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Natalia\Trabajo Andes 2021\Modelos\Repositorio\input\"/>
    </mc:Choice>
  </mc:AlternateContent>
  <xr:revisionPtr revIDLastSave="0" documentId="13_ncr:1_{BD340E9C-C667-4D9B-BD3A-350D58BCB4B1}" xr6:coauthVersionLast="47" xr6:coauthVersionMax="47" xr10:uidLastSave="{00000000-0000-0000-0000-000000000000}"/>
  <bookViews>
    <workbookView xWindow="-120" yWindow="-120" windowWidth="19800" windowHeight="11760" activeTab="1" xr2:uid="{00000000-000D-0000-FFFF-FFFF00000000}"/>
  </bookViews>
  <sheets>
    <sheet name="Paraclinicos " sheetId="1" r:id="rId1"/>
    <sheet name="Sheet1" sheetId="9" r:id="rId2"/>
    <sheet name="Estadísticas" sheetId="7" r:id="rId3"/>
    <sheet name="Pacientes" sheetId="8" r:id="rId4"/>
    <sheet name="Formulas" sheetId="2" r:id="rId5"/>
    <sheet name="APACHE" sheetId="6" r:id="rId6"/>
    <sheet name="BD Demog para scores enalazar" sheetId="5" r:id="rId7"/>
    <sheet name="Rangos normales " sheetId="3" r:id="rId8"/>
    <sheet name="Paraclínicos que no tenemos " sheetId="4" r:id="rId9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9" l="1"/>
  <c r="F2" i="9"/>
  <c r="E2" i="9"/>
  <c r="E3" i="7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K2" i="7"/>
  <c r="K19" i="7"/>
  <c r="B6" i="7"/>
  <c r="C9" i="7"/>
  <c r="B3" i="7"/>
  <c r="G3" i="7" s="1"/>
  <c r="D9" i="7"/>
  <c r="Y1075" i="1"/>
  <c r="T1605" i="2" a="1"/>
  <c r="T1605" i="2" s="1"/>
  <c r="V1605" i="2" a="1"/>
  <c r="V1605" i="2" s="1"/>
  <c r="M1605" i="2" a="1"/>
  <c r="M1605" i="2" s="1"/>
  <c r="L1605" i="2" a="1"/>
  <c r="L1605" i="2" s="1"/>
  <c r="K1605" i="2" a="1"/>
  <c r="K1605" i="2" s="1"/>
  <c r="Y1672" i="1"/>
  <c r="Y1656" i="1"/>
  <c r="Y1657" i="1"/>
  <c r="Y1658" i="1"/>
  <c r="Y1659" i="1"/>
  <c r="Y1660" i="1"/>
  <c r="Y1661" i="1"/>
  <c r="Y1662" i="1"/>
  <c r="Y1663" i="1"/>
  <c r="S1728" i="2" s="1" a="1"/>
  <c r="S1728" i="2" s="1"/>
  <c r="Y1664" i="1"/>
  <c r="Y1665" i="1"/>
  <c r="Y1666" i="1"/>
  <c r="Y1667" i="1"/>
  <c r="Y1668" i="1"/>
  <c r="Y1669" i="1"/>
  <c r="Y1670" i="1"/>
  <c r="Y1671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S1760" i="2" s="1" a="1"/>
  <c r="S1760" i="2" s="1"/>
  <c r="Y1696" i="1"/>
  <c r="Y1697" i="1"/>
  <c r="Y1698" i="1"/>
  <c r="Y1699" i="1"/>
  <c r="Y1700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837" i="1"/>
  <c r="Y838" i="1"/>
  <c r="Y839" i="1"/>
  <c r="Y840" i="1"/>
  <c r="Y841" i="1"/>
  <c r="Y900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S1629" i="2" a="1"/>
  <c r="S1629" i="2" s="1"/>
  <c r="S1633" i="2" a="1"/>
  <c r="S1633" i="2" s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79" i="1"/>
  <c r="Y1180" i="1"/>
  <c r="Y1181" i="1"/>
  <c r="Y1182" i="1"/>
  <c r="Y1183" i="1"/>
  <c r="Y1184" i="1"/>
  <c r="Y1185" i="1"/>
  <c r="Y1186" i="1"/>
  <c r="Y1187" i="1"/>
  <c r="Y1204" i="1"/>
  <c r="Y1205" i="1"/>
  <c r="Y1206" i="1"/>
  <c r="Y1218" i="1"/>
  <c r="Y1241" i="1"/>
  <c r="Y1281" i="1"/>
  <c r="Y1282" i="1"/>
  <c r="Y1283" i="1"/>
  <c r="Y1284" i="1"/>
  <c r="Y1285" i="1"/>
  <c r="Y1286" i="1"/>
  <c r="Y1287" i="1"/>
  <c r="S1723" i="2" s="1" a="1"/>
  <c r="S1723" i="2" s="1"/>
  <c r="Y1288" i="1"/>
  <c r="S1724" i="2" s="1" a="1"/>
  <c r="S1724" i="2" s="1"/>
  <c r="Y1289" i="1"/>
  <c r="Y1290" i="1"/>
  <c r="Y1291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50" i="1"/>
  <c r="Y1351" i="1"/>
  <c r="Y1352" i="1"/>
  <c r="Y1353" i="1"/>
  <c r="Y1354" i="1"/>
  <c r="Y1355" i="1"/>
  <c r="Y1358" i="1"/>
  <c r="Y1361" i="1"/>
  <c r="Y1362" i="1"/>
  <c r="Y1363" i="1"/>
  <c r="Y1364" i="1"/>
  <c r="Y1365" i="1"/>
  <c r="Y1366" i="1"/>
  <c r="Y1367" i="1"/>
  <c r="Y1368" i="1"/>
  <c r="Y1369" i="1"/>
  <c r="Y1370" i="1"/>
  <c r="Y1701" i="1"/>
  <c r="S1766" i="2" s="1" a="1"/>
  <c r="S1766" i="2" s="1"/>
  <c r="Y1702" i="1"/>
  <c r="S1767" i="2" s="1" a="1"/>
  <c r="S1767" i="2" s="1"/>
  <c r="Y1703" i="1"/>
  <c r="S1768" i="2" s="1" a="1"/>
  <c r="S1768" i="2" s="1"/>
  <c r="Y1704" i="1"/>
  <c r="S1769" i="2" s="1" a="1"/>
  <c r="S1769" i="2" s="1"/>
  <c r="Y1705" i="1"/>
  <c r="S1770" i="2" s="1" a="1"/>
  <c r="S1770" i="2" s="1"/>
  <c r="Y1706" i="1"/>
  <c r="S1771" i="2" s="1" a="1"/>
  <c r="S1771" i="2" s="1"/>
  <c r="Y1707" i="1"/>
  <c r="S1772" i="2" s="1" a="1"/>
  <c r="S1772" i="2" s="1"/>
  <c r="Y1708" i="1"/>
  <c r="S1773" i="2" s="1" a="1"/>
  <c r="S1773" i="2" s="1"/>
  <c r="Y1709" i="1"/>
  <c r="S1774" i="2" s="1" a="1"/>
  <c r="S1774" i="2" s="1"/>
  <c r="Y1710" i="1"/>
  <c r="S1775" i="2" s="1" a="1"/>
  <c r="S1775" i="2" s="1"/>
  <c r="Y1711" i="1"/>
  <c r="S1776" i="2" s="1" a="1"/>
  <c r="S1776" i="2" s="1"/>
  <c r="Y1712" i="1"/>
  <c r="S1777" i="2" s="1" a="1"/>
  <c r="S1777" i="2" s="1"/>
  <c r="Y1713" i="1"/>
  <c r="S1778" i="2" s="1" a="1"/>
  <c r="S1778" i="2" s="1"/>
  <c r="Y1714" i="1"/>
  <c r="S1779" i="2" s="1" a="1"/>
  <c r="S1779" i="2" s="1"/>
  <c r="Y1715" i="1"/>
  <c r="S1780" i="2" s="1" a="1"/>
  <c r="S1780" i="2" s="1"/>
  <c r="Y1716" i="1"/>
  <c r="S1781" i="2" s="1" a="1"/>
  <c r="S1781" i="2" s="1"/>
  <c r="Y1717" i="1"/>
  <c r="S1782" i="2" s="1" a="1"/>
  <c r="S1782" i="2" s="1"/>
  <c r="Y1718" i="1"/>
  <c r="S1783" i="2" s="1" a="1"/>
  <c r="S1783" i="2" s="1"/>
  <c r="Y1719" i="1"/>
  <c r="S1784" i="2" s="1" a="1"/>
  <c r="S1784" i="2" s="1"/>
  <c r="Y1720" i="1"/>
  <c r="S1785" i="2" s="1" a="1"/>
  <c r="S1785" i="2" s="1"/>
  <c r="Y1721" i="1"/>
  <c r="S1786" i="2" s="1" a="1"/>
  <c r="S1786" i="2" s="1"/>
  <c r="Y1722" i="1"/>
  <c r="S1787" i="2" s="1" a="1"/>
  <c r="S1787" i="2" s="1"/>
  <c r="Y1723" i="1"/>
  <c r="S1788" i="2" s="1" a="1"/>
  <c r="S1788" i="2" s="1"/>
  <c r="Y1724" i="1"/>
  <c r="S1789" i="2" s="1" a="1"/>
  <c r="S1789" i="2" s="1"/>
  <c r="Y1725" i="1"/>
  <c r="S1790" i="2" s="1" a="1"/>
  <c r="S1790" i="2" s="1"/>
  <c r="Y1726" i="1"/>
  <c r="S1791" i="2" s="1" a="1"/>
  <c r="S1791" i="2" s="1"/>
  <c r="Y1727" i="1"/>
  <c r="S1792" i="2" s="1" a="1"/>
  <c r="S1792" i="2" s="1"/>
  <c r="Y1728" i="1"/>
  <c r="S1793" i="2" s="1" a="1"/>
  <c r="S1793" i="2" s="1"/>
  <c r="Y1729" i="1"/>
  <c r="S1794" i="2" s="1" a="1"/>
  <c r="S1794" i="2" s="1"/>
  <c r="Y1730" i="1"/>
  <c r="S1795" i="2" s="1" a="1"/>
  <c r="S1795" i="2" s="1"/>
  <c r="Y1731" i="1"/>
  <c r="S1796" i="2" s="1" a="1"/>
  <c r="S1796" i="2" s="1"/>
  <c r="Y1732" i="1"/>
  <c r="S1797" i="2" s="1" a="1"/>
  <c r="S1797" i="2" s="1"/>
  <c r="Y1733" i="1"/>
  <c r="S1798" i="2" s="1" a="1"/>
  <c r="S1798" i="2" s="1"/>
  <c r="Y1734" i="1"/>
  <c r="S1799" i="2" s="1" a="1"/>
  <c r="S1799" i="2" s="1"/>
  <c r="Y1735" i="1"/>
  <c r="S1800" i="2" s="1" a="1"/>
  <c r="S1800" i="2" s="1"/>
  <c r="Y1736" i="1"/>
  <c r="S1801" i="2" s="1" a="1"/>
  <c r="S1801" i="2" s="1"/>
  <c r="Y1737" i="1"/>
  <c r="S1802" i="2" s="1" a="1"/>
  <c r="S1802" i="2" s="1"/>
  <c r="Y1738" i="1"/>
  <c r="S1803" i="2" s="1" a="1"/>
  <c r="S1803" i="2" s="1"/>
  <c r="Y1739" i="1"/>
  <c r="S1804" i="2" s="1" a="1"/>
  <c r="S1804" i="2" s="1"/>
  <c r="Y1740" i="1"/>
  <c r="S1805" i="2" s="1" a="1"/>
  <c r="S1805" i="2" s="1"/>
  <c r="Y1741" i="1"/>
  <c r="S1806" i="2" s="1" a="1"/>
  <c r="S1806" i="2" s="1"/>
  <c r="Y1742" i="1"/>
  <c r="S1807" i="2" s="1" a="1"/>
  <c r="S1807" i="2" s="1"/>
  <c r="Y1743" i="1"/>
  <c r="S1808" i="2" s="1" a="1"/>
  <c r="S1808" i="2" s="1"/>
  <c r="Y1744" i="1"/>
  <c r="S1809" i="2" s="1" a="1"/>
  <c r="S1809" i="2" s="1"/>
  <c r="Y1745" i="1"/>
  <c r="S1810" i="2" s="1" a="1"/>
  <c r="S1810" i="2" s="1"/>
  <c r="Y1746" i="1"/>
  <c r="S1811" i="2" s="1" a="1"/>
  <c r="S1811" i="2" s="1"/>
  <c r="Y1747" i="1"/>
  <c r="S1812" i="2" s="1" a="1"/>
  <c r="S1812" i="2" s="1"/>
  <c r="Y1748" i="1"/>
  <c r="S1813" i="2" s="1" a="1"/>
  <c r="S1813" i="2" s="1"/>
  <c r="Y1749" i="1"/>
  <c r="S1814" i="2" s="1" a="1"/>
  <c r="S1814" i="2" s="1"/>
  <c r="Y1750" i="1"/>
  <c r="S1815" i="2" s="1" a="1"/>
  <c r="S1815" i="2" s="1"/>
  <c r="Y1751" i="1"/>
  <c r="S1816" i="2" s="1" a="1"/>
  <c r="S1816" i="2" s="1"/>
  <c r="Y1752" i="1"/>
  <c r="S1817" i="2" s="1" a="1"/>
  <c r="S1817" i="2" s="1"/>
  <c r="Y1753" i="1"/>
  <c r="S1818" i="2" s="1" a="1"/>
  <c r="S1818" i="2" s="1"/>
  <c r="Y1754" i="1"/>
  <c r="S1819" i="2" s="1" a="1"/>
  <c r="S1819" i="2" s="1"/>
  <c r="Y1755" i="1"/>
  <c r="S1820" i="2" s="1" a="1"/>
  <c r="S1820" i="2" s="1"/>
  <c r="Y1756" i="1"/>
  <c r="S1821" i="2" s="1" a="1"/>
  <c r="S1821" i="2" s="1"/>
  <c r="Y1757" i="1"/>
  <c r="S1822" i="2" s="1" a="1"/>
  <c r="S1822" i="2" s="1"/>
  <c r="Y1758" i="1"/>
  <c r="S1823" i="2" s="1" a="1"/>
  <c r="S1823" i="2" s="1"/>
  <c r="Y1759" i="1"/>
  <c r="S1824" i="2" s="1" a="1"/>
  <c r="S1824" i="2" s="1"/>
  <c r="Y1760" i="1"/>
  <c r="S1825" i="2" s="1" a="1"/>
  <c r="S1825" i="2" s="1"/>
  <c r="Y1761" i="1"/>
  <c r="S1826" i="2" s="1" a="1"/>
  <c r="S1826" i="2" s="1"/>
  <c r="Y1762" i="1"/>
  <c r="S1827" i="2" s="1" a="1"/>
  <c r="S1827" i="2" s="1"/>
  <c r="Y1763" i="1"/>
  <c r="S1828" i="2" s="1" a="1"/>
  <c r="S1828" i="2" s="1"/>
  <c r="Y1764" i="1"/>
  <c r="S1829" i="2" s="1" a="1"/>
  <c r="S1829" i="2" s="1"/>
  <c r="Y1765" i="1"/>
  <c r="S1830" i="2" s="1" a="1"/>
  <c r="S1830" i="2" s="1"/>
  <c r="Y1766" i="1"/>
  <c r="S1831" i="2" s="1" a="1"/>
  <c r="S1831" i="2" s="1"/>
  <c r="Y1767" i="1"/>
  <c r="S1832" i="2" s="1" a="1"/>
  <c r="S1832" i="2" s="1"/>
  <c r="Y1768" i="1"/>
  <c r="S1833" i="2" s="1" a="1"/>
  <c r="S1833" i="2" s="1"/>
  <c r="Y1769" i="1"/>
  <c r="S1834" i="2" s="1" a="1"/>
  <c r="S1834" i="2" s="1"/>
  <c r="Y1770" i="1"/>
  <c r="S1835" i="2" s="1" a="1"/>
  <c r="S1835" i="2" s="1"/>
  <c r="Y1771" i="1"/>
  <c r="S1836" i="2" s="1" a="1"/>
  <c r="S1836" i="2" s="1"/>
  <c r="Y1772" i="1"/>
  <c r="S1837" i="2" s="1" a="1"/>
  <c r="S1837" i="2" s="1"/>
  <c r="Y1773" i="1"/>
  <c r="Y1774" i="1"/>
  <c r="Y1775" i="1"/>
  <c r="S1840" i="2" s="1" a="1"/>
  <c r="S1840" i="2" s="1"/>
  <c r="Y1776" i="1"/>
  <c r="S1841" i="2" s="1" a="1"/>
  <c r="S1841" i="2" s="1"/>
  <c r="Y1777" i="1"/>
  <c r="S1842" i="2" s="1" a="1"/>
  <c r="S1842" i="2" s="1"/>
  <c r="Y1778" i="1"/>
  <c r="S1843" i="2" s="1" a="1"/>
  <c r="S1843" i="2" s="1"/>
  <c r="Y1779" i="1"/>
  <c r="S1844" i="2" s="1" a="1"/>
  <c r="S1844" i="2" s="1"/>
  <c r="Y1780" i="1"/>
  <c r="S1845" i="2" s="1" a="1"/>
  <c r="S1845" i="2" s="1"/>
  <c r="Y1781" i="1"/>
  <c r="S1846" i="2" s="1" a="1"/>
  <c r="S1846" i="2" s="1"/>
  <c r="Y1782" i="1"/>
  <c r="S1847" i="2" s="1" a="1"/>
  <c r="S1847" i="2" s="1"/>
  <c r="Y1783" i="1"/>
  <c r="S1848" i="2" s="1" a="1"/>
  <c r="S1848" i="2" s="1"/>
  <c r="Y1784" i="1"/>
  <c r="S1849" i="2" s="1" a="1"/>
  <c r="S1849" i="2" s="1"/>
  <c r="Y1785" i="1"/>
  <c r="S1850" i="2" s="1" a="1"/>
  <c r="S1850" i="2" s="1"/>
  <c r="Y1786" i="1"/>
  <c r="S1851" i="2" s="1" a="1"/>
  <c r="S1851" i="2" s="1"/>
  <c r="Y1787" i="1"/>
  <c r="S1852" i="2" s="1" a="1"/>
  <c r="S1852" i="2" s="1"/>
  <c r="Y1788" i="1"/>
  <c r="S1853" i="2" s="1" a="1"/>
  <c r="S1853" i="2" s="1"/>
  <c r="Y1789" i="1"/>
  <c r="S1854" i="2" s="1" a="1"/>
  <c r="S1854" i="2" s="1"/>
  <c r="Y1790" i="1"/>
  <c r="Y1791" i="1"/>
  <c r="S1856" i="2" s="1" a="1"/>
  <c r="S1856" i="2" s="1"/>
  <c r="Y1792" i="1"/>
  <c r="S1857" i="2" s="1" a="1"/>
  <c r="S1857" i="2" s="1"/>
  <c r="Y1793" i="1"/>
  <c r="S1858" i="2" s="1" a="1"/>
  <c r="S1858" i="2" s="1"/>
  <c r="Y1794" i="1"/>
  <c r="S1859" i="2" s="1" a="1"/>
  <c r="S1859" i="2" s="1"/>
  <c r="Y1795" i="1"/>
  <c r="S1860" i="2" s="1" a="1"/>
  <c r="S1860" i="2" s="1"/>
  <c r="Y1796" i="1"/>
  <c r="S1861" i="2" s="1" a="1"/>
  <c r="S1861" i="2" s="1"/>
  <c r="Y1797" i="1"/>
  <c r="S1862" i="2" s="1" a="1"/>
  <c r="S1862" i="2" s="1"/>
  <c r="Y1798" i="1"/>
  <c r="S1863" i="2" s="1" a="1"/>
  <c r="S1863" i="2" s="1"/>
  <c r="Y1799" i="1"/>
  <c r="S1864" i="2" s="1" a="1"/>
  <c r="S1864" i="2" s="1"/>
  <c r="Y1800" i="1"/>
  <c r="S1865" i="2" s="1" a="1"/>
  <c r="S1865" i="2" s="1"/>
  <c r="Y1801" i="1"/>
  <c r="S1866" i="2" s="1" a="1"/>
  <c r="S1866" i="2" s="1"/>
  <c r="Y1802" i="1"/>
  <c r="S1867" i="2" s="1" a="1"/>
  <c r="S1867" i="2" s="1"/>
  <c r="Y1803" i="1"/>
  <c r="S1868" i="2" s="1" a="1"/>
  <c r="S1868" i="2" s="1"/>
  <c r="Y1804" i="1"/>
  <c r="S1869" i="2" s="1" a="1"/>
  <c r="S1869" i="2" s="1"/>
  <c r="Y1805" i="1"/>
  <c r="S1870" i="2" s="1" a="1"/>
  <c r="S1870" i="2" s="1"/>
  <c r="Y1806" i="1"/>
  <c r="Y1807" i="1"/>
  <c r="S1872" i="2" s="1" a="1"/>
  <c r="S1872" i="2" s="1"/>
  <c r="Y1808" i="1"/>
  <c r="S1873" i="2" s="1" a="1"/>
  <c r="S1873" i="2" s="1"/>
  <c r="Y1809" i="1"/>
  <c r="S1874" i="2" s="1" a="1"/>
  <c r="S1874" i="2" s="1"/>
  <c r="Y1810" i="1"/>
  <c r="S1875" i="2" s="1" a="1"/>
  <c r="S1875" i="2" s="1"/>
  <c r="Y1811" i="1"/>
  <c r="S1876" i="2" s="1" a="1"/>
  <c r="S1876" i="2" s="1"/>
  <c r="Y1812" i="1"/>
  <c r="S1877" i="2" s="1" a="1"/>
  <c r="S1877" i="2" s="1"/>
  <c r="Y1813" i="1"/>
  <c r="S1878" i="2" s="1" a="1"/>
  <c r="S1878" i="2" s="1"/>
  <c r="Y1814" i="1"/>
  <c r="S1879" i="2" s="1" a="1"/>
  <c r="S1879" i="2" s="1"/>
  <c r="Y1815" i="1"/>
  <c r="S1880" i="2" s="1" a="1"/>
  <c r="S1880" i="2" s="1"/>
  <c r="Y1816" i="1"/>
  <c r="S1881" i="2" s="1" a="1"/>
  <c r="S1881" i="2" s="1"/>
  <c r="Y1817" i="1"/>
  <c r="Y1818" i="1"/>
  <c r="S1883" i="2" s="1" a="1"/>
  <c r="S1883" i="2" s="1"/>
  <c r="Y1819" i="1"/>
  <c r="S1884" i="2" s="1" a="1"/>
  <c r="S1884" i="2" s="1"/>
  <c r="Y1820" i="1"/>
  <c r="S1885" i="2" s="1" a="1"/>
  <c r="S1885" i="2" s="1"/>
  <c r="Y1655" i="1"/>
  <c r="S1720" i="2" s="1" a="1"/>
  <c r="S1720" i="2" s="1"/>
  <c r="S1519" i="2" a="1"/>
  <c r="S1519" i="2" s="1"/>
  <c r="S1607" i="2" a="1"/>
  <c r="S1607" i="2" s="1"/>
  <c r="S1631" i="2" a="1"/>
  <c r="S1631" i="2" s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2" i="8"/>
  <c r="AA97" i="2" a="1"/>
  <c r="AA97" i="2" s="1"/>
  <c r="AA98" i="2" a="1"/>
  <c r="AA98" i="2" s="1"/>
  <c r="AA99" i="2" a="1"/>
  <c r="AA99" i="2" s="1"/>
  <c r="AA100" i="2" a="1"/>
  <c r="AA100" i="2" s="1"/>
  <c r="AA101" i="2" a="1"/>
  <c r="AA101" i="2" s="1"/>
  <c r="AA102" i="2" a="1"/>
  <c r="AA102" i="2" s="1"/>
  <c r="AA103" i="2" a="1"/>
  <c r="AA103" i="2" s="1"/>
  <c r="AA104" i="2" a="1"/>
  <c r="AA104" i="2" s="1"/>
  <c r="AA105" i="2" a="1"/>
  <c r="AA105" i="2" s="1"/>
  <c r="AA106" i="2" a="1"/>
  <c r="AA106" i="2" s="1"/>
  <c r="AA107" i="2" a="1"/>
  <c r="AA107" i="2" s="1"/>
  <c r="AA108" i="2" a="1"/>
  <c r="AA108" i="2" s="1"/>
  <c r="AA109" i="2" a="1"/>
  <c r="AA109" i="2" s="1"/>
  <c r="AA110" i="2" a="1"/>
  <c r="AA110" i="2" s="1"/>
  <c r="AA111" i="2" a="1"/>
  <c r="AA111" i="2" s="1"/>
  <c r="AA112" i="2" a="1"/>
  <c r="AA112" i="2" s="1"/>
  <c r="AA113" i="2" a="1"/>
  <c r="AA113" i="2" s="1"/>
  <c r="AA114" i="2" a="1"/>
  <c r="AA114" i="2" s="1"/>
  <c r="AA115" i="2" a="1"/>
  <c r="AA115" i="2" s="1"/>
  <c r="AA116" i="2" a="1"/>
  <c r="AA116" i="2" s="1"/>
  <c r="AA117" i="2" a="1"/>
  <c r="AA117" i="2" s="1"/>
  <c r="AA118" i="2" a="1"/>
  <c r="AA118" i="2" s="1"/>
  <c r="AA119" i="2" a="1"/>
  <c r="AA119" i="2" s="1"/>
  <c r="AA120" i="2" a="1"/>
  <c r="AA120" i="2" s="1"/>
  <c r="AA121" i="2" a="1"/>
  <c r="AA121" i="2" s="1"/>
  <c r="AA122" i="2" a="1"/>
  <c r="AA122" i="2" s="1"/>
  <c r="AA123" i="2" a="1"/>
  <c r="AA123" i="2" s="1"/>
  <c r="AA124" i="2" a="1"/>
  <c r="AA124" i="2" s="1"/>
  <c r="AA125" i="2" a="1"/>
  <c r="AA125" i="2" s="1"/>
  <c r="AA126" i="2" a="1"/>
  <c r="AA126" i="2" s="1"/>
  <c r="AA127" i="2" a="1"/>
  <c r="AA127" i="2" s="1"/>
  <c r="AA128" i="2" a="1"/>
  <c r="AA128" i="2" s="1"/>
  <c r="AA129" i="2" a="1"/>
  <c r="AA129" i="2" s="1"/>
  <c r="AA130" i="2" a="1"/>
  <c r="AA130" i="2" s="1"/>
  <c r="AA131" i="2" a="1"/>
  <c r="AA131" i="2" s="1"/>
  <c r="AA132" i="2" a="1"/>
  <c r="AA132" i="2" s="1"/>
  <c r="AA133" i="2" a="1"/>
  <c r="AA133" i="2" s="1"/>
  <c r="AA134" i="2" a="1"/>
  <c r="AA134" i="2" s="1"/>
  <c r="AA135" i="2" a="1"/>
  <c r="AA135" i="2" s="1"/>
  <c r="AA136" i="2" a="1"/>
  <c r="AA136" i="2" s="1"/>
  <c r="AA137" i="2" a="1"/>
  <c r="AA137" i="2" s="1"/>
  <c r="AA138" i="2" a="1"/>
  <c r="AA138" i="2" s="1"/>
  <c r="AA139" i="2" a="1"/>
  <c r="AA139" i="2" s="1"/>
  <c r="AA140" i="2" a="1"/>
  <c r="AA140" i="2" s="1"/>
  <c r="AA141" i="2" a="1"/>
  <c r="AA141" i="2" s="1"/>
  <c r="AA142" i="2" a="1"/>
  <c r="AA142" i="2" s="1"/>
  <c r="AA143" i="2" a="1"/>
  <c r="AA143" i="2" s="1"/>
  <c r="AA144" i="2" a="1"/>
  <c r="AA144" i="2" s="1"/>
  <c r="AA145" i="2" a="1"/>
  <c r="AA145" i="2" s="1"/>
  <c r="AA146" i="2" a="1"/>
  <c r="AA146" i="2" s="1"/>
  <c r="AA147" i="2" a="1"/>
  <c r="AA147" i="2" s="1"/>
  <c r="AA148" i="2" a="1"/>
  <c r="AA148" i="2" s="1"/>
  <c r="AA149" i="2" a="1"/>
  <c r="AA149" i="2" s="1"/>
  <c r="AA150" i="2" a="1"/>
  <c r="AA150" i="2" s="1"/>
  <c r="AA151" i="2" a="1"/>
  <c r="AA151" i="2" s="1"/>
  <c r="AA152" i="2" a="1"/>
  <c r="AA152" i="2" s="1"/>
  <c r="AA153" i="2" a="1"/>
  <c r="AA153" i="2" s="1"/>
  <c r="AA154" i="2" a="1"/>
  <c r="AA154" i="2" s="1"/>
  <c r="AA155" i="2" a="1"/>
  <c r="AA155" i="2" s="1"/>
  <c r="AA156" i="2" a="1"/>
  <c r="AA156" i="2" s="1"/>
  <c r="AA157" i="2" a="1"/>
  <c r="AA157" i="2" s="1"/>
  <c r="AA158" i="2" a="1"/>
  <c r="AA158" i="2" s="1"/>
  <c r="AA159" i="2" a="1"/>
  <c r="AA159" i="2" s="1"/>
  <c r="AA160" i="2" a="1"/>
  <c r="AA160" i="2" s="1"/>
  <c r="AA161" i="2" a="1"/>
  <c r="AA161" i="2" s="1"/>
  <c r="AA162" i="2" a="1"/>
  <c r="AA162" i="2" s="1"/>
  <c r="AA163" i="2" a="1"/>
  <c r="AA163" i="2" s="1"/>
  <c r="AA164" i="2" a="1"/>
  <c r="AA164" i="2" s="1"/>
  <c r="AA165" i="2" a="1"/>
  <c r="AA165" i="2" s="1"/>
  <c r="AA166" i="2" a="1"/>
  <c r="AA166" i="2" s="1"/>
  <c r="AA167" i="2" a="1"/>
  <c r="AA167" i="2" s="1"/>
  <c r="AA168" i="2" a="1"/>
  <c r="AA168" i="2" s="1"/>
  <c r="AA169" i="2" a="1"/>
  <c r="AA169" i="2" s="1"/>
  <c r="AA170" i="2" a="1"/>
  <c r="AA170" i="2" s="1"/>
  <c r="AA171" i="2" a="1"/>
  <c r="AA171" i="2" s="1"/>
  <c r="AA172" i="2" a="1"/>
  <c r="AA172" i="2" s="1"/>
  <c r="AA173" i="2" a="1"/>
  <c r="AA173" i="2" s="1"/>
  <c r="AA174" i="2" a="1"/>
  <c r="AA174" i="2" s="1"/>
  <c r="AA175" i="2" a="1"/>
  <c r="AA175" i="2" s="1"/>
  <c r="AA176" i="2" a="1"/>
  <c r="AA176" i="2" s="1"/>
  <c r="AA177" i="2" a="1"/>
  <c r="AA177" i="2" s="1"/>
  <c r="AA178" i="2" a="1"/>
  <c r="AA178" i="2" s="1"/>
  <c r="AA179" i="2" a="1"/>
  <c r="AA179" i="2" s="1"/>
  <c r="AA180" i="2" a="1"/>
  <c r="AA180" i="2" s="1"/>
  <c r="AA181" i="2" a="1"/>
  <c r="AA181" i="2" s="1"/>
  <c r="AA182" i="2" a="1"/>
  <c r="AA182" i="2" s="1"/>
  <c r="AA183" i="2" a="1"/>
  <c r="AA183" i="2" s="1"/>
  <c r="AA184" i="2" a="1"/>
  <c r="AA184" i="2" s="1"/>
  <c r="AA185" i="2" a="1"/>
  <c r="AA185" i="2" s="1"/>
  <c r="AA186" i="2" a="1"/>
  <c r="AA186" i="2" s="1"/>
  <c r="AA187" i="2" a="1"/>
  <c r="AA187" i="2" s="1"/>
  <c r="AA188" i="2" a="1"/>
  <c r="AA188" i="2" s="1"/>
  <c r="AA189" i="2" a="1"/>
  <c r="AA189" i="2" s="1"/>
  <c r="AA190" i="2" a="1"/>
  <c r="AA190" i="2" s="1"/>
  <c r="AA191" i="2" a="1"/>
  <c r="AA191" i="2" s="1"/>
  <c r="AA192" i="2" a="1"/>
  <c r="AA192" i="2" s="1"/>
  <c r="AA193" i="2" a="1"/>
  <c r="AA193" i="2" s="1"/>
  <c r="AA194" i="2" a="1"/>
  <c r="AA194" i="2" s="1"/>
  <c r="AA195" i="2" a="1"/>
  <c r="AA195" i="2" s="1"/>
  <c r="AA196" i="2" a="1"/>
  <c r="AA196" i="2" s="1"/>
  <c r="AA197" i="2" a="1"/>
  <c r="AA197" i="2" s="1"/>
  <c r="AA198" i="2" a="1"/>
  <c r="AA198" i="2" s="1"/>
  <c r="AA199" i="2" a="1"/>
  <c r="AA199" i="2" s="1"/>
  <c r="AA200" i="2" a="1"/>
  <c r="AA200" i="2" s="1"/>
  <c r="AA201" i="2" a="1"/>
  <c r="AA201" i="2" s="1"/>
  <c r="AA202" i="2" a="1"/>
  <c r="AA202" i="2" s="1"/>
  <c r="AA203" i="2" a="1"/>
  <c r="AA203" i="2" s="1"/>
  <c r="AA204" i="2" a="1"/>
  <c r="AA204" i="2" s="1"/>
  <c r="AA205" i="2" a="1"/>
  <c r="AA205" i="2" s="1"/>
  <c r="AA206" i="2" a="1"/>
  <c r="AA206" i="2" s="1"/>
  <c r="AA207" i="2" a="1"/>
  <c r="AA207" i="2" s="1"/>
  <c r="AA208" i="2" a="1"/>
  <c r="AA208" i="2" s="1"/>
  <c r="AA209" i="2" a="1"/>
  <c r="AA209" i="2" s="1"/>
  <c r="AA210" i="2" a="1"/>
  <c r="AA210" i="2" s="1"/>
  <c r="AA211" i="2" a="1"/>
  <c r="AA211" i="2" s="1"/>
  <c r="AA212" i="2" a="1"/>
  <c r="AA212" i="2" s="1"/>
  <c r="AA213" i="2" a="1"/>
  <c r="AA213" i="2" s="1"/>
  <c r="AA214" i="2" a="1"/>
  <c r="AA214" i="2" s="1"/>
  <c r="AA215" i="2" a="1"/>
  <c r="AA215" i="2" s="1"/>
  <c r="AA216" i="2" a="1"/>
  <c r="AA216" i="2" s="1"/>
  <c r="AA217" i="2" a="1"/>
  <c r="AA217" i="2" s="1"/>
  <c r="AA218" i="2" a="1"/>
  <c r="AA218" i="2" s="1"/>
  <c r="AA219" i="2" a="1"/>
  <c r="AA219" i="2" s="1"/>
  <c r="AA220" i="2" a="1"/>
  <c r="AA220" i="2" s="1"/>
  <c r="AA221" i="2" a="1"/>
  <c r="AA221" i="2" s="1"/>
  <c r="AA222" i="2" a="1"/>
  <c r="AA222" i="2" s="1"/>
  <c r="AA223" i="2" a="1"/>
  <c r="AA223" i="2" s="1"/>
  <c r="AA224" i="2" a="1"/>
  <c r="AA224" i="2" s="1"/>
  <c r="AA225" i="2" a="1"/>
  <c r="AA225" i="2" s="1"/>
  <c r="AA226" i="2" a="1"/>
  <c r="AA226" i="2" s="1"/>
  <c r="AA227" i="2" a="1"/>
  <c r="AA227" i="2" s="1"/>
  <c r="AA228" i="2" a="1"/>
  <c r="AA228" i="2" s="1"/>
  <c r="AA229" i="2" a="1"/>
  <c r="AA229" i="2" s="1"/>
  <c r="AA230" i="2" a="1"/>
  <c r="AA230" i="2" s="1"/>
  <c r="AA231" i="2" a="1"/>
  <c r="AA231" i="2" s="1"/>
  <c r="AA232" i="2" a="1"/>
  <c r="AA232" i="2" s="1"/>
  <c r="AA233" i="2" a="1"/>
  <c r="AA233" i="2" s="1"/>
  <c r="AA234" i="2" a="1"/>
  <c r="AA234" i="2" s="1"/>
  <c r="AA235" i="2" a="1"/>
  <c r="AA235" i="2" s="1"/>
  <c r="AA236" i="2" a="1"/>
  <c r="AA236" i="2" s="1"/>
  <c r="AA237" i="2" a="1"/>
  <c r="AA237" i="2" s="1"/>
  <c r="AA238" i="2" a="1"/>
  <c r="AA238" i="2" s="1"/>
  <c r="AA239" i="2" a="1"/>
  <c r="AA239" i="2" s="1"/>
  <c r="AA240" i="2" a="1"/>
  <c r="AA240" i="2" s="1"/>
  <c r="AA241" i="2" a="1"/>
  <c r="AA241" i="2" s="1"/>
  <c r="AA242" i="2" a="1"/>
  <c r="AA242" i="2" s="1"/>
  <c r="AA243" i="2" a="1"/>
  <c r="AA243" i="2" s="1"/>
  <c r="AA244" i="2" a="1"/>
  <c r="AA244" i="2" s="1"/>
  <c r="AA245" i="2" a="1"/>
  <c r="AA245" i="2" s="1"/>
  <c r="AA246" i="2" a="1"/>
  <c r="AA246" i="2" s="1"/>
  <c r="AA247" i="2" a="1"/>
  <c r="AA247" i="2" s="1"/>
  <c r="AA248" i="2" a="1"/>
  <c r="AA248" i="2" s="1"/>
  <c r="AA249" i="2" a="1"/>
  <c r="AA249" i="2" s="1"/>
  <c r="AA250" i="2" a="1"/>
  <c r="AA250" i="2" s="1"/>
  <c r="AA251" i="2" a="1"/>
  <c r="AA251" i="2" s="1"/>
  <c r="AA252" i="2" a="1"/>
  <c r="AA252" i="2" s="1"/>
  <c r="AA253" i="2" a="1"/>
  <c r="AA253" i="2" s="1"/>
  <c r="AA254" i="2" a="1"/>
  <c r="AA254" i="2" s="1"/>
  <c r="AA255" i="2" a="1"/>
  <c r="AA255" i="2" s="1"/>
  <c r="AA256" i="2" a="1"/>
  <c r="AA256" i="2" s="1"/>
  <c r="AA257" i="2" a="1"/>
  <c r="AA257" i="2" s="1"/>
  <c r="AA258" i="2" a="1"/>
  <c r="AA258" i="2" s="1"/>
  <c r="AA259" i="2" a="1"/>
  <c r="AA259" i="2" s="1"/>
  <c r="AA260" i="2" a="1"/>
  <c r="AA260" i="2" s="1"/>
  <c r="AA261" i="2" a="1"/>
  <c r="AA261" i="2" s="1"/>
  <c r="AA262" i="2" a="1"/>
  <c r="AA262" i="2" s="1"/>
  <c r="AA263" i="2" a="1"/>
  <c r="AA263" i="2" s="1"/>
  <c r="AA264" i="2" a="1"/>
  <c r="AA264" i="2" s="1"/>
  <c r="AA265" i="2" a="1"/>
  <c r="AA265" i="2" s="1"/>
  <c r="AA266" i="2" a="1"/>
  <c r="AA266" i="2" s="1"/>
  <c r="AA267" i="2" a="1"/>
  <c r="AA267" i="2" s="1"/>
  <c r="AA268" i="2" a="1"/>
  <c r="AA268" i="2" s="1"/>
  <c r="AA269" i="2" a="1"/>
  <c r="AA269" i="2" s="1"/>
  <c r="AA270" i="2" a="1"/>
  <c r="AA270" i="2" s="1"/>
  <c r="AA271" i="2" a="1"/>
  <c r="AA271" i="2" s="1"/>
  <c r="AA272" i="2" a="1"/>
  <c r="AA272" i="2" s="1"/>
  <c r="AA273" i="2" a="1"/>
  <c r="AA273" i="2" s="1"/>
  <c r="AA274" i="2" a="1"/>
  <c r="AA274" i="2" s="1"/>
  <c r="AA275" i="2" a="1"/>
  <c r="AA275" i="2" s="1"/>
  <c r="AA276" i="2" a="1"/>
  <c r="AA276" i="2" s="1"/>
  <c r="AA277" i="2" a="1"/>
  <c r="AA277" i="2" s="1"/>
  <c r="AA278" i="2" a="1"/>
  <c r="AA278" i="2" s="1"/>
  <c r="AA279" i="2" a="1"/>
  <c r="AA279" i="2" s="1"/>
  <c r="AA280" i="2" a="1"/>
  <c r="AA280" i="2" s="1"/>
  <c r="AA281" i="2" a="1"/>
  <c r="AA281" i="2" s="1"/>
  <c r="AA282" i="2" a="1"/>
  <c r="AA282" i="2" s="1"/>
  <c r="AA283" i="2" a="1"/>
  <c r="AA283" i="2" s="1"/>
  <c r="AA284" i="2" a="1"/>
  <c r="AA284" i="2" s="1"/>
  <c r="AA285" i="2" a="1"/>
  <c r="AA285" i="2" s="1"/>
  <c r="AA286" i="2" a="1"/>
  <c r="AA286" i="2" s="1"/>
  <c r="AA287" i="2" a="1"/>
  <c r="AA287" i="2" s="1"/>
  <c r="AA288" i="2" a="1"/>
  <c r="AA288" i="2" s="1"/>
  <c r="AA289" i="2" a="1"/>
  <c r="AA289" i="2" s="1"/>
  <c r="AA290" i="2" a="1"/>
  <c r="AA290" i="2" s="1"/>
  <c r="AA291" i="2" a="1"/>
  <c r="AA291" i="2" s="1"/>
  <c r="AA292" i="2" a="1"/>
  <c r="AA292" i="2" s="1"/>
  <c r="AA293" i="2" a="1"/>
  <c r="AA293" i="2" s="1"/>
  <c r="AA294" i="2" a="1"/>
  <c r="AA294" i="2" s="1"/>
  <c r="AA295" i="2" a="1"/>
  <c r="AA295" i="2" s="1"/>
  <c r="AA296" i="2" a="1"/>
  <c r="AA296" i="2" s="1"/>
  <c r="AA297" i="2" a="1"/>
  <c r="AA297" i="2" s="1"/>
  <c r="AA298" i="2" a="1"/>
  <c r="AA298" i="2" s="1"/>
  <c r="AA299" i="2" a="1"/>
  <c r="AA299" i="2" s="1"/>
  <c r="AA300" i="2" a="1"/>
  <c r="AA300" i="2" s="1"/>
  <c r="AA301" i="2" a="1"/>
  <c r="AA301" i="2" s="1"/>
  <c r="AA302" i="2" a="1"/>
  <c r="AA302" i="2" s="1"/>
  <c r="AA303" i="2" a="1"/>
  <c r="AA303" i="2" s="1"/>
  <c r="AA304" i="2" a="1"/>
  <c r="AA304" i="2" s="1"/>
  <c r="AA305" i="2" a="1"/>
  <c r="AA305" i="2" s="1"/>
  <c r="AA306" i="2" a="1"/>
  <c r="AA306" i="2" s="1"/>
  <c r="AA307" i="2" a="1"/>
  <c r="AA307" i="2" s="1"/>
  <c r="AA308" i="2" a="1"/>
  <c r="AA308" i="2" s="1"/>
  <c r="AA309" i="2" a="1"/>
  <c r="AA309" i="2" s="1"/>
  <c r="AA310" i="2" a="1"/>
  <c r="AA310" i="2" s="1"/>
  <c r="AA311" i="2" a="1"/>
  <c r="AA311" i="2" s="1"/>
  <c r="AA312" i="2" a="1"/>
  <c r="AA312" i="2" s="1"/>
  <c r="AA313" i="2" a="1"/>
  <c r="AA313" i="2" s="1"/>
  <c r="AA314" i="2" a="1"/>
  <c r="AA314" i="2" s="1"/>
  <c r="AA315" i="2" a="1"/>
  <c r="AA315" i="2" s="1"/>
  <c r="AA316" i="2" a="1"/>
  <c r="AA316" i="2" s="1"/>
  <c r="AA317" i="2" a="1"/>
  <c r="AA317" i="2" s="1"/>
  <c r="AA318" i="2" a="1"/>
  <c r="AA318" i="2" s="1"/>
  <c r="AA319" i="2" a="1"/>
  <c r="AA319" i="2" s="1"/>
  <c r="AA320" i="2" a="1"/>
  <c r="AA320" i="2" s="1"/>
  <c r="AA321" i="2" a="1"/>
  <c r="AA321" i="2" s="1"/>
  <c r="AA322" i="2" a="1"/>
  <c r="AA322" i="2" s="1"/>
  <c r="AA323" i="2" a="1"/>
  <c r="AA323" i="2" s="1"/>
  <c r="AA324" i="2" a="1"/>
  <c r="AA324" i="2" s="1"/>
  <c r="AA325" i="2" a="1"/>
  <c r="AA325" i="2" s="1"/>
  <c r="AA326" i="2" a="1"/>
  <c r="AA326" i="2" s="1"/>
  <c r="AA327" i="2" a="1"/>
  <c r="AA327" i="2" s="1"/>
  <c r="AA328" i="2" a="1"/>
  <c r="AA328" i="2" s="1"/>
  <c r="AA329" i="2" a="1"/>
  <c r="AA329" i="2" s="1"/>
  <c r="AA330" i="2" a="1"/>
  <c r="AA330" i="2" s="1"/>
  <c r="AA331" i="2" a="1"/>
  <c r="AA331" i="2" s="1"/>
  <c r="AA332" i="2" a="1"/>
  <c r="AA332" i="2" s="1"/>
  <c r="AA333" i="2" a="1"/>
  <c r="AA333" i="2" s="1"/>
  <c r="AA334" i="2" a="1"/>
  <c r="AA334" i="2" s="1"/>
  <c r="AA335" i="2" a="1"/>
  <c r="AA335" i="2" s="1"/>
  <c r="AA336" i="2" a="1"/>
  <c r="AA336" i="2" s="1"/>
  <c r="AA337" i="2" a="1"/>
  <c r="AA337" i="2" s="1"/>
  <c r="AA338" i="2" a="1"/>
  <c r="AA338" i="2" s="1"/>
  <c r="AA339" i="2" a="1"/>
  <c r="AA339" i="2" s="1"/>
  <c r="AA340" i="2" a="1"/>
  <c r="AA340" i="2" s="1"/>
  <c r="AA341" i="2" a="1"/>
  <c r="AA341" i="2" s="1"/>
  <c r="AA342" i="2" a="1"/>
  <c r="AA342" i="2" s="1"/>
  <c r="AA343" i="2" a="1"/>
  <c r="AA343" i="2" s="1"/>
  <c r="AA344" i="2" a="1"/>
  <c r="AA344" i="2" s="1"/>
  <c r="AA345" i="2" a="1"/>
  <c r="AA345" i="2" s="1"/>
  <c r="AA346" i="2" a="1"/>
  <c r="AA346" i="2" s="1"/>
  <c r="AA347" i="2" a="1"/>
  <c r="AA347" i="2" s="1"/>
  <c r="AA348" i="2" a="1"/>
  <c r="AA348" i="2" s="1"/>
  <c r="AA349" i="2" a="1"/>
  <c r="AA349" i="2" s="1"/>
  <c r="AA350" i="2" a="1"/>
  <c r="AA350" i="2" s="1"/>
  <c r="AA351" i="2" a="1"/>
  <c r="AA351" i="2" s="1"/>
  <c r="AA352" i="2" a="1"/>
  <c r="AA352" i="2" s="1"/>
  <c r="AA353" i="2" a="1"/>
  <c r="AA353" i="2" s="1"/>
  <c r="AA354" i="2" a="1"/>
  <c r="AA354" i="2" s="1"/>
  <c r="AA355" i="2" a="1"/>
  <c r="AA355" i="2" s="1"/>
  <c r="AA356" i="2" a="1"/>
  <c r="AA356" i="2" s="1"/>
  <c r="AA357" i="2" a="1"/>
  <c r="AA357" i="2" s="1"/>
  <c r="AA358" i="2" a="1"/>
  <c r="AA358" i="2" s="1"/>
  <c r="AA359" i="2" a="1"/>
  <c r="AA359" i="2" s="1"/>
  <c r="AA360" i="2" a="1"/>
  <c r="AA360" i="2" s="1"/>
  <c r="AA361" i="2" a="1"/>
  <c r="AA361" i="2" s="1"/>
  <c r="AA362" i="2" a="1"/>
  <c r="AA362" i="2" s="1"/>
  <c r="AA363" i="2" a="1"/>
  <c r="AA363" i="2" s="1"/>
  <c r="AA364" i="2" a="1"/>
  <c r="AA364" i="2" s="1"/>
  <c r="AA365" i="2" a="1"/>
  <c r="AA365" i="2" s="1"/>
  <c r="AA366" i="2" a="1"/>
  <c r="AA366" i="2" s="1"/>
  <c r="AA367" i="2" a="1"/>
  <c r="AA367" i="2" s="1"/>
  <c r="AA368" i="2" a="1"/>
  <c r="AA368" i="2" s="1"/>
  <c r="AA369" i="2" a="1"/>
  <c r="AA369" i="2" s="1"/>
  <c r="AA370" i="2" a="1"/>
  <c r="AA370" i="2" s="1"/>
  <c r="AA371" i="2" a="1"/>
  <c r="AA371" i="2" s="1"/>
  <c r="AA372" i="2" a="1"/>
  <c r="AA372" i="2" s="1"/>
  <c r="AA373" i="2" a="1"/>
  <c r="AA373" i="2" s="1"/>
  <c r="AA374" i="2" a="1"/>
  <c r="AA374" i="2" s="1"/>
  <c r="AA375" i="2" a="1"/>
  <c r="AA375" i="2" s="1"/>
  <c r="AA376" i="2" a="1"/>
  <c r="AA376" i="2" s="1"/>
  <c r="AA377" i="2" a="1"/>
  <c r="AA377" i="2" s="1"/>
  <c r="AA378" i="2" a="1"/>
  <c r="AA378" i="2" s="1"/>
  <c r="AA379" i="2" a="1"/>
  <c r="AA379" i="2" s="1"/>
  <c r="AA380" i="2" a="1"/>
  <c r="AA380" i="2" s="1"/>
  <c r="AA381" i="2" a="1"/>
  <c r="AA381" i="2" s="1"/>
  <c r="AA382" i="2" a="1"/>
  <c r="AA382" i="2" s="1"/>
  <c r="AA383" i="2" a="1"/>
  <c r="AA383" i="2" s="1"/>
  <c r="AA384" i="2" a="1"/>
  <c r="AA384" i="2" s="1"/>
  <c r="AA385" i="2" a="1"/>
  <c r="AA385" i="2" s="1"/>
  <c r="AA386" i="2" a="1"/>
  <c r="AA386" i="2" s="1"/>
  <c r="AA387" i="2" a="1"/>
  <c r="AA387" i="2" s="1"/>
  <c r="AA388" i="2" a="1"/>
  <c r="AA388" i="2" s="1"/>
  <c r="AA389" i="2" a="1"/>
  <c r="AA389" i="2" s="1"/>
  <c r="AA390" i="2" a="1"/>
  <c r="AA390" i="2" s="1"/>
  <c r="AA391" i="2" a="1"/>
  <c r="AA391" i="2" s="1"/>
  <c r="AA392" i="2" a="1"/>
  <c r="AA392" i="2" s="1"/>
  <c r="AA393" i="2" a="1"/>
  <c r="AA393" i="2" s="1"/>
  <c r="AA394" i="2" a="1"/>
  <c r="AA394" i="2" s="1"/>
  <c r="AA395" i="2" a="1"/>
  <c r="AA395" i="2" s="1"/>
  <c r="AA396" i="2" a="1"/>
  <c r="AA396" i="2" s="1"/>
  <c r="AA397" i="2" a="1"/>
  <c r="AA397" i="2" s="1"/>
  <c r="AA398" i="2" a="1"/>
  <c r="AA398" i="2" s="1"/>
  <c r="AA399" i="2" a="1"/>
  <c r="AA399" i="2" s="1"/>
  <c r="AA400" i="2" a="1"/>
  <c r="AA400" i="2" s="1"/>
  <c r="AA401" i="2" a="1"/>
  <c r="AA401" i="2" s="1"/>
  <c r="AA402" i="2" a="1"/>
  <c r="AA402" i="2" s="1"/>
  <c r="AA403" i="2" a="1"/>
  <c r="AA403" i="2" s="1"/>
  <c r="AA404" i="2" a="1"/>
  <c r="AA404" i="2" s="1"/>
  <c r="AA405" i="2" a="1"/>
  <c r="AA405" i="2" s="1"/>
  <c r="AA406" i="2" a="1"/>
  <c r="AA406" i="2" s="1"/>
  <c r="AA407" i="2" a="1"/>
  <c r="AA407" i="2" s="1"/>
  <c r="AA408" i="2" a="1"/>
  <c r="AA408" i="2" s="1"/>
  <c r="AA409" i="2" a="1"/>
  <c r="AA409" i="2" s="1"/>
  <c r="AA410" i="2" a="1"/>
  <c r="AA410" i="2" s="1"/>
  <c r="AA411" i="2" a="1"/>
  <c r="AA411" i="2" s="1"/>
  <c r="AA412" i="2" a="1"/>
  <c r="AA412" i="2" s="1"/>
  <c r="AA413" i="2" a="1"/>
  <c r="AA413" i="2" s="1"/>
  <c r="AA414" i="2" a="1"/>
  <c r="AA414" i="2" s="1"/>
  <c r="AA415" i="2" a="1"/>
  <c r="AA415" i="2" s="1"/>
  <c r="AA416" i="2" a="1"/>
  <c r="AA416" i="2" s="1"/>
  <c r="AA417" i="2" a="1"/>
  <c r="AA417" i="2" s="1"/>
  <c r="AA418" i="2" a="1"/>
  <c r="AA418" i="2" s="1"/>
  <c r="AA419" i="2" a="1"/>
  <c r="AA419" i="2" s="1"/>
  <c r="AA420" i="2" a="1"/>
  <c r="AA420" i="2" s="1"/>
  <c r="AA421" i="2" a="1"/>
  <c r="AA421" i="2" s="1"/>
  <c r="AA422" i="2" a="1"/>
  <c r="AA422" i="2" s="1"/>
  <c r="AA423" i="2" a="1"/>
  <c r="AA423" i="2" s="1"/>
  <c r="AA424" i="2" a="1"/>
  <c r="AA424" i="2" s="1"/>
  <c r="AA425" i="2" a="1"/>
  <c r="AA425" i="2" s="1"/>
  <c r="AA426" i="2" a="1"/>
  <c r="AA426" i="2" s="1"/>
  <c r="AA427" i="2" a="1"/>
  <c r="AA427" i="2" s="1"/>
  <c r="AA428" i="2" a="1"/>
  <c r="AA428" i="2" s="1"/>
  <c r="AA429" i="2" a="1"/>
  <c r="AA429" i="2" s="1"/>
  <c r="AA430" i="2" a="1"/>
  <c r="AA430" i="2" s="1"/>
  <c r="AA431" i="2" a="1"/>
  <c r="AA431" i="2" s="1"/>
  <c r="AA432" i="2" a="1"/>
  <c r="AA432" i="2" s="1"/>
  <c r="AA433" i="2" a="1"/>
  <c r="AA433" i="2" s="1"/>
  <c r="AA434" i="2" a="1"/>
  <c r="AA434" i="2" s="1"/>
  <c r="AA435" i="2" a="1"/>
  <c r="AA435" i="2" s="1"/>
  <c r="AA436" i="2" a="1"/>
  <c r="AA436" i="2" s="1"/>
  <c r="AA437" i="2" a="1"/>
  <c r="AA437" i="2" s="1"/>
  <c r="AA438" i="2" a="1"/>
  <c r="AA438" i="2" s="1"/>
  <c r="AA439" i="2" a="1"/>
  <c r="AA439" i="2" s="1"/>
  <c r="AA440" i="2" a="1"/>
  <c r="AA440" i="2" s="1"/>
  <c r="AA441" i="2" a="1"/>
  <c r="AA441" i="2" s="1"/>
  <c r="AA442" i="2" a="1"/>
  <c r="AA442" i="2" s="1"/>
  <c r="AA443" i="2" a="1"/>
  <c r="AA443" i="2" s="1"/>
  <c r="AA444" i="2" a="1"/>
  <c r="AA444" i="2" s="1"/>
  <c r="AA445" i="2" a="1"/>
  <c r="AA445" i="2" s="1"/>
  <c r="AA446" i="2" a="1"/>
  <c r="AA446" i="2" s="1"/>
  <c r="AA447" i="2" a="1"/>
  <c r="AA447" i="2" s="1"/>
  <c r="AA448" i="2" a="1"/>
  <c r="AA448" i="2" s="1"/>
  <c r="AA449" i="2" a="1"/>
  <c r="AA449" i="2" s="1"/>
  <c r="AA450" i="2" a="1"/>
  <c r="AA450" i="2" s="1"/>
  <c r="AA451" i="2" a="1"/>
  <c r="AA451" i="2" s="1"/>
  <c r="AA452" i="2" a="1"/>
  <c r="AA452" i="2" s="1"/>
  <c r="AA453" i="2" a="1"/>
  <c r="AA453" i="2" s="1"/>
  <c r="AA454" i="2" a="1"/>
  <c r="AA454" i="2" s="1"/>
  <c r="AA455" i="2" a="1"/>
  <c r="AA455" i="2" s="1"/>
  <c r="AA456" i="2" a="1"/>
  <c r="AA456" i="2" s="1"/>
  <c r="AA457" i="2" a="1"/>
  <c r="AA457" i="2" s="1"/>
  <c r="AA458" i="2" a="1"/>
  <c r="AA458" i="2" s="1"/>
  <c r="AA459" i="2" a="1"/>
  <c r="AA459" i="2" s="1"/>
  <c r="AA460" i="2" a="1"/>
  <c r="AA460" i="2" s="1"/>
  <c r="AA461" i="2" a="1"/>
  <c r="AA461" i="2" s="1"/>
  <c r="AA462" i="2" a="1"/>
  <c r="AA462" i="2" s="1"/>
  <c r="AA463" i="2" a="1"/>
  <c r="AA463" i="2" s="1"/>
  <c r="AA464" i="2" a="1"/>
  <c r="AA464" i="2" s="1"/>
  <c r="AA465" i="2" a="1"/>
  <c r="AA465" i="2" s="1"/>
  <c r="AA466" i="2" a="1"/>
  <c r="AA466" i="2" s="1"/>
  <c r="AA467" i="2" a="1"/>
  <c r="AA467" i="2" s="1"/>
  <c r="AA468" i="2" a="1"/>
  <c r="AA468" i="2" s="1"/>
  <c r="AA469" i="2" a="1"/>
  <c r="AA469" i="2" s="1"/>
  <c r="AA470" i="2" a="1"/>
  <c r="AA470" i="2" s="1"/>
  <c r="AA471" i="2" a="1"/>
  <c r="AA471" i="2" s="1"/>
  <c r="AA472" i="2" a="1"/>
  <c r="AA472" i="2" s="1"/>
  <c r="AA473" i="2" a="1"/>
  <c r="AA473" i="2" s="1"/>
  <c r="AA474" i="2" a="1"/>
  <c r="AA474" i="2" s="1"/>
  <c r="AA475" i="2" a="1"/>
  <c r="AA475" i="2" s="1"/>
  <c r="AA476" i="2" a="1"/>
  <c r="AA476" i="2" s="1"/>
  <c r="AA477" i="2" a="1"/>
  <c r="AA477" i="2" s="1"/>
  <c r="AA478" i="2" a="1"/>
  <c r="AA478" i="2" s="1"/>
  <c r="AA479" i="2" a="1"/>
  <c r="AA479" i="2" s="1"/>
  <c r="AA480" i="2" a="1"/>
  <c r="AA480" i="2" s="1"/>
  <c r="AA481" i="2" a="1"/>
  <c r="AA481" i="2" s="1"/>
  <c r="AA482" i="2" a="1"/>
  <c r="AA482" i="2" s="1"/>
  <c r="AA483" i="2" a="1"/>
  <c r="AA483" i="2" s="1"/>
  <c r="AA484" i="2" a="1"/>
  <c r="AA484" i="2" s="1"/>
  <c r="AA485" i="2" a="1"/>
  <c r="AA485" i="2" s="1"/>
  <c r="AA486" i="2" a="1"/>
  <c r="AA486" i="2" s="1"/>
  <c r="AA487" i="2" a="1"/>
  <c r="AA487" i="2" s="1"/>
  <c r="AA488" i="2" a="1"/>
  <c r="AA488" i="2" s="1"/>
  <c r="AA489" i="2" a="1"/>
  <c r="AA489" i="2" s="1"/>
  <c r="AA490" i="2" a="1"/>
  <c r="AA490" i="2" s="1"/>
  <c r="AA491" i="2" a="1"/>
  <c r="AA491" i="2" s="1"/>
  <c r="AA492" i="2" a="1"/>
  <c r="AA492" i="2" s="1"/>
  <c r="AA493" i="2" a="1"/>
  <c r="AA493" i="2" s="1"/>
  <c r="AA494" i="2" a="1"/>
  <c r="AA494" i="2" s="1"/>
  <c r="AA495" i="2" a="1"/>
  <c r="AA495" i="2" s="1"/>
  <c r="AA496" i="2" a="1"/>
  <c r="AA496" i="2" s="1"/>
  <c r="AA497" i="2" a="1"/>
  <c r="AA497" i="2" s="1"/>
  <c r="AA498" i="2" a="1"/>
  <c r="AA498" i="2" s="1"/>
  <c r="AA499" i="2" a="1"/>
  <c r="AA499" i="2" s="1"/>
  <c r="AA500" i="2" a="1"/>
  <c r="AA500" i="2" s="1"/>
  <c r="AA501" i="2" a="1"/>
  <c r="AA501" i="2" s="1"/>
  <c r="AA502" i="2" a="1"/>
  <c r="AA502" i="2" s="1"/>
  <c r="AA503" i="2" a="1"/>
  <c r="AA503" i="2" s="1"/>
  <c r="AA504" i="2" a="1"/>
  <c r="AA504" i="2" s="1"/>
  <c r="AA505" i="2" a="1"/>
  <c r="AA505" i="2" s="1"/>
  <c r="AA506" i="2" a="1"/>
  <c r="AA506" i="2" s="1"/>
  <c r="AA507" i="2" a="1"/>
  <c r="AA507" i="2" s="1"/>
  <c r="AA508" i="2" a="1"/>
  <c r="AA508" i="2" s="1"/>
  <c r="AA509" i="2" a="1"/>
  <c r="AA509" i="2" s="1"/>
  <c r="AA510" i="2" a="1"/>
  <c r="AA510" i="2" s="1"/>
  <c r="AA511" i="2" a="1"/>
  <c r="AA511" i="2" s="1"/>
  <c r="AA512" i="2" a="1"/>
  <c r="AA512" i="2" s="1"/>
  <c r="AA513" i="2" a="1"/>
  <c r="AA513" i="2" s="1"/>
  <c r="AA514" i="2" a="1"/>
  <c r="AA514" i="2" s="1"/>
  <c r="AA515" i="2" a="1"/>
  <c r="AA515" i="2" s="1"/>
  <c r="AA516" i="2" a="1"/>
  <c r="AA516" i="2" s="1"/>
  <c r="AA517" i="2" a="1"/>
  <c r="AA517" i="2" s="1"/>
  <c r="AA518" i="2" a="1"/>
  <c r="AA518" i="2" s="1"/>
  <c r="AA519" i="2" a="1"/>
  <c r="AA519" i="2" s="1"/>
  <c r="AA520" i="2" a="1"/>
  <c r="AA520" i="2" s="1"/>
  <c r="AA521" i="2" a="1"/>
  <c r="AA521" i="2" s="1"/>
  <c r="AA522" i="2" a="1"/>
  <c r="AA522" i="2" s="1"/>
  <c r="AA523" i="2" a="1"/>
  <c r="AA523" i="2" s="1"/>
  <c r="AA524" i="2" a="1"/>
  <c r="AA524" i="2" s="1"/>
  <c r="AA525" i="2" a="1"/>
  <c r="AA525" i="2" s="1"/>
  <c r="AA526" i="2" a="1"/>
  <c r="AA526" i="2" s="1"/>
  <c r="AA527" i="2" a="1"/>
  <c r="AA527" i="2" s="1"/>
  <c r="AA528" i="2" a="1"/>
  <c r="AA528" i="2" s="1"/>
  <c r="AA529" i="2" a="1"/>
  <c r="AA529" i="2" s="1"/>
  <c r="AA530" i="2" a="1"/>
  <c r="AA530" i="2" s="1"/>
  <c r="AA531" i="2" a="1"/>
  <c r="AA531" i="2" s="1"/>
  <c r="AA532" i="2" a="1"/>
  <c r="AA532" i="2" s="1"/>
  <c r="AA533" i="2" a="1"/>
  <c r="AA533" i="2" s="1"/>
  <c r="AA534" i="2" a="1"/>
  <c r="AA534" i="2" s="1"/>
  <c r="AA535" i="2" a="1"/>
  <c r="AA535" i="2" s="1"/>
  <c r="AA536" i="2" a="1"/>
  <c r="AA536" i="2" s="1"/>
  <c r="AA537" i="2" a="1"/>
  <c r="AA537" i="2" s="1"/>
  <c r="AA538" i="2" a="1"/>
  <c r="AA538" i="2" s="1"/>
  <c r="AA539" i="2" a="1"/>
  <c r="AA539" i="2" s="1"/>
  <c r="AA540" i="2" a="1"/>
  <c r="AA540" i="2" s="1"/>
  <c r="AA541" i="2" a="1"/>
  <c r="AA541" i="2" s="1"/>
  <c r="AA542" i="2" a="1"/>
  <c r="AA542" i="2" s="1"/>
  <c r="AA543" i="2" a="1"/>
  <c r="AA543" i="2" s="1"/>
  <c r="AA544" i="2" a="1"/>
  <c r="AA544" i="2" s="1"/>
  <c r="AA545" i="2" a="1"/>
  <c r="AA545" i="2" s="1"/>
  <c r="AA546" i="2" a="1"/>
  <c r="AA546" i="2" s="1"/>
  <c r="AA547" i="2" a="1"/>
  <c r="AA547" i="2" s="1"/>
  <c r="AA548" i="2" a="1"/>
  <c r="AA548" i="2" s="1"/>
  <c r="AA549" i="2" a="1"/>
  <c r="AA549" i="2" s="1"/>
  <c r="AA550" i="2" a="1"/>
  <c r="AA550" i="2" s="1"/>
  <c r="AA551" i="2" a="1"/>
  <c r="AA551" i="2" s="1"/>
  <c r="AA552" i="2" a="1"/>
  <c r="AA552" i="2" s="1"/>
  <c r="AA553" i="2" a="1"/>
  <c r="AA553" i="2" s="1"/>
  <c r="AA554" i="2" a="1"/>
  <c r="AA554" i="2" s="1"/>
  <c r="AA555" i="2" a="1"/>
  <c r="AA555" i="2" s="1"/>
  <c r="AA556" i="2" a="1"/>
  <c r="AA556" i="2" s="1"/>
  <c r="AA557" i="2" a="1"/>
  <c r="AA557" i="2" s="1"/>
  <c r="AA558" i="2" a="1"/>
  <c r="AA558" i="2" s="1"/>
  <c r="AA559" i="2" a="1"/>
  <c r="AA559" i="2" s="1"/>
  <c r="AA560" i="2" a="1"/>
  <c r="AA560" i="2" s="1"/>
  <c r="AA561" i="2" a="1"/>
  <c r="AA561" i="2" s="1"/>
  <c r="AA562" i="2" a="1"/>
  <c r="AA562" i="2" s="1"/>
  <c r="AA563" i="2" a="1"/>
  <c r="AA563" i="2" s="1"/>
  <c r="AA564" i="2" a="1"/>
  <c r="AA564" i="2" s="1"/>
  <c r="AA565" i="2" a="1"/>
  <c r="AA565" i="2" s="1"/>
  <c r="AA566" i="2" a="1"/>
  <c r="AA566" i="2" s="1"/>
  <c r="AA567" i="2" a="1"/>
  <c r="AA567" i="2" s="1"/>
  <c r="AA568" i="2" a="1"/>
  <c r="AA568" i="2" s="1"/>
  <c r="AA569" i="2" a="1"/>
  <c r="AA569" i="2" s="1"/>
  <c r="AA570" i="2" a="1"/>
  <c r="AA570" i="2" s="1"/>
  <c r="AA571" i="2" a="1"/>
  <c r="AA571" i="2" s="1"/>
  <c r="AA572" i="2" a="1"/>
  <c r="AA572" i="2" s="1"/>
  <c r="AA573" i="2" a="1"/>
  <c r="AA573" i="2" s="1"/>
  <c r="AA574" i="2" a="1"/>
  <c r="AA574" i="2" s="1"/>
  <c r="AA575" i="2" a="1"/>
  <c r="AA575" i="2" s="1"/>
  <c r="AA576" i="2" a="1"/>
  <c r="AA576" i="2" s="1"/>
  <c r="AA577" i="2" a="1"/>
  <c r="AA577" i="2" s="1"/>
  <c r="AA578" i="2" a="1"/>
  <c r="AA578" i="2" s="1"/>
  <c r="AA579" i="2" a="1"/>
  <c r="AA579" i="2" s="1"/>
  <c r="AA580" i="2" a="1"/>
  <c r="AA580" i="2" s="1"/>
  <c r="AA581" i="2" a="1"/>
  <c r="AA581" i="2" s="1"/>
  <c r="AA582" i="2" a="1"/>
  <c r="AA582" i="2" s="1"/>
  <c r="AA583" i="2" a="1"/>
  <c r="AA583" i="2" s="1"/>
  <c r="AA584" i="2" a="1"/>
  <c r="AA584" i="2" s="1"/>
  <c r="AA585" i="2" a="1"/>
  <c r="AA585" i="2" s="1"/>
  <c r="AA586" i="2" a="1"/>
  <c r="AA586" i="2" s="1"/>
  <c r="AA587" i="2" a="1"/>
  <c r="AA587" i="2" s="1"/>
  <c r="AA588" i="2" a="1"/>
  <c r="AA588" i="2" s="1"/>
  <c r="AA589" i="2" a="1"/>
  <c r="AA589" i="2" s="1"/>
  <c r="AA590" i="2" a="1"/>
  <c r="AA590" i="2" s="1"/>
  <c r="AA591" i="2" a="1"/>
  <c r="AA591" i="2" s="1"/>
  <c r="AA592" i="2" a="1"/>
  <c r="AA592" i="2" s="1"/>
  <c r="AA593" i="2" a="1"/>
  <c r="AA593" i="2" s="1"/>
  <c r="AA594" i="2" a="1"/>
  <c r="AA594" i="2" s="1"/>
  <c r="AA595" i="2" a="1"/>
  <c r="AA595" i="2" s="1"/>
  <c r="AA596" i="2" a="1"/>
  <c r="AA596" i="2" s="1"/>
  <c r="AA597" i="2" a="1"/>
  <c r="AA597" i="2" s="1"/>
  <c r="AA598" i="2" a="1"/>
  <c r="AA598" i="2" s="1"/>
  <c r="AA599" i="2" a="1"/>
  <c r="AA599" i="2" s="1"/>
  <c r="AA600" i="2" a="1"/>
  <c r="AA600" i="2" s="1"/>
  <c r="AA601" i="2" a="1"/>
  <c r="AA601" i="2" s="1"/>
  <c r="AA602" i="2" a="1"/>
  <c r="AA602" i="2" s="1"/>
  <c r="AA603" i="2" a="1"/>
  <c r="AA603" i="2" s="1"/>
  <c r="AA604" i="2" a="1"/>
  <c r="AA604" i="2" s="1"/>
  <c r="AA605" i="2" a="1"/>
  <c r="AA605" i="2" s="1"/>
  <c r="AA606" i="2" a="1"/>
  <c r="AA606" i="2" s="1"/>
  <c r="AA607" i="2" a="1"/>
  <c r="AA607" i="2" s="1"/>
  <c r="AA608" i="2" a="1"/>
  <c r="AA608" i="2" s="1"/>
  <c r="AA609" i="2" a="1"/>
  <c r="AA609" i="2" s="1"/>
  <c r="AA610" i="2" a="1"/>
  <c r="AA610" i="2" s="1"/>
  <c r="AA611" i="2" a="1"/>
  <c r="AA611" i="2" s="1"/>
  <c r="AA612" i="2" a="1"/>
  <c r="AA612" i="2" s="1"/>
  <c r="AA613" i="2" a="1"/>
  <c r="AA613" i="2" s="1"/>
  <c r="AA614" i="2" a="1"/>
  <c r="AA614" i="2" s="1"/>
  <c r="AA615" i="2" a="1"/>
  <c r="AA615" i="2" s="1"/>
  <c r="AA616" i="2" a="1"/>
  <c r="AA616" i="2" s="1"/>
  <c r="AA617" i="2" a="1"/>
  <c r="AA617" i="2" s="1"/>
  <c r="AA618" i="2" a="1"/>
  <c r="AA618" i="2" s="1"/>
  <c r="AA619" i="2" a="1"/>
  <c r="AA619" i="2" s="1"/>
  <c r="AA620" i="2" a="1"/>
  <c r="AA620" i="2" s="1"/>
  <c r="AA621" i="2" a="1"/>
  <c r="AA621" i="2" s="1"/>
  <c r="AA622" i="2" a="1"/>
  <c r="AA622" i="2" s="1"/>
  <c r="AA623" i="2" a="1"/>
  <c r="AA623" i="2" s="1"/>
  <c r="AA624" i="2" a="1"/>
  <c r="AA624" i="2" s="1"/>
  <c r="AA625" i="2" a="1"/>
  <c r="AA625" i="2" s="1"/>
  <c r="AA626" i="2" a="1"/>
  <c r="AA626" i="2" s="1"/>
  <c r="AA627" i="2" a="1"/>
  <c r="AA627" i="2" s="1"/>
  <c r="AA628" i="2" a="1"/>
  <c r="AA628" i="2" s="1"/>
  <c r="AA629" i="2" a="1"/>
  <c r="AA629" i="2" s="1"/>
  <c r="AA630" i="2" a="1"/>
  <c r="AA630" i="2" s="1"/>
  <c r="AA631" i="2" a="1"/>
  <c r="AA631" i="2" s="1"/>
  <c r="AA632" i="2" a="1"/>
  <c r="AA632" i="2" s="1"/>
  <c r="AA633" i="2" a="1"/>
  <c r="AA633" i="2" s="1"/>
  <c r="AA634" i="2" a="1"/>
  <c r="AA634" i="2" s="1"/>
  <c r="AA635" i="2" a="1"/>
  <c r="AA635" i="2" s="1"/>
  <c r="AA636" i="2" a="1"/>
  <c r="AA636" i="2" s="1"/>
  <c r="AA637" i="2" a="1"/>
  <c r="AA637" i="2" s="1"/>
  <c r="AA638" i="2" a="1"/>
  <c r="AA638" i="2" s="1"/>
  <c r="AA639" i="2" a="1"/>
  <c r="AA639" i="2" s="1"/>
  <c r="AA640" i="2" a="1"/>
  <c r="AA640" i="2" s="1"/>
  <c r="AA641" i="2" a="1"/>
  <c r="AA641" i="2" s="1"/>
  <c r="AA642" i="2" a="1"/>
  <c r="AA642" i="2" s="1"/>
  <c r="AA643" i="2" a="1"/>
  <c r="AA643" i="2" s="1"/>
  <c r="AA644" i="2" a="1"/>
  <c r="AA644" i="2" s="1"/>
  <c r="AA645" i="2" a="1"/>
  <c r="AA645" i="2" s="1"/>
  <c r="AA646" i="2" a="1"/>
  <c r="AA646" i="2" s="1"/>
  <c r="AA647" i="2" a="1"/>
  <c r="AA647" i="2" s="1"/>
  <c r="AA648" i="2" a="1"/>
  <c r="AA648" i="2" s="1"/>
  <c r="AA649" i="2" a="1"/>
  <c r="AA649" i="2" s="1"/>
  <c r="AA650" i="2" a="1"/>
  <c r="AA650" i="2" s="1"/>
  <c r="AA651" i="2" a="1"/>
  <c r="AA651" i="2" s="1"/>
  <c r="AA652" i="2" a="1"/>
  <c r="AA652" i="2" s="1"/>
  <c r="AA653" i="2" a="1"/>
  <c r="AA653" i="2" s="1"/>
  <c r="AA654" i="2" a="1"/>
  <c r="AA654" i="2" s="1"/>
  <c r="AA655" i="2" a="1"/>
  <c r="AA655" i="2" s="1"/>
  <c r="AA656" i="2" a="1"/>
  <c r="AA656" i="2" s="1"/>
  <c r="AA657" i="2" a="1"/>
  <c r="AA657" i="2" s="1"/>
  <c r="AA658" i="2" a="1"/>
  <c r="AA658" i="2" s="1"/>
  <c r="AA659" i="2" a="1"/>
  <c r="AA659" i="2" s="1"/>
  <c r="AA660" i="2" a="1"/>
  <c r="AA660" i="2" s="1"/>
  <c r="AA661" i="2" a="1"/>
  <c r="AA661" i="2" s="1"/>
  <c r="AA662" i="2" a="1"/>
  <c r="AA662" i="2" s="1"/>
  <c r="AA663" i="2" a="1"/>
  <c r="AA663" i="2" s="1"/>
  <c r="AA664" i="2" a="1"/>
  <c r="AA664" i="2" s="1"/>
  <c r="AA665" i="2" a="1"/>
  <c r="AA665" i="2" s="1"/>
  <c r="AA666" i="2" a="1"/>
  <c r="AA666" i="2" s="1"/>
  <c r="AA667" i="2" a="1"/>
  <c r="AA667" i="2" s="1"/>
  <c r="AA668" i="2" a="1"/>
  <c r="AA668" i="2" s="1"/>
  <c r="AA669" i="2" a="1"/>
  <c r="AA669" i="2" s="1"/>
  <c r="AA670" i="2" a="1"/>
  <c r="AA670" i="2" s="1"/>
  <c r="AA671" i="2" a="1"/>
  <c r="AA671" i="2" s="1"/>
  <c r="AA672" i="2" a="1"/>
  <c r="AA672" i="2" s="1"/>
  <c r="AA673" i="2" a="1"/>
  <c r="AA673" i="2" s="1"/>
  <c r="AA674" i="2" a="1"/>
  <c r="AA674" i="2" s="1"/>
  <c r="AA675" i="2" a="1"/>
  <c r="AA675" i="2" s="1"/>
  <c r="AA676" i="2" a="1"/>
  <c r="AA676" i="2" s="1"/>
  <c r="AA677" i="2" a="1"/>
  <c r="AA677" i="2" s="1"/>
  <c r="AA678" i="2" a="1"/>
  <c r="AA678" i="2" s="1"/>
  <c r="AA679" i="2" a="1"/>
  <c r="AA679" i="2" s="1"/>
  <c r="AA680" i="2" a="1"/>
  <c r="AA680" i="2" s="1"/>
  <c r="AA681" i="2" a="1"/>
  <c r="AA681" i="2" s="1"/>
  <c r="AA682" i="2" a="1"/>
  <c r="AA682" i="2" s="1"/>
  <c r="AA683" i="2" a="1"/>
  <c r="AA683" i="2" s="1"/>
  <c r="AA684" i="2" a="1"/>
  <c r="AA684" i="2" s="1"/>
  <c r="AA685" i="2" a="1"/>
  <c r="AA685" i="2" s="1"/>
  <c r="AA686" i="2" a="1"/>
  <c r="AA686" i="2" s="1"/>
  <c r="AA687" i="2" a="1"/>
  <c r="AA687" i="2" s="1"/>
  <c r="AA688" i="2" a="1"/>
  <c r="AA688" i="2" s="1"/>
  <c r="AA689" i="2" a="1"/>
  <c r="AA689" i="2" s="1"/>
  <c r="AA690" i="2" a="1"/>
  <c r="AA690" i="2" s="1"/>
  <c r="AA691" i="2" a="1"/>
  <c r="AA691" i="2" s="1"/>
  <c r="AA692" i="2" a="1"/>
  <c r="AA692" i="2" s="1"/>
  <c r="AA693" i="2" a="1"/>
  <c r="AA693" i="2" s="1"/>
  <c r="AA694" i="2" a="1"/>
  <c r="AA694" i="2" s="1"/>
  <c r="AA695" i="2" a="1"/>
  <c r="AA695" i="2" s="1"/>
  <c r="AA696" i="2" a="1"/>
  <c r="AA696" i="2" s="1"/>
  <c r="AA697" i="2" a="1"/>
  <c r="AA697" i="2" s="1"/>
  <c r="AA698" i="2" a="1"/>
  <c r="AA698" i="2" s="1"/>
  <c r="AA699" i="2" a="1"/>
  <c r="AA699" i="2" s="1"/>
  <c r="AA700" i="2" a="1"/>
  <c r="AA700" i="2" s="1"/>
  <c r="AA701" i="2" a="1"/>
  <c r="AA701" i="2" s="1"/>
  <c r="AA702" i="2" a="1"/>
  <c r="AA702" i="2" s="1"/>
  <c r="AA703" i="2" a="1"/>
  <c r="AA703" i="2" s="1"/>
  <c r="AA704" i="2" a="1"/>
  <c r="AA704" i="2" s="1"/>
  <c r="AA705" i="2" a="1"/>
  <c r="AA705" i="2" s="1"/>
  <c r="AA706" i="2" a="1"/>
  <c r="AA706" i="2" s="1"/>
  <c r="AA707" i="2" a="1"/>
  <c r="AA707" i="2" s="1"/>
  <c r="AA708" i="2" a="1"/>
  <c r="AA708" i="2" s="1"/>
  <c r="AA709" i="2" a="1"/>
  <c r="AA709" i="2" s="1"/>
  <c r="AA710" i="2" a="1"/>
  <c r="AA710" i="2" s="1"/>
  <c r="AA711" i="2" a="1"/>
  <c r="AA711" i="2" s="1"/>
  <c r="AA712" i="2" a="1"/>
  <c r="AA712" i="2" s="1"/>
  <c r="AA713" i="2" a="1"/>
  <c r="AA713" i="2" s="1"/>
  <c r="AA714" i="2" a="1"/>
  <c r="AA714" i="2" s="1"/>
  <c r="AA715" i="2" a="1"/>
  <c r="AA715" i="2" s="1"/>
  <c r="AA716" i="2" a="1"/>
  <c r="AA716" i="2" s="1"/>
  <c r="AA717" i="2" a="1"/>
  <c r="AA717" i="2" s="1"/>
  <c r="AA718" i="2" a="1"/>
  <c r="AA718" i="2" s="1"/>
  <c r="AA719" i="2" a="1"/>
  <c r="AA719" i="2" s="1"/>
  <c r="AA720" i="2" a="1"/>
  <c r="AA720" i="2" s="1"/>
  <c r="AA721" i="2" a="1"/>
  <c r="AA721" i="2" s="1"/>
  <c r="AA722" i="2" a="1"/>
  <c r="AA722" i="2" s="1"/>
  <c r="AA723" i="2" a="1"/>
  <c r="AA723" i="2" s="1"/>
  <c r="AA724" i="2" a="1"/>
  <c r="AA724" i="2" s="1"/>
  <c r="AA725" i="2" a="1"/>
  <c r="AA725" i="2" s="1"/>
  <c r="AA726" i="2" a="1"/>
  <c r="AA726" i="2" s="1"/>
  <c r="AA727" i="2" a="1"/>
  <c r="AA727" i="2" s="1"/>
  <c r="AA728" i="2" a="1"/>
  <c r="AA728" i="2" s="1"/>
  <c r="AA729" i="2" a="1"/>
  <c r="AA729" i="2" s="1"/>
  <c r="AA730" i="2" a="1"/>
  <c r="AA730" i="2" s="1"/>
  <c r="AA731" i="2" a="1"/>
  <c r="AA731" i="2" s="1"/>
  <c r="AA732" i="2" a="1"/>
  <c r="AA732" i="2" s="1"/>
  <c r="AA733" i="2" a="1"/>
  <c r="AA733" i="2" s="1"/>
  <c r="AA734" i="2" a="1"/>
  <c r="AA734" i="2" s="1"/>
  <c r="AA735" i="2" a="1"/>
  <c r="AA735" i="2" s="1"/>
  <c r="AA736" i="2" a="1"/>
  <c r="AA736" i="2" s="1"/>
  <c r="AA737" i="2" a="1"/>
  <c r="AA737" i="2" s="1"/>
  <c r="AA738" i="2" a="1"/>
  <c r="AA738" i="2" s="1"/>
  <c r="AA739" i="2" a="1"/>
  <c r="AA739" i="2" s="1"/>
  <c r="AA740" i="2" a="1"/>
  <c r="AA740" i="2" s="1"/>
  <c r="AA741" i="2" a="1"/>
  <c r="AA741" i="2" s="1"/>
  <c r="AA742" i="2" a="1"/>
  <c r="AA742" i="2" s="1"/>
  <c r="AA743" i="2" a="1"/>
  <c r="AA743" i="2" s="1"/>
  <c r="AA744" i="2" a="1"/>
  <c r="AA744" i="2" s="1"/>
  <c r="AA745" i="2" a="1"/>
  <c r="AA745" i="2" s="1"/>
  <c r="AA746" i="2" a="1"/>
  <c r="AA746" i="2" s="1"/>
  <c r="AA747" i="2" a="1"/>
  <c r="AA747" i="2" s="1"/>
  <c r="AA748" i="2" a="1"/>
  <c r="AA748" i="2" s="1"/>
  <c r="AA749" i="2" a="1"/>
  <c r="AA749" i="2" s="1"/>
  <c r="AA750" i="2" a="1"/>
  <c r="AA750" i="2" s="1"/>
  <c r="AA751" i="2" a="1"/>
  <c r="AA751" i="2" s="1"/>
  <c r="AA752" i="2" a="1"/>
  <c r="AA752" i="2" s="1"/>
  <c r="AA753" i="2" a="1"/>
  <c r="AA753" i="2" s="1"/>
  <c r="AA754" i="2" a="1"/>
  <c r="AA754" i="2" s="1"/>
  <c r="AA755" i="2" a="1"/>
  <c r="AA755" i="2" s="1"/>
  <c r="AA756" i="2" a="1"/>
  <c r="AA756" i="2" s="1"/>
  <c r="AA757" i="2" a="1"/>
  <c r="AA757" i="2" s="1"/>
  <c r="AA758" i="2" a="1"/>
  <c r="AA758" i="2" s="1"/>
  <c r="AA759" i="2" a="1"/>
  <c r="AA759" i="2" s="1"/>
  <c r="AA760" i="2" a="1"/>
  <c r="AA760" i="2" s="1"/>
  <c r="AA761" i="2" a="1"/>
  <c r="AA761" i="2" s="1"/>
  <c r="AA762" i="2" a="1"/>
  <c r="AA762" i="2" s="1"/>
  <c r="AA763" i="2" a="1"/>
  <c r="AA763" i="2" s="1"/>
  <c r="AA764" i="2" a="1"/>
  <c r="AA764" i="2" s="1"/>
  <c r="AA765" i="2" a="1"/>
  <c r="AA765" i="2" s="1"/>
  <c r="AA766" i="2" a="1"/>
  <c r="AA766" i="2" s="1"/>
  <c r="AA767" i="2" a="1"/>
  <c r="AA767" i="2" s="1"/>
  <c r="AA768" i="2" a="1"/>
  <c r="AA768" i="2" s="1"/>
  <c r="AA769" i="2" a="1"/>
  <c r="AA769" i="2" s="1"/>
  <c r="AA770" i="2" a="1"/>
  <c r="AA770" i="2" s="1"/>
  <c r="AA771" i="2" a="1"/>
  <c r="AA771" i="2" s="1"/>
  <c r="AA772" i="2" a="1"/>
  <c r="AA772" i="2" s="1"/>
  <c r="AA773" i="2" a="1"/>
  <c r="AA773" i="2" s="1"/>
  <c r="AA774" i="2" a="1"/>
  <c r="AA774" i="2" s="1"/>
  <c r="AA775" i="2" a="1"/>
  <c r="AA775" i="2" s="1"/>
  <c r="AA776" i="2" a="1"/>
  <c r="AA776" i="2" s="1"/>
  <c r="AA777" i="2" a="1"/>
  <c r="AA777" i="2" s="1"/>
  <c r="AA778" i="2" a="1"/>
  <c r="AA778" i="2" s="1"/>
  <c r="AA779" i="2" a="1"/>
  <c r="AA779" i="2" s="1"/>
  <c r="AA780" i="2" a="1"/>
  <c r="AA780" i="2" s="1"/>
  <c r="AA781" i="2" a="1"/>
  <c r="AA781" i="2" s="1"/>
  <c r="AA782" i="2" a="1"/>
  <c r="AA782" i="2" s="1"/>
  <c r="AA783" i="2" a="1"/>
  <c r="AA783" i="2" s="1"/>
  <c r="AA784" i="2" a="1"/>
  <c r="AA784" i="2" s="1"/>
  <c r="AA785" i="2" a="1"/>
  <c r="AA785" i="2" s="1"/>
  <c r="AA786" i="2" a="1"/>
  <c r="AA786" i="2" s="1"/>
  <c r="AA787" i="2" a="1"/>
  <c r="AA787" i="2" s="1"/>
  <c r="AA788" i="2" a="1"/>
  <c r="AA788" i="2" s="1"/>
  <c r="AA789" i="2" a="1"/>
  <c r="AA789" i="2" s="1"/>
  <c r="AA790" i="2" a="1"/>
  <c r="AA790" i="2" s="1"/>
  <c r="AA791" i="2" a="1"/>
  <c r="AA791" i="2" s="1"/>
  <c r="AA792" i="2" a="1"/>
  <c r="AA792" i="2" s="1"/>
  <c r="AA793" i="2" a="1"/>
  <c r="AA793" i="2" s="1"/>
  <c r="AA794" i="2" a="1"/>
  <c r="AA794" i="2" s="1"/>
  <c r="AA795" i="2" a="1"/>
  <c r="AA795" i="2" s="1"/>
  <c r="AA796" i="2" a="1"/>
  <c r="AA796" i="2" s="1"/>
  <c r="AA797" i="2" a="1"/>
  <c r="AA797" i="2" s="1"/>
  <c r="AA798" i="2" a="1"/>
  <c r="AA798" i="2" s="1"/>
  <c r="AA799" i="2" a="1"/>
  <c r="AA799" i="2" s="1"/>
  <c r="AA800" i="2" a="1"/>
  <c r="AA800" i="2" s="1"/>
  <c r="AA801" i="2" a="1"/>
  <c r="AA801" i="2" s="1"/>
  <c r="AA802" i="2" a="1"/>
  <c r="AA802" i="2" s="1"/>
  <c r="AA803" i="2" a="1"/>
  <c r="AA803" i="2" s="1"/>
  <c r="AA804" i="2" a="1"/>
  <c r="AA804" i="2" s="1"/>
  <c r="AA805" i="2" a="1"/>
  <c r="AA805" i="2" s="1"/>
  <c r="AA806" i="2" a="1"/>
  <c r="AA806" i="2" s="1"/>
  <c r="AA807" i="2" a="1"/>
  <c r="AA807" i="2" s="1"/>
  <c r="AA808" i="2" a="1"/>
  <c r="AA808" i="2" s="1"/>
  <c r="AA809" i="2" a="1"/>
  <c r="AA809" i="2" s="1"/>
  <c r="AA810" i="2" a="1"/>
  <c r="AA810" i="2" s="1"/>
  <c r="AA811" i="2" a="1"/>
  <c r="AA811" i="2" s="1"/>
  <c r="AA812" i="2" a="1"/>
  <c r="AA812" i="2" s="1"/>
  <c r="AA813" i="2" a="1"/>
  <c r="AA813" i="2" s="1"/>
  <c r="AA814" i="2" a="1"/>
  <c r="AA814" i="2" s="1"/>
  <c r="AA815" i="2" a="1"/>
  <c r="AA815" i="2" s="1"/>
  <c r="AA816" i="2" a="1"/>
  <c r="AA816" i="2" s="1"/>
  <c r="AA817" i="2" a="1"/>
  <c r="AA817" i="2" s="1"/>
  <c r="AA818" i="2" a="1"/>
  <c r="AA818" i="2" s="1"/>
  <c r="AA819" i="2" a="1"/>
  <c r="AA819" i="2" s="1"/>
  <c r="AA820" i="2" a="1"/>
  <c r="AA820" i="2" s="1"/>
  <c r="AA821" i="2" a="1"/>
  <c r="AA821" i="2" s="1"/>
  <c r="AA822" i="2" a="1"/>
  <c r="AA822" i="2" s="1"/>
  <c r="AA823" i="2" a="1"/>
  <c r="AA823" i="2" s="1"/>
  <c r="AA824" i="2" a="1"/>
  <c r="AA824" i="2" s="1"/>
  <c r="AA825" i="2" a="1"/>
  <c r="AA825" i="2" s="1"/>
  <c r="AA826" i="2" a="1"/>
  <c r="AA826" i="2" s="1"/>
  <c r="AA827" i="2" a="1"/>
  <c r="AA827" i="2" s="1"/>
  <c r="AA828" i="2" a="1"/>
  <c r="AA828" i="2" s="1"/>
  <c r="AA829" i="2" a="1"/>
  <c r="AA829" i="2" s="1"/>
  <c r="AA830" i="2" a="1"/>
  <c r="AA830" i="2" s="1"/>
  <c r="AA831" i="2" a="1"/>
  <c r="AA831" i="2" s="1"/>
  <c r="AA832" i="2" a="1"/>
  <c r="AA832" i="2" s="1"/>
  <c r="AA833" i="2" a="1"/>
  <c r="AA833" i="2" s="1"/>
  <c r="AA834" i="2" a="1"/>
  <c r="AA834" i="2" s="1"/>
  <c r="AA835" i="2" a="1"/>
  <c r="AA835" i="2" s="1"/>
  <c r="AA836" i="2" a="1"/>
  <c r="AA836" i="2" s="1"/>
  <c r="AA837" i="2" a="1"/>
  <c r="AA837" i="2" s="1"/>
  <c r="AA838" i="2" a="1"/>
  <c r="AA838" i="2" s="1"/>
  <c r="AA839" i="2" a="1"/>
  <c r="AA839" i="2" s="1"/>
  <c r="AA840" i="2" a="1"/>
  <c r="AA840" i="2" s="1"/>
  <c r="AA841" i="2" a="1"/>
  <c r="AA841" i="2" s="1"/>
  <c r="AA842" i="2" a="1"/>
  <c r="AA842" i="2" s="1"/>
  <c r="AA843" i="2" a="1"/>
  <c r="AA843" i="2" s="1"/>
  <c r="AA844" i="2" a="1"/>
  <c r="AA844" i="2" s="1"/>
  <c r="AA845" i="2" a="1"/>
  <c r="AA845" i="2" s="1"/>
  <c r="AA846" i="2" a="1"/>
  <c r="AA846" i="2" s="1"/>
  <c r="AA847" i="2" a="1"/>
  <c r="AA847" i="2" s="1"/>
  <c r="AA848" i="2" a="1"/>
  <c r="AA848" i="2" s="1"/>
  <c r="AA849" i="2" a="1"/>
  <c r="AA849" i="2" s="1"/>
  <c r="AA850" i="2" a="1"/>
  <c r="AA850" i="2" s="1"/>
  <c r="AA851" i="2" a="1"/>
  <c r="AA851" i="2" s="1"/>
  <c r="AA852" i="2" a="1"/>
  <c r="AA852" i="2" s="1"/>
  <c r="AA853" i="2" a="1"/>
  <c r="AA853" i="2" s="1"/>
  <c r="AA854" i="2" a="1"/>
  <c r="AA854" i="2" s="1"/>
  <c r="AA855" i="2" a="1"/>
  <c r="AA855" i="2" s="1"/>
  <c r="AA856" i="2" a="1"/>
  <c r="AA856" i="2" s="1"/>
  <c r="AA857" i="2" a="1"/>
  <c r="AA857" i="2" s="1"/>
  <c r="AA858" i="2" a="1"/>
  <c r="AA858" i="2" s="1"/>
  <c r="AA859" i="2" a="1"/>
  <c r="AA859" i="2" s="1"/>
  <c r="AA860" i="2" a="1"/>
  <c r="AA860" i="2" s="1"/>
  <c r="AA861" i="2" a="1"/>
  <c r="AA861" i="2" s="1"/>
  <c r="AA862" i="2" a="1"/>
  <c r="AA862" i="2" s="1"/>
  <c r="AA863" i="2" a="1"/>
  <c r="AA863" i="2" s="1"/>
  <c r="AA864" i="2" a="1"/>
  <c r="AA864" i="2" s="1"/>
  <c r="AA865" i="2" a="1"/>
  <c r="AA865" i="2" s="1"/>
  <c r="AA866" i="2" a="1"/>
  <c r="AA866" i="2" s="1"/>
  <c r="AA867" i="2" a="1"/>
  <c r="AA867" i="2" s="1"/>
  <c r="AA868" i="2" a="1"/>
  <c r="AA868" i="2" s="1"/>
  <c r="AA869" i="2" a="1"/>
  <c r="AA869" i="2" s="1"/>
  <c r="AA870" i="2" a="1"/>
  <c r="AA870" i="2" s="1"/>
  <c r="AA871" i="2" a="1"/>
  <c r="AA871" i="2" s="1"/>
  <c r="AA872" i="2" a="1"/>
  <c r="AA872" i="2" s="1"/>
  <c r="AA873" i="2" a="1"/>
  <c r="AA873" i="2" s="1"/>
  <c r="AA874" i="2" a="1"/>
  <c r="AA874" i="2" s="1"/>
  <c r="AA875" i="2" a="1"/>
  <c r="AA875" i="2" s="1"/>
  <c r="AA876" i="2" a="1"/>
  <c r="AA876" i="2" s="1"/>
  <c r="AA877" i="2" a="1"/>
  <c r="AA877" i="2" s="1"/>
  <c r="AA878" i="2" a="1"/>
  <c r="AA878" i="2" s="1"/>
  <c r="AA879" i="2" a="1"/>
  <c r="AA879" i="2" s="1"/>
  <c r="AA880" i="2" a="1"/>
  <c r="AA880" i="2" s="1"/>
  <c r="AA881" i="2" a="1"/>
  <c r="AA881" i="2" s="1"/>
  <c r="AA882" i="2" a="1"/>
  <c r="AA882" i="2" s="1"/>
  <c r="AA883" i="2" a="1"/>
  <c r="AA883" i="2" s="1"/>
  <c r="AA884" i="2" a="1"/>
  <c r="AA884" i="2" s="1"/>
  <c r="AA885" i="2" a="1"/>
  <c r="AA885" i="2" s="1"/>
  <c r="AA886" i="2" a="1"/>
  <c r="AA886" i="2" s="1"/>
  <c r="AA887" i="2" a="1"/>
  <c r="AA887" i="2" s="1"/>
  <c r="AA888" i="2" a="1"/>
  <c r="AA888" i="2" s="1"/>
  <c r="AA889" i="2" a="1"/>
  <c r="AA889" i="2" s="1"/>
  <c r="AA890" i="2" a="1"/>
  <c r="AA890" i="2" s="1"/>
  <c r="AA891" i="2" a="1"/>
  <c r="AA891" i="2" s="1"/>
  <c r="AA892" i="2" a="1"/>
  <c r="AA892" i="2" s="1"/>
  <c r="AA893" i="2" a="1"/>
  <c r="AA893" i="2" s="1"/>
  <c r="AA894" i="2" a="1"/>
  <c r="AA894" i="2" s="1"/>
  <c r="AA895" i="2" a="1"/>
  <c r="AA895" i="2" s="1"/>
  <c r="AA896" i="2" a="1"/>
  <c r="AA896" i="2" s="1"/>
  <c r="AA897" i="2" a="1"/>
  <c r="AA897" i="2" s="1"/>
  <c r="AA898" i="2" a="1"/>
  <c r="AA898" i="2" s="1"/>
  <c r="AA899" i="2" a="1"/>
  <c r="AA899" i="2" s="1"/>
  <c r="AA900" i="2" a="1"/>
  <c r="AA900" i="2" s="1"/>
  <c r="AA901" i="2" a="1"/>
  <c r="AA901" i="2" s="1"/>
  <c r="AA902" i="2" a="1"/>
  <c r="AA902" i="2" s="1"/>
  <c r="AA903" i="2" a="1"/>
  <c r="AA903" i="2" s="1"/>
  <c r="AA904" i="2" a="1"/>
  <c r="AA904" i="2" s="1"/>
  <c r="AA905" i="2" a="1"/>
  <c r="AA905" i="2" s="1"/>
  <c r="AA906" i="2" a="1"/>
  <c r="AA906" i="2" s="1"/>
  <c r="AA907" i="2" a="1"/>
  <c r="AA907" i="2" s="1"/>
  <c r="AA908" i="2" a="1"/>
  <c r="AA908" i="2" s="1"/>
  <c r="AA909" i="2" a="1"/>
  <c r="AA909" i="2" s="1"/>
  <c r="AA910" i="2" a="1"/>
  <c r="AA910" i="2" s="1"/>
  <c r="AA911" i="2" a="1"/>
  <c r="AA911" i="2" s="1"/>
  <c r="AA912" i="2" a="1"/>
  <c r="AA912" i="2" s="1"/>
  <c r="AA913" i="2" a="1"/>
  <c r="AA913" i="2" s="1"/>
  <c r="AA914" i="2" a="1"/>
  <c r="AA914" i="2" s="1"/>
  <c r="AA915" i="2" a="1"/>
  <c r="AA915" i="2" s="1"/>
  <c r="AA916" i="2" a="1"/>
  <c r="AA916" i="2" s="1"/>
  <c r="AA917" i="2" a="1"/>
  <c r="AA917" i="2" s="1"/>
  <c r="AA918" i="2" a="1"/>
  <c r="AA918" i="2" s="1"/>
  <c r="AA919" i="2" a="1"/>
  <c r="AA919" i="2" s="1"/>
  <c r="AA920" i="2" a="1"/>
  <c r="AA920" i="2" s="1"/>
  <c r="AA921" i="2" a="1"/>
  <c r="AA921" i="2" s="1"/>
  <c r="AA922" i="2" a="1"/>
  <c r="AA922" i="2" s="1"/>
  <c r="AA923" i="2" a="1"/>
  <c r="AA923" i="2" s="1"/>
  <c r="AA924" i="2" a="1"/>
  <c r="AA924" i="2" s="1"/>
  <c r="AA925" i="2" a="1"/>
  <c r="AA925" i="2" s="1"/>
  <c r="AA926" i="2" a="1"/>
  <c r="AA926" i="2" s="1"/>
  <c r="AA927" i="2" a="1"/>
  <c r="AA927" i="2" s="1"/>
  <c r="AA928" i="2" a="1"/>
  <c r="AA928" i="2" s="1"/>
  <c r="AA929" i="2" a="1"/>
  <c r="AA929" i="2" s="1"/>
  <c r="AA930" i="2" a="1"/>
  <c r="AA930" i="2" s="1"/>
  <c r="AA931" i="2" a="1"/>
  <c r="AA931" i="2" s="1"/>
  <c r="AA932" i="2" a="1"/>
  <c r="AA932" i="2" s="1"/>
  <c r="AA933" i="2" a="1"/>
  <c r="AA933" i="2" s="1"/>
  <c r="AA934" i="2" a="1"/>
  <c r="AA934" i="2" s="1"/>
  <c r="AA935" i="2" a="1"/>
  <c r="AA935" i="2" s="1"/>
  <c r="AA936" i="2" a="1"/>
  <c r="AA936" i="2" s="1"/>
  <c r="AA937" i="2" a="1"/>
  <c r="AA937" i="2" s="1"/>
  <c r="AA938" i="2" a="1"/>
  <c r="AA938" i="2" s="1"/>
  <c r="AA939" i="2" a="1"/>
  <c r="AA939" i="2" s="1"/>
  <c r="AA940" i="2" a="1"/>
  <c r="AA940" i="2" s="1"/>
  <c r="AA941" i="2" a="1"/>
  <c r="AA941" i="2" s="1"/>
  <c r="AA942" i="2" a="1"/>
  <c r="AA942" i="2" s="1"/>
  <c r="AA943" i="2" a="1"/>
  <c r="AA943" i="2" s="1"/>
  <c r="AA944" i="2" a="1"/>
  <c r="AA944" i="2" s="1"/>
  <c r="AA945" i="2" a="1"/>
  <c r="AA945" i="2" s="1"/>
  <c r="AA946" i="2" a="1"/>
  <c r="AA946" i="2" s="1"/>
  <c r="AA947" i="2" a="1"/>
  <c r="AA947" i="2" s="1"/>
  <c r="AA948" i="2" a="1"/>
  <c r="AA948" i="2" s="1"/>
  <c r="AA949" i="2" a="1"/>
  <c r="AA949" i="2" s="1"/>
  <c r="AA950" i="2" a="1"/>
  <c r="AA950" i="2" s="1"/>
  <c r="AA951" i="2" a="1"/>
  <c r="AA951" i="2" s="1"/>
  <c r="AA952" i="2" a="1"/>
  <c r="AA952" i="2" s="1"/>
  <c r="AA953" i="2" a="1"/>
  <c r="AA953" i="2" s="1"/>
  <c r="AA954" i="2" a="1"/>
  <c r="AA954" i="2" s="1"/>
  <c r="AA955" i="2" a="1"/>
  <c r="AA955" i="2" s="1"/>
  <c r="AA956" i="2" a="1"/>
  <c r="AA956" i="2" s="1"/>
  <c r="AA957" i="2" a="1"/>
  <c r="AA957" i="2" s="1"/>
  <c r="AA958" i="2" a="1"/>
  <c r="AA958" i="2" s="1"/>
  <c r="AA959" i="2" a="1"/>
  <c r="AA959" i="2" s="1"/>
  <c r="AA960" i="2" a="1"/>
  <c r="AA960" i="2" s="1"/>
  <c r="AA961" i="2" a="1"/>
  <c r="AA961" i="2" s="1"/>
  <c r="AA962" i="2" a="1"/>
  <c r="AA962" i="2" s="1"/>
  <c r="AA963" i="2" a="1"/>
  <c r="AA963" i="2" s="1"/>
  <c r="AA964" i="2" a="1"/>
  <c r="AA964" i="2" s="1"/>
  <c r="AA965" i="2" a="1"/>
  <c r="AA965" i="2" s="1"/>
  <c r="AA966" i="2" a="1"/>
  <c r="AA966" i="2" s="1"/>
  <c r="AA967" i="2" a="1"/>
  <c r="AA967" i="2" s="1"/>
  <c r="AA968" i="2" a="1"/>
  <c r="AA968" i="2" s="1"/>
  <c r="AA969" i="2" a="1"/>
  <c r="AA969" i="2" s="1"/>
  <c r="AA970" i="2" a="1"/>
  <c r="AA970" i="2" s="1"/>
  <c r="AA971" i="2" a="1"/>
  <c r="AA971" i="2" s="1"/>
  <c r="AA972" i="2" a="1"/>
  <c r="AA972" i="2" s="1"/>
  <c r="AA973" i="2" a="1"/>
  <c r="AA973" i="2" s="1"/>
  <c r="AA974" i="2" a="1"/>
  <c r="AA974" i="2" s="1"/>
  <c r="AA975" i="2" a="1"/>
  <c r="AA975" i="2" s="1"/>
  <c r="AA976" i="2" a="1"/>
  <c r="AA976" i="2" s="1"/>
  <c r="AA977" i="2" a="1"/>
  <c r="AA977" i="2" s="1"/>
  <c r="AA978" i="2" a="1"/>
  <c r="AA978" i="2" s="1"/>
  <c r="AA979" i="2" a="1"/>
  <c r="AA979" i="2" s="1"/>
  <c r="AA980" i="2" a="1"/>
  <c r="AA980" i="2" s="1"/>
  <c r="AA981" i="2" a="1"/>
  <c r="AA981" i="2" s="1"/>
  <c r="AA982" i="2" a="1"/>
  <c r="AA982" i="2" s="1"/>
  <c r="AA983" i="2" a="1"/>
  <c r="AA983" i="2" s="1"/>
  <c r="AA984" i="2" a="1"/>
  <c r="AA984" i="2" s="1"/>
  <c r="AA985" i="2" a="1"/>
  <c r="AA985" i="2" s="1"/>
  <c r="AA986" i="2" a="1"/>
  <c r="AA986" i="2" s="1"/>
  <c r="AA987" i="2" a="1"/>
  <c r="AA987" i="2" s="1"/>
  <c r="AA988" i="2" a="1"/>
  <c r="AA988" i="2" s="1"/>
  <c r="AA989" i="2" a="1"/>
  <c r="AA989" i="2" s="1"/>
  <c r="AA990" i="2" a="1"/>
  <c r="AA990" i="2" s="1"/>
  <c r="AA991" i="2" a="1"/>
  <c r="AA991" i="2" s="1"/>
  <c r="AA992" i="2" a="1"/>
  <c r="AA992" i="2" s="1"/>
  <c r="AA993" i="2" a="1"/>
  <c r="AA993" i="2" s="1"/>
  <c r="AA994" i="2" a="1"/>
  <c r="AA994" i="2" s="1"/>
  <c r="AA995" i="2" a="1"/>
  <c r="AA995" i="2" s="1"/>
  <c r="AA996" i="2" a="1"/>
  <c r="AA996" i="2" s="1"/>
  <c r="AA997" i="2" a="1"/>
  <c r="AA997" i="2" s="1"/>
  <c r="AA998" i="2" a="1"/>
  <c r="AA998" i="2" s="1"/>
  <c r="AA999" i="2" a="1"/>
  <c r="AA999" i="2" s="1"/>
  <c r="AA1000" i="2" a="1"/>
  <c r="AA1000" i="2" s="1"/>
  <c r="AA1001" i="2" a="1"/>
  <c r="AA1001" i="2" s="1"/>
  <c r="AA1002" i="2" a="1"/>
  <c r="AA1002" i="2" s="1"/>
  <c r="AA1003" i="2" a="1"/>
  <c r="AA1003" i="2" s="1"/>
  <c r="AA1004" i="2" a="1"/>
  <c r="AA1004" i="2" s="1"/>
  <c r="AA1005" i="2" a="1"/>
  <c r="AA1005" i="2" s="1"/>
  <c r="AA1006" i="2" a="1"/>
  <c r="AA1006" i="2" s="1"/>
  <c r="AA1007" i="2" a="1"/>
  <c r="AA1007" i="2" s="1"/>
  <c r="AA1008" i="2" a="1"/>
  <c r="AA1008" i="2" s="1"/>
  <c r="AA1009" i="2" a="1"/>
  <c r="AA1009" i="2" s="1"/>
  <c r="AA1010" i="2" a="1"/>
  <c r="AA1010" i="2" s="1"/>
  <c r="AA1011" i="2" a="1"/>
  <c r="AA1011" i="2" s="1"/>
  <c r="AA1012" i="2" a="1"/>
  <c r="AA1012" i="2" s="1"/>
  <c r="AA1013" i="2" a="1"/>
  <c r="AA1013" i="2" s="1"/>
  <c r="AA1014" i="2" a="1"/>
  <c r="AA1014" i="2" s="1"/>
  <c r="AA1015" i="2" a="1"/>
  <c r="AA1015" i="2" s="1"/>
  <c r="AA1016" i="2" a="1"/>
  <c r="AA1016" i="2" s="1"/>
  <c r="AA1017" i="2" a="1"/>
  <c r="AA1017" i="2" s="1"/>
  <c r="AA1018" i="2" a="1"/>
  <c r="AA1018" i="2" s="1"/>
  <c r="AA1019" i="2" a="1"/>
  <c r="AA1019" i="2" s="1"/>
  <c r="AA1020" i="2" a="1"/>
  <c r="AA1020" i="2" s="1"/>
  <c r="AA1021" i="2" a="1"/>
  <c r="AA1021" i="2" s="1"/>
  <c r="AA1022" i="2" a="1"/>
  <c r="AA1022" i="2" s="1"/>
  <c r="AA1023" i="2" a="1"/>
  <c r="AA1023" i="2" s="1"/>
  <c r="AA1024" i="2" a="1"/>
  <c r="AA1024" i="2" s="1"/>
  <c r="AA1025" i="2" a="1"/>
  <c r="AA1025" i="2" s="1"/>
  <c r="AA1026" i="2" a="1"/>
  <c r="AA1026" i="2" s="1"/>
  <c r="AA1027" i="2" a="1"/>
  <c r="AA1027" i="2" s="1"/>
  <c r="AA1028" i="2" a="1"/>
  <c r="AA1028" i="2" s="1"/>
  <c r="AA1029" i="2" a="1"/>
  <c r="AA1029" i="2" s="1"/>
  <c r="AA1030" i="2" a="1"/>
  <c r="AA1030" i="2" s="1"/>
  <c r="AA1031" i="2" a="1"/>
  <c r="AA1031" i="2" s="1"/>
  <c r="AA1032" i="2" a="1"/>
  <c r="AA1032" i="2" s="1"/>
  <c r="AA1033" i="2" a="1"/>
  <c r="AA1033" i="2" s="1"/>
  <c r="AA1034" i="2" a="1"/>
  <c r="AA1034" i="2" s="1"/>
  <c r="AA1035" i="2" a="1"/>
  <c r="AA1035" i="2" s="1"/>
  <c r="AA1036" i="2" a="1"/>
  <c r="AA1036" i="2" s="1"/>
  <c r="AA1037" i="2" a="1"/>
  <c r="AA1037" i="2" s="1"/>
  <c r="AA1038" i="2" a="1"/>
  <c r="AA1038" i="2" s="1"/>
  <c r="AA1039" i="2" a="1"/>
  <c r="AA1039" i="2" s="1"/>
  <c r="AA1040" i="2" a="1"/>
  <c r="AA1040" i="2" s="1"/>
  <c r="AA1041" i="2" a="1"/>
  <c r="AA1041" i="2" s="1"/>
  <c r="AA1042" i="2" a="1"/>
  <c r="AA1042" i="2" s="1"/>
  <c r="AA1043" i="2" a="1"/>
  <c r="AA1043" i="2" s="1"/>
  <c r="AA1044" i="2" a="1"/>
  <c r="AA1044" i="2" s="1"/>
  <c r="AA1045" i="2" a="1"/>
  <c r="AA1045" i="2" s="1"/>
  <c r="AA1046" i="2" a="1"/>
  <c r="AA1046" i="2" s="1"/>
  <c r="AA1047" i="2" a="1"/>
  <c r="AA1047" i="2" s="1"/>
  <c r="AA1048" i="2" a="1"/>
  <c r="AA1048" i="2" s="1"/>
  <c r="AA1049" i="2" a="1"/>
  <c r="AA1049" i="2" s="1"/>
  <c r="AA1050" i="2" a="1"/>
  <c r="AA1050" i="2" s="1"/>
  <c r="AA1051" i="2" a="1"/>
  <c r="AA1051" i="2" s="1"/>
  <c r="AA1052" i="2" a="1"/>
  <c r="AA1052" i="2" s="1"/>
  <c r="AA1053" i="2" a="1"/>
  <c r="AA1053" i="2" s="1"/>
  <c r="AA1054" i="2" a="1"/>
  <c r="AA1054" i="2" s="1"/>
  <c r="AA1055" i="2" a="1"/>
  <c r="AA1055" i="2" s="1"/>
  <c r="AA1056" i="2" a="1"/>
  <c r="AA1056" i="2" s="1"/>
  <c r="AA1057" i="2" a="1"/>
  <c r="AA1057" i="2" s="1"/>
  <c r="AA1058" i="2" a="1"/>
  <c r="AA1058" i="2" s="1"/>
  <c r="AA1059" i="2" a="1"/>
  <c r="AA1059" i="2" s="1"/>
  <c r="AA1060" i="2" a="1"/>
  <c r="AA1060" i="2" s="1"/>
  <c r="AA1061" i="2" a="1"/>
  <c r="AA1061" i="2" s="1"/>
  <c r="AA1062" i="2" a="1"/>
  <c r="AA1062" i="2" s="1"/>
  <c r="AA1063" i="2" a="1"/>
  <c r="AA1063" i="2" s="1"/>
  <c r="AA1064" i="2" a="1"/>
  <c r="AA1064" i="2" s="1"/>
  <c r="AA1065" i="2" a="1"/>
  <c r="AA1065" i="2" s="1"/>
  <c r="AA1066" i="2" a="1"/>
  <c r="AA1066" i="2" s="1"/>
  <c r="AA1067" i="2" a="1"/>
  <c r="AA1067" i="2" s="1"/>
  <c r="AA1068" i="2" a="1"/>
  <c r="AA1068" i="2" s="1"/>
  <c r="AA1069" i="2" a="1"/>
  <c r="AA1069" i="2" s="1"/>
  <c r="AA1070" i="2" a="1"/>
  <c r="AA1070" i="2" s="1"/>
  <c r="AA1071" i="2" a="1"/>
  <c r="AA1071" i="2" s="1"/>
  <c r="AA1072" i="2" a="1"/>
  <c r="AA1072" i="2" s="1"/>
  <c r="AA1073" i="2" a="1"/>
  <c r="AA1073" i="2" s="1"/>
  <c r="AA1074" i="2" a="1"/>
  <c r="AA1074" i="2" s="1"/>
  <c r="AA1075" i="2" a="1"/>
  <c r="AA1075" i="2" s="1"/>
  <c r="AA1076" i="2" a="1"/>
  <c r="AA1076" i="2" s="1"/>
  <c r="AA1077" i="2" a="1"/>
  <c r="AA1077" i="2" s="1"/>
  <c r="AA1078" i="2" a="1"/>
  <c r="AA1078" i="2" s="1"/>
  <c r="AA1079" i="2" a="1"/>
  <c r="AA1079" i="2" s="1"/>
  <c r="AA1080" i="2" a="1"/>
  <c r="AA1080" i="2" s="1"/>
  <c r="AA1081" i="2" a="1"/>
  <c r="AA1081" i="2" s="1"/>
  <c r="AA1082" i="2" a="1"/>
  <c r="AA1082" i="2" s="1"/>
  <c r="AA1083" i="2" a="1"/>
  <c r="AA1083" i="2" s="1"/>
  <c r="AA1084" i="2" a="1"/>
  <c r="AA1084" i="2" s="1"/>
  <c r="AA1085" i="2" a="1"/>
  <c r="AA1085" i="2" s="1"/>
  <c r="AA1086" i="2" a="1"/>
  <c r="AA1086" i="2" s="1"/>
  <c r="AA1087" i="2" a="1"/>
  <c r="AA1087" i="2" s="1"/>
  <c r="AA1088" i="2" a="1"/>
  <c r="AA1088" i="2" s="1"/>
  <c r="AA1089" i="2" a="1"/>
  <c r="AA1089" i="2" s="1"/>
  <c r="AA1090" i="2" a="1"/>
  <c r="AA1090" i="2" s="1"/>
  <c r="AA1091" i="2" a="1"/>
  <c r="AA1091" i="2" s="1"/>
  <c r="AA1092" i="2" a="1"/>
  <c r="AA1092" i="2" s="1"/>
  <c r="AA1093" i="2" a="1"/>
  <c r="AA1093" i="2" s="1"/>
  <c r="AA1094" i="2" a="1"/>
  <c r="AA1094" i="2" s="1"/>
  <c r="AA1095" i="2" a="1"/>
  <c r="AA1095" i="2" s="1"/>
  <c r="AA1096" i="2" a="1"/>
  <c r="AA1096" i="2" s="1"/>
  <c r="AA1097" i="2" a="1"/>
  <c r="AA1097" i="2" s="1"/>
  <c r="AA1098" i="2" a="1"/>
  <c r="AA1098" i="2" s="1"/>
  <c r="AA1099" i="2" a="1"/>
  <c r="AA1099" i="2" s="1"/>
  <c r="AA1100" i="2" a="1"/>
  <c r="AA1100" i="2" s="1"/>
  <c r="AA1101" i="2" a="1"/>
  <c r="AA1101" i="2" s="1"/>
  <c r="AA1102" i="2" a="1"/>
  <c r="AA1102" i="2" s="1"/>
  <c r="AA1103" i="2" a="1"/>
  <c r="AA1103" i="2" s="1"/>
  <c r="AA1104" i="2" a="1"/>
  <c r="AA1104" i="2" s="1"/>
  <c r="AA1105" i="2" a="1"/>
  <c r="AA1105" i="2" s="1"/>
  <c r="AA1106" i="2" a="1"/>
  <c r="AA1106" i="2" s="1"/>
  <c r="AA1107" i="2" a="1"/>
  <c r="AA1107" i="2" s="1"/>
  <c r="AA1108" i="2" a="1"/>
  <c r="AA1108" i="2" s="1"/>
  <c r="AA1109" i="2" a="1"/>
  <c r="AA1109" i="2" s="1"/>
  <c r="AA1110" i="2" a="1"/>
  <c r="AA1110" i="2" s="1"/>
  <c r="AA1111" i="2" a="1"/>
  <c r="AA1111" i="2" s="1"/>
  <c r="AA1112" i="2" a="1"/>
  <c r="AA1112" i="2" s="1"/>
  <c r="AA1113" i="2" a="1"/>
  <c r="AA1113" i="2" s="1"/>
  <c r="AA1114" i="2" a="1"/>
  <c r="AA1114" i="2" s="1"/>
  <c r="AA1115" i="2" a="1"/>
  <c r="AA1115" i="2" s="1"/>
  <c r="AA1116" i="2" a="1"/>
  <c r="AA1116" i="2" s="1"/>
  <c r="AA1117" i="2" a="1"/>
  <c r="AA1117" i="2" s="1"/>
  <c r="AA1118" i="2" a="1"/>
  <c r="AA1118" i="2" s="1"/>
  <c r="AA1119" i="2" a="1"/>
  <c r="AA1119" i="2" s="1"/>
  <c r="AA1120" i="2" a="1"/>
  <c r="AA1120" i="2" s="1"/>
  <c r="AA1121" i="2" a="1"/>
  <c r="AA1121" i="2" s="1"/>
  <c r="AA1122" i="2" a="1"/>
  <c r="AA1122" i="2" s="1"/>
  <c r="AA1123" i="2" a="1"/>
  <c r="AA1123" i="2" s="1"/>
  <c r="AA1124" i="2" a="1"/>
  <c r="AA1124" i="2" s="1"/>
  <c r="AA1125" i="2" a="1"/>
  <c r="AA1125" i="2" s="1"/>
  <c r="AA1126" i="2" a="1"/>
  <c r="AA1126" i="2" s="1"/>
  <c r="AA1127" i="2" a="1"/>
  <c r="AA1127" i="2" s="1"/>
  <c r="AA1128" i="2" a="1"/>
  <c r="AA1128" i="2" s="1"/>
  <c r="AA1129" i="2" a="1"/>
  <c r="AA1129" i="2" s="1"/>
  <c r="AA1130" i="2" a="1"/>
  <c r="AA1130" i="2" s="1"/>
  <c r="AA1131" i="2" a="1"/>
  <c r="AA1131" i="2" s="1"/>
  <c r="AA1132" i="2" a="1"/>
  <c r="AA1132" i="2" s="1"/>
  <c r="AA1133" i="2" a="1"/>
  <c r="AA1133" i="2" s="1"/>
  <c r="AA1134" i="2" a="1"/>
  <c r="AA1134" i="2" s="1"/>
  <c r="AA1135" i="2" a="1"/>
  <c r="AA1135" i="2" s="1"/>
  <c r="AA1136" i="2" a="1"/>
  <c r="AA1136" i="2" s="1"/>
  <c r="AA1137" i="2" a="1"/>
  <c r="AA1137" i="2" s="1"/>
  <c r="AA1138" i="2" a="1"/>
  <c r="AA1138" i="2" s="1"/>
  <c r="AA1139" i="2" a="1"/>
  <c r="AA1139" i="2" s="1"/>
  <c r="AA1140" i="2" a="1"/>
  <c r="AA1140" i="2" s="1"/>
  <c r="AA1141" i="2" a="1"/>
  <c r="AA1141" i="2" s="1"/>
  <c r="AA1142" i="2" a="1"/>
  <c r="AA1142" i="2" s="1"/>
  <c r="AA1143" i="2" a="1"/>
  <c r="AA1143" i="2" s="1"/>
  <c r="AA1144" i="2" a="1"/>
  <c r="AA1144" i="2" s="1"/>
  <c r="AA1145" i="2" a="1"/>
  <c r="AA1145" i="2" s="1"/>
  <c r="AA1146" i="2" a="1"/>
  <c r="AA1146" i="2" s="1"/>
  <c r="AA1147" i="2" a="1"/>
  <c r="AA1147" i="2" s="1"/>
  <c r="AA1148" i="2" a="1"/>
  <c r="AA1148" i="2" s="1"/>
  <c r="AA1149" i="2" a="1"/>
  <c r="AA1149" i="2" s="1"/>
  <c r="AA1150" i="2" a="1"/>
  <c r="AA1150" i="2" s="1"/>
  <c r="AA1151" i="2" a="1"/>
  <c r="AA1151" i="2" s="1"/>
  <c r="AA1152" i="2" a="1"/>
  <c r="AA1152" i="2" s="1"/>
  <c r="AA1153" i="2" a="1"/>
  <c r="AA1153" i="2" s="1"/>
  <c r="AA1154" i="2" a="1"/>
  <c r="AA1154" i="2" s="1"/>
  <c r="AA1155" i="2" a="1"/>
  <c r="AA1155" i="2" s="1"/>
  <c r="AA1156" i="2" a="1"/>
  <c r="AA1156" i="2" s="1"/>
  <c r="AA1157" i="2" a="1"/>
  <c r="AA1157" i="2" s="1"/>
  <c r="AA1158" i="2" a="1"/>
  <c r="AA1158" i="2" s="1"/>
  <c r="AA1159" i="2" a="1"/>
  <c r="AA1159" i="2" s="1"/>
  <c r="AA1160" i="2" a="1"/>
  <c r="AA1160" i="2" s="1"/>
  <c r="AA1161" i="2" a="1"/>
  <c r="AA1161" i="2" s="1"/>
  <c r="AA1162" i="2" a="1"/>
  <c r="AA1162" i="2" s="1"/>
  <c r="AA1163" i="2" a="1"/>
  <c r="AA1163" i="2" s="1"/>
  <c r="AA1164" i="2" a="1"/>
  <c r="AA1164" i="2" s="1"/>
  <c r="AA1165" i="2" a="1"/>
  <c r="AA1165" i="2" s="1"/>
  <c r="AA1166" i="2" a="1"/>
  <c r="AA1166" i="2" s="1"/>
  <c r="AA1167" i="2" a="1"/>
  <c r="AA1167" i="2" s="1"/>
  <c r="AA1168" i="2" a="1"/>
  <c r="AA1168" i="2" s="1"/>
  <c r="AA1169" i="2" a="1"/>
  <c r="AA1169" i="2" s="1"/>
  <c r="AA1170" i="2" a="1"/>
  <c r="AA1170" i="2" s="1"/>
  <c r="AA1171" i="2" a="1"/>
  <c r="AA1171" i="2" s="1"/>
  <c r="AA1172" i="2" a="1"/>
  <c r="AA1172" i="2" s="1"/>
  <c r="AA1173" i="2" a="1"/>
  <c r="AA1173" i="2" s="1"/>
  <c r="AA1174" i="2" a="1"/>
  <c r="AA1174" i="2" s="1"/>
  <c r="AA1175" i="2" a="1"/>
  <c r="AA1175" i="2" s="1"/>
  <c r="AA1176" i="2" a="1"/>
  <c r="AA1176" i="2" s="1"/>
  <c r="AA1177" i="2" a="1"/>
  <c r="AA1177" i="2" s="1"/>
  <c r="AA1178" i="2" a="1"/>
  <c r="AA1178" i="2" s="1"/>
  <c r="AA1179" i="2" a="1"/>
  <c r="AA1179" i="2" s="1"/>
  <c r="AA1180" i="2" a="1"/>
  <c r="AA1180" i="2" s="1"/>
  <c r="AA1181" i="2" a="1"/>
  <c r="AA1181" i="2" s="1"/>
  <c r="AA1182" i="2" a="1"/>
  <c r="AA1182" i="2" s="1"/>
  <c r="AA1183" i="2" a="1"/>
  <c r="AA1183" i="2" s="1"/>
  <c r="AA1184" i="2" a="1"/>
  <c r="AA1184" i="2" s="1"/>
  <c r="AA1185" i="2" a="1"/>
  <c r="AA1185" i="2" s="1"/>
  <c r="AA1186" i="2" a="1"/>
  <c r="AA1186" i="2" s="1"/>
  <c r="AA1187" i="2" a="1"/>
  <c r="AA1187" i="2" s="1"/>
  <c r="AA1188" i="2" a="1"/>
  <c r="AA1188" i="2" s="1"/>
  <c r="AA1189" i="2" a="1"/>
  <c r="AA1189" i="2" s="1"/>
  <c r="AA1190" i="2" a="1"/>
  <c r="AA1190" i="2" s="1"/>
  <c r="AA1191" i="2" a="1"/>
  <c r="AA1191" i="2" s="1"/>
  <c r="AA1192" i="2" a="1"/>
  <c r="AA1192" i="2" s="1"/>
  <c r="AA1193" i="2" a="1"/>
  <c r="AA1193" i="2" s="1"/>
  <c r="AA1194" i="2" a="1"/>
  <c r="AA1194" i="2" s="1"/>
  <c r="AA1195" i="2" a="1"/>
  <c r="AA1195" i="2" s="1"/>
  <c r="AA1196" i="2" a="1"/>
  <c r="AA1196" i="2" s="1"/>
  <c r="AA1197" i="2" a="1"/>
  <c r="AA1197" i="2" s="1"/>
  <c r="AA1198" i="2" a="1"/>
  <c r="AA1198" i="2" s="1"/>
  <c r="AA1199" i="2" a="1"/>
  <c r="AA1199" i="2" s="1"/>
  <c r="AA1200" i="2" a="1"/>
  <c r="AA1200" i="2" s="1"/>
  <c r="AA1201" i="2" a="1"/>
  <c r="AA1201" i="2" s="1"/>
  <c r="AA1202" i="2" a="1"/>
  <c r="AA1202" i="2" s="1"/>
  <c r="AA1203" i="2" a="1"/>
  <c r="AA1203" i="2" s="1"/>
  <c r="AA1204" i="2" a="1"/>
  <c r="AA1204" i="2" s="1"/>
  <c r="AA1205" i="2" a="1"/>
  <c r="AA1205" i="2" s="1"/>
  <c r="AA1206" i="2" a="1"/>
  <c r="AA1206" i="2" s="1"/>
  <c r="AA1207" i="2" a="1"/>
  <c r="AA1207" i="2" s="1"/>
  <c r="AA1208" i="2" a="1"/>
  <c r="AA1208" i="2" s="1"/>
  <c r="AA1209" i="2" a="1"/>
  <c r="AA1209" i="2" s="1"/>
  <c r="AA1210" i="2" a="1"/>
  <c r="AA1210" i="2" s="1"/>
  <c r="AA1211" i="2" a="1"/>
  <c r="AA1211" i="2" s="1"/>
  <c r="AA1212" i="2" a="1"/>
  <c r="AA1212" i="2" s="1"/>
  <c r="AA1213" i="2" a="1"/>
  <c r="AA1213" i="2" s="1"/>
  <c r="AA1214" i="2" a="1"/>
  <c r="AA1214" i="2" s="1"/>
  <c r="AA1215" i="2" a="1"/>
  <c r="AA1215" i="2" s="1"/>
  <c r="AA1216" i="2" a="1"/>
  <c r="AA1216" i="2" s="1"/>
  <c r="AA1217" i="2" a="1"/>
  <c r="AA1217" i="2" s="1"/>
  <c r="AA1218" i="2" a="1"/>
  <c r="AA1218" i="2" s="1"/>
  <c r="AA1219" i="2" a="1"/>
  <c r="AA1219" i="2" s="1"/>
  <c r="AA1220" i="2" a="1"/>
  <c r="AA1220" i="2" s="1"/>
  <c r="AA1221" i="2" a="1"/>
  <c r="AA1221" i="2" s="1"/>
  <c r="AA1222" i="2" a="1"/>
  <c r="AA1222" i="2" s="1"/>
  <c r="AA1223" i="2" a="1"/>
  <c r="AA1223" i="2" s="1"/>
  <c r="AA1224" i="2" a="1"/>
  <c r="AA1224" i="2" s="1"/>
  <c r="AA1225" i="2" a="1"/>
  <c r="AA1225" i="2" s="1"/>
  <c r="AA1226" i="2" a="1"/>
  <c r="AA1226" i="2" s="1"/>
  <c r="AA1227" i="2" a="1"/>
  <c r="AA1227" i="2" s="1"/>
  <c r="AA1228" i="2" a="1"/>
  <c r="AA1228" i="2" s="1"/>
  <c r="AA1229" i="2" a="1"/>
  <c r="AA1229" i="2" s="1"/>
  <c r="AA1230" i="2" a="1"/>
  <c r="AA1230" i="2" s="1"/>
  <c r="AA1231" i="2" a="1"/>
  <c r="AA1231" i="2" s="1"/>
  <c r="AA1232" i="2" a="1"/>
  <c r="AA1232" i="2" s="1"/>
  <c r="AA1233" i="2" a="1"/>
  <c r="AA1233" i="2" s="1"/>
  <c r="AA1234" i="2" a="1"/>
  <c r="AA1234" i="2" s="1"/>
  <c r="AA1235" i="2" a="1"/>
  <c r="AA1235" i="2" s="1"/>
  <c r="AA1236" i="2" a="1"/>
  <c r="AA1236" i="2" s="1"/>
  <c r="AA1237" i="2" a="1"/>
  <c r="AA1237" i="2" s="1"/>
  <c r="AA1238" i="2" a="1"/>
  <c r="AA1238" i="2" s="1"/>
  <c r="AA1239" i="2" a="1"/>
  <c r="AA1239" i="2" s="1"/>
  <c r="AA1240" i="2" a="1"/>
  <c r="AA1240" i="2" s="1"/>
  <c r="AA1241" i="2" a="1"/>
  <c r="AA1241" i="2" s="1"/>
  <c r="AA1242" i="2" a="1"/>
  <c r="AA1242" i="2" s="1"/>
  <c r="AA1243" i="2" a="1"/>
  <c r="AA1243" i="2" s="1"/>
  <c r="AA1244" i="2" a="1"/>
  <c r="AA1244" i="2" s="1"/>
  <c r="AA1245" i="2" a="1"/>
  <c r="AA1245" i="2" s="1"/>
  <c r="AA1246" i="2" a="1"/>
  <c r="AA1246" i="2" s="1"/>
  <c r="AA1247" i="2" a="1"/>
  <c r="AA1247" i="2" s="1"/>
  <c r="AA1248" i="2" a="1"/>
  <c r="AA1248" i="2" s="1"/>
  <c r="AA1249" i="2" a="1"/>
  <c r="AA1249" i="2" s="1"/>
  <c r="AA1250" i="2" a="1"/>
  <c r="AA1250" i="2" s="1"/>
  <c r="AA1251" i="2" a="1"/>
  <c r="AA1251" i="2" s="1"/>
  <c r="AA1252" i="2" a="1"/>
  <c r="AA1252" i="2" s="1"/>
  <c r="AA1253" i="2" a="1"/>
  <c r="AA1253" i="2" s="1"/>
  <c r="AA1254" i="2" a="1"/>
  <c r="AA1254" i="2" s="1"/>
  <c r="AA1255" i="2" a="1"/>
  <c r="AA1255" i="2" s="1"/>
  <c r="AA1256" i="2" a="1"/>
  <c r="AA1256" i="2" s="1"/>
  <c r="AA1257" i="2" a="1"/>
  <c r="AA1257" i="2" s="1"/>
  <c r="AA1258" i="2" a="1"/>
  <c r="AA1258" i="2" s="1"/>
  <c r="AA1259" i="2" a="1"/>
  <c r="AA1259" i="2" s="1"/>
  <c r="AA1260" i="2" a="1"/>
  <c r="AA1260" i="2" s="1"/>
  <c r="AA1261" i="2" a="1"/>
  <c r="AA1261" i="2" s="1"/>
  <c r="AA1262" i="2" a="1"/>
  <c r="AA1262" i="2" s="1"/>
  <c r="AA1263" i="2" a="1"/>
  <c r="AA1263" i="2" s="1"/>
  <c r="AA1264" i="2" a="1"/>
  <c r="AA1264" i="2" s="1"/>
  <c r="AA1265" i="2" a="1"/>
  <c r="AA1265" i="2" s="1"/>
  <c r="AA1266" i="2" a="1"/>
  <c r="AA1266" i="2" s="1"/>
  <c r="AA1267" i="2" a="1"/>
  <c r="AA1267" i="2" s="1"/>
  <c r="AA1268" i="2" a="1"/>
  <c r="AA1268" i="2" s="1"/>
  <c r="AA1269" i="2" a="1"/>
  <c r="AA1269" i="2" s="1"/>
  <c r="AA1270" i="2" a="1"/>
  <c r="AA1270" i="2" s="1"/>
  <c r="AA1271" i="2" a="1"/>
  <c r="AA1271" i="2" s="1"/>
  <c r="AA1272" i="2" a="1"/>
  <c r="AA1272" i="2" s="1"/>
  <c r="AA1273" i="2" a="1"/>
  <c r="AA1273" i="2" s="1"/>
  <c r="AA1274" i="2" a="1"/>
  <c r="AA1274" i="2" s="1"/>
  <c r="AA1275" i="2" a="1"/>
  <c r="AA1275" i="2" s="1"/>
  <c r="AA1276" i="2" a="1"/>
  <c r="AA1276" i="2" s="1"/>
  <c r="AA1277" i="2" a="1"/>
  <c r="AA1277" i="2" s="1"/>
  <c r="AA1278" i="2" a="1"/>
  <c r="AA1278" i="2" s="1"/>
  <c r="AA1279" i="2" a="1"/>
  <c r="AA1279" i="2" s="1"/>
  <c r="AA1280" i="2" a="1"/>
  <c r="AA1280" i="2" s="1"/>
  <c r="AA1281" i="2" a="1"/>
  <c r="AA1281" i="2" s="1"/>
  <c r="AA1282" i="2" a="1"/>
  <c r="AA1282" i="2" s="1"/>
  <c r="AA1283" i="2" a="1"/>
  <c r="AA1283" i="2" s="1"/>
  <c r="AA1284" i="2" a="1"/>
  <c r="AA1284" i="2" s="1"/>
  <c r="AA1285" i="2" a="1"/>
  <c r="AA1285" i="2" s="1"/>
  <c r="AA1286" i="2" a="1"/>
  <c r="AA1286" i="2" s="1"/>
  <c r="AA1287" i="2" a="1"/>
  <c r="AA1287" i="2" s="1"/>
  <c r="AA1288" i="2" a="1"/>
  <c r="AA1288" i="2" s="1"/>
  <c r="AA1289" i="2" a="1"/>
  <c r="AA1289" i="2" s="1"/>
  <c r="AA1290" i="2" a="1"/>
  <c r="AA1290" i="2" s="1"/>
  <c r="AA1291" i="2" a="1"/>
  <c r="AA1291" i="2" s="1"/>
  <c r="AA1292" i="2" a="1"/>
  <c r="AA1292" i="2" s="1"/>
  <c r="AA1293" i="2" a="1"/>
  <c r="AA1293" i="2" s="1"/>
  <c r="AA1294" i="2" a="1"/>
  <c r="AA1294" i="2" s="1"/>
  <c r="AA1295" i="2" a="1"/>
  <c r="AA1295" i="2" s="1"/>
  <c r="AA1296" i="2" a="1"/>
  <c r="AA1296" i="2" s="1"/>
  <c r="AA1297" i="2" a="1"/>
  <c r="AA1297" i="2" s="1"/>
  <c r="AA1298" i="2" a="1"/>
  <c r="AA1298" i="2" s="1"/>
  <c r="AA1299" i="2" a="1"/>
  <c r="AA1299" i="2" s="1"/>
  <c r="AA1300" i="2" a="1"/>
  <c r="AA1300" i="2" s="1"/>
  <c r="AA1301" i="2" a="1"/>
  <c r="AA1301" i="2" s="1"/>
  <c r="AA1302" i="2" a="1"/>
  <c r="AA1302" i="2" s="1"/>
  <c r="AA1303" i="2" a="1"/>
  <c r="AA1303" i="2" s="1"/>
  <c r="AA1304" i="2" a="1"/>
  <c r="AA1304" i="2" s="1"/>
  <c r="AA1305" i="2" a="1"/>
  <c r="AA1305" i="2" s="1"/>
  <c r="AA1306" i="2" a="1"/>
  <c r="AA1306" i="2" s="1"/>
  <c r="AA1307" i="2" a="1"/>
  <c r="AA1307" i="2" s="1"/>
  <c r="AA1308" i="2" a="1"/>
  <c r="AA1308" i="2" s="1"/>
  <c r="AA1309" i="2" a="1"/>
  <c r="AA1309" i="2" s="1"/>
  <c r="AA1310" i="2" a="1"/>
  <c r="AA1310" i="2" s="1"/>
  <c r="AA1311" i="2" a="1"/>
  <c r="AA1311" i="2" s="1"/>
  <c r="AA1312" i="2" a="1"/>
  <c r="AA1312" i="2" s="1"/>
  <c r="AA1313" i="2" a="1"/>
  <c r="AA1313" i="2" s="1"/>
  <c r="AA1314" i="2" a="1"/>
  <c r="AA1314" i="2" s="1"/>
  <c r="AA1315" i="2" a="1"/>
  <c r="AA1315" i="2" s="1"/>
  <c r="AA1316" i="2" a="1"/>
  <c r="AA1316" i="2" s="1"/>
  <c r="AA1317" i="2" a="1"/>
  <c r="AA1317" i="2" s="1"/>
  <c r="AA1318" i="2" a="1"/>
  <c r="AA1318" i="2" s="1"/>
  <c r="AA1319" i="2" a="1"/>
  <c r="AA1319" i="2" s="1"/>
  <c r="AA1320" i="2" a="1"/>
  <c r="AA1320" i="2" s="1"/>
  <c r="AA1321" i="2" a="1"/>
  <c r="AA1321" i="2" s="1"/>
  <c r="AA1322" i="2" a="1"/>
  <c r="AA1322" i="2" s="1"/>
  <c r="AA1323" i="2" a="1"/>
  <c r="AA1323" i="2" s="1"/>
  <c r="AA1324" i="2" a="1"/>
  <c r="AA1324" i="2" s="1"/>
  <c r="AA1325" i="2" a="1"/>
  <c r="AA1325" i="2" s="1"/>
  <c r="AA1326" i="2" a="1"/>
  <c r="AA1326" i="2" s="1"/>
  <c r="AA1327" i="2" a="1"/>
  <c r="AA1327" i="2" s="1"/>
  <c r="AA1328" i="2" a="1"/>
  <c r="AA1328" i="2" s="1"/>
  <c r="AA1329" i="2" a="1"/>
  <c r="AA1329" i="2" s="1"/>
  <c r="AA1330" i="2" a="1"/>
  <c r="AA1330" i="2" s="1"/>
  <c r="AA1331" i="2" a="1"/>
  <c r="AA1331" i="2" s="1"/>
  <c r="AA1332" i="2" a="1"/>
  <c r="AA1332" i="2" s="1"/>
  <c r="AA1333" i="2" a="1"/>
  <c r="AA1333" i="2" s="1"/>
  <c r="AA1334" i="2" a="1"/>
  <c r="AA1334" i="2" s="1"/>
  <c r="AA1335" i="2" a="1"/>
  <c r="AA1335" i="2" s="1"/>
  <c r="AA1336" i="2" a="1"/>
  <c r="AA1336" i="2" s="1"/>
  <c r="AA1337" i="2" a="1"/>
  <c r="AA1337" i="2" s="1"/>
  <c r="AA1338" i="2" a="1"/>
  <c r="AA1338" i="2" s="1"/>
  <c r="AA1339" i="2" a="1"/>
  <c r="AA1339" i="2" s="1"/>
  <c r="AA1340" i="2" a="1"/>
  <c r="AA1340" i="2" s="1"/>
  <c r="AA1341" i="2" a="1"/>
  <c r="AA1341" i="2" s="1"/>
  <c r="AA1342" i="2" a="1"/>
  <c r="AA1342" i="2" s="1"/>
  <c r="AA1343" i="2" a="1"/>
  <c r="AA1343" i="2" s="1"/>
  <c r="AA1344" i="2" a="1"/>
  <c r="AA1344" i="2" s="1"/>
  <c r="AA1345" i="2" a="1"/>
  <c r="AA1345" i="2" s="1"/>
  <c r="AA1346" i="2" a="1"/>
  <c r="AA1346" i="2" s="1"/>
  <c r="AA1347" i="2" a="1"/>
  <c r="AA1347" i="2" s="1"/>
  <c r="AA1348" i="2" a="1"/>
  <c r="AA1348" i="2" s="1"/>
  <c r="AA1349" i="2" a="1"/>
  <c r="AA1349" i="2" s="1"/>
  <c r="AA1350" i="2" a="1"/>
  <c r="AA1350" i="2" s="1"/>
  <c r="AA1351" i="2" a="1"/>
  <c r="AA1351" i="2" s="1"/>
  <c r="AA1352" i="2" a="1"/>
  <c r="AA1352" i="2" s="1"/>
  <c r="AA1353" i="2" a="1"/>
  <c r="AA1353" i="2" s="1"/>
  <c r="AA1354" i="2" a="1"/>
  <c r="AA1354" i="2" s="1"/>
  <c r="AA1355" i="2" a="1"/>
  <c r="AA1355" i="2" s="1"/>
  <c r="AA1356" i="2" a="1"/>
  <c r="AA1356" i="2" s="1"/>
  <c r="AA1357" i="2" a="1"/>
  <c r="AA1357" i="2" s="1"/>
  <c r="AA1358" i="2" a="1"/>
  <c r="AA1358" i="2" s="1"/>
  <c r="AA1359" i="2" a="1"/>
  <c r="AA1359" i="2" s="1"/>
  <c r="AA1360" i="2" a="1"/>
  <c r="AA1360" i="2" s="1"/>
  <c r="AA1361" i="2" a="1"/>
  <c r="AA1361" i="2" s="1"/>
  <c r="AA1362" i="2" a="1"/>
  <c r="AA1362" i="2" s="1"/>
  <c r="AA1363" i="2" a="1"/>
  <c r="AA1363" i="2" s="1"/>
  <c r="AA1364" i="2" a="1"/>
  <c r="AA1364" i="2" s="1"/>
  <c r="AA1365" i="2" a="1"/>
  <c r="AA1365" i="2" s="1"/>
  <c r="AA1366" i="2" a="1"/>
  <c r="AA1366" i="2" s="1"/>
  <c r="AA1367" i="2" a="1"/>
  <c r="AA1367" i="2" s="1"/>
  <c r="AA1368" i="2" a="1"/>
  <c r="AA1368" i="2" s="1"/>
  <c r="AA1369" i="2" a="1"/>
  <c r="AA1369" i="2" s="1"/>
  <c r="AA1370" i="2" a="1"/>
  <c r="AA1370" i="2" s="1"/>
  <c r="AA1371" i="2" a="1"/>
  <c r="AA1371" i="2" s="1"/>
  <c r="AA1372" i="2" a="1"/>
  <c r="AA1372" i="2" s="1"/>
  <c r="AA1373" i="2" a="1"/>
  <c r="AA1373" i="2" s="1"/>
  <c r="AA1374" i="2" a="1"/>
  <c r="AA1374" i="2" s="1"/>
  <c r="AA1375" i="2" a="1"/>
  <c r="AA1375" i="2" s="1"/>
  <c r="AA1376" i="2" a="1"/>
  <c r="AA1376" i="2" s="1"/>
  <c r="AA1377" i="2" a="1"/>
  <c r="AA1377" i="2" s="1"/>
  <c r="AA1378" i="2" a="1"/>
  <c r="AA1378" i="2" s="1"/>
  <c r="AA1379" i="2" a="1"/>
  <c r="AA1379" i="2" s="1"/>
  <c r="AA1380" i="2" a="1"/>
  <c r="AA1380" i="2" s="1"/>
  <c r="AA1381" i="2" a="1"/>
  <c r="AA1381" i="2" s="1"/>
  <c r="AA1382" i="2" a="1"/>
  <c r="AA1382" i="2" s="1"/>
  <c r="AA1383" i="2" a="1"/>
  <c r="AA1383" i="2" s="1"/>
  <c r="AA1384" i="2" a="1"/>
  <c r="AA1384" i="2" s="1"/>
  <c r="AA1385" i="2" a="1"/>
  <c r="AA1385" i="2" s="1"/>
  <c r="AA1386" i="2" a="1"/>
  <c r="AA1386" i="2" s="1"/>
  <c r="AA1387" i="2" a="1"/>
  <c r="AA1387" i="2" s="1"/>
  <c r="AA1388" i="2" a="1"/>
  <c r="AA1388" i="2" s="1"/>
  <c r="AA1389" i="2" a="1"/>
  <c r="AA1389" i="2" s="1"/>
  <c r="AA1390" i="2" a="1"/>
  <c r="AA1390" i="2" s="1"/>
  <c r="AA1391" i="2" a="1"/>
  <c r="AA1391" i="2" s="1"/>
  <c r="AA1392" i="2" a="1"/>
  <c r="AA1392" i="2" s="1"/>
  <c r="AA1393" i="2" a="1"/>
  <c r="AA1393" i="2" s="1"/>
  <c r="AA1394" i="2" a="1"/>
  <c r="AA1394" i="2" s="1"/>
  <c r="AA1395" i="2" a="1"/>
  <c r="AA1395" i="2" s="1"/>
  <c r="AA1396" i="2" a="1"/>
  <c r="AA1396" i="2" s="1"/>
  <c r="AA1397" i="2" a="1"/>
  <c r="AA1397" i="2" s="1"/>
  <c r="AA1398" i="2" a="1"/>
  <c r="AA1398" i="2" s="1"/>
  <c r="AA1399" i="2" a="1"/>
  <c r="AA1399" i="2" s="1"/>
  <c r="AA1400" i="2" a="1"/>
  <c r="AA1400" i="2" s="1"/>
  <c r="AA1401" i="2" a="1"/>
  <c r="AA1401" i="2" s="1"/>
  <c r="AA1402" i="2" a="1"/>
  <c r="AA1402" i="2" s="1"/>
  <c r="AA1403" i="2" a="1"/>
  <c r="AA1403" i="2" s="1"/>
  <c r="AA1404" i="2" a="1"/>
  <c r="AA1404" i="2" s="1"/>
  <c r="AA1405" i="2" a="1"/>
  <c r="AA1405" i="2" s="1"/>
  <c r="AA1406" i="2" a="1"/>
  <c r="AA1406" i="2" s="1"/>
  <c r="AA1407" i="2" a="1"/>
  <c r="AA1407" i="2" s="1"/>
  <c r="AA1408" i="2" a="1"/>
  <c r="AA1408" i="2" s="1"/>
  <c r="AA1409" i="2" a="1"/>
  <c r="AA1409" i="2" s="1"/>
  <c r="AA1410" i="2" a="1"/>
  <c r="AA1410" i="2" s="1"/>
  <c r="AA1411" i="2" a="1"/>
  <c r="AA1411" i="2" s="1"/>
  <c r="AA1412" i="2" a="1"/>
  <c r="AA1412" i="2" s="1"/>
  <c r="AA1413" i="2" a="1"/>
  <c r="AA1413" i="2" s="1"/>
  <c r="AA1414" i="2" a="1"/>
  <c r="AA1414" i="2" s="1"/>
  <c r="AA1415" i="2" a="1"/>
  <c r="AA1415" i="2" s="1"/>
  <c r="AA1416" i="2" a="1"/>
  <c r="AA1416" i="2" s="1"/>
  <c r="AA1417" i="2" a="1"/>
  <c r="AA1417" i="2" s="1"/>
  <c r="AA1418" i="2" a="1"/>
  <c r="AA1418" i="2" s="1"/>
  <c r="AA1419" i="2" a="1"/>
  <c r="AA1419" i="2" s="1"/>
  <c r="AA1420" i="2" a="1"/>
  <c r="AA1420" i="2" s="1"/>
  <c r="AA1421" i="2" a="1"/>
  <c r="AA1421" i="2" s="1"/>
  <c r="AA1422" i="2" a="1"/>
  <c r="AA1422" i="2" s="1"/>
  <c r="AA1423" i="2" a="1"/>
  <c r="AA1423" i="2" s="1"/>
  <c r="AA1424" i="2" a="1"/>
  <c r="AA1424" i="2" s="1"/>
  <c r="AA1425" i="2" a="1"/>
  <c r="AA1425" i="2" s="1"/>
  <c r="AA1426" i="2" a="1"/>
  <c r="AA1426" i="2" s="1"/>
  <c r="AA1427" i="2" a="1"/>
  <c r="AA1427" i="2" s="1"/>
  <c r="AA1428" i="2" a="1"/>
  <c r="AA1428" i="2" s="1"/>
  <c r="AA1429" i="2" a="1"/>
  <c r="AA1429" i="2" s="1"/>
  <c r="AA1430" i="2" a="1"/>
  <c r="AA1430" i="2" s="1"/>
  <c r="AA1431" i="2" a="1"/>
  <c r="AA1431" i="2" s="1"/>
  <c r="AA1432" i="2" a="1"/>
  <c r="AA1432" i="2" s="1"/>
  <c r="AA1433" i="2" a="1"/>
  <c r="AA1433" i="2" s="1"/>
  <c r="AA1434" i="2" a="1"/>
  <c r="AA1434" i="2" s="1"/>
  <c r="AA1435" i="2" a="1"/>
  <c r="AA1435" i="2" s="1"/>
  <c r="AA1436" i="2" a="1"/>
  <c r="AA1436" i="2" s="1"/>
  <c r="AA1437" i="2" a="1"/>
  <c r="AA1437" i="2" s="1"/>
  <c r="AA1438" i="2" a="1"/>
  <c r="AA1438" i="2" s="1"/>
  <c r="AA1439" i="2" a="1"/>
  <c r="AA1439" i="2" s="1"/>
  <c r="AA1440" i="2" a="1"/>
  <c r="AA1440" i="2" s="1"/>
  <c r="AA1441" i="2" a="1"/>
  <c r="AA1441" i="2" s="1"/>
  <c r="AA1442" i="2" a="1"/>
  <c r="AA1442" i="2" s="1"/>
  <c r="AA1443" i="2" a="1"/>
  <c r="AA1443" i="2" s="1"/>
  <c r="AA1444" i="2" a="1"/>
  <c r="AA1444" i="2" s="1"/>
  <c r="AA1445" i="2" a="1"/>
  <c r="AA1445" i="2" s="1"/>
  <c r="AA1446" i="2" a="1"/>
  <c r="AA1446" i="2" s="1"/>
  <c r="AA1447" i="2" a="1"/>
  <c r="AA1447" i="2" s="1"/>
  <c r="AA1448" i="2" a="1"/>
  <c r="AA1448" i="2" s="1"/>
  <c r="AA1449" i="2" a="1"/>
  <c r="AA1449" i="2" s="1"/>
  <c r="AA1450" i="2" a="1"/>
  <c r="AA1450" i="2" s="1"/>
  <c r="AA1451" i="2" a="1"/>
  <c r="AA1451" i="2" s="1"/>
  <c r="AA1452" i="2" a="1"/>
  <c r="AA1452" i="2" s="1"/>
  <c r="AA1453" i="2" a="1"/>
  <c r="AA1453" i="2" s="1"/>
  <c r="AA1454" i="2" a="1"/>
  <c r="AA1454" i="2" s="1"/>
  <c r="AA1455" i="2" a="1"/>
  <c r="AA1455" i="2" s="1"/>
  <c r="AA1456" i="2" a="1"/>
  <c r="AA1456" i="2" s="1"/>
  <c r="AA1457" i="2" a="1"/>
  <c r="AA1457" i="2" s="1"/>
  <c r="AA1458" i="2" a="1"/>
  <c r="AA1458" i="2" s="1"/>
  <c r="AA1459" i="2" a="1"/>
  <c r="AA1459" i="2" s="1"/>
  <c r="AA1460" i="2" a="1"/>
  <c r="AA1460" i="2" s="1"/>
  <c r="AA1461" i="2" a="1"/>
  <c r="AA1461" i="2" s="1"/>
  <c r="AA1462" i="2" a="1"/>
  <c r="AA1462" i="2" s="1"/>
  <c r="AA1463" i="2" a="1"/>
  <c r="AA1463" i="2" s="1"/>
  <c r="AA1464" i="2" a="1"/>
  <c r="AA1464" i="2" s="1"/>
  <c r="AA1465" i="2" a="1"/>
  <c r="AA1465" i="2" s="1"/>
  <c r="AA1466" i="2" a="1"/>
  <c r="AA1466" i="2" s="1"/>
  <c r="AA1467" i="2" a="1"/>
  <c r="AA1467" i="2" s="1"/>
  <c r="AA1468" i="2" a="1"/>
  <c r="AA1468" i="2" s="1"/>
  <c r="AA1469" i="2" a="1"/>
  <c r="AA1469" i="2" s="1"/>
  <c r="AA1470" i="2" a="1"/>
  <c r="AA1470" i="2" s="1"/>
  <c r="AA1471" i="2" a="1"/>
  <c r="AA1471" i="2" s="1"/>
  <c r="AA1472" i="2" a="1"/>
  <c r="AA1472" i="2" s="1"/>
  <c r="AA1473" i="2" a="1"/>
  <c r="AA1473" i="2" s="1"/>
  <c r="AA1474" i="2" a="1"/>
  <c r="AA1474" i="2" s="1"/>
  <c r="AA1475" i="2" a="1"/>
  <c r="AA1475" i="2" s="1"/>
  <c r="AA1476" i="2" a="1"/>
  <c r="AA1476" i="2" s="1"/>
  <c r="AA1477" i="2" a="1"/>
  <c r="AA1477" i="2" s="1"/>
  <c r="AA1478" i="2" a="1"/>
  <c r="AA1478" i="2" s="1"/>
  <c r="AA1479" i="2" a="1"/>
  <c r="AA1479" i="2" s="1"/>
  <c r="AA1480" i="2" a="1"/>
  <c r="AA1480" i="2" s="1"/>
  <c r="AA1481" i="2" a="1"/>
  <c r="AA1481" i="2" s="1"/>
  <c r="AA1482" i="2" a="1"/>
  <c r="AA1482" i="2" s="1"/>
  <c r="AA1483" i="2" a="1"/>
  <c r="AA1483" i="2" s="1"/>
  <c r="AA1484" i="2" a="1"/>
  <c r="AA1484" i="2" s="1"/>
  <c r="AA1485" i="2" a="1"/>
  <c r="AA1485" i="2" s="1"/>
  <c r="AA1486" i="2" a="1"/>
  <c r="AA1486" i="2" s="1"/>
  <c r="AA1487" i="2" a="1"/>
  <c r="AA1487" i="2" s="1"/>
  <c r="AA1488" i="2" a="1"/>
  <c r="AA1488" i="2" s="1"/>
  <c r="AA1489" i="2" a="1"/>
  <c r="AA1489" i="2" s="1"/>
  <c r="AA1490" i="2" a="1"/>
  <c r="AA1490" i="2" s="1"/>
  <c r="AA1491" i="2" a="1"/>
  <c r="AA1491" i="2" s="1"/>
  <c r="AA1492" i="2" a="1"/>
  <c r="AA1492" i="2" s="1"/>
  <c r="AA1493" i="2" a="1"/>
  <c r="AA1493" i="2" s="1"/>
  <c r="AA1494" i="2" a="1"/>
  <c r="AA1494" i="2" s="1"/>
  <c r="AA1495" i="2" a="1"/>
  <c r="AA1495" i="2" s="1"/>
  <c r="AA1496" i="2" a="1"/>
  <c r="AA1496" i="2" s="1"/>
  <c r="AA1497" i="2" a="1"/>
  <c r="AA1497" i="2" s="1"/>
  <c r="AA1498" i="2" a="1"/>
  <c r="AA1498" i="2" s="1"/>
  <c r="AA1499" i="2" a="1"/>
  <c r="AA1499" i="2" s="1"/>
  <c r="AA1500" i="2" a="1"/>
  <c r="AA1500" i="2" s="1"/>
  <c r="AA1501" i="2" a="1"/>
  <c r="AA1501" i="2" s="1"/>
  <c r="AA1502" i="2" a="1"/>
  <c r="AA1502" i="2" s="1"/>
  <c r="AA1503" i="2" a="1"/>
  <c r="AA1503" i="2" s="1"/>
  <c r="AA1504" i="2" a="1"/>
  <c r="AA1504" i="2" s="1"/>
  <c r="AA1505" i="2" a="1"/>
  <c r="AA1505" i="2" s="1"/>
  <c r="AA1506" i="2" a="1"/>
  <c r="AA1506" i="2" s="1"/>
  <c r="AA1507" i="2" a="1"/>
  <c r="AA1507" i="2" s="1"/>
  <c r="AA1508" i="2" a="1"/>
  <c r="AA1508" i="2" s="1"/>
  <c r="AA1509" i="2" a="1"/>
  <c r="AA1509" i="2" s="1"/>
  <c r="AA1510" i="2" a="1"/>
  <c r="AA1510" i="2" s="1"/>
  <c r="AA1511" i="2" a="1"/>
  <c r="AA1511" i="2" s="1"/>
  <c r="AA1512" i="2" a="1"/>
  <c r="AA1512" i="2" s="1"/>
  <c r="AA1513" i="2" a="1"/>
  <c r="AA1513" i="2" s="1"/>
  <c r="AA1514" i="2" a="1"/>
  <c r="AA1514" i="2" s="1"/>
  <c r="AA1515" i="2" a="1"/>
  <c r="AA1515" i="2" s="1"/>
  <c r="AA1516" i="2" a="1"/>
  <c r="AA1516" i="2" s="1"/>
  <c r="AA1517" i="2" a="1"/>
  <c r="AA1517" i="2" s="1"/>
  <c r="AA1518" i="2" a="1"/>
  <c r="AA1518" i="2" s="1"/>
  <c r="AA1519" i="2" a="1"/>
  <c r="AA1519" i="2" s="1"/>
  <c r="AA1520" i="2" a="1"/>
  <c r="AA1520" i="2" s="1"/>
  <c r="AA1521" i="2" a="1"/>
  <c r="AA1521" i="2" s="1"/>
  <c r="AA1522" i="2" a="1"/>
  <c r="AA1522" i="2" s="1"/>
  <c r="AA1523" i="2" a="1"/>
  <c r="AA1523" i="2" s="1"/>
  <c r="AA1524" i="2" a="1"/>
  <c r="AA1524" i="2" s="1"/>
  <c r="AA1525" i="2" a="1"/>
  <c r="AA1525" i="2" s="1"/>
  <c r="AA1526" i="2" a="1"/>
  <c r="AA1526" i="2" s="1"/>
  <c r="AA1527" i="2" a="1"/>
  <c r="AA1527" i="2" s="1"/>
  <c r="AA1528" i="2" a="1"/>
  <c r="AA1528" i="2" s="1"/>
  <c r="AA1529" i="2" a="1"/>
  <c r="AA1529" i="2" s="1"/>
  <c r="AA1530" i="2" a="1"/>
  <c r="AA1530" i="2" s="1"/>
  <c r="AA1531" i="2" a="1"/>
  <c r="AA1531" i="2" s="1"/>
  <c r="AA1532" i="2" a="1"/>
  <c r="AA1532" i="2" s="1"/>
  <c r="AA1533" i="2" a="1"/>
  <c r="AA1533" i="2" s="1"/>
  <c r="AA1534" i="2" a="1"/>
  <c r="AA1534" i="2" s="1"/>
  <c r="AA1535" i="2" a="1"/>
  <c r="AA1535" i="2" s="1"/>
  <c r="AA1536" i="2" a="1"/>
  <c r="AA1536" i="2" s="1"/>
  <c r="AA1537" i="2" a="1"/>
  <c r="AA1537" i="2" s="1"/>
  <c r="AA1538" i="2" a="1"/>
  <c r="AA1538" i="2" s="1"/>
  <c r="AA1539" i="2" a="1"/>
  <c r="AA1539" i="2" s="1"/>
  <c r="AA1540" i="2" a="1"/>
  <c r="AA1540" i="2" s="1"/>
  <c r="AA1541" i="2" a="1"/>
  <c r="AA1541" i="2" s="1"/>
  <c r="AA1542" i="2" a="1"/>
  <c r="AA1542" i="2" s="1"/>
  <c r="AA1543" i="2" a="1"/>
  <c r="AA1543" i="2" s="1"/>
  <c r="AA1544" i="2" a="1"/>
  <c r="AA1544" i="2" s="1"/>
  <c r="AA1545" i="2" a="1"/>
  <c r="AA1545" i="2" s="1"/>
  <c r="AA1546" i="2" a="1"/>
  <c r="AA1546" i="2" s="1"/>
  <c r="AA1547" i="2" a="1"/>
  <c r="AA1547" i="2" s="1"/>
  <c r="AA1548" i="2" a="1"/>
  <c r="AA1548" i="2" s="1"/>
  <c r="AA1549" i="2" a="1"/>
  <c r="AA1549" i="2" s="1"/>
  <c r="AA1550" i="2" a="1"/>
  <c r="AA1550" i="2" s="1"/>
  <c r="AA1551" i="2" a="1"/>
  <c r="AA1551" i="2" s="1"/>
  <c r="AA1552" i="2" a="1"/>
  <c r="AA1552" i="2" s="1"/>
  <c r="AA1553" i="2" a="1"/>
  <c r="AA1553" i="2" s="1"/>
  <c r="AA1554" i="2" a="1"/>
  <c r="AA1554" i="2" s="1"/>
  <c r="AA1555" i="2" a="1"/>
  <c r="AA1555" i="2" s="1"/>
  <c r="AA1556" i="2" a="1"/>
  <c r="AA1556" i="2" s="1"/>
  <c r="AA1557" i="2" a="1"/>
  <c r="AA1557" i="2" s="1"/>
  <c r="AA1558" i="2" a="1"/>
  <c r="AA1558" i="2" s="1"/>
  <c r="AA1559" i="2" a="1"/>
  <c r="AA1559" i="2" s="1"/>
  <c r="AA1560" i="2" a="1"/>
  <c r="AA1560" i="2" s="1"/>
  <c r="AA1561" i="2" a="1"/>
  <c r="AA1561" i="2" s="1"/>
  <c r="AA1562" i="2" a="1"/>
  <c r="AA1562" i="2" s="1"/>
  <c r="AA1563" i="2" a="1"/>
  <c r="AA1563" i="2" s="1"/>
  <c r="AA1564" i="2" a="1"/>
  <c r="AA1564" i="2" s="1"/>
  <c r="AA1565" i="2" a="1"/>
  <c r="AA1565" i="2" s="1"/>
  <c r="AA1566" i="2" a="1"/>
  <c r="AA1566" i="2" s="1"/>
  <c r="AA1567" i="2" a="1"/>
  <c r="AA1567" i="2" s="1"/>
  <c r="AA1568" i="2" a="1"/>
  <c r="AA1568" i="2" s="1"/>
  <c r="AA1569" i="2" a="1"/>
  <c r="AA1569" i="2" s="1"/>
  <c r="AA1570" i="2" a="1"/>
  <c r="AA1570" i="2" s="1"/>
  <c r="AA1571" i="2" a="1"/>
  <c r="AA1571" i="2" s="1"/>
  <c r="AA1572" i="2" a="1"/>
  <c r="AA1572" i="2" s="1"/>
  <c r="AA1573" i="2" a="1"/>
  <c r="AA1573" i="2" s="1"/>
  <c r="AA1574" i="2" a="1"/>
  <c r="AA1574" i="2" s="1"/>
  <c r="AA1575" i="2" a="1"/>
  <c r="AA1575" i="2" s="1"/>
  <c r="AA1576" i="2" a="1"/>
  <c r="AA1576" i="2" s="1"/>
  <c r="AA1577" i="2" a="1"/>
  <c r="AA1577" i="2" s="1"/>
  <c r="AA1578" i="2" a="1"/>
  <c r="AA1578" i="2" s="1"/>
  <c r="AA1579" i="2" a="1"/>
  <c r="AA1579" i="2" s="1"/>
  <c r="AA1580" i="2" a="1"/>
  <c r="AA1580" i="2" s="1"/>
  <c r="AA1581" i="2" a="1"/>
  <c r="AA1581" i="2" s="1"/>
  <c r="AA1582" i="2" a="1"/>
  <c r="AA1582" i="2" s="1"/>
  <c r="AA1583" i="2" a="1"/>
  <c r="AA1583" i="2" s="1"/>
  <c r="AA1584" i="2" a="1"/>
  <c r="AA1584" i="2" s="1"/>
  <c r="AA1585" i="2" a="1"/>
  <c r="AA1585" i="2" s="1"/>
  <c r="AA1586" i="2" a="1"/>
  <c r="AA1586" i="2" s="1"/>
  <c r="AA1587" i="2" a="1"/>
  <c r="AA1587" i="2" s="1"/>
  <c r="AA1588" i="2" a="1"/>
  <c r="AA1588" i="2" s="1"/>
  <c r="AA1589" i="2" a="1"/>
  <c r="AA1589" i="2" s="1"/>
  <c r="AA1590" i="2" a="1"/>
  <c r="AA1590" i="2" s="1"/>
  <c r="AA1591" i="2" a="1"/>
  <c r="AA1591" i="2" s="1"/>
  <c r="AA1592" i="2" a="1"/>
  <c r="AA1592" i="2" s="1"/>
  <c r="AA1593" i="2" a="1"/>
  <c r="AA1593" i="2" s="1"/>
  <c r="AA1594" i="2" a="1"/>
  <c r="AA1594" i="2" s="1"/>
  <c r="AA1595" i="2" a="1"/>
  <c r="AA1595" i="2" s="1"/>
  <c r="AA1596" i="2" a="1"/>
  <c r="AA1596" i="2" s="1"/>
  <c r="AA1597" i="2" a="1"/>
  <c r="AA1597" i="2" s="1"/>
  <c r="AA1598" i="2" a="1"/>
  <c r="AA1598" i="2" s="1"/>
  <c r="AA1599" i="2" a="1"/>
  <c r="AA1599" i="2" s="1"/>
  <c r="AA1600" i="2" a="1"/>
  <c r="AA1600" i="2" s="1"/>
  <c r="AA1601" i="2" a="1"/>
  <c r="AA1601" i="2" s="1"/>
  <c r="AA1602" i="2" a="1"/>
  <c r="AA1602" i="2" s="1"/>
  <c r="AA1603" i="2" a="1"/>
  <c r="AA1603" i="2" s="1"/>
  <c r="AA1604" i="2" a="1"/>
  <c r="AA1604" i="2" s="1"/>
  <c r="AA1605" i="2" a="1"/>
  <c r="AA1605" i="2" s="1"/>
  <c r="AA1606" i="2" a="1"/>
  <c r="AA1606" i="2" s="1"/>
  <c r="AA1607" i="2" a="1"/>
  <c r="AA1607" i="2" s="1"/>
  <c r="AA1608" i="2" a="1"/>
  <c r="AA1608" i="2" s="1"/>
  <c r="AA1609" i="2" a="1"/>
  <c r="AA1609" i="2" s="1"/>
  <c r="AA1610" i="2" a="1"/>
  <c r="AA1610" i="2" s="1"/>
  <c r="AA1611" i="2" a="1"/>
  <c r="AA1611" i="2" s="1"/>
  <c r="AA1612" i="2" a="1"/>
  <c r="AA1612" i="2" s="1"/>
  <c r="AA1613" i="2" a="1"/>
  <c r="AA1613" i="2" s="1"/>
  <c r="AA1614" i="2" a="1"/>
  <c r="AA1614" i="2" s="1"/>
  <c r="AA1615" i="2" a="1"/>
  <c r="AA1615" i="2" s="1"/>
  <c r="AA1616" i="2" a="1"/>
  <c r="AA1616" i="2" s="1"/>
  <c r="AA1617" i="2" a="1"/>
  <c r="AA1617" i="2" s="1"/>
  <c r="AA1618" i="2" a="1"/>
  <c r="AA1618" i="2" s="1"/>
  <c r="AA1619" i="2" a="1"/>
  <c r="AA1619" i="2" s="1"/>
  <c r="AA1620" i="2" a="1"/>
  <c r="AA1620" i="2" s="1"/>
  <c r="AA1621" i="2" a="1"/>
  <c r="AA1621" i="2" s="1"/>
  <c r="AA1622" i="2" a="1"/>
  <c r="AA1622" i="2" s="1"/>
  <c r="AA1623" i="2" a="1"/>
  <c r="AA1623" i="2" s="1"/>
  <c r="AA1624" i="2" a="1"/>
  <c r="AA1624" i="2" s="1"/>
  <c r="AA1625" i="2" a="1"/>
  <c r="AA1625" i="2" s="1"/>
  <c r="AA1626" i="2" a="1"/>
  <c r="AA1626" i="2" s="1"/>
  <c r="AA1627" i="2" a="1"/>
  <c r="AA1627" i="2" s="1"/>
  <c r="AA1628" i="2" a="1"/>
  <c r="AA1628" i="2" s="1"/>
  <c r="AA1629" i="2" a="1"/>
  <c r="AA1629" i="2" s="1"/>
  <c r="AA1630" i="2" a="1"/>
  <c r="AA1630" i="2" s="1"/>
  <c r="AA1631" i="2" a="1"/>
  <c r="AA1631" i="2" s="1"/>
  <c r="AA1632" i="2" a="1"/>
  <c r="AA1632" i="2" s="1"/>
  <c r="AA1633" i="2" a="1"/>
  <c r="AA1633" i="2" s="1"/>
  <c r="AA1634" i="2" a="1"/>
  <c r="AA1634" i="2" s="1"/>
  <c r="AA1635" i="2" a="1"/>
  <c r="AA1635" i="2" s="1"/>
  <c r="AA1636" i="2" a="1"/>
  <c r="AA1636" i="2" s="1"/>
  <c r="AA1637" i="2" a="1"/>
  <c r="AA1637" i="2" s="1"/>
  <c r="AA1638" i="2" a="1"/>
  <c r="AA1638" i="2" s="1"/>
  <c r="AA1639" i="2" a="1"/>
  <c r="AA1639" i="2" s="1"/>
  <c r="AA1640" i="2" a="1"/>
  <c r="AA1640" i="2" s="1"/>
  <c r="AA1641" i="2" a="1"/>
  <c r="AA1641" i="2" s="1"/>
  <c r="AA1642" i="2" a="1"/>
  <c r="AA1642" i="2" s="1"/>
  <c r="AA1643" i="2" a="1"/>
  <c r="AA1643" i="2" s="1"/>
  <c r="AA1644" i="2" a="1"/>
  <c r="AA1644" i="2" s="1"/>
  <c r="AA1645" i="2" a="1"/>
  <c r="AA1645" i="2" s="1"/>
  <c r="AA1646" i="2" a="1"/>
  <c r="AA1646" i="2" s="1"/>
  <c r="AA1647" i="2" a="1"/>
  <c r="AA1647" i="2" s="1"/>
  <c r="AA1648" i="2" a="1"/>
  <c r="AA1648" i="2" s="1"/>
  <c r="AA1649" i="2" a="1"/>
  <c r="AA1649" i="2" s="1"/>
  <c r="AA1650" i="2" a="1"/>
  <c r="AA1650" i="2" s="1"/>
  <c r="AA1651" i="2" a="1"/>
  <c r="AA1651" i="2" s="1"/>
  <c r="AA1652" i="2" a="1"/>
  <c r="AA1652" i="2" s="1"/>
  <c r="AA1653" i="2" a="1"/>
  <c r="AA1653" i="2" s="1"/>
  <c r="AA1654" i="2" a="1"/>
  <c r="AA1654" i="2" s="1"/>
  <c r="AA1655" i="2" a="1"/>
  <c r="AA1655" i="2" s="1"/>
  <c r="AA1656" i="2" a="1"/>
  <c r="AA1656" i="2" s="1"/>
  <c r="AA1657" i="2" a="1"/>
  <c r="AA1657" i="2" s="1"/>
  <c r="AA1658" i="2" a="1"/>
  <c r="AA1658" i="2" s="1"/>
  <c r="AA1659" i="2" a="1"/>
  <c r="AA1659" i="2" s="1"/>
  <c r="AA1660" i="2" a="1"/>
  <c r="AA1660" i="2" s="1"/>
  <c r="AA1661" i="2" a="1"/>
  <c r="AA1661" i="2" s="1"/>
  <c r="AA1662" i="2" a="1"/>
  <c r="AA1662" i="2" s="1"/>
  <c r="AA1663" i="2" a="1"/>
  <c r="AA1663" i="2" s="1"/>
  <c r="AA1664" i="2" a="1"/>
  <c r="AA1664" i="2" s="1"/>
  <c r="AA1665" i="2" a="1"/>
  <c r="AA1665" i="2" s="1"/>
  <c r="AA1666" i="2" a="1"/>
  <c r="AA1666" i="2" s="1"/>
  <c r="AA1667" i="2" a="1"/>
  <c r="AA1667" i="2" s="1"/>
  <c r="AA1668" i="2" a="1"/>
  <c r="AA1668" i="2" s="1"/>
  <c r="AA1669" i="2" a="1"/>
  <c r="AA1669" i="2" s="1"/>
  <c r="AA1670" i="2" a="1"/>
  <c r="AA1670" i="2" s="1"/>
  <c r="AA1671" i="2" a="1"/>
  <c r="AA1671" i="2" s="1"/>
  <c r="AA1672" i="2" a="1"/>
  <c r="AA1672" i="2" s="1"/>
  <c r="AA1673" i="2" a="1"/>
  <c r="AA1673" i="2" s="1"/>
  <c r="AA1674" i="2" a="1"/>
  <c r="AA1674" i="2" s="1"/>
  <c r="AA1675" i="2" a="1"/>
  <c r="AA1675" i="2" s="1"/>
  <c r="AA1676" i="2" a="1"/>
  <c r="AA1676" i="2" s="1"/>
  <c r="AA1677" i="2" a="1"/>
  <c r="AA1677" i="2" s="1"/>
  <c r="AA1678" i="2" a="1"/>
  <c r="AA1678" i="2" s="1"/>
  <c r="AA1679" i="2" a="1"/>
  <c r="AA1679" i="2" s="1"/>
  <c r="AA1680" i="2" a="1"/>
  <c r="AA1680" i="2" s="1"/>
  <c r="AA1681" i="2" a="1"/>
  <c r="AA1681" i="2" s="1"/>
  <c r="AA1682" i="2" a="1"/>
  <c r="AA1682" i="2" s="1"/>
  <c r="AA1683" i="2" a="1"/>
  <c r="AA1683" i="2" s="1"/>
  <c r="AA1684" i="2" a="1"/>
  <c r="AA1684" i="2" s="1"/>
  <c r="AA1685" i="2" a="1"/>
  <c r="AA1685" i="2" s="1"/>
  <c r="AA1686" i="2" a="1"/>
  <c r="AA1686" i="2" s="1"/>
  <c r="AA1687" i="2" a="1"/>
  <c r="AA1687" i="2" s="1"/>
  <c r="AA1688" i="2" a="1"/>
  <c r="AA1688" i="2" s="1"/>
  <c r="AA1689" i="2" a="1"/>
  <c r="AA1689" i="2" s="1"/>
  <c r="AA1690" i="2" a="1"/>
  <c r="AA1690" i="2" s="1"/>
  <c r="AA1691" i="2" a="1"/>
  <c r="AA1691" i="2" s="1"/>
  <c r="AA1692" i="2" a="1"/>
  <c r="AA1692" i="2" s="1"/>
  <c r="AA1693" i="2" a="1"/>
  <c r="AA1693" i="2" s="1"/>
  <c r="AA1694" i="2" a="1"/>
  <c r="AA1694" i="2" s="1"/>
  <c r="AA1695" i="2" a="1"/>
  <c r="AA1695" i="2" s="1"/>
  <c r="AA1696" i="2" a="1"/>
  <c r="AA1696" i="2" s="1"/>
  <c r="AA1697" i="2" a="1"/>
  <c r="AA1697" i="2" s="1"/>
  <c r="AA1698" i="2" a="1"/>
  <c r="AA1698" i="2" s="1"/>
  <c r="AA1699" i="2" a="1"/>
  <c r="AA1699" i="2" s="1"/>
  <c r="AA1700" i="2" a="1"/>
  <c r="AA1700" i="2" s="1"/>
  <c r="AA1701" i="2" a="1"/>
  <c r="AA1701" i="2" s="1"/>
  <c r="AA1702" i="2" a="1"/>
  <c r="AA1702" i="2" s="1"/>
  <c r="AA1703" i="2" a="1"/>
  <c r="AA1703" i="2" s="1"/>
  <c r="AA1704" i="2" a="1"/>
  <c r="AA1704" i="2" s="1"/>
  <c r="AA1705" i="2" a="1"/>
  <c r="AA1705" i="2" s="1"/>
  <c r="AA1706" i="2" a="1"/>
  <c r="AA1706" i="2" s="1"/>
  <c r="AA1707" i="2" a="1"/>
  <c r="AA1707" i="2" s="1"/>
  <c r="AA1708" i="2" a="1"/>
  <c r="AA1708" i="2" s="1"/>
  <c r="AA1709" i="2" a="1"/>
  <c r="AA1709" i="2" s="1"/>
  <c r="AA1710" i="2" a="1"/>
  <c r="AA1710" i="2" s="1"/>
  <c r="AA1711" i="2" a="1"/>
  <c r="AA1711" i="2" s="1"/>
  <c r="AA1712" i="2" a="1"/>
  <c r="AA1712" i="2" s="1"/>
  <c r="AA1713" i="2" a="1"/>
  <c r="AA1713" i="2" s="1"/>
  <c r="AA1714" i="2" a="1"/>
  <c r="AA1714" i="2" s="1"/>
  <c r="AA1715" i="2" a="1"/>
  <c r="AA1715" i="2" s="1"/>
  <c r="AA1716" i="2" a="1"/>
  <c r="AA1716" i="2" s="1"/>
  <c r="AA1717" i="2" a="1"/>
  <c r="AA1717" i="2" s="1"/>
  <c r="AA1718" i="2" a="1"/>
  <c r="AA1718" i="2" s="1"/>
  <c r="AA1719" i="2" a="1"/>
  <c r="AA1719" i="2" s="1"/>
  <c r="AA1720" i="2" a="1"/>
  <c r="AA1720" i="2" s="1"/>
  <c r="AA1721" i="2" a="1"/>
  <c r="AA1721" i="2" s="1"/>
  <c r="AA1722" i="2" a="1"/>
  <c r="AA1722" i="2" s="1"/>
  <c r="AA1723" i="2" a="1"/>
  <c r="AA1723" i="2" s="1"/>
  <c r="AA1724" i="2" a="1"/>
  <c r="AA1724" i="2" s="1"/>
  <c r="AA1725" i="2" a="1"/>
  <c r="AA1725" i="2" s="1"/>
  <c r="AA1726" i="2" a="1"/>
  <c r="AA1726" i="2" s="1"/>
  <c r="AA1727" i="2" a="1"/>
  <c r="AA1727" i="2" s="1"/>
  <c r="AA1728" i="2" a="1"/>
  <c r="AA1728" i="2" s="1"/>
  <c r="AA1729" i="2" a="1"/>
  <c r="AA1729" i="2" s="1"/>
  <c r="AA1730" i="2" a="1"/>
  <c r="AA1730" i="2" s="1"/>
  <c r="AA1731" i="2" a="1"/>
  <c r="AA1731" i="2" s="1"/>
  <c r="AA1732" i="2" a="1"/>
  <c r="AA1732" i="2" s="1"/>
  <c r="AA1733" i="2" a="1"/>
  <c r="AA1733" i="2" s="1"/>
  <c r="AA1734" i="2" a="1"/>
  <c r="AA1734" i="2" s="1"/>
  <c r="AA1735" i="2" a="1"/>
  <c r="AA1735" i="2" s="1"/>
  <c r="AA1736" i="2" a="1"/>
  <c r="AA1736" i="2" s="1"/>
  <c r="AA1737" i="2" a="1"/>
  <c r="AA1737" i="2" s="1"/>
  <c r="AA1738" i="2" a="1"/>
  <c r="AA1738" i="2" s="1"/>
  <c r="AA1739" i="2" a="1"/>
  <c r="AA1739" i="2" s="1"/>
  <c r="AA1740" i="2" a="1"/>
  <c r="AA1740" i="2" s="1"/>
  <c r="AA1741" i="2" a="1"/>
  <c r="AA1741" i="2" s="1"/>
  <c r="AA1742" i="2" a="1"/>
  <c r="AA1742" i="2" s="1"/>
  <c r="AA1743" i="2" a="1"/>
  <c r="AA1743" i="2" s="1"/>
  <c r="AA1744" i="2" a="1"/>
  <c r="AA1744" i="2" s="1"/>
  <c r="AA1745" i="2" a="1"/>
  <c r="AA1745" i="2" s="1"/>
  <c r="AA1746" i="2" a="1"/>
  <c r="AA1746" i="2" s="1"/>
  <c r="AA1747" i="2" a="1"/>
  <c r="AA1747" i="2" s="1"/>
  <c r="AA1748" i="2" a="1"/>
  <c r="AA1748" i="2" s="1"/>
  <c r="AA1749" i="2" a="1"/>
  <c r="AA1749" i="2" s="1"/>
  <c r="AA1750" i="2" a="1"/>
  <c r="AA1750" i="2" s="1"/>
  <c r="AA1751" i="2" a="1"/>
  <c r="AA1751" i="2" s="1"/>
  <c r="AA1752" i="2" a="1"/>
  <c r="AA1752" i="2" s="1"/>
  <c r="AA1753" i="2" a="1"/>
  <c r="AA1753" i="2" s="1"/>
  <c r="AA1754" i="2" a="1"/>
  <c r="AA1754" i="2" s="1"/>
  <c r="AA1755" i="2" a="1"/>
  <c r="AA1755" i="2" s="1"/>
  <c r="AA1756" i="2" a="1"/>
  <c r="AA1756" i="2" s="1"/>
  <c r="AA1757" i="2" a="1"/>
  <c r="AA1757" i="2" s="1"/>
  <c r="AA1758" i="2" a="1"/>
  <c r="AA1758" i="2" s="1"/>
  <c r="AA1759" i="2" a="1"/>
  <c r="AA1759" i="2" s="1"/>
  <c r="AA1760" i="2" a="1"/>
  <c r="AA1760" i="2" s="1"/>
  <c r="AA1761" i="2" a="1"/>
  <c r="AA1761" i="2" s="1"/>
  <c r="AA1762" i="2" a="1"/>
  <c r="AA1762" i="2" s="1"/>
  <c r="AA1763" i="2" a="1"/>
  <c r="AA1763" i="2" s="1"/>
  <c r="AA1764" i="2" a="1"/>
  <c r="AA1764" i="2" s="1"/>
  <c r="AA1765" i="2" a="1"/>
  <c r="AA1765" i="2" s="1"/>
  <c r="AA1766" i="2" a="1"/>
  <c r="AA1766" i="2" s="1"/>
  <c r="AA1767" i="2" a="1"/>
  <c r="AA1767" i="2" s="1"/>
  <c r="AA1768" i="2" a="1"/>
  <c r="AA1768" i="2" s="1"/>
  <c r="AA1769" i="2" a="1"/>
  <c r="AA1769" i="2" s="1"/>
  <c r="AA1770" i="2" a="1"/>
  <c r="AA1770" i="2" s="1"/>
  <c r="AA1771" i="2" a="1"/>
  <c r="AA1771" i="2" s="1"/>
  <c r="AA1772" i="2" a="1"/>
  <c r="AA1772" i="2" s="1"/>
  <c r="AA1773" i="2" a="1"/>
  <c r="AA1773" i="2" s="1"/>
  <c r="AA1774" i="2" a="1"/>
  <c r="AA1774" i="2" s="1"/>
  <c r="AA1775" i="2" a="1"/>
  <c r="AA1775" i="2" s="1"/>
  <c r="AA1776" i="2" a="1"/>
  <c r="AA1776" i="2" s="1"/>
  <c r="AA1777" i="2" a="1"/>
  <c r="AA1777" i="2" s="1"/>
  <c r="AA1778" i="2" a="1"/>
  <c r="AA1778" i="2" s="1"/>
  <c r="AA1779" i="2" a="1"/>
  <c r="AA1779" i="2" s="1"/>
  <c r="AA1780" i="2" a="1"/>
  <c r="AA1780" i="2" s="1"/>
  <c r="AA1781" i="2" a="1"/>
  <c r="AA1781" i="2" s="1"/>
  <c r="AA1782" i="2" a="1"/>
  <c r="AA1782" i="2" s="1"/>
  <c r="AA1783" i="2" a="1"/>
  <c r="AA1783" i="2" s="1"/>
  <c r="AA1784" i="2" a="1"/>
  <c r="AA1784" i="2" s="1"/>
  <c r="AA1785" i="2" a="1"/>
  <c r="AA1785" i="2" s="1"/>
  <c r="AA1786" i="2" a="1"/>
  <c r="AA1786" i="2" s="1"/>
  <c r="AA1787" i="2" a="1"/>
  <c r="AA1787" i="2" s="1"/>
  <c r="AA1788" i="2" a="1"/>
  <c r="AA1788" i="2" s="1"/>
  <c r="AA1789" i="2" a="1"/>
  <c r="AA1789" i="2" s="1"/>
  <c r="AA1790" i="2" a="1"/>
  <c r="AA1790" i="2" s="1"/>
  <c r="AA1791" i="2" a="1"/>
  <c r="AA1791" i="2" s="1"/>
  <c r="AA1792" i="2" a="1"/>
  <c r="AA1792" i="2" s="1"/>
  <c r="AA1793" i="2" a="1"/>
  <c r="AA1793" i="2" s="1"/>
  <c r="AA1794" i="2" a="1"/>
  <c r="AA1794" i="2" s="1"/>
  <c r="AA1795" i="2" a="1"/>
  <c r="AA1795" i="2" s="1"/>
  <c r="AA1796" i="2" a="1"/>
  <c r="AA1796" i="2" s="1"/>
  <c r="AA1797" i="2" a="1"/>
  <c r="AA1797" i="2" s="1"/>
  <c r="AA1798" i="2" a="1"/>
  <c r="AA1798" i="2" s="1"/>
  <c r="AA1799" i="2" a="1"/>
  <c r="AA1799" i="2" s="1"/>
  <c r="AA1800" i="2" a="1"/>
  <c r="AA1800" i="2" s="1"/>
  <c r="AA1801" i="2" a="1"/>
  <c r="AA1801" i="2" s="1"/>
  <c r="AA1802" i="2" a="1"/>
  <c r="AA1802" i="2" s="1"/>
  <c r="AA1803" i="2" a="1"/>
  <c r="AA1803" i="2" s="1"/>
  <c r="AA1804" i="2" a="1"/>
  <c r="AA1804" i="2" s="1"/>
  <c r="AA1805" i="2" a="1"/>
  <c r="AA1805" i="2" s="1"/>
  <c r="AA1806" i="2" a="1"/>
  <c r="AA1806" i="2" s="1"/>
  <c r="AA1807" i="2" a="1"/>
  <c r="AA1807" i="2" s="1"/>
  <c r="AA1808" i="2" a="1"/>
  <c r="AA1808" i="2" s="1"/>
  <c r="AA1809" i="2" a="1"/>
  <c r="AA1809" i="2" s="1"/>
  <c r="AA1810" i="2" a="1"/>
  <c r="AA1810" i="2" s="1"/>
  <c r="AA1811" i="2" a="1"/>
  <c r="AA1811" i="2" s="1"/>
  <c r="AA1812" i="2" a="1"/>
  <c r="AA1812" i="2" s="1"/>
  <c r="AA1813" i="2" a="1"/>
  <c r="AA1813" i="2" s="1"/>
  <c r="AA1814" i="2" a="1"/>
  <c r="AA1814" i="2" s="1"/>
  <c r="AA1815" i="2" a="1"/>
  <c r="AA1815" i="2" s="1"/>
  <c r="AA1816" i="2" a="1"/>
  <c r="AA1816" i="2" s="1"/>
  <c r="AA1817" i="2" a="1"/>
  <c r="AA1817" i="2" s="1"/>
  <c r="AA1818" i="2" a="1"/>
  <c r="AA1818" i="2" s="1"/>
  <c r="AA1819" i="2" a="1"/>
  <c r="AA1819" i="2" s="1"/>
  <c r="AA1820" i="2" a="1"/>
  <c r="AA1820" i="2" s="1"/>
  <c r="AA1821" i="2" a="1"/>
  <c r="AA1821" i="2" s="1"/>
  <c r="AA1822" i="2" a="1"/>
  <c r="AA1822" i="2" s="1"/>
  <c r="AA1823" i="2" a="1"/>
  <c r="AA1823" i="2" s="1"/>
  <c r="AA1824" i="2" a="1"/>
  <c r="AA1824" i="2" s="1"/>
  <c r="AA1825" i="2" a="1"/>
  <c r="AA1825" i="2" s="1"/>
  <c r="AA1826" i="2" a="1"/>
  <c r="AA1826" i="2" s="1"/>
  <c r="AA1827" i="2" a="1"/>
  <c r="AA1827" i="2" s="1"/>
  <c r="AA1828" i="2" a="1"/>
  <c r="AA1828" i="2" s="1"/>
  <c r="AA1829" i="2" a="1"/>
  <c r="AA1829" i="2" s="1"/>
  <c r="AA1830" i="2" a="1"/>
  <c r="AA1830" i="2" s="1"/>
  <c r="AA1831" i="2" a="1"/>
  <c r="AA1831" i="2" s="1"/>
  <c r="AA1832" i="2" a="1"/>
  <c r="AA1832" i="2" s="1"/>
  <c r="AA1833" i="2" a="1"/>
  <c r="AA1833" i="2" s="1"/>
  <c r="AA1834" i="2" a="1"/>
  <c r="AA1834" i="2" s="1"/>
  <c r="AA1835" i="2" a="1"/>
  <c r="AA1835" i="2" s="1"/>
  <c r="AA1836" i="2" a="1"/>
  <c r="AA1836" i="2" s="1"/>
  <c r="AA1837" i="2" a="1"/>
  <c r="AA1837" i="2" s="1"/>
  <c r="AA1838" i="2" a="1"/>
  <c r="AA1838" i="2" s="1"/>
  <c r="AA1839" i="2" a="1"/>
  <c r="AA1839" i="2" s="1"/>
  <c r="AA1840" i="2" a="1"/>
  <c r="AA1840" i="2" s="1"/>
  <c r="AA1841" i="2" a="1"/>
  <c r="AA1841" i="2" s="1"/>
  <c r="AA1842" i="2" a="1"/>
  <c r="AA1842" i="2" s="1"/>
  <c r="AA1843" i="2" a="1"/>
  <c r="AA1843" i="2" s="1"/>
  <c r="AA1844" i="2" a="1"/>
  <c r="AA1844" i="2" s="1"/>
  <c r="AA1845" i="2" a="1"/>
  <c r="AA1845" i="2" s="1"/>
  <c r="AA1846" i="2" a="1"/>
  <c r="AA1846" i="2" s="1"/>
  <c r="AA1847" i="2" a="1"/>
  <c r="AA1847" i="2" s="1"/>
  <c r="AA1848" i="2" a="1"/>
  <c r="AA1848" i="2" s="1"/>
  <c r="AA1849" i="2" a="1"/>
  <c r="AA1849" i="2" s="1"/>
  <c r="AA1850" i="2" a="1"/>
  <c r="AA1850" i="2" s="1"/>
  <c r="AA1851" i="2" a="1"/>
  <c r="AA1851" i="2" s="1"/>
  <c r="AA1852" i="2" a="1"/>
  <c r="AA1852" i="2" s="1"/>
  <c r="AA1853" i="2" a="1"/>
  <c r="AA1853" i="2" s="1"/>
  <c r="AA1854" i="2" a="1"/>
  <c r="AA1854" i="2" s="1"/>
  <c r="AA1855" i="2" a="1"/>
  <c r="AA1855" i="2" s="1"/>
  <c r="AA1856" i="2" a="1"/>
  <c r="AA1856" i="2" s="1"/>
  <c r="AA1857" i="2" a="1"/>
  <c r="AA1857" i="2" s="1"/>
  <c r="AA1858" i="2" a="1"/>
  <c r="AA1858" i="2" s="1"/>
  <c r="AA1859" i="2" a="1"/>
  <c r="AA1859" i="2" s="1"/>
  <c r="AA1860" i="2" a="1"/>
  <c r="AA1860" i="2" s="1"/>
  <c r="AA1861" i="2" a="1"/>
  <c r="AA1861" i="2" s="1"/>
  <c r="AA1862" i="2" a="1"/>
  <c r="AA1862" i="2" s="1"/>
  <c r="AA1863" i="2" a="1"/>
  <c r="AA1863" i="2" s="1"/>
  <c r="AA1864" i="2" a="1"/>
  <c r="AA1864" i="2" s="1"/>
  <c r="AA1865" i="2" a="1"/>
  <c r="AA1865" i="2" s="1"/>
  <c r="AA1866" i="2" a="1"/>
  <c r="AA1866" i="2" s="1"/>
  <c r="AA1867" i="2" a="1"/>
  <c r="AA1867" i="2" s="1"/>
  <c r="AA1868" i="2" a="1"/>
  <c r="AA1868" i="2" s="1"/>
  <c r="AA1869" i="2" a="1"/>
  <c r="AA1869" i="2" s="1"/>
  <c r="AA1870" i="2" a="1"/>
  <c r="AA1870" i="2" s="1"/>
  <c r="AA1871" i="2" a="1"/>
  <c r="AA1871" i="2" s="1"/>
  <c r="AA1872" i="2" a="1"/>
  <c r="AA1872" i="2" s="1"/>
  <c r="AA1873" i="2" a="1"/>
  <c r="AA1873" i="2" s="1"/>
  <c r="AA1874" i="2" a="1"/>
  <c r="AA1874" i="2" s="1"/>
  <c r="AA1875" i="2" a="1"/>
  <c r="AA1875" i="2" s="1"/>
  <c r="AA1876" i="2" a="1"/>
  <c r="AA1876" i="2" s="1"/>
  <c r="AA1877" i="2" a="1"/>
  <c r="AA1877" i="2" s="1"/>
  <c r="AA1878" i="2" a="1"/>
  <c r="AA1878" i="2" s="1"/>
  <c r="AA1879" i="2" a="1"/>
  <c r="AA1879" i="2" s="1"/>
  <c r="AA1880" i="2" a="1"/>
  <c r="AA1880" i="2" s="1"/>
  <c r="AA1881" i="2" a="1"/>
  <c r="AA1881" i="2" s="1"/>
  <c r="AA1882" i="2" a="1"/>
  <c r="AA1882" i="2" s="1"/>
  <c r="AA1883" i="2" a="1"/>
  <c r="AA1883" i="2" s="1"/>
  <c r="AA1884" i="2" a="1"/>
  <c r="AA1884" i="2" s="1"/>
  <c r="AA1885" i="2" a="1"/>
  <c r="AA1885" i="2" s="1"/>
  <c r="AA1886" i="2" a="1"/>
  <c r="AA1886" i="2" s="1"/>
  <c r="AA1887" i="2" a="1"/>
  <c r="AA1887" i="2" s="1"/>
  <c r="AA1888" i="2" a="1"/>
  <c r="AA1888" i="2" s="1"/>
  <c r="AA1889" i="2" a="1"/>
  <c r="AA1889" i="2" s="1"/>
  <c r="AA1890" i="2" a="1"/>
  <c r="AA1890" i="2" s="1"/>
  <c r="AA1891" i="2" a="1"/>
  <c r="AA1891" i="2" s="1"/>
  <c r="AA1892" i="2" a="1"/>
  <c r="AA1892" i="2" s="1"/>
  <c r="AA1893" i="2" a="1"/>
  <c r="AA1893" i="2" s="1"/>
  <c r="AA1894" i="2" a="1"/>
  <c r="AA1894" i="2" s="1"/>
  <c r="AA1895" i="2" a="1"/>
  <c r="AA1895" i="2" s="1"/>
  <c r="AA1896" i="2" a="1"/>
  <c r="AA1896" i="2" s="1"/>
  <c r="AA1897" i="2" a="1"/>
  <c r="AA1897" i="2" s="1"/>
  <c r="AA1898" i="2" a="1"/>
  <c r="AA1898" i="2" s="1"/>
  <c r="AA1899" i="2" a="1"/>
  <c r="AA1899" i="2" s="1"/>
  <c r="AA1900" i="2" a="1"/>
  <c r="AA1900" i="2" s="1"/>
  <c r="AA1901" i="2" a="1"/>
  <c r="AA1901" i="2" s="1"/>
  <c r="AA1902" i="2" a="1"/>
  <c r="AA1902" i="2" s="1"/>
  <c r="AA1903" i="2" a="1"/>
  <c r="AA1903" i="2" s="1"/>
  <c r="AA1904" i="2" a="1"/>
  <c r="AA1904" i="2" s="1"/>
  <c r="AA1905" i="2" a="1"/>
  <c r="AA1905" i="2" s="1"/>
  <c r="AA1906" i="2" a="1"/>
  <c r="AA1906" i="2" s="1"/>
  <c r="AA1907" i="2" a="1"/>
  <c r="AA1907" i="2" s="1"/>
  <c r="AA1908" i="2" a="1"/>
  <c r="AA1908" i="2" s="1"/>
  <c r="AA1909" i="2" a="1"/>
  <c r="AA1909" i="2" s="1"/>
  <c r="AA1910" i="2" a="1"/>
  <c r="AA1910" i="2" s="1"/>
  <c r="AA1911" i="2" a="1"/>
  <c r="AA1911" i="2" s="1"/>
  <c r="AA1912" i="2" a="1"/>
  <c r="AA1912" i="2" s="1"/>
  <c r="AA1913" i="2" a="1"/>
  <c r="AA1913" i="2" s="1"/>
  <c r="AA1914" i="2" a="1"/>
  <c r="AA1914" i="2" s="1"/>
  <c r="AA1915" i="2" a="1"/>
  <c r="AA1915" i="2" s="1"/>
  <c r="AA1916" i="2" a="1"/>
  <c r="AA1916" i="2" s="1"/>
  <c r="AA1917" i="2" a="1"/>
  <c r="AA1917" i="2" s="1"/>
  <c r="AA1918" i="2" a="1"/>
  <c r="AA1918" i="2" s="1"/>
  <c r="AA1919" i="2" a="1"/>
  <c r="AA1919" i="2" s="1"/>
  <c r="AA1920" i="2" a="1"/>
  <c r="AA1920" i="2" s="1"/>
  <c r="AA1921" i="2" a="1"/>
  <c r="AA1921" i="2" s="1"/>
  <c r="AA1922" i="2" a="1"/>
  <c r="AA1922" i="2" s="1"/>
  <c r="AA1923" i="2" a="1"/>
  <c r="AA1923" i="2" s="1"/>
  <c r="AA1924" i="2" a="1"/>
  <c r="AA1924" i="2" s="1"/>
  <c r="AA1925" i="2" a="1"/>
  <c r="AA1925" i="2" s="1"/>
  <c r="AA1926" i="2" a="1"/>
  <c r="AA1926" i="2" s="1"/>
  <c r="AA1927" i="2" a="1"/>
  <c r="AA1927" i="2" s="1"/>
  <c r="AA1928" i="2" a="1"/>
  <c r="AA1928" i="2" s="1"/>
  <c r="AA1929" i="2" a="1"/>
  <c r="AA1929" i="2" s="1"/>
  <c r="AA1930" i="2" a="1"/>
  <c r="AA1930" i="2" s="1"/>
  <c r="AA1931" i="2" a="1"/>
  <c r="AA1931" i="2" s="1"/>
  <c r="AA1932" i="2" a="1"/>
  <c r="AA1932" i="2" s="1"/>
  <c r="AA1933" i="2" a="1"/>
  <c r="AA1933" i="2" s="1"/>
  <c r="AA1934" i="2" a="1"/>
  <c r="AA1934" i="2" s="1"/>
  <c r="AA1935" i="2" a="1"/>
  <c r="AA1935" i="2" s="1"/>
  <c r="AA1936" i="2" a="1"/>
  <c r="AA1936" i="2" s="1"/>
  <c r="AA1937" i="2" a="1"/>
  <c r="AA1937" i="2" s="1"/>
  <c r="AA1938" i="2" a="1"/>
  <c r="AA1938" i="2" s="1"/>
  <c r="AA1939" i="2" a="1"/>
  <c r="AA1939" i="2" s="1"/>
  <c r="AA1940" i="2" a="1"/>
  <c r="AA1940" i="2" s="1"/>
  <c r="AA1941" i="2" a="1"/>
  <c r="AA1941" i="2" s="1"/>
  <c r="AA1942" i="2" a="1"/>
  <c r="AA1942" i="2" s="1"/>
  <c r="AA1943" i="2" a="1"/>
  <c r="AA1943" i="2" s="1"/>
  <c r="AA1944" i="2" a="1"/>
  <c r="AA1944" i="2" s="1"/>
  <c r="AA1945" i="2" a="1"/>
  <c r="AA1945" i="2" s="1"/>
  <c r="AA1946" i="2" a="1"/>
  <c r="AA1946" i="2" s="1"/>
  <c r="AA1947" i="2" a="1"/>
  <c r="AA1947" i="2" s="1"/>
  <c r="AA1948" i="2" a="1"/>
  <c r="AA1948" i="2" s="1"/>
  <c r="AA1949" i="2" a="1"/>
  <c r="AA1949" i="2" s="1"/>
  <c r="AA1950" i="2" a="1"/>
  <c r="AA1950" i="2" s="1"/>
  <c r="AA1951" i="2" a="1"/>
  <c r="AA1951" i="2" s="1"/>
  <c r="AA1952" i="2" a="1"/>
  <c r="AA1952" i="2" s="1"/>
  <c r="AA1953" i="2" a="1"/>
  <c r="AA1953" i="2" s="1"/>
  <c r="AA1954" i="2" a="1"/>
  <c r="AA1954" i="2" s="1"/>
  <c r="AA1955" i="2" a="1"/>
  <c r="AA1955" i="2" s="1"/>
  <c r="AA1956" i="2" a="1"/>
  <c r="AA1956" i="2" s="1"/>
  <c r="AA1957" i="2" a="1"/>
  <c r="AA1957" i="2" s="1"/>
  <c r="AA1958" i="2" a="1"/>
  <c r="AA1958" i="2" s="1"/>
  <c r="AA1959" i="2" a="1"/>
  <c r="AA1959" i="2" s="1"/>
  <c r="AA1960" i="2" a="1"/>
  <c r="AA1960" i="2" s="1"/>
  <c r="AA1961" i="2" a="1"/>
  <c r="AA1961" i="2" s="1"/>
  <c r="AA1962" i="2" a="1"/>
  <c r="AA1962" i="2" s="1"/>
  <c r="AA1963" i="2" a="1"/>
  <c r="AA1963" i="2" s="1"/>
  <c r="AA1964" i="2" a="1"/>
  <c r="AA1964" i="2" s="1"/>
  <c r="AA1965" i="2" a="1"/>
  <c r="AA1965" i="2" s="1"/>
  <c r="AA1966" i="2" a="1"/>
  <c r="AA1966" i="2" s="1"/>
  <c r="AA1967" i="2" a="1"/>
  <c r="AA1967" i="2" s="1"/>
  <c r="AA1968" i="2" a="1"/>
  <c r="AA1968" i="2" s="1"/>
  <c r="AA1969" i="2" a="1"/>
  <c r="AA1969" i="2" s="1"/>
  <c r="AA1970" i="2" a="1"/>
  <c r="AA1970" i="2" s="1"/>
  <c r="AA1971" i="2" a="1"/>
  <c r="AA1971" i="2" s="1"/>
  <c r="AA1972" i="2" a="1"/>
  <c r="AA1972" i="2" s="1"/>
  <c r="AA1973" i="2" a="1"/>
  <c r="AA1973" i="2" s="1"/>
  <c r="AA1974" i="2" a="1"/>
  <c r="AA1974" i="2" s="1"/>
  <c r="AA1975" i="2" a="1"/>
  <c r="AA1975" i="2" s="1"/>
  <c r="AA1976" i="2" a="1"/>
  <c r="AA1976" i="2" s="1"/>
  <c r="AA1977" i="2" a="1"/>
  <c r="AA1977" i="2" s="1"/>
  <c r="AA1978" i="2" a="1"/>
  <c r="AA1978" i="2" s="1"/>
  <c r="AA1979" i="2" a="1"/>
  <c r="AA1979" i="2" s="1"/>
  <c r="AA1980" i="2" a="1"/>
  <c r="AA1980" i="2" s="1"/>
  <c r="AA1981" i="2" a="1"/>
  <c r="AA1981" i="2" s="1"/>
  <c r="AA1982" i="2" a="1"/>
  <c r="AA1982" i="2" s="1"/>
  <c r="AA1983" i="2" a="1"/>
  <c r="AA1983" i="2" s="1"/>
  <c r="AA1984" i="2" a="1"/>
  <c r="AA1984" i="2" s="1"/>
  <c r="AA1985" i="2" a="1"/>
  <c r="AA1985" i="2" s="1"/>
  <c r="AA1986" i="2" a="1"/>
  <c r="AA1986" i="2" s="1"/>
  <c r="AA1987" i="2" a="1"/>
  <c r="AA1987" i="2" s="1"/>
  <c r="AA1988" i="2" a="1"/>
  <c r="AA1988" i="2" s="1"/>
  <c r="AA1989" i="2" a="1"/>
  <c r="AA1989" i="2" s="1"/>
  <c r="AA1990" i="2" a="1"/>
  <c r="AA1990" i="2" s="1"/>
  <c r="AA1991" i="2" a="1"/>
  <c r="AA1991" i="2" s="1"/>
  <c r="AA1992" i="2" a="1"/>
  <c r="AA1992" i="2" s="1"/>
  <c r="AA1993" i="2" a="1"/>
  <c r="AA1993" i="2" s="1"/>
  <c r="AA1994" i="2" a="1"/>
  <c r="AA1994" i="2" s="1"/>
  <c r="AA1995" i="2" a="1"/>
  <c r="AA1995" i="2" s="1"/>
  <c r="AA1996" i="2" a="1"/>
  <c r="AA1996" i="2" s="1"/>
  <c r="AA1997" i="2" a="1"/>
  <c r="AA1997" i="2" s="1"/>
  <c r="AA1998" i="2" a="1"/>
  <c r="AA1998" i="2" s="1"/>
  <c r="AA1999" i="2" a="1"/>
  <c r="AA1999" i="2" s="1"/>
  <c r="AA2000" i="2" a="1"/>
  <c r="AA2000" i="2" s="1"/>
  <c r="AA2001" i="2" a="1"/>
  <c r="AA2001" i="2" s="1"/>
  <c r="AA2002" i="2" a="1"/>
  <c r="AA2002" i="2" s="1"/>
  <c r="AA2003" i="2" a="1"/>
  <c r="AA2003" i="2" s="1"/>
  <c r="AA2004" i="2" a="1"/>
  <c r="AA2004" i="2" s="1"/>
  <c r="AA2005" i="2" a="1"/>
  <c r="AA2005" i="2" s="1"/>
  <c r="AA2006" i="2" a="1"/>
  <c r="AA2006" i="2" s="1"/>
  <c r="AA2007" i="2" a="1"/>
  <c r="AA2007" i="2" s="1"/>
  <c r="AA2008" i="2" a="1"/>
  <c r="AA2008" i="2" s="1"/>
  <c r="AA2009" i="2" a="1"/>
  <c r="AA2009" i="2" s="1"/>
  <c r="AA2010" i="2" a="1"/>
  <c r="AA2010" i="2" s="1"/>
  <c r="AA2011" i="2" a="1"/>
  <c r="AA2011" i="2" s="1"/>
  <c r="AA2012" i="2" a="1"/>
  <c r="AA2012" i="2" s="1"/>
  <c r="AA2013" i="2" a="1"/>
  <c r="AA2013" i="2" s="1"/>
  <c r="AA2014" i="2" a="1"/>
  <c r="AA2014" i="2" s="1"/>
  <c r="AA2015" i="2" a="1"/>
  <c r="AA2015" i="2" s="1"/>
  <c r="AA2016" i="2" a="1"/>
  <c r="AA2016" i="2" s="1"/>
  <c r="AA2017" i="2" a="1"/>
  <c r="AA2017" i="2" s="1"/>
  <c r="AA2018" i="2" a="1"/>
  <c r="AA2018" i="2" s="1"/>
  <c r="AA2019" i="2" a="1"/>
  <c r="AA2019" i="2" s="1"/>
  <c r="AA2020" i="2" a="1"/>
  <c r="AA2020" i="2" s="1"/>
  <c r="AA2021" i="2" a="1"/>
  <c r="AA2021" i="2" s="1"/>
  <c r="AA2022" i="2" a="1"/>
  <c r="AA2022" i="2" s="1"/>
  <c r="AA2023" i="2" a="1"/>
  <c r="AA2023" i="2" s="1"/>
  <c r="AA2024" i="2" a="1"/>
  <c r="AA2024" i="2" s="1"/>
  <c r="AA2025" i="2" a="1"/>
  <c r="AA2025" i="2" s="1"/>
  <c r="AA2026" i="2" a="1"/>
  <c r="AA2026" i="2" s="1"/>
  <c r="AA2027" i="2" a="1"/>
  <c r="AA2027" i="2" s="1"/>
  <c r="AA2028" i="2" a="1"/>
  <c r="AA2028" i="2" s="1"/>
  <c r="AA2029" i="2" a="1"/>
  <c r="AA2029" i="2" s="1"/>
  <c r="AA2030" i="2" a="1"/>
  <c r="AA2030" i="2" s="1"/>
  <c r="AA2031" i="2" a="1"/>
  <c r="AA2031" i="2" s="1"/>
  <c r="AA2032" i="2" a="1"/>
  <c r="AA2032" i="2" s="1"/>
  <c r="AA2033" i="2" a="1"/>
  <c r="AA2033" i="2" s="1"/>
  <c r="AA2034" i="2" a="1"/>
  <c r="AA2034" i="2" s="1"/>
  <c r="AA2035" i="2" a="1"/>
  <c r="AA2035" i="2" s="1"/>
  <c r="AA2036" i="2" a="1"/>
  <c r="AA2036" i="2" s="1"/>
  <c r="AA2037" i="2" a="1"/>
  <c r="AA2037" i="2" s="1"/>
  <c r="AA2038" i="2" a="1"/>
  <c r="AA2038" i="2" s="1"/>
  <c r="AA2039" i="2" a="1"/>
  <c r="AA2039" i="2" s="1"/>
  <c r="AA2040" i="2" a="1"/>
  <c r="AA2040" i="2" s="1"/>
  <c r="AA2041" i="2" a="1"/>
  <c r="AA2041" i="2" s="1"/>
  <c r="AA2042" i="2" a="1"/>
  <c r="AA2042" i="2" s="1"/>
  <c r="AA2043" i="2" a="1"/>
  <c r="AA2043" i="2" s="1"/>
  <c r="AA2044" i="2" a="1"/>
  <c r="AA2044" i="2" s="1"/>
  <c r="AA2045" i="2" a="1"/>
  <c r="AA2045" i="2" s="1"/>
  <c r="AA2046" i="2" a="1"/>
  <c r="AA2046" i="2" s="1"/>
  <c r="AA2047" i="2" a="1"/>
  <c r="AA2047" i="2" s="1"/>
  <c r="AA2048" i="2" a="1"/>
  <c r="AA2048" i="2" s="1"/>
  <c r="AA2049" i="2" a="1"/>
  <c r="AA2049" i="2" s="1"/>
  <c r="AA2050" i="2" a="1"/>
  <c r="AA2050" i="2" s="1"/>
  <c r="AA2051" i="2" a="1"/>
  <c r="AA2051" i="2" s="1"/>
  <c r="AA2052" i="2" a="1"/>
  <c r="AA2052" i="2" s="1"/>
  <c r="AA2053" i="2" a="1"/>
  <c r="AA2053" i="2" s="1"/>
  <c r="AA2054" i="2" a="1"/>
  <c r="AA2054" i="2" s="1"/>
  <c r="AA2055" i="2" a="1"/>
  <c r="AA2055" i="2" s="1"/>
  <c r="AA2056" i="2" a="1"/>
  <c r="AA2056" i="2" s="1"/>
  <c r="AA2057" i="2" a="1"/>
  <c r="AA2057" i="2" s="1"/>
  <c r="AA2058" i="2" a="1"/>
  <c r="AA2058" i="2" s="1"/>
  <c r="AA2059" i="2" a="1"/>
  <c r="AA2059" i="2" s="1"/>
  <c r="AA2060" i="2" a="1"/>
  <c r="AA2060" i="2" s="1"/>
  <c r="AA2061" i="2" a="1"/>
  <c r="AA2061" i="2" s="1"/>
  <c r="AA2062" i="2" a="1"/>
  <c r="AA2062" i="2" s="1"/>
  <c r="AA2063" i="2" a="1"/>
  <c r="AA2063" i="2" s="1"/>
  <c r="AA2064" i="2" a="1"/>
  <c r="AA2064" i="2" s="1"/>
  <c r="AA2065" i="2" a="1"/>
  <c r="AA2065" i="2" s="1"/>
  <c r="AA2066" i="2" a="1"/>
  <c r="AA2066" i="2" s="1"/>
  <c r="AA2067" i="2" a="1"/>
  <c r="AA2067" i="2" s="1"/>
  <c r="AA2068" i="2" a="1"/>
  <c r="AA2068" i="2" s="1"/>
  <c r="AA2069" i="2" a="1"/>
  <c r="AA2069" i="2" s="1"/>
  <c r="AA2070" i="2" a="1"/>
  <c r="AA2070" i="2" s="1"/>
  <c r="AA2071" i="2" a="1"/>
  <c r="AA2071" i="2" s="1"/>
  <c r="AA2072" i="2" a="1"/>
  <c r="AA2072" i="2" s="1"/>
  <c r="AA2073" i="2" a="1"/>
  <c r="AA2073" i="2" s="1"/>
  <c r="AA2074" i="2" a="1"/>
  <c r="AA2074" i="2" s="1"/>
  <c r="AA2075" i="2" a="1"/>
  <c r="AA2075" i="2" s="1"/>
  <c r="AA2076" i="2" a="1"/>
  <c r="AA2076" i="2" s="1"/>
  <c r="AA2077" i="2" a="1"/>
  <c r="AA2077" i="2" s="1"/>
  <c r="AA2078" i="2" a="1"/>
  <c r="AA2078" i="2" s="1"/>
  <c r="AA2079" i="2" a="1"/>
  <c r="AA2079" i="2" s="1"/>
  <c r="AA2080" i="2" a="1"/>
  <c r="AA2080" i="2" s="1"/>
  <c r="AA2081" i="2" a="1"/>
  <c r="AA2081" i="2" s="1"/>
  <c r="AA2082" i="2" a="1"/>
  <c r="AA2082" i="2" s="1"/>
  <c r="AA2083" i="2" a="1"/>
  <c r="AA2083" i="2" s="1"/>
  <c r="AA2084" i="2" a="1"/>
  <c r="AA2084" i="2" s="1"/>
  <c r="AA2085" i="2" a="1"/>
  <c r="AA2085" i="2" s="1"/>
  <c r="AA2086" i="2" a="1"/>
  <c r="AA2086" i="2" s="1"/>
  <c r="AA2087" i="2" a="1"/>
  <c r="AA2087" i="2" s="1"/>
  <c r="AA2088" i="2" a="1"/>
  <c r="AA2088" i="2" s="1"/>
  <c r="AA2089" i="2" a="1"/>
  <c r="AA2089" i="2" s="1"/>
  <c r="AA2090" i="2" a="1"/>
  <c r="AA2090" i="2" s="1"/>
  <c r="AA2091" i="2" a="1"/>
  <c r="AA2091" i="2" s="1"/>
  <c r="AA2092" i="2" a="1"/>
  <c r="AA2092" i="2" s="1"/>
  <c r="AA2093" i="2" a="1"/>
  <c r="AA2093" i="2" s="1"/>
  <c r="AA2094" i="2" a="1"/>
  <c r="AA2094" i="2" s="1"/>
  <c r="AA2095" i="2" a="1"/>
  <c r="AA2095" i="2" s="1"/>
  <c r="AA2096" i="2" a="1"/>
  <c r="AA2096" i="2" s="1"/>
  <c r="AA2097" i="2" a="1"/>
  <c r="AA2097" i="2" s="1"/>
  <c r="AA2098" i="2" a="1"/>
  <c r="AA2098" i="2" s="1"/>
  <c r="AA2099" i="2" a="1"/>
  <c r="AA2099" i="2" s="1"/>
  <c r="AA2100" i="2" a="1"/>
  <c r="AA2100" i="2" s="1"/>
  <c r="AA2101" i="2" a="1"/>
  <c r="AA2101" i="2" s="1"/>
  <c r="AA2102" i="2" a="1"/>
  <c r="AA2102" i="2" s="1"/>
  <c r="AA2103" i="2" a="1"/>
  <c r="AA2103" i="2" s="1"/>
  <c r="AA2104" i="2" a="1"/>
  <c r="AA2104" i="2" s="1"/>
  <c r="AA2105" i="2" a="1"/>
  <c r="AA2105" i="2" s="1"/>
  <c r="AA2106" i="2" a="1"/>
  <c r="AA2106" i="2" s="1"/>
  <c r="AA2107" i="2" a="1"/>
  <c r="AA2107" i="2" s="1"/>
  <c r="AA2108" i="2" a="1"/>
  <c r="AA2108" i="2" s="1"/>
  <c r="AA2109" i="2" a="1"/>
  <c r="AA2109" i="2" s="1"/>
  <c r="AA2110" i="2" a="1"/>
  <c r="AA2110" i="2" s="1"/>
  <c r="AA2111" i="2" a="1"/>
  <c r="AA2111" i="2" s="1"/>
  <c r="AA2112" i="2" a="1"/>
  <c r="AA2112" i="2" s="1"/>
  <c r="AA2113" i="2" a="1"/>
  <c r="AA2113" i="2" s="1"/>
  <c r="AA2114" i="2" a="1"/>
  <c r="AA2114" i="2" s="1"/>
  <c r="AA2115" i="2" a="1"/>
  <c r="AA2115" i="2" s="1"/>
  <c r="AA2116" i="2" a="1"/>
  <c r="AA2116" i="2" s="1"/>
  <c r="AA2117" i="2" a="1"/>
  <c r="AA2117" i="2" s="1"/>
  <c r="AA2118" i="2" a="1"/>
  <c r="AA2118" i="2" s="1"/>
  <c r="AA2119" i="2" a="1"/>
  <c r="AA2119" i="2" s="1"/>
  <c r="AA2120" i="2" a="1"/>
  <c r="AA2120" i="2" s="1"/>
  <c r="AA2121" i="2" a="1"/>
  <c r="AA2121" i="2" s="1"/>
  <c r="AA2122" i="2" a="1"/>
  <c r="AA2122" i="2" s="1"/>
  <c r="AA2123" i="2" a="1"/>
  <c r="AA2123" i="2" s="1"/>
  <c r="AA2124" i="2" a="1"/>
  <c r="AA2124" i="2" s="1"/>
  <c r="AA2125" i="2" a="1"/>
  <c r="AA2125" i="2" s="1"/>
  <c r="AA2126" i="2" a="1"/>
  <c r="AA2126" i="2" s="1"/>
  <c r="AA2127" i="2" a="1"/>
  <c r="AA2127" i="2" s="1"/>
  <c r="AA2128" i="2" a="1"/>
  <c r="AA2128" i="2" s="1"/>
  <c r="AA2129" i="2" a="1"/>
  <c r="AA2129" i="2" s="1"/>
  <c r="AA2130" i="2" a="1"/>
  <c r="AA2130" i="2" s="1"/>
  <c r="AA2131" i="2" a="1"/>
  <c r="AA2131" i="2" s="1"/>
  <c r="AA2132" i="2" a="1"/>
  <c r="AA2132" i="2" s="1"/>
  <c r="AA2133" i="2" a="1"/>
  <c r="AA2133" i="2" s="1"/>
  <c r="AA2134" i="2" a="1"/>
  <c r="AA2134" i="2" s="1"/>
  <c r="AA2135" i="2" a="1"/>
  <c r="AA2135" i="2" s="1"/>
  <c r="AA2136" i="2" a="1"/>
  <c r="AA2136" i="2" s="1"/>
  <c r="AA2137" i="2" a="1"/>
  <c r="AA2137" i="2" s="1"/>
  <c r="AA2138" i="2" a="1"/>
  <c r="AA2138" i="2" s="1"/>
  <c r="AA2139" i="2" a="1"/>
  <c r="AA2139" i="2" s="1"/>
  <c r="AA2140" i="2" a="1"/>
  <c r="AA2140" i="2" s="1"/>
  <c r="AA2141" i="2" a="1"/>
  <c r="AA2141" i="2" s="1"/>
  <c r="AA2142" i="2" a="1"/>
  <c r="AA2142" i="2" s="1"/>
  <c r="AA2143" i="2" a="1"/>
  <c r="AA2143" i="2" s="1"/>
  <c r="AA2144" i="2" a="1"/>
  <c r="AA2144" i="2" s="1"/>
  <c r="AA2145" i="2" a="1"/>
  <c r="AA2145" i="2" s="1"/>
  <c r="AA2146" i="2" a="1"/>
  <c r="AA2146" i="2" s="1"/>
  <c r="AA2147" i="2" a="1"/>
  <c r="AA2147" i="2" s="1"/>
  <c r="AA2148" i="2" a="1"/>
  <c r="AA2148" i="2" s="1"/>
  <c r="AA2149" i="2" a="1"/>
  <c r="AA2149" i="2" s="1"/>
  <c r="AA2150" i="2" a="1"/>
  <c r="AA2150" i="2" s="1"/>
  <c r="AA2151" i="2" a="1"/>
  <c r="AA2151" i="2" s="1"/>
  <c r="AA2152" i="2" a="1"/>
  <c r="AA2152" i="2" s="1"/>
  <c r="AA2153" i="2" a="1"/>
  <c r="AA2153" i="2" s="1"/>
  <c r="AA2154" i="2" a="1"/>
  <c r="AA2154" i="2" s="1"/>
  <c r="AA2155" i="2" a="1"/>
  <c r="AA2155" i="2" s="1"/>
  <c r="AA2156" i="2" a="1"/>
  <c r="AA2156" i="2" s="1"/>
  <c r="AA2157" i="2" a="1"/>
  <c r="AA2157" i="2" s="1"/>
  <c r="AA2158" i="2" a="1"/>
  <c r="AA2158" i="2" s="1"/>
  <c r="AA2159" i="2" a="1"/>
  <c r="AA2159" i="2" s="1"/>
  <c r="AA2160" i="2" a="1"/>
  <c r="AA2160" i="2" s="1"/>
  <c r="AA2161" i="2" a="1"/>
  <c r="AA2161" i="2" s="1"/>
  <c r="AA2162" i="2" a="1"/>
  <c r="AA2162" i="2" s="1"/>
  <c r="AA2163" i="2" a="1"/>
  <c r="AA2163" i="2" s="1"/>
  <c r="AA2164" i="2" a="1"/>
  <c r="AA2164" i="2" s="1"/>
  <c r="AA2165" i="2" a="1"/>
  <c r="AA2165" i="2" s="1"/>
  <c r="AA2166" i="2" a="1"/>
  <c r="AA2166" i="2" s="1"/>
  <c r="AA2167" i="2" a="1"/>
  <c r="AA2167" i="2" s="1"/>
  <c r="AA2168" i="2" a="1"/>
  <c r="AA2168" i="2" s="1"/>
  <c r="AA2169" i="2" a="1"/>
  <c r="AA2169" i="2" s="1"/>
  <c r="AA2170" i="2" a="1"/>
  <c r="AA2170" i="2" s="1"/>
  <c r="AA2171" i="2" a="1"/>
  <c r="AA2171" i="2" s="1"/>
  <c r="AA2172" i="2" a="1"/>
  <c r="AA2172" i="2" s="1"/>
  <c r="AA2173" i="2" a="1"/>
  <c r="AA2173" i="2" s="1"/>
  <c r="AA2174" i="2" a="1"/>
  <c r="AA2174" i="2" s="1"/>
  <c r="AA2175" i="2" a="1"/>
  <c r="AA2175" i="2" s="1"/>
  <c r="AA2176" i="2" a="1"/>
  <c r="AA2176" i="2" s="1"/>
  <c r="AA2177" i="2" a="1"/>
  <c r="AA2177" i="2" s="1"/>
  <c r="AA2178" i="2" a="1"/>
  <c r="AA2178" i="2" s="1"/>
  <c r="AA2179" i="2" a="1"/>
  <c r="AA2179" i="2" s="1"/>
  <c r="AA2180" i="2" a="1"/>
  <c r="AA2180" i="2" s="1"/>
  <c r="AA2181" i="2" a="1"/>
  <c r="AA2181" i="2" s="1"/>
  <c r="AA2182" i="2" a="1"/>
  <c r="AA2182" i="2" s="1"/>
  <c r="AA2183" i="2" a="1"/>
  <c r="AA2183" i="2" s="1"/>
  <c r="AA2184" i="2" a="1"/>
  <c r="AA2184" i="2" s="1"/>
  <c r="AA2185" i="2" a="1"/>
  <c r="AA2185" i="2" s="1"/>
  <c r="AA2186" i="2" a="1"/>
  <c r="AA2186" i="2" s="1"/>
  <c r="AA2187" i="2" a="1"/>
  <c r="AA2187" i="2" s="1"/>
  <c r="AA2188" i="2" a="1"/>
  <c r="AA2188" i="2" s="1"/>
  <c r="AA2189" i="2" a="1"/>
  <c r="AA2189" i="2" s="1"/>
  <c r="AA2190" i="2" a="1"/>
  <c r="AA2190" i="2" s="1"/>
  <c r="AA2191" i="2" a="1"/>
  <c r="AA2191" i="2" s="1"/>
  <c r="AA2192" i="2" a="1"/>
  <c r="AA2192" i="2" s="1"/>
  <c r="AA2193" i="2" a="1"/>
  <c r="AA2193" i="2" s="1"/>
  <c r="AA2194" i="2" a="1"/>
  <c r="AA2194" i="2" s="1"/>
  <c r="AA2195" i="2" a="1"/>
  <c r="AA2195" i="2" s="1"/>
  <c r="AA2196" i="2" a="1"/>
  <c r="AA2196" i="2" s="1"/>
  <c r="AA2197" i="2" a="1"/>
  <c r="AA2197" i="2" s="1"/>
  <c r="AA2198" i="2" a="1"/>
  <c r="AA2198" i="2" s="1"/>
  <c r="AA2199" i="2" a="1"/>
  <c r="AA2199" i="2" s="1"/>
  <c r="AA2200" i="2" a="1"/>
  <c r="AA2200" i="2" s="1"/>
  <c r="AA2201" i="2" a="1"/>
  <c r="AA2201" i="2" s="1"/>
  <c r="AA2202" i="2" a="1"/>
  <c r="AA2202" i="2" s="1"/>
  <c r="AA2203" i="2" a="1"/>
  <c r="AA2203" i="2" s="1"/>
  <c r="AA2204" i="2" a="1"/>
  <c r="AA2204" i="2" s="1"/>
  <c r="AA2205" i="2" a="1"/>
  <c r="AA2205" i="2" s="1"/>
  <c r="AA2206" i="2" a="1"/>
  <c r="AA2206" i="2" s="1"/>
  <c r="AA2207" i="2" a="1"/>
  <c r="AA2207" i="2" s="1"/>
  <c r="AA2208" i="2" a="1"/>
  <c r="AA2208" i="2" s="1"/>
  <c r="AA2209" i="2" a="1"/>
  <c r="AA2209" i="2" s="1"/>
  <c r="AA2210" i="2" a="1"/>
  <c r="AA2210" i="2" s="1"/>
  <c r="AA2211" i="2" a="1"/>
  <c r="AA2211" i="2" s="1"/>
  <c r="AA2212" i="2" a="1"/>
  <c r="AA2212" i="2" s="1"/>
  <c r="AA2213" i="2" a="1"/>
  <c r="AA2213" i="2" s="1"/>
  <c r="AA2214" i="2" a="1"/>
  <c r="AA2214" i="2" s="1"/>
  <c r="AA2215" i="2" a="1"/>
  <c r="AA2215" i="2" s="1"/>
  <c r="AA2216" i="2" a="1"/>
  <c r="AA2216" i="2" s="1"/>
  <c r="AA2217" i="2" a="1"/>
  <c r="AA2217" i="2" s="1"/>
  <c r="AA2218" i="2" a="1"/>
  <c r="AA2218" i="2" s="1"/>
  <c r="AA2219" i="2" a="1"/>
  <c r="AA2219" i="2" s="1"/>
  <c r="AA2220" i="2" a="1"/>
  <c r="AA2220" i="2" s="1"/>
  <c r="AA2221" i="2" a="1"/>
  <c r="AA2221" i="2" s="1"/>
  <c r="AA2222" i="2" a="1"/>
  <c r="AA2222" i="2" s="1"/>
  <c r="AA2223" i="2" a="1"/>
  <c r="AA2223" i="2" s="1"/>
  <c r="AA2224" i="2" a="1"/>
  <c r="AA2224" i="2" s="1"/>
  <c r="AA2225" i="2" a="1"/>
  <c r="AA2225" i="2" s="1"/>
  <c r="AA2226" i="2" a="1"/>
  <c r="AA2226" i="2" s="1"/>
  <c r="AA2227" i="2" a="1"/>
  <c r="AA2227" i="2" s="1"/>
  <c r="AA2228" i="2" a="1"/>
  <c r="AA2228" i="2" s="1"/>
  <c r="AA2229" i="2" a="1"/>
  <c r="AA2229" i="2" s="1"/>
  <c r="AA2230" i="2" a="1"/>
  <c r="AA2230" i="2" s="1"/>
  <c r="AA2231" i="2" a="1"/>
  <c r="AA2231" i="2" s="1"/>
  <c r="AA2232" i="2" a="1"/>
  <c r="AA2232" i="2" s="1"/>
  <c r="AA2233" i="2" a="1"/>
  <c r="AA2233" i="2" s="1"/>
  <c r="AA2234" i="2" a="1"/>
  <c r="AA2234" i="2" s="1"/>
  <c r="AA2235" i="2" a="1"/>
  <c r="AA2235" i="2" s="1"/>
  <c r="AA2236" i="2" a="1"/>
  <c r="AA2236" i="2" s="1"/>
  <c r="AA2237" i="2" a="1"/>
  <c r="AA2237" i="2" s="1"/>
  <c r="AA2238" i="2" a="1"/>
  <c r="AA2238" i="2" s="1"/>
  <c r="AA2239" i="2" a="1"/>
  <c r="AA2239" i="2" s="1"/>
  <c r="AA2240" i="2" a="1"/>
  <c r="AA2240" i="2" s="1"/>
  <c r="AA2241" i="2" a="1"/>
  <c r="AA2241" i="2" s="1"/>
  <c r="AA2242" i="2" a="1"/>
  <c r="AA2242" i="2" s="1"/>
  <c r="AA2243" i="2" a="1"/>
  <c r="AA2243" i="2" s="1"/>
  <c r="AA2244" i="2" a="1"/>
  <c r="AA2244" i="2" s="1"/>
  <c r="AA2245" i="2" a="1"/>
  <c r="AA2245" i="2" s="1"/>
  <c r="AA2246" i="2" a="1"/>
  <c r="AA2246" i="2" s="1"/>
  <c r="AA2247" i="2" a="1"/>
  <c r="AA2247" i="2" s="1"/>
  <c r="AA2248" i="2" a="1"/>
  <c r="AA2248" i="2" s="1"/>
  <c r="AA2249" i="2" a="1"/>
  <c r="AA2249" i="2" s="1"/>
  <c r="AA2250" i="2" a="1"/>
  <c r="AA2250" i="2" s="1"/>
  <c r="AA2251" i="2" a="1"/>
  <c r="AA2251" i="2" s="1"/>
  <c r="AA2252" i="2" a="1"/>
  <c r="AA2252" i="2" s="1"/>
  <c r="AA2253" i="2" a="1"/>
  <c r="AA2253" i="2" s="1"/>
  <c r="AA2254" i="2" a="1"/>
  <c r="AA2254" i="2" s="1"/>
  <c r="AA2255" i="2" a="1"/>
  <c r="AA2255" i="2" s="1"/>
  <c r="AA2256" i="2" a="1"/>
  <c r="AA2256" i="2" s="1"/>
  <c r="AA2257" i="2" a="1"/>
  <c r="AA2257" i="2" s="1"/>
  <c r="AA2258" i="2" a="1"/>
  <c r="AA2258" i="2" s="1"/>
  <c r="AA2259" i="2" a="1"/>
  <c r="AA2259" i="2" s="1"/>
  <c r="AA2260" i="2" a="1"/>
  <c r="AA2260" i="2" s="1"/>
  <c r="AA2261" i="2" a="1"/>
  <c r="AA2261" i="2" s="1"/>
  <c r="AA2262" i="2" a="1"/>
  <c r="AA2262" i="2" s="1"/>
  <c r="AA2263" i="2" a="1"/>
  <c r="AA2263" i="2" s="1"/>
  <c r="AA2264" i="2" a="1"/>
  <c r="AA2264" i="2" s="1"/>
  <c r="AA2265" i="2" a="1"/>
  <c r="AA2265" i="2" s="1"/>
  <c r="AA2266" i="2" a="1"/>
  <c r="AA2266" i="2" s="1"/>
  <c r="AA2267" i="2" a="1"/>
  <c r="AA2267" i="2" s="1"/>
  <c r="AA2268" i="2" a="1"/>
  <c r="AA2268" i="2" s="1"/>
  <c r="AA2269" i="2" a="1"/>
  <c r="AA2269" i="2" s="1"/>
  <c r="AA2270" i="2" a="1"/>
  <c r="AA2270" i="2" s="1"/>
  <c r="AA2271" i="2" a="1"/>
  <c r="AA2271" i="2" s="1"/>
  <c r="AA2272" i="2" a="1"/>
  <c r="AA2272" i="2" s="1"/>
  <c r="AA2273" i="2" a="1"/>
  <c r="AA2273" i="2" s="1"/>
  <c r="AA2274" i="2" a="1"/>
  <c r="AA2274" i="2" s="1"/>
  <c r="AA2275" i="2" a="1"/>
  <c r="AA2275" i="2" s="1"/>
  <c r="AA2276" i="2" a="1"/>
  <c r="AA2276" i="2" s="1"/>
  <c r="AA2277" i="2" a="1"/>
  <c r="AA2277" i="2" s="1"/>
  <c r="AA2278" i="2" a="1"/>
  <c r="AA2278" i="2" s="1"/>
  <c r="AA2279" i="2" a="1"/>
  <c r="AA2279" i="2" s="1"/>
  <c r="AA2280" i="2" a="1"/>
  <c r="AA2280" i="2" s="1"/>
  <c r="AA2281" i="2" a="1"/>
  <c r="AA2281" i="2" s="1"/>
  <c r="AA2282" i="2" a="1"/>
  <c r="AA2282" i="2" s="1"/>
  <c r="AA2283" i="2" a="1"/>
  <c r="AA2283" i="2" s="1"/>
  <c r="AA2284" i="2" a="1"/>
  <c r="AA2284" i="2" s="1"/>
  <c r="AA2285" i="2" a="1"/>
  <c r="AA2285" i="2" s="1"/>
  <c r="AA2286" i="2" a="1"/>
  <c r="AA2286" i="2" s="1"/>
  <c r="AA2287" i="2" a="1"/>
  <c r="AA2287" i="2" s="1"/>
  <c r="AA2288" i="2" a="1"/>
  <c r="AA2288" i="2" s="1"/>
  <c r="AA2289" i="2" a="1"/>
  <c r="AA2289" i="2" s="1"/>
  <c r="AA2290" i="2" a="1"/>
  <c r="AA2290" i="2" s="1"/>
  <c r="AA2291" i="2" a="1"/>
  <c r="AA2291" i="2" s="1"/>
  <c r="AA2292" i="2" a="1"/>
  <c r="AA2292" i="2" s="1"/>
  <c r="AA2293" i="2" a="1"/>
  <c r="AA2293" i="2" s="1"/>
  <c r="AA2294" i="2" a="1"/>
  <c r="AA2294" i="2" s="1"/>
  <c r="AA2295" i="2" a="1"/>
  <c r="AA2295" i="2" s="1"/>
  <c r="AA2296" i="2" a="1"/>
  <c r="AA2296" i="2" s="1"/>
  <c r="AA2297" i="2" a="1"/>
  <c r="AA2297" i="2" s="1"/>
  <c r="AA2298" i="2" a="1"/>
  <c r="AA2298" i="2" s="1"/>
  <c r="AA2299" i="2" a="1"/>
  <c r="AA2299" i="2" s="1"/>
  <c r="AA2300" i="2" a="1"/>
  <c r="AA2300" i="2" s="1"/>
  <c r="AA2301" i="2" a="1"/>
  <c r="AA2301" i="2" s="1"/>
  <c r="AA2302" i="2" a="1"/>
  <c r="AA2302" i="2" s="1"/>
  <c r="AA2303" i="2" a="1"/>
  <c r="AA2303" i="2" s="1"/>
  <c r="AA2304" i="2" a="1"/>
  <c r="AA2304" i="2" s="1"/>
  <c r="AA2305" i="2" a="1"/>
  <c r="AA2305" i="2" s="1"/>
  <c r="AA2306" i="2" a="1"/>
  <c r="AA2306" i="2" s="1"/>
  <c r="AA2307" i="2" a="1"/>
  <c r="AA2307" i="2" s="1"/>
  <c r="AA2308" i="2" a="1"/>
  <c r="AA2308" i="2" s="1"/>
  <c r="AA2309" i="2" a="1"/>
  <c r="AA2309" i="2" s="1"/>
  <c r="AA2310" i="2" a="1"/>
  <c r="AA2310" i="2" s="1"/>
  <c r="AA2311" i="2" a="1"/>
  <c r="AA2311" i="2" s="1"/>
  <c r="AA2312" i="2" a="1"/>
  <c r="AA2312" i="2" s="1"/>
  <c r="AA2313" i="2" a="1"/>
  <c r="AA2313" i="2" s="1"/>
  <c r="AA2314" i="2" a="1"/>
  <c r="AA2314" i="2" s="1"/>
  <c r="AA2315" i="2" a="1"/>
  <c r="AA2315" i="2" s="1"/>
  <c r="AA2316" i="2" a="1"/>
  <c r="AA2316" i="2" s="1"/>
  <c r="AA2317" i="2" a="1"/>
  <c r="AA2317" i="2" s="1"/>
  <c r="AA2318" i="2" a="1"/>
  <c r="AA2318" i="2" s="1"/>
  <c r="AA2319" i="2" a="1"/>
  <c r="AA2319" i="2" s="1"/>
  <c r="AA2320" i="2" a="1"/>
  <c r="AA2320" i="2" s="1"/>
  <c r="AA2321" i="2" a="1"/>
  <c r="AA2321" i="2" s="1"/>
  <c r="AA2322" i="2" a="1"/>
  <c r="AA2322" i="2" s="1"/>
  <c r="AA2323" i="2" a="1"/>
  <c r="AA2323" i="2" s="1"/>
  <c r="AA2324" i="2" a="1"/>
  <c r="AA2324" i="2" s="1"/>
  <c r="AA2325" i="2" a="1"/>
  <c r="AA2325" i="2" s="1"/>
  <c r="AA2326" i="2" a="1"/>
  <c r="AA2326" i="2" s="1"/>
  <c r="AA2327" i="2" a="1"/>
  <c r="AA2327" i="2" s="1"/>
  <c r="AA2328" i="2" a="1"/>
  <c r="AA2328" i="2" s="1"/>
  <c r="AA2329" i="2" a="1"/>
  <c r="AA2329" i="2" s="1"/>
  <c r="AA2330" i="2" a="1"/>
  <c r="AA2330" i="2" s="1"/>
  <c r="AA2331" i="2" a="1"/>
  <c r="AA2331" i="2" s="1"/>
  <c r="AA2332" i="2" a="1"/>
  <c r="AA2332" i="2" s="1"/>
  <c r="AA2333" i="2" a="1"/>
  <c r="AA2333" i="2" s="1"/>
  <c r="AA2334" i="2" a="1"/>
  <c r="AA2334" i="2" s="1"/>
  <c r="AA2335" i="2" a="1"/>
  <c r="AA2335" i="2" s="1"/>
  <c r="AA2336" i="2" a="1"/>
  <c r="AA2336" i="2" s="1"/>
  <c r="AA2337" i="2" a="1"/>
  <c r="AA2337" i="2" s="1"/>
  <c r="AA2338" i="2" a="1"/>
  <c r="AA2338" i="2" s="1"/>
  <c r="AA2339" i="2" a="1"/>
  <c r="AA2339" i="2" s="1"/>
  <c r="AA2340" i="2" a="1"/>
  <c r="AA2340" i="2" s="1"/>
  <c r="AA2341" i="2" a="1"/>
  <c r="AA2341" i="2" s="1"/>
  <c r="AA2342" i="2" a="1"/>
  <c r="AA2342" i="2" s="1"/>
  <c r="AA2343" i="2" a="1"/>
  <c r="AA2343" i="2" s="1"/>
  <c r="AA2344" i="2" a="1"/>
  <c r="AA2344" i="2" s="1"/>
  <c r="AA2345" i="2" a="1"/>
  <c r="AA2345" i="2" s="1"/>
  <c r="AA2346" i="2" a="1"/>
  <c r="AA2346" i="2" s="1"/>
  <c r="AA2347" i="2" a="1"/>
  <c r="AA2347" i="2" s="1"/>
  <c r="AA2348" i="2" a="1"/>
  <c r="AA2348" i="2" s="1"/>
  <c r="AA2349" i="2" a="1"/>
  <c r="AA2349" i="2" s="1"/>
  <c r="AA2350" i="2" a="1"/>
  <c r="AA2350" i="2" s="1"/>
  <c r="AA2351" i="2" a="1"/>
  <c r="AA2351" i="2" s="1"/>
  <c r="AA2352" i="2" a="1"/>
  <c r="AA2352" i="2" s="1"/>
  <c r="AA2353" i="2" a="1"/>
  <c r="AA2353" i="2" s="1"/>
  <c r="AA2354" i="2" a="1"/>
  <c r="AA2354" i="2" s="1"/>
  <c r="AA2355" i="2" a="1"/>
  <c r="AA2355" i="2" s="1"/>
  <c r="AA2356" i="2" a="1"/>
  <c r="AA2356" i="2" s="1"/>
  <c r="AA2357" i="2" a="1"/>
  <c r="AA2357" i="2" s="1"/>
  <c r="AA2358" i="2" a="1"/>
  <c r="AA2358" i="2" s="1"/>
  <c r="AA2359" i="2" a="1"/>
  <c r="AA2359" i="2" s="1"/>
  <c r="AA2360" i="2" a="1"/>
  <c r="AA2360" i="2" s="1"/>
  <c r="AA2361" i="2" a="1"/>
  <c r="AA2361" i="2" s="1"/>
  <c r="AA2362" i="2" a="1"/>
  <c r="AA2362" i="2" s="1"/>
  <c r="AA2363" i="2" a="1"/>
  <c r="AA2363" i="2" s="1"/>
  <c r="AA2364" i="2" a="1"/>
  <c r="AA2364" i="2" s="1"/>
  <c r="AA2365" i="2" a="1"/>
  <c r="AA2365" i="2" s="1"/>
  <c r="AA2366" i="2" a="1"/>
  <c r="AA2366" i="2" s="1"/>
  <c r="AA2367" i="2" a="1"/>
  <c r="AA2367" i="2" s="1"/>
  <c r="AA2368" i="2" a="1"/>
  <c r="AA2368" i="2" s="1"/>
  <c r="AA2369" i="2" a="1"/>
  <c r="AA2369" i="2" s="1"/>
  <c r="AA2370" i="2" a="1"/>
  <c r="AA2370" i="2" s="1"/>
  <c r="AA2371" i="2" a="1"/>
  <c r="AA2371" i="2" s="1"/>
  <c r="AA2372" i="2" a="1"/>
  <c r="AA2372" i="2" s="1"/>
  <c r="AA2373" i="2" a="1"/>
  <c r="AA2373" i="2" s="1"/>
  <c r="AA2374" i="2" a="1"/>
  <c r="AA2374" i="2" s="1"/>
  <c r="AA2375" i="2" a="1"/>
  <c r="AA2375" i="2" s="1"/>
  <c r="AA2376" i="2" a="1"/>
  <c r="AA2376" i="2" s="1"/>
  <c r="AA2377" i="2" a="1"/>
  <c r="AA2377" i="2" s="1"/>
  <c r="AA2378" i="2" a="1"/>
  <c r="AA2378" i="2" s="1"/>
  <c r="AA2379" i="2" a="1"/>
  <c r="AA2379" i="2" s="1"/>
  <c r="AA2380" i="2" a="1"/>
  <c r="AA2380" i="2" s="1"/>
  <c r="AA2381" i="2" a="1"/>
  <c r="AA2381" i="2" s="1"/>
  <c r="AA2382" i="2" a="1"/>
  <c r="AA2382" i="2" s="1"/>
  <c r="AA2383" i="2" a="1"/>
  <c r="AA2383" i="2" s="1"/>
  <c r="AA2384" i="2" a="1"/>
  <c r="AA2384" i="2" s="1"/>
  <c r="AA2385" i="2" a="1"/>
  <c r="AA2385" i="2" s="1"/>
  <c r="AA2386" i="2" a="1"/>
  <c r="AA2386" i="2" s="1"/>
  <c r="AA2387" i="2" a="1"/>
  <c r="AA2387" i="2" s="1"/>
  <c r="AA2388" i="2" a="1"/>
  <c r="AA2388" i="2" s="1"/>
  <c r="AA2389" i="2" a="1"/>
  <c r="AA2389" i="2" s="1"/>
  <c r="AA2390" i="2" a="1"/>
  <c r="AA2390" i="2" s="1"/>
  <c r="AA2391" i="2" a="1"/>
  <c r="AA2391" i="2" s="1"/>
  <c r="AA2392" i="2" a="1"/>
  <c r="AA2392" i="2" s="1"/>
  <c r="AA2393" i="2" a="1"/>
  <c r="AA2393" i="2" s="1"/>
  <c r="AA2394" i="2" a="1"/>
  <c r="AA2394" i="2" s="1"/>
  <c r="AA2395" i="2" a="1"/>
  <c r="AA2395" i="2" s="1"/>
  <c r="AA2396" i="2" a="1"/>
  <c r="AA2396" i="2" s="1"/>
  <c r="AA2397" i="2" a="1"/>
  <c r="AA2397" i="2" s="1"/>
  <c r="AA2398" i="2" a="1"/>
  <c r="AA2398" i="2" s="1"/>
  <c r="AA2399" i="2" a="1"/>
  <c r="AA2399" i="2" s="1"/>
  <c r="AA2400" i="2" a="1"/>
  <c r="AA2400" i="2" s="1"/>
  <c r="AA2401" i="2" a="1"/>
  <c r="AA2401" i="2" s="1"/>
  <c r="AA2402" i="2" a="1"/>
  <c r="AA2402" i="2" s="1"/>
  <c r="AA2403" i="2" a="1"/>
  <c r="AA2403" i="2" s="1"/>
  <c r="AA2404" i="2" a="1"/>
  <c r="AA2404" i="2" s="1"/>
  <c r="AA2405" i="2" a="1"/>
  <c r="AA2405" i="2" s="1"/>
  <c r="AA2406" i="2" a="1"/>
  <c r="AA2406" i="2" s="1"/>
  <c r="AA2407" i="2" a="1"/>
  <c r="AA2407" i="2" s="1"/>
  <c r="AA2408" i="2" a="1"/>
  <c r="AA2408" i="2" s="1"/>
  <c r="AA2409" i="2" a="1"/>
  <c r="AA2409" i="2" s="1"/>
  <c r="AA2410" i="2" a="1"/>
  <c r="AA2410" i="2" s="1"/>
  <c r="AA2411" i="2" a="1"/>
  <c r="AA2411" i="2" s="1"/>
  <c r="AA2412" i="2" a="1"/>
  <c r="AA2412" i="2" s="1"/>
  <c r="AA2413" i="2" a="1"/>
  <c r="AA2413" i="2" s="1"/>
  <c r="AA2414" i="2" a="1"/>
  <c r="AA2414" i="2" s="1"/>
  <c r="AA2415" i="2" a="1"/>
  <c r="AA2415" i="2" s="1"/>
  <c r="AA2416" i="2" a="1"/>
  <c r="AA2416" i="2" s="1"/>
  <c r="AA2417" i="2" a="1"/>
  <c r="AA2417" i="2" s="1"/>
  <c r="AA2418" i="2" a="1"/>
  <c r="AA2418" i="2" s="1"/>
  <c r="AA2419" i="2" a="1"/>
  <c r="AA2419" i="2" s="1"/>
  <c r="AA2420" i="2" a="1"/>
  <c r="AA2420" i="2" s="1"/>
  <c r="AA2421" i="2" a="1"/>
  <c r="AA2421" i="2" s="1"/>
  <c r="AA2422" i="2" a="1"/>
  <c r="AA2422" i="2" s="1"/>
  <c r="AA2423" i="2" a="1"/>
  <c r="AA2423" i="2" s="1"/>
  <c r="AA2424" i="2" a="1"/>
  <c r="AA2424" i="2" s="1"/>
  <c r="AA2425" i="2" a="1"/>
  <c r="AA2425" i="2" s="1"/>
  <c r="AA2426" i="2" a="1"/>
  <c r="AA2426" i="2" s="1"/>
  <c r="AA2427" i="2" a="1"/>
  <c r="AA2427" i="2" s="1"/>
  <c r="AA2428" i="2" a="1"/>
  <c r="AA2428" i="2" s="1"/>
  <c r="AA2429" i="2" a="1"/>
  <c r="AA2429" i="2" s="1"/>
  <c r="AA2430" i="2" a="1"/>
  <c r="AA2430" i="2" s="1"/>
  <c r="AA2431" i="2" a="1"/>
  <c r="AA2431" i="2" s="1"/>
  <c r="AA2432" i="2" a="1"/>
  <c r="AA2432" i="2" s="1"/>
  <c r="AA2433" i="2" a="1"/>
  <c r="AA2433" i="2" s="1"/>
  <c r="AA2434" i="2" a="1"/>
  <c r="AA2434" i="2" s="1"/>
  <c r="AA2435" i="2" a="1"/>
  <c r="AA2435" i="2" s="1"/>
  <c r="AA2436" i="2" a="1"/>
  <c r="AA2436" i="2" s="1"/>
  <c r="AA2437" i="2" a="1"/>
  <c r="AA2437" i="2" s="1"/>
  <c r="AA2438" i="2" a="1"/>
  <c r="AA2438" i="2" s="1"/>
  <c r="AA2439" i="2" a="1"/>
  <c r="AA2439" i="2" s="1"/>
  <c r="AA2440" i="2" a="1"/>
  <c r="AA2440" i="2" s="1"/>
  <c r="AA2441" i="2" a="1"/>
  <c r="AA2441" i="2" s="1"/>
  <c r="AA2442" i="2" a="1"/>
  <c r="AA2442" i="2" s="1"/>
  <c r="AA2443" i="2" a="1"/>
  <c r="AA2443" i="2" s="1"/>
  <c r="AA2444" i="2" a="1"/>
  <c r="AA2444" i="2" s="1"/>
  <c r="AA2445" i="2" a="1"/>
  <c r="AA2445" i="2" s="1"/>
  <c r="AA2446" i="2" a="1"/>
  <c r="AA2446" i="2" s="1"/>
  <c r="AA2447" i="2" a="1"/>
  <c r="AA2447" i="2" s="1"/>
  <c r="AA2448" i="2" a="1"/>
  <c r="AA2448" i="2" s="1"/>
  <c r="AA2449" i="2" a="1"/>
  <c r="AA2449" i="2" s="1"/>
  <c r="AA2450" i="2" a="1"/>
  <c r="AA2450" i="2" s="1"/>
  <c r="AA2451" i="2" a="1"/>
  <c r="AA2451" i="2" s="1"/>
  <c r="AA2452" i="2" a="1"/>
  <c r="AA2452" i="2" s="1"/>
  <c r="AA2453" i="2" a="1"/>
  <c r="AA2453" i="2" s="1"/>
  <c r="AA2454" i="2" a="1"/>
  <c r="AA2454" i="2" s="1"/>
  <c r="AA2455" i="2" a="1"/>
  <c r="AA2455" i="2" s="1"/>
  <c r="AA2456" i="2" a="1"/>
  <c r="AA2456" i="2" s="1"/>
  <c r="AA2457" i="2" a="1"/>
  <c r="AA2457" i="2" s="1"/>
  <c r="AA2458" i="2" a="1"/>
  <c r="AA2458" i="2" s="1"/>
  <c r="AA2459" i="2" a="1"/>
  <c r="AA2459" i="2" s="1"/>
  <c r="AA2460" i="2" a="1"/>
  <c r="AA2460" i="2" s="1"/>
  <c r="AA2461" i="2" a="1"/>
  <c r="AA2461" i="2" s="1"/>
  <c r="AA2462" i="2" a="1"/>
  <c r="AA2462" i="2" s="1"/>
  <c r="AA2463" i="2" a="1"/>
  <c r="AA2463" i="2" s="1"/>
  <c r="AA2464" i="2" a="1"/>
  <c r="AA2464" i="2" s="1"/>
  <c r="AA2465" i="2" a="1"/>
  <c r="AA2465" i="2" s="1"/>
  <c r="AA2466" i="2" a="1"/>
  <c r="AA2466" i="2" s="1"/>
  <c r="AA2467" i="2" a="1"/>
  <c r="AA2467" i="2" s="1"/>
  <c r="AA2468" i="2" a="1"/>
  <c r="AA2468" i="2" s="1"/>
  <c r="AA2469" i="2" a="1"/>
  <c r="AA2469" i="2" s="1"/>
  <c r="AA2470" i="2" a="1"/>
  <c r="AA2470" i="2" s="1"/>
  <c r="AA2471" i="2" a="1"/>
  <c r="AA2471" i="2" s="1"/>
  <c r="AA2472" i="2" a="1"/>
  <c r="AA2472" i="2" s="1"/>
  <c r="AA2473" i="2" a="1"/>
  <c r="AA2473" i="2" s="1"/>
  <c r="AA2474" i="2" a="1"/>
  <c r="AA2474" i="2" s="1"/>
  <c r="AA2475" i="2" a="1"/>
  <c r="AA2475" i="2" s="1"/>
  <c r="AA2476" i="2" a="1"/>
  <c r="AA2476" i="2" s="1"/>
  <c r="AA2477" i="2" a="1"/>
  <c r="AA2477" i="2" s="1"/>
  <c r="AA2478" i="2" a="1"/>
  <c r="AA2478" i="2" s="1"/>
  <c r="AA2479" i="2" a="1"/>
  <c r="AA2479" i="2" s="1"/>
  <c r="AA2480" i="2" a="1"/>
  <c r="AA2480" i="2" s="1"/>
  <c r="AA2481" i="2" a="1"/>
  <c r="AA2481" i="2" s="1"/>
  <c r="AA2482" i="2" a="1"/>
  <c r="AA2482" i="2" s="1"/>
  <c r="AA2483" i="2" a="1"/>
  <c r="AA2483" i="2" s="1"/>
  <c r="AA2484" i="2" a="1"/>
  <c r="AA2484" i="2" s="1"/>
  <c r="AA2485" i="2" a="1"/>
  <c r="AA2485" i="2" s="1"/>
  <c r="AA2486" i="2" a="1"/>
  <c r="AA2486" i="2" s="1"/>
  <c r="AA2487" i="2" a="1"/>
  <c r="AA2487" i="2" s="1"/>
  <c r="AA2488" i="2" a="1"/>
  <c r="AA2488" i="2" s="1"/>
  <c r="AA2489" i="2" a="1"/>
  <c r="AA2489" i="2" s="1"/>
  <c r="AA2490" i="2" a="1"/>
  <c r="AA2490" i="2" s="1"/>
  <c r="AA2491" i="2" a="1"/>
  <c r="AA2491" i="2" s="1"/>
  <c r="AA2492" i="2" a="1"/>
  <c r="AA2492" i="2" s="1"/>
  <c r="AA2493" i="2" a="1"/>
  <c r="AA2493" i="2" s="1"/>
  <c r="AA2494" i="2" a="1"/>
  <c r="AA2494" i="2" s="1"/>
  <c r="AA2495" i="2" a="1"/>
  <c r="AA2495" i="2" s="1"/>
  <c r="AA2496" i="2" a="1"/>
  <c r="AA2496" i="2" s="1"/>
  <c r="AA2497" i="2" a="1"/>
  <c r="AA2497" i="2" s="1"/>
  <c r="AA2498" i="2" a="1"/>
  <c r="AA2498" i="2" s="1"/>
  <c r="AA2499" i="2" a="1"/>
  <c r="AA2499" i="2" s="1"/>
  <c r="AA2500" i="2" a="1"/>
  <c r="AA2500" i="2" s="1"/>
  <c r="AA2501" i="2" a="1"/>
  <c r="AA2501" i="2" s="1"/>
  <c r="AA2502" i="2" a="1"/>
  <c r="AA2502" i="2" s="1"/>
  <c r="AA2503" i="2" a="1"/>
  <c r="AA2503" i="2" s="1"/>
  <c r="AA2504" i="2" a="1"/>
  <c r="AA2504" i="2" s="1"/>
  <c r="AA2505" i="2" a="1"/>
  <c r="AA2505" i="2" s="1"/>
  <c r="AA2506" i="2" a="1"/>
  <c r="AA2506" i="2" s="1"/>
  <c r="AA2507" i="2" a="1"/>
  <c r="AA2507" i="2" s="1"/>
  <c r="AA2508" i="2" a="1"/>
  <c r="AA2508" i="2" s="1"/>
  <c r="AA2509" i="2" a="1"/>
  <c r="AA2509" i="2" s="1"/>
  <c r="AA2510" i="2" a="1"/>
  <c r="AA2510" i="2" s="1"/>
  <c r="AA2511" i="2" a="1"/>
  <c r="AA2511" i="2" s="1"/>
  <c r="AA2512" i="2" a="1"/>
  <c r="AA2512" i="2" s="1"/>
  <c r="AA2513" i="2" a="1"/>
  <c r="AA2513" i="2" s="1"/>
  <c r="AA2514" i="2" a="1"/>
  <c r="AA2514" i="2" s="1"/>
  <c r="AA2515" i="2" a="1"/>
  <c r="AA2515" i="2" s="1"/>
  <c r="AA2516" i="2" a="1"/>
  <c r="AA2516" i="2" s="1"/>
  <c r="AA2517" i="2" a="1"/>
  <c r="AA2517" i="2" s="1"/>
  <c r="AA2518" i="2" a="1"/>
  <c r="AA2518" i="2" s="1"/>
  <c r="AA2519" i="2" a="1"/>
  <c r="AA2519" i="2" s="1"/>
  <c r="AA2520" i="2" a="1"/>
  <c r="AA2520" i="2" s="1"/>
  <c r="AA2521" i="2" a="1"/>
  <c r="AA2521" i="2" s="1"/>
  <c r="AA2522" i="2" a="1"/>
  <c r="AA2522" i="2" s="1"/>
  <c r="AA2523" i="2" a="1"/>
  <c r="AA2523" i="2" s="1"/>
  <c r="AA2524" i="2" a="1"/>
  <c r="AA2524" i="2" s="1"/>
  <c r="AA2525" i="2" a="1"/>
  <c r="AA2525" i="2" s="1"/>
  <c r="AA2526" i="2" a="1"/>
  <c r="AA2526" i="2" s="1"/>
  <c r="AA2527" i="2" a="1"/>
  <c r="AA2527" i="2" s="1"/>
  <c r="AA2528" i="2" a="1"/>
  <c r="AA2528" i="2" s="1"/>
  <c r="AA2529" i="2" a="1"/>
  <c r="AA2529" i="2" s="1"/>
  <c r="AA2530" i="2" a="1"/>
  <c r="AA2530" i="2" s="1"/>
  <c r="AA2531" i="2" a="1"/>
  <c r="AA2531" i="2" s="1"/>
  <c r="AA2532" i="2" a="1"/>
  <c r="AA2532" i="2" s="1"/>
  <c r="AA2533" i="2" a="1"/>
  <c r="AA2533" i="2" s="1"/>
  <c r="AA2534" i="2" a="1"/>
  <c r="AA2534" i="2" s="1"/>
  <c r="AA2535" i="2" a="1"/>
  <c r="AA2535" i="2" s="1"/>
  <c r="AA2536" i="2" a="1"/>
  <c r="AA2536" i="2" s="1"/>
  <c r="AA2537" i="2" a="1"/>
  <c r="AA2537" i="2" s="1"/>
  <c r="AA2538" i="2" a="1"/>
  <c r="AA2538" i="2" s="1"/>
  <c r="AA2539" i="2" a="1"/>
  <c r="AA2539" i="2" s="1"/>
  <c r="AA2540" i="2" a="1"/>
  <c r="AA2540" i="2" s="1"/>
  <c r="AA2541" i="2" a="1"/>
  <c r="AA2541" i="2" s="1"/>
  <c r="AA2542" i="2" a="1"/>
  <c r="AA2542" i="2" s="1"/>
  <c r="AA2543" i="2" a="1"/>
  <c r="AA2543" i="2" s="1"/>
  <c r="AA2544" i="2" a="1"/>
  <c r="AA2544" i="2" s="1"/>
  <c r="AA2545" i="2" a="1"/>
  <c r="AA2545" i="2" s="1"/>
  <c r="AA2546" i="2" a="1"/>
  <c r="AA2546" i="2" s="1"/>
  <c r="AA2547" i="2" a="1"/>
  <c r="AA2547" i="2" s="1"/>
  <c r="AA2548" i="2" a="1"/>
  <c r="AA2548" i="2" s="1"/>
  <c r="AA2549" i="2" a="1"/>
  <c r="AA2549" i="2" s="1"/>
  <c r="AA2550" i="2" a="1"/>
  <c r="AA2550" i="2" s="1"/>
  <c r="AA2551" i="2" a="1"/>
  <c r="AA2551" i="2" s="1"/>
  <c r="AA2552" i="2" a="1"/>
  <c r="AA2552" i="2" s="1"/>
  <c r="AA2553" i="2" a="1"/>
  <c r="AA2553" i="2" s="1"/>
  <c r="AA2554" i="2" a="1"/>
  <c r="AA2554" i="2" s="1"/>
  <c r="AA2555" i="2" a="1"/>
  <c r="AA2555" i="2" s="1"/>
  <c r="AA2556" i="2" a="1"/>
  <c r="AA2556" i="2" s="1"/>
  <c r="AA2557" i="2" a="1"/>
  <c r="AA2557" i="2" s="1"/>
  <c r="AA2558" i="2" a="1"/>
  <c r="AA2558" i="2" s="1"/>
  <c r="AA2559" i="2" a="1"/>
  <c r="AA2559" i="2" s="1"/>
  <c r="AA2560" i="2" a="1"/>
  <c r="AA2560" i="2" s="1"/>
  <c r="AA2561" i="2" a="1"/>
  <c r="AA2561" i="2" s="1"/>
  <c r="AA2562" i="2" a="1"/>
  <c r="AA2562" i="2" s="1"/>
  <c r="AA2563" i="2" a="1"/>
  <c r="AA2563" i="2" s="1"/>
  <c r="AA2564" i="2" a="1"/>
  <c r="AA2564" i="2" s="1"/>
  <c r="AA2565" i="2" a="1"/>
  <c r="AA2565" i="2" s="1"/>
  <c r="AA2566" i="2" a="1"/>
  <c r="AA2566" i="2" s="1"/>
  <c r="AA2567" i="2" a="1"/>
  <c r="AA2567" i="2" s="1"/>
  <c r="AA2568" i="2" a="1"/>
  <c r="AA2568" i="2" s="1"/>
  <c r="AA2569" i="2" a="1"/>
  <c r="AA2569" i="2" s="1"/>
  <c r="AA2570" i="2" a="1"/>
  <c r="AA2570" i="2" s="1"/>
  <c r="AA2571" i="2" a="1"/>
  <c r="AA2571" i="2" s="1"/>
  <c r="AA2572" i="2" a="1"/>
  <c r="AA2572" i="2" s="1"/>
  <c r="AA2573" i="2" a="1"/>
  <c r="AA2573" i="2" s="1"/>
  <c r="AA2574" i="2" a="1"/>
  <c r="AA2574" i="2" s="1"/>
  <c r="AA2575" i="2" a="1"/>
  <c r="AA2575" i="2" s="1"/>
  <c r="AA2576" i="2" a="1"/>
  <c r="AA2576" i="2" s="1"/>
  <c r="AA2577" i="2" a="1"/>
  <c r="AA2577" i="2" s="1"/>
  <c r="AA2578" i="2" a="1"/>
  <c r="AA2578" i="2" s="1"/>
  <c r="AA2579" i="2" a="1"/>
  <c r="AA2579" i="2" s="1"/>
  <c r="AA2580" i="2" a="1"/>
  <c r="AA2580" i="2" s="1"/>
  <c r="AA2581" i="2" a="1"/>
  <c r="AA2581" i="2" s="1"/>
  <c r="AA2582" i="2" a="1"/>
  <c r="AA2582" i="2" s="1"/>
  <c r="AA2583" i="2" a="1"/>
  <c r="AA2583" i="2" s="1"/>
  <c r="AA2584" i="2" a="1"/>
  <c r="AA2584" i="2" s="1"/>
  <c r="AA2585" i="2" a="1"/>
  <c r="AA2585" i="2" s="1"/>
  <c r="AA2586" i="2" a="1"/>
  <c r="AA2586" i="2" s="1"/>
  <c r="AA2587" i="2" a="1"/>
  <c r="AA2587" i="2" s="1"/>
  <c r="AA2588" i="2" a="1"/>
  <c r="AA2588" i="2" s="1"/>
  <c r="AA2589" i="2" a="1"/>
  <c r="AA2589" i="2" s="1"/>
  <c r="AA2590" i="2" a="1"/>
  <c r="AA2590" i="2" s="1"/>
  <c r="AA2591" i="2" a="1"/>
  <c r="AA2591" i="2" s="1"/>
  <c r="AA2592" i="2" a="1"/>
  <c r="AA2592" i="2" s="1"/>
  <c r="AA2593" i="2" a="1"/>
  <c r="AA2593" i="2" s="1"/>
  <c r="AA2594" i="2" a="1"/>
  <c r="AA2594" i="2" s="1"/>
  <c r="AA2595" i="2" a="1"/>
  <c r="AA2595" i="2" s="1"/>
  <c r="AA2596" i="2" a="1"/>
  <c r="AA2596" i="2" s="1"/>
  <c r="AA2597" i="2" a="1"/>
  <c r="AA2597" i="2" s="1"/>
  <c r="AA2598" i="2" a="1"/>
  <c r="AA2598" i="2" s="1"/>
  <c r="AA2599" i="2" a="1"/>
  <c r="AA2599" i="2" s="1"/>
  <c r="AA2600" i="2" a="1"/>
  <c r="AA2600" i="2" s="1"/>
  <c r="AA2601" i="2" a="1"/>
  <c r="AA2601" i="2" s="1"/>
  <c r="AA2602" i="2" a="1"/>
  <c r="AA2602" i="2" s="1"/>
  <c r="AA2603" i="2" a="1"/>
  <c r="AA2603" i="2" s="1"/>
  <c r="AA2604" i="2" a="1"/>
  <c r="AA2604" i="2" s="1"/>
  <c r="AA2605" i="2" a="1"/>
  <c r="AA2605" i="2" s="1"/>
  <c r="AA2606" i="2" a="1"/>
  <c r="AA2606" i="2" s="1"/>
  <c r="AA2607" i="2" a="1"/>
  <c r="AA2607" i="2" s="1"/>
  <c r="AA2608" i="2" a="1"/>
  <c r="AA2608" i="2" s="1"/>
  <c r="AA2609" i="2" a="1"/>
  <c r="AA2609" i="2" s="1"/>
  <c r="AA2610" i="2" a="1"/>
  <c r="AA2610" i="2" s="1"/>
  <c r="AA2611" i="2" a="1"/>
  <c r="AA2611" i="2" s="1"/>
  <c r="AA2612" i="2" a="1"/>
  <c r="AA2612" i="2" s="1"/>
  <c r="AA2613" i="2" a="1"/>
  <c r="AA2613" i="2" s="1"/>
  <c r="AA2614" i="2" a="1"/>
  <c r="AA2614" i="2" s="1"/>
  <c r="AA2615" i="2" a="1"/>
  <c r="AA2615" i="2" s="1"/>
  <c r="AA2616" i="2" a="1"/>
  <c r="AA2616" i="2" s="1"/>
  <c r="AA2617" i="2" a="1"/>
  <c r="AA2617" i="2" s="1"/>
  <c r="AA2618" i="2" a="1"/>
  <c r="AA2618" i="2" s="1"/>
  <c r="AA2619" i="2" a="1"/>
  <c r="AA2619" i="2" s="1"/>
  <c r="AA2620" i="2" a="1"/>
  <c r="AA2620" i="2" s="1"/>
  <c r="AA2621" i="2" a="1"/>
  <c r="AA2621" i="2" s="1"/>
  <c r="AA2622" i="2" a="1"/>
  <c r="AA2622" i="2" s="1"/>
  <c r="AA2623" i="2" a="1"/>
  <c r="AA2623" i="2" s="1"/>
  <c r="AA2624" i="2" a="1"/>
  <c r="AA2624" i="2" s="1"/>
  <c r="AA2625" i="2" a="1"/>
  <c r="AA2625" i="2" s="1"/>
  <c r="AA2626" i="2" a="1"/>
  <c r="AA2626" i="2" s="1"/>
  <c r="AA2627" i="2" a="1"/>
  <c r="AA2627" i="2" s="1"/>
  <c r="AA2628" i="2" a="1"/>
  <c r="AA2628" i="2" s="1"/>
  <c r="AA2629" i="2" a="1"/>
  <c r="AA2629" i="2" s="1"/>
  <c r="AA2630" i="2" a="1"/>
  <c r="AA2630" i="2" s="1"/>
  <c r="AA2631" i="2" a="1"/>
  <c r="AA2631" i="2" s="1"/>
  <c r="AA2632" i="2" a="1"/>
  <c r="AA2632" i="2" s="1"/>
  <c r="AA2633" i="2" a="1"/>
  <c r="AA2633" i="2" s="1"/>
  <c r="AA2634" i="2" a="1"/>
  <c r="AA2634" i="2" s="1"/>
  <c r="AA2635" i="2" a="1"/>
  <c r="AA2635" i="2" s="1"/>
  <c r="AA2636" i="2" a="1"/>
  <c r="AA2636" i="2" s="1"/>
  <c r="AA2637" i="2" a="1"/>
  <c r="AA2637" i="2" s="1"/>
  <c r="AA2638" i="2" a="1"/>
  <c r="AA2638" i="2" s="1"/>
  <c r="AA2639" i="2" a="1"/>
  <c r="AA2639" i="2" s="1"/>
  <c r="AA2640" i="2" a="1"/>
  <c r="AA2640" i="2" s="1"/>
  <c r="AA2641" i="2" a="1"/>
  <c r="AA2641" i="2" s="1"/>
  <c r="AA2642" i="2" a="1"/>
  <c r="AA2642" i="2" s="1"/>
  <c r="AA2643" i="2" a="1"/>
  <c r="AA2643" i="2" s="1"/>
  <c r="AA2644" i="2" a="1"/>
  <c r="AA2644" i="2" s="1"/>
  <c r="AA2645" i="2" a="1"/>
  <c r="AA2645" i="2" s="1"/>
  <c r="AA2646" i="2" a="1"/>
  <c r="AA2646" i="2" s="1"/>
  <c r="AA2647" i="2" a="1"/>
  <c r="AA2647" i="2" s="1"/>
  <c r="AA2648" i="2" a="1"/>
  <c r="AA2648" i="2" s="1"/>
  <c r="AA2649" i="2" a="1"/>
  <c r="AA2649" i="2" s="1"/>
  <c r="AA2650" i="2" a="1"/>
  <c r="AA2650" i="2" s="1"/>
  <c r="AA2651" i="2" a="1"/>
  <c r="AA2651" i="2" s="1"/>
  <c r="AA2652" i="2" a="1"/>
  <c r="AA2652" i="2" s="1"/>
  <c r="AA2653" i="2" a="1"/>
  <c r="AA2653" i="2" s="1"/>
  <c r="AA2654" i="2" a="1"/>
  <c r="AA2654" i="2" s="1"/>
  <c r="AA2655" i="2" a="1"/>
  <c r="AA2655" i="2" s="1"/>
  <c r="AA2656" i="2" a="1"/>
  <c r="AA2656" i="2" s="1"/>
  <c r="AA2657" i="2" a="1"/>
  <c r="AA2657" i="2" s="1"/>
  <c r="AA2658" i="2" a="1"/>
  <c r="AA2658" i="2" s="1"/>
  <c r="AA2659" i="2" a="1"/>
  <c r="AA2659" i="2" s="1"/>
  <c r="AA2660" i="2" a="1"/>
  <c r="AA2660" i="2" s="1"/>
  <c r="AA2661" i="2" a="1"/>
  <c r="AA2661" i="2" s="1"/>
  <c r="AA2662" i="2" a="1"/>
  <c r="AA2662" i="2" s="1"/>
  <c r="AA2663" i="2" a="1"/>
  <c r="AA2663" i="2" s="1"/>
  <c r="AA2664" i="2" a="1"/>
  <c r="AA2664" i="2" s="1"/>
  <c r="AA2665" i="2" a="1"/>
  <c r="AA2665" i="2" s="1"/>
  <c r="AA2666" i="2" a="1"/>
  <c r="AA2666" i="2" s="1"/>
  <c r="AA2667" i="2" a="1"/>
  <c r="AA2667" i="2" s="1"/>
  <c r="AA2668" i="2" a="1"/>
  <c r="AA2668" i="2" s="1"/>
  <c r="AA2669" i="2" a="1"/>
  <c r="AA2669" i="2" s="1"/>
  <c r="AA2670" i="2" a="1"/>
  <c r="AA2670" i="2" s="1"/>
  <c r="AA2671" i="2" a="1"/>
  <c r="AA2671" i="2" s="1"/>
  <c r="AA2672" i="2" a="1"/>
  <c r="AA2672" i="2" s="1"/>
  <c r="AA2673" i="2" a="1"/>
  <c r="AA2673" i="2" s="1"/>
  <c r="AA2674" i="2" a="1"/>
  <c r="AA2674" i="2" s="1"/>
  <c r="AA2675" i="2" a="1"/>
  <c r="AA2675" i="2" s="1"/>
  <c r="AA2676" i="2" a="1"/>
  <c r="AA2676" i="2" s="1"/>
  <c r="AA2677" i="2" a="1"/>
  <c r="AA2677" i="2" s="1"/>
  <c r="AA2678" i="2" a="1"/>
  <c r="AA2678" i="2" s="1"/>
  <c r="AA2679" i="2" a="1"/>
  <c r="AA2679" i="2" s="1"/>
  <c r="AA2680" i="2" a="1"/>
  <c r="AA2680" i="2" s="1"/>
  <c r="AA2681" i="2" a="1"/>
  <c r="AA2681" i="2" s="1"/>
  <c r="AA2682" i="2" a="1"/>
  <c r="AA2682" i="2" s="1"/>
  <c r="AA2683" i="2" a="1"/>
  <c r="AA2683" i="2" s="1"/>
  <c r="AA2684" i="2" a="1"/>
  <c r="AA2684" i="2" s="1"/>
  <c r="AA2685" i="2" a="1"/>
  <c r="AA2685" i="2" s="1"/>
  <c r="AA2686" i="2" a="1"/>
  <c r="AA2686" i="2" s="1"/>
  <c r="AA2687" i="2" a="1"/>
  <c r="AA2687" i="2" s="1"/>
  <c r="AA2688" i="2" a="1"/>
  <c r="AA2688" i="2" s="1"/>
  <c r="AA2689" i="2" a="1"/>
  <c r="AA2689" i="2" s="1"/>
  <c r="AA2690" i="2" a="1"/>
  <c r="AA2690" i="2" s="1"/>
  <c r="AA2691" i="2" a="1"/>
  <c r="AA2691" i="2" s="1"/>
  <c r="AA2692" i="2" a="1"/>
  <c r="AA2692" i="2" s="1"/>
  <c r="AA2693" i="2" a="1"/>
  <c r="AA2693" i="2" s="1"/>
  <c r="AA2694" i="2" a="1"/>
  <c r="AA2694" i="2" s="1"/>
  <c r="AA2695" i="2" a="1"/>
  <c r="AA2695" i="2" s="1"/>
  <c r="AA2696" i="2" a="1"/>
  <c r="AA2696" i="2" s="1"/>
  <c r="AA2697" i="2" a="1"/>
  <c r="AA2697" i="2" s="1"/>
  <c r="AA2698" i="2" a="1"/>
  <c r="AA2698" i="2" s="1"/>
  <c r="AA2699" i="2" a="1"/>
  <c r="AA2699" i="2" s="1"/>
  <c r="AA2700" i="2" a="1"/>
  <c r="AA2700" i="2" s="1"/>
  <c r="AA2701" i="2" a="1"/>
  <c r="AA2701" i="2" s="1"/>
  <c r="AA2702" i="2" a="1"/>
  <c r="AA2702" i="2" s="1"/>
  <c r="AA2703" i="2" a="1"/>
  <c r="AA2703" i="2" s="1"/>
  <c r="AA2704" i="2" a="1"/>
  <c r="AA2704" i="2" s="1"/>
  <c r="AA2705" i="2" a="1"/>
  <c r="AA2705" i="2" s="1"/>
  <c r="AA2706" i="2" a="1"/>
  <c r="AA2706" i="2" s="1"/>
  <c r="AA2707" i="2" a="1"/>
  <c r="AA2707" i="2" s="1"/>
  <c r="AA2708" i="2" a="1"/>
  <c r="AA2708" i="2" s="1"/>
  <c r="AA2709" i="2" a="1"/>
  <c r="AA2709" i="2" s="1"/>
  <c r="AA2710" i="2" a="1"/>
  <c r="AA2710" i="2" s="1"/>
  <c r="AA2711" i="2" a="1"/>
  <c r="AA2711" i="2" s="1"/>
  <c r="AA2712" i="2" a="1"/>
  <c r="AA2712" i="2" s="1"/>
  <c r="AA2713" i="2" a="1"/>
  <c r="AA2713" i="2" s="1"/>
  <c r="AA2714" i="2" a="1"/>
  <c r="AA2714" i="2" s="1"/>
  <c r="AA2715" i="2" a="1"/>
  <c r="AA2715" i="2" s="1"/>
  <c r="AA2716" i="2" a="1"/>
  <c r="AA2716" i="2" s="1"/>
  <c r="AA2717" i="2" a="1"/>
  <c r="AA2717" i="2" s="1"/>
  <c r="AA2718" i="2" a="1"/>
  <c r="AA2718" i="2" s="1"/>
  <c r="AA2719" i="2" a="1"/>
  <c r="AA2719" i="2" s="1"/>
  <c r="AA2720" i="2" a="1"/>
  <c r="AA2720" i="2" s="1"/>
  <c r="AA2721" i="2" a="1"/>
  <c r="AA2721" i="2" s="1"/>
  <c r="AA2722" i="2" a="1"/>
  <c r="AA2722" i="2" s="1"/>
  <c r="AA2723" i="2" a="1"/>
  <c r="AA2723" i="2" s="1"/>
  <c r="AA2724" i="2" a="1"/>
  <c r="AA2724" i="2" s="1"/>
  <c r="AA2725" i="2" a="1"/>
  <c r="AA2725" i="2" s="1"/>
  <c r="AA2726" i="2" a="1"/>
  <c r="AA2726" i="2" s="1"/>
  <c r="AA2727" i="2" a="1"/>
  <c r="AA2727" i="2" s="1"/>
  <c r="AA2728" i="2" a="1"/>
  <c r="AA2728" i="2" s="1"/>
  <c r="AA2729" i="2" a="1"/>
  <c r="AA2729" i="2" s="1"/>
  <c r="AA2730" i="2" a="1"/>
  <c r="AA2730" i="2" s="1"/>
  <c r="AA2731" i="2" a="1"/>
  <c r="AA2731" i="2" s="1"/>
  <c r="AA2732" i="2" a="1"/>
  <c r="AA2732" i="2" s="1"/>
  <c r="AA2733" i="2" a="1"/>
  <c r="AA2733" i="2" s="1"/>
  <c r="AA2734" i="2" a="1"/>
  <c r="AA2734" i="2" s="1"/>
  <c r="AA2735" i="2" a="1"/>
  <c r="AA2735" i="2" s="1"/>
  <c r="AA2736" i="2" a="1"/>
  <c r="AA2736" i="2" s="1"/>
  <c r="AA2737" i="2" a="1"/>
  <c r="AA2737" i="2" s="1"/>
  <c r="AA2738" i="2" a="1"/>
  <c r="AA2738" i="2" s="1"/>
  <c r="AA2739" i="2" a="1"/>
  <c r="AA2739" i="2" s="1"/>
  <c r="AA2740" i="2" a="1"/>
  <c r="AA2740" i="2" s="1"/>
  <c r="AA2741" i="2" a="1"/>
  <c r="AA2741" i="2" s="1"/>
  <c r="AA2742" i="2" a="1"/>
  <c r="AA2742" i="2" s="1"/>
  <c r="AA2743" i="2" a="1"/>
  <c r="AA2743" i="2" s="1"/>
  <c r="AA2744" i="2" a="1"/>
  <c r="AA2744" i="2" s="1"/>
  <c r="AA2745" i="2" a="1"/>
  <c r="AA2745" i="2" s="1"/>
  <c r="AA2746" i="2" a="1"/>
  <c r="AA2746" i="2" s="1"/>
  <c r="AA2747" i="2" a="1"/>
  <c r="AA2747" i="2" s="1"/>
  <c r="AA2748" i="2" a="1"/>
  <c r="AA2748" i="2" s="1"/>
  <c r="AA2749" i="2" a="1"/>
  <c r="AA2749" i="2" s="1"/>
  <c r="AA2750" i="2" a="1"/>
  <c r="AA2750" i="2" s="1"/>
  <c r="AA2751" i="2" a="1"/>
  <c r="AA2751" i="2" s="1"/>
  <c r="AA2752" i="2" a="1"/>
  <c r="AA2752" i="2" s="1"/>
  <c r="AA2753" i="2" a="1"/>
  <c r="AA2753" i="2" s="1"/>
  <c r="AA2754" i="2" a="1"/>
  <c r="AA2754" i="2" s="1"/>
  <c r="AA2755" i="2" a="1"/>
  <c r="AA2755" i="2" s="1"/>
  <c r="AA2756" i="2" a="1"/>
  <c r="AA2756" i="2" s="1"/>
  <c r="AA2757" i="2" a="1"/>
  <c r="AA2757" i="2" s="1"/>
  <c r="AA2758" i="2" a="1"/>
  <c r="AA2758" i="2" s="1"/>
  <c r="AA2759" i="2" a="1"/>
  <c r="AA2759" i="2" s="1"/>
  <c r="AA2760" i="2" a="1"/>
  <c r="AA2760" i="2" s="1"/>
  <c r="AA2761" i="2" a="1"/>
  <c r="AA2761" i="2" s="1"/>
  <c r="AA2762" i="2" a="1"/>
  <c r="AA2762" i="2" s="1"/>
  <c r="AA2763" i="2" a="1"/>
  <c r="AA2763" i="2" s="1"/>
  <c r="AA2764" i="2" a="1"/>
  <c r="AA2764" i="2" s="1"/>
  <c r="AA2765" i="2" a="1"/>
  <c r="AA2765" i="2" s="1"/>
  <c r="AA2766" i="2" a="1"/>
  <c r="AA2766" i="2" s="1"/>
  <c r="AA2767" i="2" a="1"/>
  <c r="AA2767" i="2" s="1"/>
  <c r="AA2768" i="2" a="1"/>
  <c r="AA2768" i="2" s="1"/>
  <c r="AA2769" i="2" a="1"/>
  <c r="AA2769" i="2" s="1"/>
  <c r="AA2770" i="2" a="1"/>
  <c r="AA2770" i="2" s="1"/>
  <c r="AA2771" i="2" a="1"/>
  <c r="AA2771" i="2" s="1"/>
  <c r="AA2772" i="2" a="1"/>
  <c r="AA2772" i="2" s="1"/>
  <c r="AA2773" i="2" a="1"/>
  <c r="AA2773" i="2" s="1"/>
  <c r="AA2774" i="2" a="1"/>
  <c r="AA2774" i="2" s="1"/>
  <c r="AA2775" i="2" a="1"/>
  <c r="AA2775" i="2" s="1"/>
  <c r="AA2776" i="2" a="1"/>
  <c r="AA2776" i="2" s="1"/>
  <c r="AA2777" i="2" a="1"/>
  <c r="AA2777" i="2" s="1"/>
  <c r="AA2778" i="2" a="1"/>
  <c r="AA2778" i="2" s="1"/>
  <c r="AA2779" i="2" a="1"/>
  <c r="AA2779" i="2" s="1"/>
  <c r="AA2780" i="2" a="1"/>
  <c r="AA2780" i="2" s="1"/>
  <c r="AA2781" i="2" a="1"/>
  <c r="AA2781" i="2" s="1"/>
  <c r="AA2782" i="2" a="1"/>
  <c r="AA2782" i="2" s="1"/>
  <c r="AA2783" i="2" a="1"/>
  <c r="AA2783" i="2" s="1"/>
  <c r="AA2784" i="2" a="1"/>
  <c r="AA2784" i="2" s="1"/>
  <c r="AA2785" i="2" a="1"/>
  <c r="AA2785" i="2" s="1"/>
  <c r="AA2786" i="2" a="1"/>
  <c r="AA2786" i="2" s="1"/>
  <c r="AA2787" i="2" a="1"/>
  <c r="AA2787" i="2" s="1"/>
  <c r="AA2788" i="2" a="1"/>
  <c r="AA2788" i="2" s="1"/>
  <c r="AA2789" i="2" a="1"/>
  <c r="AA2789" i="2" s="1"/>
  <c r="AA2790" i="2" a="1"/>
  <c r="AA2790" i="2" s="1"/>
  <c r="AA2791" i="2" a="1"/>
  <c r="AA2791" i="2" s="1"/>
  <c r="AA2792" i="2" a="1"/>
  <c r="AA2792" i="2" s="1"/>
  <c r="AA2793" i="2" a="1"/>
  <c r="AA2793" i="2" s="1"/>
  <c r="AA2794" i="2" a="1"/>
  <c r="AA2794" i="2" s="1"/>
  <c r="AA2795" i="2" a="1"/>
  <c r="AA2795" i="2" s="1"/>
  <c r="AA2796" i="2" a="1"/>
  <c r="AA2796" i="2" s="1"/>
  <c r="AA2797" i="2" a="1"/>
  <c r="AA2797" i="2" s="1"/>
  <c r="AA2798" i="2" a="1"/>
  <c r="AA2798" i="2" s="1"/>
  <c r="AA2799" i="2" a="1"/>
  <c r="AA2799" i="2" s="1"/>
  <c r="AA2800" i="2" a="1"/>
  <c r="AA2800" i="2" s="1"/>
  <c r="AA2801" i="2" a="1"/>
  <c r="AA2801" i="2" s="1"/>
  <c r="AA2802" i="2" a="1"/>
  <c r="AA2802" i="2" s="1"/>
  <c r="AA2803" i="2" a="1"/>
  <c r="AA2803" i="2" s="1"/>
  <c r="AA2804" i="2" a="1"/>
  <c r="AA2804" i="2" s="1"/>
  <c r="AA2805" i="2" a="1"/>
  <c r="AA2805" i="2" s="1"/>
  <c r="AA2806" i="2" a="1"/>
  <c r="AA2806" i="2" s="1"/>
  <c r="AA2807" i="2" a="1"/>
  <c r="AA2807" i="2" s="1"/>
  <c r="AA2808" i="2" a="1"/>
  <c r="AA2808" i="2" s="1"/>
  <c r="AA2809" i="2" a="1"/>
  <c r="AA2809" i="2" s="1"/>
  <c r="AA2810" i="2" a="1"/>
  <c r="AA2810" i="2" s="1"/>
  <c r="AA2811" i="2" a="1"/>
  <c r="AA2811" i="2" s="1"/>
  <c r="AA2812" i="2" a="1"/>
  <c r="AA2812" i="2" s="1"/>
  <c r="AA2813" i="2" a="1"/>
  <c r="AA2813" i="2" s="1"/>
  <c r="AA2814" i="2" a="1"/>
  <c r="AA2814" i="2" s="1"/>
  <c r="AA2815" i="2" a="1"/>
  <c r="AA2815" i="2" s="1"/>
  <c r="AA2816" i="2" a="1"/>
  <c r="AA2816" i="2" s="1"/>
  <c r="AA2817" i="2" a="1"/>
  <c r="AA2817" i="2" s="1"/>
  <c r="AA2818" i="2" a="1"/>
  <c r="AA2818" i="2" s="1"/>
  <c r="AA2819" i="2" a="1"/>
  <c r="AA2819" i="2" s="1"/>
  <c r="AA2820" i="2" a="1"/>
  <c r="AA2820" i="2" s="1"/>
  <c r="AA2821" i="2" a="1"/>
  <c r="AA2821" i="2" s="1"/>
  <c r="AA2822" i="2" a="1"/>
  <c r="AA2822" i="2" s="1"/>
  <c r="AA2823" i="2" a="1"/>
  <c r="AA2823" i="2" s="1"/>
  <c r="AA2824" i="2" a="1"/>
  <c r="AA2824" i="2" s="1"/>
  <c r="AA2825" i="2" a="1"/>
  <c r="AA2825" i="2" s="1"/>
  <c r="AA2826" i="2" a="1"/>
  <c r="AA2826" i="2" s="1"/>
  <c r="AA2827" i="2" a="1"/>
  <c r="AA2827" i="2" s="1"/>
  <c r="AA2828" i="2" a="1"/>
  <c r="AA2828" i="2" s="1"/>
  <c r="AA2829" i="2" a="1"/>
  <c r="AA2829" i="2" s="1"/>
  <c r="AA2830" i="2" a="1"/>
  <c r="AA2830" i="2" s="1"/>
  <c r="AA2831" i="2" a="1"/>
  <c r="AA2831" i="2" s="1"/>
  <c r="AA2832" i="2" a="1"/>
  <c r="AA2832" i="2" s="1"/>
  <c r="AA2833" i="2" a="1"/>
  <c r="AA2833" i="2" s="1"/>
  <c r="AA2834" i="2" a="1"/>
  <c r="AA2834" i="2" s="1"/>
  <c r="AA2835" i="2" a="1"/>
  <c r="AA2835" i="2" s="1"/>
  <c r="AA2836" i="2" a="1"/>
  <c r="AA2836" i="2" s="1"/>
  <c r="AA2837" i="2" a="1"/>
  <c r="AA2837" i="2" s="1"/>
  <c r="AA2838" i="2" a="1"/>
  <c r="AA2838" i="2" s="1"/>
  <c r="AA2839" i="2" a="1"/>
  <c r="AA2839" i="2" s="1"/>
  <c r="AA2840" i="2" a="1"/>
  <c r="AA2840" i="2" s="1"/>
  <c r="AA2841" i="2" a="1"/>
  <c r="AA2841" i="2" s="1"/>
  <c r="AA2842" i="2" a="1"/>
  <c r="AA2842" i="2" s="1"/>
  <c r="AA2843" i="2" a="1"/>
  <c r="AA2843" i="2" s="1"/>
  <c r="AA2844" i="2" a="1"/>
  <c r="AA2844" i="2" s="1"/>
  <c r="AA2845" i="2" a="1"/>
  <c r="AA2845" i="2" s="1"/>
  <c r="AA2846" i="2" a="1"/>
  <c r="AA2846" i="2" s="1"/>
  <c r="AA2847" i="2" a="1"/>
  <c r="AA2847" i="2" s="1"/>
  <c r="AA2848" i="2" a="1"/>
  <c r="AA2848" i="2" s="1"/>
  <c r="AA2849" i="2" a="1"/>
  <c r="AA2849" i="2" s="1"/>
  <c r="AA2850" i="2" a="1"/>
  <c r="AA2850" i="2" s="1"/>
  <c r="AA2851" i="2" a="1"/>
  <c r="AA2851" i="2" s="1"/>
  <c r="AA2852" i="2" a="1"/>
  <c r="AA2852" i="2" s="1"/>
  <c r="AA2853" i="2" a="1"/>
  <c r="AA2853" i="2" s="1"/>
  <c r="AA2854" i="2" a="1"/>
  <c r="AA2854" i="2" s="1"/>
  <c r="AA2855" i="2" a="1"/>
  <c r="AA2855" i="2" s="1"/>
  <c r="AA2856" i="2" a="1"/>
  <c r="AA2856" i="2" s="1"/>
  <c r="AA2857" i="2" a="1"/>
  <c r="AA2857" i="2" s="1"/>
  <c r="AA2858" i="2" a="1"/>
  <c r="AA2858" i="2" s="1"/>
  <c r="AA2859" i="2" a="1"/>
  <c r="AA2859" i="2" s="1"/>
  <c r="AA2860" i="2" a="1"/>
  <c r="AA2860" i="2" s="1"/>
  <c r="AA2861" i="2" a="1"/>
  <c r="AA2861" i="2" s="1"/>
  <c r="AA2862" i="2" a="1"/>
  <c r="AA2862" i="2" s="1"/>
  <c r="AA2863" i="2" a="1"/>
  <c r="AA2863" i="2" s="1"/>
  <c r="AA2864" i="2" a="1"/>
  <c r="AA2864" i="2" s="1"/>
  <c r="AA2865" i="2" a="1"/>
  <c r="AA2865" i="2" s="1"/>
  <c r="AA2866" i="2" a="1"/>
  <c r="AA2866" i="2" s="1"/>
  <c r="AA2867" i="2" a="1"/>
  <c r="AA2867" i="2" s="1"/>
  <c r="AA2868" i="2" a="1"/>
  <c r="AA2868" i="2" s="1"/>
  <c r="AA2869" i="2" a="1"/>
  <c r="AA2869" i="2" s="1"/>
  <c r="AA2870" i="2" a="1"/>
  <c r="AA2870" i="2" s="1"/>
  <c r="AA2871" i="2" a="1"/>
  <c r="AA2871" i="2" s="1"/>
  <c r="AA2872" i="2" a="1"/>
  <c r="AA2872" i="2" s="1"/>
  <c r="AA2873" i="2" a="1"/>
  <c r="AA2873" i="2" s="1"/>
  <c r="AA2874" i="2" a="1"/>
  <c r="AA2874" i="2" s="1"/>
  <c r="AA2875" i="2" a="1"/>
  <c r="AA2875" i="2" s="1"/>
  <c r="AA2876" i="2" a="1"/>
  <c r="AA2876" i="2" s="1"/>
  <c r="AA2877" i="2" a="1"/>
  <c r="AA2877" i="2" s="1"/>
  <c r="AA2878" i="2" a="1"/>
  <c r="AA2878" i="2" s="1"/>
  <c r="AA2879" i="2" a="1"/>
  <c r="AA2879" i="2" s="1"/>
  <c r="AA2880" i="2" a="1"/>
  <c r="AA2880" i="2" s="1"/>
  <c r="AA2881" i="2" a="1"/>
  <c r="AA2881" i="2" s="1"/>
  <c r="AA2882" i="2" a="1"/>
  <c r="AA2882" i="2" s="1"/>
  <c r="AA2883" i="2" a="1"/>
  <c r="AA2883" i="2" s="1"/>
  <c r="AA2884" i="2" a="1"/>
  <c r="AA2884" i="2" s="1"/>
  <c r="AA2885" i="2" a="1"/>
  <c r="AA2885" i="2" s="1"/>
  <c r="AA2886" i="2" a="1"/>
  <c r="AA2886" i="2" s="1"/>
  <c r="AA2887" i="2" a="1"/>
  <c r="AA2887" i="2" s="1"/>
  <c r="AA2888" i="2" a="1"/>
  <c r="AA2888" i="2" s="1"/>
  <c r="AA2889" i="2" a="1"/>
  <c r="AA2889" i="2" s="1"/>
  <c r="AA2890" i="2" a="1"/>
  <c r="AA2890" i="2" s="1"/>
  <c r="AA2891" i="2" a="1"/>
  <c r="AA2891" i="2" s="1"/>
  <c r="AA2892" i="2" a="1"/>
  <c r="AA2892" i="2" s="1"/>
  <c r="AA2893" i="2" a="1"/>
  <c r="AA2893" i="2" s="1"/>
  <c r="AA2894" i="2" a="1"/>
  <c r="AA2894" i="2" s="1"/>
  <c r="AA2895" i="2" a="1"/>
  <c r="AA2895" i="2" s="1"/>
  <c r="AA2896" i="2" a="1"/>
  <c r="AA2896" i="2" s="1"/>
  <c r="AA2897" i="2" a="1"/>
  <c r="AA2897" i="2" s="1"/>
  <c r="AA2898" i="2" a="1"/>
  <c r="AA2898" i="2" s="1"/>
  <c r="AA2899" i="2" a="1"/>
  <c r="AA2899" i="2" s="1"/>
  <c r="AA2900" i="2" a="1"/>
  <c r="AA2900" i="2" s="1"/>
  <c r="AA2901" i="2" a="1"/>
  <c r="AA2901" i="2" s="1"/>
  <c r="AA2902" i="2" a="1"/>
  <c r="AA2902" i="2" s="1"/>
  <c r="AA2903" i="2" a="1"/>
  <c r="AA2903" i="2" s="1"/>
  <c r="AA2904" i="2" a="1"/>
  <c r="AA2904" i="2" s="1"/>
  <c r="AA2905" i="2" a="1"/>
  <c r="AA2905" i="2" s="1"/>
  <c r="AA2906" i="2" a="1"/>
  <c r="AA2906" i="2" s="1"/>
  <c r="AA2907" i="2" a="1"/>
  <c r="AA2907" i="2" s="1"/>
  <c r="AA2908" i="2" a="1"/>
  <c r="AA2908" i="2" s="1"/>
  <c r="AA2909" i="2" a="1"/>
  <c r="AA2909" i="2" s="1"/>
  <c r="AA2910" i="2" a="1"/>
  <c r="AA2910" i="2" s="1"/>
  <c r="AA2911" i="2" a="1"/>
  <c r="AA2911" i="2" s="1"/>
  <c r="AA2912" i="2" a="1"/>
  <c r="AA2912" i="2" s="1"/>
  <c r="AA2913" i="2" a="1"/>
  <c r="AA2913" i="2" s="1"/>
  <c r="AA2914" i="2" a="1"/>
  <c r="AA2914" i="2" s="1"/>
  <c r="AA2915" i="2" a="1"/>
  <c r="AA2915" i="2" s="1"/>
  <c r="AA2916" i="2" a="1"/>
  <c r="AA2916" i="2" s="1"/>
  <c r="AA2917" i="2" a="1"/>
  <c r="AA2917" i="2" s="1"/>
  <c r="AA2918" i="2" a="1"/>
  <c r="AA2918" i="2" s="1"/>
  <c r="AA2919" i="2" a="1"/>
  <c r="AA2919" i="2" s="1"/>
  <c r="AA2920" i="2" a="1"/>
  <c r="AA2920" i="2" s="1"/>
  <c r="AA2921" i="2" a="1"/>
  <c r="AA2921" i="2" s="1"/>
  <c r="AA2922" i="2" a="1"/>
  <c r="AA2922" i="2" s="1"/>
  <c r="AA2923" i="2" a="1"/>
  <c r="AA2923" i="2" s="1"/>
  <c r="AA2924" i="2" a="1"/>
  <c r="AA2924" i="2" s="1"/>
  <c r="AA2925" i="2" a="1"/>
  <c r="AA2925" i="2" s="1"/>
  <c r="AA2926" i="2" a="1"/>
  <c r="AA2926" i="2" s="1"/>
  <c r="AA2927" i="2" a="1"/>
  <c r="AA2927" i="2" s="1"/>
  <c r="AA2928" i="2" a="1"/>
  <c r="AA2928" i="2" s="1"/>
  <c r="AA2929" i="2" a="1"/>
  <c r="AA2929" i="2" s="1"/>
  <c r="AA2930" i="2" a="1"/>
  <c r="AA2930" i="2" s="1"/>
  <c r="AA2931" i="2" a="1"/>
  <c r="AA2931" i="2" s="1"/>
  <c r="AA2932" i="2" a="1"/>
  <c r="AA2932" i="2" s="1"/>
  <c r="AA2933" i="2" a="1"/>
  <c r="AA2933" i="2" s="1"/>
  <c r="AA2934" i="2" a="1"/>
  <c r="AA2934" i="2" s="1"/>
  <c r="AA2935" i="2" a="1"/>
  <c r="AA2935" i="2" s="1"/>
  <c r="AA2936" i="2" a="1"/>
  <c r="AA2936" i="2" s="1"/>
  <c r="AA2937" i="2" a="1"/>
  <c r="AA2937" i="2" s="1"/>
  <c r="AA2938" i="2" a="1"/>
  <c r="AA2938" i="2" s="1"/>
  <c r="AA2939" i="2" a="1"/>
  <c r="AA2939" i="2" s="1"/>
  <c r="AA2940" i="2" a="1"/>
  <c r="AA2940" i="2" s="1"/>
  <c r="AA2941" i="2" a="1"/>
  <c r="AA2941" i="2" s="1"/>
  <c r="AA2942" i="2" a="1"/>
  <c r="AA2942" i="2" s="1"/>
  <c r="AA2943" i="2" a="1"/>
  <c r="AA2943" i="2" s="1"/>
  <c r="AA2944" i="2" a="1"/>
  <c r="AA2944" i="2" s="1"/>
  <c r="AA2945" i="2" a="1"/>
  <c r="AA2945" i="2" s="1"/>
  <c r="AA2946" i="2" a="1"/>
  <c r="AA2946" i="2" s="1"/>
  <c r="AA2947" i="2" a="1"/>
  <c r="AA2947" i="2" s="1"/>
  <c r="AA2948" i="2" a="1"/>
  <c r="AA2948" i="2" s="1"/>
  <c r="AA2949" i="2" a="1"/>
  <c r="AA2949" i="2" s="1"/>
  <c r="AA2950" i="2" a="1"/>
  <c r="AA2950" i="2" s="1"/>
  <c r="AA2951" i="2" a="1"/>
  <c r="AA2951" i="2" s="1"/>
  <c r="AA2952" i="2" a="1"/>
  <c r="AA2952" i="2" s="1"/>
  <c r="AA2953" i="2" a="1"/>
  <c r="AA2953" i="2" s="1"/>
  <c r="AA2954" i="2" a="1"/>
  <c r="AA2954" i="2" s="1"/>
  <c r="AA2955" i="2" a="1"/>
  <c r="AA2955" i="2" s="1"/>
  <c r="AA2956" i="2" a="1"/>
  <c r="AA2956" i="2" s="1"/>
  <c r="AA2957" i="2" a="1"/>
  <c r="AA2957" i="2" s="1"/>
  <c r="AA2958" i="2" a="1"/>
  <c r="AA2958" i="2" s="1"/>
  <c r="AA2959" i="2" a="1"/>
  <c r="AA2959" i="2" s="1"/>
  <c r="AA2960" i="2" a="1"/>
  <c r="AA2960" i="2" s="1"/>
  <c r="AA2961" i="2" a="1"/>
  <c r="AA2961" i="2" s="1"/>
  <c r="AA2962" i="2" a="1"/>
  <c r="AA2962" i="2" s="1"/>
  <c r="AA2963" i="2" a="1"/>
  <c r="AA2963" i="2" s="1"/>
  <c r="AA2964" i="2" a="1"/>
  <c r="AA2964" i="2" s="1"/>
  <c r="AA2965" i="2" a="1"/>
  <c r="AA2965" i="2" s="1"/>
  <c r="AA2966" i="2" a="1"/>
  <c r="AA2966" i="2" s="1"/>
  <c r="AA2967" i="2" a="1"/>
  <c r="AA2967" i="2" s="1"/>
  <c r="AA2968" i="2" a="1"/>
  <c r="AA2968" i="2" s="1"/>
  <c r="AA2969" i="2" a="1"/>
  <c r="AA2969" i="2" s="1"/>
  <c r="AA2970" i="2" a="1"/>
  <c r="AA2970" i="2" s="1"/>
  <c r="AA2971" i="2" a="1"/>
  <c r="AA2971" i="2" s="1"/>
  <c r="AA2972" i="2" a="1"/>
  <c r="AA2972" i="2" s="1"/>
  <c r="AA2973" i="2" a="1"/>
  <c r="AA2973" i="2" s="1"/>
  <c r="AA2974" i="2" a="1"/>
  <c r="AA2974" i="2" s="1"/>
  <c r="AA2975" i="2" a="1"/>
  <c r="AA2975" i="2" s="1"/>
  <c r="AA2976" i="2" a="1"/>
  <c r="AA2976" i="2" s="1"/>
  <c r="AA2977" i="2" a="1"/>
  <c r="AA2977" i="2" s="1"/>
  <c r="AA2978" i="2" a="1"/>
  <c r="AA2978" i="2" s="1"/>
  <c r="AA2979" i="2" a="1"/>
  <c r="AA2979" i="2" s="1"/>
  <c r="AA2980" i="2" a="1"/>
  <c r="AA2980" i="2" s="1"/>
  <c r="AA2981" i="2" a="1"/>
  <c r="AA2981" i="2" s="1"/>
  <c r="AA2982" i="2" a="1"/>
  <c r="AA2982" i="2" s="1"/>
  <c r="AA2983" i="2" a="1"/>
  <c r="AA2983" i="2" s="1"/>
  <c r="AA2984" i="2" a="1"/>
  <c r="AA2984" i="2" s="1"/>
  <c r="AA2985" i="2" a="1"/>
  <c r="AA2985" i="2" s="1"/>
  <c r="AA2986" i="2" a="1"/>
  <c r="AA2986" i="2" s="1"/>
  <c r="AA2987" i="2" a="1"/>
  <c r="AA2987" i="2" s="1"/>
  <c r="AA2988" i="2" a="1"/>
  <c r="AA2988" i="2" s="1"/>
  <c r="AA2989" i="2" a="1"/>
  <c r="AA2989" i="2" s="1"/>
  <c r="AA2990" i="2" a="1"/>
  <c r="AA2990" i="2" s="1"/>
  <c r="AA2991" i="2" a="1"/>
  <c r="AA2991" i="2" s="1"/>
  <c r="AA2992" i="2" a="1"/>
  <c r="AA2992" i="2" s="1"/>
  <c r="AA2993" i="2" a="1"/>
  <c r="AA2993" i="2" s="1"/>
  <c r="AA2994" i="2" a="1"/>
  <c r="AA2994" i="2" s="1"/>
  <c r="AA2995" i="2" a="1"/>
  <c r="AA2995" i="2" s="1"/>
  <c r="AA2996" i="2" a="1"/>
  <c r="AA2996" i="2" s="1"/>
  <c r="AA2997" i="2" a="1"/>
  <c r="AA2997" i="2" s="1"/>
  <c r="AA2998" i="2" a="1"/>
  <c r="AA2998" i="2" s="1"/>
  <c r="AA2999" i="2" a="1"/>
  <c r="AA2999" i="2" s="1"/>
  <c r="AA3000" i="2" a="1"/>
  <c r="AA3000" i="2" s="1"/>
  <c r="AA3001" i="2" a="1"/>
  <c r="AA3001" i="2" s="1"/>
  <c r="AA3002" i="2" a="1"/>
  <c r="AA3002" i="2" s="1"/>
  <c r="AA3003" i="2" a="1"/>
  <c r="AA3003" i="2" s="1"/>
  <c r="AA3004" i="2" a="1"/>
  <c r="AA3004" i="2" s="1"/>
  <c r="AA3005" i="2" a="1"/>
  <c r="AA3005" i="2" s="1"/>
  <c r="AA3006" i="2" a="1"/>
  <c r="AA3006" i="2" s="1"/>
  <c r="AA3007" i="2" a="1"/>
  <c r="AA3007" i="2" s="1"/>
  <c r="AA3008" i="2" a="1"/>
  <c r="AA3008" i="2" s="1"/>
  <c r="AA3009" i="2" a="1"/>
  <c r="AA3009" i="2" s="1"/>
  <c r="AA3010" i="2" a="1"/>
  <c r="AA3010" i="2" s="1"/>
  <c r="AA3011" i="2" a="1"/>
  <c r="AA3011" i="2" s="1"/>
  <c r="AA3012" i="2" a="1"/>
  <c r="AA3012" i="2" s="1"/>
  <c r="AA3013" i="2" a="1"/>
  <c r="AA3013" i="2" s="1"/>
  <c r="AA3014" i="2" a="1"/>
  <c r="AA3014" i="2" s="1"/>
  <c r="AA3015" i="2" a="1"/>
  <c r="AA3015" i="2" s="1"/>
  <c r="AA3016" i="2" a="1"/>
  <c r="AA3016" i="2" s="1"/>
  <c r="AA3017" i="2" a="1"/>
  <c r="AA3017" i="2" s="1"/>
  <c r="AA3018" i="2" a="1"/>
  <c r="AA3018" i="2" s="1"/>
  <c r="V97" i="2" a="1"/>
  <c r="V97" i="2" s="1"/>
  <c r="V98" i="2" a="1"/>
  <c r="V98" i="2" s="1"/>
  <c r="V99" i="2" a="1"/>
  <c r="V99" i="2" s="1"/>
  <c r="V100" i="2" a="1"/>
  <c r="V100" i="2" s="1"/>
  <c r="V101" i="2" a="1"/>
  <c r="V101" i="2" s="1"/>
  <c r="V102" i="2" a="1"/>
  <c r="V102" i="2" s="1"/>
  <c r="V103" i="2" a="1"/>
  <c r="V103" i="2" s="1"/>
  <c r="V104" i="2" a="1"/>
  <c r="V104" i="2" s="1"/>
  <c r="V105" i="2" a="1"/>
  <c r="V105" i="2" s="1"/>
  <c r="V106" i="2" a="1"/>
  <c r="V106" i="2" s="1"/>
  <c r="V107" i="2" a="1"/>
  <c r="V107" i="2" s="1"/>
  <c r="V108" i="2" a="1"/>
  <c r="V108" i="2" s="1"/>
  <c r="V109" i="2" a="1"/>
  <c r="V109" i="2" s="1"/>
  <c r="V110" i="2" a="1"/>
  <c r="V110" i="2" s="1"/>
  <c r="V111" i="2" a="1"/>
  <c r="V111" i="2" s="1"/>
  <c r="V112" i="2" a="1"/>
  <c r="V112" i="2" s="1"/>
  <c r="V113" i="2" a="1"/>
  <c r="V113" i="2" s="1"/>
  <c r="V114" i="2" a="1"/>
  <c r="V114" i="2" s="1"/>
  <c r="V115" i="2" a="1"/>
  <c r="V115" i="2" s="1"/>
  <c r="V116" i="2" a="1"/>
  <c r="V116" i="2" s="1"/>
  <c r="V117" i="2" a="1"/>
  <c r="V117" i="2" s="1"/>
  <c r="V118" i="2" a="1"/>
  <c r="V118" i="2" s="1"/>
  <c r="V119" i="2" a="1"/>
  <c r="V119" i="2" s="1"/>
  <c r="V120" i="2" a="1"/>
  <c r="V120" i="2" s="1"/>
  <c r="V121" i="2" a="1"/>
  <c r="V121" i="2" s="1"/>
  <c r="V122" i="2" a="1"/>
  <c r="V122" i="2" s="1"/>
  <c r="V123" i="2" a="1"/>
  <c r="V123" i="2" s="1"/>
  <c r="V124" i="2" a="1"/>
  <c r="V124" i="2" s="1"/>
  <c r="V125" i="2" a="1"/>
  <c r="V125" i="2" s="1"/>
  <c r="V126" i="2" a="1"/>
  <c r="V126" i="2" s="1"/>
  <c r="V127" i="2" a="1"/>
  <c r="V127" i="2" s="1"/>
  <c r="V128" i="2" a="1"/>
  <c r="V128" i="2" s="1"/>
  <c r="V129" i="2" a="1"/>
  <c r="V129" i="2" s="1"/>
  <c r="V130" i="2" a="1"/>
  <c r="V130" i="2" s="1"/>
  <c r="V131" i="2" a="1"/>
  <c r="V131" i="2" s="1"/>
  <c r="V132" i="2" a="1"/>
  <c r="V132" i="2" s="1"/>
  <c r="V133" i="2" a="1"/>
  <c r="V133" i="2" s="1"/>
  <c r="V134" i="2" a="1"/>
  <c r="V134" i="2" s="1"/>
  <c r="V135" i="2" a="1"/>
  <c r="V135" i="2" s="1"/>
  <c r="V136" i="2" a="1"/>
  <c r="V136" i="2" s="1"/>
  <c r="V137" i="2" a="1"/>
  <c r="V137" i="2" s="1"/>
  <c r="V138" i="2" a="1"/>
  <c r="V138" i="2" s="1"/>
  <c r="V139" i="2" a="1"/>
  <c r="V139" i="2" s="1"/>
  <c r="V140" i="2" a="1"/>
  <c r="V140" i="2" s="1"/>
  <c r="V141" i="2" a="1"/>
  <c r="V141" i="2" s="1"/>
  <c r="V142" i="2" a="1"/>
  <c r="V142" i="2" s="1"/>
  <c r="V143" i="2" a="1"/>
  <c r="V143" i="2" s="1"/>
  <c r="V144" i="2" a="1"/>
  <c r="V144" i="2" s="1"/>
  <c r="V145" i="2" a="1"/>
  <c r="V145" i="2" s="1"/>
  <c r="V146" i="2" a="1"/>
  <c r="V146" i="2" s="1"/>
  <c r="V147" i="2" a="1"/>
  <c r="V147" i="2" s="1"/>
  <c r="V148" i="2" a="1"/>
  <c r="V148" i="2" s="1"/>
  <c r="V149" i="2" a="1"/>
  <c r="V149" i="2" s="1"/>
  <c r="V150" i="2" a="1"/>
  <c r="V150" i="2" s="1"/>
  <c r="V151" i="2" a="1"/>
  <c r="V151" i="2" s="1"/>
  <c r="V152" i="2" a="1"/>
  <c r="V152" i="2" s="1"/>
  <c r="V153" i="2" a="1"/>
  <c r="V153" i="2" s="1"/>
  <c r="V154" i="2" a="1"/>
  <c r="V154" i="2" s="1"/>
  <c r="V155" i="2" a="1"/>
  <c r="V155" i="2" s="1"/>
  <c r="V156" i="2" a="1"/>
  <c r="V156" i="2" s="1"/>
  <c r="V157" i="2" a="1"/>
  <c r="V157" i="2" s="1"/>
  <c r="V158" i="2" a="1"/>
  <c r="V158" i="2" s="1"/>
  <c r="V159" i="2" a="1"/>
  <c r="V159" i="2" s="1"/>
  <c r="V160" i="2" a="1"/>
  <c r="V160" i="2" s="1"/>
  <c r="V161" i="2" a="1"/>
  <c r="V161" i="2" s="1"/>
  <c r="V162" i="2" a="1"/>
  <c r="V162" i="2" s="1"/>
  <c r="V163" i="2" a="1"/>
  <c r="V163" i="2" s="1"/>
  <c r="V164" i="2" a="1"/>
  <c r="V164" i="2" s="1"/>
  <c r="V165" i="2" a="1"/>
  <c r="V165" i="2" s="1"/>
  <c r="V166" i="2" a="1"/>
  <c r="V166" i="2" s="1"/>
  <c r="V167" i="2" a="1"/>
  <c r="V167" i="2" s="1"/>
  <c r="V168" i="2" a="1"/>
  <c r="V168" i="2" s="1"/>
  <c r="V169" i="2" a="1"/>
  <c r="V169" i="2" s="1"/>
  <c r="V170" i="2" a="1"/>
  <c r="V170" i="2" s="1"/>
  <c r="V171" i="2" a="1"/>
  <c r="V171" i="2" s="1"/>
  <c r="V172" i="2" a="1"/>
  <c r="V172" i="2" s="1"/>
  <c r="V173" i="2" a="1"/>
  <c r="V173" i="2" s="1"/>
  <c r="V174" i="2" a="1"/>
  <c r="V174" i="2" s="1"/>
  <c r="V175" i="2" a="1"/>
  <c r="V175" i="2" s="1"/>
  <c r="V176" i="2" a="1"/>
  <c r="V176" i="2" s="1"/>
  <c r="V177" i="2" a="1"/>
  <c r="V177" i="2" s="1"/>
  <c r="V178" i="2" a="1"/>
  <c r="V178" i="2" s="1"/>
  <c r="V179" i="2" a="1"/>
  <c r="V179" i="2" s="1"/>
  <c r="V180" i="2" a="1"/>
  <c r="V180" i="2" s="1"/>
  <c r="V181" i="2" a="1"/>
  <c r="V181" i="2" s="1"/>
  <c r="V182" i="2" a="1"/>
  <c r="V182" i="2" s="1"/>
  <c r="V183" i="2" a="1"/>
  <c r="V183" i="2" s="1"/>
  <c r="V184" i="2" a="1"/>
  <c r="V184" i="2" s="1"/>
  <c r="V185" i="2" a="1"/>
  <c r="V185" i="2" s="1"/>
  <c r="V186" i="2" a="1"/>
  <c r="V186" i="2" s="1"/>
  <c r="V187" i="2" a="1"/>
  <c r="V187" i="2" s="1"/>
  <c r="V188" i="2" a="1"/>
  <c r="V188" i="2" s="1"/>
  <c r="V189" i="2" a="1"/>
  <c r="V189" i="2" s="1"/>
  <c r="V190" i="2" a="1"/>
  <c r="V190" i="2" s="1"/>
  <c r="V191" i="2" a="1"/>
  <c r="V191" i="2" s="1"/>
  <c r="V192" i="2" a="1"/>
  <c r="V192" i="2" s="1"/>
  <c r="V193" i="2" a="1"/>
  <c r="V193" i="2" s="1"/>
  <c r="V194" i="2" a="1"/>
  <c r="V194" i="2" s="1"/>
  <c r="V195" i="2" a="1"/>
  <c r="V195" i="2" s="1"/>
  <c r="V196" i="2" a="1"/>
  <c r="V196" i="2" s="1"/>
  <c r="V197" i="2" a="1"/>
  <c r="V197" i="2" s="1"/>
  <c r="V198" i="2" a="1"/>
  <c r="V198" i="2" s="1"/>
  <c r="V199" i="2" a="1"/>
  <c r="V199" i="2" s="1"/>
  <c r="V200" i="2" a="1"/>
  <c r="V200" i="2" s="1"/>
  <c r="V201" i="2" a="1"/>
  <c r="V201" i="2" s="1"/>
  <c r="V202" i="2" a="1"/>
  <c r="V202" i="2" s="1"/>
  <c r="V203" i="2" a="1"/>
  <c r="V203" i="2" s="1"/>
  <c r="V204" i="2" a="1"/>
  <c r="V204" i="2" s="1"/>
  <c r="V205" i="2" a="1"/>
  <c r="V205" i="2" s="1"/>
  <c r="V206" i="2" a="1"/>
  <c r="V206" i="2" s="1"/>
  <c r="V207" i="2" a="1"/>
  <c r="V207" i="2" s="1"/>
  <c r="V208" i="2" a="1"/>
  <c r="V208" i="2" s="1"/>
  <c r="V209" i="2" a="1"/>
  <c r="V209" i="2" s="1"/>
  <c r="V210" i="2" a="1"/>
  <c r="V210" i="2" s="1"/>
  <c r="V211" i="2" a="1"/>
  <c r="V211" i="2" s="1"/>
  <c r="V212" i="2" a="1"/>
  <c r="V212" i="2" s="1"/>
  <c r="V213" i="2" a="1"/>
  <c r="V213" i="2" s="1"/>
  <c r="V214" i="2" a="1"/>
  <c r="V214" i="2" s="1"/>
  <c r="V215" i="2" a="1"/>
  <c r="V215" i="2" s="1"/>
  <c r="V216" i="2" a="1"/>
  <c r="V216" i="2" s="1"/>
  <c r="V217" i="2" a="1"/>
  <c r="V217" i="2" s="1"/>
  <c r="V218" i="2" a="1"/>
  <c r="V218" i="2" s="1"/>
  <c r="V219" i="2" a="1"/>
  <c r="V219" i="2" s="1"/>
  <c r="V220" i="2" a="1"/>
  <c r="V220" i="2" s="1"/>
  <c r="V221" i="2" a="1"/>
  <c r="V221" i="2" s="1"/>
  <c r="V222" i="2" a="1"/>
  <c r="V222" i="2" s="1"/>
  <c r="V223" i="2" a="1"/>
  <c r="V223" i="2" s="1"/>
  <c r="V224" i="2" a="1"/>
  <c r="V224" i="2" s="1"/>
  <c r="V225" i="2" a="1"/>
  <c r="V225" i="2" s="1"/>
  <c r="V226" i="2" a="1"/>
  <c r="V226" i="2" s="1"/>
  <c r="V227" i="2" a="1"/>
  <c r="V227" i="2" s="1"/>
  <c r="V228" i="2" a="1"/>
  <c r="V228" i="2" s="1"/>
  <c r="V229" i="2" a="1"/>
  <c r="V229" i="2" s="1"/>
  <c r="V230" i="2" a="1"/>
  <c r="V230" i="2" s="1"/>
  <c r="V231" i="2" a="1"/>
  <c r="V231" i="2" s="1"/>
  <c r="V232" i="2" a="1"/>
  <c r="V232" i="2" s="1"/>
  <c r="V233" i="2" a="1"/>
  <c r="V233" i="2" s="1"/>
  <c r="V234" i="2" a="1"/>
  <c r="V234" i="2" s="1"/>
  <c r="V235" i="2" a="1"/>
  <c r="V235" i="2" s="1"/>
  <c r="V236" i="2" a="1"/>
  <c r="V236" i="2" s="1"/>
  <c r="V237" i="2" a="1"/>
  <c r="V237" i="2" s="1"/>
  <c r="V238" i="2" a="1"/>
  <c r="V238" i="2" s="1"/>
  <c r="V239" i="2" a="1"/>
  <c r="V239" i="2" s="1"/>
  <c r="V240" i="2" a="1"/>
  <c r="V240" i="2" s="1"/>
  <c r="V241" i="2" a="1"/>
  <c r="V241" i="2" s="1"/>
  <c r="V242" i="2" a="1"/>
  <c r="V242" i="2" s="1"/>
  <c r="V243" i="2" a="1"/>
  <c r="V243" i="2" s="1"/>
  <c r="V244" i="2" a="1"/>
  <c r="V244" i="2" s="1"/>
  <c r="V245" i="2" a="1"/>
  <c r="V245" i="2" s="1"/>
  <c r="V246" i="2" a="1"/>
  <c r="V246" i="2" s="1"/>
  <c r="V247" i="2" a="1"/>
  <c r="V247" i="2" s="1"/>
  <c r="V248" i="2" a="1"/>
  <c r="V248" i="2" s="1"/>
  <c r="V249" i="2" a="1"/>
  <c r="V249" i="2" s="1"/>
  <c r="V250" i="2" a="1"/>
  <c r="V250" i="2" s="1"/>
  <c r="V251" i="2" a="1"/>
  <c r="V251" i="2" s="1"/>
  <c r="V252" i="2" a="1"/>
  <c r="V252" i="2" s="1"/>
  <c r="V253" i="2" a="1"/>
  <c r="V253" i="2" s="1"/>
  <c r="V254" i="2" a="1"/>
  <c r="V254" i="2" s="1"/>
  <c r="V255" i="2" a="1"/>
  <c r="V255" i="2" s="1"/>
  <c r="V256" i="2" a="1"/>
  <c r="V256" i="2" s="1"/>
  <c r="V257" i="2" a="1"/>
  <c r="V257" i="2" s="1"/>
  <c r="V258" i="2" a="1"/>
  <c r="V258" i="2" s="1"/>
  <c r="V259" i="2" a="1"/>
  <c r="V259" i="2" s="1"/>
  <c r="V260" i="2" a="1"/>
  <c r="V260" i="2" s="1"/>
  <c r="V261" i="2" a="1"/>
  <c r="V261" i="2" s="1"/>
  <c r="V262" i="2" a="1"/>
  <c r="V262" i="2" s="1"/>
  <c r="V263" i="2" a="1"/>
  <c r="V263" i="2" s="1"/>
  <c r="V264" i="2" a="1"/>
  <c r="V264" i="2" s="1"/>
  <c r="V265" i="2" a="1"/>
  <c r="V265" i="2" s="1"/>
  <c r="V266" i="2" a="1"/>
  <c r="V266" i="2" s="1"/>
  <c r="V267" i="2" a="1"/>
  <c r="V267" i="2" s="1"/>
  <c r="V268" i="2" a="1"/>
  <c r="V268" i="2" s="1"/>
  <c r="V269" i="2" a="1"/>
  <c r="V269" i="2" s="1"/>
  <c r="V270" i="2" a="1"/>
  <c r="V270" i="2" s="1"/>
  <c r="V271" i="2" a="1"/>
  <c r="V271" i="2" s="1"/>
  <c r="V272" i="2" a="1"/>
  <c r="V272" i="2" s="1"/>
  <c r="V273" i="2" a="1"/>
  <c r="V273" i="2" s="1"/>
  <c r="V274" i="2" a="1"/>
  <c r="V274" i="2" s="1"/>
  <c r="V275" i="2" a="1"/>
  <c r="V275" i="2" s="1"/>
  <c r="V276" i="2" a="1"/>
  <c r="V276" i="2" s="1"/>
  <c r="V277" i="2" a="1"/>
  <c r="V277" i="2" s="1"/>
  <c r="V278" i="2" a="1"/>
  <c r="V278" i="2" s="1"/>
  <c r="V279" i="2" a="1"/>
  <c r="V279" i="2" s="1"/>
  <c r="V280" i="2" a="1"/>
  <c r="V280" i="2" s="1"/>
  <c r="V281" i="2" a="1"/>
  <c r="V281" i="2" s="1"/>
  <c r="V282" i="2" a="1"/>
  <c r="V282" i="2" s="1"/>
  <c r="V283" i="2" a="1"/>
  <c r="V283" i="2" s="1"/>
  <c r="V284" i="2" a="1"/>
  <c r="V284" i="2" s="1"/>
  <c r="V285" i="2" a="1"/>
  <c r="V285" i="2" s="1"/>
  <c r="V286" i="2" a="1"/>
  <c r="V286" i="2" s="1"/>
  <c r="V287" i="2" a="1"/>
  <c r="V287" i="2" s="1"/>
  <c r="V288" i="2" a="1"/>
  <c r="V288" i="2" s="1"/>
  <c r="V289" i="2" a="1"/>
  <c r="V289" i="2" s="1"/>
  <c r="V290" i="2" a="1"/>
  <c r="V290" i="2" s="1"/>
  <c r="V291" i="2" a="1"/>
  <c r="V291" i="2" s="1"/>
  <c r="V292" i="2" a="1"/>
  <c r="V292" i="2" s="1"/>
  <c r="V293" i="2" a="1"/>
  <c r="V293" i="2" s="1"/>
  <c r="V294" i="2" a="1"/>
  <c r="V294" i="2" s="1"/>
  <c r="V295" i="2" a="1"/>
  <c r="V295" i="2" s="1"/>
  <c r="V296" i="2" a="1"/>
  <c r="V296" i="2" s="1"/>
  <c r="V297" i="2" a="1"/>
  <c r="V297" i="2" s="1"/>
  <c r="V298" i="2" a="1"/>
  <c r="V298" i="2" s="1"/>
  <c r="V299" i="2" a="1"/>
  <c r="V299" i="2" s="1"/>
  <c r="V300" i="2" a="1"/>
  <c r="V300" i="2" s="1"/>
  <c r="V301" i="2" a="1"/>
  <c r="V301" i="2" s="1"/>
  <c r="V302" i="2" a="1"/>
  <c r="V302" i="2" s="1"/>
  <c r="V303" i="2" a="1"/>
  <c r="V303" i="2" s="1"/>
  <c r="V304" i="2" a="1"/>
  <c r="V304" i="2" s="1"/>
  <c r="V305" i="2" a="1"/>
  <c r="V305" i="2" s="1"/>
  <c r="V306" i="2" a="1"/>
  <c r="V306" i="2" s="1"/>
  <c r="V307" i="2" a="1"/>
  <c r="V307" i="2" s="1"/>
  <c r="V308" i="2" a="1"/>
  <c r="V308" i="2" s="1"/>
  <c r="V309" i="2" a="1"/>
  <c r="V309" i="2" s="1"/>
  <c r="V310" i="2" a="1"/>
  <c r="V310" i="2" s="1"/>
  <c r="V311" i="2" a="1"/>
  <c r="V311" i="2" s="1"/>
  <c r="V312" i="2" a="1"/>
  <c r="V312" i="2" s="1"/>
  <c r="V313" i="2" a="1"/>
  <c r="V313" i="2" s="1"/>
  <c r="V314" i="2" a="1"/>
  <c r="V314" i="2" s="1"/>
  <c r="V315" i="2" a="1"/>
  <c r="V315" i="2" s="1"/>
  <c r="V316" i="2" a="1"/>
  <c r="V316" i="2" s="1"/>
  <c r="V317" i="2" a="1"/>
  <c r="V317" i="2" s="1"/>
  <c r="V318" i="2" a="1"/>
  <c r="V318" i="2" s="1"/>
  <c r="V319" i="2" a="1"/>
  <c r="V319" i="2" s="1"/>
  <c r="V320" i="2" a="1"/>
  <c r="V320" i="2" s="1"/>
  <c r="V321" i="2" a="1"/>
  <c r="V321" i="2" s="1"/>
  <c r="V322" i="2" a="1"/>
  <c r="V322" i="2" s="1"/>
  <c r="V323" i="2" a="1"/>
  <c r="V323" i="2" s="1"/>
  <c r="V324" i="2" a="1"/>
  <c r="V324" i="2" s="1"/>
  <c r="V325" i="2" a="1"/>
  <c r="V325" i="2" s="1"/>
  <c r="V326" i="2" a="1"/>
  <c r="V326" i="2" s="1"/>
  <c r="V327" i="2" a="1"/>
  <c r="V327" i="2" s="1"/>
  <c r="V328" i="2" a="1"/>
  <c r="V328" i="2" s="1"/>
  <c r="V329" i="2" a="1"/>
  <c r="V329" i="2" s="1"/>
  <c r="V330" i="2" a="1"/>
  <c r="V330" i="2" s="1"/>
  <c r="V331" i="2" a="1"/>
  <c r="V331" i="2" s="1"/>
  <c r="V332" i="2" a="1"/>
  <c r="V332" i="2" s="1"/>
  <c r="V333" i="2" a="1"/>
  <c r="V333" i="2" s="1"/>
  <c r="V334" i="2" a="1"/>
  <c r="V334" i="2" s="1"/>
  <c r="V335" i="2" a="1"/>
  <c r="V335" i="2" s="1"/>
  <c r="V336" i="2" a="1"/>
  <c r="V336" i="2" s="1"/>
  <c r="V337" i="2" a="1"/>
  <c r="V337" i="2" s="1"/>
  <c r="V338" i="2" a="1"/>
  <c r="V338" i="2" s="1"/>
  <c r="V339" i="2" a="1"/>
  <c r="V339" i="2" s="1"/>
  <c r="V340" i="2" a="1"/>
  <c r="V340" i="2" s="1"/>
  <c r="V341" i="2" a="1"/>
  <c r="V341" i="2" s="1"/>
  <c r="V342" i="2" a="1"/>
  <c r="V342" i="2" s="1"/>
  <c r="V343" i="2" a="1"/>
  <c r="V343" i="2" s="1"/>
  <c r="V344" i="2" a="1"/>
  <c r="V344" i="2" s="1"/>
  <c r="V345" i="2" a="1"/>
  <c r="V345" i="2" s="1"/>
  <c r="V346" i="2" a="1"/>
  <c r="V346" i="2" s="1"/>
  <c r="V347" i="2" a="1"/>
  <c r="V347" i="2" s="1"/>
  <c r="V348" i="2" a="1"/>
  <c r="V348" i="2" s="1"/>
  <c r="V349" i="2" a="1"/>
  <c r="V349" i="2" s="1"/>
  <c r="V350" i="2" a="1"/>
  <c r="V350" i="2" s="1"/>
  <c r="V351" i="2" a="1"/>
  <c r="V351" i="2" s="1"/>
  <c r="V352" i="2" a="1"/>
  <c r="V352" i="2" s="1"/>
  <c r="V353" i="2" a="1"/>
  <c r="V353" i="2" s="1"/>
  <c r="V354" i="2" a="1"/>
  <c r="V354" i="2" s="1"/>
  <c r="V355" i="2" a="1"/>
  <c r="V355" i="2" s="1"/>
  <c r="V356" i="2" a="1"/>
  <c r="V356" i="2" s="1"/>
  <c r="V357" i="2" a="1"/>
  <c r="V357" i="2" s="1"/>
  <c r="V358" i="2" a="1"/>
  <c r="V358" i="2" s="1"/>
  <c r="V359" i="2" a="1"/>
  <c r="V359" i="2" s="1"/>
  <c r="V360" i="2" a="1"/>
  <c r="V360" i="2" s="1"/>
  <c r="V361" i="2" a="1"/>
  <c r="V361" i="2" s="1"/>
  <c r="V362" i="2" a="1"/>
  <c r="V362" i="2" s="1"/>
  <c r="V363" i="2" a="1"/>
  <c r="V363" i="2" s="1"/>
  <c r="V364" i="2" a="1"/>
  <c r="V364" i="2" s="1"/>
  <c r="V365" i="2" a="1"/>
  <c r="V365" i="2" s="1"/>
  <c r="V366" i="2" a="1"/>
  <c r="V366" i="2" s="1"/>
  <c r="V367" i="2" a="1"/>
  <c r="V367" i="2" s="1"/>
  <c r="V368" i="2" a="1"/>
  <c r="V368" i="2" s="1"/>
  <c r="V369" i="2" a="1"/>
  <c r="V369" i="2" s="1"/>
  <c r="V370" i="2" a="1"/>
  <c r="V370" i="2" s="1"/>
  <c r="V371" i="2" a="1"/>
  <c r="V371" i="2" s="1"/>
  <c r="V372" i="2" a="1"/>
  <c r="V372" i="2" s="1"/>
  <c r="V373" i="2" a="1"/>
  <c r="V373" i="2" s="1"/>
  <c r="V374" i="2" a="1"/>
  <c r="V374" i="2" s="1"/>
  <c r="V375" i="2" a="1"/>
  <c r="V375" i="2" s="1"/>
  <c r="V376" i="2" a="1"/>
  <c r="V376" i="2" s="1"/>
  <c r="V377" i="2" a="1"/>
  <c r="V377" i="2" s="1"/>
  <c r="V378" i="2" a="1"/>
  <c r="V378" i="2" s="1"/>
  <c r="V379" i="2" a="1"/>
  <c r="V379" i="2" s="1"/>
  <c r="V380" i="2" a="1"/>
  <c r="V380" i="2" s="1"/>
  <c r="V381" i="2" a="1"/>
  <c r="V381" i="2" s="1"/>
  <c r="V382" i="2" a="1"/>
  <c r="V382" i="2" s="1"/>
  <c r="V383" i="2" a="1"/>
  <c r="V383" i="2" s="1"/>
  <c r="V384" i="2" a="1"/>
  <c r="V384" i="2" s="1"/>
  <c r="V385" i="2" a="1"/>
  <c r="V385" i="2" s="1"/>
  <c r="V386" i="2" a="1"/>
  <c r="V386" i="2" s="1"/>
  <c r="V387" i="2" a="1"/>
  <c r="V387" i="2" s="1"/>
  <c r="V388" i="2" a="1"/>
  <c r="V388" i="2" s="1"/>
  <c r="V389" i="2" a="1"/>
  <c r="V389" i="2" s="1"/>
  <c r="V390" i="2" a="1"/>
  <c r="V390" i="2" s="1"/>
  <c r="V391" i="2" a="1"/>
  <c r="V391" i="2" s="1"/>
  <c r="V392" i="2" a="1"/>
  <c r="V392" i="2" s="1"/>
  <c r="V393" i="2" a="1"/>
  <c r="V393" i="2" s="1"/>
  <c r="V394" i="2" a="1"/>
  <c r="V394" i="2" s="1"/>
  <c r="V395" i="2" a="1"/>
  <c r="V395" i="2" s="1"/>
  <c r="V396" i="2" a="1"/>
  <c r="V396" i="2" s="1"/>
  <c r="V397" i="2" a="1"/>
  <c r="V397" i="2" s="1"/>
  <c r="V398" i="2" a="1"/>
  <c r="V398" i="2" s="1"/>
  <c r="V399" i="2" a="1"/>
  <c r="V399" i="2" s="1"/>
  <c r="V400" i="2" a="1"/>
  <c r="V400" i="2" s="1"/>
  <c r="V401" i="2" a="1"/>
  <c r="V401" i="2" s="1"/>
  <c r="V402" i="2" a="1"/>
  <c r="V402" i="2" s="1"/>
  <c r="V403" i="2" a="1"/>
  <c r="V403" i="2" s="1"/>
  <c r="V404" i="2" a="1"/>
  <c r="V404" i="2" s="1"/>
  <c r="V405" i="2" a="1"/>
  <c r="V405" i="2" s="1"/>
  <c r="V406" i="2" a="1"/>
  <c r="V406" i="2" s="1"/>
  <c r="V407" i="2" a="1"/>
  <c r="V407" i="2" s="1"/>
  <c r="V408" i="2" a="1"/>
  <c r="V408" i="2" s="1"/>
  <c r="V409" i="2" a="1"/>
  <c r="V409" i="2" s="1"/>
  <c r="V410" i="2" a="1"/>
  <c r="V410" i="2" s="1"/>
  <c r="V411" i="2" a="1"/>
  <c r="V411" i="2" s="1"/>
  <c r="V412" i="2" a="1"/>
  <c r="V412" i="2" s="1"/>
  <c r="V413" i="2" a="1"/>
  <c r="V413" i="2" s="1"/>
  <c r="V414" i="2" a="1"/>
  <c r="V414" i="2" s="1"/>
  <c r="V415" i="2" a="1"/>
  <c r="V415" i="2" s="1"/>
  <c r="V416" i="2" a="1"/>
  <c r="V416" i="2" s="1"/>
  <c r="V417" i="2" a="1"/>
  <c r="V417" i="2" s="1"/>
  <c r="V418" i="2" a="1"/>
  <c r="V418" i="2" s="1"/>
  <c r="V419" i="2" a="1"/>
  <c r="V419" i="2" s="1"/>
  <c r="V420" i="2" a="1"/>
  <c r="V420" i="2" s="1"/>
  <c r="V421" i="2" a="1"/>
  <c r="V421" i="2" s="1"/>
  <c r="V422" i="2" a="1"/>
  <c r="V422" i="2" s="1"/>
  <c r="V423" i="2" a="1"/>
  <c r="V423" i="2" s="1"/>
  <c r="V424" i="2" a="1"/>
  <c r="V424" i="2" s="1"/>
  <c r="V425" i="2" a="1"/>
  <c r="V425" i="2" s="1"/>
  <c r="V426" i="2" a="1"/>
  <c r="V426" i="2" s="1"/>
  <c r="V427" i="2" a="1"/>
  <c r="V427" i="2" s="1"/>
  <c r="V428" i="2" a="1"/>
  <c r="V428" i="2" s="1"/>
  <c r="V429" i="2" a="1"/>
  <c r="V429" i="2" s="1"/>
  <c r="V430" i="2" a="1"/>
  <c r="V430" i="2" s="1"/>
  <c r="V431" i="2" a="1"/>
  <c r="V431" i="2" s="1"/>
  <c r="V432" i="2" a="1"/>
  <c r="V432" i="2" s="1"/>
  <c r="V433" i="2" a="1"/>
  <c r="V433" i="2" s="1"/>
  <c r="V434" i="2" a="1"/>
  <c r="V434" i="2" s="1"/>
  <c r="V435" i="2" a="1"/>
  <c r="V435" i="2" s="1"/>
  <c r="V436" i="2" a="1"/>
  <c r="V436" i="2" s="1"/>
  <c r="V437" i="2" a="1"/>
  <c r="V437" i="2" s="1"/>
  <c r="V438" i="2" a="1"/>
  <c r="V438" i="2" s="1"/>
  <c r="V439" i="2" a="1"/>
  <c r="V439" i="2" s="1"/>
  <c r="V440" i="2" a="1"/>
  <c r="V440" i="2" s="1"/>
  <c r="V441" i="2" a="1"/>
  <c r="V441" i="2" s="1"/>
  <c r="V442" i="2" a="1"/>
  <c r="V442" i="2" s="1"/>
  <c r="V443" i="2" a="1"/>
  <c r="V443" i="2" s="1"/>
  <c r="V444" i="2" a="1"/>
  <c r="V444" i="2" s="1"/>
  <c r="V445" i="2" a="1"/>
  <c r="V445" i="2" s="1"/>
  <c r="V446" i="2" a="1"/>
  <c r="V446" i="2" s="1"/>
  <c r="V447" i="2" a="1"/>
  <c r="V447" i="2" s="1"/>
  <c r="V448" i="2" a="1"/>
  <c r="V448" i="2" s="1"/>
  <c r="V449" i="2" a="1"/>
  <c r="V449" i="2" s="1"/>
  <c r="V450" i="2" a="1"/>
  <c r="V450" i="2" s="1"/>
  <c r="V451" i="2" a="1"/>
  <c r="V451" i="2" s="1"/>
  <c r="V452" i="2" a="1"/>
  <c r="V452" i="2" s="1"/>
  <c r="V453" i="2" a="1"/>
  <c r="V453" i="2" s="1"/>
  <c r="V454" i="2" a="1"/>
  <c r="V454" i="2" s="1"/>
  <c r="V455" i="2" a="1"/>
  <c r="V455" i="2" s="1"/>
  <c r="V456" i="2" a="1"/>
  <c r="V456" i="2" s="1"/>
  <c r="V457" i="2" a="1"/>
  <c r="V457" i="2" s="1"/>
  <c r="V458" i="2" a="1"/>
  <c r="V458" i="2" s="1"/>
  <c r="V459" i="2" a="1"/>
  <c r="V459" i="2" s="1"/>
  <c r="V460" i="2" a="1"/>
  <c r="V460" i="2" s="1"/>
  <c r="V461" i="2" a="1"/>
  <c r="V461" i="2" s="1"/>
  <c r="V462" i="2" a="1"/>
  <c r="V462" i="2" s="1"/>
  <c r="V463" i="2" a="1"/>
  <c r="V463" i="2" s="1"/>
  <c r="V464" i="2" a="1"/>
  <c r="V464" i="2" s="1"/>
  <c r="V465" i="2" a="1"/>
  <c r="V465" i="2" s="1"/>
  <c r="V466" i="2" a="1"/>
  <c r="V466" i="2" s="1"/>
  <c r="V467" i="2" a="1"/>
  <c r="V467" i="2" s="1"/>
  <c r="V468" i="2" a="1"/>
  <c r="V468" i="2" s="1"/>
  <c r="V469" i="2" a="1"/>
  <c r="V469" i="2" s="1"/>
  <c r="V470" i="2" a="1"/>
  <c r="V470" i="2" s="1"/>
  <c r="V471" i="2" a="1"/>
  <c r="V471" i="2" s="1"/>
  <c r="V472" i="2" a="1"/>
  <c r="V472" i="2" s="1"/>
  <c r="V473" i="2" a="1"/>
  <c r="V473" i="2" s="1"/>
  <c r="V474" i="2" a="1"/>
  <c r="V474" i="2" s="1"/>
  <c r="V475" i="2" a="1"/>
  <c r="V475" i="2" s="1"/>
  <c r="V476" i="2" a="1"/>
  <c r="V476" i="2" s="1"/>
  <c r="V477" i="2" a="1"/>
  <c r="V477" i="2" s="1"/>
  <c r="V478" i="2" a="1"/>
  <c r="V478" i="2" s="1"/>
  <c r="V479" i="2" a="1"/>
  <c r="V479" i="2" s="1"/>
  <c r="V480" i="2" a="1"/>
  <c r="V480" i="2" s="1"/>
  <c r="V481" i="2" a="1"/>
  <c r="V481" i="2" s="1"/>
  <c r="V482" i="2" a="1"/>
  <c r="V482" i="2" s="1"/>
  <c r="V483" i="2" a="1"/>
  <c r="V483" i="2" s="1"/>
  <c r="V484" i="2" a="1"/>
  <c r="V484" i="2" s="1"/>
  <c r="V485" i="2" a="1"/>
  <c r="V485" i="2" s="1"/>
  <c r="V486" i="2" a="1"/>
  <c r="V486" i="2" s="1"/>
  <c r="V487" i="2" a="1"/>
  <c r="V487" i="2" s="1"/>
  <c r="V488" i="2" a="1"/>
  <c r="V488" i="2" s="1"/>
  <c r="V489" i="2" a="1"/>
  <c r="V489" i="2" s="1"/>
  <c r="V490" i="2" a="1"/>
  <c r="V490" i="2" s="1"/>
  <c r="V491" i="2" a="1"/>
  <c r="V491" i="2" s="1"/>
  <c r="V492" i="2" a="1"/>
  <c r="V492" i="2" s="1"/>
  <c r="V493" i="2" a="1"/>
  <c r="V493" i="2" s="1"/>
  <c r="V494" i="2" a="1"/>
  <c r="V494" i="2" s="1"/>
  <c r="V495" i="2" a="1"/>
  <c r="V495" i="2" s="1"/>
  <c r="V496" i="2" a="1"/>
  <c r="V496" i="2" s="1"/>
  <c r="V497" i="2" a="1"/>
  <c r="V497" i="2" s="1"/>
  <c r="V498" i="2" a="1"/>
  <c r="V498" i="2" s="1"/>
  <c r="V499" i="2" a="1"/>
  <c r="V499" i="2" s="1"/>
  <c r="V500" i="2" a="1"/>
  <c r="V500" i="2" s="1"/>
  <c r="V501" i="2" a="1"/>
  <c r="V501" i="2" s="1"/>
  <c r="V502" i="2" a="1"/>
  <c r="V502" i="2" s="1"/>
  <c r="V503" i="2" a="1"/>
  <c r="V503" i="2" s="1"/>
  <c r="V504" i="2" a="1"/>
  <c r="V504" i="2" s="1"/>
  <c r="V505" i="2" a="1"/>
  <c r="V505" i="2" s="1"/>
  <c r="V506" i="2" a="1"/>
  <c r="V506" i="2" s="1"/>
  <c r="V507" i="2" a="1"/>
  <c r="V507" i="2" s="1"/>
  <c r="V508" i="2" a="1"/>
  <c r="V508" i="2" s="1"/>
  <c r="V509" i="2" a="1"/>
  <c r="V509" i="2" s="1"/>
  <c r="V510" i="2" a="1"/>
  <c r="V510" i="2" s="1"/>
  <c r="V511" i="2" a="1"/>
  <c r="V511" i="2" s="1"/>
  <c r="V512" i="2" a="1"/>
  <c r="V512" i="2" s="1"/>
  <c r="V513" i="2" a="1"/>
  <c r="V513" i="2" s="1"/>
  <c r="V514" i="2" a="1"/>
  <c r="V514" i="2" s="1"/>
  <c r="V515" i="2" a="1"/>
  <c r="V515" i="2" s="1"/>
  <c r="V516" i="2" a="1"/>
  <c r="V516" i="2" s="1"/>
  <c r="V517" i="2" a="1"/>
  <c r="V517" i="2" s="1"/>
  <c r="V518" i="2" a="1"/>
  <c r="V518" i="2" s="1"/>
  <c r="V519" i="2" a="1"/>
  <c r="V519" i="2" s="1"/>
  <c r="V520" i="2" a="1"/>
  <c r="V520" i="2" s="1"/>
  <c r="V521" i="2" a="1"/>
  <c r="V521" i="2" s="1"/>
  <c r="V522" i="2" a="1"/>
  <c r="V522" i="2" s="1"/>
  <c r="V523" i="2" a="1"/>
  <c r="V523" i="2" s="1"/>
  <c r="V524" i="2" a="1"/>
  <c r="V524" i="2" s="1"/>
  <c r="V525" i="2" a="1"/>
  <c r="V525" i="2" s="1"/>
  <c r="V526" i="2" a="1"/>
  <c r="V526" i="2" s="1"/>
  <c r="V527" i="2" a="1"/>
  <c r="V527" i="2" s="1"/>
  <c r="V528" i="2" a="1"/>
  <c r="V528" i="2" s="1"/>
  <c r="V529" i="2" a="1"/>
  <c r="V529" i="2" s="1"/>
  <c r="V530" i="2" a="1"/>
  <c r="V530" i="2" s="1"/>
  <c r="V531" i="2" a="1"/>
  <c r="V531" i="2" s="1"/>
  <c r="V532" i="2" a="1"/>
  <c r="V532" i="2" s="1"/>
  <c r="V533" i="2" a="1"/>
  <c r="V533" i="2" s="1"/>
  <c r="V534" i="2" a="1"/>
  <c r="V534" i="2" s="1"/>
  <c r="V535" i="2" a="1"/>
  <c r="V535" i="2" s="1"/>
  <c r="V536" i="2" a="1"/>
  <c r="V536" i="2" s="1"/>
  <c r="V537" i="2" a="1"/>
  <c r="V537" i="2" s="1"/>
  <c r="V538" i="2" a="1"/>
  <c r="V538" i="2" s="1"/>
  <c r="V539" i="2" a="1"/>
  <c r="V539" i="2" s="1"/>
  <c r="V540" i="2" a="1"/>
  <c r="V540" i="2" s="1"/>
  <c r="V541" i="2" a="1"/>
  <c r="V541" i="2" s="1"/>
  <c r="V542" i="2" a="1"/>
  <c r="V542" i="2" s="1"/>
  <c r="V543" i="2" a="1"/>
  <c r="V543" i="2" s="1"/>
  <c r="V544" i="2" a="1"/>
  <c r="V544" i="2" s="1"/>
  <c r="V545" i="2" a="1"/>
  <c r="V545" i="2" s="1"/>
  <c r="V546" i="2" a="1"/>
  <c r="V546" i="2" s="1"/>
  <c r="V547" i="2" a="1"/>
  <c r="V547" i="2" s="1"/>
  <c r="V548" i="2" a="1"/>
  <c r="V548" i="2" s="1"/>
  <c r="V549" i="2" a="1"/>
  <c r="V549" i="2" s="1"/>
  <c r="V550" i="2" a="1"/>
  <c r="V550" i="2" s="1"/>
  <c r="V551" i="2" a="1"/>
  <c r="V551" i="2" s="1"/>
  <c r="V552" i="2" a="1"/>
  <c r="V552" i="2" s="1"/>
  <c r="V553" i="2" a="1"/>
  <c r="V553" i="2" s="1"/>
  <c r="V554" i="2" a="1"/>
  <c r="V554" i="2" s="1"/>
  <c r="V555" i="2" a="1"/>
  <c r="V555" i="2" s="1"/>
  <c r="V556" i="2" a="1"/>
  <c r="V556" i="2" s="1"/>
  <c r="V557" i="2" a="1"/>
  <c r="V557" i="2" s="1"/>
  <c r="V558" i="2" a="1"/>
  <c r="V558" i="2" s="1"/>
  <c r="V559" i="2" a="1"/>
  <c r="V559" i="2" s="1"/>
  <c r="V560" i="2" a="1"/>
  <c r="V560" i="2" s="1"/>
  <c r="V561" i="2" a="1"/>
  <c r="V561" i="2" s="1"/>
  <c r="V562" i="2" a="1"/>
  <c r="V562" i="2" s="1"/>
  <c r="V563" i="2" a="1"/>
  <c r="V563" i="2" s="1"/>
  <c r="V564" i="2" a="1"/>
  <c r="V564" i="2" s="1"/>
  <c r="V565" i="2" a="1"/>
  <c r="V565" i="2" s="1"/>
  <c r="V566" i="2" a="1"/>
  <c r="V566" i="2" s="1"/>
  <c r="V567" i="2" a="1"/>
  <c r="V567" i="2" s="1"/>
  <c r="V568" i="2" a="1"/>
  <c r="V568" i="2" s="1"/>
  <c r="V569" i="2" a="1"/>
  <c r="V569" i="2" s="1"/>
  <c r="V570" i="2" a="1"/>
  <c r="V570" i="2" s="1"/>
  <c r="V571" i="2" a="1"/>
  <c r="V571" i="2" s="1"/>
  <c r="V572" i="2" a="1"/>
  <c r="V572" i="2" s="1"/>
  <c r="V573" i="2" a="1"/>
  <c r="V573" i="2" s="1"/>
  <c r="V574" i="2" a="1"/>
  <c r="V574" i="2" s="1"/>
  <c r="V575" i="2" a="1"/>
  <c r="V575" i="2" s="1"/>
  <c r="V576" i="2" a="1"/>
  <c r="V576" i="2" s="1"/>
  <c r="V577" i="2" a="1"/>
  <c r="V577" i="2" s="1"/>
  <c r="V578" i="2" a="1"/>
  <c r="V578" i="2" s="1"/>
  <c r="V579" i="2" a="1"/>
  <c r="V579" i="2" s="1"/>
  <c r="V580" i="2" a="1"/>
  <c r="V580" i="2" s="1"/>
  <c r="V581" i="2" a="1"/>
  <c r="V581" i="2" s="1"/>
  <c r="V582" i="2" a="1"/>
  <c r="V582" i="2" s="1"/>
  <c r="V583" i="2" a="1"/>
  <c r="V583" i="2" s="1"/>
  <c r="V584" i="2" a="1"/>
  <c r="V584" i="2" s="1"/>
  <c r="V585" i="2" a="1"/>
  <c r="V585" i="2" s="1"/>
  <c r="V586" i="2" a="1"/>
  <c r="V586" i="2" s="1"/>
  <c r="V587" i="2" a="1"/>
  <c r="V587" i="2" s="1"/>
  <c r="V588" i="2" a="1"/>
  <c r="V588" i="2" s="1"/>
  <c r="V589" i="2" a="1"/>
  <c r="V589" i="2" s="1"/>
  <c r="V590" i="2" a="1"/>
  <c r="V590" i="2" s="1"/>
  <c r="V591" i="2" a="1"/>
  <c r="V591" i="2" s="1"/>
  <c r="V592" i="2" a="1"/>
  <c r="V592" i="2" s="1"/>
  <c r="V593" i="2" a="1"/>
  <c r="V593" i="2" s="1"/>
  <c r="V594" i="2" a="1"/>
  <c r="V594" i="2" s="1"/>
  <c r="V595" i="2" a="1"/>
  <c r="V595" i="2" s="1"/>
  <c r="V596" i="2" a="1"/>
  <c r="V596" i="2" s="1"/>
  <c r="V597" i="2" a="1"/>
  <c r="V597" i="2" s="1"/>
  <c r="V598" i="2" a="1"/>
  <c r="V598" i="2" s="1"/>
  <c r="V599" i="2" a="1"/>
  <c r="V599" i="2" s="1"/>
  <c r="V600" i="2" a="1"/>
  <c r="V600" i="2" s="1"/>
  <c r="V601" i="2" a="1"/>
  <c r="V601" i="2" s="1"/>
  <c r="V602" i="2" a="1"/>
  <c r="V602" i="2" s="1"/>
  <c r="V603" i="2" a="1"/>
  <c r="V603" i="2" s="1"/>
  <c r="V604" i="2" a="1"/>
  <c r="V604" i="2" s="1"/>
  <c r="V605" i="2" a="1"/>
  <c r="V605" i="2" s="1"/>
  <c r="V606" i="2" a="1"/>
  <c r="V606" i="2" s="1"/>
  <c r="V607" i="2" a="1"/>
  <c r="V607" i="2" s="1"/>
  <c r="V608" i="2" a="1"/>
  <c r="V608" i="2" s="1"/>
  <c r="V609" i="2" a="1"/>
  <c r="V609" i="2" s="1"/>
  <c r="V610" i="2" a="1"/>
  <c r="V610" i="2" s="1"/>
  <c r="V611" i="2" a="1"/>
  <c r="V611" i="2" s="1"/>
  <c r="V612" i="2" a="1"/>
  <c r="V612" i="2" s="1"/>
  <c r="V613" i="2" a="1"/>
  <c r="V613" i="2" s="1"/>
  <c r="V614" i="2" a="1"/>
  <c r="V614" i="2" s="1"/>
  <c r="V615" i="2" a="1"/>
  <c r="V615" i="2" s="1"/>
  <c r="V616" i="2" a="1"/>
  <c r="V616" i="2" s="1"/>
  <c r="V617" i="2" a="1"/>
  <c r="V617" i="2" s="1"/>
  <c r="V618" i="2" a="1"/>
  <c r="V618" i="2" s="1"/>
  <c r="V619" i="2" a="1"/>
  <c r="V619" i="2" s="1"/>
  <c r="V620" i="2" a="1"/>
  <c r="V620" i="2" s="1"/>
  <c r="V621" i="2" a="1"/>
  <c r="V621" i="2" s="1"/>
  <c r="V622" i="2" a="1"/>
  <c r="V622" i="2" s="1"/>
  <c r="V623" i="2" a="1"/>
  <c r="V623" i="2" s="1"/>
  <c r="V624" i="2" a="1"/>
  <c r="V624" i="2" s="1"/>
  <c r="V625" i="2" a="1"/>
  <c r="V625" i="2" s="1"/>
  <c r="V626" i="2" a="1"/>
  <c r="V626" i="2" s="1"/>
  <c r="V627" i="2" a="1"/>
  <c r="V627" i="2" s="1"/>
  <c r="V628" i="2" a="1"/>
  <c r="V628" i="2" s="1"/>
  <c r="V629" i="2" a="1"/>
  <c r="V629" i="2" s="1"/>
  <c r="V630" i="2" a="1"/>
  <c r="V630" i="2" s="1"/>
  <c r="V631" i="2" a="1"/>
  <c r="V631" i="2" s="1"/>
  <c r="V632" i="2" a="1"/>
  <c r="V632" i="2" s="1"/>
  <c r="V633" i="2" a="1"/>
  <c r="V633" i="2" s="1"/>
  <c r="V634" i="2" a="1"/>
  <c r="V634" i="2" s="1"/>
  <c r="V635" i="2" a="1"/>
  <c r="V635" i="2" s="1"/>
  <c r="V636" i="2" a="1"/>
  <c r="V636" i="2" s="1"/>
  <c r="V637" i="2" a="1"/>
  <c r="V637" i="2" s="1"/>
  <c r="V638" i="2" a="1"/>
  <c r="V638" i="2" s="1"/>
  <c r="V639" i="2" a="1"/>
  <c r="V639" i="2" s="1"/>
  <c r="V640" i="2" a="1"/>
  <c r="V640" i="2" s="1"/>
  <c r="V641" i="2" a="1"/>
  <c r="V641" i="2" s="1"/>
  <c r="V642" i="2" a="1"/>
  <c r="V642" i="2" s="1"/>
  <c r="V643" i="2" a="1"/>
  <c r="V643" i="2" s="1"/>
  <c r="V644" i="2" a="1"/>
  <c r="V644" i="2" s="1"/>
  <c r="V645" i="2" a="1"/>
  <c r="V645" i="2" s="1"/>
  <c r="V646" i="2" a="1"/>
  <c r="V646" i="2" s="1"/>
  <c r="V647" i="2" a="1"/>
  <c r="V647" i="2" s="1"/>
  <c r="V648" i="2" a="1"/>
  <c r="V648" i="2" s="1"/>
  <c r="V649" i="2" a="1"/>
  <c r="V649" i="2" s="1"/>
  <c r="V650" i="2" a="1"/>
  <c r="V650" i="2" s="1"/>
  <c r="V651" i="2" a="1"/>
  <c r="V651" i="2" s="1"/>
  <c r="V652" i="2" a="1"/>
  <c r="V652" i="2" s="1"/>
  <c r="V653" i="2" a="1"/>
  <c r="V653" i="2" s="1"/>
  <c r="V654" i="2" a="1"/>
  <c r="V654" i="2" s="1"/>
  <c r="V655" i="2" a="1"/>
  <c r="V655" i="2" s="1"/>
  <c r="V656" i="2" a="1"/>
  <c r="V656" i="2" s="1"/>
  <c r="V657" i="2" a="1"/>
  <c r="V657" i="2" s="1"/>
  <c r="V658" i="2" a="1"/>
  <c r="V658" i="2" s="1"/>
  <c r="V659" i="2" a="1"/>
  <c r="V659" i="2" s="1"/>
  <c r="V660" i="2" a="1"/>
  <c r="V660" i="2" s="1"/>
  <c r="V661" i="2" a="1"/>
  <c r="V661" i="2" s="1"/>
  <c r="V662" i="2" a="1"/>
  <c r="V662" i="2" s="1"/>
  <c r="V663" i="2" a="1"/>
  <c r="V663" i="2" s="1"/>
  <c r="V664" i="2" a="1"/>
  <c r="V664" i="2" s="1"/>
  <c r="V665" i="2" a="1"/>
  <c r="V665" i="2" s="1"/>
  <c r="V666" i="2" a="1"/>
  <c r="V666" i="2" s="1"/>
  <c r="V667" i="2" a="1"/>
  <c r="V667" i="2" s="1"/>
  <c r="V668" i="2" a="1"/>
  <c r="V668" i="2" s="1"/>
  <c r="V669" i="2" a="1"/>
  <c r="V669" i="2" s="1"/>
  <c r="V670" i="2" a="1"/>
  <c r="V670" i="2" s="1"/>
  <c r="V671" i="2" a="1"/>
  <c r="V671" i="2" s="1"/>
  <c r="V672" i="2" a="1"/>
  <c r="V672" i="2" s="1"/>
  <c r="V673" i="2" a="1"/>
  <c r="V673" i="2" s="1"/>
  <c r="V674" i="2" a="1"/>
  <c r="V674" i="2" s="1"/>
  <c r="V675" i="2" a="1"/>
  <c r="V675" i="2" s="1"/>
  <c r="V676" i="2" a="1"/>
  <c r="V676" i="2" s="1"/>
  <c r="V677" i="2" a="1"/>
  <c r="V677" i="2" s="1"/>
  <c r="V678" i="2" a="1"/>
  <c r="V678" i="2" s="1"/>
  <c r="V679" i="2" a="1"/>
  <c r="V679" i="2" s="1"/>
  <c r="V680" i="2" a="1"/>
  <c r="V680" i="2" s="1"/>
  <c r="V681" i="2" a="1"/>
  <c r="V681" i="2" s="1"/>
  <c r="V682" i="2" a="1"/>
  <c r="V682" i="2" s="1"/>
  <c r="V683" i="2" a="1"/>
  <c r="V683" i="2" s="1"/>
  <c r="V684" i="2" a="1"/>
  <c r="V684" i="2" s="1"/>
  <c r="V685" i="2" a="1"/>
  <c r="V685" i="2" s="1"/>
  <c r="V686" i="2" a="1"/>
  <c r="V686" i="2" s="1"/>
  <c r="V687" i="2" a="1"/>
  <c r="V687" i="2" s="1"/>
  <c r="V688" i="2" a="1"/>
  <c r="V688" i="2" s="1"/>
  <c r="V689" i="2" a="1"/>
  <c r="V689" i="2" s="1"/>
  <c r="V690" i="2" a="1"/>
  <c r="V690" i="2" s="1"/>
  <c r="V691" i="2" a="1"/>
  <c r="V691" i="2" s="1"/>
  <c r="V692" i="2" a="1"/>
  <c r="V692" i="2" s="1"/>
  <c r="V693" i="2" a="1"/>
  <c r="V693" i="2" s="1"/>
  <c r="V694" i="2" a="1"/>
  <c r="V694" i="2" s="1"/>
  <c r="V695" i="2" a="1"/>
  <c r="V695" i="2" s="1"/>
  <c r="V696" i="2" a="1"/>
  <c r="V696" i="2" s="1"/>
  <c r="V697" i="2" a="1"/>
  <c r="V697" i="2" s="1"/>
  <c r="V698" i="2" a="1"/>
  <c r="V698" i="2" s="1"/>
  <c r="V699" i="2" a="1"/>
  <c r="V699" i="2" s="1"/>
  <c r="V700" i="2" a="1"/>
  <c r="V700" i="2" s="1"/>
  <c r="V701" i="2" a="1"/>
  <c r="V701" i="2" s="1"/>
  <c r="V702" i="2" a="1"/>
  <c r="V702" i="2" s="1"/>
  <c r="V703" i="2" a="1"/>
  <c r="V703" i="2" s="1"/>
  <c r="V704" i="2" a="1"/>
  <c r="V704" i="2" s="1"/>
  <c r="V705" i="2" a="1"/>
  <c r="V705" i="2" s="1"/>
  <c r="V706" i="2" a="1"/>
  <c r="V706" i="2" s="1"/>
  <c r="V707" i="2" a="1"/>
  <c r="V707" i="2" s="1"/>
  <c r="V708" i="2" a="1"/>
  <c r="V708" i="2" s="1"/>
  <c r="V709" i="2" a="1"/>
  <c r="V709" i="2" s="1"/>
  <c r="V710" i="2" a="1"/>
  <c r="V710" i="2" s="1"/>
  <c r="V711" i="2" a="1"/>
  <c r="V711" i="2" s="1"/>
  <c r="V712" i="2" a="1"/>
  <c r="V712" i="2" s="1"/>
  <c r="V713" i="2" a="1"/>
  <c r="V713" i="2" s="1"/>
  <c r="V714" i="2" a="1"/>
  <c r="V714" i="2" s="1"/>
  <c r="V715" i="2" a="1"/>
  <c r="V715" i="2" s="1"/>
  <c r="V716" i="2" a="1"/>
  <c r="V716" i="2" s="1"/>
  <c r="V717" i="2" a="1"/>
  <c r="V717" i="2" s="1"/>
  <c r="V718" i="2" a="1"/>
  <c r="V718" i="2" s="1"/>
  <c r="V719" i="2" a="1"/>
  <c r="V719" i="2" s="1"/>
  <c r="V720" i="2" a="1"/>
  <c r="V720" i="2" s="1"/>
  <c r="V721" i="2" a="1"/>
  <c r="V721" i="2" s="1"/>
  <c r="V722" i="2" a="1"/>
  <c r="V722" i="2" s="1"/>
  <c r="V723" i="2" a="1"/>
  <c r="V723" i="2" s="1"/>
  <c r="V724" i="2" a="1"/>
  <c r="V724" i="2" s="1"/>
  <c r="V725" i="2" a="1"/>
  <c r="V725" i="2" s="1"/>
  <c r="V726" i="2" a="1"/>
  <c r="V726" i="2" s="1"/>
  <c r="V727" i="2" a="1"/>
  <c r="V727" i="2" s="1"/>
  <c r="V728" i="2" a="1"/>
  <c r="V728" i="2" s="1"/>
  <c r="V729" i="2" a="1"/>
  <c r="V729" i="2" s="1"/>
  <c r="V730" i="2" a="1"/>
  <c r="V730" i="2" s="1"/>
  <c r="V731" i="2" a="1"/>
  <c r="V731" i="2" s="1"/>
  <c r="V732" i="2" a="1"/>
  <c r="V732" i="2" s="1"/>
  <c r="V733" i="2" a="1"/>
  <c r="V733" i="2" s="1"/>
  <c r="V734" i="2" a="1"/>
  <c r="V734" i="2" s="1"/>
  <c r="V735" i="2" a="1"/>
  <c r="V735" i="2" s="1"/>
  <c r="V736" i="2" a="1"/>
  <c r="V736" i="2" s="1"/>
  <c r="V737" i="2" a="1"/>
  <c r="V737" i="2" s="1"/>
  <c r="V738" i="2" a="1"/>
  <c r="V738" i="2" s="1"/>
  <c r="V739" i="2" a="1"/>
  <c r="V739" i="2" s="1"/>
  <c r="V740" i="2" a="1"/>
  <c r="V740" i="2" s="1"/>
  <c r="V741" i="2" a="1"/>
  <c r="V741" i="2" s="1"/>
  <c r="V742" i="2" a="1"/>
  <c r="V742" i="2" s="1"/>
  <c r="V743" i="2" a="1"/>
  <c r="V743" i="2" s="1"/>
  <c r="V744" i="2" a="1"/>
  <c r="V744" i="2" s="1"/>
  <c r="V745" i="2" a="1"/>
  <c r="V745" i="2" s="1"/>
  <c r="V746" i="2" a="1"/>
  <c r="V746" i="2" s="1"/>
  <c r="V747" i="2" a="1"/>
  <c r="V747" i="2" s="1"/>
  <c r="V748" i="2" a="1"/>
  <c r="V748" i="2" s="1"/>
  <c r="V749" i="2" a="1"/>
  <c r="V749" i="2" s="1"/>
  <c r="V750" i="2" a="1"/>
  <c r="V750" i="2" s="1"/>
  <c r="V751" i="2" a="1"/>
  <c r="V751" i="2" s="1"/>
  <c r="V752" i="2" a="1"/>
  <c r="V752" i="2" s="1"/>
  <c r="V753" i="2" a="1"/>
  <c r="V753" i="2" s="1"/>
  <c r="V754" i="2" a="1"/>
  <c r="V754" i="2" s="1"/>
  <c r="V755" i="2" a="1"/>
  <c r="V755" i="2" s="1"/>
  <c r="V756" i="2" a="1"/>
  <c r="V756" i="2" s="1"/>
  <c r="V757" i="2" a="1"/>
  <c r="V757" i="2" s="1"/>
  <c r="V758" i="2" a="1"/>
  <c r="V758" i="2" s="1"/>
  <c r="V759" i="2" a="1"/>
  <c r="V759" i="2" s="1"/>
  <c r="V760" i="2" a="1"/>
  <c r="V760" i="2" s="1"/>
  <c r="V761" i="2" a="1"/>
  <c r="V761" i="2" s="1"/>
  <c r="V762" i="2" a="1"/>
  <c r="V762" i="2" s="1"/>
  <c r="V763" i="2" a="1"/>
  <c r="V763" i="2" s="1"/>
  <c r="V764" i="2" a="1"/>
  <c r="V764" i="2" s="1"/>
  <c r="V765" i="2" a="1"/>
  <c r="V765" i="2" s="1"/>
  <c r="V766" i="2" a="1"/>
  <c r="V766" i="2" s="1"/>
  <c r="V767" i="2" a="1"/>
  <c r="V767" i="2" s="1"/>
  <c r="V768" i="2" a="1"/>
  <c r="V768" i="2" s="1"/>
  <c r="V769" i="2" a="1"/>
  <c r="V769" i="2" s="1"/>
  <c r="V770" i="2" a="1"/>
  <c r="V770" i="2" s="1"/>
  <c r="V771" i="2" a="1"/>
  <c r="V771" i="2" s="1"/>
  <c r="V772" i="2" a="1"/>
  <c r="V772" i="2" s="1"/>
  <c r="V773" i="2" a="1"/>
  <c r="V773" i="2" s="1"/>
  <c r="V774" i="2" a="1"/>
  <c r="V774" i="2" s="1"/>
  <c r="V775" i="2" a="1"/>
  <c r="V775" i="2" s="1"/>
  <c r="V776" i="2" a="1"/>
  <c r="V776" i="2" s="1"/>
  <c r="V777" i="2" a="1"/>
  <c r="V777" i="2" s="1"/>
  <c r="V778" i="2" a="1"/>
  <c r="V778" i="2" s="1"/>
  <c r="V779" i="2" a="1"/>
  <c r="V779" i="2" s="1"/>
  <c r="V780" i="2" a="1"/>
  <c r="V780" i="2" s="1"/>
  <c r="V781" i="2" a="1"/>
  <c r="V781" i="2" s="1"/>
  <c r="V782" i="2" a="1"/>
  <c r="V782" i="2" s="1"/>
  <c r="V783" i="2" a="1"/>
  <c r="V783" i="2" s="1"/>
  <c r="V784" i="2" a="1"/>
  <c r="V784" i="2" s="1"/>
  <c r="V785" i="2" a="1"/>
  <c r="V785" i="2" s="1"/>
  <c r="V786" i="2" a="1"/>
  <c r="V786" i="2" s="1"/>
  <c r="V787" i="2" a="1"/>
  <c r="V787" i="2" s="1"/>
  <c r="V788" i="2" a="1"/>
  <c r="V788" i="2" s="1"/>
  <c r="V789" i="2" a="1"/>
  <c r="V789" i="2" s="1"/>
  <c r="V790" i="2" a="1"/>
  <c r="V790" i="2" s="1"/>
  <c r="V791" i="2" a="1"/>
  <c r="V791" i="2" s="1"/>
  <c r="V792" i="2" a="1"/>
  <c r="V792" i="2" s="1"/>
  <c r="V793" i="2" a="1"/>
  <c r="V793" i="2" s="1"/>
  <c r="V794" i="2" a="1"/>
  <c r="V794" i="2" s="1"/>
  <c r="V795" i="2" a="1"/>
  <c r="V795" i="2" s="1"/>
  <c r="V796" i="2" a="1"/>
  <c r="V796" i="2" s="1"/>
  <c r="V797" i="2" a="1"/>
  <c r="V797" i="2" s="1"/>
  <c r="V798" i="2" a="1"/>
  <c r="V798" i="2" s="1"/>
  <c r="V799" i="2" a="1"/>
  <c r="V799" i="2" s="1"/>
  <c r="V800" i="2" a="1"/>
  <c r="V800" i="2" s="1"/>
  <c r="V801" i="2" a="1"/>
  <c r="V801" i="2" s="1"/>
  <c r="V802" i="2" a="1"/>
  <c r="V802" i="2" s="1"/>
  <c r="V803" i="2" a="1"/>
  <c r="V803" i="2" s="1"/>
  <c r="V804" i="2" a="1"/>
  <c r="V804" i="2" s="1"/>
  <c r="V805" i="2" a="1"/>
  <c r="V805" i="2" s="1"/>
  <c r="V806" i="2" a="1"/>
  <c r="V806" i="2" s="1"/>
  <c r="V807" i="2" a="1"/>
  <c r="V807" i="2" s="1"/>
  <c r="V808" i="2" a="1"/>
  <c r="V808" i="2" s="1"/>
  <c r="V809" i="2" a="1"/>
  <c r="V809" i="2" s="1"/>
  <c r="V810" i="2" a="1"/>
  <c r="V810" i="2" s="1"/>
  <c r="V811" i="2" a="1"/>
  <c r="V811" i="2" s="1"/>
  <c r="V812" i="2" a="1"/>
  <c r="V812" i="2" s="1"/>
  <c r="V813" i="2" a="1"/>
  <c r="V813" i="2" s="1"/>
  <c r="V814" i="2" a="1"/>
  <c r="V814" i="2" s="1"/>
  <c r="V815" i="2" a="1"/>
  <c r="V815" i="2" s="1"/>
  <c r="V816" i="2" a="1"/>
  <c r="V816" i="2" s="1"/>
  <c r="V817" i="2" a="1"/>
  <c r="V817" i="2" s="1"/>
  <c r="V818" i="2" a="1"/>
  <c r="V818" i="2" s="1"/>
  <c r="V819" i="2" a="1"/>
  <c r="V819" i="2" s="1"/>
  <c r="V820" i="2" a="1"/>
  <c r="V820" i="2" s="1"/>
  <c r="V821" i="2" a="1"/>
  <c r="V821" i="2" s="1"/>
  <c r="V822" i="2" a="1"/>
  <c r="V822" i="2" s="1"/>
  <c r="V823" i="2" a="1"/>
  <c r="V823" i="2" s="1"/>
  <c r="V824" i="2" a="1"/>
  <c r="V824" i="2" s="1"/>
  <c r="V825" i="2" a="1"/>
  <c r="V825" i="2" s="1"/>
  <c r="V826" i="2" a="1"/>
  <c r="V826" i="2" s="1"/>
  <c r="V827" i="2" a="1"/>
  <c r="V827" i="2" s="1"/>
  <c r="V828" i="2" a="1"/>
  <c r="V828" i="2" s="1"/>
  <c r="V829" i="2" a="1"/>
  <c r="V829" i="2" s="1"/>
  <c r="V830" i="2" a="1"/>
  <c r="V830" i="2" s="1"/>
  <c r="V831" i="2" a="1"/>
  <c r="V831" i="2" s="1"/>
  <c r="V832" i="2" a="1"/>
  <c r="V832" i="2" s="1"/>
  <c r="V833" i="2" a="1"/>
  <c r="V833" i="2" s="1"/>
  <c r="V834" i="2" a="1"/>
  <c r="V834" i="2" s="1"/>
  <c r="V835" i="2" a="1"/>
  <c r="V835" i="2" s="1"/>
  <c r="V836" i="2" a="1"/>
  <c r="V836" i="2" s="1"/>
  <c r="V837" i="2" a="1"/>
  <c r="V837" i="2" s="1"/>
  <c r="V838" i="2" a="1"/>
  <c r="V838" i="2" s="1"/>
  <c r="V839" i="2" a="1"/>
  <c r="V839" i="2" s="1"/>
  <c r="V840" i="2" a="1"/>
  <c r="V840" i="2" s="1"/>
  <c r="V841" i="2" a="1"/>
  <c r="V841" i="2" s="1"/>
  <c r="V842" i="2" a="1"/>
  <c r="V842" i="2" s="1"/>
  <c r="V843" i="2" a="1"/>
  <c r="V843" i="2" s="1"/>
  <c r="V844" i="2" a="1"/>
  <c r="V844" i="2" s="1"/>
  <c r="V845" i="2" a="1"/>
  <c r="V845" i="2" s="1"/>
  <c r="V846" i="2" a="1"/>
  <c r="V846" i="2" s="1"/>
  <c r="V847" i="2" a="1"/>
  <c r="V847" i="2" s="1"/>
  <c r="V848" i="2" a="1"/>
  <c r="V848" i="2" s="1"/>
  <c r="V849" i="2" a="1"/>
  <c r="V849" i="2" s="1"/>
  <c r="V850" i="2" a="1"/>
  <c r="V850" i="2" s="1"/>
  <c r="V851" i="2" a="1"/>
  <c r="V851" i="2" s="1"/>
  <c r="V852" i="2" a="1"/>
  <c r="V852" i="2" s="1"/>
  <c r="V853" i="2" a="1"/>
  <c r="V853" i="2" s="1"/>
  <c r="V854" i="2" a="1"/>
  <c r="V854" i="2" s="1"/>
  <c r="V855" i="2" a="1"/>
  <c r="V855" i="2" s="1"/>
  <c r="V856" i="2" a="1"/>
  <c r="V856" i="2" s="1"/>
  <c r="V857" i="2" a="1"/>
  <c r="V857" i="2" s="1"/>
  <c r="V858" i="2" a="1"/>
  <c r="V858" i="2" s="1"/>
  <c r="V859" i="2" a="1"/>
  <c r="V859" i="2" s="1"/>
  <c r="V860" i="2" a="1"/>
  <c r="V860" i="2" s="1"/>
  <c r="V861" i="2" a="1"/>
  <c r="V861" i="2" s="1"/>
  <c r="V862" i="2" a="1"/>
  <c r="V862" i="2" s="1"/>
  <c r="V863" i="2" a="1"/>
  <c r="V863" i="2" s="1"/>
  <c r="V864" i="2" a="1"/>
  <c r="V864" i="2" s="1"/>
  <c r="V865" i="2" a="1"/>
  <c r="V865" i="2" s="1"/>
  <c r="V866" i="2" a="1"/>
  <c r="V866" i="2" s="1"/>
  <c r="V867" i="2" a="1"/>
  <c r="V867" i="2" s="1"/>
  <c r="V868" i="2" a="1"/>
  <c r="V868" i="2" s="1"/>
  <c r="V869" i="2" a="1"/>
  <c r="V869" i="2" s="1"/>
  <c r="V870" i="2" a="1"/>
  <c r="V870" i="2" s="1"/>
  <c r="V871" i="2" a="1"/>
  <c r="V871" i="2" s="1"/>
  <c r="V872" i="2" a="1"/>
  <c r="V872" i="2" s="1"/>
  <c r="V873" i="2" a="1"/>
  <c r="V873" i="2" s="1"/>
  <c r="V874" i="2" a="1"/>
  <c r="V874" i="2" s="1"/>
  <c r="V875" i="2" a="1"/>
  <c r="V875" i="2" s="1"/>
  <c r="V876" i="2" a="1"/>
  <c r="V876" i="2" s="1"/>
  <c r="V877" i="2" a="1"/>
  <c r="V877" i="2" s="1"/>
  <c r="V878" i="2" a="1"/>
  <c r="V878" i="2" s="1"/>
  <c r="V879" i="2" a="1"/>
  <c r="V879" i="2" s="1"/>
  <c r="V880" i="2" a="1"/>
  <c r="V880" i="2" s="1"/>
  <c r="V881" i="2" a="1"/>
  <c r="V881" i="2" s="1"/>
  <c r="V882" i="2" a="1"/>
  <c r="V882" i="2" s="1"/>
  <c r="V883" i="2" a="1"/>
  <c r="V883" i="2" s="1"/>
  <c r="V884" i="2" a="1"/>
  <c r="V884" i="2" s="1"/>
  <c r="V885" i="2" a="1"/>
  <c r="V885" i="2" s="1"/>
  <c r="V886" i="2" a="1"/>
  <c r="V886" i="2" s="1"/>
  <c r="V887" i="2" a="1"/>
  <c r="V887" i="2" s="1"/>
  <c r="V888" i="2" a="1"/>
  <c r="V888" i="2" s="1"/>
  <c r="V889" i="2" a="1"/>
  <c r="V889" i="2" s="1"/>
  <c r="V890" i="2" a="1"/>
  <c r="V890" i="2" s="1"/>
  <c r="V891" i="2" a="1"/>
  <c r="V891" i="2" s="1"/>
  <c r="V892" i="2" a="1"/>
  <c r="V892" i="2" s="1"/>
  <c r="V893" i="2" a="1"/>
  <c r="V893" i="2" s="1"/>
  <c r="V894" i="2" a="1"/>
  <c r="V894" i="2" s="1"/>
  <c r="V895" i="2" a="1"/>
  <c r="V895" i="2" s="1"/>
  <c r="V896" i="2" a="1"/>
  <c r="V896" i="2" s="1"/>
  <c r="V897" i="2" a="1"/>
  <c r="V897" i="2" s="1"/>
  <c r="V898" i="2" a="1"/>
  <c r="V898" i="2" s="1"/>
  <c r="V899" i="2" a="1"/>
  <c r="V899" i="2" s="1"/>
  <c r="V900" i="2" a="1"/>
  <c r="V900" i="2" s="1"/>
  <c r="V901" i="2" a="1"/>
  <c r="V901" i="2" s="1"/>
  <c r="V902" i="2" a="1"/>
  <c r="V902" i="2" s="1"/>
  <c r="V903" i="2" a="1"/>
  <c r="V903" i="2" s="1"/>
  <c r="V904" i="2" a="1"/>
  <c r="V904" i="2" s="1"/>
  <c r="V905" i="2" a="1"/>
  <c r="V905" i="2" s="1"/>
  <c r="V906" i="2" a="1"/>
  <c r="V906" i="2" s="1"/>
  <c r="V907" i="2" a="1"/>
  <c r="V907" i="2" s="1"/>
  <c r="V908" i="2" a="1"/>
  <c r="V908" i="2" s="1"/>
  <c r="V909" i="2" a="1"/>
  <c r="V909" i="2" s="1"/>
  <c r="V910" i="2" a="1"/>
  <c r="V910" i="2" s="1"/>
  <c r="V911" i="2" a="1"/>
  <c r="V911" i="2" s="1"/>
  <c r="V912" i="2" a="1"/>
  <c r="V912" i="2" s="1"/>
  <c r="V913" i="2" a="1"/>
  <c r="V913" i="2" s="1"/>
  <c r="V914" i="2" a="1"/>
  <c r="V914" i="2" s="1"/>
  <c r="V915" i="2" a="1"/>
  <c r="V915" i="2" s="1"/>
  <c r="V916" i="2" a="1"/>
  <c r="V916" i="2" s="1"/>
  <c r="V917" i="2" a="1"/>
  <c r="V917" i="2" s="1"/>
  <c r="V918" i="2" a="1"/>
  <c r="V918" i="2" s="1"/>
  <c r="V919" i="2" a="1"/>
  <c r="V919" i="2" s="1"/>
  <c r="V920" i="2" a="1"/>
  <c r="V920" i="2" s="1"/>
  <c r="V921" i="2" a="1"/>
  <c r="V921" i="2" s="1"/>
  <c r="V922" i="2" a="1"/>
  <c r="V922" i="2" s="1"/>
  <c r="V923" i="2" a="1"/>
  <c r="V923" i="2" s="1"/>
  <c r="V924" i="2" a="1"/>
  <c r="V924" i="2" s="1"/>
  <c r="V925" i="2" a="1"/>
  <c r="V925" i="2" s="1"/>
  <c r="V926" i="2" a="1"/>
  <c r="V926" i="2" s="1"/>
  <c r="V927" i="2" a="1"/>
  <c r="V927" i="2" s="1"/>
  <c r="V928" i="2" a="1"/>
  <c r="V928" i="2" s="1"/>
  <c r="V929" i="2" a="1"/>
  <c r="V929" i="2" s="1"/>
  <c r="V930" i="2" a="1"/>
  <c r="V930" i="2" s="1"/>
  <c r="V931" i="2" a="1"/>
  <c r="V931" i="2" s="1"/>
  <c r="V932" i="2" a="1"/>
  <c r="V932" i="2" s="1"/>
  <c r="V933" i="2" a="1"/>
  <c r="V933" i="2" s="1"/>
  <c r="V934" i="2" a="1"/>
  <c r="V934" i="2" s="1"/>
  <c r="V935" i="2" a="1"/>
  <c r="V935" i="2" s="1"/>
  <c r="V936" i="2" a="1"/>
  <c r="V936" i="2" s="1"/>
  <c r="V937" i="2" a="1"/>
  <c r="V937" i="2" s="1"/>
  <c r="V938" i="2" a="1"/>
  <c r="V938" i="2" s="1"/>
  <c r="V939" i="2" a="1"/>
  <c r="V939" i="2" s="1"/>
  <c r="V940" i="2" a="1"/>
  <c r="V940" i="2" s="1"/>
  <c r="V941" i="2" a="1"/>
  <c r="V941" i="2" s="1"/>
  <c r="V942" i="2" a="1"/>
  <c r="V942" i="2" s="1"/>
  <c r="V943" i="2" a="1"/>
  <c r="V943" i="2" s="1"/>
  <c r="V944" i="2" a="1"/>
  <c r="V944" i="2" s="1"/>
  <c r="V945" i="2" a="1"/>
  <c r="V945" i="2" s="1"/>
  <c r="V946" i="2" a="1"/>
  <c r="V946" i="2" s="1"/>
  <c r="V947" i="2" a="1"/>
  <c r="V947" i="2" s="1"/>
  <c r="V948" i="2" a="1"/>
  <c r="V948" i="2" s="1"/>
  <c r="V949" i="2" a="1"/>
  <c r="V949" i="2" s="1"/>
  <c r="V950" i="2" a="1"/>
  <c r="V950" i="2" s="1"/>
  <c r="V951" i="2" a="1"/>
  <c r="V951" i="2" s="1"/>
  <c r="V952" i="2" a="1"/>
  <c r="V952" i="2" s="1"/>
  <c r="V953" i="2" a="1"/>
  <c r="V953" i="2" s="1"/>
  <c r="V954" i="2" a="1"/>
  <c r="V954" i="2" s="1"/>
  <c r="V955" i="2" a="1"/>
  <c r="V955" i="2" s="1"/>
  <c r="V956" i="2" a="1"/>
  <c r="V956" i="2" s="1"/>
  <c r="V957" i="2" a="1"/>
  <c r="V957" i="2" s="1"/>
  <c r="V958" i="2" a="1"/>
  <c r="V958" i="2" s="1"/>
  <c r="V959" i="2" a="1"/>
  <c r="V959" i="2" s="1"/>
  <c r="V960" i="2" a="1"/>
  <c r="V960" i="2" s="1"/>
  <c r="V961" i="2" a="1"/>
  <c r="V961" i="2" s="1"/>
  <c r="V962" i="2" a="1"/>
  <c r="V962" i="2" s="1"/>
  <c r="V963" i="2" a="1"/>
  <c r="V963" i="2" s="1"/>
  <c r="V964" i="2" a="1"/>
  <c r="V964" i="2" s="1"/>
  <c r="V965" i="2" a="1"/>
  <c r="V965" i="2" s="1"/>
  <c r="V966" i="2" a="1"/>
  <c r="V966" i="2" s="1"/>
  <c r="V967" i="2" a="1"/>
  <c r="V967" i="2" s="1"/>
  <c r="V968" i="2" a="1"/>
  <c r="V968" i="2" s="1"/>
  <c r="V969" i="2" a="1"/>
  <c r="V969" i="2" s="1"/>
  <c r="V970" i="2" a="1"/>
  <c r="V970" i="2" s="1"/>
  <c r="V971" i="2" a="1"/>
  <c r="V971" i="2" s="1"/>
  <c r="V972" i="2" a="1"/>
  <c r="V972" i="2" s="1"/>
  <c r="V973" i="2" a="1"/>
  <c r="V973" i="2" s="1"/>
  <c r="V974" i="2" a="1"/>
  <c r="V974" i="2" s="1"/>
  <c r="V975" i="2" a="1"/>
  <c r="V975" i="2" s="1"/>
  <c r="V976" i="2" a="1"/>
  <c r="V976" i="2" s="1"/>
  <c r="V977" i="2" a="1"/>
  <c r="V977" i="2" s="1"/>
  <c r="V978" i="2" a="1"/>
  <c r="V978" i="2" s="1"/>
  <c r="V979" i="2" a="1"/>
  <c r="V979" i="2" s="1"/>
  <c r="V980" i="2" a="1"/>
  <c r="V980" i="2" s="1"/>
  <c r="V981" i="2" a="1"/>
  <c r="V981" i="2" s="1"/>
  <c r="V982" i="2" a="1"/>
  <c r="V982" i="2" s="1"/>
  <c r="V983" i="2" a="1"/>
  <c r="V983" i="2" s="1"/>
  <c r="V984" i="2" a="1"/>
  <c r="V984" i="2" s="1"/>
  <c r="V985" i="2" a="1"/>
  <c r="V985" i="2" s="1"/>
  <c r="V986" i="2" a="1"/>
  <c r="V986" i="2" s="1"/>
  <c r="V987" i="2" a="1"/>
  <c r="V987" i="2" s="1"/>
  <c r="V988" i="2" a="1"/>
  <c r="V988" i="2" s="1"/>
  <c r="V989" i="2" a="1"/>
  <c r="V989" i="2" s="1"/>
  <c r="V990" i="2" a="1"/>
  <c r="V990" i="2" s="1"/>
  <c r="V991" i="2" a="1"/>
  <c r="V991" i="2" s="1"/>
  <c r="V992" i="2" a="1"/>
  <c r="V992" i="2" s="1"/>
  <c r="V993" i="2" a="1"/>
  <c r="V993" i="2" s="1"/>
  <c r="V994" i="2" a="1"/>
  <c r="V994" i="2" s="1"/>
  <c r="V995" i="2" a="1"/>
  <c r="V995" i="2" s="1"/>
  <c r="V996" i="2" a="1"/>
  <c r="V996" i="2" s="1"/>
  <c r="V997" i="2" a="1"/>
  <c r="V997" i="2" s="1"/>
  <c r="V998" i="2" a="1"/>
  <c r="V998" i="2" s="1"/>
  <c r="V999" i="2" a="1"/>
  <c r="V999" i="2" s="1"/>
  <c r="V1000" i="2" a="1"/>
  <c r="V1000" i="2" s="1"/>
  <c r="V1001" i="2" a="1"/>
  <c r="V1001" i="2" s="1"/>
  <c r="V1002" i="2" a="1"/>
  <c r="V1002" i="2" s="1"/>
  <c r="V1003" i="2" a="1"/>
  <c r="V1003" i="2" s="1"/>
  <c r="V1004" i="2" a="1"/>
  <c r="V1004" i="2" s="1"/>
  <c r="V1005" i="2" a="1"/>
  <c r="V1005" i="2" s="1"/>
  <c r="V1006" i="2" a="1"/>
  <c r="V1006" i="2" s="1"/>
  <c r="V1007" i="2" a="1"/>
  <c r="V1007" i="2" s="1"/>
  <c r="V1008" i="2" a="1"/>
  <c r="V1008" i="2" s="1"/>
  <c r="V1009" i="2" a="1"/>
  <c r="V1009" i="2" s="1"/>
  <c r="V1010" i="2" a="1"/>
  <c r="V1010" i="2" s="1"/>
  <c r="V1011" i="2" a="1"/>
  <c r="V1011" i="2" s="1"/>
  <c r="V1012" i="2" a="1"/>
  <c r="V1012" i="2" s="1"/>
  <c r="V1013" i="2" a="1"/>
  <c r="V1013" i="2" s="1"/>
  <c r="V1014" i="2" a="1"/>
  <c r="V1014" i="2" s="1"/>
  <c r="V1015" i="2" a="1"/>
  <c r="V1015" i="2" s="1"/>
  <c r="V1016" i="2" a="1"/>
  <c r="V1016" i="2" s="1"/>
  <c r="V1017" i="2" a="1"/>
  <c r="V1017" i="2" s="1"/>
  <c r="V1018" i="2" a="1"/>
  <c r="V1018" i="2" s="1"/>
  <c r="V1019" i="2" a="1"/>
  <c r="V1019" i="2" s="1"/>
  <c r="V1020" i="2" a="1"/>
  <c r="V1020" i="2" s="1"/>
  <c r="V1021" i="2" a="1"/>
  <c r="V1021" i="2" s="1"/>
  <c r="V1022" i="2" a="1"/>
  <c r="V1022" i="2" s="1"/>
  <c r="V1023" i="2" a="1"/>
  <c r="V1023" i="2" s="1"/>
  <c r="V1024" i="2" a="1"/>
  <c r="V1024" i="2" s="1"/>
  <c r="V1025" i="2" a="1"/>
  <c r="V1025" i="2" s="1"/>
  <c r="V1026" i="2" a="1"/>
  <c r="V1026" i="2" s="1"/>
  <c r="V1027" i="2" a="1"/>
  <c r="V1027" i="2" s="1"/>
  <c r="V1028" i="2" a="1"/>
  <c r="V1028" i="2" s="1"/>
  <c r="V1029" i="2" a="1"/>
  <c r="V1029" i="2" s="1"/>
  <c r="V1030" i="2" a="1"/>
  <c r="V1030" i="2" s="1"/>
  <c r="V1031" i="2" a="1"/>
  <c r="V1031" i="2" s="1"/>
  <c r="V1032" i="2" a="1"/>
  <c r="V1032" i="2" s="1"/>
  <c r="V1033" i="2" a="1"/>
  <c r="V1033" i="2" s="1"/>
  <c r="V1034" i="2" a="1"/>
  <c r="V1034" i="2" s="1"/>
  <c r="V1035" i="2" a="1"/>
  <c r="V1035" i="2" s="1"/>
  <c r="V1036" i="2" a="1"/>
  <c r="V1036" i="2" s="1"/>
  <c r="V1037" i="2" a="1"/>
  <c r="V1037" i="2" s="1"/>
  <c r="V1038" i="2" a="1"/>
  <c r="V1038" i="2" s="1"/>
  <c r="V1039" i="2" a="1"/>
  <c r="V1039" i="2" s="1"/>
  <c r="V1040" i="2" a="1"/>
  <c r="V1040" i="2" s="1"/>
  <c r="V1041" i="2" a="1"/>
  <c r="V1041" i="2" s="1"/>
  <c r="V1042" i="2" a="1"/>
  <c r="V1042" i="2" s="1"/>
  <c r="V1043" i="2" a="1"/>
  <c r="V1043" i="2" s="1"/>
  <c r="V1044" i="2" a="1"/>
  <c r="V1044" i="2" s="1"/>
  <c r="V1045" i="2" a="1"/>
  <c r="V1045" i="2" s="1"/>
  <c r="V1046" i="2" a="1"/>
  <c r="V1046" i="2" s="1"/>
  <c r="V1047" i="2" a="1"/>
  <c r="V1047" i="2" s="1"/>
  <c r="V1048" i="2" a="1"/>
  <c r="V1048" i="2" s="1"/>
  <c r="V1049" i="2" a="1"/>
  <c r="V1049" i="2" s="1"/>
  <c r="V1050" i="2" a="1"/>
  <c r="V1050" i="2" s="1"/>
  <c r="V1051" i="2" a="1"/>
  <c r="V1051" i="2" s="1"/>
  <c r="V1052" i="2" a="1"/>
  <c r="V1052" i="2" s="1"/>
  <c r="V1053" i="2" a="1"/>
  <c r="V1053" i="2" s="1"/>
  <c r="V1054" i="2" a="1"/>
  <c r="V1054" i="2" s="1"/>
  <c r="V1055" i="2" a="1"/>
  <c r="V1055" i="2" s="1"/>
  <c r="V1056" i="2" a="1"/>
  <c r="V1056" i="2" s="1"/>
  <c r="V1057" i="2" a="1"/>
  <c r="V1057" i="2" s="1"/>
  <c r="V1058" i="2" a="1"/>
  <c r="V1058" i="2" s="1"/>
  <c r="V1059" i="2" a="1"/>
  <c r="V1059" i="2" s="1"/>
  <c r="V1060" i="2" a="1"/>
  <c r="V1060" i="2" s="1"/>
  <c r="V1061" i="2" a="1"/>
  <c r="V1061" i="2" s="1"/>
  <c r="V1062" i="2" a="1"/>
  <c r="V1062" i="2" s="1"/>
  <c r="V1063" i="2" a="1"/>
  <c r="V1063" i="2" s="1"/>
  <c r="V1064" i="2" a="1"/>
  <c r="V1064" i="2" s="1"/>
  <c r="V1065" i="2" a="1"/>
  <c r="V1065" i="2" s="1"/>
  <c r="V1066" i="2" a="1"/>
  <c r="V1066" i="2" s="1"/>
  <c r="V1067" i="2" a="1"/>
  <c r="V1067" i="2" s="1"/>
  <c r="V1068" i="2" a="1"/>
  <c r="V1068" i="2" s="1"/>
  <c r="V1069" i="2" a="1"/>
  <c r="V1069" i="2" s="1"/>
  <c r="V1070" i="2" a="1"/>
  <c r="V1070" i="2" s="1"/>
  <c r="V1071" i="2" a="1"/>
  <c r="V1071" i="2" s="1"/>
  <c r="V1072" i="2" a="1"/>
  <c r="V1072" i="2" s="1"/>
  <c r="V1073" i="2" a="1"/>
  <c r="V1073" i="2" s="1"/>
  <c r="V1074" i="2" a="1"/>
  <c r="V1074" i="2" s="1"/>
  <c r="V1075" i="2" a="1"/>
  <c r="V1075" i="2" s="1"/>
  <c r="V1076" i="2" a="1"/>
  <c r="V1076" i="2" s="1"/>
  <c r="V1077" i="2" a="1"/>
  <c r="V1077" i="2" s="1"/>
  <c r="V1078" i="2" a="1"/>
  <c r="V1078" i="2" s="1"/>
  <c r="V1079" i="2" a="1"/>
  <c r="V1079" i="2" s="1"/>
  <c r="V1080" i="2" a="1"/>
  <c r="V1080" i="2" s="1"/>
  <c r="V1081" i="2" a="1"/>
  <c r="V1081" i="2" s="1"/>
  <c r="V1082" i="2" a="1"/>
  <c r="V1082" i="2" s="1"/>
  <c r="V1083" i="2" a="1"/>
  <c r="V1083" i="2" s="1"/>
  <c r="V1084" i="2" a="1"/>
  <c r="V1084" i="2" s="1"/>
  <c r="V1085" i="2" a="1"/>
  <c r="V1085" i="2" s="1"/>
  <c r="V1086" i="2" a="1"/>
  <c r="V1086" i="2" s="1"/>
  <c r="V1087" i="2" a="1"/>
  <c r="V1087" i="2" s="1"/>
  <c r="V1088" i="2" a="1"/>
  <c r="V1088" i="2" s="1"/>
  <c r="V1089" i="2" a="1"/>
  <c r="V1089" i="2" s="1"/>
  <c r="V1090" i="2" a="1"/>
  <c r="V1090" i="2" s="1"/>
  <c r="V1091" i="2" a="1"/>
  <c r="V1091" i="2" s="1"/>
  <c r="V1092" i="2" a="1"/>
  <c r="V1092" i="2" s="1"/>
  <c r="V1093" i="2" a="1"/>
  <c r="V1093" i="2" s="1"/>
  <c r="V1094" i="2" a="1"/>
  <c r="V1094" i="2" s="1"/>
  <c r="V1095" i="2" a="1"/>
  <c r="V1095" i="2" s="1"/>
  <c r="V1096" i="2" a="1"/>
  <c r="V1096" i="2" s="1"/>
  <c r="V1097" i="2" a="1"/>
  <c r="V1097" i="2" s="1"/>
  <c r="V1098" i="2" a="1"/>
  <c r="V1098" i="2" s="1"/>
  <c r="V1099" i="2" a="1"/>
  <c r="V1099" i="2" s="1"/>
  <c r="V1100" i="2" a="1"/>
  <c r="V1100" i="2" s="1"/>
  <c r="V1101" i="2" a="1"/>
  <c r="V1101" i="2" s="1"/>
  <c r="V1102" i="2" a="1"/>
  <c r="V1102" i="2" s="1"/>
  <c r="V1103" i="2" a="1"/>
  <c r="V1103" i="2" s="1"/>
  <c r="V1104" i="2" a="1"/>
  <c r="V1104" i="2" s="1"/>
  <c r="V1105" i="2" a="1"/>
  <c r="V1105" i="2" s="1"/>
  <c r="V1106" i="2" a="1"/>
  <c r="V1106" i="2" s="1"/>
  <c r="V1107" i="2" a="1"/>
  <c r="V1107" i="2" s="1"/>
  <c r="V1108" i="2" a="1"/>
  <c r="V1108" i="2" s="1"/>
  <c r="V1109" i="2" a="1"/>
  <c r="V1109" i="2" s="1"/>
  <c r="V1110" i="2" a="1"/>
  <c r="V1110" i="2" s="1"/>
  <c r="V1111" i="2" a="1"/>
  <c r="V1111" i="2" s="1"/>
  <c r="V1112" i="2" a="1"/>
  <c r="V1112" i="2" s="1"/>
  <c r="V1113" i="2" a="1"/>
  <c r="V1113" i="2" s="1"/>
  <c r="V1114" i="2" a="1"/>
  <c r="V1114" i="2" s="1"/>
  <c r="V1115" i="2" a="1"/>
  <c r="V1115" i="2" s="1"/>
  <c r="V1116" i="2" a="1"/>
  <c r="V1116" i="2" s="1"/>
  <c r="V1117" i="2" a="1"/>
  <c r="V1117" i="2" s="1"/>
  <c r="V1118" i="2" a="1"/>
  <c r="V1118" i="2" s="1"/>
  <c r="V1119" i="2" a="1"/>
  <c r="V1119" i="2" s="1"/>
  <c r="V1120" i="2" a="1"/>
  <c r="V1120" i="2" s="1"/>
  <c r="V1121" i="2" a="1"/>
  <c r="V1121" i="2" s="1"/>
  <c r="V1122" i="2" a="1"/>
  <c r="V1122" i="2" s="1"/>
  <c r="V1123" i="2" a="1"/>
  <c r="V1123" i="2" s="1"/>
  <c r="V1124" i="2" a="1"/>
  <c r="V1124" i="2" s="1"/>
  <c r="V1125" i="2" a="1"/>
  <c r="V1125" i="2" s="1"/>
  <c r="V1126" i="2" a="1"/>
  <c r="V1126" i="2" s="1"/>
  <c r="V1127" i="2" a="1"/>
  <c r="V1127" i="2" s="1"/>
  <c r="V1128" i="2" a="1"/>
  <c r="V1128" i="2" s="1"/>
  <c r="V1129" i="2" a="1"/>
  <c r="V1129" i="2" s="1"/>
  <c r="V1130" i="2" a="1"/>
  <c r="V1130" i="2" s="1"/>
  <c r="V1131" i="2" a="1"/>
  <c r="V1131" i="2" s="1"/>
  <c r="V1132" i="2" a="1"/>
  <c r="V1132" i="2" s="1"/>
  <c r="V1133" i="2" a="1"/>
  <c r="V1133" i="2" s="1"/>
  <c r="V1134" i="2" a="1"/>
  <c r="V1134" i="2" s="1"/>
  <c r="V1135" i="2" a="1"/>
  <c r="V1135" i="2" s="1"/>
  <c r="V1136" i="2" a="1"/>
  <c r="V1136" i="2" s="1"/>
  <c r="V1137" i="2" a="1"/>
  <c r="V1137" i="2" s="1"/>
  <c r="V1138" i="2" a="1"/>
  <c r="V1138" i="2" s="1"/>
  <c r="V1139" i="2" a="1"/>
  <c r="V1139" i="2" s="1"/>
  <c r="V1140" i="2" a="1"/>
  <c r="V1140" i="2" s="1"/>
  <c r="V1141" i="2" a="1"/>
  <c r="V1141" i="2" s="1"/>
  <c r="V1142" i="2" a="1"/>
  <c r="V1142" i="2" s="1"/>
  <c r="V1143" i="2" a="1"/>
  <c r="V1143" i="2" s="1"/>
  <c r="V1144" i="2" a="1"/>
  <c r="V1144" i="2" s="1"/>
  <c r="V1145" i="2" a="1"/>
  <c r="V1145" i="2" s="1"/>
  <c r="V1146" i="2" a="1"/>
  <c r="V1146" i="2" s="1"/>
  <c r="V1147" i="2" a="1"/>
  <c r="V1147" i="2" s="1"/>
  <c r="V1148" i="2" a="1"/>
  <c r="V1148" i="2" s="1"/>
  <c r="V1149" i="2" a="1"/>
  <c r="V1149" i="2" s="1"/>
  <c r="V1150" i="2" a="1"/>
  <c r="V1150" i="2" s="1"/>
  <c r="V1151" i="2" a="1"/>
  <c r="V1151" i="2" s="1"/>
  <c r="V1152" i="2" a="1"/>
  <c r="V1152" i="2" s="1"/>
  <c r="V1153" i="2" a="1"/>
  <c r="V1153" i="2" s="1"/>
  <c r="V1154" i="2" a="1"/>
  <c r="V1154" i="2" s="1"/>
  <c r="V1155" i="2" a="1"/>
  <c r="V1155" i="2" s="1"/>
  <c r="V1156" i="2" a="1"/>
  <c r="V1156" i="2" s="1"/>
  <c r="V1157" i="2" a="1"/>
  <c r="V1157" i="2" s="1"/>
  <c r="V1158" i="2" a="1"/>
  <c r="V1158" i="2" s="1"/>
  <c r="V1159" i="2" a="1"/>
  <c r="V1159" i="2" s="1"/>
  <c r="V1160" i="2" a="1"/>
  <c r="V1160" i="2" s="1"/>
  <c r="V1161" i="2" a="1"/>
  <c r="V1161" i="2" s="1"/>
  <c r="V1162" i="2" a="1"/>
  <c r="V1162" i="2" s="1"/>
  <c r="V1163" i="2" a="1"/>
  <c r="V1163" i="2" s="1"/>
  <c r="V1164" i="2" a="1"/>
  <c r="V1164" i="2" s="1"/>
  <c r="V1165" i="2" a="1"/>
  <c r="V1165" i="2" s="1"/>
  <c r="V1166" i="2" a="1"/>
  <c r="V1166" i="2" s="1"/>
  <c r="V1167" i="2" a="1"/>
  <c r="V1167" i="2" s="1"/>
  <c r="V1168" i="2" a="1"/>
  <c r="V1168" i="2" s="1"/>
  <c r="V1169" i="2" a="1"/>
  <c r="V1169" i="2" s="1"/>
  <c r="V1170" i="2" a="1"/>
  <c r="V1170" i="2" s="1"/>
  <c r="V1171" i="2" a="1"/>
  <c r="V1171" i="2" s="1"/>
  <c r="V1172" i="2" a="1"/>
  <c r="V1172" i="2" s="1"/>
  <c r="V1173" i="2" a="1"/>
  <c r="V1173" i="2" s="1"/>
  <c r="V1174" i="2" a="1"/>
  <c r="V1174" i="2" s="1"/>
  <c r="V1175" i="2" a="1"/>
  <c r="V1175" i="2" s="1"/>
  <c r="V1176" i="2" a="1"/>
  <c r="V1176" i="2" s="1"/>
  <c r="V1177" i="2" a="1"/>
  <c r="V1177" i="2" s="1"/>
  <c r="V1178" i="2" a="1"/>
  <c r="V1178" i="2" s="1"/>
  <c r="V1179" i="2" a="1"/>
  <c r="V1179" i="2" s="1"/>
  <c r="V1180" i="2" a="1"/>
  <c r="V1180" i="2" s="1"/>
  <c r="V1181" i="2" a="1"/>
  <c r="V1181" i="2" s="1"/>
  <c r="V1182" i="2" a="1"/>
  <c r="V1182" i="2" s="1"/>
  <c r="V1183" i="2" a="1"/>
  <c r="V1183" i="2" s="1"/>
  <c r="V1184" i="2" a="1"/>
  <c r="V1184" i="2" s="1"/>
  <c r="V1185" i="2" a="1"/>
  <c r="V1185" i="2" s="1"/>
  <c r="V1186" i="2" a="1"/>
  <c r="V1186" i="2" s="1"/>
  <c r="V1187" i="2" a="1"/>
  <c r="V1187" i="2" s="1"/>
  <c r="V1188" i="2" a="1"/>
  <c r="V1188" i="2" s="1"/>
  <c r="V1189" i="2" a="1"/>
  <c r="V1189" i="2" s="1"/>
  <c r="V1190" i="2" a="1"/>
  <c r="V1190" i="2" s="1"/>
  <c r="V1191" i="2" a="1"/>
  <c r="V1191" i="2" s="1"/>
  <c r="V1192" i="2" a="1"/>
  <c r="V1192" i="2" s="1"/>
  <c r="V1193" i="2" a="1"/>
  <c r="V1193" i="2" s="1"/>
  <c r="V1194" i="2" a="1"/>
  <c r="V1194" i="2" s="1"/>
  <c r="V1195" i="2" a="1"/>
  <c r="V1195" i="2" s="1"/>
  <c r="V1196" i="2" a="1"/>
  <c r="V1196" i="2" s="1"/>
  <c r="V1197" i="2" a="1"/>
  <c r="V1197" i="2" s="1"/>
  <c r="V1198" i="2" a="1"/>
  <c r="V1198" i="2" s="1"/>
  <c r="V1199" i="2" a="1"/>
  <c r="V1199" i="2" s="1"/>
  <c r="V1200" i="2" a="1"/>
  <c r="V1200" i="2" s="1"/>
  <c r="V1201" i="2" a="1"/>
  <c r="V1201" i="2" s="1"/>
  <c r="V1202" i="2" a="1"/>
  <c r="V1202" i="2" s="1"/>
  <c r="V1203" i="2" a="1"/>
  <c r="V1203" i="2" s="1"/>
  <c r="V1204" i="2" a="1"/>
  <c r="V1204" i="2" s="1"/>
  <c r="V1205" i="2" a="1"/>
  <c r="V1205" i="2" s="1"/>
  <c r="V1206" i="2" a="1"/>
  <c r="V1206" i="2" s="1"/>
  <c r="V1207" i="2" a="1"/>
  <c r="V1207" i="2" s="1"/>
  <c r="V1208" i="2" a="1"/>
  <c r="V1208" i="2" s="1"/>
  <c r="V1209" i="2" a="1"/>
  <c r="V1209" i="2" s="1"/>
  <c r="V1210" i="2" a="1"/>
  <c r="V1210" i="2" s="1"/>
  <c r="V1211" i="2" a="1"/>
  <c r="V1211" i="2" s="1"/>
  <c r="V1212" i="2" a="1"/>
  <c r="V1212" i="2" s="1"/>
  <c r="V1213" i="2" a="1"/>
  <c r="V1213" i="2" s="1"/>
  <c r="V1214" i="2" a="1"/>
  <c r="V1214" i="2" s="1"/>
  <c r="V1215" i="2" a="1"/>
  <c r="V1215" i="2" s="1"/>
  <c r="V1216" i="2" a="1"/>
  <c r="V1216" i="2" s="1"/>
  <c r="V1217" i="2" a="1"/>
  <c r="V1217" i="2" s="1"/>
  <c r="V1218" i="2" a="1"/>
  <c r="V1218" i="2" s="1"/>
  <c r="V1219" i="2" a="1"/>
  <c r="V1219" i="2" s="1"/>
  <c r="V1220" i="2" a="1"/>
  <c r="V1220" i="2" s="1"/>
  <c r="V1221" i="2" a="1"/>
  <c r="V1221" i="2" s="1"/>
  <c r="V1222" i="2" a="1"/>
  <c r="V1222" i="2" s="1"/>
  <c r="V1223" i="2" a="1"/>
  <c r="V1223" i="2" s="1"/>
  <c r="V1224" i="2" a="1"/>
  <c r="V1224" i="2" s="1"/>
  <c r="V1225" i="2" a="1"/>
  <c r="V1225" i="2" s="1"/>
  <c r="V1226" i="2" a="1"/>
  <c r="V1226" i="2" s="1"/>
  <c r="V1227" i="2" a="1"/>
  <c r="V1227" i="2" s="1"/>
  <c r="V1228" i="2" a="1"/>
  <c r="V1228" i="2" s="1"/>
  <c r="V1229" i="2" a="1"/>
  <c r="V1229" i="2" s="1"/>
  <c r="V1230" i="2" a="1"/>
  <c r="V1230" i="2" s="1"/>
  <c r="V1231" i="2" a="1"/>
  <c r="V1231" i="2" s="1"/>
  <c r="V1232" i="2" a="1"/>
  <c r="V1232" i="2" s="1"/>
  <c r="V1233" i="2" a="1"/>
  <c r="V1233" i="2" s="1"/>
  <c r="V1234" i="2" a="1"/>
  <c r="V1234" i="2" s="1"/>
  <c r="V1235" i="2" a="1"/>
  <c r="V1235" i="2" s="1"/>
  <c r="V1236" i="2" a="1"/>
  <c r="V1236" i="2" s="1"/>
  <c r="V1237" i="2" a="1"/>
  <c r="V1237" i="2" s="1"/>
  <c r="V1238" i="2" a="1"/>
  <c r="V1238" i="2" s="1"/>
  <c r="V1239" i="2" a="1"/>
  <c r="V1239" i="2" s="1"/>
  <c r="V1240" i="2" a="1"/>
  <c r="V1240" i="2" s="1"/>
  <c r="V1241" i="2" a="1"/>
  <c r="V1241" i="2" s="1"/>
  <c r="V1242" i="2" a="1"/>
  <c r="V1242" i="2" s="1"/>
  <c r="V1243" i="2" a="1"/>
  <c r="V1243" i="2" s="1"/>
  <c r="V1244" i="2" a="1"/>
  <c r="V1244" i="2" s="1"/>
  <c r="V1245" i="2" a="1"/>
  <c r="V1245" i="2" s="1"/>
  <c r="V1246" i="2" a="1"/>
  <c r="V1246" i="2" s="1"/>
  <c r="V1247" i="2" a="1"/>
  <c r="V1247" i="2" s="1"/>
  <c r="V1248" i="2" a="1"/>
  <c r="V1248" i="2" s="1"/>
  <c r="V1249" i="2" a="1"/>
  <c r="V1249" i="2" s="1"/>
  <c r="V1250" i="2" a="1"/>
  <c r="V1250" i="2" s="1"/>
  <c r="V1251" i="2" a="1"/>
  <c r="V1251" i="2" s="1"/>
  <c r="V1252" i="2" a="1"/>
  <c r="V1252" i="2" s="1"/>
  <c r="V1253" i="2" a="1"/>
  <c r="V1253" i="2" s="1"/>
  <c r="V1254" i="2" a="1"/>
  <c r="V1254" i="2" s="1"/>
  <c r="V1255" i="2" a="1"/>
  <c r="V1255" i="2" s="1"/>
  <c r="V1256" i="2" a="1"/>
  <c r="V1256" i="2" s="1"/>
  <c r="V1257" i="2" a="1"/>
  <c r="V1257" i="2" s="1"/>
  <c r="V1258" i="2" a="1"/>
  <c r="V1258" i="2" s="1"/>
  <c r="V1259" i="2" a="1"/>
  <c r="V1259" i="2" s="1"/>
  <c r="V1260" i="2" a="1"/>
  <c r="V1260" i="2" s="1"/>
  <c r="V1261" i="2" a="1"/>
  <c r="V1261" i="2" s="1"/>
  <c r="V1262" i="2" a="1"/>
  <c r="V1262" i="2" s="1"/>
  <c r="V1263" i="2" a="1"/>
  <c r="V1263" i="2" s="1"/>
  <c r="V1264" i="2" a="1"/>
  <c r="V1264" i="2" s="1"/>
  <c r="V1265" i="2" a="1"/>
  <c r="V1265" i="2" s="1"/>
  <c r="V1266" i="2" a="1"/>
  <c r="V1266" i="2" s="1"/>
  <c r="V1267" i="2" a="1"/>
  <c r="V1267" i="2" s="1"/>
  <c r="V1268" i="2" a="1"/>
  <c r="V1268" i="2" s="1"/>
  <c r="V1269" i="2" a="1"/>
  <c r="V1269" i="2" s="1"/>
  <c r="V1270" i="2" a="1"/>
  <c r="V1270" i="2" s="1"/>
  <c r="V1271" i="2" a="1"/>
  <c r="V1271" i="2" s="1"/>
  <c r="V1272" i="2" a="1"/>
  <c r="V1272" i="2" s="1"/>
  <c r="V1273" i="2" a="1"/>
  <c r="V1273" i="2" s="1"/>
  <c r="V1274" i="2" a="1"/>
  <c r="V1274" i="2" s="1"/>
  <c r="V1275" i="2" a="1"/>
  <c r="V1275" i="2" s="1"/>
  <c r="V1276" i="2" a="1"/>
  <c r="V1276" i="2" s="1"/>
  <c r="V1277" i="2" a="1"/>
  <c r="V1277" i="2" s="1"/>
  <c r="V1278" i="2" a="1"/>
  <c r="V1278" i="2" s="1"/>
  <c r="V1279" i="2" a="1"/>
  <c r="V1279" i="2" s="1"/>
  <c r="V1280" i="2" a="1"/>
  <c r="V1280" i="2" s="1"/>
  <c r="V1281" i="2" a="1"/>
  <c r="V1281" i="2" s="1"/>
  <c r="V1282" i="2" a="1"/>
  <c r="V1282" i="2" s="1"/>
  <c r="V1283" i="2" a="1"/>
  <c r="V1283" i="2" s="1"/>
  <c r="V1284" i="2" a="1"/>
  <c r="V1284" i="2" s="1"/>
  <c r="V1285" i="2" a="1"/>
  <c r="V1285" i="2" s="1"/>
  <c r="V1286" i="2" a="1"/>
  <c r="V1286" i="2" s="1"/>
  <c r="V1287" i="2" a="1"/>
  <c r="V1287" i="2" s="1"/>
  <c r="V1288" i="2" a="1"/>
  <c r="V1288" i="2" s="1"/>
  <c r="V1289" i="2" a="1"/>
  <c r="V1289" i="2" s="1"/>
  <c r="V1290" i="2" a="1"/>
  <c r="V1290" i="2" s="1"/>
  <c r="V1291" i="2" a="1"/>
  <c r="V1291" i="2" s="1"/>
  <c r="V1292" i="2" a="1"/>
  <c r="V1292" i="2" s="1"/>
  <c r="V1293" i="2" a="1"/>
  <c r="V1293" i="2" s="1"/>
  <c r="V1294" i="2" a="1"/>
  <c r="V1294" i="2" s="1"/>
  <c r="V1295" i="2" a="1"/>
  <c r="V1295" i="2" s="1"/>
  <c r="V1296" i="2" a="1"/>
  <c r="V1296" i="2" s="1"/>
  <c r="V1297" i="2" a="1"/>
  <c r="V1297" i="2" s="1"/>
  <c r="V1298" i="2" a="1"/>
  <c r="V1298" i="2" s="1"/>
  <c r="V1299" i="2" a="1"/>
  <c r="V1299" i="2" s="1"/>
  <c r="V1300" i="2" a="1"/>
  <c r="V1300" i="2" s="1"/>
  <c r="V1301" i="2" a="1"/>
  <c r="V1301" i="2" s="1"/>
  <c r="V1302" i="2" a="1"/>
  <c r="V1302" i="2" s="1"/>
  <c r="V1303" i="2" a="1"/>
  <c r="V1303" i="2" s="1"/>
  <c r="V1304" i="2" a="1"/>
  <c r="V1304" i="2" s="1"/>
  <c r="V1305" i="2" a="1"/>
  <c r="V1305" i="2" s="1"/>
  <c r="V1306" i="2" a="1"/>
  <c r="V1306" i="2" s="1"/>
  <c r="V1307" i="2" a="1"/>
  <c r="V1307" i="2" s="1"/>
  <c r="V1308" i="2" a="1"/>
  <c r="V1308" i="2" s="1"/>
  <c r="V1309" i="2" a="1"/>
  <c r="V1309" i="2" s="1"/>
  <c r="V1310" i="2" a="1"/>
  <c r="V1310" i="2" s="1"/>
  <c r="V1311" i="2" a="1"/>
  <c r="V1311" i="2" s="1"/>
  <c r="V1312" i="2" a="1"/>
  <c r="V1312" i="2" s="1"/>
  <c r="V1313" i="2" a="1"/>
  <c r="V1313" i="2" s="1"/>
  <c r="V1314" i="2" a="1"/>
  <c r="V1314" i="2" s="1"/>
  <c r="V1315" i="2" a="1"/>
  <c r="V1315" i="2" s="1"/>
  <c r="V1316" i="2" a="1"/>
  <c r="V1316" i="2" s="1"/>
  <c r="V1317" i="2" a="1"/>
  <c r="V1317" i="2" s="1"/>
  <c r="V1318" i="2" a="1"/>
  <c r="V1318" i="2" s="1"/>
  <c r="V1319" i="2" a="1"/>
  <c r="V1319" i="2" s="1"/>
  <c r="V1320" i="2" a="1"/>
  <c r="V1320" i="2" s="1"/>
  <c r="V1321" i="2" a="1"/>
  <c r="V1321" i="2" s="1"/>
  <c r="V1322" i="2" a="1"/>
  <c r="V1322" i="2" s="1"/>
  <c r="V1323" i="2" a="1"/>
  <c r="V1323" i="2" s="1"/>
  <c r="V1324" i="2" a="1"/>
  <c r="V1324" i="2" s="1"/>
  <c r="V1325" i="2" a="1"/>
  <c r="V1325" i="2" s="1"/>
  <c r="V1326" i="2" a="1"/>
  <c r="V1326" i="2" s="1"/>
  <c r="V1327" i="2" a="1"/>
  <c r="V1327" i="2" s="1"/>
  <c r="V1328" i="2" a="1"/>
  <c r="V1328" i="2" s="1"/>
  <c r="V1329" i="2" a="1"/>
  <c r="V1329" i="2" s="1"/>
  <c r="V1330" i="2" a="1"/>
  <c r="V1330" i="2" s="1"/>
  <c r="V1331" i="2" a="1"/>
  <c r="V1331" i="2" s="1"/>
  <c r="V1332" i="2" a="1"/>
  <c r="V1332" i="2" s="1"/>
  <c r="V1333" i="2" a="1"/>
  <c r="V1333" i="2" s="1"/>
  <c r="V1334" i="2" a="1"/>
  <c r="V1334" i="2" s="1"/>
  <c r="V1335" i="2" a="1"/>
  <c r="V1335" i="2" s="1"/>
  <c r="V1336" i="2" a="1"/>
  <c r="V1336" i="2" s="1"/>
  <c r="V1337" i="2" a="1"/>
  <c r="V1337" i="2" s="1"/>
  <c r="V1338" i="2" a="1"/>
  <c r="V1338" i="2" s="1"/>
  <c r="V1339" i="2" a="1"/>
  <c r="V1339" i="2" s="1"/>
  <c r="V1340" i="2" a="1"/>
  <c r="V1340" i="2" s="1"/>
  <c r="V1341" i="2" a="1"/>
  <c r="V1341" i="2" s="1"/>
  <c r="V1342" i="2" a="1"/>
  <c r="V1342" i="2" s="1"/>
  <c r="V1343" i="2" a="1"/>
  <c r="V1343" i="2" s="1"/>
  <c r="V1344" i="2" a="1"/>
  <c r="V1344" i="2" s="1"/>
  <c r="V1345" i="2" a="1"/>
  <c r="V1345" i="2" s="1"/>
  <c r="V1346" i="2" a="1"/>
  <c r="V1346" i="2" s="1"/>
  <c r="V1347" i="2" a="1"/>
  <c r="V1347" i="2" s="1"/>
  <c r="V1348" i="2" a="1"/>
  <c r="V1348" i="2" s="1"/>
  <c r="V1349" i="2" a="1"/>
  <c r="V1349" i="2" s="1"/>
  <c r="V1350" i="2" a="1"/>
  <c r="V1350" i="2" s="1"/>
  <c r="V1351" i="2" a="1"/>
  <c r="V1351" i="2" s="1"/>
  <c r="V1352" i="2" a="1"/>
  <c r="V1352" i="2" s="1"/>
  <c r="V1353" i="2" a="1"/>
  <c r="V1353" i="2" s="1"/>
  <c r="V1354" i="2" a="1"/>
  <c r="V1354" i="2" s="1"/>
  <c r="V1355" i="2" a="1"/>
  <c r="V1355" i="2" s="1"/>
  <c r="V1356" i="2" a="1"/>
  <c r="V1356" i="2" s="1"/>
  <c r="V1357" i="2" a="1"/>
  <c r="V1357" i="2" s="1"/>
  <c r="V1358" i="2" a="1"/>
  <c r="V1358" i="2" s="1"/>
  <c r="V1359" i="2" a="1"/>
  <c r="V1359" i="2" s="1"/>
  <c r="V1360" i="2" a="1"/>
  <c r="V1360" i="2" s="1"/>
  <c r="V1361" i="2" a="1"/>
  <c r="V1361" i="2" s="1"/>
  <c r="V1362" i="2" a="1"/>
  <c r="V1362" i="2" s="1"/>
  <c r="V1363" i="2" a="1"/>
  <c r="V1363" i="2" s="1"/>
  <c r="V1364" i="2" a="1"/>
  <c r="V1364" i="2" s="1"/>
  <c r="V1365" i="2" a="1"/>
  <c r="V1365" i="2" s="1"/>
  <c r="V1366" i="2" a="1"/>
  <c r="V1366" i="2" s="1"/>
  <c r="V1367" i="2" a="1"/>
  <c r="V1367" i="2" s="1"/>
  <c r="V1368" i="2" a="1"/>
  <c r="V1368" i="2" s="1"/>
  <c r="V1369" i="2" a="1"/>
  <c r="V1369" i="2" s="1"/>
  <c r="V1370" i="2" a="1"/>
  <c r="V1370" i="2" s="1"/>
  <c r="V1371" i="2" a="1"/>
  <c r="V1371" i="2" s="1"/>
  <c r="V1372" i="2" a="1"/>
  <c r="V1372" i="2" s="1"/>
  <c r="V1373" i="2" a="1"/>
  <c r="V1373" i="2" s="1"/>
  <c r="V1374" i="2" a="1"/>
  <c r="V1374" i="2" s="1"/>
  <c r="V1375" i="2" a="1"/>
  <c r="V1375" i="2" s="1"/>
  <c r="V1376" i="2" a="1"/>
  <c r="V1376" i="2" s="1"/>
  <c r="V1377" i="2" a="1"/>
  <c r="V1377" i="2" s="1"/>
  <c r="V1378" i="2" a="1"/>
  <c r="V1378" i="2" s="1"/>
  <c r="V1379" i="2" a="1"/>
  <c r="V1379" i="2" s="1"/>
  <c r="V1380" i="2" a="1"/>
  <c r="V1380" i="2" s="1"/>
  <c r="V1381" i="2" a="1"/>
  <c r="V1381" i="2" s="1"/>
  <c r="V1382" i="2" a="1"/>
  <c r="V1382" i="2" s="1"/>
  <c r="V1383" i="2" a="1"/>
  <c r="V1383" i="2" s="1"/>
  <c r="V1384" i="2" a="1"/>
  <c r="V1384" i="2" s="1"/>
  <c r="V1385" i="2" a="1"/>
  <c r="V1385" i="2" s="1"/>
  <c r="V1386" i="2" a="1"/>
  <c r="V1386" i="2" s="1"/>
  <c r="V1387" i="2" a="1"/>
  <c r="V1387" i="2" s="1"/>
  <c r="V1388" i="2" a="1"/>
  <c r="V1388" i="2" s="1"/>
  <c r="V1389" i="2" a="1"/>
  <c r="V1389" i="2" s="1"/>
  <c r="V1390" i="2" a="1"/>
  <c r="V1390" i="2" s="1"/>
  <c r="V1391" i="2" a="1"/>
  <c r="V1391" i="2" s="1"/>
  <c r="V1392" i="2" a="1"/>
  <c r="V1392" i="2" s="1"/>
  <c r="V1393" i="2" a="1"/>
  <c r="V1393" i="2" s="1"/>
  <c r="V1394" i="2" a="1"/>
  <c r="V1394" i="2" s="1"/>
  <c r="V1395" i="2" a="1"/>
  <c r="V1395" i="2" s="1"/>
  <c r="V1396" i="2" a="1"/>
  <c r="V1396" i="2" s="1"/>
  <c r="V1397" i="2" a="1"/>
  <c r="V1397" i="2" s="1"/>
  <c r="V1398" i="2" a="1"/>
  <c r="V1398" i="2" s="1"/>
  <c r="V1399" i="2" a="1"/>
  <c r="V1399" i="2" s="1"/>
  <c r="V1400" i="2" a="1"/>
  <c r="V1400" i="2" s="1"/>
  <c r="V1401" i="2" a="1"/>
  <c r="V1401" i="2" s="1"/>
  <c r="V1402" i="2" a="1"/>
  <c r="V1402" i="2" s="1"/>
  <c r="V1403" i="2" a="1"/>
  <c r="V1403" i="2" s="1"/>
  <c r="V1404" i="2" a="1"/>
  <c r="V1404" i="2" s="1"/>
  <c r="V1405" i="2" a="1"/>
  <c r="V1405" i="2" s="1"/>
  <c r="V1406" i="2" a="1"/>
  <c r="V1406" i="2" s="1"/>
  <c r="V1407" i="2" a="1"/>
  <c r="V1407" i="2" s="1"/>
  <c r="V1408" i="2" a="1"/>
  <c r="V1408" i="2" s="1"/>
  <c r="V1409" i="2" a="1"/>
  <c r="V1409" i="2" s="1"/>
  <c r="V1410" i="2" a="1"/>
  <c r="V1410" i="2" s="1"/>
  <c r="V1411" i="2" a="1"/>
  <c r="V1411" i="2" s="1"/>
  <c r="V1412" i="2" a="1"/>
  <c r="V1412" i="2" s="1"/>
  <c r="V1413" i="2" a="1"/>
  <c r="V1413" i="2" s="1"/>
  <c r="V1414" i="2" a="1"/>
  <c r="V1414" i="2" s="1"/>
  <c r="V1415" i="2" a="1"/>
  <c r="V1415" i="2" s="1"/>
  <c r="V1416" i="2" a="1"/>
  <c r="V1416" i="2" s="1"/>
  <c r="V1417" i="2" a="1"/>
  <c r="V1417" i="2" s="1"/>
  <c r="V1418" i="2" a="1"/>
  <c r="V1418" i="2" s="1"/>
  <c r="V1419" i="2" a="1"/>
  <c r="V1419" i="2" s="1"/>
  <c r="V1420" i="2" a="1"/>
  <c r="V1420" i="2" s="1"/>
  <c r="V1421" i="2" a="1"/>
  <c r="V1421" i="2" s="1"/>
  <c r="V1422" i="2" a="1"/>
  <c r="V1422" i="2" s="1"/>
  <c r="V1423" i="2" a="1"/>
  <c r="V1423" i="2" s="1"/>
  <c r="V1424" i="2" a="1"/>
  <c r="V1424" i="2" s="1"/>
  <c r="V1425" i="2" a="1"/>
  <c r="V1425" i="2" s="1"/>
  <c r="V1426" i="2" a="1"/>
  <c r="V1426" i="2" s="1"/>
  <c r="V1427" i="2" a="1"/>
  <c r="V1427" i="2" s="1"/>
  <c r="V1428" i="2" a="1"/>
  <c r="V1428" i="2" s="1"/>
  <c r="V1429" i="2" a="1"/>
  <c r="V1429" i="2" s="1"/>
  <c r="V1430" i="2" a="1"/>
  <c r="V1430" i="2" s="1"/>
  <c r="V1431" i="2" a="1"/>
  <c r="V1431" i="2" s="1"/>
  <c r="V1432" i="2" a="1"/>
  <c r="V1432" i="2" s="1"/>
  <c r="V1433" i="2" a="1"/>
  <c r="V1433" i="2" s="1"/>
  <c r="V1434" i="2" a="1"/>
  <c r="V1434" i="2" s="1"/>
  <c r="V1435" i="2" a="1"/>
  <c r="V1435" i="2" s="1"/>
  <c r="V1436" i="2" a="1"/>
  <c r="V1436" i="2" s="1"/>
  <c r="V1437" i="2" a="1"/>
  <c r="V1437" i="2" s="1"/>
  <c r="V1438" i="2" a="1"/>
  <c r="V1438" i="2" s="1"/>
  <c r="V1439" i="2" a="1"/>
  <c r="V1439" i="2" s="1"/>
  <c r="V1440" i="2" a="1"/>
  <c r="V1440" i="2" s="1"/>
  <c r="V1441" i="2" a="1"/>
  <c r="V1441" i="2" s="1"/>
  <c r="V1442" i="2" a="1"/>
  <c r="V1442" i="2" s="1"/>
  <c r="V1443" i="2" a="1"/>
  <c r="V1443" i="2" s="1"/>
  <c r="V1444" i="2" a="1"/>
  <c r="V1444" i="2" s="1"/>
  <c r="V1445" i="2" a="1"/>
  <c r="V1445" i="2" s="1"/>
  <c r="V1446" i="2" a="1"/>
  <c r="V1446" i="2" s="1"/>
  <c r="V1447" i="2" a="1"/>
  <c r="V1447" i="2" s="1"/>
  <c r="V1448" i="2" a="1"/>
  <c r="V1448" i="2" s="1"/>
  <c r="V1449" i="2" a="1"/>
  <c r="V1449" i="2" s="1"/>
  <c r="V1450" i="2" a="1"/>
  <c r="V1450" i="2" s="1"/>
  <c r="V1451" i="2" a="1"/>
  <c r="V1451" i="2" s="1"/>
  <c r="V1452" i="2" a="1"/>
  <c r="V1452" i="2" s="1"/>
  <c r="V1453" i="2" a="1"/>
  <c r="V1453" i="2" s="1"/>
  <c r="V1454" i="2" a="1"/>
  <c r="V1454" i="2" s="1"/>
  <c r="V1455" i="2" a="1"/>
  <c r="V1455" i="2" s="1"/>
  <c r="V1456" i="2" a="1"/>
  <c r="V1456" i="2" s="1"/>
  <c r="V1457" i="2" a="1"/>
  <c r="V1457" i="2" s="1"/>
  <c r="V1458" i="2" a="1"/>
  <c r="V1458" i="2" s="1"/>
  <c r="V1459" i="2" a="1"/>
  <c r="V1459" i="2" s="1"/>
  <c r="V1460" i="2" a="1"/>
  <c r="V1460" i="2" s="1"/>
  <c r="V1461" i="2" a="1"/>
  <c r="V1461" i="2" s="1"/>
  <c r="V1462" i="2" a="1"/>
  <c r="V1462" i="2" s="1"/>
  <c r="V1463" i="2" a="1"/>
  <c r="V1463" i="2" s="1"/>
  <c r="V1464" i="2" a="1"/>
  <c r="V1464" i="2" s="1"/>
  <c r="V1465" i="2" a="1"/>
  <c r="V1465" i="2" s="1"/>
  <c r="V1466" i="2" a="1"/>
  <c r="V1466" i="2" s="1"/>
  <c r="V1467" i="2" a="1"/>
  <c r="V1467" i="2" s="1"/>
  <c r="V1468" i="2" a="1"/>
  <c r="V1468" i="2" s="1"/>
  <c r="V1469" i="2" a="1"/>
  <c r="V1469" i="2" s="1"/>
  <c r="V1470" i="2" a="1"/>
  <c r="V1470" i="2" s="1"/>
  <c r="V1471" i="2" a="1"/>
  <c r="V1471" i="2" s="1"/>
  <c r="V1472" i="2" a="1"/>
  <c r="V1472" i="2" s="1"/>
  <c r="V1473" i="2" a="1"/>
  <c r="V1473" i="2" s="1"/>
  <c r="V1474" i="2" a="1"/>
  <c r="V1474" i="2" s="1"/>
  <c r="V1475" i="2" a="1"/>
  <c r="V1475" i="2" s="1"/>
  <c r="V1476" i="2" a="1"/>
  <c r="V1476" i="2" s="1"/>
  <c r="V1477" i="2" a="1"/>
  <c r="V1477" i="2" s="1"/>
  <c r="V1478" i="2" a="1"/>
  <c r="V1478" i="2" s="1"/>
  <c r="V1479" i="2" a="1"/>
  <c r="V1479" i="2" s="1"/>
  <c r="V1480" i="2" a="1"/>
  <c r="V1480" i="2" s="1"/>
  <c r="V1481" i="2" a="1"/>
  <c r="V1481" i="2" s="1"/>
  <c r="V1482" i="2" a="1"/>
  <c r="V1482" i="2" s="1"/>
  <c r="V1483" i="2" a="1"/>
  <c r="V1483" i="2" s="1"/>
  <c r="V1484" i="2" a="1"/>
  <c r="V1484" i="2" s="1"/>
  <c r="V1485" i="2" a="1"/>
  <c r="V1485" i="2" s="1"/>
  <c r="V1486" i="2" a="1"/>
  <c r="V1486" i="2" s="1"/>
  <c r="V1487" i="2" a="1"/>
  <c r="V1487" i="2" s="1"/>
  <c r="V1488" i="2" a="1"/>
  <c r="V1488" i="2" s="1"/>
  <c r="V1489" i="2" a="1"/>
  <c r="V1489" i="2" s="1"/>
  <c r="V1490" i="2" a="1"/>
  <c r="V1490" i="2" s="1"/>
  <c r="V1491" i="2" a="1"/>
  <c r="V1491" i="2" s="1"/>
  <c r="V1492" i="2" a="1"/>
  <c r="V1492" i="2" s="1"/>
  <c r="V1493" i="2" a="1"/>
  <c r="V1493" i="2" s="1"/>
  <c r="V1494" i="2" a="1"/>
  <c r="V1494" i="2" s="1"/>
  <c r="V1495" i="2" a="1"/>
  <c r="V1495" i="2" s="1"/>
  <c r="V1496" i="2" a="1"/>
  <c r="V1496" i="2" s="1"/>
  <c r="V1497" i="2" a="1"/>
  <c r="V1497" i="2" s="1"/>
  <c r="V1498" i="2" a="1"/>
  <c r="V1498" i="2" s="1"/>
  <c r="V1499" i="2" a="1"/>
  <c r="V1499" i="2" s="1"/>
  <c r="V1500" i="2" a="1"/>
  <c r="V1500" i="2" s="1"/>
  <c r="V1501" i="2" a="1"/>
  <c r="V1501" i="2" s="1"/>
  <c r="V1502" i="2" a="1"/>
  <c r="V1502" i="2" s="1"/>
  <c r="V1503" i="2" a="1"/>
  <c r="V1503" i="2" s="1"/>
  <c r="V1504" i="2" a="1"/>
  <c r="V1504" i="2" s="1"/>
  <c r="V1505" i="2" a="1"/>
  <c r="V1505" i="2" s="1"/>
  <c r="V1506" i="2" a="1"/>
  <c r="V1506" i="2" s="1"/>
  <c r="V1507" i="2" a="1"/>
  <c r="V1507" i="2" s="1"/>
  <c r="V1508" i="2" a="1"/>
  <c r="V1508" i="2" s="1"/>
  <c r="V1509" i="2" a="1"/>
  <c r="V1509" i="2" s="1"/>
  <c r="V1510" i="2" a="1"/>
  <c r="V1510" i="2" s="1"/>
  <c r="V1511" i="2" a="1"/>
  <c r="V1511" i="2" s="1"/>
  <c r="V1512" i="2" a="1"/>
  <c r="V1512" i="2" s="1"/>
  <c r="V1513" i="2" a="1"/>
  <c r="V1513" i="2" s="1"/>
  <c r="V1514" i="2" a="1"/>
  <c r="V1514" i="2" s="1"/>
  <c r="V1515" i="2" a="1"/>
  <c r="V1515" i="2" s="1"/>
  <c r="V1516" i="2" a="1"/>
  <c r="V1516" i="2" s="1"/>
  <c r="V1517" i="2" a="1"/>
  <c r="V1517" i="2" s="1"/>
  <c r="V1518" i="2" a="1"/>
  <c r="V1518" i="2" s="1"/>
  <c r="V1519" i="2" a="1"/>
  <c r="V1519" i="2" s="1"/>
  <c r="V1520" i="2" a="1"/>
  <c r="V1520" i="2" s="1"/>
  <c r="V1521" i="2" a="1"/>
  <c r="V1521" i="2" s="1"/>
  <c r="V1522" i="2" a="1"/>
  <c r="V1522" i="2" s="1"/>
  <c r="V1523" i="2" a="1"/>
  <c r="V1523" i="2" s="1"/>
  <c r="V1524" i="2" a="1"/>
  <c r="V1524" i="2" s="1"/>
  <c r="V1525" i="2" a="1"/>
  <c r="V1525" i="2" s="1"/>
  <c r="V1526" i="2" a="1"/>
  <c r="V1526" i="2" s="1"/>
  <c r="V1527" i="2" a="1"/>
  <c r="V1527" i="2" s="1"/>
  <c r="V1528" i="2" a="1"/>
  <c r="V1528" i="2" s="1"/>
  <c r="V1529" i="2" a="1"/>
  <c r="V1529" i="2" s="1"/>
  <c r="V1530" i="2" a="1"/>
  <c r="V1530" i="2" s="1"/>
  <c r="V1531" i="2" a="1"/>
  <c r="V1531" i="2" s="1"/>
  <c r="V1532" i="2" a="1"/>
  <c r="V1532" i="2" s="1"/>
  <c r="V1533" i="2" a="1"/>
  <c r="V1533" i="2" s="1"/>
  <c r="V1534" i="2" a="1"/>
  <c r="V1534" i="2" s="1"/>
  <c r="V1535" i="2" a="1"/>
  <c r="V1535" i="2" s="1"/>
  <c r="V1536" i="2" a="1"/>
  <c r="V1536" i="2" s="1"/>
  <c r="V1537" i="2" a="1"/>
  <c r="V1537" i="2" s="1"/>
  <c r="V1538" i="2" a="1"/>
  <c r="V1538" i="2" s="1"/>
  <c r="V1539" i="2" a="1"/>
  <c r="V1539" i="2" s="1"/>
  <c r="V1540" i="2" a="1"/>
  <c r="V1540" i="2" s="1"/>
  <c r="V1541" i="2" a="1"/>
  <c r="V1541" i="2" s="1"/>
  <c r="V1542" i="2" a="1"/>
  <c r="V1542" i="2" s="1"/>
  <c r="V1543" i="2" a="1"/>
  <c r="V1543" i="2" s="1"/>
  <c r="V1544" i="2" a="1"/>
  <c r="V1544" i="2" s="1"/>
  <c r="V1545" i="2" a="1"/>
  <c r="V1545" i="2" s="1"/>
  <c r="V1546" i="2" a="1"/>
  <c r="V1546" i="2" s="1"/>
  <c r="V1547" i="2" a="1"/>
  <c r="V1547" i="2" s="1"/>
  <c r="V1548" i="2" a="1"/>
  <c r="V1548" i="2" s="1"/>
  <c r="V1549" i="2" a="1"/>
  <c r="V1549" i="2" s="1"/>
  <c r="V1550" i="2" a="1"/>
  <c r="V1550" i="2" s="1"/>
  <c r="V1551" i="2" a="1"/>
  <c r="V1551" i="2" s="1"/>
  <c r="V1552" i="2" a="1"/>
  <c r="V1552" i="2" s="1"/>
  <c r="V1553" i="2" a="1"/>
  <c r="V1553" i="2" s="1"/>
  <c r="V1554" i="2" a="1"/>
  <c r="V1554" i="2" s="1"/>
  <c r="V1555" i="2" a="1"/>
  <c r="V1555" i="2" s="1"/>
  <c r="V1556" i="2" a="1"/>
  <c r="V1556" i="2" s="1"/>
  <c r="V1557" i="2" a="1"/>
  <c r="V1557" i="2" s="1"/>
  <c r="V1558" i="2" a="1"/>
  <c r="V1558" i="2" s="1"/>
  <c r="V1559" i="2" a="1"/>
  <c r="V1559" i="2" s="1"/>
  <c r="V1560" i="2" a="1"/>
  <c r="V1560" i="2" s="1"/>
  <c r="V1561" i="2" a="1"/>
  <c r="V1561" i="2" s="1"/>
  <c r="V1562" i="2" a="1"/>
  <c r="V1562" i="2" s="1"/>
  <c r="V1563" i="2" a="1"/>
  <c r="V1563" i="2" s="1"/>
  <c r="V1564" i="2" a="1"/>
  <c r="V1564" i="2" s="1"/>
  <c r="V1565" i="2" a="1"/>
  <c r="V1565" i="2" s="1"/>
  <c r="V1566" i="2" a="1"/>
  <c r="V1566" i="2" s="1"/>
  <c r="V1567" i="2" a="1"/>
  <c r="V1567" i="2" s="1"/>
  <c r="V1568" i="2" a="1"/>
  <c r="V1568" i="2" s="1"/>
  <c r="V1569" i="2" a="1"/>
  <c r="V1569" i="2" s="1"/>
  <c r="V1570" i="2" a="1"/>
  <c r="V1570" i="2" s="1"/>
  <c r="V1571" i="2" a="1"/>
  <c r="V1571" i="2" s="1"/>
  <c r="V1572" i="2" a="1"/>
  <c r="V1572" i="2" s="1"/>
  <c r="V1573" i="2" a="1"/>
  <c r="V1573" i="2" s="1"/>
  <c r="V1574" i="2" a="1"/>
  <c r="V1574" i="2" s="1"/>
  <c r="V1575" i="2" a="1"/>
  <c r="V1575" i="2" s="1"/>
  <c r="V1576" i="2" a="1"/>
  <c r="V1576" i="2" s="1"/>
  <c r="V1577" i="2" a="1"/>
  <c r="V1577" i="2" s="1"/>
  <c r="V1578" i="2" a="1"/>
  <c r="V1578" i="2" s="1"/>
  <c r="V1579" i="2" a="1"/>
  <c r="V1579" i="2" s="1"/>
  <c r="V1580" i="2" a="1"/>
  <c r="V1580" i="2" s="1"/>
  <c r="V1581" i="2" a="1"/>
  <c r="V1581" i="2" s="1"/>
  <c r="V1582" i="2" a="1"/>
  <c r="V1582" i="2" s="1"/>
  <c r="V1583" i="2" a="1"/>
  <c r="V1583" i="2" s="1"/>
  <c r="V1584" i="2" a="1"/>
  <c r="V1584" i="2" s="1"/>
  <c r="V1585" i="2" a="1"/>
  <c r="V1585" i="2" s="1"/>
  <c r="V1586" i="2" a="1"/>
  <c r="V1586" i="2" s="1"/>
  <c r="V1587" i="2" a="1"/>
  <c r="V1587" i="2" s="1"/>
  <c r="V1588" i="2" a="1"/>
  <c r="V1588" i="2" s="1"/>
  <c r="V1589" i="2" a="1"/>
  <c r="V1589" i="2" s="1"/>
  <c r="V1590" i="2" a="1"/>
  <c r="V1590" i="2" s="1"/>
  <c r="V1591" i="2" a="1"/>
  <c r="V1591" i="2" s="1"/>
  <c r="V1592" i="2" a="1"/>
  <c r="V1592" i="2" s="1"/>
  <c r="V1593" i="2" a="1"/>
  <c r="V1593" i="2" s="1"/>
  <c r="V1594" i="2" a="1"/>
  <c r="V1594" i="2" s="1"/>
  <c r="V1595" i="2" a="1"/>
  <c r="V1595" i="2" s="1"/>
  <c r="V1596" i="2" a="1"/>
  <c r="V1596" i="2" s="1"/>
  <c r="V1597" i="2" a="1"/>
  <c r="V1597" i="2" s="1"/>
  <c r="V1598" i="2" a="1"/>
  <c r="V1598" i="2" s="1"/>
  <c r="V1599" i="2" a="1"/>
  <c r="V1599" i="2" s="1"/>
  <c r="V1600" i="2" a="1"/>
  <c r="V1600" i="2" s="1"/>
  <c r="V1601" i="2" a="1"/>
  <c r="V1601" i="2" s="1"/>
  <c r="V1602" i="2" a="1"/>
  <c r="V1602" i="2" s="1"/>
  <c r="V1603" i="2" a="1"/>
  <c r="V1603" i="2" s="1"/>
  <c r="V1604" i="2" a="1"/>
  <c r="V1604" i="2" s="1"/>
  <c r="V1606" i="2" a="1"/>
  <c r="V1606" i="2" s="1"/>
  <c r="V1607" i="2" a="1"/>
  <c r="V1607" i="2" s="1"/>
  <c r="V1608" i="2" a="1"/>
  <c r="V1608" i="2" s="1"/>
  <c r="V1609" i="2" a="1"/>
  <c r="V1609" i="2" s="1"/>
  <c r="V1610" i="2" a="1"/>
  <c r="V1610" i="2" s="1"/>
  <c r="V1611" i="2" a="1"/>
  <c r="V1611" i="2" s="1"/>
  <c r="V1612" i="2" a="1"/>
  <c r="V1612" i="2" s="1"/>
  <c r="V1613" i="2" a="1"/>
  <c r="V1613" i="2" s="1"/>
  <c r="V1614" i="2" a="1"/>
  <c r="V1614" i="2" s="1"/>
  <c r="V1615" i="2" a="1"/>
  <c r="V1615" i="2" s="1"/>
  <c r="V1616" i="2" a="1"/>
  <c r="V1616" i="2" s="1"/>
  <c r="V1617" i="2" a="1"/>
  <c r="V1617" i="2" s="1"/>
  <c r="V1618" i="2" a="1"/>
  <c r="V1618" i="2" s="1"/>
  <c r="V1619" i="2" a="1"/>
  <c r="V1619" i="2" s="1"/>
  <c r="V1620" i="2" a="1"/>
  <c r="V1620" i="2" s="1"/>
  <c r="V1621" i="2" a="1"/>
  <c r="V1621" i="2" s="1"/>
  <c r="V1622" i="2" a="1"/>
  <c r="V1622" i="2" s="1"/>
  <c r="V1623" i="2" a="1"/>
  <c r="V1623" i="2" s="1"/>
  <c r="V1624" i="2" a="1"/>
  <c r="V1624" i="2" s="1"/>
  <c r="V1625" i="2" a="1"/>
  <c r="V1625" i="2" s="1"/>
  <c r="V1626" i="2" a="1"/>
  <c r="V1626" i="2" s="1"/>
  <c r="V1627" i="2" a="1"/>
  <c r="V1627" i="2" s="1"/>
  <c r="V1628" i="2" a="1"/>
  <c r="V1628" i="2" s="1"/>
  <c r="V1629" i="2" a="1"/>
  <c r="V1629" i="2" s="1"/>
  <c r="V1630" i="2" a="1"/>
  <c r="V1630" i="2" s="1"/>
  <c r="V1631" i="2" a="1"/>
  <c r="V1631" i="2" s="1"/>
  <c r="V1632" i="2" a="1"/>
  <c r="V1632" i="2" s="1"/>
  <c r="V1633" i="2" a="1"/>
  <c r="V1633" i="2" s="1"/>
  <c r="V1634" i="2" a="1"/>
  <c r="V1634" i="2" s="1"/>
  <c r="V1635" i="2" a="1"/>
  <c r="V1635" i="2" s="1"/>
  <c r="V1636" i="2" a="1"/>
  <c r="V1636" i="2" s="1"/>
  <c r="V1637" i="2" a="1"/>
  <c r="V1637" i="2" s="1"/>
  <c r="V1638" i="2" a="1"/>
  <c r="V1638" i="2" s="1"/>
  <c r="V1639" i="2" a="1"/>
  <c r="V1639" i="2" s="1"/>
  <c r="V1640" i="2" a="1"/>
  <c r="V1640" i="2" s="1"/>
  <c r="V1641" i="2" a="1"/>
  <c r="V1641" i="2" s="1"/>
  <c r="V1642" i="2" a="1"/>
  <c r="V1642" i="2" s="1"/>
  <c r="V1643" i="2" a="1"/>
  <c r="V1643" i="2" s="1"/>
  <c r="V1644" i="2" a="1"/>
  <c r="V1644" i="2" s="1"/>
  <c r="V1645" i="2" a="1"/>
  <c r="V1645" i="2" s="1"/>
  <c r="V1646" i="2" a="1"/>
  <c r="V1646" i="2" s="1"/>
  <c r="V1647" i="2" a="1"/>
  <c r="V1647" i="2" s="1"/>
  <c r="V1648" i="2" a="1"/>
  <c r="V1648" i="2" s="1"/>
  <c r="V1649" i="2" a="1"/>
  <c r="V1649" i="2" s="1"/>
  <c r="V1650" i="2" a="1"/>
  <c r="V1650" i="2" s="1"/>
  <c r="V1651" i="2" a="1"/>
  <c r="V1651" i="2" s="1"/>
  <c r="V1652" i="2" a="1"/>
  <c r="V1652" i="2" s="1"/>
  <c r="V1653" i="2" a="1"/>
  <c r="V1653" i="2" s="1"/>
  <c r="V1654" i="2" a="1"/>
  <c r="V1654" i="2" s="1"/>
  <c r="V1655" i="2" a="1"/>
  <c r="V1655" i="2" s="1"/>
  <c r="V1656" i="2" a="1"/>
  <c r="V1656" i="2" s="1"/>
  <c r="V1657" i="2" a="1"/>
  <c r="V1657" i="2" s="1"/>
  <c r="V1658" i="2" a="1"/>
  <c r="V1658" i="2" s="1"/>
  <c r="V1659" i="2" a="1"/>
  <c r="V1659" i="2" s="1"/>
  <c r="V1660" i="2" a="1"/>
  <c r="V1660" i="2" s="1"/>
  <c r="V1661" i="2" a="1"/>
  <c r="V1661" i="2" s="1"/>
  <c r="V1662" i="2" a="1"/>
  <c r="V1662" i="2" s="1"/>
  <c r="V1663" i="2" a="1"/>
  <c r="V1663" i="2" s="1"/>
  <c r="V1664" i="2" a="1"/>
  <c r="V1664" i="2" s="1"/>
  <c r="V1665" i="2" a="1"/>
  <c r="V1665" i="2" s="1"/>
  <c r="V1666" i="2" a="1"/>
  <c r="V1666" i="2" s="1"/>
  <c r="V1667" i="2" a="1"/>
  <c r="V1667" i="2" s="1"/>
  <c r="V1668" i="2" a="1"/>
  <c r="V1668" i="2" s="1"/>
  <c r="V1669" i="2" a="1"/>
  <c r="V1669" i="2" s="1"/>
  <c r="V1670" i="2" a="1"/>
  <c r="V1670" i="2" s="1"/>
  <c r="V1671" i="2" a="1"/>
  <c r="V1671" i="2" s="1"/>
  <c r="V1672" i="2" a="1"/>
  <c r="V1672" i="2" s="1"/>
  <c r="V1673" i="2" a="1"/>
  <c r="V1673" i="2" s="1"/>
  <c r="V1674" i="2" a="1"/>
  <c r="V1674" i="2" s="1"/>
  <c r="V1675" i="2" a="1"/>
  <c r="V1675" i="2" s="1"/>
  <c r="V1676" i="2" a="1"/>
  <c r="V1676" i="2" s="1"/>
  <c r="V1677" i="2" a="1"/>
  <c r="V1677" i="2" s="1"/>
  <c r="V1678" i="2" a="1"/>
  <c r="V1678" i="2" s="1"/>
  <c r="V1679" i="2" a="1"/>
  <c r="V1679" i="2" s="1"/>
  <c r="V1680" i="2" a="1"/>
  <c r="V1680" i="2" s="1"/>
  <c r="V1681" i="2" a="1"/>
  <c r="V1681" i="2" s="1"/>
  <c r="V1682" i="2" a="1"/>
  <c r="V1682" i="2" s="1"/>
  <c r="V1683" i="2" a="1"/>
  <c r="V1683" i="2" s="1"/>
  <c r="V1684" i="2" a="1"/>
  <c r="V1684" i="2" s="1"/>
  <c r="V1685" i="2" a="1"/>
  <c r="V1685" i="2" s="1"/>
  <c r="V1686" i="2" a="1"/>
  <c r="V1686" i="2" s="1"/>
  <c r="V1687" i="2" a="1"/>
  <c r="V1687" i="2" s="1"/>
  <c r="V1688" i="2" a="1"/>
  <c r="V1688" i="2" s="1"/>
  <c r="V1689" i="2" a="1"/>
  <c r="V1689" i="2" s="1"/>
  <c r="V1690" i="2" a="1"/>
  <c r="V1690" i="2" s="1"/>
  <c r="V1691" i="2" a="1"/>
  <c r="V1691" i="2" s="1"/>
  <c r="V1692" i="2" a="1"/>
  <c r="V1692" i="2" s="1"/>
  <c r="V1693" i="2" a="1"/>
  <c r="V1693" i="2" s="1"/>
  <c r="V1694" i="2" a="1"/>
  <c r="V1694" i="2" s="1"/>
  <c r="V1695" i="2" a="1"/>
  <c r="V1695" i="2" s="1"/>
  <c r="V1696" i="2" a="1"/>
  <c r="V1696" i="2" s="1"/>
  <c r="V1697" i="2" a="1"/>
  <c r="V1697" i="2" s="1"/>
  <c r="V1698" i="2" a="1"/>
  <c r="V1698" i="2" s="1"/>
  <c r="V1699" i="2" a="1"/>
  <c r="V1699" i="2" s="1"/>
  <c r="V1700" i="2" a="1"/>
  <c r="V1700" i="2" s="1"/>
  <c r="V1701" i="2" a="1"/>
  <c r="V1701" i="2" s="1"/>
  <c r="V1702" i="2" a="1"/>
  <c r="V1702" i="2" s="1"/>
  <c r="V1703" i="2" a="1"/>
  <c r="V1703" i="2" s="1"/>
  <c r="V1704" i="2" a="1"/>
  <c r="V1704" i="2" s="1"/>
  <c r="V1705" i="2" a="1"/>
  <c r="V1705" i="2" s="1"/>
  <c r="V1706" i="2" a="1"/>
  <c r="V1706" i="2" s="1"/>
  <c r="V1707" i="2" a="1"/>
  <c r="V1707" i="2" s="1"/>
  <c r="V1708" i="2" a="1"/>
  <c r="V1708" i="2" s="1"/>
  <c r="V1709" i="2" a="1"/>
  <c r="V1709" i="2" s="1"/>
  <c r="V1710" i="2" a="1"/>
  <c r="V1710" i="2" s="1"/>
  <c r="V1711" i="2" a="1"/>
  <c r="V1711" i="2" s="1"/>
  <c r="V1712" i="2" a="1"/>
  <c r="V1712" i="2" s="1"/>
  <c r="V1713" i="2" a="1"/>
  <c r="V1713" i="2" s="1"/>
  <c r="V1714" i="2" a="1"/>
  <c r="V1714" i="2" s="1"/>
  <c r="V1715" i="2" a="1"/>
  <c r="V1715" i="2" s="1"/>
  <c r="V1716" i="2" a="1"/>
  <c r="V1716" i="2" s="1"/>
  <c r="V1717" i="2" a="1"/>
  <c r="V1717" i="2" s="1"/>
  <c r="V1718" i="2" a="1"/>
  <c r="V1718" i="2" s="1"/>
  <c r="V1719" i="2" a="1"/>
  <c r="V1719" i="2" s="1"/>
  <c r="V1720" i="2" a="1"/>
  <c r="V1720" i="2" s="1"/>
  <c r="V1721" i="2" a="1"/>
  <c r="V1721" i="2" s="1"/>
  <c r="V1722" i="2" a="1"/>
  <c r="V1722" i="2" s="1"/>
  <c r="V1723" i="2" a="1"/>
  <c r="V1723" i="2" s="1"/>
  <c r="V1724" i="2" a="1"/>
  <c r="V1724" i="2" s="1"/>
  <c r="V1725" i="2" a="1"/>
  <c r="V1725" i="2" s="1"/>
  <c r="V1726" i="2" a="1"/>
  <c r="V1726" i="2" s="1"/>
  <c r="V1727" i="2" a="1"/>
  <c r="V1727" i="2" s="1"/>
  <c r="V1728" i="2" a="1"/>
  <c r="V1728" i="2" s="1"/>
  <c r="V1729" i="2" a="1"/>
  <c r="V1729" i="2" s="1"/>
  <c r="V1730" i="2" a="1"/>
  <c r="V1730" i="2" s="1"/>
  <c r="V1731" i="2" a="1"/>
  <c r="V1731" i="2" s="1"/>
  <c r="V1732" i="2" a="1"/>
  <c r="V1732" i="2" s="1"/>
  <c r="V1733" i="2" a="1"/>
  <c r="V1733" i="2" s="1"/>
  <c r="V1734" i="2" a="1"/>
  <c r="V1734" i="2" s="1"/>
  <c r="V1735" i="2" a="1"/>
  <c r="V1735" i="2" s="1"/>
  <c r="V1736" i="2" a="1"/>
  <c r="V1736" i="2" s="1"/>
  <c r="V1737" i="2" a="1"/>
  <c r="V1737" i="2" s="1"/>
  <c r="V1738" i="2" a="1"/>
  <c r="V1738" i="2" s="1"/>
  <c r="V1739" i="2" a="1"/>
  <c r="V1739" i="2" s="1"/>
  <c r="V1740" i="2" a="1"/>
  <c r="V1740" i="2" s="1"/>
  <c r="V1741" i="2" a="1"/>
  <c r="V1741" i="2" s="1"/>
  <c r="V1742" i="2" a="1"/>
  <c r="V1742" i="2" s="1"/>
  <c r="V1743" i="2" a="1"/>
  <c r="V1743" i="2" s="1"/>
  <c r="V1744" i="2" a="1"/>
  <c r="V1744" i="2" s="1"/>
  <c r="V1745" i="2" a="1"/>
  <c r="V1745" i="2" s="1"/>
  <c r="V1746" i="2" a="1"/>
  <c r="V1746" i="2" s="1"/>
  <c r="V1747" i="2" a="1"/>
  <c r="V1747" i="2" s="1"/>
  <c r="V1748" i="2" a="1"/>
  <c r="V1748" i="2" s="1"/>
  <c r="V1749" i="2" a="1"/>
  <c r="V1749" i="2" s="1"/>
  <c r="V1750" i="2" a="1"/>
  <c r="V1750" i="2" s="1"/>
  <c r="V1751" i="2" a="1"/>
  <c r="V1751" i="2" s="1"/>
  <c r="V1752" i="2" a="1"/>
  <c r="V1752" i="2" s="1"/>
  <c r="V1753" i="2" a="1"/>
  <c r="V1753" i="2" s="1"/>
  <c r="V1754" i="2" a="1"/>
  <c r="V1754" i="2" s="1"/>
  <c r="V1755" i="2" a="1"/>
  <c r="V1755" i="2" s="1"/>
  <c r="V1756" i="2" a="1"/>
  <c r="V1756" i="2" s="1"/>
  <c r="V1757" i="2" a="1"/>
  <c r="V1757" i="2" s="1"/>
  <c r="V1758" i="2" a="1"/>
  <c r="V1758" i="2" s="1"/>
  <c r="V1759" i="2" a="1"/>
  <c r="V1759" i="2" s="1"/>
  <c r="V1760" i="2" a="1"/>
  <c r="V1760" i="2" s="1"/>
  <c r="V1761" i="2" a="1"/>
  <c r="V1761" i="2" s="1"/>
  <c r="V1762" i="2" a="1"/>
  <c r="V1762" i="2" s="1"/>
  <c r="V1763" i="2" a="1"/>
  <c r="V1763" i="2" s="1"/>
  <c r="V1764" i="2" a="1"/>
  <c r="V1764" i="2" s="1"/>
  <c r="V1765" i="2" a="1"/>
  <c r="V1765" i="2" s="1"/>
  <c r="V1766" i="2" a="1"/>
  <c r="V1766" i="2" s="1"/>
  <c r="V1767" i="2" a="1"/>
  <c r="V1767" i="2" s="1"/>
  <c r="V1768" i="2" a="1"/>
  <c r="V1768" i="2" s="1"/>
  <c r="V1769" i="2" a="1"/>
  <c r="V1769" i="2" s="1"/>
  <c r="V1770" i="2" a="1"/>
  <c r="V1770" i="2" s="1"/>
  <c r="V1771" i="2" a="1"/>
  <c r="V1771" i="2" s="1"/>
  <c r="V1772" i="2" a="1"/>
  <c r="V1772" i="2" s="1"/>
  <c r="V1773" i="2" a="1"/>
  <c r="V1773" i="2" s="1"/>
  <c r="V1774" i="2" a="1"/>
  <c r="V1774" i="2" s="1"/>
  <c r="V1775" i="2" a="1"/>
  <c r="V1775" i="2" s="1"/>
  <c r="V1776" i="2" a="1"/>
  <c r="V1776" i="2" s="1"/>
  <c r="V1777" i="2" a="1"/>
  <c r="V1777" i="2" s="1"/>
  <c r="V1778" i="2" a="1"/>
  <c r="V1778" i="2" s="1"/>
  <c r="V1779" i="2" a="1"/>
  <c r="V1779" i="2" s="1"/>
  <c r="V1780" i="2" a="1"/>
  <c r="V1780" i="2" s="1"/>
  <c r="V1781" i="2" a="1"/>
  <c r="V1781" i="2" s="1"/>
  <c r="V1782" i="2" a="1"/>
  <c r="V1782" i="2" s="1"/>
  <c r="V1783" i="2" a="1"/>
  <c r="V1783" i="2" s="1"/>
  <c r="V1784" i="2" a="1"/>
  <c r="V1784" i="2" s="1"/>
  <c r="V1785" i="2" a="1"/>
  <c r="V1785" i="2" s="1"/>
  <c r="V1786" i="2" a="1"/>
  <c r="V1786" i="2" s="1"/>
  <c r="V1787" i="2" a="1"/>
  <c r="V1787" i="2" s="1"/>
  <c r="V1788" i="2" a="1"/>
  <c r="V1788" i="2" s="1"/>
  <c r="V1789" i="2" a="1"/>
  <c r="V1789" i="2" s="1"/>
  <c r="V1790" i="2" a="1"/>
  <c r="V1790" i="2" s="1"/>
  <c r="V1791" i="2" a="1"/>
  <c r="V1791" i="2" s="1"/>
  <c r="V1792" i="2" a="1"/>
  <c r="V1792" i="2" s="1"/>
  <c r="V1793" i="2" a="1"/>
  <c r="V1793" i="2" s="1"/>
  <c r="V1794" i="2" a="1"/>
  <c r="V1794" i="2" s="1"/>
  <c r="V1795" i="2" a="1"/>
  <c r="V1795" i="2" s="1"/>
  <c r="V1796" i="2" a="1"/>
  <c r="V1796" i="2" s="1"/>
  <c r="V1797" i="2" a="1"/>
  <c r="V1797" i="2" s="1"/>
  <c r="V1798" i="2" a="1"/>
  <c r="V1798" i="2" s="1"/>
  <c r="V1799" i="2" a="1"/>
  <c r="V1799" i="2" s="1"/>
  <c r="V1800" i="2" a="1"/>
  <c r="V1800" i="2" s="1"/>
  <c r="V1801" i="2" a="1"/>
  <c r="V1801" i="2" s="1"/>
  <c r="V1802" i="2" a="1"/>
  <c r="V1802" i="2" s="1"/>
  <c r="V1803" i="2" a="1"/>
  <c r="V1803" i="2" s="1"/>
  <c r="V1804" i="2" a="1"/>
  <c r="V1804" i="2" s="1"/>
  <c r="V1805" i="2" a="1"/>
  <c r="V1805" i="2" s="1"/>
  <c r="V1806" i="2" a="1"/>
  <c r="V1806" i="2" s="1"/>
  <c r="V1807" i="2" a="1"/>
  <c r="V1807" i="2" s="1"/>
  <c r="V1808" i="2" a="1"/>
  <c r="V1808" i="2" s="1"/>
  <c r="V1809" i="2" a="1"/>
  <c r="V1809" i="2" s="1"/>
  <c r="V1810" i="2" a="1"/>
  <c r="V1810" i="2" s="1"/>
  <c r="V1811" i="2" a="1"/>
  <c r="V1811" i="2" s="1"/>
  <c r="V1812" i="2" a="1"/>
  <c r="V1812" i="2" s="1"/>
  <c r="V1813" i="2" a="1"/>
  <c r="V1813" i="2" s="1"/>
  <c r="V1814" i="2" a="1"/>
  <c r="V1814" i="2" s="1"/>
  <c r="V1815" i="2" a="1"/>
  <c r="V1815" i="2" s="1"/>
  <c r="V1816" i="2" a="1"/>
  <c r="V1816" i="2" s="1"/>
  <c r="V1817" i="2" a="1"/>
  <c r="V1817" i="2" s="1"/>
  <c r="V1818" i="2" a="1"/>
  <c r="V1818" i="2" s="1"/>
  <c r="V1819" i="2" a="1"/>
  <c r="V1819" i="2" s="1"/>
  <c r="V1820" i="2" a="1"/>
  <c r="V1820" i="2" s="1"/>
  <c r="V1821" i="2" a="1"/>
  <c r="V1821" i="2" s="1"/>
  <c r="V1822" i="2" a="1"/>
  <c r="V1822" i="2" s="1"/>
  <c r="V1823" i="2" a="1"/>
  <c r="V1823" i="2" s="1"/>
  <c r="V1824" i="2" a="1"/>
  <c r="V1824" i="2" s="1"/>
  <c r="V1825" i="2" a="1"/>
  <c r="V1825" i="2" s="1"/>
  <c r="V1826" i="2" a="1"/>
  <c r="V1826" i="2" s="1"/>
  <c r="V1827" i="2" a="1"/>
  <c r="V1827" i="2" s="1"/>
  <c r="V1828" i="2" a="1"/>
  <c r="V1828" i="2" s="1"/>
  <c r="V1829" i="2" a="1"/>
  <c r="V1829" i="2" s="1"/>
  <c r="V1830" i="2" a="1"/>
  <c r="V1830" i="2" s="1"/>
  <c r="V1831" i="2" a="1"/>
  <c r="V1831" i="2" s="1"/>
  <c r="V1832" i="2" a="1"/>
  <c r="V1832" i="2" s="1"/>
  <c r="V1833" i="2" a="1"/>
  <c r="V1833" i="2" s="1"/>
  <c r="V1834" i="2" a="1"/>
  <c r="V1834" i="2" s="1"/>
  <c r="V1835" i="2" a="1"/>
  <c r="V1835" i="2" s="1"/>
  <c r="V1836" i="2" a="1"/>
  <c r="V1836" i="2" s="1"/>
  <c r="V1837" i="2" a="1"/>
  <c r="V1837" i="2" s="1"/>
  <c r="V1838" i="2" a="1"/>
  <c r="V1838" i="2" s="1"/>
  <c r="V1839" i="2" a="1"/>
  <c r="V1839" i="2" s="1"/>
  <c r="V1840" i="2" a="1"/>
  <c r="V1840" i="2" s="1"/>
  <c r="V1841" i="2" a="1"/>
  <c r="V1841" i="2" s="1"/>
  <c r="V1842" i="2" a="1"/>
  <c r="V1842" i="2" s="1"/>
  <c r="V1843" i="2" a="1"/>
  <c r="V1843" i="2" s="1"/>
  <c r="V1844" i="2" a="1"/>
  <c r="V1844" i="2" s="1"/>
  <c r="V1845" i="2" a="1"/>
  <c r="V1845" i="2" s="1"/>
  <c r="V1846" i="2" a="1"/>
  <c r="V1846" i="2" s="1"/>
  <c r="V1847" i="2" a="1"/>
  <c r="V1847" i="2" s="1"/>
  <c r="V1848" i="2" a="1"/>
  <c r="V1848" i="2" s="1"/>
  <c r="V1849" i="2" a="1"/>
  <c r="V1849" i="2" s="1"/>
  <c r="V1850" i="2" a="1"/>
  <c r="V1850" i="2" s="1"/>
  <c r="V1851" i="2" a="1"/>
  <c r="V1851" i="2" s="1"/>
  <c r="V1852" i="2" a="1"/>
  <c r="V1852" i="2" s="1"/>
  <c r="V1853" i="2" a="1"/>
  <c r="V1853" i="2" s="1"/>
  <c r="V1854" i="2" a="1"/>
  <c r="V1854" i="2" s="1"/>
  <c r="V1855" i="2" a="1"/>
  <c r="V1855" i="2" s="1"/>
  <c r="V1856" i="2" a="1"/>
  <c r="V1856" i="2" s="1"/>
  <c r="V1857" i="2" a="1"/>
  <c r="V1857" i="2" s="1"/>
  <c r="V1858" i="2" a="1"/>
  <c r="V1858" i="2" s="1"/>
  <c r="V1859" i="2" a="1"/>
  <c r="V1859" i="2" s="1"/>
  <c r="V1860" i="2" a="1"/>
  <c r="V1860" i="2" s="1"/>
  <c r="V1861" i="2" a="1"/>
  <c r="V1861" i="2" s="1"/>
  <c r="V1862" i="2" a="1"/>
  <c r="V1862" i="2" s="1"/>
  <c r="V1863" i="2" a="1"/>
  <c r="V1863" i="2" s="1"/>
  <c r="V1864" i="2" a="1"/>
  <c r="V1864" i="2" s="1"/>
  <c r="V1865" i="2" a="1"/>
  <c r="V1865" i="2" s="1"/>
  <c r="V1866" i="2" a="1"/>
  <c r="V1866" i="2" s="1"/>
  <c r="V1867" i="2" a="1"/>
  <c r="V1867" i="2" s="1"/>
  <c r="V1868" i="2" a="1"/>
  <c r="V1868" i="2" s="1"/>
  <c r="V1869" i="2" a="1"/>
  <c r="V1869" i="2" s="1"/>
  <c r="V1870" i="2" a="1"/>
  <c r="V1870" i="2" s="1"/>
  <c r="V1871" i="2" a="1"/>
  <c r="V1871" i="2" s="1"/>
  <c r="V1872" i="2" a="1"/>
  <c r="V1872" i="2" s="1"/>
  <c r="V1873" i="2" a="1"/>
  <c r="V1873" i="2" s="1"/>
  <c r="V1874" i="2" a="1"/>
  <c r="V1874" i="2" s="1"/>
  <c r="V1875" i="2" a="1"/>
  <c r="V1875" i="2" s="1"/>
  <c r="V1876" i="2" a="1"/>
  <c r="V1876" i="2" s="1"/>
  <c r="V1877" i="2" a="1"/>
  <c r="V1877" i="2" s="1"/>
  <c r="V1878" i="2" a="1"/>
  <c r="V1878" i="2" s="1"/>
  <c r="V1879" i="2" a="1"/>
  <c r="V1879" i="2" s="1"/>
  <c r="V1880" i="2" a="1"/>
  <c r="V1880" i="2" s="1"/>
  <c r="V1881" i="2" a="1"/>
  <c r="V1881" i="2" s="1"/>
  <c r="V1882" i="2" a="1"/>
  <c r="V1882" i="2" s="1"/>
  <c r="V1883" i="2" a="1"/>
  <c r="V1883" i="2" s="1"/>
  <c r="V1884" i="2" a="1"/>
  <c r="V1884" i="2" s="1"/>
  <c r="V1885" i="2" a="1"/>
  <c r="V1885" i="2" s="1"/>
  <c r="V1886" i="2" a="1"/>
  <c r="V1886" i="2" s="1"/>
  <c r="V1887" i="2" a="1"/>
  <c r="V1887" i="2" s="1"/>
  <c r="V1888" i="2" a="1"/>
  <c r="V1888" i="2" s="1"/>
  <c r="V1889" i="2" a="1"/>
  <c r="V1889" i="2" s="1"/>
  <c r="V1890" i="2" a="1"/>
  <c r="V1890" i="2" s="1"/>
  <c r="V1891" i="2" a="1"/>
  <c r="V1891" i="2" s="1"/>
  <c r="V1892" i="2" a="1"/>
  <c r="V1892" i="2" s="1"/>
  <c r="V1893" i="2" a="1"/>
  <c r="V1893" i="2" s="1"/>
  <c r="V1894" i="2" a="1"/>
  <c r="V1894" i="2" s="1"/>
  <c r="V1895" i="2" a="1"/>
  <c r="V1895" i="2" s="1"/>
  <c r="V1896" i="2" a="1"/>
  <c r="V1896" i="2" s="1"/>
  <c r="V1897" i="2" a="1"/>
  <c r="V1897" i="2" s="1"/>
  <c r="V1898" i="2" a="1"/>
  <c r="V1898" i="2" s="1"/>
  <c r="V1899" i="2" a="1"/>
  <c r="V1899" i="2" s="1"/>
  <c r="V1900" i="2" a="1"/>
  <c r="V1900" i="2" s="1"/>
  <c r="V1901" i="2" a="1"/>
  <c r="V1901" i="2" s="1"/>
  <c r="V1902" i="2" a="1"/>
  <c r="V1902" i="2" s="1"/>
  <c r="V1903" i="2" a="1"/>
  <c r="V1903" i="2" s="1"/>
  <c r="V1904" i="2" a="1"/>
  <c r="V1904" i="2" s="1"/>
  <c r="V1905" i="2" a="1"/>
  <c r="V1905" i="2" s="1"/>
  <c r="V1906" i="2" a="1"/>
  <c r="V1906" i="2" s="1"/>
  <c r="V1907" i="2" a="1"/>
  <c r="V1907" i="2" s="1"/>
  <c r="V1908" i="2" a="1"/>
  <c r="V1908" i="2" s="1"/>
  <c r="V1909" i="2" a="1"/>
  <c r="V1909" i="2" s="1"/>
  <c r="V1910" i="2" a="1"/>
  <c r="V1910" i="2" s="1"/>
  <c r="V1911" i="2" a="1"/>
  <c r="V1911" i="2" s="1"/>
  <c r="V1912" i="2" a="1"/>
  <c r="V1912" i="2" s="1"/>
  <c r="V1913" i="2" a="1"/>
  <c r="V1913" i="2" s="1"/>
  <c r="V1914" i="2" a="1"/>
  <c r="V1914" i="2" s="1"/>
  <c r="V1915" i="2" a="1"/>
  <c r="V1915" i="2" s="1"/>
  <c r="V1916" i="2" a="1"/>
  <c r="V1916" i="2" s="1"/>
  <c r="V1917" i="2" a="1"/>
  <c r="V1917" i="2" s="1"/>
  <c r="V1918" i="2" a="1"/>
  <c r="V1918" i="2" s="1"/>
  <c r="V1919" i="2" a="1"/>
  <c r="V1919" i="2" s="1"/>
  <c r="V1920" i="2" a="1"/>
  <c r="V1920" i="2" s="1"/>
  <c r="V1921" i="2" a="1"/>
  <c r="V1921" i="2" s="1"/>
  <c r="V1922" i="2" a="1"/>
  <c r="V1922" i="2" s="1"/>
  <c r="V1923" i="2" a="1"/>
  <c r="V1923" i="2" s="1"/>
  <c r="V1924" i="2" a="1"/>
  <c r="V1924" i="2" s="1"/>
  <c r="V1925" i="2" a="1"/>
  <c r="V1925" i="2" s="1"/>
  <c r="V1926" i="2" a="1"/>
  <c r="V1926" i="2" s="1"/>
  <c r="V1927" i="2" a="1"/>
  <c r="V1927" i="2" s="1"/>
  <c r="V1928" i="2" a="1"/>
  <c r="V1928" i="2" s="1"/>
  <c r="V1929" i="2" a="1"/>
  <c r="V1929" i="2" s="1"/>
  <c r="V1930" i="2" a="1"/>
  <c r="V1930" i="2" s="1"/>
  <c r="V1931" i="2" a="1"/>
  <c r="V1931" i="2" s="1"/>
  <c r="V1932" i="2" a="1"/>
  <c r="V1932" i="2" s="1"/>
  <c r="V1933" i="2" a="1"/>
  <c r="V1933" i="2" s="1"/>
  <c r="V1934" i="2" a="1"/>
  <c r="V1934" i="2" s="1"/>
  <c r="V1935" i="2" a="1"/>
  <c r="V1935" i="2" s="1"/>
  <c r="V1936" i="2" a="1"/>
  <c r="V1936" i="2" s="1"/>
  <c r="V1937" i="2" a="1"/>
  <c r="V1937" i="2" s="1"/>
  <c r="V1938" i="2" a="1"/>
  <c r="V1938" i="2" s="1"/>
  <c r="V1939" i="2" a="1"/>
  <c r="V1939" i="2" s="1"/>
  <c r="V1940" i="2" a="1"/>
  <c r="V1940" i="2" s="1"/>
  <c r="V1941" i="2" a="1"/>
  <c r="V1941" i="2" s="1"/>
  <c r="V1942" i="2" a="1"/>
  <c r="V1942" i="2" s="1"/>
  <c r="V1943" i="2" a="1"/>
  <c r="V1943" i="2" s="1"/>
  <c r="V1944" i="2" a="1"/>
  <c r="V1944" i="2" s="1"/>
  <c r="V1945" i="2" a="1"/>
  <c r="V1945" i="2" s="1"/>
  <c r="V1946" i="2" a="1"/>
  <c r="V1946" i="2" s="1"/>
  <c r="V1947" i="2" a="1"/>
  <c r="V1947" i="2" s="1"/>
  <c r="V1948" i="2" a="1"/>
  <c r="V1948" i="2" s="1"/>
  <c r="V1949" i="2" a="1"/>
  <c r="V1949" i="2" s="1"/>
  <c r="V1950" i="2" a="1"/>
  <c r="V1950" i="2" s="1"/>
  <c r="V1951" i="2" a="1"/>
  <c r="V1951" i="2" s="1"/>
  <c r="V1952" i="2" a="1"/>
  <c r="V1952" i="2" s="1"/>
  <c r="V1953" i="2" a="1"/>
  <c r="V1953" i="2" s="1"/>
  <c r="V1954" i="2" a="1"/>
  <c r="V1954" i="2" s="1"/>
  <c r="V1955" i="2" a="1"/>
  <c r="V1955" i="2" s="1"/>
  <c r="V1956" i="2" a="1"/>
  <c r="V1956" i="2" s="1"/>
  <c r="V1957" i="2" a="1"/>
  <c r="V1957" i="2" s="1"/>
  <c r="V1958" i="2" a="1"/>
  <c r="V1958" i="2" s="1"/>
  <c r="V1959" i="2" a="1"/>
  <c r="V1959" i="2" s="1"/>
  <c r="V1960" i="2" a="1"/>
  <c r="V1960" i="2" s="1"/>
  <c r="V1961" i="2" a="1"/>
  <c r="V1961" i="2" s="1"/>
  <c r="V1962" i="2" a="1"/>
  <c r="V1962" i="2" s="1"/>
  <c r="V1963" i="2" a="1"/>
  <c r="V1963" i="2" s="1"/>
  <c r="V1964" i="2" a="1"/>
  <c r="V1964" i="2" s="1"/>
  <c r="V1965" i="2" a="1"/>
  <c r="V1965" i="2" s="1"/>
  <c r="V1966" i="2" a="1"/>
  <c r="V1966" i="2" s="1"/>
  <c r="V1967" i="2" a="1"/>
  <c r="V1967" i="2" s="1"/>
  <c r="V1968" i="2" a="1"/>
  <c r="V1968" i="2" s="1"/>
  <c r="V1969" i="2" a="1"/>
  <c r="V1969" i="2" s="1"/>
  <c r="V1970" i="2" a="1"/>
  <c r="V1970" i="2" s="1"/>
  <c r="V1971" i="2" a="1"/>
  <c r="V1971" i="2" s="1"/>
  <c r="V1972" i="2" a="1"/>
  <c r="V1972" i="2" s="1"/>
  <c r="V1973" i="2" a="1"/>
  <c r="V1973" i="2" s="1"/>
  <c r="V1974" i="2" a="1"/>
  <c r="V1974" i="2" s="1"/>
  <c r="V1975" i="2" a="1"/>
  <c r="V1975" i="2" s="1"/>
  <c r="V1976" i="2" a="1"/>
  <c r="V1976" i="2" s="1"/>
  <c r="V1977" i="2" a="1"/>
  <c r="V1977" i="2" s="1"/>
  <c r="V1978" i="2" a="1"/>
  <c r="V1978" i="2" s="1"/>
  <c r="V1979" i="2" a="1"/>
  <c r="V1979" i="2" s="1"/>
  <c r="V1980" i="2" a="1"/>
  <c r="V1980" i="2" s="1"/>
  <c r="V1981" i="2" a="1"/>
  <c r="V1981" i="2" s="1"/>
  <c r="V1982" i="2" a="1"/>
  <c r="V1982" i="2" s="1"/>
  <c r="V1983" i="2" a="1"/>
  <c r="V1983" i="2" s="1"/>
  <c r="V1984" i="2" a="1"/>
  <c r="V1984" i="2" s="1"/>
  <c r="V1985" i="2" a="1"/>
  <c r="V1985" i="2" s="1"/>
  <c r="V1986" i="2" a="1"/>
  <c r="V1986" i="2" s="1"/>
  <c r="V1987" i="2" a="1"/>
  <c r="V1987" i="2" s="1"/>
  <c r="V1988" i="2" a="1"/>
  <c r="V1988" i="2" s="1"/>
  <c r="V1989" i="2" a="1"/>
  <c r="V1989" i="2" s="1"/>
  <c r="V1990" i="2" a="1"/>
  <c r="V1990" i="2" s="1"/>
  <c r="V1991" i="2" a="1"/>
  <c r="V1991" i="2" s="1"/>
  <c r="V1992" i="2" a="1"/>
  <c r="V1992" i="2" s="1"/>
  <c r="V1993" i="2" a="1"/>
  <c r="V1993" i="2" s="1"/>
  <c r="V1994" i="2" a="1"/>
  <c r="V1994" i="2" s="1"/>
  <c r="V1995" i="2" a="1"/>
  <c r="V1995" i="2" s="1"/>
  <c r="V1996" i="2" a="1"/>
  <c r="V1996" i="2" s="1"/>
  <c r="V1997" i="2" a="1"/>
  <c r="V1997" i="2" s="1"/>
  <c r="V1998" i="2" a="1"/>
  <c r="V1998" i="2" s="1"/>
  <c r="V1999" i="2" a="1"/>
  <c r="V1999" i="2" s="1"/>
  <c r="V2000" i="2" a="1"/>
  <c r="V2000" i="2" s="1"/>
  <c r="V2001" i="2" a="1"/>
  <c r="V2001" i="2" s="1"/>
  <c r="V2002" i="2" a="1"/>
  <c r="V2002" i="2" s="1"/>
  <c r="V2003" i="2" a="1"/>
  <c r="V2003" i="2" s="1"/>
  <c r="V2004" i="2" a="1"/>
  <c r="V2004" i="2" s="1"/>
  <c r="V2005" i="2" a="1"/>
  <c r="V2005" i="2" s="1"/>
  <c r="V2006" i="2" a="1"/>
  <c r="V2006" i="2" s="1"/>
  <c r="V2007" i="2" a="1"/>
  <c r="V2007" i="2" s="1"/>
  <c r="V2008" i="2" a="1"/>
  <c r="V2008" i="2" s="1"/>
  <c r="V2009" i="2" a="1"/>
  <c r="V2009" i="2" s="1"/>
  <c r="V2010" i="2" a="1"/>
  <c r="V2010" i="2" s="1"/>
  <c r="V2011" i="2" a="1"/>
  <c r="V2011" i="2" s="1"/>
  <c r="V2012" i="2" a="1"/>
  <c r="V2012" i="2" s="1"/>
  <c r="V2013" i="2" a="1"/>
  <c r="V2013" i="2" s="1"/>
  <c r="V2014" i="2" a="1"/>
  <c r="V2014" i="2" s="1"/>
  <c r="V2015" i="2" a="1"/>
  <c r="V2015" i="2" s="1"/>
  <c r="V2016" i="2" a="1"/>
  <c r="V2016" i="2" s="1"/>
  <c r="V2017" i="2" a="1"/>
  <c r="V2017" i="2" s="1"/>
  <c r="V2018" i="2" a="1"/>
  <c r="V2018" i="2" s="1"/>
  <c r="V2019" i="2" a="1"/>
  <c r="V2019" i="2" s="1"/>
  <c r="V2020" i="2" a="1"/>
  <c r="V2020" i="2" s="1"/>
  <c r="V2021" i="2" a="1"/>
  <c r="V2021" i="2" s="1"/>
  <c r="V2022" i="2" a="1"/>
  <c r="V2022" i="2" s="1"/>
  <c r="V2023" i="2" a="1"/>
  <c r="V2023" i="2" s="1"/>
  <c r="V2024" i="2" a="1"/>
  <c r="V2024" i="2" s="1"/>
  <c r="V2025" i="2" a="1"/>
  <c r="V2025" i="2" s="1"/>
  <c r="V2026" i="2" a="1"/>
  <c r="V2026" i="2" s="1"/>
  <c r="V2027" i="2" a="1"/>
  <c r="V2027" i="2" s="1"/>
  <c r="V2028" i="2" a="1"/>
  <c r="V2028" i="2" s="1"/>
  <c r="V2029" i="2" a="1"/>
  <c r="V2029" i="2" s="1"/>
  <c r="V2030" i="2" a="1"/>
  <c r="V2030" i="2" s="1"/>
  <c r="V2031" i="2" a="1"/>
  <c r="V2031" i="2" s="1"/>
  <c r="V2032" i="2" a="1"/>
  <c r="V2032" i="2" s="1"/>
  <c r="V2033" i="2" a="1"/>
  <c r="V2033" i="2" s="1"/>
  <c r="V2034" i="2" a="1"/>
  <c r="V2034" i="2" s="1"/>
  <c r="V2035" i="2" a="1"/>
  <c r="V2035" i="2" s="1"/>
  <c r="V2036" i="2" a="1"/>
  <c r="V2036" i="2" s="1"/>
  <c r="V2037" i="2" a="1"/>
  <c r="V2037" i="2" s="1"/>
  <c r="V2038" i="2" a="1"/>
  <c r="V2038" i="2" s="1"/>
  <c r="V2039" i="2" a="1"/>
  <c r="V2039" i="2" s="1"/>
  <c r="V2040" i="2" a="1"/>
  <c r="V2040" i="2" s="1"/>
  <c r="V2041" i="2" a="1"/>
  <c r="V2041" i="2" s="1"/>
  <c r="V2042" i="2" a="1"/>
  <c r="V2042" i="2" s="1"/>
  <c r="V2043" i="2" a="1"/>
  <c r="V2043" i="2" s="1"/>
  <c r="V2044" i="2" a="1"/>
  <c r="V2044" i="2" s="1"/>
  <c r="V2045" i="2" a="1"/>
  <c r="V2045" i="2" s="1"/>
  <c r="V2046" i="2" a="1"/>
  <c r="V2046" i="2" s="1"/>
  <c r="V2047" i="2" a="1"/>
  <c r="V2047" i="2" s="1"/>
  <c r="V2048" i="2" a="1"/>
  <c r="V2048" i="2" s="1"/>
  <c r="V2049" i="2" a="1"/>
  <c r="V2049" i="2" s="1"/>
  <c r="V2050" i="2" a="1"/>
  <c r="V2050" i="2" s="1"/>
  <c r="V2051" i="2" a="1"/>
  <c r="V2051" i="2" s="1"/>
  <c r="V2052" i="2" a="1"/>
  <c r="V2052" i="2" s="1"/>
  <c r="V2053" i="2" a="1"/>
  <c r="V2053" i="2" s="1"/>
  <c r="V2054" i="2" a="1"/>
  <c r="V2054" i="2" s="1"/>
  <c r="V2055" i="2" a="1"/>
  <c r="V2055" i="2" s="1"/>
  <c r="V2056" i="2" a="1"/>
  <c r="V2056" i="2" s="1"/>
  <c r="V2057" i="2" a="1"/>
  <c r="V2057" i="2" s="1"/>
  <c r="V2058" i="2" a="1"/>
  <c r="V2058" i="2" s="1"/>
  <c r="V2059" i="2" a="1"/>
  <c r="V2059" i="2" s="1"/>
  <c r="V2060" i="2" a="1"/>
  <c r="V2060" i="2" s="1"/>
  <c r="V2061" i="2" a="1"/>
  <c r="V2061" i="2" s="1"/>
  <c r="V2062" i="2" a="1"/>
  <c r="V2062" i="2" s="1"/>
  <c r="V2063" i="2" a="1"/>
  <c r="V2063" i="2" s="1"/>
  <c r="V2064" i="2" a="1"/>
  <c r="V2064" i="2" s="1"/>
  <c r="V2065" i="2" a="1"/>
  <c r="V2065" i="2" s="1"/>
  <c r="V2066" i="2" a="1"/>
  <c r="V2066" i="2" s="1"/>
  <c r="V2067" i="2" a="1"/>
  <c r="V2067" i="2" s="1"/>
  <c r="V2068" i="2" a="1"/>
  <c r="V2068" i="2" s="1"/>
  <c r="V2069" i="2" a="1"/>
  <c r="V2069" i="2" s="1"/>
  <c r="V2070" i="2" a="1"/>
  <c r="V2070" i="2" s="1"/>
  <c r="V2071" i="2" a="1"/>
  <c r="V2071" i="2" s="1"/>
  <c r="V2072" i="2" a="1"/>
  <c r="V2072" i="2" s="1"/>
  <c r="V2073" i="2" a="1"/>
  <c r="V2073" i="2" s="1"/>
  <c r="V2074" i="2" a="1"/>
  <c r="V2074" i="2" s="1"/>
  <c r="V2075" i="2" a="1"/>
  <c r="V2075" i="2" s="1"/>
  <c r="V2076" i="2" a="1"/>
  <c r="V2076" i="2" s="1"/>
  <c r="V2077" i="2" a="1"/>
  <c r="V2077" i="2" s="1"/>
  <c r="V2078" i="2" a="1"/>
  <c r="V2078" i="2" s="1"/>
  <c r="V2079" i="2" a="1"/>
  <c r="V2079" i="2" s="1"/>
  <c r="V2080" i="2" a="1"/>
  <c r="V2080" i="2" s="1"/>
  <c r="V2081" i="2" a="1"/>
  <c r="V2081" i="2" s="1"/>
  <c r="V2082" i="2" a="1"/>
  <c r="V2082" i="2" s="1"/>
  <c r="V2083" i="2" a="1"/>
  <c r="V2083" i="2" s="1"/>
  <c r="V2084" i="2" a="1"/>
  <c r="V2084" i="2" s="1"/>
  <c r="V2085" i="2" a="1"/>
  <c r="V2085" i="2" s="1"/>
  <c r="V2086" i="2" a="1"/>
  <c r="V2086" i="2" s="1"/>
  <c r="V2087" i="2" a="1"/>
  <c r="V2087" i="2" s="1"/>
  <c r="V2088" i="2" a="1"/>
  <c r="V2088" i="2" s="1"/>
  <c r="V2089" i="2" a="1"/>
  <c r="V2089" i="2" s="1"/>
  <c r="V2090" i="2" a="1"/>
  <c r="V2090" i="2" s="1"/>
  <c r="V2091" i="2" a="1"/>
  <c r="V2091" i="2" s="1"/>
  <c r="V2092" i="2" a="1"/>
  <c r="V2092" i="2" s="1"/>
  <c r="V2093" i="2" a="1"/>
  <c r="V2093" i="2" s="1"/>
  <c r="V2094" i="2" a="1"/>
  <c r="V2094" i="2" s="1"/>
  <c r="V2095" i="2" a="1"/>
  <c r="V2095" i="2" s="1"/>
  <c r="V2096" i="2" a="1"/>
  <c r="V2096" i="2" s="1"/>
  <c r="V2097" i="2" a="1"/>
  <c r="V2097" i="2" s="1"/>
  <c r="V2098" i="2" a="1"/>
  <c r="V2098" i="2" s="1"/>
  <c r="V2099" i="2" a="1"/>
  <c r="V2099" i="2" s="1"/>
  <c r="V2100" i="2" a="1"/>
  <c r="V2100" i="2" s="1"/>
  <c r="V2101" i="2" a="1"/>
  <c r="V2101" i="2" s="1"/>
  <c r="V2102" i="2" a="1"/>
  <c r="V2102" i="2" s="1"/>
  <c r="V2103" i="2" a="1"/>
  <c r="V2103" i="2" s="1"/>
  <c r="V2104" i="2" a="1"/>
  <c r="V2104" i="2" s="1"/>
  <c r="V2105" i="2" a="1"/>
  <c r="V2105" i="2" s="1"/>
  <c r="V2106" i="2" a="1"/>
  <c r="V2106" i="2" s="1"/>
  <c r="V2107" i="2" a="1"/>
  <c r="V2107" i="2" s="1"/>
  <c r="V2108" i="2" a="1"/>
  <c r="V2108" i="2" s="1"/>
  <c r="V2109" i="2" a="1"/>
  <c r="V2109" i="2" s="1"/>
  <c r="V2110" i="2" a="1"/>
  <c r="V2110" i="2" s="1"/>
  <c r="V2111" i="2" a="1"/>
  <c r="V2111" i="2" s="1"/>
  <c r="V2112" i="2" a="1"/>
  <c r="V2112" i="2" s="1"/>
  <c r="V2113" i="2" a="1"/>
  <c r="V2113" i="2" s="1"/>
  <c r="V2114" i="2" a="1"/>
  <c r="V2114" i="2" s="1"/>
  <c r="V2115" i="2" a="1"/>
  <c r="V2115" i="2" s="1"/>
  <c r="V2116" i="2" a="1"/>
  <c r="V2116" i="2" s="1"/>
  <c r="V2117" i="2" a="1"/>
  <c r="V2117" i="2" s="1"/>
  <c r="V2118" i="2" a="1"/>
  <c r="V2118" i="2" s="1"/>
  <c r="V2119" i="2" a="1"/>
  <c r="V2119" i="2" s="1"/>
  <c r="V2120" i="2" a="1"/>
  <c r="V2120" i="2" s="1"/>
  <c r="V2121" i="2" a="1"/>
  <c r="V2121" i="2" s="1"/>
  <c r="V2122" i="2" a="1"/>
  <c r="V2122" i="2" s="1"/>
  <c r="V2123" i="2" a="1"/>
  <c r="V2123" i="2" s="1"/>
  <c r="V2124" i="2" a="1"/>
  <c r="V2124" i="2" s="1"/>
  <c r="V2125" i="2" a="1"/>
  <c r="V2125" i="2" s="1"/>
  <c r="V2126" i="2" a="1"/>
  <c r="V2126" i="2" s="1"/>
  <c r="V2127" i="2" a="1"/>
  <c r="V2127" i="2" s="1"/>
  <c r="V2128" i="2" a="1"/>
  <c r="V2128" i="2" s="1"/>
  <c r="V2129" i="2" a="1"/>
  <c r="V2129" i="2" s="1"/>
  <c r="V2130" i="2" a="1"/>
  <c r="V2130" i="2" s="1"/>
  <c r="V2131" i="2" a="1"/>
  <c r="V2131" i="2" s="1"/>
  <c r="V2132" i="2" a="1"/>
  <c r="V2132" i="2" s="1"/>
  <c r="V2133" i="2" a="1"/>
  <c r="V2133" i="2" s="1"/>
  <c r="V2134" i="2" a="1"/>
  <c r="V2134" i="2" s="1"/>
  <c r="V2135" i="2" a="1"/>
  <c r="V2135" i="2" s="1"/>
  <c r="V2136" i="2" a="1"/>
  <c r="V2136" i="2" s="1"/>
  <c r="V2137" i="2" a="1"/>
  <c r="V2137" i="2" s="1"/>
  <c r="V2138" i="2" a="1"/>
  <c r="V2138" i="2" s="1"/>
  <c r="V2139" i="2" a="1"/>
  <c r="V2139" i="2" s="1"/>
  <c r="V2140" i="2" a="1"/>
  <c r="V2140" i="2" s="1"/>
  <c r="V2141" i="2" a="1"/>
  <c r="V2141" i="2" s="1"/>
  <c r="V2142" i="2" a="1"/>
  <c r="V2142" i="2" s="1"/>
  <c r="V2143" i="2" a="1"/>
  <c r="V2143" i="2" s="1"/>
  <c r="V2144" i="2" a="1"/>
  <c r="V2144" i="2" s="1"/>
  <c r="V2145" i="2" a="1"/>
  <c r="V2145" i="2" s="1"/>
  <c r="V2146" i="2" a="1"/>
  <c r="V2146" i="2" s="1"/>
  <c r="V2147" i="2" a="1"/>
  <c r="V2147" i="2" s="1"/>
  <c r="V2148" i="2" a="1"/>
  <c r="V2148" i="2" s="1"/>
  <c r="V2149" i="2" a="1"/>
  <c r="V2149" i="2" s="1"/>
  <c r="V2150" i="2" a="1"/>
  <c r="V2150" i="2" s="1"/>
  <c r="V2151" i="2" a="1"/>
  <c r="V2151" i="2" s="1"/>
  <c r="V2152" i="2" a="1"/>
  <c r="V2152" i="2" s="1"/>
  <c r="V2153" i="2" a="1"/>
  <c r="V2153" i="2" s="1"/>
  <c r="V2154" i="2" a="1"/>
  <c r="V2154" i="2" s="1"/>
  <c r="V2155" i="2" a="1"/>
  <c r="V2155" i="2" s="1"/>
  <c r="V2156" i="2" a="1"/>
  <c r="V2156" i="2" s="1"/>
  <c r="V2157" i="2" a="1"/>
  <c r="V2157" i="2" s="1"/>
  <c r="V2158" i="2" a="1"/>
  <c r="V2158" i="2" s="1"/>
  <c r="V2159" i="2" a="1"/>
  <c r="V2159" i="2" s="1"/>
  <c r="V2160" i="2" a="1"/>
  <c r="V2160" i="2" s="1"/>
  <c r="V2161" i="2" a="1"/>
  <c r="V2161" i="2" s="1"/>
  <c r="V2162" i="2" a="1"/>
  <c r="V2162" i="2" s="1"/>
  <c r="V2163" i="2" a="1"/>
  <c r="V2163" i="2" s="1"/>
  <c r="V2164" i="2" a="1"/>
  <c r="V2164" i="2" s="1"/>
  <c r="V2165" i="2" a="1"/>
  <c r="V2165" i="2" s="1"/>
  <c r="V2166" i="2" a="1"/>
  <c r="V2166" i="2" s="1"/>
  <c r="V2167" i="2" a="1"/>
  <c r="V2167" i="2" s="1"/>
  <c r="V2168" i="2" a="1"/>
  <c r="V2168" i="2" s="1"/>
  <c r="V2169" i="2" a="1"/>
  <c r="V2169" i="2" s="1"/>
  <c r="V2170" i="2" a="1"/>
  <c r="V2170" i="2" s="1"/>
  <c r="V2171" i="2" a="1"/>
  <c r="V2171" i="2" s="1"/>
  <c r="V2172" i="2" a="1"/>
  <c r="V2172" i="2" s="1"/>
  <c r="V2173" i="2" a="1"/>
  <c r="V2173" i="2" s="1"/>
  <c r="V2174" i="2" a="1"/>
  <c r="V2174" i="2" s="1"/>
  <c r="V2175" i="2" a="1"/>
  <c r="V2175" i="2" s="1"/>
  <c r="V2176" i="2" a="1"/>
  <c r="V2176" i="2" s="1"/>
  <c r="V2177" i="2" a="1"/>
  <c r="V2177" i="2" s="1"/>
  <c r="V2178" i="2" a="1"/>
  <c r="V2178" i="2" s="1"/>
  <c r="V2179" i="2" a="1"/>
  <c r="V2179" i="2" s="1"/>
  <c r="V2180" i="2" a="1"/>
  <c r="V2180" i="2" s="1"/>
  <c r="V2181" i="2" a="1"/>
  <c r="V2181" i="2" s="1"/>
  <c r="V2182" i="2" a="1"/>
  <c r="V2182" i="2" s="1"/>
  <c r="V2183" i="2" a="1"/>
  <c r="V2183" i="2" s="1"/>
  <c r="V2184" i="2" a="1"/>
  <c r="V2184" i="2" s="1"/>
  <c r="V2185" i="2" a="1"/>
  <c r="V2185" i="2" s="1"/>
  <c r="V2186" i="2" a="1"/>
  <c r="V2186" i="2" s="1"/>
  <c r="V2187" i="2" a="1"/>
  <c r="V2187" i="2" s="1"/>
  <c r="V2188" i="2" a="1"/>
  <c r="V2188" i="2" s="1"/>
  <c r="V2189" i="2" a="1"/>
  <c r="V2189" i="2" s="1"/>
  <c r="V2190" i="2" a="1"/>
  <c r="V2190" i="2" s="1"/>
  <c r="V2191" i="2" a="1"/>
  <c r="V2191" i="2" s="1"/>
  <c r="V2192" i="2" a="1"/>
  <c r="V2192" i="2" s="1"/>
  <c r="V2193" i="2" a="1"/>
  <c r="V2193" i="2" s="1"/>
  <c r="V2194" i="2" a="1"/>
  <c r="V2194" i="2" s="1"/>
  <c r="V2195" i="2" a="1"/>
  <c r="V2195" i="2" s="1"/>
  <c r="V2196" i="2" a="1"/>
  <c r="V2196" i="2" s="1"/>
  <c r="V2197" i="2" a="1"/>
  <c r="V2197" i="2" s="1"/>
  <c r="V2198" i="2" a="1"/>
  <c r="V2198" i="2" s="1"/>
  <c r="V2199" i="2" a="1"/>
  <c r="V2199" i="2" s="1"/>
  <c r="V2200" i="2" a="1"/>
  <c r="V2200" i="2" s="1"/>
  <c r="V2201" i="2" a="1"/>
  <c r="V2201" i="2" s="1"/>
  <c r="V2202" i="2" a="1"/>
  <c r="V2202" i="2" s="1"/>
  <c r="V2203" i="2" a="1"/>
  <c r="V2203" i="2" s="1"/>
  <c r="V2204" i="2" a="1"/>
  <c r="V2204" i="2" s="1"/>
  <c r="V2205" i="2" a="1"/>
  <c r="V2205" i="2" s="1"/>
  <c r="V2206" i="2" a="1"/>
  <c r="V2206" i="2" s="1"/>
  <c r="V2207" i="2" a="1"/>
  <c r="V2207" i="2" s="1"/>
  <c r="V2208" i="2" a="1"/>
  <c r="V2208" i="2" s="1"/>
  <c r="V2209" i="2" a="1"/>
  <c r="V2209" i="2" s="1"/>
  <c r="V2210" i="2" a="1"/>
  <c r="V2210" i="2" s="1"/>
  <c r="V2211" i="2" a="1"/>
  <c r="V2211" i="2" s="1"/>
  <c r="V2212" i="2" a="1"/>
  <c r="V2212" i="2" s="1"/>
  <c r="V2213" i="2" a="1"/>
  <c r="V2213" i="2" s="1"/>
  <c r="V2214" i="2" a="1"/>
  <c r="V2214" i="2" s="1"/>
  <c r="V2215" i="2" a="1"/>
  <c r="V2215" i="2" s="1"/>
  <c r="V2216" i="2" a="1"/>
  <c r="V2216" i="2" s="1"/>
  <c r="V2217" i="2" a="1"/>
  <c r="V2217" i="2" s="1"/>
  <c r="V2218" i="2" a="1"/>
  <c r="V2218" i="2" s="1"/>
  <c r="V2219" i="2" a="1"/>
  <c r="V2219" i="2" s="1"/>
  <c r="V2220" i="2" a="1"/>
  <c r="V2220" i="2" s="1"/>
  <c r="V2221" i="2" a="1"/>
  <c r="V2221" i="2" s="1"/>
  <c r="V2222" i="2" a="1"/>
  <c r="V2222" i="2" s="1"/>
  <c r="V2223" i="2" a="1"/>
  <c r="V2223" i="2" s="1"/>
  <c r="V2224" i="2" a="1"/>
  <c r="V2224" i="2" s="1"/>
  <c r="V2225" i="2" a="1"/>
  <c r="V2225" i="2" s="1"/>
  <c r="V2226" i="2" a="1"/>
  <c r="V2226" i="2" s="1"/>
  <c r="V2227" i="2" a="1"/>
  <c r="V2227" i="2" s="1"/>
  <c r="V2228" i="2" a="1"/>
  <c r="V2228" i="2" s="1"/>
  <c r="V2229" i="2" a="1"/>
  <c r="V2229" i="2" s="1"/>
  <c r="V2230" i="2" a="1"/>
  <c r="V2230" i="2" s="1"/>
  <c r="V2231" i="2" a="1"/>
  <c r="V2231" i="2" s="1"/>
  <c r="V2232" i="2" a="1"/>
  <c r="V2232" i="2" s="1"/>
  <c r="V2233" i="2" a="1"/>
  <c r="V2233" i="2" s="1"/>
  <c r="V2234" i="2" a="1"/>
  <c r="V2234" i="2" s="1"/>
  <c r="V2235" i="2" a="1"/>
  <c r="V2235" i="2" s="1"/>
  <c r="V2236" i="2" a="1"/>
  <c r="V2236" i="2" s="1"/>
  <c r="V2237" i="2" a="1"/>
  <c r="V2237" i="2" s="1"/>
  <c r="V2238" i="2" a="1"/>
  <c r="V2238" i="2" s="1"/>
  <c r="V2239" i="2" a="1"/>
  <c r="V2239" i="2" s="1"/>
  <c r="V2240" i="2" a="1"/>
  <c r="V2240" i="2" s="1"/>
  <c r="V2241" i="2" a="1"/>
  <c r="V2241" i="2" s="1"/>
  <c r="V2242" i="2" a="1"/>
  <c r="V2242" i="2" s="1"/>
  <c r="V2243" i="2" a="1"/>
  <c r="V2243" i="2" s="1"/>
  <c r="V2244" i="2" a="1"/>
  <c r="V2244" i="2" s="1"/>
  <c r="V2245" i="2" a="1"/>
  <c r="V2245" i="2" s="1"/>
  <c r="V2246" i="2" a="1"/>
  <c r="V2246" i="2" s="1"/>
  <c r="V2247" i="2" a="1"/>
  <c r="V2247" i="2" s="1"/>
  <c r="V2248" i="2" a="1"/>
  <c r="V2248" i="2" s="1"/>
  <c r="V2249" i="2" a="1"/>
  <c r="V2249" i="2" s="1"/>
  <c r="V2250" i="2" a="1"/>
  <c r="V2250" i="2" s="1"/>
  <c r="V2251" i="2" a="1"/>
  <c r="V2251" i="2" s="1"/>
  <c r="V2252" i="2" a="1"/>
  <c r="V2252" i="2" s="1"/>
  <c r="V2253" i="2" a="1"/>
  <c r="V2253" i="2" s="1"/>
  <c r="V2254" i="2" a="1"/>
  <c r="V2254" i="2" s="1"/>
  <c r="V2255" i="2" a="1"/>
  <c r="V2255" i="2" s="1"/>
  <c r="V2256" i="2" a="1"/>
  <c r="V2256" i="2" s="1"/>
  <c r="V2257" i="2" a="1"/>
  <c r="V2257" i="2" s="1"/>
  <c r="V2258" i="2" a="1"/>
  <c r="V2258" i="2" s="1"/>
  <c r="V2259" i="2" a="1"/>
  <c r="V2259" i="2" s="1"/>
  <c r="V2260" i="2" a="1"/>
  <c r="V2260" i="2" s="1"/>
  <c r="V2261" i="2" a="1"/>
  <c r="V2261" i="2" s="1"/>
  <c r="V2262" i="2" a="1"/>
  <c r="V2262" i="2" s="1"/>
  <c r="V2263" i="2" a="1"/>
  <c r="V2263" i="2" s="1"/>
  <c r="V2264" i="2" a="1"/>
  <c r="V2264" i="2" s="1"/>
  <c r="V2265" i="2" a="1"/>
  <c r="V2265" i="2" s="1"/>
  <c r="V2266" i="2" a="1"/>
  <c r="V2266" i="2" s="1"/>
  <c r="V2267" i="2" a="1"/>
  <c r="V2267" i="2" s="1"/>
  <c r="V2268" i="2" a="1"/>
  <c r="V2268" i="2" s="1"/>
  <c r="V2269" i="2" a="1"/>
  <c r="V2269" i="2" s="1"/>
  <c r="V2270" i="2" a="1"/>
  <c r="V2270" i="2" s="1"/>
  <c r="V2271" i="2" a="1"/>
  <c r="V2271" i="2" s="1"/>
  <c r="V2272" i="2" a="1"/>
  <c r="V2272" i="2" s="1"/>
  <c r="V2273" i="2" a="1"/>
  <c r="V2273" i="2" s="1"/>
  <c r="V2274" i="2" a="1"/>
  <c r="V2274" i="2" s="1"/>
  <c r="V2275" i="2" a="1"/>
  <c r="V2275" i="2" s="1"/>
  <c r="V2276" i="2" a="1"/>
  <c r="V2276" i="2" s="1"/>
  <c r="V2277" i="2" a="1"/>
  <c r="V2277" i="2" s="1"/>
  <c r="V2278" i="2" a="1"/>
  <c r="V2278" i="2" s="1"/>
  <c r="V2279" i="2" a="1"/>
  <c r="V2279" i="2" s="1"/>
  <c r="V2280" i="2" a="1"/>
  <c r="V2280" i="2" s="1"/>
  <c r="V2281" i="2" a="1"/>
  <c r="V2281" i="2" s="1"/>
  <c r="V2282" i="2" a="1"/>
  <c r="V2282" i="2" s="1"/>
  <c r="V2283" i="2" a="1"/>
  <c r="V2283" i="2" s="1"/>
  <c r="V2284" i="2" a="1"/>
  <c r="V2284" i="2" s="1"/>
  <c r="V2285" i="2" a="1"/>
  <c r="V2285" i="2" s="1"/>
  <c r="V2286" i="2" a="1"/>
  <c r="V2286" i="2" s="1"/>
  <c r="V2287" i="2" a="1"/>
  <c r="V2287" i="2" s="1"/>
  <c r="V2288" i="2" a="1"/>
  <c r="V2288" i="2" s="1"/>
  <c r="V2289" i="2" a="1"/>
  <c r="V2289" i="2" s="1"/>
  <c r="V2290" i="2" a="1"/>
  <c r="V2290" i="2" s="1"/>
  <c r="V2291" i="2" a="1"/>
  <c r="V2291" i="2" s="1"/>
  <c r="V2292" i="2" a="1"/>
  <c r="V2292" i="2" s="1"/>
  <c r="V2293" i="2" a="1"/>
  <c r="V2293" i="2" s="1"/>
  <c r="V2294" i="2" a="1"/>
  <c r="V2294" i="2" s="1"/>
  <c r="V2295" i="2" a="1"/>
  <c r="V2295" i="2" s="1"/>
  <c r="V2296" i="2" a="1"/>
  <c r="V2296" i="2" s="1"/>
  <c r="V2297" i="2" a="1"/>
  <c r="V2297" i="2" s="1"/>
  <c r="V2298" i="2" a="1"/>
  <c r="V2298" i="2" s="1"/>
  <c r="V2299" i="2" a="1"/>
  <c r="V2299" i="2" s="1"/>
  <c r="V2300" i="2" a="1"/>
  <c r="V2300" i="2" s="1"/>
  <c r="V2301" i="2" a="1"/>
  <c r="V2301" i="2" s="1"/>
  <c r="V2302" i="2" a="1"/>
  <c r="V2302" i="2" s="1"/>
  <c r="V2303" i="2" a="1"/>
  <c r="V2303" i="2" s="1"/>
  <c r="V2304" i="2" a="1"/>
  <c r="V2304" i="2" s="1"/>
  <c r="V2305" i="2" a="1"/>
  <c r="V2305" i="2" s="1"/>
  <c r="V2306" i="2" a="1"/>
  <c r="V2306" i="2" s="1"/>
  <c r="V2307" i="2" a="1"/>
  <c r="V2307" i="2" s="1"/>
  <c r="V2308" i="2" a="1"/>
  <c r="V2308" i="2" s="1"/>
  <c r="V2309" i="2" a="1"/>
  <c r="V2309" i="2" s="1"/>
  <c r="V2310" i="2" a="1"/>
  <c r="V2310" i="2" s="1"/>
  <c r="V2311" i="2" a="1"/>
  <c r="V2311" i="2" s="1"/>
  <c r="V2312" i="2" a="1"/>
  <c r="V2312" i="2" s="1"/>
  <c r="V2313" i="2" a="1"/>
  <c r="V2313" i="2" s="1"/>
  <c r="V2314" i="2" a="1"/>
  <c r="V2314" i="2" s="1"/>
  <c r="V2315" i="2" a="1"/>
  <c r="V2315" i="2" s="1"/>
  <c r="V2316" i="2" a="1"/>
  <c r="V2316" i="2" s="1"/>
  <c r="V2317" i="2" a="1"/>
  <c r="V2317" i="2" s="1"/>
  <c r="V2318" i="2" a="1"/>
  <c r="V2318" i="2" s="1"/>
  <c r="V2319" i="2" a="1"/>
  <c r="V2319" i="2" s="1"/>
  <c r="V2320" i="2" a="1"/>
  <c r="V2320" i="2" s="1"/>
  <c r="V2321" i="2" a="1"/>
  <c r="V2321" i="2" s="1"/>
  <c r="V2322" i="2" a="1"/>
  <c r="V2322" i="2" s="1"/>
  <c r="V2323" i="2" a="1"/>
  <c r="V2323" i="2" s="1"/>
  <c r="V2324" i="2" a="1"/>
  <c r="V2324" i="2" s="1"/>
  <c r="V2325" i="2" a="1"/>
  <c r="V2325" i="2" s="1"/>
  <c r="V2326" i="2" a="1"/>
  <c r="V2326" i="2" s="1"/>
  <c r="V2327" i="2" a="1"/>
  <c r="V2327" i="2" s="1"/>
  <c r="V2328" i="2" a="1"/>
  <c r="V2328" i="2" s="1"/>
  <c r="V2329" i="2" a="1"/>
  <c r="V2329" i="2" s="1"/>
  <c r="V2330" i="2" a="1"/>
  <c r="V2330" i="2" s="1"/>
  <c r="V2331" i="2" a="1"/>
  <c r="V2331" i="2" s="1"/>
  <c r="V2332" i="2" a="1"/>
  <c r="V2332" i="2" s="1"/>
  <c r="V2333" i="2" a="1"/>
  <c r="V2333" i="2" s="1"/>
  <c r="V2334" i="2" a="1"/>
  <c r="V2334" i="2" s="1"/>
  <c r="V2335" i="2" a="1"/>
  <c r="V2335" i="2" s="1"/>
  <c r="V2336" i="2" a="1"/>
  <c r="V2336" i="2" s="1"/>
  <c r="V2337" i="2" a="1"/>
  <c r="V2337" i="2" s="1"/>
  <c r="V2338" i="2" a="1"/>
  <c r="V2338" i="2" s="1"/>
  <c r="V2339" i="2" a="1"/>
  <c r="V2339" i="2" s="1"/>
  <c r="V2340" i="2" a="1"/>
  <c r="V2340" i="2" s="1"/>
  <c r="V2341" i="2" a="1"/>
  <c r="V2341" i="2" s="1"/>
  <c r="V2342" i="2" a="1"/>
  <c r="V2342" i="2" s="1"/>
  <c r="V2343" i="2" a="1"/>
  <c r="V2343" i="2" s="1"/>
  <c r="V2344" i="2" a="1"/>
  <c r="V2344" i="2" s="1"/>
  <c r="V2345" i="2" a="1"/>
  <c r="V2345" i="2" s="1"/>
  <c r="V2346" i="2" a="1"/>
  <c r="V2346" i="2" s="1"/>
  <c r="V2347" i="2" a="1"/>
  <c r="V2347" i="2" s="1"/>
  <c r="V2348" i="2" a="1"/>
  <c r="V2348" i="2" s="1"/>
  <c r="V2349" i="2" a="1"/>
  <c r="V2349" i="2" s="1"/>
  <c r="V2350" i="2" a="1"/>
  <c r="V2350" i="2" s="1"/>
  <c r="V2351" i="2" a="1"/>
  <c r="V2351" i="2" s="1"/>
  <c r="V2352" i="2" a="1"/>
  <c r="V2352" i="2" s="1"/>
  <c r="V2353" i="2" a="1"/>
  <c r="V2353" i="2" s="1"/>
  <c r="V2354" i="2" a="1"/>
  <c r="V2354" i="2" s="1"/>
  <c r="V2355" i="2" a="1"/>
  <c r="V2355" i="2" s="1"/>
  <c r="V2356" i="2" a="1"/>
  <c r="V2356" i="2" s="1"/>
  <c r="V2357" i="2" a="1"/>
  <c r="V2357" i="2" s="1"/>
  <c r="V2358" i="2" a="1"/>
  <c r="V2358" i="2" s="1"/>
  <c r="V2359" i="2" a="1"/>
  <c r="V2359" i="2" s="1"/>
  <c r="V2360" i="2" a="1"/>
  <c r="V2360" i="2" s="1"/>
  <c r="V2361" i="2" a="1"/>
  <c r="V2361" i="2" s="1"/>
  <c r="V2362" i="2" a="1"/>
  <c r="V2362" i="2" s="1"/>
  <c r="V2363" i="2" a="1"/>
  <c r="V2363" i="2" s="1"/>
  <c r="V2364" i="2" a="1"/>
  <c r="V2364" i="2" s="1"/>
  <c r="V2365" i="2" a="1"/>
  <c r="V2365" i="2" s="1"/>
  <c r="V2366" i="2" a="1"/>
  <c r="V2366" i="2" s="1"/>
  <c r="V2367" i="2" a="1"/>
  <c r="V2367" i="2" s="1"/>
  <c r="V2368" i="2" a="1"/>
  <c r="V2368" i="2" s="1"/>
  <c r="V2369" i="2" a="1"/>
  <c r="V2369" i="2" s="1"/>
  <c r="V2370" i="2" a="1"/>
  <c r="V2370" i="2" s="1"/>
  <c r="V2371" i="2" a="1"/>
  <c r="V2371" i="2" s="1"/>
  <c r="V2372" i="2" a="1"/>
  <c r="V2372" i="2" s="1"/>
  <c r="V2373" i="2" a="1"/>
  <c r="V2373" i="2" s="1"/>
  <c r="V2374" i="2" a="1"/>
  <c r="V2374" i="2" s="1"/>
  <c r="V2375" i="2" a="1"/>
  <c r="V2375" i="2" s="1"/>
  <c r="V2376" i="2" a="1"/>
  <c r="V2376" i="2" s="1"/>
  <c r="V2377" i="2" a="1"/>
  <c r="V2377" i="2" s="1"/>
  <c r="V2378" i="2" a="1"/>
  <c r="V2378" i="2" s="1"/>
  <c r="V2379" i="2" a="1"/>
  <c r="V2379" i="2" s="1"/>
  <c r="V2380" i="2" a="1"/>
  <c r="V2380" i="2" s="1"/>
  <c r="V2381" i="2" a="1"/>
  <c r="V2381" i="2" s="1"/>
  <c r="V2382" i="2" a="1"/>
  <c r="V2382" i="2" s="1"/>
  <c r="V2383" i="2" a="1"/>
  <c r="V2383" i="2" s="1"/>
  <c r="V2384" i="2" a="1"/>
  <c r="V2384" i="2" s="1"/>
  <c r="V2385" i="2" a="1"/>
  <c r="V2385" i="2" s="1"/>
  <c r="V2386" i="2" a="1"/>
  <c r="V2386" i="2" s="1"/>
  <c r="V2387" i="2" a="1"/>
  <c r="V2387" i="2" s="1"/>
  <c r="V2388" i="2" a="1"/>
  <c r="V2388" i="2" s="1"/>
  <c r="V2389" i="2" a="1"/>
  <c r="V2389" i="2" s="1"/>
  <c r="V2390" i="2" a="1"/>
  <c r="V2390" i="2" s="1"/>
  <c r="V2391" i="2" a="1"/>
  <c r="V2391" i="2" s="1"/>
  <c r="V2392" i="2" a="1"/>
  <c r="V2392" i="2" s="1"/>
  <c r="V2393" i="2" a="1"/>
  <c r="V2393" i="2" s="1"/>
  <c r="V2394" i="2" a="1"/>
  <c r="V2394" i="2" s="1"/>
  <c r="V2395" i="2" a="1"/>
  <c r="V2395" i="2" s="1"/>
  <c r="V2396" i="2" a="1"/>
  <c r="V2396" i="2" s="1"/>
  <c r="V2397" i="2" a="1"/>
  <c r="V2397" i="2" s="1"/>
  <c r="V2398" i="2" a="1"/>
  <c r="V2398" i="2" s="1"/>
  <c r="V2399" i="2" a="1"/>
  <c r="V2399" i="2" s="1"/>
  <c r="V2400" i="2" a="1"/>
  <c r="V2400" i="2" s="1"/>
  <c r="V2401" i="2" a="1"/>
  <c r="V2401" i="2" s="1"/>
  <c r="V2402" i="2" a="1"/>
  <c r="V2402" i="2" s="1"/>
  <c r="V2403" i="2" a="1"/>
  <c r="V2403" i="2" s="1"/>
  <c r="V2404" i="2" a="1"/>
  <c r="V2404" i="2" s="1"/>
  <c r="V2405" i="2" a="1"/>
  <c r="V2405" i="2" s="1"/>
  <c r="V2406" i="2" a="1"/>
  <c r="V2406" i="2" s="1"/>
  <c r="V2407" i="2" a="1"/>
  <c r="V2407" i="2" s="1"/>
  <c r="V2408" i="2" a="1"/>
  <c r="V2408" i="2" s="1"/>
  <c r="V2409" i="2" a="1"/>
  <c r="V2409" i="2" s="1"/>
  <c r="V2410" i="2" a="1"/>
  <c r="V2410" i="2" s="1"/>
  <c r="V2411" i="2" a="1"/>
  <c r="V2411" i="2" s="1"/>
  <c r="V2412" i="2" a="1"/>
  <c r="V2412" i="2" s="1"/>
  <c r="V2413" i="2" a="1"/>
  <c r="V2413" i="2" s="1"/>
  <c r="V2414" i="2" a="1"/>
  <c r="V2414" i="2" s="1"/>
  <c r="V2415" i="2" a="1"/>
  <c r="V2415" i="2" s="1"/>
  <c r="V2416" i="2" a="1"/>
  <c r="V2416" i="2" s="1"/>
  <c r="V2417" i="2" a="1"/>
  <c r="V2417" i="2" s="1"/>
  <c r="V2418" i="2" a="1"/>
  <c r="V2418" i="2" s="1"/>
  <c r="V2419" i="2" a="1"/>
  <c r="V2419" i="2" s="1"/>
  <c r="V2420" i="2" a="1"/>
  <c r="V2420" i="2" s="1"/>
  <c r="V2421" i="2" a="1"/>
  <c r="V2421" i="2" s="1"/>
  <c r="V2422" i="2" a="1"/>
  <c r="V2422" i="2" s="1"/>
  <c r="V2423" i="2" a="1"/>
  <c r="V2423" i="2" s="1"/>
  <c r="V2424" i="2" a="1"/>
  <c r="V2424" i="2" s="1"/>
  <c r="V2425" i="2" a="1"/>
  <c r="V2425" i="2" s="1"/>
  <c r="V2426" i="2" a="1"/>
  <c r="V2426" i="2" s="1"/>
  <c r="V2427" i="2" a="1"/>
  <c r="V2427" i="2" s="1"/>
  <c r="V2428" i="2" a="1"/>
  <c r="V2428" i="2" s="1"/>
  <c r="V2429" i="2" a="1"/>
  <c r="V2429" i="2" s="1"/>
  <c r="V2430" i="2" a="1"/>
  <c r="V2430" i="2" s="1"/>
  <c r="V2431" i="2" a="1"/>
  <c r="V2431" i="2" s="1"/>
  <c r="V2432" i="2" a="1"/>
  <c r="V2432" i="2" s="1"/>
  <c r="V2433" i="2" a="1"/>
  <c r="V2433" i="2" s="1"/>
  <c r="V2434" i="2" a="1"/>
  <c r="V2434" i="2" s="1"/>
  <c r="V2435" i="2" a="1"/>
  <c r="V2435" i="2" s="1"/>
  <c r="V2436" i="2" a="1"/>
  <c r="V2436" i="2" s="1"/>
  <c r="V2437" i="2" a="1"/>
  <c r="V2437" i="2" s="1"/>
  <c r="V2438" i="2" a="1"/>
  <c r="V2438" i="2" s="1"/>
  <c r="V2439" i="2" a="1"/>
  <c r="V2439" i="2" s="1"/>
  <c r="V2440" i="2" a="1"/>
  <c r="V2440" i="2" s="1"/>
  <c r="V2441" i="2" a="1"/>
  <c r="V2441" i="2" s="1"/>
  <c r="V2442" i="2" a="1"/>
  <c r="V2442" i="2" s="1"/>
  <c r="V2443" i="2" a="1"/>
  <c r="V2443" i="2" s="1"/>
  <c r="V2444" i="2" a="1"/>
  <c r="V2444" i="2" s="1"/>
  <c r="V2445" i="2" a="1"/>
  <c r="V2445" i="2" s="1"/>
  <c r="V2446" i="2" a="1"/>
  <c r="V2446" i="2" s="1"/>
  <c r="V2447" i="2" a="1"/>
  <c r="V2447" i="2" s="1"/>
  <c r="V2448" i="2" a="1"/>
  <c r="V2448" i="2" s="1"/>
  <c r="V2449" i="2" a="1"/>
  <c r="V2449" i="2" s="1"/>
  <c r="V2450" i="2" a="1"/>
  <c r="V2450" i="2" s="1"/>
  <c r="V2451" i="2" a="1"/>
  <c r="V2451" i="2" s="1"/>
  <c r="V2452" i="2" a="1"/>
  <c r="V2452" i="2" s="1"/>
  <c r="V2453" i="2" a="1"/>
  <c r="V2453" i="2" s="1"/>
  <c r="V2454" i="2" a="1"/>
  <c r="V2454" i="2" s="1"/>
  <c r="V2455" i="2" a="1"/>
  <c r="V2455" i="2" s="1"/>
  <c r="V2456" i="2" a="1"/>
  <c r="V2456" i="2" s="1"/>
  <c r="V2457" i="2" a="1"/>
  <c r="V2457" i="2" s="1"/>
  <c r="V2458" i="2" a="1"/>
  <c r="V2458" i="2" s="1"/>
  <c r="V2459" i="2" a="1"/>
  <c r="V2459" i="2" s="1"/>
  <c r="V2460" i="2" a="1"/>
  <c r="V2460" i="2" s="1"/>
  <c r="V2461" i="2" a="1"/>
  <c r="V2461" i="2" s="1"/>
  <c r="V2462" i="2" a="1"/>
  <c r="V2462" i="2" s="1"/>
  <c r="V2463" i="2" a="1"/>
  <c r="V2463" i="2" s="1"/>
  <c r="V2464" i="2" a="1"/>
  <c r="V2464" i="2" s="1"/>
  <c r="V2465" i="2" a="1"/>
  <c r="V2465" i="2" s="1"/>
  <c r="V2466" i="2" a="1"/>
  <c r="V2466" i="2" s="1"/>
  <c r="V2467" i="2" a="1"/>
  <c r="V2467" i="2" s="1"/>
  <c r="V2468" i="2" a="1"/>
  <c r="V2468" i="2" s="1"/>
  <c r="V2469" i="2" a="1"/>
  <c r="V2469" i="2" s="1"/>
  <c r="V2470" i="2" a="1"/>
  <c r="V2470" i="2" s="1"/>
  <c r="V2471" i="2" a="1"/>
  <c r="V2471" i="2" s="1"/>
  <c r="V2472" i="2" a="1"/>
  <c r="V2472" i="2" s="1"/>
  <c r="V2473" i="2" a="1"/>
  <c r="V2473" i="2" s="1"/>
  <c r="V2474" i="2" a="1"/>
  <c r="V2474" i="2" s="1"/>
  <c r="V2475" i="2" a="1"/>
  <c r="V2475" i="2" s="1"/>
  <c r="V2476" i="2" a="1"/>
  <c r="V2476" i="2" s="1"/>
  <c r="V2477" i="2" a="1"/>
  <c r="V2477" i="2" s="1"/>
  <c r="V2478" i="2" a="1"/>
  <c r="V2478" i="2" s="1"/>
  <c r="V2479" i="2" a="1"/>
  <c r="V2479" i="2" s="1"/>
  <c r="V2480" i="2" a="1"/>
  <c r="V2480" i="2" s="1"/>
  <c r="V2481" i="2" a="1"/>
  <c r="V2481" i="2" s="1"/>
  <c r="V2482" i="2" a="1"/>
  <c r="V2482" i="2" s="1"/>
  <c r="V2483" i="2" a="1"/>
  <c r="V2483" i="2" s="1"/>
  <c r="V2484" i="2" a="1"/>
  <c r="V2484" i="2" s="1"/>
  <c r="V2485" i="2" a="1"/>
  <c r="V2485" i="2" s="1"/>
  <c r="V2486" i="2" a="1"/>
  <c r="V2486" i="2" s="1"/>
  <c r="V2487" i="2" a="1"/>
  <c r="V2487" i="2" s="1"/>
  <c r="V2488" i="2" a="1"/>
  <c r="V2488" i="2" s="1"/>
  <c r="V2489" i="2" a="1"/>
  <c r="V2489" i="2" s="1"/>
  <c r="V2490" i="2" a="1"/>
  <c r="V2490" i="2" s="1"/>
  <c r="V2491" i="2" a="1"/>
  <c r="V2491" i="2" s="1"/>
  <c r="V2492" i="2" a="1"/>
  <c r="V2492" i="2" s="1"/>
  <c r="V2493" i="2" a="1"/>
  <c r="V2493" i="2" s="1"/>
  <c r="V2494" i="2" a="1"/>
  <c r="V2494" i="2" s="1"/>
  <c r="V2495" i="2" a="1"/>
  <c r="V2495" i="2" s="1"/>
  <c r="V2496" i="2" a="1"/>
  <c r="V2496" i="2" s="1"/>
  <c r="V2497" i="2" a="1"/>
  <c r="V2497" i="2" s="1"/>
  <c r="V2498" i="2" a="1"/>
  <c r="V2498" i="2" s="1"/>
  <c r="V2499" i="2" a="1"/>
  <c r="V2499" i="2" s="1"/>
  <c r="V2500" i="2" a="1"/>
  <c r="V2500" i="2" s="1"/>
  <c r="V2501" i="2" a="1"/>
  <c r="V2501" i="2" s="1"/>
  <c r="V2502" i="2" a="1"/>
  <c r="V2502" i="2" s="1"/>
  <c r="V2503" i="2" a="1"/>
  <c r="V2503" i="2" s="1"/>
  <c r="V2504" i="2" a="1"/>
  <c r="V2504" i="2" s="1"/>
  <c r="V2505" i="2" a="1"/>
  <c r="V2505" i="2" s="1"/>
  <c r="V2506" i="2" a="1"/>
  <c r="V2506" i="2" s="1"/>
  <c r="V2507" i="2" a="1"/>
  <c r="V2507" i="2" s="1"/>
  <c r="V2508" i="2" a="1"/>
  <c r="V2508" i="2" s="1"/>
  <c r="V2509" i="2" a="1"/>
  <c r="V2509" i="2" s="1"/>
  <c r="V2510" i="2" a="1"/>
  <c r="V2510" i="2" s="1"/>
  <c r="V2511" i="2" a="1"/>
  <c r="V2511" i="2" s="1"/>
  <c r="V2512" i="2" a="1"/>
  <c r="V2512" i="2" s="1"/>
  <c r="V2513" i="2" a="1"/>
  <c r="V2513" i="2" s="1"/>
  <c r="V2514" i="2" a="1"/>
  <c r="V2514" i="2" s="1"/>
  <c r="V2515" i="2" a="1"/>
  <c r="V2515" i="2" s="1"/>
  <c r="V2516" i="2" a="1"/>
  <c r="V2516" i="2" s="1"/>
  <c r="V2517" i="2" a="1"/>
  <c r="V2517" i="2" s="1"/>
  <c r="V2518" i="2" a="1"/>
  <c r="V2518" i="2" s="1"/>
  <c r="V2519" i="2" a="1"/>
  <c r="V2519" i="2" s="1"/>
  <c r="V2520" i="2" a="1"/>
  <c r="V2520" i="2" s="1"/>
  <c r="V2521" i="2" a="1"/>
  <c r="V2521" i="2" s="1"/>
  <c r="V2522" i="2" a="1"/>
  <c r="V2522" i="2" s="1"/>
  <c r="V2523" i="2" a="1"/>
  <c r="V2523" i="2" s="1"/>
  <c r="V2524" i="2" a="1"/>
  <c r="V2524" i="2" s="1"/>
  <c r="V2525" i="2" a="1"/>
  <c r="V2525" i="2" s="1"/>
  <c r="V2526" i="2" a="1"/>
  <c r="V2526" i="2" s="1"/>
  <c r="V2527" i="2" a="1"/>
  <c r="V2527" i="2" s="1"/>
  <c r="V2528" i="2" a="1"/>
  <c r="V2528" i="2" s="1"/>
  <c r="V2529" i="2" a="1"/>
  <c r="V2529" i="2" s="1"/>
  <c r="V2530" i="2" a="1"/>
  <c r="V2530" i="2" s="1"/>
  <c r="V2531" i="2" a="1"/>
  <c r="V2531" i="2" s="1"/>
  <c r="V2532" i="2" a="1"/>
  <c r="V2532" i="2" s="1"/>
  <c r="V2533" i="2" a="1"/>
  <c r="V2533" i="2" s="1"/>
  <c r="V2534" i="2" a="1"/>
  <c r="V2534" i="2" s="1"/>
  <c r="V2535" i="2" a="1"/>
  <c r="V2535" i="2" s="1"/>
  <c r="V2536" i="2" a="1"/>
  <c r="V2536" i="2" s="1"/>
  <c r="V2537" i="2" a="1"/>
  <c r="V2537" i="2" s="1"/>
  <c r="V2538" i="2" a="1"/>
  <c r="V2538" i="2" s="1"/>
  <c r="V2539" i="2" a="1"/>
  <c r="V2539" i="2" s="1"/>
  <c r="V2540" i="2" a="1"/>
  <c r="V2540" i="2" s="1"/>
  <c r="V2541" i="2" a="1"/>
  <c r="V2541" i="2" s="1"/>
  <c r="V2542" i="2" a="1"/>
  <c r="V2542" i="2" s="1"/>
  <c r="V2543" i="2" a="1"/>
  <c r="V2543" i="2" s="1"/>
  <c r="V2544" i="2" a="1"/>
  <c r="V2544" i="2" s="1"/>
  <c r="V2545" i="2" a="1"/>
  <c r="V2545" i="2" s="1"/>
  <c r="V2546" i="2" a="1"/>
  <c r="V2546" i="2" s="1"/>
  <c r="V2547" i="2" a="1"/>
  <c r="V2547" i="2" s="1"/>
  <c r="V2548" i="2" a="1"/>
  <c r="V2548" i="2" s="1"/>
  <c r="V2549" i="2" a="1"/>
  <c r="V2549" i="2" s="1"/>
  <c r="V2550" i="2" a="1"/>
  <c r="V2550" i="2" s="1"/>
  <c r="V2551" i="2" a="1"/>
  <c r="V2551" i="2" s="1"/>
  <c r="V2552" i="2" a="1"/>
  <c r="V2552" i="2" s="1"/>
  <c r="V2553" i="2" a="1"/>
  <c r="V2553" i="2" s="1"/>
  <c r="V2554" i="2" a="1"/>
  <c r="V2554" i="2" s="1"/>
  <c r="V2555" i="2" a="1"/>
  <c r="V2555" i="2" s="1"/>
  <c r="V2556" i="2" a="1"/>
  <c r="V2556" i="2" s="1"/>
  <c r="V2557" i="2" a="1"/>
  <c r="V2557" i="2" s="1"/>
  <c r="V2558" i="2" a="1"/>
  <c r="V2558" i="2" s="1"/>
  <c r="V2559" i="2" a="1"/>
  <c r="V2559" i="2" s="1"/>
  <c r="V2560" i="2" a="1"/>
  <c r="V2560" i="2" s="1"/>
  <c r="V2561" i="2" a="1"/>
  <c r="V2561" i="2" s="1"/>
  <c r="V2562" i="2" a="1"/>
  <c r="V2562" i="2" s="1"/>
  <c r="V2563" i="2" a="1"/>
  <c r="V2563" i="2" s="1"/>
  <c r="V2564" i="2" a="1"/>
  <c r="V2564" i="2" s="1"/>
  <c r="V2565" i="2" a="1"/>
  <c r="V2565" i="2" s="1"/>
  <c r="V2566" i="2" a="1"/>
  <c r="V2566" i="2" s="1"/>
  <c r="V2567" i="2" a="1"/>
  <c r="V2567" i="2" s="1"/>
  <c r="V2568" i="2" a="1"/>
  <c r="V2568" i="2" s="1"/>
  <c r="V2569" i="2" a="1"/>
  <c r="V2569" i="2" s="1"/>
  <c r="V2570" i="2" a="1"/>
  <c r="V2570" i="2" s="1"/>
  <c r="V2571" i="2" a="1"/>
  <c r="V2571" i="2" s="1"/>
  <c r="V2572" i="2" a="1"/>
  <c r="V2572" i="2" s="1"/>
  <c r="V2573" i="2" a="1"/>
  <c r="V2573" i="2" s="1"/>
  <c r="V2574" i="2" a="1"/>
  <c r="V2574" i="2" s="1"/>
  <c r="V2575" i="2" a="1"/>
  <c r="V2575" i="2" s="1"/>
  <c r="V2576" i="2" a="1"/>
  <c r="V2576" i="2" s="1"/>
  <c r="V2577" i="2" a="1"/>
  <c r="V2577" i="2" s="1"/>
  <c r="V2578" i="2" a="1"/>
  <c r="V2578" i="2" s="1"/>
  <c r="V2579" i="2" a="1"/>
  <c r="V2579" i="2" s="1"/>
  <c r="V2580" i="2" a="1"/>
  <c r="V2580" i="2" s="1"/>
  <c r="V2581" i="2" a="1"/>
  <c r="V2581" i="2" s="1"/>
  <c r="V2582" i="2" a="1"/>
  <c r="V2582" i="2" s="1"/>
  <c r="V2583" i="2" a="1"/>
  <c r="V2583" i="2" s="1"/>
  <c r="V2584" i="2" a="1"/>
  <c r="V2584" i="2" s="1"/>
  <c r="V2585" i="2" a="1"/>
  <c r="V2585" i="2" s="1"/>
  <c r="V2586" i="2" a="1"/>
  <c r="V2586" i="2" s="1"/>
  <c r="V2587" i="2" a="1"/>
  <c r="V2587" i="2" s="1"/>
  <c r="V2588" i="2" a="1"/>
  <c r="V2588" i="2" s="1"/>
  <c r="V2589" i="2" a="1"/>
  <c r="V2589" i="2" s="1"/>
  <c r="V2590" i="2" a="1"/>
  <c r="V2590" i="2" s="1"/>
  <c r="V2591" i="2" a="1"/>
  <c r="V2591" i="2" s="1"/>
  <c r="V2592" i="2" a="1"/>
  <c r="V2592" i="2" s="1"/>
  <c r="V2593" i="2" a="1"/>
  <c r="V2593" i="2" s="1"/>
  <c r="V2594" i="2" a="1"/>
  <c r="V2594" i="2" s="1"/>
  <c r="V2595" i="2" a="1"/>
  <c r="V2595" i="2" s="1"/>
  <c r="V2596" i="2" a="1"/>
  <c r="V2596" i="2" s="1"/>
  <c r="V2597" i="2" a="1"/>
  <c r="V2597" i="2" s="1"/>
  <c r="V2598" i="2" a="1"/>
  <c r="V2598" i="2" s="1"/>
  <c r="V2599" i="2" a="1"/>
  <c r="V2599" i="2" s="1"/>
  <c r="V2600" i="2" a="1"/>
  <c r="V2600" i="2" s="1"/>
  <c r="V2601" i="2" a="1"/>
  <c r="V2601" i="2" s="1"/>
  <c r="V2602" i="2" a="1"/>
  <c r="V2602" i="2" s="1"/>
  <c r="V2603" i="2" a="1"/>
  <c r="V2603" i="2" s="1"/>
  <c r="V2604" i="2" a="1"/>
  <c r="V2604" i="2" s="1"/>
  <c r="V2605" i="2" a="1"/>
  <c r="V2605" i="2" s="1"/>
  <c r="V2606" i="2" a="1"/>
  <c r="V2606" i="2" s="1"/>
  <c r="V2607" i="2" a="1"/>
  <c r="V2607" i="2" s="1"/>
  <c r="V2608" i="2" a="1"/>
  <c r="V2608" i="2" s="1"/>
  <c r="V2609" i="2" a="1"/>
  <c r="V2609" i="2" s="1"/>
  <c r="V2610" i="2" a="1"/>
  <c r="V2610" i="2" s="1"/>
  <c r="V2611" i="2" a="1"/>
  <c r="V2611" i="2" s="1"/>
  <c r="V2612" i="2" a="1"/>
  <c r="V2612" i="2" s="1"/>
  <c r="V2613" i="2" a="1"/>
  <c r="V2613" i="2" s="1"/>
  <c r="V2614" i="2" a="1"/>
  <c r="V2614" i="2" s="1"/>
  <c r="V2615" i="2" a="1"/>
  <c r="V2615" i="2" s="1"/>
  <c r="V2616" i="2" a="1"/>
  <c r="V2616" i="2" s="1"/>
  <c r="V2617" i="2" a="1"/>
  <c r="V2617" i="2" s="1"/>
  <c r="V2618" i="2" a="1"/>
  <c r="V2618" i="2" s="1"/>
  <c r="V2619" i="2" a="1"/>
  <c r="V2619" i="2" s="1"/>
  <c r="V2620" i="2" a="1"/>
  <c r="V2620" i="2" s="1"/>
  <c r="V2621" i="2" a="1"/>
  <c r="V2621" i="2" s="1"/>
  <c r="V2622" i="2" a="1"/>
  <c r="V2622" i="2" s="1"/>
  <c r="V2623" i="2" a="1"/>
  <c r="V2623" i="2" s="1"/>
  <c r="V2624" i="2" a="1"/>
  <c r="V2624" i="2" s="1"/>
  <c r="V2625" i="2" a="1"/>
  <c r="V2625" i="2" s="1"/>
  <c r="V2626" i="2" a="1"/>
  <c r="V2626" i="2" s="1"/>
  <c r="V2627" i="2" a="1"/>
  <c r="V2627" i="2" s="1"/>
  <c r="V2628" i="2" a="1"/>
  <c r="V2628" i="2" s="1"/>
  <c r="V2629" i="2" a="1"/>
  <c r="V2629" i="2" s="1"/>
  <c r="V2630" i="2" a="1"/>
  <c r="V2630" i="2" s="1"/>
  <c r="V2631" i="2" a="1"/>
  <c r="V2631" i="2" s="1"/>
  <c r="V2632" i="2" a="1"/>
  <c r="V2632" i="2" s="1"/>
  <c r="V2633" i="2" a="1"/>
  <c r="V2633" i="2" s="1"/>
  <c r="V2634" i="2" a="1"/>
  <c r="V2634" i="2" s="1"/>
  <c r="V2635" i="2" a="1"/>
  <c r="V2635" i="2" s="1"/>
  <c r="V2636" i="2" a="1"/>
  <c r="V2636" i="2" s="1"/>
  <c r="V2637" i="2" a="1"/>
  <c r="V2637" i="2" s="1"/>
  <c r="V2638" i="2" a="1"/>
  <c r="V2638" i="2" s="1"/>
  <c r="V2639" i="2" a="1"/>
  <c r="V2639" i="2" s="1"/>
  <c r="V2640" i="2" a="1"/>
  <c r="V2640" i="2" s="1"/>
  <c r="V2641" i="2" a="1"/>
  <c r="V2641" i="2" s="1"/>
  <c r="V2642" i="2" a="1"/>
  <c r="V2642" i="2" s="1"/>
  <c r="V2643" i="2" a="1"/>
  <c r="V2643" i="2" s="1"/>
  <c r="V2644" i="2" a="1"/>
  <c r="V2644" i="2" s="1"/>
  <c r="V2645" i="2" a="1"/>
  <c r="V2645" i="2" s="1"/>
  <c r="V2646" i="2" a="1"/>
  <c r="V2646" i="2" s="1"/>
  <c r="V2647" i="2" a="1"/>
  <c r="V2647" i="2" s="1"/>
  <c r="V2648" i="2" a="1"/>
  <c r="V2648" i="2" s="1"/>
  <c r="V2649" i="2" a="1"/>
  <c r="V2649" i="2" s="1"/>
  <c r="V2650" i="2" a="1"/>
  <c r="V2650" i="2" s="1"/>
  <c r="V2651" i="2" a="1"/>
  <c r="V2651" i="2" s="1"/>
  <c r="V2652" i="2" a="1"/>
  <c r="V2652" i="2" s="1"/>
  <c r="V2653" i="2" a="1"/>
  <c r="V2653" i="2" s="1"/>
  <c r="V2654" i="2" a="1"/>
  <c r="V2654" i="2" s="1"/>
  <c r="V2655" i="2" a="1"/>
  <c r="V2655" i="2" s="1"/>
  <c r="V2656" i="2" a="1"/>
  <c r="V2656" i="2" s="1"/>
  <c r="V2657" i="2" a="1"/>
  <c r="V2657" i="2" s="1"/>
  <c r="V2658" i="2" a="1"/>
  <c r="V2658" i="2" s="1"/>
  <c r="V2659" i="2" a="1"/>
  <c r="V2659" i="2" s="1"/>
  <c r="V2660" i="2" a="1"/>
  <c r="V2660" i="2" s="1"/>
  <c r="V2661" i="2" a="1"/>
  <c r="V2661" i="2" s="1"/>
  <c r="V2662" i="2" a="1"/>
  <c r="V2662" i="2" s="1"/>
  <c r="V2663" i="2" a="1"/>
  <c r="V2663" i="2" s="1"/>
  <c r="V2664" i="2" a="1"/>
  <c r="V2664" i="2" s="1"/>
  <c r="V2665" i="2" a="1"/>
  <c r="V2665" i="2" s="1"/>
  <c r="V2666" i="2" a="1"/>
  <c r="V2666" i="2" s="1"/>
  <c r="V2667" i="2" a="1"/>
  <c r="V2667" i="2" s="1"/>
  <c r="V2668" i="2" a="1"/>
  <c r="V2668" i="2" s="1"/>
  <c r="V2669" i="2" a="1"/>
  <c r="V2669" i="2" s="1"/>
  <c r="V2670" i="2" a="1"/>
  <c r="V2670" i="2" s="1"/>
  <c r="V2671" i="2" a="1"/>
  <c r="V2671" i="2" s="1"/>
  <c r="V2672" i="2" a="1"/>
  <c r="V2672" i="2" s="1"/>
  <c r="V2673" i="2" a="1"/>
  <c r="V2673" i="2" s="1"/>
  <c r="V2674" i="2" a="1"/>
  <c r="V2674" i="2" s="1"/>
  <c r="V2675" i="2" a="1"/>
  <c r="V2675" i="2" s="1"/>
  <c r="V2676" i="2" a="1"/>
  <c r="V2676" i="2" s="1"/>
  <c r="V2677" i="2" a="1"/>
  <c r="V2677" i="2" s="1"/>
  <c r="V2678" i="2" a="1"/>
  <c r="V2678" i="2" s="1"/>
  <c r="V2679" i="2" a="1"/>
  <c r="V2679" i="2" s="1"/>
  <c r="V2680" i="2" a="1"/>
  <c r="V2680" i="2" s="1"/>
  <c r="V2681" i="2" a="1"/>
  <c r="V2681" i="2" s="1"/>
  <c r="V2682" i="2" a="1"/>
  <c r="V2682" i="2" s="1"/>
  <c r="V2683" i="2" a="1"/>
  <c r="V2683" i="2" s="1"/>
  <c r="V2684" i="2" a="1"/>
  <c r="V2684" i="2" s="1"/>
  <c r="V2685" i="2" a="1"/>
  <c r="V2685" i="2" s="1"/>
  <c r="V2686" i="2" a="1"/>
  <c r="V2686" i="2" s="1"/>
  <c r="V2687" i="2" a="1"/>
  <c r="V2687" i="2" s="1"/>
  <c r="V2688" i="2" a="1"/>
  <c r="V2688" i="2" s="1"/>
  <c r="V2689" i="2" a="1"/>
  <c r="V2689" i="2" s="1"/>
  <c r="V2690" i="2" a="1"/>
  <c r="V2690" i="2" s="1"/>
  <c r="V2691" i="2" a="1"/>
  <c r="V2691" i="2" s="1"/>
  <c r="V2692" i="2" a="1"/>
  <c r="V2692" i="2" s="1"/>
  <c r="V2693" i="2" a="1"/>
  <c r="V2693" i="2" s="1"/>
  <c r="V2694" i="2" a="1"/>
  <c r="V2694" i="2" s="1"/>
  <c r="V2695" i="2" a="1"/>
  <c r="V2695" i="2" s="1"/>
  <c r="V2696" i="2" a="1"/>
  <c r="V2696" i="2" s="1"/>
  <c r="V2697" i="2" a="1"/>
  <c r="V2697" i="2" s="1"/>
  <c r="V2698" i="2" a="1"/>
  <c r="V2698" i="2" s="1"/>
  <c r="V2699" i="2" a="1"/>
  <c r="V2699" i="2" s="1"/>
  <c r="V2700" i="2" a="1"/>
  <c r="V2700" i="2" s="1"/>
  <c r="V2701" i="2" a="1"/>
  <c r="V2701" i="2" s="1"/>
  <c r="V2702" i="2" a="1"/>
  <c r="V2702" i="2" s="1"/>
  <c r="V2703" i="2" a="1"/>
  <c r="V2703" i="2" s="1"/>
  <c r="V2704" i="2" a="1"/>
  <c r="V2704" i="2" s="1"/>
  <c r="V2705" i="2" a="1"/>
  <c r="V2705" i="2" s="1"/>
  <c r="V2706" i="2" a="1"/>
  <c r="V2706" i="2" s="1"/>
  <c r="V2707" i="2" a="1"/>
  <c r="V2707" i="2" s="1"/>
  <c r="V2708" i="2" a="1"/>
  <c r="V2708" i="2" s="1"/>
  <c r="V2709" i="2" a="1"/>
  <c r="V2709" i="2" s="1"/>
  <c r="V2710" i="2" a="1"/>
  <c r="V2710" i="2" s="1"/>
  <c r="V2711" i="2" a="1"/>
  <c r="V2711" i="2" s="1"/>
  <c r="V2712" i="2" a="1"/>
  <c r="V2712" i="2" s="1"/>
  <c r="V2713" i="2" a="1"/>
  <c r="V2713" i="2" s="1"/>
  <c r="V2714" i="2" a="1"/>
  <c r="V2714" i="2" s="1"/>
  <c r="V2715" i="2" a="1"/>
  <c r="V2715" i="2" s="1"/>
  <c r="V2716" i="2" a="1"/>
  <c r="V2716" i="2" s="1"/>
  <c r="V2717" i="2" a="1"/>
  <c r="V2717" i="2" s="1"/>
  <c r="V2718" i="2" a="1"/>
  <c r="V2718" i="2" s="1"/>
  <c r="V2719" i="2" a="1"/>
  <c r="V2719" i="2" s="1"/>
  <c r="V2720" i="2" a="1"/>
  <c r="V2720" i="2" s="1"/>
  <c r="V2721" i="2" a="1"/>
  <c r="V2721" i="2" s="1"/>
  <c r="V2722" i="2" a="1"/>
  <c r="V2722" i="2" s="1"/>
  <c r="V2723" i="2" a="1"/>
  <c r="V2723" i="2" s="1"/>
  <c r="V2724" i="2" a="1"/>
  <c r="V2724" i="2" s="1"/>
  <c r="V2725" i="2" a="1"/>
  <c r="V2725" i="2" s="1"/>
  <c r="V2726" i="2" a="1"/>
  <c r="V2726" i="2" s="1"/>
  <c r="V2727" i="2" a="1"/>
  <c r="V2727" i="2" s="1"/>
  <c r="V2728" i="2" a="1"/>
  <c r="V2728" i="2" s="1"/>
  <c r="V2729" i="2" a="1"/>
  <c r="V2729" i="2" s="1"/>
  <c r="V2730" i="2" a="1"/>
  <c r="V2730" i="2" s="1"/>
  <c r="V2731" i="2" a="1"/>
  <c r="V2731" i="2" s="1"/>
  <c r="V2732" i="2" a="1"/>
  <c r="V2732" i="2" s="1"/>
  <c r="V2733" i="2" a="1"/>
  <c r="V2733" i="2" s="1"/>
  <c r="V2734" i="2" a="1"/>
  <c r="V2734" i="2" s="1"/>
  <c r="V2735" i="2" a="1"/>
  <c r="V2735" i="2" s="1"/>
  <c r="V2736" i="2" a="1"/>
  <c r="V2736" i="2" s="1"/>
  <c r="V2737" i="2" a="1"/>
  <c r="V2737" i="2" s="1"/>
  <c r="V2738" i="2" a="1"/>
  <c r="V2738" i="2" s="1"/>
  <c r="V2739" i="2" a="1"/>
  <c r="V2739" i="2" s="1"/>
  <c r="V2740" i="2" a="1"/>
  <c r="V2740" i="2" s="1"/>
  <c r="V2741" i="2" a="1"/>
  <c r="V2741" i="2" s="1"/>
  <c r="V2742" i="2" a="1"/>
  <c r="V2742" i="2" s="1"/>
  <c r="V2743" i="2" a="1"/>
  <c r="V2743" i="2" s="1"/>
  <c r="V2744" i="2" a="1"/>
  <c r="V2744" i="2" s="1"/>
  <c r="V2745" i="2" a="1"/>
  <c r="V2745" i="2" s="1"/>
  <c r="V2746" i="2" a="1"/>
  <c r="V2746" i="2" s="1"/>
  <c r="V2747" i="2" a="1"/>
  <c r="V2747" i="2" s="1"/>
  <c r="V2748" i="2" a="1"/>
  <c r="V2748" i="2" s="1"/>
  <c r="V2749" i="2" a="1"/>
  <c r="V2749" i="2" s="1"/>
  <c r="V2750" i="2" a="1"/>
  <c r="V2750" i="2" s="1"/>
  <c r="V2751" i="2" a="1"/>
  <c r="V2751" i="2" s="1"/>
  <c r="V2752" i="2" a="1"/>
  <c r="V2752" i="2" s="1"/>
  <c r="V2753" i="2" a="1"/>
  <c r="V2753" i="2" s="1"/>
  <c r="V2754" i="2" a="1"/>
  <c r="V2754" i="2" s="1"/>
  <c r="V2755" i="2" a="1"/>
  <c r="V2755" i="2" s="1"/>
  <c r="V2756" i="2" a="1"/>
  <c r="V2756" i="2" s="1"/>
  <c r="V2757" i="2" a="1"/>
  <c r="V2757" i="2" s="1"/>
  <c r="V2758" i="2" a="1"/>
  <c r="V2758" i="2" s="1"/>
  <c r="V2759" i="2" a="1"/>
  <c r="V2759" i="2" s="1"/>
  <c r="V2760" i="2" a="1"/>
  <c r="V2760" i="2" s="1"/>
  <c r="V2761" i="2" a="1"/>
  <c r="V2761" i="2" s="1"/>
  <c r="V2762" i="2" a="1"/>
  <c r="V2762" i="2" s="1"/>
  <c r="V2763" i="2" a="1"/>
  <c r="V2763" i="2" s="1"/>
  <c r="V2764" i="2" a="1"/>
  <c r="V2764" i="2" s="1"/>
  <c r="V2765" i="2" a="1"/>
  <c r="V2765" i="2" s="1"/>
  <c r="V2766" i="2" a="1"/>
  <c r="V2766" i="2" s="1"/>
  <c r="V2767" i="2" a="1"/>
  <c r="V2767" i="2" s="1"/>
  <c r="V2768" i="2" a="1"/>
  <c r="V2768" i="2" s="1"/>
  <c r="V2769" i="2" a="1"/>
  <c r="V2769" i="2" s="1"/>
  <c r="V2770" i="2" a="1"/>
  <c r="V2770" i="2" s="1"/>
  <c r="V2771" i="2" a="1"/>
  <c r="V2771" i="2" s="1"/>
  <c r="V2772" i="2" a="1"/>
  <c r="V2772" i="2" s="1"/>
  <c r="V2773" i="2" a="1"/>
  <c r="V2773" i="2" s="1"/>
  <c r="V2774" i="2" a="1"/>
  <c r="V2774" i="2" s="1"/>
  <c r="V2775" i="2" a="1"/>
  <c r="V2775" i="2" s="1"/>
  <c r="V2776" i="2" a="1"/>
  <c r="V2776" i="2" s="1"/>
  <c r="V2777" i="2" a="1"/>
  <c r="V2777" i="2" s="1"/>
  <c r="V2778" i="2" a="1"/>
  <c r="V2778" i="2" s="1"/>
  <c r="V2779" i="2" a="1"/>
  <c r="V2779" i="2" s="1"/>
  <c r="V2780" i="2" a="1"/>
  <c r="V2780" i="2" s="1"/>
  <c r="V2781" i="2" a="1"/>
  <c r="V2781" i="2" s="1"/>
  <c r="V2782" i="2" a="1"/>
  <c r="V2782" i="2" s="1"/>
  <c r="V2783" i="2" a="1"/>
  <c r="V2783" i="2" s="1"/>
  <c r="V2784" i="2" a="1"/>
  <c r="V2784" i="2" s="1"/>
  <c r="V2785" i="2" a="1"/>
  <c r="V2785" i="2" s="1"/>
  <c r="V2786" i="2" a="1"/>
  <c r="V2786" i="2" s="1"/>
  <c r="V2787" i="2" a="1"/>
  <c r="V2787" i="2" s="1"/>
  <c r="V2788" i="2" a="1"/>
  <c r="V2788" i="2" s="1"/>
  <c r="V2789" i="2" a="1"/>
  <c r="V2789" i="2" s="1"/>
  <c r="V2790" i="2" a="1"/>
  <c r="V2790" i="2" s="1"/>
  <c r="V2791" i="2" a="1"/>
  <c r="V2791" i="2" s="1"/>
  <c r="V2792" i="2" a="1"/>
  <c r="V2792" i="2" s="1"/>
  <c r="V2793" i="2" a="1"/>
  <c r="V2793" i="2" s="1"/>
  <c r="V2794" i="2" a="1"/>
  <c r="V2794" i="2" s="1"/>
  <c r="V2795" i="2" a="1"/>
  <c r="V2795" i="2" s="1"/>
  <c r="V2796" i="2" a="1"/>
  <c r="V2796" i="2" s="1"/>
  <c r="V2797" i="2" a="1"/>
  <c r="V2797" i="2" s="1"/>
  <c r="V2798" i="2" a="1"/>
  <c r="V2798" i="2" s="1"/>
  <c r="V2799" i="2" a="1"/>
  <c r="V2799" i="2" s="1"/>
  <c r="V2800" i="2" a="1"/>
  <c r="V2800" i="2" s="1"/>
  <c r="V2801" i="2" a="1"/>
  <c r="V2801" i="2" s="1"/>
  <c r="V2802" i="2" a="1"/>
  <c r="V2802" i="2" s="1"/>
  <c r="V2803" i="2" a="1"/>
  <c r="V2803" i="2" s="1"/>
  <c r="V2804" i="2" a="1"/>
  <c r="V2804" i="2" s="1"/>
  <c r="V2805" i="2" a="1"/>
  <c r="V2805" i="2" s="1"/>
  <c r="V2806" i="2" a="1"/>
  <c r="V2806" i="2" s="1"/>
  <c r="V2807" i="2" a="1"/>
  <c r="V2807" i="2" s="1"/>
  <c r="V2808" i="2" a="1"/>
  <c r="V2808" i="2" s="1"/>
  <c r="V2809" i="2" a="1"/>
  <c r="V2809" i="2" s="1"/>
  <c r="V2810" i="2" a="1"/>
  <c r="V2810" i="2" s="1"/>
  <c r="V2811" i="2" a="1"/>
  <c r="V2811" i="2" s="1"/>
  <c r="V2812" i="2" a="1"/>
  <c r="V2812" i="2" s="1"/>
  <c r="V2813" i="2" a="1"/>
  <c r="V2813" i="2" s="1"/>
  <c r="V2814" i="2" a="1"/>
  <c r="V2814" i="2" s="1"/>
  <c r="V2815" i="2" a="1"/>
  <c r="V2815" i="2" s="1"/>
  <c r="V2816" i="2" a="1"/>
  <c r="V2816" i="2" s="1"/>
  <c r="V2817" i="2" a="1"/>
  <c r="V2817" i="2" s="1"/>
  <c r="V2818" i="2" a="1"/>
  <c r="V2818" i="2" s="1"/>
  <c r="V2819" i="2" a="1"/>
  <c r="V2819" i="2" s="1"/>
  <c r="V2820" i="2" a="1"/>
  <c r="V2820" i="2" s="1"/>
  <c r="V2821" i="2" a="1"/>
  <c r="V2821" i="2" s="1"/>
  <c r="V2822" i="2" a="1"/>
  <c r="V2822" i="2" s="1"/>
  <c r="V2823" i="2" a="1"/>
  <c r="V2823" i="2" s="1"/>
  <c r="V2824" i="2" a="1"/>
  <c r="V2824" i="2" s="1"/>
  <c r="V2825" i="2" a="1"/>
  <c r="V2825" i="2" s="1"/>
  <c r="V2826" i="2" a="1"/>
  <c r="V2826" i="2" s="1"/>
  <c r="V2827" i="2" a="1"/>
  <c r="V2827" i="2" s="1"/>
  <c r="V2828" i="2" a="1"/>
  <c r="V2828" i="2" s="1"/>
  <c r="V2829" i="2" a="1"/>
  <c r="V2829" i="2" s="1"/>
  <c r="V2830" i="2" a="1"/>
  <c r="V2830" i="2" s="1"/>
  <c r="V2831" i="2" a="1"/>
  <c r="V2831" i="2" s="1"/>
  <c r="V2832" i="2" a="1"/>
  <c r="V2832" i="2" s="1"/>
  <c r="V2833" i="2" a="1"/>
  <c r="V2833" i="2" s="1"/>
  <c r="V2834" i="2" a="1"/>
  <c r="V2834" i="2" s="1"/>
  <c r="V2835" i="2" a="1"/>
  <c r="V2835" i="2" s="1"/>
  <c r="V2836" i="2" a="1"/>
  <c r="V2836" i="2" s="1"/>
  <c r="V2837" i="2" a="1"/>
  <c r="V2837" i="2" s="1"/>
  <c r="V2838" i="2" a="1"/>
  <c r="V2838" i="2" s="1"/>
  <c r="V2839" i="2" a="1"/>
  <c r="V2839" i="2" s="1"/>
  <c r="V2840" i="2" a="1"/>
  <c r="V2840" i="2" s="1"/>
  <c r="V2841" i="2" a="1"/>
  <c r="V2841" i="2" s="1"/>
  <c r="V2842" i="2" a="1"/>
  <c r="V2842" i="2" s="1"/>
  <c r="V2843" i="2" a="1"/>
  <c r="V2843" i="2" s="1"/>
  <c r="V2844" i="2" a="1"/>
  <c r="V2844" i="2" s="1"/>
  <c r="V2845" i="2" a="1"/>
  <c r="V2845" i="2" s="1"/>
  <c r="V2846" i="2" a="1"/>
  <c r="V2846" i="2" s="1"/>
  <c r="V2847" i="2" a="1"/>
  <c r="V2847" i="2" s="1"/>
  <c r="V2848" i="2" a="1"/>
  <c r="V2848" i="2" s="1"/>
  <c r="V2849" i="2" a="1"/>
  <c r="V2849" i="2" s="1"/>
  <c r="V2850" i="2" a="1"/>
  <c r="V2850" i="2" s="1"/>
  <c r="V2851" i="2" a="1"/>
  <c r="V2851" i="2" s="1"/>
  <c r="V2852" i="2" a="1"/>
  <c r="V2852" i="2" s="1"/>
  <c r="V2853" i="2" a="1"/>
  <c r="V2853" i="2" s="1"/>
  <c r="V2854" i="2" a="1"/>
  <c r="V2854" i="2" s="1"/>
  <c r="V2855" i="2" a="1"/>
  <c r="V2855" i="2" s="1"/>
  <c r="V2856" i="2" a="1"/>
  <c r="V2856" i="2" s="1"/>
  <c r="V2857" i="2" a="1"/>
  <c r="V2857" i="2" s="1"/>
  <c r="V2858" i="2" a="1"/>
  <c r="V2858" i="2" s="1"/>
  <c r="V2859" i="2" a="1"/>
  <c r="V2859" i="2" s="1"/>
  <c r="V2860" i="2" a="1"/>
  <c r="V2860" i="2" s="1"/>
  <c r="V2861" i="2" a="1"/>
  <c r="V2861" i="2" s="1"/>
  <c r="V2862" i="2" a="1"/>
  <c r="V2862" i="2" s="1"/>
  <c r="V2863" i="2" a="1"/>
  <c r="V2863" i="2" s="1"/>
  <c r="V2864" i="2" a="1"/>
  <c r="V2864" i="2" s="1"/>
  <c r="V2865" i="2" a="1"/>
  <c r="V2865" i="2" s="1"/>
  <c r="V2866" i="2" a="1"/>
  <c r="V2866" i="2" s="1"/>
  <c r="V2867" i="2" a="1"/>
  <c r="V2867" i="2" s="1"/>
  <c r="V2868" i="2" a="1"/>
  <c r="V2868" i="2" s="1"/>
  <c r="V2869" i="2" a="1"/>
  <c r="V2869" i="2" s="1"/>
  <c r="V2870" i="2" a="1"/>
  <c r="V2870" i="2" s="1"/>
  <c r="V2871" i="2" a="1"/>
  <c r="V2871" i="2" s="1"/>
  <c r="V2872" i="2" a="1"/>
  <c r="V2872" i="2" s="1"/>
  <c r="V2873" i="2" a="1"/>
  <c r="V2873" i="2" s="1"/>
  <c r="V2874" i="2" a="1"/>
  <c r="V2874" i="2" s="1"/>
  <c r="V2875" i="2" a="1"/>
  <c r="V2875" i="2" s="1"/>
  <c r="V2876" i="2" a="1"/>
  <c r="V2876" i="2" s="1"/>
  <c r="V2877" i="2" a="1"/>
  <c r="V2877" i="2" s="1"/>
  <c r="V2878" i="2" a="1"/>
  <c r="V2878" i="2" s="1"/>
  <c r="V2879" i="2" a="1"/>
  <c r="V2879" i="2" s="1"/>
  <c r="V2880" i="2" a="1"/>
  <c r="V2880" i="2" s="1"/>
  <c r="V2881" i="2" a="1"/>
  <c r="V2881" i="2" s="1"/>
  <c r="V2882" i="2" a="1"/>
  <c r="V2882" i="2" s="1"/>
  <c r="V2883" i="2" a="1"/>
  <c r="V2883" i="2" s="1"/>
  <c r="V2884" i="2" a="1"/>
  <c r="V2884" i="2" s="1"/>
  <c r="V2885" i="2" a="1"/>
  <c r="V2885" i="2" s="1"/>
  <c r="V2886" i="2" a="1"/>
  <c r="V2886" i="2" s="1"/>
  <c r="V2887" i="2" a="1"/>
  <c r="V2887" i="2" s="1"/>
  <c r="V2888" i="2" a="1"/>
  <c r="V2888" i="2" s="1"/>
  <c r="V2889" i="2" a="1"/>
  <c r="V2889" i="2" s="1"/>
  <c r="V2890" i="2" a="1"/>
  <c r="V2890" i="2" s="1"/>
  <c r="V2891" i="2" a="1"/>
  <c r="V2891" i="2" s="1"/>
  <c r="V2892" i="2" a="1"/>
  <c r="V2892" i="2" s="1"/>
  <c r="V2893" i="2" a="1"/>
  <c r="V2893" i="2" s="1"/>
  <c r="V2894" i="2" a="1"/>
  <c r="V2894" i="2" s="1"/>
  <c r="V2895" i="2" a="1"/>
  <c r="V2895" i="2" s="1"/>
  <c r="V2896" i="2" a="1"/>
  <c r="V2896" i="2" s="1"/>
  <c r="V2897" i="2" a="1"/>
  <c r="V2897" i="2" s="1"/>
  <c r="V2898" i="2" a="1"/>
  <c r="V2898" i="2" s="1"/>
  <c r="V2899" i="2" a="1"/>
  <c r="V2899" i="2" s="1"/>
  <c r="V2900" i="2" a="1"/>
  <c r="V2900" i="2" s="1"/>
  <c r="V2901" i="2" a="1"/>
  <c r="V2901" i="2" s="1"/>
  <c r="V2902" i="2" a="1"/>
  <c r="V2902" i="2" s="1"/>
  <c r="V2903" i="2" a="1"/>
  <c r="V2903" i="2" s="1"/>
  <c r="V2904" i="2" a="1"/>
  <c r="V2904" i="2" s="1"/>
  <c r="V2905" i="2" a="1"/>
  <c r="V2905" i="2" s="1"/>
  <c r="V2906" i="2" a="1"/>
  <c r="V2906" i="2" s="1"/>
  <c r="V2907" i="2" a="1"/>
  <c r="V2907" i="2" s="1"/>
  <c r="V2908" i="2" a="1"/>
  <c r="V2908" i="2" s="1"/>
  <c r="V2909" i="2" a="1"/>
  <c r="V2909" i="2" s="1"/>
  <c r="V2910" i="2" a="1"/>
  <c r="V2910" i="2" s="1"/>
  <c r="V2911" i="2" a="1"/>
  <c r="V2911" i="2" s="1"/>
  <c r="V2912" i="2" a="1"/>
  <c r="V2912" i="2" s="1"/>
  <c r="V2913" i="2" a="1"/>
  <c r="V2913" i="2" s="1"/>
  <c r="V2914" i="2" a="1"/>
  <c r="V2914" i="2" s="1"/>
  <c r="V2915" i="2" a="1"/>
  <c r="V2915" i="2" s="1"/>
  <c r="V2916" i="2" a="1"/>
  <c r="V2916" i="2" s="1"/>
  <c r="V2917" i="2" a="1"/>
  <c r="V2917" i="2" s="1"/>
  <c r="V2918" i="2" a="1"/>
  <c r="V2918" i="2" s="1"/>
  <c r="V2919" i="2" a="1"/>
  <c r="V2919" i="2" s="1"/>
  <c r="V2920" i="2" a="1"/>
  <c r="V2920" i="2" s="1"/>
  <c r="V2921" i="2" a="1"/>
  <c r="V2921" i="2" s="1"/>
  <c r="V2922" i="2" a="1"/>
  <c r="V2922" i="2" s="1"/>
  <c r="V2923" i="2" a="1"/>
  <c r="V2923" i="2" s="1"/>
  <c r="V2924" i="2" a="1"/>
  <c r="V2924" i="2" s="1"/>
  <c r="V2925" i="2" a="1"/>
  <c r="V2925" i="2" s="1"/>
  <c r="V2926" i="2" a="1"/>
  <c r="V2926" i="2" s="1"/>
  <c r="V2927" i="2" a="1"/>
  <c r="V2927" i="2" s="1"/>
  <c r="V2928" i="2" a="1"/>
  <c r="V2928" i="2" s="1"/>
  <c r="V2929" i="2" a="1"/>
  <c r="V2929" i="2" s="1"/>
  <c r="V2930" i="2" a="1"/>
  <c r="V2930" i="2" s="1"/>
  <c r="V2931" i="2" a="1"/>
  <c r="V2931" i="2" s="1"/>
  <c r="V2932" i="2" a="1"/>
  <c r="V2932" i="2" s="1"/>
  <c r="V2933" i="2" a="1"/>
  <c r="V2933" i="2" s="1"/>
  <c r="V2934" i="2" a="1"/>
  <c r="V2934" i="2" s="1"/>
  <c r="V2935" i="2" a="1"/>
  <c r="V2935" i="2" s="1"/>
  <c r="V2936" i="2" a="1"/>
  <c r="V2936" i="2" s="1"/>
  <c r="V2937" i="2" a="1"/>
  <c r="V2937" i="2" s="1"/>
  <c r="V2938" i="2" a="1"/>
  <c r="V2938" i="2" s="1"/>
  <c r="V2939" i="2" a="1"/>
  <c r="V2939" i="2" s="1"/>
  <c r="V2940" i="2" a="1"/>
  <c r="V2940" i="2" s="1"/>
  <c r="V2941" i="2" a="1"/>
  <c r="V2941" i="2" s="1"/>
  <c r="V2942" i="2" a="1"/>
  <c r="V2942" i="2" s="1"/>
  <c r="V2943" i="2" a="1"/>
  <c r="V2943" i="2" s="1"/>
  <c r="V2944" i="2" a="1"/>
  <c r="V2944" i="2" s="1"/>
  <c r="V2945" i="2" a="1"/>
  <c r="V2945" i="2" s="1"/>
  <c r="V2946" i="2" a="1"/>
  <c r="V2946" i="2" s="1"/>
  <c r="V2947" i="2" a="1"/>
  <c r="V2947" i="2" s="1"/>
  <c r="V2948" i="2" a="1"/>
  <c r="V2948" i="2" s="1"/>
  <c r="V2949" i="2" a="1"/>
  <c r="V2949" i="2" s="1"/>
  <c r="V2950" i="2" a="1"/>
  <c r="V2950" i="2" s="1"/>
  <c r="V2951" i="2" a="1"/>
  <c r="V2951" i="2" s="1"/>
  <c r="V2952" i="2" a="1"/>
  <c r="V2952" i="2" s="1"/>
  <c r="V2953" i="2" a="1"/>
  <c r="V2953" i="2" s="1"/>
  <c r="V2954" i="2" a="1"/>
  <c r="V2954" i="2" s="1"/>
  <c r="V2955" i="2" a="1"/>
  <c r="V2955" i="2" s="1"/>
  <c r="V2956" i="2" a="1"/>
  <c r="V2956" i="2" s="1"/>
  <c r="V2957" i="2" a="1"/>
  <c r="V2957" i="2" s="1"/>
  <c r="V2958" i="2" a="1"/>
  <c r="V2958" i="2" s="1"/>
  <c r="V2959" i="2" a="1"/>
  <c r="V2959" i="2" s="1"/>
  <c r="V2960" i="2" a="1"/>
  <c r="V2960" i="2" s="1"/>
  <c r="V2961" i="2" a="1"/>
  <c r="V2961" i="2" s="1"/>
  <c r="V2962" i="2" a="1"/>
  <c r="V2962" i="2" s="1"/>
  <c r="V2963" i="2" a="1"/>
  <c r="V2963" i="2" s="1"/>
  <c r="V2964" i="2" a="1"/>
  <c r="V2964" i="2" s="1"/>
  <c r="V2965" i="2" a="1"/>
  <c r="V2965" i="2" s="1"/>
  <c r="V2966" i="2" a="1"/>
  <c r="V2966" i="2" s="1"/>
  <c r="V2967" i="2" a="1"/>
  <c r="V2967" i="2" s="1"/>
  <c r="V2968" i="2" a="1"/>
  <c r="V2968" i="2" s="1"/>
  <c r="V2969" i="2" a="1"/>
  <c r="V2969" i="2" s="1"/>
  <c r="V2970" i="2" a="1"/>
  <c r="V2970" i="2" s="1"/>
  <c r="V2971" i="2" a="1"/>
  <c r="V2971" i="2" s="1"/>
  <c r="V2972" i="2" a="1"/>
  <c r="V2972" i="2" s="1"/>
  <c r="V2973" i="2" a="1"/>
  <c r="V2973" i="2" s="1"/>
  <c r="V2974" i="2" a="1"/>
  <c r="V2974" i="2" s="1"/>
  <c r="V2975" i="2" a="1"/>
  <c r="V2975" i="2" s="1"/>
  <c r="V2976" i="2" a="1"/>
  <c r="V2976" i="2" s="1"/>
  <c r="V2977" i="2" a="1"/>
  <c r="V2977" i="2" s="1"/>
  <c r="V2978" i="2" a="1"/>
  <c r="V2978" i="2" s="1"/>
  <c r="V2979" i="2" a="1"/>
  <c r="V2979" i="2" s="1"/>
  <c r="V2980" i="2" a="1"/>
  <c r="V2980" i="2" s="1"/>
  <c r="V2981" i="2" a="1"/>
  <c r="V2981" i="2" s="1"/>
  <c r="V2982" i="2" a="1"/>
  <c r="V2982" i="2" s="1"/>
  <c r="V2983" i="2" a="1"/>
  <c r="V2983" i="2" s="1"/>
  <c r="V2984" i="2" a="1"/>
  <c r="V2984" i="2" s="1"/>
  <c r="V2985" i="2" a="1"/>
  <c r="V2985" i="2" s="1"/>
  <c r="V2986" i="2" a="1"/>
  <c r="V2986" i="2" s="1"/>
  <c r="V2987" i="2" a="1"/>
  <c r="V2987" i="2" s="1"/>
  <c r="V2988" i="2" a="1"/>
  <c r="V2988" i="2" s="1"/>
  <c r="V2989" i="2" a="1"/>
  <c r="V2989" i="2" s="1"/>
  <c r="V2990" i="2" a="1"/>
  <c r="V2990" i="2" s="1"/>
  <c r="V2991" i="2" a="1"/>
  <c r="V2991" i="2" s="1"/>
  <c r="V2992" i="2" a="1"/>
  <c r="V2992" i="2" s="1"/>
  <c r="V2993" i="2" a="1"/>
  <c r="V2993" i="2" s="1"/>
  <c r="V2994" i="2" a="1"/>
  <c r="V2994" i="2" s="1"/>
  <c r="V2995" i="2" a="1"/>
  <c r="V2995" i="2" s="1"/>
  <c r="V2996" i="2" a="1"/>
  <c r="V2996" i="2" s="1"/>
  <c r="V2997" i="2" a="1"/>
  <c r="V2997" i="2" s="1"/>
  <c r="V2998" i="2" a="1"/>
  <c r="V2998" i="2" s="1"/>
  <c r="V2999" i="2" a="1"/>
  <c r="V2999" i="2" s="1"/>
  <c r="V3000" i="2" a="1"/>
  <c r="V3000" i="2" s="1"/>
  <c r="V3001" i="2" a="1"/>
  <c r="V3001" i="2" s="1"/>
  <c r="V3002" i="2" a="1"/>
  <c r="V3002" i="2" s="1"/>
  <c r="V3003" i="2" a="1"/>
  <c r="V3003" i="2" s="1"/>
  <c r="V3004" i="2" a="1"/>
  <c r="V3004" i="2" s="1"/>
  <c r="V3005" i="2" a="1"/>
  <c r="V3005" i="2" s="1"/>
  <c r="V3006" i="2" a="1"/>
  <c r="V3006" i="2" s="1"/>
  <c r="V3007" i="2" a="1"/>
  <c r="V3007" i="2" s="1"/>
  <c r="V3008" i="2" a="1"/>
  <c r="V3008" i="2" s="1"/>
  <c r="V3009" i="2" a="1"/>
  <c r="V3009" i="2" s="1"/>
  <c r="V3010" i="2" a="1"/>
  <c r="V3010" i="2" s="1"/>
  <c r="V3011" i="2" a="1"/>
  <c r="V3011" i="2" s="1"/>
  <c r="V3012" i="2" a="1"/>
  <c r="V3012" i="2" s="1"/>
  <c r="V3013" i="2" a="1"/>
  <c r="V3013" i="2" s="1"/>
  <c r="V3014" i="2" a="1"/>
  <c r="V3014" i="2" s="1"/>
  <c r="V3015" i="2" a="1"/>
  <c r="V3015" i="2" s="1"/>
  <c r="V3016" i="2" a="1"/>
  <c r="V3016" i="2" s="1"/>
  <c r="V3017" i="2" a="1"/>
  <c r="V3017" i="2" s="1"/>
  <c r="V3018" i="2" a="1"/>
  <c r="V3018" i="2" s="1"/>
  <c r="T97" i="2" a="1"/>
  <c r="T97" i="2" s="1"/>
  <c r="T98" i="2" a="1"/>
  <c r="T98" i="2" s="1"/>
  <c r="T99" i="2" a="1"/>
  <c r="T99" i="2" s="1"/>
  <c r="T100" i="2" a="1"/>
  <c r="T100" i="2" s="1"/>
  <c r="T101" i="2" a="1"/>
  <c r="T101" i="2" s="1"/>
  <c r="T102" i="2" a="1"/>
  <c r="T102" i="2" s="1"/>
  <c r="T103" i="2" a="1"/>
  <c r="T103" i="2" s="1"/>
  <c r="T104" i="2" a="1"/>
  <c r="T104" i="2" s="1"/>
  <c r="T105" i="2" a="1"/>
  <c r="T105" i="2" s="1"/>
  <c r="T106" i="2" a="1"/>
  <c r="T106" i="2" s="1"/>
  <c r="T107" i="2" a="1"/>
  <c r="T107" i="2" s="1"/>
  <c r="T108" i="2" a="1"/>
  <c r="T108" i="2" s="1"/>
  <c r="T109" i="2" a="1"/>
  <c r="T109" i="2" s="1"/>
  <c r="T110" i="2" a="1"/>
  <c r="T110" i="2" s="1"/>
  <c r="T111" i="2" a="1"/>
  <c r="T111" i="2" s="1"/>
  <c r="T112" i="2" a="1"/>
  <c r="T112" i="2" s="1"/>
  <c r="T113" i="2" a="1"/>
  <c r="T113" i="2" s="1"/>
  <c r="T114" i="2" a="1"/>
  <c r="T114" i="2" s="1"/>
  <c r="T115" i="2" a="1"/>
  <c r="T115" i="2" s="1"/>
  <c r="T116" i="2" a="1"/>
  <c r="T116" i="2" s="1"/>
  <c r="T117" i="2" a="1"/>
  <c r="T117" i="2" s="1"/>
  <c r="T118" i="2" a="1"/>
  <c r="T118" i="2" s="1"/>
  <c r="T119" i="2" a="1"/>
  <c r="T119" i="2" s="1"/>
  <c r="T120" i="2" a="1"/>
  <c r="T120" i="2" s="1"/>
  <c r="T121" i="2" a="1"/>
  <c r="T121" i="2" s="1"/>
  <c r="T122" i="2" a="1"/>
  <c r="T122" i="2" s="1"/>
  <c r="T123" i="2" a="1"/>
  <c r="T123" i="2" s="1"/>
  <c r="T124" i="2" a="1"/>
  <c r="T124" i="2" s="1"/>
  <c r="T125" i="2" a="1"/>
  <c r="T125" i="2" s="1"/>
  <c r="T126" i="2" a="1"/>
  <c r="T126" i="2" s="1"/>
  <c r="T127" i="2" a="1"/>
  <c r="T127" i="2" s="1"/>
  <c r="T128" i="2" a="1"/>
  <c r="T128" i="2" s="1"/>
  <c r="T129" i="2" a="1"/>
  <c r="T129" i="2" s="1"/>
  <c r="T130" i="2" a="1"/>
  <c r="T130" i="2" s="1"/>
  <c r="T131" i="2" a="1"/>
  <c r="T131" i="2" s="1"/>
  <c r="T132" i="2" a="1"/>
  <c r="T132" i="2" s="1"/>
  <c r="T133" i="2" a="1"/>
  <c r="T133" i="2" s="1"/>
  <c r="T134" i="2" a="1"/>
  <c r="T134" i="2" s="1"/>
  <c r="T135" i="2" a="1"/>
  <c r="T135" i="2" s="1"/>
  <c r="T136" i="2" a="1"/>
  <c r="T136" i="2" s="1"/>
  <c r="T137" i="2" a="1"/>
  <c r="T137" i="2" s="1"/>
  <c r="T138" i="2" a="1"/>
  <c r="T138" i="2" s="1"/>
  <c r="T139" i="2" a="1"/>
  <c r="T139" i="2" s="1"/>
  <c r="T140" i="2" a="1"/>
  <c r="T140" i="2" s="1"/>
  <c r="T141" i="2" a="1"/>
  <c r="T141" i="2" s="1"/>
  <c r="T142" i="2" a="1"/>
  <c r="T142" i="2" s="1"/>
  <c r="T143" i="2" a="1"/>
  <c r="T143" i="2" s="1"/>
  <c r="T144" i="2" a="1"/>
  <c r="T144" i="2" s="1"/>
  <c r="T145" i="2" a="1"/>
  <c r="T145" i="2" s="1"/>
  <c r="T146" i="2" a="1"/>
  <c r="T146" i="2" s="1"/>
  <c r="T147" i="2" a="1"/>
  <c r="T147" i="2" s="1"/>
  <c r="T148" i="2" a="1"/>
  <c r="T148" i="2" s="1"/>
  <c r="T149" i="2" a="1"/>
  <c r="T149" i="2" s="1"/>
  <c r="T150" i="2" a="1"/>
  <c r="T150" i="2" s="1"/>
  <c r="T151" i="2" a="1"/>
  <c r="T151" i="2" s="1"/>
  <c r="T152" i="2" a="1"/>
  <c r="T152" i="2" s="1"/>
  <c r="T153" i="2" a="1"/>
  <c r="T153" i="2" s="1"/>
  <c r="T154" i="2" a="1"/>
  <c r="T154" i="2" s="1"/>
  <c r="T155" i="2" a="1"/>
  <c r="T155" i="2" s="1"/>
  <c r="T156" i="2" a="1"/>
  <c r="T156" i="2" s="1"/>
  <c r="T157" i="2" a="1"/>
  <c r="T157" i="2" s="1"/>
  <c r="T158" i="2" a="1"/>
  <c r="T158" i="2" s="1"/>
  <c r="T159" i="2" a="1"/>
  <c r="T159" i="2" s="1"/>
  <c r="T160" i="2" a="1"/>
  <c r="T160" i="2" s="1"/>
  <c r="T161" i="2" a="1"/>
  <c r="T161" i="2" s="1"/>
  <c r="T162" i="2" a="1"/>
  <c r="T162" i="2" s="1"/>
  <c r="T163" i="2" a="1"/>
  <c r="T163" i="2" s="1"/>
  <c r="T164" i="2" a="1"/>
  <c r="T164" i="2" s="1"/>
  <c r="T165" i="2" a="1"/>
  <c r="T165" i="2" s="1"/>
  <c r="T166" i="2" a="1"/>
  <c r="T166" i="2" s="1"/>
  <c r="T167" i="2" a="1"/>
  <c r="T167" i="2" s="1"/>
  <c r="T168" i="2" a="1"/>
  <c r="T168" i="2" s="1"/>
  <c r="T169" i="2" a="1"/>
  <c r="T169" i="2" s="1"/>
  <c r="T170" i="2" a="1"/>
  <c r="T170" i="2" s="1"/>
  <c r="T171" i="2" a="1"/>
  <c r="T171" i="2" s="1"/>
  <c r="T172" i="2" a="1"/>
  <c r="T172" i="2" s="1"/>
  <c r="T173" i="2" a="1"/>
  <c r="T173" i="2" s="1"/>
  <c r="T174" i="2" a="1"/>
  <c r="T174" i="2" s="1"/>
  <c r="T175" i="2" a="1"/>
  <c r="T175" i="2" s="1"/>
  <c r="T176" i="2" a="1"/>
  <c r="T176" i="2" s="1"/>
  <c r="T177" i="2" a="1"/>
  <c r="T177" i="2" s="1"/>
  <c r="T178" i="2" a="1"/>
  <c r="T178" i="2" s="1"/>
  <c r="T179" i="2" a="1"/>
  <c r="T179" i="2" s="1"/>
  <c r="T180" i="2" a="1"/>
  <c r="T180" i="2" s="1"/>
  <c r="T181" i="2" a="1"/>
  <c r="T181" i="2" s="1"/>
  <c r="T182" i="2" a="1"/>
  <c r="T182" i="2" s="1"/>
  <c r="T183" i="2" a="1"/>
  <c r="T183" i="2" s="1"/>
  <c r="T184" i="2" a="1"/>
  <c r="T184" i="2" s="1"/>
  <c r="T185" i="2" a="1"/>
  <c r="T185" i="2" s="1"/>
  <c r="T186" i="2" a="1"/>
  <c r="T186" i="2" s="1"/>
  <c r="T187" i="2" a="1"/>
  <c r="T187" i="2" s="1"/>
  <c r="T188" i="2" a="1"/>
  <c r="T188" i="2" s="1"/>
  <c r="T189" i="2" a="1"/>
  <c r="T189" i="2" s="1"/>
  <c r="T190" i="2" a="1"/>
  <c r="T190" i="2" s="1"/>
  <c r="T191" i="2" a="1"/>
  <c r="T191" i="2" s="1"/>
  <c r="T192" i="2" a="1"/>
  <c r="T192" i="2" s="1"/>
  <c r="T193" i="2" a="1"/>
  <c r="T193" i="2" s="1"/>
  <c r="T194" i="2" a="1"/>
  <c r="T194" i="2" s="1"/>
  <c r="T195" i="2" a="1"/>
  <c r="T195" i="2" s="1"/>
  <c r="T196" i="2" a="1"/>
  <c r="T196" i="2" s="1"/>
  <c r="T197" i="2" a="1"/>
  <c r="T197" i="2" s="1"/>
  <c r="T198" i="2" a="1"/>
  <c r="T198" i="2" s="1"/>
  <c r="T199" i="2" a="1"/>
  <c r="T199" i="2" s="1"/>
  <c r="T200" i="2" a="1"/>
  <c r="T200" i="2" s="1"/>
  <c r="T201" i="2" a="1"/>
  <c r="T201" i="2" s="1"/>
  <c r="T202" i="2" a="1"/>
  <c r="T202" i="2" s="1"/>
  <c r="T203" i="2" a="1"/>
  <c r="T203" i="2" s="1"/>
  <c r="T204" i="2" a="1"/>
  <c r="T204" i="2" s="1"/>
  <c r="T205" i="2" a="1"/>
  <c r="T205" i="2" s="1"/>
  <c r="T206" i="2" a="1"/>
  <c r="T206" i="2" s="1"/>
  <c r="T207" i="2" a="1"/>
  <c r="T207" i="2" s="1"/>
  <c r="T208" i="2" a="1"/>
  <c r="T208" i="2" s="1"/>
  <c r="T209" i="2" a="1"/>
  <c r="T209" i="2" s="1"/>
  <c r="T210" i="2" a="1"/>
  <c r="T210" i="2" s="1"/>
  <c r="T211" i="2" a="1"/>
  <c r="T211" i="2" s="1"/>
  <c r="T212" i="2" a="1"/>
  <c r="T212" i="2" s="1"/>
  <c r="T213" i="2" a="1"/>
  <c r="T213" i="2" s="1"/>
  <c r="T214" i="2" a="1"/>
  <c r="T214" i="2" s="1"/>
  <c r="T215" i="2" a="1"/>
  <c r="T215" i="2" s="1"/>
  <c r="T216" i="2" a="1"/>
  <c r="T216" i="2" s="1"/>
  <c r="T217" i="2" a="1"/>
  <c r="T217" i="2" s="1"/>
  <c r="T218" i="2" a="1"/>
  <c r="T218" i="2" s="1"/>
  <c r="T219" i="2" a="1"/>
  <c r="T219" i="2" s="1"/>
  <c r="T220" i="2" a="1"/>
  <c r="T220" i="2" s="1"/>
  <c r="T221" i="2" a="1"/>
  <c r="T221" i="2" s="1"/>
  <c r="T222" i="2" a="1"/>
  <c r="T222" i="2" s="1"/>
  <c r="T223" i="2" a="1"/>
  <c r="T223" i="2" s="1"/>
  <c r="T224" i="2" a="1"/>
  <c r="T224" i="2" s="1"/>
  <c r="T225" i="2" a="1"/>
  <c r="T225" i="2" s="1"/>
  <c r="T226" i="2" a="1"/>
  <c r="T226" i="2" s="1"/>
  <c r="T227" i="2" a="1"/>
  <c r="T227" i="2" s="1"/>
  <c r="T228" i="2" a="1"/>
  <c r="T228" i="2" s="1"/>
  <c r="T229" i="2" a="1"/>
  <c r="T229" i="2" s="1"/>
  <c r="T230" i="2" a="1"/>
  <c r="T230" i="2" s="1"/>
  <c r="T231" i="2" a="1"/>
  <c r="T231" i="2" s="1"/>
  <c r="T232" i="2" a="1"/>
  <c r="T232" i="2" s="1"/>
  <c r="T233" i="2" a="1"/>
  <c r="T233" i="2" s="1"/>
  <c r="T234" i="2" a="1"/>
  <c r="T234" i="2" s="1"/>
  <c r="T235" i="2" a="1"/>
  <c r="T235" i="2" s="1"/>
  <c r="T236" i="2" a="1"/>
  <c r="T236" i="2" s="1"/>
  <c r="T237" i="2" a="1"/>
  <c r="T237" i="2" s="1"/>
  <c r="T238" i="2" a="1"/>
  <c r="T238" i="2" s="1"/>
  <c r="T239" i="2" a="1"/>
  <c r="T239" i="2" s="1"/>
  <c r="T240" i="2" a="1"/>
  <c r="T240" i="2" s="1"/>
  <c r="T241" i="2" a="1"/>
  <c r="T241" i="2" s="1"/>
  <c r="T242" i="2" a="1"/>
  <c r="T242" i="2" s="1"/>
  <c r="T243" i="2" a="1"/>
  <c r="T243" i="2" s="1"/>
  <c r="T244" i="2" a="1"/>
  <c r="T244" i="2" s="1"/>
  <c r="T245" i="2" a="1"/>
  <c r="T245" i="2" s="1"/>
  <c r="T246" i="2" a="1"/>
  <c r="T246" i="2" s="1"/>
  <c r="T247" i="2" a="1"/>
  <c r="T247" i="2" s="1"/>
  <c r="T248" i="2" a="1"/>
  <c r="T248" i="2" s="1"/>
  <c r="T249" i="2" a="1"/>
  <c r="T249" i="2" s="1"/>
  <c r="T250" i="2" a="1"/>
  <c r="T250" i="2" s="1"/>
  <c r="T251" i="2" a="1"/>
  <c r="T251" i="2" s="1"/>
  <c r="T252" i="2" a="1"/>
  <c r="T252" i="2" s="1"/>
  <c r="T253" i="2" a="1"/>
  <c r="T253" i="2" s="1"/>
  <c r="T254" i="2" a="1"/>
  <c r="T254" i="2" s="1"/>
  <c r="T255" i="2" a="1"/>
  <c r="T255" i="2" s="1"/>
  <c r="T256" i="2" a="1"/>
  <c r="T256" i="2" s="1"/>
  <c r="T257" i="2" a="1"/>
  <c r="T257" i="2" s="1"/>
  <c r="T258" i="2" a="1"/>
  <c r="T258" i="2" s="1"/>
  <c r="T259" i="2" a="1"/>
  <c r="T259" i="2" s="1"/>
  <c r="T260" i="2" a="1"/>
  <c r="T260" i="2" s="1"/>
  <c r="T261" i="2" a="1"/>
  <c r="T261" i="2" s="1"/>
  <c r="T262" i="2" a="1"/>
  <c r="T262" i="2" s="1"/>
  <c r="T263" i="2" a="1"/>
  <c r="T263" i="2" s="1"/>
  <c r="T264" i="2" a="1"/>
  <c r="T264" i="2" s="1"/>
  <c r="T265" i="2" a="1"/>
  <c r="T265" i="2" s="1"/>
  <c r="T266" i="2" a="1"/>
  <c r="T266" i="2" s="1"/>
  <c r="T267" i="2" a="1"/>
  <c r="T267" i="2" s="1"/>
  <c r="T268" i="2" a="1"/>
  <c r="T268" i="2" s="1"/>
  <c r="T269" i="2" a="1"/>
  <c r="T269" i="2" s="1"/>
  <c r="T270" i="2" a="1"/>
  <c r="T270" i="2" s="1"/>
  <c r="T271" i="2" a="1"/>
  <c r="T271" i="2" s="1"/>
  <c r="T272" i="2" a="1"/>
  <c r="T272" i="2" s="1"/>
  <c r="T273" i="2" a="1"/>
  <c r="T273" i="2" s="1"/>
  <c r="T274" i="2" a="1"/>
  <c r="T274" i="2" s="1"/>
  <c r="T275" i="2" a="1"/>
  <c r="T275" i="2" s="1"/>
  <c r="T276" i="2" a="1"/>
  <c r="T276" i="2" s="1"/>
  <c r="T277" i="2" a="1"/>
  <c r="T277" i="2" s="1"/>
  <c r="T278" i="2" a="1"/>
  <c r="T278" i="2" s="1"/>
  <c r="T279" i="2" a="1"/>
  <c r="T279" i="2" s="1"/>
  <c r="T280" i="2" a="1"/>
  <c r="T280" i="2" s="1"/>
  <c r="T281" i="2" a="1"/>
  <c r="T281" i="2" s="1"/>
  <c r="T282" i="2" a="1"/>
  <c r="T282" i="2" s="1"/>
  <c r="T283" i="2" a="1"/>
  <c r="T283" i="2" s="1"/>
  <c r="T284" i="2" a="1"/>
  <c r="T284" i="2" s="1"/>
  <c r="T285" i="2" a="1"/>
  <c r="T285" i="2" s="1"/>
  <c r="T286" i="2" a="1"/>
  <c r="T286" i="2" s="1"/>
  <c r="T287" i="2" a="1"/>
  <c r="T287" i="2" s="1"/>
  <c r="T288" i="2" a="1"/>
  <c r="T288" i="2" s="1"/>
  <c r="T289" i="2" a="1"/>
  <c r="T289" i="2" s="1"/>
  <c r="T290" i="2" a="1"/>
  <c r="T290" i="2" s="1"/>
  <c r="T291" i="2" a="1"/>
  <c r="T291" i="2" s="1"/>
  <c r="T292" i="2" a="1"/>
  <c r="T292" i="2" s="1"/>
  <c r="T293" i="2" a="1"/>
  <c r="T293" i="2" s="1"/>
  <c r="T294" i="2" a="1"/>
  <c r="T294" i="2" s="1"/>
  <c r="T295" i="2" a="1"/>
  <c r="T295" i="2" s="1"/>
  <c r="T296" i="2" a="1"/>
  <c r="T296" i="2" s="1"/>
  <c r="T297" i="2" a="1"/>
  <c r="T297" i="2" s="1"/>
  <c r="T298" i="2" a="1"/>
  <c r="T298" i="2" s="1"/>
  <c r="T299" i="2" a="1"/>
  <c r="T299" i="2" s="1"/>
  <c r="T300" i="2" a="1"/>
  <c r="T300" i="2" s="1"/>
  <c r="T301" i="2" a="1"/>
  <c r="T301" i="2" s="1"/>
  <c r="T302" i="2" a="1"/>
  <c r="T302" i="2" s="1"/>
  <c r="T303" i="2" a="1"/>
  <c r="T303" i="2" s="1"/>
  <c r="T304" i="2" a="1"/>
  <c r="T304" i="2" s="1"/>
  <c r="T305" i="2" a="1"/>
  <c r="T305" i="2" s="1"/>
  <c r="T306" i="2" a="1"/>
  <c r="T306" i="2" s="1"/>
  <c r="T307" i="2" a="1"/>
  <c r="T307" i="2" s="1"/>
  <c r="T308" i="2" a="1"/>
  <c r="T308" i="2" s="1"/>
  <c r="T309" i="2" a="1"/>
  <c r="T309" i="2" s="1"/>
  <c r="T310" i="2" a="1"/>
  <c r="T310" i="2" s="1"/>
  <c r="T311" i="2" a="1"/>
  <c r="T311" i="2" s="1"/>
  <c r="T312" i="2" a="1"/>
  <c r="T312" i="2" s="1"/>
  <c r="T313" i="2" a="1"/>
  <c r="T313" i="2" s="1"/>
  <c r="T314" i="2" a="1"/>
  <c r="T314" i="2" s="1"/>
  <c r="T315" i="2" a="1"/>
  <c r="T315" i="2" s="1"/>
  <c r="T316" i="2" a="1"/>
  <c r="T316" i="2" s="1"/>
  <c r="T317" i="2" a="1"/>
  <c r="T317" i="2" s="1"/>
  <c r="T318" i="2" a="1"/>
  <c r="T318" i="2" s="1"/>
  <c r="T319" i="2" a="1"/>
  <c r="T319" i="2" s="1"/>
  <c r="T320" i="2" a="1"/>
  <c r="T320" i="2" s="1"/>
  <c r="T321" i="2" a="1"/>
  <c r="T321" i="2" s="1"/>
  <c r="T322" i="2" a="1"/>
  <c r="T322" i="2" s="1"/>
  <c r="T323" i="2" a="1"/>
  <c r="T323" i="2" s="1"/>
  <c r="T324" i="2" a="1"/>
  <c r="T324" i="2" s="1"/>
  <c r="T325" i="2" a="1"/>
  <c r="T325" i="2" s="1"/>
  <c r="T326" i="2" a="1"/>
  <c r="T326" i="2" s="1"/>
  <c r="T327" i="2" a="1"/>
  <c r="T327" i="2" s="1"/>
  <c r="T328" i="2" a="1"/>
  <c r="T328" i="2" s="1"/>
  <c r="T329" i="2" a="1"/>
  <c r="T329" i="2" s="1"/>
  <c r="T330" i="2" a="1"/>
  <c r="T330" i="2" s="1"/>
  <c r="T331" i="2" a="1"/>
  <c r="T331" i="2" s="1"/>
  <c r="T332" i="2" a="1"/>
  <c r="T332" i="2" s="1"/>
  <c r="T333" i="2" a="1"/>
  <c r="T333" i="2" s="1"/>
  <c r="T334" i="2" a="1"/>
  <c r="T334" i="2" s="1"/>
  <c r="T335" i="2" a="1"/>
  <c r="T335" i="2" s="1"/>
  <c r="T336" i="2" a="1"/>
  <c r="T336" i="2" s="1"/>
  <c r="T337" i="2" a="1"/>
  <c r="T337" i="2" s="1"/>
  <c r="T338" i="2" a="1"/>
  <c r="T338" i="2" s="1"/>
  <c r="T339" i="2" a="1"/>
  <c r="T339" i="2" s="1"/>
  <c r="T340" i="2" a="1"/>
  <c r="T340" i="2" s="1"/>
  <c r="T341" i="2" a="1"/>
  <c r="T341" i="2" s="1"/>
  <c r="T342" i="2" a="1"/>
  <c r="T342" i="2" s="1"/>
  <c r="T343" i="2" a="1"/>
  <c r="T343" i="2" s="1"/>
  <c r="T344" i="2" a="1"/>
  <c r="T344" i="2" s="1"/>
  <c r="T345" i="2" a="1"/>
  <c r="T345" i="2" s="1"/>
  <c r="T346" i="2" a="1"/>
  <c r="T346" i="2" s="1"/>
  <c r="T347" i="2" a="1"/>
  <c r="T347" i="2" s="1"/>
  <c r="T348" i="2" a="1"/>
  <c r="T348" i="2" s="1"/>
  <c r="T349" i="2" a="1"/>
  <c r="T349" i="2" s="1"/>
  <c r="T350" i="2" a="1"/>
  <c r="T350" i="2" s="1"/>
  <c r="T351" i="2" a="1"/>
  <c r="T351" i="2" s="1"/>
  <c r="T352" i="2" a="1"/>
  <c r="T352" i="2" s="1"/>
  <c r="T353" i="2" a="1"/>
  <c r="T353" i="2" s="1"/>
  <c r="T354" i="2" a="1"/>
  <c r="T354" i="2" s="1"/>
  <c r="T355" i="2" a="1"/>
  <c r="T355" i="2" s="1"/>
  <c r="T356" i="2" a="1"/>
  <c r="T356" i="2" s="1"/>
  <c r="T357" i="2" a="1"/>
  <c r="T357" i="2" s="1"/>
  <c r="T358" i="2" a="1"/>
  <c r="T358" i="2" s="1"/>
  <c r="T359" i="2" a="1"/>
  <c r="T359" i="2" s="1"/>
  <c r="T360" i="2" a="1"/>
  <c r="T360" i="2" s="1"/>
  <c r="T361" i="2" a="1"/>
  <c r="T361" i="2" s="1"/>
  <c r="T362" i="2" a="1"/>
  <c r="T362" i="2" s="1"/>
  <c r="T363" i="2" a="1"/>
  <c r="T363" i="2" s="1"/>
  <c r="T364" i="2" a="1"/>
  <c r="T364" i="2" s="1"/>
  <c r="T365" i="2" a="1"/>
  <c r="T365" i="2" s="1"/>
  <c r="T366" i="2" a="1"/>
  <c r="T366" i="2" s="1"/>
  <c r="T367" i="2" a="1"/>
  <c r="T367" i="2" s="1"/>
  <c r="T368" i="2" a="1"/>
  <c r="T368" i="2" s="1"/>
  <c r="T369" i="2" a="1"/>
  <c r="T369" i="2" s="1"/>
  <c r="T370" i="2" a="1"/>
  <c r="T370" i="2" s="1"/>
  <c r="T371" i="2" a="1"/>
  <c r="T371" i="2" s="1"/>
  <c r="T372" i="2" a="1"/>
  <c r="T372" i="2" s="1"/>
  <c r="T373" i="2" a="1"/>
  <c r="T373" i="2" s="1"/>
  <c r="T374" i="2" a="1"/>
  <c r="T374" i="2" s="1"/>
  <c r="T375" i="2" a="1"/>
  <c r="T375" i="2" s="1"/>
  <c r="T376" i="2" a="1"/>
  <c r="T376" i="2" s="1"/>
  <c r="T377" i="2" a="1"/>
  <c r="T377" i="2" s="1"/>
  <c r="T378" i="2" a="1"/>
  <c r="T378" i="2" s="1"/>
  <c r="T379" i="2" a="1"/>
  <c r="T379" i="2" s="1"/>
  <c r="T380" i="2" a="1"/>
  <c r="T380" i="2" s="1"/>
  <c r="T381" i="2" a="1"/>
  <c r="T381" i="2" s="1"/>
  <c r="T382" i="2" a="1"/>
  <c r="T382" i="2" s="1"/>
  <c r="T383" i="2" a="1"/>
  <c r="T383" i="2" s="1"/>
  <c r="T384" i="2" a="1"/>
  <c r="T384" i="2" s="1"/>
  <c r="T385" i="2" a="1"/>
  <c r="T385" i="2" s="1"/>
  <c r="T386" i="2" a="1"/>
  <c r="T386" i="2" s="1"/>
  <c r="T387" i="2" a="1"/>
  <c r="T387" i="2" s="1"/>
  <c r="T388" i="2" a="1"/>
  <c r="T388" i="2" s="1"/>
  <c r="T389" i="2" a="1"/>
  <c r="T389" i="2" s="1"/>
  <c r="T390" i="2" a="1"/>
  <c r="T390" i="2" s="1"/>
  <c r="T391" i="2" a="1"/>
  <c r="T391" i="2" s="1"/>
  <c r="T392" i="2" a="1"/>
  <c r="T392" i="2" s="1"/>
  <c r="T393" i="2" a="1"/>
  <c r="T393" i="2" s="1"/>
  <c r="T394" i="2" a="1"/>
  <c r="T394" i="2" s="1"/>
  <c r="T395" i="2" a="1"/>
  <c r="T395" i="2" s="1"/>
  <c r="T396" i="2" a="1"/>
  <c r="T396" i="2" s="1"/>
  <c r="T397" i="2" a="1"/>
  <c r="T397" i="2" s="1"/>
  <c r="T398" i="2" a="1"/>
  <c r="T398" i="2" s="1"/>
  <c r="T399" i="2" a="1"/>
  <c r="T399" i="2" s="1"/>
  <c r="T400" i="2" a="1"/>
  <c r="T400" i="2" s="1"/>
  <c r="T401" i="2" a="1"/>
  <c r="T401" i="2" s="1"/>
  <c r="T402" i="2" a="1"/>
  <c r="T402" i="2" s="1"/>
  <c r="T403" i="2" a="1"/>
  <c r="T403" i="2" s="1"/>
  <c r="T404" i="2" a="1"/>
  <c r="T404" i="2" s="1"/>
  <c r="T405" i="2" a="1"/>
  <c r="T405" i="2" s="1"/>
  <c r="T406" i="2" a="1"/>
  <c r="T406" i="2" s="1"/>
  <c r="T407" i="2" a="1"/>
  <c r="T407" i="2" s="1"/>
  <c r="T408" i="2" a="1"/>
  <c r="T408" i="2" s="1"/>
  <c r="T409" i="2" a="1"/>
  <c r="T409" i="2" s="1"/>
  <c r="T410" i="2" a="1"/>
  <c r="T410" i="2" s="1"/>
  <c r="T411" i="2" a="1"/>
  <c r="T411" i="2" s="1"/>
  <c r="T412" i="2" a="1"/>
  <c r="T412" i="2" s="1"/>
  <c r="T413" i="2" a="1"/>
  <c r="T413" i="2" s="1"/>
  <c r="T414" i="2" a="1"/>
  <c r="T414" i="2" s="1"/>
  <c r="T415" i="2" a="1"/>
  <c r="T415" i="2" s="1"/>
  <c r="T416" i="2" a="1"/>
  <c r="T416" i="2" s="1"/>
  <c r="T417" i="2" a="1"/>
  <c r="T417" i="2" s="1"/>
  <c r="T418" i="2" a="1"/>
  <c r="T418" i="2" s="1"/>
  <c r="T419" i="2" a="1"/>
  <c r="T419" i="2" s="1"/>
  <c r="T420" i="2" a="1"/>
  <c r="T420" i="2" s="1"/>
  <c r="T421" i="2" a="1"/>
  <c r="T421" i="2" s="1"/>
  <c r="T422" i="2" a="1"/>
  <c r="T422" i="2" s="1"/>
  <c r="T423" i="2" a="1"/>
  <c r="T423" i="2" s="1"/>
  <c r="T424" i="2" a="1"/>
  <c r="T424" i="2" s="1"/>
  <c r="T425" i="2" a="1"/>
  <c r="T425" i="2" s="1"/>
  <c r="T426" i="2" a="1"/>
  <c r="T426" i="2" s="1"/>
  <c r="T427" i="2" a="1"/>
  <c r="T427" i="2" s="1"/>
  <c r="T428" i="2" a="1"/>
  <c r="T428" i="2" s="1"/>
  <c r="T429" i="2" a="1"/>
  <c r="T429" i="2" s="1"/>
  <c r="T430" i="2" a="1"/>
  <c r="T430" i="2" s="1"/>
  <c r="T431" i="2" a="1"/>
  <c r="T431" i="2" s="1"/>
  <c r="T432" i="2" a="1"/>
  <c r="T432" i="2" s="1"/>
  <c r="T433" i="2" a="1"/>
  <c r="T433" i="2" s="1"/>
  <c r="T434" i="2" a="1"/>
  <c r="T434" i="2" s="1"/>
  <c r="T435" i="2" a="1"/>
  <c r="T435" i="2" s="1"/>
  <c r="T436" i="2" a="1"/>
  <c r="T436" i="2" s="1"/>
  <c r="T437" i="2" a="1"/>
  <c r="T437" i="2" s="1"/>
  <c r="T438" i="2" a="1"/>
  <c r="T438" i="2" s="1"/>
  <c r="T439" i="2" a="1"/>
  <c r="T439" i="2" s="1"/>
  <c r="T440" i="2" a="1"/>
  <c r="T440" i="2" s="1"/>
  <c r="T441" i="2" a="1"/>
  <c r="T441" i="2" s="1"/>
  <c r="T442" i="2" a="1"/>
  <c r="T442" i="2" s="1"/>
  <c r="T443" i="2" a="1"/>
  <c r="T443" i="2" s="1"/>
  <c r="T444" i="2" a="1"/>
  <c r="T444" i="2" s="1"/>
  <c r="T445" i="2" a="1"/>
  <c r="T445" i="2" s="1"/>
  <c r="T446" i="2" a="1"/>
  <c r="T446" i="2" s="1"/>
  <c r="T447" i="2" a="1"/>
  <c r="T447" i="2" s="1"/>
  <c r="T448" i="2" a="1"/>
  <c r="T448" i="2" s="1"/>
  <c r="T449" i="2" a="1"/>
  <c r="T449" i="2" s="1"/>
  <c r="T450" i="2" a="1"/>
  <c r="T450" i="2" s="1"/>
  <c r="T451" i="2" a="1"/>
  <c r="T451" i="2" s="1"/>
  <c r="T452" i="2" a="1"/>
  <c r="T452" i="2" s="1"/>
  <c r="T453" i="2" a="1"/>
  <c r="T453" i="2" s="1"/>
  <c r="T454" i="2" a="1"/>
  <c r="T454" i="2" s="1"/>
  <c r="T455" i="2" a="1"/>
  <c r="T455" i="2" s="1"/>
  <c r="T456" i="2" a="1"/>
  <c r="T456" i="2" s="1"/>
  <c r="T457" i="2" a="1"/>
  <c r="T457" i="2" s="1"/>
  <c r="T458" i="2" a="1"/>
  <c r="T458" i="2" s="1"/>
  <c r="T459" i="2" a="1"/>
  <c r="T459" i="2" s="1"/>
  <c r="T460" i="2" a="1"/>
  <c r="T460" i="2" s="1"/>
  <c r="T461" i="2" a="1"/>
  <c r="T461" i="2" s="1"/>
  <c r="T462" i="2" a="1"/>
  <c r="T462" i="2" s="1"/>
  <c r="T463" i="2" a="1"/>
  <c r="T463" i="2" s="1"/>
  <c r="T464" i="2" a="1"/>
  <c r="T464" i="2" s="1"/>
  <c r="T465" i="2" a="1"/>
  <c r="T465" i="2" s="1"/>
  <c r="T466" i="2" a="1"/>
  <c r="T466" i="2" s="1"/>
  <c r="T467" i="2" a="1"/>
  <c r="T467" i="2" s="1"/>
  <c r="T468" i="2" a="1"/>
  <c r="T468" i="2" s="1"/>
  <c r="T469" i="2" a="1"/>
  <c r="T469" i="2" s="1"/>
  <c r="T470" i="2" a="1"/>
  <c r="T470" i="2" s="1"/>
  <c r="T471" i="2" a="1"/>
  <c r="T471" i="2" s="1"/>
  <c r="T472" i="2" a="1"/>
  <c r="T472" i="2" s="1"/>
  <c r="T473" i="2" a="1"/>
  <c r="T473" i="2" s="1"/>
  <c r="T474" i="2" a="1"/>
  <c r="T474" i="2" s="1"/>
  <c r="T475" i="2" a="1"/>
  <c r="T475" i="2" s="1"/>
  <c r="T476" i="2" a="1"/>
  <c r="T476" i="2" s="1"/>
  <c r="T477" i="2" a="1"/>
  <c r="T477" i="2" s="1"/>
  <c r="T478" i="2" a="1"/>
  <c r="T478" i="2" s="1"/>
  <c r="T479" i="2" a="1"/>
  <c r="T479" i="2" s="1"/>
  <c r="T480" i="2" a="1"/>
  <c r="T480" i="2" s="1"/>
  <c r="T481" i="2" a="1"/>
  <c r="T481" i="2" s="1"/>
  <c r="T482" i="2" a="1"/>
  <c r="T482" i="2" s="1"/>
  <c r="T483" i="2" a="1"/>
  <c r="T483" i="2" s="1"/>
  <c r="T484" i="2" a="1"/>
  <c r="T484" i="2" s="1"/>
  <c r="T485" i="2" a="1"/>
  <c r="T485" i="2" s="1"/>
  <c r="T486" i="2" a="1"/>
  <c r="T486" i="2" s="1"/>
  <c r="T487" i="2" a="1"/>
  <c r="T487" i="2" s="1"/>
  <c r="T488" i="2" a="1"/>
  <c r="T488" i="2" s="1"/>
  <c r="T489" i="2" a="1"/>
  <c r="T489" i="2" s="1"/>
  <c r="T490" i="2" a="1"/>
  <c r="T490" i="2" s="1"/>
  <c r="T491" i="2" a="1"/>
  <c r="T491" i="2" s="1"/>
  <c r="T492" i="2" a="1"/>
  <c r="T492" i="2" s="1"/>
  <c r="T493" i="2" a="1"/>
  <c r="T493" i="2" s="1"/>
  <c r="T494" i="2" a="1"/>
  <c r="T494" i="2" s="1"/>
  <c r="T495" i="2" a="1"/>
  <c r="T495" i="2" s="1"/>
  <c r="T496" i="2" a="1"/>
  <c r="T496" i="2" s="1"/>
  <c r="T497" i="2" a="1"/>
  <c r="T497" i="2" s="1"/>
  <c r="T498" i="2" a="1"/>
  <c r="T498" i="2" s="1"/>
  <c r="T499" i="2" a="1"/>
  <c r="T499" i="2" s="1"/>
  <c r="T500" i="2" a="1"/>
  <c r="T500" i="2" s="1"/>
  <c r="T501" i="2" a="1"/>
  <c r="T501" i="2" s="1"/>
  <c r="T502" i="2" a="1"/>
  <c r="T502" i="2" s="1"/>
  <c r="T503" i="2" a="1"/>
  <c r="T503" i="2" s="1"/>
  <c r="T504" i="2" a="1"/>
  <c r="T504" i="2" s="1"/>
  <c r="T505" i="2" a="1"/>
  <c r="T505" i="2" s="1"/>
  <c r="T506" i="2" a="1"/>
  <c r="T506" i="2" s="1"/>
  <c r="T507" i="2" a="1"/>
  <c r="T507" i="2" s="1"/>
  <c r="T508" i="2" a="1"/>
  <c r="T508" i="2" s="1"/>
  <c r="T509" i="2" a="1"/>
  <c r="T509" i="2" s="1"/>
  <c r="T510" i="2" a="1"/>
  <c r="T510" i="2" s="1"/>
  <c r="T511" i="2" a="1"/>
  <c r="T511" i="2" s="1"/>
  <c r="T512" i="2" a="1"/>
  <c r="T512" i="2" s="1"/>
  <c r="T513" i="2" a="1"/>
  <c r="T513" i="2" s="1"/>
  <c r="T514" i="2" a="1"/>
  <c r="T514" i="2" s="1"/>
  <c r="T515" i="2" a="1"/>
  <c r="T515" i="2" s="1"/>
  <c r="T516" i="2" a="1"/>
  <c r="T516" i="2" s="1"/>
  <c r="T517" i="2" a="1"/>
  <c r="T517" i="2" s="1"/>
  <c r="T518" i="2" a="1"/>
  <c r="T518" i="2" s="1"/>
  <c r="T519" i="2" a="1"/>
  <c r="T519" i="2" s="1"/>
  <c r="T520" i="2" a="1"/>
  <c r="T520" i="2" s="1"/>
  <c r="T521" i="2" a="1"/>
  <c r="T521" i="2" s="1"/>
  <c r="T522" i="2" a="1"/>
  <c r="T522" i="2" s="1"/>
  <c r="T523" i="2" a="1"/>
  <c r="T523" i="2" s="1"/>
  <c r="T524" i="2" a="1"/>
  <c r="T524" i="2" s="1"/>
  <c r="T525" i="2" a="1"/>
  <c r="T525" i="2" s="1"/>
  <c r="T526" i="2" a="1"/>
  <c r="T526" i="2" s="1"/>
  <c r="T527" i="2" a="1"/>
  <c r="T527" i="2" s="1"/>
  <c r="T528" i="2" a="1"/>
  <c r="T528" i="2" s="1"/>
  <c r="T529" i="2" a="1"/>
  <c r="T529" i="2" s="1"/>
  <c r="T530" i="2" a="1"/>
  <c r="T530" i="2" s="1"/>
  <c r="T531" i="2" a="1"/>
  <c r="T531" i="2" s="1"/>
  <c r="T532" i="2" a="1"/>
  <c r="T532" i="2" s="1"/>
  <c r="T533" i="2" a="1"/>
  <c r="T533" i="2" s="1"/>
  <c r="T534" i="2" a="1"/>
  <c r="T534" i="2" s="1"/>
  <c r="T535" i="2" a="1"/>
  <c r="T535" i="2" s="1"/>
  <c r="T536" i="2" a="1"/>
  <c r="T536" i="2" s="1"/>
  <c r="T537" i="2" a="1"/>
  <c r="T537" i="2" s="1"/>
  <c r="T538" i="2" a="1"/>
  <c r="T538" i="2" s="1"/>
  <c r="T539" i="2" a="1"/>
  <c r="T539" i="2" s="1"/>
  <c r="T540" i="2" a="1"/>
  <c r="T540" i="2" s="1"/>
  <c r="T541" i="2" a="1"/>
  <c r="T541" i="2" s="1"/>
  <c r="T542" i="2" a="1"/>
  <c r="T542" i="2" s="1"/>
  <c r="T543" i="2" a="1"/>
  <c r="T543" i="2" s="1"/>
  <c r="T544" i="2" a="1"/>
  <c r="T544" i="2" s="1"/>
  <c r="T545" i="2" a="1"/>
  <c r="T545" i="2" s="1"/>
  <c r="T546" i="2" a="1"/>
  <c r="T546" i="2" s="1"/>
  <c r="T547" i="2" a="1"/>
  <c r="T547" i="2" s="1"/>
  <c r="T548" i="2" a="1"/>
  <c r="T548" i="2" s="1"/>
  <c r="T549" i="2" a="1"/>
  <c r="T549" i="2" s="1"/>
  <c r="T550" i="2" a="1"/>
  <c r="T550" i="2" s="1"/>
  <c r="T551" i="2" a="1"/>
  <c r="T551" i="2" s="1"/>
  <c r="T552" i="2" a="1"/>
  <c r="T552" i="2" s="1"/>
  <c r="T553" i="2" a="1"/>
  <c r="T553" i="2" s="1"/>
  <c r="T554" i="2" a="1"/>
  <c r="T554" i="2" s="1"/>
  <c r="T555" i="2" a="1"/>
  <c r="T555" i="2" s="1"/>
  <c r="T556" i="2" a="1"/>
  <c r="T556" i="2" s="1"/>
  <c r="T557" i="2" a="1"/>
  <c r="T557" i="2" s="1"/>
  <c r="T558" i="2" a="1"/>
  <c r="T558" i="2" s="1"/>
  <c r="T559" i="2" a="1"/>
  <c r="T559" i="2" s="1"/>
  <c r="T560" i="2" a="1"/>
  <c r="T560" i="2" s="1"/>
  <c r="T561" i="2" a="1"/>
  <c r="T561" i="2" s="1"/>
  <c r="T562" i="2" a="1"/>
  <c r="T562" i="2" s="1"/>
  <c r="T563" i="2" a="1"/>
  <c r="T563" i="2" s="1"/>
  <c r="T564" i="2" a="1"/>
  <c r="T564" i="2" s="1"/>
  <c r="T565" i="2" a="1"/>
  <c r="T565" i="2" s="1"/>
  <c r="T566" i="2" a="1"/>
  <c r="T566" i="2" s="1"/>
  <c r="T567" i="2" a="1"/>
  <c r="T567" i="2" s="1"/>
  <c r="T568" i="2" a="1"/>
  <c r="T568" i="2" s="1"/>
  <c r="T569" i="2" a="1"/>
  <c r="T569" i="2" s="1"/>
  <c r="T570" i="2" a="1"/>
  <c r="T570" i="2" s="1"/>
  <c r="T571" i="2" a="1"/>
  <c r="T571" i="2" s="1"/>
  <c r="T572" i="2" a="1"/>
  <c r="T572" i="2" s="1"/>
  <c r="T573" i="2" a="1"/>
  <c r="T573" i="2" s="1"/>
  <c r="T574" i="2" a="1"/>
  <c r="T574" i="2" s="1"/>
  <c r="T575" i="2" a="1"/>
  <c r="T575" i="2" s="1"/>
  <c r="T576" i="2" a="1"/>
  <c r="T576" i="2" s="1"/>
  <c r="T577" i="2" a="1"/>
  <c r="T577" i="2" s="1"/>
  <c r="T578" i="2" a="1"/>
  <c r="T578" i="2" s="1"/>
  <c r="T579" i="2" a="1"/>
  <c r="T579" i="2" s="1"/>
  <c r="T580" i="2" a="1"/>
  <c r="T580" i="2" s="1"/>
  <c r="T581" i="2" a="1"/>
  <c r="T581" i="2" s="1"/>
  <c r="T582" i="2" a="1"/>
  <c r="T582" i="2" s="1"/>
  <c r="T583" i="2" a="1"/>
  <c r="T583" i="2" s="1"/>
  <c r="T584" i="2" a="1"/>
  <c r="T584" i="2" s="1"/>
  <c r="T585" i="2" a="1"/>
  <c r="T585" i="2" s="1"/>
  <c r="T586" i="2" a="1"/>
  <c r="T586" i="2" s="1"/>
  <c r="T587" i="2" a="1"/>
  <c r="T587" i="2" s="1"/>
  <c r="T588" i="2" a="1"/>
  <c r="T588" i="2" s="1"/>
  <c r="T589" i="2" a="1"/>
  <c r="T589" i="2" s="1"/>
  <c r="T590" i="2" a="1"/>
  <c r="T590" i="2" s="1"/>
  <c r="T591" i="2" a="1"/>
  <c r="T591" i="2" s="1"/>
  <c r="T592" i="2" a="1"/>
  <c r="T592" i="2" s="1"/>
  <c r="T593" i="2" a="1"/>
  <c r="T593" i="2" s="1"/>
  <c r="T594" i="2" a="1"/>
  <c r="T594" i="2" s="1"/>
  <c r="T595" i="2" a="1"/>
  <c r="T595" i="2" s="1"/>
  <c r="T596" i="2" a="1"/>
  <c r="T596" i="2" s="1"/>
  <c r="T597" i="2" a="1"/>
  <c r="T597" i="2" s="1"/>
  <c r="T598" i="2" a="1"/>
  <c r="T598" i="2" s="1"/>
  <c r="T599" i="2" a="1"/>
  <c r="T599" i="2" s="1"/>
  <c r="T600" i="2" a="1"/>
  <c r="T600" i="2" s="1"/>
  <c r="T601" i="2" a="1"/>
  <c r="T601" i="2" s="1"/>
  <c r="T602" i="2" a="1"/>
  <c r="T602" i="2" s="1"/>
  <c r="T603" i="2" a="1"/>
  <c r="T603" i="2" s="1"/>
  <c r="T604" i="2" a="1"/>
  <c r="T604" i="2" s="1"/>
  <c r="T605" i="2" a="1"/>
  <c r="T605" i="2" s="1"/>
  <c r="T606" i="2" a="1"/>
  <c r="T606" i="2" s="1"/>
  <c r="T607" i="2" a="1"/>
  <c r="T607" i="2" s="1"/>
  <c r="T608" i="2" a="1"/>
  <c r="T608" i="2" s="1"/>
  <c r="T609" i="2" a="1"/>
  <c r="T609" i="2" s="1"/>
  <c r="T610" i="2" a="1"/>
  <c r="T610" i="2" s="1"/>
  <c r="T611" i="2" a="1"/>
  <c r="T611" i="2" s="1"/>
  <c r="T612" i="2" a="1"/>
  <c r="T612" i="2" s="1"/>
  <c r="T613" i="2" a="1"/>
  <c r="T613" i="2" s="1"/>
  <c r="T614" i="2" a="1"/>
  <c r="T614" i="2" s="1"/>
  <c r="T615" i="2" a="1"/>
  <c r="T615" i="2" s="1"/>
  <c r="T616" i="2" a="1"/>
  <c r="T616" i="2" s="1"/>
  <c r="T617" i="2" a="1"/>
  <c r="T617" i="2" s="1"/>
  <c r="T618" i="2" a="1"/>
  <c r="T618" i="2" s="1"/>
  <c r="T619" i="2" a="1"/>
  <c r="T619" i="2" s="1"/>
  <c r="T620" i="2" a="1"/>
  <c r="T620" i="2" s="1"/>
  <c r="T621" i="2" a="1"/>
  <c r="T621" i="2" s="1"/>
  <c r="T622" i="2" a="1"/>
  <c r="T622" i="2" s="1"/>
  <c r="T623" i="2" a="1"/>
  <c r="T623" i="2" s="1"/>
  <c r="T624" i="2" a="1"/>
  <c r="T624" i="2" s="1"/>
  <c r="T625" i="2" a="1"/>
  <c r="T625" i="2" s="1"/>
  <c r="T626" i="2" a="1"/>
  <c r="T626" i="2" s="1"/>
  <c r="T627" i="2" a="1"/>
  <c r="T627" i="2" s="1"/>
  <c r="T628" i="2" a="1"/>
  <c r="T628" i="2" s="1"/>
  <c r="T629" i="2" a="1"/>
  <c r="T629" i="2" s="1"/>
  <c r="T630" i="2" a="1"/>
  <c r="T630" i="2" s="1"/>
  <c r="T631" i="2" a="1"/>
  <c r="T631" i="2" s="1"/>
  <c r="T632" i="2" a="1"/>
  <c r="T632" i="2" s="1"/>
  <c r="T633" i="2" a="1"/>
  <c r="T633" i="2" s="1"/>
  <c r="T634" i="2" a="1"/>
  <c r="T634" i="2" s="1"/>
  <c r="T635" i="2" a="1"/>
  <c r="T635" i="2" s="1"/>
  <c r="T636" i="2" a="1"/>
  <c r="T636" i="2" s="1"/>
  <c r="T637" i="2" a="1"/>
  <c r="T637" i="2" s="1"/>
  <c r="T638" i="2" a="1"/>
  <c r="T638" i="2" s="1"/>
  <c r="T639" i="2" a="1"/>
  <c r="T639" i="2" s="1"/>
  <c r="T640" i="2" a="1"/>
  <c r="T640" i="2" s="1"/>
  <c r="T641" i="2" a="1"/>
  <c r="T641" i="2" s="1"/>
  <c r="T642" i="2" a="1"/>
  <c r="T642" i="2" s="1"/>
  <c r="T643" i="2" a="1"/>
  <c r="T643" i="2" s="1"/>
  <c r="T644" i="2" a="1"/>
  <c r="T644" i="2" s="1"/>
  <c r="T645" i="2" a="1"/>
  <c r="T645" i="2" s="1"/>
  <c r="T646" i="2" a="1"/>
  <c r="T646" i="2" s="1"/>
  <c r="T647" i="2" a="1"/>
  <c r="T647" i="2" s="1"/>
  <c r="T648" i="2" a="1"/>
  <c r="T648" i="2" s="1"/>
  <c r="T649" i="2" a="1"/>
  <c r="T649" i="2" s="1"/>
  <c r="T650" i="2" a="1"/>
  <c r="T650" i="2" s="1"/>
  <c r="T651" i="2" a="1"/>
  <c r="T651" i="2" s="1"/>
  <c r="T652" i="2" a="1"/>
  <c r="T652" i="2" s="1"/>
  <c r="T653" i="2" a="1"/>
  <c r="T653" i="2" s="1"/>
  <c r="T654" i="2" a="1"/>
  <c r="T654" i="2" s="1"/>
  <c r="T655" i="2" a="1"/>
  <c r="T655" i="2" s="1"/>
  <c r="T656" i="2" a="1"/>
  <c r="T656" i="2" s="1"/>
  <c r="T657" i="2" a="1"/>
  <c r="T657" i="2" s="1"/>
  <c r="T658" i="2" a="1"/>
  <c r="T658" i="2" s="1"/>
  <c r="T659" i="2" a="1"/>
  <c r="T659" i="2" s="1"/>
  <c r="T660" i="2" a="1"/>
  <c r="T660" i="2" s="1"/>
  <c r="T661" i="2" a="1"/>
  <c r="T661" i="2" s="1"/>
  <c r="T662" i="2" a="1"/>
  <c r="T662" i="2" s="1"/>
  <c r="T663" i="2" a="1"/>
  <c r="T663" i="2" s="1"/>
  <c r="T664" i="2" a="1"/>
  <c r="T664" i="2" s="1"/>
  <c r="T665" i="2" a="1"/>
  <c r="T665" i="2" s="1"/>
  <c r="T666" i="2" a="1"/>
  <c r="T666" i="2" s="1"/>
  <c r="T667" i="2" a="1"/>
  <c r="T667" i="2" s="1"/>
  <c r="T668" i="2" a="1"/>
  <c r="T668" i="2" s="1"/>
  <c r="T669" i="2" a="1"/>
  <c r="T669" i="2" s="1"/>
  <c r="T670" i="2" a="1"/>
  <c r="T670" i="2" s="1"/>
  <c r="T671" i="2" a="1"/>
  <c r="T671" i="2" s="1"/>
  <c r="T672" i="2" a="1"/>
  <c r="T672" i="2" s="1"/>
  <c r="T673" i="2" a="1"/>
  <c r="T673" i="2" s="1"/>
  <c r="T674" i="2" a="1"/>
  <c r="T674" i="2" s="1"/>
  <c r="T675" i="2" a="1"/>
  <c r="T675" i="2" s="1"/>
  <c r="T676" i="2" a="1"/>
  <c r="T676" i="2" s="1"/>
  <c r="T677" i="2" a="1"/>
  <c r="T677" i="2" s="1"/>
  <c r="T678" i="2" a="1"/>
  <c r="T678" i="2" s="1"/>
  <c r="T679" i="2" a="1"/>
  <c r="T679" i="2" s="1"/>
  <c r="T680" i="2" a="1"/>
  <c r="T680" i="2" s="1"/>
  <c r="T681" i="2" a="1"/>
  <c r="T681" i="2" s="1"/>
  <c r="T682" i="2" a="1"/>
  <c r="T682" i="2" s="1"/>
  <c r="T683" i="2" a="1"/>
  <c r="T683" i="2" s="1"/>
  <c r="T684" i="2" a="1"/>
  <c r="T684" i="2" s="1"/>
  <c r="T685" i="2" a="1"/>
  <c r="T685" i="2" s="1"/>
  <c r="T686" i="2" a="1"/>
  <c r="T686" i="2" s="1"/>
  <c r="T687" i="2" a="1"/>
  <c r="T687" i="2" s="1"/>
  <c r="T688" i="2" a="1"/>
  <c r="T688" i="2" s="1"/>
  <c r="T689" i="2" a="1"/>
  <c r="T689" i="2" s="1"/>
  <c r="T690" i="2" a="1"/>
  <c r="T690" i="2" s="1"/>
  <c r="T691" i="2" a="1"/>
  <c r="T691" i="2" s="1"/>
  <c r="T692" i="2" a="1"/>
  <c r="T692" i="2" s="1"/>
  <c r="T693" i="2" a="1"/>
  <c r="T693" i="2" s="1"/>
  <c r="T694" i="2" a="1"/>
  <c r="T694" i="2" s="1"/>
  <c r="T695" i="2" a="1"/>
  <c r="T695" i="2" s="1"/>
  <c r="T696" i="2" a="1"/>
  <c r="T696" i="2" s="1"/>
  <c r="T697" i="2" a="1"/>
  <c r="T697" i="2" s="1"/>
  <c r="T698" i="2" a="1"/>
  <c r="T698" i="2" s="1"/>
  <c r="T699" i="2" a="1"/>
  <c r="T699" i="2" s="1"/>
  <c r="T700" i="2" a="1"/>
  <c r="T700" i="2" s="1"/>
  <c r="T701" i="2" a="1"/>
  <c r="T701" i="2" s="1"/>
  <c r="T702" i="2" a="1"/>
  <c r="T702" i="2" s="1"/>
  <c r="T703" i="2" a="1"/>
  <c r="T703" i="2" s="1"/>
  <c r="T704" i="2" a="1"/>
  <c r="T704" i="2" s="1"/>
  <c r="T705" i="2" a="1"/>
  <c r="T705" i="2" s="1"/>
  <c r="T706" i="2" a="1"/>
  <c r="T706" i="2" s="1"/>
  <c r="T707" i="2" a="1"/>
  <c r="T707" i="2" s="1"/>
  <c r="T708" i="2" a="1"/>
  <c r="T708" i="2" s="1"/>
  <c r="T709" i="2" a="1"/>
  <c r="T709" i="2" s="1"/>
  <c r="T710" i="2" a="1"/>
  <c r="T710" i="2" s="1"/>
  <c r="T711" i="2" a="1"/>
  <c r="T711" i="2" s="1"/>
  <c r="T712" i="2" a="1"/>
  <c r="T712" i="2" s="1"/>
  <c r="T713" i="2" a="1"/>
  <c r="T713" i="2" s="1"/>
  <c r="T714" i="2" a="1"/>
  <c r="T714" i="2" s="1"/>
  <c r="T715" i="2" a="1"/>
  <c r="T715" i="2" s="1"/>
  <c r="T716" i="2" a="1"/>
  <c r="T716" i="2" s="1"/>
  <c r="T717" i="2" a="1"/>
  <c r="T717" i="2" s="1"/>
  <c r="T718" i="2" a="1"/>
  <c r="T718" i="2" s="1"/>
  <c r="T719" i="2" a="1"/>
  <c r="T719" i="2" s="1"/>
  <c r="T720" i="2" a="1"/>
  <c r="T720" i="2" s="1"/>
  <c r="T721" i="2" a="1"/>
  <c r="T721" i="2" s="1"/>
  <c r="T722" i="2" a="1"/>
  <c r="T722" i="2" s="1"/>
  <c r="T723" i="2" a="1"/>
  <c r="T723" i="2" s="1"/>
  <c r="T724" i="2" a="1"/>
  <c r="T724" i="2" s="1"/>
  <c r="T725" i="2" a="1"/>
  <c r="T725" i="2" s="1"/>
  <c r="T726" i="2" a="1"/>
  <c r="T726" i="2" s="1"/>
  <c r="T727" i="2" a="1"/>
  <c r="T727" i="2" s="1"/>
  <c r="T728" i="2" a="1"/>
  <c r="T728" i="2" s="1"/>
  <c r="T729" i="2" a="1"/>
  <c r="T729" i="2" s="1"/>
  <c r="T730" i="2" a="1"/>
  <c r="T730" i="2" s="1"/>
  <c r="T731" i="2" a="1"/>
  <c r="T731" i="2" s="1"/>
  <c r="T732" i="2" a="1"/>
  <c r="T732" i="2" s="1"/>
  <c r="T733" i="2" a="1"/>
  <c r="T733" i="2" s="1"/>
  <c r="T734" i="2" a="1"/>
  <c r="T734" i="2" s="1"/>
  <c r="T735" i="2" a="1"/>
  <c r="T735" i="2" s="1"/>
  <c r="T736" i="2" a="1"/>
  <c r="T736" i="2" s="1"/>
  <c r="T737" i="2" a="1"/>
  <c r="T737" i="2" s="1"/>
  <c r="T738" i="2" a="1"/>
  <c r="T738" i="2" s="1"/>
  <c r="T739" i="2" a="1"/>
  <c r="T739" i="2" s="1"/>
  <c r="T740" i="2" a="1"/>
  <c r="T740" i="2" s="1"/>
  <c r="T741" i="2" a="1"/>
  <c r="T741" i="2" s="1"/>
  <c r="T742" i="2" a="1"/>
  <c r="T742" i="2" s="1"/>
  <c r="T743" i="2" a="1"/>
  <c r="T743" i="2" s="1"/>
  <c r="T744" i="2" a="1"/>
  <c r="T744" i="2" s="1"/>
  <c r="T745" i="2" a="1"/>
  <c r="T745" i="2" s="1"/>
  <c r="T746" i="2" a="1"/>
  <c r="T746" i="2" s="1"/>
  <c r="T747" i="2" a="1"/>
  <c r="T747" i="2" s="1"/>
  <c r="T748" i="2" a="1"/>
  <c r="T748" i="2" s="1"/>
  <c r="T749" i="2" a="1"/>
  <c r="T749" i="2" s="1"/>
  <c r="T750" i="2" a="1"/>
  <c r="T750" i="2" s="1"/>
  <c r="T751" i="2" a="1"/>
  <c r="T751" i="2" s="1"/>
  <c r="T752" i="2" a="1"/>
  <c r="T752" i="2" s="1"/>
  <c r="T753" i="2" a="1"/>
  <c r="T753" i="2" s="1"/>
  <c r="T754" i="2" a="1"/>
  <c r="T754" i="2" s="1"/>
  <c r="T755" i="2" a="1"/>
  <c r="T755" i="2" s="1"/>
  <c r="T756" i="2" a="1"/>
  <c r="T756" i="2" s="1"/>
  <c r="T757" i="2" a="1"/>
  <c r="T757" i="2" s="1"/>
  <c r="T758" i="2" a="1"/>
  <c r="T758" i="2" s="1"/>
  <c r="T759" i="2" a="1"/>
  <c r="T759" i="2" s="1"/>
  <c r="T760" i="2" a="1"/>
  <c r="T760" i="2" s="1"/>
  <c r="T761" i="2" a="1"/>
  <c r="T761" i="2" s="1"/>
  <c r="T762" i="2" a="1"/>
  <c r="T762" i="2" s="1"/>
  <c r="T763" i="2" a="1"/>
  <c r="T763" i="2" s="1"/>
  <c r="T764" i="2" a="1"/>
  <c r="T764" i="2" s="1"/>
  <c r="T765" i="2" a="1"/>
  <c r="T765" i="2" s="1"/>
  <c r="T766" i="2" a="1"/>
  <c r="T766" i="2" s="1"/>
  <c r="T767" i="2" a="1"/>
  <c r="T767" i="2" s="1"/>
  <c r="T768" i="2" a="1"/>
  <c r="T768" i="2" s="1"/>
  <c r="T769" i="2" a="1"/>
  <c r="T769" i="2" s="1"/>
  <c r="T770" i="2" a="1"/>
  <c r="T770" i="2" s="1"/>
  <c r="T771" i="2" a="1"/>
  <c r="T771" i="2" s="1"/>
  <c r="T772" i="2" a="1"/>
  <c r="T772" i="2" s="1"/>
  <c r="T773" i="2" a="1"/>
  <c r="T773" i="2" s="1"/>
  <c r="T774" i="2" a="1"/>
  <c r="T774" i="2" s="1"/>
  <c r="T775" i="2" a="1"/>
  <c r="T775" i="2" s="1"/>
  <c r="T776" i="2" a="1"/>
  <c r="T776" i="2" s="1"/>
  <c r="T777" i="2" a="1"/>
  <c r="T777" i="2" s="1"/>
  <c r="T778" i="2" a="1"/>
  <c r="T778" i="2" s="1"/>
  <c r="T779" i="2" a="1"/>
  <c r="T779" i="2" s="1"/>
  <c r="T780" i="2" a="1"/>
  <c r="T780" i="2" s="1"/>
  <c r="T781" i="2" a="1"/>
  <c r="T781" i="2" s="1"/>
  <c r="T782" i="2" a="1"/>
  <c r="T782" i="2" s="1"/>
  <c r="T783" i="2" a="1"/>
  <c r="T783" i="2" s="1"/>
  <c r="T784" i="2" a="1"/>
  <c r="T784" i="2" s="1"/>
  <c r="T785" i="2" a="1"/>
  <c r="T785" i="2" s="1"/>
  <c r="T786" i="2" a="1"/>
  <c r="T786" i="2" s="1"/>
  <c r="T787" i="2" a="1"/>
  <c r="T787" i="2" s="1"/>
  <c r="T788" i="2" a="1"/>
  <c r="T788" i="2" s="1"/>
  <c r="T789" i="2" a="1"/>
  <c r="T789" i="2" s="1"/>
  <c r="T790" i="2" a="1"/>
  <c r="T790" i="2" s="1"/>
  <c r="T791" i="2" a="1"/>
  <c r="T791" i="2" s="1"/>
  <c r="T792" i="2" a="1"/>
  <c r="T792" i="2" s="1"/>
  <c r="T793" i="2" a="1"/>
  <c r="T793" i="2" s="1"/>
  <c r="T794" i="2" a="1"/>
  <c r="T794" i="2" s="1"/>
  <c r="T795" i="2" a="1"/>
  <c r="T795" i="2" s="1"/>
  <c r="T796" i="2" a="1"/>
  <c r="T796" i="2" s="1"/>
  <c r="T797" i="2" a="1"/>
  <c r="T797" i="2" s="1"/>
  <c r="T798" i="2" a="1"/>
  <c r="T798" i="2" s="1"/>
  <c r="T799" i="2" a="1"/>
  <c r="T799" i="2" s="1"/>
  <c r="T800" i="2" a="1"/>
  <c r="T800" i="2" s="1"/>
  <c r="T801" i="2" a="1"/>
  <c r="T801" i="2" s="1"/>
  <c r="T802" i="2" a="1"/>
  <c r="T802" i="2" s="1"/>
  <c r="T803" i="2" a="1"/>
  <c r="T803" i="2" s="1"/>
  <c r="T804" i="2" a="1"/>
  <c r="T804" i="2" s="1"/>
  <c r="T805" i="2" a="1"/>
  <c r="T805" i="2" s="1"/>
  <c r="T806" i="2" a="1"/>
  <c r="T806" i="2" s="1"/>
  <c r="T807" i="2" a="1"/>
  <c r="T807" i="2" s="1"/>
  <c r="T808" i="2" a="1"/>
  <c r="T808" i="2" s="1"/>
  <c r="T809" i="2" a="1"/>
  <c r="T809" i="2" s="1"/>
  <c r="T810" i="2" a="1"/>
  <c r="T810" i="2" s="1"/>
  <c r="T811" i="2" a="1"/>
  <c r="T811" i="2" s="1"/>
  <c r="T812" i="2" a="1"/>
  <c r="T812" i="2" s="1"/>
  <c r="T813" i="2" a="1"/>
  <c r="T813" i="2" s="1"/>
  <c r="T814" i="2" a="1"/>
  <c r="T814" i="2" s="1"/>
  <c r="T815" i="2" a="1"/>
  <c r="T815" i="2" s="1"/>
  <c r="T816" i="2" a="1"/>
  <c r="T816" i="2" s="1"/>
  <c r="T817" i="2" a="1"/>
  <c r="T817" i="2" s="1"/>
  <c r="T818" i="2" a="1"/>
  <c r="T818" i="2" s="1"/>
  <c r="T819" i="2" a="1"/>
  <c r="T819" i="2" s="1"/>
  <c r="T820" i="2" a="1"/>
  <c r="T820" i="2" s="1"/>
  <c r="T821" i="2" a="1"/>
  <c r="T821" i="2" s="1"/>
  <c r="T822" i="2" a="1"/>
  <c r="T822" i="2" s="1"/>
  <c r="T823" i="2" a="1"/>
  <c r="T823" i="2" s="1"/>
  <c r="T824" i="2" a="1"/>
  <c r="T824" i="2" s="1"/>
  <c r="T825" i="2" a="1"/>
  <c r="T825" i="2" s="1"/>
  <c r="T826" i="2" a="1"/>
  <c r="T826" i="2" s="1"/>
  <c r="T827" i="2" a="1"/>
  <c r="T827" i="2" s="1"/>
  <c r="T828" i="2" a="1"/>
  <c r="T828" i="2" s="1"/>
  <c r="T829" i="2" a="1"/>
  <c r="T829" i="2" s="1"/>
  <c r="T830" i="2" a="1"/>
  <c r="T830" i="2" s="1"/>
  <c r="T831" i="2" a="1"/>
  <c r="T831" i="2" s="1"/>
  <c r="T832" i="2" a="1"/>
  <c r="T832" i="2" s="1"/>
  <c r="T833" i="2" a="1"/>
  <c r="T833" i="2" s="1"/>
  <c r="T834" i="2" a="1"/>
  <c r="T834" i="2" s="1"/>
  <c r="T835" i="2" a="1"/>
  <c r="T835" i="2" s="1"/>
  <c r="T836" i="2" a="1"/>
  <c r="T836" i="2" s="1"/>
  <c r="T837" i="2" a="1"/>
  <c r="T837" i="2" s="1"/>
  <c r="T838" i="2" a="1"/>
  <c r="T838" i="2" s="1"/>
  <c r="T839" i="2" a="1"/>
  <c r="T839" i="2" s="1"/>
  <c r="T840" i="2" a="1"/>
  <c r="T840" i="2" s="1"/>
  <c r="T841" i="2" a="1"/>
  <c r="T841" i="2" s="1"/>
  <c r="T842" i="2" a="1"/>
  <c r="T842" i="2" s="1"/>
  <c r="T843" i="2" a="1"/>
  <c r="T843" i="2" s="1"/>
  <c r="T844" i="2" a="1"/>
  <c r="T844" i="2" s="1"/>
  <c r="T845" i="2" a="1"/>
  <c r="T845" i="2" s="1"/>
  <c r="T846" i="2" a="1"/>
  <c r="T846" i="2" s="1"/>
  <c r="T847" i="2" a="1"/>
  <c r="T847" i="2" s="1"/>
  <c r="T848" i="2" a="1"/>
  <c r="T848" i="2" s="1"/>
  <c r="T849" i="2" a="1"/>
  <c r="T849" i="2" s="1"/>
  <c r="T850" i="2" a="1"/>
  <c r="T850" i="2" s="1"/>
  <c r="T851" i="2" a="1"/>
  <c r="T851" i="2" s="1"/>
  <c r="T852" i="2" a="1"/>
  <c r="T852" i="2" s="1"/>
  <c r="T853" i="2" a="1"/>
  <c r="T853" i="2" s="1"/>
  <c r="T854" i="2" a="1"/>
  <c r="T854" i="2" s="1"/>
  <c r="T855" i="2" a="1"/>
  <c r="T855" i="2" s="1"/>
  <c r="T856" i="2" a="1"/>
  <c r="T856" i="2" s="1"/>
  <c r="T857" i="2" a="1"/>
  <c r="T857" i="2" s="1"/>
  <c r="T858" i="2" a="1"/>
  <c r="T858" i="2" s="1"/>
  <c r="T859" i="2" a="1"/>
  <c r="T859" i="2" s="1"/>
  <c r="T860" i="2" a="1"/>
  <c r="T860" i="2" s="1"/>
  <c r="T861" i="2" a="1"/>
  <c r="T861" i="2" s="1"/>
  <c r="T862" i="2" a="1"/>
  <c r="T862" i="2" s="1"/>
  <c r="T863" i="2" a="1"/>
  <c r="T863" i="2" s="1"/>
  <c r="T864" i="2" a="1"/>
  <c r="T864" i="2" s="1"/>
  <c r="T865" i="2" a="1"/>
  <c r="T865" i="2" s="1"/>
  <c r="T866" i="2" a="1"/>
  <c r="T866" i="2" s="1"/>
  <c r="T867" i="2" a="1"/>
  <c r="T867" i="2" s="1"/>
  <c r="T868" i="2" a="1"/>
  <c r="T868" i="2" s="1"/>
  <c r="T869" i="2" a="1"/>
  <c r="T869" i="2" s="1"/>
  <c r="T870" i="2" a="1"/>
  <c r="T870" i="2" s="1"/>
  <c r="T871" i="2" a="1"/>
  <c r="T871" i="2" s="1"/>
  <c r="T872" i="2" a="1"/>
  <c r="T872" i="2" s="1"/>
  <c r="T873" i="2" a="1"/>
  <c r="T873" i="2" s="1"/>
  <c r="T874" i="2" a="1"/>
  <c r="T874" i="2" s="1"/>
  <c r="T875" i="2" a="1"/>
  <c r="T875" i="2" s="1"/>
  <c r="T876" i="2" a="1"/>
  <c r="T876" i="2" s="1"/>
  <c r="T877" i="2" a="1"/>
  <c r="T877" i="2" s="1"/>
  <c r="T878" i="2" a="1"/>
  <c r="T878" i="2" s="1"/>
  <c r="T879" i="2" a="1"/>
  <c r="T879" i="2" s="1"/>
  <c r="T880" i="2" a="1"/>
  <c r="T880" i="2" s="1"/>
  <c r="T881" i="2" a="1"/>
  <c r="T881" i="2" s="1"/>
  <c r="T882" i="2" a="1"/>
  <c r="T882" i="2" s="1"/>
  <c r="T883" i="2" a="1"/>
  <c r="T883" i="2" s="1"/>
  <c r="T884" i="2" a="1"/>
  <c r="T884" i="2" s="1"/>
  <c r="T885" i="2" a="1"/>
  <c r="T885" i="2" s="1"/>
  <c r="T886" i="2" a="1"/>
  <c r="T886" i="2" s="1"/>
  <c r="T887" i="2" a="1"/>
  <c r="T887" i="2" s="1"/>
  <c r="T888" i="2" a="1"/>
  <c r="T888" i="2" s="1"/>
  <c r="T889" i="2" a="1"/>
  <c r="T889" i="2" s="1"/>
  <c r="T890" i="2" a="1"/>
  <c r="T890" i="2" s="1"/>
  <c r="T891" i="2" a="1"/>
  <c r="T891" i="2" s="1"/>
  <c r="T892" i="2" a="1"/>
  <c r="T892" i="2" s="1"/>
  <c r="T893" i="2" a="1"/>
  <c r="T893" i="2" s="1"/>
  <c r="T894" i="2" a="1"/>
  <c r="T894" i="2" s="1"/>
  <c r="T895" i="2" a="1"/>
  <c r="T895" i="2" s="1"/>
  <c r="T896" i="2" a="1"/>
  <c r="T896" i="2" s="1"/>
  <c r="T897" i="2" a="1"/>
  <c r="T897" i="2" s="1"/>
  <c r="T898" i="2" a="1"/>
  <c r="T898" i="2" s="1"/>
  <c r="T899" i="2" a="1"/>
  <c r="T899" i="2" s="1"/>
  <c r="T900" i="2" a="1"/>
  <c r="T900" i="2" s="1"/>
  <c r="T901" i="2" a="1"/>
  <c r="T901" i="2" s="1"/>
  <c r="T902" i="2" a="1"/>
  <c r="T902" i="2" s="1"/>
  <c r="T903" i="2" a="1"/>
  <c r="T903" i="2" s="1"/>
  <c r="T904" i="2" a="1"/>
  <c r="T904" i="2" s="1"/>
  <c r="T905" i="2" a="1"/>
  <c r="T905" i="2" s="1"/>
  <c r="T906" i="2" a="1"/>
  <c r="T906" i="2" s="1"/>
  <c r="T907" i="2" a="1"/>
  <c r="T907" i="2" s="1"/>
  <c r="T908" i="2" a="1"/>
  <c r="T908" i="2" s="1"/>
  <c r="T909" i="2" a="1"/>
  <c r="T909" i="2" s="1"/>
  <c r="T910" i="2" a="1"/>
  <c r="T910" i="2" s="1"/>
  <c r="T911" i="2" a="1"/>
  <c r="T911" i="2" s="1"/>
  <c r="T912" i="2" a="1"/>
  <c r="T912" i="2" s="1"/>
  <c r="T913" i="2" a="1"/>
  <c r="T913" i="2" s="1"/>
  <c r="T914" i="2" a="1"/>
  <c r="T914" i="2" s="1"/>
  <c r="T915" i="2" a="1"/>
  <c r="T915" i="2" s="1"/>
  <c r="T916" i="2" a="1"/>
  <c r="T916" i="2" s="1"/>
  <c r="T917" i="2" a="1"/>
  <c r="T917" i="2" s="1"/>
  <c r="T918" i="2" a="1"/>
  <c r="T918" i="2" s="1"/>
  <c r="T919" i="2" a="1"/>
  <c r="T919" i="2" s="1"/>
  <c r="T920" i="2" a="1"/>
  <c r="T920" i="2" s="1"/>
  <c r="T921" i="2" a="1"/>
  <c r="T921" i="2" s="1"/>
  <c r="T922" i="2" a="1"/>
  <c r="T922" i="2" s="1"/>
  <c r="T923" i="2" a="1"/>
  <c r="T923" i="2" s="1"/>
  <c r="T924" i="2" a="1"/>
  <c r="T924" i="2" s="1"/>
  <c r="T925" i="2" a="1"/>
  <c r="T925" i="2" s="1"/>
  <c r="T926" i="2" a="1"/>
  <c r="T926" i="2" s="1"/>
  <c r="T927" i="2" a="1"/>
  <c r="T927" i="2" s="1"/>
  <c r="T928" i="2" a="1"/>
  <c r="T928" i="2" s="1"/>
  <c r="T929" i="2" a="1"/>
  <c r="T929" i="2" s="1"/>
  <c r="T930" i="2" a="1"/>
  <c r="T930" i="2" s="1"/>
  <c r="T931" i="2" a="1"/>
  <c r="T931" i="2" s="1"/>
  <c r="T932" i="2" a="1"/>
  <c r="T932" i="2" s="1"/>
  <c r="T933" i="2" a="1"/>
  <c r="T933" i="2" s="1"/>
  <c r="T934" i="2" a="1"/>
  <c r="T934" i="2" s="1"/>
  <c r="T935" i="2" a="1"/>
  <c r="T935" i="2" s="1"/>
  <c r="T936" i="2" a="1"/>
  <c r="T936" i="2" s="1"/>
  <c r="T937" i="2" a="1"/>
  <c r="T937" i="2" s="1"/>
  <c r="T938" i="2" a="1"/>
  <c r="T938" i="2" s="1"/>
  <c r="T939" i="2" a="1"/>
  <c r="T939" i="2" s="1"/>
  <c r="T940" i="2" a="1"/>
  <c r="T940" i="2" s="1"/>
  <c r="T941" i="2" a="1"/>
  <c r="T941" i="2" s="1"/>
  <c r="T942" i="2" a="1"/>
  <c r="T942" i="2" s="1"/>
  <c r="T943" i="2" a="1"/>
  <c r="T943" i="2" s="1"/>
  <c r="T944" i="2" a="1"/>
  <c r="T944" i="2" s="1"/>
  <c r="T945" i="2" a="1"/>
  <c r="T945" i="2" s="1"/>
  <c r="T946" i="2" a="1"/>
  <c r="T946" i="2" s="1"/>
  <c r="T947" i="2" a="1"/>
  <c r="T947" i="2" s="1"/>
  <c r="T948" i="2" a="1"/>
  <c r="T948" i="2" s="1"/>
  <c r="T949" i="2" a="1"/>
  <c r="T949" i="2" s="1"/>
  <c r="T950" i="2" a="1"/>
  <c r="T950" i="2" s="1"/>
  <c r="T951" i="2" a="1"/>
  <c r="T951" i="2" s="1"/>
  <c r="T952" i="2" a="1"/>
  <c r="T952" i="2" s="1"/>
  <c r="T953" i="2" a="1"/>
  <c r="T953" i="2" s="1"/>
  <c r="T954" i="2" a="1"/>
  <c r="T954" i="2" s="1"/>
  <c r="T955" i="2" a="1"/>
  <c r="T955" i="2" s="1"/>
  <c r="T956" i="2" a="1"/>
  <c r="T956" i="2" s="1"/>
  <c r="T957" i="2" a="1"/>
  <c r="T957" i="2" s="1"/>
  <c r="T958" i="2" a="1"/>
  <c r="T958" i="2" s="1"/>
  <c r="T959" i="2" a="1"/>
  <c r="T959" i="2" s="1"/>
  <c r="T960" i="2" a="1"/>
  <c r="T960" i="2" s="1"/>
  <c r="T961" i="2" a="1"/>
  <c r="T961" i="2" s="1"/>
  <c r="T962" i="2" a="1"/>
  <c r="T962" i="2" s="1"/>
  <c r="T963" i="2" a="1"/>
  <c r="T963" i="2" s="1"/>
  <c r="T964" i="2" a="1"/>
  <c r="T964" i="2" s="1"/>
  <c r="T965" i="2" a="1"/>
  <c r="T965" i="2" s="1"/>
  <c r="T966" i="2" a="1"/>
  <c r="T966" i="2" s="1"/>
  <c r="T967" i="2" a="1"/>
  <c r="T967" i="2" s="1"/>
  <c r="T968" i="2" a="1"/>
  <c r="T968" i="2" s="1"/>
  <c r="T969" i="2" a="1"/>
  <c r="T969" i="2" s="1"/>
  <c r="T970" i="2" a="1"/>
  <c r="T970" i="2" s="1"/>
  <c r="T971" i="2" a="1"/>
  <c r="T971" i="2" s="1"/>
  <c r="T972" i="2" a="1"/>
  <c r="T972" i="2" s="1"/>
  <c r="T973" i="2" a="1"/>
  <c r="T973" i="2" s="1"/>
  <c r="T974" i="2" a="1"/>
  <c r="T974" i="2" s="1"/>
  <c r="T975" i="2" a="1"/>
  <c r="T975" i="2" s="1"/>
  <c r="T976" i="2" a="1"/>
  <c r="T976" i="2" s="1"/>
  <c r="T977" i="2" a="1"/>
  <c r="T977" i="2" s="1"/>
  <c r="T978" i="2" a="1"/>
  <c r="T978" i="2" s="1"/>
  <c r="T979" i="2" a="1"/>
  <c r="T979" i="2" s="1"/>
  <c r="T980" i="2" a="1"/>
  <c r="T980" i="2" s="1"/>
  <c r="T981" i="2" a="1"/>
  <c r="T981" i="2" s="1"/>
  <c r="T982" i="2" a="1"/>
  <c r="T982" i="2" s="1"/>
  <c r="T983" i="2" a="1"/>
  <c r="T983" i="2" s="1"/>
  <c r="T984" i="2" a="1"/>
  <c r="T984" i="2" s="1"/>
  <c r="T985" i="2" a="1"/>
  <c r="T985" i="2" s="1"/>
  <c r="T986" i="2" a="1"/>
  <c r="T986" i="2" s="1"/>
  <c r="T987" i="2" a="1"/>
  <c r="T987" i="2" s="1"/>
  <c r="T988" i="2" a="1"/>
  <c r="T988" i="2" s="1"/>
  <c r="T989" i="2" a="1"/>
  <c r="T989" i="2" s="1"/>
  <c r="T990" i="2" a="1"/>
  <c r="T990" i="2" s="1"/>
  <c r="T991" i="2" a="1"/>
  <c r="T991" i="2" s="1"/>
  <c r="T992" i="2" a="1"/>
  <c r="T992" i="2" s="1"/>
  <c r="T993" i="2" a="1"/>
  <c r="T993" i="2" s="1"/>
  <c r="T994" i="2" a="1"/>
  <c r="T994" i="2" s="1"/>
  <c r="T995" i="2" a="1"/>
  <c r="T995" i="2" s="1"/>
  <c r="T996" i="2" a="1"/>
  <c r="T996" i="2" s="1"/>
  <c r="T997" i="2" a="1"/>
  <c r="T997" i="2" s="1"/>
  <c r="T998" i="2" a="1"/>
  <c r="T998" i="2" s="1"/>
  <c r="T999" i="2" a="1"/>
  <c r="T999" i="2" s="1"/>
  <c r="T1000" i="2" a="1"/>
  <c r="T1000" i="2" s="1"/>
  <c r="T1001" i="2" a="1"/>
  <c r="T1001" i="2" s="1"/>
  <c r="T1002" i="2" a="1"/>
  <c r="T1002" i="2" s="1"/>
  <c r="T1003" i="2" a="1"/>
  <c r="T1003" i="2" s="1"/>
  <c r="T1004" i="2" a="1"/>
  <c r="T1004" i="2" s="1"/>
  <c r="T1005" i="2" a="1"/>
  <c r="T1005" i="2" s="1"/>
  <c r="T1006" i="2" a="1"/>
  <c r="T1006" i="2" s="1"/>
  <c r="T1007" i="2" a="1"/>
  <c r="T1007" i="2" s="1"/>
  <c r="T1008" i="2" a="1"/>
  <c r="T1008" i="2" s="1"/>
  <c r="T1009" i="2" a="1"/>
  <c r="T1009" i="2" s="1"/>
  <c r="T1010" i="2" a="1"/>
  <c r="T1010" i="2" s="1"/>
  <c r="T1011" i="2" a="1"/>
  <c r="T1011" i="2" s="1"/>
  <c r="T1012" i="2" a="1"/>
  <c r="T1012" i="2" s="1"/>
  <c r="T1013" i="2" a="1"/>
  <c r="T1013" i="2" s="1"/>
  <c r="T1014" i="2" a="1"/>
  <c r="T1014" i="2" s="1"/>
  <c r="T1015" i="2" a="1"/>
  <c r="T1015" i="2" s="1"/>
  <c r="T1016" i="2" a="1"/>
  <c r="T1016" i="2" s="1"/>
  <c r="T1017" i="2" a="1"/>
  <c r="T1017" i="2" s="1"/>
  <c r="T1018" i="2" a="1"/>
  <c r="T1018" i="2" s="1"/>
  <c r="T1019" i="2" a="1"/>
  <c r="T1019" i="2" s="1"/>
  <c r="T1020" i="2" a="1"/>
  <c r="T1020" i="2" s="1"/>
  <c r="T1021" i="2" a="1"/>
  <c r="T1021" i="2" s="1"/>
  <c r="T1022" i="2" a="1"/>
  <c r="T1022" i="2" s="1"/>
  <c r="T1023" i="2" a="1"/>
  <c r="T1023" i="2" s="1"/>
  <c r="T1024" i="2" a="1"/>
  <c r="T1024" i="2" s="1"/>
  <c r="T1025" i="2" a="1"/>
  <c r="T1025" i="2" s="1"/>
  <c r="T1026" i="2" a="1"/>
  <c r="T1026" i="2" s="1"/>
  <c r="T1027" i="2" a="1"/>
  <c r="T1027" i="2" s="1"/>
  <c r="T1028" i="2" a="1"/>
  <c r="T1028" i="2" s="1"/>
  <c r="T1029" i="2" a="1"/>
  <c r="T1029" i="2" s="1"/>
  <c r="T1030" i="2" a="1"/>
  <c r="T1030" i="2" s="1"/>
  <c r="T1031" i="2" a="1"/>
  <c r="T1031" i="2" s="1"/>
  <c r="T1032" i="2" a="1"/>
  <c r="T1032" i="2" s="1"/>
  <c r="T1033" i="2" a="1"/>
  <c r="T1033" i="2" s="1"/>
  <c r="T1034" i="2" a="1"/>
  <c r="T1034" i="2" s="1"/>
  <c r="T1035" i="2" a="1"/>
  <c r="T1035" i="2" s="1"/>
  <c r="T1036" i="2" a="1"/>
  <c r="T1036" i="2" s="1"/>
  <c r="T1037" i="2" a="1"/>
  <c r="T1037" i="2" s="1"/>
  <c r="T1038" i="2" a="1"/>
  <c r="T1038" i="2" s="1"/>
  <c r="T1039" i="2" a="1"/>
  <c r="T1039" i="2" s="1"/>
  <c r="T1040" i="2" a="1"/>
  <c r="T1040" i="2" s="1"/>
  <c r="T1041" i="2" a="1"/>
  <c r="T1041" i="2" s="1"/>
  <c r="T1042" i="2" a="1"/>
  <c r="T1042" i="2" s="1"/>
  <c r="T1043" i="2" a="1"/>
  <c r="T1043" i="2" s="1"/>
  <c r="T1044" i="2" a="1"/>
  <c r="T1044" i="2" s="1"/>
  <c r="T1045" i="2" a="1"/>
  <c r="T1045" i="2" s="1"/>
  <c r="T1046" i="2" a="1"/>
  <c r="T1046" i="2" s="1"/>
  <c r="T1047" i="2" a="1"/>
  <c r="T1047" i="2" s="1"/>
  <c r="T1048" i="2" a="1"/>
  <c r="T1048" i="2" s="1"/>
  <c r="T1049" i="2" a="1"/>
  <c r="T1049" i="2" s="1"/>
  <c r="T1050" i="2" a="1"/>
  <c r="T1050" i="2" s="1"/>
  <c r="T1051" i="2" a="1"/>
  <c r="T1051" i="2" s="1"/>
  <c r="T1052" i="2" a="1"/>
  <c r="T1052" i="2" s="1"/>
  <c r="T1053" i="2" a="1"/>
  <c r="T1053" i="2" s="1"/>
  <c r="T1054" i="2" a="1"/>
  <c r="T1054" i="2" s="1"/>
  <c r="T1055" i="2" a="1"/>
  <c r="T1055" i="2" s="1"/>
  <c r="T1056" i="2" a="1"/>
  <c r="T1056" i="2" s="1"/>
  <c r="T1057" i="2" a="1"/>
  <c r="T1057" i="2" s="1"/>
  <c r="T1058" i="2" a="1"/>
  <c r="T1058" i="2" s="1"/>
  <c r="T1059" i="2" a="1"/>
  <c r="T1059" i="2" s="1"/>
  <c r="T1060" i="2" a="1"/>
  <c r="T1060" i="2" s="1"/>
  <c r="T1061" i="2" a="1"/>
  <c r="T1061" i="2" s="1"/>
  <c r="T1062" i="2" a="1"/>
  <c r="T1062" i="2" s="1"/>
  <c r="T1063" i="2" a="1"/>
  <c r="T1063" i="2" s="1"/>
  <c r="T1064" i="2" a="1"/>
  <c r="T1064" i="2" s="1"/>
  <c r="T1065" i="2" a="1"/>
  <c r="T1065" i="2" s="1"/>
  <c r="T1066" i="2" a="1"/>
  <c r="T1066" i="2" s="1"/>
  <c r="T1067" i="2" a="1"/>
  <c r="T1067" i="2" s="1"/>
  <c r="T1068" i="2" a="1"/>
  <c r="T1068" i="2" s="1"/>
  <c r="T1069" i="2" a="1"/>
  <c r="T1069" i="2" s="1"/>
  <c r="T1070" i="2" a="1"/>
  <c r="T1070" i="2" s="1"/>
  <c r="T1071" i="2" a="1"/>
  <c r="T1071" i="2" s="1"/>
  <c r="T1072" i="2" a="1"/>
  <c r="T1072" i="2" s="1"/>
  <c r="T1073" i="2" a="1"/>
  <c r="T1073" i="2" s="1"/>
  <c r="T1074" i="2" a="1"/>
  <c r="T1074" i="2" s="1"/>
  <c r="T1075" i="2" a="1"/>
  <c r="T1075" i="2" s="1"/>
  <c r="T1076" i="2" a="1"/>
  <c r="T1076" i="2" s="1"/>
  <c r="T1077" i="2" a="1"/>
  <c r="T1077" i="2" s="1"/>
  <c r="T1078" i="2" a="1"/>
  <c r="T1078" i="2" s="1"/>
  <c r="T1079" i="2" a="1"/>
  <c r="T1079" i="2" s="1"/>
  <c r="T1080" i="2" a="1"/>
  <c r="T1080" i="2" s="1"/>
  <c r="T1081" i="2" a="1"/>
  <c r="T1081" i="2" s="1"/>
  <c r="T1082" i="2" a="1"/>
  <c r="T1082" i="2" s="1"/>
  <c r="T1083" i="2" a="1"/>
  <c r="T1083" i="2" s="1"/>
  <c r="T1084" i="2" a="1"/>
  <c r="T1084" i="2" s="1"/>
  <c r="T1085" i="2" a="1"/>
  <c r="T1085" i="2" s="1"/>
  <c r="T1086" i="2" a="1"/>
  <c r="T1086" i="2" s="1"/>
  <c r="T1087" i="2" a="1"/>
  <c r="T1087" i="2" s="1"/>
  <c r="T1088" i="2" a="1"/>
  <c r="T1088" i="2" s="1"/>
  <c r="T1089" i="2" a="1"/>
  <c r="T1089" i="2" s="1"/>
  <c r="T1090" i="2" a="1"/>
  <c r="T1090" i="2" s="1"/>
  <c r="T1091" i="2" a="1"/>
  <c r="T1091" i="2" s="1"/>
  <c r="T1092" i="2" a="1"/>
  <c r="T1092" i="2" s="1"/>
  <c r="T1093" i="2" a="1"/>
  <c r="T1093" i="2" s="1"/>
  <c r="T1094" i="2" a="1"/>
  <c r="T1094" i="2" s="1"/>
  <c r="T1095" i="2" a="1"/>
  <c r="T1095" i="2" s="1"/>
  <c r="T1096" i="2" a="1"/>
  <c r="T1096" i="2" s="1"/>
  <c r="T1097" i="2" a="1"/>
  <c r="T1097" i="2" s="1"/>
  <c r="T1098" i="2" a="1"/>
  <c r="T1098" i="2" s="1"/>
  <c r="T1099" i="2" a="1"/>
  <c r="T1099" i="2" s="1"/>
  <c r="T1100" i="2" a="1"/>
  <c r="T1100" i="2" s="1"/>
  <c r="T1101" i="2" a="1"/>
  <c r="T1101" i="2" s="1"/>
  <c r="T1102" i="2" a="1"/>
  <c r="T1102" i="2" s="1"/>
  <c r="T1103" i="2" a="1"/>
  <c r="T1103" i="2" s="1"/>
  <c r="T1104" i="2" a="1"/>
  <c r="T1104" i="2" s="1"/>
  <c r="T1105" i="2" a="1"/>
  <c r="T1105" i="2" s="1"/>
  <c r="T1106" i="2" a="1"/>
  <c r="T1106" i="2" s="1"/>
  <c r="T1107" i="2" a="1"/>
  <c r="T1107" i="2" s="1"/>
  <c r="T1108" i="2" a="1"/>
  <c r="T1108" i="2" s="1"/>
  <c r="T1109" i="2" a="1"/>
  <c r="T1109" i="2" s="1"/>
  <c r="T1110" i="2" a="1"/>
  <c r="T1110" i="2" s="1"/>
  <c r="T1111" i="2" a="1"/>
  <c r="T1111" i="2" s="1"/>
  <c r="T1112" i="2" a="1"/>
  <c r="T1112" i="2" s="1"/>
  <c r="T1113" i="2" a="1"/>
  <c r="T1113" i="2" s="1"/>
  <c r="T1114" i="2" a="1"/>
  <c r="T1114" i="2" s="1"/>
  <c r="T1115" i="2" a="1"/>
  <c r="T1115" i="2" s="1"/>
  <c r="T1116" i="2" a="1"/>
  <c r="T1116" i="2" s="1"/>
  <c r="T1117" i="2" a="1"/>
  <c r="T1117" i="2" s="1"/>
  <c r="T1118" i="2" a="1"/>
  <c r="T1118" i="2" s="1"/>
  <c r="T1119" i="2" a="1"/>
  <c r="T1119" i="2" s="1"/>
  <c r="T1120" i="2" a="1"/>
  <c r="T1120" i="2" s="1"/>
  <c r="T1121" i="2" a="1"/>
  <c r="T1121" i="2" s="1"/>
  <c r="T1122" i="2" a="1"/>
  <c r="T1122" i="2" s="1"/>
  <c r="T1123" i="2" a="1"/>
  <c r="T1123" i="2" s="1"/>
  <c r="T1124" i="2" a="1"/>
  <c r="T1124" i="2" s="1"/>
  <c r="T1125" i="2" a="1"/>
  <c r="T1125" i="2" s="1"/>
  <c r="T1126" i="2" a="1"/>
  <c r="T1126" i="2" s="1"/>
  <c r="T1127" i="2" a="1"/>
  <c r="T1127" i="2" s="1"/>
  <c r="T1128" i="2" a="1"/>
  <c r="T1128" i="2" s="1"/>
  <c r="T1129" i="2" a="1"/>
  <c r="T1129" i="2" s="1"/>
  <c r="T1130" i="2" a="1"/>
  <c r="T1130" i="2" s="1"/>
  <c r="T1131" i="2" a="1"/>
  <c r="T1131" i="2" s="1"/>
  <c r="T1132" i="2" a="1"/>
  <c r="T1132" i="2" s="1"/>
  <c r="T1133" i="2" a="1"/>
  <c r="T1133" i="2" s="1"/>
  <c r="T1134" i="2" a="1"/>
  <c r="T1134" i="2" s="1"/>
  <c r="T1135" i="2" a="1"/>
  <c r="T1135" i="2" s="1"/>
  <c r="T1136" i="2" a="1"/>
  <c r="T1136" i="2" s="1"/>
  <c r="T1137" i="2" a="1"/>
  <c r="T1137" i="2" s="1"/>
  <c r="T1138" i="2" a="1"/>
  <c r="T1138" i="2" s="1"/>
  <c r="T1139" i="2" a="1"/>
  <c r="T1139" i="2" s="1"/>
  <c r="T1140" i="2" a="1"/>
  <c r="T1140" i="2" s="1"/>
  <c r="T1141" i="2" a="1"/>
  <c r="T1141" i="2" s="1"/>
  <c r="T1142" i="2" a="1"/>
  <c r="T1142" i="2" s="1"/>
  <c r="T1143" i="2" a="1"/>
  <c r="T1143" i="2" s="1"/>
  <c r="T1144" i="2" a="1"/>
  <c r="T1144" i="2" s="1"/>
  <c r="T1145" i="2" a="1"/>
  <c r="T1145" i="2" s="1"/>
  <c r="T1146" i="2" a="1"/>
  <c r="T1146" i="2" s="1"/>
  <c r="T1147" i="2" a="1"/>
  <c r="T1147" i="2" s="1"/>
  <c r="T1148" i="2" a="1"/>
  <c r="T1148" i="2" s="1"/>
  <c r="T1149" i="2" a="1"/>
  <c r="T1149" i="2" s="1"/>
  <c r="T1150" i="2" a="1"/>
  <c r="T1150" i="2" s="1"/>
  <c r="T1151" i="2" a="1"/>
  <c r="T1151" i="2" s="1"/>
  <c r="T1152" i="2" a="1"/>
  <c r="T1152" i="2" s="1"/>
  <c r="T1153" i="2" a="1"/>
  <c r="T1153" i="2" s="1"/>
  <c r="T1154" i="2" a="1"/>
  <c r="T1154" i="2" s="1"/>
  <c r="T1155" i="2" a="1"/>
  <c r="T1155" i="2" s="1"/>
  <c r="T1156" i="2" a="1"/>
  <c r="T1156" i="2" s="1"/>
  <c r="T1157" i="2" a="1"/>
  <c r="T1157" i="2" s="1"/>
  <c r="T1158" i="2" a="1"/>
  <c r="T1158" i="2" s="1"/>
  <c r="T1159" i="2" a="1"/>
  <c r="T1159" i="2" s="1"/>
  <c r="T1160" i="2" a="1"/>
  <c r="T1160" i="2" s="1"/>
  <c r="T1161" i="2" a="1"/>
  <c r="T1161" i="2" s="1"/>
  <c r="T1162" i="2" a="1"/>
  <c r="T1162" i="2" s="1"/>
  <c r="T1163" i="2" a="1"/>
  <c r="T1163" i="2" s="1"/>
  <c r="T1164" i="2" a="1"/>
  <c r="T1164" i="2" s="1"/>
  <c r="T1165" i="2" a="1"/>
  <c r="T1165" i="2" s="1"/>
  <c r="T1166" i="2" a="1"/>
  <c r="T1166" i="2" s="1"/>
  <c r="T1167" i="2" a="1"/>
  <c r="T1167" i="2" s="1"/>
  <c r="T1168" i="2" a="1"/>
  <c r="T1168" i="2" s="1"/>
  <c r="T1169" i="2" a="1"/>
  <c r="T1169" i="2" s="1"/>
  <c r="T1170" i="2" a="1"/>
  <c r="T1170" i="2" s="1"/>
  <c r="T1171" i="2" a="1"/>
  <c r="T1171" i="2" s="1"/>
  <c r="T1172" i="2" a="1"/>
  <c r="T1172" i="2" s="1"/>
  <c r="T1173" i="2" a="1"/>
  <c r="T1173" i="2" s="1"/>
  <c r="T1174" i="2" a="1"/>
  <c r="T1174" i="2" s="1"/>
  <c r="T1175" i="2" a="1"/>
  <c r="T1175" i="2" s="1"/>
  <c r="T1176" i="2" a="1"/>
  <c r="T1176" i="2" s="1"/>
  <c r="T1177" i="2" a="1"/>
  <c r="T1177" i="2" s="1"/>
  <c r="T1178" i="2" a="1"/>
  <c r="T1178" i="2" s="1"/>
  <c r="T1179" i="2" a="1"/>
  <c r="T1179" i="2" s="1"/>
  <c r="T1180" i="2" a="1"/>
  <c r="T1180" i="2" s="1"/>
  <c r="T1181" i="2" a="1"/>
  <c r="T1181" i="2" s="1"/>
  <c r="T1182" i="2" a="1"/>
  <c r="T1182" i="2" s="1"/>
  <c r="T1183" i="2" a="1"/>
  <c r="T1183" i="2" s="1"/>
  <c r="T1184" i="2" a="1"/>
  <c r="T1184" i="2" s="1"/>
  <c r="T1185" i="2" a="1"/>
  <c r="T1185" i="2" s="1"/>
  <c r="T1186" i="2" a="1"/>
  <c r="T1186" i="2" s="1"/>
  <c r="T1187" i="2" a="1"/>
  <c r="T1187" i="2" s="1"/>
  <c r="T1188" i="2" a="1"/>
  <c r="T1188" i="2" s="1"/>
  <c r="T1189" i="2" a="1"/>
  <c r="T1189" i="2" s="1"/>
  <c r="T1190" i="2" a="1"/>
  <c r="T1190" i="2" s="1"/>
  <c r="T1191" i="2" a="1"/>
  <c r="T1191" i="2" s="1"/>
  <c r="T1192" i="2" a="1"/>
  <c r="T1192" i="2" s="1"/>
  <c r="T1193" i="2" a="1"/>
  <c r="T1193" i="2" s="1"/>
  <c r="T1194" i="2" a="1"/>
  <c r="T1194" i="2" s="1"/>
  <c r="T1195" i="2" a="1"/>
  <c r="T1195" i="2" s="1"/>
  <c r="T1196" i="2" a="1"/>
  <c r="T1196" i="2" s="1"/>
  <c r="T1197" i="2" a="1"/>
  <c r="T1197" i="2" s="1"/>
  <c r="T1198" i="2" a="1"/>
  <c r="T1198" i="2" s="1"/>
  <c r="T1199" i="2" a="1"/>
  <c r="T1199" i="2" s="1"/>
  <c r="T1200" i="2" a="1"/>
  <c r="T1200" i="2" s="1"/>
  <c r="T1201" i="2" a="1"/>
  <c r="T1201" i="2" s="1"/>
  <c r="T1202" i="2" a="1"/>
  <c r="T1202" i="2" s="1"/>
  <c r="T1203" i="2" a="1"/>
  <c r="T1203" i="2" s="1"/>
  <c r="T1204" i="2" a="1"/>
  <c r="T1204" i="2" s="1"/>
  <c r="T1205" i="2" a="1"/>
  <c r="T1205" i="2" s="1"/>
  <c r="T1206" i="2" a="1"/>
  <c r="T1206" i="2" s="1"/>
  <c r="T1207" i="2" a="1"/>
  <c r="T1207" i="2" s="1"/>
  <c r="T1208" i="2" a="1"/>
  <c r="T1208" i="2" s="1"/>
  <c r="T1209" i="2" a="1"/>
  <c r="T1209" i="2" s="1"/>
  <c r="T1210" i="2" a="1"/>
  <c r="T1210" i="2" s="1"/>
  <c r="T1211" i="2" a="1"/>
  <c r="T1211" i="2" s="1"/>
  <c r="T1212" i="2" a="1"/>
  <c r="T1212" i="2" s="1"/>
  <c r="T1213" i="2" a="1"/>
  <c r="T1213" i="2" s="1"/>
  <c r="T1214" i="2" a="1"/>
  <c r="T1214" i="2" s="1"/>
  <c r="T1215" i="2" a="1"/>
  <c r="T1215" i="2" s="1"/>
  <c r="T1216" i="2" a="1"/>
  <c r="T1216" i="2" s="1"/>
  <c r="T1217" i="2" a="1"/>
  <c r="T1217" i="2" s="1"/>
  <c r="T1218" i="2" a="1"/>
  <c r="T1218" i="2" s="1"/>
  <c r="T1219" i="2" a="1"/>
  <c r="T1219" i="2" s="1"/>
  <c r="T1220" i="2" a="1"/>
  <c r="T1220" i="2" s="1"/>
  <c r="T1221" i="2" a="1"/>
  <c r="T1221" i="2" s="1"/>
  <c r="T1222" i="2" a="1"/>
  <c r="T1222" i="2" s="1"/>
  <c r="T1223" i="2" a="1"/>
  <c r="T1223" i="2" s="1"/>
  <c r="T1224" i="2" a="1"/>
  <c r="T1224" i="2" s="1"/>
  <c r="T1225" i="2" a="1"/>
  <c r="T1225" i="2" s="1"/>
  <c r="T1226" i="2" a="1"/>
  <c r="T1226" i="2" s="1"/>
  <c r="T1227" i="2" a="1"/>
  <c r="T1227" i="2" s="1"/>
  <c r="T1228" i="2" a="1"/>
  <c r="T1228" i="2" s="1"/>
  <c r="T1229" i="2" a="1"/>
  <c r="T1229" i="2" s="1"/>
  <c r="T1230" i="2" a="1"/>
  <c r="T1230" i="2" s="1"/>
  <c r="T1231" i="2" a="1"/>
  <c r="T1231" i="2" s="1"/>
  <c r="T1232" i="2" a="1"/>
  <c r="T1232" i="2" s="1"/>
  <c r="T1233" i="2" a="1"/>
  <c r="T1233" i="2" s="1"/>
  <c r="T1234" i="2" a="1"/>
  <c r="T1234" i="2" s="1"/>
  <c r="T1235" i="2" a="1"/>
  <c r="T1235" i="2" s="1"/>
  <c r="T1236" i="2" a="1"/>
  <c r="T1236" i="2" s="1"/>
  <c r="T1237" i="2" a="1"/>
  <c r="T1237" i="2" s="1"/>
  <c r="T1238" i="2" a="1"/>
  <c r="T1238" i="2" s="1"/>
  <c r="T1239" i="2" a="1"/>
  <c r="T1239" i="2" s="1"/>
  <c r="T1240" i="2" a="1"/>
  <c r="T1240" i="2" s="1"/>
  <c r="T1241" i="2" a="1"/>
  <c r="T1241" i="2" s="1"/>
  <c r="T1242" i="2" a="1"/>
  <c r="T1242" i="2" s="1"/>
  <c r="T1243" i="2" a="1"/>
  <c r="T1243" i="2" s="1"/>
  <c r="T1244" i="2" a="1"/>
  <c r="T1244" i="2" s="1"/>
  <c r="T1245" i="2" a="1"/>
  <c r="T1245" i="2" s="1"/>
  <c r="T1246" i="2" a="1"/>
  <c r="T1246" i="2" s="1"/>
  <c r="T1247" i="2" a="1"/>
  <c r="T1247" i="2" s="1"/>
  <c r="T1248" i="2" a="1"/>
  <c r="T1248" i="2" s="1"/>
  <c r="T1249" i="2" a="1"/>
  <c r="T1249" i="2" s="1"/>
  <c r="T1250" i="2" a="1"/>
  <c r="T1250" i="2" s="1"/>
  <c r="T1251" i="2" a="1"/>
  <c r="T1251" i="2" s="1"/>
  <c r="T1252" i="2" a="1"/>
  <c r="T1252" i="2" s="1"/>
  <c r="T1253" i="2" a="1"/>
  <c r="T1253" i="2" s="1"/>
  <c r="T1254" i="2" a="1"/>
  <c r="T1254" i="2" s="1"/>
  <c r="T1255" i="2" a="1"/>
  <c r="T1255" i="2" s="1"/>
  <c r="T1256" i="2" a="1"/>
  <c r="T1256" i="2" s="1"/>
  <c r="T1257" i="2" a="1"/>
  <c r="T1257" i="2" s="1"/>
  <c r="T1258" i="2" a="1"/>
  <c r="T1258" i="2" s="1"/>
  <c r="T1259" i="2" a="1"/>
  <c r="T1259" i="2" s="1"/>
  <c r="T1260" i="2" a="1"/>
  <c r="T1260" i="2" s="1"/>
  <c r="T1261" i="2" a="1"/>
  <c r="T1261" i="2" s="1"/>
  <c r="T1262" i="2" a="1"/>
  <c r="T1262" i="2" s="1"/>
  <c r="T1263" i="2" a="1"/>
  <c r="T1263" i="2" s="1"/>
  <c r="T1264" i="2" a="1"/>
  <c r="T1264" i="2" s="1"/>
  <c r="T1265" i="2" a="1"/>
  <c r="T1265" i="2" s="1"/>
  <c r="T1266" i="2" a="1"/>
  <c r="T1266" i="2" s="1"/>
  <c r="T1267" i="2" a="1"/>
  <c r="T1267" i="2" s="1"/>
  <c r="T1268" i="2" a="1"/>
  <c r="T1268" i="2" s="1"/>
  <c r="T1269" i="2" a="1"/>
  <c r="T1269" i="2" s="1"/>
  <c r="T1270" i="2" a="1"/>
  <c r="T1270" i="2" s="1"/>
  <c r="T1271" i="2" a="1"/>
  <c r="T1271" i="2" s="1"/>
  <c r="T1272" i="2" a="1"/>
  <c r="T1272" i="2" s="1"/>
  <c r="T1273" i="2" a="1"/>
  <c r="T1273" i="2" s="1"/>
  <c r="T1274" i="2" a="1"/>
  <c r="T1274" i="2" s="1"/>
  <c r="T1275" i="2" a="1"/>
  <c r="T1275" i="2" s="1"/>
  <c r="T1276" i="2" a="1"/>
  <c r="T1276" i="2" s="1"/>
  <c r="T1277" i="2" a="1"/>
  <c r="T1277" i="2" s="1"/>
  <c r="T1278" i="2" a="1"/>
  <c r="T1278" i="2" s="1"/>
  <c r="T1279" i="2" a="1"/>
  <c r="T1279" i="2" s="1"/>
  <c r="T1280" i="2" a="1"/>
  <c r="T1280" i="2" s="1"/>
  <c r="T1281" i="2" a="1"/>
  <c r="T1281" i="2" s="1"/>
  <c r="T1282" i="2" a="1"/>
  <c r="T1282" i="2" s="1"/>
  <c r="T1283" i="2" a="1"/>
  <c r="T1283" i="2" s="1"/>
  <c r="T1284" i="2" a="1"/>
  <c r="T1284" i="2" s="1"/>
  <c r="T1285" i="2" a="1"/>
  <c r="T1285" i="2" s="1"/>
  <c r="T1286" i="2" a="1"/>
  <c r="T1286" i="2" s="1"/>
  <c r="T1287" i="2" a="1"/>
  <c r="T1287" i="2" s="1"/>
  <c r="T1288" i="2" a="1"/>
  <c r="T1288" i="2" s="1"/>
  <c r="T1289" i="2" a="1"/>
  <c r="T1289" i="2" s="1"/>
  <c r="T1290" i="2" a="1"/>
  <c r="T1290" i="2" s="1"/>
  <c r="T1291" i="2" a="1"/>
  <c r="T1291" i="2" s="1"/>
  <c r="T1292" i="2" a="1"/>
  <c r="T1292" i="2" s="1"/>
  <c r="T1293" i="2" a="1"/>
  <c r="T1293" i="2" s="1"/>
  <c r="T1294" i="2" a="1"/>
  <c r="T1294" i="2" s="1"/>
  <c r="T1295" i="2" a="1"/>
  <c r="T1295" i="2" s="1"/>
  <c r="T1296" i="2" a="1"/>
  <c r="T1296" i="2" s="1"/>
  <c r="T1297" i="2" a="1"/>
  <c r="T1297" i="2" s="1"/>
  <c r="T1298" i="2" a="1"/>
  <c r="T1298" i="2" s="1"/>
  <c r="T1299" i="2" a="1"/>
  <c r="T1299" i="2" s="1"/>
  <c r="T1300" i="2" a="1"/>
  <c r="T1300" i="2" s="1"/>
  <c r="T1301" i="2" a="1"/>
  <c r="T1301" i="2" s="1"/>
  <c r="T1302" i="2" a="1"/>
  <c r="T1302" i="2" s="1"/>
  <c r="T1303" i="2" a="1"/>
  <c r="T1303" i="2" s="1"/>
  <c r="T1304" i="2" a="1"/>
  <c r="T1304" i="2" s="1"/>
  <c r="T1305" i="2" a="1"/>
  <c r="T1305" i="2" s="1"/>
  <c r="T1306" i="2" a="1"/>
  <c r="T1306" i="2" s="1"/>
  <c r="T1307" i="2" a="1"/>
  <c r="T1307" i="2" s="1"/>
  <c r="T1308" i="2" a="1"/>
  <c r="T1308" i="2" s="1"/>
  <c r="T1309" i="2" a="1"/>
  <c r="T1309" i="2" s="1"/>
  <c r="T1310" i="2" a="1"/>
  <c r="T1310" i="2" s="1"/>
  <c r="T1311" i="2" a="1"/>
  <c r="T1311" i="2" s="1"/>
  <c r="T1312" i="2" a="1"/>
  <c r="T1312" i="2" s="1"/>
  <c r="T1313" i="2" a="1"/>
  <c r="T1313" i="2" s="1"/>
  <c r="T1314" i="2" a="1"/>
  <c r="T1314" i="2" s="1"/>
  <c r="T1315" i="2" a="1"/>
  <c r="T1315" i="2" s="1"/>
  <c r="T1316" i="2" a="1"/>
  <c r="T1316" i="2" s="1"/>
  <c r="T1317" i="2" a="1"/>
  <c r="T1317" i="2" s="1"/>
  <c r="T1318" i="2" a="1"/>
  <c r="T1318" i="2" s="1"/>
  <c r="T1319" i="2" a="1"/>
  <c r="T1319" i="2" s="1"/>
  <c r="T1320" i="2" a="1"/>
  <c r="T1320" i="2" s="1"/>
  <c r="T1321" i="2" a="1"/>
  <c r="T1321" i="2" s="1"/>
  <c r="T1322" i="2" a="1"/>
  <c r="T1322" i="2" s="1"/>
  <c r="T1323" i="2" a="1"/>
  <c r="T1323" i="2" s="1"/>
  <c r="T1324" i="2" a="1"/>
  <c r="T1324" i="2" s="1"/>
  <c r="T1325" i="2" a="1"/>
  <c r="T1325" i="2" s="1"/>
  <c r="T1326" i="2" a="1"/>
  <c r="T1326" i="2" s="1"/>
  <c r="T1327" i="2" a="1"/>
  <c r="T1327" i="2" s="1"/>
  <c r="T1328" i="2" a="1"/>
  <c r="T1328" i="2" s="1"/>
  <c r="T1329" i="2" a="1"/>
  <c r="T1329" i="2" s="1"/>
  <c r="T1330" i="2" a="1"/>
  <c r="T1330" i="2" s="1"/>
  <c r="T1331" i="2" a="1"/>
  <c r="T1331" i="2" s="1"/>
  <c r="T1332" i="2" a="1"/>
  <c r="T1332" i="2" s="1"/>
  <c r="T1333" i="2" a="1"/>
  <c r="T1333" i="2" s="1"/>
  <c r="T1334" i="2" a="1"/>
  <c r="T1334" i="2" s="1"/>
  <c r="T1335" i="2" a="1"/>
  <c r="T1335" i="2" s="1"/>
  <c r="T1336" i="2" a="1"/>
  <c r="T1336" i="2" s="1"/>
  <c r="T1337" i="2" a="1"/>
  <c r="T1337" i="2" s="1"/>
  <c r="T1338" i="2" a="1"/>
  <c r="T1338" i="2" s="1"/>
  <c r="T1339" i="2" a="1"/>
  <c r="T1339" i="2" s="1"/>
  <c r="T1340" i="2" a="1"/>
  <c r="T1340" i="2" s="1"/>
  <c r="T1341" i="2" a="1"/>
  <c r="T1341" i="2" s="1"/>
  <c r="T1342" i="2" a="1"/>
  <c r="T1342" i="2" s="1"/>
  <c r="T1343" i="2" a="1"/>
  <c r="T1343" i="2" s="1"/>
  <c r="T1344" i="2" a="1"/>
  <c r="T1344" i="2" s="1"/>
  <c r="T1345" i="2" a="1"/>
  <c r="T1345" i="2" s="1"/>
  <c r="T1346" i="2" a="1"/>
  <c r="T1346" i="2" s="1"/>
  <c r="T1347" i="2" a="1"/>
  <c r="T1347" i="2" s="1"/>
  <c r="T1348" i="2" a="1"/>
  <c r="T1348" i="2" s="1"/>
  <c r="T1349" i="2" a="1"/>
  <c r="T1349" i="2" s="1"/>
  <c r="T1350" i="2" a="1"/>
  <c r="T1350" i="2" s="1"/>
  <c r="T1351" i="2" a="1"/>
  <c r="T1351" i="2" s="1"/>
  <c r="T1352" i="2" a="1"/>
  <c r="T1352" i="2" s="1"/>
  <c r="T1353" i="2" a="1"/>
  <c r="T1353" i="2" s="1"/>
  <c r="T1354" i="2" a="1"/>
  <c r="T1354" i="2" s="1"/>
  <c r="T1355" i="2" a="1"/>
  <c r="T1355" i="2" s="1"/>
  <c r="T1356" i="2" a="1"/>
  <c r="T1356" i="2" s="1"/>
  <c r="T1357" i="2" a="1"/>
  <c r="T1357" i="2" s="1"/>
  <c r="T1358" i="2" a="1"/>
  <c r="T1358" i="2" s="1"/>
  <c r="T1359" i="2" a="1"/>
  <c r="T1359" i="2" s="1"/>
  <c r="T1360" i="2" a="1"/>
  <c r="T1360" i="2" s="1"/>
  <c r="T1361" i="2" a="1"/>
  <c r="T1361" i="2" s="1"/>
  <c r="T1362" i="2" a="1"/>
  <c r="T1362" i="2" s="1"/>
  <c r="T1363" i="2" a="1"/>
  <c r="T1363" i="2" s="1"/>
  <c r="T1364" i="2" a="1"/>
  <c r="T1364" i="2" s="1"/>
  <c r="T1365" i="2" a="1"/>
  <c r="T1365" i="2" s="1"/>
  <c r="T1366" i="2" a="1"/>
  <c r="T1366" i="2" s="1"/>
  <c r="T1367" i="2" a="1"/>
  <c r="T1367" i="2" s="1"/>
  <c r="T1368" i="2" a="1"/>
  <c r="T1368" i="2" s="1"/>
  <c r="T1369" i="2" a="1"/>
  <c r="T1369" i="2" s="1"/>
  <c r="T1370" i="2" a="1"/>
  <c r="T1370" i="2" s="1"/>
  <c r="T1371" i="2" a="1"/>
  <c r="T1371" i="2" s="1"/>
  <c r="T1372" i="2" a="1"/>
  <c r="T1372" i="2" s="1"/>
  <c r="T1373" i="2" a="1"/>
  <c r="T1373" i="2" s="1"/>
  <c r="T1374" i="2" a="1"/>
  <c r="T1374" i="2" s="1"/>
  <c r="T1375" i="2" a="1"/>
  <c r="T1375" i="2" s="1"/>
  <c r="T1376" i="2" a="1"/>
  <c r="T1376" i="2" s="1"/>
  <c r="T1377" i="2" a="1"/>
  <c r="T1377" i="2" s="1"/>
  <c r="T1378" i="2" a="1"/>
  <c r="T1378" i="2" s="1"/>
  <c r="T1379" i="2" a="1"/>
  <c r="T1379" i="2" s="1"/>
  <c r="T1380" i="2" a="1"/>
  <c r="T1380" i="2" s="1"/>
  <c r="T1381" i="2" a="1"/>
  <c r="T1381" i="2" s="1"/>
  <c r="T1382" i="2" a="1"/>
  <c r="T1382" i="2" s="1"/>
  <c r="T1383" i="2" a="1"/>
  <c r="T1383" i="2" s="1"/>
  <c r="T1384" i="2" a="1"/>
  <c r="T1384" i="2" s="1"/>
  <c r="T1385" i="2" a="1"/>
  <c r="T1385" i="2" s="1"/>
  <c r="T1386" i="2" a="1"/>
  <c r="T1386" i="2" s="1"/>
  <c r="T1387" i="2" a="1"/>
  <c r="T1387" i="2" s="1"/>
  <c r="T1388" i="2" a="1"/>
  <c r="T1388" i="2" s="1"/>
  <c r="T1389" i="2" a="1"/>
  <c r="T1389" i="2" s="1"/>
  <c r="T1390" i="2" a="1"/>
  <c r="T1390" i="2" s="1"/>
  <c r="T1391" i="2" a="1"/>
  <c r="T1391" i="2" s="1"/>
  <c r="T1392" i="2" a="1"/>
  <c r="T1392" i="2" s="1"/>
  <c r="T1393" i="2" a="1"/>
  <c r="T1393" i="2" s="1"/>
  <c r="T1394" i="2" a="1"/>
  <c r="T1394" i="2" s="1"/>
  <c r="T1395" i="2" a="1"/>
  <c r="T1395" i="2" s="1"/>
  <c r="T1396" i="2" a="1"/>
  <c r="T1396" i="2" s="1"/>
  <c r="T1397" i="2" a="1"/>
  <c r="T1397" i="2" s="1"/>
  <c r="T1398" i="2" a="1"/>
  <c r="T1398" i="2" s="1"/>
  <c r="T1399" i="2" a="1"/>
  <c r="T1399" i="2" s="1"/>
  <c r="T1400" i="2" a="1"/>
  <c r="T1400" i="2" s="1"/>
  <c r="T1401" i="2" a="1"/>
  <c r="T1401" i="2" s="1"/>
  <c r="T1402" i="2" a="1"/>
  <c r="T1402" i="2" s="1"/>
  <c r="T1403" i="2" a="1"/>
  <c r="T1403" i="2" s="1"/>
  <c r="T1404" i="2" a="1"/>
  <c r="T1404" i="2" s="1"/>
  <c r="T1405" i="2" a="1"/>
  <c r="T1405" i="2" s="1"/>
  <c r="T1406" i="2" a="1"/>
  <c r="T1406" i="2" s="1"/>
  <c r="T1407" i="2" a="1"/>
  <c r="T1407" i="2" s="1"/>
  <c r="T1408" i="2" a="1"/>
  <c r="T1408" i="2" s="1"/>
  <c r="T1409" i="2" a="1"/>
  <c r="T1409" i="2" s="1"/>
  <c r="T1410" i="2" a="1"/>
  <c r="T1410" i="2" s="1"/>
  <c r="T1411" i="2" a="1"/>
  <c r="T1411" i="2" s="1"/>
  <c r="T1412" i="2" a="1"/>
  <c r="T1412" i="2" s="1"/>
  <c r="T1413" i="2" a="1"/>
  <c r="T1413" i="2" s="1"/>
  <c r="T1414" i="2" a="1"/>
  <c r="T1414" i="2" s="1"/>
  <c r="T1415" i="2" a="1"/>
  <c r="T1415" i="2" s="1"/>
  <c r="T1416" i="2" a="1"/>
  <c r="T1416" i="2" s="1"/>
  <c r="T1417" i="2" a="1"/>
  <c r="T1417" i="2" s="1"/>
  <c r="T1418" i="2" a="1"/>
  <c r="T1418" i="2" s="1"/>
  <c r="T1419" i="2" a="1"/>
  <c r="T1419" i="2" s="1"/>
  <c r="T1420" i="2" a="1"/>
  <c r="T1420" i="2" s="1"/>
  <c r="T1421" i="2" a="1"/>
  <c r="T1421" i="2" s="1"/>
  <c r="T1422" i="2" a="1"/>
  <c r="T1422" i="2" s="1"/>
  <c r="T1423" i="2" a="1"/>
  <c r="T1423" i="2" s="1"/>
  <c r="T1424" i="2" a="1"/>
  <c r="T1424" i="2" s="1"/>
  <c r="T1425" i="2" a="1"/>
  <c r="T1425" i="2" s="1"/>
  <c r="T1426" i="2" a="1"/>
  <c r="T1426" i="2" s="1"/>
  <c r="T1427" i="2" a="1"/>
  <c r="T1427" i="2" s="1"/>
  <c r="T1428" i="2" a="1"/>
  <c r="T1428" i="2" s="1"/>
  <c r="T1429" i="2" a="1"/>
  <c r="T1429" i="2" s="1"/>
  <c r="T1430" i="2" a="1"/>
  <c r="T1430" i="2" s="1"/>
  <c r="T1431" i="2" a="1"/>
  <c r="T1431" i="2" s="1"/>
  <c r="T1432" i="2" a="1"/>
  <c r="T1432" i="2" s="1"/>
  <c r="T1433" i="2" a="1"/>
  <c r="T1433" i="2" s="1"/>
  <c r="T1434" i="2" a="1"/>
  <c r="T1434" i="2" s="1"/>
  <c r="T1435" i="2" a="1"/>
  <c r="T1435" i="2" s="1"/>
  <c r="T1436" i="2" a="1"/>
  <c r="T1436" i="2" s="1"/>
  <c r="T1437" i="2" a="1"/>
  <c r="T1437" i="2" s="1"/>
  <c r="T1438" i="2" a="1"/>
  <c r="T1438" i="2" s="1"/>
  <c r="T1439" i="2" a="1"/>
  <c r="T1439" i="2" s="1"/>
  <c r="T1440" i="2" a="1"/>
  <c r="T1440" i="2" s="1"/>
  <c r="T1441" i="2" a="1"/>
  <c r="T1441" i="2" s="1"/>
  <c r="T1442" i="2" a="1"/>
  <c r="T1442" i="2" s="1"/>
  <c r="T1443" i="2" a="1"/>
  <c r="T1443" i="2" s="1"/>
  <c r="T1444" i="2" a="1"/>
  <c r="T1444" i="2" s="1"/>
  <c r="T1445" i="2" a="1"/>
  <c r="T1445" i="2" s="1"/>
  <c r="T1446" i="2" a="1"/>
  <c r="T1446" i="2" s="1"/>
  <c r="T1447" i="2" a="1"/>
  <c r="T1447" i="2" s="1"/>
  <c r="T1448" i="2" a="1"/>
  <c r="T1448" i="2" s="1"/>
  <c r="T1449" i="2" a="1"/>
  <c r="T1449" i="2" s="1"/>
  <c r="T1450" i="2" a="1"/>
  <c r="T1450" i="2" s="1"/>
  <c r="T1451" i="2" a="1"/>
  <c r="T1451" i="2" s="1"/>
  <c r="T1452" i="2" a="1"/>
  <c r="T1452" i="2" s="1"/>
  <c r="T1453" i="2" a="1"/>
  <c r="T1453" i="2" s="1"/>
  <c r="T1454" i="2" a="1"/>
  <c r="T1454" i="2" s="1"/>
  <c r="T1455" i="2" a="1"/>
  <c r="T1455" i="2" s="1"/>
  <c r="T1456" i="2" a="1"/>
  <c r="T1456" i="2" s="1"/>
  <c r="T1457" i="2" a="1"/>
  <c r="T1457" i="2" s="1"/>
  <c r="T1458" i="2" a="1"/>
  <c r="T1458" i="2" s="1"/>
  <c r="T1459" i="2" a="1"/>
  <c r="T1459" i="2" s="1"/>
  <c r="T1460" i="2" a="1"/>
  <c r="T1460" i="2" s="1"/>
  <c r="T1461" i="2" a="1"/>
  <c r="T1461" i="2" s="1"/>
  <c r="T1462" i="2" a="1"/>
  <c r="T1462" i="2" s="1"/>
  <c r="T1463" i="2" a="1"/>
  <c r="T1463" i="2" s="1"/>
  <c r="T1464" i="2" a="1"/>
  <c r="T1464" i="2" s="1"/>
  <c r="T1465" i="2" a="1"/>
  <c r="T1465" i="2" s="1"/>
  <c r="T1466" i="2" a="1"/>
  <c r="T1466" i="2" s="1"/>
  <c r="T1467" i="2" a="1"/>
  <c r="T1467" i="2" s="1"/>
  <c r="T1468" i="2" a="1"/>
  <c r="T1468" i="2" s="1"/>
  <c r="T1469" i="2" a="1"/>
  <c r="T1469" i="2" s="1"/>
  <c r="T1470" i="2" a="1"/>
  <c r="T1470" i="2" s="1"/>
  <c r="T1471" i="2" a="1"/>
  <c r="T1471" i="2" s="1"/>
  <c r="T1472" i="2" a="1"/>
  <c r="T1472" i="2" s="1"/>
  <c r="T1473" i="2" a="1"/>
  <c r="T1473" i="2" s="1"/>
  <c r="T1474" i="2" a="1"/>
  <c r="T1474" i="2" s="1"/>
  <c r="T1475" i="2" a="1"/>
  <c r="T1475" i="2" s="1"/>
  <c r="T1476" i="2" a="1"/>
  <c r="T1476" i="2" s="1"/>
  <c r="T1477" i="2" a="1"/>
  <c r="T1477" i="2" s="1"/>
  <c r="T1478" i="2" a="1"/>
  <c r="T1478" i="2" s="1"/>
  <c r="T1479" i="2" a="1"/>
  <c r="T1479" i="2" s="1"/>
  <c r="T1480" i="2" a="1"/>
  <c r="T1480" i="2" s="1"/>
  <c r="T1481" i="2" a="1"/>
  <c r="T1481" i="2" s="1"/>
  <c r="T1482" i="2" a="1"/>
  <c r="T1482" i="2" s="1"/>
  <c r="T1483" i="2" a="1"/>
  <c r="T1483" i="2" s="1"/>
  <c r="T1484" i="2" a="1"/>
  <c r="T1484" i="2" s="1"/>
  <c r="T1485" i="2" a="1"/>
  <c r="T1485" i="2" s="1"/>
  <c r="T1486" i="2" a="1"/>
  <c r="T1486" i="2" s="1"/>
  <c r="T1487" i="2" a="1"/>
  <c r="T1487" i="2" s="1"/>
  <c r="T1488" i="2" a="1"/>
  <c r="T1488" i="2" s="1"/>
  <c r="T1489" i="2" a="1"/>
  <c r="T1489" i="2" s="1"/>
  <c r="T1490" i="2" a="1"/>
  <c r="T1490" i="2" s="1"/>
  <c r="T1491" i="2" a="1"/>
  <c r="T1491" i="2" s="1"/>
  <c r="T1492" i="2" a="1"/>
  <c r="T1492" i="2" s="1"/>
  <c r="T1493" i="2" a="1"/>
  <c r="T1493" i="2" s="1"/>
  <c r="T1494" i="2" a="1"/>
  <c r="T1494" i="2" s="1"/>
  <c r="T1495" i="2" a="1"/>
  <c r="T1495" i="2" s="1"/>
  <c r="T1496" i="2" a="1"/>
  <c r="T1496" i="2" s="1"/>
  <c r="T1497" i="2" a="1"/>
  <c r="T1497" i="2" s="1"/>
  <c r="T1498" i="2" a="1"/>
  <c r="T1498" i="2" s="1"/>
  <c r="T1499" i="2" a="1"/>
  <c r="T1499" i="2" s="1"/>
  <c r="T1500" i="2" a="1"/>
  <c r="T1500" i="2" s="1"/>
  <c r="T1501" i="2" a="1"/>
  <c r="T1501" i="2" s="1"/>
  <c r="T1502" i="2" a="1"/>
  <c r="T1502" i="2" s="1"/>
  <c r="T1503" i="2" a="1"/>
  <c r="T1503" i="2" s="1"/>
  <c r="T1504" i="2" a="1"/>
  <c r="T1504" i="2" s="1"/>
  <c r="T1505" i="2" a="1"/>
  <c r="T1505" i="2" s="1"/>
  <c r="T1506" i="2" a="1"/>
  <c r="T1506" i="2" s="1"/>
  <c r="T1507" i="2" a="1"/>
  <c r="T1507" i="2" s="1"/>
  <c r="T1508" i="2" a="1"/>
  <c r="T1508" i="2" s="1"/>
  <c r="T1509" i="2" a="1"/>
  <c r="T1509" i="2" s="1"/>
  <c r="T1510" i="2" a="1"/>
  <c r="T1510" i="2" s="1"/>
  <c r="T1511" i="2" a="1"/>
  <c r="T1511" i="2" s="1"/>
  <c r="T1512" i="2" a="1"/>
  <c r="T1512" i="2" s="1"/>
  <c r="T1513" i="2" a="1"/>
  <c r="T1513" i="2" s="1"/>
  <c r="T1514" i="2" a="1"/>
  <c r="T1514" i="2" s="1"/>
  <c r="T1515" i="2" a="1"/>
  <c r="T1515" i="2" s="1"/>
  <c r="T1516" i="2" a="1"/>
  <c r="T1516" i="2" s="1"/>
  <c r="T1517" i="2" a="1"/>
  <c r="T1517" i="2" s="1"/>
  <c r="T1518" i="2" a="1"/>
  <c r="T1518" i="2" s="1"/>
  <c r="T1519" i="2" a="1"/>
  <c r="T1519" i="2" s="1"/>
  <c r="T1520" i="2" a="1"/>
  <c r="T1520" i="2" s="1"/>
  <c r="T1521" i="2" a="1"/>
  <c r="T1521" i="2" s="1"/>
  <c r="T1522" i="2" a="1"/>
  <c r="T1522" i="2" s="1"/>
  <c r="T1523" i="2" a="1"/>
  <c r="T1523" i="2" s="1"/>
  <c r="T1524" i="2" a="1"/>
  <c r="T1524" i="2" s="1"/>
  <c r="T1525" i="2" a="1"/>
  <c r="T1525" i="2" s="1"/>
  <c r="T1526" i="2" a="1"/>
  <c r="T1526" i="2" s="1"/>
  <c r="T1527" i="2" a="1"/>
  <c r="T1527" i="2" s="1"/>
  <c r="T1528" i="2" a="1"/>
  <c r="T1528" i="2" s="1"/>
  <c r="T1529" i="2" a="1"/>
  <c r="T1529" i="2" s="1"/>
  <c r="T1530" i="2" a="1"/>
  <c r="T1530" i="2" s="1"/>
  <c r="T1531" i="2" a="1"/>
  <c r="T1531" i="2" s="1"/>
  <c r="T1532" i="2" a="1"/>
  <c r="T1532" i="2" s="1"/>
  <c r="T1533" i="2" a="1"/>
  <c r="T1533" i="2" s="1"/>
  <c r="T1534" i="2" a="1"/>
  <c r="T1534" i="2" s="1"/>
  <c r="T1535" i="2" a="1"/>
  <c r="T1535" i="2" s="1"/>
  <c r="T1536" i="2" a="1"/>
  <c r="T1536" i="2" s="1"/>
  <c r="T1537" i="2" a="1"/>
  <c r="T1537" i="2" s="1"/>
  <c r="T1538" i="2" a="1"/>
  <c r="T1538" i="2" s="1"/>
  <c r="T1539" i="2" a="1"/>
  <c r="T1539" i="2" s="1"/>
  <c r="T1540" i="2" a="1"/>
  <c r="T1540" i="2" s="1"/>
  <c r="T1541" i="2" a="1"/>
  <c r="T1541" i="2" s="1"/>
  <c r="T1542" i="2" a="1"/>
  <c r="T1542" i="2" s="1"/>
  <c r="T1543" i="2" a="1"/>
  <c r="T1543" i="2" s="1"/>
  <c r="T1544" i="2" a="1"/>
  <c r="T1544" i="2" s="1"/>
  <c r="T1545" i="2" a="1"/>
  <c r="T1545" i="2" s="1"/>
  <c r="T1546" i="2" a="1"/>
  <c r="T1546" i="2" s="1"/>
  <c r="T1547" i="2" a="1"/>
  <c r="T1547" i="2" s="1"/>
  <c r="T1548" i="2" a="1"/>
  <c r="T1548" i="2" s="1"/>
  <c r="T1549" i="2" a="1"/>
  <c r="T1549" i="2" s="1"/>
  <c r="T1550" i="2" a="1"/>
  <c r="T1550" i="2" s="1"/>
  <c r="T1551" i="2" a="1"/>
  <c r="T1551" i="2" s="1"/>
  <c r="T1552" i="2" a="1"/>
  <c r="T1552" i="2" s="1"/>
  <c r="T1553" i="2" a="1"/>
  <c r="T1553" i="2" s="1"/>
  <c r="T1554" i="2" a="1"/>
  <c r="T1554" i="2" s="1"/>
  <c r="T1555" i="2" a="1"/>
  <c r="T1555" i="2" s="1"/>
  <c r="T1556" i="2" a="1"/>
  <c r="T1556" i="2" s="1"/>
  <c r="T1557" i="2" a="1"/>
  <c r="T1557" i="2" s="1"/>
  <c r="T1558" i="2" a="1"/>
  <c r="T1558" i="2" s="1"/>
  <c r="T1559" i="2" a="1"/>
  <c r="T1559" i="2" s="1"/>
  <c r="T1560" i="2" a="1"/>
  <c r="T1560" i="2" s="1"/>
  <c r="T1561" i="2" a="1"/>
  <c r="T1561" i="2" s="1"/>
  <c r="T1562" i="2" a="1"/>
  <c r="T1562" i="2" s="1"/>
  <c r="T1563" i="2" a="1"/>
  <c r="T1563" i="2" s="1"/>
  <c r="T1564" i="2" a="1"/>
  <c r="T1564" i="2" s="1"/>
  <c r="T1565" i="2" a="1"/>
  <c r="T1565" i="2" s="1"/>
  <c r="T1566" i="2" a="1"/>
  <c r="T1566" i="2" s="1"/>
  <c r="T1567" i="2" a="1"/>
  <c r="T1567" i="2" s="1"/>
  <c r="T1568" i="2" a="1"/>
  <c r="T1568" i="2" s="1"/>
  <c r="T1569" i="2" a="1"/>
  <c r="T1569" i="2" s="1"/>
  <c r="T1570" i="2" a="1"/>
  <c r="T1570" i="2" s="1"/>
  <c r="T1571" i="2" a="1"/>
  <c r="T1571" i="2" s="1"/>
  <c r="T1572" i="2" a="1"/>
  <c r="T1572" i="2" s="1"/>
  <c r="T1573" i="2" a="1"/>
  <c r="T1573" i="2" s="1"/>
  <c r="T1574" i="2" a="1"/>
  <c r="T1574" i="2" s="1"/>
  <c r="T1575" i="2" a="1"/>
  <c r="T1575" i="2" s="1"/>
  <c r="T1576" i="2" a="1"/>
  <c r="T1576" i="2" s="1"/>
  <c r="T1577" i="2" a="1"/>
  <c r="T1577" i="2" s="1"/>
  <c r="T1578" i="2" a="1"/>
  <c r="T1578" i="2" s="1"/>
  <c r="T1579" i="2" a="1"/>
  <c r="T1579" i="2" s="1"/>
  <c r="T1580" i="2" a="1"/>
  <c r="T1580" i="2" s="1"/>
  <c r="T1581" i="2" a="1"/>
  <c r="T1581" i="2" s="1"/>
  <c r="T1582" i="2" a="1"/>
  <c r="T1582" i="2" s="1"/>
  <c r="T1583" i="2" a="1"/>
  <c r="T1583" i="2" s="1"/>
  <c r="T1584" i="2" a="1"/>
  <c r="T1584" i="2" s="1"/>
  <c r="T1585" i="2" a="1"/>
  <c r="T1585" i="2" s="1"/>
  <c r="T1586" i="2" a="1"/>
  <c r="T1586" i="2" s="1"/>
  <c r="T1587" i="2" a="1"/>
  <c r="T1587" i="2" s="1"/>
  <c r="T1588" i="2" a="1"/>
  <c r="T1588" i="2" s="1"/>
  <c r="T1589" i="2" a="1"/>
  <c r="T1589" i="2" s="1"/>
  <c r="T1590" i="2" a="1"/>
  <c r="T1590" i="2" s="1"/>
  <c r="T1591" i="2" a="1"/>
  <c r="T1591" i="2" s="1"/>
  <c r="T1592" i="2" a="1"/>
  <c r="T1592" i="2" s="1"/>
  <c r="T1593" i="2" a="1"/>
  <c r="T1593" i="2" s="1"/>
  <c r="T1594" i="2" a="1"/>
  <c r="T1594" i="2" s="1"/>
  <c r="T1595" i="2" a="1"/>
  <c r="T1595" i="2" s="1"/>
  <c r="T1596" i="2" a="1"/>
  <c r="T1596" i="2" s="1"/>
  <c r="T1597" i="2" a="1"/>
  <c r="T1597" i="2" s="1"/>
  <c r="T1598" i="2" a="1"/>
  <c r="T1598" i="2" s="1"/>
  <c r="T1599" i="2" a="1"/>
  <c r="T1599" i="2" s="1"/>
  <c r="T1600" i="2" a="1"/>
  <c r="T1600" i="2" s="1"/>
  <c r="T1601" i="2" a="1"/>
  <c r="T1601" i="2" s="1"/>
  <c r="T1602" i="2" a="1"/>
  <c r="T1602" i="2" s="1"/>
  <c r="T1603" i="2" a="1"/>
  <c r="T1603" i="2" s="1"/>
  <c r="T1604" i="2" a="1"/>
  <c r="T1604" i="2" s="1"/>
  <c r="T1606" i="2" a="1"/>
  <c r="T1606" i="2" s="1"/>
  <c r="T1607" i="2" a="1"/>
  <c r="T1607" i="2" s="1"/>
  <c r="T1608" i="2" a="1"/>
  <c r="T1608" i="2" s="1"/>
  <c r="T1609" i="2" a="1"/>
  <c r="T1609" i="2" s="1"/>
  <c r="T1610" i="2" a="1"/>
  <c r="T1610" i="2" s="1"/>
  <c r="T1611" i="2" a="1"/>
  <c r="T1611" i="2" s="1"/>
  <c r="T1612" i="2" a="1"/>
  <c r="T1612" i="2" s="1"/>
  <c r="T1613" i="2" a="1"/>
  <c r="T1613" i="2" s="1"/>
  <c r="T1614" i="2" a="1"/>
  <c r="T1614" i="2" s="1"/>
  <c r="T1615" i="2" a="1"/>
  <c r="T1615" i="2" s="1"/>
  <c r="T1616" i="2" a="1"/>
  <c r="T1616" i="2" s="1"/>
  <c r="T1617" i="2" a="1"/>
  <c r="T1617" i="2" s="1"/>
  <c r="T1618" i="2" a="1"/>
  <c r="T1618" i="2" s="1"/>
  <c r="T1619" i="2" a="1"/>
  <c r="T1619" i="2" s="1"/>
  <c r="T1620" i="2" a="1"/>
  <c r="T1620" i="2" s="1"/>
  <c r="T1621" i="2" a="1"/>
  <c r="T1621" i="2" s="1"/>
  <c r="T1622" i="2" a="1"/>
  <c r="T1622" i="2" s="1"/>
  <c r="T1623" i="2" a="1"/>
  <c r="T1623" i="2" s="1"/>
  <c r="T1624" i="2" a="1"/>
  <c r="T1624" i="2" s="1"/>
  <c r="T1625" i="2" a="1"/>
  <c r="T1625" i="2" s="1"/>
  <c r="T1626" i="2" a="1"/>
  <c r="T1626" i="2" s="1"/>
  <c r="T1627" i="2" a="1"/>
  <c r="T1627" i="2" s="1"/>
  <c r="T1628" i="2" a="1"/>
  <c r="T1628" i="2" s="1"/>
  <c r="T1629" i="2" a="1"/>
  <c r="T1629" i="2" s="1"/>
  <c r="T1630" i="2" a="1"/>
  <c r="T1630" i="2" s="1"/>
  <c r="T1631" i="2" a="1"/>
  <c r="T1631" i="2" s="1"/>
  <c r="T1632" i="2" a="1"/>
  <c r="T1632" i="2" s="1"/>
  <c r="T1633" i="2" a="1"/>
  <c r="T1633" i="2" s="1"/>
  <c r="T1634" i="2" a="1"/>
  <c r="T1634" i="2" s="1"/>
  <c r="T1635" i="2" a="1"/>
  <c r="T1635" i="2" s="1"/>
  <c r="T1636" i="2" a="1"/>
  <c r="T1636" i="2" s="1"/>
  <c r="T1637" i="2" a="1"/>
  <c r="T1637" i="2" s="1"/>
  <c r="T1638" i="2" a="1"/>
  <c r="T1638" i="2" s="1"/>
  <c r="T1639" i="2" a="1"/>
  <c r="T1639" i="2" s="1"/>
  <c r="T1640" i="2" a="1"/>
  <c r="T1640" i="2" s="1"/>
  <c r="T1641" i="2" a="1"/>
  <c r="T1641" i="2" s="1"/>
  <c r="T1642" i="2" a="1"/>
  <c r="T1642" i="2" s="1"/>
  <c r="T1643" i="2" a="1"/>
  <c r="T1643" i="2" s="1"/>
  <c r="T1644" i="2" a="1"/>
  <c r="T1644" i="2" s="1"/>
  <c r="T1645" i="2" a="1"/>
  <c r="T1645" i="2" s="1"/>
  <c r="T1646" i="2" a="1"/>
  <c r="T1646" i="2" s="1"/>
  <c r="T1647" i="2" a="1"/>
  <c r="T1647" i="2" s="1"/>
  <c r="T1648" i="2" a="1"/>
  <c r="T1648" i="2" s="1"/>
  <c r="T1649" i="2" a="1"/>
  <c r="T1649" i="2" s="1"/>
  <c r="T1650" i="2" a="1"/>
  <c r="T1650" i="2" s="1"/>
  <c r="T1651" i="2" a="1"/>
  <c r="T1651" i="2" s="1"/>
  <c r="T1652" i="2" a="1"/>
  <c r="T1652" i="2" s="1"/>
  <c r="T1653" i="2" a="1"/>
  <c r="T1653" i="2" s="1"/>
  <c r="T1654" i="2" a="1"/>
  <c r="T1654" i="2" s="1"/>
  <c r="T1655" i="2" a="1"/>
  <c r="T1655" i="2" s="1"/>
  <c r="T1656" i="2" a="1"/>
  <c r="T1656" i="2" s="1"/>
  <c r="T1657" i="2" a="1"/>
  <c r="T1657" i="2" s="1"/>
  <c r="T1658" i="2" a="1"/>
  <c r="T1658" i="2" s="1"/>
  <c r="T1659" i="2" a="1"/>
  <c r="T1659" i="2" s="1"/>
  <c r="T1660" i="2" a="1"/>
  <c r="T1660" i="2" s="1"/>
  <c r="T1661" i="2" a="1"/>
  <c r="T1661" i="2" s="1"/>
  <c r="T1662" i="2" a="1"/>
  <c r="T1662" i="2" s="1"/>
  <c r="T1663" i="2" a="1"/>
  <c r="T1663" i="2" s="1"/>
  <c r="T1664" i="2" a="1"/>
  <c r="T1664" i="2" s="1"/>
  <c r="T1665" i="2" a="1"/>
  <c r="T1665" i="2" s="1"/>
  <c r="T1666" i="2" a="1"/>
  <c r="T1666" i="2" s="1"/>
  <c r="T1667" i="2" a="1"/>
  <c r="T1667" i="2" s="1"/>
  <c r="T1668" i="2" a="1"/>
  <c r="T1668" i="2" s="1"/>
  <c r="T1669" i="2" a="1"/>
  <c r="T1669" i="2" s="1"/>
  <c r="T1670" i="2" a="1"/>
  <c r="T1670" i="2" s="1"/>
  <c r="T1671" i="2" a="1"/>
  <c r="T1671" i="2" s="1"/>
  <c r="T1672" i="2" a="1"/>
  <c r="T1672" i="2" s="1"/>
  <c r="T1673" i="2" a="1"/>
  <c r="T1673" i="2" s="1"/>
  <c r="T1674" i="2" a="1"/>
  <c r="T1674" i="2" s="1"/>
  <c r="T1675" i="2" a="1"/>
  <c r="T1675" i="2" s="1"/>
  <c r="T1676" i="2" a="1"/>
  <c r="T1676" i="2" s="1"/>
  <c r="T1677" i="2" a="1"/>
  <c r="T1677" i="2" s="1"/>
  <c r="T1678" i="2" a="1"/>
  <c r="T1678" i="2" s="1"/>
  <c r="T1679" i="2" a="1"/>
  <c r="T1679" i="2" s="1"/>
  <c r="T1680" i="2" a="1"/>
  <c r="T1680" i="2" s="1"/>
  <c r="T1681" i="2" a="1"/>
  <c r="T1681" i="2" s="1"/>
  <c r="T1682" i="2" a="1"/>
  <c r="T1682" i="2" s="1"/>
  <c r="T1683" i="2" a="1"/>
  <c r="T1683" i="2" s="1"/>
  <c r="T1684" i="2" a="1"/>
  <c r="T1684" i="2" s="1"/>
  <c r="T1685" i="2" a="1"/>
  <c r="T1685" i="2" s="1"/>
  <c r="T1686" i="2" a="1"/>
  <c r="T1686" i="2" s="1"/>
  <c r="T1687" i="2" a="1"/>
  <c r="T1687" i="2" s="1"/>
  <c r="T1688" i="2" a="1"/>
  <c r="T1688" i="2" s="1"/>
  <c r="T1689" i="2" a="1"/>
  <c r="T1689" i="2" s="1"/>
  <c r="T1690" i="2" a="1"/>
  <c r="T1690" i="2" s="1"/>
  <c r="T1691" i="2" a="1"/>
  <c r="T1691" i="2" s="1"/>
  <c r="T1692" i="2" a="1"/>
  <c r="T1692" i="2" s="1"/>
  <c r="T1693" i="2" a="1"/>
  <c r="T1693" i="2" s="1"/>
  <c r="T1694" i="2" a="1"/>
  <c r="T1694" i="2" s="1"/>
  <c r="T1695" i="2" a="1"/>
  <c r="T1695" i="2" s="1"/>
  <c r="T1696" i="2" a="1"/>
  <c r="T1696" i="2" s="1"/>
  <c r="T1697" i="2" a="1"/>
  <c r="T1697" i="2" s="1"/>
  <c r="T1698" i="2" a="1"/>
  <c r="T1698" i="2" s="1"/>
  <c r="T1699" i="2" a="1"/>
  <c r="T1699" i="2" s="1"/>
  <c r="T1700" i="2" a="1"/>
  <c r="T1700" i="2" s="1"/>
  <c r="T1701" i="2" a="1"/>
  <c r="T1701" i="2" s="1"/>
  <c r="T1702" i="2" a="1"/>
  <c r="T1702" i="2" s="1"/>
  <c r="T1703" i="2" a="1"/>
  <c r="T1703" i="2" s="1"/>
  <c r="T1704" i="2" a="1"/>
  <c r="T1704" i="2" s="1"/>
  <c r="T1705" i="2" a="1"/>
  <c r="T1705" i="2" s="1"/>
  <c r="T1706" i="2" a="1"/>
  <c r="T1706" i="2" s="1"/>
  <c r="T1707" i="2" a="1"/>
  <c r="T1707" i="2" s="1"/>
  <c r="T1708" i="2" a="1"/>
  <c r="T1708" i="2" s="1"/>
  <c r="T1709" i="2" a="1"/>
  <c r="T1709" i="2" s="1"/>
  <c r="T1710" i="2" a="1"/>
  <c r="T1710" i="2" s="1"/>
  <c r="T1711" i="2" a="1"/>
  <c r="T1711" i="2" s="1"/>
  <c r="T1712" i="2" a="1"/>
  <c r="T1712" i="2" s="1"/>
  <c r="T1713" i="2" a="1"/>
  <c r="T1713" i="2" s="1"/>
  <c r="T1714" i="2" a="1"/>
  <c r="T1714" i="2" s="1"/>
  <c r="T1715" i="2" a="1"/>
  <c r="T1715" i="2" s="1"/>
  <c r="T1716" i="2" a="1"/>
  <c r="T1716" i="2" s="1"/>
  <c r="T1717" i="2" a="1"/>
  <c r="T1717" i="2" s="1"/>
  <c r="T1718" i="2" a="1"/>
  <c r="T1718" i="2" s="1"/>
  <c r="T1719" i="2" a="1"/>
  <c r="T1719" i="2" s="1"/>
  <c r="T1720" i="2" a="1"/>
  <c r="T1720" i="2" s="1"/>
  <c r="T1721" i="2" a="1"/>
  <c r="T1721" i="2" s="1"/>
  <c r="T1722" i="2" a="1"/>
  <c r="T1722" i="2" s="1"/>
  <c r="T1723" i="2" a="1"/>
  <c r="T1723" i="2" s="1"/>
  <c r="T1724" i="2" a="1"/>
  <c r="T1724" i="2" s="1"/>
  <c r="T1725" i="2" a="1"/>
  <c r="T1725" i="2" s="1"/>
  <c r="T1726" i="2" a="1"/>
  <c r="T1726" i="2" s="1"/>
  <c r="T1727" i="2" a="1"/>
  <c r="T1727" i="2" s="1"/>
  <c r="T1728" i="2" a="1"/>
  <c r="T1728" i="2" s="1"/>
  <c r="T1729" i="2" a="1"/>
  <c r="T1729" i="2" s="1"/>
  <c r="T1730" i="2" a="1"/>
  <c r="T1730" i="2" s="1"/>
  <c r="T1731" i="2" a="1"/>
  <c r="T1731" i="2" s="1"/>
  <c r="T1732" i="2" a="1"/>
  <c r="T1732" i="2" s="1"/>
  <c r="T1733" i="2" a="1"/>
  <c r="T1733" i="2" s="1"/>
  <c r="T1734" i="2" a="1"/>
  <c r="T1734" i="2" s="1"/>
  <c r="T1735" i="2" a="1"/>
  <c r="T1735" i="2" s="1"/>
  <c r="T1736" i="2" a="1"/>
  <c r="T1736" i="2" s="1"/>
  <c r="T1737" i="2" a="1"/>
  <c r="T1737" i="2" s="1"/>
  <c r="T1738" i="2" a="1"/>
  <c r="T1738" i="2" s="1"/>
  <c r="T1739" i="2" a="1"/>
  <c r="T1739" i="2" s="1"/>
  <c r="T1740" i="2" a="1"/>
  <c r="T1740" i="2" s="1"/>
  <c r="T1741" i="2" a="1"/>
  <c r="T1741" i="2" s="1"/>
  <c r="T1742" i="2" a="1"/>
  <c r="T1742" i="2" s="1"/>
  <c r="T1743" i="2" a="1"/>
  <c r="T1743" i="2" s="1"/>
  <c r="T1744" i="2" a="1"/>
  <c r="T1744" i="2" s="1"/>
  <c r="T1745" i="2" a="1"/>
  <c r="T1745" i="2" s="1"/>
  <c r="T1746" i="2" a="1"/>
  <c r="T1746" i="2" s="1"/>
  <c r="T1747" i="2" a="1"/>
  <c r="T1747" i="2" s="1"/>
  <c r="T1748" i="2" a="1"/>
  <c r="T1748" i="2" s="1"/>
  <c r="T1749" i="2" a="1"/>
  <c r="T1749" i="2" s="1"/>
  <c r="T1750" i="2" a="1"/>
  <c r="T1750" i="2" s="1"/>
  <c r="T1751" i="2" a="1"/>
  <c r="T1751" i="2" s="1"/>
  <c r="T1752" i="2" a="1"/>
  <c r="T1752" i="2" s="1"/>
  <c r="T1753" i="2" a="1"/>
  <c r="T1753" i="2" s="1"/>
  <c r="T1754" i="2" a="1"/>
  <c r="T1754" i="2" s="1"/>
  <c r="T1755" i="2" a="1"/>
  <c r="T1755" i="2" s="1"/>
  <c r="T1756" i="2" a="1"/>
  <c r="T1756" i="2" s="1"/>
  <c r="T1757" i="2" a="1"/>
  <c r="T1757" i="2" s="1"/>
  <c r="T1758" i="2" a="1"/>
  <c r="T1758" i="2" s="1"/>
  <c r="T1759" i="2" a="1"/>
  <c r="T1759" i="2" s="1"/>
  <c r="T1760" i="2" a="1"/>
  <c r="T1760" i="2" s="1"/>
  <c r="T1761" i="2" a="1"/>
  <c r="T1761" i="2" s="1"/>
  <c r="T1762" i="2" a="1"/>
  <c r="T1762" i="2" s="1"/>
  <c r="T1763" i="2" a="1"/>
  <c r="T1763" i="2" s="1"/>
  <c r="T1764" i="2" a="1"/>
  <c r="T1764" i="2" s="1"/>
  <c r="T1765" i="2" a="1"/>
  <c r="T1765" i="2" s="1"/>
  <c r="T1766" i="2" a="1"/>
  <c r="T1766" i="2" s="1"/>
  <c r="T1767" i="2" a="1"/>
  <c r="T1767" i="2" s="1"/>
  <c r="T1768" i="2" a="1"/>
  <c r="T1768" i="2" s="1"/>
  <c r="T1769" i="2" a="1"/>
  <c r="T1769" i="2" s="1"/>
  <c r="T1770" i="2" a="1"/>
  <c r="T1770" i="2" s="1"/>
  <c r="T1771" i="2" a="1"/>
  <c r="T1771" i="2" s="1"/>
  <c r="T1772" i="2" a="1"/>
  <c r="T1772" i="2" s="1"/>
  <c r="T1773" i="2" a="1"/>
  <c r="T1773" i="2" s="1"/>
  <c r="T1774" i="2" a="1"/>
  <c r="T1774" i="2" s="1"/>
  <c r="T1775" i="2" a="1"/>
  <c r="T1775" i="2" s="1"/>
  <c r="T1776" i="2" a="1"/>
  <c r="T1776" i="2" s="1"/>
  <c r="T1777" i="2" a="1"/>
  <c r="T1777" i="2" s="1"/>
  <c r="T1778" i="2" a="1"/>
  <c r="T1778" i="2" s="1"/>
  <c r="T1779" i="2" a="1"/>
  <c r="T1779" i="2" s="1"/>
  <c r="T1780" i="2" a="1"/>
  <c r="T1780" i="2" s="1"/>
  <c r="T1781" i="2" a="1"/>
  <c r="T1781" i="2" s="1"/>
  <c r="T1782" i="2" a="1"/>
  <c r="T1782" i="2" s="1"/>
  <c r="T1783" i="2" a="1"/>
  <c r="T1783" i="2" s="1"/>
  <c r="T1784" i="2" a="1"/>
  <c r="T1784" i="2" s="1"/>
  <c r="T1785" i="2" a="1"/>
  <c r="T1785" i="2" s="1"/>
  <c r="T1786" i="2" a="1"/>
  <c r="T1786" i="2" s="1"/>
  <c r="T1787" i="2" a="1"/>
  <c r="T1787" i="2" s="1"/>
  <c r="T1788" i="2" a="1"/>
  <c r="T1788" i="2" s="1"/>
  <c r="T1789" i="2" a="1"/>
  <c r="T1789" i="2" s="1"/>
  <c r="T1790" i="2" a="1"/>
  <c r="T1790" i="2" s="1"/>
  <c r="T1791" i="2" a="1"/>
  <c r="T1791" i="2" s="1"/>
  <c r="T1792" i="2" a="1"/>
  <c r="T1792" i="2" s="1"/>
  <c r="T1793" i="2" a="1"/>
  <c r="T1793" i="2" s="1"/>
  <c r="T1794" i="2" a="1"/>
  <c r="T1794" i="2" s="1"/>
  <c r="T1795" i="2" a="1"/>
  <c r="T1795" i="2" s="1"/>
  <c r="T1796" i="2" a="1"/>
  <c r="T1796" i="2" s="1"/>
  <c r="T1797" i="2" a="1"/>
  <c r="T1797" i="2" s="1"/>
  <c r="T1798" i="2" a="1"/>
  <c r="T1798" i="2" s="1"/>
  <c r="T1799" i="2" a="1"/>
  <c r="T1799" i="2" s="1"/>
  <c r="T1800" i="2" a="1"/>
  <c r="T1800" i="2" s="1"/>
  <c r="T1801" i="2" a="1"/>
  <c r="T1801" i="2" s="1"/>
  <c r="T1802" i="2" a="1"/>
  <c r="T1802" i="2" s="1"/>
  <c r="T1803" i="2" a="1"/>
  <c r="T1803" i="2" s="1"/>
  <c r="T1804" i="2" a="1"/>
  <c r="T1804" i="2" s="1"/>
  <c r="T1805" i="2" a="1"/>
  <c r="T1805" i="2" s="1"/>
  <c r="T1806" i="2" a="1"/>
  <c r="T1806" i="2" s="1"/>
  <c r="T1807" i="2" a="1"/>
  <c r="T1807" i="2" s="1"/>
  <c r="T1808" i="2" a="1"/>
  <c r="T1808" i="2" s="1"/>
  <c r="T1809" i="2" a="1"/>
  <c r="T1809" i="2" s="1"/>
  <c r="T1810" i="2" a="1"/>
  <c r="T1810" i="2" s="1"/>
  <c r="T1811" i="2" a="1"/>
  <c r="T1811" i="2" s="1"/>
  <c r="T1812" i="2" a="1"/>
  <c r="T1812" i="2" s="1"/>
  <c r="T1813" i="2" a="1"/>
  <c r="T1813" i="2" s="1"/>
  <c r="T1814" i="2" a="1"/>
  <c r="T1814" i="2" s="1"/>
  <c r="T1815" i="2" a="1"/>
  <c r="T1815" i="2" s="1"/>
  <c r="T1816" i="2" a="1"/>
  <c r="T1816" i="2" s="1"/>
  <c r="T1817" i="2" a="1"/>
  <c r="T1817" i="2" s="1"/>
  <c r="T1818" i="2" a="1"/>
  <c r="T1818" i="2" s="1"/>
  <c r="T1819" i="2" a="1"/>
  <c r="T1819" i="2" s="1"/>
  <c r="T1820" i="2" a="1"/>
  <c r="T1820" i="2" s="1"/>
  <c r="T1821" i="2" a="1"/>
  <c r="T1821" i="2" s="1"/>
  <c r="T1822" i="2" a="1"/>
  <c r="T1822" i="2" s="1"/>
  <c r="T1823" i="2" a="1"/>
  <c r="T1823" i="2" s="1"/>
  <c r="T1824" i="2" a="1"/>
  <c r="T1824" i="2" s="1"/>
  <c r="T1825" i="2" a="1"/>
  <c r="T1825" i="2" s="1"/>
  <c r="T1826" i="2" a="1"/>
  <c r="T1826" i="2" s="1"/>
  <c r="T1827" i="2" a="1"/>
  <c r="T1827" i="2" s="1"/>
  <c r="T1828" i="2" a="1"/>
  <c r="T1828" i="2" s="1"/>
  <c r="T1829" i="2" a="1"/>
  <c r="T1829" i="2" s="1"/>
  <c r="T1830" i="2" a="1"/>
  <c r="T1830" i="2" s="1"/>
  <c r="T1831" i="2" a="1"/>
  <c r="T1831" i="2" s="1"/>
  <c r="T1832" i="2" a="1"/>
  <c r="T1832" i="2" s="1"/>
  <c r="T1833" i="2" a="1"/>
  <c r="T1833" i="2" s="1"/>
  <c r="T1834" i="2" a="1"/>
  <c r="T1834" i="2" s="1"/>
  <c r="T1835" i="2" a="1"/>
  <c r="T1835" i="2" s="1"/>
  <c r="T1836" i="2" a="1"/>
  <c r="T1836" i="2" s="1"/>
  <c r="T1837" i="2" a="1"/>
  <c r="T1837" i="2" s="1"/>
  <c r="T1838" i="2" a="1"/>
  <c r="T1838" i="2" s="1"/>
  <c r="T1839" i="2" a="1"/>
  <c r="T1839" i="2" s="1"/>
  <c r="T1840" i="2" a="1"/>
  <c r="T1840" i="2" s="1"/>
  <c r="T1841" i="2" a="1"/>
  <c r="T1841" i="2" s="1"/>
  <c r="T1842" i="2" a="1"/>
  <c r="T1842" i="2" s="1"/>
  <c r="T1843" i="2" a="1"/>
  <c r="T1843" i="2" s="1"/>
  <c r="T1844" i="2" a="1"/>
  <c r="T1844" i="2" s="1"/>
  <c r="T1845" i="2" a="1"/>
  <c r="T1845" i="2" s="1"/>
  <c r="T1846" i="2" a="1"/>
  <c r="T1846" i="2" s="1"/>
  <c r="T1847" i="2" a="1"/>
  <c r="T1847" i="2" s="1"/>
  <c r="T1848" i="2" a="1"/>
  <c r="T1848" i="2" s="1"/>
  <c r="T1849" i="2" a="1"/>
  <c r="T1849" i="2" s="1"/>
  <c r="T1850" i="2" a="1"/>
  <c r="T1850" i="2" s="1"/>
  <c r="T1851" i="2" a="1"/>
  <c r="T1851" i="2" s="1"/>
  <c r="T1852" i="2" a="1"/>
  <c r="T1852" i="2" s="1"/>
  <c r="T1853" i="2" a="1"/>
  <c r="T1853" i="2" s="1"/>
  <c r="T1854" i="2" a="1"/>
  <c r="T1854" i="2" s="1"/>
  <c r="T1855" i="2" a="1"/>
  <c r="T1855" i="2" s="1"/>
  <c r="T1856" i="2" a="1"/>
  <c r="T1856" i="2" s="1"/>
  <c r="T1857" i="2" a="1"/>
  <c r="T1857" i="2" s="1"/>
  <c r="T1858" i="2" a="1"/>
  <c r="T1858" i="2" s="1"/>
  <c r="T1859" i="2" a="1"/>
  <c r="T1859" i="2" s="1"/>
  <c r="T1860" i="2" a="1"/>
  <c r="T1860" i="2" s="1"/>
  <c r="T1861" i="2" a="1"/>
  <c r="T1861" i="2" s="1"/>
  <c r="T1862" i="2" a="1"/>
  <c r="T1862" i="2" s="1"/>
  <c r="T1863" i="2" a="1"/>
  <c r="T1863" i="2" s="1"/>
  <c r="T1864" i="2" a="1"/>
  <c r="T1864" i="2" s="1"/>
  <c r="T1865" i="2" a="1"/>
  <c r="T1865" i="2" s="1"/>
  <c r="T1866" i="2" a="1"/>
  <c r="T1866" i="2" s="1"/>
  <c r="T1867" i="2" a="1"/>
  <c r="T1867" i="2" s="1"/>
  <c r="T1868" i="2" a="1"/>
  <c r="T1868" i="2" s="1"/>
  <c r="T1869" i="2" a="1"/>
  <c r="T1869" i="2" s="1"/>
  <c r="T1870" i="2" a="1"/>
  <c r="T1870" i="2" s="1"/>
  <c r="T1871" i="2" a="1"/>
  <c r="T1871" i="2" s="1"/>
  <c r="T1872" i="2" a="1"/>
  <c r="T1872" i="2" s="1"/>
  <c r="T1873" i="2" a="1"/>
  <c r="T1873" i="2" s="1"/>
  <c r="T1874" i="2" a="1"/>
  <c r="T1874" i="2" s="1"/>
  <c r="T1875" i="2" a="1"/>
  <c r="T1875" i="2" s="1"/>
  <c r="T1876" i="2" a="1"/>
  <c r="T1876" i="2" s="1"/>
  <c r="T1877" i="2" a="1"/>
  <c r="T1877" i="2" s="1"/>
  <c r="T1878" i="2" a="1"/>
  <c r="T1878" i="2" s="1"/>
  <c r="T1879" i="2" a="1"/>
  <c r="T1879" i="2" s="1"/>
  <c r="T1880" i="2" a="1"/>
  <c r="T1880" i="2" s="1"/>
  <c r="T1881" i="2" a="1"/>
  <c r="T1881" i="2" s="1"/>
  <c r="T1882" i="2" a="1"/>
  <c r="T1882" i="2" s="1"/>
  <c r="T1883" i="2" a="1"/>
  <c r="T1883" i="2" s="1"/>
  <c r="T1884" i="2" a="1"/>
  <c r="T1884" i="2" s="1"/>
  <c r="T1885" i="2" a="1"/>
  <c r="T1885" i="2" s="1"/>
  <c r="T1886" i="2" a="1"/>
  <c r="T1886" i="2" s="1"/>
  <c r="T1887" i="2" a="1"/>
  <c r="T1887" i="2" s="1"/>
  <c r="T1888" i="2" a="1"/>
  <c r="T1888" i="2" s="1"/>
  <c r="T1889" i="2" a="1"/>
  <c r="T1889" i="2" s="1"/>
  <c r="T1890" i="2" a="1"/>
  <c r="T1890" i="2" s="1"/>
  <c r="T1891" i="2" a="1"/>
  <c r="T1891" i="2" s="1"/>
  <c r="T1892" i="2" a="1"/>
  <c r="T1892" i="2" s="1"/>
  <c r="T1893" i="2" a="1"/>
  <c r="T1893" i="2" s="1"/>
  <c r="T1894" i="2" a="1"/>
  <c r="T1894" i="2" s="1"/>
  <c r="T1895" i="2" a="1"/>
  <c r="T1895" i="2" s="1"/>
  <c r="T1896" i="2" a="1"/>
  <c r="T1896" i="2" s="1"/>
  <c r="T1897" i="2" a="1"/>
  <c r="T1897" i="2" s="1"/>
  <c r="T1898" i="2" a="1"/>
  <c r="T1898" i="2" s="1"/>
  <c r="T1899" i="2" a="1"/>
  <c r="T1899" i="2" s="1"/>
  <c r="T1900" i="2" a="1"/>
  <c r="T1900" i="2" s="1"/>
  <c r="T1901" i="2" a="1"/>
  <c r="T1901" i="2" s="1"/>
  <c r="T1902" i="2" a="1"/>
  <c r="T1902" i="2" s="1"/>
  <c r="T1903" i="2" a="1"/>
  <c r="T1903" i="2" s="1"/>
  <c r="T1904" i="2" a="1"/>
  <c r="T1904" i="2" s="1"/>
  <c r="T1905" i="2" a="1"/>
  <c r="T1905" i="2" s="1"/>
  <c r="T1906" i="2" a="1"/>
  <c r="T1906" i="2" s="1"/>
  <c r="T1907" i="2" a="1"/>
  <c r="T1907" i="2" s="1"/>
  <c r="T1908" i="2" a="1"/>
  <c r="T1908" i="2" s="1"/>
  <c r="T1909" i="2" a="1"/>
  <c r="T1909" i="2" s="1"/>
  <c r="T1910" i="2" a="1"/>
  <c r="T1910" i="2" s="1"/>
  <c r="T1911" i="2" a="1"/>
  <c r="T1911" i="2" s="1"/>
  <c r="T1912" i="2" a="1"/>
  <c r="T1912" i="2" s="1"/>
  <c r="T1913" i="2" a="1"/>
  <c r="T1913" i="2" s="1"/>
  <c r="T1914" i="2" a="1"/>
  <c r="T1914" i="2" s="1"/>
  <c r="T1915" i="2" a="1"/>
  <c r="T1915" i="2" s="1"/>
  <c r="T1916" i="2" a="1"/>
  <c r="T1916" i="2" s="1"/>
  <c r="T1917" i="2" a="1"/>
  <c r="T1917" i="2" s="1"/>
  <c r="T1918" i="2" a="1"/>
  <c r="T1918" i="2" s="1"/>
  <c r="T1919" i="2" a="1"/>
  <c r="T1919" i="2" s="1"/>
  <c r="T1920" i="2" a="1"/>
  <c r="T1920" i="2" s="1"/>
  <c r="T1921" i="2" a="1"/>
  <c r="T1921" i="2" s="1"/>
  <c r="T1922" i="2" a="1"/>
  <c r="T1922" i="2" s="1"/>
  <c r="T1923" i="2" a="1"/>
  <c r="T1923" i="2" s="1"/>
  <c r="T1924" i="2" a="1"/>
  <c r="T1924" i="2" s="1"/>
  <c r="T1925" i="2" a="1"/>
  <c r="T1925" i="2" s="1"/>
  <c r="T1926" i="2" a="1"/>
  <c r="T1926" i="2" s="1"/>
  <c r="T1927" i="2" a="1"/>
  <c r="T1927" i="2" s="1"/>
  <c r="T1928" i="2" a="1"/>
  <c r="T1928" i="2" s="1"/>
  <c r="T1929" i="2" a="1"/>
  <c r="T1929" i="2" s="1"/>
  <c r="T1930" i="2" a="1"/>
  <c r="T1930" i="2" s="1"/>
  <c r="T1931" i="2" a="1"/>
  <c r="T1931" i="2" s="1"/>
  <c r="T1932" i="2" a="1"/>
  <c r="T1932" i="2" s="1"/>
  <c r="T1933" i="2" a="1"/>
  <c r="T1933" i="2" s="1"/>
  <c r="T1934" i="2" a="1"/>
  <c r="T1934" i="2" s="1"/>
  <c r="T1935" i="2" a="1"/>
  <c r="T1935" i="2" s="1"/>
  <c r="T1936" i="2" a="1"/>
  <c r="T1936" i="2" s="1"/>
  <c r="T1937" i="2" a="1"/>
  <c r="T1937" i="2" s="1"/>
  <c r="T1938" i="2" a="1"/>
  <c r="T1938" i="2" s="1"/>
  <c r="T1939" i="2" a="1"/>
  <c r="T1939" i="2" s="1"/>
  <c r="T1940" i="2" a="1"/>
  <c r="T1940" i="2" s="1"/>
  <c r="T1941" i="2" a="1"/>
  <c r="T1941" i="2" s="1"/>
  <c r="T1942" i="2" a="1"/>
  <c r="T1942" i="2" s="1"/>
  <c r="T1943" i="2" a="1"/>
  <c r="T1943" i="2" s="1"/>
  <c r="T1944" i="2" a="1"/>
  <c r="T1944" i="2" s="1"/>
  <c r="T1945" i="2" a="1"/>
  <c r="T1945" i="2" s="1"/>
  <c r="T1946" i="2" a="1"/>
  <c r="T1946" i="2" s="1"/>
  <c r="T1947" i="2" a="1"/>
  <c r="T1947" i="2" s="1"/>
  <c r="T1948" i="2" a="1"/>
  <c r="T1948" i="2" s="1"/>
  <c r="T1949" i="2" a="1"/>
  <c r="T1949" i="2" s="1"/>
  <c r="T1950" i="2" a="1"/>
  <c r="T1950" i="2" s="1"/>
  <c r="T1951" i="2" a="1"/>
  <c r="T1951" i="2" s="1"/>
  <c r="T1952" i="2" a="1"/>
  <c r="T1952" i="2" s="1"/>
  <c r="T1953" i="2" a="1"/>
  <c r="T1953" i="2" s="1"/>
  <c r="T1954" i="2" a="1"/>
  <c r="T1954" i="2" s="1"/>
  <c r="T1955" i="2" a="1"/>
  <c r="T1955" i="2" s="1"/>
  <c r="T1956" i="2" a="1"/>
  <c r="T1956" i="2" s="1"/>
  <c r="T1957" i="2" a="1"/>
  <c r="T1957" i="2" s="1"/>
  <c r="T1958" i="2" a="1"/>
  <c r="T1958" i="2" s="1"/>
  <c r="T1959" i="2" a="1"/>
  <c r="T1959" i="2" s="1"/>
  <c r="T1960" i="2" a="1"/>
  <c r="T1960" i="2" s="1"/>
  <c r="T1961" i="2" a="1"/>
  <c r="T1961" i="2" s="1"/>
  <c r="T1962" i="2" a="1"/>
  <c r="T1962" i="2" s="1"/>
  <c r="T1963" i="2" a="1"/>
  <c r="T1963" i="2" s="1"/>
  <c r="T1964" i="2" a="1"/>
  <c r="T1964" i="2" s="1"/>
  <c r="T1965" i="2" a="1"/>
  <c r="T1965" i="2" s="1"/>
  <c r="T1966" i="2" a="1"/>
  <c r="T1966" i="2" s="1"/>
  <c r="T1967" i="2" a="1"/>
  <c r="T1967" i="2" s="1"/>
  <c r="T1968" i="2" a="1"/>
  <c r="T1968" i="2" s="1"/>
  <c r="T1969" i="2" a="1"/>
  <c r="T1969" i="2" s="1"/>
  <c r="T1970" i="2" a="1"/>
  <c r="T1970" i="2" s="1"/>
  <c r="T1971" i="2" a="1"/>
  <c r="T1971" i="2" s="1"/>
  <c r="T1972" i="2" a="1"/>
  <c r="T1972" i="2" s="1"/>
  <c r="T1973" i="2" a="1"/>
  <c r="T1973" i="2" s="1"/>
  <c r="T1974" i="2" a="1"/>
  <c r="T1974" i="2" s="1"/>
  <c r="T1975" i="2" a="1"/>
  <c r="T1975" i="2" s="1"/>
  <c r="T1976" i="2" a="1"/>
  <c r="T1976" i="2" s="1"/>
  <c r="T1977" i="2" a="1"/>
  <c r="T1977" i="2" s="1"/>
  <c r="T1978" i="2" a="1"/>
  <c r="T1978" i="2" s="1"/>
  <c r="T1979" i="2" a="1"/>
  <c r="T1979" i="2" s="1"/>
  <c r="T1980" i="2" a="1"/>
  <c r="T1980" i="2" s="1"/>
  <c r="T1981" i="2" a="1"/>
  <c r="T1981" i="2" s="1"/>
  <c r="T1982" i="2" a="1"/>
  <c r="T1982" i="2" s="1"/>
  <c r="T1983" i="2" a="1"/>
  <c r="T1983" i="2" s="1"/>
  <c r="T1984" i="2" a="1"/>
  <c r="T1984" i="2" s="1"/>
  <c r="T1985" i="2" a="1"/>
  <c r="T1985" i="2" s="1"/>
  <c r="T1986" i="2" a="1"/>
  <c r="T1986" i="2" s="1"/>
  <c r="T1987" i="2" a="1"/>
  <c r="T1987" i="2" s="1"/>
  <c r="T1988" i="2" a="1"/>
  <c r="T1988" i="2" s="1"/>
  <c r="T1989" i="2" a="1"/>
  <c r="T1989" i="2" s="1"/>
  <c r="T1990" i="2" a="1"/>
  <c r="T1990" i="2" s="1"/>
  <c r="T1991" i="2" a="1"/>
  <c r="T1991" i="2" s="1"/>
  <c r="T1992" i="2" a="1"/>
  <c r="T1992" i="2" s="1"/>
  <c r="T1993" i="2" a="1"/>
  <c r="T1993" i="2" s="1"/>
  <c r="T1994" i="2" a="1"/>
  <c r="T1994" i="2" s="1"/>
  <c r="T1995" i="2" a="1"/>
  <c r="T1995" i="2" s="1"/>
  <c r="T1996" i="2" a="1"/>
  <c r="T1996" i="2" s="1"/>
  <c r="T1997" i="2" a="1"/>
  <c r="T1997" i="2" s="1"/>
  <c r="T1998" i="2" a="1"/>
  <c r="T1998" i="2" s="1"/>
  <c r="T1999" i="2" a="1"/>
  <c r="T1999" i="2" s="1"/>
  <c r="T2000" i="2" a="1"/>
  <c r="T2000" i="2" s="1"/>
  <c r="T2001" i="2" a="1"/>
  <c r="T2001" i="2" s="1"/>
  <c r="T2002" i="2" a="1"/>
  <c r="T2002" i="2" s="1"/>
  <c r="T2003" i="2" a="1"/>
  <c r="T2003" i="2" s="1"/>
  <c r="T2004" i="2" a="1"/>
  <c r="T2004" i="2" s="1"/>
  <c r="T2005" i="2" a="1"/>
  <c r="T2005" i="2" s="1"/>
  <c r="T2006" i="2" a="1"/>
  <c r="T2006" i="2" s="1"/>
  <c r="T2007" i="2" a="1"/>
  <c r="T2007" i="2" s="1"/>
  <c r="T2008" i="2" a="1"/>
  <c r="T2008" i="2" s="1"/>
  <c r="T2009" i="2" a="1"/>
  <c r="T2009" i="2" s="1"/>
  <c r="T2010" i="2" a="1"/>
  <c r="T2010" i="2" s="1"/>
  <c r="T2011" i="2" a="1"/>
  <c r="T2011" i="2" s="1"/>
  <c r="T2012" i="2" a="1"/>
  <c r="T2012" i="2" s="1"/>
  <c r="T2013" i="2" a="1"/>
  <c r="T2013" i="2" s="1"/>
  <c r="T2014" i="2" a="1"/>
  <c r="T2014" i="2" s="1"/>
  <c r="T2015" i="2" a="1"/>
  <c r="T2015" i="2" s="1"/>
  <c r="T2016" i="2" a="1"/>
  <c r="T2016" i="2" s="1"/>
  <c r="T2017" i="2" a="1"/>
  <c r="T2017" i="2" s="1"/>
  <c r="T2018" i="2" a="1"/>
  <c r="T2018" i="2" s="1"/>
  <c r="T2019" i="2" a="1"/>
  <c r="T2019" i="2" s="1"/>
  <c r="T2020" i="2" a="1"/>
  <c r="T2020" i="2" s="1"/>
  <c r="T2021" i="2" a="1"/>
  <c r="T2021" i="2" s="1"/>
  <c r="T2022" i="2" a="1"/>
  <c r="T2022" i="2" s="1"/>
  <c r="T2023" i="2" a="1"/>
  <c r="T2023" i="2" s="1"/>
  <c r="T2024" i="2" a="1"/>
  <c r="T2024" i="2" s="1"/>
  <c r="T2025" i="2" a="1"/>
  <c r="T2025" i="2" s="1"/>
  <c r="T2026" i="2" a="1"/>
  <c r="T2026" i="2" s="1"/>
  <c r="T2027" i="2" a="1"/>
  <c r="T2027" i="2" s="1"/>
  <c r="T2028" i="2" a="1"/>
  <c r="T2028" i="2" s="1"/>
  <c r="T2029" i="2" a="1"/>
  <c r="T2029" i="2" s="1"/>
  <c r="T2030" i="2" a="1"/>
  <c r="T2030" i="2" s="1"/>
  <c r="T2031" i="2" a="1"/>
  <c r="T2031" i="2" s="1"/>
  <c r="T2032" i="2" a="1"/>
  <c r="T2032" i="2" s="1"/>
  <c r="T2033" i="2" a="1"/>
  <c r="T2033" i="2" s="1"/>
  <c r="T2034" i="2" a="1"/>
  <c r="T2034" i="2" s="1"/>
  <c r="T2035" i="2" a="1"/>
  <c r="T2035" i="2" s="1"/>
  <c r="T2036" i="2" a="1"/>
  <c r="T2036" i="2" s="1"/>
  <c r="T2037" i="2" a="1"/>
  <c r="T2037" i="2" s="1"/>
  <c r="T2038" i="2" a="1"/>
  <c r="T2038" i="2" s="1"/>
  <c r="T2039" i="2" a="1"/>
  <c r="T2039" i="2" s="1"/>
  <c r="T2040" i="2" a="1"/>
  <c r="T2040" i="2" s="1"/>
  <c r="T2041" i="2" a="1"/>
  <c r="T2041" i="2" s="1"/>
  <c r="T2042" i="2" a="1"/>
  <c r="T2042" i="2" s="1"/>
  <c r="T2043" i="2" a="1"/>
  <c r="T2043" i="2" s="1"/>
  <c r="T2044" i="2" a="1"/>
  <c r="T2044" i="2" s="1"/>
  <c r="T2045" i="2" a="1"/>
  <c r="T2045" i="2" s="1"/>
  <c r="T2046" i="2" a="1"/>
  <c r="T2046" i="2" s="1"/>
  <c r="T2047" i="2" a="1"/>
  <c r="T2047" i="2" s="1"/>
  <c r="T2048" i="2" a="1"/>
  <c r="T2048" i="2" s="1"/>
  <c r="T2049" i="2" a="1"/>
  <c r="T2049" i="2" s="1"/>
  <c r="T2050" i="2" a="1"/>
  <c r="T2050" i="2" s="1"/>
  <c r="T2051" i="2" a="1"/>
  <c r="T2051" i="2" s="1"/>
  <c r="T2052" i="2" a="1"/>
  <c r="T2052" i="2" s="1"/>
  <c r="T2053" i="2" a="1"/>
  <c r="T2053" i="2" s="1"/>
  <c r="T2054" i="2" a="1"/>
  <c r="T2054" i="2" s="1"/>
  <c r="T2055" i="2" a="1"/>
  <c r="T2055" i="2" s="1"/>
  <c r="T2056" i="2" a="1"/>
  <c r="T2056" i="2" s="1"/>
  <c r="T2057" i="2" a="1"/>
  <c r="T2057" i="2" s="1"/>
  <c r="T2058" i="2" a="1"/>
  <c r="T2058" i="2" s="1"/>
  <c r="T2059" i="2" a="1"/>
  <c r="T2059" i="2" s="1"/>
  <c r="T2060" i="2" a="1"/>
  <c r="T2060" i="2" s="1"/>
  <c r="T2061" i="2" a="1"/>
  <c r="T2061" i="2" s="1"/>
  <c r="T2062" i="2" a="1"/>
  <c r="T2062" i="2" s="1"/>
  <c r="T2063" i="2" a="1"/>
  <c r="T2063" i="2" s="1"/>
  <c r="T2064" i="2" a="1"/>
  <c r="T2064" i="2" s="1"/>
  <c r="T2065" i="2" a="1"/>
  <c r="T2065" i="2" s="1"/>
  <c r="T2066" i="2" a="1"/>
  <c r="T2066" i="2" s="1"/>
  <c r="T2067" i="2" a="1"/>
  <c r="T2067" i="2" s="1"/>
  <c r="T2068" i="2" a="1"/>
  <c r="T2068" i="2" s="1"/>
  <c r="T2069" i="2" a="1"/>
  <c r="T2069" i="2" s="1"/>
  <c r="T2070" i="2" a="1"/>
  <c r="T2070" i="2" s="1"/>
  <c r="T2071" i="2" a="1"/>
  <c r="T2071" i="2" s="1"/>
  <c r="T2072" i="2" a="1"/>
  <c r="T2072" i="2" s="1"/>
  <c r="T2073" i="2" a="1"/>
  <c r="T2073" i="2" s="1"/>
  <c r="T2074" i="2" a="1"/>
  <c r="T2074" i="2" s="1"/>
  <c r="T2075" i="2" a="1"/>
  <c r="T2075" i="2" s="1"/>
  <c r="T2076" i="2" a="1"/>
  <c r="T2076" i="2" s="1"/>
  <c r="T2077" i="2" a="1"/>
  <c r="T2077" i="2" s="1"/>
  <c r="T2078" i="2" a="1"/>
  <c r="T2078" i="2" s="1"/>
  <c r="T2079" i="2" a="1"/>
  <c r="T2079" i="2" s="1"/>
  <c r="T2080" i="2" a="1"/>
  <c r="T2080" i="2" s="1"/>
  <c r="T2081" i="2" a="1"/>
  <c r="T2081" i="2" s="1"/>
  <c r="T2082" i="2" a="1"/>
  <c r="T2082" i="2" s="1"/>
  <c r="T2083" i="2" a="1"/>
  <c r="T2083" i="2" s="1"/>
  <c r="T2084" i="2" a="1"/>
  <c r="T2084" i="2" s="1"/>
  <c r="T2085" i="2" a="1"/>
  <c r="T2085" i="2" s="1"/>
  <c r="T2086" i="2" a="1"/>
  <c r="T2086" i="2" s="1"/>
  <c r="T2087" i="2" a="1"/>
  <c r="T2087" i="2" s="1"/>
  <c r="T2088" i="2" a="1"/>
  <c r="T2088" i="2" s="1"/>
  <c r="T2089" i="2" a="1"/>
  <c r="T2089" i="2" s="1"/>
  <c r="T2090" i="2" a="1"/>
  <c r="T2090" i="2" s="1"/>
  <c r="T2091" i="2" a="1"/>
  <c r="T2091" i="2" s="1"/>
  <c r="T2092" i="2" a="1"/>
  <c r="T2092" i="2" s="1"/>
  <c r="T2093" i="2" a="1"/>
  <c r="T2093" i="2" s="1"/>
  <c r="T2094" i="2" a="1"/>
  <c r="T2094" i="2" s="1"/>
  <c r="T2095" i="2" a="1"/>
  <c r="T2095" i="2" s="1"/>
  <c r="T2096" i="2" a="1"/>
  <c r="T2096" i="2" s="1"/>
  <c r="T2097" i="2" a="1"/>
  <c r="T2097" i="2" s="1"/>
  <c r="T2098" i="2" a="1"/>
  <c r="T2098" i="2" s="1"/>
  <c r="T2099" i="2" a="1"/>
  <c r="T2099" i="2" s="1"/>
  <c r="T2100" i="2" a="1"/>
  <c r="T2100" i="2" s="1"/>
  <c r="T2101" i="2" a="1"/>
  <c r="T2101" i="2" s="1"/>
  <c r="T2102" i="2" a="1"/>
  <c r="T2102" i="2" s="1"/>
  <c r="T2103" i="2" a="1"/>
  <c r="T2103" i="2" s="1"/>
  <c r="T2104" i="2" a="1"/>
  <c r="T2104" i="2" s="1"/>
  <c r="T2105" i="2" a="1"/>
  <c r="T2105" i="2" s="1"/>
  <c r="T2106" i="2" a="1"/>
  <c r="T2106" i="2" s="1"/>
  <c r="T2107" i="2" a="1"/>
  <c r="T2107" i="2" s="1"/>
  <c r="T2108" i="2" a="1"/>
  <c r="T2108" i="2" s="1"/>
  <c r="T2109" i="2" a="1"/>
  <c r="T2109" i="2" s="1"/>
  <c r="T2110" i="2" a="1"/>
  <c r="T2110" i="2" s="1"/>
  <c r="T2111" i="2" a="1"/>
  <c r="T2111" i="2" s="1"/>
  <c r="T2112" i="2" a="1"/>
  <c r="T2112" i="2" s="1"/>
  <c r="T2113" i="2" a="1"/>
  <c r="T2113" i="2" s="1"/>
  <c r="T2114" i="2" a="1"/>
  <c r="T2114" i="2" s="1"/>
  <c r="T2115" i="2" a="1"/>
  <c r="T2115" i="2" s="1"/>
  <c r="T2116" i="2" a="1"/>
  <c r="T2116" i="2" s="1"/>
  <c r="T2117" i="2" a="1"/>
  <c r="T2117" i="2" s="1"/>
  <c r="T2118" i="2" a="1"/>
  <c r="T2118" i="2" s="1"/>
  <c r="T2119" i="2" a="1"/>
  <c r="T2119" i="2" s="1"/>
  <c r="T2120" i="2" a="1"/>
  <c r="T2120" i="2" s="1"/>
  <c r="T2121" i="2" a="1"/>
  <c r="T2121" i="2" s="1"/>
  <c r="T2122" i="2" a="1"/>
  <c r="T2122" i="2" s="1"/>
  <c r="T2123" i="2" a="1"/>
  <c r="T2123" i="2" s="1"/>
  <c r="T2124" i="2" a="1"/>
  <c r="T2124" i="2" s="1"/>
  <c r="T2125" i="2" a="1"/>
  <c r="T2125" i="2" s="1"/>
  <c r="T2126" i="2" a="1"/>
  <c r="T2126" i="2" s="1"/>
  <c r="T2127" i="2" a="1"/>
  <c r="T2127" i="2" s="1"/>
  <c r="T2128" i="2" a="1"/>
  <c r="T2128" i="2" s="1"/>
  <c r="T2129" i="2" a="1"/>
  <c r="T2129" i="2" s="1"/>
  <c r="T2130" i="2" a="1"/>
  <c r="T2130" i="2" s="1"/>
  <c r="T2131" i="2" a="1"/>
  <c r="T2131" i="2" s="1"/>
  <c r="T2132" i="2" a="1"/>
  <c r="T2132" i="2" s="1"/>
  <c r="T2133" i="2" a="1"/>
  <c r="T2133" i="2" s="1"/>
  <c r="T2134" i="2" a="1"/>
  <c r="T2134" i="2" s="1"/>
  <c r="T2135" i="2" a="1"/>
  <c r="T2135" i="2" s="1"/>
  <c r="T2136" i="2" a="1"/>
  <c r="T2136" i="2" s="1"/>
  <c r="T2137" i="2" a="1"/>
  <c r="T2137" i="2" s="1"/>
  <c r="T2138" i="2" a="1"/>
  <c r="T2138" i="2" s="1"/>
  <c r="T2139" i="2" a="1"/>
  <c r="T2139" i="2" s="1"/>
  <c r="T2140" i="2" a="1"/>
  <c r="T2140" i="2" s="1"/>
  <c r="T2141" i="2" a="1"/>
  <c r="T2141" i="2" s="1"/>
  <c r="T2142" i="2" a="1"/>
  <c r="T2142" i="2" s="1"/>
  <c r="T2143" i="2" a="1"/>
  <c r="T2143" i="2" s="1"/>
  <c r="T2144" i="2" a="1"/>
  <c r="T2144" i="2" s="1"/>
  <c r="T2145" i="2" a="1"/>
  <c r="T2145" i="2" s="1"/>
  <c r="T2146" i="2" a="1"/>
  <c r="T2146" i="2" s="1"/>
  <c r="T2147" i="2" a="1"/>
  <c r="T2147" i="2" s="1"/>
  <c r="T2148" i="2" a="1"/>
  <c r="T2148" i="2" s="1"/>
  <c r="T2149" i="2" a="1"/>
  <c r="T2149" i="2" s="1"/>
  <c r="T2150" i="2" a="1"/>
  <c r="T2150" i="2" s="1"/>
  <c r="T2151" i="2" a="1"/>
  <c r="T2151" i="2" s="1"/>
  <c r="T2152" i="2" a="1"/>
  <c r="T2152" i="2" s="1"/>
  <c r="T2153" i="2" a="1"/>
  <c r="T2153" i="2" s="1"/>
  <c r="T2154" i="2" a="1"/>
  <c r="T2154" i="2" s="1"/>
  <c r="T2155" i="2" a="1"/>
  <c r="T2155" i="2" s="1"/>
  <c r="T2156" i="2" a="1"/>
  <c r="T2156" i="2" s="1"/>
  <c r="T2157" i="2" a="1"/>
  <c r="T2157" i="2" s="1"/>
  <c r="T2158" i="2" a="1"/>
  <c r="T2158" i="2" s="1"/>
  <c r="T2159" i="2" a="1"/>
  <c r="T2159" i="2" s="1"/>
  <c r="T2160" i="2" a="1"/>
  <c r="T2160" i="2" s="1"/>
  <c r="T2161" i="2" a="1"/>
  <c r="T2161" i="2" s="1"/>
  <c r="T2162" i="2" a="1"/>
  <c r="T2162" i="2" s="1"/>
  <c r="T2163" i="2" a="1"/>
  <c r="T2163" i="2" s="1"/>
  <c r="T2164" i="2" a="1"/>
  <c r="T2164" i="2" s="1"/>
  <c r="T2165" i="2" a="1"/>
  <c r="T2165" i="2" s="1"/>
  <c r="T2166" i="2" a="1"/>
  <c r="T2166" i="2" s="1"/>
  <c r="T2167" i="2" a="1"/>
  <c r="T2167" i="2" s="1"/>
  <c r="T2168" i="2" a="1"/>
  <c r="T2168" i="2" s="1"/>
  <c r="T2169" i="2" a="1"/>
  <c r="T2169" i="2" s="1"/>
  <c r="T2170" i="2" a="1"/>
  <c r="T2170" i="2" s="1"/>
  <c r="T2171" i="2" a="1"/>
  <c r="T2171" i="2" s="1"/>
  <c r="T2172" i="2" a="1"/>
  <c r="T2172" i="2" s="1"/>
  <c r="T2173" i="2" a="1"/>
  <c r="T2173" i="2" s="1"/>
  <c r="T2174" i="2" a="1"/>
  <c r="T2174" i="2" s="1"/>
  <c r="T2175" i="2" a="1"/>
  <c r="T2175" i="2" s="1"/>
  <c r="T2176" i="2" a="1"/>
  <c r="T2176" i="2" s="1"/>
  <c r="T2177" i="2" a="1"/>
  <c r="T2177" i="2" s="1"/>
  <c r="T2178" i="2" a="1"/>
  <c r="T2178" i="2" s="1"/>
  <c r="T2179" i="2" a="1"/>
  <c r="T2179" i="2" s="1"/>
  <c r="T2180" i="2" a="1"/>
  <c r="T2180" i="2" s="1"/>
  <c r="T2181" i="2" a="1"/>
  <c r="T2181" i="2" s="1"/>
  <c r="T2182" i="2" a="1"/>
  <c r="T2182" i="2" s="1"/>
  <c r="T2183" i="2" a="1"/>
  <c r="T2183" i="2" s="1"/>
  <c r="T2184" i="2" a="1"/>
  <c r="T2184" i="2" s="1"/>
  <c r="T2185" i="2" a="1"/>
  <c r="T2185" i="2" s="1"/>
  <c r="T2186" i="2" a="1"/>
  <c r="T2186" i="2" s="1"/>
  <c r="T2187" i="2" a="1"/>
  <c r="T2187" i="2" s="1"/>
  <c r="T2188" i="2" a="1"/>
  <c r="T2188" i="2" s="1"/>
  <c r="T2189" i="2" a="1"/>
  <c r="T2189" i="2" s="1"/>
  <c r="T2190" i="2" a="1"/>
  <c r="T2190" i="2" s="1"/>
  <c r="T2191" i="2" a="1"/>
  <c r="T2191" i="2" s="1"/>
  <c r="T2192" i="2" a="1"/>
  <c r="T2192" i="2" s="1"/>
  <c r="T2193" i="2" a="1"/>
  <c r="T2193" i="2" s="1"/>
  <c r="T2194" i="2" a="1"/>
  <c r="T2194" i="2" s="1"/>
  <c r="T2195" i="2" a="1"/>
  <c r="T2195" i="2" s="1"/>
  <c r="T2196" i="2" a="1"/>
  <c r="T2196" i="2" s="1"/>
  <c r="T2197" i="2" a="1"/>
  <c r="T2197" i="2" s="1"/>
  <c r="T2198" i="2" a="1"/>
  <c r="T2198" i="2" s="1"/>
  <c r="T2199" i="2" a="1"/>
  <c r="T2199" i="2" s="1"/>
  <c r="T2200" i="2" a="1"/>
  <c r="T2200" i="2" s="1"/>
  <c r="T2201" i="2" a="1"/>
  <c r="T2201" i="2" s="1"/>
  <c r="T2202" i="2" a="1"/>
  <c r="T2202" i="2" s="1"/>
  <c r="T2203" i="2" a="1"/>
  <c r="T2203" i="2" s="1"/>
  <c r="T2204" i="2" a="1"/>
  <c r="T2204" i="2" s="1"/>
  <c r="T2205" i="2" a="1"/>
  <c r="T2205" i="2" s="1"/>
  <c r="T2206" i="2" a="1"/>
  <c r="T2206" i="2" s="1"/>
  <c r="T2207" i="2" a="1"/>
  <c r="T2207" i="2" s="1"/>
  <c r="T2208" i="2" a="1"/>
  <c r="T2208" i="2" s="1"/>
  <c r="T2209" i="2" a="1"/>
  <c r="T2209" i="2" s="1"/>
  <c r="T2210" i="2" a="1"/>
  <c r="T2210" i="2" s="1"/>
  <c r="T2211" i="2" a="1"/>
  <c r="T2211" i="2" s="1"/>
  <c r="T2212" i="2" a="1"/>
  <c r="T2212" i="2" s="1"/>
  <c r="T2213" i="2" a="1"/>
  <c r="T2213" i="2" s="1"/>
  <c r="T2214" i="2" a="1"/>
  <c r="T2214" i="2" s="1"/>
  <c r="T2215" i="2" a="1"/>
  <c r="T2215" i="2" s="1"/>
  <c r="T2216" i="2" a="1"/>
  <c r="T2216" i="2" s="1"/>
  <c r="T2217" i="2" a="1"/>
  <c r="T2217" i="2" s="1"/>
  <c r="T2218" i="2" a="1"/>
  <c r="T2218" i="2" s="1"/>
  <c r="T2219" i="2" a="1"/>
  <c r="T2219" i="2" s="1"/>
  <c r="T2220" i="2" a="1"/>
  <c r="T2220" i="2" s="1"/>
  <c r="T2221" i="2" a="1"/>
  <c r="T2221" i="2" s="1"/>
  <c r="T2222" i="2" a="1"/>
  <c r="T2222" i="2" s="1"/>
  <c r="T2223" i="2" a="1"/>
  <c r="T2223" i="2" s="1"/>
  <c r="T2224" i="2" a="1"/>
  <c r="T2224" i="2" s="1"/>
  <c r="T2225" i="2" a="1"/>
  <c r="T2225" i="2" s="1"/>
  <c r="T2226" i="2" a="1"/>
  <c r="T2226" i="2" s="1"/>
  <c r="T2227" i="2" a="1"/>
  <c r="T2227" i="2" s="1"/>
  <c r="T2228" i="2" a="1"/>
  <c r="T2228" i="2" s="1"/>
  <c r="T2229" i="2" a="1"/>
  <c r="T2229" i="2" s="1"/>
  <c r="T2230" i="2" a="1"/>
  <c r="T2230" i="2" s="1"/>
  <c r="T2231" i="2" a="1"/>
  <c r="T2231" i="2" s="1"/>
  <c r="T2232" i="2" a="1"/>
  <c r="T2232" i="2" s="1"/>
  <c r="T2233" i="2" a="1"/>
  <c r="T2233" i="2" s="1"/>
  <c r="T2234" i="2" a="1"/>
  <c r="T2234" i="2" s="1"/>
  <c r="T2235" i="2" a="1"/>
  <c r="T2235" i="2" s="1"/>
  <c r="T2236" i="2" a="1"/>
  <c r="T2236" i="2" s="1"/>
  <c r="T2237" i="2" a="1"/>
  <c r="T2237" i="2" s="1"/>
  <c r="T2238" i="2" a="1"/>
  <c r="T2238" i="2" s="1"/>
  <c r="T2239" i="2" a="1"/>
  <c r="T2239" i="2" s="1"/>
  <c r="T2240" i="2" a="1"/>
  <c r="T2240" i="2" s="1"/>
  <c r="T2241" i="2" a="1"/>
  <c r="T2241" i="2" s="1"/>
  <c r="T2242" i="2" a="1"/>
  <c r="T2242" i="2" s="1"/>
  <c r="T2243" i="2" a="1"/>
  <c r="T2243" i="2" s="1"/>
  <c r="T2244" i="2" a="1"/>
  <c r="T2244" i="2" s="1"/>
  <c r="T2245" i="2" a="1"/>
  <c r="T2245" i="2" s="1"/>
  <c r="T2246" i="2" a="1"/>
  <c r="T2246" i="2" s="1"/>
  <c r="T2247" i="2" a="1"/>
  <c r="T2247" i="2" s="1"/>
  <c r="T2248" i="2" a="1"/>
  <c r="T2248" i="2" s="1"/>
  <c r="T2249" i="2" a="1"/>
  <c r="T2249" i="2" s="1"/>
  <c r="T2250" i="2" a="1"/>
  <c r="T2250" i="2" s="1"/>
  <c r="T2251" i="2" a="1"/>
  <c r="T2251" i="2" s="1"/>
  <c r="T2252" i="2" a="1"/>
  <c r="T2252" i="2" s="1"/>
  <c r="T2253" i="2" a="1"/>
  <c r="T2253" i="2" s="1"/>
  <c r="T2254" i="2" a="1"/>
  <c r="T2254" i="2" s="1"/>
  <c r="T2255" i="2" a="1"/>
  <c r="T2255" i="2" s="1"/>
  <c r="T2256" i="2" a="1"/>
  <c r="T2256" i="2" s="1"/>
  <c r="T2257" i="2" a="1"/>
  <c r="T2257" i="2" s="1"/>
  <c r="T2258" i="2" a="1"/>
  <c r="T2258" i="2" s="1"/>
  <c r="T2259" i="2" a="1"/>
  <c r="T2259" i="2" s="1"/>
  <c r="T2260" i="2" a="1"/>
  <c r="T2260" i="2" s="1"/>
  <c r="T2261" i="2" a="1"/>
  <c r="T2261" i="2" s="1"/>
  <c r="T2262" i="2" a="1"/>
  <c r="T2262" i="2" s="1"/>
  <c r="T2263" i="2" a="1"/>
  <c r="T2263" i="2" s="1"/>
  <c r="T2264" i="2" a="1"/>
  <c r="T2264" i="2" s="1"/>
  <c r="T2265" i="2" a="1"/>
  <c r="T2265" i="2" s="1"/>
  <c r="T2266" i="2" a="1"/>
  <c r="T2266" i="2" s="1"/>
  <c r="T2267" i="2" a="1"/>
  <c r="T2267" i="2" s="1"/>
  <c r="T2268" i="2" a="1"/>
  <c r="T2268" i="2" s="1"/>
  <c r="T2269" i="2" a="1"/>
  <c r="T2269" i="2" s="1"/>
  <c r="T2270" i="2" a="1"/>
  <c r="T2270" i="2" s="1"/>
  <c r="T2271" i="2" a="1"/>
  <c r="T2271" i="2" s="1"/>
  <c r="T2272" i="2" a="1"/>
  <c r="T2272" i="2" s="1"/>
  <c r="T2273" i="2" a="1"/>
  <c r="T2273" i="2" s="1"/>
  <c r="T2274" i="2" a="1"/>
  <c r="T2274" i="2" s="1"/>
  <c r="T2275" i="2" a="1"/>
  <c r="T2275" i="2" s="1"/>
  <c r="T2276" i="2" a="1"/>
  <c r="T2276" i="2" s="1"/>
  <c r="T2277" i="2" a="1"/>
  <c r="T2277" i="2" s="1"/>
  <c r="T2278" i="2" a="1"/>
  <c r="T2278" i="2" s="1"/>
  <c r="T2279" i="2" a="1"/>
  <c r="T2279" i="2" s="1"/>
  <c r="T2280" i="2" a="1"/>
  <c r="T2280" i="2" s="1"/>
  <c r="T2281" i="2" a="1"/>
  <c r="T2281" i="2" s="1"/>
  <c r="T2282" i="2" a="1"/>
  <c r="T2282" i="2" s="1"/>
  <c r="T2283" i="2" a="1"/>
  <c r="T2283" i="2" s="1"/>
  <c r="T2284" i="2" a="1"/>
  <c r="T2284" i="2" s="1"/>
  <c r="T2285" i="2" a="1"/>
  <c r="T2285" i="2" s="1"/>
  <c r="T2286" i="2" a="1"/>
  <c r="T2286" i="2" s="1"/>
  <c r="T2287" i="2" a="1"/>
  <c r="T2287" i="2" s="1"/>
  <c r="T2288" i="2" a="1"/>
  <c r="T2288" i="2" s="1"/>
  <c r="T2289" i="2" a="1"/>
  <c r="T2289" i="2" s="1"/>
  <c r="T2290" i="2" a="1"/>
  <c r="T2290" i="2" s="1"/>
  <c r="T2291" i="2" a="1"/>
  <c r="T2291" i="2" s="1"/>
  <c r="T2292" i="2" a="1"/>
  <c r="T2292" i="2" s="1"/>
  <c r="T2293" i="2" a="1"/>
  <c r="T2293" i="2" s="1"/>
  <c r="T2294" i="2" a="1"/>
  <c r="T2294" i="2" s="1"/>
  <c r="T2295" i="2" a="1"/>
  <c r="T2295" i="2" s="1"/>
  <c r="T2296" i="2" a="1"/>
  <c r="T2296" i="2" s="1"/>
  <c r="T2297" i="2" a="1"/>
  <c r="T2297" i="2" s="1"/>
  <c r="T2298" i="2" a="1"/>
  <c r="T2298" i="2" s="1"/>
  <c r="T2299" i="2" a="1"/>
  <c r="T2299" i="2" s="1"/>
  <c r="T2300" i="2" a="1"/>
  <c r="T2300" i="2" s="1"/>
  <c r="T2301" i="2" a="1"/>
  <c r="T2301" i="2" s="1"/>
  <c r="T2302" i="2" a="1"/>
  <c r="T2302" i="2" s="1"/>
  <c r="T2303" i="2" a="1"/>
  <c r="T2303" i="2" s="1"/>
  <c r="T2304" i="2" a="1"/>
  <c r="T2304" i="2" s="1"/>
  <c r="T2305" i="2" a="1"/>
  <c r="T2305" i="2" s="1"/>
  <c r="T2306" i="2" a="1"/>
  <c r="T2306" i="2" s="1"/>
  <c r="T2307" i="2" a="1"/>
  <c r="T2307" i="2" s="1"/>
  <c r="T2308" i="2" a="1"/>
  <c r="T2308" i="2" s="1"/>
  <c r="T2309" i="2" a="1"/>
  <c r="T2309" i="2" s="1"/>
  <c r="T2310" i="2" a="1"/>
  <c r="T2310" i="2" s="1"/>
  <c r="T2311" i="2" a="1"/>
  <c r="T2311" i="2" s="1"/>
  <c r="T2312" i="2" a="1"/>
  <c r="T2312" i="2" s="1"/>
  <c r="T2313" i="2" a="1"/>
  <c r="T2313" i="2" s="1"/>
  <c r="T2314" i="2" a="1"/>
  <c r="T2314" i="2" s="1"/>
  <c r="T2315" i="2" a="1"/>
  <c r="T2315" i="2" s="1"/>
  <c r="T2316" i="2" a="1"/>
  <c r="T2316" i="2" s="1"/>
  <c r="T2317" i="2" a="1"/>
  <c r="T2317" i="2" s="1"/>
  <c r="T2318" i="2" a="1"/>
  <c r="T2318" i="2" s="1"/>
  <c r="T2319" i="2" a="1"/>
  <c r="T2319" i="2" s="1"/>
  <c r="T2320" i="2" a="1"/>
  <c r="T2320" i="2" s="1"/>
  <c r="T2321" i="2" a="1"/>
  <c r="T2321" i="2" s="1"/>
  <c r="T2322" i="2" a="1"/>
  <c r="T2322" i="2" s="1"/>
  <c r="T2323" i="2" a="1"/>
  <c r="T2323" i="2" s="1"/>
  <c r="T2324" i="2" a="1"/>
  <c r="T2324" i="2" s="1"/>
  <c r="T2325" i="2" a="1"/>
  <c r="T2325" i="2" s="1"/>
  <c r="T2326" i="2" a="1"/>
  <c r="T2326" i="2" s="1"/>
  <c r="T2327" i="2" a="1"/>
  <c r="T2327" i="2" s="1"/>
  <c r="T2328" i="2" a="1"/>
  <c r="T2328" i="2" s="1"/>
  <c r="T2329" i="2" a="1"/>
  <c r="T2329" i="2" s="1"/>
  <c r="T2330" i="2" a="1"/>
  <c r="T2330" i="2" s="1"/>
  <c r="T2331" i="2" a="1"/>
  <c r="T2331" i="2" s="1"/>
  <c r="T2332" i="2" a="1"/>
  <c r="T2332" i="2" s="1"/>
  <c r="T2333" i="2" a="1"/>
  <c r="T2333" i="2" s="1"/>
  <c r="T2334" i="2" a="1"/>
  <c r="T2334" i="2" s="1"/>
  <c r="T2335" i="2" a="1"/>
  <c r="T2335" i="2" s="1"/>
  <c r="T2336" i="2" a="1"/>
  <c r="T2336" i="2" s="1"/>
  <c r="T2337" i="2" a="1"/>
  <c r="T2337" i="2" s="1"/>
  <c r="T2338" i="2" a="1"/>
  <c r="T2338" i="2" s="1"/>
  <c r="T2339" i="2" a="1"/>
  <c r="T2339" i="2" s="1"/>
  <c r="T2340" i="2" a="1"/>
  <c r="T2340" i="2" s="1"/>
  <c r="T2341" i="2" a="1"/>
  <c r="T2341" i="2" s="1"/>
  <c r="T2342" i="2" a="1"/>
  <c r="T2342" i="2" s="1"/>
  <c r="T2343" i="2" a="1"/>
  <c r="T2343" i="2" s="1"/>
  <c r="T2344" i="2" a="1"/>
  <c r="T2344" i="2" s="1"/>
  <c r="T2345" i="2" a="1"/>
  <c r="T2345" i="2" s="1"/>
  <c r="T2346" i="2" a="1"/>
  <c r="T2346" i="2" s="1"/>
  <c r="T2347" i="2" a="1"/>
  <c r="T2347" i="2" s="1"/>
  <c r="T2348" i="2" a="1"/>
  <c r="T2348" i="2" s="1"/>
  <c r="T2349" i="2" a="1"/>
  <c r="T2349" i="2" s="1"/>
  <c r="T2350" i="2" a="1"/>
  <c r="T2350" i="2" s="1"/>
  <c r="T2351" i="2" a="1"/>
  <c r="T2351" i="2" s="1"/>
  <c r="T2352" i="2" a="1"/>
  <c r="T2352" i="2" s="1"/>
  <c r="T2353" i="2" a="1"/>
  <c r="T2353" i="2" s="1"/>
  <c r="T2354" i="2" a="1"/>
  <c r="T2354" i="2" s="1"/>
  <c r="T2355" i="2" a="1"/>
  <c r="T2355" i="2" s="1"/>
  <c r="T2356" i="2" a="1"/>
  <c r="T2356" i="2" s="1"/>
  <c r="T2357" i="2" a="1"/>
  <c r="T2357" i="2" s="1"/>
  <c r="T2358" i="2" a="1"/>
  <c r="T2358" i="2" s="1"/>
  <c r="T2359" i="2" a="1"/>
  <c r="T2359" i="2" s="1"/>
  <c r="T2360" i="2" a="1"/>
  <c r="T2360" i="2" s="1"/>
  <c r="T2361" i="2" a="1"/>
  <c r="T2361" i="2" s="1"/>
  <c r="T2362" i="2" a="1"/>
  <c r="T2362" i="2" s="1"/>
  <c r="T2363" i="2" a="1"/>
  <c r="T2363" i="2" s="1"/>
  <c r="T2364" i="2" a="1"/>
  <c r="T2364" i="2" s="1"/>
  <c r="T2365" i="2" a="1"/>
  <c r="T2365" i="2" s="1"/>
  <c r="T2366" i="2" a="1"/>
  <c r="T2366" i="2" s="1"/>
  <c r="T2367" i="2" a="1"/>
  <c r="T2367" i="2" s="1"/>
  <c r="T2368" i="2" a="1"/>
  <c r="T2368" i="2" s="1"/>
  <c r="T2369" i="2" a="1"/>
  <c r="T2369" i="2" s="1"/>
  <c r="T2370" i="2" a="1"/>
  <c r="T2370" i="2" s="1"/>
  <c r="T2371" i="2" a="1"/>
  <c r="T2371" i="2" s="1"/>
  <c r="T2372" i="2" a="1"/>
  <c r="T2372" i="2" s="1"/>
  <c r="T2373" i="2" a="1"/>
  <c r="T2373" i="2" s="1"/>
  <c r="T2374" i="2" a="1"/>
  <c r="T2374" i="2" s="1"/>
  <c r="T2375" i="2" a="1"/>
  <c r="T2375" i="2" s="1"/>
  <c r="T2376" i="2" a="1"/>
  <c r="T2376" i="2" s="1"/>
  <c r="T2377" i="2" a="1"/>
  <c r="T2377" i="2" s="1"/>
  <c r="T2378" i="2" a="1"/>
  <c r="T2378" i="2" s="1"/>
  <c r="T2379" i="2" a="1"/>
  <c r="T2379" i="2" s="1"/>
  <c r="T2380" i="2" a="1"/>
  <c r="T2380" i="2" s="1"/>
  <c r="T2381" i="2" a="1"/>
  <c r="T2381" i="2" s="1"/>
  <c r="T2382" i="2" a="1"/>
  <c r="T2382" i="2" s="1"/>
  <c r="T2383" i="2" a="1"/>
  <c r="T2383" i="2" s="1"/>
  <c r="T2384" i="2" a="1"/>
  <c r="T2384" i="2" s="1"/>
  <c r="T2385" i="2" a="1"/>
  <c r="T2385" i="2" s="1"/>
  <c r="T2386" i="2" a="1"/>
  <c r="T2386" i="2" s="1"/>
  <c r="T2387" i="2" a="1"/>
  <c r="T2387" i="2" s="1"/>
  <c r="T2388" i="2" a="1"/>
  <c r="T2388" i="2" s="1"/>
  <c r="T2389" i="2" a="1"/>
  <c r="T2389" i="2" s="1"/>
  <c r="T2390" i="2" a="1"/>
  <c r="T2390" i="2" s="1"/>
  <c r="T2391" i="2" a="1"/>
  <c r="T2391" i="2" s="1"/>
  <c r="T2392" i="2" a="1"/>
  <c r="T2392" i="2" s="1"/>
  <c r="T2393" i="2" a="1"/>
  <c r="T2393" i="2" s="1"/>
  <c r="T2394" i="2" a="1"/>
  <c r="T2394" i="2" s="1"/>
  <c r="T2395" i="2" a="1"/>
  <c r="T2395" i="2" s="1"/>
  <c r="T2396" i="2" a="1"/>
  <c r="T2396" i="2" s="1"/>
  <c r="T2397" i="2" a="1"/>
  <c r="T2397" i="2" s="1"/>
  <c r="T2398" i="2" a="1"/>
  <c r="T2398" i="2" s="1"/>
  <c r="T2399" i="2" a="1"/>
  <c r="T2399" i="2" s="1"/>
  <c r="T2400" i="2" a="1"/>
  <c r="T2400" i="2" s="1"/>
  <c r="T2401" i="2" a="1"/>
  <c r="T2401" i="2" s="1"/>
  <c r="T2402" i="2" a="1"/>
  <c r="T2402" i="2" s="1"/>
  <c r="T2403" i="2" a="1"/>
  <c r="T2403" i="2" s="1"/>
  <c r="T2404" i="2" a="1"/>
  <c r="T2404" i="2" s="1"/>
  <c r="T2405" i="2" a="1"/>
  <c r="T2405" i="2" s="1"/>
  <c r="T2406" i="2" a="1"/>
  <c r="T2406" i="2" s="1"/>
  <c r="T2407" i="2" a="1"/>
  <c r="T2407" i="2" s="1"/>
  <c r="T2408" i="2" a="1"/>
  <c r="T2408" i="2" s="1"/>
  <c r="T2409" i="2" a="1"/>
  <c r="T2409" i="2" s="1"/>
  <c r="T2410" i="2" a="1"/>
  <c r="T2410" i="2" s="1"/>
  <c r="T2411" i="2" a="1"/>
  <c r="T2411" i="2" s="1"/>
  <c r="T2412" i="2" a="1"/>
  <c r="T2412" i="2" s="1"/>
  <c r="T2413" i="2" a="1"/>
  <c r="T2413" i="2" s="1"/>
  <c r="T2414" i="2" a="1"/>
  <c r="T2414" i="2" s="1"/>
  <c r="T2415" i="2" a="1"/>
  <c r="T2415" i="2" s="1"/>
  <c r="T2416" i="2" a="1"/>
  <c r="T2416" i="2" s="1"/>
  <c r="T2417" i="2" a="1"/>
  <c r="T2417" i="2" s="1"/>
  <c r="T2418" i="2" a="1"/>
  <c r="T2418" i="2" s="1"/>
  <c r="T2419" i="2" a="1"/>
  <c r="T2419" i="2" s="1"/>
  <c r="T2420" i="2" a="1"/>
  <c r="T2420" i="2" s="1"/>
  <c r="T2421" i="2" a="1"/>
  <c r="T2421" i="2" s="1"/>
  <c r="T2422" i="2" a="1"/>
  <c r="T2422" i="2" s="1"/>
  <c r="T2423" i="2" a="1"/>
  <c r="T2423" i="2" s="1"/>
  <c r="T2424" i="2" a="1"/>
  <c r="T2424" i="2" s="1"/>
  <c r="T2425" i="2" a="1"/>
  <c r="T2425" i="2" s="1"/>
  <c r="T2426" i="2" a="1"/>
  <c r="T2426" i="2" s="1"/>
  <c r="T2427" i="2" a="1"/>
  <c r="T2427" i="2" s="1"/>
  <c r="T2428" i="2" a="1"/>
  <c r="T2428" i="2" s="1"/>
  <c r="T2429" i="2" a="1"/>
  <c r="T2429" i="2" s="1"/>
  <c r="T2430" i="2" a="1"/>
  <c r="T2430" i="2" s="1"/>
  <c r="T2431" i="2" a="1"/>
  <c r="T2431" i="2" s="1"/>
  <c r="T2432" i="2" a="1"/>
  <c r="T2432" i="2" s="1"/>
  <c r="T2433" i="2" a="1"/>
  <c r="T2433" i="2" s="1"/>
  <c r="T2434" i="2" a="1"/>
  <c r="T2434" i="2" s="1"/>
  <c r="T2435" i="2" a="1"/>
  <c r="T2435" i="2" s="1"/>
  <c r="T2436" i="2" a="1"/>
  <c r="T2436" i="2" s="1"/>
  <c r="T2437" i="2" a="1"/>
  <c r="T2437" i="2" s="1"/>
  <c r="T2438" i="2" a="1"/>
  <c r="T2438" i="2" s="1"/>
  <c r="T2439" i="2" a="1"/>
  <c r="T2439" i="2" s="1"/>
  <c r="T2440" i="2" a="1"/>
  <c r="T2440" i="2" s="1"/>
  <c r="T2441" i="2" a="1"/>
  <c r="T2441" i="2" s="1"/>
  <c r="T2442" i="2" a="1"/>
  <c r="T2442" i="2" s="1"/>
  <c r="T2443" i="2" a="1"/>
  <c r="T2443" i="2" s="1"/>
  <c r="T2444" i="2" a="1"/>
  <c r="T2444" i="2" s="1"/>
  <c r="T2445" i="2" a="1"/>
  <c r="T2445" i="2" s="1"/>
  <c r="T2446" i="2" a="1"/>
  <c r="T2446" i="2" s="1"/>
  <c r="T2447" i="2" a="1"/>
  <c r="T2447" i="2" s="1"/>
  <c r="T2448" i="2" a="1"/>
  <c r="T2448" i="2" s="1"/>
  <c r="T2449" i="2" a="1"/>
  <c r="T2449" i="2" s="1"/>
  <c r="T2450" i="2" a="1"/>
  <c r="T2450" i="2" s="1"/>
  <c r="T2451" i="2" a="1"/>
  <c r="T2451" i="2" s="1"/>
  <c r="T2452" i="2" a="1"/>
  <c r="T2452" i="2" s="1"/>
  <c r="T2453" i="2" a="1"/>
  <c r="T2453" i="2" s="1"/>
  <c r="T2454" i="2" a="1"/>
  <c r="T2454" i="2" s="1"/>
  <c r="T2455" i="2" a="1"/>
  <c r="T2455" i="2" s="1"/>
  <c r="T2456" i="2" a="1"/>
  <c r="T2456" i="2" s="1"/>
  <c r="T2457" i="2" a="1"/>
  <c r="T2457" i="2" s="1"/>
  <c r="T2458" i="2" a="1"/>
  <c r="T2458" i="2" s="1"/>
  <c r="T2459" i="2" a="1"/>
  <c r="T2459" i="2" s="1"/>
  <c r="T2460" i="2" a="1"/>
  <c r="T2460" i="2" s="1"/>
  <c r="T2461" i="2" a="1"/>
  <c r="T2461" i="2" s="1"/>
  <c r="T2462" i="2" a="1"/>
  <c r="T2462" i="2" s="1"/>
  <c r="T2463" i="2" a="1"/>
  <c r="T2463" i="2" s="1"/>
  <c r="T2464" i="2" a="1"/>
  <c r="T2464" i="2" s="1"/>
  <c r="T2465" i="2" a="1"/>
  <c r="T2465" i="2" s="1"/>
  <c r="T2466" i="2" a="1"/>
  <c r="T2466" i="2" s="1"/>
  <c r="T2467" i="2" a="1"/>
  <c r="T2467" i="2" s="1"/>
  <c r="T2468" i="2" a="1"/>
  <c r="T2468" i="2" s="1"/>
  <c r="T2469" i="2" a="1"/>
  <c r="T2469" i="2" s="1"/>
  <c r="T2470" i="2" a="1"/>
  <c r="T2470" i="2" s="1"/>
  <c r="T2471" i="2" a="1"/>
  <c r="T2471" i="2" s="1"/>
  <c r="T2472" i="2" a="1"/>
  <c r="T2472" i="2" s="1"/>
  <c r="T2473" i="2" a="1"/>
  <c r="T2473" i="2" s="1"/>
  <c r="T2474" i="2" a="1"/>
  <c r="T2474" i="2" s="1"/>
  <c r="T2475" i="2" a="1"/>
  <c r="T2475" i="2" s="1"/>
  <c r="T2476" i="2" a="1"/>
  <c r="T2476" i="2" s="1"/>
  <c r="T2477" i="2" a="1"/>
  <c r="T2477" i="2" s="1"/>
  <c r="T2478" i="2" a="1"/>
  <c r="T2478" i="2" s="1"/>
  <c r="T2479" i="2" a="1"/>
  <c r="T2479" i="2" s="1"/>
  <c r="T2480" i="2" a="1"/>
  <c r="T2480" i="2" s="1"/>
  <c r="T2481" i="2" a="1"/>
  <c r="T2481" i="2" s="1"/>
  <c r="T2482" i="2" a="1"/>
  <c r="T2482" i="2" s="1"/>
  <c r="T2483" i="2" a="1"/>
  <c r="T2483" i="2" s="1"/>
  <c r="T2484" i="2" a="1"/>
  <c r="T2484" i="2" s="1"/>
  <c r="T2485" i="2" a="1"/>
  <c r="T2485" i="2" s="1"/>
  <c r="T2486" i="2" a="1"/>
  <c r="T2486" i="2" s="1"/>
  <c r="T2487" i="2" a="1"/>
  <c r="T2487" i="2" s="1"/>
  <c r="T2488" i="2" a="1"/>
  <c r="T2488" i="2" s="1"/>
  <c r="T2489" i="2" a="1"/>
  <c r="T2489" i="2" s="1"/>
  <c r="T2490" i="2" a="1"/>
  <c r="T2490" i="2" s="1"/>
  <c r="T2491" i="2" a="1"/>
  <c r="T2491" i="2" s="1"/>
  <c r="T2492" i="2" a="1"/>
  <c r="T2492" i="2" s="1"/>
  <c r="T2493" i="2" a="1"/>
  <c r="T2493" i="2" s="1"/>
  <c r="T2494" i="2" a="1"/>
  <c r="T2494" i="2" s="1"/>
  <c r="T2495" i="2" a="1"/>
  <c r="T2495" i="2" s="1"/>
  <c r="T2496" i="2" a="1"/>
  <c r="T2496" i="2" s="1"/>
  <c r="T2497" i="2" a="1"/>
  <c r="T2497" i="2" s="1"/>
  <c r="T2498" i="2" a="1"/>
  <c r="T2498" i="2" s="1"/>
  <c r="T2499" i="2" a="1"/>
  <c r="T2499" i="2" s="1"/>
  <c r="T2500" i="2" a="1"/>
  <c r="T2500" i="2" s="1"/>
  <c r="T2501" i="2" a="1"/>
  <c r="T2501" i="2" s="1"/>
  <c r="T2502" i="2" a="1"/>
  <c r="T2502" i="2" s="1"/>
  <c r="T2503" i="2" a="1"/>
  <c r="T2503" i="2" s="1"/>
  <c r="T2504" i="2" a="1"/>
  <c r="T2504" i="2" s="1"/>
  <c r="T2505" i="2" a="1"/>
  <c r="T2505" i="2" s="1"/>
  <c r="T2506" i="2" a="1"/>
  <c r="T2506" i="2" s="1"/>
  <c r="T2507" i="2" a="1"/>
  <c r="T2507" i="2" s="1"/>
  <c r="T2508" i="2" a="1"/>
  <c r="T2508" i="2" s="1"/>
  <c r="T2509" i="2" a="1"/>
  <c r="T2509" i="2" s="1"/>
  <c r="T2510" i="2" a="1"/>
  <c r="T2510" i="2" s="1"/>
  <c r="T2511" i="2" a="1"/>
  <c r="T2511" i="2" s="1"/>
  <c r="T2512" i="2" a="1"/>
  <c r="T2512" i="2" s="1"/>
  <c r="T2513" i="2" a="1"/>
  <c r="T2513" i="2" s="1"/>
  <c r="T2514" i="2" a="1"/>
  <c r="T2514" i="2" s="1"/>
  <c r="T2515" i="2" a="1"/>
  <c r="T2515" i="2" s="1"/>
  <c r="T2516" i="2" a="1"/>
  <c r="T2516" i="2" s="1"/>
  <c r="T2517" i="2" a="1"/>
  <c r="T2517" i="2" s="1"/>
  <c r="T2518" i="2" a="1"/>
  <c r="T2518" i="2" s="1"/>
  <c r="T2519" i="2" a="1"/>
  <c r="T2519" i="2" s="1"/>
  <c r="T2520" i="2" a="1"/>
  <c r="T2520" i="2" s="1"/>
  <c r="T2521" i="2" a="1"/>
  <c r="T2521" i="2" s="1"/>
  <c r="T2522" i="2" a="1"/>
  <c r="T2522" i="2" s="1"/>
  <c r="T2523" i="2" a="1"/>
  <c r="T2523" i="2" s="1"/>
  <c r="T2524" i="2" a="1"/>
  <c r="T2524" i="2" s="1"/>
  <c r="T2525" i="2" a="1"/>
  <c r="T2525" i="2" s="1"/>
  <c r="T2526" i="2" a="1"/>
  <c r="T2526" i="2" s="1"/>
  <c r="T2527" i="2" a="1"/>
  <c r="T2527" i="2" s="1"/>
  <c r="T2528" i="2" a="1"/>
  <c r="T2528" i="2" s="1"/>
  <c r="T2529" i="2" a="1"/>
  <c r="T2529" i="2" s="1"/>
  <c r="T2530" i="2" a="1"/>
  <c r="T2530" i="2" s="1"/>
  <c r="T2531" i="2" a="1"/>
  <c r="T2531" i="2" s="1"/>
  <c r="T2532" i="2" a="1"/>
  <c r="T2532" i="2" s="1"/>
  <c r="T2533" i="2" a="1"/>
  <c r="T2533" i="2" s="1"/>
  <c r="T2534" i="2" a="1"/>
  <c r="T2534" i="2" s="1"/>
  <c r="T2535" i="2" a="1"/>
  <c r="T2535" i="2" s="1"/>
  <c r="T2536" i="2" a="1"/>
  <c r="T2536" i="2" s="1"/>
  <c r="T2537" i="2" a="1"/>
  <c r="T2537" i="2" s="1"/>
  <c r="T2538" i="2" a="1"/>
  <c r="T2538" i="2" s="1"/>
  <c r="T2539" i="2" a="1"/>
  <c r="T2539" i="2" s="1"/>
  <c r="T2540" i="2" a="1"/>
  <c r="T2540" i="2" s="1"/>
  <c r="T2541" i="2" a="1"/>
  <c r="T2541" i="2" s="1"/>
  <c r="T2542" i="2" a="1"/>
  <c r="T2542" i="2" s="1"/>
  <c r="T2543" i="2" a="1"/>
  <c r="T2543" i="2" s="1"/>
  <c r="T2544" i="2" a="1"/>
  <c r="T2544" i="2" s="1"/>
  <c r="T2545" i="2" a="1"/>
  <c r="T2545" i="2" s="1"/>
  <c r="T2546" i="2" a="1"/>
  <c r="T2546" i="2" s="1"/>
  <c r="T2547" i="2" a="1"/>
  <c r="T2547" i="2" s="1"/>
  <c r="T2548" i="2" a="1"/>
  <c r="T2548" i="2" s="1"/>
  <c r="T2549" i="2" a="1"/>
  <c r="T2549" i="2" s="1"/>
  <c r="T2550" i="2" a="1"/>
  <c r="T2550" i="2" s="1"/>
  <c r="T2551" i="2" a="1"/>
  <c r="T2551" i="2" s="1"/>
  <c r="T2552" i="2" a="1"/>
  <c r="T2552" i="2" s="1"/>
  <c r="T2553" i="2" a="1"/>
  <c r="T2553" i="2" s="1"/>
  <c r="T2554" i="2" a="1"/>
  <c r="T2554" i="2" s="1"/>
  <c r="T2555" i="2" a="1"/>
  <c r="T2555" i="2" s="1"/>
  <c r="T2556" i="2" a="1"/>
  <c r="T2556" i="2" s="1"/>
  <c r="T2557" i="2" a="1"/>
  <c r="T2557" i="2" s="1"/>
  <c r="T2558" i="2" a="1"/>
  <c r="T2558" i="2" s="1"/>
  <c r="T2559" i="2" a="1"/>
  <c r="T2559" i="2" s="1"/>
  <c r="T2560" i="2" a="1"/>
  <c r="T2560" i="2" s="1"/>
  <c r="T2561" i="2" a="1"/>
  <c r="T2561" i="2" s="1"/>
  <c r="T2562" i="2" a="1"/>
  <c r="T2562" i="2" s="1"/>
  <c r="T2563" i="2" a="1"/>
  <c r="T2563" i="2" s="1"/>
  <c r="T2564" i="2" a="1"/>
  <c r="T2564" i="2" s="1"/>
  <c r="T2565" i="2" a="1"/>
  <c r="T2565" i="2" s="1"/>
  <c r="T2566" i="2" a="1"/>
  <c r="T2566" i="2" s="1"/>
  <c r="T2567" i="2" a="1"/>
  <c r="T2567" i="2" s="1"/>
  <c r="T2568" i="2" a="1"/>
  <c r="T2568" i="2" s="1"/>
  <c r="T2569" i="2" a="1"/>
  <c r="T2569" i="2" s="1"/>
  <c r="T2570" i="2" a="1"/>
  <c r="T2570" i="2" s="1"/>
  <c r="T2571" i="2" a="1"/>
  <c r="T2571" i="2" s="1"/>
  <c r="T2572" i="2" a="1"/>
  <c r="T2572" i="2" s="1"/>
  <c r="T2573" i="2" a="1"/>
  <c r="T2573" i="2" s="1"/>
  <c r="T2574" i="2" a="1"/>
  <c r="T2574" i="2" s="1"/>
  <c r="T2575" i="2" a="1"/>
  <c r="T2575" i="2" s="1"/>
  <c r="T2576" i="2" a="1"/>
  <c r="T2576" i="2" s="1"/>
  <c r="T2577" i="2" a="1"/>
  <c r="T2577" i="2" s="1"/>
  <c r="T2578" i="2" a="1"/>
  <c r="T2578" i="2" s="1"/>
  <c r="T2579" i="2" a="1"/>
  <c r="T2579" i="2" s="1"/>
  <c r="T2580" i="2" a="1"/>
  <c r="T2580" i="2" s="1"/>
  <c r="T2581" i="2" a="1"/>
  <c r="T2581" i="2" s="1"/>
  <c r="T2582" i="2" a="1"/>
  <c r="T2582" i="2" s="1"/>
  <c r="T2583" i="2" a="1"/>
  <c r="T2583" i="2" s="1"/>
  <c r="T2584" i="2" a="1"/>
  <c r="T2584" i="2" s="1"/>
  <c r="T2585" i="2" a="1"/>
  <c r="T2585" i="2" s="1"/>
  <c r="T2586" i="2" a="1"/>
  <c r="T2586" i="2" s="1"/>
  <c r="T2587" i="2" a="1"/>
  <c r="T2587" i="2" s="1"/>
  <c r="T2588" i="2" a="1"/>
  <c r="T2588" i="2" s="1"/>
  <c r="T2589" i="2" a="1"/>
  <c r="T2589" i="2" s="1"/>
  <c r="T2590" i="2" a="1"/>
  <c r="T2590" i="2" s="1"/>
  <c r="T2591" i="2" a="1"/>
  <c r="T2591" i="2" s="1"/>
  <c r="T2592" i="2" a="1"/>
  <c r="T2592" i="2" s="1"/>
  <c r="T2593" i="2" a="1"/>
  <c r="T2593" i="2" s="1"/>
  <c r="T2594" i="2" a="1"/>
  <c r="T2594" i="2" s="1"/>
  <c r="T2595" i="2" a="1"/>
  <c r="T2595" i="2" s="1"/>
  <c r="T2596" i="2" a="1"/>
  <c r="T2596" i="2" s="1"/>
  <c r="T2597" i="2" a="1"/>
  <c r="T2597" i="2" s="1"/>
  <c r="T2598" i="2" a="1"/>
  <c r="T2598" i="2" s="1"/>
  <c r="T2599" i="2" a="1"/>
  <c r="T2599" i="2" s="1"/>
  <c r="T2600" i="2" a="1"/>
  <c r="T2600" i="2" s="1"/>
  <c r="T2601" i="2" a="1"/>
  <c r="T2601" i="2" s="1"/>
  <c r="T2602" i="2" a="1"/>
  <c r="T2602" i="2" s="1"/>
  <c r="T2603" i="2" a="1"/>
  <c r="T2603" i="2" s="1"/>
  <c r="T2604" i="2" a="1"/>
  <c r="T2604" i="2" s="1"/>
  <c r="T2605" i="2" a="1"/>
  <c r="T2605" i="2" s="1"/>
  <c r="T2606" i="2" a="1"/>
  <c r="T2606" i="2" s="1"/>
  <c r="T2607" i="2" a="1"/>
  <c r="T2607" i="2" s="1"/>
  <c r="T2608" i="2" a="1"/>
  <c r="T2608" i="2" s="1"/>
  <c r="T2609" i="2" a="1"/>
  <c r="T2609" i="2" s="1"/>
  <c r="T2610" i="2" a="1"/>
  <c r="T2610" i="2" s="1"/>
  <c r="T2611" i="2" a="1"/>
  <c r="T2611" i="2" s="1"/>
  <c r="T2612" i="2" a="1"/>
  <c r="T2612" i="2" s="1"/>
  <c r="T2613" i="2" a="1"/>
  <c r="T2613" i="2" s="1"/>
  <c r="T2614" i="2" a="1"/>
  <c r="T2614" i="2" s="1"/>
  <c r="T2615" i="2" a="1"/>
  <c r="T2615" i="2" s="1"/>
  <c r="T2616" i="2" a="1"/>
  <c r="T2616" i="2" s="1"/>
  <c r="T2617" i="2" a="1"/>
  <c r="T2617" i="2" s="1"/>
  <c r="T2618" i="2" a="1"/>
  <c r="T2618" i="2" s="1"/>
  <c r="T2619" i="2" a="1"/>
  <c r="T2619" i="2" s="1"/>
  <c r="T2620" i="2" a="1"/>
  <c r="T2620" i="2" s="1"/>
  <c r="T2621" i="2" a="1"/>
  <c r="T2621" i="2" s="1"/>
  <c r="T2622" i="2" a="1"/>
  <c r="T2622" i="2" s="1"/>
  <c r="T2623" i="2" a="1"/>
  <c r="T2623" i="2" s="1"/>
  <c r="T2624" i="2" a="1"/>
  <c r="T2624" i="2" s="1"/>
  <c r="T2625" i="2" a="1"/>
  <c r="T2625" i="2" s="1"/>
  <c r="T2626" i="2" a="1"/>
  <c r="T2626" i="2" s="1"/>
  <c r="T2627" i="2" a="1"/>
  <c r="T2627" i="2" s="1"/>
  <c r="T2628" i="2" a="1"/>
  <c r="T2628" i="2" s="1"/>
  <c r="T2629" i="2" a="1"/>
  <c r="T2629" i="2" s="1"/>
  <c r="T2630" i="2" a="1"/>
  <c r="T2630" i="2" s="1"/>
  <c r="T2631" i="2" a="1"/>
  <c r="T2631" i="2" s="1"/>
  <c r="T2632" i="2" a="1"/>
  <c r="T2632" i="2" s="1"/>
  <c r="T2633" i="2" a="1"/>
  <c r="T2633" i="2" s="1"/>
  <c r="T2634" i="2" a="1"/>
  <c r="T2634" i="2" s="1"/>
  <c r="T2635" i="2" a="1"/>
  <c r="T2635" i="2" s="1"/>
  <c r="T2636" i="2" a="1"/>
  <c r="T2636" i="2" s="1"/>
  <c r="T2637" i="2" a="1"/>
  <c r="T2637" i="2" s="1"/>
  <c r="T2638" i="2" a="1"/>
  <c r="T2638" i="2" s="1"/>
  <c r="T2639" i="2" a="1"/>
  <c r="T2639" i="2" s="1"/>
  <c r="T2640" i="2" a="1"/>
  <c r="T2640" i="2" s="1"/>
  <c r="T2641" i="2" a="1"/>
  <c r="T2641" i="2" s="1"/>
  <c r="T2642" i="2" a="1"/>
  <c r="T2642" i="2" s="1"/>
  <c r="T2643" i="2" a="1"/>
  <c r="T2643" i="2" s="1"/>
  <c r="T2644" i="2" a="1"/>
  <c r="T2644" i="2" s="1"/>
  <c r="T2645" i="2" a="1"/>
  <c r="T2645" i="2" s="1"/>
  <c r="T2646" i="2" a="1"/>
  <c r="T2646" i="2" s="1"/>
  <c r="T2647" i="2" a="1"/>
  <c r="T2647" i="2" s="1"/>
  <c r="T2648" i="2" a="1"/>
  <c r="T2648" i="2" s="1"/>
  <c r="T2649" i="2" a="1"/>
  <c r="T2649" i="2" s="1"/>
  <c r="T2650" i="2" a="1"/>
  <c r="T2650" i="2" s="1"/>
  <c r="T2651" i="2" a="1"/>
  <c r="T2651" i="2" s="1"/>
  <c r="T2652" i="2" a="1"/>
  <c r="T2652" i="2" s="1"/>
  <c r="T2653" i="2" a="1"/>
  <c r="T2653" i="2" s="1"/>
  <c r="T2654" i="2" a="1"/>
  <c r="T2654" i="2" s="1"/>
  <c r="T2655" i="2" a="1"/>
  <c r="T2655" i="2" s="1"/>
  <c r="T2656" i="2" a="1"/>
  <c r="T2656" i="2" s="1"/>
  <c r="T2657" i="2" a="1"/>
  <c r="T2657" i="2" s="1"/>
  <c r="T2658" i="2" a="1"/>
  <c r="T2658" i="2" s="1"/>
  <c r="T2659" i="2" a="1"/>
  <c r="T2659" i="2" s="1"/>
  <c r="T2660" i="2" a="1"/>
  <c r="T2660" i="2" s="1"/>
  <c r="T2661" i="2" a="1"/>
  <c r="T2661" i="2" s="1"/>
  <c r="T2662" i="2" a="1"/>
  <c r="T2662" i="2" s="1"/>
  <c r="T2663" i="2" a="1"/>
  <c r="T2663" i="2" s="1"/>
  <c r="T2664" i="2" a="1"/>
  <c r="T2664" i="2" s="1"/>
  <c r="T2665" i="2" a="1"/>
  <c r="T2665" i="2" s="1"/>
  <c r="T2666" i="2" a="1"/>
  <c r="T2666" i="2" s="1"/>
  <c r="T2667" i="2" a="1"/>
  <c r="T2667" i="2" s="1"/>
  <c r="T2668" i="2" a="1"/>
  <c r="T2668" i="2" s="1"/>
  <c r="T2669" i="2" a="1"/>
  <c r="T2669" i="2" s="1"/>
  <c r="T2670" i="2" a="1"/>
  <c r="T2670" i="2" s="1"/>
  <c r="T2671" i="2" a="1"/>
  <c r="T2671" i="2" s="1"/>
  <c r="T2672" i="2" a="1"/>
  <c r="T2672" i="2" s="1"/>
  <c r="T2673" i="2" a="1"/>
  <c r="T2673" i="2" s="1"/>
  <c r="T2674" i="2" a="1"/>
  <c r="T2674" i="2" s="1"/>
  <c r="T2675" i="2" a="1"/>
  <c r="T2675" i="2" s="1"/>
  <c r="T2676" i="2" a="1"/>
  <c r="T2676" i="2" s="1"/>
  <c r="T2677" i="2" a="1"/>
  <c r="T2677" i="2" s="1"/>
  <c r="T2678" i="2" a="1"/>
  <c r="T2678" i="2" s="1"/>
  <c r="T2679" i="2" a="1"/>
  <c r="T2679" i="2" s="1"/>
  <c r="T2680" i="2" a="1"/>
  <c r="T2680" i="2" s="1"/>
  <c r="T2681" i="2" a="1"/>
  <c r="T2681" i="2" s="1"/>
  <c r="T2682" i="2" a="1"/>
  <c r="T2682" i="2" s="1"/>
  <c r="T2683" i="2" a="1"/>
  <c r="T2683" i="2" s="1"/>
  <c r="T2684" i="2" a="1"/>
  <c r="T2684" i="2" s="1"/>
  <c r="T2685" i="2" a="1"/>
  <c r="T2685" i="2" s="1"/>
  <c r="T2686" i="2" a="1"/>
  <c r="T2686" i="2" s="1"/>
  <c r="T2687" i="2" a="1"/>
  <c r="T2687" i="2" s="1"/>
  <c r="T2688" i="2" a="1"/>
  <c r="T2688" i="2" s="1"/>
  <c r="T2689" i="2" a="1"/>
  <c r="T2689" i="2" s="1"/>
  <c r="T2690" i="2" a="1"/>
  <c r="T2690" i="2" s="1"/>
  <c r="T2691" i="2" a="1"/>
  <c r="T2691" i="2" s="1"/>
  <c r="T2692" i="2" a="1"/>
  <c r="T2692" i="2" s="1"/>
  <c r="T2693" i="2" a="1"/>
  <c r="T2693" i="2" s="1"/>
  <c r="T2694" i="2" a="1"/>
  <c r="T2694" i="2" s="1"/>
  <c r="T2695" i="2" a="1"/>
  <c r="T2695" i="2" s="1"/>
  <c r="T2696" i="2" a="1"/>
  <c r="T2696" i="2" s="1"/>
  <c r="T2697" i="2" a="1"/>
  <c r="T2697" i="2" s="1"/>
  <c r="T2698" i="2" a="1"/>
  <c r="T2698" i="2" s="1"/>
  <c r="T2699" i="2" a="1"/>
  <c r="T2699" i="2" s="1"/>
  <c r="T2700" i="2" a="1"/>
  <c r="T2700" i="2" s="1"/>
  <c r="T2701" i="2" a="1"/>
  <c r="T2701" i="2" s="1"/>
  <c r="T2702" i="2" a="1"/>
  <c r="T2702" i="2" s="1"/>
  <c r="T2703" i="2" a="1"/>
  <c r="T2703" i="2" s="1"/>
  <c r="T2704" i="2" a="1"/>
  <c r="T2704" i="2" s="1"/>
  <c r="T2705" i="2" a="1"/>
  <c r="T2705" i="2" s="1"/>
  <c r="T2706" i="2" a="1"/>
  <c r="T2706" i="2" s="1"/>
  <c r="T2707" i="2" a="1"/>
  <c r="T2707" i="2" s="1"/>
  <c r="T2708" i="2" a="1"/>
  <c r="T2708" i="2" s="1"/>
  <c r="T2709" i="2" a="1"/>
  <c r="T2709" i="2" s="1"/>
  <c r="T2710" i="2" a="1"/>
  <c r="T2710" i="2" s="1"/>
  <c r="T2711" i="2" a="1"/>
  <c r="T2711" i="2" s="1"/>
  <c r="T2712" i="2" a="1"/>
  <c r="T2712" i="2" s="1"/>
  <c r="T2713" i="2" a="1"/>
  <c r="T2713" i="2" s="1"/>
  <c r="T2714" i="2" a="1"/>
  <c r="T2714" i="2" s="1"/>
  <c r="T2715" i="2" a="1"/>
  <c r="T2715" i="2" s="1"/>
  <c r="T2716" i="2" a="1"/>
  <c r="T2716" i="2" s="1"/>
  <c r="T2717" i="2" a="1"/>
  <c r="T2717" i="2" s="1"/>
  <c r="T2718" i="2" a="1"/>
  <c r="T2718" i="2" s="1"/>
  <c r="T2719" i="2" a="1"/>
  <c r="T2719" i="2" s="1"/>
  <c r="T2720" i="2" a="1"/>
  <c r="T2720" i="2" s="1"/>
  <c r="T2721" i="2" a="1"/>
  <c r="T2721" i="2" s="1"/>
  <c r="T2722" i="2" a="1"/>
  <c r="T2722" i="2" s="1"/>
  <c r="T2723" i="2" a="1"/>
  <c r="T2723" i="2" s="1"/>
  <c r="T2724" i="2" a="1"/>
  <c r="T2724" i="2" s="1"/>
  <c r="T2725" i="2" a="1"/>
  <c r="T2725" i="2" s="1"/>
  <c r="T2726" i="2" a="1"/>
  <c r="T2726" i="2" s="1"/>
  <c r="T2727" i="2" a="1"/>
  <c r="T2727" i="2" s="1"/>
  <c r="T2728" i="2" a="1"/>
  <c r="T2728" i="2" s="1"/>
  <c r="T2729" i="2" a="1"/>
  <c r="T2729" i="2" s="1"/>
  <c r="T2730" i="2" a="1"/>
  <c r="T2730" i="2" s="1"/>
  <c r="T2731" i="2" a="1"/>
  <c r="T2731" i="2" s="1"/>
  <c r="T2732" i="2" a="1"/>
  <c r="T2732" i="2" s="1"/>
  <c r="T2733" i="2" a="1"/>
  <c r="T2733" i="2" s="1"/>
  <c r="T2734" i="2" a="1"/>
  <c r="T2734" i="2" s="1"/>
  <c r="T2735" i="2" a="1"/>
  <c r="T2735" i="2" s="1"/>
  <c r="T2736" i="2" a="1"/>
  <c r="T2736" i="2" s="1"/>
  <c r="T2737" i="2" a="1"/>
  <c r="T2737" i="2" s="1"/>
  <c r="T2738" i="2" a="1"/>
  <c r="T2738" i="2" s="1"/>
  <c r="T2739" i="2" a="1"/>
  <c r="T2739" i="2" s="1"/>
  <c r="T2740" i="2" a="1"/>
  <c r="T2740" i="2" s="1"/>
  <c r="T2741" i="2" a="1"/>
  <c r="T2741" i="2" s="1"/>
  <c r="T2742" i="2" a="1"/>
  <c r="T2742" i="2" s="1"/>
  <c r="T2743" i="2" a="1"/>
  <c r="T2743" i="2" s="1"/>
  <c r="T2744" i="2" a="1"/>
  <c r="T2744" i="2" s="1"/>
  <c r="T2745" i="2" a="1"/>
  <c r="T2745" i="2" s="1"/>
  <c r="T2746" i="2" a="1"/>
  <c r="T2746" i="2" s="1"/>
  <c r="T2747" i="2" a="1"/>
  <c r="T2747" i="2" s="1"/>
  <c r="T2748" i="2" a="1"/>
  <c r="T2748" i="2" s="1"/>
  <c r="T2749" i="2" a="1"/>
  <c r="T2749" i="2" s="1"/>
  <c r="T2750" i="2" a="1"/>
  <c r="T2750" i="2" s="1"/>
  <c r="T2751" i="2" a="1"/>
  <c r="T2751" i="2" s="1"/>
  <c r="T2752" i="2" a="1"/>
  <c r="T2752" i="2" s="1"/>
  <c r="T2753" i="2" a="1"/>
  <c r="T2753" i="2" s="1"/>
  <c r="T2754" i="2" a="1"/>
  <c r="T2754" i="2" s="1"/>
  <c r="T2755" i="2" a="1"/>
  <c r="T2755" i="2" s="1"/>
  <c r="T2756" i="2" a="1"/>
  <c r="T2756" i="2" s="1"/>
  <c r="T2757" i="2" a="1"/>
  <c r="T2757" i="2" s="1"/>
  <c r="T2758" i="2" a="1"/>
  <c r="T2758" i="2" s="1"/>
  <c r="T2759" i="2" a="1"/>
  <c r="T2759" i="2" s="1"/>
  <c r="T2760" i="2" a="1"/>
  <c r="T2760" i="2" s="1"/>
  <c r="T2761" i="2" a="1"/>
  <c r="T2761" i="2" s="1"/>
  <c r="T2762" i="2" a="1"/>
  <c r="T2762" i="2" s="1"/>
  <c r="T2763" i="2" a="1"/>
  <c r="T2763" i="2" s="1"/>
  <c r="T2764" i="2" a="1"/>
  <c r="T2764" i="2" s="1"/>
  <c r="T2765" i="2" a="1"/>
  <c r="T2765" i="2" s="1"/>
  <c r="T2766" i="2" a="1"/>
  <c r="T2766" i="2" s="1"/>
  <c r="T2767" i="2" a="1"/>
  <c r="T2767" i="2" s="1"/>
  <c r="T2768" i="2" a="1"/>
  <c r="T2768" i="2" s="1"/>
  <c r="T2769" i="2" a="1"/>
  <c r="T2769" i="2" s="1"/>
  <c r="T2770" i="2" a="1"/>
  <c r="T2770" i="2" s="1"/>
  <c r="T2771" i="2" a="1"/>
  <c r="T2771" i="2" s="1"/>
  <c r="T2772" i="2" a="1"/>
  <c r="T2772" i="2" s="1"/>
  <c r="T2773" i="2" a="1"/>
  <c r="T2773" i="2" s="1"/>
  <c r="T2774" i="2" a="1"/>
  <c r="T2774" i="2" s="1"/>
  <c r="T2775" i="2" a="1"/>
  <c r="T2775" i="2" s="1"/>
  <c r="T2776" i="2" a="1"/>
  <c r="T2776" i="2" s="1"/>
  <c r="T2777" i="2" a="1"/>
  <c r="T2777" i="2" s="1"/>
  <c r="T2778" i="2" a="1"/>
  <c r="T2778" i="2" s="1"/>
  <c r="T2779" i="2" a="1"/>
  <c r="T2779" i="2" s="1"/>
  <c r="T2780" i="2" a="1"/>
  <c r="T2780" i="2" s="1"/>
  <c r="T2781" i="2" a="1"/>
  <c r="T2781" i="2" s="1"/>
  <c r="T2782" i="2" a="1"/>
  <c r="T2782" i="2" s="1"/>
  <c r="T2783" i="2" a="1"/>
  <c r="T2783" i="2" s="1"/>
  <c r="T2784" i="2" a="1"/>
  <c r="T2784" i="2" s="1"/>
  <c r="T2785" i="2" a="1"/>
  <c r="T2785" i="2" s="1"/>
  <c r="T2786" i="2" a="1"/>
  <c r="T2786" i="2" s="1"/>
  <c r="T2787" i="2" a="1"/>
  <c r="T2787" i="2" s="1"/>
  <c r="T2788" i="2" a="1"/>
  <c r="T2788" i="2" s="1"/>
  <c r="T2789" i="2" a="1"/>
  <c r="T2789" i="2" s="1"/>
  <c r="T2790" i="2" a="1"/>
  <c r="T2790" i="2" s="1"/>
  <c r="T2791" i="2" a="1"/>
  <c r="T2791" i="2" s="1"/>
  <c r="T2792" i="2" a="1"/>
  <c r="T2792" i="2" s="1"/>
  <c r="T2793" i="2" a="1"/>
  <c r="T2793" i="2" s="1"/>
  <c r="T2794" i="2" a="1"/>
  <c r="T2794" i="2" s="1"/>
  <c r="T2795" i="2" a="1"/>
  <c r="T2795" i="2" s="1"/>
  <c r="T2796" i="2" a="1"/>
  <c r="T2796" i="2" s="1"/>
  <c r="T2797" i="2" a="1"/>
  <c r="T2797" i="2" s="1"/>
  <c r="T2798" i="2" a="1"/>
  <c r="T2798" i="2" s="1"/>
  <c r="T2799" i="2" a="1"/>
  <c r="T2799" i="2" s="1"/>
  <c r="T2800" i="2" a="1"/>
  <c r="T2800" i="2" s="1"/>
  <c r="T2801" i="2" a="1"/>
  <c r="T2801" i="2" s="1"/>
  <c r="T2802" i="2" a="1"/>
  <c r="T2802" i="2" s="1"/>
  <c r="T2803" i="2" a="1"/>
  <c r="T2803" i="2" s="1"/>
  <c r="T2804" i="2" a="1"/>
  <c r="T2804" i="2" s="1"/>
  <c r="T2805" i="2" a="1"/>
  <c r="T2805" i="2" s="1"/>
  <c r="T2806" i="2" a="1"/>
  <c r="T2806" i="2" s="1"/>
  <c r="T2807" i="2" a="1"/>
  <c r="T2807" i="2" s="1"/>
  <c r="T2808" i="2" a="1"/>
  <c r="T2808" i="2" s="1"/>
  <c r="T2809" i="2" a="1"/>
  <c r="T2809" i="2" s="1"/>
  <c r="T2810" i="2" a="1"/>
  <c r="T2810" i="2" s="1"/>
  <c r="T2811" i="2" a="1"/>
  <c r="T2811" i="2" s="1"/>
  <c r="T2812" i="2" a="1"/>
  <c r="T2812" i="2" s="1"/>
  <c r="T2813" i="2" a="1"/>
  <c r="T2813" i="2" s="1"/>
  <c r="T2814" i="2" a="1"/>
  <c r="T2814" i="2" s="1"/>
  <c r="T2815" i="2" a="1"/>
  <c r="T2815" i="2" s="1"/>
  <c r="T2816" i="2" a="1"/>
  <c r="T2816" i="2" s="1"/>
  <c r="T2817" i="2" a="1"/>
  <c r="T2817" i="2" s="1"/>
  <c r="T2818" i="2" a="1"/>
  <c r="T2818" i="2" s="1"/>
  <c r="T2819" i="2" a="1"/>
  <c r="T2819" i="2" s="1"/>
  <c r="T2820" i="2" a="1"/>
  <c r="T2820" i="2" s="1"/>
  <c r="T2821" i="2" a="1"/>
  <c r="T2821" i="2" s="1"/>
  <c r="T2822" i="2" a="1"/>
  <c r="T2822" i="2" s="1"/>
  <c r="T2823" i="2" a="1"/>
  <c r="T2823" i="2" s="1"/>
  <c r="T2824" i="2" a="1"/>
  <c r="T2824" i="2" s="1"/>
  <c r="T2825" i="2" a="1"/>
  <c r="T2825" i="2" s="1"/>
  <c r="T2826" i="2" a="1"/>
  <c r="T2826" i="2" s="1"/>
  <c r="T2827" i="2" a="1"/>
  <c r="T2827" i="2" s="1"/>
  <c r="T2828" i="2" a="1"/>
  <c r="T2828" i="2" s="1"/>
  <c r="T2829" i="2" a="1"/>
  <c r="T2829" i="2" s="1"/>
  <c r="T2830" i="2" a="1"/>
  <c r="T2830" i="2" s="1"/>
  <c r="T2831" i="2" a="1"/>
  <c r="T2831" i="2" s="1"/>
  <c r="T2832" i="2" a="1"/>
  <c r="T2832" i="2" s="1"/>
  <c r="T2833" i="2" a="1"/>
  <c r="T2833" i="2" s="1"/>
  <c r="T2834" i="2" a="1"/>
  <c r="T2834" i="2" s="1"/>
  <c r="T2835" i="2" a="1"/>
  <c r="T2835" i="2" s="1"/>
  <c r="T2836" i="2" a="1"/>
  <c r="T2836" i="2" s="1"/>
  <c r="T2837" i="2" a="1"/>
  <c r="T2837" i="2" s="1"/>
  <c r="T2838" i="2" a="1"/>
  <c r="T2838" i="2" s="1"/>
  <c r="T2839" i="2" a="1"/>
  <c r="T2839" i="2" s="1"/>
  <c r="T2840" i="2" a="1"/>
  <c r="T2840" i="2" s="1"/>
  <c r="T2841" i="2" a="1"/>
  <c r="T2841" i="2" s="1"/>
  <c r="T2842" i="2" a="1"/>
  <c r="T2842" i="2" s="1"/>
  <c r="T2843" i="2" a="1"/>
  <c r="T2843" i="2" s="1"/>
  <c r="T2844" i="2" a="1"/>
  <c r="T2844" i="2" s="1"/>
  <c r="T2845" i="2" a="1"/>
  <c r="T2845" i="2" s="1"/>
  <c r="T2846" i="2" a="1"/>
  <c r="T2846" i="2" s="1"/>
  <c r="T2847" i="2" a="1"/>
  <c r="T2847" i="2" s="1"/>
  <c r="T2848" i="2" a="1"/>
  <c r="T2848" i="2" s="1"/>
  <c r="T2849" i="2" a="1"/>
  <c r="T2849" i="2" s="1"/>
  <c r="T2850" i="2" a="1"/>
  <c r="T2850" i="2" s="1"/>
  <c r="T2851" i="2" a="1"/>
  <c r="T2851" i="2" s="1"/>
  <c r="T2852" i="2" a="1"/>
  <c r="T2852" i="2" s="1"/>
  <c r="T2853" i="2" a="1"/>
  <c r="T2853" i="2" s="1"/>
  <c r="T2854" i="2" a="1"/>
  <c r="T2854" i="2" s="1"/>
  <c r="T2855" i="2" a="1"/>
  <c r="T2855" i="2" s="1"/>
  <c r="T2856" i="2" a="1"/>
  <c r="T2856" i="2" s="1"/>
  <c r="T2857" i="2" a="1"/>
  <c r="T2857" i="2" s="1"/>
  <c r="T2858" i="2" a="1"/>
  <c r="T2858" i="2" s="1"/>
  <c r="T2859" i="2" a="1"/>
  <c r="T2859" i="2" s="1"/>
  <c r="T2860" i="2" a="1"/>
  <c r="T2860" i="2" s="1"/>
  <c r="T2861" i="2" a="1"/>
  <c r="T2861" i="2" s="1"/>
  <c r="T2862" i="2" a="1"/>
  <c r="T2862" i="2" s="1"/>
  <c r="T2863" i="2" a="1"/>
  <c r="T2863" i="2" s="1"/>
  <c r="T2864" i="2" a="1"/>
  <c r="T2864" i="2" s="1"/>
  <c r="T2865" i="2" a="1"/>
  <c r="T2865" i="2" s="1"/>
  <c r="T2866" i="2" a="1"/>
  <c r="T2866" i="2" s="1"/>
  <c r="T2867" i="2" a="1"/>
  <c r="T2867" i="2" s="1"/>
  <c r="T2868" i="2" a="1"/>
  <c r="T2868" i="2" s="1"/>
  <c r="T2869" i="2" a="1"/>
  <c r="T2869" i="2" s="1"/>
  <c r="T2870" i="2" a="1"/>
  <c r="T2870" i="2" s="1"/>
  <c r="T2871" i="2" a="1"/>
  <c r="T2871" i="2" s="1"/>
  <c r="T2872" i="2" a="1"/>
  <c r="T2872" i="2" s="1"/>
  <c r="T2873" i="2" a="1"/>
  <c r="T2873" i="2" s="1"/>
  <c r="T2874" i="2" a="1"/>
  <c r="T2874" i="2" s="1"/>
  <c r="T2875" i="2" a="1"/>
  <c r="T2875" i="2" s="1"/>
  <c r="T2876" i="2" a="1"/>
  <c r="T2876" i="2" s="1"/>
  <c r="T2877" i="2" a="1"/>
  <c r="T2877" i="2" s="1"/>
  <c r="T2878" i="2" a="1"/>
  <c r="T2878" i="2" s="1"/>
  <c r="T2879" i="2" a="1"/>
  <c r="T2879" i="2" s="1"/>
  <c r="T2880" i="2" a="1"/>
  <c r="T2880" i="2" s="1"/>
  <c r="T2881" i="2" a="1"/>
  <c r="T2881" i="2" s="1"/>
  <c r="T2882" i="2" a="1"/>
  <c r="T2882" i="2" s="1"/>
  <c r="T2883" i="2" a="1"/>
  <c r="T2883" i="2" s="1"/>
  <c r="T2884" i="2" a="1"/>
  <c r="T2884" i="2" s="1"/>
  <c r="T2885" i="2" a="1"/>
  <c r="T2885" i="2" s="1"/>
  <c r="T2886" i="2" a="1"/>
  <c r="T2886" i="2" s="1"/>
  <c r="T2887" i="2" a="1"/>
  <c r="T2887" i="2" s="1"/>
  <c r="T2888" i="2" a="1"/>
  <c r="T2888" i="2" s="1"/>
  <c r="T2889" i="2" a="1"/>
  <c r="T2889" i="2" s="1"/>
  <c r="T2890" i="2" a="1"/>
  <c r="T2890" i="2" s="1"/>
  <c r="T2891" i="2" a="1"/>
  <c r="T2891" i="2" s="1"/>
  <c r="T2892" i="2" a="1"/>
  <c r="T2892" i="2" s="1"/>
  <c r="T2893" i="2" a="1"/>
  <c r="T2893" i="2" s="1"/>
  <c r="T2894" i="2" a="1"/>
  <c r="T2894" i="2" s="1"/>
  <c r="T2895" i="2" a="1"/>
  <c r="T2895" i="2" s="1"/>
  <c r="T2896" i="2" a="1"/>
  <c r="T2896" i="2" s="1"/>
  <c r="T2897" i="2" a="1"/>
  <c r="T2897" i="2" s="1"/>
  <c r="T2898" i="2" a="1"/>
  <c r="T2898" i="2" s="1"/>
  <c r="T2899" i="2" a="1"/>
  <c r="T2899" i="2" s="1"/>
  <c r="T2900" i="2" a="1"/>
  <c r="T2900" i="2" s="1"/>
  <c r="T2901" i="2" a="1"/>
  <c r="T2901" i="2" s="1"/>
  <c r="T2902" i="2" a="1"/>
  <c r="T2902" i="2" s="1"/>
  <c r="T2903" i="2" a="1"/>
  <c r="T2903" i="2" s="1"/>
  <c r="T2904" i="2" a="1"/>
  <c r="T2904" i="2" s="1"/>
  <c r="T2905" i="2" a="1"/>
  <c r="T2905" i="2" s="1"/>
  <c r="T2906" i="2" a="1"/>
  <c r="T2906" i="2" s="1"/>
  <c r="T2907" i="2" a="1"/>
  <c r="T2907" i="2" s="1"/>
  <c r="T2908" i="2" a="1"/>
  <c r="T2908" i="2" s="1"/>
  <c r="T2909" i="2" a="1"/>
  <c r="T2909" i="2" s="1"/>
  <c r="T2910" i="2" a="1"/>
  <c r="T2910" i="2" s="1"/>
  <c r="T2911" i="2" a="1"/>
  <c r="T2911" i="2" s="1"/>
  <c r="T2912" i="2" a="1"/>
  <c r="T2912" i="2" s="1"/>
  <c r="T2913" i="2" a="1"/>
  <c r="T2913" i="2" s="1"/>
  <c r="T2914" i="2" a="1"/>
  <c r="T2914" i="2" s="1"/>
  <c r="T2915" i="2" a="1"/>
  <c r="T2915" i="2" s="1"/>
  <c r="T2916" i="2" a="1"/>
  <c r="T2916" i="2" s="1"/>
  <c r="T2917" i="2" a="1"/>
  <c r="T2917" i="2" s="1"/>
  <c r="T2918" i="2" a="1"/>
  <c r="T2918" i="2" s="1"/>
  <c r="T2919" i="2" a="1"/>
  <c r="T2919" i="2" s="1"/>
  <c r="T2920" i="2" a="1"/>
  <c r="T2920" i="2" s="1"/>
  <c r="T2921" i="2" a="1"/>
  <c r="T2921" i="2" s="1"/>
  <c r="T2922" i="2" a="1"/>
  <c r="T2922" i="2" s="1"/>
  <c r="T2923" i="2" a="1"/>
  <c r="T2923" i="2" s="1"/>
  <c r="T2924" i="2" a="1"/>
  <c r="T2924" i="2" s="1"/>
  <c r="T2925" i="2" a="1"/>
  <c r="T2925" i="2" s="1"/>
  <c r="T2926" i="2" a="1"/>
  <c r="T2926" i="2" s="1"/>
  <c r="T2927" i="2" a="1"/>
  <c r="T2927" i="2" s="1"/>
  <c r="T2928" i="2" a="1"/>
  <c r="T2928" i="2" s="1"/>
  <c r="T2929" i="2" a="1"/>
  <c r="T2929" i="2" s="1"/>
  <c r="T2930" i="2" a="1"/>
  <c r="T2930" i="2" s="1"/>
  <c r="T2931" i="2" a="1"/>
  <c r="T2931" i="2" s="1"/>
  <c r="T2932" i="2" a="1"/>
  <c r="T2932" i="2" s="1"/>
  <c r="T2933" i="2" a="1"/>
  <c r="T2933" i="2" s="1"/>
  <c r="T2934" i="2" a="1"/>
  <c r="T2934" i="2" s="1"/>
  <c r="T2935" i="2" a="1"/>
  <c r="T2935" i="2" s="1"/>
  <c r="T2936" i="2" a="1"/>
  <c r="T2936" i="2" s="1"/>
  <c r="T2937" i="2" a="1"/>
  <c r="T2937" i="2" s="1"/>
  <c r="T2938" i="2" a="1"/>
  <c r="T2938" i="2" s="1"/>
  <c r="T2939" i="2" a="1"/>
  <c r="T2939" i="2" s="1"/>
  <c r="T2940" i="2" a="1"/>
  <c r="T2940" i="2" s="1"/>
  <c r="T2941" i="2" a="1"/>
  <c r="T2941" i="2" s="1"/>
  <c r="T2942" i="2" a="1"/>
  <c r="T2942" i="2" s="1"/>
  <c r="T2943" i="2" a="1"/>
  <c r="T2943" i="2" s="1"/>
  <c r="T2944" i="2" a="1"/>
  <c r="T2944" i="2" s="1"/>
  <c r="T2945" i="2" a="1"/>
  <c r="T2945" i="2" s="1"/>
  <c r="T2946" i="2" a="1"/>
  <c r="T2946" i="2" s="1"/>
  <c r="T2947" i="2" a="1"/>
  <c r="T2947" i="2" s="1"/>
  <c r="T2948" i="2" a="1"/>
  <c r="T2948" i="2" s="1"/>
  <c r="T2949" i="2" a="1"/>
  <c r="T2949" i="2" s="1"/>
  <c r="T2950" i="2" a="1"/>
  <c r="T2950" i="2" s="1"/>
  <c r="T2951" i="2" a="1"/>
  <c r="T2951" i="2" s="1"/>
  <c r="T2952" i="2" a="1"/>
  <c r="T2952" i="2" s="1"/>
  <c r="T2953" i="2" a="1"/>
  <c r="T2953" i="2" s="1"/>
  <c r="T2954" i="2" a="1"/>
  <c r="T2954" i="2" s="1"/>
  <c r="T2955" i="2" a="1"/>
  <c r="T2955" i="2" s="1"/>
  <c r="T2956" i="2" a="1"/>
  <c r="T2956" i="2" s="1"/>
  <c r="T2957" i="2" a="1"/>
  <c r="T2957" i="2" s="1"/>
  <c r="T2958" i="2" a="1"/>
  <c r="T2958" i="2" s="1"/>
  <c r="T2959" i="2" a="1"/>
  <c r="T2959" i="2" s="1"/>
  <c r="T2960" i="2" a="1"/>
  <c r="T2960" i="2" s="1"/>
  <c r="T2961" i="2" a="1"/>
  <c r="T2961" i="2" s="1"/>
  <c r="T2962" i="2" a="1"/>
  <c r="T2962" i="2" s="1"/>
  <c r="T2963" i="2" a="1"/>
  <c r="T2963" i="2" s="1"/>
  <c r="T2964" i="2" a="1"/>
  <c r="T2964" i="2" s="1"/>
  <c r="T2965" i="2" a="1"/>
  <c r="T2965" i="2" s="1"/>
  <c r="T2966" i="2" a="1"/>
  <c r="T2966" i="2" s="1"/>
  <c r="T2967" i="2" a="1"/>
  <c r="T2967" i="2" s="1"/>
  <c r="T2968" i="2" a="1"/>
  <c r="T2968" i="2" s="1"/>
  <c r="T2969" i="2" a="1"/>
  <c r="T2969" i="2" s="1"/>
  <c r="T2970" i="2" a="1"/>
  <c r="T2970" i="2" s="1"/>
  <c r="T2971" i="2" a="1"/>
  <c r="T2971" i="2" s="1"/>
  <c r="T2972" i="2" a="1"/>
  <c r="T2972" i="2" s="1"/>
  <c r="T2973" i="2" a="1"/>
  <c r="T2973" i="2" s="1"/>
  <c r="T2974" i="2" a="1"/>
  <c r="T2974" i="2" s="1"/>
  <c r="T2975" i="2" a="1"/>
  <c r="T2975" i="2" s="1"/>
  <c r="T2976" i="2" a="1"/>
  <c r="T2976" i="2" s="1"/>
  <c r="T2977" i="2" a="1"/>
  <c r="T2977" i="2" s="1"/>
  <c r="T2978" i="2" a="1"/>
  <c r="T2978" i="2" s="1"/>
  <c r="T2979" i="2" a="1"/>
  <c r="T2979" i="2" s="1"/>
  <c r="T2980" i="2" a="1"/>
  <c r="T2980" i="2" s="1"/>
  <c r="T2981" i="2" a="1"/>
  <c r="T2981" i="2" s="1"/>
  <c r="T2982" i="2" a="1"/>
  <c r="T2982" i="2" s="1"/>
  <c r="T2983" i="2" a="1"/>
  <c r="T2983" i="2" s="1"/>
  <c r="T2984" i="2" a="1"/>
  <c r="T2984" i="2" s="1"/>
  <c r="T2985" i="2" a="1"/>
  <c r="T2985" i="2" s="1"/>
  <c r="T2986" i="2" a="1"/>
  <c r="T2986" i="2" s="1"/>
  <c r="T2987" i="2" a="1"/>
  <c r="T2987" i="2" s="1"/>
  <c r="T2988" i="2" a="1"/>
  <c r="T2988" i="2" s="1"/>
  <c r="T2989" i="2" a="1"/>
  <c r="T2989" i="2" s="1"/>
  <c r="T2990" i="2" a="1"/>
  <c r="T2990" i="2" s="1"/>
  <c r="T2991" i="2" a="1"/>
  <c r="T2991" i="2" s="1"/>
  <c r="T2992" i="2" a="1"/>
  <c r="T2992" i="2" s="1"/>
  <c r="T2993" i="2" a="1"/>
  <c r="T2993" i="2" s="1"/>
  <c r="T2994" i="2" a="1"/>
  <c r="T2994" i="2" s="1"/>
  <c r="T2995" i="2" a="1"/>
  <c r="T2995" i="2" s="1"/>
  <c r="T2996" i="2" a="1"/>
  <c r="T2996" i="2" s="1"/>
  <c r="T2997" i="2" a="1"/>
  <c r="T2997" i="2" s="1"/>
  <c r="T2998" i="2" a="1"/>
  <c r="T2998" i="2" s="1"/>
  <c r="T2999" i="2" a="1"/>
  <c r="T2999" i="2" s="1"/>
  <c r="T3000" i="2" a="1"/>
  <c r="T3000" i="2" s="1"/>
  <c r="T3001" i="2" a="1"/>
  <c r="T3001" i="2" s="1"/>
  <c r="T3002" i="2" a="1"/>
  <c r="T3002" i="2" s="1"/>
  <c r="T3003" i="2" a="1"/>
  <c r="T3003" i="2" s="1"/>
  <c r="T3004" i="2" a="1"/>
  <c r="T3004" i="2" s="1"/>
  <c r="T3005" i="2" a="1"/>
  <c r="T3005" i="2" s="1"/>
  <c r="T3006" i="2" a="1"/>
  <c r="T3006" i="2" s="1"/>
  <c r="T3007" i="2" a="1"/>
  <c r="T3007" i="2" s="1"/>
  <c r="T3008" i="2" a="1"/>
  <c r="T3008" i="2" s="1"/>
  <c r="T3009" i="2" a="1"/>
  <c r="T3009" i="2" s="1"/>
  <c r="T3010" i="2" a="1"/>
  <c r="T3010" i="2" s="1"/>
  <c r="T3011" i="2" a="1"/>
  <c r="T3011" i="2" s="1"/>
  <c r="T3012" i="2" a="1"/>
  <c r="T3012" i="2" s="1"/>
  <c r="T3013" i="2" a="1"/>
  <c r="T3013" i="2" s="1"/>
  <c r="T3014" i="2" a="1"/>
  <c r="T3014" i="2" s="1"/>
  <c r="T3015" i="2" a="1"/>
  <c r="T3015" i="2" s="1"/>
  <c r="T3016" i="2" a="1"/>
  <c r="T3016" i="2" s="1"/>
  <c r="T3017" i="2" a="1"/>
  <c r="T3017" i="2" s="1"/>
  <c r="T3018" i="2" a="1"/>
  <c r="T3018" i="2" s="1"/>
  <c r="S911" i="2" a="1"/>
  <c r="S911" i="2" s="1"/>
  <c r="S1558" i="2" a="1"/>
  <c r="S1558" i="2" s="1"/>
  <c r="S1600" i="2" a="1"/>
  <c r="S1600" i="2" s="1"/>
  <c r="S1602" i="2" a="1"/>
  <c r="S1602" i="2" s="1"/>
  <c r="S1628" i="2" a="1"/>
  <c r="S1628" i="2" s="1"/>
  <c r="S1630" i="2" a="1"/>
  <c r="S1630" i="2" s="1"/>
  <c r="S1632" i="2" a="1"/>
  <c r="S1632" i="2" s="1"/>
  <c r="S1731" i="2" a="1"/>
  <c r="S1731" i="2" s="1"/>
  <c r="S1742" i="2" a="1"/>
  <c r="S1742" i="2" s="1"/>
  <c r="S1838" i="2" a="1"/>
  <c r="S1838" i="2" s="1"/>
  <c r="S1839" i="2" a="1"/>
  <c r="S1839" i="2" s="1"/>
  <c r="S1855" i="2" a="1"/>
  <c r="S1855" i="2" s="1"/>
  <c r="S1871" i="2" a="1"/>
  <c r="S1871" i="2" s="1"/>
  <c r="S1882" i="2" a="1"/>
  <c r="S1882" i="2" s="1"/>
  <c r="S1886" i="2" a="1"/>
  <c r="S1886" i="2" s="1"/>
  <c r="S1887" i="2" a="1"/>
  <c r="S1887" i="2" s="1"/>
  <c r="S1888" i="2" a="1"/>
  <c r="S1888" i="2" s="1"/>
  <c r="S1889" i="2" a="1"/>
  <c r="S1889" i="2" s="1"/>
  <c r="S1890" i="2" a="1"/>
  <c r="S1890" i="2" s="1"/>
  <c r="S1891" i="2" a="1"/>
  <c r="S1891" i="2" s="1"/>
  <c r="S1892" i="2" a="1"/>
  <c r="S1892" i="2" s="1"/>
  <c r="S1893" i="2" a="1"/>
  <c r="S1893" i="2" s="1"/>
  <c r="S1894" i="2" a="1"/>
  <c r="S1894" i="2" s="1"/>
  <c r="S1895" i="2" a="1"/>
  <c r="S1895" i="2" s="1"/>
  <c r="S1896" i="2" a="1"/>
  <c r="S1896" i="2" s="1"/>
  <c r="S1897" i="2" a="1"/>
  <c r="S1897" i="2" s="1"/>
  <c r="S1898" i="2" a="1"/>
  <c r="S1898" i="2" s="1"/>
  <c r="S1899" i="2" a="1"/>
  <c r="S1899" i="2" s="1"/>
  <c r="S1900" i="2" a="1"/>
  <c r="S1900" i="2" s="1"/>
  <c r="S1901" i="2" a="1"/>
  <c r="S1901" i="2" s="1"/>
  <c r="S1902" i="2" a="1"/>
  <c r="S1902" i="2" s="1"/>
  <c r="S1903" i="2" a="1"/>
  <c r="S1903" i="2" s="1"/>
  <c r="S1904" i="2" a="1"/>
  <c r="S1904" i="2" s="1"/>
  <c r="S1905" i="2" a="1"/>
  <c r="S1905" i="2" s="1"/>
  <c r="S1906" i="2" a="1"/>
  <c r="S1906" i="2" s="1"/>
  <c r="S1907" i="2" a="1"/>
  <c r="S1907" i="2" s="1"/>
  <c r="S1908" i="2" a="1"/>
  <c r="S1908" i="2" s="1"/>
  <c r="S1909" i="2" a="1"/>
  <c r="S1909" i="2" s="1"/>
  <c r="S1910" i="2" a="1"/>
  <c r="S1910" i="2" s="1"/>
  <c r="S1911" i="2" a="1"/>
  <c r="S1911" i="2" s="1"/>
  <c r="S1912" i="2" a="1"/>
  <c r="S1912" i="2" s="1"/>
  <c r="S1913" i="2" a="1"/>
  <c r="S1913" i="2" s="1"/>
  <c r="S1914" i="2" a="1"/>
  <c r="S1914" i="2" s="1"/>
  <c r="S1915" i="2" a="1"/>
  <c r="S1915" i="2" s="1"/>
  <c r="S1916" i="2" a="1"/>
  <c r="S1916" i="2" s="1"/>
  <c r="S1917" i="2" a="1"/>
  <c r="S1917" i="2" s="1"/>
  <c r="S1918" i="2" a="1"/>
  <c r="S1918" i="2" s="1"/>
  <c r="S1919" i="2" a="1"/>
  <c r="S1919" i="2" s="1"/>
  <c r="S1920" i="2" a="1"/>
  <c r="S1920" i="2" s="1"/>
  <c r="S1921" i="2" a="1"/>
  <c r="S1921" i="2" s="1"/>
  <c r="S1922" i="2" a="1"/>
  <c r="S1922" i="2" s="1"/>
  <c r="S1923" i="2" a="1"/>
  <c r="S1923" i="2" s="1"/>
  <c r="S1924" i="2" a="1"/>
  <c r="S1924" i="2" s="1"/>
  <c r="S1925" i="2" a="1"/>
  <c r="S1925" i="2" s="1"/>
  <c r="S1926" i="2" a="1"/>
  <c r="S1926" i="2" s="1"/>
  <c r="S1927" i="2" a="1"/>
  <c r="S1927" i="2" s="1"/>
  <c r="S1928" i="2" a="1"/>
  <c r="S1928" i="2" s="1"/>
  <c r="S1929" i="2" a="1"/>
  <c r="S1929" i="2" s="1"/>
  <c r="S1930" i="2" a="1"/>
  <c r="S1930" i="2" s="1"/>
  <c r="S1931" i="2" a="1"/>
  <c r="S1931" i="2" s="1"/>
  <c r="S1932" i="2" a="1"/>
  <c r="S1932" i="2" s="1"/>
  <c r="S1933" i="2" a="1"/>
  <c r="S1933" i="2" s="1"/>
  <c r="S1934" i="2" a="1"/>
  <c r="S1934" i="2" s="1"/>
  <c r="S1935" i="2" a="1"/>
  <c r="S1935" i="2" s="1"/>
  <c r="S1936" i="2" a="1"/>
  <c r="S1936" i="2" s="1"/>
  <c r="S1937" i="2" a="1"/>
  <c r="S1937" i="2" s="1"/>
  <c r="S1938" i="2" a="1"/>
  <c r="S1938" i="2" s="1"/>
  <c r="S1939" i="2" a="1"/>
  <c r="S1939" i="2" s="1"/>
  <c r="S1940" i="2" a="1"/>
  <c r="S1940" i="2" s="1"/>
  <c r="S1941" i="2" a="1"/>
  <c r="S1941" i="2" s="1"/>
  <c r="S1942" i="2" a="1"/>
  <c r="S1942" i="2" s="1"/>
  <c r="S1943" i="2" a="1"/>
  <c r="S1943" i="2" s="1"/>
  <c r="S1944" i="2" a="1"/>
  <c r="S1944" i="2" s="1"/>
  <c r="S1945" i="2" a="1"/>
  <c r="S1945" i="2" s="1"/>
  <c r="S1946" i="2" a="1"/>
  <c r="S1946" i="2" s="1"/>
  <c r="S1947" i="2" a="1"/>
  <c r="S1947" i="2" s="1"/>
  <c r="S1948" i="2" a="1"/>
  <c r="S1948" i="2" s="1"/>
  <c r="S1949" i="2" a="1"/>
  <c r="S1949" i="2" s="1"/>
  <c r="S1950" i="2" a="1"/>
  <c r="S1950" i="2" s="1"/>
  <c r="S1951" i="2" a="1"/>
  <c r="S1951" i="2" s="1"/>
  <c r="S1952" i="2" a="1"/>
  <c r="S1952" i="2" s="1"/>
  <c r="S1953" i="2" a="1"/>
  <c r="S1953" i="2" s="1"/>
  <c r="S1954" i="2" a="1"/>
  <c r="S1954" i="2" s="1"/>
  <c r="S1955" i="2" a="1"/>
  <c r="S1955" i="2" s="1"/>
  <c r="S1956" i="2" a="1"/>
  <c r="S1956" i="2" s="1"/>
  <c r="S1957" i="2" a="1"/>
  <c r="S1957" i="2" s="1"/>
  <c r="S1958" i="2" a="1"/>
  <c r="S1958" i="2" s="1"/>
  <c r="S1959" i="2" a="1"/>
  <c r="S1959" i="2" s="1"/>
  <c r="S1960" i="2" a="1"/>
  <c r="S1960" i="2" s="1"/>
  <c r="S1961" i="2" a="1"/>
  <c r="S1961" i="2" s="1"/>
  <c r="S1962" i="2" a="1"/>
  <c r="S1962" i="2" s="1"/>
  <c r="S1963" i="2" a="1"/>
  <c r="S1963" i="2" s="1"/>
  <c r="S1964" i="2" a="1"/>
  <c r="S1964" i="2" s="1"/>
  <c r="S1965" i="2" a="1"/>
  <c r="S1965" i="2" s="1"/>
  <c r="S1966" i="2" a="1"/>
  <c r="S1966" i="2" s="1"/>
  <c r="S1967" i="2" a="1"/>
  <c r="S1967" i="2" s="1"/>
  <c r="S1968" i="2" a="1"/>
  <c r="S1968" i="2" s="1"/>
  <c r="S1969" i="2" a="1"/>
  <c r="S1969" i="2" s="1"/>
  <c r="S1970" i="2" a="1"/>
  <c r="S1970" i="2" s="1"/>
  <c r="S1971" i="2" a="1"/>
  <c r="S1971" i="2" s="1"/>
  <c r="S1972" i="2" a="1"/>
  <c r="S1972" i="2" s="1"/>
  <c r="S1973" i="2" a="1"/>
  <c r="S1973" i="2" s="1"/>
  <c r="S1974" i="2" a="1"/>
  <c r="S1974" i="2" s="1"/>
  <c r="S1975" i="2" a="1"/>
  <c r="S1975" i="2" s="1"/>
  <c r="S1976" i="2" a="1"/>
  <c r="S1976" i="2" s="1"/>
  <c r="S1977" i="2" a="1"/>
  <c r="S1977" i="2" s="1"/>
  <c r="S1978" i="2" a="1"/>
  <c r="S1978" i="2" s="1"/>
  <c r="S1979" i="2" a="1"/>
  <c r="S1979" i="2" s="1"/>
  <c r="S1980" i="2" a="1"/>
  <c r="S1980" i="2" s="1"/>
  <c r="S1981" i="2" a="1"/>
  <c r="S1981" i="2" s="1"/>
  <c r="S1982" i="2" a="1"/>
  <c r="S1982" i="2" s="1"/>
  <c r="S1983" i="2" a="1"/>
  <c r="S1983" i="2" s="1"/>
  <c r="S1984" i="2" a="1"/>
  <c r="S1984" i="2" s="1"/>
  <c r="S1985" i="2" a="1"/>
  <c r="S1985" i="2" s="1"/>
  <c r="S1986" i="2" a="1"/>
  <c r="S1986" i="2" s="1"/>
  <c r="S1987" i="2" a="1"/>
  <c r="S1987" i="2" s="1"/>
  <c r="S1988" i="2" a="1"/>
  <c r="S1988" i="2" s="1"/>
  <c r="S1989" i="2" a="1"/>
  <c r="S1989" i="2" s="1"/>
  <c r="S1990" i="2" a="1"/>
  <c r="S1990" i="2" s="1"/>
  <c r="S1991" i="2" a="1"/>
  <c r="S1991" i="2" s="1"/>
  <c r="S1992" i="2" a="1"/>
  <c r="S1992" i="2" s="1"/>
  <c r="S1993" i="2" a="1"/>
  <c r="S1993" i="2" s="1"/>
  <c r="S1994" i="2" a="1"/>
  <c r="S1994" i="2" s="1"/>
  <c r="S1995" i="2" a="1"/>
  <c r="S1995" i="2" s="1"/>
  <c r="S1996" i="2" a="1"/>
  <c r="S1996" i="2" s="1"/>
  <c r="S1997" i="2" a="1"/>
  <c r="S1997" i="2" s="1"/>
  <c r="S1998" i="2" a="1"/>
  <c r="S1998" i="2" s="1"/>
  <c r="S1999" i="2" a="1"/>
  <c r="S1999" i="2" s="1"/>
  <c r="S2000" i="2" a="1"/>
  <c r="S2000" i="2" s="1"/>
  <c r="S2001" i="2" a="1"/>
  <c r="S2001" i="2" s="1"/>
  <c r="S2002" i="2" a="1"/>
  <c r="S2002" i="2" s="1"/>
  <c r="S2003" i="2" a="1"/>
  <c r="S2003" i="2" s="1"/>
  <c r="S2004" i="2" a="1"/>
  <c r="S2004" i="2" s="1"/>
  <c r="S2005" i="2" a="1"/>
  <c r="S2005" i="2" s="1"/>
  <c r="S2006" i="2" a="1"/>
  <c r="S2006" i="2" s="1"/>
  <c r="S2007" i="2" a="1"/>
  <c r="S2007" i="2" s="1"/>
  <c r="S2008" i="2" a="1"/>
  <c r="S2008" i="2" s="1"/>
  <c r="S2009" i="2" a="1"/>
  <c r="S2009" i="2" s="1"/>
  <c r="S2010" i="2" a="1"/>
  <c r="S2010" i="2" s="1"/>
  <c r="S2011" i="2" a="1"/>
  <c r="S2011" i="2" s="1"/>
  <c r="S2012" i="2" a="1"/>
  <c r="S2012" i="2" s="1"/>
  <c r="S2013" i="2" a="1"/>
  <c r="S2013" i="2" s="1"/>
  <c r="S2014" i="2" a="1"/>
  <c r="S2014" i="2" s="1"/>
  <c r="S2015" i="2" a="1"/>
  <c r="S2015" i="2" s="1"/>
  <c r="S2016" i="2" a="1"/>
  <c r="S2016" i="2" s="1"/>
  <c r="S2017" i="2" a="1"/>
  <c r="S2017" i="2" s="1"/>
  <c r="S2018" i="2" a="1"/>
  <c r="S2018" i="2" s="1"/>
  <c r="S2019" i="2" a="1"/>
  <c r="S2019" i="2" s="1"/>
  <c r="S2020" i="2" a="1"/>
  <c r="S2020" i="2" s="1"/>
  <c r="S2021" i="2" a="1"/>
  <c r="S2021" i="2" s="1"/>
  <c r="S2022" i="2" a="1"/>
  <c r="S2022" i="2" s="1"/>
  <c r="S2023" i="2" a="1"/>
  <c r="S2023" i="2" s="1"/>
  <c r="S2024" i="2" a="1"/>
  <c r="S2024" i="2" s="1"/>
  <c r="S2025" i="2" a="1"/>
  <c r="S2025" i="2" s="1"/>
  <c r="S2026" i="2" a="1"/>
  <c r="S2026" i="2" s="1"/>
  <c r="S2027" i="2" a="1"/>
  <c r="S2027" i="2" s="1"/>
  <c r="S2028" i="2" a="1"/>
  <c r="S2028" i="2" s="1"/>
  <c r="S2029" i="2" a="1"/>
  <c r="S2029" i="2" s="1"/>
  <c r="S2030" i="2" a="1"/>
  <c r="S2030" i="2" s="1"/>
  <c r="S2031" i="2" a="1"/>
  <c r="S2031" i="2" s="1"/>
  <c r="S2032" i="2" a="1"/>
  <c r="S2032" i="2" s="1"/>
  <c r="S2033" i="2" a="1"/>
  <c r="S2033" i="2" s="1"/>
  <c r="S2034" i="2" a="1"/>
  <c r="S2034" i="2" s="1"/>
  <c r="S2035" i="2" a="1"/>
  <c r="S2035" i="2" s="1"/>
  <c r="S2036" i="2" a="1"/>
  <c r="S2036" i="2" s="1"/>
  <c r="S2037" i="2" a="1"/>
  <c r="S2037" i="2" s="1"/>
  <c r="S2038" i="2" a="1"/>
  <c r="S2038" i="2" s="1"/>
  <c r="S2039" i="2" a="1"/>
  <c r="S2039" i="2" s="1"/>
  <c r="S2040" i="2" a="1"/>
  <c r="S2040" i="2" s="1"/>
  <c r="S2041" i="2" a="1"/>
  <c r="S2041" i="2" s="1"/>
  <c r="S2042" i="2" a="1"/>
  <c r="S2042" i="2" s="1"/>
  <c r="S2043" i="2" a="1"/>
  <c r="S2043" i="2" s="1"/>
  <c r="S2044" i="2" a="1"/>
  <c r="S2044" i="2" s="1"/>
  <c r="S2045" i="2" a="1"/>
  <c r="S2045" i="2" s="1"/>
  <c r="S2046" i="2" a="1"/>
  <c r="S2046" i="2" s="1"/>
  <c r="S2047" i="2" a="1"/>
  <c r="S2047" i="2" s="1"/>
  <c r="S2048" i="2" a="1"/>
  <c r="S2048" i="2" s="1"/>
  <c r="S2049" i="2" a="1"/>
  <c r="S2049" i="2" s="1"/>
  <c r="S2050" i="2" a="1"/>
  <c r="S2050" i="2" s="1"/>
  <c r="S2051" i="2" a="1"/>
  <c r="S2051" i="2" s="1"/>
  <c r="S2052" i="2" a="1"/>
  <c r="S2052" i="2" s="1"/>
  <c r="S2053" i="2" a="1"/>
  <c r="S2053" i="2" s="1"/>
  <c r="S2054" i="2" a="1"/>
  <c r="S2054" i="2" s="1"/>
  <c r="S2055" i="2" a="1"/>
  <c r="S2055" i="2" s="1"/>
  <c r="S2056" i="2" a="1"/>
  <c r="S2056" i="2" s="1"/>
  <c r="S2057" i="2" a="1"/>
  <c r="S2057" i="2" s="1"/>
  <c r="S2058" i="2" a="1"/>
  <c r="S2058" i="2" s="1"/>
  <c r="S2059" i="2" a="1"/>
  <c r="S2059" i="2" s="1"/>
  <c r="S2060" i="2" a="1"/>
  <c r="S2060" i="2" s="1"/>
  <c r="S2061" i="2" a="1"/>
  <c r="S2061" i="2" s="1"/>
  <c r="S2062" i="2" a="1"/>
  <c r="S2062" i="2" s="1"/>
  <c r="S2063" i="2" a="1"/>
  <c r="S2063" i="2" s="1"/>
  <c r="S2064" i="2" a="1"/>
  <c r="S2064" i="2" s="1"/>
  <c r="S2065" i="2" a="1"/>
  <c r="S2065" i="2" s="1"/>
  <c r="S2066" i="2" a="1"/>
  <c r="S2066" i="2" s="1"/>
  <c r="S2067" i="2" a="1"/>
  <c r="S2067" i="2" s="1"/>
  <c r="S2068" i="2" a="1"/>
  <c r="S2068" i="2" s="1"/>
  <c r="S2069" i="2" a="1"/>
  <c r="S2069" i="2" s="1"/>
  <c r="S2070" i="2" a="1"/>
  <c r="S2070" i="2" s="1"/>
  <c r="S2071" i="2" a="1"/>
  <c r="S2071" i="2" s="1"/>
  <c r="S2072" i="2" a="1"/>
  <c r="S2072" i="2" s="1"/>
  <c r="S2073" i="2" a="1"/>
  <c r="S2073" i="2" s="1"/>
  <c r="S2074" i="2" a="1"/>
  <c r="S2074" i="2" s="1"/>
  <c r="S2075" i="2" a="1"/>
  <c r="S2075" i="2" s="1"/>
  <c r="S2076" i="2" a="1"/>
  <c r="S2076" i="2" s="1"/>
  <c r="S2077" i="2" a="1"/>
  <c r="S2077" i="2" s="1"/>
  <c r="S2078" i="2" a="1"/>
  <c r="S2078" i="2" s="1"/>
  <c r="S2079" i="2" a="1"/>
  <c r="S2079" i="2" s="1"/>
  <c r="S2080" i="2" a="1"/>
  <c r="S2080" i="2" s="1"/>
  <c r="S2081" i="2" a="1"/>
  <c r="S2081" i="2" s="1"/>
  <c r="S2082" i="2" a="1"/>
  <c r="S2082" i="2" s="1"/>
  <c r="S2083" i="2" a="1"/>
  <c r="S2083" i="2" s="1"/>
  <c r="S2084" i="2" a="1"/>
  <c r="S2084" i="2" s="1"/>
  <c r="S2085" i="2" a="1"/>
  <c r="S2085" i="2" s="1"/>
  <c r="S2086" i="2" a="1"/>
  <c r="S2086" i="2" s="1"/>
  <c r="S2087" i="2" a="1"/>
  <c r="S2087" i="2" s="1"/>
  <c r="S2088" i="2" a="1"/>
  <c r="S2088" i="2" s="1"/>
  <c r="S2089" i="2" a="1"/>
  <c r="S2089" i="2" s="1"/>
  <c r="S2090" i="2" a="1"/>
  <c r="S2090" i="2" s="1"/>
  <c r="S2091" i="2" a="1"/>
  <c r="S2091" i="2" s="1"/>
  <c r="S2092" i="2" a="1"/>
  <c r="S2092" i="2" s="1"/>
  <c r="S2093" i="2" a="1"/>
  <c r="S2093" i="2" s="1"/>
  <c r="S2094" i="2" a="1"/>
  <c r="S2094" i="2" s="1"/>
  <c r="S2095" i="2" a="1"/>
  <c r="S2095" i="2" s="1"/>
  <c r="S2096" i="2" a="1"/>
  <c r="S2096" i="2" s="1"/>
  <c r="S2097" i="2" a="1"/>
  <c r="S2097" i="2" s="1"/>
  <c r="S2098" i="2" a="1"/>
  <c r="S2098" i="2" s="1"/>
  <c r="S2099" i="2" a="1"/>
  <c r="S2099" i="2" s="1"/>
  <c r="S2100" i="2" a="1"/>
  <c r="S2100" i="2" s="1"/>
  <c r="S2101" i="2" a="1"/>
  <c r="S2101" i="2" s="1"/>
  <c r="S2102" i="2" a="1"/>
  <c r="S2102" i="2" s="1"/>
  <c r="S2103" i="2" a="1"/>
  <c r="S2103" i="2" s="1"/>
  <c r="S2104" i="2" a="1"/>
  <c r="S2104" i="2" s="1"/>
  <c r="S2105" i="2" a="1"/>
  <c r="S2105" i="2" s="1"/>
  <c r="S2106" i="2" a="1"/>
  <c r="S2106" i="2" s="1"/>
  <c r="S2107" i="2" a="1"/>
  <c r="S2107" i="2" s="1"/>
  <c r="S2108" i="2" a="1"/>
  <c r="S2108" i="2" s="1"/>
  <c r="S2109" i="2" a="1"/>
  <c r="S2109" i="2" s="1"/>
  <c r="S2110" i="2" a="1"/>
  <c r="S2110" i="2" s="1"/>
  <c r="S2111" i="2" a="1"/>
  <c r="S2111" i="2" s="1"/>
  <c r="S2112" i="2" a="1"/>
  <c r="S2112" i="2" s="1"/>
  <c r="S2113" i="2" a="1"/>
  <c r="S2113" i="2" s="1"/>
  <c r="S2114" i="2" a="1"/>
  <c r="S2114" i="2" s="1"/>
  <c r="S2115" i="2" a="1"/>
  <c r="S2115" i="2" s="1"/>
  <c r="S2116" i="2" a="1"/>
  <c r="S2116" i="2" s="1"/>
  <c r="S2117" i="2" a="1"/>
  <c r="S2117" i="2" s="1"/>
  <c r="S2118" i="2" a="1"/>
  <c r="S2118" i="2" s="1"/>
  <c r="S2119" i="2" a="1"/>
  <c r="S2119" i="2" s="1"/>
  <c r="S2120" i="2" a="1"/>
  <c r="S2120" i="2" s="1"/>
  <c r="S2121" i="2" a="1"/>
  <c r="S2121" i="2" s="1"/>
  <c r="S2122" i="2" a="1"/>
  <c r="S2122" i="2" s="1"/>
  <c r="S2123" i="2" a="1"/>
  <c r="S2123" i="2" s="1"/>
  <c r="S2124" i="2" a="1"/>
  <c r="S2124" i="2" s="1"/>
  <c r="S2125" i="2" a="1"/>
  <c r="S2125" i="2" s="1"/>
  <c r="S2126" i="2" a="1"/>
  <c r="S2126" i="2" s="1"/>
  <c r="S2127" i="2" a="1"/>
  <c r="S2127" i="2" s="1"/>
  <c r="S2128" i="2" a="1"/>
  <c r="S2128" i="2" s="1"/>
  <c r="S2129" i="2" a="1"/>
  <c r="S2129" i="2" s="1"/>
  <c r="S2130" i="2" a="1"/>
  <c r="S2130" i="2" s="1"/>
  <c r="S2131" i="2" a="1"/>
  <c r="S2131" i="2" s="1"/>
  <c r="S2132" i="2" a="1"/>
  <c r="S2132" i="2" s="1"/>
  <c r="S2133" i="2" a="1"/>
  <c r="S2133" i="2" s="1"/>
  <c r="S2134" i="2" a="1"/>
  <c r="S2134" i="2" s="1"/>
  <c r="S2135" i="2" a="1"/>
  <c r="S2135" i="2" s="1"/>
  <c r="S2136" i="2" a="1"/>
  <c r="S2136" i="2" s="1"/>
  <c r="S2137" i="2" a="1"/>
  <c r="S2137" i="2" s="1"/>
  <c r="S2138" i="2" a="1"/>
  <c r="S2138" i="2" s="1"/>
  <c r="S2139" i="2" a="1"/>
  <c r="S2139" i="2" s="1"/>
  <c r="S2140" i="2" a="1"/>
  <c r="S2140" i="2" s="1"/>
  <c r="S2141" i="2" a="1"/>
  <c r="S2141" i="2" s="1"/>
  <c r="S2142" i="2" a="1"/>
  <c r="S2142" i="2" s="1"/>
  <c r="S2143" i="2" a="1"/>
  <c r="S2143" i="2" s="1"/>
  <c r="S2144" i="2" a="1"/>
  <c r="S2144" i="2" s="1"/>
  <c r="S2145" i="2" a="1"/>
  <c r="S2145" i="2" s="1"/>
  <c r="S2146" i="2" a="1"/>
  <c r="S2146" i="2" s="1"/>
  <c r="S2147" i="2" a="1"/>
  <c r="S2147" i="2" s="1"/>
  <c r="S2148" i="2" a="1"/>
  <c r="S2148" i="2" s="1"/>
  <c r="S2149" i="2" a="1"/>
  <c r="S2149" i="2" s="1"/>
  <c r="S2150" i="2" a="1"/>
  <c r="S2150" i="2" s="1"/>
  <c r="S2151" i="2" a="1"/>
  <c r="S2151" i="2" s="1"/>
  <c r="S2152" i="2" a="1"/>
  <c r="S2152" i="2" s="1"/>
  <c r="S2153" i="2" a="1"/>
  <c r="S2153" i="2" s="1"/>
  <c r="S2154" i="2" a="1"/>
  <c r="S2154" i="2" s="1"/>
  <c r="S2155" i="2" a="1"/>
  <c r="S2155" i="2" s="1"/>
  <c r="S2156" i="2" a="1"/>
  <c r="S2156" i="2" s="1"/>
  <c r="S2157" i="2" a="1"/>
  <c r="S2157" i="2" s="1"/>
  <c r="S2158" i="2" a="1"/>
  <c r="S2158" i="2" s="1"/>
  <c r="S2159" i="2" a="1"/>
  <c r="S2159" i="2" s="1"/>
  <c r="S2160" i="2" a="1"/>
  <c r="S2160" i="2" s="1"/>
  <c r="S2161" i="2" a="1"/>
  <c r="S2161" i="2" s="1"/>
  <c r="S2162" i="2" a="1"/>
  <c r="S2162" i="2" s="1"/>
  <c r="S2163" i="2" a="1"/>
  <c r="S2163" i="2" s="1"/>
  <c r="S2164" i="2" a="1"/>
  <c r="S2164" i="2" s="1"/>
  <c r="S2165" i="2" a="1"/>
  <c r="S2165" i="2" s="1"/>
  <c r="S2166" i="2" a="1"/>
  <c r="S2166" i="2" s="1"/>
  <c r="S2167" i="2" a="1"/>
  <c r="S2167" i="2" s="1"/>
  <c r="S2168" i="2" a="1"/>
  <c r="S2168" i="2" s="1"/>
  <c r="S2169" i="2" a="1"/>
  <c r="S2169" i="2" s="1"/>
  <c r="S2170" i="2" a="1"/>
  <c r="S2170" i="2" s="1"/>
  <c r="S2171" i="2" a="1"/>
  <c r="S2171" i="2" s="1"/>
  <c r="S2172" i="2" a="1"/>
  <c r="S2172" i="2" s="1"/>
  <c r="S2173" i="2" a="1"/>
  <c r="S2173" i="2" s="1"/>
  <c r="S2174" i="2" a="1"/>
  <c r="S2174" i="2" s="1"/>
  <c r="S2175" i="2" a="1"/>
  <c r="S2175" i="2" s="1"/>
  <c r="S2176" i="2" a="1"/>
  <c r="S2176" i="2" s="1"/>
  <c r="S2177" i="2" a="1"/>
  <c r="S2177" i="2" s="1"/>
  <c r="S2178" i="2" a="1"/>
  <c r="S2178" i="2" s="1"/>
  <c r="S2179" i="2" a="1"/>
  <c r="S2179" i="2" s="1"/>
  <c r="S2180" i="2" a="1"/>
  <c r="S2180" i="2" s="1"/>
  <c r="S2181" i="2" a="1"/>
  <c r="S2181" i="2" s="1"/>
  <c r="S2182" i="2" a="1"/>
  <c r="S2182" i="2" s="1"/>
  <c r="S2183" i="2" a="1"/>
  <c r="S2183" i="2" s="1"/>
  <c r="S2184" i="2" a="1"/>
  <c r="S2184" i="2" s="1"/>
  <c r="S2185" i="2" a="1"/>
  <c r="S2185" i="2" s="1"/>
  <c r="S2186" i="2" a="1"/>
  <c r="S2186" i="2" s="1"/>
  <c r="S2187" i="2" a="1"/>
  <c r="S2187" i="2" s="1"/>
  <c r="S2188" i="2" a="1"/>
  <c r="S2188" i="2" s="1"/>
  <c r="S2189" i="2" a="1"/>
  <c r="S2189" i="2" s="1"/>
  <c r="S2190" i="2" a="1"/>
  <c r="S2190" i="2" s="1"/>
  <c r="S2191" i="2" a="1"/>
  <c r="S2191" i="2" s="1"/>
  <c r="S2192" i="2" a="1"/>
  <c r="S2192" i="2" s="1"/>
  <c r="S2193" i="2" a="1"/>
  <c r="S2193" i="2" s="1"/>
  <c r="S2194" i="2" a="1"/>
  <c r="S2194" i="2" s="1"/>
  <c r="S2195" i="2" a="1"/>
  <c r="S2195" i="2" s="1"/>
  <c r="S2196" i="2" a="1"/>
  <c r="S2196" i="2" s="1"/>
  <c r="S2197" i="2" a="1"/>
  <c r="S2197" i="2" s="1"/>
  <c r="S2198" i="2" a="1"/>
  <c r="S2198" i="2" s="1"/>
  <c r="S2199" i="2" a="1"/>
  <c r="S2199" i="2" s="1"/>
  <c r="S2200" i="2" a="1"/>
  <c r="S2200" i="2" s="1"/>
  <c r="S2201" i="2" a="1"/>
  <c r="S2201" i="2" s="1"/>
  <c r="S2202" i="2" a="1"/>
  <c r="S2202" i="2" s="1"/>
  <c r="S2203" i="2" a="1"/>
  <c r="S2203" i="2" s="1"/>
  <c r="S2204" i="2" a="1"/>
  <c r="S2204" i="2" s="1"/>
  <c r="S2205" i="2" a="1"/>
  <c r="S2205" i="2" s="1"/>
  <c r="S2206" i="2" a="1"/>
  <c r="S2206" i="2" s="1"/>
  <c r="S2207" i="2" a="1"/>
  <c r="S2207" i="2" s="1"/>
  <c r="S2208" i="2" a="1"/>
  <c r="S2208" i="2" s="1"/>
  <c r="S2209" i="2" a="1"/>
  <c r="S2209" i="2" s="1"/>
  <c r="S2210" i="2" a="1"/>
  <c r="S2210" i="2" s="1"/>
  <c r="S2211" i="2" a="1"/>
  <c r="S2211" i="2" s="1"/>
  <c r="S2212" i="2" a="1"/>
  <c r="S2212" i="2" s="1"/>
  <c r="S2213" i="2" a="1"/>
  <c r="S2213" i="2" s="1"/>
  <c r="S2214" i="2" a="1"/>
  <c r="S2214" i="2" s="1"/>
  <c r="S2215" i="2" a="1"/>
  <c r="S2215" i="2" s="1"/>
  <c r="S2216" i="2" a="1"/>
  <c r="S2216" i="2" s="1"/>
  <c r="S2217" i="2" a="1"/>
  <c r="S2217" i="2" s="1"/>
  <c r="S2218" i="2" a="1"/>
  <c r="S2218" i="2" s="1"/>
  <c r="S2219" i="2" a="1"/>
  <c r="S2219" i="2" s="1"/>
  <c r="S2220" i="2" a="1"/>
  <c r="S2220" i="2" s="1"/>
  <c r="S2221" i="2" a="1"/>
  <c r="S2221" i="2" s="1"/>
  <c r="S2222" i="2" a="1"/>
  <c r="S2222" i="2" s="1"/>
  <c r="S2223" i="2" a="1"/>
  <c r="S2223" i="2" s="1"/>
  <c r="S2224" i="2" a="1"/>
  <c r="S2224" i="2" s="1"/>
  <c r="S2225" i="2" a="1"/>
  <c r="S2225" i="2" s="1"/>
  <c r="S2226" i="2" a="1"/>
  <c r="S2226" i="2" s="1"/>
  <c r="S2227" i="2" a="1"/>
  <c r="S2227" i="2" s="1"/>
  <c r="S2228" i="2" a="1"/>
  <c r="S2228" i="2" s="1"/>
  <c r="S2229" i="2" a="1"/>
  <c r="S2229" i="2" s="1"/>
  <c r="S2230" i="2" a="1"/>
  <c r="S2230" i="2" s="1"/>
  <c r="S2231" i="2" a="1"/>
  <c r="S2231" i="2" s="1"/>
  <c r="S2232" i="2" a="1"/>
  <c r="S2232" i="2" s="1"/>
  <c r="S2233" i="2" a="1"/>
  <c r="S2233" i="2" s="1"/>
  <c r="S2234" i="2" a="1"/>
  <c r="S2234" i="2" s="1"/>
  <c r="S2235" i="2" a="1"/>
  <c r="S2235" i="2" s="1"/>
  <c r="S2236" i="2" a="1"/>
  <c r="S2236" i="2" s="1"/>
  <c r="S2237" i="2" a="1"/>
  <c r="S2237" i="2" s="1"/>
  <c r="S2238" i="2" a="1"/>
  <c r="S2238" i="2" s="1"/>
  <c r="S2239" i="2" a="1"/>
  <c r="S2239" i="2" s="1"/>
  <c r="S2240" i="2" a="1"/>
  <c r="S2240" i="2" s="1"/>
  <c r="S2241" i="2" a="1"/>
  <c r="S2241" i="2" s="1"/>
  <c r="S2242" i="2" a="1"/>
  <c r="S2242" i="2" s="1"/>
  <c r="S2243" i="2" a="1"/>
  <c r="S2243" i="2" s="1"/>
  <c r="S2244" i="2" a="1"/>
  <c r="S2244" i="2" s="1"/>
  <c r="S2245" i="2" a="1"/>
  <c r="S2245" i="2" s="1"/>
  <c r="S2246" i="2" a="1"/>
  <c r="S2246" i="2" s="1"/>
  <c r="S2247" i="2" a="1"/>
  <c r="S2247" i="2" s="1"/>
  <c r="S2248" i="2" a="1"/>
  <c r="S2248" i="2" s="1"/>
  <c r="S2249" i="2" a="1"/>
  <c r="S2249" i="2" s="1"/>
  <c r="S2250" i="2" a="1"/>
  <c r="S2250" i="2" s="1"/>
  <c r="S2251" i="2" a="1"/>
  <c r="S2251" i="2" s="1"/>
  <c r="S2252" i="2" a="1"/>
  <c r="S2252" i="2" s="1"/>
  <c r="S2253" i="2" a="1"/>
  <c r="S2253" i="2" s="1"/>
  <c r="S2254" i="2" a="1"/>
  <c r="S2254" i="2" s="1"/>
  <c r="S2255" i="2" a="1"/>
  <c r="S2255" i="2" s="1"/>
  <c r="S2256" i="2" a="1"/>
  <c r="S2256" i="2" s="1"/>
  <c r="S2257" i="2" a="1"/>
  <c r="S2257" i="2" s="1"/>
  <c r="S2258" i="2" a="1"/>
  <c r="S2258" i="2" s="1"/>
  <c r="S2259" i="2" a="1"/>
  <c r="S2259" i="2" s="1"/>
  <c r="S2260" i="2" a="1"/>
  <c r="S2260" i="2" s="1"/>
  <c r="S2261" i="2" a="1"/>
  <c r="S2261" i="2" s="1"/>
  <c r="S2262" i="2" a="1"/>
  <c r="S2262" i="2" s="1"/>
  <c r="S2263" i="2" a="1"/>
  <c r="S2263" i="2" s="1"/>
  <c r="S2264" i="2" a="1"/>
  <c r="S2264" i="2" s="1"/>
  <c r="S2265" i="2" a="1"/>
  <c r="S2265" i="2" s="1"/>
  <c r="S2266" i="2" a="1"/>
  <c r="S2266" i="2" s="1"/>
  <c r="S2267" i="2" a="1"/>
  <c r="S2267" i="2" s="1"/>
  <c r="S2268" i="2" a="1"/>
  <c r="S2268" i="2" s="1"/>
  <c r="S2269" i="2" a="1"/>
  <c r="S2269" i="2" s="1"/>
  <c r="S2270" i="2" a="1"/>
  <c r="S2270" i="2" s="1"/>
  <c r="S2271" i="2" a="1"/>
  <c r="S2271" i="2" s="1"/>
  <c r="S2272" i="2" a="1"/>
  <c r="S2272" i="2" s="1"/>
  <c r="S2273" i="2" a="1"/>
  <c r="S2273" i="2" s="1"/>
  <c r="S2274" i="2" a="1"/>
  <c r="S2274" i="2" s="1"/>
  <c r="S2275" i="2" a="1"/>
  <c r="S2275" i="2" s="1"/>
  <c r="S2276" i="2" a="1"/>
  <c r="S2276" i="2" s="1"/>
  <c r="S2277" i="2" a="1"/>
  <c r="S2277" i="2" s="1"/>
  <c r="S2278" i="2" a="1"/>
  <c r="S2278" i="2" s="1"/>
  <c r="S2279" i="2" a="1"/>
  <c r="S2279" i="2" s="1"/>
  <c r="S2280" i="2" a="1"/>
  <c r="S2280" i="2" s="1"/>
  <c r="S2281" i="2" a="1"/>
  <c r="S2281" i="2" s="1"/>
  <c r="S2282" i="2" a="1"/>
  <c r="S2282" i="2" s="1"/>
  <c r="S2283" i="2" a="1"/>
  <c r="S2283" i="2" s="1"/>
  <c r="S2284" i="2" a="1"/>
  <c r="S2284" i="2" s="1"/>
  <c r="S2285" i="2" a="1"/>
  <c r="S2285" i="2" s="1"/>
  <c r="S2286" i="2" a="1"/>
  <c r="S2286" i="2" s="1"/>
  <c r="S2287" i="2" a="1"/>
  <c r="S2287" i="2" s="1"/>
  <c r="S2288" i="2" a="1"/>
  <c r="S2288" i="2" s="1"/>
  <c r="S2289" i="2" a="1"/>
  <c r="S2289" i="2" s="1"/>
  <c r="S2290" i="2" a="1"/>
  <c r="S2290" i="2" s="1"/>
  <c r="S2291" i="2" a="1"/>
  <c r="S2291" i="2" s="1"/>
  <c r="S2292" i="2" a="1"/>
  <c r="S2292" i="2" s="1"/>
  <c r="S2293" i="2" a="1"/>
  <c r="S2293" i="2" s="1"/>
  <c r="S2294" i="2" a="1"/>
  <c r="S2294" i="2" s="1"/>
  <c r="S2295" i="2" a="1"/>
  <c r="S2295" i="2" s="1"/>
  <c r="S2296" i="2" a="1"/>
  <c r="S2296" i="2" s="1"/>
  <c r="S2297" i="2" a="1"/>
  <c r="S2297" i="2" s="1"/>
  <c r="S2298" i="2" a="1"/>
  <c r="S2298" i="2" s="1"/>
  <c r="S2299" i="2" a="1"/>
  <c r="S2299" i="2" s="1"/>
  <c r="S2300" i="2" a="1"/>
  <c r="S2300" i="2" s="1"/>
  <c r="S2301" i="2" a="1"/>
  <c r="S2301" i="2" s="1"/>
  <c r="S2302" i="2" a="1"/>
  <c r="S2302" i="2" s="1"/>
  <c r="S2303" i="2" a="1"/>
  <c r="S2303" i="2" s="1"/>
  <c r="S2304" i="2" a="1"/>
  <c r="S2304" i="2" s="1"/>
  <c r="S2305" i="2" a="1"/>
  <c r="S2305" i="2" s="1"/>
  <c r="S2306" i="2" a="1"/>
  <c r="S2306" i="2" s="1"/>
  <c r="S2307" i="2" a="1"/>
  <c r="S2307" i="2" s="1"/>
  <c r="S2308" i="2" a="1"/>
  <c r="S2308" i="2" s="1"/>
  <c r="S2309" i="2" a="1"/>
  <c r="S2309" i="2" s="1"/>
  <c r="S2310" i="2" a="1"/>
  <c r="S2310" i="2" s="1"/>
  <c r="S2311" i="2" a="1"/>
  <c r="S2311" i="2" s="1"/>
  <c r="S2312" i="2" a="1"/>
  <c r="S2312" i="2" s="1"/>
  <c r="S2313" i="2" a="1"/>
  <c r="S2313" i="2" s="1"/>
  <c r="S2314" i="2" a="1"/>
  <c r="S2314" i="2" s="1"/>
  <c r="S2315" i="2" a="1"/>
  <c r="S2315" i="2" s="1"/>
  <c r="S2316" i="2" a="1"/>
  <c r="S2316" i="2" s="1"/>
  <c r="S2317" i="2" a="1"/>
  <c r="S2317" i="2" s="1"/>
  <c r="S2318" i="2" a="1"/>
  <c r="S2318" i="2" s="1"/>
  <c r="S2319" i="2" a="1"/>
  <c r="S2319" i="2" s="1"/>
  <c r="S2320" i="2" a="1"/>
  <c r="S2320" i="2" s="1"/>
  <c r="S2321" i="2" a="1"/>
  <c r="S2321" i="2" s="1"/>
  <c r="S2322" i="2" a="1"/>
  <c r="S2322" i="2" s="1"/>
  <c r="S2323" i="2" a="1"/>
  <c r="S2323" i="2" s="1"/>
  <c r="S2324" i="2" a="1"/>
  <c r="S2324" i="2" s="1"/>
  <c r="S2325" i="2" a="1"/>
  <c r="S2325" i="2" s="1"/>
  <c r="S2326" i="2" a="1"/>
  <c r="S2326" i="2" s="1"/>
  <c r="S2327" i="2" a="1"/>
  <c r="S2327" i="2" s="1"/>
  <c r="S2328" i="2" a="1"/>
  <c r="S2328" i="2" s="1"/>
  <c r="S2329" i="2" a="1"/>
  <c r="S2329" i="2" s="1"/>
  <c r="S2330" i="2" a="1"/>
  <c r="S2330" i="2" s="1"/>
  <c r="S2331" i="2" a="1"/>
  <c r="S2331" i="2" s="1"/>
  <c r="S2332" i="2" a="1"/>
  <c r="S2332" i="2" s="1"/>
  <c r="S2333" i="2" a="1"/>
  <c r="S2333" i="2" s="1"/>
  <c r="S2334" i="2" a="1"/>
  <c r="S2334" i="2" s="1"/>
  <c r="S2335" i="2" a="1"/>
  <c r="S2335" i="2" s="1"/>
  <c r="S2336" i="2" a="1"/>
  <c r="S2336" i="2" s="1"/>
  <c r="S2337" i="2" a="1"/>
  <c r="S2337" i="2" s="1"/>
  <c r="S2338" i="2" a="1"/>
  <c r="S2338" i="2" s="1"/>
  <c r="S2339" i="2" a="1"/>
  <c r="S2339" i="2" s="1"/>
  <c r="S2340" i="2" a="1"/>
  <c r="S2340" i="2" s="1"/>
  <c r="S2341" i="2" a="1"/>
  <c r="S2341" i="2" s="1"/>
  <c r="S2342" i="2" a="1"/>
  <c r="S2342" i="2" s="1"/>
  <c r="S2343" i="2" a="1"/>
  <c r="S2343" i="2" s="1"/>
  <c r="S2344" i="2" a="1"/>
  <c r="S2344" i="2" s="1"/>
  <c r="S2345" i="2" a="1"/>
  <c r="S2345" i="2" s="1"/>
  <c r="S2346" i="2" a="1"/>
  <c r="S2346" i="2" s="1"/>
  <c r="S2347" i="2" a="1"/>
  <c r="S2347" i="2" s="1"/>
  <c r="S2348" i="2" a="1"/>
  <c r="S2348" i="2" s="1"/>
  <c r="S2349" i="2" a="1"/>
  <c r="S2349" i="2" s="1"/>
  <c r="S2350" i="2" a="1"/>
  <c r="S2350" i="2" s="1"/>
  <c r="S2351" i="2" a="1"/>
  <c r="S2351" i="2" s="1"/>
  <c r="S2352" i="2" a="1"/>
  <c r="S2352" i="2" s="1"/>
  <c r="S2353" i="2" a="1"/>
  <c r="S2353" i="2" s="1"/>
  <c r="S2354" i="2" a="1"/>
  <c r="S2354" i="2" s="1"/>
  <c r="S2355" i="2" a="1"/>
  <c r="S2355" i="2" s="1"/>
  <c r="S2356" i="2" a="1"/>
  <c r="S2356" i="2" s="1"/>
  <c r="S2357" i="2" a="1"/>
  <c r="S2357" i="2" s="1"/>
  <c r="S2358" i="2" a="1"/>
  <c r="S2358" i="2" s="1"/>
  <c r="S2359" i="2" a="1"/>
  <c r="S2359" i="2" s="1"/>
  <c r="S2360" i="2" a="1"/>
  <c r="S2360" i="2" s="1"/>
  <c r="S2361" i="2" a="1"/>
  <c r="S2361" i="2" s="1"/>
  <c r="S2362" i="2" a="1"/>
  <c r="S2362" i="2" s="1"/>
  <c r="S2363" i="2" a="1"/>
  <c r="S2363" i="2" s="1"/>
  <c r="S2364" i="2" a="1"/>
  <c r="S2364" i="2" s="1"/>
  <c r="S2365" i="2" a="1"/>
  <c r="S2365" i="2" s="1"/>
  <c r="S2366" i="2" a="1"/>
  <c r="S2366" i="2" s="1"/>
  <c r="S2367" i="2" a="1"/>
  <c r="S2367" i="2" s="1"/>
  <c r="S2368" i="2" a="1"/>
  <c r="S2368" i="2" s="1"/>
  <c r="S2369" i="2" a="1"/>
  <c r="S2369" i="2" s="1"/>
  <c r="S2370" i="2" a="1"/>
  <c r="S2370" i="2" s="1"/>
  <c r="S2371" i="2" a="1"/>
  <c r="S2371" i="2" s="1"/>
  <c r="S2372" i="2" a="1"/>
  <c r="S2372" i="2" s="1"/>
  <c r="S2373" i="2" a="1"/>
  <c r="S2373" i="2" s="1"/>
  <c r="S2374" i="2" a="1"/>
  <c r="S2374" i="2" s="1"/>
  <c r="S2375" i="2" a="1"/>
  <c r="S2375" i="2" s="1"/>
  <c r="S2376" i="2" a="1"/>
  <c r="S2376" i="2" s="1"/>
  <c r="S2377" i="2" a="1"/>
  <c r="S2377" i="2" s="1"/>
  <c r="S2378" i="2" a="1"/>
  <c r="S2378" i="2" s="1"/>
  <c r="S2379" i="2" a="1"/>
  <c r="S2379" i="2" s="1"/>
  <c r="S2380" i="2" a="1"/>
  <c r="S2380" i="2" s="1"/>
  <c r="S2381" i="2" a="1"/>
  <c r="S2381" i="2" s="1"/>
  <c r="S2382" i="2" a="1"/>
  <c r="S2382" i="2" s="1"/>
  <c r="S2383" i="2" a="1"/>
  <c r="S2383" i="2" s="1"/>
  <c r="S2384" i="2" a="1"/>
  <c r="S2384" i="2" s="1"/>
  <c r="S2385" i="2" a="1"/>
  <c r="S2385" i="2" s="1"/>
  <c r="S2386" i="2" a="1"/>
  <c r="S2386" i="2" s="1"/>
  <c r="S2387" i="2" a="1"/>
  <c r="S2387" i="2" s="1"/>
  <c r="S2388" i="2" a="1"/>
  <c r="S2388" i="2" s="1"/>
  <c r="S2389" i="2" a="1"/>
  <c r="S2389" i="2" s="1"/>
  <c r="S2390" i="2" a="1"/>
  <c r="S2390" i="2" s="1"/>
  <c r="S2391" i="2" a="1"/>
  <c r="S2391" i="2" s="1"/>
  <c r="S2392" i="2" a="1"/>
  <c r="S2392" i="2" s="1"/>
  <c r="S2393" i="2" a="1"/>
  <c r="S2393" i="2" s="1"/>
  <c r="S2394" i="2" a="1"/>
  <c r="S2394" i="2" s="1"/>
  <c r="S2395" i="2" a="1"/>
  <c r="S2395" i="2" s="1"/>
  <c r="S2396" i="2" a="1"/>
  <c r="S2396" i="2" s="1"/>
  <c r="S2397" i="2" a="1"/>
  <c r="S2397" i="2" s="1"/>
  <c r="S2398" i="2" a="1"/>
  <c r="S2398" i="2" s="1"/>
  <c r="S2399" i="2" a="1"/>
  <c r="S2399" i="2" s="1"/>
  <c r="S2400" i="2" a="1"/>
  <c r="S2400" i="2" s="1"/>
  <c r="S2401" i="2" a="1"/>
  <c r="S2401" i="2" s="1"/>
  <c r="S2402" i="2" a="1"/>
  <c r="S2402" i="2" s="1"/>
  <c r="S2403" i="2" a="1"/>
  <c r="S2403" i="2" s="1"/>
  <c r="S2404" i="2" a="1"/>
  <c r="S2404" i="2" s="1"/>
  <c r="S2405" i="2" a="1"/>
  <c r="S2405" i="2" s="1"/>
  <c r="S2406" i="2" a="1"/>
  <c r="S2406" i="2" s="1"/>
  <c r="S2407" i="2" a="1"/>
  <c r="S2407" i="2" s="1"/>
  <c r="S2408" i="2" a="1"/>
  <c r="S2408" i="2" s="1"/>
  <c r="S2409" i="2" a="1"/>
  <c r="S2409" i="2" s="1"/>
  <c r="S2410" i="2" a="1"/>
  <c r="S2410" i="2" s="1"/>
  <c r="S2411" i="2" a="1"/>
  <c r="S2411" i="2" s="1"/>
  <c r="S2412" i="2" a="1"/>
  <c r="S2412" i="2" s="1"/>
  <c r="S2413" i="2" a="1"/>
  <c r="S2413" i="2" s="1"/>
  <c r="S2414" i="2" a="1"/>
  <c r="S2414" i="2" s="1"/>
  <c r="S2415" i="2" a="1"/>
  <c r="S2415" i="2" s="1"/>
  <c r="S2416" i="2" a="1"/>
  <c r="S2416" i="2" s="1"/>
  <c r="S2417" i="2" a="1"/>
  <c r="S2417" i="2" s="1"/>
  <c r="S2418" i="2" a="1"/>
  <c r="S2418" i="2" s="1"/>
  <c r="S2419" i="2" a="1"/>
  <c r="S2419" i="2" s="1"/>
  <c r="S2420" i="2" a="1"/>
  <c r="S2420" i="2" s="1"/>
  <c r="S2421" i="2" a="1"/>
  <c r="S2421" i="2" s="1"/>
  <c r="S2422" i="2" a="1"/>
  <c r="S2422" i="2" s="1"/>
  <c r="S2423" i="2" a="1"/>
  <c r="S2423" i="2" s="1"/>
  <c r="S2424" i="2" a="1"/>
  <c r="S2424" i="2" s="1"/>
  <c r="S2425" i="2" a="1"/>
  <c r="S2425" i="2" s="1"/>
  <c r="S2426" i="2" a="1"/>
  <c r="S2426" i="2" s="1"/>
  <c r="S2427" i="2" a="1"/>
  <c r="S2427" i="2" s="1"/>
  <c r="S2428" i="2" a="1"/>
  <c r="S2428" i="2" s="1"/>
  <c r="S2429" i="2" a="1"/>
  <c r="S2429" i="2" s="1"/>
  <c r="S2430" i="2" a="1"/>
  <c r="S2430" i="2" s="1"/>
  <c r="S2431" i="2" a="1"/>
  <c r="S2431" i="2" s="1"/>
  <c r="S2432" i="2" a="1"/>
  <c r="S2432" i="2" s="1"/>
  <c r="S2433" i="2" a="1"/>
  <c r="S2433" i="2" s="1"/>
  <c r="S2434" i="2" a="1"/>
  <c r="S2434" i="2" s="1"/>
  <c r="S2435" i="2" a="1"/>
  <c r="S2435" i="2" s="1"/>
  <c r="S2436" i="2" a="1"/>
  <c r="S2436" i="2" s="1"/>
  <c r="S2437" i="2" a="1"/>
  <c r="S2437" i="2" s="1"/>
  <c r="S2438" i="2" a="1"/>
  <c r="S2438" i="2" s="1"/>
  <c r="S2439" i="2" a="1"/>
  <c r="S2439" i="2" s="1"/>
  <c r="S2440" i="2" a="1"/>
  <c r="S2440" i="2" s="1"/>
  <c r="S2441" i="2" a="1"/>
  <c r="S2441" i="2" s="1"/>
  <c r="S2442" i="2" a="1"/>
  <c r="S2442" i="2" s="1"/>
  <c r="S2443" i="2" a="1"/>
  <c r="S2443" i="2" s="1"/>
  <c r="S2444" i="2" a="1"/>
  <c r="S2444" i="2" s="1"/>
  <c r="S2445" i="2" a="1"/>
  <c r="S2445" i="2" s="1"/>
  <c r="S2446" i="2" a="1"/>
  <c r="S2446" i="2" s="1"/>
  <c r="S2447" i="2" a="1"/>
  <c r="S2447" i="2" s="1"/>
  <c r="S2448" i="2" a="1"/>
  <c r="S2448" i="2" s="1"/>
  <c r="S2449" i="2" a="1"/>
  <c r="S2449" i="2" s="1"/>
  <c r="S2450" i="2" a="1"/>
  <c r="S2450" i="2" s="1"/>
  <c r="S2451" i="2" a="1"/>
  <c r="S2451" i="2" s="1"/>
  <c r="S2452" i="2" a="1"/>
  <c r="S2452" i="2" s="1"/>
  <c r="S2453" i="2" a="1"/>
  <c r="S2453" i="2" s="1"/>
  <c r="S2454" i="2" a="1"/>
  <c r="S2454" i="2" s="1"/>
  <c r="S2455" i="2" a="1"/>
  <c r="S2455" i="2" s="1"/>
  <c r="S2456" i="2" a="1"/>
  <c r="S2456" i="2" s="1"/>
  <c r="S2457" i="2" a="1"/>
  <c r="S2457" i="2" s="1"/>
  <c r="S2458" i="2" a="1"/>
  <c r="S2458" i="2" s="1"/>
  <c r="S2459" i="2" a="1"/>
  <c r="S2459" i="2" s="1"/>
  <c r="S2460" i="2" a="1"/>
  <c r="S2460" i="2" s="1"/>
  <c r="S2461" i="2" a="1"/>
  <c r="S2461" i="2" s="1"/>
  <c r="S2462" i="2" a="1"/>
  <c r="S2462" i="2" s="1"/>
  <c r="S2463" i="2" a="1"/>
  <c r="S2463" i="2" s="1"/>
  <c r="S2464" i="2" a="1"/>
  <c r="S2464" i="2" s="1"/>
  <c r="S2465" i="2" a="1"/>
  <c r="S2465" i="2" s="1"/>
  <c r="S2466" i="2" a="1"/>
  <c r="S2466" i="2" s="1"/>
  <c r="S2467" i="2" a="1"/>
  <c r="S2467" i="2" s="1"/>
  <c r="S2468" i="2" a="1"/>
  <c r="S2468" i="2" s="1"/>
  <c r="S2469" i="2" a="1"/>
  <c r="S2469" i="2" s="1"/>
  <c r="S2470" i="2" a="1"/>
  <c r="S2470" i="2" s="1"/>
  <c r="S2471" i="2" a="1"/>
  <c r="S2471" i="2" s="1"/>
  <c r="S2472" i="2" a="1"/>
  <c r="S2472" i="2" s="1"/>
  <c r="S2473" i="2" a="1"/>
  <c r="S2473" i="2" s="1"/>
  <c r="S2474" i="2" a="1"/>
  <c r="S2474" i="2" s="1"/>
  <c r="S2475" i="2" a="1"/>
  <c r="S2475" i="2" s="1"/>
  <c r="S2476" i="2" a="1"/>
  <c r="S2476" i="2" s="1"/>
  <c r="S2477" i="2" a="1"/>
  <c r="S2477" i="2" s="1"/>
  <c r="S2478" i="2" a="1"/>
  <c r="S2478" i="2" s="1"/>
  <c r="S2479" i="2" a="1"/>
  <c r="S2479" i="2" s="1"/>
  <c r="S2480" i="2" a="1"/>
  <c r="S2480" i="2" s="1"/>
  <c r="S2481" i="2" a="1"/>
  <c r="S2481" i="2" s="1"/>
  <c r="S2482" i="2" a="1"/>
  <c r="S2482" i="2" s="1"/>
  <c r="S2483" i="2" a="1"/>
  <c r="S2483" i="2" s="1"/>
  <c r="S2484" i="2" a="1"/>
  <c r="S2484" i="2" s="1"/>
  <c r="S2485" i="2" a="1"/>
  <c r="S2485" i="2" s="1"/>
  <c r="S2486" i="2" a="1"/>
  <c r="S2486" i="2" s="1"/>
  <c r="S2487" i="2" a="1"/>
  <c r="S2487" i="2" s="1"/>
  <c r="S2488" i="2" a="1"/>
  <c r="S2488" i="2" s="1"/>
  <c r="S2489" i="2" a="1"/>
  <c r="S2489" i="2" s="1"/>
  <c r="S2490" i="2" a="1"/>
  <c r="S2490" i="2" s="1"/>
  <c r="S2491" i="2" a="1"/>
  <c r="S2491" i="2" s="1"/>
  <c r="S2492" i="2" a="1"/>
  <c r="S2492" i="2" s="1"/>
  <c r="S2493" i="2" a="1"/>
  <c r="S2493" i="2" s="1"/>
  <c r="S2494" i="2" a="1"/>
  <c r="S2494" i="2" s="1"/>
  <c r="S2495" i="2" a="1"/>
  <c r="S2495" i="2" s="1"/>
  <c r="S2496" i="2" a="1"/>
  <c r="S2496" i="2" s="1"/>
  <c r="S2497" i="2" a="1"/>
  <c r="S2497" i="2" s="1"/>
  <c r="S2498" i="2" a="1"/>
  <c r="S2498" i="2" s="1"/>
  <c r="S2499" i="2" a="1"/>
  <c r="S2499" i="2" s="1"/>
  <c r="S2500" i="2" a="1"/>
  <c r="S2500" i="2" s="1"/>
  <c r="S2501" i="2" a="1"/>
  <c r="S2501" i="2" s="1"/>
  <c r="S2502" i="2" a="1"/>
  <c r="S2502" i="2" s="1"/>
  <c r="S2503" i="2" a="1"/>
  <c r="S2503" i="2" s="1"/>
  <c r="S2504" i="2" a="1"/>
  <c r="S2504" i="2" s="1"/>
  <c r="S2505" i="2" a="1"/>
  <c r="S2505" i="2" s="1"/>
  <c r="S2506" i="2" a="1"/>
  <c r="S2506" i="2" s="1"/>
  <c r="S2507" i="2" a="1"/>
  <c r="S2507" i="2" s="1"/>
  <c r="S2508" i="2" a="1"/>
  <c r="S2508" i="2" s="1"/>
  <c r="S2509" i="2" a="1"/>
  <c r="S2509" i="2" s="1"/>
  <c r="S2510" i="2" a="1"/>
  <c r="S2510" i="2" s="1"/>
  <c r="S2511" i="2" a="1"/>
  <c r="S2511" i="2" s="1"/>
  <c r="S2512" i="2" a="1"/>
  <c r="S2512" i="2" s="1"/>
  <c r="S2513" i="2" a="1"/>
  <c r="S2513" i="2" s="1"/>
  <c r="S2514" i="2" a="1"/>
  <c r="S2514" i="2" s="1"/>
  <c r="S2515" i="2" a="1"/>
  <c r="S2515" i="2" s="1"/>
  <c r="S2516" i="2" a="1"/>
  <c r="S2516" i="2" s="1"/>
  <c r="S2517" i="2" a="1"/>
  <c r="S2517" i="2" s="1"/>
  <c r="S2518" i="2" a="1"/>
  <c r="S2518" i="2" s="1"/>
  <c r="S2519" i="2" a="1"/>
  <c r="S2519" i="2" s="1"/>
  <c r="S2520" i="2" a="1"/>
  <c r="S2520" i="2" s="1"/>
  <c r="S2521" i="2" a="1"/>
  <c r="S2521" i="2" s="1"/>
  <c r="S2522" i="2" a="1"/>
  <c r="S2522" i="2" s="1"/>
  <c r="S2523" i="2" a="1"/>
  <c r="S2523" i="2" s="1"/>
  <c r="S2524" i="2" a="1"/>
  <c r="S2524" i="2" s="1"/>
  <c r="S2525" i="2" a="1"/>
  <c r="S2525" i="2" s="1"/>
  <c r="S2526" i="2" a="1"/>
  <c r="S2526" i="2" s="1"/>
  <c r="S2527" i="2" a="1"/>
  <c r="S2527" i="2" s="1"/>
  <c r="S2528" i="2" a="1"/>
  <c r="S2528" i="2" s="1"/>
  <c r="S2529" i="2" a="1"/>
  <c r="S2529" i="2" s="1"/>
  <c r="S2530" i="2" a="1"/>
  <c r="S2530" i="2" s="1"/>
  <c r="S2531" i="2" a="1"/>
  <c r="S2531" i="2" s="1"/>
  <c r="S2532" i="2" a="1"/>
  <c r="S2532" i="2" s="1"/>
  <c r="S2533" i="2" a="1"/>
  <c r="S2533" i="2" s="1"/>
  <c r="S2534" i="2" a="1"/>
  <c r="S2534" i="2" s="1"/>
  <c r="S2535" i="2" a="1"/>
  <c r="S2535" i="2" s="1"/>
  <c r="S2536" i="2" a="1"/>
  <c r="S2536" i="2" s="1"/>
  <c r="S2537" i="2" a="1"/>
  <c r="S2537" i="2" s="1"/>
  <c r="S2538" i="2" a="1"/>
  <c r="S2538" i="2" s="1"/>
  <c r="S2539" i="2" a="1"/>
  <c r="S2539" i="2" s="1"/>
  <c r="S2540" i="2" a="1"/>
  <c r="S2540" i="2" s="1"/>
  <c r="S2541" i="2" a="1"/>
  <c r="S2541" i="2" s="1"/>
  <c r="S2542" i="2" a="1"/>
  <c r="S2542" i="2" s="1"/>
  <c r="S2543" i="2" a="1"/>
  <c r="S2543" i="2" s="1"/>
  <c r="S2544" i="2" a="1"/>
  <c r="S2544" i="2" s="1"/>
  <c r="S2545" i="2" a="1"/>
  <c r="S2545" i="2" s="1"/>
  <c r="S2546" i="2" a="1"/>
  <c r="S2546" i="2" s="1"/>
  <c r="S2547" i="2" a="1"/>
  <c r="S2547" i="2" s="1"/>
  <c r="S2548" i="2" a="1"/>
  <c r="S2548" i="2" s="1"/>
  <c r="S2549" i="2" a="1"/>
  <c r="S2549" i="2" s="1"/>
  <c r="S2550" i="2" a="1"/>
  <c r="S2550" i="2" s="1"/>
  <c r="S2551" i="2" a="1"/>
  <c r="S2551" i="2" s="1"/>
  <c r="S2552" i="2" a="1"/>
  <c r="S2552" i="2" s="1"/>
  <c r="S2553" i="2" a="1"/>
  <c r="S2553" i="2" s="1"/>
  <c r="S2554" i="2" a="1"/>
  <c r="S2554" i="2" s="1"/>
  <c r="S2555" i="2" a="1"/>
  <c r="S2555" i="2" s="1"/>
  <c r="S2556" i="2" a="1"/>
  <c r="S2556" i="2" s="1"/>
  <c r="S2557" i="2" a="1"/>
  <c r="S2557" i="2" s="1"/>
  <c r="S2558" i="2" a="1"/>
  <c r="S2558" i="2" s="1"/>
  <c r="S2559" i="2" a="1"/>
  <c r="S2559" i="2" s="1"/>
  <c r="S2560" i="2" a="1"/>
  <c r="S2560" i="2" s="1"/>
  <c r="S2561" i="2" a="1"/>
  <c r="S2561" i="2" s="1"/>
  <c r="S2562" i="2" a="1"/>
  <c r="S2562" i="2" s="1"/>
  <c r="S2563" i="2" a="1"/>
  <c r="S2563" i="2" s="1"/>
  <c r="S2564" i="2" a="1"/>
  <c r="S2564" i="2" s="1"/>
  <c r="S2565" i="2" a="1"/>
  <c r="S2565" i="2" s="1"/>
  <c r="S2566" i="2" a="1"/>
  <c r="S2566" i="2" s="1"/>
  <c r="S2567" i="2" a="1"/>
  <c r="S2567" i="2" s="1"/>
  <c r="S2568" i="2" a="1"/>
  <c r="S2568" i="2" s="1"/>
  <c r="S2569" i="2" a="1"/>
  <c r="S2569" i="2" s="1"/>
  <c r="S2570" i="2" a="1"/>
  <c r="S2570" i="2" s="1"/>
  <c r="S2571" i="2" a="1"/>
  <c r="S2571" i="2" s="1"/>
  <c r="S2572" i="2" a="1"/>
  <c r="S2572" i="2" s="1"/>
  <c r="S2573" i="2" a="1"/>
  <c r="S2573" i="2" s="1"/>
  <c r="S2574" i="2" a="1"/>
  <c r="S2574" i="2" s="1"/>
  <c r="S2575" i="2" a="1"/>
  <c r="S2575" i="2" s="1"/>
  <c r="S2576" i="2" a="1"/>
  <c r="S2576" i="2" s="1"/>
  <c r="S2577" i="2" a="1"/>
  <c r="S2577" i="2" s="1"/>
  <c r="S2578" i="2" a="1"/>
  <c r="S2578" i="2" s="1"/>
  <c r="S2579" i="2" a="1"/>
  <c r="S2579" i="2" s="1"/>
  <c r="S2580" i="2" a="1"/>
  <c r="S2580" i="2" s="1"/>
  <c r="S2581" i="2" a="1"/>
  <c r="S2581" i="2" s="1"/>
  <c r="S2582" i="2" a="1"/>
  <c r="S2582" i="2" s="1"/>
  <c r="S2583" i="2" a="1"/>
  <c r="S2583" i="2" s="1"/>
  <c r="S2584" i="2" a="1"/>
  <c r="S2584" i="2" s="1"/>
  <c r="S2585" i="2" a="1"/>
  <c r="S2585" i="2" s="1"/>
  <c r="S2586" i="2" a="1"/>
  <c r="S2586" i="2" s="1"/>
  <c r="S2587" i="2" a="1"/>
  <c r="S2587" i="2" s="1"/>
  <c r="S2588" i="2" a="1"/>
  <c r="S2588" i="2" s="1"/>
  <c r="S2589" i="2" a="1"/>
  <c r="S2589" i="2" s="1"/>
  <c r="S2590" i="2" a="1"/>
  <c r="S2590" i="2" s="1"/>
  <c r="S2591" i="2" a="1"/>
  <c r="S2591" i="2" s="1"/>
  <c r="S2592" i="2" a="1"/>
  <c r="S2592" i="2" s="1"/>
  <c r="S2593" i="2" a="1"/>
  <c r="S2593" i="2" s="1"/>
  <c r="S2594" i="2" a="1"/>
  <c r="S2594" i="2" s="1"/>
  <c r="S2595" i="2" a="1"/>
  <c r="S2595" i="2" s="1"/>
  <c r="S2596" i="2" a="1"/>
  <c r="S2596" i="2" s="1"/>
  <c r="S2597" i="2" a="1"/>
  <c r="S2597" i="2" s="1"/>
  <c r="S2598" i="2" a="1"/>
  <c r="S2598" i="2" s="1"/>
  <c r="S2599" i="2" a="1"/>
  <c r="S2599" i="2" s="1"/>
  <c r="S2600" i="2" a="1"/>
  <c r="S2600" i="2" s="1"/>
  <c r="S2601" i="2" a="1"/>
  <c r="S2601" i="2" s="1"/>
  <c r="S2602" i="2" a="1"/>
  <c r="S2602" i="2" s="1"/>
  <c r="S2603" i="2" a="1"/>
  <c r="S2603" i="2" s="1"/>
  <c r="S2604" i="2" a="1"/>
  <c r="S2604" i="2" s="1"/>
  <c r="S2605" i="2" a="1"/>
  <c r="S2605" i="2" s="1"/>
  <c r="S2606" i="2" a="1"/>
  <c r="S2606" i="2" s="1"/>
  <c r="S2607" i="2" a="1"/>
  <c r="S2607" i="2" s="1"/>
  <c r="S2608" i="2" a="1"/>
  <c r="S2608" i="2" s="1"/>
  <c r="S2609" i="2" a="1"/>
  <c r="S2609" i="2" s="1"/>
  <c r="S2610" i="2" a="1"/>
  <c r="S2610" i="2" s="1"/>
  <c r="S2611" i="2" a="1"/>
  <c r="S2611" i="2" s="1"/>
  <c r="S2612" i="2" a="1"/>
  <c r="S2612" i="2" s="1"/>
  <c r="S2613" i="2" a="1"/>
  <c r="S2613" i="2" s="1"/>
  <c r="S2614" i="2" a="1"/>
  <c r="S2614" i="2" s="1"/>
  <c r="S2615" i="2" a="1"/>
  <c r="S2615" i="2" s="1"/>
  <c r="S2616" i="2" a="1"/>
  <c r="S2616" i="2" s="1"/>
  <c r="S2617" i="2" a="1"/>
  <c r="S2617" i="2" s="1"/>
  <c r="S2618" i="2" a="1"/>
  <c r="S2618" i="2" s="1"/>
  <c r="S2619" i="2" a="1"/>
  <c r="S2619" i="2" s="1"/>
  <c r="S2620" i="2" a="1"/>
  <c r="S2620" i="2" s="1"/>
  <c r="S2621" i="2" a="1"/>
  <c r="S2621" i="2" s="1"/>
  <c r="S2622" i="2" a="1"/>
  <c r="S2622" i="2" s="1"/>
  <c r="S2623" i="2" a="1"/>
  <c r="S2623" i="2" s="1"/>
  <c r="S2624" i="2" a="1"/>
  <c r="S2624" i="2" s="1"/>
  <c r="S2625" i="2" a="1"/>
  <c r="S2625" i="2" s="1"/>
  <c r="S2626" i="2" a="1"/>
  <c r="S2626" i="2" s="1"/>
  <c r="S2627" i="2" a="1"/>
  <c r="S2627" i="2" s="1"/>
  <c r="S2628" i="2" a="1"/>
  <c r="S2628" i="2" s="1"/>
  <c r="S2629" i="2" a="1"/>
  <c r="S2629" i="2" s="1"/>
  <c r="S2630" i="2" a="1"/>
  <c r="S2630" i="2" s="1"/>
  <c r="S2631" i="2" a="1"/>
  <c r="S2631" i="2" s="1"/>
  <c r="S2632" i="2" a="1"/>
  <c r="S2632" i="2" s="1"/>
  <c r="S2633" i="2" a="1"/>
  <c r="S2633" i="2" s="1"/>
  <c r="S2634" i="2" a="1"/>
  <c r="S2634" i="2" s="1"/>
  <c r="S2635" i="2" a="1"/>
  <c r="S2635" i="2" s="1"/>
  <c r="S2636" i="2" a="1"/>
  <c r="S2636" i="2" s="1"/>
  <c r="S2637" i="2" a="1"/>
  <c r="S2637" i="2" s="1"/>
  <c r="S2638" i="2" a="1"/>
  <c r="S2638" i="2" s="1"/>
  <c r="S2639" i="2" a="1"/>
  <c r="S2639" i="2" s="1"/>
  <c r="S2640" i="2" a="1"/>
  <c r="S2640" i="2" s="1"/>
  <c r="S2641" i="2" a="1"/>
  <c r="S2641" i="2" s="1"/>
  <c r="S2642" i="2" a="1"/>
  <c r="S2642" i="2" s="1"/>
  <c r="S2643" i="2" a="1"/>
  <c r="S2643" i="2" s="1"/>
  <c r="S2644" i="2" a="1"/>
  <c r="S2644" i="2" s="1"/>
  <c r="S2645" i="2" a="1"/>
  <c r="S2645" i="2" s="1"/>
  <c r="S2646" i="2" a="1"/>
  <c r="S2646" i="2" s="1"/>
  <c r="S2647" i="2" a="1"/>
  <c r="S2647" i="2" s="1"/>
  <c r="S2648" i="2" a="1"/>
  <c r="S2648" i="2" s="1"/>
  <c r="S2649" i="2" a="1"/>
  <c r="S2649" i="2" s="1"/>
  <c r="S2650" i="2" a="1"/>
  <c r="S2650" i="2" s="1"/>
  <c r="S2651" i="2" a="1"/>
  <c r="S2651" i="2" s="1"/>
  <c r="S2652" i="2" a="1"/>
  <c r="S2652" i="2" s="1"/>
  <c r="S2653" i="2" a="1"/>
  <c r="S2653" i="2" s="1"/>
  <c r="S2654" i="2" a="1"/>
  <c r="S2654" i="2" s="1"/>
  <c r="S2655" i="2" a="1"/>
  <c r="S2655" i="2" s="1"/>
  <c r="S2656" i="2" a="1"/>
  <c r="S2656" i="2" s="1"/>
  <c r="S2657" i="2" a="1"/>
  <c r="S2657" i="2" s="1"/>
  <c r="S2658" i="2" a="1"/>
  <c r="S2658" i="2" s="1"/>
  <c r="S2659" i="2" a="1"/>
  <c r="S2659" i="2" s="1"/>
  <c r="S2660" i="2" a="1"/>
  <c r="S2660" i="2" s="1"/>
  <c r="S2661" i="2" a="1"/>
  <c r="S2661" i="2" s="1"/>
  <c r="S2662" i="2" a="1"/>
  <c r="S2662" i="2" s="1"/>
  <c r="S2663" i="2" a="1"/>
  <c r="S2663" i="2" s="1"/>
  <c r="S2664" i="2" a="1"/>
  <c r="S2664" i="2" s="1"/>
  <c r="S2665" i="2" a="1"/>
  <c r="S2665" i="2" s="1"/>
  <c r="S2666" i="2" a="1"/>
  <c r="S2666" i="2" s="1"/>
  <c r="S2667" i="2" a="1"/>
  <c r="S2667" i="2" s="1"/>
  <c r="S2668" i="2" a="1"/>
  <c r="S2668" i="2" s="1"/>
  <c r="S2669" i="2" a="1"/>
  <c r="S2669" i="2" s="1"/>
  <c r="S2670" i="2" a="1"/>
  <c r="S2670" i="2" s="1"/>
  <c r="S2671" i="2" a="1"/>
  <c r="S2671" i="2" s="1"/>
  <c r="S2672" i="2" a="1"/>
  <c r="S2672" i="2" s="1"/>
  <c r="S2673" i="2" a="1"/>
  <c r="S2673" i="2" s="1"/>
  <c r="S2674" i="2" a="1"/>
  <c r="S2674" i="2" s="1"/>
  <c r="S2675" i="2" a="1"/>
  <c r="S2675" i="2" s="1"/>
  <c r="S2676" i="2" a="1"/>
  <c r="S2676" i="2" s="1"/>
  <c r="S2677" i="2" a="1"/>
  <c r="S2677" i="2" s="1"/>
  <c r="S2678" i="2" a="1"/>
  <c r="S2678" i="2" s="1"/>
  <c r="S2679" i="2" a="1"/>
  <c r="S2679" i="2" s="1"/>
  <c r="S2680" i="2" a="1"/>
  <c r="S2680" i="2" s="1"/>
  <c r="S2681" i="2" a="1"/>
  <c r="S2681" i="2" s="1"/>
  <c r="S2682" i="2" a="1"/>
  <c r="S2682" i="2" s="1"/>
  <c r="S2683" i="2" a="1"/>
  <c r="S2683" i="2" s="1"/>
  <c r="S2684" i="2" a="1"/>
  <c r="S2684" i="2" s="1"/>
  <c r="S2685" i="2" a="1"/>
  <c r="S2685" i="2" s="1"/>
  <c r="S2686" i="2" a="1"/>
  <c r="S2686" i="2" s="1"/>
  <c r="S2687" i="2" a="1"/>
  <c r="S2687" i="2" s="1"/>
  <c r="S2688" i="2" a="1"/>
  <c r="S2688" i="2" s="1"/>
  <c r="S2689" i="2" a="1"/>
  <c r="S2689" i="2" s="1"/>
  <c r="S2690" i="2" a="1"/>
  <c r="S2690" i="2" s="1"/>
  <c r="S2691" i="2" a="1"/>
  <c r="S2691" i="2" s="1"/>
  <c r="S2692" i="2" a="1"/>
  <c r="S2692" i="2" s="1"/>
  <c r="S2693" i="2" a="1"/>
  <c r="S2693" i="2" s="1"/>
  <c r="S2694" i="2" a="1"/>
  <c r="S2694" i="2" s="1"/>
  <c r="S2695" i="2" a="1"/>
  <c r="S2695" i="2" s="1"/>
  <c r="S2696" i="2" a="1"/>
  <c r="S2696" i="2" s="1"/>
  <c r="S2697" i="2" a="1"/>
  <c r="S2697" i="2" s="1"/>
  <c r="S2698" i="2" a="1"/>
  <c r="S2698" i="2" s="1"/>
  <c r="S2699" i="2" a="1"/>
  <c r="S2699" i="2" s="1"/>
  <c r="S2700" i="2" a="1"/>
  <c r="S2700" i="2" s="1"/>
  <c r="S2701" i="2" a="1"/>
  <c r="S2701" i="2" s="1"/>
  <c r="S2702" i="2" a="1"/>
  <c r="S2702" i="2" s="1"/>
  <c r="S2703" i="2" a="1"/>
  <c r="S2703" i="2" s="1"/>
  <c r="S2704" i="2" a="1"/>
  <c r="S2704" i="2" s="1"/>
  <c r="S2705" i="2" a="1"/>
  <c r="S2705" i="2" s="1"/>
  <c r="S2706" i="2" a="1"/>
  <c r="S2706" i="2" s="1"/>
  <c r="S2707" i="2" a="1"/>
  <c r="S2707" i="2" s="1"/>
  <c r="S2708" i="2" a="1"/>
  <c r="S2708" i="2" s="1"/>
  <c r="S2709" i="2" a="1"/>
  <c r="S2709" i="2" s="1"/>
  <c r="S2710" i="2" a="1"/>
  <c r="S2710" i="2" s="1"/>
  <c r="S2711" i="2" a="1"/>
  <c r="S2711" i="2" s="1"/>
  <c r="S2712" i="2" a="1"/>
  <c r="S2712" i="2" s="1"/>
  <c r="S2713" i="2" a="1"/>
  <c r="S2713" i="2" s="1"/>
  <c r="S2714" i="2" a="1"/>
  <c r="S2714" i="2" s="1"/>
  <c r="S2715" i="2" a="1"/>
  <c r="S2715" i="2" s="1"/>
  <c r="S2716" i="2" a="1"/>
  <c r="S2716" i="2" s="1"/>
  <c r="S2717" i="2" a="1"/>
  <c r="S2717" i="2" s="1"/>
  <c r="S2718" i="2" a="1"/>
  <c r="S2718" i="2" s="1"/>
  <c r="S2719" i="2" a="1"/>
  <c r="S2719" i="2" s="1"/>
  <c r="S2720" i="2" a="1"/>
  <c r="S2720" i="2" s="1"/>
  <c r="S2721" i="2" a="1"/>
  <c r="S2721" i="2" s="1"/>
  <c r="S2722" i="2" a="1"/>
  <c r="S2722" i="2" s="1"/>
  <c r="S2723" i="2" a="1"/>
  <c r="S2723" i="2" s="1"/>
  <c r="S2724" i="2" a="1"/>
  <c r="S2724" i="2" s="1"/>
  <c r="S2725" i="2" a="1"/>
  <c r="S2725" i="2" s="1"/>
  <c r="S2726" i="2" a="1"/>
  <c r="S2726" i="2" s="1"/>
  <c r="S2727" i="2" a="1"/>
  <c r="S2727" i="2" s="1"/>
  <c r="S2728" i="2" a="1"/>
  <c r="S2728" i="2" s="1"/>
  <c r="S2729" i="2" a="1"/>
  <c r="S2729" i="2" s="1"/>
  <c r="S2730" i="2" a="1"/>
  <c r="S2730" i="2" s="1"/>
  <c r="S2731" i="2" a="1"/>
  <c r="S2731" i="2" s="1"/>
  <c r="S2732" i="2" a="1"/>
  <c r="S2732" i="2" s="1"/>
  <c r="S2733" i="2" a="1"/>
  <c r="S2733" i="2" s="1"/>
  <c r="S2734" i="2" a="1"/>
  <c r="S2734" i="2" s="1"/>
  <c r="S2735" i="2" a="1"/>
  <c r="S2735" i="2" s="1"/>
  <c r="S2736" i="2" a="1"/>
  <c r="S2736" i="2" s="1"/>
  <c r="S2737" i="2" a="1"/>
  <c r="S2737" i="2" s="1"/>
  <c r="S2738" i="2" a="1"/>
  <c r="S2738" i="2" s="1"/>
  <c r="S2739" i="2" a="1"/>
  <c r="S2739" i="2" s="1"/>
  <c r="S2740" i="2" a="1"/>
  <c r="S2740" i="2" s="1"/>
  <c r="S2741" i="2" a="1"/>
  <c r="S2741" i="2" s="1"/>
  <c r="S2742" i="2" a="1"/>
  <c r="S2742" i="2" s="1"/>
  <c r="S2743" i="2" a="1"/>
  <c r="S2743" i="2" s="1"/>
  <c r="S2744" i="2" a="1"/>
  <c r="S2744" i="2" s="1"/>
  <c r="S2745" i="2" a="1"/>
  <c r="S2745" i="2" s="1"/>
  <c r="S2746" i="2" a="1"/>
  <c r="S2746" i="2" s="1"/>
  <c r="S2747" i="2" a="1"/>
  <c r="S2747" i="2" s="1"/>
  <c r="S2748" i="2" a="1"/>
  <c r="S2748" i="2" s="1"/>
  <c r="S2749" i="2" a="1"/>
  <c r="S2749" i="2" s="1"/>
  <c r="S2750" i="2" a="1"/>
  <c r="S2750" i="2" s="1"/>
  <c r="S2751" i="2" a="1"/>
  <c r="S2751" i="2" s="1"/>
  <c r="S2752" i="2" a="1"/>
  <c r="S2752" i="2" s="1"/>
  <c r="S2753" i="2" a="1"/>
  <c r="S2753" i="2" s="1"/>
  <c r="S2754" i="2" a="1"/>
  <c r="S2754" i="2" s="1"/>
  <c r="S2755" i="2" a="1"/>
  <c r="S2755" i="2" s="1"/>
  <c r="S2756" i="2" a="1"/>
  <c r="S2756" i="2" s="1"/>
  <c r="S2757" i="2" a="1"/>
  <c r="S2757" i="2" s="1"/>
  <c r="S2758" i="2" a="1"/>
  <c r="S2758" i="2" s="1"/>
  <c r="S2759" i="2" a="1"/>
  <c r="S2759" i="2" s="1"/>
  <c r="S2760" i="2" a="1"/>
  <c r="S2760" i="2" s="1"/>
  <c r="S2761" i="2" a="1"/>
  <c r="S2761" i="2" s="1"/>
  <c r="S2762" i="2" a="1"/>
  <c r="S2762" i="2" s="1"/>
  <c r="S2763" i="2" a="1"/>
  <c r="S2763" i="2" s="1"/>
  <c r="S2764" i="2" a="1"/>
  <c r="S2764" i="2" s="1"/>
  <c r="S2765" i="2" a="1"/>
  <c r="S2765" i="2" s="1"/>
  <c r="S2766" i="2" a="1"/>
  <c r="S2766" i="2" s="1"/>
  <c r="S2767" i="2" a="1"/>
  <c r="S2767" i="2" s="1"/>
  <c r="S2768" i="2" a="1"/>
  <c r="S2768" i="2" s="1"/>
  <c r="S2769" i="2" a="1"/>
  <c r="S2769" i="2" s="1"/>
  <c r="S2770" i="2" a="1"/>
  <c r="S2770" i="2" s="1"/>
  <c r="S2771" i="2" a="1"/>
  <c r="S2771" i="2" s="1"/>
  <c r="S2772" i="2" a="1"/>
  <c r="S2772" i="2" s="1"/>
  <c r="S2773" i="2" a="1"/>
  <c r="S2773" i="2" s="1"/>
  <c r="S2774" i="2" a="1"/>
  <c r="S2774" i="2" s="1"/>
  <c r="S2775" i="2" a="1"/>
  <c r="S2775" i="2" s="1"/>
  <c r="S2776" i="2" a="1"/>
  <c r="S2776" i="2" s="1"/>
  <c r="S2777" i="2" a="1"/>
  <c r="S2777" i="2" s="1"/>
  <c r="S2778" i="2" a="1"/>
  <c r="S2778" i="2" s="1"/>
  <c r="S2779" i="2" a="1"/>
  <c r="S2779" i="2" s="1"/>
  <c r="S2780" i="2" a="1"/>
  <c r="S2780" i="2" s="1"/>
  <c r="S2781" i="2" a="1"/>
  <c r="S2781" i="2" s="1"/>
  <c r="S2782" i="2" a="1"/>
  <c r="S2782" i="2" s="1"/>
  <c r="S2783" i="2" a="1"/>
  <c r="S2783" i="2" s="1"/>
  <c r="S2784" i="2" a="1"/>
  <c r="S2784" i="2" s="1"/>
  <c r="S2785" i="2" a="1"/>
  <c r="S2785" i="2" s="1"/>
  <c r="S2786" i="2" a="1"/>
  <c r="S2786" i="2" s="1"/>
  <c r="S2787" i="2" a="1"/>
  <c r="S2787" i="2" s="1"/>
  <c r="S2788" i="2" a="1"/>
  <c r="S2788" i="2" s="1"/>
  <c r="S2789" i="2" a="1"/>
  <c r="S2789" i="2" s="1"/>
  <c r="S2790" i="2" a="1"/>
  <c r="S2790" i="2" s="1"/>
  <c r="S2791" i="2" a="1"/>
  <c r="S2791" i="2" s="1"/>
  <c r="S2792" i="2" a="1"/>
  <c r="S2792" i="2" s="1"/>
  <c r="S2793" i="2" a="1"/>
  <c r="S2793" i="2" s="1"/>
  <c r="S2794" i="2" a="1"/>
  <c r="S2794" i="2" s="1"/>
  <c r="S2795" i="2" a="1"/>
  <c r="S2795" i="2" s="1"/>
  <c r="S2796" i="2" a="1"/>
  <c r="S2796" i="2" s="1"/>
  <c r="S2797" i="2" a="1"/>
  <c r="S2797" i="2" s="1"/>
  <c r="S2798" i="2" a="1"/>
  <c r="S2798" i="2" s="1"/>
  <c r="S2799" i="2" a="1"/>
  <c r="S2799" i="2" s="1"/>
  <c r="S2800" i="2" a="1"/>
  <c r="S2800" i="2" s="1"/>
  <c r="S2801" i="2" a="1"/>
  <c r="S2801" i="2" s="1"/>
  <c r="S2802" i="2" a="1"/>
  <c r="S2802" i="2" s="1"/>
  <c r="S2803" i="2" a="1"/>
  <c r="S2803" i="2" s="1"/>
  <c r="S2804" i="2" a="1"/>
  <c r="S2804" i="2" s="1"/>
  <c r="S2805" i="2" a="1"/>
  <c r="S2805" i="2" s="1"/>
  <c r="S2806" i="2" a="1"/>
  <c r="S2806" i="2" s="1"/>
  <c r="S2807" i="2" a="1"/>
  <c r="S2807" i="2" s="1"/>
  <c r="S2808" i="2" a="1"/>
  <c r="S2808" i="2" s="1"/>
  <c r="S2809" i="2" a="1"/>
  <c r="S2809" i="2" s="1"/>
  <c r="S2810" i="2" a="1"/>
  <c r="S2810" i="2" s="1"/>
  <c r="S2811" i="2" a="1"/>
  <c r="S2811" i="2" s="1"/>
  <c r="S2812" i="2" a="1"/>
  <c r="S2812" i="2" s="1"/>
  <c r="S2813" i="2" a="1"/>
  <c r="S2813" i="2" s="1"/>
  <c r="S2814" i="2" a="1"/>
  <c r="S2814" i="2" s="1"/>
  <c r="S2815" i="2" a="1"/>
  <c r="S2815" i="2" s="1"/>
  <c r="S2816" i="2" a="1"/>
  <c r="S2816" i="2" s="1"/>
  <c r="S2817" i="2" a="1"/>
  <c r="S2817" i="2" s="1"/>
  <c r="S2818" i="2" a="1"/>
  <c r="S2818" i="2" s="1"/>
  <c r="S2819" i="2" a="1"/>
  <c r="S2819" i="2" s="1"/>
  <c r="S2820" i="2" a="1"/>
  <c r="S2820" i="2" s="1"/>
  <c r="S2821" i="2" a="1"/>
  <c r="S2821" i="2" s="1"/>
  <c r="S2822" i="2" a="1"/>
  <c r="S2822" i="2" s="1"/>
  <c r="S2823" i="2" a="1"/>
  <c r="S2823" i="2" s="1"/>
  <c r="S2824" i="2" a="1"/>
  <c r="S2824" i="2" s="1"/>
  <c r="S2825" i="2" a="1"/>
  <c r="S2825" i="2" s="1"/>
  <c r="S2826" i="2" a="1"/>
  <c r="S2826" i="2" s="1"/>
  <c r="S2827" i="2" a="1"/>
  <c r="S2827" i="2" s="1"/>
  <c r="S2828" i="2" a="1"/>
  <c r="S2828" i="2" s="1"/>
  <c r="S2829" i="2" a="1"/>
  <c r="S2829" i="2" s="1"/>
  <c r="S2830" i="2" a="1"/>
  <c r="S2830" i="2" s="1"/>
  <c r="S2831" i="2" a="1"/>
  <c r="S2831" i="2" s="1"/>
  <c r="S2832" i="2" a="1"/>
  <c r="S2832" i="2" s="1"/>
  <c r="S2833" i="2" a="1"/>
  <c r="S2833" i="2" s="1"/>
  <c r="S2834" i="2" a="1"/>
  <c r="S2834" i="2" s="1"/>
  <c r="S2835" i="2" a="1"/>
  <c r="S2835" i="2" s="1"/>
  <c r="S2836" i="2" a="1"/>
  <c r="S2836" i="2" s="1"/>
  <c r="S2837" i="2" a="1"/>
  <c r="S2837" i="2" s="1"/>
  <c r="S2838" i="2" a="1"/>
  <c r="S2838" i="2" s="1"/>
  <c r="S2839" i="2" a="1"/>
  <c r="S2839" i="2" s="1"/>
  <c r="S2840" i="2" a="1"/>
  <c r="S2840" i="2" s="1"/>
  <c r="S2841" i="2" a="1"/>
  <c r="S2841" i="2" s="1"/>
  <c r="S2842" i="2" a="1"/>
  <c r="S2842" i="2" s="1"/>
  <c r="S2843" i="2" a="1"/>
  <c r="S2843" i="2" s="1"/>
  <c r="S2844" i="2" a="1"/>
  <c r="S2844" i="2" s="1"/>
  <c r="S2845" i="2" a="1"/>
  <c r="S2845" i="2" s="1"/>
  <c r="S2846" i="2" a="1"/>
  <c r="S2846" i="2" s="1"/>
  <c r="S2847" i="2" a="1"/>
  <c r="S2847" i="2" s="1"/>
  <c r="S2848" i="2" a="1"/>
  <c r="S2848" i="2" s="1"/>
  <c r="S2849" i="2" a="1"/>
  <c r="S2849" i="2" s="1"/>
  <c r="S2850" i="2" a="1"/>
  <c r="S2850" i="2" s="1"/>
  <c r="S2851" i="2" a="1"/>
  <c r="S2851" i="2" s="1"/>
  <c r="S2852" i="2" a="1"/>
  <c r="S2852" i="2" s="1"/>
  <c r="S2853" i="2" a="1"/>
  <c r="S2853" i="2" s="1"/>
  <c r="S2854" i="2" a="1"/>
  <c r="S2854" i="2" s="1"/>
  <c r="S2855" i="2" a="1"/>
  <c r="S2855" i="2" s="1"/>
  <c r="S2856" i="2" a="1"/>
  <c r="S2856" i="2" s="1"/>
  <c r="S2857" i="2" a="1"/>
  <c r="S2857" i="2" s="1"/>
  <c r="S2858" i="2" a="1"/>
  <c r="S2858" i="2" s="1"/>
  <c r="S2859" i="2" a="1"/>
  <c r="S2859" i="2" s="1"/>
  <c r="S2860" i="2" a="1"/>
  <c r="S2860" i="2" s="1"/>
  <c r="S2861" i="2" a="1"/>
  <c r="S2861" i="2" s="1"/>
  <c r="S2862" i="2" a="1"/>
  <c r="S2862" i="2" s="1"/>
  <c r="S2863" i="2" a="1"/>
  <c r="S2863" i="2" s="1"/>
  <c r="S2864" i="2" a="1"/>
  <c r="S2864" i="2" s="1"/>
  <c r="S2865" i="2" a="1"/>
  <c r="S2865" i="2" s="1"/>
  <c r="S2866" i="2" a="1"/>
  <c r="S2866" i="2" s="1"/>
  <c r="S2867" i="2" a="1"/>
  <c r="S2867" i="2" s="1"/>
  <c r="S2868" i="2" a="1"/>
  <c r="S2868" i="2" s="1"/>
  <c r="S2869" i="2" a="1"/>
  <c r="S2869" i="2" s="1"/>
  <c r="S2870" i="2" a="1"/>
  <c r="S2870" i="2" s="1"/>
  <c r="S2871" i="2" a="1"/>
  <c r="S2871" i="2" s="1"/>
  <c r="S2872" i="2" a="1"/>
  <c r="S2872" i="2" s="1"/>
  <c r="S2873" i="2" a="1"/>
  <c r="S2873" i="2" s="1"/>
  <c r="S2874" i="2" a="1"/>
  <c r="S2874" i="2" s="1"/>
  <c r="S2875" i="2" a="1"/>
  <c r="S2875" i="2" s="1"/>
  <c r="S2876" i="2" a="1"/>
  <c r="S2876" i="2" s="1"/>
  <c r="S2877" i="2" a="1"/>
  <c r="S2877" i="2" s="1"/>
  <c r="S2878" i="2" a="1"/>
  <c r="S2878" i="2" s="1"/>
  <c r="S2879" i="2" a="1"/>
  <c r="S2879" i="2" s="1"/>
  <c r="S2880" i="2" a="1"/>
  <c r="S2880" i="2" s="1"/>
  <c r="S2881" i="2" a="1"/>
  <c r="S2881" i="2" s="1"/>
  <c r="S2882" i="2" a="1"/>
  <c r="S2882" i="2" s="1"/>
  <c r="S2883" i="2" a="1"/>
  <c r="S2883" i="2" s="1"/>
  <c r="S2884" i="2" a="1"/>
  <c r="S2884" i="2" s="1"/>
  <c r="S2885" i="2" a="1"/>
  <c r="S2885" i="2" s="1"/>
  <c r="S2886" i="2" a="1"/>
  <c r="S2886" i="2" s="1"/>
  <c r="S2887" i="2" a="1"/>
  <c r="S2887" i="2" s="1"/>
  <c r="S2888" i="2" a="1"/>
  <c r="S2888" i="2" s="1"/>
  <c r="S2889" i="2" a="1"/>
  <c r="S2889" i="2" s="1"/>
  <c r="S2890" i="2" a="1"/>
  <c r="S2890" i="2" s="1"/>
  <c r="S2891" i="2" a="1"/>
  <c r="S2891" i="2" s="1"/>
  <c r="S2892" i="2" a="1"/>
  <c r="S2892" i="2" s="1"/>
  <c r="S2893" i="2" a="1"/>
  <c r="S2893" i="2" s="1"/>
  <c r="S2894" i="2" a="1"/>
  <c r="S2894" i="2" s="1"/>
  <c r="S2895" i="2" a="1"/>
  <c r="S2895" i="2" s="1"/>
  <c r="S2896" i="2" a="1"/>
  <c r="S2896" i="2" s="1"/>
  <c r="S2897" i="2" a="1"/>
  <c r="S2897" i="2" s="1"/>
  <c r="S2898" i="2" a="1"/>
  <c r="S2898" i="2" s="1"/>
  <c r="S2899" i="2" a="1"/>
  <c r="S2899" i="2" s="1"/>
  <c r="S2900" i="2" a="1"/>
  <c r="S2900" i="2" s="1"/>
  <c r="S2901" i="2" a="1"/>
  <c r="S2901" i="2" s="1"/>
  <c r="S2902" i="2" a="1"/>
  <c r="S2902" i="2" s="1"/>
  <c r="S2903" i="2" a="1"/>
  <c r="S2903" i="2" s="1"/>
  <c r="S2904" i="2" a="1"/>
  <c r="S2904" i="2" s="1"/>
  <c r="S2905" i="2" a="1"/>
  <c r="S2905" i="2" s="1"/>
  <c r="S2906" i="2" a="1"/>
  <c r="S2906" i="2" s="1"/>
  <c r="S2907" i="2" a="1"/>
  <c r="S2907" i="2" s="1"/>
  <c r="S2908" i="2" a="1"/>
  <c r="S2908" i="2" s="1"/>
  <c r="S2909" i="2" a="1"/>
  <c r="S2909" i="2" s="1"/>
  <c r="S2910" i="2" a="1"/>
  <c r="S2910" i="2" s="1"/>
  <c r="S2911" i="2" a="1"/>
  <c r="S2911" i="2" s="1"/>
  <c r="S2912" i="2" a="1"/>
  <c r="S2912" i="2" s="1"/>
  <c r="S2913" i="2" a="1"/>
  <c r="S2913" i="2" s="1"/>
  <c r="S2914" i="2" a="1"/>
  <c r="S2914" i="2" s="1"/>
  <c r="S2915" i="2" a="1"/>
  <c r="S2915" i="2" s="1"/>
  <c r="S2916" i="2" a="1"/>
  <c r="S2916" i="2" s="1"/>
  <c r="S2917" i="2" a="1"/>
  <c r="S2917" i="2" s="1"/>
  <c r="S2918" i="2" a="1"/>
  <c r="S2918" i="2" s="1"/>
  <c r="S2919" i="2" a="1"/>
  <c r="S2919" i="2" s="1"/>
  <c r="S2920" i="2" a="1"/>
  <c r="S2920" i="2" s="1"/>
  <c r="S2921" i="2" a="1"/>
  <c r="S2921" i="2" s="1"/>
  <c r="S2922" i="2" a="1"/>
  <c r="S2922" i="2" s="1"/>
  <c r="S2923" i="2" a="1"/>
  <c r="S2923" i="2" s="1"/>
  <c r="S2924" i="2" a="1"/>
  <c r="S2924" i="2" s="1"/>
  <c r="S2925" i="2" a="1"/>
  <c r="S2925" i="2" s="1"/>
  <c r="S2926" i="2" a="1"/>
  <c r="S2926" i="2" s="1"/>
  <c r="S2927" i="2" a="1"/>
  <c r="S2927" i="2" s="1"/>
  <c r="S2928" i="2" a="1"/>
  <c r="S2928" i="2" s="1"/>
  <c r="S2929" i="2" a="1"/>
  <c r="S2929" i="2" s="1"/>
  <c r="S2930" i="2" a="1"/>
  <c r="S2930" i="2" s="1"/>
  <c r="S2931" i="2" a="1"/>
  <c r="S2931" i="2" s="1"/>
  <c r="S2932" i="2" a="1"/>
  <c r="S2932" i="2" s="1"/>
  <c r="S2933" i="2" a="1"/>
  <c r="S2933" i="2" s="1"/>
  <c r="S2934" i="2" a="1"/>
  <c r="S2934" i="2" s="1"/>
  <c r="S2935" i="2" a="1"/>
  <c r="S2935" i="2" s="1"/>
  <c r="S2936" i="2" a="1"/>
  <c r="S2936" i="2" s="1"/>
  <c r="S2937" i="2" a="1"/>
  <c r="S2937" i="2" s="1"/>
  <c r="S2938" i="2" a="1"/>
  <c r="S2938" i="2" s="1"/>
  <c r="S2939" i="2" a="1"/>
  <c r="S2939" i="2" s="1"/>
  <c r="S2940" i="2" a="1"/>
  <c r="S2940" i="2" s="1"/>
  <c r="S2941" i="2" a="1"/>
  <c r="S2941" i="2" s="1"/>
  <c r="S2942" i="2" a="1"/>
  <c r="S2942" i="2" s="1"/>
  <c r="S2943" i="2" a="1"/>
  <c r="S2943" i="2" s="1"/>
  <c r="S2944" i="2" a="1"/>
  <c r="S2944" i="2" s="1"/>
  <c r="S2945" i="2" a="1"/>
  <c r="S2945" i="2" s="1"/>
  <c r="S2946" i="2" a="1"/>
  <c r="S2946" i="2" s="1"/>
  <c r="S2947" i="2" a="1"/>
  <c r="S2947" i="2" s="1"/>
  <c r="S2948" i="2" a="1"/>
  <c r="S2948" i="2" s="1"/>
  <c r="S2949" i="2" a="1"/>
  <c r="S2949" i="2" s="1"/>
  <c r="S2950" i="2" a="1"/>
  <c r="S2950" i="2" s="1"/>
  <c r="S2951" i="2" a="1"/>
  <c r="S2951" i="2" s="1"/>
  <c r="S2952" i="2" a="1"/>
  <c r="S2952" i="2" s="1"/>
  <c r="S2953" i="2" a="1"/>
  <c r="S2953" i="2" s="1"/>
  <c r="S2954" i="2" a="1"/>
  <c r="S2954" i="2" s="1"/>
  <c r="S2955" i="2" a="1"/>
  <c r="S2955" i="2" s="1"/>
  <c r="S2956" i="2" a="1"/>
  <c r="S2956" i="2" s="1"/>
  <c r="S2957" i="2" a="1"/>
  <c r="S2957" i="2" s="1"/>
  <c r="S2958" i="2" a="1"/>
  <c r="S2958" i="2" s="1"/>
  <c r="S2959" i="2" a="1"/>
  <c r="S2959" i="2" s="1"/>
  <c r="S2960" i="2" a="1"/>
  <c r="S2960" i="2" s="1"/>
  <c r="S2961" i="2" a="1"/>
  <c r="S2961" i="2" s="1"/>
  <c r="S2962" i="2" a="1"/>
  <c r="S2962" i="2" s="1"/>
  <c r="S2963" i="2" a="1"/>
  <c r="S2963" i="2" s="1"/>
  <c r="S2964" i="2" a="1"/>
  <c r="S2964" i="2" s="1"/>
  <c r="S2965" i="2" a="1"/>
  <c r="S2965" i="2" s="1"/>
  <c r="S2966" i="2" a="1"/>
  <c r="S2966" i="2" s="1"/>
  <c r="S2967" i="2" a="1"/>
  <c r="S2967" i="2" s="1"/>
  <c r="S2968" i="2" a="1"/>
  <c r="S2968" i="2" s="1"/>
  <c r="S2969" i="2" a="1"/>
  <c r="S2969" i="2" s="1"/>
  <c r="S2970" i="2" a="1"/>
  <c r="S2970" i="2" s="1"/>
  <c r="S2971" i="2" a="1"/>
  <c r="S2971" i="2" s="1"/>
  <c r="S2972" i="2" a="1"/>
  <c r="S2972" i="2" s="1"/>
  <c r="S2973" i="2" a="1"/>
  <c r="S2973" i="2" s="1"/>
  <c r="S2974" i="2" a="1"/>
  <c r="S2974" i="2" s="1"/>
  <c r="S2975" i="2" a="1"/>
  <c r="S2975" i="2" s="1"/>
  <c r="S2976" i="2" a="1"/>
  <c r="S2976" i="2" s="1"/>
  <c r="S2977" i="2" a="1"/>
  <c r="S2977" i="2" s="1"/>
  <c r="S2978" i="2" a="1"/>
  <c r="S2978" i="2" s="1"/>
  <c r="S2979" i="2" a="1"/>
  <c r="S2979" i="2" s="1"/>
  <c r="S2980" i="2" a="1"/>
  <c r="S2980" i="2" s="1"/>
  <c r="S2981" i="2" a="1"/>
  <c r="S2981" i="2" s="1"/>
  <c r="S2982" i="2" a="1"/>
  <c r="S2982" i="2" s="1"/>
  <c r="S2983" i="2" a="1"/>
  <c r="S2983" i="2" s="1"/>
  <c r="S2984" i="2" a="1"/>
  <c r="S2984" i="2" s="1"/>
  <c r="S2985" i="2" a="1"/>
  <c r="S2985" i="2" s="1"/>
  <c r="S2986" i="2" a="1"/>
  <c r="S2986" i="2" s="1"/>
  <c r="S2987" i="2" a="1"/>
  <c r="S2987" i="2" s="1"/>
  <c r="S2988" i="2" a="1"/>
  <c r="S2988" i="2" s="1"/>
  <c r="S2989" i="2" a="1"/>
  <c r="S2989" i="2" s="1"/>
  <c r="S2990" i="2" a="1"/>
  <c r="S2990" i="2" s="1"/>
  <c r="S2991" i="2" a="1"/>
  <c r="S2991" i="2" s="1"/>
  <c r="S2992" i="2" a="1"/>
  <c r="S2992" i="2" s="1"/>
  <c r="S2993" i="2" a="1"/>
  <c r="S2993" i="2" s="1"/>
  <c r="S2994" i="2" a="1"/>
  <c r="S2994" i="2" s="1"/>
  <c r="S2995" i="2" a="1"/>
  <c r="S2995" i="2" s="1"/>
  <c r="S2996" i="2" a="1"/>
  <c r="S2996" i="2" s="1"/>
  <c r="S2997" i="2" a="1"/>
  <c r="S2997" i="2" s="1"/>
  <c r="S2998" i="2" a="1"/>
  <c r="S2998" i="2" s="1"/>
  <c r="S2999" i="2" a="1"/>
  <c r="S2999" i="2" s="1"/>
  <c r="S3000" i="2" a="1"/>
  <c r="S3000" i="2" s="1"/>
  <c r="S3001" i="2" a="1"/>
  <c r="S3001" i="2" s="1"/>
  <c r="S3002" i="2" a="1"/>
  <c r="S3002" i="2" s="1"/>
  <c r="S3003" i="2" a="1"/>
  <c r="S3003" i="2" s="1"/>
  <c r="S3004" i="2" a="1"/>
  <c r="S3004" i="2" s="1"/>
  <c r="S3005" i="2" a="1"/>
  <c r="S3005" i="2" s="1"/>
  <c r="S3006" i="2" a="1"/>
  <c r="S3006" i="2" s="1"/>
  <c r="S3007" i="2" a="1"/>
  <c r="S3007" i="2" s="1"/>
  <c r="S3008" i="2" a="1"/>
  <c r="S3008" i="2" s="1"/>
  <c r="S3009" i="2" a="1"/>
  <c r="S3009" i="2" s="1"/>
  <c r="S3010" i="2" a="1"/>
  <c r="S3010" i="2" s="1"/>
  <c r="S3011" i="2" a="1"/>
  <c r="S3011" i="2" s="1"/>
  <c r="S3012" i="2" a="1"/>
  <c r="S3012" i="2" s="1"/>
  <c r="S3013" i="2" a="1"/>
  <c r="S3013" i="2" s="1"/>
  <c r="S3014" i="2" a="1"/>
  <c r="S3014" i="2" s="1"/>
  <c r="S3015" i="2" a="1"/>
  <c r="S3015" i="2" s="1"/>
  <c r="S3016" i="2" a="1"/>
  <c r="S3016" i="2" s="1"/>
  <c r="S3017" i="2" a="1"/>
  <c r="S3017" i="2" s="1"/>
  <c r="S3018" i="2" a="1"/>
  <c r="S3018" i="2" s="1"/>
  <c r="R97" i="2" a="1"/>
  <c r="R97" i="2" s="1"/>
  <c r="R98" i="2" a="1"/>
  <c r="R98" i="2" s="1"/>
  <c r="R99" i="2" a="1"/>
  <c r="R99" i="2" s="1"/>
  <c r="R100" i="2" a="1"/>
  <c r="R100" i="2" s="1"/>
  <c r="R101" i="2" a="1"/>
  <c r="R101" i="2" s="1"/>
  <c r="R102" i="2" a="1"/>
  <c r="R102" i="2" s="1"/>
  <c r="R103" i="2" a="1"/>
  <c r="R103" i="2" s="1"/>
  <c r="R104" i="2" a="1"/>
  <c r="R104" i="2" s="1"/>
  <c r="R105" i="2" a="1"/>
  <c r="R105" i="2" s="1"/>
  <c r="R106" i="2" a="1"/>
  <c r="R106" i="2" s="1"/>
  <c r="R107" i="2" a="1"/>
  <c r="R107" i="2" s="1"/>
  <c r="R108" i="2" a="1"/>
  <c r="R108" i="2" s="1"/>
  <c r="R109" i="2" a="1"/>
  <c r="R109" i="2" s="1"/>
  <c r="R110" i="2" a="1"/>
  <c r="R110" i="2" s="1"/>
  <c r="R111" i="2" a="1"/>
  <c r="R111" i="2" s="1"/>
  <c r="R112" i="2" a="1"/>
  <c r="R112" i="2" s="1"/>
  <c r="R113" i="2" a="1"/>
  <c r="R113" i="2" s="1"/>
  <c r="R114" i="2" a="1"/>
  <c r="R114" i="2" s="1"/>
  <c r="R115" i="2" a="1"/>
  <c r="R115" i="2" s="1"/>
  <c r="R116" i="2" a="1"/>
  <c r="R116" i="2" s="1"/>
  <c r="R117" i="2" a="1"/>
  <c r="R117" i="2" s="1"/>
  <c r="R118" i="2" a="1"/>
  <c r="R118" i="2" s="1"/>
  <c r="R119" i="2" a="1"/>
  <c r="R119" i="2" s="1"/>
  <c r="R120" i="2" a="1"/>
  <c r="R120" i="2" s="1"/>
  <c r="R121" i="2" a="1"/>
  <c r="R121" i="2" s="1"/>
  <c r="R122" i="2" a="1"/>
  <c r="R122" i="2" s="1"/>
  <c r="R123" i="2" a="1"/>
  <c r="R123" i="2" s="1"/>
  <c r="R124" i="2" a="1"/>
  <c r="R124" i="2" s="1"/>
  <c r="R125" i="2" a="1"/>
  <c r="R125" i="2" s="1"/>
  <c r="R126" i="2" a="1"/>
  <c r="R126" i="2" s="1"/>
  <c r="R127" i="2" a="1"/>
  <c r="R127" i="2" s="1"/>
  <c r="R128" i="2" a="1"/>
  <c r="R128" i="2" s="1"/>
  <c r="R129" i="2" a="1"/>
  <c r="R129" i="2" s="1"/>
  <c r="R130" i="2" a="1"/>
  <c r="R130" i="2" s="1"/>
  <c r="R131" i="2" a="1"/>
  <c r="R131" i="2" s="1"/>
  <c r="R132" i="2" a="1"/>
  <c r="R132" i="2" s="1"/>
  <c r="R133" i="2" a="1"/>
  <c r="R133" i="2" s="1"/>
  <c r="R134" i="2" a="1"/>
  <c r="R134" i="2" s="1"/>
  <c r="R135" i="2" a="1"/>
  <c r="R135" i="2" s="1"/>
  <c r="R136" i="2" a="1"/>
  <c r="R136" i="2" s="1"/>
  <c r="R137" i="2" a="1"/>
  <c r="R137" i="2" s="1"/>
  <c r="R138" i="2" a="1"/>
  <c r="R138" i="2" s="1"/>
  <c r="R139" i="2" a="1"/>
  <c r="R139" i="2" s="1"/>
  <c r="R140" i="2" a="1"/>
  <c r="R140" i="2" s="1"/>
  <c r="R141" i="2" a="1"/>
  <c r="R141" i="2" s="1"/>
  <c r="R142" i="2" a="1"/>
  <c r="R142" i="2" s="1"/>
  <c r="R143" i="2" a="1"/>
  <c r="R143" i="2" s="1"/>
  <c r="R144" i="2" a="1"/>
  <c r="R144" i="2" s="1"/>
  <c r="R145" i="2" a="1"/>
  <c r="R145" i="2" s="1"/>
  <c r="R146" i="2" a="1"/>
  <c r="R146" i="2" s="1"/>
  <c r="R147" i="2" a="1"/>
  <c r="R147" i="2" s="1"/>
  <c r="R148" i="2" a="1"/>
  <c r="R148" i="2" s="1"/>
  <c r="R149" i="2" a="1"/>
  <c r="R149" i="2" s="1"/>
  <c r="R150" i="2" a="1"/>
  <c r="R150" i="2" s="1"/>
  <c r="R151" i="2" a="1"/>
  <c r="R151" i="2" s="1"/>
  <c r="R152" i="2" a="1"/>
  <c r="R152" i="2" s="1"/>
  <c r="R153" i="2" a="1"/>
  <c r="R153" i="2" s="1"/>
  <c r="R154" i="2" a="1"/>
  <c r="R154" i="2" s="1"/>
  <c r="R155" i="2" a="1"/>
  <c r="R155" i="2" s="1"/>
  <c r="R156" i="2" a="1"/>
  <c r="R156" i="2" s="1"/>
  <c r="R157" i="2" a="1"/>
  <c r="R157" i="2" s="1"/>
  <c r="R158" i="2" a="1"/>
  <c r="R158" i="2" s="1"/>
  <c r="R159" i="2" a="1"/>
  <c r="R159" i="2" s="1"/>
  <c r="R160" i="2" a="1"/>
  <c r="R160" i="2" s="1"/>
  <c r="R161" i="2" a="1"/>
  <c r="R161" i="2" s="1"/>
  <c r="R162" i="2" a="1"/>
  <c r="R162" i="2" s="1"/>
  <c r="R163" i="2" a="1"/>
  <c r="R163" i="2" s="1"/>
  <c r="R164" i="2" a="1"/>
  <c r="R164" i="2" s="1"/>
  <c r="R165" i="2" a="1"/>
  <c r="R165" i="2" s="1"/>
  <c r="R166" i="2" a="1"/>
  <c r="R166" i="2" s="1"/>
  <c r="R167" i="2" a="1"/>
  <c r="R167" i="2" s="1"/>
  <c r="R168" i="2" a="1"/>
  <c r="R168" i="2" s="1"/>
  <c r="R169" i="2" a="1"/>
  <c r="R169" i="2" s="1"/>
  <c r="R170" i="2" a="1"/>
  <c r="R170" i="2" s="1"/>
  <c r="R171" i="2" a="1"/>
  <c r="R171" i="2" s="1"/>
  <c r="R172" i="2" a="1"/>
  <c r="R172" i="2" s="1"/>
  <c r="R173" i="2" a="1"/>
  <c r="R173" i="2" s="1"/>
  <c r="R174" i="2" a="1"/>
  <c r="R174" i="2" s="1"/>
  <c r="R175" i="2" a="1"/>
  <c r="R175" i="2" s="1"/>
  <c r="R176" i="2" a="1"/>
  <c r="R176" i="2" s="1"/>
  <c r="R177" i="2" a="1"/>
  <c r="R177" i="2" s="1"/>
  <c r="R178" i="2" a="1"/>
  <c r="R178" i="2" s="1"/>
  <c r="R179" i="2" a="1"/>
  <c r="R179" i="2" s="1"/>
  <c r="R180" i="2" a="1"/>
  <c r="R180" i="2" s="1"/>
  <c r="R181" i="2" a="1"/>
  <c r="R181" i="2" s="1"/>
  <c r="R182" i="2" a="1"/>
  <c r="R182" i="2" s="1"/>
  <c r="R183" i="2" a="1"/>
  <c r="R183" i="2" s="1"/>
  <c r="R184" i="2" a="1"/>
  <c r="R184" i="2" s="1"/>
  <c r="R185" i="2" a="1"/>
  <c r="R185" i="2" s="1"/>
  <c r="R186" i="2" a="1"/>
  <c r="R186" i="2" s="1"/>
  <c r="R187" i="2" a="1"/>
  <c r="R187" i="2" s="1"/>
  <c r="R188" i="2" a="1"/>
  <c r="R188" i="2" s="1"/>
  <c r="R189" i="2" a="1"/>
  <c r="R189" i="2" s="1"/>
  <c r="R190" i="2" a="1"/>
  <c r="R190" i="2" s="1"/>
  <c r="R191" i="2" a="1"/>
  <c r="R191" i="2" s="1"/>
  <c r="R192" i="2" a="1"/>
  <c r="R192" i="2" s="1"/>
  <c r="R193" i="2" a="1"/>
  <c r="R193" i="2" s="1"/>
  <c r="R194" i="2" a="1"/>
  <c r="R194" i="2" s="1"/>
  <c r="R195" i="2" a="1"/>
  <c r="R195" i="2" s="1"/>
  <c r="R196" i="2" a="1"/>
  <c r="R196" i="2" s="1"/>
  <c r="R197" i="2" a="1"/>
  <c r="R197" i="2" s="1"/>
  <c r="R198" i="2" a="1"/>
  <c r="R198" i="2" s="1"/>
  <c r="R199" i="2" a="1"/>
  <c r="R199" i="2" s="1"/>
  <c r="R200" i="2" a="1"/>
  <c r="R200" i="2" s="1"/>
  <c r="R201" i="2" a="1"/>
  <c r="R201" i="2" s="1"/>
  <c r="R202" i="2" a="1"/>
  <c r="R202" i="2" s="1"/>
  <c r="R203" i="2" a="1"/>
  <c r="R203" i="2" s="1"/>
  <c r="R204" i="2" a="1"/>
  <c r="R204" i="2" s="1"/>
  <c r="R205" i="2" a="1"/>
  <c r="R205" i="2" s="1"/>
  <c r="R206" i="2" a="1"/>
  <c r="R206" i="2" s="1"/>
  <c r="R207" i="2" a="1"/>
  <c r="R207" i="2" s="1"/>
  <c r="R208" i="2" a="1"/>
  <c r="R208" i="2" s="1"/>
  <c r="R209" i="2" a="1"/>
  <c r="R209" i="2" s="1"/>
  <c r="R210" i="2" a="1"/>
  <c r="R210" i="2" s="1"/>
  <c r="R211" i="2" a="1"/>
  <c r="R211" i="2" s="1"/>
  <c r="R212" i="2" a="1"/>
  <c r="R212" i="2" s="1"/>
  <c r="R213" i="2" a="1"/>
  <c r="R213" i="2" s="1"/>
  <c r="R214" i="2" a="1"/>
  <c r="R214" i="2" s="1"/>
  <c r="R215" i="2" a="1"/>
  <c r="R215" i="2" s="1"/>
  <c r="R216" i="2" a="1"/>
  <c r="R216" i="2" s="1"/>
  <c r="R217" i="2" a="1"/>
  <c r="R217" i="2" s="1"/>
  <c r="R218" i="2" a="1"/>
  <c r="R218" i="2" s="1"/>
  <c r="R219" i="2" a="1"/>
  <c r="R219" i="2" s="1"/>
  <c r="R220" i="2" a="1"/>
  <c r="R220" i="2" s="1"/>
  <c r="R221" i="2" a="1"/>
  <c r="R221" i="2" s="1"/>
  <c r="R222" i="2" a="1"/>
  <c r="R222" i="2" s="1"/>
  <c r="R223" i="2" a="1"/>
  <c r="R223" i="2" s="1"/>
  <c r="R224" i="2" a="1"/>
  <c r="R224" i="2" s="1"/>
  <c r="R225" i="2" a="1"/>
  <c r="R225" i="2" s="1"/>
  <c r="R226" i="2" a="1"/>
  <c r="R226" i="2" s="1"/>
  <c r="R227" i="2" a="1"/>
  <c r="R227" i="2" s="1"/>
  <c r="R228" i="2" a="1"/>
  <c r="R228" i="2" s="1"/>
  <c r="R229" i="2" a="1"/>
  <c r="R229" i="2" s="1"/>
  <c r="R230" i="2" a="1"/>
  <c r="R230" i="2" s="1"/>
  <c r="R231" i="2" a="1"/>
  <c r="R231" i="2" s="1"/>
  <c r="R232" i="2" a="1"/>
  <c r="R232" i="2" s="1"/>
  <c r="R233" i="2" a="1"/>
  <c r="R233" i="2" s="1"/>
  <c r="R234" i="2" a="1"/>
  <c r="R234" i="2" s="1"/>
  <c r="R235" i="2" a="1"/>
  <c r="R235" i="2" s="1"/>
  <c r="R236" i="2" a="1"/>
  <c r="R236" i="2" s="1"/>
  <c r="R237" i="2" a="1"/>
  <c r="R237" i="2" s="1"/>
  <c r="R238" i="2" a="1"/>
  <c r="R238" i="2" s="1"/>
  <c r="R239" i="2" a="1"/>
  <c r="R239" i="2" s="1"/>
  <c r="R240" i="2" a="1"/>
  <c r="R240" i="2" s="1"/>
  <c r="R241" i="2" a="1"/>
  <c r="R241" i="2" s="1"/>
  <c r="R242" i="2" a="1"/>
  <c r="R242" i="2" s="1"/>
  <c r="R243" i="2" a="1"/>
  <c r="R243" i="2" s="1"/>
  <c r="R244" i="2" a="1"/>
  <c r="R244" i="2" s="1"/>
  <c r="R245" i="2" a="1"/>
  <c r="R245" i="2" s="1"/>
  <c r="R246" i="2" a="1"/>
  <c r="R246" i="2" s="1"/>
  <c r="R247" i="2" a="1"/>
  <c r="R247" i="2" s="1"/>
  <c r="R248" i="2" a="1"/>
  <c r="R248" i="2" s="1"/>
  <c r="R249" i="2" a="1"/>
  <c r="R249" i="2" s="1"/>
  <c r="R250" i="2" a="1"/>
  <c r="R250" i="2" s="1"/>
  <c r="R251" i="2" a="1"/>
  <c r="R251" i="2" s="1"/>
  <c r="R252" i="2" a="1"/>
  <c r="R252" i="2" s="1"/>
  <c r="R253" i="2" a="1"/>
  <c r="R253" i="2" s="1"/>
  <c r="R254" i="2" a="1"/>
  <c r="R254" i="2" s="1"/>
  <c r="R255" i="2" a="1"/>
  <c r="R255" i="2" s="1"/>
  <c r="R256" i="2" a="1"/>
  <c r="R256" i="2" s="1"/>
  <c r="R257" i="2" a="1"/>
  <c r="R257" i="2" s="1"/>
  <c r="R258" i="2" a="1"/>
  <c r="R258" i="2" s="1"/>
  <c r="R259" i="2" a="1"/>
  <c r="R259" i="2" s="1"/>
  <c r="R260" i="2" a="1"/>
  <c r="R260" i="2" s="1"/>
  <c r="R261" i="2" a="1"/>
  <c r="R261" i="2" s="1"/>
  <c r="R262" i="2" a="1"/>
  <c r="R262" i="2" s="1"/>
  <c r="R263" i="2" a="1"/>
  <c r="R263" i="2" s="1"/>
  <c r="R264" i="2" a="1"/>
  <c r="R264" i="2" s="1"/>
  <c r="R265" i="2" a="1"/>
  <c r="R265" i="2" s="1"/>
  <c r="R266" i="2" a="1"/>
  <c r="R266" i="2" s="1"/>
  <c r="R267" i="2" a="1"/>
  <c r="R267" i="2" s="1"/>
  <c r="R268" i="2" a="1"/>
  <c r="R268" i="2" s="1"/>
  <c r="R269" i="2" a="1"/>
  <c r="R269" i="2" s="1"/>
  <c r="R270" i="2" a="1"/>
  <c r="R270" i="2" s="1"/>
  <c r="R271" i="2" a="1"/>
  <c r="R271" i="2" s="1"/>
  <c r="R272" i="2" a="1"/>
  <c r="R272" i="2" s="1"/>
  <c r="R273" i="2" a="1"/>
  <c r="R273" i="2" s="1"/>
  <c r="R274" i="2" a="1"/>
  <c r="R274" i="2" s="1"/>
  <c r="R275" i="2" a="1"/>
  <c r="R275" i="2" s="1"/>
  <c r="R276" i="2" a="1"/>
  <c r="R276" i="2" s="1"/>
  <c r="R277" i="2" a="1"/>
  <c r="R277" i="2" s="1"/>
  <c r="R278" i="2" a="1"/>
  <c r="R278" i="2" s="1"/>
  <c r="R279" i="2" a="1"/>
  <c r="R279" i="2" s="1"/>
  <c r="R280" i="2" a="1"/>
  <c r="R280" i="2" s="1"/>
  <c r="R281" i="2" a="1"/>
  <c r="R281" i="2" s="1"/>
  <c r="R282" i="2" a="1"/>
  <c r="R282" i="2" s="1"/>
  <c r="R283" i="2" a="1"/>
  <c r="R283" i="2" s="1"/>
  <c r="R284" i="2" a="1"/>
  <c r="R284" i="2" s="1"/>
  <c r="R285" i="2" a="1"/>
  <c r="R285" i="2" s="1"/>
  <c r="R286" i="2" a="1"/>
  <c r="R286" i="2" s="1"/>
  <c r="R287" i="2" a="1"/>
  <c r="R287" i="2" s="1"/>
  <c r="R288" i="2" a="1"/>
  <c r="R288" i="2" s="1"/>
  <c r="R289" i="2" a="1"/>
  <c r="R289" i="2" s="1"/>
  <c r="R290" i="2" a="1"/>
  <c r="R290" i="2" s="1"/>
  <c r="R291" i="2" a="1"/>
  <c r="R291" i="2" s="1"/>
  <c r="R292" i="2" a="1"/>
  <c r="R292" i="2" s="1"/>
  <c r="R293" i="2" a="1"/>
  <c r="R293" i="2" s="1"/>
  <c r="R294" i="2" a="1"/>
  <c r="R294" i="2" s="1"/>
  <c r="R295" i="2" a="1"/>
  <c r="R295" i="2" s="1"/>
  <c r="R296" i="2" a="1"/>
  <c r="R296" i="2" s="1"/>
  <c r="R297" i="2" a="1"/>
  <c r="R297" i="2" s="1"/>
  <c r="R298" i="2" a="1"/>
  <c r="R298" i="2" s="1"/>
  <c r="R299" i="2" a="1"/>
  <c r="R299" i="2" s="1"/>
  <c r="R300" i="2" a="1"/>
  <c r="R300" i="2" s="1"/>
  <c r="R301" i="2" a="1"/>
  <c r="R301" i="2" s="1"/>
  <c r="R302" i="2" a="1"/>
  <c r="R302" i="2" s="1"/>
  <c r="R303" i="2" a="1"/>
  <c r="R303" i="2" s="1"/>
  <c r="R304" i="2" a="1"/>
  <c r="R304" i="2" s="1"/>
  <c r="R305" i="2" a="1"/>
  <c r="R305" i="2" s="1"/>
  <c r="R306" i="2" a="1"/>
  <c r="R306" i="2" s="1"/>
  <c r="R307" i="2" a="1"/>
  <c r="R307" i="2" s="1"/>
  <c r="R308" i="2" a="1"/>
  <c r="R308" i="2" s="1"/>
  <c r="R309" i="2" a="1"/>
  <c r="R309" i="2" s="1"/>
  <c r="R310" i="2" a="1"/>
  <c r="R310" i="2" s="1"/>
  <c r="R311" i="2" a="1"/>
  <c r="R311" i="2" s="1"/>
  <c r="R312" i="2" a="1"/>
  <c r="R312" i="2" s="1"/>
  <c r="R313" i="2" a="1"/>
  <c r="R313" i="2" s="1"/>
  <c r="R314" i="2" a="1"/>
  <c r="R314" i="2" s="1"/>
  <c r="R315" i="2" a="1"/>
  <c r="R315" i="2" s="1"/>
  <c r="R316" i="2" a="1"/>
  <c r="R316" i="2" s="1"/>
  <c r="R317" i="2" a="1"/>
  <c r="R317" i="2" s="1"/>
  <c r="R318" i="2" a="1"/>
  <c r="R318" i="2" s="1"/>
  <c r="R319" i="2" a="1"/>
  <c r="R319" i="2" s="1"/>
  <c r="R320" i="2" a="1"/>
  <c r="R320" i="2" s="1"/>
  <c r="R321" i="2" a="1"/>
  <c r="R321" i="2" s="1"/>
  <c r="R322" i="2" a="1"/>
  <c r="R322" i="2" s="1"/>
  <c r="R323" i="2" a="1"/>
  <c r="R323" i="2" s="1"/>
  <c r="R324" i="2" a="1"/>
  <c r="R324" i="2" s="1"/>
  <c r="R325" i="2" a="1"/>
  <c r="R325" i="2" s="1"/>
  <c r="R326" i="2" a="1"/>
  <c r="R326" i="2" s="1"/>
  <c r="R327" i="2" a="1"/>
  <c r="R327" i="2" s="1"/>
  <c r="R328" i="2" a="1"/>
  <c r="R328" i="2" s="1"/>
  <c r="R329" i="2" a="1"/>
  <c r="R329" i="2" s="1"/>
  <c r="R330" i="2" a="1"/>
  <c r="R330" i="2" s="1"/>
  <c r="R331" i="2" a="1"/>
  <c r="R331" i="2" s="1"/>
  <c r="R332" i="2" a="1"/>
  <c r="R332" i="2" s="1"/>
  <c r="R333" i="2" a="1"/>
  <c r="R333" i="2" s="1"/>
  <c r="R334" i="2" a="1"/>
  <c r="R334" i="2" s="1"/>
  <c r="R335" i="2" a="1"/>
  <c r="R335" i="2" s="1"/>
  <c r="R336" i="2" a="1"/>
  <c r="R336" i="2" s="1"/>
  <c r="R337" i="2" a="1"/>
  <c r="R337" i="2" s="1"/>
  <c r="R338" i="2" a="1"/>
  <c r="R338" i="2" s="1"/>
  <c r="R339" i="2" a="1"/>
  <c r="R339" i="2" s="1"/>
  <c r="R340" i="2" a="1"/>
  <c r="R340" i="2" s="1"/>
  <c r="R341" i="2" a="1"/>
  <c r="R341" i="2" s="1"/>
  <c r="R342" i="2" a="1"/>
  <c r="R342" i="2" s="1"/>
  <c r="R343" i="2" a="1"/>
  <c r="R343" i="2" s="1"/>
  <c r="R344" i="2" a="1"/>
  <c r="R344" i="2" s="1"/>
  <c r="R345" i="2" a="1"/>
  <c r="R345" i="2" s="1"/>
  <c r="R346" i="2" a="1"/>
  <c r="R346" i="2" s="1"/>
  <c r="R347" i="2" a="1"/>
  <c r="R347" i="2" s="1"/>
  <c r="R348" i="2" a="1"/>
  <c r="R348" i="2" s="1"/>
  <c r="R349" i="2" a="1"/>
  <c r="R349" i="2" s="1"/>
  <c r="R350" i="2" a="1"/>
  <c r="R350" i="2" s="1"/>
  <c r="R351" i="2" a="1"/>
  <c r="R351" i="2" s="1"/>
  <c r="R352" i="2" a="1"/>
  <c r="R352" i="2" s="1"/>
  <c r="R353" i="2" a="1"/>
  <c r="R353" i="2" s="1"/>
  <c r="R354" i="2" a="1"/>
  <c r="R354" i="2" s="1"/>
  <c r="R355" i="2" a="1"/>
  <c r="R355" i="2" s="1"/>
  <c r="R356" i="2" a="1"/>
  <c r="R356" i="2" s="1"/>
  <c r="R357" i="2" a="1"/>
  <c r="R357" i="2" s="1"/>
  <c r="R358" i="2" a="1"/>
  <c r="R358" i="2" s="1"/>
  <c r="R359" i="2" a="1"/>
  <c r="R359" i="2" s="1"/>
  <c r="R360" i="2" a="1"/>
  <c r="R360" i="2" s="1"/>
  <c r="R361" i="2" a="1"/>
  <c r="R361" i="2" s="1"/>
  <c r="R362" i="2" a="1"/>
  <c r="R362" i="2" s="1"/>
  <c r="R363" i="2" a="1"/>
  <c r="R363" i="2" s="1"/>
  <c r="R364" i="2" a="1"/>
  <c r="R364" i="2" s="1"/>
  <c r="R365" i="2" a="1"/>
  <c r="R365" i="2" s="1"/>
  <c r="R366" i="2" a="1"/>
  <c r="R366" i="2" s="1"/>
  <c r="R367" i="2" a="1"/>
  <c r="R367" i="2" s="1"/>
  <c r="R368" i="2" a="1"/>
  <c r="R368" i="2" s="1"/>
  <c r="R369" i="2" a="1"/>
  <c r="R369" i="2" s="1"/>
  <c r="R370" i="2" a="1"/>
  <c r="R370" i="2" s="1"/>
  <c r="R371" i="2" a="1"/>
  <c r="R371" i="2" s="1"/>
  <c r="R372" i="2" a="1"/>
  <c r="R372" i="2" s="1"/>
  <c r="R373" i="2" a="1"/>
  <c r="R373" i="2" s="1"/>
  <c r="R374" i="2" a="1"/>
  <c r="R374" i="2" s="1"/>
  <c r="R375" i="2" a="1"/>
  <c r="R375" i="2" s="1"/>
  <c r="R376" i="2" a="1"/>
  <c r="R376" i="2" s="1"/>
  <c r="R377" i="2" a="1"/>
  <c r="R377" i="2" s="1"/>
  <c r="R378" i="2" a="1"/>
  <c r="R378" i="2" s="1"/>
  <c r="R379" i="2" a="1"/>
  <c r="R379" i="2" s="1"/>
  <c r="R380" i="2" a="1"/>
  <c r="R380" i="2" s="1"/>
  <c r="R381" i="2" a="1"/>
  <c r="R381" i="2" s="1"/>
  <c r="R382" i="2" a="1"/>
  <c r="R382" i="2" s="1"/>
  <c r="R383" i="2" a="1"/>
  <c r="R383" i="2" s="1"/>
  <c r="R384" i="2" a="1"/>
  <c r="R384" i="2" s="1"/>
  <c r="R385" i="2" a="1"/>
  <c r="R385" i="2" s="1"/>
  <c r="R386" i="2" a="1"/>
  <c r="R386" i="2" s="1"/>
  <c r="R387" i="2" a="1"/>
  <c r="R387" i="2" s="1"/>
  <c r="R388" i="2" a="1"/>
  <c r="R388" i="2" s="1"/>
  <c r="R389" i="2" a="1"/>
  <c r="R389" i="2" s="1"/>
  <c r="R390" i="2" a="1"/>
  <c r="R390" i="2" s="1"/>
  <c r="R391" i="2" a="1"/>
  <c r="R391" i="2" s="1"/>
  <c r="R392" i="2" a="1"/>
  <c r="R392" i="2" s="1"/>
  <c r="R393" i="2" a="1"/>
  <c r="R393" i="2" s="1"/>
  <c r="R394" i="2" a="1"/>
  <c r="R394" i="2" s="1"/>
  <c r="R395" i="2" a="1"/>
  <c r="R395" i="2" s="1"/>
  <c r="R396" i="2" a="1"/>
  <c r="R396" i="2" s="1"/>
  <c r="R397" i="2" a="1"/>
  <c r="R397" i="2" s="1"/>
  <c r="R398" i="2" a="1"/>
  <c r="R398" i="2" s="1"/>
  <c r="R399" i="2" a="1"/>
  <c r="R399" i="2" s="1"/>
  <c r="R400" i="2" a="1"/>
  <c r="R400" i="2" s="1"/>
  <c r="R401" i="2" a="1"/>
  <c r="R401" i="2" s="1"/>
  <c r="R402" i="2" a="1"/>
  <c r="R402" i="2" s="1"/>
  <c r="R403" i="2" a="1"/>
  <c r="R403" i="2" s="1"/>
  <c r="R404" i="2" a="1"/>
  <c r="R404" i="2" s="1"/>
  <c r="R405" i="2" a="1"/>
  <c r="R405" i="2" s="1"/>
  <c r="R406" i="2" a="1"/>
  <c r="R406" i="2" s="1"/>
  <c r="R407" i="2" a="1"/>
  <c r="R407" i="2" s="1"/>
  <c r="R408" i="2" a="1"/>
  <c r="R408" i="2" s="1"/>
  <c r="R409" i="2" a="1"/>
  <c r="R409" i="2" s="1"/>
  <c r="R410" i="2" a="1"/>
  <c r="R410" i="2" s="1"/>
  <c r="R411" i="2" a="1"/>
  <c r="R411" i="2" s="1"/>
  <c r="R412" i="2" a="1"/>
  <c r="R412" i="2" s="1"/>
  <c r="R413" i="2" a="1"/>
  <c r="R413" i="2" s="1"/>
  <c r="R414" i="2" a="1"/>
  <c r="R414" i="2" s="1"/>
  <c r="R415" i="2" a="1"/>
  <c r="R415" i="2" s="1"/>
  <c r="R416" i="2" a="1"/>
  <c r="R416" i="2" s="1"/>
  <c r="R417" i="2" a="1"/>
  <c r="R417" i="2" s="1"/>
  <c r="R418" i="2" a="1"/>
  <c r="R418" i="2" s="1"/>
  <c r="R419" i="2" a="1"/>
  <c r="R419" i="2" s="1"/>
  <c r="R420" i="2" a="1"/>
  <c r="R420" i="2" s="1"/>
  <c r="R421" i="2" a="1"/>
  <c r="R421" i="2" s="1"/>
  <c r="R422" i="2" a="1"/>
  <c r="R422" i="2" s="1"/>
  <c r="R423" i="2" a="1"/>
  <c r="R423" i="2" s="1"/>
  <c r="R424" i="2" a="1"/>
  <c r="R424" i="2" s="1"/>
  <c r="R425" i="2" a="1"/>
  <c r="R425" i="2" s="1"/>
  <c r="R426" i="2" a="1"/>
  <c r="R426" i="2" s="1"/>
  <c r="R427" i="2" a="1"/>
  <c r="R427" i="2" s="1"/>
  <c r="R428" i="2" a="1"/>
  <c r="R428" i="2" s="1"/>
  <c r="R429" i="2" a="1"/>
  <c r="R429" i="2" s="1"/>
  <c r="R430" i="2" a="1"/>
  <c r="R430" i="2" s="1"/>
  <c r="R431" i="2" a="1"/>
  <c r="R431" i="2" s="1"/>
  <c r="R432" i="2" a="1"/>
  <c r="R432" i="2" s="1"/>
  <c r="R433" i="2" a="1"/>
  <c r="R433" i="2" s="1"/>
  <c r="R434" i="2" a="1"/>
  <c r="R434" i="2" s="1"/>
  <c r="R435" i="2" a="1"/>
  <c r="R435" i="2" s="1"/>
  <c r="R436" i="2" a="1"/>
  <c r="R436" i="2" s="1"/>
  <c r="R437" i="2" a="1"/>
  <c r="R437" i="2" s="1"/>
  <c r="R438" i="2" a="1"/>
  <c r="R438" i="2" s="1"/>
  <c r="R439" i="2" a="1"/>
  <c r="R439" i="2" s="1"/>
  <c r="R440" i="2" a="1"/>
  <c r="R440" i="2" s="1"/>
  <c r="R441" i="2" a="1"/>
  <c r="R441" i="2" s="1"/>
  <c r="R442" i="2" a="1"/>
  <c r="R442" i="2" s="1"/>
  <c r="R443" i="2" a="1"/>
  <c r="R443" i="2" s="1"/>
  <c r="R444" i="2" a="1"/>
  <c r="R444" i="2" s="1"/>
  <c r="R445" i="2" a="1"/>
  <c r="R445" i="2" s="1"/>
  <c r="R446" i="2" a="1"/>
  <c r="R446" i="2" s="1"/>
  <c r="R447" i="2" a="1"/>
  <c r="R447" i="2" s="1"/>
  <c r="R448" i="2" a="1"/>
  <c r="R448" i="2" s="1"/>
  <c r="R449" i="2" a="1"/>
  <c r="R449" i="2" s="1"/>
  <c r="R450" i="2" a="1"/>
  <c r="R450" i="2" s="1"/>
  <c r="R451" i="2" a="1"/>
  <c r="R451" i="2" s="1"/>
  <c r="R452" i="2" a="1"/>
  <c r="R452" i="2" s="1"/>
  <c r="R453" i="2" a="1"/>
  <c r="R453" i="2" s="1"/>
  <c r="R454" i="2" a="1"/>
  <c r="R454" i="2" s="1"/>
  <c r="R455" i="2" a="1"/>
  <c r="R455" i="2" s="1"/>
  <c r="R456" i="2" a="1"/>
  <c r="R456" i="2" s="1"/>
  <c r="R457" i="2" a="1"/>
  <c r="R457" i="2" s="1"/>
  <c r="R458" i="2" a="1"/>
  <c r="R458" i="2" s="1"/>
  <c r="R459" i="2" a="1"/>
  <c r="R459" i="2" s="1"/>
  <c r="R460" i="2" a="1"/>
  <c r="R460" i="2" s="1"/>
  <c r="R461" i="2" a="1"/>
  <c r="R461" i="2" s="1"/>
  <c r="R462" i="2" a="1"/>
  <c r="R462" i="2" s="1"/>
  <c r="R463" i="2" a="1"/>
  <c r="R463" i="2" s="1"/>
  <c r="R464" i="2" a="1"/>
  <c r="R464" i="2" s="1"/>
  <c r="R465" i="2" a="1"/>
  <c r="R465" i="2" s="1"/>
  <c r="R466" i="2" a="1"/>
  <c r="R466" i="2" s="1"/>
  <c r="R467" i="2" a="1"/>
  <c r="R467" i="2" s="1"/>
  <c r="R468" i="2" a="1"/>
  <c r="R468" i="2" s="1"/>
  <c r="R469" i="2" a="1"/>
  <c r="R469" i="2" s="1"/>
  <c r="R470" i="2" a="1"/>
  <c r="R470" i="2" s="1"/>
  <c r="R471" i="2" a="1"/>
  <c r="R471" i="2" s="1"/>
  <c r="R472" i="2" a="1"/>
  <c r="R472" i="2" s="1"/>
  <c r="R473" i="2" a="1"/>
  <c r="R473" i="2" s="1"/>
  <c r="R474" i="2" a="1"/>
  <c r="R474" i="2" s="1"/>
  <c r="R475" i="2" a="1"/>
  <c r="R475" i="2" s="1"/>
  <c r="R476" i="2" a="1"/>
  <c r="R476" i="2" s="1"/>
  <c r="R477" i="2" a="1"/>
  <c r="R477" i="2" s="1"/>
  <c r="R478" i="2" a="1"/>
  <c r="R478" i="2" s="1"/>
  <c r="R479" i="2" a="1"/>
  <c r="R479" i="2" s="1"/>
  <c r="R480" i="2" a="1"/>
  <c r="R480" i="2" s="1"/>
  <c r="R481" i="2" a="1"/>
  <c r="R481" i="2" s="1"/>
  <c r="R482" i="2" a="1"/>
  <c r="R482" i="2" s="1"/>
  <c r="R483" i="2" a="1"/>
  <c r="R483" i="2" s="1"/>
  <c r="R484" i="2" a="1"/>
  <c r="R484" i="2" s="1"/>
  <c r="R485" i="2" a="1"/>
  <c r="R485" i="2" s="1"/>
  <c r="R486" i="2" a="1"/>
  <c r="R486" i="2" s="1"/>
  <c r="R487" i="2" a="1"/>
  <c r="R487" i="2" s="1"/>
  <c r="R488" i="2" a="1"/>
  <c r="R488" i="2" s="1"/>
  <c r="R489" i="2" a="1"/>
  <c r="R489" i="2" s="1"/>
  <c r="R490" i="2" a="1"/>
  <c r="R490" i="2" s="1"/>
  <c r="R491" i="2" a="1"/>
  <c r="R491" i="2" s="1"/>
  <c r="R492" i="2" a="1"/>
  <c r="R492" i="2" s="1"/>
  <c r="R493" i="2" a="1"/>
  <c r="R493" i="2" s="1"/>
  <c r="R494" i="2" a="1"/>
  <c r="R494" i="2" s="1"/>
  <c r="R495" i="2" a="1"/>
  <c r="R495" i="2" s="1"/>
  <c r="R496" i="2" a="1"/>
  <c r="R496" i="2" s="1"/>
  <c r="R497" i="2" a="1"/>
  <c r="R497" i="2" s="1"/>
  <c r="R498" i="2" a="1"/>
  <c r="R498" i="2" s="1"/>
  <c r="R499" i="2" a="1"/>
  <c r="R499" i="2" s="1"/>
  <c r="R500" i="2" a="1"/>
  <c r="R500" i="2" s="1"/>
  <c r="R501" i="2" a="1"/>
  <c r="R501" i="2" s="1"/>
  <c r="R502" i="2" a="1"/>
  <c r="R502" i="2" s="1"/>
  <c r="R503" i="2" a="1"/>
  <c r="R503" i="2" s="1"/>
  <c r="R504" i="2" a="1"/>
  <c r="R504" i="2" s="1"/>
  <c r="R505" i="2" a="1"/>
  <c r="R505" i="2" s="1"/>
  <c r="R506" i="2" a="1"/>
  <c r="R506" i="2" s="1"/>
  <c r="R507" i="2" a="1"/>
  <c r="R507" i="2" s="1"/>
  <c r="R508" i="2" a="1"/>
  <c r="R508" i="2" s="1"/>
  <c r="R509" i="2" a="1"/>
  <c r="R509" i="2" s="1"/>
  <c r="R510" i="2" a="1"/>
  <c r="R510" i="2" s="1"/>
  <c r="R511" i="2" a="1"/>
  <c r="R511" i="2" s="1"/>
  <c r="R512" i="2" a="1"/>
  <c r="R512" i="2" s="1"/>
  <c r="R513" i="2" a="1"/>
  <c r="R513" i="2" s="1"/>
  <c r="R514" i="2" a="1"/>
  <c r="R514" i="2" s="1"/>
  <c r="R515" i="2" a="1"/>
  <c r="R515" i="2" s="1"/>
  <c r="R516" i="2" a="1"/>
  <c r="R516" i="2" s="1"/>
  <c r="R517" i="2" a="1"/>
  <c r="R517" i="2" s="1"/>
  <c r="R518" i="2" a="1"/>
  <c r="R518" i="2" s="1"/>
  <c r="R519" i="2" a="1"/>
  <c r="R519" i="2" s="1"/>
  <c r="R520" i="2" a="1"/>
  <c r="R520" i="2" s="1"/>
  <c r="R521" i="2" a="1"/>
  <c r="R521" i="2" s="1"/>
  <c r="R522" i="2" a="1"/>
  <c r="R522" i="2" s="1"/>
  <c r="R523" i="2" a="1"/>
  <c r="R523" i="2" s="1"/>
  <c r="R524" i="2" a="1"/>
  <c r="R524" i="2" s="1"/>
  <c r="R525" i="2" a="1"/>
  <c r="R525" i="2" s="1"/>
  <c r="R526" i="2" a="1"/>
  <c r="R526" i="2" s="1"/>
  <c r="R527" i="2" a="1"/>
  <c r="R527" i="2" s="1"/>
  <c r="R528" i="2" a="1"/>
  <c r="R528" i="2" s="1"/>
  <c r="R529" i="2" a="1"/>
  <c r="R529" i="2" s="1"/>
  <c r="R530" i="2" a="1"/>
  <c r="R530" i="2" s="1"/>
  <c r="R531" i="2" a="1"/>
  <c r="R531" i="2" s="1"/>
  <c r="R532" i="2" a="1"/>
  <c r="R532" i="2" s="1"/>
  <c r="R533" i="2" a="1"/>
  <c r="R533" i="2" s="1"/>
  <c r="R534" i="2" a="1"/>
  <c r="R534" i="2" s="1"/>
  <c r="R535" i="2" a="1"/>
  <c r="R535" i="2" s="1"/>
  <c r="R536" i="2" a="1"/>
  <c r="R536" i="2" s="1"/>
  <c r="R537" i="2" a="1"/>
  <c r="R537" i="2" s="1"/>
  <c r="R538" i="2" a="1"/>
  <c r="R538" i="2" s="1"/>
  <c r="R539" i="2" a="1"/>
  <c r="R539" i="2" s="1"/>
  <c r="R540" i="2" a="1"/>
  <c r="R540" i="2" s="1"/>
  <c r="R541" i="2" a="1"/>
  <c r="R541" i="2" s="1"/>
  <c r="R542" i="2" a="1"/>
  <c r="R542" i="2" s="1"/>
  <c r="R543" i="2" a="1"/>
  <c r="R543" i="2" s="1"/>
  <c r="R544" i="2" a="1"/>
  <c r="R544" i="2" s="1"/>
  <c r="R545" i="2" a="1"/>
  <c r="R545" i="2" s="1"/>
  <c r="R546" i="2" a="1"/>
  <c r="R546" i="2" s="1"/>
  <c r="R547" i="2" a="1"/>
  <c r="R547" i="2" s="1"/>
  <c r="R548" i="2" a="1"/>
  <c r="R548" i="2" s="1"/>
  <c r="R549" i="2" a="1"/>
  <c r="R549" i="2" s="1"/>
  <c r="R550" i="2" a="1"/>
  <c r="R550" i="2" s="1"/>
  <c r="R551" i="2" a="1"/>
  <c r="R551" i="2" s="1"/>
  <c r="R552" i="2" a="1"/>
  <c r="R552" i="2" s="1"/>
  <c r="R553" i="2" a="1"/>
  <c r="R553" i="2" s="1"/>
  <c r="R554" i="2" a="1"/>
  <c r="R554" i="2" s="1"/>
  <c r="R555" i="2" a="1"/>
  <c r="R555" i="2" s="1"/>
  <c r="R556" i="2" a="1"/>
  <c r="R556" i="2" s="1"/>
  <c r="R557" i="2" a="1"/>
  <c r="R557" i="2" s="1"/>
  <c r="R558" i="2" a="1"/>
  <c r="R558" i="2" s="1"/>
  <c r="R559" i="2" a="1"/>
  <c r="R559" i="2" s="1"/>
  <c r="R560" i="2" a="1"/>
  <c r="R560" i="2" s="1"/>
  <c r="R561" i="2" a="1"/>
  <c r="R561" i="2" s="1"/>
  <c r="R562" i="2" a="1"/>
  <c r="R562" i="2" s="1"/>
  <c r="R563" i="2" a="1"/>
  <c r="R563" i="2" s="1"/>
  <c r="R564" i="2" a="1"/>
  <c r="R564" i="2" s="1"/>
  <c r="R565" i="2" a="1"/>
  <c r="R565" i="2" s="1"/>
  <c r="R566" i="2" a="1"/>
  <c r="R566" i="2" s="1"/>
  <c r="R567" i="2" a="1"/>
  <c r="R567" i="2" s="1"/>
  <c r="R568" i="2" a="1"/>
  <c r="R568" i="2" s="1"/>
  <c r="R569" i="2" a="1"/>
  <c r="R569" i="2" s="1"/>
  <c r="R570" i="2" a="1"/>
  <c r="R570" i="2" s="1"/>
  <c r="R571" i="2" a="1"/>
  <c r="R571" i="2" s="1"/>
  <c r="R572" i="2" a="1"/>
  <c r="R572" i="2" s="1"/>
  <c r="R573" i="2" a="1"/>
  <c r="R573" i="2" s="1"/>
  <c r="R574" i="2" a="1"/>
  <c r="R574" i="2" s="1"/>
  <c r="R575" i="2" a="1"/>
  <c r="R575" i="2" s="1"/>
  <c r="R576" i="2" a="1"/>
  <c r="R576" i="2" s="1"/>
  <c r="R577" i="2" a="1"/>
  <c r="R577" i="2" s="1"/>
  <c r="R578" i="2" a="1"/>
  <c r="R578" i="2" s="1"/>
  <c r="R579" i="2" a="1"/>
  <c r="R579" i="2" s="1"/>
  <c r="R580" i="2" a="1"/>
  <c r="R580" i="2" s="1"/>
  <c r="R581" i="2" a="1"/>
  <c r="R581" i="2" s="1"/>
  <c r="R582" i="2" a="1"/>
  <c r="R582" i="2" s="1"/>
  <c r="R583" i="2" a="1"/>
  <c r="R583" i="2" s="1"/>
  <c r="R584" i="2" a="1"/>
  <c r="R584" i="2" s="1"/>
  <c r="R585" i="2" a="1"/>
  <c r="R585" i="2" s="1"/>
  <c r="R586" i="2" a="1"/>
  <c r="R586" i="2" s="1"/>
  <c r="R587" i="2" a="1"/>
  <c r="R587" i="2" s="1"/>
  <c r="R588" i="2" a="1"/>
  <c r="R588" i="2" s="1"/>
  <c r="R589" i="2" a="1"/>
  <c r="R589" i="2" s="1"/>
  <c r="R590" i="2" a="1"/>
  <c r="R590" i="2" s="1"/>
  <c r="R591" i="2" a="1"/>
  <c r="R591" i="2" s="1"/>
  <c r="R592" i="2" a="1"/>
  <c r="R592" i="2" s="1"/>
  <c r="R593" i="2" a="1"/>
  <c r="R593" i="2" s="1"/>
  <c r="R594" i="2" a="1"/>
  <c r="R594" i="2" s="1"/>
  <c r="R595" i="2" a="1"/>
  <c r="R595" i="2" s="1"/>
  <c r="R596" i="2" a="1"/>
  <c r="R596" i="2" s="1"/>
  <c r="R597" i="2" a="1"/>
  <c r="R597" i="2" s="1"/>
  <c r="R598" i="2" a="1"/>
  <c r="R598" i="2" s="1"/>
  <c r="R599" i="2" a="1"/>
  <c r="R599" i="2" s="1"/>
  <c r="R600" i="2" a="1"/>
  <c r="R600" i="2" s="1"/>
  <c r="R601" i="2" a="1"/>
  <c r="R601" i="2" s="1"/>
  <c r="R602" i="2" a="1"/>
  <c r="R602" i="2" s="1"/>
  <c r="R603" i="2" a="1"/>
  <c r="R603" i="2" s="1"/>
  <c r="R604" i="2" a="1"/>
  <c r="R604" i="2" s="1"/>
  <c r="R605" i="2" a="1"/>
  <c r="R605" i="2" s="1"/>
  <c r="R606" i="2" a="1"/>
  <c r="R606" i="2" s="1"/>
  <c r="R607" i="2" a="1"/>
  <c r="R607" i="2" s="1"/>
  <c r="R608" i="2" a="1"/>
  <c r="R608" i="2" s="1"/>
  <c r="R609" i="2" a="1"/>
  <c r="R609" i="2" s="1"/>
  <c r="R610" i="2" a="1"/>
  <c r="R610" i="2" s="1"/>
  <c r="R611" i="2" a="1"/>
  <c r="R611" i="2" s="1"/>
  <c r="R612" i="2" a="1"/>
  <c r="R612" i="2" s="1"/>
  <c r="R613" i="2" a="1"/>
  <c r="R613" i="2" s="1"/>
  <c r="R614" i="2" a="1"/>
  <c r="R614" i="2" s="1"/>
  <c r="R615" i="2" a="1"/>
  <c r="R615" i="2" s="1"/>
  <c r="R616" i="2" a="1"/>
  <c r="R616" i="2" s="1"/>
  <c r="R617" i="2" a="1"/>
  <c r="R617" i="2" s="1"/>
  <c r="R618" i="2" a="1"/>
  <c r="R618" i="2" s="1"/>
  <c r="R619" i="2" a="1"/>
  <c r="R619" i="2" s="1"/>
  <c r="R620" i="2" a="1"/>
  <c r="R620" i="2" s="1"/>
  <c r="R621" i="2" a="1"/>
  <c r="R621" i="2" s="1"/>
  <c r="R622" i="2" a="1"/>
  <c r="R622" i="2" s="1"/>
  <c r="R623" i="2" a="1"/>
  <c r="R623" i="2" s="1"/>
  <c r="R624" i="2" a="1"/>
  <c r="R624" i="2" s="1"/>
  <c r="R625" i="2" a="1"/>
  <c r="R625" i="2" s="1"/>
  <c r="R626" i="2" a="1"/>
  <c r="R626" i="2" s="1"/>
  <c r="R627" i="2" a="1"/>
  <c r="R627" i="2" s="1"/>
  <c r="R628" i="2" a="1"/>
  <c r="R628" i="2" s="1"/>
  <c r="R629" i="2" a="1"/>
  <c r="R629" i="2" s="1"/>
  <c r="R630" i="2" a="1"/>
  <c r="R630" i="2" s="1"/>
  <c r="R631" i="2" a="1"/>
  <c r="R631" i="2" s="1"/>
  <c r="R632" i="2" a="1"/>
  <c r="R632" i="2" s="1"/>
  <c r="R633" i="2" a="1"/>
  <c r="R633" i="2" s="1"/>
  <c r="R634" i="2" a="1"/>
  <c r="R634" i="2" s="1"/>
  <c r="R635" i="2" a="1"/>
  <c r="R635" i="2" s="1"/>
  <c r="R636" i="2" a="1"/>
  <c r="R636" i="2" s="1"/>
  <c r="R637" i="2" a="1"/>
  <c r="R637" i="2" s="1"/>
  <c r="R638" i="2" a="1"/>
  <c r="R638" i="2" s="1"/>
  <c r="R639" i="2" a="1"/>
  <c r="R639" i="2" s="1"/>
  <c r="R640" i="2" a="1"/>
  <c r="R640" i="2" s="1"/>
  <c r="R641" i="2" a="1"/>
  <c r="R641" i="2" s="1"/>
  <c r="R642" i="2" a="1"/>
  <c r="R642" i="2" s="1"/>
  <c r="R643" i="2" a="1"/>
  <c r="R643" i="2" s="1"/>
  <c r="R644" i="2" a="1"/>
  <c r="R644" i="2" s="1"/>
  <c r="R645" i="2" a="1"/>
  <c r="R645" i="2" s="1"/>
  <c r="R646" i="2" a="1"/>
  <c r="R646" i="2" s="1"/>
  <c r="R647" i="2" a="1"/>
  <c r="R647" i="2" s="1"/>
  <c r="R648" i="2" a="1"/>
  <c r="R648" i="2" s="1"/>
  <c r="R649" i="2" a="1"/>
  <c r="R649" i="2" s="1"/>
  <c r="R650" i="2" a="1"/>
  <c r="R650" i="2" s="1"/>
  <c r="R651" i="2" a="1"/>
  <c r="R651" i="2" s="1"/>
  <c r="R652" i="2" a="1"/>
  <c r="R652" i="2" s="1"/>
  <c r="R653" i="2" a="1"/>
  <c r="R653" i="2" s="1"/>
  <c r="R654" i="2" a="1"/>
  <c r="R654" i="2" s="1"/>
  <c r="R655" i="2" a="1"/>
  <c r="R655" i="2" s="1"/>
  <c r="R656" i="2" a="1"/>
  <c r="R656" i="2" s="1"/>
  <c r="R657" i="2" a="1"/>
  <c r="R657" i="2" s="1"/>
  <c r="R658" i="2" a="1"/>
  <c r="R658" i="2" s="1"/>
  <c r="R659" i="2" a="1"/>
  <c r="R659" i="2" s="1"/>
  <c r="R660" i="2" a="1"/>
  <c r="R660" i="2" s="1"/>
  <c r="R661" i="2" a="1"/>
  <c r="R661" i="2" s="1"/>
  <c r="R662" i="2" a="1"/>
  <c r="R662" i="2" s="1"/>
  <c r="R663" i="2" a="1"/>
  <c r="R663" i="2" s="1"/>
  <c r="R664" i="2" a="1"/>
  <c r="R664" i="2" s="1"/>
  <c r="R665" i="2" a="1"/>
  <c r="R665" i="2" s="1"/>
  <c r="R666" i="2" a="1"/>
  <c r="R666" i="2" s="1"/>
  <c r="R667" i="2" a="1"/>
  <c r="R667" i="2" s="1"/>
  <c r="R668" i="2" a="1"/>
  <c r="R668" i="2" s="1"/>
  <c r="R669" i="2" a="1"/>
  <c r="R669" i="2" s="1"/>
  <c r="R670" i="2" a="1"/>
  <c r="R670" i="2" s="1"/>
  <c r="R671" i="2" a="1"/>
  <c r="R671" i="2" s="1"/>
  <c r="R672" i="2" a="1"/>
  <c r="R672" i="2" s="1"/>
  <c r="R673" i="2" a="1"/>
  <c r="R673" i="2" s="1"/>
  <c r="R674" i="2" a="1"/>
  <c r="R674" i="2" s="1"/>
  <c r="R675" i="2" a="1"/>
  <c r="R675" i="2" s="1"/>
  <c r="R676" i="2" a="1"/>
  <c r="R676" i="2" s="1"/>
  <c r="R677" i="2" a="1"/>
  <c r="R677" i="2" s="1"/>
  <c r="R678" i="2" a="1"/>
  <c r="R678" i="2" s="1"/>
  <c r="R679" i="2" a="1"/>
  <c r="R679" i="2" s="1"/>
  <c r="R680" i="2" a="1"/>
  <c r="R680" i="2" s="1"/>
  <c r="R681" i="2" a="1"/>
  <c r="R681" i="2" s="1"/>
  <c r="R682" i="2" a="1"/>
  <c r="R682" i="2" s="1"/>
  <c r="R683" i="2" a="1"/>
  <c r="R683" i="2" s="1"/>
  <c r="R684" i="2" a="1"/>
  <c r="R684" i="2" s="1"/>
  <c r="R685" i="2" a="1"/>
  <c r="R685" i="2" s="1"/>
  <c r="R686" i="2" a="1"/>
  <c r="R686" i="2" s="1"/>
  <c r="R687" i="2" a="1"/>
  <c r="R687" i="2" s="1"/>
  <c r="R688" i="2" a="1"/>
  <c r="R688" i="2" s="1"/>
  <c r="R689" i="2" a="1"/>
  <c r="R689" i="2" s="1"/>
  <c r="R690" i="2" a="1"/>
  <c r="R690" i="2" s="1"/>
  <c r="R691" i="2" a="1"/>
  <c r="R691" i="2" s="1"/>
  <c r="R692" i="2" a="1"/>
  <c r="R692" i="2" s="1"/>
  <c r="R693" i="2" a="1"/>
  <c r="R693" i="2" s="1"/>
  <c r="R694" i="2" a="1"/>
  <c r="R694" i="2" s="1"/>
  <c r="R695" i="2" a="1"/>
  <c r="R695" i="2" s="1"/>
  <c r="R696" i="2" a="1"/>
  <c r="R696" i="2" s="1"/>
  <c r="R697" i="2" a="1"/>
  <c r="R697" i="2" s="1"/>
  <c r="R698" i="2" a="1"/>
  <c r="R698" i="2" s="1"/>
  <c r="R699" i="2" a="1"/>
  <c r="R699" i="2" s="1"/>
  <c r="R700" i="2" a="1"/>
  <c r="R700" i="2" s="1"/>
  <c r="R701" i="2" a="1"/>
  <c r="R701" i="2" s="1"/>
  <c r="R702" i="2" a="1"/>
  <c r="R702" i="2" s="1"/>
  <c r="R703" i="2" a="1"/>
  <c r="R703" i="2" s="1"/>
  <c r="R704" i="2" a="1"/>
  <c r="R704" i="2" s="1"/>
  <c r="R705" i="2" a="1"/>
  <c r="R705" i="2" s="1"/>
  <c r="R706" i="2" a="1"/>
  <c r="R706" i="2" s="1"/>
  <c r="R707" i="2" a="1"/>
  <c r="R707" i="2" s="1"/>
  <c r="R708" i="2" a="1"/>
  <c r="R708" i="2" s="1"/>
  <c r="R709" i="2" a="1"/>
  <c r="R709" i="2" s="1"/>
  <c r="R710" i="2" a="1"/>
  <c r="R710" i="2" s="1"/>
  <c r="R711" i="2" a="1"/>
  <c r="R711" i="2" s="1"/>
  <c r="R712" i="2" a="1"/>
  <c r="R712" i="2" s="1"/>
  <c r="R713" i="2" a="1"/>
  <c r="R713" i="2" s="1"/>
  <c r="R714" i="2" a="1"/>
  <c r="R714" i="2" s="1"/>
  <c r="R715" i="2" a="1"/>
  <c r="R715" i="2" s="1"/>
  <c r="R716" i="2" a="1"/>
  <c r="R716" i="2" s="1"/>
  <c r="R717" i="2" a="1"/>
  <c r="R717" i="2" s="1"/>
  <c r="R718" i="2" a="1"/>
  <c r="R718" i="2" s="1"/>
  <c r="R719" i="2" a="1"/>
  <c r="R719" i="2" s="1"/>
  <c r="R720" i="2" a="1"/>
  <c r="R720" i="2" s="1"/>
  <c r="R721" i="2" a="1"/>
  <c r="R721" i="2" s="1"/>
  <c r="R722" i="2" a="1"/>
  <c r="R722" i="2" s="1"/>
  <c r="R723" i="2" a="1"/>
  <c r="R723" i="2" s="1"/>
  <c r="R724" i="2" a="1"/>
  <c r="R724" i="2" s="1"/>
  <c r="R725" i="2" a="1"/>
  <c r="R725" i="2" s="1"/>
  <c r="R726" i="2" a="1"/>
  <c r="R726" i="2" s="1"/>
  <c r="R727" i="2" a="1"/>
  <c r="R727" i="2" s="1"/>
  <c r="R728" i="2" a="1"/>
  <c r="R728" i="2" s="1"/>
  <c r="R729" i="2" a="1"/>
  <c r="R729" i="2" s="1"/>
  <c r="R730" i="2" a="1"/>
  <c r="R730" i="2" s="1"/>
  <c r="R731" i="2" a="1"/>
  <c r="R731" i="2" s="1"/>
  <c r="R732" i="2" a="1"/>
  <c r="R732" i="2" s="1"/>
  <c r="R733" i="2" a="1"/>
  <c r="R733" i="2" s="1"/>
  <c r="R734" i="2" a="1"/>
  <c r="R734" i="2" s="1"/>
  <c r="R735" i="2" a="1"/>
  <c r="R735" i="2" s="1"/>
  <c r="R736" i="2" a="1"/>
  <c r="R736" i="2" s="1"/>
  <c r="R737" i="2" a="1"/>
  <c r="R737" i="2" s="1"/>
  <c r="R738" i="2" a="1"/>
  <c r="R738" i="2" s="1"/>
  <c r="R739" i="2" a="1"/>
  <c r="R739" i="2" s="1"/>
  <c r="R740" i="2" a="1"/>
  <c r="R740" i="2" s="1"/>
  <c r="R741" i="2" a="1"/>
  <c r="R741" i="2" s="1"/>
  <c r="R742" i="2" a="1"/>
  <c r="R742" i="2" s="1"/>
  <c r="R743" i="2" a="1"/>
  <c r="R743" i="2" s="1"/>
  <c r="R744" i="2" a="1"/>
  <c r="R744" i="2" s="1"/>
  <c r="R745" i="2" a="1"/>
  <c r="R745" i="2" s="1"/>
  <c r="R746" i="2" a="1"/>
  <c r="R746" i="2" s="1"/>
  <c r="R747" i="2" a="1"/>
  <c r="R747" i="2" s="1"/>
  <c r="R748" i="2" a="1"/>
  <c r="R748" i="2" s="1"/>
  <c r="R749" i="2" a="1"/>
  <c r="R749" i="2" s="1"/>
  <c r="R750" i="2" a="1"/>
  <c r="R750" i="2" s="1"/>
  <c r="R751" i="2" a="1"/>
  <c r="R751" i="2" s="1"/>
  <c r="R752" i="2" a="1"/>
  <c r="R752" i="2" s="1"/>
  <c r="R753" i="2" a="1"/>
  <c r="R753" i="2" s="1"/>
  <c r="R754" i="2" a="1"/>
  <c r="R754" i="2" s="1"/>
  <c r="R755" i="2" a="1"/>
  <c r="R755" i="2" s="1"/>
  <c r="R756" i="2" a="1"/>
  <c r="R756" i="2" s="1"/>
  <c r="R757" i="2" a="1"/>
  <c r="R757" i="2" s="1"/>
  <c r="R758" i="2" a="1"/>
  <c r="R758" i="2" s="1"/>
  <c r="R759" i="2" a="1"/>
  <c r="R759" i="2" s="1"/>
  <c r="R760" i="2" a="1"/>
  <c r="R760" i="2" s="1"/>
  <c r="R761" i="2" a="1"/>
  <c r="R761" i="2" s="1"/>
  <c r="R762" i="2" a="1"/>
  <c r="R762" i="2" s="1"/>
  <c r="R763" i="2" a="1"/>
  <c r="R763" i="2" s="1"/>
  <c r="R764" i="2" a="1"/>
  <c r="R764" i="2" s="1"/>
  <c r="R765" i="2" a="1"/>
  <c r="R765" i="2" s="1"/>
  <c r="R766" i="2" a="1"/>
  <c r="R766" i="2" s="1"/>
  <c r="R767" i="2" a="1"/>
  <c r="R767" i="2" s="1"/>
  <c r="R768" i="2" a="1"/>
  <c r="R768" i="2" s="1"/>
  <c r="R769" i="2" a="1"/>
  <c r="R769" i="2" s="1"/>
  <c r="R770" i="2" a="1"/>
  <c r="R770" i="2" s="1"/>
  <c r="R771" i="2" a="1"/>
  <c r="R771" i="2" s="1"/>
  <c r="R772" i="2" a="1"/>
  <c r="R772" i="2" s="1"/>
  <c r="R773" i="2" a="1"/>
  <c r="R773" i="2" s="1"/>
  <c r="R774" i="2" a="1"/>
  <c r="R774" i="2" s="1"/>
  <c r="R775" i="2" a="1"/>
  <c r="R775" i="2" s="1"/>
  <c r="R776" i="2" a="1"/>
  <c r="R776" i="2" s="1"/>
  <c r="R777" i="2" a="1"/>
  <c r="R777" i="2" s="1"/>
  <c r="R778" i="2" a="1"/>
  <c r="R778" i="2" s="1"/>
  <c r="R779" i="2" a="1"/>
  <c r="R779" i="2" s="1"/>
  <c r="R780" i="2" a="1"/>
  <c r="R780" i="2" s="1"/>
  <c r="R781" i="2" a="1"/>
  <c r="R781" i="2" s="1"/>
  <c r="R782" i="2" a="1"/>
  <c r="R782" i="2" s="1"/>
  <c r="R783" i="2" a="1"/>
  <c r="R783" i="2" s="1"/>
  <c r="R784" i="2" a="1"/>
  <c r="R784" i="2" s="1"/>
  <c r="R785" i="2" a="1"/>
  <c r="R785" i="2" s="1"/>
  <c r="R786" i="2" a="1"/>
  <c r="R786" i="2" s="1"/>
  <c r="R787" i="2" a="1"/>
  <c r="R787" i="2" s="1"/>
  <c r="R788" i="2" a="1"/>
  <c r="R788" i="2" s="1"/>
  <c r="R789" i="2" a="1"/>
  <c r="R789" i="2" s="1"/>
  <c r="R790" i="2" a="1"/>
  <c r="R790" i="2" s="1"/>
  <c r="R791" i="2" a="1"/>
  <c r="R791" i="2" s="1"/>
  <c r="R792" i="2" a="1"/>
  <c r="R792" i="2" s="1"/>
  <c r="R793" i="2" a="1"/>
  <c r="R793" i="2" s="1"/>
  <c r="R794" i="2" a="1"/>
  <c r="R794" i="2" s="1"/>
  <c r="R795" i="2" a="1"/>
  <c r="R795" i="2" s="1"/>
  <c r="R796" i="2" a="1"/>
  <c r="R796" i="2" s="1"/>
  <c r="R797" i="2" a="1"/>
  <c r="R797" i="2" s="1"/>
  <c r="R798" i="2" a="1"/>
  <c r="R798" i="2" s="1"/>
  <c r="R799" i="2" a="1"/>
  <c r="R799" i="2" s="1"/>
  <c r="R800" i="2" a="1"/>
  <c r="R800" i="2" s="1"/>
  <c r="R801" i="2" a="1"/>
  <c r="R801" i="2" s="1"/>
  <c r="R802" i="2" a="1"/>
  <c r="R802" i="2" s="1"/>
  <c r="R803" i="2" a="1"/>
  <c r="R803" i="2" s="1"/>
  <c r="R804" i="2" a="1"/>
  <c r="R804" i="2" s="1"/>
  <c r="R805" i="2" a="1"/>
  <c r="R805" i="2" s="1"/>
  <c r="R806" i="2" a="1"/>
  <c r="R806" i="2" s="1"/>
  <c r="R807" i="2" a="1"/>
  <c r="R807" i="2" s="1"/>
  <c r="R808" i="2" a="1"/>
  <c r="R808" i="2" s="1"/>
  <c r="R809" i="2" a="1"/>
  <c r="R809" i="2" s="1"/>
  <c r="R810" i="2" a="1"/>
  <c r="R810" i="2" s="1"/>
  <c r="R811" i="2" a="1"/>
  <c r="R811" i="2" s="1"/>
  <c r="R812" i="2" a="1"/>
  <c r="R812" i="2" s="1"/>
  <c r="R813" i="2" a="1"/>
  <c r="R813" i="2" s="1"/>
  <c r="R814" i="2" a="1"/>
  <c r="R814" i="2" s="1"/>
  <c r="R815" i="2" a="1"/>
  <c r="R815" i="2" s="1"/>
  <c r="R816" i="2" a="1"/>
  <c r="R816" i="2" s="1"/>
  <c r="R817" i="2" a="1"/>
  <c r="R817" i="2" s="1"/>
  <c r="R818" i="2" a="1"/>
  <c r="R818" i="2" s="1"/>
  <c r="R819" i="2" a="1"/>
  <c r="R819" i="2" s="1"/>
  <c r="R820" i="2" a="1"/>
  <c r="R820" i="2" s="1"/>
  <c r="R821" i="2" a="1"/>
  <c r="R821" i="2" s="1"/>
  <c r="R822" i="2" a="1"/>
  <c r="R822" i="2" s="1"/>
  <c r="R823" i="2" a="1"/>
  <c r="R823" i="2" s="1"/>
  <c r="R824" i="2" a="1"/>
  <c r="R824" i="2" s="1"/>
  <c r="R825" i="2" a="1"/>
  <c r="R825" i="2" s="1"/>
  <c r="R826" i="2" a="1"/>
  <c r="R826" i="2" s="1"/>
  <c r="R827" i="2" a="1"/>
  <c r="R827" i="2" s="1"/>
  <c r="R828" i="2" a="1"/>
  <c r="R828" i="2" s="1"/>
  <c r="R829" i="2" a="1"/>
  <c r="R829" i="2" s="1"/>
  <c r="R830" i="2" a="1"/>
  <c r="R830" i="2" s="1"/>
  <c r="R831" i="2" a="1"/>
  <c r="R831" i="2" s="1"/>
  <c r="R832" i="2" a="1"/>
  <c r="R832" i="2" s="1"/>
  <c r="R833" i="2" a="1"/>
  <c r="R833" i="2" s="1"/>
  <c r="R834" i="2" a="1"/>
  <c r="R834" i="2" s="1"/>
  <c r="R835" i="2" a="1"/>
  <c r="R835" i="2" s="1"/>
  <c r="R836" i="2" a="1"/>
  <c r="R836" i="2" s="1"/>
  <c r="R837" i="2" a="1"/>
  <c r="R837" i="2" s="1"/>
  <c r="R838" i="2" a="1"/>
  <c r="R838" i="2" s="1"/>
  <c r="R839" i="2" a="1"/>
  <c r="R839" i="2" s="1"/>
  <c r="R840" i="2" a="1"/>
  <c r="R840" i="2" s="1"/>
  <c r="R841" i="2" a="1"/>
  <c r="R841" i="2" s="1"/>
  <c r="R842" i="2" a="1"/>
  <c r="R842" i="2" s="1"/>
  <c r="R843" i="2" a="1"/>
  <c r="R843" i="2" s="1"/>
  <c r="R844" i="2" a="1"/>
  <c r="R844" i="2" s="1"/>
  <c r="R845" i="2" a="1"/>
  <c r="R845" i="2" s="1"/>
  <c r="R846" i="2" a="1"/>
  <c r="R846" i="2" s="1"/>
  <c r="R847" i="2" a="1"/>
  <c r="R847" i="2" s="1"/>
  <c r="R848" i="2" a="1"/>
  <c r="R848" i="2" s="1"/>
  <c r="R849" i="2" a="1"/>
  <c r="R849" i="2" s="1"/>
  <c r="R850" i="2" a="1"/>
  <c r="R850" i="2" s="1"/>
  <c r="R851" i="2" a="1"/>
  <c r="R851" i="2" s="1"/>
  <c r="R852" i="2" a="1"/>
  <c r="R852" i="2" s="1"/>
  <c r="R853" i="2" a="1"/>
  <c r="R853" i="2" s="1"/>
  <c r="R854" i="2" a="1"/>
  <c r="R854" i="2" s="1"/>
  <c r="R855" i="2" a="1"/>
  <c r="R855" i="2" s="1"/>
  <c r="R856" i="2" a="1"/>
  <c r="R856" i="2" s="1"/>
  <c r="R857" i="2" a="1"/>
  <c r="R857" i="2" s="1"/>
  <c r="R858" i="2" a="1"/>
  <c r="R858" i="2" s="1"/>
  <c r="R859" i="2" a="1"/>
  <c r="R859" i="2" s="1"/>
  <c r="R860" i="2" a="1"/>
  <c r="R860" i="2" s="1"/>
  <c r="R861" i="2" a="1"/>
  <c r="R861" i="2" s="1"/>
  <c r="R862" i="2" a="1"/>
  <c r="R862" i="2" s="1"/>
  <c r="R863" i="2" a="1"/>
  <c r="R863" i="2" s="1"/>
  <c r="R864" i="2" a="1"/>
  <c r="R864" i="2" s="1"/>
  <c r="R865" i="2" a="1"/>
  <c r="R865" i="2" s="1"/>
  <c r="R866" i="2" a="1"/>
  <c r="R866" i="2" s="1"/>
  <c r="R867" i="2" a="1"/>
  <c r="R867" i="2" s="1"/>
  <c r="R868" i="2" a="1"/>
  <c r="R868" i="2" s="1"/>
  <c r="R869" i="2" a="1"/>
  <c r="R869" i="2" s="1"/>
  <c r="R870" i="2" a="1"/>
  <c r="R870" i="2" s="1"/>
  <c r="R871" i="2" a="1"/>
  <c r="R871" i="2" s="1"/>
  <c r="R872" i="2" a="1"/>
  <c r="R872" i="2" s="1"/>
  <c r="R873" i="2" a="1"/>
  <c r="R873" i="2" s="1"/>
  <c r="R874" i="2" a="1"/>
  <c r="R874" i="2" s="1"/>
  <c r="R875" i="2" a="1"/>
  <c r="R875" i="2" s="1"/>
  <c r="R876" i="2" a="1"/>
  <c r="R876" i="2" s="1"/>
  <c r="R877" i="2" a="1"/>
  <c r="R877" i="2" s="1"/>
  <c r="R878" i="2" a="1"/>
  <c r="R878" i="2" s="1"/>
  <c r="R879" i="2" a="1"/>
  <c r="R879" i="2" s="1"/>
  <c r="R880" i="2" a="1"/>
  <c r="R880" i="2" s="1"/>
  <c r="R881" i="2" a="1"/>
  <c r="R881" i="2" s="1"/>
  <c r="R882" i="2" a="1"/>
  <c r="R882" i="2" s="1"/>
  <c r="R883" i="2" a="1"/>
  <c r="R883" i="2" s="1"/>
  <c r="R884" i="2" a="1"/>
  <c r="R884" i="2" s="1"/>
  <c r="R885" i="2" a="1"/>
  <c r="R885" i="2" s="1"/>
  <c r="R886" i="2" a="1"/>
  <c r="R886" i="2" s="1"/>
  <c r="R887" i="2" a="1"/>
  <c r="R887" i="2" s="1"/>
  <c r="R888" i="2" a="1"/>
  <c r="R888" i="2" s="1"/>
  <c r="R889" i="2" a="1"/>
  <c r="R889" i="2" s="1"/>
  <c r="R890" i="2" a="1"/>
  <c r="R890" i="2" s="1"/>
  <c r="R891" i="2" a="1"/>
  <c r="R891" i="2" s="1"/>
  <c r="R892" i="2" a="1"/>
  <c r="R892" i="2" s="1"/>
  <c r="R893" i="2" a="1"/>
  <c r="R893" i="2" s="1"/>
  <c r="R894" i="2" a="1"/>
  <c r="R894" i="2" s="1"/>
  <c r="R895" i="2" a="1"/>
  <c r="R895" i="2" s="1"/>
  <c r="R896" i="2" a="1"/>
  <c r="R896" i="2" s="1"/>
  <c r="R897" i="2" a="1"/>
  <c r="R897" i="2" s="1"/>
  <c r="R898" i="2" a="1"/>
  <c r="R898" i="2" s="1"/>
  <c r="R899" i="2" a="1"/>
  <c r="R899" i="2" s="1"/>
  <c r="R900" i="2" a="1"/>
  <c r="R900" i="2" s="1"/>
  <c r="R901" i="2" a="1"/>
  <c r="R901" i="2" s="1"/>
  <c r="R902" i="2" a="1"/>
  <c r="R902" i="2" s="1"/>
  <c r="R903" i="2" a="1"/>
  <c r="R903" i="2" s="1"/>
  <c r="R904" i="2" a="1"/>
  <c r="R904" i="2" s="1"/>
  <c r="R905" i="2" a="1"/>
  <c r="R905" i="2" s="1"/>
  <c r="R906" i="2" a="1"/>
  <c r="R906" i="2" s="1"/>
  <c r="R907" i="2" a="1"/>
  <c r="R907" i="2" s="1"/>
  <c r="R908" i="2" a="1"/>
  <c r="R908" i="2" s="1"/>
  <c r="R909" i="2" a="1"/>
  <c r="R909" i="2" s="1"/>
  <c r="R910" i="2" a="1"/>
  <c r="R910" i="2" s="1"/>
  <c r="R911" i="2" a="1"/>
  <c r="R911" i="2" s="1"/>
  <c r="R912" i="2" a="1"/>
  <c r="R912" i="2" s="1"/>
  <c r="R913" i="2" a="1"/>
  <c r="R913" i="2" s="1"/>
  <c r="R914" i="2" a="1"/>
  <c r="R914" i="2" s="1"/>
  <c r="R915" i="2" a="1"/>
  <c r="R915" i="2" s="1"/>
  <c r="R916" i="2" a="1"/>
  <c r="R916" i="2" s="1"/>
  <c r="R917" i="2" a="1"/>
  <c r="R917" i="2" s="1"/>
  <c r="R918" i="2" a="1"/>
  <c r="R918" i="2" s="1"/>
  <c r="R919" i="2" a="1"/>
  <c r="R919" i="2" s="1"/>
  <c r="R920" i="2" a="1"/>
  <c r="R920" i="2" s="1"/>
  <c r="R921" i="2" a="1"/>
  <c r="R921" i="2" s="1"/>
  <c r="R922" i="2" a="1"/>
  <c r="R922" i="2" s="1"/>
  <c r="R923" i="2" a="1"/>
  <c r="R923" i="2" s="1"/>
  <c r="R924" i="2" a="1"/>
  <c r="R924" i="2" s="1"/>
  <c r="R925" i="2" a="1"/>
  <c r="R925" i="2" s="1"/>
  <c r="R926" i="2" a="1"/>
  <c r="R926" i="2" s="1"/>
  <c r="R927" i="2" a="1"/>
  <c r="R927" i="2" s="1"/>
  <c r="R928" i="2" a="1"/>
  <c r="R928" i="2" s="1"/>
  <c r="R929" i="2" a="1"/>
  <c r="R929" i="2" s="1"/>
  <c r="R930" i="2" a="1"/>
  <c r="R930" i="2" s="1"/>
  <c r="R931" i="2" a="1"/>
  <c r="R931" i="2" s="1"/>
  <c r="R932" i="2" a="1"/>
  <c r="R932" i="2" s="1"/>
  <c r="R933" i="2" a="1"/>
  <c r="R933" i="2" s="1"/>
  <c r="R934" i="2" a="1"/>
  <c r="R934" i="2" s="1"/>
  <c r="R935" i="2" a="1"/>
  <c r="R935" i="2" s="1"/>
  <c r="R936" i="2" a="1"/>
  <c r="R936" i="2" s="1"/>
  <c r="R937" i="2" a="1"/>
  <c r="R937" i="2" s="1"/>
  <c r="R938" i="2" a="1"/>
  <c r="R938" i="2" s="1"/>
  <c r="R939" i="2" a="1"/>
  <c r="R939" i="2" s="1"/>
  <c r="R940" i="2" a="1"/>
  <c r="R940" i="2" s="1"/>
  <c r="R941" i="2" a="1"/>
  <c r="R941" i="2" s="1"/>
  <c r="R942" i="2" a="1"/>
  <c r="R942" i="2" s="1"/>
  <c r="R943" i="2" a="1"/>
  <c r="R943" i="2" s="1"/>
  <c r="R944" i="2" a="1"/>
  <c r="R944" i="2" s="1"/>
  <c r="R945" i="2" a="1"/>
  <c r="R945" i="2" s="1"/>
  <c r="R946" i="2" a="1"/>
  <c r="R946" i="2" s="1"/>
  <c r="R947" i="2" a="1"/>
  <c r="R947" i="2" s="1"/>
  <c r="R948" i="2" a="1"/>
  <c r="R948" i="2" s="1"/>
  <c r="R949" i="2" a="1"/>
  <c r="R949" i="2" s="1"/>
  <c r="R950" i="2" a="1"/>
  <c r="R950" i="2" s="1"/>
  <c r="R951" i="2" a="1"/>
  <c r="R951" i="2" s="1"/>
  <c r="R952" i="2" a="1"/>
  <c r="R952" i="2" s="1"/>
  <c r="R953" i="2" a="1"/>
  <c r="R953" i="2" s="1"/>
  <c r="R954" i="2" a="1"/>
  <c r="R954" i="2" s="1"/>
  <c r="R955" i="2" a="1"/>
  <c r="R955" i="2" s="1"/>
  <c r="R956" i="2" a="1"/>
  <c r="R956" i="2" s="1"/>
  <c r="R957" i="2" a="1"/>
  <c r="R957" i="2" s="1"/>
  <c r="R958" i="2" a="1"/>
  <c r="R958" i="2" s="1"/>
  <c r="R959" i="2" a="1"/>
  <c r="R959" i="2" s="1"/>
  <c r="R960" i="2" a="1"/>
  <c r="R960" i="2" s="1"/>
  <c r="R961" i="2" a="1"/>
  <c r="R961" i="2" s="1"/>
  <c r="R962" i="2" a="1"/>
  <c r="R962" i="2" s="1"/>
  <c r="R963" i="2" a="1"/>
  <c r="R963" i="2" s="1"/>
  <c r="R964" i="2" a="1"/>
  <c r="R964" i="2" s="1"/>
  <c r="R965" i="2" a="1"/>
  <c r="R965" i="2" s="1"/>
  <c r="R966" i="2" a="1"/>
  <c r="R966" i="2" s="1"/>
  <c r="R967" i="2" a="1"/>
  <c r="R967" i="2" s="1"/>
  <c r="R968" i="2" a="1"/>
  <c r="R968" i="2" s="1"/>
  <c r="R969" i="2" a="1"/>
  <c r="R969" i="2" s="1"/>
  <c r="R970" i="2" a="1"/>
  <c r="R970" i="2" s="1"/>
  <c r="R971" i="2" a="1"/>
  <c r="R971" i="2" s="1"/>
  <c r="R972" i="2" a="1"/>
  <c r="R972" i="2" s="1"/>
  <c r="R973" i="2" a="1"/>
  <c r="R973" i="2" s="1"/>
  <c r="R974" i="2" a="1"/>
  <c r="R974" i="2" s="1"/>
  <c r="R975" i="2" a="1"/>
  <c r="R975" i="2" s="1"/>
  <c r="R976" i="2" a="1"/>
  <c r="R976" i="2" s="1"/>
  <c r="R977" i="2" a="1"/>
  <c r="R977" i="2" s="1"/>
  <c r="R978" i="2" a="1"/>
  <c r="R978" i="2" s="1"/>
  <c r="R979" i="2" a="1"/>
  <c r="R979" i="2" s="1"/>
  <c r="R980" i="2" a="1"/>
  <c r="R980" i="2" s="1"/>
  <c r="R981" i="2" a="1"/>
  <c r="R981" i="2" s="1"/>
  <c r="R982" i="2" a="1"/>
  <c r="R982" i="2" s="1"/>
  <c r="R983" i="2" a="1"/>
  <c r="R983" i="2" s="1"/>
  <c r="R984" i="2" a="1"/>
  <c r="R984" i="2" s="1"/>
  <c r="R985" i="2" a="1"/>
  <c r="R985" i="2" s="1"/>
  <c r="R986" i="2" a="1"/>
  <c r="R986" i="2" s="1"/>
  <c r="R987" i="2" a="1"/>
  <c r="R987" i="2" s="1"/>
  <c r="R988" i="2" a="1"/>
  <c r="R988" i="2" s="1"/>
  <c r="R989" i="2" a="1"/>
  <c r="R989" i="2" s="1"/>
  <c r="R990" i="2" a="1"/>
  <c r="R990" i="2" s="1"/>
  <c r="R991" i="2" a="1"/>
  <c r="R991" i="2" s="1"/>
  <c r="R992" i="2" a="1"/>
  <c r="R992" i="2" s="1"/>
  <c r="R993" i="2" a="1"/>
  <c r="R993" i="2" s="1"/>
  <c r="R994" i="2" a="1"/>
  <c r="R994" i="2" s="1"/>
  <c r="R995" i="2" a="1"/>
  <c r="R995" i="2" s="1"/>
  <c r="R996" i="2" a="1"/>
  <c r="R996" i="2" s="1"/>
  <c r="R997" i="2" a="1"/>
  <c r="R997" i="2" s="1"/>
  <c r="R998" i="2" a="1"/>
  <c r="R998" i="2" s="1"/>
  <c r="R999" i="2" a="1"/>
  <c r="R999" i="2" s="1"/>
  <c r="R1000" i="2" a="1"/>
  <c r="R1000" i="2" s="1"/>
  <c r="R1001" i="2" a="1"/>
  <c r="R1001" i="2" s="1"/>
  <c r="R1002" i="2" a="1"/>
  <c r="R1002" i="2" s="1"/>
  <c r="R1003" i="2" a="1"/>
  <c r="R1003" i="2" s="1"/>
  <c r="R1004" i="2" a="1"/>
  <c r="R1004" i="2" s="1"/>
  <c r="R1005" i="2" a="1"/>
  <c r="R1005" i="2" s="1"/>
  <c r="R1006" i="2" a="1"/>
  <c r="R1006" i="2" s="1"/>
  <c r="R1007" i="2" a="1"/>
  <c r="R1007" i="2" s="1"/>
  <c r="R1008" i="2" a="1"/>
  <c r="R1008" i="2" s="1"/>
  <c r="R1009" i="2" a="1"/>
  <c r="R1009" i="2" s="1"/>
  <c r="R1010" i="2" a="1"/>
  <c r="R1010" i="2" s="1"/>
  <c r="R1011" i="2" a="1"/>
  <c r="R1011" i="2" s="1"/>
  <c r="R1012" i="2" a="1"/>
  <c r="R1012" i="2" s="1"/>
  <c r="R1013" i="2" a="1"/>
  <c r="R1013" i="2" s="1"/>
  <c r="R1014" i="2" a="1"/>
  <c r="R1014" i="2" s="1"/>
  <c r="R1015" i="2" a="1"/>
  <c r="R1015" i="2" s="1"/>
  <c r="R1016" i="2" a="1"/>
  <c r="R1016" i="2" s="1"/>
  <c r="R1017" i="2" a="1"/>
  <c r="R1017" i="2" s="1"/>
  <c r="R1018" i="2" a="1"/>
  <c r="R1018" i="2" s="1"/>
  <c r="R1019" i="2" a="1"/>
  <c r="R1019" i="2" s="1"/>
  <c r="R1020" i="2" a="1"/>
  <c r="R1020" i="2" s="1"/>
  <c r="R1021" i="2" a="1"/>
  <c r="R1021" i="2" s="1"/>
  <c r="R1022" i="2" a="1"/>
  <c r="R1022" i="2" s="1"/>
  <c r="R1023" i="2" a="1"/>
  <c r="R1023" i="2" s="1"/>
  <c r="R1024" i="2" a="1"/>
  <c r="R1024" i="2" s="1"/>
  <c r="R1025" i="2" a="1"/>
  <c r="R1025" i="2" s="1"/>
  <c r="R1026" i="2" a="1"/>
  <c r="R1026" i="2" s="1"/>
  <c r="R1027" i="2" a="1"/>
  <c r="R1027" i="2" s="1"/>
  <c r="R1028" i="2" a="1"/>
  <c r="R1028" i="2" s="1"/>
  <c r="R1029" i="2" a="1"/>
  <c r="R1029" i="2" s="1"/>
  <c r="R1030" i="2" a="1"/>
  <c r="R1030" i="2" s="1"/>
  <c r="R1031" i="2" a="1"/>
  <c r="R1031" i="2" s="1"/>
  <c r="R1032" i="2" a="1"/>
  <c r="R1032" i="2" s="1"/>
  <c r="R1033" i="2" a="1"/>
  <c r="R1033" i="2" s="1"/>
  <c r="R1034" i="2" a="1"/>
  <c r="R1034" i="2" s="1"/>
  <c r="R1035" i="2" a="1"/>
  <c r="R1035" i="2" s="1"/>
  <c r="R1036" i="2" a="1"/>
  <c r="R1036" i="2" s="1"/>
  <c r="R1037" i="2" a="1"/>
  <c r="R1037" i="2" s="1"/>
  <c r="R1038" i="2" a="1"/>
  <c r="R1038" i="2" s="1"/>
  <c r="R1039" i="2" a="1"/>
  <c r="R1039" i="2" s="1"/>
  <c r="R1040" i="2" a="1"/>
  <c r="R1040" i="2" s="1"/>
  <c r="R1041" i="2" a="1"/>
  <c r="R1041" i="2" s="1"/>
  <c r="R1042" i="2" a="1"/>
  <c r="R1042" i="2" s="1"/>
  <c r="R1043" i="2" a="1"/>
  <c r="R1043" i="2" s="1"/>
  <c r="R1044" i="2" a="1"/>
  <c r="R1044" i="2" s="1"/>
  <c r="R1045" i="2" a="1"/>
  <c r="R1045" i="2" s="1"/>
  <c r="R1046" i="2" a="1"/>
  <c r="R1046" i="2" s="1"/>
  <c r="R1047" i="2" a="1"/>
  <c r="R1047" i="2" s="1"/>
  <c r="R1048" i="2" a="1"/>
  <c r="R1048" i="2" s="1"/>
  <c r="R1049" i="2" a="1"/>
  <c r="R1049" i="2" s="1"/>
  <c r="R1050" i="2" a="1"/>
  <c r="R1050" i="2" s="1"/>
  <c r="R1051" i="2" a="1"/>
  <c r="R1051" i="2" s="1"/>
  <c r="R1052" i="2" a="1"/>
  <c r="R1052" i="2" s="1"/>
  <c r="R1053" i="2" a="1"/>
  <c r="R1053" i="2" s="1"/>
  <c r="R1054" i="2" a="1"/>
  <c r="R1054" i="2" s="1"/>
  <c r="R1055" i="2" a="1"/>
  <c r="R1055" i="2" s="1"/>
  <c r="R1056" i="2" a="1"/>
  <c r="R1056" i="2" s="1"/>
  <c r="R1057" i="2" a="1"/>
  <c r="R1057" i="2" s="1"/>
  <c r="R1058" i="2" a="1"/>
  <c r="R1058" i="2" s="1"/>
  <c r="R1059" i="2" a="1"/>
  <c r="R1059" i="2" s="1"/>
  <c r="R1060" i="2" a="1"/>
  <c r="R1060" i="2" s="1"/>
  <c r="R1061" i="2" a="1"/>
  <c r="R1061" i="2" s="1"/>
  <c r="R1062" i="2" a="1"/>
  <c r="R1062" i="2" s="1"/>
  <c r="R1063" i="2" a="1"/>
  <c r="R1063" i="2" s="1"/>
  <c r="R1064" i="2" a="1"/>
  <c r="R1064" i="2" s="1"/>
  <c r="R1065" i="2" a="1"/>
  <c r="R1065" i="2" s="1"/>
  <c r="R1066" i="2" a="1"/>
  <c r="R1066" i="2" s="1"/>
  <c r="R1067" i="2" a="1"/>
  <c r="R1067" i="2" s="1"/>
  <c r="R1068" i="2" a="1"/>
  <c r="R1068" i="2" s="1"/>
  <c r="R1069" i="2" a="1"/>
  <c r="R1069" i="2" s="1"/>
  <c r="R1070" i="2" a="1"/>
  <c r="R1070" i="2" s="1"/>
  <c r="R1071" i="2" a="1"/>
  <c r="R1071" i="2" s="1"/>
  <c r="R1072" i="2" a="1"/>
  <c r="R1072" i="2" s="1"/>
  <c r="R1073" i="2" a="1"/>
  <c r="R1073" i="2" s="1"/>
  <c r="R1074" i="2" a="1"/>
  <c r="R1074" i="2" s="1"/>
  <c r="R1075" i="2" a="1"/>
  <c r="R1075" i="2" s="1"/>
  <c r="R1076" i="2" a="1"/>
  <c r="R1076" i="2" s="1"/>
  <c r="R1077" i="2" a="1"/>
  <c r="R1077" i="2" s="1"/>
  <c r="R1078" i="2" a="1"/>
  <c r="R1078" i="2" s="1"/>
  <c r="R1079" i="2" a="1"/>
  <c r="R1079" i="2" s="1"/>
  <c r="R1080" i="2" a="1"/>
  <c r="R1080" i="2" s="1"/>
  <c r="R1081" i="2" a="1"/>
  <c r="R1081" i="2" s="1"/>
  <c r="R1082" i="2" a="1"/>
  <c r="R1082" i="2" s="1"/>
  <c r="R1083" i="2" a="1"/>
  <c r="R1083" i="2" s="1"/>
  <c r="R1084" i="2" a="1"/>
  <c r="R1084" i="2" s="1"/>
  <c r="R1085" i="2" a="1"/>
  <c r="R1085" i="2" s="1"/>
  <c r="R1086" i="2" a="1"/>
  <c r="R1086" i="2" s="1"/>
  <c r="R1087" i="2" a="1"/>
  <c r="R1087" i="2" s="1"/>
  <c r="R1088" i="2" a="1"/>
  <c r="R1088" i="2" s="1"/>
  <c r="R1089" i="2" a="1"/>
  <c r="R1089" i="2" s="1"/>
  <c r="R1090" i="2" a="1"/>
  <c r="R1090" i="2" s="1"/>
  <c r="R1091" i="2" a="1"/>
  <c r="R1091" i="2" s="1"/>
  <c r="R1092" i="2" a="1"/>
  <c r="R1092" i="2" s="1"/>
  <c r="R1093" i="2" a="1"/>
  <c r="R1093" i="2" s="1"/>
  <c r="R1094" i="2" a="1"/>
  <c r="R1094" i="2" s="1"/>
  <c r="R1095" i="2" a="1"/>
  <c r="R1095" i="2" s="1"/>
  <c r="R1096" i="2" a="1"/>
  <c r="R1096" i="2" s="1"/>
  <c r="R1097" i="2" a="1"/>
  <c r="R1097" i="2" s="1"/>
  <c r="R1098" i="2" a="1"/>
  <c r="R1098" i="2" s="1"/>
  <c r="R1099" i="2" a="1"/>
  <c r="R1099" i="2" s="1"/>
  <c r="R1100" i="2" a="1"/>
  <c r="R1100" i="2" s="1"/>
  <c r="R1101" i="2" a="1"/>
  <c r="R1101" i="2" s="1"/>
  <c r="R1102" i="2" a="1"/>
  <c r="R1102" i="2" s="1"/>
  <c r="R1103" i="2" a="1"/>
  <c r="R1103" i="2" s="1"/>
  <c r="R1104" i="2" a="1"/>
  <c r="R1104" i="2" s="1"/>
  <c r="R1105" i="2" a="1"/>
  <c r="R1105" i="2" s="1"/>
  <c r="R1106" i="2" a="1"/>
  <c r="R1106" i="2" s="1"/>
  <c r="R1107" i="2" a="1"/>
  <c r="R1107" i="2" s="1"/>
  <c r="R1108" i="2" a="1"/>
  <c r="R1108" i="2" s="1"/>
  <c r="R1109" i="2" a="1"/>
  <c r="R1109" i="2" s="1"/>
  <c r="R1110" i="2" a="1"/>
  <c r="R1110" i="2" s="1"/>
  <c r="R1111" i="2" a="1"/>
  <c r="R1111" i="2" s="1"/>
  <c r="R1112" i="2" a="1"/>
  <c r="R1112" i="2" s="1"/>
  <c r="R1113" i="2" a="1"/>
  <c r="R1113" i="2" s="1"/>
  <c r="R1114" i="2" a="1"/>
  <c r="R1114" i="2" s="1"/>
  <c r="R1115" i="2" a="1"/>
  <c r="R1115" i="2" s="1"/>
  <c r="R1116" i="2" a="1"/>
  <c r="R1116" i="2" s="1"/>
  <c r="R1117" i="2" a="1"/>
  <c r="R1117" i="2" s="1"/>
  <c r="R1118" i="2" a="1"/>
  <c r="R1118" i="2" s="1"/>
  <c r="R1119" i="2" a="1"/>
  <c r="R1119" i="2" s="1"/>
  <c r="R1120" i="2" a="1"/>
  <c r="R1120" i="2" s="1"/>
  <c r="R1121" i="2" a="1"/>
  <c r="R1121" i="2" s="1"/>
  <c r="R1122" i="2" a="1"/>
  <c r="R1122" i="2" s="1"/>
  <c r="R1123" i="2" a="1"/>
  <c r="R1123" i="2" s="1"/>
  <c r="R1124" i="2" a="1"/>
  <c r="R1124" i="2" s="1"/>
  <c r="R1125" i="2" a="1"/>
  <c r="R1125" i="2" s="1"/>
  <c r="R1126" i="2" a="1"/>
  <c r="R1126" i="2" s="1"/>
  <c r="R1127" i="2" a="1"/>
  <c r="R1127" i="2" s="1"/>
  <c r="R1128" i="2" a="1"/>
  <c r="R1128" i="2" s="1"/>
  <c r="R1129" i="2" a="1"/>
  <c r="R1129" i="2" s="1"/>
  <c r="R1130" i="2" a="1"/>
  <c r="R1130" i="2" s="1"/>
  <c r="R1131" i="2" a="1"/>
  <c r="R1131" i="2" s="1"/>
  <c r="R1132" i="2" a="1"/>
  <c r="R1132" i="2" s="1"/>
  <c r="R1133" i="2" a="1"/>
  <c r="R1133" i="2" s="1"/>
  <c r="R1134" i="2" a="1"/>
  <c r="R1134" i="2" s="1"/>
  <c r="R1135" i="2" a="1"/>
  <c r="R1135" i="2" s="1"/>
  <c r="R1136" i="2" a="1"/>
  <c r="R1136" i="2" s="1"/>
  <c r="R1137" i="2" a="1"/>
  <c r="R1137" i="2" s="1"/>
  <c r="R1138" i="2" a="1"/>
  <c r="R1138" i="2" s="1"/>
  <c r="R1139" i="2" a="1"/>
  <c r="R1139" i="2" s="1"/>
  <c r="R1140" i="2" a="1"/>
  <c r="R1140" i="2" s="1"/>
  <c r="R1141" i="2" a="1"/>
  <c r="R1141" i="2" s="1"/>
  <c r="R1142" i="2" a="1"/>
  <c r="R1142" i="2" s="1"/>
  <c r="R1143" i="2" a="1"/>
  <c r="R1143" i="2" s="1"/>
  <c r="R1144" i="2" a="1"/>
  <c r="R1144" i="2" s="1"/>
  <c r="R1145" i="2" a="1"/>
  <c r="R1145" i="2" s="1"/>
  <c r="R1146" i="2" a="1"/>
  <c r="R1146" i="2" s="1"/>
  <c r="R1147" i="2" a="1"/>
  <c r="R1147" i="2" s="1"/>
  <c r="R1148" i="2" a="1"/>
  <c r="R1148" i="2" s="1"/>
  <c r="R1149" i="2" a="1"/>
  <c r="R1149" i="2" s="1"/>
  <c r="R1150" i="2" a="1"/>
  <c r="R1150" i="2" s="1"/>
  <c r="R1151" i="2" a="1"/>
  <c r="R1151" i="2" s="1"/>
  <c r="R1152" i="2" a="1"/>
  <c r="R1152" i="2" s="1"/>
  <c r="R1153" i="2" a="1"/>
  <c r="R1153" i="2" s="1"/>
  <c r="R1154" i="2" a="1"/>
  <c r="R1154" i="2" s="1"/>
  <c r="R1155" i="2" a="1"/>
  <c r="R1155" i="2" s="1"/>
  <c r="R1156" i="2" a="1"/>
  <c r="R1156" i="2" s="1"/>
  <c r="R1157" i="2" a="1"/>
  <c r="R1157" i="2" s="1"/>
  <c r="R1158" i="2" a="1"/>
  <c r="R1158" i="2" s="1"/>
  <c r="R1159" i="2" a="1"/>
  <c r="R1159" i="2" s="1"/>
  <c r="R1160" i="2" a="1"/>
  <c r="R1160" i="2" s="1"/>
  <c r="R1161" i="2" a="1"/>
  <c r="R1161" i="2" s="1"/>
  <c r="R1162" i="2" a="1"/>
  <c r="R1162" i="2" s="1"/>
  <c r="R1163" i="2" a="1"/>
  <c r="R1163" i="2" s="1"/>
  <c r="R1164" i="2" a="1"/>
  <c r="R1164" i="2" s="1"/>
  <c r="R1165" i="2" a="1"/>
  <c r="R1165" i="2" s="1"/>
  <c r="R1166" i="2" a="1"/>
  <c r="R1166" i="2" s="1"/>
  <c r="R1167" i="2" a="1"/>
  <c r="R1167" i="2" s="1"/>
  <c r="R1168" i="2" a="1"/>
  <c r="R1168" i="2" s="1"/>
  <c r="R1169" i="2" a="1"/>
  <c r="R1169" i="2" s="1"/>
  <c r="R1170" i="2" a="1"/>
  <c r="R1170" i="2" s="1"/>
  <c r="R1171" i="2" a="1"/>
  <c r="R1171" i="2" s="1"/>
  <c r="R1172" i="2" a="1"/>
  <c r="R1172" i="2" s="1"/>
  <c r="R1173" i="2" a="1"/>
  <c r="R1173" i="2" s="1"/>
  <c r="R1174" i="2" a="1"/>
  <c r="R1174" i="2" s="1"/>
  <c r="R1175" i="2" a="1"/>
  <c r="R1175" i="2" s="1"/>
  <c r="R1176" i="2" a="1"/>
  <c r="R1176" i="2" s="1"/>
  <c r="R1177" i="2" a="1"/>
  <c r="R1177" i="2" s="1"/>
  <c r="R1178" i="2" a="1"/>
  <c r="R1178" i="2" s="1"/>
  <c r="R1179" i="2" a="1"/>
  <c r="R1179" i="2" s="1"/>
  <c r="R1180" i="2" a="1"/>
  <c r="R1180" i="2" s="1"/>
  <c r="R1181" i="2" a="1"/>
  <c r="R1181" i="2" s="1"/>
  <c r="R1182" i="2" a="1"/>
  <c r="R1182" i="2" s="1"/>
  <c r="R1183" i="2" a="1"/>
  <c r="R1183" i="2" s="1"/>
  <c r="R1184" i="2" a="1"/>
  <c r="R1184" i="2" s="1"/>
  <c r="R1185" i="2" a="1"/>
  <c r="R1185" i="2" s="1"/>
  <c r="R1186" i="2" a="1"/>
  <c r="R1186" i="2" s="1"/>
  <c r="R1187" i="2" a="1"/>
  <c r="R1187" i="2" s="1"/>
  <c r="R1188" i="2" a="1"/>
  <c r="R1188" i="2" s="1"/>
  <c r="R1189" i="2" a="1"/>
  <c r="R1189" i="2" s="1"/>
  <c r="R1190" i="2" a="1"/>
  <c r="R1190" i="2" s="1"/>
  <c r="R1191" i="2" a="1"/>
  <c r="R1191" i="2" s="1"/>
  <c r="R1192" i="2" a="1"/>
  <c r="R1192" i="2" s="1"/>
  <c r="R1193" i="2" a="1"/>
  <c r="R1193" i="2" s="1"/>
  <c r="R1194" i="2" a="1"/>
  <c r="R1194" i="2" s="1"/>
  <c r="R1195" i="2" a="1"/>
  <c r="R1195" i="2" s="1"/>
  <c r="R1196" i="2" a="1"/>
  <c r="R1196" i="2" s="1"/>
  <c r="R1197" i="2" a="1"/>
  <c r="R1197" i="2" s="1"/>
  <c r="R1198" i="2" a="1"/>
  <c r="R1198" i="2" s="1"/>
  <c r="R1199" i="2" a="1"/>
  <c r="R1199" i="2" s="1"/>
  <c r="R1200" i="2" a="1"/>
  <c r="R1200" i="2" s="1"/>
  <c r="R1201" i="2" a="1"/>
  <c r="R1201" i="2" s="1"/>
  <c r="R1202" i="2" a="1"/>
  <c r="R1202" i="2" s="1"/>
  <c r="R1203" i="2" a="1"/>
  <c r="R1203" i="2" s="1"/>
  <c r="R1204" i="2" a="1"/>
  <c r="R1204" i="2" s="1"/>
  <c r="R1205" i="2" a="1"/>
  <c r="R1205" i="2" s="1"/>
  <c r="R1206" i="2" a="1"/>
  <c r="R1206" i="2" s="1"/>
  <c r="R1207" i="2" a="1"/>
  <c r="R1207" i="2" s="1"/>
  <c r="R1208" i="2" a="1"/>
  <c r="R1208" i="2" s="1"/>
  <c r="R1209" i="2" a="1"/>
  <c r="R1209" i="2" s="1"/>
  <c r="R1210" i="2" a="1"/>
  <c r="R1210" i="2" s="1"/>
  <c r="R1211" i="2" a="1"/>
  <c r="R1211" i="2" s="1"/>
  <c r="R1212" i="2" a="1"/>
  <c r="R1212" i="2" s="1"/>
  <c r="R1213" i="2" a="1"/>
  <c r="R1213" i="2" s="1"/>
  <c r="R1214" i="2" a="1"/>
  <c r="R1214" i="2" s="1"/>
  <c r="R1215" i="2" a="1"/>
  <c r="R1215" i="2" s="1"/>
  <c r="R1216" i="2" a="1"/>
  <c r="R1216" i="2" s="1"/>
  <c r="R1217" i="2" a="1"/>
  <c r="R1217" i="2" s="1"/>
  <c r="R1218" i="2" a="1"/>
  <c r="R1218" i="2" s="1"/>
  <c r="R1219" i="2" a="1"/>
  <c r="R1219" i="2" s="1"/>
  <c r="R1220" i="2" a="1"/>
  <c r="R1220" i="2" s="1"/>
  <c r="R1221" i="2" a="1"/>
  <c r="R1221" i="2" s="1"/>
  <c r="R1222" i="2" a="1"/>
  <c r="R1222" i="2" s="1"/>
  <c r="R1223" i="2" a="1"/>
  <c r="R1223" i="2" s="1"/>
  <c r="R1224" i="2" a="1"/>
  <c r="R1224" i="2" s="1"/>
  <c r="R1225" i="2" a="1"/>
  <c r="R1225" i="2" s="1"/>
  <c r="R1226" i="2" a="1"/>
  <c r="R1226" i="2" s="1"/>
  <c r="R1227" i="2" a="1"/>
  <c r="R1227" i="2" s="1"/>
  <c r="R1228" i="2" a="1"/>
  <c r="R1228" i="2" s="1"/>
  <c r="R1229" i="2" a="1"/>
  <c r="R1229" i="2" s="1"/>
  <c r="R1230" i="2" a="1"/>
  <c r="R1230" i="2" s="1"/>
  <c r="R1231" i="2" a="1"/>
  <c r="R1231" i="2" s="1"/>
  <c r="R1232" i="2" a="1"/>
  <c r="R1232" i="2" s="1"/>
  <c r="R1233" i="2" a="1"/>
  <c r="R1233" i="2" s="1"/>
  <c r="R1234" i="2" a="1"/>
  <c r="R1234" i="2" s="1"/>
  <c r="R1235" i="2" a="1"/>
  <c r="R1235" i="2" s="1"/>
  <c r="R1236" i="2" a="1"/>
  <c r="R1236" i="2" s="1"/>
  <c r="R1237" i="2" a="1"/>
  <c r="R1237" i="2" s="1"/>
  <c r="R1238" i="2" a="1"/>
  <c r="R1238" i="2" s="1"/>
  <c r="R1239" i="2" a="1"/>
  <c r="R1239" i="2" s="1"/>
  <c r="R1240" i="2" a="1"/>
  <c r="R1240" i="2" s="1"/>
  <c r="R1241" i="2" a="1"/>
  <c r="R1241" i="2" s="1"/>
  <c r="R1242" i="2" a="1"/>
  <c r="R1242" i="2" s="1"/>
  <c r="R1243" i="2" a="1"/>
  <c r="R1243" i="2" s="1"/>
  <c r="R1244" i="2" a="1"/>
  <c r="R1244" i="2" s="1"/>
  <c r="R1245" i="2" a="1"/>
  <c r="R1245" i="2" s="1"/>
  <c r="R1246" i="2" a="1"/>
  <c r="R1246" i="2" s="1"/>
  <c r="R1247" i="2" a="1"/>
  <c r="R1247" i="2" s="1"/>
  <c r="R1248" i="2" a="1"/>
  <c r="R1248" i="2" s="1"/>
  <c r="R1249" i="2" a="1"/>
  <c r="R1249" i="2" s="1"/>
  <c r="R1250" i="2" a="1"/>
  <c r="R1250" i="2" s="1"/>
  <c r="R1251" i="2" a="1"/>
  <c r="R1251" i="2" s="1"/>
  <c r="R1252" i="2" a="1"/>
  <c r="R1252" i="2" s="1"/>
  <c r="R1253" i="2" a="1"/>
  <c r="R1253" i="2" s="1"/>
  <c r="R1254" i="2" a="1"/>
  <c r="R1254" i="2" s="1"/>
  <c r="R1255" i="2" a="1"/>
  <c r="R1255" i="2" s="1"/>
  <c r="R1256" i="2" a="1"/>
  <c r="R1256" i="2" s="1"/>
  <c r="R1257" i="2" a="1"/>
  <c r="R1257" i="2" s="1"/>
  <c r="R1258" i="2" a="1"/>
  <c r="R1258" i="2" s="1"/>
  <c r="R1259" i="2" a="1"/>
  <c r="R1259" i="2" s="1"/>
  <c r="R1260" i="2" a="1"/>
  <c r="R1260" i="2" s="1"/>
  <c r="R1261" i="2" a="1"/>
  <c r="R1261" i="2" s="1"/>
  <c r="R1262" i="2" a="1"/>
  <c r="R1262" i="2" s="1"/>
  <c r="R1263" i="2" a="1"/>
  <c r="R1263" i="2" s="1"/>
  <c r="R1264" i="2" a="1"/>
  <c r="R1264" i="2" s="1"/>
  <c r="R1265" i="2" a="1"/>
  <c r="R1265" i="2" s="1"/>
  <c r="R1266" i="2" a="1"/>
  <c r="R1266" i="2" s="1"/>
  <c r="R1267" i="2" a="1"/>
  <c r="R1267" i="2" s="1"/>
  <c r="R1268" i="2" a="1"/>
  <c r="R1268" i="2" s="1"/>
  <c r="R1269" i="2" a="1"/>
  <c r="R1269" i="2" s="1"/>
  <c r="R1270" i="2" a="1"/>
  <c r="R1270" i="2" s="1"/>
  <c r="R1271" i="2" a="1"/>
  <c r="R1271" i="2" s="1"/>
  <c r="R1272" i="2" a="1"/>
  <c r="R1272" i="2" s="1"/>
  <c r="R1273" i="2" a="1"/>
  <c r="R1273" i="2" s="1"/>
  <c r="R1274" i="2" a="1"/>
  <c r="R1274" i="2" s="1"/>
  <c r="R1275" i="2" a="1"/>
  <c r="R1275" i="2" s="1"/>
  <c r="R1276" i="2" a="1"/>
  <c r="R1276" i="2" s="1"/>
  <c r="R1277" i="2" a="1"/>
  <c r="R1277" i="2" s="1"/>
  <c r="R1278" i="2" a="1"/>
  <c r="R1278" i="2" s="1"/>
  <c r="R1279" i="2" a="1"/>
  <c r="R1279" i="2" s="1"/>
  <c r="R1280" i="2" a="1"/>
  <c r="R1280" i="2" s="1"/>
  <c r="R1281" i="2" a="1"/>
  <c r="R1281" i="2" s="1"/>
  <c r="R1282" i="2" a="1"/>
  <c r="R1282" i="2" s="1"/>
  <c r="R1283" i="2" a="1"/>
  <c r="R1283" i="2" s="1"/>
  <c r="R1284" i="2" a="1"/>
  <c r="R1284" i="2" s="1"/>
  <c r="R1285" i="2" a="1"/>
  <c r="R1285" i="2" s="1"/>
  <c r="R1286" i="2" a="1"/>
  <c r="R1286" i="2" s="1"/>
  <c r="R1287" i="2" a="1"/>
  <c r="R1287" i="2" s="1"/>
  <c r="R1288" i="2" a="1"/>
  <c r="R1288" i="2" s="1"/>
  <c r="R1289" i="2" a="1"/>
  <c r="R1289" i="2" s="1"/>
  <c r="R1290" i="2" a="1"/>
  <c r="R1290" i="2" s="1"/>
  <c r="R1291" i="2" a="1"/>
  <c r="R1291" i="2" s="1"/>
  <c r="R1292" i="2" a="1"/>
  <c r="R1292" i="2" s="1"/>
  <c r="R1293" i="2" a="1"/>
  <c r="R1293" i="2" s="1"/>
  <c r="R1294" i="2" a="1"/>
  <c r="R1294" i="2" s="1"/>
  <c r="R1295" i="2" a="1"/>
  <c r="R1295" i="2" s="1"/>
  <c r="R1296" i="2" a="1"/>
  <c r="R1296" i="2" s="1"/>
  <c r="R1297" i="2" a="1"/>
  <c r="R1297" i="2" s="1"/>
  <c r="R1298" i="2" a="1"/>
  <c r="R1298" i="2" s="1"/>
  <c r="R1299" i="2" a="1"/>
  <c r="R1299" i="2" s="1"/>
  <c r="R1300" i="2" a="1"/>
  <c r="R1300" i="2" s="1"/>
  <c r="R1301" i="2" a="1"/>
  <c r="R1301" i="2" s="1"/>
  <c r="R1302" i="2" a="1"/>
  <c r="R1302" i="2" s="1"/>
  <c r="R1303" i="2" a="1"/>
  <c r="R1303" i="2" s="1"/>
  <c r="R1304" i="2" a="1"/>
  <c r="R1304" i="2" s="1"/>
  <c r="R1305" i="2" a="1"/>
  <c r="R1305" i="2" s="1"/>
  <c r="R1306" i="2" a="1"/>
  <c r="R1306" i="2" s="1"/>
  <c r="R1307" i="2" a="1"/>
  <c r="R1307" i="2" s="1"/>
  <c r="R1308" i="2" a="1"/>
  <c r="R1308" i="2" s="1"/>
  <c r="R1309" i="2" a="1"/>
  <c r="R1309" i="2" s="1"/>
  <c r="R1310" i="2" a="1"/>
  <c r="R1310" i="2" s="1"/>
  <c r="R1311" i="2" a="1"/>
  <c r="R1311" i="2" s="1"/>
  <c r="R1312" i="2" a="1"/>
  <c r="R1312" i="2" s="1"/>
  <c r="R1313" i="2" a="1"/>
  <c r="R1313" i="2" s="1"/>
  <c r="R1314" i="2" a="1"/>
  <c r="R1314" i="2" s="1"/>
  <c r="R1315" i="2" a="1"/>
  <c r="R1315" i="2" s="1"/>
  <c r="R1316" i="2" a="1"/>
  <c r="R1316" i="2" s="1"/>
  <c r="R1317" i="2" a="1"/>
  <c r="R1317" i="2" s="1"/>
  <c r="R1318" i="2" a="1"/>
  <c r="R1318" i="2" s="1"/>
  <c r="R1319" i="2" a="1"/>
  <c r="R1319" i="2" s="1"/>
  <c r="R1320" i="2" a="1"/>
  <c r="R1320" i="2" s="1"/>
  <c r="R1321" i="2" a="1"/>
  <c r="R1321" i="2" s="1"/>
  <c r="R1322" i="2" a="1"/>
  <c r="R1322" i="2" s="1"/>
  <c r="R1323" i="2" a="1"/>
  <c r="R1323" i="2" s="1"/>
  <c r="R1324" i="2" a="1"/>
  <c r="R1324" i="2" s="1"/>
  <c r="R1325" i="2" a="1"/>
  <c r="R1325" i="2" s="1"/>
  <c r="R1326" i="2" a="1"/>
  <c r="R1326" i="2" s="1"/>
  <c r="R1327" i="2" a="1"/>
  <c r="R1327" i="2" s="1"/>
  <c r="R1328" i="2" a="1"/>
  <c r="R1328" i="2" s="1"/>
  <c r="R1329" i="2" a="1"/>
  <c r="R1329" i="2" s="1"/>
  <c r="R1330" i="2" a="1"/>
  <c r="R1330" i="2" s="1"/>
  <c r="R1331" i="2" a="1"/>
  <c r="R1331" i="2" s="1"/>
  <c r="R1332" i="2" a="1"/>
  <c r="R1332" i="2" s="1"/>
  <c r="R1333" i="2" a="1"/>
  <c r="R1333" i="2" s="1"/>
  <c r="R1334" i="2" a="1"/>
  <c r="R1334" i="2" s="1"/>
  <c r="R1335" i="2" a="1"/>
  <c r="R1335" i="2" s="1"/>
  <c r="R1336" i="2" a="1"/>
  <c r="R1336" i="2" s="1"/>
  <c r="R1337" i="2" a="1"/>
  <c r="R1337" i="2" s="1"/>
  <c r="R1338" i="2" a="1"/>
  <c r="R1338" i="2" s="1"/>
  <c r="R1339" i="2" a="1"/>
  <c r="R1339" i="2" s="1"/>
  <c r="R1340" i="2" a="1"/>
  <c r="R1340" i="2" s="1"/>
  <c r="R1341" i="2" a="1"/>
  <c r="R1341" i="2" s="1"/>
  <c r="R1342" i="2" a="1"/>
  <c r="R1342" i="2" s="1"/>
  <c r="R1343" i="2" a="1"/>
  <c r="R1343" i="2" s="1"/>
  <c r="R1344" i="2" a="1"/>
  <c r="R1344" i="2" s="1"/>
  <c r="R1345" i="2" a="1"/>
  <c r="R1345" i="2" s="1"/>
  <c r="R1346" i="2" a="1"/>
  <c r="R1346" i="2" s="1"/>
  <c r="R1347" i="2" a="1"/>
  <c r="R1347" i="2" s="1"/>
  <c r="R1348" i="2" a="1"/>
  <c r="R1348" i="2" s="1"/>
  <c r="R1349" i="2" a="1"/>
  <c r="R1349" i="2" s="1"/>
  <c r="R1350" i="2" a="1"/>
  <c r="R1350" i="2" s="1"/>
  <c r="R1351" i="2" a="1"/>
  <c r="R1351" i="2" s="1"/>
  <c r="R1352" i="2" a="1"/>
  <c r="R1352" i="2" s="1"/>
  <c r="R1353" i="2" a="1"/>
  <c r="R1353" i="2" s="1"/>
  <c r="R1354" i="2" a="1"/>
  <c r="R1354" i="2" s="1"/>
  <c r="R1355" i="2" a="1"/>
  <c r="R1355" i="2" s="1"/>
  <c r="R1356" i="2" a="1"/>
  <c r="R1356" i="2" s="1"/>
  <c r="R1357" i="2" a="1"/>
  <c r="R1357" i="2" s="1"/>
  <c r="R1358" i="2" a="1"/>
  <c r="R1358" i="2" s="1"/>
  <c r="R1359" i="2" a="1"/>
  <c r="R1359" i="2" s="1"/>
  <c r="R1360" i="2" a="1"/>
  <c r="R1360" i="2" s="1"/>
  <c r="R1361" i="2" a="1"/>
  <c r="R1361" i="2" s="1"/>
  <c r="R1362" i="2" a="1"/>
  <c r="R1362" i="2" s="1"/>
  <c r="R1363" i="2" a="1"/>
  <c r="R1363" i="2" s="1"/>
  <c r="R1364" i="2" a="1"/>
  <c r="R1364" i="2" s="1"/>
  <c r="R1365" i="2" a="1"/>
  <c r="R1365" i="2" s="1"/>
  <c r="R1366" i="2" a="1"/>
  <c r="R1366" i="2" s="1"/>
  <c r="R1367" i="2" a="1"/>
  <c r="R1367" i="2" s="1"/>
  <c r="R1368" i="2" a="1"/>
  <c r="R1368" i="2" s="1"/>
  <c r="R1369" i="2" a="1"/>
  <c r="R1369" i="2" s="1"/>
  <c r="R1370" i="2" a="1"/>
  <c r="R1370" i="2" s="1"/>
  <c r="R1371" i="2" a="1"/>
  <c r="R1371" i="2" s="1"/>
  <c r="R1372" i="2" a="1"/>
  <c r="R1372" i="2" s="1"/>
  <c r="R1373" i="2" a="1"/>
  <c r="R1373" i="2" s="1"/>
  <c r="R1374" i="2" a="1"/>
  <c r="R1374" i="2" s="1"/>
  <c r="R1375" i="2" a="1"/>
  <c r="R1375" i="2" s="1"/>
  <c r="R1376" i="2" a="1"/>
  <c r="R1376" i="2" s="1"/>
  <c r="R1377" i="2" a="1"/>
  <c r="R1377" i="2" s="1"/>
  <c r="R1378" i="2" a="1"/>
  <c r="R1378" i="2" s="1"/>
  <c r="R1379" i="2" a="1"/>
  <c r="R1379" i="2" s="1"/>
  <c r="R1380" i="2" a="1"/>
  <c r="R1380" i="2" s="1"/>
  <c r="R1381" i="2" a="1"/>
  <c r="R1381" i="2" s="1"/>
  <c r="R1382" i="2" a="1"/>
  <c r="R1382" i="2" s="1"/>
  <c r="R1383" i="2" a="1"/>
  <c r="R1383" i="2" s="1"/>
  <c r="R1384" i="2" a="1"/>
  <c r="R1384" i="2" s="1"/>
  <c r="R1385" i="2" a="1"/>
  <c r="R1385" i="2" s="1"/>
  <c r="R1386" i="2" a="1"/>
  <c r="R1386" i="2" s="1"/>
  <c r="R1387" i="2" a="1"/>
  <c r="R1387" i="2" s="1"/>
  <c r="R1388" i="2" a="1"/>
  <c r="R1388" i="2" s="1"/>
  <c r="R1389" i="2" a="1"/>
  <c r="R1389" i="2" s="1"/>
  <c r="R1390" i="2" a="1"/>
  <c r="R1390" i="2" s="1"/>
  <c r="R1391" i="2" a="1"/>
  <c r="R1391" i="2" s="1"/>
  <c r="R1392" i="2" a="1"/>
  <c r="R1392" i="2" s="1"/>
  <c r="R1393" i="2" a="1"/>
  <c r="R1393" i="2" s="1"/>
  <c r="R1394" i="2" a="1"/>
  <c r="R1394" i="2" s="1"/>
  <c r="R1395" i="2" a="1"/>
  <c r="R1395" i="2" s="1"/>
  <c r="R1396" i="2" a="1"/>
  <c r="R1396" i="2" s="1"/>
  <c r="R1397" i="2" a="1"/>
  <c r="R1397" i="2" s="1"/>
  <c r="R1398" i="2" a="1"/>
  <c r="R1398" i="2" s="1"/>
  <c r="R1399" i="2" a="1"/>
  <c r="R1399" i="2" s="1"/>
  <c r="R1400" i="2" a="1"/>
  <c r="R1400" i="2" s="1"/>
  <c r="R1401" i="2" a="1"/>
  <c r="R1401" i="2" s="1"/>
  <c r="R1402" i="2" a="1"/>
  <c r="R1402" i="2" s="1"/>
  <c r="R1403" i="2" a="1"/>
  <c r="R1403" i="2" s="1"/>
  <c r="R1404" i="2" a="1"/>
  <c r="R1404" i="2" s="1"/>
  <c r="R1405" i="2" a="1"/>
  <c r="R1405" i="2" s="1"/>
  <c r="R1406" i="2" a="1"/>
  <c r="R1406" i="2" s="1"/>
  <c r="R1407" i="2" a="1"/>
  <c r="R1407" i="2" s="1"/>
  <c r="R1408" i="2" a="1"/>
  <c r="R1408" i="2" s="1"/>
  <c r="R1409" i="2" a="1"/>
  <c r="R1409" i="2" s="1"/>
  <c r="R1410" i="2" a="1"/>
  <c r="R1410" i="2" s="1"/>
  <c r="R1411" i="2" a="1"/>
  <c r="R1411" i="2" s="1"/>
  <c r="R1412" i="2" a="1"/>
  <c r="R1412" i="2" s="1"/>
  <c r="R1413" i="2" a="1"/>
  <c r="R1413" i="2" s="1"/>
  <c r="R1414" i="2" a="1"/>
  <c r="R1414" i="2" s="1"/>
  <c r="R1415" i="2" a="1"/>
  <c r="R1415" i="2" s="1"/>
  <c r="R1416" i="2" a="1"/>
  <c r="R1416" i="2" s="1"/>
  <c r="R1417" i="2" a="1"/>
  <c r="R1417" i="2" s="1"/>
  <c r="R1418" i="2" a="1"/>
  <c r="R1418" i="2" s="1"/>
  <c r="R1419" i="2" a="1"/>
  <c r="R1419" i="2" s="1"/>
  <c r="R1420" i="2" a="1"/>
  <c r="R1420" i="2" s="1"/>
  <c r="R1421" i="2" a="1"/>
  <c r="R1421" i="2" s="1"/>
  <c r="R1422" i="2" a="1"/>
  <c r="R1422" i="2" s="1"/>
  <c r="R1423" i="2" a="1"/>
  <c r="R1423" i="2" s="1"/>
  <c r="R1424" i="2" a="1"/>
  <c r="R1424" i="2" s="1"/>
  <c r="R1425" i="2" a="1"/>
  <c r="R1425" i="2" s="1"/>
  <c r="R1426" i="2" a="1"/>
  <c r="R1426" i="2" s="1"/>
  <c r="R1427" i="2" a="1"/>
  <c r="R1427" i="2" s="1"/>
  <c r="R1428" i="2" a="1"/>
  <c r="R1428" i="2" s="1"/>
  <c r="R1429" i="2" a="1"/>
  <c r="R1429" i="2" s="1"/>
  <c r="R1430" i="2" a="1"/>
  <c r="R1430" i="2" s="1"/>
  <c r="R1431" i="2" a="1"/>
  <c r="R1431" i="2" s="1"/>
  <c r="R1432" i="2" a="1"/>
  <c r="R1432" i="2" s="1"/>
  <c r="R1433" i="2" a="1"/>
  <c r="R1433" i="2" s="1"/>
  <c r="R1434" i="2" a="1"/>
  <c r="R1434" i="2" s="1"/>
  <c r="R1435" i="2" a="1"/>
  <c r="R1435" i="2" s="1"/>
  <c r="R1436" i="2" a="1"/>
  <c r="R1436" i="2" s="1"/>
  <c r="R1437" i="2" a="1"/>
  <c r="R1437" i="2" s="1"/>
  <c r="R1438" i="2" a="1"/>
  <c r="R1438" i="2" s="1"/>
  <c r="R1439" i="2" a="1"/>
  <c r="R1439" i="2" s="1"/>
  <c r="R1440" i="2" a="1"/>
  <c r="R1440" i="2" s="1"/>
  <c r="R1441" i="2" a="1"/>
  <c r="R1441" i="2" s="1"/>
  <c r="R1442" i="2" a="1"/>
  <c r="R1442" i="2" s="1"/>
  <c r="R1443" i="2" a="1"/>
  <c r="R1443" i="2" s="1"/>
  <c r="R1444" i="2" a="1"/>
  <c r="R1444" i="2" s="1"/>
  <c r="R1445" i="2" a="1"/>
  <c r="R1445" i="2" s="1"/>
  <c r="R1446" i="2" a="1"/>
  <c r="R1446" i="2" s="1"/>
  <c r="R1447" i="2" a="1"/>
  <c r="R1447" i="2" s="1"/>
  <c r="R1448" i="2" a="1"/>
  <c r="R1448" i="2" s="1"/>
  <c r="R1449" i="2" a="1"/>
  <c r="R1449" i="2" s="1"/>
  <c r="R1450" i="2" a="1"/>
  <c r="R1450" i="2" s="1"/>
  <c r="R1451" i="2" a="1"/>
  <c r="R1451" i="2" s="1"/>
  <c r="R1452" i="2" a="1"/>
  <c r="R1452" i="2" s="1"/>
  <c r="R1453" i="2" a="1"/>
  <c r="R1453" i="2" s="1"/>
  <c r="R1454" i="2" a="1"/>
  <c r="R1454" i="2" s="1"/>
  <c r="R1455" i="2" a="1"/>
  <c r="R1455" i="2" s="1"/>
  <c r="R1456" i="2" a="1"/>
  <c r="R1456" i="2" s="1"/>
  <c r="R1457" i="2" a="1"/>
  <c r="R1457" i="2" s="1"/>
  <c r="R1458" i="2" a="1"/>
  <c r="R1458" i="2" s="1"/>
  <c r="R1459" i="2" a="1"/>
  <c r="R1459" i="2" s="1"/>
  <c r="R1460" i="2" a="1"/>
  <c r="R1460" i="2" s="1"/>
  <c r="R1461" i="2" a="1"/>
  <c r="R1461" i="2" s="1"/>
  <c r="R1462" i="2" a="1"/>
  <c r="R1462" i="2" s="1"/>
  <c r="R1463" i="2" a="1"/>
  <c r="R1463" i="2" s="1"/>
  <c r="R1464" i="2" a="1"/>
  <c r="R1464" i="2" s="1"/>
  <c r="R1465" i="2" a="1"/>
  <c r="R1465" i="2" s="1"/>
  <c r="R1466" i="2" a="1"/>
  <c r="R1466" i="2" s="1"/>
  <c r="R1467" i="2" a="1"/>
  <c r="R1467" i="2" s="1"/>
  <c r="R1468" i="2" a="1"/>
  <c r="R1468" i="2" s="1"/>
  <c r="R1469" i="2" a="1"/>
  <c r="R1469" i="2" s="1"/>
  <c r="R1470" i="2" a="1"/>
  <c r="R1470" i="2" s="1"/>
  <c r="R1471" i="2" a="1"/>
  <c r="R1471" i="2" s="1"/>
  <c r="R1472" i="2" a="1"/>
  <c r="R1472" i="2" s="1"/>
  <c r="R1473" i="2" a="1"/>
  <c r="R1473" i="2" s="1"/>
  <c r="R1474" i="2" a="1"/>
  <c r="R1474" i="2" s="1"/>
  <c r="R1475" i="2" a="1"/>
  <c r="R1475" i="2" s="1"/>
  <c r="R1476" i="2" a="1"/>
  <c r="R1476" i="2" s="1"/>
  <c r="R1477" i="2" a="1"/>
  <c r="R1477" i="2" s="1"/>
  <c r="R1478" i="2" a="1"/>
  <c r="R1478" i="2" s="1"/>
  <c r="R1479" i="2" a="1"/>
  <c r="R1479" i="2" s="1"/>
  <c r="R1480" i="2" a="1"/>
  <c r="R1480" i="2" s="1"/>
  <c r="R1481" i="2" a="1"/>
  <c r="R1481" i="2" s="1"/>
  <c r="R1482" i="2" a="1"/>
  <c r="R1482" i="2" s="1"/>
  <c r="R1483" i="2" a="1"/>
  <c r="R1483" i="2" s="1"/>
  <c r="R1484" i="2" a="1"/>
  <c r="R1484" i="2" s="1"/>
  <c r="R1485" i="2" a="1"/>
  <c r="R1485" i="2" s="1"/>
  <c r="R1486" i="2" a="1"/>
  <c r="R1486" i="2" s="1"/>
  <c r="R1487" i="2" a="1"/>
  <c r="R1487" i="2" s="1"/>
  <c r="R1488" i="2" a="1"/>
  <c r="R1488" i="2" s="1"/>
  <c r="R1489" i="2" a="1"/>
  <c r="R1489" i="2" s="1"/>
  <c r="R1490" i="2" a="1"/>
  <c r="R1490" i="2" s="1"/>
  <c r="R1491" i="2" a="1"/>
  <c r="R1491" i="2" s="1"/>
  <c r="R1492" i="2" a="1"/>
  <c r="R1492" i="2" s="1"/>
  <c r="R1493" i="2" a="1"/>
  <c r="R1493" i="2" s="1"/>
  <c r="R1494" i="2" a="1"/>
  <c r="R1494" i="2" s="1"/>
  <c r="R1495" i="2" a="1"/>
  <c r="R1495" i="2" s="1"/>
  <c r="R1496" i="2" a="1"/>
  <c r="R1496" i="2" s="1"/>
  <c r="R1497" i="2" a="1"/>
  <c r="R1497" i="2" s="1"/>
  <c r="R1498" i="2" a="1"/>
  <c r="R1498" i="2" s="1"/>
  <c r="R1499" i="2" a="1"/>
  <c r="R1499" i="2" s="1"/>
  <c r="R1500" i="2" a="1"/>
  <c r="R1500" i="2" s="1"/>
  <c r="R1501" i="2" a="1"/>
  <c r="R1501" i="2" s="1"/>
  <c r="R1502" i="2" a="1"/>
  <c r="R1502" i="2" s="1"/>
  <c r="R1503" i="2" a="1"/>
  <c r="R1503" i="2" s="1"/>
  <c r="R1504" i="2" a="1"/>
  <c r="R1504" i="2" s="1"/>
  <c r="R1505" i="2" a="1"/>
  <c r="R1505" i="2" s="1"/>
  <c r="R1506" i="2" a="1"/>
  <c r="R1506" i="2" s="1"/>
  <c r="R1507" i="2" a="1"/>
  <c r="R1507" i="2" s="1"/>
  <c r="R1508" i="2" a="1"/>
  <c r="R1508" i="2" s="1"/>
  <c r="R1509" i="2" a="1"/>
  <c r="R1509" i="2" s="1"/>
  <c r="R1510" i="2" a="1"/>
  <c r="R1510" i="2" s="1"/>
  <c r="R1511" i="2" a="1"/>
  <c r="R1511" i="2" s="1"/>
  <c r="R1512" i="2" a="1"/>
  <c r="R1512" i="2" s="1"/>
  <c r="R1513" i="2" a="1"/>
  <c r="R1513" i="2" s="1"/>
  <c r="R1514" i="2" a="1"/>
  <c r="R1514" i="2" s="1"/>
  <c r="R1515" i="2" a="1"/>
  <c r="R1515" i="2" s="1"/>
  <c r="R1516" i="2" a="1"/>
  <c r="R1516" i="2" s="1"/>
  <c r="R1517" i="2" a="1"/>
  <c r="R1517" i="2" s="1"/>
  <c r="R1518" i="2" a="1"/>
  <c r="R1518" i="2" s="1"/>
  <c r="R1519" i="2" a="1"/>
  <c r="R1519" i="2" s="1"/>
  <c r="R1520" i="2" a="1"/>
  <c r="R1520" i="2" s="1"/>
  <c r="R1521" i="2" a="1"/>
  <c r="R1521" i="2" s="1"/>
  <c r="R1522" i="2" a="1"/>
  <c r="R1522" i="2" s="1"/>
  <c r="R1523" i="2" a="1"/>
  <c r="R1523" i="2" s="1"/>
  <c r="R1524" i="2" a="1"/>
  <c r="R1524" i="2" s="1"/>
  <c r="R1525" i="2" a="1"/>
  <c r="R1525" i="2" s="1"/>
  <c r="R1526" i="2" a="1"/>
  <c r="R1526" i="2" s="1"/>
  <c r="R1527" i="2" a="1"/>
  <c r="R1527" i="2" s="1"/>
  <c r="R1528" i="2" a="1"/>
  <c r="R1528" i="2" s="1"/>
  <c r="R1529" i="2" a="1"/>
  <c r="R1529" i="2" s="1"/>
  <c r="R1530" i="2" a="1"/>
  <c r="R1530" i="2" s="1"/>
  <c r="R1531" i="2" a="1"/>
  <c r="R1531" i="2" s="1"/>
  <c r="R1532" i="2" a="1"/>
  <c r="R1532" i="2" s="1"/>
  <c r="R1533" i="2" a="1"/>
  <c r="R1533" i="2" s="1"/>
  <c r="R1534" i="2" a="1"/>
  <c r="R1534" i="2" s="1"/>
  <c r="R1535" i="2" a="1"/>
  <c r="R1535" i="2" s="1"/>
  <c r="R1536" i="2" a="1"/>
  <c r="R1536" i="2" s="1"/>
  <c r="R1537" i="2" a="1"/>
  <c r="R1537" i="2" s="1"/>
  <c r="R1538" i="2" a="1"/>
  <c r="R1538" i="2" s="1"/>
  <c r="R1539" i="2" a="1"/>
  <c r="R1539" i="2" s="1"/>
  <c r="R1540" i="2" a="1"/>
  <c r="R1540" i="2" s="1"/>
  <c r="R1541" i="2" a="1"/>
  <c r="R1541" i="2" s="1"/>
  <c r="R1542" i="2" a="1"/>
  <c r="R1542" i="2" s="1"/>
  <c r="R1543" i="2" a="1"/>
  <c r="R1543" i="2" s="1"/>
  <c r="R1544" i="2" a="1"/>
  <c r="R1544" i="2" s="1"/>
  <c r="R1545" i="2" a="1"/>
  <c r="R1545" i="2" s="1"/>
  <c r="R1546" i="2" a="1"/>
  <c r="R1546" i="2" s="1"/>
  <c r="R1547" i="2" a="1"/>
  <c r="R1547" i="2" s="1"/>
  <c r="R1548" i="2" a="1"/>
  <c r="R1548" i="2" s="1"/>
  <c r="R1549" i="2" a="1"/>
  <c r="R1549" i="2" s="1"/>
  <c r="R1550" i="2" a="1"/>
  <c r="R1550" i="2" s="1"/>
  <c r="R1551" i="2" a="1"/>
  <c r="R1551" i="2" s="1"/>
  <c r="R1552" i="2" a="1"/>
  <c r="R1552" i="2" s="1"/>
  <c r="R1553" i="2" a="1"/>
  <c r="R1553" i="2" s="1"/>
  <c r="R1554" i="2" a="1"/>
  <c r="R1554" i="2" s="1"/>
  <c r="R1555" i="2" a="1"/>
  <c r="R1555" i="2" s="1"/>
  <c r="R1556" i="2" a="1"/>
  <c r="R1556" i="2" s="1"/>
  <c r="R1557" i="2" a="1"/>
  <c r="R1557" i="2" s="1"/>
  <c r="R1558" i="2" a="1"/>
  <c r="R1558" i="2" s="1"/>
  <c r="R1559" i="2" a="1"/>
  <c r="R1559" i="2" s="1"/>
  <c r="R1560" i="2" a="1"/>
  <c r="R1560" i="2" s="1"/>
  <c r="R1561" i="2" a="1"/>
  <c r="R1561" i="2" s="1"/>
  <c r="R1562" i="2" a="1"/>
  <c r="R1562" i="2" s="1"/>
  <c r="R1563" i="2" a="1"/>
  <c r="R1563" i="2" s="1"/>
  <c r="R1564" i="2" a="1"/>
  <c r="R1564" i="2" s="1"/>
  <c r="R1565" i="2" a="1"/>
  <c r="R1565" i="2" s="1"/>
  <c r="R1566" i="2" a="1"/>
  <c r="R1566" i="2" s="1"/>
  <c r="R1567" i="2" a="1"/>
  <c r="R1567" i="2" s="1"/>
  <c r="R1568" i="2" a="1"/>
  <c r="R1568" i="2" s="1"/>
  <c r="R1569" i="2" a="1"/>
  <c r="R1569" i="2" s="1"/>
  <c r="R1570" i="2" a="1"/>
  <c r="R1570" i="2" s="1"/>
  <c r="R1571" i="2" a="1"/>
  <c r="R1571" i="2" s="1"/>
  <c r="R1572" i="2" a="1"/>
  <c r="R1572" i="2" s="1"/>
  <c r="R1573" i="2" a="1"/>
  <c r="R1573" i="2" s="1"/>
  <c r="R1574" i="2" a="1"/>
  <c r="R1574" i="2" s="1"/>
  <c r="R1575" i="2" a="1"/>
  <c r="R1575" i="2" s="1"/>
  <c r="R1576" i="2" a="1"/>
  <c r="R1576" i="2" s="1"/>
  <c r="R1577" i="2" a="1"/>
  <c r="R1577" i="2" s="1"/>
  <c r="R1578" i="2" a="1"/>
  <c r="R1578" i="2" s="1"/>
  <c r="R1579" i="2" a="1"/>
  <c r="R1579" i="2" s="1"/>
  <c r="R1580" i="2" a="1"/>
  <c r="R1580" i="2" s="1"/>
  <c r="R1581" i="2" a="1"/>
  <c r="R1581" i="2" s="1"/>
  <c r="R1582" i="2" a="1"/>
  <c r="R1582" i="2" s="1"/>
  <c r="R1583" i="2" a="1"/>
  <c r="R1583" i="2" s="1"/>
  <c r="R1584" i="2" a="1"/>
  <c r="R1584" i="2" s="1"/>
  <c r="R1585" i="2" a="1"/>
  <c r="R1585" i="2" s="1"/>
  <c r="R1586" i="2" a="1"/>
  <c r="R1586" i="2" s="1"/>
  <c r="R1587" i="2" a="1"/>
  <c r="R1587" i="2" s="1"/>
  <c r="R1588" i="2" a="1"/>
  <c r="R1588" i="2" s="1"/>
  <c r="R1589" i="2" a="1"/>
  <c r="R1589" i="2" s="1"/>
  <c r="R1590" i="2" a="1"/>
  <c r="R1590" i="2" s="1"/>
  <c r="R1591" i="2" a="1"/>
  <c r="R1591" i="2" s="1"/>
  <c r="R1592" i="2" a="1"/>
  <c r="R1592" i="2" s="1"/>
  <c r="R1593" i="2" a="1"/>
  <c r="R1593" i="2" s="1"/>
  <c r="R1594" i="2" a="1"/>
  <c r="R1594" i="2" s="1"/>
  <c r="R1595" i="2" a="1"/>
  <c r="R1595" i="2" s="1"/>
  <c r="R1596" i="2" a="1"/>
  <c r="R1596" i="2" s="1"/>
  <c r="R1597" i="2" a="1"/>
  <c r="R1597" i="2" s="1"/>
  <c r="R1598" i="2" a="1"/>
  <c r="R1598" i="2" s="1"/>
  <c r="R1599" i="2" a="1"/>
  <c r="R1599" i="2" s="1"/>
  <c r="R1600" i="2" a="1"/>
  <c r="R1600" i="2" s="1"/>
  <c r="R1601" i="2" a="1"/>
  <c r="R1601" i="2" s="1"/>
  <c r="R1602" i="2" a="1"/>
  <c r="R1602" i="2" s="1"/>
  <c r="R1603" i="2" a="1"/>
  <c r="R1603" i="2" s="1"/>
  <c r="R1604" i="2" a="1"/>
  <c r="R1604" i="2" s="1"/>
  <c r="R1605" i="2" a="1"/>
  <c r="R1605" i="2" s="1"/>
  <c r="R1606" i="2" a="1"/>
  <c r="R1606" i="2" s="1"/>
  <c r="R1607" i="2" a="1"/>
  <c r="R1607" i="2" s="1"/>
  <c r="R1608" i="2" a="1"/>
  <c r="R1608" i="2" s="1"/>
  <c r="R1609" i="2" a="1"/>
  <c r="R1609" i="2" s="1"/>
  <c r="R1610" i="2" a="1"/>
  <c r="R1610" i="2" s="1"/>
  <c r="R1611" i="2" a="1"/>
  <c r="R1611" i="2" s="1"/>
  <c r="R1612" i="2" a="1"/>
  <c r="R1612" i="2" s="1"/>
  <c r="R1613" i="2" a="1"/>
  <c r="R1613" i="2" s="1"/>
  <c r="R1614" i="2" a="1"/>
  <c r="R1614" i="2" s="1"/>
  <c r="R1615" i="2" a="1"/>
  <c r="R1615" i="2" s="1"/>
  <c r="R1616" i="2" a="1"/>
  <c r="R1616" i="2" s="1"/>
  <c r="R1617" i="2" a="1"/>
  <c r="R1617" i="2" s="1"/>
  <c r="R1618" i="2" a="1"/>
  <c r="R1618" i="2" s="1"/>
  <c r="R1619" i="2" a="1"/>
  <c r="R1619" i="2" s="1"/>
  <c r="R1620" i="2" a="1"/>
  <c r="R1620" i="2" s="1"/>
  <c r="R1621" i="2" a="1"/>
  <c r="R1621" i="2" s="1"/>
  <c r="R1622" i="2" a="1"/>
  <c r="R1622" i="2" s="1"/>
  <c r="R1623" i="2" a="1"/>
  <c r="R1623" i="2" s="1"/>
  <c r="R1624" i="2" a="1"/>
  <c r="R1624" i="2" s="1"/>
  <c r="R1625" i="2" a="1"/>
  <c r="R1625" i="2" s="1"/>
  <c r="R1626" i="2" a="1"/>
  <c r="R1626" i="2" s="1"/>
  <c r="R1627" i="2" a="1"/>
  <c r="R1627" i="2" s="1"/>
  <c r="R1628" i="2" a="1"/>
  <c r="R1628" i="2" s="1"/>
  <c r="R1629" i="2" a="1"/>
  <c r="R1629" i="2" s="1"/>
  <c r="R1630" i="2" a="1"/>
  <c r="R1630" i="2" s="1"/>
  <c r="R1631" i="2" a="1"/>
  <c r="R1631" i="2" s="1"/>
  <c r="R1632" i="2" a="1"/>
  <c r="R1632" i="2" s="1"/>
  <c r="R1633" i="2" a="1"/>
  <c r="R1633" i="2" s="1"/>
  <c r="R1634" i="2" a="1"/>
  <c r="R1634" i="2" s="1"/>
  <c r="R1635" i="2" a="1"/>
  <c r="R1635" i="2" s="1"/>
  <c r="R1636" i="2" a="1"/>
  <c r="R1636" i="2" s="1"/>
  <c r="R1637" i="2" a="1"/>
  <c r="R1637" i="2" s="1"/>
  <c r="R1638" i="2" a="1"/>
  <c r="R1638" i="2" s="1"/>
  <c r="R1639" i="2" a="1"/>
  <c r="R1639" i="2" s="1"/>
  <c r="R1640" i="2" a="1"/>
  <c r="R1640" i="2" s="1"/>
  <c r="R1641" i="2" a="1"/>
  <c r="R1641" i="2" s="1"/>
  <c r="R1642" i="2" a="1"/>
  <c r="R1642" i="2" s="1"/>
  <c r="R1643" i="2" a="1"/>
  <c r="R1643" i="2" s="1"/>
  <c r="R1644" i="2" a="1"/>
  <c r="R1644" i="2" s="1"/>
  <c r="R1645" i="2" a="1"/>
  <c r="R1645" i="2" s="1"/>
  <c r="R1646" i="2" a="1"/>
  <c r="R1646" i="2" s="1"/>
  <c r="R1647" i="2" a="1"/>
  <c r="R1647" i="2" s="1"/>
  <c r="R1648" i="2" a="1"/>
  <c r="R1648" i="2" s="1"/>
  <c r="R1649" i="2" a="1"/>
  <c r="R1649" i="2" s="1"/>
  <c r="R1650" i="2" a="1"/>
  <c r="R1650" i="2" s="1"/>
  <c r="R1651" i="2" a="1"/>
  <c r="R1651" i="2" s="1"/>
  <c r="R1652" i="2" a="1"/>
  <c r="R1652" i="2" s="1"/>
  <c r="R1653" i="2" a="1"/>
  <c r="R1653" i="2" s="1"/>
  <c r="R1654" i="2" a="1"/>
  <c r="R1654" i="2" s="1"/>
  <c r="R1655" i="2" a="1"/>
  <c r="R1655" i="2" s="1"/>
  <c r="R1656" i="2" a="1"/>
  <c r="R1656" i="2" s="1"/>
  <c r="R1657" i="2" a="1"/>
  <c r="R1657" i="2" s="1"/>
  <c r="R1658" i="2" a="1"/>
  <c r="R1658" i="2" s="1"/>
  <c r="R1659" i="2" a="1"/>
  <c r="R1659" i="2" s="1"/>
  <c r="R1660" i="2" a="1"/>
  <c r="R1660" i="2" s="1"/>
  <c r="R1661" i="2" a="1"/>
  <c r="R1661" i="2" s="1"/>
  <c r="R1662" i="2" a="1"/>
  <c r="R1662" i="2" s="1"/>
  <c r="R1663" i="2" a="1"/>
  <c r="R1663" i="2" s="1"/>
  <c r="R1664" i="2" a="1"/>
  <c r="R1664" i="2" s="1"/>
  <c r="R1665" i="2" a="1"/>
  <c r="R1665" i="2" s="1"/>
  <c r="R1666" i="2" a="1"/>
  <c r="R1666" i="2" s="1"/>
  <c r="R1667" i="2" a="1"/>
  <c r="R1667" i="2" s="1"/>
  <c r="R1668" i="2" a="1"/>
  <c r="R1668" i="2" s="1"/>
  <c r="R1669" i="2" a="1"/>
  <c r="R1669" i="2" s="1"/>
  <c r="R1670" i="2" a="1"/>
  <c r="R1670" i="2" s="1"/>
  <c r="R1671" i="2" a="1"/>
  <c r="R1671" i="2" s="1"/>
  <c r="R1672" i="2" a="1"/>
  <c r="R1672" i="2" s="1"/>
  <c r="R1673" i="2" a="1"/>
  <c r="R1673" i="2" s="1"/>
  <c r="R1674" i="2" a="1"/>
  <c r="R1674" i="2" s="1"/>
  <c r="R1675" i="2" a="1"/>
  <c r="R1675" i="2" s="1"/>
  <c r="R1676" i="2" a="1"/>
  <c r="R1676" i="2" s="1"/>
  <c r="R1677" i="2" a="1"/>
  <c r="R1677" i="2" s="1"/>
  <c r="R1678" i="2" a="1"/>
  <c r="R1678" i="2" s="1"/>
  <c r="R1679" i="2" a="1"/>
  <c r="R1679" i="2" s="1"/>
  <c r="R1680" i="2" a="1"/>
  <c r="R1680" i="2" s="1"/>
  <c r="R1681" i="2" a="1"/>
  <c r="R1681" i="2" s="1"/>
  <c r="R1682" i="2" a="1"/>
  <c r="R1682" i="2" s="1"/>
  <c r="R1683" i="2" a="1"/>
  <c r="R1683" i="2" s="1"/>
  <c r="R1684" i="2" a="1"/>
  <c r="R1684" i="2" s="1"/>
  <c r="R1685" i="2" a="1"/>
  <c r="R1685" i="2" s="1"/>
  <c r="R1686" i="2" a="1"/>
  <c r="R1686" i="2" s="1"/>
  <c r="R1687" i="2" a="1"/>
  <c r="R1687" i="2" s="1"/>
  <c r="R1688" i="2" a="1"/>
  <c r="R1688" i="2" s="1"/>
  <c r="R1689" i="2" a="1"/>
  <c r="R1689" i="2" s="1"/>
  <c r="R1690" i="2" a="1"/>
  <c r="R1690" i="2" s="1"/>
  <c r="R1691" i="2" a="1"/>
  <c r="R1691" i="2" s="1"/>
  <c r="R1692" i="2" a="1"/>
  <c r="R1692" i="2" s="1"/>
  <c r="R1693" i="2" a="1"/>
  <c r="R1693" i="2" s="1"/>
  <c r="R1694" i="2" a="1"/>
  <c r="R1694" i="2" s="1"/>
  <c r="R1695" i="2" a="1"/>
  <c r="R1695" i="2" s="1"/>
  <c r="R1696" i="2" a="1"/>
  <c r="R1696" i="2" s="1"/>
  <c r="R1697" i="2" a="1"/>
  <c r="R1697" i="2" s="1"/>
  <c r="R1698" i="2" a="1"/>
  <c r="R1698" i="2" s="1"/>
  <c r="R1699" i="2" a="1"/>
  <c r="R1699" i="2" s="1"/>
  <c r="R1700" i="2" a="1"/>
  <c r="R1700" i="2" s="1"/>
  <c r="R1701" i="2" a="1"/>
  <c r="R1701" i="2" s="1"/>
  <c r="R1702" i="2" a="1"/>
  <c r="R1702" i="2" s="1"/>
  <c r="R1703" i="2" a="1"/>
  <c r="R1703" i="2" s="1"/>
  <c r="R1704" i="2" a="1"/>
  <c r="R1704" i="2" s="1"/>
  <c r="R1705" i="2" a="1"/>
  <c r="R1705" i="2" s="1"/>
  <c r="R1706" i="2" a="1"/>
  <c r="R1706" i="2" s="1"/>
  <c r="R1707" i="2" a="1"/>
  <c r="R1707" i="2" s="1"/>
  <c r="R1708" i="2" a="1"/>
  <c r="R1708" i="2" s="1"/>
  <c r="R1709" i="2" a="1"/>
  <c r="R1709" i="2" s="1"/>
  <c r="R1710" i="2" a="1"/>
  <c r="R1710" i="2" s="1"/>
  <c r="R1711" i="2" a="1"/>
  <c r="R1711" i="2" s="1"/>
  <c r="R1712" i="2" a="1"/>
  <c r="R1712" i="2" s="1"/>
  <c r="R1713" i="2" a="1"/>
  <c r="R1713" i="2" s="1"/>
  <c r="R1714" i="2" a="1"/>
  <c r="R1714" i="2" s="1"/>
  <c r="R1715" i="2" a="1"/>
  <c r="R1715" i="2" s="1"/>
  <c r="R1716" i="2" a="1"/>
  <c r="R1716" i="2" s="1"/>
  <c r="R1717" i="2" a="1"/>
  <c r="R1717" i="2" s="1"/>
  <c r="R1718" i="2" a="1"/>
  <c r="R1718" i="2" s="1"/>
  <c r="R1719" i="2" a="1"/>
  <c r="R1719" i="2" s="1"/>
  <c r="R1720" i="2" a="1"/>
  <c r="R1720" i="2" s="1"/>
  <c r="R1721" i="2" a="1"/>
  <c r="R1721" i="2" s="1"/>
  <c r="R1722" i="2" a="1"/>
  <c r="R1722" i="2" s="1"/>
  <c r="R1723" i="2" a="1"/>
  <c r="R1723" i="2" s="1"/>
  <c r="R1724" i="2" a="1"/>
  <c r="R1724" i="2" s="1"/>
  <c r="R1725" i="2" a="1"/>
  <c r="R1725" i="2" s="1"/>
  <c r="R1726" i="2" a="1"/>
  <c r="R1726" i="2" s="1"/>
  <c r="R1727" i="2" a="1"/>
  <c r="R1727" i="2" s="1"/>
  <c r="R1728" i="2" a="1"/>
  <c r="R1728" i="2" s="1"/>
  <c r="R1729" i="2" a="1"/>
  <c r="R1729" i="2" s="1"/>
  <c r="R1730" i="2" a="1"/>
  <c r="R1730" i="2" s="1"/>
  <c r="R1731" i="2" a="1"/>
  <c r="R1731" i="2" s="1"/>
  <c r="R1732" i="2" a="1"/>
  <c r="R1732" i="2" s="1"/>
  <c r="R1733" i="2" a="1"/>
  <c r="R1733" i="2" s="1"/>
  <c r="R1734" i="2" a="1"/>
  <c r="R1734" i="2" s="1"/>
  <c r="R1735" i="2" a="1"/>
  <c r="R1735" i="2" s="1"/>
  <c r="R1736" i="2" a="1"/>
  <c r="R1736" i="2" s="1"/>
  <c r="R1737" i="2" a="1"/>
  <c r="R1737" i="2" s="1"/>
  <c r="R1738" i="2" a="1"/>
  <c r="R1738" i="2" s="1"/>
  <c r="R1739" i="2" a="1"/>
  <c r="R1739" i="2" s="1"/>
  <c r="R1740" i="2" a="1"/>
  <c r="R1740" i="2" s="1"/>
  <c r="R1741" i="2" a="1"/>
  <c r="R1741" i="2" s="1"/>
  <c r="R1742" i="2" a="1"/>
  <c r="R1742" i="2" s="1"/>
  <c r="R1743" i="2" a="1"/>
  <c r="R1743" i="2" s="1"/>
  <c r="R1744" i="2" a="1"/>
  <c r="R1744" i="2" s="1"/>
  <c r="R1745" i="2" a="1"/>
  <c r="R1745" i="2" s="1"/>
  <c r="R1746" i="2" a="1"/>
  <c r="R1746" i="2" s="1"/>
  <c r="R1747" i="2" a="1"/>
  <c r="R1747" i="2" s="1"/>
  <c r="R1748" i="2" a="1"/>
  <c r="R1748" i="2" s="1"/>
  <c r="R1749" i="2" a="1"/>
  <c r="R1749" i="2" s="1"/>
  <c r="R1750" i="2" a="1"/>
  <c r="R1750" i="2" s="1"/>
  <c r="R1751" i="2" a="1"/>
  <c r="R1751" i="2" s="1"/>
  <c r="R1752" i="2" a="1"/>
  <c r="R1752" i="2" s="1"/>
  <c r="R1753" i="2" a="1"/>
  <c r="R1753" i="2" s="1"/>
  <c r="R1754" i="2" a="1"/>
  <c r="R1754" i="2" s="1"/>
  <c r="R1755" i="2" a="1"/>
  <c r="R1755" i="2" s="1"/>
  <c r="R1756" i="2" a="1"/>
  <c r="R1756" i="2" s="1"/>
  <c r="R1757" i="2" a="1"/>
  <c r="R1757" i="2" s="1"/>
  <c r="R1758" i="2" a="1"/>
  <c r="R1758" i="2" s="1"/>
  <c r="R1759" i="2" a="1"/>
  <c r="R1759" i="2" s="1"/>
  <c r="R1760" i="2" a="1"/>
  <c r="R1760" i="2" s="1"/>
  <c r="R1761" i="2" a="1"/>
  <c r="R1761" i="2" s="1"/>
  <c r="R1762" i="2" a="1"/>
  <c r="R1762" i="2" s="1"/>
  <c r="R1763" i="2" a="1"/>
  <c r="R1763" i="2" s="1"/>
  <c r="R1764" i="2" a="1"/>
  <c r="R1764" i="2" s="1"/>
  <c r="R1765" i="2" a="1"/>
  <c r="R1765" i="2" s="1"/>
  <c r="R1766" i="2" a="1"/>
  <c r="R1766" i="2" s="1"/>
  <c r="R1767" i="2" a="1"/>
  <c r="R1767" i="2" s="1"/>
  <c r="R1768" i="2" a="1"/>
  <c r="R1768" i="2" s="1"/>
  <c r="R1769" i="2" a="1"/>
  <c r="R1769" i="2" s="1"/>
  <c r="R1770" i="2" a="1"/>
  <c r="R1770" i="2" s="1"/>
  <c r="R1771" i="2" a="1"/>
  <c r="R1771" i="2" s="1"/>
  <c r="R1772" i="2" a="1"/>
  <c r="R1772" i="2" s="1"/>
  <c r="R1773" i="2" a="1"/>
  <c r="R1773" i="2" s="1"/>
  <c r="R1774" i="2" a="1"/>
  <c r="R1774" i="2" s="1"/>
  <c r="R1775" i="2" a="1"/>
  <c r="R1775" i="2" s="1"/>
  <c r="R1776" i="2" a="1"/>
  <c r="R1776" i="2" s="1"/>
  <c r="R1777" i="2" a="1"/>
  <c r="R1777" i="2" s="1"/>
  <c r="R1778" i="2" a="1"/>
  <c r="R1778" i="2" s="1"/>
  <c r="R1779" i="2" a="1"/>
  <c r="R1779" i="2" s="1"/>
  <c r="R1780" i="2" a="1"/>
  <c r="R1780" i="2" s="1"/>
  <c r="R1781" i="2" a="1"/>
  <c r="R1781" i="2" s="1"/>
  <c r="R1782" i="2" a="1"/>
  <c r="R1782" i="2" s="1"/>
  <c r="R1783" i="2" a="1"/>
  <c r="R1783" i="2" s="1"/>
  <c r="R1784" i="2" a="1"/>
  <c r="R1784" i="2" s="1"/>
  <c r="R1785" i="2" a="1"/>
  <c r="R1785" i="2" s="1"/>
  <c r="R1786" i="2" a="1"/>
  <c r="R1786" i="2" s="1"/>
  <c r="R1787" i="2" a="1"/>
  <c r="R1787" i="2" s="1"/>
  <c r="R1788" i="2" a="1"/>
  <c r="R1788" i="2" s="1"/>
  <c r="R1789" i="2" a="1"/>
  <c r="R1789" i="2" s="1"/>
  <c r="R1790" i="2" a="1"/>
  <c r="R1790" i="2" s="1"/>
  <c r="R1791" i="2" a="1"/>
  <c r="R1791" i="2" s="1"/>
  <c r="R1792" i="2" a="1"/>
  <c r="R1792" i="2" s="1"/>
  <c r="R1793" i="2" a="1"/>
  <c r="R1793" i="2" s="1"/>
  <c r="R1794" i="2" a="1"/>
  <c r="R1794" i="2" s="1"/>
  <c r="R1795" i="2" a="1"/>
  <c r="R1795" i="2" s="1"/>
  <c r="R1796" i="2" a="1"/>
  <c r="R1796" i="2" s="1"/>
  <c r="R1797" i="2" a="1"/>
  <c r="R1797" i="2" s="1"/>
  <c r="R1798" i="2" a="1"/>
  <c r="R1798" i="2" s="1"/>
  <c r="R1799" i="2" a="1"/>
  <c r="R1799" i="2" s="1"/>
  <c r="R1800" i="2" a="1"/>
  <c r="R1800" i="2" s="1"/>
  <c r="R1801" i="2" a="1"/>
  <c r="R1801" i="2" s="1"/>
  <c r="R1802" i="2" a="1"/>
  <c r="R1802" i="2" s="1"/>
  <c r="R1803" i="2" a="1"/>
  <c r="R1803" i="2" s="1"/>
  <c r="R1804" i="2" a="1"/>
  <c r="R1804" i="2" s="1"/>
  <c r="R1805" i="2" a="1"/>
  <c r="R1805" i="2" s="1"/>
  <c r="R1806" i="2" a="1"/>
  <c r="R1806" i="2" s="1"/>
  <c r="R1807" i="2" a="1"/>
  <c r="R1807" i="2" s="1"/>
  <c r="R1808" i="2" a="1"/>
  <c r="R1808" i="2" s="1"/>
  <c r="R1809" i="2" a="1"/>
  <c r="R1809" i="2" s="1"/>
  <c r="R1810" i="2" a="1"/>
  <c r="R1810" i="2" s="1"/>
  <c r="R1811" i="2" a="1"/>
  <c r="R1811" i="2" s="1"/>
  <c r="R1812" i="2" a="1"/>
  <c r="R1812" i="2" s="1"/>
  <c r="R1813" i="2" a="1"/>
  <c r="R1813" i="2" s="1"/>
  <c r="R1814" i="2" a="1"/>
  <c r="R1814" i="2" s="1"/>
  <c r="R1815" i="2" a="1"/>
  <c r="R1815" i="2" s="1"/>
  <c r="R1816" i="2" a="1"/>
  <c r="R1816" i="2" s="1"/>
  <c r="R1817" i="2" a="1"/>
  <c r="R1817" i="2" s="1"/>
  <c r="R1818" i="2" a="1"/>
  <c r="R1818" i="2" s="1"/>
  <c r="R1819" i="2" a="1"/>
  <c r="R1819" i="2" s="1"/>
  <c r="R1820" i="2" a="1"/>
  <c r="R1820" i="2" s="1"/>
  <c r="R1821" i="2" a="1"/>
  <c r="R1821" i="2" s="1"/>
  <c r="R1822" i="2" a="1"/>
  <c r="R1822" i="2" s="1"/>
  <c r="R1823" i="2" a="1"/>
  <c r="R1823" i="2" s="1"/>
  <c r="R1824" i="2" a="1"/>
  <c r="R1824" i="2" s="1"/>
  <c r="R1825" i="2" a="1"/>
  <c r="R1825" i="2" s="1"/>
  <c r="R1826" i="2" a="1"/>
  <c r="R1826" i="2" s="1"/>
  <c r="R1827" i="2" a="1"/>
  <c r="R1827" i="2" s="1"/>
  <c r="R1828" i="2" a="1"/>
  <c r="R1828" i="2" s="1"/>
  <c r="R1829" i="2" a="1"/>
  <c r="R1829" i="2" s="1"/>
  <c r="R1830" i="2" a="1"/>
  <c r="R1830" i="2" s="1"/>
  <c r="R1831" i="2" a="1"/>
  <c r="R1831" i="2" s="1"/>
  <c r="R1832" i="2" a="1"/>
  <c r="R1832" i="2" s="1"/>
  <c r="R1833" i="2" a="1"/>
  <c r="R1833" i="2" s="1"/>
  <c r="R1834" i="2" a="1"/>
  <c r="R1834" i="2" s="1"/>
  <c r="R1835" i="2" a="1"/>
  <c r="R1835" i="2" s="1"/>
  <c r="R1836" i="2" a="1"/>
  <c r="R1836" i="2" s="1"/>
  <c r="R1837" i="2" a="1"/>
  <c r="R1837" i="2" s="1"/>
  <c r="R1838" i="2" a="1"/>
  <c r="R1838" i="2" s="1"/>
  <c r="R1839" i="2" a="1"/>
  <c r="R1839" i="2" s="1"/>
  <c r="R1840" i="2" a="1"/>
  <c r="R1840" i="2" s="1"/>
  <c r="R1841" i="2" a="1"/>
  <c r="R1841" i="2" s="1"/>
  <c r="R1842" i="2" a="1"/>
  <c r="R1842" i="2" s="1"/>
  <c r="R1843" i="2" a="1"/>
  <c r="R1843" i="2" s="1"/>
  <c r="R1844" i="2" a="1"/>
  <c r="R1844" i="2" s="1"/>
  <c r="R1845" i="2" a="1"/>
  <c r="R1845" i="2" s="1"/>
  <c r="R1846" i="2" a="1"/>
  <c r="R1846" i="2" s="1"/>
  <c r="R1847" i="2" a="1"/>
  <c r="R1847" i="2" s="1"/>
  <c r="R1848" i="2" a="1"/>
  <c r="R1848" i="2" s="1"/>
  <c r="R1849" i="2" a="1"/>
  <c r="R1849" i="2" s="1"/>
  <c r="R1850" i="2" a="1"/>
  <c r="R1850" i="2" s="1"/>
  <c r="R1851" i="2" a="1"/>
  <c r="R1851" i="2" s="1"/>
  <c r="R1852" i="2" a="1"/>
  <c r="R1852" i="2" s="1"/>
  <c r="R1853" i="2" a="1"/>
  <c r="R1853" i="2" s="1"/>
  <c r="R1854" i="2" a="1"/>
  <c r="R1854" i="2" s="1"/>
  <c r="R1855" i="2" a="1"/>
  <c r="R1855" i="2" s="1"/>
  <c r="R1856" i="2" a="1"/>
  <c r="R1856" i="2" s="1"/>
  <c r="R1857" i="2" a="1"/>
  <c r="R1857" i="2" s="1"/>
  <c r="R1858" i="2" a="1"/>
  <c r="R1858" i="2" s="1"/>
  <c r="R1859" i="2" a="1"/>
  <c r="R1859" i="2" s="1"/>
  <c r="R1860" i="2" a="1"/>
  <c r="R1860" i="2" s="1"/>
  <c r="R1861" i="2" a="1"/>
  <c r="R1861" i="2" s="1"/>
  <c r="R1862" i="2" a="1"/>
  <c r="R1862" i="2" s="1"/>
  <c r="R1863" i="2" a="1"/>
  <c r="R1863" i="2" s="1"/>
  <c r="R1864" i="2" a="1"/>
  <c r="R1864" i="2" s="1"/>
  <c r="R1865" i="2" a="1"/>
  <c r="R1865" i="2" s="1"/>
  <c r="R1866" i="2" a="1"/>
  <c r="R1866" i="2" s="1"/>
  <c r="R1867" i="2" a="1"/>
  <c r="R1867" i="2" s="1"/>
  <c r="R1868" i="2" a="1"/>
  <c r="R1868" i="2" s="1"/>
  <c r="R1869" i="2" a="1"/>
  <c r="R1869" i="2" s="1"/>
  <c r="R1870" i="2" a="1"/>
  <c r="R1870" i="2" s="1"/>
  <c r="R1871" i="2" a="1"/>
  <c r="R1871" i="2" s="1"/>
  <c r="R1872" i="2" a="1"/>
  <c r="R1872" i="2" s="1"/>
  <c r="R1873" i="2" a="1"/>
  <c r="R1873" i="2" s="1"/>
  <c r="R1874" i="2" a="1"/>
  <c r="R1874" i="2" s="1"/>
  <c r="R1875" i="2" a="1"/>
  <c r="R1875" i="2" s="1"/>
  <c r="R1876" i="2" a="1"/>
  <c r="R1876" i="2" s="1"/>
  <c r="R1877" i="2" a="1"/>
  <c r="R1877" i="2" s="1"/>
  <c r="R1878" i="2" a="1"/>
  <c r="R1878" i="2" s="1"/>
  <c r="R1879" i="2" a="1"/>
  <c r="R1879" i="2" s="1"/>
  <c r="R1880" i="2" a="1"/>
  <c r="R1880" i="2" s="1"/>
  <c r="R1881" i="2" a="1"/>
  <c r="R1881" i="2" s="1"/>
  <c r="R1882" i="2" a="1"/>
  <c r="R1882" i="2" s="1"/>
  <c r="R1883" i="2" a="1"/>
  <c r="R1883" i="2" s="1"/>
  <c r="R1884" i="2" a="1"/>
  <c r="R1884" i="2" s="1"/>
  <c r="R1885" i="2" a="1"/>
  <c r="R1885" i="2" s="1"/>
  <c r="R1886" i="2" a="1"/>
  <c r="R1886" i="2" s="1"/>
  <c r="R1887" i="2" a="1"/>
  <c r="R1887" i="2" s="1"/>
  <c r="R1888" i="2" a="1"/>
  <c r="R1888" i="2" s="1"/>
  <c r="R1889" i="2" a="1"/>
  <c r="R1889" i="2" s="1"/>
  <c r="R1890" i="2" a="1"/>
  <c r="R1890" i="2" s="1"/>
  <c r="R1891" i="2" a="1"/>
  <c r="R1891" i="2" s="1"/>
  <c r="R1892" i="2" a="1"/>
  <c r="R1892" i="2" s="1"/>
  <c r="R1893" i="2" a="1"/>
  <c r="R1893" i="2" s="1"/>
  <c r="R1894" i="2" a="1"/>
  <c r="R1894" i="2" s="1"/>
  <c r="R1895" i="2" a="1"/>
  <c r="R1895" i="2" s="1"/>
  <c r="R1896" i="2" a="1"/>
  <c r="R1896" i="2" s="1"/>
  <c r="R1897" i="2" a="1"/>
  <c r="R1897" i="2" s="1"/>
  <c r="R1898" i="2" a="1"/>
  <c r="R1898" i="2" s="1"/>
  <c r="R1899" i="2" a="1"/>
  <c r="R1899" i="2" s="1"/>
  <c r="R1900" i="2" a="1"/>
  <c r="R1900" i="2" s="1"/>
  <c r="R1901" i="2" a="1"/>
  <c r="R1901" i="2" s="1"/>
  <c r="R1902" i="2" a="1"/>
  <c r="R1902" i="2" s="1"/>
  <c r="R1903" i="2" a="1"/>
  <c r="R1903" i="2" s="1"/>
  <c r="R1904" i="2" a="1"/>
  <c r="R1904" i="2" s="1"/>
  <c r="R1905" i="2" a="1"/>
  <c r="R1905" i="2" s="1"/>
  <c r="R1906" i="2" a="1"/>
  <c r="R1906" i="2" s="1"/>
  <c r="R1907" i="2" a="1"/>
  <c r="R1907" i="2" s="1"/>
  <c r="R1908" i="2" a="1"/>
  <c r="R1908" i="2" s="1"/>
  <c r="R1909" i="2" a="1"/>
  <c r="R1909" i="2" s="1"/>
  <c r="R1910" i="2" a="1"/>
  <c r="R1910" i="2" s="1"/>
  <c r="R1911" i="2" a="1"/>
  <c r="R1911" i="2" s="1"/>
  <c r="R1912" i="2" a="1"/>
  <c r="R1912" i="2" s="1"/>
  <c r="R1913" i="2" a="1"/>
  <c r="R1913" i="2" s="1"/>
  <c r="R1914" i="2" a="1"/>
  <c r="R1914" i="2" s="1"/>
  <c r="R1915" i="2" a="1"/>
  <c r="R1915" i="2" s="1"/>
  <c r="R1916" i="2" a="1"/>
  <c r="R1916" i="2" s="1"/>
  <c r="R1917" i="2" a="1"/>
  <c r="R1917" i="2" s="1"/>
  <c r="R1918" i="2" a="1"/>
  <c r="R1918" i="2" s="1"/>
  <c r="R1919" i="2" a="1"/>
  <c r="R1919" i="2" s="1"/>
  <c r="R1920" i="2" a="1"/>
  <c r="R1920" i="2" s="1"/>
  <c r="R1921" i="2" a="1"/>
  <c r="R1921" i="2" s="1"/>
  <c r="R1922" i="2" a="1"/>
  <c r="R1922" i="2" s="1"/>
  <c r="R1923" i="2" a="1"/>
  <c r="R1923" i="2" s="1"/>
  <c r="R1924" i="2" a="1"/>
  <c r="R1924" i="2" s="1"/>
  <c r="R1925" i="2" a="1"/>
  <c r="R1925" i="2" s="1"/>
  <c r="R1926" i="2" a="1"/>
  <c r="R1926" i="2" s="1"/>
  <c r="R1927" i="2" a="1"/>
  <c r="R1927" i="2" s="1"/>
  <c r="R1928" i="2" a="1"/>
  <c r="R1928" i="2" s="1"/>
  <c r="R1929" i="2" a="1"/>
  <c r="R1929" i="2" s="1"/>
  <c r="R1930" i="2" a="1"/>
  <c r="R1930" i="2" s="1"/>
  <c r="R1931" i="2" a="1"/>
  <c r="R1931" i="2" s="1"/>
  <c r="R1932" i="2" a="1"/>
  <c r="R1932" i="2" s="1"/>
  <c r="R1933" i="2" a="1"/>
  <c r="R1933" i="2" s="1"/>
  <c r="R1934" i="2" a="1"/>
  <c r="R1934" i="2" s="1"/>
  <c r="R1935" i="2" a="1"/>
  <c r="R1935" i="2" s="1"/>
  <c r="R1936" i="2" a="1"/>
  <c r="R1936" i="2" s="1"/>
  <c r="R1937" i="2" a="1"/>
  <c r="R1937" i="2" s="1"/>
  <c r="R1938" i="2" a="1"/>
  <c r="R1938" i="2" s="1"/>
  <c r="R1939" i="2" a="1"/>
  <c r="R1939" i="2" s="1"/>
  <c r="R1940" i="2" a="1"/>
  <c r="R1940" i="2" s="1"/>
  <c r="R1941" i="2" a="1"/>
  <c r="R1941" i="2" s="1"/>
  <c r="R1942" i="2" a="1"/>
  <c r="R1942" i="2" s="1"/>
  <c r="R1943" i="2" a="1"/>
  <c r="R1943" i="2" s="1"/>
  <c r="R1944" i="2" a="1"/>
  <c r="R1944" i="2" s="1"/>
  <c r="R1945" i="2" a="1"/>
  <c r="R1945" i="2" s="1"/>
  <c r="R1946" i="2" a="1"/>
  <c r="R1946" i="2" s="1"/>
  <c r="R1947" i="2" a="1"/>
  <c r="R1947" i="2" s="1"/>
  <c r="R1948" i="2" a="1"/>
  <c r="R1948" i="2" s="1"/>
  <c r="R1949" i="2" a="1"/>
  <c r="R1949" i="2" s="1"/>
  <c r="R1950" i="2" a="1"/>
  <c r="R1950" i="2" s="1"/>
  <c r="R1951" i="2" a="1"/>
  <c r="R1951" i="2" s="1"/>
  <c r="R1952" i="2" a="1"/>
  <c r="R1952" i="2" s="1"/>
  <c r="R1953" i="2" a="1"/>
  <c r="R1953" i="2" s="1"/>
  <c r="R1954" i="2" a="1"/>
  <c r="R1954" i="2" s="1"/>
  <c r="R1955" i="2" a="1"/>
  <c r="R1955" i="2" s="1"/>
  <c r="R1956" i="2" a="1"/>
  <c r="R1956" i="2" s="1"/>
  <c r="R1957" i="2" a="1"/>
  <c r="R1957" i="2" s="1"/>
  <c r="R1958" i="2" a="1"/>
  <c r="R1958" i="2" s="1"/>
  <c r="R1959" i="2" a="1"/>
  <c r="R1959" i="2" s="1"/>
  <c r="R1960" i="2" a="1"/>
  <c r="R1960" i="2" s="1"/>
  <c r="R1961" i="2" a="1"/>
  <c r="R1961" i="2" s="1"/>
  <c r="R1962" i="2" a="1"/>
  <c r="R1962" i="2" s="1"/>
  <c r="R1963" i="2" a="1"/>
  <c r="R1963" i="2" s="1"/>
  <c r="R1964" i="2" a="1"/>
  <c r="R1964" i="2" s="1"/>
  <c r="R1965" i="2" a="1"/>
  <c r="R1965" i="2" s="1"/>
  <c r="R1966" i="2" a="1"/>
  <c r="R1966" i="2" s="1"/>
  <c r="R1967" i="2" a="1"/>
  <c r="R1967" i="2" s="1"/>
  <c r="R1968" i="2" a="1"/>
  <c r="R1968" i="2" s="1"/>
  <c r="R1969" i="2" a="1"/>
  <c r="R1969" i="2" s="1"/>
  <c r="R1970" i="2" a="1"/>
  <c r="R1970" i="2" s="1"/>
  <c r="R1971" i="2" a="1"/>
  <c r="R1971" i="2" s="1"/>
  <c r="R1972" i="2" a="1"/>
  <c r="R1972" i="2" s="1"/>
  <c r="R1973" i="2" a="1"/>
  <c r="R1973" i="2" s="1"/>
  <c r="R1974" i="2" a="1"/>
  <c r="R1974" i="2" s="1"/>
  <c r="R1975" i="2" a="1"/>
  <c r="R1975" i="2" s="1"/>
  <c r="R1976" i="2" a="1"/>
  <c r="R1976" i="2" s="1"/>
  <c r="R1977" i="2" a="1"/>
  <c r="R1977" i="2" s="1"/>
  <c r="R1978" i="2" a="1"/>
  <c r="R1978" i="2" s="1"/>
  <c r="R1979" i="2" a="1"/>
  <c r="R1979" i="2" s="1"/>
  <c r="R1980" i="2" a="1"/>
  <c r="R1980" i="2" s="1"/>
  <c r="R1981" i="2" a="1"/>
  <c r="R1981" i="2" s="1"/>
  <c r="R1982" i="2" a="1"/>
  <c r="R1982" i="2" s="1"/>
  <c r="R1983" i="2" a="1"/>
  <c r="R1983" i="2" s="1"/>
  <c r="R1984" i="2" a="1"/>
  <c r="R1984" i="2" s="1"/>
  <c r="R1985" i="2" a="1"/>
  <c r="R1985" i="2" s="1"/>
  <c r="R1986" i="2" a="1"/>
  <c r="R1986" i="2" s="1"/>
  <c r="R1987" i="2" a="1"/>
  <c r="R1987" i="2" s="1"/>
  <c r="R1988" i="2" a="1"/>
  <c r="R1988" i="2" s="1"/>
  <c r="R1989" i="2" a="1"/>
  <c r="R1989" i="2" s="1"/>
  <c r="R1990" i="2" a="1"/>
  <c r="R1990" i="2" s="1"/>
  <c r="R1991" i="2" a="1"/>
  <c r="R1991" i="2" s="1"/>
  <c r="R1992" i="2" a="1"/>
  <c r="R1992" i="2" s="1"/>
  <c r="R1993" i="2" a="1"/>
  <c r="R1993" i="2" s="1"/>
  <c r="R1994" i="2" a="1"/>
  <c r="R1994" i="2" s="1"/>
  <c r="R1995" i="2" a="1"/>
  <c r="R1995" i="2" s="1"/>
  <c r="R1996" i="2" a="1"/>
  <c r="R1996" i="2" s="1"/>
  <c r="R1997" i="2" a="1"/>
  <c r="R1997" i="2" s="1"/>
  <c r="R1998" i="2" a="1"/>
  <c r="R1998" i="2" s="1"/>
  <c r="R1999" i="2" a="1"/>
  <c r="R1999" i="2" s="1"/>
  <c r="R2000" i="2" a="1"/>
  <c r="R2000" i="2" s="1"/>
  <c r="R2001" i="2" a="1"/>
  <c r="R2001" i="2" s="1"/>
  <c r="R2002" i="2" a="1"/>
  <c r="R2002" i="2" s="1"/>
  <c r="R2003" i="2" a="1"/>
  <c r="R2003" i="2" s="1"/>
  <c r="R2004" i="2" a="1"/>
  <c r="R2004" i="2" s="1"/>
  <c r="R2005" i="2" a="1"/>
  <c r="R2005" i="2" s="1"/>
  <c r="R2006" i="2" a="1"/>
  <c r="R2006" i="2" s="1"/>
  <c r="R2007" i="2" a="1"/>
  <c r="R2007" i="2" s="1"/>
  <c r="R2008" i="2" a="1"/>
  <c r="R2008" i="2" s="1"/>
  <c r="R2009" i="2" a="1"/>
  <c r="R2009" i="2" s="1"/>
  <c r="R2010" i="2" a="1"/>
  <c r="R2010" i="2" s="1"/>
  <c r="R2011" i="2" a="1"/>
  <c r="R2011" i="2" s="1"/>
  <c r="R2012" i="2" a="1"/>
  <c r="R2012" i="2" s="1"/>
  <c r="R2013" i="2" a="1"/>
  <c r="R2013" i="2" s="1"/>
  <c r="R2014" i="2" a="1"/>
  <c r="R2014" i="2" s="1"/>
  <c r="R2015" i="2" a="1"/>
  <c r="R2015" i="2" s="1"/>
  <c r="R2016" i="2" a="1"/>
  <c r="R2016" i="2" s="1"/>
  <c r="R2017" i="2" a="1"/>
  <c r="R2017" i="2" s="1"/>
  <c r="R2018" i="2" a="1"/>
  <c r="R2018" i="2" s="1"/>
  <c r="R2019" i="2" a="1"/>
  <c r="R2019" i="2" s="1"/>
  <c r="R2020" i="2" a="1"/>
  <c r="R2020" i="2" s="1"/>
  <c r="R2021" i="2" a="1"/>
  <c r="R2021" i="2" s="1"/>
  <c r="R2022" i="2" a="1"/>
  <c r="R2022" i="2" s="1"/>
  <c r="R2023" i="2" a="1"/>
  <c r="R2023" i="2" s="1"/>
  <c r="R2024" i="2" a="1"/>
  <c r="R2024" i="2" s="1"/>
  <c r="R2025" i="2" a="1"/>
  <c r="R2025" i="2" s="1"/>
  <c r="R2026" i="2" a="1"/>
  <c r="R2026" i="2" s="1"/>
  <c r="R2027" i="2" a="1"/>
  <c r="R2027" i="2" s="1"/>
  <c r="R2028" i="2" a="1"/>
  <c r="R2028" i="2" s="1"/>
  <c r="R2029" i="2" a="1"/>
  <c r="R2029" i="2" s="1"/>
  <c r="R2030" i="2" a="1"/>
  <c r="R2030" i="2" s="1"/>
  <c r="R2031" i="2" a="1"/>
  <c r="R2031" i="2" s="1"/>
  <c r="R2032" i="2" a="1"/>
  <c r="R2032" i="2" s="1"/>
  <c r="R2033" i="2" a="1"/>
  <c r="R2033" i="2" s="1"/>
  <c r="R2034" i="2" a="1"/>
  <c r="R2034" i="2" s="1"/>
  <c r="R2035" i="2" a="1"/>
  <c r="R2035" i="2" s="1"/>
  <c r="R2036" i="2" a="1"/>
  <c r="R2036" i="2" s="1"/>
  <c r="R2037" i="2" a="1"/>
  <c r="R2037" i="2" s="1"/>
  <c r="R2038" i="2" a="1"/>
  <c r="R2038" i="2" s="1"/>
  <c r="R2039" i="2" a="1"/>
  <c r="R2039" i="2" s="1"/>
  <c r="R2040" i="2" a="1"/>
  <c r="R2040" i="2" s="1"/>
  <c r="R2041" i="2" a="1"/>
  <c r="R2041" i="2" s="1"/>
  <c r="R2042" i="2" a="1"/>
  <c r="R2042" i="2" s="1"/>
  <c r="R2043" i="2" a="1"/>
  <c r="R2043" i="2" s="1"/>
  <c r="R2044" i="2" a="1"/>
  <c r="R2044" i="2" s="1"/>
  <c r="R2045" i="2" a="1"/>
  <c r="R2045" i="2" s="1"/>
  <c r="R2046" i="2" a="1"/>
  <c r="R2046" i="2" s="1"/>
  <c r="R2047" i="2" a="1"/>
  <c r="R2047" i="2" s="1"/>
  <c r="R2048" i="2" a="1"/>
  <c r="R2048" i="2" s="1"/>
  <c r="R2049" i="2" a="1"/>
  <c r="R2049" i="2" s="1"/>
  <c r="R2050" i="2" a="1"/>
  <c r="R2050" i="2" s="1"/>
  <c r="R2051" i="2" a="1"/>
  <c r="R2051" i="2" s="1"/>
  <c r="R2052" i="2" a="1"/>
  <c r="R2052" i="2" s="1"/>
  <c r="R2053" i="2" a="1"/>
  <c r="R2053" i="2" s="1"/>
  <c r="R2054" i="2" a="1"/>
  <c r="R2054" i="2" s="1"/>
  <c r="R2055" i="2" a="1"/>
  <c r="R2055" i="2" s="1"/>
  <c r="R2056" i="2" a="1"/>
  <c r="R2056" i="2" s="1"/>
  <c r="R2057" i="2" a="1"/>
  <c r="R2057" i="2" s="1"/>
  <c r="R2058" i="2" a="1"/>
  <c r="R2058" i="2" s="1"/>
  <c r="R2059" i="2" a="1"/>
  <c r="R2059" i="2" s="1"/>
  <c r="R2060" i="2" a="1"/>
  <c r="R2060" i="2" s="1"/>
  <c r="R2061" i="2" a="1"/>
  <c r="R2061" i="2" s="1"/>
  <c r="R2062" i="2" a="1"/>
  <c r="R2062" i="2" s="1"/>
  <c r="R2063" i="2" a="1"/>
  <c r="R2063" i="2" s="1"/>
  <c r="R2064" i="2" a="1"/>
  <c r="R2064" i="2" s="1"/>
  <c r="R2065" i="2" a="1"/>
  <c r="R2065" i="2" s="1"/>
  <c r="R2066" i="2" a="1"/>
  <c r="R2066" i="2" s="1"/>
  <c r="R2067" i="2" a="1"/>
  <c r="R2067" i="2" s="1"/>
  <c r="R2068" i="2" a="1"/>
  <c r="R2068" i="2" s="1"/>
  <c r="R2069" i="2" a="1"/>
  <c r="R2069" i="2" s="1"/>
  <c r="R2070" i="2" a="1"/>
  <c r="R2070" i="2" s="1"/>
  <c r="R2071" i="2" a="1"/>
  <c r="R2071" i="2" s="1"/>
  <c r="R2072" i="2" a="1"/>
  <c r="R2072" i="2" s="1"/>
  <c r="R2073" i="2" a="1"/>
  <c r="R2073" i="2" s="1"/>
  <c r="R2074" i="2" a="1"/>
  <c r="R2074" i="2" s="1"/>
  <c r="R2075" i="2" a="1"/>
  <c r="R2075" i="2" s="1"/>
  <c r="R2076" i="2" a="1"/>
  <c r="R2076" i="2" s="1"/>
  <c r="R2077" i="2" a="1"/>
  <c r="R2077" i="2" s="1"/>
  <c r="R2078" i="2" a="1"/>
  <c r="R2078" i="2" s="1"/>
  <c r="R2079" i="2" a="1"/>
  <c r="R2079" i="2" s="1"/>
  <c r="R2080" i="2" a="1"/>
  <c r="R2080" i="2" s="1"/>
  <c r="R2081" i="2" a="1"/>
  <c r="R2081" i="2" s="1"/>
  <c r="R2082" i="2" a="1"/>
  <c r="R2082" i="2" s="1"/>
  <c r="R2083" i="2" a="1"/>
  <c r="R2083" i="2" s="1"/>
  <c r="R2084" i="2" a="1"/>
  <c r="R2084" i="2" s="1"/>
  <c r="R2085" i="2" a="1"/>
  <c r="R2085" i="2" s="1"/>
  <c r="R2086" i="2" a="1"/>
  <c r="R2086" i="2" s="1"/>
  <c r="R2087" i="2" a="1"/>
  <c r="R2087" i="2" s="1"/>
  <c r="R2088" i="2" a="1"/>
  <c r="R2088" i="2" s="1"/>
  <c r="R2089" i="2" a="1"/>
  <c r="R2089" i="2" s="1"/>
  <c r="R2090" i="2" a="1"/>
  <c r="R2090" i="2" s="1"/>
  <c r="R2091" i="2" a="1"/>
  <c r="R2091" i="2" s="1"/>
  <c r="R2092" i="2" a="1"/>
  <c r="R2092" i="2" s="1"/>
  <c r="R2093" i="2" a="1"/>
  <c r="R2093" i="2" s="1"/>
  <c r="R2094" i="2" a="1"/>
  <c r="R2094" i="2" s="1"/>
  <c r="R2095" i="2" a="1"/>
  <c r="R2095" i="2" s="1"/>
  <c r="R2096" i="2" a="1"/>
  <c r="R2096" i="2" s="1"/>
  <c r="R2097" i="2" a="1"/>
  <c r="R2097" i="2" s="1"/>
  <c r="R2098" i="2" a="1"/>
  <c r="R2098" i="2" s="1"/>
  <c r="R2099" i="2" a="1"/>
  <c r="R2099" i="2" s="1"/>
  <c r="R2100" i="2" a="1"/>
  <c r="R2100" i="2" s="1"/>
  <c r="R2101" i="2" a="1"/>
  <c r="R2101" i="2" s="1"/>
  <c r="R2102" i="2" a="1"/>
  <c r="R2102" i="2" s="1"/>
  <c r="R2103" i="2" a="1"/>
  <c r="R2103" i="2" s="1"/>
  <c r="R2104" i="2" a="1"/>
  <c r="R2104" i="2" s="1"/>
  <c r="R2105" i="2" a="1"/>
  <c r="R2105" i="2" s="1"/>
  <c r="R2106" i="2" a="1"/>
  <c r="R2106" i="2" s="1"/>
  <c r="R2107" i="2" a="1"/>
  <c r="R2107" i="2" s="1"/>
  <c r="R2108" i="2" a="1"/>
  <c r="R2108" i="2" s="1"/>
  <c r="R2109" i="2" a="1"/>
  <c r="R2109" i="2" s="1"/>
  <c r="R2110" i="2" a="1"/>
  <c r="R2110" i="2" s="1"/>
  <c r="R2111" i="2" a="1"/>
  <c r="R2111" i="2" s="1"/>
  <c r="R2112" i="2" a="1"/>
  <c r="R2112" i="2" s="1"/>
  <c r="R2113" i="2" a="1"/>
  <c r="R2113" i="2" s="1"/>
  <c r="R2114" i="2" a="1"/>
  <c r="R2114" i="2" s="1"/>
  <c r="R2115" i="2" a="1"/>
  <c r="R2115" i="2" s="1"/>
  <c r="R2116" i="2" a="1"/>
  <c r="R2116" i="2" s="1"/>
  <c r="R2117" i="2" a="1"/>
  <c r="R2117" i="2" s="1"/>
  <c r="R2118" i="2" a="1"/>
  <c r="R2118" i="2" s="1"/>
  <c r="R2119" i="2" a="1"/>
  <c r="R2119" i="2" s="1"/>
  <c r="R2120" i="2" a="1"/>
  <c r="R2120" i="2" s="1"/>
  <c r="R2121" i="2" a="1"/>
  <c r="R2121" i="2" s="1"/>
  <c r="R2122" i="2" a="1"/>
  <c r="R2122" i="2" s="1"/>
  <c r="R2123" i="2" a="1"/>
  <c r="R2123" i="2" s="1"/>
  <c r="R2124" i="2" a="1"/>
  <c r="R2124" i="2" s="1"/>
  <c r="R2125" i="2" a="1"/>
  <c r="R2125" i="2" s="1"/>
  <c r="R2126" i="2" a="1"/>
  <c r="R2126" i="2" s="1"/>
  <c r="R2127" i="2" a="1"/>
  <c r="R2127" i="2" s="1"/>
  <c r="R2128" i="2" a="1"/>
  <c r="R2128" i="2" s="1"/>
  <c r="R2129" i="2" a="1"/>
  <c r="R2129" i="2" s="1"/>
  <c r="R2130" i="2" a="1"/>
  <c r="R2130" i="2" s="1"/>
  <c r="R2131" i="2" a="1"/>
  <c r="R2131" i="2" s="1"/>
  <c r="R2132" i="2" a="1"/>
  <c r="R2132" i="2" s="1"/>
  <c r="R2133" i="2" a="1"/>
  <c r="R2133" i="2" s="1"/>
  <c r="R2134" i="2" a="1"/>
  <c r="R2134" i="2" s="1"/>
  <c r="R2135" i="2" a="1"/>
  <c r="R2135" i="2" s="1"/>
  <c r="R2136" i="2" a="1"/>
  <c r="R2136" i="2" s="1"/>
  <c r="R2137" i="2" a="1"/>
  <c r="R2137" i="2" s="1"/>
  <c r="R2138" i="2" a="1"/>
  <c r="R2138" i="2" s="1"/>
  <c r="R2139" i="2" a="1"/>
  <c r="R2139" i="2" s="1"/>
  <c r="R2140" i="2" a="1"/>
  <c r="R2140" i="2" s="1"/>
  <c r="R2141" i="2" a="1"/>
  <c r="R2141" i="2" s="1"/>
  <c r="R2142" i="2" a="1"/>
  <c r="R2142" i="2" s="1"/>
  <c r="R2143" i="2" a="1"/>
  <c r="R2143" i="2" s="1"/>
  <c r="R2144" i="2" a="1"/>
  <c r="R2144" i="2" s="1"/>
  <c r="R2145" i="2" a="1"/>
  <c r="R2145" i="2" s="1"/>
  <c r="R2146" i="2" a="1"/>
  <c r="R2146" i="2" s="1"/>
  <c r="R2147" i="2" a="1"/>
  <c r="R2147" i="2" s="1"/>
  <c r="R2148" i="2" a="1"/>
  <c r="R2148" i="2" s="1"/>
  <c r="R2149" i="2" a="1"/>
  <c r="R2149" i="2" s="1"/>
  <c r="R2150" i="2" a="1"/>
  <c r="R2150" i="2" s="1"/>
  <c r="R2151" i="2" a="1"/>
  <c r="R2151" i="2" s="1"/>
  <c r="R2152" i="2" a="1"/>
  <c r="R2152" i="2" s="1"/>
  <c r="R2153" i="2" a="1"/>
  <c r="R2153" i="2" s="1"/>
  <c r="R2154" i="2" a="1"/>
  <c r="R2154" i="2" s="1"/>
  <c r="R2155" i="2" a="1"/>
  <c r="R2155" i="2" s="1"/>
  <c r="R2156" i="2" a="1"/>
  <c r="R2156" i="2" s="1"/>
  <c r="R2157" i="2" a="1"/>
  <c r="R2157" i="2" s="1"/>
  <c r="R2158" i="2" a="1"/>
  <c r="R2158" i="2" s="1"/>
  <c r="R2159" i="2" a="1"/>
  <c r="R2159" i="2" s="1"/>
  <c r="R2160" i="2" a="1"/>
  <c r="R2160" i="2" s="1"/>
  <c r="R2161" i="2" a="1"/>
  <c r="R2161" i="2" s="1"/>
  <c r="R2162" i="2" a="1"/>
  <c r="R2162" i="2" s="1"/>
  <c r="R2163" i="2" a="1"/>
  <c r="R2163" i="2" s="1"/>
  <c r="R2164" i="2" a="1"/>
  <c r="R2164" i="2" s="1"/>
  <c r="R2165" i="2" a="1"/>
  <c r="R2165" i="2" s="1"/>
  <c r="R2166" i="2" a="1"/>
  <c r="R2166" i="2" s="1"/>
  <c r="R2167" i="2" a="1"/>
  <c r="R2167" i="2" s="1"/>
  <c r="R2168" i="2" a="1"/>
  <c r="R2168" i="2" s="1"/>
  <c r="R2169" i="2" a="1"/>
  <c r="R2169" i="2" s="1"/>
  <c r="R2170" i="2" a="1"/>
  <c r="R2170" i="2" s="1"/>
  <c r="R2171" i="2" a="1"/>
  <c r="R2171" i="2" s="1"/>
  <c r="R2172" i="2" a="1"/>
  <c r="R2172" i="2" s="1"/>
  <c r="R2173" i="2" a="1"/>
  <c r="R2173" i="2" s="1"/>
  <c r="R2174" i="2" a="1"/>
  <c r="R2174" i="2" s="1"/>
  <c r="R2175" i="2" a="1"/>
  <c r="R2175" i="2" s="1"/>
  <c r="R2176" i="2" a="1"/>
  <c r="R2176" i="2" s="1"/>
  <c r="R2177" i="2" a="1"/>
  <c r="R2177" i="2" s="1"/>
  <c r="R2178" i="2" a="1"/>
  <c r="R2178" i="2" s="1"/>
  <c r="R2179" i="2" a="1"/>
  <c r="R2179" i="2" s="1"/>
  <c r="R2180" i="2" a="1"/>
  <c r="R2180" i="2" s="1"/>
  <c r="R2181" i="2" a="1"/>
  <c r="R2181" i="2" s="1"/>
  <c r="R2182" i="2" a="1"/>
  <c r="R2182" i="2" s="1"/>
  <c r="R2183" i="2" a="1"/>
  <c r="R2183" i="2" s="1"/>
  <c r="R2184" i="2" a="1"/>
  <c r="R2184" i="2" s="1"/>
  <c r="R2185" i="2" a="1"/>
  <c r="R2185" i="2" s="1"/>
  <c r="R2186" i="2" a="1"/>
  <c r="R2186" i="2" s="1"/>
  <c r="R2187" i="2" a="1"/>
  <c r="R2187" i="2" s="1"/>
  <c r="R2188" i="2" a="1"/>
  <c r="R2188" i="2" s="1"/>
  <c r="R2189" i="2" a="1"/>
  <c r="R2189" i="2" s="1"/>
  <c r="R2190" i="2" a="1"/>
  <c r="R2190" i="2" s="1"/>
  <c r="R2191" i="2" a="1"/>
  <c r="R2191" i="2" s="1"/>
  <c r="R2192" i="2" a="1"/>
  <c r="R2192" i="2" s="1"/>
  <c r="R2193" i="2" a="1"/>
  <c r="R2193" i="2" s="1"/>
  <c r="R2194" i="2" a="1"/>
  <c r="R2194" i="2" s="1"/>
  <c r="R2195" i="2" a="1"/>
  <c r="R2195" i="2" s="1"/>
  <c r="R2196" i="2" a="1"/>
  <c r="R2196" i="2" s="1"/>
  <c r="R2197" i="2" a="1"/>
  <c r="R2197" i="2" s="1"/>
  <c r="R2198" i="2" a="1"/>
  <c r="R2198" i="2" s="1"/>
  <c r="R2199" i="2" a="1"/>
  <c r="R2199" i="2" s="1"/>
  <c r="R2200" i="2" a="1"/>
  <c r="R2200" i="2" s="1"/>
  <c r="R2201" i="2" a="1"/>
  <c r="R2201" i="2" s="1"/>
  <c r="R2202" i="2" a="1"/>
  <c r="R2202" i="2" s="1"/>
  <c r="R2203" i="2" a="1"/>
  <c r="R2203" i="2" s="1"/>
  <c r="R2204" i="2" a="1"/>
  <c r="R2204" i="2" s="1"/>
  <c r="R2205" i="2" a="1"/>
  <c r="R2205" i="2" s="1"/>
  <c r="R2206" i="2" a="1"/>
  <c r="R2206" i="2" s="1"/>
  <c r="R2207" i="2" a="1"/>
  <c r="R2207" i="2" s="1"/>
  <c r="R2208" i="2" a="1"/>
  <c r="R2208" i="2" s="1"/>
  <c r="R2209" i="2" a="1"/>
  <c r="R2209" i="2" s="1"/>
  <c r="R2210" i="2" a="1"/>
  <c r="R2210" i="2" s="1"/>
  <c r="R2211" i="2" a="1"/>
  <c r="R2211" i="2" s="1"/>
  <c r="R2212" i="2" a="1"/>
  <c r="R2212" i="2" s="1"/>
  <c r="R2213" i="2" a="1"/>
  <c r="R2213" i="2" s="1"/>
  <c r="R2214" i="2" a="1"/>
  <c r="R2214" i="2" s="1"/>
  <c r="R2215" i="2" a="1"/>
  <c r="R2215" i="2" s="1"/>
  <c r="R2216" i="2" a="1"/>
  <c r="R2216" i="2" s="1"/>
  <c r="R2217" i="2" a="1"/>
  <c r="R2217" i="2" s="1"/>
  <c r="R2218" i="2" a="1"/>
  <c r="R2218" i="2" s="1"/>
  <c r="R2219" i="2" a="1"/>
  <c r="R2219" i="2" s="1"/>
  <c r="R2220" i="2" a="1"/>
  <c r="R2220" i="2" s="1"/>
  <c r="R2221" i="2" a="1"/>
  <c r="R2221" i="2" s="1"/>
  <c r="R2222" i="2" a="1"/>
  <c r="R2222" i="2" s="1"/>
  <c r="R2223" i="2" a="1"/>
  <c r="R2223" i="2" s="1"/>
  <c r="R2224" i="2" a="1"/>
  <c r="R2224" i="2" s="1"/>
  <c r="R2225" i="2" a="1"/>
  <c r="R2225" i="2" s="1"/>
  <c r="R2226" i="2" a="1"/>
  <c r="R2226" i="2" s="1"/>
  <c r="R2227" i="2" a="1"/>
  <c r="R2227" i="2" s="1"/>
  <c r="R2228" i="2" a="1"/>
  <c r="R2228" i="2" s="1"/>
  <c r="R2229" i="2" a="1"/>
  <c r="R2229" i="2" s="1"/>
  <c r="R2230" i="2" a="1"/>
  <c r="R2230" i="2" s="1"/>
  <c r="R2231" i="2" a="1"/>
  <c r="R2231" i="2" s="1"/>
  <c r="R2232" i="2" a="1"/>
  <c r="R2232" i="2" s="1"/>
  <c r="R2233" i="2" a="1"/>
  <c r="R2233" i="2" s="1"/>
  <c r="R2234" i="2" a="1"/>
  <c r="R2234" i="2" s="1"/>
  <c r="R2235" i="2" a="1"/>
  <c r="R2235" i="2" s="1"/>
  <c r="R2236" i="2" a="1"/>
  <c r="R2236" i="2" s="1"/>
  <c r="R2237" i="2" a="1"/>
  <c r="R2237" i="2" s="1"/>
  <c r="R2238" i="2" a="1"/>
  <c r="R2238" i="2" s="1"/>
  <c r="R2239" i="2" a="1"/>
  <c r="R2239" i="2" s="1"/>
  <c r="R2240" i="2" a="1"/>
  <c r="R2240" i="2" s="1"/>
  <c r="R2241" i="2" a="1"/>
  <c r="R2241" i="2" s="1"/>
  <c r="R2242" i="2" a="1"/>
  <c r="R2242" i="2" s="1"/>
  <c r="R2243" i="2" a="1"/>
  <c r="R2243" i="2" s="1"/>
  <c r="R2244" i="2" a="1"/>
  <c r="R2244" i="2" s="1"/>
  <c r="R2245" i="2" a="1"/>
  <c r="R2245" i="2" s="1"/>
  <c r="R2246" i="2" a="1"/>
  <c r="R2246" i="2" s="1"/>
  <c r="R2247" i="2" a="1"/>
  <c r="R2247" i="2" s="1"/>
  <c r="R2248" i="2" a="1"/>
  <c r="R2248" i="2" s="1"/>
  <c r="R2249" i="2" a="1"/>
  <c r="R2249" i="2" s="1"/>
  <c r="R2250" i="2" a="1"/>
  <c r="R2250" i="2" s="1"/>
  <c r="R2251" i="2" a="1"/>
  <c r="R2251" i="2" s="1"/>
  <c r="R2252" i="2" a="1"/>
  <c r="R2252" i="2" s="1"/>
  <c r="R2253" i="2" a="1"/>
  <c r="R2253" i="2" s="1"/>
  <c r="R2254" i="2" a="1"/>
  <c r="R2254" i="2" s="1"/>
  <c r="R2255" i="2" a="1"/>
  <c r="R2255" i="2" s="1"/>
  <c r="R2256" i="2" a="1"/>
  <c r="R2256" i="2" s="1"/>
  <c r="R2257" i="2" a="1"/>
  <c r="R2257" i="2" s="1"/>
  <c r="R2258" i="2" a="1"/>
  <c r="R2258" i="2" s="1"/>
  <c r="R2259" i="2" a="1"/>
  <c r="R2259" i="2" s="1"/>
  <c r="R2260" i="2" a="1"/>
  <c r="R2260" i="2" s="1"/>
  <c r="R2261" i="2" a="1"/>
  <c r="R2261" i="2" s="1"/>
  <c r="R2262" i="2" a="1"/>
  <c r="R2262" i="2" s="1"/>
  <c r="R2263" i="2" a="1"/>
  <c r="R2263" i="2" s="1"/>
  <c r="R2264" i="2" a="1"/>
  <c r="R2264" i="2" s="1"/>
  <c r="R2265" i="2" a="1"/>
  <c r="R2265" i="2" s="1"/>
  <c r="R2266" i="2" a="1"/>
  <c r="R2266" i="2" s="1"/>
  <c r="R2267" i="2" a="1"/>
  <c r="R2267" i="2" s="1"/>
  <c r="R2268" i="2" a="1"/>
  <c r="R2268" i="2" s="1"/>
  <c r="R2269" i="2" a="1"/>
  <c r="R2269" i="2" s="1"/>
  <c r="R2270" i="2" a="1"/>
  <c r="R2270" i="2" s="1"/>
  <c r="R2271" i="2" a="1"/>
  <c r="R2271" i="2" s="1"/>
  <c r="R2272" i="2" a="1"/>
  <c r="R2272" i="2" s="1"/>
  <c r="R2273" i="2" a="1"/>
  <c r="R2273" i="2" s="1"/>
  <c r="R2274" i="2" a="1"/>
  <c r="R2274" i="2" s="1"/>
  <c r="R2275" i="2" a="1"/>
  <c r="R2275" i="2" s="1"/>
  <c r="R2276" i="2" a="1"/>
  <c r="R2276" i="2" s="1"/>
  <c r="R2277" i="2" a="1"/>
  <c r="R2277" i="2" s="1"/>
  <c r="R2278" i="2" a="1"/>
  <c r="R2278" i="2" s="1"/>
  <c r="R2279" i="2" a="1"/>
  <c r="R2279" i="2" s="1"/>
  <c r="R2280" i="2" a="1"/>
  <c r="R2280" i="2" s="1"/>
  <c r="R2281" i="2" a="1"/>
  <c r="R2281" i="2" s="1"/>
  <c r="R2282" i="2" a="1"/>
  <c r="R2282" i="2" s="1"/>
  <c r="R2283" i="2" a="1"/>
  <c r="R2283" i="2" s="1"/>
  <c r="R2284" i="2" a="1"/>
  <c r="R2284" i="2" s="1"/>
  <c r="R2285" i="2" a="1"/>
  <c r="R2285" i="2" s="1"/>
  <c r="R2286" i="2" a="1"/>
  <c r="R2286" i="2" s="1"/>
  <c r="R2287" i="2" a="1"/>
  <c r="R2287" i="2" s="1"/>
  <c r="R2288" i="2" a="1"/>
  <c r="R2288" i="2" s="1"/>
  <c r="R2289" i="2" a="1"/>
  <c r="R2289" i="2" s="1"/>
  <c r="R2290" i="2" a="1"/>
  <c r="R2290" i="2" s="1"/>
  <c r="R2291" i="2" a="1"/>
  <c r="R2291" i="2" s="1"/>
  <c r="R2292" i="2" a="1"/>
  <c r="R2292" i="2" s="1"/>
  <c r="R2293" i="2" a="1"/>
  <c r="R2293" i="2" s="1"/>
  <c r="R2294" i="2" a="1"/>
  <c r="R2294" i="2" s="1"/>
  <c r="R2295" i="2" a="1"/>
  <c r="R2295" i="2" s="1"/>
  <c r="R2296" i="2" a="1"/>
  <c r="R2296" i="2" s="1"/>
  <c r="R2297" i="2" a="1"/>
  <c r="R2297" i="2" s="1"/>
  <c r="R2298" i="2" a="1"/>
  <c r="R2298" i="2" s="1"/>
  <c r="R2299" i="2" a="1"/>
  <c r="R2299" i="2" s="1"/>
  <c r="R2300" i="2" a="1"/>
  <c r="R2300" i="2" s="1"/>
  <c r="R2301" i="2" a="1"/>
  <c r="R2301" i="2" s="1"/>
  <c r="R2302" i="2" a="1"/>
  <c r="R2302" i="2" s="1"/>
  <c r="R2303" i="2" a="1"/>
  <c r="R2303" i="2" s="1"/>
  <c r="R2304" i="2" a="1"/>
  <c r="R2304" i="2" s="1"/>
  <c r="R2305" i="2" a="1"/>
  <c r="R2305" i="2" s="1"/>
  <c r="R2306" i="2" a="1"/>
  <c r="R2306" i="2" s="1"/>
  <c r="R2307" i="2" a="1"/>
  <c r="R2307" i="2" s="1"/>
  <c r="R2308" i="2" a="1"/>
  <c r="R2308" i="2" s="1"/>
  <c r="R2309" i="2" a="1"/>
  <c r="R2309" i="2" s="1"/>
  <c r="R2310" i="2" a="1"/>
  <c r="R2310" i="2" s="1"/>
  <c r="R2311" i="2" a="1"/>
  <c r="R2311" i="2" s="1"/>
  <c r="R2312" i="2" a="1"/>
  <c r="R2312" i="2" s="1"/>
  <c r="R2313" i="2" a="1"/>
  <c r="R2313" i="2" s="1"/>
  <c r="R2314" i="2" a="1"/>
  <c r="R2314" i="2" s="1"/>
  <c r="R2315" i="2" a="1"/>
  <c r="R2315" i="2" s="1"/>
  <c r="R2316" i="2" a="1"/>
  <c r="R2316" i="2" s="1"/>
  <c r="R2317" i="2" a="1"/>
  <c r="R2317" i="2" s="1"/>
  <c r="R2318" i="2" a="1"/>
  <c r="R2318" i="2" s="1"/>
  <c r="R2319" i="2" a="1"/>
  <c r="R2319" i="2" s="1"/>
  <c r="R2320" i="2" a="1"/>
  <c r="R2320" i="2" s="1"/>
  <c r="R2321" i="2" a="1"/>
  <c r="R2321" i="2" s="1"/>
  <c r="R2322" i="2" a="1"/>
  <c r="R2322" i="2" s="1"/>
  <c r="R2323" i="2" a="1"/>
  <c r="R2323" i="2" s="1"/>
  <c r="R2324" i="2" a="1"/>
  <c r="R2324" i="2" s="1"/>
  <c r="R2325" i="2" a="1"/>
  <c r="R2325" i="2" s="1"/>
  <c r="R2326" i="2" a="1"/>
  <c r="R2326" i="2" s="1"/>
  <c r="R2327" i="2" a="1"/>
  <c r="R2327" i="2" s="1"/>
  <c r="R2328" i="2" a="1"/>
  <c r="R2328" i="2" s="1"/>
  <c r="R2329" i="2" a="1"/>
  <c r="R2329" i="2" s="1"/>
  <c r="R2330" i="2" a="1"/>
  <c r="R2330" i="2" s="1"/>
  <c r="R2331" i="2" a="1"/>
  <c r="R2331" i="2" s="1"/>
  <c r="R2332" i="2" a="1"/>
  <c r="R2332" i="2" s="1"/>
  <c r="R2333" i="2" a="1"/>
  <c r="R2333" i="2" s="1"/>
  <c r="R2334" i="2" a="1"/>
  <c r="R2334" i="2" s="1"/>
  <c r="R2335" i="2" a="1"/>
  <c r="R2335" i="2" s="1"/>
  <c r="R2336" i="2" a="1"/>
  <c r="R2336" i="2" s="1"/>
  <c r="R2337" i="2" a="1"/>
  <c r="R2337" i="2" s="1"/>
  <c r="R2338" i="2" a="1"/>
  <c r="R2338" i="2" s="1"/>
  <c r="R2339" i="2" a="1"/>
  <c r="R2339" i="2" s="1"/>
  <c r="R2340" i="2" a="1"/>
  <c r="R2340" i="2" s="1"/>
  <c r="R2341" i="2" a="1"/>
  <c r="R2341" i="2" s="1"/>
  <c r="R2342" i="2" a="1"/>
  <c r="R2342" i="2" s="1"/>
  <c r="R2343" i="2" a="1"/>
  <c r="R2343" i="2" s="1"/>
  <c r="R2344" i="2" a="1"/>
  <c r="R2344" i="2" s="1"/>
  <c r="R2345" i="2" a="1"/>
  <c r="R2345" i="2" s="1"/>
  <c r="R2346" i="2" a="1"/>
  <c r="R2346" i="2" s="1"/>
  <c r="R2347" i="2" a="1"/>
  <c r="R2347" i="2" s="1"/>
  <c r="R2348" i="2" a="1"/>
  <c r="R2348" i="2" s="1"/>
  <c r="R2349" i="2" a="1"/>
  <c r="R2349" i="2" s="1"/>
  <c r="R2350" i="2" a="1"/>
  <c r="R2350" i="2" s="1"/>
  <c r="R2351" i="2" a="1"/>
  <c r="R2351" i="2" s="1"/>
  <c r="R2352" i="2" a="1"/>
  <c r="R2352" i="2" s="1"/>
  <c r="R2353" i="2" a="1"/>
  <c r="R2353" i="2" s="1"/>
  <c r="R2354" i="2" a="1"/>
  <c r="R2354" i="2" s="1"/>
  <c r="R2355" i="2" a="1"/>
  <c r="R2355" i="2" s="1"/>
  <c r="R2356" i="2" a="1"/>
  <c r="R2356" i="2" s="1"/>
  <c r="R2357" i="2" a="1"/>
  <c r="R2357" i="2" s="1"/>
  <c r="R2358" i="2" a="1"/>
  <c r="R2358" i="2" s="1"/>
  <c r="R2359" i="2" a="1"/>
  <c r="R2359" i="2" s="1"/>
  <c r="R2360" i="2" a="1"/>
  <c r="R2360" i="2" s="1"/>
  <c r="R2361" i="2" a="1"/>
  <c r="R2361" i="2" s="1"/>
  <c r="R2362" i="2" a="1"/>
  <c r="R2362" i="2" s="1"/>
  <c r="R2363" i="2" a="1"/>
  <c r="R2363" i="2" s="1"/>
  <c r="R2364" i="2" a="1"/>
  <c r="R2364" i="2" s="1"/>
  <c r="R2365" i="2" a="1"/>
  <c r="R2365" i="2" s="1"/>
  <c r="R2366" i="2" a="1"/>
  <c r="R2366" i="2" s="1"/>
  <c r="R2367" i="2" a="1"/>
  <c r="R2367" i="2" s="1"/>
  <c r="R2368" i="2" a="1"/>
  <c r="R2368" i="2" s="1"/>
  <c r="R2369" i="2" a="1"/>
  <c r="R2369" i="2" s="1"/>
  <c r="R2370" i="2" a="1"/>
  <c r="R2370" i="2" s="1"/>
  <c r="R2371" i="2" a="1"/>
  <c r="R2371" i="2" s="1"/>
  <c r="R2372" i="2" a="1"/>
  <c r="R2372" i="2" s="1"/>
  <c r="R2373" i="2" a="1"/>
  <c r="R2373" i="2" s="1"/>
  <c r="R2374" i="2" a="1"/>
  <c r="R2374" i="2" s="1"/>
  <c r="R2375" i="2" a="1"/>
  <c r="R2375" i="2" s="1"/>
  <c r="R2376" i="2" a="1"/>
  <c r="R2376" i="2" s="1"/>
  <c r="R2377" i="2" a="1"/>
  <c r="R2377" i="2" s="1"/>
  <c r="R2378" i="2" a="1"/>
  <c r="R2378" i="2" s="1"/>
  <c r="R2379" i="2" a="1"/>
  <c r="R2379" i="2" s="1"/>
  <c r="R2380" i="2" a="1"/>
  <c r="R2380" i="2" s="1"/>
  <c r="R2381" i="2" a="1"/>
  <c r="R2381" i="2" s="1"/>
  <c r="R2382" i="2" a="1"/>
  <c r="R2382" i="2" s="1"/>
  <c r="R2383" i="2" a="1"/>
  <c r="R2383" i="2" s="1"/>
  <c r="R2384" i="2" a="1"/>
  <c r="R2384" i="2" s="1"/>
  <c r="R2385" i="2" a="1"/>
  <c r="R2385" i="2" s="1"/>
  <c r="R2386" i="2" a="1"/>
  <c r="R2386" i="2" s="1"/>
  <c r="R2387" i="2" a="1"/>
  <c r="R2387" i="2" s="1"/>
  <c r="R2388" i="2" a="1"/>
  <c r="R2388" i="2" s="1"/>
  <c r="R2389" i="2" a="1"/>
  <c r="R2389" i="2" s="1"/>
  <c r="R2390" i="2" a="1"/>
  <c r="R2390" i="2" s="1"/>
  <c r="R2391" i="2" a="1"/>
  <c r="R2391" i="2" s="1"/>
  <c r="R2392" i="2" a="1"/>
  <c r="R2392" i="2" s="1"/>
  <c r="R2393" i="2" a="1"/>
  <c r="R2393" i="2" s="1"/>
  <c r="R2394" i="2" a="1"/>
  <c r="R2394" i="2" s="1"/>
  <c r="R2395" i="2" a="1"/>
  <c r="R2395" i="2" s="1"/>
  <c r="R2396" i="2" a="1"/>
  <c r="R2396" i="2" s="1"/>
  <c r="R2397" i="2" a="1"/>
  <c r="R2397" i="2" s="1"/>
  <c r="R2398" i="2" a="1"/>
  <c r="R2398" i="2" s="1"/>
  <c r="R2399" i="2" a="1"/>
  <c r="R2399" i="2" s="1"/>
  <c r="R2400" i="2" a="1"/>
  <c r="R2400" i="2" s="1"/>
  <c r="R2401" i="2" a="1"/>
  <c r="R2401" i="2" s="1"/>
  <c r="R2402" i="2" a="1"/>
  <c r="R2402" i="2" s="1"/>
  <c r="R2403" i="2" a="1"/>
  <c r="R2403" i="2" s="1"/>
  <c r="R2404" i="2" a="1"/>
  <c r="R2404" i="2" s="1"/>
  <c r="R2405" i="2" a="1"/>
  <c r="R2405" i="2" s="1"/>
  <c r="R2406" i="2" a="1"/>
  <c r="R2406" i="2" s="1"/>
  <c r="R2407" i="2" a="1"/>
  <c r="R2407" i="2" s="1"/>
  <c r="R2408" i="2" a="1"/>
  <c r="R2408" i="2" s="1"/>
  <c r="R2409" i="2" a="1"/>
  <c r="R2409" i="2" s="1"/>
  <c r="R2410" i="2" a="1"/>
  <c r="R2410" i="2" s="1"/>
  <c r="R2411" i="2" a="1"/>
  <c r="R2411" i="2" s="1"/>
  <c r="R2412" i="2" a="1"/>
  <c r="R2412" i="2" s="1"/>
  <c r="R2413" i="2" a="1"/>
  <c r="R2413" i="2" s="1"/>
  <c r="R2414" i="2" a="1"/>
  <c r="R2414" i="2" s="1"/>
  <c r="R2415" i="2" a="1"/>
  <c r="R2415" i="2" s="1"/>
  <c r="R2416" i="2" a="1"/>
  <c r="R2416" i="2" s="1"/>
  <c r="R2417" i="2" a="1"/>
  <c r="R2417" i="2" s="1"/>
  <c r="R2418" i="2" a="1"/>
  <c r="R2418" i="2" s="1"/>
  <c r="R2419" i="2" a="1"/>
  <c r="R2419" i="2" s="1"/>
  <c r="R2420" i="2" a="1"/>
  <c r="R2420" i="2" s="1"/>
  <c r="R2421" i="2" a="1"/>
  <c r="R2421" i="2" s="1"/>
  <c r="R2422" i="2" a="1"/>
  <c r="R2422" i="2" s="1"/>
  <c r="R2423" i="2" a="1"/>
  <c r="R2423" i="2" s="1"/>
  <c r="R2424" i="2" a="1"/>
  <c r="R2424" i="2" s="1"/>
  <c r="R2425" i="2" a="1"/>
  <c r="R2425" i="2" s="1"/>
  <c r="R2426" i="2" a="1"/>
  <c r="R2426" i="2" s="1"/>
  <c r="R2427" i="2" a="1"/>
  <c r="R2427" i="2" s="1"/>
  <c r="R2428" i="2" a="1"/>
  <c r="R2428" i="2" s="1"/>
  <c r="R2429" i="2" a="1"/>
  <c r="R2429" i="2" s="1"/>
  <c r="R2430" i="2" a="1"/>
  <c r="R2430" i="2" s="1"/>
  <c r="R2431" i="2" a="1"/>
  <c r="R2431" i="2" s="1"/>
  <c r="R2432" i="2" a="1"/>
  <c r="R2432" i="2" s="1"/>
  <c r="R2433" i="2" a="1"/>
  <c r="R2433" i="2" s="1"/>
  <c r="R2434" i="2" a="1"/>
  <c r="R2434" i="2" s="1"/>
  <c r="R2435" i="2" a="1"/>
  <c r="R2435" i="2" s="1"/>
  <c r="R2436" i="2" a="1"/>
  <c r="R2436" i="2" s="1"/>
  <c r="R2437" i="2" a="1"/>
  <c r="R2437" i="2" s="1"/>
  <c r="R2438" i="2" a="1"/>
  <c r="R2438" i="2" s="1"/>
  <c r="R2439" i="2" a="1"/>
  <c r="R2439" i="2" s="1"/>
  <c r="R2440" i="2" a="1"/>
  <c r="R2440" i="2" s="1"/>
  <c r="R2441" i="2" a="1"/>
  <c r="R2441" i="2" s="1"/>
  <c r="R2442" i="2" a="1"/>
  <c r="R2442" i="2" s="1"/>
  <c r="R2443" i="2" a="1"/>
  <c r="R2443" i="2" s="1"/>
  <c r="R2444" i="2" a="1"/>
  <c r="R2444" i="2" s="1"/>
  <c r="R2445" i="2" a="1"/>
  <c r="R2445" i="2" s="1"/>
  <c r="R2446" i="2" a="1"/>
  <c r="R2446" i="2" s="1"/>
  <c r="R2447" i="2" a="1"/>
  <c r="R2447" i="2" s="1"/>
  <c r="R2448" i="2" a="1"/>
  <c r="R2448" i="2" s="1"/>
  <c r="R2449" i="2" a="1"/>
  <c r="R2449" i="2" s="1"/>
  <c r="R2450" i="2" a="1"/>
  <c r="R2450" i="2" s="1"/>
  <c r="R2451" i="2" a="1"/>
  <c r="R2451" i="2" s="1"/>
  <c r="R2452" i="2" a="1"/>
  <c r="R2452" i="2" s="1"/>
  <c r="R2453" i="2" a="1"/>
  <c r="R2453" i="2" s="1"/>
  <c r="R2454" i="2" a="1"/>
  <c r="R2454" i="2" s="1"/>
  <c r="R2455" i="2" a="1"/>
  <c r="R2455" i="2" s="1"/>
  <c r="R2456" i="2" a="1"/>
  <c r="R2456" i="2" s="1"/>
  <c r="R2457" i="2" a="1"/>
  <c r="R2457" i="2" s="1"/>
  <c r="R2458" i="2" a="1"/>
  <c r="R2458" i="2" s="1"/>
  <c r="R2459" i="2" a="1"/>
  <c r="R2459" i="2" s="1"/>
  <c r="R2460" i="2" a="1"/>
  <c r="R2460" i="2" s="1"/>
  <c r="R2461" i="2" a="1"/>
  <c r="R2461" i="2" s="1"/>
  <c r="R2462" i="2" a="1"/>
  <c r="R2462" i="2" s="1"/>
  <c r="R2463" i="2" a="1"/>
  <c r="R2463" i="2" s="1"/>
  <c r="R2464" i="2" a="1"/>
  <c r="R2464" i="2" s="1"/>
  <c r="R2465" i="2" a="1"/>
  <c r="R2465" i="2" s="1"/>
  <c r="R2466" i="2" a="1"/>
  <c r="R2466" i="2" s="1"/>
  <c r="R2467" i="2" a="1"/>
  <c r="R2467" i="2" s="1"/>
  <c r="R2468" i="2" a="1"/>
  <c r="R2468" i="2" s="1"/>
  <c r="R2469" i="2" a="1"/>
  <c r="R2469" i="2" s="1"/>
  <c r="R2470" i="2" a="1"/>
  <c r="R2470" i="2" s="1"/>
  <c r="R2471" i="2" a="1"/>
  <c r="R2471" i="2" s="1"/>
  <c r="R2472" i="2" a="1"/>
  <c r="R2472" i="2" s="1"/>
  <c r="R2473" i="2" a="1"/>
  <c r="R2473" i="2" s="1"/>
  <c r="R2474" i="2" a="1"/>
  <c r="R2474" i="2" s="1"/>
  <c r="R2475" i="2" a="1"/>
  <c r="R2475" i="2" s="1"/>
  <c r="R2476" i="2" a="1"/>
  <c r="R2476" i="2" s="1"/>
  <c r="R2477" i="2" a="1"/>
  <c r="R2477" i="2" s="1"/>
  <c r="R2478" i="2" a="1"/>
  <c r="R2478" i="2" s="1"/>
  <c r="R2479" i="2" a="1"/>
  <c r="R2479" i="2" s="1"/>
  <c r="R2480" i="2" a="1"/>
  <c r="R2480" i="2" s="1"/>
  <c r="R2481" i="2" a="1"/>
  <c r="R2481" i="2" s="1"/>
  <c r="R2482" i="2" a="1"/>
  <c r="R2482" i="2" s="1"/>
  <c r="R2483" i="2" a="1"/>
  <c r="R2483" i="2" s="1"/>
  <c r="R2484" i="2" a="1"/>
  <c r="R2484" i="2" s="1"/>
  <c r="R2485" i="2" a="1"/>
  <c r="R2485" i="2" s="1"/>
  <c r="R2486" i="2" a="1"/>
  <c r="R2486" i="2" s="1"/>
  <c r="R2487" i="2" a="1"/>
  <c r="R2487" i="2" s="1"/>
  <c r="R2488" i="2" a="1"/>
  <c r="R2488" i="2" s="1"/>
  <c r="R2489" i="2" a="1"/>
  <c r="R2489" i="2" s="1"/>
  <c r="R2490" i="2" a="1"/>
  <c r="R2490" i="2" s="1"/>
  <c r="R2491" i="2" a="1"/>
  <c r="R2491" i="2" s="1"/>
  <c r="R2492" i="2" a="1"/>
  <c r="R2492" i="2" s="1"/>
  <c r="R2493" i="2" a="1"/>
  <c r="R2493" i="2" s="1"/>
  <c r="R2494" i="2" a="1"/>
  <c r="R2494" i="2" s="1"/>
  <c r="R2495" i="2" a="1"/>
  <c r="R2495" i="2" s="1"/>
  <c r="R2496" i="2" a="1"/>
  <c r="R2496" i="2" s="1"/>
  <c r="R2497" i="2" a="1"/>
  <c r="R2497" i="2" s="1"/>
  <c r="R2498" i="2" a="1"/>
  <c r="R2498" i="2" s="1"/>
  <c r="R2499" i="2" a="1"/>
  <c r="R2499" i="2" s="1"/>
  <c r="R2500" i="2" a="1"/>
  <c r="R2500" i="2" s="1"/>
  <c r="R2501" i="2" a="1"/>
  <c r="R2501" i="2" s="1"/>
  <c r="R2502" i="2" a="1"/>
  <c r="R2502" i="2" s="1"/>
  <c r="R2503" i="2" a="1"/>
  <c r="R2503" i="2" s="1"/>
  <c r="R2504" i="2" a="1"/>
  <c r="R2504" i="2" s="1"/>
  <c r="R2505" i="2" a="1"/>
  <c r="R2505" i="2" s="1"/>
  <c r="R2506" i="2" a="1"/>
  <c r="R2506" i="2" s="1"/>
  <c r="R2507" i="2" a="1"/>
  <c r="R2507" i="2" s="1"/>
  <c r="R2508" i="2" a="1"/>
  <c r="R2508" i="2" s="1"/>
  <c r="R2509" i="2" a="1"/>
  <c r="R2509" i="2" s="1"/>
  <c r="R2510" i="2" a="1"/>
  <c r="R2510" i="2" s="1"/>
  <c r="R2511" i="2" a="1"/>
  <c r="R2511" i="2" s="1"/>
  <c r="R2512" i="2" a="1"/>
  <c r="R2512" i="2" s="1"/>
  <c r="R2513" i="2" a="1"/>
  <c r="R2513" i="2" s="1"/>
  <c r="R2514" i="2" a="1"/>
  <c r="R2514" i="2" s="1"/>
  <c r="R2515" i="2" a="1"/>
  <c r="R2515" i="2" s="1"/>
  <c r="R2516" i="2" a="1"/>
  <c r="R2516" i="2" s="1"/>
  <c r="R2517" i="2" a="1"/>
  <c r="R2517" i="2" s="1"/>
  <c r="R2518" i="2" a="1"/>
  <c r="R2518" i="2" s="1"/>
  <c r="R2519" i="2" a="1"/>
  <c r="R2519" i="2" s="1"/>
  <c r="R2520" i="2" a="1"/>
  <c r="R2520" i="2" s="1"/>
  <c r="R2521" i="2" a="1"/>
  <c r="R2521" i="2" s="1"/>
  <c r="R2522" i="2" a="1"/>
  <c r="R2522" i="2" s="1"/>
  <c r="R2523" i="2" a="1"/>
  <c r="R2523" i="2" s="1"/>
  <c r="R2524" i="2" a="1"/>
  <c r="R2524" i="2" s="1"/>
  <c r="R2525" i="2" a="1"/>
  <c r="R2525" i="2" s="1"/>
  <c r="R2526" i="2" a="1"/>
  <c r="R2526" i="2" s="1"/>
  <c r="R2527" i="2" a="1"/>
  <c r="R2527" i="2" s="1"/>
  <c r="R2528" i="2" a="1"/>
  <c r="R2528" i="2" s="1"/>
  <c r="R2529" i="2" a="1"/>
  <c r="R2529" i="2" s="1"/>
  <c r="R2530" i="2" a="1"/>
  <c r="R2530" i="2" s="1"/>
  <c r="R2531" i="2" a="1"/>
  <c r="R2531" i="2" s="1"/>
  <c r="R2532" i="2" a="1"/>
  <c r="R2532" i="2" s="1"/>
  <c r="R2533" i="2" a="1"/>
  <c r="R2533" i="2" s="1"/>
  <c r="R2534" i="2" a="1"/>
  <c r="R2534" i="2" s="1"/>
  <c r="R2535" i="2" a="1"/>
  <c r="R2535" i="2" s="1"/>
  <c r="R2536" i="2" a="1"/>
  <c r="R2536" i="2" s="1"/>
  <c r="R2537" i="2" a="1"/>
  <c r="R2537" i="2" s="1"/>
  <c r="R2538" i="2" a="1"/>
  <c r="R2538" i="2" s="1"/>
  <c r="R2539" i="2" a="1"/>
  <c r="R2539" i="2" s="1"/>
  <c r="R2540" i="2" a="1"/>
  <c r="R2540" i="2" s="1"/>
  <c r="R2541" i="2" a="1"/>
  <c r="R2541" i="2" s="1"/>
  <c r="R2542" i="2" a="1"/>
  <c r="R2542" i="2" s="1"/>
  <c r="R2543" i="2" a="1"/>
  <c r="R2543" i="2" s="1"/>
  <c r="R2544" i="2" a="1"/>
  <c r="R2544" i="2" s="1"/>
  <c r="R2545" i="2" a="1"/>
  <c r="R2545" i="2" s="1"/>
  <c r="R2546" i="2" a="1"/>
  <c r="R2546" i="2" s="1"/>
  <c r="R2547" i="2" a="1"/>
  <c r="R2547" i="2" s="1"/>
  <c r="R2548" i="2" a="1"/>
  <c r="R2548" i="2" s="1"/>
  <c r="R2549" i="2" a="1"/>
  <c r="R2549" i="2" s="1"/>
  <c r="R2550" i="2" a="1"/>
  <c r="R2550" i="2" s="1"/>
  <c r="R2551" i="2" a="1"/>
  <c r="R2551" i="2" s="1"/>
  <c r="R2552" i="2" a="1"/>
  <c r="R2552" i="2" s="1"/>
  <c r="R2553" i="2" a="1"/>
  <c r="R2553" i="2" s="1"/>
  <c r="R2554" i="2" a="1"/>
  <c r="R2554" i="2" s="1"/>
  <c r="R2555" i="2" a="1"/>
  <c r="R2555" i="2" s="1"/>
  <c r="R2556" i="2" a="1"/>
  <c r="R2556" i="2" s="1"/>
  <c r="R2557" i="2" a="1"/>
  <c r="R2557" i="2" s="1"/>
  <c r="R2558" i="2" a="1"/>
  <c r="R2558" i="2" s="1"/>
  <c r="R2559" i="2" a="1"/>
  <c r="R2559" i="2" s="1"/>
  <c r="R2560" i="2" a="1"/>
  <c r="R2560" i="2" s="1"/>
  <c r="R2561" i="2" a="1"/>
  <c r="R2561" i="2" s="1"/>
  <c r="R2562" i="2" a="1"/>
  <c r="R2562" i="2" s="1"/>
  <c r="R2563" i="2" a="1"/>
  <c r="R2563" i="2" s="1"/>
  <c r="R2564" i="2" a="1"/>
  <c r="R2564" i="2" s="1"/>
  <c r="R2565" i="2" a="1"/>
  <c r="R2565" i="2" s="1"/>
  <c r="R2566" i="2" a="1"/>
  <c r="R2566" i="2" s="1"/>
  <c r="R2567" i="2" a="1"/>
  <c r="R2567" i="2" s="1"/>
  <c r="R2568" i="2" a="1"/>
  <c r="R2568" i="2" s="1"/>
  <c r="R2569" i="2" a="1"/>
  <c r="R2569" i="2" s="1"/>
  <c r="R2570" i="2" a="1"/>
  <c r="R2570" i="2" s="1"/>
  <c r="R2571" i="2" a="1"/>
  <c r="R2571" i="2" s="1"/>
  <c r="R2572" i="2" a="1"/>
  <c r="R2572" i="2" s="1"/>
  <c r="R2573" i="2" a="1"/>
  <c r="R2573" i="2" s="1"/>
  <c r="R2574" i="2" a="1"/>
  <c r="R2574" i="2" s="1"/>
  <c r="R2575" i="2" a="1"/>
  <c r="R2575" i="2" s="1"/>
  <c r="R2576" i="2" a="1"/>
  <c r="R2576" i="2" s="1"/>
  <c r="R2577" i="2" a="1"/>
  <c r="R2577" i="2" s="1"/>
  <c r="R2578" i="2" a="1"/>
  <c r="R2578" i="2" s="1"/>
  <c r="R2579" i="2" a="1"/>
  <c r="R2579" i="2" s="1"/>
  <c r="R2580" i="2" a="1"/>
  <c r="R2580" i="2" s="1"/>
  <c r="R2581" i="2" a="1"/>
  <c r="R2581" i="2" s="1"/>
  <c r="R2582" i="2" a="1"/>
  <c r="R2582" i="2" s="1"/>
  <c r="R2583" i="2" a="1"/>
  <c r="R2583" i="2" s="1"/>
  <c r="R2584" i="2" a="1"/>
  <c r="R2584" i="2" s="1"/>
  <c r="R2585" i="2" a="1"/>
  <c r="R2585" i="2" s="1"/>
  <c r="R2586" i="2" a="1"/>
  <c r="R2586" i="2" s="1"/>
  <c r="R2587" i="2" a="1"/>
  <c r="R2587" i="2" s="1"/>
  <c r="R2588" i="2" a="1"/>
  <c r="R2588" i="2" s="1"/>
  <c r="R2589" i="2" a="1"/>
  <c r="R2589" i="2" s="1"/>
  <c r="R2590" i="2" a="1"/>
  <c r="R2590" i="2" s="1"/>
  <c r="R2591" i="2" a="1"/>
  <c r="R2591" i="2" s="1"/>
  <c r="R2592" i="2" a="1"/>
  <c r="R2592" i="2" s="1"/>
  <c r="R2593" i="2" a="1"/>
  <c r="R2593" i="2" s="1"/>
  <c r="R2594" i="2" a="1"/>
  <c r="R2594" i="2" s="1"/>
  <c r="R2595" i="2" a="1"/>
  <c r="R2595" i="2" s="1"/>
  <c r="R2596" i="2" a="1"/>
  <c r="R2596" i="2" s="1"/>
  <c r="R2597" i="2" a="1"/>
  <c r="R2597" i="2" s="1"/>
  <c r="R2598" i="2" a="1"/>
  <c r="R2598" i="2" s="1"/>
  <c r="R2599" i="2" a="1"/>
  <c r="R2599" i="2" s="1"/>
  <c r="R2600" i="2" a="1"/>
  <c r="R2600" i="2" s="1"/>
  <c r="R2601" i="2" a="1"/>
  <c r="R2601" i="2" s="1"/>
  <c r="R2602" i="2" a="1"/>
  <c r="R2602" i="2" s="1"/>
  <c r="R2603" i="2" a="1"/>
  <c r="R2603" i="2" s="1"/>
  <c r="R2604" i="2" a="1"/>
  <c r="R2604" i="2" s="1"/>
  <c r="R2605" i="2" a="1"/>
  <c r="R2605" i="2" s="1"/>
  <c r="R2606" i="2" a="1"/>
  <c r="R2606" i="2" s="1"/>
  <c r="R2607" i="2" a="1"/>
  <c r="R2607" i="2" s="1"/>
  <c r="R2608" i="2" a="1"/>
  <c r="R2608" i="2" s="1"/>
  <c r="R2609" i="2" a="1"/>
  <c r="R2609" i="2" s="1"/>
  <c r="R2610" i="2" a="1"/>
  <c r="R2610" i="2" s="1"/>
  <c r="R2611" i="2" a="1"/>
  <c r="R2611" i="2" s="1"/>
  <c r="R2612" i="2" a="1"/>
  <c r="R2612" i="2" s="1"/>
  <c r="R2613" i="2" a="1"/>
  <c r="R2613" i="2" s="1"/>
  <c r="R2614" i="2" a="1"/>
  <c r="R2614" i="2" s="1"/>
  <c r="R2615" i="2" a="1"/>
  <c r="R2615" i="2" s="1"/>
  <c r="R2616" i="2" a="1"/>
  <c r="R2616" i="2" s="1"/>
  <c r="R2617" i="2" a="1"/>
  <c r="R2617" i="2" s="1"/>
  <c r="R2618" i="2" a="1"/>
  <c r="R2618" i="2" s="1"/>
  <c r="R2619" i="2" a="1"/>
  <c r="R2619" i="2" s="1"/>
  <c r="R2620" i="2" a="1"/>
  <c r="R2620" i="2" s="1"/>
  <c r="R2621" i="2" a="1"/>
  <c r="R2621" i="2" s="1"/>
  <c r="R2622" i="2" a="1"/>
  <c r="R2622" i="2" s="1"/>
  <c r="R2623" i="2" a="1"/>
  <c r="R2623" i="2" s="1"/>
  <c r="R2624" i="2" a="1"/>
  <c r="R2624" i="2" s="1"/>
  <c r="R2625" i="2" a="1"/>
  <c r="R2625" i="2" s="1"/>
  <c r="R2626" i="2" a="1"/>
  <c r="R2626" i="2" s="1"/>
  <c r="R2627" i="2" a="1"/>
  <c r="R2627" i="2" s="1"/>
  <c r="R2628" i="2" a="1"/>
  <c r="R2628" i="2" s="1"/>
  <c r="R2629" i="2" a="1"/>
  <c r="R2629" i="2" s="1"/>
  <c r="R2630" i="2" a="1"/>
  <c r="R2630" i="2" s="1"/>
  <c r="R2631" i="2" a="1"/>
  <c r="R2631" i="2" s="1"/>
  <c r="R2632" i="2" a="1"/>
  <c r="R2632" i="2" s="1"/>
  <c r="R2633" i="2" a="1"/>
  <c r="R2633" i="2" s="1"/>
  <c r="R2634" i="2" a="1"/>
  <c r="R2634" i="2" s="1"/>
  <c r="R2635" i="2" a="1"/>
  <c r="R2635" i="2" s="1"/>
  <c r="R2636" i="2" a="1"/>
  <c r="R2636" i="2" s="1"/>
  <c r="R2637" i="2" a="1"/>
  <c r="R2637" i="2" s="1"/>
  <c r="R2638" i="2" a="1"/>
  <c r="R2638" i="2" s="1"/>
  <c r="R2639" i="2" a="1"/>
  <c r="R2639" i="2" s="1"/>
  <c r="R2640" i="2" a="1"/>
  <c r="R2640" i="2" s="1"/>
  <c r="R2641" i="2" a="1"/>
  <c r="R2641" i="2" s="1"/>
  <c r="R2642" i="2" a="1"/>
  <c r="R2642" i="2" s="1"/>
  <c r="R2643" i="2" a="1"/>
  <c r="R2643" i="2" s="1"/>
  <c r="R2644" i="2" a="1"/>
  <c r="R2644" i="2" s="1"/>
  <c r="R2645" i="2" a="1"/>
  <c r="R2645" i="2" s="1"/>
  <c r="R2646" i="2" a="1"/>
  <c r="R2646" i="2" s="1"/>
  <c r="R2647" i="2" a="1"/>
  <c r="R2647" i="2" s="1"/>
  <c r="R2648" i="2" a="1"/>
  <c r="R2648" i="2" s="1"/>
  <c r="R2649" i="2" a="1"/>
  <c r="R2649" i="2" s="1"/>
  <c r="R2650" i="2" a="1"/>
  <c r="R2650" i="2" s="1"/>
  <c r="R2651" i="2" a="1"/>
  <c r="R2651" i="2" s="1"/>
  <c r="R2652" i="2" a="1"/>
  <c r="R2652" i="2" s="1"/>
  <c r="R2653" i="2" a="1"/>
  <c r="R2653" i="2" s="1"/>
  <c r="R2654" i="2" a="1"/>
  <c r="R2654" i="2" s="1"/>
  <c r="R2655" i="2" a="1"/>
  <c r="R2655" i="2" s="1"/>
  <c r="R2656" i="2" a="1"/>
  <c r="R2656" i="2" s="1"/>
  <c r="R2657" i="2" a="1"/>
  <c r="R2657" i="2" s="1"/>
  <c r="R2658" i="2" a="1"/>
  <c r="R2658" i="2" s="1"/>
  <c r="R2659" i="2" a="1"/>
  <c r="R2659" i="2" s="1"/>
  <c r="R2660" i="2" a="1"/>
  <c r="R2660" i="2" s="1"/>
  <c r="R2661" i="2" a="1"/>
  <c r="R2661" i="2" s="1"/>
  <c r="R2662" i="2" a="1"/>
  <c r="R2662" i="2" s="1"/>
  <c r="R2663" i="2" a="1"/>
  <c r="R2663" i="2" s="1"/>
  <c r="R2664" i="2" a="1"/>
  <c r="R2664" i="2" s="1"/>
  <c r="R2665" i="2" a="1"/>
  <c r="R2665" i="2" s="1"/>
  <c r="R2666" i="2" a="1"/>
  <c r="R2666" i="2" s="1"/>
  <c r="R2667" i="2" a="1"/>
  <c r="R2667" i="2" s="1"/>
  <c r="R2668" i="2" a="1"/>
  <c r="R2668" i="2" s="1"/>
  <c r="R2669" i="2" a="1"/>
  <c r="R2669" i="2" s="1"/>
  <c r="R2670" i="2" a="1"/>
  <c r="R2670" i="2" s="1"/>
  <c r="R2671" i="2" a="1"/>
  <c r="R2671" i="2" s="1"/>
  <c r="R2672" i="2" a="1"/>
  <c r="R2672" i="2" s="1"/>
  <c r="R2673" i="2" a="1"/>
  <c r="R2673" i="2" s="1"/>
  <c r="R2674" i="2" a="1"/>
  <c r="R2674" i="2" s="1"/>
  <c r="R2675" i="2" a="1"/>
  <c r="R2675" i="2" s="1"/>
  <c r="R2676" i="2" a="1"/>
  <c r="R2676" i="2" s="1"/>
  <c r="R2677" i="2" a="1"/>
  <c r="R2677" i="2" s="1"/>
  <c r="R2678" i="2" a="1"/>
  <c r="R2678" i="2" s="1"/>
  <c r="R2679" i="2" a="1"/>
  <c r="R2679" i="2" s="1"/>
  <c r="R2680" i="2" a="1"/>
  <c r="R2680" i="2" s="1"/>
  <c r="R2681" i="2" a="1"/>
  <c r="R2681" i="2" s="1"/>
  <c r="R2682" i="2" a="1"/>
  <c r="R2682" i="2" s="1"/>
  <c r="R2683" i="2" a="1"/>
  <c r="R2683" i="2" s="1"/>
  <c r="R2684" i="2" a="1"/>
  <c r="R2684" i="2" s="1"/>
  <c r="R2685" i="2" a="1"/>
  <c r="R2685" i="2" s="1"/>
  <c r="R2686" i="2" a="1"/>
  <c r="R2686" i="2" s="1"/>
  <c r="R2687" i="2" a="1"/>
  <c r="R2687" i="2" s="1"/>
  <c r="R2688" i="2" a="1"/>
  <c r="R2688" i="2" s="1"/>
  <c r="R2689" i="2" a="1"/>
  <c r="R2689" i="2" s="1"/>
  <c r="R2690" i="2" a="1"/>
  <c r="R2690" i="2" s="1"/>
  <c r="R2691" i="2" a="1"/>
  <c r="R2691" i="2" s="1"/>
  <c r="R2692" i="2" a="1"/>
  <c r="R2692" i="2" s="1"/>
  <c r="R2693" i="2" a="1"/>
  <c r="R2693" i="2" s="1"/>
  <c r="R2694" i="2" a="1"/>
  <c r="R2694" i="2" s="1"/>
  <c r="R2695" i="2" a="1"/>
  <c r="R2695" i="2" s="1"/>
  <c r="R2696" i="2" a="1"/>
  <c r="R2696" i="2" s="1"/>
  <c r="R2697" i="2" a="1"/>
  <c r="R2697" i="2" s="1"/>
  <c r="R2698" i="2" a="1"/>
  <c r="R2698" i="2" s="1"/>
  <c r="R2699" i="2" a="1"/>
  <c r="R2699" i="2" s="1"/>
  <c r="R2700" i="2" a="1"/>
  <c r="R2700" i="2" s="1"/>
  <c r="R2701" i="2" a="1"/>
  <c r="R2701" i="2" s="1"/>
  <c r="R2702" i="2" a="1"/>
  <c r="R2702" i="2" s="1"/>
  <c r="R2703" i="2" a="1"/>
  <c r="R2703" i="2" s="1"/>
  <c r="R2704" i="2" a="1"/>
  <c r="R2704" i="2" s="1"/>
  <c r="R2705" i="2" a="1"/>
  <c r="R2705" i="2" s="1"/>
  <c r="R2706" i="2" a="1"/>
  <c r="R2706" i="2" s="1"/>
  <c r="R2707" i="2" a="1"/>
  <c r="R2707" i="2" s="1"/>
  <c r="R2708" i="2" a="1"/>
  <c r="R2708" i="2" s="1"/>
  <c r="R2709" i="2" a="1"/>
  <c r="R2709" i="2" s="1"/>
  <c r="R2710" i="2" a="1"/>
  <c r="R2710" i="2" s="1"/>
  <c r="R2711" i="2" a="1"/>
  <c r="R2711" i="2" s="1"/>
  <c r="R2712" i="2" a="1"/>
  <c r="R2712" i="2" s="1"/>
  <c r="R2713" i="2" a="1"/>
  <c r="R2713" i="2" s="1"/>
  <c r="R2714" i="2" a="1"/>
  <c r="R2714" i="2" s="1"/>
  <c r="R2715" i="2" a="1"/>
  <c r="R2715" i="2" s="1"/>
  <c r="R2716" i="2" a="1"/>
  <c r="R2716" i="2" s="1"/>
  <c r="R2717" i="2" a="1"/>
  <c r="R2717" i="2" s="1"/>
  <c r="R2718" i="2" a="1"/>
  <c r="R2718" i="2" s="1"/>
  <c r="R2719" i="2" a="1"/>
  <c r="R2719" i="2" s="1"/>
  <c r="R2720" i="2" a="1"/>
  <c r="R2720" i="2" s="1"/>
  <c r="R2721" i="2" a="1"/>
  <c r="R2721" i="2" s="1"/>
  <c r="R2722" i="2" a="1"/>
  <c r="R2722" i="2" s="1"/>
  <c r="R2723" i="2" a="1"/>
  <c r="R2723" i="2" s="1"/>
  <c r="R2724" i="2" a="1"/>
  <c r="R2724" i="2" s="1"/>
  <c r="R2725" i="2" a="1"/>
  <c r="R2725" i="2" s="1"/>
  <c r="R2726" i="2" a="1"/>
  <c r="R2726" i="2" s="1"/>
  <c r="R2727" i="2" a="1"/>
  <c r="R2727" i="2" s="1"/>
  <c r="R2728" i="2" a="1"/>
  <c r="R2728" i="2" s="1"/>
  <c r="R2729" i="2" a="1"/>
  <c r="R2729" i="2" s="1"/>
  <c r="R2730" i="2" a="1"/>
  <c r="R2730" i="2" s="1"/>
  <c r="R2731" i="2" a="1"/>
  <c r="R2731" i="2" s="1"/>
  <c r="R2732" i="2" a="1"/>
  <c r="R2732" i="2" s="1"/>
  <c r="R2733" i="2" a="1"/>
  <c r="R2733" i="2" s="1"/>
  <c r="R2734" i="2" a="1"/>
  <c r="R2734" i="2" s="1"/>
  <c r="R2735" i="2" a="1"/>
  <c r="R2735" i="2" s="1"/>
  <c r="R2736" i="2" a="1"/>
  <c r="R2736" i="2" s="1"/>
  <c r="R2737" i="2" a="1"/>
  <c r="R2737" i="2" s="1"/>
  <c r="R2738" i="2" a="1"/>
  <c r="R2738" i="2" s="1"/>
  <c r="R2739" i="2" a="1"/>
  <c r="R2739" i="2" s="1"/>
  <c r="R2740" i="2" a="1"/>
  <c r="R2740" i="2" s="1"/>
  <c r="R2741" i="2" a="1"/>
  <c r="R2741" i="2" s="1"/>
  <c r="R2742" i="2" a="1"/>
  <c r="R2742" i="2" s="1"/>
  <c r="R2743" i="2" a="1"/>
  <c r="R2743" i="2" s="1"/>
  <c r="R2744" i="2" a="1"/>
  <c r="R2744" i="2" s="1"/>
  <c r="R2745" i="2" a="1"/>
  <c r="R2745" i="2" s="1"/>
  <c r="R2746" i="2" a="1"/>
  <c r="R2746" i="2" s="1"/>
  <c r="R2747" i="2" a="1"/>
  <c r="R2747" i="2" s="1"/>
  <c r="R2748" i="2" a="1"/>
  <c r="R2748" i="2" s="1"/>
  <c r="R2749" i="2" a="1"/>
  <c r="R2749" i="2" s="1"/>
  <c r="R2750" i="2" a="1"/>
  <c r="R2750" i="2" s="1"/>
  <c r="R2751" i="2" a="1"/>
  <c r="R2751" i="2" s="1"/>
  <c r="R2752" i="2" a="1"/>
  <c r="R2752" i="2" s="1"/>
  <c r="R2753" i="2" a="1"/>
  <c r="R2753" i="2" s="1"/>
  <c r="R2754" i="2" a="1"/>
  <c r="R2754" i="2" s="1"/>
  <c r="R2755" i="2" a="1"/>
  <c r="R2755" i="2" s="1"/>
  <c r="R2756" i="2" a="1"/>
  <c r="R2756" i="2" s="1"/>
  <c r="R2757" i="2" a="1"/>
  <c r="R2757" i="2" s="1"/>
  <c r="R2758" i="2" a="1"/>
  <c r="R2758" i="2" s="1"/>
  <c r="R2759" i="2" a="1"/>
  <c r="R2759" i="2" s="1"/>
  <c r="R2760" i="2" a="1"/>
  <c r="R2760" i="2" s="1"/>
  <c r="R2761" i="2" a="1"/>
  <c r="R2761" i="2" s="1"/>
  <c r="R2762" i="2" a="1"/>
  <c r="R2762" i="2" s="1"/>
  <c r="R2763" i="2" a="1"/>
  <c r="R2763" i="2" s="1"/>
  <c r="R2764" i="2" a="1"/>
  <c r="R2764" i="2" s="1"/>
  <c r="R2765" i="2" a="1"/>
  <c r="R2765" i="2" s="1"/>
  <c r="R2766" i="2" a="1"/>
  <c r="R2766" i="2" s="1"/>
  <c r="R2767" i="2" a="1"/>
  <c r="R2767" i="2" s="1"/>
  <c r="R2768" i="2" a="1"/>
  <c r="R2768" i="2" s="1"/>
  <c r="R2769" i="2" a="1"/>
  <c r="R2769" i="2" s="1"/>
  <c r="R2770" i="2" a="1"/>
  <c r="R2770" i="2" s="1"/>
  <c r="R2771" i="2" a="1"/>
  <c r="R2771" i="2" s="1"/>
  <c r="R2772" i="2" a="1"/>
  <c r="R2772" i="2" s="1"/>
  <c r="R2773" i="2" a="1"/>
  <c r="R2773" i="2" s="1"/>
  <c r="R2774" i="2" a="1"/>
  <c r="R2774" i="2" s="1"/>
  <c r="R2775" i="2" a="1"/>
  <c r="R2775" i="2" s="1"/>
  <c r="R2776" i="2" a="1"/>
  <c r="R2776" i="2" s="1"/>
  <c r="R2777" i="2" a="1"/>
  <c r="R2777" i="2" s="1"/>
  <c r="R2778" i="2" a="1"/>
  <c r="R2778" i="2" s="1"/>
  <c r="R2779" i="2" a="1"/>
  <c r="R2779" i="2" s="1"/>
  <c r="R2780" i="2" a="1"/>
  <c r="R2780" i="2" s="1"/>
  <c r="R2781" i="2" a="1"/>
  <c r="R2781" i="2" s="1"/>
  <c r="R2782" i="2" a="1"/>
  <c r="R2782" i="2" s="1"/>
  <c r="R2783" i="2" a="1"/>
  <c r="R2783" i="2" s="1"/>
  <c r="R2784" i="2" a="1"/>
  <c r="R2784" i="2" s="1"/>
  <c r="R2785" i="2" a="1"/>
  <c r="R2785" i="2" s="1"/>
  <c r="R2786" i="2" a="1"/>
  <c r="R2786" i="2" s="1"/>
  <c r="R2787" i="2" a="1"/>
  <c r="R2787" i="2" s="1"/>
  <c r="R2788" i="2" a="1"/>
  <c r="R2788" i="2" s="1"/>
  <c r="R2789" i="2" a="1"/>
  <c r="R2789" i="2" s="1"/>
  <c r="R2790" i="2" a="1"/>
  <c r="R2790" i="2" s="1"/>
  <c r="R2791" i="2" a="1"/>
  <c r="R2791" i="2" s="1"/>
  <c r="R2792" i="2" a="1"/>
  <c r="R2792" i="2" s="1"/>
  <c r="R2793" i="2" a="1"/>
  <c r="R2793" i="2" s="1"/>
  <c r="R2794" i="2" a="1"/>
  <c r="R2794" i="2" s="1"/>
  <c r="R2795" i="2" a="1"/>
  <c r="R2795" i="2" s="1"/>
  <c r="R2796" i="2" a="1"/>
  <c r="R2796" i="2" s="1"/>
  <c r="R2797" i="2" a="1"/>
  <c r="R2797" i="2" s="1"/>
  <c r="R2798" i="2" a="1"/>
  <c r="R2798" i="2" s="1"/>
  <c r="R2799" i="2" a="1"/>
  <c r="R2799" i="2" s="1"/>
  <c r="R2800" i="2" a="1"/>
  <c r="R2800" i="2" s="1"/>
  <c r="R2801" i="2" a="1"/>
  <c r="R2801" i="2" s="1"/>
  <c r="R2802" i="2" a="1"/>
  <c r="R2802" i="2" s="1"/>
  <c r="R2803" i="2" a="1"/>
  <c r="R2803" i="2" s="1"/>
  <c r="R2804" i="2" a="1"/>
  <c r="R2804" i="2" s="1"/>
  <c r="R2805" i="2" a="1"/>
  <c r="R2805" i="2" s="1"/>
  <c r="R2806" i="2" a="1"/>
  <c r="R2806" i="2" s="1"/>
  <c r="R2807" i="2" a="1"/>
  <c r="R2807" i="2" s="1"/>
  <c r="R2808" i="2" a="1"/>
  <c r="R2808" i="2" s="1"/>
  <c r="R2809" i="2" a="1"/>
  <c r="R2809" i="2" s="1"/>
  <c r="R2810" i="2" a="1"/>
  <c r="R2810" i="2" s="1"/>
  <c r="R2811" i="2" a="1"/>
  <c r="R2811" i="2" s="1"/>
  <c r="R2812" i="2" a="1"/>
  <c r="R2812" i="2" s="1"/>
  <c r="R2813" i="2" a="1"/>
  <c r="R2813" i="2" s="1"/>
  <c r="R2814" i="2" a="1"/>
  <c r="R2814" i="2" s="1"/>
  <c r="R2815" i="2" a="1"/>
  <c r="R2815" i="2" s="1"/>
  <c r="R2816" i="2" a="1"/>
  <c r="R2816" i="2" s="1"/>
  <c r="R2817" i="2" a="1"/>
  <c r="R2817" i="2" s="1"/>
  <c r="R2818" i="2" a="1"/>
  <c r="R2818" i="2" s="1"/>
  <c r="R2819" i="2" a="1"/>
  <c r="R2819" i="2" s="1"/>
  <c r="R2820" i="2" a="1"/>
  <c r="R2820" i="2" s="1"/>
  <c r="R2821" i="2" a="1"/>
  <c r="R2821" i="2" s="1"/>
  <c r="R2822" i="2" a="1"/>
  <c r="R2822" i="2" s="1"/>
  <c r="R2823" i="2" a="1"/>
  <c r="R2823" i="2" s="1"/>
  <c r="R2824" i="2" a="1"/>
  <c r="R2824" i="2" s="1"/>
  <c r="R2825" i="2" a="1"/>
  <c r="R2825" i="2" s="1"/>
  <c r="R2826" i="2" a="1"/>
  <c r="R2826" i="2" s="1"/>
  <c r="R2827" i="2" a="1"/>
  <c r="R2827" i="2" s="1"/>
  <c r="R2828" i="2" a="1"/>
  <c r="R2828" i="2" s="1"/>
  <c r="R2829" i="2" a="1"/>
  <c r="R2829" i="2" s="1"/>
  <c r="R2830" i="2" a="1"/>
  <c r="R2830" i="2" s="1"/>
  <c r="R2831" i="2" a="1"/>
  <c r="R2831" i="2" s="1"/>
  <c r="R2832" i="2" a="1"/>
  <c r="R2832" i="2" s="1"/>
  <c r="R2833" i="2" a="1"/>
  <c r="R2833" i="2" s="1"/>
  <c r="R2834" i="2" a="1"/>
  <c r="R2834" i="2" s="1"/>
  <c r="R2835" i="2" a="1"/>
  <c r="R2835" i="2" s="1"/>
  <c r="R2836" i="2" a="1"/>
  <c r="R2836" i="2" s="1"/>
  <c r="R2837" i="2" a="1"/>
  <c r="R2837" i="2" s="1"/>
  <c r="R2838" i="2" a="1"/>
  <c r="R2838" i="2" s="1"/>
  <c r="R2839" i="2" a="1"/>
  <c r="R2839" i="2" s="1"/>
  <c r="R2840" i="2" a="1"/>
  <c r="R2840" i="2" s="1"/>
  <c r="R2841" i="2" a="1"/>
  <c r="R2841" i="2" s="1"/>
  <c r="R2842" i="2" a="1"/>
  <c r="R2842" i="2" s="1"/>
  <c r="R2843" i="2" a="1"/>
  <c r="R2843" i="2" s="1"/>
  <c r="R2844" i="2" a="1"/>
  <c r="R2844" i="2" s="1"/>
  <c r="R2845" i="2" a="1"/>
  <c r="R2845" i="2" s="1"/>
  <c r="R2846" i="2" a="1"/>
  <c r="R2846" i="2" s="1"/>
  <c r="R2847" i="2" a="1"/>
  <c r="R2847" i="2" s="1"/>
  <c r="R2848" i="2" a="1"/>
  <c r="R2848" i="2" s="1"/>
  <c r="R2849" i="2" a="1"/>
  <c r="R2849" i="2" s="1"/>
  <c r="R2850" i="2" a="1"/>
  <c r="R2850" i="2" s="1"/>
  <c r="R2851" i="2" a="1"/>
  <c r="R2851" i="2" s="1"/>
  <c r="R2852" i="2" a="1"/>
  <c r="R2852" i="2" s="1"/>
  <c r="R2853" i="2" a="1"/>
  <c r="R2853" i="2" s="1"/>
  <c r="R2854" i="2" a="1"/>
  <c r="R2854" i="2" s="1"/>
  <c r="R2855" i="2" a="1"/>
  <c r="R2855" i="2" s="1"/>
  <c r="R2856" i="2" a="1"/>
  <c r="R2856" i="2" s="1"/>
  <c r="R2857" i="2" a="1"/>
  <c r="R2857" i="2" s="1"/>
  <c r="R2858" i="2" a="1"/>
  <c r="R2858" i="2" s="1"/>
  <c r="R2859" i="2" a="1"/>
  <c r="R2859" i="2" s="1"/>
  <c r="R2860" i="2" a="1"/>
  <c r="R2860" i="2" s="1"/>
  <c r="R2861" i="2" a="1"/>
  <c r="R2861" i="2" s="1"/>
  <c r="R2862" i="2" a="1"/>
  <c r="R2862" i="2" s="1"/>
  <c r="R2863" i="2" a="1"/>
  <c r="R2863" i="2" s="1"/>
  <c r="R2864" i="2" a="1"/>
  <c r="R2864" i="2" s="1"/>
  <c r="R2865" i="2" a="1"/>
  <c r="R2865" i="2" s="1"/>
  <c r="R2866" i="2" a="1"/>
  <c r="R2866" i="2" s="1"/>
  <c r="R2867" i="2" a="1"/>
  <c r="R2867" i="2" s="1"/>
  <c r="R2868" i="2" a="1"/>
  <c r="R2868" i="2" s="1"/>
  <c r="R2869" i="2" a="1"/>
  <c r="R2869" i="2" s="1"/>
  <c r="R2870" i="2" a="1"/>
  <c r="R2870" i="2" s="1"/>
  <c r="R2871" i="2" a="1"/>
  <c r="R2871" i="2" s="1"/>
  <c r="R2872" i="2" a="1"/>
  <c r="R2872" i="2" s="1"/>
  <c r="R2873" i="2" a="1"/>
  <c r="R2873" i="2" s="1"/>
  <c r="R2874" i="2" a="1"/>
  <c r="R2874" i="2" s="1"/>
  <c r="R2875" i="2" a="1"/>
  <c r="R2875" i="2" s="1"/>
  <c r="R2876" i="2" a="1"/>
  <c r="R2876" i="2" s="1"/>
  <c r="R2877" i="2" a="1"/>
  <c r="R2877" i="2" s="1"/>
  <c r="R2878" i="2" a="1"/>
  <c r="R2878" i="2" s="1"/>
  <c r="R2879" i="2" a="1"/>
  <c r="R2879" i="2" s="1"/>
  <c r="R2880" i="2" a="1"/>
  <c r="R2880" i="2" s="1"/>
  <c r="R2881" i="2" a="1"/>
  <c r="R2881" i="2" s="1"/>
  <c r="R2882" i="2" a="1"/>
  <c r="R2882" i="2" s="1"/>
  <c r="R2883" i="2" a="1"/>
  <c r="R2883" i="2" s="1"/>
  <c r="R2884" i="2" a="1"/>
  <c r="R2884" i="2" s="1"/>
  <c r="R2885" i="2" a="1"/>
  <c r="R2885" i="2" s="1"/>
  <c r="R2886" i="2" a="1"/>
  <c r="R2886" i="2" s="1"/>
  <c r="R2887" i="2" a="1"/>
  <c r="R2887" i="2" s="1"/>
  <c r="R2888" i="2" a="1"/>
  <c r="R2888" i="2" s="1"/>
  <c r="R2889" i="2" a="1"/>
  <c r="R2889" i="2" s="1"/>
  <c r="R2890" i="2" a="1"/>
  <c r="R2890" i="2" s="1"/>
  <c r="R2891" i="2" a="1"/>
  <c r="R2891" i="2" s="1"/>
  <c r="R2892" i="2" a="1"/>
  <c r="R2892" i="2" s="1"/>
  <c r="R2893" i="2" a="1"/>
  <c r="R2893" i="2" s="1"/>
  <c r="R2894" i="2" a="1"/>
  <c r="R2894" i="2" s="1"/>
  <c r="R2895" i="2" a="1"/>
  <c r="R2895" i="2" s="1"/>
  <c r="R2896" i="2" a="1"/>
  <c r="R2896" i="2" s="1"/>
  <c r="R2897" i="2" a="1"/>
  <c r="R2897" i="2" s="1"/>
  <c r="R2898" i="2" a="1"/>
  <c r="R2898" i="2" s="1"/>
  <c r="R2899" i="2" a="1"/>
  <c r="R2899" i="2" s="1"/>
  <c r="R2900" i="2" a="1"/>
  <c r="R2900" i="2" s="1"/>
  <c r="R2901" i="2" a="1"/>
  <c r="R2901" i="2" s="1"/>
  <c r="R2902" i="2" a="1"/>
  <c r="R2902" i="2" s="1"/>
  <c r="R2903" i="2" a="1"/>
  <c r="R2903" i="2" s="1"/>
  <c r="R2904" i="2" a="1"/>
  <c r="R2904" i="2" s="1"/>
  <c r="R2905" i="2" a="1"/>
  <c r="R2905" i="2" s="1"/>
  <c r="R2906" i="2" a="1"/>
  <c r="R2906" i="2" s="1"/>
  <c r="R2907" i="2" a="1"/>
  <c r="R2907" i="2" s="1"/>
  <c r="R2908" i="2" a="1"/>
  <c r="R2908" i="2" s="1"/>
  <c r="R2909" i="2" a="1"/>
  <c r="R2909" i="2" s="1"/>
  <c r="R2910" i="2" a="1"/>
  <c r="R2910" i="2" s="1"/>
  <c r="R2911" i="2" a="1"/>
  <c r="R2911" i="2" s="1"/>
  <c r="R2912" i="2" a="1"/>
  <c r="R2912" i="2" s="1"/>
  <c r="R2913" i="2" a="1"/>
  <c r="R2913" i="2" s="1"/>
  <c r="R2914" i="2" a="1"/>
  <c r="R2914" i="2" s="1"/>
  <c r="R2915" i="2" a="1"/>
  <c r="R2915" i="2" s="1"/>
  <c r="R2916" i="2" a="1"/>
  <c r="R2916" i="2" s="1"/>
  <c r="R2917" i="2" a="1"/>
  <c r="R2917" i="2" s="1"/>
  <c r="R2918" i="2" a="1"/>
  <c r="R2918" i="2" s="1"/>
  <c r="R2919" i="2" a="1"/>
  <c r="R2919" i="2" s="1"/>
  <c r="R2920" i="2" a="1"/>
  <c r="R2920" i="2" s="1"/>
  <c r="R2921" i="2" a="1"/>
  <c r="R2921" i="2" s="1"/>
  <c r="R2922" i="2" a="1"/>
  <c r="R2922" i="2" s="1"/>
  <c r="R2923" i="2" a="1"/>
  <c r="R2923" i="2" s="1"/>
  <c r="R2924" i="2" a="1"/>
  <c r="R2924" i="2" s="1"/>
  <c r="R2925" i="2" a="1"/>
  <c r="R2925" i="2" s="1"/>
  <c r="R2926" i="2" a="1"/>
  <c r="R2926" i="2" s="1"/>
  <c r="R2927" i="2" a="1"/>
  <c r="R2927" i="2" s="1"/>
  <c r="R2928" i="2" a="1"/>
  <c r="R2928" i="2" s="1"/>
  <c r="R2929" i="2" a="1"/>
  <c r="R2929" i="2" s="1"/>
  <c r="R2930" i="2" a="1"/>
  <c r="R2930" i="2" s="1"/>
  <c r="R2931" i="2" a="1"/>
  <c r="R2931" i="2" s="1"/>
  <c r="R2932" i="2" a="1"/>
  <c r="R2932" i="2" s="1"/>
  <c r="R2933" i="2" a="1"/>
  <c r="R2933" i="2" s="1"/>
  <c r="R2934" i="2" a="1"/>
  <c r="R2934" i="2" s="1"/>
  <c r="R2935" i="2" a="1"/>
  <c r="R2935" i="2" s="1"/>
  <c r="R2936" i="2" a="1"/>
  <c r="R2936" i="2" s="1"/>
  <c r="R2937" i="2" a="1"/>
  <c r="R2937" i="2" s="1"/>
  <c r="R2938" i="2" a="1"/>
  <c r="R2938" i="2" s="1"/>
  <c r="R2939" i="2" a="1"/>
  <c r="R2939" i="2" s="1"/>
  <c r="R2940" i="2" a="1"/>
  <c r="R2940" i="2" s="1"/>
  <c r="R2941" i="2" a="1"/>
  <c r="R2941" i="2" s="1"/>
  <c r="R2942" i="2" a="1"/>
  <c r="R2942" i="2" s="1"/>
  <c r="R2943" i="2" a="1"/>
  <c r="R2943" i="2" s="1"/>
  <c r="R2944" i="2" a="1"/>
  <c r="R2944" i="2" s="1"/>
  <c r="R2945" i="2" a="1"/>
  <c r="R2945" i="2" s="1"/>
  <c r="R2946" i="2" a="1"/>
  <c r="R2946" i="2" s="1"/>
  <c r="R2947" i="2" a="1"/>
  <c r="R2947" i="2" s="1"/>
  <c r="R2948" i="2" a="1"/>
  <c r="R2948" i="2" s="1"/>
  <c r="R2949" i="2" a="1"/>
  <c r="R2949" i="2" s="1"/>
  <c r="R2950" i="2" a="1"/>
  <c r="R2950" i="2" s="1"/>
  <c r="R2951" i="2" a="1"/>
  <c r="R2951" i="2" s="1"/>
  <c r="R2952" i="2" a="1"/>
  <c r="R2952" i="2" s="1"/>
  <c r="R2953" i="2" a="1"/>
  <c r="R2953" i="2" s="1"/>
  <c r="R2954" i="2" a="1"/>
  <c r="R2954" i="2" s="1"/>
  <c r="R2955" i="2" a="1"/>
  <c r="R2955" i="2" s="1"/>
  <c r="R2956" i="2" a="1"/>
  <c r="R2956" i="2" s="1"/>
  <c r="R2957" i="2" a="1"/>
  <c r="R2957" i="2" s="1"/>
  <c r="R2958" i="2" a="1"/>
  <c r="R2958" i="2" s="1"/>
  <c r="R2959" i="2" a="1"/>
  <c r="R2959" i="2" s="1"/>
  <c r="R2960" i="2" a="1"/>
  <c r="R2960" i="2" s="1"/>
  <c r="R2961" i="2" a="1"/>
  <c r="R2961" i="2" s="1"/>
  <c r="R2962" i="2" a="1"/>
  <c r="R2962" i="2" s="1"/>
  <c r="R2963" i="2" a="1"/>
  <c r="R2963" i="2" s="1"/>
  <c r="R2964" i="2" a="1"/>
  <c r="R2964" i="2" s="1"/>
  <c r="R2965" i="2" a="1"/>
  <c r="R2965" i="2" s="1"/>
  <c r="R2966" i="2" a="1"/>
  <c r="R2966" i="2" s="1"/>
  <c r="R2967" i="2" a="1"/>
  <c r="R2967" i="2" s="1"/>
  <c r="R2968" i="2" a="1"/>
  <c r="R2968" i="2" s="1"/>
  <c r="R2969" i="2" a="1"/>
  <c r="R2969" i="2" s="1"/>
  <c r="R2970" i="2" a="1"/>
  <c r="R2970" i="2" s="1"/>
  <c r="R2971" i="2" a="1"/>
  <c r="R2971" i="2" s="1"/>
  <c r="R2972" i="2" a="1"/>
  <c r="R2972" i="2" s="1"/>
  <c r="R2973" i="2" a="1"/>
  <c r="R2973" i="2" s="1"/>
  <c r="R2974" i="2" a="1"/>
  <c r="R2974" i="2" s="1"/>
  <c r="R2975" i="2" a="1"/>
  <c r="R2975" i="2" s="1"/>
  <c r="R2976" i="2" a="1"/>
  <c r="R2976" i="2" s="1"/>
  <c r="R2977" i="2" a="1"/>
  <c r="R2977" i="2" s="1"/>
  <c r="R2978" i="2" a="1"/>
  <c r="R2978" i="2" s="1"/>
  <c r="R2979" i="2" a="1"/>
  <c r="R2979" i="2" s="1"/>
  <c r="R2980" i="2" a="1"/>
  <c r="R2980" i="2" s="1"/>
  <c r="R2981" i="2" a="1"/>
  <c r="R2981" i="2" s="1"/>
  <c r="R2982" i="2" a="1"/>
  <c r="R2982" i="2" s="1"/>
  <c r="R2983" i="2" a="1"/>
  <c r="R2983" i="2" s="1"/>
  <c r="R2984" i="2" a="1"/>
  <c r="R2984" i="2" s="1"/>
  <c r="R2985" i="2" a="1"/>
  <c r="R2985" i="2" s="1"/>
  <c r="R2986" i="2" a="1"/>
  <c r="R2986" i="2" s="1"/>
  <c r="R2987" i="2" a="1"/>
  <c r="R2987" i="2" s="1"/>
  <c r="R2988" i="2" a="1"/>
  <c r="R2988" i="2" s="1"/>
  <c r="R2989" i="2" a="1"/>
  <c r="R2989" i="2" s="1"/>
  <c r="R2990" i="2" a="1"/>
  <c r="R2990" i="2" s="1"/>
  <c r="R2991" i="2" a="1"/>
  <c r="R2991" i="2" s="1"/>
  <c r="R2992" i="2" a="1"/>
  <c r="R2992" i="2" s="1"/>
  <c r="R2993" i="2" a="1"/>
  <c r="R2993" i="2" s="1"/>
  <c r="R2994" i="2" a="1"/>
  <c r="R2994" i="2" s="1"/>
  <c r="R2995" i="2" a="1"/>
  <c r="R2995" i="2" s="1"/>
  <c r="R2996" i="2" a="1"/>
  <c r="R2996" i="2" s="1"/>
  <c r="R2997" i="2" a="1"/>
  <c r="R2997" i="2" s="1"/>
  <c r="R2998" i="2" a="1"/>
  <c r="R2998" i="2" s="1"/>
  <c r="R2999" i="2" a="1"/>
  <c r="R2999" i="2" s="1"/>
  <c r="R3000" i="2" a="1"/>
  <c r="R3000" i="2" s="1"/>
  <c r="R3001" i="2" a="1"/>
  <c r="R3001" i="2" s="1"/>
  <c r="R3002" i="2" a="1"/>
  <c r="R3002" i="2" s="1"/>
  <c r="R3003" i="2" a="1"/>
  <c r="R3003" i="2" s="1"/>
  <c r="R3004" i="2" a="1"/>
  <c r="R3004" i="2" s="1"/>
  <c r="R3005" i="2" a="1"/>
  <c r="R3005" i="2" s="1"/>
  <c r="R3006" i="2" a="1"/>
  <c r="R3006" i="2" s="1"/>
  <c r="R3007" i="2" a="1"/>
  <c r="R3007" i="2" s="1"/>
  <c r="R3008" i="2" a="1"/>
  <c r="R3008" i="2" s="1"/>
  <c r="R3009" i="2" a="1"/>
  <c r="R3009" i="2" s="1"/>
  <c r="R3010" i="2" a="1"/>
  <c r="R3010" i="2" s="1"/>
  <c r="R3011" i="2" a="1"/>
  <c r="R3011" i="2" s="1"/>
  <c r="R3012" i="2" a="1"/>
  <c r="R3012" i="2" s="1"/>
  <c r="R3013" i="2" a="1"/>
  <c r="R3013" i="2" s="1"/>
  <c r="R3014" i="2" a="1"/>
  <c r="R3014" i="2" s="1"/>
  <c r="R3015" i="2" a="1"/>
  <c r="R3015" i="2" s="1"/>
  <c r="R3016" i="2" a="1"/>
  <c r="R3016" i="2" s="1"/>
  <c r="R3017" i="2" a="1"/>
  <c r="R3017" i="2" s="1"/>
  <c r="R3018" i="2" a="1"/>
  <c r="R3018" i="2" s="1"/>
  <c r="Q97" i="2" a="1"/>
  <c r="Q97" i="2" s="1"/>
  <c r="Q98" i="2" a="1"/>
  <c r="Q98" i="2" s="1"/>
  <c r="Q99" i="2" a="1"/>
  <c r="Q99" i="2" s="1"/>
  <c r="Q100" i="2" a="1"/>
  <c r="Q100" i="2" s="1"/>
  <c r="Q101" i="2" a="1"/>
  <c r="Q101" i="2" s="1"/>
  <c r="Q102" i="2" a="1"/>
  <c r="Q102" i="2" s="1"/>
  <c r="Q103" i="2" a="1"/>
  <c r="Q103" i="2" s="1"/>
  <c r="Q104" i="2" a="1"/>
  <c r="Q104" i="2" s="1"/>
  <c r="Q105" i="2" a="1"/>
  <c r="Q105" i="2" s="1"/>
  <c r="Q106" i="2" a="1"/>
  <c r="Q106" i="2" s="1"/>
  <c r="Q107" i="2" a="1"/>
  <c r="Q107" i="2" s="1"/>
  <c r="Q108" i="2" a="1"/>
  <c r="Q108" i="2" s="1"/>
  <c r="Q109" i="2" a="1"/>
  <c r="Q109" i="2" s="1"/>
  <c r="Q110" i="2" a="1"/>
  <c r="Q110" i="2" s="1"/>
  <c r="Q111" i="2" a="1"/>
  <c r="Q111" i="2" s="1"/>
  <c r="Q112" i="2" a="1"/>
  <c r="Q112" i="2" s="1"/>
  <c r="Q113" i="2" a="1"/>
  <c r="Q113" i="2" s="1"/>
  <c r="Q114" i="2" a="1"/>
  <c r="Q114" i="2" s="1"/>
  <c r="Q115" i="2" a="1"/>
  <c r="Q115" i="2" s="1"/>
  <c r="Q116" i="2" a="1"/>
  <c r="Q116" i="2" s="1"/>
  <c r="Q117" i="2" a="1"/>
  <c r="Q117" i="2" s="1"/>
  <c r="Q118" i="2" a="1"/>
  <c r="Q118" i="2" s="1"/>
  <c r="Q119" i="2" a="1"/>
  <c r="Q119" i="2" s="1"/>
  <c r="Q120" i="2" a="1"/>
  <c r="Q120" i="2" s="1"/>
  <c r="Q121" i="2" a="1"/>
  <c r="Q121" i="2" s="1"/>
  <c r="Q122" i="2" a="1"/>
  <c r="Q122" i="2" s="1"/>
  <c r="Q123" i="2" a="1"/>
  <c r="Q123" i="2" s="1"/>
  <c r="Q124" i="2" a="1"/>
  <c r="Q124" i="2" s="1"/>
  <c r="Q125" i="2" a="1"/>
  <c r="Q125" i="2" s="1"/>
  <c r="Q126" i="2" a="1"/>
  <c r="Q126" i="2" s="1"/>
  <c r="Q127" i="2" a="1"/>
  <c r="Q127" i="2" s="1"/>
  <c r="Q128" i="2" a="1"/>
  <c r="Q128" i="2" s="1"/>
  <c r="Q129" i="2" a="1"/>
  <c r="Q129" i="2" s="1"/>
  <c r="Q130" i="2" a="1"/>
  <c r="Q130" i="2" s="1"/>
  <c r="Q131" i="2" a="1"/>
  <c r="Q131" i="2" s="1"/>
  <c r="Q132" i="2" a="1"/>
  <c r="Q132" i="2" s="1"/>
  <c r="Q133" i="2" a="1"/>
  <c r="Q133" i="2" s="1"/>
  <c r="Q134" i="2" a="1"/>
  <c r="Q134" i="2" s="1"/>
  <c r="Q135" i="2" a="1"/>
  <c r="Q135" i="2" s="1"/>
  <c r="Q136" i="2" a="1"/>
  <c r="Q136" i="2" s="1"/>
  <c r="Q137" i="2" a="1"/>
  <c r="Q137" i="2" s="1"/>
  <c r="Q138" i="2" a="1"/>
  <c r="Q138" i="2" s="1"/>
  <c r="Q139" i="2" a="1"/>
  <c r="Q139" i="2" s="1"/>
  <c r="Q140" i="2" a="1"/>
  <c r="Q140" i="2" s="1"/>
  <c r="Q141" i="2" a="1"/>
  <c r="Q141" i="2" s="1"/>
  <c r="Q142" i="2" a="1"/>
  <c r="Q142" i="2" s="1"/>
  <c r="Q143" i="2" a="1"/>
  <c r="Q143" i="2" s="1"/>
  <c r="Q144" i="2" a="1"/>
  <c r="Q144" i="2" s="1"/>
  <c r="Q145" i="2" a="1"/>
  <c r="Q145" i="2" s="1"/>
  <c r="Q146" i="2" a="1"/>
  <c r="Q146" i="2" s="1"/>
  <c r="Q147" i="2" a="1"/>
  <c r="Q147" i="2" s="1"/>
  <c r="Q148" i="2" a="1"/>
  <c r="Q148" i="2" s="1"/>
  <c r="Q149" i="2" a="1"/>
  <c r="Q149" i="2" s="1"/>
  <c r="Q150" i="2" a="1"/>
  <c r="Q150" i="2" s="1"/>
  <c r="Q151" i="2" a="1"/>
  <c r="Q151" i="2" s="1"/>
  <c r="Q152" i="2" a="1"/>
  <c r="Q152" i="2" s="1"/>
  <c r="Q153" i="2" a="1"/>
  <c r="Q153" i="2" s="1"/>
  <c r="Q154" i="2" a="1"/>
  <c r="Q154" i="2" s="1"/>
  <c r="Q155" i="2" a="1"/>
  <c r="Q155" i="2" s="1"/>
  <c r="Q156" i="2" a="1"/>
  <c r="Q156" i="2" s="1"/>
  <c r="Q157" i="2" a="1"/>
  <c r="Q157" i="2" s="1"/>
  <c r="Q158" i="2" a="1"/>
  <c r="Q158" i="2" s="1"/>
  <c r="Q159" i="2" a="1"/>
  <c r="Q159" i="2" s="1"/>
  <c r="Q160" i="2" a="1"/>
  <c r="Q160" i="2" s="1"/>
  <c r="Q161" i="2" a="1"/>
  <c r="Q161" i="2" s="1"/>
  <c r="Q162" i="2" a="1"/>
  <c r="Q162" i="2" s="1"/>
  <c r="Q163" i="2" a="1"/>
  <c r="Q163" i="2" s="1"/>
  <c r="Q164" i="2" a="1"/>
  <c r="Q164" i="2" s="1"/>
  <c r="Q165" i="2" a="1"/>
  <c r="Q165" i="2" s="1"/>
  <c r="Q166" i="2" a="1"/>
  <c r="Q166" i="2" s="1"/>
  <c r="Q167" i="2" a="1"/>
  <c r="Q167" i="2" s="1"/>
  <c r="Q168" i="2" a="1"/>
  <c r="Q168" i="2" s="1"/>
  <c r="Q169" i="2" a="1"/>
  <c r="Q169" i="2" s="1"/>
  <c r="Q170" i="2" a="1"/>
  <c r="Q170" i="2" s="1"/>
  <c r="Q171" i="2" a="1"/>
  <c r="Q171" i="2" s="1"/>
  <c r="Q172" i="2" a="1"/>
  <c r="Q172" i="2" s="1"/>
  <c r="Q173" i="2" a="1"/>
  <c r="Q173" i="2" s="1"/>
  <c r="Q174" i="2" a="1"/>
  <c r="Q174" i="2" s="1"/>
  <c r="Q175" i="2" a="1"/>
  <c r="Q175" i="2" s="1"/>
  <c r="Q176" i="2" a="1"/>
  <c r="Q176" i="2" s="1"/>
  <c r="Q177" i="2" a="1"/>
  <c r="Q177" i="2" s="1"/>
  <c r="Q178" i="2" a="1"/>
  <c r="Q178" i="2" s="1"/>
  <c r="Q179" i="2" a="1"/>
  <c r="Q179" i="2" s="1"/>
  <c r="Q180" i="2" a="1"/>
  <c r="Q180" i="2" s="1"/>
  <c r="Q181" i="2" a="1"/>
  <c r="Q181" i="2" s="1"/>
  <c r="Q182" i="2" a="1"/>
  <c r="Q182" i="2" s="1"/>
  <c r="Q183" i="2" a="1"/>
  <c r="Q183" i="2" s="1"/>
  <c r="Q184" i="2" a="1"/>
  <c r="Q184" i="2" s="1"/>
  <c r="Q185" i="2" a="1"/>
  <c r="Q185" i="2" s="1"/>
  <c r="Q186" i="2" a="1"/>
  <c r="Q186" i="2" s="1"/>
  <c r="Q187" i="2" a="1"/>
  <c r="Q187" i="2" s="1"/>
  <c r="Q188" i="2" a="1"/>
  <c r="Q188" i="2" s="1"/>
  <c r="Q189" i="2" a="1"/>
  <c r="Q189" i="2" s="1"/>
  <c r="Q190" i="2" a="1"/>
  <c r="Q190" i="2" s="1"/>
  <c r="Q191" i="2" a="1"/>
  <c r="Q191" i="2" s="1"/>
  <c r="Q192" i="2" a="1"/>
  <c r="Q192" i="2" s="1"/>
  <c r="Q193" i="2" a="1"/>
  <c r="Q193" i="2" s="1"/>
  <c r="Q194" i="2" a="1"/>
  <c r="Q194" i="2" s="1"/>
  <c r="Q195" i="2" a="1"/>
  <c r="Q195" i="2" s="1"/>
  <c r="Q196" i="2" a="1"/>
  <c r="Q196" i="2" s="1"/>
  <c r="Q197" i="2" a="1"/>
  <c r="Q197" i="2" s="1"/>
  <c r="Q198" i="2" a="1"/>
  <c r="Q198" i="2" s="1"/>
  <c r="Q199" i="2" a="1"/>
  <c r="Q199" i="2" s="1"/>
  <c r="Q200" i="2" a="1"/>
  <c r="Q200" i="2" s="1"/>
  <c r="Q201" i="2" a="1"/>
  <c r="Q201" i="2" s="1"/>
  <c r="Q202" i="2" a="1"/>
  <c r="Q202" i="2" s="1"/>
  <c r="Q203" i="2" a="1"/>
  <c r="Q203" i="2" s="1"/>
  <c r="Q204" i="2" a="1"/>
  <c r="Q204" i="2" s="1"/>
  <c r="Q205" i="2" a="1"/>
  <c r="Q205" i="2" s="1"/>
  <c r="Q206" i="2" a="1"/>
  <c r="Q206" i="2" s="1"/>
  <c r="Q207" i="2" a="1"/>
  <c r="Q207" i="2" s="1"/>
  <c r="Q208" i="2" a="1"/>
  <c r="Q208" i="2" s="1"/>
  <c r="Q209" i="2" a="1"/>
  <c r="Q209" i="2" s="1"/>
  <c r="Q210" i="2" a="1"/>
  <c r="Q210" i="2" s="1"/>
  <c r="Q211" i="2" a="1"/>
  <c r="Q211" i="2" s="1"/>
  <c r="Q212" i="2" a="1"/>
  <c r="Q212" i="2" s="1"/>
  <c r="Q213" i="2" a="1"/>
  <c r="Q213" i="2" s="1"/>
  <c r="Q214" i="2" a="1"/>
  <c r="Q214" i="2" s="1"/>
  <c r="Q215" i="2" a="1"/>
  <c r="Q215" i="2" s="1"/>
  <c r="Q216" i="2" a="1"/>
  <c r="Q216" i="2" s="1"/>
  <c r="Q217" i="2" a="1"/>
  <c r="Q217" i="2" s="1"/>
  <c r="Q218" i="2" a="1"/>
  <c r="Q218" i="2" s="1"/>
  <c r="Q219" i="2" a="1"/>
  <c r="Q219" i="2" s="1"/>
  <c r="Q220" i="2" a="1"/>
  <c r="Q220" i="2" s="1"/>
  <c r="Q221" i="2" a="1"/>
  <c r="Q221" i="2" s="1"/>
  <c r="Q222" i="2" a="1"/>
  <c r="Q222" i="2" s="1"/>
  <c r="Q223" i="2" a="1"/>
  <c r="Q223" i="2" s="1"/>
  <c r="Q224" i="2" a="1"/>
  <c r="Q224" i="2" s="1"/>
  <c r="Q225" i="2" a="1"/>
  <c r="Q225" i="2" s="1"/>
  <c r="Q226" i="2" a="1"/>
  <c r="Q226" i="2" s="1"/>
  <c r="Q227" i="2" a="1"/>
  <c r="Q227" i="2" s="1"/>
  <c r="Q228" i="2" a="1"/>
  <c r="Q228" i="2" s="1"/>
  <c r="Q229" i="2" a="1"/>
  <c r="Q229" i="2" s="1"/>
  <c r="Q230" i="2" a="1"/>
  <c r="Q230" i="2" s="1"/>
  <c r="Q231" i="2" a="1"/>
  <c r="Q231" i="2" s="1"/>
  <c r="Q232" i="2" a="1"/>
  <c r="Q232" i="2" s="1"/>
  <c r="Q233" i="2" a="1"/>
  <c r="Q233" i="2" s="1"/>
  <c r="Q234" i="2" a="1"/>
  <c r="Q234" i="2" s="1"/>
  <c r="Q235" i="2" a="1"/>
  <c r="Q235" i="2" s="1"/>
  <c r="Q236" i="2" a="1"/>
  <c r="Q236" i="2" s="1"/>
  <c r="Q237" i="2" a="1"/>
  <c r="Q237" i="2" s="1"/>
  <c r="Q238" i="2" a="1"/>
  <c r="Q238" i="2" s="1"/>
  <c r="Q239" i="2" a="1"/>
  <c r="Q239" i="2" s="1"/>
  <c r="Q240" i="2" a="1"/>
  <c r="Q240" i="2" s="1"/>
  <c r="Q241" i="2" a="1"/>
  <c r="Q241" i="2" s="1"/>
  <c r="Q242" i="2" a="1"/>
  <c r="Q242" i="2" s="1"/>
  <c r="Q243" i="2" a="1"/>
  <c r="Q243" i="2" s="1"/>
  <c r="Q244" i="2" a="1"/>
  <c r="Q244" i="2" s="1"/>
  <c r="Q245" i="2" a="1"/>
  <c r="Q245" i="2" s="1"/>
  <c r="Q246" i="2" a="1"/>
  <c r="Q246" i="2" s="1"/>
  <c r="Q247" i="2" a="1"/>
  <c r="Q247" i="2" s="1"/>
  <c r="Q248" i="2" a="1"/>
  <c r="Q248" i="2" s="1"/>
  <c r="Q249" i="2" a="1"/>
  <c r="Q249" i="2" s="1"/>
  <c r="Q250" i="2" a="1"/>
  <c r="Q250" i="2" s="1"/>
  <c r="Q251" i="2" a="1"/>
  <c r="Q251" i="2" s="1"/>
  <c r="Q252" i="2" a="1"/>
  <c r="Q252" i="2" s="1"/>
  <c r="Q253" i="2" a="1"/>
  <c r="Q253" i="2" s="1"/>
  <c r="Q254" i="2" a="1"/>
  <c r="Q254" i="2" s="1"/>
  <c r="Q255" i="2" a="1"/>
  <c r="Q255" i="2" s="1"/>
  <c r="Q256" i="2" a="1"/>
  <c r="Q256" i="2" s="1"/>
  <c r="Q257" i="2" a="1"/>
  <c r="Q257" i="2" s="1"/>
  <c r="Q258" i="2" a="1"/>
  <c r="Q258" i="2" s="1"/>
  <c r="Q259" i="2" a="1"/>
  <c r="Q259" i="2" s="1"/>
  <c r="Q260" i="2" a="1"/>
  <c r="Q260" i="2" s="1"/>
  <c r="Q261" i="2" a="1"/>
  <c r="Q261" i="2" s="1"/>
  <c r="Q262" i="2" a="1"/>
  <c r="Q262" i="2" s="1"/>
  <c r="Q263" i="2" a="1"/>
  <c r="Q263" i="2" s="1"/>
  <c r="Q264" i="2" a="1"/>
  <c r="Q264" i="2" s="1"/>
  <c r="Q265" i="2" a="1"/>
  <c r="Q265" i="2" s="1"/>
  <c r="Q266" i="2" a="1"/>
  <c r="Q266" i="2" s="1"/>
  <c r="Q267" i="2" a="1"/>
  <c r="Q267" i="2" s="1"/>
  <c r="Q268" i="2" a="1"/>
  <c r="Q268" i="2" s="1"/>
  <c r="Q269" i="2" a="1"/>
  <c r="Q269" i="2" s="1"/>
  <c r="Q270" i="2" a="1"/>
  <c r="Q270" i="2" s="1"/>
  <c r="Q271" i="2" a="1"/>
  <c r="Q271" i="2" s="1"/>
  <c r="Q272" i="2" a="1"/>
  <c r="Q272" i="2" s="1"/>
  <c r="Q273" i="2" a="1"/>
  <c r="Q273" i="2" s="1"/>
  <c r="Q274" i="2" a="1"/>
  <c r="Q274" i="2" s="1"/>
  <c r="Q275" i="2" a="1"/>
  <c r="Q275" i="2" s="1"/>
  <c r="Q276" i="2" a="1"/>
  <c r="Q276" i="2" s="1"/>
  <c r="Q277" i="2" a="1"/>
  <c r="Q277" i="2" s="1"/>
  <c r="Q278" i="2" a="1"/>
  <c r="Q278" i="2" s="1"/>
  <c r="Q279" i="2" a="1"/>
  <c r="Q279" i="2" s="1"/>
  <c r="Q280" i="2" a="1"/>
  <c r="Q280" i="2" s="1"/>
  <c r="Q281" i="2" a="1"/>
  <c r="Q281" i="2" s="1"/>
  <c r="Q282" i="2" a="1"/>
  <c r="Q282" i="2" s="1"/>
  <c r="Q283" i="2" a="1"/>
  <c r="Q283" i="2" s="1"/>
  <c r="Q284" i="2" a="1"/>
  <c r="Q284" i="2" s="1"/>
  <c r="Q285" i="2" a="1"/>
  <c r="Q285" i="2" s="1"/>
  <c r="Q286" i="2" a="1"/>
  <c r="Q286" i="2" s="1"/>
  <c r="Q287" i="2" a="1"/>
  <c r="Q287" i="2" s="1"/>
  <c r="Q288" i="2" a="1"/>
  <c r="Q288" i="2" s="1"/>
  <c r="Q289" i="2" a="1"/>
  <c r="Q289" i="2" s="1"/>
  <c r="Q290" i="2" a="1"/>
  <c r="Q290" i="2" s="1"/>
  <c r="Q291" i="2" a="1"/>
  <c r="Q291" i="2" s="1"/>
  <c r="Q292" i="2" a="1"/>
  <c r="Q292" i="2" s="1"/>
  <c r="Q293" i="2" a="1"/>
  <c r="Q293" i="2" s="1"/>
  <c r="Q294" i="2" a="1"/>
  <c r="Q294" i="2" s="1"/>
  <c r="Q295" i="2" a="1"/>
  <c r="Q295" i="2" s="1"/>
  <c r="Q296" i="2" a="1"/>
  <c r="Q296" i="2" s="1"/>
  <c r="Q297" i="2" a="1"/>
  <c r="Q297" i="2" s="1"/>
  <c r="Q298" i="2" a="1"/>
  <c r="Q298" i="2" s="1"/>
  <c r="Q299" i="2" a="1"/>
  <c r="Q299" i="2" s="1"/>
  <c r="Q300" i="2" a="1"/>
  <c r="Q300" i="2" s="1"/>
  <c r="Q301" i="2" a="1"/>
  <c r="Q301" i="2" s="1"/>
  <c r="Q302" i="2" a="1"/>
  <c r="Q302" i="2" s="1"/>
  <c r="Q303" i="2" a="1"/>
  <c r="Q303" i="2" s="1"/>
  <c r="Q304" i="2" a="1"/>
  <c r="Q304" i="2" s="1"/>
  <c r="Q305" i="2" a="1"/>
  <c r="Q305" i="2" s="1"/>
  <c r="Q306" i="2" a="1"/>
  <c r="Q306" i="2" s="1"/>
  <c r="Q307" i="2" a="1"/>
  <c r="Q307" i="2" s="1"/>
  <c r="Q308" i="2" a="1"/>
  <c r="Q308" i="2" s="1"/>
  <c r="Q309" i="2" a="1"/>
  <c r="Q309" i="2" s="1"/>
  <c r="Q310" i="2" a="1"/>
  <c r="Q310" i="2" s="1"/>
  <c r="Q311" i="2" a="1"/>
  <c r="Q311" i="2" s="1"/>
  <c r="Q312" i="2" a="1"/>
  <c r="Q312" i="2" s="1"/>
  <c r="Q313" i="2" a="1"/>
  <c r="Q313" i="2" s="1"/>
  <c r="Q314" i="2" a="1"/>
  <c r="Q314" i="2" s="1"/>
  <c r="Q315" i="2" a="1"/>
  <c r="Q315" i="2" s="1"/>
  <c r="Q316" i="2" a="1"/>
  <c r="Q316" i="2" s="1"/>
  <c r="Q317" i="2" a="1"/>
  <c r="Q317" i="2" s="1"/>
  <c r="Q318" i="2" a="1"/>
  <c r="Q318" i="2" s="1"/>
  <c r="Q319" i="2" a="1"/>
  <c r="Q319" i="2" s="1"/>
  <c r="Q320" i="2" a="1"/>
  <c r="Q320" i="2" s="1"/>
  <c r="Q321" i="2" a="1"/>
  <c r="Q321" i="2" s="1"/>
  <c r="Q322" i="2" a="1"/>
  <c r="Q322" i="2" s="1"/>
  <c r="Q323" i="2" a="1"/>
  <c r="Q323" i="2" s="1"/>
  <c r="Q324" i="2" a="1"/>
  <c r="Q324" i="2" s="1"/>
  <c r="Q325" i="2" a="1"/>
  <c r="Q325" i="2" s="1"/>
  <c r="Q326" i="2" a="1"/>
  <c r="Q326" i="2" s="1"/>
  <c r="Q327" i="2" a="1"/>
  <c r="Q327" i="2" s="1"/>
  <c r="Q328" i="2" a="1"/>
  <c r="Q328" i="2" s="1"/>
  <c r="Q329" i="2" a="1"/>
  <c r="Q329" i="2" s="1"/>
  <c r="Q330" i="2" a="1"/>
  <c r="Q330" i="2" s="1"/>
  <c r="Q331" i="2" a="1"/>
  <c r="Q331" i="2" s="1"/>
  <c r="Q332" i="2" a="1"/>
  <c r="Q332" i="2" s="1"/>
  <c r="Q333" i="2" a="1"/>
  <c r="Q333" i="2" s="1"/>
  <c r="Q334" i="2" a="1"/>
  <c r="Q334" i="2" s="1"/>
  <c r="Q335" i="2" a="1"/>
  <c r="Q335" i="2" s="1"/>
  <c r="Q336" i="2" a="1"/>
  <c r="Q336" i="2" s="1"/>
  <c r="Q337" i="2" a="1"/>
  <c r="Q337" i="2" s="1"/>
  <c r="Q338" i="2" a="1"/>
  <c r="Q338" i="2" s="1"/>
  <c r="Q339" i="2" a="1"/>
  <c r="Q339" i="2" s="1"/>
  <c r="Q340" i="2" a="1"/>
  <c r="Q340" i="2" s="1"/>
  <c r="Q341" i="2" a="1"/>
  <c r="Q341" i="2" s="1"/>
  <c r="Q342" i="2" a="1"/>
  <c r="Q342" i="2" s="1"/>
  <c r="Q343" i="2" a="1"/>
  <c r="Q343" i="2" s="1"/>
  <c r="Q344" i="2" a="1"/>
  <c r="Q344" i="2" s="1"/>
  <c r="Q345" i="2" a="1"/>
  <c r="Q345" i="2" s="1"/>
  <c r="Q346" i="2" a="1"/>
  <c r="Q346" i="2" s="1"/>
  <c r="Q347" i="2" a="1"/>
  <c r="Q347" i="2" s="1"/>
  <c r="Q348" i="2" a="1"/>
  <c r="Q348" i="2" s="1"/>
  <c r="Q349" i="2" a="1"/>
  <c r="Q349" i="2" s="1"/>
  <c r="Q350" i="2" a="1"/>
  <c r="Q350" i="2" s="1"/>
  <c r="Q351" i="2" a="1"/>
  <c r="Q351" i="2" s="1"/>
  <c r="Q352" i="2" a="1"/>
  <c r="Q352" i="2" s="1"/>
  <c r="Q353" i="2" a="1"/>
  <c r="Q353" i="2" s="1"/>
  <c r="Q354" i="2" a="1"/>
  <c r="Q354" i="2" s="1"/>
  <c r="Q355" i="2" a="1"/>
  <c r="Q355" i="2" s="1"/>
  <c r="Q356" i="2" a="1"/>
  <c r="Q356" i="2" s="1"/>
  <c r="Q357" i="2" a="1"/>
  <c r="Q357" i="2" s="1"/>
  <c r="Q358" i="2" a="1"/>
  <c r="Q358" i="2" s="1"/>
  <c r="Q359" i="2" a="1"/>
  <c r="Q359" i="2" s="1"/>
  <c r="Q360" i="2" a="1"/>
  <c r="Q360" i="2" s="1"/>
  <c r="Q361" i="2" a="1"/>
  <c r="Q361" i="2" s="1"/>
  <c r="Q362" i="2" a="1"/>
  <c r="Q362" i="2" s="1"/>
  <c r="Q363" i="2" a="1"/>
  <c r="Q363" i="2" s="1"/>
  <c r="Q364" i="2" a="1"/>
  <c r="Q364" i="2" s="1"/>
  <c r="Q365" i="2" a="1"/>
  <c r="Q365" i="2" s="1"/>
  <c r="Q366" i="2" a="1"/>
  <c r="Q366" i="2" s="1"/>
  <c r="Q367" i="2" a="1"/>
  <c r="Q367" i="2" s="1"/>
  <c r="Q368" i="2" a="1"/>
  <c r="Q368" i="2" s="1"/>
  <c r="Q369" i="2" a="1"/>
  <c r="Q369" i="2" s="1"/>
  <c r="Q370" i="2" a="1"/>
  <c r="Q370" i="2" s="1"/>
  <c r="Q371" i="2" a="1"/>
  <c r="Q371" i="2" s="1"/>
  <c r="Q372" i="2" a="1"/>
  <c r="Q372" i="2" s="1"/>
  <c r="Q373" i="2" a="1"/>
  <c r="Q373" i="2" s="1"/>
  <c r="Q374" i="2" a="1"/>
  <c r="Q374" i="2" s="1"/>
  <c r="Q375" i="2" a="1"/>
  <c r="Q375" i="2" s="1"/>
  <c r="Q376" i="2" a="1"/>
  <c r="Q376" i="2" s="1"/>
  <c r="Q377" i="2" a="1"/>
  <c r="Q377" i="2" s="1"/>
  <c r="Q378" i="2" a="1"/>
  <c r="Q378" i="2" s="1"/>
  <c r="Q379" i="2" a="1"/>
  <c r="Q379" i="2" s="1"/>
  <c r="Q380" i="2" a="1"/>
  <c r="Q380" i="2" s="1"/>
  <c r="Q381" i="2" a="1"/>
  <c r="Q381" i="2" s="1"/>
  <c r="Q382" i="2" a="1"/>
  <c r="Q382" i="2" s="1"/>
  <c r="Q383" i="2" a="1"/>
  <c r="Q383" i="2" s="1"/>
  <c r="Q384" i="2" a="1"/>
  <c r="Q384" i="2" s="1"/>
  <c r="Q385" i="2" a="1"/>
  <c r="Q385" i="2" s="1"/>
  <c r="Q386" i="2" a="1"/>
  <c r="Q386" i="2" s="1"/>
  <c r="Q387" i="2" a="1"/>
  <c r="Q387" i="2" s="1"/>
  <c r="Q388" i="2" a="1"/>
  <c r="Q388" i="2" s="1"/>
  <c r="Q389" i="2" a="1"/>
  <c r="Q389" i="2" s="1"/>
  <c r="Q390" i="2" a="1"/>
  <c r="Q390" i="2" s="1"/>
  <c r="Q391" i="2" a="1"/>
  <c r="Q391" i="2" s="1"/>
  <c r="Q392" i="2" a="1"/>
  <c r="Q392" i="2" s="1"/>
  <c r="Q393" i="2" a="1"/>
  <c r="Q393" i="2" s="1"/>
  <c r="Q394" i="2" a="1"/>
  <c r="Q394" i="2" s="1"/>
  <c r="Q395" i="2" a="1"/>
  <c r="Q395" i="2" s="1"/>
  <c r="Q396" i="2" a="1"/>
  <c r="Q396" i="2" s="1"/>
  <c r="Q397" i="2" a="1"/>
  <c r="Q397" i="2" s="1"/>
  <c r="Q398" i="2" a="1"/>
  <c r="Q398" i="2" s="1"/>
  <c r="Q399" i="2" a="1"/>
  <c r="Q399" i="2" s="1"/>
  <c r="Q400" i="2" a="1"/>
  <c r="Q400" i="2" s="1"/>
  <c r="Q401" i="2" a="1"/>
  <c r="Q401" i="2" s="1"/>
  <c r="Q402" i="2" a="1"/>
  <c r="Q402" i="2" s="1"/>
  <c r="Q403" i="2" a="1"/>
  <c r="Q403" i="2" s="1"/>
  <c r="Q404" i="2" a="1"/>
  <c r="Q404" i="2" s="1"/>
  <c r="Q405" i="2" a="1"/>
  <c r="Q405" i="2" s="1"/>
  <c r="Q406" i="2" a="1"/>
  <c r="Q406" i="2" s="1"/>
  <c r="Q407" i="2" a="1"/>
  <c r="Q407" i="2" s="1"/>
  <c r="Q408" i="2" a="1"/>
  <c r="Q408" i="2" s="1"/>
  <c r="Q409" i="2" a="1"/>
  <c r="Q409" i="2" s="1"/>
  <c r="Q410" i="2" a="1"/>
  <c r="Q410" i="2" s="1"/>
  <c r="Q411" i="2" a="1"/>
  <c r="Q411" i="2" s="1"/>
  <c r="Q412" i="2" a="1"/>
  <c r="Q412" i="2" s="1"/>
  <c r="Q413" i="2" a="1"/>
  <c r="Q413" i="2" s="1"/>
  <c r="Q414" i="2" a="1"/>
  <c r="Q414" i="2" s="1"/>
  <c r="Q415" i="2" a="1"/>
  <c r="Q415" i="2" s="1"/>
  <c r="Q416" i="2" a="1"/>
  <c r="Q416" i="2" s="1"/>
  <c r="Q417" i="2" a="1"/>
  <c r="Q417" i="2" s="1"/>
  <c r="Q418" i="2" a="1"/>
  <c r="Q418" i="2" s="1"/>
  <c r="Q419" i="2" a="1"/>
  <c r="Q419" i="2" s="1"/>
  <c r="Q420" i="2" a="1"/>
  <c r="Q420" i="2" s="1"/>
  <c r="Q421" i="2" a="1"/>
  <c r="Q421" i="2" s="1"/>
  <c r="Q422" i="2" a="1"/>
  <c r="Q422" i="2" s="1"/>
  <c r="Q423" i="2" a="1"/>
  <c r="Q423" i="2" s="1"/>
  <c r="Q424" i="2" a="1"/>
  <c r="Q424" i="2" s="1"/>
  <c r="Q425" i="2" a="1"/>
  <c r="Q425" i="2" s="1"/>
  <c r="Q426" i="2" a="1"/>
  <c r="Q426" i="2" s="1"/>
  <c r="Q427" i="2" a="1"/>
  <c r="Q427" i="2" s="1"/>
  <c r="Q428" i="2" a="1"/>
  <c r="Q428" i="2" s="1"/>
  <c r="Q429" i="2" a="1"/>
  <c r="Q429" i="2" s="1"/>
  <c r="Q430" i="2" a="1"/>
  <c r="Q430" i="2" s="1"/>
  <c r="Q431" i="2" a="1"/>
  <c r="Q431" i="2" s="1"/>
  <c r="Q432" i="2" a="1"/>
  <c r="Q432" i="2" s="1"/>
  <c r="Q433" i="2" a="1"/>
  <c r="Q433" i="2" s="1"/>
  <c r="Q434" i="2" a="1"/>
  <c r="Q434" i="2" s="1"/>
  <c r="Q435" i="2" a="1"/>
  <c r="Q435" i="2" s="1"/>
  <c r="Q436" i="2" a="1"/>
  <c r="Q436" i="2" s="1"/>
  <c r="Q437" i="2" a="1"/>
  <c r="Q437" i="2" s="1"/>
  <c r="Q438" i="2" a="1"/>
  <c r="Q438" i="2" s="1"/>
  <c r="Q439" i="2" a="1"/>
  <c r="Q439" i="2" s="1"/>
  <c r="Q440" i="2" a="1"/>
  <c r="Q440" i="2" s="1"/>
  <c r="Q441" i="2" a="1"/>
  <c r="Q441" i="2" s="1"/>
  <c r="Q442" i="2" a="1"/>
  <c r="Q442" i="2" s="1"/>
  <c r="Q443" i="2" a="1"/>
  <c r="Q443" i="2" s="1"/>
  <c r="Q444" i="2" a="1"/>
  <c r="Q444" i="2" s="1"/>
  <c r="Q445" i="2" a="1"/>
  <c r="Q445" i="2" s="1"/>
  <c r="Q446" i="2" a="1"/>
  <c r="Q446" i="2" s="1"/>
  <c r="Q447" i="2" a="1"/>
  <c r="Q447" i="2" s="1"/>
  <c r="Q448" i="2" a="1"/>
  <c r="Q448" i="2" s="1"/>
  <c r="Q449" i="2" a="1"/>
  <c r="Q449" i="2" s="1"/>
  <c r="Q450" i="2" a="1"/>
  <c r="Q450" i="2" s="1"/>
  <c r="Q451" i="2" a="1"/>
  <c r="Q451" i="2" s="1"/>
  <c r="Q452" i="2" a="1"/>
  <c r="Q452" i="2" s="1"/>
  <c r="Q453" i="2" a="1"/>
  <c r="Q453" i="2" s="1"/>
  <c r="Q454" i="2" a="1"/>
  <c r="Q454" i="2" s="1"/>
  <c r="Q455" i="2" a="1"/>
  <c r="Q455" i="2" s="1"/>
  <c r="Q456" i="2" a="1"/>
  <c r="Q456" i="2" s="1"/>
  <c r="Q457" i="2" a="1"/>
  <c r="Q457" i="2" s="1"/>
  <c r="Q458" i="2" a="1"/>
  <c r="Q458" i="2" s="1"/>
  <c r="Q459" i="2" a="1"/>
  <c r="Q459" i="2" s="1"/>
  <c r="Q460" i="2" a="1"/>
  <c r="Q460" i="2" s="1"/>
  <c r="Q461" i="2" a="1"/>
  <c r="Q461" i="2" s="1"/>
  <c r="Q462" i="2" a="1"/>
  <c r="Q462" i="2" s="1"/>
  <c r="Q463" i="2" a="1"/>
  <c r="Q463" i="2" s="1"/>
  <c r="Q464" i="2" a="1"/>
  <c r="Q464" i="2" s="1"/>
  <c r="Q465" i="2" a="1"/>
  <c r="Q465" i="2" s="1"/>
  <c r="Q466" i="2" a="1"/>
  <c r="Q466" i="2" s="1"/>
  <c r="Q467" i="2" a="1"/>
  <c r="Q467" i="2" s="1"/>
  <c r="Q468" i="2" a="1"/>
  <c r="Q468" i="2" s="1"/>
  <c r="Q469" i="2" a="1"/>
  <c r="Q469" i="2" s="1"/>
  <c r="Q470" i="2" a="1"/>
  <c r="Q470" i="2" s="1"/>
  <c r="Q471" i="2" a="1"/>
  <c r="Q471" i="2" s="1"/>
  <c r="Q472" i="2" a="1"/>
  <c r="Q472" i="2" s="1"/>
  <c r="Q473" i="2" a="1"/>
  <c r="Q473" i="2" s="1"/>
  <c r="Q474" i="2" a="1"/>
  <c r="Q474" i="2" s="1"/>
  <c r="Q475" i="2" a="1"/>
  <c r="Q475" i="2" s="1"/>
  <c r="Q476" i="2" a="1"/>
  <c r="Q476" i="2" s="1"/>
  <c r="Q477" i="2" a="1"/>
  <c r="Q477" i="2" s="1"/>
  <c r="Q478" i="2" a="1"/>
  <c r="Q478" i="2" s="1"/>
  <c r="Q479" i="2" a="1"/>
  <c r="Q479" i="2" s="1"/>
  <c r="Q480" i="2" a="1"/>
  <c r="Q480" i="2" s="1"/>
  <c r="Q481" i="2" a="1"/>
  <c r="Q481" i="2" s="1"/>
  <c r="Q482" i="2" a="1"/>
  <c r="Q482" i="2" s="1"/>
  <c r="Q483" i="2" a="1"/>
  <c r="Q483" i="2" s="1"/>
  <c r="Q484" i="2" a="1"/>
  <c r="Q484" i="2" s="1"/>
  <c r="Q485" i="2" a="1"/>
  <c r="Q485" i="2" s="1"/>
  <c r="Q486" i="2" a="1"/>
  <c r="Q486" i="2" s="1"/>
  <c r="Q487" i="2" a="1"/>
  <c r="Q487" i="2" s="1"/>
  <c r="Q488" i="2" a="1"/>
  <c r="Q488" i="2" s="1"/>
  <c r="Q489" i="2" a="1"/>
  <c r="Q489" i="2" s="1"/>
  <c r="Q490" i="2" a="1"/>
  <c r="Q490" i="2" s="1"/>
  <c r="Q491" i="2" a="1"/>
  <c r="Q491" i="2" s="1"/>
  <c r="Q492" i="2" a="1"/>
  <c r="Q492" i="2" s="1"/>
  <c r="Q493" i="2" a="1"/>
  <c r="Q493" i="2" s="1"/>
  <c r="Q494" i="2" a="1"/>
  <c r="Q494" i="2" s="1"/>
  <c r="Q495" i="2" a="1"/>
  <c r="Q495" i="2" s="1"/>
  <c r="Q496" i="2" a="1"/>
  <c r="Q496" i="2" s="1"/>
  <c r="Q497" i="2" a="1"/>
  <c r="Q497" i="2" s="1"/>
  <c r="Q498" i="2" a="1"/>
  <c r="Q498" i="2" s="1"/>
  <c r="Q499" i="2" a="1"/>
  <c r="Q499" i="2" s="1"/>
  <c r="Q500" i="2" a="1"/>
  <c r="Q500" i="2" s="1"/>
  <c r="Q501" i="2" a="1"/>
  <c r="Q501" i="2" s="1"/>
  <c r="Q502" i="2" a="1"/>
  <c r="Q502" i="2" s="1"/>
  <c r="Q503" i="2" a="1"/>
  <c r="Q503" i="2" s="1"/>
  <c r="Q504" i="2" a="1"/>
  <c r="Q504" i="2" s="1"/>
  <c r="Q505" i="2" a="1"/>
  <c r="Q505" i="2" s="1"/>
  <c r="Q506" i="2" a="1"/>
  <c r="Q506" i="2" s="1"/>
  <c r="Q507" i="2" a="1"/>
  <c r="Q507" i="2" s="1"/>
  <c r="Q508" i="2" a="1"/>
  <c r="Q508" i="2" s="1"/>
  <c r="Q509" i="2" a="1"/>
  <c r="Q509" i="2" s="1"/>
  <c r="Q510" i="2" a="1"/>
  <c r="Q510" i="2" s="1"/>
  <c r="Q511" i="2" a="1"/>
  <c r="Q511" i="2" s="1"/>
  <c r="Q512" i="2" a="1"/>
  <c r="Q512" i="2" s="1"/>
  <c r="Q513" i="2" a="1"/>
  <c r="Q513" i="2" s="1"/>
  <c r="Q514" i="2" a="1"/>
  <c r="Q514" i="2" s="1"/>
  <c r="Q515" i="2" a="1"/>
  <c r="Q515" i="2" s="1"/>
  <c r="Q516" i="2" a="1"/>
  <c r="Q516" i="2" s="1"/>
  <c r="Q517" i="2" a="1"/>
  <c r="Q517" i="2" s="1"/>
  <c r="Q518" i="2" a="1"/>
  <c r="Q518" i="2" s="1"/>
  <c r="Q519" i="2" a="1"/>
  <c r="Q519" i="2" s="1"/>
  <c r="Q520" i="2" a="1"/>
  <c r="Q520" i="2" s="1"/>
  <c r="Q521" i="2" a="1"/>
  <c r="Q521" i="2" s="1"/>
  <c r="Q522" i="2" a="1"/>
  <c r="Q522" i="2" s="1"/>
  <c r="Q523" i="2" a="1"/>
  <c r="Q523" i="2" s="1"/>
  <c r="Q524" i="2" a="1"/>
  <c r="Q524" i="2" s="1"/>
  <c r="Q525" i="2" a="1"/>
  <c r="Q525" i="2" s="1"/>
  <c r="Q526" i="2" a="1"/>
  <c r="Q526" i="2" s="1"/>
  <c r="Q527" i="2" a="1"/>
  <c r="Q527" i="2" s="1"/>
  <c r="Q528" i="2" a="1"/>
  <c r="Q528" i="2" s="1"/>
  <c r="Q529" i="2" a="1"/>
  <c r="Q529" i="2" s="1"/>
  <c r="Q530" i="2" a="1"/>
  <c r="Q530" i="2" s="1"/>
  <c r="Q531" i="2" a="1"/>
  <c r="Q531" i="2" s="1"/>
  <c r="Q532" i="2" a="1"/>
  <c r="Q532" i="2" s="1"/>
  <c r="Q533" i="2" a="1"/>
  <c r="Q533" i="2" s="1"/>
  <c r="Q534" i="2" a="1"/>
  <c r="Q534" i="2" s="1"/>
  <c r="Q535" i="2" a="1"/>
  <c r="Q535" i="2" s="1"/>
  <c r="Q536" i="2" a="1"/>
  <c r="Q536" i="2" s="1"/>
  <c r="Q537" i="2" a="1"/>
  <c r="Q537" i="2" s="1"/>
  <c r="Q538" i="2" a="1"/>
  <c r="Q538" i="2" s="1"/>
  <c r="Q539" i="2" a="1"/>
  <c r="Q539" i="2" s="1"/>
  <c r="Q540" i="2" a="1"/>
  <c r="Q540" i="2" s="1"/>
  <c r="Q541" i="2" a="1"/>
  <c r="Q541" i="2" s="1"/>
  <c r="Q542" i="2" a="1"/>
  <c r="Q542" i="2" s="1"/>
  <c r="Q543" i="2" a="1"/>
  <c r="Q543" i="2" s="1"/>
  <c r="Q544" i="2" a="1"/>
  <c r="Q544" i="2" s="1"/>
  <c r="Q545" i="2" a="1"/>
  <c r="Q545" i="2" s="1"/>
  <c r="Q546" i="2" a="1"/>
  <c r="Q546" i="2" s="1"/>
  <c r="Q547" i="2" a="1"/>
  <c r="Q547" i="2" s="1"/>
  <c r="Q548" i="2" a="1"/>
  <c r="Q548" i="2" s="1"/>
  <c r="Q549" i="2" a="1"/>
  <c r="Q549" i="2" s="1"/>
  <c r="Q550" i="2" a="1"/>
  <c r="Q550" i="2" s="1"/>
  <c r="Q551" i="2" a="1"/>
  <c r="Q551" i="2" s="1"/>
  <c r="Q552" i="2" a="1"/>
  <c r="Q552" i="2" s="1"/>
  <c r="Q553" i="2" a="1"/>
  <c r="Q553" i="2" s="1"/>
  <c r="Q554" i="2" a="1"/>
  <c r="Q554" i="2" s="1"/>
  <c r="Q555" i="2" a="1"/>
  <c r="Q555" i="2" s="1"/>
  <c r="Q556" i="2" a="1"/>
  <c r="Q556" i="2" s="1"/>
  <c r="Q557" i="2" a="1"/>
  <c r="Q557" i="2" s="1"/>
  <c r="Q558" i="2" a="1"/>
  <c r="Q558" i="2" s="1"/>
  <c r="Q559" i="2" a="1"/>
  <c r="Q559" i="2" s="1"/>
  <c r="Q560" i="2" a="1"/>
  <c r="Q560" i="2" s="1"/>
  <c r="Q561" i="2" a="1"/>
  <c r="Q561" i="2" s="1"/>
  <c r="Q562" i="2" a="1"/>
  <c r="Q562" i="2" s="1"/>
  <c r="Q563" i="2" a="1"/>
  <c r="Q563" i="2" s="1"/>
  <c r="Q564" i="2" a="1"/>
  <c r="Q564" i="2" s="1"/>
  <c r="Q565" i="2" a="1"/>
  <c r="Q565" i="2" s="1"/>
  <c r="Q566" i="2" a="1"/>
  <c r="Q566" i="2" s="1"/>
  <c r="Q567" i="2" a="1"/>
  <c r="Q567" i="2" s="1"/>
  <c r="Q568" i="2" a="1"/>
  <c r="Q568" i="2" s="1"/>
  <c r="Q569" i="2" a="1"/>
  <c r="Q569" i="2" s="1"/>
  <c r="Q570" i="2" a="1"/>
  <c r="Q570" i="2" s="1"/>
  <c r="Q571" i="2" a="1"/>
  <c r="Q571" i="2" s="1"/>
  <c r="Q572" i="2" a="1"/>
  <c r="Q572" i="2" s="1"/>
  <c r="Q573" i="2" a="1"/>
  <c r="Q573" i="2" s="1"/>
  <c r="Q574" i="2" a="1"/>
  <c r="Q574" i="2" s="1"/>
  <c r="Q575" i="2" a="1"/>
  <c r="Q575" i="2" s="1"/>
  <c r="Q576" i="2" a="1"/>
  <c r="Q576" i="2" s="1"/>
  <c r="Q577" i="2" a="1"/>
  <c r="Q577" i="2" s="1"/>
  <c r="Q578" i="2" a="1"/>
  <c r="Q578" i="2" s="1"/>
  <c r="Q579" i="2" a="1"/>
  <c r="Q579" i="2" s="1"/>
  <c r="Q580" i="2" a="1"/>
  <c r="Q580" i="2" s="1"/>
  <c r="Q581" i="2" a="1"/>
  <c r="Q581" i="2" s="1"/>
  <c r="Q582" i="2" a="1"/>
  <c r="Q582" i="2" s="1"/>
  <c r="Q583" i="2" a="1"/>
  <c r="Q583" i="2" s="1"/>
  <c r="Q584" i="2" a="1"/>
  <c r="Q584" i="2" s="1"/>
  <c r="Q585" i="2" a="1"/>
  <c r="Q585" i="2" s="1"/>
  <c r="Q586" i="2" a="1"/>
  <c r="Q586" i="2" s="1"/>
  <c r="Q587" i="2" a="1"/>
  <c r="Q587" i="2" s="1"/>
  <c r="Q588" i="2" a="1"/>
  <c r="Q588" i="2" s="1"/>
  <c r="Q589" i="2" a="1"/>
  <c r="Q589" i="2" s="1"/>
  <c r="Q590" i="2" a="1"/>
  <c r="Q590" i="2" s="1"/>
  <c r="Q591" i="2" a="1"/>
  <c r="Q591" i="2" s="1"/>
  <c r="Q592" i="2" a="1"/>
  <c r="Q592" i="2" s="1"/>
  <c r="Q593" i="2" a="1"/>
  <c r="Q593" i="2" s="1"/>
  <c r="Q594" i="2" a="1"/>
  <c r="Q594" i="2" s="1"/>
  <c r="Q595" i="2" a="1"/>
  <c r="Q595" i="2" s="1"/>
  <c r="Q596" i="2" a="1"/>
  <c r="Q596" i="2" s="1"/>
  <c r="Q597" i="2" a="1"/>
  <c r="Q597" i="2" s="1"/>
  <c r="Q598" i="2" a="1"/>
  <c r="Q598" i="2" s="1"/>
  <c r="Q599" i="2" a="1"/>
  <c r="Q599" i="2" s="1"/>
  <c r="Q600" i="2" a="1"/>
  <c r="Q600" i="2" s="1"/>
  <c r="Q601" i="2" a="1"/>
  <c r="Q601" i="2" s="1"/>
  <c r="Q602" i="2" a="1"/>
  <c r="Q602" i="2" s="1"/>
  <c r="Q603" i="2" a="1"/>
  <c r="Q603" i="2" s="1"/>
  <c r="Q604" i="2" a="1"/>
  <c r="Q604" i="2" s="1"/>
  <c r="Q605" i="2" a="1"/>
  <c r="Q605" i="2" s="1"/>
  <c r="Q606" i="2" a="1"/>
  <c r="Q606" i="2" s="1"/>
  <c r="Q607" i="2" a="1"/>
  <c r="Q607" i="2" s="1"/>
  <c r="Q608" i="2" a="1"/>
  <c r="Q608" i="2" s="1"/>
  <c r="Q609" i="2" a="1"/>
  <c r="Q609" i="2" s="1"/>
  <c r="Q610" i="2" a="1"/>
  <c r="Q610" i="2" s="1"/>
  <c r="Q611" i="2" a="1"/>
  <c r="Q611" i="2" s="1"/>
  <c r="Q612" i="2" a="1"/>
  <c r="Q612" i="2" s="1"/>
  <c r="Q613" i="2" a="1"/>
  <c r="Q613" i="2" s="1"/>
  <c r="Q614" i="2" a="1"/>
  <c r="Q614" i="2" s="1"/>
  <c r="Q615" i="2" a="1"/>
  <c r="Q615" i="2" s="1"/>
  <c r="Q616" i="2" a="1"/>
  <c r="Q616" i="2" s="1"/>
  <c r="Q617" i="2" a="1"/>
  <c r="Q617" i="2" s="1"/>
  <c r="Q618" i="2" a="1"/>
  <c r="Q618" i="2" s="1"/>
  <c r="Q619" i="2" a="1"/>
  <c r="Q619" i="2" s="1"/>
  <c r="Q620" i="2" a="1"/>
  <c r="Q620" i="2" s="1"/>
  <c r="Q621" i="2" a="1"/>
  <c r="Q621" i="2" s="1"/>
  <c r="Q622" i="2" a="1"/>
  <c r="Q622" i="2" s="1"/>
  <c r="Q623" i="2" a="1"/>
  <c r="Q623" i="2" s="1"/>
  <c r="Q624" i="2" a="1"/>
  <c r="Q624" i="2" s="1"/>
  <c r="Q625" i="2" a="1"/>
  <c r="Q625" i="2" s="1"/>
  <c r="Q626" i="2" a="1"/>
  <c r="Q626" i="2" s="1"/>
  <c r="Q627" i="2" a="1"/>
  <c r="Q627" i="2" s="1"/>
  <c r="Q628" i="2" a="1"/>
  <c r="Q628" i="2" s="1"/>
  <c r="Q629" i="2" a="1"/>
  <c r="Q629" i="2" s="1"/>
  <c r="Q630" i="2" a="1"/>
  <c r="Q630" i="2" s="1"/>
  <c r="Q631" i="2" a="1"/>
  <c r="Q631" i="2" s="1"/>
  <c r="Q632" i="2" a="1"/>
  <c r="Q632" i="2" s="1"/>
  <c r="Q633" i="2" a="1"/>
  <c r="Q633" i="2" s="1"/>
  <c r="Q634" i="2" a="1"/>
  <c r="Q634" i="2" s="1"/>
  <c r="Q635" i="2" a="1"/>
  <c r="Q635" i="2" s="1"/>
  <c r="Q636" i="2" a="1"/>
  <c r="Q636" i="2" s="1"/>
  <c r="Q637" i="2" a="1"/>
  <c r="Q637" i="2" s="1"/>
  <c r="Q638" i="2" a="1"/>
  <c r="Q638" i="2" s="1"/>
  <c r="Q639" i="2" a="1"/>
  <c r="Q639" i="2" s="1"/>
  <c r="Q640" i="2" a="1"/>
  <c r="Q640" i="2" s="1"/>
  <c r="Q641" i="2" a="1"/>
  <c r="Q641" i="2" s="1"/>
  <c r="Q642" i="2" a="1"/>
  <c r="Q642" i="2" s="1"/>
  <c r="Q643" i="2" a="1"/>
  <c r="Q643" i="2" s="1"/>
  <c r="Q644" i="2" a="1"/>
  <c r="Q644" i="2" s="1"/>
  <c r="Q645" i="2" a="1"/>
  <c r="Q645" i="2" s="1"/>
  <c r="Q646" i="2" a="1"/>
  <c r="Q646" i="2" s="1"/>
  <c r="Q647" i="2" a="1"/>
  <c r="Q647" i="2" s="1"/>
  <c r="Q648" i="2" a="1"/>
  <c r="Q648" i="2" s="1"/>
  <c r="Q649" i="2" a="1"/>
  <c r="Q649" i="2" s="1"/>
  <c r="Q650" i="2" a="1"/>
  <c r="Q650" i="2" s="1"/>
  <c r="Q651" i="2" a="1"/>
  <c r="Q651" i="2" s="1"/>
  <c r="Q652" i="2" a="1"/>
  <c r="Q652" i="2" s="1"/>
  <c r="Q653" i="2" a="1"/>
  <c r="Q653" i="2" s="1"/>
  <c r="Q654" i="2" a="1"/>
  <c r="Q654" i="2" s="1"/>
  <c r="Q655" i="2" a="1"/>
  <c r="Q655" i="2" s="1"/>
  <c r="Q656" i="2" a="1"/>
  <c r="Q656" i="2" s="1"/>
  <c r="Q657" i="2" a="1"/>
  <c r="Q657" i="2" s="1"/>
  <c r="Q658" i="2" a="1"/>
  <c r="Q658" i="2" s="1"/>
  <c r="Q659" i="2" a="1"/>
  <c r="Q659" i="2" s="1"/>
  <c r="Q660" i="2" a="1"/>
  <c r="Q660" i="2" s="1"/>
  <c r="Q661" i="2" a="1"/>
  <c r="Q661" i="2" s="1"/>
  <c r="Q662" i="2" a="1"/>
  <c r="Q662" i="2" s="1"/>
  <c r="Q663" i="2" a="1"/>
  <c r="Q663" i="2" s="1"/>
  <c r="Q664" i="2" a="1"/>
  <c r="Q664" i="2" s="1"/>
  <c r="Q665" i="2" a="1"/>
  <c r="Q665" i="2" s="1"/>
  <c r="Q666" i="2" a="1"/>
  <c r="Q666" i="2" s="1"/>
  <c r="Q667" i="2" a="1"/>
  <c r="Q667" i="2" s="1"/>
  <c r="Q668" i="2" a="1"/>
  <c r="Q668" i="2" s="1"/>
  <c r="Q669" i="2" a="1"/>
  <c r="Q669" i="2" s="1"/>
  <c r="Q670" i="2" a="1"/>
  <c r="Q670" i="2" s="1"/>
  <c r="Q671" i="2" a="1"/>
  <c r="Q671" i="2" s="1"/>
  <c r="Q672" i="2" a="1"/>
  <c r="Q672" i="2" s="1"/>
  <c r="Q673" i="2" a="1"/>
  <c r="Q673" i="2" s="1"/>
  <c r="Q674" i="2" a="1"/>
  <c r="Q674" i="2" s="1"/>
  <c r="Q675" i="2" a="1"/>
  <c r="Q675" i="2" s="1"/>
  <c r="Q676" i="2" a="1"/>
  <c r="Q676" i="2" s="1"/>
  <c r="Q677" i="2" a="1"/>
  <c r="Q677" i="2" s="1"/>
  <c r="Q678" i="2" a="1"/>
  <c r="Q678" i="2" s="1"/>
  <c r="Q679" i="2" a="1"/>
  <c r="Q679" i="2" s="1"/>
  <c r="Q680" i="2" a="1"/>
  <c r="Q680" i="2" s="1"/>
  <c r="Q681" i="2" a="1"/>
  <c r="Q681" i="2" s="1"/>
  <c r="Q682" i="2" a="1"/>
  <c r="Q682" i="2" s="1"/>
  <c r="Q683" i="2" a="1"/>
  <c r="Q683" i="2" s="1"/>
  <c r="Q684" i="2" a="1"/>
  <c r="Q684" i="2" s="1"/>
  <c r="Q685" i="2" a="1"/>
  <c r="Q685" i="2" s="1"/>
  <c r="Q686" i="2" a="1"/>
  <c r="Q686" i="2" s="1"/>
  <c r="Q687" i="2" a="1"/>
  <c r="Q687" i="2" s="1"/>
  <c r="Q688" i="2" a="1"/>
  <c r="Q688" i="2" s="1"/>
  <c r="Q689" i="2" a="1"/>
  <c r="Q689" i="2" s="1"/>
  <c r="Q690" i="2" a="1"/>
  <c r="Q690" i="2" s="1"/>
  <c r="Q691" i="2" a="1"/>
  <c r="Q691" i="2" s="1"/>
  <c r="Q692" i="2" a="1"/>
  <c r="Q692" i="2" s="1"/>
  <c r="Q693" i="2" a="1"/>
  <c r="Q693" i="2" s="1"/>
  <c r="Q694" i="2" a="1"/>
  <c r="Q694" i="2" s="1"/>
  <c r="Q695" i="2" a="1"/>
  <c r="Q695" i="2" s="1"/>
  <c r="Q696" i="2" a="1"/>
  <c r="Q696" i="2" s="1"/>
  <c r="Q697" i="2" a="1"/>
  <c r="Q697" i="2" s="1"/>
  <c r="Q698" i="2" a="1"/>
  <c r="Q698" i="2" s="1"/>
  <c r="Q699" i="2" a="1"/>
  <c r="Q699" i="2" s="1"/>
  <c r="Q700" i="2" a="1"/>
  <c r="Q700" i="2" s="1"/>
  <c r="Q701" i="2" a="1"/>
  <c r="Q701" i="2" s="1"/>
  <c r="Q702" i="2" a="1"/>
  <c r="Q702" i="2" s="1"/>
  <c r="Q703" i="2" a="1"/>
  <c r="Q703" i="2" s="1"/>
  <c r="Q704" i="2" a="1"/>
  <c r="Q704" i="2" s="1"/>
  <c r="Q705" i="2" a="1"/>
  <c r="Q705" i="2" s="1"/>
  <c r="Q706" i="2" a="1"/>
  <c r="Q706" i="2" s="1"/>
  <c r="Q707" i="2" a="1"/>
  <c r="Q707" i="2" s="1"/>
  <c r="Q708" i="2" a="1"/>
  <c r="Q708" i="2" s="1"/>
  <c r="Q709" i="2" a="1"/>
  <c r="Q709" i="2" s="1"/>
  <c r="Q710" i="2" a="1"/>
  <c r="Q710" i="2" s="1"/>
  <c r="Q711" i="2" a="1"/>
  <c r="Q711" i="2" s="1"/>
  <c r="Q712" i="2" a="1"/>
  <c r="Q712" i="2" s="1"/>
  <c r="Q713" i="2" a="1"/>
  <c r="Q713" i="2" s="1"/>
  <c r="Q714" i="2" a="1"/>
  <c r="Q714" i="2" s="1"/>
  <c r="Q715" i="2" a="1"/>
  <c r="Q715" i="2" s="1"/>
  <c r="Q716" i="2" a="1"/>
  <c r="Q716" i="2" s="1"/>
  <c r="Q717" i="2" a="1"/>
  <c r="Q717" i="2" s="1"/>
  <c r="Q718" i="2" a="1"/>
  <c r="Q718" i="2" s="1"/>
  <c r="Q719" i="2" a="1"/>
  <c r="Q719" i="2" s="1"/>
  <c r="Q720" i="2" a="1"/>
  <c r="Q720" i="2" s="1"/>
  <c r="Q721" i="2" a="1"/>
  <c r="Q721" i="2" s="1"/>
  <c r="Q722" i="2" a="1"/>
  <c r="Q722" i="2" s="1"/>
  <c r="Q723" i="2" a="1"/>
  <c r="Q723" i="2" s="1"/>
  <c r="Q724" i="2" a="1"/>
  <c r="Q724" i="2" s="1"/>
  <c r="Q725" i="2" a="1"/>
  <c r="Q725" i="2" s="1"/>
  <c r="Q726" i="2" a="1"/>
  <c r="Q726" i="2" s="1"/>
  <c r="Q727" i="2" a="1"/>
  <c r="Q727" i="2" s="1"/>
  <c r="Q728" i="2" a="1"/>
  <c r="Q728" i="2" s="1"/>
  <c r="Q729" i="2" a="1"/>
  <c r="Q729" i="2" s="1"/>
  <c r="Q730" i="2" a="1"/>
  <c r="Q730" i="2" s="1"/>
  <c r="Q731" i="2" a="1"/>
  <c r="Q731" i="2" s="1"/>
  <c r="Q732" i="2" a="1"/>
  <c r="Q732" i="2" s="1"/>
  <c r="Q733" i="2" a="1"/>
  <c r="Q733" i="2" s="1"/>
  <c r="Q734" i="2" a="1"/>
  <c r="Q734" i="2" s="1"/>
  <c r="Q735" i="2" a="1"/>
  <c r="Q735" i="2" s="1"/>
  <c r="Q736" i="2" a="1"/>
  <c r="Q736" i="2" s="1"/>
  <c r="Q737" i="2" a="1"/>
  <c r="Q737" i="2" s="1"/>
  <c r="Q738" i="2" a="1"/>
  <c r="Q738" i="2" s="1"/>
  <c r="Q739" i="2" a="1"/>
  <c r="Q739" i="2" s="1"/>
  <c r="Q740" i="2" a="1"/>
  <c r="Q740" i="2" s="1"/>
  <c r="Q741" i="2" a="1"/>
  <c r="Q741" i="2" s="1"/>
  <c r="Q742" i="2" a="1"/>
  <c r="Q742" i="2" s="1"/>
  <c r="Q743" i="2" a="1"/>
  <c r="Q743" i="2" s="1"/>
  <c r="Q744" i="2" a="1"/>
  <c r="Q744" i="2" s="1"/>
  <c r="Q745" i="2" a="1"/>
  <c r="Q745" i="2" s="1"/>
  <c r="Q746" i="2" a="1"/>
  <c r="Q746" i="2" s="1"/>
  <c r="Q747" i="2" a="1"/>
  <c r="Q747" i="2" s="1"/>
  <c r="Q748" i="2" a="1"/>
  <c r="Q748" i="2" s="1"/>
  <c r="Q749" i="2" a="1"/>
  <c r="Q749" i="2" s="1"/>
  <c r="Q750" i="2" a="1"/>
  <c r="Q750" i="2" s="1"/>
  <c r="Q751" i="2" a="1"/>
  <c r="Q751" i="2" s="1"/>
  <c r="Q752" i="2" a="1"/>
  <c r="Q752" i="2" s="1"/>
  <c r="Q753" i="2" a="1"/>
  <c r="Q753" i="2" s="1"/>
  <c r="Q754" i="2" a="1"/>
  <c r="Q754" i="2" s="1"/>
  <c r="Q755" i="2" a="1"/>
  <c r="Q755" i="2" s="1"/>
  <c r="Q756" i="2" a="1"/>
  <c r="Q756" i="2" s="1"/>
  <c r="Q757" i="2" a="1"/>
  <c r="Q757" i="2" s="1"/>
  <c r="Q758" i="2" a="1"/>
  <c r="Q758" i="2" s="1"/>
  <c r="Q759" i="2" a="1"/>
  <c r="Q759" i="2" s="1"/>
  <c r="Q760" i="2" a="1"/>
  <c r="Q760" i="2" s="1"/>
  <c r="Q761" i="2" a="1"/>
  <c r="Q761" i="2" s="1"/>
  <c r="Q762" i="2" a="1"/>
  <c r="Q762" i="2" s="1"/>
  <c r="Q763" i="2" a="1"/>
  <c r="Q763" i="2" s="1"/>
  <c r="Q764" i="2" a="1"/>
  <c r="Q764" i="2" s="1"/>
  <c r="Q765" i="2" a="1"/>
  <c r="Q765" i="2" s="1"/>
  <c r="Q766" i="2" a="1"/>
  <c r="Q766" i="2" s="1"/>
  <c r="Q767" i="2" a="1"/>
  <c r="Q767" i="2" s="1"/>
  <c r="Q768" i="2" a="1"/>
  <c r="Q768" i="2" s="1"/>
  <c r="Q769" i="2" a="1"/>
  <c r="Q769" i="2" s="1"/>
  <c r="Q770" i="2" a="1"/>
  <c r="Q770" i="2" s="1"/>
  <c r="Q771" i="2" a="1"/>
  <c r="Q771" i="2" s="1"/>
  <c r="Q772" i="2" a="1"/>
  <c r="Q772" i="2" s="1"/>
  <c r="Q773" i="2" a="1"/>
  <c r="Q773" i="2" s="1"/>
  <c r="Q774" i="2" a="1"/>
  <c r="Q774" i="2" s="1"/>
  <c r="Q775" i="2" a="1"/>
  <c r="Q775" i="2" s="1"/>
  <c r="Q776" i="2" a="1"/>
  <c r="Q776" i="2" s="1"/>
  <c r="Q777" i="2" a="1"/>
  <c r="Q777" i="2" s="1"/>
  <c r="Q778" i="2" a="1"/>
  <c r="Q778" i="2" s="1"/>
  <c r="Q779" i="2" a="1"/>
  <c r="Q779" i="2" s="1"/>
  <c r="Q780" i="2" a="1"/>
  <c r="Q780" i="2" s="1"/>
  <c r="Q781" i="2" a="1"/>
  <c r="Q781" i="2" s="1"/>
  <c r="Q782" i="2" a="1"/>
  <c r="Q782" i="2" s="1"/>
  <c r="Q783" i="2" a="1"/>
  <c r="Q783" i="2" s="1"/>
  <c r="Q784" i="2" a="1"/>
  <c r="Q784" i="2" s="1"/>
  <c r="Q785" i="2" a="1"/>
  <c r="Q785" i="2" s="1"/>
  <c r="Q786" i="2" a="1"/>
  <c r="Q786" i="2" s="1"/>
  <c r="Q787" i="2" a="1"/>
  <c r="Q787" i="2" s="1"/>
  <c r="Q788" i="2" a="1"/>
  <c r="Q788" i="2" s="1"/>
  <c r="Q789" i="2" a="1"/>
  <c r="Q789" i="2" s="1"/>
  <c r="Q790" i="2" a="1"/>
  <c r="Q790" i="2" s="1"/>
  <c r="Q791" i="2" a="1"/>
  <c r="Q791" i="2" s="1"/>
  <c r="Q792" i="2" a="1"/>
  <c r="Q792" i="2" s="1"/>
  <c r="Q793" i="2" a="1"/>
  <c r="Q793" i="2" s="1"/>
  <c r="Q794" i="2" a="1"/>
  <c r="Q794" i="2" s="1"/>
  <c r="Q795" i="2" a="1"/>
  <c r="Q795" i="2" s="1"/>
  <c r="Q796" i="2" a="1"/>
  <c r="Q796" i="2" s="1"/>
  <c r="Q797" i="2" a="1"/>
  <c r="Q797" i="2" s="1"/>
  <c r="Q798" i="2" a="1"/>
  <c r="Q798" i="2" s="1"/>
  <c r="Q799" i="2" a="1"/>
  <c r="Q799" i="2" s="1"/>
  <c r="Q800" i="2" a="1"/>
  <c r="Q800" i="2" s="1"/>
  <c r="Q801" i="2" a="1"/>
  <c r="Q801" i="2" s="1"/>
  <c r="Q802" i="2" a="1"/>
  <c r="Q802" i="2" s="1"/>
  <c r="Q803" i="2" a="1"/>
  <c r="Q803" i="2" s="1"/>
  <c r="Q804" i="2" a="1"/>
  <c r="Q804" i="2" s="1"/>
  <c r="Q805" i="2" a="1"/>
  <c r="Q805" i="2" s="1"/>
  <c r="Q806" i="2" a="1"/>
  <c r="Q806" i="2" s="1"/>
  <c r="Q807" i="2" a="1"/>
  <c r="Q807" i="2" s="1"/>
  <c r="Q808" i="2" a="1"/>
  <c r="Q808" i="2" s="1"/>
  <c r="Q809" i="2" a="1"/>
  <c r="Q809" i="2" s="1"/>
  <c r="Q810" i="2" a="1"/>
  <c r="Q810" i="2" s="1"/>
  <c r="Q811" i="2" a="1"/>
  <c r="Q811" i="2" s="1"/>
  <c r="Q812" i="2" a="1"/>
  <c r="Q812" i="2" s="1"/>
  <c r="Q813" i="2" a="1"/>
  <c r="Q813" i="2" s="1"/>
  <c r="Q814" i="2" a="1"/>
  <c r="Q814" i="2" s="1"/>
  <c r="Q815" i="2" a="1"/>
  <c r="Q815" i="2" s="1"/>
  <c r="Q816" i="2" a="1"/>
  <c r="Q816" i="2" s="1"/>
  <c r="Q817" i="2" a="1"/>
  <c r="Q817" i="2" s="1"/>
  <c r="Q818" i="2" a="1"/>
  <c r="Q818" i="2" s="1"/>
  <c r="Q819" i="2" a="1"/>
  <c r="Q819" i="2" s="1"/>
  <c r="Q820" i="2" a="1"/>
  <c r="Q820" i="2" s="1"/>
  <c r="Q821" i="2" a="1"/>
  <c r="Q821" i="2" s="1"/>
  <c r="Q822" i="2" a="1"/>
  <c r="Q822" i="2" s="1"/>
  <c r="Q823" i="2" a="1"/>
  <c r="Q823" i="2" s="1"/>
  <c r="Q824" i="2" a="1"/>
  <c r="Q824" i="2" s="1"/>
  <c r="Q825" i="2" a="1"/>
  <c r="Q825" i="2" s="1"/>
  <c r="Q826" i="2" a="1"/>
  <c r="Q826" i="2" s="1"/>
  <c r="Q827" i="2" a="1"/>
  <c r="Q827" i="2" s="1"/>
  <c r="Q828" i="2" a="1"/>
  <c r="Q828" i="2" s="1"/>
  <c r="Q829" i="2" a="1"/>
  <c r="Q829" i="2" s="1"/>
  <c r="Q830" i="2" a="1"/>
  <c r="Q830" i="2" s="1"/>
  <c r="Q831" i="2" a="1"/>
  <c r="Q831" i="2" s="1"/>
  <c r="Q832" i="2" a="1"/>
  <c r="Q832" i="2" s="1"/>
  <c r="Q833" i="2" a="1"/>
  <c r="Q833" i="2" s="1"/>
  <c r="Q834" i="2" a="1"/>
  <c r="Q834" i="2" s="1"/>
  <c r="Q835" i="2" a="1"/>
  <c r="Q835" i="2" s="1"/>
  <c r="Q836" i="2" a="1"/>
  <c r="Q836" i="2" s="1"/>
  <c r="Q837" i="2" a="1"/>
  <c r="Q837" i="2" s="1"/>
  <c r="Q838" i="2" a="1"/>
  <c r="Q838" i="2" s="1"/>
  <c r="Q839" i="2" a="1"/>
  <c r="Q839" i="2" s="1"/>
  <c r="Q840" i="2" a="1"/>
  <c r="Q840" i="2" s="1"/>
  <c r="Q841" i="2" a="1"/>
  <c r="Q841" i="2" s="1"/>
  <c r="Q842" i="2" a="1"/>
  <c r="Q842" i="2" s="1"/>
  <c r="Q843" i="2" a="1"/>
  <c r="Q843" i="2" s="1"/>
  <c r="Q844" i="2" a="1"/>
  <c r="Q844" i="2" s="1"/>
  <c r="Q845" i="2" a="1"/>
  <c r="Q845" i="2" s="1"/>
  <c r="Q846" i="2" a="1"/>
  <c r="Q846" i="2" s="1"/>
  <c r="Q847" i="2" a="1"/>
  <c r="Q847" i="2" s="1"/>
  <c r="Q848" i="2" a="1"/>
  <c r="Q848" i="2" s="1"/>
  <c r="Q849" i="2" a="1"/>
  <c r="Q849" i="2" s="1"/>
  <c r="Q850" i="2" a="1"/>
  <c r="Q850" i="2" s="1"/>
  <c r="Q851" i="2" a="1"/>
  <c r="Q851" i="2" s="1"/>
  <c r="Q852" i="2" a="1"/>
  <c r="Q852" i="2" s="1"/>
  <c r="Q853" i="2" a="1"/>
  <c r="Q853" i="2" s="1"/>
  <c r="Q854" i="2" a="1"/>
  <c r="Q854" i="2" s="1"/>
  <c r="Q855" i="2" a="1"/>
  <c r="Q855" i="2" s="1"/>
  <c r="Q856" i="2" a="1"/>
  <c r="Q856" i="2" s="1"/>
  <c r="Q857" i="2" a="1"/>
  <c r="Q857" i="2" s="1"/>
  <c r="Q858" i="2" a="1"/>
  <c r="Q858" i="2" s="1"/>
  <c r="Q859" i="2" a="1"/>
  <c r="Q859" i="2" s="1"/>
  <c r="Q860" i="2" a="1"/>
  <c r="Q860" i="2" s="1"/>
  <c r="Q861" i="2" a="1"/>
  <c r="Q861" i="2" s="1"/>
  <c r="Q862" i="2" a="1"/>
  <c r="Q862" i="2" s="1"/>
  <c r="Q863" i="2" a="1"/>
  <c r="Q863" i="2" s="1"/>
  <c r="Q864" i="2" a="1"/>
  <c r="Q864" i="2" s="1"/>
  <c r="Q865" i="2" a="1"/>
  <c r="Q865" i="2" s="1"/>
  <c r="Q866" i="2" a="1"/>
  <c r="Q866" i="2" s="1"/>
  <c r="Q867" i="2" a="1"/>
  <c r="Q867" i="2" s="1"/>
  <c r="Q868" i="2" a="1"/>
  <c r="Q868" i="2" s="1"/>
  <c r="Q869" i="2" a="1"/>
  <c r="Q869" i="2" s="1"/>
  <c r="Q870" i="2" a="1"/>
  <c r="Q870" i="2" s="1"/>
  <c r="Q871" i="2" a="1"/>
  <c r="Q871" i="2" s="1"/>
  <c r="Q872" i="2" a="1"/>
  <c r="Q872" i="2" s="1"/>
  <c r="Q873" i="2" a="1"/>
  <c r="Q873" i="2" s="1"/>
  <c r="Q874" i="2" a="1"/>
  <c r="Q874" i="2" s="1"/>
  <c r="Q875" i="2" a="1"/>
  <c r="Q875" i="2" s="1"/>
  <c r="Q876" i="2" a="1"/>
  <c r="Q876" i="2" s="1"/>
  <c r="Q877" i="2" a="1"/>
  <c r="Q877" i="2" s="1"/>
  <c r="Q878" i="2" a="1"/>
  <c r="Q878" i="2" s="1"/>
  <c r="Q879" i="2" a="1"/>
  <c r="Q879" i="2" s="1"/>
  <c r="Q880" i="2" a="1"/>
  <c r="Q880" i="2" s="1"/>
  <c r="Q881" i="2" a="1"/>
  <c r="Q881" i="2" s="1"/>
  <c r="Q882" i="2" a="1"/>
  <c r="Q882" i="2" s="1"/>
  <c r="Q883" i="2" a="1"/>
  <c r="Q883" i="2" s="1"/>
  <c r="Q884" i="2" a="1"/>
  <c r="Q884" i="2" s="1"/>
  <c r="Q885" i="2" a="1"/>
  <c r="Q885" i="2" s="1"/>
  <c r="Q886" i="2" a="1"/>
  <c r="Q886" i="2" s="1"/>
  <c r="Q887" i="2" a="1"/>
  <c r="Q887" i="2" s="1"/>
  <c r="Q888" i="2" a="1"/>
  <c r="Q888" i="2" s="1"/>
  <c r="Q889" i="2" a="1"/>
  <c r="Q889" i="2" s="1"/>
  <c r="Q890" i="2" a="1"/>
  <c r="Q890" i="2" s="1"/>
  <c r="Q891" i="2" a="1"/>
  <c r="Q891" i="2" s="1"/>
  <c r="Q892" i="2" a="1"/>
  <c r="Q892" i="2" s="1"/>
  <c r="Q893" i="2" a="1"/>
  <c r="Q893" i="2" s="1"/>
  <c r="Q894" i="2" a="1"/>
  <c r="Q894" i="2" s="1"/>
  <c r="Q895" i="2" a="1"/>
  <c r="Q895" i="2" s="1"/>
  <c r="Q896" i="2" a="1"/>
  <c r="Q896" i="2" s="1"/>
  <c r="Q897" i="2" a="1"/>
  <c r="Q897" i="2" s="1"/>
  <c r="Q898" i="2" a="1"/>
  <c r="Q898" i="2" s="1"/>
  <c r="Q899" i="2" a="1"/>
  <c r="Q899" i="2" s="1"/>
  <c r="Q900" i="2" a="1"/>
  <c r="Q900" i="2" s="1"/>
  <c r="Q901" i="2" a="1"/>
  <c r="Q901" i="2" s="1"/>
  <c r="Q902" i="2" a="1"/>
  <c r="Q902" i="2" s="1"/>
  <c r="Q903" i="2" a="1"/>
  <c r="Q903" i="2" s="1"/>
  <c r="Q904" i="2" a="1"/>
  <c r="Q904" i="2" s="1"/>
  <c r="Q905" i="2" a="1"/>
  <c r="Q905" i="2" s="1"/>
  <c r="Q906" i="2" a="1"/>
  <c r="Q906" i="2" s="1"/>
  <c r="Q907" i="2" a="1"/>
  <c r="Q907" i="2" s="1"/>
  <c r="Q908" i="2" a="1"/>
  <c r="Q908" i="2" s="1"/>
  <c r="Q909" i="2" a="1"/>
  <c r="Q909" i="2" s="1"/>
  <c r="Q910" i="2" a="1"/>
  <c r="Q910" i="2" s="1"/>
  <c r="Q911" i="2" a="1"/>
  <c r="Q911" i="2" s="1"/>
  <c r="Q912" i="2" a="1"/>
  <c r="Q912" i="2" s="1"/>
  <c r="Q913" i="2" a="1"/>
  <c r="Q913" i="2" s="1"/>
  <c r="Q914" i="2" a="1"/>
  <c r="Q914" i="2" s="1"/>
  <c r="Q915" i="2" a="1"/>
  <c r="Q915" i="2" s="1"/>
  <c r="Q916" i="2" a="1"/>
  <c r="Q916" i="2" s="1"/>
  <c r="Q917" i="2" a="1"/>
  <c r="Q917" i="2" s="1"/>
  <c r="Q918" i="2" a="1"/>
  <c r="Q918" i="2" s="1"/>
  <c r="Q919" i="2" a="1"/>
  <c r="Q919" i="2" s="1"/>
  <c r="Q920" i="2" a="1"/>
  <c r="Q920" i="2" s="1"/>
  <c r="Q921" i="2" a="1"/>
  <c r="Q921" i="2" s="1"/>
  <c r="Q922" i="2" a="1"/>
  <c r="Q922" i="2" s="1"/>
  <c r="Q923" i="2" a="1"/>
  <c r="Q923" i="2" s="1"/>
  <c r="Q924" i="2" a="1"/>
  <c r="Q924" i="2" s="1"/>
  <c r="Q925" i="2" a="1"/>
  <c r="Q925" i="2" s="1"/>
  <c r="Q926" i="2" a="1"/>
  <c r="Q926" i="2" s="1"/>
  <c r="Q927" i="2" a="1"/>
  <c r="Q927" i="2" s="1"/>
  <c r="Q928" i="2" a="1"/>
  <c r="Q928" i="2" s="1"/>
  <c r="Q929" i="2" a="1"/>
  <c r="Q929" i="2" s="1"/>
  <c r="Q930" i="2" a="1"/>
  <c r="Q930" i="2" s="1"/>
  <c r="Q931" i="2" a="1"/>
  <c r="Q931" i="2" s="1"/>
  <c r="Q932" i="2" a="1"/>
  <c r="Q932" i="2" s="1"/>
  <c r="Q933" i="2" a="1"/>
  <c r="Q933" i="2" s="1"/>
  <c r="Q934" i="2" a="1"/>
  <c r="Q934" i="2" s="1"/>
  <c r="Q935" i="2" a="1"/>
  <c r="Q935" i="2" s="1"/>
  <c r="Q936" i="2" a="1"/>
  <c r="Q936" i="2" s="1"/>
  <c r="Q937" i="2" a="1"/>
  <c r="Q937" i="2" s="1"/>
  <c r="Q938" i="2" a="1"/>
  <c r="Q938" i="2" s="1"/>
  <c r="Q939" i="2" a="1"/>
  <c r="Q939" i="2" s="1"/>
  <c r="Q940" i="2" a="1"/>
  <c r="Q940" i="2" s="1"/>
  <c r="Q941" i="2" a="1"/>
  <c r="Q941" i="2" s="1"/>
  <c r="Q942" i="2" a="1"/>
  <c r="Q942" i="2" s="1"/>
  <c r="Q943" i="2" a="1"/>
  <c r="Q943" i="2" s="1"/>
  <c r="Q944" i="2" a="1"/>
  <c r="Q944" i="2" s="1"/>
  <c r="Q945" i="2" a="1"/>
  <c r="Q945" i="2" s="1"/>
  <c r="Q946" i="2" a="1"/>
  <c r="Q946" i="2" s="1"/>
  <c r="Q947" i="2" a="1"/>
  <c r="Q947" i="2" s="1"/>
  <c r="Q948" i="2" a="1"/>
  <c r="Q948" i="2" s="1"/>
  <c r="Q949" i="2" a="1"/>
  <c r="Q949" i="2" s="1"/>
  <c r="Q950" i="2" a="1"/>
  <c r="Q950" i="2" s="1"/>
  <c r="Q951" i="2" a="1"/>
  <c r="Q951" i="2" s="1"/>
  <c r="Q952" i="2" a="1"/>
  <c r="Q952" i="2" s="1"/>
  <c r="Q953" i="2" a="1"/>
  <c r="Q953" i="2" s="1"/>
  <c r="Q954" i="2" a="1"/>
  <c r="Q954" i="2" s="1"/>
  <c r="Q955" i="2" a="1"/>
  <c r="Q955" i="2" s="1"/>
  <c r="Q956" i="2" a="1"/>
  <c r="Q956" i="2" s="1"/>
  <c r="Q957" i="2" a="1"/>
  <c r="Q957" i="2" s="1"/>
  <c r="Q958" i="2" a="1"/>
  <c r="Q958" i="2" s="1"/>
  <c r="Q959" i="2" a="1"/>
  <c r="Q959" i="2" s="1"/>
  <c r="Q960" i="2" a="1"/>
  <c r="Q960" i="2" s="1"/>
  <c r="Q961" i="2" a="1"/>
  <c r="Q961" i="2" s="1"/>
  <c r="Q962" i="2" a="1"/>
  <c r="Q962" i="2" s="1"/>
  <c r="Q963" i="2" a="1"/>
  <c r="Q963" i="2" s="1"/>
  <c r="Q964" i="2" a="1"/>
  <c r="Q964" i="2" s="1"/>
  <c r="Q965" i="2" a="1"/>
  <c r="Q965" i="2" s="1"/>
  <c r="Q966" i="2" a="1"/>
  <c r="Q966" i="2" s="1"/>
  <c r="Q967" i="2" a="1"/>
  <c r="Q967" i="2" s="1"/>
  <c r="Q968" i="2" a="1"/>
  <c r="Q968" i="2" s="1"/>
  <c r="Q969" i="2" a="1"/>
  <c r="Q969" i="2" s="1"/>
  <c r="Q970" i="2" a="1"/>
  <c r="Q970" i="2" s="1"/>
  <c r="Q971" i="2" a="1"/>
  <c r="Q971" i="2" s="1"/>
  <c r="Q972" i="2" a="1"/>
  <c r="Q972" i="2" s="1"/>
  <c r="Q973" i="2" a="1"/>
  <c r="Q973" i="2" s="1"/>
  <c r="Q974" i="2" a="1"/>
  <c r="Q974" i="2" s="1"/>
  <c r="Q975" i="2" a="1"/>
  <c r="Q975" i="2" s="1"/>
  <c r="Q976" i="2" a="1"/>
  <c r="Q976" i="2" s="1"/>
  <c r="Q977" i="2" a="1"/>
  <c r="Q977" i="2" s="1"/>
  <c r="Q978" i="2" a="1"/>
  <c r="Q978" i="2" s="1"/>
  <c r="Q979" i="2" a="1"/>
  <c r="Q979" i="2" s="1"/>
  <c r="Q980" i="2" a="1"/>
  <c r="Q980" i="2" s="1"/>
  <c r="Q981" i="2" a="1"/>
  <c r="Q981" i="2" s="1"/>
  <c r="Q982" i="2" a="1"/>
  <c r="Q982" i="2" s="1"/>
  <c r="Q983" i="2" a="1"/>
  <c r="Q983" i="2" s="1"/>
  <c r="Q984" i="2" a="1"/>
  <c r="Q984" i="2" s="1"/>
  <c r="Q985" i="2" a="1"/>
  <c r="Q985" i="2" s="1"/>
  <c r="Q986" i="2" a="1"/>
  <c r="Q986" i="2" s="1"/>
  <c r="Q987" i="2" a="1"/>
  <c r="Q987" i="2" s="1"/>
  <c r="Q988" i="2" a="1"/>
  <c r="Q988" i="2" s="1"/>
  <c r="Q989" i="2" a="1"/>
  <c r="Q989" i="2" s="1"/>
  <c r="Q990" i="2" a="1"/>
  <c r="Q990" i="2" s="1"/>
  <c r="Q991" i="2" a="1"/>
  <c r="Q991" i="2" s="1"/>
  <c r="Q992" i="2" a="1"/>
  <c r="Q992" i="2" s="1"/>
  <c r="Q993" i="2" a="1"/>
  <c r="Q993" i="2" s="1"/>
  <c r="Q994" i="2" a="1"/>
  <c r="Q994" i="2" s="1"/>
  <c r="Q995" i="2" a="1"/>
  <c r="Q995" i="2" s="1"/>
  <c r="Q996" i="2" a="1"/>
  <c r="Q996" i="2" s="1"/>
  <c r="Q997" i="2" a="1"/>
  <c r="Q997" i="2" s="1"/>
  <c r="Q998" i="2" a="1"/>
  <c r="Q998" i="2" s="1"/>
  <c r="Q999" i="2" a="1"/>
  <c r="Q999" i="2" s="1"/>
  <c r="Q1000" i="2" a="1"/>
  <c r="Q1000" i="2" s="1"/>
  <c r="Q1001" i="2" a="1"/>
  <c r="Q1001" i="2" s="1"/>
  <c r="Q1002" i="2" a="1"/>
  <c r="Q1002" i="2" s="1"/>
  <c r="Q1003" i="2" a="1"/>
  <c r="Q1003" i="2" s="1"/>
  <c r="Q1004" i="2" a="1"/>
  <c r="Q1004" i="2" s="1"/>
  <c r="Q1005" i="2" a="1"/>
  <c r="Q1005" i="2" s="1"/>
  <c r="Q1006" i="2" a="1"/>
  <c r="Q1006" i="2" s="1"/>
  <c r="Q1007" i="2" a="1"/>
  <c r="Q1007" i="2" s="1"/>
  <c r="Q1008" i="2" a="1"/>
  <c r="Q1008" i="2" s="1"/>
  <c r="Q1009" i="2" a="1"/>
  <c r="Q1009" i="2" s="1"/>
  <c r="Q1010" i="2" a="1"/>
  <c r="Q1010" i="2" s="1"/>
  <c r="Q1011" i="2" a="1"/>
  <c r="Q1011" i="2" s="1"/>
  <c r="Q1012" i="2" a="1"/>
  <c r="Q1012" i="2" s="1"/>
  <c r="Q1013" i="2" a="1"/>
  <c r="Q1013" i="2" s="1"/>
  <c r="Q1014" i="2" a="1"/>
  <c r="Q1014" i="2" s="1"/>
  <c r="Q1015" i="2" a="1"/>
  <c r="Q1015" i="2" s="1"/>
  <c r="Q1016" i="2" a="1"/>
  <c r="Q1016" i="2" s="1"/>
  <c r="Q1017" i="2" a="1"/>
  <c r="Q1017" i="2" s="1"/>
  <c r="Q1018" i="2" a="1"/>
  <c r="Q1018" i="2" s="1"/>
  <c r="Q1019" i="2" a="1"/>
  <c r="Q1019" i="2" s="1"/>
  <c r="Q1020" i="2" a="1"/>
  <c r="Q1020" i="2" s="1"/>
  <c r="Q1021" i="2" a="1"/>
  <c r="Q1021" i="2" s="1"/>
  <c r="Q1022" i="2" a="1"/>
  <c r="Q1022" i="2" s="1"/>
  <c r="Q1023" i="2" a="1"/>
  <c r="Q1023" i="2" s="1"/>
  <c r="Q1024" i="2" a="1"/>
  <c r="Q1024" i="2" s="1"/>
  <c r="Q1025" i="2" a="1"/>
  <c r="Q1025" i="2" s="1"/>
  <c r="Q1026" i="2" a="1"/>
  <c r="Q1026" i="2" s="1"/>
  <c r="Q1027" i="2" a="1"/>
  <c r="Q1027" i="2" s="1"/>
  <c r="Q1028" i="2" a="1"/>
  <c r="Q1028" i="2" s="1"/>
  <c r="Q1029" i="2" a="1"/>
  <c r="Q1029" i="2" s="1"/>
  <c r="Q1030" i="2" a="1"/>
  <c r="Q1030" i="2" s="1"/>
  <c r="Q1031" i="2" a="1"/>
  <c r="Q1031" i="2" s="1"/>
  <c r="Q1032" i="2" a="1"/>
  <c r="Q1032" i="2" s="1"/>
  <c r="Q1033" i="2" a="1"/>
  <c r="Q1033" i="2" s="1"/>
  <c r="Q1034" i="2" a="1"/>
  <c r="Q1034" i="2" s="1"/>
  <c r="Q1035" i="2" a="1"/>
  <c r="Q1035" i="2" s="1"/>
  <c r="Q1036" i="2" a="1"/>
  <c r="Q1036" i="2" s="1"/>
  <c r="Q1037" i="2" a="1"/>
  <c r="Q1037" i="2" s="1"/>
  <c r="Q1038" i="2" a="1"/>
  <c r="Q1038" i="2" s="1"/>
  <c r="Q1039" i="2" a="1"/>
  <c r="Q1039" i="2" s="1"/>
  <c r="Q1040" i="2" a="1"/>
  <c r="Q1040" i="2" s="1"/>
  <c r="Q1041" i="2" a="1"/>
  <c r="Q1041" i="2" s="1"/>
  <c r="Q1042" i="2" a="1"/>
  <c r="Q1042" i="2" s="1"/>
  <c r="Q1043" i="2" a="1"/>
  <c r="Q1043" i="2" s="1"/>
  <c r="Q1044" i="2" a="1"/>
  <c r="Q1044" i="2" s="1"/>
  <c r="Q1045" i="2" a="1"/>
  <c r="Q1045" i="2" s="1"/>
  <c r="Q1046" i="2" a="1"/>
  <c r="Q1046" i="2" s="1"/>
  <c r="Q1047" i="2" a="1"/>
  <c r="Q1047" i="2" s="1"/>
  <c r="Q1048" i="2" a="1"/>
  <c r="Q1048" i="2" s="1"/>
  <c r="Q1049" i="2" a="1"/>
  <c r="Q1049" i="2" s="1"/>
  <c r="Q1050" i="2" a="1"/>
  <c r="Q1050" i="2" s="1"/>
  <c r="Q1051" i="2" a="1"/>
  <c r="Q1051" i="2" s="1"/>
  <c r="Q1052" i="2" a="1"/>
  <c r="Q1052" i="2" s="1"/>
  <c r="Q1053" i="2" a="1"/>
  <c r="Q1053" i="2" s="1"/>
  <c r="Q1054" i="2" a="1"/>
  <c r="Q1054" i="2" s="1"/>
  <c r="Q1055" i="2" a="1"/>
  <c r="Q1055" i="2" s="1"/>
  <c r="Q1056" i="2" a="1"/>
  <c r="Q1056" i="2" s="1"/>
  <c r="Q1057" i="2" a="1"/>
  <c r="Q1057" i="2" s="1"/>
  <c r="Q1058" i="2" a="1"/>
  <c r="Q1058" i="2" s="1"/>
  <c r="Q1059" i="2" a="1"/>
  <c r="Q1059" i="2" s="1"/>
  <c r="Q1060" i="2" a="1"/>
  <c r="Q1060" i="2" s="1"/>
  <c r="Q1061" i="2" a="1"/>
  <c r="Q1061" i="2" s="1"/>
  <c r="Q1062" i="2" a="1"/>
  <c r="Q1062" i="2" s="1"/>
  <c r="Q1063" i="2" a="1"/>
  <c r="Q1063" i="2" s="1"/>
  <c r="Q1064" i="2" a="1"/>
  <c r="Q1064" i="2" s="1"/>
  <c r="Q1065" i="2" a="1"/>
  <c r="Q1065" i="2" s="1"/>
  <c r="Q1066" i="2" a="1"/>
  <c r="Q1066" i="2" s="1"/>
  <c r="Q1067" i="2" a="1"/>
  <c r="Q1067" i="2" s="1"/>
  <c r="Q1068" i="2" a="1"/>
  <c r="Q1068" i="2" s="1"/>
  <c r="Q1069" i="2" a="1"/>
  <c r="Q1069" i="2" s="1"/>
  <c r="Q1070" i="2" a="1"/>
  <c r="Q1070" i="2" s="1"/>
  <c r="Q1071" i="2" a="1"/>
  <c r="Q1071" i="2" s="1"/>
  <c r="Q1072" i="2" a="1"/>
  <c r="Q1072" i="2" s="1"/>
  <c r="Q1073" i="2" a="1"/>
  <c r="Q1073" i="2" s="1"/>
  <c r="Q1074" i="2" a="1"/>
  <c r="Q1074" i="2" s="1"/>
  <c r="Q1075" i="2" a="1"/>
  <c r="Q1075" i="2" s="1"/>
  <c r="Q1076" i="2" a="1"/>
  <c r="Q1076" i="2" s="1"/>
  <c r="Q1077" i="2" a="1"/>
  <c r="Q1077" i="2" s="1"/>
  <c r="Q1078" i="2" a="1"/>
  <c r="Q1078" i="2" s="1"/>
  <c r="Q1079" i="2" a="1"/>
  <c r="Q1079" i="2" s="1"/>
  <c r="Q1080" i="2" a="1"/>
  <c r="Q1080" i="2" s="1"/>
  <c r="Q1081" i="2" a="1"/>
  <c r="Q1081" i="2" s="1"/>
  <c r="Q1082" i="2" a="1"/>
  <c r="Q1082" i="2" s="1"/>
  <c r="Q1083" i="2" a="1"/>
  <c r="Q1083" i="2" s="1"/>
  <c r="Q1084" i="2" a="1"/>
  <c r="Q1084" i="2" s="1"/>
  <c r="Q1085" i="2" a="1"/>
  <c r="Q1085" i="2" s="1"/>
  <c r="Q1086" i="2" a="1"/>
  <c r="Q1086" i="2" s="1"/>
  <c r="Q1087" i="2" a="1"/>
  <c r="Q1087" i="2" s="1"/>
  <c r="Q1088" i="2" a="1"/>
  <c r="Q1088" i="2" s="1"/>
  <c r="Q1089" i="2" a="1"/>
  <c r="Q1089" i="2" s="1"/>
  <c r="Q1090" i="2" a="1"/>
  <c r="Q1090" i="2" s="1"/>
  <c r="Q1091" i="2" a="1"/>
  <c r="Q1091" i="2" s="1"/>
  <c r="Q1092" i="2" a="1"/>
  <c r="Q1092" i="2" s="1"/>
  <c r="Q1093" i="2" a="1"/>
  <c r="Q1093" i="2" s="1"/>
  <c r="Q1094" i="2" a="1"/>
  <c r="Q1094" i="2" s="1"/>
  <c r="Q1095" i="2" a="1"/>
  <c r="Q1095" i="2" s="1"/>
  <c r="Q1096" i="2" a="1"/>
  <c r="Q1096" i="2" s="1"/>
  <c r="Q1097" i="2" a="1"/>
  <c r="Q1097" i="2" s="1"/>
  <c r="Q1098" i="2" a="1"/>
  <c r="Q1098" i="2" s="1"/>
  <c r="Q1099" i="2" a="1"/>
  <c r="Q1099" i="2" s="1"/>
  <c r="Q1100" i="2" a="1"/>
  <c r="Q1100" i="2" s="1"/>
  <c r="Q1101" i="2" a="1"/>
  <c r="Q1101" i="2" s="1"/>
  <c r="Q1102" i="2" a="1"/>
  <c r="Q1102" i="2" s="1"/>
  <c r="Q1103" i="2" a="1"/>
  <c r="Q1103" i="2" s="1"/>
  <c r="Q1104" i="2" a="1"/>
  <c r="Q1104" i="2" s="1"/>
  <c r="Q1105" i="2" a="1"/>
  <c r="Q1105" i="2" s="1"/>
  <c r="Q1106" i="2" a="1"/>
  <c r="Q1106" i="2" s="1"/>
  <c r="Q1107" i="2" a="1"/>
  <c r="Q1107" i="2" s="1"/>
  <c r="Q1108" i="2" a="1"/>
  <c r="Q1108" i="2" s="1"/>
  <c r="Q1109" i="2" a="1"/>
  <c r="Q1109" i="2" s="1"/>
  <c r="Q1110" i="2" a="1"/>
  <c r="Q1110" i="2" s="1"/>
  <c r="Q1111" i="2" a="1"/>
  <c r="Q1111" i="2" s="1"/>
  <c r="Q1112" i="2" a="1"/>
  <c r="Q1112" i="2" s="1"/>
  <c r="Q1113" i="2" a="1"/>
  <c r="Q1113" i="2" s="1"/>
  <c r="Q1114" i="2" a="1"/>
  <c r="Q1114" i="2" s="1"/>
  <c r="Q1115" i="2" a="1"/>
  <c r="Q1115" i="2" s="1"/>
  <c r="Q1116" i="2" a="1"/>
  <c r="Q1116" i="2" s="1"/>
  <c r="Q1117" i="2" a="1"/>
  <c r="Q1117" i="2" s="1"/>
  <c r="Q1118" i="2" a="1"/>
  <c r="Q1118" i="2" s="1"/>
  <c r="Q1119" i="2" a="1"/>
  <c r="Q1119" i="2" s="1"/>
  <c r="Q1120" i="2" a="1"/>
  <c r="Q1120" i="2" s="1"/>
  <c r="Q1121" i="2" a="1"/>
  <c r="Q1121" i="2" s="1"/>
  <c r="Q1122" i="2" a="1"/>
  <c r="Q1122" i="2" s="1"/>
  <c r="Q1123" i="2" a="1"/>
  <c r="Q1123" i="2" s="1"/>
  <c r="Q1124" i="2" a="1"/>
  <c r="Q1124" i="2" s="1"/>
  <c r="Q1125" i="2" a="1"/>
  <c r="Q1125" i="2" s="1"/>
  <c r="Q1126" i="2" a="1"/>
  <c r="Q1126" i="2" s="1"/>
  <c r="Q1127" i="2" a="1"/>
  <c r="Q1127" i="2" s="1"/>
  <c r="Q1128" i="2" a="1"/>
  <c r="Q1128" i="2" s="1"/>
  <c r="Q1129" i="2" a="1"/>
  <c r="Q1129" i="2" s="1"/>
  <c r="Q1130" i="2" a="1"/>
  <c r="Q1130" i="2" s="1"/>
  <c r="Q1131" i="2" a="1"/>
  <c r="Q1131" i="2" s="1"/>
  <c r="Q1132" i="2" a="1"/>
  <c r="Q1132" i="2" s="1"/>
  <c r="Q1133" i="2" a="1"/>
  <c r="Q1133" i="2" s="1"/>
  <c r="Q1134" i="2" a="1"/>
  <c r="Q1134" i="2" s="1"/>
  <c r="Q1135" i="2" a="1"/>
  <c r="Q1135" i="2" s="1"/>
  <c r="Q1136" i="2" a="1"/>
  <c r="Q1136" i="2" s="1"/>
  <c r="Q1137" i="2" a="1"/>
  <c r="Q1137" i="2" s="1"/>
  <c r="Q1138" i="2" a="1"/>
  <c r="Q1138" i="2" s="1"/>
  <c r="Q1139" i="2" a="1"/>
  <c r="Q1139" i="2" s="1"/>
  <c r="Q1140" i="2" a="1"/>
  <c r="Q1140" i="2" s="1"/>
  <c r="Q1141" i="2" a="1"/>
  <c r="Q1141" i="2" s="1"/>
  <c r="Q1142" i="2" a="1"/>
  <c r="Q1142" i="2" s="1"/>
  <c r="Q1143" i="2" a="1"/>
  <c r="Q1143" i="2" s="1"/>
  <c r="Q1144" i="2" a="1"/>
  <c r="Q1144" i="2" s="1"/>
  <c r="Q1145" i="2" a="1"/>
  <c r="Q1145" i="2" s="1"/>
  <c r="Q1146" i="2" a="1"/>
  <c r="Q1146" i="2" s="1"/>
  <c r="Q1147" i="2" a="1"/>
  <c r="Q1147" i="2" s="1"/>
  <c r="Q1148" i="2" a="1"/>
  <c r="Q1148" i="2" s="1"/>
  <c r="Q1149" i="2" a="1"/>
  <c r="Q1149" i="2" s="1"/>
  <c r="Q1150" i="2" a="1"/>
  <c r="Q1150" i="2" s="1"/>
  <c r="Q1151" i="2" a="1"/>
  <c r="Q1151" i="2" s="1"/>
  <c r="Q1152" i="2" a="1"/>
  <c r="Q1152" i="2" s="1"/>
  <c r="Q1153" i="2" a="1"/>
  <c r="Q1153" i="2" s="1"/>
  <c r="Q1154" i="2" a="1"/>
  <c r="Q1154" i="2" s="1"/>
  <c r="Q1155" i="2" a="1"/>
  <c r="Q1155" i="2" s="1"/>
  <c r="Q1156" i="2" a="1"/>
  <c r="Q1156" i="2" s="1"/>
  <c r="Q1157" i="2" a="1"/>
  <c r="Q1157" i="2" s="1"/>
  <c r="Q1158" i="2" a="1"/>
  <c r="Q1158" i="2" s="1"/>
  <c r="Q1159" i="2" a="1"/>
  <c r="Q1159" i="2" s="1"/>
  <c r="Q1160" i="2" a="1"/>
  <c r="Q1160" i="2" s="1"/>
  <c r="Q1161" i="2" a="1"/>
  <c r="Q1161" i="2" s="1"/>
  <c r="Q1162" i="2" a="1"/>
  <c r="Q1162" i="2" s="1"/>
  <c r="Q1163" i="2" a="1"/>
  <c r="Q1163" i="2" s="1"/>
  <c r="Q1164" i="2" a="1"/>
  <c r="Q1164" i="2" s="1"/>
  <c r="Q1165" i="2" a="1"/>
  <c r="Q1165" i="2" s="1"/>
  <c r="Q1166" i="2" a="1"/>
  <c r="Q1166" i="2" s="1"/>
  <c r="Q1167" i="2" a="1"/>
  <c r="Q1167" i="2" s="1"/>
  <c r="Q1168" i="2" a="1"/>
  <c r="Q1168" i="2" s="1"/>
  <c r="Q1169" i="2" a="1"/>
  <c r="Q1169" i="2" s="1"/>
  <c r="Q1170" i="2" a="1"/>
  <c r="Q1170" i="2" s="1"/>
  <c r="Q1171" i="2" a="1"/>
  <c r="Q1171" i="2" s="1"/>
  <c r="Q1172" i="2" a="1"/>
  <c r="Q1172" i="2" s="1"/>
  <c r="Q1173" i="2" a="1"/>
  <c r="Q1173" i="2" s="1"/>
  <c r="Q1174" i="2" a="1"/>
  <c r="Q1174" i="2" s="1"/>
  <c r="Q1175" i="2" a="1"/>
  <c r="Q1175" i="2" s="1"/>
  <c r="Q1176" i="2" a="1"/>
  <c r="Q1176" i="2" s="1"/>
  <c r="Q1177" i="2" a="1"/>
  <c r="Q1177" i="2" s="1"/>
  <c r="Q1178" i="2" a="1"/>
  <c r="Q1178" i="2" s="1"/>
  <c r="Q1179" i="2" a="1"/>
  <c r="Q1179" i="2" s="1"/>
  <c r="Q1180" i="2" a="1"/>
  <c r="Q1180" i="2" s="1"/>
  <c r="Q1181" i="2" a="1"/>
  <c r="Q1181" i="2" s="1"/>
  <c r="Q1182" i="2" a="1"/>
  <c r="Q1182" i="2" s="1"/>
  <c r="Q1183" i="2" a="1"/>
  <c r="Q1183" i="2" s="1"/>
  <c r="Q1184" i="2" a="1"/>
  <c r="Q1184" i="2" s="1"/>
  <c r="Q1185" i="2" a="1"/>
  <c r="Q1185" i="2" s="1"/>
  <c r="Q1186" i="2" a="1"/>
  <c r="Q1186" i="2" s="1"/>
  <c r="Q1187" i="2" a="1"/>
  <c r="Q1187" i="2" s="1"/>
  <c r="Q1188" i="2" a="1"/>
  <c r="Q1188" i="2" s="1"/>
  <c r="Q1189" i="2" a="1"/>
  <c r="Q1189" i="2" s="1"/>
  <c r="Q1190" i="2" a="1"/>
  <c r="Q1190" i="2" s="1"/>
  <c r="Q1191" i="2" a="1"/>
  <c r="Q1191" i="2" s="1"/>
  <c r="Q1192" i="2" a="1"/>
  <c r="Q1192" i="2" s="1"/>
  <c r="Q1193" i="2" a="1"/>
  <c r="Q1193" i="2" s="1"/>
  <c r="Q1194" i="2" a="1"/>
  <c r="Q1194" i="2" s="1"/>
  <c r="Q1195" i="2" a="1"/>
  <c r="Q1195" i="2" s="1"/>
  <c r="Q1196" i="2" a="1"/>
  <c r="Q1196" i="2" s="1"/>
  <c r="Q1197" i="2" a="1"/>
  <c r="Q1197" i="2" s="1"/>
  <c r="Q1198" i="2" a="1"/>
  <c r="Q1198" i="2" s="1"/>
  <c r="Q1199" i="2" a="1"/>
  <c r="Q1199" i="2" s="1"/>
  <c r="Q1200" i="2" a="1"/>
  <c r="Q1200" i="2" s="1"/>
  <c r="Q1201" i="2" a="1"/>
  <c r="Q1201" i="2" s="1"/>
  <c r="Q1202" i="2" a="1"/>
  <c r="Q1202" i="2" s="1"/>
  <c r="Q1203" i="2" a="1"/>
  <c r="Q1203" i="2" s="1"/>
  <c r="Q1204" i="2" a="1"/>
  <c r="Q1204" i="2" s="1"/>
  <c r="Q1205" i="2" a="1"/>
  <c r="Q1205" i="2" s="1"/>
  <c r="Q1206" i="2" a="1"/>
  <c r="Q1206" i="2" s="1"/>
  <c r="Q1207" i="2" a="1"/>
  <c r="Q1207" i="2" s="1"/>
  <c r="Q1208" i="2" a="1"/>
  <c r="Q1208" i="2" s="1"/>
  <c r="Q1209" i="2" a="1"/>
  <c r="Q1209" i="2" s="1"/>
  <c r="Q1210" i="2" a="1"/>
  <c r="Q1210" i="2" s="1"/>
  <c r="Q1211" i="2" a="1"/>
  <c r="Q1211" i="2" s="1"/>
  <c r="Q1212" i="2" a="1"/>
  <c r="Q1212" i="2" s="1"/>
  <c r="Q1213" i="2" a="1"/>
  <c r="Q1213" i="2" s="1"/>
  <c r="Q1214" i="2" a="1"/>
  <c r="Q1214" i="2" s="1"/>
  <c r="Q1215" i="2" a="1"/>
  <c r="Q1215" i="2" s="1"/>
  <c r="Q1216" i="2" a="1"/>
  <c r="Q1216" i="2" s="1"/>
  <c r="Q1217" i="2" a="1"/>
  <c r="Q1217" i="2" s="1"/>
  <c r="Q1218" i="2" a="1"/>
  <c r="Q1218" i="2" s="1"/>
  <c r="Q1219" i="2" a="1"/>
  <c r="Q1219" i="2" s="1"/>
  <c r="Q1220" i="2" a="1"/>
  <c r="Q1220" i="2" s="1"/>
  <c r="Q1221" i="2" a="1"/>
  <c r="Q1221" i="2" s="1"/>
  <c r="Q1222" i="2" a="1"/>
  <c r="Q1222" i="2" s="1"/>
  <c r="Q1223" i="2" a="1"/>
  <c r="Q1223" i="2" s="1"/>
  <c r="Q1224" i="2" a="1"/>
  <c r="Q1224" i="2" s="1"/>
  <c r="Q1225" i="2" a="1"/>
  <c r="Q1225" i="2" s="1"/>
  <c r="Q1226" i="2" a="1"/>
  <c r="Q1226" i="2" s="1"/>
  <c r="Q1227" i="2" a="1"/>
  <c r="Q1227" i="2" s="1"/>
  <c r="Q1228" i="2" a="1"/>
  <c r="Q1228" i="2" s="1"/>
  <c r="Q1229" i="2" a="1"/>
  <c r="Q1229" i="2" s="1"/>
  <c r="Q1230" i="2" a="1"/>
  <c r="Q1230" i="2" s="1"/>
  <c r="Q1231" i="2" a="1"/>
  <c r="Q1231" i="2" s="1"/>
  <c r="Q1232" i="2" a="1"/>
  <c r="Q1232" i="2" s="1"/>
  <c r="Q1233" i="2" a="1"/>
  <c r="Q1233" i="2" s="1"/>
  <c r="Q1234" i="2" a="1"/>
  <c r="Q1234" i="2" s="1"/>
  <c r="Q1235" i="2" a="1"/>
  <c r="Q1235" i="2" s="1"/>
  <c r="Q1236" i="2" a="1"/>
  <c r="Q1236" i="2" s="1"/>
  <c r="Q1237" i="2" a="1"/>
  <c r="Q1237" i="2" s="1"/>
  <c r="Q1238" i="2" a="1"/>
  <c r="Q1238" i="2" s="1"/>
  <c r="Q1239" i="2" a="1"/>
  <c r="Q1239" i="2" s="1"/>
  <c r="Q1240" i="2" a="1"/>
  <c r="Q1240" i="2" s="1"/>
  <c r="Q1241" i="2" a="1"/>
  <c r="Q1241" i="2" s="1"/>
  <c r="Q1242" i="2" a="1"/>
  <c r="Q1242" i="2" s="1"/>
  <c r="Q1243" i="2" a="1"/>
  <c r="Q1243" i="2" s="1"/>
  <c r="Q1244" i="2" a="1"/>
  <c r="Q1244" i="2" s="1"/>
  <c r="Q1245" i="2" a="1"/>
  <c r="Q1245" i="2" s="1"/>
  <c r="Q1246" i="2" a="1"/>
  <c r="Q1246" i="2" s="1"/>
  <c r="Q1247" i="2" a="1"/>
  <c r="Q1247" i="2" s="1"/>
  <c r="Q1248" i="2" a="1"/>
  <c r="Q1248" i="2" s="1"/>
  <c r="Q1249" i="2" a="1"/>
  <c r="Q1249" i="2" s="1"/>
  <c r="Q1250" i="2" a="1"/>
  <c r="Q1250" i="2" s="1"/>
  <c r="Q1251" i="2" a="1"/>
  <c r="Q1251" i="2" s="1"/>
  <c r="Q1252" i="2" a="1"/>
  <c r="Q1252" i="2" s="1"/>
  <c r="Q1253" i="2" a="1"/>
  <c r="Q1253" i="2" s="1"/>
  <c r="Q1254" i="2" a="1"/>
  <c r="Q1254" i="2" s="1"/>
  <c r="Q1255" i="2" a="1"/>
  <c r="Q1255" i="2" s="1"/>
  <c r="Q1256" i="2" a="1"/>
  <c r="Q1256" i="2" s="1"/>
  <c r="Q1257" i="2" a="1"/>
  <c r="Q1257" i="2" s="1"/>
  <c r="Q1258" i="2" a="1"/>
  <c r="Q1258" i="2" s="1"/>
  <c r="Q1259" i="2" a="1"/>
  <c r="Q1259" i="2" s="1"/>
  <c r="Q1260" i="2" a="1"/>
  <c r="Q1260" i="2" s="1"/>
  <c r="Q1261" i="2" a="1"/>
  <c r="Q1261" i="2" s="1"/>
  <c r="Q1262" i="2" a="1"/>
  <c r="Q1262" i="2" s="1"/>
  <c r="Q1263" i="2" a="1"/>
  <c r="Q1263" i="2" s="1"/>
  <c r="Q1264" i="2" a="1"/>
  <c r="Q1264" i="2" s="1"/>
  <c r="Q1265" i="2" a="1"/>
  <c r="Q1265" i="2" s="1"/>
  <c r="Q1266" i="2" a="1"/>
  <c r="Q1266" i="2" s="1"/>
  <c r="Q1267" i="2" a="1"/>
  <c r="Q1267" i="2" s="1"/>
  <c r="Q1268" i="2" a="1"/>
  <c r="Q1268" i="2" s="1"/>
  <c r="Q1269" i="2" a="1"/>
  <c r="Q1269" i="2" s="1"/>
  <c r="Q1270" i="2" a="1"/>
  <c r="Q1270" i="2" s="1"/>
  <c r="Q1271" i="2" a="1"/>
  <c r="Q1271" i="2" s="1"/>
  <c r="Q1272" i="2" a="1"/>
  <c r="Q1272" i="2" s="1"/>
  <c r="Q1273" i="2" a="1"/>
  <c r="Q1273" i="2" s="1"/>
  <c r="Q1274" i="2" a="1"/>
  <c r="Q1274" i="2" s="1"/>
  <c r="Q1275" i="2" a="1"/>
  <c r="Q1275" i="2" s="1"/>
  <c r="Q1276" i="2" a="1"/>
  <c r="Q1276" i="2" s="1"/>
  <c r="Q1277" i="2" a="1"/>
  <c r="Q1277" i="2" s="1"/>
  <c r="Q1278" i="2" a="1"/>
  <c r="Q1278" i="2" s="1"/>
  <c r="Q1279" i="2" a="1"/>
  <c r="Q1279" i="2" s="1"/>
  <c r="Q1280" i="2" a="1"/>
  <c r="Q1280" i="2" s="1"/>
  <c r="Q1281" i="2" a="1"/>
  <c r="Q1281" i="2" s="1"/>
  <c r="Q1282" i="2" a="1"/>
  <c r="Q1282" i="2" s="1"/>
  <c r="Q1283" i="2" a="1"/>
  <c r="Q1283" i="2" s="1"/>
  <c r="Q1284" i="2" a="1"/>
  <c r="Q1284" i="2" s="1"/>
  <c r="Q1285" i="2" a="1"/>
  <c r="Q1285" i="2" s="1"/>
  <c r="Q1286" i="2" a="1"/>
  <c r="Q1286" i="2" s="1"/>
  <c r="Q1287" i="2" a="1"/>
  <c r="Q1287" i="2" s="1"/>
  <c r="Q1288" i="2" a="1"/>
  <c r="Q1288" i="2" s="1"/>
  <c r="Q1289" i="2" a="1"/>
  <c r="Q1289" i="2" s="1"/>
  <c r="Q1290" i="2" a="1"/>
  <c r="Q1290" i="2" s="1"/>
  <c r="Q1291" i="2" a="1"/>
  <c r="Q1291" i="2" s="1"/>
  <c r="Q1292" i="2" a="1"/>
  <c r="Q1292" i="2" s="1"/>
  <c r="Q1293" i="2" a="1"/>
  <c r="Q1293" i="2" s="1"/>
  <c r="Q1294" i="2" a="1"/>
  <c r="Q1294" i="2" s="1"/>
  <c r="Q1295" i="2" a="1"/>
  <c r="Q1295" i="2" s="1"/>
  <c r="Q1296" i="2" a="1"/>
  <c r="Q1296" i="2" s="1"/>
  <c r="Q1297" i="2" a="1"/>
  <c r="Q1297" i="2" s="1"/>
  <c r="Q1298" i="2" a="1"/>
  <c r="Q1298" i="2" s="1"/>
  <c r="Q1299" i="2" a="1"/>
  <c r="Q1299" i="2" s="1"/>
  <c r="Q1300" i="2" a="1"/>
  <c r="Q1300" i="2" s="1"/>
  <c r="Q1301" i="2" a="1"/>
  <c r="Q1301" i="2" s="1"/>
  <c r="Q1302" i="2" a="1"/>
  <c r="Q1302" i="2" s="1"/>
  <c r="Q1303" i="2" a="1"/>
  <c r="Q1303" i="2" s="1"/>
  <c r="Q1304" i="2" a="1"/>
  <c r="Q1304" i="2" s="1"/>
  <c r="Q1305" i="2" a="1"/>
  <c r="Q1305" i="2" s="1"/>
  <c r="Q1306" i="2" a="1"/>
  <c r="Q1306" i="2" s="1"/>
  <c r="Q1307" i="2" a="1"/>
  <c r="Q1307" i="2" s="1"/>
  <c r="Q1308" i="2" a="1"/>
  <c r="Q1308" i="2" s="1"/>
  <c r="Q1309" i="2" a="1"/>
  <c r="Q1309" i="2" s="1"/>
  <c r="Q1310" i="2" a="1"/>
  <c r="Q1310" i="2" s="1"/>
  <c r="Q1311" i="2" a="1"/>
  <c r="Q1311" i="2" s="1"/>
  <c r="Q1312" i="2" a="1"/>
  <c r="Q1312" i="2" s="1"/>
  <c r="Q1313" i="2" a="1"/>
  <c r="Q1313" i="2" s="1"/>
  <c r="Q1314" i="2" a="1"/>
  <c r="Q1314" i="2" s="1"/>
  <c r="Q1315" i="2" a="1"/>
  <c r="Q1315" i="2" s="1"/>
  <c r="Q1316" i="2" a="1"/>
  <c r="Q1316" i="2" s="1"/>
  <c r="Q1317" i="2" a="1"/>
  <c r="Q1317" i="2" s="1"/>
  <c r="Q1318" i="2" a="1"/>
  <c r="Q1318" i="2" s="1"/>
  <c r="Q1319" i="2" a="1"/>
  <c r="Q1319" i="2" s="1"/>
  <c r="Q1320" i="2" a="1"/>
  <c r="Q1320" i="2" s="1"/>
  <c r="Q1321" i="2" a="1"/>
  <c r="Q1321" i="2" s="1"/>
  <c r="Q1322" i="2" a="1"/>
  <c r="Q1322" i="2" s="1"/>
  <c r="Q1323" i="2" a="1"/>
  <c r="Q1323" i="2" s="1"/>
  <c r="Q1324" i="2" a="1"/>
  <c r="Q1324" i="2" s="1"/>
  <c r="Q1325" i="2" a="1"/>
  <c r="Q1325" i="2" s="1"/>
  <c r="Q1326" i="2" a="1"/>
  <c r="Q1326" i="2" s="1"/>
  <c r="Q1327" i="2" a="1"/>
  <c r="Q1327" i="2" s="1"/>
  <c r="Q1328" i="2" a="1"/>
  <c r="Q1328" i="2" s="1"/>
  <c r="Q1329" i="2" a="1"/>
  <c r="Q1329" i="2" s="1"/>
  <c r="Q1330" i="2" a="1"/>
  <c r="Q1330" i="2" s="1"/>
  <c r="Q1331" i="2" a="1"/>
  <c r="Q1331" i="2" s="1"/>
  <c r="Q1332" i="2" a="1"/>
  <c r="Q1332" i="2" s="1"/>
  <c r="Q1333" i="2" a="1"/>
  <c r="Q1333" i="2" s="1"/>
  <c r="Q1334" i="2" a="1"/>
  <c r="Q1334" i="2" s="1"/>
  <c r="Q1335" i="2" a="1"/>
  <c r="Q1335" i="2" s="1"/>
  <c r="Q1336" i="2" a="1"/>
  <c r="Q1336" i="2" s="1"/>
  <c r="Q1337" i="2" a="1"/>
  <c r="Q1337" i="2" s="1"/>
  <c r="Q1338" i="2" a="1"/>
  <c r="Q1338" i="2" s="1"/>
  <c r="Q1339" i="2" a="1"/>
  <c r="Q1339" i="2" s="1"/>
  <c r="Q1340" i="2" a="1"/>
  <c r="Q1340" i="2" s="1"/>
  <c r="Q1341" i="2" a="1"/>
  <c r="Q1341" i="2" s="1"/>
  <c r="Q1342" i="2" a="1"/>
  <c r="Q1342" i="2" s="1"/>
  <c r="Q1343" i="2" a="1"/>
  <c r="Q1343" i="2" s="1"/>
  <c r="Q1344" i="2" a="1"/>
  <c r="Q1344" i="2" s="1"/>
  <c r="Q1345" i="2" a="1"/>
  <c r="Q1345" i="2" s="1"/>
  <c r="Q1346" i="2" a="1"/>
  <c r="Q1346" i="2" s="1"/>
  <c r="Q1347" i="2" a="1"/>
  <c r="Q1347" i="2" s="1"/>
  <c r="Q1348" i="2" a="1"/>
  <c r="Q1348" i="2" s="1"/>
  <c r="Q1349" i="2" a="1"/>
  <c r="Q1349" i="2" s="1"/>
  <c r="Q1350" i="2" a="1"/>
  <c r="Q1350" i="2" s="1"/>
  <c r="Q1351" i="2" a="1"/>
  <c r="Q1351" i="2" s="1"/>
  <c r="Q1352" i="2" a="1"/>
  <c r="Q1352" i="2" s="1"/>
  <c r="Q1353" i="2" a="1"/>
  <c r="Q1353" i="2" s="1"/>
  <c r="Q1354" i="2" a="1"/>
  <c r="Q1354" i="2" s="1"/>
  <c r="Q1355" i="2" a="1"/>
  <c r="Q1355" i="2" s="1"/>
  <c r="Q1356" i="2" a="1"/>
  <c r="Q1356" i="2" s="1"/>
  <c r="Q1357" i="2" a="1"/>
  <c r="Q1357" i="2" s="1"/>
  <c r="Q1358" i="2" a="1"/>
  <c r="Q1358" i="2" s="1"/>
  <c r="Q1359" i="2" a="1"/>
  <c r="Q1359" i="2" s="1"/>
  <c r="Q1360" i="2" a="1"/>
  <c r="Q1360" i="2" s="1"/>
  <c r="Q1361" i="2" a="1"/>
  <c r="Q1361" i="2" s="1"/>
  <c r="Q1362" i="2" a="1"/>
  <c r="Q1362" i="2" s="1"/>
  <c r="Q1363" i="2" a="1"/>
  <c r="Q1363" i="2" s="1"/>
  <c r="Q1364" i="2" a="1"/>
  <c r="Q1364" i="2" s="1"/>
  <c r="Q1365" i="2" a="1"/>
  <c r="Q1365" i="2" s="1"/>
  <c r="Q1366" i="2" a="1"/>
  <c r="Q1366" i="2" s="1"/>
  <c r="Q1367" i="2" a="1"/>
  <c r="Q1367" i="2" s="1"/>
  <c r="Q1368" i="2" a="1"/>
  <c r="Q1368" i="2" s="1"/>
  <c r="Q1369" i="2" a="1"/>
  <c r="Q1369" i="2" s="1"/>
  <c r="Q1370" i="2" a="1"/>
  <c r="Q1370" i="2" s="1"/>
  <c r="Q1371" i="2" a="1"/>
  <c r="Q1371" i="2" s="1"/>
  <c r="Q1372" i="2" a="1"/>
  <c r="Q1372" i="2" s="1"/>
  <c r="Q1373" i="2" a="1"/>
  <c r="Q1373" i="2" s="1"/>
  <c r="Q1374" i="2" a="1"/>
  <c r="Q1374" i="2" s="1"/>
  <c r="Q1375" i="2" a="1"/>
  <c r="Q1375" i="2" s="1"/>
  <c r="Q1376" i="2" a="1"/>
  <c r="Q1376" i="2" s="1"/>
  <c r="Q1377" i="2" a="1"/>
  <c r="Q1377" i="2" s="1"/>
  <c r="Q1378" i="2" a="1"/>
  <c r="Q1378" i="2" s="1"/>
  <c r="Q1379" i="2" a="1"/>
  <c r="Q1379" i="2" s="1"/>
  <c r="Q1380" i="2" a="1"/>
  <c r="Q1380" i="2" s="1"/>
  <c r="Q1381" i="2" a="1"/>
  <c r="Q1381" i="2" s="1"/>
  <c r="Q1382" i="2" a="1"/>
  <c r="Q1382" i="2" s="1"/>
  <c r="Q1383" i="2" a="1"/>
  <c r="Q1383" i="2" s="1"/>
  <c r="Q1384" i="2" a="1"/>
  <c r="Q1384" i="2" s="1"/>
  <c r="Q1385" i="2" a="1"/>
  <c r="Q1385" i="2" s="1"/>
  <c r="Q1386" i="2" a="1"/>
  <c r="Q1386" i="2" s="1"/>
  <c r="Q1387" i="2" a="1"/>
  <c r="Q1387" i="2" s="1"/>
  <c r="Q1388" i="2" a="1"/>
  <c r="Q1388" i="2" s="1"/>
  <c r="Q1389" i="2" a="1"/>
  <c r="Q1389" i="2" s="1"/>
  <c r="Q1390" i="2" a="1"/>
  <c r="Q1390" i="2" s="1"/>
  <c r="Q1391" i="2" a="1"/>
  <c r="Q1391" i="2" s="1"/>
  <c r="Q1392" i="2" a="1"/>
  <c r="Q1392" i="2" s="1"/>
  <c r="Q1393" i="2" a="1"/>
  <c r="Q1393" i="2" s="1"/>
  <c r="Q1394" i="2" a="1"/>
  <c r="Q1394" i="2" s="1"/>
  <c r="Q1395" i="2" a="1"/>
  <c r="Q1395" i="2" s="1"/>
  <c r="Q1396" i="2" a="1"/>
  <c r="Q1396" i="2" s="1"/>
  <c r="Q1397" i="2" a="1"/>
  <c r="Q1397" i="2" s="1"/>
  <c r="Q1398" i="2" a="1"/>
  <c r="Q1398" i="2" s="1"/>
  <c r="Q1399" i="2" a="1"/>
  <c r="Q1399" i="2" s="1"/>
  <c r="Q1400" i="2" a="1"/>
  <c r="Q1400" i="2" s="1"/>
  <c r="Q1401" i="2" a="1"/>
  <c r="Q1401" i="2" s="1"/>
  <c r="Q1402" i="2" a="1"/>
  <c r="Q1402" i="2" s="1"/>
  <c r="Q1403" i="2" a="1"/>
  <c r="Q1403" i="2" s="1"/>
  <c r="Q1404" i="2" a="1"/>
  <c r="Q1404" i="2" s="1"/>
  <c r="Q1405" i="2" a="1"/>
  <c r="Q1405" i="2" s="1"/>
  <c r="Q1406" i="2" a="1"/>
  <c r="Q1406" i="2" s="1"/>
  <c r="Q1407" i="2" a="1"/>
  <c r="Q1407" i="2" s="1"/>
  <c r="Q1408" i="2" a="1"/>
  <c r="Q1408" i="2" s="1"/>
  <c r="Q1409" i="2" a="1"/>
  <c r="Q1409" i="2" s="1"/>
  <c r="Q1410" i="2" a="1"/>
  <c r="Q1410" i="2" s="1"/>
  <c r="Q1411" i="2" a="1"/>
  <c r="Q1411" i="2" s="1"/>
  <c r="Q1412" i="2" a="1"/>
  <c r="Q1412" i="2" s="1"/>
  <c r="Q1413" i="2" a="1"/>
  <c r="Q1413" i="2" s="1"/>
  <c r="Q1414" i="2" a="1"/>
  <c r="Q1414" i="2" s="1"/>
  <c r="Q1415" i="2" a="1"/>
  <c r="Q1415" i="2" s="1"/>
  <c r="Q1416" i="2" a="1"/>
  <c r="Q1416" i="2" s="1"/>
  <c r="Q1417" i="2" a="1"/>
  <c r="Q1417" i="2" s="1"/>
  <c r="Q1418" i="2" a="1"/>
  <c r="Q1418" i="2" s="1"/>
  <c r="Q1419" i="2" a="1"/>
  <c r="Q1419" i="2" s="1"/>
  <c r="Q1420" i="2" a="1"/>
  <c r="Q1420" i="2" s="1"/>
  <c r="Q1421" i="2" a="1"/>
  <c r="Q1421" i="2" s="1"/>
  <c r="Q1422" i="2" a="1"/>
  <c r="Q1422" i="2" s="1"/>
  <c r="Q1423" i="2" a="1"/>
  <c r="Q1423" i="2" s="1"/>
  <c r="Q1424" i="2" a="1"/>
  <c r="Q1424" i="2" s="1"/>
  <c r="Q1425" i="2" a="1"/>
  <c r="Q1425" i="2" s="1"/>
  <c r="Q1426" i="2" a="1"/>
  <c r="Q1426" i="2" s="1"/>
  <c r="Q1427" i="2" a="1"/>
  <c r="Q1427" i="2" s="1"/>
  <c r="Q1428" i="2" a="1"/>
  <c r="Q1428" i="2" s="1"/>
  <c r="Q1429" i="2" a="1"/>
  <c r="Q1429" i="2" s="1"/>
  <c r="Q1430" i="2" a="1"/>
  <c r="Q1430" i="2" s="1"/>
  <c r="Q1431" i="2" a="1"/>
  <c r="Q1431" i="2" s="1"/>
  <c r="Q1432" i="2" a="1"/>
  <c r="Q1432" i="2" s="1"/>
  <c r="Q1433" i="2" a="1"/>
  <c r="Q1433" i="2" s="1"/>
  <c r="Q1434" i="2" a="1"/>
  <c r="Q1434" i="2" s="1"/>
  <c r="Q1435" i="2" a="1"/>
  <c r="Q1435" i="2" s="1"/>
  <c r="Q1436" i="2" a="1"/>
  <c r="Q1436" i="2" s="1"/>
  <c r="Q1437" i="2" a="1"/>
  <c r="Q1437" i="2" s="1"/>
  <c r="Q1438" i="2" a="1"/>
  <c r="Q1438" i="2" s="1"/>
  <c r="Q1439" i="2" a="1"/>
  <c r="Q1439" i="2" s="1"/>
  <c r="Q1440" i="2" a="1"/>
  <c r="Q1440" i="2" s="1"/>
  <c r="Q1441" i="2" a="1"/>
  <c r="Q1441" i="2" s="1"/>
  <c r="Q1442" i="2" a="1"/>
  <c r="Q1442" i="2" s="1"/>
  <c r="Q1443" i="2" a="1"/>
  <c r="Q1443" i="2" s="1"/>
  <c r="Q1444" i="2" a="1"/>
  <c r="Q1444" i="2" s="1"/>
  <c r="Q1445" i="2" a="1"/>
  <c r="Q1445" i="2" s="1"/>
  <c r="Q1446" i="2" a="1"/>
  <c r="Q1446" i="2" s="1"/>
  <c r="Q1447" i="2" a="1"/>
  <c r="Q1447" i="2" s="1"/>
  <c r="Q1448" i="2" a="1"/>
  <c r="Q1448" i="2" s="1"/>
  <c r="Q1449" i="2" a="1"/>
  <c r="Q1449" i="2" s="1"/>
  <c r="Q1450" i="2" a="1"/>
  <c r="Q1450" i="2" s="1"/>
  <c r="Q1451" i="2" a="1"/>
  <c r="Q1451" i="2" s="1"/>
  <c r="Q1452" i="2" a="1"/>
  <c r="Q1452" i="2" s="1"/>
  <c r="Q1453" i="2" a="1"/>
  <c r="Q1453" i="2" s="1"/>
  <c r="Q1454" i="2" a="1"/>
  <c r="Q1454" i="2" s="1"/>
  <c r="Q1455" i="2" a="1"/>
  <c r="Q1455" i="2" s="1"/>
  <c r="Q1456" i="2" a="1"/>
  <c r="Q1456" i="2" s="1"/>
  <c r="Q1457" i="2" a="1"/>
  <c r="Q1457" i="2" s="1"/>
  <c r="Q1458" i="2" a="1"/>
  <c r="Q1458" i="2" s="1"/>
  <c r="Q1459" i="2" a="1"/>
  <c r="Q1459" i="2" s="1"/>
  <c r="Q1460" i="2" a="1"/>
  <c r="Q1460" i="2" s="1"/>
  <c r="Q1461" i="2" a="1"/>
  <c r="Q1461" i="2" s="1"/>
  <c r="Q1462" i="2" a="1"/>
  <c r="Q1462" i="2" s="1"/>
  <c r="Q1463" i="2" a="1"/>
  <c r="Q1463" i="2" s="1"/>
  <c r="Q1464" i="2" a="1"/>
  <c r="Q1464" i="2" s="1"/>
  <c r="Q1465" i="2" a="1"/>
  <c r="Q1465" i="2" s="1"/>
  <c r="Q1466" i="2" a="1"/>
  <c r="Q1466" i="2" s="1"/>
  <c r="Q1467" i="2" a="1"/>
  <c r="Q1467" i="2" s="1"/>
  <c r="Q1468" i="2" a="1"/>
  <c r="Q1468" i="2" s="1"/>
  <c r="Q1469" i="2" a="1"/>
  <c r="Q1469" i="2" s="1"/>
  <c r="Q1470" i="2" a="1"/>
  <c r="Q1470" i="2" s="1"/>
  <c r="Q1471" i="2" a="1"/>
  <c r="Q1471" i="2" s="1"/>
  <c r="Q1472" i="2" a="1"/>
  <c r="Q1472" i="2" s="1"/>
  <c r="Q1473" i="2" a="1"/>
  <c r="Q1473" i="2" s="1"/>
  <c r="Q1474" i="2" a="1"/>
  <c r="Q1474" i="2" s="1"/>
  <c r="Q1475" i="2" a="1"/>
  <c r="Q1475" i="2" s="1"/>
  <c r="Q1476" i="2" a="1"/>
  <c r="Q1476" i="2" s="1"/>
  <c r="Q1477" i="2" a="1"/>
  <c r="Q1477" i="2" s="1"/>
  <c r="Q1478" i="2" a="1"/>
  <c r="Q1478" i="2" s="1"/>
  <c r="Q1479" i="2" a="1"/>
  <c r="Q1479" i="2" s="1"/>
  <c r="Q1480" i="2" a="1"/>
  <c r="Q1480" i="2" s="1"/>
  <c r="Q1481" i="2" a="1"/>
  <c r="Q1481" i="2" s="1"/>
  <c r="Q1482" i="2" a="1"/>
  <c r="Q1482" i="2" s="1"/>
  <c r="Q1483" i="2" a="1"/>
  <c r="Q1483" i="2" s="1"/>
  <c r="Q1484" i="2" a="1"/>
  <c r="Q1484" i="2" s="1"/>
  <c r="Q1485" i="2" a="1"/>
  <c r="Q1485" i="2" s="1"/>
  <c r="Q1486" i="2" a="1"/>
  <c r="Q1486" i="2" s="1"/>
  <c r="Q1487" i="2" a="1"/>
  <c r="Q1487" i="2" s="1"/>
  <c r="Q1488" i="2" a="1"/>
  <c r="Q1488" i="2" s="1"/>
  <c r="Q1489" i="2" a="1"/>
  <c r="Q1489" i="2" s="1"/>
  <c r="Q1490" i="2" a="1"/>
  <c r="Q1490" i="2" s="1"/>
  <c r="Q1491" i="2" a="1"/>
  <c r="Q1491" i="2" s="1"/>
  <c r="Q1492" i="2" a="1"/>
  <c r="Q1492" i="2" s="1"/>
  <c r="Q1493" i="2" a="1"/>
  <c r="Q1493" i="2" s="1"/>
  <c r="Q1494" i="2" a="1"/>
  <c r="Q1494" i="2" s="1"/>
  <c r="Q1495" i="2" a="1"/>
  <c r="Q1495" i="2" s="1"/>
  <c r="Q1496" i="2" a="1"/>
  <c r="Q1496" i="2" s="1"/>
  <c r="Q1497" i="2" a="1"/>
  <c r="Q1497" i="2" s="1"/>
  <c r="Q1498" i="2" a="1"/>
  <c r="Q1498" i="2" s="1"/>
  <c r="Q1499" i="2" a="1"/>
  <c r="Q1499" i="2" s="1"/>
  <c r="Q1500" i="2" a="1"/>
  <c r="Q1500" i="2" s="1"/>
  <c r="Q1501" i="2" a="1"/>
  <c r="Q1501" i="2" s="1"/>
  <c r="Q1502" i="2" a="1"/>
  <c r="Q1502" i="2" s="1"/>
  <c r="Q1503" i="2" a="1"/>
  <c r="Q1503" i="2" s="1"/>
  <c r="Q1504" i="2" a="1"/>
  <c r="Q1504" i="2" s="1"/>
  <c r="Q1505" i="2" a="1"/>
  <c r="Q1505" i="2" s="1"/>
  <c r="Q1506" i="2" a="1"/>
  <c r="Q1506" i="2" s="1"/>
  <c r="Q1507" i="2" a="1"/>
  <c r="Q1507" i="2" s="1"/>
  <c r="Q1508" i="2" a="1"/>
  <c r="Q1508" i="2" s="1"/>
  <c r="Q1509" i="2" a="1"/>
  <c r="Q1509" i="2" s="1"/>
  <c r="Q1510" i="2" a="1"/>
  <c r="Q1510" i="2" s="1"/>
  <c r="Q1511" i="2" a="1"/>
  <c r="Q1511" i="2" s="1"/>
  <c r="Q1512" i="2" a="1"/>
  <c r="Q1512" i="2" s="1"/>
  <c r="Q1513" i="2" a="1"/>
  <c r="Q1513" i="2" s="1"/>
  <c r="Q1514" i="2" a="1"/>
  <c r="Q1514" i="2" s="1"/>
  <c r="Q1515" i="2" a="1"/>
  <c r="Q1515" i="2" s="1"/>
  <c r="Q1516" i="2" a="1"/>
  <c r="Q1516" i="2" s="1"/>
  <c r="Q1517" i="2" a="1"/>
  <c r="Q1517" i="2" s="1"/>
  <c r="Q1518" i="2" a="1"/>
  <c r="Q1518" i="2" s="1"/>
  <c r="Q1519" i="2" a="1"/>
  <c r="Q1519" i="2" s="1"/>
  <c r="Q1520" i="2" a="1"/>
  <c r="Q1520" i="2" s="1"/>
  <c r="Q1521" i="2" a="1"/>
  <c r="Q1521" i="2" s="1"/>
  <c r="Q1522" i="2" a="1"/>
  <c r="Q1522" i="2" s="1"/>
  <c r="Q1523" i="2" a="1"/>
  <c r="Q1523" i="2" s="1"/>
  <c r="Q1524" i="2" a="1"/>
  <c r="Q1524" i="2" s="1"/>
  <c r="Q1525" i="2" a="1"/>
  <c r="Q1525" i="2" s="1"/>
  <c r="Q1526" i="2" a="1"/>
  <c r="Q1526" i="2" s="1"/>
  <c r="Q1527" i="2" a="1"/>
  <c r="Q1527" i="2" s="1"/>
  <c r="Q1528" i="2" a="1"/>
  <c r="Q1528" i="2" s="1"/>
  <c r="Q1529" i="2" a="1"/>
  <c r="Q1529" i="2" s="1"/>
  <c r="Q1530" i="2" a="1"/>
  <c r="Q1530" i="2" s="1"/>
  <c r="Q1531" i="2" a="1"/>
  <c r="Q1531" i="2" s="1"/>
  <c r="Q1532" i="2" a="1"/>
  <c r="Q1532" i="2" s="1"/>
  <c r="Q1533" i="2" a="1"/>
  <c r="Q1533" i="2" s="1"/>
  <c r="Q1534" i="2" a="1"/>
  <c r="Q1534" i="2" s="1"/>
  <c r="Q1535" i="2" a="1"/>
  <c r="Q1535" i="2" s="1"/>
  <c r="Q1536" i="2" a="1"/>
  <c r="Q1536" i="2" s="1"/>
  <c r="Q1537" i="2" a="1"/>
  <c r="Q1537" i="2" s="1"/>
  <c r="Q1538" i="2" a="1"/>
  <c r="Q1538" i="2" s="1"/>
  <c r="Q1539" i="2" a="1"/>
  <c r="Q1539" i="2" s="1"/>
  <c r="Q1540" i="2" a="1"/>
  <c r="Q1540" i="2" s="1"/>
  <c r="Q1541" i="2" a="1"/>
  <c r="Q1541" i="2" s="1"/>
  <c r="Q1542" i="2" a="1"/>
  <c r="Q1542" i="2" s="1"/>
  <c r="Q1543" i="2" a="1"/>
  <c r="Q1543" i="2" s="1"/>
  <c r="Q1544" i="2" a="1"/>
  <c r="Q1544" i="2" s="1"/>
  <c r="Q1545" i="2" a="1"/>
  <c r="Q1545" i="2" s="1"/>
  <c r="Q1546" i="2" a="1"/>
  <c r="Q1546" i="2" s="1"/>
  <c r="Q1547" i="2" a="1"/>
  <c r="Q1547" i="2" s="1"/>
  <c r="Q1548" i="2" a="1"/>
  <c r="Q1548" i="2" s="1"/>
  <c r="Q1549" i="2" a="1"/>
  <c r="Q1549" i="2" s="1"/>
  <c r="Q1550" i="2" a="1"/>
  <c r="Q1550" i="2" s="1"/>
  <c r="Q1551" i="2" a="1"/>
  <c r="Q1551" i="2" s="1"/>
  <c r="Q1552" i="2" a="1"/>
  <c r="Q1552" i="2" s="1"/>
  <c r="Q1553" i="2" a="1"/>
  <c r="Q1553" i="2" s="1"/>
  <c r="Q1554" i="2" a="1"/>
  <c r="Q1554" i="2" s="1"/>
  <c r="Q1555" i="2" a="1"/>
  <c r="Q1555" i="2" s="1"/>
  <c r="Q1556" i="2" a="1"/>
  <c r="Q1556" i="2" s="1"/>
  <c r="Q1557" i="2" a="1"/>
  <c r="Q1557" i="2" s="1"/>
  <c r="Q1558" i="2" a="1"/>
  <c r="Q1558" i="2" s="1"/>
  <c r="Q1559" i="2" a="1"/>
  <c r="Q1559" i="2" s="1"/>
  <c r="Q1560" i="2" a="1"/>
  <c r="Q1560" i="2" s="1"/>
  <c r="Q1561" i="2" a="1"/>
  <c r="Q1561" i="2" s="1"/>
  <c r="Q1562" i="2" a="1"/>
  <c r="Q1562" i="2" s="1"/>
  <c r="Q1563" i="2" a="1"/>
  <c r="Q1563" i="2" s="1"/>
  <c r="Q1564" i="2" a="1"/>
  <c r="Q1564" i="2" s="1"/>
  <c r="Q1565" i="2" a="1"/>
  <c r="Q1565" i="2" s="1"/>
  <c r="Q1566" i="2" a="1"/>
  <c r="Q1566" i="2" s="1"/>
  <c r="Q1567" i="2" a="1"/>
  <c r="Q1567" i="2" s="1"/>
  <c r="Q1568" i="2" a="1"/>
  <c r="Q1568" i="2" s="1"/>
  <c r="Q1569" i="2" a="1"/>
  <c r="Q1569" i="2" s="1"/>
  <c r="Q1570" i="2" a="1"/>
  <c r="Q1570" i="2" s="1"/>
  <c r="Q1571" i="2" a="1"/>
  <c r="Q1571" i="2" s="1"/>
  <c r="Q1572" i="2" a="1"/>
  <c r="Q1572" i="2" s="1"/>
  <c r="Q1573" i="2" a="1"/>
  <c r="Q1573" i="2" s="1"/>
  <c r="Q1574" i="2" a="1"/>
  <c r="Q1574" i="2" s="1"/>
  <c r="Q1575" i="2" a="1"/>
  <c r="Q1575" i="2" s="1"/>
  <c r="Q1576" i="2" a="1"/>
  <c r="Q1576" i="2" s="1"/>
  <c r="Q1577" i="2" a="1"/>
  <c r="Q1577" i="2" s="1"/>
  <c r="Q1578" i="2" a="1"/>
  <c r="Q1578" i="2" s="1"/>
  <c r="Q1579" i="2" a="1"/>
  <c r="Q1579" i="2" s="1"/>
  <c r="Q1580" i="2" a="1"/>
  <c r="Q1580" i="2" s="1"/>
  <c r="Q1581" i="2" a="1"/>
  <c r="Q1581" i="2" s="1"/>
  <c r="Q1582" i="2" a="1"/>
  <c r="Q1582" i="2" s="1"/>
  <c r="Q1583" i="2" a="1"/>
  <c r="Q1583" i="2" s="1"/>
  <c r="Q1584" i="2" a="1"/>
  <c r="Q1584" i="2" s="1"/>
  <c r="Q1585" i="2" a="1"/>
  <c r="Q1585" i="2" s="1"/>
  <c r="Q1586" i="2" a="1"/>
  <c r="Q1586" i="2" s="1"/>
  <c r="Q1587" i="2" a="1"/>
  <c r="Q1587" i="2" s="1"/>
  <c r="Q1588" i="2" a="1"/>
  <c r="Q1588" i="2" s="1"/>
  <c r="Q1589" i="2" a="1"/>
  <c r="Q1589" i="2" s="1"/>
  <c r="Q1590" i="2" a="1"/>
  <c r="Q1590" i="2" s="1"/>
  <c r="Q1591" i="2" a="1"/>
  <c r="Q1591" i="2" s="1"/>
  <c r="Q1592" i="2" a="1"/>
  <c r="Q1592" i="2" s="1"/>
  <c r="Q1593" i="2" a="1"/>
  <c r="Q1593" i="2" s="1"/>
  <c r="Q1594" i="2" a="1"/>
  <c r="Q1594" i="2" s="1"/>
  <c r="Q1595" i="2" a="1"/>
  <c r="Q1595" i="2" s="1"/>
  <c r="Q1596" i="2" a="1"/>
  <c r="Q1596" i="2" s="1"/>
  <c r="Q1597" i="2" a="1"/>
  <c r="Q1597" i="2" s="1"/>
  <c r="Q1598" i="2" a="1"/>
  <c r="Q1598" i="2" s="1"/>
  <c r="Q1599" i="2" a="1"/>
  <c r="Q1599" i="2" s="1"/>
  <c r="Q1600" i="2" a="1"/>
  <c r="Q1600" i="2" s="1"/>
  <c r="Q1601" i="2" a="1"/>
  <c r="Q1601" i="2" s="1"/>
  <c r="Q1602" i="2" a="1"/>
  <c r="Q1602" i="2" s="1"/>
  <c r="Q1603" i="2" a="1"/>
  <c r="Q1603" i="2" s="1"/>
  <c r="Q1604" i="2" a="1"/>
  <c r="Q1604" i="2" s="1"/>
  <c r="Q1605" i="2" a="1"/>
  <c r="Q1605" i="2" s="1"/>
  <c r="Q1606" i="2" a="1"/>
  <c r="Q1606" i="2" s="1"/>
  <c r="Q1607" i="2" a="1"/>
  <c r="Q1607" i="2" s="1"/>
  <c r="Q1608" i="2" a="1"/>
  <c r="Q1608" i="2" s="1"/>
  <c r="Q1609" i="2" a="1"/>
  <c r="Q1609" i="2" s="1"/>
  <c r="Q1610" i="2" a="1"/>
  <c r="Q1610" i="2" s="1"/>
  <c r="Q1611" i="2" a="1"/>
  <c r="Q1611" i="2" s="1"/>
  <c r="Q1612" i="2" a="1"/>
  <c r="Q1612" i="2" s="1"/>
  <c r="Q1613" i="2" a="1"/>
  <c r="Q1613" i="2" s="1"/>
  <c r="Q1614" i="2" a="1"/>
  <c r="Q1614" i="2" s="1"/>
  <c r="Q1615" i="2" a="1"/>
  <c r="Q1615" i="2" s="1"/>
  <c r="Q1616" i="2" a="1"/>
  <c r="Q1616" i="2" s="1"/>
  <c r="Q1617" i="2" a="1"/>
  <c r="Q1617" i="2" s="1"/>
  <c r="Q1618" i="2" a="1"/>
  <c r="Q1618" i="2" s="1"/>
  <c r="Q1619" i="2" a="1"/>
  <c r="Q1619" i="2" s="1"/>
  <c r="Q1620" i="2" a="1"/>
  <c r="Q1620" i="2" s="1"/>
  <c r="Q1621" i="2" a="1"/>
  <c r="Q1621" i="2" s="1"/>
  <c r="Q1622" i="2" a="1"/>
  <c r="Q1622" i="2" s="1"/>
  <c r="Q1623" i="2" a="1"/>
  <c r="Q1623" i="2" s="1"/>
  <c r="Q1624" i="2" a="1"/>
  <c r="Q1624" i="2" s="1"/>
  <c r="Q1625" i="2" a="1"/>
  <c r="Q1625" i="2" s="1"/>
  <c r="Q1626" i="2" a="1"/>
  <c r="Q1626" i="2" s="1"/>
  <c r="Q1627" i="2" a="1"/>
  <c r="Q1627" i="2" s="1"/>
  <c r="Q1628" i="2" a="1"/>
  <c r="Q1628" i="2" s="1"/>
  <c r="Q1629" i="2" a="1"/>
  <c r="Q1629" i="2" s="1"/>
  <c r="Q1630" i="2" a="1"/>
  <c r="Q1630" i="2" s="1"/>
  <c r="Q1631" i="2" a="1"/>
  <c r="Q1631" i="2" s="1"/>
  <c r="Q1632" i="2" a="1"/>
  <c r="Q1632" i="2" s="1"/>
  <c r="Q1633" i="2" a="1"/>
  <c r="Q1633" i="2" s="1"/>
  <c r="Q1634" i="2" a="1"/>
  <c r="Q1634" i="2" s="1"/>
  <c r="Q1635" i="2" a="1"/>
  <c r="Q1635" i="2" s="1"/>
  <c r="Q1636" i="2" a="1"/>
  <c r="Q1636" i="2" s="1"/>
  <c r="Q1637" i="2" a="1"/>
  <c r="Q1637" i="2" s="1"/>
  <c r="Q1638" i="2" a="1"/>
  <c r="Q1638" i="2" s="1"/>
  <c r="Q1639" i="2" a="1"/>
  <c r="Q1639" i="2" s="1"/>
  <c r="Q1640" i="2" a="1"/>
  <c r="Q1640" i="2" s="1"/>
  <c r="Q1641" i="2" a="1"/>
  <c r="Q1641" i="2" s="1"/>
  <c r="Q1642" i="2" a="1"/>
  <c r="Q1642" i="2" s="1"/>
  <c r="Q1643" i="2" a="1"/>
  <c r="Q1643" i="2" s="1"/>
  <c r="Q1644" i="2" a="1"/>
  <c r="Q1644" i="2" s="1"/>
  <c r="Q1645" i="2" a="1"/>
  <c r="Q1645" i="2" s="1"/>
  <c r="Q1646" i="2" a="1"/>
  <c r="Q1646" i="2" s="1"/>
  <c r="Q1647" i="2" a="1"/>
  <c r="Q1647" i="2" s="1"/>
  <c r="Q1648" i="2" a="1"/>
  <c r="Q1648" i="2" s="1"/>
  <c r="Q1649" i="2" a="1"/>
  <c r="Q1649" i="2" s="1"/>
  <c r="Q1650" i="2" a="1"/>
  <c r="Q1650" i="2" s="1"/>
  <c r="Q1651" i="2" a="1"/>
  <c r="Q1651" i="2" s="1"/>
  <c r="Q1652" i="2" a="1"/>
  <c r="Q1652" i="2" s="1"/>
  <c r="Q1653" i="2" a="1"/>
  <c r="Q1653" i="2" s="1"/>
  <c r="Q1654" i="2" a="1"/>
  <c r="Q1654" i="2" s="1"/>
  <c r="Q1655" i="2" a="1"/>
  <c r="Q1655" i="2" s="1"/>
  <c r="Q1656" i="2" a="1"/>
  <c r="Q1656" i="2" s="1"/>
  <c r="Q1657" i="2" a="1"/>
  <c r="Q1657" i="2" s="1"/>
  <c r="Q1658" i="2" a="1"/>
  <c r="Q1658" i="2" s="1"/>
  <c r="Q1659" i="2" a="1"/>
  <c r="Q1659" i="2" s="1"/>
  <c r="Q1660" i="2" a="1"/>
  <c r="Q1660" i="2" s="1"/>
  <c r="Q1661" i="2" a="1"/>
  <c r="Q1661" i="2" s="1"/>
  <c r="Q1662" i="2" a="1"/>
  <c r="Q1662" i="2" s="1"/>
  <c r="Q1663" i="2" a="1"/>
  <c r="Q1663" i="2" s="1"/>
  <c r="Q1664" i="2" a="1"/>
  <c r="Q1664" i="2" s="1"/>
  <c r="Q1665" i="2" a="1"/>
  <c r="Q1665" i="2" s="1"/>
  <c r="Q1666" i="2" a="1"/>
  <c r="Q1666" i="2" s="1"/>
  <c r="Q1667" i="2" a="1"/>
  <c r="Q1667" i="2" s="1"/>
  <c r="Q1668" i="2" a="1"/>
  <c r="Q1668" i="2" s="1"/>
  <c r="Q1669" i="2" a="1"/>
  <c r="Q1669" i="2" s="1"/>
  <c r="Q1670" i="2" a="1"/>
  <c r="Q1670" i="2" s="1"/>
  <c r="Q1671" i="2" a="1"/>
  <c r="Q1671" i="2" s="1"/>
  <c r="Q1672" i="2" a="1"/>
  <c r="Q1672" i="2" s="1"/>
  <c r="Q1673" i="2" a="1"/>
  <c r="Q1673" i="2" s="1"/>
  <c r="Q1674" i="2" a="1"/>
  <c r="Q1674" i="2" s="1"/>
  <c r="Q1675" i="2" a="1"/>
  <c r="Q1675" i="2" s="1"/>
  <c r="Q1676" i="2" a="1"/>
  <c r="Q1676" i="2" s="1"/>
  <c r="Q1677" i="2" a="1"/>
  <c r="Q1677" i="2" s="1"/>
  <c r="Q1678" i="2" a="1"/>
  <c r="Q1678" i="2" s="1"/>
  <c r="Q1679" i="2" a="1"/>
  <c r="Q1679" i="2" s="1"/>
  <c r="Q1680" i="2" a="1"/>
  <c r="Q1680" i="2" s="1"/>
  <c r="Q1681" i="2" a="1"/>
  <c r="Q1681" i="2" s="1"/>
  <c r="Q1682" i="2" a="1"/>
  <c r="Q1682" i="2" s="1"/>
  <c r="Q1683" i="2" a="1"/>
  <c r="Q1683" i="2" s="1"/>
  <c r="Q1684" i="2" a="1"/>
  <c r="Q1684" i="2" s="1"/>
  <c r="Q1685" i="2" a="1"/>
  <c r="Q1685" i="2" s="1"/>
  <c r="Q1686" i="2" a="1"/>
  <c r="Q1686" i="2" s="1"/>
  <c r="Q1687" i="2" a="1"/>
  <c r="Q1687" i="2" s="1"/>
  <c r="Q1688" i="2" a="1"/>
  <c r="Q1688" i="2" s="1"/>
  <c r="Q1689" i="2" a="1"/>
  <c r="Q1689" i="2" s="1"/>
  <c r="Q1690" i="2" a="1"/>
  <c r="Q1690" i="2" s="1"/>
  <c r="Q1691" i="2" a="1"/>
  <c r="Q1691" i="2" s="1"/>
  <c r="Q1692" i="2" a="1"/>
  <c r="Q1692" i="2" s="1"/>
  <c r="Q1693" i="2" a="1"/>
  <c r="Q1693" i="2" s="1"/>
  <c r="Q1694" i="2" a="1"/>
  <c r="Q1694" i="2" s="1"/>
  <c r="Q1695" i="2" a="1"/>
  <c r="Q1695" i="2" s="1"/>
  <c r="Q1696" i="2" a="1"/>
  <c r="Q1696" i="2" s="1"/>
  <c r="Q1697" i="2" a="1"/>
  <c r="Q1697" i="2" s="1"/>
  <c r="Q1698" i="2" a="1"/>
  <c r="Q1698" i="2" s="1"/>
  <c r="Q1699" i="2" a="1"/>
  <c r="Q1699" i="2" s="1"/>
  <c r="Q1700" i="2" a="1"/>
  <c r="Q1700" i="2" s="1"/>
  <c r="Q1701" i="2" a="1"/>
  <c r="Q1701" i="2" s="1"/>
  <c r="Q1702" i="2" a="1"/>
  <c r="Q1702" i="2" s="1"/>
  <c r="Q1703" i="2" a="1"/>
  <c r="Q1703" i="2" s="1"/>
  <c r="Q1704" i="2" a="1"/>
  <c r="Q1704" i="2" s="1"/>
  <c r="Q1705" i="2" a="1"/>
  <c r="Q1705" i="2" s="1"/>
  <c r="Q1706" i="2" a="1"/>
  <c r="Q1706" i="2" s="1"/>
  <c r="Q1707" i="2" a="1"/>
  <c r="Q1707" i="2" s="1"/>
  <c r="Q1708" i="2" a="1"/>
  <c r="Q1708" i="2" s="1"/>
  <c r="Q1709" i="2" a="1"/>
  <c r="Q1709" i="2" s="1"/>
  <c r="Q1710" i="2" a="1"/>
  <c r="Q1710" i="2" s="1"/>
  <c r="Q1711" i="2" a="1"/>
  <c r="Q1711" i="2" s="1"/>
  <c r="Q1712" i="2" a="1"/>
  <c r="Q1712" i="2" s="1"/>
  <c r="Q1713" i="2" a="1"/>
  <c r="Q1713" i="2" s="1"/>
  <c r="Q1714" i="2" a="1"/>
  <c r="Q1714" i="2" s="1"/>
  <c r="Q1715" i="2" a="1"/>
  <c r="Q1715" i="2" s="1"/>
  <c r="Q1716" i="2" a="1"/>
  <c r="Q1716" i="2" s="1"/>
  <c r="Q1717" i="2" a="1"/>
  <c r="Q1717" i="2" s="1"/>
  <c r="Q1718" i="2" a="1"/>
  <c r="Q1718" i="2" s="1"/>
  <c r="Q1719" i="2" a="1"/>
  <c r="Q1719" i="2" s="1"/>
  <c r="Q1720" i="2" a="1"/>
  <c r="Q1720" i="2" s="1"/>
  <c r="Q1721" i="2" a="1"/>
  <c r="Q1721" i="2" s="1"/>
  <c r="Q1722" i="2" a="1"/>
  <c r="Q1722" i="2" s="1"/>
  <c r="Q1723" i="2" a="1"/>
  <c r="Q1723" i="2" s="1"/>
  <c r="Q1724" i="2" a="1"/>
  <c r="Q1724" i="2" s="1"/>
  <c r="Q1725" i="2" a="1"/>
  <c r="Q1725" i="2" s="1"/>
  <c r="Q1726" i="2" a="1"/>
  <c r="Q1726" i="2" s="1"/>
  <c r="Q1727" i="2" a="1"/>
  <c r="Q1727" i="2" s="1"/>
  <c r="Q1728" i="2" a="1"/>
  <c r="Q1728" i="2" s="1"/>
  <c r="Q1729" i="2" a="1"/>
  <c r="Q1729" i="2" s="1"/>
  <c r="Q1730" i="2" a="1"/>
  <c r="Q1730" i="2" s="1"/>
  <c r="Q1731" i="2" a="1"/>
  <c r="Q1731" i="2" s="1"/>
  <c r="Q1732" i="2" a="1"/>
  <c r="Q1732" i="2" s="1"/>
  <c r="Q1733" i="2" a="1"/>
  <c r="Q1733" i="2" s="1"/>
  <c r="Q1734" i="2" a="1"/>
  <c r="Q1734" i="2" s="1"/>
  <c r="Q1735" i="2" a="1"/>
  <c r="Q1735" i="2" s="1"/>
  <c r="Q1736" i="2" a="1"/>
  <c r="Q1736" i="2" s="1"/>
  <c r="Q1737" i="2" a="1"/>
  <c r="Q1737" i="2" s="1"/>
  <c r="Q1738" i="2" a="1"/>
  <c r="Q1738" i="2" s="1"/>
  <c r="Q1739" i="2" a="1"/>
  <c r="Q1739" i="2" s="1"/>
  <c r="Q1740" i="2" a="1"/>
  <c r="Q1740" i="2" s="1"/>
  <c r="Q1741" i="2" a="1"/>
  <c r="Q1741" i="2" s="1"/>
  <c r="Q1742" i="2" a="1"/>
  <c r="Q1742" i="2" s="1"/>
  <c r="Q1743" i="2" a="1"/>
  <c r="Q1743" i="2" s="1"/>
  <c r="Q1744" i="2" a="1"/>
  <c r="Q1744" i="2" s="1"/>
  <c r="Q1745" i="2" a="1"/>
  <c r="Q1745" i="2" s="1"/>
  <c r="Q1746" i="2" a="1"/>
  <c r="Q1746" i="2" s="1"/>
  <c r="Q1747" i="2" a="1"/>
  <c r="Q1747" i="2" s="1"/>
  <c r="Q1748" i="2" a="1"/>
  <c r="Q1748" i="2" s="1"/>
  <c r="Q1749" i="2" a="1"/>
  <c r="Q1749" i="2" s="1"/>
  <c r="Q1750" i="2" a="1"/>
  <c r="Q1750" i="2" s="1"/>
  <c r="Q1751" i="2" a="1"/>
  <c r="Q1751" i="2" s="1"/>
  <c r="Q1752" i="2" a="1"/>
  <c r="Q1752" i="2" s="1"/>
  <c r="Q1753" i="2" a="1"/>
  <c r="Q1753" i="2" s="1"/>
  <c r="Q1754" i="2" a="1"/>
  <c r="Q1754" i="2" s="1"/>
  <c r="Q1755" i="2" a="1"/>
  <c r="Q1755" i="2" s="1"/>
  <c r="Q1756" i="2" a="1"/>
  <c r="Q1756" i="2" s="1"/>
  <c r="Q1757" i="2" a="1"/>
  <c r="Q1757" i="2" s="1"/>
  <c r="Q1758" i="2" a="1"/>
  <c r="Q1758" i="2" s="1"/>
  <c r="Q1759" i="2" a="1"/>
  <c r="Q1759" i="2" s="1"/>
  <c r="Q1760" i="2" a="1"/>
  <c r="Q1760" i="2" s="1"/>
  <c r="Q1761" i="2" a="1"/>
  <c r="Q1761" i="2" s="1"/>
  <c r="Q1762" i="2" a="1"/>
  <c r="Q1762" i="2" s="1"/>
  <c r="Q1763" i="2" a="1"/>
  <c r="Q1763" i="2" s="1"/>
  <c r="Q1764" i="2" a="1"/>
  <c r="Q1764" i="2" s="1"/>
  <c r="Q1765" i="2" a="1"/>
  <c r="Q1765" i="2" s="1"/>
  <c r="Q1766" i="2" a="1"/>
  <c r="Q1766" i="2" s="1"/>
  <c r="Q1767" i="2" a="1"/>
  <c r="Q1767" i="2" s="1"/>
  <c r="Q1768" i="2" a="1"/>
  <c r="Q1768" i="2" s="1"/>
  <c r="Q1769" i="2" a="1"/>
  <c r="Q1769" i="2" s="1"/>
  <c r="Q1770" i="2" a="1"/>
  <c r="Q1770" i="2" s="1"/>
  <c r="Q1771" i="2" a="1"/>
  <c r="Q1771" i="2" s="1"/>
  <c r="Q1772" i="2" a="1"/>
  <c r="Q1772" i="2" s="1"/>
  <c r="Q1773" i="2" a="1"/>
  <c r="Q1773" i="2" s="1"/>
  <c r="Q1774" i="2" a="1"/>
  <c r="Q1774" i="2" s="1"/>
  <c r="Q1775" i="2" a="1"/>
  <c r="Q1775" i="2" s="1"/>
  <c r="Q1776" i="2" a="1"/>
  <c r="Q1776" i="2" s="1"/>
  <c r="Q1777" i="2" a="1"/>
  <c r="Q1777" i="2" s="1"/>
  <c r="Q1778" i="2" a="1"/>
  <c r="Q1778" i="2" s="1"/>
  <c r="Q1779" i="2" a="1"/>
  <c r="Q1779" i="2" s="1"/>
  <c r="Q1780" i="2" a="1"/>
  <c r="Q1780" i="2" s="1"/>
  <c r="Q1781" i="2" a="1"/>
  <c r="Q1781" i="2" s="1"/>
  <c r="Q1782" i="2" a="1"/>
  <c r="Q1782" i="2" s="1"/>
  <c r="Q1783" i="2" a="1"/>
  <c r="Q1783" i="2" s="1"/>
  <c r="Q1784" i="2" a="1"/>
  <c r="Q1784" i="2" s="1"/>
  <c r="Q1785" i="2" a="1"/>
  <c r="Q1785" i="2" s="1"/>
  <c r="Q1786" i="2" a="1"/>
  <c r="Q1786" i="2" s="1"/>
  <c r="Q1787" i="2" a="1"/>
  <c r="Q1787" i="2" s="1"/>
  <c r="Q1788" i="2" a="1"/>
  <c r="Q1788" i="2" s="1"/>
  <c r="Q1789" i="2" a="1"/>
  <c r="Q1789" i="2" s="1"/>
  <c r="Q1790" i="2" a="1"/>
  <c r="Q1790" i="2" s="1"/>
  <c r="Q1791" i="2" a="1"/>
  <c r="Q1791" i="2" s="1"/>
  <c r="Q1792" i="2" a="1"/>
  <c r="Q1792" i="2" s="1"/>
  <c r="Q1793" i="2" a="1"/>
  <c r="Q1793" i="2" s="1"/>
  <c r="Q1794" i="2" a="1"/>
  <c r="Q1794" i="2" s="1"/>
  <c r="Q1795" i="2" a="1"/>
  <c r="Q1795" i="2" s="1"/>
  <c r="Q1796" i="2" a="1"/>
  <c r="Q1796" i="2" s="1"/>
  <c r="Q1797" i="2" a="1"/>
  <c r="Q1797" i="2" s="1"/>
  <c r="Q1798" i="2" a="1"/>
  <c r="Q1798" i="2" s="1"/>
  <c r="Q1799" i="2" a="1"/>
  <c r="Q1799" i="2" s="1"/>
  <c r="Q1800" i="2" a="1"/>
  <c r="Q1800" i="2" s="1"/>
  <c r="Q1801" i="2" a="1"/>
  <c r="Q1801" i="2" s="1"/>
  <c r="Q1802" i="2" a="1"/>
  <c r="Q1802" i="2" s="1"/>
  <c r="Q1803" i="2" a="1"/>
  <c r="Q1803" i="2" s="1"/>
  <c r="Q1804" i="2" a="1"/>
  <c r="Q1804" i="2" s="1"/>
  <c r="Q1805" i="2" a="1"/>
  <c r="Q1805" i="2" s="1"/>
  <c r="Q1806" i="2" a="1"/>
  <c r="Q1806" i="2" s="1"/>
  <c r="Q1807" i="2" a="1"/>
  <c r="Q1807" i="2" s="1"/>
  <c r="Q1808" i="2" a="1"/>
  <c r="Q1808" i="2" s="1"/>
  <c r="Q1809" i="2" a="1"/>
  <c r="Q1809" i="2" s="1"/>
  <c r="Q1810" i="2" a="1"/>
  <c r="Q1810" i="2" s="1"/>
  <c r="Q1811" i="2" a="1"/>
  <c r="Q1811" i="2" s="1"/>
  <c r="Q1812" i="2" a="1"/>
  <c r="Q1812" i="2" s="1"/>
  <c r="Q1813" i="2" a="1"/>
  <c r="Q1813" i="2" s="1"/>
  <c r="Q1814" i="2" a="1"/>
  <c r="Q1814" i="2" s="1"/>
  <c r="Q1815" i="2" a="1"/>
  <c r="Q1815" i="2" s="1"/>
  <c r="Q1816" i="2" a="1"/>
  <c r="Q1816" i="2" s="1"/>
  <c r="Q1817" i="2" a="1"/>
  <c r="Q1817" i="2" s="1"/>
  <c r="Q1818" i="2" a="1"/>
  <c r="Q1818" i="2" s="1"/>
  <c r="Q1819" i="2" a="1"/>
  <c r="Q1819" i="2" s="1"/>
  <c r="Q1820" i="2" a="1"/>
  <c r="Q1820" i="2" s="1"/>
  <c r="Q1821" i="2" a="1"/>
  <c r="Q1821" i="2" s="1"/>
  <c r="Q1822" i="2" a="1"/>
  <c r="Q1822" i="2" s="1"/>
  <c r="Q1823" i="2" a="1"/>
  <c r="Q1823" i="2" s="1"/>
  <c r="Q1824" i="2" a="1"/>
  <c r="Q1824" i="2" s="1"/>
  <c r="Q1825" i="2" a="1"/>
  <c r="Q1825" i="2" s="1"/>
  <c r="Q1826" i="2" a="1"/>
  <c r="Q1826" i="2" s="1"/>
  <c r="Q1827" i="2" a="1"/>
  <c r="Q1827" i="2" s="1"/>
  <c r="Q1828" i="2" a="1"/>
  <c r="Q1828" i="2" s="1"/>
  <c r="Q1829" i="2" a="1"/>
  <c r="Q1829" i="2" s="1"/>
  <c r="Q1830" i="2" a="1"/>
  <c r="Q1830" i="2" s="1"/>
  <c r="Q1831" i="2" a="1"/>
  <c r="Q1831" i="2" s="1"/>
  <c r="Q1832" i="2" a="1"/>
  <c r="Q1832" i="2" s="1"/>
  <c r="Q1833" i="2" a="1"/>
  <c r="Q1833" i="2" s="1"/>
  <c r="Q1834" i="2" a="1"/>
  <c r="Q1834" i="2" s="1"/>
  <c r="Q1835" i="2" a="1"/>
  <c r="Q1835" i="2" s="1"/>
  <c r="Q1836" i="2" a="1"/>
  <c r="Q1836" i="2" s="1"/>
  <c r="Q1837" i="2" a="1"/>
  <c r="Q1837" i="2" s="1"/>
  <c r="Q1838" i="2" a="1"/>
  <c r="Q1838" i="2" s="1"/>
  <c r="Q1839" i="2" a="1"/>
  <c r="Q1839" i="2" s="1"/>
  <c r="Q1840" i="2" a="1"/>
  <c r="Q1840" i="2" s="1"/>
  <c r="Q1841" i="2" a="1"/>
  <c r="Q1841" i="2" s="1"/>
  <c r="Q1842" i="2" a="1"/>
  <c r="Q1842" i="2" s="1"/>
  <c r="Q1843" i="2" a="1"/>
  <c r="Q1843" i="2" s="1"/>
  <c r="Q1844" i="2" a="1"/>
  <c r="Q1844" i="2" s="1"/>
  <c r="Q1845" i="2" a="1"/>
  <c r="Q1845" i="2" s="1"/>
  <c r="Q1846" i="2" a="1"/>
  <c r="Q1846" i="2" s="1"/>
  <c r="Q1847" i="2" a="1"/>
  <c r="Q1847" i="2" s="1"/>
  <c r="Q1848" i="2" a="1"/>
  <c r="Q1848" i="2" s="1"/>
  <c r="Q1849" i="2" a="1"/>
  <c r="Q1849" i="2" s="1"/>
  <c r="Q1850" i="2" a="1"/>
  <c r="Q1850" i="2" s="1"/>
  <c r="Q1851" i="2" a="1"/>
  <c r="Q1851" i="2" s="1"/>
  <c r="Q1852" i="2" a="1"/>
  <c r="Q1852" i="2" s="1"/>
  <c r="Q1853" i="2" a="1"/>
  <c r="Q1853" i="2" s="1"/>
  <c r="Q1854" i="2" a="1"/>
  <c r="Q1854" i="2" s="1"/>
  <c r="Q1855" i="2" a="1"/>
  <c r="Q1855" i="2" s="1"/>
  <c r="Q1856" i="2" a="1"/>
  <c r="Q1856" i="2" s="1"/>
  <c r="Q1857" i="2" a="1"/>
  <c r="Q1857" i="2" s="1"/>
  <c r="Q1858" i="2" a="1"/>
  <c r="Q1858" i="2" s="1"/>
  <c r="Q1859" i="2" a="1"/>
  <c r="Q1859" i="2" s="1"/>
  <c r="Q1860" i="2" a="1"/>
  <c r="Q1860" i="2" s="1"/>
  <c r="Q1861" i="2" a="1"/>
  <c r="Q1861" i="2" s="1"/>
  <c r="Q1862" i="2" a="1"/>
  <c r="Q1862" i="2" s="1"/>
  <c r="Q1863" i="2" a="1"/>
  <c r="Q1863" i="2" s="1"/>
  <c r="Q1864" i="2" a="1"/>
  <c r="Q1864" i="2" s="1"/>
  <c r="Q1865" i="2" a="1"/>
  <c r="Q1865" i="2" s="1"/>
  <c r="Q1866" i="2" a="1"/>
  <c r="Q1866" i="2" s="1"/>
  <c r="Q1867" i="2" a="1"/>
  <c r="Q1867" i="2" s="1"/>
  <c r="Q1868" i="2" a="1"/>
  <c r="Q1868" i="2" s="1"/>
  <c r="Q1869" i="2" a="1"/>
  <c r="Q1869" i="2" s="1"/>
  <c r="Q1870" i="2" a="1"/>
  <c r="Q1870" i="2" s="1"/>
  <c r="Q1871" i="2" a="1"/>
  <c r="Q1871" i="2" s="1"/>
  <c r="Q1872" i="2" a="1"/>
  <c r="Q1872" i="2" s="1"/>
  <c r="Q1873" i="2" a="1"/>
  <c r="Q1873" i="2" s="1"/>
  <c r="Q1874" i="2" a="1"/>
  <c r="Q1874" i="2" s="1"/>
  <c r="Q1875" i="2" a="1"/>
  <c r="Q1875" i="2" s="1"/>
  <c r="Q1876" i="2" a="1"/>
  <c r="Q1876" i="2" s="1"/>
  <c r="Q1877" i="2" a="1"/>
  <c r="Q1877" i="2" s="1"/>
  <c r="Q1878" i="2" a="1"/>
  <c r="Q1878" i="2" s="1"/>
  <c r="Q1879" i="2" a="1"/>
  <c r="Q1879" i="2" s="1"/>
  <c r="Q1880" i="2" a="1"/>
  <c r="Q1880" i="2" s="1"/>
  <c r="Q1881" i="2" a="1"/>
  <c r="Q1881" i="2" s="1"/>
  <c r="Q1882" i="2" a="1"/>
  <c r="Q1882" i="2" s="1"/>
  <c r="Q1883" i="2" a="1"/>
  <c r="Q1883" i="2" s="1"/>
  <c r="Q1884" i="2" a="1"/>
  <c r="Q1884" i="2" s="1"/>
  <c r="Q1885" i="2" a="1"/>
  <c r="Q1885" i="2" s="1"/>
  <c r="Q1886" i="2" a="1"/>
  <c r="Q1886" i="2" s="1"/>
  <c r="Q1887" i="2" a="1"/>
  <c r="Q1887" i="2" s="1"/>
  <c r="Q1888" i="2" a="1"/>
  <c r="Q1888" i="2" s="1"/>
  <c r="Q1889" i="2" a="1"/>
  <c r="Q1889" i="2" s="1"/>
  <c r="Q1890" i="2" a="1"/>
  <c r="Q1890" i="2" s="1"/>
  <c r="Q1891" i="2" a="1"/>
  <c r="Q1891" i="2" s="1"/>
  <c r="Q1892" i="2" a="1"/>
  <c r="Q1892" i="2" s="1"/>
  <c r="Q1893" i="2" a="1"/>
  <c r="Q1893" i="2" s="1"/>
  <c r="Q1894" i="2" a="1"/>
  <c r="Q1894" i="2" s="1"/>
  <c r="Q1895" i="2" a="1"/>
  <c r="Q1895" i="2" s="1"/>
  <c r="Q1896" i="2" a="1"/>
  <c r="Q1896" i="2" s="1"/>
  <c r="Q1897" i="2" a="1"/>
  <c r="Q1897" i="2" s="1"/>
  <c r="Q1898" i="2" a="1"/>
  <c r="Q1898" i="2" s="1"/>
  <c r="Q1899" i="2" a="1"/>
  <c r="Q1899" i="2" s="1"/>
  <c r="Q1900" i="2" a="1"/>
  <c r="Q1900" i="2" s="1"/>
  <c r="Q1901" i="2" a="1"/>
  <c r="Q1901" i="2" s="1"/>
  <c r="Q1902" i="2" a="1"/>
  <c r="Q1902" i="2" s="1"/>
  <c r="Q1903" i="2" a="1"/>
  <c r="Q1903" i="2" s="1"/>
  <c r="Q1904" i="2" a="1"/>
  <c r="Q1904" i="2" s="1"/>
  <c r="Q1905" i="2" a="1"/>
  <c r="Q1905" i="2" s="1"/>
  <c r="Q1906" i="2" a="1"/>
  <c r="Q1906" i="2" s="1"/>
  <c r="Q1907" i="2" a="1"/>
  <c r="Q1907" i="2" s="1"/>
  <c r="Q1908" i="2" a="1"/>
  <c r="Q1908" i="2" s="1"/>
  <c r="Q1909" i="2" a="1"/>
  <c r="Q1909" i="2" s="1"/>
  <c r="Q1910" i="2" a="1"/>
  <c r="Q1910" i="2" s="1"/>
  <c r="Q1911" i="2" a="1"/>
  <c r="Q1911" i="2" s="1"/>
  <c r="Q1912" i="2" a="1"/>
  <c r="Q1912" i="2" s="1"/>
  <c r="Q1913" i="2" a="1"/>
  <c r="Q1913" i="2" s="1"/>
  <c r="Q1914" i="2" a="1"/>
  <c r="Q1914" i="2" s="1"/>
  <c r="Q1915" i="2" a="1"/>
  <c r="Q1915" i="2" s="1"/>
  <c r="Q1916" i="2" a="1"/>
  <c r="Q1916" i="2" s="1"/>
  <c r="Q1917" i="2" a="1"/>
  <c r="Q1917" i="2" s="1"/>
  <c r="Q1918" i="2" a="1"/>
  <c r="Q1918" i="2" s="1"/>
  <c r="Q1919" i="2" a="1"/>
  <c r="Q1919" i="2" s="1"/>
  <c r="Q1920" i="2" a="1"/>
  <c r="Q1920" i="2" s="1"/>
  <c r="Q1921" i="2" a="1"/>
  <c r="Q1921" i="2" s="1"/>
  <c r="Q1922" i="2" a="1"/>
  <c r="Q1922" i="2" s="1"/>
  <c r="Q1923" i="2" a="1"/>
  <c r="Q1923" i="2" s="1"/>
  <c r="Q1924" i="2" a="1"/>
  <c r="Q1924" i="2" s="1"/>
  <c r="Q1925" i="2" a="1"/>
  <c r="Q1925" i="2" s="1"/>
  <c r="Q1926" i="2" a="1"/>
  <c r="Q1926" i="2" s="1"/>
  <c r="Q1927" i="2" a="1"/>
  <c r="Q1927" i="2" s="1"/>
  <c r="Q1928" i="2" a="1"/>
  <c r="Q1928" i="2" s="1"/>
  <c r="Q1929" i="2" a="1"/>
  <c r="Q1929" i="2" s="1"/>
  <c r="Q1930" i="2" a="1"/>
  <c r="Q1930" i="2" s="1"/>
  <c r="Q1931" i="2" a="1"/>
  <c r="Q1931" i="2" s="1"/>
  <c r="Q1932" i="2" a="1"/>
  <c r="Q1932" i="2" s="1"/>
  <c r="Q1933" i="2" a="1"/>
  <c r="Q1933" i="2" s="1"/>
  <c r="Q1934" i="2" a="1"/>
  <c r="Q1934" i="2" s="1"/>
  <c r="Q1935" i="2" a="1"/>
  <c r="Q1935" i="2" s="1"/>
  <c r="Q1936" i="2" a="1"/>
  <c r="Q1936" i="2" s="1"/>
  <c r="Q1937" i="2" a="1"/>
  <c r="Q1937" i="2" s="1"/>
  <c r="Q1938" i="2" a="1"/>
  <c r="Q1938" i="2" s="1"/>
  <c r="Q1939" i="2" a="1"/>
  <c r="Q1939" i="2" s="1"/>
  <c r="Q1940" i="2" a="1"/>
  <c r="Q1940" i="2" s="1"/>
  <c r="Q1941" i="2" a="1"/>
  <c r="Q1941" i="2" s="1"/>
  <c r="Q1942" i="2" a="1"/>
  <c r="Q1942" i="2" s="1"/>
  <c r="Q1943" i="2" a="1"/>
  <c r="Q1943" i="2" s="1"/>
  <c r="Q1944" i="2" a="1"/>
  <c r="Q1944" i="2" s="1"/>
  <c r="Q1945" i="2" a="1"/>
  <c r="Q1945" i="2" s="1"/>
  <c r="Q1946" i="2" a="1"/>
  <c r="Q1946" i="2" s="1"/>
  <c r="Q1947" i="2" a="1"/>
  <c r="Q1947" i="2" s="1"/>
  <c r="Q1948" i="2" a="1"/>
  <c r="Q1948" i="2" s="1"/>
  <c r="Q1949" i="2" a="1"/>
  <c r="Q1949" i="2" s="1"/>
  <c r="Q1950" i="2" a="1"/>
  <c r="Q1950" i="2" s="1"/>
  <c r="Q1951" i="2" a="1"/>
  <c r="Q1951" i="2" s="1"/>
  <c r="Q1952" i="2" a="1"/>
  <c r="Q1952" i="2" s="1"/>
  <c r="Q1953" i="2" a="1"/>
  <c r="Q1953" i="2" s="1"/>
  <c r="Q1954" i="2" a="1"/>
  <c r="Q1954" i="2" s="1"/>
  <c r="Q1955" i="2" a="1"/>
  <c r="Q1955" i="2" s="1"/>
  <c r="Q1956" i="2" a="1"/>
  <c r="Q1956" i="2" s="1"/>
  <c r="Q1957" i="2" a="1"/>
  <c r="Q1957" i="2" s="1"/>
  <c r="Q1958" i="2" a="1"/>
  <c r="Q1958" i="2" s="1"/>
  <c r="Q1959" i="2" a="1"/>
  <c r="Q1959" i="2" s="1"/>
  <c r="Q1960" i="2" a="1"/>
  <c r="Q1960" i="2" s="1"/>
  <c r="Q1961" i="2" a="1"/>
  <c r="Q1961" i="2" s="1"/>
  <c r="Q1962" i="2" a="1"/>
  <c r="Q1962" i="2" s="1"/>
  <c r="Q1963" i="2" a="1"/>
  <c r="Q1963" i="2" s="1"/>
  <c r="Q1964" i="2" a="1"/>
  <c r="Q1964" i="2" s="1"/>
  <c r="Q1965" i="2" a="1"/>
  <c r="Q1965" i="2" s="1"/>
  <c r="Q1966" i="2" a="1"/>
  <c r="Q1966" i="2" s="1"/>
  <c r="Q1967" i="2" a="1"/>
  <c r="Q1967" i="2" s="1"/>
  <c r="Q1968" i="2" a="1"/>
  <c r="Q1968" i="2" s="1"/>
  <c r="Q1969" i="2" a="1"/>
  <c r="Q1969" i="2" s="1"/>
  <c r="Q1970" i="2" a="1"/>
  <c r="Q1970" i="2" s="1"/>
  <c r="Q1971" i="2" a="1"/>
  <c r="Q1971" i="2" s="1"/>
  <c r="Q1972" i="2" a="1"/>
  <c r="Q1972" i="2" s="1"/>
  <c r="Q1973" i="2" a="1"/>
  <c r="Q1973" i="2" s="1"/>
  <c r="Q1974" i="2" a="1"/>
  <c r="Q1974" i="2" s="1"/>
  <c r="Q1975" i="2" a="1"/>
  <c r="Q1975" i="2" s="1"/>
  <c r="Q1976" i="2" a="1"/>
  <c r="Q1976" i="2" s="1"/>
  <c r="Q1977" i="2" a="1"/>
  <c r="Q1977" i="2" s="1"/>
  <c r="Q1978" i="2" a="1"/>
  <c r="Q1978" i="2" s="1"/>
  <c r="Q1979" i="2" a="1"/>
  <c r="Q1979" i="2" s="1"/>
  <c r="Q1980" i="2" a="1"/>
  <c r="Q1980" i="2" s="1"/>
  <c r="Q1981" i="2" a="1"/>
  <c r="Q1981" i="2" s="1"/>
  <c r="Q1982" i="2" a="1"/>
  <c r="Q1982" i="2" s="1"/>
  <c r="Q1983" i="2" a="1"/>
  <c r="Q1983" i="2" s="1"/>
  <c r="Q1984" i="2" a="1"/>
  <c r="Q1984" i="2" s="1"/>
  <c r="Q1985" i="2" a="1"/>
  <c r="Q1985" i="2" s="1"/>
  <c r="Q1986" i="2" a="1"/>
  <c r="Q1986" i="2" s="1"/>
  <c r="Q1987" i="2" a="1"/>
  <c r="Q1987" i="2" s="1"/>
  <c r="Q1988" i="2" a="1"/>
  <c r="Q1988" i="2" s="1"/>
  <c r="Q1989" i="2" a="1"/>
  <c r="Q1989" i="2" s="1"/>
  <c r="Q1990" i="2" a="1"/>
  <c r="Q1990" i="2" s="1"/>
  <c r="Q1991" i="2" a="1"/>
  <c r="Q1991" i="2" s="1"/>
  <c r="Q1992" i="2" a="1"/>
  <c r="Q1992" i="2" s="1"/>
  <c r="Q1993" i="2" a="1"/>
  <c r="Q1993" i="2" s="1"/>
  <c r="Q1994" i="2" a="1"/>
  <c r="Q1994" i="2" s="1"/>
  <c r="Q1995" i="2" a="1"/>
  <c r="Q1995" i="2" s="1"/>
  <c r="Q1996" i="2" a="1"/>
  <c r="Q1996" i="2" s="1"/>
  <c r="Q1997" i="2" a="1"/>
  <c r="Q1997" i="2" s="1"/>
  <c r="Q1998" i="2" a="1"/>
  <c r="Q1998" i="2" s="1"/>
  <c r="Q1999" i="2" a="1"/>
  <c r="Q1999" i="2" s="1"/>
  <c r="Q2000" i="2" a="1"/>
  <c r="Q2000" i="2" s="1"/>
  <c r="Q2001" i="2" a="1"/>
  <c r="Q2001" i="2" s="1"/>
  <c r="Q2002" i="2" a="1"/>
  <c r="Q2002" i="2" s="1"/>
  <c r="Q2003" i="2" a="1"/>
  <c r="Q2003" i="2" s="1"/>
  <c r="Q2004" i="2" a="1"/>
  <c r="Q2004" i="2" s="1"/>
  <c r="Q2005" i="2" a="1"/>
  <c r="Q2005" i="2" s="1"/>
  <c r="Q2006" i="2" a="1"/>
  <c r="Q2006" i="2" s="1"/>
  <c r="Q2007" i="2" a="1"/>
  <c r="Q2007" i="2" s="1"/>
  <c r="Q2008" i="2" a="1"/>
  <c r="Q2008" i="2" s="1"/>
  <c r="Q2009" i="2" a="1"/>
  <c r="Q2009" i="2" s="1"/>
  <c r="Q2010" i="2" a="1"/>
  <c r="Q2010" i="2" s="1"/>
  <c r="Q2011" i="2" a="1"/>
  <c r="Q2011" i="2" s="1"/>
  <c r="Q2012" i="2" a="1"/>
  <c r="Q2012" i="2" s="1"/>
  <c r="Q2013" i="2" a="1"/>
  <c r="Q2013" i="2" s="1"/>
  <c r="Q2014" i="2" a="1"/>
  <c r="Q2014" i="2" s="1"/>
  <c r="Q2015" i="2" a="1"/>
  <c r="Q2015" i="2" s="1"/>
  <c r="Q2016" i="2" a="1"/>
  <c r="Q2016" i="2" s="1"/>
  <c r="Q2017" i="2" a="1"/>
  <c r="Q2017" i="2" s="1"/>
  <c r="Q2018" i="2" a="1"/>
  <c r="Q2018" i="2" s="1"/>
  <c r="Q2019" i="2" a="1"/>
  <c r="Q2019" i="2" s="1"/>
  <c r="Q2020" i="2" a="1"/>
  <c r="Q2020" i="2" s="1"/>
  <c r="Q2021" i="2" a="1"/>
  <c r="Q2021" i="2" s="1"/>
  <c r="Q2022" i="2" a="1"/>
  <c r="Q2022" i="2" s="1"/>
  <c r="Q2023" i="2" a="1"/>
  <c r="Q2023" i="2" s="1"/>
  <c r="Q2024" i="2" a="1"/>
  <c r="Q2024" i="2" s="1"/>
  <c r="Q2025" i="2" a="1"/>
  <c r="Q2025" i="2" s="1"/>
  <c r="Q2026" i="2" a="1"/>
  <c r="Q2026" i="2" s="1"/>
  <c r="Q2027" i="2" a="1"/>
  <c r="Q2027" i="2" s="1"/>
  <c r="Q2028" i="2" a="1"/>
  <c r="Q2028" i="2" s="1"/>
  <c r="Q2029" i="2" a="1"/>
  <c r="Q2029" i="2" s="1"/>
  <c r="Q2030" i="2" a="1"/>
  <c r="Q2030" i="2" s="1"/>
  <c r="Q2031" i="2" a="1"/>
  <c r="Q2031" i="2" s="1"/>
  <c r="Q2032" i="2" a="1"/>
  <c r="Q2032" i="2" s="1"/>
  <c r="Q2033" i="2" a="1"/>
  <c r="Q2033" i="2" s="1"/>
  <c r="Q2034" i="2" a="1"/>
  <c r="Q2034" i="2" s="1"/>
  <c r="Q2035" i="2" a="1"/>
  <c r="Q2035" i="2" s="1"/>
  <c r="Q2036" i="2" a="1"/>
  <c r="Q2036" i="2" s="1"/>
  <c r="Q2037" i="2" a="1"/>
  <c r="Q2037" i="2" s="1"/>
  <c r="Q2038" i="2" a="1"/>
  <c r="Q2038" i="2" s="1"/>
  <c r="Q2039" i="2" a="1"/>
  <c r="Q2039" i="2" s="1"/>
  <c r="Q2040" i="2" a="1"/>
  <c r="Q2040" i="2" s="1"/>
  <c r="Q2041" i="2" a="1"/>
  <c r="Q2041" i="2" s="1"/>
  <c r="Q2042" i="2" a="1"/>
  <c r="Q2042" i="2" s="1"/>
  <c r="Q2043" i="2" a="1"/>
  <c r="Q2043" i="2" s="1"/>
  <c r="Q2044" i="2" a="1"/>
  <c r="Q2044" i="2" s="1"/>
  <c r="Q2045" i="2" a="1"/>
  <c r="Q2045" i="2" s="1"/>
  <c r="Q2046" i="2" a="1"/>
  <c r="Q2046" i="2" s="1"/>
  <c r="Q2047" i="2" a="1"/>
  <c r="Q2047" i="2" s="1"/>
  <c r="Q2048" i="2" a="1"/>
  <c r="Q2048" i="2" s="1"/>
  <c r="Q2049" i="2" a="1"/>
  <c r="Q2049" i="2" s="1"/>
  <c r="Q2050" i="2" a="1"/>
  <c r="Q2050" i="2" s="1"/>
  <c r="Q2051" i="2" a="1"/>
  <c r="Q2051" i="2" s="1"/>
  <c r="Q2052" i="2" a="1"/>
  <c r="Q2052" i="2" s="1"/>
  <c r="Q2053" i="2" a="1"/>
  <c r="Q2053" i="2" s="1"/>
  <c r="Q2054" i="2" a="1"/>
  <c r="Q2054" i="2" s="1"/>
  <c r="Q2055" i="2" a="1"/>
  <c r="Q2055" i="2" s="1"/>
  <c r="Q2056" i="2" a="1"/>
  <c r="Q2056" i="2" s="1"/>
  <c r="Q2057" i="2" a="1"/>
  <c r="Q2057" i="2" s="1"/>
  <c r="Q2058" i="2" a="1"/>
  <c r="Q2058" i="2" s="1"/>
  <c r="Q2059" i="2" a="1"/>
  <c r="Q2059" i="2" s="1"/>
  <c r="Q2060" i="2" a="1"/>
  <c r="Q2060" i="2" s="1"/>
  <c r="Q2061" i="2" a="1"/>
  <c r="Q2061" i="2" s="1"/>
  <c r="Q2062" i="2" a="1"/>
  <c r="Q2062" i="2" s="1"/>
  <c r="Q2063" i="2" a="1"/>
  <c r="Q2063" i="2" s="1"/>
  <c r="Q2064" i="2" a="1"/>
  <c r="Q2064" i="2" s="1"/>
  <c r="Q2065" i="2" a="1"/>
  <c r="Q2065" i="2" s="1"/>
  <c r="Q2066" i="2" a="1"/>
  <c r="Q2066" i="2" s="1"/>
  <c r="Q2067" i="2" a="1"/>
  <c r="Q2067" i="2" s="1"/>
  <c r="Q2068" i="2" a="1"/>
  <c r="Q2068" i="2" s="1"/>
  <c r="Q2069" i="2" a="1"/>
  <c r="Q2069" i="2" s="1"/>
  <c r="Q2070" i="2" a="1"/>
  <c r="Q2070" i="2" s="1"/>
  <c r="Q2071" i="2" a="1"/>
  <c r="Q2071" i="2" s="1"/>
  <c r="Q2072" i="2" a="1"/>
  <c r="Q2072" i="2" s="1"/>
  <c r="Q2073" i="2" a="1"/>
  <c r="Q2073" i="2" s="1"/>
  <c r="Q2074" i="2" a="1"/>
  <c r="Q2074" i="2" s="1"/>
  <c r="Q2075" i="2" a="1"/>
  <c r="Q2075" i="2" s="1"/>
  <c r="Q2076" i="2" a="1"/>
  <c r="Q2076" i="2" s="1"/>
  <c r="Q2077" i="2" a="1"/>
  <c r="Q2077" i="2" s="1"/>
  <c r="Q2078" i="2" a="1"/>
  <c r="Q2078" i="2" s="1"/>
  <c r="Q2079" i="2" a="1"/>
  <c r="Q2079" i="2" s="1"/>
  <c r="Q2080" i="2" a="1"/>
  <c r="Q2080" i="2" s="1"/>
  <c r="Q2081" i="2" a="1"/>
  <c r="Q2081" i="2" s="1"/>
  <c r="Q2082" i="2" a="1"/>
  <c r="Q2082" i="2" s="1"/>
  <c r="Q2083" i="2" a="1"/>
  <c r="Q2083" i="2" s="1"/>
  <c r="Q2084" i="2" a="1"/>
  <c r="Q2084" i="2" s="1"/>
  <c r="Q2085" i="2" a="1"/>
  <c r="Q2085" i="2" s="1"/>
  <c r="Q2086" i="2" a="1"/>
  <c r="Q2086" i="2" s="1"/>
  <c r="Q2087" i="2" a="1"/>
  <c r="Q2087" i="2" s="1"/>
  <c r="Q2088" i="2" a="1"/>
  <c r="Q2088" i="2" s="1"/>
  <c r="Q2089" i="2" a="1"/>
  <c r="Q2089" i="2" s="1"/>
  <c r="Q2090" i="2" a="1"/>
  <c r="Q2090" i="2" s="1"/>
  <c r="Q2091" i="2" a="1"/>
  <c r="Q2091" i="2" s="1"/>
  <c r="Q2092" i="2" a="1"/>
  <c r="Q2092" i="2" s="1"/>
  <c r="Q2093" i="2" a="1"/>
  <c r="Q2093" i="2" s="1"/>
  <c r="Q2094" i="2" a="1"/>
  <c r="Q2094" i="2" s="1"/>
  <c r="Q2095" i="2" a="1"/>
  <c r="Q2095" i="2" s="1"/>
  <c r="Q2096" i="2" a="1"/>
  <c r="Q2096" i="2" s="1"/>
  <c r="Q2097" i="2" a="1"/>
  <c r="Q2097" i="2" s="1"/>
  <c r="Q2098" i="2" a="1"/>
  <c r="Q2098" i="2" s="1"/>
  <c r="Q2099" i="2" a="1"/>
  <c r="Q2099" i="2" s="1"/>
  <c r="Q2100" i="2" a="1"/>
  <c r="Q2100" i="2" s="1"/>
  <c r="Q2101" i="2" a="1"/>
  <c r="Q2101" i="2" s="1"/>
  <c r="Q2102" i="2" a="1"/>
  <c r="Q2102" i="2" s="1"/>
  <c r="Q2103" i="2" a="1"/>
  <c r="Q2103" i="2" s="1"/>
  <c r="Q2104" i="2" a="1"/>
  <c r="Q2104" i="2" s="1"/>
  <c r="Q2105" i="2" a="1"/>
  <c r="Q2105" i="2" s="1"/>
  <c r="Q2106" i="2" a="1"/>
  <c r="Q2106" i="2" s="1"/>
  <c r="Q2107" i="2" a="1"/>
  <c r="Q2107" i="2" s="1"/>
  <c r="Q2108" i="2" a="1"/>
  <c r="Q2108" i="2" s="1"/>
  <c r="Q2109" i="2" a="1"/>
  <c r="Q2109" i="2" s="1"/>
  <c r="Q2110" i="2" a="1"/>
  <c r="Q2110" i="2" s="1"/>
  <c r="Q2111" i="2" a="1"/>
  <c r="Q2111" i="2" s="1"/>
  <c r="Q2112" i="2" a="1"/>
  <c r="Q2112" i="2" s="1"/>
  <c r="Q2113" i="2" a="1"/>
  <c r="Q2113" i="2" s="1"/>
  <c r="Q2114" i="2" a="1"/>
  <c r="Q2114" i="2" s="1"/>
  <c r="Q2115" i="2" a="1"/>
  <c r="Q2115" i="2" s="1"/>
  <c r="Q2116" i="2" a="1"/>
  <c r="Q2116" i="2" s="1"/>
  <c r="Q2117" i="2" a="1"/>
  <c r="Q2117" i="2" s="1"/>
  <c r="Q2118" i="2" a="1"/>
  <c r="Q2118" i="2" s="1"/>
  <c r="Q2119" i="2" a="1"/>
  <c r="Q2119" i="2" s="1"/>
  <c r="Q2120" i="2" a="1"/>
  <c r="Q2120" i="2" s="1"/>
  <c r="Q2121" i="2" a="1"/>
  <c r="Q2121" i="2" s="1"/>
  <c r="Q2122" i="2" a="1"/>
  <c r="Q2122" i="2" s="1"/>
  <c r="Q2123" i="2" a="1"/>
  <c r="Q2123" i="2" s="1"/>
  <c r="Q2124" i="2" a="1"/>
  <c r="Q2124" i="2" s="1"/>
  <c r="Q2125" i="2" a="1"/>
  <c r="Q2125" i="2" s="1"/>
  <c r="Q2126" i="2" a="1"/>
  <c r="Q2126" i="2" s="1"/>
  <c r="Q2127" i="2" a="1"/>
  <c r="Q2127" i="2" s="1"/>
  <c r="Q2128" i="2" a="1"/>
  <c r="Q2128" i="2" s="1"/>
  <c r="Q2129" i="2" a="1"/>
  <c r="Q2129" i="2" s="1"/>
  <c r="Q2130" i="2" a="1"/>
  <c r="Q2130" i="2" s="1"/>
  <c r="Q2131" i="2" a="1"/>
  <c r="Q2131" i="2" s="1"/>
  <c r="Q2132" i="2" a="1"/>
  <c r="Q2132" i="2" s="1"/>
  <c r="Q2133" i="2" a="1"/>
  <c r="Q2133" i="2" s="1"/>
  <c r="Q2134" i="2" a="1"/>
  <c r="Q2134" i="2" s="1"/>
  <c r="Q2135" i="2" a="1"/>
  <c r="Q2135" i="2" s="1"/>
  <c r="Q2136" i="2" a="1"/>
  <c r="Q2136" i="2" s="1"/>
  <c r="Q2137" i="2" a="1"/>
  <c r="Q2137" i="2" s="1"/>
  <c r="Q2138" i="2" a="1"/>
  <c r="Q2138" i="2" s="1"/>
  <c r="Q2139" i="2" a="1"/>
  <c r="Q2139" i="2" s="1"/>
  <c r="Q2140" i="2" a="1"/>
  <c r="Q2140" i="2" s="1"/>
  <c r="Q2141" i="2" a="1"/>
  <c r="Q2141" i="2" s="1"/>
  <c r="Q2142" i="2" a="1"/>
  <c r="Q2142" i="2" s="1"/>
  <c r="Q2143" i="2" a="1"/>
  <c r="Q2143" i="2" s="1"/>
  <c r="Q2144" i="2" a="1"/>
  <c r="Q2144" i="2" s="1"/>
  <c r="Q2145" i="2" a="1"/>
  <c r="Q2145" i="2" s="1"/>
  <c r="Q2146" i="2" a="1"/>
  <c r="Q2146" i="2" s="1"/>
  <c r="Q2147" i="2" a="1"/>
  <c r="Q2147" i="2" s="1"/>
  <c r="Q2148" i="2" a="1"/>
  <c r="Q2148" i="2" s="1"/>
  <c r="Q2149" i="2" a="1"/>
  <c r="Q2149" i="2" s="1"/>
  <c r="Q2150" i="2" a="1"/>
  <c r="Q2150" i="2" s="1"/>
  <c r="Q2151" i="2" a="1"/>
  <c r="Q2151" i="2" s="1"/>
  <c r="Q2152" i="2" a="1"/>
  <c r="Q2152" i="2" s="1"/>
  <c r="Q2153" i="2" a="1"/>
  <c r="Q2153" i="2" s="1"/>
  <c r="Q2154" i="2" a="1"/>
  <c r="Q2154" i="2" s="1"/>
  <c r="Q2155" i="2" a="1"/>
  <c r="Q2155" i="2" s="1"/>
  <c r="Q2156" i="2" a="1"/>
  <c r="Q2156" i="2" s="1"/>
  <c r="Q2157" i="2" a="1"/>
  <c r="Q2157" i="2" s="1"/>
  <c r="Q2158" i="2" a="1"/>
  <c r="Q2158" i="2" s="1"/>
  <c r="Q2159" i="2" a="1"/>
  <c r="Q2159" i="2" s="1"/>
  <c r="Q2160" i="2" a="1"/>
  <c r="Q2160" i="2" s="1"/>
  <c r="Q2161" i="2" a="1"/>
  <c r="Q2161" i="2" s="1"/>
  <c r="Q2162" i="2" a="1"/>
  <c r="Q2162" i="2" s="1"/>
  <c r="Q2163" i="2" a="1"/>
  <c r="Q2163" i="2" s="1"/>
  <c r="Q2164" i="2" a="1"/>
  <c r="Q2164" i="2" s="1"/>
  <c r="Q2165" i="2" a="1"/>
  <c r="Q2165" i="2" s="1"/>
  <c r="Q2166" i="2" a="1"/>
  <c r="Q2166" i="2" s="1"/>
  <c r="Q2167" i="2" a="1"/>
  <c r="Q2167" i="2" s="1"/>
  <c r="Q2168" i="2" a="1"/>
  <c r="Q2168" i="2" s="1"/>
  <c r="Q2169" i="2" a="1"/>
  <c r="Q2169" i="2" s="1"/>
  <c r="Q2170" i="2" a="1"/>
  <c r="Q2170" i="2" s="1"/>
  <c r="Q2171" i="2" a="1"/>
  <c r="Q2171" i="2" s="1"/>
  <c r="Q2172" i="2" a="1"/>
  <c r="Q2172" i="2" s="1"/>
  <c r="Q2173" i="2" a="1"/>
  <c r="Q2173" i="2" s="1"/>
  <c r="Q2174" i="2" a="1"/>
  <c r="Q2174" i="2" s="1"/>
  <c r="Q2175" i="2" a="1"/>
  <c r="Q2175" i="2" s="1"/>
  <c r="Q2176" i="2" a="1"/>
  <c r="Q2176" i="2" s="1"/>
  <c r="Q2177" i="2" a="1"/>
  <c r="Q2177" i="2" s="1"/>
  <c r="Q2178" i="2" a="1"/>
  <c r="Q2178" i="2" s="1"/>
  <c r="Q2179" i="2" a="1"/>
  <c r="Q2179" i="2" s="1"/>
  <c r="Q2180" i="2" a="1"/>
  <c r="Q2180" i="2" s="1"/>
  <c r="Q2181" i="2" a="1"/>
  <c r="Q2181" i="2" s="1"/>
  <c r="Q2182" i="2" a="1"/>
  <c r="Q2182" i="2" s="1"/>
  <c r="Q2183" i="2" a="1"/>
  <c r="Q2183" i="2" s="1"/>
  <c r="Q2184" i="2" a="1"/>
  <c r="Q2184" i="2" s="1"/>
  <c r="Q2185" i="2" a="1"/>
  <c r="Q2185" i="2" s="1"/>
  <c r="Q2186" i="2" a="1"/>
  <c r="Q2186" i="2" s="1"/>
  <c r="Q2187" i="2" a="1"/>
  <c r="Q2187" i="2" s="1"/>
  <c r="Q2188" i="2" a="1"/>
  <c r="Q2188" i="2" s="1"/>
  <c r="Q2189" i="2" a="1"/>
  <c r="Q2189" i="2" s="1"/>
  <c r="Q2190" i="2" a="1"/>
  <c r="Q2190" i="2" s="1"/>
  <c r="Q2191" i="2" a="1"/>
  <c r="Q2191" i="2" s="1"/>
  <c r="Q2192" i="2" a="1"/>
  <c r="Q2192" i="2" s="1"/>
  <c r="Q2193" i="2" a="1"/>
  <c r="Q2193" i="2" s="1"/>
  <c r="Q2194" i="2" a="1"/>
  <c r="Q2194" i="2" s="1"/>
  <c r="Q2195" i="2" a="1"/>
  <c r="Q2195" i="2" s="1"/>
  <c r="Q2196" i="2" a="1"/>
  <c r="Q2196" i="2" s="1"/>
  <c r="Q2197" i="2" a="1"/>
  <c r="Q2197" i="2" s="1"/>
  <c r="Q2198" i="2" a="1"/>
  <c r="Q2198" i="2" s="1"/>
  <c r="Q2199" i="2" a="1"/>
  <c r="Q2199" i="2" s="1"/>
  <c r="Q2200" i="2" a="1"/>
  <c r="Q2200" i="2" s="1"/>
  <c r="Q2201" i="2" a="1"/>
  <c r="Q2201" i="2" s="1"/>
  <c r="Q2202" i="2" a="1"/>
  <c r="Q2202" i="2" s="1"/>
  <c r="Q2203" i="2" a="1"/>
  <c r="Q2203" i="2" s="1"/>
  <c r="Q2204" i="2" a="1"/>
  <c r="Q2204" i="2" s="1"/>
  <c r="Q2205" i="2" a="1"/>
  <c r="Q2205" i="2" s="1"/>
  <c r="Q2206" i="2" a="1"/>
  <c r="Q2206" i="2" s="1"/>
  <c r="Q2207" i="2" a="1"/>
  <c r="Q2207" i="2" s="1"/>
  <c r="Q2208" i="2" a="1"/>
  <c r="Q2208" i="2" s="1"/>
  <c r="Q2209" i="2" a="1"/>
  <c r="Q2209" i="2" s="1"/>
  <c r="Q2210" i="2" a="1"/>
  <c r="Q2210" i="2" s="1"/>
  <c r="Q2211" i="2" a="1"/>
  <c r="Q2211" i="2" s="1"/>
  <c r="Q2212" i="2" a="1"/>
  <c r="Q2212" i="2" s="1"/>
  <c r="Q2213" i="2" a="1"/>
  <c r="Q2213" i="2" s="1"/>
  <c r="Q2214" i="2" a="1"/>
  <c r="Q2214" i="2" s="1"/>
  <c r="Q2215" i="2" a="1"/>
  <c r="Q2215" i="2" s="1"/>
  <c r="Q2216" i="2" a="1"/>
  <c r="Q2216" i="2" s="1"/>
  <c r="Q2217" i="2" a="1"/>
  <c r="Q2217" i="2" s="1"/>
  <c r="Q2218" i="2" a="1"/>
  <c r="Q2218" i="2" s="1"/>
  <c r="Q2219" i="2" a="1"/>
  <c r="Q2219" i="2" s="1"/>
  <c r="Q2220" i="2" a="1"/>
  <c r="Q2220" i="2" s="1"/>
  <c r="Q2221" i="2" a="1"/>
  <c r="Q2221" i="2" s="1"/>
  <c r="Q2222" i="2" a="1"/>
  <c r="Q2222" i="2" s="1"/>
  <c r="Q2223" i="2" a="1"/>
  <c r="Q2223" i="2" s="1"/>
  <c r="Q2224" i="2" a="1"/>
  <c r="Q2224" i="2" s="1"/>
  <c r="Q2225" i="2" a="1"/>
  <c r="Q2225" i="2" s="1"/>
  <c r="Q2226" i="2" a="1"/>
  <c r="Q2226" i="2" s="1"/>
  <c r="Q2227" i="2" a="1"/>
  <c r="Q2227" i="2" s="1"/>
  <c r="Q2228" i="2" a="1"/>
  <c r="Q2228" i="2" s="1"/>
  <c r="Q2229" i="2" a="1"/>
  <c r="Q2229" i="2" s="1"/>
  <c r="Q2230" i="2" a="1"/>
  <c r="Q2230" i="2" s="1"/>
  <c r="Q2231" i="2" a="1"/>
  <c r="Q2231" i="2" s="1"/>
  <c r="Q2232" i="2" a="1"/>
  <c r="Q2232" i="2" s="1"/>
  <c r="Q2233" i="2" a="1"/>
  <c r="Q2233" i="2" s="1"/>
  <c r="Q2234" i="2" a="1"/>
  <c r="Q2234" i="2" s="1"/>
  <c r="Q2235" i="2" a="1"/>
  <c r="Q2235" i="2" s="1"/>
  <c r="Q2236" i="2" a="1"/>
  <c r="Q2236" i="2" s="1"/>
  <c r="Q2237" i="2" a="1"/>
  <c r="Q2237" i="2" s="1"/>
  <c r="Q2238" i="2" a="1"/>
  <c r="Q2238" i="2" s="1"/>
  <c r="Q2239" i="2" a="1"/>
  <c r="Q2239" i="2" s="1"/>
  <c r="Q2240" i="2" a="1"/>
  <c r="Q2240" i="2" s="1"/>
  <c r="Q2241" i="2" a="1"/>
  <c r="Q2241" i="2" s="1"/>
  <c r="Q2242" i="2" a="1"/>
  <c r="Q2242" i="2" s="1"/>
  <c r="Q2243" i="2" a="1"/>
  <c r="Q2243" i="2" s="1"/>
  <c r="Q2244" i="2" a="1"/>
  <c r="Q2244" i="2" s="1"/>
  <c r="Q2245" i="2" a="1"/>
  <c r="Q2245" i="2" s="1"/>
  <c r="Q2246" i="2" a="1"/>
  <c r="Q2246" i="2" s="1"/>
  <c r="Q2247" i="2" a="1"/>
  <c r="Q2247" i="2" s="1"/>
  <c r="Q2248" i="2" a="1"/>
  <c r="Q2248" i="2" s="1"/>
  <c r="Q2249" i="2" a="1"/>
  <c r="Q2249" i="2" s="1"/>
  <c r="Q2250" i="2" a="1"/>
  <c r="Q2250" i="2" s="1"/>
  <c r="Q2251" i="2" a="1"/>
  <c r="Q2251" i="2" s="1"/>
  <c r="Q2252" i="2" a="1"/>
  <c r="Q2252" i="2" s="1"/>
  <c r="Q2253" i="2" a="1"/>
  <c r="Q2253" i="2" s="1"/>
  <c r="Q2254" i="2" a="1"/>
  <c r="Q2254" i="2" s="1"/>
  <c r="Q2255" i="2" a="1"/>
  <c r="Q2255" i="2" s="1"/>
  <c r="Q2256" i="2" a="1"/>
  <c r="Q2256" i="2" s="1"/>
  <c r="Q2257" i="2" a="1"/>
  <c r="Q2257" i="2" s="1"/>
  <c r="Q2258" i="2" a="1"/>
  <c r="Q2258" i="2" s="1"/>
  <c r="Q2259" i="2" a="1"/>
  <c r="Q2259" i="2" s="1"/>
  <c r="Q2260" i="2" a="1"/>
  <c r="Q2260" i="2" s="1"/>
  <c r="Q2261" i="2" a="1"/>
  <c r="Q2261" i="2" s="1"/>
  <c r="Q2262" i="2" a="1"/>
  <c r="Q2262" i="2" s="1"/>
  <c r="Q2263" i="2" a="1"/>
  <c r="Q2263" i="2" s="1"/>
  <c r="Q2264" i="2" a="1"/>
  <c r="Q2264" i="2" s="1"/>
  <c r="Q2265" i="2" a="1"/>
  <c r="Q2265" i="2" s="1"/>
  <c r="Q2266" i="2" a="1"/>
  <c r="Q2266" i="2" s="1"/>
  <c r="Q2267" i="2" a="1"/>
  <c r="Q2267" i="2" s="1"/>
  <c r="Q2268" i="2" a="1"/>
  <c r="Q2268" i="2" s="1"/>
  <c r="Q2269" i="2" a="1"/>
  <c r="Q2269" i="2" s="1"/>
  <c r="Q2270" i="2" a="1"/>
  <c r="Q2270" i="2" s="1"/>
  <c r="Q2271" i="2" a="1"/>
  <c r="Q2271" i="2" s="1"/>
  <c r="Q2272" i="2" a="1"/>
  <c r="Q2272" i="2" s="1"/>
  <c r="Q2273" i="2" a="1"/>
  <c r="Q2273" i="2" s="1"/>
  <c r="Q2274" i="2" a="1"/>
  <c r="Q2274" i="2" s="1"/>
  <c r="Q2275" i="2" a="1"/>
  <c r="Q2275" i="2" s="1"/>
  <c r="Q2276" i="2" a="1"/>
  <c r="Q2276" i="2" s="1"/>
  <c r="Q2277" i="2" a="1"/>
  <c r="Q2277" i="2" s="1"/>
  <c r="Q2278" i="2" a="1"/>
  <c r="Q2278" i="2" s="1"/>
  <c r="Q2279" i="2" a="1"/>
  <c r="Q2279" i="2" s="1"/>
  <c r="Q2280" i="2" a="1"/>
  <c r="Q2280" i="2" s="1"/>
  <c r="Q2281" i="2" a="1"/>
  <c r="Q2281" i="2" s="1"/>
  <c r="Q2282" i="2" a="1"/>
  <c r="Q2282" i="2" s="1"/>
  <c r="Q2283" i="2" a="1"/>
  <c r="Q2283" i="2" s="1"/>
  <c r="Q2284" i="2" a="1"/>
  <c r="Q2284" i="2" s="1"/>
  <c r="Q2285" i="2" a="1"/>
  <c r="Q2285" i="2" s="1"/>
  <c r="Q2286" i="2" a="1"/>
  <c r="Q2286" i="2" s="1"/>
  <c r="Q2287" i="2" a="1"/>
  <c r="Q2287" i="2" s="1"/>
  <c r="Q2288" i="2" a="1"/>
  <c r="Q2288" i="2" s="1"/>
  <c r="Q2289" i="2" a="1"/>
  <c r="Q2289" i="2" s="1"/>
  <c r="Q2290" i="2" a="1"/>
  <c r="Q2290" i="2" s="1"/>
  <c r="Q2291" i="2" a="1"/>
  <c r="Q2291" i="2" s="1"/>
  <c r="Q2292" i="2" a="1"/>
  <c r="Q2292" i="2" s="1"/>
  <c r="Q2293" i="2" a="1"/>
  <c r="Q2293" i="2" s="1"/>
  <c r="Q2294" i="2" a="1"/>
  <c r="Q2294" i="2" s="1"/>
  <c r="Q2295" i="2" a="1"/>
  <c r="Q2295" i="2" s="1"/>
  <c r="Q2296" i="2" a="1"/>
  <c r="Q2296" i="2" s="1"/>
  <c r="Q2297" i="2" a="1"/>
  <c r="Q2297" i="2" s="1"/>
  <c r="Q2298" i="2" a="1"/>
  <c r="Q2298" i="2" s="1"/>
  <c r="Q2299" i="2" a="1"/>
  <c r="Q2299" i="2" s="1"/>
  <c r="Q2300" i="2" a="1"/>
  <c r="Q2300" i="2" s="1"/>
  <c r="Q2301" i="2" a="1"/>
  <c r="Q2301" i="2" s="1"/>
  <c r="Q2302" i="2" a="1"/>
  <c r="Q2302" i="2" s="1"/>
  <c r="Q2303" i="2" a="1"/>
  <c r="Q2303" i="2" s="1"/>
  <c r="Q2304" i="2" a="1"/>
  <c r="Q2304" i="2" s="1"/>
  <c r="Q2305" i="2" a="1"/>
  <c r="Q2305" i="2" s="1"/>
  <c r="Q2306" i="2" a="1"/>
  <c r="Q2306" i="2" s="1"/>
  <c r="Q2307" i="2" a="1"/>
  <c r="Q2307" i="2" s="1"/>
  <c r="Q2308" i="2" a="1"/>
  <c r="Q2308" i="2" s="1"/>
  <c r="Q2309" i="2" a="1"/>
  <c r="Q2309" i="2" s="1"/>
  <c r="Q2310" i="2" a="1"/>
  <c r="Q2310" i="2" s="1"/>
  <c r="Q2311" i="2" a="1"/>
  <c r="Q2311" i="2" s="1"/>
  <c r="Q2312" i="2" a="1"/>
  <c r="Q2312" i="2" s="1"/>
  <c r="Q2313" i="2" a="1"/>
  <c r="Q2313" i="2" s="1"/>
  <c r="Q2314" i="2" a="1"/>
  <c r="Q2314" i="2" s="1"/>
  <c r="Q2315" i="2" a="1"/>
  <c r="Q2315" i="2" s="1"/>
  <c r="Q2316" i="2" a="1"/>
  <c r="Q2316" i="2" s="1"/>
  <c r="Q2317" i="2" a="1"/>
  <c r="Q2317" i="2" s="1"/>
  <c r="Q2318" i="2" a="1"/>
  <c r="Q2318" i="2" s="1"/>
  <c r="Q2319" i="2" a="1"/>
  <c r="Q2319" i="2" s="1"/>
  <c r="Q2320" i="2" a="1"/>
  <c r="Q2320" i="2" s="1"/>
  <c r="Q2321" i="2" a="1"/>
  <c r="Q2321" i="2" s="1"/>
  <c r="Q2322" i="2" a="1"/>
  <c r="Q2322" i="2" s="1"/>
  <c r="Q2323" i="2" a="1"/>
  <c r="Q2323" i="2" s="1"/>
  <c r="Q2324" i="2" a="1"/>
  <c r="Q2324" i="2" s="1"/>
  <c r="Q2325" i="2" a="1"/>
  <c r="Q2325" i="2" s="1"/>
  <c r="Q2326" i="2" a="1"/>
  <c r="Q2326" i="2" s="1"/>
  <c r="Q2327" i="2" a="1"/>
  <c r="Q2327" i="2" s="1"/>
  <c r="Q2328" i="2" a="1"/>
  <c r="Q2328" i="2" s="1"/>
  <c r="Q2329" i="2" a="1"/>
  <c r="Q2329" i="2" s="1"/>
  <c r="Q2330" i="2" a="1"/>
  <c r="Q2330" i="2" s="1"/>
  <c r="Q2331" i="2" a="1"/>
  <c r="Q2331" i="2" s="1"/>
  <c r="Q2332" i="2" a="1"/>
  <c r="Q2332" i="2" s="1"/>
  <c r="Q2333" i="2" a="1"/>
  <c r="Q2333" i="2" s="1"/>
  <c r="Q2334" i="2" a="1"/>
  <c r="Q2334" i="2" s="1"/>
  <c r="Q2335" i="2" a="1"/>
  <c r="Q2335" i="2" s="1"/>
  <c r="Q2336" i="2" a="1"/>
  <c r="Q2336" i="2" s="1"/>
  <c r="Q2337" i="2" a="1"/>
  <c r="Q2337" i="2" s="1"/>
  <c r="Q2338" i="2" a="1"/>
  <c r="Q2338" i="2" s="1"/>
  <c r="Q2339" i="2" a="1"/>
  <c r="Q2339" i="2" s="1"/>
  <c r="Q2340" i="2" a="1"/>
  <c r="Q2340" i="2" s="1"/>
  <c r="Q2341" i="2" a="1"/>
  <c r="Q2341" i="2" s="1"/>
  <c r="Q2342" i="2" a="1"/>
  <c r="Q2342" i="2" s="1"/>
  <c r="Q2343" i="2" a="1"/>
  <c r="Q2343" i="2" s="1"/>
  <c r="Q2344" i="2" a="1"/>
  <c r="Q2344" i="2" s="1"/>
  <c r="Q2345" i="2" a="1"/>
  <c r="Q2345" i="2" s="1"/>
  <c r="Q2346" i="2" a="1"/>
  <c r="Q2346" i="2" s="1"/>
  <c r="Q2347" i="2" a="1"/>
  <c r="Q2347" i="2" s="1"/>
  <c r="Q2348" i="2" a="1"/>
  <c r="Q2348" i="2" s="1"/>
  <c r="Q2349" i="2" a="1"/>
  <c r="Q2349" i="2" s="1"/>
  <c r="Q2350" i="2" a="1"/>
  <c r="Q2350" i="2" s="1"/>
  <c r="Q2351" i="2" a="1"/>
  <c r="Q2351" i="2" s="1"/>
  <c r="Q2352" i="2" a="1"/>
  <c r="Q2352" i="2" s="1"/>
  <c r="Q2353" i="2" a="1"/>
  <c r="Q2353" i="2" s="1"/>
  <c r="Q2354" i="2" a="1"/>
  <c r="Q2354" i="2" s="1"/>
  <c r="Q2355" i="2" a="1"/>
  <c r="Q2355" i="2" s="1"/>
  <c r="Q2356" i="2" a="1"/>
  <c r="Q2356" i="2" s="1"/>
  <c r="Q2357" i="2" a="1"/>
  <c r="Q2357" i="2" s="1"/>
  <c r="Q2358" i="2" a="1"/>
  <c r="Q2358" i="2" s="1"/>
  <c r="Q2359" i="2" a="1"/>
  <c r="Q2359" i="2" s="1"/>
  <c r="Q2360" i="2" a="1"/>
  <c r="Q2360" i="2" s="1"/>
  <c r="Q2361" i="2" a="1"/>
  <c r="Q2361" i="2" s="1"/>
  <c r="Q2362" i="2" a="1"/>
  <c r="Q2362" i="2" s="1"/>
  <c r="Q2363" i="2" a="1"/>
  <c r="Q2363" i="2" s="1"/>
  <c r="Q2364" i="2" a="1"/>
  <c r="Q2364" i="2" s="1"/>
  <c r="Q2365" i="2" a="1"/>
  <c r="Q2365" i="2" s="1"/>
  <c r="Q2366" i="2" a="1"/>
  <c r="Q2366" i="2" s="1"/>
  <c r="Q2367" i="2" a="1"/>
  <c r="Q2367" i="2" s="1"/>
  <c r="Q2368" i="2" a="1"/>
  <c r="Q2368" i="2" s="1"/>
  <c r="Q2369" i="2" a="1"/>
  <c r="Q2369" i="2" s="1"/>
  <c r="Q2370" i="2" a="1"/>
  <c r="Q2370" i="2" s="1"/>
  <c r="Q2371" i="2" a="1"/>
  <c r="Q2371" i="2" s="1"/>
  <c r="Q2372" i="2" a="1"/>
  <c r="Q2372" i="2" s="1"/>
  <c r="Q2373" i="2" a="1"/>
  <c r="Q2373" i="2" s="1"/>
  <c r="Q2374" i="2" a="1"/>
  <c r="Q2374" i="2" s="1"/>
  <c r="Q2375" i="2" a="1"/>
  <c r="Q2375" i="2" s="1"/>
  <c r="Q2376" i="2" a="1"/>
  <c r="Q2376" i="2" s="1"/>
  <c r="Q2377" i="2" a="1"/>
  <c r="Q2377" i="2" s="1"/>
  <c r="Q2378" i="2" a="1"/>
  <c r="Q2378" i="2" s="1"/>
  <c r="Q2379" i="2" a="1"/>
  <c r="Q2379" i="2" s="1"/>
  <c r="Q2380" i="2" a="1"/>
  <c r="Q2380" i="2" s="1"/>
  <c r="Q2381" i="2" a="1"/>
  <c r="Q2381" i="2" s="1"/>
  <c r="Q2382" i="2" a="1"/>
  <c r="Q2382" i="2" s="1"/>
  <c r="Q2383" i="2" a="1"/>
  <c r="Q2383" i="2" s="1"/>
  <c r="Q2384" i="2" a="1"/>
  <c r="Q2384" i="2" s="1"/>
  <c r="Q2385" i="2" a="1"/>
  <c r="Q2385" i="2" s="1"/>
  <c r="Q2386" i="2" a="1"/>
  <c r="Q2386" i="2" s="1"/>
  <c r="Q2387" i="2" a="1"/>
  <c r="Q2387" i="2" s="1"/>
  <c r="Q2388" i="2" a="1"/>
  <c r="Q2388" i="2" s="1"/>
  <c r="Q2389" i="2" a="1"/>
  <c r="Q2389" i="2" s="1"/>
  <c r="Q2390" i="2" a="1"/>
  <c r="Q2390" i="2" s="1"/>
  <c r="Q2391" i="2" a="1"/>
  <c r="Q2391" i="2" s="1"/>
  <c r="Q2392" i="2" a="1"/>
  <c r="Q2392" i="2" s="1"/>
  <c r="Q2393" i="2" a="1"/>
  <c r="Q2393" i="2" s="1"/>
  <c r="Q2394" i="2" a="1"/>
  <c r="Q2394" i="2" s="1"/>
  <c r="Q2395" i="2" a="1"/>
  <c r="Q2395" i="2" s="1"/>
  <c r="Q2396" i="2" a="1"/>
  <c r="Q2396" i="2" s="1"/>
  <c r="Q2397" i="2" a="1"/>
  <c r="Q2397" i="2" s="1"/>
  <c r="Q2398" i="2" a="1"/>
  <c r="Q2398" i="2" s="1"/>
  <c r="Q2399" i="2" a="1"/>
  <c r="Q2399" i="2" s="1"/>
  <c r="Q2400" i="2" a="1"/>
  <c r="Q2400" i="2" s="1"/>
  <c r="Q2401" i="2" a="1"/>
  <c r="Q2401" i="2" s="1"/>
  <c r="Q2402" i="2" a="1"/>
  <c r="Q2402" i="2" s="1"/>
  <c r="Q2403" i="2" a="1"/>
  <c r="Q2403" i="2" s="1"/>
  <c r="Q2404" i="2" a="1"/>
  <c r="Q2404" i="2" s="1"/>
  <c r="Q2405" i="2" a="1"/>
  <c r="Q2405" i="2" s="1"/>
  <c r="Q2406" i="2" a="1"/>
  <c r="Q2406" i="2" s="1"/>
  <c r="Q2407" i="2" a="1"/>
  <c r="Q2407" i="2" s="1"/>
  <c r="Q2408" i="2" a="1"/>
  <c r="Q2408" i="2" s="1"/>
  <c r="Q2409" i="2" a="1"/>
  <c r="Q2409" i="2" s="1"/>
  <c r="Q2410" i="2" a="1"/>
  <c r="Q2410" i="2" s="1"/>
  <c r="Q2411" i="2" a="1"/>
  <c r="Q2411" i="2" s="1"/>
  <c r="Q2412" i="2" a="1"/>
  <c r="Q2412" i="2" s="1"/>
  <c r="Q2413" i="2" a="1"/>
  <c r="Q2413" i="2" s="1"/>
  <c r="Q2414" i="2" a="1"/>
  <c r="Q2414" i="2" s="1"/>
  <c r="Q2415" i="2" a="1"/>
  <c r="Q2415" i="2" s="1"/>
  <c r="Q2416" i="2" a="1"/>
  <c r="Q2416" i="2" s="1"/>
  <c r="Q2417" i="2" a="1"/>
  <c r="Q2417" i="2" s="1"/>
  <c r="Q2418" i="2" a="1"/>
  <c r="Q2418" i="2" s="1"/>
  <c r="Q2419" i="2" a="1"/>
  <c r="Q2419" i="2" s="1"/>
  <c r="Q2420" i="2" a="1"/>
  <c r="Q2420" i="2" s="1"/>
  <c r="Q2421" i="2" a="1"/>
  <c r="Q2421" i="2" s="1"/>
  <c r="Q2422" i="2" a="1"/>
  <c r="Q2422" i="2" s="1"/>
  <c r="Q2423" i="2" a="1"/>
  <c r="Q2423" i="2" s="1"/>
  <c r="Q2424" i="2" a="1"/>
  <c r="Q2424" i="2" s="1"/>
  <c r="Q2425" i="2" a="1"/>
  <c r="Q2425" i="2" s="1"/>
  <c r="Q2426" i="2" a="1"/>
  <c r="Q2426" i="2" s="1"/>
  <c r="Q2427" i="2" a="1"/>
  <c r="Q2427" i="2" s="1"/>
  <c r="Q2428" i="2" a="1"/>
  <c r="Q2428" i="2" s="1"/>
  <c r="Q2429" i="2" a="1"/>
  <c r="Q2429" i="2" s="1"/>
  <c r="Q2430" i="2" a="1"/>
  <c r="Q2430" i="2" s="1"/>
  <c r="Q2431" i="2" a="1"/>
  <c r="Q2431" i="2" s="1"/>
  <c r="Q2432" i="2" a="1"/>
  <c r="Q2432" i="2" s="1"/>
  <c r="Q2433" i="2" a="1"/>
  <c r="Q2433" i="2" s="1"/>
  <c r="Q2434" i="2" a="1"/>
  <c r="Q2434" i="2" s="1"/>
  <c r="Q2435" i="2" a="1"/>
  <c r="Q2435" i="2" s="1"/>
  <c r="Q2436" i="2" a="1"/>
  <c r="Q2436" i="2" s="1"/>
  <c r="Q2437" i="2" a="1"/>
  <c r="Q2437" i="2" s="1"/>
  <c r="Q2438" i="2" a="1"/>
  <c r="Q2438" i="2" s="1"/>
  <c r="Q2439" i="2" a="1"/>
  <c r="Q2439" i="2" s="1"/>
  <c r="Q2440" i="2" a="1"/>
  <c r="Q2440" i="2" s="1"/>
  <c r="Q2441" i="2" a="1"/>
  <c r="Q2441" i="2" s="1"/>
  <c r="Q2442" i="2" a="1"/>
  <c r="Q2442" i="2" s="1"/>
  <c r="Q2443" i="2" a="1"/>
  <c r="Q2443" i="2" s="1"/>
  <c r="Q2444" i="2" a="1"/>
  <c r="Q2444" i="2" s="1"/>
  <c r="Q2445" i="2" a="1"/>
  <c r="Q2445" i="2" s="1"/>
  <c r="Q2446" i="2" a="1"/>
  <c r="Q2446" i="2" s="1"/>
  <c r="Q2447" i="2" a="1"/>
  <c r="Q2447" i="2" s="1"/>
  <c r="Q2448" i="2" a="1"/>
  <c r="Q2448" i="2" s="1"/>
  <c r="Q2449" i="2" a="1"/>
  <c r="Q2449" i="2" s="1"/>
  <c r="Q2450" i="2" a="1"/>
  <c r="Q2450" i="2" s="1"/>
  <c r="Q2451" i="2" a="1"/>
  <c r="Q2451" i="2" s="1"/>
  <c r="Q2452" i="2" a="1"/>
  <c r="Q2452" i="2" s="1"/>
  <c r="Q2453" i="2" a="1"/>
  <c r="Q2453" i="2" s="1"/>
  <c r="Q2454" i="2" a="1"/>
  <c r="Q2454" i="2" s="1"/>
  <c r="Q2455" i="2" a="1"/>
  <c r="Q2455" i="2" s="1"/>
  <c r="Q2456" i="2" a="1"/>
  <c r="Q2456" i="2" s="1"/>
  <c r="Q2457" i="2" a="1"/>
  <c r="Q2457" i="2" s="1"/>
  <c r="Q2458" i="2" a="1"/>
  <c r="Q2458" i="2" s="1"/>
  <c r="Q2459" i="2" a="1"/>
  <c r="Q2459" i="2" s="1"/>
  <c r="Q2460" i="2" a="1"/>
  <c r="Q2460" i="2" s="1"/>
  <c r="Q2461" i="2" a="1"/>
  <c r="Q2461" i="2" s="1"/>
  <c r="Q2462" i="2" a="1"/>
  <c r="Q2462" i="2" s="1"/>
  <c r="Q2463" i="2" a="1"/>
  <c r="Q2463" i="2" s="1"/>
  <c r="Q2464" i="2" a="1"/>
  <c r="Q2464" i="2" s="1"/>
  <c r="Q2465" i="2" a="1"/>
  <c r="Q2465" i="2" s="1"/>
  <c r="Q2466" i="2" a="1"/>
  <c r="Q2466" i="2" s="1"/>
  <c r="Q2467" i="2" a="1"/>
  <c r="Q2467" i="2" s="1"/>
  <c r="Q2468" i="2" a="1"/>
  <c r="Q2468" i="2" s="1"/>
  <c r="Q2469" i="2" a="1"/>
  <c r="Q2469" i="2" s="1"/>
  <c r="Q2470" i="2" a="1"/>
  <c r="Q2470" i="2" s="1"/>
  <c r="Q2471" i="2" a="1"/>
  <c r="Q2471" i="2" s="1"/>
  <c r="Q2472" i="2" a="1"/>
  <c r="Q2472" i="2" s="1"/>
  <c r="Q2473" i="2" a="1"/>
  <c r="Q2473" i="2" s="1"/>
  <c r="Q2474" i="2" a="1"/>
  <c r="Q2474" i="2" s="1"/>
  <c r="Q2475" i="2" a="1"/>
  <c r="Q2475" i="2" s="1"/>
  <c r="Q2476" i="2" a="1"/>
  <c r="Q2476" i="2" s="1"/>
  <c r="Q2477" i="2" a="1"/>
  <c r="Q2477" i="2" s="1"/>
  <c r="Q2478" i="2" a="1"/>
  <c r="Q2478" i="2" s="1"/>
  <c r="Q2479" i="2" a="1"/>
  <c r="Q2479" i="2" s="1"/>
  <c r="Q2480" i="2" a="1"/>
  <c r="Q2480" i="2" s="1"/>
  <c r="Q2481" i="2" a="1"/>
  <c r="Q2481" i="2" s="1"/>
  <c r="Q2482" i="2" a="1"/>
  <c r="Q2482" i="2" s="1"/>
  <c r="Q2483" i="2" a="1"/>
  <c r="Q2483" i="2" s="1"/>
  <c r="Q2484" i="2" a="1"/>
  <c r="Q2484" i="2" s="1"/>
  <c r="Q2485" i="2" a="1"/>
  <c r="Q2485" i="2" s="1"/>
  <c r="Q2486" i="2" a="1"/>
  <c r="Q2486" i="2" s="1"/>
  <c r="Q2487" i="2" a="1"/>
  <c r="Q2487" i="2" s="1"/>
  <c r="Q2488" i="2" a="1"/>
  <c r="Q2488" i="2" s="1"/>
  <c r="Q2489" i="2" a="1"/>
  <c r="Q2489" i="2" s="1"/>
  <c r="Q2490" i="2" a="1"/>
  <c r="Q2490" i="2" s="1"/>
  <c r="Q2491" i="2" a="1"/>
  <c r="Q2491" i="2" s="1"/>
  <c r="Q2492" i="2" a="1"/>
  <c r="Q2492" i="2" s="1"/>
  <c r="Q2493" i="2" a="1"/>
  <c r="Q2493" i="2" s="1"/>
  <c r="Q2494" i="2" a="1"/>
  <c r="Q2494" i="2" s="1"/>
  <c r="Q2495" i="2" a="1"/>
  <c r="Q2495" i="2" s="1"/>
  <c r="Q2496" i="2" a="1"/>
  <c r="Q2496" i="2" s="1"/>
  <c r="Q2497" i="2" a="1"/>
  <c r="Q2497" i="2" s="1"/>
  <c r="Q2498" i="2" a="1"/>
  <c r="Q2498" i="2" s="1"/>
  <c r="Q2499" i="2" a="1"/>
  <c r="Q2499" i="2" s="1"/>
  <c r="Q2500" i="2" a="1"/>
  <c r="Q2500" i="2" s="1"/>
  <c r="Q2501" i="2" a="1"/>
  <c r="Q2501" i="2" s="1"/>
  <c r="Q2502" i="2" a="1"/>
  <c r="Q2502" i="2" s="1"/>
  <c r="Q2503" i="2" a="1"/>
  <c r="Q2503" i="2" s="1"/>
  <c r="Q2504" i="2" a="1"/>
  <c r="Q2504" i="2" s="1"/>
  <c r="Q2505" i="2" a="1"/>
  <c r="Q2505" i="2" s="1"/>
  <c r="Q2506" i="2" a="1"/>
  <c r="Q2506" i="2" s="1"/>
  <c r="Q2507" i="2" a="1"/>
  <c r="Q2507" i="2" s="1"/>
  <c r="Q2508" i="2" a="1"/>
  <c r="Q2508" i="2" s="1"/>
  <c r="Q2509" i="2" a="1"/>
  <c r="Q2509" i="2" s="1"/>
  <c r="Q2510" i="2" a="1"/>
  <c r="Q2510" i="2" s="1"/>
  <c r="Q2511" i="2" a="1"/>
  <c r="Q2511" i="2" s="1"/>
  <c r="Q2512" i="2" a="1"/>
  <c r="Q2512" i="2" s="1"/>
  <c r="Q2513" i="2" a="1"/>
  <c r="Q2513" i="2" s="1"/>
  <c r="Q2514" i="2" a="1"/>
  <c r="Q2514" i="2" s="1"/>
  <c r="Q2515" i="2" a="1"/>
  <c r="Q2515" i="2" s="1"/>
  <c r="Q2516" i="2" a="1"/>
  <c r="Q2516" i="2" s="1"/>
  <c r="Q2517" i="2" a="1"/>
  <c r="Q2517" i="2" s="1"/>
  <c r="Q2518" i="2" a="1"/>
  <c r="Q2518" i="2" s="1"/>
  <c r="Q2519" i="2" a="1"/>
  <c r="Q2519" i="2" s="1"/>
  <c r="Q2520" i="2" a="1"/>
  <c r="Q2520" i="2" s="1"/>
  <c r="Q2521" i="2" a="1"/>
  <c r="Q2521" i="2" s="1"/>
  <c r="Q2522" i="2" a="1"/>
  <c r="Q2522" i="2" s="1"/>
  <c r="Q2523" i="2" a="1"/>
  <c r="Q2523" i="2" s="1"/>
  <c r="Q2524" i="2" a="1"/>
  <c r="Q2524" i="2" s="1"/>
  <c r="Q2525" i="2" a="1"/>
  <c r="Q2525" i="2" s="1"/>
  <c r="Q2526" i="2" a="1"/>
  <c r="Q2526" i="2" s="1"/>
  <c r="Q2527" i="2" a="1"/>
  <c r="Q2527" i="2" s="1"/>
  <c r="Q2528" i="2" a="1"/>
  <c r="Q2528" i="2" s="1"/>
  <c r="Q2529" i="2" a="1"/>
  <c r="Q2529" i="2" s="1"/>
  <c r="Q2530" i="2" a="1"/>
  <c r="Q2530" i="2" s="1"/>
  <c r="Q2531" i="2" a="1"/>
  <c r="Q2531" i="2" s="1"/>
  <c r="Q2532" i="2" a="1"/>
  <c r="Q2532" i="2" s="1"/>
  <c r="Q2533" i="2" a="1"/>
  <c r="Q2533" i="2" s="1"/>
  <c r="Q2534" i="2" a="1"/>
  <c r="Q2534" i="2" s="1"/>
  <c r="Q2535" i="2" a="1"/>
  <c r="Q2535" i="2" s="1"/>
  <c r="Q2536" i="2" a="1"/>
  <c r="Q2536" i="2" s="1"/>
  <c r="Q2537" i="2" a="1"/>
  <c r="Q2537" i="2" s="1"/>
  <c r="Q2538" i="2" a="1"/>
  <c r="Q2538" i="2" s="1"/>
  <c r="Q2539" i="2" a="1"/>
  <c r="Q2539" i="2" s="1"/>
  <c r="Q2540" i="2" a="1"/>
  <c r="Q2540" i="2" s="1"/>
  <c r="Q2541" i="2" a="1"/>
  <c r="Q2541" i="2" s="1"/>
  <c r="Q2542" i="2" a="1"/>
  <c r="Q2542" i="2" s="1"/>
  <c r="Q2543" i="2" a="1"/>
  <c r="Q2543" i="2" s="1"/>
  <c r="Q2544" i="2" a="1"/>
  <c r="Q2544" i="2" s="1"/>
  <c r="Q2545" i="2" a="1"/>
  <c r="Q2545" i="2" s="1"/>
  <c r="Q2546" i="2" a="1"/>
  <c r="Q2546" i="2" s="1"/>
  <c r="Q2547" i="2" a="1"/>
  <c r="Q2547" i="2" s="1"/>
  <c r="Q2548" i="2" a="1"/>
  <c r="Q2548" i="2" s="1"/>
  <c r="Q2549" i="2" a="1"/>
  <c r="Q2549" i="2" s="1"/>
  <c r="Q2550" i="2" a="1"/>
  <c r="Q2550" i="2" s="1"/>
  <c r="Q2551" i="2" a="1"/>
  <c r="Q2551" i="2" s="1"/>
  <c r="Q2552" i="2" a="1"/>
  <c r="Q2552" i="2" s="1"/>
  <c r="Q2553" i="2" a="1"/>
  <c r="Q2553" i="2" s="1"/>
  <c r="Q2554" i="2" a="1"/>
  <c r="Q2554" i="2" s="1"/>
  <c r="Q2555" i="2" a="1"/>
  <c r="Q2555" i="2" s="1"/>
  <c r="Q2556" i="2" a="1"/>
  <c r="Q2556" i="2" s="1"/>
  <c r="Q2557" i="2" a="1"/>
  <c r="Q2557" i="2" s="1"/>
  <c r="Q2558" i="2" a="1"/>
  <c r="Q2558" i="2" s="1"/>
  <c r="Q2559" i="2" a="1"/>
  <c r="Q2559" i="2" s="1"/>
  <c r="Q2560" i="2" a="1"/>
  <c r="Q2560" i="2" s="1"/>
  <c r="Q2561" i="2" a="1"/>
  <c r="Q2561" i="2" s="1"/>
  <c r="Q2562" i="2" a="1"/>
  <c r="Q2562" i="2" s="1"/>
  <c r="Q2563" i="2" a="1"/>
  <c r="Q2563" i="2" s="1"/>
  <c r="Q2564" i="2" a="1"/>
  <c r="Q2564" i="2" s="1"/>
  <c r="Q2565" i="2" a="1"/>
  <c r="Q2565" i="2" s="1"/>
  <c r="Q2566" i="2" a="1"/>
  <c r="Q2566" i="2" s="1"/>
  <c r="Q2567" i="2" a="1"/>
  <c r="Q2567" i="2" s="1"/>
  <c r="Q2568" i="2" a="1"/>
  <c r="Q2568" i="2" s="1"/>
  <c r="Q2569" i="2" a="1"/>
  <c r="Q2569" i="2" s="1"/>
  <c r="Q2570" i="2" a="1"/>
  <c r="Q2570" i="2" s="1"/>
  <c r="Q2571" i="2" a="1"/>
  <c r="Q2571" i="2" s="1"/>
  <c r="Q2572" i="2" a="1"/>
  <c r="Q2572" i="2" s="1"/>
  <c r="Q2573" i="2" a="1"/>
  <c r="Q2573" i="2" s="1"/>
  <c r="Q2574" i="2" a="1"/>
  <c r="Q2574" i="2" s="1"/>
  <c r="Q2575" i="2" a="1"/>
  <c r="Q2575" i="2" s="1"/>
  <c r="Q2576" i="2" a="1"/>
  <c r="Q2576" i="2" s="1"/>
  <c r="Q2577" i="2" a="1"/>
  <c r="Q2577" i="2" s="1"/>
  <c r="Q2578" i="2" a="1"/>
  <c r="Q2578" i="2" s="1"/>
  <c r="Q2579" i="2" a="1"/>
  <c r="Q2579" i="2" s="1"/>
  <c r="Q2580" i="2" a="1"/>
  <c r="Q2580" i="2" s="1"/>
  <c r="Q2581" i="2" a="1"/>
  <c r="Q2581" i="2" s="1"/>
  <c r="Q2582" i="2" a="1"/>
  <c r="Q2582" i="2" s="1"/>
  <c r="Q2583" i="2" a="1"/>
  <c r="Q2583" i="2" s="1"/>
  <c r="Q2584" i="2" a="1"/>
  <c r="Q2584" i="2" s="1"/>
  <c r="Q2585" i="2" a="1"/>
  <c r="Q2585" i="2" s="1"/>
  <c r="Q2586" i="2" a="1"/>
  <c r="Q2586" i="2" s="1"/>
  <c r="Q2587" i="2" a="1"/>
  <c r="Q2587" i="2" s="1"/>
  <c r="Q2588" i="2" a="1"/>
  <c r="Q2588" i="2" s="1"/>
  <c r="Q2589" i="2" a="1"/>
  <c r="Q2589" i="2" s="1"/>
  <c r="Q2590" i="2" a="1"/>
  <c r="Q2590" i="2" s="1"/>
  <c r="Q2591" i="2" a="1"/>
  <c r="Q2591" i="2" s="1"/>
  <c r="Q2592" i="2" a="1"/>
  <c r="Q2592" i="2" s="1"/>
  <c r="Q2593" i="2" a="1"/>
  <c r="Q2593" i="2" s="1"/>
  <c r="Q2594" i="2" a="1"/>
  <c r="Q2594" i="2" s="1"/>
  <c r="Q2595" i="2" a="1"/>
  <c r="Q2595" i="2" s="1"/>
  <c r="Q2596" i="2" a="1"/>
  <c r="Q2596" i="2" s="1"/>
  <c r="Q2597" i="2" a="1"/>
  <c r="Q2597" i="2" s="1"/>
  <c r="Q2598" i="2" a="1"/>
  <c r="Q2598" i="2" s="1"/>
  <c r="Q2599" i="2" a="1"/>
  <c r="Q2599" i="2" s="1"/>
  <c r="Q2600" i="2" a="1"/>
  <c r="Q2600" i="2" s="1"/>
  <c r="Q2601" i="2" a="1"/>
  <c r="Q2601" i="2" s="1"/>
  <c r="Q2602" i="2" a="1"/>
  <c r="Q2602" i="2" s="1"/>
  <c r="Q2603" i="2" a="1"/>
  <c r="Q2603" i="2" s="1"/>
  <c r="Q2604" i="2" a="1"/>
  <c r="Q2604" i="2" s="1"/>
  <c r="Q2605" i="2" a="1"/>
  <c r="Q2605" i="2" s="1"/>
  <c r="Q2606" i="2" a="1"/>
  <c r="Q2606" i="2" s="1"/>
  <c r="Q2607" i="2" a="1"/>
  <c r="Q2607" i="2" s="1"/>
  <c r="Q2608" i="2" a="1"/>
  <c r="Q2608" i="2" s="1"/>
  <c r="Q2609" i="2" a="1"/>
  <c r="Q2609" i="2" s="1"/>
  <c r="Q2610" i="2" a="1"/>
  <c r="Q2610" i="2" s="1"/>
  <c r="Q2611" i="2" a="1"/>
  <c r="Q2611" i="2" s="1"/>
  <c r="Q2612" i="2" a="1"/>
  <c r="Q2612" i="2" s="1"/>
  <c r="Q2613" i="2" a="1"/>
  <c r="Q2613" i="2" s="1"/>
  <c r="Q2614" i="2" a="1"/>
  <c r="Q2614" i="2" s="1"/>
  <c r="Q2615" i="2" a="1"/>
  <c r="Q2615" i="2" s="1"/>
  <c r="Q2616" i="2" a="1"/>
  <c r="Q2616" i="2" s="1"/>
  <c r="Q2617" i="2" a="1"/>
  <c r="Q2617" i="2" s="1"/>
  <c r="Q2618" i="2" a="1"/>
  <c r="Q2618" i="2" s="1"/>
  <c r="Q2619" i="2" a="1"/>
  <c r="Q2619" i="2" s="1"/>
  <c r="Q2620" i="2" a="1"/>
  <c r="Q2620" i="2" s="1"/>
  <c r="Q2621" i="2" a="1"/>
  <c r="Q2621" i="2" s="1"/>
  <c r="Q2622" i="2" a="1"/>
  <c r="Q2622" i="2" s="1"/>
  <c r="Q2623" i="2" a="1"/>
  <c r="Q2623" i="2" s="1"/>
  <c r="Q2624" i="2" a="1"/>
  <c r="Q2624" i="2" s="1"/>
  <c r="Q2625" i="2" a="1"/>
  <c r="Q2625" i="2" s="1"/>
  <c r="Q2626" i="2" a="1"/>
  <c r="Q2626" i="2" s="1"/>
  <c r="Q2627" i="2" a="1"/>
  <c r="Q2627" i="2" s="1"/>
  <c r="Q2628" i="2" a="1"/>
  <c r="Q2628" i="2" s="1"/>
  <c r="Q2629" i="2" a="1"/>
  <c r="Q2629" i="2" s="1"/>
  <c r="Q2630" i="2" a="1"/>
  <c r="Q2630" i="2" s="1"/>
  <c r="Q2631" i="2" a="1"/>
  <c r="Q2631" i="2" s="1"/>
  <c r="Q2632" i="2" a="1"/>
  <c r="Q2632" i="2" s="1"/>
  <c r="Q2633" i="2" a="1"/>
  <c r="Q2633" i="2" s="1"/>
  <c r="Q2634" i="2" a="1"/>
  <c r="Q2634" i="2" s="1"/>
  <c r="Q2635" i="2" a="1"/>
  <c r="Q2635" i="2" s="1"/>
  <c r="Q2636" i="2" a="1"/>
  <c r="Q2636" i="2" s="1"/>
  <c r="Q2637" i="2" a="1"/>
  <c r="Q2637" i="2" s="1"/>
  <c r="Q2638" i="2" a="1"/>
  <c r="Q2638" i="2" s="1"/>
  <c r="Q2639" i="2" a="1"/>
  <c r="Q2639" i="2" s="1"/>
  <c r="Q2640" i="2" a="1"/>
  <c r="Q2640" i="2" s="1"/>
  <c r="Q2641" i="2" a="1"/>
  <c r="Q2641" i="2" s="1"/>
  <c r="Q2642" i="2" a="1"/>
  <c r="Q2642" i="2" s="1"/>
  <c r="Q2643" i="2" a="1"/>
  <c r="Q2643" i="2" s="1"/>
  <c r="Q2644" i="2" a="1"/>
  <c r="Q2644" i="2" s="1"/>
  <c r="Q2645" i="2" a="1"/>
  <c r="Q2645" i="2" s="1"/>
  <c r="Q2646" i="2" a="1"/>
  <c r="Q2646" i="2" s="1"/>
  <c r="Q2647" i="2" a="1"/>
  <c r="Q2647" i="2" s="1"/>
  <c r="Q2648" i="2" a="1"/>
  <c r="Q2648" i="2" s="1"/>
  <c r="Q2649" i="2" a="1"/>
  <c r="Q2649" i="2" s="1"/>
  <c r="Q2650" i="2" a="1"/>
  <c r="Q2650" i="2" s="1"/>
  <c r="Q2651" i="2" a="1"/>
  <c r="Q2651" i="2" s="1"/>
  <c r="Q2652" i="2" a="1"/>
  <c r="Q2652" i="2" s="1"/>
  <c r="Q2653" i="2" a="1"/>
  <c r="Q2653" i="2" s="1"/>
  <c r="Q2654" i="2" a="1"/>
  <c r="Q2654" i="2" s="1"/>
  <c r="Q2655" i="2" a="1"/>
  <c r="Q2655" i="2" s="1"/>
  <c r="Q2656" i="2" a="1"/>
  <c r="Q2656" i="2" s="1"/>
  <c r="Q2657" i="2" a="1"/>
  <c r="Q2657" i="2" s="1"/>
  <c r="Q2658" i="2" a="1"/>
  <c r="Q2658" i="2" s="1"/>
  <c r="Q2659" i="2" a="1"/>
  <c r="Q2659" i="2" s="1"/>
  <c r="Q2660" i="2" a="1"/>
  <c r="Q2660" i="2" s="1"/>
  <c r="Q2661" i="2" a="1"/>
  <c r="Q2661" i="2" s="1"/>
  <c r="Q2662" i="2" a="1"/>
  <c r="Q2662" i="2" s="1"/>
  <c r="Q2663" i="2" a="1"/>
  <c r="Q2663" i="2" s="1"/>
  <c r="Q2664" i="2" a="1"/>
  <c r="Q2664" i="2" s="1"/>
  <c r="Q2665" i="2" a="1"/>
  <c r="Q2665" i="2" s="1"/>
  <c r="Q2666" i="2" a="1"/>
  <c r="Q2666" i="2" s="1"/>
  <c r="Q2667" i="2" a="1"/>
  <c r="Q2667" i="2" s="1"/>
  <c r="Q2668" i="2" a="1"/>
  <c r="Q2668" i="2" s="1"/>
  <c r="Q2669" i="2" a="1"/>
  <c r="Q2669" i="2" s="1"/>
  <c r="Q2670" i="2" a="1"/>
  <c r="Q2670" i="2" s="1"/>
  <c r="Q2671" i="2" a="1"/>
  <c r="Q2671" i="2" s="1"/>
  <c r="Q2672" i="2" a="1"/>
  <c r="Q2672" i="2" s="1"/>
  <c r="Q2673" i="2" a="1"/>
  <c r="Q2673" i="2" s="1"/>
  <c r="Q2674" i="2" a="1"/>
  <c r="Q2674" i="2" s="1"/>
  <c r="Q2675" i="2" a="1"/>
  <c r="Q2675" i="2" s="1"/>
  <c r="Q2676" i="2" a="1"/>
  <c r="Q2676" i="2" s="1"/>
  <c r="Q2677" i="2" a="1"/>
  <c r="Q2677" i="2" s="1"/>
  <c r="Q2678" i="2" a="1"/>
  <c r="Q2678" i="2" s="1"/>
  <c r="Q2679" i="2" a="1"/>
  <c r="Q2679" i="2" s="1"/>
  <c r="Q2680" i="2" a="1"/>
  <c r="Q2680" i="2" s="1"/>
  <c r="Q2681" i="2" a="1"/>
  <c r="Q2681" i="2" s="1"/>
  <c r="Q2682" i="2" a="1"/>
  <c r="Q2682" i="2" s="1"/>
  <c r="Q2683" i="2" a="1"/>
  <c r="Q2683" i="2" s="1"/>
  <c r="Q2684" i="2" a="1"/>
  <c r="Q2684" i="2" s="1"/>
  <c r="Q2685" i="2" a="1"/>
  <c r="Q2685" i="2" s="1"/>
  <c r="Q2686" i="2" a="1"/>
  <c r="Q2686" i="2" s="1"/>
  <c r="Q2687" i="2" a="1"/>
  <c r="Q2687" i="2" s="1"/>
  <c r="Q2688" i="2" a="1"/>
  <c r="Q2688" i="2" s="1"/>
  <c r="Q2689" i="2" a="1"/>
  <c r="Q2689" i="2" s="1"/>
  <c r="Q2690" i="2" a="1"/>
  <c r="Q2690" i="2" s="1"/>
  <c r="Q2691" i="2" a="1"/>
  <c r="Q2691" i="2" s="1"/>
  <c r="Q2692" i="2" a="1"/>
  <c r="Q2692" i="2" s="1"/>
  <c r="Q2693" i="2" a="1"/>
  <c r="Q2693" i="2" s="1"/>
  <c r="Q2694" i="2" a="1"/>
  <c r="Q2694" i="2" s="1"/>
  <c r="Q2695" i="2" a="1"/>
  <c r="Q2695" i="2" s="1"/>
  <c r="Q2696" i="2" a="1"/>
  <c r="Q2696" i="2" s="1"/>
  <c r="Q2697" i="2" a="1"/>
  <c r="Q2697" i="2" s="1"/>
  <c r="Q2698" i="2" a="1"/>
  <c r="Q2698" i="2" s="1"/>
  <c r="Q2699" i="2" a="1"/>
  <c r="Q2699" i="2" s="1"/>
  <c r="Q2700" i="2" a="1"/>
  <c r="Q2700" i="2" s="1"/>
  <c r="Q2701" i="2" a="1"/>
  <c r="Q2701" i="2" s="1"/>
  <c r="Q2702" i="2" a="1"/>
  <c r="Q2702" i="2" s="1"/>
  <c r="Q2703" i="2" a="1"/>
  <c r="Q2703" i="2" s="1"/>
  <c r="Q2704" i="2" a="1"/>
  <c r="Q2704" i="2" s="1"/>
  <c r="Q2705" i="2" a="1"/>
  <c r="Q2705" i="2" s="1"/>
  <c r="Q2706" i="2" a="1"/>
  <c r="Q2706" i="2" s="1"/>
  <c r="Q2707" i="2" a="1"/>
  <c r="Q2707" i="2" s="1"/>
  <c r="Q2708" i="2" a="1"/>
  <c r="Q2708" i="2" s="1"/>
  <c r="Q2709" i="2" a="1"/>
  <c r="Q2709" i="2" s="1"/>
  <c r="Q2710" i="2" a="1"/>
  <c r="Q2710" i="2" s="1"/>
  <c r="Q2711" i="2" a="1"/>
  <c r="Q2711" i="2" s="1"/>
  <c r="Q2712" i="2" a="1"/>
  <c r="Q2712" i="2" s="1"/>
  <c r="Q2713" i="2" a="1"/>
  <c r="Q2713" i="2" s="1"/>
  <c r="Q2714" i="2" a="1"/>
  <c r="Q2714" i="2" s="1"/>
  <c r="Q2715" i="2" a="1"/>
  <c r="Q2715" i="2" s="1"/>
  <c r="Q2716" i="2" a="1"/>
  <c r="Q2716" i="2" s="1"/>
  <c r="Q2717" i="2" a="1"/>
  <c r="Q2717" i="2" s="1"/>
  <c r="Q2718" i="2" a="1"/>
  <c r="Q2718" i="2" s="1"/>
  <c r="Q2719" i="2" a="1"/>
  <c r="Q2719" i="2" s="1"/>
  <c r="Q2720" i="2" a="1"/>
  <c r="Q2720" i="2" s="1"/>
  <c r="Q2721" i="2" a="1"/>
  <c r="Q2721" i="2" s="1"/>
  <c r="Q2722" i="2" a="1"/>
  <c r="Q2722" i="2" s="1"/>
  <c r="Q2723" i="2" a="1"/>
  <c r="Q2723" i="2" s="1"/>
  <c r="Q2724" i="2" a="1"/>
  <c r="Q2724" i="2" s="1"/>
  <c r="Q2725" i="2" a="1"/>
  <c r="Q2725" i="2" s="1"/>
  <c r="Q2726" i="2" a="1"/>
  <c r="Q2726" i="2" s="1"/>
  <c r="Q2727" i="2" a="1"/>
  <c r="Q2727" i="2" s="1"/>
  <c r="Q2728" i="2" a="1"/>
  <c r="Q2728" i="2" s="1"/>
  <c r="Q2729" i="2" a="1"/>
  <c r="Q2729" i="2" s="1"/>
  <c r="Q2730" i="2" a="1"/>
  <c r="Q2730" i="2" s="1"/>
  <c r="Q2731" i="2" a="1"/>
  <c r="Q2731" i="2" s="1"/>
  <c r="Q2732" i="2" a="1"/>
  <c r="Q2732" i="2" s="1"/>
  <c r="Q2733" i="2" a="1"/>
  <c r="Q2733" i="2" s="1"/>
  <c r="Q2734" i="2" a="1"/>
  <c r="Q2734" i="2" s="1"/>
  <c r="Q2735" i="2" a="1"/>
  <c r="Q2735" i="2" s="1"/>
  <c r="Q2736" i="2" a="1"/>
  <c r="Q2736" i="2" s="1"/>
  <c r="Q2737" i="2" a="1"/>
  <c r="Q2737" i="2" s="1"/>
  <c r="Q2738" i="2" a="1"/>
  <c r="Q2738" i="2" s="1"/>
  <c r="Q2739" i="2" a="1"/>
  <c r="Q2739" i="2" s="1"/>
  <c r="Q2740" i="2" a="1"/>
  <c r="Q2740" i="2" s="1"/>
  <c r="Q2741" i="2" a="1"/>
  <c r="Q2741" i="2" s="1"/>
  <c r="Q2742" i="2" a="1"/>
  <c r="Q2742" i="2" s="1"/>
  <c r="Q2743" i="2" a="1"/>
  <c r="Q2743" i="2" s="1"/>
  <c r="Q2744" i="2" a="1"/>
  <c r="Q2744" i="2" s="1"/>
  <c r="Q2745" i="2" a="1"/>
  <c r="Q2745" i="2" s="1"/>
  <c r="Q2746" i="2" a="1"/>
  <c r="Q2746" i="2" s="1"/>
  <c r="Q2747" i="2" a="1"/>
  <c r="Q2747" i="2" s="1"/>
  <c r="Q2748" i="2" a="1"/>
  <c r="Q2748" i="2" s="1"/>
  <c r="Q2749" i="2" a="1"/>
  <c r="Q2749" i="2" s="1"/>
  <c r="Q2750" i="2" a="1"/>
  <c r="Q2750" i="2" s="1"/>
  <c r="Q2751" i="2" a="1"/>
  <c r="Q2751" i="2" s="1"/>
  <c r="Q2752" i="2" a="1"/>
  <c r="Q2752" i="2" s="1"/>
  <c r="Q2753" i="2" a="1"/>
  <c r="Q2753" i="2" s="1"/>
  <c r="Q2754" i="2" a="1"/>
  <c r="Q2754" i="2" s="1"/>
  <c r="Q2755" i="2" a="1"/>
  <c r="Q2755" i="2" s="1"/>
  <c r="Q2756" i="2" a="1"/>
  <c r="Q2756" i="2" s="1"/>
  <c r="Q2757" i="2" a="1"/>
  <c r="Q2757" i="2" s="1"/>
  <c r="Q2758" i="2" a="1"/>
  <c r="Q2758" i="2" s="1"/>
  <c r="Q2759" i="2" a="1"/>
  <c r="Q2759" i="2" s="1"/>
  <c r="Q2760" i="2" a="1"/>
  <c r="Q2760" i="2" s="1"/>
  <c r="Q2761" i="2" a="1"/>
  <c r="Q2761" i="2" s="1"/>
  <c r="Q2762" i="2" a="1"/>
  <c r="Q2762" i="2" s="1"/>
  <c r="Q2763" i="2" a="1"/>
  <c r="Q2763" i="2" s="1"/>
  <c r="Q2764" i="2" a="1"/>
  <c r="Q2764" i="2" s="1"/>
  <c r="Q2765" i="2" a="1"/>
  <c r="Q2765" i="2" s="1"/>
  <c r="Q2766" i="2" a="1"/>
  <c r="Q2766" i="2" s="1"/>
  <c r="Q2767" i="2" a="1"/>
  <c r="Q2767" i="2" s="1"/>
  <c r="Q2768" i="2" a="1"/>
  <c r="Q2768" i="2" s="1"/>
  <c r="Q2769" i="2" a="1"/>
  <c r="Q2769" i="2" s="1"/>
  <c r="Q2770" i="2" a="1"/>
  <c r="Q2770" i="2" s="1"/>
  <c r="Q2771" i="2" a="1"/>
  <c r="Q2771" i="2" s="1"/>
  <c r="Q2772" i="2" a="1"/>
  <c r="Q2772" i="2" s="1"/>
  <c r="Q2773" i="2" a="1"/>
  <c r="Q2773" i="2" s="1"/>
  <c r="Q2774" i="2" a="1"/>
  <c r="Q2774" i="2" s="1"/>
  <c r="Q2775" i="2" a="1"/>
  <c r="Q2775" i="2" s="1"/>
  <c r="Q2776" i="2" a="1"/>
  <c r="Q2776" i="2" s="1"/>
  <c r="Q2777" i="2" a="1"/>
  <c r="Q2777" i="2" s="1"/>
  <c r="Q2778" i="2" a="1"/>
  <c r="Q2778" i="2" s="1"/>
  <c r="Q2779" i="2" a="1"/>
  <c r="Q2779" i="2" s="1"/>
  <c r="Q2780" i="2" a="1"/>
  <c r="Q2780" i="2" s="1"/>
  <c r="Q2781" i="2" a="1"/>
  <c r="Q2781" i="2" s="1"/>
  <c r="Q2782" i="2" a="1"/>
  <c r="Q2782" i="2" s="1"/>
  <c r="Q2783" i="2" a="1"/>
  <c r="Q2783" i="2" s="1"/>
  <c r="Q2784" i="2" a="1"/>
  <c r="Q2784" i="2" s="1"/>
  <c r="Q2785" i="2" a="1"/>
  <c r="Q2785" i="2" s="1"/>
  <c r="Q2786" i="2" a="1"/>
  <c r="Q2786" i="2" s="1"/>
  <c r="Q2787" i="2" a="1"/>
  <c r="Q2787" i="2" s="1"/>
  <c r="Q2788" i="2" a="1"/>
  <c r="Q2788" i="2" s="1"/>
  <c r="Q2789" i="2" a="1"/>
  <c r="Q2789" i="2" s="1"/>
  <c r="Q2790" i="2" a="1"/>
  <c r="Q2790" i="2" s="1"/>
  <c r="Q2791" i="2" a="1"/>
  <c r="Q2791" i="2" s="1"/>
  <c r="Q2792" i="2" a="1"/>
  <c r="Q2792" i="2" s="1"/>
  <c r="Q2793" i="2" a="1"/>
  <c r="Q2793" i="2" s="1"/>
  <c r="Q2794" i="2" a="1"/>
  <c r="Q2794" i="2" s="1"/>
  <c r="Q2795" i="2" a="1"/>
  <c r="Q2795" i="2" s="1"/>
  <c r="Q2796" i="2" a="1"/>
  <c r="Q2796" i="2" s="1"/>
  <c r="Q2797" i="2" a="1"/>
  <c r="Q2797" i="2" s="1"/>
  <c r="Q2798" i="2" a="1"/>
  <c r="Q2798" i="2" s="1"/>
  <c r="Q2799" i="2" a="1"/>
  <c r="Q2799" i="2" s="1"/>
  <c r="Q2800" i="2" a="1"/>
  <c r="Q2800" i="2" s="1"/>
  <c r="Q2801" i="2" a="1"/>
  <c r="Q2801" i="2" s="1"/>
  <c r="Q2802" i="2" a="1"/>
  <c r="Q2802" i="2" s="1"/>
  <c r="Q2803" i="2" a="1"/>
  <c r="Q2803" i="2" s="1"/>
  <c r="Q2804" i="2" a="1"/>
  <c r="Q2804" i="2" s="1"/>
  <c r="Q2805" i="2" a="1"/>
  <c r="Q2805" i="2" s="1"/>
  <c r="Q2806" i="2" a="1"/>
  <c r="Q2806" i="2" s="1"/>
  <c r="Q2807" i="2" a="1"/>
  <c r="Q2807" i="2" s="1"/>
  <c r="Q2808" i="2" a="1"/>
  <c r="Q2808" i="2" s="1"/>
  <c r="Q2809" i="2" a="1"/>
  <c r="Q2809" i="2" s="1"/>
  <c r="Q2810" i="2" a="1"/>
  <c r="Q2810" i="2" s="1"/>
  <c r="Q2811" i="2" a="1"/>
  <c r="Q2811" i="2" s="1"/>
  <c r="Q2812" i="2" a="1"/>
  <c r="Q2812" i="2" s="1"/>
  <c r="Q2813" i="2" a="1"/>
  <c r="Q2813" i="2" s="1"/>
  <c r="Q2814" i="2" a="1"/>
  <c r="Q2814" i="2" s="1"/>
  <c r="Q2815" i="2" a="1"/>
  <c r="Q2815" i="2" s="1"/>
  <c r="Q2816" i="2" a="1"/>
  <c r="Q2816" i="2" s="1"/>
  <c r="Q2817" i="2" a="1"/>
  <c r="Q2817" i="2" s="1"/>
  <c r="Q2818" i="2" a="1"/>
  <c r="Q2818" i="2" s="1"/>
  <c r="Q2819" i="2" a="1"/>
  <c r="Q2819" i="2" s="1"/>
  <c r="Q2820" i="2" a="1"/>
  <c r="Q2820" i="2" s="1"/>
  <c r="Q2821" i="2" a="1"/>
  <c r="Q2821" i="2" s="1"/>
  <c r="Q2822" i="2" a="1"/>
  <c r="Q2822" i="2" s="1"/>
  <c r="Q2823" i="2" a="1"/>
  <c r="Q2823" i="2" s="1"/>
  <c r="Q2824" i="2" a="1"/>
  <c r="Q2824" i="2" s="1"/>
  <c r="Q2825" i="2" a="1"/>
  <c r="Q2825" i="2" s="1"/>
  <c r="Q2826" i="2" a="1"/>
  <c r="Q2826" i="2" s="1"/>
  <c r="Q2827" i="2" a="1"/>
  <c r="Q2827" i="2" s="1"/>
  <c r="Q2828" i="2" a="1"/>
  <c r="Q2828" i="2" s="1"/>
  <c r="Q2829" i="2" a="1"/>
  <c r="Q2829" i="2" s="1"/>
  <c r="Q2830" i="2" a="1"/>
  <c r="Q2830" i="2" s="1"/>
  <c r="Q2831" i="2" a="1"/>
  <c r="Q2831" i="2" s="1"/>
  <c r="Q2832" i="2" a="1"/>
  <c r="Q2832" i="2" s="1"/>
  <c r="Q2833" i="2" a="1"/>
  <c r="Q2833" i="2" s="1"/>
  <c r="Q2834" i="2" a="1"/>
  <c r="Q2834" i="2" s="1"/>
  <c r="Q2835" i="2" a="1"/>
  <c r="Q2835" i="2" s="1"/>
  <c r="Q2836" i="2" a="1"/>
  <c r="Q2836" i="2" s="1"/>
  <c r="Q2837" i="2" a="1"/>
  <c r="Q2837" i="2" s="1"/>
  <c r="Q2838" i="2" a="1"/>
  <c r="Q2838" i="2" s="1"/>
  <c r="Q2839" i="2" a="1"/>
  <c r="Q2839" i="2" s="1"/>
  <c r="Q2840" i="2" a="1"/>
  <c r="Q2840" i="2" s="1"/>
  <c r="Q2841" i="2" a="1"/>
  <c r="Q2841" i="2" s="1"/>
  <c r="Q2842" i="2" a="1"/>
  <c r="Q2842" i="2" s="1"/>
  <c r="Q2843" i="2" a="1"/>
  <c r="Q2843" i="2" s="1"/>
  <c r="Q2844" i="2" a="1"/>
  <c r="Q2844" i="2" s="1"/>
  <c r="Q2845" i="2" a="1"/>
  <c r="Q2845" i="2" s="1"/>
  <c r="Q2846" i="2" a="1"/>
  <c r="Q2846" i="2" s="1"/>
  <c r="Q2847" i="2" a="1"/>
  <c r="Q2847" i="2" s="1"/>
  <c r="Q2848" i="2" a="1"/>
  <c r="Q2848" i="2" s="1"/>
  <c r="Q2849" i="2" a="1"/>
  <c r="Q2849" i="2" s="1"/>
  <c r="Q2850" i="2" a="1"/>
  <c r="Q2850" i="2" s="1"/>
  <c r="Q2851" i="2" a="1"/>
  <c r="Q2851" i="2" s="1"/>
  <c r="Q2852" i="2" a="1"/>
  <c r="Q2852" i="2" s="1"/>
  <c r="Q2853" i="2" a="1"/>
  <c r="Q2853" i="2" s="1"/>
  <c r="Q2854" i="2" a="1"/>
  <c r="Q2854" i="2" s="1"/>
  <c r="Q2855" i="2" a="1"/>
  <c r="Q2855" i="2" s="1"/>
  <c r="Q2856" i="2" a="1"/>
  <c r="Q2856" i="2" s="1"/>
  <c r="Q2857" i="2" a="1"/>
  <c r="Q2857" i="2" s="1"/>
  <c r="Q2858" i="2" a="1"/>
  <c r="Q2858" i="2" s="1"/>
  <c r="Q2859" i="2" a="1"/>
  <c r="Q2859" i="2" s="1"/>
  <c r="Q2860" i="2" a="1"/>
  <c r="Q2860" i="2" s="1"/>
  <c r="Q2861" i="2" a="1"/>
  <c r="Q2861" i="2" s="1"/>
  <c r="Q2862" i="2" a="1"/>
  <c r="Q2862" i="2" s="1"/>
  <c r="Q2863" i="2" a="1"/>
  <c r="Q2863" i="2" s="1"/>
  <c r="Q2864" i="2" a="1"/>
  <c r="Q2864" i="2" s="1"/>
  <c r="Q2865" i="2" a="1"/>
  <c r="Q2865" i="2" s="1"/>
  <c r="Q2866" i="2" a="1"/>
  <c r="Q2866" i="2" s="1"/>
  <c r="Q2867" i="2" a="1"/>
  <c r="Q2867" i="2" s="1"/>
  <c r="Q2868" i="2" a="1"/>
  <c r="Q2868" i="2" s="1"/>
  <c r="Q2869" i="2" a="1"/>
  <c r="Q2869" i="2" s="1"/>
  <c r="Q2870" i="2" a="1"/>
  <c r="Q2870" i="2" s="1"/>
  <c r="Q2871" i="2" a="1"/>
  <c r="Q2871" i="2" s="1"/>
  <c r="Q2872" i="2" a="1"/>
  <c r="Q2872" i="2" s="1"/>
  <c r="Q2873" i="2" a="1"/>
  <c r="Q2873" i="2" s="1"/>
  <c r="Q2874" i="2" a="1"/>
  <c r="Q2874" i="2" s="1"/>
  <c r="Q2875" i="2" a="1"/>
  <c r="Q2875" i="2" s="1"/>
  <c r="Q2876" i="2" a="1"/>
  <c r="Q2876" i="2" s="1"/>
  <c r="Q2877" i="2" a="1"/>
  <c r="Q2877" i="2" s="1"/>
  <c r="Q2878" i="2" a="1"/>
  <c r="Q2878" i="2" s="1"/>
  <c r="Q2879" i="2" a="1"/>
  <c r="Q2879" i="2" s="1"/>
  <c r="Q2880" i="2" a="1"/>
  <c r="Q2880" i="2" s="1"/>
  <c r="Q2881" i="2" a="1"/>
  <c r="Q2881" i="2" s="1"/>
  <c r="Q2882" i="2" a="1"/>
  <c r="Q2882" i="2" s="1"/>
  <c r="Q2883" i="2" a="1"/>
  <c r="Q2883" i="2" s="1"/>
  <c r="Q2884" i="2" a="1"/>
  <c r="Q2884" i="2" s="1"/>
  <c r="Q2885" i="2" a="1"/>
  <c r="Q2885" i="2" s="1"/>
  <c r="Q2886" i="2" a="1"/>
  <c r="Q2886" i="2" s="1"/>
  <c r="Q2887" i="2" a="1"/>
  <c r="Q2887" i="2" s="1"/>
  <c r="Q2888" i="2" a="1"/>
  <c r="Q2888" i="2" s="1"/>
  <c r="Q2889" i="2" a="1"/>
  <c r="Q2889" i="2" s="1"/>
  <c r="Q2890" i="2" a="1"/>
  <c r="Q2890" i="2" s="1"/>
  <c r="Q2891" i="2" a="1"/>
  <c r="Q2891" i="2" s="1"/>
  <c r="Q2892" i="2" a="1"/>
  <c r="Q2892" i="2" s="1"/>
  <c r="Q2893" i="2" a="1"/>
  <c r="Q2893" i="2" s="1"/>
  <c r="Q2894" i="2" a="1"/>
  <c r="Q2894" i="2" s="1"/>
  <c r="Q2895" i="2" a="1"/>
  <c r="Q2895" i="2" s="1"/>
  <c r="Q2896" i="2" a="1"/>
  <c r="Q2896" i="2" s="1"/>
  <c r="Q2897" i="2" a="1"/>
  <c r="Q2897" i="2" s="1"/>
  <c r="Q2898" i="2" a="1"/>
  <c r="Q2898" i="2" s="1"/>
  <c r="Q2899" i="2" a="1"/>
  <c r="Q2899" i="2" s="1"/>
  <c r="Q2900" i="2" a="1"/>
  <c r="Q2900" i="2" s="1"/>
  <c r="Q2901" i="2" a="1"/>
  <c r="Q2901" i="2" s="1"/>
  <c r="Q2902" i="2" a="1"/>
  <c r="Q2902" i="2" s="1"/>
  <c r="Q2903" i="2" a="1"/>
  <c r="Q2903" i="2" s="1"/>
  <c r="Q2904" i="2" a="1"/>
  <c r="Q2904" i="2" s="1"/>
  <c r="Q2905" i="2" a="1"/>
  <c r="Q2905" i="2" s="1"/>
  <c r="Q2906" i="2" a="1"/>
  <c r="Q2906" i="2" s="1"/>
  <c r="Q2907" i="2" a="1"/>
  <c r="Q2907" i="2" s="1"/>
  <c r="Q2908" i="2" a="1"/>
  <c r="Q2908" i="2" s="1"/>
  <c r="Q2909" i="2" a="1"/>
  <c r="Q2909" i="2" s="1"/>
  <c r="Q2910" i="2" a="1"/>
  <c r="Q2910" i="2" s="1"/>
  <c r="Q2911" i="2" a="1"/>
  <c r="Q2911" i="2" s="1"/>
  <c r="Q2912" i="2" a="1"/>
  <c r="Q2912" i="2" s="1"/>
  <c r="Q2913" i="2" a="1"/>
  <c r="Q2913" i="2" s="1"/>
  <c r="Q2914" i="2" a="1"/>
  <c r="Q2914" i="2" s="1"/>
  <c r="Q2915" i="2" a="1"/>
  <c r="Q2915" i="2" s="1"/>
  <c r="Q2916" i="2" a="1"/>
  <c r="Q2916" i="2" s="1"/>
  <c r="Q2917" i="2" a="1"/>
  <c r="Q2917" i="2" s="1"/>
  <c r="Q2918" i="2" a="1"/>
  <c r="Q2918" i="2" s="1"/>
  <c r="Q2919" i="2" a="1"/>
  <c r="Q2919" i="2" s="1"/>
  <c r="Q2920" i="2" a="1"/>
  <c r="Q2920" i="2" s="1"/>
  <c r="Q2921" i="2" a="1"/>
  <c r="Q2921" i="2" s="1"/>
  <c r="Q2922" i="2" a="1"/>
  <c r="Q2922" i="2" s="1"/>
  <c r="Q2923" i="2" a="1"/>
  <c r="Q2923" i="2" s="1"/>
  <c r="Q2924" i="2" a="1"/>
  <c r="Q2924" i="2" s="1"/>
  <c r="Q2925" i="2" a="1"/>
  <c r="Q2925" i="2" s="1"/>
  <c r="Q2926" i="2" a="1"/>
  <c r="Q2926" i="2" s="1"/>
  <c r="Q2927" i="2" a="1"/>
  <c r="Q2927" i="2" s="1"/>
  <c r="Q2928" i="2" a="1"/>
  <c r="Q2928" i="2" s="1"/>
  <c r="Q2929" i="2" a="1"/>
  <c r="Q2929" i="2" s="1"/>
  <c r="Q2930" i="2" a="1"/>
  <c r="Q2930" i="2" s="1"/>
  <c r="Q2931" i="2" a="1"/>
  <c r="Q2931" i="2" s="1"/>
  <c r="Q2932" i="2" a="1"/>
  <c r="Q2932" i="2" s="1"/>
  <c r="Q2933" i="2" a="1"/>
  <c r="Q2933" i="2" s="1"/>
  <c r="Q2934" i="2" a="1"/>
  <c r="Q2934" i="2" s="1"/>
  <c r="Q2935" i="2" a="1"/>
  <c r="Q2935" i="2" s="1"/>
  <c r="Q2936" i="2" a="1"/>
  <c r="Q2936" i="2" s="1"/>
  <c r="Q2937" i="2" a="1"/>
  <c r="Q2937" i="2" s="1"/>
  <c r="Q2938" i="2" a="1"/>
  <c r="Q2938" i="2" s="1"/>
  <c r="Q2939" i="2" a="1"/>
  <c r="Q2939" i="2" s="1"/>
  <c r="Q2940" i="2" a="1"/>
  <c r="Q2940" i="2" s="1"/>
  <c r="Q2941" i="2" a="1"/>
  <c r="Q2941" i="2" s="1"/>
  <c r="Q2942" i="2" a="1"/>
  <c r="Q2942" i="2" s="1"/>
  <c r="Q2943" i="2" a="1"/>
  <c r="Q2943" i="2" s="1"/>
  <c r="Q2944" i="2" a="1"/>
  <c r="Q2944" i="2" s="1"/>
  <c r="Q2945" i="2" a="1"/>
  <c r="Q2945" i="2" s="1"/>
  <c r="Q2946" i="2" a="1"/>
  <c r="Q2946" i="2" s="1"/>
  <c r="Q2947" i="2" a="1"/>
  <c r="Q2947" i="2" s="1"/>
  <c r="Q2948" i="2" a="1"/>
  <c r="Q2948" i="2" s="1"/>
  <c r="Q2949" i="2" a="1"/>
  <c r="Q2949" i="2" s="1"/>
  <c r="Q2950" i="2" a="1"/>
  <c r="Q2950" i="2" s="1"/>
  <c r="Q2951" i="2" a="1"/>
  <c r="Q2951" i="2" s="1"/>
  <c r="Q2952" i="2" a="1"/>
  <c r="Q2952" i="2" s="1"/>
  <c r="Q2953" i="2" a="1"/>
  <c r="Q2953" i="2" s="1"/>
  <c r="Q2954" i="2" a="1"/>
  <c r="Q2954" i="2" s="1"/>
  <c r="Q2955" i="2" a="1"/>
  <c r="Q2955" i="2" s="1"/>
  <c r="Q2956" i="2" a="1"/>
  <c r="Q2956" i="2" s="1"/>
  <c r="Q2957" i="2" a="1"/>
  <c r="Q2957" i="2" s="1"/>
  <c r="Q2958" i="2" a="1"/>
  <c r="Q2958" i="2" s="1"/>
  <c r="Q2959" i="2" a="1"/>
  <c r="Q2959" i="2" s="1"/>
  <c r="Q2960" i="2" a="1"/>
  <c r="Q2960" i="2" s="1"/>
  <c r="Q2961" i="2" a="1"/>
  <c r="Q2961" i="2" s="1"/>
  <c r="Q2962" i="2" a="1"/>
  <c r="Q2962" i="2" s="1"/>
  <c r="Q2963" i="2" a="1"/>
  <c r="Q2963" i="2" s="1"/>
  <c r="Q2964" i="2" a="1"/>
  <c r="Q2964" i="2" s="1"/>
  <c r="Q2965" i="2" a="1"/>
  <c r="Q2965" i="2" s="1"/>
  <c r="Q2966" i="2" a="1"/>
  <c r="Q2966" i="2" s="1"/>
  <c r="Q2967" i="2" a="1"/>
  <c r="Q2967" i="2" s="1"/>
  <c r="Q2968" i="2" a="1"/>
  <c r="Q2968" i="2" s="1"/>
  <c r="Q2969" i="2" a="1"/>
  <c r="Q2969" i="2" s="1"/>
  <c r="Q2970" i="2" a="1"/>
  <c r="Q2970" i="2" s="1"/>
  <c r="Q2971" i="2" a="1"/>
  <c r="Q2971" i="2" s="1"/>
  <c r="Q2972" i="2" a="1"/>
  <c r="Q2972" i="2" s="1"/>
  <c r="Q2973" i="2" a="1"/>
  <c r="Q2973" i="2" s="1"/>
  <c r="Q2974" i="2" a="1"/>
  <c r="Q2974" i="2" s="1"/>
  <c r="Q2975" i="2" a="1"/>
  <c r="Q2975" i="2" s="1"/>
  <c r="Q2976" i="2" a="1"/>
  <c r="Q2976" i="2" s="1"/>
  <c r="Q2977" i="2" a="1"/>
  <c r="Q2977" i="2" s="1"/>
  <c r="Q2978" i="2" a="1"/>
  <c r="Q2978" i="2" s="1"/>
  <c r="Q2979" i="2" a="1"/>
  <c r="Q2979" i="2" s="1"/>
  <c r="Q2980" i="2" a="1"/>
  <c r="Q2980" i="2" s="1"/>
  <c r="Q2981" i="2" a="1"/>
  <c r="Q2981" i="2" s="1"/>
  <c r="Q2982" i="2" a="1"/>
  <c r="Q2982" i="2" s="1"/>
  <c r="Q2983" i="2" a="1"/>
  <c r="Q2983" i="2" s="1"/>
  <c r="Q2984" i="2" a="1"/>
  <c r="Q2984" i="2" s="1"/>
  <c r="Q2985" i="2" a="1"/>
  <c r="Q2985" i="2" s="1"/>
  <c r="Q2986" i="2" a="1"/>
  <c r="Q2986" i="2" s="1"/>
  <c r="Q2987" i="2" a="1"/>
  <c r="Q2987" i="2" s="1"/>
  <c r="Q2988" i="2" a="1"/>
  <c r="Q2988" i="2" s="1"/>
  <c r="Q2989" i="2" a="1"/>
  <c r="Q2989" i="2" s="1"/>
  <c r="Q2990" i="2" a="1"/>
  <c r="Q2990" i="2" s="1"/>
  <c r="Q2991" i="2" a="1"/>
  <c r="Q2991" i="2" s="1"/>
  <c r="Q2992" i="2" a="1"/>
  <c r="Q2992" i="2" s="1"/>
  <c r="Q2993" i="2" a="1"/>
  <c r="Q2993" i="2" s="1"/>
  <c r="Q2994" i="2" a="1"/>
  <c r="Q2994" i="2" s="1"/>
  <c r="Q2995" i="2" a="1"/>
  <c r="Q2995" i="2" s="1"/>
  <c r="Q2996" i="2" a="1"/>
  <c r="Q2996" i="2" s="1"/>
  <c r="Q2997" i="2" a="1"/>
  <c r="Q2997" i="2" s="1"/>
  <c r="Q2998" i="2" a="1"/>
  <c r="Q2998" i="2" s="1"/>
  <c r="Q2999" i="2" a="1"/>
  <c r="Q2999" i="2" s="1"/>
  <c r="Q3000" i="2" a="1"/>
  <c r="Q3000" i="2" s="1"/>
  <c r="Q3001" i="2" a="1"/>
  <c r="Q3001" i="2" s="1"/>
  <c r="Q3002" i="2" a="1"/>
  <c r="Q3002" i="2" s="1"/>
  <c r="Q3003" i="2" a="1"/>
  <c r="Q3003" i="2" s="1"/>
  <c r="Q3004" i="2" a="1"/>
  <c r="Q3004" i="2" s="1"/>
  <c r="Q3005" i="2" a="1"/>
  <c r="Q3005" i="2" s="1"/>
  <c r="Q3006" i="2" a="1"/>
  <c r="Q3006" i="2" s="1"/>
  <c r="Q3007" i="2" a="1"/>
  <c r="Q3007" i="2" s="1"/>
  <c r="Q3008" i="2" a="1"/>
  <c r="Q3008" i="2" s="1"/>
  <c r="Q3009" i="2" a="1"/>
  <c r="Q3009" i="2" s="1"/>
  <c r="Q3010" i="2" a="1"/>
  <c r="Q3010" i="2" s="1"/>
  <c r="Q3011" i="2" a="1"/>
  <c r="Q3011" i="2" s="1"/>
  <c r="Q3012" i="2" a="1"/>
  <c r="Q3012" i="2" s="1"/>
  <c r="Q3013" i="2" a="1"/>
  <c r="Q3013" i="2" s="1"/>
  <c r="Q3014" i="2" a="1"/>
  <c r="Q3014" i="2" s="1"/>
  <c r="Q3015" i="2" a="1"/>
  <c r="Q3015" i="2" s="1"/>
  <c r="Q3016" i="2" a="1"/>
  <c r="Q3016" i="2" s="1"/>
  <c r="Q3017" i="2" a="1"/>
  <c r="Q3017" i="2" s="1"/>
  <c r="Q3018" i="2" a="1"/>
  <c r="Q3018" i="2" s="1"/>
  <c r="P97" i="2" a="1"/>
  <c r="P97" i="2" s="1"/>
  <c r="P98" i="2" a="1"/>
  <c r="P98" i="2" s="1"/>
  <c r="P99" i="2" a="1"/>
  <c r="P99" i="2" s="1"/>
  <c r="P100" i="2" a="1"/>
  <c r="P100" i="2" s="1"/>
  <c r="P101" i="2" a="1"/>
  <c r="P101" i="2" s="1"/>
  <c r="P102" i="2" a="1"/>
  <c r="P102" i="2" s="1"/>
  <c r="P103" i="2" a="1"/>
  <c r="P103" i="2" s="1"/>
  <c r="P104" i="2" a="1"/>
  <c r="P104" i="2" s="1"/>
  <c r="P105" i="2" a="1"/>
  <c r="P105" i="2" s="1"/>
  <c r="P106" i="2" a="1"/>
  <c r="P106" i="2" s="1"/>
  <c r="P107" i="2" a="1"/>
  <c r="P107" i="2" s="1"/>
  <c r="P108" i="2" a="1"/>
  <c r="P108" i="2" s="1"/>
  <c r="P109" i="2" a="1"/>
  <c r="P109" i="2" s="1"/>
  <c r="P110" i="2" a="1"/>
  <c r="P110" i="2" s="1"/>
  <c r="P111" i="2" a="1"/>
  <c r="P111" i="2" s="1"/>
  <c r="P112" i="2" a="1"/>
  <c r="P112" i="2" s="1"/>
  <c r="P113" i="2" a="1"/>
  <c r="P113" i="2" s="1"/>
  <c r="P114" i="2" a="1"/>
  <c r="P114" i="2" s="1"/>
  <c r="P115" i="2" a="1"/>
  <c r="P115" i="2" s="1"/>
  <c r="P116" i="2" a="1"/>
  <c r="P116" i="2" s="1"/>
  <c r="P117" i="2" a="1"/>
  <c r="P117" i="2" s="1"/>
  <c r="P118" i="2" a="1"/>
  <c r="P118" i="2" s="1"/>
  <c r="P119" i="2" a="1"/>
  <c r="P119" i="2" s="1"/>
  <c r="P120" i="2" a="1"/>
  <c r="P120" i="2" s="1"/>
  <c r="P121" i="2" a="1"/>
  <c r="P121" i="2" s="1"/>
  <c r="P122" i="2" a="1"/>
  <c r="P122" i="2" s="1"/>
  <c r="P123" i="2" a="1"/>
  <c r="P123" i="2" s="1"/>
  <c r="P124" i="2" a="1"/>
  <c r="P124" i="2" s="1"/>
  <c r="P125" i="2" a="1"/>
  <c r="P125" i="2" s="1"/>
  <c r="P126" i="2" a="1"/>
  <c r="P126" i="2" s="1"/>
  <c r="P127" i="2" a="1"/>
  <c r="P127" i="2" s="1"/>
  <c r="P128" i="2" a="1"/>
  <c r="P128" i="2" s="1"/>
  <c r="P129" i="2" a="1"/>
  <c r="P129" i="2" s="1"/>
  <c r="P130" i="2" a="1"/>
  <c r="P130" i="2" s="1"/>
  <c r="P131" i="2" a="1"/>
  <c r="P131" i="2" s="1"/>
  <c r="P132" i="2" a="1"/>
  <c r="P132" i="2" s="1"/>
  <c r="P133" i="2" a="1"/>
  <c r="P133" i="2" s="1"/>
  <c r="P134" i="2" a="1"/>
  <c r="P134" i="2" s="1"/>
  <c r="P135" i="2" a="1"/>
  <c r="P135" i="2" s="1"/>
  <c r="P136" i="2" a="1"/>
  <c r="P136" i="2" s="1"/>
  <c r="P137" i="2" a="1"/>
  <c r="P137" i="2" s="1"/>
  <c r="P138" i="2" a="1"/>
  <c r="P138" i="2" s="1"/>
  <c r="P139" i="2" a="1"/>
  <c r="P139" i="2" s="1"/>
  <c r="P140" i="2" a="1"/>
  <c r="P140" i="2" s="1"/>
  <c r="P141" i="2" a="1"/>
  <c r="P141" i="2" s="1"/>
  <c r="P142" i="2" a="1"/>
  <c r="P142" i="2" s="1"/>
  <c r="P143" i="2" a="1"/>
  <c r="P143" i="2" s="1"/>
  <c r="P144" i="2" a="1"/>
  <c r="P144" i="2" s="1"/>
  <c r="P145" i="2" a="1"/>
  <c r="P145" i="2" s="1"/>
  <c r="P146" i="2" a="1"/>
  <c r="P146" i="2" s="1"/>
  <c r="P147" i="2" a="1"/>
  <c r="P147" i="2" s="1"/>
  <c r="P148" i="2" a="1"/>
  <c r="P148" i="2" s="1"/>
  <c r="P149" i="2" a="1"/>
  <c r="P149" i="2" s="1"/>
  <c r="P150" i="2" a="1"/>
  <c r="P150" i="2" s="1"/>
  <c r="P151" i="2" a="1"/>
  <c r="P151" i="2" s="1"/>
  <c r="P152" i="2" a="1"/>
  <c r="P152" i="2" s="1"/>
  <c r="P153" i="2" a="1"/>
  <c r="P153" i="2" s="1"/>
  <c r="P154" i="2" a="1"/>
  <c r="P154" i="2" s="1"/>
  <c r="P155" i="2" a="1"/>
  <c r="P155" i="2" s="1"/>
  <c r="P156" i="2" a="1"/>
  <c r="P156" i="2" s="1"/>
  <c r="P157" i="2" a="1"/>
  <c r="P157" i="2" s="1"/>
  <c r="P158" i="2" a="1"/>
  <c r="P158" i="2" s="1"/>
  <c r="P159" i="2" a="1"/>
  <c r="P159" i="2" s="1"/>
  <c r="P160" i="2" a="1"/>
  <c r="P160" i="2" s="1"/>
  <c r="P161" i="2" a="1"/>
  <c r="P161" i="2" s="1"/>
  <c r="P162" i="2" a="1"/>
  <c r="P162" i="2" s="1"/>
  <c r="P163" i="2" a="1"/>
  <c r="P163" i="2" s="1"/>
  <c r="P164" i="2" a="1"/>
  <c r="P164" i="2" s="1"/>
  <c r="P165" i="2" a="1"/>
  <c r="P165" i="2" s="1"/>
  <c r="P166" i="2" a="1"/>
  <c r="P166" i="2" s="1"/>
  <c r="P167" i="2" a="1"/>
  <c r="P167" i="2" s="1"/>
  <c r="P168" i="2" a="1"/>
  <c r="P168" i="2" s="1"/>
  <c r="P169" i="2" a="1"/>
  <c r="P169" i="2" s="1"/>
  <c r="P170" i="2" a="1"/>
  <c r="P170" i="2" s="1"/>
  <c r="P171" i="2" a="1"/>
  <c r="P171" i="2" s="1"/>
  <c r="P172" i="2" a="1"/>
  <c r="P172" i="2" s="1"/>
  <c r="P173" i="2" a="1"/>
  <c r="P173" i="2" s="1"/>
  <c r="P174" i="2" a="1"/>
  <c r="P174" i="2" s="1"/>
  <c r="P175" i="2" a="1"/>
  <c r="P175" i="2" s="1"/>
  <c r="P176" i="2" a="1"/>
  <c r="P176" i="2" s="1"/>
  <c r="P177" i="2" a="1"/>
  <c r="P177" i="2" s="1"/>
  <c r="P178" i="2" a="1"/>
  <c r="P178" i="2" s="1"/>
  <c r="P179" i="2" a="1"/>
  <c r="P179" i="2" s="1"/>
  <c r="P180" i="2" a="1"/>
  <c r="P180" i="2" s="1"/>
  <c r="P181" i="2" a="1"/>
  <c r="P181" i="2" s="1"/>
  <c r="P182" i="2" a="1"/>
  <c r="P182" i="2" s="1"/>
  <c r="P183" i="2" a="1"/>
  <c r="P183" i="2" s="1"/>
  <c r="P184" i="2" a="1"/>
  <c r="P184" i="2" s="1"/>
  <c r="P185" i="2" a="1"/>
  <c r="P185" i="2" s="1"/>
  <c r="P186" i="2" a="1"/>
  <c r="P186" i="2" s="1"/>
  <c r="P187" i="2" a="1"/>
  <c r="P187" i="2" s="1"/>
  <c r="P188" i="2" a="1"/>
  <c r="P188" i="2" s="1"/>
  <c r="P189" i="2" a="1"/>
  <c r="P189" i="2" s="1"/>
  <c r="P190" i="2" a="1"/>
  <c r="P190" i="2" s="1"/>
  <c r="P191" i="2" a="1"/>
  <c r="P191" i="2" s="1"/>
  <c r="P192" i="2" a="1"/>
  <c r="P192" i="2" s="1"/>
  <c r="P193" i="2" a="1"/>
  <c r="P193" i="2" s="1"/>
  <c r="P194" i="2" a="1"/>
  <c r="P194" i="2" s="1"/>
  <c r="P195" i="2" a="1"/>
  <c r="P195" i="2" s="1"/>
  <c r="P196" i="2" a="1"/>
  <c r="P196" i="2" s="1"/>
  <c r="P197" i="2" a="1"/>
  <c r="P197" i="2" s="1"/>
  <c r="P198" i="2" a="1"/>
  <c r="P198" i="2" s="1"/>
  <c r="P199" i="2" a="1"/>
  <c r="P199" i="2" s="1"/>
  <c r="P200" i="2" a="1"/>
  <c r="P200" i="2" s="1"/>
  <c r="P201" i="2" a="1"/>
  <c r="P201" i="2" s="1"/>
  <c r="P202" i="2" a="1"/>
  <c r="P202" i="2" s="1"/>
  <c r="P203" i="2" a="1"/>
  <c r="P203" i="2" s="1"/>
  <c r="P204" i="2" a="1"/>
  <c r="P204" i="2" s="1"/>
  <c r="P205" i="2" a="1"/>
  <c r="P205" i="2" s="1"/>
  <c r="P206" i="2" a="1"/>
  <c r="P206" i="2" s="1"/>
  <c r="P207" i="2" a="1"/>
  <c r="P207" i="2" s="1"/>
  <c r="P208" i="2" a="1"/>
  <c r="P208" i="2" s="1"/>
  <c r="P209" i="2" a="1"/>
  <c r="P209" i="2" s="1"/>
  <c r="P210" i="2" a="1"/>
  <c r="P210" i="2" s="1"/>
  <c r="P211" i="2" a="1"/>
  <c r="P211" i="2" s="1"/>
  <c r="P212" i="2" a="1"/>
  <c r="P212" i="2" s="1"/>
  <c r="P213" i="2" a="1"/>
  <c r="P213" i="2" s="1"/>
  <c r="P214" i="2" a="1"/>
  <c r="P214" i="2" s="1"/>
  <c r="P215" i="2" a="1"/>
  <c r="P215" i="2" s="1"/>
  <c r="P216" i="2" a="1"/>
  <c r="P216" i="2" s="1"/>
  <c r="P217" i="2" a="1"/>
  <c r="P217" i="2" s="1"/>
  <c r="P218" i="2" a="1"/>
  <c r="P218" i="2" s="1"/>
  <c r="P219" i="2" a="1"/>
  <c r="P219" i="2" s="1"/>
  <c r="P220" i="2" a="1"/>
  <c r="P220" i="2" s="1"/>
  <c r="P221" i="2" a="1"/>
  <c r="P221" i="2" s="1"/>
  <c r="P222" i="2" a="1"/>
  <c r="P222" i="2" s="1"/>
  <c r="P223" i="2" a="1"/>
  <c r="P223" i="2" s="1"/>
  <c r="P224" i="2" a="1"/>
  <c r="P224" i="2" s="1"/>
  <c r="P225" i="2" a="1"/>
  <c r="P225" i="2" s="1"/>
  <c r="P226" i="2" a="1"/>
  <c r="P226" i="2" s="1"/>
  <c r="P227" i="2" a="1"/>
  <c r="P227" i="2" s="1"/>
  <c r="P228" i="2" a="1"/>
  <c r="P228" i="2" s="1"/>
  <c r="P229" i="2" a="1"/>
  <c r="P229" i="2" s="1"/>
  <c r="P230" i="2" a="1"/>
  <c r="P230" i="2" s="1"/>
  <c r="P231" i="2" a="1"/>
  <c r="P231" i="2" s="1"/>
  <c r="P232" i="2" a="1"/>
  <c r="P232" i="2" s="1"/>
  <c r="P233" i="2" a="1"/>
  <c r="P233" i="2" s="1"/>
  <c r="P234" i="2" a="1"/>
  <c r="P234" i="2" s="1"/>
  <c r="P235" i="2" a="1"/>
  <c r="P235" i="2" s="1"/>
  <c r="P236" i="2" a="1"/>
  <c r="P236" i="2" s="1"/>
  <c r="P237" i="2" a="1"/>
  <c r="P237" i="2" s="1"/>
  <c r="P238" i="2" a="1"/>
  <c r="P238" i="2" s="1"/>
  <c r="P239" i="2" a="1"/>
  <c r="P239" i="2" s="1"/>
  <c r="P240" i="2" a="1"/>
  <c r="P240" i="2" s="1"/>
  <c r="P241" i="2" a="1"/>
  <c r="P241" i="2" s="1"/>
  <c r="P242" i="2" a="1"/>
  <c r="P242" i="2" s="1"/>
  <c r="P243" i="2" a="1"/>
  <c r="P243" i="2" s="1"/>
  <c r="P244" i="2" a="1"/>
  <c r="P244" i="2" s="1"/>
  <c r="P245" i="2" a="1"/>
  <c r="P245" i="2" s="1"/>
  <c r="P246" i="2" a="1"/>
  <c r="P246" i="2" s="1"/>
  <c r="P247" i="2" a="1"/>
  <c r="P247" i="2" s="1"/>
  <c r="P248" i="2" a="1"/>
  <c r="P248" i="2" s="1"/>
  <c r="P249" i="2" a="1"/>
  <c r="P249" i="2" s="1"/>
  <c r="P250" i="2" a="1"/>
  <c r="P250" i="2" s="1"/>
  <c r="P251" i="2" a="1"/>
  <c r="P251" i="2" s="1"/>
  <c r="P252" i="2" a="1"/>
  <c r="P252" i="2" s="1"/>
  <c r="P253" i="2" a="1"/>
  <c r="P253" i="2" s="1"/>
  <c r="P254" i="2" a="1"/>
  <c r="P254" i="2" s="1"/>
  <c r="P255" i="2" a="1"/>
  <c r="P255" i="2" s="1"/>
  <c r="P256" i="2" a="1"/>
  <c r="P256" i="2" s="1"/>
  <c r="P257" i="2" a="1"/>
  <c r="P257" i="2" s="1"/>
  <c r="P258" i="2" a="1"/>
  <c r="P258" i="2" s="1"/>
  <c r="P259" i="2" a="1"/>
  <c r="P259" i="2" s="1"/>
  <c r="P260" i="2" a="1"/>
  <c r="P260" i="2" s="1"/>
  <c r="P261" i="2" a="1"/>
  <c r="P261" i="2" s="1"/>
  <c r="P262" i="2" a="1"/>
  <c r="P262" i="2" s="1"/>
  <c r="P263" i="2" a="1"/>
  <c r="P263" i="2" s="1"/>
  <c r="P264" i="2" a="1"/>
  <c r="P264" i="2" s="1"/>
  <c r="P265" i="2" a="1"/>
  <c r="P265" i="2" s="1"/>
  <c r="P266" i="2" a="1"/>
  <c r="P266" i="2" s="1"/>
  <c r="P267" i="2" a="1"/>
  <c r="P267" i="2" s="1"/>
  <c r="P268" i="2" a="1"/>
  <c r="P268" i="2" s="1"/>
  <c r="P269" i="2" a="1"/>
  <c r="P269" i="2" s="1"/>
  <c r="P270" i="2" a="1"/>
  <c r="P270" i="2" s="1"/>
  <c r="P271" i="2" a="1"/>
  <c r="P271" i="2" s="1"/>
  <c r="P272" i="2" a="1"/>
  <c r="P272" i="2" s="1"/>
  <c r="P273" i="2" a="1"/>
  <c r="P273" i="2" s="1"/>
  <c r="P274" i="2" a="1"/>
  <c r="P274" i="2" s="1"/>
  <c r="P275" i="2" a="1"/>
  <c r="P275" i="2" s="1"/>
  <c r="P276" i="2" a="1"/>
  <c r="P276" i="2" s="1"/>
  <c r="P277" i="2" a="1"/>
  <c r="P277" i="2" s="1"/>
  <c r="P278" i="2" a="1"/>
  <c r="P278" i="2" s="1"/>
  <c r="P279" i="2" a="1"/>
  <c r="P279" i="2" s="1"/>
  <c r="P280" i="2" a="1"/>
  <c r="P280" i="2" s="1"/>
  <c r="P281" i="2" a="1"/>
  <c r="P281" i="2" s="1"/>
  <c r="P282" i="2" a="1"/>
  <c r="P282" i="2" s="1"/>
  <c r="P283" i="2" a="1"/>
  <c r="P283" i="2" s="1"/>
  <c r="P284" i="2" a="1"/>
  <c r="P284" i="2" s="1"/>
  <c r="P285" i="2" a="1"/>
  <c r="P285" i="2" s="1"/>
  <c r="P286" i="2" a="1"/>
  <c r="P286" i="2" s="1"/>
  <c r="P287" i="2" a="1"/>
  <c r="P287" i="2" s="1"/>
  <c r="P288" i="2" a="1"/>
  <c r="P288" i="2" s="1"/>
  <c r="P289" i="2" a="1"/>
  <c r="P289" i="2" s="1"/>
  <c r="P290" i="2" a="1"/>
  <c r="P290" i="2" s="1"/>
  <c r="P291" i="2" a="1"/>
  <c r="P291" i="2" s="1"/>
  <c r="P292" i="2" a="1"/>
  <c r="P292" i="2" s="1"/>
  <c r="P293" i="2" a="1"/>
  <c r="P293" i="2" s="1"/>
  <c r="P294" i="2" a="1"/>
  <c r="P294" i="2" s="1"/>
  <c r="P295" i="2" a="1"/>
  <c r="P295" i="2" s="1"/>
  <c r="P296" i="2" a="1"/>
  <c r="P296" i="2" s="1"/>
  <c r="P297" i="2" a="1"/>
  <c r="P297" i="2" s="1"/>
  <c r="P298" i="2" a="1"/>
  <c r="P298" i="2" s="1"/>
  <c r="P299" i="2" a="1"/>
  <c r="P299" i="2" s="1"/>
  <c r="P300" i="2" a="1"/>
  <c r="P300" i="2" s="1"/>
  <c r="P301" i="2" a="1"/>
  <c r="P301" i="2" s="1"/>
  <c r="P302" i="2" a="1"/>
  <c r="P302" i="2" s="1"/>
  <c r="P303" i="2" a="1"/>
  <c r="P303" i="2" s="1"/>
  <c r="P304" i="2" a="1"/>
  <c r="P304" i="2" s="1"/>
  <c r="P305" i="2" a="1"/>
  <c r="P305" i="2" s="1"/>
  <c r="P306" i="2" a="1"/>
  <c r="P306" i="2" s="1"/>
  <c r="P307" i="2" a="1"/>
  <c r="P307" i="2" s="1"/>
  <c r="P308" i="2" a="1"/>
  <c r="P308" i="2" s="1"/>
  <c r="P309" i="2" a="1"/>
  <c r="P309" i="2" s="1"/>
  <c r="P310" i="2" a="1"/>
  <c r="P310" i="2" s="1"/>
  <c r="P311" i="2" a="1"/>
  <c r="P311" i="2" s="1"/>
  <c r="P312" i="2" a="1"/>
  <c r="P312" i="2" s="1"/>
  <c r="P313" i="2" a="1"/>
  <c r="P313" i="2" s="1"/>
  <c r="P314" i="2" a="1"/>
  <c r="P314" i="2" s="1"/>
  <c r="P315" i="2" a="1"/>
  <c r="P315" i="2" s="1"/>
  <c r="P316" i="2" a="1"/>
  <c r="P316" i="2" s="1"/>
  <c r="P317" i="2" a="1"/>
  <c r="P317" i="2" s="1"/>
  <c r="P318" i="2" a="1"/>
  <c r="P318" i="2" s="1"/>
  <c r="P319" i="2" a="1"/>
  <c r="P319" i="2" s="1"/>
  <c r="P320" i="2" a="1"/>
  <c r="P320" i="2" s="1"/>
  <c r="P321" i="2" a="1"/>
  <c r="P321" i="2" s="1"/>
  <c r="P322" i="2" a="1"/>
  <c r="P322" i="2" s="1"/>
  <c r="P323" i="2" a="1"/>
  <c r="P323" i="2" s="1"/>
  <c r="P324" i="2" a="1"/>
  <c r="P324" i="2" s="1"/>
  <c r="P325" i="2" a="1"/>
  <c r="P325" i="2" s="1"/>
  <c r="P326" i="2" a="1"/>
  <c r="P326" i="2" s="1"/>
  <c r="P327" i="2" a="1"/>
  <c r="P327" i="2" s="1"/>
  <c r="P328" i="2" a="1"/>
  <c r="P328" i="2" s="1"/>
  <c r="P329" i="2" a="1"/>
  <c r="P329" i="2" s="1"/>
  <c r="P330" i="2" a="1"/>
  <c r="P330" i="2" s="1"/>
  <c r="P331" i="2" a="1"/>
  <c r="P331" i="2" s="1"/>
  <c r="P332" i="2" a="1"/>
  <c r="P332" i="2" s="1"/>
  <c r="P333" i="2" a="1"/>
  <c r="P333" i="2" s="1"/>
  <c r="P334" i="2" a="1"/>
  <c r="P334" i="2" s="1"/>
  <c r="P335" i="2" a="1"/>
  <c r="P335" i="2" s="1"/>
  <c r="P336" i="2" a="1"/>
  <c r="P336" i="2" s="1"/>
  <c r="P337" i="2" a="1"/>
  <c r="P337" i="2" s="1"/>
  <c r="P338" i="2" a="1"/>
  <c r="P338" i="2" s="1"/>
  <c r="P339" i="2" a="1"/>
  <c r="P339" i="2" s="1"/>
  <c r="P340" i="2" a="1"/>
  <c r="P340" i="2" s="1"/>
  <c r="P341" i="2" a="1"/>
  <c r="P341" i="2" s="1"/>
  <c r="P342" i="2" a="1"/>
  <c r="P342" i="2" s="1"/>
  <c r="P343" i="2" a="1"/>
  <c r="P343" i="2" s="1"/>
  <c r="P344" i="2" a="1"/>
  <c r="P344" i="2" s="1"/>
  <c r="P345" i="2" a="1"/>
  <c r="P345" i="2" s="1"/>
  <c r="P346" i="2" a="1"/>
  <c r="P346" i="2" s="1"/>
  <c r="P347" i="2" a="1"/>
  <c r="P347" i="2" s="1"/>
  <c r="P348" i="2" a="1"/>
  <c r="P348" i="2" s="1"/>
  <c r="P349" i="2" a="1"/>
  <c r="P349" i="2" s="1"/>
  <c r="P350" i="2" a="1"/>
  <c r="P350" i="2" s="1"/>
  <c r="P351" i="2" a="1"/>
  <c r="P351" i="2" s="1"/>
  <c r="P352" i="2" a="1"/>
  <c r="P352" i="2" s="1"/>
  <c r="P353" i="2" a="1"/>
  <c r="P353" i="2" s="1"/>
  <c r="P354" i="2" a="1"/>
  <c r="P354" i="2" s="1"/>
  <c r="P355" i="2" a="1"/>
  <c r="P355" i="2" s="1"/>
  <c r="P356" i="2" a="1"/>
  <c r="P356" i="2" s="1"/>
  <c r="P357" i="2" a="1"/>
  <c r="P357" i="2" s="1"/>
  <c r="P358" i="2" a="1"/>
  <c r="P358" i="2" s="1"/>
  <c r="P359" i="2" a="1"/>
  <c r="P359" i="2" s="1"/>
  <c r="P360" i="2" a="1"/>
  <c r="P360" i="2" s="1"/>
  <c r="P361" i="2" a="1"/>
  <c r="P361" i="2" s="1"/>
  <c r="P362" i="2" a="1"/>
  <c r="P362" i="2" s="1"/>
  <c r="P363" i="2" a="1"/>
  <c r="P363" i="2" s="1"/>
  <c r="P364" i="2" a="1"/>
  <c r="P364" i="2" s="1"/>
  <c r="P365" i="2" a="1"/>
  <c r="P365" i="2" s="1"/>
  <c r="P366" i="2" a="1"/>
  <c r="P366" i="2" s="1"/>
  <c r="P367" i="2" a="1"/>
  <c r="P367" i="2" s="1"/>
  <c r="P368" i="2" a="1"/>
  <c r="P368" i="2" s="1"/>
  <c r="P369" i="2" a="1"/>
  <c r="P369" i="2" s="1"/>
  <c r="P370" i="2" a="1"/>
  <c r="P370" i="2" s="1"/>
  <c r="P371" i="2" a="1"/>
  <c r="P371" i="2" s="1"/>
  <c r="P372" i="2" a="1"/>
  <c r="P372" i="2" s="1"/>
  <c r="P373" i="2" a="1"/>
  <c r="P373" i="2" s="1"/>
  <c r="P374" i="2" a="1"/>
  <c r="P374" i="2" s="1"/>
  <c r="P375" i="2" a="1"/>
  <c r="P375" i="2" s="1"/>
  <c r="P376" i="2" a="1"/>
  <c r="P376" i="2" s="1"/>
  <c r="P377" i="2" a="1"/>
  <c r="P377" i="2" s="1"/>
  <c r="P378" i="2" a="1"/>
  <c r="P378" i="2" s="1"/>
  <c r="P379" i="2" a="1"/>
  <c r="P379" i="2" s="1"/>
  <c r="P380" i="2" a="1"/>
  <c r="P380" i="2" s="1"/>
  <c r="P381" i="2" a="1"/>
  <c r="P381" i="2" s="1"/>
  <c r="P382" i="2" a="1"/>
  <c r="P382" i="2" s="1"/>
  <c r="P383" i="2" a="1"/>
  <c r="P383" i="2" s="1"/>
  <c r="P384" i="2" a="1"/>
  <c r="P384" i="2" s="1"/>
  <c r="P385" i="2" a="1"/>
  <c r="P385" i="2" s="1"/>
  <c r="P386" i="2" a="1"/>
  <c r="P386" i="2" s="1"/>
  <c r="P387" i="2" a="1"/>
  <c r="P387" i="2" s="1"/>
  <c r="P388" i="2" a="1"/>
  <c r="P388" i="2" s="1"/>
  <c r="P389" i="2" a="1"/>
  <c r="P389" i="2" s="1"/>
  <c r="P390" i="2" a="1"/>
  <c r="P390" i="2" s="1"/>
  <c r="P391" i="2" a="1"/>
  <c r="P391" i="2" s="1"/>
  <c r="P392" i="2" a="1"/>
  <c r="P392" i="2" s="1"/>
  <c r="P393" i="2" a="1"/>
  <c r="P393" i="2" s="1"/>
  <c r="P394" i="2" a="1"/>
  <c r="P394" i="2" s="1"/>
  <c r="P395" i="2" a="1"/>
  <c r="P395" i="2" s="1"/>
  <c r="P396" i="2" a="1"/>
  <c r="P396" i="2" s="1"/>
  <c r="P397" i="2" a="1"/>
  <c r="P397" i="2" s="1"/>
  <c r="P398" i="2" a="1"/>
  <c r="P398" i="2" s="1"/>
  <c r="P399" i="2" a="1"/>
  <c r="P399" i="2" s="1"/>
  <c r="P400" i="2" a="1"/>
  <c r="P400" i="2" s="1"/>
  <c r="P401" i="2" a="1"/>
  <c r="P401" i="2" s="1"/>
  <c r="P402" i="2" a="1"/>
  <c r="P402" i="2" s="1"/>
  <c r="P403" i="2" a="1"/>
  <c r="P403" i="2" s="1"/>
  <c r="P404" i="2" a="1"/>
  <c r="P404" i="2" s="1"/>
  <c r="P405" i="2" a="1"/>
  <c r="P405" i="2" s="1"/>
  <c r="P406" i="2" a="1"/>
  <c r="P406" i="2" s="1"/>
  <c r="P407" i="2" a="1"/>
  <c r="P407" i="2" s="1"/>
  <c r="P408" i="2" a="1"/>
  <c r="P408" i="2" s="1"/>
  <c r="P409" i="2" a="1"/>
  <c r="P409" i="2" s="1"/>
  <c r="P410" i="2" a="1"/>
  <c r="P410" i="2" s="1"/>
  <c r="P411" i="2" a="1"/>
  <c r="P411" i="2" s="1"/>
  <c r="P412" i="2" a="1"/>
  <c r="P412" i="2" s="1"/>
  <c r="P413" i="2" a="1"/>
  <c r="P413" i="2" s="1"/>
  <c r="P414" i="2" a="1"/>
  <c r="P414" i="2" s="1"/>
  <c r="P415" i="2" a="1"/>
  <c r="P415" i="2" s="1"/>
  <c r="P416" i="2" a="1"/>
  <c r="P416" i="2" s="1"/>
  <c r="P417" i="2" a="1"/>
  <c r="P417" i="2" s="1"/>
  <c r="P418" i="2" a="1"/>
  <c r="P418" i="2" s="1"/>
  <c r="P419" i="2" a="1"/>
  <c r="P419" i="2" s="1"/>
  <c r="P420" i="2" a="1"/>
  <c r="P420" i="2" s="1"/>
  <c r="P421" i="2" a="1"/>
  <c r="P421" i="2" s="1"/>
  <c r="P422" i="2" a="1"/>
  <c r="P422" i="2" s="1"/>
  <c r="P423" i="2" a="1"/>
  <c r="P423" i="2" s="1"/>
  <c r="P424" i="2" a="1"/>
  <c r="P424" i="2" s="1"/>
  <c r="P425" i="2" a="1"/>
  <c r="P425" i="2" s="1"/>
  <c r="P426" i="2" a="1"/>
  <c r="P426" i="2" s="1"/>
  <c r="P427" i="2" a="1"/>
  <c r="P427" i="2" s="1"/>
  <c r="P428" i="2" a="1"/>
  <c r="P428" i="2" s="1"/>
  <c r="P429" i="2" a="1"/>
  <c r="P429" i="2" s="1"/>
  <c r="P430" i="2" a="1"/>
  <c r="P430" i="2" s="1"/>
  <c r="P431" i="2" a="1"/>
  <c r="P431" i="2" s="1"/>
  <c r="P432" i="2" a="1"/>
  <c r="P432" i="2" s="1"/>
  <c r="P433" i="2" a="1"/>
  <c r="P433" i="2" s="1"/>
  <c r="P434" i="2" a="1"/>
  <c r="P434" i="2" s="1"/>
  <c r="P435" i="2" a="1"/>
  <c r="P435" i="2" s="1"/>
  <c r="P436" i="2" a="1"/>
  <c r="P436" i="2" s="1"/>
  <c r="P437" i="2" a="1"/>
  <c r="P437" i="2" s="1"/>
  <c r="P438" i="2" a="1"/>
  <c r="P438" i="2" s="1"/>
  <c r="P439" i="2" a="1"/>
  <c r="P439" i="2" s="1"/>
  <c r="P440" i="2" a="1"/>
  <c r="P440" i="2" s="1"/>
  <c r="P441" i="2" a="1"/>
  <c r="P441" i="2" s="1"/>
  <c r="P442" i="2" a="1"/>
  <c r="P442" i="2" s="1"/>
  <c r="P443" i="2" a="1"/>
  <c r="P443" i="2" s="1"/>
  <c r="P444" i="2" a="1"/>
  <c r="P444" i="2" s="1"/>
  <c r="P445" i="2" a="1"/>
  <c r="P445" i="2" s="1"/>
  <c r="P446" i="2" a="1"/>
  <c r="P446" i="2" s="1"/>
  <c r="P447" i="2" a="1"/>
  <c r="P447" i="2" s="1"/>
  <c r="P448" i="2" a="1"/>
  <c r="P448" i="2" s="1"/>
  <c r="P449" i="2" a="1"/>
  <c r="P449" i="2" s="1"/>
  <c r="P450" i="2" a="1"/>
  <c r="P450" i="2" s="1"/>
  <c r="P451" i="2" a="1"/>
  <c r="P451" i="2" s="1"/>
  <c r="P452" i="2" a="1"/>
  <c r="P452" i="2" s="1"/>
  <c r="P453" i="2" a="1"/>
  <c r="P453" i="2" s="1"/>
  <c r="P454" i="2" a="1"/>
  <c r="P454" i="2" s="1"/>
  <c r="P455" i="2" a="1"/>
  <c r="P455" i="2" s="1"/>
  <c r="P456" i="2" a="1"/>
  <c r="P456" i="2" s="1"/>
  <c r="P457" i="2" a="1"/>
  <c r="P457" i="2" s="1"/>
  <c r="P458" i="2" a="1"/>
  <c r="P458" i="2" s="1"/>
  <c r="P459" i="2" a="1"/>
  <c r="P459" i="2" s="1"/>
  <c r="P460" i="2" a="1"/>
  <c r="P460" i="2" s="1"/>
  <c r="P461" i="2" a="1"/>
  <c r="P461" i="2" s="1"/>
  <c r="P462" i="2" a="1"/>
  <c r="P462" i="2" s="1"/>
  <c r="P463" i="2" a="1"/>
  <c r="P463" i="2" s="1"/>
  <c r="P464" i="2" a="1"/>
  <c r="P464" i="2" s="1"/>
  <c r="P465" i="2" a="1"/>
  <c r="P465" i="2" s="1"/>
  <c r="P466" i="2" a="1"/>
  <c r="P466" i="2" s="1"/>
  <c r="P467" i="2" a="1"/>
  <c r="P467" i="2" s="1"/>
  <c r="P468" i="2" a="1"/>
  <c r="P468" i="2" s="1"/>
  <c r="P469" i="2" a="1"/>
  <c r="P469" i="2" s="1"/>
  <c r="P470" i="2" a="1"/>
  <c r="P470" i="2" s="1"/>
  <c r="P471" i="2" a="1"/>
  <c r="P471" i="2" s="1"/>
  <c r="P472" i="2" a="1"/>
  <c r="P472" i="2" s="1"/>
  <c r="P473" i="2" a="1"/>
  <c r="P473" i="2" s="1"/>
  <c r="P474" i="2" a="1"/>
  <c r="P474" i="2" s="1"/>
  <c r="P475" i="2" a="1"/>
  <c r="P475" i="2" s="1"/>
  <c r="P476" i="2" a="1"/>
  <c r="P476" i="2" s="1"/>
  <c r="P477" i="2" a="1"/>
  <c r="P477" i="2" s="1"/>
  <c r="P478" i="2" a="1"/>
  <c r="P478" i="2" s="1"/>
  <c r="P479" i="2" a="1"/>
  <c r="P479" i="2" s="1"/>
  <c r="P480" i="2" a="1"/>
  <c r="P480" i="2" s="1"/>
  <c r="P481" i="2" a="1"/>
  <c r="P481" i="2" s="1"/>
  <c r="P482" i="2" a="1"/>
  <c r="P482" i="2" s="1"/>
  <c r="P483" i="2" a="1"/>
  <c r="P483" i="2" s="1"/>
  <c r="P484" i="2" a="1"/>
  <c r="P484" i="2" s="1"/>
  <c r="P485" i="2" a="1"/>
  <c r="P485" i="2" s="1"/>
  <c r="P486" i="2" a="1"/>
  <c r="P486" i="2" s="1"/>
  <c r="P487" i="2" a="1"/>
  <c r="P487" i="2" s="1"/>
  <c r="P488" i="2" a="1"/>
  <c r="P488" i="2" s="1"/>
  <c r="P489" i="2" a="1"/>
  <c r="P489" i="2" s="1"/>
  <c r="P490" i="2" a="1"/>
  <c r="P490" i="2" s="1"/>
  <c r="P491" i="2" a="1"/>
  <c r="P491" i="2" s="1"/>
  <c r="P492" i="2" a="1"/>
  <c r="P492" i="2" s="1"/>
  <c r="P493" i="2" a="1"/>
  <c r="P493" i="2" s="1"/>
  <c r="P494" i="2" a="1"/>
  <c r="P494" i="2" s="1"/>
  <c r="P495" i="2" a="1"/>
  <c r="P495" i="2" s="1"/>
  <c r="P496" i="2" a="1"/>
  <c r="P496" i="2" s="1"/>
  <c r="P497" i="2" a="1"/>
  <c r="P497" i="2" s="1"/>
  <c r="P498" i="2" a="1"/>
  <c r="P498" i="2" s="1"/>
  <c r="P499" i="2" a="1"/>
  <c r="P499" i="2" s="1"/>
  <c r="P500" i="2" a="1"/>
  <c r="P500" i="2" s="1"/>
  <c r="P501" i="2" a="1"/>
  <c r="P501" i="2" s="1"/>
  <c r="P502" i="2" a="1"/>
  <c r="P502" i="2" s="1"/>
  <c r="P503" i="2" a="1"/>
  <c r="P503" i="2" s="1"/>
  <c r="P504" i="2" a="1"/>
  <c r="P504" i="2" s="1"/>
  <c r="P505" i="2" a="1"/>
  <c r="P505" i="2" s="1"/>
  <c r="P506" i="2" a="1"/>
  <c r="P506" i="2" s="1"/>
  <c r="P507" i="2" a="1"/>
  <c r="P507" i="2" s="1"/>
  <c r="P508" i="2" a="1"/>
  <c r="P508" i="2" s="1"/>
  <c r="P509" i="2" a="1"/>
  <c r="P509" i="2" s="1"/>
  <c r="P510" i="2" a="1"/>
  <c r="P510" i="2" s="1"/>
  <c r="P511" i="2" a="1"/>
  <c r="P511" i="2" s="1"/>
  <c r="P512" i="2" a="1"/>
  <c r="P512" i="2" s="1"/>
  <c r="P513" i="2" a="1"/>
  <c r="P513" i="2" s="1"/>
  <c r="P514" i="2" a="1"/>
  <c r="P514" i="2" s="1"/>
  <c r="P515" i="2" a="1"/>
  <c r="P515" i="2" s="1"/>
  <c r="P516" i="2" a="1"/>
  <c r="P516" i="2" s="1"/>
  <c r="P517" i="2" a="1"/>
  <c r="P517" i="2" s="1"/>
  <c r="P518" i="2" a="1"/>
  <c r="P518" i="2" s="1"/>
  <c r="P519" i="2" a="1"/>
  <c r="P519" i="2" s="1"/>
  <c r="P520" i="2" a="1"/>
  <c r="P520" i="2" s="1"/>
  <c r="P521" i="2" a="1"/>
  <c r="P521" i="2" s="1"/>
  <c r="P522" i="2" a="1"/>
  <c r="P522" i="2" s="1"/>
  <c r="P523" i="2" a="1"/>
  <c r="P523" i="2" s="1"/>
  <c r="P524" i="2" a="1"/>
  <c r="P524" i="2" s="1"/>
  <c r="P525" i="2" a="1"/>
  <c r="P525" i="2" s="1"/>
  <c r="P526" i="2" a="1"/>
  <c r="P526" i="2" s="1"/>
  <c r="P527" i="2" a="1"/>
  <c r="P527" i="2" s="1"/>
  <c r="P528" i="2" a="1"/>
  <c r="P528" i="2" s="1"/>
  <c r="P529" i="2" a="1"/>
  <c r="P529" i="2" s="1"/>
  <c r="P530" i="2" a="1"/>
  <c r="P530" i="2" s="1"/>
  <c r="P531" i="2" a="1"/>
  <c r="P531" i="2" s="1"/>
  <c r="P532" i="2" a="1"/>
  <c r="P532" i="2" s="1"/>
  <c r="P533" i="2" a="1"/>
  <c r="P533" i="2" s="1"/>
  <c r="P534" i="2" a="1"/>
  <c r="P534" i="2" s="1"/>
  <c r="P535" i="2" a="1"/>
  <c r="P535" i="2" s="1"/>
  <c r="P536" i="2" a="1"/>
  <c r="P536" i="2" s="1"/>
  <c r="P537" i="2" a="1"/>
  <c r="P537" i="2" s="1"/>
  <c r="P538" i="2" a="1"/>
  <c r="P538" i="2" s="1"/>
  <c r="P539" i="2" a="1"/>
  <c r="P539" i="2" s="1"/>
  <c r="P540" i="2" a="1"/>
  <c r="P540" i="2" s="1"/>
  <c r="P541" i="2" a="1"/>
  <c r="P541" i="2" s="1"/>
  <c r="P542" i="2" a="1"/>
  <c r="P542" i="2" s="1"/>
  <c r="P543" i="2" a="1"/>
  <c r="P543" i="2" s="1"/>
  <c r="P544" i="2" a="1"/>
  <c r="P544" i="2" s="1"/>
  <c r="P545" i="2" a="1"/>
  <c r="P545" i="2" s="1"/>
  <c r="P546" i="2" a="1"/>
  <c r="P546" i="2" s="1"/>
  <c r="P547" i="2" a="1"/>
  <c r="P547" i="2" s="1"/>
  <c r="P548" i="2" a="1"/>
  <c r="P548" i="2" s="1"/>
  <c r="P549" i="2" a="1"/>
  <c r="P549" i="2" s="1"/>
  <c r="P550" i="2" a="1"/>
  <c r="P550" i="2" s="1"/>
  <c r="P551" i="2" a="1"/>
  <c r="P551" i="2" s="1"/>
  <c r="P552" i="2" a="1"/>
  <c r="P552" i="2" s="1"/>
  <c r="P553" i="2" a="1"/>
  <c r="P553" i="2" s="1"/>
  <c r="P554" i="2" a="1"/>
  <c r="P554" i="2" s="1"/>
  <c r="P555" i="2" a="1"/>
  <c r="P555" i="2" s="1"/>
  <c r="P556" i="2" a="1"/>
  <c r="P556" i="2" s="1"/>
  <c r="P557" i="2" a="1"/>
  <c r="P557" i="2" s="1"/>
  <c r="P558" i="2" a="1"/>
  <c r="P558" i="2" s="1"/>
  <c r="P559" i="2" a="1"/>
  <c r="P559" i="2" s="1"/>
  <c r="P560" i="2" a="1"/>
  <c r="P560" i="2" s="1"/>
  <c r="P561" i="2" a="1"/>
  <c r="P561" i="2" s="1"/>
  <c r="P562" i="2" a="1"/>
  <c r="P562" i="2" s="1"/>
  <c r="P563" i="2" a="1"/>
  <c r="P563" i="2" s="1"/>
  <c r="P564" i="2" a="1"/>
  <c r="P564" i="2" s="1"/>
  <c r="P565" i="2" a="1"/>
  <c r="P565" i="2" s="1"/>
  <c r="P566" i="2" a="1"/>
  <c r="P566" i="2" s="1"/>
  <c r="P567" i="2" a="1"/>
  <c r="P567" i="2" s="1"/>
  <c r="P568" i="2" a="1"/>
  <c r="P568" i="2" s="1"/>
  <c r="P569" i="2" a="1"/>
  <c r="P569" i="2" s="1"/>
  <c r="P570" i="2" a="1"/>
  <c r="P570" i="2" s="1"/>
  <c r="P571" i="2" a="1"/>
  <c r="P571" i="2" s="1"/>
  <c r="P572" i="2" a="1"/>
  <c r="P572" i="2" s="1"/>
  <c r="P573" i="2" a="1"/>
  <c r="P573" i="2" s="1"/>
  <c r="P574" i="2" a="1"/>
  <c r="P574" i="2" s="1"/>
  <c r="P575" i="2" a="1"/>
  <c r="P575" i="2" s="1"/>
  <c r="P576" i="2" a="1"/>
  <c r="P576" i="2" s="1"/>
  <c r="P577" i="2" a="1"/>
  <c r="P577" i="2" s="1"/>
  <c r="P578" i="2" a="1"/>
  <c r="P578" i="2" s="1"/>
  <c r="P579" i="2" a="1"/>
  <c r="P579" i="2" s="1"/>
  <c r="P580" i="2" a="1"/>
  <c r="P580" i="2" s="1"/>
  <c r="P581" i="2" a="1"/>
  <c r="P581" i="2" s="1"/>
  <c r="P582" i="2" a="1"/>
  <c r="P582" i="2" s="1"/>
  <c r="P583" i="2" a="1"/>
  <c r="P583" i="2" s="1"/>
  <c r="P584" i="2" a="1"/>
  <c r="P584" i="2" s="1"/>
  <c r="P585" i="2" a="1"/>
  <c r="P585" i="2" s="1"/>
  <c r="P586" i="2" a="1"/>
  <c r="P586" i="2" s="1"/>
  <c r="P587" i="2" a="1"/>
  <c r="P587" i="2" s="1"/>
  <c r="P588" i="2" a="1"/>
  <c r="P588" i="2" s="1"/>
  <c r="P589" i="2" a="1"/>
  <c r="P589" i="2" s="1"/>
  <c r="P590" i="2" a="1"/>
  <c r="P590" i="2" s="1"/>
  <c r="P591" i="2" a="1"/>
  <c r="P591" i="2" s="1"/>
  <c r="P592" i="2" a="1"/>
  <c r="P592" i="2" s="1"/>
  <c r="P593" i="2" a="1"/>
  <c r="P593" i="2" s="1"/>
  <c r="P594" i="2" a="1"/>
  <c r="P594" i="2" s="1"/>
  <c r="P595" i="2" a="1"/>
  <c r="P595" i="2" s="1"/>
  <c r="P596" i="2" a="1"/>
  <c r="P596" i="2" s="1"/>
  <c r="P597" i="2" a="1"/>
  <c r="P597" i="2" s="1"/>
  <c r="P598" i="2" a="1"/>
  <c r="P598" i="2" s="1"/>
  <c r="P599" i="2" a="1"/>
  <c r="P599" i="2" s="1"/>
  <c r="P600" i="2" a="1"/>
  <c r="P600" i="2" s="1"/>
  <c r="P601" i="2" a="1"/>
  <c r="P601" i="2" s="1"/>
  <c r="P602" i="2" a="1"/>
  <c r="P602" i="2" s="1"/>
  <c r="P603" i="2" a="1"/>
  <c r="P603" i="2" s="1"/>
  <c r="P604" i="2" a="1"/>
  <c r="P604" i="2" s="1"/>
  <c r="P605" i="2" a="1"/>
  <c r="P605" i="2" s="1"/>
  <c r="P606" i="2" a="1"/>
  <c r="P606" i="2" s="1"/>
  <c r="P607" i="2" a="1"/>
  <c r="P607" i="2" s="1"/>
  <c r="P608" i="2" a="1"/>
  <c r="P608" i="2" s="1"/>
  <c r="P609" i="2" a="1"/>
  <c r="P609" i="2" s="1"/>
  <c r="P610" i="2" a="1"/>
  <c r="P610" i="2" s="1"/>
  <c r="P611" i="2" a="1"/>
  <c r="P611" i="2" s="1"/>
  <c r="P612" i="2" a="1"/>
  <c r="P612" i="2" s="1"/>
  <c r="P613" i="2" a="1"/>
  <c r="P613" i="2" s="1"/>
  <c r="P614" i="2" a="1"/>
  <c r="P614" i="2" s="1"/>
  <c r="P615" i="2" a="1"/>
  <c r="P615" i="2" s="1"/>
  <c r="P616" i="2" a="1"/>
  <c r="P616" i="2" s="1"/>
  <c r="P617" i="2" a="1"/>
  <c r="P617" i="2" s="1"/>
  <c r="P618" i="2" a="1"/>
  <c r="P618" i="2" s="1"/>
  <c r="P619" i="2" a="1"/>
  <c r="P619" i="2" s="1"/>
  <c r="P620" i="2" a="1"/>
  <c r="P620" i="2" s="1"/>
  <c r="P621" i="2" a="1"/>
  <c r="P621" i="2" s="1"/>
  <c r="P622" i="2" a="1"/>
  <c r="P622" i="2" s="1"/>
  <c r="P623" i="2" a="1"/>
  <c r="P623" i="2" s="1"/>
  <c r="P624" i="2" a="1"/>
  <c r="P624" i="2" s="1"/>
  <c r="P625" i="2" a="1"/>
  <c r="P625" i="2" s="1"/>
  <c r="P626" i="2" a="1"/>
  <c r="P626" i="2" s="1"/>
  <c r="P627" i="2" a="1"/>
  <c r="P627" i="2" s="1"/>
  <c r="P628" i="2" a="1"/>
  <c r="P628" i="2" s="1"/>
  <c r="P629" i="2" a="1"/>
  <c r="P629" i="2" s="1"/>
  <c r="P630" i="2" a="1"/>
  <c r="P630" i="2" s="1"/>
  <c r="P631" i="2" a="1"/>
  <c r="P631" i="2" s="1"/>
  <c r="P632" i="2" a="1"/>
  <c r="P632" i="2" s="1"/>
  <c r="P633" i="2" a="1"/>
  <c r="P633" i="2" s="1"/>
  <c r="P634" i="2" a="1"/>
  <c r="P634" i="2" s="1"/>
  <c r="P635" i="2" a="1"/>
  <c r="P635" i="2" s="1"/>
  <c r="P636" i="2" a="1"/>
  <c r="P636" i="2" s="1"/>
  <c r="P637" i="2" a="1"/>
  <c r="P637" i="2" s="1"/>
  <c r="P638" i="2" a="1"/>
  <c r="P638" i="2" s="1"/>
  <c r="P639" i="2" a="1"/>
  <c r="P639" i="2" s="1"/>
  <c r="P640" i="2" a="1"/>
  <c r="P640" i="2" s="1"/>
  <c r="P641" i="2" a="1"/>
  <c r="P641" i="2" s="1"/>
  <c r="P642" i="2" a="1"/>
  <c r="P642" i="2" s="1"/>
  <c r="P643" i="2" a="1"/>
  <c r="P643" i="2" s="1"/>
  <c r="P644" i="2" a="1"/>
  <c r="P644" i="2" s="1"/>
  <c r="P645" i="2" a="1"/>
  <c r="P645" i="2" s="1"/>
  <c r="P646" i="2" a="1"/>
  <c r="P646" i="2" s="1"/>
  <c r="P647" i="2" a="1"/>
  <c r="P647" i="2" s="1"/>
  <c r="P648" i="2" a="1"/>
  <c r="P648" i="2" s="1"/>
  <c r="P649" i="2" a="1"/>
  <c r="P649" i="2" s="1"/>
  <c r="P650" i="2" a="1"/>
  <c r="P650" i="2" s="1"/>
  <c r="P651" i="2" a="1"/>
  <c r="P651" i="2" s="1"/>
  <c r="P652" i="2" a="1"/>
  <c r="P652" i="2" s="1"/>
  <c r="P653" i="2" a="1"/>
  <c r="P653" i="2" s="1"/>
  <c r="P654" i="2" a="1"/>
  <c r="P654" i="2" s="1"/>
  <c r="P655" i="2" a="1"/>
  <c r="P655" i="2" s="1"/>
  <c r="P656" i="2" a="1"/>
  <c r="P656" i="2" s="1"/>
  <c r="P657" i="2" a="1"/>
  <c r="P657" i="2" s="1"/>
  <c r="P658" i="2" a="1"/>
  <c r="P658" i="2" s="1"/>
  <c r="P659" i="2" a="1"/>
  <c r="P659" i="2" s="1"/>
  <c r="P660" i="2" a="1"/>
  <c r="P660" i="2" s="1"/>
  <c r="P661" i="2" a="1"/>
  <c r="P661" i="2" s="1"/>
  <c r="P662" i="2" a="1"/>
  <c r="P662" i="2" s="1"/>
  <c r="P663" i="2" a="1"/>
  <c r="P663" i="2" s="1"/>
  <c r="P664" i="2" a="1"/>
  <c r="P664" i="2" s="1"/>
  <c r="P665" i="2" a="1"/>
  <c r="P665" i="2" s="1"/>
  <c r="P666" i="2" a="1"/>
  <c r="P666" i="2" s="1"/>
  <c r="P667" i="2" a="1"/>
  <c r="P667" i="2" s="1"/>
  <c r="P668" i="2" a="1"/>
  <c r="P668" i="2" s="1"/>
  <c r="P669" i="2" a="1"/>
  <c r="P669" i="2" s="1"/>
  <c r="P670" i="2" a="1"/>
  <c r="P670" i="2" s="1"/>
  <c r="P671" i="2" a="1"/>
  <c r="P671" i="2" s="1"/>
  <c r="P672" i="2" a="1"/>
  <c r="P672" i="2" s="1"/>
  <c r="P673" i="2" a="1"/>
  <c r="P673" i="2" s="1"/>
  <c r="P674" i="2" a="1"/>
  <c r="P674" i="2" s="1"/>
  <c r="P675" i="2" a="1"/>
  <c r="P675" i="2" s="1"/>
  <c r="P676" i="2" a="1"/>
  <c r="P676" i="2" s="1"/>
  <c r="P677" i="2" a="1"/>
  <c r="P677" i="2" s="1"/>
  <c r="P678" i="2" a="1"/>
  <c r="P678" i="2" s="1"/>
  <c r="P679" i="2" a="1"/>
  <c r="P679" i="2" s="1"/>
  <c r="P680" i="2" a="1"/>
  <c r="P680" i="2" s="1"/>
  <c r="P681" i="2" a="1"/>
  <c r="P681" i="2" s="1"/>
  <c r="P682" i="2" a="1"/>
  <c r="P682" i="2" s="1"/>
  <c r="P683" i="2" a="1"/>
  <c r="P683" i="2" s="1"/>
  <c r="P684" i="2" a="1"/>
  <c r="P684" i="2" s="1"/>
  <c r="P685" i="2" a="1"/>
  <c r="P685" i="2" s="1"/>
  <c r="P686" i="2" a="1"/>
  <c r="P686" i="2" s="1"/>
  <c r="P687" i="2" a="1"/>
  <c r="P687" i="2" s="1"/>
  <c r="P688" i="2" a="1"/>
  <c r="P688" i="2" s="1"/>
  <c r="P689" i="2" a="1"/>
  <c r="P689" i="2" s="1"/>
  <c r="P690" i="2" a="1"/>
  <c r="P690" i="2" s="1"/>
  <c r="P691" i="2" a="1"/>
  <c r="P691" i="2" s="1"/>
  <c r="P692" i="2" a="1"/>
  <c r="P692" i="2" s="1"/>
  <c r="P693" i="2" a="1"/>
  <c r="P693" i="2" s="1"/>
  <c r="P694" i="2" a="1"/>
  <c r="P694" i="2" s="1"/>
  <c r="P695" i="2" a="1"/>
  <c r="P695" i="2" s="1"/>
  <c r="P696" i="2" a="1"/>
  <c r="P696" i="2" s="1"/>
  <c r="P697" i="2" a="1"/>
  <c r="P697" i="2" s="1"/>
  <c r="P698" i="2" a="1"/>
  <c r="P698" i="2" s="1"/>
  <c r="P699" i="2" a="1"/>
  <c r="P699" i="2" s="1"/>
  <c r="P700" i="2" a="1"/>
  <c r="P700" i="2" s="1"/>
  <c r="P701" i="2" a="1"/>
  <c r="P701" i="2" s="1"/>
  <c r="P702" i="2" a="1"/>
  <c r="P702" i="2" s="1"/>
  <c r="P703" i="2" a="1"/>
  <c r="P703" i="2" s="1"/>
  <c r="P704" i="2" a="1"/>
  <c r="P704" i="2" s="1"/>
  <c r="P705" i="2" a="1"/>
  <c r="P705" i="2" s="1"/>
  <c r="P706" i="2" a="1"/>
  <c r="P706" i="2" s="1"/>
  <c r="P707" i="2" a="1"/>
  <c r="P707" i="2" s="1"/>
  <c r="P708" i="2" a="1"/>
  <c r="P708" i="2" s="1"/>
  <c r="P709" i="2" a="1"/>
  <c r="P709" i="2" s="1"/>
  <c r="P710" i="2" a="1"/>
  <c r="P710" i="2" s="1"/>
  <c r="P711" i="2" a="1"/>
  <c r="P711" i="2" s="1"/>
  <c r="P712" i="2" a="1"/>
  <c r="P712" i="2" s="1"/>
  <c r="P713" i="2" a="1"/>
  <c r="P713" i="2" s="1"/>
  <c r="P714" i="2" a="1"/>
  <c r="P714" i="2" s="1"/>
  <c r="P715" i="2" a="1"/>
  <c r="P715" i="2" s="1"/>
  <c r="P716" i="2" a="1"/>
  <c r="P716" i="2" s="1"/>
  <c r="P717" i="2" a="1"/>
  <c r="P717" i="2" s="1"/>
  <c r="P718" i="2" a="1"/>
  <c r="P718" i="2" s="1"/>
  <c r="P719" i="2" a="1"/>
  <c r="P719" i="2" s="1"/>
  <c r="P720" i="2" a="1"/>
  <c r="P720" i="2" s="1"/>
  <c r="P721" i="2" a="1"/>
  <c r="P721" i="2" s="1"/>
  <c r="P722" i="2" a="1"/>
  <c r="P722" i="2" s="1"/>
  <c r="P723" i="2" a="1"/>
  <c r="P723" i="2" s="1"/>
  <c r="P724" i="2" a="1"/>
  <c r="P724" i="2" s="1"/>
  <c r="P725" i="2" a="1"/>
  <c r="P725" i="2" s="1"/>
  <c r="P726" i="2" a="1"/>
  <c r="P726" i="2" s="1"/>
  <c r="P727" i="2" a="1"/>
  <c r="P727" i="2" s="1"/>
  <c r="P728" i="2" a="1"/>
  <c r="P728" i="2" s="1"/>
  <c r="P729" i="2" a="1"/>
  <c r="P729" i="2" s="1"/>
  <c r="P730" i="2" a="1"/>
  <c r="P730" i="2" s="1"/>
  <c r="P731" i="2" a="1"/>
  <c r="P731" i="2" s="1"/>
  <c r="P732" i="2" a="1"/>
  <c r="P732" i="2" s="1"/>
  <c r="P733" i="2" a="1"/>
  <c r="P733" i="2" s="1"/>
  <c r="P734" i="2" a="1"/>
  <c r="P734" i="2" s="1"/>
  <c r="P735" i="2" a="1"/>
  <c r="P735" i="2" s="1"/>
  <c r="P736" i="2" a="1"/>
  <c r="P736" i="2" s="1"/>
  <c r="P737" i="2" a="1"/>
  <c r="P737" i="2" s="1"/>
  <c r="P738" i="2" a="1"/>
  <c r="P738" i="2" s="1"/>
  <c r="P739" i="2" a="1"/>
  <c r="P739" i="2" s="1"/>
  <c r="P740" i="2" a="1"/>
  <c r="P740" i="2" s="1"/>
  <c r="P741" i="2" a="1"/>
  <c r="P741" i="2" s="1"/>
  <c r="P742" i="2" a="1"/>
  <c r="P742" i="2" s="1"/>
  <c r="P743" i="2" a="1"/>
  <c r="P743" i="2" s="1"/>
  <c r="P744" i="2" a="1"/>
  <c r="P744" i="2" s="1"/>
  <c r="P745" i="2" a="1"/>
  <c r="P745" i="2" s="1"/>
  <c r="P746" i="2" a="1"/>
  <c r="P746" i="2" s="1"/>
  <c r="P747" i="2" a="1"/>
  <c r="P747" i="2" s="1"/>
  <c r="P748" i="2" a="1"/>
  <c r="P748" i="2" s="1"/>
  <c r="P749" i="2" a="1"/>
  <c r="P749" i="2" s="1"/>
  <c r="P750" i="2" a="1"/>
  <c r="P750" i="2" s="1"/>
  <c r="P751" i="2" a="1"/>
  <c r="P751" i="2" s="1"/>
  <c r="P752" i="2" a="1"/>
  <c r="P752" i="2" s="1"/>
  <c r="P753" i="2" a="1"/>
  <c r="P753" i="2" s="1"/>
  <c r="P754" i="2" a="1"/>
  <c r="P754" i="2" s="1"/>
  <c r="P755" i="2" a="1"/>
  <c r="P755" i="2" s="1"/>
  <c r="P756" i="2" a="1"/>
  <c r="P756" i="2" s="1"/>
  <c r="P757" i="2" a="1"/>
  <c r="P757" i="2" s="1"/>
  <c r="P758" i="2" a="1"/>
  <c r="P758" i="2" s="1"/>
  <c r="P759" i="2" a="1"/>
  <c r="P759" i="2" s="1"/>
  <c r="P760" i="2" a="1"/>
  <c r="P760" i="2" s="1"/>
  <c r="P761" i="2" a="1"/>
  <c r="P761" i="2" s="1"/>
  <c r="P762" i="2" a="1"/>
  <c r="P762" i="2" s="1"/>
  <c r="P763" i="2" a="1"/>
  <c r="P763" i="2" s="1"/>
  <c r="P764" i="2" a="1"/>
  <c r="P764" i="2" s="1"/>
  <c r="P765" i="2" a="1"/>
  <c r="P765" i="2" s="1"/>
  <c r="P766" i="2" a="1"/>
  <c r="P766" i="2" s="1"/>
  <c r="P767" i="2" a="1"/>
  <c r="P767" i="2" s="1"/>
  <c r="P768" i="2" a="1"/>
  <c r="P768" i="2" s="1"/>
  <c r="P769" i="2" a="1"/>
  <c r="P769" i="2" s="1"/>
  <c r="P770" i="2" a="1"/>
  <c r="P770" i="2" s="1"/>
  <c r="P771" i="2" a="1"/>
  <c r="P771" i="2" s="1"/>
  <c r="P772" i="2" a="1"/>
  <c r="P772" i="2" s="1"/>
  <c r="P773" i="2" a="1"/>
  <c r="P773" i="2" s="1"/>
  <c r="P774" i="2" a="1"/>
  <c r="P774" i="2" s="1"/>
  <c r="P775" i="2" a="1"/>
  <c r="P775" i="2" s="1"/>
  <c r="P776" i="2" a="1"/>
  <c r="P776" i="2" s="1"/>
  <c r="P777" i="2" a="1"/>
  <c r="P777" i="2" s="1"/>
  <c r="P778" i="2" a="1"/>
  <c r="P778" i="2" s="1"/>
  <c r="P779" i="2" a="1"/>
  <c r="P779" i="2" s="1"/>
  <c r="P780" i="2" a="1"/>
  <c r="P780" i="2" s="1"/>
  <c r="P781" i="2" a="1"/>
  <c r="P781" i="2" s="1"/>
  <c r="P782" i="2" a="1"/>
  <c r="P782" i="2" s="1"/>
  <c r="P783" i="2" a="1"/>
  <c r="P783" i="2" s="1"/>
  <c r="P784" i="2" a="1"/>
  <c r="P784" i="2" s="1"/>
  <c r="P785" i="2" a="1"/>
  <c r="P785" i="2" s="1"/>
  <c r="P786" i="2" a="1"/>
  <c r="P786" i="2" s="1"/>
  <c r="P787" i="2" a="1"/>
  <c r="P787" i="2" s="1"/>
  <c r="P788" i="2" a="1"/>
  <c r="P788" i="2" s="1"/>
  <c r="P789" i="2" a="1"/>
  <c r="P789" i="2" s="1"/>
  <c r="P790" i="2" a="1"/>
  <c r="P790" i="2" s="1"/>
  <c r="P791" i="2" a="1"/>
  <c r="P791" i="2" s="1"/>
  <c r="P792" i="2" a="1"/>
  <c r="P792" i="2" s="1"/>
  <c r="P793" i="2" a="1"/>
  <c r="P793" i="2" s="1"/>
  <c r="P794" i="2" a="1"/>
  <c r="P794" i="2" s="1"/>
  <c r="P795" i="2" a="1"/>
  <c r="P795" i="2" s="1"/>
  <c r="P796" i="2" a="1"/>
  <c r="P796" i="2" s="1"/>
  <c r="P797" i="2" a="1"/>
  <c r="P797" i="2" s="1"/>
  <c r="P798" i="2" a="1"/>
  <c r="P798" i="2" s="1"/>
  <c r="P799" i="2" a="1"/>
  <c r="P799" i="2" s="1"/>
  <c r="P800" i="2" a="1"/>
  <c r="P800" i="2" s="1"/>
  <c r="P801" i="2" a="1"/>
  <c r="P801" i="2" s="1"/>
  <c r="P802" i="2" a="1"/>
  <c r="P802" i="2" s="1"/>
  <c r="P803" i="2" a="1"/>
  <c r="P803" i="2" s="1"/>
  <c r="P804" i="2" a="1"/>
  <c r="P804" i="2" s="1"/>
  <c r="P805" i="2" a="1"/>
  <c r="P805" i="2" s="1"/>
  <c r="P806" i="2" a="1"/>
  <c r="P806" i="2" s="1"/>
  <c r="P807" i="2" a="1"/>
  <c r="P807" i="2" s="1"/>
  <c r="P808" i="2" a="1"/>
  <c r="P808" i="2" s="1"/>
  <c r="P809" i="2" a="1"/>
  <c r="P809" i="2" s="1"/>
  <c r="P810" i="2" a="1"/>
  <c r="P810" i="2" s="1"/>
  <c r="P811" i="2" a="1"/>
  <c r="P811" i="2" s="1"/>
  <c r="P812" i="2" a="1"/>
  <c r="P812" i="2" s="1"/>
  <c r="P813" i="2" a="1"/>
  <c r="P813" i="2" s="1"/>
  <c r="P814" i="2" a="1"/>
  <c r="P814" i="2" s="1"/>
  <c r="P815" i="2" a="1"/>
  <c r="P815" i="2" s="1"/>
  <c r="P816" i="2" a="1"/>
  <c r="P816" i="2" s="1"/>
  <c r="P817" i="2" a="1"/>
  <c r="P817" i="2" s="1"/>
  <c r="P818" i="2" a="1"/>
  <c r="P818" i="2" s="1"/>
  <c r="P819" i="2" a="1"/>
  <c r="P819" i="2" s="1"/>
  <c r="P820" i="2" a="1"/>
  <c r="P820" i="2" s="1"/>
  <c r="P821" i="2" a="1"/>
  <c r="P821" i="2" s="1"/>
  <c r="P822" i="2" a="1"/>
  <c r="P822" i="2" s="1"/>
  <c r="P823" i="2" a="1"/>
  <c r="P823" i="2" s="1"/>
  <c r="P824" i="2" a="1"/>
  <c r="P824" i="2" s="1"/>
  <c r="P825" i="2" a="1"/>
  <c r="P825" i="2" s="1"/>
  <c r="P826" i="2" a="1"/>
  <c r="P826" i="2" s="1"/>
  <c r="P827" i="2" a="1"/>
  <c r="P827" i="2" s="1"/>
  <c r="P828" i="2" a="1"/>
  <c r="P828" i="2" s="1"/>
  <c r="P829" i="2" a="1"/>
  <c r="P829" i="2" s="1"/>
  <c r="P830" i="2" a="1"/>
  <c r="P830" i="2" s="1"/>
  <c r="P831" i="2" a="1"/>
  <c r="P831" i="2" s="1"/>
  <c r="P832" i="2" a="1"/>
  <c r="P832" i="2" s="1"/>
  <c r="P833" i="2" a="1"/>
  <c r="P833" i="2" s="1"/>
  <c r="P834" i="2" a="1"/>
  <c r="P834" i="2" s="1"/>
  <c r="P835" i="2" a="1"/>
  <c r="P835" i="2" s="1"/>
  <c r="P836" i="2" a="1"/>
  <c r="P836" i="2" s="1"/>
  <c r="P837" i="2" a="1"/>
  <c r="P837" i="2" s="1"/>
  <c r="P838" i="2" a="1"/>
  <c r="P838" i="2" s="1"/>
  <c r="P839" i="2" a="1"/>
  <c r="P839" i="2" s="1"/>
  <c r="P840" i="2" a="1"/>
  <c r="P840" i="2" s="1"/>
  <c r="P841" i="2" a="1"/>
  <c r="P841" i="2" s="1"/>
  <c r="P842" i="2" a="1"/>
  <c r="P842" i="2" s="1"/>
  <c r="P843" i="2" a="1"/>
  <c r="P843" i="2" s="1"/>
  <c r="P844" i="2" a="1"/>
  <c r="P844" i="2" s="1"/>
  <c r="P845" i="2" a="1"/>
  <c r="P845" i="2" s="1"/>
  <c r="P846" i="2" a="1"/>
  <c r="P846" i="2" s="1"/>
  <c r="P847" i="2" a="1"/>
  <c r="P847" i="2" s="1"/>
  <c r="P848" i="2" a="1"/>
  <c r="P848" i="2" s="1"/>
  <c r="P849" i="2" a="1"/>
  <c r="P849" i="2" s="1"/>
  <c r="P850" i="2" a="1"/>
  <c r="P850" i="2" s="1"/>
  <c r="P851" i="2" a="1"/>
  <c r="P851" i="2" s="1"/>
  <c r="P852" i="2" a="1"/>
  <c r="P852" i="2" s="1"/>
  <c r="P853" i="2" a="1"/>
  <c r="P853" i="2" s="1"/>
  <c r="P854" i="2" a="1"/>
  <c r="P854" i="2" s="1"/>
  <c r="P855" i="2" a="1"/>
  <c r="P855" i="2" s="1"/>
  <c r="P856" i="2" a="1"/>
  <c r="P856" i="2" s="1"/>
  <c r="P857" i="2" a="1"/>
  <c r="P857" i="2" s="1"/>
  <c r="P858" i="2" a="1"/>
  <c r="P858" i="2" s="1"/>
  <c r="P859" i="2" a="1"/>
  <c r="P859" i="2" s="1"/>
  <c r="P860" i="2" a="1"/>
  <c r="P860" i="2" s="1"/>
  <c r="P861" i="2" a="1"/>
  <c r="P861" i="2" s="1"/>
  <c r="P862" i="2" a="1"/>
  <c r="P862" i="2" s="1"/>
  <c r="P863" i="2" a="1"/>
  <c r="P863" i="2" s="1"/>
  <c r="P864" i="2" a="1"/>
  <c r="P864" i="2" s="1"/>
  <c r="P865" i="2" a="1"/>
  <c r="P865" i="2" s="1"/>
  <c r="P866" i="2" a="1"/>
  <c r="P866" i="2" s="1"/>
  <c r="P867" i="2" a="1"/>
  <c r="P867" i="2" s="1"/>
  <c r="P868" i="2" a="1"/>
  <c r="P868" i="2" s="1"/>
  <c r="P869" i="2" a="1"/>
  <c r="P869" i="2" s="1"/>
  <c r="P870" i="2" a="1"/>
  <c r="P870" i="2" s="1"/>
  <c r="P871" i="2" a="1"/>
  <c r="P871" i="2" s="1"/>
  <c r="P872" i="2" a="1"/>
  <c r="P872" i="2" s="1"/>
  <c r="P873" i="2" a="1"/>
  <c r="P873" i="2" s="1"/>
  <c r="P874" i="2" a="1"/>
  <c r="P874" i="2" s="1"/>
  <c r="P875" i="2" a="1"/>
  <c r="P875" i="2" s="1"/>
  <c r="P876" i="2" a="1"/>
  <c r="P876" i="2" s="1"/>
  <c r="P877" i="2" a="1"/>
  <c r="P877" i="2" s="1"/>
  <c r="P878" i="2" a="1"/>
  <c r="P878" i="2" s="1"/>
  <c r="P879" i="2" a="1"/>
  <c r="P879" i="2" s="1"/>
  <c r="P880" i="2" a="1"/>
  <c r="P880" i="2" s="1"/>
  <c r="P881" i="2" a="1"/>
  <c r="P881" i="2" s="1"/>
  <c r="P882" i="2" a="1"/>
  <c r="P882" i="2" s="1"/>
  <c r="P883" i="2" a="1"/>
  <c r="P883" i="2" s="1"/>
  <c r="P884" i="2" a="1"/>
  <c r="P884" i="2" s="1"/>
  <c r="P885" i="2" a="1"/>
  <c r="P885" i="2" s="1"/>
  <c r="P886" i="2" a="1"/>
  <c r="P886" i="2" s="1"/>
  <c r="P887" i="2" a="1"/>
  <c r="P887" i="2" s="1"/>
  <c r="P888" i="2" a="1"/>
  <c r="P888" i="2" s="1"/>
  <c r="P889" i="2" a="1"/>
  <c r="P889" i="2" s="1"/>
  <c r="P890" i="2" a="1"/>
  <c r="P890" i="2" s="1"/>
  <c r="P891" i="2" a="1"/>
  <c r="P891" i="2" s="1"/>
  <c r="P892" i="2" a="1"/>
  <c r="P892" i="2" s="1"/>
  <c r="P893" i="2" a="1"/>
  <c r="P893" i="2" s="1"/>
  <c r="P894" i="2" a="1"/>
  <c r="P894" i="2" s="1"/>
  <c r="P895" i="2" a="1"/>
  <c r="P895" i="2" s="1"/>
  <c r="P896" i="2" a="1"/>
  <c r="P896" i="2" s="1"/>
  <c r="P897" i="2" a="1"/>
  <c r="P897" i="2" s="1"/>
  <c r="P898" i="2" a="1"/>
  <c r="P898" i="2" s="1"/>
  <c r="P899" i="2" a="1"/>
  <c r="P899" i="2" s="1"/>
  <c r="P900" i="2" a="1"/>
  <c r="P900" i="2" s="1"/>
  <c r="P901" i="2" a="1"/>
  <c r="P901" i="2" s="1"/>
  <c r="P902" i="2" a="1"/>
  <c r="P902" i="2" s="1"/>
  <c r="P903" i="2" a="1"/>
  <c r="P903" i="2" s="1"/>
  <c r="P904" i="2" a="1"/>
  <c r="P904" i="2" s="1"/>
  <c r="P905" i="2" a="1"/>
  <c r="P905" i="2" s="1"/>
  <c r="P906" i="2" a="1"/>
  <c r="P906" i="2" s="1"/>
  <c r="P907" i="2" a="1"/>
  <c r="P907" i="2" s="1"/>
  <c r="P908" i="2" a="1"/>
  <c r="P908" i="2" s="1"/>
  <c r="P909" i="2" a="1"/>
  <c r="P909" i="2" s="1"/>
  <c r="P910" i="2" a="1"/>
  <c r="P910" i="2" s="1"/>
  <c r="P911" i="2" a="1"/>
  <c r="P911" i="2" s="1"/>
  <c r="P912" i="2" a="1"/>
  <c r="P912" i="2" s="1"/>
  <c r="P913" i="2" a="1"/>
  <c r="P913" i="2" s="1"/>
  <c r="P914" i="2" a="1"/>
  <c r="P914" i="2" s="1"/>
  <c r="P915" i="2" a="1"/>
  <c r="P915" i="2" s="1"/>
  <c r="P916" i="2" a="1"/>
  <c r="P916" i="2" s="1"/>
  <c r="P917" i="2" a="1"/>
  <c r="P917" i="2" s="1"/>
  <c r="P918" i="2" a="1"/>
  <c r="P918" i="2" s="1"/>
  <c r="P919" i="2" a="1"/>
  <c r="P919" i="2" s="1"/>
  <c r="P920" i="2" a="1"/>
  <c r="P920" i="2" s="1"/>
  <c r="P921" i="2" a="1"/>
  <c r="P921" i="2" s="1"/>
  <c r="P922" i="2" a="1"/>
  <c r="P922" i="2" s="1"/>
  <c r="P923" i="2" a="1"/>
  <c r="P923" i="2" s="1"/>
  <c r="P924" i="2" a="1"/>
  <c r="P924" i="2" s="1"/>
  <c r="P925" i="2" a="1"/>
  <c r="P925" i="2" s="1"/>
  <c r="P926" i="2" a="1"/>
  <c r="P926" i="2" s="1"/>
  <c r="P927" i="2" a="1"/>
  <c r="P927" i="2" s="1"/>
  <c r="P928" i="2" a="1"/>
  <c r="P928" i="2" s="1"/>
  <c r="P929" i="2" a="1"/>
  <c r="P929" i="2" s="1"/>
  <c r="P930" i="2" a="1"/>
  <c r="P930" i="2" s="1"/>
  <c r="P931" i="2" a="1"/>
  <c r="P931" i="2" s="1"/>
  <c r="P932" i="2" a="1"/>
  <c r="P932" i="2" s="1"/>
  <c r="P933" i="2" a="1"/>
  <c r="P933" i="2" s="1"/>
  <c r="P934" i="2" a="1"/>
  <c r="P934" i="2" s="1"/>
  <c r="P935" i="2" a="1"/>
  <c r="P935" i="2" s="1"/>
  <c r="P936" i="2" a="1"/>
  <c r="P936" i="2" s="1"/>
  <c r="P937" i="2" a="1"/>
  <c r="P937" i="2" s="1"/>
  <c r="P938" i="2" a="1"/>
  <c r="P938" i="2" s="1"/>
  <c r="P939" i="2" a="1"/>
  <c r="P939" i="2" s="1"/>
  <c r="P940" i="2" a="1"/>
  <c r="P940" i="2" s="1"/>
  <c r="P941" i="2" a="1"/>
  <c r="P941" i="2" s="1"/>
  <c r="P942" i="2" a="1"/>
  <c r="P942" i="2" s="1"/>
  <c r="P943" i="2" a="1"/>
  <c r="P943" i="2" s="1"/>
  <c r="P944" i="2" a="1"/>
  <c r="P944" i="2" s="1"/>
  <c r="P945" i="2" a="1"/>
  <c r="P945" i="2" s="1"/>
  <c r="P946" i="2" a="1"/>
  <c r="P946" i="2" s="1"/>
  <c r="P947" i="2" a="1"/>
  <c r="P947" i="2" s="1"/>
  <c r="P948" i="2" a="1"/>
  <c r="P948" i="2" s="1"/>
  <c r="P949" i="2" a="1"/>
  <c r="P949" i="2" s="1"/>
  <c r="P950" i="2" a="1"/>
  <c r="P950" i="2" s="1"/>
  <c r="P951" i="2" a="1"/>
  <c r="P951" i="2" s="1"/>
  <c r="P952" i="2" a="1"/>
  <c r="P952" i="2" s="1"/>
  <c r="P953" i="2" a="1"/>
  <c r="P953" i="2" s="1"/>
  <c r="P954" i="2" a="1"/>
  <c r="P954" i="2" s="1"/>
  <c r="P955" i="2" a="1"/>
  <c r="P955" i="2" s="1"/>
  <c r="P956" i="2" a="1"/>
  <c r="P956" i="2" s="1"/>
  <c r="P957" i="2" a="1"/>
  <c r="P957" i="2" s="1"/>
  <c r="P958" i="2" a="1"/>
  <c r="P958" i="2" s="1"/>
  <c r="P959" i="2" a="1"/>
  <c r="P959" i="2" s="1"/>
  <c r="P960" i="2" a="1"/>
  <c r="P960" i="2" s="1"/>
  <c r="P961" i="2" a="1"/>
  <c r="P961" i="2" s="1"/>
  <c r="P962" i="2" a="1"/>
  <c r="P962" i="2" s="1"/>
  <c r="P963" i="2" a="1"/>
  <c r="P963" i="2" s="1"/>
  <c r="P964" i="2" a="1"/>
  <c r="P964" i="2" s="1"/>
  <c r="P965" i="2" a="1"/>
  <c r="P965" i="2" s="1"/>
  <c r="P966" i="2" a="1"/>
  <c r="P966" i="2" s="1"/>
  <c r="P967" i="2" a="1"/>
  <c r="P967" i="2" s="1"/>
  <c r="P968" i="2" a="1"/>
  <c r="P968" i="2" s="1"/>
  <c r="P969" i="2" a="1"/>
  <c r="P969" i="2" s="1"/>
  <c r="P970" i="2" a="1"/>
  <c r="P970" i="2" s="1"/>
  <c r="P971" i="2" a="1"/>
  <c r="P971" i="2" s="1"/>
  <c r="P972" i="2" a="1"/>
  <c r="P972" i="2" s="1"/>
  <c r="P973" i="2" a="1"/>
  <c r="P973" i="2" s="1"/>
  <c r="P974" i="2" a="1"/>
  <c r="P974" i="2" s="1"/>
  <c r="P975" i="2" a="1"/>
  <c r="P975" i="2" s="1"/>
  <c r="P976" i="2" a="1"/>
  <c r="P976" i="2" s="1"/>
  <c r="P977" i="2" a="1"/>
  <c r="P977" i="2" s="1"/>
  <c r="P978" i="2" a="1"/>
  <c r="P978" i="2" s="1"/>
  <c r="P979" i="2" a="1"/>
  <c r="P979" i="2" s="1"/>
  <c r="P980" i="2" a="1"/>
  <c r="P980" i="2" s="1"/>
  <c r="P981" i="2" a="1"/>
  <c r="P981" i="2" s="1"/>
  <c r="P982" i="2" a="1"/>
  <c r="P982" i="2" s="1"/>
  <c r="P983" i="2" a="1"/>
  <c r="P983" i="2" s="1"/>
  <c r="P984" i="2" a="1"/>
  <c r="P984" i="2" s="1"/>
  <c r="P985" i="2" a="1"/>
  <c r="P985" i="2" s="1"/>
  <c r="P986" i="2" a="1"/>
  <c r="P986" i="2" s="1"/>
  <c r="P987" i="2" a="1"/>
  <c r="P987" i="2" s="1"/>
  <c r="P988" i="2" a="1"/>
  <c r="P988" i="2" s="1"/>
  <c r="P989" i="2" a="1"/>
  <c r="P989" i="2" s="1"/>
  <c r="P990" i="2" a="1"/>
  <c r="P990" i="2" s="1"/>
  <c r="P991" i="2" a="1"/>
  <c r="P991" i="2" s="1"/>
  <c r="P992" i="2" a="1"/>
  <c r="P992" i="2" s="1"/>
  <c r="P993" i="2" a="1"/>
  <c r="P993" i="2" s="1"/>
  <c r="P994" i="2" a="1"/>
  <c r="P994" i="2" s="1"/>
  <c r="P995" i="2" a="1"/>
  <c r="P995" i="2" s="1"/>
  <c r="P996" i="2" a="1"/>
  <c r="P996" i="2" s="1"/>
  <c r="P997" i="2" a="1"/>
  <c r="P997" i="2" s="1"/>
  <c r="P998" i="2" a="1"/>
  <c r="P998" i="2" s="1"/>
  <c r="P999" i="2" a="1"/>
  <c r="P999" i="2" s="1"/>
  <c r="P1000" i="2" a="1"/>
  <c r="P1000" i="2" s="1"/>
  <c r="P1001" i="2" a="1"/>
  <c r="P1001" i="2" s="1"/>
  <c r="P1002" i="2" a="1"/>
  <c r="P1002" i="2" s="1"/>
  <c r="P1003" i="2" a="1"/>
  <c r="P1003" i="2" s="1"/>
  <c r="P1004" i="2" a="1"/>
  <c r="P1004" i="2" s="1"/>
  <c r="P1005" i="2" a="1"/>
  <c r="P1005" i="2" s="1"/>
  <c r="P1006" i="2" a="1"/>
  <c r="P1006" i="2" s="1"/>
  <c r="P1007" i="2" a="1"/>
  <c r="P1007" i="2" s="1"/>
  <c r="P1008" i="2" a="1"/>
  <c r="P1008" i="2" s="1"/>
  <c r="P1009" i="2" a="1"/>
  <c r="P1009" i="2" s="1"/>
  <c r="P1010" i="2" a="1"/>
  <c r="P1010" i="2" s="1"/>
  <c r="P1011" i="2" a="1"/>
  <c r="P1011" i="2" s="1"/>
  <c r="P1012" i="2" a="1"/>
  <c r="P1012" i="2" s="1"/>
  <c r="P1013" i="2" a="1"/>
  <c r="P1013" i="2" s="1"/>
  <c r="P1014" i="2" a="1"/>
  <c r="P1014" i="2" s="1"/>
  <c r="P1015" i="2" a="1"/>
  <c r="P1015" i="2" s="1"/>
  <c r="P1016" i="2" a="1"/>
  <c r="P1016" i="2" s="1"/>
  <c r="P1017" i="2" a="1"/>
  <c r="P1017" i="2" s="1"/>
  <c r="P1018" i="2" a="1"/>
  <c r="P1018" i="2" s="1"/>
  <c r="P1019" i="2" a="1"/>
  <c r="P1019" i="2" s="1"/>
  <c r="P1020" i="2" a="1"/>
  <c r="P1020" i="2" s="1"/>
  <c r="P1021" i="2" a="1"/>
  <c r="P1021" i="2" s="1"/>
  <c r="P1022" i="2" a="1"/>
  <c r="P1022" i="2" s="1"/>
  <c r="P1023" i="2" a="1"/>
  <c r="P1023" i="2" s="1"/>
  <c r="P1024" i="2" a="1"/>
  <c r="P1024" i="2" s="1"/>
  <c r="P1025" i="2" a="1"/>
  <c r="P1025" i="2" s="1"/>
  <c r="P1026" i="2" a="1"/>
  <c r="P1026" i="2" s="1"/>
  <c r="P1027" i="2" a="1"/>
  <c r="P1027" i="2" s="1"/>
  <c r="P1028" i="2" a="1"/>
  <c r="P1028" i="2" s="1"/>
  <c r="P1029" i="2" a="1"/>
  <c r="P1029" i="2" s="1"/>
  <c r="P1030" i="2" a="1"/>
  <c r="P1030" i="2" s="1"/>
  <c r="P1031" i="2" a="1"/>
  <c r="P1031" i="2" s="1"/>
  <c r="P1032" i="2" a="1"/>
  <c r="P1032" i="2" s="1"/>
  <c r="P1033" i="2" a="1"/>
  <c r="P1033" i="2" s="1"/>
  <c r="P1034" i="2" a="1"/>
  <c r="P1034" i="2" s="1"/>
  <c r="P1035" i="2" a="1"/>
  <c r="P1035" i="2" s="1"/>
  <c r="P1036" i="2" a="1"/>
  <c r="P1036" i="2" s="1"/>
  <c r="P1037" i="2" a="1"/>
  <c r="P1037" i="2" s="1"/>
  <c r="P1038" i="2" a="1"/>
  <c r="P1038" i="2" s="1"/>
  <c r="P1039" i="2" a="1"/>
  <c r="P1039" i="2" s="1"/>
  <c r="P1040" i="2" a="1"/>
  <c r="P1040" i="2" s="1"/>
  <c r="P1041" i="2" a="1"/>
  <c r="P1041" i="2" s="1"/>
  <c r="P1042" i="2" a="1"/>
  <c r="P1042" i="2" s="1"/>
  <c r="P1043" i="2" a="1"/>
  <c r="P1043" i="2" s="1"/>
  <c r="P1044" i="2" a="1"/>
  <c r="P1044" i="2" s="1"/>
  <c r="P1045" i="2" a="1"/>
  <c r="P1045" i="2" s="1"/>
  <c r="P1046" i="2" a="1"/>
  <c r="P1046" i="2" s="1"/>
  <c r="P1047" i="2" a="1"/>
  <c r="P1047" i="2" s="1"/>
  <c r="P1048" i="2" a="1"/>
  <c r="P1048" i="2" s="1"/>
  <c r="P1049" i="2" a="1"/>
  <c r="P1049" i="2" s="1"/>
  <c r="P1050" i="2" a="1"/>
  <c r="P1050" i="2" s="1"/>
  <c r="P1051" i="2" a="1"/>
  <c r="P1051" i="2" s="1"/>
  <c r="P1052" i="2" a="1"/>
  <c r="P1052" i="2" s="1"/>
  <c r="P1053" i="2" a="1"/>
  <c r="P1053" i="2" s="1"/>
  <c r="P1054" i="2" a="1"/>
  <c r="P1054" i="2" s="1"/>
  <c r="P1055" i="2" a="1"/>
  <c r="P1055" i="2" s="1"/>
  <c r="P1056" i="2" a="1"/>
  <c r="P1056" i="2" s="1"/>
  <c r="P1057" i="2" a="1"/>
  <c r="P1057" i="2" s="1"/>
  <c r="P1058" i="2" a="1"/>
  <c r="P1058" i="2" s="1"/>
  <c r="P1059" i="2" a="1"/>
  <c r="P1059" i="2" s="1"/>
  <c r="P1060" i="2" a="1"/>
  <c r="P1060" i="2" s="1"/>
  <c r="P1061" i="2" a="1"/>
  <c r="P1061" i="2" s="1"/>
  <c r="P1062" i="2" a="1"/>
  <c r="P1062" i="2" s="1"/>
  <c r="P1063" i="2" a="1"/>
  <c r="P1063" i="2" s="1"/>
  <c r="P1064" i="2" a="1"/>
  <c r="P1064" i="2" s="1"/>
  <c r="P1065" i="2" a="1"/>
  <c r="P1065" i="2" s="1"/>
  <c r="P1066" i="2" a="1"/>
  <c r="P1066" i="2" s="1"/>
  <c r="P1067" i="2" a="1"/>
  <c r="P1067" i="2" s="1"/>
  <c r="P1068" i="2" a="1"/>
  <c r="P1068" i="2" s="1"/>
  <c r="P1069" i="2" a="1"/>
  <c r="P1069" i="2" s="1"/>
  <c r="P1070" i="2" a="1"/>
  <c r="P1070" i="2" s="1"/>
  <c r="P1071" i="2" a="1"/>
  <c r="P1071" i="2" s="1"/>
  <c r="P1072" i="2" a="1"/>
  <c r="P1072" i="2" s="1"/>
  <c r="P1073" i="2" a="1"/>
  <c r="P1073" i="2" s="1"/>
  <c r="P1074" i="2" a="1"/>
  <c r="P1074" i="2" s="1"/>
  <c r="P1075" i="2" a="1"/>
  <c r="P1075" i="2" s="1"/>
  <c r="P1076" i="2" a="1"/>
  <c r="P1076" i="2" s="1"/>
  <c r="P1077" i="2" a="1"/>
  <c r="P1077" i="2" s="1"/>
  <c r="P1078" i="2" a="1"/>
  <c r="P1078" i="2" s="1"/>
  <c r="P1079" i="2" a="1"/>
  <c r="P1079" i="2" s="1"/>
  <c r="P1080" i="2" a="1"/>
  <c r="P1080" i="2" s="1"/>
  <c r="P1081" i="2" a="1"/>
  <c r="P1081" i="2" s="1"/>
  <c r="P1082" i="2" a="1"/>
  <c r="P1082" i="2" s="1"/>
  <c r="P1083" i="2" a="1"/>
  <c r="P1083" i="2" s="1"/>
  <c r="P1084" i="2" a="1"/>
  <c r="P1084" i="2" s="1"/>
  <c r="P1085" i="2" a="1"/>
  <c r="P1085" i="2" s="1"/>
  <c r="P1086" i="2" a="1"/>
  <c r="P1086" i="2" s="1"/>
  <c r="P1087" i="2" a="1"/>
  <c r="P1087" i="2" s="1"/>
  <c r="P1088" i="2" a="1"/>
  <c r="P1088" i="2" s="1"/>
  <c r="P1089" i="2" a="1"/>
  <c r="P1089" i="2" s="1"/>
  <c r="P1090" i="2" a="1"/>
  <c r="P1090" i="2" s="1"/>
  <c r="P1091" i="2" a="1"/>
  <c r="P1091" i="2" s="1"/>
  <c r="P1092" i="2" a="1"/>
  <c r="P1092" i="2" s="1"/>
  <c r="P1093" i="2" a="1"/>
  <c r="P1093" i="2" s="1"/>
  <c r="P1094" i="2" a="1"/>
  <c r="P1094" i="2" s="1"/>
  <c r="P1095" i="2" a="1"/>
  <c r="P1095" i="2" s="1"/>
  <c r="P1096" i="2" a="1"/>
  <c r="P1096" i="2" s="1"/>
  <c r="P1097" i="2" a="1"/>
  <c r="P1097" i="2" s="1"/>
  <c r="P1098" i="2" a="1"/>
  <c r="P1098" i="2" s="1"/>
  <c r="P1099" i="2" a="1"/>
  <c r="P1099" i="2" s="1"/>
  <c r="P1100" i="2" a="1"/>
  <c r="P1100" i="2" s="1"/>
  <c r="P1101" i="2" a="1"/>
  <c r="P1101" i="2" s="1"/>
  <c r="P1102" i="2" a="1"/>
  <c r="P1102" i="2" s="1"/>
  <c r="P1103" i="2" a="1"/>
  <c r="P1103" i="2" s="1"/>
  <c r="P1104" i="2" a="1"/>
  <c r="P1104" i="2" s="1"/>
  <c r="P1105" i="2" a="1"/>
  <c r="P1105" i="2" s="1"/>
  <c r="P1106" i="2" a="1"/>
  <c r="P1106" i="2" s="1"/>
  <c r="P1107" i="2" a="1"/>
  <c r="P1107" i="2" s="1"/>
  <c r="P1108" i="2" a="1"/>
  <c r="P1108" i="2" s="1"/>
  <c r="P1109" i="2" a="1"/>
  <c r="P1109" i="2" s="1"/>
  <c r="P1110" i="2" a="1"/>
  <c r="P1110" i="2" s="1"/>
  <c r="P1111" i="2" a="1"/>
  <c r="P1111" i="2" s="1"/>
  <c r="P1112" i="2" a="1"/>
  <c r="P1112" i="2" s="1"/>
  <c r="P1113" i="2" a="1"/>
  <c r="P1113" i="2" s="1"/>
  <c r="P1114" i="2" a="1"/>
  <c r="P1114" i="2" s="1"/>
  <c r="P1115" i="2" a="1"/>
  <c r="P1115" i="2" s="1"/>
  <c r="P1116" i="2" a="1"/>
  <c r="P1116" i="2" s="1"/>
  <c r="P1117" i="2" a="1"/>
  <c r="P1117" i="2" s="1"/>
  <c r="P1118" i="2" a="1"/>
  <c r="P1118" i="2" s="1"/>
  <c r="P1119" i="2" a="1"/>
  <c r="P1119" i="2" s="1"/>
  <c r="P1120" i="2" a="1"/>
  <c r="P1120" i="2" s="1"/>
  <c r="P1121" i="2" a="1"/>
  <c r="P1121" i="2" s="1"/>
  <c r="P1122" i="2" a="1"/>
  <c r="P1122" i="2" s="1"/>
  <c r="P1123" i="2" a="1"/>
  <c r="P1123" i="2" s="1"/>
  <c r="P1124" i="2" a="1"/>
  <c r="P1124" i="2" s="1"/>
  <c r="P1125" i="2" a="1"/>
  <c r="P1125" i="2" s="1"/>
  <c r="P1126" i="2" a="1"/>
  <c r="P1126" i="2" s="1"/>
  <c r="P1127" i="2" a="1"/>
  <c r="P1127" i="2" s="1"/>
  <c r="P1128" i="2" a="1"/>
  <c r="P1128" i="2" s="1"/>
  <c r="P1129" i="2" a="1"/>
  <c r="P1129" i="2" s="1"/>
  <c r="P1130" i="2" a="1"/>
  <c r="P1130" i="2" s="1"/>
  <c r="P1131" i="2" a="1"/>
  <c r="P1131" i="2" s="1"/>
  <c r="P1132" i="2" a="1"/>
  <c r="P1132" i="2" s="1"/>
  <c r="P1133" i="2" a="1"/>
  <c r="P1133" i="2" s="1"/>
  <c r="P1134" i="2" a="1"/>
  <c r="P1134" i="2" s="1"/>
  <c r="P1135" i="2" a="1"/>
  <c r="P1135" i="2" s="1"/>
  <c r="P1136" i="2" a="1"/>
  <c r="P1136" i="2" s="1"/>
  <c r="P1137" i="2" a="1"/>
  <c r="P1137" i="2" s="1"/>
  <c r="P1138" i="2" a="1"/>
  <c r="P1138" i="2" s="1"/>
  <c r="P1139" i="2" a="1"/>
  <c r="P1139" i="2" s="1"/>
  <c r="P1140" i="2" a="1"/>
  <c r="P1140" i="2" s="1"/>
  <c r="P1141" i="2" a="1"/>
  <c r="P1141" i="2" s="1"/>
  <c r="P1142" i="2" a="1"/>
  <c r="P1142" i="2" s="1"/>
  <c r="P1143" i="2" a="1"/>
  <c r="P1143" i="2" s="1"/>
  <c r="P1144" i="2" a="1"/>
  <c r="P1144" i="2" s="1"/>
  <c r="P1145" i="2" a="1"/>
  <c r="P1145" i="2" s="1"/>
  <c r="P1146" i="2" a="1"/>
  <c r="P1146" i="2" s="1"/>
  <c r="P1147" i="2" a="1"/>
  <c r="P1147" i="2" s="1"/>
  <c r="P1148" i="2" a="1"/>
  <c r="P1148" i="2" s="1"/>
  <c r="P1149" i="2" a="1"/>
  <c r="P1149" i="2" s="1"/>
  <c r="P1150" i="2" a="1"/>
  <c r="P1150" i="2" s="1"/>
  <c r="P1151" i="2" a="1"/>
  <c r="P1151" i="2" s="1"/>
  <c r="P1152" i="2" a="1"/>
  <c r="P1152" i="2" s="1"/>
  <c r="P1153" i="2" a="1"/>
  <c r="P1153" i="2" s="1"/>
  <c r="P1154" i="2" a="1"/>
  <c r="P1154" i="2" s="1"/>
  <c r="P1155" i="2" a="1"/>
  <c r="P1155" i="2" s="1"/>
  <c r="P1156" i="2" a="1"/>
  <c r="P1156" i="2" s="1"/>
  <c r="P1157" i="2" a="1"/>
  <c r="P1157" i="2" s="1"/>
  <c r="P1158" i="2" a="1"/>
  <c r="P1158" i="2" s="1"/>
  <c r="P1159" i="2" a="1"/>
  <c r="P1159" i="2" s="1"/>
  <c r="P1160" i="2" a="1"/>
  <c r="P1160" i="2" s="1"/>
  <c r="P1161" i="2" a="1"/>
  <c r="P1161" i="2" s="1"/>
  <c r="P1162" i="2" a="1"/>
  <c r="P1162" i="2" s="1"/>
  <c r="P1163" i="2" a="1"/>
  <c r="P1163" i="2" s="1"/>
  <c r="P1164" i="2" a="1"/>
  <c r="P1164" i="2" s="1"/>
  <c r="P1165" i="2" a="1"/>
  <c r="P1165" i="2" s="1"/>
  <c r="P1166" i="2" a="1"/>
  <c r="P1166" i="2" s="1"/>
  <c r="P1167" i="2" a="1"/>
  <c r="P1167" i="2" s="1"/>
  <c r="P1168" i="2" a="1"/>
  <c r="P1168" i="2" s="1"/>
  <c r="P1169" i="2" a="1"/>
  <c r="P1169" i="2" s="1"/>
  <c r="P1170" i="2" a="1"/>
  <c r="P1170" i="2" s="1"/>
  <c r="P1171" i="2" a="1"/>
  <c r="P1171" i="2" s="1"/>
  <c r="P1172" i="2" a="1"/>
  <c r="P1172" i="2" s="1"/>
  <c r="P1173" i="2" a="1"/>
  <c r="P1173" i="2" s="1"/>
  <c r="P1174" i="2" a="1"/>
  <c r="P1174" i="2" s="1"/>
  <c r="P1175" i="2" a="1"/>
  <c r="P1175" i="2" s="1"/>
  <c r="P1176" i="2" a="1"/>
  <c r="P1176" i="2" s="1"/>
  <c r="P1177" i="2" a="1"/>
  <c r="P1177" i="2" s="1"/>
  <c r="P1178" i="2" a="1"/>
  <c r="P1178" i="2" s="1"/>
  <c r="P1179" i="2" a="1"/>
  <c r="P1179" i="2" s="1"/>
  <c r="P1180" i="2" a="1"/>
  <c r="P1180" i="2" s="1"/>
  <c r="P1181" i="2" a="1"/>
  <c r="P1181" i="2" s="1"/>
  <c r="P1182" i="2" a="1"/>
  <c r="P1182" i="2" s="1"/>
  <c r="P1183" i="2" a="1"/>
  <c r="P1183" i="2" s="1"/>
  <c r="P1184" i="2" a="1"/>
  <c r="P1184" i="2" s="1"/>
  <c r="P1185" i="2" a="1"/>
  <c r="P1185" i="2" s="1"/>
  <c r="P1186" i="2" a="1"/>
  <c r="P1186" i="2" s="1"/>
  <c r="P1187" i="2" a="1"/>
  <c r="P1187" i="2" s="1"/>
  <c r="P1188" i="2" a="1"/>
  <c r="P1188" i="2" s="1"/>
  <c r="P1189" i="2" a="1"/>
  <c r="P1189" i="2" s="1"/>
  <c r="P1190" i="2" a="1"/>
  <c r="P1190" i="2" s="1"/>
  <c r="P1191" i="2" a="1"/>
  <c r="P1191" i="2" s="1"/>
  <c r="P1192" i="2" a="1"/>
  <c r="P1192" i="2" s="1"/>
  <c r="P1193" i="2" a="1"/>
  <c r="P1193" i="2" s="1"/>
  <c r="P1194" i="2" a="1"/>
  <c r="P1194" i="2" s="1"/>
  <c r="P1195" i="2" a="1"/>
  <c r="P1195" i="2" s="1"/>
  <c r="P1196" i="2" a="1"/>
  <c r="P1196" i="2" s="1"/>
  <c r="P1197" i="2" a="1"/>
  <c r="P1197" i="2" s="1"/>
  <c r="P1198" i="2" a="1"/>
  <c r="P1198" i="2" s="1"/>
  <c r="P1199" i="2" a="1"/>
  <c r="P1199" i="2" s="1"/>
  <c r="P1200" i="2" a="1"/>
  <c r="P1200" i="2" s="1"/>
  <c r="P1201" i="2" a="1"/>
  <c r="P1201" i="2" s="1"/>
  <c r="P1202" i="2" a="1"/>
  <c r="P1202" i="2" s="1"/>
  <c r="P1203" i="2" a="1"/>
  <c r="P1203" i="2" s="1"/>
  <c r="P1204" i="2" a="1"/>
  <c r="P1204" i="2" s="1"/>
  <c r="P1205" i="2" a="1"/>
  <c r="P1205" i="2" s="1"/>
  <c r="P1206" i="2" a="1"/>
  <c r="P1206" i="2" s="1"/>
  <c r="P1207" i="2" a="1"/>
  <c r="P1207" i="2" s="1"/>
  <c r="P1208" i="2" a="1"/>
  <c r="P1208" i="2" s="1"/>
  <c r="P1209" i="2" a="1"/>
  <c r="P1209" i="2" s="1"/>
  <c r="P1210" i="2" a="1"/>
  <c r="P1210" i="2" s="1"/>
  <c r="P1211" i="2" a="1"/>
  <c r="P1211" i="2" s="1"/>
  <c r="P1212" i="2" a="1"/>
  <c r="P1212" i="2" s="1"/>
  <c r="P1213" i="2" a="1"/>
  <c r="P1213" i="2" s="1"/>
  <c r="P1214" i="2" a="1"/>
  <c r="P1214" i="2" s="1"/>
  <c r="P1215" i="2" a="1"/>
  <c r="P1215" i="2" s="1"/>
  <c r="P1216" i="2" a="1"/>
  <c r="P1216" i="2" s="1"/>
  <c r="P1217" i="2" a="1"/>
  <c r="P1217" i="2" s="1"/>
  <c r="P1218" i="2" a="1"/>
  <c r="P1218" i="2" s="1"/>
  <c r="P1219" i="2" a="1"/>
  <c r="P1219" i="2" s="1"/>
  <c r="P1220" i="2" a="1"/>
  <c r="P1220" i="2" s="1"/>
  <c r="P1221" i="2" a="1"/>
  <c r="P1221" i="2" s="1"/>
  <c r="P1222" i="2" a="1"/>
  <c r="P1222" i="2" s="1"/>
  <c r="P1223" i="2" a="1"/>
  <c r="P1223" i="2" s="1"/>
  <c r="P1224" i="2" a="1"/>
  <c r="P1224" i="2" s="1"/>
  <c r="P1225" i="2" a="1"/>
  <c r="P1225" i="2" s="1"/>
  <c r="P1226" i="2" a="1"/>
  <c r="P1226" i="2" s="1"/>
  <c r="P1227" i="2" a="1"/>
  <c r="P1227" i="2" s="1"/>
  <c r="P1228" i="2" a="1"/>
  <c r="P1228" i="2" s="1"/>
  <c r="P1229" i="2" a="1"/>
  <c r="P1229" i="2" s="1"/>
  <c r="P1230" i="2" a="1"/>
  <c r="P1230" i="2" s="1"/>
  <c r="P1231" i="2" a="1"/>
  <c r="P1231" i="2" s="1"/>
  <c r="P1232" i="2" a="1"/>
  <c r="P1232" i="2" s="1"/>
  <c r="P1233" i="2" a="1"/>
  <c r="P1233" i="2" s="1"/>
  <c r="P1234" i="2" a="1"/>
  <c r="P1234" i="2" s="1"/>
  <c r="P1235" i="2" a="1"/>
  <c r="P1235" i="2" s="1"/>
  <c r="P1236" i="2" a="1"/>
  <c r="P1236" i="2" s="1"/>
  <c r="P1237" i="2" a="1"/>
  <c r="P1237" i="2" s="1"/>
  <c r="P1238" i="2" a="1"/>
  <c r="P1238" i="2" s="1"/>
  <c r="P1239" i="2" a="1"/>
  <c r="P1239" i="2" s="1"/>
  <c r="P1240" i="2" a="1"/>
  <c r="P1240" i="2" s="1"/>
  <c r="P1241" i="2" a="1"/>
  <c r="P1241" i="2" s="1"/>
  <c r="P1242" i="2" a="1"/>
  <c r="P1242" i="2" s="1"/>
  <c r="P1243" i="2" a="1"/>
  <c r="P1243" i="2" s="1"/>
  <c r="P1244" i="2" a="1"/>
  <c r="P1244" i="2" s="1"/>
  <c r="P1245" i="2" a="1"/>
  <c r="P1245" i="2" s="1"/>
  <c r="P1246" i="2" a="1"/>
  <c r="P1246" i="2" s="1"/>
  <c r="P1247" i="2" a="1"/>
  <c r="P1247" i="2" s="1"/>
  <c r="P1248" i="2" a="1"/>
  <c r="P1248" i="2" s="1"/>
  <c r="P1249" i="2" a="1"/>
  <c r="P1249" i="2" s="1"/>
  <c r="P1250" i="2" a="1"/>
  <c r="P1250" i="2" s="1"/>
  <c r="P1251" i="2" a="1"/>
  <c r="P1251" i="2" s="1"/>
  <c r="P1252" i="2" a="1"/>
  <c r="P1252" i="2" s="1"/>
  <c r="P1253" i="2" a="1"/>
  <c r="P1253" i="2" s="1"/>
  <c r="P1254" i="2" a="1"/>
  <c r="P1254" i="2" s="1"/>
  <c r="P1255" i="2" a="1"/>
  <c r="P1255" i="2" s="1"/>
  <c r="P1256" i="2" a="1"/>
  <c r="P1256" i="2" s="1"/>
  <c r="P1257" i="2" a="1"/>
  <c r="P1257" i="2" s="1"/>
  <c r="P1258" i="2" a="1"/>
  <c r="P1258" i="2" s="1"/>
  <c r="P1259" i="2" a="1"/>
  <c r="P1259" i="2" s="1"/>
  <c r="P1260" i="2" a="1"/>
  <c r="P1260" i="2" s="1"/>
  <c r="P1261" i="2" a="1"/>
  <c r="P1261" i="2" s="1"/>
  <c r="P1262" i="2" a="1"/>
  <c r="P1262" i="2" s="1"/>
  <c r="P1263" i="2" a="1"/>
  <c r="P1263" i="2" s="1"/>
  <c r="P1264" i="2" a="1"/>
  <c r="P1264" i="2" s="1"/>
  <c r="P1265" i="2" a="1"/>
  <c r="P1265" i="2" s="1"/>
  <c r="P1266" i="2" a="1"/>
  <c r="P1266" i="2" s="1"/>
  <c r="P1267" i="2" a="1"/>
  <c r="P1267" i="2" s="1"/>
  <c r="P1268" i="2" a="1"/>
  <c r="P1268" i="2" s="1"/>
  <c r="P1269" i="2" a="1"/>
  <c r="P1269" i="2" s="1"/>
  <c r="P1270" i="2" a="1"/>
  <c r="P1270" i="2" s="1"/>
  <c r="P1271" i="2" a="1"/>
  <c r="P1271" i="2" s="1"/>
  <c r="P1272" i="2" a="1"/>
  <c r="P1272" i="2" s="1"/>
  <c r="P1273" i="2" a="1"/>
  <c r="P1273" i="2" s="1"/>
  <c r="P1274" i="2" a="1"/>
  <c r="P1274" i="2" s="1"/>
  <c r="P1275" i="2" a="1"/>
  <c r="P1275" i="2" s="1"/>
  <c r="P1276" i="2" a="1"/>
  <c r="P1276" i="2" s="1"/>
  <c r="P1277" i="2" a="1"/>
  <c r="P1277" i="2" s="1"/>
  <c r="P1278" i="2" a="1"/>
  <c r="P1278" i="2" s="1"/>
  <c r="P1279" i="2" a="1"/>
  <c r="P1279" i="2" s="1"/>
  <c r="P1280" i="2" a="1"/>
  <c r="P1280" i="2" s="1"/>
  <c r="P1281" i="2" a="1"/>
  <c r="P1281" i="2" s="1"/>
  <c r="P1282" i="2" a="1"/>
  <c r="P1282" i="2" s="1"/>
  <c r="P1283" i="2" a="1"/>
  <c r="P1283" i="2" s="1"/>
  <c r="P1284" i="2" a="1"/>
  <c r="P1284" i="2" s="1"/>
  <c r="P1285" i="2" a="1"/>
  <c r="P1285" i="2" s="1"/>
  <c r="P1286" i="2" a="1"/>
  <c r="P1286" i="2" s="1"/>
  <c r="P1287" i="2" a="1"/>
  <c r="P1287" i="2" s="1"/>
  <c r="P1288" i="2" a="1"/>
  <c r="P1288" i="2" s="1"/>
  <c r="P1289" i="2" a="1"/>
  <c r="P1289" i="2" s="1"/>
  <c r="P1290" i="2" a="1"/>
  <c r="P1290" i="2" s="1"/>
  <c r="P1291" i="2" a="1"/>
  <c r="P1291" i="2" s="1"/>
  <c r="P1292" i="2" a="1"/>
  <c r="P1292" i="2" s="1"/>
  <c r="P1293" i="2" a="1"/>
  <c r="P1293" i="2" s="1"/>
  <c r="P1294" i="2" a="1"/>
  <c r="P1294" i="2" s="1"/>
  <c r="P1295" i="2" a="1"/>
  <c r="P1295" i="2" s="1"/>
  <c r="P1296" i="2" a="1"/>
  <c r="P1296" i="2" s="1"/>
  <c r="P1297" i="2" a="1"/>
  <c r="P1297" i="2" s="1"/>
  <c r="P1298" i="2" a="1"/>
  <c r="P1298" i="2" s="1"/>
  <c r="P1299" i="2" a="1"/>
  <c r="P1299" i="2" s="1"/>
  <c r="P1300" i="2" a="1"/>
  <c r="P1300" i="2" s="1"/>
  <c r="P1301" i="2" a="1"/>
  <c r="P1301" i="2" s="1"/>
  <c r="P1302" i="2" a="1"/>
  <c r="P1302" i="2" s="1"/>
  <c r="P1303" i="2" a="1"/>
  <c r="P1303" i="2" s="1"/>
  <c r="P1304" i="2" a="1"/>
  <c r="P1304" i="2" s="1"/>
  <c r="P1305" i="2" a="1"/>
  <c r="P1305" i="2" s="1"/>
  <c r="P1306" i="2" a="1"/>
  <c r="P1306" i="2" s="1"/>
  <c r="P1307" i="2" a="1"/>
  <c r="P1307" i="2" s="1"/>
  <c r="P1308" i="2" a="1"/>
  <c r="P1308" i="2" s="1"/>
  <c r="P1309" i="2" a="1"/>
  <c r="P1309" i="2" s="1"/>
  <c r="P1310" i="2" a="1"/>
  <c r="P1310" i="2" s="1"/>
  <c r="P1311" i="2" a="1"/>
  <c r="P1311" i="2" s="1"/>
  <c r="P1312" i="2" a="1"/>
  <c r="P1312" i="2" s="1"/>
  <c r="P1313" i="2" a="1"/>
  <c r="P1313" i="2" s="1"/>
  <c r="P1314" i="2" a="1"/>
  <c r="P1314" i="2" s="1"/>
  <c r="P1315" i="2" a="1"/>
  <c r="P1315" i="2" s="1"/>
  <c r="P1316" i="2" a="1"/>
  <c r="P1316" i="2" s="1"/>
  <c r="P1317" i="2" a="1"/>
  <c r="P1317" i="2" s="1"/>
  <c r="P1318" i="2" a="1"/>
  <c r="P1318" i="2" s="1"/>
  <c r="P1319" i="2" a="1"/>
  <c r="P1319" i="2" s="1"/>
  <c r="P1320" i="2" a="1"/>
  <c r="P1320" i="2" s="1"/>
  <c r="P1321" i="2" a="1"/>
  <c r="P1321" i="2" s="1"/>
  <c r="P1322" i="2" a="1"/>
  <c r="P1322" i="2" s="1"/>
  <c r="P1323" i="2" a="1"/>
  <c r="P1323" i="2" s="1"/>
  <c r="P1324" i="2" a="1"/>
  <c r="P1324" i="2" s="1"/>
  <c r="P1325" i="2" a="1"/>
  <c r="P1325" i="2" s="1"/>
  <c r="P1326" i="2" a="1"/>
  <c r="P1326" i="2" s="1"/>
  <c r="P1327" i="2" a="1"/>
  <c r="P1327" i="2" s="1"/>
  <c r="P1328" i="2" a="1"/>
  <c r="P1328" i="2" s="1"/>
  <c r="P1329" i="2" a="1"/>
  <c r="P1329" i="2" s="1"/>
  <c r="P1330" i="2" a="1"/>
  <c r="P1330" i="2" s="1"/>
  <c r="P1331" i="2" a="1"/>
  <c r="P1331" i="2" s="1"/>
  <c r="P1332" i="2" a="1"/>
  <c r="P1332" i="2" s="1"/>
  <c r="P1333" i="2" a="1"/>
  <c r="P1333" i="2" s="1"/>
  <c r="P1334" i="2" a="1"/>
  <c r="P1334" i="2" s="1"/>
  <c r="P1335" i="2" a="1"/>
  <c r="P1335" i="2" s="1"/>
  <c r="P1336" i="2" a="1"/>
  <c r="P1336" i="2" s="1"/>
  <c r="P1337" i="2" a="1"/>
  <c r="P1337" i="2" s="1"/>
  <c r="P1338" i="2" a="1"/>
  <c r="P1338" i="2" s="1"/>
  <c r="P1339" i="2" a="1"/>
  <c r="P1339" i="2" s="1"/>
  <c r="P1340" i="2" a="1"/>
  <c r="P1340" i="2" s="1"/>
  <c r="P1341" i="2" a="1"/>
  <c r="P1341" i="2" s="1"/>
  <c r="P1342" i="2" a="1"/>
  <c r="P1342" i="2" s="1"/>
  <c r="P1343" i="2" a="1"/>
  <c r="P1343" i="2" s="1"/>
  <c r="P1344" i="2" a="1"/>
  <c r="P1344" i="2" s="1"/>
  <c r="P1345" i="2" a="1"/>
  <c r="P1345" i="2" s="1"/>
  <c r="P1346" i="2" a="1"/>
  <c r="P1346" i="2" s="1"/>
  <c r="P1347" i="2" a="1"/>
  <c r="P1347" i="2" s="1"/>
  <c r="P1348" i="2" a="1"/>
  <c r="P1348" i="2" s="1"/>
  <c r="P1349" i="2" a="1"/>
  <c r="P1349" i="2" s="1"/>
  <c r="P1350" i="2" a="1"/>
  <c r="P1350" i="2" s="1"/>
  <c r="P1351" i="2" a="1"/>
  <c r="P1351" i="2" s="1"/>
  <c r="P1352" i="2" a="1"/>
  <c r="P1352" i="2" s="1"/>
  <c r="P1353" i="2" a="1"/>
  <c r="P1353" i="2" s="1"/>
  <c r="P1354" i="2" a="1"/>
  <c r="P1354" i="2" s="1"/>
  <c r="P1355" i="2" a="1"/>
  <c r="P1355" i="2" s="1"/>
  <c r="P1356" i="2" a="1"/>
  <c r="P1356" i="2" s="1"/>
  <c r="P1357" i="2" a="1"/>
  <c r="P1357" i="2" s="1"/>
  <c r="P1358" i="2" a="1"/>
  <c r="P1358" i="2" s="1"/>
  <c r="P1359" i="2" a="1"/>
  <c r="P1359" i="2" s="1"/>
  <c r="P1360" i="2" a="1"/>
  <c r="P1360" i="2" s="1"/>
  <c r="P1361" i="2" a="1"/>
  <c r="P1361" i="2" s="1"/>
  <c r="P1362" i="2" a="1"/>
  <c r="P1362" i="2" s="1"/>
  <c r="P1363" i="2" a="1"/>
  <c r="P1363" i="2" s="1"/>
  <c r="P1364" i="2" a="1"/>
  <c r="P1364" i="2" s="1"/>
  <c r="P1365" i="2" a="1"/>
  <c r="P1365" i="2" s="1"/>
  <c r="P1366" i="2" a="1"/>
  <c r="P1366" i="2" s="1"/>
  <c r="P1367" i="2" a="1"/>
  <c r="P1367" i="2" s="1"/>
  <c r="P1368" i="2" a="1"/>
  <c r="P1368" i="2" s="1"/>
  <c r="P1369" i="2" a="1"/>
  <c r="P1369" i="2" s="1"/>
  <c r="P1370" i="2" a="1"/>
  <c r="P1370" i="2" s="1"/>
  <c r="P1371" i="2" a="1"/>
  <c r="P1371" i="2" s="1"/>
  <c r="P1372" i="2" a="1"/>
  <c r="P1372" i="2" s="1"/>
  <c r="P1373" i="2" a="1"/>
  <c r="P1373" i="2" s="1"/>
  <c r="P1374" i="2" a="1"/>
  <c r="P1374" i="2" s="1"/>
  <c r="P1375" i="2" a="1"/>
  <c r="P1375" i="2" s="1"/>
  <c r="P1376" i="2" a="1"/>
  <c r="P1376" i="2" s="1"/>
  <c r="P1377" i="2" a="1"/>
  <c r="P1377" i="2" s="1"/>
  <c r="P1378" i="2" a="1"/>
  <c r="P1378" i="2" s="1"/>
  <c r="P1379" i="2" a="1"/>
  <c r="P1379" i="2" s="1"/>
  <c r="P1380" i="2" a="1"/>
  <c r="P1380" i="2" s="1"/>
  <c r="P1381" i="2" a="1"/>
  <c r="P1381" i="2" s="1"/>
  <c r="P1382" i="2" a="1"/>
  <c r="P1382" i="2" s="1"/>
  <c r="P1383" i="2" a="1"/>
  <c r="P1383" i="2" s="1"/>
  <c r="P1384" i="2" a="1"/>
  <c r="P1384" i="2" s="1"/>
  <c r="P1385" i="2" a="1"/>
  <c r="P1385" i="2" s="1"/>
  <c r="P1386" i="2" a="1"/>
  <c r="P1386" i="2" s="1"/>
  <c r="P1387" i="2" a="1"/>
  <c r="P1387" i="2" s="1"/>
  <c r="P1388" i="2" a="1"/>
  <c r="P1388" i="2" s="1"/>
  <c r="P1389" i="2" a="1"/>
  <c r="P1389" i="2" s="1"/>
  <c r="P1390" i="2" a="1"/>
  <c r="P1390" i="2" s="1"/>
  <c r="P1391" i="2" a="1"/>
  <c r="P1391" i="2" s="1"/>
  <c r="P1392" i="2" a="1"/>
  <c r="P1392" i="2" s="1"/>
  <c r="P1393" i="2" a="1"/>
  <c r="P1393" i="2" s="1"/>
  <c r="P1394" i="2" a="1"/>
  <c r="P1394" i="2" s="1"/>
  <c r="P1395" i="2" a="1"/>
  <c r="P1395" i="2" s="1"/>
  <c r="P1396" i="2" a="1"/>
  <c r="P1396" i="2" s="1"/>
  <c r="P1397" i="2" a="1"/>
  <c r="P1397" i="2" s="1"/>
  <c r="P1398" i="2" a="1"/>
  <c r="P1398" i="2" s="1"/>
  <c r="P1399" i="2" a="1"/>
  <c r="P1399" i="2" s="1"/>
  <c r="P1400" i="2" a="1"/>
  <c r="P1400" i="2" s="1"/>
  <c r="P1401" i="2" a="1"/>
  <c r="P1401" i="2" s="1"/>
  <c r="P1402" i="2" a="1"/>
  <c r="P1402" i="2" s="1"/>
  <c r="P1403" i="2" a="1"/>
  <c r="P1403" i="2" s="1"/>
  <c r="P1404" i="2" a="1"/>
  <c r="P1404" i="2" s="1"/>
  <c r="P1405" i="2" a="1"/>
  <c r="P1405" i="2" s="1"/>
  <c r="P1406" i="2" a="1"/>
  <c r="P1406" i="2" s="1"/>
  <c r="P1407" i="2" a="1"/>
  <c r="P1407" i="2" s="1"/>
  <c r="P1408" i="2" a="1"/>
  <c r="P1408" i="2" s="1"/>
  <c r="P1409" i="2" a="1"/>
  <c r="P1409" i="2" s="1"/>
  <c r="P1410" i="2" a="1"/>
  <c r="P1410" i="2" s="1"/>
  <c r="P1411" i="2" a="1"/>
  <c r="P1411" i="2" s="1"/>
  <c r="P1412" i="2" a="1"/>
  <c r="P1412" i="2" s="1"/>
  <c r="P1413" i="2" a="1"/>
  <c r="P1413" i="2" s="1"/>
  <c r="P1414" i="2" a="1"/>
  <c r="P1414" i="2" s="1"/>
  <c r="P1415" i="2" a="1"/>
  <c r="P1415" i="2" s="1"/>
  <c r="P1416" i="2" a="1"/>
  <c r="P1416" i="2" s="1"/>
  <c r="P1417" i="2" a="1"/>
  <c r="P1417" i="2" s="1"/>
  <c r="P1418" i="2" a="1"/>
  <c r="P1418" i="2" s="1"/>
  <c r="P1419" i="2" a="1"/>
  <c r="P1419" i="2" s="1"/>
  <c r="P1420" i="2" a="1"/>
  <c r="P1420" i="2" s="1"/>
  <c r="P1421" i="2" a="1"/>
  <c r="P1421" i="2" s="1"/>
  <c r="P1422" i="2" a="1"/>
  <c r="P1422" i="2" s="1"/>
  <c r="P1423" i="2" a="1"/>
  <c r="P1423" i="2" s="1"/>
  <c r="P1424" i="2" a="1"/>
  <c r="P1424" i="2" s="1"/>
  <c r="P1425" i="2" a="1"/>
  <c r="P1425" i="2" s="1"/>
  <c r="P1426" i="2" a="1"/>
  <c r="P1426" i="2" s="1"/>
  <c r="P1427" i="2" a="1"/>
  <c r="P1427" i="2" s="1"/>
  <c r="P1428" i="2" a="1"/>
  <c r="P1428" i="2" s="1"/>
  <c r="P1429" i="2" a="1"/>
  <c r="P1429" i="2" s="1"/>
  <c r="P1430" i="2" a="1"/>
  <c r="P1430" i="2" s="1"/>
  <c r="P1431" i="2" a="1"/>
  <c r="P1431" i="2" s="1"/>
  <c r="P1432" i="2" a="1"/>
  <c r="P1432" i="2" s="1"/>
  <c r="P1433" i="2" a="1"/>
  <c r="P1433" i="2" s="1"/>
  <c r="P1434" i="2" a="1"/>
  <c r="P1434" i="2" s="1"/>
  <c r="P1435" i="2" a="1"/>
  <c r="P1435" i="2" s="1"/>
  <c r="P1436" i="2" a="1"/>
  <c r="P1436" i="2" s="1"/>
  <c r="P1437" i="2" a="1"/>
  <c r="P1437" i="2" s="1"/>
  <c r="P1438" i="2" a="1"/>
  <c r="P1438" i="2" s="1"/>
  <c r="P1439" i="2" a="1"/>
  <c r="P1439" i="2" s="1"/>
  <c r="P1440" i="2" a="1"/>
  <c r="P1440" i="2" s="1"/>
  <c r="P1441" i="2" a="1"/>
  <c r="P1441" i="2" s="1"/>
  <c r="P1442" i="2" a="1"/>
  <c r="P1442" i="2" s="1"/>
  <c r="P1443" i="2" a="1"/>
  <c r="P1443" i="2" s="1"/>
  <c r="P1444" i="2" a="1"/>
  <c r="P1444" i="2" s="1"/>
  <c r="P1445" i="2" a="1"/>
  <c r="P1445" i="2" s="1"/>
  <c r="P1446" i="2" a="1"/>
  <c r="P1446" i="2" s="1"/>
  <c r="P1447" i="2" a="1"/>
  <c r="P1447" i="2" s="1"/>
  <c r="P1448" i="2" a="1"/>
  <c r="P1448" i="2" s="1"/>
  <c r="P1449" i="2" a="1"/>
  <c r="P1449" i="2" s="1"/>
  <c r="P1450" i="2" a="1"/>
  <c r="P1450" i="2" s="1"/>
  <c r="P1451" i="2" a="1"/>
  <c r="P1451" i="2" s="1"/>
  <c r="P1452" i="2" a="1"/>
  <c r="P1452" i="2" s="1"/>
  <c r="P1453" i="2" a="1"/>
  <c r="P1453" i="2" s="1"/>
  <c r="P1454" i="2" a="1"/>
  <c r="P1454" i="2" s="1"/>
  <c r="P1455" i="2" a="1"/>
  <c r="P1455" i="2" s="1"/>
  <c r="P1456" i="2" a="1"/>
  <c r="P1456" i="2" s="1"/>
  <c r="P1457" i="2" a="1"/>
  <c r="P1457" i="2" s="1"/>
  <c r="P1458" i="2" a="1"/>
  <c r="P1458" i="2" s="1"/>
  <c r="P1459" i="2" a="1"/>
  <c r="P1459" i="2" s="1"/>
  <c r="P1460" i="2" a="1"/>
  <c r="P1460" i="2" s="1"/>
  <c r="P1461" i="2" a="1"/>
  <c r="P1461" i="2" s="1"/>
  <c r="P1462" i="2" a="1"/>
  <c r="P1462" i="2" s="1"/>
  <c r="P1463" i="2" a="1"/>
  <c r="P1463" i="2" s="1"/>
  <c r="P1464" i="2" a="1"/>
  <c r="P1464" i="2" s="1"/>
  <c r="P1465" i="2" a="1"/>
  <c r="P1465" i="2" s="1"/>
  <c r="P1466" i="2" a="1"/>
  <c r="P1466" i="2" s="1"/>
  <c r="P1467" i="2" a="1"/>
  <c r="P1467" i="2" s="1"/>
  <c r="P1468" i="2" a="1"/>
  <c r="P1468" i="2" s="1"/>
  <c r="P1469" i="2" a="1"/>
  <c r="P1469" i="2" s="1"/>
  <c r="P1470" i="2" a="1"/>
  <c r="P1470" i="2" s="1"/>
  <c r="P1471" i="2" a="1"/>
  <c r="P1471" i="2" s="1"/>
  <c r="P1472" i="2" a="1"/>
  <c r="P1472" i="2" s="1"/>
  <c r="P1473" i="2" a="1"/>
  <c r="P1473" i="2" s="1"/>
  <c r="P1474" i="2" a="1"/>
  <c r="P1474" i="2" s="1"/>
  <c r="P1475" i="2" a="1"/>
  <c r="P1475" i="2" s="1"/>
  <c r="P1476" i="2" a="1"/>
  <c r="P1476" i="2" s="1"/>
  <c r="P1477" i="2" a="1"/>
  <c r="P1477" i="2" s="1"/>
  <c r="P1478" i="2" a="1"/>
  <c r="P1478" i="2" s="1"/>
  <c r="P1479" i="2" a="1"/>
  <c r="P1479" i="2" s="1"/>
  <c r="P1480" i="2" a="1"/>
  <c r="P1480" i="2" s="1"/>
  <c r="P1481" i="2" a="1"/>
  <c r="P1481" i="2" s="1"/>
  <c r="P1482" i="2" a="1"/>
  <c r="P1482" i="2" s="1"/>
  <c r="P1483" i="2" a="1"/>
  <c r="P1483" i="2" s="1"/>
  <c r="P1484" i="2" a="1"/>
  <c r="P1484" i="2" s="1"/>
  <c r="P1485" i="2" a="1"/>
  <c r="P1485" i="2" s="1"/>
  <c r="P1486" i="2" a="1"/>
  <c r="P1486" i="2" s="1"/>
  <c r="P1487" i="2" a="1"/>
  <c r="P1487" i="2" s="1"/>
  <c r="P1488" i="2" a="1"/>
  <c r="P1488" i="2" s="1"/>
  <c r="P1489" i="2" a="1"/>
  <c r="P1489" i="2" s="1"/>
  <c r="P1490" i="2" a="1"/>
  <c r="P1490" i="2" s="1"/>
  <c r="P1491" i="2" a="1"/>
  <c r="P1491" i="2" s="1"/>
  <c r="P1492" i="2" a="1"/>
  <c r="P1492" i="2" s="1"/>
  <c r="P1493" i="2" a="1"/>
  <c r="P1493" i="2" s="1"/>
  <c r="P1494" i="2" a="1"/>
  <c r="P1494" i="2" s="1"/>
  <c r="P1495" i="2" a="1"/>
  <c r="P1495" i="2" s="1"/>
  <c r="P1496" i="2" a="1"/>
  <c r="P1496" i="2" s="1"/>
  <c r="P1497" i="2" a="1"/>
  <c r="P1497" i="2" s="1"/>
  <c r="P1498" i="2" a="1"/>
  <c r="P1498" i="2" s="1"/>
  <c r="P1499" i="2" a="1"/>
  <c r="P1499" i="2" s="1"/>
  <c r="P1500" i="2" a="1"/>
  <c r="P1500" i="2" s="1"/>
  <c r="P1501" i="2" a="1"/>
  <c r="P1501" i="2" s="1"/>
  <c r="P1502" i="2" a="1"/>
  <c r="P1502" i="2" s="1"/>
  <c r="P1503" i="2" a="1"/>
  <c r="P1503" i="2" s="1"/>
  <c r="P1504" i="2" a="1"/>
  <c r="P1504" i="2" s="1"/>
  <c r="P1505" i="2" a="1"/>
  <c r="P1505" i="2" s="1"/>
  <c r="P1506" i="2" a="1"/>
  <c r="P1506" i="2" s="1"/>
  <c r="P1507" i="2" a="1"/>
  <c r="P1507" i="2" s="1"/>
  <c r="P1508" i="2" a="1"/>
  <c r="P1508" i="2" s="1"/>
  <c r="P1509" i="2" a="1"/>
  <c r="P1509" i="2" s="1"/>
  <c r="P1510" i="2" a="1"/>
  <c r="P1510" i="2" s="1"/>
  <c r="P1511" i="2" a="1"/>
  <c r="P1511" i="2" s="1"/>
  <c r="P1512" i="2" a="1"/>
  <c r="P1512" i="2" s="1"/>
  <c r="P1513" i="2" a="1"/>
  <c r="P1513" i="2" s="1"/>
  <c r="P1514" i="2" a="1"/>
  <c r="P1514" i="2" s="1"/>
  <c r="P1515" i="2" a="1"/>
  <c r="P1515" i="2" s="1"/>
  <c r="P1516" i="2" a="1"/>
  <c r="P1516" i="2" s="1"/>
  <c r="P1517" i="2" a="1"/>
  <c r="P1517" i="2" s="1"/>
  <c r="P1518" i="2" a="1"/>
  <c r="P1518" i="2" s="1"/>
  <c r="P1519" i="2" a="1"/>
  <c r="P1519" i="2" s="1"/>
  <c r="P1520" i="2" a="1"/>
  <c r="P1520" i="2" s="1"/>
  <c r="P1521" i="2" a="1"/>
  <c r="P1521" i="2" s="1"/>
  <c r="P1522" i="2" a="1"/>
  <c r="P1522" i="2" s="1"/>
  <c r="P1523" i="2" a="1"/>
  <c r="P1523" i="2" s="1"/>
  <c r="P1524" i="2" a="1"/>
  <c r="P1524" i="2" s="1"/>
  <c r="P1525" i="2" a="1"/>
  <c r="P1525" i="2" s="1"/>
  <c r="P1526" i="2" a="1"/>
  <c r="P1526" i="2" s="1"/>
  <c r="P1527" i="2" a="1"/>
  <c r="P1527" i="2" s="1"/>
  <c r="P1528" i="2" a="1"/>
  <c r="P1528" i="2" s="1"/>
  <c r="P1529" i="2" a="1"/>
  <c r="P1529" i="2" s="1"/>
  <c r="P1530" i="2" a="1"/>
  <c r="P1530" i="2" s="1"/>
  <c r="P1531" i="2" a="1"/>
  <c r="P1531" i="2" s="1"/>
  <c r="P1532" i="2" a="1"/>
  <c r="P1532" i="2" s="1"/>
  <c r="P1533" i="2" a="1"/>
  <c r="P1533" i="2" s="1"/>
  <c r="P1534" i="2" a="1"/>
  <c r="P1534" i="2" s="1"/>
  <c r="P1535" i="2" a="1"/>
  <c r="P1535" i="2" s="1"/>
  <c r="P1536" i="2" a="1"/>
  <c r="P1536" i="2" s="1"/>
  <c r="P1537" i="2" a="1"/>
  <c r="P1537" i="2" s="1"/>
  <c r="P1538" i="2" a="1"/>
  <c r="P1538" i="2" s="1"/>
  <c r="P1539" i="2" a="1"/>
  <c r="P1539" i="2" s="1"/>
  <c r="P1540" i="2" a="1"/>
  <c r="P1540" i="2" s="1"/>
  <c r="P1541" i="2" a="1"/>
  <c r="P1541" i="2" s="1"/>
  <c r="P1542" i="2" a="1"/>
  <c r="P1542" i="2" s="1"/>
  <c r="P1543" i="2" a="1"/>
  <c r="P1543" i="2" s="1"/>
  <c r="P1544" i="2" a="1"/>
  <c r="P1544" i="2" s="1"/>
  <c r="P1545" i="2" a="1"/>
  <c r="P1545" i="2" s="1"/>
  <c r="P1546" i="2" a="1"/>
  <c r="P1546" i="2" s="1"/>
  <c r="P1547" i="2" a="1"/>
  <c r="P1547" i="2" s="1"/>
  <c r="P1548" i="2" a="1"/>
  <c r="P1548" i="2" s="1"/>
  <c r="P1549" i="2" a="1"/>
  <c r="P1549" i="2" s="1"/>
  <c r="P1550" i="2" a="1"/>
  <c r="P1550" i="2" s="1"/>
  <c r="P1551" i="2" a="1"/>
  <c r="P1551" i="2" s="1"/>
  <c r="P1552" i="2" a="1"/>
  <c r="P1552" i="2" s="1"/>
  <c r="P1553" i="2" a="1"/>
  <c r="P1553" i="2" s="1"/>
  <c r="P1554" i="2" a="1"/>
  <c r="P1554" i="2" s="1"/>
  <c r="P1555" i="2" a="1"/>
  <c r="P1555" i="2" s="1"/>
  <c r="P1556" i="2" a="1"/>
  <c r="P1556" i="2" s="1"/>
  <c r="P1557" i="2" a="1"/>
  <c r="P1557" i="2" s="1"/>
  <c r="P1558" i="2" a="1"/>
  <c r="P1558" i="2" s="1"/>
  <c r="P1559" i="2" a="1"/>
  <c r="P1559" i="2" s="1"/>
  <c r="P1560" i="2" a="1"/>
  <c r="P1560" i="2" s="1"/>
  <c r="P1561" i="2" a="1"/>
  <c r="P1561" i="2" s="1"/>
  <c r="P1562" i="2" a="1"/>
  <c r="P1562" i="2" s="1"/>
  <c r="P1563" i="2" a="1"/>
  <c r="P1563" i="2" s="1"/>
  <c r="P1564" i="2" a="1"/>
  <c r="P1564" i="2" s="1"/>
  <c r="P1565" i="2" a="1"/>
  <c r="P1565" i="2" s="1"/>
  <c r="P1566" i="2" a="1"/>
  <c r="P1566" i="2" s="1"/>
  <c r="P1567" i="2" a="1"/>
  <c r="P1567" i="2" s="1"/>
  <c r="P1568" i="2" a="1"/>
  <c r="P1568" i="2" s="1"/>
  <c r="P1569" i="2" a="1"/>
  <c r="P1569" i="2" s="1"/>
  <c r="P1570" i="2" a="1"/>
  <c r="P1570" i="2" s="1"/>
  <c r="P1571" i="2" a="1"/>
  <c r="P1571" i="2" s="1"/>
  <c r="P1572" i="2" a="1"/>
  <c r="P1572" i="2" s="1"/>
  <c r="P1573" i="2" a="1"/>
  <c r="P1573" i="2" s="1"/>
  <c r="P1574" i="2" a="1"/>
  <c r="P1574" i="2" s="1"/>
  <c r="P1575" i="2" a="1"/>
  <c r="P1575" i="2" s="1"/>
  <c r="P1576" i="2" a="1"/>
  <c r="P1576" i="2" s="1"/>
  <c r="P1577" i="2" a="1"/>
  <c r="P1577" i="2" s="1"/>
  <c r="P1578" i="2" a="1"/>
  <c r="P1578" i="2" s="1"/>
  <c r="P1579" i="2" a="1"/>
  <c r="P1579" i="2" s="1"/>
  <c r="P1580" i="2" a="1"/>
  <c r="P1580" i="2" s="1"/>
  <c r="P1581" i="2" a="1"/>
  <c r="P1581" i="2" s="1"/>
  <c r="P1582" i="2" a="1"/>
  <c r="P1582" i="2" s="1"/>
  <c r="P1583" i="2" a="1"/>
  <c r="P1583" i="2" s="1"/>
  <c r="P1584" i="2" a="1"/>
  <c r="P1584" i="2" s="1"/>
  <c r="P1585" i="2" a="1"/>
  <c r="P1585" i="2" s="1"/>
  <c r="P1586" i="2" a="1"/>
  <c r="P1586" i="2" s="1"/>
  <c r="P1587" i="2" a="1"/>
  <c r="P1587" i="2" s="1"/>
  <c r="P1588" i="2" a="1"/>
  <c r="P1588" i="2" s="1"/>
  <c r="P1589" i="2" a="1"/>
  <c r="P1589" i="2" s="1"/>
  <c r="P1590" i="2" a="1"/>
  <c r="P1590" i="2" s="1"/>
  <c r="P1591" i="2" a="1"/>
  <c r="P1591" i="2" s="1"/>
  <c r="P1592" i="2" a="1"/>
  <c r="P1592" i="2" s="1"/>
  <c r="P1593" i="2" a="1"/>
  <c r="P1593" i="2" s="1"/>
  <c r="P1594" i="2" a="1"/>
  <c r="P1594" i="2" s="1"/>
  <c r="P1595" i="2" a="1"/>
  <c r="P1595" i="2" s="1"/>
  <c r="P1596" i="2" a="1"/>
  <c r="P1596" i="2" s="1"/>
  <c r="P1597" i="2" a="1"/>
  <c r="P1597" i="2" s="1"/>
  <c r="P1598" i="2" a="1"/>
  <c r="P1598" i="2" s="1"/>
  <c r="P1599" i="2" a="1"/>
  <c r="P1599" i="2" s="1"/>
  <c r="P1600" i="2" a="1"/>
  <c r="P1600" i="2" s="1"/>
  <c r="P1601" i="2" a="1"/>
  <c r="P1601" i="2" s="1"/>
  <c r="P1602" i="2" a="1"/>
  <c r="P1602" i="2" s="1"/>
  <c r="P1603" i="2" a="1"/>
  <c r="P1603" i="2" s="1"/>
  <c r="P1604" i="2" a="1"/>
  <c r="P1604" i="2" s="1"/>
  <c r="P1605" i="2" a="1"/>
  <c r="P1605" i="2" s="1"/>
  <c r="P1606" i="2" a="1"/>
  <c r="P1606" i="2" s="1"/>
  <c r="P1607" i="2" a="1"/>
  <c r="P1607" i="2" s="1"/>
  <c r="P1608" i="2" a="1"/>
  <c r="P1608" i="2" s="1"/>
  <c r="P1609" i="2" a="1"/>
  <c r="P1609" i="2" s="1"/>
  <c r="P1610" i="2" a="1"/>
  <c r="P1610" i="2" s="1"/>
  <c r="P1611" i="2" a="1"/>
  <c r="P1611" i="2" s="1"/>
  <c r="P1612" i="2" a="1"/>
  <c r="P1612" i="2" s="1"/>
  <c r="P1613" i="2" a="1"/>
  <c r="P1613" i="2" s="1"/>
  <c r="P1614" i="2" a="1"/>
  <c r="P1614" i="2" s="1"/>
  <c r="P1615" i="2" a="1"/>
  <c r="P1615" i="2" s="1"/>
  <c r="P1616" i="2" a="1"/>
  <c r="P1616" i="2" s="1"/>
  <c r="P1617" i="2" a="1"/>
  <c r="P1617" i="2" s="1"/>
  <c r="P1618" i="2" a="1"/>
  <c r="P1618" i="2" s="1"/>
  <c r="P1619" i="2" a="1"/>
  <c r="P1619" i="2" s="1"/>
  <c r="P1620" i="2" a="1"/>
  <c r="P1620" i="2" s="1"/>
  <c r="P1621" i="2" a="1"/>
  <c r="P1621" i="2" s="1"/>
  <c r="P1622" i="2" a="1"/>
  <c r="P1622" i="2" s="1"/>
  <c r="P1623" i="2" a="1"/>
  <c r="P1623" i="2" s="1"/>
  <c r="P1624" i="2" a="1"/>
  <c r="P1624" i="2" s="1"/>
  <c r="P1625" i="2" a="1"/>
  <c r="P1625" i="2" s="1"/>
  <c r="P1626" i="2" a="1"/>
  <c r="P1626" i="2" s="1"/>
  <c r="P1627" i="2" a="1"/>
  <c r="P1627" i="2" s="1"/>
  <c r="P1628" i="2" a="1"/>
  <c r="P1628" i="2" s="1"/>
  <c r="P1629" i="2" a="1"/>
  <c r="P1629" i="2" s="1"/>
  <c r="P1630" i="2" a="1"/>
  <c r="P1630" i="2" s="1"/>
  <c r="P1631" i="2" a="1"/>
  <c r="P1631" i="2" s="1"/>
  <c r="P1632" i="2" a="1"/>
  <c r="P1632" i="2" s="1"/>
  <c r="P1633" i="2" a="1"/>
  <c r="P1633" i="2" s="1"/>
  <c r="P1634" i="2" a="1"/>
  <c r="P1634" i="2" s="1"/>
  <c r="P1635" i="2" a="1"/>
  <c r="P1635" i="2" s="1"/>
  <c r="P1636" i="2" a="1"/>
  <c r="P1636" i="2" s="1"/>
  <c r="P1637" i="2" a="1"/>
  <c r="P1637" i="2" s="1"/>
  <c r="P1638" i="2" a="1"/>
  <c r="P1638" i="2" s="1"/>
  <c r="P1639" i="2" a="1"/>
  <c r="P1639" i="2" s="1"/>
  <c r="P1640" i="2" a="1"/>
  <c r="P1640" i="2" s="1"/>
  <c r="P1641" i="2" a="1"/>
  <c r="P1641" i="2" s="1"/>
  <c r="P1642" i="2" a="1"/>
  <c r="P1642" i="2" s="1"/>
  <c r="P1643" i="2" a="1"/>
  <c r="P1643" i="2" s="1"/>
  <c r="P1644" i="2" a="1"/>
  <c r="P1644" i="2" s="1"/>
  <c r="P1645" i="2" a="1"/>
  <c r="P1645" i="2" s="1"/>
  <c r="P1646" i="2" a="1"/>
  <c r="P1646" i="2" s="1"/>
  <c r="P1647" i="2" a="1"/>
  <c r="P1647" i="2" s="1"/>
  <c r="P1648" i="2" a="1"/>
  <c r="P1648" i="2" s="1"/>
  <c r="P1649" i="2" a="1"/>
  <c r="P1649" i="2" s="1"/>
  <c r="P1650" i="2" a="1"/>
  <c r="P1650" i="2" s="1"/>
  <c r="P1651" i="2" a="1"/>
  <c r="P1651" i="2" s="1"/>
  <c r="P1652" i="2" a="1"/>
  <c r="P1652" i="2" s="1"/>
  <c r="P1653" i="2" a="1"/>
  <c r="P1653" i="2" s="1"/>
  <c r="P1654" i="2" a="1"/>
  <c r="P1654" i="2" s="1"/>
  <c r="P1655" i="2" a="1"/>
  <c r="P1655" i="2" s="1"/>
  <c r="P1656" i="2" a="1"/>
  <c r="P1656" i="2" s="1"/>
  <c r="P1657" i="2" a="1"/>
  <c r="P1657" i="2" s="1"/>
  <c r="P1658" i="2" a="1"/>
  <c r="P1658" i="2" s="1"/>
  <c r="P1659" i="2" a="1"/>
  <c r="P1659" i="2" s="1"/>
  <c r="P1660" i="2" a="1"/>
  <c r="P1660" i="2" s="1"/>
  <c r="P1661" i="2" a="1"/>
  <c r="P1661" i="2" s="1"/>
  <c r="P1662" i="2" a="1"/>
  <c r="P1662" i="2" s="1"/>
  <c r="P1663" i="2" a="1"/>
  <c r="P1663" i="2" s="1"/>
  <c r="P1664" i="2" a="1"/>
  <c r="P1664" i="2" s="1"/>
  <c r="P1665" i="2" a="1"/>
  <c r="P1665" i="2" s="1"/>
  <c r="P1666" i="2" a="1"/>
  <c r="P1666" i="2" s="1"/>
  <c r="P1667" i="2" a="1"/>
  <c r="P1667" i="2" s="1"/>
  <c r="P1668" i="2" a="1"/>
  <c r="P1668" i="2" s="1"/>
  <c r="P1669" i="2" a="1"/>
  <c r="P1669" i="2" s="1"/>
  <c r="P1670" i="2" a="1"/>
  <c r="P1670" i="2" s="1"/>
  <c r="P1671" i="2" a="1"/>
  <c r="P1671" i="2" s="1"/>
  <c r="P1672" i="2" a="1"/>
  <c r="P1672" i="2" s="1"/>
  <c r="P1673" i="2" a="1"/>
  <c r="P1673" i="2" s="1"/>
  <c r="P1674" i="2" a="1"/>
  <c r="P1674" i="2" s="1"/>
  <c r="P1675" i="2" a="1"/>
  <c r="P1675" i="2" s="1"/>
  <c r="P1676" i="2" a="1"/>
  <c r="P1676" i="2" s="1"/>
  <c r="P1677" i="2" a="1"/>
  <c r="P1677" i="2" s="1"/>
  <c r="P1678" i="2" a="1"/>
  <c r="P1678" i="2" s="1"/>
  <c r="P1679" i="2" a="1"/>
  <c r="P1679" i="2" s="1"/>
  <c r="P1680" i="2" a="1"/>
  <c r="P1680" i="2" s="1"/>
  <c r="P1681" i="2" a="1"/>
  <c r="P1681" i="2" s="1"/>
  <c r="P1682" i="2" a="1"/>
  <c r="P1682" i="2" s="1"/>
  <c r="P1683" i="2" a="1"/>
  <c r="P1683" i="2" s="1"/>
  <c r="P1684" i="2" a="1"/>
  <c r="P1684" i="2" s="1"/>
  <c r="P1685" i="2" a="1"/>
  <c r="P1685" i="2" s="1"/>
  <c r="P1686" i="2" a="1"/>
  <c r="P1686" i="2" s="1"/>
  <c r="P1687" i="2" a="1"/>
  <c r="P1687" i="2" s="1"/>
  <c r="P1688" i="2" a="1"/>
  <c r="P1688" i="2" s="1"/>
  <c r="P1689" i="2" a="1"/>
  <c r="P1689" i="2" s="1"/>
  <c r="P1690" i="2" a="1"/>
  <c r="P1690" i="2" s="1"/>
  <c r="P1691" i="2" a="1"/>
  <c r="P1691" i="2" s="1"/>
  <c r="P1692" i="2" a="1"/>
  <c r="P1692" i="2" s="1"/>
  <c r="P1693" i="2" a="1"/>
  <c r="P1693" i="2" s="1"/>
  <c r="P1694" i="2" a="1"/>
  <c r="P1694" i="2" s="1"/>
  <c r="P1695" i="2" a="1"/>
  <c r="P1695" i="2" s="1"/>
  <c r="P1696" i="2" a="1"/>
  <c r="P1696" i="2" s="1"/>
  <c r="P1697" i="2" a="1"/>
  <c r="P1697" i="2" s="1"/>
  <c r="P1698" i="2" a="1"/>
  <c r="P1698" i="2" s="1"/>
  <c r="P1699" i="2" a="1"/>
  <c r="P1699" i="2" s="1"/>
  <c r="P1700" i="2" a="1"/>
  <c r="P1700" i="2" s="1"/>
  <c r="P1701" i="2" a="1"/>
  <c r="P1701" i="2" s="1"/>
  <c r="P1702" i="2" a="1"/>
  <c r="P1702" i="2" s="1"/>
  <c r="P1703" i="2" a="1"/>
  <c r="P1703" i="2" s="1"/>
  <c r="P1704" i="2" a="1"/>
  <c r="P1704" i="2" s="1"/>
  <c r="P1705" i="2" a="1"/>
  <c r="P1705" i="2" s="1"/>
  <c r="P1706" i="2" a="1"/>
  <c r="P1706" i="2" s="1"/>
  <c r="P1707" i="2" a="1"/>
  <c r="P1707" i="2" s="1"/>
  <c r="P1708" i="2" a="1"/>
  <c r="P1708" i="2" s="1"/>
  <c r="P1709" i="2" a="1"/>
  <c r="P1709" i="2" s="1"/>
  <c r="P1710" i="2" a="1"/>
  <c r="P1710" i="2" s="1"/>
  <c r="P1711" i="2" a="1"/>
  <c r="P1711" i="2" s="1"/>
  <c r="P1712" i="2" a="1"/>
  <c r="P1712" i="2" s="1"/>
  <c r="P1713" i="2" a="1"/>
  <c r="P1713" i="2" s="1"/>
  <c r="P1714" i="2" a="1"/>
  <c r="P1714" i="2" s="1"/>
  <c r="P1715" i="2" a="1"/>
  <c r="P1715" i="2" s="1"/>
  <c r="P1716" i="2" a="1"/>
  <c r="P1716" i="2" s="1"/>
  <c r="P1717" i="2" a="1"/>
  <c r="P1717" i="2" s="1"/>
  <c r="P1718" i="2" a="1"/>
  <c r="P1718" i="2" s="1"/>
  <c r="P1719" i="2" a="1"/>
  <c r="P1719" i="2" s="1"/>
  <c r="P1720" i="2" a="1"/>
  <c r="P1720" i="2" s="1"/>
  <c r="P1721" i="2" a="1"/>
  <c r="P1721" i="2" s="1"/>
  <c r="P1722" i="2" a="1"/>
  <c r="P1722" i="2" s="1"/>
  <c r="P1723" i="2" a="1"/>
  <c r="P1723" i="2" s="1"/>
  <c r="P1724" i="2" a="1"/>
  <c r="P1724" i="2" s="1"/>
  <c r="P1725" i="2" a="1"/>
  <c r="P1725" i="2" s="1"/>
  <c r="P1726" i="2" a="1"/>
  <c r="P1726" i="2" s="1"/>
  <c r="P1727" i="2" a="1"/>
  <c r="P1727" i="2" s="1"/>
  <c r="P1728" i="2" a="1"/>
  <c r="P1728" i="2" s="1"/>
  <c r="P1729" i="2" a="1"/>
  <c r="P1729" i="2" s="1"/>
  <c r="P1730" i="2" a="1"/>
  <c r="P1730" i="2" s="1"/>
  <c r="P1731" i="2" a="1"/>
  <c r="P1731" i="2" s="1"/>
  <c r="P1732" i="2" a="1"/>
  <c r="P1732" i="2" s="1"/>
  <c r="P1733" i="2" a="1"/>
  <c r="P1733" i="2" s="1"/>
  <c r="P1734" i="2" a="1"/>
  <c r="P1734" i="2" s="1"/>
  <c r="P1735" i="2" a="1"/>
  <c r="P1735" i="2" s="1"/>
  <c r="P1736" i="2" a="1"/>
  <c r="P1736" i="2" s="1"/>
  <c r="P1737" i="2" a="1"/>
  <c r="P1737" i="2" s="1"/>
  <c r="P1738" i="2" a="1"/>
  <c r="P1738" i="2" s="1"/>
  <c r="P1739" i="2" a="1"/>
  <c r="P1739" i="2" s="1"/>
  <c r="P1740" i="2" a="1"/>
  <c r="P1740" i="2" s="1"/>
  <c r="P1741" i="2" a="1"/>
  <c r="P1741" i="2" s="1"/>
  <c r="P1742" i="2" a="1"/>
  <c r="P1742" i="2" s="1"/>
  <c r="P1743" i="2" a="1"/>
  <c r="P1743" i="2" s="1"/>
  <c r="P1744" i="2" a="1"/>
  <c r="P1744" i="2" s="1"/>
  <c r="P1745" i="2" a="1"/>
  <c r="P1745" i="2" s="1"/>
  <c r="P1746" i="2" a="1"/>
  <c r="P1746" i="2" s="1"/>
  <c r="P1747" i="2" a="1"/>
  <c r="P1747" i="2" s="1"/>
  <c r="P1748" i="2" a="1"/>
  <c r="P1748" i="2" s="1"/>
  <c r="P1749" i="2" a="1"/>
  <c r="P1749" i="2" s="1"/>
  <c r="P1750" i="2" a="1"/>
  <c r="P1750" i="2" s="1"/>
  <c r="P1751" i="2" a="1"/>
  <c r="P1751" i="2" s="1"/>
  <c r="P1752" i="2" a="1"/>
  <c r="P1752" i="2" s="1"/>
  <c r="P1753" i="2" a="1"/>
  <c r="P1753" i="2" s="1"/>
  <c r="P1754" i="2" a="1"/>
  <c r="P1754" i="2" s="1"/>
  <c r="P1755" i="2" a="1"/>
  <c r="P1755" i="2" s="1"/>
  <c r="P1756" i="2" a="1"/>
  <c r="P1756" i="2" s="1"/>
  <c r="P1757" i="2" a="1"/>
  <c r="P1757" i="2" s="1"/>
  <c r="P1758" i="2" a="1"/>
  <c r="P1758" i="2" s="1"/>
  <c r="P1759" i="2" a="1"/>
  <c r="P1759" i="2" s="1"/>
  <c r="P1760" i="2" a="1"/>
  <c r="P1760" i="2" s="1"/>
  <c r="P1761" i="2" a="1"/>
  <c r="P1761" i="2" s="1"/>
  <c r="P1762" i="2" a="1"/>
  <c r="P1762" i="2" s="1"/>
  <c r="P1763" i="2" a="1"/>
  <c r="P1763" i="2" s="1"/>
  <c r="P1764" i="2" a="1"/>
  <c r="P1764" i="2" s="1"/>
  <c r="P1765" i="2" a="1"/>
  <c r="P1765" i="2" s="1"/>
  <c r="P1766" i="2" a="1"/>
  <c r="P1766" i="2" s="1"/>
  <c r="P1767" i="2" a="1"/>
  <c r="P1767" i="2" s="1"/>
  <c r="P1768" i="2" a="1"/>
  <c r="P1768" i="2" s="1"/>
  <c r="P1769" i="2" a="1"/>
  <c r="P1769" i="2" s="1"/>
  <c r="P1770" i="2" a="1"/>
  <c r="P1770" i="2" s="1"/>
  <c r="P1771" i="2" a="1"/>
  <c r="P1771" i="2" s="1"/>
  <c r="P1772" i="2" a="1"/>
  <c r="P1772" i="2" s="1"/>
  <c r="P1773" i="2" a="1"/>
  <c r="P1773" i="2" s="1"/>
  <c r="P1774" i="2" a="1"/>
  <c r="P1774" i="2" s="1"/>
  <c r="P1775" i="2" a="1"/>
  <c r="P1775" i="2" s="1"/>
  <c r="P1776" i="2" a="1"/>
  <c r="P1776" i="2" s="1"/>
  <c r="P1777" i="2" a="1"/>
  <c r="P1777" i="2" s="1"/>
  <c r="P1778" i="2" a="1"/>
  <c r="P1778" i="2" s="1"/>
  <c r="P1779" i="2" a="1"/>
  <c r="P1779" i="2" s="1"/>
  <c r="P1780" i="2" a="1"/>
  <c r="P1780" i="2" s="1"/>
  <c r="P1781" i="2" a="1"/>
  <c r="P1781" i="2" s="1"/>
  <c r="P1782" i="2" a="1"/>
  <c r="P1782" i="2" s="1"/>
  <c r="P1783" i="2" a="1"/>
  <c r="P1783" i="2" s="1"/>
  <c r="P1784" i="2" a="1"/>
  <c r="P1784" i="2" s="1"/>
  <c r="P1785" i="2" a="1"/>
  <c r="P1785" i="2" s="1"/>
  <c r="P1786" i="2" a="1"/>
  <c r="P1786" i="2" s="1"/>
  <c r="P1787" i="2" a="1"/>
  <c r="P1787" i="2" s="1"/>
  <c r="P1788" i="2" a="1"/>
  <c r="P1788" i="2" s="1"/>
  <c r="P1789" i="2" a="1"/>
  <c r="P1789" i="2" s="1"/>
  <c r="P1790" i="2" a="1"/>
  <c r="P1790" i="2" s="1"/>
  <c r="P1791" i="2" a="1"/>
  <c r="P1791" i="2" s="1"/>
  <c r="P1792" i="2" a="1"/>
  <c r="P1792" i="2" s="1"/>
  <c r="P1793" i="2" a="1"/>
  <c r="P1793" i="2" s="1"/>
  <c r="P1794" i="2" a="1"/>
  <c r="P1794" i="2" s="1"/>
  <c r="P1795" i="2" a="1"/>
  <c r="P1795" i="2" s="1"/>
  <c r="P1796" i="2" a="1"/>
  <c r="P1796" i="2" s="1"/>
  <c r="P1797" i="2" a="1"/>
  <c r="P1797" i="2" s="1"/>
  <c r="P1798" i="2" a="1"/>
  <c r="P1798" i="2" s="1"/>
  <c r="P1799" i="2" a="1"/>
  <c r="P1799" i="2" s="1"/>
  <c r="P1800" i="2" a="1"/>
  <c r="P1800" i="2" s="1"/>
  <c r="P1801" i="2" a="1"/>
  <c r="P1801" i="2" s="1"/>
  <c r="P1802" i="2" a="1"/>
  <c r="P1802" i="2" s="1"/>
  <c r="P1803" i="2" a="1"/>
  <c r="P1803" i="2" s="1"/>
  <c r="P1804" i="2" a="1"/>
  <c r="P1804" i="2" s="1"/>
  <c r="P1805" i="2" a="1"/>
  <c r="P1805" i="2" s="1"/>
  <c r="P1806" i="2" a="1"/>
  <c r="P1806" i="2" s="1"/>
  <c r="P1807" i="2" a="1"/>
  <c r="P1807" i="2" s="1"/>
  <c r="P1808" i="2" a="1"/>
  <c r="P1808" i="2" s="1"/>
  <c r="P1809" i="2" a="1"/>
  <c r="P1809" i="2" s="1"/>
  <c r="P1810" i="2" a="1"/>
  <c r="P1810" i="2" s="1"/>
  <c r="P1811" i="2" a="1"/>
  <c r="P1811" i="2" s="1"/>
  <c r="P1812" i="2" a="1"/>
  <c r="P1812" i="2" s="1"/>
  <c r="P1813" i="2" a="1"/>
  <c r="P1813" i="2" s="1"/>
  <c r="P1814" i="2" a="1"/>
  <c r="P1814" i="2" s="1"/>
  <c r="P1815" i="2" a="1"/>
  <c r="P1815" i="2" s="1"/>
  <c r="P1816" i="2" a="1"/>
  <c r="P1816" i="2" s="1"/>
  <c r="P1817" i="2" a="1"/>
  <c r="P1817" i="2" s="1"/>
  <c r="P1818" i="2" a="1"/>
  <c r="P1818" i="2" s="1"/>
  <c r="P1819" i="2" a="1"/>
  <c r="P1819" i="2" s="1"/>
  <c r="P1820" i="2" a="1"/>
  <c r="P1820" i="2" s="1"/>
  <c r="P1821" i="2" a="1"/>
  <c r="P1821" i="2" s="1"/>
  <c r="P1822" i="2" a="1"/>
  <c r="P1822" i="2" s="1"/>
  <c r="P1823" i="2" a="1"/>
  <c r="P1823" i="2" s="1"/>
  <c r="P1824" i="2" a="1"/>
  <c r="P1824" i="2" s="1"/>
  <c r="P1825" i="2" a="1"/>
  <c r="P1825" i="2" s="1"/>
  <c r="P1826" i="2" a="1"/>
  <c r="P1826" i="2" s="1"/>
  <c r="P1827" i="2" a="1"/>
  <c r="P1827" i="2" s="1"/>
  <c r="P1828" i="2" a="1"/>
  <c r="P1828" i="2" s="1"/>
  <c r="P1829" i="2" a="1"/>
  <c r="P1829" i="2" s="1"/>
  <c r="P1830" i="2" a="1"/>
  <c r="P1830" i="2" s="1"/>
  <c r="P1831" i="2" a="1"/>
  <c r="P1831" i="2" s="1"/>
  <c r="P1832" i="2" a="1"/>
  <c r="P1832" i="2" s="1"/>
  <c r="P1833" i="2" a="1"/>
  <c r="P1833" i="2" s="1"/>
  <c r="P1834" i="2" a="1"/>
  <c r="P1834" i="2" s="1"/>
  <c r="P1835" i="2" a="1"/>
  <c r="P1835" i="2" s="1"/>
  <c r="P1836" i="2" a="1"/>
  <c r="P1836" i="2" s="1"/>
  <c r="P1837" i="2" a="1"/>
  <c r="P1837" i="2" s="1"/>
  <c r="P1838" i="2" a="1"/>
  <c r="P1838" i="2" s="1"/>
  <c r="P1839" i="2" a="1"/>
  <c r="P1839" i="2" s="1"/>
  <c r="P1840" i="2" a="1"/>
  <c r="P1840" i="2" s="1"/>
  <c r="P1841" i="2" a="1"/>
  <c r="P1841" i="2" s="1"/>
  <c r="P1842" i="2" a="1"/>
  <c r="P1842" i="2" s="1"/>
  <c r="P1843" i="2" a="1"/>
  <c r="P1843" i="2" s="1"/>
  <c r="P1844" i="2" a="1"/>
  <c r="P1844" i="2" s="1"/>
  <c r="P1845" i="2" a="1"/>
  <c r="P1845" i="2" s="1"/>
  <c r="P1846" i="2" a="1"/>
  <c r="P1846" i="2" s="1"/>
  <c r="P1847" i="2" a="1"/>
  <c r="P1847" i="2" s="1"/>
  <c r="P1848" i="2" a="1"/>
  <c r="P1848" i="2" s="1"/>
  <c r="P1849" i="2" a="1"/>
  <c r="P1849" i="2" s="1"/>
  <c r="P1850" i="2" a="1"/>
  <c r="P1850" i="2" s="1"/>
  <c r="P1851" i="2" a="1"/>
  <c r="P1851" i="2" s="1"/>
  <c r="P1852" i="2" a="1"/>
  <c r="P1852" i="2" s="1"/>
  <c r="P1853" i="2" a="1"/>
  <c r="P1853" i="2" s="1"/>
  <c r="P1854" i="2" a="1"/>
  <c r="P1854" i="2" s="1"/>
  <c r="P1855" i="2" a="1"/>
  <c r="P1855" i="2" s="1"/>
  <c r="P1856" i="2" a="1"/>
  <c r="P1856" i="2" s="1"/>
  <c r="P1857" i="2" a="1"/>
  <c r="P1857" i="2" s="1"/>
  <c r="P1858" i="2" a="1"/>
  <c r="P1858" i="2" s="1"/>
  <c r="P1859" i="2" a="1"/>
  <c r="P1859" i="2" s="1"/>
  <c r="P1860" i="2" a="1"/>
  <c r="P1860" i="2" s="1"/>
  <c r="P1861" i="2" a="1"/>
  <c r="P1861" i="2" s="1"/>
  <c r="P1862" i="2" a="1"/>
  <c r="P1862" i="2" s="1"/>
  <c r="P1863" i="2" a="1"/>
  <c r="P1863" i="2" s="1"/>
  <c r="P1864" i="2" a="1"/>
  <c r="P1864" i="2" s="1"/>
  <c r="P1865" i="2" a="1"/>
  <c r="P1865" i="2" s="1"/>
  <c r="P1866" i="2" a="1"/>
  <c r="P1866" i="2" s="1"/>
  <c r="P1867" i="2" a="1"/>
  <c r="P1867" i="2" s="1"/>
  <c r="P1868" i="2" a="1"/>
  <c r="P1868" i="2" s="1"/>
  <c r="P1869" i="2" a="1"/>
  <c r="P1869" i="2" s="1"/>
  <c r="P1870" i="2" a="1"/>
  <c r="P1870" i="2" s="1"/>
  <c r="P1871" i="2" a="1"/>
  <c r="P1871" i="2" s="1"/>
  <c r="P1872" i="2" a="1"/>
  <c r="P1872" i="2" s="1"/>
  <c r="P1873" i="2" a="1"/>
  <c r="P1873" i="2" s="1"/>
  <c r="P1874" i="2" a="1"/>
  <c r="P1874" i="2" s="1"/>
  <c r="P1875" i="2" a="1"/>
  <c r="P1875" i="2" s="1"/>
  <c r="P1876" i="2" a="1"/>
  <c r="P1876" i="2" s="1"/>
  <c r="P1877" i="2" a="1"/>
  <c r="P1877" i="2" s="1"/>
  <c r="P1878" i="2" a="1"/>
  <c r="P1878" i="2" s="1"/>
  <c r="P1879" i="2" a="1"/>
  <c r="P1879" i="2" s="1"/>
  <c r="P1880" i="2" a="1"/>
  <c r="P1880" i="2" s="1"/>
  <c r="P1881" i="2" a="1"/>
  <c r="P1881" i="2" s="1"/>
  <c r="P1882" i="2" a="1"/>
  <c r="P1882" i="2" s="1"/>
  <c r="P1883" i="2" a="1"/>
  <c r="P1883" i="2" s="1"/>
  <c r="P1884" i="2" a="1"/>
  <c r="P1884" i="2" s="1"/>
  <c r="P1885" i="2" a="1"/>
  <c r="P1885" i="2" s="1"/>
  <c r="P1886" i="2" a="1"/>
  <c r="P1886" i="2" s="1"/>
  <c r="P1887" i="2" a="1"/>
  <c r="P1887" i="2" s="1"/>
  <c r="P1888" i="2" a="1"/>
  <c r="P1888" i="2" s="1"/>
  <c r="P1889" i="2" a="1"/>
  <c r="P1889" i="2" s="1"/>
  <c r="P1890" i="2" a="1"/>
  <c r="P1890" i="2" s="1"/>
  <c r="P1891" i="2" a="1"/>
  <c r="P1891" i="2" s="1"/>
  <c r="P1892" i="2" a="1"/>
  <c r="P1892" i="2" s="1"/>
  <c r="P1893" i="2" a="1"/>
  <c r="P1893" i="2" s="1"/>
  <c r="P1894" i="2" a="1"/>
  <c r="P1894" i="2" s="1"/>
  <c r="P1895" i="2" a="1"/>
  <c r="P1895" i="2" s="1"/>
  <c r="P1896" i="2" a="1"/>
  <c r="P1896" i="2" s="1"/>
  <c r="P1897" i="2" a="1"/>
  <c r="P1897" i="2" s="1"/>
  <c r="P1898" i="2" a="1"/>
  <c r="P1898" i="2" s="1"/>
  <c r="P1899" i="2" a="1"/>
  <c r="P1899" i="2" s="1"/>
  <c r="P1900" i="2" a="1"/>
  <c r="P1900" i="2" s="1"/>
  <c r="P1901" i="2" a="1"/>
  <c r="P1901" i="2" s="1"/>
  <c r="P1902" i="2" a="1"/>
  <c r="P1902" i="2" s="1"/>
  <c r="P1903" i="2" a="1"/>
  <c r="P1903" i="2" s="1"/>
  <c r="P1904" i="2" a="1"/>
  <c r="P1904" i="2" s="1"/>
  <c r="P1905" i="2" a="1"/>
  <c r="P1905" i="2" s="1"/>
  <c r="P1906" i="2" a="1"/>
  <c r="P1906" i="2" s="1"/>
  <c r="P1907" i="2" a="1"/>
  <c r="P1907" i="2" s="1"/>
  <c r="P1908" i="2" a="1"/>
  <c r="P1908" i="2" s="1"/>
  <c r="P1909" i="2" a="1"/>
  <c r="P1909" i="2" s="1"/>
  <c r="P1910" i="2" a="1"/>
  <c r="P1910" i="2" s="1"/>
  <c r="P1911" i="2" a="1"/>
  <c r="P1911" i="2" s="1"/>
  <c r="P1912" i="2" a="1"/>
  <c r="P1912" i="2" s="1"/>
  <c r="P1913" i="2" a="1"/>
  <c r="P1913" i="2" s="1"/>
  <c r="P1914" i="2" a="1"/>
  <c r="P1914" i="2" s="1"/>
  <c r="P1915" i="2" a="1"/>
  <c r="P1915" i="2" s="1"/>
  <c r="P1916" i="2" a="1"/>
  <c r="P1916" i="2" s="1"/>
  <c r="P1917" i="2" a="1"/>
  <c r="P1917" i="2" s="1"/>
  <c r="P1918" i="2" a="1"/>
  <c r="P1918" i="2" s="1"/>
  <c r="P1919" i="2" a="1"/>
  <c r="P1919" i="2" s="1"/>
  <c r="P1920" i="2" a="1"/>
  <c r="P1920" i="2" s="1"/>
  <c r="P1921" i="2" a="1"/>
  <c r="P1921" i="2" s="1"/>
  <c r="P1922" i="2" a="1"/>
  <c r="P1922" i="2" s="1"/>
  <c r="P1923" i="2" a="1"/>
  <c r="P1923" i="2" s="1"/>
  <c r="P1924" i="2" a="1"/>
  <c r="P1924" i="2" s="1"/>
  <c r="P1925" i="2" a="1"/>
  <c r="P1925" i="2" s="1"/>
  <c r="P1926" i="2" a="1"/>
  <c r="P1926" i="2" s="1"/>
  <c r="P1927" i="2" a="1"/>
  <c r="P1927" i="2" s="1"/>
  <c r="P1928" i="2" a="1"/>
  <c r="P1928" i="2" s="1"/>
  <c r="P1929" i="2" a="1"/>
  <c r="P1929" i="2" s="1"/>
  <c r="P1930" i="2" a="1"/>
  <c r="P1930" i="2" s="1"/>
  <c r="P1931" i="2" a="1"/>
  <c r="P1931" i="2" s="1"/>
  <c r="P1932" i="2" a="1"/>
  <c r="P1932" i="2" s="1"/>
  <c r="P1933" i="2" a="1"/>
  <c r="P1933" i="2" s="1"/>
  <c r="P1934" i="2" a="1"/>
  <c r="P1934" i="2" s="1"/>
  <c r="P1935" i="2" a="1"/>
  <c r="P1935" i="2" s="1"/>
  <c r="P1936" i="2" a="1"/>
  <c r="P1936" i="2" s="1"/>
  <c r="P1937" i="2" a="1"/>
  <c r="P1937" i="2" s="1"/>
  <c r="P1938" i="2" a="1"/>
  <c r="P1938" i="2" s="1"/>
  <c r="P1939" i="2" a="1"/>
  <c r="P1939" i="2" s="1"/>
  <c r="P1940" i="2" a="1"/>
  <c r="P1940" i="2" s="1"/>
  <c r="P1941" i="2" a="1"/>
  <c r="P1941" i="2" s="1"/>
  <c r="P1942" i="2" a="1"/>
  <c r="P1942" i="2" s="1"/>
  <c r="P1943" i="2" a="1"/>
  <c r="P1943" i="2" s="1"/>
  <c r="P1944" i="2" a="1"/>
  <c r="P1944" i="2" s="1"/>
  <c r="P1945" i="2" a="1"/>
  <c r="P1945" i="2" s="1"/>
  <c r="P1946" i="2" a="1"/>
  <c r="P1946" i="2" s="1"/>
  <c r="P1947" i="2" a="1"/>
  <c r="P1947" i="2" s="1"/>
  <c r="P1948" i="2" a="1"/>
  <c r="P1948" i="2" s="1"/>
  <c r="P1949" i="2" a="1"/>
  <c r="P1949" i="2" s="1"/>
  <c r="P1950" i="2" a="1"/>
  <c r="P1950" i="2" s="1"/>
  <c r="P1951" i="2" a="1"/>
  <c r="P1951" i="2" s="1"/>
  <c r="P1952" i="2" a="1"/>
  <c r="P1952" i="2" s="1"/>
  <c r="P1953" i="2" a="1"/>
  <c r="P1953" i="2" s="1"/>
  <c r="P1954" i="2" a="1"/>
  <c r="P1954" i="2" s="1"/>
  <c r="P1955" i="2" a="1"/>
  <c r="P1955" i="2" s="1"/>
  <c r="P1956" i="2" a="1"/>
  <c r="P1956" i="2" s="1"/>
  <c r="P1957" i="2" a="1"/>
  <c r="P1957" i="2" s="1"/>
  <c r="P1958" i="2" a="1"/>
  <c r="P1958" i="2" s="1"/>
  <c r="P1959" i="2" a="1"/>
  <c r="P1959" i="2" s="1"/>
  <c r="P1960" i="2" a="1"/>
  <c r="P1960" i="2" s="1"/>
  <c r="P1961" i="2" a="1"/>
  <c r="P1961" i="2" s="1"/>
  <c r="P1962" i="2" a="1"/>
  <c r="P1962" i="2" s="1"/>
  <c r="P1963" i="2" a="1"/>
  <c r="P1963" i="2" s="1"/>
  <c r="P1964" i="2" a="1"/>
  <c r="P1964" i="2" s="1"/>
  <c r="P1965" i="2" a="1"/>
  <c r="P1965" i="2" s="1"/>
  <c r="P1966" i="2" a="1"/>
  <c r="P1966" i="2" s="1"/>
  <c r="P1967" i="2" a="1"/>
  <c r="P1967" i="2" s="1"/>
  <c r="P1968" i="2" a="1"/>
  <c r="P1968" i="2" s="1"/>
  <c r="P1969" i="2" a="1"/>
  <c r="P1969" i="2" s="1"/>
  <c r="P1970" i="2" a="1"/>
  <c r="P1970" i="2" s="1"/>
  <c r="P1971" i="2" a="1"/>
  <c r="P1971" i="2" s="1"/>
  <c r="P1972" i="2" a="1"/>
  <c r="P1972" i="2" s="1"/>
  <c r="P1973" i="2" a="1"/>
  <c r="P1973" i="2" s="1"/>
  <c r="P1974" i="2" a="1"/>
  <c r="P1974" i="2" s="1"/>
  <c r="P1975" i="2" a="1"/>
  <c r="P1975" i="2" s="1"/>
  <c r="P1976" i="2" a="1"/>
  <c r="P1976" i="2" s="1"/>
  <c r="P1977" i="2" a="1"/>
  <c r="P1977" i="2" s="1"/>
  <c r="P1978" i="2" a="1"/>
  <c r="P1978" i="2" s="1"/>
  <c r="P1979" i="2" a="1"/>
  <c r="P1979" i="2" s="1"/>
  <c r="P1980" i="2" a="1"/>
  <c r="P1980" i="2" s="1"/>
  <c r="P1981" i="2" a="1"/>
  <c r="P1981" i="2" s="1"/>
  <c r="P1982" i="2" a="1"/>
  <c r="P1982" i="2" s="1"/>
  <c r="P1983" i="2" a="1"/>
  <c r="P1983" i="2" s="1"/>
  <c r="P1984" i="2" a="1"/>
  <c r="P1984" i="2" s="1"/>
  <c r="P1985" i="2" a="1"/>
  <c r="P1985" i="2" s="1"/>
  <c r="P1986" i="2" a="1"/>
  <c r="P1986" i="2" s="1"/>
  <c r="P1987" i="2" a="1"/>
  <c r="P1987" i="2" s="1"/>
  <c r="P1988" i="2" a="1"/>
  <c r="P1988" i="2" s="1"/>
  <c r="P1989" i="2" a="1"/>
  <c r="P1989" i="2" s="1"/>
  <c r="P1990" i="2" a="1"/>
  <c r="P1990" i="2" s="1"/>
  <c r="P1991" i="2" a="1"/>
  <c r="P1991" i="2" s="1"/>
  <c r="P1992" i="2" a="1"/>
  <c r="P1992" i="2" s="1"/>
  <c r="P1993" i="2" a="1"/>
  <c r="P1993" i="2" s="1"/>
  <c r="P1994" i="2" a="1"/>
  <c r="P1994" i="2" s="1"/>
  <c r="P1995" i="2" a="1"/>
  <c r="P1995" i="2" s="1"/>
  <c r="P1996" i="2" a="1"/>
  <c r="P1996" i="2" s="1"/>
  <c r="P1997" i="2" a="1"/>
  <c r="P1997" i="2" s="1"/>
  <c r="P1998" i="2" a="1"/>
  <c r="P1998" i="2" s="1"/>
  <c r="P1999" i="2" a="1"/>
  <c r="P1999" i="2" s="1"/>
  <c r="P2000" i="2" a="1"/>
  <c r="P2000" i="2" s="1"/>
  <c r="P2001" i="2" a="1"/>
  <c r="P2001" i="2" s="1"/>
  <c r="P2002" i="2" a="1"/>
  <c r="P2002" i="2" s="1"/>
  <c r="P2003" i="2" a="1"/>
  <c r="P2003" i="2" s="1"/>
  <c r="P2004" i="2" a="1"/>
  <c r="P2004" i="2" s="1"/>
  <c r="P2005" i="2" a="1"/>
  <c r="P2005" i="2" s="1"/>
  <c r="P2006" i="2" a="1"/>
  <c r="P2006" i="2" s="1"/>
  <c r="P2007" i="2" a="1"/>
  <c r="P2007" i="2" s="1"/>
  <c r="P2008" i="2" a="1"/>
  <c r="P2008" i="2" s="1"/>
  <c r="P2009" i="2" a="1"/>
  <c r="P2009" i="2" s="1"/>
  <c r="P2010" i="2" a="1"/>
  <c r="P2010" i="2" s="1"/>
  <c r="P2011" i="2" a="1"/>
  <c r="P2011" i="2" s="1"/>
  <c r="P2012" i="2" a="1"/>
  <c r="P2012" i="2" s="1"/>
  <c r="P2013" i="2" a="1"/>
  <c r="P2013" i="2" s="1"/>
  <c r="P2014" i="2" a="1"/>
  <c r="P2014" i="2" s="1"/>
  <c r="P2015" i="2" a="1"/>
  <c r="P2015" i="2" s="1"/>
  <c r="P2016" i="2" a="1"/>
  <c r="P2016" i="2" s="1"/>
  <c r="P2017" i="2" a="1"/>
  <c r="P2017" i="2" s="1"/>
  <c r="P2018" i="2" a="1"/>
  <c r="P2018" i="2" s="1"/>
  <c r="P2019" i="2" a="1"/>
  <c r="P2019" i="2" s="1"/>
  <c r="P2020" i="2" a="1"/>
  <c r="P2020" i="2" s="1"/>
  <c r="P2021" i="2" a="1"/>
  <c r="P2021" i="2" s="1"/>
  <c r="P2022" i="2" a="1"/>
  <c r="P2022" i="2" s="1"/>
  <c r="P2023" i="2" a="1"/>
  <c r="P2023" i="2" s="1"/>
  <c r="P2024" i="2" a="1"/>
  <c r="P2024" i="2" s="1"/>
  <c r="P2025" i="2" a="1"/>
  <c r="P2025" i="2" s="1"/>
  <c r="P2026" i="2" a="1"/>
  <c r="P2026" i="2" s="1"/>
  <c r="P2027" i="2" a="1"/>
  <c r="P2027" i="2" s="1"/>
  <c r="P2028" i="2" a="1"/>
  <c r="P2028" i="2" s="1"/>
  <c r="P2029" i="2" a="1"/>
  <c r="P2029" i="2" s="1"/>
  <c r="P2030" i="2" a="1"/>
  <c r="P2030" i="2" s="1"/>
  <c r="P2031" i="2" a="1"/>
  <c r="P2031" i="2" s="1"/>
  <c r="P2032" i="2" a="1"/>
  <c r="P2032" i="2" s="1"/>
  <c r="P2033" i="2" a="1"/>
  <c r="P2033" i="2" s="1"/>
  <c r="P2034" i="2" a="1"/>
  <c r="P2034" i="2" s="1"/>
  <c r="P2035" i="2" a="1"/>
  <c r="P2035" i="2" s="1"/>
  <c r="P2036" i="2" a="1"/>
  <c r="P2036" i="2" s="1"/>
  <c r="P2037" i="2" a="1"/>
  <c r="P2037" i="2" s="1"/>
  <c r="P2038" i="2" a="1"/>
  <c r="P2038" i="2" s="1"/>
  <c r="P2039" i="2" a="1"/>
  <c r="P2039" i="2" s="1"/>
  <c r="P2040" i="2" a="1"/>
  <c r="P2040" i="2" s="1"/>
  <c r="P2041" i="2" a="1"/>
  <c r="P2041" i="2" s="1"/>
  <c r="P2042" i="2" a="1"/>
  <c r="P2042" i="2" s="1"/>
  <c r="P2043" i="2" a="1"/>
  <c r="P2043" i="2" s="1"/>
  <c r="P2044" i="2" a="1"/>
  <c r="P2044" i="2" s="1"/>
  <c r="P2045" i="2" a="1"/>
  <c r="P2045" i="2" s="1"/>
  <c r="P2046" i="2" a="1"/>
  <c r="P2046" i="2" s="1"/>
  <c r="P2047" i="2" a="1"/>
  <c r="P2047" i="2" s="1"/>
  <c r="P2048" i="2" a="1"/>
  <c r="P2048" i="2" s="1"/>
  <c r="P2049" i="2" a="1"/>
  <c r="P2049" i="2" s="1"/>
  <c r="P2050" i="2" a="1"/>
  <c r="P2050" i="2" s="1"/>
  <c r="P2051" i="2" a="1"/>
  <c r="P2051" i="2" s="1"/>
  <c r="P2052" i="2" a="1"/>
  <c r="P2052" i="2" s="1"/>
  <c r="P2053" i="2" a="1"/>
  <c r="P2053" i="2" s="1"/>
  <c r="P2054" i="2" a="1"/>
  <c r="P2054" i="2" s="1"/>
  <c r="P2055" i="2" a="1"/>
  <c r="P2055" i="2" s="1"/>
  <c r="P2056" i="2" a="1"/>
  <c r="P2056" i="2" s="1"/>
  <c r="P2057" i="2" a="1"/>
  <c r="P2057" i="2" s="1"/>
  <c r="P2058" i="2" a="1"/>
  <c r="P2058" i="2" s="1"/>
  <c r="P2059" i="2" a="1"/>
  <c r="P2059" i="2" s="1"/>
  <c r="P2060" i="2" a="1"/>
  <c r="P2060" i="2" s="1"/>
  <c r="P2061" i="2" a="1"/>
  <c r="P2061" i="2" s="1"/>
  <c r="P2062" i="2" a="1"/>
  <c r="P2062" i="2" s="1"/>
  <c r="P2063" i="2" a="1"/>
  <c r="P2063" i="2" s="1"/>
  <c r="P2064" i="2" a="1"/>
  <c r="P2064" i="2" s="1"/>
  <c r="P2065" i="2" a="1"/>
  <c r="P2065" i="2" s="1"/>
  <c r="P2066" i="2" a="1"/>
  <c r="P2066" i="2" s="1"/>
  <c r="P2067" i="2" a="1"/>
  <c r="P2067" i="2" s="1"/>
  <c r="P2068" i="2" a="1"/>
  <c r="P2068" i="2" s="1"/>
  <c r="P2069" i="2" a="1"/>
  <c r="P2069" i="2" s="1"/>
  <c r="P2070" i="2" a="1"/>
  <c r="P2070" i="2" s="1"/>
  <c r="P2071" i="2" a="1"/>
  <c r="P2071" i="2" s="1"/>
  <c r="P2072" i="2" a="1"/>
  <c r="P2072" i="2" s="1"/>
  <c r="P2073" i="2" a="1"/>
  <c r="P2073" i="2" s="1"/>
  <c r="P2074" i="2" a="1"/>
  <c r="P2074" i="2" s="1"/>
  <c r="P2075" i="2" a="1"/>
  <c r="P2075" i="2" s="1"/>
  <c r="P2076" i="2" a="1"/>
  <c r="P2076" i="2" s="1"/>
  <c r="P2077" i="2" a="1"/>
  <c r="P2077" i="2" s="1"/>
  <c r="P2078" i="2" a="1"/>
  <c r="P2078" i="2" s="1"/>
  <c r="P2079" i="2" a="1"/>
  <c r="P2079" i="2" s="1"/>
  <c r="P2080" i="2" a="1"/>
  <c r="P2080" i="2" s="1"/>
  <c r="P2081" i="2" a="1"/>
  <c r="P2081" i="2" s="1"/>
  <c r="P2082" i="2" a="1"/>
  <c r="P2082" i="2" s="1"/>
  <c r="P2083" i="2" a="1"/>
  <c r="P2083" i="2" s="1"/>
  <c r="P2084" i="2" a="1"/>
  <c r="P2084" i="2" s="1"/>
  <c r="P2085" i="2" a="1"/>
  <c r="P2085" i="2" s="1"/>
  <c r="P2086" i="2" a="1"/>
  <c r="P2086" i="2" s="1"/>
  <c r="P2087" i="2" a="1"/>
  <c r="P2087" i="2" s="1"/>
  <c r="P2088" i="2" a="1"/>
  <c r="P2088" i="2" s="1"/>
  <c r="P2089" i="2" a="1"/>
  <c r="P2089" i="2" s="1"/>
  <c r="P2090" i="2" a="1"/>
  <c r="P2090" i="2" s="1"/>
  <c r="P2091" i="2" a="1"/>
  <c r="P2091" i="2" s="1"/>
  <c r="P2092" i="2" a="1"/>
  <c r="P2092" i="2" s="1"/>
  <c r="P2093" i="2" a="1"/>
  <c r="P2093" i="2" s="1"/>
  <c r="P2094" i="2" a="1"/>
  <c r="P2094" i="2" s="1"/>
  <c r="P2095" i="2" a="1"/>
  <c r="P2095" i="2" s="1"/>
  <c r="P2096" i="2" a="1"/>
  <c r="P2096" i="2" s="1"/>
  <c r="P2097" i="2" a="1"/>
  <c r="P2097" i="2" s="1"/>
  <c r="P2098" i="2" a="1"/>
  <c r="P2098" i="2" s="1"/>
  <c r="P2099" i="2" a="1"/>
  <c r="P2099" i="2" s="1"/>
  <c r="P2100" i="2" a="1"/>
  <c r="P2100" i="2" s="1"/>
  <c r="P2101" i="2" a="1"/>
  <c r="P2101" i="2" s="1"/>
  <c r="P2102" i="2" a="1"/>
  <c r="P2102" i="2" s="1"/>
  <c r="P2103" i="2" a="1"/>
  <c r="P2103" i="2" s="1"/>
  <c r="P2104" i="2" a="1"/>
  <c r="P2104" i="2" s="1"/>
  <c r="P2105" i="2" a="1"/>
  <c r="P2105" i="2" s="1"/>
  <c r="P2106" i="2" a="1"/>
  <c r="P2106" i="2" s="1"/>
  <c r="P2107" i="2" a="1"/>
  <c r="P2107" i="2" s="1"/>
  <c r="P2108" i="2" a="1"/>
  <c r="P2108" i="2" s="1"/>
  <c r="P2109" i="2" a="1"/>
  <c r="P2109" i="2" s="1"/>
  <c r="P2110" i="2" a="1"/>
  <c r="P2110" i="2" s="1"/>
  <c r="P2111" i="2" a="1"/>
  <c r="P2111" i="2" s="1"/>
  <c r="P2112" i="2" a="1"/>
  <c r="P2112" i="2" s="1"/>
  <c r="P2113" i="2" a="1"/>
  <c r="P2113" i="2" s="1"/>
  <c r="P2114" i="2" a="1"/>
  <c r="P2114" i="2" s="1"/>
  <c r="P2115" i="2" a="1"/>
  <c r="P2115" i="2" s="1"/>
  <c r="P2116" i="2" a="1"/>
  <c r="P2116" i="2" s="1"/>
  <c r="P2117" i="2" a="1"/>
  <c r="P2117" i="2" s="1"/>
  <c r="P2118" i="2" a="1"/>
  <c r="P2118" i="2" s="1"/>
  <c r="P2119" i="2" a="1"/>
  <c r="P2119" i="2" s="1"/>
  <c r="P2120" i="2" a="1"/>
  <c r="P2120" i="2" s="1"/>
  <c r="P2121" i="2" a="1"/>
  <c r="P2121" i="2" s="1"/>
  <c r="P2122" i="2" a="1"/>
  <c r="P2122" i="2" s="1"/>
  <c r="P2123" i="2" a="1"/>
  <c r="P2123" i="2" s="1"/>
  <c r="P2124" i="2" a="1"/>
  <c r="P2124" i="2" s="1"/>
  <c r="P2125" i="2" a="1"/>
  <c r="P2125" i="2" s="1"/>
  <c r="P2126" i="2" a="1"/>
  <c r="P2126" i="2" s="1"/>
  <c r="P2127" i="2" a="1"/>
  <c r="P2127" i="2" s="1"/>
  <c r="P2128" i="2" a="1"/>
  <c r="P2128" i="2" s="1"/>
  <c r="P2129" i="2" a="1"/>
  <c r="P2129" i="2" s="1"/>
  <c r="P2130" i="2" a="1"/>
  <c r="P2130" i="2" s="1"/>
  <c r="P2131" i="2" a="1"/>
  <c r="P2131" i="2" s="1"/>
  <c r="P2132" i="2" a="1"/>
  <c r="P2132" i="2" s="1"/>
  <c r="P2133" i="2" a="1"/>
  <c r="P2133" i="2" s="1"/>
  <c r="P2134" i="2" a="1"/>
  <c r="P2134" i="2" s="1"/>
  <c r="P2135" i="2" a="1"/>
  <c r="P2135" i="2" s="1"/>
  <c r="P2136" i="2" a="1"/>
  <c r="P2136" i="2" s="1"/>
  <c r="P2137" i="2" a="1"/>
  <c r="P2137" i="2" s="1"/>
  <c r="P2138" i="2" a="1"/>
  <c r="P2138" i="2" s="1"/>
  <c r="P2139" i="2" a="1"/>
  <c r="P2139" i="2" s="1"/>
  <c r="P2140" i="2" a="1"/>
  <c r="P2140" i="2" s="1"/>
  <c r="P2141" i="2" a="1"/>
  <c r="P2141" i="2" s="1"/>
  <c r="P2142" i="2" a="1"/>
  <c r="P2142" i="2" s="1"/>
  <c r="P2143" i="2" a="1"/>
  <c r="P2143" i="2" s="1"/>
  <c r="P2144" i="2" a="1"/>
  <c r="P2144" i="2" s="1"/>
  <c r="P2145" i="2" a="1"/>
  <c r="P2145" i="2" s="1"/>
  <c r="P2146" i="2" a="1"/>
  <c r="P2146" i="2" s="1"/>
  <c r="P2147" i="2" a="1"/>
  <c r="P2147" i="2" s="1"/>
  <c r="P2148" i="2" a="1"/>
  <c r="P2148" i="2" s="1"/>
  <c r="P2149" i="2" a="1"/>
  <c r="P2149" i="2" s="1"/>
  <c r="P2150" i="2" a="1"/>
  <c r="P2150" i="2" s="1"/>
  <c r="P2151" i="2" a="1"/>
  <c r="P2151" i="2" s="1"/>
  <c r="P2152" i="2" a="1"/>
  <c r="P2152" i="2" s="1"/>
  <c r="P2153" i="2" a="1"/>
  <c r="P2153" i="2" s="1"/>
  <c r="P2154" i="2" a="1"/>
  <c r="P2154" i="2" s="1"/>
  <c r="P2155" i="2" a="1"/>
  <c r="P2155" i="2" s="1"/>
  <c r="P2156" i="2" a="1"/>
  <c r="P2156" i="2" s="1"/>
  <c r="P2157" i="2" a="1"/>
  <c r="P2157" i="2" s="1"/>
  <c r="P2158" i="2" a="1"/>
  <c r="P2158" i="2" s="1"/>
  <c r="P2159" i="2" a="1"/>
  <c r="P2159" i="2" s="1"/>
  <c r="P2160" i="2" a="1"/>
  <c r="P2160" i="2" s="1"/>
  <c r="P2161" i="2" a="1"/>
  <c r="P2161" i="2" s="1"/>
  <c r="P2162" i="2" a="1"/>
  <c r="P2162" i="2" s="1"/>
  <c r="P2163" i="2" a="1"/>
  <c r="P2163" i="2" s="1"/>
  <c r="P2164" i="2" a="1"/>
  <c r="P2164" i="2" s="1"/>
  <c r="P2165" i="2" a="1"/>
  <c r="P2165" i="2" s="1"/>
  <c r="P2166" i="2" a="1"/>
  <c r="P2166" i="2" s="1"/>
  <c r="P2167" i="2" a="1"/>
  <c r="P2167" i="2" s="1"/>
  <c r="P2168" i="2" a="1"/>
  <c r="P2168" i="2" s="1"/>
  <c r="P2169" i="2" a="1"/>
  <c r="P2169" i="2" s="1"/>
  <c r="P2170" i="2" a="1"/>
  <c r="P2170" i="2" s="1"/>
  <c r="P2171" i="2" a="1"/>
  <c r="P2171" i="2" s="1"/>
  <c r="P2172" i="2" a="1"/>
  <c r="P2172" i="2" s="1"/>
  <c r="P2173" i="2" a="1"/>
  <c r="P2173" i="2" s="1"/>
  <c r="P2174" i="2" a="1"/>
  <c r="P2174" i="2" s="1"/>
  <c r="P2175" i="2" a="1"/>
  <c r="P2175" i="2" s="1"/>
  <c r="P2176" i="2" a="1"/>
  <c r="P2176" i="2" s="1"/>
  <c r="P2177" i="2" a="1"/>
  <c r="P2177" i="2" s="1"/>
  <c r="P2178" i="2" a="1"/>
  <c r="P2178" i="2" s="1"/>
  <c r="P2179" i="2" a="1"/>
  <c r="P2179" i="2" s="1"/>
  <c r="P2180" i="2" a="1"/>
  <c r="P2180" i="2" s="1"/>
  <c r="P2181" i="2" a="1"/>
  <c r="P2181" i="2" s="1"/>
  <c r="P2182" i="2" a="1"/>
  <c r="P2182" i="2" s="1"/>
  <c r="P2183" i="2" a="1"/>
  <c r="P2183" i="2" s="1"/>
  <c r="P2184" i="2" a="1"/>
  <c r="P2184" i="2" s="1"/>
  <c r="P2185" i="2" a="1"/>
  <c r="P2185" i="2" s="1"/>
  <c r="P2186" i="2" a="1"/>
  <c r="P2186" i="2" s="1"/>
  <c r="P2187" i="2" a="1"/>
  <c r="P2187" i="2" s="1"/>
  <c r="P2188" i="2" a="1"/>
  <c r="P2188" i="2" s="1"/>
  <c r="P2189" i="2" a="1"/>
  <c r="P2189" i="2" s="1"/>
  <c r="P2190" i="2" a="1"/>
  <c r="P2190" i="2" s="1"/>
  <c r="P2191" i="2" a="1"/>
  <c r="P2191" i="2" s="1"/>
  <c r="P2192" i="2" a="1"/>
  <c r="P2192" i="2" s="1"/>
  <c r="P2193" i="2" a="1"/>
  <c r="P2193" i="2" s="1"/>
  <c r="P2194" i="2" a="1"/>
  <c r="P2194" i="2" s="1"/>
  <c r="P2195" i="2" a="1"/>
  <c r="P2195" i="2" s="1"/>
  <c r="P2196" i="2" a="1"/>
  <c r="P2196" i="2" s="1"/>
  <c r="P2197" i="2" a="1"/>
  <c r="P2197" i="2" s="1"/>
  <c r="P2198" i="2" a="1"/>
  <c r="P2198" i="2" s="1"/>
  <c r="P2199" i="2" a="1"/>
  <c r="P2199" i="2" s="1"/>
  <c r="P2200" i="2" a="1"/>
  <c r="P2200" i="2" s="1"/>
  <c r="P2201" i="2" a="1"/>
  <c r="P2201" i="2" s="1"/>
  <c r="P2202" i="2" a="1"/>
  <c r="P2202" i="2" s="1"/>
  <c r="P2203" i="2" a="1"/>
  <c r="P2203" i="2" s="1"/>
  <c r="P2204" i="2" a="1"/>
  <c r="P2204" i="2" s="1"/>
  <c r="P2205" i="2" a="1"/>
  <c r="P2205" i="2" s="1"/>
  <c r="P2206" i="2" a="1"/>
  <c r="P2206" i="2" s="1"/>
  <c r="P2207" i="2" a="1"/>
  <c r="P2207" i="2" s="1"/>
  <c r="P2208" i="2" a="1"/>
  <c r="P2208" i="2" s="1"/>
  <c r="P2209" i="2" a="1"/>
  <c r="P2209" i="2" s="1"/>
  <c r="P2210" i="2" a="1"/>
  <c r="P2210" i="2" s="1"/>
  <c r="P2211" i="2" a="1"/>
  <c r="P2211" i="2" s="1"/>
  <c r="P2212" i="2" a="1"/>
  <c r="P2212" i="2" s="1"/>
  <c r="P2213" i="2" a="1"/>
  <c r="P2213" i="2" s="1"/>
  <c r="P2214" i="2" a="1"/>
  <c r="P2214" i="2" s="1"/>
  <c r="P2215" i="2" a="1"/>
  <c r="P2215" i="2" s="1"/>
  <c r="P2216" i="2" a="1"/>
  <c r="P2216" i="2" s="1"/>
  <c r="P2217" i="2" a="1"/>
  <c r="P2217" i="2" s="1"/>
  <c r="P2218" i="2" a="1"/>
  <c r="P2218" i="2" s="1"/>
  <c r="P2219" i="2" a="1"/>
  <c r="P2219" i="2" s="1"/>
  <c r="P2220" i="2" a="1"/>
  <c r="P2220" i="2" s="1"/>
  <c r="P2221" i="2" a="1"/>
  <c r="P2221" i="2" s="1"/>
  <c r="P2222" i="2" a="1"/>
  <c r="P2222" i="2" s="1"/>
  <c r="P2223" i="2" a="1"/>
  <c r="P2223" i="2" s="1"/>
  <c r="P2224" i="2" a="1"/>
  <c r="P2224" i="2" s="1"/>
  <c r="P2225" i="2" a="1"/>
  <c r="P2225" i="2" s="1"/>
  <c r="P2226" i="2" a="1"/>
  <c r="P2226" i="2" s="1"/>
  <c r="P2227" i="2" a="1"/>
  <c r="P2227" i="2" s="1"/>
  <c r="P2228" i="2" a="1"/>
  <c r="P2228" i="2" s="1"/>
  <c r="P2229" i="2" a="1"/>
  <c r="P2229" i="2" s="1"/>
  <c r="P2230" i="2" a="1"/>
  <c r="P2230" i="2" s="1"/>
  <c r="P2231" i="2" a="1"/>
  <c r="P2231" i="2" s="1"/>
  <c r="P2232" i="2" a="1"/>
  <c r="P2232" i="2" s="1"/>
  <c r="P2233" i="2" a="1"/>
  <c r="P2233" i="2" s="1"/>
  <c r="P2234" i="2" a="1"/>
  <c r="P2234" i="2" s="1"/>
  <c r="P2235" i="2" a="1"/>
  <c r="P2235" i="2" s="1"/>
  <c r="P2236" i="2" a="1"/>
  <c r="P2236" i="2" s="1"/>
  <c r="P2237" i="2" a="1"/>
  <c r="P2237" i="2" s="1"/>
  <c r="P2238" i="2" a="1"/>
  <c r="P2238" i="2" s="1"/>
  <c r="P2239" i="2" a="1"/>
  <c r="P2239" i="2" s="1"/>
  <c r="P2240" i="2" a="1"/>
  <c r="P2240" i="2" s="1"/>
  <c r="P2241" i="2" a="1"/>
  <c r="P2241" i="2" s="1"/>
  <c r="P2242" i="2" a="1"/>
  <c r="P2242" i="2" s="1"/>
  <c r="P2243" i="2" a="1"/>
  <c r="P2243" i="2" s="1"/>
  <c r="P2244" i="2" a="1"/>
  <c r="P2244" i="2" s="1"/>
  <c r="P2245" i="2" a="1"/>
  <c r="P2245" i="2" s="1"/>
  <c r="P2246" i="2" a="1"/>
  <c r="P2246" i="2" s="1"/>
  <c r="P2247" i="2" a="1"/>
  <c r="P2247" i="2" s="1"/>
  <c r="P2248" i="2" a="1"/>
  <c r="P2248" i="2" s="1"/>
  <c r="P2249" i="2" a="1"/>
  <c r="P2249" i="2" s="1"/>
  <c r="P2250" i="2" a="1"/>
  <c r="P2250" i="2" s="1"/>
  <c r="P2251" i="2" a="1"/>
  <c r="P2251" i="2" s="1"/>
  <c r="P2252" i="2" a="1"/>
  <c r="P2252" i="2" s="1"/>
  <c r="P2253" i="2" a="1"/>
  <c r="P2253" i="2" s="1"/>
  <c r="P2254" i="2" a="1"/>
  <c r="P2254" i="2" s="1"/>
  <c r="P2255" i="2" a="1"/>
  <c r="P2255" i="2" s="1"/>
  <c r="P2256" i="2" a="1"/>
  <c r="P2256" i="2" s="1"/>
  <c r="P2257" i="2" a="1"/>
  <c r="P2257" i="2" s="1"/>
  <c r="P2258" i="2" a="1"/>
  <c r="P2258" i="2" s="1"/>
  <c r="P2259" i="2" a="1"/>
  <c r="P2259" i="2" s="1"/>
  <c r="P2260" i="2" a="1"/>
  <c r="P2260" i="2" s="1"/>
  <c r="P2261" i="2" a="1"/>
  <c r="P2261" i="2" s="1"/>
  <c r="P2262" i="2" a="1"/>
  <c r="P2262" i="2" s="1"/>
  <c r="P2263" i="2" a="1"/>
  <c r="P2263" i="2" s="1"/>
  <c r="P2264" i="2" a="1"/>
  <c r="P2264" i="2" s="1"/>
  <c r="P2265" i="2" a="1"/>
  <c r="P2265" i="2" s="1"/>
  <c r="P2266" i="2" a="1"/>
  <c r="P2266" i="2" s="1"/>
  <c r="P2267" i="2" a="1"/>
  <c r="P2267" i="2" s="1"/>
  <c r="P2268" i="2" a="1"/>
  <c r="P2268" i="2" s="1"/>
  <c r="P2269" i="2" a="1"/>
  <c r="P2269" i="2" s="1"/>
  <c r="P2270" i="2" a="1"/>
  <c r="P2270" i="2" s="1"/>
  <c r="P2271" i="2" a="1"/>
  <c r="P2271" i="2" s="1"/>
  <c r="P2272" i="2" a="1"/>
  <c r="P2272" i="2" s="1"/>
  <c r="P2273" i="2" a="1"/>
  <c r="P2273" i="2" s="1"/>
  <c r="P2274" i="2" a="1"/>
  <c r="P2274" i="2" s="1"/>
  <c r="P2275" i="2" a="1"/>
  <c r="P2275" i="2" s="1"/>
  <c r="P2276" i="2" a="1"/>
  <c r="P2276" i="2" s="1"/>
  <c r="P2277" i="2" a="1"/>
  <c r="P2277" i="2" s="1"/>
  <c r="P2278" i="2" a="1"/>
  <c r="P2278" i="2" s="1"/>
  <c r="P2279" i="2" a="1"/>
  <c r="P2279" i="2" s="1"/>
  <c r="P2280" i="2" a="1"/>
  <c r="P2280" i="2" s="1"/>
  <c r="P2281" i="2" a="1"/>
  <c r="P2281" i="2" s="1"/>
  <c r="P2282" i="2" a="1"/>
  <c r="P2282" i="2" s="1"/>
  <c r="P2283" i="2" a="1"/>
  <c r="P2283" i="2" s="1"/>
  <c r="P2284" i="2" a="1"/>
  <c r="P2284" i="2" s="1"/>
  <c r="P2285" i="2" a="1"/>
  <c r="P2285" i="2" s="1"/>
  <c r="P2286" i="2" a="1"/>
  <c r="P2286" i="2" s="1"/>
  <c r="P2287" i="2" a="1"/>
  <c r="P2287" i="2" s="1"/>
  <c r="P2288" i="2" a="1"/>
  <c r="P2288" i="2" s="1"/>
  <c r="P2289" i="2" a="1"/>
  <c r="P2289" i="2" s="1"/>
  <c r="P2290" i="2" a="1"/>
  <c r="P2290" i="2" s="1"/>
  <c r="P2291" i="2" a="1"/>
  <c r="P2291" i="2" s="1"/>
  <c r="P2292" i="2" a="1"/>
  <c r="P2292" i="2" s="1"/>
  <c r="P2293" i="2" a="1"/>
  <c r="P2293" i="2" s="1"/>
  <c r="P2294" i="2" a="1"/>
  <c r="P2294" i="2" s="1"/>
  <c r="P2295" i="2" a="1"/>
  <c r="P2295" i="2" s="1"/>
  <c r="P2296" i="2" a="1"/>
  <c r="P2296" i="2" s="1"/>
  <c r="P2297" i="2" a="1"/>
  <c r="P2297" i="2" s="1"/>
  <c r="P2298" i="2" a="1"/>
  <c r="P2298" i="2" s="1"/>
  <c r="P2299" i="2" a="1"/>
  <c r="P2299" i="2" s="1"/>
  <c r="P2300" i="2" a="1"/>
  <c r="P2300" i="2" s="1"/>
  <c r="P2301" i="2" a="1"/>
  <c r="P2301" i="2" s="1"/>
  <c r="P2302" i="2" a="1"/>
  <c r="P2302" i="2" s="1"/>
  <c r="P2303" i="2" a="1"/>
  <c r="P2303" i="2" s="1"/>
  <c r="P2304" i="2" a="1"/>
  <c r="P2304" i="2" s="1"/>
  <c r="P2305" i="2" a="1"/>
  <c r="P2305" i="2" s="1"/>
  <c r="P2306" i="2" a="1"/>
  <c r="P2306" i="2" s="1"/>
  <c r="P2307" i="2" a="1"/>
  <c r="P2307" i="2" s="1"/>
  <c r="P2308" i="2" a="1"/>
  <c r="P2308" i="2" s="1"/>
  <c r="P2309" i="2" a="1"/>
  <c r="P2309" i="2" s="1"/>
  <c r="P2310" i="2" a="1"/>
  <c r="P2310" i="2" s="1"/>
  <c r="P2311" i="2" a="1"/>
  <c r="P2311" i="2" s="1"/>
  <c r="P2312" i="2" a="1"/>
  <c r="P2312" i="2" s="1"/>
  <c r="P2313" i="2" a="1"/>
  <c r="P2313" i="2" s="1"/>
  <c r="P2314" i="2" a="1"/>
  <c r="P2314" i="2" s="1"/>
  <c r="P2315" i="2" a="1"/>
  <c r="P2315" i="2" s="1"/>
  <c r="P2316" i="2" a="1"/>
  <c r="P2316" i="2" s="1"/>
  <c r="P2317" i="2" a="1"/>
  <c r="P2317" i="2" s="1"/>
  <c r="P2318" i="2" a="1"/>
  <c r="P2318" i="2" s="1"/>
  <c r="P2319" i="2" a="1"/>
  <c r="P2319" i="2" s="1"/>
  <c r="P2320" i="2" a="1"/>
  <c r="P2320" i="2" s="1"/>
  <c r="P2321" i="2" a="1"/>
  <c r="P2321" i="2" s="1"/>
  <c r="P2322" i="2" a="1"/>
  <c r="P2322" i="2" s="1"/>
  <c r="P2323" i="2" a="1"/>
  <c r="P2323" i="2" s="1"/>
  <c r="P2324" i="2" a="1"/>
  <c r="P2324" i="2" s="1"/>
  <c r="P2325" i="2" a="1"/>
  <c r="P2325" i="2" s="1"/>
  <c r="P2326" i="2" a="1"/>
  <c r="P2326" i="2" s="1"/>
  <c r="P2327" i="2" a="1"/>
  <c r="P2327" i="2" s="1"/>
  <c r="P2328" i="2" a="1"/>
  <c r="P2328" i="2" s="1"/>
  <c r="P2329" i="2" a="1"/>
  <c r="P2329" i="2" s="1"/>
  <c r="P2330" i="2" a="1"/>
  <c r="P2330" i="2" s="1"/>
  <c r="P2331" i="2" a="1"/>
  <c r="P2331" i="2" s="1"/>
  <c r="P2332" i="2" a="1"/>
  <c r="P2332" i="2" s="1"/>
  <c r="P2333" i="2" a="1"/>
  <c r="P2333" i="2" s="1"/>
  <c r="P2334" i="2" a="1"/>
  <c r="P2334" i="2" s="1"/>
  <c r="P2335" i="2" a="1"/>
  <c r="P2335" i="2" s="1"/>
  <c r="P2336" i="2" a="1"/>
  <c r="P2336" i="2" s="1"/>
  <c r="P2337" i="2" a="1"/>
  <c r="P2337" i="2" s="1"/>
  <c r="P2338" i="2" a="1"/>
  <c r="P2338" i="2" s="1"/>
  <c r="P2339" i="2" a="1"/>
  <c r="P2339" i="2" s="1"/>
  <c r="P2340" i="2" a="1"/>
  <c r="P2340" i="2" s="1"/>
  <c r="P2341" i="2" a="1"/>
  <c r="P2341" i="2" s="1"/>
  <c r="P2342" i="2" a="1"/>
  <c r="P2342" i="2" s="1"/>
  <c r="P2343" i="2" a="1"/>
  <c r="P2343" i="2" s="1"/>
  <c r="P2344" i="2" a="1"/>
  <c r="P2344" i="2" s="1"/>
  <c r="P2345" i="2" a="1"/>
  <c r="P2345" i="2" s="1"/>
  <c r="P2346" i="2" a="1"/>
  <c r="P2346" i="2" s="1"/>
  <c r="P2347" i="2" a="1"/>
  <c r="P2347" i="2" s="1"/>
  <c r="P2348" i="2" a="1"/>
  <c r="P2348" i="2" s="1"/>
  <c r="P2349" i="2" a="1"/>
  <c r="P2349" i="2" s="1"/>
  <c r="P2350" i="2" a="1"/>
  <c r="P2350" i="2" s="1"/>
  <c r="P2351" i="2" a="1"/>
  <c r="P2351" i="2" s="1"/>
  <c r="P2352" i="2" a="1"/>
  <c r="P2352" i="2" s="1"/>
  <c r="P2353" i="2" a="1"/>
  <c r="P2353" i="2" s="1"/>
  <c r="P2354" i="2" a="1"/>
  <c r="P2354" i="2" s="1"/>
  <c r="P2355" i="2" a="1"/>
  <c r="P2355" i="2" s="1"/>
  <c r="P2356" i="2" a="1"/>
  <c r="P2356" i="2" s="1"/>
  <c r="P2357" i="2" a="1"/>
  <c r="P2357" i="2" s="1"/>
  <c r="P2358" i="2" a="1"/>
  <c r="P2358" i="2" s="1"/>
  <c r="P2359" i="2" a="1"/>
  <c r="P2359" i="2" s="1"/>
  <c r="P2360" i="2" a="1"/>
  <c r="P2360" i="2" s="1"/>
  <c r="P2361" i="2" a="1"/>
  <c r="P2361" i="2" s="1"/>
  <c r="P2362" i="2" a="1"/>
  <c r="P2362" i="2" s="1"/>
  <c r="P2363" i="2" a="1"/>
  <c r="P2363" i="2" s="1"/>
  <c r="P2364" i="2" a="1"/>
  <c r="P2364" i="2" s="1"/>
  <c r="P2365" i="2" a="1"/>
  <c r="P2365" i="2" s="1"/>
  <c r="P2366" i="2" a="1"/>
  <c r="P2366" i="2" s="1"/>
  <c r="P2367" i="2" a="1"/>
  <c r="P2367" i="2" s="1"/>
  <c r="P2368" i="2" a="1"/>
  <c r="P2368" i="2" s="1"/>
  <c r="P2369" i="2" a="1"/>
  <c r="P2369" i="2" s="1"/>
  <c r="P2370" i="2" a="1"/>
  <c r="P2370" i="2" s="1"/>
  <c r="P2371" i="2" a="1"/>
  <c r="P2371" i="2" s="1"/>
  <c r="P2372" i="2" a="1"/>
  <c r="P2372" i="2" s="1"/>
  <c r="P2373" i="2" a="1"/>
  <c r="P2373" i="2" s="1"/>
  <c r="P2374" i="2" a="1"/>
  <c r="P2374" i="2" s="1"/>
  <c r="P2375" i="2" a="1"/>
  <c r="P2375" i="2" s="1"/>
  <c r="P2376" i="2" a="1"/>
  <c r="P2376" i="2" s="1"/>
  <c r="P2377" i="2" a="1"/>
  <c r="P2377" i="2" s="1"/>
  <c r="P2378" i="2" a="1"/>
  <c r="P2378" i="2" s="1"/>
  <c r="P2379" i="2" a="1"/>
  <c r="P2379" i="2" s="1"/>
  <c r="P2380" i="2" a="1"/>
  <c r="P2380" i="2" s="1"/>
  <c r="P2381" i="2" a="1"/>
  <c r="P2381" i="2" s="1"/>
  <c r="P2382" i="2" a="1"/>
  <c r="P2382" i="2" s="1"/>
  <c r="P2383" i="2" a="1"/>
  <c r="P2383" i="2" s="1"/>
  <c r="P2384" i="2" a="1"/>
  <c r="P2384" i="2" s="1"/>
  <c r="P2385" i="2" a="1"/>
  <c r="P2385" i="2" s="1"/>
  <c r="P2386" i="2" a="1"/>
  <c r="P2386" i="2" s="1"/>
  <c r="P2387" i="2" a="1"/>
  <c r="P2387" i="2" s="1"/>
  <c r="P2388" i="2" a="1"/>
  <c r="P2388" i="2" s="1"/>
  <c r="P2389" i="2" a="1"/>
  <c r="P2389" i="2" s="1"/>
  <c r="P2390" i="2" a="1"/>
  <c r="P2390" i="2" s="1"/>
  <c r="P2391" i="2" a="1"/>
  <c r="P2391" i="2" s="1"/>
  <c r="P2392" i="2" a="1"/>
  <c r="P2392" i="2" s="1"/>
  <c r="P2393" i="2" a="1"/>
  <c r="P2393" i="2" s="1"/>
  <c r="P2394" i="2" a="1"/>
  <c r="P2394" i="2" s="1"/>
  <c r="P2395" i="2" a="1"/>
  <c r="P2395" i="2" s="1"/>
  <c r="P2396" i="2" a="1"/>
  <c r="P2396" i="2" s="1"/>
  <c r="P2397" i="2" a="1"/>
  <c r="P2397" i="2" s="1"/>
  <c r="P2398" i="2" a="1"/>
  <c r="P2398" i="2" s="1"/>
  <c r="P2399" i="2" a="1"/>
  <c r="P2399" i="2" s="1"/>
  <c r="P2400" i="2" a="1"/>
  <c r="P2400" i="2" s="1"/>
  <c r="P2401" i="2" a="1"/>
  <c r="P2401" i="2" s="1"/>
  <c r="P2402" i="2" a="1"/>
  <c r="P2402" i="2" s="1"/>
  <c r="P2403" i="2" a="1"/>
  <c r="P2403" i="2" s="1"/>
  <c r="P2404" i="2" a="1"/>
  <c r="P2404" i="2" s="1"/>
  <c r="P2405" i="2" a="1"/>
  <c r="P2405" i="2" s="1"/>
  <c r="P2406" i="2" a="1"/>
  <c r="P2406" i="2" s="1"/>
  <c r="P2407" i="2" a="1"/>
  <c r="P2407" i="2" s="1"/>
  <c r="P2408" i="2" a="1"/>
  <c r="P2408" i="2" s="1"/>
  <c r="P2409" i="2" a="1"/>
  <c r="P2409" i="2" s="1"/>
  <c r="P2410" i="2" a="1"/>
  <c r="P2410" i="2" s="1"/>
  <c r="P2411" i="2" a="1"/>
  <c r="P2411" i="2" s="1"/>
  <c r="P2412" i="2" a="1"/>
  <c r="P2412" i="2" s="1"/>
  <c r="P2413" i="2" a="1"/>
  <c r="P2413" i="2" s="1"/>
  <c r="P2414" i="2" a="1"/>
  <c r="P2414" i="2" s="1"/>
  <c r="P2415" i="2" a="1"/>
  <c r="P2415" i="2" s="1"/>
  <c r="P2416" i="2" a="1"/>
  <c r="P2416" i="2" s="1"/>
  <c r="P2417" i="2" a="1"/>
  <c r="P2417" i="2" s="1"/>
  <c r="P2418" i="2" a="1"/>
  <c r="P2418" i="2" s="1"/>
  <c r="P2419" i="2" a="1"/>
  <c r="P2419" i="2" s="1"/>
  <c r="P2420" i="2" a="1"/>
  <c r="P2420" i="2" s="1"/>
  <c r="P2421" i="2" a="1"/>
  <c r="P2421" i="2" s="1"/>
  <c r="P2422" i="2" a="1"/>
  <c r="P2422" i="2" s="1"/>
  <c r="P2423" i="2" a="1"/>
  <c r="P2423" i="2" s="1"/>
  <c r="P2424" i="2" a="1"/>
  <c r="P2424" i="2" s="1"/>
  <c r="P2425" i="2" a="1"/>
  <c r="P2425" i="2" s="1"/>
  <c r="P2426" i="2" a="1"/>
  <c r="P2426" i="2" s="1"/>
  <c r="P2427" i="2" a="1"/>
  <c r="P2427" i="2" s="1"/>
  <c r="P2428" i="2" a="1"/>
  <c r="P2428" i="2" s="1"/>
  <c r="P2429" i="2" a="1"/>
  <c r="P2429" i="2" s="1"/>
  <c r="P2430" i="2" a="1"/>
  <c r="P2430" i="2" s="1"/>
  <c r="P2431" i="2" a="1"/>
  <c r="P2431" i="2" s="1"/>
  <c r="P2432" i="2" a="1"/>
  <c r="P2432" i="2" s="1"/>
  <c r="P2433" i="2" a="1"/>
  <c r="P2433" i="2" s="1"/>
  <c r="P2434" i="2" a="1"/>
  <c r="P2434" i="2" s="1"/>
  <c r="P2435" i="2" a="1"/>
  <c r="P2435" i="2" s="1"/>
  <c r="P2436" i="2" a="1"/>
  <c r="P2436" i="2" s="1"/>
  <c r="P2437" i="2" a="1"/>
  <c r="P2437" i="2" s="1"/>
  <c r="P2438" i="2" a="1"/>
  <c r="P2438" i="2" s="1"/>
  <c r="P2439" i="2" a="1"/>
  <c r="P2439" i="2" s="1"/>
  <c r="P2440" i="2" a="1"/>
  <c r="P2440" i="2" s="1"/>
  <c r="P2441" i="2" a="1"/>
  <c r="P2441" i="2" s="1"/>
  <c r="P2442" i="2" a="1"/>
  <c r="P2442" i="2" s="1"/>
  <c r="P2443" i="2" a="1"/>
  <c r="P2443" i="2" s="1"/>
  <c r="P2444" i="2" a="1"/>
  <c r="P2444" i="2" s="1"/>
  <c r="P2445" i="2" a="1"/>
  <c r="P2445" i="2" s="1"/>
  <c r="P2446" i="2" a="1"/>
  <c r="P2446" i="2" s="1"/>
  <c r="P2447" i="2" a="1"/>
  <c r="P2447" i="2" s="1"/>
  <c r="P2448" i="2" a="1"/>
  <c r="P2448" i="2" s="1"/>
  <c r="P2449" i="2" a="1"/>
  <c r="P2449" i="2" s="1"/>
  <c r="P2450" i="2" a="1"/>
  <c r="P2450" i="2" s="1"/>
  <c r="P2451" i="2" a="1"/>
  <c r="P2451" i="2" s="1"/>
  <c r="P2452" i="2" a="1"/>
  <c r="P2452" i="2" s="1"/>
  <c r="P2453" i="2" a="1"/>
  <c r="P2453" i="2" s="1"/>
  <c r="P2454" i="2" a="1"/>
  <c r="P2454" i="2" s="1"/>
  <c r="P2455" i="2" a="1"/>
  <c r="P2455" i="2" s="1"/>
  <c r="P2456" i="2" a="1"/>
  <c r="P2456" i="2" s="1"/>
  <c r="P2457" i="2" a="1"/>
  <c r="P2457" i="2" s="1"/>
  <c r="P2458" i="2" a="1"/>
  <c r="P2458" i="2" s="1"/>
  <c r="P2459" i="2" a="1"/>
  <c r="P2459" i="2" s="1"/>
  <c r="P2460" i="2" a="1"/>
  <c r="P2460" i="2" s="1"/>
  <c r="P2461" i="2" a="1"/>
  <c r="P2461" i="2" s="1"/>
  <c r="P2462" i="2" a="1"/>
  <c r="P2462" i="2" s="1"/>
  <c r="P2463" i="2" a="1"/>
  <c r="P2463" i="2" s="1"/>
  <c r="P2464" i="2" a="1"/>
  <c r="P2464" i="2" s="1"/>
  <c r="P2465" i="2" a="1"/>
  <c r="P2465" i="2" s="1"/>
  <c r="P2466" i="2" a="1"/>
  <c r="P2466" i="2" s="1"/>
  <c r="P2467" i="2" a="1"/>
  <c r="P2467" i="2" s="1"/>
  <c r="P2468" i="2" a="1"/>
  <c r="P2468" i="2" s="1"/>
  <c r="P2469" i="2" a="1"/>
  <c r="P2469" i="2" s="1"/>
  <c r="P2470" i="2" a="1"/>
  <c r="P2470" i="2" s="1"/>
  <c r="P2471" i="2" a="1"/>
  <c r="P2471" i="2" s="1"/>
  <c r="P2472" i="2" a="1"/>
  <c r="P2472" i="2" s="1"/>
  <c r="P2473" i="2" a="1"/>
  <c r="P2473" i="2" s="1"/>
  <c r="P2474" i="2" a="1"/>
  <c r="P2474" i="2" s="1"/>
  <c r="P2475" i="2" a="1"/>
  <c r="P2475" i="2" s="1"/>
  <c r="P2476" i="2" a="1"/>
  <c r="P2476" i="2" s="1"/>
  <c r="P2477" i="2" a="1"/>
  <c r="P2477" i="2" s="1"/>
  <c r="P2478" i="2" a="1"/>
  <c r="P2478" i="2" s="1"/>
  <c r="P2479" i="2" a="1"/>
  <c r="P2479" i="2" s="1"/>
  <c r="P2480" i="2" a="1"/>
  <c r="P2480" i="2" s="1"/>
  <c r="P2481" i="2" a="1"/>
  <c r="P2481" i="2" s="1"/>
  <c r="P2482" i="2" a="1"/>
  <c r="P2482" i="2" s="1"/>
  <c r="P2483" i="2" a="1"/>
  <c r="P2483" i="2" s="1"/>
  <c r="P2484" i="2" a="1"/>
  <c r="P2484" i="2" s="1"/>
  <c r="P2485" i="2" a="1"/>
  <c r="P2485" i="2" s="1"/>
  <c r="P2486" i="2" a="1"/>
  <c r="P2486" i="2" s="1"/>
  <c r="P2487" i="2" a="1"/>
  <c r="P2487" i="2" s="1"/>
  <c r="P2488" i="2" a="1"/>
  <c r="P2488" i="2" s="1"/>
  <c r="P2489" i="2" a="1"/>
  <c r="P2489" i="2" s="1"/>
  <c r="P2490" i="2" a="1"/>
  <c r="P2490" i="2" s="1"/>
  <c r="P2491" i="2" a="1"/>
  <c r="P2491" i="2" s="1"/>
  <c r="P2492" i="2" a="1"/>
  <c r="P2492" i="2" s="1"/>
  <c r="P2493" i="2" a="1"/>
  <c r="P2493" i="2" s="1"/>
  <c r="P2494" i="2" a="1"/>
  <c r="P2494" i="2" s="1"/>
  <c r="P2495" i="2" a="1"/>
  <c r="P2495" i="2" s="1"/>
  <c r="P2496" i="2" a="1"/>
  <c r="P2496" i="2" s="1"/>
  <c r="P2497" i="2" a="1"/>
  <c r="P2497" i="2" s="1"/>
  <c r="P2498" i="2" a="1"/>
  <c r="P2498" i="2" s="1"/>
  <c r="P2499" i="2" a="1"/>
  <c r="P2499" i="2" s="1"/>
  <c r="P2500" i="2" a="1"/>
  <c r="P2500" i="2" s="1"/>
  <c r="P2501" i="2" a="1"/>
  <c r="P2501" i="2" s="1"/>
  <c r="P2502" i="2" a="1"/>
  <c r="P2502" i="2" s="1"/>
  <c r="P2503" i="2" a="1"/>
  <c r="P2503" i="2" s="1"/>
  <c r="P2504" i="2" a="1"/>
  <c r="P2504" i="2" s="1"/>
  <c r="P2505" i="2" a="1"/>
  <c r="P2505" i="2" s="1"/>
  <c r="P2506" i="2" a="1"/>
  <c r="P2506" i="2" s="1"/>
  <c r="P2507" i="2" a="1"/>
  <c r="P2507" i="2" s="1"/>
  <c r="P2508" i="2" a="1"/>
  <c r="P2508" i="2" s="1"/>
  <c r="P2509" i="2" a="1"/>
  <c r="P2509" i="2" s="1"/>
  <c r="P2510" i="2" a="1"/>
  <c r="P2510" i="2" s="1"/>
  <c r="P2511" i="2" a="1"/>
  <c r="P2511" i="2" s="1"/>
  <c r="P2512" i="2" a="1"/>
  <c r="P2512" i="2" s="1"/>
  <c r="P2513" i="2" a="1"/>
  <c r="P2513" i="2" s="1"/>
  <c r="P2514" i="2" a="1"/>
  <c r="P2514" i="2" s="1"/>
  <c r="P2515" i="2" a="1"/>
  <c r="P2515" i="2" s="1"/>
  <c r="P2516" i="2" a="1"/>
  <c r="P2516" i="2" s="1"/>
  <c r="P2517" i="2" a="1"/>
  <c r="P2517" i="2" s="1"/>
  <c r="P2518" i="2" a="1"/>
  <c r="P2518" i="2" s="1"/>
  <c r="P2519" i="2" a="1"/>
  <c r="P2519" i="2" s="1"/>
  <c r="P2520" i="2" a="1"/>
  <c r="P2520" i="2" s="1"/>
  <c r="P2521" i="2" a="1"/>
  <c r="P2521" i="2" s="1"/>
  <c r="P2522" i="2" a="1"/>
  <c r="P2522" i="2" s="1"/>
  <c r="P2523" i="2" a="1"/>
  <c r="P2523" i="2" s="1"/>
  <c r="P2524" i="2" a="1"/>
  <c r="P2524" i="2" s="1"/>
  <c r="P2525" i="2" a="1"/>
  <c r="P2525" i="2" s="1"/>
  <c r="P2526" i="2" a="1"/>
  <c r="P2526" i="2" s="1"/>
  <c r="P2527" i="2" a="1"/>
  <c r="P2527" i="2" s="1"/>
  <c r="P2528" i="2" a="1"/>
  <c r="P2528" i="2" s="1"/>
  <c r="P2529" i="2" a="1"/>
  <c r="P2529" i="2" s="1"/>
  <c r="P2530" i="2" a="1"/>
  <c r="P2530" i="2" s="1"/>
  <c r="P2531" i="2" a="1"/>
  <c r="P2531" i="2" s="1"/>
  <c r="P2532" i="2" a="1"/>
  <c r="P2532" i="2" s="1"/>
  <c r="P2533" i="2" a="1"/>
  <c r="P2533" i="2" s="1"/>
  <c r="P2534" i="2" a="1"/>
  <c r="P2534" i="2" s="1"/>
  <c r="P2535" i="2" a="1"/>
  <c r="P2535" i="2" s="1"/>
  <c r="P2536" i="2" a="1"/>
  <c r="P2536" i="2" s="1"/>
  <c r="P2537" i="2" a="1"/>
  <c r="P2537" i="2" s="1"/>
  <c r="P2538" i="2" a="1"/>
  <c r="P2538" i="2" s="1"/>
  <c r="P2539" i="2" a="1"/>
  <c r="P2539" i="2" s="1"/>
  <c r="P2540" i="2" a="1"/>
  <c r="P2540" i="2" s="1"/>
  <c r="P2541" i="2" a="1"/>
  <c r="P2541" i="2" s="1"/>
  <c r="P2542" i="2" a="1"/>
  <c r="P2542" i="2" s="1"/>
  <c r="P2543" i="2" a="1"/>
  <c r="P2543" i="2" s="1"/>
  <c r="P2544" i="2" a="1"/>
  <c r="P2544" i="2" s="1"/>
  <c r="P2545" i="2" a="1"/>
  <c r="P2545" i="2" s="1"/>
  <c r="P2546" i="2" a="1"/>
  <c r="P2546" i="2" s="1"/>
  <c r="P2547" i="2" a="1"/>
  <c r="P2547" i="2" s="1"/>
  <c r="P2548" i="2" a="1"/>
  <c r="P2548" i="2" s="1"/>
  <c r="P2549" i="2" a="1"/>
  <c r="P2549" i="2" s="1"/>
  <c r="P2550" i="2" a="1"/>
  <c r="P2550" i="2" s="1"/>
  <c r="P2551" i="2" a="1"/>
  <c r="P2551" i="2" s="1"/>
  <c r="P2552" i="2" a="1"/>
  <c r="P2552" i="2" s="1"/>
  <c r="P2553" i="2" a="1"/>
  <c r="P2553" i="2" s="1"/>
  <c r="P2554" i="2" a="1"/>
  <c r="P2554" i="2" s="1"/>
  <c r="P2555" i="2" a="1"/>
  <c r="P2555" i="2" s="1"/>
  <c r="P2556" i="2" a="1"/>
  <c r="P2556" i="2" s="1"/>
  <c r="P2557" i="2" a="1"/>
  <c r="P2557" i="2" s="1"/>
  <c r="P2558" i="2" a="1"/>
  <c r="P2558" i="2" s="1"/>
  <c r="P2559" i="2" a="1"/>
  <c r="P2559" i="2" s="1"/>
  <c r="P2560" i="2" a="1"/>
  <c r="P2560" i="2" s="1"/>
  <c r="P2561" i="2" a="1"/>
  <c r="P2561" i="2" s="1"/>
  <c r="P2562" i="2" a="1"/>
  <c r="P2562" i="2" s="1"/>
  <c r="P2563" i="2" a="1"/>
  <c r="P2563" i="2" s="1"/>
  <c r="P2564" i="2" a="1"/>
  <c r="P2564" i="2" s="1"/>
  <c r="P2565" i="2" a="1"/>
  <c r="P2565" i="2" s="1"/>
  <c r="P2566" i="2" a="1"/>
  <c r="P2566" i="2" s="1"/>
  <c r="P2567" i="2" a="1"/>
  <c r="P2567" i="2" s="1"/>
  <c r="P2568" i="2" a="1"/>
  <c r="P2568" i="2" s="1"/>
  <c r="P2569" i="2" a="1"/>
  <c r="P2569" i="2" s="1"/>
  <c r="P2570" i="2" a="1"/>
  <c r="P2570" i="2" s="1"/>
  <c r="P2571" i="2" a="1"/>
  <c r="P2571" i="2" s="1"/>
  <c r="P2572" i="2" a="1"/>
  <c r="P2572" i="2" s="1"/>
  <c r="P2573" i="2" a="1"/>
  <c r="P2573" i="2" s="1"/>
  <c r="P2574" i="2" a="1"/>
  <c r="P2574" i="2" s="1"/>
  <c r="P2575" i="2" a="1"/>
  <c r="P2575" i="2" s="1"/>
  <c r="P2576" i="2" a="1"/>
  <c r="P2576" i="2" s="1"/>
  <c r="P2577" i="2" a="1"/>
  <c r="P2577" i="2" s="1"/>
  <c r="P2578" i="2" a="1"/>
  <c r="P2578" i="2" s="1"/>
  <c r="P2579" i="2" a="1"/>
  <c r="P2579" i="2" s="1"/>
  <c r="P2580" i="2" a="1"/>
  <c r="P2580" i="2" s="1"/>
  <c r="P2581" i="2" a="1"/>
  <c r="P2581" i="2" s="1"/>
  <c r="P2582" i="2" a="1"/>
  <c r="P2582" i="2" s="1"/>
  <c r="P2583" i="2" a="1"/>
  <c r="P2583" i="2" s="1"/>
  <c r="P2584" i="2" a="1"/>
  <c r="P2584" i="2" s="1"/>
  <c r="P2585" i="2" a="1"/>
  <c r="P2585" i="2" s="1"/>
  <c r="P2586" i="2" a="1"/>
  <c r="P2586" i="2" s="1"/>
  <c r="P2587" i="2" a="1"/>
  <c r="P2587" i="2" s="1"/>
  <c r="P2588" i="2" a="1"/>
  <c r="P2588" i="2" s="1"/>
  <c r="P2589" i="2" a="1"/>
  <c r="P2589" i="2" s="1"/>
  <c r="P2590" i="2" a="1"/>
  <c r="P2590" i="2" s="1"/>
  <c r="P2591" i="2" a="1"/>
  <c r="P2591" i="2" s="1"/>
  <c r="P2592" i="2" a="1"/>
  <c r="P2592" i="2" s="1"/>
  <c r="P2593" i="2" a="1"/>
  <c r="P2593" i="2" s="1"/>
  <c r="P2594" i="2" a="1"/>
  <c r="P2594" i="2" s="1"/>
  <c r="P2595" i="2" a="1"/>
  <c r="P2595" i="2" s="1"/>
  <c r="P2596" i="2" a="1"/>
  <c r="P2596" i="2" s="1"/>
  <c r="P2597" i="2" a="1"/>
  <c r="P2597" i="2" s="1"/>
  <c r="P2598" i="2" a="1"/>
  <c r="P2598" i="2" s="1"/>
  <c r="P2599" i="2" a="1"/>
  <c r="P2599" i="2" s="1"/>
  <c r="P2600" i="2" a="1"/>
  <c r="P2600" i="2" s="1"/>
  <c r="P2601" i="2" a="1"/>
  <c r="P2601" i="2" s="1"/>
  <c r="P2602" i="2" a="1"/>
  <c r="P2602" i="2" s="1"/>
  <c r="P2603" i="2" a="1"/>
  <c r="P2603" i="2" s="1"/>
  <c r="P2604" i="2" a="1"/>
  <c r="P2604" i="2" s="1"/>
  <c r="P2605" i="2" a="1"/>
  <c r="P2605" i="2" s="1"/>
  <c r="P2606" i="2" a="1"/>
  <c r="P2606" i="2" s="1"/>
  <c r="P2607" i="2" a="1"/>
  <c r="P2607" i="2" s="1"/>
  <c r="P2608" i="2" a="1"/>
  <c r="P2608" i="2" s="1"/>
  <c r="P2609" i="2" a="1"/>
  <c r="P2609" i="2" s="1"/>
  <c r="P2610" i="2" a="1"/>
  <c r="P2610" i="2" s="1"/>
  <c r="P2611" i="2" a="1"/>
  <c r="P2611" i="2" s="1"/>
  <c r="P2612" i="2" a="1"/>
  <c r="P2612" i="2" s="1"/>
  <c r="P2613" i="2" a="1"/>
  <c r="P2613" i="2" s="1"/>
  <c r="P2614" i="2" a="1"/>
  <c r="P2614" i="2" s="1"/>
  <c r="P2615" i="2" a="1"/>
  <c r="P2615" i="2" s="1"/>
  <c r="P2616" i="2" a="1"/>
  <c r="P2616" i="2" s="1"/>
  <c r="P2617" i="2" a="1"/>
  <c r="P2617" i="2" s="1"/>
  <c r="P2618" i="2" a="1"/>
  <c r="P2618" i="2" s="1"/>
  <c r="P2619" i="2" a="1"/>
  <c r="P2619" i="2" s="1"/>
  <c r="P2620" i="2" a="1"/>
  <c r="P2620" i="2" s="1"/>
  <c r="P2621" i="2" a="1"/>
  <c r="P2621" i="2" s="1"/>
  <c r="P2622" i="2" a="1"/>
  <c r="P2622" i="2" s="1"/>
  <c r="P2623" i="2" a="1"/>
  <c r="P2623" i="2" s="1"/>
  <c r="P2624" i="2" a="1"/>
  <c r="P2624" i="2" s="1"/>
  <c r="P2625" i="2" a="1"/>
  <c r="P2625" i="2" s="1"/>
  <c r="P2626" i="2" a="1"/>
  <c r="P2626" i="2" s="1"/>
  <c r="P2627" i="2" a="1"/>
  <c r="P2627" i="2" s="1"/>
  <c r="P2628" i="2" a="1"/>
  <c r="P2628" i="2" s="1"/>
  <c r="P2629" i="2" a="1"/>
  <c r="P2629" i="2" s="1"/>
  <c r="P2630" i="2" a="1"/>
  <c r="P2630" i="2" s="1"/>
  <c r="P2631" i="2" a="1"/>
  <c r="P2631" i="2" s="1"/>
  <c r="P2632" i="2" a="1"/>
  <c r="P2632" i="2" s="1"/>
  <c r="P2633" i="2" a="1"/>
  <c r="P2633" i="2" s="1"/>
  <c r="P2634" i="2" a="1"/>
  <c r="P2634" i="2" s="1"/>
  <c r="P2635" i="2" a="1"/>
  <c r="P2635" i="2" s="1"/>
  <c r="P2636" i="2" a="1"/>
  <c r="P2636" i="2" s="1"/>
  <c r="P2637" i="2" a="1"/>
  <c r="P2637" i="2" s="1"/>
  <c r="P2638" i="2" a="1"/>
  <c r="P2638" i="2" s="1"/>
  <c r="P2639" i="2" a="1"/>
  <c r="P2639" i="2" s="1"/>
  <c r="P2640" i="2" a="1"/>
  <c r="P2640" i="2" s="1"/>
  <c r="P2641" i="2" a="1"/>
  <c r="P2641" i="2" s="1"/>
  <c r="P2642" i="2" a="1"/>
  <c r="P2642" i="2" s="1"/>
  <c r="P2643" i="2" a="1"/>
  <c r="P2643" i="2" s="1"/>
  <c r="P2644" i="2" a="1"/>
  <c r="P2644" i="2" s="1"/>
  <c r="P2645" i="2" a="1"/>
  <c r="P2645" i="2" s="1"/>
  <c r="P2646" i="2" a="1"/>
  <c r="P2646" i="2" s="1"/>
  <c r="P2647" i="2" a="1"/>
  <c r="P2647" i="2" s="1"/>
  <c r="P2648" i="2" a="1"/>
  <c r="P2648" i="2" s="1"/>
  <c r="P2649" i="2" a="1"/>
  <c r="P2649" i="2" s="1"/>
  <c r="P2650" i="2" a="1"/>
  <c r="P2650" i="2" s="1"/>
  <c r="P2651" i="2" a="1"/>
  <c r="P2651" i="2" s="1"/>
  <c r="P2652" i="2" a="1"/>
  <c r="P2652" i="2" s="1"/>
  <c r="P2653" i="2" a="1"/>
  <c r="P2653" i="2" s="1"/>
  <c r="P2654" i="2" a="1"/>
  <c r="P2654" i="2" s="1"/>
  <c r="P2655" i="2" a="1"/>
  <c r="P2655" i="2" s="1"/>
  <c r="P2656" i="2" a="1"/>
  <c r="P2656" i="2" s="1"/>
  <c r="P2657" i="2" a="1"/>
  <c r="P2657" i="2" s="1"/>
  <c r="P2658" i="2" a="1"/>
  <c r="P2658" i="2" s="1"/>
  <c r="P2659" i="2" a="1"/>
  <c r="P2659" i="2" s="1"/>
  <c r="P2660" i="2" a="1"/>
  <c r="P2660" i="2" s="1"/>
  <c r="P2661" i="2" a="1"/>
  <c r="P2661" i="2" s="1"/>
  <c r="P2662" i="2" a="1"/>
  <c r="P2662" i="2" s="1"/>
  <c r="P2663" i="2" a="1"/>
  <c r="P2663" i="2" s="1"/>
  <c r="P2664" i="2" a="1"/>
  <c r="P2664" i="2" s="1"/>
  <c r="P2665" i="2" a="1"/>
  <c r="P2665" i="2" s="1"/>
  <c r="P2666" i="2" a="1"/>
  <c r="P2666" i="2" s="1"/>
  <c r="P2667" i="2" a="1"/>
  <c r="P2667" i="2" s="1"/>
  <c r="P2668" i="2" a="1"/>
  <c r="P2668" i="2" s="1"/>
  <c r="P2669" i="2" a="1"/>
  <c r="P2669" i="2" s="1"/>
  <c r="P2670" i="2" a="1"/>
  <c r="P2670" i="2" s="1"/>
  <c r="P2671" i="2" a="1"/>
  <c r="P2671" i="2" s="1"/>
  <c r="P2672" i="2" a="1"/>
  <c r="P2672" i="2" s="1"/>
  <c r="P2673" i="2" a="1"/>
  <c r="P2673" i="2" s="1"/>
  <c r="P2674" i="2" a="1"/>
  <c r="P2674" i="2" s="1"/>
  <c r="P2675" i="2" a="1"/>
  <c r="P2675" i="2" s="1"/>
  <c r="P2676" i="2" a="1"/>
  <c r="P2676" i="2" s="1"/>
  <c r="P2677" i="2" a="1"/>
  <c r="P2677" i="2" s="1"/>
  <c r="P2678" i="2" a="1"/>
  <c r="P2678" i="2" s="1"/>
  <c r="P2679" i="2" a="1"/>
  <c r="P2679" i="2" s="1"/>
  <c r="P2680" i="2" a="1"/>
  <c r="P2680" i="2" s="1"/>
  <c r="P2681" i="2" a="1"/>
  <c r="P2681" i="2" s="1"/>
  <c r="P2682" i="2" a="1"/>
  <c r="P2682" i="2" s="1"/>
  <c r="P2683" i="2" a="1"/>
  <c r="P2683" i="2" s="1"/>
  <c r="P2684" i="2" a="1"/>
  <c r="P2684" i="2" s="1"/>
  <c r="P2685" i="2" a="1"/>
  <c r="P2685" i="2" s="1"/>
  <c r="P2686" i="2" a="1"/>
  <c r="P2686" i="2" s="1"/>
  <c r="P2687" i="2" a="1"/>
  <c r="P2687" i="2" s="1"/>
  <c r="P2688" i="2" a="1"/>
  <c r="P2688" i="2" s="1"/>
  <c r="P2689" i="2" a="1"/>
  <c r="P2689" i="2" s="1"/>
  <c r="P2690" i="2" a="1"/>
  <c r="P2690" i="2" s="1"/>
  <c r="P2691" i="2" a="1"/>
  <c r="P2691" i="2" s="1"/>
  <c r="P2692" i="2" a="1"/>
  <c r="P2692" i="2" s="1"/>
  <c r="P2693" i="2" a="1"/>
  <c r="P2693" i="2" s="1"/>
  <c r="P2694" i="2" a="1"/>
  <c r="P2694" i="2" s="1"/>
  <c r="P2695" i="2" a="1"/>
  <c r="P2695" i="2" s="1"/>
  <c r="P2696" i="2" a="1"/>
  <c r="P2696" i="2" s="1"/>
  <c r="P2697" i="2" a="1"/>
  <c r="P2697" i="2" s="1"/>
  <c r="P2698" i="2" a="1"/>
  <c r="P2698" i="2" s="1"/>
  <c r="P2699" i="2" a="1"/>
  <c r="P2699" i="2" s="1"/>
  <c r="P2700" i="2" a="1"/>
  <c r="P2700" i="2" s="1"/>
  <c r="P2701" i="2" a="1"/>
  <c r="P2701" i="2" s="1"/>
  <c r="P2702" i="2" a="1"/>
  <c r="P2702" i="2" s="1"/>
  <c r="P2703" i="2" a="1"/>
  <c r="P2703" i="2" s="1"/>
  <c r="P2704" i="2" a="1"/>
  <c r="P2704" i="2" s="1"/>
  <c r="P2705" i="2" a="1"/>
  <c r="P2705" i="2" s="1"/>
  <c r="P2706" i="2" a="1"/>
  <c r="P2706" i="2" s="1"/>
  <c r="P2707" i="2" a="1"/>
  <c r="P2707" i="2" s="1"/>
  <c r="P2708" i="2" a="1"/>
  <c r="P2708" i="2" s="1"/>
  <c r="P2709" i="2" a="1"/>
  <c r="P2709" i="2" s="1"/>
  <c r="P2710" i="2" a="1"/>
  <c r="P2710" i="2" s="1"/>
  <c r="P2711" i="2" a="1"/>
  <c r="P2711" i="2" s="1"/>
  <c r="P2712" i="2" a="1"/>
  <c r="P2712" i="2" s="1"/>
  <c r="P2713" i="2" a="1"/>
  <c r="P2713" i="2" s="1"/>
  <c r="P2714" i="2" a="1"/>
  <c r="P2714" i="2" s="1"/>
  <c r="P2715" i="2" a="1"/>
  <c r="P2715" i="2" s="1"/>
  <c r="P2716" i="2" a="1"/>
  <c r="P2716" i="2" s="1"/>
  <c r="P2717" i="2" a="1"/>
  <c r="P2717" i="2" s="1"/>
  <c r="P2718" i="2" a="1"/>
  <c r="P2718" i="2" s="1"/>
  <c r="P2719" i="2" a="1"/>
  <c r="P2719" i="2" s="1"/>
  <c r="P2720" i="2" a="1"/>
  <c r="P2720" i="2" s="1"/>
  <c r="P2721" i="2" a="1"/>
  <c r="P2721" i="2" s="1"/>
  <c r="P2722" i="2" a="1"/>
  <c r="P2722" i="2" s="1"/>
  <c r="P2723" i="2" a="1"/>
  <c r="P2723" i="2" s="1"/>
  <c r="P2724" i="2" a="1"/>
  <c r="P2724" i="2" s="1"/>
  <c r="P2725" i="2" a="1"/>
  <c r="P2725" i="2" s="1"/>
  <c r="P2726" i="2" a="1"/>
  <c r="P2726" i="2" s="1"/>
  <c r="P2727" i="2" a="1"/>
  <c r="P2727" i="2" s="1"/>
  <c r="P2728" i="2" a="1"/>
  <c r="P2728" i="2" s="1"/>
  <c r="P2729" i="2" a="1"/>
  <c r="P2729" i="2" s="1"/>
  <c r="P2730" i="2" a="1"/>
  <c r="P2730" i="2" s="1"/>
  <c r="P2731" i="2" a="1"/>
  <c r="P2731" i="2" s="1"/>
  <c r="P2732" i="2" a="1"/>
  <c r="P2732" i="2" s="1"/>
  <c r="P2733" i="2" a="1"/>
  <c r="P2733" i="2" s="1"/>
  <c r="P2734" i="2" a="1"/>
  <c r="P2734" i="2" s="1"/>
  <c r="P2735" i="2" a="1"/>
  <c r="P2735" i="2" s="1"/>
  <c r="P2736" i="2" a="1"/>
  <c r="P2736" i="2" s="1"/>
  <c r="P2737" i="2" a="1"/>
  <c r="P2737" i="2" s="1"/>
  <c r="P2738" i="2" a="1"/>
  <c r="P2738" i="2" s="1"/>
  <c r="P2739" i="2" a="1"/>
  <c r="P2739" i="2" s="1"/>
  <c r="P2740" i="2" a="1"/>
  <c r="P2740" i="2" s="1"/>
  <c r="P2741" i="2" a="1"/>
  <c r="P2741" i="2" s="1"/>
  <c r="P2742" i="2" a="1"/>
  <c r="P2742" i="2" s="1"/>
  <c r="P2743" i="2" a="1"/>
  <c r="P2743" i="2" s="1"/>
  <c r="P2744" i="2" a="1"/>
  <c r="P2744" i="2" s="1"/>
  <c r="P2745" i="2" a="1"/>
  <c r="P2745" i="2" s="1"/>
  <c r="P2746" i="2" a="1"/>
  <c r="P2746" i="2" s="1"/>
  <c r="P2747" i="2" a="1"/>
  <c r="P2747" i="2" s="1"/>
  <c r="P2748" i="2" a="1"/>
  <c r="P2748" i="2" s="1"/>
  <c r="P2749" i="2" a="1"/>
  <c r="P2749" i="2" s="1"/>
  <c r="P2750" i="2" a="1"/>
  <c r="P2750" i="2" s="1"/>
  <c r="P2751" i="2" a="1"/>
  <c r="P2751" i="2" s="1"/>
  <c r="P2752" i="2" a="1"/>
  <c r="P2752" i="2" s="1"/>
  <c r="P2753" i="2" a="1"/>
  <c r="P2753" i="2" s="1"/>
  <c r="P2754" i="2" a="1"/>
  <c r="P2754" i="2" s="1"/>
  <c r="P2755" i="2" a="1"/>
  <c r="P2755" i="2" s="1"/>
  <c r="P2756" i="2" a="1"/>
  <c r="P2756" i="2" s="1"/>
  <c r="P2757" i="2" a="1"/>
  <c r="P2757" i="2" s="1"/>
  <c r="P2758" i="2" a="1"/>
  <c r="P2758" i="2" s="1"/>
  <c r="P2759" i="2" a="1"/>
  <c r="P2759" i="2" s="1"/>
  <c r="P2760" i="2" a="1"/>
  <c r="P2760" i="2" s="1"/>
  <c r="P2761" i="2" a="1"/>
  <c r="P2761" i="2" s="1"/>
  <c r="P2762" i="2" a="1"/>
  <c r="P2762" i="2" s="1"/>
  <c r="P2763" i="2" a="1"/>
  <c r="P2763" i="2" s="1"/>
  <c r="P2764" i="2" a="1"/>
  <c r="P2764" i="2" s="1"/>
  <c r="P2765" i="2" a="1"/>
  <c r="P2765" i="2" s="1"/>
  <c r="P2766" i="2" a="1"/>
  <c r="P2766" i="2" s="1"/>
  <c r="P2767" i="2" a="1"/>
  <c r="P2767" i="2" s="1"/>
  <c r="P2768" i="2" a="1"/>
  <c r="P2768" i="2" s="1"/>
  <c r="P2769" i="2" a="1"/>
  <c r="P2769" i="2" s="1"/>
  <c r="P2770" i="2" a="1"/>
  <c r="P2770" i="2" s="1"/>
  <c r="P2771" i="2" a="1"/>
  <c r="P2771" i="2" s="1"/>
  <c r="P2772" i="2" a="1"/>
  <c r="P2772" i="2" s="1"/>
  <c r="P2773" i="2" a="1"/>
  <c r="P2773" i="2" s="1"/>
  <c r="P2774" i="2" a="1"/>
  <c r="P2774" i="2" s="1"/>
  <c r="P2775" i="2" a="1"/>
  <c r="P2775" i="2" s="1"/>
  <c r="P2776" i="2" a="1"/>
  <c r="P2776" i="2" s="1"/>
  <c r="P2777" i="2" a="1"/>
  <c r="P2777" i="2" s="1"/>
  <c r="P2778" i="2" a="1"/>
  <c r="P2778" i="2" s="1"/>
  <c r="P2779" i="2" a="1"/>
  <c r="P2779" i="2" s="1"/>
  <c r="P2780" i="2" a="1"/>
  <c r="P2780" i="2" s="1"/>
  <c r="P2781" i="2" a="1"/>
  <c r="P2781" i="2" s="1"/>
  <c r="P2782" i="2" a="1"/>
  <c r="P2782" i="2" s="1"/>
  <c r="P2783" i="2" a="1"/>
  <c r="P2783" i="2" s="1"/>
  <c r="P2784" i="2" a="1"/>
  <c r="P2784" i="2" s="1"/>
  <c r="P2785" i="2" a="1"/>
  <c r="P2785" i="2" s="1"/>
  <c r="P2786" i="2" a="1"/>
  <c r="P2786" i="2" s="1"/>
  <c r="P2787" i="2" a="1"/>
  <c r="P2787" i="2" s="1"/>
  <c r="P2788" i="2" a="1"/>
  <c r="P2788" i="2" s="1"/>
  <c r="P2789" i="2" a="1"/>
  <c r="P2789" i="2" s="1"/>
  <c r="P2790" i="2" a="1"/>
  <c r="P2790" i="2" s="1"/>
  <c r="P2791" i="2" a="1"/>
  <c r="P2791" i="2" s="1"/>
  <c r="P2792" i="2" a="1"/>
  <c r="P2792" i="2" s="1"/>
  <c r="P2793" i="2" a="1"/>
  <c r="P2793" i="2" s="1"/>
  <c r="P2794" i="2" a="1"/>
  <c r="P2794" i="2" s="1"/>
  <c r="P2795" i="2" a="1"/>
  <c r="P2795" i="2" s="1"/>
  <c r="P2796" i="2" a="1"/>
  <c r="P2796" i="2" s="1"/>
  <c r="P2797" i="2" a="1"/>
  <c r="P2797" i="2" s="1"/>
  <c r="P2798" i="2" a="1"/>
  <c r="P2798" i="2" s="1"/>
  <c r="P2799" i="2" a="1"/>
  <c r="P2799" i="2" s="1"/>
  <c r="P2800" i="2" a="1"/>
  <c r="P2800" i="2" s="1"/>
  <c r="P2801" i="2" a="1"/>
  <c r="P2801" i="2" s="1"/>
  <c r="P2802" i="2" a="1"/>
  <c r="P2802" i="2" s="1"/>
  <c r="P2803" i="2" a="1"/>
  <c r="P2803" i="2" s="1"/>
  <c r="P2804" i="2" a="1"/>
  <c r="P2804" i="2" s="1"/>
  <c r="P2805" i="2" a="1"/>
  <c r="P2805" i="2" s="1"/>
  <c r="P2806" i="2" a="1"/>
  <c r="P2806" i="2" s="1"/>
  <c r="P2807" i="2" a="1"/>
  <c r="P2807" i="2" s="1"/>
  <c r="P2808" i="2" a="1"/>
  <c r="P2808" i="2" s="1"/>
  <c r="P2809" i="2" a="1"/>
  <c r="P2809" i="2" s="1"/>
  <c r="P2810" i="2" a="1"/>
  <c r="P2810" i="2" s="1"/>
  <c r="P2811" i="2" a="1"/>
  <c r="P2811" i="2" s="1"/>
  <c r="P2812" i="2" a="1"/>
  <c r="P2812" i="2" s="1"/>
  <c r="P2813" i="2" a="1"/>
  <c r="P2813" i="2" s="1"/>
  <c r="P2814" i="2" a="1"/>
  <c r="P2814" i="2" s="1"/>
  <c r="P2815" i="2" a="1"/>
  <c r="P2815" i="2" s="1"/>
  <c r="P2816" i="2" a="1"/>
  <c r="P2816" i="2" s="1"/>
  <c r="P2817" i="2" a="1"/>
  <c r="P2817" i="2" s="1"/>
  <c r="P2818" i="2" a="1"/>
  <c r="P2818" i="2" s="1"/>
  <c r="P2819" i="2" a="1"/>
  <c r="P2819" i="2" s="1"/>
  <c r="P2820" i="2" a="1"/>
  <c r="P2820" i="2" s="1"/>
  <c r="P2821" i="2" a="1"/>
  <c r="P2821" i="2" s="1"/>
  <c r="P2822" i="2" a="1"/>
  <c r="P2822" i="2" s="1"/>
  <c r="P2823" i="2" a="1"/>
  <c r="P2823" i="2" s="1"/>
  <c r="P2824" i="2" a="1"/>
  <c r="P2824" i="2" s="1"/>
  <c r="P2825" i="2" a="1"/>
  <c r="P2825" i="2" s="1"/>
  <c r="P2826" i="2" a="1"/>
  <c r="P2826" i="2" s="1"/>
  <c r="P2827" i="2" a="1"/>
  <c r="P2827" i="2" s="1"/>
  <c r="P2828" i="2" a="1"/>
  <c r="P2828" i="2" s="1"/>
  <c r="P2829" i="2" a="1"/>
  <c r="P2829" i="2" s="1"/>
  <c r="P2830" i="2" a="1"/>
  <c r="P2830" i="2" s="1"/>
  <c r="P2831" i="2" a="1"/>
  <c r="P2831" i="2" s="1"/>
  <c r="P2832" i="2" a="1"/>
  <c r="P2832" i="2" s="1"/>
  <c r="P2833" i="2" a="1"/>
  <c r="P2833" i="2" s="1"/>
  <c r="P2834" i="2" a="1"/>
  <c r="P2834" i="2" s="1"/>
  <c r="P2835" i="2" a="1"/>
  <c r="P2835" i="2" s="1"/>
  <c r="P2836" i="2" a="1"/>
  <c r="P2836" i="2" s="1"/>
  <c r="P2837" i="2" a="1"/>
  <c r="P2837" i="2" s="1"/>
  <c r="P2838" i="2" a="1"/>
  <c r="P2838" i="2" s="1"/>
  <c r="P2839" i="2" a="1"/>
  <c r="P2839" i="2" s="1"/>
  <c r="P2840" i="2" a="1"/>
  <c r="P2840" i="2" s="1"/>
  <c r="P2841" i="2" a="1"/>
  <c r="P2841" i="2" s="1"/>
  <c r="P2842" i="2" a="1"/>
  <c r="P2842" i="2" s="1"/>
  <c r="P2843" i="2" a="1"/>
  <c r="P2843" i="2" s="1"/>
  <c r="P2844" i="2" a="1"/>
  <c r="P2844" i="2" s="1"/>
  <c r="P2845" i="2" a="1"/>
  <c r="P2845" i="2" s="1"/>
  <c r="P2846" i="2" a="1"/>
  <c r="P2846" i="2" s="1"/>
  <c r="P2847" i="2" a="1"/>
  <c r="P2847" i="2" s="1"/>
  <c r="P2848" i="2" a="1"/>
  <c r="P2848" i="2" s="1"/>
  <c r="P2849" i="2" a="1"/>
  <c r="P2849" i="2" s="1"/>
  <c r="P2850" i="2" a="1"/>
  <c r="P2850" i="2" s="1"/>
  <c r="P2851" i="2" a="1"/>
  <c r="P2851" i="2" s="1"/>
  <c r="P2852" i="2" a="1"/>
  <c r="P2852" i="2" s="1"/>
  <c r="P2853" i="2" a="1"/>
  <c r="P2853" i="2" s="1"/>
  <c r="P2854" i="2" a="1"/>
  <c r="P2854" i="2" s="1"/>
  <c r="P2855" i="2" a="1"/>
  <c r="P2855" i="2" s="1"/>
  <c r="P2856" i="2" a="1"/>
  <c r="P2856" i="2" s="1"/>
  <c r="P2857" i="2" a="1"/>
  <c r="P2857" i="2" s="1"/>
  <c r="P2858" i="2" a="1"/>
  <c r="P2858" i="2" s="1"/>
  <c r="P2859" i="2" a="1"/>
  <c r="P2859" i="2" s="1"/>
  <c r="P2860" i="2" a="1"/>
  <c r="P2860" i="2" s="1"/>
  <c r="P2861" i="2" a="1"/>
  <c r="P2861" i="2" s="1"/>
  <c r="P2862" i="2" a="1"/>
  <c r="P2862" i="2" s="1"/>
  <c r="P2863" i="2" a="1"/>
  <c r="P2863" i="2" s="1"/>
  <c r="P2864" i="2" a="1"/>
  <c r="P2864" i="2" s="1"/>
  <c r="P2865" i="2" a="1"/>
  <c r="P2865" i="2" s="1"/>
  <c r="P2866" i="2" a="1"/>
  <c r="P2866" i="2" s="1"/>
  <c r="P2867" i="2" a="1"/>
  <c r="P2867" i="2" s="1"/>
  <c r="P2868" i="2" a="1"/>
  <c r="P2868" i="2" s="1"/>
  <c r="P2869" i="2" a="1"/>
  <c r="P2869" i="2" s="1"/>
  <c r="P2870" i="2" a="1"/>
  <c r="P2870" i="2" s="1"/>
  <c r="P2871" i="2" a="1"/>
  <c r="P2871" i="2" s="1"/>
  <c r="P2872" i="2" a="1"/>
  <c r="P2872" i="2" s="1"/>
  <c r="P2873" i="2" a="1"/>
  <c r="P2873" i="2" s="1"/>
  <c r="P2874" i="2" a="1"/>
  <c r="P2874" i="2" s="1"/>
  <c r="P2875" i="2" a="1"/>
  <c r="P2875" i="2" s="1"/>
  <c r="P2876" i="2" a="1"/>
  <c r="P2876" i="2" s="1"/>
  <c r="P2877" i="2" a="1"/>
  <c r="P2877" i="2" s="1"/>
  <c r="P2878" i="2" a="1"/>
  <c r="P2878" i="2" s="1"/>
  <c r="P2879" i="2" a="1"/>
  <c r="P2879" i="2" s="1"/>
  <c r="P2880" i="2" a="1"/>
  <c r="P2880" i="2" s="1"/>
  <c r="P2881" i="2" a="1"/>
  <c r="P2881" i="2" s="1"/>
  <c r="P2882" i="2" a="1"/>
  <c r="P2882" i="2" s="1"/>
  <c r="P2883" i="2" a="1"/>
  <c r="P2883" i="2" s="1"/>
  <c r="P2884" i="2" a="1"/>
  <c r="P2884" i="2" s="1"/>
  <c r="P2885" i="2" a="1"/>
  <c r="P2885" i="2" s="1"/>
  <c r="P2886" i="2" a="1"/>
  <c r="P2886" i="2" s="1"/>
  <c r="P2887" i="2" a="1"/>
  <c r="P2887" i="2" s="1"/>
  <c r="P2888" i="2" a="1"/>
  <c r="P2888" i="2" s="1"/>
  <c r="P2889" i="2" a="1"/>
  <c r="P2889" i="2" s="1"/>
  <c r="P2890" i="2" a="1"/>
  <c r="P2890" i="2" s="1"/>
  <c r="P2891" i="2" a="1"/>
  <c r="P2891" i="2" s="1"/>
  <c r="P2892" i="2" a="1"/>
  <c r="P2892" i="2" s="1"/>
  <c r="P2893" i="2" a="1"/>
  <c r="P2893" i="2" s="1"/>
  <c r="P2894" i="2" a="1"/>
  <c r="P2894" i="2" s="1"/>
  <c r="P2895" i="2" a="1"/>
  <c r="P2895" i="2" s="1"/>
  <c r="P2896" i="2" a="1"/>
  <c r="P2896" i="2" s="1"/>
  <c r="P2897" i="2" a="1"/>
  <c r="P2897" i="2" s="1"/>
  <c r="P2898" i="2" a="1"/>
  <c r="P2898" i="2" s="1"/>
  <c r="P2899" i="2" a="1"/>
  <c r="P2899" i="2" s="1"/>
  <c r="P2900" i="2" a="1"/>
  <c r="P2900" i="2" s="1"/>
  <c r="P2901" i="2" a="1"/>
  <c r="P2901" i="2" s="1"/>
  <c r="P2902" i="2" a="1"/>
  <c r="P2902" i="2" s="1"/>
  <c r="P2903" i="2" a="1"/>
  <c r="P2903" i="2" s="1"/>
  <c r="P2904" i="2" a="1"/>
  <c r="P2904" i="2" s="1"/>
  <c r="P2905" i="2" a="1"/>
  <c r="P2905" i="2" s="1"/>
  <c r="P2906" i="2" a="1"/>
  <c r="P2906" i="2" s="1"/>
  <c r="P2907" i="2" a="1"/>
  <c r="P2907" i="2" s="1"/>
  <c r="P2908" i="2" a="1"/>
  <c r="P2908" i="2" s="1"/>
  <c r="P2909" i="2" a="1"/>
  <c r="P2909" i="2" s="1"/>
  <c r="P2910" i="2" a="1"/>
  <c r="P2910" i="2" s="1"/>
  <c r="P2911" i="2" a="1"/>
  <c r="P2911" i="2" s="1"/>
  <c r="P2912" i="2" a="1"/>
  <c r="P2912" i="2" s="1"/>
  <c r="P2913" i="2" a="1"/>
  <c r="P2913" i="2" s="1"/>
  <c r="P2914" i="2" a="1"/>
  <c r="P2914" i="2" s="1"/>
  <c r="P2915" i="2" a="1"/>
  <c r="P2915" i="2" s="1"/>
  <c r="P2916" i="2" a="1"/>
  <c r="P2916" i="2" s="1"/>
  <c r="P2917" i="2" a="1"/>
  <c r="P2917" i="2" s="1"/>
  <c r="P2918" i="2" a="1"/>
  <c r="P2918" i="2" s="1"/>
  <c r="P2919" i="2" a="1"/>
  <c r="P2919" i="2" s="1"/>
  <c r="P2920" i="2" a="1"/>
  <c r="P2920" i="2" s="1"/>
  <c r="P2921" i="2" a="1"/>
  <c r="P2921" i="2" s="1"/>
  <c r="P2922" i="2" a="1"/>
  <c r="P2922" i="2" s="1"/>
  <c r="P2923" i="2" a="1"/>
  <c r="P2923" i="2" s="1"/>
  <c r="P2924" i="2" a="1"/>
  <c r="P2924" i="2" s="1"/>
  <c r="P2925" i="2" a="1"/>
  <c r="P2925" i="2" s="1"/>
  <c r="P2926" i="2" a="1"/>
  <c r="P2926" i="2" s="1"/>
  <c r="P2927" i="2" a="1"/>
  <c r="P2927" i="2" s="1"/>
  <c r="P2928" i="2" a="1"/>
  <c r="P2928" i="2" s="1"/>
  <c r="P2929" i="2" a="1"/>
  <c r="P2929" i="2" s="1"/>
  <c r="P2930" i="2" a="1"/>
  <c r="P2930" i="2" s="1"/>
  <c r="P2931" i="2" a="1"/>
  <c r="P2931" i="2" s="1"/>
  <c r="P2932" i="2" a="1"/>
  <c r="P2932" i="2" s="1"/>
  <c r="P2933" i="2" a="1"/>
  <c r="P2933" i="2" s="1"/>
  <c r="P2934" i="2" a="1"/>
  <c r="P2934" i="2" s="1"/>
  <c r="P2935" i="2" a="1"/>
  <c r="P2935" i="2" s="1"/>
  <c r="P2936" i="2" a="1"/>
  <c r="P2936" i="2" s="1"/>
  <c r="P2937" i="2" a="1"/>
  <c r="P2937" i="2" s="1"/>
  <c r="P2938" i="2" a="1"/>
  <c r="P2938" i="2" s="1"/>
  <c r="P2939" i="2" a="1"/>
  <c r="P2939" i="2" s="1"/>
  <c r="P2940" i="2" a="1"/>
  <c r="P2940" i="2" s="1"/>
  <c r="P2941" i="2" a="1"/>
  <c r="P2941" i="2" s="1"/>
  <c r="P2942" i="2" a="1"/>
  <c r="P2942" i="2" s="1"/>
  <c r="P2943" i="2" a="1"/>
  <c r="P2943" i="2" s="1"/>
  <c r="P2944" i="2" a="1"/>
  <c r="P2944" i="2" s="1"/>
  <c r="P2945" i="2" a="1"/>
  <c r="P2945" i="2" s="1"/>
  <c r="P2946" i="2" a="1"/>
  <c r="P2946" i="2" s="1"/>
  <c r="P2947" i="2" a="1"/>
  <c r="P2947" i="2" s="1"/>
  <c r="P2948" i="2" a="1"/>
  <c r="P2948" i="2" s="1"/>
  <c r="P2949" i="2" a="1"/>
  <c r="P2949" i="2" s="1"/>
  <c r="P2950" i="2" a="1"/>
  <c r="P2950" i="2" s="1"/>
  <c r="P2951" i="2" a="1"/>
  <c r="P2951" i="2" s="1"/>
  <c r="P2952" i="2" a="1"/>
  <c r="P2952" i="2" s="1"/>
  <c r="P2953" i="2" a="1"/>
  <c r="P2953" i="2" s="1"/>
  <c r="P2954" i="2" a="1"/>
  <c r="P2954" i="2" s="1"/>
  <c r="P2955" i="2" a="1"/>
  <c r="P2955" i="2" s="1"/>
  <c r="P2956" i="2" a="1"/>
  <c r="P2956" i="2" s="1"/>
  <c r="P2957" i="2" a="1"/>
  <c r="P2957" i="2" s="1"/>
  <c r="P2958" i="2" a="1"/>
  <c r="P2958" i="2" s="1"/>
  <c r="P2959" i="2" a="1"/>
  <c r="P2959" i="2" s="1"/>
  <c r="P2960" i="2" a="1"/>
  <c r="P2960" i="2" s="1"/>
  <c r="P2961" i="2" a="1"/>
  <c r="P2961" i="2" s="1"/>
  <c r="P2962" i="2" a="1"/>
  <c r="P2962" i="2" s="1"/>
  <c r="P2963" i="2" a="1"/>
  <c r="P2963" i="2" s="1"/>
  <c r="P2964" i="2" a="1"/>
  <c r="P2964" i="2" s="1"/>
  <c r="P2965" i="2" a="1"/>
  <c r="P2965" i="2" s="1"/>
  <c r="P2966" i="2" a="1"/>
  <c r="P2966" i="2" s="1"/>
  <c r="P2967" i="2" a="1"/>
  <c r="P2967" i="2" s="1"/>
  <c r="P2968" i="2" a="1"/>
  <c r="P2968" i="2" s="1"/>
  <c r="P2969" i="2" a="1"/>
  <c r="P2969" i="2" s="1"/>
  <c r="P2970" i="2" a="1"/>
  <c r="P2970" i="2" s="1"/>
  <c r="P2971" i="2" a="1"/>
  <c r="P2971" i="2" s="1"/>
  <c r="P2972" i="2" a="1"/>
  <c r="P2972" i="2" s="1"/>
  <c r="P2973" i="2" a="1"/>
  <c r="P2973" i="2" s="1"/>
  <c r="P2974" i="2" a="1"/>
  <c r="P2974" i="2" s="1"/>
  <c r="P2975" i="2" a="1"/>
  <c r="P2975" i="2" s="1"/>
  <c r="P2976" i="2" a="1"/>
  <c r="P2976" i="2" s="1"/>
  <c r="P2977" i="2" a="1"/>
  <c r="P2977" i="2" s="1"/>
  <c r="P2978" i="2" a="1"/>
  <c r="P2978" i="2" s="1"/>
  <c r="P2979" i="2" a="1"/>
  <c r="P2979" i="2" s="1"/>
  <c r="P2980" i="2" a="1"/>
  <c r="P2980" i="2" s="1"/>
  <c r="P2981" i="2" a="1"/>
  <c r="P2981" i="2" s="1"/>
  <c r="P2982" i="2" a="1"/>
  <c r="P2982" i="2" s="1"/>
  <c r="P2983" i="2" a="1"/>
  <c r="P2983" i="2" s="1"/>
  <c r="P2984" i="2" a="1"/>
  <c r="P2984" i="2" s="1"/>
  <c r="P2985" i="2" a="1"/>
  <c r="P2985" i="2" s="1"/>
  <c r="P2986" i="2" a="1"/>
  <c r="P2986" i="2" s="1"/>
  <c r="P2987" i="2" a="1"/>
  <c r="P2987" i="2" s="1"/>
  <c r="P2988" i="2" a="1"/>
  <c r="P2988" i="2" s="1"/>
  <c r="P2989" i="2" a="1"/>
  <c r="P2989" i="2" s="1"/>
  <c r="P2990" i="2" a="1"/>
  <c r="P2990" i="2" s="1"/>
  <c r="P2991" i="2" a="1"/>
  <c r="P2991" i="2" s="1"/>
  <c r="P2992" i="2" a="1"/>
  <c r="P2992" i="2" s="1"/>
  <c r="P2993" i="2" a="1"/>
  <c r="P2993" i="2" s="1"/>
  <c r="P2994" i="2" a="1"/>
  <c r="P2994" i="2" s="1"/>
  <c r="P2995" i="2" a="1"/>
  <c r="P2995" i="2" s="1"/>
  <c r="P2996" i="2" a="1"/>
  <c r="P2996" i="2" s="1"/>
  <c r="P2997" i="2" a="1"/>
  <c r="P2997" i="2" s="1"/>
  <c r="P2998" i="2" a="1"/>
  <c r="P2998" i="2" s="1"/>
  <c r="P2999" i="2" a="1"/>
  <c r="P2999" i="2" s="1"/>
  <c r="P3000" i="2" a="1"/>
  <c r="P3000" i="2" s="1"/>
  <c r="P3001" i="2" a="1"/>
  <c r="P3001" i="2" s="1"/>
  <c r="P3002" i="2" a="1"/>
  <c r="P3002" i="2" s="1"/>
  <c r="P3003" i="2" a="1"/>
  <c r="P3003" i="2" s="1"/>
  <c r="P3004" i="2" a="1"/>
  <c r="P3004" i="2" s="1"/>
  <c r="P3005" i="2" a="1"/>
  <c r="P3005" i="2" s="1"/>
  <c r="P3006" i="2" a="1"/>
  <c r="P3006" i="2" s="1"/>
  <c r="P3007" i="2" a="1"/>
  <c r="P3007" i="2" s="1"/>
  <c r="P3008" i="2" a="1"/>
  <c r="P3008" i="2" s="1"/>
  <c r="P3009" i="2" a="1"/>
  <c r="P3009" i="2" s="1"/>
  <c r="P3010" i="2" a="1"/>
  <c r="P3010" i="2" s="1"/>
  <c r="P3011" i="2" a="1"/>
  <c r="P3011" i="2" s="1"/>
  <c r="P3012" i="2" a="1"/>
  <c r="P3012" i="2" s="1"/>
  <c r="P3013" i="2" a="1"/>
  <c r="P3013" i="2" s="1"/>
  <c r="P3014" i="2" a="1"/>
  <c r="P3014" i="2" s="1"/>
  <c r="P3015" i="2" a="1"/>
  <c r="P3015" i="2" s="1"/>
  <c r="P3016" i="2" a="1"/>
  <c r="P3016" i="2" s="1"/>
  <c r="P3017" i="2" a="1"/>
  <c r="P3017" i="2" s="1"/>
  <c r="P3018" i="2" a="1"/>
  <c r="P3018" i="2" s="1"/>
  <c r="O97" i="2" a="1"/>
  <c r="O97" i="2" s="1"/>
  <c r="O98" i="2" a="1"/>
  <c r="O98" i="2" s="1"/>
  <c r="O99" i="2" a="1"/>
  <c r="O99" i="2" s="1"/>
  <c r="O100" i="2" a="1"/>
  <c r="O100" i="2" s="1"/>
  <c r="O101" i="2" a="1"/>
  <c r="O101" i="2" s="1"/>
  <c r="O102" i="2" a="1"/>
  <c r="O102" i="2" s="1"/>
  <c r="O103" i="2" a="1"/>
  <c r="O103" i="2" s="1"/>
  <c r="O104" i="2" a="1"/>
  <c r="O104" i="2" s="1"/>
  <c r="O105" i="2" a="1"/>
  <c r="O105" i="2" s="1"/>
  <c r="O106" i="2" a="1"/>
  <c r="O106" i="2" s="1"/>
  <c r="O107" i="2" a="1"/>
  <c r="O107" i="2" s="1"/>
  <c r="O108" i="2" a="1"/>
  <c r="O108" i="2" s="1"/>
  <c r="O109" i="2" a="1"/>
  <c r="O109" i="2" s="1"/>
  <c r="O110" i="2" a="1"/>
  <c r="O110" i="2" s="1"/>
  <c r="O111" i="2" a="1"/>
  <c r="O111" i="2" s="1"/>
  <c r="O112" i="2" a="1"/>
  <c r="O112" i="2" s="1"/>
  <c r="O113" i="2" a="1"/>
  <c r="O113" i="2" s="1"/>
  <c r="O114" i="2" a="1"/>
  <c r="O114" i="2" s="1"/>
  <c r="O115" i="2" a="1"/>
  <c r="O115" i="2" s="1"/>
  <c r="O116" i="2" a="1"/>
  <c r="O116" i="2" s="1"/>
  <c r="O117" i="2" a="1"/>
  <c r="O117" i="2" s="1"/>
  <c r="O118" i="2" a="1"/>
  <c r="O118" i="2" s="1"/>
  <c r="O119" i="2" a="1"/>
  <c r="O119" i="2" s="1"/>
  <c r="O120" i="2" a="1"/>
  <c r="O120" i="2" s="1"/>
  <c r="O121" i="2" a="1"/>
  <c r="O121" i="2" s="1"/>
  <c r="O122" i="2" a="1"/>
  <c r="O122" i="2" s="1"/>
  <c r="O123" i="2" a="1"/>
  <c r="O123" i="2" s="1"/>
  <c r="O124" i="2" a="1"/>
  <c r="O124" i="2" s="1"/>
  <c r="O125" i="2" a="1"/>
  <c r="O125" i="2" s="1"/>
  <c r="O126" i="2" a="1"/>
  <c r="O126" i="2" s="1"/>
  <c r="O127" i="2" a="1"/>
  <c r="O127" i="2" s="1"/>
  <c r="O128" i="2" a="1"/>
  <c r="O128" i="2" s="1"/>
  <c r="O129" i="2" a="1"/>
  <c r="O129" i="2" s="1"/>
  <c r="O130" i="2" a="1"/>
  <c r="O130" i="2" s="1"/>
  <c r="O131" i="2" a="1"/>
  <c r="O131" i="2" s="1"/>
  <c r="O132" i="2" a="1"/>
  <c r="O132" i="2" s="1"/>
  <c r="O133" i="2" a="1"/>
  <c r="O133" i="2" s="1"/>
  <c r="O134" i="2" a="1"/>
  <c r="O134" i="2" s="1"/>
  <c r="O135" i="2" a="1"/>
  <c r="O135" i="2" s="1"/>
  <c r="O136" i="2" a="1"/>
  <c r="O136" i="2" s="1"/>
  <c r="O137" i="2" a="1"/>
  <c r="O137" i="2" s="1"/>
  <c r="O138" i="2" a="1"/>
  <c r="O138" i="2" s="1"/>
  <c r="O139" i="2" a="1"/>
  <c r="O139" i="2" s="1"/>
  <c r="O140" i="2" a="1"/>
  <c r="O140" i="2" s="1"/>
  <c r="O141" i="2" a="1"/>
  <c r="O141" i="2" s="1"/>
  <c r="O142" i="2" a="1"/>
  <c r="O142" i="2" s="1"/>
  <c r="O143" i="2" a="1"/>
  <c r="O143" i="2" s="1"/>
  <c r="O144" i="2" a="1"/>
  <c r="O144" i="2" s="1"/>
  <c r="O145" i="2" a="1"/>
  <c r="O145" i="2" s="1"/>
  <c r="O146" i="2" a="1"/>
  <c r="O146" i="2" s="1"/>
  <c r="O147" i="2" a="1"/>
  <c r="O147" i="2" s="1"/>
  <c r="O148" i="2" a="1"/>
  <c r="O148" i="2" s="1"/>
  <c r="O149" i="2" a="1"/>
  <c r="O149" i="2" s="1"/>
  <c r="O150" i="2" a="1"/>
  <c r="O150" i="2" s="1"/>
  <c r="O151" i="2" a="1"/>
  <c r="O151" i="2" s="1"/>
  <c r="O152" i="2" a="1"/>
  <c r="O152" i="2" s="1"/>
  <c r="O153" i="2" a="1"/>
  <c r="O153" i="2" s="1"/>
  <c r="O154" i="2" a="1"/>
  <c r="O154" i="2" s="1"/>
  <c r="O155" i="2" a="1"/>
  <c r="O155" i="2" s="1"/>
  <c r="O156" i="2" a="1"/>
  <c r="O156" i="2" s="1"/>
  <c r="O157" i="2" a="1"/>
  <c r="O157" i="2" s="1"/>
  <c r="O158" i="2" a="1"/>
  <c r="O158" i="2" s="1"/>
  <c r="O159" i="2" a="1"/>
  <c r="O159" i="2" s="1"/>
  <c r="O160" i="2" a="1"/>
  <c r="O160" i="2" s="1"/>
  <c r="O161" i="2" a="1"/>
  <c r="O161" i="2" s="1"/>
  <c r="O162" i="2" a="1"/>
  <c r="O162" i="2" s="1"/>
  <c r="O163" i="2" a="1"/>
  <c r="O163" i="2" s="1"/>
  <c r="O164" i="2" a="1"/>
  <c r="O164" i="2" s="1"/>
  <c r="O165" i="2" a="1"/>
  <c r="O165" i="2" s="1"/>
  <c r="O166" i="2" a="1"/>
  <c r="O166" i="2" s="1"/>
  <c r="O167" i="2" a="1"/>
  <c r="O167" i="2" s="1"/>
  <c r="O168" i="2" a="1"/>
  <c r="O168" i="2" s="1"/>
  <c r="O169" i="2" a="1"/>
  <c r="O169" i="2" s="1"/>
  <c r="O170" i="2" a="1"/>
  <c r="O170" i="2" s="1"/>
  <c r="O171" i="2" a="1"/>
  <c r="O171" i="2" s="1"/>
  <c r="O172" i="2" a="1"/>
  <c r="O172" i="2" s="1"/>
  <c r="O173" i="2" a="1"/>
  <c r="O173" i="2" s="1"/>
  <c r="O174" i="2" a="1"/>
  <c r="O174" i="2" s="1"/>
  <c r="O175" i="2" a="1"/>
  <c r="O175" i="2" s="1"/>
  <c r="O176" i="2" a="1"/>
  <c r="O176" i="2" s="1"/>
  <c r="O177" i="2" a="1"/>
  <c r="O177" i="2" s="1"/>
  <c r="O178" i="2" a="1"/>
  <c r="O178" i="2" s="1"/>
  <c r="O179" i="2" a="1"/>
  <c r="O179" i="2" s="1"/>
  <c r="O180" i="2" a="1"/>
  <c r="O180" i="2" s="1"/>
  <c r="O181" i="2" a="1"/>
  <c r="O181" i="2" s="1"/>
  <c r="O182" i="2" a="1"/>
  <c r="O182" i="2" s="1"/>
  <c r="O183" i="2" a="1"/>
  <c r="O183" i="2" s="1"/>
  <c r="O184" i="2" a="1"/>
  <c r="O184" i="2" s="1"/>
  <c r="O185" i="2" a="1"/>
  <c r="O185" i="2" s="1"/>
  <c r="O186" i="2" a="1"/>
  <c r="O186" i="2" s="1"/>
  <c r="O187" i="2" a="1"/>
  <c r="O187" i="2" s="1"/>
  <c r="O188" i="2" a="1"/>
  <c r="O188" i="2" s="1"/>
  <c r="O189" i="2" a="1"/>
  <c r="O189" i="2" s="1"/>
  <c r="O190" i="2" a="1"/>
  <c r="O190" i="2" s="1"/>
  <c r="O191" i="2" a="1"/>
  <c r="O191" i="2" s="1"/>
  <c r="O192" i="2" a="1"/>
  <c r="O192" i="2" s="1"/>
  <c r="O193" i="2" a="1"/>
  <c r="O193" i="2" s="1"/>
  <c r="O194" i="2" a="1"/>
  <c r="O194" i="2" s="1"/>
  <c r="O195" i="2" a="1"/>
  <c r="O195" i="2" s="1"/>
  <c r="O196" i="2" a="1"/>
  <c r="O196" i="2" s="1"/>
  <c r="O197" i="2" a="1"/>
  <c r="O197" i="2" s="1"/>
  <c r="O198" i="2" a="1"/>
  <c r="O198" i="2" s="1"/>
  <c r="O199" i="2" a="1"/>
  <c r="O199" i="2" s="1"/>
  <c r="O200" i="2" a="1"/>
  <c r="O200" i="2" s="1"/>
  <c r="O201" i="2" a="1"/>
  <c r="O201" i="2" s="1"/>
  <c r="O202" i="2" a="1"/>
  <c r="O202" i="2" s="1"/>
  <c r="O203" i="2" a="1"/>
  <c r="O203" i="2" s="1"/>
  <c r="O204" i="2" a="1"/>
  <c r="O204" i="2" s="1"/>
  <c r="O205" i="2" a="1"/>
  <c r="O205" i="2" s="1"/>
  <c r="O206" i="2" a="1"/>
  <c r="O206" i="2" s="1"/>
  <c r="O207" i="2" a="1"/>
  <c r="O207" i="2" s="1"/>
  <c r="O208" i="2" a="1"/>
  <c r="O208" i="2" s="1"/>
  <c r="O209" i="2" a="1"/>
  <c r="O209" i="2" s="1"/>
  <c r="O210" i="2" a="1"/>
  <c r="O210" i="2" s="1"/>
  <c r="O211" i="2" a="1"/>
  <c r="O211" i="2" s="1"/>
  <c r="O212" i="2" a="1"/>
  <c r="O212" i="2" s="1"/>
  <c r="O213" i="2" a="1"/>
  <c r="O213" i="2" s="1"/>
  <c r="O214" i="2" a="1"/>
  <c r="O214" i="2" s="1"/>
  <c r="O215" i="2" a="1"/>
  <c r="O215" i="2" s="1"/>
  <c r="O216" i="2" a="1"/>
  <c r="O216" i="2" s="1"/>
  <c r="O217" i="2" a="1"/>
  <c r="O217" i="2" s="1"/>
  <c r="O218" i="2" a="1"/>
  <c r="O218" i="2" s="1"/>
  <c r="O219" i="2" a="1"/>
  <c r="O219" i="2" s="1"/>
  <c r="O220" i="2" a="1"/>
  <c r="O220" i="2" s="1"/>
  <c r="O221" i="2" a="1"/>
  <c r="O221" i="2" s="1"/>
  <c r="O222" i="2" a="1"/>
  <c r="O222" i="2" s="1"/>
  <c r="O223" i="2" a="1"/>
  <c r="O223" i="2" s="1"/>
  <c r="O224" i="2" a="1"/>
  <c r="O224" i="2" s="1"/>
  <c r="O225" i="2" a="1"/>
  <c r="O225" i="2" s="1"/>
  <c r="O226" i="2" a="1"/>
  <c r="O226" i="2" s="1"/>
  <c r="O227" i="2" a="1"/>
  <c r="O227" i="2" s="1"/>
  <c r="O228" i="2" a="1"/>
  <c r="O228" i="2" s="1"/>
  <c r="O229" i="2" a="1"/>
  <c r="O229" i="2" s="1"/>
  <c r="O230" i="2" a="1"/>
  <c r="O230" i="2" s="1"/>
  <c r="O231" i="2" a="1"/>
  <c r="O231" i="2" s="1"/>
  <c r="O232" i="2" a="1"/>
  <c r="O232" i="2" s="1"/>
  <c r="O233" i="2" a="1"/>
  <c r="O233" i="2" s="1"/>
  <c r="O234" i="2" a="1"/>
  <c r="O234" i="2" s="1"/>
  <c r="O235" i="2" a="1"/>
  <c r="O235" i="2" s="1"/>
  <c r="O236" i="2" a="1"/>
  <c r="O236" i="2" s="1"/>
  <c r="O237" i="2" a="1"/>
  <c r="O237" i="2" s="1"/>
  <c r="O238" i="2" a="1"/>
  <c r="O238" i="2" s="1"/>
  <c r="O239" i="2" a="1"/>
  <c r="O239" i="2" s="1"/>
  <c r="O240" i="2" a="1"/>
  <c r="O240" i="2" s="1"/>
  <c r="O241" i="2" a="1"/>
  <c r="O241" i="2" s="1"/>
  <c r="O242" i="2" a="1"/>
  <c r="O242" i="2" s="1"/>
  <c r="O243" i="2" a="1"/>
  <c r="O243" i="2" s="1"/>
  <c r="O244" i="2" a="1"/>
  <c r="O244" i="2" s="1"/>
  <c r="O245" i="2" a="1"/>
  <c r="O245" i="2" s="1"/>
  <c r="O246" i="2" a="1"/>
  <c r="O246" i="2" s="1"/>
  <c r="O247" i="2" a="1"/>
  <c r="O247" i="2" s="1"/>
  <c r="O248" i="2" a="1"/>
  <c r="O248" i="2" s="1"/>
  <c r="O249" i="2" a="1"/>
  <c r="O249" i="2" s="1"/>
  <c r="O250" i="2" a="1"/>
  <c r="O250" i="2" s="1"/>
  <c r="O251" i="2" a="1"/>
  <c r="O251" i="2" s="1"/>
  <c r="O252" i="2" a="1"/>
  <c r="O252" i="2" s="1"/>
  <c r="O253" i="2" a="1"/>
  <c r="O253" i="2" s="1"/>
  <c r="O254" i="2" a="1"/>
  <c r="O254" i="2" s="1"/>
  <c r="O255" i="2" a="1"/>
  <c r="O255" i="2" s="1"/>
  <c r="O256" i="2" a="1"/>
  <c r="O256" i="2" s="1"/>
  <c r="O257" i="2" a="1"/>
  <c r="O257" i="2" s="1"/>
  <c r="O258" i="2" a="1"/>
  <c r="O258" i="2" s="1"/>
  <c r="O259" i="2" a="1"/>
  <c r="O259" i="2" s="1"/>
  <c r="O260" i="2" a="1"/>
  <c r="O260" i="2" s="1"/>
  <c r="O261" i="2" a="1"/>
  <c r="O261" i="2" s="1"/>
  <c r="O262" i="2" a="1"/>
  <c r="O262" i="2" s="1"/>
  <c r="O263" i="2" a="1"/>
  <c r="O263" i="2" s="1"/>
  <c r="O264" i="2" a="1"/>
  <c r="O264" i="2" s="1"/>
  <c r="O265" i="2" a="1"/>
  <c r="O265" i="2" s="1"/>
  <c r="O266" i="2" a="1"/>
  <c r="O266" i="2" s="1"/>
  <c r="O267" i="2" a="1"/>
  <c r="O267" i="2" s="1"/>
  <c r="O268" i="2" a="1"/>
  <c r="O268" i="2" s="1"/>
  <c r="O269" i="2" a="1"/>
  <c r="O269" i="2" s="1"/>
  <c r="O270" i="2" a="1"/>
  <c r="O270" i="2" s="1"/>
  <c r="O271" i="2" a="1"/>
  <c r="O271" i="2" s="1"/>
  <c r="O272" i="2" a="1"/>
  <c r="O272" i="2" s="1"/>
  <c r="O273" i="2" a="1"/>
  <c r="O273" i="2" s="1"/>
  <c r="O274" i="2" a="1"/>
  <c r="O274" i="2" s="1"/>
  <c r="O275" i="2" a="1"/>
  <c r="O275" i="2" s="1"/>
  <c r="O276" i="2" a="1"/>
  <c r="O276" i="2" s="1"/>
  <c r="O277" i="2" a="1"/>
  <c r="O277" i="2" s="1"/>
  <c r="O278" i="2" a="1"/>
  <c r="O278" i="2" s="1"/>
  <c r="O279" i="2" a="1"/>
  <c r="O279" i="2" s="1"/>
  <c r="O280" i="2" a="1"/>
  <c r="O280" i="2" s="1"/>
  <c r="O281" i="2" a="1"/>
  <c r="O281" i="2" s="1"/>
  <c r="O282" i="2" a="1"/>
  <c r="O282" i="2" s="1"/>
  <c r="O283" i="2" a="1"/>
  <c r="O283" i="2" s="1"/>
  <c r="O284" i="2" a="1"/>
  <c r="O284" i="2" s="1"/>
  <c r="O285" i="2" a="1"/>
  <c r="O285" i="2" s="1"/>
  <c r="O286" i="2" a="1"/>
  <c r="O286" i="2" s="1"/>
  <c r="O287" i="2" a="1"/>
  <c r="O287" i="2" s="1"/>
  <c r="O288" i="2" a="1"/>
  <c r="O288" i="2" s="1"/>
  <c r="O289" i="2" a="1"/>
  <c r="O289" i="2" s="1"/>
  <c r="O290" i="2" a="1"/>
  <c r="O290" i="2" s="1"/>
  <c r="O291" i="2" a="1"/>
  <c r="O291" i="2" s="1"/>
  <c r="O292" i="2" a="1"/>
  <c r="O292" i="2" s="1"/>
  <c r="O293" i="2" a="1"/>
  <c r="O293" i="2" s="1"/>
  <c r="O294" i="2" a="1"/>
  <c r="O294" i="2" s="1"/>
  <c r="O295" i="2" a="1"/>
  <c r="O295" i="2" s="1"/>
  <c r="O296" i="2" a="1"/>
  <c r="O296" i="2" s="1"/>
  <c r="O297" i="2" a="1"/>
  <c r="O297" i="2" s="1"/>
  <c r="O298" i="2" a="1"/>
  <c r="O298" i="2" s="1"/>
  <c r="O299" i="2" a="1"/>
  <c r="O299" i="2" s="1"/>
  <c r="O300" i="2" a="1"/>
  <c r="O300" i="2" s="1"/>
  <c r="O301" i="2" a="1"/>
  <c r="O301" i="2" s="1"/>
  <c r="O302" i="2" a="1"/>
  <c r="O302" i="2" s="1"/>
  <c r="O303" i="2" a="1"/>
  <c r="O303" i="2" s="1"/>
  <c r="O304" i="2" a="1"/>
  <c r="O304" i="2" s="1"/>
  <c r="O305" i="2" a="1"/>
  <c r="O305" i="2" s="1"/>
  <c r="O306" i="2" a="1"/>
  <c r="O306" i="2" s="1"/>
  <c r="O307" i="2" a="1"/>
  <c r="O307" i="2" s="1"/>
  <c r="O308" i="2" a="1"/>
  <c r="O308" i="2" s="1"/>
  <c r="O309" i="2" a="1"/>
  <c r="O309" i="2" s="1"/>
  <c r="O310" i="2" a="1"/>
  <c r="O310" i="2" s="1"/>
  <c r="O311" i="2" a="1"/>
  <c r="O311" i="2" s="1"/>
  <c r="O312" i="2" a="1"/>
  <c r="O312" i="2" s="1"/>
  <c r="O313" i="2" a="1"/>
  <c r="O313" i="2" s="1"/>
  <c r="O314" i="2" a="1"/>
  <c r="O314" i="2" s="1"/>
  <c r="O315" i="2" a="1"/>
  <c r="O315" i="2" s="1"/>
  <c r="O316" i="2" a="1"/>
  <c r="O316" i="2" s="1"/>
  <c r="O317" i="2" a="1"/>
  <c r="O317" i="2" s="1"/>
  <c r="O318" i="2" a="1"/>
  <c r="O318" i="2" s="1"/>
  <c r="O319" i="2" a="1"/>
  <c r="O319" i="2" s="1"/>
  <c r="O320" i="2" a="1"/>
  <c r="O320" i="2" s="1"/>
  <c r="O321" i="2" a="1"/>
  <c r="O321" i="2" s="1"/>
  <c r="O322" i="2" a="1"/>
  <c r="O322" i="2" s="1"/>
  <c r="O323" i="2" a="1"/>
  <c r="O323" i="2" s="1"/>
  <c r="O324" i="2" a="1"/>
  <c r="O324" i="2" s="1"/>
  <c r="O325" i="2" a="1"/>
  <c r="O325" i="2" s="1"/>
  <c r="O326" i="2" a="1"/>
  <c r="O326" i="2" s="1"/>
  <c r="O327" i="2" a="1"/>
  <c r="O327" i="2" s="1"/>
  <c r="O328" i="2" a="1"/>
  <c r="O328" i="2" s="1"/>
  <c r="O329" i="2" a="1"/>
  <c r="O329" i="2" s="1"/>
  <c r="O330" i="2" a="1"/>
  <c r="O330" i="2" s="1"/>
  <c r="O331" i="2" a="1"/>
  <c r="O331" i="2" s="1"/>
  <c r="O332" i="2" a="1"/>
  <c r="O332" i="2" s="1"/>
  <c r="O333" i="2" a="1"/>
  <c r="O333" i="2" s="1"/>
  <c r="O334" i="2" a="1"/>
  <c r="O334" i="2" s="1"/>
  <c r="O335" i="2" a="1"/>
  <c r="O335" i="2" s="1"/>
  <c r="O336" i="2" a="1"/>
  <c r="O336" i="2" s="1"/>
  <c r="O337" i="2" a="1"/>
  <c r="O337" i="2" s="1"/>
  <c r="O338" i="2" a="1"/>
  <c r="O338" i="2" s="1"/>
  <c r="O339" i="2" a="1"/>
  <c r="O339" i="2" s="1"/>
  <c r="O340" i="2" a="1"/>
  <c r="O340" i="2" s="1"/>
  <c r="O341" i="2" a="1"/>
  <c r="O341" i="2" s="1"/>
  <c r="O342" i="2" a="1"/>
  <c r="O342" i="2" s="1"/>
  <c r="O343" i="2" a="1"/>
  <c r="O343" i="2" s="1"/>
  <c r="O344" i="2" a="1"/>
  <c r="O344" i="2" s="1"/>
  <c r="O345" i="2" a="1"/>
  <c r="O345" i="2" s="1"/>
  <c r="O346" i="2" a="1"/>
  <c r="O346" i="2" s="1"/>
  <c r="O347" i="2" a="1"/>
  <c r="O347" i="2" s="1"/>
  <c r="O348" i="2" a="1"/>
  <c r="O348" i="2" s="1"/>
  <c r="O349" i="2" a="1"/>
  <c r="O349" i="2" s="1"/>
  <c r="O350" i="2" a="1"/>
  <c r="O350" i="2" s="1"/>
  <c r="O351" i="2" a="1"/>
  <c r="O351" i="2" s="1"/>
  <c r="O352" i="2" a="1"/>
  <c r="O352" i="2" s="1"/>
  <c r="O353" i="2" a="1"/>
  <c r="O353" i="2" s="1"/>
  <c r="O354" i="2" a="1"/>
  <c r="O354" i="2" s="1"/>
  <c r="O355" i="2" a="1"/>
  <c r="O355" i="2" s="1"/>
  <c r="O356" i="2" a="1"/>
  <c r="O356" i="2" s="1"/>
  <c r="O357" i="2" a="1"/>
  <c r="O357" i="2" s="1"/>
  <c r="O358" i="2" a="1"/>
  <c r="O358" i="2" s="1"/>
  <c r="O359" i="2" a="1"/>
  <c r="O359" i="2" s="1"/>
  <c r="O360" i="2" a="1"/>
  <c r="O360" i="2" s="1"/>
  <c r="O361" i="2" a="1"/>
  <c r="O361" i="2" s="1"/>
  <c r="O362" i="2" a="1"/>
  <c r="O362" i="2" s="1"/>
  <c r="O363" i="2" a="1"/>
  <c r="O363" i="2" s="1"/>
  <c r="O364" i="2" a="1"/>
  <c r="O364" i="2" s="1"/>
  <c r="O365" i="2" a="1"/>
  <c r="O365" i="2" s="1"/>
  <c r="O366" i="2" a="1"/>
  <c r="O366" i="2" s="1"/>
  <c r="O367" i="2" a="1"/>
  <c r="O367" i="2" s="1"/>
  <c r="O368" i="2" a="1"/>
  <c r="O368" i="2" s="1"/>
  <c r="O369" i="2" a="1"/>
  <c r="O369" i="2" s="1"/>
  <c r="O370" i="2" a="1"/>
  <c r="O370" i="2" s="1"/>
  <c r="O371" i="2" a="1"/>
  <c r="O371" i="2" s="1"/>
  <c r="O372" i="2" a="1"/>
  <c r="O372" i="2" s="1"/>
  <c r="O373" i="2" a="1"/>
  <c r="O373" i="2" s="1"/>
  <c r="O374" i="2" a="1"/>
  <c r="O374" i="2" s="1"/>
  <c r="O375" i="2" a="1"/>
  <c r="O375" i="2" s="1"/>
  <c r="O376" i="2" a="1"/>
  <c r="O376" i="2" s="1"/>
  <c r="O377" i="2" a="1"/>
  <c r="O377" i="2" s="1"/>
  <c r="O378" i="2" a="1"/>
  <c r="O378" i="2" s="1"/>
  <c r="O379" i="2" a="1"/>
  <c r="O379" i="2" s="1"/>
  <c r="O380" i="2" a="1"/>
  <c r="O380" i="2" s="1"/>
  <c r="O381" i="2" a="1"/>
  <c r="O381" i="2" s="1"/>
  <c r="O382" i="2" a="1"/>
  <c r="O382" i="2" s="1"/>
  <c r="O383" i="2" a="1"/>
  <c r="O383" i="2" s="1"/>
  <c r="O384" i="2" a="1"/>
  <c r="O384" i="2" s="1"/>
  <c r="O385" i="2" a="1"/>
  <c r="O385" i="2" s="1"/>
  <c r="O386" i="2" a="1"/>
  <c r="O386" i="2" s="1"/>
  <c r="O387" i="2" a="1"/>
  <c r="O387" i="2" s="1"/>
  <c r="O388" i="2" a="1"/>
  <c r="O388" i="2" s="1"/>
  <c r="O389" i="2" a="1"/>
  <c r="O389" i="2" s="1"/>
  <c r="O390" i="2" a="1"/>
  <c r="O390" i="2" s="1"/>
  <c r="O391" i="2" a="1"/>
  <c r="O391" i="2" s="1"/>
  <c r="O392" i="2" a="1"/>
  <c r="O392" i="2" s="1"/>
  <c r="O393" i="2" a="1"/>
  <c r="O393" i="2" s="1"/>
  <c r="O394" i="2" a="1"/>
  <c r="O394" i="2" s="1"/>
  <c r="O395" i="2" a="1"/>
  <c r="O395" i="2" s="1"/>
  <c r="O396" i="2" a="1"/>
  <c r="O396" i="2" s="1"/>
  <c r="O397" i="2" a="1"/>
  <c r="O397" i="2" s="1"/>
  <c r="O398" i="2" a="1"/>
  <c r="O398" i="2" s="1"/>
  <c r="O399" i="2" a="1"/>
  <c r="O399" i="2" s="1"/>
  <c r="O400" i="2" a="1"/>
  <c r="O400" i="2" s="1"/>
  <c r="O401" i="2" a="1"/>
  <c r="O401" i="2" s="1"/>
  <c r="O402" i="2" a="1"/>
  <c r="O402" i="2" s="1"/>
  <c r="O403" i="2" a="1"/>
  <c r="O403" i="2" s="1"/>
  <c r="O404" i="2" a="1"/>
  <c r="O404" i="2" s="1"/>
  <c r="O405" i="2" a="1"/>
  <c r="O405" i="2" s="1"/>
  <c r="O406" i="2" a="1"/>
  <c r="O406" i="2" s="1"/>
  <c r="O407" i="2" a="1"/>
  <c r="O407" i="2" s="1"/>
  <c r="O408" i="2" a="1"/>
  <c r="O408" i="2" s="1"/>
  <c r="O409" i="2" a="1"/>
  <c r="O409" i="2" s="1"/>
  <c r="O410" i="2" a="1"/>
  <c r="O410" i="2" s="1"/>
  <c r="O411" i="2" a="1"/>
  <c r="O411" i="2" s="1"/>
  <c r="O412" i="2" a="1"/>
  <c r="O412" i="2" s="1"/>
  <c r="O413" i="2" a="1"/>
  <c r="O413" i="2" s="1"/>
  <c r="O414" i="2" a="1"/>
  <c r="O414" i="2" s="1"/>
  <c r="O415" i="2" a="1"/>
  <c r="O415" i="2" s="1"/>
  <c r="O416" i="2" a="1"/>
  <c r="O416" i="2" s="1"/>
  <c r="O417" i="2" a="1"/>
  <c r="O417" i="2" s="1"/>
  <c r="O418" i="2" a="1"/>
  <c r="O418" i="2" s="1"/>
  <c r="O419" i="2" a="1"/>
  <c r="O419" i="2" s="1"/>
  <c r="O420" i="2" a="1"/>
  <c r="O420" i="2" s="1"/>
  <c r="O421" i="2" a="1"/>
  <c r="O421" i="2" s="1"/>
  <c r="O422" i="2" a="1"/>
  <c r="O422" i="2" s="1"/>
  <c r="O423" i="2" a="1"/>
  <c r="O423" i="2" s="1"/>
  <c r="O424" i="2" a="1"/>
  <c r="O424" i="2" s="1"/>
  <c r="O425" i="2" a="1"/>
  <c r="O425" i="2" s="1"/>
  <c r="O426" i="2" a="1"/>
  <c r="O426" i="2" s="1"/>
  <c r="O427" i="2" a="1"/>
  <c r="O427" i="2" s="1"/>
  <c r="O428" i="2" a="1"/>
  <c r="O428" i="2" s="1"/>
  <c r="O429" i="2" a="1"/>
  <c r="O429" i="2" s="1"/>
  <c r="O430" i="2" a="1"/>
  <c r="O430" i="2" s="1"/>
  <c r="O431" i="2" a="1"/>
  <c r="O431" i="2" s="1"/>
  <c r="O432" i="2" a="1"/>
  <c r="O432" i="2" s="1"/>
  <c r="O433" i="2" a="1"/>
  <c r="O433" i="2" s="1"/>
  <c r="O434" i="2" a="1"/>
  <c r="O434" i="2" s="1"/>
  <c r="O435" i="2" a="1"/>
  <c r="O435" i="2" s="1"/>
  <c r="O436" i="2" a="1"/>
  <c r="O436" i="2" s="1"/>
  <c r="O437" i="2" a="1"/>
  <c r="O437" i="2" s="1"/>
  <c r="O438" i="2" a="1"/>
  <c r="O438" i="2" s="1"/>
  <c r="O439" i="2" a="1"/>
  <c r="O439" i="2" s="1"/>
  <c r="O440" i="2" a="1"/>
  <c r="O440" i="2" s="1"/>
  <c r="O441" i="2" a="1"/>
  <c r="O441" i="2" s="1"/>
  <c r="O442" i="2" a="1"/>
  <c r="O442" i="2" s="1"/>
  <c r="O443" i="2" a="1"/>
  <c r="O443" i="2" s="1"/>
  <c r="O444" i="2" a="1"/>
  <c r="O444" i="2" s="1"/>
  <c r="O445" i="2" a="1"/>
  <c r="O445" i="2" s="1"/>
  <c r="O446" i="2" a="1"/>
  <c r="O446" i="2" s="1"/>
  <c r="O447" i="2" a="1"/>
  <c r="O447" i="2" s="1"/>
  <c r="O448" i="2" a="1"/>
  <c r="O448" i="2" s="1"/>
  <c r="O449" i="2" a="1"/>
  <c r="O449" i="2" s="1"/>
  <c r="O450" i="2" a="1"/>
  <c r="O450" i="2" s="1"/>
  <c r="O451" i="2" a="1"/>
  <c r="O451" i="2" s="1"/>
  <c r="O452" i="2" a="1"/>
  <c r="O452" i="2" s="1"/>
  <c r="O453" i="2" a="1"/>
  <c r="O453" i="2" s="1"/>
  <c r="O454" i="2" a="1"/>
  <c r="O454" i="2" s="1"/>
  <c r="O455" i="2" a="1"/>
  <c r="O455" i="2" s="1"/>
  <c r="O456" i="2" a="1"/>
  <c r="O456" i="2" s="1"/>
  <c r="O457" i="2" a="1"/>
  <c r="O457" i="2" s="1"/>
  <c r="O458" i="2" a="1"/>
  <c r="O458" i="2" s="1"/>
  <c r="O459" i="2" a="1"/>
  <c r="O459" i="2" s="1"/>
  <c r="O460" i="2" a="1"/>
  <c r="O460" i="2" s="1"/>
  <c r="O461" i="2" a="1"/>
  <c r="O461" i="2" s="1"/>
  <c r="O462" i="2" a="1"/>
  <c r="O462" i="2" s="1"/>
  <c r="O463" i="2" a="1"/>
  <c r="O463" i="2" s="1"/>
  <c r="O464" i="2" a="1"/>
  <c r="O464" i="2" s="1"/>
  <c r="O465" i="2" a="1"/>
  <c r="O465" i="2" s="1"/>
  <c r="O466" i="2" a="1"/>
  <c r="O466" i="2" s="1"/>
  <c r="O467" i="2" a="1"/>
  <c r="O467" i="2" s="1"/>
  <c r="O468" i="2" a="1"/>
  <c r="O468" i="2" s="1"/>
  <c r="O469" i="2" a="1"/>
  <c r="O469" i="2" s="1"/>
  <c r="O470" i="2" a="1"/>
  <c r="O470" i="2" s="1"/>
  <c r="O471" i="2" a="1"/>
  <c r="O471" i="2" s="1"/>
  <c r="O472" i="2" a="1"/>
  <c r="O472" i="2" s="1"/>
  <c r="O473" i="2" a="1"/>
  <c r="O473" i="2" s="1"/>
  <c r="O474" i="2" a="1"/>
  <c r="O474" i="2" s="1"/>
  <c r="O475" i="2" a="1"/>
  <c r="O475" i="2" s="1"/>
  <c r="O476" i="2" a="1"/>
  <c r="O476" i="2" s="1"/>
  <c r="O477" i="2" a="1"/>
  <c r="O477" i="2" s="1"/>
  <c r="O478" i="2" a="1"/>
  <c r="O478" i="2" s="1"/>
  <c r="O479" i="2" a="1"/>
  <c r="O479" i="2" s="1"/>
  <c r="O480" i="2" a="1"/>
  <c r="O480" i="2" s="1"/>
  <c r="O481" i="2" a="1"/>
  <c r="O481" i="2" s="1"/>
  <c r="O482" i="2" a="1"/>
  <c r="O482" i="2" s="1"/>
  <c r="O483" i="2" a="1"/>
  <c r="O483" i="2" s="1"/>
  <c r="O484" i="2" a="1"/>
  <c r="O484" i="2" s="1"/>
  <c r="O485" i="2" a="1"/>
  <c r="O485" i="2" s="1"/>
  <c r="O486" i="2" a="1"/>
  <c r="O486" i="2" s="1"/>
  <c r="O487" i="2" a="1"/>
  <c r="O487" i="2" s="1"/>
  <c r="O488" i="2" a="1"/>
  <c r="O488" i="2" s="1"/>
  <c r="O489" i="2" a="1"/>
  <c r="O489" i="2" s="1"/>
  <c r="O490" i="2" a="1"/>
  <c r="O490" i="2" s="1"/>
  <c r="O491" i="2" a="1"/>
  <c r="O491" i="2" s="1"/>
  <c r="O492" i="2" a="1"/>
  <c r="O492" i="2" s="1"/>
  <c r="O493" i="2" a="1"/>
  <c r="O493" i="2" s="1"/>
  <c r="O494" i="2" a="1"/>
  <c r="O494" i="2" s="1"/>
  <c r="O495" i="2" a="1"/>
  <c r="O495" i="2" s="1"/>
  <c r="O496" i="2" a="1"/>
  <c r="O496" i="2" s="1"/>
  <c r="O497" i="2" a="1"/>
  <c r="O497" i="2" s="1"/>
  <c r="O498" i="2" a="1"/>
  <c r="O498" i="2" s="1"/>
  <c r="O499" i="2" a="1"/>
  <c r="O499" i="2" s="1"/>
  <c r="O500" i="2" a="1"/>
  <c r="O500" i="2" s="1"/>
  <c r="O501" i="2" a="1"/>
  <c r="O501" i="2" s="1"/>
  <c r="O502" i="2" a="1"/>
  <c r="O502" i="2" s="1"/>
  <c r="O503" i="2" a="1"/>
  <c r="O503" i="2" s="1"/>
  <c r="O504" i="2" a="1"/>
  <c r="O504" i="2" s="1"/>
  <c r="O505" i="2" a="1"/>
  <c r="O505" i="2" s="1"/>
  <c r="O506" i="2" a="1"/>
  <c r="O506" i="2" s="1"/>
  <c r="O507" i="2" a="1"/>
  <c r="O507" i="2" s="1"/>
  <c r="O508" i="2" a="1"/>
  <c r="O508" i="2" s="1"/>
  <c r="O509" i="2" a="1"/>
  <c r="O509" i="2" s="1"/>
  <c r="O510" i="2" a="1"/>
  <c r="O510" i="2" s="1"/>
  <c r="O511" i="2" a="1"/>
  <c r="O511" i="2" s="1"/>
  <c r="O512" i="2" a="1"/>
  <c r="O512" i="2" s="1"/>
  <c r="O513" i="2" a="1"/>
  <c r="O513" i="2" s="1"/>
  <c r="O514" i="2" a="1"/>
  <c r="O514" i="2" s="1"/>
  <c r="O515" i="2" a="1"/>
  <c r="O515" i="2" s="1"/>
  <c r="O516" i="2" a="1"/>
  <c r="O516" i="2" s="1"/>
  <c r="O517" i="2" a="1"/>
  <c r="O517" i="2" s="1"/>
  <c r="O518" i="2" a="1"/>
  <c r="O518" i="2" s="1"/>
  <c r="O519" i="2" a="1"/>
  <c r="O519" i="2" s="1"/>
  <c r="O520" i="2" a="1"/>
  <c r="O520" i="2" s="1"/>
  <c r="O521" i="2" a="1"/>
  <c r="O521" i="2" s="1"/>
  <c r="O522" i="2" a="1"/>
  <c r="O522" i="2" s="1"/>
  <c r="O523" i="2" a="1"/>
  <c r="O523" i="2" s="1"/>
  <c r="O524" i="2" a="1"/>
  <c r="O524" i="2" s="1"/>
  <c r="O525" i="2" a="1"/>
  <c r="O525" i="2" s="1"/>
  <c r="O526" i="2" a="1"/>
  <c r="O526" i="2" s="1"/>
  <c r="O527" i="2" a="1"/>
  <c r="O527" i="2" s="1"/>
  <c r="O528" i="2" a="1"/>
  <c r="O528" i="2" s="1"/>
  <c r="O529" i="2" a="1"/>
  <c r="O529" i="2" s="1"/>
  <c r="O530" i="2" a="1"/>
  <c r="O530" i="2" s="1"/>
  <c r="O531" i="2" a="1"/>
  <c r="O531" i="2" s="1"/>
  <c r="O532" i="2" a="1"/>
  <c r="O532" i="2" s="1"/>
  <c r="O533" i="2" a="1"/>
  <c r="O533" i="2" s="1"/>
  <c r="O534" i="2" a="1"/>
  <c r="O534" i="2" s="1"/>
  <c r="O535" i="2" a="1"/>
  <c r="O535" i="2" s="1"/>
  <c r="O536" i="2" a="1"/>
  <c r="O536" i="2" s="1"/>
  <c r="O537" i="2" a="1"/>
  <c r="O537" i="2" s="1"/>
  <c r="O538" i="2" a="1"/>
  <c r="O538" i="2" s="1"/>
  <c r="O539" i="2" a="1"/>
  <c r="O539" i="2" s="1"/>
  <c r="O540" i="2" a="1"/>
  <c r="O540" i="2" s="1"/>
  <c r="O541" i="2" a="1"/>
  <c r="O541" i="2" s="1"/>
  <c r="O542" i="2" a="1"/>
  <c r="O542" i="2" s="1"/>
  <c r="O543" i="2" a="1"/>
  <c r="O543" i="2" s="1"/>
  <c r="O544" i="2" a="1"/>
  <c r="O544" i="2" s="1"/>
  <c r="O545" i="2" a="1"/>
  <c r="O545" i="2" s="1"/>
  <c r="O546" i="2" a="1"/>
  <c r="O546" i="2" s="1"/>
  <c r="O547" i="2" a="1"/>
  <c r="O547" i="2" s="1"/>
  <c r="O548" i="2" a="1"/>
  <c r="O548" i="2" s="1"/>
  <c r="O549" i="2" a="1"/>
  <c r="O549" i="2" s="1"/>
  <c r="O550" i="2" a="1"/>
  <c r="O550" i="2" s="1"/>
  <c r="O551" i="2" a="1"/>
  <c r="O551" i="2" s="1"/>
  <c r="O552" i="2" a="1"/>
  <c r="O552" i="2" s="1"/>
  <c r="O553" i="2" a="1"/>
  <c r="O553" i="2" s="1"/>
  <c r="O554" i="2" a="1"/>
  <c r="O554" i="2" s="1"/>
  <c r="O555" i="2" a="1"/>
  <c r="O555" i="2" s="1"/>
  <c r="O556" i="2" a="1"/>
  <c r="O556" i="2" s="1"/>
  <c r="O557" i="2" a="1"/>
  <c r="O557" i="2" s="1"/>
  <c r="O558" i="2" a="1"/>
  <c r="O558" i="2" s="1"/>
  <c r="O559" i="2" a="1"/>
  <c r="O559" i="2" s="1"/>
  <c r="O560" i="2" a="1"/>
  <c r="O560" i="2" s="1"/>
  <c r="O561" i="2" a="1"/>
  <c r="O561" i="2" s="1"/>
  <c r="O562" i="2" a="1"/>
  <c r="O562" i="2" s="1"/>
  <c r="O563" i="2" a="1"/>
  <c r="O563" i="2" s="1"/>
  <c r="O564" i="2" a="1"/>
  <c r="O564" i="2" s="1"/>
  <c r="O565" i="2" a="1"/>
  <c r="O565" i="2" s="1"/>
  <c r="O566" i="2" a="1"/>
  <c r="O566" i="2" s="1"/>
  <c r="O567" i="2" a="1"/>
  <c r="O567" i="2" s="1"/>
  <c r="O568" i="2" a="1"/>
  <c r="O568" i="2" s="1"/>
  <c r="O569" i="2" a="1"/>
  <c r="O569" i="2" s="1"/>
  <c r="O570" i="2" a="1"/>
  <c r="O570" i="2" s="1"/>
  <c r="O571" i="2" a="1"/>
  <c r="O571" i="2" s="1"/>
  <c r="O572" i="2" a="1"/>
  <c r="O572" i="2" s="1"/>
  <c r="O573" i="2" a="1"/>
  <c r="O573" i="2" s="1"/>
  <c r="O574" i="2" a="1"/>
  <c r="O574" i="2" s="1"/>
  <c r="O575" i="2" a="1"/>
  <c r="O575" i="2" s="1"/>
  <c r="O576" i="2" a="1"/>
  <c r="O576" i="2" s="1"/>
  <c r="O577" i="2" a="1"/>
  <c r="O577" i="2" s="1"/>
  <c r="O578" i="2" a="1"/>
  <c r="O578" i="2" s="1"/>
  <c r="O579" i="2" a="1"/>
  <c r="O579" i="2" s="1"/>
  <c r="O580" i="2" a="1"/>
  <c r="O580" i="2" s="1"/>
  <c r="O581" i="2" a="1"/>
  <c r="O581" i="2" s="1"/>
  <c r="O582" i="2" a="1"/>
  <c r="O582" i="2" s="1"/>
  <c r="O583" i="2" a="1"/>
  <c r="O583" i="2" s="1"/>
  <c r="O584" i="2" a="1"/>
  <c r="O584" i="2" s="1"/>
  <c r="O585" i="2" a="1"/>
  <c r="O585" i="2" s="1"/>
  <c r="O586" i="2" a="1"/>
  <c r="O586" i="2" s="1"/>
  <c r="O587" i="2" a="1"/>
  <c r="O587" i="2" s="1"/>
  <c r="O588" i="2" a="1"/>
  <c r="O588" i="2" s="1"/>
  <c r="O589" i="2" a="1"/>
  <c r="O589" i="2" s="1"/>
  <c r="O590" i="2" a="1"/>
  <c r="O590" i="2" s="1"/>
  <c r="O591" i="2" a="1"/>
  <c r="O591" i="2" s="1"/>
  <c r="O592" i="2" a="1"/>
  <c r="O592" i="2" s="1"/>
  <c r="O593" i="2" a="1"/>
  <c r="O593" i="2" s="1"/>
  <c r="O594" i="2" a="1"/>
  <c r="O594" i="2" s="1"/>
  <c r="O595" i="2" a="1"/>
  <c r="O595" i="2" s="1"/>
  <c r="O596" i="2" a="1"/>
  <c r="O596" i="2" s="1"/>
  <c r="O597" i="2" a="1"/>
  <c r="O597" i="2" s="1"/>
  <c r="O598" i="2" a="1"/>
  <c r="O598" i="2" s="1"/>
  <c r="O599" i="2" a="1"/>
  <c r="O599" i="2" s="1"/>
  <c r="O600" i="2" a="1"/>
  <c r="O600" i="2" s="1"/>
  <c r="O601" i="2" a="1"/>
  <c r="O601" i="2" s="1"/>
  <c r="O602" i="2" a="1"/>
  <c r="O602" i="2" s="1"/>
  <c r="O603" i="2" a="1"/>
  <c r="O603" i="2" s="1"/>
  <c r="O604" i="2" a="1"/>
  <c r="O604" i="2" s="1"/>
  <c r="O605" i="2" a="1"/>
  <c r="O605" i="2" s="1"/>
  <c r="O606" i="2" a="1"/>
  <c r="O606" i="2" s="1"/>
  <c r="O607" i="2" a="1"/>
  <c r="O607" i="2" s="1"/>
  <c r="O608" i="2" a="1"/>
  <c r="O608" i="2" s="1"/>
  <c r="O609" i="2" a="1"/>
  <c r="O609" i="2" s="1"/>
  <c r="O610" i="2" a="1"/>
  <c r="O610" i="2" s="1"/>
  <c r="O611" i="2" a="1"/>
  <c r="O611" i="2" s="1"/>
  <c r="O612" i="2" a="1"/>
  <c r="O612" i="2" s="1"/>
  <c r="O613" i="2" a="1"/>
  <c r="O613" i="2" s="1"/>
  <c r="O614" i="2" a="1"/>
  <c r="O614" i="2" s="1"/>
  <c r="O615" i="2" a="1"/>
  <c r="O615" i="2" s="1"/>
  <c r="O616" i="2" a="1"/>
  <c r="O616" i="2" s="1"/>
  <c r="O617" i="2" a="1"/>
  <c r="O617" i="2" s="1"/>
  <c r="O618" i="2" a="1"/>
  <c r="O618" i="2" s="1"/>
  <c r="O619" i="2" a="1"/>
  <c r="O619" i="2" s="1"/>
  <c r="O620" i="2" a="1"/>
  <c r="O620" i="2" s="1"/>
  <c r="O621" i="2" a="1"/>
  <c r="O621" i="2" s="1"/>
  <c r="O622" i="2" a="1"/>
  <c r="O622" i="2" s="1"/>
  <c r="O623" i="2" a="1"/>
  <c r="O623" i="2" s="1"/>
  <c r="O624" i="2" a="1"/>
  <c r="O624" i="2" s="1"/>
  <c r="O625" i="2" a="1"/>
  <c r="O625" i="2" s="1"/>
  <c r="O626" i="2" a="1"/>
  <c r="O626" i="2" s="1"/>
  <c r="O627" i="2" a="1"/>
  <c r="O627" i="2" s="1"/>
  <c r="O628" i="2" a="1"/>
  <c r="O628" i="2" s="1"/>
  <c r="O629" i="2" a="1"/>
  <c r="O629" i="2" s="1"/>
  <c r="O630" i="2" a="1"/>
  <c r="O630" i="2" s="1"/>
  <c r="O631" i="2" a="1"/>
  <c r="O631" i="2" s="1"/>
  <c r="O632" i="2" a="1"/>
  <c r="O632" i="2" s="1"/>
  <c r="O633" i="2" a="1"/>
  <c r="O633" i="2" s="1"/>
  <c r="O634" i="2" a="1"/>
  <c r="O634" i="2" s="1"/>
  <c r="O635" i="2" a="1"/>
  <c r="O635" i="2" s="1"/>
  <c r="O636" i="2" a="1"/>
  <c r="O636" i="2" s="1"/>
  <c r="O637" i="2" a="1"/>
  <c r="O637" i="2" s="1"/>
  <c r="O638" i="2" a="1"/>
  <c r="O638" i="2" s="1"/>
  <c r="O639" i="2" a="1"/>
  <c r="O639" i="2" s="1"/>
  <c r="O640" i="2" a="1"/>
  <c r="O640" i="2" s="1"/>
  <c r="O641" i="2" a="1"/>
  <c r="O641" i="2" s="1"/>
  <c r="O642" i="2" a="1"/>
  <c r="O642" i="2" s="1"/>
  <c r="O643" i="2" a="1"/>
  <c r="O643" i="2" s="1"/>
  <c r="O644" i="2" a="1"/>
  <c r="O644" i="2" s="1"/>
  <c r="O645" i="2" a="1"/>
  <c r="O645" i="2" s="1"/>
  <c r="O646" i="2" a="1"/>
  <c r="O646" i="2" s="1"/>
  <c r="O647" i="2" a="1"/>
  <c r="O647" i="2" s="1"/>
  <c r="O648" i="2" a="1"/>
  <c r="O648" i="2" s="1"/>
  <c r="O649" i="2" a="1"/>
  <c r="O649" i="2" s="1"/>
  <c r="O650" i="2" a="1"/>
  <c r="O650" i="2" s="1"/>
  <c r="O651" i="2" a="1"/>
  <c r="O651" i="2" s="1"/>
  <c r="O652" i="2" a="1"/>
  <c r="O652" i="2" s="1"/>
  <c r="O653" i="2" a="1"/>
  <c r="O653" i="2" s="1"/>
  <c r="O654" i="2" a="1"/>
  <c r="O654" i="2" s="1"/>
  <c r="O655" i="2" a="1"/>
  <c r="O655" i="2" s="1"/>
  <c r="O656" i="2" a="1"/>
  <c r="O656" i="2" s="1"/>
  <c r="O657" i="2" a="1"/>
  <c r="O657" i="2" s="1"/>
  <c r="O658" i="2" a="1"/>
  <c r="O658" i="2" s="1"/>
  <c r="O659" i="2" a="1"/>
  <c r="O659" i="2" s="1"/>
  <c r="O660" i="2" a="1"/>
  <c r="O660" i="2" s="1"/>
  <c r="O661" i="2" a="1"/>
  <c r="O661" i="2" s="1"/>
  <c r="O662" i="2" a="1"/>
  <c r="O662" i="2" s="1"/>
  <c r="O663" i="2" a="1"/>
  <c r="O663" i="2" s="1"/>
  <c r="O664" i="2" a="1"/>
  <c r="O664" i="2" s="1"/>
  <c r="O665" i="2" a="1"/>
  <c r="O665" i="2" s="1"/>
  <c r="O666" i="2" a="1"/>
  <c r="O666" i="2" s="1"/>
  <c r="O667" i="2" a="1"/>
  <c r="O667" i="2" s="1"/>
  <c r="O668" i="2" a="1"/>
  <c r="O668" i="2" s="1"/>
  <c r="O669" i="2" a="1"/>
  <c r="O669" i="2" s="1"/>
  <c r="O670" i="2" a="1"/>
  <c r="O670" i="2" s="1"/>
  <c r="O671" i="2" a="1"/>
  <c r="O671" i="2" s="1"/>
  <c r="O672" i="2" a="1"/>
  <c r="O672" i="2" s="1"/>
  <c r="O673" i="2" a="1"/>
  <c r="O673" i="2" s="1"/>
  <c r="O674" i="2" a="1"/>
  <c r="O674" i="2" s="1"/>
  <c r="O675" i="2" a="1"/>
  <c r="O675" i="2" s="1"/>
  <c r="O676" i="2" a="1"/>
  <c r="O676" i="2" s="1"/>
  <c r="O677" i="2" a="1"/>
  <c r="O677" i="2" s="1"/>
  <c r="O678" i="2" a="1"/>
  <c r="O678" i="2" s="1"/>
  <c r="O679" i="2" a="1"/>
  <c r="O679" i="2" s="1"/>
  <c r="O680" i="2" a="1"/>
  <c r="O680" i="2" s="1"/>
  <c r="O681" i="2" a="1"/>
  <c r="O681" i="2" s="1"/>
  <c r="O682" i="2" a="1"/>
  <c r="O682" i="2" s="1"/>
  <c r="O683" i="2" a="1"/>
  <c r="O683" i="2" s="1"/>
  <c r="O684" i="2" a="1"/>
  <c r="O684" i="2" s="1"/>
  <c r="O685" i="2" a="1"/>
  <c r="O685" i="2" s="1"/>
  <c r="O686" i="2" a="1"/>
  <c r="O686" i="2" s="1"/>
  <c r="O687" i="2" a="1"/>
  <c r="O687" i="2" s="1"/>
  <c r="O688" i="2" a="1"/>
  <c r="O688" i="2" s="1"/>
  <c r="O689" i="2" a="1"/>
  <c r="O689" i="2" s="1"/>
  <c r="O690" i="2" a="1"/>
  <c r="O690" i="2" s="1"/>
  <c r="O691" i="2" a="1"/>
  <c r="O691" i="2" s="1"/>
  <c r="O692" i="2" a="1"/>
  <c r="O692" i="2" s="1"/>
  <c r="O693" i="2" a="1"/>
  <c r="O693" i="2" s="1"/>
  <c r="O694" i="2" a="1"/>
  <c r="O694" i="2" s="1"/>
  <c r="O695" i="2" a="1"/>
  <c r="O695" i="2" s="1"/>
  <c r="O696" i="2" a="1"/>
  <c r="O696" i="2" s="1"/>
  <c r="O697" i="2" a="1"/>
  <c r="O697" i="2" s="1"/>
  <c r="O698" i="2" a="1"/>
  <c r="O698" i="2" s="1"/>
  <c r="O699" i="2" a="1"/>
  <c r="O699" i="2" s="1"/>
  <c r="O700" i="2" a="1"/>
  <c r="O700" i="2" s="1"/>
  <c r="O701" i="2" a="1"/>
  <c r="O701" i="2" s="1"/>
  <c r="O702" i="2" a="1"/>
  <c r="O702" i="2" s="1"/>
  <c r="O703" i="2" a="1"/>
  <c r="O703" i="2" s="1"/>
  <c r="O704" i="2" a="1"/>
  <c r="O704" i="2" s="1"/>
  <c r="O705" i="2" a="1"/>
  <c r="O705" i="2" s="1"/>
  <c r="O706" i="2" a="1"/>
  <c r="O706" i="2" s="1"/>
  <c r="O707" i="2" a="1"/>
  <c r="O707" i="2" s="1"/>
  <c r="O708" i="2" a="1"/>
  <c r="O708" i="2" s="1"/>
  <c r="O709" i="2" a="1"/>
  <c r="O709" i="2" s="1"/>
  <c r="O710" i="2" a="1"/>
  <c r="O710" i="2" s="1"/>
  <c r="O711" i="2" a="1"/>
  <c r="O711" i="2" s="1"/>
  <c r="O712" i="2" a="1"/>
  <c r="O712" i="2" s="1"/>
  <c r="O713" i="2" a="1"/>
  <c r="O713" i="2" s="1"/>
  <c r="O714" i="2" a="1"/>
  <c r="O714" i="2" s="1"/>
  <c r="O715" i="2" a="1"/>
  <c r="O715" i="2" s="1"/>
  <c r="O716" i="2" a="1"/>
  <c r="O716" i="2" s="1"/>
  <c r="O717" i="2" a="1"/>
  <c r="O717" i="2" s="1"/>
  <c r="O718" i="2" a="1"/>
  <c r="O718" i="2" s="1"/>
  <c r="O719" i="2" a="1"/>
  <c r="O719" i="2" s="1"/>
  <c r="O720" i="2" a="1"/>
  <c r="O720" i="2" s="1"/>
  <c r="O721" i="2" a="1"/>
  <c r="O721" i="2" s="1"/>
  <c r="O722" i="2" a="1"/>
  <c r="O722" i="2" s="1"/>
  <c r="O723" i="2" a="1"/>
  <c r="O723" i="2" s="1"/>
  <c r="O724" i="2" a="1"/>
  <c r="O724" i="2" s="1"/>
  <c r="O725" i="2" a="1"/>
  <c r="O725" i="2" s="1"/>
  <c r="O726" i="2" a="1"/>
  <c r="O726" i="2" s="1"/>
  <c r="O727" i="2" a="1"/>
  <c r="O727" i="2" s="1"/>
  <c r="O728" i="2" a="1"/>
  <c r="O728" i="2" s="1"/>
  <c r="O729" i="2" a="1"/>
  <c r="O729" i="2" s="1"/>
  <c r="O730" i="2" a="1"/>
  <c r="O730" i="2" s="1"/>
  <c r="O731" i="2" a="1"/>
  <c r="O731" i="2" s="1"/>
  <c r="O732" i="2" a="1"/>
  <c r="O732" i="2" s="1"/>
  <c r="O733" i="2" a="1"/>
  <c r="O733" i="2" s="1"/>
  <c r="O734" i="2" a="1"/>
  <c r="O734" i="2" s="1"/>
  <c r="O735" i="2" a="1"/>
  <c r="O735" i="2" s="1"/>
  <c r="O736" i="2" a="1"/>
  <c r="O736" i="2" s="1"/>
  <c r="O737" i="2" a="1"/>
  <c r="O737" i="2" s="1"/>
  <c r="O738" i="2" a="1"/>
  <c r="O738" i="2" s="1"/>
  <c r="O739" i="2" a="1"/>
  <c r="O739" i="2" s="1"/>
  <c r="O740" i="2" a="1"/>
  <c r="O740" i="2" s="1"/>
  <c r="O741" i="2" a="1"/>
  <c r="O741" i="2" s="1"/>
  <c r="O742" i="2" a="1"/>
  <c r="O742" i="2" s="1"/>
  <c r="O743" i="2" a="1"/>
  <c r="O743" i="2" s="1"/>
  <c r="O744" i="2" a="1"/>
  <c r="O744" i="2" s="1"/>
  <c r="O745" i="2" a="1"/>
  <c r="O745" i="2" s="1"/>
  <c r="O746" i="2" a="1"/>
  <c r="O746" i="2" s="1"/>
  <c r="O747" i="2" a="1"/>
  <c r="O747" i="2" s="1"/>
  <c r="O748" i="2" a="1"/>
  <c r="O748" i="2" s="1"/>
  <c r="O749" i="2" a="1"/>
  <c r="O749" i="2" s="1"/>
  <c r="O750" i="2" a="1"/>
  <c r="O750" i="2" s="1"/>
  <c r="O751" i="2" a="1"/>
  <c r="O751" i="2" s="1"/>
  <c r="O752" i="2" a="1"/>
  <c r="O752" i="2" s="1"/>
  <c r="O753" i="2" a="1"/>
  <c r="O753" i="2" s="1"/>
  <c r="O754" i="2" a="1"/>
  <c r="O754" i="2" s="1"/>
  <c r="O755" i="2" a="1"/>
  <c r="O755" i="2" s="1"/>
  <c r="O756" i="2" a="1"/>
  <c r="O756" i="2" s="1"/>
  <c r="O757" i="2" a="1"/>
  <c r="O757" i="2" s="1"/>
  <c r="O758" i="2" a="1"/>
  <c r="O758" i="2" s="1"/>
  <c r="O759" i="2" a="1"/>
  <c r="O759" i="2" s="1"/>
  <c r="O760" i="2" a="1"/>
  <c r="O760" i="2" s="1"/>
  <c r="O761" i="2" a="1"/>
  <c r="O761" i="2" s="1"/>
  <c r="O762" i="2" a="1"/>
  <c r="O762" i="2" s="1"/>
  <c r="O763" i="2" a="1"/>
  <c r="O763" i="2" s="1"/>
  <c r="O764" i="2" a="1"/>
  <c r="O764" i="2" s="1"/>
  <c r="O765" i="2" a="1"/>
  <c r="O765" i="2" s="1"/>
  <c r="O766" i="2" a="1"/>
  <c r="O766" i="2" s="1"/>
  <c r="O767" i="2" a="1"/>
  <c r="O767" i="2" s="1"/>
  <c r="O768" i="2" a="1"/>
  <c r="O768" i="2" s="1"/>
  <c r="O769" i="2" a="1"/>
  <c r="O769" i="2" s="1"/>
  <c r="O770" i="2" a="1"/>
  <c r="O770" i="2" s="1"/>
  <c r="O771" i="2" a="1"/>
  <c r="O771" i="2" s="1"/>
  <c r="O772" i="2" a="1"/>
  <c r="O772" i="2" s="1"/>
  <c r="O773" i="2" a="1"/>
  <c r="O773" i="2" s="1"/>
  <c r="O774" i="2" a="1"/>
  <c r="O774" i="2" s="1"/>
  <c r="O775" i="2" a="1"/>
  <c r="O775" i="2" s="1"/>
  <c r="O776" i="2" a="1"/>
  <c r="O776" i="2" s="1"/>
  <c r="O777" i="2" a="1"/>
  <c r="O777" i="2" s="1"/>
  <c r="O778" i="2" a="1"/>
  <c r="O778" i="2" s="1"/>
  <c r="O779" i="2" a="1"/>
  <c r="O779" i="2" s="1"/>
  <c r="O780" i="2" a="1"/>
  <c r="O780" i="2" s="1"/>
  <c r="O781" i="2" a="1"/>
  <c r="O781" i="2" s="1"/>
  <c r="O782" i="2" a="1"/>
  <c r="O782" i="2" s="1"/>
  <c r="O783" i="2" a="1"/>
  <c r="O783" i="2" s="1"/>
  <c r="O784" i="2" a="1"/>
  <c r="O784" i="2" s="1"/>
  <c r="O785" i="2" a="1"/>
  <c r="O785" i="2" s="1"/>
  <c r="O786" i="2" a="1"/>
  <c r="O786" i="2" s="1"/>
  <c r="O787" i="2" a="1"/>
  <c r="O787" i="2" s="1"/>
  <c r="O788" i="2" a="1"/>
  <c r="O788" i="2" s="1"/>
  <c r="O789" i="2" a="1"/>
  <c r="O789" i="2" s="1"/>
  <c r="O790" i="2" a="1"/>
  <c r="O790" i="2" s="1"/>
  <c r="O791" i="2" a="1"/>
  <c r="O791" i="2" s="1"/>
  <c r="O792" i="2" a="1"/>
  <c r="O792" i="2" s="1"/>
  <c r="O793" i="2" a="1"/>
  <c r="O793" i="2" s="1"/>
  <c r="O794" i="2" a="1"/>
  <c r="O794" i="2" s="1"/>
  <c r="O795" i="2" a="1"/>
  <c r="O795" i="2" s="1"/>
  <c r="O796" i="2" a="1"/>
  <c r="O796" i="2" s="1"/>
  <c r="O797" i="2" a="1"/>
  <c r="O797" i="2" s="1"/>
  <c r="O798" i="2" a="1"/>
  <c r="O798" i="2" s="1"/>
  <c r="O799" i="2" a="1"/>
  <c r="O799" i="2" s="1"/>
  <c r="O800" i="2" a="1"/>
  <c r="O800" i="2" s="1"/>
  <c r="O801" i="2" a="1"/>
  <c r="O801" i="2" s="1"/>
  <c r="O802" i="2" a="1"/>
  <c r="O802" i="2" s="1"/>
  <c r="O803" i="2" a="1"/>
  <c r="O803" i="2" s="1"/>
  <c r="O804" i="2" a="1"/>
  <c r="O804" i="2" s="1"/>
  <c r="O805" i="2" a="1"/>
  <c r="O805" i="2" s="1"/>
  <c r="O806" i="2" a="1"/>
  <c r="O806" i="2" s="1"/>
  <c r="O807" i="2" a="1"/>
  <c r="O807" i="2" s="1"/>
  <c r="O808" i="2" a="1"/>
  <c r="O808" i="2" s="1"/>
  <c r="O809" i="2" a="1"/>
  <c r="O809" i="2" s="1"/>
  <c r="O810" i="2" a="1"/>
  <c r="O810" i="2" s="1"/>
  <c r="O811" i="2" a="1"/>
  <c r="O811" i="2" s="1"/>
  <c r="O812" i="2" a="1"/>
  <c r="O812" i="2" s="1"/>
  <c r="O813" i="2" a="1"/>
  <c r="O813" i="2" s="1"/>
  <c r="O814" i="2" a="1"/>
  <c r="O814" i="2" s="1"/>
  <c r="O815" i="2" a="1"/>
  <c r="O815" i="2" s="1"/>
  <c r="O816" i="2" a="1"/>
  <c r="O816" i="2" s="1"/>
  <c r="O817" i="2" a="1"/>
  <c r="O817" i="2" s="1"/>
  <c r="O818" i="2" a="1"/>
  <c r="O818" i="2" s="1"/>
  <c r="O819" i="2" a="1"/>
  <c r="O819" i="2" s="1"/>
  <c r="O820" i="2" a="1"/>
  <c r="O820" i="2" s="1"/>
  <c r="O821" i="2" a="1"/>
  <c r="O821" i="2" s="1"/>
  <c r="O822" i="2" a="1"/>
  <c r="O822" i="2" s="1"/>
  <c r="O823" i="2" a="1"/>
  <c r="O823" i="2" s="1"/>
  <c r="O824" i="2" a="1"/>
  <c r="O824" i="2" s="1"/>
  <c r="O825" i="2" a="1"/>
  <c r="O825" i="2" s="1"/>
  <c r="O826" i="2" a="1"/>
  <c r="O826" i="2" s="1"/>
  <c r="O827" i="2" a="1"/>
  <c r="O827" i="2" s="1"/>
  <c r="O828" i="2" a="1"/>
  <c r="O828" i="2" s="1"/>
  <c r="O829" i="2" a="1"/>
  <c r="O829" i="2" s="1"/>
  <c r="O830" i="2" a="1"/>
  <c r="O830" i="2" s="1"/>
  <c r="O831" i="2" a="1"/>
  <c r="O831" i="2" s="1"/>
  <c r="O832" i="2" a="1"/>
  <c r="O832" i="2" s="1"/>
  <c r="O833" i="2" a="1"/>
  <c r="O833" i="2" s="1"/>
  <c r="O834" i="2" a="1"/>
  <c r="O834" i="2" s="1"/>
  <c r="O835" i="2" a="1"/>
  <c r="O835" i="2" s="1"/>
  <c r="O836" i="2" a="1"/>
  <c r="O836" i="2" s="1"/>
  <c r="O837" i="2" a="1"/>
  <c r="O837" i="2" s="1"/>
  <c r="O838" i="2" a="1"/>
  <c r="O838" i="2" s="1"/>
  <c r="O839" i="2" a="1"/>
  <c r="O839" i="2" s="1"/>
  <c r="O840" i="2" a="1"/>
  <c r="O840" i="2" s="1"/>
  <c r="O841" i="2" a="1"/>
  <c r="O841" i="2" s="1"/>
  <c r="O842" i="2" a="1"/>
  <c r="O842" i="2" s="1"/>
  <c r="O843" i="2" a="1"/>
  <c r="O843" i="2" s="1"/>
  <c r="O844" i="2" a="1"/>
  <c r="O844" i="2" s="1"/>
  <c r="O845" i="2" a="1"/>
  <c r="O845" i="2" s="1"/>
  <c r="O846" i="2" a="1"/>
  <c r="O846" i="2" s="1"/>
  <c r="O847" i="2" a="1"/>
  <c r="O847" i="2" s="1"/>
  <c r="O848" i="2" a="1"/>
  <c r="O848" i="2" s="1"/>
  <c r="O849" i="2" a="1"/>
  <c r="O849" i="2" s="1"/>
  <c r="O850" i="2" a="1"/>
  <c r="O850" i="2" s="1"/>
  <c r="O851" i="2" a="1"/>
  <c r="O851" i="2" s="1"/>
  <c r="O852" i="2" a="1"/>
  <c r="O852" i="2" s="1"/>
  <c r="O853" i="2" a="1"/>
  <c r="O853" i="2" s="1"/>
  <c r="O854" i="2" a="1"/>
  <c r="O854" i="2" s="1"/>
  <c r="O855" i="2" a="1"/>
  <c r="O855" i="2" s="1"/>
  <c r="O856" i="2" a="1"/>
  <c r="O856" i="2" s="1"/>
  <c r="O857" i="2" a="1"/>
  <c r="O857" i="2" s="1"/>
  <c r="O858" i="2" a="1"/>
  <c r="O858" i="2" s="1"/>
  <c r="O859" i="2" a="1"/>
  <c r="O859" i="2" s="1"/>
  <c r="O860" i="2" a="1"/>
  <c r="O860" i="2" s="1"/>
  <c r="O861" i="2" a="1"/>
  <c r="O861" i="2" s="1"/>
  <c r="O862" i="2" a="1"/>
  <c r="O862" i="2" s="1"/>
  <c r="O863" i="2" a="1"/>
  <c r="O863" i="2" s="1"/>
  <c r="O864" i="2" a="1"/>
  <c r="O864" i="2" s="1"/>
  <c r="O865" i="2" a="1"/>
  <c r="O865" i="2" s="1"/>
  <c r="O866" i="2" a="1"/>
  <c r="O866" i="2" s="1"/>
  <c r="O867" i="2" a="1"/>
  <c r="O867" i="2" s="1"/>
  <c r="O868" i="2" a="1"/>
  <c r="O868" i="2" s="1"/>
  <c r="O869" i="2" a="1"/>
  <c r="O869" i="2" s="1"/>
  <c r="O870" i="2" a="1"/>
  <c r="O870" i="2" s="1"/>
  <c r="O871" i="2" a="1"/>
  <c r="O871" i="2" s="1"/>
  <c r="O872" i="2" a="1"/>
  <c r="O872" i="2" s="1"/>
  <c r="O873" i="2" a="1"/>
  <c r="O873" i="2" s="1"/>
  <c r="O874" i="2" a="1"/>
  <c r="O874" i="2" s="1"/>
  <c r="O875" i="2" a="1"/>
  <c r="O875" i="2" s="1"/>
  <c r="O876" i="2" a="1"/>
  <c r="O876" i="2" s="1"/>
  <c r="O877" i="2" a="1"/>
  <c r="O877" i="2" s="1"/>
  <c r="O878" i="2" a="1"/>
  <c r="O878" i="2" s="1"/>
  <c r="O879" i="2" a="1"/>
  <c r="O879" i="2" s="1"/>
  <c r="O880" i="2" a="1"/>
  <c r="O880" i="2" s="1"/>
  <c r="O881" i="2" a="1"/>
  <c r="O881" i="2" s="1"/>
  <c r="O882" i="2" a="1"/>
  <c r="O882" i="2" s="1"/>
  <c r="O883" i="2" a="1"/>
  <c r="O883" i="2" s="1"/>
  <c r="O884" i="2" a="1"/>
  <c r="O884" i="2" s="1"/>
  <c r="O885" i="2" a="1"/>
  <c r="O885" i="2" s="1"/>
  <c r="O886" i="2" a="1"/>
  <c r="O886" i="2" s="1"/>
  <c r="O887" i="2" a="1"/>
  <c r="O887" i="2" s="1"/>
  <c r="O888" i="2" a="1"/>
  <c r="O888" i="2" s="1"/>
  <c r="O889" i="2" a="1"/>
  <c r="O889" i="2" s="1"/>
  <c r="O890" i="2" a="1"/>
  <c r="O890" i="2" s="1"/>
  <c r="O891" i="2" a="1"/>
  <c r="O891" i="2" s="1"/>
  <c r="O892" i="2" a="1"/>
  <c r="O892" i="2" s="1"/>
  <c r="O893" i="2" a="1"/>
  <c r="O893" i="2" s="1"/>
  <c r="O894" i="2" a="1"/>
  <c r="O894" i="2" s="1"/>
  <c r="O895" i="2" a="1"/>
  <c r="O895" i="2" s="1"/>
  <c r="O896" i="2" a="1"/>
  <c r="O896" i="2" s="1"/>
  <c r="O897" i="2" a="1"/>
  <c r="O897" i="2" s="1"/>
  <c r="O898" i="2" a="1"/>
  <c r="O898" i="2" s="1"/>
  <c r="O899" i="2" a="1"/>
  <c r="O899" i="2" s="1"/>
  <c r="O900" i="2" a="1"/>
  <c r="O900" i="2" s="1"/>
  <c r="O901" i="2" a="1"/>
  <c r="O901" i="2" s="1"/>
  <c r="O902" i="2" a="1"/>
  <c r="O902" i="2" s="1"/>
  <c r="O903" i="2" a="1"/>
  <c r="O903" i="2" s="1"/>
  <c r="O904" i="2" a="1"/>
  <c r="O904" i="2" s="1"/>
  <c r="O905" i="2" a="1"/>
  <c r="O905" i="2" s="1"/>
  <c r="O906" i="2" a="1"/>
  <c r="O906" i="2" s="1"/>
  <c r="O907" i="2" a="1"/>
  <c r="O907" i="2" s="1"/>
  <c r="O908" i="2" a="1"/>
  <c r="O908" i="2" s="1"/>
  <c r="O909" i="2" a="1"/>
  <c r="O909" i="2" s="1"/>
  <c r="O910" i="2" a="1"/>
  <c r="O910" i="2" s="1"/>
  <c r="O911" i="2" a="1"/>
  <c r="O911" i="2" s="1"/>
  <c r="O912" i="2" a="1"/>
  <c r="O912" i="2" s="1"/>
  <c r="O913" i="2" a="1"/>
  <c r="O913" i="2" s="1"/>
  <c r="O914" i="2" a="1"/>
  <c r="O914" i="2" s="1"/>
  <c r="O915" i="2" a="1"/>
  <c r="O915" i="2" s="1"/>
  <c r="O916" i="2" a="1"/>
  <c r="O916" i="2" s="1"/>
  <c r="O917" i="2" a="1"/>
  <c r="O917" i="2" s="1"/>
  <c r="O918" i="2" a="1"/>
  <c r="O918" i="2" s="1"/>
  <c r="O919" i="2" a="1"/>
  <c r="O919" i="2" s="1"/>
  <c r="O920" i="2" a="1"/>
  <c r="O920" i="2" s="1"/>
  <c r="O921" i="2" a="1"/>
  <c r="O921" i="2" s="1"/>
  <c r="O922" i="2" a="1"/>
  <c r="O922" i="2" s="1"/>
  <c r="O923" i="2" a="1"/>
  <c r="O923" i="2" s="1"/>
  <c r="O924" i="2" a="1"/>
  <c r="O924" i="2" s="1"/>
  <c r="O925" i="2" a="1"/>
  <c r="O925" i="2" s="1"/>
  <c r="O926" i="2" a="1"/>
  <c r="O926" i="2" s="1"/>
  <c r="O927" i="2" a="1"/>
  <c r="O927" i="2" s="1"/>
  <c r="O928" i="2" a="1"/>
  <c r="O928" i="2" s="1"/>
  <c r="O929" i="2" a="1"/>
  <c r="O929" i="2" s="1"/>
  <c r="O930" i="2" a="1"/>
  <c r="O930" i="2" s="1"/>
  <c r="O931" i="2" a="1"/>
  <c r="O931" i="2" s="1"/>
  <c r="O932" i="2" a="1"/>
  <c r="O932" i="2" s="1"/>
  <c r="O933" i="2" a="1"/>
  <c r="O933" i="2" s="1"/>
  <c r="O934" i="2" a="1"/>
  <c r="O934" i="2" s="1"/>
  <c r="O935" i="2" a="1"/>
  <c r="O935" i="2" s="1"/>
  <c r="O936" i="2" a="1"/>
  <c r="O936" i="2" s="1"/>
  <c r="O937" i="2" a="1"/>
  <c r="O937" i="2" s="1"/>
  <c r="O938" i="2" a="1"/>
  <c r="O938" i="2" s="1"/>
  <c r="O939" i="2" a="1"/>
  <c r="O939" i="2" s="1"/>
  <c r="O940" i="2" a="1"/>
  <c r="O940" i="2" s="1"/>
  <c r="O941" i="2" a="1"/>
  <c r="O941" i="2" s="1"/>
  <c r="O942" i="2" a="1"/>
  <c r="O942" i="2" s="1"/>
  <c r="O943" i="2" a="1"/>
  <c r="O943" i="2" s="1"/>
  <c r="O944" i="2" a="1"/>
  <c r="O944" i="2" s="1"/>
  <c r="O945" i="2" a="1"/>
  <c r="O945" i="2" s="1"/>
  <c r="O946" i="2" a="1"/>
  <c r="O946" i="2" s="1"/>
  <c r="O947" i="2" a="1"/>
  <c r="O947" i="2" s="1"/>
  <c r="O948" i="2" a="1"/>
  <c r="O948" i="2" s="1"/>
  <c r="O949" i="2" a="1"/>
  <c r="O949" i="2" s="1"/>
  <c r="O950" i="2" a="1"/>
  <c r="O950" i="2" s="1"/>
  <c r="O951" i="2" a="1"/>
  <c r="O951" i="2" s="1"/>
  <c r="O952" i="2" a="1"/>
  <c r="O952" i="2" s="1"/>
  <c r="O953" i="2" a="1"/>
  <c r="O953" i="2" s="1"/>
  <c r="O954" i="2" a="1"/>
  <c r="O954" i="2" s="1"/>
  <c r="O955" i="2" a="1"/>
  <c r="O955" i="2" s="1"/>
  <c r="O956" i="2" a="1"/>
  <c r="O956" i="2" s="1"/>
  <c r="O957" i="2" a="1"/>
  <c r="O957" i="2" s="1"/>
  <c r="O958" i="2" a="1"/>
  <c r="O958" i="2" s="1"/>
  <c r="O959" i="2" a="1"/>
  <c r="O959" i="2" s="1"/>
  <c r="O960" i="2" a="1"/>
  <c r="O960" i="2" s="1"/>
  <c r="O961" i="2" a="1"/>
  <c r="O961" i="2" s="1"/>
  <c r="O962" i="2" a="1"/>
  <c r="O962" i="2" s="1"/>
  <c r="O963" i="2" a="1"/>
  <c r="O963" i="2" s="1"/>
  <c r="O964" i="2" a="1"/>
  <c r="O964" i="2" s="1"/>
  <c r="O965" i="2" a="1"/>
  <c r="O965" i="2" s="1"/>
  <c r="O966" i="2" a="1"/>
  <c r="O966" i="2" s="1"/>
  <c r="O967" i="2" a="1"/>
  <c r="O967" i="2" s="1"/>
  <c r="O968" i="2" a="1"/>
  <c r="O968" i="2" s="1"/>
  <c r="O969" i="2" a="1"/>
  <c r="O969" i="2" s="1"/>
  <c r="O970" i="2" a="1"/>
  <c r="O970" i="2" s="1"/>
  <c r="O971" i="2" a="1"/>
  <c r="O971" i="2" s="1"/>
  <c r="O972" i="2" a="1"/>
  <c r="O972" i="2" s="1"/>
  <c r="O973" i="2" a="1"/>
  <c r="O973" i="2" s="1"/>
  <c r="O974" i="2" a="1"/>
  <c r="O974" i="2" s="1"/>
  <c r="O975" i="2" a="1"/>
  <c r="O975" i="2" s="1"/>
  <c r="O976" i="2" a="1"/>
  <c r="O976" i="2" s="1"/>
  <c r="O977" i="2" a="1"/>
  <c r="O977" i="2" s="1"/>
  <c r="O978" i="2" a="1"/>
  <c r="O978" i="2" s="1"/>
  <c r="O979" i="2" a="1"/>
  <c r="O979" i="2" s="1"/>
  <c r="O980" i="2" a="1"/>
  <c r="O980" i="2" s="1"/>
  <c r="O981" i="2" a="1"/>
  <c r="O981" i="2" s="1"/>
  <c r="O982" i="2" a="1"/>
  <c r="O982" i="2" s="1"/>
  <c r="O983" i="2" a="1"/>
  <c r="O983" i="2" s="1"/>
  <c r="O984" i="2" a="1"/>
  <c r="O984" i="2" s="1"/>
  <c r="O985" i="2" a="1"/>
  <c r="O985" i="2" s="1"/>
  <c r="O986" i="2" a="1"/>
  <c r="O986" i="2" s="1"/>
  <c r="O987" i="2" a="1"/>
  <c r="O987" i="2" s="1"/>
  <c r="O988" i="2" a="1"/>
  <c r="O988" i="2" s="1"/>
  <c r="O989" i="2" a="1"/>
  <c r="O989" i="2" s="1"/>
  <c r="O990" i="2" a="1"/>
  <c r="O990" i="2" s="1"/>
  <c r="O991" i="2" a="1"/>
  <c r="O991" i="2" s="1"/>
  <c r="O992" i="2" a="1"/>
  <c r="O992" i="2" s="1"/>
  <c r="O993" i="2" a="1"/>
  <c r="O993" i="2" s="1"/>
  <c r="O994" i="2" a="1"/>
  <c r="O994" i="2" s="1"/>
  <c r="O995" i="2" a="1"/>
  <c r="O995" i="2" s="1"/>
  <c r="O996" i="2" a="1"/>
  <c r="O996" i="2" s="1"/>
  <c r="O997" i="2" a="1"/>
  <c r="O997" i="2" s="1"/>
  <c r="O998" i="2" a="1"/>
  <c r="O998" i="2" s="1"/>
  <c r="O999" i="2" a="1"/>
  <c r="O999" i="2" s="1"/>
  <c r="O1000" i="2" a="1"/>
  <c r="O1000" i="2" s="1"/>
  <c r="O1001" i="2" a="1"/>
  <c r="O1001" i="2" s="1"/>
  <c r="O1002" i="2" a="1"/>
  <c r="O1002" i="2" s="1"/>
  <c r="O1003" i="2" a="1"/>
  <c r="O1003" i="2" s="1"/>
  <c r="O1004" i="2" a="1"/>
  <c r="O1004" i="2" s="1"/>
  <c r="O1005" i="2" a="1"/>
  <c r="O1005" i="2" s="1"/>
  <c r="O1006" i="2" a="1"/>
  <c r="O1006" i="2" s="1"/>
  <c r="O1007" i="2" a="1"/>
  <c r="O1007" i="2" s="1"/>
  <c r="O1008" i="2" a="1"/>
  <c r="O1008" i="2" s="1"/>
  <c r="O1009" i="2" a="1"/>
  <c r="O1009" i="2" s="1"/>
  <c r="O1010" i="2" a="1"/>
  <c r="O1010" i="2" s="1"/>
  <c r="O1011" i="2" a="1"/>
  <c r="O1011" i="2" s="1"/>
  <c r="O1012" i="2" a="1"/>
  <c r="O1012" i="2" s="1"/>
  <c r="O1013" i="2" a="1"/>
  <c r="O1013" i="2" s="1"/>
  <c r="O1014" i="2" a="1"/>
  <c r="O1014" i="2" s="1"/>
  <c r="O1015" i="2" a="1"/>
  <c r="O1015" i="2" s="1"/>
  <c r="O1016" i="2" a="1"/>
  <c r="O1016" i="2" s="1"/>
  <c r="O1017" i="2" a="1"/>
  <c r="O1017" i="2" s="1"/>
  <c r="O1018" i="2" a="1"/>
  <c r="O1018" i="2" s="1"/>
  <c r="O1019" i="2" a="1"/>
  <c r="O1019" i="2" s="1"/>
  <c r="O1020" i="2" a="1"/>
  <c r="O1020" i="2" s="1"/>
  <c r="O1021" i="2" a="1"/>
  <c r="O1021" i="2" s="1"/>
  <c r="O1022" i="2" a="1"/>
  <c r="O1022" i="2" s="1"/>
  <c r="O1023" i="2" a="1"/>
  <c r="O1023" i="2" s="1"/>
  <c r="O1024" i="2" a="1"/>
  <c r="O1024" i="2" s="1"/>
  <c r="O1025" i="2" a="1"/>
  <c r="O1025" i="2" s="1"/>
  <c r="O1026" i="2" a="1"/>
  <c r="O1026" i="2" s="1"/>
  <c r="O1027" i="2" a="1"/>
  <c r="O1027" i="2" s="1"/>
  <c r="O1028" i="2" a="1"/>
  <c r="O1028" i="2" s="1"/>
  <c r="O1029" i="2" a="1"/>
  <c r="O1029" i="2" s="1"/>
  <c r="O1030" i="2" a="1"/>
  <c r="O1030" i="2" s="1"/>
  <c r="O1031" i="2" a="1"/>
  <c r="O1031" i="2" s="1"/>
  <c r="O1032" i="2" a="1"/>
  <c r="O1032" i="2" s="1"/>
  <c r="O1033" i="2" a="1"/>
  <c r="O1033" i="2" s="1"/>
  <c r="O1034" i="2" a="1"/>
  <c r="O1034" i="2" s="1"/>
  <c r="O1035" i="2" a="1"/>
  <c r="O1035" i="2" s="1"/>
  <c r="O1036" i="2" a="1"/>
  <c r="O1036" i="2" s="1"/>
  <c r="O1037" i="2" a="1"/>
  <c r="O1037" i="2" s="1"/>
  <c r="O1038" i="2" a="1"/>
  <c r="O1038" i="2" s="1"/>
  <c r="O1039" i="2" a="1"/>
  <c r="O1039" i="2" s="1"/>
  <c r="O1040" i="2" a="1"/>
  <c r="O1040" i="2" s="1"/>
  <c r="O1041" i="2" a="1"/>
  <c r="O1041" i="2" s="1"/>
  <c r="O1042" i="2" a="1"/>
  <c r="O1042" i="2" s="1"/>
  <c r="O1043" i="2" a="1"/>
  <c r="O1043" i="2" s="1"/>
  <c r="O1044" i="2" a="1"/>
  <c r="O1044" i="2" s="1"/>
  <c r="O1045" i="2" a="1"/>
  <c r="O1045" i="2" s="1"/>
  <c r="O1046" i="2" a="1"/>
  <c r="O1046" i="2" s="1"/>
  <c r="O1047" i="2" a="1"/>
  <c r="O1047" i="2" s="1"/>
  <c r="O1048" i="2" a="1"/>
  <c r="O1048" i="2" s="1"/>
  <c r="O1049" i="2" a="1"/>
  <c r="O1049" i="2" s="1"/>
  <c r="O1050" i="2" a="1"/>
  <c r="O1050" i="2" s="1"/>
  <c r="O1051" i="2" a="1"/>
  <c r="O1051" i="2" s="1"/>
  <c r="O1052" i="2" a="1"/>
  <c r="O1052" i="2" s="1"/>
  <c r="O1053" i="2" a="1"/>
  <c r="O1053" i="2" s="1"/>
  <c r="O1054" i="2" a="1"/>
  <c r="O1054" i="2" s="1"/>
  <c r="O1055" i="2" a="1"/>
  <c r="O1055" i="2" s="1"/>
  <c r="O1056" i="2" a="1"/>
  <c r="O1056" i="2" s="1"/>
  <c r="O1057" i="2" a="1"/>
  <c r="O1057" i="2" s="1"/>
  <c r="O1058" i="2" a="1"/>
  <c r="O1058" i="2" s="1"/>
  <c r="O1059" i="2" a="1"/>
  <c r="O1059" i="2" s="1"/>
  <c r="O1060" i="2" a="1"/>
  <c r="O1060" i="2" s="1"/>
  <c r="O1061" i="2" a="1"/>
  <c r="O1061" i="2" s="1"/>
  <c r="O1062" i="2" a="1"/>
  <c r="O1062" i="2" s="1"/>
  <c r="O1063" i="2" a="1"/>
  <c r="O1063" i="2" s="1"/>
  <c r="O1064" i="2" a="1"/>
  <c r="O1064" i="2" s="1"/>
  <c r="O1065" i="2" a="1"/>
  <c r="O1065" i="2" s="1"/>
  <c r="O1066" i="2" a="1"/>
  <c r="O1066" i="2" s="1"/>
  <c r="O1067" i="2" a="1"/>
  <c r="O1067" i="2" s="1"/>
  <c r="O1068" i="2" a="1"/>
  <c r="O1068" i="2" s="1"/>
  <c r="O1069" i="2" a="1"/>
  <c r="O1069" i="2" s="1"/>
  <c r="O1070" i="2" a="1"/>
  <c r="O1070" i="2" s="1"/>
  <c r="O1071" i="2" a="1"/>
  <c r="O1071" i="2" s="1"/>
  <c r="O1072" i="2" a="1"/>
  <c r="O1072" i="2" s="1"/>
  <c r="O1073" i="2" a="1"/>
  <c r="O1073" i="2" s="1"/>
  <c r="O1074" i="2" a="1"/>
  <c r="O1074" i="2" s="1"/>
  <c r="O1075" i="2" a="1"/>
  <c r="O1075" i="2" s="1"/>
  <c r="O1076" i="2" a="1"/>
  <c r="O1076" i="2" s="1"/>
  <c r="O1077" i="2" a="1"/>
  <c r="O1077" i="2" s="1"/>
  <c r="O1078" i="2" a="1"/>
  <c r="O1078" i="2" s="1"/>
  <c r="O1079" i="2" a="1"/>
  <c r="O1079" i="2" s="1"/>
  <c r="O1080" i="2" a="1"/>
  <c r="O1080" i="2" s="1"/>
  <c r="O1081" i="2" a="1"/>
  <c r="O1081" i="2" s="1"/>
  <c r="O1082" i="2" a="1"/>
  <c r="O1082" i="2" s="1"/>
  <c r="O1083" i="2" a="1"/>
  <c r="O1083" i="2" s="1"/>
  <c r="O1084" i="2" a="1"/>
  <c r="O1084" i="2" s="1"/>
  <c r="O1085" i="2" a="1"/>
  <c r="O1085" i="2" s="1"/>
  <c r="O1086" i="2" a="1"/>
  <c r="O1086" i="2" s="1"/>
  <c r="O1087" i="2" a="1"/>
  <c r="O1087" i="2" s="1"/>
  <c r="O1088" i="2" a="1"/>
  <c r="O1088" i="2" s="1"/>
  <c r="O1089" i="2" a="1"/>
  <c r="O1089" i="2" s="1"/>
  <c r="O1090" i="2" a="1"/>
  <c r="O1090" i="2" s="1"/>
  <c r="O1091" i="2" a="1"/>
  <c r="O1091" i="2" s="1"/>
  <c r="O1092" i="2" a="1"/>
  <c r="O1092" i="2" s="1"/>
  <c r="O1093" i="2" a="1"/>
  <c r="O1093" i="2" s="1"/>
  <c r="O1094" i="2" a="1"/>
  <c r="O1094" i="2" s="1"/>
  <c r="O1095" i="2" a="1"/>
  <c r="O1095" i="2" s="1"/>
  <c r="O1096" i="2" a="1"/>
  <c r="O1096" i="2" s="1"/>
  <c r="O1097" i="2" a="1"/>
  <c r="O1097" i="2" s="1"/>
  <c r="O1098" i="2" a="1"/>
  <c r="O1098" i="2" s="1"/>
  <c r="O1099" i="2" a="1"/>
  <c r="O1099" i="2" s="1"/>
  <c r="O1100" i="2" a="1"/>
  <c r="O1100" i="2" s="1"/>
  <c r="O1101" i="2" a="1"/>
  <c r="O1101" i="2" s="1"/>
  <c r="O1102" i="2" a="1"/>
  <c r="O1102" i="2" s="1"/>
  <c r="O1103" i="2" a="1"/>
  <c r="O1103" i="2" s="1"/>
  <c r="O1104" i="2" a="1"/>
  <c r="O1104" i="2" s="1"/>
  <c r="O1105" i="2" a="1"/>
  <c r="O1105" i="2" s="1"/>
  <c r="O1106" i="2" a="1"/>
  <c r="O1106" i="2" s="1"/>
  <c r="O1107" i="2" a="1"/>
  <c r="O1107" i="2" s="1"/>
  <c r="O1108" i="2" a="1"/>
  <c r="O1108" i="2" s="1"/>
  <c r="O1109" i="2" a="1"/>
  <c r="O1109" i="2" s="1"/>
  <c r="O1110" i="2" a="1"/>
  <c r="O1110" i="2" s="1"/>
  <c r="O1111" i="2" a="1"/>
  <c r="O1111" i="2" s="1"/>
  <c r="O1112" i="2" a="1"/>
  <c r="O1112" i="2" s="1"/>
  <c r="O1113" i="2" a="1"/>
  <c r="O1113" i="2" s="1"/>
  <c r="O1114" i="2" a="1"/>
  <c r="O1114" i="2" s="1"/>
  <c r="O1115" i="2" a="1"/>
  <c r="O1115" i="2" s="1"/>
  <c r="O1116" i="2" a="1"/>
  <c r="O1116" i="2" s="1"/>
  <c r="O1117" i="2" a="1"/>
  <c r="O1117" i="2" s="1"/>
  <c r="O1118" i="2" a="1"/>
  <c r="O1118" i="2" s="1"/>
  <c r="O1119" i="2" a="1"/>
  <c r="O1119" i="2" s="1"/>
  <c r="O1120" i="2" a="1"/>
  <c r="O1120" i="2" s="1"/>
  <c r="O1121" i="2" a="1"/>
  <c r="O1121" i="2" s="1"/>
  <c r="O1122" i="2" a="1"/>
  <c r="O1122" i="2" s="1"/>
  <c r="O1123" i="2" a="1"/>
  <c r="O1123" i="2" s="1"/>
  <c r="O1124" i="2" a="1"/>
  <c r="O1124" i="2" s="1"/>
  <c r="O1125" i="2" a="1"/>
  <c r="O1125" i="2" s="1"/>
  <c r="O1126" i="2" a="1"/>
  <c r="O1126" i="2" s="1"/>
  <c r="O1127" i="2" a="1"/>
  <c r="O1127" i="2" s="1"/>
  <c r="O1128" i="2" a="1"/>
  <c r="O1128" i="2" s="1"/>
  <c r="O1129" i="2" a="1"/>
  <c r="O1129" i="2" s="1"/>
  <c r="O1130" i="2" a="1"/>
  <c r="O1130" i="2" s="1"/>
  <c r="O1131" i="2" a="1"/>
  <c r="O1131" i="2" s="1"/>
  <c r="O1132" i="2" a="1"/>
  <c r="O1132" i="2" s="1"/>
  <c r="O1133" i="2" a="1"/>
  <c r="O1133" i="2" s="1"/>
  <c r="O1134" i="2" a="1"/>
  <c r="O1134" i="2" s="1"/>
  <c r="O1135" i="2" a="1"/>
  <c r="O1135" i="2" s="1"/>
  <c r="O1136" i="2" a="1"/>
  <c r="O1136" i="2" s="1"/>
  <c r="O1137" i="2" a="1"/>
  <c r="O1137" i="2" s="1"/>
  <c r="O1138" i="2" a="1"/>
  <c r="O1138" i="2" s="1"/>
  <c r="O1139" i="2" a="1"/>
  <c r="O1139" i="2" s="1"/>
  <c r="O1140" i="2" a="1"/>
  <c r="O1140" i="2" s="1"/>
  <c r="O1141" i="2" a="1"/>
  <c r="O1141" i="2" s="1"/>
  <c r="O1142" i="2" a="1"/>
  <c r="O1142" i="2" s="1"/>
  <c r="O1143" i="2" a="1"/>
  <c r="O1143" i="2" s="1"/>
  <c r="O1144" i="2" a="1"/>
  <c r="O1144" i="2" s="1"/>
  <c r="O1145" i="2" a="1"/>
  <c r="O1145" i="2" s="1"/>
  <c r="O1146" i="2" a="1"/>
  <c r="O1146" i="2" s="1"/>
  <c r="O1147" i="2" a="1"/>
  <c r="O1147" i="2" s="1"/>
  <c r="O1148" i="2" a="1"/>
  <c r="O1148" i="2" s="1"/>
  <c r="O1149" i="2" a="1"/>
  <c r="O1149" i="2" s="1"/>
  <c r="O1150" i="2" a="1"/>
  <c r="O1150" i="2" s="1"/>
  <c r="O1151" i="2" a="1"/>
  <c r="O1151" i="2" s="1"/>
  <c r="O1152" i="2" a="1"/>
  <c r="O1152" i="2" s="1"/>
  <c r="O1153" i="2" a="1"/>
  <c r="O1153" i="2" s="1"/>
  <c r="O1154" i="2" a="1"/>
  <c r="O1154" i="2" s="1"/>
  <c r="O1155" i="2" a="1"/>
  <c r="O1155" i="2" s="1"/>
  <c r="O1156" i="2" a="1"/>
  <c r="O1156" i="2" s="1"/>
  <c r="O1157" i="2" a="1"/>
  <c r="O1157" i="2" s="1"/>
  <c r="O1158" i="2" a="1"/>
  <c r="O1158" i="2" s="1"/>
  <c r="O1159" i="2" a="1"/>
  <c r="O1159" i="2" s="1"/>
  <c r="O1160" i="2" a="1"/>
  <c r="O1160" i="2" s="1"/>
  <c r="O1161" i="2" a="1"/>
  <c r="O1161" i="2" s="1"/>
  <c r="O1162" i="2" a="1"/>
  <c r="O1162" i="2" s="1"/>
  <c r="O1163" i="2" a="1"/>
  <c r="O1163" i="2" s="1"/>
  <c r="O1164" i="2" a="1"/>
  <c r="O1164" i="2" s="1"/>
  <c r="O1165" i="2" a="1"/>
  <c r="O1165" i="2" s="1"/>
  <c r="O1166" i="2" a="1"/>
  <c r="O1166" i="2" s="1"/>
  <c r="O1167" i="2" a="1"/>
  <c r="O1167" i="2" s="1"/>
  <c r="O1168" i="2" a="1"/>
  <c r="O1168" i="2" s="1"/>
  <c r="O1169" i="2" a="1"/>
  <c r="O1169" i="2" s="1"/>
  <c r="O1170" i="2" a="1"/>
  <c r="O1170" i="2" s="1"/>
  <c r="O1171" i="2" a="1"/>
  <c r="O1171" i="2" s="1"/>
  <c r="O1172" i="2" a="1"/>
  <c r="O1172" i="2" s="1"/>
  <c r="O1173" i="2" a="1"/>
  <c r="O1173" i="2" s="1"/>
  <c r="O1174" i="2" a="1"/>
  <c r="O1174" i="2" s="1"/>
  <c r="O1175" i="2" a="1"/>
  <c r="O1175" i="2" s="1"/>
  <c r="O1176" i="2" a="1"/>
  <c r="O1176" i="2" s="1"/>
  <c r="O1177" i="2" a="1"/>
  <c r="O1177" i="2" s="1"/>
  <c r="O1178" i="2" a="1"/>
  <c r="O1178" i="2" s="1"/>
  <c r="O1179" i="2" a="1"/>
  <c r="O1179" i="2" s="1"/>
  <c r="O1180" i="2" a="1"/>
  <c r="O1180" i="2" s="1"/>
  <c r="O1181" i="2" a="1"/>
  <c r="O1181" i="2" s="1"/>
  <c r="O1182" i="2" a="1"/>
  <c r="O1182" i="2" s="1"/>
  <c r="O1183" i="2" a="1"/>
  <c r="O1183" i="2" s="1"/>
  <c r="O1184" i="2" a="1"/>
  <c r="O1184" i="2" s="1"/>
  <c r="O1185" i="2" a="1"/>
  <c r="O1185" i="2" s="1"/>
  <c r="O1186" i="2" a="1"/>
  <c r="O1186" i="2" s="1"/>
  <c r="O1187" i="2" a="1"/>
  <c r="O1187" i="2" s="1"/>
  <c r="O1188" i="2" a="1"/>
  <c r="O1188" i="2" s="1"/>
  <c r="O1189" i="2" a="1"/>
  <c r="O1189" i="2" s="1"/>
  <c r="O1190" i="2" a="1"/>
  <c r="O1190" i="2" s="1"/>
  <c r="O1191" i="2" a="1"/>
  <c r="O1191" i="2" s="1"/>
  <c r="O1192" i="2" a="1"/>
  <c r="O1192" i="2" s="1"/>
  <c r="O1193" i="2" a="1"/>
  <c r="O1193" i="2" s="1"/>
  <c r="O1194" i="2" a="1"/>
  <c r="O1194" i="2" s="1"/>
  <c r="O1195" i="2" a="1"/>
  <c r="O1195" i="2" s="1"/>
  <c r="O1196" i="2" a="1"/>
  <c r="O1196" i="2" s="1"/>
  <c r="O1197" i="2" a="1"/>
  <c r="O1197" i="2" s="1"/>
  <c r="O1198" i="2" a="1"/>
  <c r="O1198" i="2" s="1"/>
  <c r="O1199" i="2" a="1"/>
  <c r="O1199" i="2" s="1"/>
  <c r="O1200" i="2" a="1"/>
  <c r="O1200" i="2" s="1"/>
  <c r="O1201" i="2" a="1"/>
  <c r="O1201" i="2" s="1"/>
  <c r="O1202" i="2" a="1"/>
  <c r="O1202" i="2" s="1"/>
  <c r="O1203" i="2" a="1"/>
  <c r="O1203" i="2" s="1"/>
  <c r="O1204" i="2" a="1"/>
  <c r="O1204" i="2" s="1"/>
  <c r="O1205" i="2" a="1"/>
  <c r="O1205" i="2" s="1"/>
  <c r="O1206" i="2" a="1"/>
  <c r="O1206" i="2" s="1"/>
  <c r="O1207" i="2" a="1"/>
  <c r="O1207" i="2" s="1"/>
  <c r="O1208" i="2" a="1"/>
  <c r="O1208" i="2" s="1"/>
  <c r="O1209" i="2" a="1"/>
  <c r="O1209" i="2" s="1"/>
  <c r="O1210" i="2" a="1"/>
  <c r="O1210" i="2" s="1"/>
  <c r="O1211" i="2" a="1"/>
  <c r="O1211" i="2" s="1"/>
  <c r="O1212" i="2" a="1"/>
  <c r="O1212" i="2" s="1"/>
  <c r="O1213" i="2" a="1"/>
  <c r="O1213" i="2" s="1"/>
  <c r="O1214" i="2" a="1"/>
  <c r="O1214" i="2" s="1"/>
  <c r="O1215" i="2" a="1"/>
  <c r="O1215" i="2" s="1"/>
  <c r="O1216" i="2" a="1"/>
  <c r="O1216" i="2" s="1"/>
  <c r="O1217" i="2" a="1"/>
  <c r="O1217" i="2" s="1"/>
  <c r="O1218" i="2" a="1"/>
  <c r="O1218" i="2" s="1"/>
  <c r="O1219" i="2" a="1"/>
  <c r="O1219" i="2" s="1"/>
  <c r="O1220" i="2" a="1"/>
  <c r="O1220" i="2" s="1"/>
  <c r="O1221" i="2" a="1"/>
  <c r="O1221" i="2" s="1"/>
  <c r="O1222" i="2" a="1"/>
  <c r="O1222" i="2" s="1"/>
  <c r="O1223" i="2" a="1"/>
  <c r="O1223" i="2" s="1"/>
  <c r="O1224" i="2" a="1"/>
  <c r="O1224" i="2" s="1"/>
  <c r="O1225" i="2" a="1"/>
  <c r="O1225" i="2" s="1"/>
  <c r="O1226" i="2" a="1"/>
  <c r="O1226" i="2" s="1"/>
  <c r="O1227" i="2" a="1"/>
  <c r="O1227" i="2" s="1"/>
  <c r="O1228" i="2" a="1"/>
  <c r="O1228" i="2" s="1"/>
  <c r="O1229" i="2" a="1"/>
  <c r="O1229" i="2" s="1"/>
  <c r="O1230" i="2" a="1"/>
  <c r="O1230" i="2" s="1"/>
  <c r="O1231" i="2" a="1"/>
  <c r="O1231" i="2" s="1"/>
  <c r="O1232" i="2" a="1"/>
  <c r="O1232" i="2" s="1"/>
  <c r="O1233" i="2" a="1"/>
  <c r="O1233" i="2" s="1"/>
  <c r="O1234" i="2" a="1"/>
  <c r="O1234" i="2" s="1"/>
  <c r="O1235" i="2" a="1"/>
  <c r="O1235" i="2" s="1"/>
  <c r="O1236" i="2" a="1"/>
  <c r="O1236" i="2" s="1"/>
  <c r="O1237" i="2" a="1"/>
  <c r="O1237" i="2" s="1"/>
  <c r="O1238" i="2" a="1"/>
  <c r="O1238" i="2" s="1"/>
  <c r="O1239" i="2" a="1"/>
  <c r="O1239" i="2" s="1"/>
  <c r="O1240" i="2" a="1"/>
  <c r="O1240" i="2" s="1"/>
  <c r="O1241" i="2" a="1"/>
  <c r="O1241" i="2" s="1"/>
  <c r="O1242" i="2" a="1"/>
  <c r="O1242" i="2" s="1"/>
  <c r="O1243" i="2" a="1"/>
  <c r="O1243" i="2" s="1"/>
  <c r="O1244" i="2" a="1"/>
  <c r="O1244" i="2" s="1"/>
  <c r="O1245" i="2" a="1"/>
  <c r="O1245" i="2" s="1"/>
  <c r="O1246" i="2" a="1"/>
  <c r="O1246" i="2" s="1"/>
  <c r="O1247" i="2" a="1"/>
  <c r="O1247" i="2" s="1"/>
  <c r="O1248" i="2" a="1"/>
  <c r="O1248" i="2" s="1"/>
  <c r="O1249" i="2" a="1"/>
  <c r="O1249" i="2" s="1"/>
  <c r="O1250" i="2" a="1"/>
  <c r="O1250" i="2" s="1"/>
  <c r="O1251" i="2" a="1"/>
  <c r="O1251" i="2" s="1"/>
  <c r="O1252" i="2" a="1"/>
  <c r="O1252" i="2" s="1"/>
  <c r="O1253" i="2" a="1"/>
  <c r="O1253" i="2" s="1"/>
  <c r="O1254" i="2" a="1"/>
  <c r="O1254" i="2" s="1"/>
  <c r="O1255" i="2" a="1"/>
  <c r="O1255" i="2" s="1"/>
  <c r="O1256" i="2" a="1"/>
  <c r="O1256" i="2" s="1"/>
  <c r="O1257" i="2" a="1"/>
  <c r="O1257" i="2" s="1"/>
  <c r="O1258" i="2" a="1"/>
  <c r="O1258" i="2" s="1"/>
  <c r="O1259" i="2" a="1"/>
  <c r="O1259" i="2" s="1"/>
  <c r="O1260" i="2" a="1"/>
  <c r="O1260" i="2" s="1"/>
  <c r="O1261" i="2" a="1"/>
  <c r="O1261" i="2" s="1"/>
  <c r="O1262" i="2" a="1"/>
  <c r="O1262" i="2" s="1"/>
  <c r="O1263" i="2" a="1"/>
  <c r="O1263" i="2" s="1"/>
  <c r="O1264" i="2" a="1"/>
  <c r="O1264" i="2" s="1"/>
  <c r="O1265" i="2" a="1"/>
  <c r="O1265" i="2" s="1"/>
  <c r="O1266" i="2" a="1"/>
  <c r="O1266" i="2" s="1"/>
  <c r="O1267" i="2" a="1"/>
  <c r="O1267" i="2" s="1"/>
  <c r="O1268" i="2" a="1"/>
  <c r="O1268" i="2" s="1"/>
  <c r="O1269" i="2" a="1"/>
  <c r="O1269" i="2" s="1"/>
  <c r="O1270" i="2" a="1"/>
  <c r="O1270" i="2" s="1"/>
  <c r="O1271" i="2" a="1"/>
  <c r="O1271" i="2" s="1"/>
  <c r="O1272" i="2" a="1"/>
  <c r="O1272" i="2" s="1"/>
  <c r="O1273" i="2" a="1"/>
  <c r="O1273" i="2" s="1"/>
  <c r="O1274" i="2" a="1"/>
  <c r="O1274" i="2" s="1"/>
  <c r="O1275" i="2" a="1"/>
  <c r="O1275" i="2" s="1"/>
  <c r="O1276" i="2" a="1"/>
  <c r="O1276" i="2" s="1"/>
  <c r="O1277" i="2" a="1"/>
  <c r="O1277" i="2" s="1"/>
  <c r="O1278" i="2" a="1"/>
  <c r="O1278" i="2" s="1"/>
  <c r="O1279" i="2" a="1"/>
  <c r="O1279" i="2" s="1"/>
  <c r="O1280" i="2" a="1"/>
  <c r="O1280" i="2" s="1"/>
  <c r="O1281" i="2" a="1"/>
  <c r="O1281" i="2" s="1"/>
  <c r="O1282" i="2" a="1"/>
  <c r="O1282" i="2" s="1"/>
  <c r="O1283" i="2" a="1"/>
  <c r="O1283" i="2" s="1"/>
  <c r="O1284" i="2" a="1"/>
  <c r="O1284" i="2" s="1"/>
  <c r="O1285" i="2" a="1"/>
  <c r="O1285" i="2" s="1"/>
  <c r="O1286" i="2" a="1"/>
  <c r="O1286" i="2" s="1"/>
  <c r="O1287" i="2" a="1"/>
  <c r="O1287" i="2" s="1"/>
  <c r="O1288" i="2" a="1"/>
  <c r="O1288" i="2" s="1"/>
  <c r="O1289" i="2" a="1"/>
  <c r="O1289" i="2" s="1"/>
  <c r="O1290" i="2" a="1"/>
  <c r="O1290" i="2" s="1"/>
  <c r="O1291" i="2" a="1"/>
  <c r="O1291" i="2" s="1"/>
  <c r="O1292" i="2" a="1"/>
  <c r="O1292" i="2" s="1"/>
  <c r="O1293" i="2" a="1"/>
  <c r="O1293" i="2" s="1"/>
  <c r="O1294" i="2" a="1"/>
  <c r="O1294" i="2" s="1"/>
  <c r="O1295" i="2" a="1"/>
  <c r="O1295" i="2" s="1"/>
  <c r="O1296" i="2" a="1"/>
  <c r="O1296" i="2" s="1"/>
  <c r="O1297" i="2" a="1"/>
  <c r="O1297" i="2" s="1"/>
  <c r="O1298" i="2" a="1"/>
  <c r="O1298" i="2" s="1"/>
  <c r="O1299" i="2" a="1"/>
  <c r="O1299" i="2" s="1"/>
  <c r="O1300" i="2" a="1"/>
  <c r="O1300" i="2" s="1"/>
  <c r="O1301" i="2" a="1"/>
  <c r="O1301" i="2" s="1"/>
  <c r="O1302" i="2" a="1"/>
  <c r="O1302" i="2" s="1"/>
  <c r="O1303" i="2" a="1"/>
  <c r="O1303" i="2" s="1"/>
  <c r="O1304" i="2" a="1"/>
  <c r="O1304" i="2" s="1"/>
  <c r="O1305" i="2" a="1"/>
  <c r="O1305" i="2" s="1"/>
  <c r="O1306" i="2" a="1"/>
  <c r="O1306" i="2" s="1"/>
  <c r="O1307" i="2" a="1"/>
  <c r="O1307" i="2" s="1"/>
  <c r="O1308" i="2" a="1"/>
  <c r="O1308" i="2" s="1"/>
  <c r="O1309" i="2" a="1"/>
  <c r="O1309" i="2" s="1"/>
  <c r="O1310" i="2" a="1"/>
  <c r="O1310" i="2" s="1"/>
  <c r="O1311" i="2" a="1"/>
  <c r="O1311" i="2" s="1"/>
  <c r="O1312" i="2" a="1"/>
  <c r="O1312" i="2" s="1"/>
  <c r="O1313" i="2" a="1"/>
  <c r="O1313" i="2" s="1"/>
  <c r="O1314" i="2" a="1"/>
  <c r="O1314" i="2" s="1"/>
  <c r="O1315" i="2" a="1"/>
  <c r="O1315" i="2" s="1"/>
  <c r="O1316" i="2" a="1"/>
  <c r="O1316" i="2" s="1"/>
  <c r="O1317" i="2" a="1"/>
  <c r="O1317" i="2" s="1"/>
  <c r="O1318" i="2" a="1"/>
  <c r="O1318" i="2" s="1"/>
  <c r="O1319" i="2" a="1"/>
  <c r="O1319" i="2" s="1"/>
  <c r="O1320" i="2" a="1"/>
  <c r="O1320" i="2" s="1"/>
  <c r="O1321" i="2" a="1"/>
  <c r="O1321" i="2" s="1"/>
  <c r="O1322" i="2" a="1"/>
  <c r="O1322" i="2" s="1"/>
  <c r="O1323" i="2" a="1"/>
  <c r="O1323" i="2" s="1"/>
  <c r="O1324" i="2" a="1"/>
  <c r="O1324" i="2" s="1"/>
  <c r="O1325" i="2" a="1"/>
  <c r="O1325" i="2" s="1"/>
  <c r="O1326" i="2" a="1"/>
  <c r="O1326" i="2" s="1"/>
  <c r="O1327" i="2" a="1"/>
  <c r="O1327" i="2" s="1"/>
  <c r="O1328" i="2" a="1"/>
  <c r="O1328" i="2" s="1"/>
  <c r="O1329" i="2" a="1"/>
  <c r="O1329" i="2" s="1"/>
  <c r="O1330" i="2" a="1"/>
  <c r="O1330" i="2" s="1"/>
  <c r="O1331" i="2" a="1"/>
  <c r="O1331" i="2" s="1"/>
  <c r="O1332" i="2" a="1"/>
  <c r="O1332" i="2" s="1"/>
  <c r="O1333" i="2" a="1"/>
  <c r="O1333" i="2" s="1"/>
  <c r="O1334" i="2" a="1"/>
  <c r="O1334" i="2" s="1"/>
  <c r="O1335" i="2" a="1"/>
  <c r="O1335" i="2" s="1"/>
  <c r="O1336" i="2" a="1"/>
  <c r="O1336" i="2" s="1"/>
  <c r="O1337" i="2" a="1"/>
  <c r="O1337" i="2" s="1"/>
  <c r="O1338" i="2" a="1"/>
  <c r="O1338" i="2" s="1"/>
  <c r="O1339" i="2" a="1"/>
  <c r="O1339" i="2" s="1"/>
  <c r="O1340" i="2" a="1"/>
  <c r="O1340" i="2" s="1"/>
  <c r="O1341" i="2" a="1"/>
  <c r="O1341" i="2" s="1"/>
  <c r="O1342" i="2" a="1"/>
  <c r="O1342" i="2" s="1"/>
  <c r="O1343" i="2" a="1"/>
  <c r="O1343" i="2" s="1"/>
  <c r="O1344" i="2" a="1"/>
  <c r="O1344" i="2" s="1"/>
  <c r="O1345" i="2" a="1"/>
  <c r="O1345" i="2" s="1"/>
  <c r="O1346" i="2" a="1"/>
  <c r="O1346" i="2" s="1"/>
  <c r="O1347" i="2" a="1"/>
  <c r="O1347" i="2" s="1"/>
  <c r="O1348" i="2" a="1"/>
  <c r="O1348" i="2" s="1"/>
  <c r="O1349" i="2" a="1"/>
  <c r="O1349" i="2" s="1"/>
  <c r="O1350" i="2" a="1"/>
  <c r="O1350" i="2" s="1"/>
  <c r="O1351" i="2" a="1"/>
  <c r="O1351" i="2" s="1"/>
  <c r="O1352" i="2" a="1"/>
  <c r="O1352" i="2" s="1"/>
  <c r="O1353" i="2" a="1"/>
  <c r="O1353" i="2" s="1"/>
  <c r="O1354" i="2" a="1"/>
  <c r="O1354" i="2" s="1"/>
  <c r="O1355" i="2" a="1"/>
  <c r="O1355" i="2" s="1"/>
  <c r="O1356" i="2" a="1"/>
  <c r="O1356" i="2" s="1"/>
  <c r="O1357" i="2" a="1"/>
  <c r="O1357" i="2" s="1"/>
  <c r="O1358" i="2" a="1"/>
  <c r="O1358" i="2" s="1"/>
  <c r="O1359" i="2" a="1"/>
  <c r="O1359" i="2" s="1"/>
  <c r="O1360" i="2" a="1"/>
  <c r="O1360" i="2" s="1"/>
  <c r="O1361" i="2" a="1"/>
  <c r="O1361" i="2" s="1"/>
  <c r="O1362" i="2" a="1"/>
  <c r="O1362" i="2" s="1"/>
  <c r="O1363" i="2" a="1"/>
  <c r="O1363" i="2" s="1"/>
  <c r="O1364" i="2" a="1"/>
  <c r="O1364" i="2" s="1"/>
  <c r="O1365" i="2" a="1"/>
  <c r="O1365" i="2" s="1"/>
  <c r="O1366" i="2" a="1"/>
  <c r="O1366" i="2" s="1"/>
  <c r="O1367" i="2" a="1"/>
  <c r="O1367" i="2" s="1"/>
  <c r="O1368" i="2" a="1"/>
  <c r="O1368" i="2" s="1"/>
  <c r="O1369" i="2" a="1"/>
  <c r="O1369" i="2" s="1"/>
  <c r="O1370" i="2" a="1"/>
  <c r="O1370" i="2" s="1"/>
  <c r="O1371" i="2" a="1"/>
  <c r="O1371" i="2" s="1"/>
  <c r="O1372" i="2" a="1"/>
  <c r="O1372" i="2" s="1"/>
  <c r="O1373" i="2" a="1"/>
  <c r="O1373" i="2" s="1"/>
  <c r="O1374" i="2" a="1"/>
  <c r="O1374" i="2" s="1"/>
  <c r="O1375" i="2" a="1"/>
  <c r="O1375" i="2" s="1"/>
  <c r="O1376" i="2" a="1"/>
  <c r="O1376" i="2" s="1"/>
  <c r="O1377" i="2" a="1"/>
  <c r="O1377" i="2" s="1"/>
  <c r="O1378" i="2" a="1"/>
  <c r="O1378" i="2" s="1"/>
  <c r="O1379" i="2" a="1"/>
  <c r="O1379" i="2" s="1"/>
  <c r="O1380" i="2" a="1"/>
  <c r="O1380" i="2" s="1"/>
  <c r="O1381" i="2" a="1"/>
  <c r="O1381" i="2" s="1"/>
  <c r="O1382" i="2" a="1"/>
  <c r="O1382" i="2" s="1"/>
  <c r="O1383" i="2" a="1"/>
  <c r="O1383" i="2" s="1"/>
  <c r="O1384" i="2" a="1"/>
  <c r="O1384" i="2" s="1"/>
  <c r="O1385" i="2" a="1"/>
  <c r="O1385" i="2" s="1"/>
  <c r="O1386" i="2" a="1"/>
  <c r="O1386" i="2" s="1"/>
  <c r="O1387" i="2" a="1"/>
  <c r="O1387" i="2" s="1"/>
  <c r="O1388" i="2" a="1"/>
  <c r="O1388" i="2" s="1"/>
  <c r="O1389" i="2" a="1"/>
  <c r="O1389" i="2" s="1"/>
  <c r="O1390" i="2" a="1"/>
  <c r="O1390" i="2" s="1"/>
  <c r="O1391" i="2" a="1"/>
  <c r="O1391" i="2" s="1"/>
  <c r="O1392" i="2" a="1"/>
  <c r="O1392" i="2" s="1"/>
  <c r="O1393" i="2" a="1"/>
  <c r="O1393" i="2" s="1"/>
  <c r="O1394" i="2" a="1"/>
  <c r="O1394" i="2" s="1"/>
  <c r="O1395" i="2" a="1"/>
  <c r="O1395" i="2" s="1"/>
  <c r="O1396" i="2" a="1"/>
  <c r="O1396" i="2" s="1"/>
  <c r="O1397" i="2" a="1"/>
  <c r="O1397" i="2" s="1"/>
  <c r="O1398" i="2" a="1"/>
  <c r="O1398" i="2" s="1"/>
  <c r="O1399" i="2" a="1"/>
  <c r="O1399" i="2" s="1"/>
  <c r="O1400" i="2" a="1"/>
  <c r="O1400" i="2" s="1"/>
  <c r="O1401" i="2" a="1"/>
  <c r="O1401" i="2" s="1"/>
  <c r="O1402" i="2" a="1"/>
  <c r="O1402" i="2" s="1"/>
  <c r="O1403" i="2" a="1"/>
  <c r="O1403" i="2" s="1"/>
  <c r="O1404" i="2" a="1"/>
  <c r="O1404" i="2" s="1"/>
  <c r="O1405" i="2" a="1"/>
  <c r="O1405" i="2" s="1"/>
  <c r="O1406" i="2" a="1"/>
  <c r="O1406" i="2" s="1"/>
  <c r="O1407" i="2" a="1"/>
  <c r="O1407" i="2" s="1"/>
  <c r="O1408" i="2" a="1"/>
  <c r="O1408" i="2" s="1"/>
  <c r="O1409" i="2" a="1"/>
  <c r="O1409" i="2" s="1"/>
  <c r="O1410" i="2" a="1"/>
  <c r="O1410" i="2" s="1"/>
  <c r="O1411" i="2" a="1"/>
  <c r="O1411" i="2" s="1"/>
  <c r="O1412" i="2" a="1"/>
  <c r="O1412" i="2" s="1"/>
  <c r="O1413" i="2" a="1"/>
  <c r="O1413" i="2" s="1"/>
  <c r="O1414" i="2" a="1"/>
  <c r="O1414" i="2" s="1"/>
  <c r="O1415" i="2" a="1"/>
  <c r="O1415" i="2" s="1"/>
  <c r="O1416" i="2" a="1"/>
  <c r="O1416" i="2" s="1"/>
  <c r="O1417" i="2" a="1"/>
  <c r="O1417" i="2" s="1"/>
  <c r="O1418" i="2" a="1"/>
  <c r="O1418" i="2" s="1"/>
  <c r="O1419" i="2" a="1"/>
  <c r="O1419" i="2" s="1"/>
  <c r="O1420" i="2" a="1"/>
  <c r="O1420" i="2" s="1"/>
  <c r="O1421" i="2" a="1"/>
  <c r="O1421" i="2" s="1"/>
  <c r="O1422" i="2" a="1"/>
  <c r="O1422" i="2" s="1"/>
  <c r="O1423" i="2" a="1"/>
  <c r="O1423" i="2" s="1"/>
  <c r="O1424" i="2" a="1"/>
  <c r="O1424" i="2" s="1"/>
  <c r="O1425" i="2" a="1"/>
  <c r="O1425" i="2" s="1"/>
  <c r="O1426" i="2" a="1"/>
  <c r="O1426" i="2" s="1"/>
  <c r="O1427" i="2" a="1"/>
  <c r="O1427" i="2" s="1"/>
  <c r="O1428" i="2" a="1"/>
  <c r="O1428" i="2" s="1"/>
  <c r="O1429" i="2" a="1"/>
  <c r="O1429" i="2" s="1"/>
  <c r="O1430" i="2" a="1"/>
  <c r="O1430" i="2" s="1"/>
  <c r="O1431" i="2" a="1"/>
  <c r="O1431" i="2" s="1"/>
  <c r="O1432" i="2" a="1"/>
  <c r="O1432" i="2" s="1"/>
  <c r="O1433" i="2" a="1"/>
  <c r="O1433" i="2" s="1"/>
  <c r="O1434" i="2" a="1"/>
  <c r="O1434" i="2" s="1"/>
  <c r="O1435" i="2" a="1"/>
  <c r="O1435" i="2" s="1"/>
  <c r="O1436" i="2" a="1"/>
  <c r="O1436" i="2" s="1"/>
  <c r="O1437" i="2" a="1"/>
  <c r="O1437" i="2" s="1"/>
  <c r="O1438" i="2" a="1"/>
  <c r="O1438" i="2" s="1"/>
  <c r="O1439" i="2" a="1"/>
  <c r="O1439" i="2" s="1"/>
  <c r="O1440" i="2" a="1"/>
  <c r="O1440" i="2" s="1"/>
  <c r="O1441" i="2" a="1"/>
  <c r="O1441" i="2" s="1"/>
  <c r="O1442" i="2" a="1"/>
  <c r="O1442" i="2" s="1"/>
  <c r="O1443" i="2" a="1"/>
  <c r="O1443" i="2" s="1"/>
  <c r="O1444" i="2" a="1"/>
  <c r="O1444" i="2" s="1"/>
  <c r="O1445" i="2" a="1"/>
  <c r="O1445" i="2" s="1"/>
  <c r="O1446" i="2" a="1"/>
  <c r="O1446" i="2" s="1"/>
  <c r="O1447" i="2" a="1"/>
  <c r="O1447" i="2" s="1"/>
  <c r="O1448" i="2" a="1"/>
  <c r="O1448" i="2" s="1"/>
  <c r="O1449" i="2" a="1"/>
  <c r="O1449" i="2" s="1"/>
  <c r="O1450" i="2" a="1"/>
  <c r="O1450" i="2" s="1"/>
  <c r="O1451" i="2" a="1"/>
  <c r="O1451" i="2" s="1"/>
  <c r="O1452" i="2" a="1"/>
  <c r="O1452" i="2" s="1"/>
  <c r="O1453" i="2" a="1"/>
  <c r="O1453" i="2" s="1"/>
  <c r="O1454" i="2" a="1"/>
  <c r="O1454" i="2" s="1"/>
  <c r="O1455" i="2" a="1"/>
  <c r="O1455" i="2" s="1"/>
  <c r="O1456" i="2" a="1"/>
  <c r="O1456" i="2" s="1"/>
  <c r="O1457" i="2" a="1"/>
  <c r="O1457" i="2" s="1"/>
  <c r="O1458" i="2" a="1"/>
  <c r="O1458" i="2" s="1"/>
  <c r="O1459" i="2" a="1"/>
  <c r="O1459" i="2" s="1"/>
  <c r="O1460" i="2" a="1"/>
  <c r="O1460" i="2" s="1"/>
  <c r="O1461" i="2" a="1"/>
  <c r="O1461" i="2" s="1"/>
  <c r="O1462" i="2" a="1"/>
  <c r="O1462" i="2" s="1"/>
  <c r="O1463" i="2" a="1"/>
  <c r="O1463" i="2" s="1"/>
  <c r="O1464" i="2" a="1"/>
  <c r="O1464" i="2" s="1"/>
  <c r="O1465" i="2" a="1"/>
  <c r="O1465" i="2" s="1"/>
  <c r="O1466" i="2" a="1"/>
  <c r="O1466" i="2" s="1"/>
  <c r="O1467" i="2" a="1"/>
  <c r="O1467" i="2" s="1"/>
  <c r="O1468" i="2" a="1"/>
  <c r="O1468" i="2" s="1"/>
  <c r="O1469" i="2" a="1"/>
  <c r="O1469" i="2" s="1"/>
  <c r="O1470" i="2" a="1"/>
  <c r="O1470" i="2" s="1"/>
  <c r="O1471" i="2" a="1"/>
  <c r="O1471" i="2" s="1"/>
  <c r="O1472" i="2" a="1"/>
  <c r="O1472" i="2" s="1"/>
  <c r="O1473" i="2" a="1"/>
  <c r="O1473" i="2" s="1"/>
  <c r="O1474" i="2" a="1"/>
  <c r="O1474" i="2" s="1"/>
  <c r="O1475" i="2" a="1"/>
  <c r="O1475" i="2" s="1"/>
  <c r="O1476" i="2" a="1"/>
  <c r="O1476" i="2" s="1"/>
  <c r="O1477" i="2" a="1"/>
  <c r="O1477" i="2" s="1"/>
  <c r="O1478" i="2" a="1"/>
  <c r="O1478" i="2" s="1"/>
  <c r="O1479" i="2" a="1"/>
  <c r="O1479" i="2" s="1"/>
  <c r="O1480" i="2" a="1"/>
  <c r="O1480" i="2" s="1"/>
  <c r="O1481" i="2" a="1"/>
  <c r="O1481" i="2" s="1"/>
  <c r="O1482" i="2" a="1"/>
  <c r="O1482" i="2" s="1"/>
  <c r="O1483" i="2" a="1"/>
  <c r="O1483" i="2" s="1"/>
  <c r="O1484" i="2" a="1"/>
  <c r="O1484" i="2" s="1"/>
  <c r="O1485" i="2" a="1"/>
  <c r="O1485" i="2" s="1"/>
  <c r="O1486" i="2" a="1"/>
  <c r="O1486" i="2" s="1"/>
  <c r="O1487" i="2" a="1"/>
  <c r="O1487" i="2" s="1"/>
  <c r="O1488" i="2" a="1"/>
  <c r="O1488" i="2" s="1"/>
  <c r="O1489" i="2" a="1"/>
  <c r="O1489" i="2" s="1"/>
  <c r="O1490" i="2" a="1"/>
  <c r="O1490" i="2" s="1"/>
  <c r="O1491" i="2" a="1"/>
  <c r="O1491" i="2" s="1"/>
  <c r="O1492" i="2" a="1"/>
  <c r="O1492" i="2" s="1"/>
  <c r="O1493" i="2" a="1"/>
  <c r="O1493" i="2" s="1"/>
  <c r="O1494" i="2" a="1"/>
  <c r="O1494" i="2" s="1"/>
  <c r="O1495" i="2" a="1"/>
  <c r="O1495" i="2" s="1"/>
  <c r="O1496" i="2" a="1"/>
  <c r="O1496" i="2" s="1"/>
  <c r="O1497" i="2" a="1"/>
  <c r="O1497" i="2" s="1"/>
  <c r="O1498" i="2" a="1"/>
  <c r="O1498" i="2" s="1"/>
  <c r="O1499" i="2" a="1"/>
  <c r="O1499" i="2" s="1"/>
  <c r="O1500" i="2" a="1"/>
  <c r="O1500" i="2" s="1"/>
  <c r="O1501" i="2" a="1"/>
  <c r="O1501" i="2" s="1"/>
  <c r="O1502" i="2" a="1"/>
  <c r="O1502" i="2" s="1"/>
  <c r="O1503" i="2" a="1"/>
  <c r="O1503" i="2" s="1"/>
  <c r="O1504" i="2" a="1"/>
  <c r="O1504" i="2" s="1"/>
  <c r="O1505" i="2" a="1"/>
  <c r="O1505" i="2" s="1"/>
  <c r="O1506" i="2" a="1"/>
  <c r="O1506" i="2" s="1"/>
  <c r="O1507" i="2" a="1"/>
  <c r="O1507" i="2" s="1"/>
  <c r="O1508" i="2" a="1"/>
  <c r="O1508" i="2" s="1"/>
  <c r="O1509" i="2" a="1"/>
  <c r="O1509" i="2" s="1"/>
  <c r="O1510" i="2" a="1"/>
  <c r="O1510" i="2" s="1"/>
  <c r="O1511" i="2" a="1"/>
  <c r="O1511" i="2" s="1"/>
  <c r="O1512" i="2" a="1"/>
  <c r="O1512" i="2" s="1"/>
  <c r="O1513" i="2" a="1"/>
  <c r="O1513" i="2" s="1"/>
  <c r="O1514" i="2" a="1"/>
  <c r="O1514" i="2" s="1"/>
  <c r="O1515" i="2" a="1"/>
  <c r="O1515" i="2" s="1"/>
  <c r="O1516" i="2" a="1"/>
  <c r="O1516" i="2" s="1"/>
  <c r="O1517" i="2" a="1"/>
  <c r="O1517" i="2" s="1"/>
  <c r="O1518" i="2" a="1"/>
  <c r="O1518" i="2" s="1"/>
  <c r="O1519" i="2" a="1"/>
  <c r="O1519" i="2" s="1"/>
  <c r="O1520" i="2" a="1"/>
  <c r="O1520" i="2" s="1"/>
  <c r="O1521" i="2" a="1"/>
  <c r="O1521" i="2" s="1"/>
  <c r="O1522" i="2" a="1"/>
  <c r="O1522" i="2" s="1"/>
  <c r="O1523" i="2" a="1"/>
  <c r="O1523" i="2" s="1"/>
  <c r="O1524" i="2" a="1"/>
  <c r="O1524" i="2" s="1"/>
  <c r="O1525" i="2" a="1"/>
  <c r="O1525" i="2" s="1"/>
  <c r="O1526" i="2" a="1"/>
  <c r="O1526" i="2" s="1"/>
  <c r="O1527" i="2" a="1"/>
  <c r="O1527" i="2" s="1"/>
  <c r="O1528" i="2" a="1"/>
  <c r="O1528" i="2" s="1"/>
  <c r="O1529" i="2" a="1"/>
  <c r="O1529" i="2" s="1"/>
  <c r="O1530" i="2" a="1"/>
  <c r="O1530" i="2" s="1"/>
  <c r="O1531" i="2" a="1"/>
  <c r="O1531" i="2" s="1"/>
  <c r="O1532" i="2" a="1"/>
  <c r="O1532" i="2" s="1"/>
  <c r="O1533" i="2" a="1"/>
  <c r="O1533" i="2" s="1"/>
  <c r="O1534" i="2" a="1"/>
  <c r="O1534" i="2" s="1"/>
  <c r="O1535" i="2" a="1"/>
  <c r="O1535" i="2" s="1"/>
  <c r="O1536" i="2" a="1"/>
  <c r="O1536" i="2" s="1"/>
  <c r="O1537" i="2" a="1"/>
  <c r="O1537" i="2" s="1"/>
  <c r="O1538" i="2" a="1"/>
  <c r="O1538" i="2" s="1"/>
  <c r="O1539" i="2" a="1"/>
  <c r="O1539" i="2" s="1"/>
  <c r="O1540" i="2" a="1"/>
  <c r="O1540" i="2" s="1"/>
  <c r="O1541" i="2" a="1"/>
  <c r="O1541" i="2" s="1"/>
  <c r="O1542" i="2" a="1"/>
  <c r="O1542" i="2" s="1"/>
  <c r="O1543" i="2" a="1"/>
  <c r="O1543" i="2" s="1"/>
  <c r="O1544" i="2" a="1"/>
  <c r="O1544" i="2" s="1"/>
  <c r="O1545" i="2" a="1"/>
  <c r="O1545" i="2" s="1"/>
  <c r="O1546" i="2" a="1"/>
  <c r="O1546" i="2" s="1"/>
  <c r="O1547" i="2" a="1"/>
  <c r="O1547" i="2" s="1"/>
  <c r="O1548" i="2" a="1"/>
  <c r="O1548" i="2" s="1"/>
  <c r="O1549" i="2" a="1"/>
  <c r="O1549" i="2" s="1"/>
  <c r="O1550" i="2" a="1"/>
  <c r="O1550" i="2" s="1"/>
  <c r="O1551" i="2" a="1"/>
  <c r="O1551" i="2" s="1"/>
  <c r="O1552" i="2" a="1"/>
  <c r="O1552" i="2" s="1"/>
  <c r="O1553" i="2" a="1"/>
  <c r="O1553" i="2" s="1"/>
  <c r="O1554" i="2" a="1"/>
  <c r="O1554" i="2" s="1"/>
  <c r="O1555" i="2" a="1"/>
  <c r="O1555" i="2" s="1"/>
  <c r="O1556" i="2" a="1"/>
  <c r="O1556" i="2" s="1"/>
  <c r="O1557" i="2" a="1"/>
  <c r="O1557" i="2" s="1"/>
  <c r="O1558" i="2" a="1"/>
  <c r="O1558" i="2" s="1"/>
  <c r="O1559" i="2" a="1"/>
  <c r="O1559" i="2" s="1"/>
  <c r="O1560" i="2" a="1"/>
  <c r="O1560" i="2" s="1"/>
  <c r="O1561" i="2" a="1"/>
  <c r="O1561" i="2" s="1"/>
  <c r="O1562" i="2" a="1"/>
  <c r="O1562" i="2" s="1"/>
  <c r="O1563" i="2" a="1"/>
  <c r="O1563" i="2" s="1"/>
  <c r="O1564" i="2" a="1"/>
  <c r="O1564" i="2" s="1"/>
  <c r="O1565" i="2" a="1"/>
  <c r="O1565" i="2" s="1"/>
  <c r="O1566" i="2" a="1"/>
  <c r="O1566" i="2" s="1"/>
  <c r="O1567" i="2" a="1"/>
  <c r="O1567" i="2" s="1"/>
  <c r="O1568" i="2" a="1"/>
  <c r="O1568" i="2" s="1"/>
  <c r="O1569" i="2" a="1"/>
  <c r="O1569" i="2" s="1"/>
  <c r="O1570" i="2" a="1"/>
  <c r="O1570" i="2" s="1"/>
  <c r="O1571" i="2" a="1"/>
  <c r="O1571" i="2" s="1"/>
  <c r="O1572" i="2" a="1"/>
  <c r="O1572" i="2" s="1"/>
  <c r="O1573" i="2" a="1"/>
  <c r="O1573" i="2" s="1"/>
  <c r="O1574" i="2" a="1"/>
  <c r="O1574" i="2" s="1"/>
  <c r="O1575" i="2" a="1"/>
  <c r="O1575" i="2" s="1"/>
  <c r="O1576" i="2" a="1"/>
  <c r="O1576" i="2" s="1"/>
  <c r="O1577" i="2" a="1"/>
  <c r="O1577" i="2" s="1"/>
  <c r="O1578" i="2" a="1"/>
  <c r="O1578" i="2" s="1"/>
  <c r="O1579" i="2" a="1"/>
  <c r="O1579" i="2" s="1"/>
  <c r="O1580" i="2" a="1"/>
  <c r="O1580" i="2" s="1"/>
  <c r="O1581" i="2" a="1"/>
  <c r="O1581" i="2" s="1"/>
  <c r="O1582" i="2" a="1"/>
  <c r="O1582" i="2" s="1"/>
  <c r="O1583" i="2" a="1"/>
  <c r="O1583" i="2" s="1"/>
  <c r="O1584" i="2" a="1"/>
  <c r="O1584" i="2" s="1"/>
  <c r="O1585" i="2" a="1"/>
  <c r="O1585" i="2" s="1"/>
  <c r="O1586" i="2" a="1"/>
  <c r="O1586" i="2" s="1"/>
  <c r="O1587" i="2" a="1"/>
  <c r="O1587" i="2" s="1"/>
  <c r="O1588" i="2" a="1"/>
  <c r="O1588" i="2" s="1"/>
  <c r="O1589" i="2" a="1"/>
  <c r="O1589" i="2" s="1"/>
  <c r="O1590" i="2" a="1"/>
  <c r="O1590" i="2" s="1"/>
  <c r="O1591" i="2" a="1"/>
  <c r="O1591" i="2" s="1"/>
  <c r="O1592" i="2" a="1"/>
  <c r="O1592" i="2" s="1"/>
  <c r="O1593" i="2" a="1"/>
  <c r="O1593" i="2" s="1"/>
  <c r="O1594" i="2" a="1"/>
  <c r="O1594" i="2" s="1"/>
  <c r="O1595" i="2" a="1"/>
  <c r="O1595" i="2" s="1"/>
  <c r="O1596" i="2" a="1"/>
  <c r="O1596" i="2" s="1"/>
  <c r="O1597" i="2" a="1"/>
  <c r="O1597" i="2" s="1"/>
  <c r="O1598" i="2" a="1"/>
  <c r="O1598" i="2" s="1"/>
  <c r="O1599" i="2" a="1"/>
  <c r="O1599" i="2" s="1"/>
  <c r="O1600" i="2" a="1"/>
  <c r="O1600" i="2" s="1"/>
  <c r="O1601" i="2" a="1"/>
  <c r="O1601" i="2" s="1"/>
  <c r="O1602" i="2" a="1"/>
  <c r="O1602" i="2" s="1"/>
  <c r="O1603" i="2" a="1"/>
  <c r="O1603" i="2" s="1"/>
  <c r="O1604" i="2" a="1"/>
  <c r="O1604" i="2" s="1"/>
  <c r="O1605" i="2" a="1"/>
  <c r="O1605" i="2" s="1"/>
  <c r="O1606" i="2" a="1"/>
  <c r="O1606" i="2" s="1"/>
  <c r="O1607" i="2" a="1"/>
  <c r="O1607" i="2" s="1"/>
  <c r="O1608" i="2" a="1"/>
  <c r="O1608" i="2" s="1"/>
  <c r="O1609" i="2" a="1"/>
  <c r="O1609" i="2" s="1"/>
  <c r="O1610" i="2" a="1"/>
  <c r="O1610" i="2" s="1"/>
  <c r="O1611" i="2" a="1"/>
  <c r="O1611" i="2" s="1"/>
  <c r="O1612" i="2" a="1"/>
  <c r="O1612" i="2" s="1"/>
  <c r="O1613" i="2" a="1"/>
  <c r="O1613" i="2" s="1"/>
  <c r="O1614" i="2" a="1"/>
  <c r="O1614" i="2" s="1"/>
  <c r="O1615" i="2" a="1"/>
  <c r="O1615" i="2" s="1"/>
  <c r="O1616" i="2" a="1"/>
  <c r="O1616" i="2" s="1"/>
  <c r="O1617" i="2" a="1"/>
  <c r="O1617" i="2" s="1"/>
  <c r="O1618" i="2" a="1"/>
  <c r="O1618" i="2" s="1"/>
  <c r="O1619" i="2" a="1"/>
  <c r="O1619" i="2" s="1"/>
  <c r="O1620" i="2" a="1"/>
  <c r="O1620" i="2" s="1"/>
  <c r="O1621" i="2" a="1"/>
  <c r="O1621" i="2" s="1"/>
  <c r="O1622" i="2" a="1"/>
  <c r="O1622" i="2" s="1"/>
  <c r="O1623" i="2" a="1"/>
  <c r="O1623" i="2" s="1"/>
  <c r="O1624" i="2" a="1"/>
  <c r="O1624" i="2" s="1"/>
  <c r="O1625" i="2" a="1"/>
  <c r="O1625" i="2" s="1"/>
  <c r="O1626" i="2" a="1"/>
  <c r="O1626" i="2" s="1"/>
  <c r="O1627" i="2" a="1"/>
  <c r="O1627" i="2" s="1"/>
  <c r="O1628" i="2" a="1"/>
  <c r="O1628" i="2" s="1"/>
  <c r="O1629" i="2" a="1"/>
  <c r="O1629" i="2" s="1"/>
  <c r="O1630" i="2" a="1"/>
  <c r="O1630" i="2" s="1"/>
  <c r="O1631" i="2" a="1"/>
  <c r="O1631" i="2" s="1"/>
  <c r="O1632" i="2" a="1"/>
  <c r="O1632" i="2" s="1"/>
  <c r="O1633" i="2" a="1"/>
  <c r="O1633" i="2" s="1"/>
  <c r="O1634" i="2" a="1"/>
  <c r="O1634" i="2" s="1"/>
  <c r="O1635" i="2" a="1"/>
  <c r="O1635" i="2" s="1"/>
  <c r="O1636" i="2" a="1"/>
  <c r="O1636" i="2" s="1"/>
  <c r="O1637" i="2" a="1"/>
  <c r="O1637" i="2" s="1"/>
  <c r="O1638" i="2" a="1"/>
  <c r="O1638" i="2" s="1"/>
  <c r="O1639" i="2" a="1"/>
  <c r="O1639" i="2" s="1"/>
  <c r="O1640" i="2" a="1"/>
  <c r="O1640" i="2" s="1"/>
  <c r="O1641" i="2" a="1"/>
  <c r="O1641" i="2" s="1"/>
  <c r="O1642" i="2" a="1"/>
  <c r="O1642" i="2" s="1"/>
  <c r="O1643" i="2" a="1"/>
  <c r="O1643" i="2" s="1"/>
  <c r="O1644" i="2" a="1"/>
  <c r="O1644" i="2" s="1"/>
  <c r="O1645" i="2" a="1"/>
  <c r="O1645" i="2" s="1"/>
  <c r="O1646" i="2" a="1"/>
  <c r="O1646" i="2" s="1"/>
  <c r="O1647" i="2" a="1"/>
  <c r="O1647" i="2" s="1"/>
  <c r="O1648" i="2" a="1"/>
  <c r="O1648" i="2" s="1"/>
  <c r="O1649" i="2" a="1"/>
  <c r="O1649" i="2" s="1"/>
  <c r="O1650" i="2" a="1"/>
  <c r="O1650" i="2" s="1"/>
  <c r="O1651" i="2" a="1"/>
  <c r="O1651" i="2" s="1"/>
  <c r="O1652" i="2" a="1"/>
  <c r="O1652" i="2" s="1"/>
  <c r="O1653" i="2" a="1"/>
  <c r="O1653" i="2" s="1"/>
  <c r="O1654" i="2" a="1"/>
  <c r="O1654" i="2" s="1"/>
  <c r="O1655" i="2" a="1"/>
  <c r="O1655" i="2" s="1"/>
  <c r="O1656" i="2" a="1"/>
  <c r="O1656" i="2" s="1"/>
  <c r="O1657" i="2" a="1"/>
  <c r="O1657" i="2" s="1"/>
  <c r="O1658" i="2" a="1"/>
  <c r="O1658" i="2" s="1"/>
  <c r="O1659" i="2" a="1"/>
  <c r="O1659" i="2" s="1"/>
  <c r="O1660" i="2" a="1"/>
  <c r="O1660" i="2" s="1"/>
  <c r="O1661" i="2" a="1"/>
  <c r="O1661" i="2" s="1"/>
  <c r="O1662" i="2" a="1"/>
  <c r="O1662" i="2" s="1"/>
  <c r="O1663" i="2" a="1"/>
  <c r="O1663" i="2" s="1"/>
  <c r="O1664" i="2" a="1"/>
  <c r="O1664" i="2" s="1"/>
  <c r="O1665" i="2" a="1"/>
  <c r="O1665" i="2" s="1"/>
  <c r="O1666" i="2" a="1"/>
  <c r="O1666" i="2" s="1"/>
  <c r="O1667" i="2" a="1"/>
  <c r="O1667" i="2" s="1"/>
  <c r="O1668" i="2" a="1"/>
  <c r="O1668" i="2" s="1"/>
  <c r="O1669" i="2" a="1"/>
  <c r="O1669" i="2" s="1"/>
  <c r="O1670" i="2" a="1"/>
  <c r="O1670" i="2" s="1"/>
  <c r="O1671" i="2" a="1"/>
  <c r="O1671" i="2" s="1"/>
  <c r="O1672" i="2" a="1"/>
  <c r="O1672" i="2" s="1"/>
  <c r="O1673" i="2" a="1"/>
  <c r="O1673" i="2" s="1"/>
  <c r="O1674" i="2" a="1"/>
  <c r="O1674" i="2" s="1"/>
  <c r="O1675" i="2" a="1"/>
  <c r="O1675" i="2" s="1"/>
  <c r="O1676" i="2" a="1"/>
  <c r="O1676" i="2" s="1"/>
  <c r="O1677" i="2" a="1"/>
  <c r="O1677" i="2" s="1"/>
  <c r="O1678" i="2" a="1"/>
  <c r="O1678" i="2" s="1"/>
  <c r="O1679" i="2" a="1"/>
  <c r="O1679" i="2" s="1"/>
  <c r="O1680" i="2" a="1"/>
  <c r="O1680" i="2" s="1"/>
  <c r="O1681" i="2" a="1"/>
  <c r="O1681" i="2" s="1"/>
  <c r="O1682" i="2" a="1"/>
  <c r="O1682" i="2" s="1"/>
  <c r="O1683" i="2" a="1"/>
  <c r="O1683" i="2" s="1"/>
  <c r="O1684" i="2" a="1"/>
  <c r="O1684" i="2" s="1"/>
  <c r="O1685" i="2" a="1"/>
  <c r="O1685" i="2" s="1"/>
  <c r="O1686" i="2" a="1"/>
  <c r="O1686" i="2" s="1"/>
  <c r="O1687" i="2" a="1"/>
  <c r="O1687" i="2" s="1"/>
  <c r="O1688" i="2" a="1"/>
  <c r="O1688" i="2" s="1"/>
  <c r="O1689" i="2" a="1"/>
  <c r="O1689" i="2" s="1"/>
  <c r="O1690" i="2" a="1"/>
  <c r="O1690" i="2" s="1"/>
  <c r="O1691" i="2" a="1"/>
  <c r="O1691" i="2" s="1"/>
  <c r="O1692" i="2" a="1"/>
  <c r="O1692" i="2" s="1"/>
  <c r="O1693" i="2" a="1"/>
  <c r="O1693" i="2" s="1"/>
  <c r="O1694" i="2" a="1"/>
  <c r="O1694" i="2" s="1"/>
  <c r="O1695" i="2" a="1"/>
  <c r="O1695" i="2" s="1"/>
  <c r="O1696" i="2" a="1"/>
  <c r="O1696" i="2" s="1"/>
  <c r="O1697" i="2" a="1"/>
  <c r="O1697" i="2" s="1"/>
  <c r="O1698" i="2" a="1"/>
  <c r="O1698" i="2" s="1"/>
  <c r="O1699" i="2" a="1"/>
  <c r="O1699" i="2" s="1"/>
  <c r="O1700" i="2" a="1"/>
  <c r="O1700" i="2" s="1"/>
  <c r="O1701" i="2" a="1"/>
  <c r="O1701" i="2" s="1"/>
  <c r="O1702" i="2" a="1"/>
  <c r="O1702" i="2" s="1"/>
  <c r="O1703" i="2" a="1"/>
  <c r="O1703" i="2" s="1"/>
  <c r="O1704" i="2" a="1"/>
  <c r="O1704" i="2" s="1"/>
  <c r="O1705" i="2" a="1"/>
  <c r="O1705" i="2" s="1"/>
  <c r="O1706" i="2" a="1"/>
  <c r="O1706" i="2" s="1"/>
  <c r="O1707" i="2" a="1"/>
  <c r="O1707" i="2" s="1"/>
  <c r="O1708" i="2" a="1"/>
  <c r="O1708" i="2" s="1"/>
  <c r="O1709" i="2" a="1"/>
  <c r="O1709" i="2" s="1"/>
  <c r="O1710" i="2" a="1"/>
  <c r="O1710" i="2" s="1"/>
  <c r="O1711" i="2" a="1"/>
  <c r="O1711" i="2" s="1"/>
  <c r="O1712" i="2" a="1"/>
  <c r="O1712" i="2" s="1"/>
  <c r="O1713" i="2" a="1"/>
  <c r="O1713" i="2" s="1"/>
  <c r="O1714" i="2" a="1"/>
  <c r="O1714" i="2" s="1"/>
  <c r="O1715" i="2" a="1"/>
  <c r="O1715" i="2" s="1"/>
  <c r="O1716" i="2" a="1"/>
  <c r="O1716" i="2" s="1"/>
  <c r="O1717" i="2" a="1"/>
  <c r="O1717" i="2" s="1"/>
  <c r="O1718" i="2" a="1"/>
  <c r="O1718" i="2" s="1"/>
  <c r="O1719" i="2" a="1"/>
  <c r="O1719" i="2" s="1"/>
  <c r="O1720" i="2" a="1"/>
  <c r="O1720" i="2" s="1"/>
  <c r="O1721" i="2" a="1"/>
  <c r="O1721" i="2" s="1"/>
  <c r="O1722" i="2" a="1"/>
  <c r="O1722" i="2" s="1"/>
  <c r="O1723" i="2" a="1"/>
  <c r="O1723" i="2" s="1"/>
  <c r="O1724" i="2" a="1"/>
  <c r="O1724" i="2" s="1"/>
  <c r="O1725" i="2" a="1"/>
  <c r="O1725" i="2" s="1"/>
  <c r="O1726" i="2" a="1"/>
  <c r="O1726" i="2" s="1"/>
  <c r="O1727" i="2" a="1"/>
  <c r="O1727" i="2" s="1"/>
  <c r="O1728" i="2" a="1"/>
  <c r="O1728" i="2" s="1"/>
  <c r="O1729" i="2" a="1"/>
  <c r="O1729" i="2" s="1"/>
  <c r="O1730" i="2" a="1"/>
  <c r="O1730" i="2" s="1"/>
  <c r="O1731" i="2" a="1"/>
  <c r="O1731" i="2" s="1"/>
  <c r="O1732" i="2" a="1"/>
  <c r="O1732" i="2" s="1"/>
  <c r="O1733" i="2" a="1"/>
  <c r="O1733" i="2" s="1"/>
  <c r="O1734" i="2" a="1"/>
  <c r="O1734" i="2" s="1"/>
  <c r="O1735" i="2" a="1"/>
  <c r="O1735" i="2" s="1"/>
  <c r="O1736" i="2" a="1"/>
  <c r="O1736" i="2" s="1"/>
  <c r="O1737" i="2" a="1"/>
  <c r="O1737" i="2" s="1"/>
  <c r="O1738" i="2" a="1"/>
  <c r="O1738" i="2" s="1"/>
  <c r="O1739" i="2" a="1"/>
  <c r="O1739" i="2" s="1"/>
  <c r="O1740" i="2" a="1"/>
  <c r="O1740" i="2" s="1"/>
  <c r="O1741" i="2" a="1"/>
  <c r="O1741" i="2" s="1"/>
  <c r="O1742" i="2" a="1"/>
  <c r="O1742" i="2" s="1"/>
  <c r="O1743" i="2" a="1"/>
  <c r="O1743" i="2" s="1"/>
  <c r="O1744" i="2" a="1"/>
  <c r="O1744" i="2" s="1"/>
  <c r="O1745" i="2" a="1"/>
  <c r="O1745" i="2" s="1"/>
  <c r="O1746" i="2" a="1"/>
  <c r="O1746" i="2" s="1"/>
  <c r="O1747" i="2" a="1"/>
  <c r="O1747" i="2" s="1"/>
  <c r="O1748" i="2" a="1"/>
  <c r="O1748" i="2" s="1"/>
  <c r="O1749" i="2" a="1"/>
  <c r="O1749" i="2" s="1"/>
  <c r="O1750" i="2" a="1"/>
  <c r="O1750" i="2" s="1"/>
  <c r="O1751" i="2" a="1"/>
  <c r="O1751" i="2" s="1"/>
  <c r="O1752" i="2" a="1"/>
  <c r="O1752" i="2" s="1"/>
  <c r="O1753" i="2" a="1"/>
  <c r="O1753" i="2" s="1"/>
  <c r="O1754" i="2" a="1"/>
  <c r="O1754" i="2" s="1"/>
  <c r="O1755" i="2" a="1"/>
  <c r="O1755" i="2" s="1"/>
  <c r="O1756" i="2" a="1"/>
  <c r="O1756" i="2" s="1"/>
  <c r="O1757" i="2" a="1"/>
  <c r="O1757" i="2" s="1"/>
  <c r="O1758" i="2" a="1"/>
  <c r="O1758" i="2" s="1"/>
  <c r="O1759" i="2" a="1"/>
  <c r="O1759" i="2" s="1"/>
  <c r="O1760" i="2" a="1"/>
  <c r="O1760" i="2" s="1"/>
  <c r="O1761" i="2" a="1"/>
  <c r="O1761" i="2" s="1"/>
  <c r="O1762" i="2" a="1"/>
  <c r="O1762" i="2" s="1"/>
  <c r="O1763" i="2" a="1"/>
  <c r="O1763" i="2" s="1"/>
  <c r="O1764" i="2" a="1"/>
  <c r="O1764" i="2" s="1"/>
  <c r="O1765" i="2" a="1"/>
  <c r="O1765" i="2" s="1"/>
  <c r="O1766" i="2" a="1"/>
  <c r="O1766" i="2" s="1"/>
  <c r="O1767" i="2" a="1"/>
  <c r="O1767" i="2" s="1"/>
  <c r="O1768" i="2" a="1"/>
  <c r="O1768" i="2" s="1"/>
  <c r="O1769" i="2" a="1"/>
  <c r="O1769" i="2" s="1"/>
  <c r="O1770" i="2" a="1"/>
  <c r="O1770" i="2" s="1"/>
  <c r="O1771" i="2" a="1"/>
  <c r="O1771" i="2" s="1"/>
  <c r="O1772" i="2" a="1"/>
  <c r="O1772" i="2" s="1"/>
  <c r="O1773" i="2" a="1"/>
  <c r="O1773" i="2" s="1"/>
  <c r="O1774" i="2" a="1"/>
  <c r="O1774" i="2" s="1"/>
  <c r="O1775" i="2" a="1"/>
  <c r="O1775" i="2" s="1"/>
  <c r="O1776" i="2" a="1"/>
  <c r="O1776" i="2" s="1"/>
  <c r="O1777" i="2" a="1"/>
  <c r="O1777" i="2" s="1"/>
  <c r="O1778" i="2" a="1"/>
  <c r="O1778" i="2" s="1"/>
  <c r="O1779" i="2" a="1"/>
  <c r="O1779" i="2" s="1"/>
  <c r="O1780" i="2" a="1"/>
  <c r="O1780" i="2" s="1"/>
  <c r="O1781" i="2" a="1"/>
  <c r="O1781" i="2" s="1"/>
  <c r="O1782" i="2" a="1"/>
  <c r="O1782" i="2" s="1"/>
  <c r="O1783" i="2" a="1"/>
  <c r="O1783" i="2" s="1"/>
  <c r="O1784" i="2" a="1"/>
  <c r="O1784" i="2" s="1"/>
  <c r="O1785" i="2" a="1"/>
  <c r="O1785" i="2" s="1"/>
  <c r="O1786" i="2" a="1"/>
  <c r="O1786" i="2" s="1"/>
  <c r="O1787" i="2" a="1"/>
  <c r="O1787" i="2" s="1"/>
  <c r="O1788" i="2" a="1"/>
  <c r="O1788" i="2" s="1"/>
  <c r="O1789" i="2" a="1"/>
  <c r="O1789" i="2" s="1"/>
  <c r="O1790" i="2" a="1"/>
  <c r="O1790" i="2" s="1"/>
  <c r="O1791" i="2" a="1"/>
  <c r="O1791" i="2" s="1"/>
  <c r="O1792" i="2" a="1"/>
  <c r="O1792" i="2" s="1"/>
  <c r="O1793" i="2" a="1"/>
  <c r="O1793" i="2" s="1"/>
  <c r="O1794" i="2" a="1"/>
  <c r="O1794" i="2" s="1"/>
  <c r="O1795" i="2" a="1"/>
  <c r="O1795" i="2" s="1"/>
  <c r="O1796" i="2" a="1"/>
  <c r="O1796" i="2" s="1"/>
  <c r="O1797" i="2" a="1"/>
  <c r="O1797" i="2" s="1"/>
  <c r="O1798" i="2" a="1"/>
  <c r="O1798" i="2" s="1"/>
  <c r="O1799" i="2" a="1"/>
  <c r="O1799" i="2" s="1"/>
  <c r="O1800" i="2" a="1"/>
  <c r="O1800" i="2" s="1"/>
  <c r="O1801" i="2" a="1"/>
  <c r="O1801" i="2" s="1"/>
  <c r="O1802" i="2" a="1"/>
  <c r="O1802" i="2" s="1"/>
  <c r="O1803" i="2" a="1"/>
  <c r="O1803" i="2" s="1"/>
  <c r="O1804" i="2" a="1"/>
  <c r="O1804" i="2" s="1"/>
  <c r="O1805" i="2" a="1"/>
  <c r="O1805" i="2" s="1"/>
  <c r="O1806" i="2" a="1"/>
  <c r="O1806" i="2" s="1"/>
  <c r="O1807" i="2" a="1"/>
  <c r="O1807" i="2" s="1"/>
  <c r="O1808" i="2" a="1"/>
  <c r="O1808" i="2" s="1"/>
  <c r="O1809" i="2" a="1"/>
  <c r="O1809" i="2" s="1"/>
  <c r="O1810" i="2" a="1"/>
  <c r="O1810" i="2" s="1"/>
  <c r="O1811" i="2" a="1"/>
  <c r="O1811" i="2" s="1"/>
  <c r="O1812" i="2" a="1"/>
  <c r="O1812" i="2" s="1"/>
  <c r="O1813" i="2" a="1"/>
  <c r="O1813" i="2" s="1"/>
  <c r="O1814" i="2" a="1"/>
  <c r="O1814" i="2" s="1"/>
  <c r="O1815" i="2" a="1"/>
  <c r="O1815" i="2" s="1"/>
  <c r="O1816" i="2" a="1"/>
  <c r="O1816" i="2" s="1"/>
  <c r="O1817" i="2" a="1"/>
  <c r="O1817" i="2" s="1"/>
  <c r="O1818" i="2" a="1"/>
  <c r="O1818" i="2" s="1"/>
  <c r="O1819" i="2" a="1"/>
  <c r="O1819" i="2" s="1"/>
  <c r="O1820" i="2" a="1"/>
  <c r="O1820" i="2" s="1"/>
  <c r="O1821" i="2" a="1"/>
  <c r="O1821" i="2" s="1"/>
  <c r="O1822" i="2" a="1"/>
  <c r="O1822" i="2" s="1"/>
  <c r="O1823" i="2" a="1"/>
  <c r="O1823" i="2" s="1"/>
  <c r="O1824" i="2" a="1"/>
  <c r="O1824" i="2" s="1"/>
  <c r="O1825" i="2" a="1"/>
  <c r="O1825" i="2" s="1"/>
  <c r="O1826" i="2" a="1"/>
  <c r="O1826" i="2" s="1"/>
  <c r="O1827" i="2" a="1"/>
  <c r="O1827" i="2" s="1"/>
  <c r="O1828" i="2" a="1"/>
  <c r="O1828" i="2" s="1"/>
  <c r="O1829" i="2" a="1"/>
  <c r="O1829" i="2" s="1"/>
  <c r="O1830" i="2" a="1"/>
  <c r="O1830" i="2" s="1"/>
  <c r="O1831" i="2" a="1"/>
  <c r="O1831" i="2" s="1"/>
  <c r="O1832" i="2" a="1"/>
  <c r="O1832" i="2" s="1"/>
  <c r="O1833" i="2" a="1"/>
  <c r="O1833" i="2" s="1"/>
  <c r="O1834" i="2" a="1"/>
  <c r="O1834" i="2" s="1"/>
  <c r="O1835" i="2" a="1"/>
  <c r="O1835" i="2" s="1"/>
  <c r="O1836" i="2" a="1"/>
  <c r="O1836" i="2" s="1"/>
  <c r="O1837" i="2" a="1"/>
  <c r="O1837" i="2" s="1"/>
  <c r="O1838" i="2" a="1"/>
  <c r="O1838" i="2" s="1"/>
  <c r="O1839" i="2" a="1"/>
  <c r="O1839" i="2" s="1"/>
  <c r="O1840" i="2" a="1"/>
  <c r="O1840" i="2" s="1"/>
  <c r="O1841" i="2" a="1"/>
  <c r="O1841" i="2" s="1"/>
  <c r="O1842" i="2" a="1"/>
  <c r="O1842" i="2" s="1"/>
  <c r="O1843" i="2" a="1"/>
  <c r="O1843" i="2" s="1"/>
  <c r="O1844" i="2" a="1"/>
  <c r="O1844" i="2" s="1"/>
  <c r="O1845" i="2" a="1"/>
  <c r="O1845" i="2" s="1"/>
  <c r="O1846" i="2" a="1"/>
  <c r="O1846" i="2" s="1"/>
  <c r="O1847" i="2" a="1"/>
  <c r="O1847" i="2" s="1"/>
  <c r="O1848" i="2" a="1"/>
  <c r="O1848" i="2" s="1"/>
  <c r="O1849" i="2" a="1"/>
  <c r="O1849" i="2" s="1"/>
  <c r="O1850" i="2" a="1"/>
  <c r="O1850" i="2" s="1"/>
  <c r="O1851" i="2" a="1"/>
  <c r="O1851" i="2" s="1"/>
  <c r="O1852" i="2" a="1"/>
  <c r="O1852" i="2" s="1"/>
  <c r="O1853" i="2" a="1"/>
  <c r="O1853" i="2" s="1"/>
  <c r="O1854" i="2" a="1"/>
  <c r="O1854" i="2" s="1"/>
  <c r="O1855" i="2" a="1"/>
  <c r="O1855" i="2" s="1"/>
  <c r="O1856" i="2" a="1"/>
  <c r="O1856" i="2" s="1"/>
  <c r="O1857" i="2" a="1"/>
  <c r="O1857" i="2" s="1"/>
  <c r="O1858" i="2" a="1"/>
  <c r="O1858" i="2" s="1"/>
  <c r="O1859" i="2" a="1"/>
  <c r="O1859" i="2" s="1"/>
  <c r="O1860" i="2" a="1"/>
  <c r="O1860" i="2" s="1"/>
  <c r="O1861" i="2" a="1"/>
  <c r="O1861" i="2" s="1"/>
  <c r="O1862" i="2" a="1"/>
  <c r="O1862" i="2" s="1"/>
  <c r="O1863" i="2" a="1"/>
  <c r="O1863" i="2" s="1"/>
  <c r="O1864" i="2" a="1"/>
  <c r="O1864" i="2" s="1"/>
  <c r="O1865" i="2" a="1"/>
  <c r="O1865" i="2" s="1"/>
  <c r="O1866" i="2" a="1"/>
  <c r="O1866" i="2" s="1"/>
  <c r="O1867" i="2" a="1"/>
  <c r="O1867" i="2" s="1"/>
  <c r="O1868" i="2" a="1"/>
  <c r="O1868" i="2" s="1"/>
  <c r="O1869" i="2" a="1"/>
  <c r="O1869" i="2" s="1"/>
  <c r="O1870" i="2" a="1"/>
  <c r="O1870" i="2" s="1"/>
  <c r="O1871" i="2" a="1"/>
  <c r="O1871" i="2" s="1"/>
  <c r="O1872" i="2" a="1"/>
  <c r="O1872" i="2" s="1"/>
  <c r="O1873" i="2" a="1"/>
  <c r="O1873" i="2" s="1"/>
  <c r="O1874" i="2" a="1"/>
  <c r="O1874" i="2" s="1"/>
  <c r="O1875" i="2" a="1"/>
  <c r="O1875" i="2" s="1"/>
  <c r="O1876" i="2" a="1"/>
  <c r="O1876" i="2" s="1"/>
  <c r="O1877" i="2" a="1"/>
  <c r="O1877" i="2" s="1"/>
  <c r="O1878" i="2" a="1"/>
  <c r="O1878" i="2" s="1"/>
  <c r="O1879" i="2" a="1"/>
  <c r="O1879" i="2" s="1"/>
  <c r="O1880" i="2" a="1"/>
  <c r="O1880" i="2" s="1"/>
  <c r="O1881" i="2" a="1"/>
  <c r="O1881" i="2" s="1"/>
  <c r="O1882" i="2" a="1"/>
  <c r="O1882" i="2" s="1"/>
  <c r="O1883" i="2" a="1"/>
  <c r="O1883" i="2" s="1"/>
  <c r="O1884" i="2" a="1"/>
  <c r="O1884" i="2" s="1"/>
  <c r="O1885" i="2" a="1"/>
  <c r="O1885" i="2" s="1"/>
  <c r="O1886" i="2" a="1"/>
  <c r="O1886" i="2" s="1"/>
  <c r="O1887" i="2" a="1"/>
  <c r="O1887" i="2" s="1"/>
  <c r="O1888" i="2" a="1"/>
  <c r="O1888" i="2" s="1"/>
  <c r="O1889" i="2" a="1"/>
  <c r="O1889" i="2" s="1"/>
  <c r="O1890" i="2" a="1"/>
  <c r="O1890" i="2" s="1"/>
  <c r="O1891" i="2" a="1"/>
  <c r="O1891" i="2" s="1"/>
  <c r="O1892" i="2" a="1"/>
  <c r="O1892" i="2" s="1"/>
  <c r="O1893" i="2" a="1"/>
  <c r="O1893" i="2" s="1"/>
  <c r="O1894" i="2" a="1"/>
  <c r="O1894" i="2" s="1"/>
  <c r="O1895" i="2" a="1"/>
  <c r="O1895" i="2" s="1"/>
  <c r="O1896" i="2" a="1"/>
  <c r="O1896" i="2" s="1"/>
  <c r="O1897" i="2" a="1"/>
  <c r="O1897" i="2" s="1"/>
  <c r="O1898" i="2" a="1"/>
  <c r="O1898" i="2" s="1"/>
  <c r="O1899" i="2" a="1"/>
  <c r="O1899" i="2" s="1"/>
  <c r="O1900" i="2" a="1"/>
  <c r="O1900" i="2" s="1"/>
  <c r="O1901" i="2" a="1"/>
  <c r="O1901" i="2" s="1"/>
  <c r="O1902" i="2" a="1"/>
  <c r="O1902" i="2" s="1"/>
  <c r="O1903" i="2" a="1"/>
  <c r="O1903" i="2" s="1"/>
  <c r="O1904" i="2" a="1"/>
  <c r="O1904" i="2" s="1"/>
  <c r="O1905" i="2" a="1"/>
  <c r="O1905" i="2" s="1"/>
  <c r="O1906" i="2" a="1"/>
  <c r="O1906" i="2" s="1"/>
  <c r="O1907" i="2" a="1"/>
  <c r="O1907" i="2" s="1"/>
  <c r="O1908" i="2" a="1"/>
  <c r="O1908" i="2" s="1"/>
  <c r="O1909" i="2" a="1"/>
  <c r="O1909" i="2" s="1"/>
  <c r="O1910" i="2" a="1"/>
  <c r="O1910" i="2" s="1"/>
  <c r="O1911" i="2" a="1"/>
  <c r="O1911" i="2" s="1"/>
  <c r="O1912" i="2" a="1"/>
  <c r="O1912" i="2" s="1"/>
  <c r="O1913" i="2" a="1"/>
  <c r="O1913" i="2" s="1"/>
  <c r="O1914" i="2" a="1"/>
  <c r="O1914" i="2" s="1"/>
  <c r="O1915" i="2" a="1"/>
  <c r="O1915" i="2" s="1"/>
  <c r="O1916" i="2" a="1"/>
  <c r="O1916" i="2" s="1"/>
  <c r="O1917" i="2" a="1"/>
  <c r="O1917" i="2" s="1"/>
  <c r="O1918" i="2" a="1"/>
  <c r="O1918" i="2" s="1"/>
  <c r="O1919" i="2" a="1"/>
  <c r="O1919" i="2" s="1"/>
  <c r="O1920" i="2" a="1"/>
  <c r="O1920" i="2" s="1"/>
  <c r="O1921" i="2" a="1"/>
  <c r="O1921" i="2" s="1"/>
  <c r="O1922" i="2" a="1"/>
  <c r="O1922" i="2" s="1"/>
  <c r="O1923" i="2" a="1"/>
  <c r="O1923" i="2" s="1"/>
  <c r="O1924" i="2" a="1"/>
  <c r="O1924" i="2" s="1"/>
  <c r="O1925" i="2" a="1"/>
  <c r="O1925" i="2" s="1"/>
  <c r="O1926" i="2" a="1"/>
  <c r="O1926" i="2" s="1"/>
  <c r="O1927" i="2" a="1"/>
  <c r="O1927" i="2" s="1"/>
  <c r="O1928" i="2" a="1"/>
  <c r="O1928" i="2" s="1"/>
  <c r="O1929" i="2" a="1"/>
  <c r="O1929" i="2" s="1"/>
  <c r="O1930" i="2" a="1"/>
  <c r="O1930" i="2" s="1"/>
  <c r="O1931" i="2" a="1"/>
  <c r="O1931" i="2" s="1"/>
  <c r="O1932" i="2" a="1"/>
  <c r="O1932" i="2" s="1"/>
  <c r="O1933" i="2" a="1"/>
  <c r="O1933" i="2" s="1"/>
  <c r="O1934" i="2" a="1"/>
  <c r="O1934" i="2" s="1"/>
  <c r="O1935" i="2" a="1"/>
  <c r="O1935" i="2" s="1"/>
  <c r="O1936" i="2" a="1"/>
  <c r="O1936" i="2" s="1"/>
  <c r="O1937" i="2" a="1"/>
  <c r="O1937" i="2" s="1"/>
  <c r="O1938" i="2" a="1"/>
  <c r="O1938" i="2" s="1"/>
  <c r="O1939" i="2" a="1"/>
  <c r="O1939" i="2" s="1"/>
  <c r="O1940" i="2" a="1"/>
  <c r="O1940" i="2" s="1"/>
  <c r="O1941" i="2" a="1"/>
  <c r="O1941" i="2" s="1"/>
  <c r="O1942" i="2" a="1"/>
  <c r="O1942" i="2" s="1"/>
  <c r="O1943" i="2" a="1"/>
  <c r="O1943" i="2" s="1"/>
  <c r="O1944" i="2" a="1"/>
  <c r="O1944" i="2" s="1"/>
  <c r="O1945" i="2" a="1"/>
  <c r="O1945" i="2" s="1"/>
  <c r="O1946" i="2" a="1"/>
  <c r="O1946" i="2" s="1"/>
  <c r="O1947" i="2" a="1"/>
  <c r="O1947" i="2" s="1"/>
  <c r="O1948" i="2" a="1"/>
  <c r="O1948" i="2" s="1"/>
  <c r="O1949" i="2" a="1"/>
  <c r="O1949" i="2" s="1"/>
  <c r="O1950" i="2" a="1"/>
  <c r="O1950" i="2" s="1"/>
  <c r="O1951" i="2" a="1"/>
  <c r="O1951" i="2" s="1"/>
  <c r="O1952" i="2" a="1"/>
  <c r="O1952" i="2" s="1"/>
  <c r="O1953" i="2" a="1"/>
  <c r="O1953" i="2" s="1"/>
  <c r="O1954" i="2" a="1"/>
  <c r="O1954" i="2" s="1"/>
  <c r="O1955" i="2" a="1"/>
  <c r="O1955" i="2" s="1"/>
  <c r="O1956" i="2" a="1"/>
  <c r="O1956" i="2" s="1"/>
  <c r="O1957" i="2" a="1"/>
  <c r="O1957" i="2" s="1"/>
  <c r="O1958" i="2" a="1"/>
  <c r="O1958" i="2" s="1"/>
  <c r="O1959" i="2" a="1"/>
  <c r="O1959" i="2" s="1"/>
  <c r="O1960" i="2" a="1"/>
  <c r="O1960" i="2" s="1"/>
  <c r="O1961" i="2" a="1"/>
  <c r="O1961" i="2" s="1"/>
  <c r="O1962" i="2" a="1"/>
  <c r="O1962" i="2" s="1"/>
  <c r="O1963" i="2" a="1"/>
  <c r="O1963" i="2" s="1"/>
  <c r="O1964" i="2" a="1"/>
  <c r="O1964" i="2" s="1"/>
  <c r="O1965" i="2" a="1"/>
  <c r="O1965" i="2" s="1"/>
  <c r="O1966" i="2" a="1"/>
  <c r="O1966" i="2" s="1"/>
  <c r="O1967" i="2" a="1"/>
  <c r="O1967" i="2" s="1"/>
  <c r="O1968" i="2" a="1"/>
  <c r="O1968" i="2" s="1"/>
  <c r="O1969" i="2" a="1"/>
  <c r="O1969" i="2" s="1"/>
  <c r="O1970" i="2" a="1"/>
  <c r="O1970" i="2" s="1"/>
  <c r="O1971" i="2" a="1"/>
  <c r="O1971" i="2" s="1"/>
  <c r="O1972" i="2" a="1"/>
  <c r="O1972" i="2" s="1"/>
  <c r="O1973" i="2" a="1"/>
  <c r="O1973" i="2" s="1"/>
  <c r="O1974" i="2" a="1"/>
  <c r="O1974" i="2" s="1"/>
  <c r="O1975" i="2" a="1"/>
  <c r="O1975" i="2" s="1"/>
  <c r="O1976" i="2" a="1"/>
  <c r="O1976" i="2" s="1"/>
  <c r="O1977" i="2" a="1"/>
  <c r="O1977" i="2" s="1"/>
  <c r="O1978" i="2" a="1"/>
  <c r="O1978" i="2" s="1"/>
  <c r="O1979" i="2" a="1"/>
  <c r="O1979" i="2" s="1"/>
  <c r="O1980" i="2" a="1"/>
  <c r="O1980" i="2" s="1"/>
  <c r="O1981" i="2" a="1"/>
  <c r="O1981" i="2" s="1"/>
  <c r="O1982" i="2" a="1"/>
  <c r="O1982" i="2" s="1"/>
  <c r="O1983" i="2" a="1"/>
  <c r="O1983" i="2" s="1"/>
  <c r="O1984" i="2" a="1"/>
  <c r="O1984" i="2" s="1"/>
  <c r="O1985" i="2" a="1"/>
  <c r="O1985" i="2" s="1"/>
  <c r="O1986" i="2" a="1"/>
  <c r="O1986" i="2" s="1"/>
  <c r="O1987" i="2" a="1"/>
  <c r="O1987" i="2" s="1"/>
  <c r="O1988" i="2" a="1"/>
  <c r="O1988" i="2" s="1"/>
  <c r="O1989" i="2" a="1"/>
  <c r="O1989" i="2" s="1"/>
  <c r="O1990" i="2" a="1"/>
  <c r="O1990" i="2" s="1"/>
  <c r="O1991" i="2" a="1"/>
  <c r="O1991" i="2" s="1"/>
  <c r="O1992" i="2" a="1"/>
  <c r="O1992" i="2" s="1"/>
  <c r="O1993" i="2" a="1"/>
  <c r="O1993" i="2" s="1"/>
  <c r="O1994" i="2" a="1"/>
  <c r="O1994" i="2" s="1"/>
  <c r="O1995" i="2" a="1"/>
  <c r="O1995" i="2" s="1"/>
  <c r="O1996" i="2" a="1"/>
  <c r="O1996" i="2" s="1"/>
  <c r="O1997" i="2" a="1"/>
  <c r="O1997" i="2" s="1"/>
  <c r="O1998" i="2" a="1"/>
  <c r="O1998" i="2" s="1"/>
  <c r="O1999" i="2" a="1"/>
  <c r="O1999" i="2" s="1"/>
  <c r="O2000" i="2" a="1"/>
  <c r="O2000" i="2" s="1"/>
  <c r="O2001" i="2" a="1"/>
  <c r="O2001" i="2" s="1"/>
  <c r="O2002" i="2" a="1"/>
  <c r="O2002" i="2" s="1"/>
  <c r="O2003" i="2" a="1"/>
  <c r="O2003" i="2" s="1"/>
  <c r="O2004" i="2" a="1"/>
  <c r="O2004" i="2" s="1"/>
  <c r="O2005" i="2" a="1"/>
  <c r="O2005" i="2" s="1"/>
  <c r="O2006" i="2" a="1"/>
  <c r="O2006" i="2" s="1"/>
  <c r="O2007" i="2" a="1"/>
  <c r="O2007" i="2" s="1"/>
  <c r="O2008" i="2" a="1"/>
  <c r="O2008" i="2" s="1"/>
  <c r="O2009" i="2" a="1"/>
  <c r="O2009" i="2" s="1"/>
  <c r="O2010" i="2" a="1"/>
  <c r="O2010" i="2" s="1"/>
  <c r="O2011" i="2" a="1"/>
  <c r="O2011" i="2" s="1"/>
  <c r="O2012" i="2" a="1"/>
  <c r="O2012" i="2" s="1"/>
  <c r="O2013" i="2" a="1"/>
  <c r="O2013" i="2" s="1"/>
  <c r="O2014" i="2" a="1"/>
  <c r="O2014" i="2" s="1"/>
  <c r="O2015" i="2" a="1"/>
  <c r="O2015" i="2" s="1"/>
  <c r="O2016" i="2" a="1"/>
  <c r="O2016" i="2" s="1"/>
  <c r="O2017" i="2" a="1"/>
  <c r="O2017" i="2" s="1"/>
  <c r="O2018" i="2" a="1"/>
  <c r="O2018" i="2" s="1"/>
  <c r="O2019" i="2" a="1"/>
  <c r="O2019" i="2" s="1"/>
  <c r="O2020" i="2" a="1"/>
  <c r="O2020" i="2" s="1"/>
  <c r="O2021" i="2" a="1"/>
  <c r="O2021" i="2" s="1"/>
  <c r="O2022" i="2" a="1"/>
  <c r="O2022" i="2" s="1"/>
  <c r="O2023" i="2" a="1"/>
  <c r="O2023" i="2" s="1"/>
  <c r="O2024" i="2" a="1"/>
  <c r="O2024" i="2" s="1"/>
  <c r="O2025" i="2" a="1"/>
  <c r="O2025" i="2" s="1"/>
  <c r="O2026" i="2" a="1"/>
  <c r="O2026" i="2" s="1"/>
  <c r="O2027" i="2" a="1"/>
  <c r="O2027" i="2" s="1"/>
  <c r="O2028" i="2" a="1"/>
  <c r="O2028" i="2" s="1"/>
  <c r="O2029" i="2" a="1"/>
  <c r="O2029" i="2" s="1"/>
  <c r="O2030" i="2" a="1"/>
  <c r="O2030" i="2" s="1"/>
  <c r="O2031" i="2" a="1"/>
  <c r="O2031" i="2" s="1"/>
  <c r="O2032" i="2" a="1"/>
  <c r="O2032" i="2" s="1"/>
  <c r="O2033" i="2" a="1"/>
  <c r="O2033" i="2" s="1"/>
  <c r="O2034" i="2" a="1"/>
  <c r="O2034" i="2" s="1"/>
  <c r="O2035" i="2" a="1"/>
  <c r="O2035" i="2" s="1"/>
  <c r="O2036" i="2" a="1"/>
  <c r="O2036" i="2" s="1"/>
  <c r="O2037" i="2" a="1"/>
  <c r="O2037" i="2" s="1"/>
  <c r="O2038" i="2" a="1"/>
  <c r="O2038" i="2" s="1"/>
  <c r="O2039" i="2" a="1"/>
  <c r="O2039" i="2" s="1"/>
  <c r="O2040" i="2" a="1"/>
  <c r="O2040" i="2" s="1"/>
  <c r="O2041" i="2" a="1"/>
  <c r="O2041" i="2" s="1"/>
  <c r="O2042" i="2" a="1"/>
  <c r="O2042" i="2" s="1"/>
  <c r="O2043" i="2" a="1"/>
  <c r="O2043" i="2" s="1"/>
  <c r="O2044" i="2" a="1"/>
  <c r="O2044" i="2" s="1"/>
  <c r="O2045" i="2" a="1"/>
  <c r="O2045" i="2" s="1"/>
  <c r="O2046" i="2" a="1"/>
  <c r="O2046" i="2" s="1"/>
  <c r="O2047" i="2" a="1"/>
  <c r="O2047" i="2" s="1"/>
  <c r="O2048" i="2" a="1"/>
  <c r="O2048" i="2" s="1"/>
  <c r="O2049" i="2" a="1"/>
  <c r="O2049" i="2" s="1"/>
  <c r="O2050" i="2" a="1"/>
  <c r="O2050" i="2" s="1"/>
  <c r="O2051" i="2" a="1"/>
  <c r="O2051" i="2" s="1"/>
  <c r="O2052" i="2" a="1"/>
  <c r="O2052" i="2" s="1"/>
  <c r="O2053" i="2" a="1"/>
  <c r="O2053" i="2" s="1"/>
  <c r="O2054" i="2" a="1"/>
  <c r="O2054" i="2" s="1"/>
  <c r="O2055" i="2" a="1"/>
  <c r="O2055" i="2" s="1"/>
  <c r="O2056" i="2" a="1"/>
  <c r="O2056" i="2" s="1"/>
  <c r="O2057" i="2" a="1"/>
  <c r="O2057" i="2" s="1"/>
  <c r="O2058" i="2" a="1"/>
  <c r="O2058" i="2" s="1"/>
  <c r="O2059" i="2" a="1"/>
  <c r="O2059" i="2" s="1"/>
  <c r="O2060" i="2" a="1"/>
  <c r="O2060" i="2" s="1"/>
  <c r="O2061" i="2" a="1"/>
  <c r="O2061" i="2" s="1"/>
  <c r="O2062" i="2" a="1"/>
  <c r="O2062" i="2" s="1"/>
  <c r="O2063" i="2" a="1"/>
  <c r="O2063" i="2" s="1"/>
  <c r="O2064" i="2" a="1"/>
  <c r="O2064" i="2" s="1"/>
  <c r="O2065" i="2" a="1"/>
  <c r="O2065" i="2" s="1"/>
  <c r="O2066" i="2" a="1"/>
  <c r="O2066" i="2" s="1"/>
  <c r="O2067" i="2" a="1"/>
  <c r="O2067" i="2" s="1"/>
  <c r="O2068" i="2" a="1"/>
  <c r="O2068" i="2" s="1"/>
  <c r="O2069" i="2" a="1"/>
  <c r="O2069" i="2" s="1"/>
  <c r="O2070" i="2" a="1"/>
  <c r="O2070" i="2" s="1"/>
  <c r="O2071" i="2" a="1"/>
  <c r="O2071" i="2" s="1"/>
  <c r="O2072" i="2" a="1"/>
  <c r="O2072" i="2" s="1"/>
  <c r="O2073" i="2" a="1"/>
  <c r="O2073" i="2" s="1"/>
  <c r="O2074" i="2" a="1"/>
  <c r="O2074" i="2" s="1"/>
  <c r="O2075" i="2" a="1"/>
  <c r="O2075" i="2" s="1"/>
  <c r="O2076" i="2" a="1"/>
  <c r="O2076" i="2" s="1"/>
  <c r="O2077" i="2" a="1"/>
  <c r="O2077" i="2" s="1"/>
  <c r="O2078" i="2" a="1"/>
  <c r="O2078" i="2" s="1"/>
  <c r="O2079" i="2" a="1"/>
  <c r="O2079" i="2" s="1"/>
  <c r="O2080" i="2" a="1"/>
  <c r="O2080" i="2" s="1"/>
  <c r="O2081" i="2" a="1"/>
  <c r="O2081" i="2" s="1"/>
  <c r="O2082" i="2" a="1"/>
  <c r="O2082" i="2" s="1"/>
  <c r="O2083" i="2" a="1"/>
  <c r="O2083" i="2" s="1"/>
  <c r="O2084" i="2" a="1"/>
  <c r="O2084" i="2" s="1"/>
  <c r="O2085" i="2" a="1"/>
  <c r="O2085" i="2" s="1"/>
  <c r="O2086" i="2" a="1"/>
  <c r="O2086" i="2" s="1"/>
  <c r="O2087" i="2" a="1"/>
  <c r="O2087" i="2" s="1"/>
  <c r="O2088" i="2" a="1"/>
  <c r="O2088" i="2" s="1"/>
  <c r="O2089" i="2" a="1"/>
  <c r="O2089" i="2" s="1"/>
  <c r="O2090" i="2" a="1"/>
  <c r="O2090" i="2" s="1"/>
  <c r="O2091" i="2" a="1"/>
  <c r="O2091" i="2" s="1"/>
  <c r="O2092" i="2" a="1"/>
  <c r="O2092" i="2" s="1"/>
  <c r="O2093" i="2" a="1"/>
  <c r="O2093" i="2" s="1"/>
  <c r="O2094" i="2" a="1"/>
  <c r="O2094" i="2" s="1"/>
  <c r="O2095" i="2" a="1"/>
  <c r="O2095" i="2" s="1"/>
  <c r="O2096" i="2" a="1"/>
  <c r="O2096" i="2" s="1"/>
  <c r="O2097" i="2" a="1"/>
  <c r="O2097" i="2" s="1"/>
  <c r="O2098" i="2" a="1"/>
  <c r="O2098" i="2" s="1"/>
  <c r="O2099" i="2" a="1"/>
  <c r="O2099" i="2" s="1"/>
  <c r="O2100" i="2" a="1"/>
  <c r="O2100" i="2" s="1"/>
  <c r="O2101" i="2" a="1"/>
  <c r="O2101" i="2" s="1"/>
  <c r="O2102" i="2" a="1"/>
  <c r="O2102" i="2" s="1"/>
  <c r="O2103" i="2" a="1"/>
  <c r="O2103" i="2" s="1"/>
  <c r="O2104" i="2" a="1"/>
  <c r="O2104" i="2" s="1"/>
  <c r="O2105" i="2" a="1"/>
  <c r="O2105" i="2" s="1"/>
  <c r="O2106" i="2" a="1"/>
  <c r="O2106" i="2" s="1"/>
  <c r="O2107" i="2" a="1"/>
  <c r="O2107" i="2" s="1"/>
  <c r="O2108" i="2" a="1"/>
  <c r="O2108" i="2" s="1"/>
  <c r="O2109" i="2" a="1"/>
  <c r="O2109" i="2" s="1"/>
  <c r="O2110" i="2" a="1"/>
  <c r="O2110" i="2" s="1"/>
  <c r="O2111" i="2" a="1"/>
  <c r="O2111" i="2" s="1"/>
  <c r="O2112" i="2" a="1"/>
  <c r="O2112" i="2" s="1"/>
  <c r="O2113" i="2" a="1"/>
  <c r="O2113" i="2" s="1"/>
  <c r="O2114" i="2" a="1"/>
  <c r="O2114" i="2" s="1"/>
  <c r="O2115" i="2" a="1"/>
  <c r="O2115" i="2" s="1"/>
  <c r="O2116" i="2" a="1"/>
  <c r="O2116" i="2" s="1"/>
  <c r="O2117" i="2" a="1"/>
  <c r="O2117" i="2" s="1"/>
  <c r="O2118" i="2" a="1"/>
  <c r="O2118" i="2" s="1"/>
  <c r="O2119" i="2" a="1"/>
  <c r="O2119" i="2" s="1"/>
  <c r="O2120" i="2" a="1"/>
  <c r="O2120" i="2" s="1"/>
  <c r="O2121" i="2" a="1"/>
  <c r="O2121" i="2" s="1"/>
  <c r="O2122" i="2" a="1"/>
  <c r="O2122" i="2" s="1"/>
  <c r="O2123" i="2" a="1"/>
  <c r="O2123" i="2" s="1"/>
  <c r="O2124" i="2" a="1"/>
  <c r="O2124" i="2" s="1"/>
  <c r="O2125" i="2" a="1"/>
  <c r="O2125" i="2" s="1"/>
  <c r="O2126" i="2" a="1"/>
  <c r="O2126" i="2" s="1"/>
  <c r="O2127" i="2" a="1"/>
  <c r="O2127" i="2" s="1"/>
  <c r="O2128" i="2" a="1"/>
  <c r="O2128" i="2" s="1"/>
  <c r="O2129" i="2" a="1"/>
  <c r="O2129" i="2" s="1"/>
  <c r="O2130" i="2" a="1"/>
  <c r="O2130" i="2" s="1"/>
  <c r="O2131" i="2" a="1"/>
  <c r="O2131" i="2" s="1"/>
  <c r="O2132" i="2" a="1"/>
  <c r="O2132" i="2" s="1"/>
  <c r="O2133" i="2" a="1"/>
  <c r="O2133" i="2" s="1"/>
  <c r="O2134" i="2" a="1"/>
  <c r="O2134" i="2" s="1"/>
  <c r="O2135" i="2" a="1"/>
  <c r="O2135" i="2" s="1"/>
  <c r="O2136" i="2" a="1"/>
  <c r="O2136" i="2" s="1"/>
  <c r="O2137" i="2" a="1"/>
  <c r="O2137" i="2" s="1"/>
  <c r="O2138" i="2" a="1"/>
  <c r="O2138" i="2" s="1"/>
  <c r="O2139" i="2" a="1"/>
  <c r="O2139" i="2" s="1"/>
  <c r="O2140" i="2" a="1"/>
  <c r="O2140" i="2" s="1"/>
  <c r="O2141" i="2" a="1"/>
  <c r="O2141" i="2" s="1"/>
  <c r="O2142" i="2" a="1"/>
  <c r="O2142" i="2" s="1"/>
  <c r="O2143" i="2" a="1"/>
  <c r="O2143" i="2" s="1"/>
  <c r="O2144" i="2" a="1"/>
  <c r="O2144" i="2" s="1"/>
  <c r="O2145" i="2" a="1"/>
  <c r="O2145" i="2" s="1"/>
  <c r="O2146" i="2" a="1"/>
  <c r="O2146" i="2" s="1"/>
  <c r="O2147" i="2" a="1"/>
  <c r="O2147" i="2" s="1"/>
  <c r="O2148" i="2" a="1"/>
  <c r="O2148" i="2" s="1"/>
  <c r="O2149" i="2" a="1"/>
  <c r="O2149" i="2" s="1"/>
  <c r="O2150" i="2" a="1"/>
  <c r="O2150" i="2" s="1"/>
  <c r="O2151" i="2" a="1"/>
  <c r="O2151" i="2" s="1"/>
  <c r="O2152" i="2" a="1"/>
  <c r="O2152" i="2" s="1"/>
  <c r="O2153" i="2" a="1"/>
  <c r="O2153" i="2" s="1"/>
  <c r="O2154" i="2" a="1"/>
  <c r="O2154" i="2" s="1"/>
  <c r="O2155" i="2" a="1"/>
  <c r="O2155" i="2" s="1"/>
  <c r="O2156" i="2" a="1"/>
  <c r="O2156" i="2" s="1"/>
  <c r="O2157" i="2" a="1"/>
  <c r="O2157" i="2" s="1"/>
  <c r="O2158" i="2" a="1"/>
  <c r="O2158" i="2" s="1"/>
  <c r="O2159" i="2" a="1"/>
  <c r="O2159" i="2" s="1"/>
  <c r="O2160" i="2" a="1"/>
  <c r="O2160" i="2" s="1"/>
  <c r="O2161" i="2" a="1"/>
  <c r="O2161" i="2" s="1"/>
  <c r="O2162" i="2" a="1"/>
  <c r="O2162" i="2" s="1"/>
  <c r="O2163" i="2" a="1"/>
  <c r="O2163" i="2" s="1"/>
  <c r="O2164" i="2" a="1"/>
  <c r="O2164" i="2" s="1"/>
  <c r="O2165" i="2" a="1"/>
  <c r="O2165" i="2" s="1"/>
  <c r="O2166" i="2" a="1"/>
  <c r="O2166" i="2" s="1"/>
  <c r="O2167" i="2" a="1"/>
  <c r="O2167" i="2" s="1"/>
  <c r="O2168" i="2" a="1"/>
  <c r="O2168" i="2" s="1"/>
  <c r="O2169" i="2" a="1"/>
  <c r="O2169" i="2" s="1"/>
  <c r="O2170" i="2" a="1"/>
  <c r="O2170" i="2" s="1"/>
  <c r="O2171" i="2" a="1"/>
  <c r="O2171" i="2" s="1"/>
  <c r="O2172" i="2" a="1"/>
  <c r="O2172" i="2" s="1"/>
  <c r="O2173" i="2" a="1"/>
  <c r="O2173" i="2" s="1"/>
  <c r="O2174" i="2" a="1"/>
  <c r="O2174" i="2" s="1"/>
  <c r="O2175" i="2" a="1"/>
  <c r="O2175" i="2" s="1"/>
  <c r="O2176" i="2" a="1"/>
  <c r="O2176" i="2" s="1"/>
  <c r="O2177" i="2" a="1"/>
  <c r="O2177" i="2" s="1"/>
  <c r="O2178" i="2" a="1"/>
  <c r="O2178" i="2" s="1"/>
  <c r="O2179" i="2" a="1"/>
  <c r="O2179" i="2" s="1"/>
  <c r="O2180" i="2" a="1"/>
  <c r="O2180" i="2" s="1"/>
  <c r="O2181" i="2" a="1"/>
  <c r="O2181" i="2" s="1"/>
  <c r="O2182" i="2" a="1"/>
  <c r="O2182" i="2" s="1"/>
  <c r="O2183" i="2" a="1"/>
  <c r="O2183" i="2" s="1"/>
  <c r="O2184" i="2" a="1"/>
  <c r="O2184" i="2" s="1"/>
  <c r="O2185" i="2" a="1"/>
  <c r="O2185" i="2" s="1"/>
  <c r="O2186" i="2" a="1"/>
  <c r="O2186" i="2" s="1"/>
  <c r="O2187" i="2" a="1"/>
  <c r="O2187" i="2" s="1"/>
  <c r="O2188" i="2" a="1"/>
  <c r="O2188" i="2" s="1"/>
  <c r="O2189" i="2" a="1"/>
  <c r="O2189" i="2" s="1"/>
  <c r="O2190" i="2" a="1"/>
  <c r="O2190" i="2" s="1"/>
  <c r="O2191" i="2" a="1"/>
  <c r="O2191" i="2" s="1"/>
  <c r="O2192" i="2" a="1"/>
  <c r="O2192" i="2" s="1"/>
  <c r="O2193" i="2" a="1"/>
  <c r="O2193" i="2" s="1"/>
  <c r="O2194" i="2" a="1"/>
  <c r="O2194" i="2" s="1"/>
  <c r="O2195" i="2" a="1"/>
  <c r="O2195" i="2" s="1"/>
  <c r="O2196" i="2" a="1"/>
  <c r="O2196" i="2" s="1"/>
  <c r="O2197" i="2" a="1"/>
  <c r="O2197" i="2" s="1"/>
  <c r="O2198" i="2" a="1"/>
  <c r="O2198" i="2" s="1"/>
  <c r="O2199" i="2" a="1"/>
  <c r="O2199" i="2" s="1"/>
  <c r="O2200" i="2" a="1"/>
  <c r="O2200" i="2" s="1"/>
  <c r="O2201" i="2" a="1"/>
  <c r="O2201" i="2" s="1"/>
  <c r="O2202" i="2" a="1"/>
  <c r="O2202" i="2" s="1"/>
  <c r="O2203" i="2" a="1"/>
  <c r="O2203" i="2" s="1"/>
  <c r="O2204" i="2" a="1"/>
  <c r="O2204" i="2" s="1"/>
  <c r="O2205" i="2" a="1"/>
  <c r="O2205" i="2" s="1"/>
  <c r="O2206" i="2" a="1"/>
  <c r="O2206" i="2" s="1"/>
  <c r="O2207" i="2" a="1"/>
  <c r="O2207" i="2" s="1"/>
  <c r="O2208" i="2" a="1"/>
  <c r="O2208" i="2" s="1"/>
  <c r="O2209" i="2" a="1"/>
  <c r="O2209" i="2" s="1"/>
  <c r="O2210" i="2" a="1"/>
  <c r="O2210" i="2" s="1"/>
  <c r="O2211" i="2" a="1"/>
  <c r="O2211" i="2" s="1"/>
  <c r="O2212" i="2" a="1"/>
  <c r="O2212" i="2" s="1"/>
  <c r="O2213" i="2" a="1"/>
  <c r="O2213" i="2" s="1"/>
  <c r="O2214" i="2" a="1"/>
  <c r="O2214" i="2" s="1"/>
  <c r="O2215" i="2" a="1"/>
  <c r="O2215" i="2" s="1"/>
  <c r="O2216" i="2" a="1"/>
  <c r="O2216" i="2" s="1"/>
  <c r="O2217" i="2" a="1"/>
  <c r="O2217" i="2" s="1"/>
  <c r="O2218" i="2" a="1"/>
  <c r="O2218" i="2" s="1"/>
  <c r="O2219" i="2" a="1"/>
  <c r="O2219" i="2" s="1"/>
  <c r="O2220" i="2" a="1"/>
  <c r="O2220" i="2" s="1"/>
  <c r="O2221" i="2" a="1"/>
  <c r="O2221" i="2" s="1"/>
  <c r="O2222" i="2" a="1"/>
  <c r="O2222" i="2" s="1"/>
  <c r="O2223" i="2" a="1"/>
  <c r="O2223" i="2" s="1"/>
  <c r="O2224" i="2" a="1"/>
  <c r="O2224" i="2" s="1"/>
  <c r="O2225" i="2" a="1"/>
  <c r="O2225" i="2" s="1"/>
  <c r="O2226" i="2" a="1"/>
  <c r="O2226" i="2" s="1"/>
  <c r="O2227" i="2" a="1"/>
  <c r="O2227" i="2" s="1"/>
  <c r="O2228" i="2" a="1"/>
  <c r="O2228" i="2" s="1"/>
  <c r="O2229" i="2" a="1"/>
  <c r="O2229" i="2" s="1"/>
  <c r="O2230" i="2" a="1"/>
  <c r="O2230" i="2" s="1"/>
  <c r="O2231" i="2" a="1"/>
  <c r="O2231" i="2" s="1"/>
  <c r="O2232" i="2" a="1"/>
  <c r="O2232" i="2" s="1"/>
  <c r="O2233" i="2" a="1"/>
  <c r="O2233" i="2" s="1"/>
  <c r="O2234" i="2" a="1"/>
  <c r="O2234" i="2" s="1"/>
  <c r="O2235" i="2" a="1"/>
  <c r="O2235" i="2" s="1"/>
  <c r="O2236" i="2" a="1"/>
  <c r="O2236" i="2" s="1"/>
  <c r="O2237" i="2" a="1"/>
  <c r="O2237" i="2" s="1"/>
  <c r="O2238" i="2" a="1"/>
  <c r="O2238" i="2" s="1"/>
  <c r="O2239" i="2" a="1"/>
  <c r="O2239" i="2" s="1"/>
  <c r="O2240" i="2" a="1"/>
  <c r="O2240" i="2" s="1"/>
  <c r="O2241" i="2" a="1"/>
  <c r="O2241" i="2" s="1"/>
  <c r="O2242" i="2" a="1"/>
  <c r="O2242" i="2" s="1"/>
  <c r="O2243" i="2" a="1"/>
  <c r="O2243" i="2" s="1"/>
  <c r="O2244" i="2" a="1"/>
  <c r="O2244" i="2" s="1"/>
  <c r="O2245" i="2" a="1"/>
  <c r="O2245" i="2" s="1"/>
  <c r="O2246" i="2" a="1"/>
  <c r="O2246" i="2" s="1"/>
  <c r="O2247" i="2" a="1"/>
  <c r="O2247" i="2" s="1"/>
  <c r="O2248" i="2" a="1"/>
  <c r="O2248" i="2" s="1"/>
  <c r="O2249" i="2" a="1"/>
  <c r="O2249" i="2" s="1"/>
  <c r="O2250" i="2" a="1"/>
  <c r="O2250" i="2" s="1"/>
  <c r="O2251" i="2" a="1"/>
  <c r="O2251" i="2" s="1"/>
  <c r="O2252" i="2" a="1"/>
  <c r="O2252" i="2" s="1"/>
  <c r="O2253" i="2" a="1"/>
  <c r="O2253" i="2" s="1"/>
  <c r="O2254" i="2" a="1"/>
  <c r="O2254" i="2" s="1"/>
  <c r="O2255" i="2" a="1"/>
  <c r="O2255" i="2" s="1"/>
  <c r="O2256" i="2" a="1"/>
  <c r="O2256" i="2" s="1"/>
  <c r="O2257" i="2" a="1"/>
  <c r="O2257" i="2" s="1"/>
  <c r="O2258" i="2" a="1"/>
  <c r="O2258" i="2" s="1"/>
  <c r="O2259" i="2" a="1"/>
  <c r="O2259" i="2" s="1"/>
  <c r="O2260" i="2" a="1"/>
  <c r="O2260" i="2" s="1"/>
  <c r="O2261" i="2" a="1"/>
  <c r="O2261" i="2" s="1"/>
  <c r="O2262" i="2" a="1"/>
  <c r="O2262" i="2" s="1"/>
  <c r="O2263" i="2" a="1"/>
  <c r="O2263" i="2" s="1"/>
  <c r="O2264" i="2" a="1"/>
  <c r="O2264" i="2" s="1"/>
  <c r="O2265" i="2" a="1"/>
  <c r="O2265" i="2" s="1"/>
  <c r="O2266" i="2" a="1"/>
  <c r="O2266" i="2" s="1"/>
  <c r="O2267" i="2" a="1"/>
  <c r="O2267" i="2" s="1"/>
  <c r="O2268" i="2" a="1"/>
  <c r="O2268" i="2" s="1"/>
  <c r="O2269" i="2" a="1"/>
  <c r="O2269" i="2" s="1"/>
  <c r="O2270" i="2" a="1"/>
  <c r="O2270" i="2" s="1"/>
  <c r="O2271" i="2" a="1"/>
  <c r="O2271" i="2" s="1"/>
  <c r="O2272" i="2" a="1"/>
  <c r="O2272" i="2" s="1"/>
  <c r="O2273" i="2" a="1"/>
  <c r="O2273" i="2" s="1"/>
  <c r="O2274" i="2" a="1"/>
  <c r="O2274" i="2" s="1"/>
  <c r="O2275" i="2" a="1"/>
  <c r="O2275" i="2" s="1"/>
  <c r="O2276" i="2" a="1"/>
  <c r="O2276" i="2" s="1"/>
  <c r="O2277" i="2" a="1"/>
  <c r="O2277" i="2" s="1"/>
  <c r="O2278" i="2" a="1"/>
  <c r="O2278" i="2" s="1"/>
  <c r="O2279" i="2" a="1"/>
  <c r="O2279" i="2" s="1"/>
  <c r="O2280" i="2" a="1"/>
  <c r="O2280" i="2" s="1"/>
  <c r="O2281" i="2" a="1"/>
  <c r="O2281" i="2" s="1"/>
  <c r="O2282" i="2" a="1"/>
  <c r="O2282" i="2" s="1"/>
  <c r="O2283" i="2" a="1"/>
  <c r="O2283" i="2" s="1"/>
  <c r="O2284" i="2" a="1"/>
  <c r="O2284" i="2" s="1"/>
  <c r="O2285" i="2" a="1"/>
  <c r="O2285" i="2" s="1"/>
  <c r="O2286" i="2" a="1"/>
  <c r="O2286" i="2" s="1"/>
  <c r="O2287" i="2" a="1"/>
  <c r="O2287" i="2" s="1"/>
  <c r="O2288" i="2" a="1"/>
  <c r="O2288" i="2" s="1"/>
  <c r="O2289" i="2" a="1"/>
  <c r="O2289" i="2" s="1"/>
  <c r="O2290" i="2" a="1"/>
  <c r="O2290" i="2" s="1"/>
  <c r="O2291" i="2" a="1"/>
  <c r="O2291" i="2" s="1"/>
  <c r="O2292" i="2" a="1"/>
  <c r="O2292" i="2" s="1"/>
  <c r="O2293" i="2" a="1"/>
  <c r="O2293" i="2" s="1"/>
  <c r="O2294" i="2" a="1"/>
  <c r="O2294" i="2" s="1"/>
  <c r="O2295" i="2" a="1"/>
  <c r="O2295" i="2" s="1"/>
  <c r="O2296" i="2" a="1"/>
  <c r="O2296" i="2" s="1"/>
  <c r="O2297" i="2" a="1"/>
  <c r="O2297" i="2" s="1"/>
  <c r="O2298" i="2" a="1"/>
  <c r="O2298" i="2" s="1"/>
  <c r="O2299" i="2" a="1"/>
  <c r="O2299" i="2" s="1"/>
  <c r="O2300" i="2" a="1"/>
  <c r="O2300" i="2" s="1"/>
  <c r="O2301" i="2" a="1"/>
  <c r="O2301" i="2" s="1"/>
  <c r="O2302" i="2" a="1"/>
  <c r="O2302" i="2" s="1"/>
  <c r="O2303" i="2" a="1"/>
  <c r="O2303" i="2" s="1"/>
  <c r="O2304" i="2" a="1"/>
  <c r="O2304" i="2" s="1"/>
  <c r="O2305" i="2" a="1"/>
  <c r="O2305" i="2" s="1"/>
  <c r="O2306" i="2" a="1"/>
  <c r="O2306" i="2" s="1"/>
  <c r="O2307" i="2" a="1"/>
  <c r="O2307" i="2" s="1"/>
  <c r="O2308" i="2" a="1"/>
  <c r="O2308" i="2" s="1"/>
  <c r="O2309" i="2" a="1"/>
  <c r="O2309" i="2" s="1"/>
  <c r="O2310" i="2" a="1"/>
  <c r="O2310" i="2" s="1"/>
  <c r="O2311" i="2" a="1"/>
  <c r="O2311" i="2" s="1"/>
  <c r="O2312" i="2" a="1"/>
  <c r="O2312" i="2" s="1"/>
  <c r="O2313" i="2" a="1"/>
  <c r="O2313" i="2" s="1"/>
  <c r="O2314" i="2" a="1"/>
  <c r="O2314" i="2" s="1"/>
  <c r="O2315" i="2" a="1"/>
  <c r="O2315" i="2" s="1"/>
  <c r="O2316" i="2" a="1"/>
  <c r="O2316" i="2" s="1"/>
  <c r="O2317" i="2" a="1"/>
  <c r="O2317" i="2" s="1"/>
  <c r="O2318" i="2" a="1"/>
  <c r="O2318" i="2" s="1"/>
  <c r="O2319" i="2" a="1"/>
  <c r="O2319" i="2" s="1"/>
  <c r="O2320" i="2" a="1"/>
  <c r="O2320" i="2" s="1"/>
  <c r="O2321" i="2" a="1"/>
  <c r="O2321" i="2" s="1"/>
  <c r="O2322" i="2" a="1"/>
  <c r="O2322" i="2" s="1"/>
  <c r="O2323" i="2" a="1"/>
  <c r="O2323" i="2" s="1"/>
  <c r="O2324" i="2" a="1"/>
  <c r="O2324" i="2" s="1"/>
  <c r="O2325" i="2" a="1"/>
  <c r="O2325" i="2" s="1"/>
  <c r="O2326" i="2" a="1"/>
  <c r="O2326" i="2" s="1"/>
  <c r="O2327" i="2" a="1"/>
  <c r="O2327" i="2" s="1"/>
  <c r="O2328" i="2" a="1"/>
  <c r="O2328" i="2" s="1"/>
  <c r="O2329" i="2" a="1"/>
  <c r="O2329" i="2" s="1"/>
  <c r="O2330" i="2" a="1"/>
  <c r="O2330" i="2" s="1"/>
  <c r="O2331" i="2" a="1"/>
  <c r="O2331" i="2" s="1"/>
  <c r="O2332" i="2" a="1"/>
  <c r="O2332" i="2" s="1"/>
  <c r="O2333" i="2" a="1"/>
  <c r="O2333" i="2" s="1"/>
  <c r="O2334" i="2" a="1"/>
  <c r="O2334" i="2" s="1"/>
  <c r="O2335" i="2" a="1"/>
  <c r="O2335" i="2" s="1"/>
  <c r="O2336" i="2" a="1"/>
  <c r="O2336" i="2" s="1"/>
  <c r="O2337" i="2" a="1"/>
  <c r="O2337" i="2" s="1"/>
  <c r="O2338" i="2" a="1"/>
  <c r="O2338" i="2" s="1"/>
  <c r="O2339" i="2" a="1"/>
  <c r="O2339" i="2" s="1"/>
  <c r="O2340" i="2" a="1"/>
  <c r="O2340" i="2" s="1"/>
  <c r="O2341" i="2" a="1"/>
  <c r="O2341" i="2" s="1"/>
  <c r="O2342" i="2" a="1"/>
  <c r="O2342" i="2" s="1"/>
  <c r="O2343" i="2" a="1"/>
  <c r="O2343" i="2" s="1"/>
  <c r="O2344" i="2" a="1"/>
  <c r="O2344" i="2" s="1"/>
  <c r="O2345" i="2" a="1"/>
  <c r="O2345" i="2" s="1"/>
  <c r="O2346" i="2" a="1"/>
  <c r="O2346" i="2" s="1"/>
  <c r="O2347" i="2" a="1"/>
  <c r="O2347" i="2" s="1"/>
  <c r="O2348" i="2" a="1"/>
  <c r="O2348" i="2" s="1"/>
  <c r="O2349" i="2" a="1"/>
  <c r="O2349" i="2" s="1"/>
  <c r="O2350" i="2" a="1"/>
  <c r="O2350" i="2" s="1"/>
  <c r="O2351" i="2" a="1"/>
  <c r="O2351" i="2" s="1"/>
  <c r="O2352" i="2" a="1"/>
  <c r="O2352" i="2" s="1"/>
  <c r="O2353" i="2" a="1"/>
  <c r="O2353" i="2" s="1"/>
  <c r="O2354" i="2" a="1"/>
  <c r="O2354" i="2" s="1"/>
  <c r="O2355" i="2" a="1"/>
  <c r="O2355" i="2" s="1"/>
  <c r="O2356" i="2" a="1"/>
  <c r="O2356" i="2" s="1"/>
  <c r="O2357" i="2" a="1"/>
  <c r="O2357" i="2" s="1"/>
  <c r="O2358" i="2" a="1"/>
  <c r="O2358" i="2" s="1"/>
  <c r="O2359" i="2" a="1"/>
  <c r="O2359" i="2" s="1"/>
  <c r="O2360" i="2" a="1"/>
  <c r="O2360" i="2" s="1"/>
  <c r="O2361" i="2" a="1"/>
  <c r="O2361" i="2" s="1"/>
  <c r="O2362" i="2" a="1"/>
  <c r="O2362" i="2" s="1"/>
  <c r="O2363" i="2" a="1"/>
  <c r="O2363" i="2" s="1"/>
  <c r="O2364" i="2" a="1"/>
  <c r="O2364" i="2" s="1"/>
  <c r="O2365" i="2" a="1"/>
  <c r="O2365" i="2" s="1"/>
  <c r="O2366" i="2" a="1"/>
  <c r="O2366" i="2" s="1"/>
  <c r="O2367" i="2" a="1"/>
  <c r="O2367" i="2" s="1"/>
  <c r="O2368" i="2" a="1"/>
  <c r="O2368" i="2" s="1"/>
  <c r="O2369" i="2" a="1"/>
  <c r="O2369" i="2" s="1"/>
  <c r="O2370" i="2" a="1"/>
  <c r="O2370" i="2" s="1"/>
  <c r="O2371" i="2" a="1"/>
  <c r="O2371" i="2" s="1"/>
  <c r="O2372" i="2" a="1"/>
  <c r="O2372" i="2" s="1"/>
  <c r="O2373" i="2" a="1"/>
  <c r="O2373" i="2" s="1"/>
  <c r="O2374" i="2" a="1"/>
  <c r="O2374" i="2" s="1"/>
  <c r="O2375" i="2" a="1"/>
  <c r="O2375" i="2" s="1"/>
  <c r="O2376" i="2" a="1"/>
  <c r="O2376" i="2" s="1"/>
  <c r="O2377" i="2" a="1"/>
  <c r="O2377" i="2" s="1"/>
  <c r="O2378" i="2" a="1"/>
  <c r="O2378" i="2" s="1"/>
  <c r="O2379" i="2" a="1"/>
  <c r="O2379" i="2" s="1"/>
  <c r="O2380" i="2" a="1"/>
  <c r="O2380" i="2" s="1"/>
  <c r="O2381" i="2" a="1"/>
  <c r="O2381" i="2" s="1"/>
  <c r="O2382" i="2" a="1"/>
  <c r="O2382" i="2" s="1"/>
  <c r="O2383" i="2" a="1"/>
  <c r="O2383" i="2" s="1"/>
  <c r="O2384" i="2" a="1"/>
  <c r="O2384" i="2" s="1"/>
  <c r="O2385" i="2" a="1"/>
  <c r="O2385" i="2" s="1"/>
  <c r="O2386" i="2" a="1"/>
  <c r="O2386" i="2" s="1"/>
  <c r="O2387" i="2" a="1"/>
  <c r="O2387" i="2" s="1"/>
  <c r="O2388" i="2" a="1"/>
  <c r="O2388" i="2" s="1"/>
  <c r="O2389" i="2" a="1"/>
  <c r="O2389" i="2" s="1"/>
  <c r="O2390" i="2" a="1"/>
  <c r="O2390" i="2" s="1"/>
  <c r="O2391" i="2" a="1"/>
  <c r="O2391" i="2" s="1"/>
  <c r="O2392" i="2" a="1"/>
  <c r="O2392" i="2" s="1"/>
  <c r="O2393" i="2" a="1"/>
  <c r="O2393" i="2" s="1"/>
  <c r="O2394" i="2" a="1"/>
  <c r="O2394" i="2" s="1"/>
  <c r="O2395" i="2" a="1"/>
  <c r="O2395" i="2" s="1"/>
  <c r="O2396" i="2" a="1"/>
  <c r="O2396" i="2" s="1"/>
  <c r="O2397" i="2" a="1"/>
  <c r="O2397" i="2" s="1"/>
  <c r="O2398" i="2" a="1"/>
  <c r="O2398" i="2" s="1"/>
  <c r="O2399" i="2" a="1"/>
  <c r="O2399" i="2" s="1"/>
  <c r="O2400" i="2" a="1"/>
  <c r="O2400" i="2" s="1"/>
  <c r="O2401" i="2" a="1"/>
  <c r="O2401" i="2" s="1"/>
  <c r="O2402" i="2" a="1"/>
  <c r="O2402" i="2" s="1"/>
  <c r="O2403" i="2" a="1"/>
  <c r="O2403" i="2" s="1"/>
  <c r="O2404" i="2" a="1"/>
  <c r="O2404" i="2" s="1"/>
  <c r="O2405" i="2" a="1"/>
  <c r="O2405" i="2" s="1"/>
  <c r="O2406" i="2" a="1"/>
  <c r="O2406" i="2" s="1"/>
  <c r="O2407" i="2" a="1"/>
  <c r="O2407" i="2" s="1"/>
  <c r="O2408" i="2" a="1"/>
  <c r="O2408" i="2" s="1"/>
  <c r="O2409" i="2" a="1"/>
  <c r="O2409" i="2" s="1"/>
  <c r="O2410" i="2" a="1"/>
  <c r="O2410" i="2" s="1"/>
  <c r="O2411" i="2" a="1"/>
  <c r="O2411" i="2" s="1"/>
  <c r="O2412" i="2" a="1"/>
  <c r="O2412" i="2" s="1"/>
  <c r="O2413" i="2" a="1"/>
  <c r="O2413" i="2" s="1"/>
  <c r="O2414" i="2" a="1"/>
  <c r="O2414" i="2" s="1"/>
  <c r="O2415" i="2" a="1"/>
  <c r="O2415" i="2" s="1"/>
  <c r="O2416" i="2" a="1"/>
  <c r="O2416" i="2" s="1"/>
  <c r="O2417" i="2" a="1"/>
  <c r="O2417" i="2" s="1"/>
  <c r="O2418" i="2" a="1"/>
  <c r="O2418" i="2" s="1"/>
  <c r="O2419" i="2" a="1"/>
  <c r="O2419" i="2" s="1"/>
  <c r="O2420" i="2" a="1"/>
  <c r="O2420" i="2" s="1"/>
  <c r="O2421" i="2" a="1"/>
  <c r="O2421" i="2" s="1"/>
  <c r="O2422" i="2" a="1"/>
  <c r="O2422" i="2" s="1"/>
  <c r="O2423" i="2" a="1"/>
  <c r="O2423" i="2" s="1"/>
  <c r="O2424" i="2" a="1"/>
  <c r="O2424" i="2" s="1"/>
  <c r="O2425" i="2" a="1"/>
  <c r="O2425" i="2" s="1"/>
  <c r="O2426" i="2" a="1"/>
  <c r="O2426" i="2" s="1"/>
  <c r="O2427" i="2" a="1"/>
  <c r="O2427" i="2" s="1"/>
  <c r="O2428" i="2" a="1"/>
  <c r="O2428" i="2" s="1"/>
  <c r="O2429" i="2" a="1"/>
  <c r="O2429" i="2" s="1"/>
  <c r="O2430" i="2" a="1"/>
  <c r="O2430" i="2" s="1"/>
  <c r="O2431" i="2" a="1"/>
  <c r="O2431" i="2" s="1"/>
  <c r="O2432" i="2" a="1"/>
  <c r="O2432" i="2" s="1"/>
  <c r="O2433" i="2" a="1"/>
  <c r="O2433" i="2" s="1"/>
  <c r="O2434" i="2" a="1"/>
  <c r="O2434" i="2" s="1"/>
  <c r="O2435" i="2" a="1"/>
  <c r="O2435" i="2" s="1"/>
  <c r="O2436" i="2" a="1"/>
  <c r="O2436" i="2" s="1"/>
  <c r="O2437" i="2" a="1"/>
  <c r="O2437" i="2" s="1"/>
  <c r="O2438" i="2" a="1"/>
  <c r="O2438" i="2" s="1"/>
  <c r="O2439" i="2" a="1"/>
  <c r="O2439" i="2" s="1"/>
  <c r="O2440" i="2" a="1"/>
  <c r="O2440" i="2" s="1"/>
  <c r="O2441" i="2" a="1"/>
  <c r="O2441" i="2" s="1"/>
  <c r="O2442" i="2" a="1"/>
  <c r="O2442" i="2" s="1"/>
  <c r="O2443" i="2" a="1"/>
  <c r="O2443" i="2" s="1"/>
  <c r="O2444" i="2" a="1"/>
  <c r="O2444" i="2" s="1"/>
  <c r="O2445" i="2" a="1"/>
  <c r="O2445" i="2" s="1"/>
  <c r="O2446" i="2" a="1"/>
  <c r="O2446" i="2" s="1"/>
  <c r="O2447" i="2" a="1"/>
  <c r="O2447" i="2" s="1"/>
  <c r="O2448" i="2" a="1"/>
  <c r="O2448" i="2" s="1"/>
  <c r="O2449" i="2" a="1"/>
  <c r="O2449" i="2" s="1"/>
  <c r="O2450" i="2" a="1"/>
  <c r="O2450" i="2" s="1"/>
  <c r="O2451" i="2" a="1"/>
  <c r="O2451" i="2" s="1"/>
  <c r="O2452" i="2" a="1"/>
  <c r="O2452" i="2" s="1"/>
  <c r="O2453" i="2" a="1"/>
  <c r="O2453" i="2" s="1"/>
  <c r="O2454" i="2" a="1"/>
  <c r="O2454" i="2" s="1"/>
  <c r="O2455" i="2" a="1"/>
  <c r="O2455" i="2" s="1"/>
  <c r="O2456" i="2" a="1"/>
  <c r="O2456" i="2" s="1"/>
  <c r="O2457" i="2" a="1"/>
  <c r="O2457" i="2" s="1"/>
  <c r="O2458" i="2" a="1"/>
  <c r="O2458" i="2" s="1"/>
  <c r="O2459" i="2" a="1"/>
  <c r="O2459" i="2" s="1"/>
  <c r="O2460" i="2" a="1"/>
  <c r="O2460" i="2" s="1"/>
  <c r="O2461" i="2" a="1"/>
  <c r="O2461" i="2" s="1"/>
  <c r="O2462" i="2" a="1"/>
  <c r="O2462" i="2" s="1"/>
  <c r="O2463" i="2" a="1"/>
  <c r="O2463" i="2" s="1"/>
  <c r="O2464" i="2" a="1"/>
  <c r="O2464" i="2" s="1"/>
  <c r="O2465" i="2" a="1"/>
  <c r="O2465" i="2" s="1"/>
  <c r="O2466" i="2" a="1"/>
  <c r="O2466" i="2" s="1"/>
  <c r="O2467" i="2" a="1"/>
  <c r="O2467" i="2" s="1"/>
  <c r="O2468" i="2" a="1"/>
  <c r="O2468" i="2" s="1"/>
  <c r="O2469" i="2" a="1"/>
  <c r="O2469" i="2" s="1"/>
  <c r="O2470" i="2" a="1"/>
  <c r="O2470" i="2" s="1"/>
  <c r="O2471" i="2" a="1"/>
  <c r="O2471" i="2" s="1"/>
  <c r="O2472" i="2" a="1"/>
  <c r="O2472" i="2" s="1"/>
  <c r="O2473" i="2" a="1"/>
  <c r="O2473" i="2" s="1"/>
  <c r="O2474" i="2" a="1"/>
  <c r="O2474" i="2" s="1"/>
  <c r="O2475" i="2" a="1"/>
  <c r="O2475" i="2" s="1"/>
  <c r="O2476" i="2" a="1"/>
  <c r="O2476" i="2" s="1"/>
  <c r="O2477" i="2" a="1"/>
  <c r="O2477" i="2" s="1"/>
  <c r="O2478" i="2" a="1"/>
  <c r="O2478" i="2" s="1"/>
  <c r="O2479" i="2" a="1"/>
  <c r="O2479" i="2" s="1"/>
  <c r="O2480" i="2" a="1"/>
  <c r="O2480" i="2" s="1"/>
  <c r="O2481" i="2" a="1"/>
  <c r="O2481" i="2" s="1"/>
  <c r="O2482" i="2" a="1"/>
  <c r="O2482" i="2" s="1"/>
  <c r="O2483" i="2" a="1"/>
  <c r="O2483" i="2" s="1"/>
  <c r="O2484" i="2" a="1"/>
  <c r="O2484" i="2" s="1"/>
  <c r="O2485" i="2" a="1"/>
  <c r="O2485" i="2" s="1"/>
  <c r="O2486" i="2" a="1"/>
  <c r="O2486" i="2" s="1"/>
  <c r="O2487" i="2" a="1"/>
  <c r="O2487" i="2" s="1"/>
  <c r="O2488" i="2" a="1"/>
  <c r="O2488" i="2" s="1"/>
  <c r="O2489" i="2" a="1"/>
  <c r="O2489" i="2" s="1"/>
  <c r="O2490" i="2" a="1"/>
  <c r="O2490" i="2" s="1"/>
  <c r="O2491" i="2" a="1"/>
  <c r="O2491" i="2" s="1"/>
  <c r="O2492" i="2" a="1"/>
  <c r="O2492" i="2" s="1"/>
  <c r="O2493" i="2" a="1"/>
  <c r="O2493" i="2" s="1"/>
  <c r="O2494" i="2" a="1"/>
  <c r="O2494" i="2" s="1"/>
  <c r="O2495" i="2" a="1"/>
  <c r="O2495" i="2" s="1"/>
  <c r="O2496" i="2" a="1"/>
  <c r="O2496" i="2" s="1"/>
  <c r="O2497" i="2" a="1"/>
  <c r="O2497" i="2" s="1"/>
  <c r="O2498" i="2" a="1"/>
  <c r="O2498" i="2" s="1"/>
  <c r="O2499" i="2" a="1"/>
  <c r="O2499" i="2" s="1"/>
  <c r="O2500" i="2" a="1"/>
  <c r="O2500" i="2" s="1"/>
  <c r="O2501" i="2" a="1"/>
  <c r="O2501" i="2" s="1"/>
  <c r="O2502" i="2" a="1"/>
  <c r="O2502" i="2" s="1"/>
  <c r="O2503" i="2" a="1"/>
  <c r="O2503" i="2" s="1"/>
  <c r="O2504" i="2" a="1"/>
  <c r="O2504" i="2" s="1"/>
  <c r="O2505" i="2" a="1"/>
  <c r="O2505" i="2" s="1"/>
  <c r="O2506" i="2" a="1"/>
  <c r="O2506" i="2" s="1"/>
  <c r="O2507" i="2" a="1"/>
  <c r="O2507" i="2" s="1"/>
  <c r="O2508" i="2" a="1"/>
  <c r="O2508" i="2" s="1"/>
  <c r="O2509" i="2" a="1"/>
  <c r="O2509" i="2" s="1"/>
  <c r="O2510" i="2" a="1"/>
  <c r="O2510" i="2" s="1"/>
  <c r="O2511" i="2" a="1"/>
  <c r="O2511" i="2" s="1"/>
  <c r="O2512" i="2" a="1"/>
  <c r="O2512" i="2" s="1"/>
  <c r="O2513" i="2" a="1"/>
  <c r="O2513" i="2" s="1"/>
  <c r="O2514" i="2" a="1"/>
  <c r="O2514" i="2" s="1"/>
  <c r="O2515" i="2" a="1"/>
  <c r="O2515" i="2" s="1"/>
  <c r="O2516" i="2" a="1"/>
  <c r="O2516" i="2" s="1"/>
  <c r="O2517" i="2" a="1"/>
  <c r="O2517" i="2" s="1"/>
  <c r="O2518" i="2" a="1"/>
  <c r="O2518" i="2" s="1"/>
  <c r="O2519" i="2" a="1"/>
  <c r="O2519" i="2" s="1"/>
  <c r="O2520" i="2" a="1"/>
  <c r="O2520" i="2" s="1"/>
  <c r="O2521" i="2" a="1"/>
  <c r="O2521" i="2" s="1"/>
  <c r="O2522" i="2" a="1"/>
  <c r="O2522" i="2" s="1"/>
  <c r="O2523" i="2" a="1"/>
  <c r="O2523" i="2" s="1"/>
  <c r="O2524" i="2" a="1"/>
  <c r="O2524" i="2" s="1"/>
  <c r="O2525" i="2" a="1"/>
  <c r="O2525" i="2" s="1"/>
  <c r="O2526" i="2" a="1"/>
  <c r="O2526" i="2" s="1"/>
  <c r="O2527" i="2" a="1"/>
  <c r="O2527" i="2" s="1"/>
  <c r="O2528" i="2" a="1"/>
  <c r="O2528" i="2" s="1"/>
  <c r="O2529" i="2" a="1"/>
  <c r="O2529" i="2" s="1"/>
  <c r="O2530" i="2" a="1"/>
  <c r="O2530" i="2" s="1"/>
  <c r="O2531" i="2" a="1"/>
  <c r="O2531" i="2" s="1"/>
  <c r="O2532" i="2" a="1"/>
  <c r="O2532" i="2" s="1"/>
  <c r="O2533" i="2" a="1"/>
  <c r="O2533" i="2" s="1"/>
  <c r="O2534" i="2" a="1"/>
  <c r="O2534" i="2" s="1"/>
  <c r="O2535" i="2" a="1"/>
  <c r="O2535" i="2" s="1"/>
  <c r="O2536" i="2" a="1"/>
  <c r="O2536" i="2" s="1"/>
  <c r="O2537" i="2" a="1"/>
  <c r="O2537" i="2" s="1"/>
  <c r="O2538" i="2" a="1"/>
  <c r="O2538" i="2" s="1"/>
  <c r="O2539" i="2" a="1"/>
  <c r="O2539" i="2" s="1"/>
  <c r="O2540" i="2" a="1"/>
  <c r="O2540" i="2" s="1"/>
  <c r="O2541" i="2" a="1"/>
  <c r="O2541" i="2" s="1"/>
  <c r="O2542" i="2" a="1"/>
  <c r="O2542" i="2" s="1"/>
  <c r="O2543" i="2" a="1"/>
  <c r="O2543" i="2" s="1"/>
  <c r="O2544" i="2" a="1"/>
  <c r="O2544" i="2" s="1"/>
  <c r="O2545" i="2" a="1"/>
  <c r="O2545" i="2" s="1"/>
  <c r="O2546" i="2" a="1"/>
  <c r="O2546" i="2" s="1"/>
  <c r="O2547" i="2" a="1"/>
  <c r="O2547" i="2" s="1"/>
  <c r="O2548" i="2" a="1"/>
  <c r="O2548" i="2" s="1"/>
  <c r="O2549" i="2" a="1"/>
  <c r="O2549" i="2" s="1"/>
  <c r="O2550" i="2" a="1"/>
  <c r="O2550" i="2" s="1"/>
  <c r="O2551" i="2" a="1"/>
  <c r="O2551" i="2" s="1"/>
  <c r="O2552" i="2" a="1"/>
  <c r="O2552" i="2" s="1"/>
  <c r="O2553" i="2" a="1"/>
  <c r="O2553" i="2" s="1"/>
  <c r="O2554" i="2" a="1"/>
  <c r="O2554" i="2" s="1"/>
  <c r="O2555" i="2" a="1"/>
  <c r="O2555" i="2" s="1"/>
  <c r="O2556" i="2" a="1"/>
  <c r="O2556" i="2" s="1"/>
  <c r="O2557" i="2" a="1"/>
  <c r="O2557" i="2" s="1"/>
  <c r="O2558" i="2" a="1"/>
  <c r="O2558" i="2" s="1"/>
  <c r="O2559" i="2" a="1"/>
  <c r="O2559" i="2" s="1"/>
  <c r="O2560" i="2" a="1"/>
  <c r="O2560" i="2" s="1"/>
  <c r="O2561" i="2" a="1"/>
  <c r="O2561" i="2" s="1"/>
  <c r="O2562" i="2" a="1"/>
  <c r="O2562" i="2" s="1"/>
  <c r="O2563" i="2" a="1"/>
  <c r="O2563" i="2" s="1"/>
  <c r="O2564" i="2" a="1"/>
  <c r="O2564" i="2" s="1"/>
  <c r="O2565" i="2" a="1"/>
  <c r="O2565" i="2" s="1"/>
  <c r="O2566" i="2" a="1"/>
  <c r="O2566" i="2" s="1"/>
  <c r="O2567" i="2" a="1"/>
  <c r="O2567" i="2" s="1"/>
  <c r="O2568" i="2" a="1"/>
  <c r="O2568" i="2" s="1"/>
  <c r="O2569" i="2" a="1"/>
  <c r="O2569" i="2" s="1"/>
  <c r="O2570" i="2" a="1"/>
  <c r="O2570" i="2" s="1"/>
  <c r="O2571" i="2" a="1"/>
  <c r="O2571" i="2" s="1"/>
  <c r="O2572" i="2" a="1"/>
  <c r="O2572" i="2" s="1"/>
  <c r="O2573" i="2" a="1"/>
  <c r="O2573" i="2" s="1"/>
  <c r="O2574" i="2" a="1"/>
  <c r="O2574" i="2" s="1"/>
  <c r="O2575" i="2" a="1"/>
  <c r="O2575" i="2" s="1"/>
  <c r="O2576" i="2" a="1"/>
  <c r="O2576" i="2" s="1"/>
  <c r="O2577" i="2" a="1"/>
  <c r="O2577" i="2" s="1"/>
  <c r="O2578" i="2" a="1"/>
  <c r="O2578" i="2" s="1"/>
  <c r="O2579" i="2" a="1"/>
  <c r="O2579" i="2" s="1"/>
  <c r="O2580" i="2" a="1"/>
  <c r="O2580" i="2" s="1"/>
  <c r="O2581" i="2" a="1"/>
  <c r="O2581" i="2" s="1"/>
  <c r="O2582" i="2" a="1"/>
  <c r="O2582" i="2" s="1"/>
  <c r="O2583" i="2" a="1"/>
  <c r="O2583" i="2" s="1"/>
  <c r="O2584" i="2" a="1"/>
  <c r="O2584" i="2" s="1"/>
  <c r="O2585" i="2" a="1"/>
  <c r="O2585" i="2" s="1"/>
  <c r="O2586" i="2" a="1"/>
  <c r="O2586" i="2" s="1"/>
  <c r="O2587" i="2" a="1"/>
  <c r="O2587" i="2" s="1"/>
  <c r="O2588" i="2" a="1"/>
  <c r="O2588" i="2" s="1"/>
  <c r="O2589" i="2" a="1"/>
  <c r="O2589" i="2" s="1"/>
  <c r="O2590" i="2" a="1"/>
  <c r="O2590" i="2" s="1"/>
  <c r="O2591" i="2" a="1"/>
  <c r="O2591" i="2" s="1"/>
  <c r="O2592" i="2" a="1"/>
  <c r="O2592" i="2" s="1"/>
  <c r="O2593" i="2" a="1"/>
  <c r="O2593" i="2" s="1"/>
  <c r="O2594" i="2" a="1"/>
  <c r="O2594" i="2" s="1"/>
  <c r="O2595" i="2" a="1"/>
  <c r="O2595" i="2" s="1"/>
  <c r="O2596" i="2" a="1"/>
  <c r="O2596" i="2" s="1"/>
  <c r="O2597" i="2" a="1"/>
  <c r="O2597" i="2" s="1"/>
  <c r="O2598" i="2" a="1"/>
  <c r="O2598" i="2" s="1"/>
  <c r="O2599" i="2" a="1"/>
  <c r="O2599" i="2" s="1"/>
  <c r="O2600" i="2" a="1"/>
  <c r="O2600" i="2" s="1"/>
  <c r="O2601" i="2" a="1"/>
  <c r="O2601" i="2" s="1"/>
  <c r="O2602" i="2" a="1"/>
  <c r="O2602" i="2" s="1"/>
  <c r="O2603" i="2" a="1"/>
  <c r="O2603" i="2" s="1"/>
  <c r="O2604" i="2" a="1"/>
  <c r="O2604" i="2" s="1"/>
  <c r="O2605" i="2" a="1"/>
  <c r="O2605" i="2" s="1"/>
  <c r="O2606" i="2" a="1"/>
  <c r="O2606" i="2" s="1"/>
  <c r="O2607" i="2" a="1"/>
  <c r="O2607" i="2" s="1"/>
  <c r="O2608" i="2" a="1"/>
  <c r="O2608" i="2" s="1"/>
  <c r="O2609" i="2" a="1"/>
  <c r="O2609" i="2" s="1"/>
  <c r="O2610" i="2" a="1"/>
  <c r="O2610" i="2" s="1"/>
  <c r="O2611" i="2" a="1"/>
  <c r="O2611" i="2" s="1"/>
  <c r="O2612" i="2" a="1"/>
  <c r="O2612" i="2" s="1"/>
  <c r="O2613" i="2" a="1"/>
  <c r="O2613" i="2" s="1"/>
  <c r="O2614" i="2" a="1"/>
  <c r="O2614" i="2" s="1"/>
  <c r="O2615" i="2" a="1"/>
  <c r="O2615" i="2" s="1"/>
  <c r="O2616" i="2" a="1"/>
  <c r="O2616" i="2" s="1"/>
  <c r="O2617" i="2" a="1"/>
  <c r="O2617" i="2" s="1"/>
  <c r="O2618" i="2" a="1"/>
  <c r="O2618" i="2" s="1"/>
  <c r="O2619" i="2" a="1"/>
  <c r="O2619" i="2" s="1"/>
  <c r="O2620" i="2" a="1"/>
  <c r="O2620" i="2" s="1"/>
  <c r="O2621" i="2" a="1"/>
  <c r="O2621" i="2" s="1"/>
  <c r="O2622" i="2" a="1"/>
  <c r="O2622" i="2" s="1"/>
  <c r="O2623" i="2" a="1"/>
  <c r="O2623" i="2" s="1"/>
  <c r="O2624" i="2" a="1"/>
  <c r="O2624" i="2" s="1"/>
  <c r="O2625" i="2" a="1"/>
  <c r="O2625" i="2" s="1"/>
  <c r="O2626" i="2" a="1"/>
  <c r="O2626" i="2" s="1"/>
  <c r="O2627" i="2" a="1"/>
  <c r="O2627" i="2" s="1"/>
  <c r="O2628" i="2" a="1"/>
  <c r="O2628" i="2" s="1"/>
  <c r="O2629" i="2" a="1"/>
  <c r="O2629" i="2" s="1"/>
  <c r="O2630" i="2" a="1"/>
  <c r="O2630" i="2" s="1"/>
  <c r="O2631" i="2" a="1"/>
  <c r="O2631" i="2" s="1"/>
  <c r="O2632" i="2" a="1"/>
  <c r="O2632" i="2" s="1"/>
  <c r="O2633" i="2" a="1"/>
  <c r="O2633" i="2" s="1"/>
  <c r="O2634" i="2" a="1"/>
  <c r="O2634" i="2" s="1"/>
  <c r="O2635" i="2" a="1"/>
  <c r="O2635" i="2" s="1"/>
  <c r="O2636" i="2" a="1"/>
  <c r="O2636" i="2" s="1"/>
  <c r="O2637" i="2" a="1"/>
  <c r="O2637" i="2" s="1"/>
  <c r="O2638" i="2" a="1"/>
  <c r="O2638" i="2" s="1"/>
  <c r="O2639" i="2" a="1"/>
  <c r="O2639" i="2" s="1"/>
  <c r="O2640" i="2" a="1"/>
  <c r="O2640" i="2" s="1"/>
  <c r="O2641" i="2" a="1"/>
  <c r="O2641" i="2" s="1"/>
  <c r="O2642" i="2" a="1"/>
  <c r="O2642" i="2" s="1"/>
  <c r="O2643" i="2" a="1"/>
  <c r="O2643" i="2" s="1"/>
  <c r="O2644" i="2" a="1"/>
  <c r="O2644" i="2" s="1"/>
  <c r="O2645" i="2" a="1"/>
  <c r="O2645" i="2" s="1"/>
  <c r="O2646" i="2" a="1"/>
  <c r="O2646" i="2" s="1"/>
  <c r="O2647" i="2" a="1"/>
  <c r="O2647" i="2" s="1"/>
  <c r="O2648" i="2" a="1"/>
  <c r="O2648" i="2" s="1"/>
  <c r="O2649" i="2" a="1"/>
  <c r="O2649" i="2" s="1"/>
  <c r="O2650" i="2" a="1"/>
  <c r="O2650" i="2" s="1"/>
  <c r="O2651" i="2" a="1"/>
  <c r="O2651" i="2" s="1"/>
  <c r="O2652" i="2" a="1"/>
  <c r="O2652" i="2" s="1"/>
  <c r="O2653" i="2" a="1"/>
  <c r="O2653" i="2" s="1"/>
  <c r="O2654" i="2" a="1"/>
  <c r="O2654" i="2" s="1"/>
  <c r="O2655" i="2" a="1"/>
  <c r="O2655" i="2" s="1"/>
  <c r="O2656" i="2" a="1"/>
  <c r="O2656" i="2" s="1"/>
  <c r="O2657" i="2" a="1"/>
  <c r="O2657" i="2" s="1"/>
  <c r="O2658" i="2" a="1"/>
  <c r="O2658" i="2" s="1"/>
  <c r="O2659" i="2" a="1"/>
  <c r="O2659" i="2" s="1"/>
  <c r="O2660" i="2" a="1"/>
  <c r="O2660" i="2" s="1"/>
  <c r="O2661" i="2" a="1"/>
  <c r="O2661" i="2" s="1"/>
  <c r="O2662" i="2" a="1"/>
  <c r="O2662" i="2" s="1"/>
  <c r="O2663" i="2" a="1"/>
  <c r="O2663" i="2" s="1"/>
  <c r="O2664" i="2" a="1"/>
  <c r="O2664" i="2" s="1"/>
  <c r="O2665" i="2" a="1"/>
  <c r="O2665" i="2" s="1"/>
  <c r="O2666" i="2" a="1"/>
  <c r="O2666" i="2" s="1"/>
  <c r="O2667" i="2" a="1"/>
  <c r="O2667" i="2" s="1"/>
  <c r="O2668" i="2" a="1"/>
  <c r="O2668" i="2" s="1"/>
  <c r="O2669" i="2" a="1"/>
  <c r="O2669" i="2" s="1"/>
  <c r="O2670" i="2" a="1"/>
  <c r="O2670" i="2" s="1"/>
  <c r="O2671" i="2" a="1"/>
  <c r="O2671" i="2" s="1"/>
  <c r="O2672" i="2" a="1"/>
  <c r="O2672" i="2" s="1"/>
  <c r="O2673" i="2" a="1"/>
  <c r="O2673" i="2" s="1"/>
  <c r="O2674" i="2" a="1"/>
  <c r="O2674" i="2" s="1"/>
  <c r="O2675" i="2" a="1"/>
  <c r="O2675" i="2" s="1"/>
  <c r="O2676" i="2" a="1"/>
  <c r="O2676" i="2" s="1"/>
  <c r="O2677" i="2" a="1"/>
  <c r="O2677" i="2" s="1"/>
  <c r="O2678" i="2" a="1"/>
  <c r="O2678" i="2" s="1"/>
  <c r="O2679" i="2" a="1"/>
  <c r="O2679" i="2" s="1"/>
  <c r="O2680" i="2" a="1"/>
  <c r="O2680" i="2" s="1"/>
  <c r="O2681" i="2" a="1"/>
  <c r="O2681" i="2" s="1"/>
  <c r="O2682" i="2" a="1"/>
  <c r="O2682" i="2" s="1"/>
  <c r="O2683" i="2" a="1"/>
  <c r="O2683" i="2" s="1"/>
  <c r="O2684" i="2" a="1"/>
  <c r="O2684" i="2" s="1"/>
  <c r="O2685" i="2" a="1"/>
  <c r="O2685" i="2" s="1"/>
  <c r="O2686" i="2" a="1"/>
  <c r="O2686" i="2" s="1"/>
  <c r="O2687" i="2" a="1"/>
  <c r="O2687" i="2" s="1"/>
  <c r="O2688" i="2" a="1"/>
  <c r="O2688" i="2" s="1"/>
  <c r="O2689" i="2" a="1"/>
  <c r="O2689" i="2" s="1"/>
  <c r="O2690" i="2" a="1"/>
  <c r="O2690" i="2" s="1"/>
  <c r="O2691" i="2" a="1"/>
  <c r="O2691" i="2" s="1"/>
  <c r="O2692" i="2" a="1"/>
  <c r="O2692" i="2" s="1"/>
  <c r="O2693" i="2" a="1"/>
  <c r="O2693" i="2" s="1"/>
  <c r="O2694" i="2" a="1"/>
  <c r="O2694" i="2" s="1"/>
  <c r="O2695" i="2" a="1"/>
  <c r="O2695" i="2" s="1"/>
  <c r="O2696" i="2" a="1"/>
  <c r="O2696" i="2" s="1"/>
  <c r="O2697" i="2" a="1"/>
  <c r="O2697" i="2" s="1"/>
  <c r="O2698" i="2" a="1"/>
  <c r="O2698" i="2" s="1"/>
  <c r="O2699" i="2" a="1"/>
  <c r="O2699" i="2" s="1"/>
  <c r="O2700" i="2" a="1"/>
  <c r="O2700" i="2" s="1"/>
  <c r="O2701" i="2" a="1"/>
  <c r="O2701" i="2" s="1"/>
  <c r="O2702" i="2" a="1"/>
  <c r="O2702" i="2" s="1"/>
  <c r="O2703" i="2" a="1"/>
  <c r="O2703" i="2" s="1"/>
  <c r="O2704" i="2" a="1"/>
  <c r="O2704" i="2" s="1"/>
  <c r="O2705" i="2" a="1"/>
  <c r="O2705" i="2" s="1"/>
  <c r="O2706" i="2" a="1"/>
  <c r="O2706" i="2" s="1"/>
  <c r="O2707" i="2" a="1"/>
  <c r="O2707" i="2" s="1"/>
  <c r="O2708" i="2" a="1"/>
  <c r="O2708" i="2" s="1"/>
  <c r="O2709" i="2" a="1"/>
  <c r="O2709" i="2" s="1"/>
  <c r="O2710" i="2" a="1"/>
  <c r="O2710" i="2" s="1"/>
  <c r="O2711" i="2" a="1"/>
  <c r="O2711" i="2" s="1"/>
  <c r="O2712" i="2" a="1"/>
  <c r="O2712" i="2" s="1"/>
  <c r="O2713" i="2" a="1"/>
  <c r="O2713" i="2" s="1"/>
  <c r="O2714" i="2" a="1"/>
  <c r="O2714" i="2" s="1"/>
  <c r="O2715" i="2" a="1"/>
  <c r="O2715" i="2" s="1"/>
  <c r="O2716" i="2" a="1"/>
  <c r="O2716" i="2" s="1"/>
  <c r="O2717" i="2" a="1"/>
  <c r="O2717" i="2" s="1"/>
  <c r="O2718" i="2" a="1"/>
  <c r="O2718" i="2" s="1"/>
  <c r="O2719" i="2" a="1"/>
  <c r="O2719" i="2" s="1"/>
  <c r="O2720" i="2" a="1"/>
  <c r="O2720" i="2" s="1"/>
  <c r="O2721" i="2" a="1"/>
  <c r="O2721" i="2" s="1"/>
  <c r="O2722" i="2" a="1"/>
  <c r="O2722" i="2" s="1"/>
  <c r="O2723" i="2" a="1"/>
  <c r="O2723" i="2" s="1"/>
  <c r="O2724" i="2" a="1"/>
  <c r="O2724" i="2" s="1"/>
  <c r="O2725" i="2" a="1"/>
  <c r="O2725" i="2" s="1"/>
  <c r="O2726" i="2" a="1"/>
  <c r="O2726" i="2" s="1"/>
  <c r="O2727" i="2" a="1"/>
  <c r="O2727" i="2" s="1"/>
  <c r="O2728" i="2" a="1"/>
  <c r="O2728" i="2" s="1"/>
  <c r="O2729" i="2" a="1"/>
  <c r="O2729" i="2" s="1"/>
  <c r="O2730" i="2" a="1"/>
  <c r="O2730" i="2" s="1"/>
  <c r="O2731" i="2" a="1"/>
  <c r="O2731" i="2" s="1"/>
  <c r="O2732" i="2" a="1"/>
  <c r="O2732" i="2" s="1"/>
  <c r="O2733" i="2" a="1"/>
  <c r="O2733" i="2" s="1"/>
  <c r="O2734" i="2" a="1"/>
  <c r="O2734" i="2" s="1"/>
  <c r="O2735" i="2" a="1"/>
  <c r="O2735" i="2" s="1"/>
  <c r="O2736" i="2" a="1"/>
  <c r="O2736" i="2" s="1"/>
  <c r="O2737" i="2" a="1"/>
  <c r="O2737" i="2" s="1"/>
  <c r="O2738" i="2" a="1"/>
  <c r="O2738" i="2" s="1"/>
  <c r="O2739" i="2" a="1"/>
  <c r="O2739" i="2" s="1"/>
  <c r="O2740" i="2" a="1"/>
  <c r="O2740" i="2" s="1"/>
  <c r="O2741" i="2" a="1"/>
  <c r="O2741" i="2" s="1"/>
  <c r="O2742" i="2" a="1"/>
  <c r="O2742" i="2" s="1"/>
  <c r="O2743" i="2" a="1"/>
  <c r="O2743" i="2" s="1"/>
  <c r="O2744" i="2" a="1"/>
  <c r="O2744" i="2" s="1"/>
  <c r="O2745" i="2" a="1"/>
  <c r="O2745" i="2" s="1"/>
  <c r="O2746" i="2" a="1"/>
  <c r="O2746" i="2" s="1"/>
  <c r="O2747" i="2" a="1"/>
  <c r="O2747" i="2" s="1"/>
  <c r="O2748" i="2" a="1"/>
  <c r="O2748" i="2" s="1"/>
  <c r="O2749" i="2" a="1"/>
  <c r="O2749" i="2" s="1"/>
  <c r="O2750" i="2" a="1"/>
  <c r="O2750" i="2" s="1"/>
  <c r="O2751" i="2" a="1"/>
  <c r="O2751" i="2" s="1"/>
  <c r="O2752" i="2" a="1"/>
  <c r="O2752" i="2" s="1"/>
  <c r="O2753" i="2" a="1"/>
  <c r="O2753" i="2" s="1"/>
  <c r="O2754" i="2" a="1"/>
  <c r="O2754" i="2" s="1"/>
  <c r="O2755" i="2" a="1"/>
  <c r="O2755" i="2" s="1"/>
  <c r="O2756" i="2" a="1"/>
  <c r="O2756" i="2" s="1"/>
  <c r="O2757" i="2" a="1"/>
  <c r="O2757" i="2" s="1"/>
  <c r="O2758" i="2" a="1"/>
  <c r="O2758" i="2" s="1"/>
  <c r="O2759" i="2" a="1"/>
  <c r="O2759" i="2" s="1"/>
  <c r="O2760" i="2" a="1"/>
  <c r="O2760" i="2" s="1"/>
  <c r="O2761" i="2" a="1"/>
  <c r="O2761" i="2" s="1"/>
  <c r="O2762" i="2" a="1"/>
  <c r="O2762" i="2" s="1"/>
  <c r="O2763" i="2" a="1"/>
  <c r="O2763" i="2" s="1"/>
  <c r="O2764" i="2" a="1"/>
  <c r="O2764" i="2" s="1"/>
  <c r="O2765" i="2" a="1"/>
  <c r="O2765" i="2" s="1"/>
  <c r="O2766" i="2" a="1"/>
  <c r="O2766" i="2" s="1"/>
  <c r="O2767" i="2" a="1"/>
  <c r="O2767" i="2" s="1"/>
  <c r="O2768" i="2" a="1"/>
  <c r="O2768" i="2" s="1"/>
  <c r="O2769" i="2" a="1"/>
  <c r="O2769" i="2" s="1"/>
  <c r="O2770" i="2" a="1"/>
  <c r="O2770" i="2" s="1"/>
  <c r="O2771" i="2" a="1"/>
  <c r="O2771" i="2" s="1"/>
  <c r="O2772" i="2" a="1"/>
  <c r="O2772" i="2" s="1"/>
  <c r="O2773" i="2" a="1"/>
  <c r="O2773" i="2" s="1"/>
  <c r="O2774" i="2" a="1"/>
  <c r="O2774" i="2" s="1"/>
  <c r="O2775" i="2" a="1"/>
  <c r="O2775" i="2" s="1"/>
  <c r="O2776" i="2" a="1"/>
  <c r="O2776" i="2" s="1"/>
  <c r="O2777" i="2" a="1"/>
  <c r="O2777" i="2" s="1"/>
  <c r="O2778" i="2" a="1"/>
  <c r="O2778" i="2" s="1"/>
  <c r="O2779" i="2" a="1"/>
  <c r="O2779" i="2" s="1"/>
  <c r="O2780" i="2" a="1"/>
  <c r="O2780" i="2" s="1"/>
  <c r="O2781" i="2" a="1"/>
  <c r="O2781" i="2" s="1"/>
  <c r="O2782" i="2" a="1"/>
  <c r="O2782" i="2" s="1"/>
  <c r="O2783" i="2" a="1"/>
  <c r="O2783" i="2" s="1"/>
  <c r="O2784" i="2" a="1"/>
  <c r="O2784" i="2" s="1"/>
  <c r="O2785" i="2" a="1"/>
  <c r="O2785" i="2" s="1"/>
  <c r="O2786" i="2" a="1"/>
  <c r="O2786" i="2" s="1"/>
  <c r="O2787" i="2" a="1"/>
  <c r="O2787" i="2" s="1"/>
  <c r="O2788" i="2" a="1"/>
  <c r="O2788" i="2" s="1"/>
  <c r="O2789" i="2" a="1"/>
  <c r="O2789" i="2" s="1"/>
  <c r="O2790" i="2" a="1"/>
  <c r="O2790" i="2" s="1"/>
  <c r="O2791" i="2" a="1"/>
  <c r="O2791" i="2" s="1"/>
  <c r="O2792" i="2" a="1"/>
  <c r="O2792" i="2" s="1"/>
  <c r="O2793" i="2" a="1"/>
  <c r="O2793" i="2" s="1"/>
  <c r="O2794" i="2" a="1"/>
  <c r="O2794" i="2" s="1"/>
  <c r="O2795" i="2" a="1"/>
  <c r="O2795" i="2" s="1"/>
  <c r="O2796" i="2" a="1"/>
  <c r="O2796" i="2" s="1"/>
  <c r="O2797" i="2" a="1"/>
  <c r="O2797" i="2" s="1"/>
  <c r="O2798" i="2" a="1"/>
  <c r="O2798" i="2" s="1"/>
  <c r="O2799" i="2" a="1"/>
  <c r="O2799" i="2" s="1"/>
  <c r="O2800" i="2" a="1"/>
  <c r="O2800" i="2" s="1"/>
  <c r="O2801" i="2" a="1"/>
  <c r="O2801" i="2" s="1"/>
  <c r="O2802" i="2" a="1"/>
  <c r="O2802" i="2" s="1"/>
  <c r="O2803" i="2" a="1"/>
  <c r="O2803" i="2" s="1"/>
  <c r="O2804" i="2" a="1"/>
  <c r="O2804" i="2" s="1"/>
  <c r="O2805" i="2" a="1"/>
  <c r="O2805" i="2" s="1"/>
  <c r="O2806" i="2" a="1"/>
  <c r="O2806" i="2" s="1"/>
  <c r="O2807" i="2" a="1"/>
  <c r="O2807" i="2" s="1"/>
  <c r="O2808" i="2" a="1"/>
  <c r="O2808" i="2" s="1"/>
  <c r="O2809" i="2" a="1"/>
  <c r="O2809" i="2" s="1"/>
  <c r="O2810" i="2" a="1"/>
  <c r="O2810" i="2" s="1"/>
  <c r="O2811" i="2" a="1"/>
  <c r="O2811" i="2" s="1"/>
  <c r="O2812" i="2" a="1"/>
  <c r="O2812" i="2" s="1"/>
  <c r="O2813" i="2" a="1"/>
  <c r="O2813" i="2" s="1"/>
  <c r="O2814" i="2" a="1"/>
  <c r="O2814" i="2" s="1"/>
  <c r="O2815" i="2" a="1"/>
  <c r="O2815" i="2" s="1"/>
  <c r="O2816" i="2" a="1"/>
  <c r="O2816" i="2" s="1"/>
  <c r="O2817" i="2" a="1"/>
  <c r="O2817" i="2" s="1"/>
  <c r="O2818" i="2" a="1"/>
  <c r="O2818" i="2" s="1"/>
  <c r="O2819" i="2" a="1"/>
  <c r="O2819" i="2" s="1"/>
  <c r="O2820" i="2" a="1"/>
  <c r="O2820" i="2" s="1"/>
  <c r="O2821" i="2" a="1"/>
  <c r="O2821" i="2" s="1"/>
  <c r="O2822" i="2" a="1"/>
  <c r="O2822" i="2" s="1"/>
  <c r="O2823" i="2" a="1"/>
  <c r="O2823" i="2" s="1"/>
  <c r="O2824" i="2" a="1"/>
  <c r="O2824" i="2" s="1"/>
  <c r="O2825" i="2" a="1"/>
  <c r="O2825" i="2" s="1"/>
  <c r="O2826" i="2" a="1"/>
  <c r="O2826" i="2" s="1"/>
  <c r="O2827" i="2" a="1"/>
  <c r="O2827" i="2" s="1"/>
  <c r="O2828" i="2" a="1"/>
  <c r="O2828" i="2" s="1"/>
  <c r="O2829" i="2" a="1"/>
  <c r="O2829" i="2" s="1"/>
  <c r="O2830" i="2" a="1"/>
  <c r="O2830" i="2" s="1"/>
  <c r="O2831" i="2" a="1"/>
  <c r="O2831" i="2" s="1"/>
  <c r="O2832" i="2" a="1"/>
  <c r="O2832" i="2" s="1"/>
  <c r="O2833" i="2" a="1"/>
  <c r="O2833" i="2" s="1"/>
  <c r="O2834" i="2" a="1"/>
  <c r="O2834" i="2" s="1"/>
  <c r="O2835" i="2" a="1"/>
  <c r="O2835" i="2" s="1"/>
  <c r="O2836" i="2" a="1"/>
  <c r="O2836" i="2" s="1"/>
  <c r="O2837" i="2" a="1"/>
  <c r="O2837" i="2" s="1"/>
  <c r="O2838" i="2" a="1"/>
  <c r="O2838" i="2" s="1"/>
  <c r="O2839" i="2" a="1"/>
  <c r="O2839" i="2" s="1"/>
  <c r="O2840" i="2" a="1"/>
  <c r="O2840" i="2" s="1"/>
  <c r="O2841" i="2" a="1"/>
  <c r="O2841" i="2" s="1"/>
  <c r="O2842" i="2" a="1"/>
  <c r="O2842" i="2" s="1"/>
  <c r="O2843" i="2" a="1"/>
  <c r="O2843" i="2" s="1"/>
  <c r="O2844" i="2" a="1"/>
  <c r="O2844" i="2" s="1"/>
  <c r="O2845" i="2" a="1"/>
  <c r="O2845" i="2" s="1"/>
  <c r="O2846" i="2" a="1"/>
  <c r="O2846" i="2" s="1"/>
  <c r="O2847" i="2" a="1"/>
  <c r="O2847" i="2" s="1"/>
  <c r="O2848" i="2" a="1"/>
  <c r="O2848" i="2" s="1"/>
  <c r="O2849" i="2" a="1"/>
  <c r="O2849" i="2" s="1"/>
  <c r="O2850" i="2" a="1"/>
  <c r="O2850" i="2" s="1"/>
  <c r="O2851" i="2" a="1"/>
  <c r="O2851" i="2" s="1"/>
  <c r="O2852" i="2" a="1"/>
  <c r="O2852" i="2" s="1"/>
  <c r="O2853" i="2" a="1"/>
  <c r="O2853" i="2" s="1"/>
  <c r="O2854" i="2" a="1"/>
  <c r="O2854" i="2" s="1"/>
  <c r="O2855" i="2" a="1"/>
  <c r="O2855" i="2" s="1"/>
  <c r="O2856" i="2" a="1"/>
  <c r="O2856" i="2" s="1"/>
  <c r="O2857" i="2" a="1"/>
  <c r="O2857" i="2" s="1"/>
  <c r="O2858" i="2" a="1"/>
  <c r="O2858" i="2" s="1"/>
  <c r="O2859" i="2" a="1"/>
  <c r="O2859" i="2" s="1"/>
  <c r="O2860" i="2" a="1"/>
  <c r="O2860" i="2" s="1"/>
  <c r="O2861" i="2" a="1"/>
  <c r="O2861" i="2" s="1"/>
  <c r="O2862" i="2" a="1"/>
  <c r="O2862" i="2" s="1"/>
  <c r="O2863" i="2" a="1"/>
  <c r="O2863" i="2" s="1"/>
  <c r="O2864" i="2" a="1"/>
  <c r="O2864" i="2" s="1"/>
  <c r="O2865" i="2" a="1"/>
  <c r="O2865" i="2" s="1"/>
  <c r="O2866" i="2" a="1"/>
  <c r="O2866" i="2" s="1"/>
  <c r="O2867" i="2" a="1"/>
  <c r="O2867" i="2" s="1"/>
  <c r="O2868" i="2" a="1"/>
  <c r="O2868" i="2" s="1"/>
  <c r="O2869" i="2" a="1"/>
  <c r="O2869" i="2" s="1"/>
  <c r="O2870" i="2" a="1"/>
  <c r="O2870" i="2" s="1"/>
  <c r="O2871" i="2" a="1"/>
  <c r="O2871" i="2" s="1"/>
  <c r="O2872" i="2" a="1"/>
  <c r="O2872" i="2" s="1"/>
  <c r="O2873" i="2" a="1"/>
  <c r="O2873" i="2" s="1"/>
  <c r="O2874" i="2" a="1"/>
  <c r="O2874" i="2" s="1"/>
  <c r="O2875" i="2" a="1"/>
  <c r="O2875" i="2" s="1"/>
  <c r="O2876" i="2" a="1"/>
  <c r="O2876" i="2" s="1"/>
  <c r="O2877" i="2" a="1"/>
  <c r="O2877" i="2" s="1"/>
  <c r="O2878" i="2" a="1"/>
  <c r="O2878" i="2" s="1"/>
  <c r="O2879" i="2" a="1"/>
  <c r="O2879" i="2" s="1"/>
  <c r="O2880" i="2" a="1"/>
  <c r="O2880" i="2" s="1"/>
  <c r="O2881" i="2" a="1"/>
  <c r="O2881" i="2" s="1"/>
  <c r="O2882" i="2" a="1"/>
  <c r="O2882" i="2" s="1"/>
  <c r="O2883" i="2" a="1"/>
  <c r="O2883" i="2" s="1"/>
  <c r="O2884" i="2" a="1"/>
  <c r="O2884" i="2" s="1"/>
  <c r="O2885" i="2" a="1"/>
  <c r="O2885" i="2" s="1"/>
  <c r="O2886" i="2" a="1"/>
  <c r="O2886" i="2" s="1"/>
  <c r="O2887" i="2" a="1"/>
  <c r="O2887" i="2" s="1"/>
  <c r="O2888" i="2" a="1"/>
  <c r="O2888" i="2" s="1"/>
  <c r="O2889" i="2" a="1"/>
  <c r="O2889" i="2" s="1"/>
  <c r="O2890" i="2" a="1"/>
  <c r="O2890" i="2" s="1"/>
  <c r="O2891" i="2" a="1"/>
  <c r="O2891" i="2" s="1"/>
  <c r="O2892" i="2" a="1"/>
  <c r="O2892" i="2" s="1"/>
  <c r="O2893" i="2" a="1"/>
  <c r="O2893" i="2" s="1"/>
  <c r="O2894" i="2" a="1"/>
  <c r="O2894" i="2" s="1"/>
  <c r="O2895" i="2" a="1"/>
  <c r="O2895" i="2" s="1"/>
  <c r="O2896" i="2" a="1"/>
  <c r="O2896" i="2" s="1"/>
  <c r="O2897" i="2" a="1"/>
  <c r="O2897" i="2" s="1"/>
  <c r="O2898" i="2" a="1"/>
  <c r="O2898" i="2" s="1"/>
  <c r="O2899" i="2" a="1"/>
  <c r="O2899" i="2" s="1"/>
  <c r="O2900" i="2" a="1"/>
  <c r="O2900" i="2" s="1"/>
  <c r="O2901" i="2" a="1"/>
  <c r="O2901" i="2" s="1"/>
  <c r="O2902" i="2" a="1"/>
  <c r="O2902" i="2" s="1"/>
  <c r="O2903" i="2" a="1"/>
  <c r="O2903" i="2" s="1"/>
  <c r="O2904" i="2" a="1"/>
  <c r="O2904" i="2" s="1"/>
  <c r="O2905" i="2" a="1"/>
  <c r="O2905" i="2" s="1"/>
  <c r="O2906" i="2" a="1"/>
  <c r="O2906" i="2" s="1"/>
  <c r="O2907" i="2" a="1"/>
  <c r="O2907" i="2" s="1"/>
  <c r="O2908" i="2" a="1"/>
  <c r="O2908" i="2" s="1"/>
  <c r="O2909" i="2" a="1"/>
  <c r="O2909" i="2" s="1"/>
  <c r="O2910" i="2" a="1"/>
  <c r="O2910" i="2" s="1"/>
  <c r="O2911" i="2" a="1"/>
  <c r="O2911" i="2" s="1"/>
  <c r="O2912" i="2" a="1"/>
  <c r="O2912" i="2" s="1"/>
  <c r="O2913" i="2" a="1"/>
  <c r="O2913" i="2" s="1"/>
  <c r="O2914" i="2" a="1"/>
  <c r="O2914" i="2" s="1"/>
  <c r="O2915" i="2" a="1"/>
  <c r="O2915" i="2" s="1"/>
  <c r="O2916" i="2" a="1"/>
  <c r="O2916" i="2" s="1"/>
  <c r="O2917" i="2" a="1"/>
  <c r="O2917" i="2" s="1"/>
  <c r="O2918" i="2" a="1"/>
  <c r="O2918" i="2" s="1"/>
  <c r="O2919" i="2" a="1"/>
  <c r="O2919" i="2" s="1"/>
  <c r="O2920" i="2" a="1"/>
  <c r="O2920" i="2" s="1"/>
  <c r="O2921" i="2" a="1"/>
  <c r="O2921" i="2" s="1"/>
  <c r="O2922" i="2" a="1"/>
  <c r="O2922" i="2" s="1"/>
  <c r="O2923" i="2" a="1"/>
  <c r="O2923" i="2" s="1"/>
  <c r="O2924" i="2" a="1"/>
  <c r="O2924" i="2" s="1"/>
  <c r="O2925" i="2" a="1"/>
  <c r="O2925" i="2" s="1"/>
  <c r="O2926" i="2" a="1"/>
  <c r="O2926" i="2" s="1"/>
  <c r="O2927" i="2" a="1"/>
  <c r="O2927" i="2" s="1"/>
  <c r="O2928" i="2" a="1"/>
  <c r="O2928" i="2" s="1"/>
  <c r="O2929" i="2" a="1"/>
  <c r="O2929" i="2" s="1"/>
  <c r="O2930" i="2" a="1"/>
  <c r="O2930" i="2" s="1"/>
  <c r="O2931" i="2" a="1"/>
  <c r="O2931" i="2" s="1"/>
  <c r="O2932" i="2" a="1"/>
  <c r="O2932" i="2" s="1"/>
  <c r="O2933" i="2" a="1"/>
  <c r="O2933" i="2" s="1"/>
  <c r="O2934" i="2" a="1"/>
  <c r="O2934" i="2" s="1"/>
  <c r="O2935" i="2" a="1"/>
  <c r="O2935" i="2" s="1"/>
  <c r="O2936" i="2" a="1"/>
  <c r="O2936" i="2" s="1"/>
  <c r="O2937" i="2" a="1"/>
  <c r="O2937" i="2" s="1"/>
  <c r="O2938" i="2" a="1"/>
  <c r="O2938" i="2" s="1"/>
  <c r="O2939" i="2" a="1"/>
  <c r="O2939" i="2" s="1"/>
  <c r="O2940" i="2" a="1"/>
  <c r="O2940" i="2" s="1"/>
  <c r="O2941" i="2" a="1"/>
  <c r="O2941" i="2" s="1"/>
  <c r="O2942" i="2" a="1"/>
  <c r="O2942" i="2" s="1"/>
  <c r="O2943" i="2" a="1"/>
  <c r="O2943" i="2" s="1"/>
  <c r="O2944" i="2" a="1"/>
  <c r="O2944" i="2" s="1"/>
  <c r="O2945" i="2" a="1"/>
  <c r="O2945" i="2" s="1"/>
  <c r="O2946" i="2" a="1"/>
  <c r="O2946" i="2" s="1"/>
  <c r="O2947" i="2" a="1"/>
  <c r="O2947" i="2" s="1"/>
  <c r="O2948" i="2" a="1"/>
  <c r="O2948" i="2" s="1"/>
  <c r="O2949" i="2" a="1"/>
  <c r="O2949" i="2" s="1"/>
  <c r="O2950" i="2" a="1"/>
  <c r="O2950" i="2" s="1"/>
  <c r="O2951" i="2" a="1"/>
  <c r="O2951" i="2" s="1"/>
  <c r="O2952" i="2" a="1"/>
  <c r="O2952" i="2" s="1"/>
  <c r="O2953" i="2" a="1"/>
  <c r="O2953" i="2" s="1"/>
  <c r="O2954" i="2" a="1"/>
  <c r="O2954" i="2" s="1"/>
  <c r="O2955" i="2" a="1"/>
  <c r="O2955" i="2" s="1"/>
  <c r="O2956" i="2" a="1"/>
  <c r="O2956" i="2" s="1"/>
  <c r="O2957" i="2" a="1"/>
  <c r="O2957" i="2" s="1"/>
  <c r="O2958" i="2" a="1"/>
  <c r="O2958" i="2" s="1"/>
  <c r="O2959" i="2" a="1"/>
  <c r="O2959" i="2" s="1"/>
  <c r="O2960" i="2" a="1"/>
  <c r="O2960" i="2" s="1"/>
  <c r="O2961" i="2" a="1"/>
  <c r="O2961" i="2" s="1"/>
  <c r="O2962" i="2" a="1"/>
  <c r="O2962" i="2" s="1"/>
  <c r="O2963" i="2" a="1"/>
  <c r="O2963" i="2" s="1"/>
  <c r="O2964" i="2" a="1"/>
  <c r="O2964" i="2" s="1"/>
  <c r="O2965" i="2" a="1"/>
  <c r="O2965" i="2" s="1"/>
  <c r="O2966" i="2" a="1"/>
  <c r="O2966" i="2" s="1"/>
  <c r="O2967" i="2" a="1"/>
  <c r="O2967" i="2" s="1"/>
  <c r="O2968" i="2" a="1"/>
  <c r="O2968" i="2" s="1"/>
  <c r="O2969" i="2" a="1"/>
  <c r="O2969" i="2" s="1"/>
  <c r="O2970" i="2" a="1"/>
  <c r="O2970" i="2" s="1"/>
  <c r="O2971" i="2" a="1"/>
  <c r="O2971" i="2" s="1"/>
  <c r="O2972" i="2" a="1"/>
  <c r="O2972" i="2" s="1"/>
  <c r="O2973" i="2" a="1"/>
  <c r="O2973" i="2" s="1"/>
  <c r="O2974" i="2" a="1"/>
  <c r="O2974" i="2" s="1"/>
  <c r="O2975" i="2" a="1"/>
  <c r="O2975" i="2" s="1"/>
  <c r="O2976" i="2" a="1"/>
  <c r="O2976" i="2" s="1"/>
  <c r="O2977" i="2" a="1"/>
  <c r="O2977" i="2" s="1"/>
  <c r="O2978" i="2" a="1"/>
  <c r="O2978" i="2" s="1"/>
  <c r="O2979" i="2" a="1"/>
  <c r="O2979" i="2" s="1"/>
  <c r="O2980" i="2" a="1"/>
  <c r="O2980" i="2" s="1"/>
  <c r="O2981" i="2" a="1"/>
  <c r="O2981" i="2" s="1"/>
  <c r="O2982" i="2" a="1"/>
  <c r="O2982" i="2" s="1"/>
  <c r="O2983" i="2" a="1"/>
  <c r="O2983" i="2" s="1"/>
  <c r="O2984" i="2" a="1"/>
  <c r="O2984" i="2" s="1"/>
  <c r="O2985" i="2" a="1"/>
  <c r="O2985" i="2" s="1"/>
  <c r="O2986" i="2" a="1"/>
  <c r="O2986" i="2" s="1"/>
  <c r="O2987" i="2" a="1"/>
  <c r="O2987" i="2" s="1"/>
  <c r="O2988" i="2" a="1"/>
  <c r="O2988" i="2" s="1"/>
  <c r="O2989" i="2" a="1"/>
  <c r="O2989" i="2" s="1"/>
  <c r="O2990" i="2" a="1"/>
  <c r="O2990" i="2" s="1"/>
  <c r="O2991" i="2" a="1"/>
  <c r="O2991" i="2" s="1"/>
  <c r="O2992" i="2" a="1"/>
  <c r="O2992" i="2" s="1"/>
  <c r="O2993" i="2" a="1"/>
  <c r="O2993" i="2" s="1"/>
  <c r="O2994" i="2" a="1"/>
  <c r="O2994" i="2" s="1"/>
  <c r="O2995" i="2" a="1"/>
  <c r="O2995" i="2" s="1"/>
  <c r="O2996" i="2" a="1"/>
  <c r="O2996" i="2" s="1"/>
  <c r="O2997" i="2" a="1"/>
  <c r="O2997" i="2" s="1"/>
  <c r="O2998" i="2" a="1"/>
  <c r="O2998" i="2" s="1"/>
  <c r="O2999" i="2" a="1"/>
  <c r="O2999" i="2" s="1"/>
  <c r="O3000" i="2" a="1"/>
  <c r="O3000" i="2" s="1"/>
  <c r="O3001" i="2" a="1"/>
  <c r="O3001" i="2" s="1"/>
  <c r="O3002" i="2" a="1"/>
  <c r="O3002" i="2" s="1"/>
  <c r="O3003" i="2" a="1"/>
  <c r="O3003" i="2" s="1"/>
  <c r="O3004" i="2" a="1"/>
  <c r="O3004" i="2" s="1"/>
  <c r="O3005" i="2" a="1"/>
  <c r="O3005" i="2" s="1"/>
  <c r="O3006" i="2" a="1"/>
  <c r="O3006" i="2" s="1"/>
  <c r="O3007" i="2" a="1"/>
  <c r="O3007" i="2" s="1"/>
  <c r="O3008" i="2" a="1"/>
  <c r="O3008" i="2" s="1"/>
  <c r="O3009" i="2" a="1"/>
  <c r="O3009" i="2" s="1"/>
  <c r="O3010" i="2" a="1"/>
  <c r="O3010" i="2" s="1"/>
  <c r="O3011" i="2" a="1"/>
  <c r="O3011" i="2" s="1"/>
  <c r="O3012" i="2" a="1"/>
  <c r="O3012" i="2" s="1"/>
  <c r="O3013" i="2" a="1"/>
  <c r="O3013" i="2" s="1"/>
  <c r="O3014" i="2" a="1"/>
  <c r="O3014" i="2" s="1"/>
  <c r="O3015" i="2" a="1"/>
  <c r="O3015" i="2" s="1"/>
  <c r="O3016" i="2" a="1"/>
  <c r="O3016" i="2" s="1"/>
  <c r="O3017" i="2" a="1"/>
  <c r="O3017" i="2" s="1"/>
  <c r="O3018" i="2" a="1"/>
  <c r="O3018" i="2" s="1"/>
  <c r="M97" i="2" a="1"/>
  <c r="M97" i="2" s="1"/>
  <c r="M98" i="2" a="1"/>
  <c r="M98" i="2" s="1"/>
  <c r="M99" i="2" a="1"/>
  <c r="M99" i="2" s="1"/>
  <c r="M100" i="2" a="1"/>
  <c r="M100" i="2" s="1"/>
  <c r="M101" i="2" a="1"/>
  <c r="M101" i="2" s="1"/>
  <c r="M102" i="2" a="1"/>
  <c r="M102" i="2" s="1"/>
  <c r="M103" i="2" a="1"/>
  <c r="M103" i="2" s="1"/>
  <c r="M104" i="2" a="1"/>
  <c r="M104" i="2" s="1"/>
  <c r="M105" i="2" a="1"/>
  <c r="M105" i="2" s="1"/>
  <c r="M106" i="2" a="1"/>
  <c r="M106" i="2" s="1"/>
  <c r="M107" i="2" a="1"/>
  <c r="M107" i="2" s="1"/>
  <c r="M108" i="2" a="1"/>
  <c r="M108" i="2" s="1"/>
  <c r="M109" i="2" a="1"/>
  <c r="M109" i="2" s="1"/>
  <c r="M110" i="2" a="1"/>
  <c r="M110" i="2" s="1"/>
  <c r="M111" i="2" a="1"/>
  <c r="M111" i="2" s="1"/>
  <c r="M112" i="2" a="1"/>
  <c r="M112" i="2" s="1"/>
  <c r="M113" i="2" a="1"/>
  <c r="M113" i="2" s="1"/>
  <c r="M114" i="2" a="1"/>
  <c r="M114" i="2" s="1"/>
  <c r="M115" i="2" a="1"/>
  <c r="M115" i="2" s="1"/>
  <c r="M116" i="2" a="1"/>
  <c r="M116" i="2" s="1"/>
  <c r="M117" i="2" a="1"/>
  <c r="M117" i="2" s="1"/>
  <c r="M118" i="2" a="1"/>
  <c r="M118" i="2" s="1"/>
  <c r="M119" i="2" a="1"/>
  <c r="M119" i="2" s="1"/>
  <c r="M120" i="2" a="1"/>
  <c r="M120" i="2" s="1"/>
  <c r="M121" i="2" a="1"/>
  <c r="M121" i="2" s="1"/>
  <c r="M122" i="2" a="1"/>
  <c r="M122" i="2" s="1"/>
  <c r="M123" i="2" a="1"/>
  <c r="M123" i="2" s="1"/>
  <c r="M124" i="2" a="1"/>
  <c r="M124" i="2" s="1"/>
  <c r="M125" i="2" a="1"/>
  <c r="M125" i="2" s="1"/>
  <c r="M126" i="2" a="1"/>
  <c r="M126" i="2" s="1"/>
  <c r="M127" i="2" a="1"/>
  <c r="M127" i="2" s="1"/>
  <c r="M128" i="2" a="1"/>
  <c r="M128" i="2" s="1"/>
  <c r="M129" i="2" a="1"/>
  <c r="M129" i="2" s="1"/>
  <c r="M130" i="2" a="1"/>
  <c r="M130" i="2" s="1"/>
  <c r="M131" i="2" a="1"/>
  <c r="M131" i="2" s="1"/>
  <c r="M132" i="2" a="1"/>
  <c r="M132" i="2" s="1"/>
  <c r="M133" i="2" a="1"/>
  <c r="M133" i="2" s="1"/>
  <c r="M134" i="2" a="1"/>
  <c r="M134" i="2" s="1"/>
  <c r="M135" i="2" a="1"/>
  <c r="M135" i="2" s="1"/>
  <c r="M136" i="2" a="1"/>
  <c r="M136" i="2" s="1"/>
  <c r="M137" i="2" a="1"/>
  <c r="M137" i="2" s="1"/>
  <c r="M138" i="2" a="1"/>
  <c r="M138" i="2" s="1"/>
  <c r="M139" i="2" a="1"/>
  <c r="M139" i="2" s="1"/>
  <c r="M140" i="2" a="1"/>
  <c r="M140" i="2" s="1"/>
  <c r="M141" i="2" a="1"/>
  <c r="M141" i="2" s="1"/>
  <c r="M142" i="2" a="1"/>
  <c r="M142" i="2" s="1"/>
  <c r="M143" i="2" a="1"/>
  <c r="M143" i="2" s="1"/>
  <c r="M144" i="2" a="1"/>
  <c r="M144" i="2" s="1"/>
  <c r="M145" i="2" a="1"/>
  <c r="M145" i="2" s="1"/>
  <c r="M146" i="2" a="1"/>
  <c r="M146" i="2" s="1"/>
  <c r="M147" i="2" a="1"/>
  <c r="M147" i="2" s="1"/>
  <c r="M148" i="2" a="1"/>
  <c r="M148" i="2" s="1"/>
  <c r="M149" i="2" a="1"/>
  <c r="M149" i="2" s="1"/>
  <c r="M150" i="2" a="1"/>
  <c r="M150" i="2" s="1"/>
  <c r="M151" i="2" a="1"/>
  <c r="M151" i="2" s="1"/>
  <c r="M152" i="2" a="1"/>
  <c r="M152" i="2" s="1"/>
  <c r="M153" i="2" a="1"/>
  <c r="M153" i="2" s="1"/>
  <c r="M154" i="2" a="1"/>
  <c r="M154" i="2" s="1"/>
  <c r="M155" i="2" a="1"/>
  <c r="M155" i="2" s="1"/>
  <c r="M156" i="2" a="1"/>
  <c r="M156" i="2" s="1"/>
  <c r="M157" i="2" a="1"/>
  <c r="M157" i="2" s="1"/>
  <c r="M158" i="2" a="1"/>
  <c r="M158" i="2" s="1"/>
  <c r="M159" i="2" a="1"/>
  <c r="M159" i="2" s="1"/>
  <c r="M160" i="2" a="1"/>
  <c r="M160" i="2" s="1"/>
  <c r="M161" i="2" a="1"/>
  <c r="M161" i="2" s="1"/>
  <c r="M162" i="2" a="1"/>
  <c r="M162" i="2" s="1"/>
  <c r="M163" i="2" a="1"/>
  <c r="M163" i="2" s="1"/>
  <c r="M164" i="2" a="1"/>
  <c r="M164" i="2" s="1"/>
  <c r="M165" i="2" a="1"/>
  <c r="M165" i="2" s="1"/>
  <c r="M166" i="2" a="1"/>
  <c r="M166" i="2" s="1"/>
  <c r="M167" i="2" a="1"/>
  <c r="M167" i="2" s="1"/>
  <c r="M168" i="2" a="1"/>
  <c r="M168" i="2" s="1"/>
  <c r="M169" i="2" a="1"/>
  <c r="M169" i="2" s="1"/>
  <c r="M170" i="2" a="1"/>
  <c r="M170" i="2" s="1"/>
  <c r="M171" i="2" a="1"/>
  <c r="M171" i="2" s="1"/>
  <c r="M172" i="2" a="1"/>
  <c r="M172" i="2" s="1"/>
  <c r="M173" i="2" a="1"/>
  <c r="M173" i="2" s="1"/>
  <c r="M174" i="2" a="1"/>
  <c r="M174" i="2" s="1"/>
  <c r="M175" i="2" a="1"/>
  <c r="M175" i="2" s="1"/>
  <c r="M176" i="2" a="1"/>
  <c r="M176" i="2" s="1"/>
  <c r="M177" i="2" a="1"/>
  <c r="M177" i="2" s="1"/>
  <c r="M178" i="2" a="1"/>
  <c r="M178" i="2" s="1"/>
  <c r="M179" i="2" a="1"/>
  <c r="M179" i="2" s="1"/>
  <c r="M180" i="2" a="1"/>
  <c r="M180" i="2" s="1"/>
  <c r="M181" i="2" a="1"/>
  <c r="M181" i="2" s="1"/>
  <c r="M182" i="2" a="1"/>
  <c r="M182" i="2" s="1"/>
  <c r="M183" i="2" a="1"/>
  <c r="M183" i="2" s="1"/>
  <c r="M184" i="2" a="1"/>
  <c r="M184" i="2" s="1"/>
  <c r="M185" i="2" a="1"/>
  <c r="M185" i="2" s="1"/>
  <c r="M186" i="2" a="1"/>
  <c r="M186" i="2" s="1"/>
  <c r="M187" i="2" a="1"/>
  <c r="M187" i="2" s="1"/>
  <c r="M188" i="2" a="1"/>
  <c r="M188" i="2" s="1"/>
  <c r="M189" i="2" a="1"/>
  <c r="M189" i="2" s="1"/>
  <c r="M190" i="2" a="1"/>
  <c r="M190" i="2" s="1"/>
  <c r="M191" i="2" a="1"/>
  <c r="M191" i="2" s="1"/>
  <c r="M192" i="2" a="1"/>
  <c r="M192" i="2" s="1"/>
  <c r="M193" i="2" a="1"/>
  <c r="M193" i="2" s="1"/>
  <c r="M194" i="2" a="1"/>
  <c r="M194" i="2" s="1"/>
  <c r="M195" i="2" a="1"/>
  <c r="M195" i="2" s="1"/>
  <c r="M196" i="2" a="1"/>
  <c r="M196" i="2" s="1"/>
  <c r="M197" i="2" a="1"/>
  <c r="M197" i="2" s="1"/>
  <c r="M198" i="2" a="1"/>
  <c r="M198" i="2" s="1"/>
  <c r="M199" i="2" a="1"/>
  <c r="M199" i="2" s="1"/>
  <c r="M200" i="2" a="1"/>
  <c r="M200" i="2" s="1"/>
  <c r="M201" i="2" a="1"/>
  <c r="M201" i="2" s="1"/>
  <c r="M202" i="2" a="1"/>
  <c r="M202" i="2" s="1"/>
  <c r="M203" i="2" a="1"/>
  <c r="M203" i="2" s="1"/>
  <c r="M204" i="2" a="1"/>
  <c r="M204" i="2" s="1"/>
  <c r="M205" i="2" a="1"/>
  <c r="M205" i="2" s="1"/>
  <c r="M206" i="2" a="1"/>
  <c r="M206" i="2" s="1"/>
  <c r="M207" i="2" a="1"/>
  <c r="M207" i="2" s="1"/>
  <c r="M208" i="2" a="1"/>
  <c r="M208" i="2" s="1"/>
  <c r="M209" i="2" a="1"/>
  <c r="M209" i="2" s="1"/>
  <c r="M210" i="2" a="1"/>
  <c r="M210" i="2" s="1"/>
  <c r="M211" i="2" a="1"/>
  <c r="M211" i="2" s="1"/>
  <c r="M212" i="2" a="1"/>
  <c r="M212" i="2" s="1"/>
  <c r="M213" i="2" a="1"/>
  <c r="M213" i="2" s="1"/>
  <c r="M214" i="2" a="1"/>
  <c r="M214" i="2" s="1"/>
  <c r="M215" i="2" a="1"/>
  <c r="M215" i="2" s="1"/>
  <c r="M216" i="2" a="1"/>
  <c r="M216" i="2" s="1"/>
  <c r="M217" i="2" a="1"/>
  <c r="M217" i="2" s="1"/>
  <c r="M218" i="2" a="1"/>
  <c r="M218" i="2" s="1"/>
  <c r="M219" i="2" a="1"/>
  <c r="M219" i="2" s="1"/>
  <c r="M220" i="2" a="1"/>
  <c r="M220" i="2" s="1"/>
  <c r="M221" i="2" a="1"/>
  <c r="M221" i="2" s="1"/>
  <c r="M222" i="2" a="1"/>
  <c r="M222" i="2" s="1"/>
  <c r="M223" i="2" a="1"/>
  <c r="M223" i="2" s="1"/>
  <c r="M224" i="2" a="1"/>
  <c r="M224" i="2" s="1"/>
  <c r="M225" i="2" a="1"/>
  <c r="M225" i="2" s="1"/>
  <c r="M226" i="2" a="1"/>
  <c r="M226" i="2" s="1"/>
  <c r="M227" i="2" a="1"/>
  <c r="M227" i="2" s="1"/>
  <c r="M228" i="2" a="1"/>
  <c r="M228" i="2" s="1"/>
  <c r="M229" i="2" a="1"/>
  <c r="M229" i="2" s="1"/>
  <c r="M230" i="2" a="1"/>
  <c r="M230" i="2" s="1"/>
  <c r="M231" i="2" a="1"/>
  <c r="M231" i="2" s="1"/>
  <c r="M232" i="2" a="1"/>
  <c r="M232" i="2" s="1"/>
  <c r="M233" i="2" a="1"/>
  <c r="M233" i="2" s="1"/>
  <c r="M234" i="2" a="1"/>
  <c r="M234" i="2" s="1"/>
  <c r="M235" i="2" a="1"/>
  <c r="M235" i="2" s="1"/>
  <c r="M236" i="2" a="1"/>
  <c r="M236" i="2" s="1"/>
  <c r="M237" i="2" a="1"/>
  <c r="M237" i="2" s="1"/>
  <c r="M238" i="2" a="1"/>
  <c r="M238" i="2" s="1"/>
  <c r="M239" i="2" a="1"/>
  <c r="M239" i="2" s="1"/>
  <c r="M240" i="2" a="1"/>
  <c r="M240" i="2" s="1"/>
  <c r="M241" i="2" a="1"/>
  <c r="M241" i="2" s="1"/>
  <c r="M242" i="2" a="1"/>
  <c r="M242" i="2" s="1"/>
  <c r="M243" i="2" a="1"/>
  <c r="M243" i="2" s="1"/>
  <c r="M244" i="2" a="1"/>
  <c r="M244" i="2" s="1"/>
  <c r="M245" i="2" a="1"/>
  <c r="M245" i="2" s="1"/>
  <c r="M246" i="2" a="1"/>
  <c r="M246" i="2" s="1"/>
  <c r="M247" i="2" a="1"/>
  <c r="M247" i="2" s="1"/>
  <c r="M248" i="2" a="1"/>
  <c r="M248" i="2" s="1"/>
  <c r="M249" i="2" a="1"/>
  <c r="M249" i="2" s="1"/>
  <c r="M250" i="2" a="1"/>
  <c r="M250" i="2" s="1"/>
  <c r="M251" i="2" a="1"/>
  <c r="M251" i="2" s="1"/>
  <c r="M252" i="2" a="1"/>
  <c r="M252" i="2" s="1"/>
  <c r="M253" i="2" a="1"/>
  <c r="M253" i="2" s="1"/>
  <c r="M254" i="2" a="1"/>
  <c r="M254" i="2" s="1"/>
  <c r="M255" i="2" a="1"/>
  <c r="M255" i="2" s="1"/>
  <c r="M256" i="2" a="1"/>
  <c r="M256" i="2" s="1"/>
  <c r="M257" i="2" a="1"/>
  <c r="M257" i="2" s="1"/>
  <c r="M258" i="2" a="1"/>
  <c r="M258" i="2" s="1"/>
  <c r="M259" i="2" a="1"/>
  <c r="M259" i="2" s="1"/>
  <c r="M260" i="2" a="1"/>
  <c r="M260" i="2" s="1"/>
  <c r="M261" i="2" a="1"/>
  <c r="M261" i="2" s="1"/>
  <c r="M262" i="2" a="1"/>
  <c r="M262" i="2" s="1"/>
  <c r="M263" i="2" a="1"/>
  <c r="M263" i="2" s="1"/>
  <c r="M264" i="2" a="1"/>
  <c r="M264" i="2" s="1"/>
  <c r="M265" i="2" a="1"/>
  <c r="M265" i="2" s="1"/>
  <c r="M266" i="2" a="1"/>
  <c r="M266" i="2" s="1"/>
  <c r="M267" i="2" a="1"/>
  <c r="M267" i="2" s="1"/>
  <c r="M268" i="2" a="1"/>
  <c r="M268" i="2" s="1"/>
  <c r="M269" i="2" a="1"/>
  <c r="M269" i="2" s="1"/>
  <c r="M270" i="2" a="1"/>
  <c r="M270" i="2" s="1"/>
  <c r="M271" i="2" a="1"/>
  <c r="M271" i="2" s="1"/>
  <c r="M272" i="2" a="1"/>
  <c r="M272" i="2" s="1"/>
  <c r="M273" i="2" a="1"/>
  <c r="M273" i="2" s="1"/>
  <c r="M274" i="2" a="1"/>
  <c r="M274" i="2" s="1"/>
  <c r="M275" i="2" a="1"/>
  <c r="M275" i="2" s="1"/>
  <c r="M276" i="2" a="1"/>
  <c r="M276" i="2" s="1"/>
  <c r="M277" i="2" a="1"/>
  <c r="M277" i="2" s="1"/>
  <c r="M278" i="2" a="1"/>
  <c r="M278" i="2" s="1"/>
  <c r="M279" i="2" a="1"/>
  <c r="M279" i="2" s="1"/>
  <c r="M280" i="2" a="1"/>
  <c r="M280" i="2" s="1"/>
  <c r="M281" i="2" a="1"/>
  <c r="M281" i="2" s="1"/>
  <c r="M282" i="2" a="1"/>
  <c r="M282" i="2" s="1"/>
  <c r="M283" i="2" a="1"/>
  <c r="M283" i="2" s="1"/>
  <c r="M284" i="2" a="1"/>
  <c r="M284" i="2" s="1"/>
  <c r="M285" i="2" a="1"/>
  <c r="M285" i="2" s="1"/>
  <c r="M286" i="2" a="1"/>
  <c r="M286" i="2" s="1"/>
  <c r="M287" i="2" a="1"/>
  <c r="M287" i="2" s="1"/>
  <c r="M288" i="2" a="1"/>
  <c r="M288" i="2" s="1"/>
  <c r="M289" i="2" a="1"/>
  <c r="M289" i="2" s="1"/>
  <c r="M290" i="2" a="1"/>
  <c r="M290" i="2" s="1"/>
  <c r="M291" i="2" a="1"/>
  <c r="M291" i="2" s="1"/>
  <c r="M292" i="2" a="1"/>
  <c r="M292" i="2" s="1"/>
  <c r="M293" i="2" a="1"/>
  <c r="M293" i="2" s="1"/>
  <c r="M294" i="2" a="1"/>
  <c r="M294" i="2" s="1"/>
  <c r="M295" i="2" a="1"/>
  <c r="M295" i="2" s="1"/>
  <c r="M296" i="2" a="1"/>
  <c r="M296" i="2" s="1"/>
  <c r="M297" i="2" a="1"/>
  <c r="M297" i="2" s="1"/>
  <c r="M298" i="2" a="1"/>
  <c r="M298" i="2" s="1"/>
  <c r="M299" i="2" a="1"/>
  <c r="M299" i="2" s="1"/>
  <c r="M300" i="2" a="1"/>
  <c r="M300" i="2" s="1"/>
  <c r="M301" i="2" a="1"/>
  <c r="M301" i="2" s="1"/>
  <c r="M302" i="2" a="1"/>
  <c r="M302" i="2" s="1"/>
  <c r="M303" i="2" a="1"/>
  <c r="M303" i="2" s="1"/>
  <c r="M304" i="2" a="1"/>
  <c r="M304" i="2" s="1"/>
  <c r="M305" i="2" a="1"/>
  <c r="M305" i="2" s="1"/>
  <c r="M306" i="2" a="1"/>
  <c r="M306" i="2" s="1"/>
  <c r="M307" i="2" a="1"/>
  <c r="M307" i="2" s="1"/>
  <c r="M308" i="2" a="1"/>
  <c r="M308" i="2" s="1"/>
  <c r="M309" i="2" a="1"/>
  <c r="M309" i="2" s="1"/>
  <c r="M310" i="2" a="1"/>
  <c r="M310" i="2" s="1"/>
  <c r="M311" i="2" a="1"/>
  <c r="M311" i="2" s="1"/>
  <c r="M312" i="2" a="1"/>
  <c r="M312" i="2" s="1"/>
  <c r="M313" i="2" a="1"/>
  <c r="M313" i="2" s="1"/>
  <c r="M314" i="2" a="1"/>
  <c r="M314" i="2" s="1"/>
  <c r="M315" i="2" a="1"/>
  <c r="M315" i="2" s="1"/>
  <c r="M316" i="2" a="1"/>
  <c r="M316" i="2" s="1"/>
  <c r="M317" i="2" a="1"/>
  <c r="M317" i="2" s="1"/>
  <c r="M318" i="2" a="1"/>
  <c r="M318" i="2" s="1"/>
  <c r="M319" i="2" a="1"/>
  <c r="M319" i="2" s="1"/>
  <c r="M320" i="2" a="1"/>
  <c r="M320" i="2" s="1"/>
  <c r="M321" i="2" a="1"/>
  <c r="M321" i="2" s="1"/>
  <c r="M322" i="2" a="1"/>
  <c r="M322" i="2" s="1"/>
  <c r="M323" i="2" a="1"/>
  <c r="M323" i="2" s="1"/>
  <c r="M324" i="2" a="1"/>
  <c r="M324" i="2" s="1"/>
  <c r="M325" i="2" a="1"/>
  <c r="M325" i="2" s="1"/>
  <c r="M326" i="2" a="1"/>
  <c r="M326" i="2" s="1"/>
  <c r="M327" i="2" a="1"/>
  <c r="M327" i="2" s="1"/>
  <c r="M328" i="2" a="1"/>
  <c r="M328" i="2" s="1"/>
  <c r="M329" i="2" a="1"/>
  <c r="M329" i="2" s="1"/>
  <c r="M330" i="2" a="1"/>
  <c r="M330" i="2" s="1"/>
  <c r="M331" i="2" a="1"/>
  <c r="M331" i="2" s="1"/>
  <c r="M332" i="2" a="1"/>
  <c r="M332" i="2" s="1"/>
  <c r="M333" i="2" a="1"/>
  <c r="M333" i="2" s="1"/>
  <c r="M334" i="2" a="1"/>
  <c r="M334" i="2" s="1"/>
  <c r="M335" i="2" a="1"/>
  <c r="M335" i="2" s="1"/>
  <c r="M336" i="2" a="1"/>
  <c r="M336" i="2" s="1"/>
  <c r="M337" i="2" a="1"/>
  <c r="M337" i="2" s="1"/>
  <c r="M338" i="2" a="1"/>
  <c r="M338" i="2" s="1"/>
  <c r="M339" i="2" a="1"/>
  <c r="M339" i="2" s="1"/>
  <c r="M340" i="2" a="1"/>
  <c r="M340" i="2" s="1"/>
  <c r="M341" i="2" a="1"/>
  <c r="M341" i="2" s="1"/>
  <c r="M342" i="2" a="1"/>
  <c r="M342" i="2" s="1"/>
  <c r="M343" i="2" a="1"/>
  <c r="M343" i="2" s="1"/>
  <c r="M344" i="2" a="1"/>
  <c r="M344" i="2" s="1"/>
  <c r="M345" i="2" a="1"/>
  <c r="M345" i="2" s="1"/>
  <c r="M346" i="2" a="1"/>
  <c r="M346" i="2" s="1"/>
  <c r="M347" i="2" a="1"/>
  <c r="M347" i="2" s="1"/>
  <c r="M348" i="2" a="1"/>
  <c r="M348" i="2" s="1"/>
  <c r="M349" i="2" a="1"/>
  <c r="M349" i="2" s="1"/>
  <c r="M350" i="2" a="1"/>
  <c r="M350" i="2" s="1"/>
  <c r="M351" i="2" a="1"/>
  <c r="M351" i="2" s="1"/>
  <c r="M352" i="2" a="1"/>
  <c r="M352" i="2" s="1"/>
  <c r="M353" i="2" a="1"/>
  <c r="M353" i="2" s="1"/>
  <c r="M354" i="2" a="1"/>
  <c r="M354" i="2" s="1"/>
  <c r="M355" i="2" a="1"/>
  <c r="M355" i="2" s="1"/>
  <c r="M356" i="2" a="1"/>
  <c r="M356" i="2" s="1"/>
  <c r="M357" i="2" a="1"/>
  <c r="M357" i="2" s="1"/>
  <c r="M358" i="2" a="1"/>
  <c r="M358" i="2" s="1"/>
  <c r="M359" i="2" a="1"/>
  <c r="M359" i="2" s="1"/>
  <c r="M360" i="2" a="1"/>
  <c r="M360" i="2" s="1"/>
  <c r="M361" i="2" a="1"/>
  <c r="M361" i="2" s="1"/>
  <c r="M362" i="2" a="1"/>
  <c r="M362" i="2" s="1"/>
  <c r="M363" i="2" a="1"/>
  <c r="M363" i="2" s="1"/>
  <c r="M364" i="2" a="1"/>
  <c r="M364" i="2" s="1"/>
  <c r="M365" i="2" a="1"/>
  <c r="M365" i="2" s="1"/>
  <c r="M366" i="2" a="1"/>
  <c r="M366" i="2" s="1"/>
  <c r="M367" i="2" a="1"/>
  <c r="M367" i="2" s="1"/>
  <c r="M368" i="2" a="1"/>
  <c r="M368" i="2" s="1"/>
  <c r="M369" i="2" a="1"/>
  <c r="M369" i="2" s="1"/>
  <c r="M370" i="2" a="1"/>
  <c r="M370" i="2" s="1"/>
  <c r="M371" i="2" a="1"/>
  <c r="M371" i="2" s="1"/>
  <c r="M372" i="2" a="1"/>
  <c r="M372" i="2" s="1"/>
  <c r="M373" i="2" a="1"/>
  <c r="M373" i="2" s="1"/>
  <c r="M374" i="2" a="1"/>
  <c r="M374" i="2" s="1"/>
  <c r="M375" i="2" a="1"/>
  <c r="M375" i="2" s="1"/>
  <c r="M376" i="2" a="1"/>
  <c r="M376" i="2" s="1"/>
  <c r="M377" i="2" a="1"/>
  <c r="M377" i="2" s="1"/>
  <c r="M378" i="2" a="1"/>
  <c r="M378" i="2" s="1"/>
  <c r="M379" i="2" a="1"/>
  <c r="M379" i="2" s="1"/>
  <c r="M380" i="2" a="1"/>
  <c r="M380" i="2" s="1"/>
  <c r="M381" i="2" a="1"/>
  <c r="M381" i="2" s="1"/>
  <c r="M382" i="2" a="1"/>
  <c r="M382" i="2" s="1"/>
  <c r="M383" i="2" a="1"/>
  <c r="M383" i="2" s="1"/>
  <c r="M384" i="2" a="1"/>
  <c r="M384" i="2" s="1"/>
  <c r="M385" i="2" a="1"/>
  <c r="M385" i="2" s="1"/>
  <c r="M386" i="2" a="1"/>
  <c r="M386" i="2" s="1"/>
  <c r="M387" i="2" a="1"/>
  <c r="M387" i="2" s="1"/>
  <c r="M388" i="2" a="1"/>
  <c r="M388" i="2" s="1"/>
  <c r="M389" i="2" a="1"/>
  <c r="M389" i="2" s="1"/>
  <c r="M390" i="2" a="1"/>
  <c r="M390" i="2" s="1"/>
  <c r="M391" i="2" a="1"/>
  <c r="M391" i="2" s="1"/>
  <c r="M392" i="2" a="1"/>
  <c r="M392" i="2" s="1"/>
  <c r="M393" i="2" a="1"/>
  <c r="M393" i="2" s="1"/>
  <c r="M394" i="2" a="1"/>
  <c r="M394" i="2" s="1"/>
  <c r="M395" i="2" a="1"/>
  <c r="M395" i="2" s="1"/>
  <c r="M396" i="2" a="1"/>
  <c r="M396" i="2" s="1"/>
  <c r="M397" i="2" a="1"/>
  <c r="M397" i="2" s="1"/>
  <c r="M398" i="2" a="1"/>
  <c r="M398" i="2" s="1"/>
  <c r="M399" i="2" a="1"/>
  <c r="M399" i="2" s="1"/>
  <c r="M400" i="2" a="1"/>
  <c r="M400" i="2" s="1"/>
  <c r="M401" i="2" a="1"/>
  <c r="M401" i="2" s="1"/>
  <c r="M402" i="2" a="1"/>
  <c r="M402" i="2" s="1"/>
  <c r="M403" i="2" a="1"/>
  <c r="M403" i="2" s="1"/>
  <c r="M404" i="2" a="1"/>
  <c r="M404" i="2" s="1"/>
  <c r="M405" i="2" a="1"/>
  <c r="M405" i="2" s="1"/>
  <c r="M406" i="2" a="1"/>
  <c r="M406" i="2" s="1"/>
  <c r="M407" i="2" a="1"/>
  <c r="M407" i="2" s="1"/>
  <c r="M408" i="2" a="1"/>
  <c r="M408" i="2" s="1"/>
  <c r="M409" i="2" a="1"/>
  <c r="M409" i="2" s="1"/>
  <c r="M410" i="2" a="1"/>
  <c r="M410" i="2" s="1"/>
  <c r="M411" i="2" a="1"/>
  <c r="M411" i="2" s="1"/>
  <c r="M412" i="2" a="1"/>
  <c r="M412" i="2" s="1"/>
  <c r="M413" i="2" a="1"/>
  <c r="M413" i="2" s="1"/>
  <c r="M414" i="2" a="1"/>
  <c r="M414" i="2" s="1"/>
  <c r="M415" i="2" a="1"/>
  <c r="M415" i="2" s="1"/>
  <c r="M416" i="2" a="1"/>
  <c r="M416" i="2" s="1"/>
  <c r="M417" i="2" a="1"/>
  <c r="M417" i="2" s="1"/>
  <c r="M418" i="2" a="1"/>
  <c r="M418" i="2" s="1"/>
  <c r="M419" i="2" a="1"/>
  <c r="M419" i="2" s="1"/>
  <c r="M420" i="2" a="1"/>
  <c r="M420" i="2" s="1"/>
  <c r="M421" i="2" a="1"/>
  <c r="M421" i="2" s="1"/>
  <c r="M422" i="2" a="1"/>
  <c r="M422" i="2" s="1"/>
  <c r="M423" i="2" a="1"/>
  <c r="M423" i="2" s="1"/>
  <c r="M424" i="2" a="1"/>
  <c r="M424" i="2" s="1"/>
  <c r="M425" i="2" a="1"/>
  <c r="M425" i="2" s="1"/>
  <c r="M426" i="2" a="1"/>
  <c r="M426" i="2" s="1"/>
  <c r="M427" i="2" a="1"/>
  <c r="M427" i="2" s="1"/>
  <c r="M428" i="2" a="1"/>
  <c r="M428" i="2" s="1"/>
  <c r="M429" i="2" a="1"/>
  <c r="M429" i="2" s="1"/>
  <c r="M430" i="2" a="1"/>
  <c r="M430" i="2" s="1"/>
  <c r="M431" i="2" a="1"/>
  <c r="M431" i="2" s="1"/>
  <c r="M432" i="2" a="1"/>
  <c r="M432" i="2" s="1"/>
  <c r="M433" i="2" a="1"/>
  <c r="M433" i="2" s="1"/>
  <c r="M434" i="2" a="1"/>
  <c r="M434" i="2" s="1"/>
  <c r="M435" i="2" a="1"/>
  <c r="M435" i="2" s="1"/>
  <c r="M436" i="2" a="1"/>
  <c r="M436" i="2" s="1"/>
  <c r="M437" i="2" a="1"/>
  <c r="M437" i="2" s="1"/>
  <c r="M438" i="2" a="1"/>
  <c r="M438" i="2" s="1"/>
  <c r="M439" i="2" a="1"/>
  <c r="M439" i="2" s="1"/>
  <c r="M440" i="2" a="1"/>
  <c r="M440" i="2" s="1"/>
  <c r="M441" i="2" a="1"/>
  <c r="M441" i="2" s="1"/>
  <c r="M442" i="2" a="1"/>
  <c r="M442" i="2" s="1"/>
  <c r="M443" i="2" a="1"/>
  <c r="M443" i="2" s="1"/>
  <c r="M444" i="2" a="1"/>
  <c r="M444" i="2" s="1"/>
  <c r="M445" i="2" a="1"/>
  <c r="M445" i="2" s="1"/>
  <c r="M446" i="2" a="1"/>
  <c r="M446" i="2" s="1"/>
  <c r="M447" i="2" a="1"/>
  <c r="M447" i="2" s="1"/>
  <c r="M448" i="2" a="1"/>
  <c r="M448" i="2" s="1"/>
  <c r="M449" i="2" a="1"/>
  <c r="M449" i="2" s="1"/>
  <c r="M450" i="2" a="1"/>
  <c r="M450" i="2" s="1"/>
  <c r="M451" i="2" a="1"/>
  <c r="M451" i="2" s="1"/>
  <c r="M452" i="2" a="1"/>
  <c r="M452" i="2" s="1"/>
  <c r="M453" i="2" a="1"/>
  <c r="M453" i="2" s="1"/>
  <c r="M454" i="2" a="1"/>
  <c r="M454" i="2" s="1"/>
  <c r="M455" i="2" a="1"/>
  <c r="M455" i="2" s="1"/>
  <c r="M456" i="2" a="1"/>
  <c r="M456" i="2" s="1"/>
  <c r="M457" i="2" a="1"/>
  <c r="M457" i="2" s="1"/>
  <c r="M458" i="2" a="1"/>
  <c r="M458" i="2" s="1"/>
  <c r="M459" i="2" a="1"/>
  <c r="M459" i="2" s="1"/>
  <c r="M460" i="2" a="1"/>
  <c r="M460" i="2" s="1"/>
  <c r="M461" i="2" a="1"/>
  <c r="M461" i="2" s="1"/>
  <c r="M462" i="2" a="1"/>
  <c r="M462" i="2" s="1"/>
  <c r="M463" i="2" a="1"/>
  <c r="M463" i="2" s="1"/>
  <c r="M464" i="2" a="1"/>
  <c r="M464" i="2" s="1"/>
  <c r="M465" i="2" a="1"/>
  <c r="M465" i="2" s="1"/>
  <c r="M466" i="2" a="1"/>
  <c r="M466" i="2" s="1"/>
  <c r="M467" i="2" a="1"/>
  <c r="M467" i="2" s="1"/>
  <c r="M468" i="2" a="1"/>
  <c r="M468" i="2" s="1"/>
  <c r="M469" i="2" a="1"/>
  <c r="M469" i="2" s="1"/>
  <c r="M470" i="2" a="1"/>
  <c r="M470" i="2" s="1"/>
  <c r="M471" i="2" a="1"/>
  <c r="M471" i="2" s="1"/>
  <c r="M472" i="2" a="1"/>
  <c r="M472" i="2" s="1"/>
  <c r="M473" i="2" a="1"/>
  <c r="M473" i="2" s="1"/>
  <c r="M474" i="2" a="1"/>
  <c r="M474" i="2" s="1"/>
  <c r="M475" i="2" a="1"/>
  <c r="M475" i="2" s="1"/>
  <c r="M476" i="2" a="1"/>
  <c r="M476" i="2" s="1"/>
  <c r="M477" i="2" a="1"/>
  <c r="M477" i="2" s="1"/>
  <c r="M478" i="2" a="1"/>
  <c r="M478" i="2" s="1"/>
  <c r="M479" i="2" a="1"/>
  <c r="M479" i="2" s="1"/>
  <c r="M480" i="2" a="1"/>
  <c r="M480" i="2" s="1"/>
  <c r="M481" i="2" a="1"/>
  <c r="M481" i="2" s="1"/>
  <c r="M482" i="2" a="1"/>
  <c r="M482" i="2" s="1"/>
  <c r="M483" i="2" a="1"/>
  <c r="M483" i="2" s="1"/>
  <c r="M484" i="2" a="1"/>
  <c r="M484" i="2" s="1"/>
  <c r="M485" i="2" a="1"/>
  <c r="M485" i="2" s="1"/>
  <c r="M486" i="2" a="1"/>
  <c r="M486" i="2" s="1"/>
  <c r="M487" i="2" a="1"/>
  <c r="M487" i="2" s="1"/>
  <c r="M488" i="2" a="1"/>
  <c r="M488" i="2" s="1"/>
  <c r="M489" i="2" a="1"/>
  <c r="M489" i="2" s="1"/>
  <c r="M490" i="2" a="1"/>
  <c r="M490" i="2" s="1"/>
  <c r="M491" i="2" a="1"/>
  <c r="M491" i="2" s="1"/>
  <c r="M492" i="2" a="1"/>
  <c r="M492" i="2" s="1"/>
  <c r="M493" i="2" a="1"/>
  <c r="M493" i="2" s="1"/>
  <c r="M494" i="2" a="1"/>
  <c r="M494" i="2" s="1"/>
  <c r="M495" i="2" a="1"/>
  <c r="M495" i="2" s="1"/>
  <c r="M496" i="2" a="1"/>
  <c r="M496" i="2" s="1"/>
  <c r="M497" i="2" a="1"/>
  <c r="M497" i="2" s="1"/>
  <c r="M498" i="2" a="1"/>
  <c r="M498" i="2" s="1"/>
  <c r="M499" i="2" a="1"/>
  <c r="M499" i="2" s="1"/>
  <c r="M500" i="2" a="1"/>
  <c r="M500" i="2" s="1"/>
  <c r="M501" i="2" a="1"/>
  <c r="M501" i="2" s="1"/>
  <c r="M502" i="2" a="1"/>
  <c r="M502" i="2" s="1"/>
  <c r="M503" i="2" a="1"/>
  <c r="M503" i="2" s="1"/>
  <c r="M504" i="2" a="1"/>
  <c r="M504" i="2" s="1"/>
  <c r="M505" i="2" a="1"/>
  <c r="M505" i="2" s="1"/>
  <c r="M506" i="2" a="1"/>
  <c r="M506" i="2" s="1"/>
  <c r="M507" i="2" a="1"/>
  <c r="M507" i="2" s="1"/>
  <c r="M508" i="2" a="1"/>
  <c r="M508" i="2" s="1"/>
  <c r="M509" i="2" a="1"/>
  <c r="M509" i="2" s="1"/>
  <c r="M510" i="2" a="1"/>
  <c r="M510" i="2" s="1"/>
  <c r="M511" i="2" a="1"/>
  <c r="M511" i="2" s="1"/>
  <c r="M512" i="2" a="1"/>
  <c r="M512" i="2" s="1"/>
  <c r="M513" i="2" a="1"/>
  <c r="M513" i="2" s="1"/>
  <c r="M514" i="2" a="1"/>
  <c r="M514" i="2" s="1"/>
  <c r="M515" i="2" a="1"/>
  <c r="M515" i="2" s="1"/>
  <c r="M516" i="2" a="1"/>
  <c r="M516" i="2" s="1"/>
  <c r="M517" i="2" a="1"/>
  <c r="M517" i="2" s="1"/>
  <c r="M518" i="2" a="1"/>
  <c r="M518" i="2" s="1"/>
  <c r="M519" i="2" a="1"/>
  <c r="M519" i="2" s="1"/>
  <c r="M520" i="2" a="1"/>
  <c r="M520" i="2" s="1"/>
  <c r="M521" i="2" a="1"/>
  <c r="M521" i="2" s="1"/>
  <c r="M522" i="2" a="1"/>
  <c r="M522" i="2" s="1"/>
  <c r="M523" i="2" a="1"/>
  <c r="M523" i="2" s="1"/>
  <c r="M524" i="2" a="1"/>
  <c r="M524" i="2" s="1"/>
  <c r="M525" i="2" a="1"/>
  <c r="M525" i="2" s="1"/>
  <c r="M526" i="2" a="1"/>
  <c r="M526" i="2" s="1"/>
  <c r="M527" i="2" a="1"/>
  <c r="M527" i="2" s="1"/>
  <c r="M528" i="2" a="1"/>
  <c r="M528" i="2" s="1"/>
  <c r="M529" i="2" a="1"/>
  <c r="M529" i="2" s="1"/>
  <c r="M530" i="2" a="1"/>
  <c r="M530" i="2" s="1"/>
  <c r="M531" i="2" a="1"/>
  <c r="M531" i="2" s="1"/>
  <c r="M532" i="2" a="1"/>
  <c r="M532" i="2" s="1"/>
  <c r="M533" i="2" a="1"/>
  <c r="M533" i="2" s="1"/>
  <c r="M534" i="2" a="1"/>
  <c r="M534" i="2" s="1"/>
  <c r="M535" i="2" a="1"/>
  <c r="M535" i="2" s="1"/>
  <c r="M536" i="2" a="1"/>
  <c r="M536" i="2" s="1"/>
  <c r="M537" i="2" a="1"/>
  <c r="M537" i="2" s="1"/>
  <c r="M538" i="2" a="1"/>
  <c r="M538" i="2" s="1"/>
  <c r="M539" i="2" a="1"/>
  <c r="M539" i="2" s="1"/>
  <c r="M540" i="2" a="1"/>
  <c r="M540" i="2" s="1"/>
  <c r="M541" i="2" a="1"/>
  <c r="M541" i="2" s="1"/>
  <c r="M542" i="2" a="1"/>
  <c r="M542" i="2" s="1"/>
  <c r="M543" i="2" a="1"/>
  <c r="M543" i="2" s="1"/>
  <c r="M544" i="2" a="1"/>
  <c r="M544" i="2" s="1"/>
  <c r="M545" i="2" a="1"/>
  <c r="M545" i="2" s="1"/>
  <c r="M546" i="2" a="1"/>
  <c r="M546" i="2" s="1"/>
  <c r="M547" i="2" a="1"/>
  <c r="M547" i="2" s="1"/>
  <c r="M548" i="2" a="1"/>
  <c r="M548" i="2" s="1"/>
  <c r="M549" i="2" a="1"/>
  <c r="M549" i="2" s="1"/>
  <c r="M550" i="2" a="1"/>
  <c r="M550" i="2" s="1"/>
  <c r="M551" i="2" a="1"/>
  <c r="M551" i="2" s="1"/>
  <c r="M552" i="2" a="1"/>
  <c r="M552" i="2" s="1"/>
  <c r="M553" i="2" a="1"/>
  <c r="M553" i="2" s="1"/>
  <c r="M554" i="2" a="1"/>
  <c r="M554" i="2" s="1"/>
  <c r="M555" i="2" a="1"/>
  <c r="M555" i="2" s="1"/>
  <c r="M556" i="2" a="1"/>
  <c r="M556" i="2" s="1"/>
  <c r="M557" i="2" a="1"/>
  <c r="M557" i="2" s="1"/>
  <c r="M558" i="2" a="1"/>
  <c r="M558" i="2" s="1"/>
  <c r="M559" i="2" a="1"/>
  <c r="M559" i="2" s="1"/>
  <c r="M560" i="2" a="1"/>
  <c r="M560" i="2" s="1"/>
  <c r="M561" i="2" a="1"/>
  <c r="M561" i="2" s="1"/>
  <c r="M562" i="2" a="1"/>
  <c r="M562" i="2" s="1"/>
  <c r="M563" i="2" a="1"/>
  <c r="M563" i="2" s="1"/>
  <c r="M564" i="2" a="1"/>
  <c r="M564" i="2" s="1"/>
  <c r="M565" i="2" a="1"/>
  <c r="M565" i="2" s="1"/>
  <c r="M566" i="2" a="1"/>
  <c r="M566" i="2" s="1"/>
  <c r="M567" i="2" a="1"/>
  <c r="M567" i="2" s="1"/>
  <c r="M568" i="2" a="1"/>
  <c r="M568" i="2" s="1"/>
  <c r="M569" i="2" a="1"/>
  <c r="M569" i="2" s="1"/>
  <c r="M570" i="2" a="1"/>
  <c r="M570" i="2" s="1"/>
  <c r="M571" i="2" a="1"/>
  <c r="M571" i="2" s="1"/>
  <c r="M572" i="2" a="1"/>
  <c r="M572" i="2" s="1"/>
  <c r="M573" i="2" a="1"/>
  <c r="M573" i="2" s="1"/>
  <c r="M574" i="2" a="1"/>
  <c r="M574" i="2" s="1"/>
  <c r="M575" i="2" a="1"/>
  <c r="M575" i="2" s="1"/>
  <c r="M576" i="2" a="1"/>
  <c r="M576" i="2" s="1"/>
  <c r="M577" i="2" a="1"/>
  <c r="M577" i="2" s="1"/>
  <c r="M578" i="2" a="1"/>
  <c r="M578" i="2" s="1"/>
  <c r="M579" i="2" a="1"/>
  <c r="M579" i="2" s="1"/>
  <c r="M580" i="2" a="1"/>
  <c r="M580" i="2" s="1"/>
  <c r="M581" i="2" a="1"/>
  <c r="M581" i="2" s="1"/>
  <c r="M582" i="2" a="1"/>
  <c r="M582" i="2" s="1"/>
  <c r="M583" i="2" a="1"/>
  <c r="M583" i="2" s="1"/>
  <c r="M584" i="2" a="1"/>
  <c r="M584" i="2" s="1"/>
  <c r="M585" i="2" a="1"/>
  <c r="M585" i="2" s="1"/>
  <c r="M586" i="2" a="1"/>
  <c r="M586" i="2" s="1"/>
  <c r="M587" i="2" a="1"/>
  <c r="M587" i="2" s="1"/>
  <c r="M588" i="2" a="1"/>
  <c r="M588" i="2" s="1"/>
  <c r="M589" i="2" a="1"/>
  <c r="M589" i="2" s="1"/>
  <c r="M590" i="2" a="1"/>
  <c r="M590" i="2" s="1"/>
  <c r="M591" i="2" a="1"/>
  <c r="M591" i="2" s="1"/>
  <c r="M592" i="2" a="1"/>
  <c r="M592" i="2" s="1"/>
  <c r="M593" i="2" a="1"/>
  <c r="M593" i="2" s="1"/>
  <c r="M594" i="2" a="1"/>
  <c r="M594" i="2" s="1"/>
  <c r="M595" i="2" a="1"/>
  <c r="M595" i="2" s="1"/>
  <c r="M596" i="2" a="1"/>
  <c r="M596" i="2" s="1"/>
  <c r="M597" i="2" a="1"/>
  <c r="M597" i="2" s="1"/>
  <c r="M598" i="2" a="1"/>
  <c r="M598" i="2" s="1"/>
  <c r="M599" i="2" a="1"/>
  <c r="M599" i="2" s="1"/>
  <c r="M600" i="2" a="1"/>
  <c r="M600" i="2" s="1"/>
  <c r="M601" i="2" a="1"/>
  <c r="M601" i="2" s="1"/>
  <c r="M602" i="2" a="1"/>
  <c r="M602" i="2" s="1"/>
  <c r="M603" i="2" a="1"/>
  <c r="M603" i="2" s="1"/>
  <c r="M604" i="2" a="1"/>
  <c r="M604" i="2" s="1"/>
  <c r="M605" i="2" a="1"/>
  <c r="M605" i="2" s="1"/>
  <c r="M606" i="2" a="1"/>
  <c r="M606" i="2" s="1"/>
  <c r="M607" i="2" a="1"/>
  <c r="M607" i="2" s="1"/>
  <c r="M608" i="2" a="1"/>
  <c r="M608" i="2" s="1"/>
  <c r="M609" i="2" a="1"/>
  <c r="M609" i="2" s="1"/>
  <c r="M610" i="2" a="1"/>
  <c r="M610" i="2" s="1"/>
  <c r="M611" i="2" a="1"/>
  <c r="M611" i="2" s="1"/>
  <c r="M612" i="2" a="1"/>
  <c r="M612" i="2" s="1"/>
  <c r="M613" i="2" a="1"/>
  <c r="M613" i="2" s="1"/>
  <c r="M614" i="2" a="1"/>
  <c r="M614" i="2" s="1"/>
  <c r="M615" i="2" a="1"/>
  <c r="M615" i="2" s="1"/>
  <c r="M616" i="2" a="1"/>
  <c r="M616" i="2" s="1"/>
  <c r="M617" i="2" a="1"/>
  <c r="M617" i="2" s="1"/>
  <c r="M618" i="2" a="1"/>
  <c r="M618" i="2" s="1"/>
  <c r="M619" i="2" a="1"/>
  <c r="M619" i="2" s="1"/>
  <c r="M620" i="2" a="1"/>
  <c r="M620" i="2" s="1"/>
  <c r="M621" i="2" a="1"/>
  <c r="M621" i="2" s="1"/>
  <c r="M622" i="2" a="1"/>
  <c r="M622" i="2" s="1"/>
  <c r="M623" i="2" a="1"/>
  <c r="M623" i="2" s="1"/>
  <c r="M624" i="2" a="1"/>
  <c r="M624" i="2" s="1"/>
  <c r="M625" i="2" a="1"/>
  <c r="M625" i="2" s="1"/>
  <c r="M626" i="2" a="1"/>
  <c r="M626" i="2" s="1"/>
  <c r="M627" i="2" a="1"/>
  <c r="M627" i="2" s="1"/>
  <c r="M628" i="2" a="1"/>
  <c r="M628" i="2" s="1"/>
  <c r="M629" i="2" a="1"/>
  <c r="M629" i="2" s="1"/>
  <c r="M630" i="2" a="1"/>
  <c r="M630" i="2" s="1"/>
  <c r="M631" i="2" a="1"/>
  <c r="M631" i="2" s="1"/>
  <c r="M632" i="2" a="1"/>
  <c r="M632" i="2" s="1"/>
  <c r="M633" i="2" a="1"/>
  <c r="M633" i="2" s="1"/>
  <c r="M634" i="2" a="1"/>
  <c r="M634" i="2" s="1"/>
  <c r="M635" i="2" a="1"/>
  <c r="M635" i="2" s="1"/>
  <c r="M636" i="2" a="1"/>
  <c r="M636" i="2" s="1"/>
  <c r="M637" i="2" a="1"/>
  <c r="M637" i="2" s="1"/>
  <c r="M638" i="2" a="1"/>
  <c r="M638" i="2" s="1"/>
  <c r="M639" i="2" a="1"/>
  <c r="M639" i="2" s="1"/>
  <c r="M640" i="2" a="1"/>
  <c r="M640" i="2" s="1"/>
  <c r="M641" i="2" a="1"/>
  <c r="M641" i="2" s="1"/>
  <c r="M642" i="2" a="1"/>
  <c r="M642" i="2" s="1"/>
  <c r="M643" i="2" a="1"/>
  <c r="M643" i="2" s="1"/>
  <c r="M644" i="2" a="1"/>
  <c r="M644" i="2" s="1"/>
  <c r="M645" i="2" a="1"/>
  <c r="M645" i="2" s="1"/>
  <c r="M646" i="2" a="1"/>
  <c r="M646" i="2" s="1"/>
  <c r="M647" i="2" a="1"/>
  <c r="M647" i="2" s="1"/>
  <c r="M648" i="2" a="1"/>
  <c r="M648" i="2" s="1"/>
  <c r="M649" i="2" a="1"/>
  <c r="M649" i="2" s="1"/>
  <c r="M650" i="2" a="1"/>
  <c r="M650" i="2" s="1"/>
  <c r="M651" i="2" a="1"/>
  <c r="M651" i="2" s="1"/>
  <c r="M652" i="2" a="1"/>
  <c r="M652" i="2" s="1"/>
  <c r="M653" i="2" a="1"/>
  <c r="M653" i="2" s="1"/>
  <c r="M654" i="2" a="1"/>
  <c r="M654" i="2" s="1"/>
  <c r="M655" i="2" a="1"/>
  <c r="M655" i="2" s="1"/>
  <c r="M656" i="2" a="1"/>
  <c r="M656" i="2" s="1"/>
  <c r="M657" i="2" a="1"/>
  <c r="M657" i="2" s="1"/>
  <c r="M658" i="2" a="1"/>
  <c r="M658" i="2" s="1"/>
  <c r="M659" i="2" a="1"/>
  <c r="M659" i="2" s="1"/>
  <c r="M660" i="2" a="1"/>
  <c r="M660" i="2" s="1"/>
  <c r="M661" i="2" a="1"/>
  <c r="M661" i="2" s="1"/>
  <c r="M662" i="2" a="1"/>
  <c r="M662" i="2" s="1"/>
  <c r="M663" i="2" a="1"/>
  <c r="M663" i="2" s="1"/>
  <c r="M664" i="2" a="1"/>
  <c r="M664" i="2" s="1"/>
  <c r="M665" i="2" a="1"/>
  <c r="M665" i="2" s="1"/>
  <c r="M666" i="2" a="1"/>
  <c r="M666" i="2" s="1"/>
  <c r="M667" i="2" a="1"/>
  <c r="M667" i="2" s="1"/>
  <c r="M668" i="2" a="1"/>
  <c r="M668" i="2" s="1"/>
  <c r="M669" i="2" a="1"/>
  <c r="M669" i="2" s="1"/>
  <c r="M670" i="2" a="1"/>
  <c r="M670" i="2" s="1"/>
  <c r="M671" i="2" a="1"/>
  <c r="M671" i="2" s="1"/>
  <c r="M672" i="2" a="1"/>
  <c r="M672" i="2" s="1"/>
  <c r="M673" i="2" a="1"/>
  <c r="M673" i="2" s="1"/>
  <c r="M674" i="2" a="1"/>
  <c r="M674" i="2" s="1"/>
  <c r="M675" i="2" a="1"/>
  <c r="M675" i="2" s="1"/>
  <c r="M676" i="2" a="1"/>
  <c r="M676" i="2" s="1"/>
  <c r="M677" i="2" a="1"/>
  <c r="M677" i="2" s="1"/>
  <c r="M678" i="2" a="1"/>
  <c r="M678" i="2" s="1"/>
  <c r="M679" i="2" a="1"/>
  <c r="M679" i="2" s="1"/>
  <c r="M680" i="2" a="1"/>
  <c r="M680" i="2" s="1"/>
  <c r="M681" i="2" a="1"/>
  <c r="M681" i="2" s="1"/>
  <c r="M682" i="2" a="1"/>
  <c r="M682" i="2" s="1"/>
  <c r="M683" i="2" a="1"/>
  <c r="M683" i="2" s="1"/>
  <c r="M684" i="2" a="1"/>
  <c r="M684" i="2" s="1"/>
  <c r="M685" i="2" a="1"/>
  <c r="M685" i="2" s="1"/>
  <c r="M686" i="2" a="1"/>
  <c r="M686" i="2" s="1"/>
  <c r="M687" i="2" a="1"/>
  <c r="M687" i="2" s="1"/>
  <c r="M688" i="2" a="1"/>
  <c r="M688" i="2" s="1"/>
  <c r="M689" i="2" a="1"/>
  <c r="M689" i="2" s="1"/>
  <c r="M690" i="2" a="1"/>
  <c r="M690" i="2" s="1"/>
  <c r="M691" i="2" a="1"/>
  <c r="M691" i="2" s="1"/>
  <c r="M692" i="2" a="1"/>
  <c r="M692" i="2" s="1"/>
  <c r="M693" i="2" a="1"/>
  <c r="M693" i="2" s="1"/>
  <c r="M694" i="2" a="1"/>
  <c r="M694" i="2" s="1"/>
  <c r="M695" i="2" a="1"/>
  <c r="M695" i="2" s="1"/>
  <c r="M696" i="2" a="1"/>
  <c r="M696" i="2" s="1"/>
  <c r="M697" i="2" a="1"/>
  <c r="M697" i="2" s="1"/>
  <c r="M698" i="2" a="1"/>
  <c r="M698" i="2" s="1"/>
  <c r="M699" i="2" a="1"/>
  <c r="M699" i="2" s="1"/>
  <c r="M700" i="2" a="1"/>
  <c r="M700" i="2" s="1"/>
  <c r="M701" i="2" a="1"/>
  <c r="M701" i="2" s="1"/>
  <c r="M702" i="2" a="1"/>
  <c r="M702" i="2" s="1"/>
  <c r="M703" i="2" a="1"/>
  <c r="M703" i="2" s="1"/>
  <c r="M704" i="2" a="1"/>
  <c r="M704" i="2" s="1"/>
  <c r="M705" i="2" a="1"/>
  <c r="M705" i="2" s="1"/>
  <c r="M706" i="2" a="1"/>
  <c r="M706" i="2" s="1"/>
  <c r="M707" i="2" a="1"/>
  <c r="M707" i="2" s="1"/>
  <c r="M708" i="2" a="1"/>
  <c r="M708" i="2" s="1"/>
  <c r="M709" i="2" a="1"/>
  <c r="M709" i="2" s="1"/>
  <c r="M710" i="2" a="1"/>
  <c r="M710" i="2" s="1"/>
  <c r="M711" i="2" a="1"/>
  <c r="M711" i="2" s="1"/>
  <c r="M712" i="2" a="1"/>
  <c r="M712" i="2" s="1"/>
  <c r="M713" i="2" a="1"/>
  <c r="M713" i="2" s="1"/>
  <c r="M714" i="2" a="1"/>
  <c r="M714" i="2" s="1"/>
  <c r="M715" i="2" a="1"/>
  <c r="M715" i="2" s="1"/>
  <c r="M716" i="2" a="1"/>
  <c r="M716" i="2" s="1"/>
  <c r="M717" i="2" a="1"/>
  <c r="M717" i="2" s="1"/>
  <c r="M718" i="2" a="1"/>
  <c r="M718" i="2" s="1"/>
  <c r="M719" i="2" a="1"/>
  <c r="M719" i="2" s="1"/>
  <c r="M720" i="2" a="1"/>
  <c r="M720" i="2" s="1"/>
  <c r="M721" i="2" a="1"/>
  <c r="M721" i="2" s="1"/>
  <c r="M722" i="2" a="1"/>
  <c r="M722" i="2" s="1"/>
  <c r="M723" i="2" a="1"/>
  <c r="M723" i="2" s="1"/>
  <c r="M724" i="2" a="1"/>
  <c r="M724" i="2" s="1"/>
  <c r="M725" i="2" a="1"/>
  <c r="M725" i="2" s="1"/>
  <c r="M726" i="2" a="1"/>
  <c r="M726" i="2" s="1"/>
  <c r="M727" i="2" a="1"/>
  <c r="M727" i="2" s="1"/>
  <c r="M728" i="2" a="1"/>
  <c r="M728" i="2" s="1"/>
  <c r="M729" i="2" a="1"/>
  <c r="M729" i="2" s="1"/>
  <c r="M730" i="2" a="1"/>
  <c r="M730" i="2" s="1"/>
  <c r="M731" i="2" a="1"/>
  <c r="M731" i="2" s="1"/>
  <c r="M732" i="2" a="1"/>
  <c r="M732" i="2" s="1"/>
  <c r="M733" i="2" a="1"/>
  <c r="M733" i="2" s="1"/>
  <c r="M734" i="2" a="1"/>
  <c r="M734" i="2" s="1"/>
  <c r="M735" i="2" a="1"/>
  <c r="M735" i="2" s="1"/>
  <c r="M736" i="2" a="1"/>
  <c r="M736" i="2" s="1"/>
  <c r="M737" i="2" a="1"/>
  <c r="M737" i="2" s="1"/>
  <c r="M738" i="2" a="1"/>
  <c r="M738" i="2" s="1"/>
  <c r="M739" i="2" a="1"/>
  <c r="M739" i="2" s="1"/>
  <c r="M740" i="2" a="1"/>
  <c r="M740" i="2" s="1"/>
  <c r="M741" i="2" a="1"/>
  <c r="M741" i="2" s="1"/>
  <c r="M742" i="2" a="1"/>
  <c r="M742" i="2" s="1"/>
  <c r="M743" i="2" a="1"/>
  <c r="M743" i="2" s="1"/>
  <c r="M744" i="2" a="1"/>
  <c r="M744" i="2" s="1"/>
  <c r="M745" i="2" a="1"/>
  <c r="M745" i="2" s="1"/>
  <c r="M746" i="2" a="1"/>
  <c r="M746" i="2" s="1"/>
  <c r="M747" i="2" a="1"/>
  <c r="M747" i="2" s="1"/>
  <c r="M748" i="2" a="1"/>
  <c r="M748" i="2" s="1"/>
  <c r="M749" i="2" a="1"/>
  <c r="M749" i="2" s="1"/>
  <c r="M750" i="2" a="1"/>
  <c r="M750" i="2" s="1"/>
  <c r="M751" i="2" a="1"/>
  <c r="M751" i="2" s="1"/>
  <c r="M752" i="2" a="1"/>
  <c r="M752" i="2" s="1"/>
  <c r="M753" i="2" a="1"/>
  <c r="M753" i="2" s="1"/>
  <c r="M754" i="2" a="1"/>
  <c r="M754" i="2" s="1"/>
  <c r="M755" i="2" a="1"/>
  <c r="M755" i="2" s="1"/>
  <c r="M756" i="2" a="1"/>
  <c r="M756" i="2" s="1"/>
  <c r="M757" i="2" a="1"/>
  <c r="M757" i="2" s="1"/>
  <c r="M758" i="2" a="1"/>
  <c r="M758" i="2" s="1"/>
  <c r="M759" i="2" a="1"/>
  <c r="M759" i="2" s="1"/>
  <c r="M760" i="2" a="1"/>
  <c r="M760" i="2" s="1"/>
  <c r="M761" i="2" a="1"/>
  <c r="M761" i="2" s="1"/>
  <c r="M762" i="2" a="1"/>
  <c r="M762" i="2" s="1"/>
  <c r="M763" i="2" a="1"/>
  <c r="M763" i="2" s="1"/>
  <c r="M764" i="2" a="1"/>
  <c r="M764" i="2" s="1"/>
  <c r="M765" i="2" a="1"/>
  <c r="M765" i="2" s="1"/>
  <c r="M766" i="2" a="1"/>
  <c r="M766" i="2" s="1"/>
  <c r="M767" i="2" a="1"/>
  <c r="M767" i="2" s="1"/>
  <c r="M768" i="2" a="1"/>
  <c r="M768" i="2" s="1"/>
  <c r="M769" i="2" a="1"/>
  <c r="M769" i="2" s="1"/>
  <c r="M770" i="2" a="1"/>
  <c r="M770" i="2" s="1"/>
  <c r="M771" i="2" a="1"/>
  <c r="M771" i="2" s="1"/>
  <c r="M772" i="2" a="1"/>
  <c r="M772" i="2" s="1"/>
  <c r="M773" i="2" a="1"/>
  <c r="M773" i="2" s="1"/>
  <c r="M774" i="2" a="1"/>
  <c r="M774" i="2" s="1"/>
  <c r="M775" i="2" a="1"/>
  <c r="M775" i="2" s="1"/>
  <c r="M776" i="2" a="1"/>
  <c r="M776" i="2" s="1"/>
  <c r="M777" i="2" a="1"/>
  <c r="M777" i="2" s="1"/>
  <c r="M778" i="2" a="1"/>
  <c r="M778" i="2" s="1"/>
  <c r="M779" i="2" a="1"/>
  <c r="M779" i="2" s="1"/>
  <c r="M780" i="2" a="1"/>
  <c r="M780" i="2" s="1"/>
  <c r="M781" i="2" a="1"/>
  <c r="M781" i="2" s="1"/>
  <c r="M782" i="2" a="1"/>
  <c r="M782" i="2" s="1"/>
  <c r="M783" i="2" a="1"/>
  <c r="M783" i="2" s="1"/>
  <c r="M784" i="2" a="1"/>
  <c r="M784" i="2" s="1"/>
  <c r="M785" i="2" a="1"/>
  <c r="M785" i="2" s="1"/>
  <c r="M786" i="2" a="1"/>
  <c r="M786" i="2" s="1"/>
  <c r="M787" i="2" a="1"/>
  <c r="M787" i="2" s="1"/>
  <c r="M788" i="2" a="1"/>
  <c r="M788" i="2" s="1"/>
  <c r="M789" i="2" a="1"/>
  <c r="M789" i="2" s="1"/>
  <c r="M790" i="2" a="1"/>
  <c r="M790" i="2" s="1"/>
  <c r="M791" i="2" a="1"/>
  <c r="M791" i="2" s="1"/>
  <c r="M792" i="2" a="1"/>
  <c r="M792" i="2" s="1"/>
  <c r="M793" i="2" a="1"/>
  <c r="M793" i="2" s="1"/>
  <c r="M794" i="2" a="1"/>
  <c r="M794" i="2" s="1"/>
  <c r="M795" i="2" a="1"/>
  <c r="M795" i="2" s="1"/>
  <c r="M796" i="2" a="1"/>
  <c r="M796" i="2" s="1"/>
  <c r="M797" i="2" a="1"/>
  <c r="M797" i="2" s="1"/>
  <c r="M798" i="2" a="1"/>
  <c r="M798" i="2" s="1"/>
  <c r="M799" i="2" a="1"/>
  <c r="M799" i="2" s="1"/>
  <c r="M800" i="2" a="1"/>
  <c r="M800" i="2" s="1"/>
  <c r="M801" i="2" a="1"/>
  <c r="M801" i="2" s="1"/>
  <c r="M802" i="2" a="1"/>
  <c r="M802" i="2" s="1"/>
  <c r="M803" i="2" a="1"/>
  <c r="M803" i="2" s="1"/>
  <c r="M804" i="2" a="1"/>
  <c r="M804" i="2" s="1"/>
  <c r="M805" i="2" a="1"/>
  <c r="M805" i="2" s="1"/>
  <c r="M806" i="2" a="1"/>
  <c r="M806" i="2" s="1"/>
  <c r="M807" i="2" a="1"/>
  <c r="M807" i="2" s="1"/>
  <c r="M808" i="2" a="1"/>
  <c r="M808" i="2" s="1"/>
  <c r="M809" i="2" a="1"/>
  <c r="M809" i="2" s="1"/>
  <c r="M810" i="2" a="1"/>
  <c r="M810" i="2" s="1"/>
  <c r="M811" i="2" a="1"/>
  <c r="M811" i="2" s="1"/>
  <c r="M812" i="2" a="1"/>
  <c r="M812" i="2" s="1"/>
  <c r="M813" i="2" a="1"/>
  <c r="M813" i="2" s="1"/>
  <c r="M814" i="2" a="1"/>
  <c r="M814" i="2" s="1"/>
  <c r="M815" i="2" a="1"/>
  <c r="M815" i="2" s="1"/>
  <c r="M816" i="2" a="1"/>
  <c r="M816" i="2" s="1"/>
  <c r="M817" i="2" a="1"/>
  <c r="M817" i="2" s="1"/>
  <c r="M818" i="2" a="1"/>
  <c r="M818" i="2" s="1"/>
  <c r="M819" i="2" a="1"/>
  <c r="M819" i="2" s="1"/>
  <c r="M820" i="2" a="1"/>
  <c r="M820" i="2" s="1"/>
  <c r="M821" i="2" a="1"/>
  <c r="M821" i="2" s="1"/>
  <c r="M822" i="2" a="1"/>
  <c r="M822" i="2" s="1"/>
  <c r="M823" i="2" a="1"/>
  <c r="M823" i="2" s="1"/>
  <c r="M824" i="2" a="1"/>
  <c r="M824" i="2" s="1"/>
  <c r="M825" i="2" a="1"/>
  <c r="M825" i="2" s="1"/>
  <c r="M826" i="2" a="1"/>
  <c r="M826" i="2" s="1"/>
  <c r="M827" i="2" a="1"/>
  <c r="M827" i="2" s="1"/>
  <c r="M828" i="2" a="1"/>
  <c r="M828" i="2" s="1"/>
  <c r="M829" i="2" a="1"/>
  <c r="M829" i="2" s="1"/>
  <c r="M830" i="2" a="1"/>
  <c r="M830" i="2" s="1"/>
  <c r="M831" i="2" a="1"/>
  <c r="M831" i="2" s="1"/>
  <c r="M832" i="2" a="1"/>
  <c r="M832" i="2" s="1"/>
  <c r="M833" i="2" a="1"/>
  <c r="M833" i="2" s="1"/>
  <c r="M834" i="2" a="1"/>
  <c r="M834" i="2" s="1"/>
  <c r="M835" i="2" a="1"/>
  <c r="M835" i="2" s="1"/>
  <c r="M836" i="2" a="1"/>
  <c r="M836" i="2" s="1"/>
  <c r="M837" i="2" a="1"/>
  <c r="M837" i="2" s="1"/>
  <c r="M838" i="2" a="1"/>
  <c r="M838" i="2" s="1"/>
  <c r="M839" i="2" a="1"/>
  <c r="M839" i="2" s="1"/>
  <c r="M840" i="2" a="1"/>
  <c r="M840" i="2" s="1"/>
  <c r="M841" i="2" a="1"/>
  <c r="M841" i="2" s="1"/>
  <c r="M842" i="2" a="1"/>
  <c r="M842" i="2" s="1"/>
  <c r="M843" i="2" a="1"/>
  <c r="M843" i="2" s="1"/>
  <c r="M844" i="2" a="1"/>
  <c r="M844" i="2" s="1"/>
  <c r="M845" i="2" a="1"/>
  <c r="M845" i="2" s="1"/>
  <c r="M846" i="2" a="1"/>
  <c r="M846" i="2" s="1"/>
  <c r="M847" i="2" a="1"/>
  <c r="M847" i="2" s="1"/>
  <c r="M848" i="2" a="1"/>
  <c r="M848" i="2" s="1"/>
  <c r="M849" i="2" a="1"/>
  <c r="M849" i="2" s="1"/>
  <c r="M850" i="2" a="1"/>
  <c r="M850" i="2" s="1"/>
  <c r="M851" i="2" a="1"/>
  <c r="M851" i="2" s="1"/>
  <c r="M852" i="2" a="1"/>
  <c r="M852" i="2" s="1"/>
  <c r="M853" i="2" a="1"/>
  <c r="M853" i="2" s="1"/>
  <c r="M854" i="2" a="1"/>
  <c r="M854" i="2" s="1"/>
  <c r="M855" i="2" a="1"/>
  <c r="M855" i="2" s="1"/>
  <c r="M856" i="2" a="1"/>
  <c r="M856" i="2" s="1"/>
  <c r="M857" i="2" a="1"/>
  <c r="M857" i="2" s="1"/>
  <c r="M858" i="2" a="1"/>
  <c r="M858" i="2" s="1"/>
  <c r="M859" i="2" a="1"/>
  <c r="M859" i="2" s="1"/>
  <c r="M860" i="2" a="1"/>
  <c r="M860" i="2" s="1"/>
  <c r="M861" i="2" a="1"/>
  <c r="M861" i="2" s="1"/>
  <c r="M862" i="2" a="1"/>
  <c r="M862" i="2" s="1"/>
  <c r="M863" i="2" a="1"/>
  <c r="M863" i="2" s="1"/>
  <c r="M864" i="2" a="1"/>
  <c r="M864" i="2" s="1"/>
  <c r="M865" i="2" a="1"/>
  <c r="M865" i="2" s="1"/>
  <c r="M866" i="2" a="1"/>
  <c r="M866" i="2" s="1"/>
  <c r="M867" i="2" a="1"/>
  <c r="M867" i="2" s="1"/>
  <c r="M868" i="2" a="1"/>
  <c r="M868" i="2" s="1"/>
  <c r="M869" i="2" a="1"/>
  <c r="M869" i="2" s="1"/>
  <c r="M870" i="2" a="1"/>
  <c r="M870" i="2" s="1"/>
  <c r="M871" i="2" a="1"/>
  <c r="M871" i="2" s="1"/>
  <c r="M872" i="2" a="1"/>
  <c r="M872" i="2" s="1"/>
  <c r="M873" i="2" a="1"/>
  <c r="M873" i="2" s="1"/>
  <c r="M874" i="2" a="1"/>
  <c r="M874" i="2" s="1"/>
  <c r="M875" i="2" a="1"/>
  <c r="M875" i="2" s="1"/>
  <c r="M876" i="2" a="1"/>
  <c r="M876" i="2" s="1"/>
  <c r="M877" i="2" a="1"/>
  <c r="M877" i="2" s="1"/>
  <c r="M878" i="2" a="1"/>
  <c r="M878" i="2" s="1"/>
  <c r="M879" i="2" a="1"/>
  <c r="M879" i="2" s="1"/>
  <c r="M880" i="2" a="1"/>
  <c r="M880" i="2" s="1"/>
  <c r="M881" i="2" a="1"/>
  <c r="M881" i="2" s="1"/>
  <c r="M882" i="2" a="1"/>
  <c r="M882" i="2" s="1"/>
  <c r="M883" i="2" a="1"/>
  <c r="M883" i="2" s="1"/>
  <c r="M884" i="2" a="1"/>
  <c r="M884" i="2" s="1"/>
  <c r="M885" i="2" a="1"/>
  <c r="M885" i="2" s="1"/>
  <c r="M886" i="2" a="1"/>
  <c r="M886" i="2" s="1"/>
  <c r="M887" i="2" a="1"/>
  <c r="M887" i="2" s="1"/>
  <c r="M888" i="2" a="1"/>
  <c r="M888" i="2" s="1"/>
  <c r="M889" i="2" a="1"/>
  <c r="M889" i="2" s="1"/>
  <c r="M890" i="2" a="1"/>
  <c r="M890" i="2" s="1"/>
  <c r="M891" i="2" a="1"/>
  <c r="M891" i="2" s="1"/>
  <c r="M892" i="2" a="1"/>
  <c r="M892" i="2" s="1"/>
  <c r="M893" i="2" a="1"/>
  <c r="M893" i="2" s="1"/>
  <c r="M894" i="2" a="1"/>
  <c r="M894" i="2" s="1"/>
  <c r="M895" i="2" a="1"/>
  <c r="M895" i="2" s="1"/>
  <c r="M896" i="2" a="1"/>
  <c r="M896" i="2" s="1"/>
  <c r="M897" i="2" a="1"/>
  <c r="M897" i="2" s="1"/>
  <c r="M898" i="2" a="1"/>
  <c r="M898" i="2" s="1"/>
  <c r="M899" i="2" a="1"/>
  <c r="M899" i="2" s="1"/>
  <c r="M900" i="2" a="1"/>
  <c r="M900" i="2" s="1"/>
  <c r="M901" i="2" a="1"/>
  <c r="M901" i="2" s="1"/>
  <c r="M902" i="2" a="1"/>
  <c r="M902" i="2" s="1"/>
  <c r="M903" i="2" a="1"/>
  <c r="M903" i="2" s="1"/>
  <c r="M904" i="2" a="1"/>
  <c r="M904" i="2" s="1"/>
  <c r="M905" i="2" a="1"/>
  <c r="M905" i="2" s="1"/>
  <c r="M906" i="2" a="1"/>
  <c r="M906" i="2" s="1"/>
  <c r="M907" i="2" a="1"/>
  <c r="M907" i="2" s="1"/>
  <c r="M908" i="2" a="1"/>
  <c r="M908" i="2" s="1"/>
  <c r="M909" i="2" a="1"/>
  <c r="M909" i="2" s="1"/>
  <c r="M910" i="2" a="1"/>
  <c r="M910" i="2" s="1"/>
  <c r="M911" i="2" a="1"/>
  <c r="M911" i="2" s="1"/>
  <c r="M912" i="2" a="1"/>
  <c r="M912" i="2" s="1"/>
  <c r="M913" i="2" a="1"/>
  <c r="M913" i="2" s="1"/>
  <c r="M914" i="2" a="1"/>
  <c r="M914" i="2" s="1"/>
  <c r="M915" i="2" a="1"/>
  <c r="M915" i="2" s="1"/>
  <c r="M916" i="2" a="1"/>
  <c r="M916" i="2" s="1"/>
  <c r="M917" i="2" a="1"/>
  <c r="M917" i="2" s="1"/>
  <c r="M918" i="2" a="1"/>
  <c r="M918" i="2" s="1"/>
  <c r="M919" i="2" a="1"/>
  <c r="M919" i="2" s="1"/>
  <c r="M920" i="2" a="1"/>
  <c r="M920" i="2" s="1"/>
  <c r="M921" i="2" a="1"/>
  <c r="M921" i="2" s="1"/>
  <c r="M922" i="2" a="1"/>
  <c r="M922" i="2" s="1"/>
  <c r="M923" i="2" a="1"/>
  <c r="M923" i="2" s="1"/>
  <c r="M924" i="2" a="1"/>
  <c r="M924" i="2" s="1"/>
  <c r="M925" i="2" a="1"/>
  <c r="M925" i="2" s="1"/>
  <c r="M926" i="2" a="1"/>
  <c r="M926" i="2" s="1"/>
  <c r="M927" i="2" a="1"/>
  <c r="M927" i="2" s="1"/>
  <c r="M928" i="2" a="1"/>
  <c r="M928" i="2" s="1"/>
  <c r="M929" i="2" a="1"/>
  <c r="M929" i="2" s="1"/>
  <c r="M930" i="2" a="1"/>
  <c r="M930" i="2" s="1"/>
  <c r="M931" i="2" a="1"/>
  <c r="M931" i="2" s="1"/>
  <c r="M932" i="2" a="1"/>
  <c r="M932" i="2" s="1"/>
  <c r="M933" i="2" a="1"/>
  <c r="M933" i="2" s="1"/>
  <c r="M934" i="2" a="1"/>
  <c r="M934" i="2" s="1"/>
  <c r="M935" i="2" a="1"/>
  <c r="M935" i="2" s="1"/>
  <c r="M936" i="2" a="1"/>
  <c r="M936" i="2" s="1"/>
  <c r="M937" i="2" a="1"/>
  <c r="M937" i="2" s="1"/>
  <c r="M938" i="2" a="1"/>
  <c r="M938" i="2" s="1"/>
  <c r="M939" i="2" a="1"/>
  <c r="M939" i="2" s="1"/>
  <c r="M940" i="2" a="1"/>
  <c r="M940" i="2" s="1"/>
  <c r="M941" i="2" a="1"/>
  <c r="M941" i="2" s="1"/>
  <c r="M942" i="2" a="1"/>
  <c r="M942" i="2" s="1"/>
  <c r="M943" i="2" a="1"/>
  <c r="M943" i="2" s="1"/>
  <c r="M944" i="2" a="1"/>
  <c r="M944" i="2" s="1"/>
  <c r="M945" i="2" a="1"/>
  <c r="M945" i="2" s="1"/>
  <c r="M946" i="2" a="1"/>
  <c r="M946" i="2" s="1"/>
  <c r="M947" i="2" a="1"/>
  <c r="M947" i="2" s="1"/>
  <c r="M948" i="2" a="1"/>
  <c r="M948" i="2" s="1"/>
  <c r="M949" i="2" a="1"/>
  <c r="M949" i="2" s="1"/>
  <c r="M950" i="2" a="1"/>
  <c r="M950" i="2" s="1"/>
  <c r="M951" i="2" a="1"/>
  <c r="M951" i="2" s="1"/>
  <c r="M952" i="2" a="1"/>
  <c r="M952" i="2" s="1"/>
  <c r="M953" i="2" a="1"/>
  <c r="M953" i="2" s="1"/>
  <c r="M954" i="2" a="1"/>
  <c r="M954" i="2" s="1"/>
  <c r="M955" i="2" a="1"/>
  <c r="M955" i="2" s="1"/>
  <c r="M956" i="2" a="1"/>
  <c r="M956" i="2" s="1"/>
  <c r="M957" i="2" a="1"/>
  <c r="M957" i="2" s="1"/>
  <c r="M958" i="2" a="1"/>
  <c r="M958" i="2" s="1"/>
  <c r="M959" i="2" a="1"/>
  <c r="M959" i="2" s="1"/>
  <c r="M960" i="2" a="1"/>
  <c r="M960" i="2" s="1"/>
  <c r="M961" i="2" a="1"/>
  <c r="M961" i="2" s="1"/>
  <c r="M962" i="2" a="1"/>
  <c r="M962" i="2" s="1"/>
  <c r="M963" i="2" a="1"/>
  <c r="M963" i="2" s="1"/>
  <c r="M964" i="2" a="1"/>
  <c r="M964" i="2" s="1"/>
  <c r="M965" i="2" a="1"/>
  <c r="M965" i="2" s="1"/>
  <c r="M966" i="2" a="1"/>
  <c r="M966" i="2" s="1"/>
  <c r="M967" i="2" a="1"/>
  <c r="M967" i="2" s="1"/>
  <c r="M968" i="2" a="1"/>
  <c r="M968" i="2" s="1"/>
  <c r="M969" i="2" a="1"/>
  <c r="M969" i="2" s="1"/>
  <c r="M970" i="2" a="1"/>
  <c r="M970" i="2" s="1"/>
  <c r="M971" i="2" a="1"/>
  <c r="M971" i="2" s="1"/>
  <c r="M972" i="2" a="1"/>
  <c r="M972" i="2" s="1"/>
  <c r="M973" i="2" a="1"/>
  <c r="M973" i="2" s="1"/>
  <c r="M974" i="2" a="1"/>
  <c r="M974" i="2" s="1"/>
  <c r="M975" i="2" a="1"/>
  <c r="M975" i="2" s="1"/>
  <c r="M976" i="2" a="1"/>
  <c r="M976" i="2" s="1"/>
  <c r="M977" i="2" a="1"/>
  <c r="M977" i="2" s="1"/>
  <c r="M978" i="2" a="1"/>
  <c r="M978" i="2" s="1"/>
  <c r="M979" i="2" a="1"/>
  <c r="M979" i="2" s="1"/>
  <c r="M980" i="2" a="1"/>
  <c r="M980" i="2" s="1"/>
  <c r="M981" i="2" a="1"/>
  <c r="M981" i="2" s="1"/>
  <c r="M982" i="2" a="1"/>
  <c r="M982" i="2" s="1"/>
  <c r="M983" i="2" a="1"/>
  <c r="M983" i="2" s="1"/>
  <c r="M984" i="2" a="1"/>
  <c r="M984" i="2" s="1"/>
  <c r="M985" i="2" a="1"/>
  <c r="M985" i="2" s="1"/>
  <c r="M986" i="2" a="1"/>
  <c r="M986" i="2" s="1"/>
  <c r="M987" i="2" a="1"/>
  <c r="M987" i="2" s="1"/>
  <c r="M988" i="2" a="1"/>
  <c r="M988" i="2" s="1"/>
  <c r="M989" i="2" a="1"/>
  <c r="M989" i="2" s="1"/>
  <c r="M990" i="2" a="1"/>
  <c r="M990" i="2" s="1"/>
  <c r="M991" i="2" a="1"/>
  <c r="M991" i="2" s="1"/>
  <c r="M992" i="2" a="1"/>
  <c r="M992" i="2" s="1"/>
  <c r="M993" i="2" a="1"/>
  <c r="M993" i="2" s="1"/>
  <c r="M994" i="2" a="1"/>
  <c r="M994" i="2" s="1"/>
  <c r="M995" i="2" a="1"/>
  <c r="M995" i="2" s="1"/>
  <c r="M996" i="2" a="1"/>
  <c r="M996" i="2" s="1"/>
  <c r="M997" i="2" a="1"/>
  <c r="M997" i="2" s="1"/>
  <c r="M998" i="2" a="1"/>
  <c r="M998" i="2" s="1"/>
  <c r="M999" i="2" a="1"/>
  <c r="M999" i="2" s="1"/>
  <c r="M1000" i="2" a="1"/>
  <c r="M1000" i="2" s="1"/>
  <c r="M1001" i="2" a="1"/>
  <c r="M1001" i="2" s="1"/>
  <c r="M1002" i="2" a="1"/>
  <c r="M1002" i="2" s="1"/>
  <c r="M1003" i="2" a="1"/>
  <c r="M1003" i="2" s="1"/>
  <c r="M1004" i="2" a="1"/>
  <c r="M1004" i="2" s="1"/>
  <c r="M1005" i="2" a="1"/>
  <c r="M1005" i="2" s="1"/>
  <c r="M1006" i="2" a="1"/>
  <c r="M1006" i="2" s="1"/>
  <c r="M1007" i="2" a="1"/>
  <c r="M1007" i="2" s="1"/>
  <c r="M1008" i="2" a="1"/>
  <c r="M1008" i="2" s="1"/>
  <c r="M1009" i="2" a="1"/>
  <c r="M1009" i="2" s="1"/>
  <c r="M1010" i="2" a="1"/>
  <c r="M1010" i="2" s="1"/>
  <c r="M1011" i="2" a="1"/>
  <c r="M1011" i="2" s="1"/>
  <c r="M1012" i="2" a="1"/>
  <c r="M1012" i="2" s="1"/>
  <c r="M1013" i="2" a="1"/>
  <c r="M1013" i="2" s="1"/>
  <c r="M1014" i="2" a="1"/>
  <c r="M1014" i="2" s="1"/>
  <c r="M1015" i="2" a="1"/>
  <c r="M1015" i="2" s="1"/>
  <c r="M1016" i="2" a="1"/>
  <c r="M1016" i="2" s="1"/>
  <c r="M1017" i="2" a="1"/>
  <c r="M1017" i="2" s="1"/>
  <c r="M1018" i="2" a="1"/>
  <c r="M1018" i="2" s="1"/>
  <c r="M1019" i="2" a="1"/>
  <c r="M1019" i="2" s="1"/>
  <c r="M1020" i="2" a="1"/>
  <c r="M1020" i="2" s="1"/>
  <c r="M1021" i="2" a="1"/>
  <c r="M1021" i="2" s="1"/>
  <c r="M1022" i="2" a="1"/>
  <c r="M1022" i="2" s="1"/>
  <c r="M1023" i="2" a="1"/>
  <c r="M1023" i="2" s="1"/>
  <c r="M1024" i="2" a="1"/>
  <c r="M1024" i="2" s="1"/>
  <c r="M1025" i="2" a="1"/>
  <c r="M1025" i="2" s="1"/>
  <c r="M1026" i="2" a="1"/>
  <c r="M1026" i="2" s="1"/>
  <c r="M1027" i="2" a="1"/>
  <c r="M1027" i="2" s="1"/>
  <c r="M1028" i="2" a="1"/>
  <c r="M1028" i="2" s="1"/>
  <c r="M1029" i="2" a="1"/>
  <c r="M1029" i="2" s="1"/>
  <c r="M1030" i="2" a="1"/>
  <c r="M1030" i="2" s="1"/>
  <c r="M1031" i="2" a="1"/>
  <c r="M1031" i="2" s="1"/>
  <c r="M1032" i="2" a="1"/>
  <c r="M1032" i="2" s="1"/>
  <c r="M1033" i="2" a="1"/>
  <c r="M1033" i="2" s="1"/>
  <c r="M1034" i="2" a="1"/>
  <c r="M1034" i="2" s="1"/>
  <c r="M1035" i="2" a="1"/>
  <c r="M1035" i="2" s="1"/>
  <c r="M1036" i="2" a="1"/>
  <c r="M1036" i="2" s="1"/>
  <c r="M1037" i="2" a="1"/>
  <c r="M1037" i="2" s="1"/>
  <c r="M1038" i="2" a="1"/>
  <c r="M1038" i="2" s="1"/>
  <c r="M1039" i="2" a="1"/>
  <c r="M1039" i="2" s="1"/>
  <c r="M1040" i="2" a="1"/>
  <c r="M1040" i="2" s="1"/>
  <c r="M1041" i="2" a="1"/>
  <c r="M1041" i="2" s="1"/>
  <c r="M1042" i="2" a="1"/>
  <c r="M1042" i="2" s="1"/>
  <c r="M1043" i="2" a="1"/>
  <c r="M1043" i="2" s="1"/>
  <c r="M1044" i="2" a="1"/>
  <c r="M1044" i="2" s="1"/>
  <c r="M1045" i="2" a="1"/>
  <c r="M1045" i="2" s="1"/>
  <c r="M1046" i="2" a="1"/>
  <c r="M1046" i="2" s="1"/>
  <c r="M1047" i="2" a="1"/>
  <c r="M1047" i="2" s="1"/>
  <c r="M1048" i="2" a="1"/>
  <c r="M1048" i="2" s="1"/>
  <c r="M1049" i="2" a="1"/>
  <c r="M1049" i="2" s="1"/>
  <c r="M1050" i="2" a="1"/>
  <c r="M1050" i="2" s="1"/>
  <c r="M1051" i="2" a="1"/>
  <c r="M1051" i="2" s="1"/>
  <c r="M1052" i="2" a="1"/>
  <c r="M1052" i="2" s="1"/>
  <c r="M1053" i="2" a="1"/>
  <c r="M1053" i="2" s="1"/>
  <c r="M1054" i="2" a="1"/>
  <c r="M1054" i="2" s="1"/>
  <c r="M1055" i="2" a="1"/>
  <c r="M1055" i="2" s="1"/>
  <c r="M1056" i="2" a="1"/>
  <c r="M1056" i="2" s="1"/>
  <c r="M1057" i="2" a="1"/>
  <c r="M1057" i="2" s="1"/>
  <c r="M1058" i="2" a="1"/>
  <c r="M1058" i="2" s="1"/>
  <c r="M1059" i="2" a="1"/>
  <c r="M1059" i="2" s="1"/>
  <c r="M1060" i="2" a="1"/>
  <c r="M1060" i="2" s="1"/>
  <c r="M1061" i="2" a="1"/>
  <c r="M1061" i="2" s="1"/>
  <c r="M1062" i="2" a="1"/>
  <c r="M1062" i="2" s="1"/>
  <c r="M1063" i="2" a="1"/>
  <c r="M1063" i="2" s="1"/>
  <c r="M1064" i="2" a="1"/>
  <c r="M1064" i="2" s="1"/>
  <c r="M1065" i="2" a="1"/>
  <c r="M1065" i="2" s="1"/>
  <c r="M1066" i="2" a="1"/>
  <c r="M1066" i="2" s="1"/>
  <c r="M1067" i="2" a="1"/>
  <c r="M1067" i="2" s="1"/>
  <c r="M1068" i="2" a="1"/>
  <c r="M1068" i="2" s="1"/>
  <c r="M1069" i="2" a="1"/>
  <c r="M1069" i="2" s="1"/>
  <c r="M1070" i="2" a="1"/>
  <c r="M1070" i="2" s="1"/>
  <c r="M1071" i="2" a="1"/>
  <c r="M1071" i="2" s="1"/>
  <c r="M1072" i="2" a="1"/>
  <c r="M1072" i="2" s="1"/>
  <c r="M1073" i="2" a="1"/>
  <c r="M1073" i="2" s="1"/>
  <c r="M1074" i="2" a="1"/>
  <c r="M1074" i="2" s="1"/>
  <c r="M1075" i="2" a="1"/>
  <c r="M1075" i="2" s="1"/>
  <c r="M1076" i="2" a="1"/>
  <c r="M1076" i="2" s="1"/>
  <c r="M1077" i="2" a="1"/>
  <c r="M1077" i="2" s="1"/>
  <c r="M1078" i="2" a="1"/>
  <c r="M1078" i="2" s="1"/>
  <c r="M1079" i="2" a="1"/>
  <c r="M1079" i="2" s="1"/>
  <c r="M1080" i="2" a="1"/>
  <c r="M1080" i="2" s="1"/>
  <c r="M1081" i="2" a="1"/>
  <c r="M1081" i="2" s="1"/>
  <c r="M1082" i="2" a="1"/>
  <c r="M1082" i="2" s="1"/>
  <c r="M1083" i="2" a="1"/>
  <c r="M1083" i="2" s="1"/>
  <c r="M1084" i="2" a="1"/>
  <c r="M1084" i="2" s="1"/>
  <c r="M1085" i="2" a="1"/>
  <c r="M1085" i="2" s="1"/>
  <c r="M1086" i="2" a="1"/>
  <c r="M1086" i="2" s="1"/>
  <c r="M1087" i="2" a="1"/>
  <c r="M1087" i="2" s="1"/>
  <c r="M1088" i="2" a="1"/>
  <c r="M1088" i="2" s="1"/>
  <c r="M1089" i="2" a="1"/>
  <c r="M1089" i="2" s="1"/>
  <c r="M1090" i="2" a="1"/>
  <c r="M1090" i="2" s="1"/>
  <c r="M1091" i="2" a="1"/>
  <c r="M1091" i="2" s="1"/>
  <c r="M1092" i="2" a="1"/>
  <c r="M1092" i="2" s="1"/>
  <c r="M1093" i="2" a="1"/>
  <c r="M1093" i="2" s="1"/>
  <c r="M1094" i="2" a="1"/>
  <c r="M1094" i="2" s="1"/>
  <c r="M1095" i="2" a="1"/>
  <c r="M1095" i="2" s="1"/>
  <c r="M1096" i="2" a="1"/>
  <c r="M1096" i="2" s="1"/>
  <c r="M1097" i="2" a="1"/>
  <c r="M1097" i="2" s="1"/>
  <c r="M1098" i="2" a="1"/>
  <c r="M1098" i="2" s="1"/>
  <c r="M1099" i="2" a="1"/>
  <c r="M1099" i="2" s="1"/>
  <c r="M1100" i="2" a="1"/>
  <c r="M1100" i="2" s="1"/>
  <c r="M1101" i="2" a="1"/>
  <c r="M1101" i="2" s="1"/>
  <c r="M1102" i="2" a="1"/>
  <c r="M1102" i="2" s="1"/>
  <c r="M1103" i="2" a="1"/>
  <c r="M1103" i="2" s="1"/>
  <c r="M1104" i="2" a="1"/>
  <c r="M1104" i="2" s="1"/>
  <c r="M1105" i="2" a="1"/>
  <c r="M1105" i="2" s="1"/>
  <c r="M1106" i="2" a="1"/>
  <c r="M1106" i="2" s="1"/>
  <c r="M1107" i="2" a="1"/>
  <c r="M1107" i="2" s="1"/>
  <c r="M1108" i="2" a="1"/>
  <c r="M1108" i="2" s="1"/>
  <c r="M1109" i="2" a="1"/>
  <c r="M1109" i="2" s="1"/>
  <c r="M1110" i="2" a="1"/>
  <c r="M1110" i="2" s="1"/>
  <c r="M1111" i="2" a="1"/>
  <c r="M1111" i="2" s="1"/>
  <c r="M1112" i="2" a="1"/>
  <c r="M1112" i="2" s="1"/>
  <c r="M1113" i="2" a="1"/>
  <c r="M1113" i="2" s="1"/>
  <c r="M1114" i="2" a="1"/>
  <c r="M1114" i="2" s="1"/>
  <c r="M1115" i="2" a="1"/>
  <c r="M1115" i="2" s="1"/>
  <c r="M1116" i="2" a="1"/>
  <c r="M1116" i="2" s="1"/>
  <c r="M1117" i="2" a="1"/>
  <c r="M1117" i="2" s="1"/>
  <c r="M1118" i="2" a="1"/>
  <c r="M1118" i="2" s="1"/>
  <c r="M1119" i="2" a="1"/>
  <c r="M1119" i="2" s="1"/>
  <c r="M1120" i="2" a="1"/>
  <c r="M1120" i="2" s="1"/>
  <c r="M1121" i="2" a="1"/>
  <c r="M1121" i="2" s="1"/>
  <c r="M1122" i="2" a="1"/>
  <c r="M1122" i="2" s="1"/>
  <c r="M1123" i="2" a="1"/>
  <c r="M1123" i="2" s="1"/>
  <c r="M1124" i="2" a="1"/>
  <c r="M1124" i="2" s="1"/>
  <c r="M1125" i="2" a="1"/>
  <c r="M1125" i="2" s="1"/>
  <c r="M1126" i="2" a="1"/>
  <c r="M1126" i="2" s="1"/>
  <c r="M1127" i="2" a="1"/>
  <c r="M1127" i="2" s="1"/>
  <c r="M1128" i="2" a="1"/>
  <c r="M1128" i="2" s="1"/>
  <c r="M1129" i="2" a="1"/>
  <c r="M1129" i="2" s="1"/>
  <c r="M1130" i="2" a="1"/>
  <c r="M1130" i="2" s="1"/>
  <c r="M1131" i="2" a="1"/>
  <c r="M1131" i="2" s="1"/>
  <c r="M1132" i="2" a="1"/>
  <c r="M1132" i="2" s="1"/>
  <c r="M1133" i="2" a="1"/>
  <c r="M1133" i="2" s="1"/>
  <c r="M1134" i="2" a="1"/>
  <c r="M1134" i="2" s="1"/>
  <c r="M1135" i="2" a="1"/>
  <c r="M1135" i="2" s="1"/>
  <c r="M1136" i="2" a="1"/>
  <c r="M1136" i="2" s="1"/>
  <c r="M1137" i="2" a="1"/>
  <c r="M1137" i="2" s="1"/>
  <c r="M1138" i="2" a="1"/>
  <c r="M1138" i="2" s="1"/>
  <c r="M1139" i="2" a="1"/>
  <c r="M1139" i="2" s="1"/>
  <c r="M1140" i="2" a="1"/>
  <c r="M1140" i="2" s="1"/>
  <c r="M1141" i="2" a="1"/>
  <c r="M1141" i="2" s="1"/>
  <c r="M1142" i="2" a="1"/>
  <c r="M1142" i="2" s="1"/>
  <c r="M1143" i="2" a="1"/>
  <c r="M1143" i="2" s="1"/>
  <c r="M1144" i="2" a="1"/>
  <c r="M1144" i="2" s="1"/>
  <c r="M1145" i="2" a="1"/>
  <c r="M1145" i="2" s="1"/>
  <c r="M1146" i="2" a="1"/>
  <c r="M1146" i="2" s="1"/>
  <c r="M1147" i="2" a="1"/>
  <c r="M1147" i="2" s="1"/>
  <c r="M1148" i="2" a="1"/>
  <c r="M1148" i="2" s="1"/>
  <c r="M1149" i="2" a="1"/>
  <c r="M1149" i="2" s="1"/>
  <c r="M1150" i="2" a="1"/>
  <c r="M1150" i="2" s="1"/>
  <c r="M1151" i="2" a="1"/>
  <c r="M1151" i="2" s="1"/>
  <c r="M1152" i="2" a="1"/>
  <c r="M1152" i="2" s="1"/>
  <c r="M1153" i="2" a="1"/>
  <c r="M1153" i="2" s="1"/>
  <c r="M1154" i="2" a="1"/>
  <c r="M1154" i="2" s="1"/>
  <c r="M1155" i="2" a="1"/>
  <c r="M1155" i="2" s="1"/>
  <c r="M1156" i="2" a="1"/>
  <c r="M1156" i="2" s="1"/>
  <c r="M1157" i="2" a="1"/>
  <c r="M1157" i="2" s="1"/>
  <c r="M1158" i="2" a="1"/>
  <c r="M1158" i="2" s="1"/>
  <c r="M1159" i="2" a="1"/>
  <c r="M1159" i="2" s="1"/>
  <c r="M1160" i="2" a="1"/>
  <c r="M1160" i="2" s="1"/>
  <c r="M1161" i="2" a="1"/>
  <c r="M1161" i="2" s="1"/>
  <c r="M1162" i="2" a="1"/>
  <c r="M1162" i="2" s="1"/>
  <c r="M1163" i="2" a="1"/>
  <c r="M1163" i="2" s="1"/>
  <c r="M1164" i="2" a="1"/>
  <c r="M1164" i="2" s="1"/>
  <c r="M1165" i="2" a="1"/>
  <c r="M1165" i="2" s="1"/>
  <c r="M1166" i="2" a="1"/>
  <c r="M1166" i="2" s="1"/>
  <c r="M1167" i="2" a="1"/>
  <c r="M1167" i="2" s="1"/>
  <c r="M1168" i="2" a="1"/>
  <c r="M1168" i="2" s="1"/>
  <c r="M1169" i="2" a="1"/>
  <c r="M1169" i="2" s="1"/>
  <c r="M1170" i="2" a="1"/>
  <c r="M1170" i="2" s="1"/>
  <c r="M1171" i="2" a="1"/>
  <c r="M1171" i="2" s="1"/>
  <c r="M1172" i="2" a="1"/>
  <c r="M1172" i="2" s="1"/>
  <c r="M1173" i="2" a="1"/>
  <c r="M1173" i="2" s="1"/>
  <c r="M1174" i="2" a="1"/>
  <c r="M1174" i="2" s="1"/>
  <c r="M1175" i="2" a="1"/>
  <c r="M1175" i="2" s="1"/>
  <c r="M1176" i="2" a="1"/>
  <c r="M1176" i="2" s="1"/>
  <c r="M1177" i="2" a="1"/>
  <c r="M1177" i="2" s="1"/>
  <c r="M1178" i="2" a="1"/>
  <c r="M1178" i="2" s="1"/>
  <c r="M1179" i="2" a="1"/>
  <c r="M1179" i="2" s="1"/>
  <c r="M1180" i="2" a="1"/>
  <c r="M1180" i="2" s="1"/>
  <c r="M1181" i="2" a="1"/>
  <c r="M1181" i="2" s="1"/>
  <c r="M1182" i="2" a="1"/>
  <c r="M1182" i="2" s="1"/>
  <c r="M1183" i="2" a="1"/>
  <c r="M1183" i="2" s="1"/>
  <c r="M1184" i="2" a="1"/>
  <c r="M1184" i="2" s="1"/>
  <c r="M1185" i="2" a="1"/>
  <c r="M1185" i="2" s="1"/>
  <c r="M1186" i="2" a="1"/>
  <c r="M1186" i="2" s="1"/>
  <c r="M1187" i="2" a="1"/>
  <c r="M1187" i="2" s="1"/>
  <c r="M1188" i="2" a="1"/>
  <c r="M1188" i="2" s="1"/>
  <c r="M1189" i="2" a="1"/>
  <c r="M1189" i="2" s="1"/>
  <c r="M1190" i="2" a="1"/>
  <c r="M1190" i="2" s="1"/>
  <c r="M1191" i="2" a="1"/>
  <c r="M1191" i="2" s="1"/>
  <c r="M1192" i="2" a="1"/>
  <c r="M1192" i="2" s="1"/>
  <c r="M1193" i="2" a="1"/>
  <c r="M1193" i="2" s="1"/>
  <c r="M1194" i="2" a="1"/>
  <c r="M1194" i="2" s="1"/>
  <c r="M1195" i="2" a="1"/>
  <c r="M1195" i="2" s="1"/>
  <c r="M1196" i="2" a="1"/>
  <c r="M1196" i="2" s="1"/>
  <c r="M1197" i="2" a="1"/>
  <c r="M1197" i="2" s="1"/>
  <c r="M1198" i="2" a="1"/>
  <c r="M1198" i="2" s="1"/>
  <c r="M1199" i="2" a="1"/>
  <c r="M1199" i="2" s="1"/>
  <c r="M1200" i="2" a="1"/>
  <c r="M1200" i="2" s="1"/>
  <c r="M1201" i="2" a="1"/>
  <c r="M1201" i="2" s="1"/>
  <c r="M1202" i="2" a="1"/>
  <c r="M1202" i="2" s="1"/>
  <c r="M1203" i="2" a="1"/>
  <c r="M1203" i="2" s="1"/>
  <c r="M1204" i="2" a="1"/>
  <c r="M1204" i="2" s="1"/>
  <c r="M1205" i="2" a="1"/>
  <c r="M1205" i="2" s="1"/>
  <c r="M1206" i="2" a="1"/>
  <c r="M1206" i="2" s="1"/>
  <c r="M1207" i="2" a="1"/>
  <c r="M1207" i="2" s="1"/>
  <c r="M1208" i="2" a="1"/>
  <c r="M1208" i="2" s="1"/>
  <c r="M1209" i="2" a="1"/>
  <c r="M1209" i="2" s="1"/>
  <c r="M1210" i="2" a="1"/>
  <c r="M1210" i="2" s="1"/>
  <c r="M1211" i="2" a="1"/>
  <c r="M1211" i="2" s="1"/>
  <c r="M1212" i="2" a="1"/>
  <c r="M1212" i="2" s="1"/>
  <c r="M1213" i="2" a="1"/>
  <c r="M1213" i="2" s="1"/>
  <c r="M1214" i="2" a="1"/>
  <c r="M1214" i="2" s="1"/>
  <c r="M1215" i="2" a="1"/>
  <c r="M1215" i="2" s="1"/>
  <c r="M1216" i="2" a="1"/>
  <c r="M1216" i="2" s="1"/>
  <c r="M1217" i="2" a="1"/>
  <c r="M1217" i="2" s="1"/>
  <c r="M1218" i="2" a="1"/>
  <c r="M1218" i="2" s="1"/>
  <c r="M1219" i="2" a="1"/>
  <c r="M1219" i="2" s="1"/>
  <c r="M1220" i="2" a="1"/>
  <c r="M1220" i="2" s="1"/>
  <c r="M1221" i="2" a="1"/>
  <c r="M1221" i="2" s="1"/>
  <c r="M1222" i="2" a="1"/>
  <c r="M1222" i="2" s="1"/>
  <c r="M1223" i="2" a="1"/>
  <c r="M1223" i="2" s="1"/>
  <c r="M1224" i="2" a="1"/>
  <c r="M1224" i="2" s="1"/>
  <c r="M1225" i="2" a="1"/>
  <c r="M1225" i="2" s="1"/>
  <c r="M1226" i="2" a="1"/>
  <c r="M1226" i="2" s="1"/>
  <c r="M1227" i="2" a="1"/>
  <c r="M1227" i="2" s="1"/>
  <c r="M1228" i="2" a="1"/>
  <c r="M1228" i="2" s="1"/>
  <c r="M1229" i="2" a="1"/>
  <c r="M1229" i="2" s="1"/>
  <c r="M1230" i="2" a="1"/>
  <c r="M1230" i="2" s="1"/>
  <c r="M1231" i="2" a="1"/>
  <c r="M1231" i="2" s="1"/>
  <c r="M1232" i="2" a="1"/>
  <c r="M1232" i="2" s="1"/>
  <c r="M1233" i="2" a="1"/>
  <c r="M1233" i="2" s="1"/>
  <c r="M1234" i="2" a="1"/>
  <c r="M1234" i="2" s="1"/>
  <c r="M1235" i="2" a="1"/>
  <c r="M1235" i="2" s="1"/>
  <c r="M1236" i="2" a="1"/>
  <c r="M1236" i="2" s="1"/>
  <c r="M1237" i="2" a="1"/>
  <c r="M1237" i="2" s="1"/>
  <c r="M1238" i="2" a="1"/>
  <c r="M1238" i="2" s="1"/>
  <c r="M1239" i="2" a="1"/>
  <c r="M1239" i="2" s="1"/>
  <c r="M1240" i="2" a="1"/>
  <c r="M1240" i="2" s="1"/>
  <c r="M1241" i="2" a="1"/>
  <c r="M1241" i="2" s="1"/>
  <c r="M1242" i="2" a="1"/>
  <c r="M1242" i="2" s="1"/>
  <c r="M1243" i="2" a="1"/>
  <c r="M1243" i="2" s="1"/>
  <c r="M1244" i="2" a="1"/>
  <c r="M1244" i="2" s="1"/>
  <c r="M1245" i="2" a="1"/>
  <c r="M1245" i="2" s="1"/>
  <c r="M1246" i="2" a="1"/>
  <c r="M1246" i="2" s="1"/>
  <c r="M1247" i="2" a="1"/>
  <c r="M1247" i="2" s="1"/>
  <c r="M1248" i="2" a="1"/>
  <c r="M1248" i="2" s="1"/>
  <c r="M1249" i="2" a="1"/>
  <c r="M1249" i="2" s="1"/>
  <c r="M1250" i="2" a="1"/>
  <c r="M1250" i="2" s="1"/>
  <c r="M1251" i="2" a="1"/>
  <c r="M1251" i="2" s="1"/>
  <c r="M1252" i="2" a="1"/>
  <c r="M1252" i="2" s="1"/>
  <c r="M1253" i="2" a="1"/>
  <c r="M1253" i="2" s="1"/>
  <c r="M1254" i="2" a="1"/>
  <c r="M1254" i="2" s="1"/>
  <c r="M1255" i="2" a="1"/>
  <c r="M1255" i="2" s="1"/>
  <c r="M1256" i="2" a="1"/>
  <c r="M1256" i="2" s="1"/>
  <c r="M1257" i="2" a="1"/>
  <c r="M1257" i="2" s="1"/>
  <c r="M1258" i="2" a="1"/>
  <c r="M1258" i="2" s="1"/>
  <c r="M1259" i="2" a="1"/>
  <c r="M1259" i="2" s="1"/>
  <c r="M1260" i="2" a="1"/>
  <c r="M1260" i="2" s="1"/>
  <c r="M1261" i="2" a="1"/>
  <c r="M1261" i="2" s="1"/>
  <c r="M1262" i="2" a="1"/>
  <c r="M1262" i="2" s="1"/>
  <c r="M1263" i="2" a="1"/>
  <c r="M1263" i="2" s="1"/>
  <c r="M1264" i="2" a="1"/>
  <c r="M1264" i="2" s="1"/>
  <c r="M1265" i="2" a="1"/>
  <c r="M1265" i="2" s="1"/>
  <c r="M1266" i="2" a="1"/>
  <c r="M1266" i="2" s="1"/>
  <c r="M1267" i="2" a="1"/>
  <c r="M1267" i="2" s="1"/>
  <c r="M1268" i="2" a="1"/>
  <c r="M1268" i="2" s="1"/>
  <c r="M1269" i="2" a="1"/>
  <c r="M1269" i="2" s="1"/>
  <c r="M1270" i="2" a="1"/>
  <c r="M1270" i="2" s="1"/>
  <c r="M1271" i="2" a="1"/>
  <c r="M1271" i="2" s="1"/>
  <c r="M1272" i="2" a="1"/>
  <c r="M1272" i="2" s="1"/>
  <c r="M1273" i="2" a="1"/>
  <c r="M1273" i="2" s="1"/>
  <c r="M1274" i="2" a="1"/>
  <c r="M1274" i="2" s="1"/>
  <c r="M1275" i="2" a="1"/>
  <c r="M1275" i="2" s="1"/>
  <c r="M1276" i="2" a="1"/>
  <c r="M1276" i="2" s="1"/>
  <c r="M1277" i="2" a="1"/>
  <c r="M1277" i="2" s="1"/>
  <c r="M1278" i="2" a="1"/>
  <c r="M1278" i="2" s="1"/>
  <c r="M1279" i="2" a="1"/>
  <c r="M1279" i="2" s="1"/>
  <c r="M1280" i="2" a="1"/>
  <c r="M1280" i="2" s="1"/>
  <c r="M1281" i="2" a="1"/>
  <c r="M1281" i="2" s="1"/>
  <c r="M1282" i="2" a="1"/>
  <c r="M1282" i="2" s="1"/>
  <c r="M1283" i="2" a="1"/>
  <c r="M1283" i="2" s="1"/>
  <c r="M1284" i="2" a="1"/>
  <c r="M1284" i="2" s="1"/>
  <c r="M1285" i="2" a="1"/>
  <c r="M1285" i="2" s="1"/>
  <c r="M1286" i="2" a="1"/>
  <c r="M1286" i="2" s="1"/>
  <c r="M1287" i="2" a="1"/>
  <c r="M1287" i="2" s="1"/>
  <c r="M1288" i="2" a="1"/>
  <c r="M1288" i="2" s="1"/>
  <c r="M1289" i="2" a="1"/>
  <c r="M1289" i="2" s="1"/>
  <c r="M1290" i="2" a="1"/>
  <c r="M1290" i="2" s="1"/>
  <c r="M1291" i="2" a="1"/>
  <c r="M1291" i="2" s="1"/>
  <c r="M1292" i="2" a="1"/>
  <c r="M1292" i="2" s="1"/>
  <c r="M1293" i="2" a="1"/>
  <c r="M1293" i="2" s="1"/>
  <c r="M1294" i="2" a="1"/>
  <c r="M1294" i="2" s="1"/>
  <c r="M1295" i="2" a="1"/>
  <c r="M1295" i="2" s="1"/>
  <c r="M1296" i="2" a="1"/>
  <c r="M1296" i="2" s="1"/>
  <c r="M1297" i="2" a="1"/>
  <c r="M1297" i="2" s="1"/>
  <c r="M1298" i="2" a="1"/>
  <c r="M1298" i="2" s="1"/>
  <c r="M1299" i="2" a="1"/>
  <c r="M1299" i="2" s="1"/>
  <c r="M1300" i="2" a="1"/>
  <c r="M1300" i="2" s="1"/>
  <c r="M1301" i="2" a="1"/>
  <c r="M1301" i="2" s="1"/>
  <c r="M1302" i="2" a="1"/>
  <c r="M1302" i="2" s="1"/>
  <c r="M1303" i="2" a="1"/>
  <c r="M1303" i="2" s="1"/>
  <c r="M1304" i="2" a="1"/>
  <c r="M1304" i="2" s="1"/>
  <c r="M1305" i="2" a="1"/>
  <c r="M1305" i="2" s="1"/>
  <c r="M1306" i="2" a="1"/>
  <c r="M1306" i="2" s="1"/>
  <c r="M1307" i="2" a="1"/>
  <c r="M1307" i="2" s="1"/>
  <c r="M1308" i="2" a="1"/>
  <c r="M1308" i="2" s="1"/>
  <c r="M1309" i="2" a="1"/>
  <c r="M1309" i="2" s="1"/>
  <c r="M1310" i="2" a="1"/>
  <c r="M1310" i="2" s="1"/>
  <c r="M1311" i="2" a="1"/>
  <c r="M1311" i="2" s="1"/>
  <c r="M1312" i="2" a="1"/>
  <c r="M1312" i="2" s="1"/>
  <c r="M1313" i="2" a="1"/>
  <c r="M1313" i="2" s="1"/>
  <c r="M1314" i="2" a="1"/>
  <c r="M1314" i="2" s="1"/>
  <c r="M1315" i="2" a="1"/>
  <c r="M1315" i="2" s="1"/>
  <c r="M1316" i="2" a="1"/>
  <c r="M1316" i="2" s="1"/>
  <c r="M1317" i="2" a="1"/>
  <c r="M1317" i="2" s="1"/>
  <c r="M1318" i="2" a="1"/>
  <c r="M1318" i="2" s="1"/>
  <c r="M1319" i="2" a="1"/>
  <c r="M1319" i="2" s="1"/>
  <c r="M1320" i="2" a="1"/>
  <c r="M1320" i="2" s="1"/>
  <c r="M1321" i="2" a="1"/>
  <c r="M1321" i="2" s="1"/>
  <c r="M1322" i="2" a="1"/>
  <c r="M1322" i="2" s="1"/>
  <c r="M1323" i="2" a="1"/>
  <c r="M1323" i="2" s="1"/>
  <c r="M1324" i="2" a="1"/>
  <c r="M1324" i="2" s="1"/>
  <c r="M1325" i="2" a="1"/>
  <c r="M1325" i="2" s="1"/>
  <c r="M1326" i="2" a="1"/>
  <c r="M1326" i="2" s="1"/>
  <c r="M1327" i="2" a="1"/>
  <c r="M1327" i="2" s="1"/>
  <c r="M1328" i="2" a="1"/>
  <c r="M1328" i="2" s="1"/>
  <c r="M1329" i="2" a="1"/>
  <c r="M1329" i="2" s="1"/>
  <c r="M1330" i="2" a="1"/>
  <c r="M1330" i="2" s="1"/>
  <c r="M1331" i="2" a="1"/>
  <c r="M1331" i="2" s="1"/>
  <c r="M1332" i="2" a="1"/>
  <c r="M1332" i="2" s="1"/>
  <c r="M1333" i="2" a="1"/>
  <c r="M1333" i="2" s="1"/>
  <c r="M1334" i="2" a="1"/>
  <c r="M1334" i="2" s="1"/>
  <c r="M1335" i="2" a="1"/>
  <c r="M1335" i="2" s="1"/>
  <c r="M1336" i="2" a="1"/>
  <c r="M1336" i="2" s="1"/>
  <c r="M1337" i="2" a="1"/>
  <c r="M1337" i="2" s="1"/>
  <c r="M1338" i="2" a="1"/>
  <c r="M1338" i="2" s="1"/>
  <c r="M1339" i="2" a="1"/>
  <c r="M1339" i="2" s="1"/>
  <c r="M1340" i="2" a="1"/>
  <c r="M1340" i="2" s="1"/>
  <c r="M1341" i="2" a="1"/>
  <c r="M1341" i="2" s="1"/>
  <c r="M1342" i="2" a="1"/>
  <c r="M1342" i="2" s="1"/>
  <c r="M1343" i="2" a="1"/>
  <c r="M1343" i="2" s="1"/>
  <c r="M1344" i="2" a="1"/>
  <c r="M1344" i="2" s="1"/>
  <c r="M1345" i="2" a="1"/>
  <c r="M1345" i="2" s="1"/>
  <c r="M1346" i="2" a="1"/>
  <c r="M1346" i="2" s="1"/>
  <c r="M1347" i="2" a="1"/>
  <c r="M1347" i="2" s="1"/>
  <c r="M1348" i="2" a="1"/>
  <c r="M1348" i="2" s="1"/>
  <c r="M1349" i="2" a="1"/>
  <c r="M1349" i="2" s="1"/>
  <c r="M1350" i="2" a="1"/>
  <c r="M1350" i="2" s="1"/>
  <c r="M1351" i="2" a="1"/>
  <c r="M1351" i="2" s="1"/>
  <c r="M1352" i="2" a="1"/>
  <c r="M1352" i="2" s="1"/>
  <c r="M1353" i="2" a="1"/>
  <c r="M1353" i="2" s="1"/>
  <c r="M1354" i="2" a="1"/>
  <c r="M1354" i="2" s="1"/>
  <c r="M1355" i="2" a="1"/>
  <c r="M1355" i="2" s="1"/>
  <c r="M1356" i="2" a="1"/>
  <c r="M1356" i="2" s="1"/>
  <c r="M1357" i="2" a="1"/>
  <c r="M1357" i="2" s="1"/>
  <c r="M1358" i="2" a="1"/>
  <c r="M1358" i="2" s="1"/>
  <c r="M1359" i="2" a="1"/>
  <c r="M1359" i="2" s="1"/>
  <c r="M1360" i="2" a="1"/>
  <c r="M1360" i="2" s="1"/>
  <c r="M1361" i="2" a="1"/>
  <c r="M1361" i="2" s="1"/>
  <c r="M1362" i="2" a="1"/>
  <c r="M1362" i="2" s="1"/>
  <c r="M1363" i="2" a="1"/>
  <c r="M1363" i="2" s="1"/>
  <c r="M1364" i="2" a="1"/>
  <c r="M1364" i="2" s="1"/>
  <c r="M1365" i="2" a="1"/>
  <c r="M1365" i="2" s="1"/>
  <c r="M1366" i="2" a="1"/>
  <c r="M1366" i="2" s="1"/>
  <c r="M1367" i="2" a="1"/>
  <c r="M1367" i="2" s="1"/>
  <c r="M1368" i="2" a="1"/>
  <c r="M1368" i="2" s="1"/>
  <c r="M1369" i="2" a="1"/>
  <c r="M1369" i="2" s="1"/>
  <c r="M1370" i="2" a="1"/>
  <c r="M1370" i="2" s="1"/>
  <c r="M1371" i="2" a="1"/>
  <c r="M1371" i="2" s="1"/>
  <c r="M1372" i="2" a="1"/>
  <c r="M1372" i="2" s="1"/>
  <c r="M1373" i="2" a="1"/>
  <c r="M1373" i="2" s="1"/>
  <c r="M1374" i="2" a="1"/>
  <c r="M1374" i="2" s="1"/>
  <c r="M1375" i="2" a="1"/>
  <c r="M1375" i="2" s="1"/>
  <c r="M1376" i="2" a="1"/>
  <c r="M1376" i="2" s="1"/>
  <c r="M1377" i="2" a="1"/>
  <c r="M1377" i="2" s="1"/>
  <c r="M1378" i="2" a="1"/>
  <c r="M1378" i="2" s="1"/>
  <c r="M1379" i="2" a="1"/>
  <c r="M1379" i="2" s="1"/>
  <c r="M1380" i="2" a="1"/>
  <c r="M1380" i="2" s="1"/>
  <c r="M1381" i="2" a="1"/>
  <c r="M1381" i="2" s="1"/>
  <c r="M1382" i="2" a="1"/>
  <c r="M1382" i="2" s="1"/>
  <c r="M1383" i="2" a="1"/>
  <c r="M1383" i="2" s="1"/>
  <c r="M1384" i="2" a="1"/>
  <c r="M1384" i="2" s="1"/>
  <c r="M1385" i="2" a="1"/>
  <c r="M1385" i="2" s="1"/>
  <c r="M1386" i="2" a="1"/>
  <c r="M1386" i="2" s="1"/>
  <c r="M1387" i="2" a="1"/>
  <c r="M1387" i="2" s="1"/>
  <c r="M1388" i="2" a="1"/>
  <c r="M1388" i="2" s="1"/>
  <c r="M1389" i="2" a="1"/>
  <c r="M1389" i="2" s="1"/>
  <c r="M1390" i="2" a="1"/>
  <c r="M1390" i="2" s="1"/>
  <c r="M1391" i="2" a="1"/>
  <c r="M1391" i="2" s="1"/>
  <c r="M1392" i="2" a="1"/>
  <c r="M1392" i="2" s="1"/>
  <c r="M1393" i="2" a="1"/>
  <c r="M1393" i="2" s="1"/>
  <c r="M1394" i="2" a="1"/>
  <c r="M1394" i="2" s="1"/>
  <c r="M1395" i="2" a="1"/>
  <c r="M1395" i="2" s="1"/>
  <c r="M1396" i="2" a="1"/>
  <c r="M1396" i="2" s="1"/>
  <c r="M1397" i="2" a="1"/>
  <c r="M1397" i="2" s="1"/>
  <c r="M1398" i="2" a="1"/>
  <c r="M1398" i="2" s="1"/>
  <c r="M1399" i="2" a="1"/>
  <c r="M1399" i="2" s="1"/>
  <c r="M1400" i="2" a="1"/>
  <c r="M1400" i="2" s="1"/>
  <c r="M1401" i="2" a="1"/>
  <c r="M1401" i="2" s="1"/>
  <c r="M1402" i="2" a="1"/>
  <c r="M1402" i="2" s="1"/>
  <c r="M1403" i="2" a="1"/>
  <c r="M1403" i="2" s="1"/>
  <c r="M1404" i="2" a="1"/>
  <c r="M1404" i="2" s="1"/>
  <c r="M1405" i="2" a="1"/>
  <c r="M1405" i="2" s="1"/>
  <c r="M1406" i="2" a="1"/>
  <c r="M1406" i="2" s="1"/>
  <c r="M1407" i="2" a="1"/>
  <c r="M1407" i="2" s="1"/>
  <c r="M1408" i="2" a="1"/>
  <c r="M1408" i="2" s="1"/>
  <c r="M1409" i="2" a="1"/>
  <c r="M1409" i="2" s="1"/>
  <c r="M1410" i="2" a="1"/>
  <c r="M1410" i="2" s="1"/>
  <c r="M1411" i="2" a="1"/>
  <c r="M1411" i="2" s="1"/>
  <c r="M1412" i="2" a="1"/>
  <c r="M1412" i="2" s="1"/>
  <c r="M1413" i="2" a="1"/>
  <c r="M1413" i="2" s="1"/>
  <c r="M1414" i="2" a="1"/>
  <c r="M1414" i="2" s="1"/>
  <c r="M1415" i="2" a="1"/>
  <c r="M1415" i="2" s="1"/>
  <c r="M1416" i="2" a="1"/>
  <c r="M1416" i="2" s="1"/>
  <c r="M1417" i="2" a="1"/>
  <c r="M1417" i="2" s="1"/>
  <c r="M1418" i="2" a="1"/>
  <c r="M1418" i="2" s="1"/>
  <c r="M1419" i="2" a="1"/>
  <c r="M1419" i="2" s="1"/>
  <c r="M1420" i="2" a="1"/>
  <c r="M1420" i="2" s="1"/>
  <c r="M1421" i="2" a="1"/>
  <c r="M1421" i="2" s="1"/>
  <c r="M1422" i="2" a="1"/>
  <c r="M1422" i="2" s="1"/>
  <c r="M1423" i="2" a="1"/>
  <c r="M1423" i="2" s="1"/>
  <c r="M1424" i="2" a="1"/>
  <c r="M1424" i="2" s="1"/>
  <c r="M1425" i="2" a="1"/>
  <c r="M1425" i="2" s="1"/>
  <c r="M1426" i="2" a="1"/>
  <c r="M1426" i="2" s="1"/>
  <c r="M1427" i="2" a="1"/>
  <c r="M1427" i="2" s="1"/>
  <c r="M1428" i="2" a="1"/>
  <c r="M1428" i="2" s="1"/>
  <c r="M1429" i="2" a="1"/>
  <c r="M1429" i="2" s="1"/>
  <c r="M1430" i="2" a="1"/>
  <c r="M1430" i="2" s="1"/>
  <c r="M1431" i="2" a="1"/>
  <c r="M1431" i="2" s="1"/>
  <c r="M1432" i="2" a="1"/>
  <c r="M1432" i="2" s="1"/>
  <c r="M1433" i="2" a="1"/>
  <c r="M1433" i="2" s="1"/>
  <c r="M1434" i="2" a="1"/>
  <c r="M1434" i="2" s="1"/>
  <c r="M1435" i="2" a="1"/>
  <c r="M1435" i="2" s="1"/>
  <c r="M1436" i="2" a="1"/>
  <c r="M1436" i="2" s="1"/>
  <c r="M1437" i="2" a="1"/>
  <c r="M1437" i="2" s="1"/>
  <c r="M1438" i="2" a="1"/>
  <c r="M1438" i="2" s="1"/>
  <c r="M1439" i="2" a="1"/>
  <c r="M1439" i="2" s="1"/>
  <c r="M1440" i="2" a="1"/>
  <c r="M1440" i="2" s="1"/>
  <c r="M1441" i="2" a="1"/>
  <c r="M1441" i="2" s="1"/>
  <c r="M1442" i="2" a="1"/>
  <c r="M1442" i="2" s="1"/>
  <c r="M1443" i="2" a="1"/>
  <c r="M1443" i="2" s="1"/>
  <c r="M1444" i="2" a="1"/>
  <c r="M1444" i="2" s="1"/>
  <c r="M1445" i="2" a="1"/>
  <c r="M1445" i="2" s="1"/>
  <c r="M1446" i="2" a="1"/>
  <c r="M1446" i="2" s="1"/>
  <c r="M1447" i="2" a="1"/>
  <c r="M1447" i="2" s="1"/>
  <c r="M1448" i="2" a="1"/>
  <c r="M1448" i="2" s="1"/>
  <c r="M1449" i="2" a="1"/>
  <c r="M1449" i="2" s="1"/>
  <c r="M1450" i="2" a="1"/>
  <c r="M1450" i="2" s="1"/>
  <c r="M1451" i="2" a="1"/>
  <c r="M1451" i="2" s="1"/>
  <c r="M1452" i="2" a="1"/>
  <c r="M1452" i="2" s="1"/>
  <c r="M1453" i="2" a="1"/>
  <c r="M1453" i="2" s="1"/>
  <c r="M1454" i="2" a="1"/>
  <c r="M1454" i="2" s="1"/>
  <c r="M1455" i="2" a="1"/>
  <c r="M1455" i="2" s="1"/>
  <c r="M1456" i="2" a="1"/>
  <c r="M1456" i="2" s="1"/>
  <c r="M1457" i="2" a="1"/>
  <c r="M1457" i="2" s="1"/>
  <c r="M1458" i="2" a="1"/>
  <c r="M1458" i="2" s="1"/>
  <c r="M1459" i="2" a="1"/>
  <c r="M1459" i="2" s="1"/>
  <c r="M1460" i="2" a="1"/>
  <c r="M1460" i="2" s="1"/>
  <c r="M1461" i="2" a="1"/>
  <c r="M1461" i="2" s="1"/>
  <c r="M1462" i="2" a="1"/>
  <c r="M1462" i="2" s="1"/>
  <c r="M1463" i="2" a="1"/>
  <c r="M1463" i="2" s="1"/>
  <c r="M1464" i="2" a="1"/>
  <c r="M1464" i="2" s="1"/>
  <c r="M1465" i="2" a="1"/>
  <c r="M1465" i="2" s="1"/>
  <c r="M1466" i="2" a="1"/>
  <c r="M1466" i="2" s="1"/>
  <c r="M1467" i="2" a="1"/>
  <c r="M1467" i="2" s="1"/>
  <c r="M1468" i="2" a="1"/>
  <c r="M1468" i="2" s="1"/>
  <c r="M1469" i="2" a="1"/>
  <c r="M1469" i="2" s="1"/>
  <c r="M1470" i="2" a="1"/>
  <c r="M1470" i="2" s="1"/>
  <c r="M1471" i="2" a="1"/>
  <c r="M1471" i="2" s="1"/>
  <c r="M1472" i="2" a="1"/>
  <c r="M1472" i="2" s="1"/>
  <c r="M1473" i="2" a="1"/>
  <c r="M1473" i="2" s="1"/>
  <c r="M1474" i="2" a="1"/>
  <c r="M1474" i="2" s="1"/>
  <c r="M1475" i="2" a="1"/>
  <c r="M1475" i="2" s="1"/>
  <c r="M1476" i="2" a="1"/>
  <c r="M1476" i="2" s="1"/>
  <c r="M1477" i="2" a="1"/>
  <c r="M1477" i="2" s="1"/>
  <c r="M1478" i="2" a="1"/>
  <c r="M1478" i="2" s="1"/>
  <c r="M1479" i="2" a="1"/>
  <c r="M1479" i="2" s="1"/>
  <c r="M1480" i="2" a="1"/>
  <c r="M1480" i="2" s="1"/>
  <c r="M1481" i="2" a="1"/>
  <c r="M1481" i="2" s="1"/>
  <c r="M1482" i="2" a="1"/>
  <c r="M1482" i="2" s="1"/>
  <c r="M1483" i="2" a="1"/>
  <c r="M1483" i="2" s="1"/>
  <c r="M1484" i="2" a="1"/>
  <c r="M1484" i="2" s="1"/>
  <c r="M1485" i="2" a="1"/>
  <c r="M1485" i="2" s="1"/>
  <c r="M1486" i="2" a="1"/>
  <c r="M1486" i="2" s="1"/>
  <c r="M1487" i="2" a="1"/>
  <c r="M1487" i="2" s="1"/>
  <c r="M1488" i="2" a="1"/>
  <c r="M1488" i="2" s="1"/>
  <c r="M1489" i="2" a="1"/>
  <c r="M1489" i="2" s="1"/>
  <c r="M1490" i="2" a="1"/>
  <c r="M1490" i="2" s="1"/>
  <c r="M1491" i="2" a="1"/>
  <c r="M1491" i="2" s="1"/>
  <c r="M1492" i="2" a="1"/>
  <c r="M1492" i="2" s="1"/>
  <c r="M1493" i="2" a="1"/>
  <c r="M1493" i="2" s="1"/>
  <c r="M1494" i="2" a="1"/>
  <c r="M1494" i="2" s="1"/>
  <c r="M1495" i="2" a="1"/>
  <c r="M1495" i="2" s="1"/>
  <c r="M1496" i="2" a="1"/>
  <c r="M1496" i="2" s="1"/>
  <c r="M1497" i="2" a="1"/>
  <c r="M1497" i="2" s="1"/>
  <c r="M1498" i="2" a="1"/>
  <c r="M1498" i="2" s="1"/>
  <c r="M1499" i="2" a="1"/>
  <c r="M1499" i="2" s="1"/>
  <c r="M1500" i="2" a="1"/>
  <c r="M1500" i="2" s="1"/>
  <c r="M1501" i="2" a="1"/>
  <c r="M1501" i="2" s="1"/>
  <c r="M1502" i="2" a="1"/>
  <c r="M1502" i="2" s="1"/>
  <c r="M1503" i="2" a="1"/>
  <c r="M1503" i="2" s="1"/>
  <c r="M1504" i="2" a="1"/>
  <c r="M1504" i="2" s="1"/>
  <c r="M1505" i="2" a="1"/>
  <c r="M1505" i="2" s="1"/>
  <c r="M1506" i="2" a="1"/>
  <c r="M1506" i="2" s="1"/>
  <c r="M1507" i="2" a="1"/>
  <c r="M1507" i="2" s="1"/>
  <c r="M1508" i="2" a="1"/>
  <c r="M1508" i="2" s="1"/>
  <c r="M1509" i="2" a="1"/>
  <c r="M1509" i="2" s="1"/>
  <c r="M1510" i="2" a="1"/>
  <c r="M1510" i="2" s="1"/>
  <c r="M1511" i="2" a="1"/>
  <c r="M1511" i="2" s="1"/>
  <c r="M1512" i="2" a="1"/>
  <c r="M1512" i="2" s="1"/>
  <c r="M1513" i="2" a="1"/>
  <c r="M1513" i="2" s="1"/>
  <c r="M1514" i="2" a="1"/>
  <c r="M1514" i="2" s="1"/>
  <c r="M1515" i="2" a="1"/>
  <c r="M1515" i="2" s="1"/>
  <c r="M1516" i="2" a="1"/>
  <c r="M1516" i="2" s="1"/>
  <c r="M1517" i="2" a="1"/>
  <c r="M1517" i="2" s="1"/>
  <c r="M1518" i="2" a="1"/>
  <c r="M1518" i="2" s="1"/>
  <c r="M1519" i="2" a="1"/>
  <c r="M1519" i="2" s="1"/>
  <c r="M1520" i="2" a="1"/>
  <c r="M1520" i="2" s="1"/>
  <c r="M1521" i="2" a="1"/>
  <c r="M1521" i="2" s="1"/>
  <c r="M1522" i="2" a="1"/>
  <c r="M1522" i="2" s="1"/>
  <c r="M1523" i="2" a="1"/>
  <c r="M1523" i="2" s="1"/>
  <c r="M1524" i="2" a="1"/>
  <c r="M1524" i="2" s="1"/>
  <c r="M1525" i="2" a="1"/>
  <c r="M1525" i="2" s="1"/>
  <c r="M1526" i="2" a="1"/>
  <c r="M1526" i="2" s="1"/>
  <c r="M1527" i="2" a="1"/>
  <c r="M1527" i="2" s="1"/>
  <c r="M1528" i="2" a="1"/>
  <c r="M1528" i="2" s="1"/>
  <c r="M1529" i="2" a="1"/>
  <c r="M1529" i="2" s="1"/>
  <c r="M1530" i="2" a="1"/>
  <c r="M1530" i="2" s="1"/>
  <c r="M1531" i="2" a="1"/>
  <c r="M1531" i="2" s="1"/>
  <c r="M1532" i="2" a="1"/>
  <c r="M1532" i="2" s="1"/>
  <c r="M1533" i="2" a="1"/>
  <c r="M1533" i="2" s="1"/>
  <c r="M1534" i="2" a="1"/>
  <c r="M1534" i="2" s="1"/>
  <c r="M1535" i="2" a="1"/>
  <c r="M1535" i="2" s="1"/>
  <c r="M1536" i="2" a="1"/>
  <c r="M1536" i="2" s="1"/>
  <c r="M1537" i="2" a="1"/>
  <c r="M1537" i="2" s="1"/>
  <c r="M1538" i="2" a="1"/>
  <c r="M1538" i="2" s="1"/>
  <c r="M1539" i="2" a="1"/>
  <c r="M1539" i="2" s="1"/>
  <c r="M1540" i="2" a="1"/>
  <c r="M1540" i="2" s="1"/>
  <c r="M1541" i="2" a="1"/>
  <c r="M1541" i="2" s="1"/>
  <c r="M1542" i="2" a="1"/>
  <c r="M1542" i="2" s="1"/>
  <c r="M1543" i="2" a="1"/>
  <c r="M1543" i="2" s="1"/>
  <c r="M1544" i="2" a="1"/>
  <c r="M1544" i="2" s="1"/>
  <c r="M1545" i="2" a="1"/>
  <c r="M1545" i="2" s="1"/>
  <c r="M1546" i="2" a="1"/>
  <c r="M1546" i="2" s="1"/>
  <c r="M1547" i="2" a="1"/>
  <c r="M1547" i="2" s="1"/>
  <c r="M1548" i="2" a="1"/>
  <c r="M1548" i="2" s="1"/>
  <c r="M1549" i="2" a="1"/>
  <c r="M1549" i="2" s="1"/>
  <c r="M1550" i="2" a="1"/>
  <c r="M1550" i="2" s="1"/>
  <c r="M1551" i="2" a="1"/>
  <c r="M1551" i="2" s="1"/>
  <c r="M1552" i="2" a="1"/>
  <c r="M1552" i="2" s="1"/>
  <c r="M1553" i="2" a="1"/>
  <c r="M1553" i="2" s="1"/>
  <c r="M1554" i="2" a="1"/>
  <c r="M1554" i="2" s="1"/>
  <c r="M1555" i="2" a="1"/>
  <c r="M1555" i="2" s="1"/>
  <c r="M1556" i="2" a="1"/>
  <c r="M1556" i="2" s="1"/>
  <c r="M1557" i="2" a="1"/>
  <c r="M1557" i="2" s="1"/>
  <c r="M1558" i="2" a="1"/>
  <c r="M1558" i="2" s="1"/>
  <c r="M1559" i="2" a="1"/>
  <c r="M1559" i="2" s="1"/>
  <c r="M1560" i="2" a="1"/>
  <c r="M1560" i="2" s="1"/>
  <c r="M1561" i="2" a="1"/>
  <c r="M1561" i="2" s="1"/>
  <c r="M1562" i="2" a="1"/>
  <c r="M1562" i="2" s="1"/>
  <c r="M1563" i="2" a="1"/>
  <c r="M1563" i="2" s="1"/>
  <c r="M1564" i="2" a="1"/>
  <c r="M1564" i="2" s="1"/>
  <c r="M1565" i="2" a="1"/>
  <c r="M1565" i="2" s="1"/>
  <c r="M1566" i="2" a="1"/>
  <c r="M1566" i="2" s="1"/>
  <c r="M1567" i="2" a="1"/>
  <c r="M1567" i="2" s="1"/>
  <c r="M1568" i="2" a="1"/>
  <c r="M1568" i="2" s="1"/>
  <c r="M1569" i="2" a="1"/>
  <c r="M1569" i="2" s="1"/>
  <c r="M1570" i="2" a="1"/>
  <c r="M1570" i="2" s="1"/>
  <c r="M1571" i="2" a="1"/>
  <c r="M1571" i="2" s="1"/>
  <c r="M1572" i="2" a="1"/>
  <c r="M1572" i="2" s="1"/>
  <c r="M1573" i="2" a="1"/>
  <c r="M1573" i="2" s="1"/>
  <c r="M1574" i="2" a="1"/>
  <c r="M1574" i="2" s="1"/>
  <c r="M1575" i="2" a="1"/>
  <c r="M1575" i="2" s="1"/>
  <c r="M1576" i="2" a="1"/>
  <c r="M1576" i="2" s="1"/>
  <c r="M1577" i="2" a="1"/>
  <c r="M1577" i="2" s="1"/>
  <c r="M1578" i="2" a="1"/>
  <c r="M1578" i="2" s="1"/>
  <c r="M1579" i="2" a="1"/>
  <c r="M1579" i="2" s="1"/>
  <c r="M1580" i="2" a="1"/>
  <c r="M1580" i="2" s="1"/>
  <c r="M1581" i="2" a="1"/>
  <c r="M1581" i="2" s="1"/>
  <c r="M1582" i="2" a="1"/>
  <c r="M1582" i="2" s="1"/>
  <c r="M1583" i="2" a="1"/>
  <c r="M1583" i="2" s="1"/>
  <c r="M1584" i="2" a="1"/>
  <c r="M1584" i="2" s="1"/>
  <c r="M1585" i="2" a="1"/>
  <c r="M1585" i="2" s="1"/>
  <c r="M1586" i="2" a="1"/>
  <c r="M1586" i="2" s="1"/>
  <c r="M1587" i="2" a="1"/>
  <c r="M1587" i="2" s="1"/>
  <c r="M1588" i="2" a="1"/>
  <c r="M1588" i="2" s="1"/>
  <c r="M1589" i="2" a="1"/>
  <c r="M1589" i="2" s="1"/>
  <c r="M1590" i="2" a="1"/>
  <c r="M1590" i="2" s="1"/>
  <c r="M1591" i="2" a="1"/>
  <c r="M1591" i="2" s="1"/>
  <c r="M1592" i="2" a="1"/>
  <c r="M1592" i="2" s="1"/>
  <c r="M1593" i="2" a="1"/>
  <c r="M1593" i="2" s="1"/>
  <c r="M1594" i="2" a="1"/>
  <c r="M1594" i="2" s="1"/>
  <c r="M1595" i="2" a="1"/>
  <c r="M1595" i="2" s="1"/>
  <c r="M1596" i="2" a="1"/>
  <c r="M1596" i="2" s="1"/>
  <c r="M1597" i="2" a="1"/>
  <c r="M1597" i="2" s="1"/>
  <c r="M1598" i="2" a="1"/>
  <c r="M1598" i="2" s="1"/>
  <c r="M1599" i="2" a="1"/>
  <c r="M1599" i="2" s="1"/>
  <c r="M1600" i="2" a="1"/>
  <c r="M1600" i="2" s="1"/>
  <c r="M1601" i="2" a="1"/>
  <c r="M1601" i="2" s="1"/>
  <c r="M1602" i="2" a="1"/>
  <c r="M1602" i="2" s="1"/>
  <c r="M1603" i="2" a="1"/>
  <c r="M1603" i="2" s="1"/>
  <c r="M1604" i="2" a="1"/>
  <c r="M1604" i="2" s="1"/>
  <c r="M1606" i="2" a="1"/>
  <c r="M1606" i="2" s="1"/>
  <c r="M1607" i="2" a="1"/>
  <c r="M1607" i="2" s="1"/>
  <c r="M1608" i="2" a="1"/>
  <c r="M1608" i="2" s="1"/>
  <c r="M1609" i="2" a="1"/>
  <c r="M1609" i="2" s="1"/>
  <c r="M1610" i="2" a="1"/>
  <c r="M1610" i="2" s="1"/>
  <c r="M1611" i="2" a="1"/>
  <c r="M1611" i="2" s="1"/>
  <c r="M1612" i="2" a="1"/>
  <c r="M1612" i="2" s="1"/>
  <c r="M1613" i="2" a="1"/>
  <c r="M1613" i="2" s="1"/>
  <c r="M1614" i="2" a="1"/>
  <c r="M1614" i="2" s="1"/>
  <c r="M1615" i="2" a="1"/>
  <c r="M1615" i="2" s="1"/>
  <c r="M1616" i="2" a="1"/>
  <c r="M1616" i="2" s="1"/>
  <c r="M1617" i="2" a="1"/>
  <c r="M1617" i="2" s="1"/>
  <c r="M1618" i="2" a="1"/>
  <c r="M1618" i="2" s="1"/>
  <c r="M1619" i="2" a="1"/>
  <c r="M1619" i="2" s="1"/>
  <c r="M1620" i="2" a="1"/>
  <c r="M1620" i="2" s="1"/>
  <c r="M1621" i="2" a="1"/>
  <c r="M1621" i="2" s="1"/>
  <c r="M1622" i="2" a="1"/>
  <c r="M1622" i="2" s="1"/>
  <c r="M1623" i="2" a="1"/>
  <c r="M1623" i="2" s="1"/>
  <c r="M1624" i="2" a="1"/>
  <c r="M1624" i="2" s="1"/>
  <c r="M1625" i="2" a="1"/>
  <c r="M1625" i="2" s="1"/>
  <c r="M1626" i="2" a="1"/>
  <c r="M1626" i="2" s="1"/>
  <c r="M1627" i="2" a="1"/>
  <c r="M1627" i="2" s="1"/>
  <c r="M1628" i="2" a="1"/>
  <c r="M1628" i="2" s="1"/>
  <c r="M1629" i="2" a="1"/>
  <c r="M1629" i="2" s="1"/>
  <c r="M1630" i="2" a="1"/>
  <c r="M1630" i="2" s="1"/>
  <c r="M1631" i="2" a="1"/>
  <c r="M1631" i="2" s="1"/>
  <c r="M1632" i="2" a="1"/>
  <c r="M1632" i="2" s="1"/>
  <c r="M1633" i="2" a="1"/>
  <c r="M1633" i="2" s="1"/>
  <c r="M1634" i="2" a="1"/>
  <c r="M1634" i="2" s="1"/>
  <c r="M1635" i="2" a="1"/>
  <c r="M1635" i="2" s="1"/>
  <c r="M1636" i="2" a="1"/>
  <c r="M1636" i="2" s="1"/>
  <c r="M1637" i="2" a="1"/>
  <c r="M1637" i="2" s="1"/>
  <c r="M1638" i="2" a="1"/>
  <c r="M1638" i="2" s="1"/>
  <c r="M1639" i="2" a="1"/>
  <c r="M1639" i="2" s="1"/>
  <c r="M1640" i="2" a="1"/>
  <c r="M1640" i="2" s="1"/>
  <c r="M1641" i="2" a="1"/>
  <c r="M1641" i="2" s="1"/>
  <c r="M1642" i="2" a="1"/>
  <c r="M1642" i="2" s="1"/>
  <c r="M1643" i="2" a="1"/>
  <c r="M1643" i="2" s="1"/>
  <c r="M1644" i="2" a="1"/>
  <c r="M1644" i="2" s="1"/>
  <c r="M1645" i="2" a="1"/>
  <c r="M1645" i="2" s="1"/>
  <c r="M1646" i="2" a="1"/>
  <c r="M1646" i="2" s="1"/>
  <c r="M1647" i="2" a="1"/>
  <c r="M1647" i="2" s="1"/>
  <c r="M1648" i="2" a="1"/>
  <c r="M1648" i="2" s="1"/>
  <c r="M1649" i="2" a="1"/>
  <c r="M1649" i="2" s="1"/>
  <c r="M1650" i="2" a="1"/>
  <c r="M1650" i="2" s="1"/>
  <c r="M1651" i="2" a="1"/>
  <c r="M1651" i="2" s="1"/>
  <c r="M1652" i="2" a="1"/>
  <c r="M1652" i="2" s="1"/>
  <c r="M1653" i="2" a="1"/>
  <c r="M1653" i="2" s="1"/>
  <c r="M1654" i="2" a="1"/>
  <c r="M1654" i="2" s="1"/>
  <c r="M1655" i="2" a="1"/>
  <c r="M1655" i="2" s="1"/>
  <c r="M1656" i="2" a="1"/>
  <c r="M1656" i="2" s="1"/>
  <c r="M1657" i="2" a="1"/>
  <c r="M1657" i="2" s="1"/>
  <c r="M1658" i="2" a="1"/>
  <c r="M1658" i="2" s="1"/>
  <c r="M1659" i="2" a="1"/>
  <c r="M1659" i="2" s="1"/>
  <c r="M1660" i="2" a="1"/>
  <c r="M1660" i="2" s="1"/>
  <c r="M1661" i="2" a="1"/>
  <c r="M1661" i="2" s="1"/>
  <c r="M1662" i="2" a="1"/>
  <c r="M1662" i="2" s="1"/>
  <c r="M1663" i="2" a="1"/>
  <c r="M1663" i="2" s="1"/>
  <c r="M1664" i="2" a="1"/>
  <c r="M1664" i="2" s="1"/>
  <c r="M1665" i="2" a="1"/>
  <c r="M1665" i="2" s="1"/>
  <c r="M1666" i="2" a="1"/>
  <c r="M1666" i="2" s="1"/>
  <c r="M1667" i="2" a="1"/>
  <c r="M1667" i="2" s="1"/>
  <c r="M1668" i="2" a="1"/>
  <c r="M1668" i="2" s="1"/>
  <c r="M1669" i="2" a="1"/>
  <c r="M1669" i="2" s="1"/>
  <c r="M1670" i="2" a="1"/>
  <c r="M1670" i="2" s="1"/>
  <c r="M1671" i="2" a="1"/>
  <c r="M1671" i="2" s="1"/>
  <c r="M1672" i="2" a="1"/>
  <c r="M1672" i="2" s="1"/>
  <c r="M1673" i="2" a="1"/>
  <c r="M1673" i="2" s="1"/>
  <c r="M1674" i="2" a="1"/>
  <c r="M1674" i="2" s="1"/>
  <c r="M1675" i="2" a="1"/>
  <c r="M1675" i="2" s="1"/>
  <c r="M1676" i="2" a="1"/>
  <c r="M1676" i="2" s="1"/>
  <c r="M1677" i="2" a="1"/>
  <c r="M1677" i="2" s="1"/>
  <c r="M1678" i="2" a="1"/>
  <c r="M1678" i="2" s="1"/>
  <c r="M1679" i="2" a="1"/>
  <c r="M1679" i="2" s="1"/>
  <c r="M1680" i="2" a="1"/>
  <c r="M1680" i="2" s="1"/>
  <c r="M1681" i="2" a="1"/>
  <c r="M1681" i="2" s="1"/>
  <c r="M1682" i="2" a="1"/>
  <c r="M1682" i="2" s="1"/>
  <c r="M1683" i="2" a="1"/>
  <c r="M1683" i="2" s="1"/>
  <c r="M1684" i="2" a="1"/>
  <c r="M1684" i="2" s="1"/>
  <c r="M1685" i="2" a="1"/>
  <c r="M1685" i="2" s="1"/>
  <c r="M1686" i="2" a="1"/>
  <c r="M1686" i="2" s="1"/>
  <c r="M1687" i="2" a="1"/>
  <c r="M1687" i="2" s="1"/>
  <c r="M1688" i="2" a="1"/>
  <c r="M1688" i="2" s="1"/>
  <c r="M1689" i="2" a="1"/>
  <c r="M1689" i="2" s="1"/>
  <c r="M1690" i="2" a="1"/>
  <c r="M1690" i="2" s="1"/>
  <c r="M1691" i="2" a="1"/>
  <c r="M1691" i="2" s="1"/>
  <c r="M1692" i="2" a="1"/>
  <c r="M1692" i="2" s="1"/>
  <c r="M1693" i="2" a="1"/>
  <c r="M1693" i="2" s="1"/>
  <c r="M1694" i="2" a="1"/>
  <c r="M1694" i="2" s="1"/>
  <c r="M1695" i="2" a="1"/>
  <c r="M1695" i="2" s="1"/>
  <c r="M1696" i="2" a="1"/>
  <c r="M1696" i="2" s="1"/>
  <c r="M1697" i="2" a="1"/>
  <c r="M1697" i="2" s="1"/>
  <c r="M1698" i="2" a="1"/>
  <c r="M1698" i="2" s="1"/>
  <c r="M1699" i="2" a="1"/>
  <c r="M1699" i="2" s="1"/>
  <c r="M1700" i="2" a="1"/>
  <c r="M1700" i="2" s="1"/>
  <c r="M1701" i="2" a="1"/>
  <c r="M1701" i="2" s="1"/>
  <c r="M1702" i="2" a="1"/>
  <c r="M1702" i="2" s="1"/>
  <c r="M1703" i="2" a="1"/>
  <c r="M1703" i="2" s="1"/>
  <c r="M1704" i="2" a="1"/>
  <c r="M1704" i="2" s="1"/>
  <c r="M1705" i="2" a="1"/>
  <c r="M1705" i="2" s="1"/>
  <c r="M1706" i="2" a="1"/>
  <c r="M1706" i="2" s="1"/>
  <c r="M1707" i="2" a="1"/>
  <c r="M1707" i="2" s="1"/>
  <c r="M1708" i="2" a="1"/>
  <c r="M1708" i="2" s="1"/>
  <c r="M1709" i="2" a="1"/>
  <c r="M1709" i="2" s="1"/>
  <c r="M1710" i="2" a="1"/>
  <c r="M1710" i="2" s="1"/>
  <c r="M1711" i="2" a="1"/>
  <c r="M1711" i="2" s="1"/>
  <c r="M1712" i="2" a="1"/>
  <c r="M1712" i="2" s="1"/>
  <c r="M1713" i="2" a="1"/>
  <c r="M1713" i="2" s="1"/>
  <c r="M1714" i="2" a="1"/>
  <c r="M1714" i="2" s="1"/>
  <c r="M1715" i="2" a="1"/>
  <c r="M1715" i="2" s="1"/>
  <c r="M1716" i="2" a="1"/>
  <c r="M1716" i="2" s="1"/>
  <c r="M1717" i="2" a="1"/>
  <c r="M1717" i="2" s="1"/>
  <c r="M1718" i="2" a="1"/>
  <c r="M1718" i="2" s="1"/>
  <c r="M1719" i="2" a="1"/>
  <c r="M1719" i="2" s="1"/>
  <c r="M1720" i="2" a="1"/>
  <c r="M1720" i="2" s="1"/>
  <c r="M1721" i="2" a="1"/>
  <c r="M1721" i="2" s="1"/>
  <c r="M1722" i="2" a="1"/>
  <c r="M1722" i="2" s="1"/>
  <c r="M1723" i="2" a="1"/>
  <c r="M1723" i="2" s="1"/>
  <c r="M1724" i="2" a="1"/>
  <c r="M1724" i="2" s="1"/>
  <c r="M1725" i="2" a="1"/>
  <c r="M1725" i="2" s="1"/>
  <c r="M1726" i="2" a="1"/>
  <c r="M1726" i="2" s="1"/>
  <c r="M1727" i="2" a="1"/>
  <c r="M1727" i="2" s="1"/>
  <c r="M1728" i="2" a="1"/>
  <c r="M1728" i="2" s="1"/>
  <c r="M1729" i="2" a="1"/>
  <c r="M1729" i="2" s="1"/>
  <c r="M1730" i="2" a="1"/>
  <c r="M1730" i="2" s="1"/>
  <c r="M1731" i="2" a="1"/>
  <c r="M1731" i="2" s="1"/>
  <c r="M1732" i="2" a="1"/>
  <c r="M1732" i="2" s="1"/>
  <c r="M1733" i="2" a="1"/>
  <c r="M1733" i="2" s="1"/>
  <c r="M1734" i="2" a="1"/>
  <c r="M1734" i="2" s="1"/>
  <c r="M1735" i="2" a="1"/>
  <c r="M1735" i="2" s="1"/>
  <c r="M1736" i="2" a="1"/>
  <c r="M1736" i="2" s="1"/>
  <c r="M1737" i="2" a="1"/>
  <c r="M1737" i="2" s="1"/>
  <c r="M1738" i="2" a="1"/>
  <c r="M1738" i="2" s="1"/>
  <c r="M1739" i="2" a="1"/>
  <c r="M1739" i="2" s="1"/>
  <c r="M1740" i="2" a="1"/>
  <c r="M1740" i="2" s="1"/>
  <c r="M1741" i="2" a="1"/>
  <c r="M1741" i="2" s="1"/>
  <c r="M1742" i="2" a="1"/>
  <c r="M1742" i="2" s="1"/>
  <c r="M1743" i="2" a="1"/>
  <c r="M1743" i="2" s="1"/>
  <c r="M1744" i="2" a="1"/>
  <c r="M1744" i="2" s="1"/>
  <c r="M1745" i="2" a="1"/>
  <c r="M1745" i="2" s="1"/>
  <c r="M1746" i="2" a="1"/>
  <c r="M1746" i="2" s="1"/>
  <c r="M1747" i="2" a="1"/>
  <c r="M1747" i="2" s="1"/>
  <c r="M1748" i="2" a="1"/>
  <c r="M1748" i="2" s="1"/>
  <c r="M1749" i="2" a="1"/>
  <c r="M1749" i="2" s="1"/>
  <c r="M1750" i="2" a="1"/>
  <c r="M1750" i="2" s="1"/>
  <c r="M1751" i="2" a="1"/>
  <c r="M1751" i="2" s="1"/>
  <c r="M1752" i="2" a="1"/>
  <c r="M1752" i="2" s="1"/>
  <c r="M1753" i="2" a="1"/>
  <c r="M1753" i="2" s="1"/>
  <c r="M1754" i="2" a="1"/>
  <c r="M1754" i="2" s="1"/>
  <c r="M1755" i="2" a="1"/>
  <c r="M1755" i="2" s="1"/>
  <c r="M1756" i="2" a="1"/>
  <c r="M1756" i="2" s="1"/>
  <c r="M1757" i="2" a="1"/>
  <c r="M1757" i="2" s="1"/>
  <c r="M1758" i="2" a="1"/>
  <c r="M1758" i="2" s="1"/>
  <c r="M1759" i="2" a="1"/>
  <c r="M1759" i="2" s="1"/>
  <c r="M1760" i="2" a="1"/>
  <c r="M1760" i="2" s="1"/>
  <c r="M1761" i="2" a="1"/>
  <c r="M1761" i="2" s="1"/>
  <c r="M1762" i="2" a="1"/>
  <c r="M1762" i="2" s="1"/>
  <c r="M1763" i="2" a="1"/>
  <c r="M1763" i="2" s="1"/>
  <c r="M1764" i="2" a="1"/>
  <c r="M1764" i="2" s="1"/>
  <c r="M1765" i="2" a="1"/>
  <c r="M1765" i="2" s="1"/>
  <c r="M1766" i="2" a="1"/>
  <c r="M1766" i="2" s="1"/>
  <c r="M1767" i="2" a="1"/>
  <c r="M1767" i="2" s="1"/>
  <c r="M1768" i="2" a="1"/>
  <c r="M1768" i="2" s="1"/>
  <c r="M1769" i="2" a="1"/>
  <c r="M1769" i="2" s="1"/>
  <c r="M1770" i="2" a="1"/>
  <c r="M1770" i="2" s="1"/>
  <c r="M1771" i="2" a="1"/>
  <c r="M1771" i="2" s="1"/>
  <c r="M1772" i="2" a="1"/>
  <c r="M1772" i="2" s="1"/>
  <c r="M1773" i="2" a="1"/>
  <c r="M1773" i="2" s="1"/>
  <c r="M1774" i="2" a="1"/>
  <c r="M1774" i="2" s="1"/>
  <c r="M1775" i="2" a="1"/>
  <c r="M1775" i="2" s="1"/>
  <c r="M1776" i="2" a="1"/>
  <c r="M1776" i="2" s="1"/>
  <c r="M1777" i="2" a="1"/>
  <c r="M1777" i="2" s="1"/>
  <c r="M1778" i="2" a="1"/>
  <c r="M1778" i="2" s="1"/>
  <c r="M1779" i="2" a="1"/>
  <c r="M1779" i="2" s="1"/>
  <c r="M1780" i="2" a="1"/>
  <c r="M1780" i="2" s="1"/>
  <c r="M1781" i="2" a="1"/>
  <c r="M1781" i="2" s="1"/>
  <c r="M1782" i="2" a="1"/>
  <c r="M1782" i="2" s="1"/>
  <c r="M1783" i="2" a="1"/>
  <c r="M1783" i="2" s="1"/>
  <c r="M1784" i="2" a="1"/>
  <c r="M1784" i="2" s="1"/>
  <c r="M1785" i="2" a="1"/>
  <c r="M1785" i="2" s="1"/>
  <c r="M1786" i="2" a="1"/>
  <c r="M1786" i="2" s="1"/>
  <c r="M1787" i="2" a="1"/>
  <c r="M1787" i="2" s="1"/>
  <c r="M1788" i="2" a="1"/>
  <c r="M1788" i="2" s="1"/>
  <c r="M1789" i="2" a="1"/>
  <c r="M1789" i="2" s="1"/>
  <c r="M1790" i="2" a="1"/>
  <c r="M1790" i="2" s="1"/>
  <c r="M1791" i="2" a="1"/>
  <c r="M1791" i="2" s="1"/>
  <c r="M1792" i="2" a="1"/>
  <c r="M1792" i="2" s="1"/>
  <c r="M1793" i="2" a="1"/>
  <c r="M1793" i="2" s="1"/>
  <c r="M1794" i="2" a="1"/>
  <c r="M1794" i="2" s="1"/>
  <c r="M1795" i="2" a="1"/>
  <c r="M1795" i="2" s="1"/>
  <c r="M1796" i="2" a="1"/>
  <c r="M1796" i="2" s="1"/>
  <c r="M1797" i="2" a="1"/>
  <c r="M1797" i="2" s="1"/>
  <c r="M1798" i="2" a="1"/>
  <c r="M1798" i="2" s="1"/>
  <c r="M1799" i="2" a="1"/>
  <c r="M1799" i="2" s="1"/>
  <c r="M1800" i="2" a="1"/>
  <c r="M1800" i="2" s="1"/>
  <c r="M1801" i="2" a="1"/>
  <c r="M1801" i="2" s="1"/>
  <c r="M1802" i="2" a="1"/>
  <c r="M1802" i="2" s="1"/>
  <c r="M1803" i="2" a="1"/>
  <c r="M1803" i="2" s="1"/>
  <c r="M1804" i="2" a="1"/>
  <c r="M1804" i="2" s="1"/>
  <c r="M1805" i="2" a="1"/>
  <c r="M1805" i="2" s="1"/>
  <c r="M1806" i="2" a="1"/>
  <c r="M1806" i="2" s="1"/>
  <c r="M1807" i="2" a="1"/>
  <c r="M1807" i="2" s="1"/>
  <c r="M1808" i="2" a="1"/>
  <c r="M1808" i="2" s="1"/>
  <c r="M1809" i="2" a="1"/>
  <c r="M1809" i="2" s="1"/>
  <c r="M1810" i="2" a="1"/>
  <c r="M1810" i="2" s="1"/>
  <c r="M1811" i="2" a="1"/>
  <c r="M1811" i="2" s="1"/>
  <c r="M1812" i="2" a="1"/>
  <c r="M1812" i="2" s="1"/>
  <c r="M1813" i="2" a="1"/>
  <c r="M1813" i="2" s="1"/>
  <c r="M1814" i="2" a="1"/>
  <c r="M1814" i="2" s="1"/>
  <c r="M1815" i="2" a="1"/>
  <c r="M1815" i="2" s="1"/>
  <c r="M1816" i="2" a="1"/>
  <c r="M1816" i="2" s="1"/>
  <c r="M1817" i="2" a="1"/>
  <c r="M1817" i="2" s="1"/>
  <c r="M1818" i="2" a="1"/>
  <c r="M1818" i="2" s="1"/>
  <c r="M1819" i="2" a="1"/>
  <c r="M1819" i="2" s="1"/>
  <c r="M1820" i="2" a="1"/>
  <c r="M1820" i="2" s="1"/>
  <c r="M1821" i="2" a="1"/>
  <c r="M1821" i="2" s="1"/>
  <c r="M1822" i="2" a="1"/>
  <c r="M1822" i="2" s="1"/>
  <c r="M1823" i="2" a="1"/>
  <c r="M1823" i="2" s="1"/>
  <c r="M1824" i="2" a="1"/>
  <c r="M1824" i="2" s="1"/>
  <c r="M1825" i="2" a="1"/>
  <c r="M1825" i="2" s="1"/>
  <c r="M1826" i="2" a="1"/>
  <c r="M1826" i="2" s="1"/>
  <c r="M1827" i="2" a="1"/>
  <c r="M1827" i="2" s="1"/>
  <c r="M1828" i="2" a="1"/>
  <c r="M1828" i="2" s="1"/>
  <c r="M1829" i="2" a="1"/>
  <c r="M1829" i="2" s="1"/>
  <c r="M1830" i="2" a="1"/>
  <c r="M1830" i="2" s="1"/>
  <c r="M1831" i="2" a="1"/>
  <c r="M1831" i="2" s="1"/>
  <c r="M1832" i="2" a="1"/>
  <c r="M1832" i="2" s="1"/>
  <c r="M1833" i="2" a="1"/>
  <c r="M1833" i="2" s="1"/>
  <c r="M1834" i="2" a="1"/>
  <c r="M1834" i="2" s="1"/>
  <c r="M1835" i="2" a="1"/>
  <c r="M1835" i="2" s="1"/>
  <c r="M1836" i="2" a="1"/>
  <c r="M1836" i="2" s="1"/>
  <c r="M1837" i="2" a="1"/>
  <c r="M1837" i="2" s="1"/>
  <c r="M1838" i="2" a="1"/>
  <c r="M1838" i="2" s="1"/>
  <c r="M1839" i="2" a="1"/>
  <c r="M1839" i="2" s="1"/>
  <c r="M1840" i="2" a="1"/>
  <c r="M1840" i="2" s="1"/>
  <c r="M1841" i="2" a="1"/>
  <c r="M1841" i="2" s="1"/>
  <c r="M1842" i="2" a="1"/>
  <c r="M1842" i="2" s="1"/>
  <c r="M1843" i="2" a="1"/>
  <c r="M1843" i="2" s="1"/>
  <c r="M1844" i="2" a="1"/>
  <c r="M1844" i="2" s="1"/>
  <c r="M1845" i="2" a="1"/>
  <c r="M1845" i="2" s="1"/>
  <c r="M1846" i="2" a="1"/>
  <c r="M1846" i="2" s="1"/>
  <c r="M1847" i="2" a="1"/>
  <c r="M1847" i="2" s="1"/>
  <c r="M1848" i="2" a="1"/>
  <c r="M1848" i="2" s="1"/>
  <c r="M1849" i="2" a="1"/>
  <c r="M1849" i="2" s="1"/>
  <c r="M1850" i="2" a="1"/>
  <c r="M1850" i="2" s="1"/>
  <c r="M1851" i="2" a="1"/>
  <c r="M1851" i="2" s="1"/>
  <c r="M1852" i="2" a="1"/>
  <c r="M1852" i="2" s="1"/>
  <c r="M1853" i="2" a="1"/>
  <c r="M1853" i="2" s="1"/>
  <c r="M1854" i="2" a="1"/>
  <c r="M1854" i="2" s="1"/>
  <c r="M1855" i="2" a="1"/>
  <c r="M1855" i="2" s="1"/>
  <c r="M1856" i="2" a="1"/>
  <c r="M1856" i="2" s="1"/>
  <c r="M1857" i="2" a="1"/>
  <c r="M1857" i="2" s="1"/>
  <c r="M1858" i="2" a="1"/>
  <c r="M1858" i="2" s="1"/>
  <c r="M1859" i="2" a="1"/>
  <c r="M1859" i="2" s="1"/>
  <c r="M1860" i="2" a="1"/>
  <c r="M1860" i="2" s="1"/>
  <c r="M1861" i="2" a="1"/>
  <c r="M1861" i="2" s="1"/>
  <c r="M1862" i="2" a="1"/>
  <c r="M1862" i="2" s="1"/>
  <c r="M1863" i="2" a="1"/>
  <c r="M1863" i="2" s="1"/>
  <c r="M1864" i="2" a="1"/>
  <c r="M1864" i="2" s="1"/>
  <c r="M1865" i="2" a="1"/>
  <c r="M1865" i="2" s="1"/>
  <c r="M1866" i="2" a="1"/>
  <c r="M1866" i="2" s="1"/>
  <c r="M1867" i="2" a="1"/>
  <c r="M1867" i="2" s="1"/>
  <c r="M1868" i="2" a="1"/>
  <c r="M1868" i="2" s="1"/>
  <c r="M1869" i="2" a="1"/>
  <c r="M1869" i="2" s="1"/>
  <c r="M1870" i="2" a="1"/>
  <c r="M1870" i="2" s="1"/>
  <c r="M1871" i="2" a="1"/>
  <c r="M1871" i="2" s="1"/>
  <c r="M1872" i="2" a="1"/>
  <c r="M1872" i="2" s="1"/>
  <c r="M1873" i="2" a="1"/>
  <c r="M1873" i="2" s="1"/>
  <c r="M1874" i="2" a="1"/>
  <c r="M1874" i="2" s="1"/>
  <c r="M1875" i="2" a="1"/>
  <c r="M1875" i="2" s="1"/>
  <c r="M1876" i="2" a="1"/>
  <c r="M1876" i="2" s="1"/>
  <c r="M1877" i="2" a="1"/>
  <c r="M1877" i="2" s="1"/>
  <c r="M1878" i="2" a="1"/>
  <c r="M1878" i="2" s="1"/>
  <c r="M1879" i="2" a="1"/>
  <c r="M1879" i="2" s="1"/>
  <c r="M1880" i="2" a="1"/>
  <c r="M1880" i="2" s="1"/>
  <c r="M1881" i="2" a="1"/>
  <c r="M1881" i="2" s="1"/>
  <c r="M1882" i="2" a="1"/>
  <c r="M1882" i="2" s="1"/>
  <c r="M1883" i="2" a="1"/>
  <c r="M1883" i="2" s="1"/>
  <c r="M1884" i="2" a="1"/>
  <c r="M1884" i="2" s="1"/>
  <c r="M1885" i="2" a="1"/>
  <c r="M1885" i="2" s="1"/>
  <c r="M1886" i="2" a="1"/>
  <c r="M1886" i="2" s="1"/>
  <c r="M1887" i="2" a="1"/>
  <c r="M1887" i="2" s="1"/>
  <c r="M1888" i="2" a="1"/>
  <c r="M1888" i="2" s="1"/>
  <c r="M1889" i="2" a="1"/>
  <c r="M1889" i="2" s="1"/>
  <c r="M1890" i="2" a="1"/>
  <c r="M1890" i="2" s="1"/>
  <c r="M1891" i="2" a="1"/>
  <c r="M1891" i="2" s="1"/>
  <c r="M1892" i="2" a="1"/>
  <c r="M1892" i="2" s="1"/>
  <c r="M1893" i="2" a="1"/>
  <c r="M1893" i="2" s="1"/>
  <c r="M1894" i="2" a="1"/>
  <c r="M1894" i="2" s="1"/>
  <c r="M1895" i="2" a="1"/>
  <c r="M1895" i="2" s="1"/>
  <c r="M1896" i="2" a="1"/>
  <c r="M1896" i="2" s="1"/>
  <c r="M1897" i="2" a="1"/>
  <c r="M1897" i="2" s="1"/>
  <c r="M1898" i="2" a="1"/>
  <c r="M1898" i="2" s="1"/>
  <c r="M1899" i="2" a="1"/>
  <c r="M1899" i="2" s="1"/>
  <c r="M1900" i="2" a="1"/>
  <c r="M1900" i="2" s="1"/>
  <c r="M1901" i="2" a="1"/>
  <c r="M1901" i="2" s="1"/>
  <c r="M1902" i="2" a="1"/>
  <c r="M1902" i="2" s="1"/>
  <c r="M1903" i="2" a="1"/>
  <c r="M1903" i="2" s="1"/>
  <c r="M1904" i="2" a="1"/>
  <c r="M1904" i="2" s="1"/>
  <c r="M1905" i="2" a="1"/>
  <c r="M1905" i="2" s="1"/>
  <c r="M1906" i="2" a="1"/>
  <c r="M1906" i="2" s="1"/>
  <c r="M1907" i="2" a="1"/>
  <c r="M1907" i="2" s="1"/>
  <c r="M1908" i="2" a="1"/>
  <c r="M1908" i="2" s="1"/>
  <c r="M1909" i="2" a="1"/>
  <c r="M1909" i="2" s="1"/>
  <c r="M1910" i="2" a="1"/>
  <c r="M1910" i="2" s="1"/>
  <c r="M1911" i="2" a="1"/>
  <c r="M1911" i="2" s="1"/>
  <c r="M1912" i="2" a="1"/>
  <c r="M1912" i="2" s="1"/>
  <c r="M1913" i="2" a="1"/>
  <c r="M1913" i="2" s="1"/>
  <c r="M1914" i="2" a="1"/>
  <c r="M1914" i="2" s="1"/>
  <c r="M1915" i="2" a="1"/>
  <c r="M1915" i="2" s="1"/>
  <c r="M1916" i="2" a="1"/>
  <c r="M1916" i="2" s="1"/>
  <c r="M1917" i="2" a="1"/>
  <c r="M1917" i="2" s="1"/>
  <c r="M1918" i="2" a="1"/>
  <c r="M1918" i="2" s="1"/>
  <c r="M1919" i="2" a="1"/>
  <c r="M1919" i="2" s="1"/>
  <c r="M1920" i="2" a="1"/>
  <c r="M1920" i="2" s="1"/>
  <c r="M1921" i="2" a="1"/>
  <c r="M1921" i="2" s="1"/>
  <c r="M1922" i="2" a="1"/>
  <c r="M1922" i="2" s="1"/>
  <c r="M1923" i="2" a="1"/>
  <c r="M1923" i="2" s="1"/>
  <c r="M1924" i="2" a="1"/>
  <c r="M1924" i="2" s="1"/>
  <c r="M1925" i="2" a="1"/>
  <c r="M1925" i="2" s="1"/>
  <c r="M1926" i="2" a="1"/>
  <c r="M1926" i="2" s="1"/>
  <c r="M1927" i="2" a="1"/>
  <c r="M1927" i="2" s="1"/>
  <c r="M1928" i="2" a="1"/>
  <c r="M1928" i="2" s="1"/>
  <c r="M1929" i="2" a="1"/>
  <c r="M1929" i="2" s="1"/>
  <c r="M1930" i="2" a="1"/>
  <c r="M1930" i="2" s="1"/>
  <c r="M1931" i="2" a="1"/>
  <c r="M1931" i="2" s="1"/>
  <c r="M1932" i="2" a="1"/>
  <c r="M1932" i="2" s="1"/>
  <c r="M1933" i="2" a="1"/>
  <c r="M1933" i="2" s="1"/>
  <c r="M1934" i="2" a="1"/>
  <c r="M1934" i="2" s="1"/>
  <c r="M1935" i="2" a="1"/>
  <c r="M1935" i="2" s="1"/>
  <c r="M1936" i="2" a="1"/>
  <c r="M1936" i="2" s="1"/>
  <c r="M1937" i="2" a="1"/>
  <c r="M1937" i="2" s="1"/>
  <c r="M1938" i="2" a="1"/>
  <c r="M1938" i="2" s="1"/>
  <c r="M1939" i="2" a="1"/>
  <c r="M1939" i="2" s="1"/>
  <c r="M1940" i="2" a="1"/>
  <c r="M1940" i="2" s="1"/>
  <c r="M1941" i="2" a="1"/>
  <c r="M1941" i="2" s="1"/>
  <c r="M1942" i="2" a="1"/>
  <c r="M1942" i="2" s="1"/>
  <c r="M1943" i="2" a="1"/>
  <c r="M1943" i="2" s="1"/>
  <c r="M1944" i="2" a="1"/>
  <c r="M1944" i="2" s="1"/>
  <c r="M1945" i="2" a="1"/>
  <c r="M1945" i="2" s="1"/>
  <c r="M1946" i="2" a="1"/>
  <c r="M1946" i="2" s="1"/>
  <c r="M1947" i="2" a="1"/>
  <c r="M1947" i="2" s="1"/>
  <c r="M1948" i="2" a="1"/>
  <c r="M1948" i="2" s="1"/>
  <c r="M1949" i="2" a="1"/>
  <c r="M1949" i="2" s="1"/>
  <c r="M1950" i="2" a="1"/>
  <c r="M1950" i="2" s="1"/>
  <c r="M1951" i="2" a="1"/>
  <c r="M1951" i="2" s="1"/>
  <c r="M1952" i="2" a="1"/>
  <c r="M1952" i="2" s="1"/>
  <c r="M1953" i="2" a="1"/>
  <c r="M1953" i="2" s="1"/>
  <c r="M1954" i="2" a="1"/>
  <c r="M1954" i="2" s="1"/>
  <c r="M1955" i="2" a="1"/>
  <c r="M1955" i="2" s="1"/>
  <c r="M1956" i="2" a="1"/>
  <c r="M1956" i="2" s="1"/>
  <c r="M1957" i="2" a="1"/>
  <c r="M1957" i="2" s="1"/>
  <c r="M1958" i="2" a="1"/>
  <c r="M1958" i="2" s="1"/>
  <c r="M1959" i="2" a="1"/>
  <c r="M1959" i="2" s="1"/>
  <c r="M1960" i="2" a="1"/>
  <c r="M1960" i="2" s="1"/>
  <c r="M1961" i="2" a="1"/>
  <c r="M1961" i="2" s="1"/>
  <c r="M1962" i="2" a="1"/>
  <c r="M1962" i="2" s="1"/>
  <c r="M1963" i="2" a="1"/>
  <c r="M1963" i="2" s="1"/>
  <c r="M1964" i="2" a="1"/>
  <c r="M1964" i="2" s="1"/>
  <c r="M1965" i="2" a="1"/>
  <c r="M1965" i="2" s="1"/>
  <c r="M1966" i="2" a="1"/>
  <c r="M1966" i="2" s="1"/>
  <c r="M1967" i="2" a="1"/>
  <c r="M1967" i="2" s="1"/>
  <c r="M1968" i="2" a="1"/>
  <c r="M1968" i="2" s="1"/>
  <c r="M1969" i="2" a="1"/>
  <c r="M1969" i="2" s="1"/>
  <c r="M1970" i="2" a="1"/>
  <c r="M1970" i="2" s="1"/>
  <c r="M1971" i="2" a="1"/>
  <c r="M1971" i="2" s="1"/>
  <c r="M1972" i="2" a="1"/>
  <c r="M1972" i="2" s="1"/>
  <c r="M1973" i="2" a="1"/>
  <c r="M1973" i="2" s="1"/>
  <c r="M1974" i="2" a="1"/>
  <c r="M1974" i="2" s="1"/>
  <c r="M1975" i="2" a="1"/>
  <c r="M1975" i="2" s="1"/>
  <c r="M1976" i="2" a="1"/>
  <c r="M1976" i="2" s="1"/>
  <c r="M1977" i="2" a="1"/>
  <c r="M1977" i="2" s="1"/>
  <c r="M1978" i="2" a="1"/>
  <c r="M1978" i="2" s="1"/>
  <c r="M1979" i="2" a="1"/>
  <c r="M1979" i="2" s="1"/>
  <c r="M1980" i="2" a="1"/>
  <c r="M1980" i="2" s="1"/>
  <c r="M1981" i="2" a="1"/>
  <c r="M1981" i="2" s="1"/>
  <c r="M1982" i="2" a="1"/>
  <c r="M1982" i="2" s="1"/>
  <c r="M1983" i="2" a="1"/>
  <c r="M1983" i="2" s="1"/>
  <c r="M1984" i="2" a="1"/>
  <c r="M1984" i="2" s="1"/>
  <c r="M1985" i="2" a="1"/>
  <c r="M1985" i="2" s="1"/>
  <c r="M1986" i="2" a="1"/>
  <c r="M1986" i="2" s="1"/>
  <c r="M1987" i="2" a="1"/>
  <c r="M1987" i="2" s="1"/>
  <c r="M1988" i="2" a="1"/>
  <c r="M1988" i="2" s="1"/>
  <c r="M1989" i="2" a="1"/>
  <c r="M1989" i="2" s="1"/>
  <c r="M1990" i="2" a="1"/>
  <c r="M1990" i="2" s="1"/>
  <c r="M1991" i="2" a="1"/>
  <c r="M1991" i="2" s="1"/>
  <c r="M1992" i="2" a="1"/>
  <c r="M1992" i="2" s="1"/>
  <c r="M1993" i="2" a="1"/>
  <c r="M1993" i="2" s="1"/>
  <c r="M1994" i="2" a="1"/>
  <c r="M1994" i="2" s="1"/>
  <c r="M1995" i="2" a="1"/>
  <c r="M1995" i="2" s="1"/>
  <c r="M1996" i="2" a="1"/>
  <c r="M1996" i="2" s="1"/>
  <c r="M1997" i="2" a="1"/>
  <c r="M1997" i="2" s="1"/>
  <c r="M1998" i="2" a="1"/>
  <c r="M1998" i="2" s="1"/>
  <c r="M1999" i="2" a="1"/>
  <c r="M1999" i="2" s="1"/>
  <c r="M2000" i="2" a="1"/>
  <c r="M2000" i="2" s="1"/>
  <c r="M2001" i="2" a="1"/>
  <c r="M2001" i="2" s="1"/>
  <c r="M2002" i="2" a="1"/>
  <c r="M2002" i="2" s="1"/>
  <c r="M2003" i="2" a="1"/>
  <c r="M2003" i="2" s="1"/>
  <c r="M2004" i="2" a="1"/>
  <c r="M2004" i="2" s="1"/>
  <c r="M2005" i="2" a="1"/>
  <c r="M2005" i="2" s="1"/>
  <c r="M2006" i="2" a="1"/>
  <c r="M2006" i="2" s="1"/>
  <c r="M2007" i="2" a="1"/>
  <c r="M2007" i="2" s="1"/>
  <c r="M2008" i="2" a="1"/>
  <c r="M2008" i="2" s="1"/>
  <c r="M2009" i="2" a="1"/>
  <c r="M2009" i="2" s="1"/>
  <c r="M2010" i="2" a="1"/>
  <c r="M2010" i="2" s="1"/>
  <c r="M2011" i="2" a="1"/>
  <c r="M2011" i="2" s="1"/>
  <c r="M2012" i="2" a="1"/>
  <c r="M2012" i="2" s="1"/>
  <c r="M2013" i="2" a="1"/>
  <c r="M2013" i="2" s="1"/>
  <c r="M2014" i="2" a="1"/>
  <c r="M2014" i="2" s="1"/>
  <c r="M2015" i="2" a="1"/>
  <c r="M2015" i="2" s="1"/>
  <c r="M2016" i="2" a="1"/>
  <c r="M2016" i="2" s="1"/>
  <c r="M2017" i="2" a="1"/>
  <c r="M2017" i="2" s="1"/>
  <c r="M2018" i="2" a="1"/>
  <c r="M2018" i="2" s="1"/>
  <c r="M2019" i="2" a="1"/>
  <c r="M2019" i="2" s="1"/>
  <c r="M2020" i="2" a="1"/>
  <c r="M2020" i="2" s="1"/>
  <c r="M2021" i="2" a="1"/>
  <c r="M2021" i="2" s="1"/>
  <c r="M2022" i="2" a="1"/>
  <c r="M2022" i="2" s="1"/>
  <c r="M2023" i="2" a="1"/>
  <c r="M2023" i="2" s="1"/>
  <c r="M2024" i="2" a="1"/>
  <c r="M2024" i="2" s="1"/>
  <c r="M2025" i="2" a="1"/>
  <c r="M2025" i="2" s="1"/>
  <c r="M2026" i="2" a="1"/>
  <c r="M2026" i="2" s="1"/>
  <c r="M2027" i="2" a="1"/>
  <c r="M2027" i="2" s="1"/>
  <c r="M2028" i="2" a="1"/>
  <c r="M2028" i="2" s="1"/>
  <c r="M2029" i="2" a="1"/>
  <c r="M2029" i="2" s="1"/>
  <c r="M2030" i="2" a="1"/>
  <c r="M2030" i="2" s="1"/>
  <c r="M2031" i="2" a="1"/>
  <c r="M2031" i="2" s="1"/>
  <c r="M2032" i="2" a="1"/>
  <c r="M2032" i="2" s="1"/>
  <c r="M2033" i="2" a="1"/>
  <c r="M2033" i="2" s="1"/>
  <c r="M2034" i="2" a="1"/>
  <c r="M2034" i="2" s="1"/>
  <c r="M2035" i="2" a="1"/>
  <c r="M2035" i="2" s="1"/>
  <c r="M2036" i="2" a="1"/>
  <c r="M2036" i="2" s="1"/>
  <c r="M2037" i="2" a="1"/>
  <c r="M2037" i="2" s="1"/>
  <c r="M2038" i="2" a="1"/>
  <c r="M2038" i="2" s="1"/>
  <c r="M2039" i="2" a="1"/>
  <c r="M2039" i="2" s="1"/>
  <c r="M2040" i="2" a="1"/>
  <c r="M2040" i="2" s="1"/>
  <c r="M2041" i="2" a="1"/>
  <c r="M2041" i="2" s="1"/>
  <c r="M2042" i="2" a="1"/>
  <c r="M2042" i="2" s="1"/>
  <c r="M2043" i="2" a="1"/>
  <c r="M2043" i="2" s="1"/>
  <c r="M2044" i="2" a="1"/>
  <c r="M2044" i="2" s="1"/>
  <c r="M2045" i="2" a="1"/>
  <c r="M2045" i="2" s="1"/>
  <c r="M2046" i="2" a="1"/>
  <c r="M2046" i="2" s="1"/>
  <c r="M2047" i="2" a="1"/>
  <c r="M2047" i="2" s="1"/>
  <c r="M2048" i="2" a="1"/>
  <c r="M2048" i="2" s="1"/>
  <c r="M2049" i="2" a="1"/>
  <c r="M2049" i="2" s="1"/>
  <c r="M2050" i="2" a="1"/>
  <c r="M2050" i="2" s="1"/>
  <c r="M2051" i="2" a="1"/>
  <c r="M2051" i="2" s="1"/>
  <c r="M2052" i="2" a="1"/>
  <c r="M2052" i="2" s="1"/>
  <c r="M2053" i="2" a="1"/>
  <c r="M2053" i="2" s="1"/>
  <c r="M2054" i="2" a="1"/>
  <c r="M2054" i="2" s="1"/>
  <c r="M2055" i="2" a="1"/>
  <c r="M2055" i="2" s="1"/>
  <c r="M2056" i="2" a="1"/>
  <c r="M2056" i="2" s="1"/>
  <c r="M2057" i="2" a="1"/>
  <c r="M2057" i="2" s="1"/>
  <c r="M2058" i="2" a="1"/>
  <c r="M2058" i="2" s="1"/>
  <c r="M2059" i="2" a="1"/>
  <c r="M2059" i="2" s="1"/>
  <c r="M2060" i="2" a="1"/>
  <c r="M2060" i="2" s="1"/>
  <c r="M2061" i="2" a="1"/>
  <c r="M2061" i="2" s="1"/>
  <c r="M2062" i="2" a="1"/>
  <c r="M2062" i="2" s="1"/>
  <c r="M2063" i="2" a="1"/>
  <c r="M2063" i="2" s="1"/>
  <c r="M2064" i="2" a="1"/>
  <c r="M2064" i="2" s="1"/>
  <c r="M2065" i="2" a="1"/>
  <c r="M2065" i="2" s="1"/>
  <c r="M2066" i="2" a="1"/>
  <c r="M2066" i="2" s="1"/>
  <c r="M2067" i="2" a="1"/>
  <c r="M2067" i="2" s="1"/>
  <c r="M2068" i="2" a="1"/>
  <c r="M2068" i="2" s="1"/>
  <c r="M2069" i="2" a="1"/>
  <c r="M2069" i="2" s="1"/>
  <c r="M2070" i="2" a="1"/>
  <c r="M2070" i="2" s="1"/>
  <c r="M2071" i="2" a="1"/>
  <c r="M2071" i="2" s="1"/>
  <c r="M2072" i="2" a="1"/>
  <c r="M2072" i="2" s="1"/>
  <c r="M2073" i="2" a="1"/>
  <c r="M2073" i="2" s="1"/>
  <c r="M2074" i="2" a="1"/>
  <c r="M2074" i="2" s="1"/>
  <c r="M2075" i="2" a="1"/>
  <c r="M2075" i="2" s="1"/>
  <c r="M2076" i="2" a="1"/>
  <c r="M2076" i="2" s="1"/>
  <c r="M2077" i="2" a="1"/>
  <c r="M2077" i="2" s="1"/>
  <c r="M2078" i="2" a="1"/>
  <c r="M2078" i="2" s="1"/>
  <c r="M2079" i="2" a="1"/>
  <c r="M2079" i="2" s="1"/>
  <c r="M2080" i="2" a="1"/>
  <c r="M2080" i="2" s="1"/>
  <c r="M2081" i="2" a="1"/>
  <c r="M2081" i="2" s="1"/>
  <c r="M2082" i="2" a="1"/>
  <c r="M2082" i="2" s="1"/>
  <c r="M2083" i="2" a="1"/>
  <c r="M2083" i="2" s="1"/>
  <c r="M2084" i="2" a="1"/>
  <c r="M2084" i="2" s="1"/>
  <c r="M2085" i="2" a="1"/>
  <c r="M2085" i="2" s="1"/>
  <c r="M2086" i="2" a="1"/>
  <c r="M2086" i="2" s="1"/>
  <c r="M2087" i="2" a="1"/>
  <c r="M2087" i="2" s="1"/>
  <c r="M2088" i="2" a="1"/>
  <c r="M2088" i="2" s="1"/>
  <c r="M2089" i="2" a="1"/>
  <c r="M2089" i="2" s="1"/>
  <c r="M2090" i="2" a="1"/>
  <c r="M2090" i="2" s="1"/>
  <c r="M2091" i="2" a="1"/>
  <c r="M2091" i="2" s="1"/>
  <c r="M2092" i="2" a="1"/>
  <c r="M2092" i="2" s="1"/>
  <c r="M2093" i="2" a="1"/>
  <c r="M2093" i="2" s="1"/>
  <c r="M2094" i="2" a="1"/>
  <c r="M2094" i="2" s="1"/>
  <c r="M2095" i="2" a="1"/>
  <c r="M2095" i="2" s="1"/>
  <c r="M2096" i="2" a="1"/>
  <c r="M2096" i="2" s="1"/>
  <c r="M2097" i="2" a="1"/>
  <c r="M2097" i="2" s="1"/>
  <c r="M2098" i="2" a="1"/>
  <c r="M2098" i="2" s="1"/>
  <c r="M2099" i="2" a="1"/>
  <c r="M2099" i="2" s="1"/>
  <c r="M2100" i="2" a="1"/>
  <c r="M2100" i="2" s="1"/>
  <c r="M2101" i="2" a="1"/>
  <c r="M2101" i="2" s="1"/>
  <c r="M2102" i="2" a="1"/>
  <c r="M2102" i="2" s="1"/>
  <c r="M2103" i="2" a="1"/>
  <c r="M2103" i="2" s="1"/>
  <c r="M2104" i="2" a="1"/>
  <c r="M2104" i="2" s="1"/>
  <c r="M2105" i="2" a="1"/>
  <c r="M2105" i="2" s="1"/>
  <c r="M2106" i="2" a="1"/>
  <c r="M2106" i="2" s="1"/>
  <c r="M2107" i="2" a="1"/>
  <c r="M2107" i="2" s="1"/>
  <c r="M2108" i="2" a="1"/>
  <c r="M2108" i="2" s="1"/>
  <c r="M2109" i="2" a="1"/>
  <c r="M2109" i="2" s="1"/>
  <c r="M2110" i="2" a="1"/>
  <c r="M2110" i="2" s="1"/>
  <c r="M2111" i="2" a="1"/>
  <c r="M2111" i="2" s="1"/>
  <c r="M2112" i="2" a="1"/>
  <c r="M2112" i="2" s="1"/>
  <c r="M2113" i="2" a="1"/>
  <c r="M2113" i="2" s="1"/>
  <c r="M2114" i="2" a="1"/>
  <c r="M2114" i="2" s="1"/>
  <c r="M2115" i="2" a="1"/>
  <c r="M2115" i="2" s="1"/>
  <c r="M2116" i="2" a="1"/>
  <c r="M2116" i="2" s="1"/>
  <c r="M2117" i="2" a="1"/>
  <c r="M2117" i="2" s="1"/>
  <c r="M2118" i="2" a="1"/>
  <c r="M2118" i="2" s="1"/>
  <c r="M2119" i="2" a="1"/>
  <c r="M2119" i="2" s="1"/>
  <c r="M2120" i="2" a="1"/>
  <c r="M2120" i="2" s="1"/>
  <c r="M2121" i="2" a="1"/>
  <c r="M2121" i="2" s="1"/>
  <c r="M2122" i="2" a="1"/>
  <c r="M2122" i="2" s="1"/>
  <c r="M2123" i="2" a="1"/>
  <c r="M2123" i="2" s="1"/>
  <c r="M2124" i="2" a="1"/>
  <c r="M2124" i="2" s="1"/>
  <c r="M2125" i="2" a="1"/>
  <c r="M2125" i="2" s="1"/>
  <c r="M2126" i="2" a="1"/>
  <c r="M2126" i="2" s="1"/>
  <c r="M2127" i="2" a="1"/>
  <c r="M2127" i="2" s="1"/>
  <c r="M2128" i="2" a="1"/>
  <c r="M2128" i="2" s="1"/>
  <c r="M2129" i="2" a="1"/>
  <c r="M2129" i="2" s="1"/>
  <c r="M2130" i="2" a="1"/>
  <c r="M2130" i="2" s="1"/>
  <c r="M2131" i="2" a="1"/>
  <c r="M2131" i="2" s="1"/>
  <c r="M2132" i="2" a="1"/>
  <c r="M2132" i="2" s="1"/>
  <c r="M2133" i="2" a="1"/>
  <c r="M2133" i="2" s="1"/>
  <c r="M2134" i="2" a="1"/>
  <c r="M2134" i="2" s="1"/>
  <c r="M2135" i="2" a="1"/>
  <c r="M2135" i="2" s="1"/>
  <c r="M2136" i="2" a="1"/>
  <c r="M2136" i="2" s="1"/>
  <c r="M2137" i="2" a="1"/>
  <c r="M2137" i="2" s="1"/>
  <c r="M2138" i="2" a="1"/>
  <c r="M2138" i="2" s="1"/>
  <c r="M2139" i="2" a="1"/>
  <c r="M2139" i="2" s="1"/>
  <c r="M2140" i="2" a="1"/>
  <c r="M2140" i="2" s="1"/>
  <c r="M2141" i="2" a="1"/>
  <c r="M2141" i="2" s="1"/>
  <c r="M2142" i="2" a="1"/>
  <c r="M2142" i="2" s="1"/>
  <c r="M2143" i="2" a="1"/>
  <c r="M2143" i="2" s="1"/>
  <c r="M2144" i="2" a="1"/>
  <c r="M2144" i="2" s="1"/>
  <c r="M2145" i="2" a="1"/>
  <c r="M2145" i="2" s="1"/>
  <c r="M2146" i="2" a="1"/>
  <c r="M2146" i="2" s="1"/>
  <c r="M2147" i="2" a="1"/>
  <c r="M2147" i="2" s="1"/>
  <c r="M2148" i="2" a="1"/>
  <c r="M2148" i="2" s="1"/>
  <c r="M2149" i="2" a="1"/>
  <c r="M2149" i="2" s="1"/>
  <c r="M2150" i="2" a="1"/>
  <c r="M2150" i="2" s="1"/>
  <c r="M2151" i="2" a="1"/>
  <c r="M2151" i="2" s="1"/>
  <c r="M2152" i="2" a="1"/>
  <c r="M2152" i="2" s="1"/>
  <c r="M2153" i="2" a="1"/>
  <c r="M2153" i="2" s="1"/>
  <c r="M2154" i="2" a="1"/>
  <c r="M2154" i="2" s="1"/>
  <c r="M2155" i="2" a="1"/>
  <c r="M2155" i="2" s="1"/>
  <c r="M2156" i="2" a="1"/>
  <c r="M2156" i="2" s="1"/>
  <c r="M2157" i="2" a="1"/>
  <c r="M2157" i="2" s="1"/>
  <c r="M2158" i="2" a="1"/>
  <c r="M2158" i="2" s="1"/>
  <c r="M2159" i="2" a="1"/>
  <c r="M2159" i="2" s="1"/>
  <c r="M2160" i="2" a="1"/>
  <c r="M2160" i="2" s="1"/>
  <c r="M2161" i="2" a="1"/>
  <c r="M2161" i="2" s="1"/>
  <c r="M2162" i="2" a="1"/>
  <c r="M2162" i="2" s="1"/>
  <c r="M2163" i="2" a="1"/>
  <c r="M2163" i="2" s="1"/>
  <c r="M2164" i="2" a="1"/>
  <c r="M2164" i="2" s="1"/>
  <c r="M2165" i="2" a="1"/>
  <c r="M2165" i="2" s="1"/>
  <c r="M2166" i="2" a="1"/>
  <c r="M2166" i="2" s="1"/>
  <c r="M2167" i="2" a="1"/>
  <c r="M2167" i="2" s="1"/>
  <c r="M2168" i="2" a="1"/>
  <c r="M2168" i="2" s="1"/>
  <c r="M2169" i="2" a="1"/>
  <c r="M2169" i="2" s="1"/>
  <c r="M2170" i="2" a="1"/>
  <c r="M2170" i="2" s="1"/>
  <c r="M2171" i="2" a="1"/>
  <c r="M2171" i="2" s="1"/>
  <c r="M2172" i="2" a="1"/>
  <c r="M2172" i="2" s="1"/>
  <c r="M2173" i="2" a="1"/>
  <c r="M2173" i="2" s="1"/>
  <c r="M2174" i="2" a="1"/>
  <c r="M2174" i="2" s="1"/>
  <c r="M2175" i="2" a="1"/>
  <c r="M2175" i="2" s="1"/>
  <c r="M2176" i="2" a="1"/>
  <c r="M2176" i="2" s="1"/>
  <c r="M2177" i="2" a="1"/>
  <c r="M2177" i="2" s="1"/>
  <c r="M2178" i="2" a="1"/>
  <c r="M2178" i="2" s="1"/>
  <c r="M2179" i="2" a="1"/>
  <c r="M2179" i="2" s="1"/>
  <c r="M2180" i="2" a="1"/>
  <c r="M2180" i="2" s="1"/>
  <c r="M2181" i="2" a="1"/>
  <c r="M2181" i="2" s="1"/>
  <c r="M2182" i="2" a="1"/>
  <c r="M2182" i="2" s="1"/>
  <c r="M2183" i="2" a="1"/>
  <c r="M2183" i="2" s="1"/>
  <c r="M2184" i="2" a="1"/>
  <c r="M2184" i="2" s="1"/>
  <c r="M2185" i="2" a="1"/>
  <c r="M2185" i="2" s="1"/>
  <c r="M2186" i="2" a="1"/>
  <c r="M2186" i="2" s="1"/>
  <c r="M2187" i="2" a="1"/>
  <c r="M2187" i="2" s="1"/>
  <c r="M2188" i="2" a="1"/>
  <c r="M2188" i="2" s="1"/>
  <c r="M2189" i="2" a="1"/>
  <c r="M2189" i="2" s="1"/>
  <c r="M2190" i="2" a="1"/>
  <c r="M2190" i="2" s="1"/>
  <c r="M2191" i="2" a="1"/>
  <c r="M2191" i="2" s="1"/>
  <c r="M2192" i="2" a="1"/>
  <c r="M2192" i="2" s="1"/>
  <c r="M2193" i="2" a="1"/>
  <c r="M2193" i="2" s="1"/>
  <c r="M2194" i="2" a="1"/>
  <c r="M2194" i="2" s="1"/>
  <c r="M2195" i="2" a="1"/>
  <c r="M2195" i="2" s="1"/>
  <c r="M2196" i="2" a="1"/>
  <c r="M2196" i="2" s="1"/>
  <c r="M2197" i="2" a="1"/>
  <c r="M2197" i="2" s="1"/>
  <c r="M2198" i="2" a="1"/>
  <c r="M2198" i="2" s="1"/>
  <c r="M2199" i="2" a="1"/>
  <c r="M2199" i="2" s="1"/>
  <c r="M2200" i="2" a="1"/>
  <c r="M2200" i="2" s="1"/>
  <c r="M2201" i="2" a="1"/>
  <c r="M2201" i="2" s="1"/>
  <c r="M2202" i="2" a="1"/>
  <c r="M2202" i="2" s="1"/>
  <c r="M2203" i="2" a="1"/>
  <c r="M2203" i="2" s="1"/>
  <c r="M2204" i="2" a="1"/>
  <c r="M2204" i="2" s="1"/>
  <c r="M2205" i="2" a="1"/>
  <c r="M2205" i="2" s="1"/>
  <c r="M2206" i="2" a="1"/>
  <c r="M2206" i="2" s="1"/>
  <c r="M2207" i="2" a="1"/>
  <c r="M2207" i="2" s="1"/>
  <c r="M2208" i="2" a="1"/>
  <c r="M2208" i="2" s="1"/>
  <c r="M2209" i="2" a="1"/>
  <c r="M2209" i="2" s="1"/>
  <c r="M2210" i="2" a="1"/>
  <c r="M2210" i="2" s="1"/>
  <c r="M2211" i="2" a="1"/>
  <c r="M2211" i="2" s="1"/>
  <c r="M2212" i="2" a="1"/>
  <c r="M2212" i="2" s="1"/>
  <c r="M2213" i="2" a="1"/>
  <c r="M2213" i="2" s="1"/>
  <c r="M2214" i="2" a="1"/>
  <c r="M2214" i="2" s="1"/>
  <c r="M2215" i="2" a="1"/>
  <c r="M2215" i="2" s="1"/>
  <c r="M2216" i="2" a="1"/>
  <c r="M2216" i="2" s="1"/>
  <c r="M2217" i="2" a="1"/>
  <c r="M2217" i="2" s="1"/>
  <c r="M2218" i="2" a="1"/>
  <c r="M2218" i="2" s="1"/>
  <c r="M2219" i="2" a="1"/>
  <c r="M2219" i="2" s="1"/>
  <c r="M2220" i="2" a="1"/>
  <c r="M2220" i="2" s="1"/>
  <c r="M2221" i="2" a="1"/>
  <c r="M2221" i="2" s="1"/>
  <c r="M2222" i="2" a="1"/>
  <c r="M2222" i="2" s="1"/>
  <c r="M2223" i="2" a="1"/>
  <c r="M2223" i="2" s="1"/>
  <c r="M2224" i="2" a="1"/>
  <c r="M2224" i="2" s="1"/>
  <c r="M2225" i="2" a="1"/>
  <c r="M2225" i="2" s="1"/>
  <c r="M2226" i="2" a="1"/>
  <c r="M2226" i="2" s="1"/>
  <c r="M2227" i="2" a="1"/>
  <c r="M2227" i="2" s="1"/>
  <c r="M2228" i="2" a="1"/>
  <c r="M2228" i="2" s="1"/>
  <c r="M2229" i="2" a="1"/>
  <c r="M2229" i="2" s="1"/>
  <c r="M2230" i="2" a="1"/>
  <c r="M2230" i="2" s="1"/>
  <c r="M2231" i="2" a="1"/>
  <c r="M2231" i="2" s="1"/>
  <c r="M2232" i="2" a="1"/>
  <c r="M2232" i="2" s="1"/>
  <c r="M2233" i="2" a="1"/>
  <c r="M2233" i="2" s="1"/>
  <c r="M2234" i="2" a="1"/>
  <c r="M2234" i="2" s="1"/>
  <c r="M2235" i="2" a="1"/>
  <c r="M2235" i="2" s="1"/>
  <c r="M2236" i="2" a="1"/>
  <c r="M2236" i="2" s="1"/>
  <c r="M2237" i="2" a="1"/>
  <c r="M2237" i="2" s="1"/>
  <c r="M2238" i="2" a="1"/>
  <c r="M2238" i="2" s="1"/>
  <c r="M2239" i="2" a="1"/>
  <c r="M2239" i="2" s="1"/>
  <c r="M2240" i="2" a="1"/>
  <c r="M2240" i="2" s="1"/>
  <c r="M2241" i="2" a="1"/>
  <c r="M2241" i="2" s="1"/>
  <c r="M2242" i="2" a="1"/>
  <c r="M2242" i="2" s="1"/>
  <c r="M2243" i="2" a="1"/>
  <c r="M2243" i="2" s="1"/>
  <c r="M2244" i="2" a="1"/>
  <c r="M2244" i="2" s="1"/>
  <c r="M2245" i="2" a="1"/>
  <c r="M2245" i="2" s="1"/>
  <c r="M2246" i="2" a="1"/>
  <c r="M2246" i="2" s="1"/>
  <c r="M2247" i="2" a="1"/>
  <c r="M2247" i="2" s="1"/>
  <c r="M2248" i="2" a="1"/>
  <c r="M2248" i="2" s="1"/>
  <c r="M2249" i="2" a="1"/>
  <c r="M2249" i="2" s="1"/>
  <c r="M2250" i="2" a="1"/>
  <c r="M2250" i="2" s="1"/>
  <c r="M2251" i="2" a="1"/>
  <c r="M2251" i="2" s="1"/>
  <c r="M2252" i="2" a="1"/>
  <c r="M2252" i="2" s="1"/>
  <c r="M2253" i="2" a="1"/>
  <c r="M2253" i="2" s="1"/>
  <c r="M2254" i="2" a="1"/>
  <c r="M2254" i="2" s="1"/>
  <c r="M2255" i="2" a="1"/>
  <c r="M2255" i="2" s="1"/>
  <c r="M2256" i="2" a="1"/>
  <c r="M2256" i="2" s="1"/>
  <c r="M2257" i="2" a="1"/>
  <c r="M2257" i="2" s="1"/>
  <c r="M2258" i="2" a="1"/>
  <c r="M2258" i="2" s="1"/>
  <c r="M2259" i="2" a="1"/>
  <c r="M2259" i="2" s="1"/>
  <c r="M2260" i="2" a="1"/>
  <c r="M2260" i="2" s="1"/>
  <c r="M2261" i="2" a="1"/>
  <c r="M2261" i="2" s="1"/>
  <c r="M2262" i="2" a="1"/>
  <c r="M2262" i="2" s="1"/>
  <c r="M2263" i="2" a="1"/>
  <c r="M2263" i="2" s="1"/>
  <c r="M2264" i="2" a="1"/>
  <c r="M2264" i="2" s="1"/>
  <c r="M2265" i="2" a="1"/>
  <c r="M2265" i="2" s="1"/>
  <c r="M2266" i="2" a="1"/>
  <c r="M2266" i="2" s="1"/>
  <c r="M2267" i="2" a="1"/>
  <c r="M2267" i="2" s="1"/>
  <c r="M2268" i="2" a="1"/>
  <c r="M2268" i="2" s="1"/>
  <c r="M2269" i="2" a="1"/>
  <c r="M2269" i="2" s="1"/>
  <c r="M2270" i="2" a="1"/>
  <c r="M2270" i="2" s="1"/>
  <c r="M2271" i="2" a="1"/>
  <c r="M2271" i="2" s="1"/>
  <c r="M2272" i="2" a="1"/>
  <c r="M2272" i="2" s="1"/>
  <c r="M2273" i="2" a="1"/>
  <c r="M2273" i="2" s="1"/>
  <c r="M2274" i="2" a="1"/>
  <c r="M2274" i="2" s="1"/>
  <c r="M2275" i="2" a="1"/>
  <c r="M2275" i="2" s="1"/>
  <c r="M2276" i="2" a="1"/>
  <c r="M2276" i="2" s="1"/>
  <c r="M2277" i="2" a="1"/>
  <c r="M2277" i="2" s="1"/>
  <c r="M2278" i="2" a="1"/>
  <c r="M2278" i="2" s="1"/>
  <c r="M2279" i="2" a="1"/>
  <c r="M2279" i="2" s="1"/>
  <c r="M2280" i="2" a="1"/>
  <c r="M2280" i="2" s="1"/>
  <c r="M2281" i="2" a="1"/>
  <c r="M2281" i="2" s="1"/>
  <c r="M2282" i="2" a="1"/>
  <c r="M2282" i="2" s="1"/>
  <c r="M2283" i="2" a="1"/>
  <c r="M2283" i="2" s="1"/>
  <c r="M2284" i="2" a="1"/>
  <c r="M2284" i="2" s="1"/>
  <c r="M2285" i="2" a="1"/>
  <c r="M2285" i="2" s="1"/>
  <c r="M2286" i="2" a="1"/>
  <c r="M2286" i="2" s="1"/>
  <c r="M2287" i="2" a="1"/>
  <c r="M2287" i="2" s="1"/>
  <c r="M2288" i="2" a="1"/>
  <c r="M2288" i="2" s="1"/>
  <c r="M2289" i="2" a="1"/>
  <c r="M2289" i="2" s="1"/>
  <c r="M2290" i="2" a="1"/>
  <c r="M2290" i="2" s="1"/>
  <c r="M2291" i="2" a="1"/>
  <c r="M2291" i="2" s="1"/>
  <c r="M2292" i="2" a="1"/>
  <c r="M2292" i="2" s="1"/>
  <c r="M2293" i="2" a="1"/>
  <c r="M2293" i="2" s="1"/>
  <c r="M2294" i="2" a="1"/>
  <c r="M2294" i="2" s="1"/>
  <c r="M2295" i="2" a="1"/>
  <c r="M2295" i="2" s="1"/>
  <c r="M2296" i="2" a="1"/>
  <c r="M2296" i="2" s="1"/>
  <c r="M2297" i="2" a="1"/>
  <c r="M2297" i="2" s="1"/>
  <c r="M2298" i="2" a="1"/>
  <c r="M2298" i="2" s="1"/>
  <c r="M2299" i="2" a="1"/>
  <c r="M2299" i="2" s="1"/>
  <c r="M2300" i="2" a="1"/>
  <c r="M2300" i="2" s="1"/>
  <c r="M2301" i="2" a="1"/>
  <c r="M2301" i="2" s="1"/>
  <c r="M2302" i="2" a="1"/>
  <c r="M2302" i="2" s="1"/>
  <c r="M2303" i="2" a="1"/>
  <c r="M2303" i="2" s="1"/>
  <c r="M2304" i="2" a="1"/>
  <c r="M2304" i="2" s="1"/>
  <c r="M2305" i="2" a="1"/>
  <c r="M2305" i="2" s="1"/>
  <c r="M2306" i="2" a="1"/>
  <c r="M2306" i="2" s="1"/>
  <c r="M2307" i="2" a="1"/>
  <c r="M2307" i="2" s="1"/>
  <c r="M2308" i="2" a="1"/>
  <c r="M2308" i="2" s="1"/>
  <c r="M2309" i="2" a="1"/>
  <c r="M2309" i="2" s="1"/>
  <c r="M2310" i="2" a="1"/>
  <c r="M2310" i="2" s="1"/>
  <c r="M2311" i="2" a="1"/>
  <c r="M2311" i="2" s="1"/>
  <c r="M2312" i="2" a="1"/>
  <c r="M2312" i="2" s="1"/>
  <c r="M2313" i="2" a="1"/>
  <c r="M2313" i="2" s="1"/>
  <c r="M2314" i="2" a="1"/>
  <c r="M2314" i="2" s="1"/>
  <c r="M2315" i="2" a="1"/>
  <c r="M2315" i="2" s="1"/>
  <c r="M2316" i="2" a="1"/>
  <c r="M2316" i="2" s="1"/>
  <c r="M2317" i="2" a="1"/>
  <c r="M2317" i="2" s="1"/>
  <c r="M2318" i="2" a="1"/>
  <c r="M2318" i="2" s="1"/>
  <c r="M2319" i="2" a="1"/>
  <c r="M2319" i="2" s="1"/>
  <c r="M2320" i="2" a="1"/>
  <c r="M2320" i="2" s="1"/>
  <c r="M2321" i="2" a="1"/>
  <c r="M2321" i="2" s="1"/>
  <c r="M2322" i="2" a="1"/>
  <c r="M2322" i="2" s="1"/>
  <c r="M2323" i="2" a="1"/>
  <c r="M2323" i="2" s="1"/>
  <c r="M2324" i="2" a="1"/>
  <c r="M2324" i="2" s="1"/>
  <c r="M2325" i="2" a="1"/>
  <c r="M2325" i="2" s="1"/>
  <c r="M2326" i="2" a="1"/>
  <c r="M2326" i="2" s="1"/>
  <c r="M2327" i="2" a="1"/>
  <c r="M2327" i="2" s="1"/>
  <c r="M2328" i="2" a="1"/>
  <c r="M2328" i="2" s="1"/>
  <c r="M2329" i="2" a="1"/>
  <c r="M2329" i="2" s="1"/>
  <c r="M2330" i="2" a="1"/>
  <c r="M2330" i="2" s="1"/>
  <c r="M2331" i="2" a="1"/>
  <c r="M2331" i="2" s="1"/>
  <c r="M2332" i="2" a="1"/>
  <c r="M2332" i="2" s="1"/>
  <c r="M2333" i="2" a="1"/>
  <c r="M2333" i="2" s="1"/>
  <c r="M2334" i="2" a="1"/>
  <c r="M2334" i="2" s="1"/>
  <c r="M2335" i="2" a="1"/>
  <c r="M2335" i="2" s="1"/>
  <c r="M2336" i="2" a="1"/>
  <c r="M2336" i="2" s="1"/>
  <c r="M2337" i="2" a="1"/>
  <c r="M2337" i="2" s="1"/>
  <c r="M2338" i="2" a="1"/>
  <c r="M2338" i="2" s="1"/>
  <c r="M2339" i="2" a="1"/>
  <c r="M2339" i="2" s="1"/>
  <c r="M2340" i="2" a="1"/>
  <c r="M2340" i="2" s="1"/>
  <c r="M2341" i="2" a="1"/>
  <c r="M2341" i="2" s="1"/>
  <c r="M2342" i="2" a="1"/>
  <c r="M2342" i="2" s="1"/>
  <c r="M2343" i="2" a="1"/>
  <c r="M2343" i="2" s="1"/>
  <c r="M2344" i="2" a="1"/>
  <c r="M2344" i="2" s="1"/>
  <c r="M2345" i="2" a="1"/>
  <c r="M2345" i="2" s="1"/>
  <c r="M2346" i="2" a="1"/>
  <c r="M2346" i="2" s="1"/>
  <c r="M2347" i="2" a="1"/>
  <c r="M2347" i="2" s="1"/>
  <c r="M2348" i="2" a="1"/>
  <c r="M2348" i="2" s="1"/>
  <c r="M2349" i="2" a="1"/>
  <c r="M2349" i="2" s="1"/>
  <c r="M2350" i="2" a="1"/>
  <c r="M2350" i="2" s="1"/>
  <c r="M2351" i="2" a="1"/>
  <c r="M2351" i="2" s="1"/>
  <c r="M2352" i="2" a="1"/>
  <c r="M2352" i="2" s="1"/>
  <c r="M2353" i="2" a="1"/>
  <c r="M2353" i="2" s="1"/>
  <c r="M2354" i="2" a="1"/>
  <c r="M2354" i="2" s="1"/>
  <c r="M2355" i="2" a="1"/>
  <c r="M2355" i="2" s="1"/>
  <c r="M2356" i="2" a="1"/>
  <c r="M2356" i="2" s="1"/>
  <c r="M2357" i="2" a="1"/>
  <c r="M2357" i="2" s="1"/>
  <c r="M2358" i="2" a="1"/>
  <c r="M2358" i="2" s="1"/>
  <c r="M2359" i="2" a="1"/>
  <c r="M2359" i="2" s="1"/>
  <c r="M2360" i="2" a="1"/>
  <c r="M2360" i="2" s="1"/>
  <c r="M2361" i="2" a="1"/>
  <c r="M2361" i="2" s="1"/>
  <c r="M2362" i="2" a="1"/>
  <c r="M2362" i="2" s="1"/>
  <c r="M2363" i="2" a="1"/>
  <c r="M2363" i="2" s="1"/>
  <c r="M2364" i="2" a="1"/>
  <c r="M2364" i="2" s="1"/>
  <c r="M2365" i="2" a="1"/>
  <c r="M2365" i="2" s="1"/>
  <c r="M2366" i="2" a="1"/>
  <c r="M2366" i="2" s="1"/>
  <c r="M2367" i="2" a="1"/>
  <c r="M2367" i="2" s="1"/>
  <c r="M2368" i="2" a="1"/>
  <c r="M2368" i="2" s="1"/>
  <c r="M2369" i="2" a="1"/>
  <c r="M2369" i="2" s="1"/>
  <c r="M2370" i="2" a="1"/>
  <c r="M2370" i="2" s="1"/>
  <c r="M2371" i="2" a="1"/>
  <c r="M2371" i="2" s="1"/>
  <c r="M2372" i="2" a="1"/>
  <c r="M2372" i="2" s="1"/>
  <c r="M2373" i="2" a="1"/>
  <c r="M2373" i="2" s="1"/>
  <c r="M2374" i="2" a="1"/>
  <c r="M2374" i="2" s="1"/>
  <c r="M2375" i="2" a="1"/>
  <c r="M2375" i="2" s="1"/>
  <c r="M2376" i="2" a="1"/>
  <c r="M2376" i="2" s="1"/>
  <c r="M2377" i="2" a="1"/>
  <c r="M2377" i="2" s="1"/>
  <c r="M2378" i="2" a="1"/>
  <c r="M2378" i="2" s="1"/>
  <c r="M2379" i="2" a="1"/>
  <c r="M2379" i="2" s="1"/>
  <c r="M2380" i="2" a="1"/>
  <c r="M2380" i="2" s="1"/>
  <c r="M2381" i="2" a="1"/>
  <c r="M2381" i="2" s="1"/>
  <c r="M2382" i="2" a="1"/>
  <c r="M2382" i="2" s="1"/>
  <c r="M2383" i="2" a="1"/>
  <c r="M2383" i="2" s="1"/>
  <c r="M2384" i="2" a="1"/>
  <c r="M2384" i="2" s="1"/>
  <c r="M2385" i="2" a="1"/>
  <c r="M2385" i="2" s="1"/>
  <c r="M2386" i="2" a="1"/>
  <c r="M2386" i="2" s="1"/>
  <c r="M2387" i="2" a="1"/>
  <c r="M2387" i="2" s="1"/>
  <c r="M2388" i="2" a="1"/>
  <c r="M2388" i="2" s="1"/>
  <c r="M2389" i="2" a="1"/>
  <c r="M2389" i="2" s="1"/>
  <c r="M2390" i="2" a="1"/>
  <c r="M2390" i="2" s="1"/>
  <c r="M2391" i="2" a="1"/>
  <c r="M2391" i="2" s="1"/>
  <c r="M2392" i="2" a="1"/>
  <c r="M2392" i="2" s="1"/>
  <c r="M2393" i="2" a="1"/>
  <c r="M2393" i="2" s="1"/>
  <c r="M2394" i="2" a="1"/>
  <c r="M2394" i="2" s="1"/>
  <c r="M2395" i="2" a="1"/>
  <c r="M2395" i="2" s="1"/>
  <c r="M2396" i="2" a="1"/>
  <c r="M2396" i="2" s="1"/>
  <c r="M2397" i="2" a="1"/>
  <c r="M2397" i="2" s="1"/>
  <c r="M2398" i="2" a="1"/>
  <c r="M2398" i="2" s="1"/>
  <c r="M2399" i="2" a="1"/>
  <c r="M2399" i="2" s="1"/>
  <c r="M2400" i="2" a="1"/>
  <c r="M2400" i="2" s="1"/>
  <c r="M2401" i="2" a="1"/>
  <c r="M2401" i="2" s="1"/>
  <c r="M2402" i="2" a="1"/>
  <c r="M2402" i="2" s="1"/>
  <c r="M2403" i="2" a="1"/>
  <c r="M2403" i="2" s="1"/>
  <c r="M2404" i="2" a="1"/>
  <c r="M2404" i="2" s="1"/>
  <c r="M2405" i="2" a="1"/>
  <c r="M2405" i="2" s="1"/>
  <c r="M2406" i="2" a="1"/>
  <c r="M2406" i="2" s="1"/>
  <c r="M2407" i="2" a="1"/>
  <c r="M2407" i="2" s="1"/>
  <c r="M2408" i="2" a="1"/>
  <c r="M2408" i="2" s="1"/>
  <c r="M2409" i="2" a="1"/>
  <c r="M2409" i="2" s="1"/>
  <c r="M2410" i="2" a="1"/>
  <c r="M2410" i="2" s="1"/>
  <c r="M2411" i="2" a="1"/>
  <c r="M2411" i="2" s="1"/>
  <c r="M2412" i="2" a="1"/>
  <c r="M2412" i="2" s="1"/>
  <c r="M2413" i="2" a="1"/>
  <c r="M2413" i="2" s="1"/>
  <c r="M2414" i="2" a="1"/>
  <c r="M2414" i="2" s="1"/>
  <c r="M2415" i="2" a="1"/>
  <c r="M2415" i="2" s="1"/>
  <c r="M2416" i="2" a="1"/>
  <c r="M2416" i="2" s="1"/>
  <c r="M2417" i="2" a="1"/>
  <c r="M2417" i="2" s="1"/>
  <c r="M2418" i="2" a="1"/>
  <c r="M2418" i="2" s="1"/>
  <c r="M2419" i="2" a="1"/>
  <c r="M2419" i="2" s="1"/>
  <c r="M2420" i="2" a="1"/>
  <c r="M2420" i="2" s="1"/>
  <c r="M2421" i="2" a="1"/>
  <c r="M2421" i="2" s="1"/>
  <c r="M2422" i="2" a="1"/>
  <c r="M2422" i="2" s="1"/>
  <c r="M2423" i="2" a="1"/>
  <c r="M2423" i="2" s="1"/>
  <c r="M2424" i="2" a="1"/>
  <c r="M2424" i="2" s="1"/>
  <c r="M2425" i="2" a="1"/>
  <c r="M2425" i="2" s="1"/>
  <c r="M2426" i="2" a="1"/>
  <c r="M2426" i="2" s="1"/>
  <c r="M2427" i="2" a="1"/>
  <c r="M2427" i="2" s="1"/>
  <c r="M2428" i="2" a="1"/>
  <c r="M2428" i="2" s="1"/>
  <c r="M2429" i="2" a="1"/>
  <c r="M2429" i="2" s="1"/>
  <c r="M2430" i="2" a="1"/>
  <c r="M2430" i="2" s="1"/>
  <c r="M2431" i="2" a="1"/>
  <c r="M2431" i="2" s="1"/>
  <c r="M2432" i="2" a="1"/>
  <c r="M2432" i="2" s="1"/>
  <c r="M2433" i="2" a="1"/>
  <c r="M2433" i="2" s="1"/>
  <c r="M2434" i="2" a="1"/>
  <c r="M2434" i="2" s="1"/>
  <c r="M2435" i="2" a="1"/>
  <c r="M2435" i="2" s="1"/>
  <c r="M2436" i="2" a="1"/>
  <c r="M2436" i="2" s="1"/>
  <c r="M2437" i="2" a="1"/>
  <c r="M2437" i="2" s="1"/>
  <c r="M2438" i="2" a="1"/>
  <c r="M2438" i="2" s="1"/>
  <c r="M2439" i="2" a="1"/>
  <c r="M2439" i="2" s="1"/>
  <c r="M2440" i="2" a="1"/>
  <c r="M2440" i="2" s="1"/>
  <c r="M2441" i="2" a="1"/>
  <c r="M2441" i="2" s="1"/>
  <c r="M2442" i="2" a="1"/>
  <c r="M2442" i="2" s="1"/>
  <c r="M2443" i="2" a="1"/>
  <c r="M2443" i="2" s="1"/>
  <c r="M2444" i="2" a="1"/>
  <c r="M2444" i="2" s="1"/>
  <c r="M2445" i="2" a="1"/>
  <c r="M2445" i="2" s="1"/>
  <c r="M2446" i="2" a="1"/>
  <c r="M2446" i="2" s="1"/>
  <c r="M2447" i="2" a="1"/>
  <c r="M2447" i="2" s="1"/>
  <c r="M2448" i="2" a="1"/>
  <c r="M2448" i="2" s="1"/>
  <c r="M2449" i="2" a="1"/>
  <c r="M2449" i="2" s="1"/>
  <c r="M2450" i="2" a="1"/>
  <c r="M2450" i="2" s="1"/>
  <c r="M2451" i="2" a="1"/>
  <c r="M2451" i="2" s="1"/>
  <c r="M2452" i="2" a="1"/>
  <c r="M2452" i="2" s="1"/>
  <c r="M2453" i="2" a="1"/>
  <c r="M2453" i="2" s="1"/>
  <c r="M2454" i="2" a="1"/>
  <c r="M2454" i="2" s="1"/>
  <c r="M2455" i="2" a="1"/>
  <c r="M2455" i="2" s="1"/>
  <c r="M2456" i="2" a="1"/>
  <c r="M2456" i="2" s="1"/>
  <c r="M2457" i="2" a="1"/>
  <c r="M2457" i="2" s="1"/>
  <c r="M2458" i="2" a="1"/>
  <c r="M2458" i="2" s="1"/>
  <c r="M2459" i="2" a="1"/>
  <c r="M2459" i="2" s="1"/>
  <c r="M2460" i="2" a="1"/>
  <c r="M2460" i="2" s="1"/>
  <c r="M2461" i="2" a="1"/>
  <c r="M2461" i="2" s="1"/>
  <c r="M2462" i="2" a="1"/>
  <c r="M2462" i="2" s="1"/>
  <c r="M2463" i="2" a="1"/>
  <c r="M2463" i="2" s="1"/>
  <c r="M2464" i="2" a="1"/>
  <c r="M2464" i="2" s="1"/>
  <c r="M2465" i="2" a="1"/>
  <c r="M2465" i="2" s="1"/>
  <c r="M2466" i="2" a="1"/>
  <c r="M2466" i="2" s="1"/>
  <c r="M2467" i="2" a="1"/>
  <c r="M2467" i="2" s="1"/>
  <c r="M2468" i="2" a="1"/>
  <c r="M2468" i="2" s="1"/>
  <c r="M2469" i="2" a="1"/>
  <c r="M2469" i="2" s="1"/>
  <c r="M2470" i="2" a="1"/>
  <c r="M2470" i="2" s="1"/>
  <c r="M2471" i="2" a="1"/>
  <c r="M2471" i="2" s="1"/>
  <c r="M2472" i="2" a="1"/>
  <c r="M2472" i="2" s="1"/>
  <c r="M2473" i="2" a="1"/>
  <c r="M2473" i="2" s="1"/>
  <c r="M2474" i="2" a="1"/>
  <c r="M2474" i="2" s="1"/>
  <c r="M2475" i="2" a="1"/>
  <c r="M2475" i="2" s="1"/>
  <c r="M2476" i="2" a="1"/>
  <c r="M2476" i="2" s="1"/>
  <c r="M2477" i="2" a="1"/>
  <c r="M2477" i="2" s="1"/>
  <c r="M2478" i="2" a="1"/>
  <c r="M2478" i="2" s="1"/>
  <c r="M2479" i="2" a="1"/>
  <c r="M2479" i="2" s="1"/>
  <c r="M2480" i="2" a="1"/>
  <c r="M2480" i="2" s="1"/>
  <c r="M2481" i="2" a="1"/>
  <c r="M2481" i="2" s="1"/>
  <c r="M2482" i="2" a="1"/>
  <c r="M2482" i="2" s="1"/>
  <c r="M2483" i="2" a="1"/>
  <c r="M2483" i="2" s="1"/>
  <c r="M2484" i="2" a="1"/>
  <c r="M2484" i="2" s="1"/>
  <c r="M2485" i="2" a="1"/>
  <c r="M2485" i="2" s="1"/>
  <c r="M2486" i="2" a="1"/>
  <c r="M2486" i="2" s="1"/>
  <c r="M2487" i="2" a="1"/>
  <c r="M2487" i="2" s="1"/>
  <c r="M2488" i="2" a="1"/>
  <c r="M2488" i="2" s="1"/>
  <c r="M2489" i="2" a="1"/>
  <c r="M2489" i="2" s="1"/>
  <c r="M2490" i="2" a="1"/>
  <c r="M2490" i="2" s="1"/>
  <c r="M2491" i="2" a="1"/>
  <c r="M2491" i="2" s="1"/>
  <c r="M2492" i="2" a="1"/>
  <c r="M2492" i="2" s="1"/>
  <c r="M2493" i="2" a="1"/>
  <c r="M2493" i="2" s="1"/>
  <c r="M2494" i="2" a="1"/>
  <c r="M2494" i="2" s="1"/>
  <c r="M2495" i="2" a="1"/>
  <c r="M2495" i="2" s="1"/>
  <c r="M2496" i="2" a="1"/>
  <c r="M2496" i="2" s="1"/>
  <c r="M2497" i="2" a="1"/>
  <c r="M2497" i="2" s="1"/>
  <c r="M2498" i="2" a="1"/>
  <c r="M2498" i="2" s="1"/>
  <c r="M2499" i="2" a="1"/>
  <c r="M2499" i="2" s="1"/>
  <c r="M2500" i="2" a="1"/>
  <c r="M2500" i="2" s="1"/>
  <c r="M2501" i="2" a="1"/>
  <c r="M2501" i="2" s="1"/>
  <c r="M2502" i="2" a="1"/>
  <c r="M2502" i="2" s="1"/>
  <c r="M2503" i="2" a="1"/>
  <c r="M2503" i="2" s="1"/>
  <c r="M2504" i="2" a="1"/>
  <c r="M2504" i="2" s="1"/>
  <c r="M2505" i="2" a="1"/>
  <c r="M2505" i="2" s="1"/>
  <c r="M2506" i="2" a="1"/>
  <c r="M2506" i="2" s="1"/>
  <c r="M2507" i="2" a="1"/>
  <c r="M2507" i="2" s="1"/>
  <c r="M2508" i="2" a="1"/>
  <c r="M2508" i="2" s="1"/>
  <c r="M2509" i="2" a="1"/>
  <c r="M2509" i="2" s="1"/>
  <c r="M2510" i="2" a="1"/>
  <c r="M2510" i="2" s="1"/>
  <c r="M2511" i="2" a="1"/>
  <c r="M2511" i="2" s="1"/>
  <c r="M2512" i="2" a="1"/>
  <c r="M2512" i="2" s="1"/>
  <c r="M2513" i="2" a="1"/>
  <c r="M2513" i="2" s="1"/>
  <c r="M2514" i="2" a="1"/>
  <c r="M2514" i="2" s="1"/>
  <c r="M2515" i="2" a="1"/>
  <c r="M2515" i="2" s="1"/>
  <c r="M2516" i="2" a="1"/>
  <c r="M2516" i="2" s="1"/>
  <c r="M2517" i="2" a="1"/>
  <c r="M2517" i="2" s="1"/>
  <c r="M2518" i="2" a="1"/>
  <c r="M2518" i="2" s="1"/>
  <c r="M2519" i="2" a="1"/>
  <c r="M2519" i="2" s="1"/>
  <c r="M2520" i="2" a="1"/>
  <c r="M2520" i="2" s="1"/>
  <c r="M2521" i="2" a="1"/>
  <c r="M2521" i="2" s="1"/>
  <c r="M2522" i="2" a="1"/>
  <c r="M2522" i="2" s="1"/>
  <c r="M2523" i="2" a="1"/>
  <c r="M2523" i="2" s="1"/>
  <c r="M2524" i="2" a="1"/>
  <c r="M2524" i="2" s="1"/>
  <c r="M2525" i="2" a="1"/>
  <c r="M2525" i="2" s="1"/>
  <c r="M2526" i="2" a="1"/>
  <c r="M2526" i="2" s="1"/>
  <c r="M2527" i="2" a="1"/>
  <c r="M2527" i="2" s="1"/>
  <c r="M2528" i="2" a="1"/>
  <c r="M2528" i="2" s="1"/>
  <c r="M2529" i="2" a="1"/>
  <c r="M2529" i="2" s="1"/>
  <c r="M2530" i="2" a="1"/>
  <c r="M2530" i="2" s="1"/>
  <c r="M2531" i="2" a="1"/>
  <c r="M2531" i="2" s="1"/>
  <c r="M2532" i="2" a="1"/>
  <c r="M2532" i="2" s="1"/>
  <c r="M2533" i="2" a="1"/>
  <c r="M2533" i="2" s="1"/>
  <c r="M2534" i="2" a="1"/>
  <c r="M2534" i="2" s="1"/>
  <c r="M2535" i="2" a="1"/>
  <c r="M2535" i="2" s="1"/>
  <c r="M2536" i="2" a="1"/>
  <c r="M2536" i="2" s="1"/>
  <c r="M2537" i="2" a="1"/>
  <c r="M2537" i="2" s="1"/>
  <c r="M2538" i="2" a="1"/>
  <c r="M2538" i="2" s="1"/>
  <c r="M2539" i="2" a="1"/>
  <c r="M2539" i="2" s="1"/>
  <c r="M2540" i="2" a="1"/>
  <c r="M2540" i="2" s="1"/>
  <c r="M2541" i="2" a="1"/>
  <c r="M2541" i="2" s="1"/>
  <c r="M2542" i="2" a="1"/>
  <c r="M2542" i="2" s="1"/>
  <c r="M2543" i="2" a="1"/>
  <c r="M2543" i="2" s="1"/>
  <c r="M2544" i="2" a="1"/>
  <c r="M2544" i="2" s="1"/>
  <c r="M2545" i="2" a="1"/>
  <c r="M2545" i="2" s="1"/>
  <c r="M2546" i="2" a="1"/>
  <c r="M2546" i="2" s="1"/>
  <c r="M2547" i="2" a="1"/>
  <c r="M2547" i="2" s="1"/>
  <c r="M2548" i="2" a="1"/>
  <c r="M2548" i="2" s="1"/>
  <c r="M2549" i="2" a="1"/>
  <c r="M2549" i="2" s="1"/>
  <c r="M2550" i="2" a="1"/>
  <c r="M2550" i="2" s="1"/>
  <c r="M2551" i="2" a="1"/>
  <c r="M2551" i="2" s="1"/>
  <c r="M2552" i="2" a="1"/>
  <c r="M2552" i="2" s="1"/>
  <c r="M2553" i="2" a="1"/>
  <c r="M2553" i="2" s="1"/>
  <c r="M2554" i="2" a="1"/>
  <c r="M2554" i="2" s="1"/>
  <c r="M2555" i="2" a="1"/>
  <c r="M2555" i="2" s="1"/>
  <c r="M2556" i="2" a="1"/>
  <c r="M2556" i="2" s="1"/>
  <c r="M2557" i="2" a="1"/>
  <c r="M2557" i="2" s="1"/>
  <c r="M2558" i="2" a="1"/>
  <c r="M2558" i="2" s="1"/>
  <c r="M2559" i="2" a="1"/>
  <c r="M2559" i="2" s="1"/>
  <c r="M2560" i="2" a="1"/>
  <c r="M2560" i="2" s="1"/>
  <c r="M2561" i="2" a="1"/>
  <c r="M2561" i="2" s="1"/>
  <c r="M2562" i="2" a="1"/>
  <c r="M2562" i="2" s="1"/>
  <c r="M2563" i="2" a="1"/>
  <c r="M2563" i="2" s="1"/>
  <c r="M2564" i="2" a="1"/>
  <c r="M2564" i="2" s="1"/>
  <c r="M2565" i="2" a="1"/>
  <c r="M2565" i="2" s="1"/>
  <c r="M2566" i="2" a="1"/>
  <c r="M2566" i="2" s="1"/>
  <c r="M2567" i="2" a="1"/>
  <c r="M2567" i="2" s="1"/>
  <c r="M2568" i="2" a="1"/>
  <c r="M2568" i="2" s="1"/>
  <c r="M2569" i="2" a="1"/>
  <c r="M2569" i="2" s="1"/>
  <c r="M2570" i="2" a="1"/>
  <c r="M2570" i="2" s="1"/>
  <c r="M2571" i="2" a="1"/>
  <c r="M2571" i="2" s="1"/>
  <c r="M2572" i="2" a="1"/>
  <c r="M2572" i="2" s="1"/>
  <c r="M2573" i="2" a="1"/>
  <c r="M2573" i="2" s="1"/>
  <c r="M2574" i="2" a="1"/>
  <c r="M2574" i="2" s="1"/>
  <c r="M2575" i="2" a="1"/>
  <c r="M2575" i="2" s="1"/>
  <c r="M2576" i="2" a="1"/>
  <c r="M2576" i="2" s="1"/>
  <c r="M2577" i="2" a="1"/>
  <c r="M2577" i="2" s="1"/>
  <c r="M2578" i="2" a="1"/>
  <c r="M2578" i="2" s="1"/>
  <c r="M2579" i="2" a="1"/>
  <c r="M2579" i="2" s="1"/>
  <c r="M2580" i="2" a="1"/>
  <c r="M2580" i="2" s="1"/>
  <c r="M2581" i="2" a="1"/>
  <c r="M2581" i="2" s="1"/>
  <c r="M2582" i="2" a="1"/>
  <c r="M2582" i="2" s="1"/>
  <c r="M2583" i="2" a="1"/>
  <c r="M2583" i="2" s="1"/>
  <c r="M2584" i="2" a="1"/>
  <c r="M2584" i="2" s="1"/>
  <c r="M2585" i="2" a="1"/>
  <c r="M2585" i="2" s="1"/>
  <c r="M2586" i="2" a="1"/>
  <c r="M2586" i="2" s="1"/>
  <c r="M2587" i="2" a="1"/>
  <c r="M2587" i="2" s="1"/>
  <c r="M2588" i="2" a="1"/>
  <c r="M2588" i="2" s="1"/>
  <c r="M2589" i="2" a="1"/>
  <c r="M2589" i="2" s="1"/>
  <c r="M2590" i="2" a="1"/>
  <c r="M2590" i="2" s="1"/>
  <c r="M2591" i="2" a="1"/>
  <c r="M2591" i="2" s="1"/>
  <c r="M2592" i="2" a="1"/>
  <c r="M2592" i="2" s="1"/>
  <c r="M2593" i="2" a="1"/>
  <c r="M2593" i="2" s="1"/>
  <c r="M2594" i="2" a="1"/>
  <c r="M2594" i="2" s="1"/>
  <c r="M2595" i="2" a="1"/>
  <c r="M2595" i="2" s="1"/>
  <c r="M2596" i="2" a="1"/>
  <c r="M2596" i="2" s="1"/>
  <c r="M2597" i="2" a="1"/>
  <c r="M2597" i="2" s="1"/>
  <c r="M2598" i="2" a="1"/>
  <c r="M2598" i="2" s="1"/>
  <c r="M2599" i="2" a="1"/>
  <c r="M2599" i="2" s="1"/>
  <c r="M2600" i="2" a="1"/>
  <c r="M2600" i="2" s="1"/>
  <c r="M2601" i="2" a="1"/>
  <c r="M2601" i="2" s="1"/>
  <c r="M2602" i="2" a="1"/>
  <c r="M2602" i="2" s="1"/>
  <c r="M2603" i="2" a="1"/>
  <c r="M2603" i="2" s="1"/>
  <c r="M2604" i="2" a="1"/>
  <c r="M2604" i="2" s="1"/>
  <c r="M2605" i="2" a="1"/>
  <c r="M2605" i="2" s="1"/>
  <c r="M2606" i="2" a="1"/>
  <c r="M2606" i="2" s="1"/>
  <c r="M2607" i="2" a="1"/>
  <c r="M2607" i="2" s="1"/>
  <c r="M2608" i="2" a="1"/>
  <c r="M2608" i="2" s="1"/>
  <c r="M2609" i="2" a="1"/>
  <c r="M2609" i="2" s="1"/>
  <c r="M2610" i="2" a="1"/>
  <c r="M2610" i="2" s="1"/>
  <c r="M2611" i="2" a="1"/>
  <c r="M2611" i="2" s="1"/>
  <c r="M2612" i="2" a="1"/>
  <c r="M2612" i="2" s="1"/>
  <c r="M2613" i="2" a="1"/>
  <c r="M2613" i="2" s="1"/>
  <c r="M2614" i="2" a="1"/>
  <c r="M2614" i="2" s="1"/>
  <c r="M2615" i="2" a="1"/>
  <c r="M2615" i="2" s="1"/>
  <c r="M2616" i="2" a="1"/>
  <c r="M2616" i="2" s="1"/>
  <c r="M2617" i="2" a="1"/>
  <c r="M2617" i="2" s="1"/>
  <c r="M2618" i="2" a="1"/>
  <c r="M2618" i="2" s="1"/>
  <c r="M2619" i="2" a="1"/>
  <c r="M2619" i="2" s="1"/>
  <c r="M2620" i="2" a="1"/>
  <c r="M2620" i="2" s="1"/>
  <c r="M2621" i="2" a="1"/>
  <c r="M2621" i="2" s="1"/>
  <c r="M2622" i="2" a="1"/>
  <c r="M2622" i="2" s="1"/>
  <c r="M2623" i="2" a="1"/>
  <c r="M2623" i="2" s="1"/>
  <c r="M2624" i="2" a="1"/>
  <c r="M2624" i="2" s="1"/>
  <c r="M2625" i="2" a="1"/>
  <c r="M2625" i="2" s="1"/>
  <c r="M2626" i="2" a="1"/>
  <c r="M2626" i="2" s="1"/>
  <c r="M2627" i="2" a="1"/>
  <c r="M2627" i="2" s="1"/>
  <c r="M2628" i="2" a="1"/>
  <c r="M2628" i="2" s="1"/>
  <c r="M2629" i="2" a="1"/>
  <c r="M2629" i="2" s="1"/>
  <c r="M2630" i="2" a="1"/>
  <c r="M2630" i="2" s="1"/>
  <c r="M2631" i="2" a="1"/>
  <c r="M2631" i="2" s="1"/>
  <c r="M2632" i="2" a="1"/>
  <c r="M2632" i="2" s="1"/>
  <c r="M2633" i="2" a="1"/>
  <c r="M2633" i="2" s="1"/>
  <c r="M2634" i="2" a="1"/>
  <c r="M2634" i="2" s="1"/>
  <c r="M2635" i="2" a="1"/>
  <c r="M2635" i="2" s="1"/>
  <c r="M2636" i="2" a="1"/>
  <c r="M2636" i="2" s="1"/>
  <c r="M2637" i="2" a="1"/>
  <c r="M2637" i="2" s="1"/>
  <c r="M2638" i="2" a="1"/>
  <c r="M2638" i="2" s="1"/>
  <c r="M2639" i="2" a="1"/>
  <c r="M2639" i="2" s="1"/>
  <c r="M2640" i="2" a="1"/>
  <c r="M2640" i="2" s="1"/>
  <c r="M2641" i="2" a="1"/>
  <c r="M2641" i="2" s="1"/>
  <c r="M2642" i="2" a="1"/>
  <c r="M2642" i="2" s="1"/>
  <c r="M2643" i="2" a="1"/>
  <c r="M2643" i="2" s="1"/>
  <c r="M2644" i="2" a="1"/>
  <c r="M2644" i="2" s="1"/>
  <c r="M2645" i="2" a="1"/>
  <c r="M2645" i="2" s="1"/>
  <c r="M2646" i="2" a="1"/>
  <c r="M2646" i="2" s="1"/>
  <c r="M2647" i="2" a="1"/>
  <c r="M2647" i="2" s="1"/>
  <c r="M2648" i="2" a="1"/>
  <c r="M2648" i="2" s="1"/>
  <c r="M2649" i="2" a="1"/>
  <c r="M2649" i="2" s="1"/>
  <c r="M2650" i="2" a="1"/>
  <c r="M2650" i="2" s="1"/>
  <c r="M2651" i="2" a="1"/>
  <c r="M2651" i="2" s="1"/>
  <c r="M2652" i="2" a="1"/>
  <c r="M2652" i="2" s="1"/>
  <c r="M2653" i="2" a="1"/>
  <c r="M2653" i="2" s="1"/>
  <c r="M2654" i="2" a="1"/>
  <c r="M2654" i="2" s="1"/>
  <c r="M2655" i="2" a="1"/>
  <c r="M2655" i="2" s="1"/>
  <c r="M2656" i="2" a="1"/>
  <c r="M2656" i="2" s="1"/>
  <c r="M2657" i="2" a="1"/>
  <c r="M2657" i="2" s="1"/>
  <c r="M2658" i="2" a="1"/>
  <c r="M2658" i="2" s="1"/>
  <c r="M2659" i="2" a="1"/>
  <c r="M2659" i="2" s="1"/>
  <c r="M2660" i="2" a="1"/>
  <c r="M2660" i="2" s="1"/>
  <c r="M2661" i="2" a="1"/>
  <c r="M2661" i="2" s="1"/>
  <c r="M2662" i="2" a="1"/>
  <c r="M2662" i="2" s="1"/>
  <c r="M2663" i="2" a="1"/>
  <c r="M2663" i="2" s="1"/>
  <c r="M2664" i="2" a="1"/>
  <c r="M2664" i="2" s="1"/>
  <c r="M2665" i="2" a="1"/>
  <c r="M2665" i="2" s="1"/>
  <c r="M2666" i="2" a="1"/>
  <c r="M2666" i="2" s="1"/>
  <c r="M2667" i="2" a="1"/>
  <c r="M2667" i="2" s="1"/>
  <c r="M2668" i="2" a="1"/>
  <c r="M2668" i="2" s="1"/>
  <c r="M2669" i="2" a="1"/>
  <c r="M2669" i="2" s="1"/>
  <c r="M2670" i="2" a="1"/>
  <c r="M2670" i="2" s="1"/>
  <c r="M2671" i="2" a="1"/>
  <c r="M2671" i="2" s="1"/>
  <c r="M2672" i="2" a="1"/>
  <c r="M2672" i="2" s="1"/>
  <c r="M2673" i="2" a="1"/>
  <c r="M2673" i="2" s="1"/>
  <c r="M2674" i="2" a="1"/>
  <c r="M2674" i="2" s="1"/>
  <c r="M2675" i="2" a="1"/>
  <c r="M2675" i="2" s="1"/>
  <c r="M2676" i="2" a="1"/>
  <c r="M2676" i="2" s="1"/>
  <c r="M2677" i="2" a="1"/>
  <c r="M2677" i="2" s="1"/>
  <c r="M2678" i="2" a="1"/>
  <c r="M2678" i="2" s="1"/>
  <c r="M2679" i="2" a="1"/>
  <c r="M2679" i="2" s="1"/>
  <c r="M2680" i="2" a="1"/>
  <c r="M2680" i="2" s="1"/>
  <c r="M2681" i="2" a="1"/>
  <c r="M2681" i="2" s="1"/>
  <c r="M2682" i="2" a="1"/>
  <c r="M2682" i="2" s="1"/>
  <c r="M2683" i="2" a="1"/>
  <c r="M2683" i="2" s="1"/>
  <c r="M2684" i="2" a="1"/>
  <c r="M2684" i="2" s="1"/>
  <c r="M2685" i="2" a="1"/>
  <c r="M2685" i="2" s="1"/>
  <c r="M2686" i="2" a="1"/>
  <c r="M2686" i="2" s="1"/>
  <c r="M2687" i="2" a="1"/>
  <c r="M2687" i="2" s="1"/>
  <c r="M2688" i="2" a="1"/>
  <c r="M2688" i="2" s="1"/>
  <c r="M2689" i="2" a="1"/>
  <c r="M2689" i="2" s="1"/>
  <c r="M2690" i="2" a="1"/>
  <c r="M2690" i="2" s="1"/>
  <c r="M2691" i="2" a="1"/>
  <c r="M2691" i="2" s="1"/>
  <c r="M2692" i="2" a="1"/>
  <c r="M2692" i="2" s="1"/>
  <c r="M2693" i="2" a="1"/>
  <c r="M2693" i="2" s="1"/>
  <c r="M2694" i="2" a="1"/>
  <c r="M2694" i="2" s="1"/>
  <c r="M2695" i="2" a="1"/>
  <c r="M2695" i="2" s="1"/>
  <c r="M2696" i="2" a="1"/>
  <c r="M2696" i="2" s="1"/>
  <c r="M2697" i="2" a="1"/>
  <c r="M2697" i="2" s="1"/>
  <c r="M2698" i="2" a="1"/>
  <c r="M2698" i="2" s="1"/>
  <c r="M2699" i="2" a="1"/>
  <c r="M2699" i="2" s="1"/>
  <c r="M2700" i="2" a="1"/>
  <c r="M2700" i="2" s="1"/>
  <c r="M2701" i="2" a="1"/>
  <c r="M2701" i="2" s="1"/>
  <c r="M2702" i="2" a="1"/>
  <c r="M2702" i="2" s="1"/>
  <c r="M2703" i="2" a="1"/>
  <c r="M2703" i="2" s="1"/>
  <c r="M2704" i="2" a="1"/>
  <c r="M2704" i="2" s="1"/>
  <c r="M2705" i="2" a="1"/>
  <c r="M2705" i="2" s="1"/>
  <c r="M2706" i="2" a="1"/>
  <c r="M2706" i="2" s="1"/>
  <c r="M2707" i="2" a="1"/>
  <c r="M2707" i="2" s="1"/>
  <c r="M2708" i="2" a="1"/>
  <c r="M2708" i="2" s="1"/>
  <c r="M2709" i="2" a="1"/>
  <c r="M2709" i="2" s="1"/>
  <c r="M2710" i="2" a="1"/>
  <c r="M2710" i="2" s="1"/>
  <c r="M2711" i="2" a="1"/>
  <c r="M2711" i="2" s="1"/>
  <c r="M2712" i="2" a="1"/>
  <c r="M2712" i="2" s="1"/>
  <c r="M2713" i="2" a="1"/>
  <c r="M2713" i="2" s="1"/>
  <c r="M2714" i="2" a="1"/>
  <c r="M2714" i="2" s="1"/>
  <c r="M2715" i="2" a="1"/>
  <c r="M2715" i="2" s="1"/>
  <c r="M2716" i="2" a="1"/>
  <c r="M2716" i="2" s="1"/>
  <c r="M2717" i="2" a="1"/>
  <c r="M2717" i="2" s="1"/>
  <c r="M2718" i="2" a="1"/>
  <c r="M2718" i="2" s="1"/>
  <c r="M2719" i="2" a="1"/>
  <c r="M2719" i="2" s="1"/>
  <c r="M2720" i="2" a="1"/>
  <c r="M2720" i="2" s="1"/>
  <c r="M2721" i="2" a="1"/>
  <c r="M2721" i="2" s="1"/>
  <c r="M2722" i="2" a="1"/>
  <c r="M2722" i="2" s="1"/>
  <c r="M2723" i="2" a="1"/>
  <c r="M2723" i="2" s="1"/>
  <c r="M2724" i="2" a="1"/>
  <c r="M2724" i="2" s="1"/>
  <c r="M2725" i="2" a="1"/>
  <c r="M2725" i="2" s="1"/>
  <c r="M2726" i="2" a="1"/>
  <c r="M2726" i="2" s="1"/>
  <c r="M2727" i="2" a="1"/>
  <c r="M2727" i="2" s="1"/>
  <c r="M2728" i="2" a="1"/>
  <c r="M2728" i="2" s="1"/>
  <c r="M2729" i="2" a="1"/>
  <c r="M2729" i="2" s="1"/>
  <c r="M2730" i="2" a="1"/>
  <c r="M2730" i="2" s="1"/>
  <c r="M2731" i="2" a="1"/>
  <c r="M2731" i="2" s="1"/>
  <c r="M2732" i="2" a="1"/>
  <c r="M2732" i="2" s="1"/>
  <c r="M2733" i="2" a="1"/>
  <c r="M2733" i="2" s="1"/>
  <c r="M2734" i="2" a="1"/>
  <c r="M2734" i="2" s="1"/>
  <c r="M2735" i="2" a="1"/>
  <c r="M2735" i="2" s="1"/>
  <c r="M2736" i="2" a="1"/>
  <c r="M2736" i="2" s="1"/>
  <c r="M2737" i="2" a="1"/>
  <c r="M2737" i="2" s="1"/>
  <c r="M2738" i="2" a="1"/>
  <c r="M2738" i="2" s="1"/>
  <c r="M2739" i="2" a="1"/>
  <c r="M2739" i="2" s="1"/>
  <c r="M2740" i="2" a="1"/>
  <c r="M2740" i="2" s="1"/>
  <c r="M2741" i="2" a="1"/>
  <c r="M2741" i="2" s="1"/>
  <c r="M2742" i="2" a="1"/>
  <c r="M2742" i="2" s="1"/>
  <c r="M2743" i="2" a="1"/>
  <c r="M2743" i="2" s="1"/>
  <c r="M2744" i="2" a="1"/>
  <c r="M2744" i="2" s="1"/>
  <c r="M2745" i="2" a="1"/>
  <c r="M2745" i="2" s="1"/>
  <c r="M2746" i="2" a="1"/>
  <c r="M2746" i="2" s="1"/>
  <c r="M2747" i="2" a="1"/>
  <c r="M2747" i="2" s="1"/>
  <c r="M2748" i="2" a="1"/>
  <c r="M2748" i="2" s="1"/>
  <c r="M2749" i="2" a="1"/>
  <c r="M2749" i="2" s="1"/>
  <c r="M2750" i="2" a="1"/>
  <c r="M2750" i="2" s="1"/>
  <c r="M2751" i="2" a="1"/>
  <c r="M2751" i="2" s="1"/>
  <c r="M2752" i="2" a="1"/>
  <c r="M2752" i="2" s="1"/>
  <c r="M2753" i="2" a="1"/>
  <c r="M2753" i="2" s="1"/>
  <c r="M2754" i="2" a="1"/>
  <c r="M2754" i="2" s="1"/>
  <c r="M2755" i="2" a="1"/>
  <c r="M2755" i="2" s="1"/>
  <c r="M2756" i="2" a="1"/>
  <c r="M2756" i="2" s="1"/>
  <c r="M2757" i="2" a="1"/>
  <c r="M2757" i="2" s="1"/>
  <c r="M2758" i="2" a="1"/>
  <c r="M2758" i="2" s="1"/>
  <c r="M2759" i="2" a="1"/>
  <c r="M2759" i="2" s="1"/>
  <c r="M2760" i="2" a="1"/>
  <c r="M2760" i="2" s="1"/>
  <c r="M2761" i="2" a="1"/>
  <c r="M2761" i="2" s="1"/>
  <c r="M2762" i="2" a="1"/>
  <c r="M2762" i="2" s="1"/>
  <c r="M2763" i="2" a="1"/>
  <c r="M2763" i="2" s="1"/>
  <c r="M2764" i="2" a="1"/>
  <c r="M2764" i="2" s="1"/>
  <c r="M2765" i="2" a="1"/>
  <c r="M2765" i="2" s="1"/>
  <c r="M2766" i="2" a="1"/>
  <c r="M2766" i="2" s="1"/>
  <c r="M2767" i="2" a="1"/>
  <c r="M2767" i="2" s="1"/>
  <c r="M2768" i="2" a="1"/>
  <c r="M2768" i="2" s="1"/>
  <c r="M2769" i="2" a="1"/>
  <c r="M2769" i="2" s="1"/>
  <c r="M2770" i="2" a="1"/>
  <c r="M2770" i="2" s="1"/>
  <c r="M2771" i="2" a="1"/>
  <c r="M2771" i="2" s="1"/>
  <c r="M2772" i="2" a="1"/>
  <c r="M2772" i="2" s="1"/>
  <c r="M2773" i="2" a="1"/>
  <c r="M2773" i="2" s="1"/>
  <c r="M2774" i="2" a="1"/>
  <c r="M2774" i="2" s="1"/>
  <c r="M2775" i="2" a="1"/>
  <c r="M2775" i="2" s="1"/>
  <c r="M2776" i="2" a="1"/>
  <c r="M2776" i="2" s="1"/>
  <c r="M2777" i="2" a="1"/>
  <c r="M2777" i="2" s="1"/>
  <c r="M2778" i="2" a="1"/>
  <c r="M2778" i="2" s="1"/>
  <c r="M2779" i="2" a="1"/>
  <c r="M2779" i="2" s="1"/>
  <c r="M2780" i="2" a="1"/>
  <c r="M2780" i="2" s="1"/>
  <c r="M2781" i="2" a="1"/>
  <c r="M2781" i="2" s="1"/>
  <c r="M2782" i="2" a="1"/>
  <c r="M2782" i="2" s="1"/>
  <c r="M2783" i="2" a="1"/>
  <c r="M2783" i="2" s="1"/>
  <c r="M2784" i="2" a="1"/>
  <c r="M2784" i="2" s="1"/>
  <c r="M2785" i="2" a="1"/>
  <c r="M2785" i="2" s="1"/>
  <c r="M2786" i="2" a="1"/>
  <c r="M2786" i="2" s="1"/>
  <c r="M2787" i="2" a="1"/>
  <c r="M2787" i="2" s="1"/>
  <c r="M2788" i="2" a="1"/>
  <c r="M2788" i="2" s="1"/>
  <c r="M2789" i="2" a="1"/>
  <c r="M2789" i="2" s="1"/>
  <c r="M2790" i="2" a="1"/>
  <c r="M2790" i="2" s="1"/>
  <c r="M2791" i="2" a="1"/>
  <c r="M2791" i="2" s="1"/>
  <c r="M2792" i="2" a="1"/>
  <c r="M2792" i="2" s="1"/>
  <c r="M2793" i="2" a="1"/>
  <c r="M2793" i="2" s="1"/>
  <c r="M2794" i="2" a="1"/>
  <c r="M2794" i="2" s="1"/>
  <c r="M2795" i="2" a="1"/>
  <c r="M2795" i="2" s="1"/>
  <c r="M2796" i="2" a="1"/>
  <c r="M2796" i="2" s="1"/>
  <c r="M2797" i="2" a="1"/>
  <c r="M2797" i="2" s="1"/>
  <c r="M2798" i="2" a="1"/>
  <c r="M2798" i="2" s="1"/>
  <c r="M2799" i="2" a="1"/>
  <c r="M2799" i="2" s="1"/>
  <c r="M2800" i="2" a="1"/>
  <c r="M2800" i="2" s="1"/>
  <c r="M2801" i="2" a="1"/>
  <c r="M2801" i="2" s="1"/>
  <c r="M2802" i="2" a="1"/>
  <c r="M2802" i="2" s="1"/>
  <c r="M2803" i="2" a="1"/>
  <c r="M2803" i="2" s="1"/>
  <c r="M2804" i="2" a="1"/>
  <c r="M2804" i="2" s="1"/>
  <c r="M2805" i="2" a="1"/>
  <c r="M2805" i="2" s="1"/>
  <c r="M2806" i="2" a="1"/>
  <c r="M2806" i="2" s="1"/>
  <c r="M2807" i="2" a="1"/>
  <c r="M2807" i="2" s="1"/>
  <c r="M2808" i="2" a="1"/>
  <c r="M2808" i="2" s="1"/>
  <c r="M2809" i="2" a="1"/>
  <c r="M2809" i="2" s="1"/>
  <c r="M2810" i="2" a="1"/>
  <c r="M2810" i="2" s="1"/>
  <c r="M2811" i="2" a="1"/>
  <c r="M2811" i="2" s="1"/>
  <c r="M2812" i="2" a="1"/>
  <c r="M2812" i="2" s="1"/>
  <c r="M2813" i="2" a="1"/>
  <c r="M2813" i="2" s="1"/>
  <c r="M2814" i="2" a="1"/>
  <c r="M2814" i="2" s="1"/>
  <c r="M2815" i="2" a="1"/>
  <c r="M2815" i="2" s="1"/>
  <c r="M2816" i="2" a="1"/>
  <c r="M2816" i="2" s="1"/>
  <c r="M2817" i="2" a="1"/>
  <c r="M2817" i="2" s="1"/>
  <c r="M2818" i="2" a="1"/>
  <c r="M2818" i="2" s="1"/>
  <c r="M2819" i="2" a="1"/>
  <c r="M2819" i="2" s="1"/>
  <c r="M2820" i="2" a="1"/>
  <c r="M2820" i="2" s="1"/>
  <c r="M2821" i="2" a="1"/>
  <c r="M2821" i="2" s="1"/>
  <c r="M2822" i="2" a="1"/>
  <c r="M2822" i="2" s="1"/>
  <c r="M2823" i="2" a="1"/>
  <c r="M2823" i="2" s="1"/>
  <c r="M2824" i="2" a="1"/>
  <c r="M2824" i="2" s="1"/>
  <c r="M2825" i="2" a="1"/>
  <c r="M2825" i="2" s="1"/>
  <c r="M2826" i="2" a="1"/>
  <c r="M2826" i="2" s="1"/>
  <c r="M2827" i="2" a="1"/>
  <c r="M2827" i="2" s="1"/>
  <c r="M2828" i="2" a="1"/>
  <c r="M2828" i="2" s="1"/>
  <c r="M2829" i="2" a="1"/>
  <c r="M2829" i="2" s="1"/>
  <c r="M2830" i="2" a="1"/>
  <c r="M2830" i="2" s="1"/>
  <c r="M2831" i="2" a="1"/>
  <c r="M2831" i="2" s="1"/>
  <c r="M2832" i="2" a="1"/>
  <c r="M2832" i="2" s="1"/>
  <c r="M2833" i="2" a="1"/>
  <c r="M2833" i="2" s="1"/>
  <c r="M2834" i="2" a="1"/>
  <c r="M2834" i="2" s="1"/>
  <c r="M2835" i="2" a="1"/>
  <c r="M2835" i="2" s="1"/>
  <c r="M2836" i="2" a="1"/>
  <c r="M2836" i="2" s="1"/>
  <c r="M2837" i="2" a="1"/>
  <c r="M2837" i="2" s="1"/>
  <c r="M2838" i="2" a="1"/>
  <c r="M2838" i="2" s="1"/>
  <c r="M2839" i="2" a="1"/>
  <c r="M2839" i="2" s="1"/>
  <c r="M2840" i="2" a="1"/>
  <c r="M2840" i="2" s="1"/>
  <c r="M2841" i="2" a="1"/>
  <c r="M2841" i="2" s="1"/>
  <c r="M2842" i="2" a="1"/>
  <c r="M2842" i="2" s="1"/>
  <c r="M2843" i="2" a="1"/>
  <c r="M2843" i="2" s="1"/>
  <c r="M2844" i="2" a="1"/>
  <c r="M2844" i="2" s="1"/>
  <c r="M2845" i="2" a="1"/>
  <c r="M2845" i="2" s="1"/>
  <c r="M2846" i="2" a="1"/>
  <c r="M2846" i="2" s="1"/>
  <c r="M2847" i="2" a="1"/>
  <c r="M2847" i="2" s="1"/>
  <c r="M2848" i="2" a="1"/>
  <c r="M2848" i="2" s="1"/>
  <c r="M2849" i="2" a="1"/>
  <c r="M2849" i="2" s="1"/>
  <c r="M2850" i="2" a="1"/>
  <c r="M2850" i="2" s="1"/>
  <c r="M2851" i="2" a="1"/>
  <c r="M2851" i="2" s="1"/>
  <c r="M2852" i="2" a="1"/>
  <c r="M2852" i="2" s="1"/>
  <c r="M2853" i="2" a="1"/>
  <c r="M2853" i="2" s="1"/>
  <c r="M2854" i="2" a="1"/>
  <c r="M2854" i="2" s="1"/>
  <c r="M2855" i="2" a="1"/>
  <c r="M2855" i="2" s="1"/>
  <c r="M2856" i="2" a="1"/>
  <c r="M2856" i="2" s="1"/>
  <c r="M2857" i="2" a="1"/>
  <c r="M2857" i="2" s="1"/>
  <c r="M2858" i="2" a="1"/>
  <c r="M2858" i="2" s="1"/>
  <c r="M2859" i="2" a="1"/>
  <c r="M2859" i="2" s="1"/>
  <c r="M2860" i="2" a="1"/>
  <c r="M2860" i="2" s="1"/>
  <c r="M2861" i="2" a="1"/>
  <c r="M2861" i="2" s="1"/>
  <c r="M2862" i="2" a="1"/>
  <c r="M2862" i="2" s="1"/>
  <c r="M2863" i="2" a="1"/>
  <c r="M2863" i="2" s="1"/>
  <c r="M2864" i="2" a="1"/>
  <c r="M2864" i="2" s="1"/>
  <c r="M2865" i="2" a="1"/>
  <c r="M2865" i="2" s="1"/>
  <c r="M2866" i="2" a="1"/>
  <c r="M2866" i="2" s="1"/>
  <c r="M2867" i="2" a="1"/>
  <c r="M2867" i="2" s="1"/>
  <c r="M2868" i="2" a="1"/>
  <c r="M2868" i="2" s="1"/>
  <c r="M2869" i="2" a="1"/>
  <c r="M2869" i="2" s="1"/>
  <c r="M2870" i="2" a="1"/>
  <c r="M2870" i="2" s="1"/>
  <c r="M2871" i="2" a="1"/>
  <c r="M2871" i="2" s="1"/>
  <c r="M2872" i="2" a="1"/>
  <c r="M2872" i="2" s="1"/>
  <c r="M2873" i="2" a="1"/>
  <c r="M2873" i="2" s="1"/>
  <c r="M2874" i="2" a="1"/>
  <c r="M2874" i="2" s="1"/>
  <c r="M2875" i="2" a="1"/>
  <c r="M2875" i="2" s="1"/>
  <c r="M2876" i="2" a="1"/>
  <c r="M2876" i="2" s="1"/>
  <c r="M2877" i="2" a="1"/>
  <c r="M2877" i="2" s="1"/>
  <c r="M2878" i="2" a="1"/>
  <c r="M2878" i="2" s="1"/>
  <c r="M2879" i="2" a="1"/>
  <c r="M2879" i="2" s="1"/>
  <c r="M2880" i="2" a="1"/>
  <c r="M2880" i="2" s="1"/>
  <c r="M2881" i="2" a="1"/>
  <c r="M2881" i="2" s="1"/>
  <c r="M2882" i="2" a="1"/>
  <c r="M2882" i="2" s="1"/>
  <c r="M2883" i="2" a="1"/>
  <c r="M2883" i="2" s="1"/>
  <c r="M2884" i="2" a="1"/>
  <c r="M2884" i="2" s="1"/>
  <c r="M2885" i="2" a="1"/>
  <c r="M2885" i="2" s="1"/>
  <c r="M2886" i="2" a="1"/>
  <c r="M2886" i="2" s="1"/>
  <c r="M2887" i="2" a="1"/>
  <c r="M2887" i="2" s="1"/>
  <c r="M2888" i="2" a="1"/>
  <c r="M2888" i="2" s="1"/>
  <c r="M2889" i="2" a="1"/>
  <c r="M2889" i="2" s="1"/>
  <c r="M2890" i="2" a="1"/>
  <c r="M2890" i="2" s="1"/>
  <c r="M2891" i="2" a="1"/>
  <c r="M2891" i="2" s="1"/>
  <c r="M2892" i="2" a="1"/>
  <c r="M2892" i="2" s="1"/>
  <c r="M2893" i="2" a="1"/>
  <c r="M2893" i="2" s="1"/>
  <c r="M2894" i="2" a="1"/>
  <c r="M2894" i="2" s="1"/>
  <c r="M2895" i="2" a="1"/>
  <c r="M2895" i="2" s="1"/>
  <c r="M2896" i="2" a="1"/>
  <c r="M2896" i="2" s="1"/>
  <c r="M2897" i="2" a="1"/>
  <c r="M2897" i="2" s="1"/>
  <c r="M2898" i="2" a="1"/>
  <c r="M2898" i="2" s="1"/>
  <c r="M2899" i="2" a="1"/>
  <c r="M2899" i="2" s="1"/>
  <c r="M2900" i="2" a="1"/>
  <c r="M2900" i="2" s="1"/>
  <c r="M2901" i="2" a="1"/>
  <c r="M2901" i="2" s="1"/>
  <c r="M2902" i="2" a="1"/>
  <c r="M2902" i="2" s="1"/>
  <c r="M2903" i="2" a="1"/>
  <c r="M2903" i="2" s="1"/>
  <c r="M2904" i="2" a="1"/>
  <c r="M2904" i="2" s="1"/>
  <c r="M2905" i="2" a="1"/>
  <c r="M2905" i="2" s="1"/>
  <c r="M2906" i="2" a="1"/>
  <c r="M2906" i="2" s="1"/>
  <c r="M2907" i="2" a="1"/>
  <c r="M2907" i="2" s="1"/>
  <c r="M2908" i="2" a="1"/>
  <c r="M2908" i="2" s="1"/>
  <c r="M2909" i="2" a="1"/>
  <c r="M2909" i="2" s="1"/>
  <c r="M2910" i="2" a="1"/>
  <c r="M2910" i="2" s="1"/>
  <c r="M2911" i="2" a="1"/>
  <c r="M2911" i="2" s="1"/>
  <c r="M2912" i="2" a="1"/>
  <c r="M2912" i="2" s="1"/>
  <c r="M2913" i="2" a="1"/>
  <c r="M2913" i="2" s="1"/>
  <c r="M2914" i="2" a="1"/>
  <c r="M2914" i="2" s="1"/>
  <c r="M2915" i="2" a="1"/>
  <c r="M2915" i="2" s="1"/>
  <c r="M2916" i="2" a="1"/>
  <c r="M2916" i="2" s="1"/>
  <c r="M2917" i="2" a="1"/>
  <c r="M2917" i="2" s="1"/>
  <c r="M2918" i="2" a="1"/>
  <c r="M2918" i="2" s="1"/>
  <c r="M2919" i="2" a="1"/>
  <c r="M2919" i="2" s="1"/>
  <c r="M2920" i="2" a="1"/>
  <c r="M2920" i="2" s="1"/>
  <c r="M2921" i="2" a="1"/>
  <c r="M2921" i="2" s="1"/>
  <c r="M2922" i="2" a="1"/>
  <c r="M2922" i="2" s="1"/>
  <c r="M2923" i="2" a="1"/>
  <c r="M2923" i="2" s="1"/>
  <c r="M2924" i="2" a="1"/>
  <c r="M2924" i="2" s="1"/>
  <c r="M2925" i="2" a="1"/>
  <c r="M2925" i="2" s="1"/>
  <c r="M2926" i="2" a="1"/>
  <c r="M2926" i="2" s="1"/>
  <c r="M2927" i="2" a="1"/>
  <c r="M2927" i="2" s="1"/>
  <c r="M2928" i="2" a="1"/>
  <c r="M2928" i="2" s="1"/>
  <c r="M2929" i="2" a="1"/>
  <c r="M2929" i="2" s="1"/>
  <c r="M2930" i="2" a="1"/>
  <c r="M2930" i="2" s="1"/>
  <c r="M2931" i="2" a="1"/>
  <c r="M2931" i="2" s="1"/>
  <c r="M2932" i="2" a="1"/>
  <c r="M2932" i="2" s="1"/>
  <c r="M2933" i="2" a="1"/>
  <c r="M2933" i="2" s="1"/>
  <c r="M2934" i="2" a="1"/>
  <c r="M2934" i="2" s="1"/>
  <c r="M2935" i="2" a="1"/>
  <c r="M2935" i="2" s="1"/>
  <c r="M2936" i="2" a="1"/>
  <c r="M2936" i="2" s="1"/>
  <c r="M2937" i="2" a="1"/>
  <c r="M2937" i="2" s="1"/>
  <c r="M2938" i="2" a="1"/>
  <c r="M2938" i="2" s="1"/>
  <c r="M2939" i="2" a="1"/>
  <c r="M2939" i="2" s="1"/>
  <c r="M2940" i="2" a="1"/>
  <c r="M2940" i="2" s="1"/>
  <c r="M2941" i="2" a="1"/>
  <c r="M2941" i="2" s="1"/>
  <c r="M2942" i="2" a="1"/>
  <c r="M2942" i="2" s="1"/>
  <c r="M2943" i="2" a="1"/>
  <c r="M2943" i="2" s="1"/>
  <c r="M2944" i="2" a="1"/>
  <c r="M2944" i="2" s="1"/>
  <c r="M2945" i="2" a="1"/>
  <c r="M2945" i="2" s="1"/>
  <c r="M2946" i="2" a="1"/>
  <c r="M2946" i="2" s="1"/>
  <c r="M2947" i="2" a="1"/>
  <c r="M2947" i="2" s="1"/>
  <c r="M2948" i="2" a="1"/>
  <c r="M2948" i="2" s="1"/>
  <c r="M2949" i="2" a="1"/>
  <c r="M2949" i="2" s="1"/>
  <c r="M2950" i="2" a="1"/>
  <c r="M2950" i="2" s="1"/>
  <c r="M2951" i="2" a="1"/>
  <c r="M2951" i="2" s="1"/>
  <c r="M2952" i="2" a="1"/>
  <c r="M2952" i="2" s="1"/>
  <c r="M2953" i="2" a="1"/>
  <c r="M2953" i="2" s="1"/>
  <c r="M2954" i="2" a="1"/>
  <c r="M2954" i="2" s="1"/>
  <c r="M2955" i="2" a="1"/>
  <c r="M2955" i="2" s="1"/>
  <c r="M2956" i="2" a="1"/>
  <c r="M2956" i="2" s="1"/>
  <c r="M2957" i="2" a="1"/>
  <c r="M2957" i="2" s="1"/>
  <c r="M2958" i="2" a="1"/>
  <c r="M2958" i="2" s="1"/>
  <c r="M2959" i="2" a="1"/>
  <c r="M2959" i="2" s="1"/>
  <c r="M2960" i="2" a="1"/>
  <c r="M2960" i="2" s="1"/>
  <c r="M2961" i="2" a="1"/>
  <c r="M2961" i="2" s="1"/>
  <c r="M2962" i="2" a="1"/>
  <c r="M2962" i="2" s="1"/>
  <c r="M2963" i="2" a="1"/>
  <c r="M2963" i="2" s="1"/>
  <c r="M2964" i="2" a="1"/>
  <c r="M2964" i="2" s="1"/>
  <c r="M2965" i="2" a="1"/>
  <c r="M2965" i="2" s="1"/>
  <c r="M2966" i="2" a="1"/>
  <c r="M2966" i="2" s="1"/>
  <c r="M2967" i="2" a="1"/>
  <c r="M2967" i="2" s="1"/>
  <c r="M2968" i="2" a="1"/>
  <c r="M2968" i="2" s="1"/>
  <c r="M2969" i="2" a="1"/>
  <c r="M2969" i="2" s="1"/>
  <c r="M2970" i="2" a="1"/>
  <c r="M2970" i="2" s="1"/>
  <c r="M2971" i="2" a="1"/>
  <c r="M2971" i="2" s="1"/>
  <c r="M2972" i="2" a="1"/>
  <c r="M2972" i="2" s="1"/>
  <c r="M2973" i="2" a="1"/>
  <c r="M2973" i="2" s="1"/>
  <c r="M2974" i="2" a="1"/>
  <c r="M2974" i="2" s="1"/>
  <c r="M2975" i="2" a="1"/>
  <c r="M2975" i="2" s="1"/>
  <c r="M2976" i="2" a="1"/>
  <c r="M2976" i="2" s="1"/>
  <c r="M2977" i="2" a="1"/>
  <c r="M2977" i="2" s="1"/>
  <c r="M2978" i="2" a="1"/>
  <c r="M2978" i="2" s="1"/>
  <c r="M2979" i="2" a="1"/>
  <c r="M2979" i="2" s="1"/>
  <c r="M2980" i="2" a="1"/>
  <c r="M2980" i="2" s="1"/>
  <c r="M2981" i="2" a="1"/>
  <c r="M2981" i="2" s="1"/>
  <c r="M2982" i="2" a="1"/>
  <c r="M2982" i="2" s="1"/>
  <c r="M2983" i="2" a="1"/>
  <c r="M2983" i="2" s="1"/>
  <c r="M2984" i="2" a="1"/>
  <c r="M2984" i="2" s="1"/>
  <c r="M2985" i="2" a="1"/>
  <c r="M2985" i="2" s="1"/>
  <c r="M2986" i="2" a="1"/>
  <c r="M2986" i="2" s="1"/>
  <c r="M2987" i="2" a="1"/>
  <c r="M2987" i="2" s="1"/>
  <c r="M2988" i="2" a="1"/>
  <c r="M2988" i="2" s="1"/>
  <c r="M2989" i="2" a="1"/>
  <c r="M2989" i="2" s="1"/>
  <c r="M2990" i="2" a="1"/>
  <c r="M2990" i="2" s="1"/>
  <c r="M2991" i="2" a="1"/>
  <c r="M2991" i="2" s="1"/>
  <c r="M2992" i="2" a="1"/>
  <c r="M2992" i="2" s="1"/>
  <c r="M2993" i="2" a="1"/>
  <c r="M2993" i="2" s="1"/>
  <c r="M2994" i="2" a="1"/>
  <c r="M2994" i="2" s="1"/>
  <c r="M2995" i="2" a="1"/>
  <c r="M2995" i="2" s="1"/>
  <c r="M2996" i="2" a="1"/>
  <c r="M2996" i="2" s="1"/>
  <c r="M2997" i="2" a="1"/>
  <c r="M2997" i="2" s="1"/>
  <c r="M2998" i="2" a="1"/>
  <c r="M2998" i="2" s="1"/>
  <c r="M2999" i="2" a="1"/>
  <c r="M2999" i="2" s="1"/>
  <c r="M3000" i="2" a="1"/>
  <c r="M3000" i="2" s="1"/>
  <c r="M3001" i="2" a="1"/>
  <c r="M3001" i="2" s="1"/>
  <c r="M3002" i="2" a="1"/>
  <c r="M3002" i="2" s="1"/>
  <c r="M3003" i="2" a="1"/>
  <c r="M3003" i="2" s="1"/>
  <c r="M3004" i="2" a="1"/>
  <c r="M3004" i="2" s="1"/>
  <c r="M3005" i="2" a="1"/>
  <c r="M3005" i="2" s="1"/>
  <c r="M3006" i="2" a="1"/>
  <c r="M3006" i="2" s="1"/>
  <c r="M3007" i="2" a="1"/>
  <c r="M3007" i="2" s="1"/>
  <c r="M3008" i="2" a="1"/>
  <c r="M3008" i="2" s="1"/>
  <c r="M3009" i="2" a="1"/>
  <c r="M3009" i="2" s="1"/>
  <c r="M3010" i="2" a="1"/>
  <c r="M3010" i="2" s="1"/>
  <c r="M3011" i="2" a="1"/>
  <c r="M3011" i="2" s="1"/>
  <c r="M3012" i="2" a="1"/>
  <c r="M3012" i="2" s="1"/>
  <c r="M3013" i="2" a="1"/>
  <c r="M3013" i="2" s="1"/>
  <c r="M3014" i="2" a="1"/>
  <c r="M3014" i="2" s="1"/>
  <c r="M3015" i="2" a="1"/>
  <c r="M3015" i="2" s="1"/>
  <c r="M3016" i="2" a="1"/>
  <c r="M3016" i="2" s="1"/>
  <c r="M3017" i="2" a="1"/>
  <c r="M3017" i="2" s="1"/>
  <c r="M3018" i="2" a="1"/>
  <c r="M3018" i="2" s="1"/>
  <c r="L97" i="2" a="1"/>
  <c r="L97" i="2" s="1"/>
  <c r="L98" i="2" a="1"/>
  <c r="L98" i="2" s="1"/>
  <c r="L99" i="2" a="1"/>
  <c r="L99" i="2" s="1"/>
  <c r="L100" i="2" a="1"/>
  <c r="L100" i="2" s="1"/>
  <c r="L101" i="2" a="1"/>
  <c r="L101" i="2" s="1"/>
  <c r="L102" i="2" a="1"/>
  <c r="L102" i="2" s="1"/>
  <c r="L103" i="2" a="1"/>
  <c r="L103" i="2" s="1"/>
  <c r="L104" i="2" a="1"/>
  <c r="L104" i="2" s="1"/>
  <c r="L105" i="2" a="1"/>
  <c r="L105" i="2" s="1"/>
  <c r="L106" i="2" a="1"/>
  <c r="L106" i="2" s="1"/>
  <c r="L107" i="2" a="1"/>
  <c r="L107" i="2" s="1"/>
  <c r="L108" i="2" a="1"/>
  <c r="L108" i="2" s="1"/>
  <c r="L109" i="2" a="1"/>
  <c r="L109" i="2" s="1"/>
  <c r="L110" i="2" a="1"/>
  <c r="L110" i="2" s="1"/>
  <c r="L111" i="2" a="1"/>
  <c r="L111" i="2" s="1"/>
  <c r="L112" i="2" a="1"/>
  <c r="L112" i="2" s="1"/>
  <c r="L113" i="2" a="1"/>
  <c r="L113" i="2" s="1"/>
  <c r="L114" i="2" a="1"/>
  <c r="L114" i="2" s="1"/>
  <c r="L115" i="2" a="1"/>
  <c r="L115" i="2" s="1"/>
  <c r="L116" i="2" a="1"/>
  <c r="L116" i="2" s="1"/>
  <c r="L117" i="2" a="1"/>
  <c r="L117" i="2" s="1"/>
  <c r="L118" i="2" a="1"/>
  <c r="L118" i="2" s="1"/>
  <c r="L119" i="2" a="1"/>
  <c r="L119" i="2" s="1"/>
  <c r="L120" i="2" a="1"/>
  <c r="L120" i="2" s="1"/>
  <c r="L121" i="2" a="1"/>
  <c r="L121" i="2" s="1"/>
  <c r="L122" i="2" a="1"/>
  <c r="L122" i="2" s="1"/>
  <c r="L123" i="2" a="1"/>
  <c r="L123" i="2" s="1"/>
  <c r="L124" i="2" a="1"/>
  <c r="L124" i="2" s="1"/>
  <c r="L125" i="2" a="1"/>
  <c r="L125" i="2" s="1"/>
  <c r="L126" i="2" a="1"/>
  <c r="L126" i="2" s="1"/>
  <c r="L127" i="2" a="1"/>
  <c r="L127" i="2" s="1"/>
  <c r="L128" i="2" a="1"/>
  <c r="L128" i="2" s="1"/>
  <c r="L129" i="2" a="1"/>
  <c r="L129" i="2" s="1"/>
  <c r="L130" i="2" a="1"/>
  <c r="L130" i="2" s="1"/>
  <c r="L131" i="2" a="1"/>
  <c r="L131" i="2" s="1"/>
  <c r="L132" i="2" a="1"/>
  <c r="L132" i="2" s="1"/>
  <c r="L133" i="2" a="1"/>
  <c r="L133" i="2" s="1"/>
  <c r="L134" i="2" a="1"/>
  <c r="L134" i="2" s="1"/>
  <c r="L135" i="2" a="1"/>
  <c r="L135" i="2" s="1"/>
  <c r="L136" i="2" a="1"/>
  <c r="L136" i="2" s="1"/>
  <c r="L137" i="2" a="1"/>
  <c r="L137" i="2" s="1"/>
  <c r="L138" i="2" a="1"/>
  <c r="L138" i="2" s="1"/>
  <c r="L139" i="2" a="1"/>
  <c r="L139" i="2" s="1"/>
  <c r="L140" i="2" a="1"/>
  <c r="L140" i="2" s="1"/>
  <c r="L141" i="2" a="1"/>
  <c r="L141" i="2" s="1"/>
  <c r="L142" i="2" a="1"/>
  <c r="L142" i="2" s="1"/>
  <c r="L143" i="2" a="1"/>
  <c r="L143" i="2" s="1"/>
  <c r="L144" i="2" a="1"/>
  <c r="L144" i="2" s="1"/>
  <c r="L145" i="2" a="1"/>
  <c r="L145" i="2" s="1"/>
  <c r="L146" i="2" a="1"/>
  <c r="L146" i="2" s="1"/>
  <c r="L147" i="2" a="1"/>
  <c r="L147" i="2" s="1"/>
  <c r="L148" i="2" a="1"/>
  <c r="L148" i="2" s="1"/>
  <c r="L149" i="2" a="1"/>
  <c r="L149" i="2" s="1"/>
  <c r="L150" i="2" a="1"/>
  <c r="L150" i="2" s="1"/>
  <c r="L151" i="2" a="1"/>
  <c r="L151" i="2" s="1"/>
  <c r="L152" i="2" a="1"/>
  <c r="L152" i="2" s="1"/>
  <c r="L153" i="2" a="1"/>
  <c r="L153" i="2" s="1"/>
  <c r="L154" i="2" a="1"/>
  <c r="L154" i="2" s="1"/>
  <c r="L155" i="2" a="1"/>
  <c r="L155" i="2" s="1"/>
  <c r="L156" i="2" a="1"/>
  <c r="L156" i="2" s="1"/>
  <c r="L157" i="2" a="1"/>
  <c r="L157" i="2" s="1"/>
  <c r="L158" i="2" a="1"/>
  <c r="L158" i="2" s="1"/>
  <c r="L159" i="2" a="1"/>
  <c r="L159" i="2" s="1"/>
  <c r="L160" i="2" a="1"/>
  <c r="L160" i="2" s="1"/>
  <c r="L161" i="2" a="1"/>
  <c r="L161" i="2" s="1"/>
  <c r="L162" i="2" a="1"/>
  <c r="L162" i="2" s="1"/>
  <c r="L163" i="2" a="1"/>
  <c r="L163" i="2" s="1"/>
  <c r="L164" i="2" a="1"/>
  <c r="L164" i="2" s="1"/>
  <c r="L165" i="2" a="1"/>
  <c r="L165" i="2" s="1"/>
  <c r="L166" i="2" a="1"/>
  <c r="L166" i="2" s="1"/>
  <c r="L167" i="2" a="1"/>
  <c r="L167" i="2" s="1"/>
  <c r="L168" i="2" a="1"/>
  <c r="L168" i="2" s="1"/>
  <c r="L169" i="2" a="1"/>
  <c r="L169" i="2" s="1"/>
  <c r="L170" i="2" a="1"/>
  <c r="L170" i="2" s="1"/>
  <c r="L171" i="2" a="1"/>
  <c r="L171" i="2" s="1"/>
  <c r="L172" i="2" a="1"/>
  <c r="L172" i="2" s="1"/>
  <c r="L173" i="2" a="1"/>
  <c r="L173" i="2" s="1"/>
  <c r="L174" i="2" a="1"/>
  <c r="L174" i="2" s="1"/>
  <c r="L175" i="2" a="1"/>
  <c r="L175" i="2" s="1"/>
  <c r="L176" i="2" a="1"/>
  <c r="L176" i="2" s="1"/>
  <c r="L177" i="2" a="1"/>
  <c r="L177" i="2" s="1"/>
  <c r="L178" i="2" a="1"/>
  <c r="L178" i="2" s="1"/>
  <c r="L179" i="2" a="1"/>
  <c r="L179" i="2" s="1"/>
  <c r="L180" i="2" a="1"/>
  <c r="L180" i="2" s="1"/>
  <c r="L181" i="2" a="1"/>
  <c r="L181" i="2" s="1"/>
  <c r="L182" i="2" a="1"/>
  <c r="L182" i="2" s="1"/>
  <c r="L183" i="2" a="1"/>
  <c r="L183" i="2" s="1"/>
  <c r="L184" i="2" a="1"/>
  <c r="L184" i="2" s="1"/>
  <c r="L185" i="2" a="1"/>
  <c r="L185" i="2" s="1"/>
  <c r="L186" i="2" a="1"/>
  <c r="L186" i="2" s="1"/>
  <c r="L187" i="2" a="1"/>
  <c r="L187" i="2" s="1"/>
  <c r="L188" i="2" a="1"/>
  <c r="L188" i="2" s="1"/>
  <c r="L189" i="2" a="1"/>
  <c r="L189" i="2" s="1"/>
  <c r="L190" i="2" a="1"/>
  <c r="L190" i="2" s="1"/>
  <c r="L191" i="2" a="1"/>
  <c r="L191" i="2" s="1"/>
  <c r="L192" i="2" a="1"/>
  <c r="L192" i="2" s="1"/>
  <c r="L193" i="2" a="1"/>
  <c r="L193" i="2" s="1"/>
  <c r="L194" i="2" a="1"/>
  <c r="L194" i="2" s="1"/>
  <c r="L195" i="2" a="1"/>
  <c r="L195" i="2" s="1"/>
  <c r="L196" i="2" a="1"/>
  <c r="L196" i="2" s="1"/>
  <c r="L197" i="2" a="1"/>
  <c r="L197" i="2" s="1"/>
  <c r="L198" i="2" a="1"/>
  <c r="L198" i="2" s="1"/>
  <c r="L199" i="2" a="1"/>
  <c r="L199" i="2" s="1"/>
  <c r="L200" i="2" a="1"/>
  <c r="L200" i="2" s="1"/>
  <c r="L201" i="2" a="1"/>
  <c r="L201" i="2" s="1"/>
  <c r="L202" i="2" a="1"/>
  <c r="L202" i="2" s="1"/>
  <c r="L203" i="2" a="1"/>
  <c r="L203" i="2" s="1"/>
  <c r="L204" i="2" a="1"/>
  <c r="L204" i="2" s="1"/>
  <c r="L205" i="2" a="1"/>
  <c r="L205" i="2" s="1"/>
  <c r="L206" i="2" a="1"/>
  <c r="L206" i="2" s="1"/>
  <c r="L207" i="2" a="1"/>
  <c r="L207" i="2" s="1"/>
  <c r="L208" i="2" a="1"/>
  <c r="L208" i="2" s="1"/>
  <c r="L209" i="2" a="1"/>
  <c r="L209" i="2" s="1"/>
  <c r="L210" i="2" a="1"/>
  <c r="L210" i="2" s="1"/>
  <c r="L211" i="2" a="1"/>
  <c r="L211" i="2" s="1"/>
  <c r="L212" i="2" a="1"/>
  <c r="L212" i="2" s="1"/>
  <c r="L213" i="2" a="1"/>
  <c r="L213" i="2" s="1"/>
  <c r="L214" i="2" a="1"/>
  <c r="L214" i="2" s="1"/>
  <c r="L215" i="2" a="1"/>
  <c r="L215" i="2" s="1"/>
  <c r="L216" i="2" a="1"/>
  <c r="L216" i="2" s="1"/>
  <c r="L217" i="2" a="1"/>
  <c r="L217" i="2" s="1"/>
  <c r="L218" i="2" a="1"/>
  <c r="L218" i="2" s="1"/>
  <c r="L219" i="2" a="1"/>
  <c r="L219" i="2" s="1"/>
  <c r="L220" i="2" a="1"/>
  <c r="L220" i="2" s="1"/>
  <c r="L221" i="2" a="1"/>
  <c r="L221" i="2" s="1"/>
  <c r="L222" i="2" a="1"/>
  <c r="L222" i="2" s="1"/>
  <c r="L223" i="2" a="1"/>
  <c r="L223" i="2" s="1"/>
  <c r="L224" i="2" a="1"/>
  <c r="L224" i="2" s="1"/>
  <c r="L225" i="2" a="1"/>
  <c r="L225" i="2" s="1"/>
  <c r="L226" i="2" a="1"/>
  <c r="L226" i="2" s="1"/>
  <c r="L227" i="2" a="1"/>
  <c r="L227" i="2" s="1"/>
  <c r="L228" i="2" a="1"/>
  <c r="L228" i="2" s="1"/>
  <c r="L229" i="2" a="1"/>
  <c r="L229" i="2" s="1"/>
  <c r="L230" i="2" a="1"/>
  <c r="L230" i="2" s="1"/>
  <c r="L231" i="2" a="1"/>
  <c r="L231" i="2" s="1"/>
  <c r="L232" i="2" a="1"/>
  <c r="L232" i="2" s="1"/>
  <c r="L233" i="2" a="1"/>
  <c r="L233" i="2" s="1"/>
  <c r="L234" i="2" a="1"/>
  <c r="L234" i="2" s="1"/>
  <c r="L235" i="2" a="1"/>
  <c r="L235" i="2" s="1"/>
  <c r="L236" i="2" a="1"/>
  <c r="L236" i="2" s="1"/>
  <c r="L237" i="2" a="1"/>
  <c r="L237" i="2" s="1"/>
  <c r="L238" i="2" a="1"/>
  <c r="L238" i="2" s="1"/>
  <c r="L239" i="2" a="1"/>
  <c r="L239" i="2" s="1"/>
  <c r="L240" i="2" a="1"/>
  <c r="L240" i="2" s="1"/>
  <c r="L241" i="2" a="1"/>
  <c r="L241" i="2" s="1"/>
  <c r="L242" i="2" a="1"/>
  <c r="L242" i="2" s="1"/>
  <c r="L243" i="2" a="1"/>
  <c r="L243" i="2" s="1"/>
  <c r="L244" i="2" a="1"/>
  <c r="L244" i="2" s="1"/>
  <c r="L245" i="2" a="1"/>
  <c r="L245" i="2" s="1"/>
  <c r="L246" i="2" a="1"/>
  <c r="L246" i="2" s="1"/>
  <c r="L247" i="2" a="1"/>
  <c r="L247" i="2" s="1"/>
  <c r="L248" i="2" a="1"/>
  <c r="L248" i="2" s="1"/>
  <c r="L249" i="2" a="1"/>
  <c r="L249" i="2" s="1"/>
  <c r="L250" i="2" a="1"/>
  <c r="L250" i="2" s="1"/>
  <c r="L251" i="2" a="1"/>
  <c r="L251" i="2" s="1"/>
  <c r="L252" i="2" a="1"/>
  <c r="L252" i="2" s="1"/>
  <c r="L253" i="2" a="1"/>
  <c r="L253" i="2" s="1"/>
  <c r="L254" i="2" a="1"/>
  <c r="L254" i="2" s="1"/>
  <c r="L255" i="2" a="1"/>
  <c r="L255" i="2" s="1"/>
  <c r="L256" i="2" a="1"/>
  <c r="L256" i="2" s="1"/>
  <c r="L257" i="2" a="1"/>
  <c r="L257" i="2" s="1"/>
  <c r="L258" i="2" a="1"/>
  <c r="L258" i="2" s="1"/>
  <c r="L259" i="2" a="1"/>
  <c r="L259" i="2" s="1"/>
  <c r="L260" i="2" a="1"/>
  <c r="L260" i="2" s="1"/>
  <c r="L261" i="2" a="1"/>
  <c r="L261" i="2" s="1"/>
  <c r="L262" i="2" a="1"/>
  <c r="L262" i="2" s="1"/>
  <c r="L263" i="2" a="1"/>
  <c r="L263" i="2" s="1"/>
  <c r="L264" i="2" a="1"/>
  <c r="L264" i="2" s="1"/>
  <c r="L265" i="2" a="1"/>
  <c r="L265" i="2" s="1"/>
  <c r="L266" i="2" a="1"/>
  <c r="L266" i="2" s="1"/>
  <c r="L267" i="2" a="1"/>
  <c r="L267" i="2" s="1"/>
  <c r="L268" i="2" a="1"/>
  <c r="L268" i="2" s="1"/>
  <c r="L269" i="2" a="1"/>
  <c r="L269" i="2" s="1"/>
  <c r="L270" i="2" a="1"/>
  <c r="L270" i="2" s="1"/>
  <c r="L271" i="2" a="1"/>
  <c r="L271" i="2" s="1"/>
  <c r="L272" i="2" a="1"/>
  <c r="L272" i="2" s="1"/>
  <c r="L273" i="2" a="1"/>
  <c r="L273" i="2" s="1"/>
  <c r="L274" i="2" a="1"/>
  <c r="L274" i="2" s="1"/>
  <c r="L275" i="2" a="1"/>
  <c r="L275" i="2" s="1"/>
  <c r="L276" i="2" a="1"/>
  <c r="L276" i="2" s="1"/>
  <c r="L277" i="2" a="1"/>
  <c r="L277" i="2" s="1"/>
  <c r="L278" i="2" a="1"/>
  <c r="L278" i="2" s="1"/>
  <c r="L279" i="2" a="1"/>
  <c r="L279" i="2" s="1"/>
  <c r="L280" i="2" a="1"/>
  <c r="L280" i="2" s="1"/>
  <c r="L281" i="2" a="1"/>
  <c r="L281" i="2" s="1"/>
  <c r="L282" i="2" a="1"/>
  <c r="L282" i="2" s="1"/>
  <c r="L283" i="2" a="1"/>
  <c r="L283" i="2" s="1"/>
  <c r="L284" i="2" a="1"/>
  <c r="L284" i="2" s="1"/>
  <c r="L285" i="2" a="1"/>
  <c r="L285" i="2" s="1"/>
  <c r="L286" i="2" a="1"/>
  <c r="L286" i="2" s="1"/>
  <c r="L287" i="2" a="1"/>
  <c r="L287" i="2" s="1"/>
  <c r="L288" i="2" a="1"/>
  <c r="L288" i="2" s="1"/>
  <c r="L289" i="2" a="1"/>
  <c r="L289" i="2" s="1"/>
  <c r="L290" i="2" a="1"/>
  <c r="L290" i="2" s="1"/>
  <c r="L291" i="2" a="1"/>
  <c r="L291" i="2" s="1"/>
  <c r="L292" i="2" a="1"/>
  <c r="L292" i="2" s="1"/>
  <c r="L293" i="2" a="1"/>
  <c r="L293" i="2" s="1"/>
  <c r="L294" i="2" a="1"/>
  <c r="L294" i="2" s="1"/>
  <c r="L295" i="2" a="1"/>
  <c r="L295" i="2" s="1"/>
  <c r="L296" i="2" a="1"/>
  <c r="L296" i="2" s="1"/>
  <c r="L297" i="2" a="1"/>
  <c r="L297" i="2" s="1"/>
  <c r="L298" i="2" a="1"/>
  <c r="L298" i="2" s="1"/>
  <c r="L299" i="2" a="1"/>
  <c r="L299" i="2" s="1"/>
  <c r="L300" i="2" a="1"/>
  <c r="L300" i="2" s="1"/>
  <c r="L301" i="2" a="1"/>
  <c r="L301" i="2" s="1"/>
  <c r="L302" i="2" a="1"/>
  <c r="L302" i="2" s="1"/>
  <c r="L303" i="2" a="1"/>
  <c r="L303" i="2" s="1"/>
  <c r="L304" i="2" a="1"/>
  <c r="L304" i="2" s="1"/>
  <c r="L305" i="2" a="1"/>
  <c r="L305" i="2" s="1"/>
  <c r="L306" i="2" a="1"/>
  <c r="L306" i="2" s="1"/>
  <c r="L307" i="2" a="1"/>
  <c r="L307" i="2" s="1"/>
  <c r="L308" i="2" a="1"/>
  <c r="L308" i="2" s="1"/>
  <c r="L309" i="2" a="1"/>
  <c r="L309" i="2" s="1"/>
  <c r="L310" i="2" a="1"/>
  <c r="L310" i="2" s="1"/>
  <c r="L311" i="2" a="1"/>
  <c r="L311" i="2" s="1"/>
  <c r="L312" i="2" a="1"/>
  <c r="L312" i="2" s="1"/>
  <c r="L313" i="2" a="1"/>
  <c r="L313" i="2" s="1"/>
  <c r="L314" i="2" a="1"/>
  <c r="L314" i="2" s="1"/>
  <c r="L315" i="2" a="1"/>
  <c r="L315" i="2" s="1"/>
  <c r="L316" i="2" a="1"/>
  <c r="L316" i="2" s="1"/>
  <c r="L317" i="2" a="1"/>
  <c r="L317" i="2" s="1"/>
  <c r="L318" i="2" a="1"/>
  <c r="L318" i="2" s="1"/>
  <c r="L319" i="2" a="1"/>
  <c r="L319" i="2" s="1"/>
  <c r="L320" i="2" a="1"/>
  <c r="L320" i="2" s="1"/>
  <c r="L321" i="2" a="1"/>
  <c r="L321" i="2" s="1"/>
  <c r="L322" i="2" a="1"/>
  <c r="L322" i="2" s="1"/>
  <c r="L323" i="2" a="1"/>
  <c r="L323" i="2" s="1"/>
  <c r="L324" i="2" a="1"/>
  <c r="L324" i="2" s="1"/>
  <c r="L325" i="2" a="1"/>
  <c r="L325" i="2" s="1"/>
  <c r="L326" i="2" a="1"/>
  <c r="L326" i="2" s="1"/>
  <c r="L327" i="2" a="1"/>
  <c r="L327" i="2" s="1"/>
  <c r="L328" i="2" a="1"/>
  <c r="L328" i="2" s="1"/>
  <c r="L329" i="2" a="1"/>
  <c r="L329" i="2" s="1"/>
  <c r="L330" i="2" a="1"/>
  <c r="L330" i="2" s="1"/>
  <c r="L331" i="2" a="1"/>
  <c r="L331" i="2" s="1"/>
  <c r="L332" i="2" a="1"/>
  <c r="L332" i="2" s="1"/>
  <c r="L333" i="2" a="1"/>
  <c r="L333" i="2" s="1"/>
  <c r="L334" i="2" a="1"/>
  <c r="L334" i="2" s="1"/>
  <c r="L335" i="2" a="1"/>
  <c r="L335" i="2" s="1"/>
  <c r="L336" i="2" a="1"/>
  <c r="L336" i="2" s="1"/>
  <c r="L337" i="2" a="1"/>
  <c r="L337" i="2" s="1"/>
  <c r="L338" i="2" a="1"/>
  <c r="L338" i="2" s="1"/>
  <c r="L339" i="2" a="1"/>
  <c r="L339" i="2" s="1"/>
  <c r="L340" i="2" a="1"/>
  <c r="L340" i="2" s="1"/>
  <c r="L341" i="2" a="1"/>
  <c r="L341" i="2" s="1"/>
  <c r="L342" i="2" a="1"/>
  <c r="L342" i="2" s="1"/>
  <c r="L343" i="2" a="1"/>
  <c r="L343" i="2" s="1"/>
  <c r="L344" i="2" a="1"/>
  <c r="L344" i="2" s="1"/>
  <c r="L345" i="2" a="1"/>
  <c r="L345" i="2" s="1"/>
  <c r="L346" i="2" a="1"/>
  <c r="L346" i="2" s="1"/>
  <c r="L347" i="2" a="1"/>
  <c r="L347" i="2" s="1"/>
  <c r="L348" i="2" a="1"/>
  <c r="L348" i="2" s="1"/>
  <c r="L349" i="2" a="1"/>
  <c r="L349" i="2" s="1"/>
  <c r="L350" i="2" a="1"/>
  <c r="L350" i="2" s="1"/>
  <c r="L351" i="2" a="1"/>
  <c r="L351" i="2" s="1"/>
  <c r="L352" i="2" a="1"/>
  <c r="L352" i="2" s="1"/>
  <c r="L353" i="2" a="1"/>
  <c r="L353" i="2" s="1"/>
  <c r="L354" i="2" a="1"/>
  <c r="L354" i="2" s="1"/>
  <c r="L355" i="2" a="1"/>
  <c r="L355" i="2" s="1"/>
  <c r="L356" i="2" a="1"/>
  <c r="L356" i="2" s="1"/>
  <c r="L357" i="2" a="1"/>
  <c r="L357" i="2" s="1"/>
  <c r="L358" i="2" a="1"/>
  <c r="L358" i="2" s="1"/>
  <c r="L359" i="2" a="1"/>
  <c r="L359" i="2" s="1"/>
  <c r="L360" i="2" a="1"/>
  <c r="L360" i="2" s="1"/>
  <c r="L361" i="2" a="1"/>
  <c r="L361" i="2" s="1"/>
  <c r="L362" i="2" a="1"/>
  <c r="L362" i="2" s="1"/>
  <c r="L363" i="2" a="1"/>
  <c r="L363" i="2" s="1"/>
  <c r="L364" i="2" a="1"/>
  <c r="L364" i="2" s="1"/>
  <c r="L365" i="2" a="1"/>
  <c r="L365" i="2" s="1"/>
  <c r="L366" i="2" a="1"/>
  <c r="L366" i="2" s="1"/>
  <c r="L367" i="2" a="1"/>
  <c r="L367" i="2" s="1"/>
  <c r="L368" i="2" a="1"/>
  <c r="L368" i="2" s="1"/>
  <c r="L369" i="2" a="1"/>
  <c r="L369" i="2" s="1"/>
  <c r="L370" i="2" a="1"/>
  <c r="L370" i="2" s="1"/>
  <c r="L371" i="2" a="1"/>
  <c r="L371" i="2" s="1"/>
  <c r="L372" i="2" a="1"/>
  <c r="L372" i="2" s="1"/>
  <c r="L373" i="2" a="1"/>
  <c r="L373" i="2" s="1"/>
  <c r="L374" i="2" a="1"/>
  <c r="L374" i="2" s="1"/>
  <c r="L375" i="2" a="1"/>
  <c r="L375" i="2" s="1"/>
  <c r="L376" i="2" a="1"/>
  <c r="L376" i="2" s="1"/>
  <c r="L377" i="2" a="1"/>
  <c r="L377" i="2" s="1"/>
  <c r="L378" i="2" a="1"/>
  <c r="L378" i="2" s="1"/>
  <c r="L379" i="2" a="1"/>
  <c r="L379" i="2" s="1"/>
  <c r="L380" i="2" a="1"/>
  <c r="L380" i="2" s="1"/>
  <c r="L381" i="2" a="1"/>
  <c r="L381" i="2" s="1"/>
  <c r="L382" i="2" a="1"/>
  <c r="L382" i="2" s="1"/>
  <c r="L383" i="2" a="1"/>
  <c r="L383" i="2" s="1"/>
  <c r="L384" i="2" a="1"/>
  <c r="L384" i="2" s="1"/>
  <c r="L385" i="2" a="1"/>
  <c r="L385" i="2" s="1"/>
  <c r="L386" i="2" a="1"/>
  <c r="L386" i="2" s="1"/>
  <c r="L387" i="2" a="1"/>
  <c r="L387" i="2" s="1"/>
  <c r="L388" i="2" a="1"/>
  <c r="L388" i="2" s="1"/>
  <c r="L389" i="2" a="1"/>
  <c r="L389" i="2" s="1"/>
  <c r="L390" i="2" a="1"/>
  <c r="L390" i="2" s="1"/>
  <c r="L391" i="2" a="1"/>
  <c r="L391" i="2" s="1"/>
  <c r="L392" i="2" a="1"/>
  <c r="L392" i="2" s="1"/>
  <c r="L393" i="2" a="1"/>
  <c r="L393" i="2" s="1"/>
  <c r="L394" i="2" a="1"/>
  <c r="L394" i="2" s="1"/>
  <c r="L395" i="2" a="1"/>
  <c r="L395" i="2" s="1"/>
  <c r="L396" i="2" a="1"/>
  <c r="L396" i="2" s="1"/>
  <c r="L397" i="2" a="1"/>
  <c r="L397" i="2" s="1"/>
  <c r="L398" i="2" a="1"/>
  <c r="L398" i="2" s="1"/>
  <c r="L399" i="2" a="1"/>
  <c r="L399" i="2" s="1"/>
  <c r="L400" i="2" a="1"/>
  <c r="L400" i="2" s="1"/>
  <c r="L401" i="2" a="1"/>
  <c r="L401" i="2" s="1"/>
  <c r="L402" i="2" a="1"/>
  <c r="L402" i="2" s="1"/>
  <c r="L403" i="2" a="1"/>
  <c r="L403" i="2" s="1"/>
  <c r="L404" i="2" a="1"/>
  <c r="L404" i="2" s="1"/>
  <c r="L405" i="2" a="1"/>
  <c r="L405" i="2" s="1"/>
  <c r="L406" i="2" a="1"/>
  <c r="L406" i="2" s="1"/>
  <c r="L407" i="2" a="1"/>
  <c r="L407" i="2" s="1"/>
  <c r="L408" i="2" a="1"/>
  <c r="L408" i="2" s="1"/>
  <c r="L409" i="2" a="1"/>
  <c r="L409" i="2" s="1"/>
  <c r="L410" i="2" a="1"/>
  <c r="L410" i="2" s="1"/>
  <c r="L411" i="2" a="1"/>
  <c r="L411" i="2" s="1"/>
  <c r="L412" i="2" a="1"/>
  <c r="L412" i="2" s="1"/>
  <c r="L413" i="2" a="1"/>
  <c r="L413" i="2" s="1"/>
  <c r="L414" i="2" a="1"/>
  <c r="L414" i="2" s="1"/>
  <c r="L415" i="2" a="1"/>
  <c r="L415" i="2" s="1"/>
  <c r="L416" i="2" a="1"/>
  <c r="L416" i="2" s="1"/>
  <c r="L417" i="2" a="1"/>
  <c r="L417" i="2" s="1"/>
  <c r="L418" i="2" a="1"/>
  <c r="L418" i="2" s="1"/>
  <c r="L419" i="2" a="1"/>
  <c r="L419" i="2" s="1"/>
  <c r="L420" i="2" a="1"/>
  <c r="L420" i="2" s="1"/>
  <c r="L421" i="2" a="1"/>
  <c r="L421" i="2" s="1"/>
  <c r="L422" i="2" a="1"/>
  <c r="L422" i="2" s="1"/>
  <c r="L423" i="2" a="1"/>
  <c r="L423" i="2" s="1"/>
  <c r="L424" i="2" a="1"/>
  <c r="L424" i="2" s="1"/>
  <c r="L425" i="2" a="1"/>
  <c r="L425" i="2" s="1"/>
  <c r="L426" i="2" a="1"/>
  <c r="L426" i="2" s="1"/>
  <c r="L427" i="2" a="1"/>
  <c r="L427" i="2" s="1"/>
  <c r="L428" i="2" a="1"/>
  <c r="L428" i="2" s="1"/>
  <c r="L429" i="2" a="1"/>
  <c r="L429" i="2" s="1"/>
  <c r="L430" i="2" a="1"/>
  <c r="L430" i="2" s="1"/>
  <c r="L431" i="2" a="1"/>
  <c r="L431" i="2" s="1"/>
  <c r="L432" i="2" a="1"/>
  <c r="L432" i="2" s="1"/>
  <c r="L433" i="2" a="1"/>
  <c r="L433" i="2" s="1"/>
  <c r="L434" i="2" a="1"/>
  <c r="L434" i="2" s="1"/>
  <c r="L435" i="2" a="1"/>
  <c r="L435" i="2" s="1"/>
  <c r="L436" i="2" a="1"/>
  <c r="L436" i="2" s="1"/>
  <c r="L437" i="2" a="1"/>
  <c r="L437" i="2" s="1"/>
  <c r="L438" i="2" a="1"/>
  <c r="L438" i="2" s="1"/>
  <c r="L439" i="2" a="1"/>
  <c r="L439" i="2" s="1"/>
  <c r="L440" i="2" a="1"/>
  <c r="L440" i="2" s="1"/>
  <c r="L441" i="2" a="1"/>
  <c r="L441" i="2" s="1"/>
  <c r="L442" i="2" a="1"/>
  <c r="L442" i="2" s="1"/>
  <c r="L443" i="2" a="1"/>
  <c r="L443" i="2" s="1"/>
  <c r="L444" i="2" a="1"/>
  <c r="L444" i="2" s="1"/>
  <c r="L445" i="2" a="1"/>
  <c r="L445" i="2" s="1"/>
  <c r="L446" i="2" a="1"/>
  <c r="L446" i="2" s="1"/>
  <c r="L447" i="2" a="1"/>
  <c r="L447" i="2" s="1"/>
  <c r="L448" i="2" a="1"/>
  <c r="L448" i="2" s="1"/>
  <c r="L449" i="2" a="1"/>
  <c r="L449" i="2" s="1"/>
  <c r="L450" i="2" a="1"/>
  <c r="L450" i="2" s="1"/>
  <c r="L451" i="2" a="1"/>
  <c r="L451" i="2" s="1"/>
  <c r="L452" i="2" a="1"/>
  <c r="L452" i="2" s="1"/>
  <c r="L453" i="2" a="1"/>
  <c r="L453" i="2" s="1"/>
  <c r="L454" i="2" a="1"/>
  <c r="L454" i="2" s="1"/>
  <c r="L455" i="2" a="1"/>
  <c r="L455" i="2" s="1"/>
  <c r="L456" i="2" a="1"/>
  <c r="L456" i="2" s="1"/>
  <c r="L457" i="2" a="1"/>
  <c r="L457" i="2" s="1"/>
  <c r="L458" i="2" a="1"/>
  <c r="L458" i="2" s="1"/>
  <c r="L459" i="2" a="1"/>
  <c r="L459" i="2" s="1"/>
  <c r="L460" i="2" a="1"/>
  <c r="L460" i="2" s="1"/>
  <c r="L461" i="2" a="1"/>
  <c r="L461" i="2" s="1"/>
  <c r="L462" i="2" a="1"/>
  <c r="L462" i="2" s="1"/>
  <c r="L463" i="2" a="1"/>
  <c r="L463" i="2" s="1"/>
  <c r="L464" i="2" a="1"/>
  <c r="L464" i="2" s="1"/>
  <c r="L465" i="2" a="1"/>
  <c r="L465" i="2" s="1"/>
  <c r="L466" i="2" a="1"/>
  <c r="L466" i="2" s="1"/>
  <c r="L467" i="2" a="1"/>
  <c r="L467" i="2" s="1"/>
  <c r="L468" i="2" a="1"/>
  <c r="L468" i="2" s="1"/>
  <c r="L469" i="2" a="1"/>
  <c r="L469" i="2" s="1"/>
  <c r="L470" i="2" a="1"/>
  <c r="L470" i="2" s="1"/>
  <c r="L471" i="2" a="1"/>
  <c r="L471" i="2" s="1"/>
  <c r="L472" i="2" a="1"/>
  <c r="L472" i="2" s="1"/>
  <c r="L473" i="2" a="1"/>
  <c r="L473" i="2" s="1"/>
  <c r="L474" i="2" a="1"/>
  <c r="L474" i="2" s="1"/>
  <c r="L475" i="2" a="1"/>
  <c r="L475" i="2" s="1"/>
  <c r="L476" i="2" a="1"/>
  <c r="L476" i="2" s="1"/>
  <c r="L477" i="2" a="1"/>
  <c r="L477" i="2" s="1"/>
  <c r="L478" i="2" a="1"/>
  <c r="L478" i="2" s="1"/>
  <c r="L479" i="2" a="1"/>
  <c r="L479" i="2" s="1"/>
  <c r="L480" i="2" a="1"/>
  <c r="L480" i="2" s="1"/>
  <c r="L481" i="2" a="1"/>
  <c r="L481" i="2" s="1"/>
  <c r="L482" i="2" a="1"/>
  <c r="L482" i="2" s="1"/>
  <c r="L483" i="2" a="1"/>
  <c r="L483" i="2" s="1"/>
  <c r="L484" i="2" a="1"/>
  <c r="L484" i="2" s="1"/>
  <c r="L485" i="2" a="1"/>
  <c r="L485" i="2" s="1"/>
  <c r="L486" i="2" a="1"/>
  <c r="L486" i="2" s="1"/>
  <c r="L487" i="2" a="1"/>
  <c r="L487" i="2" s="1"/>
  <c r="L488" i="2" a="1"/>
  <c r="L488" i="2" s="1"/>
  <c r="L489" i="2" a="1"/>
  <c r="L489" i="2" s="1"/>
  <c r="L490" i="2" a="1"/>
  <c r="L490" i="2" s="1"/>
  <c r="L491" i="2" a="1"/>
  <c r="L491" i="2" s="1"/>
  <c r="L492" i="2" a="1"/>
  <c r="L492" i="2" s="1"/>
  <c r="L493" i="2" a="1"/>
  <c r="L493" i="2" s="1"/>
  <c r="L494" i="2" a="1"/>
  <c r="L494" i="2" s="1"/>
  <c r="L495" i="2" a="1"/>
  <c r="L495" i="2" s="1"/>
  <c r="L496" i="2" a="1"/>
  <c r="L496" i="2" s="1"/>
  <c r="L497" i="2" a="1"/>
  <c r="L497" i="2" s="1"/>
  <c r="L498" i="2" a="1"/>
  <c r="L498" i="2" s="1"/>
  <c r="L499" i="2" a="1"/>
  <c r="L499" i="2" s="1"/>
  <c r="L500" i="2" a="1"/>
  <c r="L500" i="2" s="1"/>
  <c r="L501" i="2" a="1"/>
  <c r="L501" i="2" s="1"/>
  <c r="L502" i="2" a="1"/>
  <c r="L502" i="2" s="1"/>
  <c r="L503" i="2" a="1"/>
  <c r="L503" i="2" s="1"/>
  <c r="L504" i="2" a="1"/>
  <c r="L504" i="2" s="1"/>
  <c r="L505" i="2" a="1"/>
  <c r="L505" i="2" s="1"/>
  <c r="L506" i="2" a="1"/>
  <c r="L506" i="2" s="1"/>
  <c r="L507" i="2" a="1"/>
  <c r="L507" i="2" s="1"/>
  <c r="L508" i="2" a="1"/>
  <c r="L508" i="2" s="1"/>
  <c r="L509" i="2" a="1"/>
  <c r="L509" i="2" s="1"/>
  <c r="L510" i="2" a="1"/>
  <c r="L510" i="2" s="1"/>
  <c r="L511" i="2" a="1"/>
  <c r="L511" i="2" s="1"/>
  <c r="L512" i="2" a="1"/>
  <c r="L512" i="2" s="1"/>
  <c r="L513" i="2" a="1"/>
  <c r="L513" i="2" s="1"/>
  <c r="L514" i="2" a="1"/>
  <c r="L514" i="2" s="1"/>
  <c r="L515" i="2" a="1"/>
  <c r="L515" i="2" s="1"/>
  <c r="L516" i="2" a="1"/>
  <c r="L516" i="2" s="1"/>
  <c r="L517" i="2" a="1"/>
  <c r="L517" i="2" s="1"/>
  <c r="L518" i="2" a="1"/>
  <c r="L518" i="2" s="1"/>
  <c r="L519" i="2" a="1"/>
  <c r="L519" i="2" s="1"/>
  <c r="L520" i="2" a="1"/>
  <c r="L520" i="2" s="1"/>
  <c r="L521" i="2" a="1"/>
  <c r="L521" i="2" s="1"/>
  <c r="L522" i="2" a="1"/>
  <c r="L522" i="2" s="1"/>
  <c r="L523" i="2" a="1"/>
  <c r="L523" i="2" s="1"/>
  <c r="L524" i="2" a="1"/>
  <c r="L524" i="2" s="1"/>
  <c r="L525" i="2" a="1"/>
  <c r="L525" i="2" s="1"/>
  <c r="L526" i="2" a="1"/>
  <c r="L526" i="2" s="1"/>
  <c r="L527" i="2" a="1"/>
  <c r="L527" i="2" s="1"/>
  <c r="L528" i="2" a="1"/>
  <c r="L528" i="2" s="1"/>
  <c r="L529" i="2" a="1"/>
  <c r="L529" i="2" s="1"/>
  <c r="L530" i="2" a="1"/>
  <c r="L530" i="2" s="1"/>
  <c r="L531" i="2" a="1"/>
  <c r="L531" i="2" s="1"/>
  <c r="L532" i="2" a="1"/>
  <c r="L532" i="2" s="1"/>
  <c r="L533" i="2" a="1"/>
  <c r="L533" i="2" s="1"/>
  <c r="L534" i="2" a="1"/>
  <c r="L534" i="2" s="1"/>
  <c r="L535" i="2" a="1"/>
  <c r="L535" i="2" s="1"/>
  <c r="L536" i="2" a="1"/>
  <c r="L536" i="2" s="1"/>
  <c r="L537" i="2" a="1"/>
  <c r="L537" i="2" s="1"/>
  <c r="L538" i="2" a="1"/>
  <c r="L538" i="2" s="1"/>
  <c r="L539" i="2" a="1"/>
  <c r="L539" i="2" s="1"/>
  <c r="L540" i="2" a="1"/>
  <c r="L540" i="2" s="1"/>
  <c r="L541" i="2" a="1"/>
  <c r="L541" i="2" s="1"/>
  <c r="L542" i="2" a="1"/>
  <c r="L542" i="2" s="1"/>
  <c r="L543" i="2" a="1"/>
  <c r="L543" i="2" s="1"/>
  <c r="L544" i="2" a="1"/>
  <c r="L544" i="2" s="1"/>
  <c r="L545" i="2" a="1"/>
  <c r="L545" i="2" s="1"/>
  <c r="L546" i="2" a="1"/>
  <c r="L546" i="2" s="1"/>
  <c r="L547" i="2" a="1"/>
  <c r="L547" i="2" s="1"/>
  <c r="L548" i="2" a="1"/>
  <c r="L548" i="2" s="1"/>
  <c r="L549" i="2" a="1"/>
  <c r="L549" i="2" s="1"/>
  <c r="L550" i="2" a="1"/>
  <c r="L550" i="2" s="1"/>
  <c r="L551" i="2" a="1"/>
  <c r="L551" i="2" s="1"/>
  <c r="L552" i="2" a="1"/>
  <c r="L552" i="2" s="1"/>
  <c r="L553" i="2" a="1"/>
  <c r="L553" i="2" s="1"/>
  <c r="L554" i="2" a="1"/>
  <c r="L554" i="2" s="1"/>
  <c r="L555" i="2" a="1"/>
  <c r="L555" i="2" s="1"/>
  <c r="L556" i="2" a="1"/>
  <c r="L556" i="2" s="1"/>
  <c r="L557" i="2" a="1"/>
  <c r="L557" i="2" s="1"/>
  <c r="L558" i="2" a="1"/>
  <c r="L558" i="2" s="1"/>
  <c r="L559" i="2" a="1"/>
  <c r="L559" i="2" s="1"/>
  <c r="L560" i="2" a="1"/>
  <c r="L560" i="2" s="1"/>
  <c r="L561" i="2" a="1"/>
  <c r="L561" i="2" s="1"/>
  <c r="L562" i="2" a="1"/>
  <c r="L562" i="2" s="1"/>
  <c r="L563" i="2" a="1"/>
  <c r="L563" i="2" s="1"/>
  <c r="L564" i="2" a="1"/>
  <c r="L564" i="2" s="1"/>
  <c r="L565" i="2" a="1"/>
  <c r="L565" i="2" s="1"/>
  <c r="L566" i="2" a="1"/>
  <c r="L566" i="2" s="1"/>
  <c r="L567" i="2" a="1"/>
  <c r="L567" i="2" s="1"/>
  <c r="L568" i="2" a="1"/>
  <c r="L568" i="2" s="1"/>
  <c r="L569" i="2" a="1"/>
  <c r="L569" i="2" s="1"/>
  <c r="L570" i="2" a="1"/>
  <c r="L570" i="2" s="1"/>
  <c r="L571" i="2" a="1"/>
  <c r="L571" i="2" s="1"/>
  <c r="L572" i="2" a="1"/>
  <c r="L572" i="2" s="1"/>
  <c r="L573" i="2" a="1"/>
  <c r="L573" i="2" s="1"/>
  <c r="L574" i="2" a="1"/>
  <c r="L574" i="2" s="1"/>
  <c r="L575" i="2" a="1"/>
  <c r="L575" i="2" s="1"/>
  <c r="L576" i="2" a="1"/>
  <c r="L576" i="2" s="1"/>
  <c r="L577" i="2" a="1"/>
  <c r="L577" i="2" s="1"/>
  <c r="L578" i="2" a="1"/>
  <c r="L578" i="2" s="1"/>
  <c r="L579" i="2" a="1"/>
  <c r="L579" i="2" s="1"/>
  <c r="L580" i="2" a="1"/>
  <c r="L580" i="2" s="1"/>
  <c r="L581" i="2" a="1"/>
  <c r="L581" i="2" s="1"/>
  <c r="L582" i="2" a="1"/>
  <c r="L582" i="2" s="1"/>
  <c r="L583" i="2" a="1"/>
  <c r="L583" i="2" s="1"/>
  <c r="L584" i="2" a="1"/>
  <c r="L584" i="2" s="1"/>
  <c r="L585" i="2" a="1"/>
  <c r="L585" i="2" s="1"/>
  <c r="L586" i="2" a="1"/>
  <c r="L586" i="2" s="1"/>
  <c r="L587" i="2" a="1"/>
  <c r="L587" i="2" s="1"/>
  <c r="L588" i="2" a="1"/>
  <c r="L588" i="2" s="1"/>
  <c r="L589" i="2" a="1"/>
  <c r="L589" i="2" s="1"/>
  <c r="L590" i="2" a="1"/>
  <c r="L590" i="2" s="1"/>
  <c r="L591" i="2" a="1"/>
  <c r="L591" i="2" s="1"/>
  <c r="L592" i="2" a="1"/>
  <c r="L592" i="2" s="1"/>
  <c r="L593" i="2" a="1"/>
  <c r="L593" i="2" s="1"/>
  <c r="L594" i="2" a="1"/>
  <c r="L594" i="2" s="1"/>
  <c r="L595" i="2" a="1"/>
  <c r="L595" i="2" s="1"/>
  <c r="L596" i="2" a="1"/>
  <c r="L596" i="2" s="1"/>
  <c r="L597" i="2" a="1"/>
  <c r="L597" i="2" s="1"/>
  <c r="L598" i="2" a="1"/>
  <c r="L598" i="2" s="1"/>
  <c r="L599" i="2" a="1"/>
  <c r="L599" i="2" s="1"/>
  <c r="L600" i="2" a="1"/>
  <c r="L600" i="2" s="1"/>
  <c r="L601" i="2" a="1"/>
  <c r="L601" i="2" s="1"/>
  <c r="L602" i="2" a="1"/>
  <c r="L602" i="2" s="1"/>
  <c r="L603" i="2" a="1"/>
  <c r="L603" i="2" s="1"/>
  <c r="L604" i="2" a="1"/>
  <c r="L604" i="2" s="1"/>
  <c r="L605" i="2" a="1"/>
  <c r="L605" i="2" s="1"/>
  <c r="L606" i="2" a="1"/>
  <c r="L606" i="2" s="1"/>
  <c r="L607" i="2" a="1"/>
  <c r="L607" i="2" s="1"/>
  <c r="L608" i="2" a="1"/>
  <c r="L608" i="2" s="1"/>
  <c r="L609" i="2" a="1"/>
  <c r="L609" i="2" s="1"/>
  <c r="L610" i="2" a="1"/>
  <c r="L610" i="2" s="1"/>
  <c r="L611" i="2" a="1"/>
  <c r="L611" i="2" s="1"/>
  <c r="L612" i="2" a="1"/>
  <c r="L612" i="2" s="1"/>
  <c r="L613" i="2" a="1"/>
  <c r="L613" i="2" s="1"/>
  <c r="L614" i="2" a="1"/>
  <c r="L614" i="2" s="1"/>
  <c r="L615" i="2" a="1"/>
  <c r="L615" i="2" s="1"/>
  <c r="L616" i="2" a="1"/>
  <c r="L616" i="2" s="1"/>
  <c r="L617" i="2" a="1"/>
  <c r="L617" i="2" s="1"/>
  <c r="L618" i="2" a="1"/>
  <c r="L618" i="2" s="1"/>
  <c r="L619" i="2" a="1"/>
  <c r="L619" i="2" s="1"/>
  <c r="L620" i="2" a="1"/>
  <c r="L620" i="2" s="1"/>
  <c r="L621" i="2" a="1"/>
  <c r="L621" i="2" s="1"/>
  <c r="L622" i="2" a="1"/>
  <c r="L622" i="2" s="1"/>
  <c r="L623" i="2" a="1"/>
  <c r="L623" i="2" s="1"/>
  <c r="L624" i="2" a="1"/>
  <c r="L624" i="2" s="1"/>
  <c r="L625" i="2" a="1"/>
  <c r="L625" i="2" s="1"/>
  <c r="L626" i="2" a="1"/>
  <c r="L626" i="2" s="1"/>
  <c r="L627" i="2" a="1"/>
  <c r="L627" i="2" s="1"/>
  <c r="L628" i="2" a="1"/>
  <c r="L628" i="2" s="1"/>
  <c r="L629" i="2" a="1"/>
  <c r="L629" i="2" s="1"/>
  <c r="L630" i="2" a="1"/>
  <c r="L630" i="2" s="1"/>
  <c r="L631" i="2" a="1"/>
  <c r="L631" i="2" s="1"/>
  <c r="L632" i="2" a="1"/>
  <c r="L632" i="2" s="1"/>
  <c r="L633" i="2" a="1"/>
  <c r="L633" i="2" s="1"/>
  <c r="L634" i="2" a="1"/>
  <c r="L634" i="2" s="1"/>
  <c r="L635" i="2" a="1"/>
  <c r="L635" i="2" s="1"/>
  <c r="L636" i="2" a="1"/>
  <c r="L636" i="2" s="1"/>
  <c r="L637" i="2" a="1"/>
  <c r="L637" i="2" s="1"/>
  <c r="L638" i="2" a="1"/>
  <c r="L638" i="2" s="1"/>
  <c r="L639" i="2" a="1"/>
  <c r="L639" i="2" s="1"/>
  <c r="L640" i="2" a="1"/>
  <c r="L640" i="2" s="1"/>
  <c r="L641" i="2" a="1"/>
  <c r="L641" i="2" s="1"/>
  <c r="L642" i="2" a="1"/>
  <c r="L642" i="2" s="1"/>
  <c r="L643" i="2" a="1"/>
  <c r="L643" i="2" s="1"/>
  <c r="L644" i="2" a="1"/>
  <c r="L644" i="2" s="1"/>
  <c r="L645" i="2" a="1"/>
  <c r="L645" i="2" s="1"/>
  <c r="L646" i="2" a="1"/>
  <c r="L646" i="2" s="1"/>
  <c r="L647" i="2" a="1"/>
  <c r="L647" i="2" s="1"/>
  <c r="L648" i="2" a="1"/>
  <c r="L648" i="2" s="1"/>
  <c r="L649" i="2" a="1"/>
  <c r="L649" i="2" s="1"/>
  <c r="L650" i="2" a="1"/>
  <c r="L650" i="2" s="1"/>
  <c r="L651" i="2" a="1"/>
  <c r="L651" i="2" s="1"/>
  <c r="L652" i="2" a="1"/>
  <c r="L652" i="2" s="1"/>
  <c r="L653" i="2" a="1"/>
  <c r="L653" i="2" s="1"/>
  <c r="L654" i="2" a="1"/>
  <c r="L654" i="2" s="1"/>
  <c r="L655" i="2" a="1"/>
  <c r="L655" i="2" s="1"/>
  <c r="L656" i="2" a="1"/>
  <c r="L656" i="2" s="1"/>
  <c r="L657" i="2" a="1"/>
  <c r="L657" i="2" s="1"/>
  <c r="L658" i="2" a="1"/>
  <c r="L658" i="2" s="1"/>
  <c r="L659" i="2" a="1"/>
  <c r="L659" i="2" s="1"/>
  <c r="L660" i="2" a="1"/>
  <c r="L660" i="2" s="1"/>
  <c r="L661" i="2" a="1"/>
  <c r="L661" i="2" s="1"/>
  <c r="L662" i="2" a="1"/>
  <c r="L662" i="2" s="1"/>
  <c r="L663" i="2" a="1"/>
  <c r="L663" i="2" s="1"/>
  <c r="L664" i="2" a="1"/>
  <c r="L664" i="2" s="1"/>
  <c r="L665" i="2" a="1"/>
  <c r="L665" i="2" s="1"/>
  <c r="L666" i="2" a="1"/>
  <c r="L666" i="2" s="1"/>
  <c r="L667" i="2" a="1"/>
  <c r="L667" i="2" s="1"/>
  <c r="L668" i="2" a="1"/>
  <c r="L668" i="2" s="1"/>
  <c r="L669" i="2" a="1"/>
  <c r="L669" i="2" s="1"/>
  <c r="L670" i="2" a="1"/>
  <c r="L670" i="2" s="1"/>
  <c r="L671" i="2" a="1"/>
  <c r="L671" i="2" s="1"/>
  <c r="L672" i="2" a="1"/>
  <c r="L672" i="2" s="1"/>
  <c r="L673" i="2" a="1"/>
  <c r="L673" i="2" s="1"/>
  <c r="L674" i="2" a="1"/>
  <c r="L674" i="2" s="1"/>
  <c r="L675" i="2" a="1"/>
  <c r="L675" i="2" s="1"/>
  <c r="L676" i="2" a="1"/>
  <c r="L676" i="2" s="1"/>
  <c r="L677" i="2" a="1"/>
  <c r="L677" i="2" s="1"/>
  <c r="L678" i="2" a="1"/>
  <c r="L678" i="2" s="1"/>
  <c r="L679" i="2" a="1"/>
  <c r="L679" i="2" s="1"/>
  <c r="L680" i="2" a="1"/>
  <c r="L680" i="2" s="1"/>
  <c r="L681" i="2" a="1"/>
  <c r="L681" i="2" s="1"/>
  <c r="L682" i="2" a="1"/>
  <c r="L682" i="2" s="1"/>
  <c r="L683" i="2" a="1"/>
  <c r="L683" i="2" s="1"/>
  <c r="L684" i="2" a="1"/>
  <c r="L684" i="2" s="1"/>
  <c r="L685" i="2" a="1"/>
  <c r="L685" i="2" s="1"/>
  <c r="L686" i="2" a="1"/>
  <c r="L686" i="2" s="1"/>
  <c r="L687" i="2" a="1"/>
  <c r="L687" i="2" s="1"/>
  <c r="L688" i="2" a="1"/>
  <c r="L688" i="2" s="1"/>
  <c r="L689" i="2" a="1"/>
  <c r="L689" i="2" s="1"/>
  <c r="L690" i="2" a="1"/>
  <c r="L690" i="2" s="1"/>
  <c r="L691" i="2" a="1"/>
  <c r="L691" i="2" s="1"/>
  <c r="L692" i="2" a="1"/>
  <c r="L692" i="2" s="1"/>
  <c r="L693" i="2" a="1"/>
  <c r="L693" i="2" s="1"/>
  <c r="L694" i="2" a="1"/>
  <c r="L694" i="2" s="1"/>
  <c r="L695" i="2" a="1"/>
  <c r="L695" i="2" s="1"/>
  <c r="L696" i="2" a="1"/>
  <c r="L696" i="2" s="1"/>
  <c r="L697" i="2" a="1"/>
  <c r="L697" i="2" s="1"/>
  <c r="L698" i="2" a="1"/>
  <c r="L698" i="2" s="1"/>
  <c r="L699" i="2" a="1"/>
  <c r="L699" i="2" s="1"/>
  <c r="L700" i="2" a="1"/>
  <c r="L700" i="2" s="1"/>
  <c r="L701" i="2" a="1"/>
  <c r="L701" i="2" s="1"/>
  <c r="L702" i="2" a="1"/>
  <c r="L702" i="2" s="1"/>
  <c r="L703" i="2" a="1"/>
  <c r="L703" i="2" s="1"/>
  <c r="L704" i="2" a="1"/>
  <c r="L704" i="2" s="1"/>
  <c r="L705" i="2" a="1"/>
  <c r="L705" i="2" s="1"/>
  <c r="L706" i="2" a="1"/>
  <c r="L706" i="2" s="1"/>
  <c r="L707" i="2" a="1"/>
  <c r="L707" i="2" s="1"/>
  <c r="L708" i="2" a="1"/>
  <c r="L708" i="2" s="1"/>
  <c r="L709" i="2" a="1"/>
  <c r="L709" i="2" s="1"/>
  <c r="L710" i="2" a="1"/>
  <c r="L710" i="2" s="1"/>
  <c r="L711" i="2" a="1"/>
  <c r="L711" i="2" s="1"/>
  <c r="L712" i="2" a="1"/>
  <c r="L712" i="2" s="1"/>
  <c r="L713" i="2" a="1"/>
  <c r="L713" i="2" s="1"/>
  <c r="L714" i="2" a="1"/>
  <c r="L714" i="2" s="1"/>
  <c r="L715" i="2" a="1"/>
  <c r="L715" i="2" s="1"/>
  <c r="L716" i="2" a="1"/>
  <c r="L716" i="2" s="1"/>
  <c r="L717" i="2" a="1"/>
  <c r="L717" i="2" s="1"/>
  <c r="L718" i="2" a="1"/>
  <c r="L718" i="2" s="1"/>
  <c r="L719" i="2" a="1"/>
  <c r="L719" i="2" s="1"/>
  <c r="L720" i="2" a="1"/>
  <c r="L720" i="2" s="1"/>
  <c r="L721" i="2" a="1"/>
  <c r="L721" i="2" s="1"/>
  <c r="L722" i="2" a="1"/>
  <c r="L722" i="2" s="1"/>
  <c r="L723" i="2" a="1"/>
  <c r="L723" i="2" s="1"/>
  <c r="L724" i="2" a="1"/>
  <c r="L724" i="2" s="1"/>
  <c r="L725" i="2" a="1"/>
  <c r="L725" i="2" s="1"/>
  <c r="L726" i="2" a="1"/>
  <c r="L726" i="2" s="1"/>
  <c r="L727" i="2" a="1"/>
  <c r="L727" i="2" s="1"/>
  <c r="L728" i="2" a="1"/>
  <c r="L728" i="2" s="1"/>
  <c r="L729" i="2" a="1"/>
  <c r="L729" i="2" s="1"/>
  <c r="L730" i="2" a="1"/>
  <c r="L730" i="2" s="1"/>
  <c r="L731" i="2" a="1"/>
  <c r="L731" i="2" s="1"/>
  <c r="L732" i="2" a="1"/>
  <c r="L732" i="2" s="1"/>
  <c r="L733" i="2" a="1"/>
  <c r="L733" i="2" s="1"/>
  <c r="L734" i="2" a="1"/>
  <c r="L734" i="2" s="1"/>
  <c r="L735" i="2" a="1"/>
  <c r="L735" i="2" s="1"/>
  <c r="L736" i="2" a="1"/>
  <c r="L736" i="2" s="1"/>
  <c r="L737" i="2" a="1"/>
  <c r="L737" i="2" s="1"/>
  <c r="L738" i="2" a="1"/>
  <c r="L738" i="2" s="1"/>
  <c r="L739" i="2" a="1"/>
  <c r="L739" i="2" s="1"/>
  <c r="L740" i="2" a="1"/>
  <c r="L740" i="2" s="1"/>
  <c r="L741" i="2" a="1"/>
  <c r="L741" i="2" s="1"/>
  <c r="L742" i="2" a="1"/>
  <c r="L742" i="2" s="1"/>
  <c r="L743" i="2" a="1"/>
  <c r="L743" i="2" s="1"/>
  <c r="L744" i="2" a="1"/>
  <c r="L744" i="2" s="1"/>
  <c r="L745" i="2" a="1"/>
  <c r="L745" i="2" s="1"/>
  <c r="L746" i="2" a="1"/>
  <c r="L746" i="2" s="1"/>
  <c r="L747" i="2" a="1"/>
  <c r="L747" i="2" s="1"/>
  <c r="L748" i="2" a="1"/>
  <c r="L748" i="2" s="1"/>
  <c r="L749" i="2" a="1"/>
  <c r="L749" i="2" s="1"/>
  <c r="L750" i="2" a="1"/>
  <c r="L750" i="2" s="1"/>
  <c r="L751" i="2" a="1"/>
  <c r="L751" i="2" s="1"/>
  <c r="L752" i="2" a="1"/>
  <c r="L752" i="2" s="1"/>
  <c r="L753" i="2" a="1"/>
  <c r="L753" i="2" s="1"/>
  <c r="L754" i="2" a="1"/>
  <c r="L754" i="2" s="1"/>
  <c r="L755" i="2" a="1"/>
  <c r="L755" i="2" s="1"/>
  <c r="L756" i="2" a="1"/>
  <c r="L756" i="2" s="1"/>
  <c r="L757" i="2" a="1"/>
  <c r="L757" i="2" s="1"/>
  <c r="L758" i="2" a="1"/>
  <c r="L758" i="2" s="1"/>
  <c r="L759" i="2" a="1"/>
  <c r="L759" i="2" s="1"/>
  <c r="L760" i="2" a="1"/>
  <c r="L760" i="2" s="1"/>
  <c r="L761" i="2" a="1"/>
  <c r="L761" i="2" s="1"/>
  <c r="L762" i="2" a="1"/>
  <c r="L762" i="2" s="1"/>
  <c r="L763" i="2" a="1"/>
  <c r="L763" i="2" s="1"/>
  <c r="L764" i="2" a="1"/>
  <c r="L764" i="2" s="1"/>
  <c r="L765" i="2" a="1"/>
  <c r="L765" i="2" s="1"/>
  <c r="L766" i="2" a="1"/>
  <c r="L766" i="2" s="1"/>
  <c r="L767" i="2" a="1"/>
  <c r="L767" i="2" s="1"/>
  <c r="L768" i="2" a="1"/>
  <c r="L768" i="2" s="1"/>
  <c r="L769" i="2" a="1"/>
  <c r="L769" i="2" s="1"/>
  <c r="L770" i="2" a="1"/>
  <c r="L770" i="2" s="1"/>
  <c r="L771" i="2" a="1"/>
  <c r="L771" i="2" s="1"/>
  <c r="L772" i="2" a="1"/>
  <c r="L772" i="2" s="1"/>
  <c r="L773" i="2" a="1"/>
  <c r="L773" i="2" s="1"/>
  <c r="L774" i="2" a="1"/>
  <c r="L774" i="2" s="1"/>
  <c r="L775" i="2" a="1"/>
  <c r="L775" i="2" s="1"/>
  <c r="L776" i="2" a="1"/>
  <c r="L776" i="2" s="1"/>
  <c r="L777" i="2" a="1"/>
  <c r="L777" i="2" s="1"/>
  <c r="L778" i="2" a="1"/>
  <c r="L778" i="2" s="1"/>
  <c r="L779" i="2" a="1"/>
  <c r="L779" i="2" s="1"/>
  <c r="L780" i="2" a="1"/>
  <c r="L780" i="2" s="1"/>
  <c r="L781" i="2" a="1"/>
  <c r="L781" i="2" s="1"/>
  <c r="L782" i="2" a="1"/>
  <c r="L782" i="2" s="1"/>
  <c r="L783" i="2" a="1"/>
  <c r="L783" i="2" s="1"/>
  <c r="L784" i="2" a="1"/>
  <c r="L784" i="2" s="1"/>
  <c r="L785" i="2" a="1"/>
  <c r="L785" i="2" s="1"/>
  <c r="L786" i="2" a="1"/>
  <c r="L786" i="2" s="1"/>
  <c r="L787" i="2" a="1"/>
  <c r="L787" i="2" s="1"/>
  <c r="L788" i="2" a="1"/>
  <c r="L788" i="2" s="1"/>
  <c r="L789" i="2" a="1"/>
  <c r="L789" i="2" s="1"/>
  <c r="L790" i="2" a="1"/>
  <c r="L790" i="2" s="1"/>
  <c r="L791" i="2" a="1"/>
  <c r="L791" i="2" s="1"/>
  <c r="L792" i="2" a="1"/>
  <c r="L792" i="2" s="1"/>
  <c r="L793" i="2" a="1"/>
  <c r="L793" i="2" s="1"/>
  <c r="L794" i="2" a="1"/>
  <c r="L794" i="2" s="1"/>
  <c r="L795" i="2" a="1"/>
  <c r="L795" i="2" s="1"/>
  <c r="L796" i="2" a="1"/>
  <c r="L796" i="2" s="1"/>
  <c r="L797" i="2" a="1"/>
  <c r="L797" i="2" s="1"/>
  <c r="L798" i="2" a="1"/>
  <c r="L798" i="2" s="1"/>
  <c r="L799" i="2" a="1"/>
  <c r="L799" i="2" s="1"/>
  <c r="L800" i="2" a="1"/>
  <c r="L800" i="2" s="1"/>
  <c r="L801" i="2" a="1"/>
  <c r="L801" i="2" s="1"/>
  <c r="L802" i="2" a="1"/>
  <c r="L802" i="2" s="1"/>
  <c r="L803" i="2" a="1"/>
  <c r="L803" i="2" s="1"/>
  <c r="L804" i="2" a="1"/>
  <c r="L804" i="2" s="1"/>
  <c r="L805" i="2" a="1"/>
  <c r="L805" i="2" s="1"/>
  <c r="L806" i="2" a="1"/>
  <c r="L806" i="2" s="1"/>
  <c r="L807" i="2" a="1"/>
  <c r="L807" i="2" s="1"/>
  <c r="L808" i="2" a="1"/>
  <c r="L808" i="2" s="1"/>
  <c r="L809" i="2" a="1"/>
  <c r="L809" i="2" s="1"/>
  <c r="L810" i="2" a="1"/>
  <c r="L810" i="2" s="1"/>
  <c r="L811" i="2" a="1"/>
  <c r="L811" i="2" s="1"/>
  <c r="L812" i="2" a="1"/>
  <c r="L812" i="2" s="1"/>
  <c r="L813" i="2" a="1"/>
  <c r="L813" i="2" s="1"/>
  <c r="L814" i="2" a="1"/>
  <c r="L814" i="2" s="1"/>
  <c r="L815" i="2" a="1"/>
  <c r="L815" i="2" s="1"/>
  <c r="L816" i="2" a="1"/>
  <c r="L816" i="2" s="1"/>
  <c r="L817" i="2" a="1"/>
  <c r="L817" i="2" s="1"/>
  <c r="L818" i="2" a="1"/>
  <c r="L818" i="2" s="1"/>
  <c r="L819" i="2" a="1"/>
  <c r="L819" i="2" s="1"/>
  <c r="L820" i="2" a="1"/>
  <c r="L820" i="2" s="1"/>
  <c r="L821" i="2" a="1"/>
  <c r="L821" i="2" s="1"/>
  <c r="L822" i="2" a="1"/>
  <c r="L822" i="2" s="1"/>
  <c r="L823" i="2" a="1"/>
  <c r="L823" i="2" s="1"/>
  <c r="L824" i="2" a="1"/>
  <c r="L824" i="2" s="1"/>
  <c r="L825" i="2" a="1"/>
  <c r="L825" i="2" s="1"/>
  <c r="L826" i="2" a="1"/>
  <c r="L826" i="2" s="1"/>
  <c r="L827" i="2" a="1"/>
  <c r="L827" i="2" s="1"/>
  <c r="L828" i="2" a="1"/>
  <c r="L828" i="2" s="1"/>
  <c r="L829" i="2" a="1"/>
  <c r="L829" i="2" s="1"/>
  <c r="L830" i="2" a="1"/>
  <c r="L830" i="2" s="1"/>
  <c r="L831" i="2" a="1"/>
  <c r="L831" i="2" s="1"/>
  <c r="L832" i="2" a="1"/>
  <c r="L832" i="2" s="1"/>
  <c r="L833" i="2" a="1"/>
  <c r="L833" i="2" s="1"/>
  <c r="L834" i="2" a="1"/>
  <c r="L834" i="2" s="1"/>
  <c r="L835" i="2" a="1"/>
  <c r="L835" i="2" s="1"/>
  <c r="L836" i="2" a="1"/>
  <c r="L836" i="2" s="1"/>
  <c r="L837" i="2" a="1"/>
  <c r="L837" i="2" s="1"/>
  <c r="L838" i="2" a="1"/>
  <c r="L838" i="2" s="1"/>
  <c r="L839" i="2" a="1"/>
  <c r="L839" i="2" s="1"/>
  <c r="L840" i="2" a="1"/>
  <c r="L840" i="2" s="1"/>
  <c r="L841" i="2" a="1"/>
  <c r="L841" i="2" s="1"/>
  <c r="L842" i="2" a="1"/>
  <c r="L842" i="2" s="1"/>
  <c r="L843" i="2" a="1"/>
  <c r="L843" i="2" s="1"/>
  <c r="L844" i="2" a="1"/>
  <c r="L844" i="2" s="1"/>
  <c r="L845" i="2" a="1"/>
  <c r="L845" i="2" s="1"/>
  <c r="L846" i="2" a="1"/>
  <c r="L846" i="2" s="1"/>
  <c r="L847" i="2" a="1"/>
  <c r="L847" i="2" s="1"/>
  <c r="L848" i="2" a="1"/>
  <c r="L848" i="2" s="1"/>
  <c r="L849" i="2" a="1"/>
  <c r="L849" i="2" s="1"/>
  <c r="L850" i="2" a="1"/>
  <c r="L850" i="2" s="1"/>
  <c r="L851" i="2" a="1"/>
  <c r="L851" i="2" s="1"/>
  <c r="L852" i="2" a="1"/>
  <c r="L852" i="2" s="1"/>
  <c r="L853" i="2" a="1"/>
  <c r="L853" i="2" s="1"/>
  <c r="L854" i="2" a="1"/>
  <c r="L854" i="2" s="1"/>
  <c r="L855" i="2" a="1"/>
  <c r="L855" i="2" s="1"/>
  <c r="L856" i="2" a="1"/>
  <c r="L856" i="2" s="1"/>
  <c r="L857" i="2" a="1"/>
  <c r="L857" i="2" s="1"/>
  <c r="L858" i="2" a="1"/>
  <c r="L858" i="2" s="1"/>
  <c r="L859" i="2" a="1"/>
  <c r="L859" i="2" s="1"/>
  <c r="L860" i="2" a="1"/>
  <c r="L860" i="2" s="1"/>
  <c r="L861" i="2" a="1"/>
  <c r="L861" i="2" s="1"/>
  <c r="L862" i="2" a="1"/>
  <c r="L862" i="2" s="1"/>
  <c r="L863" i="2" a="1"/>
  <c r="L863" i="2" s="1"/>
  <c r="L864" i="2" a="1"/>
  <c r="L864" i="2" s="1"/>
  <c r="L865" i="2" a="1"/>
  <c r="L865" i="2" s="1"/>
  <c r="L866" i="2" a="1"/>
  <c r="L866" i="2" s="1"/>
  <c r="L867" i="2" a="1"/>
  <c r="L867" i="2" s="1"/>
  <c r="L868" i="2" a="1"/>
  <c r="L868" i="2" s="1"/>
  <c r="L869" i="2" a="1"/>
  <c r="L869" i="2" s="1"/>
  <c r="L870" i="2" a="1"/>
  <c r="L870" i="2" s="1"/>
  <c r="L871" i="2" a="1"/>
  <c r="L871" i="2" s="1"/>
  <c r="L872" i="2" a="1"/>
  <c r="L872" i="2" s="1"/>
  <c r="L873" i="2" a="1"/>
  <c r="L873" i="2" s="1"/>
  <c r="L874" i="2" a="1"/>
  <c r="L874" i="2" s="1"/>
  <c r="L875" i="2" a="1"/>
  <c r="L875" i="2" s="1"/>
  <c r="L876" i="2" a="1"/>
  <c r="L876" i="2" s="1"/>
  <c r="L877" i="2" a="1"/>
  <c r="L877" i="2" s="1"/>
  <c r="L878" i="2" a="1"/>
  <c r="L878" i="2" s="1"/>
  <c r="L879" i="2" a="1"/>
  <c r="L879" i="2" s="1"/>
  <c r="L880" i="2" a="1"/>
  <c r="L880" i="2" s="1"/>
  <c r="L881" i="2" a="1"/>
  <c r="L881" i="2" s="1"/>
  <c r="L882" i="2" a="1"/>
  <c r="L882" i="2" s="1"/>
  <c r="L883" i="2" a="1"/>
  <c r="L883" i="2" s="1"/>
  <c r="L884" i="2" a="1"/>
  <c r="L884" i="2" s="1"/>
  <c r="L885" i="2" a="1"/>
  <c r="L885" i="2" s="1"/>
  <c r="L886" i="2" a="1"/>
  <c r="L886" i="2" s="1"/>
  <c r="L887" i="2" a="1"/>
  <c r="L887" i="2" s="1"/>
  <c r="L888" i="2" a="1"/>
  <c r="L888" i="2" s="1"/>
  <c r="L889" i="2" a="1"/>
  <c r="L889" i="2" s="1"/>
  <c r="L890" i="2" a="1"/>
  <c r="L890" i="2" s="1"/>
  <c r="L891" i="2" a="1"/>
  <c r="L891" i="2" s="1"/>
  <c r="L892" i="2" a="1"/>
  <c r="L892" i="2" s="1"/>
  <c r="L893" i="2" a="1"/>
  <c r="L893" i="2" s="1"/>
  <c r="L894" i="2" a="1"/>
  <c r="L894" i="2" s="1"/>
  <c r="L895" i="2" a="1"/>
  <c r="L895" i="2" s="1"/>
  <c r="L896" i="2" a="1"/>
  <c r="L896" i="2" s="1"/>
  <c r="L897" i="2" a="1"/>
  <c r="L897" i="2" s="1"/>
  <c r="L898" i="2" a="1"/>
  <c r="L898" i="2" s="1"/>
  <c r="L899" i="2" a="1"/>
  <c r="L899" i="2" s="1"/>
  <c r="L900" i="2" a="1"/>
  <c r="L900" i="2" s="1"/>
  <c r="L901" i="2" a="1"/>
  <c r="L901" i="2" s="1"/>
  <c r="L902" i="2" a="1"/>
  <c r="L902" i="2" s="1"/>
  <c r="L903" i="2" a="1"/>
  <c r="L903" i="2" s="1"/>
  <c r="L904" i="2" a="1"/>
  <c r="L904" i="2" s="1"/>
  <c r="L905" i="2" a="1"/>
  <c r="L905" i="2" s="1"/>
  <c r="L906" i="2" a="1"/>
  <c r="L906" i="2" s="1"/>
  <c r="L907" i="2" a="1"/>
  <c r="L907" i="2" s="1"/>
  <c r="L908" i="2" a="1"/>
  <c r="L908" i="2" s="1"/>
  <c r="L909" i="2" a="1"/>
  <c r="L909" i="2" s="1"/>
  <c r="L910" i="2" a="1"/>
  <c r="L910" i="2" s="1"/>
  <c r="L911" i="2" a="1"/>
  <c r="L911" i="2" s="1"/>
  <c r="L912" i="2" a="1"/>
  <c r="L912" i="2" s="1"/>
  <c r="L913" i="2" a="1"/>
  <c r="L913" i="2" s="1"/>
  <c r="L914" i="2" a="1"/>
  <c r="L914" i="2" s="1"/>
  <c r="L915" i="2" a="1"/>
  <c r="L915" i="2" s="1"/>
  <c r="L916" i="2" a="1"/>
  <c r="L916" i="2" s="1"/>
  <c r="L917" i="2" a="1"/>
  <c r="L917" i="2" s="1"/>
  <c r="L918" i="2" a="1"/>
  <c r="L918" i="2" s="1"/>
  <c r="L919" i="2" a="1"/>
  <c r="L919" i="2" s="1"/>
  <c r="L920" i="2" a="1"/>
  <c r="L920" i="2" s="1"/>
  <c r="L921" i="2" a="1"/>
  <c r="L921" i="2" s="1"/>
  <c r="L922" i="2" a="1"/>
  <c r="L922" i="2" s="1"/>
  <c r="L923" i="2" a="1"/>
  <c r="L923" i="2" s="1"/>
  <c r="L924" i="2" a="1"/>
  <c r="L924" i="2" s="1"/>
  <c r="L925" i="2" a="1"/>
  <c r="L925" i="2" s="1"/>
  <c r="L926" i="2" a="1"/>
  <c r="L926" i="2" s="1"/>
  <c r="L927" i="2" a="1"/>
  <c r="L927" i="2" s="1"/>
  <c r="L928" i="2" a="1"/>
  <c r="L928" i="2" s="1"/>
  <c r="L929" i="2" a="1"/>
  <c r="L929" i="2" s="1"/>
  <c r="L930" i="2" a="1"/>
  <c r="L930" i="2" s="1"/>
  <c r="L931" i="2" a="1"/>
  <c r="L931" i="2" s="1"/>
  <c r="L932" i="2" a="1"/>
  <c r="L932" i="2" s="1"/>
  <c r="L933" i="2" a="1"/>
  <c r="L933" i="2" s="1"/>
  <c r="L934" i="2" a="1"/>
  <c r="L934" i="2" s="1"/>
  <c r="L935" i="2" a="1"/>
  <c r="L935" i="2" s="1"/>
  <c r="L936" i="2" a="1"/>
  <c r="L936" i="2" s="1"/>
  <c r="L937" i="2" a="1"/>
  <c r="L937" i="2" s="1"/>
  <c r="L938" i="2" a="1"/>
  <c r="L938" i="2" s="1"/>
  <c r="L939" i="2" a="1"/>
  <c r="L939" i="2" s="1"/>
  <c r="L940" i="2" a="1"/>
  <c r="L940" i="2" s="1"/>
  <c r="L941" i="2" a="1"/>
  <c r="L941" i="2" s="1"/>
  <c r="L942" i="2" a="1"/>
  <c r="L942" i="2" s="1"/>
  <c r="L943" i="2" a="1"/>
  <c r="L943" i="2" s="1"/>
  <c r="L944" i="2" a="1"/>
  <c r="L944" i="2" s="1"/>
  <c r="L945" i="2" a="1"/>
  <c r="L945" i="2" s="1"/>
  <c r="L946" i="2" a="1"/>
  <c r="L946" i="2" s="1"/>
  <c r="L947" i="2" a="1"/>
  <c r="L947" i="2" s="1"/>
  <c r="L948" i="2" a="1"/>
  <c r="L948" i="2" s="1"/>
  <c r="L949" i="2" a="1"/>
  <c r="L949" i="2" s="1"/>
  <c r="L950" i="2" a="1"/>
  <c r="L950" i="2" s="1"/>
  <c r="L951" i="2" a="1"/>
  <c r="L951" i="2" s="1"/>
  <c r="L952" i="2" a="1"/>
  <c r="L952" i="2" s="1"/>
  <c r="L953" i="2" a="1"/>
  <c r="L953" i="2" s="1"/>
  <c r="L954" i="2" a="1"/>
  <c r="L954" i="2" s="1"/>
  <c r="L955" i="2" a="1"/>
  <c r="L955" i="2" s="1"/>
  <c r="L956" i="2" a="1"/>
  <c r="L956" i="2" s="1"/>
  <c r="L957" i="2" a="1"/>
  <c r="L957" i="2" s="1"/>
  <c r="L958" i="2" a="1"/>
  <c r="L958" i="2" s="1"/>
  <c r="L959" i="2" a="1"/>
  <c r="L959" i="2" s="1"/>
  <c r="L960" i="2" a="1"/>
  <c r="L960" i="2" s="1"/>
  <c r="L961" i="2" a="1"/>
  <c r="L961" i="2" s="1"/>
  <c r="L962" i="2" a="1"/>
  <c r="L962" i="2" s="1"/>
  <c r="L963" i="2" a="1"/>
  <c r="L963" i="2" s="1"/>
  <c r="L964" i="2" a="1"/>
  <c r="L964" i="2" s="1"/>
  <c r="L965" i="2" a="1"/>
  <c r="L965" i="2" s="1"/>
  <c r="L966" i="2" a="1"/>
  <c r="L966" i="2" s="1"/>
  <c r="L967" i="2" a="1"/>
  <c r="L967" i="2" s="1"/>
  <c r="L968" i="2" a="1"/>
  <c r="L968" i="2" s="1"/>
  <c r="L969" i="2" a="1"/>
  <c r="L969" i="2" s="1"/>
  <c r="L970" i="2" a="1"/>
  <c r="L970" i="2" s="1"/>
  <c r="L971" i="2" a="1"/>
  <c r="L971" i="2" s="1"/>
  <c r="L972" i="2" a="1"/>
  <c r="L972" i="2" s="1"/>
  <c r="L973" i="2" a="1"/>
  <c r="L973" i="2" s="1"/>
  <c r="L974" i="2" a="1"/>
  <c r="L974" i="2" s="1"/>
  <c r="L975" i="2" a="1"/>
  <c r="L975" i="2" s="1"/>
  <c r="L976" i="2" a="1"/>
  <c r="L976" i="2" s="1"/>
  <c r="L977" i="2" a="1"/>
  <c r="L977" i="2" s="1"/>
  <c r="L978" i="2" a="1"/>
  <c r="L978" i="2" s="1"/>
  <c r="L979" i="2" a="1"/>
  <c r="L979" i="2" s="1"/>
  <c r="L980" i="2" a="1"/>
  <c r="L980" i="2" s="1"/>
  <c r="L981" i="2" a="1"/>
  <c r="L981" i="2" s="1"/>
  <c r="L982" i="2" a="1"/>
  <c r="L982" i="2" s="1"/>
  <c r="L983" i="2" a="1"/>
  <c r="L983" i="2" s="1"/>
  <c r="L984" i="2" a="1"/>
  <c r="L984" i="2" s="1"/>
  <c r="L985" i="2" a="1"/>
  <c r="L985" i="2" s="1"/>
  <c r="L986" i="2" a="1"/>
  <c r="L986" i="2" s="1"/>
  <c r="L987" i="2" a="1"/>
  <c r="L987" i="2" s="1"/>
  <c r="L988" i="2" a="1"/>
  <c r="L988" i="2" s="1"/>
  <c r="L989" i="2" a="1"/>
  <c r="L989" i="2" s="1"/>
  <c r="L990" i="2" a="1"/>
  <c r="L990" i="2" s="1"/>
  <c r="L991" i="2" a="1"/>
  <c r="L991" i="2" s="1"/>
  <c r="L992" i="2" a="1"/>
  <c r="L992" i="2" s="1"/>
  <c r="L993" i="2" a="1"/>
  <c r="L993" i="2" s="1"/>
  <c r="L994" i="2" a="1"/>
  <c r="L994" i="2" s="1"/>
  <c r="L995" i="2" a="1"/>
  <c r="L995" i="2" s="1"/>
  <c r="L996" i="2" a="1"/>
  <c r="L996" i="2" s="1"/>
  <c r="L997" i="2" a="1"/>
  <c r="L997" i="2" s="1"/>
  <c r="L998" i="2" a="1"/>
  <c r="L998" i="2" s="1"/>
  <c r="L999" i="2" a="1"/>
  <c r="L999" i="2" s="1"/>
  <c r="L1000" i="2" a="1"/>
  <c r="L1000" i="2" s="1"/>
  <c r="L1001" i="2" a="1"/>
  <c r="L1001" i="2" s="1"/>
  <c r="L1002" i="2" a="1"/>
  <c r="L1002" i="2" s="1"/>
  <c r="L1003" i="2" a="1"/>
  <c r="L1003" i="2" s="1"/>
  <c r="L1004" i="2" a="1"/>
  <c r="L1004" i="2" s="1"/>
  <c r="L1005" i="2" a="1"/>
  <c r="L1005" i="2" s="1"/>
  <c r="L1006" i="2" a="1"/>
  <c r="L1006" i="2" s="1"/>
  <c r="L1007" i="2" a="1"/>
  <c r="L1007" i="2" s="1"/>
  <c r="L1008" i="2" a="1"/>
  <c r="L1008" i="2" s="1"/>
  <c r="L1009" i="2" a="1"/>
  <c r="L1009" i="2" s="1"/>
  <c r="L1010" i="2" a="1"/>
  <c r="L1010" i="2" s="1"/>
  <c r="L1011" i="2" a="1"/>
  <c r="L1011" i="2" s="1"/>
  <c r="L1012" i="2" a="1"/>
  <c r="L1012" i="2" s="1"/>
  <c r="L1013" i="2" a="1"/>
  <c r="L1013" i="2" s="1"/>
  <c r="L1014" i="2" a="1"/>
  <c r="L1014" i="2" s="1"/>
  <c r="L1015" i="2" a="1"/>
  <c r="L1015" i="2" s="1"/>
  <c r="L1016" i="2" a="1"/>
  <c r="L1016" i="2" s="1"/>
  <c r="L1017" i="2" a="1"/>
  <c r="L1017" i="2" s="1"/>
  <c r="L1018" i="2" a="1"/>
  <c r="L1018" i="2" s="1"/>
  <c r="L1019" i="2" a="1"/>
  <c r="L1019" i="2" s="1"/>
  <c r="L1020" i="2" a="1"/>
  <c r="L1020" i="2" s="1"/>
  <c r="L1021" i="2" a="1"/>
  <c r="L1021" i="2" s="1"/>
  <c r="L1022" i="2" a="1"/>
  <c r="L1022" i="2" s="1"/>
  <c r="L1023" i="2" a="1"/>
  <c r="L1023" i="2" s="1"/>
  <c r="L1024" i="2" a="1"/>
  <c r="L1024" i="2" s="1"/>
  <c r="L1025" i="2" a="1"/>
  <c r="L1025" i="2" s="1"/>
  <c r="L1026" i="2" a="1"/>
  <c r="L1026" i="2" s="1"/>
  <c r="L1027" i="2" a="1"/>
  <c r="L1027" i="2" s="1"/>
  <c r="L1028" i="2" a="1"/>
  <c r="L1028" i="2" s="1"/>
  <c r="L1029" i="2" a="1"/>
  <c r="L1029" i="2" s="1"/>
  <c r="L1030" i="2" a="1"/>
  <c r="L1030" i="2" s="1"/>
  <c r="L1031" i="2" a="1"/>
  <c r="L1031" i="2" s="1"/>
  <c r="L1032" i="2" a="1"/>
  <c r="L1032" i="2" s="1"/>
  <c r="L1033" i="2" a="1"/>
  <c r="L1033" i="2" s="1"/>
  <c r="L1034" i="2" a="1"/>
  <c r="L1034" i="2" s="1"/>
  <c r="L1035" i="2" a="1"/>
  <c r="L1035" i="2" s="1"/>
  <c r="L1036" i="2" a="1"/>
  <c r="L1036" i="2" s="1"/>
  <c r="L1037" i="2" a="1"/>
  <c r="L1037" i="2" s="1"/>
  <c r="L1038" i="2" a="1"/>
  <c r="L1038" i="2" s="1"/>
  <c r="L1039" i="2" a="1"/>
  <c r="L1039" i="2" s="1"/>
  <c r="L1040" i="2" a="1"/>
  <c r="L1040" i="2" s="1"/>
  <c r="L1041" i="2" a="1"/>
  <c r="L1041" i="2" s="1"/>
  <c r="L1042" i="2" a="1"/>
  <c r="L1042" i="2" s="1"/>
  <c r="L1043" i="2" a="1"/>
  <c r="L1043" i="2" s="1"/>
  <c r="L1044" i="2" a="1"/>
  <c r="L1044" i="2" s="1"/>
  <c r="L1045" i="2" a="1"/>
  <c r="L1045" i="2" s="1"/>
  <c r="L1046" i="2" a="1"/>
  <c r="L1046" i="2" s="1"/>
  <c r="L1047" i="2" a="1"/>
  <c r="L1047" i="2" s="1"/>
  <c r="L1048" i="2" a="1"/>
  <c r="L1048" i="2" s="1"/>
  <c r="L1049" i="2" a="1"/>
  <c r="L1049" i="2" s="1"/>
  <c r="L1050" i="2" a="1"/>
  <c r="L1050" i="2" s="1"/>
  <c r="L1051" i="2" a="1"/>
  <c r="L1051" i="2" s="1"/>
  <c r="L1052" i="2" a="1"/>
  <c r="L1052" i="2" s="1"/>
  <c r="L1053" i="2" a="1"/>
  <c r="L1053" i="2" s="1"/>
  <c r="L1054" i="2" a="1"/>
  <c r="L1054" i="2" s="1"/>
  <c r="L1055" i="2" a="1"/>
  <c r="L1055" i="2" s="1"/>
  <c r="L1056" i="2" a="1"/>
  <c r="L1056" i="2" s="1"/>
  <c r="L1057" i="2" a="1"/>
  <c r="L1057" i="2" s="1"/>
  <c r="L1058" i="2" a="1"/>
  <c r="L1058" i="2" s="1"/>
  <c r="L1059" i="2" a="1"/>
  <c r="L1059" i="2" s="1"/>
  <c r="L1060" i="2" a="1"/>
  <c r="L1060" i="2" s="1"/>
  <c r="L1061" i="2" a="1"/>
  <c r="L1061" i="2" s="1"/>
  <c r="L1062" i="2" a="1"/>
  <c r="L1062" i="2" s="1"/>
  <c r="L1063" i="2" a="1"/>
  <c r="L1063" i="2" s="1"/>
  <c r="L1064" i="2" a="1"/>
  <c r="L1064" i="2" s="1"/>
  <c r="L1065" i="2" a="1"/>
  <c r="L1065" i="2" s="1"/>
  <c r="L1066" i="2" a="1"/>
  <c r="L1066" i="2" s="1"/>
  <c r="L1067" i="2" a="1"/>
  <c r="L1067" i="2" s="1"/>
  <c r="L1068" i="2" a="1"/>
  <c r="L1068" i="2" s="1"/>
  <c r="L1069" i="2" a="1"/>
  <c r="L1069" i="2" s="1"/>
  <c r="L1070" i="2" a="1"/>
  <c r="L1070" i="2" s="1"/>
  <c r="L1071" i="2" a="1"/>
  <c r="L1071" i="2" s="1"/>
  <c r="L1072" i="2" a="1"/>
  <c r="L1072" i="2" s="1"/>
  <c r="L1073" i="2" a="1"/>
  <c r="L1073" i="2" s="1"/>
  <c r="L1074" i="2" a="1"/>
  <c r="L1074" i="2" s="1"/>
  <c r="L1075" i="2" a="1"/>
  <c r="L1075" i="2" s="1"/>
  <c r="L1076" i="2" a="1"/>
  <c r="L1076" i="2" s="1"/>
  <c r="L1077" i="2" a="1"/>
  <c r="L1077" i="2" s="1"/>
  <c r="L1078" i="2" a="1"/>
  <c r="L1078" i="2" s="1"/>
  <c r="L1079" i="2" a="1"/>
  <c r="L1079" i="2" s="1"/>
  <c r="L1080" i="2" a="1"/>
  <c r="L1080" i="2" s="1"/>
  <c r="L1081" i="2" a="1"/>
  <c r="L1081" i="2" s="1"/>
  <c r="L1082" i="2" a="1"/>
  <c r="L1082" i="2" s="1"/>
  <c r="L1083" i="2" a="1"/>
  <c r="L1083" i="2" s="1"/>
  <c r="L1084" i="2" a="1"/>
  <c r="L1084" i="2" s="1"/>
  <c r="L1085" i="2" a="1"/>
  <c r="L1085" i="2" s="1"/>
  <c r="L1086" i="2" a="1"/>
  <c r="L1086" i="2" s="1"/>
  <c r="L1087" i="2" a="1"/>
  <c r="L1087" i="2" s="1"/>
  <c r="L1088" i="2" a="1"/>
  <c r="L1088" i="2" s="1"/>
  <c r="L1089" i="2" a="1"/>
  <c r="L1089" i="2" s="1"/>
  <c r="L1090" i="2" a="1"/>
  <c r="L1090" i="2" s="1"/>
  <c r="L1091" i="2" a="1"/>
  <c r="L1091" i="2" s="1"/>
  <c r="L1092" i="2" a="1"/>
  <c r="L1092" i="2" s="1"/>
  <c r="L1093" i="2" a="1"/>
  <c r="L1093" i="2" s="1"/>
  <c r="L1094" i="2" a="1"/>
  <c r="L1094" i="2" s="1"/>
  <c r="L1095" i="2" a="1"/>
  <c r="L1095" i="2" s="1"/>
  <c r="L1096" i="2" a="1"/>
  <c r="L1096" i="2" s="1"/>
  <c r="L1097" i="2" a="1"/>
  <c r="L1097" i="2" s="1"/>
  <c r="L1098" i="2" a="1"/>
  <c r="L1098" i="2" s="1"/>
  <c r="L1099" i="2" a="1"/>
  <c r="L1099" i="2" s="1"/>
  <c r="L1100" i="2" a="1"/>
  <c r="L1100" i="2" s="1"/>
  <c r="L1101" i="2" a="1"/>
  <c r="L1101" i="2" s="1"/>
  <c r="L1102" i="2" a="1"/>
  <c r="L1102" i="2" s="1"/>
  <c r="L1103" i="2" a="1"/>
  <c r="L1103" i="2" s="1"/>
  <c r="L1104" i="2" a="1"/>
  <c r="L1104" i="2" s="1"/>
  <c r="L1105" i="2" a="1"/>
  <c r="L1105" i="2" s="1"/>
  <c r="L1106" i="2" a="1"/>
  <c r="L1106" i="2" s="1"/>
  <c r="L1107" i="2" a="1"/>
  <c r="L1107" i="2" s="1"/>
  <c r="L1108" i="2" a="1"/>
  <c r="L1108" i="2" s="1"/>
  <c r="L1109" i="2" a="1"/>
  <c r="L1109" i="2" s="1"/>
  <c r="L1110" i="2" a="1"/>
  <c r="L1110" i="2" s="1"/>
  <c r="L1111" i="2" a="1"/>
  <c r="L1111" i="2" s="1"/>
  <c r="L1112" i="2" a="1"/>
  <c r="L1112" i="2" s="1"/>
  <c r="L1113" i="2" a="1"/>
  <c r="L1113" i="2" s="1"/>
  <c r="L1114" i="2" a="1"/>
  <c r="L1114" i="2" s="1"/>
  <c r="L1115" i="2" a="1"/>
  <c r="L1115" i="2" s="1"/>
  <c r="L1116" i="2" a="1"/>
  <c r="L1116" i="2" s="1"/>
  <c r="L1117" i="2" a="1"/>
  <c r="L1117" i="2" s="1"/>
  <c r="L1118" i="2" a="1"/>
  <c r="L1118" i="2" s="1"/>
  <c r="L1119" i="2" a="1"/>
  <c r="L1119" i="2" s="1"/>
  <c r="L1120" i="2" a="1"/>
  <c r="L1120" i="2" s="1"/>
  <c r="L1121" i="2" a="1"/>
  <c r="L1121" i="2" s="1"/>
  <c r="L1122" i="2" a="1"/>
  <c r="L1122" i="2" s="1"/>
  <c r="L1123" i="2" a="1"/>
  <c r="L1123" i="2" s="1"/>
  <c r="L1124" i="2" a="1"/>
  <c r="L1124" i="2" s="1"/>
  <c r="L1125" i="2" a="1"/>
  <c r="L1125" i="2" s="1"/>
  <c r="L1126" i="2" a="1"/>
  <c r="L1126" i="2" s="1"/>
  <c r="L1127" i="2" a="1"/>
  <c r="L1127" i="2" s="1"/>
  <c r="L1128" i="2" a="1"/>
  <c r="L1128" i="2" s="1"/>
  <c r="L1129" i="2" a="1"/>
  <c r="L1129" i="2" s="1"/>
  <c r="L1130" i="2" a="1"/>
  <c r="L1130" i="2" s="1"/>
  <c r="L1131" i="2" a="1"/>
  <c r="L1131" i="2" s="1"/>
  <c r="L1132" i="2" a="1"/>
  <c r="L1132" i="2" s="1"/>
  <c r="L1133" i="2" a="1"/>
  <c r="L1133" i="2" s="1"/>
  <c r="L1134" i="2" a="1"/>
  <c r="L1134" i="2" s="1"/>
  <c r="L1135" i="2" a="1"/>
  <c r="L1135" i="2" s="1"/>
  <c r="L1136" i="2" a="1"/>
  <c r="L1136" i="2" s="1"/>
  <c r="L1137" i="2" a="1"/>
  <c r="L1137" i="2" s="1"/>
  <c r="L1138" i="2" a="1"/>
  <c r="L1138" i="2" s="1"/>
  <c r="L1139" i="2" a="1"/>
  <c r="L1139" i="2" s="1"/>
  <c r="L1140" i="2" a="1"/>
  <c r="L1140" i="2" s="1"/>
  <c r="L1141" i="2" a="1"/>
  <c r="L1141" i="2" s="1"/>
  <c r="L1142" i="2" a="1"/>
  <c r="L1142" i="2" s="1"/>
  <c r="L1143" i="2" a="1"/>
  <c r="L1143" i="2" s="1"/>
  <c r="L1144" i="2" a="1"/>
  <c r="L1144" i="2" s="1"/>
  <c r="L1145" i="2" a="1"/>
  <c r="L1145" i="2" s="1"/>
  <c r="L1146" i="2" a="1"/>
  <c r="L1146" i="2" s="1"/>
  <c r="L1147" i="2" a="1"/>
  <c r="L1147" i="2" s="1"/>
  <c r="L1148" i="2" a="1"/>
  <c r="L1148" i="2" s="1"/>
  <c r="L1149" i="2" a="1"/>
  <c r="L1149" i="2" s="1"/>
  <c r="L1150" i="2" a="1"/>
  <c r="L1150" i="2" s="1"/>
  <c r="L1151" i="2" a="1"/>
  <c r="L1151" i="2" s="1"/>
  <c r="L1152" i="2" a="1"/>
  <c r="L1152" i="2" s="1"/>
  <c r="L1153" i="2" a="1"/>
  <c r="L1153" i="2" s="1"/>
  <c r="L1154" i="2" a="1"/>
  <c r="L1154" i="2" s="1"/>
  <c r="L1155" i="2" a="1"/>
  <c r="L1155" i="2" s="1"/>
  <c r="L1156" i="2" a="1"/>
  <c r="L1156" i="2" s="1"/>
  <c r="L1157" i="2" a="1"/>
  <c r="L1157" i="2" s="1"/>
  <c r="L1158" i="2" a="1"/>
  <c r="L1158" i="2" s="1"/>
  <c r="L1159" i="2" a="1"/>
  <c r="L1159" i="2" s="1"/>
  <c r="L1160" i="2" a="1"/>
  <c r="L1160" i="2" s="1"/>
  <c r="L1161" i="2" a="1"/>
  <c r="L1161" i="2" s="1"/>
  <c r="L1162" i="2" a="1"/>
  <c r="L1162" i="2" s="1"/>
  <c r="L1163" i="2" a="1"/>
  <c r="L1163" i="2" s="1"/>
  <c r="L1164" i="2" a="1"/>
  <c r="L1164" i="2" s="1"/>
  <c r="L1165" i="2" a="1"/>
  <c r="L1165" i="2" s="1"/>
  <c r="L1166" i="2" a="1"/>
  <c r="L1166" i="2" s="1"/>
  <c r="L1167" i="2" a="1"/>
  <c r="L1167" i="2" s="1"/>
  <c r="L1168" i="2" a="1"/>
  <c r="L1168" i="2" s="1"/>
  <c r="L1169" i="2" a="1"/>
  <c r="L1169" i="2" s="1"/>
  <c r="L1170" i="2" a="1"/>
  <c r="L1170" i="2" s="1"/>
  <c r="L1171" i="2" a="1"/>
  <c r="L1171" i="2" s="1"/>
  <c r="L1172" i="2" a="1"/>
  <c r="L1172" i="2" s="1"/>
  <c r="L1173" i="2" a="1"/>
  <c r="L1173" i="2" s="1"/>
  <c r="L1174" i="2" a="1"/>
  <c r="L1174" i="2" s="1"/>
  <c r="L1175" i="2" a="1"/>
  <c r="L1175" i="2" s="1"/>
  <c r="L1176" i="2" a="1"/>
  <c r="L1176" i="2" s="1"/>
  <c r="L1177" i="2" a="1"/>
  <c r="L1177" i="2" s="1"/>
  <c r="L1178" i="2" a="1"/>
  <c r="L1178" i="2" s="1"/>
  <c r="L1179" i="2" a="1"/>
  <c r="L1179" i="2" s="1"/>
  <c r="L1180" i="2" a="1"/>
  <c r="L1180" i="2" s="1"/>
  <c r="L1181" i="2" a="1"/>
  <c r="L1181" i="2" s="1"/>
  <c r="L1182" i="2" a="1"/>
  <c r="L1182" i="2" s="1"/>
  <c r="L1183" i="2" a="1"/>
  <c r="L1183" i="2" s="1"/>
  <c r="L1184" i="2" a="1"/>
  <c r="L1184" i="2" s="1"/>
  <c r="L1185" i="2" a="1"/>
  <c r="L1185" i="2" s="1"/>
  <c r="L1186" i="2" a="1"/>
  <c r="L1186" i="2" s="1"/>
  <c r="L1187" i="2" a="1"/>
  <c r="L1187" i="2" s="1"/>
  <c r="L1188" i="2" a="1"/>
  <c r="L1188" i="2" s="1"/>
  <c r="L1189" i="2" a="1"/>
  <c r="L1189" i="2" s="1"/>
  <c r="L1190" i="2" a="1"/>
  <c r="L1190" i="2" s="1"/>
  <c r="L1191" i="2" a="1"/>
  <c r="L1191" i="2" s="1"/>
  <c r="L1192" i="2" a="1"/>
  <c r="L1192" i="2" s="1"/>
  <c r="L1193" i="2" a="1"/>
  <c r="L1193" i="2" s="1"/>
  <c r="L1194" i="2" a="1"/>
  <c r="L1194" i="2" s="1"/>
  <c r="L1195" i="2" a="1"/>
  <c r="L1195" i="2" s="1"/>
  <c r="L1196" i="2" a="1"/>
  <c r="L1196" i="2" s="1"/>
  <c r="L1197" i="2" a="1"/>
  <c r="L1197" i="2" s="1"/>
  <c r="L1198" i="2" a="1"/>
  <c r="L1198" i="2" s="1"/>
  <c r="L1199" i="2" a="1"/>
  <c r="L1199" i="2" s="1"/>
  <c r="L1200" i="2" a="1"/>
  <c r="L1200" i="2" s="1"/>
  <c r="L1201" i="2" a="1"/>
  <c r="L1201" i="2" s="1"/>
  <c r="L1202" i="2" a="1"/>
  <c r="L1202" i="2" s="1"/>
  <c r="L1203" i="2" a="1"/>
  <c r="L1203" i="2" s="1"/>
  <c r="L1204" i="2" a="1"/>
  <c r="L1204" i="2" s="1"/>
  <c r="L1205" i="2" a="1"/>
  <c r="L1205" i="2" s="1"/>
  <c r="L1206" i="2" a="1"/>
  <c r="L1206" i="2" s="1"/>
  <c r="L1207" i="2" a="1"/>
  <c r="L1207" i="2" s="1"/>
  <c r="L1208" i="2" a="1"/>
  <c r="L1208" i="2" s="1"/>
  <c r="L1209" i="2" a="1"/>
  <c r="L1209" i="2" s="1"/>
  <c r="L1210" i="2" a="1"/>
  <c r="L1210" i="2" s="1"/>
  <c r="L1211" i="2" a="1"/>
  <c r="L1211" i="2" s="1"/>
  <c r="L1212" i="2" a="1"/>
  <c r="L1212" i="2" s="1"/>
  <c r="L1213" i="2" a="1"/>
  <c r="L1213" i="2" s="1"/>
  <c r="L1214" i="2" a="1"/>
  <c r="L1214" i="2" s="1"/>
  <c r="L1215" i="2" a="1"/>
  <c r="L1215" i="2" s="1"/>
  <c r="L1216" i="2" a="1"/>
  <c r="L1216" i="2" s="1"/>
  <c r="L1217" i="2" a="1"/>
  <c r="L1217" i="2" s="1"/>
  <c r="L1218" i="2" a="1"/>
  <c r="L1218" i="2" s="1"/>
  <c r="L1219" i="2" a="1"/>
  <c r="L1219" i="2" s="1"/>
  <c r="L1220" i="2" a="1"/>
  <c r="L1220" i="2" s="1"/>
  <c r="L1221" i="2" a="1"/>
  <c r="L1221" i="2" s="1"/>
  <c r="L1222" i="2" a="1"/>
  <c r="L1222" i="2" s="1"/>
  <c r="L1223" i="2" a="1"/>
  <c r="L1223" i="2" s="1"/>
  <c r="L1224" i="2" a="1"/>
  <c r="L1224" i="2" s="1"/>
  <c r="L1225" i="2" a="1"/>
  <c r="L1225" i="2" s="1"/>
  <c r="L1226" i="2" a="1"/>
  <c r="L1226" i="2" s="1"/>
  <c r="L1227" i="2" a="1"/>
  <c r="L1227" i="2" s="1"/>
  <c r="L1228" i="2" a="1"/>
  <c r="L1228" i="2" s="1"/>
  <c r="L1229" i="2" a="1"/>
  <c r="L1229" i="2" s="1"/>
  <c r="L1230" i="2" a="1"/>
  <c r="L1230" i="2" s="1"/>
  <c r="L1231" i="2" a="1"/>
  <c r="L1231" i="2" s="1"/>
  <c r="L1232" i="2" a="1"/>
  <c r="L1232" i="2" s="1"/>
  <c r="L1233" i="2" a="1"/>
  <c r="L1233" i="2" s="1"/>
  <c r="L1234" i="2" a="1"/>
  <c r="L1234" i="2" s="1"/>
  <c r="L1235" i="2" a="1"/>
  <c r="L1235" i="2" s="1"/>
  <c r="L1236" i="2" a="1"/>
  <c r="L1236" i="2" s="1"/>
  <c r="L1237" i="2" a="1"/>
  <c r="L1237" i="2" s="1"/>
  <c r="L1238" i="2" a="1"/>
  <c r="L1238" i="2" s="1"/>
  <c r="L1239" i="2" a="1"/>
  <c r="L1239" i="2" s="1"/>
  <c r="L1240" i="2" a="1"/>
  <c r="L1240" i="2" s="1"/>
  <c r="L1241" i="2" a="1"/>
  <c r="L1241" i="2" s="1"/>
  <c r="L1242" i="2" a="1"/>
  <c r="L1242" i="2" s="1"/>
  <c r="L1243" i="2" a="1"/>
  <c r="L1243" i="2" s="1"/>
  <c r="L1244" i="2" a="1"/>
  <c r="L1244" i="2" s="1"/>
  <c r="L1245" i="2" a="1"/>
  <c r="L1245" i="2" s="1"/>
  <c r="L1246" i="2" a="1"/>
  <c r="L1246" i="2" s="1"/>
  <c r="L1247" i="2" a="1"/>
  <c r="L1247" i="2" s="1"/>
  <c r="L1248" i="2" a="1"/>
  <c r="L1248" i="2" s="1"/>
  <c r="L1249" i="2" a="1"/>
  <c r="L1249" i="2" s="1"/>
  <c r="L1250" i="2" a="1"/>
  <c r="L1250" i="2" s="1"/>
  <c r="L1251" i="2" a="1"/>
  <c r="L1251" i="2" s="1"/>
  <c r="L1252" i="2" a="1"/>
  <c r="L1252" i="2" s="1"/>
  <c r="L1253" i="2" a="1"/>
  <c r="L1253" i="2" s="1"/>
  <c r="L1254" i="2" a="1"/>
  <c r="L1254" i="2" s="1"/>
  <c r="L1255" i="2" a="1"/>
  <c r="L1255" i="2" s="1"/>
  <c r="L1256" i="2" a="1"/>
  <c r="L1256" i="2" s="1"/>
  <c r="L1257" i="2" a="1"/>
  <c r="L1257" i="2" s="1"/>
  <c r="L1258" i="2" a="1"/>
  <c r="L1258" i="2" s="1"/>
  <c r="L1259" i="2" a="1"/>
  <c r="L1259" i="2" s="1"/>
  <c r="L1260" i="2" a="1"/>
  <c r="L1260" i="2" s="1"/>
  <c r="L1261" i="2" a="1"/>
  <c r="L1261" i="2" s="1"/>
  <c r="L1262" i="2" a="1"/>
  <c r="L1262" i="2" s="1"/>
  <c r="L1263" i="2" a="1"/>
  <c r="L1263" i="2" s="1"/>
  <c r="L1264" i="2" a="1"/>
  <c r="L1264" i="2" s="1"/>
  <c r="L1265" i="2" a="1"/>
  <c r="L1265" i="2" s="1"/>
  <c r="L1266" i="2" a="1"/>
  <c r="L1266" i="2" s="1"/>
  <c r="L1267" i="2" a="1"/>
  <c r="L1267" i="2" s="1"/>
  <c r="L1268" i="2" a="1"/>
  <c r="L1268" i="2" s="1"/>
  <c r="L1269" i="2" a="1"/>
  <c r="L1269" i="2" s="1"/>
  <c r="L1270" i="2" a="1"/>
  <c r="L1270" i="2" s="1"/>
  <c r="L1271" i="2" a="1"/>
  <c r="L1271" i="2" s="1"/>
  <c r="L1272" i="2" a="1"/>
  <c r="L1272" i="2" s="1"/>
  <c r="L1273" i="2" a="1"/>
  <c r="L1273" i="2" s="1"/>
  <c r="L1274" i="2" a="1"/>
  <c r="L1274" i="2" s="1"/>
  <c r="L1275" i="2" a="1"/>
  <c r="L1275" i="2" s="1"/>
  <c r="L1276" i="2" a="1"/>
  <c r="L1276" i="2" s="1"/>
  <c r="L1277" i="2" a="1"/>
  <c r="L1277" i="2" s="1"/>
  <c r="L1278" i="2" a="1"/>
  <c r="L1278" i="2" s="1"/>
  <c r="L1279" i="2" a="1"/>
  <c r="L1279" i="2" s="1"/>
  <c r="L1280" i="2" a="1"/>
  <c r="L1280" i="2" s="1"/>
  <c r="L1281" i="2" a="1"/>
  <c r="L1281" i="2" s="1"/>
  <c r="L1282" i="2" a="1"/>
  <c r="L1282" i="2" s="1"/>
  <c r="L1283" i="2" a="1"/>
  <c r="L1283" i="2" s="1"/>
  <c r="L1284" i="2" a="1"/>
  <c r="L1284" i="2" s="1"/>
  <c r="L1285" i="2" a="1"/>
  <c r="L1285" i="2" s="1"/>
  <c r="L1286" i="2" a="1"/>
  <c r="L1286" i="2" s="1"/>
  <c r="L1287" i="2" a="1"/>
  <c r="L1287" i="2" s="1"/>
  <c r="L1288" i="2" a="1"/>
  <c r="L1288" i="2" s="1"/>
  <c r="L1289" i="2" a="1"/>
  <c r="L1289" i="2" s="1"/>
  <c r="L1290" i="2" a="1"/>
  <c r="L1290" i="2" s="1"/>
  <c r="L1291" i="2" a="1"/>
  <c r="L1291" i="2" s="1"/>
  <c r="L1292" i="2" a="1"/>
  <c r="L1292" i="2" s="1"/>
  <c r="L1293" i="2" a="1"/>
  <c r="L1293" i="2" s="1"/>
  <c r="L1294" i="2" a="1"/>
  <c r="L1294" i="2" s="1"/>
  <c r="L1295" i="2" a="1"/>
  <c r="L1295" i="2" s="1"/>
  <c r="L1296" i="2" a="1"/>
  <c r="L1296" i="2" s="1"/>
  <c r="L1297" i="2" a="1"/>
  <c r="L1297" i="2" s="1"/>
  <c r="L1298" i="2" a="1"/>
  <c r="L1298" i="2" s="1"/>
  <c r="L1299" i="2" a="1"/>
  <c r="L1299" i="2" s="1"/>
  <c r="L1300" i="2" a="1"/>
  <c r="L1300" i="2" s="1"/>
  <c r="L1301" i="2" a="1"/>
  <c r="L1301" i="2" s="1"/>
  <c r="L1302" i="2" a="1"/>
  <c r="L1302" i="2" s="1"/>
  <c r="L1303" i="2" a="1"/>
  <c r="L1303" i="2" s="1"/>
  <c r="L1304" i="2" a="1"/>
  <c r="L1304" i="2" s="1"/>
  <c r="L1305" i="2" a="1"/>
  <c r="L1305" i="2" s="1"/>
  <c r="L1306" i="2" a="1"/>
  <c r="L1306" i="2" s="1"/>
  <c r="L1307" i="2" a="1"/>
  <c r="L1307" i="2" s="1"/>
  <c r="L1308" i="2" a="1"/>
  <c r="L1308" i="2" s="1"/>
  <c r="L1309" i="2" a="1"/>
  <c r="L1309" i="2" s="1"/>
  <c r="L1310" i="2" a="1"/>
  <c r="L1310" i="2" s="1"/>
  <c r="L1311" i="2" a="1"/>
  <c r="L1311" i="2" s="1"/>
  <c r="L1312" i="2" a="1"/>
  <c r="L1312" i="2" s="1"/>
  <c r="L1313" i="2" a="1"/>
  <c r="L1313" i="2" s="1"/>
  <c r="L1314" i="2" a="1"/>
  <c r="L1314" i="2" s="1"/>
  <c r="L1315" i="2" a="1"/>
  <c r="L1315" i="2" s="1"/>
  <c r="L1316" i="2" a="1"/>
  <c r="L1316" i="2" s="1"/>
  <c r="L1317" i="2" a="1"/>
  <c r="L1317" i="2" s="1"/>
  <c r="L1318" i="2" a="1"/>
  <c r="L1318" i="2" s="1"/>
  <c r="L1319" i="2" a="1"/>
  <c r="L1319" i="2" s="1"/>
  <c r="L1320" i="2" a="1"/>
  <c r="L1320" i="2" s="1"/>
  <c r="L1321" i="2" a="1"/>
  <c r="L1321" i="2" s="1"/>
  <c r="L1322" i="2" a="1"/>
  <c r="L1322" i="2" s="1"/>
  <c r="L1323" i="2" a="1"/>
  <c r="L1323" i="2" s="1"/>
  <c r="L1324" i="2" a="1"/>
  <c r="L1324" i="2" s="1"/>
  <c r="L1325" i="2" a="1"/>
  <c r="L1325" i="2" s="1"/>
  <c r="L1326" i="2" a="1"/>
  <c r="L1326" i="2" s="1"/>
  <c r="L1327" i="2" a="1"/>
  <c r="L1327" i="2" s="1"/>
  <c r="L1328" i="2" a="1"/>
  <c r="L1328" i="2" s="1"/>
  <c r="L1329" i="2" a="1"/>
  <c r="L1329" i="2" s="1"/>
  <c r="L1330" i="2" a="1"/>
  <c r="L1330" i="2" s="1"/>
  <c r="L1331" i="2" a="1"/>
  <c r="L1331" i="2" s="1"/>
  <c r="L1332" i="2" a="1"/>
  <c r="L1332" i="2" s="1"/>
  <c r="L1333" i="2" a="1"/>
  <c r="L1333" i="2" s="1"/>
  <c r="L1334" i="2" a="1"/>
  <c r="L1334" i="2" s="1"/>
  <c r="L1335" i="2" a="1"/>
  <c r="L1335" i="2" s="1"/>
  <c r="L1336" i="2" a="1"/>
  <c r="L1336" i="2" s="1"/>
  <c r="L1337" i="2" a="1"/>
  <c r="L1337" i="2" s="1"/>
  <c r="L1338" i="2" a="1"/>
  <c r="L1338" i="2" s="1"/>
  <c r="L1339" i="2" a="1"/>
  <c r="L1339" i="2" s="1"/>
  <c r="L1340" i="2" a="1"/>
  <c r="L1340" i="2" s="1"/>
  <c r="L1341" i="2" a="1"/>
  <c r="L1341" i="2" s="1"/>
  <c r="L1342" i="2" a="1"/>
  <c r="L1342" i="2" s="1"/>
  <c r="L1343" i="2" a="1"/>
  <c r="L1343" i="2" s="1"/>
  <c r="L1344" i="2" a="1"/>
  <c r="L1344" i="2" s="1"/>
  <c r="L1345" i="2" a="1"/>
  <c r="L1345" i="2" s="1"/>
  <c r="L1346" i="2" a="1"/>
  <c r="L1346" i="2" s="1"/>
  <c r="L1347" i="2" a="1"/>
  <c r="L1347" i="2" s="1"/>
  <c r="L1348" i="2" a="1"/>
  <c r="L1348" i="2" s="1"/>
  <c r="L1349" i="2" a="1"/>
  <c r="L1349" i="2" s="1"/>
  <c r="L1350" i="2" a="1"/>
  <c r="L1350" i="2" s="1"/>
  <c r="L1351" i="2" a="1"/>
  <c r="L1351" i="2" s="1"/>
  <c r="L1352" i="2" a="1"/>
  <c r="L1352" i="2" s="1"/>
  <c r="L1353" i="2" a="1"/>
  <c r="L1353" i="2" s="1"/>
  <c r="L1354" i="2" a="1"/>
  <c r="L1354" i="2" s="1"/>
  <c r="L1355" i="2" a="1"/>
  <c r="L1355" i="2" s="1"/>
  <c r="L1356" i="2" a="1"/>
  <c r="L1356" i="2" s="1"/>
  <c r="L1357" i="2" a="1"/>
  <c r="L1357" i="2" s="1"/>
  <c r="L1358" i="2" a="1"/>
  <c r="L1358" i="2" s="1"/>
  <c r="L1359" i="2" a="1"/>
  <c r="L1359" i="2" s="1"/>
  <c r="L1360" i="2" a="1"/>
  <c r="L1360" i="2" s="1"/>
  <c r="L1361" i="2" a="1"/>
  <c r="L1361" i="2" s="1"/>
  <c r="L1362" i="2" a="1"/>
  <c r="L1362" i="2" s="1"/>
  <c r="L1363" i="2" a="1"/>
  <c r="L1363" i="2" s="1"/>
  <c r="L1364" i="2" a="1"/>
  <c r="L1364" i="2" s="1"/>
  <c r="L1365" i="2" a="1"/>
  <c r="L1365" i="2" s="1"/>
  <c r="L1366" i="2" a="1"/>
  <c r="L1366" i="2" s="1"/>
  <c r="L1367" i="2" a="1"/>
  <c r="L1367" i="2" s="1"/>
  <c r="L1368" i="2" a="1"/>
  <c r="L1368" i="2" s="1"/>
  <c r="L1369" i="2" a="1"/>
  <c r="L1369" i="2" s="1"/>
  <c r="L1370" i="2" a="1"/>
  <c r="L1370" i="2" s="1"/>
  <c r="L1371" i="2" a="1"/>
  <c r="L1371" i="2" s="1"/>
  <c r="L1372" i="2" a="1"/>
  <c r="L1372" i="2" s="1"/>
  <c r="L1373" i="2" a="1"/>
  <c r="L1373" i="2" s="1"/>
  <c r="L1374" i="2" a="1"/>
  <c r="L1374" i="2" s="1"/>
  <c r="L1375" i="2" a="1"/>
  <c r="L1375" i="2" s="1"/>
  <c r="L1376" i="2" a="1"/>
  <c r="L1376" i="2" s="1"/>
  <c r="L1377" i="2" a="1"/>
  <c r="L1377" i="2" s="1"/>
  <c r="L1378" i="2" a="1"/>
  <c r="L1378" i="2" s="1"/>
  <c r="L1379" i="2" a="1"/>
  <c r="L1379" i="2" s="1"/>
  <c r="L1380" i="2" a="1"/>
  <c r="L1380" i="2" s="1"/>
  <c r="L1381" i="2" a="1"/>
  <c r="L1381" i="2" s="1"/>
  <c r="L1382" i="2" a="1"/>
  <c r="L1382" i="2" s="1"/>
  <c r="L1383" i="2" a="1"/>
  <c r="L1383" i="2" s="1"/>
  <c r="L1384" i="2" a="1"/>
  <c r="L1384" i="2" s="1"/>
  <c r="L1385" i="2" a="1"/>
  <c r="L1385" i="2" s="1"/>
  <c r="L1386" i="2" a="1"/>
  <c r="L1386" i="2" s="1"/>
  <c r="L1387" i="2" a="1"/>
  <c r="L1387" i="2" s="1"/>
  <c r="L1388" i="2" a="1"/>
  <c r="L1388" i="2" s="1"/>
  <c r="L1389" i="2" a="1"/>
  <c r="L1389" i="2" s="1"/>
  <c r="L1390" i="2" a="1"/>
  <c r="L1390" i="2" s="1"/>
  <c r="L1391" i="2" a="1"/>
  <c r="L1391" i="2" s="1"/>
  <c r="L1392" i="2" a="1"/>
  <c r="L1392" i="2" s="1"/>
  <c r="L1393" i="2" a="1"/>
  <c r="L1393" i="2" s="1"/>
  <c r="L1394" i="2" a="1"/>
  <c r="L1394" i="2" s="1"/>
  <c r="L1395" i="2" a="1"/>
  <c r="L1395" i="2" s="1"/>
  <c r="L1396" i="2" a="1"/>
  <c r="L1396" i="2" s="1"/>
  <c r="L1397" i="2" a="1"/>
  <c r="L1397" i="2" s="1"/>
  <c r="L1398" i="2" a="1"/>
  <c r="L1398" i="2" s="1"/>
  <c r="L1399" i="2" a="1"/>
  <c r="L1399" i="2" s="1"/>
  <c r="L1400" i="2" a="1"/>
  <c r="L1400" i="2" s="1"/>
  <c r="L1401" i="2" a="1"/>
  <c r="L1401" i="2" s="1"/>
  <c r="L1402" i="2" a="1"/>
  <c r="L1402" i="2" s="1"/>
  <c r="L1403" i="2" a="1"/>
  <c r="L1403" i="2" s="1"/>
  <c r="L1404" i="2" a="1"/>
  <c r="L1404" i="2" s="1"/>
  <c r="L1405" i="2" a="1"/>
  <c r="L1405" i="2" s="1"/>
  <c r="L1406" i="2" a="1"/>
  <c r="L1406" i="2" s="1"/>
  <c r="L1407" i="2" a="1"/>
  <c r="L1407" i="2" s="1"/>
  <c r="L1408" i="2" a="1"/>
  <c r="L1408" i="2" s="1"/>
  <c r="L1409" i="2" a="1"/>
  <c r="L1409" i="2" s="1"/>
  <c r="L1410" i="2" a="1"/>
  <c r="L1410" i="2" s="1"/>
  <c r="L1411" i="2" a="1"/>
  <c r="L1411" i="2" s="1"/>
  <c r="L1412" i="2" a="1"/>
  <c r="L1412" i="2" s="1"/>
  <c r="L1413" i="2" a="1"/>
  <c r="L1413" i="2" s="1"/>
  <c r="L1414" i="2" a="1"/>
  <c r="L1414" i="2" s="1"/>
  <c r="L1415" i="2" a="1"/>
  <c r="L1415" i="2" s="1"/>
  <c r="L1416" i="2" a="1"/>
  <c r="L1416" i="2" s="1"/>
  <c r="L1417" i="2" a="1"/>
  <c r="L1417" i="2" s="1"/>
  <c r="L1418" i="2" a="1"/>
  <c r="L1418" i="2" s="1"/>
  <c r="L1419" i="2" a="1"/>
  <c r="L1419" i="2" s="1"/>
  <c r="L1420" i="2" a="1"/>
  <c r="L1420" i="2" s="1"/>
  <c r="L1421" i="2" a="1"/>
  <c r="L1421" i="2" s="1"/>
  <c r="L1422" i="2" a="1"/>
  <c r="L1422" i="2" s="1"/>
  <c r="L1423" i="2" a="1"/>
  <c r="L1423" i="2" s="1"/>
  <c r="L1424" i="2" a="1"/>
  <c r="L1424" i="2" s="1"/>
  <c r="L1425" i="2" a="1"/>
  <c r="L1425" i="2" s="1"/>
  <c r="L1426" i="2" a="1"/>
  <c r="L1426" i="2" s="1"/>
  <c r="L1427" i="2" a="1"/>
  <c r="L1427" i="2" s="1"/>
  <c r="L1428" i="2" a="1"/>
  <c r="L1428" i="2" s="1"/>
  <c r="L1429" i="2" a="1"/>
  <c r="L1429" i="2" s="1"/>
  <c r="L1430" i="2" a="1"/>
  <c r="L1430" i="2" s="1"/>
  <c r="L1431" i="2" a="1"/>
  <c r="L1431" i="2" s="1"/>
  <c r="L1432" i="2" a="1"/>
  <c r="L1432" i="2" s="1"/>
  <c r="L1433" i="2" a="1"/>
  <c r="L1433" i="2" s="1"/>
  <c r="L1434" i="2" a="1"/>
  <c r="L1434" i="2" s="1"/>
  <c r="L1435" i="2" a="1"/>
  <c r="L1435" i="2" s="1"/>
  <c r="L1436" i="2" a="1"/>
  <c r="L1436" i="2" s="1"/>
  <c r="L1437" i="2" a="1"/>
  <c r="L1437" i="2" s="1"/>
  <c r="L1438" i="2" a="1"/>
  <c r="L1438" i="2" s="1"/>
  <c r="L1439" i="2" a="1"/>
  <c r="L1439" i="2" s="1"/>
  <c r="L1440" i="2" a="1"/>
  <c r="L1440" i="2" s="1"/>
  <c r="L1441" i="2" a="1"/>
  <c r="L1441" i="2" s="1"/>
  <c r="L1442" i="2" a="1"/>
  <c r="L1442" i="2" s="1"/>
  <c r="L1443" i="2" a="1"/>
  <c r="L1443" i="2" s="1"/>
  <c r="L1444" i="2" a="1"/>
  <c r="L1444" i="2" s="1"/>
  <c r="L1445" i="2" a="1"/>
  <c r="L1445" i="2" s="1"/>
  <c r="L1446" i="2" a="1"/>
  <c r="L1446" i="2" s="1"/>
  <c r="L1447" i="2" a="1"/>
  <c r="L1447" i="2" s="1"/>
  <c r="L1448" i="2" a="1"/>
  <c r="L1448" i="2" s="1"/>
  <c r="L1449" i="2" a="1"/>
  <c r="L1449" i="2" s="1"/>
  <c r="L1450" i="2" a="1"/>
  <c r="L1450" i="2" s="1"/>
  <c r="L1451" i="2" a="1"/>
  <c r="L1451" i="2" s="1"/>
  <c r="L1452" i="2" a="1"/>
  <c r="L1452" i="2" s="1"/>
  <c r="L1453" i="2" a="1"/>
  <c r="L1453" i="2" s="1"/>
  <c r="L1454" i="2" a="1"/>
  <c r="L1454" i="2" s="1"/>
  <c r="L1455" i="2" a="1"/>
  <c r="L1455" i="2" s="1"/>
  <c r="L1456" i="2" a="1"/>
  <c r="L1456" i="2" s="1"/>
  <c r="L1457" i="2" a="1"/>
  <c r="L1457" i="2" s="1"/>
  <c r="L1458" i="2" a="1"/>
  <c r="L1458" i="2" s="1"/>
  <c r="L1459" i="2" a="1"/>
  <c r="L1459" i="2" s="1"/>
  <c r="L1460" i="2" a="1"/>
  <c r="L1460" i="2" s="1"/>
  <c r="L1461" i="2" a="1"/>
  <c r="L1461" i="2" s="1"/>
  <c r="L1462" i="2" a="1"/>
  <c r="L1462" i="2" s="1"/>
  <c r="L1463" i="2" a="1"/>
  <c r="L1463" i="2" s="1"/>
  <c r="L1464" i="2" a="1"/>
  <c r="L1464" i="2" s="1"/>
  <c r="L1465" i="2" a="1"/>
  <c r="L1465" i="2" s="1"/>
  <c r="L1466" i="2" a="1"/>
  <c r="L1466" i="2" s="1"/>
  <c r="L1467" i="2" a="1"/>
  <c r="L1467" i="2" s="1"/>
  <c r="L1468" i="2" a="1"/>
  <c r="L1468" i="2" s="1"/>
  <c r="L1469" i="2" a="1"/>
  <c r="L1469" i="2" s="1"/>
  <c r="L1470" i="2" a="1"/>
  <c r="L1470" i="2" s="1"/>
  <c r="L1471" i="2" a="1"/>
  <c r="L1471" i="2" s="1"/>
  <c r="L1472" i="2" a="1"/>
  <c r="L1472" i="2" s="1"/>
  <c r="L1473" i="2" a="1"/>
  <c r="L1473" i="2" s="1"/>
  <c r="L1474" i="2" a="1"/>
  <c r="L1474" i="2" s="1"/>
  <c r="L1475" i="2" a="1"/>
  <c r="L1475" i="2" s="1"/>
  <c r="L1476" i="2" a="1"/>
  <c r="L1476" i="2" s="1"/>
  <c r="L1477" i="2" a="1"/>
  <c r="L1477" i="2" s="1"/>
  <c r="L1478" i="2" a="1"/>
  <c r="L1478" i="2" s="1"/>
  <c r="L1479" i="2" a="1"/>
  <c r="L1479" i="2" s="1"/>
  <c r="L1480" i="2" a="1"/>
  <c r="L1480" i="2" s="1"/>
  <c r="L1481" i="2" a="1"/>
  <c r="L1481" i="2" s="1"/>
  <c r="L1482" i="2" a="1"/>
  <c r="L1482" i="2" s="1"/>
  <c r="L1483" i="2" a="1"/>
  <c r="L1483" i="2" s="1"/>
  <c r="L1484" i="2" a="1"/>
  <c r="L1484" i="2" s="1"/>
  <c r="L1485" i="2" a="1"/>
  <c r="L1485" i="2" s="1"/>
  <c r="L1486" i="2" a="1"/>
  <c r="L1486" i="2" s="1"/>
  <c r="L1487" i="2" a="1"/>
  <c r="L1487" i="2" s="1"/>
  <c r="L1488" i="2" a="1"/>
  <c r="L1488" i="2" s="1"/>
  <c r="L1489" i="2" a="1"/>
  <c r="L1489" i="2" s="1"/>
  <c r="L1490" i="2" a="1"/>
  <c r="L1490" i="2" s="1"/>
  <c r="L1491" i="2" a="1"/>
  <c r="L1491" i="2" s="1"/>
  <c r="L1492" i="2" a="1"/>
  <c r="L1492" i="2" s="1"/>
  <c r="L1493" i="2" a="1"/>
  <c r="L1493" i="2" s="1"/>
  <c r="L1494" i="2" a="1"/>
  <c r="L1494" i="2" s="1"/>
  <c r="L1495" i="2" a="1"/>
  <c r="L1495" i="2" s="1"/>
  <c r="L1496" i="2" a="1"/>
  <c r="L1496" i="2" s="1"/>
  <c r="L1497" i="2" a="1"/>
  <c r="L1497" i="2" s="1"/>
  <c r="L1498" i="2" a="1"/>
  <c r="L1498" i="2" s="1"/>
  <c r="L1499" i="2" a="1"/>
  <c r="L1499" i="2" s="1"/>
  <c r="L1500" i="2" a="1"/>
  <c r="L1500" i="2" s="1"/>
  <c r="L1501" i="2" a="1"/>
  <c r="L1501" i="2" s="1"/>
  <c r="L1502" i="2" a="1"/>
  <c r="L1502" i="2" s="1"/>
  <c r="L1503" i="2" a="1"/>
  <c r="L1503" i="2" s="1"/>
  <c r="L1504" i="2" a="1"/>
  <c r="L1504" i="2" s="1"/>
  <c r="L1505" i="2" a="1"/>
  <c r="L1505" i="2" s="1"/>
  <c r="L1506" i="2" a="1"/>
  <c r="L1506" i="2" s="1"/>
  <c r="L1507" i="2" a="1"/>
  <c r="L1507" i="2" s="1"/>
  <c r="L1508" i="2" a="1"/>
  <c r="L1508" i="2" s="1"/>
  <c r="L1509" i="2" a="1"/>
  <c r="L1509" i="2" s="1"/>
  <c r="L1510" i="2" a="1"/>
  <c r="L1510" i="2" s="1"/>
  <c r="L1511" i="2" a="1"/>
  <c r="L1511" i="2" s="1"/>
  <c r="L1512" i="2" a="1"/>
  <c r="L1512" i="2" s="1"/>
  <c r="L1513" i="2" a="1"/>
  <c r="L1513" i="2" s="1"/>
  <c r="L1514" i="2" a="1"/>
  <c r="L1514" i="2" s="1"/>
  <c r="L1515" i="2" a="1"/>
  <c r="L1515" i="2" s="1"/>
  <c r="L1516" i="2" a="1"/>
  <c r="L1516" i="2" s="1"/>
  <c r="L1517" i="2" a="1"/>
  <c r="L1517" i="2" s="1"/>
  <c r="L1518" i="2" a="1"/>
  <c r="L1518" i="2" s="1"/>
  <c r="L1519" i="2" a="1"/>
  <c r="L1519" i="2" s="1"/>
  <c r="L1520" i="2" a="1"/>
  <c r="L1520" i="2" s="1"/>
  <c r="L1521" i="2" a="1"/>
  <c r="L1521" i="2" s="1"/>
  <c r="L1522" i="2" a="1"/>
  <c r="L1522" i="2" s="1"/>
  <c r="L1523" i="2" a="1"/>
  <c r="L1523" i="2" s="1"/>
  <c r="L1524" i="2" a="1"/>
  <c r="L1524" i="2" s="1"/>
  <c r="L1525" i="2" a="1"/>
  <c r="L1525" i="2" s="1"/>
  <c r="L1526" i="2" a="1"/>
  <c r="L1526" i="2" s="1"/>
  <c r="L1527" i="2" a="1"/>
  <c r="L1527" i="2" s="1"/>
  <c r="L1528" i="2" a="1"/>
  <c r="L1528" i="2" s="1"/>
  <c r="L1529" i="2" a="1"/>
  <c r="L1529" i="2" s="1"/>
  <c r="L1530" i="2" a="1"/>
  <c r="L1530" i="2" s="1"/>
  <c r="L1531" i="2" a="1"/>
  <c r="L1531" i="2" s="1"/>
  <c r="L1532" i="2" a="1"/>
  <c r="L1532" i="2" s="1"/>
  <c r="L1533" i="2" a="1"/>
  <c r="L1533" i="2" s="1"/>
  <c r="L1534" i="2" a="1"/>
  <c r="L1534" i="2" s="1"/>
  <c r="L1535" i="2" a="1"/>
  <c r="L1535" i="2" s="1"/>
  <c r="L1536" i="2" a="1"/>
  <c r="L1536" i="2" s="1"/>
  <c r="L1537" i="2" a="1"/>
  <c r="L1537" i="2" s="1"/>
  <c r="L1538" i="2" a="1"/>
  <c r="L1538" i="2" s="1"/>
  <c r="L1539" i="2" a="1"/>
  <c r="L1539" i="2" s="1"/>
  <c r="L1540" i="2" a="1"/>
  <c r="L1540" i="2" s="1"/>
  <c r="L1541" i="2" a="1"/>
  <c r="L1541" i="2" s="1"/>
  <c r="L1542" i="2" a="1"/>
  <c r="L1542" i="2" s="1"/>
  <c r="L1543" i="2" a="1"/>
  <c r="L1543" i="2" s="1"/>
  <c r="L1544" i="2" a="1"/>
  <c r="L1544" i="2" s="1"/>
  <c r="L1545" i="2" a="1"/>
  <c r="L1545" i="2" s="1"/>
  <c r="L1546" i="2" a="1"/>
  <c r="L1546" i="2" s="1"/>
  <c r="L1547" i="2" a="1"/>
  <c r="L1547" i="2" s="1"/>
  <c r="L1548" i="2" a="1"/>
  <c r="L1548" i="2" s="1"/>
  <c r="L1549" i="2" a="1"/>
  <c r="L1549" i="2" s="1"/>
  <c r="L1550" i="2" a="1"/>
  <c r="L1550" i="2" s="1"/>
  <c r="L1551" i="2" a="1"/>
  <c r="L1551" i="2" s="1"/>
  <c r="L1552" i="2" a="1"/>
  <c r="L1552" i="2" s="1"/>
  <c r="L1553" i="2" a="1"/>
  <c r="L1553" i="2" s="1"/>
  <c r="L1554" i="2" a="1"/>
  <c r="L1554" i="2" s="1"/>
  <c r="L1555" i="2" a="1"/>
  <c r="L1555" i="2" s="1"/>
  <c r="L1556" i="2" a="1"/>
  <c r="L1556" i="2" s="1"/>
  <c r="L1557" i="2" a="1"/>
  <c r="L1557" i="2" s="1"/>
  <c r="L1558" i="2" a="1"/>
  <c r="L1558" i="2" s="1"/>
  <c r="L1559" i="2" a="1"/>
  <c r="L1559" i="2" s="1"/>
  <c r="L1560" i="2" a="1"/>
  <c r="L1560" i="2" s="1"/>
  <c r="L1561" i="2" a="1"/>
  <c r="L1561" i="2" s="1"/>
  <c r="L1562" i="2" a="1"/>
  <c r="L1562" i="2" s="1"/>
  <c r="L1563" i="2" a="1"/>
  <c r="L1563" i="2" s="1"/>
  <c r="L1564" i="2" a="1"/>
  <c r="L1564" i="2" s="1"/>
  <c r="L1565" i="2" a="1"/>
  <c r="L1565" i="2" s="1"/>
  <c r="L1566" i="2" a="1"/>
  <c r="L1566" i="2" s="1"/>
  <c r="L1567" i="2" a="1"/>
  <c r="L1567" i="2" s="1"/>
  <c r="L1568" i="2" a="1"/>
  <c r="L1568" i="2" s="1"/>
  <c r="L1569" i="2" a="1"/>
  <c r="L1569" i="2" s="1"/>
  <c r="L1570" i="2" a="1"/>
  <c r="L1570" i="2" s="1"/>
  <c r="L1571" i="2" a="1"/>
  <c r="L1571" i="2" s="1"/>
  <c r="L1572" i="2" a="1"/>
  <c r="L1572" i="2" s="1"/>
  <c r="L1573" i="2" a="1"/>
  <c r="L1573" i="2" s="1"/>
  <c r="L1574" i="2" a="1"/>
  <c r="L1574" i="2" s="1"/>
  <c r="L1575" i="2" a="1"/>
  <c r="L1575" i="2" s="1"/>
  <c r="L1576" i="2" a="1"/>
  <c r="L1576" i="2" s="1"/>
  <c r="L1577" i="2" a="1"/>
  <c r="L1577" i="2" s="1"/>
  <c r="L1578" i="2" a="1"/>
  <c r="L1578" i="2" s="1"/>
  <c r="L1579" i="2" a="1"/>
  <c r="L1579" i="2" s="1"/>
  <c r="L1580" i="2" a="1"/>
  <c r="L1580" i="2" s="1"/>
  <c r="L1581" i="2" a="1"/>
  <c r="L1581" i="2" s="1"/>
  <c r="L1582" i="2" a="1"/>
  <c r="L1582" i="2" s="1"/>
  <c r="L1583" i="2" a="1"/>
  <c r="L1583" i="2" s="1"/>
  <c r="L1584" i="2" a="1"/>
  <c r="L1584" i="2" s="1"/>
  <c r="L1585" i="2" a="1"/>
  <c r="L1585" i="2" s="1"/>
  <c r="L1586" i="2" a="1"/>
  <c r="L1586" i="2" s="1"/>
  <c r="L1587" i="2" a="1"/>
  <c r="L1587" i="2" s="1"/>
  <c r="L1588" i="2" a="1"/>
  <c r="L1588" i="2" s="1"/>
  <c r="L1589" i="2" a="1"/>
  <c r="L1589" i="2" s="1"/>
  <c r="L1590" i="2" a="1"/>
  <c r="L1590" i="2" s="1"/>
  <c r="L1591" i="2" a="1"/>
  <c r="L1591" i="2" s="1"/>
  <c r="L1592" i="2" a="1"/>
  <c r="L1592" i="2" s="1"/>
  <c r="L1593" i="2" a="1"/>
  <c r="L1593" i="2" s="1"/>
  <c r="L1594" i="2" a="1"/>
  <c r="L1594" i="2" s="1"/>
  <c r="L1595" i="2" a="1"/>
  <c r="L1595" i="2" s="1"/>
  <c r="L1596" i="2" a="1"/>
  <c r="L1596" i="2" s="1"/>
  <c r="L1597" i="2" a="1"/>
  <c r="L1597" i="2" s="1"/>
  <c r="L1598" i="2" a="1"/>
  <c r="L1598" i="2" s="1"/>
  <c r="L1599" i="2" a="1"/>
  <c r="L1599" i="2" s="1"/>
  <c r="L1600" i="2" a="1"/>
  <c r="L1600" i="2" s="1"/>
  <c r="L1601" i="2" a="1"/>
  <c r="L1601" i="2" s="1"/>
  <c r="L1602" i="2" a="1"/>
  <c r="L1602" i="2" s="1"/>
  <c r="L1603" i="2" a="1"/>
  <c r="L1603" i="2" s="1"/>
  <c r="L1604" i="2" a="1"/>
  <c r="L1604" i="2" s="1"/>
  <c r="L1606" i="2" a="1"/>
  <c r="L1606" i="2" s="1"/>
  <c r="L1607" i="2" a="1"/>
  <c r="L1607" i="2" s="1"/>
  <c r="L1608" i="2" a="1"/>
  <c r="L1608" i="2" s="1"/>
  <c r="L1609" i="2" a="1"/>
  <c r="L1609" i="2" s="1"/>
  <c r="L1610" i="2" a="1"/>
  <c r="L1610" i="2" s="1"/>
  <c r="L1611" i="2" a="1"/>
  <c r="L1611" i="2" s="1"/>
  <c r="L1612" i="2" a="1"/>
  <c r="L1612" i="2" s="1"/>
  <c r="L1613" i="2" a="1"/>
  <c r="L1613" i="2" s="1"/>
  <c r="L1614" i="2" a="1"/>
  <c r="L1614" i="2" s="1"/>
  <c r="L1615" i="2" a="1"/>
  <c r="L1615" i="2" s="1"/>
  <c r="L1616" i="2" a="1"/>
  <c r="L1616" i="2" s="1"/>
  <c r="L1617" i="2" a="1"/>
  <c r="L1617" i="2" s="1"/>
  <c r="L1618" i="2" a="1"/>
  <c r="L1618" i="2" s="1"/>
  <c r="L1619" i="2" a="1"/>
  <c r="L1619" i="2" s="1"/>
  <c r="L1620" i="2" a="1"/>
  <c r="L1620" i="2" s="1"/>
  <c r="L1621" i="2" a="1"/>
  <c r="L1621" i="2" s="1"/>
  <c r="L1622" i="2" a="1"/>
  <c r="L1622" i="2" s="1"/>
  <c r="L1623" i="2" a="1"/>
  <c r="L1623" i="2" s="1"/>
  <c r="L1624" i="2" a="1"/>
  <c r="L1624" i="2" s="1"/>
  <c r="L1625" i="2" a="1"/>
  <c r="L1625" i="2" s="1"/>
  <c r="L1626" i="2" a="1"/>
  <c r="L1626" i="2" s="1"/>
  <c r="L1627" i="2" a="1"/>
  <c r="L1627" i="2" s="1"/>
  <c r="L1628" i="2" a="1"/>
  <c r="L1628" i="2" s="1"/>
  <c r="L1629" i="2" a="1"/>
  <c r="L1629" i="2" s="1"/>
  <c r="L1630" i="2" a="1"/>
  <c r="L1630" i="2" s="1"/>
  <c r="L1631" i="2" a="1"/>
  <c r="L1631" i="2" s="1"/>
  <c r="L1632" i="2" a="1"/>
  <c r="L1632" i="2" s="1"/>
  <c r="L1633" i="2" a="1"/>
  <c r="L1633" i="2" s="1"/>
  <c r="L1634" i="2" a="1"/>
  <c r="L1634" i="2" s="1"/>
  <c r="L1635" i="2" a="1"/>
  <c r="L1635" i="2" s="1"/>
  <c r="L1636" i="2" a="1"/>
  <c r="L1636" i="2" s="1"/>
  <c r="L1637" i="2" a="1"/>
  <c r="L1637" i="2" s="1"/>
  <c r="L1638" i="2" a="1"/>
  <c r="L1638" i="2" s="1"/>
  <c r="L1639" i="2" a="1"/>
  <c r="L1639" i="2" s="1"/>
  <c r="L1640" i="2" a="1"/>
  <c r="L1640" i="2" s="1"/>
  <c r="L1641" i="2" a="1"/>
  <c r="L1641" i="2" s="1"/>
  <c r="L1642" i="2" a="1"/>
  <c r="L1642" i="2" s="1"/>
  <c r="L1643" i="2" a="1"/>
  <c r="L1643" i="2" s="1"/>
  <c r="L1644" i="2" a="1"/>
  <c r="L1644" i="2" s="1"/>
  <c r="L1645" i="2" a="1"/>
  <c r="L1645" i="2" s="1"/>
  <c r="L1646" i="2" a="1"/>
  <c r="L1646" i="2" s="1"/>
  <c r="L1647" i="2" a="1"/>
  <c r="L1647" i="2" s="1"/>
  <c r="L1648" i="2" a="1"/>
  <c r="L1648" i="2" s="1"/>
  <c r="L1649" i="2" a="1"/>
  <c r="L1649" i="2" s="1"/>
  <c r="L1650" i="2" a="1"/>
  <c r="L1650" i="2" s="1"/>
  <c r="L1651" i="2" a="1"/>
  <c r="L1651" i="2" s="1"/>
  <c r="L1652" i="2" a="1"/>
  <c r="L1652" i="2" s="1"/>
  <c r="L1653" i="2" a="1"/>
  <c r="L1653" i="2" s="1"/>
  <c r="L1654" i="2" a="1"/>
  <c r="L1654" i="2" s="1"/>
  <c r="L1655" i="2" a="1"/>
  <c r="L1655" i="2" s="1"/>
  <c r="L1656" i="2" a="1"/>
  <c r="L1656" i="2" s="1"/>
  <c r="L1657" i="2" a="1"/>
  <c r="L1657" i="2" s="1"/>
  <c r="L1658" i="2" a="1"/>
  <c r="L1658" i="2" s="1"/>
  <c r="L1659" i="2" a="1"/>
  <c r="L1659" i="2" s="1"/>
  <c r="L1660" i="2" a="1"/>
  <c r="L1660" i="2" s="1"/>
  <c r="L1661" i="2" a="1"/>
  <c r="L1661" i="2" s="1"/>
  <c r="L1662" i="2" a="1"/>
  <c r="L1662" i="2" s="1"/>
  <c r="L1663" i="2" a="1"/>
  <c r="L1663" i="2" s="1"/>
  <c r="L1664" i="2" a="1"/>
  <c r="L1664" i="2" s="1"/>
  <c r="L1665" i="2" a="1"/>
  <c r="L1665" i="2" s="1"/>
  <c r="L1666" i="2" a="1"/>
  <c r="L1666" i="2" s="1"/>
  <c r="L1667" i="2" a="1"/>
  <c r="L1667" i="2" s="1"/>
  <c r="L1668" i="2" a="1"/>
  <c r="L1668" i="2" s="1"/>
  <c r="L1669" i="2" a="1"/>
  <c r="L1669" i="2" s="1"/>
  <c r="L1670" i="2" a="1"/>
  <c r="L1670" i="2" s="1"/>
  <c r="L1671" i="2" a="1"/>
  <c r="L1671" i="2" s="1"/>
  <c r="L1672" i="2" a="1"/>
  <c r="L1672" i="2" s="1"/>
  <c r="L1673" i="2" a="1"/>
  <c r="L1673" i="2" s="1"/>
  <c r="L1674" i="2" a="1"/>
  <c r="L1674" i="2" s="1"/>
  <c r="L1675" i="2" a="1"/>
  <c r="L1675" i="2" s="1"/>
  <c r="L1676" i="2" a="1"/>
  <c r="L1676" i="2" s="1"/>
  <c r="L1677" i="2" a="1"/>
  <c r="L1677" i="2" s="1"/>
  <c r="L1678" i="2" a="1"/>
  <c r="L1678" i="2" s="1"/>
  <c r="L1679" i="2" a="1"/>
  <c r="L1679" i="2" s="1"/>
  <c r="L1680" i="2" a="1"/>
  <c r="L1680" i="2" s="1"/>
  <c r="L1681" i="2" a="1"/>
  <c r="L1681" i="2" s="1"/>
  <c r="L1682" i="2" a="1"/>
  <c r="L1682" i="2" s="1"/>
  <c r="L1683" i="2" a="1"/>
  <c r="L1683" i="2" s="1"/>
  <c r="L1684" i="2" a="1"/>
  <c r="L1684" i="2" s="1"/>
  <c r="L1685" i="2" a="1"/>
  <c r="L1685" i="2" s="1"/>
  <c r="L1686" i="2" a="1"/>
  <c r="L1686" i="2" s="1"/>
  <c r="L1687" i="2" a="1"/>
  <c r="L1687" i="2" s="1"/>
  <c r="L1688" i="2" a="1"/>
  <c r="L1688" i="2" s="1"/>
  <c r="L1689" i="2" a="1"/>
  <c r="L1689" i="2" s="1"/>
  <c r="L1690" i="2" a="1"/>
  <c r="L1690" i="2" s="1"/>
  <c r="L1691" i="2" a="1"/>
  <c r="L1691" i="2" s="1"/>
  <c r="L1692" i="2" a="1"/>
  <c r="L1692" i="2" s="1"/>
  <c r="L1693" i="2" a="1"/>
  <c r="L1693" i="2" s="1"/>
  <c r="L1694" i="2" a="1"/>
  <c r="L1694" i="2" s="1"/>
  <c r="L1695" i="2" a="1"/>
  <c r="L1695" i="2" s="1"/>
  <c r="L1696" i="2" a="1"/>
  <c r="L1696" i="2" s="1"/>
  <c r="L1697" i="2" a="1"/>
  <c r="L1697" i="2" s="1"/>
  <c r="L1698" i="2" a="1"/>
  <c r="L1698" i="2" s="1"/>
  <c r="L1699" i="2" a="1"/>
  <c r="L1699" i="2" s="1"/>
  <c r="L1700" i="2" a="1"/>
  <c r="L1700" i="2" s="1"/>
  <c r="L1701" i="2" a="1"/>
  <c r="L1701" i="2" s="1"/>
  <c r="L1702" i="2" a="1"/>
  <c r="L1702" i="2" s="1"/>
  <c r="L1703" i="2" a="1"/>
  <c r="L1703" i="2" s="1"/>
  <c r="L1704" i="2" a="1"/>
  <c r="L1704" i="2" s="1"/>
  <c r="L1705" i="2" a="1"/>
  <c r="L1705" i="2" s="1"/>
  <c r="L1706" i="2" a="1"/>
  <c r="L1706" i="2" s="1"/>
  <c r="L1707" i="2" a="1"/>
  <c r="L1707" i="2" s="1"/>
  <c r="L1708" i="2" a="1"/>
  <c r="L1708" i="2" s="1"/>
  <c r="L1709" i="2" a="1"/>
  <c r="L1709" i="2" s="1"/>
  <c r="L1710" i="2" a="1"/>
  <c r="L1710" i="2" s="1"/>
  <c r="L1711" i="2" a="1"/>
  <c r="L1711" i="2" s="1"/>
  <c r="L1712" i="2" a="1"/>
  <c r="L1712" i="2" s="1"/>
  <c r="L1713" i="2" a="1"/>
  <c r="L1713" i="2" s="1"/>
  <c r="L1714" i="2" a="1"/>
  <c r="L1714" i="2" s="1"/>
  <c r="L1715" i="2" a="1"/>
  <c r="L1715" i="2" s="1"/>
  <c r="L1716" i="2" a="1"/>
  <c r="L1716" i="2" s="1"/>
  <c r="L1717" i="2" a="1"/>
  <c r="L1717" i="2" s="1"/>
  <c r="L1718" i="2" a="1"/>
  <c r="L1718" i="2" s="1"/>
  <c r="L1719" i="2" a="1"/>
  <c r="L1719" i="2" s="1"/>
  <c r="L1720" i="2" a="1"/>
  <c r="L1720" i="2" s="1"/>
  <c r="L1721" i="2" a="1"/>
  <c r="L1721" i="2" s="1"/>
  <c r="L1722" i="2" a="1"/>
  <c r="L1722" i="2" s="1"/>
  <c r="L1723" i="2" a="1"/>
  <c r="L1723" i="2" s="1"/>
  <c r="L1724" i="2" a="1"/>
  <c r="L1724" i="2" s="1"/>
  <c r="L1725" i="2" a="1"/>
  <c r="L1725" i="2" s="1"/>
  <c r="L1726" i="2" a="1"/>
  <c r="L1726" i="2" s="1"/>
  <c r="L1727" i="2" a="1"/>
  <c r="L1727" i="2" s="1"/>
  <c r="L1728" i="2" a="1"/>
  <c r="L1728" i="2" s="1"/>
  <c r="L1729" i="2" a="1"/>
  <c r="L1729" i="2" s="1"/>
  <c r="L1730" i="2" a="1"/>
  <c r="L1730" i="2" s="1"/>
  <c r="L1731" i="2" a="1"/>
  <c r="L1731" i="2" s="1"/>
  <c r="L1732" i="2" a="1"/>
  <c r="L1732" i="2" s="1"/>
  <c r="L1733" i="2" a="1"/>
  <c r="L1733" i="2" s="1"/>
  <c r="L1734" i="2" a="1"/>
  <c r="L1734" i="2" s="1"/>
  <c r="L1735" i="2" a="1"/>
  <c r="L1735" i="2" s="1"/>
  <c r="L1736" i="2" a="1"/>
  <c r="L1736" i="2" s="1"/>
  <c r="L1737" i="2" a="1"/>
  <c r="L1737" i="2" s="1"/>
  <c r="L1738" i="2" a="1"/>
  <c r="L1738" i="2" s="1"/>
  <c r="L1739" i="2" a="1"/>
  <c r="L1739" i="2" s="1"/>
  <c r="L1740" i="2" a="1"/>
  <c r="L1740" i="2" s="1"/>
  <c r="L1741" i="2" a="1"/>
  <c r="L1741" i="2" s="1"/>
  <c r="L1742" i="2" a="1"/>
  <c r="L1742" i="2" s="1"/>
  <c r="L1743" i="2" a="1"/>
  <c r="L1743" i="2" s="1"/>
  <c r="L1744" i="2" a="1"/>
  <c r="L1744" i="2" s="1"/>
  <c r="L1745" i="2" a="1"/>
  <c r="L1745" i="2" s="1"/>
  <c r="L1746" i="2" a="1"/>
  <c r="L1746" i="2" s="1"/>
  <c r="L1747" i="2" a="1"/>
  <c r="L1747" i="2" s="1"/>
  <c r="L1748" i="2" a="1"/>
  <c r="L1748" i="2" s="1"/>
  <c r="L1749" i="2" a="1"/>
  <c r="L1749" i="2" s="1"/>
  <c r="L1750" i="2" a="1"/>
  <c r="L1750" i="2" s="1"/>
  <c r="L1751" i="2" a="1"/>
  <c r="L1751" i="2" s="1"/>
  <c r="L1752" i="2" a="1"/>
  <c r="L1752" i="2" s="1"/>
  <c r="L1753" i="2" a="1"/>
  <c r="L1753" i="2" s="1"/>
  <c r="L1754" i="2" a="1"/>
  <c r="L1754" i="2" s="1"/>
  <c r="L1755" i="2" a="1"/>
  <c r="L1755" i="2" s="1"/>
  <c r="L1756" i="2" a="1"/>
  <c r="L1756" i="2" s="1"/>
  <c r="L1757" i="2" a="1"/>
  <c r="L1757" i="2" s="1"/>
  <c r="L1758" i="2" a="1"/>
  <c r="L1758" i="2" s="1"/>
  <c r="L1759" i="2" a="1"/>
  <c r="L1759" i="2" s="1"/>
  <c r="L1760" i="2" a="1"/>
  <c r="L1760" i="2" s="1"/>
  <c r="L1761" i="2" a="1"/>
  <c r="L1761" i="2" s="1"/>
  <c r="L1762" i="2" a="1"/>
  <c r="L1762" i="2" s="1"/>
  <c r="L1763" i="2" a="1"/>
  <c r="L1763" i="2" s="1"/>
  <c r="L1764" i="2" a="1"/>
  <c r="L1764" i="2" s="1"/>
  <c r="L1765" i="2" a="1"/>
  <c r="L1765" i="2" s="1"/>
  <c r="L1766" i="2" a="1"/>
  <c r="L1766" i="2" s="1"/>
  <c r="L1767" i="2" a="1"/>
  <c r="L1767" i="2" s="1"/>
  <c r="L1768" i="2" a="1"/>
  <c r="L1768" i="2" s="1"/>
  <c r="L1769" i="2" a="1"/>
  <c r="L1769" i="2" s="1"/>
  <c r="L1770" i="2" a="1"/>
  <c r="L1770" i="2" s="1"/>
  <c r="L1771" i="2" a="1"/>
  <c r="L1771" i="2" s="1"/>
  <c r="L1772" i="2" a="1"/>
  <c r="L1772" i="2" s="1"/>
  <c r="L1773" i="2" a="1"/>
  <c r="L1773" i="2" s="1"/>
  <c r="L1774" i="2" a="1"/>
  <c r="L1774" i="2" s="1"/>
  <c r="L1775" i="2" a="1"/>
  <c r="L1775" i="2" s="1"/>
  <c r="L1776" i="2" a="1"/>
  <c r="L1776" i="2" s="1"/>
  <c r="L1777" i="2" a="1"/>
  <c r="L1777" i="2" s="1"/>
  <c r="L1778" i="2" a="1"/>
  <c r="L1778" i="2" s="1"/>
  <c r="L1779" i="2" a="1"/>
  <c r="L1779" i="2" s="1"/>
  <c r="L1780" i="2" a="1"/>
  <c r="L1780" i="2" s="1"/>
  <c r="L1781" i="2" a="1"/>
  <c r="L1781" i="2" s="1"/>
  <c r="L1782" i="2" a="1"/>
  <c r="L1782" i="2" s="1"/>
  <c r="L1783" i="2" a="1"/>
  <c r="L1783" i="2" s="1"/>
  <c r="L1784" i="2" a="1"/>
  <c r="L1784" i="2" s="1"/>
  <c r="L1785" i="2" a="1"/>
  <c r="L1785" i="2" s="1"/>
  <c r="L1786" i="2" a="1"/>
  <c r="L1786" i="2" s="1"/>
  <c r="L1787" i="2" a="1"/>
  <c r="L1787" i="2" s="1"/>
  <c r="L1788" i="2" a="1"/>
  <c r="L1788" i="2" s="1"/>
  <c r="L1789" i="2" a="1"/>
  <c r="L1789" i="2" s="1"/>
  <c r="L1790" i="2" a="1"/>
  <c r="L1790" i="2" s="1"/>
  <c r="L1791" i="2" a="1"/>
  <c r="L1791" i="2" s="1"/>
  <c r="L1792" i="2" a="1"/>
  <c r="L1792" i="2" s="1"/>
  <c r="L1793" i="2" a="1"/>
  <c r="L1793" i="2" s="1"/>
  <c r="L1794" i="2" a="1"/>
  <c r="L1794" i="2" s="1"/>
  <c r="L1795" i="2" a="1"/>
  <c r="L1795" i="2" s="1"/>
  <c r="L1796" i="2" a="1"/>
  <c r="L1796" i="2" s="1"/>
  <c r="L1797" i="2" a="1"/>
  <c r="L1797" i="2" s="1"/>
  <c r="L1798" i="2" a="1"/>
  <c r="L1798" i="2" s="1"/>
  <c r="L1799" i="2" a="1"/>
  <c r="L1799" i="2" s="1"/>
  <c r="L1800" i="2" a="1"/>
  <c r="L1800" i="2" s="1"/>
  <c r="L1801" i="2" a="1"/>
  <c r="L1801" i="2" s="1"/>
  <c r="L1802" i="2" a="1"/>
  <c r="L1802" i="2" s="1"/>
  <c r="L1803" i="2" a="1"/>
  <c r="L1803" i="2" s="1"/>
  <c r="L1804" i="2" a="1"/>
  <c r="L1804" i="2" s="1"/>
  <c r="L1805" i="2" a="1"/>
  <c r="L1805" i="2" s="1"/>
  <c r="L1806" i="2" a="1"/>
  <c r="L1806" i="2" s="1"/>
  <c r="L1807" i="2" a="1"/>
  <c r="L1807" i="2" s="1"/>
  <c r="L1808" i="2" a="1"/>
  <c r="L1808" i="2" s="1"/>
  <c r="L1809" i="2" a="1"/>
  <c r="L1809" i="2" s="1"/>
  <c r="L1810" i="2" a="1"/>
  <c r="L1810" i="2" s="1"/>
  <c r="L1811" i="2" a="1"/>
  <c r="L1811" i="2" s="1"/>
  <c r="L1812" i="2" a="1"/>
  <c r="L1812" i="2" s="1"/>
  <c r="L1813" i="2" a="1"/>
  <c r="L1813" i="2" s="1"/>
  <c r="L1814" i="2" a="1"/>
  <c r="L1814" i="2" s="1"/>
  <c r="L1815" i="2" a="1"/>
  <c r="L1815" i="2" s="1"/>
  <c r="L1816" i="2" a="1"/>
  <c r="L1816" i="2" s="1"/>
  <c r="L1817" i="2" a="1"/>
  <c r="L1817" i="2" s="1"/>
  <c r="L1818" i="2" a="1"/>
  <c r="L1818" i="2" s="1"/>
  <c r="L1819" i="2" a="1"/>
  <c r="L1819" i="2" s="1"/>
  <c r="L1820" i="2" a="1"/>
  <c r="L1820" i="2" s="1"/>
  <c r="L1821" i="2" a="1"/>
  <c r="L1821" i="2" s="1"/>
  <c r="L1822" i="2" a="1"/>
  <c r="L1822" i="2" s="1"/>
  <c r="L1823" i="2" a="1"/>
  <c r="L1823" i="2" s="1"/>
  <c r="L1824" i="2" a="1"/>
  <c r="L1824" i="2" s="1"/>
  <c r="L1825" i="2" a="1"/>
  <c r="L1825" i="2" s="1"/>
  <c r="L1826" i="2" a="1"/>
  <c r="L1826" i="2" s="1"/>
  <c r="L1827" i="2" a="1"/>
  <c r="L1827" i="2" s="1"/>
  <c r="L1828" i="2" a="1"/>
  <c r="L1828" i="2" s="1"/>
  <c r="L1829" i="2" a="1"/>
  <c r="L1829" i="2" s="1"/>
  <c r="L1830" i="2" a="1"/>
  <c r="L1830" i="2" s="1"/>
  <c r="L1831" i="2" a="1"/>
  <c r="L1831" i="2" s="1"/>
  <c r="L1832" i="2" a="1"/>
  <c r="L1832" i="2" s="1"/>
  <c r="L1833" i="2" a="1"/>
  <c r="L1833" i="2" s="1"/>
  <c r="L1834" i="2" a="1"/>
  <c r="L1834" i="2" s="1"/>
  <c r="L1835" i="2" a="1"/>
  <c r="L1835" i="2" s="1"/>
  <c r="L1836" i="2" a="1"/>
  <c r="L1836" i="2" s="1"/>
  <c r="L1837" i="2" a="1"/>
  <c r="L1837" i="2" s="1"/>
  <c r="L1838" i="2" a="1"/>
  <c r="L1838" i="2" s="1"/>
  <c r="L1839" i="2" a="1"/>
  <c r="L1839" i="2" s="1"/>
  <c r="L1840" i="2" a="1"/>
  <c r="L1840" i="2" s="1"/>
  <c r="L1841" i="2" a="1"/>
  <c r="L1841" i="2" s="1"/>
  <c r="L1842" i="2" a="1"/>
  <c r="L1842" i="2" s="1"/>
  <c r="L1843" i="2" a="1"/>
  <c r="L1843" i="2" s="1"/>
  <c r="L1844" i="2" a="1"/>
  <c r="L1844" i="2" s="1"/>
  <c r="L1845" i="2" a="1"/>
  <c r="L1845" i="2" s="1"/>
  <c r="L1846" i="2" a="1"/>
  <c r="L1846" i="2" s="1"/>
  <c r="L1847" i="2" a="1"/>
  <c r="L1847" i="2" s="1"/>
  <c r="L1848" i="2" a="1"/>
  <c r="L1848" i="2" s="1"/>
  <c r="L1849" i="2" a="1"/>
  <c r="L1849" i="2" s="1"/>
  <c r="L1850" i="2" a="1"/>
  <c r="L1850" i="2" s="1"/>
  <c r="L1851" i="2" a="1"/>
  <c r="L1851" i="2" s="1"/>
  <c r="L1852" i="2" a="1"/>
  <c r="L1852" i="2" s="1"/>
  <c r="L1853" i="2" a="1"/>
  <c r="L1853" i="2" s="1"/>
  <c r="L1854" i="2" a="1"/>
  <c r="L1854" i="2" s="1"/>
  <c r="L1855" i="2" a="1"/>
  <c r="L1855" i="2" s="1"/>
  <c r="L1856" i="2" a="1"/>
  <c r="L1856" i="2" s="1"/>
  <c r="L1857" i="2" a="1"/>
  <c r="L1857" i="2" s="1"/>
  <c r="L1858" i="2" a="1"/>
  <c r="L1858" i="2" s="1"/>
  <c r="L1859" i="2" a="1"/>
  <c r="L1859" i="2" s="1"/>
  <c r="L1860" i="2" a="1"/>
  <c r="L1860" i="2" s="1"/>
  <c r="L1861" i="2" a="1"/>
  <c r="L1861" i="2" s="1"/>
  <c r="L1862" i="2" a="1"/>
  <c r="L1862" i="2" s="1"/>
  <c r="L1863" i="2" a="1"/>
  <c r="L1863" i="2" s="1"/>
  <c r="L1864" i="2" a="1"/>
  <c r="L1864" i="2" s="1"/>
  <c r="L1865" i="2" a="1"/>
  <c r="L1865" i="2" s="1"/>
  <c r="L1866" i="2" a="1"/>
  <c r="L1866" i="2" s="1"/>
  <c r="L1867" i="2" a="1"/>
  <c r="L1867" i="2" s="1"/>
  <c r="L1868" i="2" a="1"/>
  <c r="L1868" i="2" s="1"/>
  <c r="L1869" i="2" a="1"/>
  <c r="L1869" i="2" s="1"/>
  <c r="L1870" i="2" a="1"/>
  <c r="L1870" i="2" s="1"/>
  <c r="L1871" i="2" a="1"/>
  <c r="L1871" i="2" s="1"/>
  <c r="L1872" i="2" a="1"/>
  <c r="L1872" i="2" s="1"/>
  <c r="L1873" i="2" a="1"/>
  <c r="L1873" i="2" s="1"/>
  <c r="L1874" i="2" a="1"/>
  <c r="L1874" i="2" s="1"/>
  <c r="L1875" i="2" a="1"/>
  <c r="L1875" i="2" s="1"/>
  <c r="L1876" i="2" a="1"/>
  <c r="L1876" i="2" s="1"/>
  <c r="L1877" i="2" a="1"/>
  <c r="L1877" i="2" s="1"/>
  <c r="L1878" i="2" a="1"/>
  <c r="L1878" i="2" s="1"/>
  <c r="L1879" i="2" a="1"/>
  <c r="L1879" i="2" s="1"/>
  <c r="L1880" i="2" a="1"/>
  <c r="L1880" i="2" s="1"/>
  <c r="L1881" i="2" a="1"/>
  <c r="L1881" i="2" s="1"/>
  <c r="L1882" i="2" a="1"/>
  <c r="L1882" i="2" s="1"/>
  <c r="L1883" i="2" a="1"/>
  <c r="L1883" i="2" s="1"/>
  <c r="L1884" i="2" a="1"/>
  <c r="L1884" i="2" s="1"/>
  <c r="L1885" i="2" a="1"/>
  <c r="L1885" i="2" s="1"/>
  <c r="L1886" i="2" a="1"/>
  <c r="L1886" i="2" s="1"/>
  <c r="L1887" i="2" a="1"/>
  <c r="L1887" i="2" s="1"/>
  <c r="L1888" i="2" a="1"/>
  <c r="L1888" i="2" s="1"/>
  <c r="L1889" i="2" a="1"/>
  <c r="L1889" i="2" s="1"/>
  <c r="L1890" i="2" a="1"/>
  <c r="L1890" i="2" s="1"/>
  <c r="L1891" i="2" a="1"/>
  <c r="L1891" i="2" s="1"/>
  <c r="L1892" i="2" a="1"/>
  <c r="L1892" i="2" s="1"/>
  <c r="L1893" i="2" a="1"/>
  <c r="L1893" i="2" s="1"/>
  <c r="L1894" i="2" a="1"/>
  <c r="L1894" i="2" s="1"/>
  <c r="L1895" i="2" a="1"/>
  <c r="L1895" i="2" s="1"/>
  <c r="L1896" i="2" a="1"/>
  <c r="L1896" i="2" s="1"/>
  <c r="L1897" i="2" a="1"/>
  <c r="L1897" i="2" s="1"/>
  <c r="L1898" i="2" a="1"/>
  <c r="L1898" i="2" s="1"/>
  <c r="L1899" i="2" a="1"/>
  <c r="L1899" i="2" s="1"/>
  <c r="L1900" i="2" a="1"/>
  <c r="L1900" i="2" s="1"/>
  <c r="L1901" i="2" a="1"/>
  <c r="L1901" i="2" s="1"/>
  <c r="L1902" i="2" a="1"/>
  <c r="L1902" i="2" s="1"/>
  <c r="L1903" i="2" a="1"/>
  <c r="L1903" i="2" s="1"/>
  <c r="L1904" i="2" a="1"/>
  <c r="L1904" i="2" s="1"/>
  <c r="L1905" i="2" a="1"/>
  <c r="L1905" i="2" s="1"/>
  <c r="L1906" i="2" a="1"/>
  <c r="L1906" i="2" s="1"/>
  <c r="L1907" i="2" a="1"/>
  <c r="L1907" i="2" s="1"/>
  <c r="L1908" i="2" a="1"/>
  <c r="L1908" i="2" s="1"/>
  <c r="L1909" i="2" a="1"/>
  <c r="L1909" i="2" s="1"/>
  <c r="L1910" i="2" a="1"/>
  <c r="L1910" i="2" s="1"/>
  <c r="L1911" i="2" a="1"/>
  <c r="L1911" i="2" s="1"/>
  <c r="L1912" i="2" a="1"/>
  <c r="L1912" i="2" s="1"/>
  <c r="L1913" i="2" a="1"/>
  <c r="L1913" i="2" s="1"/>
  <c r="L1914" i="2" a="1"/>
  <c r="L1914" i="2" s="1"/>
  <c r="L1915" i="2" a="1"/>
  <c r="L1915" i="2" s="1"/>
  <c r="L1916" i="2" a="1"/>
  <c r="L1916" i="2" s="1"/>
  <c r="L1917" i="2" a="1"/>
  <c r="L1917" i="2" s="1"/>
  <c r="L1918" i="2" a="1"/>
  <c r="L1918" i="2" s="1"/>
  <c r="L1919" i="2" a="1"/>
  <c r="L1919" i="2" s="1"/>
  <c r="L1920" i="2" a="1"/>
  <c r="L1920" i="2" s="1"/>
  <c r="L1921" i="2" a="1"/>
  <c r="L1921" i="2" s="1"/>
  <c r="L1922" i="2" a="1"/>
  <c r="L1922" i="2" s="1"/>
  <c r="L1923" i="2" a="1"/>
  <c r="L1923" i="2" s="1"/>
  <c r="L1924" i="2" a="1"/>
  <c r="L1924" i="2" s="1"/>
  <c r="L1925" i="2" a="1"/>
  <c r="L1925" i="2" s="1"/>
  <c r="L1926" i="2" a="1"/>
  <c r="L1926" i="2" s="1"/>
  <c r="L1927" i="2" a="1"/>
  <c r="L1927" i="2" s="1"/>
  <c r="L1928" i="2" a="1"/>
  <c r="L1928" i="2" s="1"/>
  <c r="L1929" i="2" a="1"/>
  <c r="L1929" i="2" s="1"/>
  <c r="L1930" i="2" a="1"/>
  <c r="L1930" i="2" s="1"/>
  <c r="L1931" i="2" a="1"/>
  <c r="L1931" i="2" s="1"/>
  <c r="L1932" i="2" a="1"/>
  <c r="L1932" i="2" s="1"/>
  <c r="L1933" i="2" a="1"/>
  <c r="L1933" i="2" s="1"/>
  <c r="L1934" i="2" a="1"/>
  <c r="L1934" i="2" s="1"/>
  <c r="L1935" i="2" a="1"/>
  <c r="L1935" i="2" s="1"/>
  <c r="L1936" i="2" a="1"/>
  <c r="L1936" i="2" s="1"/>
  <c r="L1937" i="2" a="1"/>
  <c r="L1937" i="2" s="1"/>
  <c r="L1938" i="2" a="1"/>
  <c r="L1938" i="2" s="1"/>
  <c r="L1939" i="2" a="1"/>
  <c r="L1939" i="2" s="1"/>
  <c r="L1940" i="2" a="1"/>
  <c r="L1940" i="2" s="1"/>
  <c r="L1941" i="2" a="1"/>
  <c r="L1941" i="2" s="1"/>
  <c r="L1942" i="2" a="1"/>
  <c r="L1942" i="2" s="1"/>
  <c r="L1943" i="2" a="1"/>
  <c r="L1943" i="2" s="1"/>
  <c r="L1944" i="2" a="1"/>
  <c r="L1944" i="2" s="1"/>
  <c r="L1945" i="2" a="1"/>
  <c r="L1945" i="2" s="1"/>
  <c r="L1946" i="2" a="1"/>
  <c r="L1946" i="2" s="1"/>
  <c r="L1947" i="2" a="1"/>
  <c r="L1947" i="2" s="1"/>
  <c r="L1948" i="2" a="1"/>
  <c r="L1948" i="2" s="1"/>
  <c r="L1949" i="2" a="1"/>
  <c r="L1949" i="2" s="1"/>
  <c r="L1950" i="2" a="1"/>
  <c r="L1950" i="2" s="1"/>
  <c r="L1951" i="2" a="1"/>
  <c r="L1951" i="2" s="1"/>
  <c r="L1952" i="2" a="1"/>
  <c r="L1952" i="2" s="1"/>
  <c r="L1953" i="2" a="1"/>
  <c r="L1953" i="2" s="1"/>
  <c r="L1954" i="2" a="1"/>
  <c r="L1954" i="2" s="1"/>
  <c r="L1955" i="2" a="1"/>
  <c r="L1955" i="2" s="1"/>
  <c r="L1956" i="2" a="1"/>
  <c r="L1956" i="2" s="1"/>
  <c r="L1957" i="2" a="1"/>
  <c r="L1957" i="2" s="1"/>
  <c r="L1958" i="2" a="1"/>
  <c r="L1958" i="2" s="1"/>
  <c r="L1959" i="2" a="1"/>
  <c r="L1959" i="2" s="1"/>
  <c r="L1960" i="2" a="1"/>
  <c r="L1960" i="2" s="1"/>
  <c r="L1961" i="2" a="1"/>
  <c r="L1961" i="2" s="1"/>
  <c r="L1962" i="2" a="1"/>
  <c r="L1962" i="2" s="1"/>
  <c r="L1963" i="2" a="1"/>
  <c r="L1963" i="2" s="1"/>
  <c r="L1964" i="2" a="1"/>
  <c r="L1964" i="2" s="1"/>
  <c r="L1965" i="2" a="1"/>
  <c r="L1965" i="2" s="1"/>
  <c r="L1966" i="2" a="1"/>
  <c r="L1966" i="2" s="1"/>
  <c r="L1967" i="2" a="1"/>
  <c r="L1967" i="2" s="1"/>
  <c r="L1968" i="2" a="1"/>
  <c r="L1968" i="2" s="1"/>
  <c r="L1969" i="2" a="1"/>
  <c r="L1969" i="2" s="1"/>
  <c r="L1970" i="2" a="1"/>
  <c r="L1970" i="2" s="1"/>
  <c r="L1971" i="2" a="1"/>
  <c r="L1971" i="2" s="1"/>
  <c r="L1972" i="2" a="1"/>
  <c r="L1972" i="2" s="1"/>
  <c r="L1973" i="2" a="1"/>
  <c r="L1973" i="2" s="1"/>
  <c r="L1974" i="2" a="1"/>
  <c r="L1974" i="2" s="1"/>
  <c r="L1975" i="2" a="1"/>
  <c r="L1975" i="2" s="1"/>
  <c r="L1976" i="2" a="1"/>
  <c r="L1976" i="2" s="1"/>
  <c r="L1977" i="2" a="1"/>
  <c r="L1977" i="2" s="1"/>
  <c r="L1978" i="2" a="1"/>
  <c r="L1978" i="2" s="1"/>
  <c r="L1979" i="2" a="1"/>
  <c r="L1979" i="2" s="1"/>
  <c r="L1980" i="2" a="1"/>
  <c r="L1980" i="2" s="1"/>
  <c r="L1981" i="2" a="1"/>
  <c r="L1981" i="2" s="1"/>
  <c r="L1982" i="2" a="1"/>
  <c r="L1982" i="2" s="1"/>
  <c r="L1983" i="2" a="1"/>
  <c r="L1983" i="2" s="1"/>
  <c r="L1984" i="2" a="1"/>
  <c r="L1984" i="2" s="1"/>
  <c r="L1985" i="2" a="1"/>
  <c r="L1985" i="2" s="1"/>
  <c r="L1986" i="2" a="1"/>
  <c r="L1986" i="2" s="1"/>
  <c r="L1987" i="2" a="1"/>
  <c r="L1987" i="2" s="1"/>
  <c r="L1988" i="2" a="1"/>
  <c r="L1988" i="2" s="1"/>
  <c r="L1989" i="2" a="1"/>
  <c r="L1989" i="2" s="1"/>
  <c r="L1990" i="2" a="1"/>
  <c r="L1990" i="2" s="1"/>
  <c r="L1991" i="2" a="1"/>
  <c r="L1991" i="2" s="1"/>
  <c r="L1992" i="2" a="1"/>
  <c r="L1992" i="2" s="1"/>
  <c r="L1993" i="2" a="1"/>
  <c r="L1993" i="2" s="1"/>
  <c r="L1994" i="2" a="1"/>
  <c r="L1994" i="2" s="1"/>
  <c r="L1995" i="2" a="1"/>
  <c r="L1995" i="2" s="1"/>
  <c r="L1996" i="2" a="1"/>
  <c r="L1996" i="2" s="1"/>
  <c r="L1997" i="2" a="1"/>
  <c r="L1997" i="2" s="1"/>
  <c r="L1998" i="2" a="1"/>
  <c r="L1998" i="2" s="1"/>
  <c r="L1999" i="2" a="1"/>
  <c r="L1999" i="2" s="1"/>
  <c r="L2000" i="2" a="1"/>
  <c r="L2000" i="2" s="1"/>
  <c r="L2001" i="2" a="1"/>
  <c r="L2001" i="2" s="1"/>
  <c r="L2002" i="2" a="1"/>
  <c r="L2002" i="2" s="1"/>
  <c r="L2003" i="2" a="1"/>
  <c r="L2003" i="2" s="1"/>
  <c r="L2004" i="2" a="1"/>
  <c r="L2004" i="2" s="1"/>
  <c r="L2005" i="2" a="1"/>
  <c r="L2005" i="2" s="1"/>
  <c r="L2006" i="2" a="1"/>
  <c r="L2006" i="2" s="1"/>
  <c r="L2007" i="2" a="1"/>
  <c r="L2007" i="2" s="1"/>
  <c r="L2008" i="2" a="1"/>
  <c r="L2008" i="2" s="1"/>
  <c r="L2009" i="2" a="1"/>
  <c r="L2009" i="2" s="1"/>
  <c r="L2010" i="2" a="1"/>
  <c r="L2010" i="2" s="1"/>
  <c r="L2011" i="2" a="1"/>
  <c r="L2011" i="2" s="1"/>
  <c r="L2012" i="2" a="1"/>
  <c r="L2012" i="2" s="1"/>
  <c r="L2013" i="2" a="1"/>
  <c r="L2013" i="2" s="1"/>
  <c r="L2014" i="2" a="1"/>
  <c r="L2014" i="2" s="1"/>
  <c r="L2015" i="2" a="1"/>
  <c r="L2015" i="2" s="1"/>
  <c r="L2016" i="2" a="1"/>
  <c r="L2016" i="2" s="1"/>
  <c r="L2017" i="2" a="1"/>
  <c r="L2017" i="2" s="1"/>
  <c r="L2018" i="2" a="1"/>
  <c r="L2018" i="2" s="1"/>
  <c r="L2019" i="2" a="1"/>
  <c r="L2019" i="2" s="1"/>
  <c r="L2020" i="2" a="1"/>
  <c r="L2020" i="2" s="1"/>
  <c r="L2021" i="2" a="1"/>
  <c r="L2021" i="2" s="1"/>
  <c r="L2022" i="2" a="1"/>
  <c r="L2022" i="2" s="1"/>
  <c r="L2023" i="2" a="1"/>
  <c r="L2023" i="2" s="1"/>
  <c r="L2024" i="2" a="1"/>
  <c r="L2024" i="2" s="1"/>
  <c r="L2025" i="2" a="1"/>
  <c r="L2025" i="2" s="1"/>
  <c r="L2026" i="2" a="1"/>
  <c r="L2026" i="2" s="1"/>
  <c r="L2027" i="2" a="1"/>
  <c r="L2027" i="2" s="1"/>
  <c r="L2028" i="2" a="1"/>
  <c r="L2028" i="2" s="1"/>
  <c r="L2029" i="2" a="1"/>
  <c r="L2029" i="2" s="1"/>
  <c r="L2030" i="2" a="1"/>
  <c r="L2030" i="2" s="1"/>
  <c r="L2031" i="2" a="1"/>
  <c r="L2031" i="2" s="1"/>
  <c r="L2032" i="2" a="1"/>
  <c r="L2032" i="2" s="1"/>
  <c r="L2033" i="2" a="1"/>
  <c r="L2033" i="2" s="1"/>
  <c r="L2034" i="2" a="1"/>
  <c r="L2034" i="2" s="1"/>
  <c r="L2035" i="2" a="1"/>
  <c r="L2035" i="2" s="1"/>
  <c r="L2036" i="2" a="1"/>
  <c r="L2036" i="2" s="1"/>
  <c r="L2037" i="2" a="1"/>
  <c r="L2037" i="2" s="1"/>
  <c r="L2038" i="2" a="1"/>
  <c r="L2038" i="2" s="1"/>
  <c r="L2039" i="2" a="1"/>
  <c r="L2039" i="2" s="1"/>
  <c r="L2040" i="2" a="1"/>
  <c r="L2040" i="2" s="1"/>
  <c r="L2041" i="2" a="1"/>
  <c r="L2041" i="2" s="1"/>
  <c r="L2042" i="2" a="1"/>
  <c r="L2042" i="2" s="1"/>
  <c r="L2043" i="2" a="1"/>
  <c r="L2043" i="2" s="1"/>
  <c r="L2044" i="2" a="1"/>
  <c r="L2044" i="2" s="1"/>
  <c r="L2045" i="2" a="1"/>
  <c r="L2045" i="2" s="1"/>
  <c r="L2046" i="2" a="1"/>
  <c r="L2046" i="2" s="1"/>
  <c r="L2047" i="2" a="1"/>
  <c r="L2047" i="2" s="1"/>
  <c r="L2048" i="2" a="1"/>
  <c r="L2048" i="2" s="1"/>
  <c r="L2049" i="2" a="1"/>
  <c r="L2049" i="2" s="1"/>
  <c r="L2050" i="2" a="1"/>
  <c r="L2050" i="2" s="1"/>
  <c r="L2051" i="2" a="1"/>
  <c r="L2051" i="2" s="1"/>
  <c r="L2052" i="2" a="1"/>
  <c r="L2052" i="2" s="1"/>
  <c r="L2053" i="2" a="1"/>
  <c r="L2053" i="2" s="1"/>
  <c r="L2054" i="2" a="1"/>
  <c r="L2054" i="2" s="1"/>
  <c r="L2055" i="2" a="1"/>
  <c r="L2055" i="2" s="1"/>
  <c r="L2056" i="2" a="1"/>
  <c r="L2056" i="2" s="1"/>
  <c r="L2057" i="2" a="1"/>
  <c r="L2057" i="2" s="1"/>
  <c r="L2058" i="2" a="1"/>
  <c r="L2058" i="2" s="1"/>
  <c r="L2059" i="2" a="1"/>
  <c r="L2059" i="2" s="1"/>
  <c r="L2060" i="2" a="1"/>
  <c r="L2060" i="2" s="1"/>
  <c r="L2061" i="2" a="1"/>
  <c r="L2061" i="2" s="1"/>
  <c r="L2062" i="2" a="1"/>
  <c r="L2062" i="2" s="1"/>
  <c r="L2063" i="2" a="1"/>
  <c r="L2063" i="2" s="1"/>
  <c r="L2064" i="2" a="1"/>
  <c r="L2064" i="2" s="1"/>
  <c r="L2065" i="2" a="1"/>
  <c r="L2065" i="2" s="1"/>
  <c r="L2066" i="2" a="1"/>
  <c r="L2066" i="2" s="1"/>
  <c r="L2067" i="2" a="1"/>
  <c r="L2067" i="2" s="1"/>
  <c r="L2068" i="2" a="1"/>
  <c r="L2068" i="2" s="1"/>
  <c r="L2069" i="2" a="1"/>
  <c r="L2069" i="2" s="1"/>
  <c r="L2070" i="2" a="1"/>
  <c r="L2070" i="2" s="1"/>
  <c r="L2071" i="2" a="1"/>
  <c r="L2071" i="2" s="1"/>
  <c r="L2072" i="2" a="1"/>
  <c r="L2072" i="2" s="1"/>
  <c r="L2073" i="2" a="1"/>
  <c r="L2073" i="2" s="1"/>
  <c r="L2074" i="2" a="1"/>
  <c r="L2074" i="2" s="1"/>
  <c r="L2075" i="2" a="1"/>
  <c r="L2075" i="2" s="1"/>
  <c r="L2076" i="2" a="1"/>
  <c r="L2076" i="2" s="1"/>
  <c r="L2077" i="2" a="1"/>
  <c r="L2077" i="2" s="1"/>
  <c r="L2078" i="2" a="1"/>
  <c r="L2078" i="2" s="1"/>
  <c r="L2079" i="2" a="1"/>
  <c r="L2079" i="2" s="1"/>
  <c r="L2080" i="2" a="1"/>
  <c r="L2080" i="2" s="1"/>
  <c r="L2081" i="2" a="1"/>
  <c r="L2081" i="2" s="1"/>
  <c r="L2082" i="2" a="1"/>
  <c r="L2082" i="2" s="1"/>
  <c r="L2083" i="2" a="1"/>
  <c r="L2083" i="2" s="1"/>
  <c r="L2084" i="2" a="1"/>
  <c r="L2084" i="2" s="1"/>
  <c r="L2085" i="2" a="1"/>
  <c r="L2085" i="2" s="1"/>
  <c r="L2086" i="2" a="1"/>
  <c r="L2086" i="2" s="1"/>
  <c r="L2087" i="2" a="1"/>
  <c r="L2087" i="2" s="1"/>
  <c r="L2088" i="2" a="1"/>
  <c r="L2088" i="2" s="1"/>
  <c r="L2089" i="2" a="1"/>
  <c r="L2089" i="2" s="1"/>
  <c r="L2090" i="2" a="1"/>
  <c r="L2090" i="2" s="1"/>
  <c r="L2091" i="2" a="1"/>
  <c r="L2091" i="2" s="1"/>
  <c r="L2092" i="2" a="1"/>
  <c r="L2092" i="2" s="1"/>
  <c r="L2093" i="2" a="1"/>
  <c r="L2093" i="2" s="1"/>
  <c r="L2094" i="2" a="1"/>
  <c r="L2094" i="2" s="1"/>
  <c r="L2095" i="2" a="1"/>
  <c r="L2095" i="2" s="1"/>
  <c r="L2096" i="2" a="1"/>
  <c r="L2096" i="2" s="1"/>
  <c r="L2097" i="2" a="1"/>
  <c r="L2097" i="2" s="1"/>
  <c r="L2098" i="2" a="1"/>
  <c r="L2098" i="2" s="1"/>
  <c r="L2099" i="2" a="1"/>
  <c r="L2099" i="2" s="1"/>
  <c r="L2100" i="2" a="1"/>
  <c r="L2100" i="2" s="1"/>
  <c r="L2101" i="2" a="1"/>
  <c r="L2101" i="2" s="1"/>
  <c r="L2102" i="2" a="1"/>
  <c r="L2102" i="2" s="1"/>
  <c r="L2103" i="2" a="1"/>
  <c r="L2103" i="2" s="1"/>
  <c r="L2104" i="2" a="1"/>
  <c r="L2104" i="2" s="1"/>
  <c r="L2105" i="2" a="1"/>
  <c r="L2105" i="2" s="1"/>
  <c r="L2106" i="2" a="1"/>
  <c r="L2106" i="2" s="1"/>
  <c r="L2107" i="2" a="1"/>
  <c r="L2107" i="2" s="1"/>
  <c r="L2108" i="2" a="1"/>
  <c r="L2108" i="2" s="1"/>
  <c r="L2109" i="2" a="1"/>
  <c r="L2109" i="2" s="1"/>
  <c r="L2110" i="2" a="1"/>
  <c r="L2110" i="2" s="1"/>
  <c r="L2111" i="2" a="1"/>
  <c r="L2111" i="2" s="1"/>
  <c r="L2112" i="2" a="1"/>
  <c r="L2112" i="2" s="1"/>
  <c r="L2113" i="2" a="1"/>
  <c r="L2113" i="2" s="1"/>
  <c r="L2114" i="2" a="1"/>
  <c r="L2114" i="2" s="1"/>
  <c r="L2115" i="2" a="1"/>
  <c r="L2115" i="2" s="1"/>
  <c r="L2116" i="2" a="1"/>
  <c r="L2116" i="2" s="1"/>
  <c r="L2117" i="2" a="1"/>
  <c r="L2117" i="2" s="1"/>
  <c r="L2118" i="2" a="1"/>
  <c r="L2118" i="2" s="1"/>
  <c r="L2119" i="2" a="1"/>
  <c r="L2119" i="2" s="1"/>
  <c r="L2120" i="2" a="1"/>
  <c r="L2120" i="2" s="1"/>
  <c r="L2121" i="2" a="1"/>
  <c r="L2121" i="2" s="1"/>
  <c r="L2122" i="2" a="1"/>
  <c r="L2122" i="2" s="1"/>
  <c r="L2123" i="2" a="1"/>
  <c r="L2123" i="2" s="1"/>
  <c r="L2124" i="2" a="1"/>
  <c r="L2124" i="2" s="1"/>
  <c r="L2125" i="2" a="1"/>
  <c r="L2125" i="2" s="1"/>
  <c r="L2126" i="2" a="1"/>
  <c r="L2126" i="2" s="1"/>
  <c r="L2127" i="2" a="1"/>
  <c r="L2127" i="2" s="1"/>
  <c r="L2128" i="2" a="1"/>
  <c r="L2128" i="2" s="1"/>
  <c r="L2129" i="2" a="1"/>
  <c r="L2129" i="2" s="1"/>
  <c r="L2130" i="2" a="1"/>
  <c r="L2130" i="2" s="1"/>
  <c r="L2131" i="2" a="1"/>
  <c r="L2131" i="2" s="1"/>
  <c r="L2132" i="2" a="1"/>
  <c r="L2132" i="2" s="1"/>
  <c r="L2133" i="2" a="1"/>
  <c r="L2133" i="2" s="1"/>
  <c r="L2134" i="2" a="1"/>
  <c r="L2134" i="2" s="1"/>
  <c r="L2135" i="2" a="1"/>
  <c r="L2135" i="2" s="1"/>
  <c r="L2136" i="2" a="1"/>
  <c r="L2136" i="2" s="1"/>
  <c r="L2137" i="2" a="1"/>
  <c r="L2137" i="2" s="1"/>
  <c r="L2138" i="2" a="1"/>
  <c r="L2138" i="2" s="1"/>
  <c r="L2139" i="2" a="1"/>
  <c r="L2139" i="2" s="1"/>
  <c r="L2140" i="2" a="1"/>
  <c r="L2140" i="2" s="1"/>
  <c r="L2141" i="2" a="1"/>
  <c r="L2141" i="2" s="1"/>
  <c r="L2142" i="2" a="1"/>
  <c r="L2142" i="2" s="1"/>
  <c r="L2143" i="2" a="1"/>
  <c r="L2143" i="2" s="1"/>
  <c r="L2144" i="2" a="1"/>
  <c r="L2144" i="2" s="1"/>
  <c r="L2145" i="2" a="1"/>
  <c r="L2145" i="2" s="1"/>
  <c r="L2146" i="2" a="1"/>
  <c r="L2146" i="2" s="1"/>
  <c r="L2147" i="2" a="1"/>
  <c r="L2147" i="2" s="1"/>
  <c r="L2148" i="2" a="1"/>
  <c r="L2148" i="2" s="1"/>
  <c r="L2149" i="2" a="1"/>
  <c r="L2149" i="2" s="1"/>
  <c r="L2150" i="2" a="1"/>
  <c r="L2150" i="2" s="1"/>
  <c r="L2151" i="2" a="1"/>
  <c r="L2151" i="2" s="1"/>
  <c r="L2152" i="2" a="1"/>
  <c r="L2152" i="2" s="1"/>
  <c r="L2153" i="2" a="1"/>
  <c r="L2153" i="2" s="1"/>
  <c r="L2154" i="2" a="1"/>
  <c r="L2154" i="2" s="1"/>
  <c r="L2155" i="2" a="1"/>
  <c r="L2155" i="2" s="1"/>
  <c r="L2156" i="2" a="1"/>
  <c r="L2156" i="2" s="1"/>
  <c r="L2157" i="2" a="1"/>
  <c r="L2157" i="2" s="1"/>
  <c r="L2158" i="2" a="1"/>
  <c r="L2158" i="2" s="1"/>
  <c r="L2159" i="2" a="1"/>
  <c r="L2159" i="2" s="1"/>
  <c r="L2160" i="2" a="1"/>
  <c r="L2160" i="2" s="1"/>
  <c r="L2161" i="2" a="1"/>
  <c r="L2161" i="2" s="1"/>
  <c r="L2162" i="2" a="1"/>
  <c r="L2162" i="2" s="1"/>
  <c r="L2163" i="2" a="1"/>
  <c r="L2163" i="2" s="1"/>
  <c r="L2164" i="2" a="1"/>
  <c r="L2164" i="2" s="1"/>
  <c r="L2165" i="2" a="1"/>
  <c r="L2165" i="2" s="1"/>
  <c r="L2166" i="2" a="1"/>
  <c r="L2166" i="2" s="1"/>
  <c r="L2167" i="2" a="1"/>
  <c r="L2167" i="2" s="1"/>
  <c r="L2168" i="2" a="1"/>
  <c r="L2168" i="2" s="1"/>
  <c r="L2169" i="2" a="1"/>
  <c r="L2169" i="2" s="1"/>
  <c r="L2170" i="2" a="1"/>
  <c r="L2170" i="2" s="1"/>
  <c r="L2171" i="2" a="1"/>
  <c r="L2171" i="2" s="1"/>
  <c r="L2172" i="2" a="1"/>
  <c r="L2172" i="2" s="1"/>
  <c r="L2173" i="2" a="1"/>
  <c r="L2173" i="2" s="1"/>
  <c r="L2174" i="2" a="1"/>
  <c r="L2174" i="2" s="1"/>
  <c r="L2175" i="2" a="1"/>
  <c r="L2175" i="2" s="1"/>
  <c r="L2176" i="2" a="1"/>
  <c r="L2176" i="2" s="1"/>
  <c r="L2177" i="2" a="1"/>
  <c r="L2177" i="2" s="1"/>
  <c r="L2178" i="2" a="1"/>
  <c r="L2178" i="2" s="1"/>
  <c r="L2179" i="2" a="1"/>
  <c r="L2179" i="2" s="1"/>
  <c r="L2180" i="2" a="1"/>
  <c r="L2180" i="2" s="1"/>
  <c r="L2181" i="2" a="1"/>
  <c r="L2181" i="2" s="1"/>
  <c r="L2182" i="2" a="1"/>
  <c r="L2182" i="2" s="1"/>
  <c r="L2183" i="2" a="1"/>
  <c r="L2183" i="2" s="1"/>
  <c r="L2184" i="2" a="1"/>
  <c r="L2184" i="2" s="1"/>
  <c r="L2185" i="2" a="1"/>
  <c r="L2185" i="2" s="1"/>
  <c r="L2186" i="2" a="1"/>
  <c r="L2186" i="2" s="1"/>
  <c r="L2187" i="2" a="1"/>
  <c r="L2187" i="2" s="1"/>
  <c r="L2188" i="2" a="1"/>
  <c r="L2188" i="2" s="1"/>
  <c r="L2189" i="2" a="1"/>
  <c r="L2189" i="2" s="1"/>
  <c r="L2190" i="2" a="1"/>
  <c r="L2190" i="2" s="1"/>
  <c r="L2191" i="2" a="1"/>
  <c r="L2191" i="2" s="1"/>
  <c r="L2192" i="2" a="1"/>
  <c r="L2192" i="2" s="1"/>
  <c r="L2193" i="2" a="1"/>
  <c r="L2193" i="2" s="1"/>
  <c r="L2194" i="2" a="1"/>
  <c r="L2194" i="2" s="1"/>
  <c r="L2195" i="2" a="1"/>
  <c r="L2195" i="2" s="1"/>
  <c r="L2196" i="2" a="1"/>
  <c r="L2196" i="2" s="1"/>
  <c r="L2197" i="2" a="1"/>
  <c r="L2197" i="2" s="1"/>
  <c r="L2198" i="2" a="1"/>
  <c r="L2198" i="2" s="1"/>
  <c r="L2199" i="2" a="1"/>
  <c r="L2199" i="2" s="1"/>
  <c r="L2200" i="2" a="1"/>
  <c r="L2200" i="2" s="1"/>
  <c r="L2201" i="2" a="1"/>
  <c r="L2201" i="2" s="1"/>
  <c r="L2202" i="2" a="1"/>
  <c r="L2202" i="2" s="1"/>
  <c r="L2203" i="2" a="1"/>
  <c r="L2203" i="2" s="1"/>
  <c r="L2204" i="2" a="1"/>
  <c r="L2204" i="2" s="1"/>
  <c r="L2205" i="2" a="1"/>
  <c r="L2205" i="2" s="1"/>
  <c r="L2206" i="2" a="1"/>
  <c r="L2206" i="2" s="1"/>
  <c r="L2207" i="2" a="1"/>
  <c r="L2207" i="2" s="1"/>
  <c r="L2208" i="2" a="1"/>
  <c r="L2208" i="2" s="1"/>
  <c r="L2209" i="2" a="1"/>
  <c r="L2209" i="2" s="1"/>
  <c r="L2210" i="2" a="1"/>
  <c r="L2210" i="2" s="1"/>
  <c r="L2211" i="2" a="1"/>
  <c r="L2211" i="2" s="1"/>
  <c r="L2212" i="2" a="1"/>
  <c r="L2212" i="2" s="1"/>
  <c r="L2213" i="2" a="1"/>
  <c r="L2213" i="2" s="1"/>
  <c r="L2214" i="2" a="1"/>
  <c r="L2214" i="2" s="1"/>
  <c r="L2215" i="2" a="1"/>
  <c r="L2215" i="2" s="1"/>
  <c r="L2216" i="2" a="1"/>
  <c r="L2216" i="2" s="1"/>
  <c r="L2217" i="2" a="1"/>
  <c r="L2217" i="2" s="1"/>
  <c r="L2218" i="2" a="1"/>
  <c r="L2218" i="2" s="1"/>
  <c r="L2219" i="2" a="1"/>
  <c r="L2219" i="2" s="1"/>
  <c r="L2220" i="2" a="1"/>
  <c r="L2220" i="2" s="1"/>
  <c r="L2221" i="2" a="1"/>
  <c r="L2221" i="2" s="1"/>
  <c r="L2222" i="2" a="1"/>
  <c r="L2222" i="2" s="1"/>
  <c r="L2223" i="2" a="1"/>
  <c r="L2223" i="2" s="1"/>
  <c r="L2224" i="2" a="1"/>
  <c r="L2224" i="2" s="1"/>
  <c r="L2225" i="2" a="1"/>
  <c r="L2225" i="2" s="1"/>
  <c r="L2226" i="2" a="1"/>
  <c r="L2226" i="2" s="1"/>
  <c r="L2227" i="2" a="1"/>
  <c r="L2227" i="2" s="1"/>
  <c r="L2228" i="2" a="1"/>
  <c r="L2228" i="2" s="1"/>
  <c r="L2229" i="2" a="1"/>
  <c r="L2229" i="2" s="1"/>
  <c r="L2230" i="2" a="1"/>
  <c r="L2230" i="2" s="1"/>
  <c r="L2231" i="2" a="1"/>
  <c r="L2231" i="2" s="1"/>
  <c r="L2232" i="2" a="1"/>
  <c r="L2232" i="2" s="1"/>
  <c r="L2233" i="2" a="1"/>
  <c r="L2233" i="2" s="1"/>
  <c r="L2234" i="2" a="1"/>
  <c r="L2234" i="2" s="1"/>
  <c r="L2235" i="2" a="1"/>
  <c r="L2235" i="2" s="1"/>
  <c r="L2236" i="2" a="1"/>
  <c r="L2236" i="2" s="1"/>
  <c r="L2237" i="2" a="1"/>
  <c r="L2237" i="2" s="1"/>
  <c r="L2238" i="2" a="1"/>
  <c r="L2238" i="2" s="1"/>
  <c r="L2239" i="2" a="1"/>
  <c r="L2239" i="2" s="1"/>
  <c r="L2240" i="2" a="1"/>
  <c r="L2240" i="2" s="1"/>
  <c r="L2241" i="2" a="1"/>
  <c r="L2241" i="2" s="1"/>
  <c r="L2242" i="2" a="1"/>
  <c r="L2242" i="2" s="1"/>
  <c r="L2243" i="2" a="1"/>
  <c r="L2243" i="2" s="1"/>
  <c r="L2244" i="2" a="1"/>
  <c r="L2244" i="2" s="1"/>
  <c r="L2245" i="2" a="1"/>
  <c r="L2245" i="2" s="1"/>
  <c r="L2246" i="2" a="1"/>
  <c r="L2246" i="2" s="1"/>
  <c r="L2247" i="2" a="1"/>
  <c r="L2247" i="2" s="1"/>
  <c r="L2248" i="2" a="1"/>
  <c r="L2248" i="2" s="1"/>
  <c r="L2249" i="2" a="1"/>
  <c r="L2249" i="2" s="1"/>
  <c r="L2250" i="2" a="1"/>
  <c r="L2250" i="2" s="1"/>
  <c r="L2251" i="2" a="1"/>
  <c r="L2251" i="2" s="1"/>
  <c r="L2252" i="2" a="1"/>
  <c r="L2252" i="2" s="1"/>
  <c r="L2253" i="2" a="1"/>
  <c r="L2253" i="2" s="1"/>
  <c r="L2254" i="2" a="1"/>
  <c r="L2254" i="2" s="1"/>
  <c r="L2255" i="2" a="1"/>
  <c r="L2255" i="2" s="1"/>
  <c r="L2256" i="2" a="1"/>
  <c r="L2256" i="2" s="1"/>
  <c r="L2257" i="2" a="1"/>
  <c r="L2257" i="2" s="1"/>
  <c r="L2258" i="2" a="1"/>
  <c r="L2258" i="2" s="1"/>
  <c r="L2259" i="2" a="1"/>
  <c r="L2259" i="2" s="1"/>
  <c r="L2260" i="2" a="1"/>
  <c r="L2260" i="2" s="1"/>
  <c r="L2261" i="2" a="1"/>
  <c r="L2261" i="2" s="1"/>
  <c r="L2262" i="2" a="1"/>
  <c r="L2262" i="2" s="1"/>
  <c r="L2263" i="2" a="1"/>
  <c r="L2263" i="2" s="1"/>
  <c r="L2264" i="2" a="1"/>
  <c r="L2264" i="2" s="1"/>
  <c r="L2265" i="2" a="1"/>
  <c r="L2265" i="2" s="1"/>
  <c r="L2266" i="2" a="1"/>
  <c r="L2266" i="2" s="1"/>
  <c r="L2267" i="2" a="1"/>
  <c r="L2267" i="2" s="1"/>
  <c r="L2268" i="2" a="1"/>
  <c r="L2268" i="2" s="1"/>
  <c r="L2269" i="2" a="1"/>
  <c r="L2269" i="2" s="1"/>
  <c r="L2270" i="2" a="1"/>
  <c r="L2270" i="2" s="1"/>
  <c r="L2271" i="2" a="1"/>
  <c r="L2271" i="2" s="1"/>
  <c r="L2272" i="2" a="1"/>
  <c r="L2272" i="2" s="1"/>
  <c r="L2273" i="2" a="1"/>
  <c r="L2273" i="2" s="1"/>
  <c r="L2274" i="2" a="1"/>
  <c r="L2274" i="2" s="1"/>
  <c r="L2275" i="2" a="1"/>
  <c r="L2275" i="2" s="1"/>
  <c r="L2276" i="2" a="1"/>
  <c r="L2276" i="2" s="1"/>
  <c r="L2277" i="2" a="1"/>
  <c r="L2277" i="2" s="1"/>
  <c r="L2278" i="2" a="1"/>
  <c r="L2278" i="2" s="1"/>
  <c r="L2279" i="2" a="1"/>
  <c r="L2279" i="2" s="1"/>
  <c r="L2280" i="2" a="1"/>
  <c r="L2280" i="2" s="1"/>
  <c r="L2281" i="2" a="1"/>
  <c r="L2281" i="2" s="1"/>
  <c r="L2282" i="2" a="1"/>
  <c r="L2282" i="2" s="1"/>
  <c r="L2283" i="2" a="1"/>
  <c r="L2283" i="2" s="1"/>
  <c r="L2284" i="2" a="1"/>
  <c r="L2284" i="2" s="1"/>
  <c r="L2285" i="2" a="1"/>
  <c r="L2285" i="2" s="1"/>
  <c r="L2286" i="2" a="1"/>
  <c r="L2286" i="2" s="1"/>
  <c r="L2287" i="2" a="1"/>
  <c r="L2287" i="2" s="1"/>
  <c r="L2288" i="2" a="1"/>
  <c r="L2288" i="2" s="1"/>
  <c r="L2289" i="2" a="1"/>
  <c r="L2289" i="2" s="1"/>
  <c r="L2290" i="2" a="1"/>
  <c r="L2290" i="2" s="1"/>
  <c r="L2291" i="2" a="1"/>
  <c r="L2291" i="2" s="1"/>
  <c r="L2292" i="2" a="1"/>
  <c r="L2292" i="2" s="1"/>
  <c r="L2293" i="2" a="1"/>
  <c r="L2293" i="2" s="1"/>
  <c r="L2294" i="2" a="1"/>
  <c r="L2294" i="2" s="1"/>
  <c r="L2295" i="2" a="1"/>
  <c r="L2295" i="2" s="1"/>
  <c r="L2296" i="2" a="1"/>
  <c r="L2296" i="2" s="1"/>
  <c r="L2297" i="2" a="1"/>
  <c r="L2297" i="2" s="1"/>
  <c r="L2298" i="2" a="1"/>
  <c r="L2298" i="2" s="1"/>
  <c r="L2299" i="2" a="1"/>
  <c r="L2299" i="2" s="1"/>
  <c r="L2300" i="2" a="1"/>
  <c r="L2300" i="2" s="1"/>
  <c r="L2301" i="2" a="1"/>
  <c r="L2301" i="2" s="1"/>
  <c r="L2302" i="2" a="1"/>
  <c r="L2302" i="2" s="1"/>
  <c r="L2303" i="2" a="1"/>
  <c r="L2303" i="2" s="1"/>
  <c r="L2304" i="2" a="1"/>
  <c r="L2304" i="2" s="1"/>
  <c r="L2305" i="2" a="1"/>
  <c r="L2305" i="2" s="1"/>
  <c r="L2306" i="2" a="1"/>
  <c r="L2306" i="2" s="1"/>
  <c r="L2307" i="2" a="1"/>
  <c r="L2307" i="2" s="1"/>
  <c r="L2308" i="2" a="1"/>
  <c r="L2308" i="2" s="1"/>
  <c r="L2309" i="2" a="1"/>
  <c r="L2309" i="2" s="1"/>
  <c r="L2310" i="2" a="1"/>
  <c r="L2310" i="2" s="1"/>
  <c r="L2311" i="2" a="1"/>
  <c r="L2311" i="2" s="1"/>
  <c r="L2312" i="2" a="1"/>
  <c r="L2312" i="2" s="1"/>
  <c r="L2313" i="2" a="1"/>
  <c r="L2313" i="2" s="1"/>
  <c r="L2314" i="2" a="1"/>
  <c r="L2314" i="2" s="1"/>
  <c r="L2315" i="2" a="1"/>
  <c r="L2315" i="2" s="1"/>
  <c r="L2316" i="2" a="1"/>
  <c r="L2316" i="2" s="1"/>
  <c r="L2317" i="2" a="1"/>
  <c r="L2317" i="2" s="1"/>
  <c r="L2318" i="2" a="1"/>
  <c r="L2318" i="2" s="1"/>
  <c r="L2319" i="2" a="1"/>
  <c r="L2319" i="2" s="1"/>
  <c r="L2320" i="2" a="1"/>
  <c r="L2320" i="2" s="1"/>
  <c r="L2321" i="2" a="1"/>
  <c r="L2321" i="2" s="1"/>
  <c r="L2322" i="2" a="1"/>
  <c r="L2322" i="2" s="1"/>
  <c r="L2323" i="2" a="1"/>
  <c r="L2323" i="2" s="1"/>
  <c r="L2324" i="2" a="1"/>
  <c r="L2324" i="2" s="1"/>
  <c r="L2325" i="2" a="1"/>
  <c r="L2325" i="2" s="1"/>
  <c r="L2326" i="2" a="1"/>
  <c r="L2326" i="2" s="1"/>
  <c r="L2327" i="2" a="1"/>
  <c r="L2327" i="2" s="1"/>
  <c r="L2328" i="2" a="1"/>
  <c r="L2328" i="2" s="1"/>
  <c r="L2329" i="2" a="1"/>
  <c r="L2329" i="2" s="1"/>
  <c r="L2330" i="2" a="1"/>
  <c r="L2330" i="2" s="1"/>
  <c r="L2331" i="2" a="1"/>
  <c r="L2331" i="2" s="1"/>
  <c r="L2332" i="2" a="1"/>
  <c r="L2332" i="2" s="1"/>
  <c r="L2333" i="2" a="1"/>
  <c r="L2333" i="2" s="1"/>
  <c r="L2334" i="2" a="1"/>
  <c r="L2334" i="2" s="1"/>
  <c r="L2335" i="2" a="1"/>
  <c r="L2335" i="2" s="1"/>
  <c r="L2336" i="2" a="1"/>
  <c r="L2336" i="2" s="1"/>
  <c r="L2337" i="2" a="1"/>
  <c r="L2337" i="2" s="1"/>
  <c r="L2338" i="2" a="1"/>
  <c r="L2338" i="2" s="1"/>
  <c r="L2339" i="2" a="1"/>
  <c r="L2339" i="2" s="1"/>
  <c r="L2340" i="2" a="1"/>
  <c r="L2340" i="2" s="1"/>
  <c r="L2341" i="2" a="1"/>
  <c r="L2341" i="2" s="1"/>
  <c r="L2342" i="2" a="1"/>
  <c r="L2342" i="2" s="1"/>
  <c r="L2343" i="2" a="1"/>
  <c r="L2343" i="2" s="1"/>
  <c r="L2344" i="2" a="1"/>
  <c r="L2344" i="2" s="1"/>
  <c r="L2345" i="2" a="1"/>
  <c r="L2345" i="2" s="1"/>
  <c r="L2346" i="2" a="1"/>
  <c r="L2346" i="2" s="1"/>
  <c r="L2347" i="2" a="1"/>
  <c r="L2347" i="2" s="1"/>
  <c r="L2348" i="2" a="1"/>
  <c r="L2348" i="2" s="1"/>
  <c r="L2349" i="2" a="1"/>
  <c r="L2349" i="2" s="1"/>
  <c r="L2350" i="2" a="1"/>
  <c r="L2350" i="2" s="1"/>
  <c r="L2351" i="2" a="1"/>
  <c r="L2351" i="2" s="1"/>
  <c r="L2352" i="2" a="1"/>
  <c r="L2352" i="2" s="1"/>
  <c r="L2353" i="2" a="1"/>
  <c r="L2353" i="2" s="1"/>
  <c r="L2354" i="2" a="1"/>
  <c r="L2354" i="2" s="1"/>
  <c r="L2355" i="2" a="1"/>
  <c r="L2355" i="2" s="1"/>
  <c r="L2356" i="2" a="1"/>
  <c r="L2356" i="2" s="1"/>
  <c r="L2357" i="2" a="1"/>
  <c r="L2357" i="2" s="1"/>
  <c r="L2358" i="2" a="1"/>
  <c r="L2358" i="2" s="1"/>
  <c r="L2359" i="2" a="1"/>
  <c r="L2359" i="2" s="1"/>
  <c r="L2360" i="2" a="1"/>
  <c r="L2360" i="2" s="1"/>
  <c r="L2361" i="2" a="1"/>
  <c r="L2361" i="2" s="1"/>
  <c r="L2362" i="2" a="1"/>
  <c r="L2362" i="2" s="1"/>
  <c r="L2363" i="2" a="1"/>
  <c r="L2363" i="2" s="1"/>
  <c r="L2364" i="2" a="1"/>
  <c r="L2364" i="2" s="1"/>
  <c r="L2365" i="2" a="1"/>
  <c r="L2365" i="2" s="1"/>
  <c r="L2366" i="2" a="1"/>
  <c r="L2366" i="2" s="1"/>
  <c r="L2367" i="2" a="1"/>
  <c r="L2367" i="2" s="1"/>
  <c r="L2368" i="2" a="1"/>
  <c r="L2368" i="2" s="1"/>
  <c r="L2369" i="2" a="1"/>
  <c r="L2369" i="2" s="1"/>
  <c r="L2370" i="2" a="1"/>
  <c r="L2370" i="2" s="1"/>
  <c r="L2371" i="2" a="1"/>
  <c r="L2371" i="2" s="1"/>
  <c r="L2372" i="2" a="1"/>
  <c r="L2372" i="2" s="1"/>
  <c r="L2373" i="2" a="1"/>
  <c r="L2373" i="2" s="1"/>
  <c r="L2374" i="2" a="1"/>
  <c r="L2374" i="2" s="1"/>
  <c r="L2375" i="2" a="1"/>
  <c r="L2375" i="2" s="1"/>
  <c r="L2376" i="2" a="1"/>
  <c r="L2376" i="2" s="1"/>
  <c r="L2377" i="2" a="1"/>
  <c r="L2377" i="2" s="1"/>
  <c r="L2378" i="2" a="1"/>
  <c r="L2378" i="2" s="1"/>
  <c r="L2379" i="2" a="1"/>
  <c r="L2379" i="2" s="1"/>
  <c r="L2380" i="2" a="1"/>
  <c r="L2380" i="2" s="1"/>
  <c r="L2381" i="2" a="1"/>
  <c r="L2381" i="2" s="1"/>
  <c r="L2382" i="2" a="1"/>
  <c r="L2382" i="2" s="1"/>
  <c r="L2383" i="2" a="1"/>
  <c r="L2383" i="2" s="1"/>
  <c r="L2384" i="2" a="1"/>
  <c r="L2384" i="2" s="1"/>
  <c r="L2385" i="2" a="1"/>
  <c r="L2385" i="2" s="1"/>
  <c r="L2386" i="2" a="1"/>
  <c r="L2386" i="2" s="1"/>
  <c r="L2387" i="2" a="1"/>
  <c r="L2387" i="2" s="1"/>
  <c r="L2388" i="2" a="1"/>
  <c r="L2388" i="2" s="1"/>
  <c r="L2389" i="2" a="1"/>
  <c r="L2389" i="2" s="1"/>
  <c r="L2390" i="2" a="1"/>
  <c r="L2390" i="2" s="1"/>
  <c r="L2391" i="2" a="1"/>
  <c r="L2391" i="2" s="1"/>
  <c r="L2392" i="2" a="1"/>
  <c r="L2392" i="2" s="1"/>
  <c r="L2393" i="2" a="1"/>
  <c r="L2393" i="2" s="1"/>
  <c r="L2394" i="2" a="1"/>
  <c r="L2394" i="2" s="1"/>
  <c r="L2395" i="2" a="1"/>
  <c r="L2395" i="2" s="1"/>
  <c r="L2396" i="2" a="1"/>
  <c r="L2396" i="2" s="1"/>
  <c r="L2397" i="2" a="1"/>
  <c r="L2397" i="2" s="1"/>
  <c r="L2398" i="2" a="1"/>
  <c r="L2398" i="2" s="1"/>
  <c r="L2399" i="2" a="1"/>
  <c r="L2399" i="2" s="1"/>
  <c r="L2400" i="2" a="1"/>
  <c r="L2400" i="2" s="1"/>
  <c r="L2401" i="2" a="1"/>
  <c r="L2401" i="2" s="1"/>
  <c r="L2402" i="2" a="1"/>
  <c r="L2402" i="2" s="1"/>
  <c r="L2403" i="2" a="1"/>
  <c r="L2403" i="2" s="1"/>
  <c r="L2404" i="2" a="1"/>
  <c r="L2404" i="2" s="1"/>
  <c r="L2405" i="2" a="1"/>
  <c r="L2405" i="2" s="1"/>
  <c r="L2406" i="2" a="1"/>
  <c r="L2406" i="2" s="1"/>
  <c r="L2407" i="2" a="1"/>
  <c r="L2407" i="2" s="1"/>
  <c r="L2408" i="2" a="1"/>
  <c r="L2408" i="2" s="1"/>
  <c r="L2409" i="2" a="1"/>
  <c r="L2409" i="2" s="1"/>
  <c r="L2410" i="2" a="1"/>
  <c r="L2410" i="2" s="1"/>
  <c r="L2411" i="2" a="1"/>
  <c r="L2411" i="2" s="1"/>
  <c r="L2412" i="2" a="1"/>
  <c r="L2412" i="2" s="1"/>
  <c r="L2413" i="2" a="1"/>
  <c r="L2413" i="2" s="1"/>
  <c r="L2414" i="2" a="1"/>
  <c r="L2414" i="2" s="1"/>
  <c r="L2415" i="2" a="1"/>
  <c r="L2415" i="2" s="1"/>
  <c r="L2416" i="2" a="1"/>
  <c r="L2416" i="2" s="1"/>
  <c r="L2417" i="2" a="1"/>
  <c r="L2417" i="2" s="1"/>
  <c r="L2418" i="2" a="1"/>
  <c r="L2418" i="2" s="1"/>
  <c r="L2419" i="2" a="1"/>
  <c r="L2419" i="2" s="1"/>
  <c r="L2420" i="2" a="1"/>
  <c r="L2420" i="2" s="1"/>
  <c r="L2421" i="2" a="1"/>
  <c r="L2421" i="2" s="1"/>
  <c r="L2422" i="2" a="1"/>
  <c r="L2422" i="2" s="1"/>
  <c r="L2423" i="2" a="1"/>
  <c r="L2423" i="2" s="1"/>
  <c r="L2424" i="2" a="1"/>
  <c r="L2424" i="2" s="1"/>
  <c r="L2425" i="2" a="1"/>
  <c r="L2425" i="2" s="1"/>
  <c r="L2426" i="2" a="1"/>
  <c r="L2426" i="2" s="1"/>
  <c r="L2427" i="2" a="1"/>
  <c r="L2427" i="2" s="1"/>
  <c r="L2428" i="2" a="1"/>
  <c r="L2428" i="2" s="1"/>
  <c r="L2429" i="2" a="1"/>
  <c r="L2429" i="2" s="1"/>
  <c r="L2430" i="2" a="1"/>
  <c r="L2430" i="2" s="1"/>
  <c r="L2431" i="2" a="1"/>
  <c r="L2431" i="2" s="1"/>
  <c r="L2432" i="2" a="1"/>
  <c r="L2432" i="2" s="1"/>
  <c r="L2433" i="2" a="1"/>
  <c r="L2433" i="2" s="1"/>
  <c r="L2434" i="2" a="1"/>
  <c r="L2434" i="2" s="1"/>
  <c r="L2435" i="2" a="1"/>
  <c r="L2435" i="2" s="1"/>
  <c r="L2436" i="2" a="1"/>
  <c r="L2436" i="2" s="1"/>
  <c r="L2437" i="2" a="1"/>
  <c r="L2437" i="2" s="1"/>
  <c r="L2438" i="2" a="1"/>
  <c r="L2438" i="2" s="1"/>
  <c r="L2439" i="2" a="1"/>
  <c r="L2439" i="2" s="1"/>
  <c r="L2440" i="2" a="1"/>
  <c r="L2440" i="2" s="1"/>
  <c r="L2441" i="2" a="1"/>
  <c r="L2441" i="2" s="1"/>
  <c r="L2442" i="2" a="1"/>
  <c r="L2442" i="2" s="1"/>
  <c r="L2443" i="2" a="1"/>
  <c r="L2443" i="2" s="1"/>
  <c r="L2444" i="2" a="1"/>
  <c r="L2444" i="2" s="1"/>
  <c r="L2445" i="2" a="1"/>
  <c r="L2445" i="2" s="1"/>
  <c r="L2446" i="2" a="1"/>
  <c r="L2446" i="2" s="1"/>
  <c r="L2447" i="2" a="1"/>
  <c r="L2447" i="2" s="1"/>
  <c r="L2448" i="2" a="1"/>
  <c r="L2448" i="2" s="1"/>
  <c r="L2449" i="2" a="1"/>
  <c r="L2449" i="2" s="1"/>
  <c r="L2450" i="2" a="1"/>
  <c r="L2450" i="2" s="1"/>
  <c r="L2451" i="2" a="1"/>
  <c r="L2451" i="2" s="1"/>
  <c r="L2452" i="2" a="1"/>
  <c r="L2452" i="2" s="1"/>
  <c r="L2453" i="2" a="1"/>
  <c r="L2453" i="2" s="1"/>
  <c r="L2454" i="2" a="1"/>
  <c r="L2454" i="2" s="1"/>
  <c r="L2455" i="2" a="1"/>
  <c r="L2455" i="2" s="1"/>
  <c r="L2456" i="2" a="1"/>
  <c r="L2456" i="2" s="1"/>
  <c r="L2457" i="2" a="1"/>
  <c r="L2457" i="2" s="1"/>
  <c r="L2458" i="2" a="1"/>
  <c r="L2458" i="2" s="1"/>
  <c r="L2459" i="2" a="1"/>
  <c r="L2459" i="2" s="1"/>
  <c r="L2460" i="2" a="1"/>
  <c r="L2460" i="2" s="1"/>
  <c r="L2461" i="2" a="1"/>
  <c r="L2461" i="2" s="1"/>
  <c r="L2462" i="2" a="1"/>
  <c r="L2462" i="2" s="1"/>
  <c r="L2463" i="2" a="1"/>
  <c r="L2463" i="2" s="1"/>
  <c r="L2464" i="2" a="1"/>
  <c r="L2464" i="2" s="1"/>
  <c r="L2465" i="2" a="1"/>
  <c r="L2465" i="2" s="1"/>
  <c r="L2466" i="2" a="1"/>
  <c r="L2466" i="2" s="1"/>
  <c r="L2467" i="2" a="1"/>
  <c r="L2467" i="2" s="1"/>
  <c r="L2468" i="2" a="1"/>
  <c r="L2468" i="2" s="1"/>
  <c r="L2469" i="2" a="1"/>
  <c r="L2469" i="2" s="1"/>
  <c r="L2470" i="2" a="1"/>
  <c r="L2470" i="2" s="1"/>
  <c r="L2471" i="2" a="1"/>
  <c r="L2471" i="2" s="1"/>
  <c r="L2472" i="2" a="1"/>
  <c r="L2472" i="2" s="1"/>
  <c r="L2473" i="2" a="1"/>
  <c r="L2473" i="2" s="1"/>
  <c r="L2474" i="2" a="1"/>
  <c r="L2474" i="2" s="1"/>
  <c r="L2475" i="2" a="1"/>
  <c r="L2475" i="2" s="1"/>
  <c r="L2476" i="2" a="1"/>
  <c r="L2476" i="2" s="1"/>
  <c r="L2477" i="2" a="1"/>
  <c r="L2477" i="2" s="1"/>
  <c r="L2478" i="2" a="1"/>
  <c r="L2478" i="2" s="1"/>
  <c r="L2479" i="2" a="1"/>
  <c r="L2479" i="2" s="1"/>
  <c r="L2480" i="2" a="1"/>
  <c r="L2480" i="2" s="1"/>
  <c r="L2481" i="2" a="1"/>
  <c r="L2481" i="2" s="1"/>
  <c r="L2482" i="2" a="1"/>
  <c r="L2482" i="2" s="1"/>
  <c r="L2483" i="2" a="1"/>
  <c r="L2483" i="2" s="1"/>
  <c r="L2484" i="2" a="1"/>
  <c r="L2484" i="2" s="1"/>
  <c r="L2485" i="2" a="1"/>
  <c r="L2485" i="2" s="1"/>
  <c r="L2486" i="2" a="1"/>
  <c r="L2486" i="2" s="1"/>
  <c r="L2487" i="2" a="1"/>
  <c r="L2487" i="2" s="1"/>
  <c r="L2488" i="2" a="1"/>
  <c r="L2488" i="2" s="1"/>
  <c r="L2489" i="2" a="1"/>
  <c r="L2489" i="2" s="1"/>
  <c r="L2490" i="2" a="1"/>
  <c r="L2490" i="2" s="1"/>
  <c r="L2491" i="2" a="1"/>
  <c r="L2491" i="2" s="1"/>
  <c r="L2492" i="2" a="1"/>
  <c r="L2492" i="2" s="1"/>
  <c r="L2493" i="2" a="1"/>
  <c r="L2493" i="2" s="1"/>
  <c r="L2494" i="2" a="1"/>
  <c r="L2494" i="2" s="1"/>
  <c r="L2495" i="2" a="1"/>
  <c r="L2495" i="2" s="1"/>
  <c r="L2496" i="2" a="1"/>
  <c r="L2496" i="2" s="1"/>
  <c r="L2497" i="2" a="1"/>
  <c r="L2497" i="2" s="1"/>
  <c r="L2498" i="2" a="1"/>
  <c r="L2498" i="2" s="1"/>
  <c r="L2499" i="2" a="1"/>
  <c r="L2499" i="2" s="1"/>
  <c r="L2500" i="2" a="1"/>
  <c r="L2500" i="2" s="1"/>
  <c r="L2501" i="2" a="1"/>
  <c r="L2501" i="2" s="1"/>
  <c r="L2502" i="2" a="1"/>
  <c r="L2502" i="2" s="1"/>
  <c r="L2503" i="2" a="1"/>
  <c r="L2503" i="2" s="1"/>
  <c r="L2504" i="2" a="1"/>
  <c r="L2504" i="2" s="1"/>
  <c r="L2505" i="2" a="1"/>
  <c r="L2505" i="2" s="1"/>
  <c r="L2506" i="2" a="1"/>
  <c r="L2506" i="2" s="1"/>
  <c r="L2507" i="2" a="1"/>
  <c r="L2507" i="2" s="1"/>
  <c r="L2508" i="2" a="1"/>
  <c r="L2508" i="2" s="1"/>
  <c r="L2509" i="2" a="1"/>
  <c r="L2509" i="2" s="1"/>
  <c r="L2510" i="2" a="1"/>
  <c r="L2510" i="2" s="1"/>
  <c r="L2511" i="2" a="1"/>
  <c r="L2511" i="2" s="1"/>
  <c r="L2512" i="2" a="1"/>
  <c r="L2512" i="2" s="1"/>
  <c r="L2513" i="2" a="1"/>
  <c r="L2513" i="2" s="1"/>
  <c r="L2514" i="2" a="1"/>
  <c r="L2514" i="2" s="1"/>
  <c r="L2515" i="2" a="1"/>
  <c r="L2515" i="2" s="1"/>
  <c r="L2516" i="2" a="1"/>
  <c r="L2516" i="2" s="1"/>
  <c r="L2517" i="2" a="1"/>
  <c r="L2517" i="2" s="1"/>
  <c r="L2518" i="2" a="1"/>
  <c r="L2518" i="2" s="1"/>
  <c r="L2519" i="2" a="1"/>
  <c r="L2519" i="2" s="1"/>
  <c r="L2520" i="2" a="1"/>
  <c r="L2520" i="2" s="1"/>
  <c r="L2521" i="2" a="1"/>
  <c r="L2521" i="2" s="1"/>
  <c r="L2522" i="2" a="1"/>
  <c r="L2522" i="2" s="1"/>
  <c r="L2523" i="2" a="1"/>
  <c r="L2523" i="2" s="1"/>
  <c r="L2524" i="2" a="1"/>
  <c r="L2524" i="2" s="1"/>
  <c r="L2525" i="2" a="1"/>
  <c r="L2525" i="2" s="1"/>
  <c r="L2526" i="2" a="1"/>
  <c r="L2526" i="2" s="1"/>
  <c r="L2527" i="2" a="1"/>
  <c r="L2527" i="2" s="1"/>
  <c r="L2528" i="2" a="1"/>
  <c r="L2528" i="2" s="1"/>
  <c r="L2529" i="2" a="1"/>
  <c r="L2529" i="2" s="1"/>
  <c r="L2530" i="2" a="1"/>
  <c r="L2530" i="2" s="1"/>
  <c r="L2531" i="2" a="1"/>
  <c r="L2531" i="2" s="1"/>
  <c r="L2532" i="2" a="1"/>
  <c r="L2532" i="2" s="1"/>
  <c r="L2533" i="2" a="1"/>
  <c r="L2533" i="2" s="1"/>
  <c r="L2534" i="2" a="1"/>
  <c r="L2534" i="2" s="1"/>
  <c r="L2535" i="2" a="1"/>
  <c r="L2535" i="2" s="1"/>
  <c r="L2536" i="2" a="1"/>
  <c r="L2536" i="2" s="1"/>
  <c r="L2537" i="2" a="1"/>
  <c r="L2537" i="2" s="1"/>
  <c r="L2538" i="2" a="1"/>
  <c r="L2538" i="2" s="1"/>
  <c r="L2539" i="2" a="1"/>
  <c r="L2539" i="2" s="1"/>
  <c r="L2540" i="2" a="1"/>
  <c r="L2540" i="2" s="1"/>
  <c r="L2541" i="2" a="1"/>
  <c r="L2541" i="2" s="1"/>
  <c r="L2542" i="2" a="1"/>
  <c r="L2542" i="2" s="1"/>
  <c r="L2543" i="2" a="1"/>
  <c r="L2543" i="2" s="1"/>
  <c r="L2544" i="2" a="1"/>
  <c r="L2544" i="2" s="1"/>
  <c r="L2545" i="2" a="1"/>
  <c r="L2545" i="2" s="1"/>
  <c r="L2546" i="2" a="1"/>
  <c r="L2546" i="2" s="1"/>
  <c r="L2547" i="2" a="1"/>
  <c r="L2547" i="2" s="1"/>
  <c r="L2548" i="2" a="1"/>
  <c r="L2548" i="2" s="1"/>
  <c r="L2549" i="2" a="1"/>
  <c r="L2549" i="2" s="1"/>
  <c r="L2550" i="2" a="1"/>
  <c r="L2550" i="2" s="1"/>
  <c r="L2551" i="2" a="1"/>
  <c r="L2551" i="2" s="1"/>
  <c r="L2552" i="2" a="1"/>
  <c r="L2552" i="2" s="1"/>
  <c r="L2553" i="2" a="1"/>
  <c r="L2553" i="2" s="1"/>
  <c r="L2554" i="2" a="1"/>
  <c r="L2554" i="2" s="1"/>
  <c r="L2555" i="2" a="1"/>
  <c r="L2555" i="2" s="1"/>
  <c r="L2556" i="2" a="1"/>
  <c r="L2556" i="2" s="1"/>
  <c r="L2557" i="2" a="1"/>
  <c r="L2557" i="2" s="1"/>
  <c r="L2558" i="2" a="1"/>
  <c r="L2558" i="2" s="1"/>
  <c r="L2559" i="2" a="1"/>
  <c r="L2559" i="2" s="1"/>
  <c r="L2560" i="2" a="1"/>
  <c r="L2560" i="2" s="1"/>
  <c r="L2561" i="2" a="1"/>
  <c r="L2561" i="2" s="1"/>
  <c r="L2562" i="2" a="1"/>
  <c r="L2562" i="2" s="1"/>
  <c r="L2563" i="2" a="1"/>
  <c r="L2563" i="2" s="1"/>
  <c r="L2564" i="2" a="1"/>
  <c r="L2564" i="2" s="1"/>
  <c r="L2565" i="2" a="1"/>
  <c r="L2565" i="2" s="1"/>
  <c r="L2566" i="2" a="1"/>
  <c r="L2566" i="2" s="1"/>
  <c r="L2567" i="2" a="1"/>
  <c r="L2567" i="2" s="1"/>
  <c r="L2568" i="2" a="1"/>
  <c r="L2568" i="2" s="1"/>
  <c r="L2569" i="2" a="1"/>
  <c r="L2569" i="2" s="1"/>
  <c r="L2570" i="2" a="1"/>
  <c r="L2570" i="2" s="1"/>
  <c r="L2571" i="2" a="1"/>
  <c r="L2571" i="2" s="1"/>
  <c r="L2572" i="2" a="1"/>
  <c r="L2572" i="2" s="1"/>
  <c r="L2573" i="2" a="1"/>
  <c r="L2573" i="2" s="1"/>
  <c r="L2574" i="2" a="1"/>
  <c r="L2574" i="2" s="1"/>
  <c r="L2575" i="2" a="1"/>
  <c r="L2575" i="2" s="1"/>
  <c r="L2576" i="2" a="1"/>
  <c r="L2576" i="2" s="1"/>
  <c r="L2577" i="2" a="1"/>
  <c r="L2577" i="2" s="1"/>
  <c r="L2578" i="2" a="1"/>
  <c r="L2578" i="2" s="1"/>
  <c r="L2579" i="2" a="1"/>
  <c r="L2579" i="2" s="1"/>
  <c r="L2580" i="2" a="1"/>
  <c r="L2580" i="2" s="1"/>
  <c r="L2581" i="2" a="1"/>
  <c r="L2581" i="2" s="1"/>
  <c r="L2582" i="2" a="1"/>
  <c r="L2582" i="2" s="1"/>
  <c r="L2583" i="2" a="1"/>
  <c r="L2583" i="2" s="1"/>
  <c r="L2584" i="2" a="1"/>
  <c r="L2584" i="2" s="1"/>
  <c r="L2585" i="2" a="1"/>
  <c r="L2585" i="2" s="1"/>
  <c r="L2586" i="2" a="1"/>
  <c r="L2586" i="2" s="1"/>
  <c r="L2587" i="2" a="1"/>
  <c r="L2587" i="2" s="1"/>
  <c r="L2588" i="2" a="1"/>
  <c r="L2588" i="2" s="1"/>
  <c r="L2589" i="2" a="1"/>
  <c r="L2589" i="2" s="1"/>
  <c r="L2590" i="2" a="1"/>
  <c r="L2590" i="2" s="1"/>
  <c r="L2591" i="2" a="1"/>
  <c r="L2591" i="2" s="1"/>
  <c r="L2592" i="2" a="1"/>
  <c r="L2592" i="2" s="1"/>
  <c r="L2593" i="2" a="1"/>
  <c r="L2593" i="2" s="1"/>
  <c r="L2594" i="2" a="1"/>
  <c r="L2594" i="2" s="1"/>
  <c r="L2595" i="2" a="1"/>
  <c r="L2595" i="2" s="1"/>
  <c r="L2596" i="2" a="1"/>
  <c r="L2596" i="2" s="1"/>
  <c r="L2597" i="2" a="1"/>
  <c r="L2597" i="2" s="1"/>
  <c r="L2598" i="2" a="1"/>
  <c r="L2598" i="2" s="1"/>
  <c r="L2599" i="2" a="1"/>
  <c r="L2599" i="2" s="1"/>
  <c r="L2600" i="2" a="1"/>
  <c r="L2600" i="2" s="1"/>
  <c r="L2601" i="2" a="1"/>
  <c r="L2601" i="2" s="1"/>
  <c r="L2602" i="2" a="1"/>
  <c r="L2602" i="2" s="1"/>
  <c r="L2603" i="2" a="1"/>
  <c r="L2603" i="2" s="1"/>
  <c r="L2604" i="2" a="1"/>
  <c r="L2604" i="2" s="1"/>
  <c r="L2605" i="2" a="1"/>
  <c r="L2605" i="2" s="1"/>
  <c r="L2606" i="2" a="1"/>
  <c r="L2606" i="2" s="1"/>
  <c r="L2607" i="2" a="1"/>
  <c r="L2607" i="2" s="1"/>
  <c r="L2608" i="2" a="1"/>
  <c r="L2608" i="2" s="1"/>
  <c r="L2609" i="2" a="1"/>
  <c r="L2609" i="2" s="1"/>
  <c r="L2610" i="2" a="1"/>
  <c r="L2610" i="2" s="1"/>
  <c r="L2611" i="2" a="1"/>
  <c r="L2611" i="2" s="1"/>
  <c r="L2612" i="2" a="1"/>
  <c r="L2612" i="2" s="1"/>
  <c r="L2613" i="2" a="1"/>
  <c r="L2613" i="2" s="1"/>
  <c r="L2614" i="2" a="1"/>
  <c r="L2614" i="2" s="1"/>
  <c r="L2615" i="2" a="1"/>
  <c r="L2615" i="2" s="1"/>
  <c r="L2616" i="2" a="1"/>
  <c r="L2616" i="2" s="1"/>
  <c r="L2617" i="2" a="1"/>
  <c r="L2617" i="2" s="1"/>
  <c r="L2618" i="2" a="1"/>
  <c r="L2618" i="2" s="1"/>
  <c r="L2619" i="2" a="1"/>
  <c r="L2619" i="2" s="1"/>
  <c r="L2620" i="2" a="1"/>
  <c r="L2620" i="2" s="1"/>
  <c r="L2621" i="2" a="1"/>
  <c r="L2621" i="2" s="1"/>
  <c r="L2622" i="2" a="1"/>
  <c r="L2622" i="2" s="1"/>
  <c r="L2623" i="2" a="1"/>
  <c r="L2623" i="2" s="1"/>
  <c r="L2624" i="2" a="1"/>
  <c r="L2624" i="2" s="1"/>
  <c r="L2625" i="2" a="1"/>
  <c r="L2625" i="2" s="1"/>
  <c r="L2626" i="2" a="1"/>
  <c r="L2626" i="2" s="1"/>
  <c r="L2627" i="2" a="1"/>
  <c r="L2627" i="2" s="1"/>
  <c r="L2628" i="2" a="1"/>
  <c r="L2628" i="2" s="1"/>
  <c r="L2629" i="2" a="1"/>
  <c r="L2629" i="2" s="1"/>
  <c r="L2630" i="2" a="1"/>
  <c r="L2630" i="2" s="1"/>
  <c r="L2631" i="2" a="1"/>
  <c r="L2631" i="2" s="1"/>
  <c r="L2632" i="2" a="1"/>
  <c r="L2632" i="2" s="1"/>
  <c r="L2633" i="2" a="1"/>
  <c r="L2633" i="2" s="1"/>
  <c r="L2634" i="2" a="1"/>
  <c r="L2634" i="2" s="1"/>
  <c r="L2635" i="2" a="1"/>
  <c r="L2635" i="2" s="1"/>
  <c r="L2636" i="2" a="1"/>
  <c r="L2636" i="2" s="1"/>
  <c r="L2637" i="2" a="1"/>
  <c r="L2637" i="2" s="1"/>
  <c r="L2638" i="2" a="1"/>
  <c r="L2638" i="2" s="1"/>
  <c r="L2639" i="2" a="1"/>
  <c r="L2639" i="2" s="1"/>
  <c r="L2640" i="2" a="1"/>
  <c r="L2640" i="2" s="1"/>
  <c r="L2641" i="2" a="1"/>
  <c r="L2641" i="2" s="1"/>
  <c r="L2642" i="2" a="1"/>
  <c r="L2642" i="2" s="1"/>
  <c r="L2643" i="2" a="1"/>
  <c r="L2643" i="2" s="1"/>
  <c r="L2644" i="2" a="1"/>
  <c r="L2644" i="2" s="1"/>
  <c r="L2645" i="2" a="1"/>
  <c r="L2645" i="2" s="1"/>
  <c r="L2646" i="2" a="1"/>
  <c r="L2646" i="2" s="1"/>
  <c r="L2647" i="2" a="1"/>
  <c r="L2647" i="2" s="1"/>
  <c r="L2648" i="2" a="1"/>
  <c r="L2648" i="2" s="1"/>
  <c r="L2649" i="2" a="1"/>
  <c r="L2649" i="2" s="1"/>
  <c r="L2650" i="2" a="1"/>
  <c r="L2650" i="2" s="1"/>
  <c r="L2651" i="2" a="1"/>
  <c r="L2651" i="2" s="1"/>
  <c r="L2652" i="2" a="1"/>
  <c r="L2652" i="2" s="1"/>
  <c r="L2653" i="2" a="1"/>
  <c r="L2653" i="2" s="1"/>
  <c r="L2654" i="2" a="1"/>
  <c r="L2654" i="2" s="1"/>
  <c r="L2655" i="2" a="1"/>
  <c r="L2655" i="2" s="1"/>
  <c r="L2656" i="2" a="1"/>
  <c r="L2656" i="2" s="1"/>
  <c r="L2657" i="2" a="1"/>
  <c r="L2657" i="2" s="1"/>
  <c r="L2658" i="2" a="1"/>
  <c r="L2658" i="2" s="1"/>
  <c r="L2659" i="2" a="1"/>
  <c r="L2659" i="2" s="1"/>
  <c r="L2660" i="2" a="1"/>
  <c r="L2660" i="2" s="1"/>
  <c r="L2661" i="2" a="1"/>
  <c r="L2661" i="2" s="1"/>
  <c r="L2662" i="2" a="1"/>
  <c r="L2662" i="2" s="1"/>
  <c r="L2663" i="2" a="1"/>
  <c r="L2663" i="2" s="1"/>
  <c r="L2664" i="2" a="1"/>
  <c r="L2664" i="2" s="1"/>
  <c r="L2665" i="2" a="1"/>
  <c r="L2665" i="2" s="1"/>
  <c r="L2666" i="2" a="1"/>
  <c r="L2666" i="2" s="1"/>
  <c r="L2667" i="2" a="1"/>
  <c r="L2667" i="2" s="1"/>
  <c r="L2668" i="2" a="1"/>
  <c r="L2668" i="2" s="1"/>
  <c r="L2669" i="2" a="1"/>
  <c r="L2669" i="2" s="1"/>
  <c r="L2670" i="2" a="1"/>
  <c r="L2670" i="2" s="1"/>
  <c r="L2671" i="2" a="1"/>
  <c r="L2671" i="2" s="1"/>
  <c r="L2672" i="2" a="1"/>
  <c r="L2672" i="2" s="1"/>
  <c r="L2673" i="2" a="1"/>
  <c r="L2673" i="2" s="1"/>
  <c r="L2674" i="2" a="1"/>
  <c r="L2674" i="2" s="1"/>
  <c r="L2675" i="2" a="1"/>
  <c r="L2675" i="2" s="1"/>
  <c r="L2676" i="2" a="1"/>
  <c r="L2676" i="2" s="1"/>
  <c r="L2677" i="2" a="1"/>
  <c r="L2677" i="2" s="1"/>
  <c r="L2678" i="2" a="1"/>
  <c r="L2678" i="2" s="1"/>
  <c r="L2679" i="2" a="1"/>
  <c r="L2679" i="2" s="1"/>
  <c r="L2680" i="2" a="1"/>
  <c r="L2680" i="2" s="1"/>
  <c r="L2681" i="2" a="1"/>
  <c r="L2681" i="2" s="1"/>
  <c r="L2682" i="2" a="1"/>
  <c r="L2682" i="2" s="1"/>
  <c r="L2683" i="2" a="1"/>
  <c r="L2683" i="2" s="1"/>
  <c r="L2684" i="2" a="1"/>
  <c r="L2684" i="2" s="1"/>
  <c r="L2685" i="2" a="1"/>
  <c r="L2685" i="2" s="1"/>
  <c r="L2686" i="2" a="1"/>
  <c r="L2686" i="2" s="1"/>
  <c r="L2687" i="2" a="1"/>
  <c r="L2687" i="2" s="1"/>
  <c r="L2688" i="2" a="1"/>
  <c r="L2688" i="2" s="1"/>
  <c r="L2689" i="2" a="1"/>
  <c r="L2689" i="2" s="1"/>
  <c r="L2690" i="2" a="1"/>
  <c r="L2690" i="2" s="1"/>
  <c r="L2691" i="2" a="1"/>
  <c r="L2691" i="2" s="1"/>
  <c r="L2692" i="2" a="1"/>
  <c r="L2692" i="2" s="1"/>
  <c r="L2693" i="2" a="1"/>
  <c r="L2693" i="2" s="1"/>
  <c r="L2694" i="2" a="1"/>
  <c r="L2694" i="2" s="1"/>
  <c r="L2695" i="2" a="1"/>
  <c r="L2695" i="2" s="1"/>
  <c r="L2696" i="2" a="1"/>
  <c r="L2696" i="2" s="1"/>
  <c r="L2697" i="2" a="1"/>
  <c r="L2697" i="2" s="1"/>
  <c r="L2698" i="2" a="1"/>
  <c r="L2698" i="2" s="1"/>
  <c r="L2699" i="2" a="1"/>
  <c r="L2699" i="2" s="1"/>
  <c r="L2700" i="2" a="1"/>
  <c r="L2700" i="2" s="1"/>
  <c r="L2701" i="2" a="1"/>
  <c r="L2701" i="2" s="1"/>
  <c r="L2702" i="2" a="1"/>
  <c r="L2702" i="2" s="1"/>
  <c r="L2703" i="2" a="1"/>
  <c r="L2703" i="2" s="1"/>
  <c r="L2704" i="2" a="1"/>
  <c r="L2704" i="2" s="1"/>
  <c r="L2705" i="2" a="1"/>
  <c r="L2705" i="2" s="1"/>
  <c r="L2706" i="2" a="1"/>
  <c r="L2706" i="2" s="1"/>
  <c r="L2707" i="2" a="1"/>
  <c r="L2707" i="2" s="1"/>
  <c r="L2708" i="2" a="1"/>
  <c r="L2708" i="2" s="1"/>
  <c r="L2709" i="2" a="1"/>
  <c r="L2709" i="2" s="1"/>
  <c r="L2710" i="2" a="1"/>
  <c r="L2710" i="2" s="1"/>
  <c r="L2711" i="2" a="1"/>
  <c r="L2711" i="2" s="1"/>
  <c r="L2712" i="2" a="1"/>
  <c r="L2712" i="2" s="1"/>
  <c r="L2713" i="2" a="1"/>
  <c r="L2713" i="2" s="1"/>
  <c r="L2714" i="2" a="1"/>
  <c r="L2714" i="2" s="1"/>
  <c r="L2715" i="2" a="1"/>
  <c r="L2715" i="2" s="1"/>
  <c r="L2716" i="2" a="1"/>
  <c r="L2716" i="2" s="1"/>
  <c r="L2717" i="2" a="1"/>
  <c r="L2717" i="2" s="1"/>
  <c r="L2718" i="2" a="1"/>
  <c r="L2718" i="2" s="1"/>
  <c r="L2719" i="2" a="1"/>
  <c r="L2719" i="2" s="1"/>
  <c r="L2720" i="2" a="1"/>
  <c r="L2720" i="2" s="1"/>
  <c r="L2721" i="2" a="1"/>
  <c r="L2721" i="2" s="1"/>
  <c r="L2722" i="2" a="1"/>
  <c r="L2722" i="2" s="1"/>
  <c r="L2723" i="2" a="1"/>
  <c r="L2723" i="2" s="1"/>
  <c r="L2724" i="2" a="1"/>
  <c r="L2724" i="2" s="1"/>
  <c r="L2725" i="2" a="1"/>
  <c r="L2725" i="2" s="1"/>
  <c r="L2726" i="2" a="1"/>
  <c r="L2726" i="2" s="1"/>
  <c r="L2727" i="2" a="1"/>
  <c r="L2727" i="2" s="1"/>
  <c r="L2728" i="2" a="1"/>
  <c r="L2728" i="2" s="1"/>
  <c r="L2729" i="2" a="1"/>
  <c r="L2729" i="2" s="1"/>
  <c r="L2730" i="2" a="1"/>
  <c r="L2730" i="2" s="1"/>
  <c r="L2731" i="2" a="1"/>
  <c r="L2731" i="2" s="1"/>
  <c r="L2732" i="2" a="1"/>
  <c r="L2732" i="2" s="1"/>
  <c r="L2733" i="2" a="1"/>
  <c r="L2733" i="2" s="1"/>
  <c r="L2734" i="2" a="1"/>
  <c r="L2734" i="2" s="1"/>
  <c r="L2735" i="2" a="1"/>
  <c r="L2735" i="2" s="1"/>
  <c r="L2736" i="2" a="1"/>
  <c r="L2736" i="2" s="1"/>
  <c r="L2737" i="2" a="1"/>
  <c r="L2737" i="2" s="1"/>
  <c r="L2738" i="2" a="1"/>
  <c r="L2738" i="2" s="1"/>
  <c r="L2739" i="2" a="1"/>
  <c r="L2739" i="2" s="1"/>
  <c r="L2740" i="2" a="1"/>
  <c r="L2740" i="2" s="1"/>
  <c r="L2741" i="2" a="1"/>
  <c r="L2741" i="2" s="1"/>
  <c r="L2742" i="2" a="1"/>
  <c r="L2742" i="2" s="1"/>
  <c r="L2743" i="2" a="1"/>
  <c r="L2743" i="2" s="1"/>
  <c r="L2744" i="2" a="1"/>
  <c r="L2744" i="2" s="1"/>
  <c r="L2745" i="2" a="1"/>
  <c r="L2745" i="2" s="1"/>
  <c r="L2746" i="2" a="1"/>
  <c r="L2746" i="2" s="1"/>
  <c r="L2747" i="2" a="1"/>
  <c r="L2747" i="2" s="1"/>
  <c r="L2748" i="2" a="1"/>
  <c r="L2748" i="2" s="1"/>
  <c r="L2749" i="2" a="1"/>
  <c r="L2749" i="2" s="1"/>
  <c r="L2750" i="2" a="1"/>
  <c r="L2750" i="2" s="1"/>
  <c r="L2751" i="2" a="1"/>
  <c r="L2751" i="2" s="1"/>
  <c r="L2752" i="2" a="1"/>
  <c r="L2752" i="2" s="1"/>
  <c r="L2753" i="2" a="1"/>
  <c r="L2753" i="2" s="1"/>
  <c r="L2754" i="2" a="1"/>
  <c r="L2754" i="2" s="1"/>
  <c r="L2755" i="2" a="1"/>
  <c r="L2755" i="2" s="1"/>
  <c r="L2756" i="2" a="1"/>
  <c r="L2756" i="2" s="1"/>
  <c r="L2757" i="2" a="1"/>
  <c r="L2757" i="2" s="1"/>
  <c r="L2758" i="2" a="1"/>
  <c r="L2758" i="2" s="1"/>
  <c r="L2759" i="2" a="1"/>
  <c r="L2759" i="2" s="1"/>
  <c r="L2760" i="2" a="1"/>
  <c r="L2760" i="2" s="1"/>
  <c r="L2761" i="2" a="1"/>
  <c r="L2761" i="2" s="1"/>
  <c r="L2762" i="2" a="1"/>
  <c r="L2762" i="2" s="1"/>
  <c r="L2763" i="2" a="1"/>
  <c r="L2763" i="2" s="1"/>
  <c r="L2764" i="2" a="1"/>
  <c r="L2764" i="2" s="1"/>
  <c r="L2765" i="2" a="1"/>
  <c r="L2765" i="2" s="1"/>
  <c r="L2766" i="2" a="1"/>
  <c r="L2766" i="2" s="1"/>
  <c r="L2767" i="2" a="1"/>
  <c r="L2767" i="2" s="1"/>
  <c r="L2768" i="2" a="1"/>
  <c r="L2768" i="2" s="1"/>
  <c r="L2769" i="2" a="1"/>
  <c r="L2769" i="2" s="1"/>
  <c r="L2770" i="2" a="1"/>
  <c r="L2770" i="2" s="1"/>
  <c r="L2771" i="2" a="1"/>
  <c r="L2771" i="2" s="1"/>
  <c r="L2772" i="2" a="1"/>
  <c r="L2772" i="2" s="1"/>
  <c r="L2773" i="2" a="1"/>
  <c r="L2773" i="2" s="1"/>
  <c r="L2774" i="2" a="1"/>
  <c r="L2774" i="2" s="1"/>
  <c r="L2775" i="2" a="1"/>
  <c r="L2775" i="2" s="1"/>
  <c r="L2776" i="2" a="1"/>
  <c r="L2776" i="2" s="1"/>
  <c r="L2777" i="2" a="1"/>
  <c r="L2777" i="2" s="1"/>
  <c r="L2778" i="2" a="1"/>
  <c r="L2778" i="2" s="1"/>
  <c r="L2779" i="2" a="1"/>
  <c r="L2779" i="2" s="1"/>
  <c r="L2780" i="2" a="1"/>
  <c r="L2780" i="2" s="1"/>
  <c r="L2781" i="2" a="1"/>
  <c r="L2781" i="2" s="1"/>
  <c r="L2782" i="2" a="1"/>
  <c r="L2782" i="2" s="1"/>
  <c r="L2783" i="2" a="1"/>
  <c r="L2783" i="2" s="1"/>
  <c r="L2784" i="2" a="1"/>
  <c r="L2784" i="2" s="1"/>
  <c r="L2785" i="2" a="1"/>
  <c r="L2785" i="2" s="1"/>
  <c r="L2786" i="2" a="1"/>
  <c r="L2786" i="2" s="1"/>
  <c r="L2787" i="2" a="1"/>
  <c r="L2787" i="2" s="1"/>
  <c r="L2788" i="2" a="1"/>
  <c r="L2788" i="2" s="1"/>
  <c r="L2789" i="2" a="1"/>
  <c r="L2789" i="2" s="1"/>
  <c r="L2790" i="2" a="1"/>
  <c r="L2790" i="2" s="1"/>
  <c r="L2791" i="2" a="1"/>
  <c r="L2791" i="2" s="1"/>
  <c r="L2792" i="2" a="1"/>
  <c r="L2792" i="2" s="1"/>
  <c r="L2793" i="2" a="1"/>
  <c r="L2793" i="2" s="1"/>
  <c r="L2794" i="2" a="1"/>
  <c r="L2794" i="2" s="1"/>
  <c r="L2795" i="2" a="1"/>
  <c r="L2795" i="2" s="1"/>
  <c r="L2796" i="2" a="1"/>
  <c r="L2796" i="2" s="1"/>
  <c r="L2797" i="2" a="1"/>
  <c r="L2797" i="2" s="1"/>
  <c r="L2798" i="2" a="1"/>
  <c r="L2798" i="2" s="1"/>
  <c r="L2799" i="2" a="1"/>
  <c r="L2799" i="2" s="1"/>
  <c r="L2800" i="2" a="1"/>
  <c r="L2800" i="2" s="1"/>
  <c r="L2801" i="2" a="1"/>
  <c r="L2801" i="2" s="1"/>
  <c r="L2802" i="2" a="1"/>
  <c r="L2802" i="2" s="1"/>
  <c r="L2803" i="2" a="1"/>
  <c r="L2803" i="2" s="1"/>
  <c r="L2804" i="2" a="1"/>
  <c r="L2804" i="2" s="1"/>
  <c r="L2805" i="2" a="1"/>
  <c r="L2805" i="2" s="1"/>
  <c r="L2806" i="2" a="1"/>
  <c r="L2806" i="2" s="1"/>
  <c r="L2807" i="2" a="1"/>
  <c r="L2807" i="2" s="1"/>
  <c r="L2808" i="2" a="1"/>
  <c r="L2808" i="2" s="1"/>
  <c r="L2809" i="2" a="1"/>
  <c r="L2809" i="2" s="1"/>
  <c r="L2810" i="2" a="1"/>
  <c r="L2810" i="2" s="1"/>
  <c r="L2811" i="2" a="1"/>
  <c r="L2811" i="2" s="1"/>
  <c r="L2812" i="2" a="1"/>
  <c r="L2812" i="2" s="1"/>
  <c r="L2813" i="2" a="1"/>
  <c r="L2813" i="2" s="1"/>
  <c r="L2814" i="2" a="1"/>
  <c r="L2814" i="2" s="1"/>
  <c r="L2815" i="2" a="1"/>
  <c r="L2815" i="2" s="1"/>
  <c r="L2816" i="2" a="1"/>
  <c r="L2816" i="2" s="1"/>
  <c r="L2817" i="2" a="1"/>
  <c r="L2817" i="2" s="1"/>
  <c r="L2818" i="2" a="1"/>
  <c r="L2818" i="2" s="1"/>
  <c r="L2819" i="2" a="1"/>
  <c r="L2819" i="2" s="1"/>
  <c r="L2820" i="2" a="1"/>
  <c r="L2820" i="2" s="1"/>
  <c r="L2821" i="2" a="1"/>
  <c r="L2821" i="2" s="1"/>
  <c r="L2822" i="2" a="1"/>
  <c r="L2822" i="2" s="1"/>
  <c r="L2823" i="2" a="1"/>
  <c r="L2823" i="2" s="1"/>
  <c r="L2824" i="2" a="1"/>
  <c r="L2824" i="2" s="1"/>
  <c r="L2825" i="2" a="1"/>
  <c r="L2825" i="2" s="1"/>
  <c r="L2826" i="2" a="1"/>
  <c r="L2826" i="2" s="1"/>
  <c r="L2827" i="2" a="1"/>
  <c r="L2827" i="2" s="1"/>
  <c r="L2828" i="2" a="1"/>
  <c r="L2828" i="2" s="1"/>
  <c r="L2829" i="2" a="1"/>
  <c r="L2829" i="2" s="1"/>
  <c r="L2830" i="2" a="1"/>
  <c r="L2830" i="2" s="1"/>
  <c r="L2831" i="2" a="1"/>
  <c r="L2831" i="2" s="1"/>
  <c r="L2832" i="2" a="1"/>
  <c r="L2832" i="2" s="1"/>
  <c r="L2833" i="2" a="1"/>
  <c r="L2833" i="2" s="1"/>
  <c r="L2834" i="2" a="1"/>
  <c r="L2834" i="2" s="1"/>
  <c r="L2835" i="2" a="1"/>
  <c r="L2835" i="2" s="1"/>
  <c r="L2836" i="2" a="1"/>
  <c r="L2836" i="2" s="1"/>
  <c r="L2837" i="2" a="1"/>
  <c r="L2837" i="2" s="1"/>
  <c r="L2838" i="2" a="1"/>
  <c r="L2838" i="2" s="1"/>
  <c r="L2839" i="2" a="1"/>
  <c r="L2839" i="2" s="1"/>
  <c r="L2840" i="2" a="1"/>
  <c r="L2840" i="2" s="1"/>
  <c r="L2841" i="2" a="1"/>
  <c r="L2841" i="2" s="1"/>
  <c r="L2842" i="2" a="1"/>
  <c r="L2842" i="2" s="1"/>
  <c r="L2843" i="2" a="1"/>
  <c r="L2843" i="2" s="1"/>
  <c r="L2844" i="2" a="1"/>
  <c r="L2844" i="2" s="1"/>
  <c r="L2845" i="2" a="1"/>
  <c r="L2845" i="2" s="1"/>
  <c r="L2846" i="2" a="1"/>
  <c r="L2846" i="2" s="1"/>
  <c r="L2847" i="2" a="1"/>
  <c r="L2847" i="2" s="1"/>
  <c r="L2848" i="2" a="1"/>
  <c r="L2848" i="2" s="1"/>
  <c r="L2849" i="2" a="1"/>
  <c r="L2849" i="2" s="1"/>
  <c r="L2850" i="2" a="1"/>
  <c r="L2850" i="2" s="1"/>
  <c r="L2851" i="2" a="1"/>
  <c r="L2851" i="2" s="1"/>
  <c r="L2852" i="2" a="1"/>
  <c r="L2852" i="2" s="1"/>
  <c r="L2853" i="2" a="1"/>
  <c r="L2853" i="2" s="1"/>
  <c r="L2854" i="2" a="1"/>
  <c r="L2854" i="2" s="1"/>
  <c r="L2855" i="2" a="1"/>
  <c r="L2855" i="2" s="1"/>
  <c r="L2856" i="2" a="1"/>
  <c r="L2856" i="2" s="1"/>
  <c r="L2857" i="2" a="1"/>
  <c r="L2857" i="2" s="1"/>
  <c r="L2858" i="2" a="1"/>
  <c r="L2858" i="2" s="1"/>
  <c r="L2859" i="2" a="1"/>
  <c r="L2859" i="2" s="1"/>
  <c r="L2860" i="2" a="1"/>
  <c r="L2860" i="2" s="1"/>
  <c r="L2861" i="2" a="1"/>
  <c r="L2861" i="2" s="1"/>
  <c r="L2862" i="2" a="1"/>
  <c r="L2862" i="2" s="1"/>
  <c r="L2863" i="2" a="1"/>
  <c r="L2863" i="2" s="1"/>
  <c r="L2864" i="2" a="1"/>
  <c r="L2864" i="2" s="1"/>
  <c r="L2865" i="2" a="1"/>
  <c r="L2865" i="2" s="1"/>
  <c r="L2866" i="2" a="1"/>
  <c r="L2866" i="2" s="1"/>
  <c r="L2867" i="2" a="1"/>
  <c r="L2867" i="2" s="1"/>
  <c r="L2868" i="2" a="1"/>
  <c r="L2868" i="2" s="1"/>
  <c r="L2869" i="2" a="1"/>
  <c r="L2869" i="2" s="1"/>
  <c r="L2870" i="2" a="1"/>
  <c r="L2870" i="2" s="1"/>
  <c r="L2871" i="2" a="1"/>
  <c r="L2871" i="2" s="1"/>
  <c r="L2872" i="2" a="1"/>
  <c r="L2872" i="2" s="1"/>
  <c r="L2873" i="2" a="1"/>
  <c r="L2873" i="2" s="1"/>
  <c r="L2874" i="2" a="1"/>
  <c r="L2874" i="2" s="1"/>
  <c r="L2875" i="2" a="1"/>
  <c r="L2875" i="2" s="1"/>
  <c r="L2876" i="2" a="1"/>
  <c r="L2876" i="2" s="1"/>
  <c r="L2877" i="2" a="1"/>
  <c r="L2877" i="2" s="1"/>
  <c r="L2878" i="2" a="1"/>
  <c r="L2878" i="2" s="1"/>
  <c r="L2879" i="2" a="1"/>
  <c r="L2879" i="2" s="1"/>
  <c r="L2880" i="2" a="1"/>
  <c r="L2880" i="2" s="1"/>
  <c r="L2881" i="2" a="1"/>
  <c r="L2881" i="2" s="1"/>
  <c r="L2882" i="2" a="1"/>
  <c r="L2882" i="2" s="1"/>
  <c r="L2883" i="2" a="1"/>
  <c r="L2883" i="2" s="1"/>
  <c r="L2884" i="2" a="1"/>
  <c r="L2884" i="2" s="1"/>
  <c r="L2885" i="2" a="1"/>
  <c r="L2885" i="2" s="1"/>
  <c r="L2886" i="2" a="1"/>
  <c r="L2886" i="2" s="1"/>
  <c r="L2887" i="2" a="1"/>
  <c r="L2887" i="2" s="1"/>
  <c r="L2888" i="2" a="1"/>
  <c r="L2888" i="2" s="1"/>
  <c r="L2889" i="2" a="1"/>
  <c r="L2889" i="2" s="1"/>
  <c r="L2890" i="2" a="1"/>
  <c r="L2890" i="2" s="1"/>
  <c r="L2891" i="2" a="1"/>
  <c r="L2891" i="2" s="1"/>
  <c r="L2892" i="2" a="1"/>
  <c r="L2892" i="2" s="1"/>
  <c r="L2893" i="2" a="1"/>
  <c r="L2893" i="2" s="1"/>
  <c r="L2894" i="2" a="1"/>
  <c r="L2894" i="2" s="1"/>
  <c r="L2895" i="2" a="1"/>
  <c r="L2895" i="2" s="1"/>
  <c r="L2896" i="2" a="1"/>
  <c r="L2896" i="2" s="1"/>
  <c r="L2897" i="2" a="1"/>
  <c r="L2897" i="2" s="1"/>
  <c r="L2898" i="2" a="1"/>
  <c r="L2898" i="2" s="1"/>
  <c r="L2899" i="2" a="1"/>
  <c r="L2899" i="2" s="1"/>
  <c r="L2900" i="2" a="1"/>
  <c r="L2900" i="2" s="1"/>
  <c r="L2901" i="2" a="1"/>
  <c r="L2901" i="2" s="1"/>
  <c r="L2902" i="2" a="1"/>
  <c r="L2902" i="2" s="1"/>
  <c r="L2903" i="2" a="1"/>
  <c r="L2903" i="2" s="1"/>
  <c r="L2904" i="2" a="1"/>
  <c r="L2904" i="2" s="1"/>
  <c r="L2905" i="2" a="1"/>
  <c r="L2905" i="2" s="1"/>
  <c r="L2906" i="2" a="1"/>
  <c r="L2906" i="2" s="1"/>
  <c r="L2907" i="2" a="1"/>
  <c r="L2907" i="2" s="1"/>
  <c r="L2908" i="2" a="1"/>
  <c r="L2908" i="2" s="1"/>
  <c r="L2909" i="2" a="1"/>
  <c r="L2909" i="2" s="1"/>
  <c r="L2910" i="2" a="1"/>
  <c r="L2910" i="2" s="1"/>
  <c r="L2911" i="2" a="1"/>
  <c r="L2911" i="2" s="1"/>
  <c r="L2912" i="2" a="1"/>
  <c r="L2912" i="2" s="1"/>
  <c r="L2913" i="2" a="1"/>
  <c r="L2913" i="2" s="1"/>
  <c r="L2914" i="2" a="1"/>
  <c r="L2914" i="2" s="1"/>
  <c r="L2915" i="2" a="1"/>
  <c r="L2915" i="2" s="1"/>
  <c r="L2916" i="2" a="1"/>
  <c r="L2916" i="2" s="1"/>
  <c r="L2917" i="2" a="1"/>
  <c r="L2917" i="2" s="1"/>
  <c r="L2918" i="2" a="1"/>
  <c r="L2918" i="2" s="1"/>
  <c r="L2919" i="2" a="1"/>
  <c r="L2919" i="2" s="1"/>
  <c r="L2920" i="2" a="1"/>
  <c r="L2920" i="2" s="1"/>
  <c r="L2921" i="2" a="1"/>
  <c r="L2921" i="2" s="1"/>
  <c r="L2922" i="2" a="1"/>
  <c r="L2922" i="2" s="1"/>
  <c r="L2923" i="2" a="1"/>
  <c r="L2923" i="2" s="1"/>
  <c r="L2924" i="2" a="1"/>
  <c r="L2924" i="2" s="1"/>
  <c r="L2925" i="2" a="1"/>
  <c r="L2925" i="2" s="1"/>
  <c r="L2926" i="2" a="1"/>
  <c r="L2926" i="2" s="1"/>
  <c r="L2927" i="2" a="1"/>
  <c r="L2927" i="2" s="1"/>
  <c r="L2928" i="2" a="1"/>
  <c r="L2928" i="2" s="1"/>
  <c r="L2929" i="2" a="1"/>
  <c r="L2929" i="2" s="1"/>
  <c r="L2930" i="2" a="1"/>
  <c r="L2930" i="2" s="1"/>
  <c r="L2931" i="2" a="1"/>
  <c r="L2931" i="2" s="1"/>
  <c r="L2932" i="2" a="1"/>
  <c r="L2932" i="2" s="1"/>
  <c r="L2933" i="2" a="1"/>
  <c r="L2933" i="2" s="1"/>
  <c r="L2934" i="2" a="1"/>
  <c r="L2934" i="2" s="1"/>
  <c r="L2935" i="2" a="1"/>
  <c r="L2935" i="2" s="1"/>
  <c r="L2936" i="2" a="1"/>
  <c r="L2936" i="2" s="1"/>
  <c r="L2937" i="2" a="1"/>
  <c r="L2937" i="2" s="1"/>
  <c r="L2938" i="2" a="1"/>
  <c r="L2938" i="2" s="1"/>
  <c r="L2939" i="2" a="1"/>
  <c r="L2939" i="2" s="1"/>
  <c r="L2940" i="2" a="1"/>
  <c r="L2940" i="2" s="1"/>
  <c r="L2941" i="2" a="1"/>
  <c r="L2941" i="2" s="1"/>
  <c r="L2942" i="2" a="1"/>
  <c r="L2942" i="2" s="1"/>
  <c r="L2943" i="2" a="1"/>
  <c r="L2943" i="2" s="1"/>
  <c r="L2944" i="2" a="1"/>
  <c r="L2944" i="2" s="1"/>
  <c r="L2945" i="2" a="1"/>
  <c r="L2945" i="2" s="1"/>
  <c r="L2946" i="2" a="1"/>
  <c r="L2946" i="2" s="1"/>
  <c r="L2947" i="2" a="1"/>
  <c r="L2947" i="2" s="1"/>
  <c r="L2948" i="2" a="1"/>
  <c r="L2948" i="2" s="1"/>
  <c r="L2949" i="2" a="1"/>
  <c r="L2949" i="2" s="1"/>
  <c r="L2950" i="2" a="1"/>
  <c r="L2950" i="2" s="1"/>
  <c r="L2951" i="2" a="1"/>
  <c r="L2951" i="2" s="1"/>
  <c r="L2952" i="2" a="1"/>
  <c r="L2952" i="2" s="1"/>
  <c r="L2953" i="2" a="1"/>
  <c r="L2953" i="2" s="1"/>
  <c r="L2954" i="2" a="1"/>
  <c r="L2954" i="2" s="1"/>
  <c r="L2955" i="2" a="1"/>
  <c r="L2955" i="2" s="1"/>
  <c r="L2956" i="2" a="1"/>
  <c r="L2956" i="2" s="1"/>
  <c r="L2957" i="2" a="1"/>
  <c r="L2957" i="2" s="1"/>
  <c r="L2958" i="2" a="1"/>
  <c r="L2958" i="2" s="1"/>
  <c r="L2959" i="2" a="1"/>
  <c r="L2959" i="2" s="1"/>
  <c r="L2960" i="2" a="1"/>
  <c r="L2960" i="2" s="1"/>
  <c r="L2961" i="2" a="1"/>
  <c r="L2961" i="2" s="1"/>
  <c r="L2962" i="2" a="1"/>
  <c r="L2962" i="2" s="1"/>
  <c r="L2963" i="2" a="1"/>
  <c r="L2963" i="2" s="1"/>
  <c r="L2964" i="2" a="1"/>
  <c r="L2964" i="2" s="1"/>
  <c r="L2965" i="2" a="1"/>
  <c r="L2965" i="2" s="1"/>
  <c r="L2966" i="2" a="1"/>
  <c r="L2966" i="2" s="1"/>
  <c r="L2967" i="2" a="1"/>
  <c r="L2967" i="2" s="1"/>
  <c r="L2968" i="2" a="1"/>
  <c r="L2968" i="2" s="1"/>
  <c r="L2969" i="2" a="1"/>
  <c r="L2969" i="2" s="1"/>
  <c r="L2970" i="2" a="1"/>
  <c r="L2970" i="2" s="1"/>
  <c r="L2971" i="2" a="1"/>
  <c r="L2971" i="2" s="1"/>
  <c r="L2972" i="2" a="1"/>
  <c r="L2972" i="2" s="1"/>
  <c r="L2973" i="2" a="1"/>
  <c r="L2973" i="2" s="1"/>
  <c r="L2974" i="2" a="1"/>
  <c r="L2974" i="2" s="1"/>
  <c r="L2975" i="2" a="1"/>
  <c r="L2975" i="2" s="1"/>
  <c r="L2976" i="2" a="1"/>
  <c r="L2976" i="2" s="1"/>
  <c r="L2977" i="2" a="1"/>
  <c r="L2977" i="2" s="1"/>
  <c r="L2978" i="2" a="1"/>
  <c r="L2978" i="2" s="1"/>
  <c r="L2979" i="2" a="1"/>
  <c r="L2979" i="2" s="1"/>
  <c r="L2980" i="2" a="1"/>
  <c r="L2980" i="2" s="1"/>
  <c r="L2981" i="2" a="1"/>
  <c r="L2981" i="2" s="1"/>
  <c r="L2982" i="2" a="1"/>
  <c r="L2982" i="2" s="1"/>
  <c r="L2983" i="2" a="1"/>
  <c r="L2983" i="2" s="1"/>
  <c r="L2984" i="2" a="1"/>
  <c r="L2984" i="2" s="1"/>
  <c r="L2985" i="2" a="1"/>
  <c r="L2985" i="2" s="1"/>
  <c r="L2986" i="2" a="1"/>
  <c r="L2986" i="2" s="1"/>
  <c r="L2987" i="2" a="1"/>
  <c r="L2987" i="2" s="1"/>
  <c r="L2988" i="2" a="1"/>
  <c r="L2988" i="2" s="1"/>
  <c r="L2989" i="2" a="1"/>
  <c r="L2989" i="2" s="1"/>
  <c r="L2990" i="2" a="1"/>
  <c r="L2990" i="2" s="1"/>
  <c r="L2991" i="2" a="1"/>
  <c r="L2991" i="2" s="1"/>
  <c r="L2992" i="2" a="1"/>
  <c r="L2992" i="2" s="1"/>
  <c r="L2993" i="2" a="1"/>
  <c r="L2993" i="2" s="1"/>
  <c r="L2994" i="2" a="1"/>
  <c r="L2994" i="2" s="1"/>
  <c r="L2995" i="2" a="1"/>
  <c r="L2995" i="2" s="1"/>
  <c r="L2996" i="2" a="1"/>
  <c r="L2996" i="2" s="1"/>
  <c r="L2997" i="2" a="1"/>
  <c r="L2997" i="2" s="1"/>
  <c r="L2998" i="2" a="1"/>
  <c r="L2998" i="2" s="1"/>
  <c r="L2999" i="2" a="1"/>
  <c r="L2999" i="2" s="1"/>
  <c r="L3000" i="2" a="1"/>
  <c r="L3000" i="2" s="1"/>
  <c r="L3001" i="2" a="1"/>
  <c r="L3001" i="2" s="1"/>
  <c r="L3002" i="2" a="1"/>
  <c r="L3002" i="2" s="1"/>
  <c r="L3003" i="2" a="1"/>
  <c r="L3003" i="2" s="1"/>
  <c r="L3004" i="2" a="1"/>
  <c r="L3004" i="2" s="1"/>
  <c r="L3005" i="2" a="1"/>
  <c r="L3005" i="2" s="1"/>
  <c r="L3006" i="2" a="1"/>
  <c r="L3006" i="2" s="1"/>
  <c r="L3007" i="2" a="1"/>
  <c r="L3007" i="2" s="1"/>
  <c r="L3008" i="2" a="1"/>
  <c r="L3008" i="2" s="1"/>
  <c r="L3009" i="2" a="1"/>
  <c r="L3009" i="2" s="1"/>
  <c r="L3010" i="2" a="1"/>
  <c r="L3010" i="2" s="1"/>
  <c r="L3011" i="2" a="1"/>
  <c r="L3011" i="2" s="1"/>
  <c r="L3012" i="2" a="1"/>
  <c r="L3012" i="2" s="1"/>
  <c r="L3013" i="2" a="1"/>
  <c r="L3013" i="2" s="1"/>
  <c r="L3014" i="2" a="1"/>
  <c r="L3014" i="2" s="1"/>
  <c r="L3015" i="2" a="1"/>
  <c r="L3015" i="2" s="1"/>
  <c r="L3016" i="2" a="1"/>
  <c r="L3016" i="2" s="1"/>
  <c r="L3017" i="2" a="1"/>
  <c r="L3017" i="2" s="1"/>
  <c r="L3018" i="2" a="1"/>
  <c r="L3018" i="2" s="1"/>
  <c r="K97" i="2" a="1"/>
  <c r="K97" i="2" s="1"/>
  <c r="K98" i="2" a="1"/>
  <c r="K98" i="2" s="1"/>
  <c r="K99" i="2" a="1"/>
  <c r="K99" i="2" s="1"/>
  <c r="K100" i="2" a="1"/>
  <c r="K100" i="2" s="1"/>
  <c r="K101" i="2" a="1"/>
  <c r="K101" i="2" s="1"/>
  <c r="K102" i="2" a="1"/>
  <c r="K102" i="2" s="1"/>
  <c r="K103" i="2" a="1"/>
  <c r="K103" i="2" s="1"/>
  <c r="K104" i="2" a="1"/>
  <c r="K104" i="2" s="1"/>
  <c r="K105" i="2" a="1"/>
  <c r="K105" i="2" s="1"/>
  <c r="K106" i="2" a="1"/>
  <c r="K106" i="2" s="1"/>
  <c r="K107" i="2" a="1"/>
  <c r="K107" i="2" s="1"/>
  <c r="K108" i="2" a="1"/>
  <c r="K108" i="2" s="1"/>
  <c r="K109" i="2" a="1"/>
  <c r="K109" i="2" s="1"/>
  <c r="K110" i="2" a="1"/>
  <c r="K110" i="2" s="1"/>
  <c r="K111" i="2" a="1"/>
  <c r="K111" i="2" s="1"/>
  <c r="K112" i="2" a="1"/>
  <c r="K112" i="2" s="1"/>
  <c r="K113" i="2" a="1"/>
  <c r="K113" i="2" s="1"/>
  <c r="K114" i="2" a="1"/>
  <c r="K114" i="2" s="1"/>
  <c r="K115" i="2" a="1"/>
  <c r="K115" i="2" s="1"/>
  <c r="K116" i="2" a="1"/>
  <c r="K116" i="2" s="1"/>
  <c r="K117" i="2" a="1"/>
  <c r="K117" i="2" s="1"/>
  <c r="K118" i="2" a="1"/>
  <c r="K118" i="2" s="1"/>
  <c r="K119" i="2" a="1"/>
  <c r="K119" i="2" s="1"/>
  <c r="K120" i="2" a="1"/>
  <c r="K120" i="2" s="1"/>
  <c r="K121" i="2" a="1"/>
  <c r="K121" i="2" s="1"/>
  <c r="K122" i="2" a="1"/>
  <c r="K122" i="2" s="1"/>
  <c r="K123" i="2" a="1"/>
  <c r="K123" i="2" s="1"/>
  <c r="K124" i="2" a="1"/>
  <c r="K124" i="2" s="1"/>
  <c r="K125" i="2" a="1"/>
  <c r="K125" i="2" s="1"/>
  <c r="K126" i="2" a="1"/>
  <c r="K126" i="2" s="1"/>
  <c r="K127" i="2" a="1"/>
  <c r="K127" i="2" s="1"/>
  <c r="K128" i="2" a="1"/>
  <c r="K128" i="2" s="1"/>
  <c r="K129" i="2" a="1"/>
  <c r="K129" i="2" s="1"/>
  <c r="K130" i="2" a="1"/>
  <c r="K130" i="2" s="1"/>
  <c r="K131" i="2" a="1"/>
  <c r="K131" i="2" s="1"/>
  <c r="K132" i="2" a="1"/>
  <c r="K132" i="2" s="1"/>
  <c r="K133" i="2" a="1"/>
  <c r="K133" i="2" s="1"/>
  <c r="K134" i="2" a="1"/>
  <c r="K134" i="2" s="1"/>
  <c r="K135" i="2" a="1"/>
  <c r="K135" i="2" s="1"/>
  <c r="K136" i="2" a="1"/>
  <c r="K136" i="2" s="1"/>
  <c r="K137" i="2" a="1"/>
  <c r="K137" i="2" s="1"/>
  <c r="K138" i="2" a="1"/>
  <c r="K138" i="2" s="1"/>
  <c r="K139" i="2" a="1"/>
  <c r="K139" i="2" s="1"/>
  <c r="K140" i="2" a="1"/>
  <c r="K140" i="2" s="1"/>
  <c r="K141" i="2" a="1"/>
  <c r="K141" i="2" s="1"/>
  <c r="K142" i="2" a="1"/>
  <c r="K142" i="2" s="1"/>
  <c r="K143" i="2" a="1"/>
  <c r="K143" i="2" s="1"/>
  <c r="K144" i="2" a="1"/>
  <c r="K144" i="2" s="1"/>
  <c r="K145" i="2" a="1"/>
  <c r="K145" i="2" s="1"/>
  <c r="K146" i="2" a="1"/>
  <c r="K146" i="2" s="1"/>
  <c r="K147" i="2" a="1"/>
  <c r="K147" i="2" s="1"/>
  <c r="K148" i="2" a="1"/>
  <c r="K148" i="2" s="1"/>
  <c r="K149" i="2" a="1"/>
  <c r="K149" i="2" s="1"/>
  <c r="K150" i="2" a="1"/>
  <c r="K150" i="2" s="1"/>
  <c r="K151" i="2" a="1"/>
  <c r="K151" i="2" s="1"/>
  <c r="K152" i="2" a="1"/>
  <c r="K152" i="2" s="1"/>
  <c r="K153" i="2" a="1"/>
  <c r="K153" i="2" s="1"/>
  <c r="K154" i="2" a="1"/>
  <c r="K154" i="2" s="1"/>
  <c r="K155" i="2" a="1"/>
  <c r="K155" i="2" s="1"/>
  <c r="K156" i="2" a="1"/>
  <c r="K156" i="2" s="1"/>
  <c r="K157" i="2" a="1"/>
  <c r="K157" i="2" s="1"/>
  <c r="K158" i="2" a="1"/>
  <c r="K158" i="2" s="1"/>
  <c r="K159" i="2" a="1"/>
  <c r="K159" i="2" s="1"/>
  <c r="K160" i="2" a="1"/>
  <c r="K160" i="2" s="1"/>
  <c r="K161" i="2" a="1"/>
  <c r="K161" i="2" s="1"/>
  <c r="K162" i="2" a="1"/>
  <c r="K162" i="2" s="1"/>
  <c r="K163" i="2" a="1"/>
  <c r="K163" i="2" s="1"/>
  <c r="K164" i="2" a="1"/>
  <c r="K164" i="2" s="1"/>
  <c r="K165" i="2" a="1"/>
  <c r="K165" i="2" s="1"/>
  <c r="K166" i="2" a="1"/>
  <c r="K166" i="2" s="1"/>
  <c r="K167" i="2" a="1"/>
  <c r="K167" i="2" s="1"/>
  <c r="K168" i="2" a="1"/>
  <c r="K168" i="2" s="1"/>
  <c r="K169" i="2" a="1"/>
  <c r="K169" i="2" s="1"/>
  <c r="K170" i="2" a="1"/>
  <c r="K170" i="2" s="1"/>
  <c r="K171" i="2" a="1"/>
  <c r="K171" i="2" s="1"/>
  <c r="K172" i="2" a="1"/>
  <c r="K172" i="2" s="1"/>
  <c r="K173" i="2" a="1"/>
  <c r="K173" i="2" s="1"/>
  <c r="K174" i="2" a="1"/>
  <c r="K174" i="2" s="1"/>
  <c r="K175" i="2" a="1"/>
  <c r="K175" i="2" s="1"/>
  <c r="K176" i="2" a="1"/>
  <c r="K176" i="2" s="1"/>
  <c r="K177" i="2" a="1"/>
  <c r="K177" i="2" s="1"/>
  <c r="K178" i="2" a="1"/>
  <c r="K178" i="2" s="1"/>
  <c r="K179" i="2" a="1"/>
  <c r="K179" i="2" s="1"/>
  <c r="K180" i="2" a="1"/>
  <c r="K180" i="2" s="1"/>
  <c r="K181" i="2" a="1"/>
  <c r="K181" i="2" s="1"/>
  <c r="K182" i="2" a="1"/>
  <c r="K182" i="2" s="1"/>
  <c r="K183" i="2" a="1"/>
  <c r="K183" i="2" s="1"/>
  <c r="K184" i="2" a="1"/>
  <c r="K184" i="2" s="1"/>
  <c r="K185" i="2" a="1"/>
  <c r="K185" i="2" s="1"/>
  <c r="K186" i="2" a="1"/>
  <c r="K186" i="2" s="1"/>
  <c r="K187" i="2" a="1"/>
  <c r="K187" i="2" s="1"/>
  <c r="K188" i="2" a="1"/>
  <c r="K188" i="2" s="1"/>
  <c r="K189" i="2" a="1"/>
  <c r="K189" i="2" s="1"/>
  <c r="K190" i="2" a="1"/>
  <c r="K190" i="2" s="1"/>
  <c r="K191" i="2" a="1"/>
  <c r="K191" i="2" s="1"/>
  <c r="K192" i="2" a="1"/>
  <c r="K192" i="2" s="1"/>
  <c r="K193" i="2" a="1"/>
  <c r="K193" i="2" s="1"/>
  <c r="K194" i="2" a="1"/>
  <c r="K194" i="2" s="1"/>
  <c r="K195" i="2" a="1"/>
  <c r="K195" i="2" s="1"/>
  <c r="K196" i="2" a="1"/>
  <c r="K196" i="2" s="1"/>
  <c r="K197" i="2" a="1"/>
  <c r="K197" i="2" s="1"/>
  <c r="K198" i="2" a="1"/>
  <c r="K198" i="2" s="1"/>
  <c r="K199" i="2" a="1"/>
  <c r="K199" i="2" s="1"/>
  <c r="K200" i="2" a="1"/>
  <c r="K200" i="2" s="1"/>
  <c r="K201" i="2" a="1"/>
  <c r="K201" i="2" s="1"/>
  <c r="K202" i="2" a="1"/>
  <c r="K202" i="2" s="1"/>
  <c r="K203" i="2" a="1"/>
  <c r="K203" i="2" s="1"/>
  <c r="K204" i="2" a="1"/>
  <c r="K204" i="2" s="1"/>
  <c r="K205" i="2" a="1"/>
  <c r="K205" i="2" s="1"/>
  <c r="K206" i="2" a="1"/>
  <c r="K206" i="2" s="1"/>
  <c r="K207" i="2" a="1"/>
  <c r="K207" i="2" s="1"/>
  <c r="K208" i="2" a="1"/>
  <c r="K208" i="2" s="1"/>
  <c r="K209" i="2" a="1"/>
  <c r="K209" i="2" s="1"/>
  <c r="K210" i="2" a="1"/>
  <c r="K210" i="2" s="1"/>
  <c r="K211" i="2" a="1"/>
  <c r="K211" i="2" s="1"/>
  <c r="K212" i="2" a="1"/>
  <c r="K212" i="2" s="1"/>
  <c r="K213" i="2" a="1"/>
  <c r="K213" i="2" s="1"/>
  <c r="K214" i="2" a="1"/>
  <c r="K214" i="2" s="1"/>
  <c r="K215" i="2" a="1"/>
  <c r="K215" i="2" s="1"/>
  <c r="K216" i="2" a="1"/>
  <c r="K216" i="2" s="1"/>
  <c r="K217" i="2" a="1"/>
  <c r="K217" i="2" s="1"/>
  <c r="K218" i="2" a="1"/>
  <c r="K218" i="2" s="1"/>
  <c r="K219" i="2" a="1"/>
  <c r="K219" i="2" s="1"/>
  <c r="K220" i="2" a="1"/>
  <c r="K220" i="2" s="1"/>
  <c r="K221" i="2" a="1"/>
  <c r="K221" i="2" s="1"/>
  <c r="K222" i="2" a="1"/>
  <c r="K222" i="2" s="1"/>
  <c r="K223" i="2" a="1"/>
  <c r="K223" i="2" s="1"/>
  <c r="K224" i="2" a="1"/>
  <c r="K224" i="2" s="1"/>
  <c r="K225" i="2" a="1"/>
  <c r="K225" i="2" s="1"/>
  <c r="K226" i="2" a="1"/>
  <c r="K226" i="2" s="1"/>
  <c r="K227" i="2" a="1"/>
  <c r="K227" i="2" s="1"/>
  <c r="K228" i="2" a="1"/>
  <c r="K228" i="2" s="1"/>
  <c r="K229" i="2" a="1"/>
  <c r="K229" i="2" s="1"/>
  <c r="K230" i="2" a="1"/>
  <c r="K230" i="2" s="1"/>
  <c r="K231" i="2" a="1"/>
  <c r="K231" i="2" s="1"/>
  <c r="K232" i="2" a="1"/>
  <c r="K232" i="2" s="1"/>
  <c r="K233" i="2" a="1"/>
  <c r="K233" i="2" s="1"/>
  <c r="K234" i="2" a="1"/>
  <c r="K234" i="2" s="1"/>
  <c r="K235" i="2" a="1"/>
  <c r="K235" i="2" s="1"/>
  <c r="K236" i="2" a="1"/>
  <c r="K236" i="2" s="1"/>
  <c r="K237" i="2" a="1"/>
  <c r="K237" i="2" s="1"/>
  <c r="K238" i="2" a="1"/>
  <c r="K238" i="2" s="1"/>
  <c r="K239" i="2" a="1"/>
  <c r="K239" i="2" s="1"/>
  <c r="K240" i="2" a="1"/>
  <c r="K240" i="2" s="1"/>
  <c r="K241" i="2" a="1"/>
  <c r="K241" i="2" s="1"/>
  <c r="K242" i="2" a="1"/>
  <c r="K242" i="2" s="1"/>
  <c r="K243" i="2" a="1"/>
  <c r="K243" i="2" s="1"/>
  <c r="K244" i="2" a="1"/>
  <c r="K244" i="2" s="1"/>
  <c r="K245" i="2" a="1"/>
  <c r="K245" i="2" s="1"/>
  <c r="K246" i="2" a="1"/>
  <c r="K246" i="2" s="1"/>
  <c r="K247" i="2" a="1"/>
  <c r="K247" i="2" s="1"/>
  <c r="K248" i="2" a="1"/>
  <c r="K248" i="2" s="1"/>
  <c r="K249" i="2" a="1"/>
  <c r="K249" i="2" s="1"/>
  <c r="K250" i="2" a="1"/>
  <c r="K250" i="2" s="1"/>
  <c r="K251" i="2" a="1"/>
  <c r="K251" i="2" s="1"/>
  <c r="K252" i="2" a="1"/>
  <c r="K252" i="2" s="1"/>
  <c r="K253" i="2" a="1"/>
  <c r="K253" i="2" s="1"/>
  <c r="K254" i="2" a="1"/>
  <c r="K254" i="2" s="1"/>
  <c r="K255" i="2" a="1"/>
  <c r="K255" i="2" s="1"/>
  <c r="K256" i="2" a="1"/>
  <c r="K256" i="2" s="1"/>
  <c r="K257" i="2" a="1"/>
  <c r="K257" i="2" s="1"/>
  <c r="K258" i="2" a="1"/>
  <c r="K258" i="2" s="1"/>
  <c r="K259" i="2" a="1"/>
  <c r="K259" i="2" s="1"/>
  <c r="K260" i="2" a="1"/>
  <c r="K260" i="2" s="1"/>
  <c r="K261" i="2" a="1"/>
  <c r="K261" i="2" s="1"/>
  <c r="K262" i="2" a="1"/>
  <c r="K262" i="2" s="1"/>
  <c r="K263" i="2" a="1"/>
  <c r="K263" i="2" s="1"/>
  <c r="K264" i="2" a="1"/>
  <c r="K264" i="2" s="1"/>
  <c r="K265" i="2" a="1"/>
  <c r="K265" i="2" s="1"/>
  <c r="K266" i="2" a="1"/>
  <c r="K266" i="2" s="1"/>
  <c r="K267" i="2" a="1"/>
  <c r="K267" i="2" s="1"/>
  <c r="K268" i="2" a="1"/>
  <c r="K268" i="2" s="1"/>
  <c r="K269" i="2" a="1"/>
  <c r="K269" i="2" s="1"/>
  <c r="K270" i="2" a="1"/>
  <c r="K270" i="2" s="1"/>
  <c r="K271" i="2" a="1"/>
  <c r="K271" i="2" s="1"/>
  <c r="K272" i="2" a="1"/>
  <c r="K272" i="2" s="1"/>
  <c r="K273" i="2" a="1"/>
  <c r="K273" i="2" s="1"/>
  <c r="K274" i="2" a="1"/>
  <c r="K274" i="2" s="1"/>
  <c r="K275" i="2" a="1"/>
  <c r="K275" i="2" s="1"/>
  <c r="K276" i="2" a="1"/>
  <c r="K276" i="2" s="1"/>
  <c r="K277" i="2" a="1"/>
  <c r="K277" i="2" s="1"/>
  <c r="K278" i="2" a="1"/>
  <c r="K278" i="2" s="1"/>
  <c r="K279" i="2" a="1"/>
  <c r="K279" i="2" s="1"/>
  <c r="K280" i="2" a="1"/>
  <c r="K280" i="2" s="1"/>
  <c r="K281" i="2" a="1"/>
  <c r="K281" i="2" s="1"/>
  <c r="K282" i="2" a="1"/>
  <c r="K282" i="2" s="1"/>
  <c r="K283" i="2" a="1"/>
  <c r="K283" i="2" s="1"/>
  <c r="K284" i="2" a="1"/>
  <c r="K284" i="2" s="1"/>
  <c r="K285" i="2" a="1"/>
  <c r="K285" i="2" s="1"/>
  <c r="K286" i="2" a="1"/>
  <c r="K286" i="2" s="1"/>
  <c r="K287" i="2" a="1"/>
  <c r="K287" i="2" s="1"/>
  <c r="K288" i="2" a="1"/>
  <c r="K288" i="2" s="1"/>
  <c r="K289" i="2" a="1"/>
  <c r="K289" i="2" s="1"/>
  <c r="K290" i="2" a="1"/>
  <c r="K290" i="2" s="1"/>
  <c r="K291" i="2" a="1"/>
  <c r="K291" i="2" s="1"/>
  <c r="K292" i="2" a="1"/>
  <c r="K292" i="2" s="1"/>
  <c r="K293" i="2" a="1"/>
  <c r="K293" i="2" s="1"/>
  <c r="K294" i="2" a="1"/>
  <c r="K294" i="2" s="1"/>
  <c r="K295" i="2" a="1"/>
  <c r="K295" i="2" s="1"/>
  <c r="K296" i="2" a="1"/>
  <c r="K296" i="2" s="1"/>
  <c r="K297" i="2" a="1"/>
  <c r="K297" i="2" s="1"/>
  <c r="K298" i="2" a="1"/>
  <c r="K298" i="2" s="1"/>
  <c r="K299" i="2" a="1"/>
  <c r="K299" i="2" s="1"/>
  <c r="K300" i="2" a="1"/>
  <c r="K300" i="2" s="1"/>
  <c r="K301" i="2" a="1"/>
  <c r="K301" i="2" s="1"/>
  <c r="K302" i="2" a="1"/>
  <c r="K302" i="2" s="1"/>
  <c r="K303" i="2" a="1"/>
  <c r="K303" i="2" s="1"/>
  <c r="K304" i="2" a="1"/>
  <c r="K304" i="2" s="1"/>
  <c r="K305" i="2" a="1"/>
  <c r="K305" i="2" s="1"/>
  <c r="K306" i="2" a="1"/>
  <c r="K306" i="2" s="1"/>
  <c r="K307" i="2" a="1"/>
  <c r="K307" i="2" s="1"/>
  <c r="K308" i="2" a="1"/>
  <c r="K308" i="2" s="1"/>
  <c r="K309" i="2" a="1"/>
  <c r="K309" i="2" s="1"/>
  <c r="K310" i="2" a="1"/>
  <c r="K310" i="2" s="1"/>
  <c r="K311" i="2" a="1"/>
  <c r="K311" i="2" s="1"/>
  <c r="K312" i="2" a="1"/>
  <c r="K312" i="2" s="1"/>
  <c r="K313" i="2" a="1"/>
  <c r="K313" i="2" s="1"/>
  <c r="K314" i="2" a="1"/>
  <c r="K314" i="2" s="1"/>
  <c r="K315" i="2" a="1"/>
  <c r="K315" i="2" s="1"/>
  <c r="K316" i="2" a="1"/>
  <c r="K316" i="2" s="1"/>
  <c r="K317" i="2" a="1"/>
  <c r="K317" i="2" s="1"/>
  <c r="K318" i="2" a="1"/>
  <c r="K318" i="2" s="1"/>
  <c r="K319" i="2" a="1"/>
  <c r="K319" i="2" s="1"/>
  <c r="K320" i="2" a="1"/>
  <c r="K320" i="2" s="1"/>
  <c r="K321" i="2" a="1"/>
  <c r="K321" i="2" s="1"/>
  <c r="K322" i="2" a="1"/>
  <c r="K322" i="2" s="1"/>
  <c r="K323" i="2" a="1"/>
  <c r="K323" i="2" s="1"/>
  <c r="K324" i="2" a="1"/>
  <c r="K324" i="2" s="1"/>
  <c r="K325" i="2" a="1"/>
  <c r="K325" i="2" s="1"/>
  <c r="K326" i="2" a="1"/>
  <c r="K326" i="2" s="1"/>
  <c r="K327" i="2" a="1"/>
  <c r="K327" i="2" s="1"/>
  <c r="K328" i="2" a="1"/>
  <c r="K328" i="2" s="1"/>
  <c r="K329" i="2" a="1"/>
  <c r="K329" i="2" s="1"/>
  <c r="K330" i="2" a="1"/>
  <c r="K330" i="2" s="1"/>
  <c r="K331" i="2" a="1"/>
  <c r="K331" i="2" s="1"/>
  <c r="K332" i="2" a="1"/>
  <c r="K332" i="2" s="1"/>
  <c r="K333" i="2" a="1"/>
  <c r="K333" i="2" s="1"/>
  <c r="K334" i="2" a="1"/>
  <c r="K334" i="2" s="1"/>
  <c r="K335" i="2" a="1"/>
  <c r="K335" i="2" s="1"/>
  <c r="K336" i="2" a="1"/>
  <c r="K336" i="2" s="1"/>
  <c r="K337" i="2" a="1"/>
  <c r="K337" i="2" s="1"/>
  <c r="K338" i="2" a="1"/>
  <c r="K338" i="2" s="1"/>
  <c r="K339" i="2" a="1"/>
  <c r="K339" i="2" s="1"/>
  <c r="K340" i="2" a="1"/>
  <c r="K340" i="2" s="1"/>
  <c r="K341" i="2" a="1"/>
  <c r="K341" i="2" s="1"/>
  <c r="K342" i="2" a="1"/>
  <c r="K342" i="2" s="1"/>
  <c r="K343" i="2" a="1"/>
  <c r="K343" i="2" s="1"/>
  <c r="K344" i="2" a="1"/>
  <c r="K344" i="2" s="1"/>
  <c r="K345" i="2" a="1"/>
  <c r="K345" i="2" s="1"/>
  <c r="K346" i="2" a="1"/>
  <c r="K346" i="2" s="1"/>
  <c r="K347" i="2" a="1"/>
  <c r="K347" i="2" s="1"/>
  <c r="K348" i="2" a="1"/>
  <c r="K348" i="2" s="1"/>
  <c r="K349" i="2" a="1"/>
  <c r="K349" i="2" s="1"/>
  <c r="K350" i="2" a="1"/>
  <c r="K350" i="2" s="1"/>
  <c r="K351" i="2" a="1"/>
  <c r="K351" i="2" s="1"/>
  <c r="K352" i="2" a="1"/>
  <c r="K352" i="2" s="1"/>
  <c r="K353" i="2" a="1"/>
  <c r="K353" i="2" s="1"/>
  <c r="K354" i="2" a="1"/>
  <c r="K354" i="2" s="1"/>
  <c r="K355" i="2" a="1"/>
  <c r="K355" i="2" s="1"/>
  <c r="K356" i="2" a="1"/>
  <c r="K356" i="2" s="1"/>
  <c r="K357" i="2" a="1"/>
  <c r="K357" i="2" s="1"/>
  <c r="K358" i="2" a="1"/>
  <c r="K358" i="2" s="1"/>
  <c r="K359" i="2" a="1"/>
  <c r="K359" i="2" s="1"/>
  <c r="K360" i="2" a="1"/>
  <c r="K360" i="2" s="1"/>
  <c r="K361" i="2" a="1"/>
  <c r="K361" i="2" s="1"/>
  <c r="K362" i="2" a="1"/>
  <c r="K362" i="2" s="1"/>
  <c r="K363" i="2" a="1"/>
  <c r="K363" i="2" s="1"/>
  <c r="K364" i="2" a="1"/>
  <c r="K364" i="2" s="1"/>
  <c r="K365" i="2" a="1"/>
  <c r="K365" i="2" s="1"/>
  <c r="K366" i="2" a="1"/>
  <c r="K366" i="2" s="1"/>
  <c r="K367" i="2" a="1"/>
  <c r="K367" i="2" s="1"/>
  <c r="K368" i="2" a="1"/>
  <c r="K368" i="2" s="1"/>
  <c r="K369" i="2" a="1"/>
  <c r="K369" i="2" s="1"/>
  <c r="K370" i="2" a="1"/>
  <c r="K370" i="2" s="1"/>
  <c r="K371" i="2" a="1"/>
  <c r="K371" i="2" s="1"/>
  <c r="K372" i="2" a="1"/>
  <c r="K372" i="2" s="1"/>
  <c r="K373" i="2" a="1"/>
  <c r="K373" i="2" s="1"/>
  <c r="K374" i="2" a="1"/>
  <c r="K374" i="2" s="1"/>
  <c r="K375" i="2" a="1"/>
  <c r="K375" i="2" s="1"/>
  <c r="K376" i="2" a="1"/>
  <c r="K376" i="2" s="1"/>
  <c r="K377" i="2" a="1"/>
  <c r="K377" i="2" s="1"/>
  <c r="K378" i="2" a="1"/>
  <c r="K378" i="2" s="1"/>
  <c r="K379" i="2" a="1"/>
  <c r="K379" i="2" s="1"/>
  <c r="K380" i="2" a="1"/>
  <c r="K380" i="2" s="1"/>
  <c r="K381" i="2" a="1"/>
  <c r="K381" i="2" s="1"/>
  <c r="K382" i="2" a="1"/>
  <c r="K382" i="2" s="1"/>
  <c r="K383" i="2" a="1"/>
  <c r="K383" i="2" s="1"/>
  <c r="K384" i="2" a="1"/>
  <c r="K384" i="2" s="1"/>
  <c r="K385" i="2" a="1"/>
  <c r="K385" i="2" s="1"/>
  <c r="K386" i="2" a="1"/>
  <c r="K386" i="2" s="1"/>
  <c r="K387" i="2" a="1"/>
  <c r="K387" i="2" s="1"/>
  <c r="K388" i="2" a="1"/>
  <c r="K388" i="2" s="1"/>
  <c r="K389" i="2" a="1"/>
  <c r="K389" i="2" s="1"/>
  <c r="K390" i="2" a="1"/>
  <c r="K390" i="2" s="1"/>
  <c r="K391" i="2" a="1"/>
  <c r="K391" i="2" s="1"/>
  <c r="K392" i="2" a="1"/>
  <c r="K392" i="2" s="1"/>
  <c r="K393" i="2" a="1"/>
  <c r="K393" i="2" s="1"/>
  <c r="K394" i="2" a="1"/>
  <c r="K394" i="2" s="1"/>
  <c r="K395" i="2" a="1"/>
  <c r="K395" i="2" s="1"/>
  <c r="K396" i="2" a="1"/>
  <c r="K396" i="2" s="1"/>
  <c r="K397" i="2" a="1"/>
  <c r="K397" i="2" s="1"/>
  <c r="K398" i="2" a="1"/>
  <c r="K398" i="2" s="1"/>
  <c r="K399" i="2" a="1"/>
  <c r="K399" i="2" s="1"/>
  <c r="K400" i="2" a="1"/>
  <c r="K400" i="2" s="1"/>
  <c r="K401" i="2" a="1"/>
  <c r="K401" i="2" s="1"/>
  <c r="K402" i="2" a="1"/>
  <c r="K402" i="2" s="1"/>
  <c r="K403" i="2" a="1"/>
  <c r="K403" i="2" s="1"/>
  <c r="K404" i="2" a="1"/>
  <c r="K404" i="2" s="1"/>
  <c r="K405" i="2" a="1"/>
  <c r="K405" i="2" s="1"/>
  <c r="K406" i="2" a="1"/>
  <c r="K406" i="2" s="1"/>
  <c r="K407" i="2" a="1"/>
  <c r="K407" i="2" s="1"/>
  <c r="K408" i="2" a="1"/>
  <c r="K408" i="2" s="1"/>
  <c r="K409" i="2" a="1"/>
  <c r="K409" i="2" s="1"/>
  <c r="K410" i="2" a="1"/>
  <c r="K410" i="2" s="1"/>
  <c r="K411" i="2" a="1"/>
  <c r="K411" i="2" s="1"/>
  <c r="K412" i="2" a="1"/>
  <c r="K412" i="2" s="1"/>
  <c r="K413" i="2" a="1"/>
  <c r="K413" i="2" s="1"/>
  <c r="K414" i="2" a="1"/>
  <c r="K414" i="2" s="1"/>
  <c r="K415" i="2" a="1"/>
  <c r="K415" i="2" s="1"/>
  <c r="K416" i="2" a="1"/>
  <c r="K416" i="2" s="1"/>
  <c r="K417" i="2" a="1"/>
  <c r="K417" i="2" s="1"/>
  <c r="K418" i="2" a="1"/>
  <c r="K418" i="2" s="1"/>
  <c r="K419" i="2" a="1"/>
  <c r="K419" i="2" s="1"/>
  <c r="K420" i="2" a="1"/>
  <c r="K420" i="2" s="1"/>
  <c r="K421" i="2" a="1"/>
  <c r="K421" i="2" s="1"/>
  <c r="K422" i="2" a="1"/>
  <c r="K422" i="2" s="1"/>
  <c r="K423" i="2" a="1"/>
  <c r="K423" i="2" s="1"/>
  <c r="K424" i="2" a="1"/>
  <c r="K424" i="2" s="1"/>
  <c r="K425" i="2" a="1"/>
  <c r="K425" i="2" s="1"/>
  <c r="K426" i="2" a="1"/>
  <c r="K426" i="2" s="1"/>
  <c r="K427" i="2" a="1"/>
  <c r="K427" i="2" s="1"/>
  <c r="K428" i="2" a="1"/>
  <c r="K428" i="2" s="1"/>
  <c r="K429" i="2" a="1"/>
  <c r="K429" i="2" s="1"/>
  <c r="K430" i="2" a="1"/>
  <c r="K430" i="2" s="1"/>
  <c r="K431" i="2" a="1"/>
  <c r="K431" i="2" s="1"/>
  <c r="K432" i="2" a="1"/>
  <c r="K432" i="2" s="1"/>
  <c r="K433" i="2" a="1"/>
  <c r="K433" i="2" s="1"/>
  <c r="K434" i="2" a="1"/>
  <c r="K434" i="2" s="1"/>
  <c r="K435" i="2" a="1"/>
  <c r="K435" i="2" s="1"/>
  <c r="K436" i="2" a="1"/>
  <c r="K436" i="2" s="1"/>
  <c r="K437" i="2" a="1"/>
  <c r="K437" i="2" s="1"/>
  <c r="K438" i="2" a="1"/>
  <c r="K438" i="2" s="1"/>
  <c r="K439" i="2" a="1"/>
  <c r="K439" i="2" s="1"/>
  <c r="K440" i="2" a="1"/>
  <c r="K440" i="2" s="1"/>
  <c r="K441" i="2" a="1"/>
  <c r="K441" i="2" s="1"/>
  <c r="K442" i="2" a="1"/>
  <c r="K442" i="2" s="1"/>
  <c r="K443" i="2" a="1"/>
  <c r="K443" i="2" s="1"/>
  <c r="K444" i="2" a="1"/>
  <c r="K444" i="2" s="1"/>
  <c r="K445" i="2" a="1"/>
  <c r="K445" i="2" s="1"/>
  <c r="K446" i="2" a="1"/>
  <c r="K446" i="2" s="1"/>
  <c r="K447" i="2" a="1"/>
  <c r="K447" i="2" s="1"/>
  <c r="K448" i="2" a="1"/>
  <c r="K448" i="2" s="1"/>
  <c r="K449" i="2" a="1"/>
  <c r="K449" i="2" s="1"/>
  <c r="K450" i="2" a="1"/>
  <c r="K450" i="2" s="1"/>
  <c r="K451" i="2" a="1"/>
  <c r="K451" i="2" s="1"/>
  <c r="K452" i="2" a="1"/>
  <c r="K452" i="2" s="1"/>
  <c r="K453" i="2" a="1"/>
  <c r="K453" i="2" s="1"/>
  <c r="K454" i="2" a="1"/>
  <c r="K454" i="2" s="1"/>
  <c r="K455" i="2" a="1"/>
  <c r="K455" i="2" s="1"/>
  <c r="K456" i="2" a="1"/>
  <c r="K456" i="2" s="1"/>
  <c r="K457" i="2" a="1"/>
  <c r="K457" i="2" s="1"/>
  <c r="K458" i="2" a="1"/>
  <c r="K458" i="2" s="1"/>
  <c r="K459" i="2" a="1"/>
  <c r="K459" i="2" s="1"/>
  <c r="K460" i="2" a="1"/>
  <c r="K460" i="2" s="1"/>
  <c r="K461" i="2" a="1"/>
  <c r="K461" i="2" s="1"/>
  <c r="K462" i="2" a="1"/>
  <c r="K462" i="2" s="1"/>
  <c r="K463" i="2" a="1"/>
  <c r="K463" i="2" s="1"/>
  <c r="K464" i="2" a="1"/>
  <c r="K464" i="2" s="1"/>
  <c r="K465" i="2" a="1"/>
  <c r="K465" i="2" s="1"/>
  <c r="K466" i="2" a="1"/>
  <c r="K466" i="2" s="1"/>
  <c r="K467" i="2" a="1"/>
  <c r="K467" i="2" s="1"/>
  <c r="K468" i="2" a="1"/>
  <c r="K468" i="2" s="1"/>
  <c r="K469" i="2" a="1"/>
  <c r="K469" i="2" s="1"/>
  <c r="K470" i="2" a="1"/>
  <c r="K470" i="2" s="1"/>
  <c r="K471" i="2" a="1"/>
  <c r="K471" i="2" s="1"/>
  <c r="K472" i="2" a="1"/>
  <c r="K472" i="2" s="1"/>
  <c r="K473" i="2" a="1"/>
  <c r="K473" i="2" s="1"/>
  <c r="K474" i="2" a="1"/>
  <c r="K474" i="2" s="1"/>
  <c r="K475" i="2" a="1"/>
  <c r="K475" i="2" s="1"/>
  <c r="K476" i="2" a="1"/>
  <c r="K476" i="2" s="1"/>
  <c r="K477" i="2" a="1"/>
  <c r="K477" i="2" s="1"/>
  <c r="K478" i="2" a="1"/>
  <c r="K478" i="2" s="1"/>
  <c r="K479" i="2" a="1"/>
  <c r="K479" i="2" s="1"/>
  <c r="K480" i="2" a="1"/>
  <c r="K480" i="2" s="1"/>
  <c r="K481" i="2" a="1"/>
  <c r="K481" i="2" s="1"/>
  <c r="K482" i="2" a="1"/>
  <c r="K482" i="2" s="1"/>
  <c r="K483" i="2" a="1"/>
  <c r="K483" i="2" s="1"/>
  <c r="K484" i="2" a="1"/>
  <c r="K484" i="2" s="1"/>
  <c r="K485" i="2" a="1"/>
  <c r="K485" i="2" s="1"/>
  <c r="K486" i="2" a="1"/>
  <c r="K486" i="2" s="1"/>
  <c r="K487" i="2" a="1"/>
  <c r="K487" i="2" s="1"/>
  <c r="K488" i="2" a="1"/>
  <c r="K488" i="2" s="1"/>
  <c r="K489" i="2" a="1"/>
  <c r="K489" i="2" s="1"/>
  <c r="K490" i="2" a="1"/>
  <c r="K490" i="2" s="1"/>
  <c r="K491" i="2" a="1"/>
  <c r="K491" i="2" s="1"/>
  <c r="K492" i="2" a="1"/>
  <c r="K492" i="2" s="1"/>
  <c r="K493" i="2" a="1"/>
  <c r="K493" i="2" s="1"/>
  <c r="K494" i="2" a="1"/>
  <c r="K494" i="2" s="1"/>
  <c r="K495" i="2" a="1"/>
  <c r="K495" i="2" s="1"/>
  <c r="K496" i="2" a="1"/>
  <c r="K496" i="2" s="1"/>
  <c r="K497" i="2" a="1"/>
  <c r="K497" i="2" s="1"/>
  <c r="K498" i="2" a="1"/>
  <c r="K498" i="2" s="1"/>
  <c r="K499" i="2" a="1"/>
  <c r="K499" i="2" s="1"/>
  <c r="K500" i="2" a="1"/>
  <c r="K500" i="2" s="1"/>
  <c r="K501" i="2" a="1"/>
  <c r="K501" i="2" s="1"/>
  <c r="K502" i="2" a="1"/>
  <c r="K502" i="2" s="1"/>
  <c r="K503" i="2" a="1"/>
  <c r="K503" i="2" s="1"/>
  <c r="K504" i="2" a="1"/>
  <c r="K504" i="2" s="1"/>
  <c r="K505" i="2" a="1"/>
  <c r="K505" i="2" s="1"/>
  <c r="K506" i="2" a="1"/>
  <c r="K506" i="2" s="1"/>
  <c r="K507" i="2" a="1"/>
  <c r="K507" i="2" s="1"/>
  <c r="K508" i="2" a="1"/>
  <c r="K508" i="2" s="1"/>
  <c r="K509" i="2" a="1"/>
  <c r="K509" i="2" s="1"/>
  <c r="K510" i="2" a="1"/>
  <c r="K510" i="2" s="1"/>
  <c r="K511" i="2" a="1"/>
  <c r="K511" i="2" s="1"/>
  <c r="K512" i="2" a="1"/>
  <c r="K512" i="2" s="1"/>
  <c r="K513" i="2" a="1"/>
  <c r="K513" i="2" s="1"/>
  <c r="K514" i="2" a="1"/>
  <c r="K514" i="2" s="1"/>
  <c r="K515" i="2" a="1"/>
  <c r="K515" i="2" s="1"/>
  <c r="K516" i="2" a="1"/>
  <c r="K516" i="2" s="1"/>
  <c r="K517" i="2" a="1"/>
  <c r="K517" i="2" s="1"/>
  <c r="K518" i="2" a="1"/>
  <c r="K518" i="2" s="1"/>
  <c r="K519" i="2" a="1"/>
  <c r="K519" i="2" s="1"/>
  <c r="K520" i="2" a="1"/>
  <c r="K520" i="2" s="1"/>
  <c r="K521" i="2" a="1"/>
  <c r="K521" i="2" s="1"/>
  <c r="K522" i="2" a="1"/>
  <c r="K522" i="2" s="1"/>
  <c r="K523" i="2" a="1"/>
  <c r="K523" i="2" s="1"/>
  <c r="K524" i="2" a="1"/>
  <c r="K524" i="2" s="1"/>
  <c r="K525" i="2" a="1"/>
  <c r="K525" i="2" s="1"/>
  <c r="K526" i="2" a="1"/>
  <c r="K526" i="2" s="1"/>
  <c r="K527" i="2" a="1"/>
  <c r="K527" i="2" s="1"/>
  <c r="K528" i="2" a="1"/>
  <c r="K528" i="2" s="1"/>
  <c r="K529" i="2" a="1"/>
  <c r="K529" i="2" s="1"/>
  <c r="K530" i="2" a="1"/>
  <c r="K530" i="2" s="1"/>
  <c r="K531" i="2" a="1"/>
  <c r="K531" i="2" s="1"/>
  <c r="K532" i="2" a="1"/>
  <c r="K532" i="2" s="1"/>
  <c r="K533" i="2" a="1"/>
  <c r="K533" i="2" s="1"/>
  <c r="K534" i="2" a="1"/>
  <c r="K534" i="2" s="1"/>
  <c r="K535" i="2" a="1"/>
  <c r="K535" i="2" s="1"/>
  <c r="K536" i="2" a="1"/>
  <c r="K536" i="2" s="1"/>
  <c r="K537" i="2" a="1"/>
  <c r="K537" i="2" s="1"/>
  <c r="K538" i="2" a="1"/>
  <c r="K538" i="2" s="1"/>
  <c r="K539" i="2" a="1"/>
  <c r="K539" i="2" s="1"/>
  <c r="K540" i="2" a="1"/>
  <c r="K540" i="2" s="1"/>
  <c r="K541" i="2" a="1"/>
  <c r="K541" i="2" s="1"/>
  <c r="K542" i="2" a="1"/>
  <c r="K542" i="2" s="1"/>
  <c r="K543" i="2" a="1"/>
  <c r="K543" i="2" s="1"/>
  <c r="K544" i="2" a="1"/>
  <c r="K544" i="2" s="1"/>
  <c r="K545" i="2" a="1"/>
  <c r="K545" i="2" s="1"/>
  <c r="K546" i="2" a="1"/>
  <c r="K546" i="2" s="1"/>
  <c r="K547" i="2" a="1"/>
  <c r="K547" i="2" s="1"/>
  <c r="K548" i="2" a="1"/>
  <c r="K548" i="2" s="1"/>
  <c r="K549" i="2" a="1"/>
  <c r="K549" i="2" s="1"/>
  <c r="K550" i="2" a="1"/>
  <c r="K550" i="2" s="1"/>
  <c r="K551" i="2" a="1"/>
  <c r="K551" i="2" s="1"/>
  <c r="K552" i="2" a="1"/>
  <c r="K552" i="2" s="1"/>
  <c r="K553" i="2" a="1"/>
  <c r="K553" i="2" s="1"/>
  <c r="K554" i="2" a="1"/>
  <c r="K554" i="2" s="1"/>
  <c r="K555" i="2" a="1"/>
  <c r="K555" i="2" s="1"/>
  <c r="K556" i="2" a="1"/>
  <c r="K556" i="2" s="1"/>
  <c r="K557" i="2" a="1"/>
  <c r="K557" i="2" s="1"/>
  <c r="K558" i="2" a="1"/>
  <c r="K558" i="2" s="1"/>
  <c r="K559" i="2" a="1"/>
  <c r="K559" i="2" s="1"/>
  <c r="K560" i="2" a="1"/>
  <c r="K560" i="2" s="1"/>
  <c r="K561" i="2" a="1"/>
  <c r="K561" i="2" s="1"/>
  <c r="K562" i="2" a="1"/>
  <c r="K562" i="2" s="1"/>
  <c r="K563" i="2" a="1"/>
  <c r="K563" i="2" s="1"/>
  <c r="K564" i="2" a="1"/>
  <c r="K564" i="2" s="1"/>
  <c r="K565" i="2" a="1"/>
  <c r="K565" i="2" s="1"/>
  <c r="K566" i="2" a="1"/>
  <c r="K566" i="2" s="1"/>
  <c r="K567" i="2" a="1"/>
  <c r="K567" i="2" s="1"/>
  <c r="K568" i="2" a="1"/>
  <c r="K568" i="2" s="1"/>
  <c r="K569" i="2" a="1"/>
  <c r="K569" i="2" s="1"/>
  <c r="K570" i="2" a="1"/>
  <c r="K570" i="2" s="1"/>
  <c r="K571" i="2" a="1"/>
  <c r="K571" i="2" s="1"/>
  <c r="K572" i="2" a="1"/>
  <c r="K572" i="2" s="1"/>
  <c r="K573" i="2" a="1"/>
  <c r="K573" i="2" s="1"/>
  <c r="K574" i="2" a="1"/>
  <c r="K574" i="2" s="1"/>
  <c r="K575" i="2" a="1"/>
  <c r="K575" i="2" s="1"/>
  <c r="K576" i="2" a="1"/>
  <c r="K576" i="2" s="1"/>
  <c r="K577" i="2" a="1"/>
  <c r="K577" i="2" s="1"/>
  <c r="K578" i="2" a="1"/>
  <c r="K578" i="2" s="1"/>
  <c r="K579" i="2" a="1"/>
  <c r="K579" i="2" s="1"/>
  <c r="K580" i="2" a="1"/>
  <c r="K580" i="2" s="1"/>
  <c r="K581" i="2" a="1"/>
  <c r="K581" i="2" s="1"/>
  <c r="K582" i="2" a="1"/>
  <c r="K582" i="2" s="1"/>
  <c r="K583" i="2" a="1"/>
  <c r="K583" i="2" s="1"/>
  <c r="K584" i="2" a="1"/>
  <c r="K584" i="2" s="1"/>
  <c r="K585" i="2" a="1"/>
  <c r="K585" i="2" s="1"/>
  <c r="K586" i="2" a="1"/>
  <c r="K586" i="2" s="1"/>
  <c r="K587" i="2" a="1"/>
  <c r="K587" i="2" s="1"/>
  <c r="K588" i="2" a="1"/>
  <c r="K588" i="2" s="1"/>
  <c r="K589" i="2" a="1"/>
  <c r="K589" i="2" s="1"/>
  <c r="K590" i="2" a="1"/>
  <c r="K590" i="2" s="1"/>
  <c r="K591" i="2" a="1"/>
  <c r="K591" i="2" s="1"/>
  <c r="K592" i="2" a="1"/>
  <c r="K592" i="2" s="1"/>
  <c r="K593" i="2" a="1"/>
  <c r="K593" i="2" s="1"/>
  <c r="K594" i="2" a="1"/>
  <c r="K594" i="2" s="1"/>
  <c r="K595" i="2" a="1"/>
  <c r="K595" i="2" s="1"/>
  <c r="K596" i="2" a="1"/>
  <c r="K596" i="2" s="1"/>
  <c r="K597" i="2" a="1"/>
  <c r="K597" i="2" s="1"/>
  <c r="K598" i="2" a="1"/>
  <c r="K598" i="2" s="1"/>
  <c r="K599" i="2" a="1"/>
  <c r="K599" i="2" s="1"/>
  <c r="K600" i="2" a="1"/>
  <c r="K600" i="2" s="1"/>
  <c r="K601" i="2" a="1"/>
  <c r="K601" i="2" s="1"/>
  <c r="K602" i="2" a="1"/>
  <c r="K602" i="2" s="1"/>
  <c r="K603" i="2" a="1"/>
  <c r="K603" i="2" s="1"/>
  <c r="K604" i="2" a="1"/>
  <c r="K604" i="2" s="1"/>
  <c r="K605" i="2" a="1"/>
  <c r="K605" i="2" s="1"/>
  <c r="K606" i="2" a="1"/>
  <c r="K606" i="2" s="1"/>
  <c r="K607" i="2" a="1"/>
  <c r="K607" i="2" s="1"/>
  <c r="K608" i="2" a="1"/>
  <c r="K608" i="2" s="1"/>
  <c r="K609" i="2" a="1"/>
  <c r="K609" i="2" s="1"/>
  <c r="K610" i="2" a="1"/>
  <c r="K610" i="2" s="1"/>
  <c r="K611" i="2" a="1"/>
  <c r="K611" i="2" s="1"/>
  <c r="K612" i="2" a="1"/>
  <c r="K612" i="2" s="1"/>
  <c r="K613" i="2" a="1"/>
  <c r="K613" i="2" s="1"/>
  <c r="K614" i="2" a="1"/>
  <c r="K614" i="2" s="1"/>
  <c r="K615" i="2" a="1"/>
  <c r="K615" i="2" s="1"/>
  <c r="K616" i="2" a="1"/>
  <c r="K616" i="2" s="1"/>
  <c r="K617" i="2" a="1"/>
  <c r="K617" i="2" s="1"/>
  <c r="K618" i="2" a="1"/>
  <c r="K618" i="2" s="1"/>
  <c r="K619" i="2" a="1"/>
  <c r="K619" i="2" s="1"/>
  <c r="K620" i="2" a="1"/>
  <c r="K620" i="2" s="1"/>
  <c r="K621" i="2" a="1"/>
  <c r="K621" i="2" s="1"/>
  <c r="K622" i="2" a="1"/>
  <c r="K622" i="2" s="1"/>
  <c r="K623" i="2" a="1"/>
  <c r="K623" i="2" s="1"/>
  <c r="K624" i="2" a="1"/>
  <c r="K624" i="2" s="1"/>
  <c r="K625" i="2" a="1"/>
  <c r="K625" i="2" s="1"/>
  <c r="K626" i="2" a="1"/>
  <c r="K626" i="2" s="1"/>
  <c r="K627" i="2" a="1"/>
  <c r="K627" i="2" s="1"/>
  <c r="K628" i="2" a="1"/>
  <c r="K628" i="2" s="1"/>
  <c r="K629" i="2" a="1"/>
  <c r="K629" i="2" s="1"/>
  <c r="K630" i="2" a="1"/>
  <c r="K630" i="2" s="1"/>
  <c r="K631" i="2" a="1"/>
  <c r="K631" i="2" s="1"/>
  <c r="K632" i="2" a="1"/>
  <c r="K632" i="2" s="1"/>
  <c r="K633" i="2" a="1"/>
  <c r="K633" i="2" s="1"/>
  <c r="K634" i="2" a="1"/>
  <c r="K634" i="2" s="1"/>
  <c r="K635" i="2" a="1"/>
  <c r="K635" i="2" s="1"/>
  <c r="K636" i="2" a="1"/>
  <c r="K636" i="2" s="1"/>
  <c r="K637" i="2" a="1"/>
  <c r="K637" i="2" s="1"/>
  <c r="K638" i="2" a="1"/>
  <c r="K638" i="2" s="1"/>
  <c r="K639" i="2" a="1"/>
  <c r="K639" i="2" s="1"/>
  <c r="K640" i="2" a="1"/>
  <c r="K640" i="2" s="1"/>
  <c r="K641" i="2" a="1"/>
  <c r="K641" i="2" s="1"/>
  <c r="K642" i="2" a="1"/>
  <c r="K642" i="2" s="1"/>
  <c r="K643" i="2" a="1"/>
  <c r="K643" i="2" s="1"/>
  <c r="K644" i="2" a="1"/>
  <c r="K644" i="2" s="1"/>
  <c r="K645" i="2" a="1"/>
  <c r="K645" i="2" s="1"/>
  <c r="K646" i="2" a="1"/>
  <c r="K646" i="2" s="1"/>
  <c r="K647" i="2" a="1"/>
  <c r="K647" i="2" s="1"/>
  <c r="K648" i="2" a="1"/>
  <c r="K648" i="2" s="1"/>
  <c r="K649" i="2" a="1"/>
  <c r="K649" i="2" s="1"/>
  <c r="K650" i="2" a="1"/>
  <c r="K650" i="2" s="1"/>
  <c r="K651" i="2" a="1"/>
  <c r="K651" i="2" s="1"/>
  <c r="K652" i="2" a="1"/>
  <c r="K652" i="2" s="1"/>
  <c r="K653" i="2" a="1"/>
  <c r="K653" i="2" s="1"/>
  <c r="K654" i="2" a="1"/>
  <c r="K654" i="2" s="1"/>
  <c r="K655" i="2" a="1"/>
  <c r="K655" i="2" s="1"/>
  <c r="K656" i="2" a="1"/>
  <c r="K656" i="2" s="1"/>
  <c r="K657" i="2" a="1"/>
  <c r="K657" i="2" s="1"/>
  <c r="K658" i="2" a="1"/>
  <c r="K658" i="2" s="1"/>
  <c r="K659" i="2" a="1"/>
  <c r="K659" i="2" s="1"/>
  <c r="K660" i="2" a="1"/>
  <c r="K660" i="2" s="1"/>
  <c r="K661" i="2" a="1"/>
  <c r="K661" i="2" s="1"/>
  <c r="K662" i="2" a="1"/>
  <c r="K662" i="2" s="1"/>
  <c r="K663" i="2" a="1"/>
  <c r="K663" i="2" s="1"/>
  <c r="K664" i="2" a="1"/>
  <c r="K664" i="2" s="1"/>
  <c r="K665" i="2" a="1"/>
  <c r="K665" i="2" s="1"/>
  <c r="K666" i="2" a="1"/>
  <c r="K666" i="2" s="1"/>
  <c r="K667" i="2" a="1"/>
  <c r="K667" i="2" s="1"/>
  <c r="K668" i="2" a="1"/>
  <c r="K668" i="2" s="1"/>
  <c r="K669" i="2" a="1"/>
  <c r="K669" i="2" s="1"/>
  <c r="K670" i="2" a="1"/>
  <c r="K670" i="2" s="1"/>
  <c r="K671" i="2" a="1"/>
  <c r="K671" i="2" s="1"/>
  <c r="K672" i="2" a="1"/>
  <c r="K672" i="2" s="1"/>
  <c r="K673" i="2" a="1"/>
  <c r="K673" i="2" s="1"/>
  <c r="K674" i="2" a="1"/>
  <c r="K674" i="2" s="1"/>
  <c r="K675" i="2" a="1"/>
  <c r="K675" i="2" s="1"/>
  <c r="K676" i="2" a="1"/>
  <c r="K676" i="2" s="1"/>
  <c r="K677" i="2" a="1"/>
  <c r="K677" i="2" s="1"/>
  <c r="K678" i="2" a="1"/>
  <c r="K678" i="2" s="1"/>
  <c r="K679" i="2" a="1"/>
  <c r="K679" i="2" s="1"/>
  <c r="K680" i="2" a="1"/>
  <c r="K680" i="2" s="1"/>
  <c r="K681" i="2" a="1"/>
  <c r="K681" i="2" s="1"/>
  <c r="K682" i="2" a="1"/>
  <c r="K682" i="2" s="1"/>
  <c r="K683" i="2" a="1"/>
  <c r="K683" i="2" s="1"/>
  <c r="K684" i="2" a="1"/>
  <c r="K684" i="2" s="1"/>
  <c r="K685" i="2" a="1"/>
  <c r="K685" i="2" s="1"/>
  <c r="K686" i="2" a="1"/>
  <c r="K686" i="2" s="1"/>
  <c r="K687" i="2" a="1"/>
  <c r="K687" i="2" s="1"/>
  <c r="K688" i="2" a="1"/>
  <c r="K688" i="2" s="1"/>
  <c r="K689" i="2" a="1"/>
  <c r="K689" i="2" s="1"/>
  <c r="K690" i="2" a="1"/>
  <c r="K690" i="2" s="1"/>
  <c r="K691" i="2" a="1"/>
  <c r="K691" i="2" s="1"/>
  <c r="K692" i="2" a="1"/>
  <c r="K692" i="2" s="1"/>
  <c r="K693" i="2" a="1"/>
  <c r="K693" i="2" s="1"/>
  <c r="K694" i="2" a="1"/>
  <c r="K694" i="2" s="1"/>
  <c r="K695" i="2" a="1"/>
  <c r="K695" i="2" s="1"/>
  <c r="K696" i="2" a="1"/>
  <c r="K696" i="2" s="1"/>
  <c r="K697" i="2" a="1"/>
  <c r="K697" i="2" s="1"/>
  <c r="K698" i="2" a="1"/>
  <c r="K698" i="2" s="1"/>
  <c r="K699" i="2" a="1"/>
  <c r="K699" i="2" s="1"/>
  <c r="K700" i="2" a="1"/>
  <c r="K700" i="2" s="1"/>
  <c r="K701" i="2" a="1"/>
  <c r="K701" i="2" s="1"/>
  <c r="K702" i="2" a="1"/>
  <c r="K702" i="2" s="1"/>
  <c r="K703" i="2" a="1"/>
  <c r="K703" i="2" s="1"/>
  <c r="K704" i="2" a="1"/>
  <c r="K704" i="2" s="1"/>
  <c r="K705" i="2" a="1"/>
  <c r="K705" i="2" s="1"/>
  <c r="K706" i="2" a="1"/>
  <c r="K706" i="2" s="1"/>
  <c r="K707" i="2" a="1"/>
  <c r="K707" i="2" s="1"/>
  <c r="K708" i="2" a="1"/>
  <c r="K708" i="2" s="1"/>
  <c r="K709" i="2" a="1"/>
  <c r="K709" i="2" s="1"/>
  <c r="K710" i="2" a="1"/>
  <c r="K710" i="2" s="1"/>
  <c r="K711" i="2" a="1"/>
  <c r="K711" i="2" s="1"/>
  <c r="K712" i="2" a="1"/>
  <c r="K712" i="2" s="1"/>
  <c r="K713" i="2" a="1"/>
  <c r="K713" i="2" s="1"/>
  <c r="K714" i="2" a="1"/>
  <c r="K714" i="2" s="1"/>
  <c r="K715" i="2" a="1"/>
  <c r="K715" i="2" s="1"/>
  <c r="K716" i="2" a="1"/>
  <c r="K716" i="2" s="1"/>
  <c r="K717" i="2" a="1"/>
  <c r="K717" i="2" s="1"/>
  <c r="K718" i="2" a="1"/>
  <c r="K718" i="2" s="1"/>
  <c r="K719" i="2" a="1"/>
  <c r="K719" i="2" s="1"/>
  <c r="K720" i="2" a="1"/>
  <c r="K720" i="2" s="1"/>
  <c r="K721" i="2" a="1"/>
  <c r="K721" i="2" s="1"/>
  <c r="K722" i="2" a="1"/>
  <c r="K722" i="2" s="1"/>
  <c r="K723" i="2" a="1"/>
  <c r="K723" i="2" s="1"/>
  <c r="K724" i="2" a="1"/>
  <c r="K724" i="2" s="1"/>
  <c r="K725" i="2" a="1"/>
  <c r="K725" i="2" s="1"/>
  <c r="K726" i="2" a="1"/>
  <c r="K726" i="2" s="1"/>
  <c r="K727" i="2" a="1"/>
  <c r="K727" i="2" s="1"/>
  <c r="K728" i="2" a="1"/>
  <c r="K728" i="2" s="1"/>
  <c r="K729" i="2" a="1"/>
  <c r="K729" i="2" s="1"/>
  <c r="K730" i="2" a="1"/>
  <c r="K730" i="2" s="1"/>
  <c r="K731" i="2" a="1"/>
  <c r="K731" i="2" s="1"/>
  <c r="K732" i="2" a="1"/>
  <c r="K732" i="2" s="1"/>
  <c r="K733" i="2" a="1"/>
  <c r="K733" i="2" s="1"/>
  <c r="K734" i="2" a="1"/>
  <c r="K734" i="2" s="1"/>
  <c r="K735" i="2" a="1"/>
  <c r="K735" i="2" s="1"/>
  <c r="K736" i="2" a="1"/>
  <c r="K736" i="2" s="1"/>
  <c r="K737" i="2" a="1"/>
  <c r="K737" i="2" s="1"/>
  <c r="K738" i="2" a="1"/>
  <c r="K738" i="2" s="1"/>
  <c r="K739" i="2" a="1"/>
  <c r="K739" i="2" s="1"/>
  <c r="K740" i="2" a="1"/>
  <c r="K740" i="2" s="1"/>
  <c r="K741" i="2" a="1"/>
  <c r="K741" i="2" s="1"/>
  <c r="K742" i="2" a="1"/>
  <c r="K742" i="2" s="1"/>
  <c r="K743" i="2" a="1"/>
  <c r="K743" i="2" s="1"/>
  <c r="K744" i="2" a="1"/>
  <c r="K744" i="2" s="1"/>
  <c r="K745" i="2" a="1"/>
  <c r="K745" i="2" s="1"/>
  <c r="K746" i="2" a="1"/>
  <c r="K746" i="2" s="1"/>
  <c r="K747" i="2" a="1"/>
  <c r="K747" i="2" s="1"/>
  <c r="K748" i="2" a="1"/>
  <c r="K748" i="2" s="1"/>
  <c r="K749" i="2" a="1"/>
  <c r="K749" i="2" s="1"/>
  <c r="K750" i="2" a="1"/>
  <c r="K750" i="2" s="1"/>
  <c r="K751" i="2" a="1"/>
  <c r="K751" i="2" s="1"/>
  <c r="K752" i="2" a="1"/>
  <c r="K752" i="2" s="1"/>
  <c r="K753" i="2" a="1"/>
  <c r="K753" i="2" s="1"/>
  <c r="K754" i="2" a="1"/>
  <c r="K754" i="2" s="1"/>
  <c r="K755" i="2" a="1"/>
  <c r="K755" i="2" s="1"/>
  <c r="K756" i="2" a="1"/>
  <c r="K756" i="2" s="1"/>
  <c r="K757" i="2" a="1"/>
  <c r="K757" i="2" s="1"/>
  <c r="K758" i="2" a="1"/>
  <c r="K758" i="2" s="1"/>
  <c r="K759" i="2" a="1"/>
  <c r="K759" i="2" s="1"/>
  <c r="K760" i="2" a="1"/>
  <c r="K760" i="2" s="1"/>
  <c r="K761" i="2" a="1"/>
  <c r="K761" i="2" s="1"/>
  <c r="K762" i="2" a="1"/>
  <c r="K762" i="2" s="1"/>
  <c r="K763" i="2" a="1"/>
  <c r="K763" i="2" s="1"/>
  <c r="K764" i="2" a="1"/>
  <c r="K764" i="2" s="1"/>
  <c r="K765" i="2" a="1"/>
  <c r="K765" i="2" s="1"/>
  <c r="K766" i="2" a="1"/>
  <c r="K766" i="2" s="1"/>
  <c r="K767" i="2" a="1"/>
  <c r="K767" i="2" s="1"/>
  <c r="K768" i="2" a="1"/>
  <c r="K768" i="2" s="1"/>
  <c r="K769" i="2" a="1"/>
  <c r="K769" i="2" s="1"/>
  <c r="K770" i="2" a="1"/>
  <c r="K770" i="2" s="1"/>
  <c r="K771" i="2" a="1"/>
  <c r="K771" i="2" s="1"/>
  <c r="K772" i="2" a="1"/>
  <c r="K772" i="2" s="1"/>
  <c r="K773" i="2" a="1"/>
  <c r="K773" i="2" s="1"/>
  <c r="K774" i="2" a="1"/>
  <c r="K774" i="2" s="1"/>
  <c r="K775" i="2" a="1"/>
  <c r="K775" i="2" s="1"/>
  <c r="K776" i="2" a="1"/>
  <c r="K776" i="2" s="1"/>
  <c r="K777" i="2" a="1"/>
  <c r="K777" i="2" s="1"/>
  <c r="K778" i="2" a="1"/>
  <c r="K778" i="2" s="1"/>
  <c r="K779" i="2" a="1"/>
  <c r="K779" i="2" s="1"/>
  <c r="K780" i="2" a="1"/>
  <c r="K780" i="2" s="1"/>
  <c r="K781" i="2" a="1"/>
  <c r="K781" i="2" s="1"/>
  <c r="K782" i="2" a="1"/>
  <c r="K782" i="2" s="1"/>
  <c r="K783" i="2" a="1"/>
  <c r="K783" i="2" s="1"/>
  <c r="K784" i="2" a="1"/>
  <c r="K784" i="2" s="1"/>
  <c r="K785" i="2" a="1"/>
  <c r="K785" i="2" s="1"/>
  <c r="K786" i="2" a="1"/>
  <c r="K786" i="2" s="1"/>
  <c r="K787" i="2" a="1"/>
  <c r="K787" i="2" s="1"/>
  <c r="K788" i="2" a="1"/>
  <c r="K788" i="2" s="1"/>
  <c r="K789" i="2" a="1"/>
  <c r="K789" i="2" s="1"/>
  <c r="K790" i="2" a="1"/>
  <c r="K790" i="2" s="1"/>
  <c r="K791" i="2" a="1"/>
  <c r="K791" i="2" s="1"/>
  <c r="K792" i="2" a="1"/>
  <c r="K792" i="2" s="1"/>
  <c r="K793" i="2" a="1"/>
  <c r="K793" i="2" s="1"/>
  <c r="K794" i="2" a="1"/>
  <c r="K794" i="2" s="1"/>
  <c r="K795" i="2" a="1"/>
  <c r="K795" i="2" s="1"/>
  <c r="K796" i="2" a="1"/>
  <c r="K796" i="2" s="1"/>
  <c r="K797" i="2" a="1"/>
  <c r="K797" i="2" s="1"/>
  <c r="K798" i="2" a="1"/>
  <c r="K798" i="2" s="1"/>
  <c r="K799" i="2" a="1"/>
  <c r="K799" i="2" s="1"/>
  <c r="K800" i="2" a="1"/>
  <c r="K800" i="2" s="1"/>
  <c r="K801" i="2" a="1"/>
  <c r="K801" i="2" s="1"/>
  <c r="K802" i="2" a="1"/>
  <c r="K802" i="2" s="1"/>
  <c r="K803" i="2" a="1"/>
  <c r="K803" i="2" s="1"/>
  <c r="K804" i="2" a="1"/>
  <c r="K804" i="2" s="1"/>
  <c r="K805" i="2" a="1"/>
  <c r="K805" i="2" s="1"/>
  <c r="K806" i="2" a="1"/>
  <c r="K806" i="2" s="1"/>
  <c r="K807" i="2" a="1"/>
  <c r="K807" i="2" s="1"/>
  <c r="K808" i="2" a="1"/>
  <c r="K808" i="2" s="1"/>
  <c r="K809" i="2" a="1"/>
  <c r="K809" i="2" s="1"/>
  <c r="K810" i="2" a="1"/>
  <c r="K810" i="2" s="1"/>
  <c r="K811" i="2" a="1"/>
  <c r="K811" i="2" s="1"/>
  <c r="K812" i="2" a="1"/>
  <c r="K812" i="2" s="1"/>
  <c r="K813" i="2" a="1"/>
  <c r="K813" i="2" s="1"/>
  <c r="K814" i="2" a="1"/>
  <c r="K814" i="2" s="1"/>
  <c r="K815" i="2" a="1"/>
  <c r="K815" i="2" s="1"/>
  <c r="K816" i="2" a="1"/>
  <c r="K816" i="2" s="1"/>
  <c r="K817" i="2" a="1"/>
  <c r="K817" i="2" s="1"/>
  <c r="K818" i="2" a="1"/>
  <c r="K818" i="2" s="1"/>
  <c r="K819" i="2" a="1"/>
  <c r="K819" i="2" s="1"/>
  <c r="K820" i="2" a="1"/>
  <c r="K820" i="2" s="1"/>
  <c r="K821" i="2" a="1"/>
  <c r="K821" i="2" s="1"/>
  <c r="K822" i="2" a="1"/>
  <c r="K822" i="2" s="1"/>
  <c r="K823" i="2" a="1"/>
  <c r="K823" i="2" s="1"/>
  <c r="K824" i="2" a="1"/>
  <c r="K824" i="2" s="1"/>
  <c r="K825" i="2" a="1"/>
  <c r="K825" i="2" s="1"/>
  <c r="K826" i="2" a="1"/>
  <c r="K826" i="2" s="1"/>
  <c r="K827" i="2" a="1"/>
  <c r="K827" i="2" s="1"/>
  <c r="K828" i="2" a="1"/>
  <c r="K828" i="2" s="1"/>
  <c r="K829" i="2" a="1"/>
  <c r="K829" i="2" s="1"/>
  <c r="K830" i="2" a="1"/>
  <c r="K830" i="2" s="1"/>
  <c r="K831" i="2" a="1"/>
  <c r="K831" i="2" s="1"/>
  <c r="K832" i="2" a="1"/>
  <c r="K832" i="2" s="1"/>
  <c r="K833" i="2" a="1"/>
  <c r="K833" i="2" s="1"/>
  <c r="K834" i="2" a="1"/>
  <c r="K834" i="2" s="1"/>
  <c r="K835" i="2" a="1"/>
  <c r="K835" i="2" s="1"/>
  <c r="K836" i="2" a="1"/>
  <c r="K836" i="2" s="1"/>
  <c r="K837" i="2" a="1"/>
  <c r="K837" i="2" s="1"/>
  <c r="K838" i="2" a="1"/>
  <c r="K838" i="2" s="1"/>
  <c r="K839" i="2" a="1"/>
  <c r="K839" i="2" s="1"/>
  <c r="K840" i="2" a="1"/>
  <c r="K840" i="2" s="1"/>
  <c r="K841" i="2" a="1"/>
  <c r="K841" i="2" s="1"/>
  <c r="K842" i="2" a="1"/>
  <c r="K842" i="2" s="1"/>
  <c r="K843" i="2" a="1"/>
  <c r="K843" i="2" s="1"/>
  <c r="K844" i="2" a="1"/>
  <c r="K844" i="2" s="1"/>
  <c r="K845" i="2" a="1"/>
  <c r="K845" i="2" s="1"/>
  <c r="K846" i="2" a="1"/>
  <c r="K846" i="2" s="1"/>
  <c r="K847" i="2" a="1"/>
  <c r="K847" i="2" s="1"/>
  <c r="K848" i="2" a="1"/>
  <c r="K848" i="2" s="1"/>
  <c r="K849" i="2" a="1"/>
  <c r="K849" i="2" s="1"/>
  <c r="K850" i="2" a="1"/>
  <c r="K850" i="2" s="1"/>
  <c r="K851" i="2" a="1"/>
  <c r="K851" i="2" s="1"/>
  <c r="K852" i="2" a="1"/>
  <c r="K852" i="2" s="1"/>
  <c r="K853" i="2" a="1"/>
  <c r="K853" i="2" s="1"/>
  <c r="K854" i="2" a="1"/>
  <c r="K854" i="2" s="1"/>
  <c r="K855" i="2" a="1"/>
  <c r="K855" i="2" s="1"/>
  <c r="K856" i="2" a="1"/>
  <c r="K856" i="2" s="1"/>
  <c r="K857" i="2" a="1"/>
  <c r="K857" i="2" s="1"/>
  <c r="K858" i="2" a="1"/>
  <c r="K858" i="2" s="1"/>
  <c r="K859" i="2" a="1"/>
  <c r="K859" i="2" s="1"/>
  <c r="K860" i="2" a="1"/>
  <c r="K860" i="2" s="1"/>
  <c r="K861" i="2" a="1"/>
  <c r="K861" i="2" s="1"/>
  <c r="K862" i="2" a="1"/>
  <c r="K862" i="2" s="1"/>
  <c r="K863" i="2" a="1"/>
  <c r="K863" i="2" s="1"/>
  <c r="K864" i="2" a="1"/>
  <c r="K864" i="2" s="1"/>
  <c r="K865" i="2" a="1"/>
  <c r="K865" i="2" s="1"/>
  <c r="K866" i="2" a="1"/>
  <c r="K866" i="2" s="1"/>
  <c r="K867" i="2" a="1"/>
  <c r="K867" i="2" s="1"/>
  <c r="K868" i="2" a="1"/>
  <c r="K868" i="2" s="1"/>
  <c r="K869" i="2" a="1"/>
  <c r="K869" i="2" s="1"/>
  <c r="K870" i="2" a="1"/>
  <c r="K870" i="2" s="1"/>
  <c r="K871" i="2" a="1"/>
  <c r="K871" i="2" s="1"/>
  <c r="K872" i="2" a="1"/>
  <c r="K872" i="2" s="1"/>
  <c r="K873" i="2" a="1"/>
  <c r="K873" i="2" s="1"/>
  <c r="K874" i="2" a="1"/>
  <c r="K874" i="2" s="1"/>
  <c r="K875" i="2" a="1"/>
  <c r="K875" i="2" s="1"/>
  <c r="K876" i="2" a="1"/>
  <c r="K876" i="2" s="1"/>
  <c r="K877" i="2" a="1"/>
  <c r="K877" i="2" s="1"/>
  <c r="K878" i="2" a="1"/>
  <c r="K878" i="2" s="1"/>
  <c r="K879" i="2" a="1"/>
  <c r="K879" i="2" s="1"/>
  <c r="K880" i="2" a="1"/>
  <c r="K880" i="2" s="1"/>
  <c r="K881" i="2" a="1"/>
  <c r="K881" i="2" s="1"/>
  <c r="K882" i="2" a="1"/>
  <c r="K882" i="2" s="1"/>
  <c r="K883" i="2" a="1"/>
  <c r="K883" i="2" s="1"/>
  <c r="K884" i="2" a="1"/>
  <c r="K884" i="2" s="1"/>
  <c r="K885" i="2" a="1"/>
  <c r="K885" i="2" s="1"/>
  <c r="K886" i="2" a="1"/>
  <c r="K886" i="2" s="1"/>
  <c r="K887" i="2" a="1"/>
  <c r="K887" i="2" s="1"/>
  <c r="K888" i="2" a="1"/>
  <c r="K888" i="2" s="1"/>
  <c r="K889" i="2" a="1"/>
  <c r="K889" i="2" s="1"/>
  <c r="K890" i="2" a="1"/>
  <c r="K890" i="2" s="1"/>
  <c r="K891" i="2" a="1"/>
  <c r="K891" i="2" s="1"/>
  <c r="K892" i="2" a="1"/>
  <c r="K892" i="2" s="1"/>
  <c r="K893" i="2" a="1"/>
  <c r="K893" i="2" s="1"/>
  <c r="K894" i="2" a="1"/>
  <c r="K894" i="2" s="1"/>
  <c r="K895" i="2" a="1"/>
  <c r="K895" i="2" s="1"/>
  <c r="K896" i="2" a="1"/>
  <c r="K896" i="2" s="1"/>
  <c r="K897" i="2" a="1"/>
  <c r="K897" i="2" s="1"/>
  <c r="K898" i="2" a="1"/>
  <c r="K898" i="2" s="1"/>
  <c r="K899" i="2" a="1"/>
  <c r="K899" i="2" s="1"/>
  <c r="K900" i="2" a="1"/>
  <c r="K900" i="2" s="1"/>
  <c r="K901" i="2" a="1"/>
  <c r="K901" i="2" s="1"/>
  <c r="K902" i="2" a="1"/>
  <c r="K902" i="2" s="1"/>
  <c r="K903" i="2" a="1"/>
  <c r="K903" i="2" s="1"/>
  <c r="K904" i="2" a="1"/>
  <c r="K904" i="2" s="1"/>
  <c r="K905" i="2" a="1"/>
  <c r="K905" i="2" s="1"/>
  <c r="K906" i="2" a="1"/>
  <c r="K906" i="2" s="1"/>
  <c r="K907" i="2" a="1"/>
  <c r="K907" i="2" s="1"/>
  <c r="K908" i="2" a="1"/>
  <c r="K908" i="2" s="1"/>
  <c r="K909" i="2" a="1"/>
  <c r="K909" i="2" s="1"/>
  <c r="K910" i="2" a="1"/>
  <c r="K910" i="2" s="1"/>
  <c r="K911" i="2" a="1"/>
  <c r="K911" i="2" s="1"/>
  <c r="K912" i="2" a="1"/>
  <c r="K912" i="2" s="1"/>
  <c r="K913" i="2" a="1"/>
  <c r="K913" i="2" s="1"/>
  <c r="K914" i="2" a="1"/>
  <c r="K914" i="2" s="1"/>
  <c r="K915" i="2" a="1"/>
  <c r="K915" i="2" s="1"/>
  <c r="K916" i="2" a="1"/>
  <c r="K916" i="2" s="1"/>
  <c r="K917" i="2" a="1"/>
  <c r="K917" i="2" s="1"/>
  <c r="K918" i="2" a="1"/>
  <c r="K918" i="2" s="1"/>
  <c r="K919" i="2" a="1"/>
  <c r="K919" i="2" s="1"/>
  <c r="K920" i="2" a="1"/>
  <c r="K920" i="2" s="1"/>
  <c r="K921" i="2" a="1"/>
  <c r="K921" i="2" s="1"/>
  <c r="K922" i="2" a="1"/>
  <c r="K922" i="2" s="1"/>
  <c r="K923" i="2" a="1"/>
  <c r="K923" i="2" s="1"/>
  <c r="K924" i="2" a="1"/>
  <c r="K924" i="2" s="1"/>
  <c r="K925" i="2" a="1"/>
  <c r="K925" i="2" s="1"/>
  <c r="K926" i="2" a="1"/>
  <c r="K926" i="2" s="1"/>
  <c r="K927" i="2" a="1"/>
  <c r="K927" i="2" s="1"/>
  <c r="K928" i="2" a="1"/>
  <c r="K928" i="2" s="1"/>
  <c r="K929" i="2" a="1"/>
  <c r="K929" i="2" s="1"/>
  <c r="K930" i="2" a="1"/>
  <c r="K930" i="2" s="1"/>
  <c r="K931" i="2" a="1"/>
  <c r="K931" i="2" s="1"/>
  <c r="K932" i="2" a="1"/>
  <c r="K932" i="2" s="1"/>
  <c r="K933" i="2" a="1"/>
  <c r="K933" i="2" s="1"/>
  <c r="K934" i="2" a="1"/>
  <c r="K934" i="2" s="1"/>
  <c r="K935" i="2" a="1"/>
  <c r="K935" i="2" s="1"/>
  <c r="K936" i="2" a="1"/>
  <c r="K936" i="2" s="1"/>
  <c r="K937" i="2" a="1"/>
  <c r="K937" i="2" s="1"/>
  <c r="K938" i="2" a="1"/>
  <c r="K938" i="2" s="1"/>
  <c r="K939" i="2" a="1"/>
  <c r="K939" i="2" s="1"/>
  <c r="K940" i="2" a="1"/>
  <c r="K940" i="2" s="1"/>
  <c r="K941" i="2" a="1"/>
  <c r="K941" i="2" s="1"/>
  <c r="K942" i="2" a="1"/>
  <c r="K942" i="2" s="1"/>
  <c r="K943" i="2" a="1"/>
  <c r="K943" i="2" s="1"/>
  <c r="K944" i="2" a="1"/>
  <c r="K944" i="2" s="1"/>
  <c r="K945" i="2" a="1"/>
  <c r="K945" i="2" s="1"/>
  <c r="K946" i="2" a="1"/>
  <c r="K946" i="2" s="1"/>
  <c r="K947" i="2" a="1"/>
  <c r="K947" i="2" s="1"/>
  <c r="K948" i="2" a="1"/>
  <c r="K948" i="2" s="1"/>
  <c r="K949" i="2" a="1"/>
  <c r="K949" i="2" s="1"/>
  <c r="K950" i="2" a="1"/>
  <c r="K950" i="2" s="1"/>
  <c r="K951" i="2" a="1"/>
  <c r="K951" i="2" s="1"/>
  <c r="K952" i="2" a="1"/>
  <c r="K952" i="2" s="1"/>
  <c r="K953" i="2" a="1"/>
  <c r="K953" i="2" s="1"/>
  <c r="K954" i="2" a="1"/>
  <c r="K954" i="2" s="1"/>
  <c r="K955" i="2" a="1"/>
  <c r="K955" i="2" s="1"/>
  <c r="K956" i="2" a="1"/>
  <c r="K956" i="2" s="1"/>
  <c r="K957" i="2" a="1"/>
  <c r="K957" i="2" s="1"/>
  <c r="K958" i="2" a="1"/>
  <c r="K958" i="2" s="1"/>
  <c r="K959" i="2" a="1"/>
  <c r="K959" i="2" s="1"/>
  <c r="K960" i="2" a="1"/>
  <c r="K960" i="2" s="1"/>
  <c r="K961" i="2" a="1"/>
  <c r="K961" i="2" s="1"/>
  <c r="K962" i="2" a="1"/>
  <c r="K962" i="2" s="1"/>
  <c r="K963" i="2" a="1"/>
  <c r="K963" i="2" s="1"/>
  <c r="K964" i="2" a="1"/>
  <c r="K964" i="2" s="1"/>
  <c r="K965" i="2" a="1"/>
  <c r="K965" i="2" s="1"/>
  <c r="K966" i="2" a="1"/>
  <c r="K966" i="2" s="1"/>
  <c r="K967" i="2" a="1"/>
  <c r="K967" i="2" s="1"/>
  <c r="K968" i="2" a="1"/>
  <c r="K968" i="2" s="1"/>
  <c r="K969" i="2" a="1"/>
  <c r="K969" i="2" s="1"/>
  <c r="K970" i="2" a="1"/>
  <c r="K970" i="2" s="1"/>
  <c r="K971" i="2" a="1"/>
  <c r="K971" i="2" s="1"/>
  <c r="K972" i="2" a="1"/>
  <c r="K972" i="2" s="1"/>
  <c r="K973" i="2" a="1"/>
  <c r="K973" i="2" s="1"/>
  <c r="K974" i="2" a="1"/>
  <c r="K974" i="2" s="1"/>
  <c r="K975" i="2" a="1"/>
  <c r="K975" i="2" s="1"/>
  <c r="K976" i="2" a="1"/>
  <c r="K976" i="2" s="1"/>
  <c r="K977" i="2" a="1"/>
  <c r="K977" i="2" s="1"/>
  <c r="K978" i="2" a="1"/>
  <c r="K978" i="2" s="1"/>
  <c r="K979" i="2" a="1"/>
  <c r="K979" i="2" s="1"/>
  <c r="K980" i="2" a="1"/>
  <c r="K980" i="2" s="1"/>
  <c r="K981" i="2" a="1"/>
  <c r="K981" i="2" s="1"/>
  <c r="K982" i="2" a="1"/>
  <c r="K982" i="2" s="1"/>
  <c r="K983" i="2" a="1"/>
  <c r="K983" i="2" s="1"/>
  <c r="K984" i="2" a="1"/>
  <c r="K984" i="2" s="1"/>
  <c r="K985" i="2" a="1"/>
  <c r="K985" i="2" s="1"/>
  <c r="K986" i="2" a="1"/>
  <c r="K986" i="2" s="1"/>
  <c r="K987" i="2" a="1"/>
  <c r="K987" i="2" s="1"/>
  <c r="K988" i="2" a="1"/>
  <c r="K988" i="2" s="1"/>
  <c r="K989" i="2" a="1"/>
  <c r="K989" i="2" s="1"/>
  <c r="K990" i="2" a="1"/>
  <c r="K990" i="2" s="1"/>
  <c r="K991" i="2" a="1"/>
  <c r="K991" i="2" s="1"/>
  <c r="K992" i="2" a="1"/>
  <c r="K992" i="2" s="1"/>
  <c r="K993" i="2" a="1"/>
  <c r="K993" i="2" s="1"/>
  <c r="K994" i="2" a="1"/>
  <c r="K994" i="2" s="1"/>
  <c r="K995" i="2" a="1"/>
  <c r="K995" i="2" s="1"/>
  <c r="K996" i="2" a="1"/>
  <c r="K996" i="2" s="1"/>
  <c r="K997" i="2" a="1"/>
  <c r="K997" i="2" s="1"/>
  <c r="K998" i="2" a="1"/>
  <c r="K998" i="2" s="1"/>
  <c r="K999" i="2" a="1"/>
  <c r="K999" i="2" s="1"/>
  <c r="K1000" i="2" a="1"/>
  <c r="K1000" i="2" s="1"/>
  <c r="K1001" i="2" a="1"/>
  <c r="K1001" i="2" s="1"/>
  <c r="K1002" i="2" a="1"/>
  <c r="K1002" i="2" s="1"/>
  <c r="K1003" i="2" a="1"/>
  <c r="K1003" i="2" s="1"/>
  <c r="K1004" i="2" a="1"/>
  <c r="K1004" i="2" s="1"/>
  <c r="K1005" i="2" a="1"/>
  <c r="K1005" i="2" s="1"/>
  <c r="K1006" i="2" a="1"/>
  <c r="K1006" i="2" s="1"/>
  <c r="K1007" i="2" a="1"/>
  <c r="K1007" i="2" s="1"/>
  <c r="K1008" i="2" a="1"/>
  <c r="K1008" i="2" s="1"/>
  <c r="K1009" i="2" a="1"/>
  <c r="K1009" i="2" s="1"/>
  <c r="K1010" i="2" a="1"/>
  <c r="K1010" i="2" s="1"/>
  <c r="K1011" i="2" a="1"/>
  <c r="K1011" i="2" s="1"/>
  <c r="K1012" i="2" a="1"/>
  <c r="K1012" i="2" s="1"/>
  <c r="K1013" i="2" a="1"/>
  <c r="K1013" i="2" s="1"/>
  <c r="K1014" i="2" a="1"/>
  <c r="K1014" i="2" s="1"/>
  <c r="K1015" i="2" a="1"/>
  <c r="K1015" i="2" s="1"/>
  <c r="K1016" i="2" a="1"/>
  <c r="K1016" i="2" s="1"/>
  <c r="K1017" i="2" a="1"/>
  <c r="K1017" i="2" s="1"/>
  <c r="K1018" i="2" a="1"/>
  <c r="K1018" i="2" s="1"/>
  <c r="K1019" i="2" a="1"/>
  <c r="K1019" i="2" s="1"/>
  <c r="K1020" i="2" a="1"/>
  <c r="K1020" i="2" s="1"/>
  <c r="K1021" i="2" a="1"/>
  <c r="K1021" i="2" s="1"/>
  <c r="K1022" i="2" a="1"/>
  <c r="K1022" i="2" s="1"/>
  <c r="K1023" i="2" a="1"/>
  <c r="K1023" i="2" s="1"/>
  <c r="K1024" i="2" a="1"/>
  <c r="K1024" i="2" s="1"/>
  <c r="K1025" i="2" a="1"/>
  <c r="K1025" i="2" s="1"/>
  <c r="K1026" i="2" a="1"/>
  <c r="K1026" i="2" s="1"/>
  <c r="K1027" i="2" a="1"/>
  <c r="K1027" i="2" s="1"/>
  <c r="K1028" i="2" a="1"/>
  <c r="K1028" i="2" s="1"/>
  <c r="K1029" i="2" a="1"/>
  <c r="K1029" i="2" s="1"/>
  <c r="K1030" i="2" a="1"/>
  <c r="K1030" i="2" s="1"/>
  <c r="K1031" i="2" a="1"/>
  <c r="K1031" i="2" s="1"/>
  <c r="K1032" i="2" a="1"/>
  <c r="K1032" i="2" s="1"/>
  <c r="K1033" i="2" a="1"/>
  <c r="K1033" i="2" s="1"/>
  <c r="K1034" i="2" a="1"/>
  <c r="K1034" i="2" s="1"/>
  <c r="K1035" i="2" a="1"/>
  <c r="K1035" i="2" s="1"/>
  <c r="K1036" i="2" a="1"/>
  <c r="K1036" i="2" s="1"/>
  <c r="K1037" i="2" a="1"/>
  <c r="K1037" i="2" s="1"/>
  <c r="K1038" i="2" a="1"/>
  <c r="K1038" i="2" s="1"/>
  <c r="K1039" i="2" a="1"/>
  <c r="K1039" i="2" s="1"/>
  <c r="K1040" i="2" a="1"/>
  <c r="K1040" i="2" s="1"/>
  <c r="K1041" i="2" a="1"/>
  <c r="K1041" i="2" s="1"/>
  <c r="K1042" i="2" a="1"/>
  <c r="K1042" i="2" s="1"/>
  <c r="K1043" i="2" a="1"/>
  <c r="K1043" i="2" s="1"/>
  <c r="K1044" i="2" a="1"/>
  <c r="K1044" i="2" s="1"/>
  <c r="K1045" i="2" a="1"/>
  <c r="K1045" i="2" s="1"/>
  <c r="K1046" i="2" a="1"/>
  <c r="K1046" i="2" s="1"/>
  <c r="K1047" i="2" a="1"/>
  <c r="K1047" i="2" s="1"/>
  <c r="K1048" i="2" a="1"/>
  <c r="K1048" i="2" s="1"/>
  <c r="K1049" i="2" a="1"/>
  <c r="K1049" i="2" s="1"/>
  <c r="K1050" i="2" a="1"/>
  <c r="K1050" i="2" s="1"/>
  <c r="K1051" i="2" a="1"/>
  <c r="K1051" i="2" s="1"/>
  <c r="K1052" i="2" a="1"/>
  <c r="K1052" i="2" s="1"/>
  <c r="K1053" i="2" a="1"/>
  <c r="K1053" i="2" s="1"/>
  <c r="K1054" i="2" a="1"/>
  <c r="K1054" i="2" s="1"/>
  <c r="K1055" i="2" a="1"/>
  <c r="K1055" i="2" s="1"/>
  <c r="K1056" i="2" a="1"/>
  <c r="K1056" i="2" s="1"/>
  <c r="K1057" i="2" a="1"/>
  <c r="K1057" i="2" s="1"/>
  <c r="K1058" i="2" a="1"/>
  <c r="K1058" i="2" s="1"/>
  <c r="K1059" i="2" a="1"/>
  <c r="K1059" i="2" s="1"/>
  <c r="K1060" i="2" a="1"/>
  <c r="K1060" i="2" s="1"/>
  <c r="K1061" i="2" a="1"/>
  <c r="K1061" i="2" s="1"/>
  <c r="K1062" i="2" a="1"/>
  <c r="K1062" i="2" s="1"/>
  <c r="K1063" i="2" a="1"/>
  <c r="K1063" i="2" s="1"/>
  <c r="K1064" i="2" a="1"/>
  <c r="K1064" i="2" s="1"/>
  <c r="K1065" i="2" a="1"/>
  <c r="K1065" i="2" s="1"/>
  <c r="K1066" i="2" a="1"/>
  <c r="K1066" i="2" s="1"/>
  <c r="K1067" i="2" a="1"/>
  <c r="K1067" i="2" s="1"/>
  <c r="K1068" i="2" a="1"/>
  <c r="K1068" i="2" s="1"/>
  <c r="K1069" i="2" a="1"/>
  <c r="K1069" i="2" s="1"/>
  <c r="K1070" i="2" a="1"/>
  <c r="K1070" i="2" s="1"/>
  <c r="K1071" i="2" a="1"/>
  <c r="K1071" i="2" s="1"/>
  <c r="K1072" i="2" a="1"/>
  <c r="K1072" i="2" s="1"/>
  <c r="K1073" i="2" a="1"/>
  <c r="K1073" i="2" s="1"/>
  <c r="K1074" i="2" a="1"/>
  <c r="K1074" i="2" s="1"/>
  <c r="K1075" i="2" a="1"/>
  <c r="K1075" i="2" s="1"/>
  <c r="K1076" i="2" a="1"/>
  <c r="K1076" i="2" s="1"/>
  <c r="K1077" i="2" a="1"/>
  <c r="K1077" i="2" s="1"/>
  <c r="K1078" i="2" a="1"/>
  <c r="K1078" i="2" s="1"/>
  <c r="K1079" i="2" a="1"/>
  <c r="K1079" i="2" s="1"/>
  <c r="K1080" i="2" a="1"/>
  <c r="K1080" i="2" s="1"/>
  <c r="K1081" i="2" a="1"/>
  <c r="K1081" i="2" s="1"/>
  <c r="K1082" i="2" a="1"/>
  <c r="K1082" i="2" s="1"/>
  <c r="K1083" i="2" a="1"/>
  <c r="K1083" i="2" s="1"/>
  <c r="K1084" i="2" a="1"/>
  <c r="K1084" i="2" s="1"/>
  <c r="K1085" i="2" a="1"/>
  <c r="K1085" i="2" s="1"/>
  <c r="K1086" i="2" a="1"/>
  <c r="K1086" i="2" s="1"/>
  <c r="K1087" i="2" a="1"/>
  <c r="K1087" i="2" s="1"/>
  <c r="K1088" i="2" a="1"/>
  <c r="K1088" i="2" s="1"/>
  <c r="K1089" i="2" a="1"/>
  <c r="K1089" i="2" s="1"/>
  <c r="K1090" i="2" a="1"/>
  <c r="K1090" i="2" s="1"/>
  <c r="K1091" i="2" a="1"/>
  <c r="K1091" i="2" s="1"/>
  <c r="K1092" i="2" a="1"/>
  <c r="K1092" i="2" s="1"/>
  <c r="K1093" i="2" a="1"/>
  <c r="K1093" i="2" s="1"/>
  <c r="K1094" i="2" a="1"/>
  <c r="K1094" i="2" s="1"/>
  <c r="K1095" i="2" a="1"/>
  <c r="K1095" i="2" s="1"/>
  <c r="K1096" i="2" a="1"/>
  <c r="K1096" i="2" s="1"/>
  <c r="K1097" i="2" a="1"/>
  <c r="K1097" i="2" s="1"/>
  <c r="K1098" i="2" a="1"/>
  <c r="K1098" i="2" s="1"/>
  <c r="K1099" i="2" a="1"/>
  <c r="K1099" i="2" s="1"/>
  <c r="K1100" i="2" a="1"/>
  <c r="K1100" i="2" s="1"/>
  <c r="K1101" i="2" a="1"/>
  <c r="K1101" i="2" s="1"/>
  <c r="K1102" i="2" a="1"/>
  <c r="K1102" i="2" s="1"/>
  <c r="K1103" i="2" a="1"/>
  <c r="K1103" i="2" s="1"/>
  <c r="K1104" i="2" a="1"/>
  <c r="K1104" i="2" s="1"/>
  <c r="K1105" i="2" a="1"/>
  <c r="K1105" i="2" s="1"/>
  <c r="K1106" i="2" a="1"/>
  <c r="K1106" i="2" s="1"/>
  <c r="K1107" i="2" a="1"/>
  <c r="K1107" i="2" s="1"/>
  <c r="K1108" i="2" a="1"/>
  <c r="K1108" i="2" s="1"/>
  <c r="K1109" i="2" a="1"/>
  <c r="K1109" i="2" s="1"/>
  <c r="K1110" i="2" a="1"/>
  <c r="K1110" i="2" s="1"/>
  <c r="K1111" i="2" a="1"/>
  <c r="K1111" i="2" s="1"/>
  <c r="K1112" i="2" a="1"/>
  <c r="K1112" i="2" s="1"/>
  <c r="K1113" i="2" a="1"/>
  <c r="K1113" i="2" s="1"/>
  <c r="K1114" i="2" a="1"/>
  <c r="K1114" i="2" s="1"/>
  <c r="K1115" i="2" a="1"/>
  <c r="K1115" i="2" s="1"/>
  <c r="K1116" i="2" a="1"/>
  <c r="K1116" i="2" s="1"/>
  <c r="K1117" i="2" a="1"/>
  <c r="K1117" i="2" s="1"/>
  <c r="K1118" i="2" a="1"/>
  <c r="K1118" i="2" s="1"/>
  <c r="K1119" i="2" a="1"/>
  <c r="K1119" i="2" s="1"/>
  <c r="K1120" i="2" a="1"/>
  <c r="K1120" i="2" s="1"/>
  <c r="K1121" i="2" a="1"/>
  <c r="K1121" i="2" s="1"/>
  <c r="K1122" i="2" a="1"/>
  <c r="K1122" i="2" s="1"/>
  <c r="K1123" i="2" a="1"/>
  <c r="K1123" i="2" s="1"/>
  <c r="K1124" i="2" a="1"/>
  <c r="K1124" i="2" s="1"/>
  <c r="K1125" i="2" a="1"/>
  <c r="K1125" i="2" s="1"/>
  <c r="K1126" i="2" a="1"/>
  <c r="K1126" i="2" s="1"/>
  <c r="K1127" i="2" a="1"/>
  <c r="K1127" i="2" s="1"/>
  <c r="K1128" i="2" a="1"/>
  <c r="K1128" i="2" s="1"/>
  <c r="K1129" i="2" a="1"/>
  <c r="K1129" i="2" s="1"/>
  <c r="K1130" i="2" a="1"/>
  <c r="K1130" i="2" s="1"/>
  <c r="K1131" i="2" a="1"/>
  <c r="K1131" i="2" s="1"/>
  <c r="K1132" i="2" a="1"/>
  <c r="K1132" i="2" s="1"/>
  <c r="K1133" i="2" a="1"/>
  <c r="K1133" i="2" s="1"/>
  <c r="K1134" i="2" a="1"/>
  <c r="K1134" i="2" s="1"/>
  <c r="K1135" i="2" a="1"/>
  <c r="K1135" i="2" s="1"/>
  <c r="K1136" i="2" a="1"/>
  <c r="K1136" i="2" s="1"/>
  <c r="K1137" i="2" a="1"/>
  <c r="K1137" i="2" s="1"/>
  <c r="K1138" i="2" a="1"/>
  <c r="K1138" i="2" s="1"/>
  <c r="K1139" i="2" a="1"/>
  <c r="K1139" i="2" s="1"/>
  <c r="K1140" i="2" a="1"/>
  <c r="K1140" i="2" s="1"/>
  <c r="K1141" i="2" a="1"/>
  <c r="K1141" i="2" s="1"/>
  <c r="K1142" i="2" a="1"/>
  <c r="K1142" i="2" s="1"/>
  <c r="K1143" i="2" a="1"/>
  <c r="K1143" i="2" s="1"/>
  <c r="K1144" i="2" a="1"/>
  <c r="K1144" i="2" s="1"/>
  <c r="K1145" i="2" a="1"/>
  <c r="K1145" i="2" s="1"/>
  <c r="K1146" i="2" a="1"/>
  <c r="K1146" i="2" s="1"/>
  <c r="K1147" i="2" a="1"/>
  <c r="K1147" i="2" s="1"/>
  <c r="K1148" i="2" a="1"/>
  <c r="K1148" i="2" s="1"/>
  <c r="K1149" i="2" a="1"/>
  <c r="K1149" i="2" s="1"/>
  <c r="K1150" i="2" a="1"/>
  <c r="K1150" i="2" s="1"/>
  <c r="K1151" i="2" a="1"/>
  <c r="K1151" i="2" s="1"/>
  <c r="K1152" i="2" a="1"/>
  <c r="K1152" i="2" s="1"/>
  <c r="K1153" i="2" a="1"/>
  <c r="K1153" i="2" s="1"/>
  <c r="K1154" i="2" a="1"/>
  <c r="K1154" i="2" s="1"/>
  <c r="K1155" i="2" a="1"/>
  <c r="K1155" i="2" s="1"/>
  <c r="K1156" i="2" a="1"/>
  <c r="K1156" i="2" s="1"/>
  <c r="K1157" i="2" a="1"/>
  <c r="K1157" i="2" s="1"/>
  <c r="K1158" i="2" a="1"/>
  <c r="K1158" i="2" s="1"/>
  <c r="K1159" i="2" a="1"/>
  <c r="K1159" i="2" s="1"/>
  <c r="K1160" i="2" a="1"/>
  <c r="K1160" i="2" s="1"/>
  <c r="K1161" i="2" a="1"/>
  <c r="K1161" i="2" s="1"/>
  <c r="K1162" i="2" a="1"/>
  <c r="K1162" i="2" s="1"/>
  <c r="K1163" i="2" a="1"/>
  <c r="K1163" i="2" s="1"/>
  <c r="K1164" i="2" a="1"/>
  <c r="K1164" i="2" s="1"/>
  <c r="K1165" i="2" a="1"/>
  <c r="K1165" i="2" s="1"/>
  <c r="K1166" i="2" a="1"/>
  <c r="K1166" i="2" s="1"/>
  <c r="K1167" i="2" a="1"/>
  <c r="K1167" i="2" s="1"/>
  <c r="K1168" i="2" a="1"/>
  <c r="K1168" i="2" s="1"/>
  <c r="K1169" i="2" a="1"/>
  <c r="K1169" i="2" s="1"/>
  <c r="K1170" i="2" a="1"/>
  <c r="K1170" i="2" s="1"/>
  <c r="K1171" i="2" a="1"/>
  <c r="K1171" i="2" s="1"/>
  <c r="K1172" i="2" a="1"/>
  <c r="K1172" i="2" s="1"/>
  <c r="K1173" i="2" a="1"/>
  <c r="K1173" i="2" s="1"/>
  <c r="K1174" i="2" a="1"/>
  <c r="K1174" i="2" s="1"/>
  <c r="K1175" i="2" a="1"/>
  <c r="K1175" i="2" s="1"/>
  <c r="K1176" i="2" a="1"/>
  <c r="K1176" i="2" s="1"/>
  <c r="K1177" i="2" a="1"/>
  <c r="K1177" i="2" s="1"/>
  <c r="K1178" i="2" a="1"/>
  <c r="K1178" i="2" s="1"/>
  <c r="K1179" i="2" a="1"/>
  <c r="K1179" i="2" s="1"/>
  <c r="K1180" i="2" a="1"/>
  <c r="K1180" i="2" s="1"/>
  <c r="K1181" i="2" a="1"/>
  <c r="K1181" i="2" s="1"/>
  <c r="K1182" i="2" a="1"/>
  <c r="K1182" i="2" s="1"/>
  <c r="K1183" i="2" a="1"/>
  <c r="K1183" i="2" s="1"/>
  <c r="K1184" i="2" a="1"/>
  <c r="K1184" i="2" s="1"/>
  <c r="K1185" i="2" a="1"/>
  <c r="K1185" i="2" s="1"/>
  <c r="K1186" i="2" a="1"/>
  <c r="K1186" i="2" s="1"/>
  <c r="K1187" i="2" a="1"/>
  <c r="K1187" i="2" s="1"/>
  <c r="K1188" i="2" a="1"/>
  <c r="K1188" i="2" s="1"/>
  <c r="K1189" i="2" a="1"/>
  <c r="K1189" i="2" s="1"/>
  <c r="K1190" i="2" a="1"/>
  <c r="K1190" i="2" s="1"/>
  <c r="K1191" i="2" a="1"/>
  <c r="K1191" i="2" s="1"/>
  <c r="K1192" i="2" a="1"/>
  <c r="K1192" i="2" s="1"/>
  <c r="K1193" i="2" a="1"/>
  <c r="K1193" i="2" s="1"/>
  <c r="K1194" i="2" a="1"/>
  <c r="K1194" i="2" s="1"/>
  <c r="K1195" i="2" a="1"/>
  <c r="K1195" i="2" s="1"/>
  <c r="K1196" i="2" a="1"/>
  <c r="K1196" i="2" s="1"/>
  <c r="K1197" i="2" a="1"/>
  <c r="K1197" i="2" s="1"/>
  <c r="K1198" i="2" a="1"/>
  <c r="K1198" i="2" s="1"/>
  <c r="K1199" i="2" a="1"/>
  <c r="K1199" i="2" s="1"/>
  <c r="K1200" i="2" a="1"/>
  <c r="K1200" i="2" s="1"/>
  <c r="K1201" i="2" a="1"/>
  <c r="K1201" i="2" s="1"/>
  <c r="K1202" i="2" a="1"/>
  <c r="K1202" i="2" s="1"/>
  <c r="K1203" i="2" a="1"/>
  <c r="K1203" i="2" s="1"/>
  <c r="K1204" i="2" a="1"/>
  <c r="K1204" i="2" s="1"/>
  <c r="K1205" i="2" a="1"/>
  <c r="K1205" i="2" s="1"/>
  <c r="K1206" i="2" a="1"/>
  <c r="K1206" i="2" s="1"/>
  <c r="K1207" i="2" a="1"/>
  <c r="K1207" i="2" s="1"/>
  <c r="K1208" i="2" a="1"/>
  <c r="K1208" i="2" s="1"/>
  <c r="K1209" i="2" a="1"/>
  <c r="K1209" i="2" s="1"/>
  <c r="K1210" i="2" a="1"/>
  <c r="K1210" i="2" s="1"/>
  <c r="K1211" i="2" a="1"/>
  <c r="K1211" i="2" s="1"/>
  <c r="K1212" i="2" a="1"/>
  <c r="K1212" i="2" s="1"/>
  <c r="K1213" i="2" a="1"/>
  <c r="K1213" i="2" s="1"/>
  <c r="K1214" i="2" a="1"/>
  <c r="K1214" i="2" s="1"/>
  <c r="K1215" i="2" a="1"/>
  <c r="K1215" i="2" s="1"/>
  <c r="K1216" i="2" a="1"/>
  <c r="K1216" i="2" s="1"/>
  <c r="K1217" i="2" a="1"/>
  <c r="K1217" i="2" s="1"/>
  <c r="K1218" i="2" a="1"/>
  <c r="K1218" i="2" s="1"/>
  <c r="K1219" i="2" a="1"/>
  <c r="K1219" i="2" s="1"/>
  <c r="K1220" i="2" a="1"/>
  <c r="K1220" i="2" s="1"/>
  <c r="K1221" i="2" a="1"/>
  <c r="K1221" i="2" s="1"/>
  <c r="K1222" i="2" a="1"/>
  <c r="K1222" i="2" s="1"/>
  <c r="K1223" i="2" a="1"/>
  <c r="K1223" i="2" s="1"/>
  <c r="K1224" i="2" a="1"/>
  <c r="K1224" i="2" s="1"/>
  <c r="K1225" i="2" a="1"/>
  <c r="K1225" i="2" s="1"/>
  <c r="K1226" i="2" a="1"/>
  <c r="K1226" i="2" s="1"/>
  <c r="K1227" i="2" a="1"/>
  <c r="K1227" i="2" s="1"/>
  <c r="K1228" i="2" a="1"/>
  <c r="K1228" i="2" s="1"/>
  <c r="K1229" i="2" a="1"/>
  <c r="K1229" i="2" s="1"/>
  <c r="K1230" i="2" a="1"/>
  <c r="K1230" i="2" s="1"/>
  <c r="K1231" i="2" a="1"/>
  <c r="K1231" i="2" s="1"/>
  <c r="K1232" i="2" a="1"/>
  <c r="K1232" i="2" s="1"/>
  <c r="K1233" i="2" a="1"/>
  <c r="K1233" i="2" s="1"/>
  <c r="K1234" i="2" a="1"/>
  <c r="K1234" i="2" s="1"/>
  <c r="K1235" i="2" a="1"/>
  <c r="K1235" i="2" s="1"/>
  <c r="K1236" i="2" a="1"/>
  <c r="K1236" i="2" s="1"/>
  <c r="K1237" i="2" a="1"/>
  <c r="K1237" i="2" s="1"/>
  <c r="K1238" i="2" a="1"/>
  <c r="K1238" i="2" s="1"/>
  <c r="K1239" i="2" a="1"/>
  <c r="K1239" i="2" s="1"/>
  <c r="K1240" i="2" a="1"/>
  <c r="K1240" i="2" s="1"/>
  <c r="K1241" i="2" a="1"/>
  <c r="K1241" i="2" s="1"/>
  <c r="K1242" i="2" a="1"/>
  <c r="K1242" i="2" s="1"/>
  <c r="K1243" i="2" a="1"/>
  <c r="K1243" i="2" s="1"/>
  <c r="K1244" i="2" a="1"/>
  <c r="K1244" i="2" s="1"/>
  <c r="K1245" i="2" a="1"/>
  <c r="K1245" i="2" s="1"/>
  <c r="K1246" i="2" a="1"/>
  <c r="K1246" i="2" s="1"/>
  <c r="K1247" i="2" a="1"/>
  <c r="K1247" i="2" s="1"/>
  <c r="K1248" i="2" a="1"/>
  <c r="K1248" i="2" s="1"/>
  <c r="K1249" i="2" a="1"/>
  <c r="K1249" i="2" s="1"/>
  <c r="K1250" i="2" a="1"/>
  <c r="K1250" i="2" s="1"/>
  <c r="K1251" i="2" a="1"/>
  <c r="K1251" i="2" s="1"/>
  <c r="K1252" i="2" a="1"/>
  <c r="K1252" i="2" s="1"/>
  <c r="K1253" i="2" a="1"/>
  <c r="K1253" i="2" s="1"/>
  <c r="K1254" i="2" a="1"/>
  <c r="K1254" i="2" s="1"/>
  <c r="K1255" i="2" a="1"/>
  <c r="K1255" i="2" s="1"/>
  <c r="K1256" i="2" a="1"/>
  <c r="K1256" i="2" s="1"/>
  <c r="K1257" i="2" a="1"/>
  <c r="K1257" i="2" s="1"/>
  <c r="K1258" i="2" a="1"/>
  <c r="K1258" i="2" s="1"/>
  <c r="K1259" i="2" a="1"/>
  <c r="K1259" i="2" s="1"/>
  <c r="K1260" i="2" a="1"/>
  <c r="K1260" i="2" s="1"/>
  <c r="K1261" i="2" a="1"/>
  <c r="K1261" i="2" s="1"/>
  <c r="K1262" i="2" a="1"/>
  <c r="K1262" i="2" s="1"/>
  <c r="K1263" i="2" a="1"/>
  <c r="K1263" i="2" s="1"/>
  <c r="K1264" i="2" a="1"/>
  <c r="K1264" i="2" s="1"/>
  <c r="K1265" i="2" a="1"/>
  <c r="K1265" i="2" s="1"/>
  <c r="K1266" i="2" a="1"/>
  <c r="K1266" i="2" s="1"/>
  <c r="K1267" i="2" a="1"/>
  <c r="K1267" i="2" s="1"/>
  <c r="K1268" i="2" a="1"/>
  <c r="K1268" i="2" s="1"/>
  <c r="K1269" i="2" a="1"/>
  <c r="K1269" i="2" s="1"/>
  <c r="K1270" i="2" a="1"/>
  <c r="K1270" i="2" s="1"/>
  <c r="K1271" i="2" a="1"/>
  <c r="K1271" i="2" s="1"/>
  <c r="K1272" i="2" a="1"/>
  <c r="K1272" i="2" s="1"/>
  <c r="K1273" i="2" a="1"/>
  <c r="K1273" i="2" s="1"/>
  <c r="K1274" i="2" a="1"/>
  <c r="K1274" i="2" s="1"/>
  <c r="K1275" i="2" a="1"/>
  <c r="K1275" i="2" s="1"/>
  <c r="K1276" i="2" a="1"/>
  <c r="K1276" i="2" s="1"/>
  <c r="K1277" i="2" a="1"/>
  <c r="K1277" i="2" s="1"/>
  <c r="K1278" i="2" a="1"/>
  <c r="K1278" i="2" s="1"/>
  <c r="K1279" i="2" a="1"/>
  <c r="K1279" i="2" s="1"/>
  <c r="K1280" i="2" a="1"/>
  <c r="K1280" i="2" s="1"/>
  <c r="K1281" i="2" a="1"/>
  <c r="K1281" i="2" s="1"/>
  <c r="K1282" i="2" a="1"/>
  <c r="K1282" i="2" s="1"/>
  <c r="K1283" i="2" a="1"/>
  <c r="K1283" i="2" s="1"/>
  <c r="K1284" i="2" a="1"/>
  <c r="K1284" i="2" s="1"/>
  <c r="K1285" i="2" a="1"/>
  <c r="K1285" i="2" s="1"/>
  <c r="K1286" i="2" a="1"/>
  <c r="K1286" i="2" s="1"/>
  <c r="K1287" i="2" a="1"/>
  <c r="K1287" i="2" s="1"/>
  <c r="K1288" i="2" a="1"/>
  <c r="K1288" i="2" s="1"/>
  <c r="K1289" i="2" a="1"/>
  <c r="K1289" i="2" s="1"/>
  <c r="K1290" i="2" a="1"/>
  <c r="K1290" i="2" s="1"/>
  <c r="K1291" i="2" a="1"/>
  <c r="K1291" i="2" s="1"/>
  <c r="K1292" i="2" a="1"/>
  <c r="K1292" i="2" s="1"/>
  <c r="K1293" i="2" a="1"/>
  <c r="K1293" i="2" s="1"/>
  <c r="K1294" i="2" a="1"/>
  <c r="K1294" i="2" s="1"/>
  <c r="K1295" i="2" a="1"/>
  <c r="K1295" i="2" s="1"/>
  <c r="K1296" i="2" a="1"/>
  <c r="K1296" i="2" s="1"/>
  <c r="K1297" i="2" a="1"/>
  <c r="K1297" i="2" s="1"/>
  <c r="K1298" i="2" a="1"/>
  <c r="K1298" i="2" s="1"/>
  <c r="K1299" i="2" a="1"/>
  <c r="K1299" i="2" s="1"/>
  <c r="K1300" i="2" a="1"/>
  <c r="K1300" i="2" s="1"/>
  <c r="K1301" i="2" a="1"/>
  <c r="K1301" i="2" s="1"/>
  <c r="K1302" i="2" a="1"/>
  <c r="K1302" i="2" s="1"/>
  <c r="K1303" i="2" a="1"/>
  <c r="K1303" i="2" s="1"/>
  <c r="K1304" i="2" a="1"/>
  <c r="K1304" i="2" s="1"/>
  <c r="K1305" i="2" a="1"/>
  <c r="K1305" i="2" s="1"/>
  <c r="K1306" i="2" a="1"/>
  <c r="K1306" i="2" s="1"/>
  <c r="K1307" i="2" a="1"/>
  <c r="K1307" i="2" s="1"/>
  <c r="K1308" i="2" a="1"/>
  <c r="K1308" i="2" s="1"/>
  <c r="K1309" i="2" a="1"/>
  <c r="K1309" i="2" s="1"/>
  <c r="K1310" i="2" a="1"/>
  <c r="K1310" i="2" s="1"/>
  <c r="K1311" i="2" a="1"/>
  <c r="K1311" i="2" s="1"/>
  <c r="K1312" i="2" a="1"/>
  <c r="K1312" i="2" s="1"/>
  <c r="K1313" i="2" a="1"/>
  <c r="K1313" i="2" s="1"/>
  <c r="K1314" i="2" a="1"/>
  <c r="K1314" i="2" s="1"/>
  <c r="K1315" i="2" a="1"/>
  <c r="K1315" i="2" s="1"/>
  <c r="K1316" i="2" a="1"/>
  <c r="K1316" i="2" s="1"/>
  <c r="K1317" i="2" a="1"/>
  <c r="K1317" i="2" s="1"/>
  <c r="K1318" i="2" a="1"/>
  <c r="K1318" i="2" s="1"/>
  <c r="K1319" i="2" a="1"/>
  <c r="K1319" i="2" s="1"/>
  <c r="K1320" i="2" a="1"/>
  <c r="K1320" i="2" s="1"/>
  <c r="K1321" i="2" a="1"/>
  <c r="K1321" i="2" s="1"/>
  <c r="K1322" i="2" a="1"/>
  <c r="K1322" i="2" s="1"/>
  <c r="K1323" i="2" a="1"/>
  <c r="K1323" i="2" s="1"/>
  <c r="K1324" i="2" a="1"/>
  <c r="K1324" i="2" s="1"/>
  <c r="K1325" i="2" a="1"/>
  <c r="K1325" i="2" s="1"/>
  <c r="K1326" i="2" a="1"/>
  <c r="K1326" i="2" s="1"/>
  <c r="K1327" i="2" a="1"/>
  <c r="K1327" i="2" s="1"/>
  <c r="K1328" i="2" a="1"/>
  <c r="K1328" i="2" s="1"/>
  <c r="K1329" i="2" a="1"/>
  <c r="K1329" i="2" s="1"/>
  <c r="K1330" i="2" a="1"/>
  <c r="K1330" i="2" s="1"/>
  <c r="K1331" i="2" a="1"/>
  <c r="K1331" i="2" s="1"/>
  <c r="K1332" i="2" a="1"/>
  <c r="K1332" i="2" s="1"/>
  <c r="K1333" i="2" a="1"/>
  <c r="K1333" i="2" s="1"/>
  <c r="K1334" i="2" a="1"/>
  <c r="K1334" i="2" s="1"/>
  <c r="K1335" i="2" a="1"/>
  <c r="K1335" i="2" s="1"/>
  <c r="K1336" i="2" a="1"/>
  <c r="K1336" i="2" s="1"/>
  <c r="K1337" i="2" a="1"/>
  <c r="K1337" i="2" s="1"/>
  <c r="K1338" i="2" a="1"/>
  <c r="K1338" i="2" s="1"/>
  <c r="K1339" i="2" a="1"/>
  <c r="K1339" i="2" s="1"/>
  <c r="K1340" i="2" a="1"/>
  <c r="K1340" i="2" s="1"/>
  <c r="K1341" i="2" a="1"/>
  <c r="K1341" i="2" s="1"/>
  <c r="K1342" i="2" a="1"/>
  <c r="K1342" i="2" s="1"/>
  <c r="K1343" i="2" a="1"/>
  <c r="K1343" i="2" s="1"/>
  <c r="K1344" i="2" a="1"/>
  <c r="K1344" i="2" s="1"/>
  <c r="K1345" i="2" a="1"/>
  <c r="K1345" i="2" s="1"/>
  <c r="K1346" i="2" a="1"/>
  <c r="K1346" i="2" s="1"/>
  <c r="K1347" i="2" a="1"/>
  <c r="K1347" i="2" s="1"/>
  <c r="K1348" i="2" a="1"/>
  <c r="K1348" i="2" s="1"/>
  <c r="K1349" i="2" a="1"/>
  <c r="K1349" i="2" s="1"/>
  <c r="K1350" i="2" a="1"/>
  <c r="K1350" i="2" s="1"/>
  <c r="K1351" i="2" a="1"/>
  <c r="K1351" i="2" s="1"/>
  <c r="K1352" i="2" a="1"/>
  <c r="K1352" i="2" s="1"/>
  <c r="K1353" i="2" a="1"/>
  <c r="K1353" i="2" s="1"/>
  <c r="K1354" i="2" a="1"/>
  <c r="K1354" i="2" s="1"/>
  <c r="K1355" i="2" a="1"/>
  <c r="K1355" i="2" s="1"/>
  <c r="K1356" i="2" a="1"/>
  <c r="K1356" i="2" s="1"/>
  <c r="K1357" i="2" a="1"/>
  <c r="K1357" i="2" s="1"/>
  <c r="K1358" i="2" a="1"/>
  <c r="K1358" i="2" s="1"/>
  <c r="K1359" i="2" a="1"/>
  <c r="K1359" i="2" s="1"/>
  <c r="K1360" i="2" a="1"/>
  <c r="K1360" i="2" s="1"/>
  <c r="K1361" i="2" a="1"/>
  <c r="K1361" i="2" s="1"/>
  <c r="K1362" i="2" a="1"/>
  <c r="K1362" i="2" s="1"/>
  <c r="K1363" i="2" a="1"/>
  <c r="K1363" i="2" s="1"/>
  <c r="K1364" i="2" a="1"/>
  <c r="K1364" i="2" s="1"/>
  <c r="K1365" i="2" a="1"/>
  <c r="K1365" i="2" s="1"/>
  <c r="K1366" i="2" a="1"/>
  <c r="K1366" i="2" s="1"/>
  <c r="K1367" i="2" a="1"/>
  <c r="K1367" i="2" s="1"/>
  <c r="K1368" i="2" a="1"/>
  <c r="K1368" i="2" s="1"/>
  <c r="K1369" i="2" a="1"/>
  <c r="K1369" i="2" s="1"/>
  <c r="K1370" i="2" a="1"/>
  <c r="K1370" i="2" s="1"/>
  <c r="K1371" i="2" a="1"/>
  <c r="K1371" i="2" s="1"/>
  <c r="K1372" i="2" a="1"/>
  <c r="K1372" i="2" s="1"/>
  <c r="K1373" i="2" a="1"/>
  <c r="K1373" i="2" s="1"/>
  <c r="K1374" i="2" a="1"/>
  <c r="K1374" i="2" s="1"/>
  <c r="K1375" i="2" a="1"/>
  <c r="K1375" i="2" s="1"/>
  <c r="K1376" i="2" a="1"/>
  <c r="K1376" i="2" s="1"/>
  <c r="K1377" i="2" a="1"/>
  <c r="K1377" i="2" s="1"/>
  <c r="K1378" i="2" a="1"/>
  <c r="K1378" i="2" s="1"/>
  <c r="K1379" i="2" a="1"/>
  <c r="K1379" i="2" s="1"/>
  <c r="K1380" i="2" a="1"/>
  <c r="K1380" i="2" s="1"/>
  <c r="K1381" i="2" a="1"/>
  <c r="K1381" i="2" s="1"/>
  <c r="K1382" i="2" a="1"/>
  <c r="K1382" i="2" s="1"/>
  <c r="K1383" i="2" a="1"/>
  <c r="K1383" i="2" s="1"/>
  <c r="K1384" i="2" a="1"/>
  <c r="K1384" i="2" s="1"/>
  <c r="K1385" i="2" a="1"/>
  <c r="K1385" i="2" s="1"/>
  <c r="K1386" i="2" a="1"/>
  <c r="K1386" i="2" s="1"/>
  <c r="K1387" i="2" a="1"/>
  <c r="K1387" i="2" s="1"/>
  <c r="K1388" i="2" a="1"/>
  <c r="K1388" i="2" s="1"/>
  <c r="K1389" i="2" a="1"/>
  <c r="K1389" i="2" s="1"/>
  <c r="K1390" i="2" a="1"/>
  <c r="K1390" i="2" s="1"/>
  <c r="K1391" i="2" a="1"/>
  <c r="K1391" i="2" s="1"/>
  <c r="K1392" i="2" a="1"/>
  <c r="K1392" i="2" s="1"/>
  <c r="K1393" i="2" a="1"/>
  <c r="K1393" i="2" s="1"/>
  <c r="K1394" i="2" a="1"/>
  <c r="K1394" i="2" s="1"/>
  <c r="K1395" i="2" a="1"/>
  <c r="K1395" i="2" s="1"/>
  <c r="K1396" i="2" a="1"/>
  <c r="K1396" i="2" s="1"/>
  <c r="K1397" i="2" a="1"/>
  <c r="K1397" i="2" s="1"/>
  <c r="K1398" i="2" a="1"/>
  <c r="K1398" i="2" s="1"/>
  <c r="K1399" i="2" a="1"/>
  <c r="K1399" i="2" s="1"/>
  <c r="K1400" i="2" a="1"/>
  <c r="K1400" i="2" s="1"/>
  <c r="K1401" i="2" a="1"/>
  <c r="K1401" i="2" s="1"/>
  <c r="K1402" i="2" a="1"/>
  <c r="K1402" i="2" s="1"/>
  <c r="K1403" i="2" a="1"/>
  <c r="K1403" i="2" s="1"/>
  <c r="K1404" i="2" a="1"/>
  <c r="K1404" i="2" s="1"/>
  <c r="K1405" i="2" a="1"/>
  <c r="K1405" i="2" s="1"/>
  <c r="K1406" i="2" a="1"/>
  <c r="K1406" i="2" s="1"/>
  <c r="K1407" i="2" a="1"/>
  <c r="K1407" i="2" s="1"/>
  <c r="K1408" i="2" a="1"/>
  <c r="K1408" i="2" s="1"/>
  <c r="K1409" i="2" a="1"/>
  <c r="K1409" i="2" s="1"/>
  <c r="K1410" i="2" a="1"/>
  <c r="K1410" i="2" s="1"/>
  <c r="K1411" i="2" a="1"/>
  <c r="K1411" i="2" s="1"/>
  <c r="K1412" i="2" a="1"/>
  <c r="K1412" i="2" s="1"/>
  <c r="K1413" i="2" a="1"/>
  <c r="K1413" i="2" s="1"/>
  <c r="K1414" i="2" a="1"/>
  <c r="K1414" i="2" s="1"/>
  <c r="K1415" i="2" a="1"/>
  <c r="K1415" i="2" s="1"/>
  <c r="K1416" i="2" a="1"/>
  <c r="K1416" i="2" s="1"/>
  <c r="K1417" i="2" a="1"/>
  <c r="K1417" i="2" s="1"/>
  <c r="K1418" i="2" a="1"/>
  <c r="K1418" i="2" s="1"/>
  <c r="K1419" i="2" a="1"/>
  <c r="K1419" i="2" s="1"/>
  <c r="K1420" i="2" a="1"/>
  <c r="K1420" i="2" s="1"/>
  <c r="K1421" i="2" a="1"/>
  <c r="K1421" i="2" s="1"/>
  <c r="K1422" i="2" a="1"/>
  <c r="K1422" i="2" s="1"/>
  <c r="K1423" i="2" a="1"/>
  <c r="K1423" i="2" s="1"/>
  <c r="K1424" i="2" a="1"/>
  <c r="K1424" i="2" s="1"/>
  <c r="K1425" i="2" a="1"/>
  <c r="K1425" i="2" s="1"/>
  <c r="K1426" i="2" a="1"/>
  <c r="K1426" i="2" s="1"/>
  <c r="K1427" i="2" a="1"/>
  <c r="K1427" i="2" s="1"/>
  <c r="K1428" i="2" a="1"/>
  <c r="K1428" i="2" s="1"/>
  <c r="K1429" i="2" a="1"/>
  <c r="K1429" i="2" s="1"/>
  <c r="K1430" i="2" a="1"/>
  <c r="K1430" i="2" s="1"/>
  <c r="K1431" i="2" a="1"/>
  <c r="K1431" i="2" s="1"/>
  <c r="K1432" i="2" a="1"/>
  <c r="K1432" i="2" s="1"/>
  <c r="K1433" i="2" a="1"/>
  <c r="K1433" i="2" s="1"/>
  <c r="K1434" i="2" a="1"/>
  <c r="K1434" i="2" s="1"/>
  <c r="K1435" i="2" a="1"/>
  <c r="K1435" i="2" s="1"/>
  <c r="K1436" i="2" a="1"/>
  <c r="K1436" i="2" s="1"/>
  <c r="K1437" i="2" a="1"/>
  <c r="K1437" i="2" s="1"/>
  <c r="K1438" i="2" a="1"/>
  <c r="K1438" i="2" s="1"/>
  <c r="K1439" i="2" a="1"/>
  <c r="K1439" i="2" s="1"/>
  <c r="K1440" i="2" a="1"/>
  <c r="K1440" i="2" s="1"/>
  <c r="K1441" i="2" a="1"/>
  <c r="K1441" i="2" s="1"/>
  <c r="K1442" i="2" a="1"/>
  <c r="K1442" i="2" s="1"/>
  <c r="K1443" i="2" a="1"/>
  <c r="K1443" i="2" s="1"/>
  <c r="K1444" i="2" a="1"/>
  <c r="K1444" i="2" s="1"/>
  <c r="K1445" i="2" a="1"/>
  <c r="K1445" i="2" s="1"/>
  <c r="K1446" i="2" a="1"/>
  <c r="K1446" i="2" s="1"/>
  <c r="K1447" i="2" a="1"/>
  <c r="K1447" i="2" s="1"/>
  <c r="K1448" i="2" a="1"/>
  <c r="K1448" i="2" s="1"/>
  <c r="K1449" i="2" a="1"/>
  <c r="K1449" i="2" s="1"/>
  <c r="K1450" i="2" a="1"/>
  <c r="K1450" i="2" s="1"/>
  <c r="K1451" i="2" a="1"/>
  <c r="K1451" i="2" s="1"/>
  <c r="K1452" i="2" a="1"/>
  <c r="K1452" i="2" s="1"/>
  <c r="K1453" i="2" a="1"/>
  <c r="K1453" i="2" s="1"/>
  <c r="K1454" i="2" a="1"/>
  <c r="K1454" i="2" s="1"/>
  <c r="K1455" i="2" a="1"/>
  <c r="K1455" i="2" s="1"/>
  <c r="K1456" i="2" a="1"/>
  <c r="K1456" i="2" s="1"/>
  <c r="K1457" i="2" a="1"/>
  <c r="K1457" i="2" s="1"/>
  <c r="K1458" i="2" a="1"/>
  <c r="K1458" i="2" s="1"/>
  <c r="K1459" i="2" a="1"/>
  <c r="K1459" i="2" s="1"/>
  <c r="K1460" i="2" a="1"/>
  <c r="K1460" i="2" s="1"/>
  <c r="K1461" i="2" a="1"/>
  <c r="K1461" i="2" s="1"/>
  <c r="K1462" i="2" a="1"/>
  <c r="K1462" i="2" s="1"/>
  <c r="K1463" i="2" a="1"/>
  <c r="K1463" i="2" s="1"/>
  <c r="K1464" i="2" a="1"/>
  <c r="K1464" i="2" s="1"/>
  <c r="K1465" i="2" a="1"/>
  <c r="K1465" i="2" s="1"/>
  <c r="K1466" i="2" a="1"/>
  <c r="K1466" i="2" s="1"/>
  <c r="K1467" i="2" a="1"/>
  <c r="K1467" i="2" s="1"/>
  <c r="K1468" i="2" a="1"/>
  <c r="K1468" i="2" s="1"/>
  <c r="K1469" i="2" a="1"/>
  <c r="K1469" i="2" s="1"/>
  <c r="K1470" i="2" a="1"/>
  <c r="K1470" i="2" s="1"/>
  <c r="K1471" i="2" a="1"/>
  <c r="K1471" i="2" s="1"/>
  <c r="K1472" i="2" a="1"/>
  <c r="K1472" i="2" s="1"/>
  <c r="K1473" i="2" a="1"/>
  <c r="K1473" i="2" s="1"/>
  <c r="K1474" i="2" a="1"/>
  <c r="K1474" i="2" s="1"/>
  <c r="K1475" i="2" a="1"/>
  <c r="K1475" i="2" s="1"/>
  <c r="K1476" i="2" a="1"/>
  <c r="K1476" i="2" s="1"/>
  <c r="K1477" i="2" a="1"/>
  <c r="K1477" i="2" s="1"/>
  <c r="K1478" i="2" a="1"/>
  <c r="K1478" i="2" s="1"/>
  <c r="K1479" i="2" a="1"/>
  <c r="K1479" i="2" s="1"/>
  <c r="K1480" i="2" a="1"/>
  <c r="K1480" i="2" s="1"/>
  <c r="K1481" i="2" a="1"/>
  <c r="K1481" i="2" s="1"/>
  <c r="K1482" i="2" a="1"/>
  <c r="K1482" i="2" s="1"/>
  <c r="K1483" i="2" a="1"/>
  <c r="K1483" i="2" s="1"/>
  <c r="K1484" i="2" a="1"/>
  <c r="K1484" i="2" s="1"/>
  <c r="K1485" i="2" a="1"/>
  <c r="K1485" i="2" s="1"/>
  <c r="K1486" i="2" a="1"/>
  <c r="K1486" i="2" s="1"/>
  <c r="K1487" i="2" a="1"/>
  <c r="K1487" i="2" s="1"/>
  <c r="K1488" i="2" a="1"/>
  <c r="K1488" i="2" s="1"/>
  <c r="K1489" i="2" a="1"/>
  <c r="K1489" i="2" s="1"/>
  <c r="K1490" i="2" a="1"/>
  <c r="K1490" i="2" s="1"/>
  <c r="K1491" i="2" a="1"/>
  <c r="K1491" i="2" s="1"/>
  <c r="K1492" i="2" a="1"/>
  <c r="K1492" i="2" s="1"/>
  <c r="K1493" i="2" a="1"/>
  <c r="K1493" i="2" s="1"/>
  <c r="K1494" i="2" a="1"/>
  <c r="K1494" i="2" s="1"/>
  <c r="K1495" i="2" a="1"/>
  <c r="K1495" i="2" s="1"/>
  <c r="K1496" i="2" a="1"/>
  <c r="K1496" i="2" s="1"/>
  <c r="K1497" i="2" a="1"/>
  <c r="K1497" i="2" s="1"/>
  <c r="K1498" i="2" a="1"/>
  <c r="K1498" i="2" s="1"/>
  <c r="K1499" i="2" a="1"/>
  <c r="K1499" i="2" s="1"/>
  <c r="K1500" i="2" a="1"/>
  <c r="K1500" i="2" s="1"/>
  <c r="K1501" i="2" a="1"/>
  <c r="K1501" i="2" s="1"/>
  <c r="K1502" i="2" a="1"/>
  <c r="K1502" i="2" s="1"/>
  <c r="K1503" i="2" a="1"/>
  <c r="K1503" i="2" s="1"/>
  <c r="K1504" i="2" a="1"/>
  <c r="K1504" i="2" s="1"/>
  <c r="K1505" i="2" a="1"/>
  <c r="K1505" i="2" s="1"/>
  <c r="K1506" i="2" a="1"/>
  <c r="K1506" i="2" s="1"/>
  <c r="K1507" i="2" a="1"/>
  <c r="K1507" i="2" s="1"/>
  <c r="K1508" i="2" a="1"/>
  <c r="K1508" i="2" s="1"/>
  <c r="K1509" i="2" a="1"/>
  <c r="K1509" i="2" s="1"/>
  <c r="K1510" i="2" a="1"/>
  <c r="K1510" i="2" s="1"/>
  <c r="K1511" i="2" a="1"/>
  <c r="K1511" i="2" s="1"/>
  <c r="K1512" i="2" a="1"/>
  <c r="K1512" i="2" s="1"/>
  <c r="K1513" i="2" a="1"/>
  <c r="K1513" i="2" s="1"/>
  <c r="K1514" i="2" a="1"/>
  <c r="K1514" i="2" s="1"/>
  <c r="K1515" i="2" a="1"/>
  <c r="K1515" i="2" s="1"/>
  <c r="K1516" i="2" a="1"/>
  <c r="K1516" i="2" s="1"/>
  <c r="K1517" i="2" a="1"/>
  <c r="K1517" i="2" s="1"/>
  <c r="K1518" i="2" a="1"/>
  <c r="K1518" i="2" s="1"/>
  <c r="K1519" i="2" a="1"/>
  <c r="K1519" i="2" s="1"/>
  <c r="K1520" i="2" a="1"/>
  <c r="K1520" i="2" s="1"/>
  <c r="K1521" i="2" a="1"/>
  <c r="K1521" i="2" s="1"/>
  <c r="K1522" i="2" a="1"/>
  <c r="K1522" i="2" s="1"/>
  <c r="K1523" i="2" a="1"/>
  <c r="K1523" i="2" s="1"/>
  <c r="K1524" i="2" a="1"/>
  <c r="K1524" i="2" s="1"/>
  <c r="K1525" i="2" a="1"/>
  <c r="K1525" i="2" s="1"/>
  <c r="K1526" i="2" a="1"/>
  <c r="K1526" i="2" s="1"/>
  <c r="K1527" i="2" a="1"/>
  <c r="K1527" i="2" s="1"/>
  <c r="K1528" i="2" a="1"/>
  <c r="K1528" i="2" s="1"/>
  <c r="K1529" i="2" a="1"/>
  <c r="K1529" i="2" s="1"/>
  <c r="K1530" i="2" a="1"/>
  <c r="K1530" i="2" s="1"/>
  <c r="K1531" i="2" a="1"/>
  <c r="K1531" i="2" s="1"/>
  <c r="K1532" i="2" a="1"/>
  <c r="K1532" i="2" s="1"/>
  <c r="K1533" i="2" a="1"/>
  <c r="K1533" i="2" s="1"/>
  <c r="K1534" i="2" a="1"/>
  <c r="K1534" i="2" s="1"/>
  <c r="K1535" i="2" a="1"/>
  <c r="K1535" i="2" s="1"/>
  <c r="K1536" i="2" a="1"/>
  <c r="K1536" i="2" s="1"/>
  <c r="K1537" i="2" a="1"/>
  <c r="K1537" i="2" s="1"/>
  <c r="K1538" i="2" a="1"/>
  <c r="K1538" i="2" s="1"/>
  <c r="K1539" i="2" a="1"/>
  <c r="K1539" i="2" s="1"/>
  <c r="K1540" i="2" a="1"/>
  <c r="K1540" i="2" s="1"/>
  <c r="K1541" i="2" a="1"/>
  <c r="K1541" i="2" s="1"/>
  <c r="K1542" i="2" a="1"/>
  <c r="K1542" i="2" s="1"/>
  <c r="K1543" i="2" a="1"/>
  <c r="K1543" i="2" s="1"/>
  <c r="K1544" i="2" a="1"/>
  <c r="K1544" i="2" s="1"/>
  <c r="K1545" i="2" a="1"/>
  <c r="K1545" i="2" s="1"/>
  <c r="K1546" i="2" a="1"/>
  <c r="K1546" i="2" s="1"/>
  <c r="K1547" i="2" a="1"/>
  <c r="K1547" i="2" s="1"/>
  <c r="K1548" i="2" a="1"/>
  <c r="K1548" i="2" s="1"/>
  <c r="K1549" i="2" a="1"/>
  <c r="K1549" i="2" s="1"/>
  <c r="K1550" i="2" a="1"/>
  <c r="K1550" i="2" s="1"/>
  <c r="K1551" i="2" a="1"/>
  <c r="K1551" i="2" s="1"/>
  <c r="K1552" i="2" a="1"/>
  <c r="K1552" i="2" s="1"/>
  <c r="K1553" i="2" a="1"/>
  <c r="K1553" i="2" s="1"/>
  <c r="K1554" i="2" a="1"/>
  <c r="K1554" i="2" s="1"/>
  <c r="K1555" i="2" a="1"/>
  <c r="K1555" i="2" s="1"/>
  <c r="K1556" i="2" a="1"/>
  <c r="K1556" i="2" s="1"/>
  <c r="K1557" i="2" a="1"/>
  <c r="K1557" i="2" s="1"/>
  <c r="K1558" i="2" a="1"/>
  <c r="K1558" i="2" s="1"/>
  <c r="K1559" i="2" a="1"/>
  <c r="K1559" i="2" s="1"/>
  <c r="K1560" i="2" a="1"/>
  <c r="K1560" i="2" s="1"/>
  <c r="K1561" i="2" a="1"/>
  <c r="K1561" i="2" s="1"/>
  <c r="K1562" i="2" a="1"/>
  <c r="K1562" i="2" s="1"/>
  <c r="K1563" i="2" a="1"/>
  <c r="K1563" i="2" s="1"/>
  <c r="K1564" i="2" a="1"/>
  <c r="K1564" i="2" s="1"/>
  <c r="K1565" i="2" a="1"/>
  <c r="K1565" i="2" s="1"/>
  <c r="K1566" i="2" a="1"/>
  <c r="K1566" i="2" s="1"/>
  <c r="K1567" i="2" a="1"/>
  <c r="K1567" i="2" s="1"/>
  <c r="K1568" i="2" a="1"/>
  <c r="K1568" i="2" s="1"/>
  <c r="K1569" i="2" a="1"/>
  <c r="K1569" i="2" s="1"/>
  <c r="K1570" i="2" a="1"/>
  <c r="K1570" i="2" s="1"/>
  <c r="K1571" i="2" a="1"/>
  <c r="K1571" i="2" s="1"/>
  <c r="K1572" i="2" a="1"/>
  <c r="K1572" i="2" s="1"/>
  <c r="K1573" i="2" a="1"/>
  <c r="K1573" i="2" s="1"/>
  <c r="K1574" i="2" a="1"/>
  <c r="K1574" i="2" s="1"/>
  <c r="K1575" i="2" a="1"/>
  <c r="K1575" i="2" s="1"/>
  <c r="K1576" i="2" a="1"/>
  <c r="K1576" i="2" s="1"/>
  <c r="K1577" i="2" a="1"/>
  <c r="K1577" i="2" s="1"/>
  <c r="K1578" i="2" a="1"/>
  <c r="K1578" i="2" s="1"/>
  <c r="K1579" i="2" a="1"/>
  <c r="K1579" i="2" s="1"/>
  <c r="K1580" i="2" a="1"/>
  <c r="K1580" i="2" s="1"/>
  <c r="K1581" i="2" a="1"/>
  <c r="K1581" i="2" s="1"/>
  <c r="K1582" i="2" a="1"/>
  <c r="K1582" i="2" s="1"/>
  <c r="K1583" i="2" a="1"/>
  <c r="K1583" i="2" s="1"/>
  <c r="K1584" i="2" a="1"/>
  <c r="K1584" i="2" s="1"/>
  <c r="K1585" i="2" a="1"/>
  <c r="K1585" i="2" s="1"/>
  <c r="K1586" i="2" a="1"/>
  <c r="K1586" i="2" s="1"/>
  <c r="K1587" i="2" a="1"/>
  <c r="K1587" i="2" s="1"/>
  <c r="K1588" i="2" a="1"/>
  <c r="K1588" i="2" s="1"/>
  <c r="K1589" i="2" a="1"/>
  <c r="K1589" i="2" s="1"/>
  <c r="K1590" i="2" a="1"/>
  <c r="K1590" i="2" s="1"/>
  <c r="K1591" i="2" a="1"/>
  <c r="K1591" i="2" s="1"/>
  <c r="K1592" i="2" a="1"/>
  <c r="K1592" i="2" s="1"/>
  <c r="K1593" i="2" a="1"/>
  <c r="K1593" i="2" s="1"/>
  <c r="K1594" i="2" a="1"/>
  <c r="K1594" i="2" s="1"/>
  <c r="K1595" i="2" a="1"/>
  <c r="K1595" i="2" s="1"/>
  <c r="K1596" i="2" a="1"/>
  <c r="K1596" i="2" s="1"/>
  <c r="K1597" i="2" a="1"/>
  <c r="K1597" i="2" s="1"/>
  <c r="K1598" i="2" a="1"/>
  <c r="K1598" i="2" s="1"/>
  <c r="K1599" i="2" a="1"/>
  <c r="K1599" i="2" s="1"/>
  <c r="K1600" i="2" a="1"/>
  <c r="K1600" i="2" s="1"/>
  <c r="K1601" i="2" a="1"/>
  <c r="K1601" i="2" s="1"/>
  <c r="K1602" i="2" a="1"/>
  <c r="K1602" i="2" s="1"/>
  <c r="K1603" i="2" a="1"/>
  <c r="K1603" i="2" s="1"/>
  <c r="K1604" i="2" a="1"/>
  <c r="K1604" i="2" s="1"/>
  <c r="K1606" i="2" a="1"/>
  <c r="K1606" i="2" s="1"/>
  <c r="K1607" i="2" a="1"/>
  <c r="K1607" i="2" s="1"/>
  <c r="K1608" i="2" a="1"/>
  <c r="K1608" i="2" s="1"/>
  <c r="K1609" i="2" a="1"/>
  <c r="K1609" i="2" s="1"/>
  <c r="K1610" i="2" a="1"/>
  <c r="K1610" i="2" s="1"/>
  <c r="K1611" i="2" a="1"/>
  <c r="K1611" i="2" s="1"/>
  <c r="K1612" i="2" a="1"/>
  <c r="K1612" i="2" s="1"/>
  <c r="K1613" i="2" a="1"/>
  <c r="K1613" i="2" s="1"/>
  <c r="K1614" i="2" a="1"/>
  <c r="K1614" i="2" s="1"/>
  <c r="K1615" i="2" a="1"/>
  <c r="K1615" i="2" s="1"/>
  <c r="K1616" i="2" a="1"/>
  <c r="K1616" i="2" s="1"/>
  <c r="K1617" i="2" a="1"/>
  <c r="K1617" i="2" s="1"/>
  <c r="K1618" i="2" a="1"/>
  <c r="K1618" i="2" s="1"/>
  <c r="K1619" i="2" a="1"/>
  <c r="K1619" i="2" s="1"/>
  <c r="K1620" i="2" a="1"/>
  <c r="K1620" i="2" s="1"/>
  <c r="K1621" i="2" a="1"/>
  <c r="K1621" i="2" s="1"/>
  <c r="K1622" i="2" a="1"/>
  <c r="K1622" i="2" s="1"/>
  <c r="K1623" i="2" a="1"/>
  <c r="K1623" i="2" s="1"/>
  <c r="K1624" i="2" a="1"/>
  <c r="K1624" i="2" s="1"/>
  <c r="K1625" i="2" a="1"/>
  <c r="K1625" i="2" s="1"/>
  <c r="K1626" i="2" a="1"/>
  <c r="K1626" i="2" s="1"/>
  <c r="K1627" i="2" a="1"/>
  <c r="K1627" i="2" s="1"/>
  <c r="K1628" i="2" a="1"/>
  <c r="K1628" i="2" s="1"/>
  <c r="K1629" i="2" a="1"/>
  <c r="K1629" i="2" s="1"/>
  <c r="K1630" i="2" a="1"/>
  <c r="K1630" i="2" s="1"/>
  <c r="K1631" i="2" a="1"/>
  <c r="K1631" i="2" s="1"/>
  <c r="K1632" i="2" a="1"/>
  <c r="K1632" i="2" s="1"/>
  <c r="K1633" i="2" a="1"/>
  <c r="K1633" i="2" s="1"/>
  <c r="K1634" i="2" a="1"/>
  <c r="K1634" i="2" s="1"/>
  <c r="K1635" i="2" a="1"/>
  <c r="K1635" i="2" s="1"/>
  <c r="K1636" i="2" a="1"/>
  <c r="K1636" i="2" s="1"/>
  <c r="K1637" i="2" a="1"/>
  <c r="K1637" i="2" s="1"/>
  <c r="K1638" i="2" a="1"/>
  <c r="K1638" i="2" s="1"/>
  <c r="K1639" i="2" a="1"/>
  <c r="K1639" i="2" s="1"/>
  <c r="K1640" i="2" a="1"/>
  <c r="K1640" i="2" s="1"/>
  <c r="K1641" i="2" a="1"/>
  <c r="K1641" i="2" s="1"/>
  <c r="K1642" i="2" a="1"/>
  <c r="K1642" i="2" s="1"/>
  <c r="K1643" i="2" a="1"/>
  <c r="K1643" i="2" s="1"/>
  <c r="K1644" i="2" a="1"/>
  <c r="K1644" i="2" s="1"/>
  <c r="K1645" i="2" a="1"/>
  <c r="K1645" i="2" s="1"/>
  <c r="K1646" i="2" a="1"/>
  <c r="K1646" i="2" s="1"/>
  <c r="K1647" i="2" a="1"/>
  <c r="K1647" i="2" s="1"/>
  <c r="K1648" i="2" a="1"/>
  <c r="K1648" i="2" s="1"/>
  <c r="K1649" i="2" a="1"/>
  <c r="K1649" i="2" s="1"/>
  <c r="K1650" i="2" a="1"/>
  <c r="K1650" i="2" s="1"/>
  <c r="K1651" i="2" a="1"/>
  <c r="K1651" i="2" s="1"/>
  <c r="K1652" i="2" a="1"/>
  <c r="K1652" i="2" s="1"/>
  <c r="K1653" i="2" a="1"/>
  <c r="K1653" i="2" s="1"/>
  <c r="K1654" i="2" a="1"/>
  <c r="K1654" i="2" s="1"/>
  <c r="K1655" i="2" a="1"/>
  <c r="K1655" i="2" s="1"/>
  <c r="K1656" i="2" a="1"/>
  <c r="K1656" i="2" s="1"/>
  <c r="K1657" i="2" a="1"/>
  <c r="K1657" i="2" s="1"/>
  <c r="K1658" i="2" a="1"/>
  <c r="K1658" i="2" s="1"/>
  <c r="K1659" i="2" a="1"/>
  <c r="K1659" i="2" s="1"/>
  <c r="K1660" i="2" a="1"/>
  <c r="K1660" i="2" s="1"/>
  <c r="K1661" i="2" a="1"/>
  <c r="K1661" i="2" s="1"/>
  <c r="K1662" i="2" a="1"/>
  <c r="K1662" i="2" s="1"/>
  <c r="K1663" i="2" a="1"/>
  <c r="K1663" i="2" s="1"/>
  <c r="K1664" i="2" a="1"/>
  <c r="K1664" i="2" s="1"/>
  <c r="K1665" i="2" a="1"/>
  <c r="K1665" i="2" s="1"/>
  <c r="K1666" i="2" a="1"/>
  <c r="K1666" i="2" s="1"/>
  <c r="K1667" i="2" a="1"/>
  <c r="K1667" i="2" s="1"/>
  <c r="K1668" i="2" a="1"/>
  <c r="K1668" i="2" s="1"/>
  <c r="K1669" i="2" a="1"/>
  <c r="K1669" i="2" s="1"/>
  <c r="K1670" i="2" a="1"/>
  <c r="K1670" i="2" s="1"/>
  <c r="K1671" i="2" a="1"/>
  <c r="K1671" i="2" s="1"/>
  <c r="K1672" i="2" a="1"/>
  <c r="K1672" i="2" s="1"/>
  <c r="K1673" i="2" a="1"/>
  <c r="K1673" i="2" s="1"/>
  <c r="K1674" i="2" a="1"/>
  <c r="K1674" i="2" s="1"/>
  <c r="K1675" i="2" a="1"/>
  <c r="K1675" i="2" s="1"/>
  <c r="K1676" i="2" a="1"/>
  <c r="K1676" i="2" s="1"/>
  <c r="K1677" i="2" a="1"/>
  <c r="K1677" i="2" s="1"/>
  <c r="K1678" i="2" a="1"/>
  <c r="K1678" i="2" s="1"/>
  <c r="K1679" i="2" a="1"/>
  <c r="K1679" i="2" s="1"/>
  <c r="K1680" i="2" a="1"/>
  <c r="K1680" i="2" s="1"/>
  <c r="K1681" i="2" a="1"/>
  <c r="K1681" i="2" s="1"/>
  <c r="K1682" i="2" a="1"/>
  <c r="K1682" i="2" s="1"/>
  <c r="K1683" i="2" a="1"/>
  <c r="K1683" i="2" s="1"/>
  <c r="K1684" i="2" a="1"/>
  <c r="K1684" i="2" s="1"/>
  <c r="K1685" i="2" a="1"/>
  <c r="K1685" i="2" s="1"/>
  <c r="K1686" i="2" a="1"/>
  <c r="K1686" i="2" s="1"/>
  <c r="K1687" i="2" a="1"/>
  <c r="K1687" i="2" s="1"/>
  <c r="K1688" i="2" a="1"/>
  <c r="K1688" i="2" s="1"/>
  <c r="K1689" i="2" a="1"/>
  <c r="K1689" i="2" s="1"/>
  <c r="K1690" i="2" a="1"/>
  <c r="K1690" i="2" s="1"/>
  <c r="K1691" i="2" a="1"/>
  <c r="K1691" i="2" s="1"/>
  <c r="K1692" i="2" a="1"/>
  <c r="K1692" i="2" s="1"/>
  <c r="K1693" i="2" a="1"/>
  <c r="K1693" i="2" s="1"/>
  <c r="K1694" i="2" a="1"/>
  <c r="K1694" i="2" s="1"/>
  <c r="K1695" i="2" a="1"/>
  <c r="K1695" i="2" s="1"/>
  <c r="K1696" i="2" a="1"/>
  <c r="K1696" i="2" s="1"/>
  <c r="K1697" i="2" a="1"/>
  <c r="K1697" i="2" s="1"/>
  <c r="K1698" i="2" a="1"/>
  <c r="K1698" i="2" s="1"/>
  <c r="K1699" i="2" a="1"/>
  <c r="K1699" i="2" s="1"/>
  <c r="K1700" i="2" a="1"/>
  <c r="K1700" i="2" s="1"/>
  <c r="K1701" i="2" a="1"/>
  <c r="K1701" i="2" s="1"/>
  <c r="K1702" i="2" a="1"/>
  <c r="K1702" i="2" s="1"/>
  <c r="K1703" i="2" a="1"/>
  <c r="K1703" i="2" s="1"/>
  <c r="K1704" i="2" a="1"/>
  <c r="K1704" i="2" s="1"/>
  <c r="K1705" i="2" a="1"/>
  <c r="K1705" i="2" s="1"/>
  <c r="K1706" i="2" a="1"/>
  <c r="K1706" i="2" s="1"/>
  <c r="K1707" i="2" a="1"/>
  <c r="K1707" i="2" s="1"/>
  <c r="K1708" i="2" a="1"/>
  <c r="K1708" i="2" s="1"/>
  <c r="K1709" i="2" a="1"/>
  <c r="K1709" i="2" s="1"/>
  <c r="K1710" i="2" a="1"/>
  <c r="K1710" i="2" s="1"/>
  <c r="K1711" i="2" a="1"/>
  <c r="K1711" i="2" s="1"/>
  <c r="K1712" i="2" a="1"/>
  <c r="K1712" i="2" s="1"/>
  <c r="K1713" i="2" a="1"/>
  <c r="K1713" i="2" s="1"/>
  <c r="K1714" i="2" a="1"/>
  <c r="K1714" i="2" s="1"/>
  <c r="K1715" i="2" a="1"/>
  <c r="K1715" i="2" s="1"/>
  <c r="K1716" i="2" a="1"/>
  <c r="K1716" i="2" s="1"/>
  <c r="K1717" i="2" a="1"/>
  <c r="K1717" i="2" s="1"/>
  <c r="K1718" i="2" a="1"/>
  <c r="K1718" i="2" s="1"/>
  <c r="K1719" i="2" a="1"/>
  <c r="K1719" i="2" s="1"/>
  <c r="K1720" i="2" a="1"/>
  <c r="K1720" i="2" s="1"/>
  <c r="K1721" i="2" a="1"/>
  <c r="K1721" i="2" s="1"/>
  <c r="K1722" i="2" a="1"/>
  <c r="K1722" i="2" s="1"/>
  <c r="K1723" i="2" a="1"/>
  <c r="K1723" i="2" s="1"/>
  <c r="K1724" i="2" a="1"/>
  <c r="K1724" i="2" s="1"/>
  <c r="K1725" i="2" a="1"/>
  <c r="K1725" i="2" s="1"/>
  <c r="K1726" i="2" a="1"/>
  <c r="K1726" i="2" s="1"/>
  <c r="K1727" i="2" a="1"/>
  <c r="K1727" i="2" s="1"/>
  <c r="K1728" i="2" a="1"/>
  <c r="K1728" i="2" s="1"/>
  <c r="K1729" i="2" a="1"/>
  <c r="K1729" i="2" s="1"/>
  <c r="K1730" i="2" a="1"/>
  <c r="K1730" i="2" s="1"/>
  <c r="K1731" i="2" a="1"/>
  <c r="K1731" i="2" s="1"/>
  <c r="K1732" i="2" a="1"/>
  <c r="K1732" i="2" s="1"/>
  <c r="K1733" i="2" a="1"/>
  <c r="K1733" i="2" s="1"/>
  <c r="K1734" i="2" a="1"/>
  <c r="K1734" i="2" s="1"/>
  <c r="K1735" i="2" a="1"/>
  <c r="K1735" i="2" s="1"/>
  <c r="K1736" i="2" a="1"/>
  <c r="K1736" i="2" s="1"/>
  <c r="K1737" i="2" a="1"/>
  <c r="K1737" i="2" s="1"/>
  <c r="K1738" i="2" a="1"/>
  <c r="K1738" i="2" s="1"/>
  <c r="K1739" i="2" a="1"/>
  <c r="K1739" i="2" s="1"/>
  <c r="K1740" i="2" a="1"/>
  <c r="K1740" i="2" s="1"/>
  <c r="K1741" i="2" a="1"/>
  <c r="K1741" i="2" s="1"/>
  <c r="K1742" i="2" a="1"/>
  <c r="K1742" i="2" s="1"/>
  <c r="K1743" i="2" a="1"/>
  <c r="K1743" i="2" s="1"/>
  <c r="K1744" i="2" a="1"/>
  <c r="K1744" i="2" s="1"/>
  <c r="K1745" i="2" a="1"/>
  <c r="K1745" i="2" s="1"/>
  <c r="K1746" i="2" a="1"/>
  <c r="K1746" i="2" s="1"/>
  <c r="K1747" i="2" a="1"/>
  <c r="K1747" i="2" s="1"/>
  <c r="K1748" i="2" a="1"/>
  <c r="K1748" i="2" s="1"/>
  <c r="K1749" i="2" a="1"/>
  <c r="K1749" i="2" s="1"/>
  <c r="K1750" i="2" a="1"/>
  <c r="K1750" i="2" s="1"/>
  <c r="K1751" i="2" a="1"/>
  <c r="K1751" i="2" s="1"/>
  <c r="K1752" i="2" a="1"/>
  <c r="K1752" i="2" s="1"/>
  <c r="K1753" i="2" a="1"/>
  <c r="K1753" i="2" s="1"/>
  <c r="K1754" i="2" a="1"/>
  <c r="K1754" i="2" s="1"/>
  <c r="K1755" i="2" a="1"/>
  <c r="K1755" i="2" s="1"/>
  <c r="K1756" i="2" a="1"/>
  <c r="K1756" i="2" s="1"/>
  <c r="K1757" i="2" a="1"/>
  <c r="K1757" i="2" s="1"/>
  <c r="K1758" i="2" a="1"/>
  <c r="K1758" i="2" s="1"/>
  <c r="K1759" i="2" a="1"/>
  <c r="K1759" i="2" s="1"/>
  <c r="K1760" i="2" a="1"/>
  <c r="K1760" i="2" s="1"/>
  <c r="K1761" i="2" a="1"/>
  <c r="K1761" i="2" s="1"/>
  <c r="K1762" i="2" a="1"/>
  <c r="K1762" i="2" s="1"/>
  <c r="K1763" i="2" a="1"/>
  <c r="K1763" i="2" s="1"/>
  <c r="K1764" i="2" a="1"/>
  <c r="K1764" i="2" s="1"/>
  <c r="K1765" i="2" a="1"/>
  <c r="K1765" i="2" s="1"/>
  <c r="K1766" i="2" a="1"/>
  <c r="K1766" i="2" s="1"/>
  <c r="K1767" i="2" a="1"/>
  <c r="K1767" i="2" s="1"/>
  <c r="K1768" i="2" a="1"/>
  <c r="K1768" i="2" s="1"/>
  <c r="K1769" i="2" a="1"/>
  <c r="K1769" i="2" s="1"/>
  <c r="K1770" i="2" a="1"/>
  <c r="K1770" i="2" s="1"/>
  <c r="K1771" i="2" a="1"/>
  <c r="K1771" i="2" s="1"/>
  <c r="K1772" i="2" a="1"/>
  <c r="K1772" i="2" s="1"/>
  <c r="K1773" i="2" a="1"/>
  <c r="K1773" i="2" s="1"/>
  <c r="K1774" i="2" a="1"/>
  <c r="K1774" i="2" s="1"/>
  <c r="K1775" i="2" a="1"/>
  <c r="K1775" i="2" s="1"/>
  <c r="K1776" i="2" a="1"/>
  <c r="K1776" i="2" s="1"/>
  <c r="K1777" i="2" a="1"/>
  <c r="K1777" i="2" s="1"/>
  <c r="K1778" i="2" a="1"/>
  <c r="K1778" i="2" s="1"/>
  <c r="K1779" i="2" a="1"/>
  <c r="K1779" i="2" s="1"/>
  <c r="K1780" i="2" a="1"/>
  <c r="K1780" i="2" s="1"/>
  <c r="K1781" i="2" a="1"/>
  <c r="K1781" i="2" s="1"/>
  <c r="K1782" i="2" a="1"/>
  <c r="K1782" i="2" s="1"/>
  <c r="K1783" i="2" a="1"/>
  <c r="K1783" i="2" s="1"/>
  <c r="K1784" i="2" a="1"/>
  <c r="K1784" i="2" s="1"/>
  <c r="K1785" i="2" a="1"/>
  <c r="K1785" i="2" s="1"/>
  <c r="K1786" i="2" a="1"/>
  <c r="K1786" i="2" s="1"/>
  <c r="K1787" i="2" a="1"/>
  <c r="K1787" i="2" s="1"/>
  <c r="K1788" i="2" a="1"/>
  <c r="K1788" i="2" s="1"/>
  <c r="K1789" i="2" a="1"/>
  <c r="K1789" i="2" s="1"/>
  <c r="K1790" i="2" a="1"/>
  <c r="K1790" i="2" s="1"/>
  <c r="K1791" i="2" a="1"/>
  <c r="K1791" i="2" s="1"/>
  <c r="K1792" i="2" a="1"/>
  <c r="K1792" i="2" s="1"/>
  <c r="K1793" i="2" a="1"/>
  <c r="K1793" i="2" s="1"/>
  <c r="K1794" i="2" a="1"/>
  <c r="K1794" i="2" s="1"/>
  <c r="K1795" i="2" a="1"/>
  <c r="K1795" i="2" s="1"/>
  <c r="K1796" i="2" a="1"/>
  <c r="K1796" i="2" s="1"/>
  <c r="K1797" i="2" a="1"/>
  <c r="K1797" i="2" s="1"/>
  <c r="K1798" i="2" a="1"/>
  <c r="K1798" i="2" s="1"/>
  <c r="K1799" i="2" a="1"/>
  <c r="K1799" i="2" s="1"/>
  <c r="K1800" i="2" a="1"/>
  <c r="K1800" i="2" s="1"/>
  <c r="K1801" i="2" a="1"/>
  <c r="K1801" i="2" s="1"/>
  <c r="K1802" i="2" a="1"/>
  <c r="K1802" i="2" s="1"/>
  <c r="K1803" i="2" a="1"/>
  <c r="K1803" i="2" s="1"/>
  <c r="K1804" i="2" a="1"/>
  <c r="K1804" i="2" s="1"/>
  <c r="K1805" i="2" a="1"/>
  <c r="K1805" i="2" s="1"/>
  <c r="K1806" i="2" a="1"/>
  <c r="K1806" i="2" s="1"/>
  <c r="K1807" i="2" a="1"/>
  <c r="K1807" i="2" s="1"/>
  <c r="K1808" i="2" a="1"/>
  <c r="K1808" i="2" s="1"/>
  <c r="K1809" i="2" a="1"/>
  <c r="K1809" i="2" s="1"/>
  <c r="K1810" i="2" a="1"/>
  <c r="K1810" i="2" s="1"/>
  <c r="K1811" i="2" a="1"/>
  <c r="K1811" i="2" s="1"/>
  <c r="K1812" i="2" a="1"/>
  <c r="K1812" i="2" s="1"/>
  <c r="K1813" i="2" a="1"/>
  <c r="K1813" i="2" s="1"/>
  <c r="K1814" i="2" a="1"/>
  <c r="K1814" i="2" s="1"/>
  <c r="K1815" i="2" a="1"/>
  <c r="K1815" i="2" s="1"/>
  <c r="K1816" i="2" a="1"/>
  <c r="K1816" i="2" s="1"/>
  <c r="K1817" i="2" a="1"/>
  <c r="K1817" i="2" s="1"/>
  <c r="K1818" i="2" a="1"/>
  <c r="K1818" i="2" s="1"/>
  <c r="K1819" i="2" a="1"/>
  <c r="K1819" i="2" s="1"/>
  <c r="K1820" i="2" a="1"/>
  <c r="K1820" i="2" s="1"/>
  <c r="K1821" i="2" a="1"/>
  <c r="K1821" i="2" s="1"/>
  <c r="K1822" i="2" a="1"/>
  <c r="K1822" i="2" s="1"/>
  <c r="K1823" i="2" a="1"/>
  <c r="K1823" i="2" s="1"/>
  <c r="K1824" i="2" a="1"/>
  <c r="K1824" i="2" s="1"/>
  <c r="K1825" i="2" a="1"/>
  <c r="K1825" i="2" s="1"/>
  <c r="K1826" i="2" a="1"/>
  <c r="K1826" i="2" s="1"/>
  <c r="K1827" i="2" a="1"/>
  <c r="K1827" i="2" s="1"/>
  <c r="K1828" i="2" a="1"/>
  <c r="K1828" i="2" s="1"/>
  <c r="K1829" i="2" a="1"/>
  <c r="K1829" i="2" s="1"/>
  <c r="K1830" i="2" a="1"/>
  <c r="K1830" i="2" s="1"/>
  <c r="K1831" i="2" a="1"/>
  <c r="K1831" i="2" s="1"/>
  <c r="K1832" i="2" a="1"/>
  <c r="K1832" i="2" s="1"/>
  <c r="K1833" i="2" a="1"/>
  <c r="K1833" i="2" s="1"/>
  <c r="K1834" i="2" a="1"/>
  <c r="K1834" i="2" s="1"/>
  <c r="K1835" i="2" a="1"/>
  <c r="K1835" i="2" s="1"/>
  <c r="K1836" i="2" a="1"/>
  <c r="K1836" i="2" s="1"/>
  <c r="K1837" i="2" a="1"/>
  <c r="K1837" i="2" s="1"/>
  <c r="K1838" i="2" a="1"/>
  <c r="K1838" i="2" s="1"/>
  <c r="K1839" i="2" a="1"/>
  <c r="K1839" i="2" s="1"/>
  <c r="K1840" i="2" a="1"/>
  <c r="K1840" i="2" s="1"/>
  <c r="K1841" i="2" a="1"/>
  <c r="K1841" i="2" s="1"/>
  <c r="K1842" i="2" a="1"/>
  <c r="K1842" i="2" s="1"/>
  <c r="K1843" i="2" a="1"/>
  <c r="K1843" i="2" s="1"/>
  <c r="K1844" i="2" a="1"/>
  <c r="K1844" i="2" s="1"/>
  <c r="K1845" i="2" a="1"/>
  <c r="K1845" i="2" s="1"/>
  <c r="K1846" i="2" a="1"/>
  <c r="K1846" i="2" s="1"/>
  <c r="K1847" i="2" a="1"/>
  <c r="K1847" i="2" s="1"/>
  <c r="K1848" i="2" a="1"/>
  <c r="K1848" i="2" s="1"/>
  <c r="K1849" i="2" a="1"/>
  <c r="K1849" i="2" s="1"/>
  <c r="K1850" i="2" a="1"/>
  <c r="K1850" i="2" s="1"/>
  <c r="K1851" i="2" a="1"/>
  <c r="K1851" i="2" s="1"/>
  <c r="K1852" i="2" a="1"/>
  <c r="K1852" i="2" s="1"/>
  <c r="K1853" i="2" a="1"/>
  <c r="K1853" i="2" s="1"/>
  <c r="K1854" i="2" a="1"/>
  <c r="K1854" i="2" s="1"/>
  <c r="K1855" i="2" a="1"/>
  <c r="K1855" i="2" s="1"/>
  <c r="K1856" i="2" a="1"/>
  <c r="K1856" i="2" s="1"/>
  <c r="K1857" i="2" a="1"/>
  <c r="K1857" i="2" s="1"/>
  <c r="K1858" i="2" a="1"/>
  <c r="K1858" i="2" s="1"/>
  <c r="K1859" i="2" a="1"/>
  <c r="K1859" i="2" s="1"/>
  <c r="K1860" i="2" a="1"/>
  <c r="K1860" i="2" s="1"/>
  <c r="K1861" i="2" a="1"/>
  <c r="K1861" i="2" s="1"/>
  <c r="K1862" i="2" a="1"/>
  <c r="K1862" i="2" s="1"/>
  <c r="K1863" i="2" a="1"/>
  <c r="K1863" i="2" s="1"/>
  <c r="K1864" i="2" a="1"/>
  <c r="K1864" i="2" s="1"/>
  <c r="K1865" i="2" a="1"/>
  <c r="K1865" i="2" s="1"/>
  <c r="K1866" i="2" a="1"/>
  <c r="K1866" i="2" s="1"/>
  <c r="K1867" i="2" a="1"/>
  <c r="K1867" i="2" s="1"/>
  <c r="K1868" i="2" a="1"/>
  <c r="K1868" i="2" s="1"/>
  <c r="K1869" i="2" a="1"/>
  <c r="K1869" i="2" s="1"/>
  <c r="K1870" i="2" a="1"/>
  <c r="K1870" i="2" s="1"/>
  <c r="K1871" i="2" a="1"/>
  <c r="K1871" i="2" s="1"/>
  <c r="K1872" i="2" a="1"/>
  <c r="K1872" i="2" s="1"/>
  <c r="K1873" i="2" a="1"/>
  <c r="K1873" i="2" s="1"/>
  <c r="K1874" i="2" a="1"/>
  <c r="K1874" i="2" s="1"/>
  <c r="K1875" i="2" a="1"/>
  <c r="K1875" i="2" s="1"/>
  <c r="K1876" i="2" a="1"/>
  <c r="K1876" i="2" s="1"/>
  <c r="K1877" i="2" a="1"/>
  <c r="K1877" i="2" s="1"/>
  <c r="K1878" i="2" a="1"/>
  <c r="K1878" i="2" s="1"/>
  <c r="K1879" i="2" a="1"/>
  <c r="K1879" i="2" s="1"/>
  <c r="K1880" i="2" a="1"/>
  <c r="K1880" i="2" s="1"/>
  <c r="K1881" i="2" a="1"/>
  <c r="K1881" i="2" s="1"/>
  <c r="K1882" i="2" a="1"/>
  <c r="K1882" i="2" s="1"/>
  <c r="K1883" i="2" a="1"/>
  <c r="K1883" i="2" s="1"/>
  <c r="K1884" i="2" a="1"/>
  <c r="K1884" i="2" s="1"/>
  <c r="K1885" i="2" a="1"/>
  <c r="K1885" i="2" s="1"/>
  <c r="K1886" i="2" a="1"/>
  <c r="K1886" i="2" s="1"/>
  <c r="K1887" i="2" a="1"/>
  <c r="K1887" i="2" s="1"/>
  <c r="K1888" i="2" a="1"/>
  <c r="K1888" i="2" s="1"/>
  <c r="K1889" i="2" a="1"/>
  <c r="K1889" i="2" s="1"/>
  <c r="K1890" i="2" a="1"/>
  <c r="K1890" i="2" s="1"/>
  <c r="K1891" i="2" a="1"/>
  <c r="K1891" i="2" s="1"/>
  <c r="K1892" i="2" a="1"/>
  <c r="K1892" i="2" s="1"/>
  <c r="K1893" i="2" a="1"/>
  <c r="K1893" i="2" s="1"/>
  <c r="K1894" i="2" a="1"/>
  <c r="K1894" i="2" s="1"/>
  <c r="K1895" i="2" a="1"/>
  <c r="K1895" i="2" s="1"/>
  <c r="K1896" i="2" a="1"/>
  <c r="K1896" i="2" s="1"/>
  <c r="K1897" i="2" a="1"/>
  <c r="K1897" i="2" s="1"/>
  <c r="K1898" i="2" a="1"/>
  <c r="K1898" i="2" s="1"/>
  <c r="K1899" i="2" a="1"/>
  <c r="K1899" i="2" s="1"/>
  <c r="K1900" i="2" a="1"/>
  <c r="K1900" i="2" s="1"/>
  <c r="K1901" i="2" a="1"/>
  <c r="K1901" i="2" s="1"/>
  <c r="K1902" i="2" a="1"/>
  <c r="K1902" i="2" s="1"/>
  <c r="K1903" i="2" a="1"/>
  <c r="K1903" i="2" s="1"/>
  <c r="K1904" i="2" a="1"/>
  <c r="K1904" i="2" s="1"/>
  <c r="K1905" i="2" a="1"/>
  <c r="K1905" i="2" s="1"/>
  <c r="K1906" i="2" a="1"/>
  <c r="K1906" i="2" s="1"/>
  <c r="K1907" i="2" a="1"/>
  <c r="K1907" i="2" s="1"/>
  <c r="K1908" i="2" a="1"/>
  <c r="K1908" i="2" s="1"/>
  <c r="K1909" i="2" a="1"/>
  <c r="K1909" i="2" s="1"/>
  <c r="K1910" i="2" a="1"/>
  <c r="K1910" i="2" s="1"/>
  <c r="K1911" i="2" a="1"/>
  <c r="K1911" i="2" s="1"/>
  <c r="K1912" i="2" a="1"/>
  <c r="K1912" i="2" s="1"/>
  <c r="K1913" i="2" a="1"/>
  <c r="K1913" i="2" s="1"/>
  <c r="K1914" i="2" a="1"/>
  <c r="K1914" i="2" s="1"/>
  <c r="K1915" i="2" a="1"/>
  <c r="K1915" i="2" s="1"/>
  <c r="K1916" i="2" a="1"/>
  <c r="K1916" i="2" s="1"/>
  <c r="K1917" i="2" a="1"/>
  <c r="K1917" i="2" s="1"/>
  <c r="K1918" i="2" a="1"/>
  <c r="K1918" i="2" s="1"/>
  <c r="K1919" i="2" a="1"/>
  <c r="K1919" i="2" s="1"/>
  <c r="K1920" i="2" a="1"/>
  <c r="K1920" i="2" s="1"/>
  <c r="K1921" i="2" a="1"/>
  <c r="K1921" i="2" s="1"/>
  <c r="K1922" i="2" a="1"/>
  <c r="K1922" i="2" s="1"/>
  <c r="K1923" i="2" a="1"/>
  <c r="K1923" i="2" s="1"/>
  <c r="K1924" i="2" a="1"/>
  <c r="K1924" i="2" s="1"/>
  <c r="K1925" i="2" a="1"/>
  <c r="K1925" i="2" s="1"/>
  <c r="K1926" i="2" a="1"/>
  <c r="K1926" i="2" s="1"/>
  <c r="K1927" i="2" a="1"/>
  <c r="K1927" i="2" s="1"/>
  <c r="K1928" i="2" a="1"/>
  <c r="K1928" i="2" s="1"/>
  <c r="K1929" i="2" a="1"/>
  <c r="K1929" i="2" s="1"/>
  <c r="K1930" i="2" a="1"/>
  <c r="K1930" i="2" s="1"/>
  <c r="K1931" i="2" a="1"/>
  <c r="K1931" i="2" s="1"/>
  <c r="K1932" i="2" a="1"/>
  <c r="K1932" i="2" s="1"/>
  <c r="K1933" i="2" a="1"/>
  <c r="K1933" i="2" s="1"/>
  <c r="K1934" i="2" a="1"/>
  <c r="K1934" i="2" s="1"/>
  <c r="K1935" i="2" a="1"/>
  <c r="K1935" i="2" s="1"/>
  <c r="K1936" i="2" a="1"/>
  <c r="K1936" i="2" s="1"/>
  <c r="K1937" i="2" a="1"/>
  <c r="K1937" i="2" s="1"/>
  <c r="K1938" i="2" a="1"/>
  <c r="K1938" i="2" s="1"/>
  <c r="K1939" i="2" a="1"/>
  <c r="K1939" i="2" s="1"/>
  <c r="K1940" i="2" a="1"/>
  <c r="K1940" i="2" s="1"/>
  <c r="K1941" i="2" a="1"/>
  <c r="K1941" i="2" s="1"/>
  <c r="K1942" i="2" a="1"/>
  <c r="K1942" i="2" s="1"/>
  <c r="K1943" i="2" a="1"/>
  <c r="K1943" i="2" s="1"/>
  <c r="K1944" i="2" a="1"/>
  <c r="K1944" i="2" s="1"/>
  <c r="K1945" i="2" a="1"/>
  <c r="K1945" i="2" s="1"/>
  <c r="K1946" i="2" a="1"/>
  <c r="K1946" i="2" s="1"/>
  <c r="K1947" i="2" a="1"/>
  <c r="K1947" i="2" s="1"/>
  <c r="K1948" i="2" a="1"/>
  <c r="K1948" i="2" s="1"/>
  <c r="K1949" i="2" a="1"/>
  <c r="K1949" i="2" s="1"/>
  <c r="K1950" i="2" a="1"/>
  <c r="K1950" i="2" s="1"/>
  <c r="K1951" i="2" a="1"/>
  <c r="K1951" i="2" s="1"/>
  <c r="K1952" i="2" a="1"/>
  <c r="K1952" i="2" s="1"/>
  <c r="K1953" i="2" a="1"/>
  <c r="K1953" i="2" s="1"/>
  <c r="K1954" i="2" a="1"/>
  <c r="K1954" i="2" s="1"/>
  <c r="K1955" i="2" a="1"/>
  <c r="K1955" i="2" s="1"/>
  <c r="K1956" i="2" a="1"/>
  <c r="K1956" i="2" s="1"/>
  <c r="K1957" i="2" a="1"/>
  <c r="K1957" i="2" s="1"/>
  <c r="K1958" i="2" a="1"/>
  <c r="K1958" i="2" s="1"/>
  <c r="K1959" i="2" a="1"/>
  <c r="K1959" i="2" s="1"/>
  <c r="K1960" i="2" a="1"/>
  <c r="K1960" i="2" s="1"/>
  <c r="K1961" i="2" a="1"/>
  <c r="K1961" i="2" s="1"/>
  <c r="K1962" i="2" a="1"/>
  <c r="K1962" i="2" s="1"/>
  <c r="K1963" i="2" a="1"/>
  <c r="K1963" i="2" s="1"/>
  <c r="K1964" i="2" a="1"/>
  <c r="K1964" i="2" s="1"/>
  <c r="K1965" i="2" a="1"/>
  <c r="K1965" i="2" s="1"/>
  <c r="K1966" i="2" a="1"/>
  <c r="K1966" i="2" s="1"/>
  <c r="K1967" i="2" a="1"/>
  <c r="K1967" i="2" s="1"/>
  <c r="K1968" i="2" a="1"/>
  <c r="K1968" i="2" s="1"/>
  <c r="K1969" i="2" a="1"/>
  <c r="K1969" i="2" s="1"/>
  <c r="K1970" i="2" a="1"/>
  <c r="K1970" i="2" s="1"/>
  <c r="K1971" i="2" a="1"/>
  <c r="K1971" i="2" s="1"/>
  <c r="K1972" i="2" a="1"/>
  <c r="K1972" i="2" s="1"/>
  <c r="K1973" i="2" a="1"/>
  <c r="K1973" i="2" s="1"/>
  <c r="K1974" i="2" a="1"/>
  <c r="K1974" i="2" s="1"/>
  <c r="K1975" i="2" a="1"/>
  <c r="K1975" i="2" s="1"/>
  <c r="K1976" i="2" a="1"/>
  <c r="K1976" i="2" s="1"/>
  <c r="K1977" i="2" a="1"/>
  <c r="K1977" i="2" s="1"/>
  <c r="K1978" i="2" a="1"/>
  <c r="K1978" i="2" s="1"/>
  <c r="K1979" i="2" a="1"/>
  <c r="K1979" i="2" s="1"/>
  <c r="K1980" i="2" a="1"/>
  <c r="K1980" i="2" s="1"/>
  <c r="K1981" i="2" a="1"/>
  <c r="K1981" i="2" s="1"/>
  <c r="K1982" i="2" a="1"/>
  <c r="K1982" i="2" s="1"/>
  <c r="K1983" i="2" a="1"/>
  <c r="K1983" i="2" s="1"/>
  <c r="K1984" i="2" a="1"/>
  <c r="K1984" i="2" s="1"/>
  <c r="K1985" i="2" a="1"/>
  <c r="K1985" i="2" s="1"/>
  <c r="K1986" i="2" a="1"/>
  <c r="K1986" i="2" s="1"/>
  <c r="K1987" i="2" a="1"/>
  <c r="K1987" i="2" s="1"/>
  <c r="K1988" i="2" a="1"/>
  <c r="K1988" i="2" s="1"/>
  <c r="K1989" i="2" a="1"/>
  <c r="K1989" i="2" s="1"/>
  <c r="K1990" i="2" a="1"/>
  <c r="K1990" i="2" s="1"/>
  <c r="K1991" i="2" a="1"/>
  <c r="K1991" i="2" s="1"/>
  <c r="K1992" i="2" a="1"/>
  <c r="K1992" i="2" s="1"/>
  <c r="K1993" i="2" a="1"/>
  <c r="K1993" i="2" s="1"/>
  <c r="K1994" i="2" a="1"/>
  <c r="K1994" i="2" s="1"/>
  <c r="K1995" i="2" a="1"/>
  <c r="K1995" i="2" s="1"/>
  <c r="K1996" i="2" a="1"/>
  <c r="K1996" i="2" s="1"/>
  <c r="K1997" i="2" a="1"/>
  <c r="K1997" i="2" s="1"/>
  <c r="K1998" i="2" a="1"/>
  <c r="K1998" i="2" s="1"/>
  <c r="K1999" i="2" a="1"/>
  <c r="K1999" i="2" s="1"/>
  <c r="K2000" i="2" a="1"/>
  <c r="K2000" i="2" s="1"/>
  <c r="K2001" i="2" a="1"/>
  <c r="K2001" i="2" s="1"/>
  <c r="K2002" i="2" a="1"/>
  <c r="K2002" i="2" s="1"/>
  <c r="K2003" i="2" a="1"/>
  <c r="K2003" i="2" s="1"/>
  <c r="K2004" i="2" a="1"/>
  <c r="K2004" i="2" s="1"/>
  <c r="K2005" i="2" a="1"/>
  <c r="K2005" i="2" s="1"/>
  <c r="K2006" i="2" a="1"/>
  <c r="K2006" i="2" s="1"/>
  <c r="K2007" i="2" a="1"/>
  <c r="K2007" i="2" s="1"/>
  <c r="K2008" i="2" a="1"/>
  <c r="K2008" i="2" s="1"/>
  <c r="K2009" i="2" a="1"/>
  <c r="K2009" i="2" s="1"/>
  <c r="K2010" i="2" a="1"/>
  <c r="K2010" i="2" s="1"/>
  <c r="K2011" i="2" a="1"/>
  <c r="K2011" i="2" s="1"/>
  <c r="K2012" i="2" a="1"/>
  <c r="K2012" i="2" s="1"/>
  <c r="K2013" i="2" a="1"/>
  <c r="K2013" i="2" s="1"/>
  <c r="K2014" i="2" a="1"/>
  <c r="K2014" i="2" s="1"/>
  <c r="K2015" i="2" a="1"/>
  <c r="K2015" i="2" s="1"/>
  <c r="K2016" i="2" a="1"/>
  <c r="K2016" i="2" s="1"/>
  <c r="K2017" i="2" a="1"/>
  <c r="K2017" i="2" s="1"/>
  <c r="K2018" i="2" a="1"/>
  <c r="K2018" i="2" s="1"/>
  <c r="K2019" i="2" a="1"/>
  <c r="K2019" i="2" s="1"/>
  <c r="K2020" i="2" a="1"/>
  <c r="K2020" i="2" s="1"/>
  <c r="K2021" i="2" a="1"/>
  <c r="K2021" i="2" s="1"/>
  <c r="K2022" i="2" a="1"/>
  <c r="K2022" i="2" s="1"/>
  <c r="K2023" i="2" a="1"/>
  <c r="K2023" i="2" s="1"/>
  <c r="K2024" i="2" a="1"/>
  <c r="K2024" i="2" s="1"/>
  <c r="K2025" i="2" a="1"/>
  <c r="K2025" i="2" s="1"/>
  <c r="K2026" i="2" a="1"/>
  <c r="K2026" i="2" s="1"/>
  <c r="K2027" i="2" a="1"/>
  <c r="K2027" i="2" s="1"/>
  <c r="K2028" i="2" a="1"/>
  <c r="K2028" i="2" s="1"/>
  <c r="K2029" i="2" a="1"/>
  <c r="K2029" i="2" s="1"/>
  <c r="K2030" i="2" a="1"/>
  <c r="K2030" i="2" s="1"/>
  <c r="K2031" i="2" a="1"/>
  <c r="K2031" i="2" s="1"/>
  <c r="K2032" i="2" a="1"/>
  <c r="K2032" i="2" s="1"/>
  <c r="K2033" i="2" a="1"/>
  <c r="K2033" i="2" s="1"/>
  <c r="K2034" i="2" a="1"/>
  <c r="K2034" i="2" s="1"/>
  <c r="K2035" i="2" a="1"/>
  <c r="K2035" i="2" s="1"/>
  <c r="K2036" i="2" a="1"/>
  <c r="K2036" i="2" s="1"/>
  <c r="K2037" i="2" a="1"/>
  <c r="K2037" i="2" s="1"/>
  <c r="K2038" i="2" a="1"/>
  <c r="K2038" i="2" s="1"/>
  <c r="K2039" i="2" a="1"/>
  <c r="K2039" i="2" s="1"/>
  <c r="K2040" i="2" a="1"/>
  <c r="K2040" i="2" s="1"/>
  <c r="K2041" i="2" a="1"/>
  <c r="K2041" i="2" s="1"/>
  <c r="K2042" i="2" a="1"/>
  <c r="K2042" i="2" s="1"/>
  <c r="K2043" i="2" a="1"/>
  <c r="K2043" i="2" s="1"/>
  <c r="K2044" i="2" a="1"/>
  <c r="K2044" i="2" s="1"/>
  <c r="K2045" i="2" a="1"/>
  <c r="K2045" i="2" s="1"/>
  <c r="K2046" i="2" a="1"/>
  <c r="K2046" i="2" s="1"/>
  <c r="K2047" i="2" a="1"/>
  <c r="K2047" i="2" s="1"/>
  <c r="K2048" i="2" a="1"/>
  <c r="K2048" i="2" s="1"/>
  <c r="K2049" i="2" a="1"/>
  <c r="K2049" i="2" s="1"/>
  <c r="K2050" i="2" a="1"/>
  <c r="K2050" i="2" s="1"/>
  <c r="K2051" i="2" a="1"/>
  <c r="K2051" i="2" s="1"/>
  <c r="K2052" i="2" a="1"/>
  <c r="K2052" i="2" s="1"/>
  <c r="K2053" i="2" a="1"/>
  <c r="K2053" i="2" s="1"/>
  <c r="K2054" i="2" a="1"/>
  <c r="K2054" i="2" s="1"/>
  <c r="K2055" i="2" a="1"/>
  <c r="K2055" i="2" s="1"/>
  <c r="K2056" i="2" a="1"/>
  <c r="K2056" i="2" s="1"/>
  <c r="K2057" i="2" a="1"/>
  <c r="K2057" i="2" s="1"/>
  <c r="K2058" i="2" a="1"/>
  <c r="K2058" i="2" s="1"/>
  <c r="K2059" i="2" a="1"/>
  <c r="K2059" i="2" s="1"/>
  <c r="K2060" i="2" a="1"/>
  <c r="K2060" i="2" s="1"/>
  <c r="K2061" i="2" a="1"/>
  <c r="K2061" i="2" s="1"/>
  <c r="K2062" i="2" a="1"/>
  <c r="K2062" i="2" s="1"/>
  <c r="K2063" i="2" a="1"/>
  <c r="K2063" i="2" s="1"/>
  <c r="K2064" i="2" a="1"/>
  <c r="K2064" i="2" s="1"/>
  <c r="K2065" i="2" a="1"/>
  <c r="K2065" i="2" s="1"/>
  <c r="K2066" i="2" a="1"/>
  <c r="K2066" i="2" s="1"/>
  <c r="K2067" i="2" a="1"/>
  <c r="K2067" i="2" s="1"/>
  <c r="K2068" i="2" a="1"/>
  <c r="K2068" i="2" s="1"/>
  <c r="K2069" i="2" a="1"/>
  <c r="K2069" i="2" s="1"/>
  <c r="K2070" i="2" a="1"/>
  <c r="K2070" i="2" s="1"/>
  <c r="K2071" i="2" a="1"/>
  <c r="K2071" i="2" s="1"/>
  <c r="K2072" i="2" a="1"/>
  <c r="K2072" i="2" s="1"/>
  <c r="K2073" i="2" a="1"/>
  <c r="K2073" i="2" s="1"/>
  <c r="K2074" i="2" a="1"/>
  <c r="K2074" i="2" s="1"/>
  <c r="K2075" i="2" a="1"/>
  <c r="K2075" i="2" s="1"/>
  <c r="K2076" i="2" a="1"/>
  <c r="K2076" i="2" s="1"/>
  <c r="K2077" i="2" a="1"/>
  <c r="K2077" i="2" s="1"/>
  <c r="K2078" i="2" a="1"/>
  <c r="K2078" i="2" s="1"/>
  <c r="K2079" i="2" a="1"/>
  <c r="K2079" i="2" s="1"/>
  <c r="K2080" i="2" a="1"/>
  <c r="K2080" i="2" s="1"/>
  <c r="K2081" i="2" a="1"/>
  <c r="K2081" i="2" s="1"/>
  <c r="K2082" i="2" a="1"/>
  <c r="K2082" i="2" s="1"/>
  <c r="K2083" i="2" a="1"/>
  <c r="K2083" i="2" s="1"/>
  <c r="K2084" i="2" a="1"/>
  <c r="K2084" i="2" s="1"/>
  <c r="K2085" i="2" a="1"/>
  <c r="K2085" i="2" s="1"/>
  <c r="K2086" i="2" a="1"/>
  <c r="K2086" i="2" s="1"/>
  <c r="K2087" i="2" a="1"/>
  <c r="K2087" i="2" s="1"/>
  <c r="K2088" i="2" a="1"/>
  <c r="K2088" i="2" s="1"/>
  <c r="K2089" i="2" a="1"/>
  <c r="K2089" i="2" s="1"/>
  <c r="K2090" i="2" a="1"/>
  <c r="K2090" i="2" s="1"/>
  <c r="K2091" i="2" a="1"/>
  <c r="K2091" i="2" s="1"/>
  <c r="K2092" i="2" a="1"/>
  <c r="K2092" i="2" s="1"/>
  <c r="K2093" i="2" a="1"/>
  <c r="K2093" i="2" s="1"/>
  <c r="K2094" i="2" a="1"/>
  <c r="K2094" i="2" s="1"/>
  <c r="K2095" i="2" a="1"/>
  <c r="K2095" i="2" s="1"/>
  <c r="K2096" i="2" a="1"/>
  <c r="K2096" i="2" s="1"/>
  <c r="K2097" i="2" a="1"/>
  <c r="K2097" i="2" s="1"/>
  <c r="K2098" i="2" a="1"/>
  <c r="K2098" i="2" s="1"/>
  <c r="K2099" i="2" a="1"/>
  <c r="K2099" i="2" s="1"/>
  <c r="K2100" i="2" a="1"/>
  <c r="K2100" i="2" s="1"/>
  <c r="K2101" i="2" a="1"/>
  <c r="K2101" i="2" s="1"/>
  <c r="K2102" i="2" a="1"/>
  <c r="K2102" i="2" s="1"/>
  <c r="K2103" i="2" a="1"/>
  <c r="K2103" i="2" s="1"/>
  <c r="K2104" i="2" a="1"/>
  <c r="K2104" i="2" s="1"/>
  <c r="K2105" i="2" a="1"/>
  <c r="K2105" i="2" s="1"/>
  <c r="K2106" i="2" a="1"/>
  <c r="K2106" i="2" s="1"/>
  <c r="K2107" i="2" a="1"/>
  <c r="K2107" i="2" s="1"/>
  <c r="K2108" i="2" a="1"/>
  <c r="K2108" i="2" s="1"/>
  <c r="K2109" i="2" a="1"/>
  <c r="K2109" i="2" s="1"/>
  <c r="K2110" i="2" a="1"/>
  <c r="K2110" i="2" s="1"/>
  <c r="K2111" i="2" a="1"/>
  <c r="K2111" i="2" s="1"/>
  <c r="K2112" i="2" a="1"/>
  <c r="K2112" i="2" s="1"/>
  <c r="K2113" i="2" a="1"/>
  <c r="K2113" i="2" s="1"/>
  <c r="K2114" i="2" a="1"/>
  <c r="K2114" i="2" s="1"/>
  <c r="K2115" i="2" a="1"/>
  <c r="K2115" i="2" s="1"/>
  <c r="K2116" i="2" a="1"/>
  <c r="K2116" i="2" s="1"/>
  <c r="K2117" i="2" a="1"/>
  <c r="K2117" i="2" s="1"/>
  <c r="K2118" i="2" a="1"/>
  <c r="K2118" i="2" s="1"/>
  <c r="K2119" i="2" a="1"/>
  <c r="K2119" i="2" s="1"/>
  <c r="K2120" i="2" a="1"/>
  <c r="K2120" i="2" s="1"/>
  <c r="K2121" i="2" a="1"/>
  <c r="K2121" i="2" s="1"/>
  <c r="K2122" i="2" a="1"/>
  <c r="K2122" i="2" s="1"/>
  <c r="K2123" i="2" a="1"/>
  <c r="K2123" i="2" s="1"/>
  <c r="K2124" i="2" a="1"/>
  <c r="K2124" i="2" s="1"/>
  <c r="K2125" i="2" a="1"/>
  <c r="K2125" i="2" s="1"/>
  <c r="K2126" i="2" a="1"/>
  <c r="K2126" i="2" s="1"/>
  <c r="K2127" i="2" a="1"/>
  <c r="K2127" i="2" s="1"/>
  <c r="K2128" i="2" a="1"/>
  <c r="K2128" i="2" s="1"/>
  <c r="K2129" i="2" a="1"/>
  <c r="K2129" i="2" s="1"/>
  <c r="K2130" i="2" a="1"/>
  <c r="K2130" i="2" s="1"/>
  <c r="K2131" i="2" a="1"/>
  <c r="K2131" i="2" s="1"/>
  <c r="K2132" i="2" a="1"/>
  <c r="K2132" i="2" s="1"/>
  <c r="K2133" i="2" a="1"/>
  <c r="K2133" i="2" s="1"/>
  <c r="K2134" i="2" a="1"/>
  <c r="K2134" i="2" s="1"/>
  <c r="K2135" i="2" a="1"/>
  <c r="K2135" i="2" s="1"/>
  <c r="K2136" i="2" a="1"/>
  <c r="K2136" i="2" s="1"/>
  <c r="K2137" i="2" a="1"/>
  <c r="K2137" i="2" s="1"/>
  <c r="K2138" i="2" a="1"/>
  <c r="K2138" i="2" s="1"/>
  <c r="K2139" i="2" a="1"/>
  <c r="K2139" i="2" s="1"/>
  <c r="K2140" i="2" a="1"/>
  <c r="K2140" i="2" s="1"/>
  <c r="K2141" i="2" a="1"/>
  <c r="K2141" i="2" s="1"/>
  <c r="K2142" i="2" a="1"/>
  <c r="K2142" i="2" s="1"/>
  <c r="K2143" i="2" a="1"/>
  <c r="K2143" i="2" s="1"/>
  <c r="K2144" i="2" a="1"/>
  <c r="K2144" i="2" s="1"/>
  <c r="K2145" i="2" a="1"/>
  <c r="K2145" i="2" s="1"/>
  <c r="K2146" i="2" a="1"/>
  <c r="K2146" i="2" s="1"/>
  <c r="K2147" i="2" a="1"/>
  <c r="K2147" i="2" s="1"/>
  <c r="K2148" i="2" a="1"/>
  <c r="K2148" i="2" s="1"/>
  <c r="K2149" i="2" a="1"/>
  <c r="K2149" i="2" s="1"/>
  <c r="K2150" i="2" a="1"/>
  <c r="K2150" i="2" s="1"/>
  <c r="K2151" i="2" a="1"/>
  <c r="K2151" i="2" s="1"/>
  <c r="K2152" i="2" a="1"/>
  <c r="K2152" i="2" s="1"/>
  <c r="K2153" i="2" a="1"/>
  <c r="K2153" i="2" s="1"/>
  <c r="K2154" i="2" a="1"/>
  <c r="K2154" i="2" s="1"/>
  <c r="K2155" i="2" a="1"/>
  <c r="K2155" i="2" s="1"/>
  <c r="K2156" i="2" a="1"/>
  <c r="K2156" i="2" s="1"/>
  <c r="K2157" i="2" a="1"/>
  <c r="K2157" i="2" s="1"/>
  <c r="K2158" i="2" a="1"/>
  <c r="K2158" i="2" s="1"/>
  <c r="K2159" i="2" a="1"/>
  <c r="K2159" i="2" s="1"/>
  <c r="K2160" i="2" a="1"/>
  <c r="K2160" i="2" s="1"/>
  <c r="K2161" i="2" a="1"/>
  <c r="K2161" i="2" s="1"/>
  <c r="K2162" i="2" a="1"/>
  <c r="K2162" i="2" s="1"/>
  <c r="K2163" i="2" a="1"/>
  <c r="K2163" i="2" s="1"/>
  <c r="K2164" i="2" a="1"/>
  <c r="K2164" i="2" s="1"/>
  <c r="K2165" i="2" a="1"/>
  <c r="K2165" i="2" s="1"/>
  <c r="K2166" i="2" a="1"/>
  <c r="K2166" i="2" s="1"/>
  <c r="K2167" i="2" a="1"/>
  <c r="K2167" i="2" s="1"/>
  <c r="K2168" i="2" a="1"/>
  <c r="K2168" i="2" s="1"/>
  <c r="K2169" i="2" a="1"/>
  <c r="K2169" i="2" s="1"/>
  <c r="K2170" i="2" a="1"/>
  <c r="K2170" i="2" s="1"/>
  <c r="K2171" i="2" a="1"/>
  <c r="K2171" i="2" s="1"/>
  <c r="K2172" i="2" a="1"/>
  <c r="K2172" i="2" s="1"/>
  <c r="K2173" i="2" a="1"/>
  <c r="K2173" i="2" s="1"/>
  <c r="K2174" i="2" a="1"/>
  <c r="K2174" i="2" s="1"/>
  <c r="K2175" i="2" a="1"/>
  <c r="K2175" i="2" s="1"/>
  <c r="K2176" i="2" a="1"/>
  <c r="K2176" i="2" s="1"/>
  <c r="K2177" i="2" a="1"/>
  <c r="K2177" i="2" s="1"/>
  <c r="K2178" i="2" a="1"/>
  <c r="K2178" i="2" s="1"/>
  <c r="K2179" i="2" a="1"/>
  <c r="K2179" i="2" s="1"/>
  <c r="K2180" i="2" a="1"/>
  <c r="K2180" i="2" s="1"/>
  <c r="K2181" i="2" a="1"/>
  <c r="K2181" i="2" s="1"/>
  <c r="K2182" i="2" a="1"/>
  <c r="K2182" i="2" s="1"/>
  <c r="K2183" i="2" a="1"/>
  <c r="K2183" i="2" s="1"/>
  <c r="K2184" i="2" a="1"/>
  <c r="K2184" i="2" s="1"/>
  <c r="K2185" i="2" a="1"/>
  <c r="K2185" i="2" s="1"/>
  <c r="K2186" i="2" a="1"/>
  <c r="K2186" i="2" s="1"/>
  <c r="K2187" i="2" a="1"/>
  <c r="K2187" i="2" s="1"/>
  <c r="K2188" i="2" a="1"/>
  <c r="K2188" i="2" s="1"/>
  <c r="K2189" i="2" a="1"/>
  <c r="K2189" i="2" s="1"/>
  <c r="K2190" i="2" a="1"/>
  <c r="K2190" i="2" s="1"/>
  <c r="K2191" i="2" a="1"/>
  <c r="K2191" i="2" s="1"/>
  <c r="K2192" i="2" a="1"/>
  <c r="K2192" i="2" s="1"/>
  <c r="K2193" i="2" a="1"/>
  <c r="K2193" i="2" s="1"/>
  <c r="K2194" i="2" a="1"/>
  <c r="K2194" i="2" s="1"/>
  <c r="K2195" i="2" a="1"/>
  <c r="K2195" i="2" s="1"/>
  <c r="K2196" i="2" a="1"/>
  <c r="K2196" i="2" s="1"/>
  <c r="K2197" i="2" a="1"/>
  <c r="K2197" i="2" s="1"/>
  <c r="K2198" i="2" a="1"/>
  <c r="K2198" i="2" s="1"/>
  <c r="K2199" i="2" a="1"/>
  <c r="K2199" i="2" s="1"/>
  <c r="K2200" i="2" a="1"/>
  <c r="K2200" i="2" s="1"/>
  <c r="K2201" i="2" a="1"/>
  <c r="K2201" i="2" s="1"/>
  <c r="K2202" i="2" a="1"/>
  <c r="K2202" i="2" s="1"/>
  <c r="K2203" i="2" a="1"/>
  <c r="K2203" i="2" s="1"/>
  <c r="K2204" i="2" a="1"/>
  <c r="K2204" i="2" s="1"/>
  <c r="K2205" i="2" a="1"/>
  <c r="K2205" i="2" s="1"/>
  <c r="K2206" i="2" a="1"/>
  <c r="K2206" i="2" s="1"/>
  <c r="K2207" i="2" a="1"/>
  <c r="K2207" i="2" s="1"/>
  <c r="K2208" i="2" a="1"/>
  <c r="K2208" i="2" s="1"/>
  <c r="K2209" i="2" a="1"/>
  <c r="K2209" i="2" s="1"/>
  <c r="K2210" i="2" a="1"/>
  <c r="K2210" i="2" s="1"/>
  <c r="K2211" i="2" a="1"/>
  <c r="K2211" i="2" s="1"/>
  <c r="K2212" i="2" a="1"/>
  <c r="K2212" i="2" s="1"/>
  <c r="K2213" i="2" a="1"/>
  <c r="K2213" i="2" s="1"/>
  <c r="K2214" i="2" a="1"/>
  <c r="K2214" i="2" s="1"/>
  <c r="K2215" i="2" a="1"/>
  <c r="K2215" i="2" s="1"/>
  <c r="K2216" i="2" a="1"/>
  <c r="K2216" i="2" s="1"/>
  <c r="K2217" i="2" a="1"/>
  <c r="K2217" i="2" s="1"/>
  <c r="K2218" i="2" a="1"/>
  <c r="K2218" i="2" s="1"/>
  <c r="K2219" i="2" a="1"/>
  <c r="K2219" i="2" s="1"/>
  <c r="K2220" i="2" a="1"/>
  <c r="K2220" i="2" s="1"/>
  <c r="K2221" i="2" a="1"/>
  <c r="K2221" i="2" s="1"/>
  <c r="K2222" i="2" a="1"/>
  <c r="K2222" i="2" s="1"/>
  <c r="K2223" i="2" a="1"/>
  <c r="K2223" i="2" s="1"/>
  <c r="K2224" i="2" a="1"/>
  <c r="K2224" i="2" s="1"/>
  <c r="K2225" i="2" a="1"/>
  <c r="K2225" i="2" s="1"/>
  <c r="K2226" i="2" a="1"/>
  <c r="K2226" i="2" s="1"/>
  <c r="K2227" i="2" a="1"/>
  <c r="K2227" i="2" s="1"/>
  <c r="K2228" i="2" a="1"/>
  <c r="K2228" i="2" s="1"/>
  <c r="K2229" i="2" a="1"/>
  <c r="K2229" i="2" s="1"/>
  <c r="K2230" i="2" a="1"/>
  <c r="K2230" i="2" s="1"/>
  <c r="K2231" i="2" a="1"/>
  <c r="K2231" i="2" s="1"/>
  <c r="K2232" i="2" a="1"/>
  <c r="K2232" i="2" s="1"/>
  <c r="K2233" i="2" a="1"/>
  <c r="K2233" i="2" s="1"/>
  <c r="K2234" i="2" a="1"/>
  <c r="K2234" i="2" s="1"/>
  <c r="K2235" i="2" a="1"/>
  <c r="K2235" i="2" s="1"/>
  <c r="K2236" i="2" a="1"/>
  <c r="K2236" i="2" s="1"/>
  <c r="K2237" i="2" a="1"/>
  <c r="K2237" i="2" s="1"/>
  <c r="K2238" i="2" a="1"/>
  <c r="K2238" i="2" s="1"/>
  <c r="K2239" i="2" a="1"/>
  <c r="K2239" i="2" s="1"/>
  <c r="K2240" i="2" a="1"/>
  <c r="K2240" i="2" s="1"/>
  <c r="K2241" i="2" a="1"/>
  <c r="K2241" i="2" s="1"/>
  <c r="K2242" i="2" a="1"/>
  <c r="K2242" i="2" s="1"/>
  <c r="K2243" i="2" a="1"/>
  <c r="K2243" i="2" s="1"/>
  <c r="K2244" i="2" a="1"/>
  <c r="K2244" i="2" s="1"/>
  <c r="K2245" i="2" a="1"/>
  <c r="K2245" i="2" s="1"/>
  <c r="K2246" i="2" a="1"/>
  <c r="K2246" i="2" s="1"/>
  <c r="K2247" i="2" a="1"/>
  <c r="K2247" i="2" s="1"/>
  <c r="K2248" i="2" a="1"/>
  <c r="K2248" i="2" s="1"/>
  <c r="K2249" i="2" a="1"/>
  <c r="K2249" i="2" s="1"/>
  <c r="K2250" i="2" a="1"/>
  <c r="K2250" i="2" s="1"/>
  <c r="K2251" i="2" a="1"/>
  <c r="K2251" i="2" s="1"/>
  <c r="K2252" i="2" a="1"/>
  <c r="K2252" i="2" s="1"/>
  <c r="K2253" i="2" a="1"/>
  <c r="K2253" i="2" s="1"/>
  <c r="K2254" i="2" a="1"/>
  <c r="K2254" i="2" s="1"/>
  <c r="K2255" i="2" a="1"/>
  <c r="K2255" i="2" s="1"/>
  <c r="K2256" i="2" a="1"/>
  <c r="K2256" i="2" s="1"/>
  <c r="K2257" i="2" a="1"/>
  <c r="K2257" i="2" s="1"/>
  <c r="K2258" i="2" a="1"/>
  <c r="K2258" i="2" s="1"/>
  <c r="K2259" i="2" a="1"/>
  <c r="K2259" i="2" s="1"/>
  <c r="K2260" i="2" a="1"/>
  <c r="K2260" i="2" s="1"/>
  <c r="K2261" i="2" a="1"/>
  <c r="K2261" i="2" s="1"/>
  <c r="K2262" i="2" a="1"/>
  <c r="K2262" i="2" s="1"/>
  <c r="K2263" i="2" a="1"/>
  <c r="K2263" i="2" s="1"/>
  <c r="K2264" i="2" a="1"/>
  <c r="K2264" i="2" s="1"/>
  <c r="K2265" i="2" a="1"/>
  <c r="K2265" i="2" s="1"/>
  <c r="K2266" i="2" a="1"/>
  <c r="K2266" i="2" s="1"/>
  <c r="K2267" i="2" a="1"/>
  <c r="K2267" i="2" s="1"/>
  <c r="K2268" i="2" a="1"/>
  <c r="K2268" i="2" s="1"/>
  <c r="K2269" i="2" a="1"/>
  <c r="K2269" i="2" s="1"/>
  <c r="K2270" i="2" a="1"/>
  <c r="K2270" i="2" s="1"/>
  <c r="K2271" i="2" a="1"/>
  <c r="K2271" i="2" s="1"/>
  <c r="K2272" i="2" a="1"/>
  <c r="K2272" i="2" s="1"/>
  <c r="K2273" i="2" a="1"/>
  <c r="K2273" i="2" s="1"/>
  <c r="K2274" i="2" a="1"/>
  <c r="K2274" i="2" s="1"/>
  <c r="K2275" i="2" a="1"/>
  <c r="K2275" i="2" s="1"/>
  <c r="K2276" i="2" a="1"/>
  <c r="K2276" i="2" s="1"/>
  <c r="K2277" i="2" a="1"/>
  <c r="K2277" i="2" s="1"/>
  <c r="K2278" i="2" a="1"/>
  <c r="K2278" i="2" s="1"/>
  <c r="K2279" i="2" a="1"/>
  <c r="K2279" i="2" s="1"/>
  <c r="K2280" i="2" a="1"/>
  <c r="K2280" i="2" s="1"/>
  <c r="K2281" i="2" a="1"/>
  <c r="K2281" i="2" s="1"/>
  <c r="K2282" i="2" a="1"/>
  <c r="K2282" i="2" s="1"/>
  <c r="K2283" i="2" a="1"/>
  <c r="K2283" i="2" s="1"/>
  <c r="K2284" i="2" a="1"/>
  <c r="K2284" i="2" s="1"/>
  <c r="K2285" i="2" a="1"/>
  <c r="K2285" i="2" s="1"/>
  <c r="K2286" i="2" a="1"/>
  <c r="K2286" i="2" s="1"/>
  <c r="K2287" i="2" a="1"/>
  <c r="K2287" i="2" s="1"/>
  <c r="K2288" i="2" a="1"/>
  <c r="K2288" i="2" s="1"/>
  <c r="K2289" i="2" a="1"/>
  <c r="K2289" i="2" s="1"/>
  <c r="K2290" i="2" a="1"/>
  <c r="K2290" i="2" s="1"/>
  <c r="K2291" i="2" a="1"/>
  <c r="K2291" i="2" s="1"/>
  <c r="K2292" i="2" a="1"/>
  <c r="K2292" i="2" s="1"/>
  <c r="K2293" i="2" a="1"/>
  <c r="K2293" i="2" s="1"/>
  <c r="K2294" i="2" a="1"/>
  <c r="K2294" i="2" s="1"/>
  <c r="K2295" i="2" a="1"/>
  <c r="K2295" i="2" s="1"/>
  <c r="K2296" i="2" a="1"/>
  <c r="K2296" i="2" s="1"/>
  <c r="K2297" i="2" a="1"/>
  <c r="K2297" i="2" s="1"/>
  <c r="K2298" i="2" a="1"/>
  <c r="K2298" i="2" s="1"/>
  <c r="K2299" i="2" a="1"/>
  <c r="K2299" i="2" s="1"/>
  <c r="K2300" i="2" a="1"/>
  <c r="K2300" i="2" s="1"/>
  <c r="K2301" i="2" a="1"/>
  <c r="K2301" i="2" s="1"/>
  <c r="K2302" i="2" a="1"/>
  <c r="K2302" i="2" s="1"/>
  <c r="K2303" i="2" a="1"/>
  <c r="K2303" i="2" s="1"/>
  <c r="K2304" i="2" a="1"/>
  <c r="K2304" i="2" s="1"/>
  <c r="K2305" i="2" a="1"/>
  <c r="K2305" i="2" s="1"/>
  <c r="K2306" i="2" a="1"/>
  <c r="K2306" i="2" s="1"/>
  <c r="K2307" i="2" a="1"/>
  <c r="K2307" i="2" s="1"/>
  <c r="K2308" i="2" a="1"/>
  <c r="K2308" i="2" s="1"/>
  <c r="K2309" i="2" a="1"/>
  <c r="K2309" i="2" s="1"/>
  <c r="K2310" i="2" a="1"/>
  <c r="K2310" i="2" s="1"/>
  <c r="K2311" i="2" a="1"/>
  <c r="K2311" i="2" s="1"/>
  <c r="K2312" i="2" a="1"/>
  <c r="K2312" i="2" s="1"/>
  <c r="K2313" i="2" a="1"/>
  <c r="K2313" i="2" s="1"/>
  <c r="K2314" i="2" a="1"/>
  <c r="K2314" i="2" s="1"/>
  <c r="K2315" i="2" a="1"/>
  <c r="K2315" i="2" s="1"/>
  <c r="K2316" i="2" a="1"/>
  <c r="K2316" i="2" s="1"/>
  <c r="K2317" i="2" a="1"/>
  <c r="K2317" i="2" s="1"/>
  <c r="K2318" i="2" a="1"/>
  <c r="K2318" i="2" s="1"/>
  <c r="K2319" i="2" a="1"/>
  <c r="K2319" i="2" s="1"/>
  <c r="K2320" i="2" a="1"/>
  <c r="K2320" i="2" s="1"/>
  <c r="K2321" i="2" a="1"/>
  <c r="K2321" i="2" s="1"/>
  <c r="K2322" i="2" a="1"/>
  <c r="K2322" i="2" s="1"/>
  <c r="K2323" i="2" a="1"/>
  <c r="K2323" i="2" s="1"/>
  <c r="K2324" i="2" a="1"/>
  <c r="K2324" i="2" s="1"/>
  <c r="K2325" i="2" a="1"/>
  <c r="K2325" i="2" s="1"/>
  <c r="K2326" i="2" a="1"/>
  <c r="K2326" i="2" s="1"/>
  <c r="K2327" i="2" a="1"/>
  <c r="K2327" i="2" s="1"/>
  <c r="K2328" i="2" a="1"/>
  <c r="K2328" i="2" s="1"/>
  <c r="K2329" i="2" a="1"/>
  <c r="K2329" i="2" s="1"/>
  <c r="K2330" i="2" a="1"/>
  <c r="K2330" i="2" s="1"/>
  <c r="K2331" i="2" a="1"/>
  <c r="K2331" i="2" s="1"/>
  <c r="K2332" i="2" a="1"/>
  <c r="K2332" i="2" s="1"/>
  <c r="K2333" i="2" a="1"/>
  <c r="K2333" i="2" s="1"/>
  <c r="K2334" i="2" a="1"/>
  <c r="K2334" i="2" s="1"/>
  <c r="K2335" i="2" a="1"/>
  <c r="K2335" i="2" s="1"/>
  <c r="K2336" i="2" a="1"/>
  <c r="K2336" i="2" s="1"/>
  <c r="K2337" i="2" a="1"/>
  <c r="K2337" i="2" s="1"/>
  <c r="K2338" i="2" a="1"/>
  <c r="K2338" i="2" s="1"/>
  <c r="K2339" i="2" a="1"/>
  <c r="K2339" i="2" s="1"/>
  <c r="K2340" i="2" a="1"/>
  <c r="K2340" i="2" s="1"/>
  <c r="K2341" i="2" a="1"/>
  <c r="K2341" i="2" s="1"/>
  <c r="K2342" i="2" a="1"/>
  <c r="K2342" i="2" s="1"/>
  <c r="K2343" i="2" a="1"/>
  <c r="K2343" i="2" s="1"/>
  <c r="K2344" i="2" a="1"/>
  <c r="K2344" i="2" s="1"/>
  <c r="K2345" i="2" a="1"/>
  <c r="K2345" i="2" s="1"/>
  <c r="K2346" i="2" a="1"/>
  <c r="K2346" i="2" s="1"/>
  <c r="K2347" i="2" a="1"/>
  <c r="K2347" i="2" s="1"/>
  <c r="K2348" i="2" a="1"/>
  <c r="K2348" i="2" s="1"/>
  <c r="K2349" i="2" a="1"/>
  <c r="K2349" i="2" s="1"/>
  <c r="K2350" i="2" a="1"/>
  <c r="K2350" i="2" s="1"/>
  <c r="K2351" i="2" a="1"/>
  <c r="K2351" i="2" s="1"/>
  <c r="K2352" i="2" a="1"/>
  <c r="K2352" i="2" s="1"/>
  <c r="K2353" i="2" a="1"/>
  <c r="K2353" i="2" s="1"/>
  <c r="K2354" i="2" a="1"/>
  <c r="K2354" i="2" s="1"/>
  <c r="K2355" i="2" a="1"/>
  <c r="K2355" i="2" s="1"/>
  <c r="K2356" i="2" a="1"/>
  <c r="K2356" i="2" s="1"/>
  <c r="K2357" i="2" a="1"/>
  <c r="K2357" i="2" s="1"/>
  <c r="K2358" i="2" a="1"/>
  <c r="K2358" i="2" s="1"/>
  <c r="K2359" i="2" a="1"/>
  <c r="K2359" i="2" s="1"/>
  <c r="K2360" i="2" a="1"/>
  <c r="K2360" i="2" s="1"/>
  <c r="K2361" i="2" a="1"/>
  <c r="K2361" i="2" s="1"/>
  <c r="K2362" i="2" a="1"/>
  <c r="K2362" i="2" s="1"/>
  <c r="K2363" i="2" a="1"/>
  <c r="K2363" i="2" s="1"/>
  <c r="K2364" i="2" a="1"/>
  <c r="K2364" i="2" s="1"/>
  <c r="K2365" i="2" a="1"/>
  <c r="K2365" i="2" s="1"/>
  <c r="K2366" i="2" a="1"/>
  <c r="K2366" i="2" s="1"/>
  <c r="K2367" i="2" a="1"/>
  <c r="K2367" i="2" s="1"/>
  <c r="K2368" i="2" a="1"/>
  <c r="K2368" i="2" s="1"/>
  <c r="K2369" i="2" a="1"/>
  <c r="K2369" i="2" s="1"/>
  <c r="K2370" i="2" a="1"/>
  <c r="K2370" i="2" s="1"/>
  <c r="K2371" i="2" a="1"/>
  <c r="K2371" i="2" s="1"/>
  <c r="K2372" i="2" a="1"/>
  <c r="K2372" i="2" s="1"/>
  <c r="K2373" i="2" a="1"/>
  <c r="K2373" i="2" s="1"/>
  <c r="K2374" i="2" a="1"/>
  <c r="K2374" i="2" s="1"/>
  <c r="K2375" i="2" a="1"/>
  <c r="K2375" i="2" s="1"/>
  <c r="K2376" i="2" a="1"/>
  <c r="K2376" i="2" s="1"/>
  <c r="K2377" i="2" a="1"/>
  <c r="K2377" i="2" s="1"/>
  <c r="K2378" i="2" a="1"/>
  <c r="K2378" i="2" s="1"/>
  <c r="K2379" i="2" a="1"/>
  <c r="K2379" i="2" s="1"/>
  <c r="K2380" i="2" a="1"/>
  <c r="K2380" i="2" s="1"/>
  <c r="K2381" i="2" a="1"/>
  <c r="K2381" i="2" s="1"/>
  <c r="K2382" i="2" a="1"/>
  <c r="K2382" i="2" s="1"/>
  <c r="K2383" i="2" a="1"/>
  <c r="K2383" i="2" s="1"/>
  <c r="K2384" i="2" a="1"/>
  <c r="K2384" i="2" s="1"/>
  <c r="K2385" i="2" a="1"/>
  <c r="K2385" i="2" s="1"/>
  <c r="K2386" i="2" a="1"/>
  <c r="K2386" i="2" s="1"/>
  <c r="K2387" i="2" a="1"/>
  <c r="K2387" i="2" s="1"/>
  <c r="K2388" i="2" a="1"/>
  <c r="K2388" i="2" s="1"/>
  <c r="K2389" i="2" a="1"/>
  <c r="K2389" i="2" s="1"/>
  <c r="K2390" i="2" a="1"/>
  <c r="K2390" i="2" s="1"/>
  <c r="K2391" i="2" a="1"/>
  <c r="K2391" i="2" s="1"/>
  <c r="K2392" i="2" a="1"/>
  <c r="K2392" i="2" s="1"/>
  <c r="K2393" i="2" a="1"/>
  <c r="K2393" i="2" s="1"/>
  <c r="K2394" i="2" a="1"/>
  <c r="K2394" i="2" s="1"/>
  <c r="K2395" i="2" a="1"/>
  <c r="K2395" i="2" s="1"/>
  <c r="K2396" i="2" a="1"/>
  <c r="K2396" i="2" s="1"/>
  <c r="K2397" i="2" a="1"/>
  <c r="K2397" i="2" s="1"/>
  <c r="K2398" i="2" a="1"/>
  <c r="K2398" i="2" s="1"/>
  <c r="K2399" i="2" a="1"/>
  <c r="K2399" i="2" s="1"/>
  <c r="K2400" i="2" a="1"/>
  <c r="K2400" i="2" s="1"/>
  <c r="K2401" i="2" a="1"/>
  <c r="K2401" i="2" s="1"/>
  <c r="K2402" i="2" a="1"/>
  <c r="K2402" i="2" s="1"/>
  <c r="K2403" i="2" a="1"/>
  <c r="K2403" i="2" s="1"/>
  <c r="K2404" i="2" a="1"/>
  <c r="K2404" i="2" s="1"/>
  <c r="K2405" i="2" a="1"/>
  <c r="K2405" i="2" s="1"/>
  <c r="K2406" i="2" a="1"/>
  <c r="K2406" i="2" s="1"/>
  <c r="K2407" i="2" a="1"/>
  <c r="K2407" i="2" s="1"/>
  <c r="K2408" i="2" a="1"/>
  <c r="K2408" i="2" s="1"/>
  <c r="K2409" i="2" a="1"/>
  <c r="K2409" i="2" s="1"/>
  <c r="K2410" i="2" a="1"/>
  <c r="K2410" i="2" s="1"/>
  <c r="K2411" i="2" a="1"/>
  <c r="K2411" i="2" s="1"/>
  <c r="K2412" i="2" a="1"/>
  <c r="K2412" i="2" s="1"/>
  <c r="K2413" i="2" a="1"/>
  <c r="K2413" i="2" s="1"/>
  <c r="K2414" i="2" a="1"/>
  <c r="K2414" i="2" s="1"/>
  <c r="K2415" i="2" a="1"/>
  <c r="K2415" i="2" s="1"/>
  <c r="K2416" i="2" a="1"/>
  <c r="K2416" i="2" s="1"/>
  <c r="K2417" i="2" a="1"/>
  <c r="K2417" i="2" s="1"/>
  <c r="K2418" i="2" a="1"/>
  <c r="K2418" i="2" s="1"/>
  <c r="K2419" i="2" a="1"/>
  <c r="K2419" i="2" s="1"/>
  <c r="K2420" i="2" a="1"/>
  <c r="K2420" i="2" s="1"/>
  <c r="K2421" i="2" a="1"/>
  <c r="K2421" i="2" s="1"/>
  <c r="K2422" i="2" a="1"/>
  <c r="K2422" i="2" s="1"/>
  <c r="K2423" i="2" a="1"/>
  <c r="K2423" i="2" s="1"/>
  <c r="K2424" i="2" a="1"/>
  <c r="K2424" i="2" s="1"/>
  <c r="K2425" i="2" a="1"/>
  <c r="K2425" i="2" s="1"/>
  <c r="K2426" i="2" a="1"/>
  <c r="K2426" i="2" s="1"/>
  <c r="K2427" i="2" a="1"/>
  <c r="K2427" i="2" s="1"/>
  <c r="K2428" i="2" a="1"/>
  <c r="K2428" i="2" s="1"/>
  <c r="K2429" i="2" a="1"/>
  <c r="K2429" i="2" s="1"/>
  <c r="K2430" i="2" a="1"/>
  <c r="K2430" i="2" s="1"/>
  <c r="K2431" i="2" a="1"/>
  <c r="K2431" i="2" s="1"/>
  <c r="K2432" i="2" a="1"/>
  <c r="K2432" i="2" s="1"/>
  <c r="K2433" i="2" a="1"/>
  <c r="K2433" i="2" s="1"/>
  <c r="K2434" i="2" a="1"/>
  <c r="K2434" i="2" s="1"/>
  <c r="K2435" i="2" a="1"/>
  <c r="K2435" i="2" s="1"/>
  <c r="K2436" i="2" a="1"/>
  <c r="K2436" i="2" s="1"/>
  <c r="K2437" i="2" a="1"/>
  <c r="K2437" i="2" s="1"/>
  <c r="K2438" i="2" a="1"/>
  <c r="K2438" i="2" s="1"/>
  <c r="K2439" i="2" a="1"/>
  <c r="K2439" i="2" s="1"/>
  <c r="K2440" i="2" a="1"/>
  <c r="K2440" i="2" s="1"/>
  <c r="K2441" i="2" a="1"/>
  <c r="K2441" i="2" s="1"/>
  <c r="K2442" i="2" a="1"/>
  <c r="K2442" i="2" s="1"/>
  <c r="K2443" i="2" a="1"/>
  <c r="K2443" i="2" s="1"/>
  <c r="K2444" i="2" a="1"/>
  <c r="K2444" i="2" s="1"/>
  <c r="K2445" i="2" a="1"/>
  <c r="K2445" i="2" s="1"/>
  <c r="K2446" i="2" a="1"/>
  <c r="K2446" i="2" s="1"/>
  <c r="K2447" i="2" a="1"/>
  <c r="K2447" i="2" s="1"/>
  <c r="K2448" i="2" a="1"/>
  <c r="K2448" i="2" s="1"/>
  <c r="K2449" i="2" a="1"/>
  <c r="K2449" i="2" s="1"/>
  <c r="K2450" i="2" a="1"/>
  <c r="K2450" i="2" s="1"/>
  <c r="K2451" i="2" a="1"/>
  <c r="K2451" i="2" s="1"/>
  <c r="K2452" i="2" a="1"/>
  <c r="K2452" i="2" s="1"/>
  <c r="K2453" i="2" a="1"/>
  <c r="K2453" i="2" s="1"/>
  <c r="K2454" i="2" a="1"/>
  <c r="K2454" i="2" s="1"/>
  <c r="K2455" i="2" a="1"/>
  <c r="K2455" i="2" s="1"/>
  <c r="K2456" i="2" a="1"/>
  <c r="K2456" i="2" s="1"/>
  <c r="K2457" i="2" a="1"/>
  <c r="K2457" i="2" s="1"/>
  <c r="K2458" i="2" a="1"/>
  <c r="K2458" i="2" s="1"/>
  <c r="K2459" i="2" a="1"/>
  <c r="K2459" i="2" s="1"/>
  <c r="K2460" i="2" a="1"/>
  <c r="K2460" i="2" s="1"/>
  <c r="K2461" i="2" a="1"/>
  <c r="K2461" i="2" s="1"/>
  <c r="K2462" i="2" a="1"/>
  <c r="K2462" i="2" s="1"/>
  <c r="K2463" i="2" a="1"/>
  <c r="K2463" i="2" s="1"/>
  <c r="K2464" i="2" a="1"/>
  <c r="K2464" i="2" s="1"/>
  <c r="K2465" i="2" a="1"/>
  <c r="K2465" i="2" s="1"/>
  <c r="K2466" i="2" a="1"/>
  <c r="K2466" i="2" s="1"/>
  <c r="K2467" i="2" a="1"/>
  <c r="K2467" i="2" s="1"/>
  <c r="K2468" i="2" a="1"/>
  <c r="K2468" i="2" s="1"/>
  <c r="K2469" i="2" a="1"/>
  <c r="K2469" i="2" s="1"/>
  <c r="K2470" i="2" a="1"/>
  <c r="K2470" i="2" s="1"/>
  <c r="K2471" i="2" a="1"/>
  <c r="K2471" i="2" s="1"/>
  <c r="K2472" i="2" a="1"/>
  <c r="K2472" i="2" s="1"/>
  <c r="K2473" i="2" a="1"/>
  <c r="K2473" i="2" s="1"/>
  <c r="K2474" i="2" a="1"/>
  <c r="K2474" i="2" s="1"/>
  <c r="K2475" i="2" a="1"/>
  <c r="K2475" i="2" s="1"/>
  <c r="K2476" i="2" a="1"/>
  <c r="K2476" i="2" s="1"/>
  <c r="K2477" i="2" a="1"/>
  <c r="K2477" i="2" s="1"/>
  <c r="K2478" i="2" a="1"/>
  <c r="K2478" i="2" s="1"/>
  <c r="K2479" i="2" a="1"/>
  <c r="K2479" i="2" s="1"/>
  <c r="K2480" i="2" a="1"/>
  <c r="K2480" i="2" s="1"/>
  <c r="K2481" i="2" a="1"/>
  <c r="K2481" i="2" s="1"/>
  <c r="K2482" i="2" a="1"/>
  <c r="K2482" i="2" s="1"/>
  <c r="K2483" i="2" a="1"/>
  <c r="K2483" i="2" s="1"/>
  <c r="K2484" i="2" a="1"/>
  <c r="K2484" i="2" s="1"/>
  <c r="K2485" i="2" a="1"/>
  <c r="K2485" i="2" s="1"/>
  <c r="K2486" i="2" a="1"/>
  <c r="K2486" i="2" s="1"/>
  <c r="K2487" i="2" a="1"/>
  <c r="K2487" i="2" s="1"/>
  <c r="K2488" i="2" a="1"/>
  <c r="K2488" i="2" s="1"/>
  <c r="K2489" i="2" a="1"/>
  <c r="K2489" i="2" s="1"/>
  <c r="K2490" i="2" a="1"/>
  <c r="K2490" i="2" s="1"/>
  <c r="K2491" i="2" a="1"/>
  <c r="K2491" i="2" s="1"/>
  <c r="K2492" i="2" a="1"/>
  <c r="K2492" i="2" s="1"/>
  <c r="K2493" i="2" a="1"/>
  <c r="K2493" i="2" s="1"/>
  <c r="K2494" i="2" a="1"/>
  <c r="K2494" i="2" s="1"/>
  <c r="K2495" i="2" a="1"/>
  <c r="K2495" i="2" s="1"/>
  <c r="K2496" i="2" a="1"/>
  <c r="K2496" i="2" s="1"/>
  <c r="K2497" i="2" a="1"/>
  <c r="K2497" i="2" s="1"/>
  <c r="K2498" i="2" a="1"/>
  <c r="K2498" i="2" s="1"/>
  <c r="K2499" i="2" a="1"/>
  <c r="K2499" i="2" s="1"/>
  <c r="K2500" i="2" a="1"/>
  <c r="K2500" i="2" s="1"/>
  <c r="K2501" i="2" a="1"/>
  <c r="K2501" i="2" s="1"/>
  <c r="K2502" i="2" a="1"/>
  <c r="K2502" i="2" s="1"/>
  <c r="K2503" i="2" a="1"/>
  <c r="K2503" i="2" s="1"/>
  <c r="K2504" i="2" a="1"/>
  <c r="K2504" i="2" s="1"/>
  <c r="K2505" i="2" a="1"/>
  <c r="K2505" i="2" s="1"/>
  <c r="K2506" i="2" a="1"/>
  <c r="K2506" i="2" s="1"/>
  <c r="K2507" i="2" a="1"/>
  <c r="K2507" i="2" s="1"/>
  <c r="K2508" i="2" a="1"/>
  <c r="K2508" i="2" s="1"/>
  <c r="K2509" i="2" a="1"/>
  <c r="K2509" i="2" s="1"/>
  <c r="K2510" i="2" a="1"/>
  <c r="K2510" i="2" s="1"/>
  <c r="K2511" i="2" a="1"/>
  <c r="K2511" i="2" s="1"/>
  <c r="K2512" i="2" a="1"/>
  <c r="K2512" i="2" s="1"/>
  <c r="K2513" i="2" a="1"/>
  <c r="K2513" i="2" s="1"/>
  <c r="K2514" i="2" a="1"/>
  <c r="K2514" i="2" s="1"/>
  <c r="K2515" i="2" a="1"/>
  <c r="K2515" i="2" s="1"/>
  <c r="K2516" i="2" a="1"/>
  <c r="K2516" i="2" s="1"/>
  <c r="K2517" i="2" a="1"/>
  <c r="K2517" i="2" s="1"/>
  <c r="K2518" i="2" a="1"/>
  <c r="K2518" i="2" s="1"/>
  <c r="K2519" i="2" a="1"/>
  <c r="K2519" i="2" s="1"/>
  <c r="K2520" i="2" a="1"/>
  <c r="K2520" i="2" s="1"/>
  <c r="K2521" i="2" a="1"/>
  <c r="K2521" i="2" s="1"/>
  <c r="K2522" i="2" a="1"/>
  <c r="K2522" i="2" s="1"/>
  <c r="K2523" i="2" a="1"/>
  <c r="K2523" i="2" s="1"/>
  <c r="K2524" i="2" a="1"/>
  <c r="K2524" i="2" s="1"/>
  <c r="K2525" i="2" a="1"/>
  <c r="K2525" i="2" s="1"/>
  <c r="K2526" i="2" a="1"/>
  <c r="K2526" i="2" s="1"/>
  <c r="K2527" i="2" a="1"/>
  <c r="K2527" i="2" s="1"/>
  <c r="K2528" i="2" a="1"/>
  <c r="K2528" i="2" s="1"/>
  <c r="K2529" i="2" a="1"/>
  <c r="K2529" i="2" s="1"/>
  <c r="K2530" i="2" a="1"/>
  <c r="K2530" i="2" s="1"/>
  <c r="K2531" i="2" a="1"/>
  <c r="K2531" i="2" s="1"/>
  <c r="K2532" i="2" a="1"/>
  <c r="K2532" i="2" s="1"/>
  <c r="K2533" i="2" a="1"/>
  <c r="K2533" i="2" s="1"/>
  <c r="K2534" i="2" a="1"/>
  <c r="K2534" i="2" s="1"/>
  <c r="K2535" i="2" a="1"/>
  <c r="K2535" i="2" s="1"/>
  <c r="K2536" i="2" a="1"/>
  <c r="K2536" i="2" s="1"/>
  <c r="K2537" i="2" a="1"/>
  <c r="K2537" i="2" s="1"/>
  <c r="K2538" i="2" a="1"/>
  <c r="K2538" i="2" s="1"/>
  <c r="K2539" i="2" a="1"/>
  <c r="K2539" i="2" s="1"/>
  <c r="K2540" i="2" a="1"/>
  <c r="K2540" i="2" s="1"/>
  <c r="K2541" i="2" a="1"/>
  <c r="K2541" i="2" s="1"/>
  <c r="K2542" i="2" a="1"/>
  <c r="K2542" i="2" s="1"/>
  <c r="K2543" i="2" a="1"/>
  <c r="K2543" i="2" s="1"/>
  <c r="K2544" i="2" a="1"/>
  <c r="K2544" i="2" s="1"/>
  <c r="K2545" i="2" a="1"/>
  <c r="K2545" i="2" s="1"/>
  <c r="K2546" i="2" a="1"/>
  <c r="K2546" i="2" s="1"/>
  <c r="K2547" i="2" a="1"/>
  <c r="K2547" i="2" s="1"/>
  <c r="K2548" i="2" a="1"/>
  <c r="K2548" i="2" s="1"/>
  <c r="K2549" i="2" a="1"/>
  <c r="K2549" i="2" s="1"/>
  <c r="K2550" i="2" a="1"/>
  <c r="K2550" i="2" s="1"/>
  <c r="K2551" i="2" a="1"/>
  <c r="K2551" i="2" s="1"/>
  <c r="K2552" i="2" a="1"/>
  <c r="K2552" i="2" s="1"/>
  <c r="K2553" i="2" a="1"/>
  <c r="K2553" i="2" s="1"/>
  <c r="K2554" i="2" a="1"/>
  <c r="K2554" i="2" s="1"/>
  <c r="K2555" i="2" a="1"/>
  <c r="K2555" i="2" s="1"/>
  <c r="K2556" i="2" a="1"/>
  <c r="K2556" i="2" s="1"/>
  <c r="K2557" i="2" a="1"/>
  <c r="K2557" i="2" s="1"/>
  <c r="K2558" i="2" a="1"/>
  <c r="K2558" i="2" s="1"/>
  <c r="K2559" i="2" a="1"/>
  <c r="K2559" i="2" s="1"/>
  <c r="K2560" i="2" a="1"/>
  <c r="K2560" i="2" s="1"/>
  <c r="K2561" i="2" a="1"/>
  <c r="K2561" i="2" s="1"/>
  <c r="K2562" i="2" a="1"/>
  <c r="K2562" i="2" s="1"/>
  <c r="K2563" i="2" a="1"/>
  <c r="K2563" i="2" s="1"/>
  <c r="K2564" i="2" a="1"/>
  <c r="K2564" i="2" s="1"/>
  <c r="K2565" i="2" a="1"/>
  <c r="K2565" i="2" s="1"/>
  <c r="K2566" i="2" a="1"/>
  <c r="K2566" i="2" s="1"/>
  <c r="K2567" i="2" a="1"/>
  <c r="K2567" i="2" s="1"/>
  <c r="K2568" i="2" a="1"/>
  <c r="K2568" i="2" s="1"/>
  <c r="K2569" i="2" a="1"/>
  <c r="K2569" i="2" s="1"/>
  <c r="K2570" i="2" a="1"/>
  <c r="K2570" i="2" s="1"/>
  <c r="K2571" i="2" a="1"/>
  <c r="K2571" i="2" s="1"/>
  <c r="K2572" i="2" a="1"/>
  <c r="K2572" i="2" s="1"/>
  <c r="K2573" i="2" a="1"/>
  <c r="K2573" i="2" s="1"/>
  <c r="K2574" i="2" a="1"/>
  <c r="K2574" i="2" s="1"/>
  <c r="K2575" i="2" a="1"/>
  <c r="K2575" i="2" s="1"/>
  <c r="K2576" i="2" a="1"/>
  <c r="K2576" i="2" s="1"/>
  <c r="K2577" i="2" a="1"/>
  <c r="K2577" i="2" s="1"/>
  <c r="K2578" i="2" a="1"/>
  <c r="K2578" i="2" s="1"/>
  <c r="K2579" i="2" a="1"/>
  <c r="K2579" i="2" s="1"/>
  <c r="K2580" i="2" a="1"/>
  <c r="K2580" i="2" s="1"/>
  <c r="K2581" i="2" a="1"/>
  <c r="K2581" i="2" s="1"/>
  <c r="K2582" i="2" a="1"/>
  <c r="K2582" i="2" s="1"/>
  <c r="K2583" i="2" a="1"/>
  <c r="K2583" i="2" s="1"/>
  <c r="K2584" i="2" a="1"/>
  <c r="K2584" i="2" s="1"/>
  <c r="K2585" i="2" a="1"/>
  <c r="K2585" i="2" s="1"/>
  <c r="K2586" i="2" a="1"/>
  <c r="K2586" i="2" s="1"/>
  <c r="K2587" i="2" a="1"/>
  <c r="K2587" i="2" s="1"/>
  <c r="K2588" i="2" a="1"/>
  <c r="K2588" i="2" s="1"/>
  <c r="K2589" i="2" a="1"/>
  <c r="K2589" i="2" s="1"/>
  <c r="K2590" i="2" a="1"/>
  <c r="K2590" i="2" s="1"/>
  <c r="K2591" i="2" a="1"/>
  <c r="K2591" i="2" s="1"/>
  <c r="K2592" i="2" a="1"/>
  <c r="K2592" i="2" s="1"/>
  <c r="K2593" i="2" a="1"/>
  <c r="K2593" i="2" s="1"/>
  <c r="K2594" i="2" a="1"/>
  <c r="K2594" i="2" s="1"/>
  <c r="K2595" i="2" a="1"/>
  <c r="K2595" i="2" s="1"/>
  <c r="K2596" i="2" a="1"/>
  <c r="K2596" i="2" s="1"/>
  <c r="K2597" i="2" a="1"/>
  <c r="K2597" i="2" s="1"/>
  <c r="K2598" i="2" a="1"/>
  <c r="K2598" i="2" s="1"/>
  <c r="K2599" i="2" a="1"/>
  <c r="K2599" i="2" s="1"/>
  <c r="K2600" i="2" a="1"/>
  <c r="K2600" i="2" s="1"/>
  <c r="K2601" i="2" a="1"/>
  <c r="K2601" i="2" s="1"/>
  <c r="K2602" i="2" a="1"/>
  <c r="K2602" i="2" s="1"/>
  <c r="K2603" i="2" a="1"/>
  <c r="K2603" i="2" s="1"/>
  <c r="K2604" i="2" a="1"/>
  <c r="K2604" i="2" s="1"/>
  <c r="K2605" i="2" a="1"/>
  <c r="K2605" i="2" s="1"/>
  <c r="K2606" i="2" a="1"/>
  <c r="K2606" i="2" s="1"/>
  <c r="K2607" i="2" a="1"/>
  <c r="K2607" i="2" s="1"/>
  <c r="K2608" i="2" a="1"/>
  <c r="K2608" i="2" s="1"/>
  <c r="K2609" i="2" a="1"/>
  <c r="K2609" i="2" s="1"/>
  <c r="K2610" i="2" a="1"/>
  <c r="K2610" i="2" s="1"/>
  <c r="K2611" i="2" a="1"/>
  <c r="K2611" i="2" s="1"/>
  <c r="K2612" i="2" a="1"/>
  <c r="K2612" i="2" s="1"/>
  <c r="K2613" i="2" a="1"/>
  <c r="K2613" i="2" s="1"/>
  <c r="K2614" i="2" a="1"/>
  <c r="K2614" i="2" s="1"/>
  <c r="K2615" i="2" a="1"/>
  <c r="K2615" i="2" s="1"/>
  <c r="K2616" i="2" a="1"/>
  <c r="K2616" i="2" s="1"/>
  <c r="K2617" i="2" a="1"/>
  <c r="K2617" i="2" s="1"/>
  <c r="K2618" i="2" a="1"/>
  <c r="K2618" i="2" s="1"/>
  <c r="K2619" i="2" a="1"/>
  <c r="K2619" i="2" s="1"/>
  <c r="K2620" i="2" a="1"/>
  <c r="K2620" i="2" s="1"/>
  <c r="K2621" i="2" a="1"/>
  <c r="K2621" i="2" s="1"/>
  <c r="K2622" i="2" a="1"/>
  <c r="K2622" i="2" s="1"/>
  <c r="K2623" i="2" a="1"/>
  <c r="K2623" i="2" s="1"/>
  <c r="K2624" i="2" a="1"/>
  <c r="K2624" i="2" s="1"/>
  <c r="K2625" i="2" a="1"/>
  <c r="K2625" i="2" s="1"/>
  <c r="K2626" i="2" a="1"/>
  <c r="K2626" i="2" s="1"/>
  <c r="K2627" i="2" a="1"/>
  <c r="K2627" i="2" s="1"/>
  <c r="K2628" i="2" a="1"/>
  <c r="K2628" i="2" s="1"/>
  <c r="K2629" i="2" a="1"/>
  <c r="K2629" i="2" s="1"/>
  <c r="K2630" i="2" a="1"/>
  <c r="K2630" i="2" s="1"/>
  <c r="K2631" i="2" a="1"/>
  <c r="K2631" i="2" s="1"/>
  <c r="K2632" i="2" a="1"/>
  <c r="K2632" i="2" s="1"/>
  <c r="K2633" i="2" a="1"/>
  <c r="K2633" i="2" s="1"/>
  <c r="K2634" i="2" a="1"/>
  <c r="K2634" i="2" s="1"/>
  <c r="K2635" i="2" a="1"/>
  <c r="K2635" i="2" s="1"/>
  <c r="K2636" i="2" a="1"/>
  <c r="K2636" i="2" s="1"/>
  <c r="K2637" i="2" a="1"/>
  <c r="K2637" i="2" s="1"/>
  <c r="K2638" i="2" a="1"/>
  <c r="K2638" i="2" s="1"/>
  <c r="K2639" i="2" a="1"/>
  <c r="K2639" i="2" s="1"/>
  <c r="K2640" i="2" a="1"/>
  <c r="K2640" i="2" s="1"/>
  <c r="K2641" i="2" a="1"/>
  <c r="K2641" i="2" s="1"/>
  <c r="K2642" i="2" a="1"/>
  <c r="K2642" i="2" s="1"/>
  <c r="K2643" i="2" a="1"/>
  <c r="K2643" i="2" s="1"/>
  <c r="K2644" i="2" a="1"/>
  <c r="K2644" i="2" s="1"/>
  <c r="K2645" i="2" a="1"/>
  <c r="K2645" i="2" s="1"/>
  <c r="K2646" i="2" a="1"/>
  <c r="K2646" i="2" s="1"/>
  <c r="K2647" i="2" a="1"/>
  <c r="K2647" i="2" s="1"/>
  <c r="K2648" i="2" a="1"/>
  <c r="K2648" i="2" s="1"/>
  <c r="K2649" i="2" a="1"/>
  <c r="K2649" i="2" s="1"/>
  <c r="K2650" i="2" a="1"/>
  <c r="K2650" i="2" s="1"/>
  <c r="K2651" i="2" a="1"/>
  <c r="K2651" i="2" s="1"/>
  <c r="K2652" i="2" a="1"/>
  <c r="K2652" i="2" s="1"/>
  <c r="K2653" i="2" a="1"/>
  <c r="K2653" i="2" s="1"/>
  <c r="K2654" i="2" a="1"/>
  <c r="K2654" i="2" s="1"/>
  <c r="K2655" i="2" a="1"/>
  <c r="K2655" i="2" s="1"/>
  <c r="K2656" i="2" a="1"/>
  <c r="K2656" i="2" s="1"/>
  <c r="K2657" i="2" a="1"/>
  <c r="K2657" i="2" s="1"/>
  <c r="K2658" i="2" a="1"/>
  <c r="K2658" i="2" s="1"/>
  <c r="K2659" i="2" a="1"/>
  <c r="K2659" i="2" s="1"/>
  <c r="K2660" i="2" a="1"/>
  <c r="K2660" i="2" s="1"/>
  <c r="K2661" i="2" a="1"/>
  <c r="K2661" i="2" s="1"/>
  <c r="K2662" i="2" a="1"/>
  <c r="K2662" i="2" s="1"/>
  <c r="K2663" i="2" a="1"/>
  <c r="K2663" i="2" s="1"/>
  <c r="K2664" i="2" a="1"/>
  <c r="K2664" i="2" s="1"/>
  <c r="K2665" i="2" a="1"/>
  <c r="K2665" i="2" s="1"/>
  <c r="K2666" i="2" a="1"/>
  <c r="K2666" i="2" s="1"/>
  <c r="K2667" i="2" a="1"/>
  <c r="K2667" i="2" s="1"/>
  <c r="K2668" i="2" a="1"/>
  <c r="K2668" i="2" s="1"/>
  <c r="K2669" i="2" a="1"/>
  <c r="K2669" i="2" s="1"/>
  <c r="K2670" i="2" a="1"/>
  <c r="K2670" i="2" s="1"/>
  <c r="K2671" i="2" a="1"/>
  <c r="K2671" i="2" s="1"/>
  <c r="K2672" i="2" a="1"/>
  <c r="K2672" i="2" s="1"/>
  <c r="K2673" i="2" a="1"/>
  <c r="K2673" i="2" s="1"/>
  <c r="K2674" i="2" a="1"/>
  <c r="K2674" i="2" s="1"/>
  <c r="K2675" i="2" a="1"/>
  <c r="K2675" i="2" s="1"/>
  <c r="K2676" i="2" a="1"/>
  <c r="K2676" i="2" s="1"/>
  <c r="K2677" i="2" a="1"/>
  <c r="K2677" i="2" s="1"/>
  <c r="K2678" i="2" a="1"/>
  <c r="K2678" i="2" s="1"/>
  <c r="K2679" i="2" a="1"/>
  <c r="K2679" i="2" s="1"/>
  <c r="K2680" i="2" a="1"/>
  <c r="K2680" i="2" s="1"/>
  <c r="K2681" i="2" a="1"/>
  <c r="K2681" i="2" s="1"/>
  <c r="K2682" i="2" a="1"/>
  <c r="K2682" i="2" s="1"/>
  <c r="K2683" i="2" a="1"/>
  <c r="K2683" i="2" s="1"/>
  <c r="K2684" i="2" a="1"/>
  <c r="K2684" i="2" s="1"/>
  <c r="K2685" i="2" a="1"/>
  <c r="K2685" i="2" s="1"/>
  <c r="K2686" i="2" a="1"/>
  <c r="K2686" i="2" s="1"/>
  <c r="K2687" i="2" a="1"/>
  <c r="K2687" i="2" s="1"/>
  <c r="K2688" i="2" a="1"/>
  <c r="K2688" i="2" s="1"/>
  <c r="K2689" i="2" a="1"/>
  <c r="K2689" i="2" s="1"/>
  <c r="K2690" i="2" a="1"/>
  <c r="K2690" i="2" s="1"/>
  <c r="K2691" i="2" a="1"/>
  <c r="K2691" i="2" s="1"/>
  <c r="K2692" i="2" a="1"/>
  <c r="K2692" i="2" s="1"/>
  <c r="K2693" i="2" a="1"/>
  <c r="K2693" i="2" s="1"/>
  <c r="K2694" i="2" a="1"/>
  <c r="K2694" i="2" s="1"/>
  <c r="K2695" i="2" a="1"/>
  <c r="K2695" i="2" s="1"/>
  <c r="K2696" i="2" a="1"/>
  <c r="K2696" i="2" s="1"/>
  <c r="K2697" i="2" a="1"/>
  <c r="K2697" i="2" s="1"/>
  <c r="K2698" i="2" a="1"/>
  <c r="K2698" i="2" s="1"/>
  <c r="K2699" i="2" a="1"/>
  <c r="K2699" i="2" s="1"/>
  <c r="K2700" i="2" a="1"/>
  <c r="K2700" i="2" s="1"/>
  <c r="K2701" i="2" a="1"/>
  <c r="K2701" i="2" s="1"/>
  <c r="K2702" i="2" a="1"/>
  <c r="K2702" i="2" s="1"/>
  <c r="K2703" i="2" a="1"/>
  <c r="K2703" i="2" s="1"/>
  <c r="K2704" i="2" a="1"/>
  <c r="K2704" i="2" s="1"/>
  <c r="K2705" i="2" a="1"/>
  <c r="K2705" i="2" s="1"/>
  <c r="K2706" i="2" a="1"/>
  <c r="K2706" i="2" s="1"/>
  <c r="K2707" i="2" a="1"/>
  <c r="K2707" i="2" s="1"/>
  <c r="K2708" i="2" a="1"/>
  <c r="K2708" i="2" s="1"/>
  <c r="K2709" i="2" a="1"/>
  <c r="K2709" i="2" s="1"/>
  <c r="K2710" i="2" a="1"/>
  <c r="K2710" i="2" s="1"/>
  <c r="K2711" i="2" a="1"/>
  <c r="K2711" i="2" s="1"/>
  <c r="K2712" i="2" a="1"/>
  <c r="K2712" i="2" s="1"/>
  <c r="K2713" i="2" a="1"/>
  <c r="K2713" i="2" s="1"/>
  <c r="K2714" i="2" a="1"/>
  <c r="K2714" i="2" s="1"/>
  <c r="K2715" i="2" a="1"/>
  <c r="K2715" i="2" s="1"/>
  <c r="K2716" i="2" a="1"/>
  <c r="K2716" i="2" s="1"/>
  <c r="K2717" i="2" a="1"/>
  <c r="K2717" i="2" s="1"/>
  <c r="K2718" i="2" a="1"/>
  <c r="K2718" i="2" s="1"/>
  <c r="K2719" i="2" a="1"/>
  <c r="K2719" i="2" s="1"/>
  <c r="K2720" i="2" a="1"/>
  <c r="K2720" i="2" s="1"/>
  <c r="K2721" i="2" a="1"/>
  <c r="K2721" i="2" s="1"/>
  <c r="K2722" i="2" a="1"/>
  <c r="K2722" i="2" s="1"/>
  <c r="K2723" i="2" a="1"/>
  <c r="K2723" i="2" s="1"/>
  <c r="K2724" i="2" a="1"/>
  <c r="K2724" i="2" s="1"/>
  <c r="K2725" i="2" a="1"/>
  <c r="K2725" i="2" s="1"/>
  <c r="K2726" i="2" a="1"/>
  <c r="K2726" i="2" s="1"/>
  <c r="K2727" i="2" a="1"/>
  <c r="K2727" i="2" s="1"/>
  <c r="K2728" i="2" a="1"/>
  <c r="K2728" i="2" s="1"/>
  <c r="K2729" i="2" a="1"/>
  <c r="K2729" i="2" s="1"/>
  <c r="K2730" i="2" a="1"/>
  <c r="K2730" i="2" s="1"/>
  <c r="K2731" i="2" a="1"/>
  <c r="K2731" i="2" s="1"/>
  <c r="K2732" i="2" a="1"/>
  <c r="K2732" i="2" s="1"/>
  <c r="K2733" i="2" a="1"/>
  <c r="K2733" i="2" s="1"/>
  <c r="K2734" i="2" a="1"/>
  <c r="K2734" i="2" s="1"/>
  <c r="K2735" i="2" a="1"/>
  <c r="K2735" i="2" s="1"/>
  <c r="K2736" i="2" a="1"/>
  <c r="K2736" i="2" s="1"/>
  <c r="K2737" i="2" a="1"/>
  <c r="K2737" i="2" s="1"/>
  <c r="K2738" i="2" a="1"/>
  <c r="K2738" i="2" s="1"/>
  <c r="K2739" i="2" a="1"/>
  <c r="K2739" i="2" s="1"/>
  <c r="K2740" i="2" a="1"/>
  <c r="K2740" i="2" s="1"/>
  <c r="K2741" i="2" a="1"/>
  <c r="K2741" i="2" s="1"/>
  <c r="K2742" i="2" a="1"/>
  <c r="K2742" i="2" s="1"/>
  <c r="K2743" i="2" a="1"/>
  <c r="K2743" i="2" s="1"/>
  <c r="K2744" i="2" a="1"/>
  <c r="K2744" i="2" s="1"/>
  <c r="K2745" i="2" a="1"/>
  <c r="K2745" i="2" s="1"/>
  <c r="K2746" i="2" a="1"/>
  <c r="K2746" i="2" s="1"/>
  <c r="K2747" i="2" a="1"/>
  <c r="K2747" i="2" s="1"/>
  <c r="K2748" i="2" a="1"/>
  <c r="K2748" i="2" s="1"/>
  <c r="K2749" i="2" a="1"/>
  <c r="K2749" i="2" s="1"/>
  <c r="K2750" i="2" a="1"/>
  <c r="K2750" i="2" s="1"/>
  <c r="K2751" i="2" a="1"/>
  <c r="K2751" i="2" s="1"/>
  <c r="K2752" i="2" a="1"/>
  <c r="K2752" i="2" s="1"/>
  <c r="K2753" i="2" a="1"/>
  <c r="K2753" i="2" s="1"/>
  <c r="K2754" i="2" a="1"/>
  <c r="K2754" i="2" s="1"/>
  <c r="K2755" i="2" a="1"/>
  <c r="K2755" i="2" s="1"/>
  <c r="K2756" i="2" a="1"/>
  <c r="K2756" i="2" s="1"/>
  <c r="K2757" i="2" a="1"/>
  <c r="K2757" i="2" s="1"/>
  <c r="K2758" i="2" a="1"/>
  <c r="K2758" i="2" s="1"/>
  <c r="K2759" i="2" a="1"/>
  <c r="K2759" i="2" s="1"/>
  <c r="K2760" i="2" a="1"/>
  <c r="K2760" i="2" s="1"/>
  <c r="K2761" i="2" a="1"/>
  <c r="K2761" i="2" s="1"/>
  <c r="K2762" i="2" a="1"/>
  <c r="K2762" i="2" s="1"/>
  <c r="K2763" i="2" a="1"/>
  <c r="K2763" i="2" s="1"/>
  <c r="K2764" i="2" a="1"/>
  <c r="K2764" i="2" s="1"/>
  <c r="K2765" i="2" a="1"/>
  <c r="K2765" i="2" s="1"/>
  <c r="K2766" i="2" a="1"/>
  <c r="K2766" i="2" s="1"/>
  <c r="K2767" i="2" a="1"/>
  <c r="K2767" i="2" s="1"/>
  <c r="K2768" i="2" a="1"/>
  <c r="K2768" i="2" s="1"/>
  <c r="K2769" i="2" a="1"/>
  <c r="K2769" i="2" s="1"/>
  <c r="K2770" i="2" a="1"/>
  <c r="K2770" i="2" s="1"/>
  <c r="K2771" i="2" a="1"/>
  <c r="K2771" i="2" s="1"/>
  <c r="K2772" i="2" a="1"/>
  <c r="K2772" i="2" s="1"/>
  <c r="K2773" i="2" a="1"/>
  <c r="K2773" i="2" s="1"/>
  <c r="K2774" i="2" a="1"/>
  <c r="K2774" i="2" s="1"/>
  <c r="K2775" i="2" a="1"/>
  <c r="K2775" i="2" s="1"/>
  <c r="K2776" i="2" a="1"/>
  <c r="K2776" i="2" s="1"/>
  <c r="K2777" i="2" a="1"/>
  <c r="K2777" i="2" s="1"/>
  <c r="K2778" i="2" a="1"/>
  <c r="K2778" i="2" s="1"/>
  <c r="K2779" i="2" a="1"/>
  <c r="K2779" i="2" s="1"/>
  <c r="K2780" i="2" a="1"/>
  <c r="K2780" i="2" s="1"/>
  <c r="K2781" i="2" a="1"/>
  <c r="K2781" i="2" s="1"/>
  <c r="K2782" i="2" a="1"/>
  <c r="K2782" i="2" s="1"/>
  <c r="K2783" i="2" a="1"/>
  <c r="K2783" i="2" s="1"/>
  <c r="K2784" i="2" a="1"/>
  <c r="K2784" i="2" s="1"/>
  <c r="K2785" i="2" a="1"/>
  <c r="K2785" i="2" s="1"/>
  <c r="K2786" i="2" a="1"/>
  <c r="K2786" i="2" s="1"/>
  <c r="K2787" i="2" a="1"/>
  <c r="K2787" i="2" s="1"/>
  <c r="K2788" i="2" a="1"/>
  <c r="K2788" i="2" s="1"/>
  <c r="K2789" i="2" a="1"/>
  <c r="K2789" i="2" s="1"/>
  <c r="K2790" i="2" a="1"/>
  <c r="K2790" i="2" s="1"/>
  <c r="K2791" i="2" a="1"/>
  <c r="K2791" i="2" s="1"/>
  <c r="K2792" i="2" a="1"/>
  <c r="K2792" i="2" s="1"/>
  <c r="K2793" i="2" a="1"/>
  <c r="K2793" i="2" s="1"/>
  <c r="K2794" i="2" a="1"/>
  <c r="K2794" i="2" s="1"/>
  <c r="K2795" i="2" a="1"/>
  <c r="K2795" i="2" s="1"/>
  <c r="K2796" i="2" a="1"/>
  <c r="K2796" i="2" s="1"/>
  <c r="K2797" i="2" a="1"/>
  <c r="K2797" i="2" s="1"/>
  <c r="K2798" i="2" a="1"/>
  <c r="K2798" i="2" s="1"/>
  <c r="K2799" i="2" a="1"/>
  <c r="K2799" i="2" s="1"/>
  <c r="K2800" i="2" a="1"/>
  <c r="K2800" i="2" s="1"/>
  <c r="K2801" i="2" a="1"/>
  <c r="K2801" i="2" s="1"/>
  <c r="K2802" i="2" a="1"/>
  <c r="K2802" i="2" s="1"/>
  <c r="K2803" i="2" a="1"/>
  <c r="K2803" i="2" s="1"/>
  <c r="K2804" i="2" a="1"/>
  <c r="K2804" i="2" s="1"/>
  <c r="K2805" i="2" a="1"/>
  <c r="K2805" i="2" s="1"/>
  <c r="K2806" i="2" a="1"/>
  <c r="K2806" i="2" s="1"/>
  <c r="K2807" i="2" a="1"/>
  <c r="K2807" i="2" s="1"/>
  <c r="K2808" i="2" a="1"/>
  <c r="K2808" i="2" s="1"/>
  <c r="K2809" i="2" a="1"/>
  <c r="K2809" i="2" s="1"/>
  <c r="K2810" i="2" a="1"/>
  <c r="K2810" i="2" s="1"/>
  <c r="K2811" i="2" a="1"/>
  <c r="K2811" i="2" s="1"/>
  <c r="K2812" i="2" a="1"/>
  <c r="K2812" i="2" s="1"/>
  <c r="K2813" i="2" a="1"/>
  <c r="K2813" i="2" s="1"/>
  <c r="K2814" i="2" a="1"/>
  <c r="K2814" i="2" s="1"/>
  <c r="K2815" i="2" a="1"/>
  <c r="K2815" i="2" s="1"/>
  <c r="K2816" i="2" a="1"/>
  <c r="K2816" i="2" s="1"/>
  <c r="K2817" i="2" a="1"/>
  <c r="K2817" i="2" s="1"/>
  <c r="K2818" i="2" a="1"/>
  <c r="K2818" i="2" s="1"/>
  <c r="K2819" i="2" a="1"/>
  <c r="K2819" i="2" s="1"/>
  <c r="K2820" i="2" a="1"/>
  <c r="K2820" i="2" s="1"/>
  <c r="K2821" i="2" a="1"/>
  <c r="K2821" i="2" s="1"/>
  <c r="K2822" i="2" a="1"/>
  <c r="K2822" i="2" s="1"/>
  <c r="K2823" i="2" a="1"/>
  <c r="K2823" i="2" s="1"/>
  <c r="K2824" i="2" a="1"/>
  <c r="K2824" i="2" s="1"/>
  <c r="K2825" i="2" a="1"/>
  <c r="K2825" i="2" s="1"/>
  <c r="K2826" i="2" a="1"/>
  <c r="K2826" i="2" s="1"/>
  <c r="K2827" i="2" a="1"/>
  <c r="K2827" i="2" s="1"/>
  <c r="K2828" i="2" a="1"/>
  <c r="K2828" i="2" s="1"/>
  <c r="K2829" i="2" a="1"/>
  <c r="K2829" i="2" s="1"/>
  <c r="K2830" i="2" a="1"/>
  <c r="K2830" i="2" s="1"/>
  <c r="K2831" i="2" a="1"/>
  <c r="K2831" i="2" s="1"/>
  <c r="K2832" i="2" a="1"/>
  <c r="K2832" i="2" s="1"/>
  <c r="K2833" i="2" a="1"/>
  <c r="K2833" i="2" s="1"/>
  <c r="K2834" i="2" a="1"/>
  <c r="K2834" i="2" s="1"/>
  <c r="K2835" i="2" a="1"/>
  <c r="K2835" i="2" s="1"/>
  <c r="K2836" i="2" a="1"/>
  <c r="K2836" i="2" s="1"/>
  <c r="K2837" i="2" a="1"/>
  <c r="K2837" i="2" s="1"/>
  <c r="K2838" i="2" a="1"/>
  <c r="K2838" i="2" s="1"/>
  <c r="K2839" i="2" a="1"/>
  <c r="K2839" i="2" s="1"/>
  <c r="K2840" i="2" a="1"/>
  <c r="K2840" i="2" s="1"/>
  <c r="K2841" i="2" a="1"/>
  <c r="K2841" i="2" s="1"/>
  <c r="K2842" i="2" a="1"/>
  <c r="K2842" i="2" s="1"/>
  <c r="K2843" i="2" a="1"/>
  <c r="K2843" i="2" s="1"/>
  <c r="K2844" i="2" a="1"/>
  <c r="K2844" i="2" s="1"/>
  <c r="K2845" i="2" a="1"/>
  <c r="K2845" i="2" s="1"/>
  <c r="K2846" i="2" a="1"/>
  <c r="K2846" i="2" s="1"/>
  <c r="K2847" i="2" a="1"/>
  <c r="K2847" i="2" s="1"/>
  <c r="K2848" i="2" a="1"/>
  <c r="K2848" i="2" s="1"/>
  <c r="K2849" i="2" a="1"/>
  <c r="K2849" i="2" s="1"/>
  <c r="K2850" i="2" a="1"/>
  <c r="K2850" i="2" s="1"/>
  <c r="K2851" i="2" a="1"/>
  <c r="K2851" i="2" s="1"/>
  <c r="K2852" i="2" a="1"/>
  <c r="K2852" i="2" s="1"/>
  <c r="K2853" i="2" a="1"/>
  <c r="K2853" i="2" s="1"/>
  <c r="K2854" i="2" a="1"/>
  <c r="K2854" i="2" s="1"/>
  <c r="K2855" i="2" a="1"/>
  <c r="K2855" i="2" s="1"/>
  <c r="K2856" i="2" a="1"/>
  <c r="K2856" i="2" s="1"/>
  <c r="K2857" i="2" a="1"/>
  <c r="K2857" i="2" s="1"/>
  <c r="K2858" i="2" a="1"/>
  <c r="K2858" i="2" s="1"/>
  <c r="K2859" i="2" a="1"/>
  <c r="K2859" i="2" s="1"/>
  <c r="K2860" i="2" a="1"/>
  <c r="K2860" i="2" s="1"/>
  <c r="K2861" i="2" a="1"/>
  <c r="K2861" i="2" s="1"/>
  <c r="K2862" i="2" a="1"/>
  <c r="K2862" i="2" s="1"/>
  <c r="K2863" i="2" a="1"/>
  <c r="K2863" i="2" s="1"/>
  <c r="K2864" i="2" a="1"/>
  <c r="K2864" i="2" s="1"/>
  <c r="K2865" i="2" a="1"/>
  <c r="K2865" i="2" s="1"/>
  <c r="K2866" i="2" a="1"/>
  <c r="K2866" i="2" s="1"/>
  <c r="K2867" i="2" a="1"/>
  <c r="K2867" i="2" s="1"/>
  <c r="K2868" i="2" a="1"/>
  <c r="K2868" i="2" s="1"/>
  <c r="K2869" i="2" a="1"/>
  <c r="K2869" i="2" s="1"/>
  <c r="K2870" i="2" a="1"/>
  <c r="K2870" i="2" s="1"/>
  <c r="K2871" i="2" a="1"/>
  <c r="K2871" i="2" s="1"/>
  <c r="K2872" i="2" a="1"/>
  <c r="K2872" i="2" s="1"/>
  <c r="K2873" i="2" a="1"/>
  <c r="K2873" i="2" s="1"/>
  <c r="K2874" i="2" a="1"/>
  <c r="K2874" i="2" s="1"/>
  <c r="K2875" i="2" a="1"/>
  <c r="K2875" i="2" s="1"/>
  <c r="K2876" i="2" a="1"/>
  <c r="K2876" i="2" s="1"/>
  <c r="K2877" i="2" a="1"/>
  <c r="K2877" i="2" s="1"/>
  <c r="K2878" i="2" a="1"/>
  <c r="K2878" i="2" s="1"/>
  <c r="K2879" i="2" a="1"/>
  <c r="K2879" i="2" s="1"/>
  <c r="K2880" i="2" a="1"/>
  <c r="K2880" i="2" s="1"/>
  <c r="K2881" i="2" a="1"/>
  <c r="K2881" i="2" s="1"/>
  <c r="K2882" i="2" a="1"/>
  <c r="K2882" i="2" s="1"/>
  <c r="K2883" i="2" a="1"/>
  <c r="K2883" i="2" s="1"/>
  <c r="K2884" i="2" a="1"/>
  <c r="K2884" i="2" s="1"/>
  <c r="K2885" i="2" a="1"/>
  <c r="K2885" i="2" s="1"/>
  <c r="K2886" i="2" a="1"/>
  <c r="K2886" i="2" s="1"/>
  <c r="K2887" i="2" a="1"/>
  <c r="K2887" i="2" s="1"/>
  <c r="K2888" i="2" a="1"/>
  <c r="K2888" i="2" s="1"/>
  <c r="K2889" i="2" a="1"/>
  <c r="K2889" i="2" s="1"/>
  <c r="K2890" i="2" a="1"/>
  <c r="K2890" i="2" s="1"/>
  <c r="K2891" i="2" a="1"/>
  <c r="K2891" i="2" s="1"/>
  <c r="K2892" i="2" a="1"/>
  <c r="K2892" i="2" s="1"/>
  <c r="K2893" i="2" a="1"/>
  <c r="K2893" i="2" s="1"/>
  <c r="K2894" i="2" a="1"/>
  <c r="K2894" i="2" s="1"/>
  <c r="K2895" i="2" a="1"/>
  <c r="K2895" i="2" s="1"/>
  <c r="K2896" i="2" a="1"/>
  <c r="K2896" i="2" s="1"/>
  <c r="K2897" i="2" a="1"/>
  <c r="K2897" i="2" s="1"/>
  <c r="K2898" i="2" a="1"/>
  <c r="K2898" i="2" s="1"/>
  <c r="K2899" i="2" a="1"/>
  <c r="K2899" i="2" s="1"/>
  <c r="K2900" i="2" a="1"/>
  <c r="K2900" i="2" s="1"/>
  <c r="K2901" i="2" a="1"/>
  <c r="K2901" i="2" s="1"/>
  <c r="K2902" i="2" a="1"/>
  <c r="K2902" i="2" s="1"/>
  <c r="K2903" i="2" a="1"/>
  <c r="K2903" i="2" s="1"/>
  <c r="K2904" i="2" a="1"/>
  <c r="K2904" i="2" s="1"/>
  <c r="K2905" i="2" a="1"/>
  <c r="K2905" i="2" s="1"/>
  <c r="K2906" i="2" a="1"/>
  <c r="K2906" i="2" s="1"/>
  <c r="K2907" i="2" a="1"/>
  <c r="K2907" i="2" s="1"/>
  <c r="K2908" i="2" a="1"/>
  <c r="K2908" i="2" s="1"/>
  <c r="K2909" i="2" a="1"/>
  <c r="K2909" i="2" s="1"/>
  <c r="K2910" i="2" a="1"/>
  <c r="K2910" i="2" s="1"/>
  <c r="K2911" i="2" a="1"/>
  <c r="K2911" i="2" s="1"/>
  <c r="K2912" i="2" a="1"/>
  <c r="K2912" i="2" s="1"/>
  <c r="K2913" i="2" a="1"/>
  <c r="K2913" i="2" s="1"/>
  <c r="K2914" i="2" a="1"/>
  <c r="K2914" i="2" s="1"/>
  <c r="K2915" i="2" a="1"/>
  <c r="K2915" i="2" s="1"/>
  <c r="K2916" i="2" a="1"/>
  <c r="K2916" i="2" s="1"/>
  <c r="K2917" i="2" a="1"/>
  <c r="K2917" i="2" s="1"/>
  <c r="K2918" i="2" a="1"/>
  <c r="K2918" i="2" s="1"/>
  <c r="K2919" i="2" a="1"/>
  <c r="K2919" i="2" s="1"/>
  <c r="K2920" i="2" a="1"/>
  <c r="K2920" i="2" s="1"/>
  <c r="K2921" i="2" a="1"/>
  <c r="K2921" i="2" s="1"/>
  <c r="K2922" i="2" a="1"/>
  <c r="K2922" i="2" s="1"/>
  <c r="K2923" i="2" a="1"/>
  <c r="K2923" i="2" s="1"/>
  <c r="K2924" i="2" a="1"/>
  <c r="K2924" i="2" s="1"/>
  <c r="K2925" i="2" a="1"/>
  <c r="K2925" i="2" s="1"/>
  <c r="K2926" i="2" a="1"/>
  <c r="K2926" i="2" s="1"/>
  <c r="K2927" i="2" a="1"/>
  <c r="K2927" i="2" s="1"/>
  <c r="K2928" i="2" a="1"/>
  <c r="K2928" i="2" s="1"/>
  <c r="K2929" i="2" a="1"/>
  <c r="K2929" i="2" s="1"/>
  <c r="K2930" i="2" a="1"/>
  <c r="K2930" i="2" s="1"/>
  <c r="K2931" i="2" a="1"/>
  <c r="K2931" i="2" s="1"/>
  <c r="K2932" i="2" a="1"/>
  <c r="K2932" i="2" s="1"/>
  <c r="K2933" i="2" a="1"/>
  <c r="K2933" i="2" s="1"/>
  <c r="K2934" i="2" a="1"/>
  <c r="K2934" i="2" s="1"/>
  <c r="K2935" i="2" a="1"/>
  <c r="K2935" i="2" s="1"/>
  <c r="K2936" i="2" a="1"/>
  <c r="K2936" i="2" s="1"/>
  <c r="K2937" i="2" a="1"/>
  <c r="K2937" i="2" s="1"/>
  <c r="K2938" i="2" a="1"/>
  <c r="K2938" i="2" s="1"/>
  <c r="K2939" i="2" a="1"/>
  <c r="K2939" i="2" s="1"/>
  <c r="K2940" i="2" a="1"/>
  <c r="K2940" i="2" s="1"/>
  <c r="K2941" i="2" a="1"/>
  <c r="K2941" i="2" s="1"/>
  <c r="K2942" i="2" a="1"/>
  <c r="K2942" i="2" s="1"/>
  <c r="K2943" i="2" a="1"/>
  <c r="K2943" i="2" s="1"/>
  <c r="K2944" i="2" a="1"/>
  <c r="K2944" i="2" s="1"/>
  <c r="K2945" i="2" a="1"/>
  <c r="K2945" i="2" s="1"/>
  <c r="K2946" i="2" a="1"/>
  <c r="K2946" i="2" s="1"/>
  <c r="K2947" i="2" a="1"/>
  <c r="K2947" i="2" s="1"/>
  <c r="K2948" i="2" a="1"/>
  <c r="K2948" i="2" s="1"/>
  <c r="K2949" i="2" a="1"/>
  <c r="K2949" i="2" s="1"/>
  <c r="K2950" i="2" a="1"/>
  <c r="K2950" i="2" s="1"/>
  <c r="K2951" i="2" a="1"/>
  <c r="K2951" i="2" s="1"/>
  <c r="K2952" i="2" a="1"/>
  <c r="K2952" i="2" s="1"/>
  <c r="K2953" i="2" a="1"/>
  <c r="K2953" i="2" s="1"/>
  <c r="K2954" i="2" a="1"/>
  <c r="K2954" i="2" s="1"/>
  <c r="K2955" i="2" a="1"/>
  <c r="K2955" i="2" s="1"/>
  <c r="K2956" i="2" a="1"/>
  <c r="K2956" i="2" s="1"/>
  <c r="K2957" i="2" a="1"/>
  <c r="K2957" i="2" s="1"/>
  <c r="K2958" i="2" a="1"/>
  <c r="K2958" i="2" s="1"/>
  <c r="K2959" i="2" a="1"/>
  <c r="K2959" i="2" s="1"/>
  <c r="K2960" i="2" a="1"/>
  <c r="K2960" i="2" s="1"/>
  <c r="K2961" i="2" a="1"/>
  <c r="K2961" i="2" s="1"/>
  <c r="K2962" i="2" a="1"/>
  <c r="K2962" i="2" s="1"/>
  <c r="K2963" i="2" a="1"/>
  <c r="K2963" i="2" s="1"/>
  <c r="K2964" i="2" a="1"/>
  <c r="K2964" i="2" s="1"/>
  <c r="K2965" i="2" a="1"/>
  <c r="K2965" i="2" s="1"/>
  <c r="K2966" i="2" a="1"/>
  <c r="K2966" i="2" s="1"/>
  <c r="K2967" i="2" a="1"/>
  <c r="K2967" i="2" s="1"/>
  <c r="K2968" i="2" a="1"/>
  <c r="K2968" i="2" s="1"/>
  <c r="K2969" i="2" a="1"/>
  <c r="K2969" i="2" s="1"/>
  <c r="K2970" i="2" a="1"/>
  <c r="K2970" i="2" s="1"/>
  <c r="K2971" i="2" a="1"/>
  <c r="K2971" i="2" s="1"/>
  <c r="K2972" i="2" a="1"/>
  <c r="K2972" i="2" s="1"/>
  <c r="K2973" i="2" a="1"/>
  <c r="K2973" i="2" s="1"/>
  <c r="K2974" i="2" a="1"/>
  <c r="K2974" i="2" s="1"/>
  <c r="K2975" i="2" a="1"/>
  <c r="K2975" i="2" s="1"/>
  <c r="K2976" i="2" a="1"/>
  <c r="K2976" i="2" s="1"/>
  <c r="K2977" i="2" a="1"/>
  <c r="K2977" i="2" s="1"/>
  <c r="K2978" i="2" a="1"/>
  <c r="K2978" i="2" s="1"/>
  <c r="K2979" i="2" a="1"/>
  <c r="K2979" i="2" s="1"/>
  <c r="K2980" i="2" a="1"/>
  <c r="K2980" i="2" s="1"/>
  <c r="K2981" i="2" a="1"/>
  <c r="K2981" i="2" s="1"/>
  <c r="K2982" i="2" a="1"/>
  <c r="K2982" i="2" s="1"/>
  <c r="K2983" i="2" a="1"/>
  <c r="K2983" i="2" s="1"/>
  <c r="K2984" i="2" a="1"/>
  <c r="K2984" i="2" s="1"/>
  <c r="K2985" i="2" a="1"/>
  <c r="K2985" i="2" s="1"/>
  <c r="K2986" i="2" a="1"/>
  <c r="K2986" i="2" s="1"/>
  <c r="K2987" i="2" a="1"/>
  <c r="K2987" i="2" s="1"/>
  <c r="K2988" i="2" a="1"/>
  <c r="K2988" i="2" s="1"/>
  <c r="K2989" i="2" a="1"/>
  <c r="K2989" i="2" s="1"/>
  <c r="K2990" i="2" a="1"/>
  <c r="K2990" i="2" s="1"/>
  <c r="K2991" i="2" a="1"/>
  <c r="K2991" i="2" s="1"/>
  <c r="K2992" i="2" a="1"/>
  <c r="K2992" i="2" s="1"/>
  <c r="K2993" i="2" a="1"/>
  <c r="K2993" i="2" s="1"/>
  <c r="K2994" i="2" a="1"/>
  <c r="K2994" i="2" s="1"/>
  <c r="K2995" i="2" a="1"/>
  <c r="K2995" i="2" s="1"/>
  <c r="K2996" i="2" a="1"/>
  <c r="K2996" i="2" s="1"/>
  <c r="K2997" i="2" a="1"/>
  <c r="K2997" i="2" s="1"/>
  <c r="K2998" i="2" a="1"/>
  <c r="K2998" i="2" s="1"/>
  <c r="K2999" i="2" a="1"/>
  <c r="K2999" i="2" s="1"/>
  <c r="K3000" i="2" a="1"/>
  <c r="K3000" i="2" s="1"/>
  <c r="K3001" i="2" a="1"/>
  <c r="K3001" i="2" s="1"/>
  <c r="K3002" i="2" a="1"/>
  <c r="K3002" i="2" s="1"/>
  <c r="K3003" i="2" a="1"/>
  <c r="K3003" i="2" s="1"/>
  <c r="K3004" i="2" a="1"/>
  <c r="K3004" i="2" s="1"/>
  <c r="K3005" i="2" a="1"/>
  <c r="K3005" i="2" s="1"/>
  <c r="K3006" i="2" a="1"/>
  <c r="K3006" i="2" s="1"/>
  <c r="K3007" i="2" a="1"/>
  <c r="K3007" i="2" s="1"/>
  <c r="K3008" i="2" a="1"/>
  <c r="K3008" i="2" s="1"/>
  <c r="K3009" i="2" a="1"/>
  <c r="K3009" i="2" s="1"/>
  <c r="K3010" i="2" a="1"/>
  <c r="K3010" i="2" s="1"/>
  <c r="K3011" i="2" a="1"/>
  <c r="K3011" i="2" s="1"/>
  <c r="K3012" i="2" a="1"/>
  <c r="K3012" i="2" s="1"/>
  <c r="K3013" i="2" a="1"/>
  <c r="K3013" i="2" s="1"/>
  <c r="K3014" i="2" a="1"/>
  <c r="K3014" i="2" s="1"/>
  <c r="K3015" i="2" a="1"/>
  <c r="K3015" i="2" s="1"/>
  <c r="K3016" i="2" a="1"/>
  <c r="K3016" i="2" s="1"/>
  <c r="K3017" i="2" a="1"/>
  <c r="K3017" i="2" s="1"/>
  <c r="K3018" i="2" a="1"/>
  <c r="K3018" i="2" s="1"/>
  <c r="J97" i="2" a="1"/>
  <c r="J97" i="2" s="1"/>
  <c r="J98" i="2" a="1"/>
  <c r="J98" i="2" s="1"/>
  <c r="J99" i="2" a="1"/>
  <c r="J99" i="2" s="1"/>
  <c r="J100" i="2" a="1"/>
  <c r="J100" i="2" s="1"/>
  <c r="J101" i="2" a="1"/>
  <c r="J101" i="2" s="1"/>
  <c r="J102" i="2" a="1"/>
  <c r="J102" i="2" s="1"/>
  <c r="J103" i="2" a="1"/>
  <c r="J103" i="2" s="1"/>
  <c r="J104" i="2" a="1"/>
  <c r="J104" i="2" s="1"/>
  <c r="J105" i="2" a="1"/>
  <c r="J105" i="2" s="1"/>
  <c r="J106" i="2" a="1"/>
  <c r="J106" i="2" s="1"/>
  <c r="J107" i="2" a="1"/>
  <c r="J107" i="2" s="1"/>
  <c r="J108" i="2" a="1"/>
  <c r="J108" i="2" s="1"/>
  <c r="J109" i="2" a="1"/>
  <c r="J109" i="2" s="1"/>
  <c r="J110" i="2" a="1"/>
  <c r="J110" i="2" s="1"/>
  <c r="J111" i="2" a="1"/>
  <c r="J111" i="2" s="1"/>
  <c r="J112" i="2" a="1"/>
  <c r="J112" i="2" s="1"/>
  <c r="J113" i="2" a="1"/>
  <c r="J113" i="2" s="1"/>
  <c r="J114" i="2" a="1"/>
  <c r="J114" i="2" s="1"/>
  <c r="J115" i="2" a="1"/>
  <c r="J115" i="2" s="1"/>
  <c r="J116" i="2" a="1"/>
  <c r="J116" i="2" s="1"/>
  <c r="J117" i="2" a="1"/>
  <c r="J117" i="2" s="1"/>
  <c r="J118" i="2" a="1"/>
  <c r="J118" i="2" s="1"/>
  <c r="J119" i="2" a="1"/>
  <c r="J119" i="2" s="1"/>
  <c r="J120" i="2" a="1"/>
  <c r="J120" i="2" s="1"/>
  <c r="J121" i="2" a="1"/>
  <c r="J121" i="2" s="1"/>
  <c r="J122" i="2" a="1"/>
  <c r="J122" i="2" s="1"/>
  <c r="J123" i="2" a="1"/>
  <c r="J123" i="2" s="1"/>
  <c r="J124" i="2" a="1"/>
  <c r="J124" i="2" s="1"/>
  <c r="J125" i="2" a="1"/>
  <c r="J125" i="2" s="1"/>
  <c r="J126" i="2" a="1"/>
  <c r="J126" i="2" s="1"/>
  <c r="J127" i="2" a="1"/>
  <c r="J127" i="2" s="1"/>
  <c r="J128" i="2" a="1"/>
  <c r="J128" i="2" s="1"/>
  <c r="J129" i="2" a="1"/>
  <c r="J129" i="2" s="1"/>
  <c r="J130" i="2" a="1"/>
  <c r="J130" i="2" s="1"/>
  <c r="J131" i="2" a="1"/>
  <c r="J131" i="2" s="1"/>
  <c r="J132" i="2" a="1"/>
  <c r="J132" i="2" s="1"/>
  <c r="J133" i="2" a="1"/>
  <c r="J133" i="2" s="1"/>
  <c r="J134" i="2" a="1"/>
  <c r="J134" i="2" s="1"/>
  <c r="J135" i="2" a="1"/>
  <c r="J135" i="2" s="1"/>
  <c r="J136" i="2" a="1"/>
  <c r="J136" i="2" s="1"/>
  <c r="J137" i="2" a="1"/>
  <c r="J137" i="2" s="1"/>
  <c r="J138" i="2" a="1"/>
  <c r="J138" i="2" s="1"/>
  <c r="J139" i="2" a="1"/>
  <c r="J139" i="2" s="1"/>
  <c r="J140" i="2" a="1"/>
  <c r="J140" i="2" s="1"/>
  <c r="J141" i="2" a="1"/>
  <c r="J141" i="2" s="1"/>
  <c r="J142" i="2" a="1"/>
  <c r="J142" i="2" s="1"/>
  <c r="J143" i="2" a="1"/>
  <c r="J143" i="2" s="1"/>
  <c r="J144" i="2" a="1"/>
  <c r="J144" i="2" s="1"/>
  <c r="J145" i="2" a="1"/>
  <c r="J145" i="2" s="1"/>
  <c r="J146" i="2" a="1"/>
  <c r="J146" i="2" s="1"/>
  <c r="J147" i="2" a="1"/>
  <c r="J147" i="2" s="1"/>
  <c r="J148" i="2" a="1"/>
  <c r="J148" i="2" s="1"/>
  <c r="J149" i="2" a="1"/>
  <c r="J149" i="2" s="1"/>
  <c r="J150" i="2" a="1"/>
  <c r="J150" i="2" s="1"/>
  <c r="J151" i="2" a="1"/>
  <c r="J151" i="2" s="1"/>
  <c r="J152" i="2" a="1"/>
  <c r="J152" i="2" s="1"/>
  <c r="J153" i="2" a="1"/>
  <c r="J153" i="2" s="1"/>
  <c r="J154" i="2" a="1"/>
  <c r="J154" i="2" s="1"/>
  <c r="J155" i="2" a="1"/>
  <c r="J155" i="2" s="1"/>
  <c r="J156" i="2" a="1"/>
  <c r="J156" i="2" s="1"/>
  <c r="J157" i="2" a="1"/>
  <c r="J157" i="2" s="1"/>
  <c r="J158" i="2" a="1"/>
  <c r="J158" i="2" s="1"/>
  <c r="J159" i="2" a="1"/>
  <c r="J159" i="2" s="1"/>
  <c r="J160" i="2" a="1"/>
  <c r="J160" i="2" s="1"/>
  <c r="J161" i="2" a="1"/>
  <c r="J161" i="2" s="1"/>
  <c r="J162" i="2" a="1"/>
  <c r="J162" i="2" s="1"/>
  <c r="J163" i="2" a="1"/>
  <c r="J163" i="2" s="1"/>
  <c r="J164" i="2" a="1"/>
  <c r="J164" i="2" s="1"/>
  <c r="J165" i="2" a="1"/>
  <c r="J165" i="2" s="1"/>
  <c r="J166" i="2" a="1"/>
  <c r="J166" i="2" s="1"/>
  <c r="J167" i="2" a="1"/>
  <c r="J167" i="2" s="1"/>
  <c r="J168" i="2" a="1"/>
  <c r="J168" i="2" s="1"/>
  <c r="J169" i="2" a="1"/>
  <c r="J169" i="2" s="1"/>
  <c r="J170" i="2" a="1"/>
  <c r="J170" i="2" s="1"/>
  <c r="J171" i="2" a="1"/>
  <c r="J171" i="2" s="1"/>
  <c r="J172" i="2" a="1"/>
  <c r="J172" i="2" s="1"/>
  <c r="J173" i="2" a="1"/>
  <c r="J173" i="2" s="1"/>
  <c r="J174" i="2" a="1"/>
  <c r="J174" i="2" s="1"/>
  <c r="J175" i="2" a="1"/>
  <c r="J175" i="2" s="1"/>
  <c r="J176" i="2" a="1"/>
  <c r="J176" i="2" s="1"/>
  <c r="J177" i="2" a="1"/>
  <c r="J177" i="2" s="1"/>
  <c r="J178" i="2" a="1"/>
  <c r="J178" i="2" s="1"/>
  <c r="J179" i="2" a="1"/>
  <c r="J179" i="2" s="1"/>
  <c r="J180" i="2" a="1"/>
  <c r="J180" i="2" s="1"/>
  <c r="J181" i="2" a="1"/>
  <c r="J181" i="2" s="1"/>
  <c r="J182" i="2" a="1"/>
  <c r="J182" i="2" s="1"/>
  <c r="J183" i="2" a="1"/>
  <c r="J183" i="2" s="1"/>
  <c r="J184" i="2" a="1"/>
  <c r="J184" i="2" s="1"/>
  <c r="J185" i="2" a="1"/>
  <c r="J185" i="2" s="1"/>
  <c r="J186" i="2" a="1"/>
  <c r="J186" i="2" s="1"/>
  <c r="J187" i="2" a="1"/>
  <c r="J187" i="2" s="1"/>
  <c r="J188" i="2" a="1"/>
  <c r="J188" i="2" s="1"/>
  <c r="J189" i="2" a="1"/>
  <c r="J189" i="2" s="1"/>
  <c r="J190" i="2" a="1"/>
  <c r="J190" i="2" s="1"/>
  <c r="J191" i="2" a="1"/>
  <c r="J191" i="2" s="1"/>
  <c r="J192" i="2" a="1"/>
  <c r="J192" i="2" s="1"/>
  <c r="J193" i="2" a="1"/>
  <c r="J193" i="2" s="1"/>
  <c r="J194" i="2" a="1"/>
  <c r="J194" i="2" s="1"/>
  <c r="J195" i="2" a="1"/>
  <c r="J195" i="2" s="1"/>
  <c r="J196" i="2" a="1"/>
  <c r="J196" i="2" s="1"/>
  <c r="J197" i="2" a="1"/>
  <c r="J197" i="2" s="1"/>
  <c r="J198" i="2" a="1"/>
  <c r="J198" i="2" s="1"/>
  <c r="J199" i="2" a="1"/>
  <c r="J199" i="2" s="1"/>
  <c r="J200" i="2" a="1"/>
  <c r="J200" i="2" s="1"/>
  <c r="J201" i="2" a="1"/>
  <c r="J201" i="2" s="1"/>
  <c r="J202" i="2" a="1"/>
  <c r="J202" i="2" s="1"/>
  <c r="J203" i="2" a="1"/>
  <c r="J203" i="2" s="1"/>
  <c r="J204" i="2" a="1"/>
  <c r="J204" i="2" s="1"/>
  <c r="J205" i="2" a="1"/>
  <c r="J205" i="2" s="1"/>
  <c r="J206" i="2" a="1"/>
  <c r="J206" i="2" s="1"/>
  <c r="J207" i="2" a="1"/>
  <c r="J207" i="2" s="1"/>
  <c r="J208" i="2" a="1"/>
  <c r="J208" i="2" s="1"/>
  <c r="J209" i="2" a="1"/>
  <c r="J209" i="2" s="1"/>
  <c r="J210" i="2" a="1"/>
  <c r="J210" i="2" s="1"/>
  <c r="J211" i="2" a="1"/>
  <c r="J211" i="2" s="1"/>
  <c r="J212" i="2" a="1"/>
  <c r="J212" i="2" s="1"/>
  <c r="J213" i="2" a="1"/>
  <c r="J213" i="2" s="1"/>
  <c r="J214" i="2" a="1"/>
  <c r="J214" i="2" s="1"/>
  <c r="J215" i="2" a="1"/>
  <c r="J215" i="2" s="1"/>
  <c r="J216" i="2" a="1"/>
  <c r="J216" i="2" s="1"/>
  <c r="J217" i="2" a="1"/>
  <c r="J217" i="2" s="1"/>
  <c r="J218" i="2" a="1"/>
  <c r="J218" i="2" s="1"/>
  <c r="J219" i="2" a="1"/>
  <c r="J219" i="2" s="1"/>
  <c r="J220" i="2" a="1"/>
  <c r="J220" i="2" s="1"/>
  <c r="J221" i="2" a="1"/>
  <c r="J221" i="2" s="1"/>
  <c r="J222" i="2" a="1"/>
  <c r="J222" i="2" s="1"/>
  <c r="J223" i="2" a="1"/>
  <c r="J223" i="2" s="1"/>
  <c r="J224" i="2" a="1"/>
  <c r="J224" i="2" s="1"/>
  <c r="J225" i="2" a="1"/>
  <c r="J225" i="2" s="1"/>
  <c r="J226" i="2" a="1"/>
  <c r="J226" i="2" s="1"/>
  <c r="J227" i="2" a="1"/>
  <c r="J227" i="2" s="1"/>
  <c r="J228" i="2" a="1"/>
  <c r="J228" i="2" s="1"/>
  <c r="J229" i="2" a="1"/>
  <c r="J229" i="2" s="1"/>
  <c r="J230" i="2" a="1"/>
  <c r="J230" i="2" s="1"/>
  <c r="J231" i="2" a="1"/>
  <c r="J231" i="2" s="1"/>
  <c r="J232" i="2" a="1"/>
  <c r="J232" i="2" s="1"/>
  <c r="J233" i="2" a="1"/>
  <c r="J233" i="2" s="1"/>
  <c r="J234" i="2" a="1"/>
  <c r="J234" i="2" s="1"/>
  <c r="J235" i="2" a="1"/>
  <c r="J235" i="2" s="1"/>
  <c r="J236" i="2" a="1"/>
  <c r="J236" i="2" s="1"/>
  <c r="J237" i="2" a="1"/>
  <c r="J237" i="2" s="1"/>
  <c r="J238" i="2" a="1"/>
  <c r="J238" i="2" s="1"/>
  <c r="J239" i="2" a="1"/>
  <c r="J239" i="2" s="1"/>
  <c r="J240" i="2" a="1"/>
  <c r="J240" i="2" s="1"/>
  <c r="J241" i="2" a="1"/>
  <c r="J241" i="2" s="1"/>
  <c r="J242" i="2" a="1"/>
  <c r="J242" i="2" s="1"/>
  <c r="J243" i="2" a="1"/>
  <c r="J243" i="2" s="1"/>
  <c r="J244" i="2" a="1"/>
  <c r="J244" i="2" s="1"/>
  <c r="J245" i="2" a="1"/>
  <c r="J245" i="2" s="1"/>
  <c r="J246" i="2" a="1"/>
  <c r="J246" i="2" s="1"/>
  <c r="J247" i="2" a="1"/>
  <c r="J247" i="2" s="1"/>
  <c r="J248" i="2" a="1"/>
  <c r="J248" i="2" s="1"/>
  <c r="J249" i="2" a="1"/>
  <c r="J249" i="2" s="1"/>
  <c r="J250" i="2" a="1"/>
  <c r="J250" i="2" s="1"/>
  <c r="J251" i="2" a="1"/>
  <c r="J251" i="2" s="1"/>
  <c r="J252" i="2" a="1"/>
  <c r="J252" i="2" s="1"/>
  <c r="J253" i="2" a="1"/>
  <c r="J253" i="2" s="1"/>
  <c r="J254" i="2" a="1"/>
  <c r="J254" i="2" s="1"/>
  <c r="J255" i="2" a="1"/>
  <c r="J255" i="2" s="1"/>
  <c r="J256" i="2" a="1"/>
  <c r="J256" i="2" s="1"/>
  <c r="J257" i="2" a="1"/>
  <c r="J257" i="2" s="1"/>
  <c r="J258" i="2" a="1"/>
  <c r="J258" i="2" s="1"/>
  <c r="J259" i="2" a="1"/>
  <c r="J259" i="2" s="1"/>
  <c r="J260" i="2" a="1"/>
  <c r="J260" i="2" s="1"/>
  <c r="J261" i="2" a="1"/>
  <c r="J261" i="2" s="1"/>
  <c r="J262" i="2" a="1"/>
  <c r="J262" i="2" s="1"/>
  <c r="J263" i="2" a="1"/>
  <c r="J263" i="2" s="1"/>
  <c r="J264" i="2" a="1"/>
  <c r="J264" i="2" s="1"/>
  <c r="J265" i="2" a="1"/>
  <c r="J265" i="2" s="1"/>
  <c r="J266" i="2" a="1"/>
  <c r="J266" i="2" s="1"/>
  <c r="J267" i="2" a="1"/>
  <c r="J267" i="2" s="1"/>
  <c r="J268" i="2" a="1"/>
  <c r="J268" i="2" s="1"/>
  <c r="J269" i="2" a="1"/>
  <c r="J269" i="2" s="1"/>
  <c r="J270" i="2" a="1"/>
  <c r="J270" i="2" s="1"/>
  <c r="J271" i="2" a="1"/>
  <c r="J271" i="2" s="1"/>
  <c r="J272" i="2" a="1"/>
  <c r="J272" i="2" s="1"/>
  <c r="J273" i="2" a="1"/>
  <c r="J273" i="2" s="1"/>
  <c r="J274" i="2" a="1"/>
  <c r="J274" i="2" s="1"/>
  <c r="J275" i="2" a="1"/>
  <c r="J275" i="2" s="1"/>
  <c r="J276" i="2" a="1"/>
  <c r="J276" i="2" s="1"/>
  <c r="J277" i="2" a="1"/>
  <c r="J277" i="2" s="1"/>
  <c r="J278" i="2" a="1"/>
  <c r="J278" i="2" s="1"/>
  <c r="J279" i="2" a="1"/>
  <c r="J279" i="2" s="1"/>
  <c r="J280" i="2" a="1"/>
  <c r="J280" i="2" s="1"/>
  <c r="J281" i="2" a="1"/>
  <c r="J281" i="2" s="1"/>
  <c r="J282" i="2" a="1"/>
  <c r="J282" i="2" s="1"/>
  <c r="J283" i="2" a="1"/>
  <c r="J283" i="2" s="1"/>
  <c r="J284" i="2" a="1"/>
  <c r="J284" i="2" s="1"/>
  <c r="J285" i="2" a="1"/>
  <c r="J285" i="2" s="1"/>
  <c r="J286" i="2" a="1"/>
  <c r="J286" i="2" s="1"/>
  <c r="J287" i="2" a="1"/>
  <c r="J287" i="2" s="1"/>
  <c r="J288" i="2" a="1"/>
  <c r="J288" i="2" s="1"/>
  <c r="J289" i="2" a="1"/>
  <c r="J289" i="2" s="1"/>
  <c r="J290" i="2" a="1"/>
  <c r="J290" i="2" s="1"/>
  <c r="J291" i="2" a="1"/>
  <c r="J291" i="2" s="1"/>
  <c r="J292" i="2" a="1"/>
  <c r="J292" i="2" s="1"/>
  <c r="J293" i="2" a="1"/>
  <c r="J293" i="2" s="1"/>
  <c r="J294" i="2" a="1"/>
  <c r="J294" i="2" s="1"/>
  <c r="J295" i="2" a="1"/>
  <c r="J295" i="2" s="1"/>
  <c r="J296" i="2" a="1"/>
  <c r="J296" i="2" s="1"/>
  <c r="J297" i="2" a="1"/>
  <c r="J297" i="2" s="1"/>
  <c r="J298" i="2" a="1"/>
  <c r="J298" i="2" s="1"/>
  <c r="J299" i="2" a="1"/>
  <c r="J299" i="2" s="1"/>
  <c r="J300" i="2" a="1"/>
  <c r="J300" i="2" s="1"/>
  <c r="J301" i="2" a="1"/>
  <c r="J301" i="2" s="1"/>
  <c r="J302" i="2" a="1"/>
  <c r="J302" i="2" s="1"/>
  <c r="J303" i="2" a="1"/>
  <c r="J303" i="2" s="1"/>
  <c r="J304" i="2" a="1"/>
  <c r="J304" i="2" s="1"/>
  <c r="J305" i="2" a="1"/>
  <c r="J305" i="2" s="1"/>
  <c r="J306" i="2" a="1"/>
  <c r="J306" i="2" s="1"/>
  <c r="J307" i="2" a="1"/>
  <c r="J307" i="2" s="1"/>
  <c r="J308" i="2" a="1"/>
  <c r="J308" i="2" s="1"/>
  <c r="J309" i="2" a="1"/>
  <c r="J309" i="2" s="1"/>
  <c r="J310" i="2" a="1"/>
  <c r="J310" i="2" s="1"/>
  <c r="J311" i="2" a="1"/>
  <c r="J311" i="2" s="1"/>
  <c r="J312" i="2" a="1"/>
  <c r="J312" i="2" s="1"/>
  <c r="J313" i="2" a="1"/>
  <c r="J313" i="2" s="1"/>
  <c r="J314" i="2" a="1"/>
  <c r="J314" i="2" s="1"/>
  <c r="J315" i="2" a="1"/>
  <c r="J315" i="2" s="1"/>
  <c r="J316" i="2" a="1"/>
  <c r="J316" i="2" s="1"/>
  <c r="J317" i="2" a="1"/>
  <c r="J317" i="2" s="1"/>
  <c r="J318" i="2" a="1"/>
  <c r="J318" i="2" s="1"/>
  <c r="J319" i="2" a="1"/>
  <c r="J319" i="2" s="1"/>
  <c r="J320" i="2" a="1"/>
  <c r="J320" i="2" s="1"/>
  <c r="J321" i="2" a="1"/>
  <c r="J321" i="2" s="1"/>
  <c r="J322" i="2" a="1"/>
  <c r="J322" i="2" s="1"/>
  <c r="J323" i="2" a="1"/>
  <c r="J323" i="2" s="1"/>
  <c r="J324" i="2" a="1"/>
  <c r="J324" i="2" s="1"/>
  <c r="J325" i="2" a="1"/>
  <c r="J325" i="2" s="1"/>
  <c r="J326" i="2" a="1"/>
  <c r="J326" i="2" s="1"/>
  <c r="J327" i="2" a="1"/>
  <c r="J327" i="2" s="1"/>
  <c r="J328" i="2" a="1"/>
  <c r="J328" i="2" s="1"/>
  <c r="J329" i="2" a="1"/>
  <c r="J329" i="2" s="1"/>
  <c r="J330" i="2" a="1"/>
  <c r="J330" i="2" s="1"/>
  <c r="J331" i="2" a="1"/>
  <c r="J331" i="2" s="1"/>
  <c r="J332" i="2" a="1"/>
  <c r="J332" i="2" s="1"/>
  <c r="J333" i="2" a="1"/>
  <c r="J333" i="2" s="1"/>
  <c r="J334" i="2" a="1"/>
  <c r="J334" i="2" s="1"/>
  <c r="J335" i="2" a="1"/>
  <c r="J335" i="2" s="1"/>
  <c r="J336" i="2" a="1"/>
  <c r="J336" i="2" s="1"/>
  <c r="J337" i="2" a="1"/>
  <c r="J337" i="2" s="1"/>
  <c r="J338" i="2" a="1"/>
  <c r="J338" i="2" s="1"/>
  <c r="J339" i="2" a="1"/>
  <c r="J339" i="2" s="1"/>
  <c r="J340" i="2" a="1"/>
  <c r="J340" i="2" s="1"/>
  <c r="J341" i="2" a="1"/>
  <c r="J341" i="2" s="1"/>
  <c r="J342" i="2" a="1"/>
  <c r="J342" i="2" s="1"/>
  <c r="J343" i="2" a="1"/>
  <c r="J343" i="2" s="1"/>
  <c r="J344" i="2" a="1"/>
  <c r="J344" i="2" s="1"/>
  <c r="J345" i="2" a="1"/>
  <c r="J345" i="2" s="1"/>
  <c r="J346" i="2" a="1"/>
  <c r="J346" i="2" s="1"/>
  <c r="J347" i="2" a="1"/>
  <c r="J347" i="2" s="1"/>
  <c r="J348" i="2" a="1"/>
  <c r="J348" i="2" s="1"/>
  <c r="J349" i="2" a="1"/>
  <c r="J349" i="2" s="1"/>
  <c r="J350" i="2" a="1"/>
  <c r="J350" i="2" s="1"/>
  <c r="J351" i="2" a="1"/>
  <c r="J351" i="2" s="1"/>
  <c r="J352" i="2" a="1"/>
  <c r="J352" i="2" s="1"/>
  <c r="J353" i="2" a="1"/>
  <c r="J353" i="2" s="1"/>
  <c r="J354" i="2" a="1"/>
  <c r="J354" i="2" s="1"/>
  <c r="J355" i="2" a="1"/>
  <c r="J355" i="2" s="1"/>
  <c r="J356" i="2" a="1"/>
  <c r="J356" i="2" s="1"/>
  <c r="J357" i="2" a="1"/>
  <c r="J357" i="2" s="1"/>
  <c r="J358" i="2" a="1"/>
  <c r="J358" i="2" s="1"/>
  <c r="J359" i="2" a="1"/>
  <c r="J359" i="2" s="1"/>
  <c r="J360" i="2" a="1"/>
  <c r="J360" i="2" s="1"/>
  <c r="J361" i="2" a="1"/>
  <c r="J361" i="2" s="1"/>
  <c r="J362" i="2" a="1"/>
  <c r="J362" i="2" s="1"/>
  <c r="J363" i="2" a="1"/>
  <c r="J363" i="2" s="1"/>
  <c r="J364" i="2" a="1"/>
  <c r="J364" i="2" s="1"/>
  <c r="J365" i="2" a="1"/>
  <c r="J365" i="2" s="1"/>
  <c r="J366" i="2" a="1"/>
  <c r="J366" i="2" s="1"/>
  <c r="J367" i="2" a="1"/>
  <c r="J367" i="2" s="1"/>
  <c r="J368" i="2" a="1"/>
  <c r="J368" i="2" s="1"/>
  <c r="J369" i="2" a="1"/>
  <c r="J369" i="2" s="1"/>
  <c r="J370" i="2" a="1"/>
  <c r="J370" i="2" s="1"/>
  <c r="J371" i="2" a="1"/>
  <c r="J371" i="2" s="1"/>
  <c r="J372" i="2" a="1"/>
  <c r="J372" i="2" s="1"/>
  <c r="J373" i="2" a="1"/>
  <c r="J373" i="2" s="1"/>
  <c r="J374" i="2" a="1"/>
  <c r="J374" i="2" s="1"/>
  <c r="J375" i="2" a="1"/>
  <c r="J375" i="2" s="1"/>
  <c r="J376" i="2" a="1"/>
  <c r="J376" i="2" s="1"/>
  <c r="J377" i="2" a="1"/>
  <c r="J377" i="2" s="1"/>
  <c r="J378" i="2" a="1"/>
  <c r="J378" i="2" s="1"/>
  <c r="J379" i="2" a="1"/>
  <c r="J379" i="2" s="1"/>
  <c r="J380" i="2" a="1"/>
  <c r="J380" i="2" s="1"/>
  <c r="J381" i="2" a="1"/>
  <c r="J381" i="2" s="1"/>
  <c r="J382" i="2" a="1"/>
  <c r="J382" i="2" s="1"/>
  <c r="J383" i="2" a="1"/>
  <c r="J383" i="2" s="1"/>
  <c r="J384" i="2" a="1"/>
  <c r="J384" i="2" s="1"/>
  <c r="J385" i="2" a="1"/>
  <c r="J385" i="2" s="1"/>
  <c r="J386" i="2" a="1"/>
  <c r="J386" i="2" s="1"/>
  <c r="J387" i="2" a="1"/>
  <c r="J387" i="2" s="1"/>
  <c r="J388" i="2" a="1"/>
  <c r="J388" i="2" s="1"/>
  <c r="J389" i="2" a="1"/>
  <c r="J389" i="2" s="1"/>
  <c r="J390" i="2" a="1"/>
  <c r="J390" i="2" s="1"/>
  <c r="J391" i="2" a="1"/>
  <c r="J391" i="2" s="1"/>
  <c r="J392" i="2" a="1"/>
  <c r="J392" i="2" s="1"/>
  <c r="J393" i="2" a="1"/>
  <c r="J393" i="2" s="1"/>
  <c r="J394" i="2" a="1"/>
  <c r="J394" i="2" s="1"/>
  <c r="J395" i="2" a="1"/>
  <c r="J395" i="2" s="1"/>
  <c r="J396" i="2" a="1"/>
  <c r="J396" i="2" s="1"/>
  <c r="J397" i="2" a="1"/>
  <c r="J397" i="2" s="1"/>
  <c r="J398" i="2" a="1"/>
  <c r="J398" i="2" s="1"/>
  <c r="J399" i="2" a="1"/>
  <c r="J399" i="2" s="1"/>
  <c r="J400" i="2" a="1"/>
  <c r="J400" i="2" s="1"/>
  <c r="J401" i="2" a="1"/>
  <c r="J401" i="2" s="1"/>
  <c r="J402" i="2" a="1"/>
  <c r="J402" i="2" s="1"/>
  <c r="J403" i="2" a="1"/>
  <c r="J403" i="2" s="1"/>
  <c r="J404" i="2" a="1"/>
  <c r="J404" i="2" s="1"/>
  <c r="J405" i="2" a="1"/>
  <c r="J405" i="2" s="1"/>
  <c r="J406" i="2" a="1"/>
  <c r="J406" i="2" s="1"/>
  <c r="J407" i="2" a="1"/>
  <c r="J407" i="2" s="1"/>
  <c r="J408" i="2" a="1"/>
  <c r="J408" i="2" s="1"/>
  <c r="J409" i="2" a="1"/>
  <c r="J409" i="2" s="1"/>
  <c r="J410" i="2" a="1"/>
  <c r="J410" i="2" s="1"/>
  <c r="J411" i="2" a="1"/>
  <c r="J411" i="2" s="1"/>
  <c r="J412" i="2" a="1"/>
  <c r="J412" i="2" s="1"/>
  <c r="J413" i="2" a="1"/>
  <c r="J413" i="2" s="1"/>
  <c r="J414" i="2" a="1"/>
  <c r="J414" i="2" s="1"/>
  <c r="J415" i="2" a="1"/>
  <c r="J415" i="2" s="1"/>
  <c r="J416" i="2" a="1"/>
  <c r="J416" i="2" s="1"/>
  <c r="J417" i="2" a="1"/>
  <c r="J417" i="2" s="1"/>
  <c r="J418" i="2" a="1"/>
  <c r="J418" i="2" s="1"/>
  <c r="J419" i="2" a="1"/>
  <c r="J419" i="2" s="1"/>
  <c r="J420" i="2" a="1"/>
  <c r="J420" i="2" s="1"/>
  <c r="J421" i="2" a="1"/>
  <c r="J421" i="2" s="1"/>
  <c r="J422" i="2" a="1"/>
  <c r="J422" i="2" s="1"/>
  <c r="J423" i="2" a="1"/>
  <c r="J423" i="2" s="1"/>
  <c r="J424" i="2" a="1"/>
  <c r="J424" i="2" s="1"/>
  <c r="J425" i="2" a="1"/>
  <c r="J425" i="2" s="1"/>
  <c r="J426" i="2" a="1"/>
  <c r="J426" i="2" s="1"/>
  <c r="J427" i="2" a="1"/>
  <c r="J427" i="2" s="1"/>
  <c r="J428" i="2" a="1"/>
  <c r="J428" i="2" s="1"/>
  <c r="J429" i="2" a="1"/>
  <c r="J429" i="2" s="1"/>
  <c r="J430" i="2" a="1"/>
  <c r="J430" i="2" s="1"/>
  <c r="J431" i="2" a="1"/>
  <c r="J431" i="2" s="1"/>
  <c r="J432" i="2" a="1"/>
  <c r="J432" i="2" s="1"/>
  <c r="J433" i="2" a="1"/>
  <c r="J433" i="2" s="1"/>
  <c r="J434" i="2" a="1"/>
  <c r="J434" i="2" s="1"/>
  <c r="J435" i="2" a="1"/>
  <c r="J435" i="2" s="1"/>
  <c r="J436" i="2" a="1"/>
  <c r="J436" i="2" s="1"/>
  <c r="J437" i="2" a="1"/>
  <c r="J437" i="2" s="1"/>
  <c r="J438" i="2" a="1"/>
  <c r="J438" i="2" s="1"/>
  <c r="J439" i="2" a="1"/>
  <c r="J439" i="2" s="1"/>
  <c r="J440" i="2" a="1"/>
  <c r="J440" i="2" s="1"/>
  <c r="J441" i="2" a="1"/>
  <c r="J441" i="2" s="1"/>
  <c r="J442" i="2" a="1"/>
  <c r="J442" i="2" s="1"/>
  <c r="J443" i="2" a="1"/>
  <c r="J443" i="2" s="1"/>
  <c r="J444" i="2" a="1"/>
  <c r="J444" i="2" s="1"/>
  <c r="J445" i="2" a="1"/>
  <c r="J445" i="2" s="1"/>
  <c r="J446" i="2" a="1"/>
  <c r="J446" i="2" s="1"/>
  <c r="J447" i="2" a="1"/>
  <c r="J447" i="2" s="1"/>
  <c r="J448" i="2" a="1"/>
  <c r="J448" i="2" s="1"/>
  <c r="J449" i="2" a="1"/>
  <c r="J449" i="2" s="1"/>
  <c r="J450" i="2" a="1"/>
  <c r="J450" i="2" s="1"/>
  <c r="J451" i="2" a="1"/>
  <c r="J451" i="2" s="1"/>
  <c r="J452" i="2" a="1"/>
  <c r="J452" i="2" s="1"/>
  <c r="J453" i="2" a="1"/>
  <c r="J453" i="2" s="1"/>
  <c r="J454" i="2" a="1"/>
  <c r="J454" i="2" s="1"/>
  <c r="J455" i="2" a="1"/>
  <c r="J455" i="2" s="1"/>
  <c r="J456" i="2" a="1"/>
  <c r="J456" i="2" s="1"/>
  <c r="J457" i="2" a="1"/>
  <c r="J457" i="2" s="1"/>
  <c r="J458" i="2" a="1"/>
  <c r="J458" i="2" s="1"/>
  <c r="J459" i="2" a="1"/>
  <c r="J459" i="2" s="1"/>
  <c r="J460" i="2" a="1"/>
  <c r="J460" i="2" s="1"/>
  <c r="J461" i="2" a="1"/>
  <c r="J461" i="2" s="1"/>
  <c r="J462" i="2" a="1"/>
  <c r="J462" i="2" s="1"/>
  <c r="J463" i="2" a="1"/>
  <c r="J463" i="2" s="1"/>
  <c r="J464" i="2" a="1"/>
  <c r="J464" i="2" s="1"/>
  <c r="J465" i="2" a="1"/>
  <c r="J465" i="2" s="1"/>
  <c r="J466" i="2" a="1"/>
  <c r="J466" i="2" s="1"/>
  <c r="J467" i="2" a="1"/>
  <c r="J467" i="2" s="1"/>
  <c r="J468" i="2" a="1"/>
  <c r="J468" i="2" s="1"/>
  <c r="J469" i="2" a="1"/>
  <c r="J469" i="2" s="1"/>
  <c r="J470" i="2" a="1"/>
  <c r="J470" i="2" s="1"/>
  <c r="J471" i="2" a="1"/>
  <c r="J471" i="2" s="1"/>
  <c r="J472" i="2" a="1"/>
  <c r="J472" i="2" s="1"/>
  <c r="J473" i="2" a="1"/>
  <c r="J473" i="2" s="1"/>
  <c r="J474" i="2" a="1"/>
  <c r="J474" i="2" s="1"/>
  <c r="J475" i="2" a="1"/>
  <c r="J475" i="2" s="1"/>
  <c r="J476" i="2" a="1"/>
  <c r="J476" i="2" s="1"/>
  <c r="J477" i="2" a="1"/>
  <c r="J477" i="2" s="1"/>
  <c r="J478" i="2" a="1"/>
  <c r="J478" i="2" s="1"/>
  <c r="J479" i="2" a="1"/>
  <c r="J479" i="2" s="1"/>
  <c r="J480" i="2" a="1"/>
  <c r="J480" i="2" s="1"/>
  <c r="J481" i="2" a="1"/>
  <c r="J481" i="2" s="1"/>
  <c r="J482" i="2" a="1"/>
  <c r="J482" i="2" s="1"/>
  <c r="J483" i="2" a="1"/>
  <c r="J483" i="2" s="1"/>
  <c r="J484" i="2" a="1"/>
  <c r="J484" i="2" s="1"/>
  <c r="J485" i="2" a="1"/>
  <c r="J485" i="2" s="1"/>
  <c r="J486" i="2" a="1"/>
  <c r="J486" i="2" s="1"/>
  <c r="J487" i="2" a="1"/>
  <c r="J487" i="2" s="1"/>
  <c r="J488" i="2" a="1"/>
  <c r="J488" i="2" s="1"/>
  <c r="J489" i="2" a="1"/>
  <c r="J489" i="2" s="1"/>
  <c r="J490" i="2" a="1"/>
  <c r="J490" i="2" s="1"/>
  <c r="J491" i="2" a="1"/>
  <c r="J491" i="2" s="1"/>
  <c r="J492" i="2" a="1"/>
  <c r="J492" i="2" s="1"/>
  <c r="J493" i="2" a="1"/>
  <c r="J493" i="2" s="1"/>
  <c r="J494" i="2" a="1"/>
  <c r="J494" i="2" s="1"/>
  <c r="J495" i="2" a="1"/>
  <c r="J495" i="2" s="1"/>
  <c r="J496" i="2" a="1"/>
  <c r="J496" i="2" s="1"/>
  <c r="J497" i="2" a="1"/>
  <c r="J497" i="2" s="1"/>
  <c r="J498" i="2" a="1"/>
  <c r="J498" i="2" s="1"/>
  <c r="J499" i="2" a="1"/>
  <c r="J499" i="2" s="1"/>
  <c r="J500" i="2" a="1"/>
  <c r="J500" i="2" s="1"/>
  <c r="J501" i="2" a="1"/>
  <c r="J501" i="2" s="1"/>
  <c r="J502" i="2" a="1"/>
  <c r="J502" i="2" s="1"/>
  <c r="J503" i="2" a="1"/>
  <c r="J503" i="2" s="1"/>
  <c r="J504" i="2" a="1"/>
  <c r="J504" i="2" s="1"/>
  <c r="J505" i="2" a="1"/>
  <c r="J505" i="2" s="1"/>
  <c r="J506" i="2" a="1"/>
  <c r="J506" i="2" s="1"/>
  <c r="J507" i="2" a="1"/>
  <c r="J507" i="2" s="1"/>
  <c r="J508" i="2" a="1"/>
  <c r="J508" i="2" s="1"/>
  <c r="J509" i="2" a="1"/>
  <c r="J509" i="2" s="1"/>
  <c r="J510" i="2" a="1"/>
  <c r="J510" i="2" s="1"/>
  <c r="J511" i="2" a="1"/>
  <c r="J511" i="2" s="1"/>
  <c r="J512" i="2" a="1"/>
  <c r="J512" i="2" s="1"/>
  <c r="J513" i="2" a="1"/>
  <c r="J513" i="2" s="1"/>
  <c r="J514" i="2" a="1"/>
  <c r="J514" i="2" s="1"/>
  <c r="J515" i="2" a="1"/>
  <c r="J515" i="2" s="1"/>
  <c r="J516" i="2" a="1"/>
  <c r="J516" i="2" s="1"/>
  <c r="J517" i="2" a="1"/>
  <c r="J517" i="2" s="1"/>
  <c r="J518" i="2" a="1"/>
  <c r="J518" i="2" s="1"/>
  <c r="J519" i="2" a="1"/>
  <c r="J519" i="2" s="1"/>
  <c r="J520" i="2" a="1"/>
  <c r="J520" i="2" s="1"/>
  <c r="J521" i="2" a="1"/>
  <c r="J521" i="2" s="1"/>
  <c r="J522" i="2" a="1"/>
  <c r="J522" i="2" s="1"/>
  <c r="J523" i="2" a="1"/>
  <c r="J523" i="2" s="1"/>
  <c r="J524" i="2" a="1"/>
  <c r="J524" i="2" s="1"/>
  <c r="J525" i="2" a="1"/>
  <c r="J525" i="2" s="1"/>
  <c r="J526" i="2" a="1"/>
  <c r="J526" i="2" s="1"/>
  <c r="J527" i="2" a="1"/>
  <c r="J527" i="2" s="1"/>
  <c r="J528" i="2" a="1"/>
  <c r="J528" i="2" s="1"/>
  <c r="J529" i="2" a="1"/>
  <c r="J529" i="2" s="1"/>
  <c r="J530" i="2" a="1"/>
  <c r="J530" i="2" s="1"/>
  <c r="J531" i="2" a="1"/>
  <c r="J531" i="2" s="1"/>
  <c r="J532" i="2" a="1"/>
  <c r="J532" i="2" s="1"/>
  <c r="J533" i="2" a="1"/>
  <c r="J533" i="2" s="1"/>
  <c r="J534" i="2" a="1"/>
  <c r="J534" i="2" s="1"/>
  <c r="J535" i="2" a="1"/>
  <c r="J535" i="2" s="1"/>
  <c r="J536" i="2" a="1"/>
  <c r="J536" i="2" s="1"/>
  <c r="J537" i="2" a="1"/>
  <c r="J537" i="2" s="1"/>
  <c r="J538" i="2" a="1"/>
  <c r="J538" i="2" s="1"/>
  <c r="J539" i="2" a="1"/>
  <c r="J539" i="2" s="1"/>
  <c r="J540" i="2" a="1"/>
  <c r="J540" i="2" s="1"/>
  <c r="J541" i="2" a="1"/>
  <c r="J541" i="2" s="1"/>
  <c r="J542" i="2" a="1"/>
  <c r="J542" i="2" s="1"/>
  <c r="J543" i="2" a="1"/>
  <c r="J543" i="2" s="1"/>
  <c r="J544" i="2" a="1"/>
  <c r="J544" i="2" s="1"/>
  <c r="J545" i="2" a="1"/>
  <c r="J545" i="2" s="1"/>
  <c r="J546" i="2" a="1"/>
  <c r="J546" i="2" s="1"/>
  <c r="J547" i="2" a="1"/>
  <c r="J547" i="2" s="1"/>
  <c r="J548" i="2" a="1"/>
  <c r="J548" i="2" s="1"/>
  <c r="J549" i="2" a="1"/>
  <c r="J549" i="2" s="1"/>
  <c r="J550" i="2" a="1"/>
  <c r="J550" i="2" s="1"/>
  <c r="J551" i="2" a="1"/>
  <c r="J551" i="2" s="1"/>
  <c r="J552" i="2" a="1"/>
  <c r="J552" i="2" s="1"/>
  <c r="J553" i="2" a="1"/>
  <c r="J553" i="2" s="1"/>
  <c r="J554" i="2" a="1"/>
  <c r="J554" i="2" s="1"/>
  <c r="J555" i="2" a="1"/>
  <c r="J555" i="2" s="1"/>
  <c r="J556" i="2" a="1"/>
  <c r="J556" i="2" s="1"/>
  <c r="J557" i="2" a="1"/>
  <c r="J557" i="2" s="1"/>
  <c r="J558" i="2" a="1"/>
  <c r="J558" i="2" s="1"/>
  <c r="J559" i="2" a="1"/>
  <c r="J559" i="2" s="1"/>
  <c r="J560" i="2" a="1"/>
  <c r="J560" i="2" s="1"/>
  <c r="J561" i="2" a="1"/>
  <c r="J561" i="2" s="1"/>
  <c r="J562" i="2" a="1"/>
  <c r="J562" i="2" s="1"/>
  <c r="J563" i="2" a="1"/>
  <c r="J563" i="2" s="1"/>
  <c r="J564" i="2" a="1"/>
  <c r="J564" i="2" s="1"/>
  <c r="J565" i="2" a="1"/>
  <c r="J565" i="2" s="1"/>
  <c r="J566" i="2" a="1"/>
  <c r="J566" i="2" s="1"/>
  <c r="J567" i="2" a="1"/>
  <c r="J567" i="2" s="1"/>
  <c r="J568" i="2" a="1"/>
  <c r="J568" i="2" s="1"/>
  <c r="J569" i="2" a="1"/>
  <c r="J569" i="2" s="1"/>
  <c r="J570" i="2" a="1"/>
  <c r="J570" i="2" s="1"/>
  <c r="J571" i="2" a="1"/>
  <c r="J571" i="2" s="1"/>
  <c r="J572" i="2" a="1"/>
  <c r="J572" i="2" s="1"/>
  <c r="J573" i="2" a="1"/>
  <c r="J573" i="2" s="1"/>
  <c r="J574" i="2" a="1"/>
  <c r="J574" i="2" s="1"/>
  <c r="J575" i="2" a="1"/>
  <c r="J575" i="2" s="1"/>
  <c r="J576" i="2" a="1"/>
  <c r="J576" i="2" s="1"/>
  <c r="J577" i="2" a="1"/>
  <c r="J577" i="2" s="1"/>
  <c r="J578" i="2" a="1"/>
  <c r="J578" i="2" s="1"/>
  <c r="J579" i="2" a="1"/>
  <c r="J579" i="2" s="1"/>
  <c r="J580" i="2" a="1"/>
  <c r="J580" i="2" s="1"/>
  <c r="J581" i="2" a="1"/>
  <c r="J581" i="2" s="1"/>
  <c r="J582" i="2" a="1"/>
  <c r="J582" i="2" s="1"/>
  <c r="J583" i="2" a="1"/>
  <c r="J583" i="2" s="1"/>
  <c r="J584" i="2" a="1"/>
  <c r="J584" i="2" s="1"/>
  <c r="J585" i="2" a="1"/>
  <c r="J585" i="2" s="1"/>
  <c r="J586" i="2" a="1"/>
  <c r="J586" i="2" s="1"/>
  <c r="J587" i="2" a="1"/>
  <c r="J587" i="2" s="1"/>
  <c r="J588" i="2" a="1"/>
  <c r="J588" i="2" s="1"/>
  <c r="J589" i="2" a="1"/>
  <c r="J589" i="2" s="1"/>
  <c r="J590" i="2" a="1"/>
  <c r="J590" i="2" s="1"/>
  <c r="J591" i="2" a="1"/>
  <c r="J591" i="2" s="1"/>
  <c r="J592" i="2" a="1"/>
  <c r="J592" i="2" s="1"/>
  <c r="J593" i="2" a="1"/>
  <c r="J593" i="2" s="1"/>
  <c r="J594" i="2" a="1"/>
  <c r="J594" i="2" s="1"/>
  <c r="J595" i="2" a="1"/>
  <c r="J595" i="2" s="1"/>
  <c r="J596" i="2" a="1"/>
  <c r="J596" i="2" s="1"/>
  <c r="J597" i="2" a="1"/>
  <c r="J597" i="2" s="1"/>
  <c r="J598" i="2" a="1"/>
  <c r="J598" i="2" s="1"/>
  <c r="J599" i="2" a="1"/>
  <c r="J599" i="2" s="1"/>
  <c r="J600" i="2" a="1"/>
  <c r="J600" i="2" s="1"/>
  <c r="J601" i="2" a="1"/>
  <c r="J601" i="2" s="1"/>
  <c r="J602" i="2" a="1"/>
  <c r="J602" i="2" s="1"/>
  <c r="J603" i="2" a="1"/>
  <c r="J603" i="2" s="1"/>
  <c r="J604" i="2" a="1"/>
  <c r="J604" i="2" s="1"/>
  <c r="J605" i="2" a="1"/>
  <c r="J605" i="2" s="1"/>
  <c r="J606" i="2" a="1"/>
  <c r="J606" i="2" s="1"/>
  <c r="J607" i="2" a="1"/>
  <c r="J607" i="2" s="1"/>
  <c r="J608" i="2" a="1"/>
  <c r="J608" i="2" s="1"/>
  <c r="J609" i="2" a="1"/>
  <c r="J609" i="2" s="1"/>
  <c r="J610" i="2" a="1"/>
  <c r="J610" i="2" s="1"/>
  <c r="J611" i="2" a="1"/>
  <c r="J611" i="2" s="1"/>
  <c r="J612" i="2" a="1"/>
  <c r="J612" i="2" s="1"/>
  <c r="J613" i="2" a="1"/>
  <c r="J613" i="2" s="1"/>
  <c r="J614" i="2" a="1"/>
  <c r="J614" i="2" s="1"/>
  <c r="J615" i="2" a="1"/>
  <c r="J615" i="2" s="1"/>
  <c r="J616" i="2" a="1"/>
  <c r="J616" i="2" s="1"/>
  <c r="J617" i="2" a="1"/>
  <c r="J617" i="2" s="1"/>
  <c r="J618" i="2" a="1"/>
  <c r="J618" i="2" s="1"/>
  <c r="J619" i="2" a="1"/>
  <c r="J619" i="2" s="1"/>
  <c r="J620" i="2" a="1"/>
  <c r="J620" i="2" s="1"/>
  <c r="J621" i="2" a="1"/>
  <c r="J621" i="2" s="1"/>
  <c r="J622" i="2" a="1"/>
  <c r="J622" i="2" s="1"/>
  <c r="J623" i="2" a="1"/>
  <c r="J623" i="2" s="1"/>
  <c r="J624" i="2" a="1"/>
  <c r="J624" i="2" s="1"/>
  <c r="J625" i="2" a="1"/>
  <c r="J625" i="2" s="1"/>
  <c r="J626" i="2" a="1"/>
  <c r="J626" i="2" s="1"/>
  <c r="J627" i="2" a="1"/>
  <c r="J627" i="2" s="1"/>
  <c r="J628" i="2" a="1"/>
  <c r="J628" i="2" s="1"/>
  <c r="J629" i="2" a="1"/>
  <c r="J629" i="2" s="1"/>
  <c r="J630" i="2" a="1"/>
  <c r="J630" i="2" s="1"/>
  <c r="J631" i="2" a="1"/>
  <c r="J631" i="2" s="1"/>
  <c r="J632" i="2" a="1"/>
  <c r="J632" i="2" s="1"/>
  <c r="J633" i="2" a="1"/>
  <c r="J633" i="2" s="1"/>
  <c r="J634" i="2" a="1"/>
  <c r="J634" i="2" s="1"/>
  <c r="J635" i="2" a="1"/>
  <c r="J635" i="2" s="1"/>
  <c r="J636" i="2" a="1"/>
  <c r="J636" i="2" s="1"/>
  <c r="J637" i="2" a="1"/>
  <c r="J637" i="2" s="1"/>
  <c r="J638" i="2" a="1"/>
  <c r="J638" i="2" s="1"/>
  <c r="J639" i="2" a="1"/>
  <c r="J639" i="2" s="1"/>
  <c r="J640" i="2" a="1"/>
  <c r="J640" i="2" s="1"/>
  <c r="J641" i="2" a="1"/>
  <c r="J641" i="2" s="1"/>
  <c r="J642" i="2" a="1"/>
  <c r="J642" i="2" s="1"/>
  <c r="J643" i="2" a="1"/>
  <c r="J643" i="2" s="1"/>
  <c r="J644" i="2" a="1"/>
  <c r="J644" i="2" s="1"/>
  <c r="J645" i="2" a="1"/>
  <c r="J645" i="2" s="1"/>
  <c r="J646" i="2" a="1"/>
  <c r="J646" i="2" s="1"/>
  <c r="J647" i="2" a="1"/>
  <c r="J647" i="2" s="1"/>
  <c r="J648" i="2" a="1"/>
  <c r="J648" i="2" s="1"/>
  <c r="J649" i="2" a="1"/>
  <c r="J649" i="2" s="1"/>
  <c r="J650" i="2" a="1"/>
  <c r="J650" i="2" s="1"/>
  <c r="J651" i="2" a="1"/>
  <c r="J651" i="2" s="1"/>
  <c r="J652" i="2" a="1"/>
  <c r="J652" i="2" s="1"/>
  <c r="J653" i="2" a="1"/>
  <c r="J653" i="2" s="1"/>
  <c r="J654" i="2" a="1"/>
  <c r="J654" i="2" s="1"/>
  <c r="J655" i="2" a="1"/>
  <c r="J655" i="2" s="1"/>
  <c r="J656" i="2" a="1"/>
  <c r="J656" i="2" s="1"/>
  <c r="J657" i="2" a="1"/>
  <c r="J657" i="2" s="1"/>
  <c r="J658" i="2" a="1"/>
  <c r="J658" i="2" s="1"/>
  <c r="J659" i="2" a="1"/>
  <c r="J659" i="2" s="1"/>
  <c r="J660" i="2" a="1"/>
  <c r="J660" i="2" s="1"/>
  <c r="J661" i="2" a="1"/>
  <c r="J661" i="2" s="1"/>
  <c r="J662" i="2" a="1"/>
  <c r="J662" i="2" s="1"/>
  <c r="J663" i="2" a="1"/>
  <c r="J663" i="2" s="1"/>
  <c r="J664" i="2" a="1"/>
  <c r="J664" i="2" s="1"/>
  <c r="J665" i="2" a="1"/>
  <c r="J665" i="2" s="1"/>
  <c r="J666" i="2" a="1"/>
  <c r="J666" i="2" s="1"/>
  <c r="J667" i="2" a="1"/>
  <c r="J667" i="2" s="1"/>
  <c r="J668" i="2" a="1"/>
  <c r="J668" i="2" s="1"/>
  <c r="J669" i="2" a="1"/>
  <c r="J669" i="2" s="1"/>
  <c r="J670" i="2" a="1"/>
  <c r="J670" i="2" s="1"/>
  <c r="J671" i="2" a="1"/>
  <c r="J671" i="2" s="1"/>
  <c r="J672" i="2" a="1"/>
  <c r="J672" i="2" s="1"/>
  <c r="J673" i="2" a="1"/>
  <c r="J673" i="2" s="1"/>
  <c r="J674" i="2" a="1"/>
  <c r="J674" i="2" s="1"/>
  <c r="J675" i="2" a="1"/>
  <c r="J675" i="2" s="1"/>
  <c r="J676" i="2" a="1"/>
  <c r="J676" i="2" s="1"/>
  <c r="J677" i="2" a="1"/>
  <c r="J677" i="2" s="1"/>
  <c r="J678" i="2" a="1"/>
  <c r="J678" i="2" s="1"/>
  <c r="J679" i="2" a="1"/>
  <c r="J679" i="2" s="1"/>
  <c r="J680" i="2" a="1"/>
  <c r="J680" i="2" s="1"/>
  <c r="J681" i="2" a="1"/>
  <c r="J681" i="2" s="1"/>
  <c r="J682" i="2" a="1"/>
  <c r="J682" i="2" s="1"/>
  <c r="J683" i="2" a="1"/>
  <c r="J683" i="2" s="1"/>
  <c r="J684" i="2" a="1"/>
  <c r="J684" i="2" s="1"/>
  <c r="J685" i="2" a="1"/>
  <c r="J685" i="2" s="1"/>
  <c r="J686" i="2" a="1"/>
  <c r="J686" i="2" s="1"/>
  <c r="J687" i="2" a="1"/>
  <c r="J687" i="2" s="1"/>
  <c r="J688" i="2" a="1"/>
  <c r="J688" i="2" s="1"/>
  <c r="J689" i="2" a="1"/>
  <c r="J689" i="2" s="1"/>
  <c r="J690" i="2" a="1"/>
  <c r="J690" i="2" s="1"/>
  <c r="J691" i="2" a="1"/>
  <c r="J691" i="2" s="1"/>
  <c r="J692" i="2" a="1"/>
  <c r="J692" i="2" s="1"/>
  <c r="J693" i="2" a="1"/>
  <c r="J693" i="2" s="1"/>
  <c r="J694" i="2" a="1"/>
  <c r="J694" i="2" s="1"/>
  <c r="J695" i="2" a="1"/>
  <c r="J695" i="2" s="1"/>
  <c r="J696" i="2" a="1"/>
  <c r="J696" i="2" s="1"/>
  <c r="J697" i="2" a="1"/>
  <c r="J697" i="2" s="1"/>
  <c r="J698" i="2" a="1"/>
  <c r="J698" i="2" s="1"/>
  <c r="J699" i="2" a="1"/>
  <c r="J699" i="2" s="1"/>
  <c r="J700" i="2" a="1"/>
  <c r="J700" i="2" s="1"/>
  <c r="J701" i="2" a="1"/>
  <c r="J701" i="2" s="1"/>
  <c r="J702" i="2" a="1"/>
  <c r="J702" i="2" s="1"/>
  <c r="J703" i="2" a="1"/>
  <c r="J703" i="2" s="1"/>
  <c r="J704" i="2" a="1"/>
  <c r="J704" i="2" s="1"/>
  <c r="J705" i="2" a="1"/>
  <c r="J705" i="2" s="1"/>
  <c r="J706" i="2" a="1"/>
  <c r="J706" i="2" s="1"/>
  <c r="J707" i="2" a="1"/>
  <c r="J707" i="2" s="1"/>
  <c r="J708" i="2" a="1"/>
  <c r="J708" i="2" s="1"/>
  <c r="J709" i="2" a="1"/>
  <c r="J709" i="2" s="1"/>
  <c r="J710" i="2" a="1"/>
  <c r="J710" i="2" s="1"/>
  <c r="J711" i="2" a="1"/>
  <c r="J711" i="2" s="1"/>
  <c r="J712" i="2" a="1"/>
  <c r="J712" i="2" s="1"/>
  <c r="J713" i="2" a="1"/>
  <c r="J713" i="2" s="1"/>
  <c r="J714" i="2" a="1"/>
  <c r="J714" i="2" s="1"/>
  <c r="J715" i="2" a="1"/>
  <c r="J715" i="2" s="1"/>
  <c r="J716" i="2" a="1"/>
  <c r="J716" i="2" s="1"/>
  <c r="J717" i="2" a="1"/>
  <c r="J717" i="2" s="1"/>
  <c r="J718" i="2" a="1"/>
  <c r="J718" i="2" s="1"/>
  <c r="J719" i="2" a="1"/>
  <c r="J719" i="2" s="1"/>
  <c r="J720" i="2" a="1"/>
  <c r="J720" i="2" s="1"/>
  <c r="J721" i="2" a="1"/>
  <c r="J721" i="2" s="1"/>
  <c r="J722" i="2" a="1"/>
  <c r="J722" i="2" s="1"/>
  <c r="J723" i="2" a="1"/>
  <c r="J723" i="2" s="1"/>
  <c r="J724" i="2" a="1"/>
  <c r="J724" i="2" s="1"/>
  <c r="J725" i="2" a="1"/>
  <c r="J725" i="2" s="1"/>
  <c r="J726" i="2" a="1"/>
  <c r="J726" i="2" s="1"/>
  <c r="J727" i="2" a="1"/>
  <c r="J727" i="2" s="1"/>
  <c r="J728" i="2" a="1"/>
  <c r="J728" i="2" s="1"/>
  <c r="J729" i="2" a="1"/>
  <c r="J729" i="2" s="1"/>
  <c r="J730" i="2" a="1"/>
  <c r="J730" i="2" s="1"/>
  <c r="J731" i="2" a="1"/>
  <c r="J731" i="2" s="1"/>
  <c r="J732" i="2" a="1"/>
  <c r="J732" i="2" s="1"/>
  <c r="J733" i="2" a="1"/>
  <c r="J733" i="2" s="1"/>
  <c r="J734" i="2" a="1"/>
  <c r="J734" i="2" s="1"/>
  <c r="J735" i="2" a="1"/>
  <c r="J735" i="2" s="1"/>
  <c r="J736" i="2" a="1"/>
  <c r="J736" i="2" s="1"/>
  <c r="J737" i="2" a="1"/>
  <c r="J737" i="2" s="1"/>
  <c r="J738" i="2" a="1"/>
  <c r="J738" i="2" s="1"/>
  <c r="J739" i="2" a="1"/>
  <c r="J739" i="2" s="1"/>
  <c r="J740" i="2" a="1"/>
  <c r="J740" i="2" s="1"/>
  <c r="J741" i="2" a="1"/>
  <c r="J741" i="2" s="1"/>
  <c r="J742" i="2" a="1"/>
  <c r="J742" i="2" s="1"/>
  <c r="J743" i="2" a="1"/>
  <c r="J743" i="2" s="1"/>
  <c r="J744" i="2" a="1"/>
  <c r="J744" i="2" s="1"/>
  <c r="J745" i="2" a="1"/>
  <c r="J745" i="2" s="1"/>
  <c r="J746" i="2" a="1"/>
  <c r="J746" i="2" s="1"/>
  <c r="J747" i="2" a="1"/>
  <c r="J747" i="2" s="1"/>
  <c r="J748" i="2" a="1"/>
  <c r="J748" i="2" s="1"/>
  <c r="J749" i="2" a="1"/>
  <c r="J749" i="2" s="1"/>
  <c r="J750" i="2" a="1"/>
  <c r="J750" i="2" s="1"/>
  <c r="J751" i="2" a="1"/>
  <c r="J751" i="2" s="1"/>
  <c r="J752" i="2" a="1"/>
  <c r="J752" i="2" s="1"/>
  <c r="J753" i="2" a="1"/>
  <c r="J753" i="2" s="1"/>
  <c r="J754" i="2" a="1"/>
  <c r="J754" i="2" s="1"/>
  <c r="J755" i="2" a="1"/>
  <c r="J755" i="2" s="1"/>
  <c r="J756" i="2" a="1"/>
  <c r="J756" i="2" s="1"/>
  <c r="J757" i="2" a="1"/>
  <c r="J757" i="2" s="1"/>
  <c r="J758" i="2" a="1"/>
  <c r="J758" i="2" s="1"/>
  <c r="J759" i="2" a="1"/>
  <c r="J759" i="2" s="1"/>
  <c r="J760" i="2" a="1"/>
  <c r="J760" i="2" s="1"/>
  <c r="J761" i="2" a="1"/>
  <c r="J761" i="2" s="1"/>
  <c r="J762" i="2" a="1"/>
  <c r="J762" i="2" s="1"/>
  <c r="J763" i="2" a="1"/>
  <c r="J763" i="2" s="1"/>
  <c r="J764" i="2" a="1"/>
  <c r="J764" i="2" s="1"/>
  <c r="J765" i="2" a="1"/>
  <c r="J765" i="2" s="1"/>
  <c r="J766" i="2" a="1"/>
  <c r="J766" i="2" s="1"/>
  <c r="J767" i="2" a="1"/>
  <c r="J767" i="2" s="1"/>
  <c r="J768" i="2" a="1"/>
  <c r="J768" i="2" s="1"/>
  <c r="J769" i="2" a="1"/>
  <c r="J769" i="2" s="1"/>
  <c r="J770" i="2" a="1"/>
  <c r="J770" i="2" s="1"/>
  <c r="J771" i="2" a="1"/>
  <c r="J771" i="2" s="1"/>
  <c r="J772" i="2" a="1"/>
  <c r="J772" i="2" s="1"/>
  <c r="J773" i="2" a="1"/>
  <c r="J773" i="2" s="1"/>
  <c r="J774" i="2" a="1"/>
  <c r="J774" i="2" s="1"/>
  <c r="J775" i="2" a="1"/>
  <c r="J775" i="2" s="1"/>
  <c r="J776" i="2" a="1"/>
  <c r="J776" i="2" s="1"/>
  <c r="J777" i="2" a="1"/>
  <c r="J777" i="2" s="1"/>
  <c r="J778" i="2" a="1"/>
  <c r="J778" i="2" s="1"/>
  <c r="J779" i="2" a="1"/>
  <c r="J779" i="2" s="1"/>
  <c r="J780" i="2" a="1"/>
  <c r="J780" i="2" s="1"/>
  <c r="J781" i="2" a="1"/>
  <c r="J781" i="2" s="1"/>
  <c r="J782" i="2" a="1"/>
  <c r="J782" i="2" s="1"/>
  <c r="J783" i="2" a="1"/>
  <c r="J783" i="2" s="1"/>
  <c r="J784" i="2" a="1"/>
  <c r="J784" i="2" s="1"/>
  <c r="J785" i="2" a="1"/>
  <c r="J785" i="2" s="1"/>
  <c r="J786" i="2" a="1"/>
  <c r="J786" i="2" s="1"/>
  <c r="J787" i="2" a="1"/>
  <c r="J787" i="2" s="1"/>
  <c r="J788" i="2" a="1"/>
  <c r="J788" i="2" s="1"/>
  <c r="J789" i="2" a="1"/>
  <c r="J789" i="2" s="1"/>
  <c r="J790" i="2" a="1"/>
  <c r="J790" i="2" s="1"/>
  <c r="J791" i="2" a="1"/>
  <c r="J791" i="2" s="1"/>
  <c r="J792" i="2" a="1"/>
  <c r="J792" i="2" s="1"/>
  <c r="J793" i="2" a="1"/>
  <c r="J793" i="2" s="1"/>
  <c r="J794" i="2" a="1"/>
  <c r="J794" i="2" s="1"/>
  <c r="J795" i="2" a="1"/>
  <c r="J795" i="2" s="1"/>
  <c r="J796" i="2" a="1"/>
  <c r="J796" i="2" s="1"/>
  <c r="J797" i="2" a="1"/>
  <c r="J797" i="2" s="1"/>
  <c r="J798" i="2" a="1"/>
  <c r="J798" i="2" s="1"/>
  <c r="J799" i="2" a="1"/>
  <c r="J799" i="2" s="1"/>
  <c r="J800" i="2" a="1"/>
  <c r="J800" i="2" s="1"/>
  <c r="J801" i="2" a="1"/>
  <c r="J801" i="2" s="1"/>
  <c r="J802" i="2" a="1"/>
  <c r="J802" i="2" s="1"/>
  <c r="J803" i="2" a="1"/>
  <c r="J803" i="2" s="1"/>
  <c r="J804" i="2" a="1"/>
  <c r="J804" i="2" s="1"/>
  <c r="J805" i="2" a="1"/>
  <c r="J805" i="2" s="1"/>
  <c r="J806" i="2" a="1"/>
  <c r="J806" i="2" s="1"/>
  <c r="J807" i="2" a="1"/>
  <c r="J807" i="2" s="1"/>
  <c r="J808" i="2" a="1"/>
  <c r="J808" i="2" s="1"/>
  <c r="J809" i="2" a="1"/>
  <c r="J809" i="2" s="1"/>
  <c r="J810" i="2" a="1"/>
  <c r="J810" i="2" s="1"/>
  <c r="J811" i="2" a="1"/>
  <c r="J811" i="2" s="1"/>
  <c r="J812" i="2" a="1"/>
  <c r="J812" i="2" s="1"/>
  <c r="J813" i="2" a="1"/>
  <c r="J813" i="2" s="1"/>
  <c r="J814" i="2" a="1"/>
  <c r="J814" i="2" s="1"/>
  <c r="J815" i="2" a="1"/>
  <c r="J815" i="2" s="1"/>
  <c r="J816" i="2" a="1"/>
  <c r="J816" i="2" s="1"/>
  <c r="J817" i="2" a="1"/>
  <c r="J817" i="2" s="1"/>
  <c r="J818" i="2" a="1"/>
  <c r="J818" i="2" s="1"/>
  <c r="J819" i="2" a="1"/>
  <c r="J819" i="2" s="1"/>
  <c r="J820" i="2" a="1"/>
  <c r="J820" i="2" s="1"/>
  <c r="J821" i="2" a="1"/>
  <c r="J821" i="2" s="1"/>
  <c r="J822" i="2" a="1"/>
  <c r="J822" i="2" s="1"/>
  <c r="J823" i="2" a="1"/>
  <c r="J823" i="2" s="1"/>
  <c r="J824" i="2" a="1"/>
  <c r="J824" i="2" s="1"/>
  <c r="J825" i="2" a="1"/>
  <c r="J825" i="2" s="1"/>
  <c r="J826" i="2" a="1"/>
  <c r="J826" i="2" s="1"/>
  <c r="J827" i="2" a="1"/>
  <c r="J827" i="2" s="1"/>
  <c r="J828" i="2" a="1"/>
  <c r="J828" i="2" s="1"/>
  <c r="J829" i="2" a="1"/>
  <c r="J829" i="2" s="1"/>
  <c r="J830" i="2" a="1"/>
  <c r="J830" i="2" s="1"/>
  <c r="J831" i="2" a="1"/>
  <c r="J831" i="2" s="1"/>
  <c r="J832" i="2" a="1"/>
  <c r="J832" i="2" s="1"/>
  <c r="J833" i="2" a="1"/>
  <c r="J833" i="2" s="1"/>
  <c r="J834" i="2" a="1"/>
  <c r="J834" i="2" s="1"/>
  <c r="J835" i="2" a="1"/>
  <c r="J835" i="2" s="1"/>
  <c r="J836" i="2" a="1"/>
  <c r="J836" i="2" s="1"/>
  <c r="J837" i="2" a="1"/>
  <c r="J837" i="2" s="1"/>
  <c r="J838" i="2" a="1"/>
  <c r="J838" i="2" s="1"/>
  <c r="J839" i="2" a="1"/>
  <c r="J839" i="2" s="1"/>
  <c r="J840" i="2" a="1"/>
  <c r="J840" i="2" s="1"/>
  <c r="J841" i="2" a="1"/>
  <c r="J841" i="2" s="1"/>
  <c r="J842" i="2" a="1"/>
  <c r="J842" i="2" s="1"/>
  <c r="J843" i="2" a="1"/>
  <c r="J843" i="2" s="1"/>
  <c r="J844" i="2" a="1"/>
  <c r="J844" i="2" s="1"/>
  <c r="J845" i="2" a="1"/>
  <c r="J845" i="2" s="1"/>
  <c r="J846" i="2" a="1"/>
  <c r="J846" i="2" s="1"/>
  <c r="J847" i="2" a="1"/>
  <c r="J847" i="2" s="1"/>
  <c r="J848" i="2" a="1"/>
  <c r="J848" i="2" s="1"/>
  <c r="J849" i="2" a="1"/>
  <c r="J849" i="2" s="1"/>
  <c r="J850" i="2" a="1"/>
  <c r="J850" i="2" s="1"/>
  <c r="J851" i="2" a="1"/>
  <c r="J851" i="2" s="1"/>
  <c r="J852" i="2" a="1"/>
  <c r="J852" i="2" s="1"/>
  <c r="J853" i="2" a="1"/>
  <c r="J853" i="2" s="1"/>
  <c r="J854" i="2" a="1"/>
  <c r="J854" i="2" s="1"/>
  <c r="J855" i="2" a="1"/>
  <c r="J855" i="2" s="1"/>
  <c r="J856" i="2" a="1"/>
  <c r="J856" i="2" s="1"/>
  <c r="J857" i="2" a="1"/>
  <c r="J857" i="2" s="1"/>
  <c r="J858" i="2" a="1"/>
  <c r="J858" i="2" s="1"/>
  <c r="J859" i="2" a="1"/>
  <c r="J859" i="2" s="1"/>
  <c r="J860" i="2" a="1"/>
  <c r="J860" i="2" s="1"/>
  <c r="J861" i="2" a="1"/>
  <c r="J861" i="2" s="1"/>
  <c r="J862" i="2" a="1"/>
  <c r="J862" i="2" s="1"/>
  <c r="J863" i="2" a="1"/>
  <c r="J863" i="2" s="1"/>
  <c r="J864" i="2" a="1"/>
  <c r="J864" i="2" s="1"/>
  <c r="J865" i="2" a="1"/>
  <c r="J865" i="2" s="1"/>
  <c r="J866" i="2" a="1"/>
  <c r="J866" i="2" s="1"/>
  <c r="J867" i="2" a="1"/>
  <c r="J867" i="2" s="1"/>
  <c r="J868" i="2" a="1"/>
  <c r="J868" i="2" s="1"/>
  <c r="J869" i="2" a="1"/>
  <c r="J869" i="2" s="1"/>
  <c r="J870" i="2" a="1"/>
  <c r="J870" i="2" s="1"/>
  <c r="J871" i="2" a="1"/>
  <c r="J871" i="2" s="1"/>
  <c r="J872" i="2" a="1"/>
  <c r="J872" i="2" s="1"/>
  <c r="J873" i="2" a="1"/>
  <c r="J873" i="2" s="1"/>
  <c r="J874" i="2" a="1"/>
  <c r="J874" i="2" s="1"/>
  <c r="J875" i="2" a="1"/>
  <c r="J875" i="2" s="1"/>
  <c r="J876" i="2" a="1"/>
  <c r="J876" i="2" s="1"/>
  <c r="J877" i="2" a="1"/>
  <c r="J877" i="2" s="1"/>
  <c r="J878" i="2" a="1"/>
  <c r="J878" i="2" s="1"/>
  <c r="J879" i="2" a="1"/>
  <c r="J879" i="2" s="1"/>
  <c r="J880" i="2" a="1"/>
  <c r="J880" i="2" s="1"/>
  <c r="J881" i="2" a="1"/>
  <c r="J881" i="2" s="1"/>
  <c r="J882" i="2" a="1"/>
  <c r="J882" i="2" s="1"/>
  <c r="J883" i="2" a="1"/>
  <c r="J883" i="2" s="1"/>
  <c r="J884" i="2" a="1"/>
  <c r="J884" i="2" s="1"/>
  <c r="J885" i="2" a="1"/>
  <c r="J885" i="2" s="1"/>
  <c r="J886" i="2" a="1"/>
  <c r="J886" i="2" s="1"/>
  <c r="J887" i="2" a="1"/>
  <c r="J887" i="2" s="1"/>
  <c r="J888" i="2" a="1"/>
  <c r="J888" i="2" s="1"/>
  <c r="J889" i="2" a="1"/>
  <c r="J889" i="2" s="1"/>
  <c r="J890" i="2" a="1"/>
  <c r="J890" i="2" s="1"/>
  <c r="J891" i="2" a="1"/>
  <c r="J891" i="2" s="1"/>
  <c r="J892" i="2" a="1"/>
  <c r="J892" i="2" s="1"/>
  <c r="J893" i="2" a="1"/>
  <c r="J893" i="2" s="1"/>
  <c r="J894" i="2" a="1"/>
  <c r="J894" i="2" s="1"/>
  <c r="J895" i="2" a="1"/>
  <c r="J895" i="2" s="1"/>
  <c r="J896" i="2" a="1"/>
  <c r="J896" i="2" s="1"/>
  <c r="J897" i="2" a="1"/>
  <c r="J897" i="2" s="1"/>
  <c r="J898" i="2" a="1"/>
  <c r="J898" i="2" s="1"/>
  <c r="J899" i="2" a="1"/>
  <c r="J899" i="2" s="1"/>
  <c r="J900" i="2" a="1"/>
  <c r="J900" i="2" s="1"/>
  <c r="J901" i="2" a="1"/>
  <c r="J901" i="2" s="1"/>
  <c r="J902" i="2" a="1"/>
  <c r="J902" i="2" s="1"/>
  <c r="J903" i="2" a="1"/>
  <c r="J903" i="2" s="1"/>
  <c r="J904" i="2" a="1"/>
  <c r="J904" i="2" s="1"/>
  <c r="J905" i="2" a="1"/>
  <c r="J905" i="2" s="1"/>
  <c r="J906" i="2" a="1"/>
  <c r="J906" i="2" s="1"/>
  <c r="J907" i="2" a="1"/>
  <c r="J907" i="2" s="1"/>
  <c r="J908" i="2" a="1"/>
  <c r="J908" i="2" s="1"/>
  <c r="J909" i="2" a="1"/>
  <c r="J909" i="2" s="1"/>
  <c r="J910" i="2" a="1"/>
  <c r="J910" i="2" s="1"/>
  <c r="J911" i="2" a="1"/>
  <c r="J911" i="2" s="1"/>
  <c r="J912" i="2" a="1"/>
  <c r="J912" i="2" s="1"/>
  <c r="J913" i="2" a="1"/>
  <c r="J913" i="2" s="1"/>
  <c r="J914" i="2" a="1"/>
  <c r="J914" i="2" s="1"/>
  <c r="J915" i="2" a="1"/>
  <c r="J915" i="2" s="1"/>
  <c r="J916" i="2" a="1"/>
  <c r="J916" i="2" s="1"/>
  <c r="J917" i="2" a="1"/>
  <c r="J917" i="2" s="1"/>
  <c r="J918" i="2" a="1"/>
  <c r="J918" i="2" s="1"/>
  <c r="J919" i="2" a="1"/>
  <c r="J919" i="2" s="1"/>
  <c r="J920" i="2" a="1"/>
  <c r="J920" i="2" s="1"/>
  <c r="J921" i="2" a="1"/>
  <c r="J921" i="2" s="1"/>
  <c r="J922" i="2" a="1"/>
  <c r="J922" i="2" s="1"/>
  <c r="J923" i="2" a="1"/>
  <c r="J923" i="2" s="1"/>
  <c r="J924" i="2" a="1"/>
  <c r="J924" i="2" s="1"/>
  <c r="J925" i="2" a="1"/>
  <c r="J925" i="2" s="1"/>
  <c r="J926" i="2" a="1"/>
  <c r="J926" i="2" s="1"/>
  <c r="J927" i="2" a="1"/>
  <c r="J927" i="2" s="1"/>
  <c r="J928" i="2" a="1"/>
  <c r="J928" i="2" s="1"/>
  <c r="J929" i="2" a="1"/>
  <c r="J929" i="2" s="1"/>
  <c r="J930" i="2" a="1"/>
  <c r="J930" i="2" s="1"/>
  <c r="J931" i="2" a="1"/>
  <c r="J931" i="2" s="1"/>
  <c r="J932" i="2" a="1"/>
  <c r="J932" i="2" s="1"/>
  <c r="J933" i="2" a="1"/>
  <c r="J933" i="2" s="1"/>
  <c r="J934" i="2" a="1"/>
  <c r="J934" i="2" s="1"/>
  <c r="J935" i="2" a="1"/>
  <c r="J935" i="2" s="1"/>
  <c r="J936" i="2" a="1"/>
  <c r="J936" i="2" s="1"/>
  <c r="J937" i="2" a="1"/>
  <c r="J937" i="2" s="1"/>
  <c r="J938" i="2" a="1"/>
  <c r="J938" i="2" s="1"/>
  <c r="J939" i="2" a="1"/>
  <c r="J939" i="2" s="1"/>
  <c r="J940" i="2" a="1"/>
  <c r="J940" i="2" s="1"/>
  <c r="J941" i="2" a="1"/>
  <c r="J941" i="2" s="1"/>
  <c r="J942" i="2" a="1"/>
  <c r="J942" i="2" s="1"/>
  <c r="J943" i="2" a="1"/>
  <c r="J943" i="2" s="1"/>
  <c r="J944" i="2" a="1"/>
  <c r="J944" i="2" s="1"/>
  <c r="J945" i="2" a="1"/>
  <c r="J945" i="2" s="1"/>
  <c r="J946" i="2" a="1"/>
  <c r="J946" i="2" s="1"/>
  <c r="J947" i="2" a="1"/>
  <c r="J947" i="2" s="1"/>
  <c r="J948" i="2" a="1"/>
  <c r="J948" i="2" s="1"/>
  <c r="J949" i="2" a="1"/>
  <c r="J949" i="2" s="1"/>
  <c r="J950" i="2" a="1"/>
  <c r="J950" i="2" s="1"/>
  <c r="J951" i="2" a="1"/>
  <c r="J951" i="2" s="1"/>
  <c r="J952" i="2" a="1"/>
  <c r="J952" i="2" s="1"/>
  <c r="J953" i="2" a="1"/>
  <c r="J953" i="2" s="1"/>
  <c r="J954" i="2" a="1"/>
  <c r="J954" i="2" s="1"/>
  <c r="J955" i="2" a="1"/>
  <c r="J955" i="2" s="1"/>
  <c r="J956" i="2" a="1"/>
  <c r="J956" i="2" s="1"/>
  <c r="J957" i="2" a="1"/>
  <c r="J957" i="2" s="1"/>
  <c r="J958" i="2" a="1"/>
  <c r="J958" i="2" s="1"/>
  <c r="J959" i="2" a="1"/>
  <c r="J959" i="2" s="1"/>
  <c r="J960" i="2" a="1"/>
  <c r="J960" i="2" s="1"/>
  <c r="J961" i="2" a="1"/>
  <c r="J961" i="2" s="1"/>
  <c r="J962" i="2" a="1"/>
  <c r="J962" i="2" s="1"/>
  <c r="J963" i="2" a="1"/>
  <c r="J963" i="2" s="1"/>
  <c r="J964" i="2" a="1"/>
  <c r="J964" i="2" s="1"/>
  <c r="J965" i="2" a="1"/>
  <c r="J965" i="2" s="1"/>
  <c r="J966" i="2" a="1"/>
  <c r="J966" i="2" s="1"/>
  <c r="J967" i="2" a="1"/>
  <c r="J967" i="2" s="1"/>
  <c r="J968" i="2" a="1"/>
  <c r="J968" i="2" s="1"/>
  <c r="J969" i="2" a="1"/>
  <c r="J969" i="2" s="1"/>
  <c r="J970" i="2" a="1"/>
  <c r="J970" i="2" s="1"/>
  <c r="J971" i="2" a="1"/>
  <c r="J971" i="2" s="1"/>
  <c r="J972" i="2" a="1"/>
  <c r="J972" i="2" s="1"/>
  <c r="J973" i="2" a="1"/>
  <c r="J973" i="2" s="1"/>
  <c r="J974" i="2" a="1"/>
  <c r="J974" i="2" s="1"/>
  <c r="J975" i="2" a="1"/>
  <c r="J975" i="2" s="1"/>
  <c r="J976" i="2" a="1"/>
  <c r="J976" i="2" s="1"/>
  <c r="J977" i="2" a="1"/>
  <c r="J977" i="2" s="1"/>
  <c r="J978" i="2" a="1"/>
  <c r="J978" i="2" s="1"/>
  <c r="J979" i="2" a="1"/>
  <c r="J979" i="2" s="1"/>
  <c r="J980" i="2" a="1"/>
  <c r="J980" i="2" s="1"/>
  <c r="J981" i="2" a="1"/>
  <c r="J981" i="2" s="1"/>
  <c r="J982" i="2" a="1"/>
  <c r="J982" i="2" s="1"/>
  <c r="J983" i="2" a="1"/>
  <c r="J983" i="2" s="1"/>
  <c r="J984" i="2" a="1"/>
  <c r="J984" i="2" s="1"/>
  <c r="J985" i="2" a="1"/>
  <c r="J985" i="2" s="1"/>
  <c r="J986" i="2" a="1"/>
  <c r="J986" i="2" s="1"/>
  <c r="J987" i="2" a="1"/>
  <c r="J987" i="2" s="1"/>
  <c r="J988" i="2" a="1"/>
  <c r="J988" i="2" s="1"/>
  <c r="J989" i="2" a="1"/>
  <c r="J989" i="2" s="1"/>
  <c r="J990" i="2" a="1"/>
  <c r="J990" i="2" s="1"/>
  <c r="J991" i="2" a="1"/>
  <c r="J991" i="2" s="1"/>
  <c r="J992" i="2" a="1"/>
  <c r="J992" i="2" s="1"/>
  <c r="J993" i="2" a="1"/>
  <c r="J993" i="2" s="1"/>
  <c r="J994" i="2" a="1"/>
  <c r="J994" i="2" s="1"/>
  <c r="J995" i="2" a="1"/>
  <c r="J995" i="2" s="1"/>
  <c r="J996" i="2" a="1"/>
  <c r="J996" i="2" s="1"/>
  <c r="J997" i="2" a="1"/>
  <c r="J997" i="2" s="1"/>
  <c r="J998" i="2" a="1"/>
  <c r="J998" i="2" s="1"/>
  <c r="J999" i="2" a="1"/>
  <c r="J999" i="2" s="1"/>
  <c r="J1000" i="2" a="1"/>
  <c r="J1000" i="2" s="1"/>
  <c r="J1001" i="2" a="1"/>
  <c r="J1001" i="2" s="1"/>
  <c r="J1002" i="2" a="1"/>
  <c r="J1002" i="2" s="1"/>
  <c r="J1003" i="2" a="1"/>
  <c r="J1003" i="2" s="1"/>
  <c r="J1004" i="2" a="1"/>
  <c r="J1004" i="2" s="1"/>
  <c r="J1005" i="2" a="1"/>
  <c r="J1005" i="2" s="1"/>
  <c r="J1006" i="2" a="1"/>
  <c r="J1006" i="2" s="1"/>
  <c r="J1007" i="2" a="1"/>
  <c r="J1007" i="2" s="1"/>
  <c r="J1008" i="2" a="1"/>
  <c r="J1008" i="2" s="1"/>
  <c r="J1009" i="2" a="1"/>
  <c r="J1009" i="2" s="1"/>
  <c r="J1010" i="2" a="1"/>
  <c r="J1010" i="2" s="1"/>
  <c r="J1011" i="2" a="1"/>
  <c r="J1011" i="2" s="1"/>
  <c r="J1012" i="2" a="1"/>
  <c r="J1012" i="2" s="1"/>
  <c r="J1013" i="2" a="1"/>
  <c r="J1013" i="2" s="1"/>
  <c r="J1014" i="2" a="1"/>
  <c r="J1014" i="2" s="1"/>
  <c r="J1015" i="2" a="1"/>
  <c r="J1015" i="2" s="1"/>
  <c r="J1016" i="2" a="1"/>
  <c r="J1016" i="2" s="1"/>
  <c r="J1017" i="2" a="1"/>
  <c r="J1017" i="2" s="1"/>
  <c r="J1018" i="2" a="1"/>
  <c r="J1018" i="2" s="1"/>
  <c r="J1019" i="2" a="1"/>
  <c r="J1019" i="2" s="1"/>
  <c r="J1020" i="2" a="1"/>
  <c r="J1020" i="2" s="1"/>
  <c r="J1021" i="2" a="1"/>
  <c r="J1021" i="2" s="1"/>
  <c r="J1022" i="2" a="1"/>
  <c r="J1022" i="2" s="1"/>
  <c r="J1023" i="2" a="1"/>
  <c r="J1023" i="2" s="1"/>
  <c r="J1024" i="2" a="1"/>
  <c r="J1024" i="2" s="1"/>
  <c r="J1025" i="2" a="1"/>
  <c r="J1025" i="2" s="1"/>
  <c r="J1026" i="2" a="1"/>
  <c r="J1026" i="2" s="1"/>
  <c r="J1027" i="2" a="1"/>
  <c r="J1027" i="2" s="1"/>
  <c r="J1028" i="2" a="1"/>
  <c r="J1028" i="2" s="1"/>
  <c r="J1029" i="2" a="1"/>
  <c r="J1029" i="2" s="1"/>
  <c r="J1030" i="2" a="1"/>
  <c r="J1030" i="2" s="1"/>
  <c r="J1031" i="2" a="1"/>
  <c r="J1031" i="2" s="1"/>
  <c r="J1032" i="2" a="1"/>
  <c r="J1032" i="2" s="1"/>
  <c r="J1033" i="2" a="1"/>
  <c r="J1033" i="2" s="1"/>
  <c r="J1034" i="2" a="1"/>
  <c r="J1034" i="2" s="1"/>
  <c r="J1035" i="2" a="1"/>
  <c r="J1035" i="2" s="1"/>
  <c r="J1036" i="2" a="1"/>
  <c r="J1036" i="2" s="1"/>
  <c r="J1037" i="2" a="1"/>
  <c r="J1037" i="2" s="1"/>
  <c r="J1038" i="2" a="1"/>
  <c r="J1038" i="2" s="1"/>
  <c r="J1039" i="2" a="1"/>
  <c r="J1039" i="2" s="1"/>
  <c r="J1040" i="2" a="1"/>
  <c r="J1040" i="2" s="1"/>
  <c r="J1041" i="2" a="1"/>
  <c r="J1041" i="2" s="1"/>
  <c r="J1042" i="2" a="1"/>
  <c r="J1042" i="2" s="1"/>
  <c r="J1043" i="2" a="1"/>
  <c r="J1043" i="2" s="1"/>
  <c r="J1044" i="2" a="1"/>
  <c r="J1044" i="2" s="1"/>
  <c r="J1045" i="2" a="1"/>
  <c r="J1045" i="2" s="1"/>
  <c r="J1046" i="2" a="1"/>
  <c r="J1046" i="2" s="1"/>
  <c r="J1047" i="2" a="1"/>
  <c r="J1047" i="2" s="1"/>
  <c r="J1048" i="2" a="1"/>
  <c r="J1048" i="2" s="1"/>
  <c r="J1049" i="2" a="1"/>
  <c r="J1049" i="2" s="1"/>
  <c r="J1050" i="2" a="1"/>
  <c r="J1050" i="2" s="1"/>
  <c r="J1051" i="2" a="1"/>
  <c r="J1051" i="2" s="1"/>
  <c r="J1052" i="2" a="1"/>
  <c r="J1052" i="2" s="1"/>
  <c r="J1053" i="2" a="1"/>
  <c r="J1053" i="2" s="1"/>
  <c r="J1054" i="2" a="1"/>
  <c r="J1054" i="2" s="1"/>
  <c r="J1055" i="2" a="1"/>
  <c r="J1055" i="2" s="1"/>
  <c r="J1056" i="2" a="1"/>
  <c r="J1056" i="2" s="1"/>
  <c r="J1057" i="2" a="1"/>
  <c r="J1057" i="2" s="1"/>
  <c r="J1058" i="2" a="1"/>
  <c r="J1058" i="2" s="1"/>
  <c r="J1059" i="2" a="1"/>
  <c r="J1059" i="2" s="1"/>
  <c r="J1060" i="2" a="1"/>
  <c r="J1060" i="2" s="1"/>
  <c r="J1061" i="2" a="1"/>
  <c r="J1061" i="2" s="1"/>
  <c r="J1062" i="2" a="1"/>
  <c r="J1062" i="2" s="1"/>
  <c r="J1063" i="2" a="1"/>
  <c r="J1063" i="2" s="1"/>
  <c r="J1064" i="2" a="1"/>
  <c r="J1064" i="2" s="1"/>
  <c r="J1065" i="2" a="1"/>
  <c r="J1065" i="2" s="1"/>
  <c r="J1066" i="2" a="1"/>
  <c r="J1066" i="2" s="1"/>
  <c r="J1067" i="2" a="1"/>
  <c r="J1067" i="2" s="1"/>
  <c r="J1068" i="2" a="1"/>
  <c r="J1068" i="2" s="1"/>
  <c r="J1069" i="2" a="1"/>
  <c r="J1069" i="2" s="1"/>
  <c r="J1070" i="2" a="1"/>
  <c r="J1070" i="2" s="1"/>
  <c r="J1071" i="2" a="1"/>
  <c r="J1071" i="2" s="1"/>
  <c r="J1072" i="2" a="1"/>
  <c r="J1072" i="2" s="1"/>
  <c r="J1073" i="2" a="1"/>
  <c r="J1073" i="2" s="1"/>
  <c r="J1074" i="2" a="1"/>
  <c r="J1074" i="2" s="1"/>
  <c r="J1075" i="2" a="1"/>
  <c r="J1075" i="2" s="1"/>
  <c r="J1076" i="2" a="1"/>
  <c r="J1076" i="2" s="1"/>
  <c r="J1077" i="2" a="1"/>
  <c r="J1077" i="2" s="1"/>
  <c r="J1078" i="2" a="1"/>
  <c r="J1078" i="2" s="1"/>
  <c r="J1079" i="2" a="1"/>
  <c r="J1079" i="2" s="1"/>
  <c r="J1080" i="2" a="1"/>
  <c r="J1080" i="2" s="1"/>
  <c r="J1081" i="2" a="1"/>
  <c r="J1081" i="2" s="1"/>
  <c r="J1082" i="2" a="1"/>
  <c r="J1082" i="2" s="1"/>
  <c r="J1083" i="2" a="1"/>
  <c r="J1083" i="2" s="1"/>
  <c r="J1084" i="2" a="1"/>
  <c r="J1084" i="2" s="1"/>
  <c r="J1085" i="2" a="1"/>
  <c r="J1085" i="2" s="1"/>
  <c r="J1086" i="2" a="1"/>
  <c r="J1086" i="2" s="1"/>
  <c r="J1087" i="2" a="1"/>
  <c r="J1087" i="2" s="1"/>
  <c r="J1088" i="2" a="1"/>
  <c r="J1088" i="2" s="1"/>
  <c r="J1089" i="2" a="1"/>
  <c r="J1089" i="2" s="1"/>
  <c r="J1090" i="2" a="1"/>
  <c r="J1090" i="2" s="1"/>
  <c r="J1091" i="2" a="1"/>
  <c r="J1091" i="2" s="1"/>
  <c r="J1092" i="2" a="1"/>
  <c r="J1092" i="2" s="1"/>
  <c r="J1093" i="2" a="1"/>
  <c r="J1093" i="2" s="1"/>
  <c r="J1094" i="2" a="1"/>
  <c r="J1094" i="2" s="1"/>
  <c r="J1095" i="2" a="1"/>
  <c r="J1095" i="2" s="1"/>
  <c r="J1096" i="2" a="1"/>
  <c r="J1096" i="2" s="1"/>
  <c r="J1097" i="2" a="1"/>
  <c r="J1097" i="2" s="1"/>
  <c r="J1098" i="2" a="1"/>
  <c r="J1098" i="2" s="1"/>
  <c r="J1099" i="2" a="1"/>
  <c r="J1099" i="2" s="1"/>
  <c r="J1100" i="2" a="1"/>
  <c r="J1100" i="2" s="1"/>
  <c r="J1101" i="2" a="1"/>
  <c r="J1101" i="2" s="1"/>
  <c r="J1102" i="2" a="1"/>
  <c r="J1102" i="2" s="1"/>
  <c r="J1103" i="2" a="1"/>
  <c r="J1103" i="2" s="1"/>
  <c r="J1104" i="2" a="1"/>
  <c r="J1104" i="2" s="1"/>
  <c r="J1105" i="2" a="1"/>
  <c r="J1105" i="2" s="1"/>
  <c r="J1106" i="2" a="1"/>
  <c r="J1106" i="2" s="1"/>
  <c r="J1107" i="2" a="1"/>
  <c r="J1107" i="2" s="1"/>
  <c r="J1108" i="2" a="1"/>
  <c r="J1108" i="2" s="1"/>
  <c r="J1109" i="2" a="1"/>
  <c r="J1109" i="2" s="1"/>
  <c r="J1110" i="2" a="1"/>
  <c r="J1110" i="2" s="1"/>
  <c r="J1111" i="2" a="1"/>
  <c r="J1111" i="2" s="1"/>
  <c r="J1112" i="2" a="1"/>
  <c r="J1112" i="2" s="1"/>
  <c r="J1113" i="2" a="1"/>
  <c r="J1113" i="2" s="1"/>
  <c r="J1114" i="2" a="1"/>
  <c r="J1114" i="2" s="1"/>
  <c r="J1115" i="2" a="1"/>
  <c r="J1115" i="2" s="1"/>
  <c r="J1116" i="2" a="1"/>
  <c r="J1116" i="2" s="1"/>
  <c r="J1117" i="2" a="1"/>
  <c r="J1117" i="2" s="1"/>
  <c r="J1118" i="2" a="1"/>
  <c r="J1118" i="2" s="1"/>
  <c r="J1119" i="2" a="1"/>
  <c r="J1119" i="2" s="1"/>
  <c r="J1120" i="2" a="1"/>
  <c r="J1120" i="2" s="1"/>
  <c r="J1121" i="2" a="1"/>
  <c r="J1121" i="2" s="1"/>
  <c r="J1122" i="2" a="1"/>
  <c r="J1122" i="2" s="1"/>
  <c r="J1123" i="2" a="1"/>
  <c r="J1123" i="2" s="1"/>
  <c r="J1124" i="2" a="1"/>
  <c r="J1124" i="2" s="1"/>
  <c r="J1125" i="2" a="1"/>
  <c r="J1125" i="2" s="1"/>
  <c r="J1126" i="2" a="1"/>
  <c r="J1126" i="2" s="1"/>
  <c r="J1127" i="2" a="1"/>
  <c r="J1127" i="2" s="1"/>
  <c r="J1128" i="2" a="1"/>
  <c r="J1128" i="2" s="1"/>
  <c r="J1129" i="2" a="1"/>
  <c r="J1129" i="2" s="1"/>
  <c r="J1130" i="2" a="1"/>
  <c r="J1130" i="2" s="1"/>
  <c r="J1131" i="2" a="1"/>
  <c r="J1131" i="2" s="1"/>
  <c r="J1132" i="2" a="1"/>
  <c r="J1132" i="2" s="1"/>
  <c r="J1133" i="2" a="1"/>
  <c r="J1133" i="2" s="1"/>
  <c r="J1134" i="2" a="1"/>
  <c r="J1134" i="2" s="1"/>
  <c r="J1135" i="2" a="1"/>
  <c r="J1135" i="2" s="1"/>
  <c r="J1136" i="2" a="1"/>
  <c r="J1136" i="2" s="1"/>
  <c r="J1137" i="2" a="1"/>
  <c r="J1137" i="2" s="1"/>
  <c r="J1138" i="2" a="1"/>
  <c r="J1138" i="2" s="1"/>
  <c r="J1139" i="2" a="1"/>
  <c r="J1139" i="2" s="1"/>
  <c r="J1140" i="2" a="1"/>
  <c r="J1140" i="2" s="1"/>
  <c r="J1141" i="2" a="1"/>
  <c r="J1141" i="2" s="1"/>
  <c r="J1142" i="2" a="1"/>
  <c r="J1142" i="2" s="1"/>
  <c r="J1143" i="2" a="1"/>
  <c r="J1143" i="2" s="1"/>
  <c r="J1144" i="2" a="1"/>
  <c r="J1144" i="2" s="1"/>
  <c r="J1145" i="2" a="1"/>
  <c r="J1145" i="2" s="1"/>
  <c r="J1146" i="2" a="1"/>
  <c r="J1146" i="2" s="1"/>
  <c r="J1147" i="2" a="1"/>
  <c r="J1147" i="2" s="1"/>
  <c r="J1148" i="2" a="1"/>
  <c r="J1148" i="2" s="1"/>
  <c r="J1149" i="2" a="1"/>
  <c r="J1149" i="2" s="1"/>
  <c r="J1150" i="2" a="1"/>
  <c r="J1150" i="2" s="1"/>
  <c r="J1151" i="2" a="1"/>
  <c r="J1151" i="2" s="1"/>
  <c r="J1152" i="2" a="1"/>
  <c r="J1152" i="2" s="1"/>
  <c r="J1153" i="2" a="1"/>
  <c r="J1153" i="2" s="1"/>
  <c r="J1154" i="2" a="1"/>
  <c r="J1154" i="2" s="1"/>
  <c r="J1155" i="2" a="1"/>
  <c r="J1155" i="2" s="1"/>
  <c r="J1156" i="2" a="1"/>
  <c r="J1156" i="2" s="1"/>
  <c r="J1157" i="2" a="1"/>
  <c r="J1157" i="2" s="1"/>
  <c r="J1158" i="2" a="1"/>
  <c r="J1158" i="2" s="1"/>
  <c r="J1159" i="2" a="1"/>
  <c r="J1159" i="2" s="1"/>
  <c r="J1160" i="2" a="1"/>
  <c r="J1160" i="2" s="1"/>
  <c r="J1161" i="2" a="1"/>
  <c r="J1161" i="2" s="1"/>
  <c r="J1162" i="2" a="1"/>
  <c r="J1162" i="2" s="1"/>
  <c r="J1163" i="2" a="1"/>
  <c r="J1163" i="2" s="1"/>
  <c r="J1164" i="2" a="1"/>
  <c r="J1164" i="2" s="1"/>
  <c r="J1165" i="2" a="1"/>
  <c r="J1165" i="2" s="1"/>
  <c r="J1166" i="2" a="1"/>
  <c r="J1166" i="2" s="1"/>
  <c r="J1167" i="2" a="1"/>
  <c r="J1167" i="2" s="1"/>
  <c r="J1168" i="2" a="1"/>
  <c r="J1168" i="2" s="1"/>
  <c r="J1169" i="2" a="1"/>
  <c r="J1169" i="2" s="1"/>
  <c r="J1170" i="2" a="1"/>
  <c r="J1170" i="2" s="1"/>
  <c r="J1171" i="2" a="1"/>
  <c r="J1171" i="2" s="1"/>
  <c r="J1172" i="2" a="1"/>
  <c r="J1172" i="2" s="1"/>
  <c r="J1173" i="2" a="1"/>
  <c r="J1173" i="2" s="1"/>
  <c r="J1174" i="2" a="1"/>
  <c r="J1174" i="2" s="1"/>
  <c r="J1175" i="2" a="1"/>
  <c r="J1175" i="2" s="1"/>
  <c r="J1176" i="2" a="1"/>
  <c r="J1176" i="2" s="1"/>
  <c r="J1177" i="2" a="1"/>
  <c r="J1177" i="2" s="1"/>
  <c r="J1178" i="2" a="1"/>
  <c r="J1178" i="2" s="1"/>
  <c r="J1179" i="2" a="1"/>
  <c r="J1179" i="2" s="1"/>
  <c r="J1180" i="2" a="1"/>
  <c r="J1180" i="2" s="1"/>
  <c r="J1181" i="2" a="1"/>
  <c r="J1181" i="2" s="1"/>
  <c r="J1182" i="2" a="1"/>
  <c r="J1182" i="2" s="1"/>
  <c r="J1183" i="2" a="1"/>
  <c r="J1183" i="2" s="1"/>
  <c r="J1184" i="2" a="1"/>
  <c r="J1184" i="2" s="1"/>
  <c r="J1185" i="2" a="1"/>
  <c r="J1185" i="2" s="1"/>
  <c r="J1186" i="2" a="1"/>
  <c r="J1186" i="2" s="1"/>
  <c r="J1187" i="2" a="1"/>
  <c r="J1187" i="2" s="1"/>
  <c r="J1188" i="2" a="1"/>
  <c r="J1188" i="2" s="1"/>
  <c r="J1189" i="2" a="1"/>
  <c r="J1189" i="2" s="1"/>
  <c r="J1190" i="2" a="1"/>
  <c r="J1190" i="2" s="1"/>
  <c r="J1191" i="2" a="1"/>
  <c r="J1191" i="2" s="1"/>
  <c r="J1192" i="2" a="1"/>
  <c r="J1192" i="2" s="1"/>
  <c r="J1193" i="2" a="1"/>
  <c r="J1193" i="2" s="1"/>
  <c r="J1194" i="2" a="1"/>
  <c r="J1194" i="2" s="1"/>
  <c r="J1195" i="2" a="1"/>
  <c r="J1195" i="2" s="1"/>
  <c r="J1196" i="2" a="1"/>
  <c r="J1196" i="2" s="1"/>
  <c r="J1197" i="2" a="1"/>
  <c r="J1197" i="2" s="1"/>
  <c r="J1198" i="2" a="1"/>
  <c r="J1198" i="2" s="1"/>
  <c r="J1199" i="2" a="1"/>
  <c r="J1199" i="2" s="1"/>
  <c r="J1200" i="2" a="1"/>
  <c r="J1200" i="2" s="1"/>
  <c r="J1201" i="2" a="1"/>
  <c r="J1201" i="2" s="1"/>
  <c r="J1202" i="2" a="1"/>
  <c r="J1202" i="2" s="1"/>
  <c r="J1203" i="2" a="1"/>
  <c r="J1203" i="2" s="1"/>
  <c r="J1204" i="2" a="1"/>
  <c r="J1204" i="2" s="1"/>
  <c r="J1205" i="2" a="1"/>
  <c r="J1205" i="2" s="1"/>
  <c r="J1206" i="2" a="1"/>
  <c r="J1206" i="2" s="1"/>
  <c r="J1207" i="2" a="1"/>
  <c r="J1207" i="2" s="1"/>
  <c r="J1208" i="2" a="1"/>
  <c r="J1208" i="2" s="1"/>
  <c r="J1209" i="2" a="1"/>
  <c r="J1209" i="2" s="1"/>
  <c r="J1210" i="2" a="1"/>
  <c r="J1210" i="2" s="1"/>
  <c r="J1211" i="2" a="1"/>
  <c r="J1211" i="2" s="1"/>
  <c r="J1212" i="2" a="1"/>
  <c r="J1212" i="2" s="1"/>
  <c r="J1213" i="2" a="1"/>
  <c r="J1213" i="2" s="1"/>
  <c r="J1214" i="2" a="1"/>
  <c r="J1214" i="2" s="1"/>
  <c r="J1215" i="2" a="1"/>
  <c r="J1215" i="2" s="1"/>
  <c r="J1216" i="2" a="1"/>
  <c r="J1216" i="2" s="1"/>
  <c r="J1217" i="2" a="1"/>
  <c r="J1217" i="2" s="1"/>
  <c r="J1218" i="2" a="1"/>
  <c r="J1218" i="2" s="1"/>
  <c r="J1219" i="2" a="1"/>
  <c r="J1219" i="2" s="1"/>
  <c r="J1220" i="2" a="1"/>
  <c r="J1220" i="2" s="1"/>
  <c r="J1221" i="2" a="1"/>
  <c r="J1221" i="2" s="1"/>
  <c r="J1222" i="2" a="1"/>
  <c r="J1222" i="2" s="1"/>
  <c r="J1223" i="2" a="1"/>
  <c r="J1223" i="2" s="1"/>
  <c r="J1224" i="2" a="1"/>
  <c r="J1224" i="2" s="1"/>
  <c r="J1225" i="2" a="1"/>
  <c r="J1225" i="2" s="1"/>
  <c r="J1226" i="2" a="1"/>
  <c r="J1226" i="2" s="1"/>
  <c r="J1227" i="2" a="1"/>
  <c r="J1227" i="2" s="1"/>
  <c r="J1228" i="2" a="1"/>
  <c r="J1228" i="2" s="1"/>
  <c r="J1229" i="2" a="1"/>
  <c r="J1229" i="2" s="1"/>
  <c r="J1230" i="2" a="1"/>
  <c r="J1230" i="2" s="1"/>
  <c r="J1231" i="2" a="1"/>
  <c r="J1231" i="2" s="1"/>
  <c r="J1232" i="2" a="1"/>
  <c r="J1232" i="2" s="1"/>
  <c r="J1233" i="2" a="1"/>
  <c r="J1233" i="2" s="1"/>
  <c r="J1234" i="2" a="1"/>
  <c r="J1234" i="2" s="1"/>
  <c r="J1235" i="2" a="1"/>
  <c r="J1235" i="2" s="1"/>
  <c r="J1236" i="2" a="1"/>
  <c r="J1236" i="2" s="1"/>
  <c r="J1237" i="2" a="1"/>
  <c r="J1237" i="2" s="1"/>
  <c r="J1238" i="2" a="1"/>
  <c r="J1238" i="2" s="1"/>
  <c r="J1239" i="2" a="1"/>
  <c r="J1239" i="2" s="1"/>
  <c r="J1240" i="2" a="1"/>
  <c r="J1240" i="2" s="1"/>
  <c r="J1241" i="2" a="1"/>
  <c r="J1241" i="2" s="1"/>
  <c r="J1242" i="2" a="1"/>
  <c r="J1242" i="2" s="1"/>
  <c r="J1243" i="2" a="1"/>
  <c r="J1243" i="2" s="1"/>
  <c r="J1244" i="2" a="1"/>
  <c r="J1244" i="2" s="1"/>
  <c r="J1245" i="2" a="1"/>
  <c r="J1245" i="2" s="1"/>
  <c r="J1246" i="2" a="1"/>
  <c r="J1246" i="2" s="1"/>
  <c r="J1247" i="2" a="1"/>
  <c r="J1247" i="2" s="1"/>
  <c r="J1248" i="2" a="1"/>
  <c r="J1248" i="2" s="1"/>
  <c r="J1249" i="2" a="1"/>
  <c r="J1249" i="2" s="1"/>
  <c r="J1250" i="2" a="1"/>
  <c r="J1250" i="2" s="1"/>
  <c r="J1251" i="2" a="1"/>
  <c r="J1251" i="2" s="1"/>
  <c r="J1252" i="2" a="1"/>
  <c r="J1252" i="2" s="1"/>
  <c r="J1253" i="2" a="1"/>
  <c r="J1253" i="2" s="1"/>
  <c r="J1254" i="2" a="1"/>
  <c r="J1254" i="2" s="1"/>
  <c r="J1255" i="2" a="1"/>
  <c r="J1255" i="2" s="1"/>
  <c r="J1256" i="2" a="1"/>
  <c r="J1256" i="2" s="1"/>
  <c r="J1257" i="2" a="1"/>
  <c r="J1257" i="2" s="1"/>
  <c r="J1258" i="2" a="1"/>
  <c r="J1258" i="2" s="1"/>
  <c r="J1259" i="2" a="1"/>
  <c r="J1259" i="2" s="1"/>
  <c r="J1260" i="2" a="1"/>
  <c r="J1260" i="2" s="1"/>
  <c r="J1261" i="2" a="1"/>
  <c r="J1261" i="2" s="1"/>
  <c r="J1262" i="2" a="1"/>
  <c r="J1262" i="2" s="1"/>
  <c r="J1263" i="2" a="1"/>
  <c r="J1263" i="2" s="1"/>
  <c r="J1264" i="2" a="1"/>
  <c r="J1264" i="2" s="1"/>
  <c r="J1265" i="2" a="1"/>
  <c r="J1265" i="2" s="1"/>
  <c r="J1266" i="2" a="1"/>
  <c r="J1266" i="2" s="1"/>
  <c r="J1267" i="2" a="1"/>
  <c r="J1267" i="2" s="1"/>
  <c r="J1268" i="2" a="1"/>
  <c r="J1268" i="2" s="1"/>
  <c r="J1269" i="2" a="1"/>
  <c r="J1269" i="2" s="1"/>
  <c r="J1270" i="2" a="1"/>
  <c r="J1270" i="2" s="1"/>
  <c r="J1271" i="2" a="1"/>
  <c r="J1271" i="2" s="1"/>
  <c r="J1272" i="2" a="1"/>
  <c r="J1272" i="2" s="1"/>
  <c r="J1273" i="2" a="1"/>
  <c r="J1273" i="2" s="1"/>
  <c r="J1274" i="2" a="1"/>
  <c r="J1274" i="2" s="1"/>
  <c r="J1275" i="2" a="1"/>
  <c r="J1275" i="2" s="1"/>
  <c r="J1276" i="2" a="1"/>
  <c r="J1276" i="2" s="1"/>
  <c r="J1277" i="2" a="1"/>
  <c r="J1277" i="2" s="1"/>
  <c r="J1278" i="2" a="1"/>
  <c r="J1278" i="2" s="1"/>
  <c r="J1279" i="2" a="1"/>
  <c r="J1279" i="2" s="1"/>
  <c r="J1280" i="2" a="1"/>
  <c r="J1280" i="2" s="1"/>
  <c r="J1281" i="2" a="1"/>
  <c r="J1281" i="2" s="1"/>
  <c r="J1282" i="2" a="1"/>
  <c r="J1282" i="2" s="1"/>
  <c r="J1283" i="2" a="1"/>
  <c r="J1283" i="2" s="1"/>
  <c r="J1284" i="2" a="1"/>
  <c r="J1284" i="2" s="1"/>
  <c r="J1285" i="2" a="1"/>
  <c r="J1285" i="2" s="1"/>
  <c r="J1286" i="2" a="1"/>
  <c r="J1286" i="2" s="1"/>
  <c r="J1287" i="2" a="1"/>
  <c r="J1287" i="2" s="1"/>
  <c r="J1288" i="2" a="1"/>
  <c r="J1288" i="2" s="1"/>
  <c r="J1289" i="2" a="1"/>
  <c r="J1289" i="2" s="1"/>
  <c r="J1290" i="2" a="1"/>
  <c r="J1290" i="2" s="1"/>
  <c r="J1291" i="2" a="1"/>
  <c r="J1291" i="2" s="1"/>
  <c r="J1292" i="2" a="1"/>
  <c r="J1292" i="2" s="1"/>
  <c r="J1293" i="2" a="1"/>
  <c r="J1293" i="2" s="1"/>
  <c r="J1294" i="2" a="1"/>
  <c r="J1294" i="2" s="1"/>
  <c r="J1295" i="2" a="1"/>
  <c r="J1295" i="2" s="1"/>
  <c r="J1296" i="2" a="1"/>
  <c r="J1296" i="2" s="1"/>
  <c r="J1297" i="2" a="1"/>
  <c r="J1297" i="2" s="1"/>
  <c r="J1298" i="2" a="1"/>
  <c r="J1298" i="2" s="1"/>
  <c r="J1299" i="2" a="1"/>
  <c r="J1299" i="2" s="1"/>
  <c r="J1300" i="2" a="1"/>
  <c r="J1300" i="2" s="1"/>
  <c r="J1301" i="2" a="1"/>
  <c r="J1301" i="2" s="1"/>
  <c r="J1302" i="2" a="1"/>
  <c r="J1302" i="2" s="1"/>
  <c r="J1303" i="2" a="1"/>
  <c r="J1303" i="2" s="1"/>
  <c r="J1304" i="2" a="1"/>
  <c r="J1304" i="2" s="1"/>
  <c r="J1305" i="2" a="1"/>
  <c r="J1305" i="2" s="1"/>
  <c r="J1306" i="2" a="1"/>
  <c r="J1306" i="2" s="1"/>
  <c r="J1307" i="2" a="1"/>
  <c r="J1307" i="2" s="1"/>
  <c r="J1308" i="2" a="1"/>
  <c r="J1308" i="2" s="1"/>
  <c r="J1309" i="2" a="1"/>
  <c r="J1309" i="2" s="1"/>
  <c r="J1310" i="2" a="1"/>
  <c r="J1310" i="2" s="1"/>
  <c r="J1311" i="2" a="1"/>
  <c r="J1311" i="2" s="1"/>
  <c r="J1312" i="2" a="1"/>
  <c r="J1312" i="2" s="1"/>
  <c r="J1313" i="2" a="1"/>
  <c r="J1313" i="2" s="1"/>
  <c r="J1314" i="2" a="1"/>
  <c r="J1314" i="2" s="1"/>
  <c r="J1315" i="2" a="1"/>
  <c r="J1315" i="2" s="1"/>
  <c r="J1316" i="2" a="1"/>
  <c r="J1316" i="2" s="1"/>
  <c r="J1317" i="2" a="1"/>
  <c r="J1317" i="2" s="1"/>
  <c r="J1318" i="2" a="1"/>
  <c r="J1318" i="2" s="1"/>
  <c r="J1319" i="2" a="1"/>
  <c r="J1319" i="2" s="1"/>
  <c r="J1320" i="2" a="1"/>
  <c r="J1320" i="2" s="1"/>
  <c r="J1321" i="2" a="1"/>
  <c r="J1321" i="2" s="1"/>
  <c r="J1322" i="2" a="1"/>
  <c r="J1322" i="2" s="1"/>
  <c r="J1323" i="2" a="1"/>
  <c r="J1323" i="2" s="1"/>
  <c r="J1324" i="2" a="1"/>
  <c r="J1324" i="2" s="1"/>
  <c r="J1325" i="2" a="1"/>
  <c r="J1325" i="2" s="1"/>
  <c r="J1326" i="2" a="1"/>
  <c r="J1326" i="2" s="1"/>
  <c r="J1327" i="2" a="1"/>
  <c r="J1327" i="2" s="1"/>
  <c r="J1328" i="2" a="1"/>
  <c r="J1328" i="2" s="1"/>
  <c r="J1329" i="2" a="1"/>
  <c r="J1329" i="2" s="1"/>
  <c r="J1330" i="2" a="1"/>
  <c r="J1330" i="2" s="1"/>
  <c r="J1331" i="2" a="1"/>
  <c r="J1331" i="2" s="1"/>
  <c r="J1332" i="2" a="1"/>
  <c r="J1332" i="2" s="1"/>
  <c r="J1333" i="2" a="1"/>
  <c r="J1333" i="2" s="1"/>
  <c r="J1334" i="2" a="1"/>
  <c r="J1334" i="2" s="1"/>
  <c r="J1335" i="2" a="1"/>
  <c r="J1335" i="2" s="1"/>
  <c r="J1336" i="2" a="1"/>
  <c r="J1336" i="2" s="1"/>
  <c r="J1337" i="2" a="1"/>
  <c r="J1337" i="2" s="1"/>
  <c r="J1338" i="2" a="1"/>
  <c r="J1338" i="2" s="1"/>
  <c r="J1339" i="2" a="1"/>
  <c r="J1339" i="2" s="1"/>
  <c r="J1340" i="2" a="1"/>
  <c r="J1340" i="2" s="1"/>
  <c r="J1341" i="2" a="1"/>
  <c r="J1341" i="2" s="1"/>
  <c r="J1342" i="2" a="1"/>
  <c r="J1342" i="2" s="1"/>
  <c r="J1343" i="2" a="1"/>
  <c r="J1343" i="2" s="1"/>
  <c r="J1344" i="2" a="1"/>
  <c r="J1344" i="2" s="1"/>
  <c r="J1345" i="2" a="1"/>
  <c r="J1345" i="2" s="1"/>
  <c r="J1346" i="2" a="1"/>
  <c r="J1346" i="2" s="1"/>
  <c r="J1347" i="2" a="1"/>
  <c r="J1347" i="2" s="1"/>
  <c r="J1348" i="2" a="1"/>
  <c r="J1348" i="2" s="1"/>
  <c r="J1349" i="2" a="1"/>
  <c r="J1349" i="2" s="1"/>
  <c r="J1350" i="2" a="1"/>
  <c r="J1350" i="2" s="1"/>
  <c r="J1351" i="2" a="1"/>
  <c r="J1351" i="2" s="1"/>
  <c r="J1352" i="2" a="1"/>
  <c r="J1352" i="2" s="1"/>
  <c r="J1353" i="2" a="1"/>
  <c r="J1353" i="2" s="1"/>
  <c r="J1354" i="2" a="1"/>
  <c r="J1354" i="2" s="1"/>
  <c r="J1355" i="2" a="1"/>
  <c r="J1355" i="2" s="1"/>
  <c r="J1356" i="2" a="1"/>
  <c r="J1356" i="2" s="1"/>
  <c r="J1357" i="2" a="1"/>
  <c r="J1357" i="2" s="1"/>
  <c r="J1358" i="2" a="1"/>
  <c r="J1358" i="2" s="1"/>
  <c r="J1359" i="2" a="1"/>
  <c r="J1359" i="2" s="1"/>
  <c r="J1360" i="2" a="1"/>
  <c r="J1360" i="2" s="1"/>
  <c r="J1361" i="2" a="1"/>
  <c r="J1361" i="2" s="1"/>
  <c r="J1362" i="2" a="1"/>
  <c r="J1362" i="2" s="1"/>
  <c r="J1363" i="2" a="1"/>
  <c r="J1363" i="2" s="1"/>
  <c r="J1364" i="2" a="1"/>
  <c r="J1364" i="2" s="1"/>
  <c r="J1365" i="2" a="1"/>
  <c r="J1365" i="2" s="1"/>
  <c r="J1366" i="2" a="1"/>
  <c r="J1366" i="2" s="1"/>
  <c r="J1367" i="2" a="1"/>
  <c r="J1367" i="2" s="1"/>
  <c r="J1368" i="2" a="1"/>
  <c r="J1368" i="2" s="1"/>
  <c r="J1369" i="2" a="1"/>
  <c r="J1369" i="2" s="1"/>
  <c r="J1370" i="2" a="1"/>
  <c r="J1370" i="2" s="1"/>
  <c r="J1371" i="2" a="1"/>
  <c r="J1371" i="2" s="1"/>
  <c r="J1372" i="2" a="1"/>
  <c r="J1372" i="2" s="1"/>
  <c r="J1373" i="2" a="1"/>
  <c r="J1373" i="2" s="1"/>
  <c r="J1374" i="2" a="1"/>
  <c r="J1374" i="2" s="1"/>
  <c r="J1375" i="2" a="1"/>
  <c r="J1375" i="2" s="1"/>
  <c r="J1376" i="2" a="1"/>
  <c r="J1376" i="2" s="1"/>
  <c r="J1377" i="2" a="1"/>
  <c r="J1377" i="2" s="1"/>
  <c r="J1378" i="2" a="1"/>
  <c r="J1378" i="2" s="1"/>
  <c r="J1379" i="2" a="1"/>
  <c r="J1379" i="2" s="1"/>
  <c r="J1380" i="2" a="1"/>
  <c r="J1380" i="2" s="1"/>
  <c r="J1381" i="2" a="1"/>
  <c r="J1381" i="2" s="1"/>
  <c r="J1382" i="2" a="1"/>
  <c r="J1382" i="2" s="1"/>
  <c r="J1383" i="2" a="1"/>
  <c r="J1383" i="2" s="1"/>
  <c r="J1384" i="2" a="1"/>
  <c r="J1384" i="2" s="1"/>
  <c r="J1385" i="2" a="1"/>
  <c r="J1385" i="2" s="1"/>
  <c r="J1386" i="2" a="1"/>
  <c r="J1386" i="2" s="1"/>
  <c r="J1387" i="2" a="1"/>
  <c r="J1387" i="2" s="1"/>
  <c r="J1388" i="2" a="1"/>
  <c r="J1388" i="2" s="1"/>
  <c r="J1389" i="2" a="1"/>
  <c r="J1389" i="2" s="1"/>
  <c r="J1390" i="2" a="1"/>
  <c r="J1390" i="2" s="1"/>
  <c r="J1391" i="2" a="1"/>
  <c r="J1391" i="2" s="1"/>
  <c r="J1392" i="2" a="1"/>
  <c r="J1392" i="2" s="1"/>
  <c r="J1393" i="2" a="1"/>
  <c r="J1393" i="2" s="1"/>
  <c r="J1394" i="2" a="1"/>
  <c r="J1394" i="2" s="1"/>
  <c r="J1395" i="2" a="1"/>
  <c r="J1395" i="2" s="1"/>
  <c r="J1396" i="2" a="1"/>
  <c r="J1396" i="2" s="1"/>
  <c r="J1397" i="2" a="1"/>
  <c r="J1397" i="2" s="1"/>
  <c r="J1398" i="2" a="1"/>
  <c r="J1398" i="2" s="1"/>
  <c r="J1399" i="2" a="1"/>
  <c r="J1399" i="2" s="1"/>
  <c r="J1400" i="2" a="1"/>
  <c r="J1400" i="2" s="1"/>
  <c r="J1401" i="2" a="1"/>
  <c r="J1401" i="2" s="1"/>
  <c r="J1402" i="2" a="1"/>
  <c r="J1402" i="2" s="1"/>
  <c r="J1403" i="2" a="1"/>
  <c r="J1403" i="2" s="1"/>
  <c r="J1404" i="2" a="1"/>
  <c r="J1404" i="2" s="1"/>
  <c r="J1405" i="2" a="1"/>
  <c r="J1405" i="2" s="1"/>
  <c r="J1406" i="2" a="1"/>
  <c r="J1406" i="2" s="1"/>
  <c r="J1407" i="2" a="1"/>
  <c r="J1407" i="2" s="1"/>
  <c r="J1408" i="2" a="1"/>
  <c r="J1408" i="2" s="1"/>
  <c r="J1409" i="2" a="1"/>
  <c r="J1409" i="2" s="1"/>
  <c r="J1410" i="2" a="1"/>
  <c r="J1410" i="2" s="1"/>
  <c r="J1411" i="2" a="1"/>
  <c r="J1411" i="2" s="1"/>
  <c r="J1412" i="2" a="1"/>
  <c r="J1412" i="2" s="1"/>
  <c r="J1413" i="2" a="1"/>
  <c r="J1413" i="2" s="1"/>
  <c r="J1414" i="2" a="1"/>
  <c r="J1414" i="2" s="1"/>
  <c r="J1415" i="2" a="1"/>
  <c r="J1415" i="2" s="1"/>
  <c r="J1416" i="2" a="1"/>
  <c r="J1416" i="2" s="1"/>
  <c r="J1417" i="2" a="1"/>
  <c r="J1417" i="2" s="1"/>
  <c r="J1418" i="2" a="1"/>
  <c r="J1418" i="2" s="1"/>
  <c r="J1419" i="2" a="1"/>
  <c r="J1419" i="2" s="1"/>
  <c r="J1420" i="2" a="1"/>
  <c r="J1420" i="2" s="1"/>
  <c r="J1421" i="2" a="1"/>
  <c r="J1421" i="2" s="1"/>
  <c r="J1422" i="2" a="1"/>
  <c r="J1422" i="2" s="1"/>
  <c r="J1423" i="2" a="1"/>
  <c r="J1423" i="2" s="1"/>
  <c r="J1424" i="2" a="1"/>
  <c r="J1424" i="2" s="1"/>
  <c r="J1425" i="2" a="1"/>
  <c r="J1425" i="2" s="1"/>
  <c r="J1426" i="2" a="1"/>
  <c r="J1426" i="2" s="1"/>
  <c r="J1427" i="2" a="1"/>
  <c r="J1427" i="2" s="1"/>
  <c r="J1428" i="2" a="1"/>
  <c r="J1428" i="2" s="1"/>
  <c r="J1429" i="2" a="1"/>
  <c r="J1429" i="2" s="1"/>
  <c r="J1430" i="2" a="1"/>
  <c r="J1430" i="2" s="1"/>
  <c r="J1431" i="2" a="1"/>
  <c r="J1431" i="2" s="1"/>
  <c r="J1432" i="2" a="1"/>
  <c r="J1432" i="2" s="1"/>
  <c r="J1433" i="2" a="1"/>
  <c r="J1433" i="2" s="1"/>
  <c r="J1434" i="2" a="1"/>
  <c r="J1434" i="2" s="1"/>
  <c r="J1435" i="2" a="1"/>
  <c r="J1435" i="2" s="1"/>
  <c r="J1436" i="2" a="1"/>
  <c r="J1436" i="2" s="1"/>
  <c r="J1437" i="2" a="1"/>
  <c r="J1437" i="2" s="1"/>
  <c r="J1438" i="2" a="1"/>
  <c r="J1438" i="2" s="1"/>
  <c r="J1439" i="2" a="1"/>
  <c r="J1439" i="2" s="1"/>
  <c r="J1440" i="2" a="1"/>
  <c r="J1440" i="2" s="1"/>
  <c r="J1441" i="2" a="1"/>
  <c r="J1441" i="2" s="1"/>
  <c r="J1442" i="2" a="1"/>
  <c r="J1442" i="2" s="1"/>
  <c r="J1443" i="2" a="1"/>
  <c r="J1443" i="2" s="1"/>
  <c r="J1444" i="2" a="1"/>
  <c r="J1444" i="2" s="1"/>
  <c r="J1445" i="2" a="1"/>
  <c r="J1445" i="2" s="1"/>
  <c r="J1446" i="2" a="1"/>
  <c r="J1446" i="2" s="1"/>
  <c r="J1447" i="2" a="1"/>
  <c r="J1447" i="2" s="1"/>
  <c r="J1448" i="2" a="1"/>
  <c r="J1448" i="2" s="1"/>
  <c r="J1449" i="2" a="1"/>
  <c r="J1449" i="2" s="1"/>
  <c r="J1450" i="2" a="1"/>
  <c r="J1450" i="2" s="1"/>
  <c r="J1451" i="2" a="1"/>
  <c r="J1451" i="2" s="1"/>
  <c r="J1452" i="2" a="1"/>
  <c r="J1452" i="2" s="1"/>
  <c r="J1453" i="2" a="1"/>
  <c r="J1453" i="2" s="1"/>
  <c r="J1454" i="2" a="1"/>
  <c r="J1454" i="2" s="1"/>
  <c r="J1455" i="2" a="1"/>
  <c r="J1455" i="2" s="1"/>
  <c r="J1456" i="2" a="1"/>
  <c r="J1456" i="2" s="1"/>
  <c r="J1457" i="2" a="1"/>
  <c r="J1457" i="2" s="1"/>
  <c r="J1458" i="2" a="1"/>
  <c r="J1458" i="2" s="1"/>
  <c r="J1459" i="2" a="1"/>
  <c r="J1459" i="2" s="1"/>
  <c r="J1460" i="2" a="1"/>
  <c r="J1460" i="2" s="1"/>
  <c r="J1461" i="2" a="1"/>
  <c r="J1461" i="2" s="1"/>
  <c r="J1462" i="2" a="1"/>
  <c r="J1462" i="2" s="1"/>
  <c r="J1463" i="2" a="1"/>
  <c r="J1463" i="2" s="1"/>
  <c r="J1464" i="2" a="1"/>
  <c r="J1464" i="2" s="1"/>
  <c r="J1465" i="2" a="1"/>
  <c r="J1465" i="2" s="1"/>
  <c r="J1466" i="2" a="1"/>
  <c r="J1466" i="2" s="1"/>
  <c r="J1467" i="2" a="1"/>
  <c r="J1467" i="2" s="1"/>
  <c r="J1468" i="2" a="1"/>
  <c r="J1468" i="2" s="1"/>
  <c r="J1469" i="2" a="1"/>
  <c r="J1469" i="2" s="1"/>
  <c r="J1470" i="2" a="1"/>
  <c r="J1470" i="2" s="1"/>
  <c r="J1471" i="2" a="1"/>
  <c r="J1471" i="2" s="1"/>
  <c r="J1472" i="2" a="1"/>
  <c r="J1472" i="2" s="1"/>
  <c r="J1473" i="2" a="1"/>
  <c r="J1473" i="2" s="1"/>
  <c r="J1474" i="2" a="1"/>
  <c r="J1474" i="2" s="1"/>
  <c r="J1475" i="2" a="1"/>
  <c r="J1475" i="2" s="1"/>
  <c r="J1476" i="2" a="1"/>
  <c r="J1476" i="2" s="1"/>
  <c r="J1477" i="2" a="1"/>
  <c r="J1477" i="2" s="1"/>
  <c r="J1478" i="2" a="1"/>
  <c r="J1478" i="2" s="1"/>
  <c r="J1479" i="2" a="1"/>
  <c r="J1479" i="2" s="1"/>
  <c r="J1480" i="2" a="1"/>
  <c r="J1480" i="2" s="1"/>
  <c r="J1481" i="2" a="1"/>
  <c r="J1481" i="2" s="1"/>
  <c r="J1482" i="2" a="1"/>
  <c r="J1482" i="2" s="1"/>
  <c r="J1483" i="2" a="1"/>
  <c r="J1483" i="2" s="1"/>
  <c r="J1484" i="2" a="1"/>
  <c r="J1484" i="2" s="1"/>
  <c r="J1485" i="2" a="1"/>
  <c r="J1485" i="2" s="1"/>
  <c r="J1486" i="2" a="1"/>
  <c r="J1486" i="2" s="1"/>
  <c r="J1487" i="2" a="1"/>
  <c r="J1487" i="2" s="1"/>
  <c r="J1488" i="2" a="1"/>
  <c r="J1488" i="2" s="1"/>
  <c r="J1489" i="2" a="1"/>
  <c r="J1489" i="2" s="1"/>
  <c r="J1490" i="2" a="1"/>
  <c r="J1490" i="2" s="1"/>
  <c r="J1491" i="2" a="1"/>
  <c r="J1491" i="2" s="1"/>
  <c r="J1492" i="2" a="1"/>
  <c r="J1492" i="2" s="1"/>
  <c r="J1493" i="2" a="1"/>
  <c r="J1493" i="2" s="1"/>
  <c r="J1494" i="2" a="1"/>
  <c r="J1494" i="2" s="1"/>
  <c r="J1495" i="2" a="1"/>
  <c r="J1495" i="2" s="1"/>
  <c r="J1496" i="2" a="1"/>
  <c r="J1496" i="2" s="1"/>
  <c r="J1497" i="2" a="1"/>
  <c r="J1497" i="2" s="1"/>
  <c r="J1498" i="2" a="1"/>
  <c r="J1498" i="2" s="1"/>
  <c r="J1499" i="2" a="1"/>
  <c r="J1499" i="2" s="1"/>
  <c r="J1500" i="2" a="1"/>
  <c r="J1500" i="2" s="1"/>
  <c r="J1501" i="2" a="1"/>
  <c r="J1501" i="2" s="1"/>
  <c r="J1502" i="2" a="1"/>
  <c r="J1502" i="2" s="1"/>
  <c r="J1503" i="2" a="1"/>
  <c r="J1503" i="2" s="1"/>
  <c r="J1504" i="2" a="1"/>
  <c r="J1504" i="2" s="1"/>
  <c r="J1505" i="2" a="1"/>
  <c r="J1505" i="2" s="1"/>
  <c r="J1506" i="2" a="1"/>
  <c r="J1506" i="2" s="1"/>
  <c r="J1507" i="2" a="1"/>
  <c r="J1507" i="2" s="1"/>
  <c r="J1508" i="2" a="1"/>
  <c r="J1508" i="2" s="1"/>
  <c r="J1509" i="2" a="1"/>
  <c r="J1509" i="2" s="1"/>
  <c r="J1510" i="2" a="1"/>
  <c r="J1510" i="2" s="1"/>
  <c r="J1511" i="2" a="1"/>
  <c r="J1511" i="2" s="1"/>
  <c r="J1512" i="2" a="1"/>
  <c r="J1512" i="2" s="1"/>
  <c r="J1513" i="2" a="1"/>
  <c r="J1513" i="2" s="1"/>
  <c r="J1514" i="2" a="1"/>
  <c r="J1514" i="2" s="1"/>
  <c r="J1515" i="2" a="1"/>
  <c r="J1515" i="2" s="1"/>
  <c r="J1516" i="2" a="1"/>
  <c r="J1516" i="2" s="1"/>
  <c r="J1517" i="2" a="1"/>
  <c r="J1517" i="2" s="1"/>
  <c r="J1518" i="2" a="1"/>
  <c r="J1518" i="2" s="1"/>
  <c r="J1519" i="2" a="1"/>
  <c r="J1519" i="2" s="1"/>
  <c r="J1520" i="2" a="1"/>
  <c r="J1520" i="2" s="1"/>
  <c r="J1521" i="2" a="1"/>
  <c r="J1521" i="2" s="1"/>
  <c r="J1522" i="2" a="1"/>
  <c r="J1522" i="2" s="1"/>
  <c r="J1523" i="2" a="1"/>
  <c r="J1523" i="2" s="1"/>
  <c r="J1524" i="2" a="1"/>
  <c r="J1524" i="2" s="1"/>
  <c r="J1525" i="2" a="1"/>
  <c r="J1525" i="2" s="1"/>
  <c r="J1526" i="2" a="1"/>
  <c r="J1526" i="2" s="1"/>
  <c r="J1527" i="2" a="1"/>
  <c r="J1527" i="2" s="1"/>
  <c r="J1528" i="2" a="1"/>
  <c r="J1528" i="2" s="1"/>
  <c r="J1529" i="2" a="1"/>
  <c r="J1529" i="2" s="1"/>
  <c r="J1530" i="2" a="1"/>
  <c r="J1530" i="2" s="1"/>
  <c r="J1531" i="2" a="1"/>
  <c r="J1531" i="2" s="1"/>
  <c r="J1532" i="2" a="1"/>
  <c r="J1532" i="2" s="1"/>
  <c r="J1533" i="2" a="1"/>
  <c r="J1533" i="2" s="1"/>
  <c r="J1534" i="2" a="1"/>
  <c r="J1534" i="2" s="1"/>
  <c r="J1535" i="2" a="1"/>
  <c r="J1535" i="2" s="1"/>
  <c r="J1536" i="2" a="1"/>
  <c r="J1536" i="2" s="1"/>
  <c r="J1537" i="2" a="1"/>
  <c r="J1537" i="2" s="1"/>
  <c r="J1538" i="2" a="1"/>
  <c r="J1538" i="2" s="1"/>
  <c r="J1539" i="2" a="1"/>
  <c r="J1539" i="2" s="1"/>
  <c r="J1540" i="2" a="1"/>
  <c r="J1540" i="2" s="1"/>
  <c r="J1541" i="2" a="1"/>
  <c r="J1541" i="2" s="1"/>
  <c r="J1542" i="2" a="1"/>
  <c r="J1542" i="2" s="1"/>
  <c r="J1543" i="2" a="1"/>
  <c r="J1543" i="2" s="1"/>
  <c r="J1544" i="2" a="1"/>
  <c r="J1544" i="2" s="1"/>
  <c r="J1545" i="2" a="1"/>
  <c r="J1545" i="2" s="1"/>
  <c r="J1546" i="2" a="1"/>
  <c r="J1546" i="2" s="1"/>
  <c r="J1547" i="2" a="1"/>
  <c r="J1547" i="2" s="1"/>
  <c r="J1548" i="2" a="1"/>
  <c r="J1548" i="2" s="1"/>
  <c r="J1549" i="2" a="1"/>
  <c r="J1549" i="2" s="1"/>
  <c r="J1550" i="2" a="1"/>
  <c r="J1550" i="2" s="1"/>
  <c r="J1551" i="2" a="1"/>
  <c r="J1551" i="2" s="1"/>
  <c r="J1552" i="2" a="1"/>
  <c r="J1552" i="2" s="1"/>
  <c r="J1553" i="2" a="1"/>
  <c r="J1553" i="2" s="1"/>
  <c r="J1554" i="2" a="1"/>
  <c r="J1554" i="2" s="1"/>
  <c r="J1555" i="2" a="1"/>
  <c r="J1555" i="2" s="1"/>
  <c r="J1556" i="2" a="1"/>
  <c r="J1556" i="2" s="1"/>
  <c r="J1557" i="2" a="1"/>
  <c r="J1557" i="2" s="1"/>
  <c r="J1558" i="2" a="1"/>
  <c r="J1558" i="2" s="1"/>
  <c r="J1559" i="2" a="1"/>
  <c r="J1559" i="2" s="1"/>
  <c r="J1560" i="2" a="1"/>
  <c r="J1560" i="2" s="1"/>
  <c r="J1561" i="2" a="1"/>
  <c r="J1561" i="2" s="1"/>
  <c r="J1562" i="2" a="1"/>
  <c r="J1562" i="2" s="1"/>
  <c r="J1563" i="2" a="1"/>
  <c r="J1563" i="2" s="1"/>
  <c r="J1564" i="2" a="1"/>
  <c r="J1564" i="2" s="1"/>
  <c r="J1565" i="2" a="1"/>
  <c r="J1565" i="2" s="1"/>
  <c r="J1566" i="2" a="1"/>
  <c r="J1566" i="2" s="1"/>
  <c r="J1567" i="2" a="1"/>
  <c r="J1567" i="2" s="1"/>
  <c r="J1568" i="2" a="1"/>
  <c r="J1568" i="2" s="1"/>
  <c r="J1569" i="2" a="1"/>
  <c r="J1569" i="2" s="1"/>
  <c r="J1570" i="2" a="1"/>
  <c r="J1570" i="2" s="1"/>
  <c r="J1571" i="2" a="1"/>
  <c r="J1571" i="2" s="1"/>
  <c r="J1572" i="2" a="1"/>
  <c r="J1572" i="2" s="1"/>
  <c r="J1573" i="2" a="1"/>
  <c r="J1573" i="2" s="1"/>
  <c r="J1574" i="2" a="1"/>
  <c r="J1574" i="2" s="1"/>
  <c r="J1575" i="2" a="1"/>
  <c r="J1575" i="2" s="1"/>
  <c r="J1576" i="2" a="1"/>
  <c r="J1576" i="2" s="1"/>
  <c r="J1577" i="2" a="1"/>
  <c r="J1577" i="2" s="1"/>
  <c r="J1578" i="2" a="1"/>
  <c r="J1578" i="2" s="1"/>
  <c r="J1579" i="2" a="1"/>
  <c r="J1579" i="2" s="1"/>
  <c r="J1580" i="2" a="1"/>
  <c r="J1580" i="2" s="1"/>
  <c r="J1581" i="2" a="1"/>
  <c r="J1581" i="2" s="1"/>
  <c r="J1582" i="2" a="1"/>
  <c r="J1582" i="2" s="1"/>
  <c r="J1583" i="2" a="1"/>
  <c r="J1583" i="2" s="1"/>
  <c r="J1584" i="2" a="1"/>
  <c r="J1584" i="2" s="1"/>
  <c r="J1585" i="2" a="1"/>
  <c r="J1585" i="2" s="1"/>
  <c r="J1586" i="2" a="1"/>
  <c r="J1586" i="2" s="1"/>
  <c r="J1587" i="2" a="1"/>
  <c r="J1587" i="2" s="1"/>
  <c r="J1588" i="2" a="1"/>
  <c r="J1588" i="2" s="1"/>
  <c r="J1589" i="2" a="1"/>
  <c r="J1589" i="2" s="1"/>
  <c r="J1590" i="2" a="1"/>
  <c r="J1590" i="2" s="1"/>
  <c r="J1591" i="2" a="1"/>
  <c r="J1591" i="2" s="1"/>
  <c r="J1592" i="2" a="1"/>
  <c r="J1592" i="2" s="1"/>
  <c r="J1593" i="2" a="1"/>
  <c r="J1593" i="2" s="1"/>
  <c r="J1594" i="2" a="1"/>
  <c r="J1594" i="2" s="1"/>
  <c r="J1595" i="2" a="1"/>
  <c r="J1595" i="2" s="1"/>
  <c r="J1596" i="2" a="1"/>
  <c r="J1596" i="2" s="1"/>
  <c r="J1597" i="2" a="1"/>
  <c r="J1597" i="2" s="1"/>
  <c r="J1598" i="2" a="1"/>
  <c r="J1598" i="2" s="1"/>
  <c r="J1599" i="2" a="1"/>
  <c r="J1599" i="2" s="1"/>
  <c r="J1600" i="2" a="1"/>
  <c r="J1600" i="2" s="1"/>
  <c r="J1601" i="2" a="1"/>
  <c r="J1601" i="2" s="1"/>
  <c r="J1602" i="2" a="1"/>
  <c r="J1602" i="2" s="1"/>
  <c r="J1603" i="2" a="1"/>
  <c r="J1603" i="2" s="1"/>
  <c r="J1604" i="2" a="1"/>
  <c r="J1604" i="2" s="1"/>
  <c r="J1605" i="2" a="1"/>
  <c r="J1605" i="2" s="1"/>
  <c r="J1606" i="2" a="1"/>
  <c r="J1606" i="2" s="1"/>
  <c r="J1607" i="2" a="1"/>
  <c r="J1607" i="2" s="1"/>
  <c r="J1608" i="2" a="1"/>
  <c r="J1608" i="2" s="1"/>
  <c r="J1609" i="2" a="1"/>
  <c r="J1609" i="2" s="1"/>
  <c r="J1610" i="2" a="1"/>
  <c r="J1610" i="2" s="1"/>
  <c r="J1611" i="2" a="1"/>
  <c r="J1611" i="2" s="1"/>
  <c r="J1612" i="2" a="1"/>
  <c r="J1612" i="2" s="1"/>
  <c r="J1613" i="2" a="1"/>
  <c r="J1613" i="2" s="1"/>
  <c r="J1614" i="2" a="1"/>
  <c r="J1614" i="2" s="1"/>
  <c r="J1615" i="2" a="1"/>
  <c r="J1615" i="2" s="1"/>
  <c r="J1616" i="2" a="1"/>
  <c r="J1616" i="2" s="1"/>
  <c r="J1617" i="2" a="1"/>
  <c r="J1617" i="2" s="1"/>
  <c r="J1618" i="2" a="1"/>
  <c r="J1618" i="2" s="1"/>
  <c r="J1619" i="2" a="1"/>
  <c r="J1619" i="2" s="1"/>
  <c r="J1620" i="2" a="1"/>
  <c r="J1620" i="2" s="1"/>
  <c r="J1621" i="2" a="1"/>
  <c r="J1621" i="2" s="1"/>
  <c r="J1622" i="2" a="1"/>
  <c r="J1622" i="2" s="1"/>
  <c r="J1623" i="2" a="1"/>
  <c r="J1623" i="2" s="1"/>
  <c r="J1624" i="2" a="1"/>
  <c r="J1624" i="2" s="1"/>
  <c r="J1625" i="2" a="1"/>
  <c r="J1625" i="2" s="1"/>
  <c r="J1626" i="2" a="1"/>
  <c r="J1626" i="2" s="1"/>
  <c r="J1627" i="2" a="1"/>
  <c r="J1627" i="2" s="1"/>
  <c r="J1628" i="2" a="1"/>
  <c r="J1628" i="2" s="1"/>
  <c r="J1629" i="2" a="1"/>
  <c r="J1629" i="2" s="1"/>
  <c r="J1630" i="2" a="1"/>
  <c r="J1630" i="2" s="1"/>
  <c r="J1631" i="2" a="1"/>
  <c r="J1631" i="2" s="1"/>
  <c r="J1632" i="2" a="1"/>
  <c r="J1632" i="2" s="1"/>
  <c r="J1633" i="2" a="1"/>
  <c r="J1633" i="2" s="1"/>
  <c r="J1634" i="2" a="1"/>
  <c r="J1634" i="2" s="1"/>
  <c r="J1635" i="2" a="1"/>
  <c r="J1635" i="2" s="1"/>
  <c r="J1636" i="2" a="1"/>
  <c r="J1636" i="2" s="1"/>
  <c r="J1637" i="2" a="1"/>
  <c r="J1637" i="2" s="1"/>
  <c r="J1638" i="2" a="1"/>
  <c r="J1638" i="2" s="1"/>
  <c r="J1639" i="2" a="1"/>
  <c r="J1639" i="2" s="1"/>
  <c r="J1640" i="2" a="1"/>
  <c r="J1640" i="2" s="1"/>
  <c r="J1641" i="2" a="1"/>
  <c r="J1641" i="2" s="1"/>
  <c r="J1642" i="2" a="1"/>
  <c r="J1642" i="2" s="1"/>
  <c r="J1643" i="2" a="1"/>
  <c r="J1643" i="2" s="1"/>
  <c r="J1644" i="2" a="1"/>
  <c r="J1644" i="2" s="1"/>
  <c r="J1645" i="2" a="1"/>
  <c r="J1645" i="2" s="1"/>
  <c r="J1646" i="2" a="1"/>
  <c r="J1646" i="2" s="1"/>
  <c r="J1647" i="2" a="1"/>
  <c r="J1647" i="2" s="1"/>
  <c r="J1648" i="2" a="1"/>
  <c r="J1648" i="2" s="1"/>
  <c r="J1649" i="2" a="1"/>
  <c r="J1649" i="2" s="1"/>
  <c r="J1650" i="2" a="1"/>
  <c r="J1650" i="2" s="1"/>
  <c r="J1651" i="2" a="1"/>
  <c r="J1651" i="2" s="1"/>
  <c r="J1652" i="2" a="1"/>
  <c r="J1652" i="2" s="1"/>
  <c r="J1653" i="2" a="1"/>
  <c r="J1653" i="2" s="1"/>
  <c r="J1654" i="2" a="1"/>
  <c r="J1654" i="2" s="1"/>
  <c r="J1655" i="2" a="1"/>
  <c r="J1655" i="2" s="1"/>
  <c r="J1656" i="2" a="1"/>
  <c r="J1656" i="2" s="1"/>
  <c r="J1657" i="2" a="1"/>
  <c r="J1657" i="2" s="1"/>
  <c r="J1658" i="2" a="1"/>
  <c r="J1658" i="2" s="1"/>
  <c r="J1659" i="2" a="1"/>
  <c r="J1659" i="2" s="1"/>
  <c r="J1660" i="2" a="1"/>
  <c r="J1660" i="2" s="1"/>
  <c r="J1661" i="2" a="1"/>
  <c r="J1661" i="2" s="1"/>
  <c r="J1662" i="2" a="1"/>
  <c r="J1662" i="2" s="1"/>
  <c r="J1663" i="2" a="1"/>
  <c r="J1663" i="2" s="1"/>
  <c r="J1664" i="2" a="1"/>
  <c r="J1664" i="2" s="1"/>
  <c r="J1665" i="2" a="1"/>
  <c r="J1665" i="2" s="1"/>
  <c r="J1666" i="2" a="1"/>
  <c r="J1666" i="2" s="1"/>
  <c r="J1667" i="2" a="1"/>
  <c r="J1667" i="2" s="1"/>
  <c r="J1668" i="2" a="1"/>
  <c r="J1668" i="2" s="1"/>
  <c r="J1669" i="2" a="1"/>
  <c r="J1669" i="2" s="1"/>
  <c r="J1670" i="2" a="1"/>
  <c r="J1670" i="2" s="1"/>
  <c r="J1671" i="2" a="1"/>
  <c r="J1671" i="2" s="1"/>
  <c r="J1672" i="2" a="1"/>
  <c r="J1672" i="2" s="1"/>
  <c r="J1673" i="2" a="1"/>
  <c r="J1673" i="2" s="1"/>
  <c r="J1674" i="2" a="1"/>
  <c r="J1674" i="2" s="1"/>
  <c r="J1675" i="2" a="1"/>
  <c r="J1675" i="2" s="1"/>
  <c r="J1676" i="2" a="1"/>
  <c r="J1676" i="2" s="1"/>
  <c r="J1677" i="2" a="1"/>
  <c r="J1677" i="2" s="1"/>
  <c r="J1678" i="2" a="1"/>
  <c r="J1678" i="2" s="1"/>
  <c r="J1679" i="2" a="1"/>
  <c r="J1679" i="2" s="1"/>
  <c r="J1680" i="2" a="1"/>
  <c r="J1680" i="2" s="1"/>
  <c r="J1681" i="2" a="1"/>
  <c r="J1681" i="2" s="1"/>
  <c r="J1682" i="2" a="1"/>
  <c r="J1682" i="2" s="1"/>
  <c r="J1683" i="2" a="1"/>
  <c r="J1683" i="2" s="1"/>
  <c r="J1684" i="2" a="1"/>
  <c r="J1684" i="2" s="1"/>
  <c r="J1685" i="2" a="1"/>
  <c r="J1685" i="2" s="1"/>
  <c r="J1686" i="2" a="1"/>
  <c r="J1686" i="2" s="1"/>
  <c r="J1687" i="2" a="1"/>
  <c r="J1687" i="2" s="1"/>
  <c r="J1688" i="2" a="1"/>
  <c r="J1688" i="2" s="1"/>
  <c r="J1689" i="2" a="1"/>
  <c r="J1689" i="2" s="1"/>
  <c r="J1690" i="2" a="1"/>
  <c r="J1690" i="2" s="1"/>
  <c r="J1691" i="2" a="1"/>
  <c r="J1691" i="2" s="1"/>
  <c r="J1692" i="2" a="1"/>
  <c r="J1692" i="2" s="1"/>
  <c r="J1693" i="2" a="1"/>
  <c r="J1693" i="2" s="1"/>
  <c r="J1694" i="2" a="1"/>
  <c r="J1694" i="2" s="1"/>
  <c r="J1695" i="2" a="1"/>
  <c r="J1695" i="2" s="1"/>
  <c r="J1696" i="2" a="1"/>
  <c r="J1696" i="2" s="1"/>
  <c r="J1697" i="2" a="1"/>
  <c r="J1697" i="2" s="1"/>
  <c r="J1698" i="2" a="1"/>
  <c r="J1698" i="2" s="1"/>
  <c r="J1699" i="2" a="1"/>
  <c r="J1699" i="2" s="1"/>
  <c r="J1700" i="2" a="1"/>
  <c r="J1700" i="2" s="1"/>
  <c r="J1701" i="2" a="1"/>
  <c r="J1701" i="2" s="1"/>
  <c r="J1702" i="2" a="1"/>
  <c r="J1702" i="2" s="1"/>
  <c r="J1703" i="2" a="1"/>
  <c r="J1703" i="2" s="1"/>
  <c r="J1704" i="2" a="1"/>
  <c r="J1704" i="2" s="1"/>
  <c r="J1705" i="2" a="1"/>
  <c r="J1705" i="2" s="1"/>
  <c r="J1706" i="2" a="1"/>
  <c r="J1706" i="2" s="1"/>
  <c r="J1707" i="2" a="1"/>
  <c r="J1707" i="2" s="1"/>
  <c r="J1708" i="2" a="1"/>
  <c r="J1708" i="2" s="1"/>
  <c r="J1709" i="2" a="1"/>
  <c r="J1709" i="2" s="1"/>
  <c r="J1710" i="2" a="1"/>
  <c r="J1710" i="2" s="1"/>
  <c r="J1711" i="2" a="1"/>
  <c r="J1711" i="2" s="1"/>
  <c r="J1712" i="2" a="1"/>
  <c r="J1712" i="2" s="1"/>
  <c r="J1713" i="2" a="1"/>
  <c r="J1713" i="2" s="1"/>
  <c r="J1714" i="2" a="1"/>
  <c r="J1714" i="2" s="1"/>
  <c r="J1715" i="2" a="1"/>
  <c r="J1715" i="2" s="1"/>
  <c r="J1716" i="2" a="1"/>
  <c r="J1716" i="2" s="1"/>
  <c r="J1717" i="2" a="1"/>
  <c r="J1717" i="2" s="1"/>
  <c r="J1718" i="2" a="1"/>
  <c r="J1718" i="2" s="1"/>
  <c r="J1719" i="2" a="1"/>
  <c r="J1719" i="2" s="1"/>
  <c r="J1720" i="2" a="1"/>
  <c r="J1720" i="2" s="1"/>
  <c r="J1721" i="2" a="1"/>
  <c r="J1721" i="2" s="1"/>
  <c r="J1722" i="2" a="1"/>
  <c r="J1722" i="2" s="1"/>
  <c r="J1723" i="2" a="1"/>
  <c r="J1723" i="2" s="1"/>
  <c r="J1724" i="2" a="1"/>
  <c r="J1724" i="2" s="1"/>
  <c r="J1725" i="2" a="1"/>
  <c r="J1725" i="2" s="1"/>
  <c r="J1726" i="2" a="1"/>
  <c r="J1726" i="2" s="1"/>
  <c r="J1727" i="2" a="1"/>
  <c r="J1727" i="2" s="1"/>
  <c r="J1728" i="2" a="1"/>
  <c r="J1728" i="2" s="1"/>
  <c r="J1729" i="2" a="1"/>
  <c r="J1729" i="2" s="1"/>
  <c r="J1730" i="2" a="1"/>
  <c r="J1730" i="2" s="1"/>
  <c r="J1731" i="2" a="1"/>
  <c r="J1731" i="2" s="1"/>
  <c r="J1732" i="2" a="1"/>
  <c r="J1732" i="2" s="1"/>
  <c r="J1733" i="2" a="1"/>
  <c r="J1733" i="2" s="1"/>
  <c r="J1734" i="2" a="1"/>
  <c r="J1734" i="2" s="1"/>
  <c r="J1735" i="2" a="1"/>
  <c r="J1735" i="2" s="1"/>
  <c r="J1736" i="2" a="1"/>
  <c r="J1736" i="2" s="1"/>
  <c r="J1737" i="2" a="1"/>
  <c r="J1737" i="2" s="1"/>
  <c r="J1738" i="2" a="1"/>
  <c r="J1738" i="2" s="1"/>
  <c r="J1739" i="2" a="1"/>
  <c r="J1739" i="2" s="1"/>
  <c r="J1740" i="2" a="1"/>
  <c r="J1740" i="2" s="1"/>
  <c r="J1741" i="2" a="1"/>
  <c r="J1741" i="2" s="1"/>
  <c r="J1742" i="2" a="1"/>
  <c r="J1742" i="2" s="1"/>
  <c r="J1743" i="2" a="1"/>
  <c r="J1743" i="2" s="1"/>
  <c r="J1744" i="2" a="1"/>
  <c r="J1744" i="2" s="1"/>
  <c r="J1745" i="2" a="1"/>
  <c r="J1745" i="2" s="1"/>
  <c r="J1746" i="2" a="1"/>
  <c r="J1746" i="2" s="1"/>
  <c r="J1747" i="2" a="1"/>
  <c r="J1747" i="2" s="1"/>
  <c r="J1748" i="2" a="1"/>
  <c r="J1748" i="2" s="1"/>
  <c r="J1749" i="2" a="1"/>
  <c r="J1749" i="2" s="1"/>
  <c r="J1750" i="2" a="1"/>
  <c r="J1750" i="2" s="1"/>
  <c r="J1751" i="2" a="1"/>
  <c r="J1751" i="2" s="1"/>
  <c r="J1752" i="2" a="1"/>
  <c r="J1752" i="2" s="1"/>
  <c r="J1753" i="2" a="1"/>
  <c r="J1753" i="2" s="1"/>
  <c r="J1754" i="2" a="1"/>
  <c r="J1754" i="2" s="1"/>
  <c r="J1755" i="2" a="1"/>
  <c r="J1755" i="2" s="1"/>
  <c r="J1756" i="2" a="1"/>
  <c r="J1756" i="2" s="1"/>
  <c r="J1757" i="2" a="1"/>
  <c r="J1757" i="2" s="1"/>
  <c r="J1758" i="2" a="1"/>
  <c r="J1758" i="2" s="1"/>
  <c r="J1759" i="2" a="1"/>
  <c r="J1759" i="2" s="1"/>
  <c r="J1760" i="2" a="1"/>
  <c r="J1760" i="2" s="1"/>
  <c r="J1761" i="2" a="1"/>
  <c r="J1761" i="2" s="1"/>
  <c r="J1762" i="2" a="1"/>
  <c r="J1762" i="2" s="1"/>
  <c r="J1763" i="2" a="1"/>
  <c r="J1763" i="2" s="1"/>
  <c r="J1764" i="2" a="1"/>
  <c r="J1764" i="2" s="1"/>
  <c r="J1765" i="2" a="1"/>
  <c r="J1765" i="2" s="1"/>
  <c r="J1766" i="2" a="1"/>
  <c r="J1766" i="2" s="1"/>
  <c r="J1767" i="2" a="1"/>
  <c r="J1767" i="2" s="1"/>
  <c r="J1768" i="2" a="1"/>
  <c r="J1768" i="2" s="1"/>
  <c r="J1769" i="2" a="1"/>
  <c r="J1769" i="2" s="1"/>
  <c r="J1770" i="2" a="1"/>
  <c r="J1770" i="2" s="1"/>
  <c r="J1771" i="2" a="1"/>
  <c r="J1771" i="2" s="1"/>
  <c r="J1772" i="2" a="1"/>
  <c r="J1772" i="2" s="1"/>
  <c r="J1773" i="2" a="1"/>
  <c r="J1773" i="2" s="1"/>
  <c r="J1774" i="2" a="1"/>
  <c r="J1774" i="2" s="1"/>
  <c r="J1775" i="2" a="1"/>
  <c r="J1775" i="2" s="1"/>
  <c r="J1776" i="2" a="1"/>
  <c r="J1776" i="2" s="1"/>
  <c r="J1777" i="2" a="1"/>
  <c r="J1777" i="2" s="1"/>
  <c r="J1778" i="2" a="1"/>
  <c r="J1778" i="2" s="1"/>
  <c r="J1779" i="2" a="1"/>
  <c r="J1779" i="2" s="1"/>
  <c r="J1780" i="2" a="1"/>
  <c r="J1780" i="2" s="1"/>
  <c r="J1781" i="2" a="1"/>
  <c r="J1781" i="2" s="1"/>
  <c r="J1782" i="2" a="1"/>
  <c r="J1782" i="2" s="1"/>
  <c r="J1783" i="2" a="1"/>
  <c r="J1783" i="2" s="1"/>
  <c r="J1784" i="2" a="1"/>
  <c r="J1784" i="2" s="1"/>
  <c r="J1785" i="2" a="1"/>
  <c r="J1785" i="2" s="1"/>
  <c r="J1786" i="2" a="1"/>
  <c r="J1786" i="2" s="1"/>
  <c r="J1787" i="2" a="1"/>
  <c r="J1787" i="2" s="1"/>
  <c r="J1788" i="2" a="1"/>
  <c r="J1788" i="2" s="1"/>
  <c r="J1789" i="2" a="1"/>
  <c r="J1789" i="2" s="1"/>
  <c r="J1790" i="2" a="1"/>
  <c r="J1790" i="2" s="1"/>
  <c r="J1791" i="2" a="1"/>
  <c r="J1791" i="2" s="1"/>
  <c r="J1792" i="2" a="1"/>
  <c r="J1792" i="2" s="1"/>
  <c r="J1793" i="2" a="1"/>
  <c r="J1793" i="2" s="1"/>
  <c r="J1794" i="2" a="1"/>
  <c r="J1794" i="2" s="1"/>
  <c r="J1795" i="2" a="1"/>
  <c r="J1795" i="2" s="1"/>
  <c r="J1796" i="2" a="1"/>
  <c r="J1796" i="2" s="1"/>
  <c r="J1797" i="2" a="1"/>
  <c r="J1797" i="2" s="1"/>
  <c r="J1798" i="2" a="1"/>
  <c r="J1798" i="2" s="1"/>
  <c r="J1799" i="2" a="1"/>
  <c r="J1799" i="2" s="1"/>
  <c r="J1800" i="2" a="1"/>
  <c r="J1800" i="2" s="1"/>
  <c r="J1801" i="2" a="1"/>
  <c r="J1801" i="2" s="1"/>
  <c r="J1802" i="2" a="1"/>
  <c r="J1802" i="2" s="1"/>
  <c r="J1803" i="2" a="1"/>
  <c r="J1803" i="2" s="1"/>
  <c r="J1804" i="2" a="1"/>
  <c r="J1804" i="2" s="1"/>
  <c r="J1805" i="2" a="1"/>
  <c r="J1805" i="2" s="1"/>
  <c r="J1806" i="2" a="1"/>
  <c r="J1806" i="2" s="1"/>
  <c r="J1807" i="2" a="1"/>
  <c r="J1807" i="2" s="1"/>
  <c r="J1808" i="2" a="1"/>
  <c r="J1808" i="2" s="1"/>
  <c r="J1809" i="2" a="1"/>
  <c r="J1809" i="2" s="1"/>
  <c r="J1810" i="2" a="1"/>
  <c r="J1810" i="2" s="1"/>
  <c r="J1811" i="2" a="1"/>
  <c r="J1811" i="2" s="1"/>
  <c r="J1812" i="2" a="1"/>
  <c r="J1812" i="2" s="1"/>
  <c r="J1813" i="2" a="1"/>
  <c r="J1813" i="2" s="1"/>
  <c r="J1814" i="2" a="1"/>
  <c r="J1814" i="2" s="1"/>
  <c r="J1815" i="2" a="1"/>
  <c r="J1815" i="2" s="1"/>
  <c r="J1816" i="2" a="1"/>
  <c r="J1816" i="2" s="1"/>
  <c r="J1817" i="2" a="1"/>
  <c r="J1817" i="2" s="1"/>
  <c r="J1818" i="2" a="1"/>
  <c r="J1818" i="2" s="1"/>
  <c r="J1819" i="2" a="1"/>
  <c r="J1819" i="2" s="1"/>
  <c r="J1820" i="2" a="1"/>
  <c r="J1820" i="2" s="1"/>
  <c r="J1821" i="2" a="1"/>
  <c r="J1821" i="2" s="1"/>
  <c r="J1822" i="2" a="1"/>
  <c r="J1822" i="2" s="1"/>
  <c r="J1823" i="2" a="1"/>
  <c r="J1823" i="2" s="1"/>
  <c r="J1824" i="2" a="1"/>
  <c r="J1824" i="2" s="1"/>
  <c r="J1825" i="2" a="1"/>
  <c r="J1825" i="2" s="1"/>
  <c r="J1826" i="2" a="1"/>
  <c r="J1826" i="2" s="1"/>
  <c r="J1827" i="2" a="1"/>
  <c r="J1827" i="2" s="1"/>
  <c r="J1828" i="2" a="1"/>
  <c r="J1828" i="2" s="1"/>
  <c r="J1829" i="2" a="1"/>
  <c r="J1829" i="2" s="1"/>
  <c r="J1830" i="2" a="1"/>
  <c r="J1830" i="2" s="1"/>
  <c r="J1831" i="2" a="1"/>
  <c r="J1831" i="2" s="1"/>
  <c r="J1832" i="2" a="1"/>
  <c r="J1832" i="2" s="1"/>
  <c r="J1833" i="2" a="1"/>
  <c r="J1833" i="2" s="1"/>
  <c r="J1834" i="2" a="1"/>
  <c r="J1834" i="2" s="1"/>
  <c r="J1835" i="2" a="1"/>
  <c r="J1835" i="2" s="1"/>
  <c r="J1836" i="2" a="1"/>
  <c r="J1836" i="2" s="1"/>
  <c r="J1837" i="2" a="1"/>
  <c r="J1837" i="2" s="1"/>
  <c r="J1838" i="2" a="1"/>
  <c r="J1838" i="2" s="1"/>
  <c r="J1839" i="2" a="1"/>
  <c r="J1839" i="2" s="1"/>
  <c r="J1840" i="2" a="1"/>
  <c r="J1840" i="2" s="1"/>
  <c r="J1841" i="2" a="1"/>
  <c r="J1841" i="2" s="1"/>
  <c r="J1842" i="2" a="1"/>
  <c r="J1842" i="2" s="1"/>
  <c r="J1843" i="2" a="1"/>
  <c r="J1843" i="2" s="1"/>
  <c r="J1844" i="2" a="1"/>
  <c r="J1844" i="2" s="1"/>
  <c r="J1845" i="2" a="1"/>
  <c r="J1845" i="2" s="1"/>
  <c r="J1846" i="2" a="1"/>
  <c r="J1846" i="2" s="1"/>
  <c r="J1847" i="2" a="1"/>
  <c r="J1847" i="2" s="1"/>
  <c r="J1848" i="2" a="1"/>
  <c r="J1848" i="2" s="1"/>
  <c r="J1849" i="2" a="1"/>
  <c r="J1849" i="2" s="1"/>
  <c r="J1850" i="2" a="1"/>
  <c r="J1850" i="2" s="1"/>
  <c r="J1851" i="2" a="1"/>
  <c r="J1851" i="2" s="1"/>
  <c r="J1852" i="2" a="1"/>
  <c r="J1852" i="2" s="1"/>
  <c r="J1853" i="2" a="1"/>
  <c r="J1853" i="2" s="1"/>
  <c r="J1854" i="2" a="1"/>
  <c r="J1854" i="2" s="1"/>
  <c r="J1855" i="2" a="1"/>
  <c r="J1855" i="2" s="1"/>
  <c r="J1856" i="2" a="1"/>
  <c r="J1856" i="2" s="1"/>
  <c r="J1857" i="2" a="1"/>
  <c r="J1857" i="2" s="1"/>
  <c r="J1858" i="2" a="1"/>
  <c r="J1858" i="2" s="1"/>
  <c r="J1859" i="2" a="1"/>
  <c r="J1859" i="2" s="1"/>
  <c r="J1860" i="2" a="1"/>
  <c r="J1860" i="2" s="1"/>
  <c r="J1861" i="2" a="1"/>
  <c r="J1861" i="2" s="1"/>
  <c r="J1862" i="2" a="1"/>
  <c r="J1862" i="2" s="1"/>
  <c r="J1863" i="2" a="1"/>
  <c r="J1863" i="2" s="1"/>
  <c r="J1864" i="2" a="1"/>
  <c r="J1864" i="2" s="1"/>
  <c r="J1865" i="2" a="1"/>
  <c r="J1865" i="2" s="1"/>
  <c r="J1866" i="2" a="1"/>
  <c r="J1866" i="2" s="1"/>
  <c r="J1867" i="2" a="1"/>
  <c r="J1867" i="2" s="1"/>
  <c r="J1868" i="2" a="1"/>
  <c r="J1868" i="2" s="1"/>
  <c r="J1869" i="2" a="1"/>
  <c r="J1869" i="2" s="1"/>
  <c r="J1870" i="2" a="1"/>
  <c r="J1870" i="2" s="1"/>
  <c r="J1871" i="2" a="1"/>
  <c r="J1871" i="2" s="1"/>
  <c r="J1872" i="2" a="1"/>
  <c r="J1872" i="2" s="1"/>
  <c r="J1873" i="2" a="1"/>
  <c r="J1873" i="2" s="1"/>
  <c r="J1874" i="2" a="1"/>
  <c r="J1874" i="2" s="1"/>
  <c r="J1875" i="2" a="1"/>
  <c r="J1875" i="2" s="1"/>
  <c r="J1876" i="2" a="1"/>
  <c r="J1876" i="2" s="1"/>
  <c r="J1877" i="2" a="1"/>
  <c r="J1877" i="2" s="1"/>
  <c r="J1878" i="2" a="1"/>
  <c r="J1878" i="2" s="1"/>
  <c r="J1879" i="2" a="1"/>
  <c r="J1879" i="2" s="1"/>
  <c r="J1880" i="2" a="1"/>
  <c r="J1880" i="2" s="1"/>
  <c r="J1881" i="2" a="1"/>
  <c r="J1881" i="2" s="1"/>
  <c r="J1882" i="2" a="1"/>
  <c r="J1882" i="2" s="1"/>
  <c r="J1883" i="2" a="1"/>
  <c r="J1883" i="2" s="1"/>
  <c r="J1884" i="2" a="1"/>
  <c r="J1884" i="2" s="1"/>
  <c r="J1885" i="2" a="1"/>
  <c r="J1885" i="2" s="1"/>
  <c r="J1886" i="2" a="1"/>
  <c r="J1886" i="2" s="1"/>
  <c r="J1887" i="2" a="1"/>
  <c r="J1887" i="2" s="1"/>
  <c r="J1888" i="2" a="1"/>
  <c r="J1888" i="2" s="1"/>
  <c r="J1889" i="2" a="1"/>
  <c r="J1889" i="2" s="1"/>
  <c r="J1890" i="2" a="1"/>
  <c r="J1890" i="2" s="1"/>
  <c r="J1891" i="2" a="1"/>
  <c r="J1891" i="2" s="1"/>
  <c r="J1892" i="2" a="1"/>
  <c r="J1892" i="2" s="1"/>
  <c r="J1893" i="2" a="1"/>
  <c r="J1893" i="2" s="1"/>
  <c r="J1894" i="2" a="1"/>
  <c r="J1894" i="2" s="1"/>
  <c r="J1895" i="2" a="1"/>
  <c r="J1895" i="2" s="1"/>
  <c r="J1896" i="2" a="1"/>
  <c r="J1896" i="2" s="1"/>
  <c r="J1897" i="2" a="1"/>
  <c r="J1897" i="2" s="1"/>
  <c r="J1898" i="2" a="1"/>
  <c r="J1898" i="2" s="1"/>
  <c r="J1899" i="2" a="1"/>
  <c r="J1899" i="2" s="1"/>
  <c r="J1900" i="2" a="1"/>
  <c r="J1900" i="2" s="1"/>
  <c r="J1901" i="2" a="1"/>
  <c r="J1901" i="2" s="1"/>
  <c r="J1902" i="2" a="1"/>
  <c r="J1902" i="2" s="1"/>
  <c r="J1903" i="2" a="1"/>
  <c r="J1903" i="2" s="1"/>
  <c r="J1904" i="2" a="1"/>
  <c r="J1904" i="2" s="1"/>
  <c r="J1905" i="2" a="1"/>
  <c r="J1905" i="2" s="1"/>
  <c r="J1906" i="2" a="1"/>
  <c r="J1906" i="2" s="1"/>
  <c r="J1907" i="2" a="1"/>
  <c r="J1907" i="2" s="1"/>
  <c r="J1908" i="2" a="1"/>
  <c r="J1908" i="2" s="1"/>
  <c r="J1909" i="2" a="1"/>
  <c r="J1909" i="2" s="1"/>
  <c r="J1910" i="2" a="1"/>
  <c r="J1910" i="2" s="1"/>
  <c r="J1911" i="2" a="1"/>
  <c r="J1911" i="2" s="1"/>
  <c r="J1912" i="2" a="1"/>
  <c r="J1912" i="2" s="1"/>
  <c r="J1913" i="2" a="1"/>
  <c r="J1913" i="2" s="1"/>
  <c r="J1914" i="2" a="1"/>
  <c r="J1914" i="2" s="1"/>
  <c r="J1915" i="2" a="1"/>
  <c r="J1915" i="2" s="1"/>
  <c r="J1916" i="2" a="1"/>
  <c r="J1916" i="2" s="1"/>
  <c r="J1917" i="2" a="1"/>
  <c r="J1917" i="2" s="1"/>
  <c r="J1918" i="2" a="1"/>
  <c r="J1918" i="2" s="1"/>
  <c r="J1919" i="2" a="1"/>
  <c r="J1919" i="2" s="1"/>
  <c r="J1920" i="2" a="1"/>
  <c r="J1920" i="2" s="1"/>
  <c r="J1921" i="2" a="1"/>
  <c r="J1921" i="2" s="1"/>
  <c r="J1922" i="2" a="1"/>
  <c r="J1922" i="2" s="1"/>
  <c r="J1923" i="2" a="1"/>
  <c r="J1923" i="2" s="1"/>
  <c r="J1924" i="2" a="1"/>
  <c r="J1924" i="2" s="1"/>
  <c r="J1925" i="2" a="1"/>
  <c r="J1925" i="2" s="1"/>
  <c r="J1926" i="2" a="1"/>
  <c r="J1926" i="2" s="1"/>
  <c r="J1927" i="2" a="1"/>
  <c r="J1927" i="2" s="1"/>
  <c r="J1928" i="2" a="1"/>
  <c r="J1928" i="2" s="1"/>
  <c r="J1929" i="2" a="1"/>
  <c r="J1929" i="2" s="1"/>
  <c r="J1930" i="2" a="1"/>
  <c r="J1930" i="2" s="1"/>
  <c r="J1931" i="2" a="1"/>
  <c r="J1931" i="2" s="1"/>
  <c r="J1932" i="2" a="1"/>
  <c r="J1932" i="2" s="1"/>
  <c r="J1933" i="2" a="1"/>
  <c r="J1933" i="2" s="1"/>
  <c r="J1934" i="2" a="1"/>
  <c r="J1934" i="2" s="1"/>
  <c r="J1935" i="2" a="1"/>
  <c r="J1935" i="2" s="1"/>
  <c r="J1936" i="2" a="1"/>
  <c r="J1936" i="2" s="1"/>
  <c r="J1937" i="2" a="1"/>
  <c r="J1937" i="2" s="1"/>
  <c r="J1938" i="2" a="1"/>
  <c r="J1938" i="2" s="1"/>
  <c r="J1939" i="2" a="1"/>
  <c r="J1939" i="2" s="1"/>
  <c r="J1940" i="2" a="1"/>
  <c r="J1940" i="2" s="1"/>
  <c r="J1941" i="2" a="1"/>
  <c r="J1941" i="2" s="1"/>
  <c r="J1942" i="2" a="1"/>
  <c r="J1942" i="2" s="1"/>
  <c r="J1943" i="2" a="1"/>
  <c r="J1943" i="2" s="1"/>
  <c r="J1944" i="2" a="1"/>
  <c r="J1944" i="2" s="1"/>
  <c r="J1945" i="2" a="1"/>
  <c r="J1945" i="2" s="1"/>
  <c r="J1946" i="2" a="1"/>
  <c r="J1946" i="2" s="1"/>
  <c r="J1947" i="2" a="1"/>
  <c r="J1947" i="2" s="1"/>
  <c r="J1948" i="2" a="1"/>
  <c r="J1948" i="2" s="1"/>
  <c r="J1949" i="2" a="1"/>
  <c r="J1949" i="2" s="1"/>
  <c r="J1950" i="2" a="1"/>
  <c r="J1950" i="2" s="1"/>
  <c r="J1951" i="2" a="1"/>
  <c r="J1951" i="2" s="1"/>
  <c r="J1952" i="2" a="1"/>
  <c r="J1952" i="2" s="1"/>
  <c r="J1953" i="2" a="1"/>
  <c r="J1953" i="2" s="1"/>
  <c r="J1954" i="2" a="1"/>
  <c r="J1954" i="2" s="1"/>
  <c r="J1955" i="2" a="1"/>
  <c r="J1955" i="2" s="1"/>
  <c r="J1956" i="2" a="1"/>
  <c r="J1956" i="2" s="1"/>
  <c r="J1957" i="2" a="1"/>
  <c r="J1957" i="2" s="1"/>
  <c r="J1958" i="2" a="1"/>
  <c r="J1958" i="2" s="1"/>
  <c r="J1959" i="2" a="1"/>
  <c r="J1959" i="2" s="1"/>
  <c r="J1960" i="2" a="1"/>
  <c r="J1960" i="2" s="1"/>
  <c r="J1961" i="2" a="1"/>
  <c r="J1961" i="2" s="1"/>
  <c r="J1962" i="2" a="1"/>
  <c r="J1962" i="2" s="1"/>
  <c r="J1963" i="2" a="1"/>
  <c r="J1963" i="2" s="1"/>
  <c r="J1964" i="2" a="1"/>
  <c r="J1964" i="2" s="1"/>
  <c r="J1965" i="2" a="1"/>
  <c r="J1965" i="2" s="1"/>
  <c r="J1966" i="2" a="1"/>
  <c r="J1966" i="2" s="1"/>
  <c r="J1967" i="2" a="1"/>
  <c r="J1967" i="2" s="1"/>
  <c r="J1968" i="2" a="1"/>
  <c r="J1968" i="2" s="1"/>
  <c r="J1969" i="2" a="1"/>
  <c r="J1969" i="2" s="1"/>
  <c r="J1970" i="2" a="1"/>
  <c r="J1970" i="2" s="1"/>
  <c r="J1971" i="2" a="1"/>
  <c r="J1971" i="2" s="1"/>
  <c r="J1972" i="2" a="1"/>
  <c r="J1972" i="2" s="1"/>
  <c r="J1973" i="2" a="1"/>
  <c r="J1973" i="2" s="1"/>
  <c r="J1974" i="2" a="1"/>
  <c r="J1974" i="2" s="1"/>
  <c r="J1975" i="2" a="1"/>
  <c r="J1975" i="2" s="1"/>
  <c r="J1976" i="2" a="1"/>
  <c r="J1976" i="2" s="1"/>
  <c r="J1977" i="2" a="1"/>
  <c r="J1977" i="2" s="1"/>
  <c r="J1978" i="2" a="1"/>
  <c r="J1978" i="2" s="1"/>
  <c r="J1979" i="2" a="1"/>
  <c r="J1979" i="2" s="1"/>
  <c r="J1980" i="2" a="1"/>
  <c r="J1980" i="2" s="1"/>
  <c r="J1981" i="2" a="1"/>
  <c r="J1981" i="2" s="1"/>
  <c r="J1982" i="2" a="1"/>
  <c r="J1982" i="2" s="1"/>
  <c r="J1983" i="2" a="1"/>
  <c r="J1983" i="2" s="1"/>
  <c r="J1984" i="2" a="1"/>
  <c r="J1984" i="2" s="1"/>
  <c r="J1985" i="2" a="1"/>
  <c r="J1985" i="2" s="1"/>
  <c r="J1986" i="2" a="1"/>
  <c r="J1986" i="2" s="1"/>
  <c r="J1987" i="2" a="1"/>
  <c r="J1987" i="2" s="1"/>
  <c r="J1988" i="2" a="1"/>
  <c r="J1988" i="2" s="1"/>
  <c r="J1989" i="2" a="1"/>
  <c r="J1989" i="2" s="1"/>
  <c r="J1990" i="2" a="1"/>
  <c r="J1990" i="2" s="1"/>
  <c r="J1991" i="2" a="1"/>
  <c r="J1991" i="2" s="1"/>
  <c r="J1992" i="2" a="1"/>
  <c r="J1992" i="2" s="1"/>
  <c r="J1993" i="2" a="1"/>
  <c r="J1993" i="2" s="1"/>
  <c r="J1994" i="2" a="1"/>
  <c r="J1994" i="2" s="1"/>
  <c r="J1995" i="2" a="1"/>
  <c r="J1995" i="2" s="1"/>
  <c r="J1996" i="2" a="1"/>
  <c r="J1996" i="2" s="1"/>
  <c r="J1997" i="2" a="1"/>
  <c r="J1997" i="2" s="1"/>
  <c r="J1998" i="2" a="1"/>
  <c r="J1998" i="2" s="1"/>
  <c r="J1999" i="2" a="1"/>
  <c r="J1999" i="2" s="1"/>
  <c r="J2000" i="2" a="1"/>
  <c r="J2000" i="2" s="1"/>
  <c r="J2001" i="2" a="1"/>
  <c r="J2001" i="2" s="1"/>
  <c r="J2002" i="2" a="1"/>
  <c r="J2002" i="2" s="1"/>
  <c r="J2003" i="2" a="1"/>
  <c r="J2003" i="2" s="1"/>
  <c r="J2004" i="2" a="1"/>
  <c r="J2004" i="2" s="1"/>
  <c r="J2005" i="2" a="1"/>
  <c r="J2005" i="2" s="1"/>
  <c r="J2006" i="2" a="1"/>
  <c r="J2006" i="2" s="1"/>
  <c r="J2007" i="2" a="1"/>
  <c r="J2007" i="2" s="1"/>
  <c r="J2008" i="2" a="1"/>
  <c r="J2008" i="2" s="1"/>
  <c r="J2009" i="2" a="1"/>
  <c r="J2009" i="2" s="1"/>
  <c r="J2010" i="2" a="1"/>
  <c r="J2010" i="2" s="1"/>
  <c r="J2011" i="2" a="1"/>
  <c r="J2011" i="2" s="1"/>
  <c r="J2012" i="2" a="1"/>
  <c r="J2012" i="2" s="1"/>
  <c r="J2013" i="2" a="1"/>
  <c r="J2013" i="2" s="1"/>
  <c r="J2014" i="2" a="1"/>
  <c r="J2014" i="2" s="1"/>
  <c r="J2015" i="2" a="1"/>
  <c r="J2015" i="2" s="1"/>
  <c r="J2016" i="2" a="1"/>
  <c r="J2016" i="2" s="1"/>
  <c r="J2017" i="2" a="1"/>
  <c r="J2017" i="2" s="1"/>
  <c r="J2018" i="2" a="1"/>
  <c r="J2018" i="2" s="1"/>
  <c r="J2019" i="2" a="1"/>
  <c r="J2019" i="2" s="1"/>
  <c r="J2020" i="2" a="1"/>
  <c r="J2020" i="2" s="1"/>
  <c r="J2021" i="2" a="1"/>
  <c r="J2021" i="2" s="1"/>
  <c r="J2022" i="2" a="1"/>
  <c r="J2022" i="2" s="1"/>
  <c r="J2023" i="2" a="1"/>
  <c r="J2023" i="2" s="1"/>
  <c r="J2024" i="2" a="1"/>
  <c r="J2024" i="2" s="1"/>
  <c r="J2025" i="2" a="1"/>
  <c r="J2025" i="2" s="1"/>
  <c r="J2026" i="2" a="1"/>
  <c r="J2026" i="2" s="1"/>
  <c r="J2027" i="2" a="1"/>
  <c r="J2027" i="2" s="1"/>
  <c r="J2028" i="2" a="1"/>
  <c r="J2028" i="2" s="1"/>
  <c r="J2029" i="2" a="1"/>
  <c r="J2029" i="2" s="1"/>
  <c r="J2030" i="2" a="1"/>
  <c r="J2030" i="2" s="1"/>
  <c r="J2031" i="2" a="1"/>
  <c r="J2031" i="2" s="1"/>
  <c r="J2032" i="2" a="1"/>
  <c r="J2032" i="2" s="1"/>
  <c r="J2033" i="2" a="1"/>
  <c r="J2033" i="2" s="1"/>
  <c r="J2034" i="2" a="1"/>
  <c r="J2034" i="2" s="1"/>
  <c r="J2035" i="2" a="1"/>
  <c r="J2035" i="2" s="1"/>
  <c r="J2036" i="2" a="1"/>
  <c r="J2036" i="2" s="1"/>
  <c r="J2037" i="2" a="1"/>
  <c r="J2037" i="2" s="1"/>
  <c r="J2038" i="2" a="1"/>
  <c r="J2038" i="2" s="1"/>
  <c r="J2039" i="2" a="1"/>
  <c r="J2039" i="2" s="1"/>
  <c r="J2040" i="2" a="1"/>
  <c r="J2040" i="2" s="1"/>
  <c r="J2041" i="2" a="1"/>
  <c r="J2041" i="2" s="1"/>
  <c r="J2042" i="2" a="1"/>
  <c r="J2042" i="2" s="1"/>
  <c r="J2043" i="2" a="1"/>
  <c r="J2043" i="2" s="1"/>
  <c r="J2044" i="2" a="1"/>
  <c r="J2044" i="2" s="1"/>
  <c r="J2045" i="2" a="1"/>
  <c r="J2045" i="2" s="1"/>
  <c r="J2046" i="2" a="1"/>
  <c r="J2046" i="2" s="1"/>
  <c r="J2047" i="2" a="1"/>
  <c r="J2047" i="2" s="1"/>
  <c r="J2048" i="2" a="1"/>
  <c r="J2048" i="2" s="1"/>
  <c r="J2049" i="2" a="1"/>
  <c r="J2049" i="2" s="1"/>
  <c r="J2050" i="2" a="1"/>
  <c r="J2050" i="2" s="1"/>
  <c r="J2051" i="2" a="1"/>
  <c r="J2051" i="2" s="1"/>
  <c r="J2052" i="2" a="1"/>
  <c r="J2052" i="2" s="1"/>
  <c r="J2053" i="2" a="1"/>
  <c r="J2053" i="2" s="1"/>
  <c r="J2054" i="2" a="1"/>
  <c r="J2054" i="2" s="1"/>
  <c r="J2055" i="2" a="1"/>
  <c r="J2055" i="2" s="1"/>
  <c r="J2056" i="2" a="1"/>
  <c r="J2056" i="2" s="1"/>
  <c r="J2057" i="2" a="1"/>
  <c r="J2057" i="2" s="1"/>
  <c r="J2058" i="2" a="1"/>
  <c r="J2058" i="2" s="1"/>
  <c r="J2059" i="2" a="1"/>
  <c r="J2059" i="2" s="1"/>
  <c r="J2060" i="2" a="1"/>
  <c r="J2060" i="2" s="1"/>
  <c r="J2061" i="2" a="1"/>
  <c r="J2061" i="2" s="1"/>
  <c r="J2062" i="2" a="1"/>
  <c r="J2062" i="2" s="1"/>
  <c r="J2063" i="2" a="1"/>
  <c r="J2063" i="2" s="1"/>
  <c r="J2064" i="2" a="1"/>
  <c r="J2064" i="2" s="1"/>
  <c r="J2065" i="2" a="1"/>
  <c r="J2065" i="2" s="1"/>
  <c r="J2066" i="2" a="1"/>
  <c r="J2066" i="2" s="1"/>
  <c r="J2067" i="2" a="1"/>
  <c r="J2067" i="2" s="1"/>
  <c r="J2068" i="2" a="1"/>
  <c r="J2068" i="2" s="1"/>
  <c r="J2069" i="2" a="1"/>
  <c r="J2069" i="2" s="1"/>
  <c r="J2070" i="2" a="1"/>
  <c r="J2070" i="2" s="1"/>
  <c r="J2071" i="2" a="1"/>
  <c r="J2071" i="2" s="1"/>
  <c r="J2072" i="2" a="1"/>
  <c r="J2072" i="2" s="1"/>
  <c r="J2073" i="2" a="1"/>
  <c r="J2073" i="2" s="1"/>
  <c r="J2074" i="2" a="1"/>
  <c r="J2074" i="2" s="1"/>
  <c r="J2075" i="2" a="1"/>
  <c r="J2075" i="2" s="1"/>
  <c r="J2076" i="2" a="1"/>
  <c r="J2076" i="2" s="1"/>
  <c r="J2077" i="2" a="1"/>
  <c r="J2077" i="2" s="1"/>
  <c r="J2078" i="2" a="1"/>
  <c r="J2078" i="2" s="1"/>
  <c r="J2079" i="2" a="1"/>
  <c r="J2079" i="2" s="1"/>
  <c r="J2080" i="2" a="1"/>
  <c r="J2080" i="2" s="1"/>
  <c r="J2081" i="2" a="1"/>
  <c r="J2081" i="2" s="1"/>
  <c r="J2082" i="2" a="1"/>
  <c r="J2082" i="2" s="1"/>
  <c r="J2083" i="2" a="1"/>
  <c r="J2083" i="2" s="1"/>
  <c r="J2084" i="2" a="1"/>
  <c r="J2084" i="2" s="1"/>
  <c r="J2085" i="2" a="1"/>
  <c r="J2085" i="2" s="1"/>
  <c r="J2086" i="2" a="1"/>
  <c r="J2086" i="2" s="1"/>
  <c r="J2087" i="2" a="1"/>
  <c r="J2087" i="2" s="1"/>
  <c r="J2088" i="2" a="1"/>
  <c r="J2088" i="2" s="1"/>
  <c r="J2089" i="2" a="1"/>
  <c r="J2089" i="2" s="1"/>
  <c r="J2090" i="2" a="1"/>
  <c r="J2090" i="2" s="1"/>
  <c r="J2091" i="2" a="1"/>
  <c r="J2091" i="2" s="1"/>
  <c r="J2092" i="2" a="1"/>
  <c r="J2092" i="2" s="1"/>
  <c r="J2093" i="2" a="1"/>
  <c r="J2093" i="2" s="1"/>
  <c r="J2094" i="2" a="1"/>
  <c r="J2094" i="2" s="1"/>
  <c r="J2095" i="2" a="1"/>
  <c r="J2095" i="2" s="1"/>
  <c r="J2096" i="2" a="1"/>
  <c r="J2096" i="2" s="1"/>
  <c r="J2097" i="2" a="1"/>
  <c r="J2097" i="2" s="1"/>
  <c r="J2098" i="2" a="1"/>
  <c r="J2098" i="2" s="1"/>
  <c r="J2099" i="2" a="1"/>
  <c r="J2099" i="2" s="1"/>
  <c r="J2100" i="2" a="1"/>
  <c r="J2100" i="2" s="1"/>
  <c r="J2101" i="2" a="1"/>
  <c r="J2101" i="2" s="1"/>
  <c r="J2102" i="2" a="1"/>
  <c r="J2102" i="2" s="1"/>
  <c r="J2103" i="2" a="1"/>
  <c r="J2103" i="2" s="1"/>
  <c r="J2104" i="2" a="1"/>
  <c r="J2104" i="2" s="1"/>
  <c r="J2105" i="2" a="1"/>
  <c r="J2105" i="2" s="1"/>
  <c r="J2106" i="2" a="1"/>
  <c r="J2106" i="2" s="1"/>
  <c r="J2107" i="2" a="1"/>
  <c r="J2107" i="2" s="1"/>
  <c r="J2108" i="2" a="1"/>
  <c r="J2108" i="2" s="1"/>
  <c r="J2109" i="2" a="1"/>
  <c r="J2109" i="2" s="1"/>
  <c r="J2110" i="2" a="1"/>
  <c r="J2110" i="2" s="1"/>
  <c r="J2111" i="2" a="1"/>
  <c r="J2111" i="2" s="1"/>
  <c r="J2112" i="2" a="1"/>
  <c r="J2112" i="2" s="1"/>
  <c r="J2113" i="2" a="1"/>
  <c r="J2113" i="2" s="1"/>
  <c r="J2114" i="2" a="1"/>
  <c r="J2114" i="2" s="1"/>
  <c r="J2115" i="2" a="1"/>
  <c r="J2115" i="2" s="1"/>
  <c r="J2116" i="2" a="1"/>
  <c r="J2116" i="2" s="1"/>
  <c r="J2117" i="2" a="1"/>
  <c r="J2117" i="2" s="1"/>
  <c r="J2118" i="2" a="1"/>
  <c r="J2118" i="2" s="1"/>
  <c r="J2119" i="2" a="1"/>
  <c r="J2119" i="2" s="1"/>
  <c r="J2120" i="2" a="1"/>
  <c r="J2120" i="2" s="1"/>
  <c r="J2121" i="2" a="1"/>
  <c r="J2121" i="2" s="1"/>
  <c r="J2122" i="2" a="1"/>
  <c r="J2122" i="2" s="1"/>
  <c r="J2123" i="2" a="1"/>
  <c r="J2123" i="2" s="1"/>
  <c r="J2124" i="2" a="1"/>
  <c r="J2124" i="2" s="1"/>
  <c r="J2125" i="2" a="1"/>
  <c r="J2125" i="2" s="1"/>
  <c r="J2126" i="2" a="1"/>
  <c r="J2126" i="2" s="1"/>
  <c r="J2127" i="2" a="1"/>
  <c r="J2127" i="2" s="1"/>
  <c r="J2128" i="2" a="1"/>
  <c r="J2128" i="2" s="1"/>
  <c r="J2129" i="2" a="1"/>
  <c r="J2129" i="2" s="1"/>
  <c r="J2130" i="2" a="1"/>
  <c r="J2130" i="2" s="1"/>
  <c r="J2131" i="2" a="1"/>
  <c r="J2131" i="2" s="1"/>
  <c r="J2132" i="2" a="1"/>
  <c r="J2132" i="2" s="1"/>
  <c r="J2133" i="2" a="1"/>
  <c r="J2133" i="2" s="1"/>
  <c r="J2134" i="2" a="1"/>
  <c r="J2134" i="2" s="1"/>
  <c r="J2135" i="2" a="1"/>
  <c r="J2135" i="2" s="1"/>
  <c r="J2136" i="2" a="1"/>
  <c r="J2136" i="2" s="1"/>
  <c r="J2137" i="2" a="1"/>
  <c r="J2137" i="2" s="1"/>
  <c r="J2138" i="2" a="1"/>
  <c r="J2138" i="2" s="1"/>
  <c r="J2139" i="2" a="1"/>
  <c r="J2139" i="2" s="1"/>
  <c r="J2140" i="2" a="1"/>
  <c r="J2140" i="2" s="1"/>
  <c r="J2141" i="2" a="1"/>
  <c r="J2141" i="2" s="1"/>
  <c r="J2142" i="2" a="1"/>
  <c r="J2142" i="2" s="1"/>
  <c r="J2143" i="2" a="1"/>
  <c r="J2143" i="2" s="1"/>
  <c r="J2144" i="2" a="1"/>
  <c r="J2144" i="2" s="1"/>
  <c r="J2145" i="2" a="1"/>
  <c r="J2145" i="2" s="1"/>
  <c r="J2146" i="2" a="1"/>
  <c r="J2146" i="2" s="1"/>
  <c r="J2147" i="2" a="1"/>
  <c r="J2147" i="2" s="1"/>
  <c r="J2148" i="2" a="1"/>
  <c r="J2148" i="2" s="1"/>
  <c r="J2149" i="2" a="1"/>
  <c r="J2149" i="2" s="1"/>
  <c r="J2150" i="2" a="1"/>
  <c r="J2150" i="2" s="1"/>
  <c r="J2151" i="2" a="1"/>
  <c r="J2151" i="2" s="1"/>
  <c r="J2152" i="2" a="1"/>
  <c r="J2152" i="2" s="1"/>
  <c r="J2153" i="2" a="1"/>
  <c r="J2153" i="2" s="1"/>
  <c r="J2154" i="2" a="1"/>
  <c r="J2154" i="2" s="1"/>
  <c r="J2155" i="2" a="1"/>
  <c r="J2155" i="2" s="1"/>
  <c r="J2156" i="2" a="1"/>
  <c r="J2156" i="2" s="1"/>
  <c r="J2157" i="2" a="1"/>
  <c r="J2157" i="2" s="1"/>
  <c r="J2158" i="2" a="1"/>
  <c r="J2158" i="2" s="1"/>
  <c r="J2159" i="2" a="1"/>
  <c r="J2159" i="2" s="1"/>
  <c r="J2160" i="2" a="1"/>
  <c r="J2160" i="2" s="1"/>
  <c r="J2161" i="2" a="1"/>
  <c r="J2161" i="2" s="1"/>
  <c r="J2162" i="2" a="1"/>
  <c r="J2162" i="2" s="1"/>
  <c r="J2163" i="2" a="1"/>
  <c r="J2163" i="2" s="1"/>
  <c r="J2164" i="2" a="1"/>
  <c r="J2164" i="2" s="1"/>
  <c r="J2165" i="2" a="1"/>
  <c r="J2165" i="2" s="1"/>
  <c r="J2166" i="2" a="1"/>
  <c r="J2166" i="2" s="1"/>
  <c r="J2167" i="2" a="1"/>
  <c r="J2167" i="2" s="1"/>
  <c r="J2168" i="2" a="1"/>
  <c r="J2168" i="2" s="1"/>
  <c r="J2169" i="2" a="1"/>
  <c r="J2169" i="2" s="1"/>
  <c r="J2170" i="2" a="1"/>
  <c r="J2170" i="2" s="1"/>
  <c r="J2171" i="2" a="1"/>
  <c r="J2171" i="2" s="1"/>
  <c r="J2172" i="2" a="1"/>
  <c r="J2172" i="2" s="1"/>
  <c r="J2173" i="2" a="1"/>
  <c r="J2173" i="2" s="1"/>
  <c r="J2174" i="2" a="1"/>
  <c r="J2174" i="2" s="1"/>
  <c r="J2175" i="2" a="1"/>
  <c r="J2175" i="2" s="1"/>
  <c r="J2176" i="2" a="1"/>
  <c r="J2176" i="2" s="1"/>
  <c r="J2177" i="2" a="1"/>
  <c r="J2177" i="2" s="1"/>
  <c r="J2178" i="2" a="1"/>
  <c r="J2178" i="2" s="1"/>
  <c r="J2179" i="2" a="1"/>
  <c r="J2179" i="2" s="1"/>
  <c r="J2180" i="2" a="1"/>
  <c r="J2180" i="2" s="1"/>
  <c r="J2181" i="2" a="1"/>
  <c r="J2181" i="2" s="1"/>
  <c r="J2182" i="2" a="1"/>
  <c r="J2182" i="2" s="1"/>
  <c r="J2183" i="2" a="1"/>
  <c r="J2183" i="2" s="1"/>
  <c r="J2184" i="2" a="1"/>
  <c r="J2184" i="2" s="1"/>
  <c r="J2185" i="2" a="1"/>
  <c r="J2185" i="2" s="1"/>
  <c r="J2186" i="2" a="1"/>
  <c r="J2186" i="2" s="1"/>
  <c r="J2187" i="2" a="1"/>
  <c r="J2187" i="2" s="1"/>
  <c r="J2188" i="2" a="1"/>
  <c r="J2188" i="2" s="1"/>
  <c r="J2189" i="2" a="1"/>
  <c r="J2189" i="2" s="1"/>
  <c r="J2190" i="2" a="1"/>
  <c r="J2190" i="2" s="1"/>
  <c r="J2191" i="2" a="1"/>
  <c r="J2191" i="2" s="1"/>
  <c r="J2192" i="2" a="1"/>
  <c r="J2192" i="2" s="1"/>
  <c r="J2193" i="2" a="1"/>
  <c r="J2193" i="2" s="1"/>
  <c r="J2194" i="2" a="1"/>
  <c r="J2194" i="2" s="1"/>
  <c r="J2195" i="2" a="1"/>
  <c r="J2195" i="2" s="1"/>
  <c r="J2196" i="2" a="1"/>
  <c r="J2196" i="2" s="1"/>
  <c r="J2197" i="2" a="1"/>
  <c r="J2197" i="2" s="1"/>
  <c r="J2198" i="2" a="1"/>
  <c r="J2198" i="2" s="1"/>
  <c r="J2199" i="2" a="1"/>
  <c r="J2199" i="2" s="1"/>
  <c r="J2200" i="2" a="1"/>
  <c r="J2200" i="2" s="1"/>
  <c r="J2201" i="2" a="1"/>
  <c r="J2201" i="2" s="1"/>
  <c r="J2202" i="2" a="1"/>
  <c r="J2202" i="2" s="1"/>
  <c r="J2203" i="2" a="1"/>
  <c r="J2203" i="2" s="1"/>
  <c r="J2204" i="2" a="1"/>
  <c r="J2204" i="2" s="1"/>
  <c r="J2205" i="2" a="1"/>
  <c r="J2205" i="2" s="1"/>
  <c r="J2206" i="2" a="1"/>
  <c r="J2206" i="2" s="1"/>
  <c r="J2207" i="2" a="1"/>
  <c r="J2207" i="2" s="1"/>
  <c r="J2208" i="2" a="1"/>
  <c r="J2208" i="2" s="1"/>
  <c r="J2209" i="2" a="1"/>
  <c r="J2209" i="2" s="1"/>
  <c r="J2210" i="2" a="1"/>
  <c r="J2210" i="2" s="1"/>
  <c r="J2211" i="2" a="1"/>
  <c r="J2211" i="2" s="1"/>
  <c r="J2212" i="2" a="1"/>
  <c r="J2212" i="2" s="1"/>
  <c r="J2213" i="2" a="1"/>
  <c r="J2213" i="2" s="1"/>
  <c r="J2214" i="2" a="1"/>
  <c r="J2214" i="2" s="1"/>
  <c r="J2215" i="2" a="1"/>
  <c r="J2215" i="2" s="1"/>
  <c r="J2216" i="2" a="1"/>
  <c r="J2216" i="2" s="1"/>
  <c r="J2217" i="2" a="1"/>
  <c r="J2217" i="2" s="1"/>
  <c r="J2218" i="2" a="1"/>
  <c r="J2218" i="2" s="1"/>
  <c r="J2219" i="2" a="1"/>
  <c r="J2219" i="2" s="1"/>
  <c r="J2220" i="2" a="1"/>
  <c r="J2220" i="2" s="1"/>
  <c r="J2221" i="2" a="1"/>
  <c r="J2221" i="2" s="1"/>
  <c r="J2222" i="2" a="1"/>
  <c r="J2222" i="2" s="1"/>
  <c r="J2223" i="2" a="1"/>
  <c r="J2223" i="2" s="1"/>
  <c r="J2224" i="2" a="1"/>
  <c r="J2224" i="2" s="1"/>
  <c r="J2225" i="2" a="1"/>
  <c r="J2225" i="2" s="1"/>
  <c r="J2226" i="2" a="1"/>
  <c r="J2226" i="2" s="1"/>
  <c r="J2227" i="2" a="1"/>
  <c r="J2227" i="2" s="1"/>
  <c r="J2228" i="2" a="1"/>
  <c r="J2228" i="2" s="1"/>
  <c r="J2229" i="2" a="1"/>
  <c r="J2229" i="2" s="1"/>
  <c r="J2230" i="2" a="1"/>
  <c r="J2230" i="2" s="1"/>
  <c r="J2231" i="2" a="1"/>
  <c r="J2231" i="2" s="1"/>
  <c r="J2232" i="2" a="1"/>
  <c r="J2232" i="2" s="1"/>
  <c r="J2233" i="2" a="1"/>
  <c r="J2233" i="2" s="1"/>
  <c r="J2234" i="2" a="1"/>
  <c r="J2234" i="2" s="1"/>
  <c r="J2235" i="2" a="1"/>
  <c r="J2235" i="2" s="1"/>
  <c r="J2236" i="2" a="1"/>
  <c r="J2236" i="2" s="1"/>
  <c r="J2237" i="2" a="1"/>
  <c r="J2237" i="2" s="1"/>
  <c r="J2238" i="2" a="1"/>
  <c r="J2238" i="2" s="1"/>
  <c r="J2239" i="2" a="1"/>
  <c r="J2239" i="2" s="1"/>
  <c r="J2240" i="2" a="1"/>
  <c r="J2240" i="2" s="1"/>
  <c r="J2241" i="2" a="1"/>
  <c r="J2241" i="2" s="1"/>
  <c r="J2242" i="2" a="1"/>
  <c r="J2242" i="2" s="1"/>
  <c r="J2243" i="2" a="1"/>
  <c r="J2243" i="2" s="1"/>
  <c r="J2244" i="2" a="1"/>
  <c r="J2244" i="2" s="1"/>
  <c r="J2245" i="2" a="1"/>
  <c r="J2245" i="2" s="1"/>
  <c r="J2246" i="2" a="1"/>
  <c r="J2246" i="2" s="1"/>
  <c r="J2247" i="2" a="1"/>
  <c r="J2247" i="2" s="1"/>
  <c r="J2248" i="2" a="1"/>
  <c r="J2248" i="2" s="1"/>
  <c r="J2249" i="2" a="1"/>
  <c r="J2249" i="2" s="1"/>
  <c r="J2250" i="2" a="1"/>
  <c r="J2250" i="2" s="1"/>
  <c r="J2251" i="2" a="1"/>
  <c r="J2251" i="2" s="1"/>
  <c r="J2252" i="2" a="1"/>
  <c r="J2252" i="2" s="1"/>
  <c r="J2253" i="2" a="1"/>
  <c r="J2253" i="2" s="1"/>
  <c r="J2254" i="2" a="1"/>
  <c r="J2254" i="2" s="1"/>
  <c r="J2255" i="2" a="1"/>
  <c r="J2255" i="2" s="1"/>
  <c r="J2256" i="2" a="1"/>
  <c r="J2256" i="2" s="1"/>
  <c r="J2257" i="2" a="1"/>
  <c r="J2257" i="2" s="1"/>
  <c r="J2258" i="2" a="1"/>
  <c r="J2258" i="2" s="1"/>
  <c r="J2259" i="2" a="1"/>
  <c r="J2259" i="2" s="1"/>
  <c r="J2260" i="2" a="1"/>
  <c r="J2260" i="2" s="1"/>
  <c r="J2261" i="2" a="1"/>
  <c r="J2261" i="2" s="1"/>
  <c r="J2262" i="2" a="1"/>
  <c r="J2262" i="2" s="1"/>
  <c r="J2263" i="2" a="1"/>
  <c r="J2263" i="2" s="1"/>
  <c r="J2264" i="2" a="1"/>
  <c r="J2264" i="2" s="1"/>
  <c r="J2265" i="2" a="1"/>
  <c r="J2265" i="2" s="1"/>
  <c r="J2266" i="2" a="1"/>
  <c r="J2266" i="2" s="1"/>
  <c r="J2267" i="2" a="1"/>
  <c r="J2267" i="2" s="1"/>
  <c r="J2268" i="2" a="1"/>
  <c r="J2268" i="2" s="1"/>
  <c r="J2269" i="2" a="1"/>
  <c r="J2269" i="2" s="1"/>
  <c r="J2270" i="2" a="1"/>
  <c r="J2270" i="2" s="1"/>
  <c r="J2271" i="2" a="1"/>
  <c r="J2271" i="2" s="1"/>
  <c r="J2272" i="2" a="1"/>
  <c r="J2272" i="2" s="1"/>
  <c r="J2273" i="2" a="1"/>
  <c r="J2273" i="2" s="1"/>
  <c r="J2274" i="2" a="1"/>
  <c r="J2274" i="2" s="1"/>
  <c r="J2275" i="2" a="1"/>
  <c r="J2275" i="2" s="1"/>
  <c r="J2276" i="2" a="1"/>
  <c r="J2276" i="2" s="1"/>
  <c r="J2277" i="2" a="1"/>
  <c r="J2277" i="2" s="1"/>
  <c r="J2278" i="2" a="1"/>
  <c r="J2278" i="2" s="1"/>
  <c r="J2279" i="2" a="1"/>
  <c r="J2279" i="2" s="1"/>
  <c r="J2280" i="2" a="1"/>
  <c r="J2280" i="2" s="1"/>
  <c r="J2281" i="2" a="1"/>
  <c r="J2281" i="2" s="1"/>
  <c r="J2282" i="2" a="1"/>
  <c r="J2282" i="2" s="1"/>
  <c r="J2283" i="2" a="1"/>
  <c r="J2283" i="2" s="1"/>
  <c r="J2284" i="2" a="1"/>
  <c r="J2284" i="2" s="1"/>
  <c r="J2285" i="2" a="1"/>
  <c r="J2285" i="2" s="1"/>
  <c r="J2286" i="2" a="1"/>
  <c r="J2286" i="2" s="1"/>
  <c r="J2287" i="2" a="1"/>
  <c r="J2287" i="2" s="1"/>
  <c r="J2288" i="2" a="1"/>
  <c r="J2288" i="2" s="1"/>
  <c r="J2289" i="2" a="1"/>
  <c r="J2289" i="2" s="1"/>
  <c r="J2290" i="2" a="1"/>
  <c r="J2290" i="2" s="1"/>
  <c r="J2291" i="2" a="1"/>
  <c r="J2291" i="2" s="1"/>
  <c r="J2292" i="2" a="1"/>
  <c r="J2292" i="2" s="1"/>
  <c r="J2293" i="2" a="1"/>
  <c r="J2293" i="2" s="1"/>
  <c r="J2294" i="2" a="1"/>
  <c r="J2294" i="2" s="1"/>
  <c r="J2295" i="2" a="1"/>
  <c r="J2295" i="2" s="1"/>
  <c r="J2296" i="2" a="1"/>
  <c r="J2296" i="2" s="1"/>
  <c r="J2297" i="2" a="1"/>
  <c r="J2297" i="2" s="1"/>
  <c r="J2298" i="2" a="1"/>
  <c r="J2298" i="2" s="1"/>
  <c r="J2299" i="2" a="1"/>
  <c r="J2299" i="2" s="1"/>
  <c r="J2300" i="2" a="1"/>
  <c r="J2300" i="2" s="1"/>
  <c r="J2301" i="2" a="1"/>
  <c r="J2301" i="2" s="1"/>
  <c r="J2302" i="2" a="1"/>
  <c r="J2302" i="2" s="1"/>
  <c r="J2303" i="2" a="1"/>
  <c r="J2303" i="2" s="1"/>
  <c r="J2304" i="2" a="1"/>
  <c r="J2304" i="2" s="1"/>
  <c r="J2305" i="2" a="1"/>
  <c r="J2305" i="2" s="1"/>
  <c r="J2306" i="2" a="1"/>
  <c r="J2306" i="2" s="1"/>
  <c r="J2307" i="2" a="1"/>
  <c r="J2307" i="2" s="1"/>
  <c r="J2308" i="2" a="1"/>
  <c r="J2308" i="2" s="1"/>
  <c r="J2309" i="2" a="1"/>
  <c r="J2309" i="2" s="1"/>
  <c r="J2310" i="2" a="1"/>
  <c r="J2310" i="2" s="1"/>
  <c r="J2311" i="2" a="1"/>
  <c r="J2311" i="2" s="1"/>
  <c r="J2312" i="2" a="1"/>
  <c r="J2312" i="2" s="1"/>
  <c r="J2313" i="2" a="1"/>
  <c r="J2313" i="2" s="1"/>
  <c r="J2314" i="2" a="1"/>
  <c r="J2314" i="2" s="1"/>
  <c r="J2315" i="2" a="1"/>
  <c r="J2315" i="2" s="1"/>
  <c r="J2316" i="2" a="1"/>
  <c r="J2316" i="2" s="1"/>
  <c r="J2317" i="2" a="1"/>
  <c r="J2317" i="2" s="1"/>
  <c r="J2318" i="2" a="1"/>
  <c r="J2318" i="2" s="1"/>
  <c r="J2319" i="2" a="1"/>
  <c r="J2319" i="2" s="1"/>
  <c r="J2320" i="2" a="1"/>
  <c r="J2320" i="2" s="1"/>
  <c r="J2321" i="2" a="1"/>
  <c r="J2321" i="2" s="1"/>
  <c r="J2322" i="2" a="1"/>
  <c r="J2322" i="2" s="1"/>
  <c r="J2323" i="2" a="1"/>
  <c r="J2323" i="2" s="1"/>
  <c r="J2324" i="2" a="1"/>
  <c r="J2324" i="2" s="1"/>
  <c r="J2325" i="2" a="1"/>
  <c r="J2325" i="2" s="1"/>
  <c r="J2326" i="2" a="1"/>
  <c r="J2326" i="2" s="1"/>
  <c r="J2327" i="2" a="1"/>
  <c r="J2327" i="2" s="1"/>
  <c r="J2328" i="2" a="1"/>
  <c r="J2328" i="2" s="1"/>
  <c r="J2329" i="2" a="1"/>
  <c r="J2329" i="2" s="1"/>
  <c r="J2330" i="2" a="1"/>
  <c r="J2330" i="2" s="1"/>
  <c r="J2331" i="2" a="1"/>
  <c r="J2331" i="2" s="1"/>
  <c r="J2332" i="2" a="1"/>
  <c r="J2332" i="2" s="1"/>
  <c r="J2333" i="2" a="1"/>
  <c r="J2333" i="2" s="1"/>
  <c r="J2334" i="2" a="1"/>
  <c r="J2334" i="2" s="1"/>
  <c r="J2335" i="2" a="1"/>
  <c r="J2335" i="2" s="1"/>
  <c r="J2336" i="2" a="1"/>
  <c r="J2336" i="2" s="1"/>
  <c r="J2337" i="2" a="1"/>
  <c r="J2337" i="2" s="1"/>
  <c r="J2338" i="2" a="1"/>
  <c r="J2338" i="2" s="1"/>
  <c r="J2339" i="2" a="1"/>
  <c r="J2339" i="2" s="1"/>
  <c r="J2340" i="2" a="1"/>
  <c r="J2340" i="2" s="1"/>
  <c r="J2341" i="2" a="1"/>
  <c r="J2341" i="2" s="1"/>
  <c r="J2342" i="2" a="1"/>
  <c r="J2342" i="2" s="1"/>
  <c r="J2343" i="2" a="1"/>
  <c r="J2343" i="2" s="1"/>
  <c r="J2344" i="2" a="1"/>
  <c r="J2344" i="2" s="1"/>
  <c r="J2345" i="2" a="1"/>
  <c r="J2345" i="2" s="1"/>
  <c r="J2346" i="2" a="1"/>
  <c r="J2346" i="2" s="1"/>
  <c r="J2347" i="2" a="1"/>
  <c r="J2347" i="2" s="1"/>
  <c r="J2348" i="2" a="1"/>
  <c r="J2348" i="2" s="1"/>
  <c r="J2349" i="2" a="1"/>
  <c r="J2349" i="2" s="1"/>
  <c r="J2350" i="2" a="1"/>
  <c r="J2350" i="2" s="1"/>
  <c r="J2351" i="2" a="1"/>
  <c r="J2351" i="2" s="1"/>
  <c r="J2352" i="2" a="1"/>
  <c r="J2352" i="2" s="1"/>
  <c r="J2353" i="2" a="1"/>
  <c r="J2353" i="2" s="1"/>
  <c r="J2354" i="2" a="1"/>
  <c r="J2354" i="2" s="1"/>
  <c r="J2355" i="2" a="1"/>
  <c r="J2355" i="2" s="1"/>
  <c r="J2356" i="2" a="1"/>
  <c r="J2356" i="2" s="1"/>
  <c r="J2357" i="2" a="1"/>
  <c r="J2357" i="2" s="1"/>
  <c r="J2358" i="2" a="1"/>
  <c r="J2358" i="2" s="1"/>
  <c r="J2359" i="2" a="1"/>
  <c r="J2359" i="2" s="1"/>
  <c r="J2360" i="2" a="1"/>
  <c r="J2360" i="2" s="1"/>
  <c r="J2361" i="2" a="1"/>
  <c r="J2361" i="2" s="1"/>
  <c r="J2362" i="2" a="1"/>
  <c r="J2362" i="2" s="1"/>
  <c r="J2363" i="2" a="1"/>
  <c r="J2363" i="2" s="1"/>
  <c r="J2364" i="2" a="1"/>
  <c r="J2364" i="2" s="1"/>
  <c r="J2365" i="2" a="1"/>
  <c r="J2365" i="2" s="1"/>
  <c r="J2366" i="2" a="1"/>
  <c r="J2366" i="2" s="1"/>
  <c r="J2367" i="2" a="1"/>
  <c r="J2367" i="2" s="1"/>
  <c r="J2368" i="2" a="1"/>
  <c r="J2368" i="2" s="1"/>
  <c r="J2369" i="2" a="1"/>
  <c r="J2369" i="2" s="1"/>
  <c r="J2370" i="2" a="1"/>
  <c r="J2370" i="2" s="1"/>
  <c r="J2371" i="2" a="1"/>
  <c r="J2371" i="2" s="1"/>
  <c r="J2372" i="2" a="1"/>
  <c r="J2372" i="2" s="1"/>
  <c r="J2373" i="2" a="1"/>
  <c r="J2373" i="2" s="1"/>
  <c r="J2374" i="2" a="1"/>
  <c r="J2374" i="2" s="1"/>
  <c r="J2375" i="2" a="1"/>
  <c r="J2375" i="2" s="1"/>
  <c r="J2376" i="2" a="1"/>
  <c r="J2376" i="2" s="1"/>
  <c r="J2377" i="2" a="1"/>
  <c r="J2377" i="2" s="1"/>
  <c r="J2378" i="2" a="1"/>
  <c r="J2378" i="2" s="1"/>
  <c r="J2379" i="2" a="1"/>
  <c r="J2379" i="2" s="1"/>
  <c r="J2380" i="2" a="1"/>
  <c r="J2380" i="2" s="1"/>
  <c r="J2381" i="2" a="1"/>
  <c r="J2381" i="2" s="1"/>
  <c r="J2382" i="2" a="1"/>
  <c r="J2382" i="2" s="1"/>
  <c r="J2383" i="2" a="1"/>
  <c r="J2383" i="2" s="1"/>
  <c r="J2384" i="2" a="1"/>
  <c r="J2384" i="2" s="1"/>
  <c r="J2385" i="2" a="1"/>
  <c r="J2385" i="2" s="1"/>
  <c r="J2386" i="2" a="1"/>
  <c r="J2386" i="2" s="1"/>
  <c r="J2387" i="2" a="1"/>
  <c r="J2387" i="2" s="1"/>
  <c r="J2388" i="2" a="1"/>
  <c r="J2388" i="2" s="1"/>
  <c r="J2389" i="2" a="1"/>
  <c r="J2389" i="2" s="1"/>
  <c r="J2390" i="2" a="1"/>
  <c r="J2390" i="2" s="1"/>
  <c r="J2391" i="2" a="1"/>
  <c r="J2391" i="2" s="1"/>
  <c r="J2392" i="2" a="1"/>
  <c r="J2392" i="2" s="1"/>
  <c r="J2393" i="2" a="1"/>
  <c r="J2393" i="2" s="1"/>
  <c r="J2394" i="2" a="1"/>
  <c r="J2394" i="2" s="1"/>
  <c r="J2395" i="2" a="1"/>
  <c r="J2395" i="2" s="1"/>
  <c r="J2396" i="2" a="1"/>
  <c r="J2396" i="2" s="1"/>
  <c r="J2397" i="2" a="1"/>
  <c r="J2397" i="2" s="1"/>
  <c r="J2398" i="2" a="1"/>
  <c r="J2398" i="2" s="1"/>
  <c r="J2399" i="2" a="1"/>
  <c r="J2399" i="2" s="1"/>
  <c r="J2400" i="2" a="1"/>
  <c r="J2400" i="2" s="1"/>
  <c r="J2401" i="2" a="1"/>
  <c r="J2401" i="2" s="1"/>
  <c r="J2402" i="2" a="1"/>
  <c r="J2402" i="2" s="1"/>
  <c r="J2403" i="2" a="1"/>
  <c r="J2403" i="2" s="1"/>
  <c r="J2404" i="2" a="1"/>
  <c r="J2404" i="2" s="1"/>
  <c r="J2405" i="2" a="1"/>
  <c r="J2405" i="2" s="1"/>
  <c r="J2406" i="2" a="1"/>
  <c r="J2406" i="2" s="1"/>
  <c r="J2407" i="2" a="1"/>
  <c r="J2407" i="2" s="1"/>
  <c r="J2408" i="2" a="1"/>
  <c r="J2408" i="2" s="1"/>
  <c r="J2409" i="2" a="1"/>
  <c r="J2409" i="2" s="1"/>
  <c r="J2410" i="2" a="1"/>
  <c r="J2410" i="2" s="1"/>
  <c r="J2411" i="2" a="1"/>
  <c r="J2411" i="2" s="1"/>
  <c r="J2412" i="2" a="1"/>
  <c r="J2412" i="2" s="1"/>
  <c r="J2413" i="2" a="1"/>
  <c r="J2413" i="2" s="1"/>
  <c r="J2414" i="2" a="1"/>
  <c r="J2414" i="2" s="1"/>
  <c r="J2415" i="2" a="1"/>
  <c r="J2415" i="2" s="1"/>
  <c r="J2416" i="2" a="1"/>
  <c r="J2416" i="2" s="1"/>
  <c r="J2417" i="2" a="1"/>
  <c r="J2417" i="2" s="1"/>
  <c r="J2418" i="2" a="1"/>
  <c r="J2418" i="2" s="1"/>
  <c r="J2419" i="2" a="1"/>
  <c r="J2419" i="2" s="1"/>
  <c r="J2420" i="2" a="1"/>
  <c r="J2420" i="2" s="1"/>
  <c r="J2421" i="2" a="1"/>
  <c r="J2421" i="2" s="1"/>
  <c r="J2422" i="2" a="1"/>
  <c r="J2422" i="2" s="1"/>
  <c r="J2423" i="2" a="1"/>
  <c r="J2423" i="2" s="1"/>
  <c r="J2424" i="2" a="1"/>
  <c r="J2424" i="2" s="1"/>
  <c r="J2425" i="2" a="1"/>
  <c r="J2425" i="2" s="1"/>
  <c r="J2426" i="2" a="1"/>
  <c r="J2426" i="2" s="1"/>
  <c r="J2427" i="2" a="1"/>
  <c r="J2427" i="2" s="1"/>
  <c r="J2428" i="2" a="1"/>
  <c r="J2428" i="2" s="1"/>
  <c r="J2429" i="2" a="1"/>
  <c r="J2429" i="2" s="1"/>
  <c r="J2430" i="2" a="1"/>
  <c r="J2430" i="2" s="1"/>
  <c r="J2431" i="2" a="1"/>
  <c r="J2431" i="2" s="1"/>
  <c r="J2432" i="2" a="1"/>
  <c r="J2432" i="2" s="1"/>
  <c r="J2433" i="2" a="1"/>
  <c r="J2433" i="2" s="1"/>
  <c r="J2434" i="2" a="1"/>
  <c r="J2434" i="2" s="1"/>
  <c r="J2435" i="2" a="1"/>
  <c r="J2435" i="2" s="1"/>
  <c r="J2436" i="2" a="1"/>
  <c r="J2436" i="2" s="1"/>
  <c r="J2437" i="2" a="1"/>
  <c r="J2437" i="2" s="1"/>
  <c r="J2438" i="2" a="1"/>
  <c r="J2438" i="2" s="1"/>
  <c r="J2439" i="2" a="1"/>
  <c r="J2439" i="2" s="1"/>
  <c r="J2440" i="2" a="1"/>
  <c r="J2440" i="2" s="1"/>
  <c r="J2441" i="2" a="1"/>
  <c r="J2441" i="2" s="1"/>
  <c r="J2442" i="2" a="1"/>
  <c r="J2442" i="2" s="1"/>
  <c r="J2443" i="2" a="1"/>
  <c r="J2443" i="2" s="1"/>
  <c r="J2444" i="2" a="1"/>
  <c r="J2444" i="2" s="1"/>
  <c r="J2445" i="2" a="1"/>
  <c r="J2445" i="2" s="1"/>
  <c r="J2446" i="2" a="1"/>
  <c r="J2446" i="2" s="1"/>
  <c r="J2447" i="2" a="1"/>
  <c r="J2447" i="2" s="1"/>
  <c r="J2448" i="2" a="1"/>
  <c r="J2448" i="2" s="1"/>
  <c r="J2449" i="2" a="1"/>
  <c r="J2449" i="2" s="1"/>
  <c r="J2450" i="2" a="1"/>
  <c r="J2450" i="2" s="1"/>
  <c r="J2451" i="2" a="1"/>
  <c r="J2451" i="2" s="1"/>
  <c r="J2452" i="2" a="1"/>
  <c r="J2452" i="2" s="1"/>
  <c r="J2453" i="2" a="1"/>
  <c r="J2453" i="2" s="1"/>
  <c r="J2454" i="2" a="1"/>
  <c r="J2454" i="2" s="1"/>
  <c r="J2455" i="2" a="1"/>
  <c r="J2455" i="2" s="1"/>
  <c r="J2456" i="2" a="1"/>
  <c r="J2456" i="2" s="1"/>
  <c r="J2457" i="2" a="1"/>
  <c r="J2457" i="2" s="1"/>
  <c r="J2458" i="2" a="1"/>
  <c r="J2458" i="2" s="1"/>
  <c r="J2459" i="2" a="1"/>
  <c r="J2459" i="2" s="1"/>
  <c r="J2460" i="2" a="1"/>
  <c r="J2460" i="2" s="1"/>
  <c r="J2461" i="2" a="1"/>
  <c r="J2461" i="2" s="1"/>
  <c r="J2462" i="2" a="1"/>
  <c r="J2462" i="2" s="1"/>
  <c r="J2463" i="2" a="1"/>
  <c r="J2463" i="2" s="1"/>
  <c r="J2464" i="2" a="1"/>
  <c r="J2464" i="2" s="1"/>
  <c r="J2465" i="2" a="1"/>
  <c r="J2465" i="2" s="1"/>
  <c r="J2466" i="2" a="1"/>
  <c r="J2466" i="2" s="1"/>
  <c r="J2467" i="2" a="1"/>
  <c r="J2467" i="2" s="1"/>
  <c r="J2468" i="2" a="1"/>
  <c r="J2468" i="2" s="1"/>
  <c r="J2469" i="2" a="1"/>
  <c r="J2469" i="2" s="1"/>
  <c r="J2470" i="2" a="1"/>
  <c r="J2470" i="2" s="1"/>
  <c r="J2471" i="2" a="1"/>
  <c r="J2471" i="2" s="1"/>
  <c r="J2472" i="2" a="1"/>
  <c r="J2472" i="2" s="1"/>
  <c r="J2473" i="2" a="1"/>
  <c r="J2473" i="2" s="1"/>
  <c r="J2474" i="2" a="1"/>
  <c r="J2474" i="2" s="1"/>
  <c r="J2475" i="2" a="1"/>
  <c r="J2475" i="2" s="1"/>
  <c r="J2476" i="2" a="1"/>
  <c r="J2476" i="2" s="1"/>
  <c r="J2477" i="2" a="1"/>
  <c r="J2477" i="2" s="1"/>
  <c r="J2478" i="2" a="1"/>
  <c r="J2478" i="2" s="1"/>
  <c r="J2479" i="2" a="1"/>
  <c r="J2479" i="2" s="1"/>
  <c r="J2480" i="2" a="1"/>
  <c r="J2480" i="2" s="1"/>
  <c r="J2481" i="2" a="1"/>
  <c r="J2481" i="2" s="1"/>
  <c r="J2482" i="2" a="1"/>
  <c r="J2482" i="2" s="1"/>
  <c r="J2483" i="2" a="1"/>
  <c r="J2483" i="2" s="1"/>
  <c r="J2484" i="2" a="1"/>
  <c r="J2484" i="2" s="1"/>
  <c r="J2485" i="2" a="1"/>
  <c r="J2485" i="2" s="1"/>
  <c r="J2486" i="2" a="1"/>
  <c r="J2486" i="2" s="1"/>
  <c r="J2487" i="2" a="1"/>
  <c r="J2487" i="2" s="1"/>
  <c r="J2488" i="2" a="1"/>
  <c r="J2488" i="2" s="1"/>
  <c r="J2489" i="2" a="1"/>
  <c r="J2489" i="2" s="1"/>
  <c r="J2490" i="2" a="1"/>
  <c r="J2490" i="2" s="1"/>
  <c r="J2491" i="2" a="1"/>
  <c r="J2491" i="2" s="1"/>
  <c r="J2492" i="2" a="1"/>
  <c r="J2492" i="2" s="1"/>
  <c r="J2493" i="2" a="1"/>
  <c r="J2493" i="2" s="1"/>
  <c r="J2494" i="2" a="1"/>
  <c r="J2494" i="2" s="1"/>
  <c r="J2495" i="2" a="1"/>
  <c r="J2495" i="2" s="1"/>
  <c r="J2496" i="2" a="1"/>
  <c r="J2496" i="2" s="1"/>
  <c r="J2497" i="2" a="1"/>
  <c r="J2497" i="2" s="1"/>
  <c r="J2498" i="2" a="1"/>
  <c r="J2498" i="2" s="1"/>
  <c r="J2499" i="2" a="1"/>
  <c r="J2499" i="2" s="1"/>
  <c r="J2500" i="2" a="1"/>
  <c r="J2500" i="2" s="1"/>
  <c r="J2501" i="2" a="1"/>
  <c r="J2501" i="2" s="1"/>
  <c r="J2502" i="2" a="1"/>
  <c r="J2502" i="2" s="1"/>
  <c r="J2503" i="2" a="1"/>
  <c r="J2503" i="2" s="1"/>
  <c r="J2504" i="2" a="1"/>
  <c r="J2504" i="2" s="1"/>
  <c r="J2505" i="2" a="1"/>
  <c r="J2505" i="2" s="1"/>
  <c r="J2506" i="2" a="1"/>
  <c r="J2506" i="2" s="1"/>
  <c r="J2507" i="2" a="1"/>
  <c r="J2507" i="2" s="1"/>
  <c r="J2508" i="2" a="1"/>
  <c r="J2508" i="2" s="1"/>
  <c r="J2509" i="2" a="1"/>
  <c r="J2509" i="2" s="1"/>
  <c r="J2510" i="2" a="1"/>
  <c r="J2510" i="2" s="1"/>
  <c r="J2511" i="2" a="1"/>
  <c r="J2511" i="2" s="1"/>
  <c r="J2512" i="2" a="1"/>
  <c r="J2512" i="2" s="1"/>
  <c r="J2513" i="2" a="1"/>
  <c r="J2513" i="2" s="1"/>
  <c r="J2514" i="2" a="1"/>
  <c r="J2514" i="2" s="1"/>
  <c r="J2515" i="2" a="1"/>
  <c r="J2515" i="2" s="1"/>
  <c r="J2516" i="2" a="1"/>
  <c r="J2516" i="2" s="1"/>
  <c r="J2517" i="2" a="1"/>
  <c r="J2517" i="2" s="1"/>
  <c r="J2518" i="2" a="1"/>
  <c r="J2518" i="2" s="1"/>
  <c r="J2519" i="2" a="1"/>
  <c r="J2519" i="2" s="1"/>
  <c r="J2520" i="2" a="1"/>
  <c r="J2520" i="2" s="1"/>
  <c r="J2521" i="2" a="1"/>
  <c r="J2521" i="2" s="1"/>
  <c r="J2522" i="2" a="1"/>
  <c r="J2522" i="2" s="1"/>
  <c r="J2523" i="2" a="1"/>
  <c r="J2523" i="2" s="1"/>
  <c r="J2524" i="2" a="1"/>
  <c r="J2524" i="2" s="1"/>
  <c r="J2525" i="2" a="1"/>
  <c r="J2525" i="2" s="1"/>
  <c r="J2526" i="2" a="1"/>
  <c r="J2526" i="2" s="1"/>
  <c r="J2527" i="2" a="1"/>
  <c r="J2527" i="2" s="1"/>
  <c r="J2528" i="2" a="1"/>
  <c r="J2528" i="2" s="1"/>
  <c r="J2529" i="2" a="1"/>
  <c r="J2529" i="2" s="1"/>
  <c r="J2530" i="2" a="1"/>
  <c r="J2530" i="2" s="1"/>
  <c r="J2531" i="2" a="1"/>
  <c r="J2531" i="2" s="1"/>
  <c r="J2532" i="2" a="1"/>
  <c r="J2532" i="2" s="1"/>
  <c r="J2533" i="2" a="1"/>
  <c r="J2533" i="2" s="1"/>
  <c r="J2534" i="2" a="1"/>
  <c r="J2534" i="2" s="1"/>
  <c r="J2535" i="2" a="1"/>
  <c r="J2535" i="2" s="1"/>
  <c r="J2536" i="2" a="1"/>
  <c r="J2536" i="2" s="1"/>
  <c r="J2537" i="2" a="1"/>
  <c r="J2537" i="2" s="1"/>
  <c r="J2538" i="2" a="1"/>
  <c r="J2538" i="2" s="1"/>
  <c r="J2539" i="2" a="1"/>
  <c r="J2539" i="2" s="1"/>
  <c r="J2540" i="2" a="1"/>
  <c r="J2540" i="2" s="1"/>
  <c r="J2541" i="2" a="1"/>
  <c r="J2541" i="2" s="1"/>
  <c r="J2542" i="2" a="1"/>
  <c r="J2542" i="2" s="1"/>
  <c r="J2543" i="2" a="1"/>
  <c r="J2543" i="2" s="1"/>
  <c r="J2544" i="2" a="1"/>
  <c r="J2544" i="2" s="1"/>
  <c r="J2545" i="2" a="1"/>
  <c r="J2545" i="2" s="1"/>
  <c r="J2546" i="2" a="1"/>
  <c r="J2546" i="2" s="1"/>
  <c r="J2547" i="2" a="1"/>
  <c r="J2547" i="2" s="1"/>
  <c r="J2548" i="2" a="1"/>
  <c r="J2548" i="2" s="1"/>
  <c r="J2549" i="2" a="1"/>
  <c r="J2549" i="2" s="1"/>
  <c r="J2550" i="2" a="1"/>
  <c r="J2550" i="2" s="1"/>
  <c r="J2551" i="2" a="1"/>
  <c r="J2551" i="2" s="1"/>
  <c r="J2552" i="2" a="1"/>
  <c r="J2552" i="2" s="1"/>
  <c r="J2553" i="2" a="1"/>
  <c r="J2553" i="2" s="1"/>
  <c r="J2554" i="2" a="1"/>
  <c r="J2554" i="2" s="1"/>
  <c r="J2555" i="2" a="1"/>
  <c r="J2555" i="2" s="1"/>
  <c r="J2556" i="2" a="1"/>
  <c r="J2556" i="2" s="1"/>
  <c r="J2557" i="2" a="1"/>
  <c r="J2557" i="2" s="1"/>
  <c r="J2558" i="2" a="1"/>
  <c r="J2558" i="2" s="1"/>
  <c r="J2559" i="2" a="1"/>
  <c r="J2559" i="2" s="1"/>
  <c r="J2560" i="2" a="1"/>
  <c r="J2560" i="2" s="1"/>
  <c r="J2561" i="2" a="1"/>
  <c r="J2561" i="2" s="1"/>
  <c r="J2562" i="2" a="1"/>
  <c r="J2562" i="2" s="1"/>
  <c r="J2563" i="2" a="1"/>
  <c r="J2563" i="2" s="1"/>
  <c r="J2564" i="2" a="1"/>
  <c r="J2564" i="2" s="1"/>
  <c r="J2565" i="2" a="1"/>
  <c r="J2565" i="2" s="1"/>
  <c r="J2566" i="2" a="1"/>
  <c r="J2566" i="2" s="1"/>
  <c r="J2567" i="2" a="1"/>
  <c r="J2567" i="2" s="1"/>
  <c r="J2568" i="2" a="1"/>
  <c r="J2568" i="2" s="1"/>
  <c r="J2569" i="2" a="1"/>
  <c r="J2569" i="2" s="1"/>
  <c r="J2570" i="2" a="1"/>
  <c r="J2570" i="2" s="1"/>
  <c r="J2571" i="2" a="1"/>
  <c r="J2571" i="2" s="1"/>
  <c r="J2572" i="2" a="1"/>
  <c r="J2572" i="2" s="1"/>
  <c r="J2573" i="2" a="1"/>
  <c r="J2573" i="2" s="1"/>
  <c r="J2574" i="2" a="1"/>
  <c r="J2574" i="2" s="1"/>
  <c r="J2575" i="2" a="1"/>
  <c r="J2575" i="2" s="1"/>
  <c r="J2576" i="2" a="1"/>
  <c r="J2576" i="2" s="1"/>
  <c r="J2577" i="2" a="1"/>
  <c r="J2577" i="2" s="1"/>
  <c r="J2578" i="2" a="1"/>
  <c r="J2578" i="2" s="1"/>
  <c r="J2579" i="2" a="1"/>
  <c r="J2579" i="2" s="1"/>
  <c r="J2580" i="2" a="1"/>
  <c r="J2580" i="2" s="1"/>
  <c r="J2581" i="2" a="1"/>
  <c r="J2581" i="2" s="1"/>
  <c r="J2582" i="2" a="1"/>
  <c r="J2582" i="2" s="1"/>
  <c r="J2583" i="2" a="1"/>
  <c r="J2583" i="2" s="1"/>
  <c r="J2584" i="2" a="1"/>
  <c r="J2584" i="2" s="1"/>
  <c r="J2585" i="2" a="1"/>
  <c r="J2585" i="2" s="1"/>
  <c r="J2586" i="2" a="1"/>
  <c r="J2586" i="2" s="1"/>
  <c r="J2587" i="2" a="1"/>
  <c r="J2587" i="2" s="1"/>
  <c r="J2588" i="2" a="1"/>
  <c r="J2588" i="2" s="1"/>
  <c r="J2589" i="2" a="1"/>
  <c r="J2589" i="2" s="1"/>
  <c r="J2590" i="2" a="1"/>
  <c r="J2590" i="2" s="1"/>
  <c r="J2591" i="2" a="1"/>
  <c r="J2591" i="2" s="1"/>
  <c r="J2592" i="2" a="1"/>
  <c r="J2592" i="2" s="1"/>
  <c r="J2593" i="2" a="1"/>
  <c r="J2593" i="2" s="1"/>
  <c r="J2594" i="2" a="1"/>
  <c r="J2594" i="2" s="1"/>
  <c r="J2595" i="2" a="1"/>
  <c r="J2595" i="2" s="1"/>
  <c r="J2596" i="2" a="1"/>
  <c r="J2596" i="2" s="1"/>
  <c r="J2597" i="2" a="1"/>
  <c r="J2597" i="2" s="1"/>
  <c r="J2598" i="2" a="1"/>
  <c r="J2598" i="2" s="1"/>
  <c r="J2599" i="2" a="1"/>
  <c r="J2599" i="2" s="1"/>
  <c r="J2600" i="2" a="1"/>
  <c r="J2600" i="2" s="1"/>
  <c r="J2601" i="2" a="1"/>
  <c r="J2601" i="2" s="1"/>
  <c r="J2602" i="2" a="1"/>
  <c r="J2602" i="2" s="1"/>
  <c r="J2603" i="2" a="1"/>
  <c r="J2603" i="2" s="1"/>
  <c r="J2604" i="2" a="1"/>
  <c r="J2604" i="2" s="1"/>
  <c r="J2605" i="2" a="1"/>
  <c r="J2605" i="2" s="1"/>
  <c r="J2606" i="2" a="1"/>
  <c r="J2606" i="2" s="1"/>
  <c r="J2607" i="2" a="1"/>
  <c r="J2607" i="2" s="1"/>
  <c r="J2608" i="2" a="1"/>
  <c r="J2608" i="2" s="1"/>
  <c r="J2609" i="2" a="1"/>
  <c r="J2609" i="2" s="1"/>
  <c r="J2610" i="2" a="1"/>
  <c r="J2610" i="2" s="1"/>
  <c r="J2611" i="2" a="1"/>
  <c r="J2611" i="2" s="1"/>
  <c r="J2612" i="2" a="1"/>
  <c r="J2612" i="2" s="1"/>
  <c r="J2613" i="2" a="1"/>
  <c r="J2613" i="2" s="1"/>
  <c r="J2614" i="2" a="1"/>
  <c r="J2614" i="2" s="1"/>
  <c r="J2615" i="2" a="1"/>
  <c r="J2615" i="2" s="1"/>
  <c r="J2616" i="2" a="1"/>
  <c r="J2616" i="2" s="1"/>
  <c r="J2617" i="2" a="1"/>
  <c r="J2617" i="2" s="1"/>
  <c r="J2618" i="2" a="1"/>
  <c r="J2618" i="2" s="1"/>
  <c r="J2619" i="2" a="1"/>
  <c r="J2619" i="2" s="1"/>
  <c r="J2620" i="2" a="1"/>
  <c r="J2620" i="2" s="1"/>
  <c r="J2621" i="2" a="1"/>
  <c r="J2621" i="2" s="1"/>
  <c r="J2622" i="2" a="1"/>
  <c r="J2622" i="2" s="1"/>
  <c r="J2623" i="2" a="1"/>
  <c r="J2623" i="2" s="1"/>
  <c r="J2624" i="2" a="1"/>
  <c r="J2624" i="2" s="1"/>
  <c r="J2625" i="2" a="1"/>
  <c r="J2625" i="2" s="1"/>
  <c r="J2626" i="2" a="1"/>
  <c r="J2626" i="2" s="1"/>
  <c r="J2627" i="2" a="1"/>
  <c r="J2627" i="2" s="1"/>
  <c r="J2628" i="2" a="1"/>
  <c r="J2628" i="2" s="1"/>
  <c r="J2629" i="2" a="1"/>
  <c r="J2629" i="2" s="1"/>
  <c r="J2630" i="2" a="1"/>
  <c r="J2630" i="2" s="1"/>
  <c r="J2631" i="2" a="1"/>
  <c r="J2631" i="2" s="1"/>
  <c r="J2632" i="2" a="1"/>
  <c r="J2632" i="2" s="1"/>
  <c r="J2633" i="2" a="1"/>
  <c r="J2633" i="2" s="1"/>
  <c r="J2634" i="2" a="1"/>
  <c r="J2634" i="2" s="1"/>
  <c r="J2635" i="2" a="1"/>
  <c r="J2635" i="2" s="1"/>
  <c r="J2636" i="2" a="1"/>
  <c r="J2636" i="2" s="1"/>
  <c r="J2637" i="2" a="1"/>
  <c r="J2637" i="2" s="1"/>
  <c r="J2638" i="2" a="1"/>
  <c r="J2638" i="2" s="1"/>
  <c r="J2639" i="2" a="1"/>
  <c r="J2639" i="2" s="1"/>
  <c r="J2640" i="2" a="1"/>
  <c r="J2640" i="2" s="1"/>
  <c r="J2641" i="2" a="1"/>
  <c r="J2641" i="2" s="1"/>
  <c r="J2642" i="2" a="1"/>
  <c r="J2642" i="2" s="1"/>
  <c r="J2643" i="2" a="1"/>
  <c r="J2643" i="2" s="1"/>
  <c r="J2644" i="2" a="1"/>
  <c r="J2644" i="2" s="1"/>
  <c r="J2645" i="2" a="1"/>
  <c r="J2645" i="2" s="1"/>
  <c r="J2646" i="2" a="1"/>
  <c r="J2646" i="2" s="1"/>
  <c r="J2647" i="2" a="1"/>
  <c r="J2647" i="2" s="1"/>
  <c r="J2648" i="2" a="1"/>
  <c r="J2648" i="2" s="1"/>
  <c r="J2649" i="2" a="1"/>
  <c r="J2649" i="2" s="1"/>
  <c r="J2650" i="2" a="1"/>
  <c r="J2650" i="2" s="1"/>
  <c r="J2651" i="2" a="1"/>
  <c r="J2651" i="2" s="1"/>
  <c r="J2652" i="2" a="1"/>
  <c r="J2652" i="2" s="1"/>
  <c r="J2653" i="2" a="1"/>
  <c r="J2653" i="2" s="1"/>
  <c r="J2654" i="2" a="1"/>
  <c r="J2654" i="2" s="1"/>
  <c r="J2655" i="2" a="1"/>
  <c r="J2655" i="2" s="1"/>
  <c r="J2656" i="2" a="1"/>
  <c r="J2656" i="2" s="1"/>
  <c r="J2657" i="2" a="1"/>
  <c r="J2657" i="2" s="1"/>
  <c r="J2658" i="2" a="1"/>
  <c r="J2658" i="2" s="1"/>
  <c r="J2659" i="2" a="1"/>
  <c r="J2659" i="2" s="1"/>
  <c r="J2660" i="2" a="1"/>
  <c r="J2660" i="2" s="1"/>
  <c r="J2661" i="2" a="1"/>
  <c r="J2661" i="2" s="1"/>
  <c r="J2662" i="2" a="1"/>
  <c r="J2662" i="2" s="1"/>
  <c r="J2663" i="2" a="1"/>
  <c r="J2663" i="2" s="1"/>
  <c r="J2664" i="2" a="1"/>
  <c r="J2664" i="2" s="1"/>
  <c r="J2665" i="2" a="1"/>
  <c r="J2665" i="2" s="1"/>
  <c r="J2666" i="2" a="1"/>
  <c r="J2666" i="2" s="1"/>
  <c r="J2667" i="2" a="1"/>
  <c r="J2667" i="2" s="1"/>
  <c r="J2668" i="2" a="1"/>
  <c r="J2668" i="2" s="1"/>
  <c r="J2669" i="2" a="1"/>
  <c r="J2669" i="2" s="1"/>
  <c r="J2670" i="2" a="1"/>
  <c r="J2670" i="2" s="1"/>
  <c r="J2671" i="2" a="1"/>
  <c r="J2671" i="2" s="1"/>
  <c r="J2672" i="2" a="1"/>
  <c r="J2672" i="2" s="1"/>
  <c r="J2673" i="2" a="1"/>
  <c r="J2673" i="2" s="1"/>
  <c r="J2674" i="2" a="1"/>
  <c r="J2674" i="2" s="1"/>
  <c r="J2675" i="2" a="1"/>
  <c r="J2675" i="2" s="1"/>
  <c r="J2676" i="2" a="1"/>
  <c r="J2676" i="2" s="1"/>
  <c r="J2677" i="2" a="1"/>
  <c r="J2677" i="2" s="1"/>
  <c r="J2678" i="2" a="1"/>
  <c r="J2678" i="2" s="1"/>
  <c r="J2679" i="2" a="1"/>
  <c r="J2679" i="2" s="1"/>
  <c r="J2680" i="2" a="1"/>
  <c r="J2680" i="2" s="1"/>
  <c r="J2681" i="2" a="1"/>
  <c r="J2681" i="2" s="1"/>
  <c r="J2682" i="2" a="1"/>
  <c r="J2682" i="2" s="1"/>
  <c r="J2683" i="2" a="1"/>
  <c r="J2683" i="2" s="1"/>
  <c r="J2684" i="2" a="1"/>
  <c r="J2684" i="2" s="1"/>
  <c r="J2685" i="2" a="1"/>
  <c r="J2685" i="2" s="1"/>
  <c r="J2686" i="2" a="1"/>
  <c r="J2686" i="2" s="1"/>
  <c r="J2687" i="2" a="1"/>
  <c r="J2687" i="2" s="1"/>
  <c r="J2688" i="2" a="1"/>
  <c r="J2688" i="2" s="1"/>
  <c r="J2689" i="2" a="1"/>
  <c r="J2689" i="2" s="1"/>
  <c r="J2690" i="2" a="1"/>
  <c r="J2690" i="2" s="1"/>
  <c r="J2691" i="2" a="1"/>
  <c r="J2691" i="2" s="1"/>
  <c r="J2692" i="2" a="1"/>
  <c r="J2692" i="2" s="1"/>
  <c r="J2693" i="2" a="1"/>
  <c r="J2693" i="2" s="1"/>
  <c r="J2694" i="2" a="1"/>
  <c r="J2694" i="2" s="1"/>
  <c r="J2695" i="2" a="1"/>
  <c r="J2695" i="2" s="1"/>
  <c r="J2696" i="2" a="1"/>
  <c r="J2696" i="2" s="1"/>
  <c r="J2697" i="2" a="1"/>
  <c r="J2697" i="2" s="1"/>
  <c r="J2698" i="2" a="1"/>
  <c r="J2698" i="2" s="1"/>
  <c r="J2699" i="2" a="1"/>
  <c r="J2699" i="2" s="1"/>
  <c r="J2700" i="2" a="1"/>
  <c r="J2700" i="2" s="1"/>
  <c r="J2701" i="2" a="1"/>
  <c r="J2701" i="2" s="1"/>
  <c r="J2702" i="2" a="1"/>
  <c r="J2702" i="2" s="1"/>
  <c r="J2703" i="2" a="1"/>
  <c r="J2703" i="2" s="1"/>
  <c r="J2704" i="2" a="1"/>
  <c r="J2704" i="2" s="1"/>
  <c r="J2705" i="2" a="1"/>
  <c r="J2705" i="2" s="1"/>
  <c r="J2706" i="2" a="1"/>
  <c r="J2706" i="2" s="1"/>
  <c r="J2707" i="2" a="1"/>
  <c r="J2707" i="2" s="1"/>
  <c r="J2708" i="2" a="1"/>
  <c r="J2708" i="2" s="1"/>
  <c r="J2709" i="2" a="1"/>
  <c r="J2709" i="2" s="1"/>
  <c r="J2710" i="2" a="1"/>
  <c r="J2710" i="2" s="1"/>
  <c r="J2711" i="2" a="1"/>
  <c r="J2711" i="2" s="1"/>
  <c r="J2712" i="2" a="1"/>
  <c r="J2712" i="2" s="1"/>
  <c r="J2713" i="2" a="1"/>
  <c r="J2713" i="2" s="1"/>
  <c r="J2714" i="2" a="1"/>
  <c r="J2714" i="2" s="1"/>
  <c r="J2715" i="2" a="1"/>
  <c r="J2715" i="2" s="1"/>
  <c r="J2716" i="2" a="1"/>
  <c r="J2716" i="2" s="1"/>
  <c r="J2717" i="2" a="1"/>
  <c r="J2717" i="2" s="1"/>
  <c r="J2718" i="2" a="1"/>
  <c r="J2718" i="2" s="1"/>
  <c r="J2719" i="2" a="1"/>
  <c r="J2719" i="2" s="1"/>
  <c r="J2720" i="2" a="1"/>
  <c r="J2720" i="2" s="1"/>
  <c r="J2721" i="2" a="1"/>
  <c r="J2721" i="2" s="1"/>
  <c r="J2722" i="2" a="1"/>
  <c r="J2722" i="2" s="1"/>
  <c r="J2723" i="2" a="1"/>
  <c r="J2723" i="2" s="1"/>
  <c r="J2724" i="2" a="1"/>
  <c r="J2724" i="2" s="1"/>
  <c r="J2725" i="2" a="1"/>
  <c r="J2725" i="2" s="1"/>
  <c r="J2726" i="2" a="1"/>
  <c r="J2726" i="2" s="1"/>
  <c r="J2727" i="2" a="1"/>
  <c r="J2727" i="2" s="1"/>
  <c r="J2728" i="2" a="1"/>
  <c r="J2728" i="2" s="1"/>
  <c r="J2729" i="2" a="1"/>
  <c r="J2729" i="2" s="1"/>
  <c r="J2730" i="2" a="1"/>
  <c r="J2730" i="2" s="1"/>
  <c r="J2731" i="2" a="1"/>
  <c r="J2731" i="2" s="1"/>
  <c r="J2732" i="2" a="1"/>
  <c r="J2732" i="2" s="1"/>
  <c r="J2733" i="2" a="1"/>
  <c r="J2733" i="2" s="1"/>
  <c r="J2734" i="2" a="1"/>
  <c r="J2734" i="2" s="1"/>
  <c r="J2735" i="2" a="1"/>
  <c r="J2735" i="2" s="1"/>
  <c r="J2736" i="2" a="1"/>
  <c r="J2736" i="2" s="1"/>
  <c r="J2737" i="2" a="1"/>
  <c r="J2737" i="2" s="1"/>
  <c r="J2738" i="2" a="1"/>
  <c r="J2738" i="2" s="1"/>
  <c r="J2739" i="2" a="1"/>
  <c r="J2739" i="2" s="1"/>
  <c r="J2740" i="2" a="1"/>
  <c r="J2740" i="2" s="1"/>
  <c r="J2741" i="2" a="1"/>
  <c r="J2741" i="2" s="1"/>
  <c r="J2742" i="2" a="1"/>
  <c r="J2742" i="2" s="1"/>
  <c r="J2743" i="2" a="1"/>
  <c r="J2743" i="2" s="1"/>
  <c r="J2744" i="2" a="1"/>
  <c r="J2744" i="2" s="1"/>
  <c r="J2745" i="2" a="1"/>
  <c r="J2745" i="2" s="1"/>
  <c r="J2746" i="2" a="1"/>
  <c r="J2746" i="2" s="1"/>
  <c r="J2747" i="2" a="1"/>
  <c r="J2747" i="2" s="1"/>
  <c r="J2748" i="2" a="1"/>
  <c r="J2748" i="2" s="1"/>
  <c r="J2749" i="2" a="1"/>
  <c r="J2749" i="2" s="1"/>
  <c r="J2750" i="2" a="1"/>
  <c r="J2750" i="2" s="1"/>
  <c r="J2751" i="2" a="1"/>
  <c r="J2751" i="2" s="1"/>
  <c r="J2752" i="2" a="1"/>
  <c r="J2752" i="2" s="1"/>
  <c r="J2753" i="2" a="1"/>
  <c r="J2753" i="2" s="1"/>
  <c r="J2754" i="2" a="1"/>
  <c r="J2754" i="2" s="1"/>
  <c r="J2755" i="2" a="1"/>
  <c r="J2755" i="2" s="1"/>
  <c r="J2756" i="2" a="1"/>
  <c r="J2756" i="2" s="1"/>
  <c r="J2757" i="2" a="1"/>
  <c r="J2757" i="2" s="1"/>
  <c r="J2758" i="2" a="1"/>
  <c r="J2758" i="2" s="1"/>
  <c r="J2759" i="2" a="1"/>
  <c r="J2759" i="2" s="1"/>
  <c r="J2760" i="2" a="1"/>
  <c r="J2760" i="2" s="1"/>
  <c r="J2761" i="2" a="1"/>
  <c r="J2761" i="2" s="1"/>
  <c r="J2762" i="2" a="1"/>
  <c r="J2762" i="2" s="1"/>
  <c r="J2763" i="2" a="1"/>
  <c r="J2763" i="2" s="1"/>
  <c r="J2764" i="2" a="1"/>
  <c r="J2764" i="2" s="1"/>
  <c r="J2765" i="2" a="1"/>
  <c r="J2765" i="2" s="1"/>
  <c r="J2766" i="2" a="1"/>
  <c r="J2766" i="2" s="1"/>
  <c r="J2767" i="2" a="1"/>
  <c r="J2767" i="2" s="1"/>
  <c r="J2768" i="2" a="1"/>
  <c r="J2768" i="2" s="1"/>
  <c r="J2769" i="2" a="1"/>
  <c r="J2769" i="2" s="1"/>
  <c r="J2770" i="2" a="1"/>
  <c r="J2770" i="2" s="1"/>
  <c r="J2771" i="2" a="1"/>
  <c r="J2771" i="2" s="1"/>
  <c r="J2772" i="2" a="1"/>
  <c r="J2772" i="2" s="1"/>
  <c r="J2773" i="2" a="1"/>
  <c r="J2773" i="2" s="1"/>
  <c r="J2774" i="2" a="1"/>
  <c r="J2774" i="2" s="1"/>
  <c r="J2775" i="2" a="1"/>
  <c r="J2775" i="2" s="1"/>
  <c r="J2776" i="2" a="1"/>
  <c r="J2776" i="2" s="1"/>
  <c r="J2777" i="2" a="1"/>
  <c r="J2777" i="2" s="1"/>
  <c r="J2778" i="2" a="1"/>
  <c r="J2778" i="2" s="1"/>
  <c r="J2779" i="2" a="1"/>
  <c r="J2779" i="2" s="1"/>
  <c r="J2780" i="2" a="1"/>
  <c r="J2780" i="2" s="1"/>
  <c r="J2781" i="2" a="1"/>
  <c r="J2781" i="2" s="1"/>
  <c r="J2782" i="2" a="1"/>
  <c r="J2782" i="2" s="1"/>
  <c r="J2783" i="2" a="1"/>
  <c r="J2783" i="2" s="1"/>
  <c r="J2784" i="2" a="1"/>
  <c r="J2784" i="2" s="1"/>
  <c r="J2785" i="2" a="1"/>
  <c r="J2785" i="2" s="1"/>
  <c r="J2786" i="2" a="1"/>
  <c r="J2786" i="2" s="1"/>
  <c r="J2787" i="2" a="1"/>
  <c r="J2787" i="2" s="1"/>
  <c r="J2788" i="2" a="1"/>
  <c r="J2788" i="2" s="1"/>
  <c r="J2789" i="2" a="1"/>
  <c r="J2789" i="2" s="1"/>
  <c r="J2790" i="2" a="1"/>
  <c r="J2790" i="2" s="1"/>
  <c r="J2791" i="2" a="1"/>
  <c r="J2791" i="2" s="1"/>
  <c r="J2792" i="2" a="1"/>
  <c r="J2792" i="2" s="1"/>
  <c r="J2793" i="2" a="1"/>
  <c r="J2793" i="2" s="1"/>
  <c r="J2794" i="2" a="1"/>
  <c r="J2794" i="2" s="1"/>
  <c r="J2795" i="2" a="1"/>
  <c r="J2795" i="2" s="1"/>
  <c r="J2796" i="2" a="1"/>
  <c r="J2796" i="2" s="1"/>
  <c r="J2797" i="2" a="1"/>
  <c r="J2797" i="2" s="1"/>
  <c r="J2798" i="2" a="1"/>
  <c r="J2798" i="2" s="1"/>
  <c r="J2799" i="2" a="1"/>
  <c r="J2799" i="2" s="1"/>
  <c r="J2800" i="2" a="1"/>
  <c r="J2800" i="2" s="1"/>
  <c r="J2801" i="2" a="1"/>
  <c r="J2801" i="2" s="1"/>
  <c r="J2802" i="2" a="1"/>
  <c r="J2802" i="2" s="1"/>
  <c r="J2803" i="2" a="1"/>
  <c r="J2803" i="2" s="1"/>
  <c r="J2804" i="2" a="1"/>
  <c r="J2804" i="2" s="1"/>
  <c r="J2805" i="2" a="1"/>
  <c r="J2805" i="2" s="1"/>
  <c r="J2806" i="2" a="1"/>
  <c r="J2806" i="2" s="1"/>
  <c r="J2807" i="2" a="1"/>
  <c r="J2807" i="2" s="1"/>
  <c r="J2808" i="2" a="1"/>
  <c r="J2808" i="2" s="1"/>
  <c r="J2809" i="2" a="1"/>
  <c r="J2809" i="2" s="1"/>
  <c r="J2810" i="2" a="1"/>
  <c r="J2810" i="2" s="1"/>
  <c r="J2811" i="2" a="1"/>
  <c r="J2811" i="2" s="1"/>
  <c r="J2812" i="2" a="1"/>
  <c r="J2812" i="2" s="1"/>
  <c r="J2813" i="2" a="1"/>
  <c r="J2813" i="2" s="1"/>
  <c r="J2814" i="2" a="1"/>
  <c r="J2814" i="2" s="1"/>
  <c r="J2815" i="2" a="1"/>
  <c r="J2815" i="2" s="1"/>
  <c r="J2816" i="2" a="1"/>
  <c r="J2816" i="2" s="1"/>
  <c r="J2817" i="2" a="1"/>
  <c r="J2817" i="2" s="1"/>
  <c r="J2818" i="2" a="1"/>
  <c r="J2818" i="2" s="1"/>
  <c r="J2819" i="2" a="1"/>
  <c r="J2819" i="2" s="1"/>
  <c r="J2820" i="2" a="1"/>
  <c r="J2820" i="2" s="1"/>
  <c r="J2821" i="2" a="1"/>
  <c r="J2821" i="2" s="1"/>
  <c r="J2822" i="2" a="1"/>
  <c r="J2822" i="2" s="1"/>
  <c r="J2823" i="2" a="1"/>
  <c r="J2823" i="2" s="1"/>
  <c r="J2824" i="2" a="1"/>
  <c r="J2824" i="2" s="1"/>
  <c r="J2825" i="2" a="1"/>
  <c r="J2825" i="2" s="1"/>
  <c r="J2826" i="2" a="1"/>
  <c r="J2826" i="2" s="1"/>
  <c r="J2827" i="2" a="1"/>
  <c r="J2827" i="2" s="1"/>
  <c r="J2828" i="2" a="1"/>
  <c r="J2828" i="2" s="1"/>
  <c r="J2829" i="2" a="1"/>
  <c r="J2829" i="2" s="1"/>
  <c r="J2830" i="2" a="1"/>
  <c r="J2830" i="2" s="1"/>
  <c r="J2831" i="2" a="1"/>
  <c r="J2831" i="2" s="1"/>
  <c r="J2832" i="2" a="1"/>
  <c r="J2832" i="2" s="1"/>
  <c r="J2833" i="2" a="1"/>
  <c r="J2833" i="2" s="1"/>
  <c r="J2834" i="2" a="1"/>
  <c r="J2834" i="2" s="1"/>
  <c r="J2835" i="2" a="1"/>
  <c r="J2835" i="2" s="1"/>
  <c r="J2836" i="2" a="1"/>
  <c r="J2836" i="2" s="1"/>
  <c r="J2837" i="2" a="1"/>
  <c r="J2837" i="2" s="1"/>
  <c r="J2838" i="2" a="1"/>
  <c r="J2838" i="2" s="1"/>
  <c r="J2839" i="2" a="1"/>
  <c r="J2839" i="2" s="1"/>
  <c r="J2840" i="2" a="1"/>
  <c r="J2840" i="2" s="1"/>
  <c r="J2841" i="2" a="1"/>
  <c r="J2841" i="2" s="1"/>
  <c r="J2842" i="2" a="1"/>
  <c r="J2842" i="2" s="1"/>
  <c r="J2843" i="2" a="1"/>
  <c r="J2843" i="2" s="1"/>
  <c r="J2844" i="2" a="1"/>
  <c r="J2844" i="2" s="1"/>
  <c r="J2845" i="2" a="1"/>
  <c r="J2845" i="2" s="1"/>
  <c r="J2846" i="2" a="1"/>
  <c r="J2846" i="2" s="1"/>
  <c r="J2847" i="2" a="1"/>
  <c r="J2847" i="2" s="1"/>
  <c r="J2848" i="2" a="1"/>
  <c r="J2848" i="2" s="1"/>
  <c r="J2849" i="2" a="1"/>
  <c r="J2849" i="2" s="1"/>
  <c r="J2850" i="2" a="1"/>
  <c r="J2850" i="2" s="1"/>
  <c r="J2851" i="2" a="1"/>
  <c r="J2851" i="2" s="1"/>
  <c r="J2852" i="2" a="1"/>
  <c r="J2852" i="2" s="1"/>
  <c r="J2853" i="2" a="1"/>
  <c r="J2853" i="2" s="1"/>
  <c r="J2854" i="2" a="1"/>
  <c r="J2854" i="2" s="1"/>
  <c r="J2855" i="2" a="1"/>
  <c r="J2855" i="2" s="1"/>
  <c r="J2856" i="2" a="1"/>
  <c r="J2856" i="2" s="1"/>
  <c r="J2857" i="2" a="1"/>
  <c r="J2857" i="2" s="1"/>
  <c r="J2858" i="2" a="1"/>
  <c r="J2858" i="2" s="1"/>
  <c r="J2859" i="2" a="1"/>
  <c r="J2859" i="2" s="1"/>
  <c r="J2860" i="2" a="1"/>
  <c r="J2860" i="2" s="1"/>
  <c r="J2861" i="2" a="1"/>
  <c r="J2861" i="2" s="1"/>
  <c r="J2862" i="2" a="1"/>
  <c r="J2862" i="2" s="1"/>
  <c r="J2863" i="2" a="1"/>
  <c r="J2863" i="2" s="1"/>
  <c r="J2864" i="2" a="1"/>
  <c r="J2864" i="2" s="1"/>
  <c r="J2865" i="2" a="1"/>
  <c r="J2865" i="2" s="1"/>
  <c r="J2866" i="2" a="1"/>
  <c r="J2866" i="2" s="1"/>
  <c r="J2867" i="2" a="1"/>
  <c r="J2867" i="2" s="1"/>
  <c r="J2868" i="2" a="1"/>
  <c r="J2868" i="2" s="1"/>
  <c r="J2869" i="2" a="1"/>
  <c r="J2869" i="2" s="1"/>
  <c r="J2870" i="2" a="1"/>
  <c r="J2870" i="2" s="1"/>
  <c r="J2871" i="2" a="1"/>
  <c r="J2871" i="2" s="1"/>
  <c r="J2872" i="2" a="1"/>
  <c r="J2872" i="2" s="1"/>
  <c r="J2873" i="2" a="1"/>
  <c r="J2873" i="2" s="1"/>
  <c r="J2874" i="2" a="1"/>
  <c r="J2874" i="2" s="1"/>
  <c r="J2875" i="2" a="1"/>
  <c r="J2875" i="2" s="1"/>
  <c r="J2876" i="2" a="1"/>
  <c r="J2876" i="2" s="1"/>
  <c r="J2877" i="2" a="1"/>
  <c r="J2877" i="2" s="1"/>
  <c r="J2878" i="2" a="1"/>
  <c r="J2878" i="2" s="1"/>
  <c r="J2879" i="2" a="1"/>
  <c r="J2879" i="2" s="1"/>
  <c r="J2880" i="2" a="1"/>
  <c r="J2880" i="2" s="1"/>
  <c r="J2881" i="2" a="1"/>
  <c r="J2881" i="2" s="1"/>
  <c r="J2882" i="2" a="1"/>
  <c r="J2882" i="2" s="1"/>
  <c r="J2883" i="2" a="1"/>
  <c r="J2883" i="2" s="1"/>
  <c r="J2884" i="2" a="1"/>
  <c r="J2884" i="2" s="1"/>
  <c r="J2885" i="2" a="1"/>
  <c r="J2885" i="2" s="1"/>
  <c r="J2886" i="2" a="1"/>
  <c r="J2886" i="2" s="1"/>
  <c r="J2887" i="2" a="1"/>
  <c r="J2887" i="2" s="1"/>
  <c r="J2888" i="2" a="1"/>
  <c r="J2888" i="2" s="1"/>
  <c r="J2889" i="2" a="1"/>
  <c r="J2889" i="2" s="1"/>
  <c r="J2890" i="2" a="1"/>
  <c r="J2890" i="2" s="1"/>
  <c r="J2891" i="2" a="1"/>
  <c r="J2891" i="2" s="1"/>
  <c r="J2892" i="2" a="1"/>
  <c r="J2892" i="2" s="1"/>
  <c r="J2893" i="2" a="1"/>
  <c r="J2893" i="2" s="1"/>
  <c r="J2894" i="2" a="1"/>
  <c r="J2894" i="2" s="1"/>
  <c r="J2895" i="2" a="1"/>
  <c r="J2895" i="2" s="1"/>
  <c r="J2896" i="2" a="1"/>
  <c r="J2896" i="2" s="1"/>
  <c r="J2897" i="2" a="1"/>
  <c r="J2897" i="2" s="1"/>
  <c r="J2898" i="2" a="1"/>
  <c r="J2898" i="2" s="1"/>
  <c r="J2899" i="2" a="1"/>
  <c r="J2899" i="2" s="1"/>
  <c r="J2900" i="2" a="1"/>
  <c r="J2900" i="2" s="1"/>
  <c r="J2901" i="2" a="1"/>
  <c r="J2901" i="2" s="1"/>
  <c r="J2902" i="2" a="1"/>
  <c r="J2902" i="2" s="1"/>
  <c r="J2903" i="2" a="1"/>
  <c r="J2903" i="2" s="1"/>
  <c r="J2904" i="2" a="1"/>
  <c r="J2904" i="2" s="1"/>
  <c r="J2905" i="2" a="1"/>
  <c r="J2905" i="2" s="1"/>
  <c r="J2906" i="2" a="1"/>
  <c r="J2906" i="2" s="1"/>
  <c r="J2907" i="2" a="1"/>
  <c r="J2907" i="2" s="1"/>
  <c r="J2908" i="2" a="1"/>
  <c r="J2908" i="2" s="1"/>
  <c r="J2909" i="2" a="1"/>
  <c r="J2909" i="2" s="1"/>
  <c r="J2910" i="2" a="1"/>
  <c r="J2910" i="2" s="1"/>
  <c r="J2911" i="2" a="1"/>
  <c r="J2911" i="2" s="1"/>
  <c r="J2912" i="2" a="1"/>
  <c r="J2912" i="2" s="1"/>
  <c r="J2913" i="2" a="1"/>
  <c r="J2913" i="2" s="1"/>
  <c r="J2914" i="2" a="1"/>
  <c r="J2914" i="2" s="1"/>
  <c r="J2915" i="2" a="1"/>
  <c r="J2915" i="2" s="1"/>
  <c r="J2916" i="2" a="1"/>
  <c r="J2916" i="2" s="1"/>
  <c r="J2917" i="2" a="1"/>
  <c r="J2917" i="2" s="1"/>
  <c r="J2918" i="2" a="1"/>
  <c r="J2918" i="2" s="1"/>
  <c r="J2919" i="2" a="1"/>
  <c r="J2919" i="2" s="1"/>
  <c r="J2920" i="2" a="1"/>
  <c r="J2920" i="2" s="1"/>
  <c r="J2921" i="2" a="1"/>
  <c r="J2921" i="2" s="1"/>
  <c r="J2922" i="2" a="1"/>
  <c r="J2922" i="2" s="1"/>
  <c r="J2923" i="2" a="1"/>
  <c r="J2923" i="2" s="1"/>
  <c r="J2924" i="2" a="1"/>
  <c r="J2924" i="2" s="1"/>
  <c r="J2925" i="2" a="1"/>
  <c r="J2925" i="2" s="1"/>
  <c r="J2926" i="2" a="1"/>
  <c r="J2926" i="2" s="1"/>
  <c r="J2927" i="2" a="1"/>
  <c r="J2927" i="2" s="1"/>
  <c r="J2928" i="2" a="1"/>
  <c r="J2928" i="2" s="1"/>
  <c r="J2929" i="2" a="1"/>
  <c r="J2929" i="2" s="1"/>
  <c r="J2930" i="2" a="1"/>
  <c r="J2930" i="2" s="1"/>
  <c r="J2931" i="2" a="1"/>
  <c r="J2931" i="2" s="1"/>
  <c r="J2932" i="2" a="1"/>
  <c r="J2932" i="2" s="1"/>
  <c r="J2933" i="2" a="1"/>
  <c r="J2933" i="2" s="1"/>
  <c r="J2934" i="2" a="1"/>
  <c r="J2934" i="2" s="1"/>
  <c r="J2935" i="2" a="1"/>
  <c r="J2935" i="2" s="1"/>
  <c r="J2936" i="2" a="1"/>
  <c r="J2936" i="2" s="1"/>
  <c r="J2937" i="2" a="1"/>
  <c r="J2937" i="2" s="1"/>
  <c r="J2938" i="2" a="1"/>
  <c r="J2938" i="2" s="1"/>
  <c r="J2939" i="2" a="1"/>
  <c r="J2939" i="2" s="1"/>
  <c r="J2940" i="2" a="1"/>
  <c r="J2940" i="2" s="1"/>
  <c r="J2941" i="2" a="1"/>
  <c r="J2941" i="2" s="1"/>
  <c r="J2942" i="2" a="1"/>
  <c r="J2942" i="2" s="1"/>
  <c r="J2943" i="2" a="1"/>
  <c r="J2943" i="2" s="1"/>
  <c r="J2944" i="2" a="1"/>
  <c r="J2944" i="2" s="1"/>
  <c r="J2945" i="2" a="1"/>
  <c r="J2945" i="2" s="1"/>
  <c r="J2946" i="2" a="1"/>
  <c r="J2946" i="2" s="1"/>
  <c r="J2947" i="2" a="1"/>
  <c r="J2947" i="2" s="1"/>
  <c r="J2948" i="2" a="1"/>
  <c r="J2948" i="2" s="1"/>
  <c r="J2949" i="2" a="1"/>
  <c r="J2949" i="2" s="1"/>
  <c r="J2950" i="2" a="1"/>
  <c r="J2950" i="2" s="1"/>
  <c r="J2951" i="2" a="1"/>
  <c r="J2951" i="2" s="1"/>
  <c r="J2952" i="2" a="1"/>
  <c r="J2952" i="2" s="1"/>
  <c r="J2953" i="2" a="1"/>
  <c r="J2953" i="2" s="1"/>
  <c r="J2954" i="2" a="1"/>
  <c r="J2954" i="2" s="1"/>
  <c r="J2955" i="2" a="1"/>
  <c r="J2955" i="2" s="1"/>
  <c r="J2956" i="2" a="1"/>
  <c r="J2956" i="2" s="1"/>
  <c r="J2957" i="2" a="1"/>
  <c r="J2957" i="2" s="1"/>
  <c r="J2958" i="2" a="1"/>
  <c r="J2958" i="2" s="1"/>
  <c r="J2959" i="2" a="1"/>
  <c r="J2959" i="2" s="1"/>
  <c r="J2960" i="2" a="1"/>
  <c r="J2960" i="2" s="1"/>
  <c r="J2961" i="2" a="1"/>
  <c r="J2961" i="2" s="1"/>
  <c r="J2962" i="2" a="1"/>
  <c r="J2962" i="2" s="1"/>
  <c r="J2963" i="2" a="1"/>
  <c r="J2963" i="2" s="1"/>
  <c r="J2964" i="2" a="1"/>
  <c r="J2964" i="2" s="1"/>
  <c r="J2965" i="2" a="1"/>
  <c r="J2965" i="2" s="1"/>
  <c r="J2966" i="2" a="1"/>
  <c r="J2966" i="2" s="1"/>
  <c r="J2967" i="2" a="1"/>
  <c r="J2967" i="2" s="1"/>
  <c r="J2968" i="2" a="1"/>
  <c r="J2968" i="2" s="1"/>
  <c r="J2969" i="2" a="1"/>
  <c r="J2969" i="2" s="1"/>
  <c r="J2970" i="2" a="1"/>
  <c r="J2970" i="2" s="1"/>
  <c r="J2971" i="2" a="1"/>
  <c r="J2971" i="2" s="1"/>
  <c r="J2972" i="2" a="1"/>
  <c r="J2972" i="2" s="1"/>
  <c r="J2973" i="2" a="1"/>
  <c r="J2973" i="2" s="1"/>
  <c r="J2974" i="2" a="1"/>
  <c r="J2974" i="2" s="1"/>
  <c r="J2975" i="2" a="1"/>
  <c r="J2975" i="2" s="1"/>
  <c r="J2976" i="2" a="1"/>
  <c r="J2976" i="2" s="1"/>
  <c r="J2977" i="2" a="1"/>
  <c r="J2977" i="2" s="1"/>
  <c r="J2978" i="2" a="1"/>
  <c r="J2978" i="2" s="1"/>
  <c r="J2979" i="2" a="1"/>
  <c r="J2979" i="2" s="1"/>
  <c r="J2980" i="2" a="1"/>
  <c r="J2980" i="2" s="1"/>
  <c r="J2981" i="2" a="1"/>
  <c r="J2981" i="2" s="1"/>
  <c r="J2982" i="2" a="1"/>
  <c r="J2982" i="2" s="1"/>
  <c r="J2983" i="2" a="1"/>
  <c r="J2983" i="2" s="1"/>
  <c r="J2984" i="2" a="1"/>
  <c r="J2984" i="2" s="1"/>
  <c r="J2985" i="2" a="1"/>
  <c r="J2985" i="2" s="1"/>
  <c r="J2986" i="2" a="1"/>
  <c r="J2986" i="2" s="1"/>
  <c r="J2987" i="2" a="1"/>
  <c r="J2987" i="2" s="1"/>
  <c r="J2988" i="2" a="1"/>
  <c r="J2988" i="2" s="1"/>
  <c r="J2989" i="2" a="1"/>
  <c r="J2989" i="2" s="1"/>
  <c r="J2990" i="2" a="1"/>
  <c r="J2990" i="2" s="1"/>
  <c r="J2991" i="2" a="1"/>
  <c r="J2991" i="2" s="1"/>
  <c r="J2992" i="2" a="1"/>
  <c r="J2992" i="2" s="1"/>
  <c r="J2993" i="2" a="1"/>
  <c r="J2993" i="2" s="1"/>
  <c r="J2994" i="2" a="1"/>
  <c r="J2994" i="2" s="1"/>
  <c r="J2995" i="2" a="1"/>
  <c r="J2995" i="2" s="1"/>
  <c r="J2996" i="2" a="1"/>
  <c r="J2996" i="2" s="1"/>
  <c r="J2997" i="2" a="1"/>
  <c r="J2997" i="2" s="1"/>
  <c r="J2998" i="2" a="1"/>
  <c r="J2998" i="2" s="1"/>
  <c r="J2999" i="2" a="1"/>
  <c r="J2999" i="2" s="1"/>
  <c r="J3000" i="2" a="1"/>
  <c r="J3000" i="2" s="1"/>
  <c r="J3001" i="2" a="1"/>
  <c r="J3001" i="2" s="1"/>
  <c r="J3002" i="2" a="1"/>
  <c r="J3002" i="2" s="1"/>
  <c r="J3003" i="2" a="1"/>
  <c r="J3003" i="2" s="1"/>
  <c r="J3004" i="2" a="1"/>
  <c r="J3004" i="2" s="1"/>
  <c r="J3005" i="2" a="1"/>
  <c r="J3005" i="2" s="1"/>
  <c r="J3006" i="2" a="1"/>
  <c r="J3006" i="2" s="1"/>
  <c r="J3007" i="2" a="1"/>
  <c r="J3007" i="2" s="1"/>
  <c r="J3008" i="2" a="1"/>
  <c r="J3008" i="2" s="1"/>
  <c r="J3009" i="2" a="1"/>
  <c r="J3009" i="2" s="1"/>
  <c r="J3010" i="2" a="1"/>
  <c r="J3010" i="2" s="1"/>
  <c r="J3011" i="2" a="1"/>
  <c r="J3011" i="2" s="1"/>
  <c r="J3012" i="2" a="1"/>
  <c r="J3012" i="2" s="1"/>
  <c r="J3013" i="2" a="1"/>
  <c r="J3013" i="2" s="1"/>
  <c r="J3014" i="2" a="1"/>
  <c r="J3014" i="2" s="1"/>
  <c r="J3015" i="2" a="1"/>
  <c r="J3015" i="2" s="1"/>
  <c r="J3016" i="2" a="1"/>
  <c r="J3016" i="2" s="1"/>
  <c r="J3017" i="2" a="1"/>
  <c r="J3017" i="2" s="1"/>
  <c r="J3018" i="2" a="1"/>
  <c r="J3018" i="2" s="1"/>
  <c r="I97" i="2" a="1"/>
  <c r="I97" i="2" s="1"/>
  <c r="I98" i="2" a="1"/>
  <c r="I98" i="2" s="1"/>
  <c r="I99" i="2" a="1"/>
  <c r="I99" i="2" s="1"/>
  <c r="I100" i="2" a="1"/>
  <c r="I100" i="2" s="1"/>
  <c r="I101" i="2" a="1"/>
  <c r="I101" i="2" s="1"/>
  <c r="I102" i="2" a="1"/>
  <c r="I102" i="2" s="1"/>
  <c r="I103" i="2" a="1"/>
  <c r="I103" i="2" s="1"/>
  <c r="I104" i="2" a="1"/>
  <c r="I104" i="2" s="1"/>
  <c r="I105" i="2" a="1"/>
  <c r="I105" i="2" s="1"/>
  <c r="I106" i="2" a="1"/>
  <c r="I106" i="2" s="1"/>
  <c r="I107" i="2" a="1"/>
  <c r="I107" i="2" s="1"/>
  <c r="I108" i="2" a="1"/>
  <c r="I108" i="2" s="1"/>
  <c r="I109" i="2" a="1"/>
  <c r="I109" i="2" s="1"/>
  <c r="I110" i="2" a="1"/>
  <c r="I110" i="2" s="1"/>
  <c r="I111" i="2" a="1"/>
  <c r="I111" i="2" s="1"/>
  <c r="I112" i="2" a="1"/>
  <c r="I112" i="2" s="1"/>
  <c r="I113" i="2" a="1"/>
  <c r="I113" i="2" s="1"/>
  <c r="I114" i="2" a="1"/>
  <c r="I114" i="2" s="1"/>
  <c r="I115" i="2" a="1"/>
  <c r="I115" i="2" s="1"/>
  <c r="I116" i="2" a="1"/>
  <c r="I116" i="2" s="1"/>
  <c r="I117" i="2" a="1"/>
  <c r="I117" i="2" s="1"/>
  <c r="I118" i="2" a="1"/>
  <c r="I118" i="2" s="1"/>
  <c r="I119" i="2" a="1"/>
  <c r="I119" i="2" s="1"/>
  <c r="I120" i="2" a="1"/>
  <c r="I120" i="2" s="1"/>
  <c r="I121" i="2" a="1"/>
  <c r="I121" i="2" s="1"/>
  <c r="I122" i="2" a="1"/>
  <c r="I122" i="2" s="1"/>
  <c r="I123" i="2" a="1"/>
  <c r="I123" i="2" s="1"/>
  <c r="I124" i="2" a="1"/>
  <c r="I124" i="2" s="1"/>
  <c r="I125" i="2" a="1"/>
  <c r="I125" i="2" s="1"/>
  <c r="I126" i="2" a="1"/>
  <c r="I126" i="2" s="1"/>
  <c r="I127" i="2" a="1"/>
  <c r="I127" i="2" s="1"/>
  <c r="I128" i="2" a="1"/>
  <c r="I128" i="2" s="1"/>
  <c r="I129" i="2" a="1"/>
  <c r="I129" i="2" s="1"/>
  <c r="I130" i="2" a="1"/>
  <c r="I130" i="2" s="1"/>
  <c r="I131" i="2" a="1"/>
  <c r="I131" i="2" s="1"/>
  <c r="I132" i="2" a="1"/>
  <c r="I132" i="2" s="1"/>
  <c r="I133" i="2" a="1"/>
  <c r="I133" i="2" s="1"/>
  <c r="I134" i="2" a="1"/>
  <c r="I134" i="2" s="1"/>
  <c r="I135" i="2" a="1"/>
  <c r="I135" i="2" s="1"/>
  <c r="I136" i="2" a="1"/>
  <c r="I136" i="2" s="1"/>
  <c r="I137" i="2" a="1"/>
  <c r="I137" i="2" s="1"/>
  <c r="I138" i="2" a="1"/>
  <c r="I138" i="2" s="1"/>
  <c r="I139" i="2" a="1"/>
  <c r="I139" i="2" s="1"/>
  <c r="I140" i="2" a="1"/>
  <c r="I140" i="2" s="1"/>
  <c r="I141" i="2" a="1"/>
  <c r="I141" i="2" s="1"/>
  <c r="I142" i="2" a="1"/>
  <c r="I142" i="2" s="1"/>
  <c r="I143" i="2" a="1"/>
  <c r="I143" i="2" s="1"/>
  <c r="I144" i="2" a="1"/>
  <c r="I144" i="2" s="1"/>
  <c r="I145" i="2" a="1"/>
  <c r="I145" i="2" s="1"/>
  <c r="I146" i="2" a="1"/>
  <c r="I146" i="2" s="1"/>
  <c r="I147" i="2" a="1"/>
  <c r="I147" i="2" s="1"/>
  <c r="I148" i="2" a="1"/>
  <c r="I148" i="2" s="1"/>
  <c r="I149" i="2" a="1"/>
  <c r="I149" i="2" s="1"/>
  <c r="I150" i="2" a="1"/>
  <c r="I150" i="2" s="1"/>
  <c r="I151" i="2" a="1"/>
  <c r="I151" i="2" s="1"/>
  <c r="I152" i="2" a="1"/>
  <c r="I152" i="2" s="1"/>
  <c r="I153" i="2" a="1"/>
  <c r="I153" i="2" s="1"/>
  <c r="I154" i="2" a="1"/>
  <c r="I154" i="2" s="1"/>
  <c r="I155" i="2" a="1"/>
  <c r="I155" i="2" s="1"/>
  <c r="I156" i="2" a="1"/>
  <c r="I156" i="2" s="1"/>
  <c r="I157" i="2" a="1"/>
  <c r="I157" i="2" s="1"/>
  <c r="I158" i="2" a="1"/>
  <c r="I158" i="2" s="1"/>
  <c r="I159" i="2" a="1"/>
  <c r="I159" i="2" s="1"/>
  <c r="I160" i="2" a="1"/>
  <c r="I160" i="2" s="1"/>
  <c r="I161" i="2" a="1"/>
  <c r="I161" i="2" s="1"/>
  <c r="I162" i="2" a="1"/>
  <c r="I162" i="2" s="1"/>
  <c r="I163" i="2" a="1"/>
  <c r="I163" i="2" s="1"/>
  <c r="I164" i="2" a="1"/>
  <c r="I164" i="2" s="1"/>
  <c r="I165" i="2" a="1"/>
  <c r="I165" i="2" s="1"/>
  <c r="I166" i="2" a="1"/>
  <c r="I166" i="2" s="1"/>
  <c r="I167" i="2" a="1"/>
  <c r="I167" i="2" s="1"/>
  <c r="I168" i="2" a="1"/>
  <c r="I168" i="2" s="1"/>
  <c r="I169" i="2" a="1"/>
  <c r="I169" i="2" s="1"/>
  <c r="I170" i="2" a="1"/>
  <c r="I170" i="2" s="1"/>
  <c r="I171" i="2" a="1"/>
  <c r="I171" i="2" s="1"/>
  <c r="I172" i="2" a="1"/>
  <c r="I172" i="2" s="1"/>
  <c r="I173" i="2" a="1"/>
  <c r="I173" i="2" s="1"/>
  <c r="I174" i="2" a="1"/>
  <c r="I174" i="2" s="1"/>
  <c r="I175" i="2" a="1"/>
  <c r="I175" i="2" s="1"/>
  <c r="I176" i="2" a="1"/>
  <c r="I176" i="2" s="1"/>
  <c r="I177" i="2" a="1"/>
  <c r="I177" i="2" s="1"/>
  <c r="I178" i="2" a="1"/>
  <c r="I178" i="2" s="1"/>
  <c r="I179" i="2" a="1"/>
  <c r="I179" i="2" s="1"/>
  <c r="I180" i="2" a="1"/>
  <c r="I180" i="2" s="1"/>
  <c r="I181" i="2" a="1"/>
  <c r="I181" i="2" s="1"/>
  <c r="I182" i="2" a="1"/>
  <c r="I182" i="2" s="1"/>
  <c r="I183" i="2" a="1"/>
  <c r="I183" i="2" s="1"/>
  <c r="I184" i="2" a="1"/>
  <c r="I184" i="2" s="1"/>
  <c r="I185" i="2" a="1"/>
  <c r="I185" i="2" s="1"/>
  <c r="I186" i="2" a="1"/>
  <c r="I186" i="2" s="1"/>
  <c r="I187" i="2" a="1"/>
  <c r="I187" i="2" s="1"/>
  <c r="I188" i="2" a="1"/>
  <c r="I188" i="2" s="1"/>
  <c r="I189" i="2" a="1"/>
  <c r="I189" i="2" s="1"/>
  <c r="I190" i="2" a="1"/>
  <c r="I190" i="2" s="1"/>
  <c r="I191" i="2" a="1"/>
  <c r="I191" i="2" s="1"/>
  <c r="I192" i="2" a="1"/>
  <c r="I192" i="2" s="1"/>
  <c r="I193" i="2" a="1"/>
  <c r="I193" i="2" s="1"/>
  <c r="I194" i="2" a="1"/>
  <c r="I194" i="2" s="1"/>
  <c r="I195" i="2" a="1"/>
  <c r="I195" i="2" s="1"/>
  <c r="I196" i="2" a="1"/>
  <c r="I196" i="2" s="1"/>
  <c r="I197" i="2" a="1"/>
  <c r="I197" i="2" s="1"/>
  <c r="I198" i="2" a="1"/>
  <c r="I198" i="2" s="1"/>
  <c r="I199" i="2" a="1"/>
  <c r="I199" i="2" s="1"/>
  <c r="I200" i="2" a="1"/>
  <c r="I200" i="2" s="1"/>
  <c r="I201" i="2" a="1"/>
  <c r="I201" i="2" s="1"/>
  <c r="I202" i="2" a="1"/>
  <c r="I202" i="2" s="1"/>
  <c r="I203" i="2" a="1"/>
  <c r="I203" i="2" s="1"/>
  <c r="I204" i="2" a="1"/>
  <c r="I204" i="2" s="1"/>
  <c r="I205" i="2" a="1"/>
  <c r="I205" i="2" s="1"/>
  <c r="I206" i="2" a="1"/>
  <c r="I206" i="2" s="1"/>
  <c r="I207" i="2" a="1"/>
  <c r="I207" i="2" s="1"/>
  <c r="I208" i="2" a="1"/>
  <c r="I208" i="2" s="1"/>
  <c r="I209" i="2" a="1"/>
  <c r="I209" i="2" s="1"/>
  <c r="I210" i="2" a="1"/>
  <c r="I210" i="2" s="1"/>
  <c r="I211" i="2" a="1"/>
  <c r="I211" i="2" s="1"/>
  <c r="I212" i="2" a="1"/>
  <c r="I212" i="2" s="1"/>
  <c r="I213" i="2" a="1"/>
  <c r="I213" i="2" s="1"/>
  <c r="I214" i="2" a="1"/>
  <c r="I214" i="2" s="1"/>
  <c r="I215" i="2" a="1"/>
  <c r="I215" i="2" s="1"/>
  <c r="I216" i="2" a="1"/>
  <c r="I216" i="2" s="1"/>
  <c r="I217" i="2" a="1"/>
  <c r="I217" i="2" s="1"/>
  <c r="I218" i="2" a="1"/>
  <c r="I218" i="2" s="1"/>
  <c r="I219" i="2" a="1"/>
  <c r="I219" i="2" s="1"/>
  <c r="I220" i="2" a="1"/>
  <c r="I220" i="2" s="1"/>
  <c r="I221" i="2" a="1"/>
  <c r="I221" i="2" s="1"/>
  <c r="I222" i="2" a="1"/>
  <c r="I222" i="2" s="1"/>
  <c r="I223" i="2" a="1"/>
  <c r="I223" i="2" s="1"/>
  <c r="I224" i="2" a="1"/>
  <c r="I224" i="2" s="1"/>
  <c r="I225" i="2" a="1"/>
  <c r="I225" i="2" s="1"/>
  <c r="I226" i="2" a="1"/>
  <c r="I226" i="2" s="1"/>
  <c r="I227" i="2" a="1"/>
  <c r="I227" i="2" s="1"/>
  <c r="I228" i="2" a="1"/>
  <c r="I228" i="2" s="1"/>
  <c r="I229" i="2" a="1"/>
  <c r="I229" i="2" s="1"/>
  <c r="I230" i="2" a="1"/>
  <c r="I230" i="2" s="1"/>
  <c r="I231" i="2" a="1"/>
  <c r="I231" i="2" s="1"/>
  <c r="I232" i="2" a="1"/>
  <c r="I232" i="2" s="1"/>
  <c r="I233" i="2" a="1"/>
  <c r="I233" i="2" s="1"/>
  <c r="I234" i="2" a="1"/>
  <c r="I234" i="2" s="1"/>
  <c r="I235" i="2" a="1"/>
  <c r="I235" i="2" s="1"/>
  <c r="I236" i="2" a="1"/>
  <c r="I236" i="2" s="1"/>
  <c r="I237" i="2" a="1"/>
  <c r="I237" i="2" s="1"/>
  <c r="I238" i="2" a="1"/>
  <c r="I238" i="2" s="1"/>
  <c r="I239" i="2" a="1"/>
  <c r="I239" i="2" s="1"/>
  <c r="I240" i="2" a="1"/>
  <c r="I240" i="2" s="1"/>
  <c r="I241" i="2" a="1"/>
  <c r="I241" i="2" s="1"/>
  <c r="I242" i="2" a="1"/>
  <c r="I242" i="2" s="1"/>
  <c r="I243" i="2" a="1"/>
  <c r="I243" i="2" s="1"/>
  <c r="I244" i="2" a="1"/>
  <c r="I244" i="2" s="1"/>
  <c r="I245" i="2" a="1"/>
  <c r="I245" i="2" s="1"/>
  <c r="I246" i="2" a="1"/>
  <c r="I246" i="2" s="1"/>
  <c r="I247" i="2" a="1"/>
  <c r="I247" i="2" s="1"/>
  <c r="I248" i="2" a="1"/>
  <c r="I248" i="2" s="1"/>
  <c r="I249" i="2" a="1"/>
  <c r="I249" i="2" s="1"/>
  <c r="I250" i="2" a="1"/>
  <c r="I250" i="2" s="1"/>
  <c r="I251" i="2" a="1"/>
  <c r="I251" i="2" s="1"/>
  <c r="I252" i="2" a="1"/>
  <c r="I252" i="2" s="1"/>
  <c r="I253" i="2" a="1"/>
  <c r="I253" i="2" s="1"/>
  <c r="I254" i="2" a="1"/>
  <c r="I254" i="2" s="1"/>
  <c r="I255" i="2" a="1"/>
  <c r="I255" i="2" s="1"/>
  <c r="I256" i="2" a="1"/>
  <c r="I256" i="2" s="1"/>
  <c r="I257" i="2" a="1"/>
  <c r="I257" i="2" s="1"/>
  <c r="I258" i="2" a="1"/>
  <c r="I258" i="2" s="1"/>
  <c r="I259" i="2" a="1"/>
  <c r="I259" i="2" s="1"/>
  <c r="I260" i="2" a="1"/>
  <c r="I260" i="2" s="1"/>
  <c r="I261" i="2" a="1"/>
  <c r="I261" i="2" s="1"/>
  <c r="I262" i="2" a="1"/>
  <c r="I262" i="2" s="1"/>
  <c r="I263" i="2" a="1"/>
  <c r="I263" i="2" s="1"/>
  <c r="I264" i="2" a="1"/>
  <c r="I264" i="2" s="1"/>
  <c r="I265" i="2" a="1"/>
  <c r="I265" i="2" s="1"/>
  <c r="I266" i="2" a="1"/>
  <c r="I266" i="2" s="1"/>
  <c r="I267" i="2" a="1"/>
  <c r="I267" i="2" s="1"/>
  <c r="I268" i="2" a="1"/>
  <c r="I268" i="2" s="1"/>
  <c r="I269" i="2" a="1"/>
  <c r="I269" i="2" s="1"/>
  <c r="I270" i="2" a="1"/>
  <c r="I270" i="2" s="1"/>
  <c r="I271" i="2" a="1"/>
  <c r="I271" i="2" s="1"/>
  <c r="I272" i="2" a="1"/>
  <c r="I272" i="2" s="1"/>
  <c r="I273" i="2" a="1"/>
  <c r="I273" i="2" s="1"/>
  <c r="I274" i="2" a="1"/>
  <c r="I274" i="2" s="1"/>
  <c r="I275" i="2" a="1"/>
  <c r="I275" i="2" s="1"/>
  <c r="I276" i="2" a="1"/>
  <c r="I276" i="2" s="1"/>
  <c r="I277" i="2" a="1"/>
  <c r="I277" i="2" s="1"/>
  <c r="I278" i="2" a="1"/>
  <c r="I278" i="2" s="1"/>
  <c r="I279" i="2" a="1"/>
  <c r="I279" i="2" s="1"/>
  <c r="I280" i="2" a="1"/>
  <c r="I280" i="2" s="1"/>
  <c r="I281" i="2" a="1"/>
  <c r="I281" i="2" s="1"/>
  <c r="I282" i="2" a="1"/>
  <c r="I282" i="2" s="1"/>
  <c r="I283" i="2" a="1"/>
  <c r="I283" i="2" s="1"/>
  <c r="I284" i="2" a="1"/>
  <c r="I284" i="2" s="1"/>
  <c r="I285" i="2" a="1"/>
  <c r="I285" i="2" s="1"/>
  <c r="I286" i="2" a="1"/>
  <c r="I286" i="2" s="1"/>
  <c r="I287" i="2" a="1"/>
  <c r="I287" i="2" s="1"/>
  <c r="I288" i="2" a="1"/>
  <c r="I288" i="2" s="1"/>
  <c r="I289" i="2" a="1"/>
  <c r="I289" i="2" s="1"/>
  <c r="I290" i="2" a="1"/>
  <c r="I290" i="2" s="1"/>
  <c r="I291" i="2" a="1"/>
  <c r="I291" i="2" s="1"/>
  <c r="I292" i="2" a="1"/>
  <c r="I292" i="2" s="1"/>
  <c r="I293" i="2" a="1"/>
  <c r="I293" i="2" s="1"/>
  <c r="I294" i="2" a="1"/>
  <c r="I294" i="2" s="1"/>
  <c r="I295" i="2" a="1"/>
  <c r="I295" i="2" s="1"/>
  <c r="I296" i="2" a="1"/>
  <c r="I296" i="2" s="1"/>
  <c r="I297" i="2" a="1"/>
  <c r="I297" i="2" s="1"/>
  <c r="I298" i="2" a="1"/>
  <c r="I298" i="2" s="1"/>
  <c r="I299" i="2" a="1"/>
  <c r="I299" i="2" s="1"/>
  <c r="I300" i="2" a="1"/>
  <c r="I300" i="2" s="1"/>
  <c r="I301" i="2" a="1"/>
  <c r="I301" i="2" s="1"/>
  <c r="I302" i="2" a="1"/>
  <c r="I302" i="2" s="1"/>
  <c r="I303" i="2" a="1"/>
  <c r="I303" i="2" s="1"/>
  <c r="I304" i="2" a="1"/>
  <c r="I304" i="2" s="1"/>
  <c r="I305" i="2" a="1"/>
  <c r="I305" i="2" s="1"/>
  <c r="I306" i="2" a="1"/>
  <c r="I306" i="2" s="1"/>
  <c r="I307" i="2" a="1"/>
  <c r="I307" i="2" s="1"/>
  <c r="I308" i="2" a="1"/>
  <c r="I308" i="2" s="1"/>
  <c r="I309" i="2" a="1"/>
  <c r="I309" i="2" s="1"/>
  <c r="I310" i="2" a="1"/>
  <c r="I310" i="2" s="1"/>
  <c r="I311" i="2" a="1"/>
  <c r="I311" i="2" s="1"/>
  <c r="I312" i="2" a="1"/>
  <c r="I312" i="2" s="1"/>
  <c r="I313" i="2" a="1"/>
  <c r="I313" i="2" s="1"/>
  <c r="I314" i="2" a="1"/>
  <c r="I314" i="2" s="1"/>
  <c r="I315" i="2" a="1"/>
  <c r="I315" i="2" s="1"/>
  <c r="I316" i="2" a="1"/>
  <c r="I316" i="2" s="1"/>
  <c r="I317" i="2" a="1"/>
  <c r="I317" i="2" s="1"/>
  <c r="I318" i="2" a="1"/>
  <c r="I318" i="2" s="1"/>
  <c r="I319" i="2" a="1"/>
  <c r="I319" i="2" s="1"/>
  <c r="I320" i="2" a="1"/>
  <c r="I320" i="2" s="1"/>
  <c r="I321" i="2" a="1"/>
  <c r="I321" i="2" s="1"/>
  <c r="I322" i="2" a="1"/>
  <c r="I322" i="2" s="1"/>
  <c r="I323" i="2" a="1"/>
  <c r="I323" i="2" s="1"/>
  <c r="I324" i="2" a="1"/>
  <c r="I324" i="2" s="1"/>
  <c r="I325" i="2" a="1"/>
  <c r="I325" i="2" s="1"/>
  <c r="I326" i="2" a="1"/>
  <c r="I326" i="2" s="1"/>
  <c r="I327" i="2" a="1"/>
  <c r="I327" i="2" s="1"/>
  <c r="I328" i="2" a="1"/>
  <c r="I328" i="2" s="1"/>
  <c r="I329" i="2" a="1"/>
  <c r="I329" i="2" s="1"/>
  <c r="I330" i="2" a="1"/>
  <c r="I330" i="2" s="1"/>
  <c r="I331" i="2" a="1"/>
  <c r="I331" i="2" s="1"/>
  <c r="I332" i="2" a="1"/>
  <c r="I332" i="2" s="1"/>
  <c r="I333" i="2" a="1"/>
  <c r="I333" i="2" s="1"/>
  <c r="I334" i="2" a="1"/>
  <c r="I334" i="2" s="1"/>
  <c r="I335" i="2" a="1"/>
  <c r="I335" i="2" s="1"/>
  <c r="I336" i="2" a="1"/>
  <c r="I336" i="2" s="1"/>
  <c r="I337" i="2" a="1"/>
  <c r="I337" i="2" s="1"/>
  <c r="I338" i="2" a="1"/>
  <c r="I338" i="2" s="1"/>
  <c r="I339" i="2" a="1"/>
  <c r="I339" i="2" s="1"/>
  <c r="I340" i="2" a="1"/>
  <c r="I340" i="2" s="1"/>
  <c r="I341" i="2" a="1"/>
  <c r="I341" i="2" s="1"/>
  <c r="I342" i="2" a="1"/>
  <c r="I342" i="2" s="1"/>
  <c r="I343" i="2" a="1"/>
  <c r="I343" i="2" s="1"/>
  <c r="I344" i="2" a="1"/>
  <c r="I344" i="2" s="1"/>
  <c r="I345" i="2" a="1"/>
  <c r="I345" i="2" s="1"/>
  <c r="I346" i="2" a="1"/>
  <c r="I346" i="2" s="1"/>
  <c r="I347" i="2" a="1"/>
  <c r="I347" i="2" s="1"/>
  <c r="I348" i="2" a="1"/>
  <c r="I348" i="2" s="1"/>
  <c r="I349" i="2" a="1"/>
  <c r="I349" i="2" s="1"/>
  <c r="I350" i="2" a="1"/>
  <c r="I350" i="2" s="1"/>
  <c r="I351" i="2" a="1"/>
  <c r="I351" i="2" s="1"/>
  <c r="I352" i="2" a="1"/>
  <c r="I352" i="2" s="1"/>
  <c r="I353" i="2" a="1"/>
  <c r="I353" i="2" s="1"/>
  <c r="I354" i="2" a="1"/>
  <c r="I354" i="2" s="1"/>
  <c r="I355" i="2" a="1"/>
  <c r="I355" i="2" s="1"/>
  <c r="I356" i="2" a="1"/>
  <c r="I356" i="2" s="1"/>
  <c r="I357" i="2" a="1"/>
  <c r="I357" i="2" s="1"/>
  <c r="I358" i="2" a="1"/>
  <c r="I358" i="2" s="1"/>
  <c r="I359" i="2" a="1"/>
  <c r="I359" i="2" s="1"/>
  <c r="I360" i="2" a="1"/>
  <c r="I360" i="2" s="1"/>
  <c r="I361" i="2" a="1"/>
  <c r="I361" i="2" s="1"/>
  <c r="I362" i="2" a="1"/>
  <c r="I362" i="2" s="1"/>
  <c r="I363" i="2" a="1"/>
  <c r="I363" i="2" s="1"/>
  <c r="I364" i="2" a="1"/>
  <c r="I364" i="2" s="1"/>
  <c r="I365" i="2" a="1"/>
  <c r="I365" i="2" s="1"/>
  <c r="I366" i="2" a="1"/>
  <c r="I366" i="2" s="1"/>
  <c r="I367" i="2" a="1"/>
  <c r="I367" i="2" s="1"/>
  <c r="I368" i="2" a="1"/>
  <c r="I368" i="2" s="1"/>
  <c r="I369" i="2" a="1"/>
  <c r="I369" i="2" s="1"/>
  <c r="I370" i="2" a="1"/>
  <c r="I370" i="2" s="1"/>
  <c r="I371" i="2" a="1"/>
  <c r="I371" i="2" s="1"/>
  <c r="I372" i="2" a="1"/>
  <c r="I372" i="2" s="1"/>
  <c r="I373" i="2" a="1"/>
  <c r="I373" i="2" s="1"/>
  <c r="I374" i="2" a="1"/>
  <c r="I374" i="2" s="1"/>
  <c r="I375" i="2" a="1"/>
  <c r="I375" i="2" s="1"/>
  <c r="I376" i="2" a="1"/>
  <c r="I376" i="2" s="1"/>
  <c r="I377" i="2" a="1"/>
  <c r="I377" i="2" s="1"/>
  <c r="I378" i="2" a="1"/>
  <c r="I378" i="2" s="1"/>
  <c r="I379" i="2" a="1"/>
  <c r="I379" i="2" s="1"/>
  <c r="I380" i="2" a="1"/>
  <c r="I380" i="2" s="1"/>
  <c r="I381" i="2" a="1"/>
  <c r="I381" i="2" s="1"/>
  <c r="I382" i="2" a="1"/>
  <c r="I382" i="2" s="1"/>
  <c r="I383" i="2" a="1"/>
  <c r="I383" i="2" s="1"/>
  <c r="I384" i="2" a="1"/>
  <c r="I384" i="2" s="1"/>
  <c r="I385" i="2" a="1"/>
  <c r="I385" i="2" s="1"/>
  <c r="I386" i="2" a="1"/>
  <c r="I386" i="2" s="1"/>
  <c r="I387" i="2" a="1"/>
  <c r="I387" i="2" s="1"/>
  <c r="I388" i="2" a="1"/>
  <c r="I388" i="2" s="1"/>
  <c r="I389" i="2" a="1"/>
  <c r="I389" i="2" s="1"/>
  <c r="I390" i="2" a="1"/>
  <c r="I390" i="2" s="1"/>
  <c r="I391" i="2" a="1"/>
  <c r="I391" i="2" s="1"/>
  <c r="I392" i="2" a="1"/>
  <c r="I392" i="2" s="1"/>
  <c r="I393" i="2" a="1"/>
  <c r="I393" i="2" s="1"/>
  <c r="I394" i="2" a="1"/>
  <c r="I394" i="2" s="1"/>
  <c r="I395" i="2" a="1"/>
  <c r="I395" i="2" s="1"/>
  <c r="I396" i="2" a="1"/>
  <c r="I396" i="2" s="1"/>
  <c r="I397" i="2" a="1"/>
  <c r="I397" i="2" s="1"/>
  <c r="I398" i="2" a="1"/>
  <c r="I398" i="2" s="1"/>
  <c r="I399" i="2" a="1"/>
  <c r="I399" i="2" s="1"/>
  <c r="I400" i="2" a="1"/>
  <c r="I400" i="2" s="1"/>
  <c r="I401" i="2" a="1"/>
  <c r="I401" i="2" s="1"/>
  <c r="I402" i="2" a="1"/>
  <c r="I402" i="2" s="1"/>
  <c r="I403" i="2" a="1"/>
  <c r="I403" i="2" s="1"/>
  <c r="I404" i="2" a="1"/>
  <c r="I404" i="2" s="1"/>
  <c r="I405" i="2" a="1"/>
  <c r="I405" i="2" s="1"/>
  <c r="I406" i="2" a="1"/>
  <c r="I406" i="2" s="1"/>
  <c r="I407" i="2" a="1"/>
  <c r="I407" i="2" s="1"/>
  <c r="I408" i="2" a="1"/>
  <c r="I408" i="2" s="1"/>
  <c r="I409" i="2" a="1"/>
  <c r="I409" i="2" s="1"/>
  <c r="I410" i="2" a="1"/>
  <c r="I410" i="2" s="1"/>
  <c r="I411" i="2" a="1"/>
  <c r="I411" i="2" s="1"/>
  <c r="I412" i="2" a="1"/>
  <c r="I412" i="2" s="1"/>
  <c r="I413" i="2" a="1"/>
  <c r="I413" i="2" s="1"/>
  <c r="I414" i="2" a="1"/>
  <c r="I414" i="2" s="1"/>
  <c r="I415" i="2" a="1"/>
  <c r="I415" i="2" s="1"/>
  <c r="I416" i="2" a="1"/>
  <c r="I416" i="2" s="1"/>
  <c r="I417" i="2" a="1"/>
  <c r="I417" i="2" s="1"/>
  <c r="I418" i="2" a="1"/>
  <c r="I418" i="2" s="1"/>
  <c r="I419" i="2" a="1"/>
  <c r="I419" i="2" s="1"/>
  <c r="I420" i="2" a="1"/>
  <c r="I420" i="2" s="1"/>
  <c r="I421" i="2" a="1"/>
  <c r="I421" i="2" s="1"/>
  <c r="I422" i="2" a="1"/>
  <c r="I422" i="2" s="1"/>
  <c r="I423" i="2" a="1"/>
  <c r="I423" i="2" s="1"/>
  <c r="I424" i="2" a="1"/>
  <c r="I424" i="2" s="1"/>
  <c r="I425" i="2" a="1"/>
  <c r="I425" i="2" s="1"/>
  <c r="I426" i="2" a="1"/>
  <c r="I426" i="2" s="1"/>
  <c r="I427" i="2" a="1"/>
  <c r="I427" i="2" s="1"/>
  <c r="I428" i="2" a="1"/>
  <c r="I428" i="2" s="1"/>
  <c r="I429" i="2" a="1"/>
  <c r="I429" i="2" s="1"/>
  <c r="I430" i="2" a="1"/>
  <c r="I430" i="2" s="1"/>
  <c r="I431" i="2" a="1"/>
  <c r="I431" i="2" s="1"/>
  <c r="I432" i="2" a="1"/>
  <c r="I432" i="2" s="1"/>
  <c r="I433" i="2" a="1"/>
  <c r="I433" i="2" s="1"/>
  <c r="I434" i="2" a="1"/>
  <c r="I434" i="2" s="1"/>
  <c r="I435" i="2" a="1"/>
  <c r="I435" i="2" s="1"/>
  <c r="I436" i="2" a="1"/>
  <c r="I436" i="2" s="1"/>
  <c r="I437" i="2" a="1"/>
  <c r="I437" i="2" s="1"/>
  <c r="I438" i="2" a="1"/>
  <c r="I438" i="2" s="1"/>
  <c r="I439" i="2" a="1"/>
  <c r="I439" i="2" s="1"/>
  <c r="I440" i="2" a="1"/>
  <c r="I440" i="2" s="1"/>
  <c r="I441" i="2" a="1"/>
  <c r="I441" i="2" s="1"/>
  <c r="I442" i="2" a="1"/>
  <c r="I442" i="2" s="1"/>
  <c r="I443" i="2" a="1"/>
  <c r="I443" i="2" s="1"/>
  <c r="I444" i="2" a="1"/>
  <c r="I444" i="2" s="1"/>
  <c r="I445" i="2" a="1"/>
  <c r="I445" i="2" s="1"/>
  <c r="I446" i="2" a="1"/>
  <c r="I446" i="2" s="1"/>
  <c r="I447" i="2" a="1"/>
  <c r="I447" i="2" s="1"/>
  <c r="I448" i="2" a="1"/>
  <c r="I448" i="2" s="1"/>
  <c r="I449" i="2" a="1"/>
  <c r="I449" i="2" s="1"/>
  <c r="I450" i="2" a="1"/>
  <c r="I450" i="2" s="1"/>
  <c r="I451" i="2" a="1"/>
  <c r="I451" i="2" s="1"/>
  <c r="I452" i="2" a="1"/>
  <c r="I452" i="2" s="1"/>
  <c r="I453" i="2" a="1"/>
  <c r="I453" i="2" s="1"/>
  <c r="I454" i="2" a="1"/>
  <c r="I454" i="2" s="1"/>
  <c r="I455" i="2" a="1"/>
  <c r="I455" i="2" s="1"/>
  <c r="I456" i="2" a="1"/>
  <c r="I456" i="2" s="1"/>
  <c r="I457" i="2" a="1"/>
  <c r="I457" i="2" s="1"/>
  <c r="I458" i="2" a="1"/>
  <c r="I458" i="2" s="1"/>
  <c r="I459" i="2" a="1"/>
  <c r="I459" i="2" s="1"/>
  <c r="I460" i="2" a="1"/>
  <c r="I460" i="2" s="1"/>
  <c r="I461" i="2" a="1"/>
  <c r="I461" i="2" s="1"/>
  <c r="I462" i="2" a="1"/>
  <c r="I462" i="2" s="1"/>
  <c r="I463" i="2" a="1"/>
  <c r="I463" i="2" s="1"/>
  <c r="I464" i="2" a="1"/>
  <c r="I464" i="2" s="1"/>
  <c r="I465" i="2" a="1"/>
  <c r="I465" i="2" s="1"/>
  <c r="I466" i="2" a="1"/>
  <c r="I466" i="2" s="1"/>
  <c r="I467" i="2" a="1"/>
  <c r="I467" i="2" s="1"/>
  <c r="I468" i="2" a="1"/>
  <c r="I468" i="2" s="1"/>
  <c r="I469" i="2" a="1"/>
  <c r="I469" i="2" s="1"/>
  <c r="I470" i="2" a="1"/>
  <c r="I470" i="2" s="1"/>
  <c r="I471" i="2" a="1"/>
  <c r="I471" i="2" s="1"/>
  <c r="I472" i="2" a="1"/>
  <c r="I472" i="2" s="1"/>
  <c r="I473" i="2" a="1"/>
  <c r="I473" i="2" s="1"/>
  <c r="I474" i="2" a="1"/>
  <c r="I474" i="2" s="1"/>
  <c r="I475" i="2" a="1"/>
  <c r="I475" i="2" s="1"/>
  <c r="I476" i="2" a="1"/>
  <c r="I476" i="2" s="1"/>
  <c r="I477" i="2" a="1"/>
  <c r="I477" i="2" s="1"/>
  <c r="I478" i="2" a="1"/>
  <c r="I478" i="2" s="1"/>
  <c r="I479" i="2" a="1"/>
  <c r="I479" i="2" s="1"/>
  <c r="I480" i="2" a="1"/>
  <c r="I480" i="2" s="1"/>
  <c r="I481" i="2" a="1"/>
  <c r="I481" i="2" s="1"/>
  <c r="I482" i="2" a="1"/>
  <c r="I482" i="2" s="1"/>
  <c r="I483" i="2" a="1"/>
  <c r="I483" i="2" s="1"/>
  <c r="I484" i="2" a="1"/>
  <c r="I484" i="2" s="1"/>
  <c r="I485" i="2" a="1"/>
  <c r="I485" i="2" s="1"/>
  <c r="I486" i="2" a="1"/>
  <c r="I486" i="2" s="1"/>
  <c r="I487" i="2" a="1"/>
  <c r="I487" i="2" s="1"/>
  <c r="I488" i="2" a="1"/>
  <c r="I488" i="2" s="1"/>
  <c r="I489" i="2" a="1"/>
  <c r="I489" i="2" s="1"/>
  <c r="I490" i="2" a="1"/>
  <c r="I490" i="2" s="1"/>
  <c r="I491" i="2" a="1"/>
  <c r="I491" i="2" s="1"/>
  <c r="I492" i="2" a="1"/>
  <c r="I492" i="2" s="1"/>
  <c r="I493" i="2" a="1"/>
  <c r="I493" i="2" s="1"/>
  <c r="I494" i="2" a="1"/>
  <c r="I494" i="2" s="1"/>
  <c r="I495" i="2" a="1"/>
  <c r="I495" i="2" s="1"/>
  <c r="I496" i="2" a="1"/>
  <c r="I496" i="2" s="1"/>
  <c r="I497" i="2" a="1"/>
  <c r="I497" i="2" s="1"/>
  <c r="I498" i="2" a="1"/>
  <c r="I498" i="2" s="1"/>
  <c r="I499" i="2" a="1"/>
  <c r="I499" i="2" s="1"/>
  <c r="I500" i="2" a="1"/>
  <c r="I500" i="2" s="1"/>
  <c r="I501" i="2" a="1"/>
  <c r="I501" i="2" s="1"/>
  <c r="I502" i="2" a="1"/>
  <c r="I502" i="2" s="1"/>
  <c r="I503" i="2" a="1"/>
  <c r="I503" i="2" s="1"/>
  <c r="I504" i="2" a="1"/>
  <c r="I504" i="2" s="1"/>
  <c r="I505" i="2" a="1"/>
  <c r="I505" i="2" s="1"/>
  <c r="I506" i="2" a="1"/>
  <c r="I506" i="2" s="1"/>
  <c r="I507" i="2" a="1"/>
  <c r="I507" i="2" s="1"/>
  <c r="I508" i="2" a="1"/>
  <c r="I508" i="2" s="1"/>
  <c r="I509" i="2" a="1"/>
  <c r="I509" i="2" s="1"/>
  <c r="I510" i="2" a="1"/>
  <c r="I510" i="2" s="1"/>
  <c r="I511" i="2" a="1"/>
  <c r="I511" i="2" s="1"/>
  <c r="I512" i="2" a="1"/>
  <c r="I512" i="2" s="1"/>
  <c r="I513" i="2" a="1"/>
  <c r="I513" i="2" s="1"/>
  <c r="I514" i="2" a="1"/>
  <c r="I514" i="2" s="1"/>
  <c r="I515" i="2" a="1"/>
  <c r="I515" i="2" s="1"/>
  <c r="I516" i="2" a="1"/>
  <c r="I516" i="2" s="1"/>
  <c r="I517" i="2" a="1"/>
  <c r="I517" i="2" s="1"/>
  <c r="I518" i="2" a="1"/>
  <c r="I518" i="2" s="1"/>
  <c r="I519" i="2" a="1"/>
  <c r="I519" i="2" s="1"/>
  <c r="I520" i="2" a="1"/>
  <c r="I520" i="2" s="1"/>
  <c r="I521" i="2" a="1"/>
  <c r="I521" i="2" s="1"/>
  <c r="I522" i="2" a="1"/>
  <c r="I522" i="2" s="1"/>
  <c r="I523" i="2" a="1"/>
  <c r="I523" i="2" s="1"/>
  <c r="I524" i="2" a="1"/>
  <c r="I524" i="2" s="1"/>
  <c r="I525" i="2" a="1"/>
  <c r="I525" i="2" s="1"/>
  <c r="I526" i="2" a="1"/>
  <c r="I526" i="2" s="1"/>
  <c r="I527" i="2" a="1"/>
  <c r="I527" i="2" s="1"/>
  <c r="I528" i="2" a="1"/>
  <c r="I528" i="2" s="1"/>
  <c r="I529" i="2" a="1"/>
  <c r="I529" i="2" s="1"/>
  <c r="I530" i="2" a="1"/>
  <c r="I530" i="2" s="1"/>
  <c r="I531" i="2" a="1"/>
  <c r="I531" i="2" s="1"/>
  <c r="I532" i="2" a="1"/>
  <c r="I532" i="2" s="1"/>
  <c r="I533" i="2" a="1"/>
  <c r="I533" i="2" s="1"/>
  <c r="I534" i="2" a="1"/>
  <c r="I534" i="2" s="1"/>
  <c r="I535" i="2" a="1"/>
  <c r="I535" i="2" s="1"/>
  <c r="I536" i="2" a="1"/>
  <c r="I536" i="2" s="1"/>
  <c r="I537" i="2" a="1"/>
  <c r="I537" i="2" s="1"/>
  <c r="I538" i="2" a="1"/>
  <c r="I538" i="2" s="1"/>
  <c r="I539" i="2" a="1"/>
  <c r="I539" i="2" s="1"/>
  <c r="I540" i="2" a="1"/>
  <c r="I540" i="2" s="1"/>
  <c r="I541" i="2" a="1"/>
  <c r="I541" i="2" s="1"/>
  <c r="I542" i="2" a="1"/>
  <c r="I542" i="2" s="1"/>
  <c r="I543" i="2" a="1"/>
  <c r="I543" i="2" s="1"/>
  <c r="I544" i="2" a="1"/>
  <c r="I544" i="2" s="1"/>
  <c r="I545" i="2" a="1"/>
  <c r="I545" i="2" s="1"/>
  <c r="I546" i="2" a="1"/>
  <c r="I546" i="2" s="1"/>
  <c r="I547" i="2" a="1"/>
  <c r="I547" i="2" s="1"/>
  <c r="I548" i="2" a="1"/>
  <c r="I548" i="2" s="1"/>
  <c r="I549" i="2" a="1"/>
  <c r="I549" i="2" s="1"/>
  <c r="I550" i="2" a="1"/>
  <c r="I550" i="2" s="1"/>
  <c r="I551" i="2" a="1"/>
  <c r="I551" i="2" s="1"/>
  <c r="I552" i="2" a="1"/>
  <c r="I552" i="2" s="1"/>
  <c r="I553" i="2" a="1"/>
  <c r="I553" i="2" s="1"/>
  <c r="I554" i="2" a="1"/>
  <c r="I554" i="2" s="1"/>
  <c r="I555" i="2" a="1"/>
  <c r="I555" i="2" s="1"/>
  <c r="I556" i="2" a="1"/>
  <c r="I556" i="2" s="1"/>
  <c r="I557" i="2" a="1"/>
  <c r="I557" i="2" s="1"/>
  <c r="I558" i="2" a="1"/>
  <c r="I558" i="2" s="1"/>
  <c r="I559" i="2" a="1"/>
  <c r="I559" i="2" s="1"/>
  <c r="I560" i="2" a="1"/>
  <c r="I560" i="2" s="1"/>
  <c r="I561" i="2" a="1"/>
  <c r="I561" i="2" s="1"/>
  <c r="I562" i="2" a="1"/>
  <c r="I562" i="2" s="1"/>
  <c r="I563" i="2" a="1"/>
  <c r="I563" i="2" s="1"/>
  <c r="I564" i="2" a="1"/>
  <c r="I564" i="2" s="1"/>
  <c r="I565" i="2" a="1"/>
  <c r="I565" i="2" s="1"/>
  <c r="I566" i="2" a="1"/>
  <c r="I566" i="2" s="1"/>
  <c r="I567" i="2" a="1"/>
  <c r="I567" i="2" s="1"/>
  <c r="I568" i="2" a="1"/>
  <c r="I568" i="2" s="1"/>
  <c r="I569" i="2" a="1"/>
  <c r="I569" i="2" s="1"/>
  <c r="I570" i="2" a="1"/>
  <c r="I570" i="2" s="1"/>
  <c r="I571" i="2" a="1"/>
  <c r="I571" i="2" s="1"/>
  <c r="I572" i="2" a="1"/>
  <c r="I572" i="2" s="1"/>
  <c r="I573" i="2" a="1"/>
  <c r="I573" i="2" s="1"/>
  <c r="I574" i="2" a="1"/>
  <c r="I574" i="2" s="1"/>
  <c r="I575" i="2" a="1"/>
  <c r="I575" i="2" s="1"/>
  <c r="I576" i="2" a="1"/>
  <c r="I576" i="2" s="1"/>
  <c r="I577" i="2" a="1"/>
  <c r="I577" i="2" s="1"/>
  <c r="I578" i="2" a="1"/>
  <c r="I578" i="2" s="1"/>
  <c r="I579" i="2" a="1"/>
  <c r="I579" i="2" s="1"/>
  <c r="I580" i="2" a="1"/>
  <c r="I580" i="2" s="1"/>
  <c r="I581" i="2" a="1"/>
  <c r="I581" i="2" s="1"/>
  <c r="I582" i="2" a="1"/>
  <c r="I582" i="2" s="1"/>
  <c r="I583" i="2" a="1"/>
  <c r="I583" i="2" s="1"/>
  <c r="I584" i="2" a="1"/>
  <c r="I584" i="2" s="1"/>
  <c r="I585" i="2" a="1"/>
  <c r="I585" i="2" s="1"/>
  <c r="I586" i="2" a="1"/>
  <c r="I586" i="2" s="1"/>
  <c r="I587" i="2" a="1"/>
  <c r="I587" i="2" s="1"/>
  <c r="I588" i="2" a="1"/>
  <c r="I588" i="2" s="1"/>
  <c r="I589" i="2" a="1"/>
  <c r="I589" i="2" s="1"/>
  <c r="I590" i="2" a="1"/>
  <c r="I590" i="2" s="1"/>
  <c r="I591" i="2" a="1"/>
  <c r="I591" i="2" s="1"/>
  <c r="I592" i="2" a="1"/>
  <c r="I592" i="2" s="1"/>
  <c r="I593" i="2" a="1"/>
  <c r="I593" i="2" s="1"/>
  <c r="I594" i="2" a="1"/>
  <c r="I594" i="2" s="1"/>
  <c r="I595" i="2" a="1"/>
  <c r="I595" i="2" s="1"/>
  <c r="I596" i="2" a="1"/>
  <c r="I596" i="2" s="1"/>
  <c r="I597" i="2" a="1"/>
  <c r="I597" i="2" s="1"/>
  <c r="I598" i="2" a="1"/>
  <c r="I598" i="2" s="1"/>
  <c r="I599" i="2" a="1"/>
  <c r="I599" i="2" s="1"/>
  <c r="I600" i="2" a="1"/>
  <c r="I600" i="2" s="1"/>
  <c r="I601" i="2" a="1"/>
  <c r="I601" i="2" s="1"/>
  <c r="I602" i="2" a="1"/>
  <c r="I602" i="2" s="1"/>
  <c r="I603" i="2" a="1"/>
  <c r="I603" i="2" s="1"/>
  <c r="I604" i="2" a="1"/>
  <c r="I604" i="2" s="1"/>
  <c r="I605" i="2" a="1"/>
  <c r="I605" i="2" s="1"/>
  <c r="I606" i="2" a="1"/>
  <c r="I606" i="2" s="1"/>
  <c r="I607" i="2" a="1"/>
  <c r="I607" i="2" s="1"/>
  <c r="I608" i="2" a="1"/>
  <c r="I608" i="2" s="1"/>
  <c r="I609" i="2" a="1"/>
  <c r="I609" i="2" s="1"/>
  <c r="I610" i="2" a="1"/>
  <c r="I610" i="2" s="1"/>
  <c r="I611" i="2" a="1"/>
  <c r="I611" i="2" s="1"/>
  <c r="I612" i="2" a="1"/>
  <c r="I612" i="2" s="1"/>
  <c r="I613" i="2" a="1"/>
  <c r="I613" i="2" s="1"/>
  <c r="I614" i="2" a="1"/>
  <c r="I614" i="2" s="1"/>
  <c r="I615" i="2" a="1"/>
  <c r="I615" i="2" s="1"/>
  <c r="I616" i="2" a="1"/>
  <c r="I616" i="2" s="1"/>
  <c r="I617" i="2" a="1"/>
  <c r="I617" i="2" s="1"/>
  <c r="I618" i="2" a="1"/>
  <c r="I618" i="2" s="1"/>
  <c r="I619" i="2" a="1"/>
  <c r="I619" i="2" s="1"/>
  <c r="I620" i="2" a="1"/>
  <c r="I620" i="2" s="1"/>
  <c r="I621" i="2" a="1"/>
  <c r="I621" i="2" s="1"/>
  <c r="I622" i="2" a="1"/>
  <c r="I622" i="2" s="1"/>
  <c r="I623" i="2" a="1"/>
  <c r="I623" i="2" s="1"/>
  <c r="I624" i="2" a="1"/>
  <c r="I624" i="2" s="1"/>
  <c r="I625" i="2" a="1"/>
  <c r="I625" i="2" s="1"/>
  <c r="I626" i="2" a="1"/>
  <c r="I626" i="2" s="1"/>
  <c r="I627" i="2" a="1"/>
  <c r="I627" i="2" s="1"/>
  <c r="I628" i="2" a="1"/>
  <c r="I628" i="2" s="1"/>
  <c r="I629" i="2" a="1"/>
  <c r="I629" i="2" s="1"/>
  <c r="I630" i="2" a="1"/>
  <c r="I630" i="2" s="1"/>
  <c r="I631" i="2" a="1"/>
  <c r="I631" i="2" s="1"/>
  <c r="I632" i="2" a="1"/>
  <c r="I632" i="2" s="1"/>
  <c r="I633" i="2" a="1"/>
  <c r="I633" i="2" s="1"/>
  <c r="I634" i="2" a="1"/>
  <c r="I634" i="2" s="1"/>
  <c r="I635" i="2" a="1"/>
  <c r="I635" i="2" s="1"/>
  <c r="I636" i="2" a="1"/>
  <c r="I636" i="2" s="1"/>
  <c r="I637" i="2" a="1"/>
  <c r="I637" i="2" s="1"/>
  <c r="I638" i="2" a="1"/>
  <c r="I638" i="2" s="1"/>
  <c r="I639" i="2" a="1"/>
  <c r="I639" i="2" s="1"/>
  <c r="I640" i="2" a="1"/>
  <c r="I640" i="2" s="1"/>
  <c r="I641" i="2" a="1"/>
  <c r="I641" i="2" s="1"/>
  <c r="I642" i="2" a="1"/>
  <c r="I642" i="2" s="1"/>
  <c r="I643" i="2" a="1"/>
  <c r="I643" i="2" s="1"/>
  <c r="I644" i="2" a="1"/>
  <c r="I644" i="2" s="1"/>
  <c r="I645" i="2" a="1"/>
  <c r="I645" i="2" s="1"/>
  <c r="I646" i="2" a="1"/>
  <c r="I646" i="2" s="1"/>
  <c r="I647" i="2" a="1"/>
  <c r="I647" i="2" s="1"/>
  <c r="I648" i="2" a="1"/>
  <c r="I648" i="2" s="1"/>
  <c r="I649" i="2" a="1"/>
  <c r="I649" i="2" s="1"/>
  <c r="I650" i="2" a="1"/>
  <c r="I650" i="2" s="1"/>
  <c r="I651" i="2" a="1"/>
  <c r="I651" i="2" s="1"/>
  <c r="I652" i="2" a="1"/>
  <c r="I652" i="2" s="1"/>
  <c r="I653" i="2" a="1"/>
  <c r="I653" i="2" s="1"/>
  <c r="I654" i="2" a="1"/>
  <c r="I654" i="2" s="1"/>
  <c r="I655" i="2" a="1"/>
  <c r="I655" i="2" s="1"/>
  <c r="I656" i="2" a="1"/>
  <c r="I656" i="2" s="1"/>
  <c r="I657" i="2" a="1"/>
  <c r="I657" i="2" s="1"/>
  <c r="I658" i="2" a="1"/>
  <c r="I658" i="2" s="1"/>
  <c r="I659" i="2" a="1"/>
  <c r="I659" i="2" s="1"/>
  <c r="I660" i="2" a="1"/>
  <c r="I660" i="2" s="1"/>
  <c r="I661" i="2" a="1"/>
  <c r="I661" i="2" s="1"/>
  <c r="I662" i="2" a="1"/>
  <c r="I662" i="2" s="1"/>
  <c r="I663" i="2" a="1"/>
  <c r="I663" i="2" s="1"/>
  <c r="I664" i="2" a="1"/>
  <c r="I664" i="2" s="1"/>
  <c r="I665" i="2" a="1"/>
  <c r="I665" i="2" s="1"/>
  <c r="I666" i="2" a="1"/>
  <c r="I666" i="2" s="1"/>
  <c r="I667" i="2" a="1"/>
  <c r="I667" i="2" s="1"/>
  <c r="I668" i="2" a="1"/>
  <c r="I668" i="2" s="1"/>
  <c r="I669" i="2" a="1"/>
  <c r="I669" i="2" s="1"/>
  <c r="I670" i="2" a="1"/>
  <c r="I670" i="2" s="1"/>
  <c r="I671" i="2" a="1"/>
  <c r="I671" i="2" s="1"/>
  <c r="I672" i="2" a="1"/>
  <c r="I672" i="2" s="1"/>
  <c r="I673" i="2" a="1"/>
  <c r="I673" i="2" s="1"/>
  <c r="I674" i="2" a="1"/>
  <c r="I674" i="2" s="1"/>
  <c r="I675" i="2" a="1"/>
  <c r="I675" i="2" s="1"/>
  <c r="I676" i="2" a="1"/>
  <c r="I676" i="2" s="1"/>
  <c r="I677" i="2" a="1"/>
  <c r="I677" i="2" s="1"/>
  <c r="I678" i="2" a="1"/>
  <c r="I678" i="2" s="1"/>
  <c r="I679" i="2" a="1"/>
  <c r="I679" i="2" s="1"/>
  <c r="I680" i="2" a="1"/>
  <c r="I680" i="2" s="1"/>
  <c r="I681" i="2" a="1"/>
  <c r="I681" i="2" s="1"/>
  <c r="I682" i="2" a="1"/>
  <c r="I682" i="2" s="1"/>
  <c r="I683" i="2" a="1"/>
  <c r="I683" i="2" s="1"/>
  <c r="I684" i="2" a="1"/>
  <c r="I684" i="2" s="1"/>
  <c r="I685" i="2" a="1"/>
  <c r="I685" i="2" s="1"/>
  <c r="I686" i="2" a="1"/>
  <c r="I686" i="2" s="1"/>
  <c r="I687" i="2" a="1"/>
  <c r="I687" i="2" s="1"/>
  <c r="I688" i="2" a="1"/>
  <c r="I688" i="2" s="1"/>
  <c r="I689" i="2" a="1"/>
  <c r="I689" i="2" s="1"/>
  <c r="I690" i="2" a="1"/>
  <c r="I690" i="2" s="1"/>
  <c r="I691" i="2" a="1"/>
  <c r="I691" i="2" s="1"/>
  <c r="I692" i="2" a="1"/>
  <c r="I692" i="2" s="1"/>
  <c r="I693" i="2" a="1"/>
  <c r="I693" i="2" s="1"/>
  <c r="I694" i="2" a="1"/>
  <c r="I694" i="2" s="1"/>
  <c r="I695" i="2" a="1"/>
  <c r="I695" i="2" s="1"/>
  <c r="I696" i="2" a="1"/>
  <c r="I696" i="2" s="1"/>
  <c r="I697" i="2" a="1"/>
  <c r="I697" i="2" s="1"/>
  <c r="I698" i="2" a="1"/>
  <c r="I698" i="2" s="1"/>
  <c r="I699" i="2" a="1"/>
  <c r="I699" i="2" s="1"/>
  <c r="I700" i="2" a="1"/>
  <c r="I700" i="2" s="1"/>
  <c r="I701" i="2" a="1"/>
  <c r="I701" i="2" s="1"/>
  <c r="I702" i="2" a="1"/>
  <c r="I702" i="2" s="1"/>
  <c r="I703" i="2" a="1"/>
  <c r="I703" i="2" s="1"/>
  <c r="I704" i="2" a="1"/>
  <c r="I704" i="2" s="1"/>
  <c r="I705" i="2" a="1"/>
  <c r="I705" i="2" s="1"/>
  <c r="I706" i="2" a="1"/>
  <c r="I706" i="2" s="1"/>
  <c r="I707" i="2" a="1"/>
  <c r="I707" i="2" s="1"/>
  <c r="I708" i="2" a="1"/>
  <c r="I708" i="2" s="1"/>
  <c r="I709" i="2" a="1"/>
  <c r="I709" i="2" s="1"/>
  <c r="I710" i="2" a="1"/>
  <c r="I710" i="2" s="1"/>
  <c r="I711" i="2" a="1"/>
  <c r="I711" i="2" s="1"/>
  <c r="I712" i="2" a="1"/>
  <c r="I712" i="2" s="1"/>
  <c r="I713" i="2" a="1"/>
  <c r="I713" i="2" s="1"/>
  <c r="I714" i="2" a="1"/>
  <c r="I714" i="2" s="1"/>
  <c r="I715" i="2" a="1"/>
  <c r="I715" i="2" s="1"/>
  <c r="I716" i="2" a="1"/>
  <c r="I716" i="2" s="1"/>
  <c r="I717" i="2" a="1"/>
  <c r="I717" i="2" s="1"/>
  <c r="I718" i="2" a="1"/>
  <c r="I718" i="2" s="1"/>
  <c r="I719" i="2" a="1"/>
  <c r="I719" i="2" s="1"/>
  <c r="I720" i="2" a="1"/>
  <c r="I720" i="2" s="1"/>
  <c r="I721" i="2" a="1"/>
  <c r="I721" i="2" s="1"/>
  <c r="I722" i="2" a="1"/>
  <c r="I722" i="2" s="1"/>
  <c r="I723" i="2" a="1"/>
  <c r="I723" i="2" s="1"/>
  <c r="I724" i="2" a="1"/>
  <c r="I724" i="2" s="1"/>
  <c r="I725" i="2" a="1"/>
  <c r="I725" i="2" s="1"/>
  <c r="I726" i="2" a="1"/>
  <c r="I726" i="2" s="1"/>
  <c r="I727" i="2" a="1"/>
  <c r="I727" i="2" s="1"/>
  <c r="I728" i="2" a="1"/>
  <c r="I728" i="2" s="1"/>
  <c r="I729" i="2" a="1"/>
  <c r="I729" i="2" s="1"/>
  <c r="I730" i="2" a="1"/>
  <c r="I730" i="2" s="1"/>
  <c r="I731" i="2" a="1"/>
  <c r="I731" i="2" s="1"/>
  <c r="I732" i="2" a="1"/>
  <c r="I732" i="2" s="1"/>
  <c r="I733" i="2" a="1"/>
  <c r="I733" i="2" s="1"/>
  <c r="I734" i="2" a="1"/>
  <c r="I734" i="2" s="1"/>
  <c r="I735" i="2" a="1"/>
  <c r="I735" i="2" s="1"/>
  <c r="I736" i="2" a="1"/>
  <c r="I736" i="2" s="1"/>
  <c r="I737" i="2" a="1"/>
  <c r="I737" i="2" s="1"/>
  <c r="I738" i="2" a="1"/>
  <c r="I738" i="2" s="1"/>
  <c r="I739" i="2" a="1"/>
  <c r="I739" i="2" s="1"/>
  <c r="I740" i="2" a="1"/>
  <c r="I740" i="2" s="1"/>
  <c r="I741" i="2" a="1"/>
  <c r="I741" i="2" s="1"/>
  <c r="I742" i="2" a="1"/>
  <c r="I742" i="2" s="1"/>
  <c r="I743" i="2" a="1"/>
  <c r="I743" i="2" s="1"/>
  <c r="I744" i="2" a="1"/>
  <c r="I744" i="2" s="1"/>
  <c r="I745" i="2" a="1"/>
  <c r="I745" i="2" s="1"/>
  <c r="I746" i="2" a="1"/>
  <c r="I746" i="2" s="1"/>
  <c r="I747" i="2" a="1"/>
  <c r="I747" i="2" s="1"/>
  <c r="I748" i="2" a="1"/>
  <c r="I748" i="2" s="1"/>
  <c r="I749" i="2" a="1"/>
  <c r="I749" i="2" s="1"/>
  <c r="I750" i="2" a="1"/>
  <c r="I750" i="2" s="1"/>
  <c r="I751" i="2" a="1"/>
  <c r="I751" i="2" s="1"/>
  <c r="I752" i="2" a="1"/>
  <c r="I752" i="2" s="1"/>
  <c r="I753" i="2" a="1"/>
  <c r="I753" i="2" s="1"/>
  <c r="I754" i="2" a="1"/>
  <c r="I754" i="2" s="1"/>
  <c r="I755" i="2" a="1"/>
  <c r="I755" i="2" s="1"/>
  <c r="I756" i="2" a="1"/>
  <c r="I756" i="2" s="1"/>
  <c r="I757" i="2" a="1"/>
  <c r="I757" i="2" s="1"/>
  <c r="I758" i="2" a="1"/>
  <c r="I758" i="2" s="1"/>
  <c r="I759" i="2" a="1"/>
  <c r="I759" i="2" s="1"/>
  <c r="I760" i="2" a="1"/>
  <c r="I760" i="2" s="1"/>
  <c r="I761" i="2" a="1"/>
  <c r="I761" i="2" s="1"/>
  <c r="I762" i="2" a="1"/>
  <c r="I762" i="2" s="1"/>
  <c r="I763" i="2" a="1"/>
  <c r="I763" i="2" s="1"/>
  <c r="I764" i="2" a="1"/>
  <c r="I764" i="2" s="1"/>
  <c r="I765" i="2" a="1"/>
  <c r="I765" i="2" s="1"/>
  <c r="I766" i="2" a="1"/>
  <c r="I766" i="2" s="1"/>
  <c r="I767" i="2" a="1"/>
  <c r="I767" i="2" s="1"/>
  <c r="I768" i="2" a="1"/>
  <c r="I768" i="2" s="1"/>
  <c r="I769" i="2" a="1"/>
  <c r="I769" i="2" s="1"/>
  <c r="I770" i="2" a="1"/>
  <c r="I770" i="2" s="1"/>
  <c r="I771" i="2" a="1"/>
  <c r="I771" i="2" s="1"/>
  <c r="I772" i="2" a="1"/>
  <c r="I772" i="2" s="1"/>
  <c r="I773" i="2" a="1"/>
  <c r="I773" i="2" s="1"/>
  <c r="I774" i="2" a="1"/>
  <c r="I774" i="2" s="1"/>
  <c r="I775" i="2" a="1"/>
  <c r="I775" i="2" s="1"/>
  <c r="I776" i="2" a="1"/>
  <c r="I776" i="2" s="1"/>
  <c r="I777" i="2" a="1"/>
  <c r="I777" i="2" s="1"/>
  <c r="I778" i="2" a="1"/>
  <c r="I778" i="2" s="1"/>
  <c r="I779" i="2" a="1"/>
  <c r="I779" i="2" s="1"/>
  <c r="I780" i="2" a="1"/>
  <c r="I780" i="2" s="1"/>
  <c r="I781" i="2" a="1"/>
  <c r="I781" i="2" s="1"/>
  <c r="I782" i="2" a="1"/>
  <c r="I782" i="2" s="1"/>
  <c r="I783" i="2" a="1"/>
  <c r="I783" i="2" s="1"/>
  <c r="I784" i="2" a="1"/>
  <c r="I784" i="2" s="1"/>
  <c r="I785" i="2" a="1"/>
  <c r="I785" i="2" s="1"/>
  <c r="I786" i="2" a="1"/>
  <c r="I786" i="2" s="1"/>
  <c r="I787" i="2" a="1"/>
  <c r="I787" i="2" s="1"/>
  <c r="I788" i="2" a="1"/>
  <c r="I788" i="2" s="1"/>
  <c r="I789" i="2" a="1"/>
  <c r="I789" i="2" s="1"/>
  <c r="I790" i="2" a="1"/>
  <c r="I790" i="2" s="1"/>
  <c r="I791" i="2" a="1"/>
  <c r="I791" i="2" s="1"/>
  <c r="I792" i="2" a="1"/>
  <c r="I792" i="2" s="1"/>
  <c r="I793" i="2" a="1"/>
  <c r="I793" i="2" s="1"/>
  <c r="I794" i="2" a="1"/>
  <c r="I794" i="2" s="1"/>
  <c r="I795" i="2" a="1"/>
  <c r="I795" i="2" s="1"/>
  <c r="I796" i="2" a="1"/>
  <c r="I796" i="2" s="1"/>
  <c r="I797" i="2" a="1"/>
  <c r="I797" i="2" s="1"/>
  <c r="I798" i="2" a="1"/>
  <c r="I798" i="2" s="1"/>
  <c r="I799" i="2" a="1"/>
  <c r="I799" i="2" s="1"/>
  <c r="I800" i="2" a="1"/>
  <c r="I800" i="2" s="1"/>
  <c r="I801" i="2" a="1"/>
  <c r="I801" i="2" s="1"/>
  <c r="I802" i="2" a="1"/>
  <c r="I802" i="2" s="1"/>
  <c r="I803" i="2" a="1"/>
  <c r="I803" i="2" s="1"/>
  <c r="I804" i="2" a="1"/>
  <c r="I804" i="2" s="1"/>
  <c r="I805" i="2" a="1"/>
  <c r="I805" i="2" s="1"/>
  <c r="I806" i="2" a="1"/>
  <c r="I806" i="2" s="1"/>
  <c r="I807" i="2" a="1"/>
  <c r="I807" i="2" s="1"/>
  <c r="I808" i="2" a="1"/>
  <c r="I808" i="2" s="1"/>
  <c r="I809" i="2" a="1"/>
  <c r="I809" i="2" s="1"/>
  <c r="I810" i="2" a="1"/>
  <c r="I810" i="2" s="1"/>
  <c r="I811" i="2" a="1"/>
  <c r="I811" i="2" s="1"/>
  <c r="I812" i="2" a="1"/>
  <c r="I812" i="2" s="1"/>
  <c r="I813" i="2" a="1"/>
  <c r="I813" i="2" s="1"/>
  <c r="I814" i="2" a="1"/>
  <c r="I814" i="2" s="1"/>
  <c r="I815" i="2" a="1"/>
  <c r="I815" i="2" s="1"/>
  <c r="I816" i="2" a="1"/>
  <c r="I816" i="2" s="1"/>
  <c r="I817" i="2" a="1"/>
  <c r="I817" i="2" s="1"/>
  <c r="I818" i="2" a="1"/>
  <c r="I818" i="2" s="1"/>
  <c r="I819" i="2" a="1"/>
  <c r="I819" i="2" s="1"/>
  <c r="I820" i="2" a="1"/>
  <c r="I820" i="2" s="1"/>
  <c r="I821" i="2" a="1"/>
  <c r="I821" i="2" s="1"/>
  <c r="I822" i="2" a="1"/>
  <c r="I822" i="2" s="1"/>
  <c r="I823" i="2" a="1"/>
  <c r="I823" i="2" s="1"/>
  <c r="I824" i="2" a="1"/>
  <c r="I824" i="2" s="1"/>
  <c r="I825" i="2" a="1"/>
  <c r="I825" i="2" s="1"/>
  <c r="I826" i="2" a="1"/>
  <c r="I826" i="2" s="1"/>
  <c r="I827" i="2" a="1"/>
  <c r="I827" i="2" s="1"/>
  <c r="I828" i="2" a="1"/>
  <c r="I828" i="2" s="1"/>
  <c r="I829" i="2" a="1"/>
  <c r="I829" i="2" s="1"/>
  <c r="I830" i="2" a="1"/>
  <c r="I830" i="2" s="1"/>
  <c r="I831" i="2" a="1"/>
  <c r="I831" i="2" s="1"/>
  <c r="I832" i="2" a="1"/>
  <c r="I832" i="2" s="1"/>
  <c r="I833" i="2" a="1"/>
  <c r="I833" i="2" s="1"/>
  <c r="I834" i="2" a="1"/>
  <c r="I834" i="2" s="1"/>
  <c r="I835" i="2" a="1"/>
  <c r="I835" i="2" s="1"/>
  <c r="I836" i="2" a="1"/>
  <c r="I836" i="2" s="1"/>
  <c r="I837" i="2" a="1"/>
  <c r="I837" i="2" s="1"/>
  <c r="I838" i="2" a="1"/>
  <c r="I838" i="2" s="1"/>
  <c r="I839" i="2" a="1"/>
  <c r="I839" i="2" s="1"/>
  <c r="I840" i="2" a="1"/>
  <c r="I840" i="2" s="1"/>
  <c r="I841" i="2" a="1"/>
  <c r="I841" i="2" s="1"/>
  <c r="I842" i="2" a="1"/>
  <c r="I842" i="2" s="1"/>
  <c r="I843" i="2" a="1"/>
  <c r="I843" i="2" s="1"/>
  <c r="I844" i="2" a="1"/>
  <c r="I844" i="2" s="1"/>
  <c r="I845" i="2" a="1"/>
  <c r="I845" i="2" s="1"/>
  <c r="I846" i="2" a="1"/>
  <c r="I846" i="2" s="1"/>
  <c r="I847" i="2" a="1"/>
  <c r="I847" i="2" s="1"/>
  <c r="I848" i="2" a="1"/>
  <c r="I848" i="2" s="1"/>
  <c r="I849" i="2" a="1"/>
  <c r="I849" i="2" s="1"/>
  <c r="I850" i="2" a="1"/>
  <c r="I850" i="2" s="1"/>
  <c r="I851" i="2" a="1"/>
  <c r="I851" i="2" s="1"/>
  <c r="I852" i="2" a="1"/>
  <c r="I852" i="2" s="1"/>
  <c r="I853" i="2" a="1"/>
  <c r="I853" i="2" s="1"/>
  <c r="I854" i="2" a="1"/>
  <c r="I854" i="2" s="1"/>
  <c r="I855" i="2" a="1"/>
  <c r="I855" i="2" s="1"/>
  <c r="I856" i="2" a="1"/>
  <c r="I856" i="2" s="1"/>
  <c r="I857" i="2" a="1"/>
  <c r="I857" i="2" s="1"/>
  <c r="I858" i="2" a="1"/>
  <c r="I858" i="2" s="1"/>
  <c r="I859" i="2" a="1"/>
  <c r="I859" i="2" s="1"/>
  <c r="I860" i="2" a="1"/>
  <c r="I860" i="2" s="1"/>
  <c r="I861" i="2" a="1"/>
  <c r="I861" i="2" s="1"/>
  <c r="I862" i="2" a="1"/>
  <c r="I862" i="2" s="1"/>
  <c r="I863" i="2" a="1"/>
  <c r="I863" i="2" s="1"/>
  <c r="I864" i="2" a="1"/>
  <c r="I864" i="2" s="1"/>
  <c r="I865" i="2" a="1"/>
  <c r="I865" i="2" s="1"/>
  <c r="I866" i="2" a="1"/>
  <c r="I866" i="2" s="1"/>
  <c r="I867" i="2" a="1"/>
  <c r="I867" i="2" s="1"/>
  <c r="I868" i="2" a="1"/>
  <c r="I868" i="2" s="1"/>
  <c r="I869" i="2" a="1"/>
  <c r="I869" i="2" s="1"/>
  <c r="I870" i="2" a="1"/>
  <c r="I870" i="2" s="1"/>
  <c r="I871" i="2" a="1"/>
  <c r="I871" i="2" s="1"/>
  <c r="I872" i="2" a="1"/>
  <c r="I872" i="2" s="1"/>
  <c r="I873" i="2" a="1"/>
  <c r="I873" i="2" s="1"/>
  <c r="I874" i="2" a="1"/>
  <c r="I874" i="2" s="1"/>
  <c r="I875" i="2" a="1"/>
  <c r="I875" i="2" s="1"/>
  <c r="I876" i="2" a="1"/>
  <c r="I876" i="2" s="1"/>
  <c r="I877" i="2" a="1"/>
  <c r="I877" i="2" s="1"/>
  <c r="I878" i="2" a="1"/>
  <c r="I878" i="2" s="1"/>
  <c r="I879" i="2" a="1"/>
  <c r="I879" i="2" s="1"/>
  <c r="I880" i="2" a="1"/>
  <c r="I880" i="2" s="1"/>
  <c r="I881" i="2" a="1"/>
  <c r="I881" i="2" s="1"/>
  <c r="I882" i="2" a="1"/>
  <c r="I882" i="2" s="1"/>
  <c r="I883" i="2" a="1"/>
  <c r="I883" i="2" s="1"/>
  <c r="I884" i="2" a="1"/>
  <c r="I884" i="2" s="1"/>
  <c r="I885" i="2" a="1"/>
  <c r="I885" i="2" s="1"/>
  <c r="I886" i="2" a="1"/>
  <c r="I886" i="2" s="1"/>
  <c r="I887" i="2" a="1"/>
  <c r="I887" i="2" s="1"/>
  <c r="I888" i="2" a="1"/>
  <c r="I888" i="2" s="1"/>
  <c r="I889" i="2" a="1"/>
  <c r="I889" i="2" s="1"/>
  <c r="I890" i="2" a="1"/>
  <c r="I890" i="2" s="1"/>
  <c r="I891" i="2" a="1"/>
  <c r="I891" i="2" s="1"/>
  <c r="I892" i="2" a="1"/>
  <c r="I892" i="2" s="1"/>
  <c r="I893" i="2" a="1"/>
  <c r="I893" i="2" s="1"/>
  <c r="I894" i="2" a="1"/>
  <c r="I894" i="2" s="1"/>
  <c r="I895" i="2" a="1"/>
  <c r="I895" i="2" s="1"/>
  <c r="I896" i="2" a="1"/>
  <c r="I896" i="2" s="1"/>
  <c r="I897" i="2" a="1"/>
  <c r="I897" i="2" s="1"/>
  <c r="I898" i="2" a="1"/>
  <c r="I898" i="2" s="1"/>
  <c r="I899" i="2" a="1"/>
  <c r="I899" i="2" s="1"/>
  <c r="I900" i="2" a="1"/>
  <c r="I900" i="2" s="1"/>
  <c r="I901" i="2" a="1"/>
  <c r="I901" i="2" s="1"/>
  <c r="I902" i="2" a="1"/>
  <c r="I902" i="2" s="1"/>
  <c r="I903" i="2" a="1"/>
  <c r="I903" i="2" s="1"/>
  <c r="I904" i="2" a="1"/>
  <c r="I904" i="2" s="1"/>
  <c r="I905" i="2" a="1"/>
  <c r="I905" i="2" s="1"/>
  <c r="I906" i="2" a="1"/>
  <c r="I906" i="2" s="1"/>
  <c r="I907" i="2" a="1"/>
  <c r="I907" i="2" s="1"/>
  <c r="I908" i="2" a="1"/>
  <c r="I908" i="2" s="1"/>
  <c r="I909" i="2" a="1"/>
  <c r="I909" i="2" s="1"/>
  <c r="I910" i="2" a="1"/>
  <c r="I910" i="2" s="1"/>
  <c r="I911" i="2" a="1"/>
  <c r="I911" i="2" s="1"/>
  <c r="I912" i="2" a="1"/>
  <c r="I912" i="2" s="1"/>
  <c r="I913" i="2" a="1"/>
  <c r="I913" i="2" s="1"/>
  <c r="I914" i="2" a="1"/>
  <c r="I914" i="2" s="1"/>
  <c r="I915" i="2" a="1"/>
  <c r="I915" i="2" s="1"/>
  <c r="I916" i="2" a="1"/>
  <c r="I916" i="2" s="1"/>
  <c r="I917" i="2" a="1"/>
  <c r="I917" i="2" s="1"/>
  <c r="I918" i="2" a="1"/>
  <c r="I918" i="2" s="1"/>
  <c r="I919" i="2" a="1"/>
  <c r="I919" i="2" s="1"/>
  <c r="I920" i="2" a="1"/>
  <c r="I920" i="2" s="1"/>
  <c r="I921" i="2" a="1"/>
  <c r="I921" i="2" s="1"/>
  <c r="I922" i="2" a="1"/>
  <c r="I922" i="2" s="1"/>
  <c r="I923" i="2" a="1"/>
  <c r="I923" i="2" s="1"/>
  <c r="I924" i="2" a="1"/>
  <c r="I924" i="2" s="1"/>
  <c r="I925" i="2" a="1"/>
  <c r="I925" i="2" s="1"/>
  <c r="I926" i="2" a="1"/>
  <c r="I926" i="2" s="1"/>
  <c r="I927" i="2" a="1"/>
  <c r="I927" i="2" s="1"/>
  <c r="I928" i="2" a="1"/>
  <c r="I928" i="2" s="1"/>
  <c r="I929" i="2" a="1"/>
  <c r="I929" i="2" s="1"/>
  <c r="I930" i="2" a="1"/>
  <c r="I930" i="2" s="1"/>
  <c r="I931" i="2" a="1"/>
  <c r="I931" i="2" s="1"/>
  <c r="I932" i="2" a="1"/>
  <c r="I932" i="2" s="1"/>
  <c r="I933" i="2" a="1"/>
  <c r="I933" i="2" s="1"/>
  <c r="I934" i="2" a="1"/>
  <c r="I934" i="2" s="1"/>
  <c r="I935" i="2" a="1"/>
  <c r="I935" i="2" s="1"/>
  <c r="I936" i="2" a="1"/>
  <c r="I936" i="2" s="1"/>
  <c r="I937" i="2" a="1"/>
  <c r="I937" i="2" s="1"/>
  <c r="I938" i="2" a="1"/>
  <c r="I938" i="2" s="1"/>
  <c r="I939" i="2" a="1"/>
  <c r="I939" i="2" s="1"/>
  <c r="I940" i="2" a="1"/>
  <c r="I940" i="2" s="1"/>
  <c r="I941" i="2" a="1"/>
  <c r="I941" i="2" s="1"/>
  <c r="I942" i="2" a="1"/>
  <c r="I942" i="2" s="1"/>
  <c r="I943" i="2" a="1"/>
  <c r="I943" i="2" s="1"/>
  <c r="I944" i="2" a="1"/>
  <c r="I944" i="2" s="1"/>
  <c r="I945" i="2" a="1"/>
  <c r="I945" i="2" s="1"/>
  <c r="I946" i="2" a="1"/>
  <c r="I946" i="2" s="1"/>
  <c r="I947" i="2" a="1"/>
  <c r="I947" i="2" s="1"/>
  <c r="I948" i="2" a="1"/>
  <c r="I948" i="2" s="1"/>
  <c r="I949" i="2" a="1"/>
  <c r="I949" i="2" s="1"/>
  <c r="I950" i="2" a="1"/>
  <c r="I950" i="2" s="1"/>
  <c r="I951" i="2" a="1"/>
  <c r="I951" i="2" s="1"/>
  <c r="I952" i="2" a="1"/>
  <c r="I952" i="2" s="1"/>
  <c r="I953" i="2" a="1"/>
  <c r="I953" i="2" s="1"/>
  <c r="I954" i="2" a="1"/>
  <c r="I954" i="2" s="1"/>
  <c r="I955" i="2" a="1"/>
  <c r="I955" i="2" s="1"/>
  <c r="I956" i="2" a="1"/>
  <c r="I956" i="2" s="1"/>
  <c r="I957" i="2" a="1"/>
  <c r="I957" i="2" s="1"/>
  <c r="I958" i="2" a="1"/>
  <c r="I958" i="2" s="1"/>
  <c r="I959" i="2" a="1"/>
  <c r="I959" i="2" s="1"/>
  <c r="I960" i="2" a="1"/>
  <c r="I960" i="2" s="1"/>
  <c r="I961" i="2" a="1"/>
  <c r="I961" i="2" s="1"/>
  <c r="I962" i="2" a="1"/>
  <c r="I962" i="2" s="1"/>
  <c r="I963" i="2" a="1"/>
  <c r="I963" i="2" s="1"/>
  <c r="I964" i="2" a="1"/>
  <c r="I964" i="2" s="1"/>
  <c r="I965" i="2" a="1"/>
  <c r="I965" i="2" s="1"/>
  <c r="I966" i="2" a="1"/>
  <c r="I966" i="2" s="1"/>
  <c r="I967" i="2" a="1"/>
  <c r="I967" i="2" s="1"/>
  <c r="I968" i="2" a="1"/>
  <c r="I968" i="2" s="1"/>
  <c r="I969" i="2" a="1"/>
  <c r="I969" i="2" s="1"/>
  <c r="I970" i="2" a="1"/>
  <c r="I970" i="2" s="1"/>
  <c r="I971" i="2" a="1"/>
  <c r="I971" i="2" s="1"/>
  <c r="I972" i="2" a="1"/>
  <c r="I972" i="2" s="1"/>
  <c r="I973" i="2" a="1"/>
  <c r="I973" i="2" s="1"/>
  <c r="I974" i="2" a="1"/>
  <c r="I974" i="2" s="1"/>
  <c r="I975" i="2" a="1"/>
  <c r="I975" i="2" s="1"/>
  <c r="I976" i="2" a="1"/>
  <c r="I976" i="2" s="1"/>
  <c r="I977" i="2" a="1"/>
  <c r="I977" i="2" s="1"/>
  <c r="I978" i="2" a="1"/>
  <c r="I978" i="2" s="1"/>
  <c r="I979" i="2" a="1"/>
  <c r="I979" i="2" s="1"/>
  <c r="I980" i="2" a="1"/>
  <c r="I980" i="2" s="1"/>
  <c r="I981" i="2" a="1"/>
  <c r="I981" i="2" s="1"/>
  <c r="I982" i="2" a="1"/>
  <c r="I982" i="2" s="1"/>
  <c r="I983" i="2" a="1"/>
  <c r="I983" i="2" s="1"/>
  <c r="I984" i="2" a="1"/>
  <c r="I984" i="2" s="1"/>
  <c r="I985" i="2" a="1"/>
  <c r="I985" i="2" s="1"/>
  <c r="I986" i="2" a="1"/>
  <c r="I986" i="2" s="1"/>
  <c r="I987" i="2" a="1"/>
  <c r="I987" i="2" s="1"/>
  <c r="I988" i="2" a="1"/>
  <c r="I988" i="2" s="1"/>
  <c r="I989" i="2" a="1"/>
  <c r="I989" i="2" s="1"/>
  <c r="I990" i="2" a="1"/>
  <c r="I990" i="2" s="1"/>
  <c r="I991" i="2" a="1"/>
  <c r="I991" i="2" s="1"/>
  <c r="I992" i="2" a="1"/>
  <c r="I992" i="2" s="1"/>
  <c r="I993" i="2" a="1"/>
  <c r="I993" i="2" s="1"/>
  <c r="I994" i="2" a="1"/>
  <c r="I994" i="2" s="1"/>
  <c r="I995" i="2" a="1"/>
  <c r="I995" i="2" s="1"/>
  <c r="I996" i="2" a="1"/>
  <c r="I996" i="2" s="1"/>
  <c r="I997" i="2" a="1"/>
  <c r="I997" i="2" s="1"/>
  <c r="I998" i="2" a="1"/>
  <c r="I998" i="2" s="1"/>
  <c r="I999" i="2" a="1"/>
  <c r="I999" i="2" s="1"/>
  <c r="I1000" i="2" a="1"/>
  <c r="I1000" i="2" s="1"/>
  <c r="I1001" i="2" a="1"/>
  <c r="I1001" i="2" s="1"/>
  <c r="I1002" i="2" a="1"/>
  <c r="I1002" i="2" s="1"/>
  <c r="I1003" i="2" a="1"/>
  <c r="I1003" i="2" s="1"/>
  <c r="I1004" i="2" a="1"/>
  <c r="I1004" i="2" s="1"/>
  <c r="I1005" i="2" a="1"/>
  <c r="I1005" i="2" s="1"/>
  <c r="I1006" i="2" a="1"/>
  <c r="I1006" i="2" s="1"/>
  <c r="I1007" i="2" a="1"/>
  <c r="I1007" i="2" s="1"/>
  <c r="I1008" i="2" a="1"/>
  <c r="I1008" i="2" s="1"/>
  <c r="I1009" i="2" a="1"/>
  <c r="I1009" i="2" s="1"/>
  <c r="I1010" i="2" a="1"/>
  <c r="I1010" i="2" s="1"/>
  <c r="I1011" i="2" a="1"/>
  <c r="I1011" i="2" s="1"/>
  <c r="I1012" i="2" a="1"/>
  <c r="I1012" i="2" s="1"/>
  <c r="I1013" i="2" a="1"/>
  <c r="I1013" i="2" s="1"/>
  <c r="I1014" i="2" a="1"/>
  <c r="I1014" i="2" s="1"/>
  <c r="I1015" i="2" a="1"/>
  <c r="I1015" i="2" s="1"/>
  <c r="I1016" i="2" a="1"/>
  <c r="I1016" i="2" s="1"/>
  <c r="I1017" i="2" a="1"/>
  <c r="I1017" i="2" s="1"/>
  <c r="I1018" i="2" a="1"/>
  <c r="I1018" i="2" s="1"/>
  <c r="I1019" i="2" a="1"/>
  <c r="I1019" i="2" s="1"/>
  <c r="I1020" i="2" a="1"/>
  <c r="I1020" i="2" s="1"/>
  <c r="I1021" i="2" a="1"/>
  <c r="I1021" i="2" s="1"/>
  <c r="I1022" i="2" a="1"/>
  <c r="I1022" i="2" s="1"/>
  <c r="I1023" i="2" a="1"/>
  <c r="I1023" i="2" s="1"/>
  <c r="I1024" i="2" a="1"/>
  <c r="I1024" i="2" s="1"/>
  <c r="I1025" i="2" a="1"/>
  <c r="I1025" i="2" s="1"/>
  <c r="I1026" i="2" a="1"/>
  <c r="I1026" i="2" s="1"/>
  <c r="I1027" i="2" a="1"/>
  <c r="I1027" i="2" s="1"/>
  <c r="I1028" i="2" a="1"/>
  <c r="I1028" i="2" s="1"/>
  <c r="I1029" i="2" a="1"/>
  <c r="I1029" i="2" s="1"/>
  <c r="I1030" i="2" a="1"/>
  <c r="I1030" i="2" s="1"/>
  <c r="I1031" i="2" a="1"/>
  <c r="I1031" i="2" s="1"/>
  <c r="I1032" i="2" a="1"/>
  <c r="I1032" i="2" s="1"/>
  <c r="I1033" i="2" a="1"/>
  <c r="I1033" i="2" s="1"/>
  <c r="I1034" i="2" a="1"/>
  <c r="I1034" i="2" s="1"/>
  <c r="I1035" i="2" a="1"/>
  <c r="I1035" i="2" s="1"/>
  <c r="I1036" i="2" a="1"/>
  <c r="I1036" i="2" s="1"/>
  <c r="I1037" i="2" a="1"/>
  <c r="I1037" i="2" s="1"/>
  <c r="I1038" i="2" a="1"/>
  <c r="I1038" i="2" s="1"/>
  <c r="I1039" i="2" a="1"/>
  <c r="I1039" i="2" s="1"/>
  <c r="I1040" i="2" a="1"/>
  <c r="I1040" i="2" s="1"/>
  <c r="I1041" i="2" a="1"/>
  <c r="I1041" i="2" s="1"/>
  <c r="I1042" i="2" a="1"/>
  <c r="I1042" i="2" s="1"/>
  <c r="I1043" i="2" a="1"/>
  <c r="I1043" i="2" s="1"/>
  <c r="I1044" i="2" a="1"/>
  <c r="I1044" i="2" s="1"/>
  <c r="I1045" i="2" a="1"/>
  <c r="I1045" i="2" s="1"/>
  <c r="I1046" i="2" a="1"/>
  <c r="I1046" i="2" s="1"/>
  <c r="I1047" i="2" a="1"/>
  <c r="I1047" i="2" s="1"/>
  <c r="I1048" i="2" a="1"/>
  <c r="I1048" i="2" s="1"/>
  <c r="I1049" i="2" a="1"/>
  <c r="I1049" i="2" s="1"/>
  <c r="I1050" i="2" a="1"/>
  <c r="I1050" i="2" s="1"/>
  <c r="I1051" i="2" a="1"/>
  <c r="I1051" i="2" s="1"/>
  <c r="I1052" i="2" a="1"/>
  <c r="I1052" i="2" s="1"/>
  <c r="I1053" i="2" a="1"/>
  <c r="I1053" i="2" s="1"/>
  <c r="I1054" i="2" a="1"/>
  <c r="I1054" i="2" s="1"/>
  <c r="I1055" i="2" a="1"/>
  <c r="I1055" i="2" s="1"/>
  <c r="I1056" i="2" a="1"/>
  <c r="I1056" i="2" s="1"/>
  <c r="I1057" i="2" a="1"/>
  <c r="I1057" i="2" s="1"/>
  <c r="I1058" i="2" a="1"/>
  <c r="I1058" i="2" s="1"/>
  <c r="I1059" i="2" a="1"/>
  <c r="I1059" i="2" s="1"/>
  <c r="I1060" i="2" a="1"/>
  <c r="I1060" i="2" s="1"/>
  <c r="I1061" i="2" a="1"/>
  <c r="I1061" i="2" s="1"/>
  <c r="I1062" i="2" a="1"/>
  <c r="I1062" i="2" s="1"/>
  <c r="I1063" i="2" a="1"/>
  <c r="I1063" i="2" s="1"/>
  <c r="I1064" i="2" a="1"/>
  <c r="I1064" i="2" s="1"/>
  <c r="I1065" i="2" a="1"/>
  <c r="I1065" i="2" s="1"/>
  <c r="I1066" i="2" a="1"/>
  <c r="I1066" i="2" s="1"/>
  <c r="I1067" i="2" a="1"/>
  <c r="I1067" i="2" s="1"/>
  <c r="I1068" i="2" a="1"/>
  <c r="I1068" i="2" s="1"/>
  <c r="I1069" i="2" a="1"/>
  <c r="I1069" i="2" s="1"/>
  <c r="I1070" i="2" a="1"/>
  <c r="I1070" i="2" s="1"/>
  <c r="I1071" i="2" a="1"/>
  <c r="I1071" i="2" s="1"/>
  <c r="I1072" i="2" a="1"/>
  <c r="I1072" i="2" s="1"/>
  <c r="I1073" i="2" a="1"/>
  <c r="I1073" i="2" s="1"/>
  <c r="I1074" i="2" a="1"/>
  <c r="I1074" i="2" s="1"/>
  <c r="I1075" i="2" a="1"/>
  <c r="I1075" i="2" s="1"/>
  <c r="I1076" i="2" a="1"/>
  <c r="I1076" i="2" s="1"/>
  <c r="I1077" i="2" a="1"/>
  <c r="I1077" i="2" s="1"/>
  <c r="I1078" i="2" a="1"/>
  <c r="I1078" i="2" s="1"/>
  <c r="I1079" i="2" a="1"/>
  <c r="I1079" i="2" s="1"/>
  <c r="I1080" i="2" a="1"/>
  <c r="I1080" i="2" s="1"/>
  <c r="I1081" i="2" a="1"/>
  <c r="I1081" i="2" s="1"/>
  <c r="I1082" i="2" a="1"/>
  <c r="I1082" i="2" s="1"/>
  <c r="I1083" i="2" a="1"/>
  <c r="I1083" i="2" s="1"/>
  <c r="I1084" i="2" a="1"/>
  <c r="I1084" i="2" s="1"/>
  <c r="I1085" i="2" a="1"/>
  <c r="I1085" i="2" s="1"/>
  <c r="I1086" i="2" a="1"/>
  <c r="I1086" i="2" s="1"/>
  <c r="I1087" i="2" a="1"/>
  <c r="I1087" i="2" s="1"/>
  <c r="I1088" i="2" a="1"/>
  <c r="I1088" i="2" s="1"/>
  <c r="I1089" i="2" a="1"/>
  <c r="I1089" i="2" s="1"/>
  <c r="I1090" i="2" a="1"/>
  <c r="I1090" i="2" s="1"/>
  <c r="I1091" i="2" a="1"/>
  <c r="I1091" i="2" s="1"/>
  <c r="I1092" i="2" a="1"/>
  <c r="I1092" i="2" s="1"/>
  <c r="I1093" i="2" a="1"/>
  <c r="I1093" i="2" s="1"/>
  <c r="I1094" i="2" a="1"/>
  <c r="I1094" i="2" s="1"/>
  <c r="I1095" i="2" a="1"/>
  <c r="I1095" i="2" s="1"/>
  <c r="I1096" i="2" a="1"/>
  <c r="I1096" i="2" s="1"/>
  <c r="I1097" i="2" a="1"/>
  <c r="I1097" i="2" s="1"/>
  <c r="I1098" i="2" a="1"/>
  <c r="I1098" i="2" s="1"/>
  <c r="I1099" i="2" a="1"/>
  <c r="I1099" i="2" s="1"/>
  <c r="I1100" i="2" a="1"/>
  <c r="I1100" i="2" s="1"/>
  <c r="I1101" i="2" a="1"/>
  <c r="I1101" i="2" s="1"/>
  <c r="I1102" i="2" a="1"/>
  <c r="I1102" i="2" s="1"/>
  <c r="I1103" i="2" a="1"/>
  <c r="I1103" i="2" s="1"/>
  <c r="I1104" i="2" a="1"/>
  <c r="I1104" i="2" s="1"/>
  <c r="I1105" i="2" a="1"/>
  <c r="I1105" i="2" s="1"/>
  <c r="I1106" i="2" a="1"/>
  <c r="I1106" i="2" s="1"/>
  <c r="I1107" i="2" a="1"/>
  <c r="I1107" i="2" s="1"/>
  <c r="I1108" i="2" a="1"/>
  <c r="I1108" i="2" s="1"/>
  <c r="I1109" i="2" a="1"/>
  <c r="I1109" i="2" s="1"/>
  <c r="I1110" i="2" a="1"/>
  <c r="I1110" i="2" s="1"/>
  <c r="I1111" i="2" a="1"/>
  <c r="I1111" i="2" s="1"/>
  <c r="I1112" i="2" a="1"/>
  <c r="I1112" i="2" s="1"/>
  <c r="I1113" i="2" a="1"/>
  <c r="I1113" i="2" s="1"/>
  <c r="I1114" i="2" a="1"/>
  <c r="I1114" i="2" s="1"/>
  <c r="I1115" i="2" a="1"/>
  <c r="I1115" i="2" s="1"/>
  <c r="I1116" i="2" a="1"/>
  <c r="I1116" i="2" s="1"/>
  <c r="I1117" i="2" a="1"/>
  <c r="I1117" i="2" s="1"/>
  <c r="I1118" i="2" a="1"/>
  <c r="I1118" i="2" s="1"/>
  <c r="I1119" i="2" a="1"/>
  <c r="I1119" i="2" s="1"/>
  <c r="I1120" i="2" a="1"/>
  <c r="I1120" i="2" s="1"/>
  <c r="I1121" i="2" a="1"/>
  <c r="I1121" i="2" s="1"/>
  <c r="I1122" i="2" a="1"/>
  <c r="I1122" i="2" s="1"/>
  <c r="I1123" i="2" a="1"/>
  <c r="I1123" i="2" s="1"/>
  <c r="I1124" i="2" a="1"/>
  <c r="I1124" i="2" s="1"/>
  <c r="I1125" i="2" a="1"/>
  <c r="I1125" i="2" s="1"/>
  <c r="I1126" i="2" a="1"/>
  <c r="I1126" i="2" s="1"/>
  <c r="I1127" i="2" a="1"/>
  <c r="I1127" i="2" s="1"/>
  <c r="I1128" i="2" a="1"/>
  <c r="I1128" i="2" s="1"/>
  <c r="I1129" i="2" a="1"/>
  <c r="I1129" i="2" s="1"/>
  <c r="I1130" i="2" a="1"/>
  <c r="I1130" i="2" s="1"/>
  <c r="I1131" i="2" a="1"/>
  <c r="I1131" i="2" s="1"/>
  <c r="I1132" i="2" a="1"/>
  <c r="I1132" i="2" s="1"/>
  <c r="I1133" i="2" a="1"/>
  <c r="I1133" i="2" s="1"/>
  <c r="I1134" i="2" a="1"/>
  <c r="I1134" i="2" s="1"/>
  <c r="I1135" i="2" a="1"/>
  <c r="I1135" i="2" s="1"/>
  <c r="I1136" i="2" a="1"/>
  <c r="I1136" i="2" s="1"/>
  <c r="I1137" i="2" a="1"/>
  <c r="I1137" i="2" s="1"/>
  <c r="I1138" i="2" a="1"/>
  <c r="I1138" i="2" s="1"/>
  <c r="I1139" i="2" a="1"/>
  <c r="I1139" i="2" s="1"/>
  <c r="I1140" i="2" a="1"/>
  <c r="I1140" i="2" s="1"/>
  <c r="I1141" i="2" a="1"/>
  <c r="I1141" i="2" s="1"/>
  <c r="I1142" i="2" a="1"/>
  <c r="I1142" i="2" s="1"/>
  <c r="I1143" i="2" a="1"/>
  <c r="I1143" i="2" s="1"/>
  <c r="I1144" i="2" a="1"/>
  <c r="I1144" i="2" s="1"/>
  <c r="I1145" i="2" a="1"/>
  <c r="I1145" i="2" s="1"/>
  <c r="I1146" i="2" a="1"/>
  <c r="I1146" i="2" s="1"/>
  <c r="I1147" i="2" a="1"/>
  <c r="I1147" i="2" s="1"/>
  <c r="I1148" i="2" a="1"/>
  <c r="I1148" i="2" s="1"/>
  <c r="I1149" i="2" a="1"/>
  <c r="I1149" i="2" s="1"/>
  <c r="I1150" i="2" a="1"/>
  <c r="I1150" i="2" s="1"/>
  <c r="I1151" i="2" a="1"/>
  <c r="I1151" i="2" s="1"/>
  <c r="I1152" i="2" a="1"/>
  <c r="I1152" i="2" s="1"/>
  <c r="I1153" i="2" a="1"/>
  <c r="I1153" i="2" s="1"/>
  <c r="I1154" i="2" a="1"/>
  <c r="I1154" i="2" s="1"/>
  <c r="I1155" i="2" a="1"/>
  <c r="I1155" i="2" s="1"/>
  <c r="I1156" i="2" a="1"/>
  <c r="I1156" i="2" s="1"/>
  <c r="I1157" i="2" a="1"/>
  <c r="I1157" i="2" s="1"/>
  <c r="I1158" i="2" a="1"/>
  <c r="I1158" i="2" s="1"/>
  <c r="I1159" i="2" a="1"/>
  <c r="I1159" i="2" s="1"/>
  <c r="I1160" i="2" a="1"/>
  <c r="I1160" i="2" s="1"/>
  <c r="I1161" i="2" a="1"/>
  <c r="I1161" i="2" s="1"/>
  <c r="I1162" i="2" a="1"/>
  <c r="I1162" i="2" s="1"/>
  <c r="I1163" i="2" a="1"/>
  <c r="I1163" i="2" s="1"/>
  <c r="I1164" i="2" a="1"/>
  <c r="I1164" i="2" s="1"/>
  <c r="I1165" i="2" a="1"/>
  <c r="I1165" i="2" s="1"/>
  <c r="I1166" i="2" a="1"/>
  <c r="I1166" i="2" s="1"/>
  <c r="I1167" i="2" a="1"/>
  <c r="I1167" i="2" s="1"/>
  <c r="I1168" i="2" a="1"/>
  <c r="I1168" i="2" s="1"/>
  <c r="I1169" i="2" a="1"/>
  <c r="I1169" i="2" s="1"/>
  <c r="I1170" i="2" a="1"/>
  <c r="I1170" i="2" s="1"/>
  <c r="I1171" i="2" a="1"/>
  <c r="I1171" i="2" s="1"/>
  <c r="I1172" i="2" a="1"/>
  <c r="I1172" i="2" s="1"/>
  <c r="I1173" i="2" a="1"/>
  <c r="I1173" i="2" s="1"/>
  <c r="I1174" i="2" a="1"/>
  <c r="I1174" i="2" s="1"/>
  <c r="I1175" i="2" a="1"/>
  <c r="I1175" i="2" s="1"/>
  <c r="I1176" i="2" a="1"/>
  <c r="I1176" i="2" s="1"/>
  <c r="I1177" i="2" a="1"/>
  <c r="I1177" i="2" s="1"/>
  <c r="I1178" i="2" a="1"/>
  <c r="I1178" i="2" s="1"/>
  <c r="I1179" i="2" a="1"/>
  <c r="I1179" i="2" s="1"/>
  <c r="I1180" i="2" a="1"/>
  <c r="I1180" i="2" s="1"/>
  <c r="I1181" i="2" a="1"/>
  <c r="I1181" i="2" s="1"/>
  <c r="I1182" i="2" a="1"/>
  <c r="I1182" i="2" s="1"/>
  <c r="I1183" i="2" a="1"/>
  <c r="I1183" i="2" s="1"/>
  <c r="I1184" i="2" a="1"/>
  <c r="I1184" i="2" s="1"/>
  <c r="I1185" i="2" a="1"/>
  <c r="I1185" i="2" s="1"/>
  <c r="I1186" i="2" a="1"/>
  <c r="I1186" i="2" s="1"/>
  <c r="I1187" i="2" a="1"/>
  <c r="I1187" i="2" s="1"/>
  <c r="I1188" i="2" a="1"/>
  <c r="I1188" i="2" s="1"/>
  <c r="I1189" i="2" a="1"/>
  <c r="I1189" i="2" s="1"/>
  <c r="I1190" i="2" a="1"/>
  <c r="I1190" i="2" s="1"/>
  <c r="I1191" i="2" a="1"/>
  <c r="I1191" i="2" s="1"/>
  <c r="I1192" i="2" a="1"/>
  <c r="I1192" i="2" s="1"/>
  <c r="I1193" i="2" a="1"/>
  <c r="I1193" i="2" s="1"/>
  <c r="I1194" i="2" a="1"/>
  <c r="I1194" i="2" s="1"/>
  <c r="I1195" i="2" a="1"/>
  <c r="I1195" i="2" s="1"/>
  <c r="I1196" i="2" a="1"/>
  <c r="I1196" i="2" s="1"/>
  <c r="I1197" i="2" a="1"/>
  <c r="I1197" i="2" s="1"/>
  <c r="I1198" i="2" a="1"/>
  <c r="I1198" i="2" s="1"/>
  <c r="I1199" i="2" a="1"/>
  <c r="I1199" i="2" s="1"/>
  <c r="I1200" i="2" a="1"/>
  <c r="I1200" i="2" s="1"/>
  <c r="I1201" i="2" a="1"/>
  <c r="I1201" i="2" s="1"/>
  <c r="I1202" i="2" a="1"/>
  <c r="I1202" i="2" s="1"/>
  <c r="I1203" i="2" a="1"/>
  <c r="I1203" i="2" s="1"/>
  <c r="I1204" i="2" a="1"/>
  <c r="I1204" i="2" s="1"/>
  <c r="I1205" i="2" a="1"/>
  <c r="I1205" i="2" s="1"/>
  <c r="I1206" i="2" a="1"/>
  <c r="I1206" i="2" s="1"/>
  <c r="I1207" i="2" a="1"/>
  <c r="I1207" i="2" s="1"/>
  <c r="I1208" i="2" a="1"/>
  <c r="I1208" i="2" s="1"/>
  <c r="I1209" i="2" a="1"/>
  <c r="I1209" i="2" s="1"/>
  <c r="I1210" i="2" a="1"/>
  <c r="I1210" i="2" s="1"/>
  <c r="I1211" i="2" a="1"/>
  <c r="I1211" i="2" s="1"/>
  <c r="I1212" i="2" a="1"/>
  <c r="I1212" i="2" s="1"/>
  <c r="I1213" i="2" a="1"/>
  <c r="I1213" i="2" s="1"/>
  <c r="I1214" i="2" a="1"/>
  <c r="I1214" i="2" s="1"/>
  <c r="I1215" i="2" a="1"/>
  <c r="I1215" i="2" s="1"/>
  <c r="I1216" i="2" a="1"/>
  <c r="I1216" i="2" s="1"/>
  <c r="I1217" i="2" a="1"/>
  <c r="I1217" i="2" s="1"/>
  <c r="I1218" i="2" a="1"/>
  <c r="I1218" i="2" s="1"/>
  <c r="I1219" i="2" a="1"/>
  <c r="I1219" i="2" s="1"/>
  <c r="I1220" i="2" a="1"/>
  <c r="I1220" i="2" s="1"/>
  <c r="I1221" i="2" a="1"/>
  <c r="I1221" i="2" s="1"/>
  <c r="I1222" i="2" a="1"/>
  <c r="I1222" i="2" s="1"/>
  <c r="I1223" i="2" a="1"/>
  <c r="I1223" i="2" s="1"/>
  <c r="I1224" i="2" a="1"/>
  <c r="I1224" i="2" s="1"/>
  <c r="I1225" i="2" a="1"/>
  <c r="I1225" i="2" s="1"/>
  <c r="I1226" i="2" a="1"/>
  <c r="I1226" i="2" s="1"/>
  <c r="I1227" i="2" a="1"/>
  <c r="I1227" i="2" s="1"/>
  <c r="I1228" i="2" a="1"/>
  <c r="I1228" i="2" s="1"/>
  <c r="I1229" i="2" a="1"/>
  <c r="I1229" i="2" s="1"/>
  <c r="I1230" i="2" a="1"/>
  <c r="I1230" i="2" s="1"/>
  <c r="I1231" i="2" a="1"/>
  <c r="I1231" i="2" s="1"/>
  <c r="I1232" i="2" a="1"/>
  <c r="I1232" i="2" s="1"/>
  <c r="I1233" i="2" a="1"/>
  <c r="I1233" i="2" s="1"/>
  <c r="I1234" i="2" a="1"/>
  <c r="I1234" i="2" s="1"/>
  <c r="I1235" i="2" a="1"/>
  <c r="I1235" i="2" s="1"/>
  <c r="I1236" i="2" a="1"/>
  <c r="I1236" i="2" s="1"/>
  <c r="I1237" i="2" a="1"/>
  <c r="I1237" i="2" s="1"/>
  <c r="I1238" i="2" a="1"/>
  <c r="I1238" i="2" s="1"/>
  <c r="I1239" i="2" a="1"/>
  <c r="I1239" i="2" s="1"/>
  <c r="I1240" i="2" a="1"/>
  <c r="I1240" i="2" s="1"/>
  <c r="I1241" i="2" a="1"/>
  <c r="I1241" i="2" s="1"/>
  <c r="I1242" i="2" a="1"/>
  <c r="I1242" i="2" s="1"/>
  <c r="I1243" i="2" a="1"/>
  <c r="I1243" i="2" s="1"/>
  <c r="I1244" i="2" a="1"/>
  <c r="I1244" i="2" s="1"/>
  <c r="I1245" i="2" a="1"/>
  <c r="I1245" i="2" s="1"/>
  <c r="I1246" i="2" a="1"/>
  <c r="I1246" i="2" s="1"/>
  <c r="I1247" i="2" a="1"/>
  <c r="I1247" i="2" s="1"/>
  <c r="I1248" i="2" a="1"/>
  <c r="I1248" i="2" s="1"/>
  <c r="I1249" i="2" a="1"/>
  <c r="I1249" i="2" s="1"/>
  <c r="I1250" i="2" a="1"/>
  <c r="I1250" i="2" s="1"/>
  <c r="I1251" i="2" a="1"/>
  <c r="I1251" i="2" s="1"/>
  <c r="I1252" i="2" a="1"/>
  <c r="I1252" i="2" s="1"/>
  <c r="I1253" i="2" a="1"/>
  <c r="I1253" i="2" s="1"/>
  <c r="I1254" i="2" a="1"/>
  <c r="I1254" i="2" s="1"/>
  <c r="I1255" i="2" a="1"/>
  <c r="I1255" i="2" s="1"/>
  <c r="I1256" i="2" a="1"/>
  <c r="I1256" i="2" s="1"/>
  <c r="I1257" i="2" a="1"/>
  <c r="I1257" i="2" s="1"/>
  <c r="I1258" i="2" a="1"/>
  <c r="I1258" i="2" s="1"/>
  <c r="I1259" i="2" a="1"/>
  <c r="I1259" i="2" s="1"/>
  <c r="I1260" i="2" a="1"/>
  <c r="I1260" i="2" s="1"/>
  <c r="I1261" i="2" a="1"/>
  <c r="I1261" i="2" s="1"/>
  <c r="I1262" i="2" a="1"/>
  <c r="I1262" i="2" s="1"/>
  <c r="I1263" i="2" a="1"/>
  <c r="I1263" i="2" s="1"/>
  <c r="I1264" i="2" a="1"/>
  <c r="I1264" i="2" s="1"/>
  <c r="I1265" i="2" a="1"/>
  <c r="I1265" i="2" s="1"/>
  <c r="I1266" i="2" a="1"/>
  <c r="I1266" i="2" s="1"/>
  <c r="I1267" i="2" a="1"/>
  <c r="I1267" i="2" s="1"/>
  <c r="I1268" i="2" a="1"/>
  <c r="I1268" i="2" s="1"/>
  <c r="I1269" i="2" a="1"/>
  <c r="I1269" i="2" s="1"/>
  <c r="I1270" i="2" a="1"/>
  <c r="I1270" i="2" s="1"/>
  <c r="I1271" i="2" a="1"/>
  <c r="I1271" i="2" s="1"/>
  <c r="I1272" i="2" a="1"/>
  <c r="I1272" i="2" s="1"/>
  <c r="I1273" i="2" a="1"/>
  <c r="I1273" i="2" s="1"/>
  <c r="I1274" i="2" a="1"/>
  <c r="I1274" i="2" s="1"/>
  <c r="I1275" i="2" a="1"/>
  <c r="I1275" i="2" s="1"/>
  <c r="I1276" i="2" a="1"/>
  <c r="I1276" i="2" s="1"/>
  <c r="I1277" i="2" a="1"/>
  <c r="I1277" i="2" s="1"/>
  <c r="I1278" i="2" a="1"/>
  <c r="I1278" i="2" s="1"/>
  <c r="I1279" i="2" a="1"/>
  <c r="I1279" i="2" s="1"/>
  <c r="I1280" i="2" a="1"/>
  <c r="I1280" i="2" s="1"/>
  <c r="I1281" i="2" a="1"/>
  <c r="I1281" i="2" s="1"/>
  <c r="I1282" i="2" a="1"/>
  <c r="I1282" i="2" s="1"/>
  <c r="I1283" i="2" a="1"/>
  <c r="I1283" i="2" s="1"/>
  <c r="I1284" i="2" a="1"/>
  <c r="I1284" i="2" s="1"/>
  <c r="I1285" i="2" a="1"/>
  <c r="I1285" i="2" s="1"/>
  <c r="I1286" i="2" a="1"/>
  <c r="I1286" i="2" s="1"/>
  <c r="I1287" i="2" a="1"/>
  <c r="I1287" i="2" s="1"/>
  <c r="I1288" i="2" a="1"/>
  <c r="I1288" i="2" s="1"/>
  <c r="I1289" i="2" a="1"/>
  <c r="I1289" i="2" s="1"/>
  <c r="I1290" i="2" a="1"/>
  <c r="I1290" i="2" s="1"/>
  <c r="I1291" i="2" a="1"/>
  <c r="I1291" i="2" s="1"/>
  <c r="I1292" i="2" a="1"/>
  <c r="I1292" i="2" s="1"/>
  <c r="I1293" i="2" a="1"/>
  <c r="I1293" i="2" s="1"/>
  <c r="I1294" i="2" a="1"/>
  <c r="I1294" i="2" s="1"/>
  <c r="I1295" i="2" a="1"/>
  <c r="I1295" i="2" s="1"/>
  <c r="I1296" i="2" a="1"/>
  <c r="I1296" i="2" s="1"/>
  <c r="I1297" i="2" a="1"/>
  <c r="I1297" i="2" s="1"/>
  <c r="I1298" i="2" a="1"/>
  <c r="I1298" i="2" s="1"/>
  <c r="I1299" i="2" a="1"/>
  <c r="I1299" i="2" s="1"/>
  <c r="I1300" i="2" a="1"/>
  <c r="I1300" i="2" s="1"/>
  <c r="I1301" i="2" a="1"/>
  <c r="I1301" i="2" s="1"/>
  <c r="I1302" i="2" a="1"/>
  <c r="I1302" i="2" s="1"/>
  <c r="I1303" i="2" a="1"/>
  <c r="I1303" i="2" s="1"/>
  <c r="I1304" i="2" a="1"/>
  <c r="I1304" i="2" s="1"/>
  <c r="I1305" i="2" a="1"/>
  <c r="I1305" i="2" s="1"/>
  <c r="I1306" i="2" a="1"/>
  <c r="I1306" i="2" s="1"/>
  <c r="I1307" i="2" a="1"/>
  <c r="I1307" i="2" s="1"/>
  <c r="I1308" i="2" a="1"/>
  <c r="I1308" i="2" s="1"/>
  <c r="I1309" i="2" a="1"/>
  <c r="I1309" i="2" s="1"/>
  <c r="I1310" i="2" a="1"/>
  <c r="I1310" i="2" s="1"/>
  <c r="I1311" i="2" a="1"/>
  <c r="I1311" i="2" s="1"/>
  <c r="I1312" i="2" a="1"/>
  <c r="I1312" i="2" s="1"/>
  <c r="I1313" i="2" a="1"/>
  <c r="I1313" i="2" s="1"/>
  <c r="I1314" i="2" a="1"/>
  <c r="I1314" i="2" s="1"/>
  <c r="I1315" i="2" a="1"/>
  <c r="I1315" i="2" s="1"/>
  <c r="I1316" i="2" a="1"/>
  <c r="I1316" i="2" s="1"/>
  <c r="I1317" i="2" a="1"/>
  <c r="I1317" i="2" s="1"/>
  <c r="I1318" i="2" a="1"/>
  <c r="I1318" i="2" s="1"/>
  <c r="I1319" i="2" a="1"/>
  <c r="I1319" i="2" s="1"/>
  <c r="I1320" i="2" a="1"/>
  <c r="I1320" i="2" s="1"/>
  <c r="I1321" i="2" a="1"/>
  <c r="I1321" i="2" s="1"/>
  <c r="I1322" i="2" a="1"/>
  <c r="I1322" i="2" s="1"/>
  <c r="I1323" i="2" a="1"/>
  <c r="I1323" i="2" s="1"/>
  <c r="I1324" i="2" a="1"/>
  <c r="I1324" i="2" s="1"/>
  <c r="I1325" i="2" a="1"/>
  <c r="I1325" i="2" s="1"/>
  <c r="I1326" i="2" a="1"/>
  <c r="I1326" i="2" s="1"/>
  <c r="I1327" i="2" a="1"/>
  <c r="I1327" i="2" s="1"/>
  <c r="I1328" i="2" a="1"/>
  <c r="I1328" i="2" s="1"/>
  <c r="I1329" i="2" a="1"/>
  <c r="I1329" i="2" s="1"/>
  <c r="I1330" i="2" a="1"/>
  <c r="I1330" i="2" s="1"/>
  <c r="I1331" i="2" a="1"/>
  <c r="I1331" i="2" s="1"/>
  <c r="I1332" i="2" a="1"/>
  <c r="I1332" i="2" s="1"/>
  <c r="I1333" i="2" a="1"/>
  <c r="I1333" i="2" s="1"/>
  <c r="I1334" i="2" a="1"/>
  <c r="I1334" i="2" s="1"/>
  <c r="I1335" i="2" a="1"/>
  <c r="I1335" i="2" s="1"/>
  <c r="I1336" i="2" a="1"/>
  <c r="I1336" i="2" s="1"/>
  <c r="I1337" i="2" a="1"/>
  <c r="I1337" i="2" s="1"/>
  <c r="I1338" i="2" a="1"/>
  <c r="I1338" i="2" s="1"/>
  <c r="I1339" i="2" a="1"/>
  <c r="I1339" i="2" s="1"/>
  <c r="I1340" i="2" a="1"/>
  <c r="I1340" i="2" s="1"/>
  <c r="I1341" i="2" a="1"/>
  <c r="I1341" i="2" s="1"/>
  <c r="I1342" i="2" a="1"/>
  <c r="I1342" i="2" s="1"/>
  <c r="I1343" i="2" a="1"/>
  <c r="I1343" i="2" s="1"/>
  <c r="I1344" i="2" a="1"/>
  <c r="I1344" i="2" s="1"/>
  <c r="I1345" i="2" a="1"/>
  <c r="I1345" i="2" s="1"/>
  <c r="I1346" i="2" a="1"/>
  <c r="I1346" i="2" s="1"/>
  <c r="I1347" i="2" a="1"/>
  <c r="I1347" i="2" s="1"/>
  <c r="I1348" i="2" a="1"/>
  <c r="I1348" i="2" s="1"/>
  <c r="I1349" i="2" a="1"/>
  <c r="I1349" i="2" s="1"/>
  <c r="I1350" i="2" a="1"/>
  <c r="I1350" i="2" s="1"/>
  <c r="I1351" i="2" a="1"/>
  <c r="I1351" i="2" s="1"/>
  <c r="I1352" i="2" a="1"/>
  <c r="I1352" i="2" s="1"/>
  <c r="I1353" i="2" a="1"/>
  <c r="I1353" i="2" s="1"/>
  <c r="I1354" i="2" a="1"/>
  <c r="I1354" i="2" s="1"/>
  <c r="I1355" i="2" a="1"/>
  <c r="I1355" i="2" s="1"/>
  <c r="I1356" i="2" a="1"/>
  <c r="I1356" i="2" s="1"/>
  <c r="I1357" i="2" a="1"/>
  <c r="I1357" i="2" s="1"/>
  <c r="I1358" i="2" a="1"/>
  <c r="I1358" i="2" s="1"/>
  <c r="I1359" i="2" a="1"/>
  <c r="I1359" i="2" s="1"/>
  <c r="I1360" i="2" a="1"/>
  <c r="I1360" i="2" s="1"/>
  <c r="I1361" i="2" a="1"/>
  <c r="I1361" i="2" s="1"/>
  <c r="I1362" i="2" a="1"/>
  <c r="I1362" i="2" s="1"/>
  <c r="I1363" i="2" a="1"/>
  <c r="I1363" i="2" s="1"/>
  <c r="I1364" i="2" a="1"/>
  <c r="I1364" i="2" s="1"/>
  <c r="I1365" i="2" a="1"/>
  <c r="I1365" i="2" s="1"/>
  <c r="I1366" i="2" a="1"/>
  <c r="I1366" i="2" s="1"/>
  <c r="I1367" i="2" a="1"/>
  <c r="I1367" i="2" s="1"/>
  <c r="I1368" i="2" a="1"/>
  <c r="I1368" i="2" s="1"/>
  <c r="I1369" i="2" a="1"/>
  <c r="I1369" i="2" s="1"/>
  <c r="I1370" i="2" a="1"/>
  <c r="I1370" i="2" s="1"/>
  <c r="I1371" i="2" a="1"/>
  <c r="I1371" i="2" s="1"/>
  <c r="I1372" i="2" a="1"/>
  <c r="I1372" i="2" s="1"/>
  <c r="I1373" i="2" a="1"/>
  <c r="I1373" i="2" s="1"/>
  <c r="I1374" i="2" a="1"/>
  <c r="I1374" i="2" s="1"/>
  <c r="I1375" i="2" a="1"/>
  <c r="I1375" i="2" s="1"/>
  <c r="I1376" i="2" a="1"/>
  <c r="I1376" i="2" s="1"/>
  <c r="I1377" i="2" a="1"/>
  <c r="I1377" i="2" s="1"/>
  <c r="I1378" i="2" a="1"/>
  <c r="I1378" i="2" s="1"/>
  <c r="I1379" i="2" a="1"/>
  <c r="I1379" i="2" s="1"/>
  <c r="I1380" i="2" a="1"/>
  <c r="I1380" i="2" s="1"/>
  <c r="I1381" i="2" a="1"/>
  <c r="I1381" i="2" s="1"/>
  <c r="I1382" i="2" a="1"/>
  <c r="I1382" i="2" s="1"/>
  <c r="I1383" i="2" a="1"/>
  <c r="I1383" i="2" s="1"/>
  <c r="I1384" i="2" a="1"/>
  <c r="I1384" i="2" s="1"/>
  <c r="I1385" i="2" a="1"/>
  <c r="I1385" i="2" s="1"/>
  <c r="I1386" i="2" a="1"/>
  <c r="I1386" i="2" s="1"/>
  <c r="I1387" i="2" a="1"/>
  <c r="I1387" i="2" s="1"/>
  <c r="I1388" i="2" a="1"/>
  <c r="I1388" i="2" s="1"/>
  <c r="I1389" i="2" a="1"/>
  <c r="I1389" i="2" s="1"/>
  <c r="I1390" i="2" a="1"/>
  <c r="I1390" i="2" s="1"/>
  <c r="I1391" i="2" a="1"/>
  <c r="I1391" i="2" s="1"/>
  <c r="I1392" i="2" a="1"/>
  <c r="I1392" i="2" s="1"/>
  <c r="I1393" i="2" a="1"/>
  <c r="I1393" i="2" s="1"/>
  <c r="I1394" i="2" a="1"/>
  <c r="I1394" i="2" s="1"/>
  <c r="I1395" i="2" a="1"/>
  <c r="I1395" i="2" s="1"/>
  <c r="I1396" i="2" a="1"/>
  <c r="I1396" i="2" s="1"/>
  <c r="I1397" i="2" a="1"/>
  <c r="I1397" i="2" s="1"/>
  <c r="I1398" i="2" a="1"/>
  <c r="I1398" i="2" s="1"/>
  <c r="I1399" i="2" a="1"/>
  <c r="I1399" i="2" s="1"/>
  <c r="I1400" i="2" a="1"/>
  <c r="I1400" i="2" s="1"/>
  <c r="I1401" i="2" a="1"/>
  <c r="I1401" i="2" s="1"/>
  <c r="I1402" i="2" a="1"/>
  <c r="I1402" i="2" s="1"/>
  <c r="I1403" i="2" a="1"/>
  <c r="I1403" i="2" s="1"/>
  <c r="I1404" i="2" a="1"/>
  <c r="I1404" i="2" s="1"/>
  <c r="I1405" i="2" a="1"/>
  <c r="I1405" i="2" s="1"/>
  <c r="I1406" i="2" a="1"/>
  <c r="I1406" i="2" s="1"/>
  <c r="I1407" i="2" a="1"/>
  <c r="I1407" i="2" s="1"/>
  <c r="I1408" i="2" a="1"/>
  <c r="I1408" i="2" s="1"/>
  <c r="I1409" i="2" a="1"/>
  <c r="I1409" i="2" s="1"/>
  <c r="I1410" i="2" a="1"/>
  <c r="I1410" i="2" s="1"/>
  <c r="I1411" i="2" a="1"/>
  <c r="I1411" i="2" s="1"/>
  <c r="I1412" i="2" a="1"/>
  <c r="I1412" i="2" s="1"/>
  <c r="I1413" i="2" a="1"/>
  <c r="I1413" i="2" s="1"/>
  <c r="I1414" i="2" a="1"/>
  <c r="I1414" i="2" s="1"/>
  <c r="I1415" i="2" a="1"/>
  <c r="I1415" i="2" s="1"/>
  <c r="I1416" i="2" a="1"/>
  <c r="I1416" i="2" s="1"/>
  <c r="I1417" i="2" a="1"/>
  <c r="I1417" i="2" s="1"/>
  <c r="I1418" i="2" a="1"/>
  <c r="I1418" i="2" s="1"/>
  <c r="I1419" i="2" a="1"/>
  <c r="I1419" i="2" s="1"/>
  <c r="I1420" i="2" a="1"/>
  <c r="I1420" i="2" s="1"/>
  <c r="I1421" i="2" a="1"/>
  <c r="I1421" i="2" s="1"/>
  <c r="I1422" i="2" a="1"/>
  <c r="I1422" i="2" s="1"/>
  <c r="I1423" i="2" a="1"/>
  <c r="I1423" i="2" s="1"/>
  <c r="I1424" i="2" a="1"/>
  <c r="I1424" i="2" s="1"/>
  <c r="I1425" i="2" a="1"/>
  <c r="I1425" i="2" s="1"/>
  <c r="I1426" i="2" a="1"/>
  <c r="I1426" i="2" s="1"/>
  <c r="I1427" i="2" a="1"/>
  <c r="I1427" i="2" s="1"/>
  <c r="I1428" i="2" a="1"/>
  <c r="I1428" i="2" s="1"/>
  <c r="I1429" i="2" a="1"/>
  <c r="I1429" i="2" s="1"/>
  <c r="I1430" i="2" a="1"/>
  <c r="I1430" i="2" s="1"/>
  <c r="I1431" i="2" a="1"/>
  <c r="I1431" i="2" s="1"/>
  <c r="I1432" i="2" a="1"/>
  <c r="I1432" i="2" s="1"/>
  <c r="I1433" i="2" a="1"/>
  <c r="I1433" i="2" s="1"/>
  <c r="I1434" i="2" a="1"/>
  <c r="I1434" i="2" s="1"/>
  <c r="I1435" i="2" a="1"/>
  <c r="I1435" i="2" s="1"/>
  <c r="I1436" i="2" a="1"/>
  <c r="I1436" i="2" s="1"/>
  <c r="I1437" i="2" a="1"/>
  <c r="I1437" i="2" s="1"/>
  <c r="I1438" i="2" a="1"/>
  <c r="I1438" i="2" s="1"/>
  <c r="I1439" i="2" a="1"/>
  <c r="I1439" i="2" s="1"/>
  <c r="I1440" i="2" a="1"/>
  <c r="I1440" i="2" s="1"/>
  <c r="I1441" i="2" a="1"/>
  <c r="I1441" i="2" s="1"/>
  <c r="I1442" i="2" a="1"/>
  <c r="I1442" i="2" s="1"/>
  <c r="I1443" i="2" a="1"/>
  <c r="I1443" i="2" s="1"/>
  <c r="I1444" i="2" a="1"/>
  <c r="I1444" i="2" s="1"/>
  <c r="I1445" i="2" a="1"/>
  <c r="I1445" i="2" s="1"/>
  <c r="I1446" i="2" a="1"/>
  <c r="I1446" i="2" s="1"/>
  <c r="I1447" i="2" a="1"/>
  <c r="I1447" i="2" s="1"/>
  <c r="I1448" i="2" a="1"/>
  <c r="I1448" i="2" s="1"/>
  <c r="I1449" i="2" a="1"/>
  <c r="I1449" i="2" s="1"/>
  <c r="I1450" i="2" a="1"/>
  <c r="I1450" i="2" s="1"/>
  <c r="I1451" i="2" a="1"/>
  <c r="I1451" i="2" s="1"/>
  <c r="I1452" i="2" a="1"/>
  <c r="I1452" i="2" s="1"/>
  <c r="I1453" i="2" a="1"/>
  <c r="I1453" i="2" s="1"/>
  <c r="I1454" i="2" a="1"/>
  <c r="I1454" i="2" s="1"/>
  <c r="I1455" i="2" a="1"/>
  <c r="I1455" i="2" s="1"/>
  <c r="I1456" i="2" a="1"/>
  <c r="I1456" i="2" s="1"/>
  <c r="I1457" i="2" a="1"/>
  <c r="I1457" i="2" s="1"/>
  <c r="I1458" i="2" a="1"/>
  <c r="I1458" i="2" s="1"/>
  <c r="I1459" i="2" a="1"/>
  <c r="I1459" i="2" s="1"/>
  <c r="I1460" i="2" a="1"/>
  <c r="I1460" i="2" s="1"/>
  <c r="I1461" i="2" a="1"/>
  <c r="I1461" i="2" s="1"/>
  <c r="I1462" i="2" a="1"/>
  <c r="I1462" i="2" s="1"/>
  <c r="I1463" i="2" a="1"/>
  <c r="I1463" i="2" s="1"/>
  <c r="I1464" i="2" a="1"/>
  <c r="I1464" i="2" s="1"/>
  <c r="I1465" i="2" a="1"/>
  <c r="I1465" i="2" s="1"/>
  <c r="I1466" i="2" a="1"/>
  <c r="I1466" i="2" s="1"/>
  <c r="I1467" i="2" a="1"/>
  <c r="I1467" i="2" s="1"/>
  <c r="I1468" i="2" a="1"/>
  <c r="I1468" i="2" s="1"/>
  <c r="I1469" i="2" a="1"/>
  <c r="I1469" i="2" s="1"/>
  <c r="I1470" i="2" a="1"/>
  <c r="I1470" i="2" s="1"/>
  <c r="I1471" i="2" a="1"/>
  <c r="I1471" i="2" s="1"/>
  <c r="I1472" i="2" a="1"/>
  <c r="I1472" i="2" s="1"/>
  <c r="I1473" i="2" a="1"/>
  <c r="I1473" i="2" s="1"/>
  <c r="I1474" i="2" a="1"/>
  <c r="I1474" i="2" s="1"/>
  <c r="I1475" i="2" a="1"/>
  <c r="I1475" i="2" s="1"/>
  <c r="I1476" i="2" a="1"/>
  <c r="I1476" i="2" s="1"/>
  <c r="I1477" i="2" a="1"/>
  <c r="I1477" i="2" s="1"/>
  <c r="I1478" i="2" a="1"/>
  <c r="I1478" i="2" s="1"/>
  <c r="I1479" i="2" a="1"/>
  <c r="I1479" i="2" s="1"/>
  <c r="I1480" i="2" a="1"/>
  <c r="I1480" i="2" s="1"/>
  <c r="I1481" i="2" a="1"/>
  <c r="I1481" i="2" s="1"/>
  <c r="I1482" i="2" a="1"/>
  <c r="I1482" i="2" s="1"/>
  <c r="I1483" i="2" a="1"/>
  <c r="I1483" i="2" s="1"/>
  <c r="I1484" i="2" a="1"/>
  <c r="I1484" i="2" s="1"/>
  <c r="I1485" i="2" a="1"/>
  <c r="I1485" i="2" s="1"/>
  <c r="I1486" i="2" a="1"/>
  <c r="I1486" i="2" s="1"/>
  <c r="I1487" i="2" a="1"/>
  <c r="I1487" i="2" s="1"/>
  <c r="I1488" i="2" a="1"/>
  <c r="I1488" i="2" s="1"/>
  <c r="I1489" i="2" a="1"/>
  <c r="I1489" i="2" s="1"/>
  <c r="I1490" i="2" a="1"/>
  <c r="I1490" i="2" s="1"/>
  <c r="I1491" i="2" a="1"/>
  <c r="I1491" i="2" s="1"/>
  <c r="I1492" i="2" a="1"/>
  <c r="I1492" i="2" s="1"/>
  <c r="I1493" i="2" a="1"/>
  <c r="I1493" i="2" s="1"/>
  <c r="I1494" i="2" a="1"/>
  <c r="I1494" i="2" s="1"/>
  <c r="I1495" i="2" a="1"/>
  <c r="I1495" i="2" s="1"/>
  <c r="I1496" i="2" a="1"/>
  <c r="I1496" i="2" s="1"/>
  <c r="I1497" i="2" a="1"/>
  <c r="I1497" i="2" s="1"/>
  <c r="I1498" i="2" a="1"/>
  <c r="I1498" i="2" s="1"/>
  <c r="I1499" i="2" a="1"/>
  <c r="I1499" i="2" s="1"/>
  <c r="I1500" i="2" a="1"/>
  <c r="I1500" i="2" s="1"/>
  <c r="I1501" i="2" a="1"/>
  <c r="I1501" i="2" s="1"/>
  <c r="I1502" i="2" a="1"/>
  <c r="I1502" i="2" s="1"/>
  <c r="I1503" i="2" a="1"/>
  <c r="I1503" i="2" s="1"/>
  <c r="I1504" i="2" a="1"/>
  <c r="I1504" i="2" s="1"/>
  <c r="I1505" i="2" a="1"/>
  <c r="I1505" i="2" s="1"/>
  <c r="I1506" i="2" a="1"/>
  <c r="I1506" i="2" s="1"/>
  <c r="I1507" i="2" a="1"/>
  <c r="I1507" i="2" s="1"/>
  <c r="I1508" i="2" a="1"/>
  <c r="I1508" i="2" s="1"/>
  <c r="I1509" i="2" a="1"/>
  <c r="I1509" i="2" s="1"/>
  <c r="I1510" i="2" a="1"/>
  <c r="I1510" i="2" s="1"/>
  <c r="I1511" i="2" a="1"/>
  <c r="I1511" i="2" s="1"/>
  <c r="I1512" i="2" a="1"/>
  <c r="I1512" i="2" s="1"/>
  <c r="I1513" i="2" a="1"/>
  <c r="I1513" i="2" s="1"/>
  <c r="I1514" i="2" a="1"/>
  <c r="I1514" i="2" s="1"/>
  <c r="I1515" i="2" a="1"/>
  <c r="I1515" i="2" s="1"/>
  <c r="I1516" i="2" a="1"/>
  <c r="I1516" i="2" s="1"/>
  <c r="I1517" i="2" a="1"/>
  <c r="I1517" i="2" s="1"/>
  <c r="I1518" i="2" a="1"/>
  <c r="I1518" i="2" s="1"/>
  <c r="I1519" i="2" a="1"/>
  <c r="I1519" i="2" s="1"/>
  <c r="I1520" i="2" a="1"/>
  <c r="I1520" i="2" s="1"/>
  <c r="I1521" i="2" a="1"/>
  <c r="I1521" i="2" s="1"/>
  <c r="I1522" i="2" a="1"/>
  <c r="I1522" i="2" s="1"/>
  <c r="I1523" i="2" a="1"/>
  <c r="I1523" i="2" s="1"/>
  <c r="I1524" i="2" a="1"/>
  <c r="I1524" i="2" s="1"/>
  <c r="I1525" i="2" a="1"/>
  <c r="I1525" i="2" s="1"/>
  <c r="I1526" i="2" a="1"/>
  <c r="I1526" i="2" s="1"/>
  <c r="I1527" i="2" a="1"/>
  <c r="I1527" i="2" s="1"/>
  <c r="I1528" i="2" a="1"/>
  <c r="I1528" i="2" s="1"/>
  <c r="I1529" i="2" a="1"/>
  <c r="I1529" i="2" s="1"/>
  <c r="I1530" i="2" a="1"/>
  <c r="I1530" i="2" s="1"/>
  <c r="I1531" i="2" a="1"/>
  <c r="I1531" i="2" s="1"/>
  <c r="I1532" i="2" a="1"/>
  <c r="I1532" i="2" s="1"/>
  <c r="I1533" i="2" a="1"/>
  <c r="I1533" i="2" s="1"/>
  <c r="I1534" i="2" a="1"/>
  <c r="I1534" i="2" s="1"/>
  <c r="I1535" i="2" a="1"/>
  <c r="I1535" i="2" s="1"/>
  <c r="I1536" i="2" a="1"/>
  <c r="I1536" i="2" s="1"/>
  <c r="I1537" i="2" a="1"/>
  <c r="I1537" i="2" s="1"/>
  <c r="I1538" i="2" a="1"/>
  <c r="I1538" i="2" s="1"/>
  <c r="I1539" i="2" a="1"/>
  <c r="I1539" i="2" s="1"/>
  <c r="I1540" i="2" a="1"/>
  <c r="I1540" i="2" s="1"/>
  <c r="I1541" i="2" a="1"/>
  <c r="I1541" i="2" s="1"/>
  <c r="I1542" i="2" a="1"/>
  <c r="I1542" i="2" s="1"/>
  <c r="I1543" i="2" a="1"/>
  <c r="I1543" i="2" s="1"/>
  <c r="I1544" i="2" a="1"/>
  <c r="I1544" i="2" s="1"/>
  <c r="I1545" i="2" a="1"/>
  <c r="I1545" i="2" s="1"/>
  <c r="I1546" i="2" a="1"/>
  <c r="I1546" i="2" s="1"/>
  <c r="I1547" i="2" a="1"/>
  <c r="I1547" i="2" s="1"/>
  <c r="I1548" i="2" a="1"/>
  <c r="I1548" i="2" s="1"/>
  <c r="I1549" i="2" a="1"/>
  <c r="I1549" i="2" s="1"/>
  <c r="I1550" i="2" a="1"/>
  <c r="I1550" i="2" s="1"/>
  <c r="I1551" i="2" a="1"/>
  <c r="I1551" i="2" s="1"/>
  <c r="I1552" i="2" a="1"/>
  <c r="I1552" i="2" s="1"/>
  <c r="I1553" i="2" a="1"/>
  <c r="I1553" i="2" s="1"/>
  <c r="I1554" i="2" a="1"/>
  <c r="I1554" i="2" s="1"/>
  <c r="I1555" i="2" a="1"/>
  <c r="I1555" i="2" s="1"/>
  <c r="I1556" i="2" a="1"/>
  <c r="I1556" i="2" s="1"/>
  <c r="I1557" i="2" a="1"/>
  <c r="I1557" i="2" s="1"/>
  <c r="I1558" i="2" a="1"/>
  <c r="I1558" i="2" s="1"/>
  <c r="I1559" i="2" a="1"/>
  <c r="I1559" i="2" s="1"/>
  <c r="I1560" i="2" a="1"/>
  <c r="I1560" i="2" s="1"/>
  <c r="I1561" i="2" a="1"/>
  <c r="I1561" i="2" s="1"/>
  <c r="I1562" i="2" a="1"/>
  <c r="I1562" i="2" s="1"/>
  <c r="I1563" i="2" a="1"/>
  <c r="I1563" i="2" s="1"/>
  <c r="I1564" i="2" a="1"/>
  <c r="I1564" i="2" s="1"/>
  <c r="I1565" i="2" a="1"/>
  <c r="I1565" i="2" s="1"/>
  <c r="I1566" i="2" a="1"/>
  <c r="I1566" i="2" s="1"/>
  <c r="I1567" i="2" a="1"/>
  <c r="I1567" i="2" s="1"/>
  <c r="I1568" i="2" a="1"/>
  <c r="I1568" i="2" s="1"/>
  <c r="I1569" i="2" a="1"/>
  <c r="I1569" i="2" s="1"/>
  <c r="I1570" i="2" a="1"/>
  <c r="I1570" i="2" s="1"/>
  <c r="I1571" i="2" a="1"/>
  <c r="I1571" i="2" s="1"/>
  <c r="I1572" i="2" a="1"/>
  <c r="I1572" i="2" s="1"/>
  <c r="I1573" i="2" a="1"/>
  <c r="I1573" i="2" s="1"/>
  <c r="I1574" i="2" a="1"/>
  <c r="I1574" i="2" s="1"/>
  <c r="I1575" i="2" a="1"/>
  <c r="I1575" i="2" s="1"/>
  <c r="I1576" i="2" a="1"/>
  <c r="I1576" i="2" s="1"/>
  <c r="I1577" i="2" a="1"/>
  <c r="I1577" i="2" s="1"/>
  <c r="I1578" i="2" a="1"/>
  <c r="I1578" i="2" s="1"/>
  <c r="I1579" i="2" a="1"/>
  <c r="I1579" i="2" s="1"/>
  <c r="I1580" i="2" a="1"/>
  <c r="I1580" i="2" s="1"/>
  <c r="I1581" i="2" a="1"/>
  <c r="I1581" i="2" s="1"/>
  <c r="I1582" i="2" a="1"/>
  <c r="I1582" i="2" s="1"/>
  <c r="I1583" i="2" a="1"/>
  <c r="I1583" i="2" s="1"/>
  <c r="I1584" i="2" a="1"/>
  <c r="I1584" i="2" s="1"/>
  <c r="I1585" i="2" a="1"/>
  <c r="I1585" i="2" s="1"/>
  <c r="I1586" i="2" a="1"/>
  <c r="I1586" i="2" s="1"/>
  <c r="I1587" i="2" a="1"/>
  <c r="I1587" i="2" s="1"/>
  <c r="I1588" i="2" a="1"/>
  <c r="I1588" i="2" s="1"/>
  <c r="I1589" i="2" a="1"/>
  <c r="I1589" i="2" s="1"/>
  <c r="I1590" i="2" a="1"/>
  <c r="I1590" i="2" s="1"/>
  <c r="I1591" i="2" a="1"/>
  <c r="I1591" i="2" s="1"/>
  <c r="I1592" i="2" a="1"/>
  <c r="I1592" i="2" s="1"/>
  <c r="I1593" i="2" a="1"/>
  <c r="I1593" i="2" s="1"/>
  <c r="I1594" i="2" a="1"/>
  <c r="I1594" i="2" s="1"/>
  <c r="I1595" i="2" a="1"/>
  <c r="I1595" i="2" s="1"/>
  <c r="I1596" i="2" a="1"/>
  <c r="I1596" i="2" s="1"/>
  <c r="I1597" i="2" a="1"/>
  <c r="I1597" i="2" s="1"/>
  <c r="I1598" i="2" a="1"/>
  <c r="I1598" i="2" s="1"/>
  <c r="I1599" i="2" a="1"/>
  <c r="I1599" i="2" s="1"/>
  <c r="I1600" i="2" a="1"/>
  <c r="I1600" i="2" s="1"/>
  <c r="I1601" i="2" a="1"/>
  <c r="I1601" i="2" s="1"/>
  <c r="I1602" i="2" a="1"/>
  <c r="I1602" i="2" s="1"/>
  <c r="I1603" i="2" a="1"/>
  <c r="I1603" i="2" s="1"/>
  <c r="I1604" i="2" a="1"/>
  <c r="I1604" i="2" s="1"/>
  <c r="I1605" i="2" a="1"/>
  <c r="I1605" i="2" s="1"/>
  <c r="I1606" i="2" a="1"/>
  <c r="I1606" i="2" s="1"/>
  <c r="I1607" i="2" a="1"/>
  <c r="I1607" i="2" s="1"/>
  <c r="I1608" i="2" a="1"/>
  <c r="I1608" i="2" s="1"/>
  <c r="I1609" i="2" a="1"/>
  <c r="I1609" i="2" s="1"/>
  <c r="I1610" i="2" a="1"/>
  <c r="I1610" i="2" s="1"/>
  <c r="I1611" i="2" a="1"/>
  <c r="I1611" i="2" s="1"/>
  <c r="I1612" i="2" a="1"/>
  <c r="I1612" i="2" s="1"/>
  <c r="I1613" i="2" a="1"/>
  <c r="I1613" i="2" s="1"/>
  <c r="I1614" i="2" a="1"/>
  <c r="I1614" i="2" s="1"/>
  <c r="I1615" i="2" a="1"/>
  <c r="I1615" i="2" s="1"/>
  <c r="I1616" i="2" a="1"/>
  <c r="I1616" i="2" s="1"/>
  <c r="I1617" i="2" a="1"/>
  <c r="I1617" i="2" s="1"/>
  <c r="I1618" i="2" a="1"/>
  <c r="I1618" i="2" s="1"/>
  <c r="I1619" i="2" a="1"/>
  <c r="I1619" i="2" s="1"/>
  <c r="I1620" i="2" a="1"/>
  <c r="I1620" i="2" s="1"/>
  <c r="I1621" i="2" a="1"/>
  <c r="I1621" i="2" s="1"/>
  <c r="I1622" i="2" a="1"/>
  <c r="I1622" i="2" s="1"/>
  <c r="I1623" i="2" a="1"/>
  <c r="I1623" i="2" s="1"/>
  <c r="I1624" i="2" a="1"/>
  <c r="I1624" i="2" s="1"/>
  <c r="I1625" i="2" a="1"/>
  <c r="I1625" i="2" s="1"/>
  <c r="I1626" i="2" a="1"/>
  <c r="I1626" i="2" s="1"/>
  <c r="I1627" i="2" a="1"/>
  <c r="I1627" i="2" s="1"/>
  <c r="I1628" i="2" a="1"/>
  <c r="I1628" i="2" s="1"/>
  <c r="I1629" i="2" a="1"/>
  <c r="I1629" i="2" s="1"/>
  <c r="I1630" i="2" a="1"/>
  <c r="I1630" i="2" s="1"/>
  <c r="I1631" i="2" a="1"/>
  <c r="I1631" i="2" s="1"/>
  <c r="I1632" i="2" a="1"/>
  <c r="I1632" i="2" s="1"/>
  <c r="I1633" i="2" a="1"/>
  <c r="I1633" i="2" s="1"/>
  <c r="I1634" i="2" a="1"/>
  <c r="I1634" i="2" s="1"/>
  <c r="I1635" i="2" a="1"/>
  <c r="I1635" i="2" s="1"/>
  <c r="I1636" i="2" a="1"/>
  <c r="I1636" i="2" s="1"/>
  <c r="I1637" i="2" a="1"/>
  <c r="I1637" i="2" s="1"/>
  <c r="I1638" i="2" a="1"/>
  <c r="I1638" i="2" s="1"/>
  <c r="I1639" i="2" a="1"/>
  <c r="I1639" i="2" s="1"/>
  <c r="I1640" i="2" a="1"/>
  <c r="I1640" i="2" s="1"/>
  <c r="I1641" i="2" a="1"/>
  <c r="I1641" i="2" s="1"/>
  <c r="I1642" i="2" a="1"/>
  <c r="I1642" i="2" s="1"/>
  <c r="I1643" i="2" a="1"/>
  <c r="I1643" i="2" s="1"/>
  <c r="I1644" i="2" a="1"/>
  <c r="I1644" i="2" s="1"/>
  <c r="I1645" i="2" a="1"/>
  <c r="I1645" i="2" s="1"/>
  <c r="I1646" i="2" a="1"/>
  <c r="I1646" i="2" s="1"/>
  <c r="I1647" i="2" a="1"/>
  <c r="I1647" i="2" s="1"/>
  <c r="I1648" i="2" a="1"/>
  <c r="I1648" i="2" s="1"/>
  <c r="I1649" i="2" a="1"/>
  <c r="I1649" i="2" s="1"/>
  <c r="I1650" i="2" a="1"/>
  <c r="I1650" i="2" s="1"/>
  <c r="I1651" i="2" a="1"/>
  <c r="I1651" i="2" s="1"/>
  <c r="I1652" i="2" a="1"/>
  <c r="I1652" i="2" s="1"/>
  <c r="I1653" i="2" a="1"/>
  <c r="I1653" i="2" s="1"/>
  <c r="I1654" i="2" a="1"/>
  <c r="I1654" i="2" s="1"/>
  <c r="I1655" i="2" a="1"/>
  <c r="I1655" i="2" s="1"/>
  <c r="I1656" i="2" a="1"/>
  <c r="I1656" i="2" s="1"/>
  <c r="I1657" i="2" a="1"/>
  <c r="I1657" i="2" s="1"/>
  <c r="I1658" i="2" a="1"/>
  <c r="I1658" i="2" s="1"/>
  <c r="I1659" i="2" a="1"/>
  <c r="I1659" i="2" s="1"/>
  <c r="I1660" i="2" a="1"/>
  <c r="I1660" i="2" s="1"/>
  <c r="I1661" i="2" a="1"/>
  <c r="I1661" i="2" s="1"/>
  <c r="I1662" i="2" a="1"/>
  <c r="I1662" i="2" s="1"/>
  <c r="I1663" i="2" a="1"/>
  <c r="I1663" i="2" s="1"/>
  <c r="I1664" i="2" a="1"/>
  <c r="I1664" i="2" s="1"/>
  <c r="I1665" i="2" a="1"/>
  <c r="I1665" i="2" s="1"/>
  <c r="I1666" i="2" a="1"/>
  <c r="I1666" i="2" s="1"/>
  <c r="I1667" i="2" a="1"/>
  <c r="I1667" i="2" s="1"/>
  <c r="I1668" i="2" a="1"/>
  <c r="I1668" i="2" s="1"/>
  <c r="I1669" i="2" a="1"/>
  <c r="I1669" i="2" s="1"/>
  <c r="I1670" i="2" a="1"/>
  <c r="I1670" i="2" s="1"/>
  <c r="I1671" i="2" a="1"/>
  <c r="I1671" i="2" s="1"/>
  <c r="I1672" i="2" a="1"/>
  <c r="I1672" i="2" s="1"/>
  <c r="I1673" i="2" a="1"/>
  <c r="I1673" i="2" s="1"/>
  <c r="I1674" i="2" a="1"/>
  <c r="I1674" i="2" s="1"/>
  <c r="I1675" i="2" a="1"/>
  <c r="I1675" i="2" s="1"/>
  <c r="I1676" i="2" a="1"/>
  <c r="I1676" i="2" s="1"/>
  <c r="I1677" i="2" a="1"/>
  <c r="I1677" i="2" s="1"/>
  <c r="I1678" i="2" a="1"/>
  <c r="I1678" i="2" s="1"/>
  <c r="I1679" i="2" a="1"/>
  <c r="I1679" i="2" s="1"/>
  <c r="I1680" i="2" a="1"/>
  <c r="I1680" i="2" s="1"/>
  <c r="I1681" i="2" a="1"/>
  <c r="I1681" i="2" s="1"/>
  <c r="I1682" i="2" a="1"/>
  <c r="I1682" i="2" s="1"/>
  <c r="I1683" i="2" a="1"/>
  <c r="I1683" i="2" s="1"/>
  <c r="I1684" i="2" a="1"/>
  <c r="I1684" i="2" s="1"/>
  <c r="I1685" i="2" a="1"/>
  <c r="I1685" i="2" s="1"/>
  <c r="I1686" i="2" a="1"/>
  <c r="I1686" i="2" s="1"/>
  <c r="I1687" i="2" a="1"/>
  <c r="I1687" i="2" s="1"/>
  <c r="I1688" i="2" a="1"/>
  <c r="I1688" i="2" s="1"/>
  <c r="I1689" i="2" a="1"/>
  <c r="I1689" i="2" s="1"/>
  <c r="I1690" i="2" a="1"/>
  <c r="I1690" i="2" s="1"/>
  <c r="I1691" i="2" a="1"/>
  <c r="I1691" i="2" s="1"/>
  <c r="I1692" i="2" a="1"/>
  <c r="I1692" i="2" s="1"/>
  <c r="I1693" i="2" a="1"/>
  <c r="I1693" i="2" s="1"/>
  <c r="I1694" i="2" a="1"/>
  <c r="I1694" i="2" s="1"/>
  <c r="I1695" i="2" a="1"/>
  <c r="I1695" i="2" s="1"/>
  <c r="I1696" i="2" a="1"/>
  <c r="I1696" i="2" s="1"/>
  <c r="I1697" i="2" a="1"/>
  <c r="I1697" i="2" s="1"/>
  <c r="I1698" i="2" a="1"/>
  <c r="I1698" i="2" s="1"/>
  <c r="I1699" i="2" a="1"/>
  <c r="I1699" i="2" s="1"/>
  <c r="I1700" i="2" a="1"/>
  <c r="I1700" i="2" s="1"/>
  <c r="I1701" i="2" a="1"/>
  <c r="I1701" i="2" s="1"/>
  <c r="I1702" i="2" a="1"/>
  <c r="I1702" i="2" s="1"/>
  <c r="I1703" i="2" a="1"/>
  <c r="I1703" i="2" s="1"/>
  <c r="I1704" i="2" a="1"/>
  <c r="I1704" i="2" s="1"/>
  <c r="I1705" i="2" a="1"/>
  <c r="I1705" i="2" s="1"/>
  <c r="I1706" i="2" a="1"/>
  <c r="I1706" i="2" s="1"/>
  <c r="I1707" i="2" a="1"/>
  <c r="I1707" i="2" s="1"/>
  <c r="I1708" i="2" a="1"/>
  <c r="I1708" i="2" s="1"/>
  <c r="I1709" i="2" a="1"/>
  <c r="I1709" i="2" s="1"/>
  <c r="I1710" i="2" a="1"/>
  <c r="I1710" i="2" s="1"/>
  <c r="I1711" i="2" a="1"/>
  <c r="I1711" i="2" s="1"/>
  <c r="I1712" i="2" a="1"/>
  <c r="I1712" i="2" s="1"/>
  <c r="I1713" i="2" a="1"/>
  <c r="I1713" i="2" s="1"/>
  <c r="I1714" i="2" a="1"/>
  <c r="I1714" i="2" s="1"/>
  <c r="I1715" i="2" a="1"/>
  <c r="I1715" i="2" s="1"/>
  <c r="I1716" i="2" a="1"/>
  <c r="I1716" i="2" s="1"/>
  <c r="I1717" i="2" a="1"/>
  <c r="I1717" i="2" s="1"/>
  <c r="I1718" i="2" a="1"/>
  <c r="I1718" i="2" s="1"/>
  <c r="I1719" i="2" a="1"/>
  <c r="I1719" i="2" s="1"/>
  <c r="I1720" i="2" a="1"/>
  <c r="I1720" i="2" s="1"/>
  <c r="I1721" i="2" a="1"/>
  <c r="I1721" i="2" s="1"/>
  <c r="I1722" i="2" a="1"/>
  <c r="I1722" i="2" s="1"/>
  <c r="I1723" i="2" a="1"/>
  <c r="I1723" i="2" s="1"/>
  <c r="I1724" i="2" a="1"/>
  <c r="I1724" i="2" s="1"/>
  <c r="I1725" i="2" a="1"/>
  <c r="I1725" i="2" s="1"/>
  <c r="I1726" i="2" a="1"/>
  <c r="I1726" i="2" s="1"/>
  <c r="I1727" i="2" a="1"/>
  <c r="I1727" i="2" s="1"/>
  <c r="I1728" i="2" a="1"/>
  <c r="I1728" i="2" s="1"/>
  <c r="I1729" i="2" a="1"/>
  <c r="I1729" i="2" s="1"/>
  <c r="I1730" i="2" a="1"/>
  <c r="I1730" i="2" s="1"/>
  <c r="I1731" i="2" a="1"/>
  <c r="I1731" i="2" s="1"/>
  <c r="I1732" i="2" a="1"/>
  <c r="I1732" i="2" s="1"/>
  <c r="I1733" i="2" a="1"/>
  <c r="I1733" i="2" s="1"/>
  <c r="I1734" i="2" a="1"/>
  <c r="I1734" i="2" s="1"/>
  <c r="I1735" i="2" a="1"/>
  <c r="I1735" i="2" s="1"/>
  <c r="I1736" i="2" a="1"/>
  <c r="I1736" i="2" s="1"/>
  <c r="I1737" i="2" a="1"/>
  <c r="I1737" i="2" s="1"/>
  <c r="I1738" i="2" a="1"/>
  <c r="I1738" i="2" s="1"/>
  <c r="I1739" i="2" a="1"/>
  <c r="I1739" i="2" s="1"/>
  <c r="I1740" i="2" a="1"/>
  <c r="I1740" i="2" s="1"/>
  <c r="I1741" i="2" a="1"/>
  <c r="I1741" i="2" s="1"/>
  <c r="I1742" i="2" a="1"/>
  <c r="I1742" i="2" s="1"/>
  <c r="I1743" i="2" a="1"/>
  <c r="I1743" i="2" s="1"/>
  <c r="I1744" i="2" a="1"/>
  <c r="I1744" i="2" s="1"/>
  <c r="I1745" i="2" a="1"/>
  <c r="I1745" i="2" s="1"/>
  <c r="I1746" i="2" a="1"/>
  <c r="I1746" i="2" s="1"/>
  <c r="I1747" i="2" a="1"/>
  <c r="I1747" i="2" s="1"/>
  <c r="I1748" i="2" a="1"/>
  <c r="I1748" i="2" s="1"/>
  <c r="I1749" i="2" a="1"/>
  <c r="I1749" i="2" s="1"/>
  <c r="I1750" i="2" a="1"/>
  <c r="I1750" i="2" s="1"/>
  <c r="I1751" i="2" a="1"/>
  <c r="I1751" i="2" s="1"/>
  <c r="I1752" i="2" a="1"/>
  <c r="I1752" i="2" s="1"/>
  <c r="I1753" i="2" a="1"/>
  <c r="I1753" i="2" s="1"/>
  <c r="I1754" i="2" a="1"/>
  <c r="I1754" i="2" s="1"/>
  <c r="I1755" i="2" a="1"/>
  <c r="I1755" i="2" s="1"/>
  <c r="I1756" i="2" a="1"/>
  <c r="I1756" i="2" s="1"/>
  <c r="I1757" i="2" a="1"/>
  <c r="I1757" i="2" s="1"/>
  <c r="I1758" i="2" a="1"/>
  <c r="I1758" i="2" s="1"/>
  <c r="I1759" i="2" a="1"/>
  <c r="I1759" i="2" s="1"/>
  <c r="I1760" i="2" a="1"/>
  <c r="I1760" i="2" s="1"/>
  <c r="I1761" i="2" a="1"/>
  <c r="I1761" i="2" s="1"/>
  <c r="I1762" i="2" a="1"/>
  <c r="I1762" i="2" s="1"/>
  <c r="I1763" i="2" a="1"/>
  <c r="I1763" i="2" s="1"/>
  <c r="I1764" i="2" a="1"/>
  <c r="I1764" i="2" s="1"/>
  <c r="I1765" i="2" a="1"/>
  <c r="I1765" i="2" s="1"/>
  <c r="I1766" i="2" a="1"/>
  <c r="I1766" i="2" s="1"/>
  <c r="I1767" i="2" a="1"/>
  <c r="I1767" i="2" s="1"/>
  <c r="I1768" i="2" a="1"/>
  <c r="I1768" i="2" s="1"/>
  <c r="I1769" i="2" a="1"/>
  <c r="I1769" i="2" s="1"/>
  <c r="I1770" i="2" a="1"/>
  <c r="I1770" i="2" s="1"/>
  <c r="I1771" i="2" a="1"/>
  <c r="I1771" i="2" s="1"/>
  <c r="I1772" i="2" a="1"/>
  <c r="I1772" i="2" s="1"/>
  <c r="I1773" i="2" a="1"/>
  <c r="I1773" i="2" s="1"/>
  <c r="I1774" i="2" a="1"/>
  <c r="I1774" i="2" s="1"/>
  <c r="I1775" i="2" a="1"/>
  <c r="I1775" i="2" s="1"/>
  <c r="I1776" i="2" a="1"/>
  <c r="I1776" i="2" s="1"/>
  <c r="I1777" i="2" a="1"/>
  <c r="I1777" i="2" s="1"/>
  <c r="I1778" i="2" a="1"/>
  <c r="I1778" i="2" s="1"/>
  <c r="I1779" i="2" a="1"/>
  <c r="I1779" i="2" s="1"/>
  <c r="I1780" i="2" a="1"/>
  <c r="I1780" i="2" s="1"/>
  <c r="I1781" i="2" a="1"/>
  <c r="I1781" i="2" s="1"/>
  <c r="I1782" i="2" a="1"/>
  <c r="I1782" i="2" s="1"/>
  <c r="I1783" i="2" a="1"/>
  <c r="I1783" i="2" s="1"/>
  <c r="I1784" i="2" a="1"/>
  <c r="I1784" i="2" s="1"/>
  <c r="I1785" i="2" a="1"/>
  <c r="I1785" i="2" s="1"/>
  <c r="I1786" i="2" a="1"/>
  <c r="I1786" i="2" s="1"/>
  <c r="I1787" i="2" a="1"/>
  <c r="I1787" i="2" s="1"/>
  <c r="I1788" i="2" a="1"/>
  <c r="I1788" i="2" s="1"/>
  <c r="I1789" i="2" a="1"/>
  <c r="I1789" i="2" s="1"/>
  <c r="I1790" i="2" a="1"/>
  <c r="I1790" i="2" s="1"/>
  <c r="I1791" i="2" a="1"/>
  <c r="I1791" i="2" s="1"/>
  <c r="I1792" i="2" a="1"/>
  <c r="I1792" i="2" s="1"/>
  <c r="I1793" i="2" a="1"/>
  <c r="I1793" i="2" s="1"/>
  <c r="I1794" i="2" a="1"/>
  <c r="I1794" i="2" s="1"/>
  <c r="I1795" i="2" a="1"/>
  <c r="I1795" i="2" s="1"/>
  <c r="I1796" i="2" a="1"/>
  <c r="I1796" i="2" s="1"/>
  <c r="I1797" i="2" a="1"/>
  <c r="I1797" i="2" s="1"/>
  <c r="I1798" i="2" a="1"/>
  <c r="I1798" i="2" s="1"/>
  <c r="I1799" i="2" a="1"/>
  <c r="I1799" i="2" s="1"/>
  <c r="I1800" i="2" a="1"/>
  <c r="I1800" i="2" s="1"/>
  <c r="I1801" i="2" a="1"/>
  <c r="I1801" i="2" s="1"/>
  <c r="I1802" i="2" a="1"/>
  <c r="I1802" i="2" s="1"/>
  <c r="I1803" i="2" a="1"/>
  <c r="I1803" i="2" s="1"/>
  <c r="I1804" i="2" a="1"/>
  <c r="I1804" i="2" s="1"/>
  <c r="I1805" i="2" a="1"/>
  <c r="I1805" i="2" s="1"/>
  <c r="I1806" i="2" a="1"/>
  <c r="I1806" i="2" s="1"/>
  <c r="I1807" i="2" a="1"/>
  <c r="I1807" i="2" s="1"/>
  <c r="I1808" i="2" a="1"/>
  <c r="I1808" i="2" s="1"/>
  <c r="I1809" i="2" a="1"/>
  <c r="I1809" i="2" s="1"/>
  <c r="I1810" i="2" a="1"/>
  <c r="I1810" i="2" s="1"/>
  <c r="I1811" i="2" a="1"/>
  <c r="I1811" i="2" s="1"/>
  <c r="I1812" i="2" a="1"/>
  <c r="I1812" i="2" s="1"/>
  <c r="I1813" i="2" a="1"/>
  <c r="I1813" i="2" s="1"/>
  <c r="I1814" i="2" a="1"/>
  <c r="I1814" i="2" s="1"/>
  <c r="I1815" i="2" a="1"/>
  <c r="I1815" i="2" s="1"/>
  <c r="I1816" i="2" a="1"/>
  <c r="I1816" i="2" s="1"/>
  <c r="I1817" i="2" a="1"/>
  <c r="I1817" i="2" s="1"/>
  <c r="I1818" i="2" a="1"/>
  <c r="I1818" i="2" s="1"/>
  <c r="I1819" i="2" a="1"/>
  <c r="I1819" i="2" s="1"/>
  <c r="I1820" i="2" a="1"/>
  <c r="I1820" i="2" s="1"/>
  <c r="I1821" i="2" a="1"/>
  <c r="I1821" i="2" s="1"/>
  <c r="I1822" i="2" a="1"/>
  <c r="I1822" i="2" s="1"/>
  <c r="I1823" i="2" a="1"/>
  <c r="I1823" i="2" s="1"/>
  <c r="I1824" i="2" a="1"/>
  <c r="I1824" i="2" s="1"/>
  <c r="I1825" i="2" a="1"/>
  <c r="I1825" i="2" s="1"/>
  <c r="I1826" i="2" a="1"/>
  <c r="I1826" i="2" s="1"/>
  <c r="I1827" i="2" a="1"/>
  <c r="I1827" i="2" s="1"/>
  <c r="I1828" i="2" a="1"/>
  <c r="I1828" i="2" s="1"/>
  <c r="I1829" i="2" a="1"/>
  <c r="I1829" i="2" s="1"/>
  <c r="I1830" i="2" a="1"/>
  <c r="I1830" i="2" s="1"/>
  <c r="I1831" i="2" a="1"/>
  <c r="I1831" i="2" s="1"/>
  <c r="I1832" i="2" a="1"/>
  <c r="I1832" i="2" s="1"/>
  <c r="I1833" i="2" a="1"/>
  <c r="I1833" i="2" s="1"/>
  <c r="I1834" i="2" a="1"/>
  <c r="I1834" i="2" s="1"/>
  <c r="I1835" i="2" a="1"/>
  <c r="I1835" i="2" s="1"/>
  <c r="I1836" i="2" a="1"/>
  <c r="I1836" i="2" s="1"/>
  <c r="I1837" i="2" a="1"/>
  <c r="I1837" i="2" s="1"/>
  <c r="I1838" i="2" a="1"/>
  <c r="I1838" i="2" s="1"/>
  <c r="I1839" i="2" a="1"/>
  <c r="I1839" i="2" s="1"/>
  <c r="I1840" i="2" a="1"/>
  <c r="I1840" i="2" s="1"/>
  <c r="I1841" i="2" a="1"/>
  <c r="I1841" i="2" s="1"/>
  <c r="I1842" i="2" a="1"/>
  <c r="I1842" i="2" s="1"/>
  <c r="I1843" i="2" a="1"/>
  <c r="I1843" i="2" s="1"/>
  <c r="I1844" i="2" a="1"/>
  <c r="I1844" i="2" s="1"/>
  <c r="I1845" i="2" a="1"/>
  <c r="I1845" i="2" s="1"/>
  <c r="I1846" i="2" a="1"/>
  <c r="I1846" i="2" s="1"/>
  <c r="I1847" i="2" a="1"/>
  <c r="I1847" i="2" s="1"/>
  <c r="I1848" i="2" a="1"/>
  <c r="I1848" i="2" s="1"/>
  <c r="I1849" i="2" a="1"/>
  <c r="I1849" i="2" s="1"/>
  <c r="I1850" i="2" a="1"/>
  <c r="I1850" i="2" s="1"/>
  <c r="I1851" i="2" a="1"/>
  <c r="I1851" i="2" s="1"/>
  <c r="I1852" i="2" a="1"/>
  <c r="I1852" i="2" s="1"/>
  <c r="I1853" i="2" a="1"/>
  <c r="I1853" i="2" s="1"/>
  <c r="I1854" i="2" a="1"/>
  <c r="I1854" i="2" s="1"/>
  <c r="I1855" i="2" a="1"/>
  <c r="I1855" i="2" s="1"/>
  <c r="I1856" i="2" a="1"/>
  <c r="I1856" i="2" s="1"/>
  <c r="I1857" i="2" a="1"/>
  <c r="I1857" i="2" s="1"/>
  <c r="I1858" i="2" a="1"/>
  <c r="I1858" i="2" s="1"/>
  <c r="I1859" i="2" a="1"/>
  <c r="I1859" i="2" s="1"/>
  <c r="I1860" i="2" a="1"/>
  <c r="I1860" i="2" s="1"/>
  <c r="I1861" i="2" a="1"/>
  <c r="I1861" i="2" s="1"/>
  <c r="I1862" i="2" a="1"/>
  <c r="I1862" i="2" s="1"/>
  <c r="I1863" i="2" a="1"/>
  <c r="I1863" i="2" s="1"/>
  <c r="I1864" i="2" a="1"/>
  <c r="I1864" i="2" s="1"/>
  <c r="I1865" i="2" a="1"/>
  <c r="I1865" i="2" s="1"/>
  <c r="I1866" i="2" a="1"/>
  <c r="I1866" i="2" s="1"/>
  <c r="I1867" i="2" a="1"/>
  <c r="I1867" i="2" s="1"/>
  <c r="I1868" i="2" a="1"/>
  <c r="I1868" i="2" s="1"/>
  <c r="I1869" i="2" a="1"/>
  <c r="I1869" i="2" s="1"/>
  <c r="I1870" i="2" a="1"/>
  <c r="I1870" i="2" s="1"/>
  <c r="I1871" i="2" a="1"/>
  <c r="I1871" i="2" s="1"/>
  <c r="I1872" i="2" a="1"/>
  <c r="I1872" i="2" s="1"/>
  <c r="I1873" i="2" a="1"/>
  <c r="I1873" i="2" s="1"/>
  <c r="I1874" i="2" a="1"/>
  <c r="I1874" i="2" s="1"/>
  <c r="I1875" i="2" a="1"/>
  <c r="I1875" i="2" s="1"/>
  <c r="I1876" i="2" a="1"/>
  <c r="I1876" i="2" s="1"/>
  <c r="I1877" i="2" a="1"/>
  <c r="I1877" i="2" s="1"/>
  <c r="I1878" i="2" a="1"/>
  <c r="I1878" i="2" s="1"/>
  <c r="I1879" i="2" a="1"/>
  <c r="I1879" i="2" s="1"/>
  <c r="I1880" i="2" a="1"/>
  <c r="I1880" i="2" s="1"/>
  <c r="I1881" i="2" a="1"/>
  <c r="I1881" i="2" s="1"/>
  <c r="I1882" i="2" a="1"/>
  <c r="I1882" i="2" s="1"/>
  <c r="I1883" i="2" a="1"/>
  <c r="I1883" i="2" s="1"/>
  <c r="I1884" i="2" a="1"/>
  <c r="I1884" i="2" s="1"/>
  <c r="I1885" i="2" a="1"/>
  <c r="I1885" i="2" s="1"/>
  <c r="I1886" i="2" a="1"/>
  <c r="I1886" i="2" s="1"/>
  <c r="I1887" i="2" a="1"/>
  <c r="I1887" i="2" s="1"/>
  <c r="I1888" i="2" a="1"/>
  <c r="I1888" i="2" s="1"/>
  <c r="I1889" i="2" a="1"/>
  <c r="I1889" i="2" s="1"/>
  <c r="I1890" i="2" a="1"/>
  <c r="I1890" i="2" s="1"/>
  <c r="I1891" i="2" a="1"/>
  <c r="I1891" i="2" s="1"/>
  <c r="I1892" i="2" a="1"/>
  <c r="I1892" i="2" s="1"/>
  <c r="I1893" i="2" a="1"/>
  <c r="I1893" i="2" s="1"/>
  <c r="I1894" i="2" a="1"/>
  <c r="I1894" i="2" s="1"/>
  <c r="I1895" i="2" a="1"/>
  <c r="I1895" i="2" s="1"/>
  <c r="I1896" i="2" a="1"/>
  <c r="I1896" i="2" s="1"/>
  <c r="I1897" i="2" a="1"/>
  <c r="I1897" i="2" s="1"/>
  <c r="I1898" i="2" a="1"/>
  <c r="I1898" i="2" s="1"/>
  <c r="I1899" i="2" a="1"/>
  <c r="I1899" i="2" s="1"/>
  <c r="I1900" i="2" a="1"/>
  <c r="I1900" i="2" s="1"/>
  <c r="I1901" i="2" a="1"/>
  <c r="I1901" i="2" s="1"/>
  <c r="I1902" i="2" a="1"/>
  <c r="I1902" i="2" s="1"/>
  <c r="I1903" i="2" a="1"/>
  <c r="I1903" i="2" s="1"/>
  <c r="I1904" i="2" a="1"/>
  <c r="I1904" i="2" s="1"/>
  <c r="I1905" i="2" a="1"/>
  <c r="I1905" i="2" s="1"/>
  <c r="I1906" i="2" a="1"/>
  <c r="I1906" i="2" s="1"/>
  <c r="I1907" i="2" a="1"/>
  <c r="I1907" i="2" s="1"/>
  <c r="I1908" i="2" a="1"/>
  <c r="I1908" i="2" s="1"/>
  <c r="I1909" i="2" a="1"/>
  <c r="I1909" i="2" s="1"/>
  <c r="I1910" i="2" a="1"/>
  <c r="I1910" i="2" s="1"/>
  <c r="I1911" i="2" a="1"/>
  <c r="I1911" i="2" s="1"/>
  <c r="I1912" i="2" a="1"/>
  <c r="I1912" i="2" s="1"/>
  <c r="I1913" i="2" a="1"/>
  <c r="I1913" i="2" s="1"/>
  <c r="I1914" i="2" a="1"/>
  <c r="I1914" i="2" s="1"/>
  <c r="I1915" i="2" a="1"/>
  <c r="I1915" i="2" s="1"/>
  <c r="I1916" i="2" a="1"/>
  <c r="I1916" i="2" s="1"/>
  <c r="I1917" i="2" a="1"/>
  <c r="I1917" i="2" s="1"/>
  <c r="I1918" i="2" a="1"/>
  <c r="I1918" i="2" s="1"/>
  <c r="I1919" i="2" a="1"/>
  <c r="I1919" i="2" s="1"/>
  <c r="I1920" i="2" a="1"/>
  <c r="I1920" i="2" s="1"/>
  <c r="I1921" i="2" a="1"/>
  <c r="I1921" i="2" s="1"/>
  <c r="I1922" i="2" a="1"/>
  <c r="I1922" i="2" s="1"/>
  <c r="I1923" i="2" a="1"/>
  <c r="I1923" i="2" s="1"/>
  <c r="I1924" i="2" a="1"/>
  <c r="I1924" i="2" s="1"/>
  <c r="I1925" i="2" a="1"/>
  <c r="I1925" i="2" s="1"/>
  <c r="I1926" i="2" a="1"/>
  <c r="I1926" i="2" s="1"/>
  <c r="I1927" i="2" a="1"/>
  <c r="I1927" i="2" s="1"/>
  <c r="I1928" i="2" a="1"/>
  <c r="I1928" i="2" s="1"/>
  <c r="I1929" i="2" a="1"/>
  <c r="I1929" i="2" s="1"/>
  <c r="I1930" i="2" a="1"/>
  <c r="I1930" i="2" s="1"/>
  <c r="I1931" i="2" a="1"/>
  <c r="I1931" i="2" s="1"/>
  <c r="I1932" i="2" a="1"/>
  <c r="I1932" i="2" s="1"/>
  <c r="I1933" i="2" a="1"/>
  <c r="I1933" i="2" s="1"/>
  <c r="I1934" i="2" a="1"/>
  <c r="I1934" i="2" s="1"/>
  <c r="I1935" i="2" a="1"/>
  <c r="I1935" i="2" s="1"/>
  <c r="I1936" i="2" a="1"/>
  <c r="I1936" i="2" s="1"/>
  <c r="I1937" i="2" a="1"/>
  <c r="I1937" i="2" s="1"/>
  <c r="I1938" i="2" a="1"/>
  <c r="I1938" i="2" s="1"/>
  <c r="I1939" i="2" a="1"/>
  <c r="I1939" i="2" s="1"/>
  <c r="I1940" i="2" a="1"/>
  <c r="I1940" i="2" s="1"/>
  <c r="I1941" i="2" a="1"/>
  <c r="I1941" i="2" s="1"/>
  <c r="I1942" i="2" a="1"/>
  <c r="I1942" i="2" s="1"/>
  <c r="I1943" i="2" a="1"/>
  <c r="I1943" i="2" s="1"/>
  <c r="I1944" i="2" a="1"/>
  <c r="I1944" i="2" s="1"/>
  <c r="I1945" i="2" a="1"/>
  <c r="I1945" i="2" s="1"/>
  <c r="I1946" i="2" a="1"/>
  <c r="I1946" i="2" s="1"/>
  <c r="I1947" i="2" a="1"/>
  <c r="I1947" i="2" s="1"/>
  <c r="I1948" i="2" a="1"/>
  <c r="I1948" i="2" s="1"/>
  <c r="I1949" i="2" a="1"/>
  <c r="I1949" i="2" s="1"/>
  <c r="I1950" i="2" a="1"/>
  <c r="I1950" i="2" s="1"/>
  <c r="I1951" i="2" a="1"/>
  <c r="I1951" i="2" s="1"/>
  <c r="I1952" i="2" a="1"/>
  <c r="I1952" i="2" s="1"/>
  <c r="I1953" i="2" a="1"/>
  <c r="I1953" i="2" s="1"/>
  <c r="I1954" i="2" a="1"/>
  <c r="I1954" i="2" s="1"/>
  <c r="I1955" i="2" a="1"/>
  <c r="I1955" i="2" s="1"/>
  <c r="I1956" i="2" a="1"/>
  <c r="I1956" i="2" s="1"/>
  <c r="I1957" i="2" a="1"/>
  <c r="I1957" i="2" s="1"/>
  <c r="I1958" i="2" a="1"/>
  <c r="I1958" i="2" s="1"/>
  <c r="I1959" i="2" a="1"/>
  <c r="I1959" i="2" s="1"/>
  <c r="I1960" i="2" a="1"/>
  <c r="I1960" i="2" s="1"/>
  <c r="I1961" i="2" a="1"/>
  <c r="I1961" i="2" s="1"/>
  <c r="I1962" i="2" a="1"/>
  <c r="I1962" i="2" s="1"/>
  <c r="I1963" i="2" a="1"/>
  <c r="I1963" i="2" s="1"/>
  <c r="I1964" i="2" a="1"/>
  <c r="I1964" i="2" s="1"/>
  <c r="I1965" i="2" a="1"/>
  <c r="I1965" i="2" s="1"/>
  <c r="I1966" i="2" a="1"/>
  <c r="I1966" i="2" s="1"/>
  <c r="I1967" i="2" a="1"/>
  <c r="I1967" i="2" s="1"/>
  <c r="I1968" i="2" a="1"/>
  <c r="I1968" i="2" s="1"/>
  <c r="I1969" i="2" a="1"/>
  <c r="I1969" i="2" s="1"/>
  <c r="I1970" i="2" a="1"/>
  <c r="I1970" i="2" s="1"/>
  <c r="I1971" i="2" a="1"/>
  <c r="I1971" i="2" s="1"/>
  <c r="I1972" i="2" a="1"/>
  <c r="I1972" i="2" s="1"/>
  <c r="I1973" i="2" a="1"/>
  <c r="I1973" i="2" s="1"/>
  <c r="I1974" i="2" a="1"/>
  <c r="I1974" i="2" s="1"/>
  <c r="I1975" i="2" a="1"/>
  <c r="I1975" i="2" s="1"/>
  <c r="I1976" i="2" a="1"/>
  <c r="I1976" i="2" s="1"/>
  <c r="I1977" i="2" a="1"/>
  <c r="I1977" i="2" s="1"/>
  <c r="I1978" i="2" a="1"/>
  <c r="I1978" i="2" s="1"/>
  <c r="I1979" i="2" a="1"/>
  <c r="I1979" i="2" s="1"/>
  <c r="I1980" i="2" a="1"/>
  <c r="I1980" i="2" s="1"/>
  <c r="I1981" i="2" a="1"/>
  <c r="I1981" i="2" s="1"/>
  <c r="I1982" i="2" a="1"/>
  <c r="I1982" i="2" s="1"/>
  <c r="I1983" i="2" a="1"/>
  <c r="I1983" i="2" s="1"/>
  <c r="I1984" i="2" a="1"/>
  <c r="I1984" i="2" s="1"/>
  <c r="I1985" i="2" a="1"/>
  <c r="I1985" i="2" s="1"/>
  <c r="I1986" i="2" a="1"/>
  <c r="I1986" i="2" s="1"/>
  <c r="I1987" i="2" a="1"/>
  <c r="I1987" i="2" s="1"/>
  <c r="I1988" i="2" a="1"/>
  <c r="I1988" i="2" s="1"/>
  <c r="I1989" i="2" a="1"/>
  <c r="I1989" i="2" s="1"/>
  <c r="I1990" i="2" a="1"/>
  <c r="I1990" i="2" s="1"/>
  <c r="I1991" i="2" a="1"/>
  <c r="I1991" i="2" s="1"/>
  <c r="I1992" i="2" a="1"/>
  <c r="I1992" i="2" s="1"/>
  <c r="I1993" i="2" a="1"/>
  <c r="I1993" i="2" s="1"/>
  <c r="I1994" i="2" a="1"/>
  <c r="I1994" i="2" s="1"/>
  <c r="I1995" i="2" a="1"/>
  <c r="I1995" i="2" s="1"/>
  <c r="I1996" i="2" a="1"/>
  <c r="I1996" i="2" s="1"/>
  <c r="I1997" i="2" a="1"/>
  <c r="I1997" i="2" s="1"/>
  <c r="I1998" i="2" a="1"/>
  <c r="I1998" i="2" s="1"/>
  <c r="I1999" i="2" a="1"/>
  <c r="I1999" i="2" s="1"/>
  <c r="I2000" i="2" a="1"/>
  <c r="I2000" i="2" s="1"/>
  <c r="I2001" i="2" a="1"/>
  <c r="I2001" i="2" s="1"/>
  <c r="I2002" i="2" a="1"/>
  <c r="I2002" i="2" s="1"/>
  <c r="I2003" i="2" a="1"/>
  <c r="I2003" i="2" s="1"/>
  <c r="I2004" i="2" a="1"/>
  <c r="I2004" i="2" s="1"/>
  <c r="I2005" i="2" a="1"/>
  <c r="I2005" i="2" s="1"/>
  <c r="I2006" i="2" a="1"/>
  <c r="I2006" i="2" s="1"/>
  <c r="I2007" i="2" a="1"/>
  <c r="I2007" i="2" s="1"/>
  <c r="I2008" i="2" a="1"/>
  <c r="I2008" i="2" s="1"/>
  <c r="I2009" i="2" a="1"/>
  <c r="I2009" i="2" s="1"/>
  <c r="I2010" i="2" a="1"/>
  <c r="I2010" i="2" s="1"/>
  <c r="I2011" i="2" a="1"/>
  <c r="I2011" i="2" s="1"/>
  <c r="I2012" i="2" a="1"/>
  <c r="I2012" i="2" s="1"/>
  <c r="I2013" i="2" a="1"/>
  <c r="I2013" i="2" s="1"/>
  <c r="I2014" i="2" a="1"/>
  <c r="I2014" i="2" s="1"/>
  <c r="I2015" i="2" a="1"/>
  <c r="I2015" i="2" s="1"/>
  <c r="I2016" i="2" a="1"/>
  <c r="I2016" i="2" s="1"/>
  <c r="I2017" i="2" a="1"/>
  <c r="I2017" i="2" s="1"/>
  <c r="I2018" i="2" a="1"/>
  <c r="I2018" i="2" s="1"/>
  <c r="I2019" i="2" a="1"/>
  <c r="I2019" i="2" s="1"/>
  <c r="I2020" i="2" a="1"/>
  <c r="I2020" i="2" s="1"/>
  <c r="I2021" i="2" a="1"/>
  <c r="I2021" i="2" s="1"/>
  <c r="I2022" i="2" a="1"/>
  <c r="I2022" i="2" s="1"/>
  <c r="I2023" i="2" a="1"/>
  <c r="I2023" i="2" s="1"/>
  <c r="I2024" i="2" a="1"/>
  <c r="I2024" i="2" s="1"/>
  <c r="I2025" i="2" a="1"/>
  <c r="I2025" i="2" s="1"/>
  <c r="I2026" i="2" a="1"/>
  <c r="I2026" i="2" s="1"/>
  <c r="I2027" i="2" a="1"/>
  <c r="I2027" i="2" s="1"/>
  <c r="I2028" i="2" a="1"/>
  <c r="I2028" i="2" s="1"/>
  <c r="I2029" i="2" a="1"/>
  <c r="I2029" i="2" s="1"/>
  <c r="I2030" i="2" a="1"/>
  <c r="I2030" i="2" s="1"/>
  <c r="I2031" i="2" a="1"/>
  <c r="I2031" i="2" s="1"/>
  <c r="I2032" i="2" a="1"/>
  <c r="I2032" i="2" s="1"/>
  <c r="I2033" i="2" a="1"/>
  <c r="I2033" i="2" s="1"/>
  <c r="I2034" i="2" a="1"/>
  <c r="I2034" i="2" s="1"/>
  <c r="I2035" i="2" a="1"/>
  <c r="I2035" i="2" s="1"/>
  <c r="I2036" i="2" a="1"/>
  <c r="I2036" i="2" s="1"/>
  <c r="I2037" i="2" a="1"/>
  <c r="I2037" i="2" s="1"/>
  <c r="I2038" i="2" a="1"/>
  <c r="I2038" i="2" s="1"/>
  <c r="I2039" i="2" a="1"/>
  <c r="I2039" i="2" s="1"/>
  <c r="I2040" i="2" a="1"/>
  <c r="I2040" i="2" s="1"/>
  <c r="I2041" i="2" a="1"/>
  <c r="I2041" i="2" s="1"/>
  <c r="I2042" i="2" a="1"/>
  <c r="I2042" i="2" s="1"/>
  <c r="I2043" i="2" a="1"/>
  <c r="I2043" i="2" s="1"/>
  <c r="I2044" i="2" a="1"/>
  <c r="I2044" i="2" s="1"/>
  <c r="I2045" i="2" a="1"/>
  <c r="I2045" i="2" s="1"/>
  <c r="I2046" i="2" a="1"/>
  <c r="I2046" i="2" s="1"/>
  <c r="I2047" i="2" a="1"/>
  <c r="I2047" i="2" s="1"/>
  <c r="I2048" i="2" a="1"/>
  <c r="I2048" i="2" s="1"/>
  <c r="I2049" i="2" a="1"/>
  <c r="I2049" i="2" s="1"/>
  <c r="I2050" i="2" a="1"/>
  <c r="I2050" i="2" s="1"/>
  <c r="I2051" i="2" a="1"/>
  <c r="I2051" i="2" s="1"/>
  <c r="I2052" i="2" a="1"/>
  <c r="I2052" i="2" s="1"/>
  <c r="I2053" i="2" a="1"/>
  <c r="I2053" i="2" s="1"/>
  <c r="I2054" i="2" a="1"/>
  <c r="I2054" i="2" s="1"/>
  <c r="I2055" i="2" a="1"/>
  <c r="I2055" i="2" s="1"/>
  <c r="I2056" i="2" a="1"/>
  <c r="I2056" i="2" s="1"/>
  <c r="I2057" i="2" a="1"/>
  <c r="I2057" i="2" s="1"/>
  <c r="I2058" i="2" a="1"/>
  <c r="I2058" i="2" s="1"/>
  <c r="I2059" i="2" a="1"/>
  <c r="I2059" i="2" s="1"/>
  <c r="I2060" i="2" a="1"/>
  <c r="I2060" i="2" s="1"/>
  <c r="I2061" i="2" a="1"/>
  <c r="I2061" i="2" s="1"/>
  <c r="I2062" i="2" a="1"/>
  <c r="I2062" i="2" s="1"/>
  <c r="I2063" i="2" a="1"/>
  <c r="I2063" i="2" s="1"/>
  <c r="I2064" i="2" a="1"/>
  <c r="I2064" i="2" s="1"/>
  <c r="I2065" i="2" a="1"/>
  <c r="I2065" i="2" s="1"/>
  <c r="I2066" i="2" a="1"/>
  <c r="I2066" i="2" s="1"/>
  <c r="I2067" i="2" a="1"/>
  <c r="I2067" i="2" s="1"/>
  <c r="I2068" i="2" a="1"/>
  <c r="I2068" i="2" s="1"/>
  <c r="I2069" i="2" a="1"/>
  <c r="I2069" i="2" s="1"/>
  <c r="I2070" i="2" a="1"/>
  <c r="I2070" i="2" s="1"/>
  <c r="I2071" i="2" a="1"/>
  <c r="I2071" i="2" s="1"/>
  <c r="I2072" i="2" a="1"/>
  <c r="I2072" i="2" s="1"/>
  <c r="I2073" i="2" a="1"/>
  <c r="I2073" i="2" s="1"/>
  <c r="I2074" i="2" a="1"/>
  <c r="I2074" i="2" s="1"/>
  <c r="I2075" i="2" a="1"/>
  <c r="I2075" i="2" s="1"/>
  <c r="I2076" i="2" a="1"/>
  <c r="I2076" i="2" s="1"/>
  <c r="I2077" i="2" a="1"/>
  <c r="I2077" i="2" s="1"/>
  <c r="I2078" i="2" a="1"/>
  <c r="I2078" i="2" s="1"/>
  <c r="I2079" i="2" a="1"/>
  <c r="I2079" i="2" s="1"/>
  <c r="I2080" i="2" a="1"/>
  <c r="I2080" i="2" s="1"/>
  <c r="I2081" i="2" a="1"/>
  <c r="I2081" i="2" s="1"/>
  <c r="I2082" i="2" a="1"/>
  <c r="I2082" i="2" s="1"/>
  <c r="I2083" i="2" a="1"/>
  <c r="I2083" i="2" s="1"/>
  <c r="I2084" i="2" a="1"/>
  <c r="I2084" i="2" s="1"/>
  <c r="I2085" i="2" a="1"/>
  <c r="I2085" i="2" s="1"/>
  <c r="I2086" i="2" a="1"/>
  <c r="I2086" i="2" s="1"/>
  <c r="I2087" i="2" a="1"/>
  <c r="I2087" i="2" s="1"/>
  <c r="I2088" i="2" a="1"/>
  <c r="I2088" i="2" s="1"/>
  <c r="I2089" i="2" a="1"/>
  <c r="I2089" i="2" s="1"/>
  <c r="I2090" i="2" a="1"/>
  <c r="I2090" i="2" s="1"/>
  <c r="I2091" i="2" a="1"/>
  <c r="I2091" i="2" s="1"/>
  <c r="I2092" i="2" a="1"/>
  <c r="I2092" i="2" s="1"/>
  <c r="I2093" i="2" a="1"/>
  <c r="I2093" i="2" s="1"/>
  <c r="I2094" i="2" a="1"/>
  <c r="I2094" i="2" s="1"/>
  <c r="I2095" i="2" a="1"/>
  <c r="I2095" i="2" s="1"/>
  <c r="I2096" i="2" a="1"/>
  <c r="I2096" i="2" s="1"/>
  <c r="I2097" i="2" a="1"/>
  <c r="I2097" i="2" s="1"/>
  <c r="I2098" i="2" a="1"/>
  <c r="I2098" i="2" s="1"/>
  <c r="I2099" i="2" a="1"/>
  <c r="I2099" i="2" s="1"/>
  <c r="I2100" i="2" a="1"/>
  <c r="I2100" i="2" s="1"/>
  <c r="I2101" i="2" a="1"/>
  <c r="I2101" i="2" s="1"/>
  <c r="I2102" i="2" a="1"/>
  <c r="I2102" i="2" s="1"/>
  <c r="I2103" i="2" a="1"/>
  <c r="I2103" i="2" s="1"/>
  <c r="I2104" i="2" a="1"/>
  <c r="I2104" i="2" s="1"/>
  <c r="I2105" i="2" a="1"/>
  <c r="I2105" i="2" s="1"/>
  <c r="I2106" i="2" a="1"/>
  <c r="I2106" i="2" s="1"/>
  <c r="I2107" i="2" a="1"/>
  <c r="I2107" i="2" s="1"/>
  <c r="I2108" i="2" a="1"/>
  <c r="I2108" i="2" s="1"/>
  <c r="I2109" i="2" a="1"/>
  <c r="I2109" i="2" s="1"/>
  <c r="I2110" i="2" a="1"/>
  <c r="I2110" i="2" s="1"/>
  <c r="I2111" i="2" a="1"/>
  <c r="I2111" i="2" s="1"/>
  <c r="I2112" i="2" a="1"/>
  <c r="I2112" i="2" s="1"/>
  <c r="I2113" i="2" a="1"/>
  <c r="I2113" i="2" s="1"/>
  <c r="I2114" i="2" a="1"/>
  <c r="I2114" i="2" s="1"/>
  <c r="I2115" i="2" a="1"/>
  <c r="I2115" i="2" s="1"/>
  <c r="I2116" i="2" a="1"/>
  <c r="I2116" i="2" s="1"/>
  <c r="I2117" i="2" a="1"/>
  <c r="I2117" i="2" s="1"/>
  <c r="I2118" i="2" a="1"/>
  <c r="I2118" i="2" s="1"/>
  <c r="I2119" i="2" a="1"/>
  <c r="I2119" i="2" s="1"/>
  <c r="I2120" i="2" a="1"/>
  <c r="I2120" i="2" s="1"/>
  <c r="I2121" i="2" a="1"/>
  <c r="I2121" i="2" s="1"/>
  <c r="I2122" i="2" a="1"/>
  <c r="I2122" i="2" s="1"/>
  <c r="I2123" i="2" a="1"/>
  <c r="I2123" i="2" s="1"/>
  <c r="I2124" i="2" a="1"/>
  <c r="I2124" i="2" s="1"/>
  <c r="I2125" i="2" a="1"/>
  <c r="I2125" i="2" s="1"/>
  <c r="I2126" i="2" a="1"/>
  <c r="I2126" i="2" s="1"/>
  <c r="I2127" i="2" a="1"/>
  <c r="I2127" i="2" s="1"/>
  <c r="I2128" i="2" a="1"/>
  <c r="I2128" i="2" s="1"/>
  <c r="I2129" i="2" a="1"/>
  <c r="I2129" i="2" s="1"/>
  <c r="I2130" i="2" a="1"/>
  <c r="I2130" i="2" s="1"/>
  <c r="I2131" i="2" a="1"/>
  <c r="I2131" i="2" s="1"/>
  <c r="I2132" i="2" a="1"/>
  <c r="I2132" i="2" s="1"/>
  <c r="I2133" i="2" a="1"/>
  <c r="I2133" i="2" s="1"/>
  <c r="I2134" i="2" a="1"/>
  <c r="I2134" i="2" s="1"/>
  <c r="I2135" i="2" a="1"/>
  <c r="I2135" i="2" s="1"/>
  <c r="I2136" i="2" a="1"/>
  <c r="I2136" i="2" s="1"/>
  <c r="I2137" i="2" a="1"/>
  <c r="I2137" i="2" s="1"/>
  <c r="I2138" i="2" a="1"/>
  <c r="I2138" i="2" s="1"/>
  <c r="I2139" i="2" a="1"/>
  <c r="I2139" i="2" s="1"/>
  <c r="I2140" i="2" a="1"/>
  <c r="I2140" i="2" s="1"/>
  <c r="I2141" i="2" a="1"/>
  <c r="I2141" i="2" s="1"/>
  <c r="I2142" i="2" a="1"/>
  <c r="I2142" i="2" s="1"/>
  <c r="I2143" i="2" a="1"/>
  <c r="I2143" i="2" s="1"/>
  <c r="I2144" i="2" a="1"/>
  <c r="I2144" i="2" s="1"/>
  <c r="I2145" i="2" a="1"/>
  <c r="I2145" i="2" s="1"/>
  <c r="I2146" i="2" a="1"/>
  <c r="I2146" i="2" s="1"/>
  <c r="I2147" i="2" a="1"/>
  <c r="I2147" i="2" s="1"/>
  <c r="I2148" i="2" a="1"/>
  <c r="I2148" i="2" s="1"/>
  <c r="I2149" i="2" a="1"/>
  <c r="I2149" i="2" s="1"/>
  <c r="I2150" i="2" a="1"/>
  <c r="I2150" i="2" s="1"/>
  <c r="I2151" i="2" a="1"/>
  <c r="I2151" i="2" s="1"/>
  <c r="I2152" i="2" a="1"/>
  <c r="I2152" i="2" s="1"/>
  <c r="I2153" i="2" a="1"/>
  <c r="I2153" i="2" s="1"/>
  <c r="I2154" i="2" a="1"/>
  <c r="I2154" i="2" s="1"/>
  <c r="I2155" i="2" a="1"/>
  <c r="I2155" i="2" s="1"/>
  <c r="I2156" i="2" a="1"/>
  <c r="I2156" i="2" s="1"/>
  <c r="I2157" i="2" a="1"/>
  <c r="I2157" i="2" s="1"/>
  <c r="I2158" i="2" a="1"/>
  <c r="I2158" i="2" s="1"/>
  <c r="I2159" i="2" a="1"/>
  <c r="I2159" i="2" s="1"/>
  <c r="I2160" i="2" a="1"/>
  <c r="I2160" i="2" s="1"/>
  <c r="I2161" i="2" a="1"/>
  <c r="I2161" i="2" s="1"/>
  <c r="I2162" i="2" a="1"/>
  <c r="I2162" i="2" s="1"/>
  <c r="I2163" i="2" a="1"/>
  <c r="I2163" i="2" s="1"/>
  <c r="I2164" i="2" a="1"/>
  <c r="I2164" i="2" s="1"/>
  <c r="I2165" i="2" a="1"/>
  <c r="I2165" i="2" s="1"/>
  <c r="I2166" i="2" a="1"/>
  <c r="I2166" i="2" s="1"/>
  <c r="I2167" i="2" a="1"/>
  <c r="I2167" i="2" s="1"/>
  <c r="I2168" i="2" a="1"/>
  <c r="I2168" i="2" s="1"/>
  <c r="I2169" i="2" a="1"/>
  <c r="I2169" i="2" s="1"/>
  <c r="I2170" i="2" a="1"/>
  <c r="I2170" i="2" s="1"/>
  <c r="I2171" i="2" a="1"/>
  <c r="I2171" i="2" s="1"/>
  <c r="I2172" i="2" a="1"/>
  <c r="I2172" i="2" s="1"/>
  <c r="I2173" i="2" a="1"/>
  <c r="I2173" i="2" s="1"/>
  <c r="I2174" i="2" a="1"/>
  <c r="I2174" i="2" s="1"/>
  <c r="I2175" i="2" a="1"/>
  <c r="I2175" i="2" s="1"/>
  <c r="I2176" i="2" a="1"/>
  <c r="I2176" i="2" s="1"/>
  <c r="I2177" i="2" a="1"/>
  <c r="I2177" i="2" s="1"/>
  <c r="I2178" i="2" a="1"/>
  <c r="I2178" i="2" s="1"/>
  <c r="I2179" i="2" a="1"/>
  <c r="I2179" i="2" s="1"/>
  <c r="I2180" i="2" a="1"/>
  <c r="I2180" i="2" s="1"/>
  <c r="I2181" i="2" a="1"/>
  <c r="I2181" i="2" s="1"/>
  <c r="I2182" i="2" a="1"/>
  <c r="I2182" i="2" s="1"/>
  <c r="I2183" i="2" a="1"/>
  <c r="I2183" i="2" s="1"/>
  <c r="I2184" i="2" a="1"/>
  <c r="I2184" i="2" s="1"/>
  <c r="I2185" i="2" a="1"/>
  <c r="I2185" i="2" s="1"/>
  <c r="I2186" i="2" a="1"/>
  <c r="I2186" i="2" s="1"/>
  <c r="I2187" i="2" a="1"/>
  <c r="I2187" i="2" s="1"/>
  <c r="I2188" i="2" a="1"/>
  <c r="I2188" i="2" s="1"/>
  <c r="I2189" i="2" a="1"/>
  <c r="I2189" i="2" s="1"/>
  <c r="I2190" i="2" a="1"/>
  <c r="I2190" i="2" s="1"/>
  <c r="I2191" i="2" a="1"/>
  <c r="I2191" i="2" s="1"/>
  <c r="I2192" i="2" a="1"/>
  <c r="I2192" i="2" s="1"/>
  <c r="I2193" i="2" a="1"/>
  <c r="I2193" i="2" s="1"/>
  <c r="I2194" i="2" a="1"/>
  <c r="I2194" i="2" s="1"/>
  <c r="I2195" i="2" a="1"/>
  <c r="I2195" i="2" s="1"/>
  <c r="I2196" i="2" a="1"/>
  <c r="I2196" i="2" s="1"/>
  <c r="I2197" i="2" a="1"/>
  <c r="I2197" i="2" s="1"/>
  <c r="I2198" i="2" a="1"/>
  <c r="I2198" i="2" s="1"/>
  <c r="I2199" i="2" a="1"/>
  <c r="I2199" i="2" s="1"/>
  <c r="I2200" i="2" a="1"/>
  <c r="I2200" i="2" s="1"/>
  <c r="I2201" i="2" a="1"/>
  <c r="I2201" i="2" s="1"/>
  <c r="I2202" i="2" a="1"/>
  <c r="I2202" i="2" s="1"/>
  <c r="I2203" i="2" a="1"/>
  <c r="I2203" i="2" s="1"/>
  <c r="I2204" i="2" a="1"/>
  <c r="I2204" i="2" s="1"/>
  <c r="I2205" i="2" a="1"/>
  <c r="I2205" i="2" s="1"/>
  <c r="I2206" i="2" a="1"/>
  <c r="I2206" i="2" s="1"/>
  <c r="I2207" i="2" a="1"/>
  <c r="I2207" i="2" s="1"/>
  <c r="I2208" i="2" a="1"/>
  <c r="I2208" i="2" s="1"/>
  <c r="I2209" i="2" a="1"/>
  <c r="I2209" i="2" s="1"/>
  <c r="I2210" i="2" a="1"/>
  <c r="I2210" i="2" s="1"/>
  <c r="I2211" i="2" a="1"/>
  <c r="I2211" i="2" s="1"/>
  <c r="I2212" i="2" a="1"/>
  <c r="I2212" i="2" s="1"/>
  <c r="I2213" i="2" a="1"/>
  <c r="I2213" i="2" s="1"/>
  <c r="I2214" i="2" a="1"/>
  <c r="I2214" i="2" s="1"/>
  <c r="I2215" i="2" a="1"/>
  <c r="I2215" i="2" s="1"/>
  <c r="I2216" i="2" a="1"/>
  <c r="I2216" i="2" s="1"/>
  <c r="I2217" i="2" a="1"/>
  <c r="I2217" i="2" s="1"/>
  <c r="I2218" i="2" a="1"/>
  <c r="I2218" i="2" s="1"/>
  <c r="I2219" i="2" a="1"/>
  <c r="I2219" i="2" s="1"/>
  <c r="I2220" i="2" a="1"/>
  <c r="I2220" i="2" s="1"/>
  <c r="I2221" i="2" a="1"/>
  <c r="I2221" i="2" s="1"/>
  <c r="I2222" i="2" a="1"/>
  <c r="I2222" i="2" s="1"/>
  <c r="I2223" i="2" a="1"/>
  <c r="I2223" i="2" s="1"/>
  <c r="I2224" i="2" a="1"/>
  <c r="I2224" i="2" s="1"/>
  <c r="I2225" i="2" a="1"/>
  <c r="I2225" i="2" s="1"/>
  <c r="I2226" i="2" a="1"/>
  <c r="I2226" i="2" s="1"/>
  <c r="I2227" i="2" a="1"/>
  <c r="I2227" i="2" s="1"/>
  <c r="I2228" i="2" a="1"/>
  <c r="I2228" i="2" s="1"/>
  <c r="I2229" i="2" a="1"/>
  <c r="I2229" i="2" s="1"/>
  <c r="I2230" i="2" a="1"/>
  <c r="I2230" i="2" s="1"/>
  <c r="I2231" i="2" a="1"/>
  <c r="I2231" i="2" s="1"/>
  <c r="I2232" i="2" a="1"/>
  <c r="I2232" i="2" s="1"/>
  <c r="I2233" i="2" a="1"/>
  <c r="I2233" i="2" s="1"/>
  <c r="I2234" i="2" a="1"/>
  <c r="I2234" i="2" s="1"/>
  <c r="I2235" i="2" a="1"/>
  <c r="I2235" i="2" s="1"/>
  <c r="I2236" i="2" a="1"/>
  <c r="I2236" i="2" s="1"/>
  <c r="I2237" i="2" a="1"/>
  <c r="I2237" i="2" s="1"/>
  <c r="I2238" i="2" a="1"/>
  <c r="I2238" i="2" s="1"/>
  <c r="I2239" i="2" a="1"/>
  <c r="I2239" i="2" s="1"/>
  <c r="I2240" i="2" a="1"/>
  <c r="I2240" i="2" s="1"/>
  <c r="I2241" i="2" a="1"/>
  <c r="I2241" i="2" s="1"/>
  <c r="I2242" i="2" a="1"/>
  <c r="I2242" i="2" s="1"/>
  <c r="I2243" i="2" a="1"/>
  <c r="I2243" i="2" s="1"/>
  <c r="I2244" i="2" a="1"/>
  <c r="I2244" i="2" s="1"/>
  <c r="I2245" i="2" a="1"/>
  <c r="I2245" i="2" s="1"/>
  <c r="I2246" i="2" a="1"/>
  <c r="I2246" i="2" s="1"/>
  <c r="I2247" i="2" a="1"/>
  <c r="I2247" i="2" s="1"/>
  <c r="I2248" i="2" a="1"/>
  <c r="I2248" i="2" s="1"/>
  <c r="I2249" i="2" a="1"/>
  <c r="I2249" i="2" s="1"/>
  <c r="I2250" i="2" a="1"/>
  <c r="I2250" i="2" s="1"/>
  <c r="I2251" i="2" a="1"/>
  <c r="I2251" i="2" s="1"/>
  <c r="I2252" i="2" a="1"/>
  <c r="I2252" i="2" s="1"/>
  <c r="I2253" i="2" a="1"/>
  <c r="I2253" i="2" s="1"/>
  <c r="I2254" i="2" a="1"/>
  <c r="I2254" i="2" s="1"/>
  <c r="I2255" i="2" a="1"/>
  <c r="I2255" i="2" s="1"/>
  <c r="I2256" i="2" a="1"/>
  <c r="I2256" i="2" s="1"/>
  <c r="I2257" i="2" a="1"/>
  <c r="I2257" i="2" s="1"/>
  <c r="I2258" i="2" a="1"/>
  <c r="I2258" i="2" s="1"/>
  <c r="I2259" i="2" a="1"/>
  <c r="I2259" i="2" s="1"/>
  <c r="I2260" i="2" a="1"/>
  <c r="I2260" i="2" s="1"/>
  <c r="I2261" i="2" a="1"/>
  <c r="I2261" i="2" s="1"/>
  <c r="I2262" i="2" a="1"/>
  <c r="I2262" i="2" s="1"/>
  <c r="I2263" i="2" a="1"/>
  <c r="I2263" i="2" s="1"/>
  <c r="I2264" i="2" a="1"/>
  <c r="I2264" i="2" s="1"/>
  <c r="I2265" i="2" a="1"/>
  <c r="I2265" i="2" s="1"/>
  <c r="I2266" i="2" a="1"/>
  <c r="I2266" i="2" s="1"/>
  <c r="I2267" i="2" a="1"/>
  <c r="I2267" i="2" s="1"/>
  <c r="I2268" i="2" a="1"/>
  <c r="I2268" i="2" s="1"/>
  <c r="I2269" i="2" a="1"/>
  <c r="I2269" i="2" s="1"/>
  <c r="I2270" i="2" a="1"/>
  <c r="I2270" i="2" s="1"/>
  <c r="I2271" i="2" a="1"/>
  <c r="I2271" i="2" s="1"/>
  <c r="I2272" i="2" a="1"/>
  <c r="I2272" i="2" s="1"/>
  <c r="I2273" i="2" a="1"/>
  <c r="I2273" i="2" s="1"/>
  <c r="I2274" i="2" a="1"/>
  <c r="I2274" i="2" s="1"/>
  <c r="I2275" i="2" a="1"/>
  <c r="I2275" i="2" s="1"/>
  <c r="I2276" i="2" a="1"/>
  <c r="I2276" i="2" s="1"/>
  <c r="I2277" i="2" a="1"/>
  <c r="I2277" i="2" s="1"/>
  <c r="I2278" i="2" a="1"/>
  <c r="I2278" i="2" s="1"/>
  <c r="I2279" i="2" a="1"/>
  <c r="I2279" i="2" s="1"/>
  <c r="I2280" i="2" a="1"/>
  <c r="I2280" i="2" s="1"/>
  <c r="I2281" i="2" a="1"/>
  <c r="I2281" i="2" s="1"/>
  <c r="I2282" i="2" a="1"/>
  <c r="I2282" i="2" s="1"/>
  <c r="I2283" i="2" a="1"/>
  <c r="I2283" i="2" s="1"/>
  <c r="I2284" i="2" a="1"/>
  <c r="I2284" i="2" s="1"/>
  <c r="I2285" i="2" a="1"/>
  <c r="I2285" i="2" s="1"/>
  <c r="I2286" i="2" a="1"/>
  <c r="I2286" i="2" s="1"/>
  <c r="I2287" i="2" a="1"/>
  <c r="I2287" i="2" s="1"/>
  <c r="I2288" i="2" a="1"/>
  <c r="I2288" i="2" s="1"/>
  <c r="I2289" i="2" a="1"/>
  <c r="I2289" i="2" s="1"/>
  <c r="I2290" i="2" a="1"/>
  <c r="I2290" i="2" s="1"/>
  <c r="I2291" i="2" a="1"/>
  <c r="I2291" i="2" s="1"/>
  <c r="I2292" i="2" a="1"/>
  <c r="I2292" i="2" s="1"/>
  <c r="I2293" i="2" a="1"/>
  <c r="I2293" i="2" s="1"/>
  <c r="I2294" i="2" a="1"/>
  <c r="I2294" i="2" s="1"/>
  <c r="I2295" i="2" a="1"/>
  <c r="I2295" i="2" s="1"/>
  <c r="I2296" i="2" a="1"/>
  <c r="I2296" i="2" s="1"/>
  <c r="I2297" i="2" a="1"/>
  <c r="I2297" i="2" s="1"/>
  <c r="I2298" i="2" a="1"/>
  <c r="I2298" i="2" s="1"/>
  <c r="I2299" i="2" a="1"/>
  <c r="I2299" i="2" s="1"/>
  <c r="I2300" i="2" a="1"/>
  <c r="I2300" i="2" s="1"/>
  <c r="I2301" i="2" a="1"/>
  <c r="I2301" i="2" s="1"/>
  <c r="I2302" i="2" a="1"/>
  <c r="I2302" i="2" s="1"/>
  <c r="I2303" i="2" a="1"/>
  <c r="I2303" i="2" s="1"/>
  <c r="I2304" i="2" a="1"/>
  <c r="I2304" i="2" s="1"/>
  <c r="I2305" i="2" a="1"/>
  <c r="I2305" i="2" s="1"/>
  <c r="I2306" i="2" a="1"/>
  <c r="I2306" i="2" s="1"/>
  <c r="I2307" i="2" a="1"/>
  <c r="I2307" i="2" s="1"/>
  <c r="I2308" i="2" a="1"/>
  <c r="I2308" i="2" s="1"/>
  <c r="I2309" i="2" a="1"/>
  <c r="I2309" i="2" s="1"/>
  <c r="I2310" i="2" a="1"/>
  <c r="I2310" i="2" s="1"/>
  <c r="I2311" i="2" a="1"/>
  <c r="I2311" i="2" s="1"/>
  <c r="I2312" i="2" a="1"/>
  <c r="I2312" i="2" s="1"/>
  <c r="I2313" i="2" a="1"/>
  <c r="I2313" i="2" s="1"/>
  <c r="I2314" i="2" a="1"/>
  <c r="I2314" i="2" s="1"/>
  <c r="I2315" i="2" a="1"/>
  <c r="I2315" i="2" s="1"/>
  <c r="I2316" i="2" a="1"/>
  <c r="I2316" i="2" s="1"/>
  <c r="I2317" i="2" a="1"/>
  <c r="I2317" i="2" s="1"/>
  <c r="I2318" i="2" a="1"/>
  <c r="I2318" i="2" s="1"/>
  <c r="I2319" i="2" a="1"/>
  <c r="I2319" i="2" s="1"/>
  <c r="I2320" i="2" a="1"/>
  <c r="I2320" i="2" s="1"/>
  <c r="I2321" i="2" a="1"/>
  <c r="I2321" i="2" s="1"/>
  <c r="I2322" i="2" a="1"/>
  <c r="I2322" i="2" s="1"/>
  <c r="I2323" i="2" a="1"/>
  <c r="I2323" i="2" s="1"/>
  <c r="I2324" i="2" a="1"/>
  <c r="I2324" i="2" s="1"/>
  <c r="I2325" i="2" a="1"/>
  <c r="I2325" i="2" s="1"/>
  <c r="I2326" i="2" a="1"/>
  <c r="I2326" i="2" s="1"/>
  <c r="I2327" i="2" a="1"/>
  <c r="I2327" i="2" s="1"/>
  <c r="I2328" i="2" a="1"/>
  <c r="I2328" i="2" s="1"/>
  <c r="I2329" i="2" a="1"/>
  <c r="I2329" i="2" s="1"/>
  <c r="I2330" i="2" a="1"/>
  <c r="I2330" i="2" s="1"/>
  <c r="I2331" i="2" a="1"/>
  <c r="I2331" i="2" s="1"/>
  <c r="I2332" i="2" a="1"/>
  <c r="I2332" i="2" s="1"/>
  <c r="I2333" i="2" a="1"/>
  <c r="I2333" i="2" s="1"/>
  <c r="I2334" i="2" a="1"/>
  <c r="I2334" i="2" s="1"/>
  <c r="I2335" i="2" a="1"/>
  <c r="I2335" i="2" s="1"/>
  <c r="I2336" i="2" a="1"/>
  <c r="I2336" i="2" s="1"/>
  <c r="I2337" i="2" a="1"/>
  <c r="I2337" i="2" s="1"/>
  <c r="I2338" i="2" a="1"/>
  <c r="I2338" i="2" s="1"/>
  <c r="I2339" i="2" a="1"/>
  <c r="I2339" i="2" s="1"/>
  <c r="I2340" i="2" a="1"/>
  <c r="I2340" i="2" s="1"/>
  <c r="I2341" i="2" a="1"/>
  <c r="I2341" i="2" s="1"/>
  <c r="I2342" i="2" a="1"/>
  <c r="I2342" i="2" s="1"/>
  <c r="I2343" i="2" a="1"/>
  <c r="I2343" i="2" s="1"/>
  <c r="I2344" i="2" a="1"/>
  <c r="I2344" i="2" s="1"/>
  <c r="I2345" i="2" a="1"/>
  <c r="I2345" i="2" s="1"/>
  <c r="I2346" i="2" a="1"/>
  <c r="I2346" i="2" s="1"/>
  <c r="I2347" i="2" a="1"/>
  <c r="I2347" i="2" s="1"/>
  <c r="I2348" i="2" a="1"/>
  <c r="I2348" i="2" s="1"/>
  <c r="I2349" i="2" a="1"/>
  <c r="I2349" i="2" s="1"/>
  <c r="I2350" i="2" a="1"/>
  <c r="I2350" i="2" s="1"/>
  <c r="I2351" i="2" a="1"/>
  <c r="I2351" i="2" s="1"/>
  <c r="I2352" i="2" a="1"/>
  <c r="I2352" i="2" s="1"/>
  <c r="I2353" i="2" a="1"/>
  <c r="I2353" i="2" s="1"/>
  <c r="I2354" i="2" a="1"/>
  <c r="I2354" i="2" s="1"/>
  <c r="I2355" i="2" a="1"/>
  <c r="I2355" i="2" s="1"/>
  <c r="I2356" i="2" a="1"/>
  <c r="I2356" i="2" s="1"/>
  <c r="I2357" i="2" a="1"/>
  <c r="I2357" i="2" s="1"/>
  <c r="I2358" i="2" a="1"/>
  <c r="I2358" i="2" s="1"/>
  <c r="I2359" i="2" a="1"/>
  <c r="I2359" i="2" s="1"/>
  <c r="I2360" i="2" a="1"/>
  <c r="I2360" i="2" s="1"/>
  <c r="I2361" i="2" a="1"/>
  <c r="I2361" i="2" s="1"/>
  <c r="I2362" i="2" a="1"/>
  <c r="I2362" i="2" s="1"/>
  <c r="I2363" i="2" a="1"/>
  <c r="I2363" i="2" s="1"/>
  <c r="I2364" i="2" a="1"/>
  <c r="I2364" i="2" s="1"/>
  <c r="I2365" i="2" a="1"/>
  <c r="I2365" i="2" s="1"/>
  <c r="I2366" i="2" a="1"/>
  <c r="I2366" i="2" s="1"/>
  <c r="I2367" i="2" a="1"/>
  <c r="I2367" i="2" s="1"/>
  <c r="I2368" i="2" a="1"/>
  <c r="I2368" i="2" s="1"/>
  <c r="I2369" i="2" a="1"/>
  <c r="I2369" i="2" s="1"/>
  <c r="I2370" i="2" a="1"/>
  <c r="I2370" i="2" s="1"/>
  <c r="I2371" i="2" a="1"/>
  <c r="I2371" i="2" s="1"/>
  <c r="I2372" i="2" a="1"/>
  <c r="I2372" i="2" s="1"/>
  <c r="I2373" i="2" a="1"/>
  <c r="I2373" i="2" s="1"/>
  <c r="I2374" i="2" a="1"/>
  <c r="I2374" i="2" s="1"/>
  <c r="I2375" i="2" a="1"/>
  <c r="I2375" i="2" s="1"/>
  <c r="I2376" i="2" a="1"/>
  <c r="I2376" i="2" s="1"/>
  <c r="I2377" i="2" a="1"/>
  <c r="I2377" i="2" s="1"/>
  <c r="I2378" i="2" a="1"/>
  <c r="I2378" i="2" s="1"/>
  <c r="I2379" i="2" a="1"/>
  <c r="I2379" i="2" s="1"/>
  <c r="I2380" i="2" a="1"/>
  <c r="I2380" i="2" s="1"/>
  <c r="I2381" i="2" a="1"/>
  <c r="I2381" i="2" s="1"/>
  <c r="I2382" i="2" a="1"/>
  <c r="I2382" i="2" s="1"/>
  <c r="I2383" i="2" a="1"/>
  <c r="I2383" i="2" s="1"/>
  <c r="I2384" i="2" a="1"/>
  <c r="I2384" i="2" s="1"/>
  <c r="I2385" i="2" a="1"/>
  <c r="I2385" i="2" s="1"/>
  <c r="I2386" i="2" a="1"/>
  <c r="I2386" i="2" s="1"/>
  <c r="I2387" i="2" a="1"/>
  <c r="I2387" i="2" s="1"/>
  <c r="I2388" i="2" a="1"/>
  <c r="I2388" i="2" s="1"/>
  <c r="I2389" i="2" a="1"/>
  <c r="I2389" i="2" s="1"/>
  <c r="I2390" i="2" a="1"/>
  <c r="I2390" i="2" s="1"/>
  <c r="I2391" i="2" a="1"/>
  <c r="I2391" i="2" s="1"/>
  <c r="I2392" i="2" a="1"/>
  <c r="I2392" i="2" s="1"/>
  <c r="I2393" i="2" a="1"/>
  <c r="I2393" i="2" s="1"/>
  <c r="I2394" i="2" a="1"/>
  <c r="I2394" i="2" s="1"/>
  <c r="I2395" i="2" a="1"/>
  <c r="I2395" i="2" s="1"/>
  <c r="I2396" i="2" a="1"/>
  <c r="I2396" i="2" s="1"/>
  <c r="I2397" i="2" a="1"/>
  <c r="I2397" i="2" s="1"/>
  <c r="I2398" i="2" a="1"/>
  <c r="I2398" i="2" s="1"/>
  <c r="I2399" i="2" a="1"/>
  <c r="I2399" i="2" s="1"/>
  <c r="I2400" i="2" a="1"/>
  <c r="I2400" i="2" s="1"/>
  <c r="I2401" i="2" a="1"/>
  <c r="I2401" i="2" s="1"/>
  <c r="I2402" i="2" a="1"/>
  <c r="I2402" i="2" s="1"/>
  <c r="I2403" i="2" a="1"/>
  <c r="I2403" i="2" s="1"/>
  <c r="I2404" i="2" a="1"/>
  <c r="I2404" i="2" s="1"/>
  <c r="I2405" i="2" a="1"/>
  <c r="I2405" i="2" s="1"/>
  <c r="I2406" i="2" a="1"/>
  <c r="I2406" i="2" s="1"/>
  <c r="I2407" i="2" a="1"/>
  <c r="I2407" i="2" s="1"/>
  <c r="I2408" i="2" a="1"/>
  <c r="I2408" i="2" s="1"/>
  <c r="I2409" i="2" a="1"/>
  <c r="I2409" i="2" s="1"/>
  <c r="I2410" i="2" a="1"/>
  <c r="I2410" i="2" s="1"/>
  <c r="I2411" i="2" a="1"/>
  <c r="I2411" i="2" s="1"/>
  <c r="I2412" i="2" a="1"/>
  <c r="I2412" i="2" s="1"/>
  <c r="I2413" i="2" a="1"/>
  <c r="I2413" i="2" s="1"/>
  <c r="I2414" i="2" a="1"/>
  <c r="I2414" i="2" s="1"/>
  <c r="I2415" i="2" a="1"/>
  <c r="I2415" i="2" s="1"/>
  <c r="I2416" i="2" a="1"/>
  <c r="I2416" i="2" s="1"/>
  <c r="I2417" i="2" a="1"/>
  <c r="I2417" i="2" s="1"/>
  <c r="I2418" i="2" a="1"/>
  <c r="I2418" i="2" s="1"/>
  <c r="I2419" i="2" a="1"/>
  <c r="I2419" i="2" s="1"/>
  <c r="I2420" i="2" a="1"/>
  <c r="I2420" i="2" s="1"/>
  <c r="I2421" i="2" a="1"/>
  <c r="I2421" i="2" s="1"/>
  <c r="I2422" i="2" a="1"/>
  <c r="I2422" i="2" s="1"/>
  <c r="I2423" i="2" a="1"/>
  <c r="I2423" i="2" s="1"/>
  <c r="I2424" i="2" a="1"/>
  <c r="I2424" i="2" s="1"/>
  <c r="I2425" i="2" a="1"/>
  <c r="I2425" i="2" s="1"/>
  <c r="I2426" i="2" a="1"/>
  <c r="I2426" i="2" s="1"/>
  <c r="I2427" i="2" a="1"/>
  <c r="I2427" i="2" s="1"/>
  <c r="I2428" i="2" a="1"/>
  <c r="I2428" i="2" s="1"/>
  <c r="I2429" i="2" a="1"/>
  <c r="I2429" i="2" s="1"/>
  <c r="I2430" i="2" a="1"/>
  <c r="I2430" i="2" s="1"/>
  <c r="I2431" i="2" a="1"/>
  <c r="I2431" i="2" s="1"/>
  <c r="I2432" i="2" a="1"/>
  <c r="I2432" i="2" s="1"/>
  <c r="I2433" i="2" a="1"/>
  <c r="I2433" i="2" s="1"/>
  <c r="I2434" i="2" a="1"/>
  <c r="I2434" i="2" s="1"/>
  <c r="I2435" i="2" a="1"/>
  <c r="I2435" i="2" s="1"/>
  <c r="I2436" i="2" a="1"/>
  <c r="I2436" i="2" s="1"/>
  <c r="I2437" i="2" a="1"/>
  <c r="I2437" i="2" s="1"/>
  <c r="I2438" i="2" a="1"/>
  <c r="I2438" i="2" s="1"/>
  <c r="I2439" i="2" a="1"/>
  <c r="I2439" i="2" s="1"/>
  <c r="I2440" i="2" a="1"/>
  <c r="I2440" i="2" s="1"/>
  <c r="I2441" i="2" a="1"/>
  <c r="I2441" i="2" s="1"/>
  <c r="I2442" i="2" a="1"/>
  <c r="I2442" i="2" s="1"/>
  <c r="I2443" i="2" a="1"/>
  <c r="I2443" i="2" s="1"/>
  <c r="I2444" i="2" a="1"/>
  <c r="I2444" i="2" s="1"/>
  <c r="I2445" i="2" a="1"/>
  <c r="I2445" i="2" s="1"/>
  <c r="I2446" i="2" a="1"/>
  <c r="I2446" i="2" s="1"/>
  <c r="I2447" i="2" a="1"/>
  <c r="I2447" i="2" s="1"/>
  <c r="I2448" i="2" a="1"/>
  <c r="I2448" i="2" s="1"/>
  <c r="I2449" i="2" a="1"/>
  <c r="I2449" i="2" s="1"/>
  <c r="I2450" i="2" a="1"/>
  <c r="I2450" i="2" s="1"/>
  <c r="I2451" i="2" a="1"/>
  <c r="I2451" i="2" s="1"/>
  <c r="I2452" i="2" a="1"/>
  <c r="I2452" i="2" s="1"/>
  <c r="I2453" i="2" a="1"/>
  <c r="I2453" i="2" s="1"/>
  <c r="I2454" i="2" a="1"/>
  <c r="I2454" i="2" s="1"/>
  <c r="I2455" i="2" a="1"/>
  <c r="I2455" i="2" s="1"/>
  <c r="I2456" i="2" a="1"/>
  <c r="I2456" i="2" s="1"/>
  <c r="I2457" i="2" a="1"/>
  <c r="I2457" i="2" s="1"/>
  <c r="I2458" i="2" a="1"/>
  <c r="I2458" i="2" s="1"/>
  <c r="I2459" i="2" a="1"/>
  <c r="I2459" i="2" s="1"/>
  <c r="I2460" i="2" a="1"/>
  <c r="I2460" i="2" s="1"/>
  <c r="I2461" i="2" a="1"/>
  <c r="I2461" i="2" s="1"/>
  <c r="I2462" i="2" a="1"/>
  <c r="I2462" i="2" s="1"/>
  <c r="I2463" i="2" a="1"/>
  <c r="I2463" i="2" s="1"/>
  <c r="I2464" i="2" a="1"/>
  <c r="I2464" i="2" s="1"/>
  <c r="I2465" i="2" a="1"/>
  <c r="I2465" i="2" s="1"/>
  <c r="I2466" i="2" a="1"/>
  <c r="I2466" i="2" s="1"/>
  <c r="I2467" i="2" a="1"/>
  <c r="I2467" i="2" s="1"/>
  <c r="I2468" i="2" a="1"/>
  <c r="I2468" i="2" s="1"/>
  <c r="I2469" i="2" a="1"/>
  <c r="I2469" i="2" s="1"/>
  <c r="I2470" i="2" a="1"/>
  <c r="I2470" i="2" s="1"/>
  <c r="I2471" i="2" a="1"/>
  <c r="I2471" i="2" s="1"/>
  <c r="I2472" i="2" a="1"/>
  <c r="I2472" i="2" s="1"/>
  <c r="I2473" i="2" a="1"/>
  <c r="I2473" i="2" s="1"/>
  <c r="I2474" i="2" a="1"/>
  <c r="I2474" i="2" s="1"/>
  <c r="I2475" i="2" a="1"/>
  <c r="I2475" i="2" s="1"/>
  <c r="I2476" i="2" a="1"/>
  <c r="I2476" i="2" s="1"/>
  <c r="I2477" i="2" a="1"/>
  <c r="I2477" i="2" s="1"/>
  <c r="I2478" i="2" a="1"/>
  <c r="I2478" i="2" s="1"/>
  <c r="I2479" i="2" a="1"/>
  <c r="I2479" i="2" s="1"/>
  <c r="I2480" i="2" a="1"/>
  <c r="I2480" i="2" s="1"/>
  <c r="I2481" i="2" a="1"/>
  <c r="I2481" i="2" s="1"/>
  <c r="I2482" i="2" a="1"/>
  <c r="I2482" i="2" s="1"/>
  <c r="I2483" i="2" a="1"/>
  <c r="I2483" i="2" s="1"/>
  <c r="I2484" i="2" a="1"/>
  <c r="I2484" i="2" s="1"/>
  <c r="I2485" i="2" a="1"/>
  <c r="I2485" i="2" s="1"/>
  <c r="I2486" i="2" a="1"/>
  <c r="I2486" i="2" s="1"/>
  <c r="I2487" i="2" a="1"/>
  <c r="I2487" i="2" s="1"/>
  <c r="I2488" i="2" a="1"/>
  <c r="I2488" i="2" s="1"/>
  <c r="I2489" i="2" a="1"/>
  <c r="I2489" i="2" s="1"/>
  <c r="I2490" i="2" a="1"/>
  <c r="I2490" i="2" s="1"/>
  <c r="I2491" i="2" a="1"/>
  <c r="I2491" i="2" s="1"/>
  <c r="I2492" i="2" a="1"/>
  <c r="I2492" i="2" s="1"/>
  <c r="I2493" i="2" a="1"/>
  <c r="I2493" i="2" s="1"/>
  <c r="I2494" i="2" a="1"/>
  <c r="I2494" i="2" s="1"/>
  <c r="I2495" i="2" a="1"/>
  <c r="I2495" i="2" s="1"/>
  <c r="I2496" i="2" a="1"/>
  <c r="I2496" i="2" s="1"/>
  <c r="I2497" i="2" a="1"/>
  <c r="I2497" i="2" s="1"/>
  <c r="I2498" i="2" a="1"/>
  <c r="I2498" i="2" s="1"/>
  <c r="I2499" i="2" a="1"/>
  <c r="I2499" i="2" s="1"/>
  <c r="I2500" i="2" a="1"/>
  <c r="I2500" i="2" s="1"/>
  <c r="I2501" i="2" a="1"/>
  <c r="I2501" i="2" s="1"/>
  <c r="I2502" i="2" a="1"/>
  <c r="I2502" i="2" s="1"/>
  <c r="I2503" i="2" a="1"/>
  <c r="I2503" i="2" s="1"/>
  <c r="I2504" i="2" a="1"/>
  <c r="I2504" i="2" s="1"/>
  <c r="I2505" i="2" a="1"/>
  <c r="I2505" i="2" s="1"/>
  <c r="I2506" i="2" a="1"/>
  <c r="I2506" i="2" s="1"/>
  <c r="I2507" i="2" a="1"/>
  <c r="I2507" i="2" s="1"/>
  <c r="I2508" i="2" a="1"/>
  <c r="I2508" i="2" s="1"/>
  <c r="I2509" i="2" a="1"/>
  <c r="I2509" i="2" s="1"/>
  <c r="I2510" i="2" a="1"/>
  <c r="I2510" i="2" s="1"/>
  <c r="I2511" i="2" a="1"/>
  <c r="I2511" i="2" s="1"/>
  <c r="I2512" i="2" a="1"/>
  <c r="I2512" i="2" s="1"/>
  <c r="I2513" i="2" a="1"/>
  <c r="I2513" i="2" s="1"/>
  <c r="I2514" i="2" a="1"/>
  <c r="I2514" i="2" s="1"/>
  <c r="I2515" i="2" a="1"/>
  <c r="I2515" i="2" s="1"/>
  <c r="I2516" i="2" a="1"/>
  <c r="I2516" i="2" s="1"/>
  <c r="I2517" i="2" a="1"/>
  <c r="I2517" i="2" s="1"/>
  <c r="I2518" i="2" a="1"/>
  <c r="I2518" i="2" s="1"/>
  <c r="I2519" i="2" a="1"/>
  <c r="I2519" i="2" s="1"/>
  <c r="I2520" i="2" a="1"/>
  <c r="I2520" i="2" s="1"/>
  <c r="I2521" i="2" a="1"/>
  <c r="I2521" i="2" s="1"/>
  <c r="I2522" i="2" a="1"/>
  <c r="I2522" i="2" s="1"/>
  <c r="I2523" i="2" a="1"/>
  <c r="I2523" i="2" s="1"/>
  <c r="I2524" i="2" a="1"/>
  <c r="I2524" i="2" s="1"/>
  <c r="I2525" i="2" a="1"/>
  <c r="I2525" i="2" s="1"/>
  <c r="I2526" i="2" a="1"/>
  <c r="I2526" i="2" s="1"/>
  <c r="I2527" i="2" a="1"/>
  <c r="I2527" i="2" s="1"/>
  <c r="I2528" i="2" a="1"/>
  <c r="I2528" i="2" s="1"/>
  <c r="I2529" i="2" a="1"/>
  <c r="I2529" i="2" s="1"/>
  <c r="I2530" i="2" a="1"/>
  <c r="I2530" i="2" s="1"/>
  <c r="I2531" i="2" a="1"/>
  <c r="I2531" i="2" s="1"/>
  <c r="I2532" i="2" a="1"/>
  <c r="I2532" i="2" s="1"/>
  <c r="I2533" i="2" a="1"/>
  <c r="I2533" i="2" s="1"/>
  <c r="I2534" i="2" a="1"/>
  <c r="I2534" i="2" s="1"/>
  <c r="I2535" i="2" a="1"/>
  <c r="I2535" i="2" s="1"/>
  <c r="I2536" i="2" a="1"/>
  <c r="I2536" i="2" s="1"/>
  <c r="I2537" i="2" a="1"/>
  <c r="I2537" i="2" s="1"/>
  <c r="I2538" i="2" a="1"/>
  <c r="I2538" i="2" s="1"/>
  <c r="I2539" i="2" a="1"/>
  <c r="I2539" i="2" s="1"/>
  <c r="I2540" i="2" a="1"/>
  <c r="I2540" i="2" s="1"/>
  <c r="I2541" i="2" a="1"/>
  <c r="I2541" i="2" s="1"/>
  <c r="I2542" i="2" a="1"/>
  <c r="I2542" i="2" s="1"/>
  <c r="I2543" i="2" a="1"/>
  <c r="I2543" i="2" s="1"/>
  <c r="I2544" i="2" a="1"/>
  <c r="I2544" i="2" s="1"/>
  <c r="I2545" i="2" a="1"/>
  <c r="I2545" i="2" s="1"/>
  <c r="I2546" i="2" a="1"/>
  <c r="I2546" i="2" s="1"/>
  <c r="I2547" i="2" a="1"/>
  <c r="I2547" i="2" s="1"/>
  <c r="I2548" i="2" a="1"/>
  <c r="I2548" i="2" s="1"/>
  <c r="I2549" i="2" a="1"/>
  <c r="I2549" i="2" s="1"/>
  <c r="I2550" i="2" a="1"/>
  <c r="I2550" i="2" s="1"/>
  <c r="I2551" i="2" a="1"/>
  <c r="I2551" i="2" s="1"/>
  <c r="I2552" i="2" a="1"/>
  <c r="I2552" i="2" s="1"/>
  <c r="I2553" i="2" a="1"/>
  <c r="I2553" i="2" s="1"/>
  <c r="I2554" i="2" a="1"/>
  <c r="I2554" i="2" s="1"/>
  <c r="I2555" i="2" a="1"/>
  <c r="I2555" i="2" s="1"/>
  <c r="I2556" i="2" a="1"/>
  <c r="I2556" i="2" s="1"/>
  <c r="I2557" i="2" a="1"/>
  <c r="I2557" i="2" s="1"/>
  <c r="I2558" i="2" a="1"/>
  <c r="I2558" i="2" s="1"/>
  <c r="I2559" i="2" a="1"/>
  <c r="I2559" i="2" s="1"/>
  <c r="I2560" i="2" a="1"/>
  <c r="I2560" i="2" s="1"/>
  <c r="I2561" i="2" a="1"/>
  <c r="I2561" i="2" s="1"/>
  <c r="I2562" i="2" a="1"/>
  <c r="I2562" i="2" s="1"/>
  <c r="I2563" i="2" a="1"/>
  <c r="I2563" i="2" s="1"/>
  <c r="I2564" i="2" a="1"/>
  <c r="I2564" i="2" s="1"/>
  <c r="I2565" i="2" a="1"/>
  <c r="I2565" i="2" s="1"/>
  <c r="I2566" i="2" a="1"/>
  <c r="I2566" i="2" s="1"/>
  <c r="I2567" i="2" a="1"/>
  <c r="I2567" i="2" s="1"/>
  <c r="I2568" i="2" a="1"/>
  <c r="I2568" i="2" s="1"/>
  <c r="I2569" i="2" a="1"/>
  <c r="I2569" i="2" s="1"/>
  <c r="I2570" i="2" a="1"/>
  <c r="I2570" i="2" s="1"/>
  <c r="I2571" i="2" a="1"/>
  <c r="I2571" i="2" s="1"/>
  <c r="I2572" i="2" a="1"/>
  <c r="I2572" i="2" s="1"/>
  <c r="I2573" i="2" a="1"/>
  <c r="I2573" i="2" s="1"/>
  <c r="I2574" i="2" a="1"/>
  <c r="I2574" i="2" s="1"/>
  <c r="I2575" i="2" a="1"/>
  <c r="I2575" i="2" s="1"/>
  <c r="I2576" i="2" a="1"/>
  <c r="I2576" i="2" s="1"/>
  <c r="I2577" i="2" a="1"/>
  <c r="I2577" i="2" s="1"/>
  <c r="I2578" i="2" a="1"/>
  <c r="I2578" i="2" s="1"/>
  <c r="I2579" i="2" a="1"/>
  <c r="I2579" i="2" s="1"/>
  <c r="I2580" i="2" a="1"/>
  <c r="I2580" i="2" s="1"/>
  <c r="I2581" i="2" a="1"/>
  <c r="I2581" i="2" s="1"/>
  <c r="I2582" i="2" a="1"/>
  <c r="I2582" i="2" s="1"/>
  <c r="I2583" i="2" a="1"/>
  <c r="I2583" i="2" s="1"/>
  <c r="I2584" i="2" a="1"/>
  <c r="I2584" i="2" s="1"/>
  <c r="I2585" i="2" a="1"/>
  <c r="I2585" i="2" s="1"/>
  <c r="I2586" i="2" a="1"/>
  <c r="I2586" i="2" s="1"/>
  <c r="I2587" i="2" a="1"/>
  <c r="I2587" i="2" s="1"/>
  <c r="I2588" i="2" a="1"/>
  <c r="I2588" i="2" s="1"/>
  <c r="I2589" i="2" a="1"/>
  <c r="I2589" i="2" s="1"/>
  <c r="I2590" i="2" a="1"/>
  <c r="I2590" i="2" s="1"/>
  <c r="I2591" i="2" a="1"/>
  <c r="I2591" i="2" s="1"/>
  <c r="I2592" i="2" a="1"/>
  <c r="I2592" i="2" s="1"/>
  <c r="I2593" i="2" a="1"/>
  <c r="I2593" i="2" s="1"/>
  <c r="I2594" i="2" a="1"/>
  <c r="I2594" i="2" s="1"/>
  <c r="I2595" i="2" a="1"/>
  <c r="I2595" i="2" s="1"/>
  <c r="I2596" i="2" a="1"/>
  <c r="I2596" i="2" s="1"/>
  <c r="I2597" i="2" a="1"/>
  <c r="I2597" i="2" s="1"/>
  <c r="I2598" i="2" a="1"/>
  <c r="I2598" i="2" s="1"/>
  <c r="I2599" i="2" a="1"/>
  <c r="I2599" i="2" s="1"/>
  <c r="I2600" i="2" a="1"/>
  <c r="I2600" i="2" s="1"/>
  <c r="I2601" i="2" a="1"/>
  <c r="I2601" i="2" s="1"/>
  <c r="I2602" i="2" a="1"/>
  <c r="I2602" i="2" s="1"/>
  <c r="I2603" i="2" a="1"/>
  <c r="I2603" i="2" s="1"/>
  <c r="I2604" i="2" a="1"/>
  <c r="I2604" i="2" s="1"/>
  <c r="I2605" i="2" a="1"/>
  <c r="I2605" i="2" s="1"/>
  <c r="I2606" i="2" a="1"/>
  <c r="I2606" i="2" s="1"/>
  <c r="I2607" i="2" a="1"/>
  <c r="I2607" i="2" s="1"/>
  <c r="I2608" i="2" a="1"/>
  <c r="I2608" i="2" s="1"/>
  <c r="I2609" i="2" a="1"/>
  <c r="I2609" i="2" s="1"/>
  <c r="I2610" i="2" a="1"/>
  <c r="I2610" i="2" s="1"/>
  <c r="I2611" i="2" a="1"/>
  <c r="I2611" i="2" s="1"/>
  <c r="I2612" i="2" a="1"/>
  <c r="I2612" i="2" s="1"/>
  <c r="I2613" i="2" a="1"/>
  <c r="I2613" i="2" s="1"/>
  <c r="I2614" i="2" a="1"/>
  <c r="I2614" i="2" s="1"/>
  <c r="I2615" i="2" a="1"/>
  <c r="I2615" i="2" s="1"/>
  <c r="I2616" i="2" a="1"/>
  <c r="I2616" i="2" s="1"/>
  <c r="I2617" i="2" a="1"/>
  <c r="I2617" i="2" s="1"/>
  <c r="I2618" i="2" a="1"/>
  <c r="I2618" i="2" s="1"/>
  <c r="I2619" i="2" a="1"/>
  <c r="I2619" i="2" s="1"/>
  <c r="I2620" i="2" a="1"/>
  <c r="I2620" i="2" s="1"/>
  <c r="I2621" i="2" a="1"/>
  <c r="I2621" i="2" s="1"/>
  <c r="I2622" i="2" a="1"/>
  <c r="I2622" i="2" s="1"/>
  <c r="I2623" i="2" a="1"/>
  <c r="I2623" i="2" s="1"/>
  <c r="I2624" i="2" a="1"/>
  <c r="I2624" i="2" s="1"/>
  <c r="I2625" i="2" a="1"/>
  <c r="I2625" i="2" s="1"/>
  <c r="I2626" i="2" a="1"/>
  <c r="I2626" i="2" s="1"/>
  <c r="I2627" i="2" a="1"/>
  <c r="I2627" i="2" s="1"/>
  <c r="I2628" i="2" a="1"/>
  <c r="I2628" i="2" s="1"/>
  <c r="I2629" i="2" a="1"/>
  <c r="I2629" i="2" s="1"/>
  <c r="I2630" i="2" a="1"/>
  <c r="I2630" i="2" s="1"/>
  <c r="I2631" i="2" a="1"/>
  <c r="I2631" i="2" s="1"/>
  <c r="I2632" i="2" a="1"/>
  <c r="I2632" i="2" s="1"/>
  <c r="I2633" i="2" a="1"/>
  <c r="I2633" i="2" s="1"/>
  <c r="I2634" i="2" a="1"/>
  <c r="I2634" i="2" s="1"/>
  <c r="I2635" i="2" a="1"/>
  <c r="I2635" i="2" s="1"/>
  <c r="I2636" i="2" a="1"/>
  <c r="I2636" i="2" s="1"/>
  <c r="I2637" i="2" a="1"/>
  <c r="I2637" i="2" s="1"/>
  <c r="I2638" i="2" a="1"/>
  <c r="I2638" i="2" s="1"/>
  <c r="I2639" i="2" a="1"/>
  <c r="I2639" i="2" s="1"/>
  <c r="I2640" i="2" a="1"/>
  <c r="I2640" i="2" s="1"/>
  <c r="I2641" i="2" a="1"/>
  <c r="I2641" i="2" s="1"/>
  <c r="I2642" i="2" a="1"/>
  <c r="I2642" i="2" s="1"/>
  <c r="I2643" i="2" a="1"/>
  <c r="I2643" i="2" s="1"/>
  <c r="I2644" i="2" a="1"/>
  <c r="I2644" i="2" s="1"/>
  <c r="I2645" i="2" a="1"/>
  <c r="I2645" i="2" s="1"/>
  <c r="I2646" i="2" a="1"/>
  <c r="I2646" i="2" s="1"/>
  <c r="I2647" i="2" a="1"/>
  <c r="I2647" i="2" s="1"/>
  <c r="I2648" i="2" a="1"/>
  <c r="I2648" i="2" s="1"/>
  <c r="I2649" i="2" a="1"/>
  <c r="I2649" i="2" s="1"/>
  <c r="I2650" i="2" a="1"/>
  <c r="I2650" i="2" s="1"/>
  <c r="I2651" i="2" a="1"/>
  <c r="I2651" i="2" s="1"/>
  <c r="I2652" i="2" a="1"/>
  <c r="I2652" i="2" s="1"/>
  <c r="I2653" i="2" a="1"/>
  <c r="I2653" i="2" s="1"/>
  <c r="I2654" i="2" a="1"/>
  <c r="I2654" i="2" s="1"/>
  <c r="I2655" i="2" a="1"/>
  <c r="I2655" i="2" s="1"/>
  <c r="I2656" i="2" a="1"/>
  <c r="I2656" i="2" s="1"/>
  <c r="I2657" i="2" a="1"/>
  <c r="I2657" i="2" s="1"/>
  <c r="I2658" i="2" a="1"/>
  <c r="I2658" i="2" s="1"/>
  <c r="I2659" i="2" a="1"/>
  <c r="I2659" i="2" s="1"/>
  <c r="I2660" i="2" a="1"/>
  <c r="I2660" i="2" s="1"/>
  <c r="I2661" i="2" a="1"/>
  <c r="I2661" i="2" s="1"/>
  <c r="I2662" i="2" a="1"/>
  <c r="I2662" i="2" s="1"/>
  <c r="I2663" i="2" a="1"/>
  <c r="I2663" i="2" s="1"/>
  <c r="I2664" i="2" a="1"/>
  <c r="I2664" i="2" s="1"/>
  <c r="I2665" i="2" a="1"/>
  <c r="I2665" i="2" s="1"/>
  <c r="I2666" i="2" a="1"/>
  <c r="I2666" i="2" s="1"/>
  <c r="I2667" i="2" a="1"/>
  <c r="I2667" i="2" s="1"/>
  <c r="I2668" i="2" a="1"/>
  <c r="I2668" i="2" s="1"/>
  <c r="I2669" i="2" a="1"/>
  <c r="I2669" i="2" s="1"/>
  <c r="I2670" i="2" a="1"/>
  <c r="I2670" i="2" s="1"/>
  <c r="I2671" i="2" a="1"/>
  <c r="I2671" i="2" s="1"/>
  <c r="I2672" i="2" a="1"/>
  <c r="I2672" i="2" s="1"/>
  <c r="I2673" i="2" a="1"/>
  <c r="I2673" i="2" s="1"/>
  <c r="I2674" i="2" a="1"/>
  <c r="I2674" i="2" s="1"/>
  <c r="I2675" i="2" a="1"/>
  <c r="I2675" i="2" s="1"/>
  <c r="I2676" i="2" a="1"/>
  <c r="I2676" i="2" s="1"/>
  <c r="I2677" i="2" a="1"/>
  <c r="I2677" i="2" s="1"/>
  <c r="I2678" i="2" a="1"/>
  <c r="I2678" i="2" s="1"/>
  <c r="I2679" i="2" a="1"/>
  <c r="I2679" i="2" s="1"/>
  <c r="I2680" i="2" a="1"/>
  <c r="I2680" i="2" s="1"/>
  <c r="I2681" i="2" a="1"/>
  <c r="I2681" i="2" s="1"/>
  <c r="I2682" i="2" a="1"/>
  <c r="I2682" i="2" s="1"/>
  <c r="I2683" i="2" a="1"/>
  <c r="I2683" i="2" s="1"/>
  <c r="I2684" i="2" a="1"/>
  <c r="I2684" i="2" s="1"/>
  <c r="I2685" i="2" a="1"/>
  <c r="I2685" i="2" s="1"/>
  <c r="I2686" i="2" a="1"/>
  <c r="I2686" i="2" s="1"/>
  <c r="I2687" i="2" a="1"/>
  <c r="I2687" i="2" s="1"/>
  <c r="I2688" i="2" a="1"/>
  <c r="I2688" i="2" s="1"/>
  <c r="I2689" i="2" a="1"/>
  <c r="I2689" i="2" s="1"/>
  <c r="I2690" i="2" a="1"/>
  <c r="I2690" i="2" s="1"/>
  <c r="I2691" i="2" a="1"/>
  <c r="I2691" i="2" s="1"/>
  <c r="I2692" i="2" a="1"/>
  <c r="I2692" i="2" s="1"/>
  <c r="I2693" i="2" a="1"/>
  <c r="I2693" i="2" s="1"/>
  <c r="I2694" i="2" a="1"/>
  <c r="I2694" i="2" s="1"/>
  <c r="I2695" i="2" a="1"/>
  <c r="I2695" i="2" s="1"/>
  <c r="I2696" i="2" a="1"/>
  <c r="I2696" i="2" s="1"/>
  <c r="I2697" i="2" a="1"/>
  <c r="I2697" i="2" s="1"/>
  <c r="I2698" i="2" a="1"/>
  <c r="I2698" i="2" s="1"/>
  <c r="I2699" i="2" a="1"/>
  <c r="I2699" i="2" s="1"/>
  <c r="I2700" i="2" a="1"/>
  <c r="I2700" i="2" s="1"/>
  <c r="I2701" i="2" a="1"/>
  <c r="I2701" i="2" s="1"/>
  <c r="I2702" i="2" a="1"/>
  <c r="I2702" i="2" s="1"/>
  <c r="I2703" i="2" a="1"/>
  <c r="I2703" i="2" s="1"/>
  <c r="I2704" i="2" a="1"/>
  <c r="I2704" i="2" s="1"/>
  <c r="I2705" i="2" a="1"/>
  <c r="I2705" i="2" s="1"/>
  <c r="I2706" i="2" a="1"/>
  <c r="I2706" i="2" s="1"/>
  <c r="I2707" i="2" a="1"/>
  <c r="I2707" i="2" s="1"/>
  <c r="I2708" i="2" a="1"/>
  <c r="I2708" i="2" s="1"/>
  <c r="I2709" i="2" a="1"/>
  <c r="I2709" i="2" s="1"/>
  <c r="I2710" i="2" a="1"/>
  <c r="I2710" i="2" s="1"/>
  <c r="I2711" i="2" a="1"/>
  <c r="I2711" i="2" s="1"/>
  <c r="I2712" i="2" a="1"/>
  <c r="I2712" i="2" s="1"/>
  <c r="I2713" i="2" a="1"/>
  <c r="I2713" i="2" s="1"/>
  <c r="I2714" i="2" a="1"/>
  <c r="I2714" i="2" s="1"/>
  <c r="I2715" i="2" a="1"/>
  <c r="I2715" i="2" s="1"/>
  <c r="I2716" i="2" a="1"/>
  <c r="I2716" i="2" s="1"/>
  <c r="I2717" i="2" a="1"/>
  <c r="I2717" i="2" s="1"/>
  <c r="I2718" i="2" a="1"/>
  <c r="I2718" i="2" s="1"/>
  <c r="I2719" i="2" a="1"/>
  <c r="I2719" i="2" s="1"/>
  <c r="I2720" i="2" a="1"/>
  <c r="I2720" i="2" s="1"/>
  <c r="I2721" i="2" a="1"/>
  <c r="I2721" i="2" s="1"/>
  <c r="I2722" i="2" a="1"/>
  <c r="I2722" i="2" s="1"/>
  <c r="I2723" i="2" a="1"/>
  <c r="I2723" i="2" s="1"/>
  <c r="I2724" i="2" a="1"/>
  <c r="I2724" i="2" s="1"/>
  <c r="I2725" i="2" a="1"/>
  <c r="I2725" i="2" s="1"/>
  <c r="I2726" i="2" a="1"/>
  <c r="I2726" i="2" s="1"/>
  <c r="I2727" i="2" a="1"/>
  <c r="I2727" i="2" s="1"/>
  <c r="I2728" i="2" a="1"/>
  <c r="I2728" i="2" s="1"/>
  <c r="I2729" i="2" a="1"/>
  <c r="I2729" i="2" s="1"/>
  <c r="I2730" i="2" a="1"/>
  <c r="I2730" i="2" s="1"/>
  <c r="I2731" i="2" a="1"/>
  <c r="I2731" i="2" s="1"/>
  <c r="I2732" i="2" a="1"/>
  <c r="I2732" i="2" s="1"/>
  <c r="I2733" i="2" a="1"/>
  <c r="I2733" i="2" s="1"/>
  <c r="I2734" i="2" a="1"/>
  <c r="I2734" i="2" s="1"/>
  <c r="I2735" i="2" a="1"/>
  <c r="I2735" i="2" s="1"/>
  <c r="I2736" i="2" a="1"/>
  <c r="I2736" i="2" s="1"/>
  <c r="I2737" i="2" a="1"/>
  <c r="I2737" i="2" s="1"/>
  <c r="I2738" i="2" a="1"/>
  <c r="I2738" i="2" s="1"/>
  <c r="I2739" i="2" a="1"/>
  <c r="I2739" i="2" s="1"/>
  <c r="I2740" i="2" a="1"/>
  <c r="I2740" i="2" s="1"/>
  <c r="I2741" i="2" a="1"/>
  <c r="I2741" i="2" s="1"/>
  <c r="I2742" i="2" a="1"/>
  <c r="I2742" i="2" s="1"/>
  <c r="I2743" i="2" a="1"/>
  <c r="I2743" i="2" s="1"/>
  <c r="I2744" i="2" a="1"/>
  <c r="I2744" i="2" s="1"/>
  <c r="I2745" i="2" a="1"/>
  <c r="I2745" i="2" s="1"/>
  <c r="I2746" i="2" a="1"/>
  <c r="I2746" i="2" s="1"/>
  <c r="I2747" i="2" a="1"/>
  <c r="I2747" i="2" s="1"/>
  <c r="I2748" i="2" a="1"/>
  <c r="I2748" i="2" s="1"/>
  <c r="I2749" i="2" a="1"/>
  <c r="I2749" i="2" s="1"/>
  <c r="I2750" i="2" a="1"/>
  <c r="I2750" i="2" s="1"/>
  <c r="I2751" i="2" a="1"/>
  <c r="I2751" i="2" s="1"/>
  <c r="I2752" i="2" a="1"/>
  <c r="I2752" i="2" s="1"/>
  <c r="I2753" i="2" a="1"/>
  <c r="I2753" i="2" s="1"/>
  <c r="I2754" i="2" a="1"/>
  <c r="I2754" i="2" s="1"/>
  <c r="I2755" i="2" a="1"/>
  <c r="I2755" i="2" s="1"/>
  <c r="I2756" i="2" a="1"/>
  <c r="I2756" i="2" s="1"/>
  <c r="I2757" i="2" a="1"/>
  <c r="I2757" i="2" s="1"/>
  <c r="I2758" i="2" a="1"/>
  <c r="I2758" i="2" s="1"/>
  <c r="I2759" i="2" a="1"/>
  <c r="I2759" i="2" s="1"/>
  <c r="I2760" i="2" a="1"/>
  <c r="I2760" i="2" s="1"/>
  <c r="I2761" i="2" a="1"/>
  <c r="I2761" i="2" s="1"/>
  <c r="I2762" i="2" a="1"/>
  <c r="I2762" i="2" s="1"/>
  <c r="I2763" i="2" a="1"/>
  <c r="I2763" i="2" s="1"/>
  <c r="I2764" i="2" a="1"/>
  <c r="I2764" i="2" s="1"/>
  <c r="I2765" i="2" a="1"/>
  <c r="I2765" i="2" s="1"/>
  <c r="I2766" i="2" a="1"/>
  <c r="I2766" i="2" s="1"/>
  <c r="I2767" i="2" a="1"/>
  <c r="I2767" i="2" s="1"/>
  <c r="I2768" i="2" a="1"/>
  <c r="I2768" i="2" s="1"/>
  <c r="I2769" i="2" a="1"/>
  <c r="I2769" i="2" s="1"/>
  <c r="I2770" i="2" a="1"/>
  <c r="I2770" i="2" s="1"/>
  <c r="I2771" i="2" a="1"/>
  <c r="I2771" i="2" s="1"/>
  <c r="I2772" i="2" a="1"/>
  <c r="I2772" i="2" s="1"/>
  <c r="I2773" i="2" a="1"/>
  <c r="I2773" i="2" s="1"/>
  <c r="I2774" i="2" a="1"/>
  <c r="I2774" i="2" s="1"/>
  <c r="I2775" i="2" a="1"/>
  <c r="I2775" i="2" s="1"/>
  <c r="I2776" i="2" a="1"/>
  <c r="I2776" i="2" s="1"/>
  <c r="I2777" i="2" a="1"/>
  <c r="I2777" i="2" s="1"/>
  <c r="I2778" i="2" a="1"/>
  <c r="I2778" i="2" s="1"/>
  <c r="I2779" i="2" a="1"/>
  <c r="I2779" i="2" s="1"/>
  <c r="I2780" i="2" a="1"/>
  <c r="I2780" i="2" s="1"/>
  <c r="I2781" i="2" a="1"/>
  <c r="I2781" i="2" s="1"/>
  <c r="I2782" i="2" a="1"/>
  <c r="I2782" i="2" s="1"/>
  <c r="I2783" i="2" a="1"/>
  <c r="I2783" i="2" s="1"/>
  <c r="I2784" i="2" a="1"/>
  <c r="I2784" i="2" s="1"/>
  <c r="I2785" i="2" a="1"/>
  <c r="I2785" i="2" s="1"/>
  <c r="I2786" i="2" a="1"/>
  <c r="I2786" i="2" s="1"/>
  <c r="I2787" i="2" a="1"/>
  <c r="I2787" i="2" s="1"/>
  <c r="I2788" i="2" a="1"/>
  <c r="I2788" i="2" s="1"/>
  <c r="I2789" i="2" a="1"/>
  <c r="I2789" i="2" s="1"/>
  <c r="I2790" i="2" a="1"/>
  <c r="I2790" i="2" s="1"/>
  <c r="I2791" i="2" a="1"/>
  <c r="I2791" i="2" s="1"/>
  <c r="I2792" i="2" a="1"/>
  <c r="I2792" i="2" s="1"/>
  <c r="I2793" i="2" a="1"/>
  <c r="I2793" i="2" s="1"/>
  <c r="I2794" i="2" a="1"/>
  <c r="I2794" i="2" s="1"/>
  <c r="I2795" i="2" a="1"/>
  <c r="I2795" i="2" s="1"/>
  <c r="I2796" i="2" a="1"/>
  <c r="I2796" i="2" s="1"/>
  <c r="I2797" i="2" a="1"/>
  <c r="I2797" i="2" s="1"/>
  <c r="I2798" i="2" a="1"/>
  <c r="I2798" i="2" s="1"/>
  <c r="I2799" i="2" a="1"/>
  <c r="I2799" i="2" s="1"/>
  <c r="I2800" i="2" a="1"/>
  <c r="I2800" i="2" s="1"/>
  <c r="I2801" i="2" a="1"/>
  <c r="I2801" i="2" s="1"/>
  <c r="I2802" i="2" a="1"/>
  <c r="I2802" i="2" s="1"/>
  <c r="I2803" i="2" a="1"/>
  <c r="I2803" i="2" s="1"/>
  <c r="I2804" i="2" a="1"/>
  <c r="I2804" i="2" s="1"/>
  <c r="I2805" i="2" a="1"/>
  <c r="I2805" i="2" s="1"/>
  <c r="I2806" i="2" a="1"/>
  <c r="I2806" i="2" s="1"/>
  <c r="I2807" i="2" a="1"/>
  <c r="I2807" i="2" s="1"/>
  <c r="I2808" i="2" a="1"/>
  <c r="I2808" i="2" s="1"/>
  <c r="I2809" i="2" a="1"/>
  <c r="I2809" i="2" s="1"/>
  <c r="I2810" i="2" a="1"/>
  <c r="I2810" i="2" s="1"/>
  <c r="I2811" i="2" a="1"/>
  <c r="I2811" i="2" s="1"/>
  <c r="I2812" i="2" a="1"/>
  <c r="I2812" i="2" s="1"/>
  <c r="I2813" i="2" a="1"/>
  <c r="I2813" i="2" s="1"/>
  <c r="I2814" i="2" a="1"/>
  <c r="I2814" i="2" s="1"/>
  <c r="I2815" i="2" a="1"/>
  <c r="I2815" i="2" s="1"/>
  <c r="I2816" i="2" a="1"/>
  <c r="I2816" i="2" s="1"/>
  <c r="I2817" i="2" a="1"/>
  <c r="I2817" i="2" s="1"/>
  <c r="I2818" i="2" a="1"/>
  <c r="I2818" i="2" s="1"/>
  <c r="I2819" i="2" a="1"/>
  <c r="I2819" i="2" s="1"/>
  <c r="I2820" i="2" a="1"/>
  <c r="I2820" i="2" s="1"/>
  <c r="I2821" i="2" a="1"/>
  <c r="I2821" i="2" s="1"/>
  <c r="I2822" i="2" a="1"/>
  <c r="I2822" i="2" s="1"/>
  <c r="I2823" i="2" a="1"/>
  <c r="I2823" i="2" s="1"/>
  <c r="I2824" i="2" a="1"/>
  <c r="I2824" i="2" s="1"/>
  <c r="I2825" i="2" a="1"/>
  <c r="I2825" i="2" s="1"/>
  <c r="I2826" i="2" a="1"/>
  <c r="I2826" i="2" s="1"/>
  <c r="I2827" i="2" a="1"/>
  <c r="I2827" i="2" s="1"/>
  <c r="I2828" i="2" a="1"/>
  <c r="I2828" i="2" s="1"/>
  <c r="I2829" i="2" a="1"/>
  <c r="I2829" i="2" s="1"/>
  <c r="I2830" i="2" a="1"/>
  <c r="I2830" i="2" s="1"/>
  <c r="I2831" i="2" a="1"/>
  <c r="I2831" i="2" s="1"/>
  <c r="I2832" i="2" a="1"/>
  <c r="I2832" i="2" s="1"/>
  <c r="I2833" i="2" a="1"/>
  <c r="I2833" i="2" s="1"/>
  <c r="I2834" i="2" a="1"/>
  <c r="I2834" i="2" s="1"/>
  <c r="I2835" i="2" a="1"/>
  <c r="I2835" i="2" s="1"/>
  <c r="I2836" i="2" a="1"/>
  <c r="I2836" i="2" s="1"/>
  <c r="I2837" i="2" a="1"/>
  <c r="I2837" i="2" s="1"/>
  <c r="I2838" i="2" a="1"/>
  <c r="I2838" i="2" s="1"/>
  <c r="I2839" i="2" a="1"/>
  <c r="I2839" i="2" s="1"/>
  <c r="I2840" i="2" a="1"/>
  <c r="I2840" i="2" s="1"/>
  <c r="I2841" i="2" a="1"/>
  <c r="I2841" i="2" s="1"/>
  <c r="I2842" i="2" a="1"/>
  <c r="I2842" i="2" s="1"/>
  <c r="I2843" i="2" a="1"/>
  <c r="I2843" i="2" s="1"/>
  <c r="I2844" i="2" a="1"/>
  <c r="I2844" i="2" s="1"/>
  <c r="I2845" i="2" a="1"/>
  <c r="I2845" i="2" s="1"/>
  <c r="I2846" i="2" a="1"/>
  <c r="I2846" i="2" s="1"/>
  <c r="I2847" i="2" a="1"/>
  <c r="I2847" i="2" s="1"/>
  <c r="I2848" i="2" a="1"/>
  <c r="I2848" i="2" s="1"/>
  <c r="I2849" i="2" a="1"/>
  <c r="I2849" i="2" s="1"/>
  <c r="I2850" i="2" a="1"/>
  <c r="I2850" i="2" s="1"/>
  <c r="I2851" i="2" a="1"/>
  <c r="I2851" i="2" s="1"/>
  <c r="I2852" i="2" a="1"/>
  <c r="I2852" i="2" s="1"/>
  <c r="I2853" i="2" a="1"/>
  <c r="I2853" i="2" s="1"/>
  <c r="I2854" i="2" a="1"/>
  <c r="I2854" i="2" s="1"/>
  <c r="I2855" i="2" a="1"/>
  <c r="I2855" i="2" s="1"/>
  <c r="I2856" i="2" a="1"/>
  <c r="I2856" i="2" s="1"/>
  <c r="I2857" i="2" a="1"/>
  <c r="I2857" i="2" s="1"/>
  <c r="I2858" i="2" a="1"/>
  <c r="I2858" i="2" s="1"/>
  <c r="I2859" i="2" a="1"/>
  <c r="I2859" i="2" s="1"/>
  <c r="I2860" i="2" a="1"/>
  <c r="I2860" i="2" s="1"/>
  <c r="I2861" i="2" a="1"/>
  <c r="I2861" i="2" s="1"/>
  <c r="I2862" i="2" a="1"/>
  <c r="I2862" i="2" s="1"/>
  <c r="I2863" i="2" a="1"/>
  <c r="I2863" i="2" s="1"/>
  <c r="I2864" i="2" a="1"/>
  <c r="I2864" i="2" s="1"/>
  <c r="I2865" i="2" a="1"/>
  <c r="I2865" i="2" s="1"/>
  <c r="I2866" i="2" a="1"/>
  <c r="I2866" i="2" s="1"/>
  <c r="I2867" i="2" a="1"/>
  <c r="I2867" i="2" s="1"/>
  <c r="I2868" i="2" a="1"/>
  <c r="I2868" i="2" s="1"/>
  <c r="I2869" i="2" a="1"/>
  <c r="I2869" i="2" s="1"/>
  <c r="I2870" i="2" a="1"/>
  <c r="I2870" i="2" s="1"/>
  <c r="I2871" i="2" a="1"/>
  <c r="I2871" i="2" s="1"/>
  <c r="I2872" i="2" a="1"/>
  <c r="I2872" i="2" s="1"/>
  <c r="I2873" i="2" a="1"/>
  <c r="I2873" i="2" s="1"/>
  <c r="I2874" i="2" a="1"/>
  <c r="I2874" i="2" s="1"/>
  <c r="I2875" i="2" a="1"/>
  <c r="I2875" i="2" s="1"/>
  <c r="I2876" i="2" a="1"/>
  <c r="I2876" i="2" s="1"/>
  <c r="I2877" i="2" a="1"/>
  <c r="I2877" i="2" s="1"/>
  <c r="I2878" i="2" a="1"/>
  <c r="I2878" i="2" s="1"/>
  <c r="I2879" i="2" a="1"/>
  <c r="I2879" i="2" s="1"/>
  <c r="I2880" i="2" a="1"/>
  <c r="I2880" i="2" s="1"/>
  <c r="I2881" i="2" a="1"/>
  <c r="I2881" i="2" s="1"/>
  <c r="I2882" i="2" a="1"/>
  <c r="I2882" i="2" s="1"/>
  <c r="I2883" i="2" a="1"/>
  <c r="I2883" i="2" s="1"/>
  <c r="I2884" i="2" a="1"/>
  <c r="I2884" i="2" s="1"/>
  <c r="I2885" i="2" a="1"/>
  <c r="I2885" i="2" s="1"/>
  <c r="I2886" i="2" a="1"/>
  <c r="I2886" i="2" s="1"/>
  <c r="I2887" i="2" a="1"/>
  <c r="I2887" i="2" s="1"/>
  <c r="I2888" i="2" a="1"/>
  <c r="I2888" i="2" s="1"/>
  <c r="I2889" i="2" a="1"/>
  <c r="I2889" i="2" s="1"/>
  <c r="I2890" i="2" a="1"/>
  <c r="I2890" i="2" s="1"/>
  <c r="I2891" i="2" a="1"/>
  <c r="I2891" i="2" s="1"/>
  <c r="I2892" i="2" a="1"/>
  <c r="I2892" i="2" s="1"/>
  <c r="I2893" i="2" a="1"/>
  <c r="I2893" i="2" s="1"/>
  <c r="I2894" i="2" a="1"/>
  <c r="I2894" i="2" s="1"/>
  <c r="I2895" i="2" a="1"/>
  <c r="I2895" i="2" s="1"/>
  <c r="I2896" i="2" a="1"/>
  <c r="I2896" i="2" s="1"/>
  <c r="I2897" i="2" a="1"/>
  <c r="I2897" i="2" s="1"/>
  <c r="I2898" i="2" a="1"/>
  <c r="I2898" i="2" s="1"/>
  <c r="I2899" i="2" a="1"/>
  <c r="I2899" i="2" s="1"/>
  <c r="I2900" i="2" a="1"/>
  <c r="I2900" i="2" s="1"/>
  <c r="I2901" i="2" a="1"/>
  <c r="I2901" i="2" s="1"/>
  <c r="I2902" i="2" a="1"/>
  <c r="I2902" i="2" s="1"/>
  <c r="I2903" i="2" a="1"/>
  <c r="I2903" i="2" s="1"/>
  <c r="I2904" i="2" a="1"/>
  <c r="I2904" i="2" s="1"/>
  <c r="I2905" i="2" a="1"/>
  <c r="I2905" i="2" s="1"/>
  <c r="I2906" i="2" a="1"/>
  <c r="I2906" i="2" s="1"/>
  <c r="I2907" i="2" a="1"/>
  <c r="I2907" i="2" s="1"/>
  <c r="I2908" i="2" a="1"/>
  <c r="I2908" i="2" s="1"/>
  <c r="I2909" i="2" a="1"/>
  <c r="I2909" i="2" s="1"/>
  <c r="I2910" i="2" a="1"/>
  <c r="I2910" i="2" s="1"/>
  <c r="I2911" i="2" a="1"/>
  <c r="I2911" i="2" s="1"/>
  <c r="I2912" i="2" a="1"/>
  <c r="I2912" i="2" s="1"/>
  <c r="I2913" i="2" a="1"/>
  <c r="I2913" i="2" s="1"/>
  <c r="I2914" i="2" a="1"/>
  <c r="I2914" i="2" s="1"/>
  <c r="I2915" i="2" a="1"/>
  <c r="I2915" i="2" s="1"/>
  <c r="I2916" i="2" a="1"/>
  <c r="I2916" i="2" s="1"/>
  <c r="I2917" i="2" a="1"/>
  <c r="I2917" i="2" s="1"/>
  <c r="I2918" i="2" a="1"/>
  <c r="I2918" i="2" s="1"/>
  <c r="I2919" i="2" a="1"/>
  <c r="I2919" i="2" s="1"/>
  <c r="I2920" i="2" a="1"/>
  <c r="I2920" i="2" s="1"/>
  <c r="I2921" i="2" a="1"/>
  <c r="I2921" i="2" s="1"/>
  <c r="I2922" i="2" a="1"/>
  <c r="I2922" i="2" s="1"/>
  <c r="I2923" i="2" a="1"/>
  <c r="I2923" i="2" s="1"/>
  <c r="I2924" i="2" a="1"/>
  <c r="I2924" i="2" s="1"/>
  <c r="I2925" i="2" a="1"/>
  <c r="I2925" i="2" s="1"/>
  <c r="I2926" i="2" a="1"/>
  <c r="I2926" i="2" s="1"/>
  <c r="I2927" i="2" a="1"/>
  <c r="I2927" i="2" s="1"/>
  <c r="I2928" i="2" a="1"/>
  <c r="I2928" i="2" s="1"/>
  <c r="I2929" i="2" a="1"/>
  <c r="I2929" i="2" s="1"/>
  <c r="I2930" i="2" a="1"/>
  <c r="I2930" i="2" s="1"/>
  <c r="I2931" i="2" a="1"/>
  <c r="I2931" i="2" s="1"/>
  <c r="I2932" i="2" a="1"/>
  <c r="I2932" i="2" s="1"/>
  <c r="I2933" i="2" a="1"/>
  <c r="I2933" i="2" s="1"/>
  <c r="I2934" i="2" a="1"/>
  <c r="I2934" i="2" s="1"/>
  <c r="I2935" i="2" a="1"/>
  <c r="I2935" i="2" s="1"/>
  <c r="I2936" i="2" a="1"/>
  <c r="I2936" i="2" s="1"/>
  <c r="I2937" i="2" a="1"/>
  <c r="I2937" i="2" s="1"/>
  <c r="I2938" i="2" a="1"/>
  <c r="I2938" i="2" s="1"/>
  <c r="I2939" i="2" a="1"/>
  <c r="I2939" i="2" s="1"/>
  <c r="I2940" i="2" a="1"/>
  <c r="I2940" i="2" s="1"/>
  <c r="I2941" i="2" a="1"/>
  <c r="I2941" i="2" s="1"/>
  <c r="I2942" i="2" a="1"/>
  <c r="I2942" i="2" s="1"/>
  <c r="I2943" i="2" a="1"/>
  <c r="I2943" i="2" s="1"/>
  <c r="I2944" i="2" a="1"/>
  <c r="I2944" i="2" s="1"/>
  <c r="I2945" i="2" a="1"/>
  <c r="I2945" i="2" s="1"/>
  <c r="I2946" i="2" a="1"/>
  <c r="I2946" i="2" s="1"/>
  <c r="I2947" i="2" a="1"/>
  <c r="I2947" i="2" s="1"/>
  <c r="I2948" i="2" a="1"/>
  <c r="I2948" i="2" s="1"/>
  <c r="I2949" i="2" a="1"/>
  <c r="I2949" i="2" s="1"/>
  <c r="I2950" i="2" a="1"/>
  <c r="I2950" i="2" s="1"/>
  <c r="I2951" i="2" a="1"/>
  <c r="I2951" i="2" s="1"/>
  <c r="I2952" i="2" a="1"/>
  <c r="I2952" i="2" s="1"/>
  <c r="I2953" i="2" a="1"/>
  <c r="I2953" i="2" s="1"/>
  <c r="I2954" i="2" a="1"/>
  <c r="I2954" i="2" s="1"/>
  <c r="I2955" i="2" a="1"/>
  <c r="I2955" i="2" s="1"/>
  <c r="I2956" i="2" a="1"/>
  <c r="I2956" i="2" s="1"/>
  <c r="I2957" i="2" a="1"/>
  <c r="I2957" i="2" s="1"/>
  <c r="I2958" i="2" a="1"/>
  <c r="I2958" i="2" s="1"/>
  <c r="I2959" i="2" a="1"/>
  <c r="I2959" i="2" s="1"/>
  <c r="I2960" i="2" a="1"/>
  <c r="I2960" i="2" s="1"/>
  <c r="I2961" i="2" a="1"/>
  <c r="I2961" i="2" s="1"/>
  <c r="I2962" i="2" a="1"/>
  <c r="I2962" i="2" s="1"/>
  <c r="I2963" i="2" a="1"/>
  <c r="I2963" i="2" s="1"/>
  <c r="I2964" i="2" a="1"/>
  <c r="I2964" i="2" s="1"/>
  <c r="I2965" i="2" a="1"/>
  <c r="I2965" i="2" s="1"/>
  <c r="I2966" i="2" a="1"/>
  <c r="I2966" i="2" s="1"/>
  <c r="I2967" i="2" a="1"/>
  <c r="I2967" i="2" s="1"/>
  <c r="I2968" i="2" a="1"/>
  <c r="I2968" i="2" s="1"/>
  <c r="I2969" i="2" a="1"/>
  <c r="I2969" i="2" s="1"/>
  <c r="I2970" i="2" a="1"/>
  <c r="I2970" i="2" s="1"/>
  <c r="I2971" i="2" a="1"/>
  <c r="I2971" i="2" s="1"/>
  <c r="I2972" i="2" a="1"/>
  <c r="I2972" i="2" s="1"/>
  <c r="I2973" i="2" a="1"/>
  <c r="I2973" i="2" s="1"/>
  <c r="I2974" i="2" a="1"/>
  <c r="I2974" i="2" s="1"/>
  <c r="I2975" i="2" a="1"/>
  <c r="I2975" i="2" s="1"/>
  <c r="I2976" i="2" a="1"/>
  <c r="I2976" i="2" s="1"/>
  <c r="I2977" i="2" a="1"/>
  <c r="I2977" i="2" s="1"/>
  <c r="I2978" i="2" a="1"/>
  <c r="I2978" i="2" s="1"/>
  <c r="I2979" i="2" a="1"/>
  <c r="I2979" i="2" s="1"/>
  <c r="I2980" i="2" a="1"/>
  <c r="I2980" i="2" s="1"/>
  <c r="I2981" i="2" a="1"/>
  <c r="I2981" i="2" s="1"/>
  <c r="I2982" i="2" a="1"/>
  <c r="I2982" i="2" s="1"/>
  <c r="I2983" i="2" a="1"/>
  <c r="I2983" i="2" s="1"/>
  <c r="I2984" i="2" a="1"/>
  <c r="I2984" i="2" s="1"/>
  <c r="I2985" i="2" a="1"/>
  <c r="I2985" i="2" s="1"/>
  <c r="I2986" i="2" a="1"/>
  <c r="I2986" i="2" s="1"/>
  <c r="I2987" i="2" a="1"/>
  <c r="I2987" i="2" s="1"/>
  <c r="I2988" i="2" a="1"/>
  <c r="I2988" i="2" s="1"/>
  <c r="I2989" i="2" a="1"/>
  <c r="I2989" i="2" s="1"/>
  <c r="I2990" i="2" a="1"/>
  <c r="I2990" i="2" s="1"/>
  <c r="I2991" i="2" a="1"/>
  <c r="I2991" i="2" s="1"/>
  <c r="I2992" i="2" a="1"/>
  <c r="I2992" i="2" s="1"/>
  <c r="I2993" i="2" a="1"/>
  <c r="I2993" i="2" s="1"/>
  <c r="I2994" i="2" a="1"/>
  <c r="I2994" i="2" s="1"/>
  <c r="I2995" i="2" a="1"/>
  <c r="I2995" i="2" s="1"/>
  <c r="I2996" i="2" a="1"/>
  <c r="I2996" i="2" s="1"/>
  <c r="I2997" i="2" a="1"/>
  <c r="I2997" i="2" s="1"/>
  <c r="I2998" i="2" a="1"/>
  <c r="I2998" i="2" s="1"/>
  <c r="I2999" i="2" a="1"/>
  <c r="I2999" i="2" s="1"/>
  <c r="I3000" i="2" a="1"/>
  <c r="I3000" i="2" s="1"/>
  <c r="I3001" i="2" a="1"/>
  <c r="I3001" i="2" s="1"/>
  <c r="I3002" i="2" a="1"/>
  <c r="I3002" i="2" s="1"/>
  <c r="I3003" i="2" a="1"/>
  <c r="I3003" i="2" s="1"/>
  <c r="I3004" i="2" a="1"/>
  <c r="I3004" i="2" s="1"/>
  <c r="I3005" i="2" a="1"/>
  <c r="I3005" i="2" s="1"/>
  <c r="I3006" i="2" a="1"/>
  <c r="I3006" i="2" s="1"/>
  <c r="I3007" i="2" a="1"/>
  <c r="I3007" i="2" s="1"/>
  <c r="I3008" i="2" a="1"/>
  <c r="I3008" i="2" s="1"/>
  <c r="I3009" i="2" a="1"/>
  <c r="I3009" i="2" s="1"/>
  <c r="I3010" i="2" a="1"/>
  <c r="I3010" i="2" s="1"/>
  <c r="I3011" i="2" a="1"/>
  <c r="I3011" i="2" s="1"/>
  <c r="I3012" i="2" a="1"/>
  <c r="I3012" i="2" s="1"/>
  <c r="I3013" i="2" a="1"/>
  <c r="I3013" i="2" s="1"/>
  <c r="I3014" i="2" a="1"/>
  <c r="I3014" i="2" s="1"/>
  <c r="I3015" i="2" a="1"/>
  <c r="I3015" i="2" s="1"/>
  <c r="I3016" i="2" a="1"/>
  <c r="I3016" i="2" s="1"/>
  <c r="I3017" i="2" a="1"/>
  <c r="I3017" i="2" s="1"/>
  <c r="I3018" i="2" a="1"/>
  <c r="I3018" i="2" s="1"/>
  <c r="G97" i="2" a="1"/>
  <c r="G97" i="2" s="1"/>
  <c r="G98" i="2" a="1"/>
  <c r="G98" i="2" s="1"/>
  <c r="G99" i="2" a="1"/>
  <c r="G99" i="2" s="1"/>
  <c r="G100" i="2" a="1"/>
  <c r="G100" i="2" s="1"/>
  <c r="G101" i="2" a="1"/>
  <c r="G101" i="2" s="1"/>
  <c r="G102" i="2" a="1"/>
  <c r="G102" i="2" s="1"/>
  <c r="G103" i="2" a="1"/>
  <c r="G103" i="2" s="1"/>
  <c r="G104" i="2" a="1"/>
  <c r="G104" i="2" s="1"/>
  <c r="G105" i="2" a="1"/>
  <c r="G105" i="2" s="1"/>
  <c r="G106" i="2" a="1"/>
  <c r="G106" i="2" s="1"/>
  <c r="G107" i="2" a="1"/>
  <c r="G107" i="2" s="1"/>
  <c r="G108" i="2" a="1"/>
  <c r="G108" i="2" s="1"/>
  <c r="G109" i="2" a="1"/>
  <c r="G109" i="2" s="1"/>
  <c r="G110" i="2" a="1"/>
  <c r="G110" i="2" s="1"/>
  <c r="G111" i="2" a="1"/>
  <c r="G111" i="2" s="1"/>
  <c r="G112" i="2" a="1"/>
  <c r="G112" i="2" s="1"/>
  <c r="G113" i="2" a="1"/>
  <c r="G113" i="2" s="1"/>
  <c r="G114" i="2" a="1"/>
  <c r="G114" i="2" s="1"/>
  <c r="G115" i="2" a="1"/>
  <c r="G115" i="2" s="1"/>
  <c r="G116" i="2" a="1"/>
  <c r="G116" i="2" s="1"/>
  <c r="G117" i="2" a="1"/>
  <c r="G117" i="2" s="1"/>
  <c r="G118" i="2" a="1"/>
  <c r="G118" i="2" s="1"/>
  <c r="G119" i="2" a="1"/>
  <c r="G119" i="2" s="1"/>
  <c r="G120" i="2" a="1"/>
  <c r="G120" i="2" s="1"/>
  <c r="G121" i="2" a="1"/>
  <c r="G121" i="2" s="1"/>
  <c r="G122" i="2" a="1"/>
  <c r="G122" i="2" s="1"/>
  <c r="G123" i="2" a="1"/>
  <c r="G123" i="2" s="1"/>
  <c r="G124" i="2" a="1"/>
  <c r="G124" i="2" s="1"/>
  <c r="G125" i="2" a="1"/>
  <c r="G125" i="2" s="1"/>
  <c r="G126" i="2" a="1"/>
  <c r="G126" i="2" s="1"/>
  <c r="G127" i="2" a="1"/>
  <c r="G127" i="2" s="1"/>
  <c r="G128" i="2" a="1"/>
  <c r="G128" i="2" s="1"/>
  <c r="G129" i="2" a="1"/>
  <c r="G129" i="2" s="1"/>
  <c r="G130" i="2" a="1"/>
  <c r="G130" i="2" s="1"/>
  <c r="G131" i="2" a="1"/>
  <c r="G131" i="2" s="1"/>
  <c r="G132" i="2" a="1"/>
  <c r="G132" i="2" s="1"/>
  <c r="G133" i="2" a="1"/>
  <c r="G133" i="2" s="1"/>
  <c r="G134" i="2" a="1"/>
  <c r="G134" i="2" s="1"/>
  <c r="G135" i="2" a="1"/>
  <c r="G135" i="2" s="1"/>
  <c r="G136" i="2" a="1"/>
  <c r="G136" i="2" s="1"/>
  <c r="G137" i="2" a="1"/>
  <c r="G137" i="2" s="1"/>
  <c r="G138" i="2" a="1"/>
  <c r="G138" i="2" s="1"/>
  <c r="G139" i="2" a="1"/>
  <c r="G139" i="2" s="1"/>
  <c r="G140" i="2" a="1"/>
  <c r="G140" i="2" s="1"/>
  <c r="G141" i="2" a="1"/>
  <c r="G141" i="2" s="1"/>
  <c r="G142" i="2" a="1"/>
  <c r="G142" i="2" s="1"/>
  <c r="G143" i="2" a="1"/>
  <c r="G143" i="2" s="1"/>
  <c r="G144" i="2" a="1"/>
  <c r="G144" i="2" s="1"/>
  <c r="G145" i="2" a="1"/>
  <c r="G145" i="2" s="1"/>
  <c r="G146" i="2" a="1"/>
  <c r="G146" i="2" s="1"/>
  <c r="G147" i="2" a="1"/>
  <c r="G147" i="2" s="1"/>
  <c r="G148" i="2" a="1"/>
  <c r="G148" i="2" s="1"/>
  <c r="G149" i="2" a="1"/>
  <c r="G149" i="2" s="1"/>
  <c r="G150" i="2" a="1"/>
  <c r="G150" i="2" s="1"/>
  <c r="G151" i="2" a="1"/>
  <c r="G151" i="2" s="1"/>
  <c r="G152" i="2" a="1"/>
  <c r="G152" i="2" s="1"/>
  <c r="G153" i="2" a="1"/>
  <c r="G153" i="2" s="1"/>
  <c r="G154" i="2" a="1"/>
  <c r="G154" i="2" s="1"/>
  <c r="G155" i="2" a="1"/>
  <c r="G155" i="2" s="1"/>
  <c r="G156" i="2" a="1"/>
  <c r="G156" i="2" s="1"/>
  <c r="G157" i="2" a="1"/>
  <c r="G157" i="2" s="1"/>
  <c r="G158" i="2" a="1"/>
  <c r="G158" i="2" s="1"/>
  <c r="G159" i="2" a="1"/>
  <c r="G159" i="2" s="1"/>
  <c r="G160" i="2" a="1"/>
  <c r="G160" i="2" s="1"/>
  <c r="G161" i="2" a="1"/>
  <c r="G161" i="2" s="1"/>
  <c r="G162" i="2" a="1"/>
  <c r="G162" i="2" s="1"/>
  <c r="G163" i="2" a="1"/>
  <c r="G163" i="2" s="1"/>
  <c r="G164" i="2" a="1"/>
  <c r="G164" i="2" s="1"/>
  <c r="G165" i="2" a="1"/>
  <c r="G165" i="2" s="1"/>
  <c r="G166" i="2" a="1"/>
  <c r="G166" i="2" s="1"/>
  <c r="G167" i="2" a="1"/>
  <c r="G167" i="2" s="1"/>
  <c r="G168" i="2" a="1"/>
  <c r="G168" i="2" s="1"/>
  <c r="G169" i="2" a="1"/>
  <c r="G169" i="2" s="1"/>
  <c r="G170" i="2" a="1"/>
  <c r="G170" i="2" s="1"/>
  <c r="G171" i="2" a="1"/>
  <c r="G171" i="2" s="1"/>
  <c r="G172" i="2" a="1"/>
  <c r="G172" i="2" s="1"/>
  <c r="G173" i="2" a="1"/>
  <c r="G173" i="2" s="1"/>
  <c r="G174" i="2" a="1"/>
  <c r="G174" i="2" s="1"/>
  <c r="G175" i="2" a="1"/>
  <c r="G175" i="2" s="1"/>
  <c r="G176" i="2" a="1"/>
  <c r="G176" i="2" s="1"/>
  <c r="G177" i="2" a="1"/>
  <c r="G177" i="2" s="1"/>
  <c r="G178" i="2" a="1"/>
  <c r="G178" i="2" s="1"/>
  <c r="G179" i="2" a="1"/>
  <c r="G179" i="2" s="1"/>
  <c r="G180" i="2" a="1"/>
  <c r="G180" i="2" s="1"/>
  <c r="G181" i="2" a="1"/>
  <c r="G181" i="2" s="1"/>
  <c r="G182" i="2" a="1"/>
  <c r="G182" i="2" s="1"/>
  <c r="G183" i="2" a="1"/>
  <c r="G183" i="2" s="1"/>
  <c r="G184" i="2" a="1"/>
  <c r="G184" i="2" s="1"/>
  <c r="G185" i="2" a="1"/>
  <c r="G185" i="2" s="1"/>
  <c r="G186" i="2" a="1"/>
  <c r="G186" i="2" s="1"/>
  <c r="G187" i="2" a="1"/>
  <c r="G187" i="2" s="1"/>
  <c r="G188" i="2" a="1"/>
  <c r="G188" i="2" s="1"/>
  <c r="G189" i="2" a="1"/>
  <c r="G189" i="2" s="1"/>
  <c r="G190" i="2" a="1"/>
  <c r="G190" i="2" s="1"/>
  <c r="G191" i="2" a="1"/>
  <c r="G191" i="2" s="1"/>
  <c r="G192" i="2" a="1"/>
  <c r="G192" i="2" s="1"/>
  <c r="G193" i="2" a="1"/>
  <c r="G193" i="2" s="1"/>
  <c r="G194" i="2" a="1"/>
  <c r="G194" i="2" s="1"/>
  <c r="G195" i="2" a="1"/>
  <c r="G195" i="2" s="1"/>
  <c r="G196" i="2" a="1"/>
  <c r="G196" i="2" s="1"/>
  <c r="G197" i="2" a="1"/>
  <c r="G197" i="2" s="1"/>
  <c r="G198" i="2" a="1"/>
  <c r="G198" i="2" s="1"/>
  <c r="G199" i="2" a="1"/>
  <c r="G199" i="2" s="1"/>
  <c r="G200" i="2" a="1"/>
  <c r="G200" i="2" s="1"/>
  <c r="G201" i="2" a="1"/>
  <c r="G201" i="2" s="1"/>
  <c r="G202" i="2" a="1"/>
  <c r="G202" i="2" s="1"/>
  <c r="G203" i="2" a="1"/>
  <c r="G203" i="2" s="1"/>
  <c r="G204" i="2" a="1"/>
  <c r="G204" i="2" s="1"/>
  <c r="G205" i="2" a="1"/>
  <c r="G205" i="2" s="1"/>
  <c r="G206" i="2" a="1"/>
  <c r="G206" i="2" s="1"/>
  <c r="G207" i="2" a="1"/>
  <c r="G207" i="2" s="1"/>
  <c r="G208" i="2" a="1"/>
  <c r="G208" i="2" s="1"/>
  <c r="G209" i="2" a="1"/>
  <c r="G209" i="2" s="1"/>
  <c r="G210" i="2" a="1"/>
  <c r="G210" i="2" s="1"/>
  <c r="G211" i="2" a="1"/>
  <c r="G211" i="2" s="1"/>
  <c r="G212" i="2" a="1"/>
  <c r="G212" i="2" s="1"/>
  <c r="G213" i="2" a="1"/>
  <c r="G213" i="2" s="1"/>
  <c r="G214" i="2" a="1"/>
  <c r="G214" i="2" s="1"/>
  <c r="G215" i="2" a="1"/>
  <c r="G215" i="2" s="1"/>
  <c r="G216" i="2" a="1"/>
  <c r="G216" i="2" s="1"/>
  <c r="G217" i="2" a="1"/>
  <c r="G217" i="2" s="1"/>
  <c r="G218" i="2" a="1"/>
  <c r="G218" i="2" s="1"/>
  <c r="G219" i="2" a="1"/>
  <c r="G219" i="2" s="1"/>
  <c r="G220" i="2" a="1"/>
  <c r="G220" i="2" s="1"/>
  <c r="G221" i="2" a="1"/>
  <c r="G221" i="2" s="1"/>
  <c r="G222" i="2" a="1"/>
  <c r="G222" i="2" s="1"/>
  <c r="G223" i="2" a="1"/>
  <c r="G223" i="2" s="1"/>
  <c r="G224" i="2" a="1"/>
  <c r="G224" i="2" s="1"/>
  <c r="G225" i="2" a="1"/>
  <c r="G225" i="2" s="1"/>
  <c r="G226" i="2" a="1"/>
  <c r="G226" i="2" s="1"/>
  <c r="G227" i="2" a="1"/>
  <c r="G227" i="2" s="1"/>
  <c r="G228" i="2" a="1"/>
  <c r="G228" i="2" s="1"/>
  <c r="G229" i="2" a="1"/>
  <c r="G229" i="2" s="1"/>
  <c r="G230" i="2" a="1"/>
  <c r="G230" i="2" s="1"/>
  <c r="G231" i="2" a="1"/>
  <c r="G231" i="2" s="1"/>
  <c r="G232" i="2" a="1"/>
  <c r="G232" i="2" s="1"/>
  <c r="G233" i="2" a="1"/>
  <c r="G233" i="2" s="1"/>
  <c r="G234" i="2" a="1"/>
  <c r="G234" i="2" s="1"/>
  <c r="G235" i="2" a="1"/>
  <c r="G235" i="2" s="1"/>
  <c r="G236" i="2" a="1"/>
  <c r="G236" i="2" s="1"/>
  <c r="G237" i="2" a="1"/>
  <c r="G237" i="2" s="1"/>
  <c r="G238" i="2" a="1"/>
  <c r="G238" i="2" s="1"/>
  <c r="G239" i="2" a="1"/>
  <c r="G239" i="2" s="1"/>
  <c r="G240" i="2" a="1"/>
  <c r="G240" i="2" s="1"/>
  <c r="G241" i="2" a="1"/>
  <c r="G241" i="2" s="1"/>
  <c r="G242" i="2" a="1"/>
  <c r="G242" i="2" s="1"/>
  <c r="G243" i="2" a="1"/>
  <c r="G243" i="2" s="1"/>
  <c r="G244" i="2" a="1"/>
  <c r="G244" i="2" s="1"/>
  <c r="G245" i="2" a="1"/>
  <c r="G245" i="2" s="1"/>
  <c r="G246" i="2" a="1"/>
  <c r="G246" i="2" s="1"/>
  <c r="G247" i="2" a="1"/>
  <c r="G247" i="2" s="1"/>
  <c r="G248" i="2" a="1"/>
  <c r="G248" i="2" s="1"/>
  <c r="G249" i="2" a="1"/>
  <c r="G249" i="2" s="1"/>
  <c r="G250" i="2" a="1"/>
  <c r="G250" i="2" s="1"/>
  <c r="G251" i="2" a="1"/>
  <c r="G251" i="2" s="1"/>
  <c r="G252" i="2" a="1"/>
  <c r="G252" i="2" s="1"/>
  <c r="G253" i="2" a="1"/>
  <c r="G253" i="2" s="1"/>
  <c r="G254" i="2" a="1"/>
  <c r="G254" i="2" s="1"/>
  <c r="G255" i="2" a="1"/>
  <c r="G255" i="2" s="1"/>
  <c r="G256" i="2" a="1"/>
  <c r="G256" i="2" s="1"/>
  <c r="G257" i="2" a="1"/>
  <c r="G257" i="2" s="1"/>
  <c r="G258" i="2" a="1"/>
  <c r="G258" i="2" s="1"/>
  <c r="G259" i="2" a="1"/>
  <c r="G259" i="2" s="1"/>
  <c r="G260" i="2" a="1"/>
  <c r="G260" i="2" s="1"/>
  <c r="G261" i="2" a="1"/>
  <c r="G261" i="2" s="1"/>
  <c r="G262" i="2" a="1"/>
  <c r="G262" i="2" s="1"/>
  <c r="G263" i="2" a="1"/>
  <c r="G263" i="2" s="1"/>
  <c r="G264" i="2" a="1"/>
  <c r="G264" i="2" s="1"/>
  <c r="G265" i="2" a="1"/>
  <c r="G265" i="2" s="1"/>
  <c r="G266" i="2" a="1"/>
  <c r="G266" i="2" s="1"/>
  <c r="G267" i="2" a="1"/>
  <c r="G267" i="2" s="1"/>
  <c r="G268" i="2" a="1"/>
  <c r="G268" i="2" s="1"/>
  <c r="G269" i="2" a="1"/>
  <c r="G269" i="2" s="1"/>
  <c r="G270" i="2" a="1"/>
  <c r="G270" i="2" s="1"/>
  <c r="G271" i="2" a="1"/>
  <c r="G271" i="2" s="1"/>
  <c r="G272" i="2" a="1"/>
  <c r="G272" i="2" s="1"/>
  <c r="G273" i="2" a="1"/>
  <c r="G273" i="2" s="1"/>
  <c r="G274" i="2" a="1"/>
  <c r="G274" i="2" s="1"/>
  <c r="G275" i="2" a="1"/>
  <c r="G275" i="2" s="1"/>
  <c r="G276" i="2" a="1"/>
  <c r="G276" i="2" s="1"/>
  <c r="G277" i="2" a="1"/>
  <c r="G277" i="2" s="1"/>
  <c r="G278" i="2" a="1"/>
  <c r="G278" i="2" s="1"/>
  <c r="G279" i="2" a="1"/>
  <c r="G279" i="2" s="1"/>
  <c r="G280" i="2" a="1"/>
  <c r="G280" i="2" s="1"/>
  <c r="G281" i="2" a="1"/>
  <c r="G281" i="2" s="1"/>
  <c r="G282" i="2" a="1"/>
  <c r="G282" i="2" s="1"/>
  <c r="G283" i="2" a="1"/>
  <c r="G283" i="2" s="1"/>
  <c r="G284" i="2" a="1"/>
  <c r="G284" i="2" s="1"/>
  <c r="G285" i="2" a="1"/>
  <c r="G285" i="2" s="1"/>
  <c r="G286" i="2" a="1"/>
  <c r="G286" i="2" s="1"/>
  <c r="G287" i="2" a="1"/>
  <c r="G287" i="2" s="1"/>
  <c r="G288" i="2" a="1"/>
  <c r="G288" i="2" s="1"/>
  <c r="G289" i="2" a="1"/>
  <c r="G289" i="2" s="1"/>
  <c r="G290" i="2" a="1"/>
  <c r="G290" i="2" s="1"/>
  <c r="G291" i="2" a="1"/>
  <c r="G291" i="2" s="1"/>
  <c r="G292" i="2" a="1"/>
  <c r="G292" i="2" s="1"/>
  <c r="G293" i="2" a="1"/>
  <c r="G293" i="2" s="1"/>
  <c r="G294" i="2" a="1"/>
  <c r="G294" i="2" s="1"/>
  <c r="G295" i="2" a="1"/>
  <c r="G295" i="2" s="1"/>
  <c r="G296" i="2" a="1"/>
  <c r="G296" i="2" s="1"/>
  <c r="G297" i="2" a="1"/>
  <c r="G297" i="2" s="1"/>
  <c r="G298" i="2" a="1"/>
  <c r="G298" i="2" s="1"/>
  <c r="G299" i="2" a="1"/>
  <c r="G299" i="2" s="1"/>
  <c r="G300" i="2" a="1"/>
  <c r="G300" i="2" s="1"/>
  <c r="G301" i="2" a="1"/>
  <c r="G301" i="2" s="1"/>
  <c r="G302" i="2" a="1"/>
  <c r="G302" i="2" s="1"/>
  <c r="G303" i="2" a="1"/>
  <c r="G303" i="2" s="1"/>
  <c r="G304" i="2" a="1"/>
  <c r="G304" i="2" s="1"/>
  <c r="G305" i="2" a="1"/>
  <c r="G305" i="2" s="1"/>
  <c r="G306" i="2" a="1"/>
  <c r="G306" i="2" s="1"/>
  <c r="G307" i="2" a="1"/>
  <c r="G307" i="2" s="1"/>
  <c r="G308" i="2" a="1"/>
  <c r="G308" i="2" s="1"/>
  <c r="G309" i="2" a="1"/>
  <c r="G309" i="2" s="1"/>
  <c r="G310" i="2" a="1"/>
  <c r="G310" i="2" s="1"/>
  <c r="G311" i="2" a="1"/>
  <c r="G311" i="2" s="1"/>
  <c r="G312" i="2" a="1"/>
  <c r="G312" i="2" s="1"/>
  <c r="G313" i="2" a="1"/>
  <c r="G313" i="2" s="1"/>
  <c r="G314" i="2" a="1"/>
  <c r="G314" i="2" s="1"/>
  <c r="G315" i="2" a="1"/>
  <c r="G315" i="2" s="1"/>
  <c r="G316" i="2" a="1"/>
  <c r="G316" i="2" s="1"/>
  <c r="G317" i="2" a="1"/>
  <c r="G317" i="2" s="1"/>
  <c r="G318" i="2" a="1"/>
  <c r="G318" i="2" s="1"/>
  <c r="G319" i="2" a="1"/>
  <c r="G319" i="2" s="1"/>
  <c r="G320" i="2" a="1"/>
  <c r="G320" i="2" s="1"/>
  <c r="G321" i="2" a="1"/>
  <c r="G321" i="2" s="1"/>
  <c r="G322" i="2" a="1"/>
  <c r="G322" i="2" s="1"/>
  <c r="G323" i="2" a="1"/>
  <c r="G323" i="2" s="1"/>
  <c r="G324" i="2" a="1"/>
  <c r="G324" i="2" s="1"/>
  <c r="G325" i="2" a="1"/>
  <c r="G325" i="2" s="1"/>
  <c r="G326" i="2" a="1"/>
  <c r="G326" i="2" s="1"/>
  <c r="G327" i="2" a="1"/>
  <c r="G327" i="2" s="1"/>
  <c r="G328" i="2" a="1"/>
  <c r="G328" i="2" s="1"/>
  <c r="G329" i="2" a="1"/>
  <c r="G329" i="2" s="1"/>
  <c r="G330" i="2" a="1"/>
  <c r="G330" i="2" s="1"/>
  <c r="G331" i="2" a="1"/>
  <c r="G331" i="2" s="1"/>
  <c r="G332" i="2" a="1"/>
  <c r="G332" i="2" s="1"/>
  <c r="G333" i="2" a="1"/>
  <c r="G333" i="2" s="1"/>
  <c r="G334" i="2" a="1"/>
  <c r="G334" i="2" s="1"/>
  <c r="G335" i="2" a="1"/>
  <c r="G335" i="2" s="1"/>
  <c r="G336" i="2" a="1"/>
  <c r="G336" i="2" s="1"/>
  <c r="G337" i="2" a="1"/>
  <c r="G337" i="2" s="1"/>
  <c r="G338" i="2" a="1"/>
  <c r="G338" i="2" s="1"/>
  <c r="G339" i="2" a="1"/>
  <c r="G339" i="2" s="1"/>
  <c r="G340" i="2" a="1"/>
  <c r="G340" i="2" s="1"/>
  <c r="G341" i="2" a="1"/>
  <c r="G341" i="2" s="1"/>
  <c r="G342" i="2" a="1"/>
  <c r="G342" i="2" s="1"/>
  <c r="G343" i="2" a="1"/>
  <c r="G343" i="2" s="1"/>
  <c r="G344" i="2" a="1"/>
  <c r="G344" i="2" s="1"/>
  <c r="G345" i="2" a="1"/>
  <c r="G345" i="2" s="1"/>
  <c r="G346" i="2" a="1"/>
  <c r="G346" i="2" s="1"/>
  <c r="G347" i="2" a="1"/>
  <c r="G347" i="2" s="1"/>
  <c r="G348" i="2" a="1"/>
  <c r="G348" i="2" s="1"/>
  <c r="G349" i="2" a="1"/>
  <c r="G349" i="2" s="1"/>
  <c r="G350" i="2" a="1"/>
  <c r="G350" i="2" s="1"/>
  <c r="G351" i="2" a="1"/>
  <c r="G351" i="2" s="1"/>
  <c r="G352" i="2" a="1"/>
  <c r="G352" i="2" s="1"/>
  <c r="G353" i="2" a="1"/>
  <c r="G353" i="2" s="1"/>
  <c r="G354" i="2" a="1"/>
  <c r="G354" i="2" s="1"/>
  <c r="G355" i="2" a="1"/>
  <c r="G355" i="2" s="1"/>
  <c r="G356" i="2" a="1"/>
  <c r="G356" i="2" s="1"/>
  <c r="G357" i="2" a="1"/>
  <c r="G357" i="2" s="1"/>
  <c r="G358" i="2" a="1"/>
  <c r="G358" i="2" s="1"/>
  <c r="G359" i="2" a="1"/>
  <c r="G359" i="2" s="1"/>
  <c r="G360" i="2" a="1"/>
  <c r="G360" i="2" s="1"/>
  <c r="G361" i="2" a="1"/>
  <c r="G361" i="2" s="1"/>
  <c r="G362" i="2" a="1"/>
  <c r="G362" i="2" s="1"/>
  <c r="G363" i="2" a="1"/>
  <c r="G363" i="2" s="1"/>
  <c r="G364" i="2" a="1"/>
  <c r="G364" i="2" s="1"/>
  <c r="G365" i="2" a="1"/>
  <c r="G365" i="2" s="1"/>
  <c r="G366" i="2" a="1"/>
  <c r="G366" i="2" s="1"/>
  <c r="G367" i="2" a="1"/>
  <c r="G367" i="2" s="1"/>
  <c r="G368" i="2" a="1"/>
  <c r="G368" i="2" s="1"/>
  <c r="G369" i="2" a="1"/>
  <c r="G369" i="2" s="1"/>
  <c r="G370" i="2" a="1"/>
  <c r="G370" i="2" s="1"/>
  <c r="G371" i="2" a="1"/>
  <c r="G371" i="2" s="1"/>
  <c r="G372" i="2" a="1"/>
  <c r="G372" i="2" s="1"/>
  <c r="G373" i="2" a="1"/>
  <c r="G373" i="2" s="1"/>
  <c r="G374" i="2" a="1"/>
  <c r="G374" i="2" s="1"/>
  <c r="G375" i="2" a="1"/>
  <c r="G375" i="2" s="1"/>
  <c r="G376" i="2" a="1"/>
  <c r="G376" i="2" s="1"/>
  <c r="G377" i="2" a="1"/>
  <c r="G377" i="2" s="1"/>
  <c r="G378" i="2" a="1"/>
  <c r="G378" i="2" s="1"/>
  <c r="G379" i="2" a="1"/>
  <c r="G379" i="2" s="1"/>
  <c r="G380" i="2" a="1"/>
  <c r="G380" i="2" s="1"/>
  <c r="G381" i="2" a="1"/>
  <c r="G381" i="2" s="1"/>
  <c r="G382" i="2" a="1"/>
  <c r="G382" i="2" s="1"/>
  <c r="G383" i="2" a="1"/>
  <c r="G383" i="2" s="1"/>
  <c r="G384" i="2" a="1"/>
  <c r="G384" i="2" s="1"/>
  <c r="G385" i="2" a="1"/>
  <c r="G385" i="2" s="1"/>
  <c r="G386" i="2" a="1"/>
  <c r="G386" i="2" s="1"/>
  <c r="G387" i="2" a="1"/>
  <c r="G387" i="2" s="1"/>
  <c r="G388" i="2" a="1"/>
  <c r="G388" i="2" s="1"/>
  <c r="G389" i="2" a="1"/>
  <c r="G389" i="2" s="1"/>
  <c r="G390" i="2" a="1"/>
  <c r="G390" i="2" s="1"/>
  <c r="G391" i="2" a="1"/>
  <c r="G391" i="2" s="1"/>
  <c r="G392" i="2" a="1"/>
  <c r="G392" i="2" s="1"/>
  <c r="G393" i="2" a="1"/>
  <c r="G393" i="2" s="1"/>
  <c r="G394" i="2" a="1"/>
  <c r="G394" i="2" s="1"/>
  <c r="G395" i="2" a="1"/>
  <c r="G395" i="2" s="1"/>
  <c r="G396" i="2" a="1"/>
  <c r="G396" i="2" s="1"/>
  <c r="G397" i="2" a="1"/>
  <c r="G397" i="2" s="1"/>
  <c r="G398" i="2" a="1"/>
  <c r="G398" i="2" s="1"/>
  <c r="G399" i="2" a="1"/>
  <c r="G399" i="2" s="1"/>
  <c r="G400" i="2" a="1"/>
  <c r="G400" i="2" s="1"/>
  <c r="G401" i="2" a="1"/>
  <c r="G401" i="2" s="1"/>
  <c r="G402" i="2" a="1"/>
  <c r="G402" i="2" s="1"/>
  <c r="G403" i="2" a="1"/>
  <c r="G403" i="2" s="1"/>
  <c r="G404" i="2" a="1"/>
  <c r="G404" i="2" s="1"/>
  <c r="G405" i="2" a="1"/>
  <c r="G405" i="2" s="1"/>
  <c r="G406" i="2" a="1"/>
  <c r="G406" i="2" s="1"/>
  <c r="G407" i="2" a="1"/>
  <c r="G407" i="2" s="1"/>
  <c r="G408" i="2" a="1"/>
  <c r="G408" i="2" s="1"/>
  <c r="G409" i="2" a="1"/>
  <c r="G409" i="2" s="1"/>
  <c r="G410" i="2" a="1"/>
  <c r="G410" i="2" s="1"/>
  <c r="G411" i="2" a="1"/>
  <c r="G411" i="2" s="1"/>
  <c r="G412" i="2" a="1"/>
  <c r="G412" i="2" s="1"/>
  <c r="G413" i="2" a="1"/>
  <c r="G413" i="2" s="1"/>
  <c r="G414" i="2" a="1"/>
  <c r="G414" i="2" s="1"/>
  <c r="G415" i="2" a="1"/>
  <c r="G415" i="2" s="1"/>
  <c r="G416" i="2" a="1"/>
  <c r="G416" i="2" s="1"/>
  <c r="G417" i="2" a="1"/>
  <c r="G417" i="2" s="1"/>
  <c r="G418" i="2" a="1"/>
  <c r="G418" i="2" s="1"/>
  <c r="G419" i="2" a="1"/>
  <c r="G419" i="2" s="1"/>
  <c r="G420" i="2" a="1"/>
  <c r="G420" i="2" s="1"/>
  <c r="G421" i="2" a="1"/>
  <c r="G421" i="2" s="1"/>
  <c r="G422" i="2" a="1"/>
  <c r="G422" i="2" s="1"/>
  <c r="G423" i="2" a="1"/>
  <c r="G423" i="2" s="1"/>
  <c r="G424" i="2" a="1"/>
  <c r="G424" i="2" s="1"/>
  <c r="G425" i="2" a="1"/>
  <c r="G425" i="2" s="1"/>
  <c r="G426" i="2" a="1"/>
  <c r="G426" i="2" s="1"/>
  <c r="G427" i="2" a="1"/>
  <c r="G427" i="2" s="1"/>
  <c r="G428" i="2" a="1"/>
  <c r="G428" i="2" s="1"/>
  <c r="G429" i="2" a="1"/>
  <c r="G429" i="2" s="1"/>
  <c r="G430" i="2" a="1"/>
  <c r="G430" i="2" s="1"/>
  <c r="G431" i="2" a="1"/>
  <c r="G431" i="2" s="1"/>
  <c r="G432" i="2" a="1"/>
  <c r="G432" i="2" s="1"/>
  <c r="G433" i="2" a="1"/>
  <c r="G433" i="2" s="1"/>
  <c r="G434" i="2" a="1"/>
  <c r="G434" i="2" s="1"/>
  <c r="G435" i="2" a="1"/>
  <c r="G435" i="2" s="1"/>
  <c r="G436" i="2" a="1"/>
  <c r="G436" i="2" s="1"/>
  <c r="G437" i="2" a="1"/>
  <c r="G437" i="2" s="1"/>
  <c r="G438" i="2" a="1"/>
  <c r="G438" i="2" s="1"/>
  <c r="G439" i="2" a="1"/>
  <c r="G439" i="2" s="1"/>
  <c r="G440" i="2" a="1"/>
  <c r="G440" i="2" s="1"/>
  <c r="G441" i="2" a="1"/>
  <c r="G441" i="2" s="1"/>
  <c r="G442" i="2" a="1"/>
  <c r="G442" i="2" s="1"/>
  <c r="G443" i="2" a="1"/>
  <c r="G443" i="2" s="1"/>
  <c r="G444" i="2" a="1"/>
  <c r="G444" i="2" s="1"/>
  <c r="G445" i="2" a="1"/>
  <c r="G445" i="2" s="1"/>
  <c r="G446" i="2" a="1"/>
  <c r="G446" i="2" s="1"/>
  <c r="G447" i="2" a="1"/>
  <c r="G447" i="2" s="1"/>
  <c r="G448" i="2" a="1"/>
  <c r="G448" i="2" s="1"/>
  <c r="G449" i="2" a="1"/>
  <c r="G449" i="2" s="1"/>
  <c r="G450" i="2" a="1"/>
  <c r="G450" i="2" s="1"/>
  <c r="G451" i="2" a="1"/>
  <c r="G451" i="2" s="1"/>
  <c r="G452" i="2" a="1"/>
  <c r="G452" i="2" s="1"/>
  <c r="G453" i="2" a="1"/>
  <c r="G453" i="2" s="1"/>
  <c r="G454" i="2" a="1"/>
  <c r="G454" i="2" s="1"/>
  <c r="G455" i="2" a="1"/>
  <c r="G455" i="2" s="1"/>
  <c r="G456" i="2" a="1"/>
  <c r="G456" i="2" s="1"/>
  <c r="G457" i="2" a="1"/>
  <c r="G457" i="2" s="1"/>
  <c r="G458" i="2" a="1"/>
  <c r="G458" i="2" s="1"/>
  <c r="G459" i="2" a="1"/>
  <c r="G459" i="2" s="1"/>
  <c r="G460" i="2" a="1"/>
  <c r="G460" i="2" s="1"/>
  <c r="G461" i="2" a="1"/>
  <c r="G461" i="2" s="1"/>
  <c r="G462" i="2" a="1"/>
  <c r="G462" i="2" s="1"/>
  <c r="G463" i="2" a="1"/>
  <c r="G463" i="2" s="1"/>
  <c r="G464" i="2" a="1"/>
  <c r="G464" i="2" s="1"/>
  <c r="G465" i="2" a="1"/>
  <c r="G465" i="2" s="1"/>
  <c r="G466" i="2" a="1"/>
  <c r="G466" i="2" s="1"/>
  <c r="G467" i="2" a="1"/>
  <c r="G467" i="2" s="1"/>
  <c r="G468" i="2" a="1"/>
  <c r="G468" i="2" s="1"/>
  <c r="G469" i="2" a="1"/>
  <c r="G469" i="2" s="1"/>
  <c r="G470" i="2" a="1"/>
  <c r="G470" i="2" s="1"/>
  <c r="G471" i="2" a="1"/>
  <c r="G471" i="2" s="1"/>
  <c r="G472" i="2" a="1"/>
  <c r="G472" i="2" s="1"/>
  <c r="G473" i="2" a="1"/>
  <c r="G473" i="2" s="1"/>
  <c r="G474" i="2" a="1"/>
  <c r="G474" i="2" s="1"/>
  <c r="G475" i="2" a="1"/>
  <c r="G475" i="2" s="1"/>
  <c r="G476" i="2" a="1"/>
  <c r="G476" i="2" s="1"/>
  <c r="G477" i="2" a="1"/>
  <c r="G477" i="2" s="1"/>
  <c r="G478" i="2" a="1"/>
  <c r="G478" i="2" s="1"/>
  <c r="G479" i="2" a="1"/>
  <c r="G479" i="2" s="1"/>
  <c r="G480" i="2" a="1"/>
  <c r="G480" i="2" s="1"/>
  <c r="G481" i="2" a="1"/>
  <c r="G481" i="2" s="1"/>
  <c r="G482" i="2" a="1"/>
  <c r="G482" i="2" s="1"/>
  <c r="G483" i="2" a="1"/>
  <c r="G483" i="2" s="1"/>
  <c r="G484" i="2" a="1"/>
  <c r="G484" i="2" s="1"/>
  <c r="G485" i="2" a="1"/>
  <c r="G485" i="2" s="1"/>
  <c r="G486" i="2" a="1"/>
  <c r="G486" i="2" s="1"/>
  <c r="G487" i="2" a="1"/>
  <c r="G487" i="2" s="1"/>
  <c r="G488" i="2" a="1"/>
  <c r="G488" i="2" s="1"/>
  <c r="G489" i="2" a="1"/>
  <c r="G489" i="2" s="1"/>
  <c r="G490" i="2" a="1"/>
  <c r="G490" i="2" s="1"/>
  <c r="G491" i="2" a="1"/>
  <c r="G491" i="2" s="1"/>
  <c r="G492" i="2" a="1"/>
  <c r="G492" i="2" s="1"/>
  <c r="G493" i="2" a="1"/>
  <c r="G493" i="2" s="1"/>
  <c r="G494" i="2" a="1"/>
  <c r="G494" i="2" s="1"/>
  <c r="G495" i="2" a="1"/>
  <c r="G495" i="2" s="1"/>
  <c r="G496" i="2" a="1"/>
  <c r="G496" i="2" s="1"/>
  <c r="G497" i="2" a="1"/>
  <c r="G497" i="2" s="1"/>
  <c r="G498" i="2" a="1"/>
  <c r="G498" i="2" s="1"/>
  <c r="G499" i="2" a="1"/>
  <c r="G499" i="2" s="1"/>
  <c r="G500" i="2" a="1"/>
  <c r="G500" i="2" s="1"/>
  <c r="G501" i="2" a="1"/>
  <c r="G501" i="2" s="1"/>
  <c r="G502" i="2" a="1"/>
  <c r="G502" i="2" s="1"/>
  <c r="G503" i="2" a="1"/>
  <c r="G503" i="2" s="1"/>
  <c r="G504" i="2" a="1"/>
  <c r="G504" i="2" s="1"/>
  <c r="G505" i="2" a="1"/>
  <c r="G505" i="2" s="1"/>
  <c r="G506" i="2" a="1"/>
  <c r="G506" i="2" s="1"/>
  <c r="G507" i="2" a="1"/>
  <c r="G507" i="2" s="1"/>
  <c r="G508" i="2" a="1"/>
  <c r="G508" i="2" s="1"/>
  <c r="G509" i="2" a="1"/>
  <c r="G509" i="2" s="1"/>
  <c r="G510" i="2" a="1"/>
  <c r="G510" i="2" s="1"/>
  <c r="G511" i="2" a="1"/>
  <c r="G511" i="2" s="1"/>
  <c r="G512" i="2" a="1"/>
  <c r="G512" i="2" s="1"/>
  <c r="G513" i="2" a="1"/>
  <c r="G513" i="2" s="1"/>
  <c r="G514" i="2" a="1"/>
  <c r="G514" i="2" s="1"/>
  <c r="G515" i="2" a="1"/>
  <c r="G515" i="2" s="1"/>
  <c r="G516" i="2" a="1"/>
  <c r="G516" i="2" s="1"/>
  <c r="G517" i="2" a="1"/>
  <c r="G517" i="2" s="1"/>
  <c r="G518" i="2" a="1"/>
  <c r="G518" i="2" s="1"/>
  <c r="G519" i="2" a="1"/>
  <c r="G519" i="2" s="1"/>
  <c r="G520" i="2" a="1"/>
  <c r="G520" i="2" s="1"/>
  <c r="G521" i="2" a="1"/>
  <c r="G521" i="2" s="1"/>
  <c r="G522" i="2" a="1"/>
  <c r="G522" i="2" s="1"/>
  <c r="G523" i="2" a="1"/>
  <c r="G523" i="2" s="1"/>
  <c r="G524" i="2" a="1"/>
  <c r="G524" i="2" s="1"/>
  <c r="G525" i="2" a="1"/>
  <c r="G525" i="2" s="1"/>
  <c r="G526" i="2" a="1"/>
  <c r="G526" i="2" s="1"/>
  <c r="G527" i="2" a="1"/>
  <c r="G527" i="2" s="1"/>
  <c r="G528" i="2" a="1"/>
  <c r="G528" i="2" s="1"/>
  <c r="G529" i="2" a="1"/>
  <c r="G529" i="2" s="1"/>
  <c r="G530" i="2" a="1"/>
  <c r="G530" i="2" s="1"/>
  <c r="G531" i="2" a="1"/>
  <c r="G531" i="2" s="1"/>
  <c r="G532" i="2" a="1"/>
  <c r="G532" i="2" s="1"/>
  <c r="G533" i="2" a="1"/>
  <c r="G533" i="2" s="1"/>
  <c r="G534" i="2" a="1"/>
  <c r="G534" i="2" s="1"/>
  <c r="G535" i="2" a="1"/>
  <c r="G535" i="2" s="1"/>
  <c r="G536" i="2" a="1"/>
  <c r="G536" i="2" s="1"/>
  <c r="G537" i="2" a="1"/>
  <c r="G537" i="2" s="1"/>
  <c r="G538" i="2" a="1"/>
  <c r="G538" i="2" s="1"/>
  <c r="G539" i="2" a="1"/>
  <c r="G539" i="2" s="1"/>
  <c r="G540" i="2" a="1"/>
  <c r="G540" i="2" s="1"/>
  <c r="G541" i="2" a="1"/>
  <c r="G541" i="2" s="1"/>
  <c r="G542" i="2" a="1"/>
  <c r="G542" i="2" s="1"/>
  <c r="G543" i="2" a="1"/>
  <c r="G543" i="2" s="1"/>
  <c r="G544" i="2" a="1"/>
  <c r="G544" i="2" s="1"/>
  <c r="G545" i="2" a="1"/>
  <c r="G545" i="2" s="1"/>
  <c r="G546" i="2" a="1"/>
  <c r="G546" i="2" s="1"/>
  <c r="G547" i="2" a="1"/>
  <c r="G547" i="2" s="1"/>
  <c r="G548" i="2" a="1"/>
  <c r="G548" i="2" s="1"/>
  <c r="G549" i="2" a="1"/>
  <c r="G549" i="2" s="1"/>
  <c r="G550" i="2" a="1"/>
  <c r="G550" i="2" s="1"/>
  <c r="G551" i="2" a="1"/>
  <c r="G551" i="2" s="1"/>
  <c r="G552" i="2" a="1"/>
  <c r="G552" i="2" s="1"/>
  <c r="G553" i="2" a="1"/>
  <c r="G553" i="2" s="1"/>
  <c r="G554" i="2" a="1"/>
  <c r="G554" i="2" s="1"/>
  <c r="G555" i="2" a="1"/>
  <c r="G555" i="2" s="1"/>
  <c r="G556" i="2" a="1"/>
  <c r="G556" i="2" s="1"/>
  <c r="G557" i="2" a="1"/>
  <c r="G557" i="2" s="1"/>
  <c r="G558" i="2" a="1"/>
  <c r="G558" i="2" s="1"/>
  <c r="G559" i="2" a="1"/>
  <c r="G559" i="2" s="1"/>
  <c r="G560" i="2" a="1"/>
  <c r="G560" i="2" s="1"/>
  <c r="G561" i="2" a="1"/>
  <c r="G561" i="2" s="1"/>
  <c r="G562" i="2" a="1"/>
  <c r="G562" i="2" s="1"/>
  <c r="G563" i="2" a="1"/>
  <c r="G563" i="2" s="1"/>
  <c r="G564" i="2" a="1"/>
  <c r="G564" i="2" s="1"/>
  <c r="G565" i="2" a="1"/>
  <c r="G565" i="2" s="1"/>
  <c r="G566" i="2" a="1"/>
  <c r="G566" i="2" s="1"/>
  <c r="G567" i="2" a="1"/>
  <c r="G567" i="2" s="1"/>
  <c r="G568" i="2" a="1"/>
  <c r="G568" i="2" s="1"/>
  <c r="G569" i="2" a="1"/>
  <c r="G569" i="2" s="1"/>
  <c r="G570" i="2" a="1"/>
  <c r="G570" i="2" s="1"/>
  <c r="G571" i="2" a="1"/>
  <c r="G571" i="2" s="1"/>
  <c r="G572" i="2" a="1"/>
  <c r="G572" i="2" s="1"/>
  <c r="G573" i="2" a="1"/>
  <c r="G573" i="2" s="1"/>
  <c r="G574" i="2" a="1"/>
  <c r="G574" i="2" s="1"/>
  <c r="G575" i="2" a="1"/>
  <c r="G575" i="2" s="1"/>
  <c r="G576" i="2" a="1"/>
  <c r="G576" i="2" s="1"/>
  <c r="G577" i="2" a="1"/>
  <c r="G577" i="2" s="1"/>
  <c r="G578" i="2" a="1"/>
  <c r="G578" i="2" s="1"/>
  <c r="G579" i="2" a="1"/>
  <c r="G579" i="2" s="1"/>
  <c r="G580" i="2" a="1"/>
  <c r="G580" i="2" s="1"/>
  <c r="G581" i="2" a="1"/>
  <c r="G581" i="2" s="1"/>
  <c r="G582" i="2" a="1"/>
  <c r="G582" i="2" s="1"/>
  <c r="G583" i="2" a="1"/>
  <c r="G583" i="2" s="1"/>
  <c r="G584" i="2" a="1"/>
  <c r="G584" i="2" s="1"/>
  <c r="G585" i="2" a="1"/>
  <c r="G585" i="2" s="1"/>
  <c r="G586" i="2" a="1"/>
  <c r="G586" i="2" s="1"/>
  <c r="G587" i="2" a="1"/>
  <c r="G587" i="2" s="1"/>
  <c r="G588" i="2" a="1"/>
  <c r="G588" i="2" s="1"/>
  <c r="G589" i="2" a="1"/>
  <c r="G589" i="2" s="1"/>
  <c r="G590" i="2" a="1"/>
  <c r="G590" i="2" s="1"/>
  <c r="G591" i="2" a="1"/>
  <c r="G591" i="2" s="1"/>
  <c r="G592" i="2" a="1"/>
  <c r="G592" i="2" s="1"/>
  <c r="G593" i="2" a="1"/>
  <c r="G593" i="2" s="1"/>
  <c r="G594" i="2" a="1"/>
  <c r="G594" i="2" s="1"/>
  <c r="G595" i="2" a="1"/>
  <c r="G595" i="2" s="1"/>
  <c r="G596" i="2" a="1"/>
  <c r="G596" i="2" s="1"/>
  <c r="G597" i="2" a="1"/>
  <c r="G597" i="2" s="1"/>
  <c r="G598" i="2" a="1"/>
  <c r="G598" i="2" s="1"/>
  <c r="G599" i="2" a="1"/>
  <c r="G599" i="2" s="1"/>
  <c r="G600" i="2" a="1"/>
  <c r="G600" i="2" s="1"/>
  <c r="G601" i="2" a="1"/>
  <c r="G601" i="2" s="1"/>
  <c r="G602" i="2" a="1"/>
  <c r="G602" i="2" s="1"/>
  <c r="G603" i="2" a="1"/>
  <c r="G603" i="2" s="1"/>
  <c r="G604" i="2" a="1"/>
  <c r="G604" i="2" s="1"/>
  <c r="G605" i="2" a="1"/>
  <c r="G605" i="2" s="1"/>
  <c r="G606" i="2" a="1"/>
  <c r="G606" i="2" s="1"/>
  <c r="G607" i="2" a="1"/>
  <c r="G607" i="2" s="1"/>
  <c r="G608" i="2" a="1"/>
  <c r="G608" i="2" s="1"/>
  <c r="G609" i="2" a="1"/>
  <c r="G609" i="2" s="1"/>
  <c r="G610" i="2" a="1"/>
  <c r="G610" i="2" s="1"/>
  <c r="G611" i="2" a="1"/>
  <c r="G611" i="2" s="1"/>
  <c r="G612" i="2" a="1"/>
  <c r="G612" i="2" s="1"/>
  <c r="G613" i="2" a="1"/>
  <c r="G613" i="2" s="1"/>
  <c r="G614" i="2" a="1"/>
  <c r="G614" i="2" s="1"/>
  <c r="G615" i="2" a="1"/>
  <c r="G615" i="2" s="1"/>
  <c r="G616" i="2" a="1"/>
  <c r="G616" i="2" s="1"/>
  <c r="G617" i="2" a="1"/>
  <c r="G617" i="2" s="1"/>
  <c r="G618" i="2" a="1"/>
  <c r="G618" i="2" s="1"/>
  <c r="G619" i="2" a="1"/>
  <c r="G619" i="2" s="1"/>
  <c r="G620" i="2" a="1"/>
  <c r="G620" i="2" s="1"/>
  <c r="G621" i="2" a="1"/>
  <c r="G621" i="2" s="1"/>
  <c r="G622" i="2" a="1"/>
  <c r="G622" i="2" s="1"/>
  <c r="G623" i="2" a="1"/>
  <c r="G623" i="2" s="1"/>
  <c r="G624" i="2" a="1"/>
  <c r="G624" i="2" s="1"/>
  <c r="G625" i="2" a="1"/>
  <c r="G625" i="2" s="1"/>
  <c r="G626" i="2" a="1"/>
  <c r="G626" i="2" s="1"/>
  <c r="G627" i="2" a="1"/>
  <c r="G627" i="2" s="1"/>
  <c r="G628" i="2" a="1"/>
  <c r="G628" i="2" s="1"/>
  <c r="G629" i="2" a="1"/>
  <c r="G629" i="2" s="1"/>
  <c r="G630" i="2" a="1"/>
  <c r="G630" i="2" s="1"/>
  <c r="G631" i="2" a="1"/>
  <c r="G631" i="2" s="1"/>
  <c r="G632" i="2" a="1"/>
  <c r="G632" i="2" s="1"/>
  <c r="G633" i="2" a="1"/>
  <c r="G633" i="2" s="1"/>
  <c r="G634" i="2" a="1"/>
  <c r="G634" i="2" s="1"/>
  <c r="G635" i="2" a="1"/>
  <c r="G635" i="2" s="1"/>
  <c r="G636" i="2" a="1"/>
  <c r="G636" i="2" s="1"/>
  <c r="G637" i="2" a="1"/>
  <c r="G637" i="2" s="1"/>
  <c r="G638" i="2" a="1"/>
  <c r="G638" i="2" s="1"/>
  <c r="G639" i="2" a="1"/>
  <c r="G639" i="2" s="1"/>
  <c r="G640" i="2" a="1"/>
  <c r="G640" i="2" s="1"/>
  <c r="G641" i="2" a="1"/>
  <c r="G641" i="2" s="1"/>
  <c r="G642" i="2" a="1"/>
  <c r="G642" i="2" s="1"/>
  <c r="G643" i="2" a="1"/>
  <c r="G643" i="2" s="1"/>
  <c r="G644" i="2" a="1"/>
  <c r="G644" i="2" s="1"/>
  <c r="G645" i="2" a="1"/>
  <c r="G645" i="2" s="1"/>
  <c r="G646" i="2" a="1"/>
  <c r="G646" i="2" s="1"/>
  <c r="G647" i="2" a="1"/>
  <c r="G647" i="2" s="1"/>
  <c r="G648" i="2" a="1"/>
  <c r="G648" i="2" s="1"/>
  <c r="G649" i="2" a="1"/>
  <c r="G649" i="2" s="1"/>
  <c r="G650" i="2" a="1"/>
  <c r="G650" i="2" s="1"/>
  <c r="G651" i="2" a="1"/>
  <c r="G651" i="2" s="1"/>
  <c r="G652" i="2" a="1"/>
  <c r="G652" i="2" s="1"/>
  <c r="G653" i="2" a="1"/>
  <c r="G653" i="2" s="1"/>
  <c r="G654" i="2" a="1"/>
  <c r="G654" i="2" s="1"/>
  <c r="G655" i="2" a="1"/>
  <c r="G655" i="2" s="1"/>
  <c r="G656" i="2" a="1"/>
  <c r="G656" i="2" s="1"/>
  <c r="G657" i="2" a="1"/>
  <c r="G657" i="2" s="1"/>
  <c r="G658" i="2" a="1"/>
  <c r="G658" i="2" s="1"/>
  <c r="G659" i="2" a="1"/>
  <c r="G659" i="2" s="1"/>
  <c r="G660" i="2" a="1"/>
  <c r="G660" i="2" s="1"/>
  <c r="G661" i="2" a="1"/>
  <c r="G661" i="2" s="1"/>
  <c r="G662" i="2" a="1"/>
  <c r="G662" i="2" s="1"/>
  <c r="G663" i="2" a="1"/>
  <c r="G663" i="2" s="1"/>
  <c r="G664" i="2" a="1"/>
  <c r="G664" i="2" s="1"/>
  <c r="G665" i="2" a="1"/>
  <c r="G665" i="2" s="1"/>
  <c r="G666" i="2" a="1"/>
  <c r="G666" i="2" s="1"/>
  <c r="G667" i="2" a="1"/>
  <c r="G667" i="2" s="1"/>
  <c r="G668" i="2" a="1"/>
  <c r="G668" i="2" s="1"/>
  <c r="G669" i="2" a="1"/>
  <c r="G669" i="2" s="1"/>
  <c r="G670" i="2" a="1"/>
  <c r="G670" i="2" s="1"/>
  <c r="G671" i="2" a="1"/>
  <c r="G671" i="2" s="1"/>
  <c r="G672" i="2" a="1"/>
  <c r="G672" i="2" s="1"/>
  <c r="G673" i="2" a="1"/>
  <c r="G673" i="2" s="1"/>
  <c r="G674" i="2" a="1"/>
  <c r="G674" i="2" s="1"/>
  <c r="G675" i="2" a="1"/>
  <c r="G675" i="2" s="1"/>
  <c r="G676" i="2" a="1"/>
  <c r="G676" i="2" s="1"/>
  <c r="G677" i="2" a="1"/>
  <c r="G677" i="2" s="1"/>
  <c r="G678" i="2" a="1"/>
  <c r="G678" i="2" s="1"/>
  <c r="G679" i="2" a="1"/>
  <c r="G679" i="2" s="1"/>
  <c r="G680" i="2" a="1"/>
  <c r="G680" i="2" s="1"/>
  <c r="G681" i="2" a="1"/>
  <c r="G681" i="2" s="1"/>
  <c r="G682" i="2" a="1"/>
  <c r="G682" i="2" s="1"/>
  <c r="G683" i="2" a="1"/>
  <c r="G683" i="2" s="1"/>
  <c r="G684" i="2" a="1"/>
  <c r="G684" i="2" s="1"/>
  <c r="G685" i="2" a="1"/>
  <c r="G685" i="2" s="1"/>
  <c r="G686" i="2" a="1"/>
  <c r="G686" i="2" s="1"/>
  <c r="G687" i="2" a="1"/>
  <c r="G687" i="2" s="1"/>
  <c r="G688" i="2" a="1"/>
  <c r="G688" i="2" s="1"/>
  <c r="G689" i="2" a="1"/>
  <c r="G689" i="2" s="1"/>
  <c r="G690" i="2" a="1"/>
  <c r="G690" i="2" s="1"/>
  <c r="G691" i="2" a="1"/>
  <c r="G691" i="2" s="1"/>
  <c r="G692" i="2" a="1"/>
  <c r="G692" i="2" s="1"/>
  <c r="G693" i="2" a="1"/>
  <c r="G693" i="2" s="1"/>
  <c r="G694" i="2" a="1"/>
  <c r="G694" i="2" s="1"/>
  <c r="G695" i="2" a="1"/>
  <c r="G695" i="2" s="1"/>
  <c r="G696" i="2" a="1"/>
  <c r="G696" i="2" s="1"/>
  <c r="G697" i="2" a="1"/>
  <c r="G697" i="2" s="1"/>
  <c r="G698" i="2" a="1"/>
  <c r="G698" i="2" s="1"/>
  <c r="G699" i="2" a="1"/>
  <c r="G699" i="2" s="1"/>
  <c r="G700" i="2" a="1"/>
  <c r="G700" i="2" s="1"/>
  <c r="G701" i="2" a="1"/>
  <c r="G701" i="2" s="1"/>
  <c r="G702" i="2" a="1"/>
  <c r="G702" i="2" s="1"/>
  <c r="G703" i="2" a="1"/>
  <c r="G703" i="2" s="1"/>
  <c r="G704" i="2" a="1"/>
  <c r="G704" i="2" s="1"/>
  <c r="G705" i="2" a="1"/>
  <c r="G705" i="2" s="1"/>
  <c r="G706" i="2" a="1"/>
  <c r="G706" i="2" s="1"/>
  <c r="G707" i="2" a="1"/>
  <c r="G707" i="2" s="1"/>
  <c r="G708" i="2" a="1"/>
  <c r="G708" i="2" s="1"/>
  <c r="G709" i="2" a="1"/>
  <c r="G709" i="2" s="1"/>
  <c r="G710" i="2" a="1"/>
  <c r="G710" i="2" s="1"/>
  <c r="G711" i="2" a="1"/>
  <c r="G711" i="2" s="1"/>
  <c r="G712" i="2" a="1"/>
  <c r="G712" i="2" s="1"/>
  <c r="G713" i="2" a="1"/>
  <c r="G713" i="2" s="1"/>
  <c r="G714" i="2" a="1"/>
  <c r="G714" i="2" s="1"/>
  <c r="G715" i="2" a="1"/>
  <c r="G715" i="2" s="1"/>
  <c r="G716" i="2" a="1"/>
  <c r="G716" i="2" s="1"/>
  <c r="G717" i="2" a="1"/>
  <c r="G717" i="2" s="1"/>
  <c r="G718" i="2" a="1"/>
  <c r="G718" i="2" s="1"/>
  <c r="G719" i="2" a="1"/>
  <c r="G719" i="2" s="1"/>
  <c r="G720" i="2" a="1"/>
  <c r="G720" i="2" s="1"/>
  <c r="G721" i="2" a="1"/>
  <c r="G721" i="2" s="1"/>
  <c r="G722" i="2" a="1"/>
  <c r="G722" i="2" s="1"/>
  <c r="G723" i="2" a="1"/>
  <c r="G723" i="2" s="1"/>
  <c r="G724" i="2" a="1"/>
  <c r="G724" i="2" s="1"/>
  <c r="G725" i="2" a="1"/>
  <c r="G725" i="2" s="1"/>
  <c r="G726" i="2" a="1"/>
  <c r="G726" i="2" s="1"/>
  <c r="G727" i="2" a="1"/>
  <c r="G727" i="2" s="1"/>
  <c r="G728" i="2" a="1"/>
  <c r="G728" i="2" s="1"/>
  <c r="G729" i="2" a="1"/>
  <c r="G729" i="2" s="1"/>
  <c r="G730" i="2" a="1"/>
  <c r="G730" i="2" s="1"/>
  <c r="G731" i="2" a="1"/>
  <c r="G731" i="2" s="1"/>
  <c r="G732" i="2" a="1"/>
  <c r="G732" i="2" s="1"/>
  <c r="G733" i="2" a="1"/>
  <c r="G733" i="2" s="1"/>
  <c r="G734" i="2" a="1"/>
  <c r="G734" i="2" s="1"/>
  <c r="G735" i="2" a="1"/>
  <c r="G735" i="2" s="1"/>
  <c r="G736" i="2" a="1"/>
  <c r="G736" i="2" s="1"/>
  <c r="G737" i="2" a="1"/>
  <c r="G737" i="2" s="1"/>
  <c r="G738" i="2" a="1"/>
  <c r="G738" i="2" s="1"/>
  <c r="G739" i="2" a="1"/>
  <c r="G739" i="2" s="1"/>
  <c r="G740" i="2" a="1"/>
  <c r="G740" i="2" s="1"/>
  <c r="G741" i="2" a="1"/>
  <c r="G741" i="2" s="1"/>
  <c r="G742" i="2" a="1"/>
  <c r="G742" i="2" s="1"/>
  <c r="G743" i="2" a="1"/>
  <c r="G743" i="2" s="1"/>
  <c r="G744" i="2" a="1"/>
  <c r="G744" i="2" s="1"/>
  <c r="G745" i="2" a="1"/>
  <c r="G745" i="2" s="1"/>
  <c r="G746" i="2" a="1"/>
  <c r="G746" i="2" s="1"/>
  <c r="G747" i="2" a="1"/>
  <c r="G747" i="2" s="1"/>
  <c r="G748" i="2" a="1"/>
  <c r="G748" i="2" s="1"/>
  <c r="G749" i="2" a="1"/>
  <c r="G749" i="2" s="1"/>
  <c r="G750" i="2" a="1"/>
  <c r="G750" i="2" s="1"/>
  <c r="G751" i="2" a="1"/>
  <c r="G751" i="2" s="1"/>
  <c r="G752" i="2" a="1"/>
  <c r="G752" i="2" s="1"/>
  <c r="G753" i="2" a="1"/>
  <c r="G753" i="2" s="1"/>
  <c r="G754" i="2" a="1"/>
  <c r="G754" i="2" s="1"/>
  <c r="G755" i="2" a="1"/>
  <c r="G755" i="2" s="1"/>
  <c r="G756" i="2" a="1"/>
  <c r="G756" i="2" s="1"/>
  <c r="G757" i="2" a="1"/>
  <c r="G757" i="2" s="1"/>
  <c r="G758" i="2" a="1"/>
  <c r="G758" i="2" s="1"/>
  <c r="G759" i="2" a="1"/>
  <c r="G759" i="2" s="1"/>
  <c r="G760" i="2" a="1"/>
  <c r="G760" i="2" s="1"/>
  <c r="G761" i="2" a="1"/>
  <c r="G761" i="2" s="1"/>
  <c r="G762" i="2" a="1"/>
  <c r="G762" i="2" s="1"/>
  <c r="G763" i="2" a="1"/>
  <c r="G763" i="2" s="1"/>
  <c r="G764" i="2" a="1"/>
  <c r="G764" i="2" s="1"/>
  <c r="G765" i="2" a="1"/>
  <c r="G765" i="2" s="1"/>
  <c r="G766" i="2" a="1"/>
  <c r="G766" i="2" s="1"/>
  <c r="G767" i="2" a="1"/>
  <c r="G767" i="2" s="1"/>
  <c r="G768" i="2" a="1"/>
  <c r="G768" i="2" s="1"/>
  <c r="G769" i="2" a="1"/>
  <c r="G769" i="2" s="1"/>
  <c r="G770" i="2" a="1"/>
  <c r="G770" i="2" s="1"/>
  <c r="G771" i="2" a="1"/>
  <c r="G771" i="2" s="1"/>
  <c r="G772" i="2" a="1"/>
  <c r="G772" i="2" s="1"/>
  <c r="G773" i="2" a="1"/>
  <c r="G773" i="2" s="1"/>
  <c r="G774" i="2" a="1"/>
  <c r="G774" i="2" s="1"/>
  <c r="G775" i="2" a="1"/>
  <c r="G775" i="2" s="1"/>
  <c r="G776" i="2" a="1"/>
  <c r="G776" i="2" s="1"/>
  <c r="G777" i="2" a="1"/>
  <c r="G777" i="2" s="1"/>
  <c r="G778" i="2" a="1"/>
  <c r="G778" i="2" s="1"/>
  <c r="G779" i="2" a="1"/>
  <c r="G779" i="2" s="1"/>
  <c r="G780" i="2" a="1"/>
  <c r="G780" i="2" s="1"/>
  <c r="G781" i="2" a="1"/>
  <c r="G781" i="2" s="1"/>
  <c r="G782" i="2" a="1"/>
  <c r="G782" i="2" s="1"/>
  <c r="G783" i="2" a="1"/>
  <c r="G783" i="2" s="1"/>
  <c r="G784" i="2" a="1"/>
  <c r="G784" i="2" s="1"/>
  <c r="G785" i="2" a="1"/>
  <c r="G785" i="2" s="1"/>
  <c r="G786" i="2" a="1"/>
  <c r="G786" i="2" s="1"/>
  <c r="G787" i="2" a="1"/>
  <c r="G787" i="2" s="1"/>
  <c r="G788" i="2" a="1"/>
  <c r="G788" i="2" s="1"/>
  <c r="G789" i="2" a="1"/>
  <c r="G789" i="2" s="1"/>
  <c r="G790" i="2" a="1"/>
  <c r="G790" i="2" s="1"/>
  <c r="G791" i="2" a="1"/>
  <c r="G791" i="2" s="1"/>
  <c r="G792" i="2" a="1"/>
  <c r="G792" i="2" s="1"/>
  <c r="G793" i="2" a="1"/>
  <c r="G793" i="2" s="1"/>
  <c r="G794" i="2" a="1"/>
  <c r="G794" i="2" s="1"/>
  <c r="G795" i="2" a="1"/>
  <c r="G795" i="2" s="1"/>
  <c r="G796" i="2" a="1"/>
  <c r="G796" i="2" s="1"/>
  <c r="G797" i="2" a="1"/>
  <c r="G797" i="2" s="1"/>
  <c r="G798" i="2" a="1"/>
  <c r="G798" i="2" s="1"/>
  <c r="G799" i="2" a="1"/>
  <c r="G799" i="2" s="1"/>
  <c r="G800" i="2" a="1"/>
  <c r="G800" i="2" s="1"/>
  <c r="G801" i="2" a="1"/>
  <c r="G801" i="2" s="1"/>
  <c r="G802" i="2" a="1"/>
  <c r="G802" i="2" s="1"/>
  <c r="G803" i="2" a="1"/>
  <c r="G803" i="2" s="1"/>
  <c r="G804" i="2" a="1"/>
  <c r="G804" i="2" s="1"/>
  <c r="G805" i="2" a="1"/>
  <c r="G805" i="2" s="1"/>
  <c r="G806" i="2" a="1"/>
  <c r="G806" i="2" s="1"/>
  <c r="G807" i="2" a="1"/>
  <c r="G807" i="2" s="1"/>
  <c r="G808" i="2" a="1"/>
  <c r="G808" i="2" s="1"/>
  <c r="G809" i="2" a="1"/>
  <c r="G809" i="2" s="1"/>
  <c r="G810" i="2" a="1"/>
  <c r="G810" i="2" s="1"/>
  <c r="G811" i="2" a="1"/>
  <c r="G811" i="2" s="1"/>
  <c r="G812" i="2" a="1"/>
  <c r="G812" i="2" s="1"/>
  <c r="G813" i="2" a="1"/>
  <c r="G813" i="2" s="1"/>
  <c r="G814" i="2" a="1"/>
  <c r="G814" i="2" s="1"/>
  <c r="G815" i="2" a="1"/>
  <c r="G815" i="2" s="1"/>
  <c r="G816" i="2" a="1"/>
  <c r="G816" i="2" s="1"/>
  <c r="G817" i="2" a="1"/>
  <c r="G817" i="2" s="1"/>
  <c r="G818" i="2" a="1"/>
  <c r="G818" i="2" s="1"/>
  <c r="G819" i="2" a="1"/>
  <c r="G819" i="2" s="1"/>
  <c r="G820" i="2" a="1"/>
  <c r="G820" i="2" s="1"/>
  <c r="G821" i="2" a="1"/>
  <c r="G821" i="2" s="1"/>
  <c r="G822" i="2" a="1"/>
  <c r="G822" i="2" s="1"/>
  <c r="G823" i="2" a="1"/>
  <c r="G823" i="2" s="1"/>
  <c r="G824" i="2" a="1"/>
  <c r="G824" i="2" s="1"/>
  <c r="G825" i="2" a="1"/>
  <c r="G825" i="2" s="1"/>
  <c r="G826" i="2" a="1"/>
  <c r="G826" i="2" s="1"/>
  <c r="G827" i="2" a="1"/>
  <c r="G827" i="2" s="1"/>
  <c r="G828" i="2" a="1"/>
  <c r="G828" i="2" s="1"/>
  <c r="G829" i="2" a="1"/>
  <c r="G829" i="2" s="1"/>
  <c r="G830" i="2" a="1"/>
  <c r="G830" i="2" s="1"/>
  <c r="G831" i="2" a="1"/>
  <c r="G831" i="2" s="1"/>
  <c r="G832" i="2" a="1"/>
  <c r="G832" i="2" s="1"/>
  <c r="G833" i="2" a="1"/>
  <c r="G833" i="2" s="1"/>
  <c r="G834" i="2" a="1"/>
  <c r="G834" i="2" s="1"/>
  <c r="G835" i="2" a="1"/>
  <c r="G835" i="2" s="1"/>
  <c r="G836" i="2" a="1"/>
  <c r="G836" i="2" s="1"/>
  <c r="G837" i="2" a="1"/>
  <c r="G837" i="2" s="1"/>
  <c r="G838" i="2" a="1"/>
  <c r="G838" i="2" s="1"/>
  <c r="G839" i="2" a="1"/>
  <c r="G839" i="2" s="1"/>
  <c r="G840" i="2" a="1"/>
  <c r="G840" i="2" s="1"/>
  <c r="G841" i="2" a="1"/>
  <c r="G841" i="2" s="1"/>
  <c r="G842" i="2" a="1"/>
  <c r="G842" i="2" s="1"/>
  <c r="G843" i="2" a="1"/>
  <c r="G843" i="2" s="1"/>
  <c r="G844" i="2" a="1"/>
  <c r="G844" i="2" s="1"/>
  <c r="G845" i="2" a="1"/>
  <c r="G845" i="2" s="1"/>
  <c r="G846" i="2" a="1"/>
  <c r="G846" i="2" s="1"/>
  <c r="G847" i="2" a="1"/>
  <c r="G847" i="2" s="1"/>
  <c r="G848" i="2" a="1"/>
  <c r="G848" i="2" s="1"/>
  <c r="G849" i="2" a="1"/>
  <c r="G849" i="2" s="1"/>
  <c r="G850" i="2" a="1"/>
  <c r="G850" i="2" s="1"/>
  <c r="G851" i="2" a="1"/>
  <c r="G851" i="2" s="1"/>
  <c r="G852" i="2" a="1"/>
  <c r="G852" i="2" s="1"/>
  <c r="G853" i="2" a="1"/>
  <c r="G853" i="2" s="1"/>
  <c r="G854" i="2" a="1"/>
  <c r="G854" i="2" s="1"/>
  <c r="G855" i="2" a="1"/>
  <c r="G855" i="2" s="1"/>
  <c r="G856" i="2" a="1"/>
  <c r="G856" i="2" s="1"/>
  <c r="G857" i="2" a="1"/>
  <c r="G857" i="2" s="1"/>
  <c r="G858" i="2" a="1"/>
  <c r="G858" i="2" s="1"/>
  <c r="G859" i="2" a="1"/>
  <c r="G859" i="2" s="1"/>
  <c r="G860" i="2" a="1"/>
  <c r="G860" i="2" s="1"/>
  <c r="G861" i="2" a="1"/>
  <c r="G861" i="2" s="1"/>
  <c r="G862" i="2" a="1"/>
  <c r="G862" i="2" s="1"/>
  <c r="G863" i="2" a="1"/>
  <c r="G863" i="2" s="1"/>
  <c r="G864" i="2" a="1"/>
  <c r="G864" i="2" s="1"/>
  <c r="G865" i="2" a="1"/>
  <c r="G865" i="2" s="1"/>
  <c r="G866" i="2" a="1"/>
  <c r="G866" i="2" s="1"/>
  <c r="G867" i="2" a="1"/>
  <c r="G867" i="2" s="1"/>
  <c r="G868" i="2" a="1"/>
  <c r="G868" i="2" s="1"/>
  <c r="G869" i="2" a="1"/>
  <c r="G869" i="2" s="1"/>
  <c r="G870" i="2" a="1"/>
  <c r="G870" i="2" s="1"/>
  <c r="G871" i="2" a="1"/>
  <c r="G871" i="2" s="1"/>
  <c r="G872" i="2" a="1"/>
  <c r="G872" i="2" s="1"/>
  <c r="G873" i="2" a="1"/>
  <c r="G873" i="2" s="1"/>
  <c r="G874" i="2" a="1"/>
  <c r="G874" i="2" s="1"/>
  <c r="G875" i="2" a="1"/>
  <c r="G875" i="2" s="1"/>
  <c r="G876" i="2" a="1"/>
  <c r="G876" i="2" s="1"/>
  <c r="G877" i="2" a="1"/>
  <c r="G877" i="2" s="1"/>
  <c r="G878" i="2" a="1"/>
  <c r="G878" i="2" s="1"/>
  <c r="G879" i="2" a="1"/>
  <c r="G879" i="2" s="1"/>
  <c r="G880" i="2" a="1"/>
  <c r="G880" i="2" s="1"/>
  <c r="G881" i="2" a="1"/>
  <c r="G881" i="2" s="1"/>
  <c r="G882" i="2" a="1"/>
  <c r="G882" i="2" s="1"/>
  <c r="G883" i="2" a="1"/>
  <c r="G883" i="2" s="1"/>
  <c r="G884" i="2" a="1"/>
  <c r="G884" i="2" s="1"/>
  <c r="G885" i="2" a="1"/>
  <c r="G885" i="2" s="1"/>
  <c r="G886" i="2" a="1"/>
  <c r="G886" i="2" s="1"/>
  <c r="G887" i="2" a="1"/>
  <c r="G887" i="2" s="1"/>
  <c r="G888" i="2" a="1"/>
  <c r="G888" i="2" s="1"/>
  <c r="G889" i="2" a="1"/>
  <c r="G889" i="2" s="1"/>
  <c r="G890" i="2" a="1"/>
  <c r="G890" i="2" s="1"/>
  <c r="G891" i="2" a="1"/>
  <c r="G891" i="2" s="1"/>
  <c r="G892" i="2" a="1"/>
  <c r="G892" i="2" s="1"/>
  <c r="G893" i="2" a="1"/>
  <c r="G893" i="2" s="1"/>
  <c r="G894" i="2" a="1"/>
  <c r="G894" i="2" s="1"/>
  <c r="G895" i="2" a="1"/>
  <c r="G895" i="2" s="1"/>
  <c r="G896" i="2" a="1"/>
  <c r="G896" i="2" s="1"/>
  <c r="G897" i="2" a="1"/>
  <c r="G897" i="2" s="1"/>
  <c r="G898" i="2" a="1"/>
  <c r="G898" i="2" s="1"/>
  <c r="G899" i="2" a="1"/>
  <c r="G899" i="2" s="1"/>
  <c r="G900" i="2" a="1"/>
  <c r="G900" i="2" s="1"/>
  <c r="G901" i="2" a="1"/>
  <c r="G901" i="2" s="1"/>
  <c r="G902" i="2" a="1"/>
  <c r="G902" i="2" s="1"/>
  <c r="G903" i="2" a="1"/>
  <c r="G903" i="2" s="1"/>
  <c r="G904" i="2" a="1"/>
  <c r="G904" i="2" s="1"/>
  <c r="G905" i="2" a="1"/>
  <c r="G905" i="2" s="1"/>
  <c r="G906" i="2" a="1"/>
  <c r="G906" i="2" s="1"/>
  <c r="G907" i="2" a="1"/>
  <c r="G907" i="2" s="1"/>
  <c r="G908" i="2" a="1"/>
  <c r="G908" i="2" s="1"/>
  <c r="G909" i="2" a="1"/>
  <c r="G909" i="2" s="1"/>
  <c r="G910" i="2" a="1"/>
  <c r="G910" i="2" s="1"/>
  <c r="G911" i="2" a="1"/>
  <c r="G911" i="2" s="1"/>
  <c r="G912" i="2" a="1"/>
  <c r="G912" i="2" s="1"/>
  <c r="G913" i="2" a="1"/>
  <c r="G913" i="2" s="1"/>
  <c r="G914" i="2" a="1"/>
  <c r="G914" i="2" s="1"/>
  <c r="G915" i="2" a="1"/>
  <c r="G915" i="2" s="1"/>
  <c r="G916" i="2" a="1"/>
  <c r="G916" i="2" s="1"/>
  <c r="G917" i="2" a="1"/>
  <c r="G917" i="2" s="1"/>
  <c r="G918" i="2" a="1"/>
  <c r="G918" i="2" s="1"/>
  <c r="G919" i="2" a="1"/>
  <c r="G919" i="2" s="1"/>
  <c r="G920" i="2" a="1"/>
  <c r="G920" i="2" s="1"/>
  <c r="G921" i="2" a="1"/>
  <c r="G921" i="2" s="1"/>
  <c r="G922" i="2" a="1"/>
  <c r="G922" i="2" s="1"/>
  <c r="G923" i="2" a="1"/>
  <c r="G923" i="2" s="1"/>
  <c r="G924" i="2" a="1"/>
  <c r="G924" i="2" s="1"/>
  <c r="G925" i="2" a="1"/>
  <c r="G925" i="2" s="1"/>
  <c r="G926" i="2" a="1"/>
  <c r="G926" i="2" s="1"/>
  <c r="G927" i="2" a="1"/>
  <c r="G927" i="2" s="1"/>
  <c r="G928" i="2" a="1"/>
  <c r="G928" i="2" s="1"/>
  <c r="G929" i="2" a="1"/>
  <c r="G929" i="2" s="1"/>
  <c r="G930" i="2" a="1"/>
  <c r="G930" i="2" s="1"/>
  <c r="G931" i="2" a="1"/>
  <c r="G931" i="2" s="1"/>
  <c r="G932" i="2" a="1"/>
  <c r="G932" i="2" s="1"/>
  <c r="G933" i="2" a="1"/>
  <c r="G933" i="2" s="1"/>
  <c r="G934" i="2" a="1"/>
  <c r="G934" i="2" s="1"/>
  <c r="G935" i="2" a="1"/>
  <c r="G935" i="2" s="1"/>
  <c r="G936" i="2" a="1"/>
  <c r="G936" i="2" s="1"/>
  <c r="G937" i="2" a="1"/>
  <c r="G937" i="2" s="1"/>
  <c r="G938" i="2" a="1"/>
  <c r="G938" i="2" s="1"/>
  <c r="G939" i="2" a="1"/>
  <c r="G939" i="2" s="1"/>
  <c r="G940" i="2" a="1"/>
  <c r="G940" i="2" s="1"/>
  <c r="G941" i="2" a="1"/>
  <c r="G941" i="2" s="1"/>
  <c r="G942" i="2" a="1"/>
  <c r="G942" i="2" s="1"/>
  <c r="G943" i="2" a="1"/>
  <c r="G943" i="2" s="1"/>
  <c r="G944" i="2" a="1"/>
  <c r="G944" i="2" s="1"/>
  <c r="G945" i="2" a="1"/>
  <c r="G945" i="2" s="1"/>
  <c r="G946" i="2" a="1"/>
  <c r="G946" i="2" s="1"/>
  <c r="G947" i="2" a="1"/>
  <c r="G947" i="2" s="1"/>
  <c r="G948" i="2" a="1"/>
  <c r="G948" i="2" s="1"/>
  <c r="G949" i="2" a="1"/>
  <c r="G949" i="2" s="1"/>
  <c r="G950" i="2" a="1"/>
  <c r="G950" i="2" s="1"/>
  <c r="G951" i="2" a="1"/>
  <c r="G951" i="2" s="1"/>
  <c r="G952" i="2" a="1"/>
  <c r="G952" i="2" s="1"/>
  <c r="G953" i="2" a="1"/>
  <c r="G953" i="2" s="1"/>
  <c r="G954" i="2" a="1"/>
  <c r="G954" i="2" s="1"/>
  <c r="G955" i="2" a="1"/>
  <c r="G955" i="2" s="1"/>
  <c r="G956" i="2" a="1"/>
  <c r="G956" i="2" s="1"/>
  <c r="G957" i="2" a="1"/>
  <c r="G957" i="2" s="1"/>
  <c r="G958" i="2" a="1"/>
  <c r="G958" i="2" s="1"/>
  <c r="G959" i="2" a="1"/>
  <c r="G959" i="2" s="1"/>
  <c r="G960" i="2" a="1"/>
  <c r="G960" i="2" s="1"/>
  <c r="G961" i="2" a="1"/>
  <c r="G961" i="2" s="1"/>
  <c r="G962" i="2" a="1"/>
  <c r="G962" i="2" s="1"/>
  <c r="G963" i="2" a="1"/>
  <c r="G963" i="2" s="1"/>
  <c r="G964" i="2" a="1"/>
  <c r="G964" i="2" s="1"/>
  <c r="G965" i="2" a="1"/>
  <c r="G965" i="2" s="1"/>
  <c r="G966" i="2" a="1"/>
  <c r="G966" i="2" s="1"/>
  <c r="G967" i="2" a="1"/>
  <c r="G967" i="2" s="1"/>
  <c r="G968" i="2" a="1"/>
  <c r="G968" i="2" s="1"/>
  <c r="G969" i="2" a="1"/>
  <c r="G969" i="2" s="1"/>
  <c r="G970" i="2" a="1"/>
  <c r="G970" i="2" s="1"/>
  <c r="G971" i="2" a="1"/>
  <c r="G971" i="2" s="1"/>
  <c r="G972" i="2" a="1"/>
  <c r="G972" i="2" s="1"/>
  <c r="G973" i="2" a="1"/>
  <c r="G973" i="2" s="1"/>
  <c r="G974" i="2" a="1"/>
  <c r="G974" i="2" s="1"/>
  <c r="G975" i="2" a="1"/>
  <c r="G975" i="2" s="1"/>
  <c r="G976" i="2" a="1"/>
  <c r="G976" i="2" s="1"/>
  <c r="G977" i="2" a="1"/>
  <c r="G977" i="2" s="1"/>
  <c r="G978" i="2" a="1"/>
  <c r="G978" i="2" s="1"/>
  <c r="G979" i="2" a="1"/>
  <c r="G979" i="2" s="1"/>
  <c r="G980" i="2" a="1"/>
  <c r="G980" i="2" s="1"/>
  <c r="G981" i="2" a="1"/>
  <c r="G981" i="2" s="1"/>
  <c r="G982" i="2" a="1"/>
  <c r="G982" i="2" s="1"/>
  <c r="G983" i="2" a="1"/>
  <c r="G983" i="2" s="1"/>
  <c r="G984" i="2" a="1"/>
  <c r="G984" i="2" s="1"/>
  <c r="G985" i="2" a="1"/>
  <c r="G985" i="2" s="1"/>
  <c r="G986" i="2" a="1"/>
  <c r="G986" i="2" s="1"/>
  <c r="G987" i="2" a="1"/>
  <c r="G987" i="2" s="1"/>
  <c r="G988" i="2" a="1"/>
  <c r="G988" i="2" s="1"/>
  <c r="G989" i="2" a="1"/>
  <c r="G989" i="2" s="1"/>
  <c r="G990" i="2" a="1"/>
  <c r="G990" i="2" s="1"/>
  <c r="G991" i="2" a="1"/>
  <c r="G991" i="2" s="1"/>
  <c r="G992" i="2" a="1"/>
  <c r="G992" i="2" s="1"/>
  <c r="G993" i="2" a="1"/>
  <c r="G993" i="2" s="1"/>
  <c r="G994" i="2" a="1"/>
  <c r="G994" i="2" s="1"/>
  <c r="G995" i="2" a="1"/>
  <c r="G995" i="2" s="1"/>
  <c r="G996" i="2" a="1"/>
  <c r="G996" i="2" s="1"/>
  <c r="G997" i="2" a="1"/>
  <c r="G997" i="2" s="1"/>
  <c r="G998" i="2" a="1"/>
  <c r="G998" i="2" s="1"/>
  <c r="G999" i="2" a="1"/>
  <c r="G999" i="2" s="1"/>
  <c r="G1000" i="2" a="1"/>
  <c r="G1000" i="2" s="1"/>
  <c r="G1001" i="2" a="1"/>
  <c r="G1001" i="2" s="1"/>
  <c r="G1002" i="2" a="1"/>
  <c r="G1002" i="2" s="1"/>
  <c r="G1003" i="2" a="1"/>
  <c r="G1003" i="2" s="1"/>
  <c r="G1004" i="2" a="1"/>
  <c r="G1004" i="2" s="1"/>
  <c r="G1005" i="2" a="1"/>
  <c r="G1005" i="2" s="1"/>
  <c r="G1006" i="2" a="1"/>
  <c r="G1006" i="2" s="1"/>
  <c r="G1007" i="2" a="1"/>
  <c r="G1007" i="2" s="1"/>
  <c r="G1008" i="2" a="1"/>
  <c r="G1008" i="2" s="1"/>
  <c r="G1009" i="2" a="1"/>
  <c r="G1009" i="2" s="1"/>
  <c r="G1010" i="2" a="1"/>
  <c r="G1010" i="2" s="1"/>
  <c r="G1011" i="2" a="1"/>
  <c r="G1011" i="2" s="1"/>
  <c r="G1012" i="2" a="1"/>
  <c r="G1012" i="2" s="1"/>
  <c r="G1013" i="2" a="1"/>
  <c r="G1013" i="2" s="1"/>
  <c r="G1014" i="2" a="1"/>
  <c r="G1014" i="2" s="1"/>
  <c r="G1015" i="2" a="1"/>
  <c r="G1015" i="2" s="1"/>
  <c r="G1016" i="2" a="1"/>
  <c r="G1016" i="2" s="1"/>
  <c r="G1017" i="2" a="1"/>
  <c r="G1017" i="2" s="1"/>
  <c r="G1018" i="2" a="1"/>
  <c r="G1018" i="2" s="1"/>
  <c r="G1019" i="2" a="1"/>
  <c r="G1019" i="2" s="1"/>
  <c r="G1020" i="2" a="1"/>
  <c r="G1020" i="2" s="1"/>
  <c r="G1021" i="2" a="1"/>
  <c r="G1021" i="2" s="1"/>
  <c r="G1022" i="2" a="1"/>
  <c r="G1022" i="2" s="1"/>
  <c r="G1023" i="2" a="1"/>
  <c r="G1023" i="2" s="1"/>
  <c r="G1024" i="2" a="1"/>
  <c r="G1024" i="2" s="1"/>
  <c r="G1025" i="2" a="1"/>
  <c r="G1025" i="2" s="1"/>
  <c r="G1026" i="2" a="1"/>
  <c r="G1026" i="2" s="1"/>
  <c r="G1027" i="2" a="1"/>
  <c r="G1027" i="2" s="1"/>
  <c r="G1028" i="2" a="1"/>
  <c r="G1028" i="2" s="1"/>
  <c r="G1029" i="2" a="1"/>
  <c r="G1029" i="2" s="1"/>
  <c r="G1030" i="2" a="1"/>
  <c r="G1030" i="2" s="1"/>
  <c r="G1031" i="2" a="1"/>
  <c r="G1031" i="2" s="1"/>
  <c r="G1032" i="2" a="1"/>
  <c r="G1032" i="2" s="1"/>
  <c r="G1033" i="2" a="1"/>
  <c r="G1033" i="2" s="1"/>
  <c r="G1034" i="2" a="1"/>
  <c r="G1034" i="2" s="1"/>
  <c r="G1035" i="2" a="1"/>
  <c r="G1035" i="2" s="1"/>
  <c r="G1036" i="2" a="1"/>
  <c r="G1036" i="2" s="1"/>
  <c r="G1037" i="2" a="1"/>
  <c r="G1037" i="2" s="1"/>
  <c r="G1038" i="2" a="1"/>
  <c r="G1038" i="2" s="1"/>
  <c r="G1039" i="2" a="1"/>
  <c r="G1039" i="2" s="1"/>
  <c r="G1040" i="2" a="1"/>
  <c r="G1040" i="2" s="1"/>
  <c r="G1041" i="2" a="1"/>
  <c r="G1041" i="2" s="1"/>
  <c r="G1042" i="2" a="1"/>
  <c r="G1042" i="2" s="1"/>
  <c r="G1043" i="2" a="1"/>
  <c r="G1043" i="2" s="1"/>
  <c r="G1044" i="2" a="1"/>
  <c r="G1044" i="2" s="1"/>
  <c r="G1045" i="2" a="1"/>
  <c r="G1045" i="2" s="1"/>
  <c r="G1046" i="2" a="1"/>
  <c r="G1046" i="2" s="1"/>
  <c r="G1047" i="2" a="1"/>
  <c r="G1047" i="2" s="1"/>
  <c r="G1048" i="2" a="1"/>
  <c r="G1048" i="2" s="1"/>
  <c r="G1049" i="2" a="1"/>
  <c r="G1049" i="2" s="1"/>
  <c r="G1050" i="2" a="1"/>
  <c r="G1050" i="2" s="1"/>
  <c r="G1051" i="2" a="1"/>
  <c r="G1051" i="2" s="1"/>
  <c r="G1052" i="2" a="1"/>
  <c r="G1052" i="2" s="1"/>
  <c r="G1053" i="2" a="1"/>
  <c r="G1053" i="2" s="1"/>
  <c r="G1054" i="2" a="1"/>
  <c r="G1054" i="2" s="1"/>
  <c r="G1055" i="2" a="1"/>
  <c r="G1055" i="2" s="1"/>
  <c r="G1056" i="2" a="1"/>
  <c r="G1056" i="2" s="1"/>
  <c r="G1057" i="2" a="1"/>
  <c r="G1057" i="2" s="1"/>
  <c r="G1058" i="2" a="1"/>
  <c r="G1058" i="2" s="1"/>
  <c r="G1059" i="2" a="1"/>
  <c r="G1059" i="2" s="1"/>
  <c r="G1060" i="2" a="1"/>
  <c r="G1060" i="2" s="1"/>
  <c r="G1061" i="2" a="1"/>
  <c r="G1061" i="2" s="1"/>
  <c r="G1062" i="2" a="1"/>
  <c r="G1062" i="2" s="1"/>
  <c r="G1063" i="2" a="1"/>
  <c r="G1063" i="2" s="1"/>
  <c r="G1064" i="2" a="1"/>
  <c r="G1064" i="2" s="1"/>
  <c r="G1065" i="2" a="1"/>
  <c r="G1065" i="2" s="1"/>
  <c r="G1066" i="2" a="1"/>
  <c r="G1066" i="2" s="1"/>
  <c r="G1067" i="2" a="1"/>
  <c r="G1067" i="2" s="1"/>
  <c r="G1068" i="2" a="1"/>
  <c r="G1068" i="2" s="1"/>
  <c r="G1069" i="2" a="1"/>
  <c r="G1069" i="2" s="1"/>
  <c r="G1070" i="2" a="1"/>
  <c r="G1070" i="2" s="1"/>
  <c r="G1071" i="2" a="1"/>
  <c r="G1071" i="2" s="1"/>
  <c r="G1072" i="2" a="1"/>
  <c r="G1072" i="2" s="1"/>
  <c r="G1073" i="2" a="1"/>
  <c r="G1073" i="2" s="1"/>
  <c r="G1074" i="2" a="1"/>
  <c r="G1074" i="2" s="1"/>
  <c r="G1075" i="2" a="1"/>
  <c r="G1075" i="2" s="1"/>
  <c r="G1076" i="2" a="1"/>
  <c r="G1076" i="2" s="1"/>
  <c r="G1077" i="2" a="1"/>
  <c r="G1077" i="2" s="1"/>
  <c r="G1078" i="2" a="1"/>
  <c r="G1078" i="2" s="1"/>
  <c r="G1079" i="2" a="1"/>
  <c r="G1079" i="2" s="1"/>
  <c r="G1080" i="2" a="1"/>
  <c r="G1080" i="2" s="1"/>
  <c r="G1081" i="2" a="1"/>
  <c r="G1081" i="2" s="1"/>
  <c r="G1082" i="2" a="1"/>
  <c r="G1082" i="2" s="1"/>
  <c r="G1083" i="2" a="1"/>
  <c r="G1083" i="2" s="1"/>
  <c r="G1084" i="2" a="1"/>
  <c r="G1084" i="2" s="1"/>
  <c r="G1085" i="2" a="1"/>
  <c r="G1085" i="2" s="1"/>
  <c r="G1086" i="2" a="1"/>
  <c r="G1086" i="2" s="1"/>
  <c r="G1087" i="2" a="1"/>
  <c r="G1087" i="2" s="1"/>
  <c r="G1088" i="2" a="1"/>
  <c r="G1088" i="2" s="1"/>
  <c r="G1089" i="2" a="1"/>
  <c r="G1089" i="2" s="1"/>
  <c r="G1090" i="2" a="1"/>
  <c r="G1090" i="2" s="1"/>
  <c r="G1091" i="2" a="1"/>
  <c r="G1091" i="2" s="1"/>
  <c r="G1092" i="2" a="1"/>
  <c r="G1092" i="2" s="1"/>
  <c r="G1093" i="2" a="1"/>
  <c r="G1093" i="2" s="1"/>
  <c r="G1094" i="2" a="1"/>
  <c r="G1094" i="2" s="1"/>
  <c r="G1095" i="2" a="1"/>
  <c r="G1095" i="2" s="1"/>
  <c r="G1096" i="2" a="1"/>
  <c r="G1096" i="2" s="1"/>
  <c r="G1097" i="2" a="1"/>
  <c r="G1097" i="2" s="1"/>
  <c r="G1098" i="2" a="1"/>
  <c r="G1098" i="2" s="1"/>
  <c r="G1099" i="2" a="1"/>
  <c r="G1099" i="2" s="1"/>
  <c r="G1100" i="2" a="1"/>
  <c r="G1100" i="2" s="1"/>
  <c r="G1101" i="2" a="1"/>
  <c r="G1101" i="2" s="1"/>
  <c r="G1102" i="2" a="1"/>
  <c r="G1102" i="2" s="1"/>
  <c r="G1103" i="2" a="1"/>
  <c r="G1103" i="2" s="1"/>
  <c r="G1104" i="2" a="1"/>
  <c r="G1104" i="2" s="1"/>
  <c r="G1105" i="2" a="1"/>
  <c r="G1105" i="2" s="1"/>
  <c r="G1106" i="2" a="1"/>
  <c r="G1106" i="2" s="1"/>
  <c r="G1107" i="2" a="1"/>
  <c r="G1107" i="2" s="1"/>
  <c r="G1108" i="2" a="1"/>
  <c r="G1108" i="2" s="1"/>
  <c r="G1109" i="2" a="1"/>
  <c r="G1109" i="2" s="1"/>
  <c r="G1110" i="2" a="1"/>
  <c r="G1110" i="2" s="1"/>
  <c r="G1111" i="2" a="1"/>
  <c r="G1111" i="2" s="1"/>
  <c r="G1112" i="2" a="1"/>
  <c r="G1112" i="2" s="1"/>
  <c r="G1113" i="2" a="1"/>
  <c r="G1113" i="2" s="1"/>
  <c r="G1114" i="2" a="1"/>
  <c r="G1114" i="2" s="1"/>
  <c r="G1115" i="2" a="1"/>
  <c r="G1115" i="2" s="1"/>
  <c r="G1116" i="2" a="1"/>
  <c r="G1116" i="2" s="1"/>
  <c r="G1117" i="2" a="1"/>
  <c r="G1117" i="2" s="1"/>
  <c r="G1118" i="2" a="1"/>
  <c r="G1118" i="2" s="1"/>
  <c r="G1119" i="2" a="1"/>
  <c r="G1119" i="2" s="1"/>
  <c r="G1120" i="2" a="1"/>
  <c r="G1120" i="2" s="1"/>
  <c r="G1121" i="2" a="1"/>
  <c r="G1121" i="2" s="1"/>
  <c r="G1122" i="2" a="1"/>
  <c r="G1122" i="2" s="1"/>
  <c r="G1123" i="2" a="1"/>
  <c r="G1123" i="2" s="1"/>
  <c r="G1124" i="2" a="1"/>
  <c r="G1124" i="2" s="1"/>
  <c r="G1125" i="2" a="1"/>
  <c r="G1125" i="2" s="1"/>
  <c r="G1126" i="2" a="1"/>
  <c r="G1126" i="2" s="1"/>
  <c r="G1127" i="2" a="1"/>
  <c r="G1127" i="2" s="1"/>
  <c r="G1128" i="2" a="1"/>
  <c r="G1128" i="2" s="1"/>
  <c r="G1129" i="2" a="1"/>
  <c r="G1129" i="2" s="1"/>
  <c r="G1130" i="2" a="1"/>
  <c r="G1130" i="2" s="1"/>
  <c r="G1131" i="2" a="1"/>
  <c r="G1131" i="2" s="1"/>
  <c r="G1132" i="2" a="1"/>
  <c r="G1132" i="2" s="1"/>
  <c r="G1133" i="2" a="1"/>
  <c r="G1133" i="2" s="1"/>
  <c r="G1134" i="2" a="1"/>
  <c r="G1134" i="2" s="1"/>
  <c r="G1135" i="2" a="1"/>
  <c r="G1135" i="2" s="1"/>
  <c r="G1136" i="2" a="1"/>
  <c r="G1136" i="2" s="1"/>
  <c r="G1137" i="2" a="1"/>
  <c r="G1137" i="2" s="1"/>
  <c r="G1138" i="2" a="1"/>
  <c r="G1138" i="2" s="1"/>
  <c r="G1139" i="2" a="1"/>
  <c r="G1139" i="2" s="1"/>
  <c r="G1140" i="2" a="1"/>
  <c r="G1140" i="2" s="1"/>
  <c r="G1141" i="2" a="1"/>
  <c r="G1141" i="2" s="1"/>
  <c r="G1142" i="2" a="1"/>
  <c r="G1142" i="2" s="1"/>
  <c r="G1143" i="2" a="1"/>
  <c r="G1143" i="2" s="1"/>
  <c r="G1144" i="2" a="1"/>
  <c r="G1144" i="2" s="1"/>
  <c r="G1145" i="2" a="1"/>
  <c r="G1145" i="2" s="1"/>
  <c r="G1146" i="2" a="1"/>
  <c r="G1146" i="2" s="1"/>
  <c r="G1147" i="2" a="1"/>
  <c r="G1147" i="2" s="1"/>
  <c r="G1148" i="2" a="1"/>
  <c r="G1148" i="2" s="1"/>
  <c r="G1149" i="2" a="1"/>
  <c r="G1149" i="2" s="1"/>
  <c r="G1150" i="2" a="1"/>
  <c r="G1150" i="2" s="1"/>
  <c r="G1151" i="2" a="1"/>
  <c r="G1151" i="2" s="1"/>
  <c r="G1152" i="2" a="1"/>
  <c r="G1152" i="2" s="1"/>
  <c r="G1153" i="2" a="1"/>
  <c r="G1153" i="2" s="1"/>
  <c r="G1154" i="2" a="1"/>
  <c r="G1154" i="2" s="1"/>
  <c r="G1155" i="2" a="1"/>
  <c r="G1155" i="2" s="1"/>
  <c r="G1156" i="2" a="1"/>
  <c r="G1156" i="2" s="1"/>
  <c r="G1157" i="2" a="1"/>
  <c r="G1157" i="2" s="1"/>
  <c r="G1158" i="2" a="1"/>
  <c r="G1158" i="2" s="1"/>
  <c r="G1159" i="2" a="1"/>
  <c r="G1159" i="2" s="1"/>
  <c r="G1160" i="2" a="1"/>
  <c r="G1160" i="2" s="1"/>
  <c r="G1161" i="2" a="1"/>
  <c r="G1161" i="2" s="1"/>
  <c r="G1162" i="2" a="1"/>
  <c r="G1162" i="2" s="1"/>
  <c r="G1163" i="2" a="1"/>
  <c r="G1163" i="2" s="1"/>
  <c r="G1164" i="2" a="1"/>
  <c r="G1164" i="2" s="1"/>
  <c r="G1165" i="2" a="1"/>
  <c r="G1165" i="2" s="1"/>
  <c r="G1166" i="2" a="1"/>
  <c r="G1166" i="2" s="1"/>
  <c r="G1167" i="2" a="1"/>
  <c r="G1167" i="2" s="1"/>
  <c r="G1168" i="2" a="1"/>
  <c r="G1168" i="2" s="1"/>
  <c r="G1169" i="2" a="1"/>
  <c r="G1169" i="2" s="1"/>
  <c r="G1170" i="2" a="1"/>
  <c r="G1170" i="2" s="1"/>
  <c r="G1171" i="2" a="1"/>
  <c r="G1171" i="2" s="1"/>
  <c r="G1172" i="2" a="1"/>
  <c r="G1172" i="2" s="1"/>
  <c r="G1173" i="2" a="1"/>
  <c r="G1173" i="2" s="1"/>
  <c r="G1174" i="2" a="1"/>
  <c r="G1174" i="2" s="1"/>
  <c r="G1175" i="2" a="1"/>
  <c r="G1175" i="2" s="1"/>
  <c r="G1176" i="2" a="1"/>
  <c r="G1176" i="2" s="1"/>
  <c r="G1177" i="2" a="1"/>
  <c r="G1177" i="2" s="1"/>
  <c r="G1178" i="2" a="1"/>
  <c r="G1178" i="2" s="1"/>
  <c r="G1179" i="2" a="1"/>
  <c r="G1179" i="2" s="1"/>
  <c r="G1180" i="2" a="1"/>
  <c r="G1180" i="2" s="1"/>
  <c r="G1181" i="2" a="1"/>
  <c r="G1181" i="2" s="1"/>
  <c r="G1182" i="2" a="1"/>
  <c r="G1182" i="2" s="1"/>
  <c r="G1183" i="2" a="1"/>
  <c r="G1183" i="2" s="1"/>
  <c r="G1184" i="2" a="1"/>
  <c r="G1184" i="2" s="1"/>
  <c r="G1185" i="2" a="1"/>
  <c r="G1185" i="2" s="1"/>
  <c r="G1186" i="2" a="1"/>
  <c r="G1186" i="2" s="1"/>
  <c r="G1187" i="2" a="1"/>
  <c r="G1187" i="2" s="1"/>
  <c r="G1188" i="2" a="1"/>
  <c r="G1188" i="2" s="1"/>
  <c r="G1189" i="2" a="1"/>
  <c r="G1189" i="2" s="1"/>
  <c r="G1190" i="2" a="1"/>
  <c r="G1190" i="2" s="1"/>
  <c r="G1191" i="2" a="1"/>
  <c r="G1191" i="2" s="1"/>
  <c r="G1192" i="2" a="1"/>
  <c r="G1192" i="2" s="1"/>
  <c r="G1193" i="2" a="1"/>
  <c r="G1193" i="2" s="1"/>
  <c r="G1194" i="2" a="1"/>
  <c r="G1194" i="2" s="1"/>
  <c r="G1195" i="2" a="1"/>
  <c r="G1195" i="2" s="1"/>
  <c r="G1196" i="2" a="1"/>
  <c r="G1196" i="2" s="1"/>
  <c r="G1197" i="2" a="1"/>
  <c r="G1197" i="2" s="1"/>
  <c r="G1198" i="2" a="1"/>
  <c r="G1198" i="2" s="1"/>
  <c r="G1199" i="2" a="1"/>
  <c r="G1199" i="2" s="1"/>
  <c r="G1200" i="2" a="1"/>
  <c r="G1200" i="2" s="1"/>
  <c r="G1201" i="2" a="1"/>
  <c r="G1201" i="2" s="1"/>
  <c r="G1202" i="2" a="1"/>
  <c r="G1202" i="2" s="1"/>
  <c r="G1203" i="2" a="1"/>
  <c r="G1203" i="2" s="1"/>
  <c r="G1204" i="2" a="1"/>
  <c r="G1204" i="2" s="1"/>
  <c r="G1205" i="2" a="1"/>
  <c r="G1205" i="2" s="1"/>
  <c r="G1206" i="2" a="1"/>
  <c r="G1206" i="2" s="1"/>
  <c r="G1207" i="2" a="1"/>
  <c r="G1207" i="2" s="1"/>
  <c r="G1208" i="2" a="1"/>
  <c r="G1208" i="2" s="1"/>
  <c r="G1209" i="2" a="1"/>
  <c r="G1209" i="2" s="1"/>
  <c r="G1210" i="2" a="1"/>
  <c r="G1210" i="2" s="1"/>
  <c r="G1211" i="2" a="1"/>
  <c r="G1211" i="2" s="1"/>
  <c r="G1212" i="2" a="1"/>
  <c r="G1212" i="2" s="1"/>
  <c r="G1213" i="2" a="1"/>
  <c r="G1213" i="2" s="1"/>
  <c r="G1214" i="2" a="1"/>
  <c r="G1214" i="2" s="1"/>
  <c r="G1215" i="2" a="1"/>
  <c r="G1215" i="2" s="1"/>
  <c r="G1216" i="2" a="1"/>
  <c r="G1216" i="2" s="1"/>
  <c r="G1217" i="2" a="1"/>
  <c r="G1217" i="2" s="1"/>
  <c r="G1218" i="2" a="1"/>
  <c r="G1218" i="2" s="1"/>
  <c r="G1219" i="2" a="1"/>
  <c r="G1219" i="2" s="1"/>
  <c r="G1220" i="2" a="1"/>
  <c r="G1220" i="2" s="1"/>
  <c r="G1221" i="2" a="1"/>
  <c r="G1221" i="2" s="1"/>
  <c r="G1222" i="2" a="1"/>
  <c r="G1222" i="2" s="1"/>
  <c r="G1223" i="2" a="1"/>
  <c r="G1223" i="2" s="1"/>
  <c r="G1224" i="2" a="1"/>
  <c r="G1224" i="2" s="1"/>
  <c r="G1225" i="2" a="1"/>
  <c r="G1225" i="2" s="1"/>
  <c r="G1226" i="2" a="1"/>
  <c r="G1226" i="2" s="1"/>
  <c r="G1227" i="2" a="1"/>
  <c r="G1227" i="2" s="1"/>
  <c r="G1228" i="2" a="1"/>
  <c r="G1228" i="2" s="1"/>
  <c r="G1229" i="2" a="1"/>
  <c r="G1229" i="2" s="1"/>
  <c r="G1230" i="2" a="1"/>
  <c r="G1230" i="2" s="1"/>
  <c r="G1231" i="2" a="1"/>
  <c r="G1231" i="2" s="1"/>
  <c r="G1232" i="2" a="1"/>
  <c r="G1232" i="2" s="1"/>
  <c r="G1233" i="2" a="1"/>
  <c r="G1233" i="2" s="1"/>
  <c r="G1234" i="2" a="1"/>
  <c r="G1234" i="2" s="1"/>
  <c r="G1235" i="2" a="1"/>
  <c r="G1235" i="2" s="1"/>
  <c r="G1236" i="2" a="1"/>
  <c r="G1236" i="2" s="1"/>
  <c r="G1237" i="2" a="1"/>
  <c r="G1237" i="2" s="1"/>
  <c r="G1238" i="2" a="1"/>
  <c r="G1238" i="2" s="1"/>
  <c r="G1239" i="2" a="1"/>
  <c r="G1239" i="2" s="1"/>
  <c r="G1240" i="2" a="1"/>
  <c r="G1240" i="2" s="1"/>
  <c r="G1241" i="2" a="1"/>
  <c r="G1241" i="2" s="1"/>
  <c r="G1242" i="2" a="1"/>
  <c r="G1242" i="2" s="1"/>
  <c r="G1243" i="2" a="1"/>
  <c r="G1243" i="2" s="1"/>
  <c r="G1244" i="2" a="1"/>
  <c r="G1244" i="2" s="1"/>
  <c r="G1245" i="2" a="1"/>
  <c r="G1245" i="2" s="1"/>
  <c r="G1246" i="2" a="1"/>
  <c r="G1246" i="2" s="1"/>
  <c r="G1247" i="2" a="1"/>
  <c r="G1247" i="2" s="1"/>
  <c r="G1248" i="2" a="1"/>
  <c r="G1248" i="2" s="1"/>
  <c r="G1249" i="2" a="1"/>
  <c r="G1249" i="2" s="1"/>
  <c r="G1250" i="2" a="1"/>
  <c r="G1250" i="2" s="1"/>
  <c r="G1251" i="2" a="1"/>
  <c r="G1251" i="2" s="1"/>
  <c r="G1252" i="2" a="1"/>
  <c r="G1252" i="2" s="1"/>
  <c r="G1253" i="2" a="1"/>
  <c r="G1253" i="2" s="1"/>
  <c r="G1254" i="2" a="1"/>
  <c r="G1254" i="2" s="1"/>
  <c r="G1255" i="2" a="1"/>
  <c r="G1255" i="2" s="1"/>
  <c r="G1256" i="2" a="1"/>
  <c r="G1256" i="2" s="1"/>
  <c r="G1257" i="2" a="1"/>
  <c r="G1257" i="2" s="1"/>
  <c r="G1258" i="2" a="1"/>
  <c r="G1258" i="2" s="1"/>
  <c r="G1259" i="2" a="1"/>
  <c r="G1259" i="2" s="1"/>
  <c r="G1260" i="2" a="1"/>
  <c r="G1260" i="2" s="1"/>
  <c r="G1261" i="2" a="1"/>
  <c r="G1261" i="2" s="1"/>
  <c r="G1262" i="2" a="1"/>
  <c r="G1262" i="2" s="1"/>
  <c r="G1263" i="2" a="1"/>
  <c r="G1263" i="2" s="1"/>
  <c r="G1264" i="2" a="1"/>
  <c r="G1264" i="2" s="1"/>
  <c r="G1265" i="2" a="1"/>
  <c r="G1265" i="2" s="1"/>
  <c r="G1266" i="2" a="1"/>
  <c r="G1266" i="2" s="1"/>
  <c r="G1267" i="2" a="1"/>
  <c r="G1267" i="2" s="1"/>
  <c r="G1268" i="2" a="1"/>
  <c r="G1268" i="2" s="1"/>
  <c r="G1269" i="2" a="1"/>
  <c r="G1269" i="2" s="1"/>
  <c r="G1270" i="2" a="1"/>
  <c r="G1270" i="2" s="1"/>
  <c r="G1271" i="2" a="1"/>
  <c r="G1271" i="2" s="1"/>
  <c r="G1272" i="2" a="1"/>
  <c r="G1272" i="2" s="1"/>
  <c r="G1273" i="2" a="1"/>
  <c r="G1273" i="2" s="1"/>
  <c r="G1274" i="2" a="1"/>
  <c r="G1274" i="2" s="1"/>
  <c r="G1275" i="2" a="1"/>
  <c r="G1275" i="2" s="1"/>
  <c r="G1276" i="2" a="1"/>
  <c r="G1276" i="2" s="1"/>
  <c r="G1277" i="2" a="1"/>
  <c r="G1277" i="2" s="1"/>
  <c r="G1278" i="2" a="1"/>
  <c r="G1278" i="2" s="1"/>
  <c r="G1279" i="2" a="1"/>
  <c r="G1279" i="2" s="1"/>
  <c r="G1280" i="2" a="1"/>
  <c r="G1280" i="2" s="1"/>
  <c r="G1281" i="2" a="1"/>
  <c r="G1281" i="2" s="1"/>
  <c r="G1282" i="2" a="1"/>
  <c r="G1282" i="2" s="1"/>
  <c r="G1283" i="2" a="1"/>
  <c r="G1283" i="2" s="1"/>
  <c r="G1284" i="2" a="1"/>
  <c r="G1284" i="2" s="1"/>
  <c r="G1285" i="2" a="1"/>
  <c r="G1285" i="2" s="1"/>
  <c r="G1286" i="2" a="1"/>
  <c r="G1286" i="2" s="1"/>
  <c r="G1287" i="2" a="1"/>
  <c r="G1287" i="2" s="1"/>
  <c r="G1288" i="2" a="1"/>
  <c r="G1288" i="2" s="1"/>
  <c r="G1289" i="2" a="1"/>
  <c r="G1289" i="2" s="1"/>
  <c r="G1290" i="2" a="1"/>
  <c r="G1290" i="2" s="1"/>
  <c r="G1291" i="2" a="1"/>
  <c r="G1291" i="2" s="1"/>
  <c r="G1292" i="2" a="1"/>
  <c r="G1292" i="2" s="1"/>
  <c r="G1293" i="2" a="1"/>
  <c r="G1293" i="2" s="1"/>
  <c r="G1294" i="2" a="1"/>
  <c r="G1294" i="2" s="1"/>
  <c r="G1295" i="2" a="1"/>
  <c r="G1295" i="2" s="1"/>
  <c r="G1296" i="2" a="1"/>
  <c r="G1296" i="2" s="1"/>
  <c r="G1297" i="2" a="1"/>
  <c r="G1297" i="2" s="1"/>
  <c r="G1298" i="2" a="1"/>
  <c r="G1298" i="2" s="1"/>
  <c r="G1299" i="2" a="1"/>
  <c r="G1299" i="2" s="1"/>
  <c r="G1300" i="2" a="1"/>
  <c r="G1300" i="2" s="1"/>
  <c r="G1301" i="2" a="1"/>
  <c r="G1301" i="2" s="1"/>
  <c r="G1302" i="2" a="1"/>
  <c r="G1302" i="2" s="1"/>
  <c r="G1303" i="2" a="1"/>
  <c r="G1303" i="2" s="1"/>
  <c r="G1304" i="2" a="1"/>
  <c r="G1304" i="2" s="1"/>
  <c r="G1305" i="2" a="1"/>
  <c r="G1305" i="2" s="1"/>
  <c r="G1306" i="2" a="1"/>
  <c r="G1306" i="2" s="1"/>
  <c r="G1307" i="2" a="1"/>
  <c r="G1307" i="2" s="1"/>
  <c r="G1308" i="2" a="1"/>
  <c r="G1308" i="2" s="1"/>
  <c r="G1309" i="2" a="1"/>
  <c r="G1309" i="2" s="1"/>
  <c r="G1310" i="2" a="1"/>
  <c r="G1310" i="2" s="1"/>
  <c r="G1311" i="2" a="1"/>
  <c r="G1311" i="2" s="1"/>
  <c r="G1312" i="2" a="1"/>
  <c r="G1312" i="2" s="1"/>
  <c r="G1313" i="2" a="1"/>
  <c r="G1313" i="2" s="1"/>
  <c r="G1314" i="2" a="1"/>
  <c r="G1314" i="2" s="1"/>
  <c r="G1315" i="2" a="1"/>
  <c r="G1315" i="2" s="1"/>
  <c r="G1316" i="2" a="1"/>
  <c r="G1316" i="2" s="1"/>
  <c r="G1317" i="2" a="1"/>
  <c r="G1317" i="2" s="1"/>
  <c r="G1318" i="2" a="1"/>
  <c r="G1318" i="2" s="1"/>
  <c r="G1319" i="2" a="1"/>
  <c r="G1319" i="2" s="1"/>
  <c r="G1320" i="2" a="1"/>
  <c r="G1320" i="2" s="1"/>
  <c r="G1321" i="2" a="1"/>
  <c r="G1321" i="2" s="1"/>
  <c r="G1322" i="2" a="1"/>
  <c r="G1322" i="2" s="1"/>
  <c r="G1323" i="2" a="1"/>
  <c r="G1323" i="2" s="1"/>
  <c r="G1324" i="2" a="1"/>
  <c r="G1324" i="2" s="1"/>
  <c r="G1325" i="2" a="1"/>
  <c r="G1325" i="2" s="1"/>
  <c r="G1326" i="2" a="1"/>
  <c r="G1326" i="2" s="1"/>
  <c r="G1327" i="2" a="1"/>
  <c r="G1327" i="2" s="1"/>
  <c r="G1328" i="2" a="1"/>
  <c r="G1328" i="2" s="1"/>
  <c r="G1329" i="2" a="1"/>
  <c r="G1329" i="2" s="1"/>
  <c r="G1330" i="2" a="1"/>
  <c r="G1330" i="2" s="1"/>
  <c r="G1331" i="2" a="1"/>
  <c r="G1331" i="2" s="1"/>
  <c r="G1332" i="2" a="1"/>
  <c r="G1332" i="2" s="1"/>
  <c r="G1333" i="2" a="1"/>
  <c r="G1333" i="2" s="1"/>
  <c r="G1334" i="2" a="1"/>
  <c r="G1334" i="2" s="1"/>
  <c r="G1335" i="2" a="1"/>
  <c r="G1335" i="2" s="1"/>
  <c r="G1336" i="2" a="1"/>
  <c r="G1336" i="2" s="1"/>
  <c r="G1337" i="2" a="1"/>
  <c r="G1337" i="2" s="1"/>
  <c r="G1338" i="2" a="1"/>
  <c r="G1338" i="2" s="1"/>
  <c r="G1339" i="2" a="1"/>
  <c r="G1339" i="2" s="1"/>
  <c r="G1340" i="2" a="1"/>
  <c r="G1340" i="2" s="1"/>
  <c r="G1341" i="2" a="1"/>
  <c r="G1341" i="2" s="1"/>
  <c r="G1342" i="2" a="1"/>
  <c r="G1342" i="2" s="1"/>
  <c r="G1343" i="2" a="1"/>
  <c r="G1343" i="2" s="1"/>
  <c r="G1344" i="2" a="1"/>
  <c r="G1344" i="2" s="1"/>
  <c r="G1345" i="2" a="1"/>
  <c r="G1345" i="2" s="1"/>
  <c r="G1346" i="2" a="1"/>
  <c r="G1346" i="2" s="1"/>
  <c r="G1347" i="2" a="1"/>
  <c r="G1347" i="2" s="1"/>
  <c r="G1348" i="2" a="1"/>
  <c r="G1348" i="2" s="1"/>
  <c r="G1349" i="2" a="1"/>
  <c r="G1349" i="2" s="1"/>
  <c r="G1350" i="2" a="1"/>
  <c r="G1350" i="2" s="1"/>
  <c r="G1351" i="2" a="1"/>
  <c r="G1351" i="2" s="1"/>
  <c r="G1352" i="2" a="1"/>
  <c r="G1352" i="2" s="1"/>
  <c r="G1353" i="2" a="1"/>
  <c r="G1353" i="2" s="1"/>
  <c r="G1354" i="2" a="1"/>
  <c r="G1354" i="2" s="1"/>
  <c r="G1355" i="2" a="1"/>
  <c r="G1355" i="2" s="1"/>
  <c r="G1356" i="2" a="1"/>
  <c r="G1356" i="2" s="1"/>
  <c r="G1357" i="2" a="1"/>
  <c r="G1357" i="2" s="1"/>
  <c r="G1358" i="2" a="1"/>
  <c r="G1358" i="2" s="1"/>
  <c r="G1359" i="2" a="1"/>
  <c r="G1359" i="2" s="1"/>
  <c r="G1360" i="2" a="1"/>
  <c r="G1360" i="2" s="1"/>
  <c r="G1361" i="2" a="1"/>
  <c r="G1361" i="2" s="1"/>
  <c r="G1362" i="2" a="1"/>
  <c r="G1362" i="2" s="1"/>
  <c r="G1363" i="2" a="1"/>
  <c r="G1363" i="2" s="1"/>
  <c r="G1364" i="2" a="1"/>
  <c r="G1364" i="2" s="1"/>
  <c r="G1365" i="2" a="1"/>
  <c r="G1365" i="2" s="1"/>
  <c r="G1366" i="2" a="1"/>
  <c r="G1366" i="2" s="1"/>
  <c r="G1367" i="2" a="1"/>
  <c r="G1367" i="2" s="1"/>
  <c r="G1368" i="2" a="1"/>
  <c r="G1368" i="2" s="1"/>
  <c r="G1369" i="2" a="1"/>
  <c r="G1369" i="2" s="1"/>
  <c r="G1370" i="2" a="1"/>
  <c r="G1370" i="2" s="1"/>
  <c r="G1371" i="2" a="1"/>
  <c r="G1371" i="2" s="1"/>
  <c r="G1372" i="2" a="1"/>
  <c r="G1372" i="2" s="1"/>
  <c r="G1373" i="2" a="1"/>
  <c r="G1373" i="2" s="1"/>
  <c r="G1374" i="2" a="1"/>
  <c r="G1374" i="2" s="1"/>
  <c r="G1375" i="2" a="1"/>
  <c r="G1375" i="2" s="1"/>
  <c r="G1376" i="2" a="1"/>
  <c r="G1376" i="2" s="1"/>
  <c r="G1377" i="2" a="1"/>
  <c r="G1377" i="2" s="1"/>
  <c r="G1378" i="2" a="1"/>
  <c r="G1378" i="2" s="1"/>
  <c r="G1379" i="2" a="1"/>
  <c r="G1379" i="2" s="1"/>
  <c r="G1380" i="2" a="1"/>
  <c r="G1380" i="2" s="1"/>
  <c r="G1381" i="2" a="1"/>
  <c r="G1381" i="2" s="1"/>
  <c r="G1382" i="2" a="1"/>
  <c r="G1382" i="2" s="1"/>
  <c r="G1383" i="2" a="1"/>
  <c r="G1383" i="2" s="1"/>
  <c r="G1384" i="2" a="1"/>
  <c r="G1384" i="2" s="1"/>
  <c r="G1385" i="2" a="1"/>
  <c r="G1385" i="2" s="1"/>
  <c r="G1386" i="2" a="1"/>
  <c r="G1386" i="2" s="1"/>
  <c r="G1387" i="2" a="1"/>
  <c r="G1387" i="2" s="1"/>
  <c r="G1388" i="2" a="1"/>
  <c r="G1388" i="2" s="1"/>
  <c r="G1389" i="2" a="1"/>
  <c r="G1389" i="2" s="1"/>
  <c r="G1390" i="2" a="1"/>
  <c r="G1390" i="2" s="1"/>
  <c r="G1391" i="2" a="1"/>
  <c r="G1391" i="2" s="1"/>
  <c r="G1392" i="2" a="1"/>
  <c r="G1392" i="2" s="1"/>
  <c r="G1393" i="2" a="1"/>
  <c r="G1393" i="2" s="1"/>
  <c r="G1394" i="2" a="1"/>
  <c r="G1394" i="2" s="1"/>
  <c r="G1395" i="2" a="1"/>
  <c r="G1395" i="2" s="1"/>
  <c r="G1396" i="2" a="1"/>
  <c r="G1396" i="2" s="1"/>
  <c r="G1397" i="2" a="1"/>
  <c r="G1397" i="2" s="1"/>
  <c r="G1398" i="2" a="1"/>
  <c r="G1398" i="2" s="1"/>
  <c r="G1399" i="2" a="1"/>
  <c r="G1399" i="2" s="1"/>
  <c r="G1400" i="2" a="1"/>
  <c r="G1400" i="2" s="1"/>
  <c r="G1401" i="2" a="1"/>
  <c r="G1401" i="2" s="1"/>
  <c r="G1402" i="2" a="1"/>
  <c r="G1402" i="2" s="1"/>
  <c r="G1403" i="2" a="1"/>
  <c r="G1403" i="2" s="1"/>
  <c r="G1404" i="2" a="1"/>
  <c r="G1404" i="2" s="1"/>
  <c r="G1405" i="2" a="1"/>
  <c r="G1405" i="2" s="1"/>
  <c r="G1406" i="2" a="1"/>
  <c r="G1406" i="2" s="1"/>
  <c r="G1407" i="2" a="1"/>
  <c r="G1407" i="2" s="1"/>
  <c r="G1408" i="2" a="1"/>
  <c r="G1408" i="2" s="1"/>
  <c r="G1409" i="2" a="1"/>
  <c r="G1409" i="2" s="1"/>
  <c r="G1410" i="2" a="1"/>
  <c r="G1410" i="2" s="1"/>
  <c r="G1411" i="2" a="1"/>
  <c r="G1411" i="2" s="1"/>
  <c r="G1412" i="2" a="1"/>
  <c r="G1412" i="2" s="1"/>
  <c r="G1413" i="2" a="1"/>
  <c r="G1413" i="2" s="1"/>
  <c r="G1414" i="2" a="1"/>
  <c r="G1414" i="2" s="1"/>
  <c r="G1415" i="2" a="1"/>
  <c r="G1415" i="2" s="1"/>
  <c r="G1416" i="2" a="1"/>
  <c r="G1416" i="2" s="1"/>
  <c r="G1417" i="2" a="1"/>
  <c r="G1417" i="2" s="1"/>
  <c r="G1418" i="2" a="1"/>
  <c r="G1418" i="2" s="1"/>
  <c r="G1419" i="2" a="1"/>
  <c r="G1419" i="2" s="1"/>
  <c r="G1420" i="2" a="1"/>
  <c r="G1420" i="2" s="1"/>
  <c r="G1421" i="2" a="1"/>
  <c r="G1421" i="2" s="1"/>
  <c r="G1422" i="2" a="1"/>
  <c r="G1422" i="2" s="1"/>
  <c r="G1423" i="2" a="1"/>
  <c r="G1423" i="2" s="1"/>
  <c r="G1424" i="2" a="1"/>
  <c r="G1424" i="2" s="1"/>
  <c r="G1425" i="2" a="1"/>
  <c r="G1425" i="2" s="1"/>
  <c r="G1426" i="2" a="1"/>
  <c r="G1426" i="2" s="1"/>
  <c r="G1427" i="2" a="1"/>
  <c r="G1427" i="2" s="1"/>
  <c r="G1428" i="2" a="1"/>
  <c r="G1428" i="2" s="1"/>
  <c r="G1429" i="2" a="1"/>
  <c r="G1429" i="2" s="1"/>
  <c r="G1430" i="2" a="1"/>
  <c r="G1430" i="2" s="1"/>
  <c r="G1431" i="2" a="1"/>
  <c r="G1431" i="2" s="1"/>
  <c r="G1432" i="2" a="1"/>
  <c r="G1432" i="2" s="1"/>
  <c r="G1433" i="2" a="1"/>
  <c r="G1433" i="2" s="1"/>
  <c r="G1434" i="2" a="1"/>
  <c r="G1434" i="2" s="1"/>
  <c r="G1435" i="2" a="1"/>
  <c r="G1435" i="2" s="1"/>
  <c r="G1436" i="2" a="1"/>
  <c r="G1436" i="2" s="1"/>
  <c r="G1437" i="2" a="1"/>
  <c r="G1437" i="2" s="1"/>
  <c r="G1438" i="2" a="1"/>
  <c r="G1438" i="2" s="1"/>
  <c r="G1439" i="2" a="1"/>
  <c r="G1439" i="2" s="1"/>
  <c r="G1440" i="2" a="1"/>
  <c r="G1440" i="2" s="1"/>
  <c r="G1441" i="2" a="1"/>
  <c r="G1441" i="2" s="1"/>
  <c r="G1442" i="2" a="1"/>
  <c r="G1442" i="2" s="1"/>
  <c r="G1443" i="2" a="1"/>
  <c r="G1443" i="2" s="1"/>
  <c r="G1444" i="2" a="1"/>
  <c r="G1444" i="2" s="1"/>
  <c r="G1445" i="2" a="1"/>
  <c r="G1445" i="2" s="1"/>
  <c r="G1446" i="2" a="1"/>
  <c r="G1446" i="2" s="1"/>
  <c r="G1447" i="2" a="1"/>
  <c r="G1447" i="2" s="1"/>
  <c r="G1448" i="2" a="1"/>
  <c r="G1448" i="2" s="1"/>
  <c r="G1449" i="2" a="1"/>
  <c r="G1449" i="2" s="1"/>
  <c r="G1450" i="2" a="1"/>
  <c r="G1450" i="2" s="1"/>
  <c r="G1451" i="2" a="1"/>
  <c r="G1451" i="2" s="1"/>
  <c r="G1452" i="2" a="1"/>
  <c r="G1452" i="2" s="1"/>
  <c r="G1453" i="2" a="1"/>
  <c r="G1453" i="2" s="1"/>
  <c r="G1454" i="2" a="1"/>
  <c r="G1454" i="2" s="1"/>
  <c r="G1455" i="2" a="1"/>
  <c r="G1455" i="2" s="1"/>
  <c r="G1456" i="2" a="1"/>
  <c r="G1456" i="2" s="1"/>
  <c r="G1457" i="2" a="1"/>
  <c r="G1457" i="2" s="1"/>
  <c r="G1458" i="2" a="1"/>
  <c r="G1458" i="2" s="1"/>
  <c r="G1459" i="2" a="1"/>
  <c r="G1459" i="2" s="1"/>
  <c r="G1460" i="2" a="1"/>
  <c r="G1460" i="2" s="1"/>
  <c r="G1461" i="2" a="1"/>
  <c r="G1461" i="2" s="1"/>
  <c r="G1462" i="2" a="1"/>
  <c r="G1462" i="2" s="1"/>
  <c r="G1463" i="2" a="1"/>
  <c r="G1463" i="2" s="1"/>
  <c r="G1464" i="2" a="1"/>
  <c r="G1464" i="2" s="1"/>
  <c r="G1465" i="2" a="1"/>
  <c r="G1465" i="2" s="1"/>
  <c r="G1466" i="2" a="1"/>
  <c r="G1466" i="2" s="1"/>
  <c r="G1467" i="2" a="1"/>
  <c r="G1467" i="2" s="1"/>
  <c r="G1468" i="2" a="1"/>
  <c r="G1468" i="2" s="1"/>
  <c r="G1469" i="2" a="1"/>
  <c r="G1469" i="2" s="1"/>
  <c r="G1470" i="2" a="1"/>
  <c r="G1470" i="2" s="1"/>
  <c r="G1471" i="2" a="1"/>
  <c r="G1471" i="2" s="1"/>
  <c r="G1472" i="2" a="1"/>
  <c r="G1472" i="2" s="1"/>
  <c r="G1473" i="2" a="1"/>
  <c r="G1473" i="2" s="1"/>
  <c r="G1474" i="2" a="1"/>
  <c r="G1474" i="2" s="1"/>
  <c r="G1475" i="2" a="1"/>
  <c r="G1475" i="2" s="1"/>
  <c r="G1476" i="2" a="1"/>
  <c r="G1476" i="2" s="1"/>
  <c r="G1477" i="2" a="1"/>
  <c r="G1477" i="2" s="1"/>
  <c r="G1478" i="2" a="1"/>
  <c r="G1478" i="2" s="1"/>
  <c r="G1479" i="2" a="1"/>
  <c r="G1479" i="2" s="1"/>
  <c r="G1480" i="2" a="1"/>
  <c r="G1480" i="2" s="1"/>
  <c r="G1481" i="2" a="1"/>
  <c r="G1481" i="2" s="1"/>
  <c r="G1482" i="2" a="1"/>
  <c r="G1482" i="2" s="1"/>
  <c r="G1483" i="2" a="1"/>
  <c r="G1483" i="2" s="1"/>
  <c r="G1484" i="2" a="1"/>
  <c r="G1484" i="2" s="1"/>
  <c r="G1485" i="2" a="1"/>
  <c r="G1485" i="2" s="1"/>
  <c r="G1486" i="2" a="1"/>
  <c r="G1486" i="2" s="1"/>
  <c r="G1487" i="2" a="1"/>
  <c r="G1487" i="2" s="1"/>
  <c r="G1488" i="2" a="1"/>
  <c r="G1488" i="2" s="1"/>
  <c r="G1489" i="2" a="1"/>
  <c r="G1489" i="2" s="1"/>
  <c r="G1490" i="2" a="1"/>
  <c r="G1490" i="2" s="1"/>
  <c r="G1491" i="2" a="1"/>
  <c r="G1491" i="2" s="1"/>
  <c r="G1492" i="2" a="1"/>
  <c r="G1492" i="2" s="1"/>
  <c r="G1493" i="2" a="1"/>
  <c r="G1493" i="2" s="1"/>
  <c r="G1494" i="2" a="1"/>
  <c r="G1494" i="2" s="1"/>
  <c r="G1495" i="2" a="1"/>
  <c r="G1495" i="2" s="1"/>
  <c r="G1496" i="2" a="1"/>
  <c r="G1496" i="2" s="1"/>
  <c r="G1497" i="2" a="1"/>
  <c r="G1497" i="2" s="1"/>
  <c r="G1498" i="2" a="1"/>
  <c r="G1498" i="2" s="1"/>
  <c r="G1499" i="2" a="1"/>
  <c r="G1499" i="2" s="1"/>
  <c r="G1500" i="2" a="1"/>
  <c r="G1500" i="2" s="1"/>
  <c r="G1501" i="2" a="1"/>
  <c r="G1501" i="2" s="1"/>
  <c r="G1502" i="2" a="1"/>
  <c r="G1502" i="2" s="1"/>
  <c r="G1503" i="2" a="1"/>
  <c r="G1503" i="2" s="1"/>
  <c r="G1504" i="2" a="1"/>
  <c r="G1504" i="2" s="1"/>
  <c r="G1505" i="2" a="1"/>
  <c r="G1505" i="2" s="1"/>
  <c r="G1506" i="2" a="1"/>
  <c r="G1506" i="2" s="1"/>
  <c r="G1507" i="2" a="1"/>
  <c r="G1507" i="2" s="1"/>
  <c r="G1508" i="2" a="1"/>
  <c r="G1508" i="2" s="1"/>
  <c r="G1509" i="2" a="1"/>
  <c r="G1509" i="2" s="1"/>
  <c r="G1510" i="2" a="1"/>
  <c r="G1510" i="2" s="1"/>
  <c r="G1511" i="2" a="1"/>
  <c r="G1511" i="2" s="1"/>
  <c r="G1512" i="2" a="1"/>
  <c r="G1512" i="2" s="1"/>
  <c r="G1513" i="2" a="1"/>
  <c r="G1513" i="2" s="1"/>
  <c r="G1514" i="2" a="1"/>
  <c r="G1514" i="2" s="1"/>
  <c r="G1515" i="2" a="1"/>
  <c r="G1515" i="2" s="1"/>
  <c r="G1516" i="2" a="1"/>
  <c r="G1516" i="2" s="1"/>
  <c r="G1517" i="2" a="1"/>
  <c r="G1517" i="2" s="1"/>
  <c r="G1518" i="2" a="1"/>
  <c r="G1518" i="2" s="1"/>
  <c r="G1519" i="2" a="1"/>
  <c r="G1519" i="2" s="1"/>
  <c r="G1520" i="2" a="1"/>
  <c r="G1520" i="2" s="1"/>
  <c r="G1521" i="2" a="1"/>
  <c r="G1521" i="2" s="1"/>
  <c r="G1522" i="2" a="1"/>
  <c r="G1522" i="2" s="1"/>
  <c r="G1523" i="2" a="1"/>
  <c r="G1523" i="2" s="1"/>
  <c r="G1524" i="2" a="1"/>
  <c r="G1524" i="2" s="1"/>
  <c r="G1525" i="2" a="1"/>
  <c r="G1525" i="2" s="1"/>
  <c r="G1526" i="2" a="1"/>
  <c r="G1526" i="2" s="1"/>
  <c r="G1527" i="2" a="1"/>
  <c r="G1527" i="2" s="1"/>
  <c r="G1528" i="2" a="1"/>
  <c r="G1528" i="2" s="1"/>
  <c r="G1529" i="2" a="1"/>
  <c r="G1529" i="2" s="1"/>
  <c r="G1530" i="2" a="1"/>
  <c r="G1530" i="2" s="1"/>
  <c r="G1531" i="2" a="1"/>
  <c r="G1531" i="2" s="1"/>
  <c r="G1532" i="2" a="1"/>
  <c r="G1532" i="2" s="1"/>
  <c r="G1533" i="2" a="1"/>
  <c r="G1533" i="2" s="1"/>
  <c r="G1534" i="2" a="1"/>
  <c r="G1534" i="2" s="1"/>
  <c r="G1535" i="2" a="1"/>
  <c r="G1535" i="2" s="1"/>
  <c r="G1536" i="2" a="1"/>
  <c r="G1536" i="2" s="1"/>
  <c r="G1537" i="2" a="1"/>
  <c r="G1537" i="2" s="1"/>
  <c r="G1538" i="2" a="1"/>
  <c r="G1538" i="2" s="1"/>
  <c r="G1539" i="2" a="1"/>
  <c r="G1539" i="2" s="1"/>
  <c r="G1540" i="2" a="1"/>
  <c r="G1540" i="2" s="1"/>
  <c r="G1541" i="2" a="1"/>
  <c r="G1541" i="2" s="1"/>
  <c r="G1542" i="2" a="1"/>
  <c r="G1542" i="2" s="1"/>
  <c r="G1543" i="2" a="1"/>
  <c r="G1543" i="2" s="1"/>
  <c r="G1544" i="2" a="1"/>
  <c r="G1544" i="2" s="1"/>
  <c r="G1545" i="2" a="1"/>
  <c r="G1545" i="2" s="1"/>
  <c r="G1546" i="2" a="1"/>
  <c r="G1546" i="2" s="1"/>
  <c r="G1547" i="2" a="1"/>
  <c r="G1547" i="2" s="1"/>
  <c r="G1548" i="2" a="1"/>
  <c r="G1548" i="2" s="1"/>
  <c r="G1549" i="2" a="1"/>
  <c r="G1549" i="2" s="1"/>
  <c r="G1550" i="2" a="1"/>
  <c r="G1550" i="2" s="1"/>
  <c r="G1551" i="2" a="1"/>
  <c r="G1551" i="2" s="1"/>
  <c r="G1552" i="2" a="1"/>
  <c r="G1552" i="2" s="1"/>
  <c r="G1553" i="2" a="1"/>
  <c r="G1553" i="2" s="1"/>
  <c r="G1554" i="2" a="1"/>
  <c r="G1554" i="2" s="1"/>
  <c r="G1555" i="2" a="1"/>
  <c r="G1555" i="2" s="1"/>
  <c r="G1556" i="2" a="1"/>
  <c r="G1556" i="2" s="1"/>
  <c r="G1557" i="2" a="1"/>
  <c r="G1557" i="2" s="1"/>
  <c r="G1558" i="2" a="1"/>
  <c r="G1558" i="2" s="1"/>
  <c r="G1559" i="2" a="1"/>
  <c r="G1559" i="2" s="1"/>
  <c r="G1560" i="2" a="1"/>
  <c r="G1560" i="2" s="1"/>
  <c r="G1561" i="2" a="1"/>
  <c r="G1561" i="2" s="1"/>
  <c r="G1562" i="2" a="1"/>
  <c r="G1562" i="2" s="1"/>
  <c r="G1563" i="2" a="1"/>
  <c r="G1563" i="2" s="1"/>
  <c r="G1564" i="2" a="1"/>
  <c r="G1564" i="2" s="1"/>
  <c r="G1565" i="2" a="1"/>
  <c r="G1565" i="2" s="1"/>
  <c r="G1566" i="2" a="1"/>
  <c r="G1566" i="2" s="1"/>
  <c r="G1567" i="2" a="1"/>
  <c r="G1567" i="2" s="1"/>
  <c r="G1568" i="2" a="1"/>
  <c r="G1568" i="2" s="1"/>
  <c r="G1569" i="2" a="1"/>
  <c r="G1569" i="2" s="1"/>
  <c r="G1570" i="2" a="1"/>
  <c r="G1570" i="2" s="1"/>
  <c r="G1571" i="2" a="1"/>
  <c r="G1571" i="2" s="1"/>
  <c r="G1572" i="2" a="1"/>
  <c r="G1572" i="2" s="1"/>
  <c r="G1573" i="2" a="1"/>
  <c r="G1573" i="2" s="1"/>
  <c r="G1574" i="2" a="1"/>
  <c r="G1574" i="2" s="1"/>
  <c r="G1575" i="2" a="1"/>
  <c r="G1575" i="2" s="1"/>
  <c r="G1576" i="2" a="1"/>
  <c r="G1576" i="2" s="1"/>
  <c r="G1577" i="2" a="1"/>
  <c r="G1577" i="2" s="1"/>
  <c r="G1578" i="2" a="1"/>
  <c r="G1578" i="2" s="1"/>
  <c r="G1579" i="2" a="1"/>
  <c r="G1579" i="2" s="1"/>
  <c r="G1580" i="2" a="1"/>
  <c r="G1580" i="2" s="1"/>
  <c r="G1581" i="2" a="1"/>
  <c r="G1581" i="2" s="1"/>
  <c r="G1582" i="2" a="1"/>
  <c r="G1582" i="2" s="1"/>
  <c r="G1583" i="2" a="1"/>
  <c r="G1583" i="2" s="1"/>
  <c r="G1584" i="2" a="1"/>
  <c r="G1584" i="2" s="1"/>
  <c r="G1585" i="2" a="1"/>
  <c r="G1585" i="2" s="1"/>
  <c r="G1586" i="2" a="1"/>
  <c r="G1586" i="2" s="1"/>
  <c r="G1587" i="2" a="1"/>
  <c r="G1587" i="2" s="1"/>
  <c r="G1588" i="2" a="1"/>
  <c r="G1588" i="2" s="1"/>
  <c r="G1589" i="2" a="1"/>
  <c r="G1589" i="2" s="1"/>
  <c r="G1590" i="2" a="1"/>
  <c r="G1590" i="2" s="1"/>
  <c r="G1591" i="2" a="1"/>
  <c r="G1591" i="2" s="1"/>
  <c r="G1592" i="2" a="1"/>
  <c r="G1592" i="2" s="1"/>
  <c r="G1593" i="2" a="1"/>
  <c r="G1593" i="2" s="1"/>
  <c r="G1594" i="2" a="1"/>
  <c r="G1594" i="2" s="1"/>
  <c r="G1595" i="2" a="1"/>
  <c r="G1595" i="2" s="1"/>
  <c r="G1596" i="2" a="1"/>
  <c r="G1596" i="2" s="1"/>
  <c r="G1597" i="2" a="1"/>
  <c r="G1597" i="2" s="1"/>
  <c r="G1598" i="2" a="1"/>
  <c r="G1598" i="2" s="1"/>
  <c r="G1599" i="2" a="1"/>
  <c r="G1599" i="2" s="1"/>
  <c r="G1600" i="2" a="1"/>
  <c r="G1600" i="2" s="1"/>
  <c r="G1601" i="2" a="1"/>
  <c r="G1601" i="2" s="1"/>
  <c r="G1602" i="2" a="1"/>
  <c r="G1602" i="2" s="1"/>
  <c r="G1603" i="2" a="1"/>
  <c r="G1603" i="2" s="1"/>
  <c r="G1604" i="2" a="1"/>
  <c r="G1604" i="2" s="1"/>
  <c r="G1605" i="2" a="1"/>
  <c r="G1605" i="2" s="1"/>
  <c r="G1606" i="2" a="1"/>
  <c r="G1606" i="2" s="1"/>
  <c r="G1607" i="2" a="1"/>
  <c r="G1607" i="2" s="1"/>
  <c r="G1608" i="2" a="1"/>
  <c r="G1608" i="2" s="1"/>
  <c r="G1609" i="2" a="1"/>
  <c r="G1609" i="2" s="1"/>
  <c r="G1610" i="2" a="1"/>
  <c r="G1610" i="2" s="1"/>
  <c r="G1611" i="2" a="1"/>
  <c r="G1611" i="2" s="1"/>
  <c r="G1612" i="2" a="1"/>
  <c r="G1612" i="2" s="1"/>
  <c r="G1613" i="2" a="1"/>
  <c r="G1613" i="2" s="1"/>
  <c r="G1614" i="2" a="1"/>
  <c r="G1614" i="2" s="1"/>
  <c r="G1615" i="2" a="1"/>
  <c r="G1615" i="2" s="1"/>
  <c r="G1616" i="2" a="1"/>
  <c r="G1616" i="2" s="1"/>
  <c r="G1617" i="2" a="1"/>
  <c r="G1617" i="2" s="1"/>
  <c r="G1618" i="2" a="1"/>
  <c r="G1618" i="2" s="1"/>
  <c r="G1619" i="2" a="1"/>
  <c r="G1619" i="2" s="1"/>
  <c r="G1620" i="2" a="1"/>
  <c r="G1620" i="2" s="1"/>
  <c r="G1621" i="2" a="1"/>
  <c r="G1621" i="2" s="1"/>
  <c r="G1622" i="2" a="1"/>
  <c r="G1622" i="2" s="1"/>
  <c r="G1623" i="2" a="1"/>
  <c r="G1623" i="2" s="1"/>
  <c r="G1624" i="2" a="1"/>
  <c r="G1624" i="2" s="1"/>
  <c r="G1625" i="2" a="1"/>
  <c r="G1625" i="2" s="1"/>
  <c r="G1626" i="2" a="1"/>
  <c r="G1626" i="2" s="1"/>
  <c r="G1627" i="2" a="1"/>
  <c r="G1627" i="2" s="1"/>
  <c r="G1628" i="2" a="1"/>
  <c r="G1628" i="2" s="1"/>
  <c r="G1629" i="2" a="1"/>
  <c r="G1629" i="2" s="1"/>
  <c r="G1630" i="2" a="1"/>
  <c r="G1630" i="2" s="1"/>
  <c r="G1631" i="2" a="1"/>
  <c r="G1631" i="2" s="1"/>
  <c r="G1632" i="2" a="1"/>
  <c r="G1632" i="2" s="1"/>
  <c r="G1633" i="2" a="1"/>
  <c r="G1633" i="2" s="1"/>
  <c r="G1634" i="2" a="1"/>
  <c r="G1634" i="2" s="1"/>
  <c r="G1635" i="2" a="1"/>
  <c r="G1635" i="2" s="1"/>
  <c r="G1636" i="2" a="1"/>
  <c r="G1636" i="2" s="1"/>
  <c r="G1637" i="2" a="1"/>
  <c r="G1637" i="2" s="1"/>
  <c r="G1638" i="2" a="1"/>
  <c r="G1638" i="2" s="1"/>
  <c r="G1639" i="2" a="1"/>
  <c r="G1639" i="2" s="1"/>
  <c r="G1640" i="2" a="1"/>
  <c r="G1640" i="2" s="1"/>
  <c r="G1641" i="2" a="1"/>
  <c r="G1641" i="2" s="1"/>
  <c r="G1642" i="2" a="1"/>
  <c r="G1642" i="2" s="1"/>
  <c r="G1643" i="2" a="1"/>
  <c r="G1643" i="2" s="1"/>
  <c r="G1644" i="2" a="1"/>
  <c r="G1644" i="2" s="1"/>
  <c r="G1645" i="2" a="1"/>
  <c r="G1645" i="2" s="1"/>
  <c r="G1646" i="2" a="1"/>
  <c r="G1646" i="2" s="1"/>
  <c r="G1647" i="2" a="1"/>
  <c r="G1647" i="2" s="1"/>
  <c r="G1648" i="2" a="1"/>
  <c r="G1648" i="2" s="1"/>
  <c r="G1649" i="2" a="1"/>
  <c r="G1649" i="2" s="1"/>
  <c r="G1650" i="2" a="1"/>
  <c r="G1650" i="2" s="1"/>
  <c r="G1651" i="2" a="1"/>
  <c r="G1651" i="2" s="1"/>
  <c r="G1652" i="2" a="1"/>
  <c r="G1652" i="2" s="1"/>
  <c r="G1653" i="2" a="1"/>
  <c r="G1653" i="2" s="1"/>
  <c r="G1654" i="2" a="1"/>
  <c r="G1654" i="2" s="1"/>
  <c r="G1655" i="2" a="1"/>
  <c r="G1655" i="2" s="1"/>
  <c r="G1656" i="2" a="1"/>
  <c r="G1656" i="2" s="1"/>
  <c r="G1657" i="2" a="1"/>
  <c r="G1657" i="2" s="1"/>
  <c r="G1658" i="2" a="1"/>
  <c r="G1658" i="2" s="1"/>
  <c r="G1659" i="2" a="1"/>
  <c r="G1659" i="2" s="1"/>
  <c r="G1660" i="2" a="1"/>
  <c r="G1660" i="2" s="1"/>
  <c r="G1661" i="2" a="1"/>
  <c r="G1661" i="2" s="1"/>
  <c r="G1662" i="2" a="1"/>
  <c r="G1662" i="2" s="1"/>
  <c r="G1663" i="2" a="1"/>
  <c r="G1663" i="2" s="1"/>
  <c r="G1664" i="2" a="1"/>
  <c r="G1664" i="2" s="1"/>
  <c r="G1665" i="2" a="1"/>
  <c r="G1665" i="2" s="1"/>
  <c r="G1666" i="2" a="1"/>
  <c r="G1666" i="2" s="1"/>
  <c r="G1667" i="2" a="1"/>
  <c r="G1667" i="2" s="1"/>
  <c r="G1668" i="2" a="1"/>
  <c r="G1668" i="2" s="1"/>
  <c r="G1669" i="2" a="1"/>
  <c r="G1669" i="2" s="1"/>
  <c r="G1670" i="2" a="1"/>
  <c r="G1670" i="2" s="1"/>
  <c r="G1671" i="2" a="1"/>
  <c r="G1671" i="2" s="1"/>
  <c r="G1672" i="2" a="1"/>
  <c r="G1672" i="2" s="1"/>
  <c r="G1673" i="2" a="1"/>
  <c r="G1673" i="2" s="1"/>
  <c r="G1674" i="2" a="1"/>
  <c r="G1674" i="2" s="1"/>
  <c r="G1675" i="2" a="1"/>
  <c r="G1675" i="2" s="1"/>
  <c r="G1676" i="2" a="1"/>
  <c r="G1676" i="2" s="1"/>
  <c r="G1677" i="2" a="1"/>
  <c r="G1677" i="2" s="1"/>
  <c r="G1678" i="2" a="1"/>
  <c r="G1678" i="2" s="1"/>
  <c r="G1679" i="2" a="1"/>
  <c r="G1679" i="2" s="1"/>
  <c r="G1680" i="2" a="1"/>
  <c r="G1680" i="2" s="1"/>
  <c r="G1681" i="2" a="1"/>
  <c r="G1681" i="2" s="1"/>
  <c r="G1682" i="2" a="1"/>
  <c r="G1682" i="2" s="1"/>
  <c r="G1683" i="2" a="1"/>
  <c r="G1683" i="2" s="1"/>
  <c r="G1684" i="2" a="1"/>
  <c r="G1684" i="2" s="1"/>
  <c r="G1685" i="2" a="1"/>
  <c r="G1685" i="2" s="1"/>
  <c r="G1686" i="2" a="1"/>
  <c r="G1686" i="2" s="1"/>
  <c r="G1687" i="2" a="1"/>
  <c r="G1687" i="2" s="1"/>
  <c r="G1688" i="2" a="1"/>
  <c r="G1688" i="2" s="1"/>
  <c r="G1689" i="2" a="1"/>
  <c r="G1689" i="2" s="1"/>
  <c r="G1690" i="2" a="1"/>
  <c r="G1690" i="2" s="1"/>
  <c r="G1691" i="2" a="1"/>
  <c r="G1691" i="2" s="1"/>
  <c r="G1692" i="2" a="1"/>
  <c r="G1692" i="2" s="1"/>
  <c r="G1693" i="2" a="1"/>
  <c r="G1693" i="2" s="1"/>
  <c r="G1694" i="2" a="1"/>
  <c r="G1694" i="2" s="1"/>
  <c r="G1695" i="2" a="1"/>
  <c r="G1695" i="2" s="1"/>
  <c r="G1696" i="2" a="1"/>
  <c r="G1696" i="2" s="1"/>
  <c r="G1697" i="2" a="1"/>
  <c r="G1697" i="2" s="1"/>
  <c r="G1698" i="2" a="1"/>
  <c r="G1698" i="2" s="1"/>
  <c r="G1699" i="2" a="1"/>
  <c r="G1699" i="2" s="1"/>
  <c r="G1700" i="2" a="1"/>
  <c r="G1700" i="2" s="1"/>
  <c r="G1701" i="2" a="1"/>
  <c r="G1701" i="2" s="1"/>
  <c r="G1702" i="2" a="1"/>
  <c r="G1702" i="2" s="1"/>
  <c r="G1703" i="2" a="1"/>
  <c r="G1703" i="2" s="1"/>
  <c r="G1704" i="2" a="1"/>
  <c r="G1704" i="2" s="1"/>
  <c r="G1705" i="2" a="1"/>
  <c r="G1705" i="2" s="1"/>
  <c r="G1706" i="2" a="1"/>
  <c r="G1706" i="2" s="1"/>
  <c r="G1707" i="2" a="1"/>
  <c r="G1707" i="2" s="1"/>
  <c r="G1708" i="2" a="1"/>
  <c r="G1708" i="2" s="1"/>
  <c r="G1709" i="2" a="1"/>
  <c r="G1709" i="2" s="1"/>
  <c r="G1710" i="2" a="1"/>
  <c r="G1710" i="2" s="1"/>
  <c r="G1711" i="2" a="1"/>
  <c r="G1711" i="2" s="1"/>
  <c r="G1712" i="2" a="1"/>
  <c r="G1712" i="2" s="1"/>
  <c r="G1713" i="2" a="1"/>
  <c r="G1713" i="2" s="1"/>
  <c r="G1714" i="2" a="1"/>
  <c r="G1714" i="2" s="1"/>
  <c r="G1715" i="2" a="1"/>
  <c r="G1715" i="2" s="1"/>
  <c r="G1716" i="2" a="1"/>
  <c r="G1716" i="2" s="1"/>
  <c r="G1717" i="2" a="1"/>
  <c r="G1717" i="2" s="1"/>
  <c r="G1718" i="2" a="1"/>
  <c r="G1718" i="2" s="1"/>
  <c r="G1719" i="2" a="1"/>
  <c r="G1719" i="2" s="1"/>
  <c r="G1720" i="2" a="1"/>
  <c r="G1720" i="2" s="1"/>
  <c r="G1721" i="2" a="1"/>
  <c r="G1721" i="2" s="1"/>
  <c r="G1722" i="2" a="1"/>
  <c r="G1722" i="2" s="1"/>
  <c r="G1723" i="2" a="1"/>
  <c r="G1723" i="2" s="1"/>
  <c r="G1724" i="2" a="1"/>
  <c r="G1724" i="2" s="1"/>
  <c r="G1725" i="2" a="1"/>
  <c r="G1725" i="2" s="1"/>
  <c r="G1726" i="2" a="1"/>
  <c r="G1726" i="2" s="1"/>
  <c r="G1727" i="2" a="1"/>
  <c r="G1727" i="2" s="1"/>
  <c r="G1728" i="2" a="1"/>
  <c r="G1728" i="2" s="1"/>
  <c r="G1729" i="2" a="1"/>
  <c r="G1729" i="2" s="1"/>
  <c r="G1730" i="2" a="1"/>
  <c r="G1730" i="2" s="1"/>
  <c r="G1731" i="2" a="1"/>
  <c r="G1731" i="2" s="1"/>
  <c r="G1732" i="2" a="1"/>
  <c r="G1732" i="2" s="1"/>
  <c r="G1733" i="2" a="1"/>
  <c r="G1733" i="2" s="1"/>
  <c r="G1734" i="2" a="1"/>
  <c r="G1734" i="2" s="1"/>
  <c r="G1735" i="2" a="1"/>
  <c r="G1735" i="2" s="1"/>
  <c r="G1736" i="2" a="1"/>
  <c r="G1736" i="2" s="1"/>
  <c r="G1737" i="2" a="1"/>
  <c r="G1737" i="2" s="1"/>
  <c r="G1738" i="2" a="1"/>
  <c r="G1738" i="2" s="1"/>
  <c r="G1739" i="2" a="1"/>
  <c r="G1739" i="2" s="1"/>
  <c r="G1740" i="2" a="1"/>
  <c r="G1740" i="2" s="1"/>
  <c r="G1741" i="2" a="1"/>
  <c r="G1741" i="2" s="1"/>
  <c r="G1742" i="2" a="1"/>
  <c r="G1742" i="2" s="1"/>
  <c r="G1743" i="2" a="1"/>
  <c r="G1743" i="2" s="1"/>
  <c r="G1744" i="2" a="1"/>
  <c r="G1744" i="2" s="1"/>
  <c r="G1745" i="2" a="1"/>
  <c r="G1745" i="2" s="1"/>
  <c r="G1746" i="2" a="1"/>
  <c r="G1746" i="2" s="1"/>
  <c r="G1747" i="2" a="1"/>
  <c r="G1747" i="2" s="1"/>
  <c r="G1748" i="2" a="1"/>
  <c r="G1748" i="2" s="1"/>
  <c r="G1749" i="2" a="1"/>
  <c r="G1749" i="2" s="1"/>
  <c r="G1750" i="2" a="1"/>
  <c r="G1750" i="2" s="1"/>
  <c r="G1751" i="2" a="1"/>
  <c r="G1751" i="2" s="1"/>
  <c r="G1752" i="2" a="1"/>
  <c r="G1752" i="2" s="1"/>
  <c r="G1753" i="2" a="1"/>
  <c r="G1753" i="2" s="1"/>
  <c r="G1754" i="2" a="1"/>
  <c r="G1754" i="2" s="1"/>
  <c r="G1755" i="2" a="1"/>
  <c r="G1755" i="2" s="1"/>
  <c r="G1756" i="2" a="1"/>
  <c r="G1756" i="2" s="1"/>
  <c r="G1757" i="2" a="1"/>
  <c r="G1757" i="2" s="1"/>
  <c r="G1758" i="2" a="1"/>
  <c r="G1758" i="2" s="1"/>
  <c r="G1759" i="2" a="1"/>
  <c r="G1759" i="2" s="1"/>
  <c r="G1760" i="2" a="1"/>
  <c r="G1760" i="2" s="1"/>
  <c r="G1761" i="2" a="1"/>
  <c r="G1761" i="2" s="1"/>
  <c r="G1762" i="2" a="1"/>
  <c r="G1762" i="2" s="1"/>
  <c r="G1763" i="2" a="1"/>
  <c r="G1763" i="2" s="1"/>
  <c r="G1764" i="2" a="1"/>
  <c r="G1764" i="2" s="1"/>
  <c r="G1765" i="2" a="1"/>
  <c r="G1765" i="2" s="1"/>
  <c r="G1766" i="2" a="1"/>
  <c r="G1766" i="2" s="1"/>
  <c r="G1767" i="2" a="1"/>
  <c r="G1767" i="2" s="1"/>
  <c r="G1768" i="2" a="1"/>
  <c r="G1768" i="2" s="1"/>
  <c r="G1769" i="2" a="1"/>
  <c r="G1769" i="2" s="1"/>
  <c r="G1770" i="2" a="1"/>
  <c r="G1770" i="2" s="1"/>
  <c r="G1771" i="2" a="1"/>
  <c r="G1771" i="2" s="1"/>
  <c r="G1772" i="2" a="1"/>
  <c r="G1772" i="2" s="1"/>
  <c r="G1773" i="2" a="1"/>
  <c r="G1773" i="2" s="1"/>
  <c r="G1774" i="2" a="1"/>
  <c r="G1774" i="2" s="1"/>
  <c r="G1775" i="2" a="1"/>
  <c r="G1775" i="2" s="1"/>
  <c r="G1776" i="2" a="1"/>
  <c r="G1776" i="2" s="1"/>
  <c r="G1777" i="2" a="1"/>
  <c r="G1777" i="2" s="1"/>
  <c r="G1778" i="2" a="1"/>
  <c r="G1778" i="2" s="1"/>
  <c r="G1779" i="2" a="1"/>
  <c r="G1779" i="2" s="1"/>
  <c r="G1780" i="2" a="1"/>
  <c r="G1780" i="2" s="1"/>
  <c r="G1781" i="2" a="1"/>
  <c r="G1781" i="2" s="1"/>
  <c r="G1782" i="2" a="1"/>
  <c r="G1782" i="2" s="1"/>
  <c r="G1783" i="2" a="1"/>
  <c r="G1783" i="2" s="1"/>
  <c r="G1784" i="2" a="1"/>
  <c r="G1784" i="2" s="1"/>
  <c r="G1785" i="2" a="1"/>
  <c r="G1785" i="2" s="1"/>
  <c r="G1786" i="2" a="1"/>
  <c r="G1786" i="2" s="1"/>
  <c r="G1787" i="2" a="1"/>
  <c r="G1787" i="2" s="1"/>
  <c r="G1788" i="2" a="1"/>
  <c r="G1788" i="2" s="1"/>
  <c r="G1789" i="2" a="1"/>
  <c r="G1789" i="2" s="1"/>
  <c r="G1790" i="2" a="1"/>
  <c r="G1790" i="2" s="1"/>
  <c r="G1791" i="2" a="1"/>
  <c r="G1791" i="2" s="1"/>
  <c r="G1792" i="2" a="1"/>
  <c r="G1792" i="2" s="1"/>
  <c r="G1793" i="2" a="1"/>
  <c r="G1793" i="2" s="1"/>
  <c r="G1794" i="2" a="1"/>
  <c r="G1794" i="2" s="1"/>
  <c r="G1795" i="2" a="1"/>
  <c r="G1795" i="2" s="1"/>
  <c r="G1796" i="2" a="1"/>
  <c r="G1796" i="2" s="1"/>
  <c r="G1797" i="2" a="1"/>
  <c r="G1797" i="2" s="1"/>
  <c r="G1798" i="2" a="1"/>
  <c r="G1798" i="2" s="1"/>
  <c r="G1799" i="2" a="1"/>
  <c r="G1799" i="2" s="1"/>
  <c r="G1800" i="2" a="1"/>
  <c r="G1800" i="2" s="1"/>
  <c r="G1801" i="2" a="1"/>
  <c r="G1801" i="2" s="1"/>
  <c r="G1802" i="2" a="1"/>
  <c r="G1802" i="2" s="1"/>
  <c r="G1803" i="2" a="1"/>
  <c r="G1803" i="2" s="1"/>
  <c r="G1804" i="2" a="1"/>
  <c r="G1804" i="2" s="1"/>
  <c r="G1805" i="2" a="1"/>
  <c r="G1805" i="2" s="1"/>
  <c r="G1806" i="2" a="1"/>
  <c r="G1806" i="2" s="1"/>
  <c r="G1807" i="2" a="1"/>
  <c r="G1807" i="2" s="1"/>
  <c r="G1808" i="2" a="1"/>
  <c r="G1808" i="2" s="1"/>
  <c r="G1809" i="2" a="1"/>
  <c r="G1809" i="2" s="1"/>
  <c r="G1810" i="2" a="1"/>
  <c r="G1810" i="2" s="1"/>
  <c r="G1811" i="2" a="1"/>
  <c r="G1811" i="2" s="1"/>
  <c r="G1812" i="2" a="1"/>
  <c r="G1812" i="2" s="1"/>
  <c r="G1813" i="2" a="1"/>
  <c r="G1813" i="2" s="1"/>
  <c r="G1814" i="2" a="1"/>
  <c r="G1814" i="2" s="1"/>
  <c r="G1815" i="2" a="1"/>
  <c r="G1815" i="2" s="1"/>
  <c r="G1816" i="2" a="1"/>
  <c r="G1816" i="2" s="1"/>
  <c r="G1817" i="2" a="1"/>
  <c r="G1817" i="2" s="1"/>
  <c r="G1818" i="2" a="1"/>
  <c r="G1818" i="2" s="1"/>
  <c r="G1819" i="2" a="1"/>
  <c r="G1819" i="2" s="1"/>
  <c r="G1820" i="2" a="1"/>
  <c r="G1820" i="2" s="1"/>
  <c r="G1821" i="2" a="1"/>
  <c r="G1821" i="2" s="1"/>
  <c r="G1822" i="2" a="1"/>
  <c r="G1822" i="2" s="1"/>
  <c r="G1823" i="2" a="1"/>
  <c r="G1823" i="2" s="1"/>
  <c r="G1824" i="2" a="1"/>
  <c r="G1824" i="2" s="1"/>
  <c r="G1825" i="2" a="1"/>
  <c r="G1825" i="2" s="1"/>
  <c r="G1826" i="2" a="1"/>
  <c r="G1826" i="2" s="1"/>
  <c r="G1827" i="2" a="1"/>
  <c r="G1827" i="2" s="1"/>
  <c r="G1828" i="2" a="1"/>
  <c r="G1828" i="2" s="1"/>
  <c r="G1829" i="2" a="1"/>
  <c r="G1829" i="2" s="1"/>
  <c r="G1830" i="2" a="1"/>
  <c r="G1830" i="2" s="1"/>
  <c r="G1831" i="2" a="1"/>
  <c r="G1831" i="2" s="1"/>
  <c r="G1832" i="2" a="1"/>
  <c r="G1832" i="2" s="1"/>
  <c r="G1833" i="2" a="1"/>
  <c r="G1833" i="2" s="1"/>
  <c r="G1834" i="2" a="1"/>
  <c r="G1834" i="2" s="1"/>
  <c r="G1835" i="2" a="1"/>
  <c r="G1835" i="2" s="1"/>
  <c r="G1836" i="2" a="1"/>
  <c r="G1836" i="2" s="1"/>
  <c r="G1837" i="2" a="1"/>
  <c r="G1837" i="2" s="1"/>
  <c r="G1838" i="2" a="1"/>
  <c r="G1838" i="2" s="1"/>
  <c r="G1839" i="2" a="1"/>
  <c r="G1839" i="2" s="1"/>
  <c r="G1840" i="2" a="1"/>
  <c r="G1840" i="2" s="1"/>
  <c r="G1841" i="2" a="1"/>
  <c r="G1841" i="2" s="1"/>
  <c r="G1842" i="2" a="1"/>
  <c r="G1842" i="2" s="1"/>
  <c r="G1843" i="2" a="1"/>
  <c r="G1843" i="2" s="1"/>
  <c r="G1844" i="2" a="1"/>
  <c r="G1844" i="2" s="1"/>
  <c r="G1845" i="2" a="1"/>
  <c r="G1845" i="2" s="1"/>
  <c r="G1846" i="2" a="1"/>
  <c r="G1846" i="2" s="1"/>
  <c r="G1847" i="2" a="1"/>
  <c r="G1847" i="2" s="1"/>
  <c r="G1848" i="2" a="1"/>
  <c r="G1848" i="2" s="1"/>
  <c r="G1849" i="2" a="1"/>
  <c r="G1849" i="2" s="1"/>
  <c r="G1850" i="2" a="1"/>
  <c r="G1850" i="2" s="1"/>
  <c r="G1851" i="2" a="1"/>
  <c r="G1851" i="2" s="1"/>
  <c r="G1852" i="2" a="1"/>
  <c r="G1852" i="2" s="1"/>
  <c r="G1853" i="2" a="1"/>
  <c r="G1853" i="2" s="1"/>
  <c r="G1854" i="2" a="1"/>
  <c r="G1854" i="2" s="1"/>
  <c r="G1855" i="2" a="1"/>
  <c r="G1855" i="2" s="1"/>
  <c r="G1856" i="2" a="1"/>
  <c r="G1856" i="2" s="1"/>
  <c r="G1857" i="2" a="1"/>
  <c r="G1857" i="2" s="1"/>
  <c r="G1858" i="2" a="1"/>
  <c r="G1858" i="2" s="1"/>
  <c r="G1859" i="2" a="1"/>
  <c r="G1859" i="2" s="1"/>
  <c r="G1860" i="2" a="1"/>
  <c r="G1860" i="2" s="1"/>
  <c r="G1861" i="2" a="1"/>
  <c r="G1861" i="2" s="1"/>
  <c r="G1862" i="2" a="1"/>
  <c r="G1862" i="2" s="1"/>
  <c r="G1863" i="2" a="1"/>
  <c r="G1863" i="2" s="1"/>
  <c r="G1864" i="2" a="1"/>
  <c r="G1864" i="2" s="1"/>
  <c r="G1865" i="2" a="1"/>
  <c r="G1865" i="2" s="1"/>
  <c r="G1866" i="2" a="1"/>
  <c r="G1866" i="2" s="1"/>
  <c r="G1867" i="2" a="1"/>
  <c r="G1867" i="2" s="1"/>
  <c r="G1868" i="2" a="1"/>
  <c r="G1868" i="2" s="1"/>
  <c r="G1869" i="2" a="1"/>
  <c r="G1869" i="2" s="1"/>
  <c r="G1870" i="2" a="1"/>
  <c r="G1870" i="2" s="1"/>
  <c r="G1871" i="2" a="1"/>
  <c r="G1871" i="2" s="1"/>
  <c r="G1872" i="2" a="1"/>
  <c r="G1872" i="2" s="1"/>
  <c r="G1873" i="2" a="1"/>
  <c r="G1873" i="2" s="1"/>
  <c r="G1874" i="2" a="1"/>
  <c r="G1874" i="2" s="1"/>
  <c r="G1875" i="2" a="1"/>
  <c r="G1875" i="2" s="1"/>
  <c r="G1876" i="2" a="1"/>
  <c r="G1876" i="2" s="1"/>
  <c r="G1877" i="2" a="1"/>
  <c r="G1877" i="2" s="1"/>
  <c r="G1878" i="2" a="1"/>
  <c r="G1878" i="2" s="1"/>
  <c r="G1879" i="2" a="1"/>
  <c r="G1879" i="2" s="1"/>
  <c r="G1880" i="2" a="1"/>
  <c r="G1880" i="2" s="1"/>
  <c r="G1881" i="2" a="1"/>
  <c r="G1881" i="2" s="1"/>
  <c r="G1882" i="2" a="1"/>
  <c r="G1882" i="2" s="1"/>
  <c r="G1883" i="2" a="1"/>
  <c r="G1883" i="2" s="1"/>
  <c r="G1884" i="2" a="1"/>
  <c r="G1884" i="2" s="1"/>
  <c r="G1885" i="2" a="1"/>
  <c r="G1885" i="2" s="1"/>
  <c r="G1886" i="2" a="1"/>
  <c r="G1886" i="2" s="1"/>
  <c r="G1887" i="2" a="1"/>
  <c r="G1887" i="2" s="1"/>
  <c r="G1888" i="2" a="1"/>
  <c r="G1888" i="2" s="1"/>
  <c r="G1889" i="2" a="1"/>
  <c r="G1889" i="2" s="1"/>
  <c r="G1890" i="2" a="1"/>
  <c r="G1890" i="2" s="1"/>
  <c r="G1891" i="2" a="1"/>
  <c r="G1891" i="2" s="1"/>
  <c r="G1892" i="2" a="1"/>
  <c r="G1892" i="2" s="1"/>
  <c r="G1893" i="2" a="1"/>
  <c r="G1893" i="2" s="1"/>
  <c r="G1894" i="2" a="1"/>
  <c r="G1894" i="2" s="1"/>
  <c r="G1895" i="2" a="1"/>
  <c r="G1895" i="2" s="1"/>
  <c r="G1896" i="2" a="1"/>
  <c r="G1896" i="2" s="1"/>
  <c r="G1897" i="2" a="1"/>
  <c r="G1897" i="2" s="1"/>
  <c r="G1898" i="2" a="1"/>
  <c r="G1898" i="2" s="1"/>
  <c r="G1899" i="2" a="1"/>
  <c r="G1899" i="2" s="1"/>
  <c r="G1900" i="2" a="1"/>
  <c r="G1900" i="2" s="1"/>
  <c r="G1901" i="2" a="1"/>
  <c r="G1901" i="2" s="1"/>
  <c r="G1902" i="2" a="1"/>
  <c r="G1902" i="2" s="1"/>
  <c r="G1903" i="2" a="1"/>
  <c r="G1903" i="2" s="1"/>
  <c r="G1904" i="2" a="1"/>
  <c r="G1904" i="2" s="1"/>
  <c r="G1905" i="2" a="1"/>
  <c r="G1905" i="2" s="1"/>
  <c r="G1906" i="2" a="1"/>
  <c r="G1906" i="2" s="1"/>
  <c r="G1907" i="2" a="1"/>
  <c r="G1907" i="2" s="1"/>
  <c r="G1908" i="2" a="1"/>
  <c r="G1908" i="2" s="1"/>
  <c r="G1909" i="2" a="1"/>
  <c r="G1909" i="2" s="1"/>
  <c r="G1910" i="2" a="1"/>
  <c r="G1910" i="2" s="1"/>
  <c r="G1911" i="2" a="1"/>
  <c r="G1911" i="2" s="1"/>
  <c r="G1912" i="2" a="1"/>
  <c r="G1912" i="2" s="1"/>
  <c r="G1913" i="2" a="1"/>
  <c r="G1913" i="2" s="1"/>
  <c r="G1914" i="2" a="1"/>
  <c r="G1914" i="2" s="1"/>
  <c r="G1915" i="2" a="1"/>
  <c r="G1915" i="2" s="1"/>
  <c r="G1916" i="2" a="1"/>
  <c r="G1916" i="2" s="1"/>
  <c r="G1917" i="2" a="1"/>
  <c r="G1917" i="2" s="1"/>
  <c r="G1918" i="2" a="1"/>
  <c r="G1918" i="2" s="1"/>
  <c r="G1919" i="2" a="1"/>
  <c r="G1919" i="2" s="1"/>
  <c r="G1920" i="2" a="1"/>
  <c r="G1920" i="2" s="1"/>
  <c r="G1921" i="2" a="1"/>
  <c r="G1921" i="2" s="1"/>
  <c r="G1922" i="2" a="1"/>
  <c r="G1922" i="2" s="1"/>
  <c r="G1923" i="2" a="1"/>
  <c r="G1923" i="2" s="1"/>
  <c r="G1924" i="2" a="1"/>
  <c r="G1924" i="2" s="1"/>
  <c r="G1925" i="2" a="1"/>
  <c r="G1925" i="2" s="1"/>
  <c r="G1926" i="2" a="1"/>
  <c r="G1926" i="2" s="1"/>
  <c r="G1927" i="2" a="1"/>
  <c r="G1927" i="2" s="1"/>
  <c r="G1928" i="2" a="1"/>
  <c r="G1928" i="2" s="1"/>
  <c r="G1929" i="2" a="1"/>
  <c r="G1929" i="2" s="1"/>
  <c r="G1930" i="2" a="1"/>
  <c r="G1930" i="2" s="1"/>
  <c r="G1931" i="2" a="1"/>
  <c r="G1931" i="2" s="1"/>
  <c r="G1932" i="2" a="1"/>
  <c r="G1932" i="2" s="1"/>
  <c r="G1933" i="2" a="1"/>
  <c r="G1933" i="2" s="1"/>
  <c r="G1934" i="2" a="1"/>
  <c r="G1934" i="2" s="1"/>
  <c r="G1935" i="2" a="1"/>
  <c r="G1935" i="2" s="1"/>
  <c r="G1936" i="2" a="1"/>
  <c r="G1936" i="2" s="1"/>
  <c r="G1937" i="2" a="1"/>
  <c r="G1937" i="2" s="1"/>
  <c r="G1938" i="2" a="1"/>
  <c r="G1938" i="2" s="1"/>
  <c r="G1939" i="2" a="1"/>
  <c r="G1939" i="2" s="1"/>
  <c r="G1940" i="2" a="1"/>
  <c r="G1940" i="2" s="1"/>
  <c r="G1941" i="2" a="1"/>
  <c r="G1941" i="2" s="1"/>
  <c r="G1942" i="2" a="1"/>
  <c r="G1942" i="2" s="1"/>
  <c r="G1943" i="2" a="1"/>
  <c r="G1943" i="2" s="1"/>
  <c r="G1944" i="2" a="1"/>
  <c r="G1944" i="2" s="1"/>
  <c r="G1945" i="2" a="1"/>
  <c r="G1945" i="2" s="1"/>
  <c r="G1946" i="2" a="1"/>
  <c r="G1946" i="2" s="1"/>
  <c r="G1947" i="2" a="1"/>
  <c r="G1947" i="2" s="1"/>
  <c r="G1948" i="2" a="1"/>
  <c r="G1948" i="2" s="1"/>
  <c r="G1949" i="2" a="1"/>
  <c r="G1949" i="2" s="1"/>
  <c r="G1950" i="2" a="1"/>
  <c r="G1950" i="2" s="1"/>
  <c r="G1951" i="2" a="1"/>
  <c r="G1951" i="2" s="1"/>
  <c r="G1952" i="2" a="1"/>
  <c r="G1952" i="2" s="1"/>
  <c r="G1953" i="2" a="1"/>
  <c r="G1953" i="2" s="1"/>
  <c r="G1954" i="2" a="1"/>
  <c r="G1954" i="2" s="1"/>
  <c r="G1955" i="2" a="1"/>
  <c r="G1955" i="2" s="1"/>
  <c r="G1956" i="2" a="1"/>
  <c r="G1956" i="2" s="1"/>
  <c r="G1957" i="2" a="1"/>
  <c r="G1957" i="2" s="1"/>
  <c r="G1958" i="2" a="1"/>
  <c r="G1958" i="2" s="1"/>
  <c r="G1959" i="2" a="1"/>
  <c r="G1959" i="2" s="1"/>
  <c r="G1960" i="2" a="1"/>
  <c r="G1960" i="2" s="1"/>
  <c r="G1961" i="2" a="1"/>
  <c r="G1961" i="2" s="1"/>
  <c r="G1962" i="2" a="1"/>
  <c r="G1962" i="2" s="1"/>
  <c r="G1963" i="2" a="1"/>
  <c r="G1963" i="2" s="1"/>
  <c r="G1964" i="2" a="1"/>
  <c r="G1964" i="2" s="1"/>
  <c r="G1965" i="2" a="1"/>
  <c r="G1965" i="2" s="1"/>
  <c r="G1966" i="2" a="1"/>
  <c r="G1966" i="2" s="1"/>
  <c r="G1967" i="2" a="1"/>
  <c r="G1967" i="2" s="1"/>
  <c r="G1968" i="2" a="1"/>
  <c r="G1968" i="2" s="1"/>
  <c r="G1969" i="2" a="1"/>
  <c r="G1969" i="2" s="1"/>
  <c r="G1970" i="2" a="1"/>
  <c r="G1970" i="2" s="1"/>
  <c r="G1971" i="2" a="1"/>
  <c r="G1971" i="2" s="1"/>
  <c r="G1972" i="2" a="1"/>
  <c r="G1972" i="2" s="1"/>
  <c r="G1973" i="2" a="1"/>
  <c r="G1973" i="2" s="1"/>
  <c r="G1974" i="2" a="1"/>
  <c r="G1974" i="2" s="1"/>
  <c r="G1975" i="2" a="1"/>
  <c r="G1975" i="2" s="1"/>
  <c r="G1976" i="2" a="1"/>
  <c r="G1976" i="2" s="1"/>
  <c r="G1977" i="2" a="1"/>
  <c r="G1977" i="2" s="1"/>
  <c r="G1978" i="2" a="1"/>
  <c r="G1978" i="2" s="1"/>
  <c r="G1979" i="2" a="1"/>
  <c r="G1979" i="2" s="1"/>
  <c r="G1980" i="2" a="1"/>
  <c r="G1980" i="2" s="1"/>
  <c r="G1981" i="2" a="1"/>
  <c r="G1981" i="2" s="1"/>
  <c r="G1982" i="2" a="1"/>
  <c r="G1982" i="2" s="1"/>
  <c r="G1983" i="2" a="1"/>
  <c r="G1983" i="2" s="1"/>
  <c r="G1984" i="2" a="1"/>
  <c r="G1984" i="2" s="1"/>
  <c r="G1985" i="2" a="1"/>
  <c r="G1985" i="2" s="1"/>
  <c r="G1986" i="2" a="1"/>
  <c r="G1986" i="2" s="1"/>
  <c r="G1987" i="2" a="1"/>
  <c r="G1987" i="2" s="1"/>
  <c r="G1988" i="2" a="1"/>
  <c r="G1988" i="2" s="1"/>
  <c r="G1989" i="2" a="1"/>
  <c r="G1989" i="2" s="1"/>
  <c r="G1990" i="2" a="1"/>
  <c r="G1990" i="2" s="1"/>
  <c r="G1991" i="2" a="1"/>
  <c r="G1991" i="2" s="1"/>
  <c r="G1992" i="2" a="1"/>
  <c r="G1992" i="2" s="1"/>
  <c r="G1993" i="2" a="1"/>
  <c r="G1993" i="2" s="1"/>
  <c r="G1994" i="2" a="1"/>
  <c r="G1994" i="2" s="1"/>
  <c r="G1995" i="2" a="1"/>
  <c r="G1995" i="2" s="1"/>
  <c r="G1996" i="2" a="1"/>
  <c r="G1996" i="2" s="1"/>
  <c r="G1997" i="2" a="1"/>
  <c r="G1997" i="2" s="1"/>
  <c r="G1998" i="2" a="1"/>
  <c r="G1998" i="2" s="1"/>
  <c r="G1999" i="2" a="1"/>
  <c r="G1999" i="2" s="1"/>
  <c r="G2000" i="2" a="1"/>
  <c r="G2000" i="2" s="1"/>
  <c r="G2001" i="2" a="1"/>
  <c r="G2001" i="2" s="1"/>
  <c r="G2002" i="2" a="1"/>
  <c r="G2002" i="2" s="1"/>
  <c r="G2003" i="2" a="1"/>
  <c r="G2003" i="2" s="1"/>
  <c r="G2004" i="2" a="1"/>
  <c r="G2004" i="2" s="1"/>
  <c r="G2005" i="2" a="1"/>
  <c r="G2005" i="2" s="1"/>
  <c r="G2006" i="2" a="1"/>
  <c r="G2006" i="2" s="1"/>
  <c r="G2007" i="2" a="1"/>
  <c r="G2007" i="2" s="1"/>
  <c r="G2008" i="2" a="1"/>
  <c r="G2008" i="2" s="1"/>
  <c r="G2009" i="2" a="1"/>
  <c r="G2009" i="2" s="1"/>
  <c r="G2010" i="2" a="1"/>
  <c r="G2010" i="2" s="1"/>
  <c r="G2011" i="2" a="1"/>
  <c r="G2011" i="2" s="1"/>
  <c r="G2012" i="2" a="1"/>
  <c r="G2012" i="2" s="1"/>
  <c r="G2013" i="2" a="1"/>
  <c r="G2013" i="2" s="1"/>
  <c r="G2014" i="2" a="1"/>
  <c r="G2014" i="2" s="1"/>
  <c r="G2015" i="2" a="1"/>
  <c r="G2015" i="2" s="1"/>
  <c r="G2016" i="2" a="1"/>
  <c r="G2016" i="2" s="1"/>
  <c r="G2017" i="2" a="1"/>
  <c r="G2017" i="2" s="1"/>
  <c r="G2018" i="2" a="1"/>
  <c r="G2018" i="2" s="1"/>
  <c r="G2019" i="2" a="1"/>
  <c r="G2019" i="2" s="1"/>
  <c r="G2020" i="2" a="1"/>
  <c r="G2020" i="2" s="1"/>
  <c r="G2021" i="2" a="1"/>
  <c r="G2021" i="2" s="1"/>
  <c r="G2022" i="2" a="1"/>
  <c r="G2022" i="2" s="1"/>
  <c r="G2023" i="2" a="1"/>
  <c r="G2023" i="2" s="1"/>
  <c r="G2024" i="2" a="1"/>
  <c r="G2024" i="2" s="1"/>
  <c r="G2025" i="2" a="1"/>
  <c r="G2025" i="2" s="1"/>
  <c r="G2026" i="2" a="1"/>
  <c r="G2026" i="2" s="1"/>
  <c r="G2027" i="2" a="1"/>
  <c r="G2027" i="2" s="1"/>
  <c r="G2028" i="2" a="1"/>
  <c r="G2028" i="2" s="1"/>
  <c r="G2029" i="2" a="1"/>
  <c r="G2029" i="2" s="1"/>
  <c r="G2030" i="2" a="1"/>
  <c r="G2030" i="2" s="1"/>
  <c r="G2031" i="2" a="1"/>
  <c r="G2031" i="2" s="1"/>
  <c r="G2032" i="2" a="1"/>
  <c r="G2032" i="2" s="1"/>
  <c r="G2033" i="2" a="1"/>
  <c r="G2033" i="2" s="1"/>
  <c r="G2034" i="2" a="1"/>
  <c r="G2034" i="2" s="1"/>
  <c r="G2035" i="2" a="1"/>
  <c r="G2035" i="2" s="1"/>
  <c r="G2036" i="2" a="1"/>
  <c r="G2036" i="2" s="1"/>
  <c r="G2037" i="2" a="1"/>
  <c r="G2037" i="2" s="1"/>
  <c r="G2038" i="2" a="1"/>
  <c r="G2038" i="2" s="1"/>
  <c r="G2039" i="2" a="1"/>
  <c r="G2039" i="2" s="1"/>
  <c r="G2040" i="2" a="1"/>
  <c r="G2040" i="2" s="1"/>
  <c r="G2041" i="2" a="1"/>
  <c r="G2041" i="2" s="1"/>
  <c r="G2042" i="2" a="1"/>
  <c r="G2042" i="2" s="1"/>
  <c r="G2043" i="2" a="1"/>
  <c r="G2043" i="2" s="1"/>
  <c r="G2044" i="2" a="1"/>
  <c r="G2044" i="2" s="1"/>
  <c r="G2045" i="2" a="1"/>
  <c r="G2045" i="2" s="1"/>
  <c r="G2046" i="2" a="1"/>
  <c r="G2046" i="2" s="1"/>
  <c r="G2047" i="2" a="1"/>
  <c r="G2047" i="2" s="1"/>
  <c r="G2048" i="2" a="1"/>
  <c r="G2048" i="2" s="1"/>
  <c r="G2049" i="2" a="1"/>
  <c r="G2049" i="2" s="1"/>
  <c r="G2050" i="2" a="1"/>
  <c r="G2050" i="2" s="1"/>
  <c r="G2051" i="2" a="1"/>
  <c r="G2051" i="2" s="1"/>
  <c r="G2052" i="2" a="1"/>
  <c r="G2052" i="2" s="1"/>
  <c r="G2053" i="2" a="1"/>
  <c r="G2053" i="2" s="1"/>
  <c r="G2054" i="2" a="1"/>
  <c r="G2054" i="2" s="1"/>
  <c r="G2055" i="2" a="1"/>
  <c r="G2055" i="2" s="1"/>
  <c r="G2056" i="2" a="1"/>
  <c r="G2056" i="2" s="1"/>
  <c r="G2057" i="2" a="1"/>
  <c r="G2057" i="2" s="1"/>
  <c r="G2058" i="2" a="1"/>
  <c r="G2058" i="2" s="1"/>
  <c r="G2059" i="2" a="1"/>
  <c r="G2059" i="2" s="1"/>
  <c r="G2060" i="2" a="1"/>
  <c r="G2060" i="2" s="1"/>
  <c r="G2061" i="2" a="1"/>
  <c r="G2061" i="2" s="1"/>
  <c r="G2062" i="2" a="1"/>
  <c r="G2062" i="2" s="1"/>
  <c r="G2063" i="2" a="1"/>
  <c r="G2063" i="2" s="1"/>
  <c r="G2064" i="2" a="1"/>
  <c r="G2064" i="2" s="1"/>
  <c r="G2065" i="2" a="1"/>
  <c r="G2065" i="2" s="1"/>
  <c r="G2066" i="2" a="1"/>
  <c r="G2066" i="2" s="1"/>
  <c r="G2067" i="2" a="1"/>
  <c r="G2067" i="2" s="1"/>
  <c r="G2068" i="2" a="1"/>
  <c r="G2068" i="2" s="1"/>
  <c r="G2069" i="2" a="1"/>
  <c r="G2069" i="2" s="1"/>
  <c r="G2070" i="2" a="1"/>
  <c r="G2070" i="2" s="1"/>
  <c r="G2071" i="2" a="1"/>
  <c r="G2071" i="2" s="1"/>
  <c r="G2072" i="2" a="1"/>
  <c r="G2072" i="2" s="1"/>
  <c r="G2073" i="2" a="1"/>
  <c r="G2073" i="2" s="1"/>
  <c r="G2074" i="2" a="1"/>
  <c r="G2074" i="2" s="1"/>
  <c r="G2075" i="2" a="1"/>
  <c r="G2075" i="2" s="1"/>
  <c r="G2076" i="2" a="1"/>
  <c r="G2076" i="2" s="1"/>
  <c r="G2077" i="2" a="1"/>
  <c r="G2077" i="2" s="1"/>
  <c r="G2078" i="2" a="1"/>
  <c r="G2078" i="2" s="1"/>
  <c r="G2079" i="2" a="1"/>
  <c r="G2079" i="2" s="1"/>
  <c r="G2080" i="2" a="1"/>
  <c r="G2080" i="2" s="1"/>
  <c r="G2081" i="2" a="1"/>
  <c r="G2081" i="2" s="1"/>
  <c r="G2082" i="2" a="1"/>
  <c r="G2082" i="2" s="1"/>
  <c r="G2083" i="2" a="1"/>
  <c r="G2083" i="2" s="1"/>
  <c r="G2084" i="2" a="1"/>
  <c r="G2084" i="2" s="1"/>
  <c r="G2085" i="2" a="1"/>
  <c r="G2085" i="2" s="1"/>
  <c r="G2086" i="2" a="1"/>
  <c r="G2086" i="2" s="1"/>
  <c r="G2087" i="2" a="1"/>
  <c r="G2087" i="2" s="1"/>
  <c r="G2088" i="2" a="1"/>
  <c r="G2088" i="2" s="1"/>
  <c r="G2089" i="2" a="1"/>
  <c r="G2089" i="2" s="1"/>
  <c r="G2090" i="2" a="1"/>
  <c r="G2090" i="2" s="1"/>
  <c r="G2091" i="2" a="1"/>
  <c r="G2091" i="2" s="1"/>
  <c r="G2092" i="2" a="1"/>
  <c r="G2092" i="2" s="1"/>
  <c r="G2093" i="2" a="1"/>
  <c r="G2093" i="2" s="1"/>
  <c r="G2094" i="2" a="1"/>
  <c r="G2094" i="2" s="1"/>
  <c r="G2095" i="2" a="1"/>
  <c r="G2095" i="2" s="1"/>
  <c r="G2096" i="2" a="1"/>
  <c r="G2096" i="2" s="1"/>
  <c r="G2097" i="2" a="1"/>
  <c r="G2097" i="2" s="1"/>
  <c r="G2098" i="2" a="1"/>
  <c r="G2098" i="2" s="1"/>
  <c r="G2099" i="2" a="1"/>
  <c r="G2099" i="2" s="1"/>
  <c r="G2100" i="2" a="1"/>
  <c r="G2100" i="2" s="1"/>
  <c r="G2101" i="2" a="1"/>
  <c r="G2101" i="2" s="1"/>
  <c r="G2102" i="2" a="1"/>
  <c r="G2102" i="2" s="1"/>
  <c r="G2103" i="2" a="1"/>
  <c r="G2103" i="2" s="1"/>
  <c r="G2104" i="2" a="1"/>
  <c r="G2104" i="2" s="1"/>
  <c r="G2105" i="2" a="1"/>
  <c r="G2105" i="2" s="1"/>
  <c r="G2106" i="2" a="1"/>
  <c r="G2106" i="2" s="1"/>
  <c r="G2107" i="2" a="1"/>
  <c r="G2107" i="2" s="1"/>
  <c r="G2108" i="2" a="1"/>
  <c r="G2108" i="2" s="1"/>
  <c r="G2109" i="2" a="1"/>
  <c r="G2109" i="2" s="1"/>
  <c r="G2110" i="2" a="1"/>
  <c r="G2110" i="2" s="1"/>
  <c r="G2111" i="2" a="1"/>
  <c r="G2111" i="2" s="1"/>
  <c r="G2112" i="2" a="1"/>
  <c r="G2112" i="2" s="1"/>
  <c r="G2113" i="2" a="1"/>
  <c r="G2113" i="2" s="1"/>
  <c r="G2114" i="2" a="1"/>
  <c r="G2114" i="2" s="1"/>
  <c r="G2115" i="2" a="1"/>
  <c r="G2115" i="2" s="1"/>
  <c r="G2116" i="2" a="1"/>
  <c r="G2116" i="2" s="1"/>
  <c r="G2117" i="2" a="1"/>
  <c r="G2117" i="2" s="1"/>
  <c r="G2118" i="2" a="1"/>
  <c r="G2118" i="2" s="1"/>
  <c r="G2119" i="2" a="1"/>
  <c r="G2119" i="2" s="1"/>
  <c r="G2120" i="2" a="1"/>
  <c r="G2120" i="2" s="1"/>
  <c r="G2121" i="2" a="1"/>
  <c r="G2121" i="2" s="1"/>
  <c r="G2122" i="2" a="1"/>
  <c r="G2122" i="2" s="1"/>
  <c r="G2123" i="2" a="1"/>
  <c r="G2123" i="2" s="1"/>
  <c r="G2124" i="2" a="1"/>
  <c r="G2124" i="2" s="1"/>
  <c r="G2125" i="2" a="1"/>
  <c r="G2125" i="2" s="1"/>
  <c r="G2126" i="2" a="1"/>
  <c r="G2126" i="2" s="1"/>
  <c r="G2127" i="2" a="1"/>
  <c r="G2127" i="2" s="1"/>
  <c r="G2128" i="2" a="1"/>
  <c r="G2128" i="2" s="1"/>
  <c r="G2129" i="2" a="1"/>
  <c r="G2129" i="2" s="1"/>
  <c r="G2130" i="2" a="1"/>
  <c r="G2130" i="2" s="1"/>
  <c r="G2131" i="2" a="1"/>
  <c r="G2131" i="2" s="1"/>
  <c r="G2132" i="2" a="1"/>
  <c r="G2132" i="2" s="1"/>
  <c r="G2133" i="2" a="1"/>
  <c r="G2133" i="2" s="1"/>
  <c r="G2134" i="2" a="1"/>
  <c r="G2134" i="2" s="1"/>
  <c r="G2135" i="2" a="1"/>
  <c r="G2135" i="2" s="1"/>
  <c r="G2136" i="2" a="1"/>
  <c r="G2136" i="2" s="1"/>
  <c r="G2137" i="2" a="1"/>
  <c r="G2137" i="2" s="1"/>
  <c r="G2138" i="2" a="1"/>
  <c r="G2138" i="2" s="1"/>
  <c r="G2139" i="2" a="1"/>
  <c r="G2139" i="2" s="1"/>
  <c r="G2140" i="2" a="1"/>
  <c r="G2140" i="2" s="1"/>
  <c r="G2141" i="2" a="1"/>
  <c r="G2141" i="2" s="1"/>
  <c r="G2142" i="2" a="1"/>
  <c r="G2142" i="2" s="1"/>
  <c r="G2143" i="2" a="1"/>
  <c r="G2143" i="2" s="1"/>
  <c r="G2144" i="2" a="1"/>
  <c r="G2144" i="2" s="1"/>
  <c r="G2145" i="2" a="1"/>
  <c r="G2145" i="2" s="1"/>
  <c r="G2146" i="2" a="1"/>
  <c r="G2146" i="2" s="1"/>
  <c r="G2147" i="2" a="1"/>
  <c r="G2147" i="2" s="1"/>
  <c r="G2148" i="2" a="1"/>
  <c r="G2148" i="2" s="1"/>
  <c r="G2149" i="2" a="1"/>
  <c r="G2149" i="2" s="1"/>
  <c r="G2150" i="2" a="1"/>
  <c r="G2150" i="2" s="1"/>
  <c r="G2151" i="2" a="1"/>
  <c r="G2151" i="2" s="1"/>
  <c r="G2152" i="2" a="1"/>
  <c r="G2152" i="2" s="1"/>
  <c r="G2153" i="2" a="1"/>
  <c r="G2153" i="2" s="1"/>
  <c r="G2154" i="2" a="1"/>
  <c r="G2154" i="2" s="1"/>
  <c r="G2155" i="2" a="1"/>
  <c r="G2155" i="2" s="1"/>
  <c r="G2156" i="2" a="1"/>
  <c r="G2156" i="2" s="1"/>
  <c r="G2157" i="2" a="1"/>
  <c r="G2157" i="2" s="1"/>
  <c r="G2158" i="2" a="1"/>
  <c r="G2158" i="2" s="1"/>
  <c r="G2159" i="2" a="1"/>
  <c r="G2159" i="2" s="1"/>
  <c r="G2160" i="2" a="1"/>
  <c r="G2160" i="2" s="1"/>
  <c r="G2161" i="2" a="1"/>
  <c r="G2161" i="2" s="1"/>
  <c r="G2162" i="2" a="1"/>
  <c r="G2162" i="2" s="1"/>
  <c r="G2163" i="2" a="1"/>
  <c r="G2163" i="2" s="1"/>
  <c r="G2164" i="2" a="1"/>
  <c r="G2164" i="2" s="1"/>
  <c r="G2165" i="2" a="1"/>
  <c r="G2165" i="2" s="1"/>
  <c r="G2166" i="2" a="1"/>
  <c r="G2166" i="2" s="1"/>
  <c r="G2167" i="2" a="1"/>
  <c r="G2167" i="2" s="1"/>
  <c r="G2168" i="2" a="1"/>
  <c r="G2168" i="2" s="1"/>
  <c r="G2169" i="2" a="1"/>
  <c r="G2169" i="2" s="1"/>
  <c r="G2170" i="2" a="1"/>
  <c r="G2170" i="2" s="1"/>
  <c r="G2171" i="2" a="1"/>
  <c r="G2171" i="2" s="1"/>
  <c r="G2172" i="2" a="1"/>
  <c r="G2172" i="2" s="1"/>
  <c r="G2173" i="2" a="1"/>
  <c r="G2173" i="2" s="1"/>
  <c r="G2174" i="2" a="1"/>
  <c r="G2174" i="2" s="1"/>
  <c r="G2175" i="2" a="1"/>
  <c r="G2175" i="2" s="1"/>
  <c r="G2176" i="2" a="1"/>
  <c r="G2176" i="2" s="1"/>
  <c r="G2177" i="2" a="1"/>
  <c r="G2177" i="2" s="1"/>
  <c r="G2178" i="2" a="1"/>
  <c r="G2178" i="2" s="1"/>
  <c r="G2179" i="2" a="1"/>
  <c r="G2179" i="2" s="1"/>
  <c r="G2180" i="2" a="1"/>
  <c r="G2180" i="2" s="1"/>
  <c r="G2181" i="2" a="1"/>
  <c r="G2181" i="2" s="1"/>
  <c r="G2182" i="2" a="1"/>
  <c r="G2182" i="2" s="1"/>
  <c r="G2183" i="2" a="1"/>
  <c r="G2183" i="2" s="1"/>
  <c r="G2184" i="2" a="1"/>
  <c r="G2184" i="2" s="1"/>
  <c r="G2185" i="2" a="1"/>
  <c r="G2185" i="2" s="1"/>
  <c r="G2186" i="2" a="1"/>
  <c r="G2186" i="2" s="1"/>
  <c r="G2187" i="2" a="1"/>
  <c r="G2187" i="2" s="1"/>
  <c r="G2188" i="2" a="1"/>
  <c r="G2188" i="2" s="1"/>
  <c r="G2189" i="2" a="1"/>
  <c r="G2189" i="2" s="1"/>
  <c r="G2190" i="2" a="1"/>
  <c r="G2190" i="2" s="1"/>
  <c r="G2191" i="2" a="1"/>
  <c r="G2191" i="2" s="1"/>
  <c r="G2192" i="2" a="1"/>
  <c r="G2192" i="2" s="1"/>
  <c r="G2193" i="2" a="1"/>
  <c r="G2193" i="2" s="1"/>
  <c r="G2194" i="2" a="1"/>
  <c r="G2194" i="2" s="1"/>
  <c r="G2195" i="2" a="1"/>
  <c r="G2195" i="2" s="1"/>
  <c r="G2196" i="2" a="1"/>
  <c r="G2196" i="2" s="1"/>
  <c r="G2197" i="2" a="1"/>
  <c r="G2197" i="2" s="1"/>
  <c r="G2198" i="2" a="1"/>
  <c r="G2198" i="2" s="1"/>
  <c r="G2199" i="2" a="1"/>
  <c r="G2199" i="2" s="1"/>
  <c r="G2200" i="2" a="1"/>
  <c r="G2200" i="2" s="1"/>
  <c r="G2201" i="2" a="1"/>
  <c r="G2201" i="2" s="1"/>
  <c r="G2202" i="2" a="1"/>
  <c r="G2202" i="2" s="1"/>
  <c r="G2203" i="2" a="1"/>
  <c r="G2203" i="2" s="1"/>
  <c r="G2204" i="2" a="1"/>
  <c r="G2204" i="2" s="1"/>
  <c r="G2205" i="2" a="1"/>
  <c r="G2205" i="2" s="1"/>
  <c r="G2206" i="2" a="1"/>
  <c r="G2206" i="2" s="1"/>
  <c r="G2207" i="2" a="1"/>
  <c r="G2207" i="2" s="1"/>
  <c r="G2208" i="2" a="1"/>
  <c r="G2208" i="2" s="1"/>
  <c r="G2209" i="2" a="1"/>
  <c r="G2209" i="2" s="1"/>
  <c r="G2210" i="2" a="1"/>
  <c r="G2210" i="2" s="1"/>
  <c r="G2211" i="2" a="1"/>
  <c r="G2211" i="2" s="1"/>
  <c r="G2212" i="2" a="1"/>
  <c r="G2212" i="2" s="1"/>
  <c r="G2213" i="2" a="1"/>
  <c r="G2213" i="2" s="1"/>
  <c r="G2214" i="2" a="1"/>
  <c r="G2214" i="2" s="1"/>
  <c r="G2215" i="2" a="1"/>
  <c r="G2215" i="2" s="1"/>
  <c r="G2216" i="2" a="1"/>
  <c r="G2216" i="2" s="1"/>
  <c r="G2217" i="2" a="1"/>
  <c r="G2217" i="2" s="1"/>
  <c r="G2218" i="2" a="1"/>
  <c r="G2218" i="2" s="1"/>
  <c r="G2219" i="2" a="1"/>
  <c r="G2219" i="2" s="1"/>
  <c r="G2220" i="2" a="1"/>
  <c r="G2220" i="2" s="1"/>
  <c r="G2221" i="2" a="1"/>
  <c r="G2221" i="2" s="1"/>
  <c r="G2222" i="2" a="1"/>
  <c r="G2222" i="2" s="1"/>
  <c r="G2223" i="2" a="1"/>
  <c r="G2223" i="2" s="1"/>
  <c r="G2224" i="2" a="1"/>
  <c r="G2224" i="2" s="1"/>
  <c r="G2225" i="2" a="1"/>
  <c r="G2225" i="2" s="1"/>
  <c r="G2226" i="2" a="1"/>
  <c r="G2226" i="2" s="1"/>
  <c r="G2227" i="2" a="1"/>
  <c r="G2227" i="2" s="1"/>
  <c r="G2228" i="2" a="1"/>
  <c r="G2228" i="2" s="1"/>
  <c r="G2229" i="2" a="1"/>
  <c r="G2229" i="2" s="1"/>
  <c r="G2230" i="2" a="1"/>
  <c r="G2230" i="2" s="1"/>
  <c r="G2231" i="2" a="1"/>
  <c r="G2231" i="2" s="1"/>
  <c r="G2232" i="2" a="1"/>
  <c r="G2232" i="2" s="1"/>
  <c r="G2233" i="2" a="1"/>
  <c r="G2233" i="2" s="1"/>
  <c r="G2234" i="2" a="1"/>
  <c r="G2234" i="2" s="1"/>
  <c r="G2235" i="2" a="1"/>
  <c r="G2235" i="2" s="1"/>
  <c r="G2236" i="2" a="1"/>
  <c r="G2236" i="2" s="1"/>
  <c r="G2237" i="2" a="1"/>
  <c r="G2237" i="2" s="1"/>
  <c r="G2238" i="2" a="1"/>
  <c r="G2238" i="2" s="1"/>
  <c r="G2239" i="2" a="1"/>
  <c r="G2239" i="2" s="1"/>
  <c r="G2240" i="2" a="1"/>
  <c r="G2240" i="2" s="1"/>
  <c r="G2241" i="2" a="1"/>
  <c r="G2241" i="2" s="1"/>
  <c r="G2242" i="2" a="1"/>
  <c r="G2242" i="2" s="1"/>
  <c r="G2243" i="2" a="1"/>
  <c r="G2243" i="2" s="1"/>
  <c r="G2244" i="2" a="1"/>
  <c r="G2244" i="2" s="1"/>
  <c r="G2245" i="2" a="1"/>
  <c r="G2245" i="2" s="1"/>
  <c r="G2246" i="2" a="1"/>
  <c r="G2246" i="2" s="1"/>
  <c r="G2247" i="2" a="1"/>
  <c r="G2247" i="2" s="1"/>
  <c r="G2248" i="2" a="1"/>
  <c r="G2248" i="2" s="1"/>
  <c r="G2249" i="2" a="1"/>
  <c r="G2249" i="2" s="1"/>
  <c r="G2250" i="2" a="1"/>
  <c r="G2250" i="2" s="1"/>
  <c r="G2251" i="2" a="1"/>
  <c r="G2251" i="2" s="1"/>
  <c r="G2252" i="2" a="1"/>
  <c r="G2252" i="2" s="1"/>
  <c r="G2253" i="2" a="1"/>
  <c r="G2253" i="2" s="1"/>
  <c r="G2254" i="2" a="1"/>
  <c r="G2254" i="2" s="1"/>
  <c r="G2255" i="2" a="1"/>
  <c r="G2255" i="2" s="1"/>
  <c r="G2256" i="2" a="1"/>
  <c r="G2256" i="2" s="1"/>
  <c r="G2257" i="2" a="1"/>
  <c r="G2257" i="2" s="1"/>
  <c r="G2258" i="2" a="1"/>
  <c r="G2258" i="2" s="1"/>
  <c r="G2259" i="2" a="1"/>
  <c r="G2259" i="2" s="1"/>
  <c r="G2260" i="2" a="1"/>
  <c r="G2260" i="2" s="1"/>
  <c r="G2261" i="2" a="1"/>
  <c r="G2261" i="2" s="1"/>
  <c r="G2262" i="2" a="1"/>
  <c r="G2262" i="2" s="1"/>
  <c r="G2263" i="2" a="1"/>
  <c r="G2263" i="2" s="1"/>
  <c r="G2264" i="2" a="1"/>
  <c r="G2264" i="2" s="1"/>
  <c r="G2265" i="2" a="1"/>
  <c r="G2265" i="2" s="1"/>
  <c r="G2266" i="2" a="1"/>
  <c r="G2266" i="2" s="1"/>
  <c r="G2267" i="2" a="1"/>
  <c r="G2267" i="2" s="1"/>
  <c r="G2268" i="2" a="1"/>
  <c r="G2268" i="2" s="1"/>
  <c r="G2269" i="2" a="1"/>
  <c r="G2269" i="2" s="1"/>
  <c r="G2270" i="2" a="1"/>
  <c r="G2270" i="2" s="1"/>
  <c r="G2271" i="2" a="1"/>
  <c r="G2271" i="2" s="1"/>
  <c r="G2272" i="2" a="1"/>
  <c r="G2272" i="2" s="1"/>
  <c r="G2273" i="2" a="1"/>
  <c r="G2273" i="2" s="1"/>
  <c r="G2274" i="2" a="1"/>
  <c r="G2274" i="2" s="1"/>
  <c r="G2275" i="2" a="1"/>
  <c r="G2275" i="2" s="1"/>
  <c r="G2276" i="2" a="1"/>
  <c r="G2276" i="2" s="1"/>
  <c r="G2277" i="2" a="1"/>
  <c r="G2277" i="2" s="1"/>
  <c r="G2278" i="2" a="1"/>
  <c r="G2278" i="2" s="1"/>
  <c r="G2279" i="2" a="1"/>
  <c r="G2279" i="2" s="1"/>
  <c r="G2280" i="2" a="1"/>
  <c r="G2280" i="2" s="1"/>
  <c r="G2281" i="2" a="1"/>
  <c r="G2281" i="2" s="1"/>
  <c r="G2282" i="2" a="1"/>
  <c r="G2282" i="2" s="1"/>
  <c r="G2283" i="2" a="1"/>
  <c r="G2283" i="2" s="1"/>
  <c r="G2284" i="2" a="1"/>
  <c r="G2284" i="2" s="1"/>
  <c r="G2285" i="2" a="1"/>
  <c r="G2285" i="2" s="1"/>
  <c r="G2286" i="2" a="1"/>
  <c r="G2286" i="2" s="1"/>
  <c r="G2287" i="2" a="1"/>
  <c r="G2287" i="2" s="1"/>
  <c r="G2288" i="2" a="1"/>
  <c r="G2288" i="2" s="1"/>
  <c r="G2289" i="2" a="1"/>
  <c r="G2289" i="2" s="1"/>
  <c r="G2290" i="2" a="1"/>
  <c r="G2290" i="2" s="1"/>
  <c r="G2291" i="2" a="1"/>
  <c r="G2291" i="2" s="1"/>
  <c r="G2292" i="2" a="1"/>
  <c r="G2292" i="2" s="1"/>
  <c r="G2293" i="2" a="1"/>
  <c r="G2293" i="2" s="1"/>
  <c r="G2294" i="2" a="1"/>
  <c r="G2294" i="2" s="1"/>
  <c r="G2295" i="2" a="1"/>
  <c r="G2295" i="2" s="1"/>
  <c r="G2296" i="2" a="1"/>
  <c r="G2296" i="2" s="1"/>
  <c r="G2297" i="2" a="1"/>
  <c r="G2297" i="2" s="1"/>
  <c r="G2298" i="2" a="1"/>
  <c r="G2298" i="2" s="1"/>
  <c r="G2299" i="2" a="1"/>
  <c r="G2299" i="2" s="1"/>
  <c r="G2300" i="2" a="1"/>
  <c r="G2300" i="2" s="1"/>
  <c r="G2301" i="2" a="1"/>
  <c r="G2301" i="2" s="1"/>
  <c r="G2302" i="2" a="1"/>
  <c r="G2302" i="2" s="1"/>
  <c r="G2303" i="2" a="1"/>
  <c r="G2303" i="2" s="1"/>
  <c r="G2304" i="2" a="1"/>
  <c r="G2304" i="2" s="1"/>
  <c r="G2305" i="2" a="1"/>
  <c r="G2305" i="2" s="1"/>
  <c r="G2306" i="2" a="1"/>
  <c r="G2306" i="2" s="1"/>
  <c r="G2307" i="2" a="1"/>
  <c r="G2307" i="2" s="1"/>
  <c r="G2308" i="2" a="1"/>
  <c r="G2308" i="2" s="1"/>
  <c r="G2309" i="2" a="1"/>
  <c r="G2309" i="2" s="1"/>
  <c r="G2310" i="2" a="1"/>
  <c r="G2310" i="2" s="1"/>
  <c r="G2311" i="2" a="1"/>
  <c r="G2311" i="2" s="1"/>
  <c r="G2312" i="2" a="1"/>
  <c r="G2312" i="2" s="1"/>
  <c r="G2313" i="2" a="1"/>
  <c r="G2313" i="2" s="1"/>
  <c r="G2314" i="2" a="1"/>
  <c r="G2314" i="2" s="1"/>
  <c r="G2315" i="2" a="1"/>
  <c r="G2315" i="2" s="1"/>
  <c r="G2316" i="2" a="1"/>
  <c r="G2316" i="2" s="1"/>
  <c r="G2317" i="2" a="1"/>
  <c r="G2317" i="2" s="1"/>
  <c r="G2318" i="2" a="1"/>
  <c r="G2318" i="2" s="1"/>
  <c r="G2319" i="2" a="1"/>
  <c r="G2319" i="2" s="1"/>
  <c r="G2320" i="2" a="1"/>
  <c r="G2320" i="2" s="1"/>
  <c r="G2321" i="2" a="1"/>
  <c r="G2321" i="2" s="1"/>
  <c r="G2322" i="2" a="1"/>
  <c r="G2322" i="2" s="1"/>
  <c r="G2323" i="2" a="1"/>
  <c r="G2323" i="2" s="1"/>
  <c r="G2324" i="2" a="1"/>
  <c r="G2324" i="2" s="1"/>
  <c r="G2325" i="2" a="1"/>
  <c r="G2325" i="2" s="1"/>
  <c r="G2326" i="2" a="1"/>
  <c r="G2326" i="2" s="1"/>
  <c r="G2327" i="2" a="1"/>
  <c r="G2327" i="2" s="1"/>
  <c r="G2328" i="2" a="1"/>
  <c r="G2328" i="2" s="1"/>
  <c r="G2329" i="2" a="1"/>
  <c r="G2329" i="2" s="1"/>
  <c r="G2330" i="2" a="1"/>
  <c r="G2330" i="2" s="1"/>
  <c r="G2331" i="2" a="1"/>
  <c r="G2331" i="2" s="1"/>
  <c r="G2332" i="2" a="1"/>
  <c r="G2332" i="2" s="1"/>
  <c r="G2333" i="2" a="1"/>
  <c r="G2333" i="2" s="1"/>
  <c r="G2334" i="2" a="1"/>
  <c r="G2334" i="2" s="1"/>
  <c r="G2335" i="2" a="1"/>
  <c r="G2335" i="2" s="1"/>
  <c r="G2336" i="2" a="1"/>
  <c r="G2336" i="2" s="1"/>
  <c r="G2337" i="2" a="1"/>
  <c r="G2337" i="2" s="1"/>
  <c r="G2338" i="2" a="1"/>
  <c r="G2338" i="2" s="1"/>
  <c r="G2339" i="2" a="1"/>
  <c r="G2339" i="2" s="1"/>
  <c r="G2340" i="2" a="1"/>
  <c r="G2340" i="2" s="1"/>
  <c r="G2341" i="2" a="1"/>
  <c r="G2341" i="2" s="1"/>
  <c r="G2342" i="2" a="1"/>
  <c r="G2342" i="2" s="1"/>
  <c r="G2343" i="2" a="1"/>
  <c r="G2343" i="2" s="1"/>
  <c r="G2344" i="2" a="1"/>
  <c r="G2344" i="2" s="1"/>
  <c r="G2345" i="2" a="1"/>
  <c r="G2345" i="2" s="1"/>
  <c r="G2346" i="2" a="1"/>
  <c r="G2346" i="2" s="1"/>
  <c r="G2347" i="2" a="1"/>
  <c r="G2347" i="2" s="1"/>
  <c r="G2348" i="2" a="1"/>
  <c r="G2348" i="2" s="1"/>
  <c r="G2349" i="2" a="1"/>
  <c r="G2349" i="2" s="1"/>
  <c r="G2350" i="2" a="1"/>
  <c r="G2350" i="2" s="1"/>
  <c r="G2351" i="2" a="1"/>
  <c r="G2351" i="2" s="1"/>
  <c r="G2352" i="2" a="1"/>
  <c r="G2352" i="2" s="1"/>
  <c r="G2353" i="2" a="1"/>
  <c r="G2353" i="2" s="1"/>
  <c r="G2354" i="2" a="1"/>
  <c r="G2354" i="2" s="1"/>
  <c r="G2355" i="2" a="1"/>
  <c r="G2355" i="2" s="1"/>
  <c r="G2356" i="2" a="1"/>
  <c r="G2356" i="2" s="1"/>
  <c r="G2357" i="2" a="1"/>
  <c r="G2357" i="2" s="1"/>
  <c r="G2358" i="2" a="1"/>
  <c r="G2358" i="2" s="1"/>
  <c r="G2359" i="2" a="1"/>
  <c r="G2359" i="2" s="1"/>
  <c r="G2360" i="2" a="1"/>
  <c r="G2360" i="2" s="1"/>
  <c r="G2361" i="2" a="1"/>
  <c r="G2361" i="2" s="1"/>
  <c r="G2362" i="2" a="1"/>
  <c r="G2362" i="2" s="1"/>
  <c r="G2363" i="2" a="1"/>
  <c r="G2363" i="2" s="1"/>
  <c r="G2364" i="2" a="1"/>
  <c r="G2364" i="2" s="1"/>
  <c r="G2365" i="2" a="1"/>
  <c r="G2365" i="2" s="1"/>
  <c r="G2366" i="2" a="1"/>
  <c r="G2366" i="2" s="1"/>
  <c r="G2367" i="2" a="1"/>
  <c r="G2367" i="2" s="1"/>
  <c r="G2368" i="2" a="1"/>
  <c r="G2368" i="2" s="1"/>
  <c r="G2369" i="2" a="1"/>
  <c r="G2369" i="2" s="1"/>
  <c r="G2370" i="2" a="1"/>
  <c r="G2370" i="2" s="1"/>
  <c r="G2371" i="2" a="1"/>
  <c r="G2371" i="2" s="1"/>
  <c r="G2372" i="2" a="1"/>
  <c r="G2372" i="2" s="1"/>
  <c r="G2373" i="2" a="1"/>
  <c r="G2373" i="2" s="1"/>
  <c r="G2374" i="2" a="1"/>
  <c r="G2374" i="2" s="1"/>
  <c r="G2375" i="2" a="1"/>
  <c r="G2375" i="2" s="1"/>
  <c r="G2376" i="2" a="1"/>
  <c r="G2376" i="2" s="1"/>
  <c r="G2377" i="2" a="1"/>
  <c r="G2377" i="2" s="1"/>
  <c r="G2378" i="2" a="1"/>
  <c r="G2378" i="2" s="1"/>
  <c r="G2379" i="2" a="1"/>
  <c r="G2379" i="2" s="1"/>
  <c r="G2380" i="2" a="1"/>
  <c r="G2380" i="2" s="1"/>
  <c r="G2381" i="2" a="1"/>
  <c r="G2381" i="2" s="1"/>
  <c r="G2382" i="2" a="1"/>
  <c r="G2382" i="2" s="1"/>
  <c r="G2383" i="2" a="1"/>
  <c r="G2383" i="2" s="1"/>
  <c r="G2384" i="2" a="1"/>
  <c r="G2384" i="2" s="1"/>
  <c r="G2385" i="2" a="1"/>
  <c r="G2385" i="2" s="1"/>
  <c r="G2386" i="2" a="1"/>
  <c r="G2386" i="2" s="1"/>
  <c r="G2387" i="2" a="1"/>
  <c r="G2387" i="2" s="1"/>
  <c r="G2388" i="2" a="1"/>
  <c r="G2388" i="2" s="1"/>
  <c r="G2389" i="2" a="1"/>
  <c r="G2389" i="2" s="1"/>
  <c r="G2390" i="2" a="1"/>
  <c r="G2390" i="2" s="1"/>
  <c r="G2391" i="2" a="1"/>
  <c r="G2391" i="2" s="1"/>
  <c r="G2392" i="2" a="1"/>
  <c r="G2392" i="2" s="1"/>
  <c r="G2393" i="2" a="1"/>
  <c r="G2393" i="2" s="1"/>
  <c r="G2394" i="2" a="1"/>
  <c r="G2394" i="2" s="1"/>
  <c r="G2395" i="2" a="1"/>
  <c r="G2395" i="2" s="1"/>
  <c r="G2396" i="2" a="1"/>
  <c r="G2396" i="2" s="1"/>
  <c r="G2397" i="2" a="1"/>
  <c r="G2397" i="2" s="1"/>
  <c r="G2398" i="2" a="1"/>
  <c r="G2398" i="2" s="1"/>
  <c r="G2399" i="2" a="1"/>
  <c r="G2399" i="2" s="1"/>
  <c r="G2400" i="2" a="1"/>
  <c r="G2400" i="2" s="1"/>
  <c r="G2401" i="2" a="1"/>
  <c r="G2401" i="2" s="1"/>
  <c r="G2402" i="2" a="1"/>
  <c r="G2402" i="2" s="1"/>
  <c r="G2403" i="2" a="1"/>
  <c r="G2403" i="2" s="1"/>
  <c r="G2404" i="2" a="1"/>
  <c r="G2404" i="2" s="1"/>
  <c r="G2405" i="2" a="1"/>
  <c r="G2405" i="2" s="1"/>
  <c r="G2406" i="2" a="1"/>
  <c r="G2406" i="2" s="1"/>
  <c r="G2407" i="2" a="1"/>
  <c r="G2407" i="2" s="1"/>
  <c r="G2408" i="2" a="1"/>
  <c r="G2408" i="2" s="1"/>
  <c r="G2409" i="2" a="1"/>
  <c r="G2409" i="2" s="1"/>
  <c r="G2410" i="2" a="1"/>
  <c r="G2410" i="2" s="1"/>
  <c r="G2411" i="2" a="1"/>
  <c r="G2411" i="2" s="1"/>
  <c r="G2412" i="2" a="1"/>
  <c r="G2412" i="2" s="1"/>
  <c r="G2413" i="2" a="1"/>
  <c r="G2413" i="2" s="1"/>
  <c r="G2414" i="2" a="1"/>
  <c r="G2414" i="2" s="1"/>
  <c r="G2415" i="2" a="1"/>
  <c r="G2415" i="2" s="1"/>
  <c r="G2416" i="2" a="1"/>
  <c r="G2416" i="2" s="1"/>
  <c r="G2417" i="2" a="1"/>
  <c r="G2417" i="2" s="1"/>
  <c r="G2418" i="2" a="1"/>
  <c r="G2418" i="2" s="1"/>
  <c r="G2419" i="2" a="1"/>
  <c r="G2419" i="2" s="1"/>
  <c r="G2420" i="2" a="1"/>
  <c r="G2420" i="2" s="1"/>
  <c r="G2421" i="2" a="1"/>
  <c r="G2421" i="2" s="1"/>
  <c r="G2422" i="2" a="1"/>
  <c r="G2422" i="2" s="1"/>
  <c r="G2423" i="2" a="1"/>
  <c r="G2423" i="2" s="1"/>
  <c r="G2424" i="2" a="1"/>
  <c r="G2424" i="2" s="1"/>
  <c r="G2425" i="2" a="1"/>
  <c r="G2425" i="2" s="1"/>
  <c r="G2426" i="2" a="1"/>
  <c r="G2426" i="2" s="1"/>
  <c r="G2427" i="2" a="1"/>
  <c r="G2427" i="2" s="1"/>
  <c r="G2428" i="2" a="1"/>
  <c r="G2428" i="2" s="1"/>
  <c r="G2429" i="2" a="1"/>
  <c r="G2429" i="2" s="1"/>
  <c r="G2430" i="2" a="1"/>
  <c r="G2430" i="2" s="1"/>
  <c r="G2431" i="2" a="1"/>
  <c r="G2431" i="2" s="1"/>
  <c r="G2432" i="2" a="1"/>
  <c r="G2432" i="2" s="1"/>
  <c r="G2433" i="2" a="1"/>
  <c r="G2433" i="2" s="1"/>
  <c r="G2434" i="2" a="1"/>
  <c r="G2434" i="2" s="1"/>
  <c r="G2435" i="2" a="1"/>
  <c r="G2435" i="2" s="1"/>
  <c r="G2436" i="2" a="1"/>
  <c r="G2436" i="2" s="1"/>
  <c r="G2437" i="2" a="1"/>
  <c r="G2437" i="2" s="1"/>
  <c r="G2438" i="2" a="1"/>
  <c r="G2438" i="2" s="1"/>
  <c r="G2439" i="2" a="1"/>
  <c r="G2439" i="2" s="1"/>
  <c r="G2440" i="2" a="1"/>
  <c r="G2440" i="2" s="1"/>
  <c r="G2441" i="2" a="1"/>
  <c r="G2441" i="2" s="1"/>
  <c r="G2442" i="2" a="1"/>
  <c r="G2442" i="2" s="1"/>
  <c r="G2443" i="2" a="1"/>
  <c r="G2443" i="2" s="1"/>
  <c r="G2444" i="2" a="1"/>
  <c r="G2444" i="2" s="1"/>
  <c r="G2445" i="2" a="1"/>
  <c r="G2445" i="2" s="1"/>
  <c r="G2446" i="2" a="1"/>
  <c r="G2446" i="2" s="1"/>
  <c r="G2447" i="2" a="1"/>
  <c r="G2447" i="2" s="1"/>
  <c r="G2448" i="2" a="1"/>
  <c r="G2448" i="2" s="1"/>
  <c r="G2449" i="2" a="1"/>
  <c r="G2449" i="2" s="1"/>
  <c r="G2450" i="2" a="1"/>
  <c r="G2450" i="2" s="1"/>
  <c r="G2451" i="2" a="1"/>
  <c r="G2451" i="2" s="1"/>
  <c r="G2452" i="2" a="1"/>
  <c r="G2452" i="2" s="1"/>
  <c r="G2453" i="2" a="1"/>
  <c r="G2453" i="2" s="1"/>
  <c r="G2454" i="2" a="1"/>
  <c r="G2454" i="2" s="1"/>
  <c r="G2455" i="2" a="1"/>
  <c r="G2455" i="2" s="1"/>
  <c r="G2456" i="2" a="1"/>
  <c r="G2456" i="2" s="1"/>
  <c r="G2457" i="2" a="1"/>
  <c r="G2457" i="2" s="1"/>
  <c r="G2458" i="2" a="1"/>
  <c r="G2458" i="2" s="1"/>
  <c r="G2459" i="2" a="1"/>
  <c r="G2459" i="2" s="1"/>
  <c r="G2460" i="2" a="1"/>
  <c r="G2460" i="2" s="1"/>
  <c r="G2461" i="2" a="1"/>
  <c r="G2461" i="2" s="1"/>
  <c r="G2462" i="2" a="1"/>
  <c r="G2462" i="2" s="1"/>
  <c r="G2463" i="2" a="1"/>
  <c r="G2463" i="2" s="1"/>
  <c r="G2464" i="2" a="1"/>
  <c r="G2464" i="2" s="1"/>
  <c r="G2465" i="2" a="1"/>
  <c r="G2465" i="2" s="1"/>
  <c r="G2466" i="2" a="1"/>
  <c r="G2466" i="2" s="1"/>
  <c r="G2467" i="2" a="1"/>
  <c r="G2467" i="2" s="1"/>
  <c r="G2468" i="2" a="1"/>
  <c r="G2468" i="2" s="1"/>
  <c r="G2469" i="2" a="1"/>
  <c r="G2469" i="2" s="1"/>
  <c r="G2470" i="2" a="1"/>
  <c r="G2470" i="2" s="1"/>
  <c r="G2471" i="2" a="1"/>
  <c r="G2471" i="2" s="1"/>
  <c r="G2472" i="2" a="1"/>
  <c r="G2472" i="2" s="1"/>
  <c r="G2473" i="2" a="1"/>
  <c r="G2473" i="2" s="1"/>
  <c r="G2474" i="2" a="1"/>
  <c r="G2474" i="2" s="1"/>
  <c r="G2475" i="2" a="1"/>
  <c r="G2475" i="2" s="1"/>
  <c r="G2476" i="2" a="1"/>
  <c r="G2476" i="2" s="1"/>
  <c r="G2477" i="2" a="1"/>
  <c r="G2477" i="2" s="1"/>
  <c r="G2478" i="2" a="1"/>
  <c r="G2478" i="2" s="1"/>
  <c r="G2479" i="2" a="1"/>
  <c r="G2479" i="2" s="1"/>
  <c r="G2480" i="2" a="1"/>
  <c r="G2480" i="2" s="1"/>
  <c r="G2481" i="2" a="1"/>
  <c r="G2481" i="2" s="1"/>
  <c r="G2482" i="2" a="1"/>
  <c r="G2482" i="2" s="1"/>
  <c r="G2483" i="2" a="1"/>
  <c r="G2483" i="2" s="1"/>
  <c r="G2484" i="2" a="1"/>
  <c r="G2484" i="2" s="1"/>
  <c r="G2485" i="2" a="1"/>
  <c r="G2485" i="2" s="1"/>
  <c r="G2486" i="2" a="1"/>
  <c r="G2486" i="2" s="1"/>
  <c r="G2487" i="2" a="1"/>
  <c r="G2487" i="2" s="1"/>
  <c r="G2488" i="2" a="1"/>
  <c r="G2488" i="2" s="1"/>
  <c r="G2489" i="2" a="1"/>
  <c r="G2489" i="2" s="1"/>
  <c r="G2490" i="2" a="1"/>
  <c r="G2490" i="2" s="1"/>
  <c r="G2491" i="2" a="1"/>
  <c r="G2491" i="2" s="1"/>
  <c r="G2492" i="2" a="1"/>
  <c r="G2492" i="2" s="1"/>
  <c r="G2493" i="2" a="1"/>
  <c r="G2493" i="2" s="1"/>
  <c r="G2494" i="2" a="1"/>
  <c r="G2494" i="2" s="1"/>
  <c r="G2495" i="2" a="1"/>
  <c r="G2495" i="2" s="1"/>
  <c r="G2496" i="2" a="1"/>
  <c r="G2496" i="2" s="1"/>
  <c r="G2497" i="2" a="1"/>
  <c r="G2497" i="2" s="1"/>
  <c r="G2498" i="2" a="1"/>
  <c r="G2498" i="2" s="1"/>
  <c r="G2499" i="2" a="1"/>
  <c r="G2499" i="2" s="1"/>
  <c r="G2500" i="2" a="1"/>
  <c r="G2500" i="2" s="1"/>
  <c r="G2501" i="2" a="1"/>
  <c r="G2501" i="2" s="1"/>
  <c r="G2502" i="2" a="1"/>
  <c r="G2502" i="2" s="1"/>
  <c r="G2503" i="2" a="1"/>
  <c r="G2503" i="2" s="1"/>
  <c r="G2504" i="2" a="1"/>
  <c r="G2504" i="2" s="1"/>
  <c r="G2505" i="2" a="1"/>
  <c r="G2505" i="2" s="1"/>
  <c r="G2506" i="2" a="1"/>
  <c r="G2506" i="2" s="1"/>
  <c r="G2507" i="2" a="1"/>
  <c r="G2507" i="2" s="1"/>
  <c r="G2508" i="2" a="1"/>
  <c r="G2508" i="2" s="1"/>
  <c r="G2509" i="2" a="1"/>
  <c r="G2509" i="2" s="1"/>
  <c r="G2510" i="2" a="1"/>
  <c r="G2510" i="2" s="1"/>
  <c r="G2511" i="2" a="1"/>
  <c r="G2511" i="2" s="1"/>
  <c r="G2512" i="2" a="1"/>
  <c r="G2512" i="2" s="1"/>
  <c r="G2513" i="2" a="1"/>
  <c r="G2513" i="2" s="1"/>
  <c r="G2514" i="2" a="1"/>
  <c r="G2514" i="2" s="1"/>
  <c r="G2515" i="2" a="1"/>
  <c r="G2515" i="2" s="1"/>
  <c r="G2516" i="2" a="1"/>
  <c r="G2516" i="2" s="1"/>
  <c r="G2517" i="2" a="1"/>
  <c r="G2517" i="2" s="1"/>
  <c r="G2518" i="2" a="1"/>
  <c r="G2518" i="2" s="1"/>
  <c r="G2519" i="2" a="1"/>
  <c r="G2519" i="2" s="1"/>
  <c r="G2520" i="2" a="1"/>
  <c r="G2520" i="2" s="1"/>
  <c r="G2521" i="2" a="1"/>
  <c r="G2521" i="2" s="1"/>
  <c r="G2522" i="2" a="1"/>
  <c r="G2522" i="2" s="1"/>
  <c r="G2523" i="2" a="1"/>
  <c r="G2523" i="2" s="1"/>
  <c r="G2524" i="2" a="1"/>
  <c r="G2524" i="2" s="1"/>
  <c r="G2525" i="2" a="1"/>
  <c r="G2525" i="2" s="1"/>
  <c r="G2526" i="2" a="1"/>
  <c r="G2526" i="2" s="1"/>
  <c r="G2527" i="2" a="1"/>
  <c r="G2527" i="2" s="1"/>
  <c r="G2528" i="2" a="1"/>
  <c r="G2528" i="2" s="1"/>
  <c r="G2529" i="2" a="1"/>
  <c r="G2529" i="2" s="1"/>
  <c r="G2530" i="2" a="1"/>
  <c r="G2530" i="2" s="1"/>
  <c r="G2531" i="2" a="1"/>
  <c r="G2531" i="2" s="1"/>
  <c r="G2532" i="2" a="1"/>
  <c r="G2532" i="2" s="1"/>
  <c r="G2533" i="2" a="1"/>
  <c r="G2533" i="2" s="1"/>
  <c r="G2534" i="2" a="1"/>
  <c r="G2534" i="2" s="1"/>
  <c r="G2535" i="2" a="1"/>
  <c r="G2535" i="2" s="1"/>
  <c r="G2536" i="2" a="1"/>
  <c r="G2536" i="2" s="1"/>
  <c r="G2537" i="2" a="1"/>
  <c r="G2537" i="2" s="1"/>
  <c r="G2538" i="2" a="1"/>
  <c r="G2538" i="2" s="1"/>
  <c r="G2539" i="2" a="1"/>
  <c r="G2539" i="2" s="1"/>
  <c r="G2540" i="2" a="1"/>
  <c r="G2540" i="2" s="1"/>
  <c r="G2541" i="2" a="1"/>
  <c r="G2541" i="2" s="1"/>
  <c r="G2542" i="2" a="1"/>
  <c r="G2542" i="2" s="1"/>
  <c r="G2543" i="2" a="1"/>
  <c r="G2543" i="2" s="1"/>
  <c r="G2544" i="2" a="1"/>
  <c r="G2544" i="2" s="1"/>
  <c r="G2545" i="2" a="1"/>
  <c r="G2545" i="2" s="1"/>
  <c r="G2546" i="2" a="1"/>
  <c r="G2546" i="2" s="1"/>
  <c r="G2547" i="2" a="1"/>
  <c r="G2547" i="2" s="1"/>
  <c r="G2548" i="2" a="1"/>
  <c r="G2548" i="2" s="1"/>
  <c r="G2549" i="2" a="1"/>
  <c r="G2549" i="2" s="1"/>
  <c r="G2550" i="2" a="1"/>
  <c r="G2550" i="2" s="1"/>
  <c r="G2551" i="2" a="1"/>
  <c r="G2551" i="2" s="1"/>
  <c r="G2552" i="2" a="1"/>
  <c r="G2552" i="2" s="1"/>
  <c r="G2553" i="2" a="1"/>
  <c r="G2553" i="2" s="1"/>
  <c r="G2554" i="2" a="1"/>
  <c r="G2554" i="2" s="1"/>
  <c r="G2555" i="2" a="1"/>
  <c r="G2555" i="2" s="1"/>
  <c r="G2556" i="2" a="1"/>
  <c r="G2556" i="2" s="1"/>
  <c r="G2557" i="2" a="1"/>
  <c r="G2557" i="2" s="1"/>
  <c r="G2558" i="2" a="1"/>
  <c r="G2558" i="2" s="1"/>
  <c r="G2559" i="2" a="1"/>
  <c r="G2559" i="2" s="1"/>
  <c r="G2560" i="2" a="1"/>
  <c r="G2560" i="2" s="1"/>
  <c r="G2561" i="2" a="1"/>
  <c r="G2561" i="2" s="1"/>
  <c r="G2562" i="2" a="1"/>
  <c r="G2562" i="2" s="1"/>
  <c r="G2563" i="2" a="1"/>
  <c r="G2563" i="2" s="1"/>
  <c r="G2564" i="2" a="1"/>
  <c r="G2564" i="2" s="1"/>
  <c r="G2565" i="2" a="1"/>
  <c r="G2565" i="2" s="1"/>
  <c r="G2566" i="2" a="1"/>
  <c r="G2566" i="2" s="1"/>
  <c r="G2567" i="2" a="1"/>
  <c r="G2567" i="2" s="1"/>
  <c r="G2568" i="2" a="1"/>
  <c r="G2568" i="2" s="1"/>
  <c r="G2569" i="2" a="1"/>
  <c r="G2569" i="2" s="1"/>
  <c r="G2570" i="2" a="1"/>
  <c r="G2570" i="2" s="1"/>
  <c r="G2571" i="2" a="1"/>
  <c r="G2571" i="2" s="1"/>
  <c r="G2572" i="2" a="1"/>
  <c r="G2572" i="2" s="1"/>
  <c r="G2573" i="2" a="1"/>
  <c r="G2573" i="2" s="1"/>
  <c r="G2574" i="2" a="1"/>
  <c r="G2574" i="2" s="1"/>
  <c r="G2575" i="2" a="1"/>
  <c r="G2575" i="2" s="1"/>
  <c r="G2576" i="2" a="1"/>
  <c r="G2576" i="2" s="1"/>
  <c r="G2577" i="2" a="1"/>
  <c r="G2577" i="2" s="1"/>
  <c r="G2578" i="2" a="1"/>
  <c r="G2578" i="2" s="1"/>
  <c r="G2579" i="2" a="1"/>
  <c r="G2579" i="2" s="1"/>
  <c r="G2580" i="2" a="1"/>
  <c r="G2580" i="2" s="1"/>
  <c r="G2581" i="2" a="1"/>
  <c r="G2581" i="2" s="1"/>
  <c r="G2582" i="2" a="1"/>
  <c r="G2582" i="2" s="1"/>
  <c r="G2583" i="2" a="1"/>
  <c r="G2583" i="2" s="1"/>
  <c r="G2584" i="2" a="1"/>
  <c r="G2584" i="2" s="1"/>
  <c r="G2585" i="2" a="1"/>
  <c r="G2585" i="2" s="1"/>
  <c r="G2586" i="2" a="1"/>
  <c r="G2586" i="2" s="1"/>
  <c r="G2587" i="2" a="1"/>
  <c r="G2587" i="2" s="1"/>
  <c r="G2588" i="2" a="1"/>
  <c r="G2588" i="2" s="1"/>
  <c r="G2589" i="2" a="1"/>
  <c r="G2589" i="2" s="1"/>
  <c r="G2590" i="2" a="1"/>
  <c r="G2590" i="2" s="1"/>
  <c r="G2591" i="2" a="1"/>
  <c r="G2591" i="2" s="1"/>
  <c r="G2592" i="2" a="1"/>
  <c r="G2592" i="2" s="1"/>
  <c r="G2593" i="2" a="1"/>
  <c r="G2593" i="2" s="1"/>
  <c r="G2594" i="2" a="1"/>
  <c r="G2594" i="2" s="1"/>
  <c r="G2595" i="2" a="1"/>
  <c r="G2595" i="2" s="1"/>
  <c r="G2596" i="2" a="1"/>
  <c r="G2596" i="2" s="1"/>
  <c r="G2597" i="2" a="1"/>
  <c r="G2597" i="2" s="1"/>
  <c r="G2598" i="2" a="1"/>
  <c r="G2598" i="2" s="1"/>
  <c r="G2599" i="2" a="1"/>
  <c r="G2599" i="2" s="1"/>
  <c r="G2600" i="2" a="1"/>
  <c r="G2600" i="2" s="1"/>
  <c r="G2601" i="2" a="1"/>
  <c r="G2601" i="2" s="1"/>
  <c r="G2602" i="2" a="1"/>
  <c r="G2602" i="2" s="1"/>
  <c r="G2603" i="2" a="1"/>
  <c r="G2603" i="2" s="1"/>
  <c r="G2604" i="2" a="1"/>
  <c r="G2604" i="2" s="1"/>
  <c r="G2605" i="2" a="1"/>
  <c r="G2605" i="2" s="1"/>
  <c r="G2606" i="2" a="1"/>
  <c r="G2606" i="2" s="1"/>
  <c r="G2607" i="2" a="1"/>
  <c r="G2607" i="2" s="1"/>
  <c r="G2608" i="2" a="1"/>
  <c r="G2608" i="2" s="1"/>
  <c r="G2609" i="2" a="1"/>
  <c r="G2609" i="2" s="1"/>
  <c r="G2610" i="2" a="1"/>
  <c r="G2610" i="2" s="1"/>
  <c r="G2611" i="2" a="1"/>
  <c r="G2611" i="2" s="1"/>
  <c r="G2612" i="2" a="1"/>
  <c r="G2612" i="2" s="1"/>
  <c r="G2613" i="2" a="1"/>
  <c r="G2613" i="2" s="1"/>
  <c r="G2614" i="2" a="1"/>
  <c r="G2614" i="2" s="1"/>
  <c r="G2615" i="2" a="1"/>
  <c r="G2615" i="2" s="1"/>
  <c r="G2616" i="2" a="1"/>
  <c r="G2616" i="2" s="1"/>
  <c r="G2617" i="2" a="1"/>
  <c r="G2617" i="2" s="1"/>
  <c r="G2618" i="2" a="1"/>
  <c r="G2618" i="2" s="1"/>
  <c r="G2619" i="2" a="1"/>
  <c r="G2619" i="2" s="1"/>
  <c r="G2620" i="2" a="1"/>
  <c r="G2620" i="2" s="1"/>
  <c r="G2621" i="2" a="1"/>
  <c r="G2621" i="2" s="1"/>
  <c r="G2622" i="2" a="1"/>
  <c r="G2622" i="2" s="1"/>
  <c r="G2623" i="2" a="1"/>
  <c r="G2623" i="2" s="1"/>
  <c r="G2624" i="2" a="1"/>
  <c r="G2624" i="2" s="1"/>
  <c r="G2625" i="2" a="1"/>
  <c r="G2625" i="2" s="1"/>
  <c r="G2626" i="2" a="1"/>
  <c r="G2626" i="2" s="1"/>
  <c r="G2627" i="2" a="1"/>
  <c r="G2627" i="2" s="1"/>
  <c r="G2628" i="2" a="1"/>
  <c r="G2628" i="2" s="1"/>
  <c r="G2629" i="2" a="1"/>
  <c r="G2629" i="2" s="1"/>
  <c r="G2630" i="2" a="1"/>
  <c r="G2630" i="2" s="1"/>
  <c r="G2631" i="2" a="1"/>
  <c r="G2631" i="2" s="1"/>
  <c r="G2632" i="2" a="1"/>
  <c r="G2632" i="2" s="1"/>
  <c r="G2633" i="2" a="1"/>
  <c r="G2633" i="2" s="1"/>
  <c r="G2634" i="2" a="1"/>
  <c r="G2634" i="2" s="1"/>
  <c r="G2635" i="2" a="1"/>
  <c r="G2635" i="2" s="1"/>
  <c r="G2636" i="2" a="1"/>
  <c r="G2636" i="2" s="1"/>
  <c r="G2637" i="2" a="1"/>
  <c r="G2637" i="2" s="1"/>
  <c r="G2638" i="2" a="1"/>
  <c r="G2638" i="2" s="1"/>
  <c r="G2639" i="2" a="1"/>
  <c r="G2639" i="2" s="1"/>
  <c r="G2640" i="2" a="1"/>
  <c r="G2640" i="2" s="1"/>
  <c r="G2641" i="2" a="1"/>
  <c r="G2641" i="2" s="1"/>
  <c r="G2642" i="2" a="1"/>
  <c r="G2642" i="2" s="1"/>
  <c r="G2643" i="2" a="1"/>
  <c r="G2643" i="2" s="1"/>
  <c r="G2644" i="2" a="1"/>
  <c r="G2644" i="2" s="1"/>
  <c r="G2645" i="2" a="1"/>
  <c r="G2645" i="2" s="1"/>
  <c r="G2646" i="2" a="1"/>
  <c r="G2646" i="2" s="1"/>
  <c r="G2647" i="2" a="1"/>
  <c r="G2647" i="2" s="1"/>
  <c r="G2648" i="2" a="1"/>
  <c r="G2648" i="2" s="1"/>
  <c r="G2649" i="2" a="1"/>
  <c r="G2649" i="2" s="1"/>
  <c r="G2650" i="2" a="1"/>
  <c r="G2650" i="2" s="1"/>
  <c r="G2651" i="2" a="1"/>
  <c r="G2651" i="2" s="1"/>
  <c r="G2652" i="2" a="1"/>
  <c r="G2652" i="2" s="1"/>
  <c r="G2653" i="2" a="1"/>
  <c r="G2653" i="2" s="1"/>
  <c r="G2654" i="2" a="1"/>
  <c r="G2654" i="2" s="1"/>
  <c r="G2655" i="2" a="1"/>
  <c r="G2655" i="2" s="1"/>
  <c r="G2656" i="2" a="1"/>
  <c r="G2656" i="2" s="1"/>
  <c r="G2657" i="2" a="1"/>
  <c r="G2657" i="2" s="1"/>
  <c r="G2658" i="2" a="1"/>
  <c r="G2658" i="2" s="1"/>
  <c r="G2659" i="2" a="1"/>
  <c r="G2659" i="2" s="1"/>
  <c r="G2660" i="2" a="1"/>
  <c r="G2660" i="2" s="1"/>
  <c r="G2661" i="2" a="1"/>
  <c r="G2661" i="2" s="1"/>
  <c r="G2662" i="2" a="1"/>
  <c r="G2662" i="2" s="1"/>
  <c r="G2663" i="2" a="1"/>
  <c r="G2663" i="2" s="1"/>
  <c r="G2664" i="2" a="1"/>
  <c r="G2664" i="2" s="1"/>
  <c r="G2665" i="2" a="1"/>
  <c r="G2665" i="2" s="1"/>
  <c r="G2666" i="2" a="1"/>
  <c r="G2666" i="2" s="1"/>
  <c r="G2667" i="2" a="1"/>
  <c r="G2667" i="2" s="1"/>
  <c r="G2668" i="2" a="1"/>
  <c r="G2668" i="2" s="1"/>
  <c r="G2669" i="2" a="1"/>
  <c r="G2669" i="2" s="1"/>
  <c r="G2670" i="2" a="1"/>
  <c r="G2670" i="2" s="1"/>
  <c r="G2671" i="2" a="1"/>
  <c r="G2671" i="2" s="1"/>
  <c r="G2672" i="2" a="1"/>
  <c r="G2672" i="2" s="1"/>
  <c r="G2673" i="2" a="1"/>
  <c r="G2673" i="2" s="1"/>
  <c r="G2674" i="2" a="1"/>
  <c r="G2674" i="2" s="1"/>
  <c r="G2675" i="2" a="1"/>
  <c r="G2675" i="2" s="1"/>
  <c r="G2676" i="2" a="1"/>
  <c r="G2676" i="2" s="1"/>
  <c r="G2677" i="2" a="1"/>
  <c r="G2677" i="2" s="1"/>
  <c r="G2678" i="2" a="1"/>
  <c r="G2678" i="2" s="1"/>
  <c r="G2679" i="2" a="1"/>
  <c r="G2679" i="2" s="1"/>
  <c r="G2680" i="2" a="1"/>
  <c r="G2680" i="2" s="1"/>
  <c r="G2681" i="2" a="1"/>
  <c r="G2681" i="2" s="1"/>
  <c r="G2682" i="2" a="1"/>
  <c r="G2682" i="2" s="1"/>
  <c r="G2683" i="2" a="1"/>
  <c r="G2683" i="2" s="1"/>
  <c r="G2684" i="2" a="1"/>
  <c r="G2684" i="2" s="1"/>
  <c r="G2685" i="2" a="1"/>
  <c r="G2685" i="2" s="1"/>
  <c r="G2686" i="2" a="1"/>
  <c r="G2686" i="2" s="1"/>
  <c r="G2687" i="2" a="1"/>
  <c r="G2687" i="2" s="1"/>
  <c r="G2688" i="2" a="1"/>
  <c r="G2688" i="2" s="1"/>
  <c r="G2689" i="2" a="1"/>
  <c r="G2689" i="2" s="1"/>
  <c r="G2690" i="2" a="1"/>
  <c r="G2690" i="2" s="1"/>
  <c r="G2691" i="2" a="1"/>
  <c r="G2691" i="2" s="1"/>
  <c r="G2692" i="2" a="1"/>
  <c r="G2692" i="2" s="1"/>
  <c r="G2693" i="2" a="1"/>
  <c r="G2693" i="2" s="1"/>
  <c r="G2694" i="2" a="1"/>
  <c r="G2694" i="2" s="1"/>
  <c r="G2695" i="2" a="1"/>
  <c r="G2695" i="2" s="1"/>
  <c r="G2696" i="2" a="1"/>
  <c r="G2696" i="2" s="1"/>
  <c r="G2697" i="2" a="1"/>
  <c r="G2697" i="2" s="1"/>
  <c r="G2698" i="2" a="1"/>
  <c r="G2698" i="2" s="1"/>
  <c r="G2699" i="2" a="1"/>
  <c r="G2699" i="2" s="1"/>
  <c r="G2700" i="2" a="1"/>
  <c r="G2700" i="2" s="1"/>
  <c r="G2701" i="2" a="1"/>
  <c r="G2701" i="2" s="1"/>
  <c r="G2702" i="2" a="1"/>
  <c r="G2702" i="2" s="1"/>
  <c r="G2703" i="2" a="1"/>
  <c r="G2703" i="2" s="1"/>
  <c r="G2704" i="2" a="1"/>
  <c r="G2704" i="2" s="1"/>
  <c r="G2705" i="2" a="1"/>
  <c r="G2705" i="2" s="1"/>
  <c r="G2706" i="2" a="1"/>
  <c r="G2706" i="2" s="1"/>
  <c r="G2707" i="2" a="1"/>
  <c r="G2707" i="2" s="1"/>
  <c r="G2708" i="2" a="1"/>
  <c r="G2708" i="2" s="1"/>
  <c r="G2709" i="2" a="1"/>
  <c r="G2709" i="2" s="1"/>
  <c r="G2710" i="2" a="1"/>
  <c r="G2710" i="2" s="1"/>
  <c r="G2711" i="2" a="1"/>
  <c r="G2711" i="2" s="1"/>
  <c r="G2712" i="2" a="1"/>
  <c r="G2712" i="2" s="1"/>
  <c r="G2713" i="2" a="1"/>
  <c r="G2713" i="2" s="1"/>
  <c r="G2714" i="2" a="1"/>
  <c r="G2714" i="2" s="1"/>
  <c r="G2715" i="2" a="1"/>
  <c r="G2715" i="2" s="1"/>
  <c r="G2716" i="2" a="1"/>
  <c r="G2716" i="2" s="1"/>
  <c r="G2717" i="2" a="1"/>
  <c r="G2717" i="2" s="1"/>
  <c r="G2718" i="2" a="1"/>
  <c r="G2718" i="2" s="1"/>
  <c r="G2719" i="2" a="1"/>
  <c r="G2719" i="2" s="1"/>
  <c r="G2720" i="2" a="1"/>
  <c r="G2720" i="2" s="1"/>
  <c r="G2721" i="2" a="1"/>
  <c r="G2721" i="2" s="1"/>
  <c r="G2722" i="2" a="1"/>
  <c r="G2722" i="2" s="1"/>
  <c r="G2723" i="2" a="1"/>
  <c r="G2723" i="2" s="1"/>
  <c r="G2724" i="2" a="1"/>
  <c r="G2724" i="2" s="1"/>
  <c r="G2725" i="2" a="1"/>
  <c r="G2725" i="2" s="1"/>
  <c r="G2726" i="2" a="1"/>
  <c r="G2726" i="2" s="1"/>
  <c r="G2727" i="2" a="1"/>
  <c r="G2727" i="2" s="1"/>
  <c r="G2728" i="2" a="1"/>
  <c r="G2728" i="2" s="1"/>
  <c r="G2729" i="2" a="1"/>
  <c r="G2729" i="2" s="1"/>
  <c r="G2730" i="2" a="1"/>
  <c r="G2730" i="2" s="1"/>
  <c r="G2731" i="2" a="1"/>
  <c r="G2731" i="2" s="1"/>
  <c r="G2732" i="2" a="1"/>
  <c r="G2732" i="2" s="1"/>
  <c r="G2733" i="2" a="1"/>
  <c r="G2733" i="2" s="1"/>
  <c r="G2734" i="2" a="1"/>
  <c r="G2734" i="2" s="1"/>
  <c r="G2735" i="2" a="1"/>
  <c r="G2735" i="2" s="1"/>
  <c r="G2736" i="2" a="1"/>
  <c r="G2736" i="2" s="1"/>
  <c r="G2737" i="2" a="1"/>
  <c r="G2737" i="2" s="1"/>
  <c r="G2738" i="2" a="1"/>
  <c r="G2738" i="2" s="1"/>
  <c r="G2739" i="2" a="1"/>
  <c r="G2739" i="2" s="1"/>
  <c r="G2740" i="2" a="1"/>
  <c r="G2740" i="2" s="1"/>
  <c r="G2741" i="2" a="1"/>
  <c r="G2741" i="2" s="1"/>
  <c r="G2742" i="2" a="1"/>
  <c r="G2742" i="2" s="1"/>
  <c r="G2743" i="2" a="1"/>
  <c r="G2743" i="2" s="1"/>
  <c r="G2744" i="2" a="1"/>
  <c r="G2744" i="2" s="1"/>
  <c r="G2745" i="2" a="1"/>
  <c r="G2745" i="2" s="1"/>
  <c r="G2746" i="2" a="1"/>
  <c r="G2746" i="2" s="1"/>
  <c r="G2747" i="2" a="1"/>
  <c r="G2747" i="2" s="1"/>
  <c r="G2748" i="2" a="1"/>
  <c r="G2748" i="2" s="1"/>
  <c r="G2749" i="2" a="1"/>
  <c r="G2749" i="2" s="1"/>
  <c r="G2750" i="2" a="1"/>
  <c r="G2750" i="2" s="1"/>
  <c r="G2751" i="2" a="1"/>
  <c r="G2751" i="2" s="1"/>
  <c r="G2752" i="2" a="1"/>
  <c r="G2752" i="2" s="1"/>
  <c r="G2753" i="2" a="1"/>
  <c r="G2753" i="2" s="1"/>
  <c r="G2754" i="2" a="1"/>
  <c r="G2754" i="2" s="1"/>
  <c r="G2755" i="2" a="1"/>
  <c r="G2755" i="2" s="1"/>
  <c r="G2756" i="2" a="1"/>
  <c r="G2756" i="2" s="1"/>
  <c r="G2757" i="2" a="1"/>
  <c r="G2757" i="2" s="1"/>
  <c r="G2758" i="2" a="1"/>
  <c r="G2758" i="2" s="1"/>
  <c r="G2759" i="2" a="1"/>
  <c r="G2759" i="2" s="1"/>
  <c r="G2760" i="2" a="1"/>
  <c r="G2760" i="2" s="1"/>
  <c r="G2761" i="2" a="1"/>
  <c r="G2761" i="2" s="1"/>
  <c r="G2762" i="2" a="1"/>
  <c r="G2762" i="2" s="1"/>
  <c r="G2763" i="2" a="1"/>
  <c r="G2763" i="2" s="1"/>
  <c r="G2764" i="2" a="1"/>
  <c r="G2764" i="2" s="1"/>
  <c r="G2765" i="2" a="1"/>
  <c r="G2765" i="2" s="1"/>
  <c r="G2766" i="2" a="1"/>
  <c r="G2766" i="2" s="1"/>
  <c r="G2767" i="2" a="1"/>
  <c r="G2767" i="2" s="1"/>
  <c r="G2768" i="2" a="1"/>
  <c r="G2768" i="2" s="1"/>
  <c r="G2769" i="2" a="1"/>
  <c r="G2769" i="2" s="1"/>
  <c r="G2770" i="2" a="1"/>
  <c r="G2770" i="2" s="1"/>
  <c r="G2771" i="2" a="1"/>
  <c r="G2771" i="2" s="1"/>
  <c r="G2772" i="2" a="1"/>
  <c r="G2772" i="2" s="1"/>
  <c r="G2773" i="2" a="1"/>
  <c r="G2773" i="2" s="1"/>
  <c r="G2774" i="2" a="1"/>
  <c r="G2774" i="2" s="1"/>
  <c r="G2775" i="2" a="1"/>
  <c r="G2775" i="2" s="1"/>
  <c r="G2776" i="2" a="1"/>
  <c r="G2776" i="2" s="1"/>
  <c r="G2777" i="2" a="1"/>
  <c r="G2777" i="2" s="1"/>
  <c r="G2778" i="2" a="1"/>
  <c r="G2778" i="2" s="1"/>
  <c r="G2779" i="2" a="1"/>
  <c r="G2779" i="2" s="1"/>
  <c r="G2780" i="2" a="1"/>
  <c r="G2780" i="2" s="1"/>
  <c r="G2781" i="2" a="1"/>
  <c r="G2781" i="2" s="1"/>
  <c r="G2782" i="2" a="1"/>
  <c r="G2782" i="2" s="1"/>
  <c r="G2783" i="2" a="1"/>
  <c r="G2783" i="2" s="1"/>
  <c r="G2784" i="2" a="1"/>
  <c r="G2784" i="2" s="1"/>
  <c r="G2785" i="2" a="1"/>
  <c r="G2785" i="2" s="1"/>
  <c r="G2786" i="2" a="1"/>
  <c r="G2786" i="2" s="1"/>
  <c r="G2787" i="2" a="1"/>
  <c r="G2787" i="2" s="1"/>
  <c r="G2788" i="2" a="1"/>
  <c r="G2788" i="2" s="1"/>
  <c r="G2789" i="2" a="1"/>
  <c r="G2789" i="2" s="1"/>
  <c r="G2790" i="2" a="1"/>
  <c r="G2790" i="2" s="1"/>
  <c r="G2791" i="2" a="1"/>
  <c r="G2791" i="2" s="1"/>
  <c r="G2792" i="2" a="1"/>
  <c r="G2792" i="2" s="1"/>
  <c r="G2793" i="2" a="1"/>
  <c r="G2793" i="2" s="1"/>
  <c r="G2794" i="2" a="1"/>
  <c r="G2794" i="2" s="1"/>
  <c r="G2795" i="2" a="1"/>
  <c r="G2795" i="2" s="1"/>
  <c r="G2796" i="2" a="1"/>
  <c r="G2796" i="2" s="1"/>
  <c r="G2797" i="2" a="1"/>
  <c r="G2797" i="2" s="1"/>
  <c r="G2798" i="2" a="1"/>
  <c r="G2798" i="2" s="1"/>
  <c r="G2799" i="2" a="1"/>
  <c r="G2799" i="2" s="1"/>
  <c r="G2800" i="2" a="1"/>
  <c r="G2800" i="2" s="1"/>
  <c r="G2801" i="2" a="1"/>
  <c r="G2801" i="2" s="1"/>
  <c r="G2802" i="2" a="1"/>
  <c r="G2802" i="2" s="1"/>
  <c r="G2803" i="2" a="1"/>
  <c r="G2803" i="2" s="1"/>
  <c r="G2804" i="2" a="1"/>
  <c r="G2804" i="2" s="1"/>
  <c r="G2805" i="2" a="1"/>
  <c r="G2805" i="2" s="1"/>
  <c r="G2806" i="2" a="1"/>
  <c r="G2806" i="2" s="1"/>
  <c r="G2807" i="2" a="1"/>
  <c r="G2807" i="2" s="1"/>
  <c r="G2808" i="2" a="1"/>
  <c r="G2808" i="2" s="1"/>
  <c r="G2809" i="2" a="1"/>
  <c r="G2809" i="2" s="1"/>
  <c r="G2810" i="2" a="1"/>
  <c r="G2810" i="2" s="1"/>
  <c r="G2811" i="2" a="1"/>
  <c r="G2811" i="2" s="1"/>
  <c r="G2812" i="2" a="1"/>
  <c r="G2812" i="2" s="1"/>
  <c r="G2813" i="2" a="1"/>
  <c r="G2813" i="2" s="1"/>
  <c r="G2814" i="2" a="1"/>
  <c r="G2814" i="2" s="1"/>
  <c r="G2815" i="2" a="1"/>
  <c r="G2815" i="2" s="1"/>
  <c r="G2816" i="2" a="1"/>
  <c r="G2816" i="2" s="1"/>
  <c r="G2817" i="2" a="1"/>
  <c r="G2817" i="2" s="1"/>
  <c r="G2818" i="2" a="1"/>
  <c r="G2818" i="2" s="1"/>
  <c r="G2819" i="2" a="1"/>
  <c r="G2819" i="2" s="1"/>
  <c r="G2820" i="2" a="1"/>
  <c r="G2820" i="2" s="1"/>
  <c r="G2821" i="2" a="1"/>
  <c r="G2821" i="2" s="1"/>
  <c r="G2822" i="2" a="1"/>
  <c r="G2822" i="2" s="1"/>
  <c r="G2823" i="2" a="1"/>
  <c r="G2823" i="2" s="1"/>
  <c r="G2824" i="2" a="1"/>
  <c r="G2824" i="2" s="1"/>
  <c r="G2825" i="2" a="1"/>
  <c r="G2825" i="2" s="1"/>
  <c r="G2826" i="2" a="1"/>
  <c r="G2826" i="2" s="1"/>
  <c r="G2827" i="2" a="1"/>
  <c r="G2827" i="2" s="1"/>
  <c r="G2828" i="2" a="1"/>
  <c r="G2828" i="2" s="1"/>
  <c r="G2829" i="2" a="1"/>
  <c r="G2829" i="2" s="1"/>
  <c r="G2830" i="2" a="1"/>
  <c r="G2830" i="2" s="1"/>
  <c r="G2831" i="2" a="1"/>
  <c r="G2831" i="2" s="1"/>
  <c r="G2832" i="2" a="1"/>
  <c r="G2832" i="2" s="1"/>
  <c r="G2833" i="2" a="1"/>
  <c r="G2833" i="2" s="1"/>
  <c r="G2834" i="2" a="1"/>
  <c r="G2834" i="2" s="1"/>
  <c r="G2835" i="2" a="1"/>
  <c r="G2835" i="2" s="1"/>
  <c r="G2836" i="2" a="1"/>
  <c r="G2836" i="2" s="1"/>
  <c r="G2837" i="2" a="1"/>
  <c r="G2837" i="2" s="1"/>
  <c r="G2838" i="2" a="1"/>
  <c r="G2838" i="2" s="1"/>
  <c r="G2839" i="2" a="1"/>
  <c r="G2839" i="2" s="1"/>
  <c r="G2840" i="2" a="1"/>
  <c r="G2840" i="2" s="1"/>
  <c r="G2841" i="2" a="1"/>
  <c r="G2841" i="2" s="1"/>
  <c r="G2842" i="2" a="1"/>
  <c r="G2842" i="2" s="1"/>
  <c r="G2843" i="2" a="1"/>
  <c r="G2843" i="2" s="1"/>
  <c r="G2844" i="2" a="1"/>
  <c r="G2844" i="2" s="1"/>
  <c r="G2845" i="2" a="1"/>
  <c r="G2845" i="2" s="1"/>
  <c r="G2846" i="2" a="1"/>
  <c r="G2846" i="2" s="1"/>
  <c r="G2847" i="2" a="1"/>
  <c r="G2847" i="2" s="1"/>
  <c r="G2848" i="2" a="1"/>
  <c r="G2848" i="2" s="1"/>
  <c r="G2849" i="2" a="1"/>
  <c r="G2849" i="2" s="1"/>
  <c r="G2850" i="2" a="1"/>
  <c r="G2850" i="2" s="1"/>
  <c r="G2851" i="2" a="1"/>
  <c r="G2851" i="2" s="1"/>
  <c r="G2852" i="2" a="1"/>
  <c r="G2852" i="2" s="1"/>
  <c r="G2853" i="2" a="1"/>
  <c r="G2853" i="2" s="1"/>
  <c r="G2854" i="2" a="1"/>
  <c r="G2854" i="2" s="1"/>
  <c r="G2855" i="2" a="1"/>
  <c r="G2855" i="2" s="1"/>
  <c r="G2856" i="2" a="1"/>
  <c r="G2856" i="2" s="1"/>
  <c r="G2857" i="2" a="1"/>
  <c r="G2857" i="2" s="1"/>
  <c r="G2858" i="2" a="1"/>
  <c r="G2858" i="2" s="1"/>
  <c r="G2859" i="2" a="1"/>
  <c r="G2859" i="2" s="1"/>
  <c r="G2860" i="2" a="1"/>
  <c r="G2860" i="2" s="1"/>
  <c r="G2861" i="2" a="1"/>
  <c r="G2861" i="2" s="1"/>
  <c r="G2862" i="2" a="1"/>
  <c r="G2862" i="2" s="1"/>
  <c r="G2863" i="2" a="1"/>
  <c r="G2863" i="2" s="1"/>
  <c r="G2864" i="2" a="1"/>
  <c r="G2864" i="2" s="1"/>
  <c r="G2865" i="2" a="1"/>
  <c r="G2865" i="2" s="1"/>
  <c r="G2866" i="2" a="1"/>
  <c r="G2866" i="2" s="1"/>
  <c r="G2867" i="2" a="1"/>
  <c r="G2867" i="2" s="1"/>
  <c r="G2868" i="2" a="1"/>
  <c r="G2868" i="2" s="1"/>
  <c r="G2869" i="2" a="1"/>
  <c r="G2869" i="2" s="1"/>
  <c r="G2870" i="2" a="1"/>
  <c r="G2870" i="2" s="1"/>
  <c r="G2871" i="2" a="1"/>
  <c r="G2871" i="2" s="1"/>
  <c r="G2872" i="2" a="1"/>
  <c r="G2872" i="2" s="1"/>
  <c r="G2873" i="2" a="1"/>
  <c r="G2873" i="2" s="1"/>
  <c r="G2874" i="2" a="1"/>
  <c r="G2874" i="2" s="1"/>
  <c r="G2875" i="2" a="1"/>
  <c r="G2875" i="2" s="1"/>
  <c r="G2876" i="2" a="1"/>
  <c r="G2876" i="2" s="1"/>
  <c r="G2877" i="2" a="1"/>
  <c r="G2877" i="2" s="1"/>
  <c r="G2878" i="2" a="1"/>
  <c r="G2878" i="2" s="1"/>
  <c r="G2879" i="2" a="1"/>
  <c r="G2879" i="2" s="1"/>
  <c r="G2880" i="2" a="1"/>
  <c r="G2880" i="2" s="1"/>
  <c r="G2881" i="2" a="1"/>
  <c r="G2881" i="2" s="1"/>
  <c r="G2882" i="2" a="1"/>
  <c r="G2882" i="2" s="1"/>
  <c r="G2883" i="2" a="1"/>
  <c r="G2883" i="2" s="1"/>
  <c r="G2884" i="2" a="1"/>
  <c r="G2884" i="2" s="1"/>
  <c r="G2885" i="2" a="1"/>
  <c r="G2885" i="2" s="1"/>
  <c r="G2886" i="2" a="1"/>
  <c r="G2886" i="2" s="1"/>
  <c r="G2887" i="2" a="1"/>
  <c r="G2887" i="2" s="1"/>
  <c r="G2888" i="2" a="1"/>
  <c r="G2888" i="2" s="1"/>
  <c r="G2889" i="2" a="1"/>
  <c r="G2889" i="2" s="1"/>
  <c r="G2890" i="2" a="1"/>
  <c r="G2890" i="2" s="1"/>
  <c r="G2891" i="2" a="1"/>
  <c r="G2891" i="2" s="1"/>
  <c r="G2892" i="2" a="1"/>
  <c r="G2892" i="2" s="1"/>
  <c r="G2893" i="2" a="1"/>
  <c r="G2893" i="2" s="1"/>
  <c r="G2894" i="2" a="1"/>
  <c r="G2894" i="2" s="1"/>
  <c r="G2895" i="2" a="1"/>
  <c r="G2895" i="2" s="1"/>
  <c r="G2896" i="2" a="1"/>
  <c r="G2896" i="2" s="1"/>
  <c r="G2897" i="2" a="1"/>
  <c r="G2897" i="2" s="1"/>
  <c r="G2898" i="2" a="1"/>
  <c r="G2898" i="2" s="1"/>
  <c r="G2899" i="2" a="1"/>
  <c r="G2899" i="2" s="1"/>
  <c r="G2900" i="2" a="1"/>
  <c r="G2900" i="2" s="1"/>
  <c r="G2901" i="2" a="1"/>
  <c r="G2901" i="2" s="1"/>
  <c r="G2902" i="2" a="1"/>
  <c r="G2902" i="2" s="1"/>
  <c r="G2903" i="2" a="1"/>
  <c r="G2903" i="2" s="1"/>
  <c r="G2904" i="2" a="1"/>
  <c r="G2904" i="2" s="1"/>
  <c r="G2905" i="2" a="1"/>
  <c r="G2905" i="2" s="1"/>
  <c r="G2906" i="2" a="1"/>
  <c r="G2906" i="2" s="1"/>
  <c r="G2907" i="2" a="1"/>
  <c r="G2907" i="2" s="1"/>
  <c r="G2908" i="2" a="1"/>
  <c r="G2908" i="2" s="1"/>
  <c r="G2909" i="2" a="1"/>
  <c r="G2909" i="2" s="1"/>
  <c r="G2910" i="2" a="1"/>
  <c r="G2910" i="2" s="1"/>
  <c r="G2911" i="2" a="1"/>
  <c r="G2911" i="2" s="1"/>
  <c r="G2912" i="2" a="1"/>
  <c r="G2912" i="2" s="1"/>
  <c r="G2913" i="2" a="1"/>
  <c r="G2913" i="2" s="1"/>
  <c r="G2914" i="2" a="1"/>
  <c r="G2914" i="2" s="1"/>
  <c r="G2915" i="2" a="1"/>
  <c r="G2915" i="2" s="1"/>
  <c r="G2916" i="2" a="1"/>
  <c r="G2916" i="2" s="1"/>
  <c r="G2917" i="2" a="1"/>
  <c r="G2917" i="2" s="1"/>
  <c r="G2918" i="2" a="1"/>
  <c r="G2918" i="2" s="1"/>
  <c r="G2919" i="2" a="1"/>
  <c r="G2919" i="2" s="1"/>
  <c r="G2920" i="2" a="1"/>
  <c r="G2920" i="2" s="1"/>
  <c r="G2921" i="2" a="1"/>
  <c r="G2921" i="2" s="1"/>
  <c r="G2922" i="2" a="1"/>
  <c r="G2922" i="2" s="1"/>
  <c r="G2923" i="2" a="1"/>
  <c r="G2923" i="2" s="1"/>
  <c r="G2924" i="2" a="1"/>
  <c r="G2924" i="2" s="1"/>
  <c r="G2925" i="2" a="1"/>
  <c r="G2925" i="2" s="1"/>
  <c r="G2926" i="2" a="1"/>
  <c r="G2926" i="2" s="1"/>
  <c r="G2927" i="2" a="1"/>
  <c r="G2927" i="2" s="1"/>
  <c r="G2928" i="2" a="1"/>
  <c r="G2928" i="2" s="1"/>
  <c r="G2929" i="2" a="1"/>
  <c r="G2929" i="2" s="1"/>
  <c r="G2930" i="2" a="1"/>
  <c r="G2930" i="2" s="1"/>
  <c r="G2931" i="2" a="1"/>
  <c r="G2931" i="2" s="1"/>
  <c r="G2932" i="2" a="1"/>
  <c r="G2932" i="2" s="1"/>
  <c r="G2933" i="2" a="1"/>
  <c r="G2933" i="2" s="1"/>
  <c r="G2934" i="2" a="1"/>
  <c r="G2934" i="2" s="1"/>
  <c r="G2935" i="2" a="1"/>
  <c r="G2935" i="2" s="1"/>
  <c r="G2936" i="2" a="1"/>
  <c r="G2936" i="2" s="1"/>
  <c r="G2937" i="2" a="1"/>
  <c r="G2937" i="2" s="1"/>
  <c r="G2938" i="2" a="1"/>
  <c r="G2938" i="2" s="1"/>
  <c r="G2939" i="2" a="1"/>
  <c r="G2939" i="2" s="1"/>
  <c r="G2940" i="2" a="1"/>
  <c r="G2940" i="2" s="1"/>
  <c r="G2941" i="2" a="1"/>
  <c r="G2941" i="2" s="1"/>
  <c r="G2942" i="2" a="1"/>
  <c r="G2942" i="2" s="1"/>
  <c r="G2943" i="2" a="1"/>
  <c r="G2943" i="2" s="1"/>
  <c r="G2944" i="2" a="1"/>
  <c r="G2944" i="2" s="1"/>
  <c r="G2945" i="2" a="1"/>
  <c r="G2945" i="2" s="1"/>
  <c r="G2946" i="2" a="1"/>
  <c r="G2946" i="2" s="1"/>
  <c r="G2947" i="2" a="1"/>
  <c r="G2947" i="2" s="1"/>
  <c r="G2948" i="2" a="1"/>
  <c r="G2948" i="2" s="1"/>
  <c r="G2949" i="2" a="1"/>
  <c r="G2949" i="2" s="1"/>
  <c r="G2950" i="2" a="1"/>
  <c r="G2950" i="2" s="1"/>
  <c r="G2951" i="2" a="1"/>
  <c r="G2951" i="2" s="1"/>
  <c r="G2952" i="2" a="1"/>
  <c r="G2952" i="2" s="1"/>
  <c r="G2953" i="2" a="1"/>
  <c r="G2953" i="2" s="1"/>
  <c r="G2954" i="2" a="1"/>
  <c r="G2954" i="2" s="1"/>
  <c r="G2955" i="2" a="1"/>
  <c r="G2955" i="2" s="1"/>
  <c r="G2956" i="2" a="1"/>
  <c r="G2956" i="2" s="1"/>
  <c r="G2957" i="2" a="1"/>
  <c r="G2957" i="2" s="1"/>
  <c r="G2958" i="2" a="1"/>
  <c r="G2958" i="2" s="1"/>
  <c r="G2959" i="2" a="1"/>
  <c r="G2959" i="2" s="1"/>
  <c r="G2960" i="2" a="1"/>
  <c r="G2960" i="2" s="1"/>
  <c r="G2961" i="2" a="1"/>
  <c r="G2961" i="2" s="1"/>
  <c r="G2962" i="2" a="1"/>
  <c r="G2962" i="2" s="1"/>
  <c r="G2963" i="2" a="1"/>
  <c r="G2963" i="2" s="1"/>
  <c r="G2964" i="2" a="1"/>
  <c r="G2964" i="2" s="1"/>
  <c r="G2965" i="2" a="1"/>
  <c r="G2965" i="2" s="1"/>
  <c r="G2966" i="2" a="1"/>
  <c r="G2966" i="2" s="1"/>
  <c r="G2967" i="2" a="1"/>
  <c r="G2967" i="2" s="1"/>
  <c r="G2968" i="2" a="1"/>
  <c r="G2968" i="2" s="1"/>
  <c r="G2969" i="2" a="1"/>
  <c r="G2969" i="2" s="1"/>
  <c r="G2970" i="2" a="1"/>
  <c r="G2970" i="2" s="1"/>
  <c r="G2971" i="2" a="1"/>
  <c r="G2971" i="2" s="1"/>
  <c r="G2972" i="2" a="1"/>
  <c r="G2972" i="2" s="1"/>
  <c r="G2973" i="2" a="1"/>
  <c r="G2973" i="2" s="1"/>
  <c r="G2974" i="2" a="1"/>
  <c r="G2974" i="2" s="1"/>
  <c r="G2975" i="2" a="1"/>
  <c r="G2975" i="2" s="1"/>
  <c r="G2976" i="2" a="1"/>
  <c r="G2976" i="2" s="1"/>
  <c r="G2977" i="2" a="1"/>
  <c r="G2977" i="2" s="1"/>
  <c r="G2978" i="2" a="1"/>
  <c r="G2978" i="2" s="1"/>
  <c r="G2979" i="2" a="1"/>
  <c r="G2979" i="2" s="1"/>
  <c r="G2980" i="2" a="1"/>
  <c r="G2980" i="2" s="1"/>
  <c r="G2981" i="2" a="1"/>
  <c r="G2981" i="2" s="1"/>
  <c r="G2982" i="2" a="1"/>
  <c r="G2982" i="2" s="1"/>
  <c r="G2983" i="2" a="1"/>
  <c r="G2983" i="2" s="1"/>
  <c r="G2984" i="2" a="1"/>
  <c r="G2984" i="2" s="1"/>
  <c r="G2985" i="2" a="1"/>
  <c r="G2985" i="2" s="1"/>
  <c r="G2986" i="2" a="1"/>
  <c r="G2986" i="2" s="1"/>
  <c r="G2987" i="2" a="1"/>
  <c r="G2987" i="2" s="1"/>
  <c r="G2988" i="2" a="1"/>
  <c r="G2988" i="2" s="1"/>
  <c r="G2989" i="2" a="1"/>
  <c r="G2989" i="2" s="1"/>
  <c r="G2990" i="2" a="1"/>
  <c r="G2990" i="2" s="1"/>
  <c r="G2991" i="2" a="1"/>
  <c r="G2991" i="2" s="1"/>
  <c r="G2992" i="2" a="1"/>
  <c r="G2992" i="2" s="1"/>
  <c r="G2993" i="2" a="1"/>
  <c r="G2993" i="2" s="1"/>
  <c r="G2994" i="2" a="1"/>
  <c r="G2994" i="2" s="1"/>
  <c r="G2995" i="2" a="1"/>
  <c r="G2995" i="2" s="1"/>
  <c r="G2996" i="2" a="1"/>
  <c r="G2996" i="2" s="1"/>
  <c r="G2997" i="2" a="1"/>
  <c r="G2997" i="2" s="1"/>
  <c r="G2998" i="2" a="1"/>
  <c r="G2998" i="2" s="1"/>
  <c r="G2999" i="2" a="1"/>
  <c r="G2999" i="2" s="1"/>
  <c r="G3000" i="2" a="1"/>
  <c r="G3000" i="2" s="1"/>
  <c r="G3001" i="2" a="1"/>
  <c r="G3001" i="2" s="1"/>
  <c r="G3002" i="2" a="1"/>
  <c r="G3002" i="2" s="1"/>
  <c r="G3003" i="2" a="1"/>
  <c r="G3003" i="2" s="1"/>
  <c r="G3004" i="2" a="1"/>
  <c r="G3004" i="2" s="1"/>
  <c r="G3005" i="2" a="1"/>
  <c r="G3005" i="2" s="1"/>
  <c r="G3006" i="2" a="1"/>
  <c r="G3006" i="2" s="1"/>
  <c r="G3007" i="2" a="1"/>
  <c r="G3007" i="2" s="1"/>
  <c r="G3008" i="2" a="1"/>
  <c r="G3008" i="2" s="1"/>
  <c r="G3009" i="2" a="1"/>
  <c r="G3009" i="2" s="1"/>
  <c r="G3010" i="2" a="1"/>
  <c r="G3010" i="2" s="1"/>
  <c r="G3011" i="2" a="1"/>
  <c r="G3011" i="2" s="1"/>
  <c r="G3012" i="2" a="1"/>
  <c r="G3012" i="2" s="1"/>
  <c r="G3013" i="2" a="1"/>
  <c r="G3013" i="2" s="1"/>
  <c r="G3014" i="2" a="1"/>
  <c r="G3014" i="2" s="1"/>
  <c r="G3015" i="2" a="1"/>
  <c r="G3015" i="2" s="1"/>
  <c r="G3016" i="2" a="1"/>
  <c r="G3016" i="2" s="1"/>
  <c r="G3017" i="2" a="1"/>
  <c r="G3017" i="2" s="1"/>
  <c r="G3018" i="2" a="1"/>
  <c r="G3018" i="2" s="1"/>
  <c r="F97" i="2" a="1"/>
  <c r="F97" i="2" s="1"/>
  <c r="F98" i="2" a="1"/>
  <c r="F98" i="2" s="1"/>
  <c r="F99" i="2" a="1"/>
  <c r="F99" i="2" s="1"/>
  <c r="F100" i="2" a="1"/>
  <c r="F100" i="2" s="1"/>
  <c r="F101" i="2" a="1"/>
  <c r="F101" i="2" s="1"/>
  <c r="F102" i="2" a="1"/>
  <c r="F102" i="2" s="1"/>
  <c r="F103" i="2" a="1"/>
  <c r="F103" i="2" s="1"/>
  <c r="F104" i="2" a="1"/>
  <c r="F104" i="2" s="1"/>
  <c r="F105" i="2" a="1"/>
  <c r="F105" i="2" s="1"/>
  <c r="F106" i="2" a="1"/>
  <c r="F106" i="2" s="1"/>
  <c r="F107" i="2" a="1"/>
  <c r="F107" i="2" s="1"/>
  <c r="F108" i="2" a="1"/>
  <c r="F108" i="2" s="1"/>
  <c r="F109" i="2" a="1"/>
  <c r="F109" i="2" s="1"/>
  <c r="F110" i="2" a="1"/>
  <c r="F110" i="2" s="1"/>
  <c r="F111" i="2" a="1"/>
  <c r="F111" i="2" s="1"/>
  <c r="F112" i="2" a="1"/>
  <c r="F112" i="2" s="1"/>
  <c r="F113" i="2" a="1"/>
  <c r="F113" i="2" s="1"/>
  <c r="F114" i="2" a="1"/>
  <c r="F114" i="2" s="1"/>
  <c r="F115" i="2" a="1"/>
  <c r="F115" i="2" s="1"/>
  <c r="F116" i="2" a="1"/>
  <c r="F116" i="2" s="1"/>
  <c r="F117" i="2" a="1"/>
  <c r="F117" i="2" s="1"/>
  <c r="F118" i="2" a="1"/>
  <c r="F118" i="2" s="1"/>
  <c r="F119" i="2" a="1"/>
  <c r="F119" i="2" s="1"/>
  <c r="F120" i="2" a="1"/>
  <c r="F120" i="2" s="1"/>
  <c r="F121" i="2" a="1"/>
  <c r="F121" i="2" s="1"/>
  <c r="F122" i="2" a="1"/>
  <c r="F122" i="2" s="1"/>
  <c r="F123" i="2" a="1"/>
  <c r="F123" i="2" s="1"/>
  <c r="F124" i="2" a="1"/>
  <c r="F124" i="2" s="1"/>
  <c r="F125" i="2" a="1"/>
  <c r="F125" i="2" s="1"/>
  <c r="F126" i="2" a="1"/>
  <c r="F126" i="2" s="1"/>
  <c r="F127" i="2" a="1"/>
  <c r="F127" i="2" s="1"/>
  <c r="F128" i="2" a="1"/>
  <c r="F128" i="2" s="1"/>
  <c r="F129" i="2" a="1"/>
  <c r="F129" i="2" s="1"/>
  <c r="F130" i="2" a="1"/>
  <c r="F130" i="2" s="1"/>
  <c r="F131" i="2" a="1"/>
  <c r="F131" i="2" s="1"/>
  <c r="F132" i="2" a="1"/>
  <c r="F132" i="2" s="1"/>
  <c r="F133" i="2" a="1"/>
  <c r="F133" i="2" s="1"/>
  <c r="F134" i="2" a="1"/>
  <c r="F134" i="2" s="1"/>
  <c r="F135" i="2" a="1"/>
  <c r="F135" i="2" s="1"/>
  <c r="F136" i="2" a="1"/>
  <c r="F136" i="2" s="1"/>
  <c r="F137" i="2" a="1"/>
  <c r="F137" i="2" s="1"/>
  <c r="F138" i="2" a="1"/>
  <c r="F138" i="2" s="1"/>
  <c r="F139" i="2" a="1"/>
  <c r="F139" i="2" s="1"/>
  <c r="F140" i="2" a="1"/>
  <c r="F140" i="2" s="1"/>
  <c r="F141" i="2" a="1"/>
  <c r="F141" i="2" s="1"/>
  <c r="F142" i="2" a="1"/>
  <c r="F142" i="2" s="1"/>
  <c r="F143" i="2" a="1"/>
  <c r="F143" i="2" s="1"/>
  <c r="F144" i="2" a="1"/>
  <c r="F144" i="2" s="1"/>
  <c r="F145" i="2" a="1"/>
  <c r="F145" i="2" s="1"/>
  <c r="F146" i="2" a="1"/>
  <c r="F146" i="2" s="1"/>
  <c r="F147" i="2" a="1"/>
  <c r="F147" i="2" s="1"/>
  <c r="F148" i="2" a="1"/>
  <c r="F148" i="2" s="1"/>
  <c r="F149" i="2" a="1"/>
  <c r="F149" i="2" s="1"/>
  <c r="F150" i="2" a="1"/>
  <c r="F150" i="2" s="1"/>
  <c r="F151" i="2" a="1"/>
  <c r="F151" i="2" s="1"/>
  <c r="F152" i="2" a="1"/>
  <c r="F152" i="2" s="1"/>
  <c r="F153" i="2" a="1"/>
  <c r="F153" i="2" s="1"/>
  <c r="F154" i="2" a="1"/>
  <c r="F154" i="2" s="1"/>
  <c r="F155" i="2" a="1"/>
  <c r="F155" i="2" s="1"/>
  <c r="F156" i="2" a="1"/>
  <c r="F156" i="2" s="1"/>
  <c r="F157" i="2" a="1"/>
  <c r="F157" i="2" s="1"/>
  <c r="F158" i="2" a="1"/>
  <c r="F158" i="2" s="1"/>
  <c r="F159" i="2" a="1"/>
  <c r="F159" i="2" s="1"/>
  <c r="F160" i="2" a="1"/>
  <c r="F160" i="2" s="1"/>
  <c r="F161" i="2" a="1"/>
  <c r="F161" i="2" s="1"/>
  <c r="F162" i="2" a="1"/>
  <c r="F162" i="2" s="1"/>
  <c r="F163" i="2" a="1"/>
  <c r="F163" i="2" s="1"/>
  <c r="F164" i="2" a="1"/>
  <c r="F164" i="2" s="1"/>
  <c r="F165" i="2" a="1"/>
  <c r="F165" i="2" s="1"/>
  <c r="F166" i="2" a="1"/>
  <c r="F166" i="2" s="1"/>
  <c r="F167" i="2" a="1"/>
  <c r="F167" i="2" s="1"/>
  <c r="F168" i="2" a="1"/>
  <c r="F168" i="2" s="1"/>
  <c r="F169" i="2" a="1"/>
  <c r="F169" i="2" s="1"/>
  <c r="F170" i="2" a="1"/>
  <c r="F170" i="2" s="1"/>
  <c r="F171" i="2" a="1"/>
  <c r="F171" i="2" s="1"/>
  <c r="F172" i="2" a="1"/>
  <c r="F172" i="2" s="1"/>
  <c r="F173" i="2" a="1"/>
  <c r="F173" i="2" s="1"/>
  <c r="F174" i="2" a="1"/>
  <c r="F174" i="2" s="1"/>
  <c r="F175" i="2" a="1"/>
  <c r="F175" i="2" s="1"/>
  <c r="F176" i="2" a="1"/>
  <c r="F176" i="2" s="1"/>
  <c r="F177" i="2" a="1"/>
  <c r="F177" i="2" s="1"/>
  <c r="F178" i="2" a="1"/>
  <c r="F178" i="2" s="1"/>
  <c r="F179" i="2" a="1"/>
  <c r="F179" i="2" s="1"/>
  <c r="F180" i="2" a="1"/>
  <c r="F180" i="2" s="1"/>
  <c r="F181" i="2" a="1"/>
  <c r="F181" i="2" s="1"/>
  <c r="F182" i="2" a="1"/>
  <c r="F182" i="2" s="1"/>
  <c r="F183" i="2" a="1"/>
  <c r="F183" i="2" s="1"/>
  <c r="F184" i="2" a="1"/>
  <c r="F184" i="2" s="1"/>
  <c r="F185" i="2" a="1"/>
  <c r="F185" i="2" s="1"/>
  <c r="F186" i="2" a="1"/>
  <c r="F186" i="2" s="1"/>
  <c r="F187" i="2" a="1"/>
  <c r="F187" i="2" s="1"/>
  <c r="F188" i="2" a="1"/>
  <c r="F188" i="2" s="1"/>
  <c r="F189" i="2" a="1"/>
  <c r="F189" i="2" s="1"/>
  <c r="F190" i="2" a="1"/>
  <c r="F190" i="2" s="1"/>
  <c r="F191" i="2" a="1"/>
  <c r="F191" i="2" s="1"/>
  <c r="F192" i="2" a="1"/>
  <c r="F192" i="2" s="1"/>
  <c r="F193" i="2" a="1"/>
  <c r="F193" i="2" s="1"/>
  <c r="F194" i="2" a="1"/>
  <c r="F194" i="2" s="1"/>
  <c r="F195" i="2" a="1"/>
  <c r="F195" i="2" s="1"/>
  <c r="F196" i="2" a="1"/>
  <c r="F196" i="2" s="1"/>
  <c r="F197" i="2" a="1"/>
  <c r="F197" i="2" s="1"/>
  <c r="F198" i="2" a="1"/>
  <c r="F198" i="2" s="1"/>
  <c r="F199" i="2" a="1"/>
  <c r="F199" i="2" s="1"/>
  <c r="F200" i="2" a="1"/>
  <c r="F200" i="2" s="1"/>
  <c r="F201" i="2" a="1"/>
  <c r="F201" i="2" s="1"/>
  <c r="F202" i="2" a="1"/>
  <c r="F202" i="2" s="1"/>
  <c r="F203" i="2" a="1"/>
  <c r="F203" i="2" s="1"/>
  <c r="F204" i="2" a="1"/>
  <c r="F204" i="2" s="1"/>
  <c r="F205" i="2" a="1"/>
  <c r="F205" i="2" s="1"/>
  <c r="F206" i="2" a="1"/>
  <c r="F206" i="2" s="1"/>
  <c r="F207" i="2" a="1"/>
  <c r="F207" i="2" s="1"/>
  <c r="F208" i="2" a="1"/>
  <c r="F208" i="2" s="1"/>
  <c r="F209" i="2" a="1"/>
  <c r="F209" i="2" s="1"/>
  <c r="F210" i="2" a="1"/>
  <c r="F210" i="2" s="1"/>
  <c r="F211" i="2" a="1"/>
  <c r="F211" i="2" s="1"/>
  <c r="F212" i="2" a="1"/>
  <c r="F212" i="2" s="1"/>
  <c r="F213" i="2" a="1"/>
  <c r="F213" i="2" s="1"/>
  <c r="F214" i="2" a="1"/>
  <c r="F214" i="2" s="1"/>
  <c r="F215" i="2" a="1"/>
  <c r="F215" i="2" s="1"/>
  <c r="F216" i="2" a="1"/>
  <c r="F216" i="2" s="1"/>
  <c r="F217" i="2" a="1"/>
  <c r="F217" i="2" s="1"/>
  <c r="F218" i="2" a="1"/>
  <c r="F218" i="2" s="1"/>
  <c r="F219" i="2" a="1"/>
  <c r="F219" i="2" s="1"/>
  <c r="F220" i="2" a="1"/>
  <c r="F220" i="2" s="1"/>
  <c r="F221" i="2" a="1"/>
  <c r="F221" i="2" s="1"/>
  <c r="F222" i="2" a="1"/>
  <c r="F222" i="2" s="1"/>
  <c r="F223" i="2" a="1"/>
  <c r="F223" i="2" s="1"/>
  <c r="F224" i="2" a="1"/>
  <c r="F224" i="2" s="1"/>
  <c r="F225" i="2" a="1"/>
  <c r="F225" i="2" s="1"/>
  <c r="F226" i="2" a="1"/>
  <c r="F226" i="2" s="1"/>
  <c r="F227" i="2" a="1"/>
  <c r="F227" i="2" s="1"/>
  <c r="F228" i="2" a="1"/>
  <c r="F228" i="2" s="1"/>
  <c r="F229" i="2" a="1"/>
  <c r="F229" i="2" s="1"/>
  <c r="F230" i="2" a="1"/>
  <c r="F230" i="2" s="1"/>
  <c r="F231" i="2" a="1"/>
  <c r="F231" i="2" s="1"/>
  <c r="F232" i="2" a="1"/>
  <c r="F232" i="2" s="1"/>
  <c r="F233" i="2" a="1"/>
  <c r="F233" i="2" s="1"/>
  <c r="F234" i="2" a="1"/>
  <c r="F234" i="2" s="1"/>
  <c r="F235" i="2" a="1"/>
  <c r="F235" i="2" s="1"/>
  <c r="F236" i="2" a="1"/>
  <c r="F236" i="2" s="1"/>
  <c r="F237" i="2" a="1"/>
  <c r="F237" i="2" s="1"/>
  <c r="F238" i="2" a="1"/>
  <c r="F238" i="2" s="1"/>
  <c r="F239" i="2" a="1"/>
  <c r="F239" i="2" s="1"/>
  <c r="F240" i="2" a="1"/>
  <c r="F240" i="2" s="1"/>
  <c r="F241" i="2" a="1"/>
  <c r="F241" i="2" s="1"/>
  <c r="F242" i="2" a="1"/>
  <c r="F242" i="2" s="1"/>
  <c r="F243" i="2" a="1"/>
  <c r="F243" i="2" s="1"/>
  <c r="F244" i="2" a="1"/>
  <c r="F244" i="2" s="1"/>
  <c r="F245" i="2" a="1"/>
  <c r="F245" i="2" s="1"/>
  <c r="F246" i="2" a="1"/>
  <c r="F246" i="2" s="1"/>
  <c r="F247" i="2" a="1"/>
  <c r="F247" i="2" s="1"/>
  <c r="F248" i="2" a="1"/>
  <c r="F248" i="2" s="1"/>
  <c r="F249" i="2" a="1"/>
  <c r="F249" i="2" s="1"/>
  <c r="F250" i="2" a="1"/>
  <c r="F250" i="2" s="1"/>
  <c r="F251" i="2" a="1"/>
  <c r="F251" i="2" s="1"/>
  <c r="F252" i="2" a="1"/>
  <c r="F252" i="2" s="1"/>
  <c r="F253" i="2" a="1"/>
  <c r="F253" i="2" s="1"/>
  <c r="F254" i="2" a="1"/>
  <c r="F254" i="2" s="1"/>
  <c r="F255" i="2" a="1"/>
  <c r="F255" i="2" s="1"/>
  <c r="F256" i="2" a="1"/>
  <c r="F256" i="2" s="1"/>
  <c r="F257" i="2" a="1"/>
  <c r="F257" i="2" s="1"/>
  <c r="F258" i="2" a="1"/>
  <c r="F258" i="2" s="1"/>
  <c r="F259" i="2" a="1"/>
  <c r="F259" i="2" s="1"/>
  <c r="F260" i="2" a="1"/>
  <c r="F260" i="2" s="1"/>
  <c r="F261" i="2" a="1"/>
  <c r="F261" i="2" s="1"/>
  <c r="F262" i="2" a="1"/>
  <c r="F262" i="2" s="1"/>
  <c r="F263" i="2" a="1"/>
  <c r="F263" i="2" s="1"/>
  <c r="F264" i="2" a="1"/>
  <c r="F264" i="2" s="1"/>
  <c r="F265" i="2" a="1"/>
  <c r="F265" i="2" s="1"/>
  <c r="F266" i="2" a="1"/>
  <c r="F266" i="2" s="1"/>
  <c r="F267" i="2" a="1"/>
  <c r="F267" i="2" s="1"/>
  <c r="F268" i="2" a="1"/>
  <c r="F268" i="2" s="1"/>
  <c r="F269" i="2" a="1"/>
  <c r="F269" i="2" s="1"/>
  <c r="F270" i="2" a="1"/>
  <c r="F270" i="2" s="1"/>
  <c r="F271" i="2" a="1"/>
  <c r="F271" i="2" s="1"/>
  <c r="F272" i="2" a="1"/>
  <c r="F272" i="2" s="1"/>
  <c r="F273" i="2" a="1"/>
  <c r="F273" i="2" s="1"/>
  <c r="F274" i="2" a="1"/>
  <c r="F274" i="2" s="1"/>
  <c r="F275" i="2" a="1"/>
  <c r="F275" i="2" s="1"/>
  <c r="F276" i="2" a="1"/>
  <c r="F276" i="2" s="1"/>
  <c r="F277" i="2" a="1"/>
  <c r="F277" i="2" s="1"/>
  <c r="F278" i="2" a="1"/>
  <c r="F278" i="2" s="1"/>
  <c r="F279" i="2" a="1"/>
  <c r="F279" i="2" s="1"/>
  <c r="F280" i="2" a="1"/>
  <c r="F280" i="2" s="1"/>
  <c r="F281" i="2" a="1"/>
  <c r="F281" i="2" s="1"/>
  <c r="F282" i="2" a="1"/>
  <c r="F282" i="2" s="1"/>
  <c r="F283" i="2" a="1"/>
  <c r="F283" i="2" s="1"/>
  <c r="F284" i="2" a="1"/>
  <c r="F284" i="2" s="1"/>
  <c r="F285" i="2" a="1"/>
  <c r="F285" i="2" s="1"/>
  <c r="F286" i="2" a="1"/>
  <c r="F286" i="2" s="1"/>
  <c r="F287" i="2" a="1"/>
  <c r="F287" i="2" s="1"/>
  <c r="F288" i="2" a="1"/>
  <c r="F288" i="2" s="1"/>
  <c r="F289" i="2" a="1"/>
  <c r="F289" i="2" s="1"/>
  <c r="F290" i="2" a="1"/>
  <c r="F290" i="2" s="1"/>
  <c r="F291" i="2" a="1"/>
  <c r="F291" i="2" s="1"/>
  <c r="F292" i="2" a="1"/>
  <c r="F292" i="2" s="1"/>
  <c r="F293" i="2" a="1"/>
  <c r="F293" i="2" s="1"/>
  <c r="F294" i="2" a="1"/>
  <c r="F294" i="2" s="1"/>
  <c r="F295" i="2" a="1"/>
  <c r="F295" i="2" s="1"/>
  <c r="F296" i="2" a="1"/>
  <c r="F296" i="2" s="1"/>
  <c r="F297" i="2" a="1"/>
  <c r="F297" i="2" s="1"/>
  <c r="F298" i="2" a="1"/>
  <c r="F298" i="2" s="1"/>
  <c r="F299" i="2" a="1"/>
  <c r="F299" i="2" s="1"/>
  <c r="F300" i="2" a="1"/>
  <c r="F300" i="2" s="1"/>
  <c r="F301" i="2" a="1"/>
  <c r="F301" i="2" s="1"/>
  <c r="F302" i="2" a="1"/>
  <c r="F302" i="2" s="1"/>
  <c r="F303" i="2" a="1"/>
  <c r="F303" i="2" s="1"/>
  <c r="F304" i="2" a="1"/>
  <c r="F304" i="2" s="1"/>
  <c r="F305" i="2" a="1"/>
  <c r="F305" i="2" s="1"/>
  <c r="F306" i="2" a="1"/>
  <c r="F306" i="2" s="1"/>
  <c r="F307" i="2" a="1"/>
  <c r="F307" i="2" s="1"/>
  <c r="F308" i="2" a="1"/>
  <c r="F308" i="2" s="1"/>
  <c r="F309" i="2" a="1"/>
  <c r="F309" i="2" s="1"/>
  <c r="F310" i="2" a="1"/>
  <c r="F310" i="2" s="1"/>
  <c r="F311" i="2" a="1"/>
  <c r="F311" i="2" s="1"/>
  <c r="F312" i="2" a="1"/>
  <c r="F312" i="2" s="1"/>
  <c r="F313" i="2" a="1"/>
  <c r="F313" i="2" s="1"/>
  <c r="F314" i="2" a="1"/>
  <c r="F314" i="2" s="1"/>
  <c r="F315" i="2" a="1"/>
  <c r="F315" i="2" s="1"/>
  <c r="F316" i="2" a="1"/>
  <c r="F316" i="2" s="1"/>
  <c r="F317" i="2" a="1"/>
  <c r="F317" i="2" s="1"/>
  <c r="F318" i="2" a="1"/>
  <c r="F318" i="2" s="1"/>
  <c r="F319" i="2" a="1"/>
  <c r="F319" i="2" s="1"/>
  <c r="F320" i="2" a="1"/>
  <c r="F320" i="2" s="1"/>
  <c r="F321" i="2" a="1"/>
  <c r="F321" i="2" s="1"/>
  <c r="F322" i="2" a="1"/>
  <c r="F322" i="2" s="1"/>
  <c r="F323" i="2" a="1"/>
  <c r="F323" i="2" s="1"/>
  <c r="F324" i="2" a="1"/>
  <c r="F324" i="2" s="1"/>
  <c r="F325" i="2" a="1"/>
  <c r="F325" i="2" s="1"/>
  <c r="F326" i="2" a="1"/>
  <c r="F326" i="2" s="1"/>
  <c r="F327" i="2" a="1"/>
  <c r="F327" i="2" s="1"/>
  <c r="F328" i="2" a="1"/>
  <c r="F328" i="2" s="1"/>
  <c r="F329" i="2" a="1"/>
  <c r="F329" i="2" s="1"/>
  <c r="F330" i="2" a="1"/>
  <c r="F330" i="2" s="1"/>
  <c r="F331" i="2" a="1"/>
  <c r="F331" i="2" s="1"/>
  <c r="F332" i="2" a="1"/>
  <c r="F332" i="2" s="1"/>
  <c r="F333" i="2" a="1"/>
  <c r="F333" i="2" s="1"/>
  <c r="F334" i="2" a="1"/>
  <c r="F334" i="2" s="1"/>
  <c r="F335" i="2" a="1"/>
  <c r="F335" i="2" s="1"/>
  <c r="F336" i="2" a="1"/>
  <c r="F336" i="2" s="1"/>
  <c r="F337" i="2" a="1"/>
  <c r="F337" i="2" s="1"/>
  <c r="F338" i="2" a="1"/>
  <c r="F338" i="2" s="1"/>
  <c r="F339" i="2" a="1"/>
  <c r="F339" i="2" s="1"/>
  <c r="F340" i="2" a="1"/>
  <c r="F340" i="2" s="1"/>
  <c r="F341" i="2" a="1"/>
  <c r="F341" i="2" s="1"/>
  <c r="F342" i="2" a="1"/>
  <c r="F342" i="2" s="1"/>
  <c r="F343" i="2" a="1"/>
  <c r="F343" i="2" s="1"/>
  <c r="F344" i="2" a="1"/>
  <c r="F344" i="2" s="1"/>
  <c r="F345" i="2" a="1"/>
  <c r="F345" i="2" s="1"/>
  <c r="F346" i="2" a="1"/>
  <c r="F346" i="2" s="1"/>
  <c r="F347" i="2" a="1"/>
  <c r="F347" i="2" s="1"/>
  <c r="F348" i="2" a="1"/>
  <c r="F348" i="2" s="1"/>
  <c r="F349" i="2" a="1"/>
  <c r="F349" i="2" s="1"/>
  <c r="F350" i="2" a="1"/>
  <c r="F350" i="2" s="1"/>
  <c r="F351" i="2" a="1"/>
  <c r="F351" i="2" s="1"/>
  <c r="F352" i="2" a="1"/>
  <c r="F352" i="2" s="1"/>
  <c r="F353" i="2" a="1"/>
  <c r="F353" i="2" s="1"/>
  <c r="F354" i="2" a="1"/>
  <c r="F354" i="2" s="1"/>
  <c r="F355" i="2" a="1"/>
  <c r="F355" i="2" s="1"/>
  <c r="F356" i="2" a="1"/>
  <c r="F356" i="2" s="1"/>
  <c r="F357" i="2" a="1"/>
  <c r="F357" i="2" s="1"/>
  <c r="F358" i="2" a="1"/>
  <c r="F358" i="2" s="1"/>
  <c r="F359" i="2" a="1"/>
  <c r="F359" i="2" s="1"/>
  <c r="F360" i="2" a="1"/>
  <c r="F360" i="2" s="1"/>
  <c r="F361" i="2" a="1"/>
  <c r="F361" i="2" s="1"/>
  <c r="F362" i="2" a="1"/>
  <c r="F362" i="2" s="1"/>
  <c r="F363" i="2" a="1"/>
  <c r="F363" i="2" s="1"/>
  <c r="F364" i="2" a="1"/>
  <c r="F364" i="2" s="1"/>
  <c r="F365" i="2" a="1"/>
  <c r="F365" i="2" s="1"/>
  <c r="F366" i="2" a="1"/>
  <c r="F366" i="2" s="1"/>
  <c r="F367" i="2" a="1"/>
  <c r="F367" i="2" s="1"/>
  <c r="F368" i="2" a="1"/>
  <c r="F368" i="2" s="1"/>
  <c r="F369" i="2" a="1"/>
  <c r="F369" i="2" s="1"/>
  <c r="F370" i="2" a="1"/>
  <c r="F370" i="2" s="1"/>
  <c r="F371" i="2" a="1"/>
  <c r="F371" i="2" s="1"/>
  <c r="F372" i="2" a="1"/>
  <c r="F372" i="2" s="1"/>
  <c r="F373" i="2" a="1"/>
  <c r="F373" i="2" s="1"/>
  <c r="F374" i="2" a="1"/>
  <c r="F374" i="2" s="1"/>
  <c r="F375" i="2" a="1"/>
  <c r="F375" i="2" s="1"/>
  <c r="F376" i="2" a="1"/>
  <c r="F376" i="2" s="1"/>
  <c r="F377" i="2" a="1"/>
  <c r="F377" i="2" s="1"/>
  <c r="F378" i="2" a="1"/>
  <c r="F378" i="2" s="1"/>
  <c r="F379" i="2" a="1"/>
  <c r="F379" i="2" s="1"/>
  <c r="F380" i="2" a="1"/>
  <c r="F380" i="2" s="1"/>
  <c r="F381" i="2" a="1"/>
  <c r="F381" i="2" s="1"/>
  <c r="F382" i="2" a="1"/>
  <c r="F382" i="2" s="1"/>
  <c r="F383" i="2" a="1"/>
  <c r="F383" i="2" s="1"/>
  <c r="F384" i="2" a="1"/>
  <c r="F384" i="2" s="1"/>
  <c r="F385" i="2" a="1"/>
  <c r="F385" i="2" s="1"/>
  <c r="F386" i="2" a="1"/>
  <c r="F386" i="2" s="1"/>
  <c r="F387" i="2" a="1"/>
  <c r="F387" i="2" s="1"/>
  <c r="F388" i="2" a="1"/>
  <c r="F388" i="2" s="1"/>
  <c r="F389" i="2" a="1"/>
  <c r="F389" i="2" s="1"/>
  <c r="F390" i="2" a="1"/>
  <c r="F390" i="2" s="1"/>
  <c r="F391" i="2" a="1"/>
  <c r="F391" i="2" s="1"/>
  <c r="F392" i="2" a="1"/>
  <c r="F392" i="2" s="1"/>
  <c r="F393" i="2" a="1"/>
  <c r="F393" i="2" s="1"/>
  <c r="F394" i="2" a="1"/>
  <c r="F394" i="2" s="1"/>
  <c r="F395" i="2" a="1"/>
  <c r="F395" i="2" s="1"/>
  <c r="F396" i="2" a="1"/>
  <c r="F396" i="2" s="1"/>
  <c r="F397" i="2" a="1"/>
  <c r="F397" i="2" s="1"/>
  <c r="F398" i="2" a="1"/>
  <c r="F398" i="2" s="1"/>
  <c r="F399" i="2" a="1"/>
  <c r="F399" i="2" s="1"/>
  <c r="F400" i="2" a="1"/>
  <c r="F400" i="2" s="1"/>
  <c r="F401" i="2" a="1"/>
  <c r="F401" i="2" s="1"/>
  <c r="F402" i="2" a="1"/>
  <c r="F402" i="2" s="1"/>
  <c r="F403" i="2" a="1"/>
  <c r="F403" i="2" s="1"/>
  <c r="F404" i="2" a="1"/>
  <c r="F404" i="2" s="1"/>
  <c r="F405" i="2" a="1"/>
  <c r="F405" i="2" s="1"/>
  <c r="F406" i="2" a="1"/>
  <c r="F406" i="2" s="1"/>
  <c r="F407" i="2" a="1"/>
  <c r="F407" i="2" s="1"/>
  <c r="F408" i="2" a="1"/>
  <c r="F408" i="2" s="1"/>
  <c r="F409" i="2" a="1"/>
  <c r="F409" i="2" s="1"/>
  <c r="F410" i="2" a="1"/>
  <c r="F410" i="2" s="1"/>
  <c r="F411" i="2" a="1"/>
  <c r="F411" i="2" s="1"/>
  <c r="F412" i="2" a="1"/>
  <c r="F412" i="2" s="1"/>
  <c r="F413" i="2" a="1"/>
  <c r="F413" i="2" s="1"/>
  <c r="F414" i="2" a="1"/>
  <c r="F414" i="2" s="1"/>
  <c r="F415" i="2" a="1"/>
  <c r="F415" i="2" s="1"/>
  <c r="F416" i="2" a="1"/>
  <c r="F416" i="2" s="1"/>
  <c r="F417" i="2" a="1"/>
  <c r="F417" i="2" s="1"/>
  <c r="F418" i="2" a="1"/>
  <c r="F418" i="2" s="1"/>
  <c r="F419" i="2" a="1"/>
  <c r="F419" i="2" s="1"/>
  <c r="F420" i="2" a="1"/>
  <c r="F420" i="2" s="1"/>
  <c r="F421" i="2" a="1"/>
  <c r="F421" i="2" s="1"/>
  <c r="F422" i="2" a="1"/>
  <c r="F422" i="2" s="1"/>
  <c r="F423" i="2" a="1"/>
  <c r="F423" i="2" s="1"/>
  <c r="F424" i="2" a="1"/>
  <c r="F424" i="2" s="1"/>
  <c r="F425" i="2" a="1"/>
  <c r="F425" i="2" s="1"/>
  <c r="F426" i="2" a="1"/>
  <c r="F426" i="2" s="1"/>
  <c r="F427" i="2" a="1"/>
  <c r="F427" i="2" s="1"/>
  <c r="F428" i="2" a="1"/>
  <c r="F428" i="2" s="1"/>
  <c r="F429" i="2" a="1"/>
  <c r="F429" i="2" s="1"/>
  <c r="F430" i="2" a="1"/>
  <c r="F430" i="2" s="1"/>
  <c r="F431" i="2" a="1"/>
  <c r="F431" i="2" s="1"/>
  <c r="F432" i="2" a="1"/>
  <c r="F432" i="2" s="1"/>
  <c r="F433" i="2" a="1"/>
  <c r="F433" i="2" s="1"/>
  <c r="F434" i="2" a="1"/>
  <c r="F434" i="2" s="1"/>
  <c r="F435" i="2" a="1"/>
  <c r="F435" i="2" s="1"/>
  <c r="F436" i="2" a="1"/>
  <c r="F436" i="2" s="1"/>
  <c r="F437" i="2" a="1"/>
  <c r="F437" i="2" s="1"/>
  <c r="F438" i="2" a="1"/>
  <c r="F438" i="2" s="1"/>
  <c r="F439" i="2" a="1"/>
  <c r="F439" i="2" s="1"/>
  <c r="F440" i="2" a="1"/>
  <c r="F440" i="2" s="1"/>
  <c r="F441" i="2" a="1"/>
  <c r="F441" i="2" s="1"/>
  <c r="F442" i="2" a="1"/>
  <c r="F442" i="2" s="1"/>
  <c r="F443" i="2" a="1"/>
  <c r="F443" i="2" s="1"/>
  <c r="F444" i="2" a="1"/>
  <c r="F444" i="2" s="1"/>
  <c r="F445" i="2" a="1"/>
  <c r="F445" i="2" s="1"/>
  <c r="F446" i="2" a="1"/>
  <c r="F446" i="2" s="1"/>
  <c r="F447" i="2" a="1"/>
  <c r="F447" i="2" s="1"/>
  <c r="F448" i="2" a="1"/>
  <c r="F448" i="2" s="1"/>
  <c r="F449" i="2" a="1"/>
  <c r="F449" i="2" s="1"/>
  <c r="F450" i="2" a="1"/>
  <c r="F450" i="2" s="1"/>
  <c r="F451" i="2" a="1"/>
  <c r="F451" i="2" s="1"/>
  <c r="F452" i="2" a="1"/>
  <c r="F452" i="2" s="1"/>
  <c r="F453" i="2" a="1"/>
  <c r="F453" i="2" s="1"/>
  <c r="F454" i="2" a="1"/>
  <c r="F454" i="2" s="1"/>
  <c r="F455" i="2" a="1"/>
  <c r="F455" i="2" s="1"/>
  <c r="F456" i="2" a="1"/>
  <c r="F456" i="2" s="1"/>
  <c r="F457" i="2" a="1"/>
  <c r="F457" i="2" s="1"/>
  <c r="F458" i="2" a="1"/>
  <c r="F458" i="2" s="1"/>
  <c r="F459" i="2" a="1"/>
  <c r="F459" i="2" s="1"/>
  <c r="F460" i="2" a="1"/>
  <c r="F460" i="2" s="1"/>
  <c r="F461" i="2" a="1"/>
  <c r="F461" i="2" s="1"/>
  <c r="F462" i="2" a="1"/>
  <c r="F462" i="2" s="1"/>
  <c r="F463" i="2" a="1"/>
  <c r="F463" i="2" s="1"/>
  <c r="F464" i="2" a="1"/>
  <c r="F464" i="2" s="1"/>
  <c r="F465" i="2" a="1"/>
  <c r="F465" i="2" s="1"/>
  <c r="F466" i="2" a="1"/>
  <c r="F466" i="2" s="1"/>
  <c r="F467" i="2" a="1"/>
  <c r="F467" i="2" s="1"/>
  <c r="F468" i="2" a="1"/>
  <c r="F468" i="2" s="1"/>
  <c r="F469" i="2" a="1"/>
  <c r="F469" i="2" s="1"/>
  <c r="F470" i="2" a="1"/>
  <c r="F470" i="2" s="1"/>
  <c r="F471" i="2" a="1"/>
  <c r="F471" i="2" s="1"/>
  <c r="F472" i="2" a="1"/>
  <c r="F472" i="2" s="1"/>
  <c r="F473" i="2" a="1"/>
  <c r="F473" i="2" s="1"/>
  <c r="F474" i="2" a="1"/>
  <c r="F474" i="2" s="1"/>
  <c r="F475" i="2" a="1"/>
  <c r="F475" i="2" s="1"/>
  <c r="F476" i="2" a="1"/>
  <c r="F476" i="2" s="1"/>
  <c r="F477" i="2" a="1"/>
  <c r="F477" i="2" s="1"/>
  <c r="F478" i="2" a="1"/>
  <c r="F478" i="2" s="1"/>
  <c r="F479" i="2" a="1"/>
  <c r="F479" i="2" s="1"/>
  <c r="F480" i="2" a="1"/>
  <c r="F480" i="2" s="1"/>
  <c r="F481" i="2" a="1"/>
  <c r="F481" i="2" s="1"/>
  <c r="F482" i="2" a="1"/>
  <c r="F482" i="2" s="1"/>
  <c r="F483" i="2" a="1"/>
  <c r="F483" i="2" s="1"/>
  <c r="F484" i="2" a="1"/>
  <c r="F484" i="2" s="1"/>
  <c r="F485" i="2" a="1"/>
  <c r="F485" i="2" s="1"/>
  <c r="F486" i="2" a="1"/>
  <c r="F486" i="2" s="1"/>
  <c r="F487" i="2" a="1"/>
  <c r="F487" i="2" s="1"/>
  <c r="F488" i="2" a="1"/>
  <c r="F488" i="2" s="1"/>
  <c r="F489" i="2" a="1"/>
  <c r="F489" i="2" s="1"/>
  <c r="F490" i="2" a="1"/>
  <c r="F490" i="2" s="1"/>
  <c r="F491" i="2" a="1"/>
  <c r="F491" i="2" s="1"/>
  <c r="F492" i="2" a="1"/>
  <c r="F492" i="2" s="1"/>
  <c r="F493" i="2" a="1"/>
  <c r="F493" i="2" s="1"/>
  <c r="F494" i="2" a="1"/>
  <c r="F494" i="2" s="1"/>
  <c r="F495" i="2" a="1"/>
  <c r="F495" i="2" s="1"/>
  <c r="F496" i="2" a="1"/>
  <c r="F496" i="2" s="1"/>
  <c r="F497" i="2" a="1"/>
  <c r="F497" i="2" s="1"/>
  <c r="F498" i="2" a="1"/>
  <c r="F498" i="2" s="1"/>
  <c r="F499" i="2" a="1"/>
  <c r="F499" i="2" s="1"/>
  <c r="F500" i="2" a="1"/>
  <c r="F500" i="2" s="1"/>
  <c r="F501" i="2" a="1"/>
  <c r="F501" i="2" s="1"/>
  <c r="F502" i="2" a="1"/>
  <c r="F502" i="2" s="1"/>
  <c r="F503" i="2" a="1"/>
  <c r="F503" i="2" s="1"/>
  <c r="F504" i="2" a="1"/>
  <c r="F504" i="2" s="1"/>
  <c r="F505" i="2" a="1"/>
  <c r="F505" i="2" s="1"/>
  <c r="F506" i="2" a="1"/>
  <c r="F506" i="2" s="1"/>
  <c r="F507" i="2" a="1"/>
  <c r="F507" i="2" s="1"/>
  <c r="F508" i="2" a="1"/>
  <c r="F508" i="2" s="1"/>
  <c r="F509" i="2" a="1"/>
  <c r="F509" i="2" s="1"/>
  <c r="F510" i="2" a="1"/>
  <c r="F510" i="2" s="1"/>
  <c r="F511" i="2" a="1"/>
  <c r="F511" i="2" s="1"/>
  <c r="F512" i="2" a="1"/>
  <c r="F512" i="2" s="1"/>
  <c r="F513" i="2" a="1"/>
  <c r="F513" i="2" s="1"/>
  <c r="F514" i="2" a="1"/>
  <c r="F514" i="2" s="1"/>
  <c r="F515" i="2" a="1"/>
  <c r="F515" i="2" s="1"/>
  <c r="F516" i="2" a="1"/>
  <c r="F516" i="2" s="1"/>
  <c r="F517" i="2" a="1"/>
  <c r="F517" i="2" s="1"/>
  <c r="F518" i="2" a="1"/>
  <c r="F518" i="2" s="1"/>
  <c r="F519" i="2" a="1"/>
  <c r="F519" i="2" s="1"/>
  <c r="F520" i="2" a="1"/>
  <c r="F520" i="2" s="1"/>
  <c r="F521" i="2" a="1"/>
  <c r="F521" i="2" s="1"/>
  <c r="F522" i="2" a="1"/>
  <c r="F522" i="2" s="1"/>
  <c r="F523" i="2" a="1"/>
  <c r="F523" i="2" s="1"/>
  <c r="F524" i="2" a="1"/>
  <c r="F524" i="2" s="1"/>
  <c r="F525" i="2" a="1"/>
  <c r="F525" i="2" s="1"/>
  <c r="F526" i="2" a="1"/>
  <c r="F526" i="2" s="1"/>
  <c r="F527" i="2" a="1"/>
  <c r="F527" i="2" s="1"/>
  <c r="F528" i="2" a="1"/>
  <c r="F528" i="2" s="1"/>
  <c r="F529" i="2" a="1"/>
  <c r="F529" i="2" s="1"/>
  <c r="F530" i="2" a="1"/>
  <c r="F530" i="2" s="1"/>
  <c r="F531" i="2" a="1"/>
  <c r="F531" i="2" s="1"/>
  <c r="F532" i="2" a="1"/>
  <c r="F532" i="2" s="1"/>
  <c r="F533" i="2" a="1"/>
  <c r="F533" i="2" s="1"/>
  <c r="F534" i="2" a="1"/>
  <c r="F534" i="2" s="1"/>
  <c r="F535" i="2" a="1"/>
  <c r="F535" i="2" s="1"/>
  <c r="F536" i="2" a="1"/>
  <c r="F536" i="2" s="1"/>
  <c r="F537" i="2" a="1"/>
  <c r="F537" i="2" s="1"/>
  <c r="F538" i="2" a="1"/>
  <c r="F538" i="2" s="1"/>
  <c r="F539" i="2" a="1"/>
  <c r="F539" i="2" s="1"/>
  <c r="F540" i="2" a="1"/>
  <c r="F540" i="2" s="1"/>
  <c r="F541" i="2" a="1"/>
  <c r="F541" i="2" s="1"/>
  <c r="F542" i="2" a="1"/>
  <c r="F542" i="2" s="1"/>
  <c r="F543" i="2" a="1"/>
  <c r="F543" i="2" s="1"/>
  <c r="F544" i="2" a="1"/>
  <c r="F544" i="2" s="1"/>
  <c r="F545" i="2" a="1"/>
  <c r="F545" i="2" s="1"/>
  <c r="F546" i="2" a="1"/>
  <c r="F546" i="2" s="1"/>
  <c r="F547" i="2" a="1"/>
  <c r="F547" i="2" s="1"/>
  <c r="F548" i="2" a="1"/>
  <c r="F548" i="2" s="1"/>
  <c r="F549" i="2" a="1"/>
  <c r="F549" i="2" s="1"/>
  <c r="F550" i="2" a="1"/>
  <c r="F550" i="2" s="1"/>
  <c r="F551" i="2" a="1"/>
  <c r="F551" i="2" s="1"/>
  <c r="F552" i="2" a="1"/>
  <c r="F552" i="2" s="1"/>
  <c r="F553" i="2" a="1"/>
  <c r="F553" i="2" s="1"/>
  <c r="F554" i="2" a="1"/>
  <c r="F554" i="2" s="1"/>
  <c r="F555" i="2" a="1"/>
  <c r="F555" i="2" s="1"/>
  <c r="F556" i="2" a="1"/>
  <c r="F556" i="2" s="1"/>
  <c r="F557" i="2" a="1"/>
  <c r="F557" i="2" s="1"/>
  <c r="F558" i="2" a="1"/>
  <c r="F558" i="2" s="1"/>
  <c r="F559" i="2" a="1"/>
  <c r="F559" i="2" s="1"/>
  <c r="F560" i="2" a="1"/>
  <c r="F560" i="2" s="1"/>
  <c r="F561" i="2" a="1"/>
  <c r="F561" i="2" s="1"/>
  <c r="F562" i="2" a="1"/>
  <c r="F562" i="2" s="1"/>
  <c r="F563" i="2" a="1"/>
  <c r="F563" i="2" s="1"/>
  <c r="F564" i="2" a="1"/>
  <c r="F564" i="2" s="1"/>
  <c r="F565" i="2" a="1"/>
  <c r="F565" i="2" s="1"/>
  <c r="F566" i="2" a="1"/>
  <c r="F566" i="2" s="1"/>
  <c r="F567" i="2" a="1"/>
  <c r="F567" i="2" s="1"/>
  <c r="F568" i="2" a="1"/>
  <c r="F568" i="2" s="1"/>
  <c r="F569" i="2" a="1"/>
  <c r="F569" i="2" s="1"/>
  <c r="F570" i="2" a="1"/>
  <c r="F570" i="2" s="1"/>
  <c r="F571" i="2" a="1"/>
  <c r="F571" i="2" s="1"/>
  <c r="F572" i="2" a="1"/>
  <c r="F572" i="2" s="1"/>
  <c r="F573" i="2" a="1"/>
  <c r="F573" i="2" s="1"/>
  <c r="F574" i="2" a="1"/>
  <c r="F574" i="2" s="1"/>
  <c r="F575" i="2" a="1"/>
  <c r="F575" i="2" s="1"/>
  <c r="F576" i="2" a="1"/>
  <c r="F576" i="2" s="1"/>
  <c r="F577" i="2" a="1"/>
  <c r="F577" i="2" s="1"/>
  <c r="F578" i="2" a="1"/>
  <c r="F578" i="2" s="1"/>
  <c r="F579" i="2" a="1"/>
  <c r="F579" i="2" s="1"/>
  <c r="F580" i="2" a="1"/>
  <c r="F580" i="2" s="1"/>
  <c r="F581" i="2" a="1"/>
  <c r="F581" i="2" s="1"/>
  <c r="F582" i="2" a="1"/>
  <c r="F582" i="2" s="1"/>
  <c r="F583" i="2" a="1"/>
  <c r="F583" i="2" s="1"/>
  <c r="F584" i="2" a="1"/>
  <c r="F584" i="2" s="1"/>
  <c r="F585" i="2" a="1"/>
  <c r="F585" i="2" s="1"/>
  <c r="F586" i="2" a="1"/>
  <c r="F586" i="2" s="1"/>
  <c r="F587" i="2" a="1"/>
  <c r="F587" i="2" s="1"/>
  <c r="F588" i="2" a="1"/>
  <c r="F588" i="2" s="1"/>
  <c r="F589" i="2" a="1"/>
  <c r="F589" i="2" s="1"/>
  <c r="F590" i="2" a="1"/>
  <c r="F590" i="2" s="1"/>
  <c r="F591" i="2" a="1"/>
  <c r="F591" i="2" s="1"/>
  <c r="F592" i="2" a="1"/>
  <c r="F592" i="2" s="1"/>
  <c r="F593" i="2" a="1"/>
  <c r="F593" i="2" s="1"/>
  <c r="F594" i="2" a="1"/>
  <c r="F594" i="2" s="1"/>
  <c r="F595" i="2" a="1"/>
  <c r="F595" i="2" s="1"/>
  <c r="F596" i="2" a="1"/>
  <c r="F596" i="2" s="1"/>
  <c r="F597" i="2" a="1"/>
  <c r="F597" i="2" s="1"/>
  <c r="F598" i="2" a="1"/>
  <c r="F598" i="2" s="1"/>
  <c r="F599" i="2" a="1"/>
  <c r="F599" i="2" s="1"/>
  <c r="F600" i="2" a="1"/>
  <c r="F600" i="2" s="1"/>
  <c r="F601" i="2" a="1"/>
  <c r="F601" i="2" s="1"/>
  <c r="F602" i="2" a="1"/>
  <c r="F602" i="2" s="1"/>
  <c r="F603" i="2" a="1"/>
  <c r="F603" i="2" s="1"/>
  <c r="F604" i="2" a="1"/>
  <c r="F604" i="2" s="1"/>
  <c r="F605" i="2" a="1"/>
  <c r="F605" i="2" s="1"/>
  <c r="F606" i="2" a="1"/>
  <c r="F606" i="2" s="1"/>
  <c r="F607" i="2" a="1"/>
  <c r="F607" i="2" s="1"/>
  <c r="F608" i="2" a="1"/>
  <c r="F608" i="2" s="1"/>
  <c r="F609" i="2" a="1"/>
  <c r="F609" i="2" s="1"/>
  <c r="F610" i="2" a="1"/>
  <c r="F610" i="2" s="1"/>
  <c r="F611" i="2" a="1"/>
  <c r="F611" i="2" s="1"/>
  <c r="F612" i="2" a="1"/>
  <c r="F612" i="2" s="1"/>
  <c r="F613" i="2" a="1"/>
  <c r="F613" i="2" s="1"/>
  <c r="F614" i="2" a="1"/>
  <c r="F614" i="2" s="1"/>
  <c r="F615" i="2" a="1"/>
  <c r="F615" i="2" s="1"/>
  <c r="F616" i="2" a="1"/>
  <c r="F616" i="2" s="1"/>
  <c r="F617" i="2" a="1"/>
  <c r="F617" i="2" s="1"/>
  <c r="F618" i="2" a="1"/>
  <c r="F618" i="2" s="1"/>
  <c r="F619" i="2" a="1"/>
  <c r="F619" i="2" s="1"/>
  <c r="F620" i="2" a="1"/>
  <c r="F620" i="2" s="1"/>
  <c r="F621" i="2" a="1"/>
  <c r="F621" i="2" s="1"/>
  <c r="F622" i="2" a="1"/>
  <c r="F622" i="2" s="1"/>
  <c r="F623" i="2" a="1"/>
  <c r="F623" i="2" s="1"/>
  <c r="F624" i="2" a="1"/>
  <c r="F624" i="2" s="1"/>
  <c r="F625" i="2" a="1"/>
  <c r="F625" i="2" s="1"/>
  <c r="F626" i="2" a="1"/>
  <c r="F626" i="2" s="1"/>
  <c r="F627" i="2" a="1"/>
  <c r="F627" i="2" s="1"/>
  <c r="F628" i="2" a="1"/>
  <c r="F628" i="2" s="1"/>
  <c r="F629" i="2" a="1"/>
  <c r="F629" i="2" s="1"/>
  <c r="F630" i="2" a="1"/>
  <c r="F630" i="2" s="1"/>
  <c r="F631" i="2" a="1"/>
  <c r="F631" i="2" s="1"/>
  <c r="F632" i="2" a="1"/>
  <c r="F632" i="2" s="1"/>
  <c r="F633" i="2" a="1"/>
  <c r="F633" i="2" s="1"/>
  <c r="F634" i="2" a="1"/>
  <c r="F634" i="2" s="1"/>
  <c r="F635" i="2" a="1"/>
  <c r="F635" i="2" s="1"/>
  <c r="F636" i="2" a="1"/>
  <c r="F636" i="2" s="1"/>
  <c r="F637" i="2" a="1"/>
  <c r="F637" i="2" s="1"/>
  <c r="F638" i="2" a="1"/>
  <c r="F638" i="2" s="1"/>
  <c r="F639" i="2" a="1"/>
  <c r="F639" i="2" s="1"/>
  <c r="F640" i="2" a="1"/>
  <c r="F640" i="2" s="1"/>
  <c r="F641" i="2" a="1"/>
  <c r="F641" i="2" s="1"/>
  <c r="F642" i="2" a="1"/>
  <c r="F642" i="2" s="1"/>
  <c r="F643" i="2" a="1"/>
  <c r="F643" i="2" s="1"/>
  <c r="F644" i="2" a="1"/>
  <c r="F644" i="2" s="1"/>
  <c r="F645" i="2" a="1"/>
  <c r="F645" i="2" s="1"/>
  <c r="F646" i="2" a="1"/>
  <c r="F646" i="2" s="1"/>
  <c r="F647" i="2" a="1"/>
  <c r="F647" i="2" s="1"/>
  <c r="F648" i="2" a="1"/>
  <c r="F648" i="2" s="1"/>
  <c r="F649" i="2" a="1"/>
  <c r="F649" i="2" s="1"/>
  <c r="F650" i="2" a="1"/>
  <c r="F650" i="2" s="1"/>
  <c r="F651" i="2" a="1"/>
  <c r="F651" i="2" s="1"/>
  <c r="F652" i="2" a="1"/>
  <c r="F652" i="2" s="1"/>
  <c r="F653" i="2" a="1"/>
  <c r="F653" i="2" s="1"/>
  <c r="F654" i="2" a="1"/>
  <c r="F654" i="2" s="1"/>
  <c r="F655" i="2" a="1"/>
  <c r="F655" i="2" s="1"/>
  <c r="F656" i="2" a="1"/>
  <c r="F656" i="2" s="1"/>
  <c r="F657" i="2" a="1"/>
  <c r="F657" i="2" s="1"/>
  <c r="F658" i="2" a="1"/>
  <c r="F658" i="2" s="1"/>
  <c r="F659" i="2" a="1"/>
  <c r="F659" i="2" s="1"/>
  <c r="F660" i="2" a="1"/>
  <c r="F660" i="2" s="1"/>
  <c r="F661" i="2" a="1"/>
  <c r="F661" i="2" s="1"/>
  <c r="F662" i="2" a="1"/>
  <c r="F662" i="2" s="1"/>
  <c r="F663" i="2" a="1"/>
  <c r="F663" i="2" s="1"/>
  <c r="F664" i="2" a="1"/>
  <c r="F664" i="2" s="1"/>
  <c r="F665" i="2" a="1"/>
  <c r="F665" i="2" s="1"/>
  <c r="F666" i="2" a="1"/>
  <c r="F666" i="2" s="1"/>
  <c r="F667" i="2" a="1"/>
  <c r="F667" i="2" s="1"/>
  <c r="F668" i="2" a="1"/>
  <c r="F668" i="2" s="1"/>
  <c r="F669" i="2" a="1"/>
  <c r="F669" i="2" s="1"/>
  <c r="F670" i="2" a="1"/>
  <c r="F670" i="2" s="1"/>
  <c r="F671" i="2" a="1"/>
  <c r="F671" i="2" s="1"/>
  <c r="F672" i="2" a="1"/>
  <c r="F672" i="2" s="1"/>
  <c r="F673" i="2" a="1"/>
  <c r="F673" i="2" s="1"/>
  <c r="F674" i="2" a="1"/>
  <c r="F674" i="2" s="1"/>
  <c r="F675" i="2" a="1"/>
  <c r="F675" i="2" s="1"/>
  <c r="F676" i="2" a="1"/>
  <c r="F676" i="2" s="1"/>
  <c r="F677" i="2" a="1"/>
  <c r="F677" i="2" s="1"/>
  <c r="F678" i="2" a="1"/>
  <c r="F678" i="2" s="1"/>
  <c r="F679" i="2" a="1"/>
  <c r="F679" i="2" s="1"/>
  <c r="F680" i="2" a="1"/>
  <c r="F680" i="2" s="1"/>
  <c r="F681" i="2" a="1"/>
  <c r="F681" i="2" s="1"/>
  <c r="F682" i="2" a="1"/>
  <c r="F682" i="2" s="1"/>
  <c r="F683" i="2" a="1"/>
  <c r="F683" i="2" s="1"/>
  <c r="F684" i="2" a="1"/>
  <c r="F684" i="2" s="1"/>
  <c r="F685" i="2" a="1"/>
  <c r="F685" i="2" s="1"/>
  <c r="F686" i="2" a="1"/>
  <c r="F686" i="2" s="1"/>
  <c r="F687" i="2" a="1"/>
  <c r="F687" i="2" s="1"/>
  <c r="F688" i="2" a="1"/>
  <c r="F688" i="2" s="1"/>
  <c r="F689" i="2" a="1"/>
  <c r="F689" i="2" s="1"/>
  <c r="F690" i="2" a="1"/>
  <c r="F690" i="2" s="1"/>
  <c r="F691" i="2" a="1"/>
  <c r="F691" i="2" s="1"/>
  <c r="F692" i="2" a="1"/>
  <c r="F692" i="2" s="1"/>
  <c r="F693" i="2" a="1"/>
  <c r="F693" i="2" s="1"/>
  <c r="F694" i="2" a="1"/>
  <c r="F694" i="2" s="1"/>
  <c r="F695" i="2" a="1"/>
  <c r="F695" i="2" s="1"/>
  <c r="F696" i="2" a="1"/>
  <c r="F696" i="2" s="1"/>
  <c r="F697" i="2" a="1"/>
  <c r="F697" i="2" s="1"/>
  <c r="F698" i="2" a="1"/>
  <c r="F698" i="2" s="1"/>
  <c r="F699" i="2" a="1"/>
  <c r="F699" i="2" s="1"/>
  <c r="F700" i="2" a="1"/>
  <c r="F700" i="2" s="1"/>
  <c r="F701" i="2" a="1"/>
  <c r="F701" i="2" s="1"/>
  <c r="F702" i="2" a="1"/>
  <c r="F702" i="2" s="1"/>
  <c r="F703" i="2" a="1"/>
  <c r="F703" i="2" s="1"/>
  <c r="F704" i="2" a="1"/>
  <c r="F704" i="2" s="1"/>
  <c r="F705" i="2" a="1"/>
  <c r="F705" i="2" s="1"/>
  <c r="F706" i="2" a="1"/>
  <c r="F706" i="2" s="1"/>
  <c r="F707" i="2" a="1"/>
  <c r="F707" i="2" s="1"/>
  <c r="F708" i="2" a="1"/>
  <c r="F708" i="2" s="1"/>
  <c r="F709" i="2" a="1"/>
  <c r="F709" i="2" s="1"/>
  <c r="F710" i="2" a="1"/>
  <c r="F710" i="2" s="1"/>
  <c r="F711" i="2" a="1"/>
  <c r="F711" i="2" s="1"/>
  <c r="F712" i="2" a="1"/>
  <c r="F712" i="2" s="1"/>
  <c r="F713" i="2" a="1"/>
  <c r="F713" i="2" s="1"/>
  <c r="F714" i="2" a="1"/>
  <c r="F714" i="2" s="1"/>
  <c r="F715" i="2" a="1"/>
  <c r="F715" i="2" s="1"/>
  <c r="F716" i="2" a="1"/>
  <c r="F716" i="2" s="1"/>
  <c r="F717" i="2" a="1"/>
  <c r="F717" i="2" s="1"/>
  <c r="F718" i="2" a="1"/>
  <c r="F718" i="2" s="1"/>
  <c r="F719" i="2" a="1"/>
  <c r="F719" i="2" s="1"/>
  <c r="F720" i="2" a="1"/>
  <c r="F720" i="2" s="1"/>
  <c r="F721" i="2" a="1"/>
  <c r="F721" i="2" s="1"/>
  <c r="F722" i="2" a="1"/>
  <c r="F722" i="2" s="1"/>
  <c r="F723" i="2" a="1"/>
  <c r="F723" i="2" s="1"/>
  <c r="F724" i="2" a="1"/>
  <c r="F724" i="2" s="1"/>
  <c r="F725" i="2" a="1"/>
  <c r="F725" i="2" s="1"/>
  <c r="F726" i="2" a="1"/>
  <c r="F726" i="2" s="1"/>
  <c r="F727" i="2" a="1"/>
  <c r="F727" i="2" s="1"/>
  <c r="F728" i="2" a="1"/>
  <c r="F728" i="2" s="1"/>
  <c r="F729" i="2" a="1"/>
  <c r="F729" i="2" s="1"/>
  <c r="F730" i="2" a="1"/>
  <c r="F730" i="2" s="1"/>
  <c r="F731" i="2" a="1"/>
  <c r="F731" i="2" s="1"/>
  <c r="F732" i="2" a="1"/>
  <c r="F732" i="2" s="1"/>
  <c r="F733" i="2" a="1"/>
  <c r="F733" i="2" s="1"/>
  <c r="F734" i="2" a="1"/>
  <c r="F734" i="2" s="1"/>
  <c r="F735" i="2" a="1"/>
  <c r="F735" i="2" s="1"/>
  <c r="F736" i="2" a="1"/>
  <c r="F736" i="2" s="1"/>
  <c r="F737" i="2" a="1"/>
  <c r="F737" i="2" s="1"/>
  <c r="F738" i="2" a="1"/>
  <c r="F738" i="2" s="1"/>
  <c r="F739" i="2" a="1"/>
  <c r="F739" i="2" s="1"/>
  <c r="F740" i="2" a="1"/>
  <c r="F740" i="2" s="1"/>
  <c r="F741" i="2" a="1"/>
  <c r="F741" i="2" s="1"/>
  <c r="F742" i="2" a="1"/>
  <c r="F742" i="2" s="1"/>
  <c r="F743" i="2" a="1"/>
  <c r="F743" i="2" s="1"/>
  <c r="F744" i="2" a="1"/>
  <c r="F744" i="2" s="1"/>
  <c r="F745" i="2" a="1"/>
  <c r="F745" i="2" s="1"/>
  <c r="F746" i="2" a="1"/>
  <c r="F746" i="2" s="1"/>
  <c r="F747" i="2" a="1"/>
  <c r="F747" i="2" s="1"/>
  <c r="F748" i="2" a="1"/>
  <c r="F748" i="2" s="1"/>
  <c r="F749" i="2" a="1"/>
  <c r="F749" i="2" s="1"/>
  <c r="F750" i="2" a="1"/>
  <c r="F750" i="2" s="1"/>
  <c r="F751" i="2" a="1"/>
  <c r="F751" i="2" s="1"/>
  <c r="F752" i="2" a="1"/>
  <c r="F752" i="2" s="1"/>
  <c r="F753" i="2" a="1"/>
  <c r="F753" i="2" s="1"/>
  <c r="F754" i="2" a="1"/>
  <c r="F754" i="2" s="1"/>
  <c r="F755" i="2" a="1"/>
  <c r="F755" i="2" s="1"/>
  <c r="F756" i="2" a="1"/>
  <c r="F756" i="2" s="1"/>
  <c r="F757" i="2" a="1"/>
  <c r="F757" i="2" s="1"/>
  <c r="F758" i="2" a="1"/>
  <c r="F758" i="2" s="1"/>
  <c r="F759" i="2" a="1"/>
  <c r="F759" i="2" s="1"/>
  <c r="F760" i="2" a="1"/>
  <c r="F760" i="2" s="1"/>
  <c r="F761" i="2" a="1"/>
  <c r="F761" i="2" s="1"/>
  <c r="F762" i="2" a="1"/>
  <c r="F762" i="2" s="1"/>
  <c r="F763" i="2" a="1"/>
  <c r="F763" i="2" s="1"/>
  <c r="F764" i="2" a="1"/>
  <c r="F764" i="2" s="1"/>
  <c r="F765" i="2" a="1"/>
  <c r="F765" i="2" s="1"/>
  <c r="F766" i="2" a="1"/>
  <c r="F766" i="2" s="1"/>
  <c r="F767" i="2" a="1"/>
  <c r="F767" i="2" s="1"/>
  <c r="F768" i="2" a="1"/>
  <c r="F768" i="2" s="1"/>
  <c r="F769" i="2" a="1"/>
  <c r="F769" i="2" s="1"/>
  <c r="F770" i="2" a="1"/>
  <c r="F770" i="2" s="1"/>
  <c r="F771" i="2" a="1"/>
  <c r="F771" i="2" s="1"/>
  <c r="F772" i="2" a="1"/>
  <c r="F772" i="2" s="1"/>
  <c r="F773" i="2" a="1"/>
  <c r="F773" i="2" s="1"/>
  <c r="F774" i="2" a="1"/>
  <c r="F774" i="2" s="1"/>
  <c r="F775" i="2" a="1"/>
  <c r="F775" i="2" s="1"/>
  <c r="F776" i="2" a="1"/>
  <c r="F776" i="2" s="1"/>
  <c r="F777" i="2" a="1"/>
  <c r="F777" i="2" s="1"/>
  <c r="F778" i="2" a="1"/>
  <c r="F778" i="2" s="1"/>
  <c r="F779" i="2" a="1"/>
  <c r="F779" i="2" s="1"/>
  <c r="F780" i="2" a="1"/>
  <c r="F780" i="2" s="1"/>
  <c r="F781" i="2" a="1"/>
  <c r="F781" i="2" s="1"/>
  <c r="F782" i="2" a="1"/>
  <c r="F782" i="2" s="1"/>
  <c r="F783" i="2" a="1"/>
  <c r="F783" i="2" s="1"/>
  <c r="F784" i="2" a="1"/>
  <c r="F784" i="2" s="1"/>
  <c r="F785" i="2" a="1"/>
  <c r="F785" i="2" s="1"/>
  <c r="F786" i="2" a="1"/>
  <c r="F786" i="2" s="1"/>
  <c r="F787" i="2" a="1"/>
  <c r="F787" i="2" s="1"/>
  <c r="F788" i="2" a="1"/>
  <c r="F788" i="2" s="1"/>
  <c r="F789" i="2" a="1"/>
  <c r="F789" i="2" s="1"/>
  <c r="F790" i="2" a="1"/>
  <c r="F790" i="2" s="1"/>
  <c r="F791" i="2" a="1"/>
  <c r="F791" i="2" s="1"/>
  <c r="F792" i="2" a="1"/>
  <c r="F792" i="2" s="1"/>
  <c r="F793" i="2" a="1"/>
  <c r="F793" i="2" s="1"/>
  <c r="F794" i="2" a="1"/>
  <c r="F794" i="2" s="1"/>
  <c r="F795" i="2" a="1"/>
  <c r="F795" i="2" s="1"/>
  <c r="F796" i="2" a="1"/>
  <c r="F796" i="2" s="1"/>
  <c r="F797" i="2" a="1"/>
  <c r="F797" i="2" s="1"/>
  <c r="F798" i="2" a="1"/>
  <c r="F798" i="2" s="1"/>
  <c r="F799" i="2" a="1"/>
  <c r="F799" i="2" s="1"/>
  <c r="F800" i="2" a="1"/>
  <c r="F800" i="2" s="1"/>
  <c r="F801" i="2" a="1"/>
  <c r="F801" i="2" s="1"/>
  <c r="F802" i="2" a="1"/>
  <c r="F802" i="2" s="1"/>
  <c r="F803" i="2" a="1"/>
  <c r="F803" i="2" s="1"/>
  <c r="F804" i="2" a="1"/>
  <c r="F804" i="2" s="1"/>
  <c r="F805" i="2" a="1"/>
  <c r="F805" i="2" s="1"/>
  <c r="F806" i="2" a="1"/>
  <c r="F806" i="2" s="1"/>
  <c r="F807" i="2" a="1"/>
  <c r="F807" i="2" s="1"/>
  <c r="F808" i="2" a="1"/>
  <c r="F808" i="2" s="1"/>
  <c r="F809" i="2" a="1"/>
  <c r="F809" i="2" s="1"/>
  <c r="F810" i="2" a="1"/>
  <c r="F810" i="2" s="1"/>
  <c r="F811" i="2" a="1"/>
  <c r="F811" i="2" s="1"/>
  <c r="F812" i="2" a="1"/>
  <c r="F812" i="2" s="1"/>
  <c r="F813" i="2" a="1"/>
  <c r="F813" i="2" s="1"/>
  <c r="F814" i="2" a="1"/>
  <c r="F814" i="2" s="1"/>
  <c r="F815" i="2" a="1"/>
  <c r="F815" i="2" s="1"/>
  <c r="F816" i="2" a="1"/>
  <c r="F816" i="2" s="1"/>
  <c r="F817" i="2" a="1"/>
  <c r="F817" i="2" s="1"/>
  <c r="F818" i="2" a="1"/>
  <c r="F818" i="2" s="1"/>
  <c r="F819" i="2" a="1"/>
  <c r="F819" i="2" s="1"/>
  <c r="F820" i="2" a="1"/>
  <c r="F820" i="2" s="1"/>
  <c r="F821" i="2" a="1"/>
  <c r="F821" i="2" s="1"/>
  <c r="F822" i="2" a="1"/>
  <c r="F822" i="2" s="1"/>
  <c r="F823" i="2" a="1"/>
  <c r="F823" i="2" s="1"/>
  <c r="F824" i="2" a="1"/>
  <c r="F824" i="2" s="1"/>
  <c r="F825" i="2" a="1"/>
  <c r="F825" i="2" s="1"/>
  <c r="F826" i="2" a="1"/>
  <c r="F826" i="2" s="1"/>
  <c r="F827" i="2" a="1"/>
  <c r="F827" i="2" s="1"/>
  <c r="F828" i="2" a="1"/>
  <c r="F828" i="2" s="1"/>
  <c r="F829" i="2" a="1"/>
  <c r="F829" i="2" s="1"/>
  <c r="F830" i="2" a="1"/>
  <c r="F830" i="2" s="1"/>
  <c r="F831" i="2" a="1"/>
  <c r="F831" i="2" s="1"/>
  <c r="F832" i="2" a="1"/>
  <c r="F832" i="2" s="1"/>
  <c r="F833" i="2" a="1"/>
  <c r="F833" i="2" s="1"/>
  <c r="F834" i="2" a="1"/>
  <c r="F834" i="2" s="1"/>
  <c r="F835" i="2" a="1"/>
  <c r="F835" i="2" s="1"/>
  <c r="F836" i="2" a="1"/>
  <c r="F836" i="2" s="1"/>
  <c r="F837" i="2" a="1"/>
  <c r="F837" i="2" s="1"/>
  <c r="F838" i="2" a="1"/>
  <c r="F838" i="2" s="1"/>
  <c r="F839" i="2" a="1"/>
  <c r="F839" i="2" s="1"/>
  <c r="F840" i="2" a="1"/>
  <c r="F840" i="2" s="1"/>
  <c r="F841" i="2" a="1"/>
  <c r="F841" i="2" s="1"/>
  <c r="F842" i="2" a="1"/>
  <c r="F842" i="2" s="1"/>
  <c r="F843" i="2" a="1"/>
  <c r="F843" i="2" s="1"/>
  <c r="F844" i="2" a="1"/>
  <c r="F844" i="2" s="1"/>
  <c r="F845" i="2" a="1"/>
  <c r="F845" i="2" s="1"/>
  <c r="F846" i="2" a="1"/>
  <c r="F846" i="2" s="1"/>
  <c r="F847" i="2" a="1"/>
  <c r="F847" i="2" s="1"/>
  <c r="F848" i="2" a="1"/>
  <c r="F848" i="2" s="1"/>
  <c r="F849" i="2" a="1"/>
  <c r="F849" i="2" s="1"/>
  <c r="F850" i="2" a="1"/>
  <c r="F850" i="2" s="1"/>
  <c r="F851" i="2" a="1"/>
  <c r="F851" i="2" s="1"/>
  <c r="F852" i="2" a="1"/>
  <c r="F852" i="2" s="1"/>
  <c r="F853" i="2" a="1"/>
  <c r="F853" i="2" s="1"/>
  <c r="F854" i="2" a="1"/>
  <c r="F854" i="2" s="1"/>
  <c r="F855" i="2" a="1"/>
  <c r="F855" i="2" s="1"/>
  <c r="F856" i="2" a="1"/>
  <c r="F856" i="2" s="1"/>
  <c r="F857" i="2" a="1"/>
  <c r="F857" i="2" s="1"/>
  <c r="F858" i="2" a="1"/>
  <c r="F858" i="2" s="1"/>
  <c r="F859" i="2" a="1"/>
  <c r="F859" i="2" s="1"/>
  <c r="F860" i="2" a="1"/>
  <c r="F860" i="2" s="1"/>
  <c r="F861" i="2" a="1"/>
  <c r="F861" i="2" s="1"/>
  <c r="F862" i="2" a="1"/>
  <c r="F862" i="2" s="1"/>
  <c r="F863" i="2" a="1"/>
  <c r="F863" i="2" s="1"/>
  <c r="F864" i="2" a="1"/>
  <c r="F864" i="2" s="1"/>
  <c r="F865" i="2" a="1"/>
  <c r="F865" i="2" s="1"/>
  <c r="F866" i="2" a="1"/>
  <c r="F866" i="2" s="1"/>
  <c r="F867" i="2" a="1"/>
  <c r="F867" i="2" s="1"/>
  <c r="F868" i="2" a="1"/>
  <c r="F868" i="2" s="1"/>
  <c r="F869" i="2" a="1"/>
  <c r="F869" i="2" s="1"/>
  <c r="F870" i="2" a="1"/>
  <c r="F870" i="2" s="1"/>
  <c r="F871" i="2" a="1"/>
  <c r="F871" i="2" s="1"/>
  <c r="F872" i="2" a="1"/>
  <c r="F872" i="2" s="1"/>
  <c r="F873" i="2" a="1"/>
  <c r="F873" i="2" s="1"/>
  <c r="F874" i="2" a="1"/>
  <c r="F874" i="2" s="1"/>
  <c r="F875" i="2" a="1"/>
  <c r="F875" i="2" s="1"/>
  <c r="F876" i="2" a="1"/>
  <c r="F876" i="2" s="1"/>
  <c r="F877" i="2" a="1"/>
  <c r="F877" i="2" s="1"/>
  <c r="F878" i="2" a="1"/>
  <c r="F878" i="2" s="1"/>
  <c r="F879" i="2" a="1"/>
  <c r="F879" i="2" s="1"/>
  <c r="F880" i="2" a="1"/>
  <c r="F880" i="2" s="1"/>
  <c r="F881" i="2" a="1"/>
  <c r="F881" i="2" s="1"/>
  <c r="F882" i="2" a="1"/>
  <c r="F882" i="2" s="1"/>
  <c r="F883" i="2" a="1"/>
  <c r="F883" i="2" s="1"/>
  <c r="F884" i="2" a="1"/>
  <c r="F884" i="2" s="1"/>
  <c r="F885" i="2" a="1"/>
  <c r="F885" i="2" s="1"/>
  <c r="F886" i="2" a="1"/>
  <c r="F886" i="2" s="1"/>
  <c r="F887" i="2" a="1"/>
  <c r="F887" i="2" s="1"/>
  <c r="F888" i="2" a="1"/>
  <c r="F888" i="2" s="1"/>
  <c r="F889" i="2" a="1"/>
  <c r="F889" i="2" s="1"/>
  <c r="F890" i="2" a="1"/>
  <c r="F890" i="2" s="1"/>
  <c r="F891" i="2" a="1"/>
  <c r="F891" i="2" s="1"/>
  <c r="F892" i="2" a="1"/>
  <c r="F892" i="2" s="1"/>
  <c r="F893" i="2" a="1"/>
  <c r="F893" i="2" s="1"/>
  <c r="F894" i="2" a="1"/>
  <c r="F894" i="2" s="1"/>
  <c r="F895" i="2" a="1"/>
  <c r="F895" i="2" s="1"/>
  <c r="F896" i="2" a="1"/>
  <c r="F896" i="2" s="1"/>
  <c r="F897" i="2" a="1"/>
  <c r="F897" i="2" s="1"/>
  <c r="F898" i="2" a="1"/>
  <c r="F898" i="2" s="1"/>
  <c r="F899" i="2" a="1"/>
  <c r="F899" i="2" s="1"/>
  <c r="F900" i="2" a="1"/>
  <c r="F900" i="2" s="1"/>
  <c r="F901" i="2" a="1"/>
  <c r="F901" i="2" s="1"/>
  <c r="F902" i="2" a="1"/>
  <c r="F902" i="2" s="1"/>
  <c r="F903" i="2" a="1"/>
  <c r="F903" i="2" s="1"/>
  <c r="F904" i="2" a="1"/>
  <c r="F904" i="2" s="1"/>
  <c r="F905" i="2" a="1"/>
  <c r="F905" i="2" s="1"/>
  <c r="F906" i="2" a="1"/>
  <c r="F906" i="2" s="1"/>
  <c r="F907" i="2" a="1"/>
  <c r="F907" i="2" s="1"/>
  <c r="F908" i="2" a="1"/>
  <c r="F908" i="2" s="1"/>
  <c r="F909" i="2" a="1"/>
  <c r="F909" i="2" s="1"/>
  <c r="F910" i="2" a="1"/>
  <c r="F910" i="2" s="1"/>
  <c r="F911" i="2" a="1"/>
  <c r="F911" i="2" s="1"/>
  <c r="F912" i="2" a="1"/>
  <c r="F912" i="2" s="1"/>
  <c r="F913" i="2" a="1"/>
  <c r="F913" i="2" s="1"/>
  <c r="F914" i="2" a="1"/>
  <c r="F914" i="2" s="1"/>
  <c r="F915" i="2" a="1"/>
  <c r="F915" i="2" s="1"/>
  <c r="F916" i="2" a="1"/>
  <c r="F916" i="2" s="1"/>
  <c r="F917" i="2" a="1"/>
  <c r="F917" i="2" s="1"/>
  <c r="F918" i="2" a="1"/>
  <c r="F918" i="2" s="1"/>
  <c r="F919" i="2" a="1"/>
  <c r="F919" i="2" s="1"/>
  <c r="F920" i="2" a="1"/>
  <c r="F920" i="2" s="1"/>
  <c r="F921" i="2" a="1"/>
  <c r="F921" i="2" s="1"/>
  <c r="F922" i="2" a="1"/>
  <c r="F922" i="2" s="1"/>
  <c r="F923" i="2" a="1"/>
  <c r="F923" i="2" s="1"/>
  <c r="F924" i="2" a="1"/>
  <c r="F924" i="2" s="1"/>
  <c r="F925" i="2" a="1"/>
  <c r="F925" i="2" s="1"/>
  <c r="F926" i="2" a="1"/>
  <c r="F926" i="2" s="1"/>
  <c r="F927" i="2" a="1"/>
  <c r="F927" i="2" s="1"/>
  <c r="F928" i="2" a="1"/>
  <c r="F928" i="2" s="1"/>
  <c r="F929" i="2" a="1"/>
  <c r="F929" i="2" s="1"/>
  <c r="F930" i="2" a="1"/>
  <c r="F930" i="2" s="1"/>
  <c r="F931" i="2" a="1"/>
  <c r="F931" i="2" s="1"/>
  <c r="F932" i="2" a="1"/>
  <c r="F932" i="2" s="1"/>
  <c r="F933" i="2" a="1"/>
  <c r="F933" i="2" s="1"/>
  <c r="F934" i="2" a="1"/>
  <c r="F934" i="2" s="1"/>
  <c r="F935" i="2" a="1"/>
  <c r="F935" i="2" s="1"/>
  <c r="F936" i="2" a="1"/>
  <c r="F936" i="2" s="1"/>
  <c r="F937" i="2" a="1"/>
  <c r="F937" i="2" s="1"/>
  <c r="F938" i="2" a="1"/>
  <c r="F938" i="2" s="1"/>
  <c r="F939" i="2" a="1"/>
  <c r="F939" i="2" s="1"/>
  <c r="F940" i="2" a="1"/>
  <c r="F940" i="2" s="1"/>
  <c r="F941" i="2" a="1"/>
  <c r="F941" i="2" s="1"/>
  <c r="F942" i="2" a="1"/>
  <c r="F942" i="2" s="1"/>
  <c r="F943" i="2" a="1"/>
  <c r="F943" i="2" s="1"/>
  <c r="F944" i="2" a="1"/>
  <c r="F944" i="2" s="1"/>
  <c r="F945" i="2" a="1"/>
  <c r="F945" i="2" s="1"/>
  <c r="F946" i="2" a="1"/>
  <c r="F946" i="2" s="1"/>
  <c r="F947" i="2" a="1"/>
  <c r="F947" i="2" s="1"/>
  <c r="F948" i="2" a="1"/>
  <c r="F948" i="2" s="1"/>
  <c r="F949" i="2" a="1"/>
  <c r="F949" i="2" s="1"/>
  <c r="F950" i="2" a="1"/>
  <c r="F950" i="2" s="1"/>
  <c r="F951" i="2" a="1"/>
  <c r="F951" i="2" s="1"/>
  <c r="F952" i="2" a="1"/>
  <c r="F952" i="2" s="1"/>
  <c r="F953" i="2" a="1"/>
  <c r="F953" i="2" s="1"/>
  <c r="F954" i="2" a="1"/>
  <c r="F954" i="2" s="1"/>
  <c r="F955" i="2" a="1"/>
  <c r="F955" i="2" s="1"/>
  <c r="F956" i="2" a="1"/>
  <c r="F956" i="2" s="1"/>
  <c r="F957" i="2" a="1"/>
  <c r="F957" i="2" s="1"/>
  <c r="F958" i="2" a="1"/>
  <c r="F958" i="2" s="1"/>
  <c r="F959" i="2" a="1"/>
  <c r="F959" i="2" s="1"/>
  <c r="F960" i="2" a="1"/>
  <c r="F960" i="2" s="1"/>
  <c r="F961" i="2" a="1"/>
  <c r="F961" i="2" s="1"/>
  <c r="F962" i="2" a="1"/>
  <c r="F962" i="2" s="1"/>
  <c r="F963" i="2" a="1"/>
  <c r="F963" i="2" s="1"/>
  <c r="F964" i="2" a="1"/>
  <c r="F964" i="2" s="1"/>
  <c r="F965" i="2" a="1"/>
  <c r="F965" i="2" s="1"/>
  <c r="F966" i="2" a="1"/>
  <c r="F966" i="2" s="1"/>
  <c r="F967" i="2" a="1"/>
  <c r="F967" i="2" s="1"/>
  <c r="F968" i="2" a="1"/>
  <c r="F968" i="2" s="1"/>
  <c r="F969" i="2" a="1"/>
  <c r="F969" i="2" s="1"/>
  <c r="F970" i="2" a="1"/>
  <c r="F970" i="2" s="1"/>
  <c r="F971" i="2" a="1"/>
  <c r="F971" i="2" s="1"/>
  <c r="F972" i="2" a="1"/>
  <c r="F972" i="2" s="1"/>
  <c r="F973" i="2" a="1"/>
  <c r="F973" i="2" s="1"/>
  <c r="F974" i="2" a="1"/>
  <c r="F974" i="2" s="1"/>
  <c r="F975" i="2" a="1"/>
  <c r="F975" i="2" s="1"/>
  <c r="F976" i="2" a="1"/>
  <c r="F976" i="2" s="1"/>
  <c r="F977" i="2" a="1"/>
  <c r="F977" i="2" s="1"/>
  <c r="F978" i="2" a="1"/>
  <c r="F978" i="2" s="1"/>
  <c r="F979" i="2" a="1"/>
  <c r="F979" i="2" s="1"/>
  <c r="F980" i="2" a="1"/>
  <c r="F980" i="2" s="1"/>
  <c r="F981" i="2" a="1"/>
  <c r="F981" i="2" s="1"/>
  <c r="F982" i="2" a="1"/>
  <c r="F982" i="2" s="1"/>
  <c r="F983" i="2" a="1"/>
  <c r="F983" i="2" s="1"/>
  <c r="F984" i="2" a="1"/>
  <c r="F984" i="2" s="1"/>
  <c r="F985" i="2" a="1"/>
  <c r="F985" i="2" s="1"/>
  <c r="F986" i="2" a="1"/>
  <c r="F986" i="2" s="1"/>
  <c r="F987" i="2" a="1"/>
  <c r="F987" i="2" s="1"/>
  <c r="F988" i="2" a="1"/>
  <c r="F988" i="2" s="1"/>
  <c r="F989" i="2" a="1"/>
  <c r="F989" i="2" s="1"/>
  <c r="F990" i="2" a="1"/>
  <c r="F990" i="2" s="1"/>
  <c r="F991" i="2" a="1"/>
  <c r="F991" i="2" s="1"/>
  <c r="F992" i="2" a="1"/>
  <c r="F992" i="2" s="1"/>
  <c r="F993" i="2" a="1"/>
  <c r="F993" i="2" s="1"/>
  <c r="F994" i="2" a="1"/>
  <c r="F994" i="2" s="1"/>
  <c r="F995" i="2" a="1"/>
  <c r="F995" i="2" s="1"/>
  <c r="F996" i="2" a="1"/>
  <c r="F996" i="2" s="1"/>
  <c r="F997" i="2" a="1"/>
  <c r="F997" i="2" s="1"/>
  <c r="F998" i="2" a="1"/>
  <c r="F998" i="2" s="1"/>
  <c r="F999" i="2" a="1"/>
  <c r="F999" i="2" s="1"/>
  <c r="F1000" i="2" a="1"/>
  <c r="F1000" i="2" s="1"/>
  <c r="F1001" i="2" a="1"/>
  <c r="F1001" i="2" s="1"/>
  <c r="F1002" i="2" a="1"/>
  <c r="F1002" i="2" s="1"/>
  <c r="F1003" i="2" a="1"/>
  <c r="F1003" i="2" s="1"/>
  <c r="F1004" i="2" a="1"/>
  <c r="F1004" i="2" s="1"/>
  <c r="F1005" i="2" a="1"/>
  <c r="F1005" i="2" s="1"/>
  <c r="F1006" i="2" a="1"/>
  <c r="F1006" i="2" s="1"/>
  <c r="F1007" i="2" a="1"/>
  <c r="F1007" i="2" s="1"/>
  <c r="F1008" i="2" a="1"/>
  <c r="F1008" i="2" s="1"/>
  <c r="F1009" i="2" a="1"/>
  <c r="F1009" i="2" s="1"/>
  <c r="F1010" i="2" a="1"/>
  <c r="F1010" i="2" s="1"/>
  <c r="F1011" i="2" a="1"/>
  <c r="F1011" i="2" s="1"/>
  <c r="F1012" i="2" a="1"/>
  <c r="F1012" i="2" s="1"/>
  <c r="F1013" i="2" a="1"/>
  <c r="F1013" i="2" s="1"/>
  <c r="F1014" i="2" a="1"/>
  <c r="F1014" i="2" s="1"/>
  <c r="F1015" i="2" a="1"/>
  <c r="F1015" i="2" s="1"/>
  <c r="F1016" i="2" a="1"/>
  <c r="F1016" i="2" s="1"/>
  <c r="F1017" i="2" a="1"/>
  <c r="F1017" i="2" s="1"/>
  <c r="F1018" i="2" a="1"/>
  <c r="F1018" i="2" s="1"/>
  <c r="F1019" i="2" a="1"/>
  <c r="F1019" i="2" s="1"/>
  <c r="F1020" i="2" a="1"/>
  <c r="F1020" i="2" s="1"/>
  <c r="F1021" i="2" a="1"/>
  <c r="F1021" i="2" s="1"/>
  <c r="F1022" i="2" a="1"/>
  <c r="F1022" i="2" s="1"/>
  <c r="F1023" i="2" a="1"/>
  <c r="F1023" i="2" s="1"/>
  <c r="F1024" i="2" a="1"/>
  <c r="F1024" i="2" s="1"/>
  <c r="F1025" i="2" a="1"/>
  <c r="F1025" i="2" s="1"/>
  <c r="F1026" i="2" a="1"/>
  <c r="F1026" i="2" s="1"/>
  <c r="F1027" i="2" a="1"/>
  <c r="F1027" i="2" s="1"/>
  <c r="F1028" i="2" a="1"/>
  <c r="F1028" i="2" s="1"/>
  <c r="F1029" i="2" a="1"/>
  <c r="F1029" i="2" s="1"/>
  <c r="F1030" i="2" a="1"/>
  <c r="F1030" i="2" s="1"/>
  <c r="F1031" i="2" a="1"/>
  <c r="F1031" i="2" s="1"/>
  <c r="F1032" i="2" a="1"/>
  <c r="F1032" i="2" s="1"/>
  <c r="F1033" i="2" a="1"/>
  <c r="F1033" i="2" s="1"/>
  <c r="F1034" i="2" a="1"/>
  <c r="F1034" i="2" s="1"/>
  <c r="F1035" i="2" a="1"/>
  <c r="F1035" i="2" s="1"/>
  <c r="F1036" i="2" a="1"/>
  <c r="F1036" i="2" s="1"/>
  <c r="F1037" i="2" a="1"/>
  <c r="F1037" i="2" s="1"/>
  <c r="F1038" i="2" a="1"/>
  <c r="F1038" i="2" s="1"/>
  <c r="F1039" i="2" a="1"/>
  <c r="F1039" i="2" s="1"/>
  <c r="F1040" i="2" a="1"/>
  <c r="F1040" i="2" s="1"/>
  <c r="F1041" i="2" a="1"/>
  <c r="F1041" i="2" s="1"/>
  <c r="F1042" i="2" a="1"/>
  <c r="F1042" i="2" s="1"/>
  <c r="F1043" i="2" a="1"/>
  <c r="F1043" i="2" s="1"/>
  <c r="F1044" i="2" a="1"/>
  <c r="F1044" i="2" s="1"/>
  <c r="F1045" i="2" a="1"/>
  <c r="F1045" i="2" s="1"/>
  <c r="F1046" i="2" a="1"/>
  <c r="F1046" i="2" s="1"/>
  <c r="F1047" i="2" a="1"/>
  <c r="F1047" i="2" s="1"/>
  <c r="F1048" i="2" a="1"/>
  <c r="F1048" i="2" s="1"/>
  <c r="F1049" i="2" a="1"/>
  <c r="F1049" i="2" s="1"/>
  <c r="F1050" i="2" a="1"/>
  <c r="F1050" i="2" s="1"/>
  <c r="F1051" i="2" a="1"/>
  <c r="F1051" i="2" s="1"/>
  <c r="F1052" i="2" a="1"/>
  <c r="F1052" i="2" s="1"/>
  <c r="F1053" i="2" a="1"/>
  <c r="F1053" i="2" s="1"/>
  <c r="F1054" i="2" a="1"/>
  <c r="F1054" i="2" s="1"/>
  <c r="F1055" i="2" a="1"/>
  <c r="F1055" i="2" s="1"/>
  <c r="F1056" i="2" a="1"/>
  <c r="F1056" i="2" s="1"/>
  <c r="F1057" i="2" a="1"/>
  <c r="F1057" i="2" s="1"/>
  <c r="F1058" i="2" a="1"/>
  <c r="F1058" i="2" s="1"/>
  <c r="F1059" i="2" a="1"/>
  <c r="F1059" i="2" s="1"/>
  <c r="F1060" i="2" a="1"/>
  <c r="F1060" i="2" s="1"/>
  <c r="F1061" i="2" a="1"/>
  <c r="F1061" i="2" s="1"/>
  <c r="F1062" i="2" a="1"/>
  <c r="F1062" i="2" s="1"/>
  <c r="F1063" i="2" a="1"/>
  <c r="F1063" i="2" s="1"/>
  <c r="F1064" i="2" a="1"/>
  <c r="F1064" i="2" s="1"/>
  <c r="F1065" i="2" a="1"/>
  <c r="F1065" i="2" s="1"/>
  <c r="F1066" i="2" a="1"/>
  <c r="F1066" i="2" s="1"/>
  <c r="F1067" i="2" a="1"/>
  <c r="F1067" i="2" s="1"/>
  <c r="F1068" i="2" a="1"/>
  <c r="F1068" i="2" s="1"/>
  <c r="F1069" i="2" a="1"/>
  <c r="F1069" i="2" s="1"/>
  <c r="F1070" i="2" a="1"/>
  <c r="F1070" i="2" s="1"/>
  <c r="F1071" i="2" a="1"/>
  <c r="F1071" i="2" s="1"/>
  <c r="F1072" i="2" a="1"/>
  <c r="F1072" i="2" s="1"/>
  <c r="F1073" i="2" a="1"/>
  <c r="F1073" i="2" s="1"/>
  <c r="F1074" i="2" a="1"/>
  <c r="F1074" i="2" s="1"/>
  <c r="F1075" i="2" a="1"/>
  <c r="F1075" i="2" s="1"/>
  <c r="F1076" i="2" a="1"/>
  <c r="F1076" i="2" s="1"/>
  <c r="F1077" i="2" a="1"/>
  <c r="F1077" i="2" s="1"/>
  <c r="F1078" i="2" a="1"/>
  <c r="F1078" i="2" s="1"/>
  <c r="F1079" i="2" a="1"/>
  <c r="F1079" i="2" s="1"/>
  <c r="F1080" i="2" a="1"/>
  <c r="F1080" i="2" s="1"/>
  <c r="F1081" i="2" a="1"/>
  <c r="F1081" i="2" s="1"/>
  <c r="F1082" i="2" a="1"/>
  <c r="F1082" i="2" s="1"/>
  <c r="F1083" i="2" a="1"/>
  <c r="F1083" i="2" s="1"/>
  <c r="F1084" i="2" a="1"/>
  <c r="F1084" i="2" s="1"/>
  <c r="F1085" i="2" a="1"/>
  <c r="F1085" i="2" s="1"/>
  <c r="F1086" i="2" a="1"/>
  <c r="F1086" i="2" s="1"/>
  <c r="F1087" i="2" a="1"/>
  <c r="F1087" i="2" s="1"/>
  <c r="F1088" i="2" a="1"/>
  <c r="F1088" i="2" s="1"/>
  <c r="F1089" i="2" a="1"/>
  <c r="F1089" i="2" s="1"/>
  <c r="F1090" i="2" a="1"/>
  <c r="F1090" i="2" s="1"/>
  <c r="F1091" i="2" a="1"/>
  <c r="F1091" i="2" s="1"/>
  <c r="F1092" i="2" a="1"/>
  <c r="F1092" i="2" s="1"/>
  <c r="F1093" i="2" a="1"/>
  <c r="F1093" i="2" s="1"/>
  <c r="F1094" i="2" a="1"/>
  <c r="F1094" i="2" s="1"/>
  <c r="F1095" i="2" a="1"/>
  <c r="F1095" i="2" s="1"/>
  <c r="F1096" i="2" a="1"/>
  <c r="F1096" i="2" s="1"/>
  <c r="F1097" i="2" a="1"/>
  <c r="F1097" i="2" s="1"/>
  <c r="F1098" i="2" a="1"/>
  <c r="F1098" i="2" s="1"/>
  <c r="F1099" i="2" a="1"/>
  <c r="F1099" i="2" s="1"/>
  <c r="F1100" i="2" a="1"/>
  <c r="F1100" i="2" s="1"/>
  <c r="F1101" i="2" a="1"/>
  <c r="F1101" i="2" s="1"/>
  <c r="F1102" i="2" a="1"/>
  <c r="F1102" i="2" s="1"/>
  <c r="F1103" i="2" a="1"/>
  <c r="F1103" i="2" s="1"/>
  <c r="F1104" i="2" a="1"/>
  <c r="F1104" i="2" s="1"/>
  <c r="F1105" i="2" a="1"/>
  <c r="F1105" i="2" s="1"/>
  <c r="F1106" i="2" a="1"/>
  <c r="F1106" i="2" s="1"/>
  <c r="F1107" i="2" a="1"/>
  <c r="F1107" i="2" s="1"/>
  <c r="F1108" i="2" a="1"/>
  <c r="F1108" i="2" s="1"/>
  <c r="F1109" i="2" a="1"/>
  <c r="F1109" i="2" s="1"/>
  <c r="F1110" i="2" a="1"/>
  <c r="F1110" i="2" s="1"/>
  <c r="F1111" i="2" a="1"/>
  <c r="F1111" i="2" s="1"/>
  <c r="F1112" i="2" a="1"/>
  <c r="F1112" i="2" s="1"/>
  <c r="F1113" i="2" a="1"/>
  <c r="F1113" i="2" s="1"/>
  <c r="F1114" i="2" a="1"/>
  <c r="F1114" i="2" s="1"/>
  <c r="F1115" i="2" a="1"/>
  <c r="F1115" i="2" s="1"/>
  <c r="F1116" i="2" a="1"/>
  <c r="F1116" i="2" s="1"/>
  <c r="F1117" i="2" a="1"/>
  <c r="F1117" i="2" s="1"/>
  <c r="F1118" i="2" a="1"/>
  <c r="F1118" i="2" s="1"/>
  <c r="F1119" i="2" a="1"/>
  <c r="F1119" i="2" s="1"/>
  <c r="F1120" i="2" a="1"/>
  <c r="F1120" i="2" s="1"/>
  <c r="F1121" i="2" a="1"/>
  <c r="F1121" i="2" s="1"/>
  <c r="F1122" i="2" a="1"/>
  <c r="F1122" i="2" s="1"/>
  <c r="F1123" i="2" a="1"/>
  <c r="F1123" i="2" s="1"/>
  <c r="F1124" i="2" a="1"/>
  <c r="F1124" i="2" s="1"/>
  <c r="F1125" i="2" a="1"/>
  <c r="F1125" i="2" s="1"/>
  <c r="F1126" i="2" a="1"/>
  <c r="F1126" i="2" s="1"/>
  <c r="F1127" i="2" a="1"/>
  <c r="F1127" i="2" s="1"/>
  <c r="F1128" i="2" a="1"/>
  <c r="F1128" i="2" s="1"/>
  <c r="F1129" i="2" a="1"/>
  <c r="F1129" i="2" s="1"/>
  <c r="F1130" i="2" a="1"/>
  <c r="F1130" i="2" s="1"/>
  <c r="F1131" i="2" a="1"/>
  <c r="F1131" i="2" s="1"/>
  <c r="F1132" i="2" a="1"/>
  <c r="F1132" i="2" s="1"/>
  <c r="F1133" i="2" a="1"/>
  <c r="F1133" i="2" s="1"/>
  <c r="F1134" i="2" a="1"/>
  <c r="F1134" i="2" s="1"/>
  <c r="F1135" i="2" a="1"/>
  <c r="F1135" i="2" s="1"/>
  <c r="F1136" i="2" a="1"/>
  <c r="F1136" i="2" s="1"/>
  <c r="F1137" i="2" a="1"/>
  <c r="F1137" i="2" s="1"/>
  <c r="F1138" i="2" a="1"/>
  <c r="F1138" i="2" s="1"/>
  <c r="F1139" i="2" a="1"/>
  <c r="F1139" i="2" s="1"/>
  <c r="F1140" i="2" a="1"/>
  <c r="F1140" i="2" s="1"/>
  <c r="F1141" i="2" a="1"/>
  <c r="F1141" i="2" s="1"/>
  <c r="F1142" i="2" a="1"/>
  <c r="F1142" i="2" s="1"/>
  <c r="F1143" i="2" a="1"/>
  <c r="F1143" i="2" s="1"/>
  <c r="F1144" i="2" a="1"/>
  <c r="F1144" i="2" s="1"/>
  <c r="F1145" i="2" a="1"/>
  <c r="F1145" i="2" s="1"/>
  <c r="F1146" i="2" a="1"/>
  <c r="F1146" i="2" s="1"/>
  <c r="F1147" i="2" a="1"/>
  <c r="F1147" i="2" s="1"/>
  <c r="F1148" i="2" a="1"/>
  <c r="F1148" i="2" s="1"/>
  <c r="F1149" i="2" a="1"/>
  <c r="F1149" i="2" s="1"/>
  <c r="F1150" i="2" a="1"/>
  <c r="F1150" i="2" s="1"/>
  <c r="F1151" i="2" a="1"/>
  <c r="F1151" i="2" s="1"/>
  <c r="F1152" i="2" a="1"/>
  <c r="F1152" i="2" s="1"/>
  <c r="F1153" i="2" a="1"/>
  <c r="F1153" i="2" s="1"/>
  <c r="F1154" i="2" a="1"/>
  <c r="F1154" i="2" s="1"/>
  <c r="F1155" i="2" a="1"/>
  <c r="F1155" i="2" s="1"/>
  <c r="F1156" i="2" a="1"/>
  <c r="F1156" i="2" s="1"/>
  <c r="F1157" i="2" a="1"/>
  <c r="F1157" i="2" s="1"/>
  <c r="F1158" i="2" a="1"/>
  <c r="F1158" i="2" s="1"/>
  <c r="F1159" i="2" a="1"/>
  <c r="F1159" i="2" s="1"/>
  <c r="F1160" i="2" a="1"/>
  <c r="F1160" i="2" s="1"/>
  <c r="F1161" i="2" a="1"/>
  <c r="F1161" i="2" s="1"/>
  <c r="F1162" i="2" a="1"/>
  <c r="F1162" i="2" s="1"/>
  <c r="F1163" i="2" a="1"/>
  <c r="F1163" i="2" s="1"/>
  <c r="F1164" i="2" a="1"/>
  <c r="F1164" i="2" s="1"/>
  <c r="F1165" i="2" a="1"/>
  <c r="F1165" i="2" s="1"/>
  <c r="F1166" i="2" a="1"/>
  <c r="F1166" i="2" s="1"/>
  <c r="F1167" i="2" a="1"/>
  <c r="F1167" i="2" s="1"/>
  <c r="F1168" i="2" a="1"/>
  <c r="F1168" i="2" s="1"/>
  <c r="F1169" i="2" a="1"/>
  <c r="F1169" i="2" s="1"/>
  <c r="F1170" i="2" a="1"/>
  <c r="F1170" i="2" s="1"/>
  <c r="F1171" i="2" a="1"/>
  <c r="F1171" i="2" s="1"/>
  <c r="F1172" i="2" a="1"/>
  <c r="F1172" i="2" s="1"/>
  <c r="F1173" i="2" a="1"/>
  <c r="F1173" i="2" s="1"/>
  <c r="F1174" i="2" a="1"/>
  <c r="F1174" i="2" s="1"/>
  <c r="F1175" i="2" a="1"/>
  <c r="F1175" i="2" s="1"/>
  <c r="F1176" i="2" a="1"/>
  <c r="F1176" i="2" s="1"/>
  <c r="F1177" i="2" a="1"/>
  <c r="F1177" i="2" s="1"/>
  <c r="F1178" i="2" a="1"/>
  <c r="F1178" i="2" s="1"/>
  <c r="F1179" i="2" a="1"/>
  <c r="F1179" i="2" s="1"/>
  <c r="F1180" i="2" a="1"/>
  <c r="F1180" i="2" s="1"/>
  <c r="F1181" i="2" a="1"/>
  <c r="F1181" i="2" s="1"/>
  <c r="F1182" i="2" a="1"/>
  <c r="F1182" i="2" s="1"/>
  <c r="F1183" i="2" a="1"/>
  <c r="F1183" i="2" s="1"/>
  <c r="F1184" i="2" a="1"/>
  <c r="F1184" i="2" s="1"/>
  <c r="F1185" i="2" a="1"/>
  <c r="F1185" i="2" s="1"/>
  <c r="F1186" i="2" a="1"/>
  <c r="F1186" i="2" s="1"/>
  <c r="F1187" i="2" a="1"/>
  <c r="F1187" i="2" s="1"/>
  <c r="F1188" i="2" a="1"/>
  <c r="F1188" i="2" s="1"/>
  <c r="F1189" i="2" a="1"/>
  <c r="F1189" i="2" s="1"/>
  <c r="F1190" i="2" a="1"/>
  <c r="F1190" i="2" s="1"/>
  <c r="F1191" i="2" a="1"/>
  <c r="F1191" i="2" s="1"/>
  <c r="F1192" i="2" a="1"/>
  <c r="F1192" i="2" s="1"/>
  <c r="F1193" i="2" a="1"/>
  <c r="F1193" i="2" s="1"/>
  <c r="F1194" i="2" a="1"/>
  <c r="F1194" i="2" s="1"/>
  <c r="F1195" i="2" a="1"/>
  <c r="F1195" i="2" s="1"/>
  <c r="F1196" i="2" a="1"/>
  <c r="F1196" i="2" s="1"/>
  <c r="F1197" i="2" a="1"/>
  <c r="F1197" i="2" s="1"/>
  <c r="F1198" i="2" a="1"/>
  <c r="F1198" i="2" s="1"/>
  <c r="F1199" i="2" a="1"/>
  <c r="F1199" i="2" s="1"/>
  <c r="F1200" i="2" a="1"/>
  <c r="F1200" i="2" s="1"/>
  <c r="F1201" i="2" a="1"/>
  <c r="F1201" i="2" s="1"/>
  <c r="F1202" i="2" a="1"/>
  <c r="F1202" i="2" s="1"/>
  <c r="F1203" i="2" a="1"/>
  <c r="F1203" i="2" s="1"/>
  <c r="F1204" i="2" a="1"/>
  <c r="F1204" i="2" s="1"/>
  <c r="F1205" i="2" a="1"/>
  <c r="F1205" i="2" s="1"/>
  <c r="F1206" i="2" a="1"/>
  <c r="F1206" i="2" s="1"/>
  <c r="F1207" i="2" a="1"/>
  <c r="F1207" i="2" s="1"/>
  <c r="F1208" i="2" a="1"/>
  <c r="F1208" i="2" s="1"/>
  <c r="F1209" i="2" a="1"/>
  <c r="F1209" i="2" s="1"/>
  <c r="F1210" i="2" a="1"/>
  <c r="F1210" i="2" s="1"/>
  <c r="F1211" i="2" a="1"/>
  <c r="F1211" i="2" s="1"/>
  <c r="F1212" i="2" a="1"/>
  <c r="F1212" i="2" s="1"/>
  <c r="F1213" i="2" a="1"/>
  <c r="F1213" i="2" s="1"/>
  <c r="F1214" i="2" a="1"/>
  <c r="F1214" i="2" s="1"/>
  <c r="F1215" i="2" a="1"/>
  <c r="F1215" i="2" s="1"/>
  <c r="F1216" i="2" a="1"/>
  <c r="F1216" i="2" s="1"/>
  <c r="F1217" i="2" a="1"/>
  <c r="F1217" i="2" s="1"/>
  <c r="F1218" i="2" a="1"/>
  <c r="F1218" i="2" s="1"/>
  <c r="F1219" i="2" a="1"/>
  <c r="F1219" i="2" s="1"/>
  <c r="F1220" i="2" a="1"/>
  <c r="F1220" i="2" s="1"/>
  <c r="F1221" i="2" a="1"/>
  <c r="F1221" i="2" s="1"/>
  <c r="F1222" i="2" a="1"/>
  <c r="F1222" i="2" s="1"/>
  <c r="F1223" i="2" a="1"/>
  <c r="F1223" i="2" s="1"/>
  <c r="F1224" i="2" a="1"/>
  <c r="F1224" i="2" s="1"/>
  <c r="F1225" i="2" a="1"/>
  <c r="F1225" i="2" s="1"/>
  <c r="F1226" i="2" a="1"/>
  <c r="F1226" i="2" s="1"/>
  <c r="F1227" i="2" a="1"/>
  <c r="F1227" i="2" s="1"/>
  <c r="F1228" i="2" a="1"/>
  <c r="F1228" i="2" s="1"/>
  <c r="F1229" i="2" a="1"/>
  <c r="F1229" i="2" s="1"/>
  <c r="F1230" i="2" a="1"/>
  <c r="F1230" i="2" s="1"/>
  <c r="F1231" i="2" a="1"/>
  <c r="F1231" i="2" s="1"/>
  <c r="F1232" i="2" a="1"/>
  <c r="F1232" i="2" s="1"/>
  <c r="F1233" i="2" a="1"/>
  <c r="F1233" i="2" s="1"/>
  <c r="F1234" i="2" a="1"/>
  <c r="F1234" i="2" s="1"/>
  <c r="F1235" i="2" a="1"/>
  <c r="F1235" i="2" s="1"/>
  <c r="F1236" i="2" a="1"/>
  <c r="F1236" i="2" s="1"/>
  <c r="F1237" i="2" a="1"/>
  <c r="F1237" i="2" s="1"/>
  <c r="F1238" i="2" a="1"/>
  <c r="F1238" i="2" s="1"/>
  <c r="F1239" i="2" a="1"/>
  <c r="F1239" i="2" s="1"/>
  <c r="F1240" i="2" a="1"/>
  <c r="F1240" i="2" s="1"/>
  <c r="F1241" i="2" a="1"/>
  <c r="F1241" i="2" s="1"/>
  <c r="F1242" i="2" a="1"/>
  <c r="F1242" i="2" s="1"/>
  <c r="F1243" i="2" a="1"/>
  <c r="F1243" i="2" s="1"/>
  <c r="F1244" i="2" a="1"/>
  <c r="F1244" i="2" s="1"/>
  <c r="F1245" i="2" a="1"/>
  <c r="F1245" i="2" s="1"/>
  <c r="F1246" i="2" a="1"/>
  <c r="F1246" i="2" s="1"/>
  <c r="F1247" i="2" a="1"/>
  <c r="F1247" i="2" s="1"/>
  <c r="F1248" i="2" a="1"/>
  <c r="F1248" i="2" s="1"/>
  <c r="F1249" i="2" a="1"/>
  <c r="F1249" i="2" s="1"/>
  <c r="F1250" i="2" a="1"/>
  <c r="F1250" i="2" s="1"/>
  <c r="F1251" i="2" a="1"/>
  <c r="F1251" i="2" s="1"/>
  <c r="F1252" i="2" a="1"/>
  <c r="F1252" i="2" s="1"/>
  <c r="F1253" i="2" a="1"/>
  <c r="F1253" i="2" s="1"/>
  <c r="F1254" i="2" a="1"/>
  <c r="F1254" i="2" s="1"/>
  <c r="F1255" i="2" a="1"/>
  <c r="F1255" i="2" s="1"/>
  <c r="F1256" i="2" a="1"/>
  <c r="F1256" i="2" s="1"/>
  <c r="F1257" i="2" a="1"/>
  <c r="F1257" i="2" s="1"/>
  <c r="F1258" i="2" a="1"/>
  <c r="F1258" i="2" s="1"/>
  <c r="F1259" i="2" a="1"/>
  <c r="F1259" i="2" s="1"/>
  <c r="F1260" i="2" a="1"/>
  <c r="F1260" i="2" s="1"/>
  <c r="F1261" i="2" a="1"/>
  <c r="F1261" i="2" s="1"/>
  <c r="F1262" i="2" a="1"/>
  <c r="F1262" i="2" s="1"/>
  <c r="F1263" i="2" a="1"/>
  <c r="F1263" i="2" s="1"/>
  <c r="F1264" i="2" a="1"/>
  <c r="F1264" i="2" s="1"/>
  <c r="F1265" i="2" a="1"/>
  <c r="F1265" i="2" s="1"/>
  <c r="F1266" i="2" a="1"/>
  <c r="F1266" i="2" s="1"/>
  <c r="F1267" i="2" a="1"/>
  <c r="F1267" i="2" s="1"/>
  <c r="F1268" i="2" a="1"/>
  <c r="F1268" i="2" s="1"/>
  <c r="F1269" i="2" a="1"/>
  <c r="F1269" i="2" s="1"/>
  <c r="F1270" i="2" a="1"/>
  <c r="F1270" i="2" s="1"/>
  <c r="F1271" i="2" a="1"/>
  <c r="F1271" i="2" s="1"/>
  <c r="F1272" i="2" a="1"/>
  <c r="F1272" i="2" s="1"/>
  <c r="F1273" i="2" a="1"/>
  <c r="F1273" i="2" s="1"/>
  <c r="F1274" i="2" a="1"/>
  <c r="F1274" i="2" s="1"/>
  <c r="F1275" i="2" a="1"/>
  <c r="F1275" i="2" s="1"/>
  <c r="F1276" i="2" a="1"/>
  <c r="F1276" i="2" s="1"/>
  <c r="F1277" i="2" a="1"/>
  <c r="F1277" i="2" s="1"/>
  <c r="F1278" i="2" a="1"/>
  <c r="F1278" i="2" s="1"/>
  <c r="F1279" i="2" a="1"/>
  <c r="F1279" i="2" s="1"/>
  <c r="F1280" i="2" a="1"/>
  <c r="F1280" i="2" s="1"/>
  <c r="F1281" i="2" a="1"/>
  <c r="F1281" i="2" s="1"/>
  <c r="F1282" i="2" a="1"/>
  <c r="F1282" i="2" s="1"/>
  <c r="F1283" i="2" a="1"/>
  <c r="F1283" i="2" s="1"/>
  <c r="F1284" i="2" a="1"/>
  <c r="F1284" i="2" s="1"/>
  <c r="F1285" i="2" a="1"/>
  <c r="F1285" i="2" s="1"/>
  <c r="F1286" i="2" a="1"/>
  <c r="F1286" i="2" s="1"/>
  <c r="F1287" i="2" a="1"/>
  <c r="F1287" i="2" s="1"/>
  <c r="F1288" i="2" a="1"/>
  <c r="F1288" i="2" s="1"/>
  <c r="F1289" i="2" a="1"/>
  <c r="F1289" i="2" s="1"/>
  <c r="F1290" i="2" a="1"/>
  <c r="F1290" i="2" s="1"/>
  <c r="F1291" i="2" a="1"/>
  <c r="F1291" i="2" s="1"/>
  <c r="F1292" i="2" a="1"/>
  <c r="F1292" i="2" s="1"/>
  <c r="F1293" i="2" a="1"/>
  <c r="F1293" i="2" s="1"/>
  <c r="F1294" i="2" a="1"/>
  <c r="F1294" i="2" s="1"/>
  <c r="F1295" i="2" a="1"/>
  <c r="F1295" i="2" s="1"/>
  <c r="F1296" i="2" a="1"/>
  <c r="F1296" i="2" s="1"/>
  <c r="F1297" i="2" a="1"/>
  <c r="F1297" i="2" s="1"/>
  <c r="F1298" i="2" a="1"/>
  <c r="F1298" i="2" s="1"/>
  <c r="F1299" i="2" a="1"/>
  <c r="F1299" i="2" s="1"/>
  <c r="F1300" i="2" a="1"/>
  <c r="F1300" i="2" s="1"/>
  <c r="F1301" i="2" a="1"/>
  <c r="F1301" i="2" s="1"/>
  <c r="F1302" i="2" a="1"/>
  <c r="F1302" i="2" s="1"/>
  <c r="F1303" i="2" a="1"/>
  <c r="F1303" i="2" s="1"/>
  <c r="F1304" i="2" a="1"/>
  <c r="F1304" i="2" s="1"/>
  <c r="F1305" i="2" a="1"/>
  <c r="F1305" i="2" s="1"/>
  <c r="F1306" i="2" a="1"/>
  <c r="F1306" i="2" s="1"/>
  <c r="F1307" i="2" a="1"/>
  <c r="F1307" i="2" s="1"/>
  <c r="F1308" i="2" a="1"/>
  <c r="F1308" i="2" s="1"/>
  <c r="F1309" i="2" a="1"/>
  <c r="F1309" i="2" s="1"/>
  <c r="F1310" i="2" a="1"/>
  <c r="F1310" i="2" s="1"/>
  <c r="F1311" i="2" a="1"/>
  <c r="F1311" i="2" s="1"/>
  <c r="F1312" i="2" a="1"/>
  <c r="F1312" i="2" s="1"/>
  <c r="F1313" i="2" a="1"/>
  <c r="F1313" i="2" s="1"/>
  <c r="F1314" i="2" a="1"/>
  <c r="F1314" i="2" s="1"/>
  <c r="F1315" i="2" a="1"/>
  <c r="F1315" i="2" s="1"/>
  <c r="F1316" i="2" a="1"/>
  <c r="F1316" i="2" s="1"/>
  <c r="F1317" i="2" a="1"/>
  <c r="F1317" i="2" s="1"/>
  <c r="F1318" i="2" a="1"/>
  <c r="F1318" i="2" s="1"/>
  <c r="F1319" i="2" a="1"/>
  <c r="F1319" i="2" s="1"/>
  <c r="F1320" i="2" a="1"/>
  <c r="F1320" i="2" s="1"/>
  <c r="F1321" i="2" a="1"/>
  <c r="F1321" i="2" s="1"/>
  <c r="F1322" i="2" a="1"/>
  <c r="F1322" i="2" s="1"/>
  <c r="F1323" i="2" a="1"/>
  <c r="F1323" i="2" s="1"/>
  <c r="F1324" i="2" a="1"/>
  <c r="F1324" i="2" s="1"/>
  <c r="F1325" i="2" a="1"/>
  <c r="F1325" i="2" s="1"/>
  <c r="F1326" i="2" a="1"/>
  <c r="F1326" i="2" s="1"/>
  <c r="F1327" i="2" a="1"/>
  <c r="F1327" i="2" s="1"/>
  <c r="F1328" i="2" a="1"/>
  <c r="F1328" i="2" s="1"/>
  <c r="F1329" i="2" a="1"/>
  <c r="F1329" i="2" s="1"/>
  <c r="F1330" i="2" a="1"/>
  <c r="F1330" i="2" s="1"/>
  <c r="F1331" i="2" a="1"/>
  <c r="F1331" i="2" s="1"/>
  <c r="F1332" i="2" a="1"/>
  <c r="F1332" i="2" s="1"/>
  <c r="F1333" i="2" a="1"/>
  <c r="F1333" i="2" s="1"/>
  <c r="F1334" i="2" a="1"/>
  <c r="F1334" i="2" s="1"/>
  <c r="F1335" i="2" a="1"/>
  <c r="F1335" i="2" s="1"/>
  <c r="F1336" i="2" a="1"/>
  <c r="F1336" i="2" s="1"/>
  <c r="F1337" i="2" a="1"/>
  <c r="F1337" i="2" s="1"/>
  <c r="F1338" i="2" a="1"/>
  <c r="F1338" i="2" s="1"/>
  <c r="F1339" i="2" a="1"/>
  <c r="F1339" i="2" s="1"/>
  <c r="F1340" i="2" a="1"/>
  <c r="F1340" i="2" s="1"/>
  <c r="F1341" i="2" a="1"/>
  <c r="F1341" i="2" s="1"/>
  <c r="F1342" i="2" a="1"/>
  <c r="F1342" i="2" s="1"/>
  <c r="F1343" i="2" a="1"/>
  <c r="F1343" i="2" s="1"/>
  <c r="F1344" i="2" a="1"/>
  <c r="F1344" i="2" s="1"/>
  <c r="F1345" i="2" a="1"/>
  <c r="F1345" i="2" s="1"/>
  <c r="F1346" i="2" a="1"/>
  <c r="F1346" i="2" s="1"/>
  <c r="F1347" i="2" a="1"/>
  <c r="F1347" i="2" s="1"/>
  <c r="F1348" i="2" a="1"/>
  <c r="F1348" i="2" s="1"/>
  <c r="F1349" i="2" a="1"/>
  <c r="F1349" i="2" s="1"/>
  <c r="F1350" i="2" a="1"/>
  <c r="F1350" i="2" s="1"/>
  <c r="F1351" i="2" a="1"/>
  <c r="F1351" i="2" s="1"/>
  <c r="F1352" i="2" a="1"/>
  <c r="F1352" i="2" s="1"/>
  <c r="F1353" i="2" a="1"/>
  <c r="F1353" i="2" s="1"/>
  <c r="F1354" i="2" a="1"/>
  <c r="F1354" i="2" s="1"/>
  <c r="F1355" i="2" a="1"/>
  <c r="F1355" i="2" s="1"/>
  <c r="F1356" i="2" a="1"/>
  <c r="F1356" i="2" s="1"/>
  <c r="F1357" i="2" a="1"/>
  <c r="F1357" i="2" s="1"/>
  <c r="F1358" i="2" a="1"/>
  <c r="F1358" i="2" s="1"/>
  <c r="F1359" i="2" a="1"/>
  <c r="F1359" i="2" s="1"/>
  <c r="F1360" i="2" a="1"/>
  <c r="F1360" i="2" s="1"/>
  <c r="F1361" i="2" a="1"/>
  <c r="F1361" i="2" s="1"/>
  <c r="F1362" i="2" a="1"/>
  <c r="F1362" i="2" s="1"/>
  <c r="F1363" i="2" a="1"/>
  <c r="F1363" i="2" s="1"/>
  <c r="F1364" i="2" a="1"/>
  <c r="F1364" i="2" s="1"/>
  <c r="F1365" i="2" a="1"/>
  <c r="F1365" i="2" s="1"/>
  <c r="F1366" i="2" a="1"/>
  <c r="F1366" i="2" s="1"/>
  <c r="F1367" i="2" a="1"/>
  <c r="F1367" i="2" s="1"/>
  <c r="F1368" i="2" a="1"/>
  <c r="F1368" i="2" s="1"/>
  <c r="F1369" i="2" a="1"/>
  <c r="F1369" i="2" s="1"/>
  <c r="F1370" i="2" a="1"/>
  <c r="F1370" i="2" s="1"/>
  <c r="F1371" i="2" a="1"/>
  <c r="F1371" i="2" s="1"/>
  <c r="F1372" i="2" a="1"/>
  <c r="F1372" i="2" s="1"/>
  <c r="F1373" i="2" a="1"/>
  <c r="F1373" i="2" s="1"/>
  <c r="F1374" i="2" a="1"/>
  <c r="F1374" i="2" s="1"/>
  <c r="F1375" i="2" a="1"/>
  <c r="F1375" i="2" s="1"/>
  <c r="F1376" i="2" a="1"/>
  <c r="F1376" i="2" s="1"/>
  <c r="F1377" i="2" a="1"/>
  <c r="F1377" i="2" s="1"/>
  <c r="F1378" i="2" a="1"/>
  <c r="F1378" i="2" s="1"/>
  <c r="F1379" i="2" a="1"/>
  <c r="F1379" i="2" s="1"/>
  <c r="F1380" i="2" a="1"/>
  <c r="F1380" i="2" s="1"/>
  <c r="F1381" i="2" a="1"/>
  <c r="F1381" i="2" s="1"/>
  <c r="F1382" i="2" a="1"/>
  <c r="F1382" i="2" s="1"/>
  <c r="F1383" i="2" a="1"/>
  <c r="F1383" i="2" s="1"/>
  <c r="F1384" i="2" a="1"/>
  <c r="F1384" i="2" s="1"/>
  <c r="F1385" i="2" a="1"/>
  <c r="F1385" i="2" s="1"/>
  <c r="F1386" i="2" a="1"/>
  <c r="F1386" i="2" s="1"/>
  <c r="F1387" i="2" a="1"/>
  <c r="F1387" i="2" s="1"/>
  <c r="F1388" i="2" a="1"/>
  <c r="F1388" i="2" s="1"/>
  <c r="F1389" i="2" a="1"/>
  <c r="F1389" i="2" s="1"/>
  <c r="F1390" i="2" a="1"/>
  <c r="F1390" i="2" s="1"/>
  <c r="F1391" i="2" a="1"/>
  <c r="F1391" i="2" s="1"/>
  <c r="F1392" i="2" a="1"/>
  <c r="F1392" i="2" s="1"/>
  <c r="F1393" i="2" a="1"/>
  <c r="F1393" i="2" s="1"/>
  <c r="F1394" i="2" a="1"/>
  <c r="F1394" i="2" s="1"/>
  <c r="F1395" i="2" a="1"/>
  <c r="F1395" i="2" s="1"/>
  <c r="F1396" i="2" a="1"/>
  <c r="F1396" i="2" s="1"/>
  <c r="F1397" i="2" a="1"/>
  <c r="F1397" i="2" s="1"/>
  <c r="F1398" i="2" a="1"/>
  <c r="F1398" i="2" s="1"/>
  <c r="F1399" i="2" a="1"/>
  <c r="F1399" i="2" s="1"/>
  <c r="F1400" i="2" a="1"/>
  <c r="F1400" i="2" s="1"/>
  <c r="F1401" i="2" a="1"/>
  <c r="F1401" i="2" s="1"/>
  <c r="F1402" i="2" a="1"/>
  <c r="F1402" i="2" s="1"/>
  <c r="F1403" i="2" a="1"/>
  <c r="F1403" i="2" s="1"/>
  <c r="F1404" i="2" a="1"/>
  <c r="F1404" i="2" s="1"/>
  <c r="F1405" i="2" a="1"/>
  <c r="F1405" i="2" s="1"/>
  <c r="F1406" i="2" a="1"/>
  <c r="F1406" i="2" s="1"/>
  <c r="F1407" i="2" a="1"/>
  <c r="F1407" i="2" s="1"/>
  <c r="F1408" i="2" a="1"/>
  <c r="F1408" i="2" s="1"/>
  <c r="F1409" i="2" a="1"/>
  <c r="F1409" i="2" s="1"/>
  <c r="F1410" i="2" a="1"/>
  <c r="F1410" i="2" s="1"/>
  <c r="F1411" i="2" a="1"/>
  <c r="F1411" i="2" s="1"/>
  <c r="F1412" i="2" a="1"/>
  <c r="F1412" i="2" s="1"/>
  <c r="F1413" i="2" a="1"/>
  <c r="F1413" i="2" s="1"/>
  <c r="F1414" i="2" a="1"/>
  <c r="F1414" i="2" s="1"/>
  <c r="F1415" i="2" a="1"/>
  <c r="F1415" i="2" s="1"/>
  <c r="F1416" i="2" a="1"/>
  <c r="F1416" i="2" s="1"/>
  <c r="F1417" i="2" a="1"/>
  <c r="F1417" i="2" s="1"/>
  <c r="F1418" i="2" a="1"/>
  <c r="F1418" i="2" s="1"/>
  <c r="F1419" i="2" a="1"/>
  <c r="F1419" i="2" s="1"/>
  <c r="F1420" i="2" a="1"/>
  <c r="F1420" i="2" s="1"/>
  <c r="F1421" i="2" a="1"/>
  <c r="F1421" i="2" s="1"/>
  <c r="F1422" i="2" a="1"/>
  <c r="F1422" i="2" s="1"/>
  <c r="F1423" i="2" a="1"/>
  <c r="F1423" i="2" s="1"/>
  <c r="F1424" i="2" a="1"/>
  <c r="F1424" i="2" s="1"/>
  <c r="F1425" i="2" a="1"/>
  <c r="F1425" i="2" s="1"/>
  <c r="F1426" i="2" a="1"/>
  <c r="F1426" i="2" s="1"/>
  <c r="F1427" i="2" a="1"/>
  <c r="F1427" i="2" s="1"/>
  <c r="F1428" i="2" a="1"/>
  <c r="F1428" i="2" s="1"/>
  <c r="F1429" i="2" a="1"/>
  <c r="F1429" i="2" s="1"/>
  <c r="F1430" i="2" a="1"/>
  <c r="F1430" i="2" s="1"/>
  <c r="F1431" i="2" a="1"/>
  <c r="F1431" i="2" s="1"/>
  <c r="F1432" i="2" a="1"/>
  <c r="F1432" i="2" s="1"/>
  <c r="F1433" i="2" a="1"/>
  <c r="F1433" i="2" s="1"/>
  <c r="F1434" i="2" a="1"/>
  <c r="F1434" i="2" s="1"/>
  <c r="F1435" i="2" a="1"/>
  <c r="F1435" i="2" s="1"/>
  <c r="F1436" i="2" a="1"/>
  <c r="F1436" i="2" s="1"/>
  <c r="F1437" i="2" a="1"/>
  <c r="F1437" i="2" s="1"/>
  <c r="F1438" i="2" a="1"/>
  <c r="F1438" i="2" s="1"/>
  <c r="F1439" i="2" a="1"/>
  <c r="F1439" i="2" s="1"/>
  <c r="F1440" i="2" a="1"/>
  <c r="F1440" i="2" s="1"/>
  <c r="F1441" i="2" a="1"/>
  <c r="F1441" i="2" s="1"/>
  <c r="F1442" i="2" a="1"/>
  <c r="F1442" i="2" s="1"/>
  <c r="F1443" i="2" a="1"/>
  <c r="F1443" i="2" s="1"/>
  <c r="F1444" i="2" a="1"/>
  <c r="F1444" i="2" s="1"/>
  <c r="F1445" i="2" a="1"/>
  <c r="F1445" i="2" s="1"/>
  <c r="F1446" i="2" a="1"/>
  <c r="F1446" i="2" s="1"/>
  <c r="F1447" i="2" a="1"/>
  <c r="F1447" i="2" s="1"/>
  <c r="F1448" i="2" a="1"/>
  <c r="F1448" i="2" s="1"/>
  <c r="F1449" i="2" a="1"/>
  <c r="F1449" i="2" s="1"/>
  <c r="F1450" i="2" a="1"/>
  <c r="F1450" i="2" s="1"/>
  <c r="F1451" i="2" a="1"/>
  <c r="F1451" i="2" s="1"/>
  <c r="F1452" i="2" a="1"/>
  <c r="F1452" i="2" s="1"/>
  <c r="F1453" i="2" a="1"/>
  <c r="F1453" i="2" s="1"/>
  <c r="F1454" i="2" a="1"/>
  <c r="F1454" i="2" s="1"/>
  <c r="F1455" i="2" a="1"/>
  <c r="F1455" i="2" s="1"/>
  <c r="F1456" i="2" a="1"/>
  <c r="F1456" i="2" s="1"/>
  <c r="F1457" i="2" a="1"/>
  <c r="F1457" i="2" s="1"/>
  <c r="F1458" i="2" a="1"/>
  <c r="F1458" i="2" s="1"/>
  <c r="F1459" i="2" a="1"/>
  <c r="F1459" i="2" s="1"/>
  <c r="F1460" i="2" a="1"/>
  <c r="F1460" i="2" s="1"/>
  <c r="F1461" i="2" a="1"/>
  <c r="F1461" i="2" s="1"/>
  <c r="F1462" i="2" a="1"/>
  <c r="F1462" i="2" s="1"/>
  <c r="F1463" i="2" a="1"/>
  <c r="F1463" i="2" s="1"/>
  <c r="F1464" i="2" a="1"/>
  <c r="F1464" i="2" s="1"/>
  <c r="F1465" i="2" a="1"/>
  <c r="F1465" i="2" s="1"/>
  <c r="F1466" i="2" a="1"/>
  <c r="F1466" i="2" s="1"/>
  <c r="F1467" i="2" a="1"/>
  <c r="F1467" i="2" s="1"/>
  <c r="F1468" i="2" a="1"/>
  <c r="F1468" i="2" s="1"/>
  <c r="F1469" i="2" a="1"/>
  <c r="F1469" i="2" s="1"/>
  <c r="F1470" i="2" a="1"/>
  <c r="F1470" i="2" s="1"/>
  <c r="F1471" i="2" a="1"/>
  <c r="F1471" i="2" s="1"/>
  <c r="F1472" i="2" a="1"/>
  <c r="F1472" i="2" s="1"/>
  <c r="F1473" i="2" a="1"/>
  <c r="F1473" i="2" s="1"/>
  <c r="F1474" i="2" a="1"/>
  <c r="F1474" i="2" s="1"/>
  <c r="F1475" i="2" a="1"/>
  <c r="F1475" i="2" s="1"/>
  <c r="F1476" i="2" a="1"/>
  <c r="F1476" i="2" s="1"/>
  <c r="F1477" i="2" a="1"/>
  <c r="F1477" i="2" s="1"/>
  <c r="F1478" i="2" a="1"/>
  <c r="F1478" i="2" s="1"/>
  <c r="F1479" i="2" a="1"/>
  <c r="F1479" i="2" s="1"/>
  <c r="F1480" i="2" a="1"/>
  <c r="F1480" i="2" s="1"/>
  <c r="F1481" i="2" a="1"/>
  <c r="F1481" i="2" s="1"/>
  <c r="F1482" i="2" a="1"/>
  <c r="F1482" i="2" s="1"/>
  <c r="F1483" i="2" a="1"/>
  <c r="F1483" i="2" s="1"/>
  <c r="F1484" i="2" a="1"/>
  <c r="F1484" i="2" s="1"/>
  <c r="F1485" i="2" a="1"/>
  <c r="F1485" i="2" s="1"/>
  <c r="F1486" i="2" a="1"/>
  <c r="F1486" i="2" s="1"/>
  <c r="F1487" i="2" a="1"/>
  <c r="F1487" i="2" s="1"/>
  <c r="F1488" i="2" a="1"/>
  <c r="F1488" i="2" s="1"/>
  <c r="F1489" i="2" a="1"/>
  <c r="F1489" i="2" s="1"/>
  <c r="F1490" i="2" a="1"/>
  <c r="F1490" i="2" s="1"/>
  <c r="F1491" i="2" a="1"/>
  <c r="F1491" i="2" s="1"/>
  <c r="F1492" i="2" a="1"/>
  <c r="F1492" i="2" s="1"/>
  <c r="F1493" i="2" a="1"/>
  <c r="F1493" i="2" s="1"/>
  <c r="F1494" i="2" a="1"/>
  <c r="F1494" i="2" s="1"/>
  <c r="F1495" i="2" a="1"/>
  <c r="F1495" i="2" s="1"/>
  <c r="F1496" i="2" a="1"/>
  <c r="F1496" i="2" s="1"/>
  <c r="F1497" i="2" a="1"/>
  <c r="F1497" i="2" s="1"/>
  <c r="F1498" i="2" a="1"/>
  <c r="F1498" i="2" s="1"/>
  <c r="F1499" i="2" a="1"/>
  <c r="F1499" i="2" s="1"/>
  <c r="F1500" i="2" a="1"/>
  <c r="F1500" i="2" s="1"/>
  <c r="F1501" i="2" a="1"/>
  <c r="F1501" i="2" s="1"/>
  <c r="F1502" i="2" a="1"/>
  <c r="F1502" i="2" s="1"/>
  <c r="F1503" i="2" a="1"/>
  <c r="F1503" i="2" s="1"/>
  <c r="F1504" i="2" a="1"/>
  <c r="F1504" i="2" s="1"/>
  <c r="F1505" i="2" a="1"/>
  <c r="F1505" i="2" s="1"/>
  <c r="F1506" i="2" a="1"/>
  <c r="F1506" i="2" s="1"/>
  <c r="F1507" i="2" a="1"/>
  <c r="F1507" i="2" s="1"/>
  <c r="F1508" i="2" a="1"/>
  <c r="F1508" i="2" s="1"/>
  <c r="F1509" i="2" a="1"/>
  <c r="F1509" i="2" s="1"/>
  <c r="F1510" i="2" a="1"/>
  <c r="F1510" i="2" s="1"/>
  <c r="F1511" i="2" a="1"/>
  <c r="F1511" i="2" s="1"/>
  <c r="F1512" i="2" a="1"/>
  <c r="F1512" i="2" s="1"/>
  <c r="F1513" i="2" a="1"/>
  <c r="F1513" i="2" s="1"/>
  <c r="F1514" i="2" a="1"/>
  <c r="F1514" i="2" s="1"/>
  <c r="F1515" i="2" a="1"/>
  <c r="F1515" i="2" s="1"/>
  <c r="F1516" i="2" a="1"/>
  <c r="F1516" i="2" s="1"/>
  <c r="F1517" i="2" a="1"/>
  <c r="F1517" i="2" s="1"/>
  <c r="F1518" i="2" a="1"/>
  <c r="F1518" i="2" s="1"/>
  <c r="F1519" i="2" a="1"/>
  <c r="F1519" i="2" s="1"/>
  <c r="F1520" i="2" a="1"/>
  <c r="F1520" i="2" s="1"/>
  <c r="F1521" i="2" a="1"/>
  <c r="F1521" i="2" s="1"/>
  <c r="F1522" i="2" a="1"/>
  <c r="F1522" i="2" s="1"/>
  <c r="F1523" i="2" a="1"/>
  <c r="F1523" i="2" s="1"/>
  <c r="F1524" i="2" a="1"/>
  <c r="F1524" i="2" s="1"/>
  <c r="F1525" i="2" a="1"/>
  <c r="F1525" i="2" s="1"/>
  <c r="F1526" i="2" a="1"/>
  <c r="F1526" i="2" s="1"/>
  <c r="F1527" i="2" a="1"/>
  <c r="F1527" i="2" s="1"/>
  <c r="F1528" i="2" a="1"/>
  <c r="F1528" i="2" s="1"/>
  <c r="F1529" i="2" a="1"/>
  <c r="F1529" i="2" s="1"/>
  <c r="F1530" i="2" a="1"/>
  <c r="F1530" i="2" s="1"/>
  <c r="F1531" i="2" a="1"/>
  <c r="F1531" i="2" s="1"/>
  <c r="F1532" i="2" a="1"/>
  <c r="F1532" i="2" s="1"/>
  <c r="F1533" i="2" a="1"/>
  <c r="F1533" i="2" s="1"/>
  <c r="F1534" i="2" a="1"/>
  <c r="F1534" i="2" s="1"/>
  <c r="F1535" i="2" a="1"/>
  <c r="F1535" i="2" s="1"/>
  <c r="F1536" i="2" a="1"/>
  <c r="F1536" i="2" s="1"/>
  <c r="F1537" i="2" a="1"/>
  <c r="F1537" i="2" s="1"/>
  <c r="F1538" i="2" a="1"/>
  <c r="F1538" i="2" s="1"/>
  <c r="F1539" i="2" a="1"/>
  <c r="F1539" i="2" s="1"/>
  <c r="F1540" i="2" a="1"/>
  <c r="F1540" i="2" s="1"/>
  <c r="F1541" i="2" a="1"/>
  <c r="F1541" i="2" s="1"/>
  <c r="F1542" i="2" a="1"/>
  <c r="F1542" i="2" s="1"/>
  <c r="F1543" i="2" a="1"/>
  <c r="F1543" i="2" s="1"/>
  <c r="F1544" i="2" a="1"/>
  <c r="F1544" i="2" s="1"/>
  <c r="F1545" i="2" a="1"/>
  <c r="F1545" i="2" s="1"/>
  <c r="F1546" i="2" a="1"/>
  <c r="F1546" i="2" s="1"/>
  <c r="F1547" i="2" a="1"/>
  <c r="F1547" i="2" s="1"/>
  <c r="F1548" i="2" a="1"/>
  <c r="F1548" i="2" s="1"/>
  <c r="F1549" i="2" a="1"/>
  <c r="F1549" i="2" s="1"/>
  <c r="F1550" i="2" a="1"/>
  <c r="F1550" i="2" s="1"/>
  <c r="F1551" i="2" a="1"/>
  <c r="F1551" i="2" s="1"/>
  <c r="F1552" i="2" a="1"/>
  <c r="F1552" i="2" s="1"/>
  <c r="F1553" i="2" a="1"/>
  <c r="F1553" i="2" s="1"/>
  <c r="F1554" i="2" a="1"/>
  <c r="F1554" i="2" s="1"/>
  <c r="F1555" i="2" a="1"/>
  <c r="F1555" i="2" s="1"/>
  <c r="F1556" i="2" a="1"/>
  <c r="F1556" i="2" s="1"/>
  <c r="F1557" i="2" a="1"/>
  <c r="F1557" i="2" s="1"/>
  <c r="F1558" i="2" a="1"/>
  <c r="F1558" i="2" s="1"/>
  <c r="F1559" i="2" a="1"/>
  <c r="F1559" i="2" s="1"/>
  <c r="F1560" i="2" a="1"/>
  <c r="F1560" i="2" s="1"/>
  <c r="F1561" i="2" a="1"/>
  <c r="F1561" i="2" s="1"/>
  <c r="F1562" i="2" a="1"/>
  <c r="F1562" i="2" s="1"/>
  <c r="F1563" i="2" a="1"/>
  <c r="F1563" i="2" s="1"/>
  <c r="F1564" i="2" a="1"/>
  <c r="F1564" i="2" s="1"/>
  <c r="F1565" i="2" a="1"/>
  <c r="F1565" i="2" s="1"/>
  <c r="F1566" i="2" a="1"/>
  <c r="F1566" i="2" s="1"/>
  <c r="F1567" i="2" a="1"/>
  <c r="F1567" i="2" s="1"/>
  <c r="F1568" i="2" a="1"/>
  <c r="F1568" i="2" s="1"/>
  <c r="F1569" i="2" a="1"/>
  <c r="F1569" i="2" s="1"/>
  <c r="F1570" i="2" a="1"/>
  <c r="F1570" i="2" s="1"/>
  <c r="F1571" i="2" a="1"/>
  <c r="F1571" i="2" s="1"/>
  <c r="F1572" i="2" a="1"/>
  <c r="F1572" i="2" s="1"/>
  <c r="F1573" i="2" a="1"/>
  <c r="F1573" i="2" s="1"/>
  <c r="F1574" i="2" a="1"/>
  <c r="F1574" i="2" s="1"/>
  <c r="F1575" i="2" a="1"/>
  <c r="F1575" i="2" s="1"/>
  <c r="F1576" i="2" a="1"/>
  <c r="F1576" i="2" s="1"/>
  <c r="F1577" i="2" a="1"/>
  <c r="F1577" i="2" s="1"/>
  <c r="F1578" i="2" a="1"/>
  <c r="F1578" i="2" s="1"/>
  <c r="F1579" i="2" a="1"/>
  <c r="F1579" i="2" s="1"/>
  <c r="F1580" i="2" a="1"/>
  <c r="F1580" i="2" s="1"/>
  <c r="F1581" i="2" a="1"/>
  <c r="F1581" i="2" s="1"/>
  <c r="F1582" i="2" a="1"/>
  <c r="F1582" i="2" s="1"/>
  <c r="F1583" i="2" a="1"/>
  <c r="F1583" i="2" s="1"/>
  <c r="F1584" i="2" a="1"/>
  <c r="F1584" i="2" s="1"/>
  <c r="F1585" i="2" a="1"/>
  <c r="F1585" i="2" s="1"/>
  <c r="F1586" i="2" a="1"/>
  <c r="F1586" i="2" s="1"/>
  <c r="F1587" i="2" a="1"/>
  <c r="F1587" i="2" s="1"/>
  <c r="F1588" i="2" a="1"/>
  <c r="F1588" i="2" s="1"/>
  <c r="F1589" i="2" a="1"/>
  <c r="F1589" i="2" s="1"/>
  <c r="F1590" i="2" a="1"/>
  <c r="F1590" i="2" s="1"/>
  <c r="F1591" i="2" a="1"/>
  <c r="F1591" i="2" s="1"/>
  <c r="F1592" i="2" a="1"/>
  <c r="F1592" i="2" s="1"/>
  <c r="F1593" i="2" a="1"/>
  <c r="F1593" i="2" s="1"/>
  <c r="F1594" i="2" a="1"/>
  <c r="F1594" i="2" s="1"/>
  <c r="F1595" i="2" a="1"/>
  <c r="F1595" i="2" s="1"/>
  <c r="F1596" i="2" a="1"/>
  <c r="F1596" i="2" s="1"/>
  <c r="F1597" i="2" a="1"/>
  <c r="F1597" i="2" s="1"/>
  <c r="F1598" i="2" a="1"/>
  <c r="F1598" i="2" s="1"/>
  <c r="F1599" i="2" a="1"/>
  <c r="F1599" i="2" s="1"/>
  <c r="F1600" i="2" a="1"/>
  <c r="F1600" i="2" s="1"/>
  <c r="F1601" i="2" a="1"/>
  <c r="F1601" i="2" s="1"/>
  <c r="F1602" i="2" a="1"/>
  <c r="F1602" i="2" s="1"/>
  <c r="F1603" i="2" a="1"/>
  <c r="F1603" i="2" s="1"/>
  <c r="F1604" i="2" a="1"/>
  <c r="F1604" i="2" s="1"/>
  <c r="F1605" i="2" a="1"/>
  <c r="F1605" i="2" s="1"/>
  <c r="F1606" i="2" a="1"/>
  <c r="F1606" i="2" s="1"/>
  <c r="F1607" i="2" a="1"/>
  <c r="F1607" i="2" s="1"/>
  <c r="F1608" i="2" a="1"/>
  <c r="F1608" i="2" s="1"/>
  <c r="F1609" i="2" a="1"/>
  <c r="F1609" i="2" s="1"/>
  <c r="F1610" i="2" a="1"/>
  <c r="F1610" i="2" s="1"/>
  <c r="F1611" i="2" a="1"/>
  <c r="F1611" i="2" s="1"/>
  <c r="F1612" i="2" a="1"/>
  <c r="F1612" i="2" s="1"/>
  <c r="F1613" i="2" a="1"/>
  <c r="F1613" i="2" s="1"/>
  <c r="F1614" i="2" a="1"/>
  <c r="F1614" i="2" s="1"/>
  <c r="F1615" i="2" a="1"/>
  <c r="F1615" i="2" s="1"/>
  <c r="F1616" i="2" a="1"/>
  <c r="F1616" i="2" s="1"/>
  <c r="F1617" i="2" a="1"/>
  <c r="F1617" i="2" s="1"/>
  <c r="F1618" i="2" a="1"/>
  <c r="F1618" i="2" s="1"/>
  <c r="F1619" i="2" a="1"/>
  <c r="F1619" i="2" s="1"/>
  <c r="F1620" i="2" a="1"/>
  <c r="F1620" i="2" s="1"/>
  <c r="F1621" i="2" a="1"/>
  <c r="F1621" i="2" s="1"/>
  <c r="F1622" i="2" a="1"/>
  <c r="F1622" i="2" s="1"/>
  <c r="F1623" i="2" a="1"/>
  <c r="F1623" i="2" s="1"/>
  <c r="F1624" i="2" a="1"/>
  <c r="F1624" i="2" s="1"/>
  <c r="F1625" i="2" a="1"/>
  <c r="F1625" i="2" s="1"/>
  <c r="F1626" i="2" a="1"/>
  <c r="F1626" i="2" s="1"/>
  <c r="F1627" i="2" a="1"/>
  <c r="F1627" i="2" s="1"/>
  <c r="F1628" i="2" a="1"/>
  <c r="F1628" i="2" s="1"/>
  <c r="F1629" i="2" a="1"/>
  <c r="F1629" i="2" s="1"/>
  <c r="F1630" i="2" a="1"/>
  <c r="F1630" i="2" s="1"/>
  <c r="F1631" i="2" a="1"/>
  <c r="F1631" i="2" s="1"/>
  <c r="F1632" i="2" a="1"/>
  <c r="F1632" i="2" s="1"/>
  <c r="F1633" i="2" a="1"/>
  <c r="F1633" i="2" s="1"/>
  <c r="F1634" i="2" a="1"/>
  <c r="F1634" i="2" s="1"/>
  <c r="F1635" i="2" a="1"/>
  <c r="F1635" i="2" s="1"/>
  <c r="F1636" i="2" a="1"/>
  <c r="F1636" i="2" s="1"/>
  <c r="F1637" i="2" a="1"/>
  <c r="F1637" i="2" s="1"/>
  <c r="F1638" i="2" a="1"/>
  <c r="F1638" i="2" s="1"/>
  <c r="F1639" i="2" a="1"/>
  <c r="F1639" i="2" s="1"/>
  <c r="F1640" i="2" a="1"/>
  <c r="F1640" i="2" s="1"/>
  <c r="F1641" i="2" a="1"/>
  <c r="F1641" i="2" s="1"/>
  <c r="F1642" i="2" a="1"/>
  <c r="F1642" i="2" s="1"/>
  <c r="F1643" i="2" a="1"/>
  <c r="F1643" i="2" s="1"/>
  <c r="F1644" i="2" a="1"/>
  <c r="F1644" i="2" s="1"/>
  <c r="F1645" i="2" a="1"/>
  <c r="F1645" i="2" s="1"/>
  <c r="F1646" i="2" a="1"/>
  <c r="F1646" i="2" s="1"/>
  <c r="F1647" i="2" a="1"/>
  <c r="F1647" i="2" s="1"/>
  <c r="F1648" i="2" a="1"/>
  <c r="F1648" i="2" s="1"/>
  <c r="F1649" i="2" a="1"/>
  <c r="F1649" i="2" s="1"/>
  <c r="F1650" i="2" a="1"/>
  <c r="F1650" i="2" s="1"/>
  <c r="F1651" i="2" a="1"/>
  <c r="F1651" i="2" s="1"/>
  <c r="F1652" i="2" a="1"/>
  <c r="F1652" i="2" s="1"/>
  <c r="F1653" i="2" a="1"/>
  <c r="F1653" i="2" s="1"/>
  <c r="F1654" i="2" a="1"/>
  <c r="F1654" i="2" s="1"/>
  <c r="F1655" i="2" a="1"/>
  <c r="F1655" i="2" s="1"/>
  <c r="F1656" i="2" a="1"/>
  <c r="F1656" i="2" s="1"/>
  <c r="F1657" i="2" a="1"/>
  <c r="F1657" i="2" s="1"/>
  <c r="F1658" i="2" a="1"/>
  <c r="F1658" i="2" s="1"/>
  <c r="F1659" i="2" a="1"/>
  <c r="F1659" i="2" s="1"/>
  <c r="F1660" i="2" a="1"/>
  <c r="F1660" i="2" s="1"/>
  <c r="F1661" i="2" a="1"/>
  <c r="F1661" i="2" s="1"/>
  <c r="F1662" i="2" a="1"/>
  <c r="F1662" i="2" s="1"/>
  <c r="F1663" i="2" a="1"/>
  <c r="F1663" i="2" s="1"/>
  <c r="F1664" i="2" a="1"/>
  <c r="F1664" i="2" s="1"/>
  <c r="F1665" i="2" a="1"/>
  <c r="F1665" i="2" s="1"/>
  <c r="F1666" i="2" a="1"/>
  <c r="F1666" i="2" s="1"/>
  <c r="F1667" i="2" a="1"/>
  <c r="F1667" i="2" s="1"/>
  <c r="F1668" i="2" a="1"/>
  <c r="F1668" i="2" s="1"/>
  <c r="F1669" i="2" a="1"/>
  <c r="F1669" i="2" s="1"/>
  <c r="F1670" i="2" a="1"/>
  <c r="F1670" i="2" s="1"/>
  <c r="F1671" i="2" a="1"/>
  <c r="F1671" i="2" s="1"/>
  <c r="F1672" i="2" a="1"/>
  <c r="F1672" i="2" s="1"/>
  <c r="F1673" i="2" a="1"/>
  <c r="F1673" i="2" s="1"/>
  <c r="F1674" i="2" a="1"/>
  <c r="F1674" i="2" s="1"/>
  <c r="F1675" i="2" a="1"/>
  <c r="F1675" i="2" s="1"/>
  <c r="F1676" i="2" a="1"/>
  <c r="F1676" i="2" s="1"/>
  <c r="F1677" i="2" a="1"/>
  <c r="F1677" i="2" s="1"/>
  <c r="F1678" i="2" a="1"/>
  <c r="F1678" i="2" s="1"/>
  <c r="F1679" i="2" a="1"/>
  <c r="F1679" i="2" s="1"/>
  <c r="F1680" i="2" a="1"/>
  <c r="F1680" i="2" s="1"/>
  <c r="F1681" i="2" a="1"/>
  <c r="F1681" i="2" s="1"/>
  <c r="F1682" i="2" a="1"/>
  <c r="F1682" i="2" s="1"/>
  <c r="F1683" i="2" a="1"/>
  <c r="F1683" i="2" s="1"/>
  <c r="F1684" i="2" a="1"/>
  <c r="F1684" i="2" s="1"/>
  <c r="F1685" i="2" a="1"/>
  <c r="F1685" i="2" s="1"/>
  <c r="F1686" i="2" a="1"/>
  <c r="F1686" i="2" s="1"/>
  <c r="F1687" i="2" a="1"/>
  <c r="F1687" i="2" s="1"/>
  <c r="F1688" i="2" a="1"/>
  <c r="F1688" i="2" s="1"/>
  <c r="F1689" i="2" a="1"/>
  <c r="F1689" i="2" s="1"/>
  <c r="F1690" i="2" a="1"/>
  <c r="F1690" i="2" s="1"/>
  <c r="F1691" i="2" a="1"/>
  <c r="F1691" i="2" s="1"/>
  <c r="F1692" i="2" a="1"/>
  <c r="F1692" i="2" s="1"/>
  <c r="F1693" i="2" a="1"/>
  <c r="F1693" i="2" s="1"/>
  <c r="F1694" i="2" a="1"/>
  <c r="F1694" i="2" s="1"/>
  <c r="F1695" i="2" a="1"/>
  <c r="F1695" i="2" s="1"/>
  <c r="F1696" i="2" a="1"/>
  <c r="F1696" i="2" s="1"/>
  <c r="F1697" i="2" a="1"/>
  <c r="F1697" i="2" s="1"/>
  <c r="F1698" i="2" a="1"/>
  <c r="F1698" i="2" s="1"/>
  <c r="F1699" i="2" a="1"/>
  <c r="F1699" i="2" s="1"/>
  <c r="F1700" i="2" a="1"/>
  <c r="F1700" i="2" s="1"/>
  <c r="F1701" i="2" a="1"/>
  <c r="F1701" i="2" s="1"/>
  <c r="F1702" i="2" a="1"/>
  <c r="F1702" i="2" s="1"/>
  <c r="F1703" i="2" a="1"/>
  <c r="F1703" i="2" s="1"/>
  <c r="F1704" i="2" a="1"/>
  <c r="F1704" i="2" s="1"/>
  <c r="F1705" i="2" a="1"/>
  <c r="F1705" i="2" s="1"/>
  <c r="F1706" i="2" a="1"/>
  <c r="F1706" i="2" s="1"/>
  <c r="F1707" i="2" a="1"/>
  <c r="F1707" i="2" s="1"/>
  <c r="F1708" i="2" a="1"/>
  <c r="F1708" i="2" s="1"/>
  <c r="F1709" i="2" a="1"/>
  <c r="F1709" i="2" s="1"/>
  <c r="F1710" i="2" a="1"/>
  <c r="F1710" i="2" s="1"/>
  <c r="F1711" i="2" a="1"/>
  <c r="F1711" i="2" s="1"/>
  <c r="F1712" i="2" a="1"/>
  <c r="F1712" i="2" s="1"/>
  <c r="F1713" i="2" a="1"/>
  <c r="F1713" i="2" s="1"/>
  <c r="F1714" i="2" a="1"/>
  <c r="F1714" i="2" s="1"/>
  <c r="F1715" i="2" a="1"/>
  <c r="F1715" i="2" s="1"/>
  <c r="F1716" i="2" a="1"/>
  <c r="F1716" i="2" s="1"/>
  <c r="F1717" i="2" a="1"/>
  <c r="F1717" i="2" s="1"/>
  <c r="F1718" i="2" a="1"/>
  <c r="F1718" i="2" s="1"/>
  <c r="F1719" i="2" a="1"/>
  <c r="F1719" i="2" s="1"/>
  <c r="F1720" i="2" a="1"/>
  <c r="F1720" i="2" s="1"/>
  <c r="F1721" i="2" a="1"/>
  <c r="F1721" i="2" s="1"/>
  <c r="F1722" i="2" a="1"/>
  <c r="F1722" i="2" s="1"/>
  <c r="F1723" i="2" a="1"/>
  <c r="F1723" i="2" s="1"/>
  <c r="F1724" i="2" a="1"/>
  <c r="F1724" i="2" s="1"/>
  <c r="F1725" i="2" a="1"/>
  <c r="F1725" i="2" s="1"/>
  <c r="F1726" i="2" a="1"/>
  <c r="F1726" i="2" s="1"/>
  <c r="F1727" i="2" a="1"/>
  <c r="F1727" i="2" s="1"/>
  <c r="F1728" i="2" a="1"/>
  <c r="F1728" i="2" s="1"/>
  <c r="F1729" i="2" a="1"/>
  <c r="F1729" i="2" s="1"/>
  <c r="F1730" i="2" a="1"/>
  <c r="F1730" i="2" s="1"/>
  <c r="F1731" i="2" a="1"/>
  <c r="F1731" i="2" s="1"/>
  <c r="F1732" i="2" a="1"/>
  <c r="F1732" i="2" s="1"/>
  <c r="F1733" i="2" a="1"/>
  <c r="F1733" i="2" s="1"/>
  <c r="F1734" i="2" a="1"/>
  <c r="F1734" i="2" s="1"/>
  <c r="F1735" i="2" a="1"/>
  <c r="F1735" i="2" s="1"/>
  <c r="F1736" i="2" a="1"/>
  <c r="F1736" i="2" s="1"/>
  <c r="F1737" i="2" a="1"/>
  <c r="F1737" i="2" s="1"/>
  <c r="F1738" i="2" a="1"/>
  <c r="F1738" i="2" s="1"/>
  <c r="F1739" i="2" a="1"/>
  <c r="F1739" i="2" s="1"/>
  <c r="F1740" i="2" a="1"/>
  <c r="F1740" i="2" s="1"/>
  <c r="F1741" i="2" a="1"/>
  <c r="F1741" i="2" s="1"/>
  <c r="F1742" i="2" a="1"/>
  <c r="F1742" i="2" s="1"/>
  <c r="F1743" i="2" a="1"/>
  <c r="F1743" i="2" s="1"/>
  <c r="F1744" i="2" a="1"/>
  <c r="F1744" i="2" s="1"/>
  <c r="F1745" i="2" a="1"/>
  <c r="F1745" i="2" s="1"/>
  <c r="F1746" i="2" a="1"/>
  <c r="F1746" i="2" s="1"/>
  <c r="F1747" i="2" a="1"/>
  <c r="F1747" i="2" s="1"/>
  <c r="F1748" i="2" a="1"/>
  <c r="F1748" i="2" s="1"/>
  <c r="F1749" i="2" a="1"/>
  <c r="F1749" i="2" s="1"/>
  <c r="F1750" i="2" a="1"/>
  <c r="F1750" i="2" s="1"/>
  <c r="F1751" i="2" a="1"/>
  <c r="F1751" i="2" s="1"/>
  <c r="F1752" i="2" a="1"/>
  <c r="F1752" i="2" s="1"/>
  <c r="F1753" i="2" a="1"/>
  <c r="F1753" i="2" s="1"/>
  <c r="F1754" i="2" a="1"/>
  <c r="F1754" i="2" s="1"/>
  <c r="F1755" i="2" a="1"/>
  <c r="F1755" i="2" s="1"/>
  <c r="F1756" i="2" a="1"/>
  <c r="F1756" i="2" s="1"/>
  <c r="F1757" i="2" a="1"/>
  <c r="F1757" i="2" s="1"/>
  <c r="F1758" i="2" a="1"/>
  <c r="F1758" i="2" s="1"/>
  <c r="F1759" i="2" a="1"/>
  <c r="F1759" i="2" s="1"/>
  <c r="F1760" i="2" a="1"/>
  <c r="F1760" i="2" s="1"/>
  <c r="F1761" i="2" a="1"/>
  <c r="F1761" i="2" s="1"/>
  <c r="F1762" i="2" a="1"/>
  <c r="F1762" i="2" s="1"/>
  <c r="F1763" i="2" a="1"/>
  <c r="F1763" i="2" s="1"/>
  <c r="F1764" i="2" a="1"/>
  <c r="F1764" i="2" s="1"/>
  <c r="F1765" i="2" a="1"/>
  <c r="F1765" i="2" s="1"/>
  <c r="F1766" i="2" a="1"/>
  <c r="F1766" i="2" s="1"/>
  <c r="F1767" i="2" a="1"/>
  <c r="F1767" i="2" s="1"/>
  <c r="F1768" i="2" a="1"/>
  <c r="F1768" i="2" s="1"/>
  <c r="F1769" i="2" a="1"/>
  <c r="F1769" i="2" s="1"/>
  <c r="F1770" i="2" a="1"/>
  <c r="F1770" i="2" s="1"/>
  <c r="F1771" i="2" a="1"/>
  <c r="F1771" i="2" s="1"/>
  <c r="F1772" i="2" a="1"/>
  <c r="F1772" i="2" s="1"/>
  <c r="F1773" i="2" a="1"/>
  <c r="F1773" i="2" s="1"/>
  <c r="F1774" i="2" a="1"/>
  <c r="F1774" i="2" s="1"/>
  <c r="F1775" i="2" a="1"/>
  <c r="F1775" i="2" s="1"/>
  <c r="F1776" i="2" a="1"/>
  <c r="F1776" i="2" s="1"/>
  <c r="F1777" i="2" a="1"/>
  <c r="F1777" i="2" s="1"/>
  <c r="F1778" i="2" a="1"/>
  <c r="F1778" i="2" s="1"/>
  <c r="F1779" i="2" a="1"/>
  <c r="F1779" i="2" s="1"/>
  <c r="F1780" i="2" a="1"/>
  <c r="F1780" i="2" s="1"/>
  <c r="F1781" i="2" a="1"/>
  <c r="F1781" i="2" s="1"/>
  <c r="F1782" i="2" a="1"/>
  <c r="F1782" i="2" s="1"/>
  <c r="F1783" i="2" a="1"/>
  <c r="F1783" i="2" s="1"/>
  <c r="F1784" i="2" a="1"/>
  <c r="F1784" i="2" s="1"/>
  <c r="F1785" i="2" a="1"/>
  <c r="F1785" i="2" s="1"/>
  <c r="F1786" i="2" a="1"/>
  <c r="F1786" i="2" s="1"/>
  <c r="F1787" i="2" a="1"/>
  <c r="F1787" i="2" s="1"/>
  <c r="F1788" i="2" a="1"/>
  <c r="F1788" i="2" s="1"/>
  <c r="F1789" i="2" a="1"/>
  <c r="F1789" i="2" s="1"/>
  <c r="F1790" i="2" a="1"/>
  <c r="F1790" i="2" s="1"/>
  <c r="F1791" i="2" a="1"/>
  <c r="F1791" i="2" s="1"/>
  <c r="F1792" i="2" a="1"/>
  <c r="F1792" i="2" s="1"/>
  <c r="F1793" i="2" a="1"/>
  <c r="F1793" i="2" s="1"/>
  <c r="F1794" i="2" a="1"/>
  <c r="F1794" i="2" s="1"/>
  <c r="F1795" i="2" a="1"/>
  <c r="F1795" i="2" s="1"/>
  <c r="F1796" i="2" a="1"/>
  <c r="F1796" i="2" s="1"/>
  <c r="F1797" i="2" a="1"/>
  <c r="F1797" i="2" s="1"/>
  <c r="F1798" i="2" a="1"/>
  <c r="F1798" i="2" s="1"/>
  <c r="F1799" i="2" a="1"/>
  <c r="F1799" i="2" s="1"/>
  <c r="F1800" i="2" a="1"/>
  <c r="F1800" i="2" s="1"/>
  <c r="F1801" i="2" a="1"/>
  <c r="F1801" i="2" s="1"/>
  <c r="F1802" i="2" a="1"/>
  <c r="F1802" i="2" s="1"/>
  <c r="F1803" i="2" a="1"/>
  <c r="F1803" i="2" s="1"/>
  <c r="F1804" i="2" a="1"/>
  <c r="F1804" i="2" s="1"/>
  <c r="F1805" i="2" a="1"/>
  <c r="F1805" i="2" s="1"/>
  <c r="F1806" i="2" a="1"/>
  <c r="F1806" i="2" s="1"/>
  <c r="F1807" i="2" a="1"/>
  <c r="F1807" i="2" s="1"/>
  <c r="F1808" i="2" a="1"/>
  <c r="F1808" i="2" s="1"/>
  <c r="F1809" i="2" a="1"/>
  <c r="F1809" i="2" s="1"/>
  <c r="F1810" i="2" a="1"/>
  <c r="F1810" i="2" s="1"/>
  <c r="F1811" i="2" a="1"/>
  <c r="F1811" i="2" s="1"/>
  <c r="F1812" i="2" a="1"/>
  <c r="F1812" i="2" s="1"/>
  <c r="F1813" i="2" a="1"/>
  <c r="F1813" i="2" s="1"/>
  <c r="F1814" i="2" a="1"/>
  <c r="F1814" i="2" s="1"/>
  <c r="F1815" i="2" a="1"/>
  <c r="F1815" i="2" s="1"/>
  <c r="F1816" i="2" a="1"/>
  <c r="F1816" i="2" s="1"/>
  <c r="F1817" i="2" a="1"/>
  <c r="F1817" i="2" s="1"/>
  <c r="F1818" i="2" a="1"/>
  <c r="F1818" i="2" s="1"/>
  <c r="F1819" i="2" a="1"/>
  <c r="F1819" i="2" s="1"/>
  <c r="F1820" i="2" a="1"/>
  <c r="F1820" i="2" s="1"/>
  <c r="F1821" i="2" a="1"/>
  <c r="F1821" i="2" s="1"/>
  <c r="F1822" i="2" a="1"/>
  <c r="F1822" i="2" s="1"/>
  <c r="F1823" i="2" a="1"/>
  <c r="F1823" i="2" s="1"/>
  <c r="F1824" i="2" a="1"/>
  <c r="F1824" i="2" s="1"/>
  <c r="F1825" i="2" a="1"/>
  <c r="F1825" i="2" s="1"/>
  <c r="F1826" i="2" a="1"/>
  <c r="F1826" i="2" s="1"/>
  <c r="F1827" i="2" a="1"/>
  <c r="F1827" i="2" s="1"/>
  <c r="F1828" i="2" a="1"/>
  <c r="F1828" i="2" s="1"/>
  <c r="F1829" i="2" a="1"/>
  <c r="F1829" i="2" s="1"/>
  <c r="F1830" i="2" a="1"/>
  <c r="F1830" i="2" s="1"/>
  <c r="F1831" i="2" a="1"/>
  <c r="F1831" i="2" s="1"/>
  <c r="F1832" i="2" a="1"/>
  <c r="F1832" i="2" s="1"/>
  <c r="F1833" i="2" a="1"/>
  <c r="F1833" i="2" s="1"/>
  <c r="F1834" i="2" a="1"/>
  <c r="F1834" i="2" s="1"/>
  <c r="F1835" i="2" a="1"/>
  <c r="F1835" i="2" s="1"/>
  <c r="F1836" i="2" a="1"/>
  <c r="F1836" i="2" s="1"/>
  <c r="F1837" i="2" a="1"/>
  <c r="F1837" i="2" s="1"/>
  <c r="F1838" i="2" a="1"/>
  <c r="F1838" i="2" s="1"/>
  <c r="F1839" i="2" a="1"/>
  <c r="F1839" i="2" s="1"/>
  <c r="F1840" i="2" a="1"/>
  <c r="F1840" i="2" s="1"/>
  <c r="F1841" i="2" a="1"/>
  <c r="F1841" i="2" s="1"/>
  <c r="F1842" i="2" a="1"/>
  <c r="F1842" i="2" s="1"/>
  <c r="F1843" i="2" a="1"/>
  <c r="F1843" i="2" s="1"/>
  <c r="F1844" i="2" a="1"/>
  <c r="F1844" i="2" s="1"/>
  <c r="F1845" i="2" a="1"/>
  <c r="F1845" i="2" s="1"/>
  <c r="F1846" i="2" a="1"/>
  <c r="F1846" i="2" s="1"/>
  <c r="F1847" i="2" a="1"/>
  <c r="F1847" i="2" s="1"/>
  <c r="F1848" i="2" a="1"/>
  <c r="F1848" i="2" s="1"/>
  <c r="F1849" i="2" a="1"/>
  <c r="F1849" i="2" s="1"/>
  <c r="F1850" i="2" a="1"/>
  <c r="F1850" i="2" s="1"/>
  <c r="F1851" i="2" a="1"/>
  <c r="F1851" i="2" s="1"/>
  <c r="F1852" i="2" a="1"/>
  <c r="F1852" i="2" s="1"/>
  <c r="F1853" i="2" a="1"/>
  <c r="F1853" i="2" s="1"/>
  <c r="F1854" i="2" a="1"/>
  <c r="F1854" i="2" s="1"/>
  <c r="F1855" i="2" a="1"/>
  <c r="F1855" i="2" s="1"/>
  <c r="F1856" i="2" a="1"/>
  <c r="F1856" i="2" s="1"/>
  <c r="F1857" i="2" a="1"/>
  <c r="F1857" i="2" s="1"/>
  <c r="F1858" i="2" a="1"/>
  <c r="F1858" i="2" s="1"/>
  <c r="F1859" i="2" a="1"/>
  <c r="F1859" i="2" s="1"/>
  <c r="F1860" i="2" a="1"/>
  <c r="F1860" i="2" s="1"/>
  <c r="F1861" i="2" a="1"/>
  <c r="F1861" i="2" s="1"/>
  <c r="F1862" i="2" a="1"/>
  <c r="F1862" i="2" s="1"/>
  <c r="F1863" i="2" a="1"/>
  <c r="F1863" i="2" s="1"/>
  <c r="F1864" i="2" a="1"/>
  <c r="F1864" i="2" s="1"/>
  <c r="F1865" i="2" a="1"/>
  <c r="F1865" i="2" s="1"/>
  <c r="F1866" i="2" a="1"/>
  <c r="F1866" i="2" s="1"/>
  <c r="F1867" i="2" a="1"/>
  <c r="F1867" i="2" s="1"/>
  <c r="F1868" i="2" a="1"/>
  <c r="F1868" i="2" s="1"/>
  <c r="F1869" i="2" a="1"/>
  <c r="F1869" i="2" s="1"/>
  <c r="F1870" i="2" a="1"/>
  <c r="F1870" i="2" s="1"/>
  <c r="F1871" i="2" a="1"/>
  <c r="F1871" i="2" s="1"/>
  <c r="F1872" i="2" a="1"/>
  <c r="F1872" i="2" s="1"/>
  <c r="F1873" i="2" a="1"/>
  <c r="F1873" i="2" s="1"/>
  <c r="F1874" i="2" a="1"/>
  <c r="F1874" i="2" s="1"/>
  <c r="F1875" i="2" a="1"/>
  <c r="F1875" i="2" s="1"/>
  <c r="F1876" i="2" a="1"/>
  <c r="F1876" i="2" s="1"/>
  <c r="F1877" i="2" a="1"/>
  <c r="F1877" i="2" s="1"/>
  <c r="F1878" i="2" a="1"/>
  <c r="F1878" i="2" s="1"/>
  <c r="F1879" i="2" a="1"/>
  <c r="F1879" i="2" s="1"/>
  <c r="F1880" i="2" a="1"/>
  <c r="F1880" i="2" s="1"/>
  <c r="F1881" i="2" a="1"/>
  <c r="F1881" i="2" s="1"/>
  <c r="F1882" i="2" a="1"/>
  <c r="F1882" i="2" s="1"/>
  <c r="F1883" i="2" a="1"/>
  <c r="F1883" i="2" s="1"/>
  <c r="F1884" i="2" a="1"/>
  <c r="F1884" i="2" s="1"/>
  <c r="F1885" i="2" a="1"/>
  <c r="F1885" i="2" s="1"/>
  <c r="F1886" i="2" a="1"/>
  <c r="F1886" i="2" s="1"/>
  <c r="F1887" i="2" a="1"/>
  <c r="F1887" i="2" s="1"/>
  <c r="F1888" i="2" a="1"/>
  <c r="F1888" i="2" s="1"/>
  <c r="F1889" i="2" a="1"/>
  <c r="F1889" i="2" s="1"/>
  <c r="F1890" i="2" a="1"/>
  <c r="F1890" i="2" s="1"/>
  <c r="F1891" i="2" a="1"/>
  <c r="F1891" i="2" s="1"/>
  <c r="F1892" i="2" a="1"/>
  <c r="F1892" i="2" s="1"/>
  <c r="F1893" i="2" a="1"/>
  <c r="F1893" i="2" s="1"/>
  <c r="F1894" i="2" a="1"/>
  <c r="F1894" i="2" s="1"/>
  <c r="F1895" i="2" a="1"/>
  <c r="F1895" i="2" s="1"/>
  <c r="F1896" i="2" a="1"/>
  <c r="F1896" i="2" s="1"/>
  <c r="F1897" i="2" a="1"/>
  <c r="F1897" i="2" s="1"/>
  <c r="F1898" i="2" a="1"/>
  <c r="F1898" i="2" s="1"/>
  <c r="F1899" i="2" a="1"/>
  <c r="F1899" i="2" s="1"/>
  <c r="F1900" i="2" a="1"/>
  <c r="F1900" i="2" s="1"/>
  <c r="F1901" i="2" a="1"/>
  <c r="F1901" i="2" s="1"/>
  <c r="F1902" i="2" a="1"/>
  <c r="F1902" i="2" s="1"/>
  <c r="F1903" i="2" a="1"/>
  <c r="F1903" i="2" s="1"/>
  <c r="F1904" i="2" a="1"/>
  <c r="F1904" i="2" s="1"/>
  <c r="F1905" i="2" a="1"/>
  <c r="F1905" i="2" s="1"/>
  <c r="F1906" i="2" a="1"/>
  <c r="F1906" i="2" s="1"/>
  <c r="F1907" i="2" a="1"/>
  <c r="F1907" i="2" s="1"/>
  <c r="F1908" i="2" a="1"/>
  <c r="F1908" i="2" s="1"/>
  <c r="F1909" i="2" a="1"/>
  <c r="F1909" i="2" s="1"/>
  <c r="F1910" i="2" a="1"/>
  <c r="F1910" i="2" s="1"/>
  <c r="F1911" i="2" a="1"/>
  <c r="F1911" i="2" s="1"/>
  <c r="F1912" i="2" a="1"/>
  <c r="F1912" i="2" s="1"/>
  <c r="F1913" i="2" a="1"/>
  <c r="F1913" i="2" s="1"/>
  <c r="F1914" i="2" a="1"/>
  <c r="F1914" i="2" s="1"/>
  <c r="F1915" i="2" a="1"/>
  <c r="F1915" i="2" s="1"/>
  <c r="F1916" i="2" a="1"/>
  <c r="F1916" i="2" s="1"/>
  <c r="F1917" i="2" a="1"/>
  <c r="F1917" i="2" s="1"/>
  <c r="F1918" i="2" a="1"/>
  <c r="F1918" i="2" s="1"/>
  <c r="F1919" i="2" a="1"/>
  <c r="F1919" i="2" s="1"/>
  <c r="F1920" i="2" a="1"/>
  <c r="F1920" i="2" s="1"/>
  <c r="F1921" i="2" a="1"/>
  <c r="F1921" i="2" s="1"/>
  <c r="F1922" i="2" a="1"/>
  <c r="F1922" i="2" s="1"/>
  <c r="F1923" i="2" a="1"/>
  <c r="F1923" i="2" s="1"/>
  <c r="F1924" i="2" a="1"/>
  <c r="F1924" i="2" s="1"/>
  <c r="F1925" i="2" a="1"/>
  <c r="F1925" i="2" s="1"/>
  <c r="F1926" i="2" a="1"/>
  <c r="F1926" i="2" s="1"/>
  <c r="F1927" i="2" a="1"/>
  <c r="F1927" i="2" s="1"/>
  <c r="F1928" i="2" a="1"/>
  <c r="F1928" i="2" s="1"/>
  <c r="F1929" i="2" a="1"/>
  <c r="F1929" i="2" s="1"/>
  <c r="F1930" i="2" a="1"/>
  <c r="F1930" i="2" s="1"/>
  <c r="F1931" i="2" a="1"/>
  <c r="F1931" i="2" s="1"/>
  <c r="F1932" i="2" a="1"/>
  <c r="F1932" i="2" s="1"/>
  <c r="F1933" i="2" a="1"/>
  <c r="F1933" i="2" s="1"/>
  <c r="F1934" i="2" a="1"/>
  <c r="F1934" i="2" s="1"/>
  <c r="F1935" i="2" a="1"/>
  <c r="F1935" i="2" s="1"/>
  <c r="F1936" i="2" a="1"/>
  <c r="F1936" i="2" s="1"/>
  <c r="F1937" i="2" a="1"/>
  <c r="F1937" i="2" s="1"/>
  <c r="F1938" i="2" a="1"/>
  <c r="F1938" i="2" s="1"/>
  <c r="F1939" i="2" a="1"/>
  <c r="F1939" i="2" s="1"/>
  <c r="F1940" i="2" a="1"/>
  <c r="F1940" i="2" s="1"/>
  <c r="F1941" i="2" a="1"/>
  <c r="F1941" i="2" s="1"/>
  <c r="F1942" i="2" a="1"/>
  <c r="F1942" i="2" s="1"/>
  <c r="F1943" i="2" a="1"/>
  <c r="F1943" i="2" s="1"/>
  <c r="F1944" i="2" a="1"/>
  <c r="F1944" i="2" s="1"/>
  <c r="F1945" i="2" a="1"/>
  <c r="F1945" i="2" s="1"/>
  <c r="F1946" i="2" a="1"/>
  <c r="F1946" i="2" s="1"/>
  <c r="F1947" i="2" a="1"/>
  <c r="F1947" i="2" s="1"/>
  <c r="F1948" i="2" a="1"/>
  <c r="F1948" i="2" s="1"/>
  <c r="F1949" i="2" a="1"/>
  <c r="F1949" i="2" s="1"/>
  <c r="F1950" i="2" a="1"/>
  <c r="F1950" i="2" s="1"/>
  <c r="F1951" i="2" a="1"/>
  <c r="F1951" i="2" s="1"/>
  <c r="F1952" i="2" a="1"/>
  <c r="F1952" i="2" s="1"/>
  <c r="F1953" i="2" a="1"/>
  <c r="F1953" i="2" s="1"/>
  <c r="F1954" i="2" a="1"/>
  <c r="F1954" i="2" s="1"/>
  <c r="F1955" i="2" a="1"/>
  <c r="F1955" i="2" s="1"/>
  <c r="F1956" i="2" a="1"/>
  <c r="F1956" i="2" s="1"/>
  <c r="F1957" i="2" a="1"/>
  <c r="F1957" i="2" s="1"/>
  <c r="F1958" i="2" a="1"/>
  <c r="F1958" i="2" s="1"/>
  <c r="F1959" i="2" a="1"/>
  <c r="F1959" i="2" s="1"/>
  <c r="F1960" i="2" a="1"/>
  <c r="F1960" i="2" s="1"/>
  <c r="F1961" i="2" a="1"/>
  <c r="F1961" i="2" s="1"/>
  <c r="F1962" i="2" a="1"/>
  <c r="F1962" i="2" s="1"/>
  <c r="F1963" i="2" a="1"/>
  <c r="F1963" i="2" s="1"/>
  <c r="F1964" i="2" a="1"/>
  <c r="F1964" i="2" s="1"/>
  <c r="F1965" i="2" a="1"/>
  <c r="F1965" i="2" s="1"/>
  <c r="F1966" i="2" a="1"/>
  <c r="F1966" i="2" s="1"/>
  <c r="F1967" i="2" a="1"/>
  <c r="F1967" i="2" s="1"/>
  <c r="F1968" i="2" a="1"/>
  <c r="F1968" i="2" s="1"/>
  <c r="F1969" i="2" a="1"/>
  <c r="F1969" i="2" s="1"/>
  <c r="F1970" i="2" a="1"/>
  <c r="F1970" i="2" s="1"/>
  <c r="F1971" i="2" a="1"/>
  <c r="F1971" i="2" s="1"/>
  <c r="F1972" i="2" a="1"/>
  <c r="F1972" i="2" s="1"/>
  <c r="F1973" i="2" a="1"/>
  <c r="F1973" i="2" s="1"/>
  <c r="F1974" i="2" a="1"/>
  <c r="F1974" i="2" s="1"/>
  <c r="F1975" i="2" a="1"/>
  <c r="F1975" i="2" s="1"/>
  <c r="F1976" i="2" a="1"/>
  <c r="F1976" i="2" s="1"/>
  <c r="F1977" i="2" a="1"/>
  <c r="F1977" i="2" s="1"/>
  <c r="F1978" i="2" a="1"/>
  <c r="F1978" i="2" s="1"/>
  <c r="F1979" i="2" a="1"/>
  <c r="F1979" i="2" s="1"/>
  <c r="F1980" i="2" a="1"/>
  <c r="F1980" i="2" s="1"/>
  <c r="F1981" i="2" a="1"/>
  <c r="F1981" i="2" s="1"/>
  <c r="F1982" i="2" a="1"/>
  <c r="F1982" i="2" s="1"/>
  <c r="F1983" i="2" a="1"/>
  <c r="F1983" i="2" s="1"/>
  <c r="F1984" i="2" a="1"/>
  <c r="F1984" i="2" s="1"/>
  <c r="F1985" i="2" a="1"/>
  <c r="F1985" i="2" s="1"/>
  <c r="F1986" i="2" a="1"/>
  <c r="F1986" i="2" s="1"/>
  <c r="F1987" i="2" a="1"/>
  <c r="F1987" i="2" s="1"/>
  <c r="F1988" i="2" a="1"/>
  <c r="F1988" i="2" s="1"/>
  <c r="F1989" i="2" a="1"/>
  <c r="F1989" i="2" s="1"/>
  <c r="F1990" i="2" a="1"/>
  <c r="F1990" i="2" s="1"/>
  <c r="F1991" i="2" a="1"/>
  <c r="F1991" i="2" s="1"/>
  <c r="F1992" i="2" a="1"/>
  <c r="F1992" i="2" s="1"/>
  <c r="F1993" i="2" a="1"/>
  <c r="F1993" i="2" s="1"/>
  <c r="F1994" i="2" a="1"/>
  <c r="F1994" i="2" s="1"/>
  <c r="F1995" i="2" a="1"/>
  <c r="F1995" i="2" s="1"/>
  <c r="F1996" i="2" a="1"/>
  <c r="F1996" i="2" s="1"/>
  <c r="F1997" i="2" a="1"/>
  <c r="F1997" i="2" s="1"/>
  <c r="F1998" i="2" a="1"/>
  <c r="F1998" i="2" s="1"/>
  <c r="F1999" i="2" a="1"/>
  <c r="F1999" i="2" s="1"/>
  <c r="F2000" i="2" a="1"/>
  <c r="F2000" i="2" s="1"/>
  <c r="F2001" i="2" a="1"/>
  <c r="F2001" i="2" s="1"/>
  <c r="F2002" i="2" a="1"/>
  <c r="F2002" i="2" s="1"/>
  <c r="F2003" i="2" a="1"/>
  <c r="F2003" i="2" s="1"/>
  <c r="F2004" i="2" a="1"/>
  <c r="F2004" i="2" s="1"/>
  <c r="F2005" i="2" a="1"/>
  <c r="F2005" i="2" s="1"/>
  <c r="F2006" i="2" a="1"/>
  <c r="F2006" i="2" s="1"/>
  <c r="F2007" i="2" a="1"/>
  <c r="F2007" i="2" s="1"/>
  <c r="F2008" i="2" a="1"/>
  <c r="F2008" i="2" s="1"/>
  <c r="F2009" i="2" a="1"/>
  <c r="F2009" i="2" s="1"/>
  <c r="F2010" i="2" a="1"/>
  <c r="F2010" i="2" s="1"/>
  <c r="F2011" i="2" a="1"/>
  <c r="F2011" i="2" s="1"/>
  <c r="F2012" i="2" a="1"/>
  <c r="F2012" i="2" s="1"/>
  <c r="F2013" i="2" a="1"/>
  <c r="F2013" i="2" s="1"/>
  <c r="F2014" i="2" a="1"/>
  <c r="F2014" i="2" s="1"/>
  <c r="F2015" i="2" a="1"/>
  <c r="F2015" i="2" s="1"/>
  <c r="F2016" i="2" a="1"/>
  <c r="F2016" i="2" s="1"/>
  <c r="F2017" i="2" a="1"/>
  <c r="F2017" i="2" s="1"/>
  <c r="F2018" i="2" a="1"/>
  <c r="F2018" i="2" s="1"/>
  <c r="F2019" i="2" a="1"/>
  <c r="F2019" i="2" s="1"/>
  <c r="F2020" i="2" a="1"/>
  <c r="F2020" i="2" s="1"/>
  <c r="F2021" i="2" a="1"/>
  <c r="F2021" i="2" s="1"/>
  <c r="F2022" i="2" a="1"/>
  <c r="F2022" i="2" s="1"/>
  <c r="F2023" i="2" a="1"/>
  <c r="F2023" i="2" s="1"/>
  <c r="F2024" i="2" a="1"/>
  <c r="F2024" i="2" s="1"/>
  <c r="F2025" i="2" a="1"/>
  <c r="F2025" i="2" s="1"/>
  <c r="F2026" i="2" a="1"/>
  <c r="F2026" i="2" s="1"/>
  <c r="F2027" i="2" a="1"/>
  <c r="F2027" i="2" s="1"/>
  <c r="F2028" i="2" a="1"/>
  <c r="F2028" i="2" s="1"/>
  <c r="F2029" i="2" a="1"/>
  <c r="F2029" i="2" s="1"/>
  <c r="F2030" i="2" a="1"/>
  <c r="F2030" i="2" s="1"/>
  <c r="F2031" i="2" a="1"/>
  <c r="F2031" i="2" s="1"/>
  <c r="F2032" i="2" a="1"/>
  <c r="F2032" i="2" s="1"/>
  <c r="F2033" i="2" a="1"/>
  <c r="F2033" i="2" s="1"/>
  <c r="F2034" i="2" a="1"/>
  <c r="F2034" i="2" s="1"/>
  <c r="F2035" i="2" a="1"/>
  <c r="F2035" i="2" s="1"/>
  <c r="F2036" i="2" a="1"/>
  <c r="F2036" i="2" s="1"/>
  <c r="F2037" i="2" a="1"/>
  <c r="F2037" i="2" s="1"/>
  <c r="F2038" i="2" a="1"/>
  <c r="F2038" i="2" s="1"/>
  <c r="F2039" i="2" a="1"/>
  <c r="F2039" i="2" s="1"/>
  <c r="F2040" i="2" a="1"/>
  <c r="F2040" i="2" s="1"/>
  <c r="F2041" i="2" a="1"/>
  <c r="F2041" i="2" s="1"/>
  <c r="F2042" i="2" a="1"/>
  <c r="F2042" i="2" s="1"/>
  <c r="F2043" i="2" a="1"/>
  <c r="F2043" i="2" s="1"/>
  <c r="F2044" i="2" a="1"/>
  <c r="F2044" i="2" s="1"/>
  <c r="F2045" i="2" a="1"/>
  <c r="F2045" i="2" s="1"/>
  <c r="F2046" i="2" a="1"/>
  <c r="F2046" i="2" s="1"/>
  <c r="F2047" i="2" a="1"/>
  <c r="F2047" i="2" s="1"/>
  <c r="F2048" i="2" a="1"/>
  <c r="F2048" i="2" s="1"/>
  <c r="F2049" i="2" a="1"/>
  <c r="F2049" i="2" s="1"/>
  <c r="F2050" i="2" a="1"/>
  <c r="F2050" i="2" s="1"/>
  <c r="F2051" i="2" a="1"/>
  <c r="F2051" i="2" s="1"/>
  <c r="F2052" i="2" a="1"/>
  <c r="F2052" i="2" s="1"/>
  <c r="F2053" i="2" a="1"/>
  <c r="F2053" i="2" s="1"/>
  <c r="F2054" i="2" a="1"/>
  <c r="F2054" i="2" s="1"/>
  <c r="F2055" i="2" a="1"/>
  <c r="F2055" i="2" s="1"/>
  <c r="F2056" i="2" a="1"/>
  <c r="F2056" i="2" s="1"/>
  <c r="F2057" i="2" a="1"/>
  <c r="F2057" i="2" s="1"/>
  <c r="F2058" i="2" a="1"/>
  <c r="F2058" i="2" s="1"/>
  <c r="F2059" i="2" a="1"/>
  <c r="F2059" i="2" s="1"/>
  <c r="F2060" i="2" a="1"/>
  <c r="F2060" i="2" s="1"/>
  <c r="F2061" i="2" a="1"/>
  <c r="F2061" i="2" s="1"/>
  <c r="F2062" i="2" a="1"/>
  <c r="F2062" i="2" s="1"/>
  <c r="F2063" i="2" a="1"/>
  <c r="F2063" i="2" s="1"/>
  <c r="F2064" i="2" a="1"/>
  <c r="F2064" i="2" s="1"/>
  <c r="F2065" i="2" a="1"/>
  <c r="F2065" i="2" s="1"/>
  <c r="F2066" i="2" a="1"/>
  <c r="F2066" i="2" s="1"/>
  <c r="F2067" i="2" a="1"/>
  <c r="F2067" i="2" s="1"/>
  <c r="F2068" i="2" a="1"/>
  <c r="F2068" i="2" s="1"/>
  <c r="F2069" i="2" a="1"/>
  <c r="F2069" i="2" s="1"/>
  <c r="F2070" i="2" a="1"/>
  <c r="F2070" i="2" s="1"/>
  <c r="F2071" i="2" a="1"/>
  <c r="F2071" i="2" s="1"/>
  <c r="F2072" i="2" a="1"/>
  <c r="F2072" i="2" s="1"/>
  <c r="F2073" i="2" a="1"/>
  <c r="F2073" i="2" s="1"/>
  <c r="F2074" i="2" a="1"/>
  <c r="F2074" i="2" s="1"/>
  <c r="F2075" i="2" a="1"/>
  <c r="F2075" i="2" s="1"/>
  <c r="F2076" i="2" a="1"/>
  <c r="F2076" i="2" s="1"/>
  <c r="F2077" i="2" a="1"/>
  <c r="F2077" i="2" s="1"/>
  <c r="F2078" i="2" a="1"/>
  <c r="F2078" i="2" s="1"/>
  <c r="F2079" i="2" a="1"/>
  <c r="F2079" i="2" s="1"/>
  <c r="F2080" i="2" a="1"/>
  <c r="F2080" i="2" s="1"/>
  <c r="F2081" i="2" a="1"/>
  <c r="F2081" i="2" s="1"/>
  <c r="F2082" i="2" a="1"/>
  <c r="F2082" i="2" s="1"/>
  <c r="F2083" i="2" a="1"/>
  <c r="F2083" i="2" s="1"/>
  <c r="F2084" i="2" a="1"/>
  <c r="F2084" i="2" s="1"/>
  <c r="F2085" i="2" a="1"/>
  <c r="F2085" i="2" s="1"/>
  <c r="F2086" i="2" a="1"/>
  <c r="F2086" i="2" s="1"/>
  <c r="F2087" i="2" a="1"/>
  <c r="F2087" i="2" s="1"/>
  <c r="F2088" i="2" a="1"/>
  <c r="F2088" i="2" s="1"/>
  <c r="F2089" i="2" a="1"/>
  <c r="F2089" i="2" s="1"/>
  <c r="F2090" i="2" a="1"/>
  <c r="F2090" i="2" s="1"/>
  <c r="F2091" i="2" a="1"/>
  <c r="F2091" i="2" s="1"/>
  <c r="F2092" i="2" a="1"/>
  <c r="F2092" i="2" s="1"/>
  <c r="F2093" i="2" a="1"/>
  <c r="F2093" i="2" s="1"/>
  <c r="F2094" i="2" a="1"/>
  <c r="F2094" i="2" s="1"/>
  <c r="F2095" i="2" a="1"/>
  <c r="F2095" i="2" s="1"/>
  <c r="F2096" i="2" a="1"/>
  <c r="F2096" i="2" s="1"/>
  <c r="F2097" i="2" a="1"/>
  <c r="F2097" i="2" s="1"/>
  <c r="F2098" i="2" a="1"/>
  <c r="F2098" i="2" s="1"/>
  <c r="F2099" i="2" a="1"/>
  <c r="F2099" i="2" s="1"/>
  <c r="F2100" i="2" a="1"/>
  <c r="F2100" i="2" s="1"/>
  <c r="F2101" i="2" a="1"/>
  <c r="F2101" i="2" s="1"/>
  <c r="F2102" i="2" a="1"/>
  <c r="F2102" i="2" s="1"/>
  <c r="F2103" i="2" a="1"/>
  <c r="F2103" i="2" s="1"/>
  <c r="F2104" i="2" a="1"/>
  <c r="F2104" i="2" s="1"/>
  <c r="F2105" i="2" a="1"/>
  <c r="F2105" i="2" s="1"/>
  <c r="F2106" i="2" a="1"/>
  <c r="F2106" i="2" s="1"/>
  <c r="F2107" i="2" a="1"/>
  <c r="F2107" i="2" s="1"/>
  <c r="F2108" i="2" a="1"/>
  <c r="F2108" i="2" s="1"/>
  <c r="F2109" i="2" a="1"/>
  <c r="F2109" i="2" s="1"/>
  <c r="F2110" i="2" a="1"/>
  <c r="F2110" i="2" s="1"/>
  <c r="F2111" i="2" a="1"/>
  <c r="F2111" i="2" s="1"/>
  <c r="F2112" i="2" a="1"/>
  <c r="F2112" i="2" s="1"/>
  <c r="F2113" i="2" a="1"/>
  <c r="F2113" i="2" s="1"/>
  <c r="F2114" i="2" a="1"/>
  <c r="F2114" i="2" s="1"/>
  <c r="F2115" i="2" a="1"/>
  <c r="F2115" i="2" s="1"/>
  <c r="F2116" i="2" a="1"/>
  <c r="F2116" i="2" s="1"/>
  <c r="F2117" i="2" a="1"/>
  <c r="F2117" i="2" s="1"/>
  <c r="F2118" i="2" a="1"/>
  <c r="F2118" i="2" s="1"/>
  <c r="F2119" i="2" a="1"/>
  <c r="F2119" i="2" s="1"/>
  <c r="F2120" i="2" a="1"/>
  <c r="F2120" i="2" s="1"/>
  <c r="F2121" i="2" a="1"/>
  <c r="F2121" i="2" s="1"/>
  <c r="F2122" i="2" a="1"/>
  <c r="F2122" i="2" s="1"/>
  <c r="F2123" i="2" a="1"/>
  <c r="F2123" i="2" s="1"/>
  <c r="F2124" i="2" a="1"/>
  <c r="F2124" i="2" s="1"/>
  <c r="F2125" i="2" a="1"/>
  <c r="F2125" i="2" s="1"/>
  <c r="F2126" i="2" a="1"/>
  <c r="F2126" i="2" s="1"/>
  <c r="F2127" i="2" a="1"/>
  <c r="F2127" i="2" s="1"/>
  <c r="F2128" i="2" a="1"/>
  <c r="F2128" i="2" s="1"/>
  <c r="F2129" i="2" a="1"/>
  <c r="F2129" i="2" s="1"/>
  <c r="F2130" i="2" a="1"/>
  <c r="F2130" i="2" s="1"/>
  <c r="F2131" i="2" a="1"/>
  <c r="F2131" i="2" s="1"/>
  <c r="F2132" i="2" a="1"/>
  <c r="F2132" i="2" s="1"/>
  <c r="F2133" i="2" a="1"/>
  <c r="F2133" i="2" s="1"/>
  <c r="F2134" i="2" a="1"/>
  <c r="F2134" i="2" s="1"/>
  <c r="F2135" i="2" a="1"/>
  <c r="F2135" i="2" s="1"/>
  <c r="F2136" i="2" a="1"/>
  <c r="F2136" i="2" s="1"/>
  <c r="F2137" i="2" a="1"/>
  <c r="F2137" i="2" s="1"/>
  <c r="F2138" i="2" a="1"/>
  <c r="F2138" i="2" s="1"/>
  <c r="F2139" i="2" a="1"/>
  <c r="F2139" i="2" s="1"/>
  <c r="F2140" i="2" a="1"/>
  <c r="F2140" i="2" s="1"/>
  <c r="F2141" i="2" a="1"/>
  <c r="F2141" i="2" s="1"/>
  <c r="F2142" i="2" a="1"/>
  <c r="F2142" i="2" s="1"/>
  <c r="F2143" i="2" a="1"/>
  <c r="F2143" i="2" s="1"/>
  <c r="F2144" i="2" a="1"/>
  <c r="F2144" i="2" s="1"/>
  <c r="F2145" i="2" a="1"/>
  <c r="F2145" i="2" s="1"/>
  <c r="F2146" i="2" a="1"/>
  <c r="F2146" i="2" s="1"/>
  <c r="F2147" i="2" a="1"/>
  <c r="F2147" i="2" s="1"/>
  <c r="F2148" i="2" a="1"/>
  <c r="F2148" i="2" s="1"/>
  <c r="F2149" i="2" a="1"/>
  <c r="F2149" i="2" s="1"/>
  <c r="F2150" i="2" a="1"/>
  <c r="F2150" i="2" s="1"/>
  <c r="F2151" i="2" a="1"/>
  <c r="F2151" i="2" s="1"/>
  <c r="F2152" i="2" a="1"/>
  <c r="F2152" i="2" s="1"/>
  <c r="F2153" i="2" a="1"/>
  <c r="F2153" i="2" s="1"/>
  <c r="F2154" i="2" a="1"/>
  <c r="F2154" i="2" s="1"/>
  <c r="F2155" i="2" a="1"/>
  <c r="F2155" i="2" s="1"/>
  <c r="F2156" i="2" a="1"/>
  <c r="F2156" i="2" s="1"/>
  <c r="F2157" i="2" a="1"/>
  <c r="F2157" i="2" s="1"/>
  <c r="F2158" i="2" a="1"/>
  <c r="F2158" i="2" s="1"/>
  <c r="F2159" i="2" a="1"/>
  <c r="F2159" i="2" s="1"/>
  <c r="F2160" i="2" a="1"/>
  <c r="F2160" i="2" s="1"/>
  <c r="F2161" i="2" a="1"/>
  <c r="F2161" i="2" s="1"/>
  <c r="F2162" i="2" a="1"/>
  <c r="F2162" i="2" s="1"/>
  <c r="F2163" i="2" a="1"/>
  <c r="F2163" i="2" s="1"/>
  <c r="F2164" i="2" a="1"/>
  <c r="F2164" i="2" s="1"/>
  <c r="F2165" i="2" a="1"/>
  <c r="F2165" i="2" s="1"/>
  <c r="F2166" i="2" a="1"/>
  <c r="F2166" i="2" s="1"/>
  <c r="F2167" i="2" a="1"/>
  <c r="F2167" i="2" s="1"/>
  <c r="F2168" i="2" a="1"/>
  <c r="F2168" i="2" s="1"/>
  <c r="F2169" i="2" a="1"/>
  <c r="F2169" i="2" s="1"/>
  <c r="F2170" i="2" a="1"/>
  <c r="F2170" i="2" s="1"/>
  <c r="F2171" i="2" a="1"/>
  <c r="F2171" i="2" s="1"/>
  <c r="F2172" i="2" a="1"/>
  <c r="F2172" i="2" s="1"/>
  <c r="F2173" i="2" a="1"/>
  <c r="F2173" i="2" s="1"/>
  <c r="F2174" i="2" a="1"/>
  <c r="F2174" i="2" s="1"/>
  <c r="F2175" i="2" a="1"/>
  <c r="F2175" i="2" s="1"/>
  <c r="F2176" i="2" a="1"/>
  <c r="F2176" i="2" s="1"/>
  <c r="F2177" i="2" a="1"/>
  <c r="F2177" i="2" s="1"/>
  <c r="F2178" i="2" a="1"/>
  <c r="F2178" i="2" s="1"/>
  <c r="F2179" i="2" a="1"/>
  <c r="F2179" i="2" s="1"/>
  <c r="F2180" i="2" a="1"/>
  <c r="F2180" i="2" s="1"/>
  <c r="F2181" i="2" a="1"/>
  <c r="F2181" i="2" s="1"/>
  <c r="F2182" i="2" a="1"/>
  <c r="F2182" i="2" s="1"/>
  <c r="F2183" i="2" a="1"/>
  <c r="F2183" i="2" s="1"/>
  <c r="F2184" i="2" a="1"/>
  <c r="F2184" i="2" s="1"/>
  <c r="F2185" i="2" a="1"/>
  <c r="F2185" i="2" s="1"/>
  <c r="F2186" i="2" a="1"/>
  <c r="F2186" i="2" s="1"/>
  <c r="F2187" i="2" a="1"/>
  <c r="F2187" i="2" s="1"/>
  <c r="F2188" i="2" a="1"/>
  <c r="F2188" i="2" s="1"/>
  <c r="F2189" i="2" a="1"/>
  <c r="F2189" i="2" s="1"/>
  <c r="F2190" i="2" a="1"/>
  <c r="F2190" i="2" s="1"/>
  <c r="F2191" i="2" a="1"/>
  <c r="F2191" i="2" s="1"/>
  <c r="F2192" i="2" a="1"/>
  <c r="F2192" i="2" s="1"/>
  <c r="F2193" i="2" a="1"/>
  <c r="F2193" i="2" s="1"/>
  <c r="F2194" i="2" a="1"/>
  <c r="F2194" i="2" s="1"/>
  <c r="F2195" i="2" a="1"/>
  <c r="F2195" i="2" s="1"/>
  <c r="F2196" i="2" a="1"/>
  <c r="F2196" i="2" s="1"/>
  <c r="F2197" i="2" a="1"/>
  <c r="F2197" i="2" s="1"/>
  <c r="F2198" i="2" a="1"/>
  <c r="F2198" i="2" s="1"/>
  <c r="F2199" i="2" a="1"/>
  <c r="F2199" i="2" s="1"/>
  <c r="F2200" i="2" a="1"/>
  <c r="F2200" i="2" s="1"/>
  <c r="F2201" i="2" a="1"/>
  <c r="F2201" i="2" s="1"/>
  <c r="F2202" i="2" a="1"/>
  <c r="F2202" i="2" s="1"/>
  <c r="F2203" i="2" a="1"/>
  <c r="F2203" i="2" s="1"/>
  <c r="F2204" i="2" a="1"/>
  <c r="F2204" i="2" s="1"/>
  <c r="F2205" i="2" a="1"/>
  <c r="F2205" i="2" s="1"/>
  <c r="F2206" i="2" a="1"/>
  <c r="F2206" i="2" s="1"/>
  <c r="F2207" i="2" a="1"/>
  <c r="F2207" i="2" s="1"/>
  <c r="F2208" i="2" a="1"/>
  <c r="F2208" i="2" s="1"/>
  <c r="F2209" i="2" a="1"/>
  <c r="F2209" i="2" s="1"/>
  <c r="F2210" i="2" a="1"/>
  <c r="F2210" i="2" s="1"/>
  <c r="F2211" i="2" a="1"/>
  <c r="F2211" i="2" s="1"/>
  <c r="F2212" i="2" a="1"/>
  <c r="F2212" i="2" s="1"/>
  <c r="F2213" i="2" a="1"/>
  <c r="F2213" i="2" s="1"/>
  <c r="F2214" i="2" a="1"/>
  <c r="F2214" i="2" s="1"/>
  <c r="F2215" i="2" a="1"/>
  <c r="F2215" i="2" s="1"/>
  <c r="F2216" i="2" a="1"/>
  <c r="F2216" i="2" s="1"/>
  <c r="F2217" i="2" a="1"/>
  <c r="F2217" i="2" s="1"/>
  <c r="F2218" i="2" a="1"/>
  <c r="F2218" i="2" s="1"/>
  <c r="F2219" i="2" a="1"/>
  <c r="F2219" i="2" s="1"/>
  <c r="F2220" i="2" a="1"/>
  <c r="F2220" i="2" s="1"/>
  <c r="F2221" i="2" a="1"/>
  <c r="F2221" i="2" s="1"/>
  <c r="F2222" i="2" a="1"/>
  <c r="F2222" i="2" s="1"/>
  <c r="F2223" i="2" a="1"/>
  <c r="F2223" i="2" s="1"/>
  <c r="F2224" i="2" a="1"/>
  <c r="F2224" i="2" s="1"/>
  <c r="F2225" i="2" a="1"/>
  <c r="F2225" i="2" s="1"/>
  <c r="F2226" i="2" a="1"/>
  <c r="F2226" i="2" s="1"/>
  <c r="F2227" i="2" a="1"/>
  <c r="F2227" i="2" s="1"/>
  <c r="F2228" i="2" a="1"/>
  <c r="F2228" i="2" s="1"/>
  <c r="F2229" i="2" a="1"/>
  <c r="F2229" i="2" s="1"/>
  <c r="F2230" i="2" a="1"/>
  <c r="F2230" i="2" s="1"/>
  <c r="F2231" i="2" a="1"/>
  <c r="F2231" i="2" s="1"/>
  <c r="F2232" i="2" a="1"/>
  <c r="F2232" i="2" s="1"/>
  <c r="F2233" i="2" a="1"/>
  <c r="F2233" i="2" s="1"/>
  <c r="F2234" i="2" a="1"/>
  <c r="F2234" i="2" s="1"/>
  <c r="F2235" i="2" a="1"/>
  <c r="F2235" i="2" s="1"/>
  <c r="F2236" i="2" a="1"/>
  <c r="F2236" i="2" s="1"/>
  <c r="F2237" i="2" a="1"/>
  <c r="F2237" i="2" s="1"/>
  <c r="F2238" i="2" a="1"/>
  <c r="F2238" i="2" s="1"/>
  <c r="F2239" i="2" a="1"/>
  <c r="F2239" i="2" s="1"/>
  <c r="F2240" i="2" a="1"/>
  <c r="F2240" i="2" s="1"/>
  <c r="F2241" i="2" a="1"/>
  <c r="F2241" i="2" s="1"/>
  <c r="F2242" i="2" a="1"/>
  <c r="F2242" i="2" s="1"/>
  <c r="F2243" i="2" a="1"/>
  <c r="F2243" i="2" s="1"/>
  <c r="F2244" i="2" a="1"/>
  <c r="F2244" i="2" s="1"/>
  <c r="F2245" i="2" a="1"/>
  <c r="F2245" i="2" s="1"/>
  <c r="F2246" i="2" a="1"/>
  <c r="F2246" i="2" s="1"/>
  <c r="F2247" i="2" a="1"/>
  <c r="F2247" i="2" s="1"/>
  <c r="F2248" i="2" a="1"/>
  <c r="F2248" i="2" s="1"/>
  <c r="F2249" i="2" a="1"/>
  <c r="F2249" i="2" s="1"/>
  <c r="F2250" i="2" a="1"/>
  <c r="F2250" i="2" s="1"/>
  <c r="F2251" i="2" a="1"/>
  <c r="F2251" i="2" s="1"/>
  <c r="F2252" i="2" a="1"/>
  <c r="F2252" i="2" s="1"/>
  <c r="F2253" i="2" a="1"/>
  <c r="F2253" i="2" s="1"/>
  <c r="F2254" i="2" a="1"/>
  <c r="F2254" i="2" s="1"/>
  <c r="F2255" i="2" a="1"/>
  <c r="F2255" i="2" s="1"/>
  <c r="F2256" i="2" a="1"/>
  <c r="F2256" i="2" s="1"/>
  <c r="F2257" i="2" a="1"/>
  <c r="F2257" i="2" s="1"/>
  <c r="F2258" i="2" a="1"/>
  <c r="F2258" i="2" s="1"/>
  <c r="F2259" i="2" a="1"/>
  <c r="F2259" i="2" s="1"/>
  <c r="F2260" i="2" a="1"/>
  <c r="F2260" i="2" s="1"/>
  <c r="F2261" i="2" a="1"/>
  <c r="F2261" i="2" s="1"/>
  <c r="F2262" i="2" a="1"/>
  <c r="F2262" i="2" s="1"/>
  <c r="F2263" i="2" a="1"/>
  <c r="F2263" i="2" s="1"/>
  <c r="F2264" i="2" a="1"/>
  <c r="F2264" i="2" s="1"/>
  <c r="F2265" i="2" a="1"/>
  <c r="F2265" i="2" s="1"/>
  <c r="F2266" i="2" a="1"/>
  <c r="F2266" i="2" s="1"/>
  <c r="F2267" i="2" a="1"/>
  <c r="F2267" i="2" s="1"/>
  <c r="F2268" i="2" a="1"/>
  <c r="F2268" i="2" s="1"/>
  <c r="F2269" i="2" a="1"/>
  <c r="F2269" i="2" s="1"/>
  <c r="F2270" i="2" a="1"/>
  <c r="F2270" i="2" s="1"/>
  <c r="F2271" i="2" a="1"/>
  <c r="F2271" i="2" s="1"/>
  <c r="F2272" i="2" a="1"/>
  <c r="F2272" i="2" s="1"/>
  <c r="F2273" i="2" a="1"/>
  <c r="F2273" i="2" s="1"/>
  <c r="F2274" i="2" a="1"/>
  <c r="F2274" i="2" s="1"/>
  <c r="F2275" i="2" a="1"/>
  <c r="F2275" i="2" s="1"/>
  <c r="F2276" i="2" a="1"/>
  <c r="F2276" i="2" s="1"/>
  <c r="F2277" i="2" a="1"/>
  <c r="F2277" i="2" s="1"/>
  <c r="F2278" i="2" a="1"/>
  <c r="F2278" i="2" s="1"/>
  <c r="F2279" i="2" a="1"/>
  <c r="F2279" i="2" s="1"/>
  <c r="F2280" i="2" a="1"/>
  <c r="F2280" i="2" s="1"/>
  <c r="F2281" i="2" a="1"/>
  <c r="F2281" i="2" s="1"/>
  <c r="F2282" i="2" a="1"/>
  <c r="F2282" i="2" s="1"/>
  <c r="F2283" i="2" a="1"/>
  <c r="F2283" i="2" s="1"/>
  <c r="F2284" i="2" a="1"/>
  <c r="F2284" i="2" s="1"/>
  <c r="F2285" i="2" a="1"/>
  <c r="F2285" i="2" s="1"/>
  <c r="F2286" i="2" a="1"/>
  <c r="F2286" i="2" s="1"/>
  <c r="F2287" i="2" a="1"/>
  <c r="F2287" i="2" s="1"/>
  <c r="F2288" i="2" a="1"/>
  <c r="F2288" i="2" s="1"/>
  <c r="F2289" i="2" a="1"/>
  <c r="F2289" i="2" s="1"/>
  <c r="F2290" i="2" a="1"/>
  <c r="F2290" i="2" s="1"/>
  <c r="F2291" i="2" a="1"/>
  <c r="F2291" i="2" s="1"/>
  <c r="F2292" i="2" a="1"/>
  <c r="F2292" i="2" s="1"/>
  <c r="F2293" i="2" a="1"/>
  <c r="F2293" i="2" s="1"/>
  <c r="F2294" i="2" a="1"/>
  <c r="F2294" i="2" s="1"/>
  <c r="F2295" i="2" a="1"/>
  <c r="F2295" i="2" s="1"/>
  <c r="F2296" i="2" a="1"/>
  <c r="F2296" i="2" s="1"/>
  <c r="F2297" i="2" a="1"/>
  <c r="F2297" i="2" s="1"/>
  <c r="F2298" i="2" a="1"/>
  <c r="F2298" i="2" s="1"/>
  <c r="F2299" i="2" a="1"/>
  <c r="F2299" i="2" s="1"/>
  <c r="F2300" i="2" a="1"/>
  <c r="F2300" i="2" s="1"/>
  <c r="F2301" i="2" a="1"/>
  <c r="F2301" i="2" s="1"/>
  <c r="F2302" i="2" a="1"/>
  <c r="F2302" i="2" s="1"/>
  <c r="F2303" i="2" a="1"/>
  <c r="F2303" i="2" s="1"/>
  <c r="F2304" i="2" a="1"/>
  <c r="F2304" i="2" s="1"/>
  <c r="F2305" i="2" a="1"/>
  <c r="F2305" i="2" s="1"/>
  <c r="F2306" i="2" a="1"/>
  <c r="F2306" i="2" s="1"/>
  <c r="F2307" i="2" a="1"/>
  <c r="F2307" i="2" s="1"/>
  <c r="F2308" i="2" a="1"/>
  <c r="F2308" i="2" s="1"/>
  <c r="F2309" i="2" a="1"/>
  <c r="F2309" i="2" s="1"/>
  <c r="F2310" i="2" a="1"/>
  <c r="F2310" i="2" s="1"/>
  <c r="F2311" i="2" a="1"/>
  <c r="F2311" i="2" s="1"/>
  <c r="F2312" i="2" a="1"/>
  <c r="F2312" i="2" s="1"/>
  <c r="F2313" i="2" a="1"/>
  <c r="F2313" i="2" s="1"/>
  <c r="F2314" i="2" a="1"/>
  <c r="F2314" i="2" s="1"/>
  <c r="F2315" i="2" a="1"/>
  <c r="F2315" i="2" s="1"/>
  <c r="F2316" i="2" a="1"/>
  <c r="F2316" i="2" s="1"/>
  <c r="F2317" i="2" a="1"/>
  <c r="F2317" i="2" s="1"/>
  <c r="F2318" i="2" a="1"/>
  <c r="F2318" i="2" s="1"/>
  <c r="F2319" i="2" a="1"/>
  <c r="F2319" i="2" s="1"/>
  <c r="F2320" i="2" a="1"/>
  <c r="F2320" i="2" s="1"/>
  <c r="F2321" i="2" a="1"/>
  <c r="F2321" i="2" s="1"/>
  <c r="F2322" i="2" a="1"/>
  <c r="F2322" i="2" s="1"/>
  <c r="F2323" i="2" a="1"/>
  <c r="F2323" i="2" s="1"/>
  <c r="F2324" i="2" a="1"/>
  <c r="F2324" i="2" s="1"/>
  <c r="F2325" i="2" a="1"/>
  <c r="F2325" i="2" s="1"/>
  <c r="F2326" i="2" a="1"/>
  <c r="F2326" i="2" s="1"/>
  <c r="F2327" i="2" a="1"/>
  <c r="F2327" i="2" s="1"/>
  <c r="F2328" i="2" a="1"/>
  <c r="F2328" i="2" s="1"/>
  <c r="F2329" i="2" a="1"/>
  <c r="F2329" i="2" s="1"/>
  <c r="F2330" i="2" a="1"/>
  <c r="F2330" i="2" s="1"/>
  <c r="F2331" i="2" a="1"/>
  <c r="F2331" i="2" s="1"/>
  <c r="F2332" i="2" a="1"/>
  <c r="F2332" i="2" s="1"/>
  <c r="F2333" i="2" a="1"/>
  <c r="F2333" i="2" s="1"/>
  <c r="F2334" i="2" a="1"/>
  <c r="F2334" i="2" s="1"/>
  <c r="F2335" i="2" a="1"/>
  <c r="F2335" i="2" s="1"/>
  <c r="F2336" i="2" a="1"/>
  <c r="F2336" i="2" s="1"/>
  <c r="F2337" i="2" a="1"/>
  <c r="F2337" i="2" s="1"/>
  <c r="F2338" i="2" a="1"/>
  <c r="F2338" i="2" s="1"/>
  <c r="F2339" i="2" a="1"/>
  <c r="F2339" i="2" s="1"/>
  <c r="F2340" i="2" a="1"/>
  <c r="F2340" i="2" s="1"/>
  <c r="F2341" i="2" a="1"/>
  <c r="F2341" i="2" s="1"/>
  <c r="F2342" i="2" a="1"/>
  <c r="F2342" i="2" s="1"/>
  <c r="F2343" i="2" a="1"/>
  <c r="F2343" i="2" s="1"/>
  <c r="F2344" i="2" a="1"/>
  <c r="F2344" i="2" s="1"/>
  <c r="F2345" i="2" a="1"/>
  <c r="F2345" i="2" s="1"/>
  <c r="F2346" i="2" a="1"/>
  <c r="F2346" i="2" s="1"/>
  <c r="F2347" i="2" a="1"/>
  <c r="F2347" i="2" s="1"/>
  <c r="F2348" i="2" a="1"/>
  <c r="F2348" i="2" s="1"/>
  <c r="F2349" i="2" a="1"/>
  <c r="F2349" i="2" s="1"/>
  <c r="F2350" i="2" a="1"/>
  <c r="F2350" i="2" s="1"/>
  <c r="F2351" i="2" a="1"/>
  <c r="F2351" i="2" s="1"/>
  <c r="F2352" i="2" a="1"/>
  <c r="F2352" i="2" s="1"/>
  <c r="F2353" i="2" a="1"/>
  <c r="F2353" i="2" s="1"/>
  <c r="F2354" i="2" a="1"/>
  <c r="F2354" i="2" s="1"/>
  <c r="F2355" i="2" a="1"/>
  <c r="F2355" i="2" s="1"/>
  <c r="F2356" i="2" a="1"/>
  <c r="F2356" i="2" s="1"/>
  <c r="F2357" i="2" a="1"/>
  <c r="F2357" i="2" s="1"/>
  <c r="F2358" i="2" a="1"/>
  <c r="F2358" i="2" s="1"/>
  <c r="F2359" i="2" a="1"/>
  <c r="F2359" i="2" s="1"/>
  <c r="F2360" i="2" a="1"/>
  <c r="F2360" i="2" s="1"/>
  <c r="F2361" i="2" a="1"/>
  <c r="F2361" i="2" s="1"/>
  <c r="F2362" i="2" a="1"/>
  <c r="F2362" i="2" s="1"/>
  <c r="F2363" i="2" a="1"/>
  <c r="F2363" i="2" s="1"/>
  <c r="F2364" i="2" a="1"/>
  <c r="F2364" i="2" s="1"/>
  <c r="F2365" i="2" a="1"/>
  <c r="F2365" i="2" s="1"/>
  <c r="F2366" i="2" a="1"/>
  <c r="F2366" i="2" s="1"/>
  <c r="F2367" i="2" a="1"/>
  <c r="F2367" i="2" s="1"/>
  <c r="F2368" i="2" a="1"/>
  <c r="F2368" i="2" s="1"/>
  <c r="F2369" i="2" a="1"/>
  <c r="F2369" i="2" s="1"/>
  <c r="F2370" i="2" a="1"/>
  <c r="F2370" i="2" s="1"/>
  <c r="F2371" i="2" a="1"/>
  <c r="F2371" i="2" s="1"/>
  <c r="F2372" i="2" a="1"/>
  <c r="F2372" i="2" s="1"/>
  <c r="F2373" i="2" a="1"/>
  <c r="F2373" i="2" s="1"/>
  <c r="F2374" i="2" a="1"/>
  <c r="F2374" i="2" s="1"/>
  <c r="F2375" i="2" a="1"/>
  <c r="F2375" i="2" s="1"/>
  <c r="F2376" i="2" a="1"/>
  <c r="F2376" i="2" s="1"/>
  <c r="F2377" i="2" a="1"/>
  <c r="F2377" i="2" s="1"/>
  <c r="F2378" i="2" a="1"/>
  <c r="F2378" i="2" s="1"/>
  <c r="F2379" i="2" a="1"/>
  <c r="F2379" i="2" s="1"/>
  <c r="F2380" i="2" a="1"/>
  <c r="F2380" i="2" s="1"/>
  <c r="F2381" i="2" a="1"/>
  <c r="F2381" i="2" s="1"/>
  <c r="F2382" i="2" a="1"/>
  <c r="F2382" i="2" s="1"/>
  <c r="F2383" i="2" a="1"/>
  <c r="F2383" i="2" s="1"/>
  <c r="F2384" i="2" a="1"/>
  <c r="F2384" i="2" s="1"/>
  <c r="F2385" i="2" a="1"/>
  <c r="F2385" i="2" s="1"/>
  <c r="F2386" i="2" a="1"/>
  <c r="F2386" i="2" s="1"/>
  <c r="F2387" i="2" a="1"/>
  <c r="F2387" i="2" s="1"/>
  <c r="F2388" i="2" a="1"/>
  <c r="F2388" i="2" s="1"/>
  <c r="F2389" i="2" a="1"/>
  <c r="F2389" i="2" s="1"/>
  <c r="F2390" i="2" a="1"/>
  <c r="F2390" i="2" s="1"/>
  <c r="F2391" i="2" a="1"/>
  <c r="F2391" i="2" s="1"/>
  <c r="F2392" i="2" a="1"/>
  <c r="F2392" i="2" s="1"/>
  <c r="F2393" i="2" a="1"/>
  <c r="F2393" i="2" s="1"/>
  <c r="F2394" i="2" a="1"/>
  <c r="F2394" i="2" s="1"/>
  <c r="F2395" i="2" a="1"/>
  <c r="F2395" i="2" s="1"/>
  <c r="F2396" i="2" a="1"/>
  <c r="F2396" i="2" s="1"/>
  <c r="F2397" i="2" a="1"/>
  <c r="F2397" i="2" s="1"/>
  <c r="F2398" i="2" a="1"/>
  <c r="F2398" i="2" s="1"/>
  <c r="F2399" i="2" a="1"/>
  <c r="F2399" i="2" s="1"/>
  <c r="F2400" i="2" a="1"/>
  <c r="F2400" i="2" s="1"/>
  <c r="F2401" i="2" a="1"/>
  <c r="F2401" i="2" s="1"/>
  <c r="F2402" i="2" a="1"/>
  <c r="F2402" i="2" s="1"/>
  <c r="F2403" i="2" a="1"/>
  <c r="F2403" i="2" s="1"/>
  <c r="F2404" i="2" a="1"/>
  <c r="F2404" i="2" s="1"/>
  <c r="F2405" i="2" a="1"/>
  <c r="F2405" i="2" s="1"/>
  <c r="F2406" i="2" a="1"/>
  <c r="F2406" i="2" s="1"/>
  <c r="F2407" i="2" a="1"/>
  <c r="F2407" i="2" s="1"/>
  <c r="F2408" i="2" a="1"/>
  <c r="F2408" i="2" s="1"/>
  <c r="F2409" i="2" a="1"/>
  <c r="F2409" i="2" s="1"/>
  <c r="F2410" i="2" a="1"/>
  <c r="F2410" i="2" s="1"/>
  <c r="F2411" i="2" a="1"/>
  <c r="F2411" i="2" s="1"/>
  <c r="F2412" i="2" a="1"/>
  <c r="F2412" i="2" s="1"/>
  <c r="F2413" i="2" a="1"/>
  <c r="F2413" i="2" s="1"/>
  <c r="F2414" i="2" a="1"/>
  <c r="F2414" i="2" s="1"/>
  <c r="F2415" i="2" a="1"/>
  <c r="F2415" i="2" s="1"/>
  <c r="F2416" i="2" a="1"/>
  <c r="F2416" i="2" s="1"/>
  <c r="F2417" i="2" a="1"/>
  <c r="F2417" i="2" s="1"/>
  <c r="F2418" i="2" a="1"/>
  <c r="F2418" i="2" s="1"/>
  <c r="F2419" i="2" a="1"/>
  <c r="F2419" i="2" s="1"/>
  <c r="F2420" i="2" a="1"/>
  <c r="F2420" i="2" s="1"/>
  <c r="F2421" i="2" a="1"/>
  <c r="F2421" i="2" s="1"/>
  <c r="F2422" i="2" a="1"/>
  <c r="F2422" i="2" s="1"/>
  <c r="F2423" i="2" a="1"/>
  <c r="F2423" i="2" s="1"/>
  <c r="F2424" i="2" a="1"/>
  <c r="F2424" i="2" s="1"/>
  <c r="F2425" i="2" a="1"/>
  <c r="F2425" i="2" s="1"/>
  <c r="F2426" i="2" a="1"/>
  <c r="F2426" i="2" s="1"/>
  <c r="F2427" i="2" a="1"/>
  <c r="F2427" i="2" s="1"/>
  <c r="F2428" i="2" a="1"/>
  <c r="F2428" i="2" s="1"/>
  <c r="F2429" i="2" a="1"/>
  <c r="F2429" i="2" s="1"/>
  <c r="F2430" i="2" a="1"/>
  <c r="F2430" i="2" s="1"/>
  <c r="F2431" i="2" a="1"/>
  <c r="F2431" i="2" s="1"/>
  <c r="F2432" i="2" a="1"/>
  <c r="F2432" i="2" s="1"/>
  <c r="F2433" i="2" a="1"/>
  <c r="F2433" i="2" s="1"/>
  <c r="F2434" i="2" a="1"/>
  <c r="F2434" i="2" s="1"/>
  <c r="F2435" i="2" a="1"/>
  <c r="F2435" i="2" s="1"/>
  <c r="F2436" i="2" a="1"/>
  <c r="F2436" i="2" s="1"/>
  <c r="F2437" i="2" a="1"/>
  <c r="F2437" i="2" s="1"/>
  <c r="F2438" i="2" a="1"/>
  <c r="F2438" i="2" s="1"/>
  <c r="F2439" i="2" a="1"/>
  <c r="F2439" i="2" s="1"/>
  <c r="F2440" i="2" a="1"/>
  <c r="F2440" i="2" s="1"/>
  <c r="F2441" i="2" a="1"/>
  <c r="F2441" i="2" s="1"/>
  <c r="F2442" i="2" a="1"/>
  <c r="F2442" i="2" s="1"/>
  <c r="F2443" i="2" a="1"/>
  <c r="F2443" i="2" s="1"/>
  <c r="F2444" i="2" a="1"/>
  <c r="F2444" i="2" s="1"/>
  <c r="F2445" i="2" a="1"/>
  <c r="F2445" i="2" s="1"/>
  <c r="F2446" i="2" a="1"/>
  <c r="F2446" i="2" s="1"/>
  <c r="F2447" i="2" a="1"/>
  <c r="F2447" i="2" s="1"/>
  <c r="F2448" i="2" a="1"/>
  <c r="F2448" i="2" s="1"/>
  <c r="F2449" i="2" a="1"/>
  <c r="F2449" i="2" s="1"/>
  <c r="F2450" i="2" a="1"/>
  <c r="F2450" i="2" s="1"/>
  <c r="F2451" i="2" a="1"/>
  <c r="F2451" i="2" s="1"/>
  <c r="F2452" i="2" a="1"/>
  <c r="F2452" i="2" s="1"/>
  <c r="F2453" i="2" a="1"/>
  <c r="F2453" i="2" s="1"/>
  <c r="F2454" i="2" a="1"/>
  <c r="F2454" i="2" s="1"/>
  <c r="F2455" i="2" a="1"/>
  <c r="F2455" i="2" s="1"/>
  <c r="F2456" i="2" a="1"/>
  <c r="F2456" i="2" s="1"/>
  <c r="F2457" i="2" a="1"/>
  <c r="F2457" i="2" s="1"/>
  <c r="F2458" i="2" a="1"/>
  <c r="F2458" i="2" s="1"/>
  <c r="F2459" i="2" a="1"/>
  <c r="F2459" i="2" s="1"/>
  <c r="F2460" i="2" a="1"/>
  <c r="F2460" i="2" s="1"/>
  <c r="F2461" i="2" a="1"/>
  <c r="F2461" i="2" s="1"/>
  <c r="F2462" i="2" a="1"/>
  <c r="F2462" i="2" s="1"/>
  <c r="F2463" i="2" a="1"/>
  <c r="F2463" i="2" s="1"/>
  <c r="F2464" i="2" a="1"/>
  <c r="F2464" i="2" s="1"/>
  <c r="F2465" i="2" a="1"/>
  <c r="F2465" i="2" s="1"/>
  <c r="F2466" i="2" a="1"/>
  <c r="F2466" i="2" s="1"/>
  <c r="F2467" i="2" a="1"/>
  <c r="F2467" i="2" s="1"/>
  <c r="F2468" i="2" a="1"/>
  <c r="F2468" i="2" s="1"/>
  <c r="F2469" i="2" a="1"/>
  <c r="F2469" i="2" s="1"/>
  <c r="F2470" i="2" a="1"/>
  <c r="F2470" i="2" s="1"/>
  <c r="F2471" i="2" a="1"/>
  <c r="F2471" i="2" s="1"/>
  <c r="F2472" i="2" a="1"/>
  <c r="F2472" i="2" s="1"/>
  <c r="F2473" i="2" a="1"/>
  <c r="F2473" i="2" s="1"/>
  <c r="F2474" i="2" a="1"/>
  <c r="F2474" i="2" s="1"/>
  <c r="F2475" i="2" a="1"/>
  <c r="F2475" i="2" s="1"/>
  <c r="F2476" i="2" a="1"/>
  <c r="F2476" i="2" s="1"/>
  <c r="F2477" i="2" a="1"/>
  <c r="F2477" i="2" s="1"/>
  <c r="F2478" i="2" a="1"/>
  <c r="F2478" i="2" s="1"/>
  <c r="F2479" i="2" a="1"/>
  <c r="F2479" i="2" s="1"/>
  <c r="F2480" i="2" a="1"/>
  <c r="F2480" i="2" s="1"/>
  <c r="F2481" i="2" a="1"/>
  <c r="F2481" i="2" s="1"/>
  <c r="F2482" i="2" a="1"/>
  <c r="F2482" i="2" s="1"/>
  <c r="F2483" i="2" a="1"/>
  <c r="F2483" i="2" s="1"/>
  <c r="F2484" i="2" a="1"/>
  <c r="F2484" i="2" s="1"/>
  <c r="F2485" i="2" a="1"/>
  <c r="F2485" i="2" s="1"/>
  <c r="F2486" i="2" a="1"/>
  <c r="F2486" i="2" s="1"/>
  <c r="F2487" i="2" a="1"/>
  <c r="F2487" i="2" s="1"/>
  <c r="F2488" i="2" a="1"/>
  <c r="F2488" i="2" s="1"/>
  <c r="F2489" i="2" a="1"/>
  <c r="F2489" i="2" s="1"/>
  <c r="F2490" i="2" a="1"/>
  <c r="F2490" i="2" s="1"/>
  <c r="F2491" i="2" a="1"/>
  <c r="F2491" i="2" s="1"/>
  <c r="F2492" i="2" a="1"/>
  <c r="F2492" i="2" s="1"/>
  <c r="F2493" i="2" a="1"/>
  <c r="F2493" i="2" s="1"/>
  <c r="F2494" i="2" a="1"/>
  <c r="F2494" i="2" s="1"/>
  <c r="F2495" i="2" a="1"/>
  <c r="F2495" i="2" s="1"/>
  <c r="F2496" i="2" a="1"/>
  <c r="F2496" i="2" s="1"/>
  <c r="F2497" i="2" a="1"/>
  <c r="F2497" i="2" s="1"/>
  <c r="F2498" i="2" a="1"/>
  <c r="F2498" i="2" s="1"/>
  <c r="F2499" i="2" a="1"/>
  <c r="F2499" i="2" s="1"/>
  <c r="F2500" i="2" a="1"/>
  <c r="F2500" i="2" s="1"/>
  <c r="F2501" i="2" a="1"/>
  <c r="F2501" i="2" s="1"/>
  <c r="F2502" i="2" a="1"/>
  <c r="F2502" i="2" s="1"/>
  <c r="F2503" i="2" a="1"/>
  <c r="F2503" i="2" s="1"/>
  <c r="F2504" i="2" a="1"/>
  <c r="F2504" i="2" s="1"/>
  <c r="F2505" i="2" a="1"/>
  <c r="F2505" i="2" s="1"/>
  <c r="F2506" i="2" a="1"/>
  <c r="F2506" i="2" s="1"/>
  <c r="F2507" i="2" a="1"/>
  <c r="F2507" i="2" s="1"/>
  <c r="F2508" i="2" a="1"/>
  <c r="F2508" i="2" s="1"/>
  <c r="F2509" i="2" a="1"/>
  <c r="F2509" i="2" s="1"/>
  <c r="F2510" i="2" a="1"/>
  <c r="F2510" i="2" s="1"/>
  <c r="F2511" i="2" a="1"/>
  <c r="F2511" i="2" s="1"/>
  <c r="F2512" i="2" a="1"/>
  <c r="F2512" i="2" s="1"/>
  <c r="F2513" i="2" a="1"/>
  <c r="F2513" i="2" s="1"/>
  <c r="F2514" i="2" a="1"/>
  <c r="F2514" i="2" s="1"/>
  <c r="F2515" i="2" a="1"/>
  <c r="F2515" i="2" s="1"/>
  <c r="F2516" i="2" a="1"/>
  <c r="F2516" i="2" s="1"/>
  <c r="F2517" i="2" a="1"/>
  <c r="F2517" i="2" s="1"/>
  <c r="F2518" i="2" a="1"/>
  <c r="F2518" i="2" s="1"/>
  <c r="F2519" i="2" a="1"/>
  <c r="F2519" i="2" s="1"/>
  <c r="F2520" i="2" a="1"/>
  <c r="F2520" i="2" s="1"/>
  <c r="F2521" i="2" a="1"/>
  <c r="F2521" i="2" s="1"/>
  <c r="F2522" i="2" a="1"/>
  <c r="F2522" i="2" s="1"/>
  <c r="F2523" i="2" a="1"/>
  <c r="F2523" i="2" s="1"/>
  <c r="F2524" i="2" a="1"/>
  <c r="F2524" i="2" s="1"/>
  <c r="F2525" i="2" a="1"/>
  <c r="F2525" i="2" s="1"/>
  <c r="F2526" i="2" a="1"/>
  <c r="F2526" i="2" s="1"/>
  <c r="F2527" i="2" a="1"/>
  <c r="F2527" i="2" s="1"/>
  <c r="F2528" i="2" a="1"/>
  <c r="F2528" i="2" s="1"/>
  <c r="F2529" i="2" a="1"/>
  <c r="F2529" i="2" s="1"/>
  <c r="F2530" i="2" a="1"/>
  <c r="F2530" i="2" s="1"/>
  <c r="F2531" i="2" a="1"/>
  <c r="F2531" i="2" s="1"/>
  <c r="F2532" i="2" a="1"/>
  <c r="F2532" i="2" s="1"/>
  <c r="F2533" i="2" a="1"/>
  <c r="F2533" i="2" s="1"/>
  <c r="F2534" i="2" a="1"/>
  <c r="F2534" i="2" s="1"/>
  <c r="F2535" i="2" a="1"/>
  <c r="F2535" i="2" s="1"/>
  <c r="F2536" i="2" a="1"/>
  <c r="F2536" i="2" s="1"/>
  <c r="F2537" i="2" a="1"/>
  <c r="F2537" i="2" s="1"/>
  <c r="F2538" i="2" a="1"/>
  <c r="F2538" i="2" s="1"/>
  <c r="F2539" i="2" a="1"/>
  <c r="F2539" i="2" s="1"/>
  <c r="F2540" i="2" a="1"/>
  <c r="F2540" i="2" s="1"/>
  <c r="F2541" i="2" a="1"/>
  <c r="F2541" i="2" s="1"/>
  <c r="F2542" i="2" a="1"/>
  <c r="F2542" i="2" s="1"/>
  <c r="F2543" i="2" a="1"/>
  <c r="F2543" i="2" s="1"/>
  <c r="F2544" i="2" a="1"/>
  <c r="F2544" i="2" s="1"/>
  <c r="F2545" i="2" a="1"/>
  <c r="F2545" i="2" s="1"/>
  <c r="F2546" i="2" a="1"/>
  <c r="F2546" i="2" s="1"/>
  <c r="F2547" i="2" a="1"/>
  <c r="F2547" i="2" s="1"/>
  <c r="F2548" i="2" a="1"/>
  <c r="F2548" i="2" s="1"/>
  <c r="F2549" i="2" a="1"/>
  <c r="F2549" i="2" s="1"/>
  <c r="F2550" i="2" a="1"/>
  <c r="F2550" i="2" s="1"/>
  <c r="F2551" i="2" a="1"/>
  <c r="F2551" i="2" s="1"/>
  <c r="F2552" i="2" a="1"/>
  <c r="F2552" i="2" s="1"/>
  <c r="F2553" i="2" a="1"/>
  <c r="F2553" i="2" s="1"/>
  <c r="F2554" i="2" a="1"/>
  <c r="F2554" i="2" s="1"/>
  <c r="F2555" i="2" a="1"/>
  <c r="F2555" i="2" s="1"/>
  <c r="F2556" i="2" a="1"/>
  <c r="F2556" i="2" s="1"/>
  <c r="F2557" i="2" a="1"/>
  <c r="F2557" i="2" s="1"/>
  <c r="F2558" i="2" a="1"/>
  <c r="F2558" i="2" s="1"/>
  <c r="F2559" i="2" a="1"/>
  <c r="F2559" i="2" s="1"/>
  <c r="F2560" i="2" a="1"/>
  <c r="F2560" i="2" s="1"/>
  <c r="F2561" i="2" a="1"/>
  <c r="F2561" i="2" s="1"/>
  <c r="F2562" i="2" a="1"/>
  <c r="F2562" i="2" s="1"/>
  <c r="F2563" i="2" a="1"/>
  <c r="F2563" i="2" s="1"/>
  <c r="F2564" i="2" a="1"/>
  <c r="F2564" i="2" s="1"/>
  <c r="F2565" i="2" a="1"/>
  <c r="F2565" i="2" s="1"/>
  <c r="F2566" i="2" a="1"/>
  <c r="F2566" i="2" s="1"/>
  <c r="F2567" i="2" a="1"/>
  <c r="F2567" i="2" s="1"/>
  <c r="F2568" i="2" a="1"/>
  <c r="F2568" i="2" s="1"/>
  <c r="F2569" i="2" a="1"/>
  <c r="F2569" i="2" s="1"/>
  <c r="F2570" i="2" a="1"/>
  <c r="F2570" i="2" s="1"/>
  <c r="F2571" i="2" a="1"/>
  <c r="F2571" i="2" s="1"/>
  <c r="F2572" i="2" a="1"/>
  <c r="F2572" i="2" s="1"/>
  <c r="F2573" i="2" a="1"/>
  <c r="F2573" i="2" s="1"/>
  <c r="F2574" i="2" a="1"/>
  <c r="F2574" i="2" s="1"/>
  <c r="F2575" i="2" a="1"/>
  <c r="F2575" i="2" s="1"/>
  <c r="F2576" i="2" a="1"/>
  <c r="F2576" i="2" s="1"/>
  <c r="F2577" i="2" a="1"/>
  <c r="F2577" i="2" s="1"/>
  <c r="F2578" i="2" a="1"/>
  <c r="F2578" i="2" s="1"/>
  <c r="F2579" i="2" a="1"/>
  <c r="F2579" i="2" s="1"/>
  <c r="F2580" i="2" a="1"/>
  <c r="F2580" i="2" s="1"/>
  <c r="F2581" i="2" a="1"/>
  <c r="F2581" i="2" s="1"/>
  <c r="F2582" i="2" a="1"/>
  <c r="F2582" i="2" s="1"/>
  <c r="F2583" i="2" a="1"/>
  <c r="F2583" i="2" s="1"/>
  <c r="F2584" i="2" a="1"/>
  <c r="F2584" i="2" s="1"/>
  <c r="F2585" i="2" a="1"/>
  <c r="F2585" i="2" s="1"/>
  <c r="F2586" i="2" a="1"/>
  <c r="F2586" i="2" s="1"/>
  <c r="F2587" i="2" a="1"/>
  <c r="F2587" i="2" s="1"/>
  <c r="F2588" i="2" a="1"/>
  <c r="F2588" i="2" s="1"/>
  <c r="F2589" i="2" a="1"/>
  <c r="F2589" i="2" s="1"/>
  <c r="F2590" i="2" a="1"/>
  <c r="F2590" i="2" s="1"/>
  <c r="F2591" i="2" a="1"/>
  <c r="F2591" i="2" s="1"/>
  <c r="F2592" i="2" a="1"/>
  <c r="F2592" i="2" s="1"/>
  <c r="F2593" i="2" a="1"/>
  <c r="F2593" i="2" s="1"/>
  <c r="F2594" i="2" a="1"/>
  <c r="F2594" i="2" s="1"/>
  <c r="F2595" i="2" a="1"/>
  <c r="F2595" i="2" s="1"/>
  <c r="F2596" i="2" a="1"/>
  <c r="F2596" i="2" s="1"/>
  <c r="F2597" i="2" a="1"/>
  <c r="F2597" i="2" s="1"/>
  <c r="F2598" i="2" a="1"/>
  <c r="F2598" i="2" s="1"/>
  <c r="F2599" i="2" a="1"/>
  <c r="F2599" i="2" s="1"/>
  <c r="F2600" i="2" a="1"/>
  <c r="F2600" i="2" s="1"/>
  <c r="F2601" i="2" a="1"/>
  <c r="F2601" i="2" s="1"/>
  <c r="F2602" i="2" a="1"/>
  <c r="F2602" i="2" s="1"/>
  <c r="F2603" i="2" a="1"/>
  <c r="F2603" i="2" s="1"/>
  <c r="F2604" i="2" a="1"/>
  <c r="F2604" i="2" s="1"/>
  <c r="F2605" i="2" a="1"/>
  <c r="F2605" i="2" s="1"/>
  <c r="F2606" i="2" a="1"/>
  <c r="F2606" i="2" s="1"/>
  <c r="F2607" i="2" a="1"/>
  <c r="F2607" i="2" s="1"/>
  <c r="F2608" i="2" a="1"/>
  <c r="F2608" i="2" s="1"/>
  <c r="F2609" i="2" a="1"/>
  <c r="F2609" i="2" s="1"/>
  <c r="F2610" i="2" a="1"/>
  <c r="F2610" i="2" s="1"/>
  <c r="F2611" i="2" a="1"/>
  <c r="F2611" i="2" s="1"/>
  <c r="F2612" i="2" a="1"/>
  <c r="F2612" i="2" s="1"/>
  <c r="F2613" i="2" a="1"/>
  <c r="F2613" i="2" s="1"/>
  <c r="F2614" i="2" a="1"/>
  <c r="F2614" i="2" s="1"/>
  <c r="F2615" i="2" a="1"/>
  <c r="F2615" i="2" s="1"/>
  <c r="F2616" i="2" a="1"/>
  <c r="F2616" i="2" s="1"/>
  <c r="F2617" i="2" a="1"/>
  <c r="F2617" i="2" s="1"/>
  <c r="F2618" i="2" a="1"/>
  <c r="F2618" i="2" s="1"/>
  <c r="F2619" i="2" a="1"/>
  <c r="F2619" i="2" s="1"/>
  <c r="F2620" i="2" a="1"/>
  <c r="F2620" i="2" s="1"/>
  <c r="F2621" i="2" a="1"/>
  <c r="F2621" i="2" s="1"/>
  <c r="F2622" i="2" a="1"/>
  <c r="F2622" i="2" s="1"/>
  <c r="F2623" i="2" a="1"/>
  <c r="F2623" i="2" s="1"/>
  <c r="F2624" i="2" a="1"/>
  <c r="F2624" i="2" s="1"/>
  <c r="F2625" i="2" a="1"/>
  <c r="F2625" i="2" s="1"/>
  <c r="F2626" i="2" a="1"/>
  <c r="F2626" i="2" s="1"/>
  <c r="F2627" i="2" a="1"/>
  <c r="F2627" i="2" s="1"/>
  <c r="F2628" i="2" a="1"/>
  <c r="F2628" i="2" s="1"/>
  <c r="F2629" i="2" a="1"/>
  <c r="F2629" i="2" s="1"/>
  <c r="F2630" i="2" a="1"/>
  <c r="F2630" i="2" s="1"/>
  <c r="F2631" i="2" a="1"/>
  <c r="F2631" i="2" s="1"/>
  <c r="F2632" i="2" a="1"/>
  <c r="F2632" i="2" s="1"/>
  <c r="F2633" i="2" a="1"/>
  <c r="F2633" i="2" s="1"/>
  <c r="F2634" i="2" a="1"/>
  <c r="F2634" i="2" s="1"/>
  <c r="F2635" i="2" a="1"/>
  <c r="F2635" i="2" s="1"/>
  <c r="F2636" i="2" a="1"/>
  <c r="F2636" i="2" s="1"/>
  <c r="F2637" i="2" a="1"/>
  <c r="F2637" i="2" s="1"/>
  <c r="F2638" i="2" a="1"/>
  <c r="F2638" i="2" s="1"/>
  <c r="F2639" i="2" a="1"/>
  <c r="F2639" i="2" s="1"/>
  <c r="F2640" i="2" a="1"/>
  <c r="F2640" i="2" s="1"/>
  <c r="F2641" i="2" a="1"/>
  <c r="F2641" i="2" s="1"/>
  <c r="F2642" i="2" a="1"/>
  <c r="F2642" i="2" s="1"/>
  <c r="F2643" i="2" a="1"/>
  <c r="F2643" i="2" s="1"/>
  <c r="F2644" i="2" a="1"/>
  <c r="F2644" i="2" s="1"/>
  <c r="F2645" i="2" a="1"/>
  <c r="F2645" i="2" s="1"/>
  <c r="F2646" i="2" a="1"/>
  <c r="F2646" i="2" s="1"/>
  <c r="F2647" i="2" a="1"/>
  <c r="F2647" i="2" s="1"/>
  <c r="F2648" i="2" a="1"/>
  <c r="F2648" i="2" s="1"/>
  <c r="F2649" i="2" a="1"/>
  <c r="F2649" i="2" s="1"/>
  <c r="F2650" i="2" a="1"/>
  <c r="F2650" i="2" s="1"/>
  <c r="F2651" i="2" a="1"/>
  <c r="F2651" i="2" s="1"/>
  <c r="F2652" i="2" a="1"/>
  <c r="F2652" i="2" s="1"/>
  <c r="F2653" i="2" a="1"/>
  <c r="F2653" i="2" s="1"/>
  <c r="F2654" i="2" a="1"/>
  <c r="F2654" i="2" s="1"/>
  <c r="F2655" i="2" a="1"/>
  <c r="F2655" i="2" s="1"/>
  <c r="F2656" i="2" a="1"/>
  <c r="F2656" i="2" s="1"/>
  <c r="F2657" i="2" a="1"/>
  <c r="F2657" i="2" s="1"/>
  <c r="F2658" i="2" a="1"/>
  <c r="F2658" i="2" s="1"/>
  <c r="F2659" i="2" a="1"/>
  <c r="F2659" i="2" s="1"/>
  <c r="F2660" i="2" a="1"/>
  <c r="F2660" i="2" s="1"/>
  <c r="F2661" i="2" a="1"/>
  <c r="F2661" i="2" s="1"/>
  <c r="F2662" i="2" a="1"/>
  <c r="F2662" i="2" s="1"/>
  <c r="F2663" i="2" a="1"/>
  <c r="F2663" i="2" s="1"/>
  <c r="F2664" i="2" a="1"/>
  <c r="F2664" i="2" s="1"/>
  <c r="F2665" i="2" a="1"/>
  <c r="F2665" i="2" s="1"/>
  <c r="F2666" i="2" a="1"/>
  <c r="F2666" i="2" s="1"/>
  <c r="F2667" i="2" a="1"/>
  <c r="F2667" i="2" s="1"/>
  <c r="F2668" i="2" a="1"/>
  <c r="F2668" i="2" s="1"/>
  <c r="F2669" i="2" a="1"/>
  <c r="F2669" i="2" s="1"/>
  <c r="F2670" i="2" a="1"/>
  <c r="F2670" i="2" s="1"/>
  <c r="F2671" i="2" a="1"/>
  <c r="F2671" i="2" s="1"/>
  <c r="F2672" i="2" a="1"/>
  <c r="F2672" i="2" s="1"/>
  <c r="F2673" i="2" a="1"/>
  <c r="F2673" i="2" s="1"/>
  <c r="F2674" i="2" a="1"/>
  <c r="F2674" i="2" s="1"/>
  <c r="F2675" i="2" a="1"/>
  <c r="F2675" i="2" s="1"/>
  <c r="F2676" i="2" a="1"/>
  <c r="F2676" i="2" s="1"/>
  <c r="F2677" i="2" a="1"/>
  <c r="F2677" i="2" s="1"/>
  <c r="F2678" i="2" a="1"/>
  <c r="F2678" i="2" s="1"/>
  <c r="F2679" i="2" a="1"/>
  <c r="F2679" i="2" s="1"/>
  <c r="F2680" i="2" a="1"/>
  <c r="F2680" i="2" s="1"/>
  <c r="F2681" i="2" a="1"/>
  <c r="F2681" i="2" s="1"/>
  <c r="F2682" i="2" a="1"/>
  <c r="F2682" i="2" s="1"/>
  <c r="F2683" i="2" a="1"/>
  <c r="F2683" i="2" s="1"/>
  <c r="F2684" i="2" a="1"/>
  <c r="F2684" i="2" s="1"/>
  <c r="F2685" i="2" a="1"/>
  <c r="F2685" i="2" s="1"/>
  <c r="F2686" i="2" a="1"/>
  <c r="F2686" i="2" s="1"/>
  <c r="F2687" i="2" a="1"/>
  <c r="F2687" i="2" s="1"/>
  <c r="F2688" i="2" a="1"/>
  <c r="F2688" i="2" s="1"/>
  <c r="F2689" i="2" a="1"/>
  <c r="F2689" i="2" s="1"/>
  <c r="F2690" i="2" a="1"/>
  <c r="F2690" i="2" s="1"/>
  <c r="F2691" i="2" a="1"/>
  <c r="F2691" i="2" s="1"/>
  <c r="F2692" i="2" a="1"/>
  <c r="F2692" i="2" s="1"/>
  <c r="F2693" i="2" a="1"/>
  <c r="F2693" i="2" s="1"/>
  <c r="F2694" i="2" a="1"/>
  <c r="F2694" i="2" s="1"/>
  <c r="F2695" i="2" a="1"/>
  <c r="F2695" i="2" s="1"/>
  <c r="F2696" i="2" a="1"/>
  <c r="F2696" i="2" s="1"/>
  <c r="F2697" i="2" a="1"/>
  <c r="F2697" i="2" s="1"/>
  <c r="F2698" i="2" a="1"/>
  <c r="F2698" i="2" s="1"/>
  <c r="F2699" i="2" a="1"/>
  <c r="F2699" i="2" s="1"/>
  <c r="F2700" i="2" a="1"/>
  <c r="F2700" i="2" s="1"/>
  <c r="F2701" i="2" a="1"/>
  <c r="F2701" i="2" s="1"/>
  <c r="F2702" i="2" a="1"/>
  <c r="F2702" i="2" s="1"/>
  <c r="F2703" i="2" a="1"/>
  <c r="F2703" i="2" s="1"/>
  <c r="F2704" i="2" a="1"/>
  <c r="F2704" i="2" s="1"/>
  <c r="F2705" i="2" a="1"/>
  <c r="F2705" i="2" s="1"/>
  <c r="F2706" i="2" a="1"/>
  <c r="F2706" i="2" s="1"/>
  <c r="F2707" i="2" a="1"/>
  <c r="F2707" i="2" s="1"/>
  <c r="F2708" i="2" a="1"/>
  <c r="F2708" i="2" s="1"/>
  <c r="F2709" i="2" a="1"/>
  <c r="F2709" i="2" s="1"/>
  <c r="F2710" i="2" a="1"/>
  <c r="F2710" i="2" s="1"/>
  <c r="F2711" i="2" a="1"/>
  <c r="F2711" i="2" s="1"/>
  <c r="F2712" i="2" a="1"/>
  <c r="F2712" i="2" s="1"/>
  <c r="F2713" i="2" a="1"/>
  <c r="F2713" i="2" s="1"/>
  <c r="F2714" i="2" a="1"/>
  <c r="F2714" i="2" s="1"/>
  <c r="F2715" i="2" a="1"/>
  <c r="F2715" i="2" s="1"/>
  <c r="F2716" i="2" a="1"/>
  <c r="F2716" i="2" s="1"/>
  <c r="F2717" i="2" a="1"/>
  <c r="F2717" i="2" s="1"/>
  <c r="F2718" i="2" a="1"/>
  <c r="F2718" i="2" s="1"/>
  <c r="F2719" i="2" a="1"/>
  <c r="F2719" i="2" s="1"/>
  <c r="F2720" i="2" a="1"/>
  <c r="F2720" i="2" s="1"/>
  <c r="F2721" i="2" a="1"/>
  <c r="F2721" i="2" s="1"/>
  <c r="F2722" i="2" a="1"/>
  <c r="F2722" i="2" s="1"/>
  <c r="F2723" i="2" a="1"/>
  <c r="F2723" i="2" s="1"/>
  <c r="F2724" i="2" a="1"/>
  <c r="F2724" i="2" s="1"/>
  <c r="F2725" i="2" a="1"/>
  <c r="F2725" i="2" s="1"/>
  <c r="F2726" i="2" a="1"/>
  <c r="F2726" i="2" s="1"/>
  <c r="F2727" i="2" a="1"/>
  <c r="F2727" i="2" s="1"/>
  <c r="F2728" i="2" a="1"/>
  <c r="F2728" i="2" s="1"/>
  <c r="F2729" i="2" a="1"/>
  <c r="F2729" i="2" s="1"/>
  <c r="F2730" i="2" a="1"/>
  <c r="F2730" i="2" s="1"/>
  <c r="F2731" i="2" a="1"/>
  <c r="F2731" i="2" s="1"/>
  <c r="F2732" i="2" a="1"/>
  <c r="F2732" i="2" s="1"/>
  <c r="F2733" i="2" a="1"/>
  <c r="F2733" i="2" s="1"/>
  <c r="F2734" i="2" a="1"/>
  <c r="F2734" i="2" s="1"/>
  <c r="F2735" i="2" a="1"/>
  <c r="F2735" i="2" s="1"/>
  <c r="F2736" i="2" a="1"/>
  <c r="F2736" i="2" s="1"/>
  <c r="F2737" i="2" a="1"/>
  <c r="F2737" i="2" s="1"/>
  <c r="F2738" i="2" a="1"/>
  <c r="F2738" i="2" s="1"/>
  <c r="F2739" i="2" a="1"/>
  <c r="F2739" i="2" s="1"/>
  <c r="F2740" i="2" a="1"/>
  <c r="F2740" i="2" s="1"/>
  <c r="F2741" i="2" a="1"/>
  <c r="F2741" i="2" s="1"/>
  <c r="F2742" i="2" a="1"/>
  <c r="F2742" i="2" s="1"/>
  <c r="F2743" i="2" a="1"/>
  <c r="F2743" i="2" s="1"/>
  <c r="F2744" i="2" a="1"/>
  <c r="F2744" i="2" s="1"/>
  <c r="F2745" i="2" a="1"/>
  <c r="F2745" i="2" s="1"/>
  <c r="F2746" i="2" a="1"/>
  <c r="F2746" i="2" s="1"/>
  <c r="F2747" i="2" a="1"/>
  <c r="F2747" i="2" s="1"/>
  <c r="F2748" i="2" a="1"/>
  <c r="F2748" i="2" s="1"/>
  <c r="F2749" i="2" a="1"/>
  <c r="F2749" i="2" s="1"/>
  <c r="F2750" i="2" a="1"/>
  <c r="F2750" i="2" s="1"/>
  <c r="F2751" i="2" a="1"/>
  <c r="F2751" i="2" s="1"/>
  <c r="F2752" i="2" a="1"/>
  <c r="F2752" i="2" s="1"/>
  <c r="F2753" i="2" a="1"/>
  <c r="F2753" i="2" s="1"/>
  <c r="F2754" i="2" a="1"/>
  <c r="F2754" i="2" s="1"/>
  <c r="F2755" i="2" a="1"/>
  <c r="F2755" i="2" s="1"/>
  <c r="F2756" i="2" a="1"/>
  <c r="F2756" i="2" s="1"/>
  <c r="F2757" i="2" a="1"/>
  <c r="F2757" i="2" s="1"/>
  <c r="F2758" i="2" a="1"/>
  <c r="F2758" i="2" s="1"/>
  <c r="F2759" i="2" a="1"/>
  <c r="F2759" i="2" s="1"/>
  <c r="F2760" i="2" a="1"/>
  <c r="F2760" i="2" s="1"/>
  <c r="F2761" i="2" a="1"/>
  <c r="F2761" i="2" s="1"/>
  <c r="F2762" i="2" a="1"/>
  <c r="F2762" i="2" s="1"/>
  <c r="F2763" i="2" a="1"/>
  <c r="F2763" i="2" s="1"/>
  <c r="F2764" i="2" a="1"/>
  <c r="F2764" i="2" s="1"/>
  <c r="F2765" i="2" a="1"/>
  <c r="F2765" i="2" s="1"/>
  <c r="F2766" i="2" a="1"/>
  <c r="F2766" i="2" s="1"/>
  <c r="F2767" i="2" a="1"/>
  <c r="F2767" i="2" s="1"/>
  <c r="F2768" i="2" a="1"/>
  <c r="F2768" i="2" s="1"/>
  <c r="F2769" i="2" a="1"/>
  <c r="F2769" i="2" s="1"/>
  <c r="F2770" i="2" a="1"/>
  <c r="F2770" i="2" s="1"/>
  <c r="F2771" i="2" a="1"/>
  <c r="F2771" i="2" s="1"/>
  <c r="F2772" i="2" a="1"/>
  <c r="F2772" i="2" s="1"/>
  <c r="F2773" i="2" a="1"/>
  <c r="F2773" i="2" s="1"/>
  <c r="F2774" i="2" a="1"/>
  <c r="F2774" i="2" s="1"/>
  <c r="F2775" i="2" a="1"/>
  <c r="F2775" i="2" s="1"/>
  <c r="F2776" i="2" a="1"/>
  <c r="F2776" i="2" s="1"/>
  <c r="F2777" i="2" a="1"/>
  <c r="F2777" i="2" s="1"/>
  <c r="F2778" i="2" a="1"/>
  <c r="F2778" i="2" s="1"/>
  <c r="F2779" i="2" a="1"/>
  <c r="F2779" i="2" s="1"/>
  <c r="F2780" i="2" a="1"/>
  <c r="F2780" i="2" s="1"/>
  <c r="F2781" i="2" a="1"/>
  <c r="F2781" i="2" s="1"/>
  <c r="F2782" i="2" a="1"/>
  <c r="F2782" i="2" s="1"/>
  <c r="F2783" i="2" a="1"/>
  <c r="F2783" i="2" s="1"/>
  <c r="F2784" i="2" a="1"/>
  <c r="F2784" i="2" s="1"/>
  <c r="F2785" i="2" a="1"/>
  <c r="F2785" i="2" s="1"/>
  <c r="F2786" i="2" a="1"/>
  <c r="F2786" i="2" s="1"/>
  <c r="F2787" i="2" a="1"/>
  <c r="F2787" i="2" s="1"/>
  <c r="F2788" i="2" a="1"/>
  <c r="F2788" i="2" s="1"/>
  <c r="F2789" i="2" a="1"/>
  <c r="F2789" i="2" s="1"/>
  <c r="F2790" i="2" a="1"/>
  <c r="F2790" i="2" s="1"/>
  <c r="F2791" i="2" a="1"/>
  <c r="F2791" i="2" s="1"/>
  <c r="F2792" i="2" a="1"/>
  <c r="F2792" i="2" s="1"/>
  <c r="F2793" i="2" a="1"/>
  <c r="F2793" i="2" s="1"/>
  <c r="F2794" i="2" a="1"/>
  <c r="F2794" i="2" s="1"/>
  <c r="F2795" i="2" a="1"/>
  <c r="F2795" i="2" s="1"/>
  <c r="F2796" i="2" a="1"/>
  <c r="F2796" i="2" s="1"/>
  <c r="F2797" i="2" a="1"/>
  <c r="F2797" i="2" s="1"/>
  <c r="F2798" i="2" a="1"/>
  <c r="F2798" i="2" s="1"/>
  <c r="F2799" i="2" a="1"/>
  <c r="F2799" i="2" s="1"/>
  <c r="F2800" i="2" a="1"/>
  <c r="F2800" i="2" s="1"/>
  <c r="F2801" i="2" a="1"/>
  <c r="F2801" i="2" s="1"/>
  <c r="F2802" i="2" a="1"/>
  <c r="F2802" i="2" s="1"/>
  <c r="F2803" i="2" a="1"/>
  <c r="F2803" i="2" s="1"/>
  <c r="F2804" i="2" a="1"/>
  <c r="F2804" i="2" s="1"/>
  <c r="F2805" i="2" a="1"/>
  <c r="F2805" i="2" s="1"/>
  <c r="F2806" i="2" a="1"/>
  <c r="F2806" i="2" s="1"/>
  <c r="F2807" i="2" a="1"/>
  <c r="F2807" i="2" s="1"/>
  <c r="F2808" i="2" a="1"/>
  <c r="F2808" i="2" s="1"/>
  <c r="F2809" i="2" a="1"/>
  <c r="F2809" i="2" s="1"/>
  <c r="F2810" i="2" a="1"/>
  <c r="F2810" i="2" s="1"/>
  <c r="F2811" i="2" a="1"/>
  <c r="F2811" i="2" s="1"/>
  <c r="F2812" i="2" a="1"/>
  <c r="F2812" i="2" s="1"/>
  <c r="F2813" i="2" a="1"/>
  <c r="F2813" i="2" s="1"/>
  <c r="F2814" i="2" a="1"/>
  <c r="F2814" i="2" s="1"/>
  <c r="F2815" i="2" a="1"/>
  <c r="F2815" i="2" s="1"/>
  <c r="F2816" i="2" a="1"/>
  <c r="F2816" i="2" s="1"/>
  <c r="F2817" i="2" a="1"/>
  <c r="F2817" i="2" s="1"/>
  <c r="F2818" i="2" a="1"/>
  <c r="F2818" i="2" s="1"/>
  <c r="F2819" i="2" a="1"/>
  <c r="F2819" i="2" s="1"/>
  <c r="F2820" i="2" a="1"/>
  <c r="F2820" i="2" s="1"/>
  <c r="F2821" i="2" a="1"/>
  <c r="F2821" i="2" s="1"/>
  <c r="F2822" i="2" a="1"/>
  <c r="F2822" i="2" s="1"/>
  <c r="F2823" i="2" a="1"/>
  <c r="F2823" i="2" s="1"/>
  <c r="F2824" i="2" a="1"/>
  <c r="F2824" i="2" s="1"/>
  <c r="F2825" i="2" a="1"/>
  <c r="F2825" i="2" s="1"/>
  <c r="F2826" i="2" a="1"/>
  <c r="F2826" i="2" s="1"/>
  <c r="F2827" i="2" a="1"/>
  <c r="F2827" i="2" s="1"/>
  <c r="F2828" i="2" a="1"/>
  <c r="F2828" i="2" s="1"/>
  <c r="F2829" i="2" a="1"/>
  <c r="F2829" i="2" s="1"/>
  <c r="F2830" i="2" a="1"/>
  <c r="F2830" i="2" s="1"/>
  <c r="F2831" i="2" a="1"/>
  <c r="F2831" i="2" s="1"/>
  <c r="F2832" i="2" a="1"/>
  <c r="F2832" i="2" s="1"/>
  <c r="F2833" i="2" a="1"/>
  <c r="F2833" i="2" s="1"/>
  <c r="F2834" i="2" a="1"/>
  <c r="F2834" i="2" s="1"/>
  <c r="F2835" i="2" a="1"/>
  <c r="F2835" i="2" s="1"/>
  <c r="F2836" i="2" a="1"/>
  <c r="F2836" i="2" s="1"/>
  <c r="F2837" i="2" a="1"/>
  <c r="F2837" i="2" s="1"/>
  <c r="F2838" i="2" a="1"/>
  <c r="F2838" i="2" s="1"/>
  <c r="F2839" i="2" a="1"/>
  <c r="F2839" i="2" s="1"/>
  <c r="F2840" i="2" a="1"/>
  <c r="F2840" i="2" s="1"/>
  <c r="F2841" i="2" a="1"/>
  <c r="F2841" i="2" s="1"/>
  <c r="F2842" i="2" a="1"/>
  <c r="F2842" i="2" s="1"/>
  <c r="F2843" i="2" a="1"/>
  <c r="F2843" i="2" s="1"/>
  <c r="F2844" i="2" a="1"/>
  <c r="F2844" i="2" s="1"/>
  <c r="F2845" i="2" a="1"/>
  <c r="F2845" i="2" s="1"/>
  <c r="F2846" i="2" a="1"/>
  <c r="F2846" i="2" s="1"/>
  <c r="F2847" i="2" a="1"/>
  <c r="F2847" i="2" s="1"/>
  <c r="F2848" i="2" a="1"/>
  <c r="F2848" i="2" s="1"/>
  <c r="F2849" i="2" a="1"/>
  <c r="F2849" i="2" s="1"/>
  <c r="F2850" i="2" a="1"/>
  <c r="F2850" i="2" s="1"/>
  <c r="F2851" i="2" a="1"/>
  <c r="F2851" i="2" s="1"/>
  <c r="F2852" i="2" a="1"/>
  <c r="F2852" i="2" s="1"/>
  <c r="F2853" i="2" a="1"/>
  <c r="F2853" i="2" s="1"/>
  <c r="F2854" i="2" a="1"/>
  <c r="F2854" i="2" s="1"/>
  <c r="F2855" i="2" a="1"/>
  <c r="F2855" i="2" s="1"/>
  <c r="F2856" i="2" a="1"/>
  <c r="F2856" i="2" s="1"/>
  <c r="F2857" i="2" a="1"/>
  <c r="F2857" i="2" s="1"/>
  <c r="F2858" i="2" a="1"/>
  <c r="F2858" i="2" s="1"/>
  <c r="F2859" i="2" a="1"/>
  <c r="F2859" i="2" s="1"/>
  <c r="F2860" i="2" a="1"/>
  <c r="F2860" i="2" s="1"/>
  <c r="F2861" i="2" a="1"/>
  <c r="F2861" i="2" s="1"/>
  <c r="F2862" i="2" a="1"/>
  <c r="F2862" i="2" s="1"/>
  <c r="F2863" i="2" a="1"/>
  <c r="F2863" i="2" s="1"/>
  <c r="F2864" i="2" a="1"/>
  <c r="F2864" i="2" s="1"/>
  <c r="F2865" i="2" a="1"/>
  <c r="F2865" i="2" s="1"/>
  <c r="F2866" i="2" a="1"/>
  <c r="F2866" i="2" s="1"/>
  <c r="F2867" i="2" a="1"/>
  <c r="F2867" i="2" s="1"/>
  <c r="F2868" i="2" a="1"/>
  <c r="F2868" i="2" s="1"/>
  <c r="F2869" i="2" a="1"/>
  <c r="F2869" i="2" s="1"/>
  <c r="F2870" i="2" a="1"/>
  <c r="F2870" i="2" s="1"/>
  <c r="F2871" i="2" a="1"/>
  <c r="F2871" i="2" s="1"/>
  <c r="F2872" i="2" a="1"/>
  <c r="F2872" i="2" s="1"/>
  <c r="F2873" i="2" a="1"/>
  <c r="F2873" i="2" s="1"/>
  <c r="F2874" i="2" a="1"/>
  <c r="F2874" i="2" s="1"/>
  <c r="F2875" i="2" a="1"/>
  <c r="F2875" i="2" s="1"/>
  <c r="F2876" i="2" a="1"/>
  <c r="F2876" i="2" s="1"/>
  <c r="F2877" i="2" a="1"/>
  <c r="F2877" i="2" s="1"/>
  <c r="F2878" i="2" a="1"/>
  <c r="F2878" i="2" s="1"/>
  <c r="F2879" i="2" a="1"/>
  <c r="F2879" i="2" s="1"/>
  <c r="F2880" i="2" a="1"/>
  <c r="F2880" i="2" s="1"/>
  <c r="F2881" i="2" a="1"/>
  <c r="F2881" i="2" s="1"/>
  <c r="F2882" i="2" a="1"/>
  <c r="F2882" i="2" s="1"/>
  <c r="F2883" i="2" a="1"/>
  <c r="F2883" i="2" s="1"/>
  <c r="F2884" i="2" a="1"/>
  <c r="F2884" i="2" s="1"/>
  <c r="F2885" i="2" a="1"/>
  <c r="F2885" i="2" s="1"/>
  <c r="F2886" i="2" a="1"/>
  <c r="F2886" i="2" s="1"/>
  <c r="F2887" i="2" a="1"/>
  <c r="F2887" i="2" s="1"/>
  <c r="F2888" i="2" a="1"/>
  <c r="F2888" i="2" s="1"/>
  <c r="F2889" i="2" a="1"/>
  <c r="F2889" i="2" s="1"/>
  <c r="F2890" i="2" a="1"/>
  <c r="F2890" i="2" s="1"/>
  <c r="F2891" i="2" a="1"/>
  <c r="F2891" i="2" s="1"/>
  <c r="F2892" i="2" a="1"/>
  <c r="F2892" i="2" s="1"/>
  <c r="F2893" i="2" a="1"/>
  <c r="F2893" i="2" s="1"/>
  <c r="F2894" i="2" a="1"/>
  <c r="F2894" i="2" s="1"/>
  <c r="F2895" i="2" a="1"/>
  <c r="F2895" i="2" s="1"/>
  <c r="F2896" i="2" a="1"/>
  <c r="F2896" i="2" s="1"/>
  <c r="F2897" i="2" a="1"/>
  <c r="F2897" i="2" s="1"/>
  <c r="F2898" i="2" a="1"/>
  <c r="F2898" i="2" s="1"/>
  <c r="F2899" i="2" a="1"/>
  <c r="F2899" i="2" s="1"/>
  <c r="F2900" i="2" a="1"/>
  <c r="F2900" i="2" s="1"/>
  <c r="F2901" i="2" a="1"/>
  <c r="F2901" i="2" s="1"/>
  <c r="F2902" i="2" a="1"/>
  <c r="F2902" i="2" s="1"/>
  <c r="F2903" i="2" a="1"/>
  <c r="F2903" i="2" s="1"/>
  <c r="F2904" i="2" a="1"/>
  <c r="F2904" i="2" s="1"/>
  <c r="F2905" i="2" a="1"/>
  <c r="F2905" i="2" s="1"/>
  <c r="F2906" i="2" a="1"/>
  <c r="F2906" i="2" s="1"/>
  <c r="F2907" i="2" a="1"/>
  <c r="F2907" i="2" s="1"/>
  <c r="F2908" i="2" a="1"/>
  <c r="F2908" i="2" s="1"/>
  <c r="F2909" i="2" a="1"/>
  <c r="F2909" i="2" s="1"/>
  <c r="F2910" i="2" a="1"/>
  <c r="F2910" i="2" s="1"/>
  <c r="F2911" i="2" a="1"/>
  <c r="F2911" i="2" s="1"/>
  <c r="F2912" i="2" a="1"/>
  <c r="F2912" i="2" s="1"/>
  <c r="F2913" i="2" a="1"/>
  <c r="F2913" i="2" s="1"/>
  <c r="F2914" i="2" a="1"/>
  <c r="F2914" i="2" s="1"/>
  <c r="F2915" i="2" a="1"/>
  <c r="F2915" i="2" s="1"/>
  <c r="F2916" i="2" a="1"/>
  <c r="F2916" i="2" s="1"/>
  <c r="F2917" i="2" a="1"/>
  <c r="F2917" i="2" s="1"/>
  <c r="F2918" i="2" a="1"/>
  <c r="F2918" i="2" s="1"/>
  <c r="F2919" i="2" a="1"/>
  <c r="F2919" i="2" s="1"/>
  <c r="F2920" i="2" a="1"/>
  <c r="F2920" i="2" s="1"/>
  <c r="F2921" i="2" a="1"/>
  <c r="F2921" i="2" s="1"/>
  <c r="F2922" i="2" a="1"/>
  <c r="F2922" i="2" s="1"/>
  <c r="F2923" i="2" a="1"/>
  <c r="F2923" i="2" s="1"/>
  <c r="F2924" i="2" a="1"/>
  <c r="F2924" i="2" s="1"/>
  <c r="F2925" i="2" a="1"/>
  <c r="F2925" i="2" s="1"/>
  <c r="F2926" i="2" a="1"/>
  <c r="F2926" i="2" s="1"/>
  <c r="F2927" i="2" a="1"/>
  <c r="F2927" i="2" s="1"/>
  <c r="F2928" i="2" a="1"/>
  <c r="F2928" i="2" s="1"/>
  <c r="F2929" i="2" a="1"/>
  <c r="F2929" i="2" s="1"/>
  <c r="F2930" i="2" a="1"/>
  <c r="F2930" i="2" s="1"/>
  <c r="F2931" i="2" a="1"/>
  <c r="F2931" i="2" s="1"/>
  <c r="F2932" i="2" a="1"/>
  <c r="F2932" i="2" s="1"/>
  <c r="F2933" i="2" a="1"/>
  <c r="F2933" i="2" s="1"/>
  <c r="F2934" i="2" a="1"/>
  <c r="F2934" i="2" s="1"/>
  <c r="F2935" i="2" a="1"/>
  <c r="F2935" i="2" s="1"/>
  <c r="F2936" i="2" a="1"/>
  <c r="F2936" i="2" s="1"/>
  <c r="F2937" i="2" a="1"/>
  <c r="F2937" i="2" s="1"/>
  <c r="F2938" i="2" a="1"/>
  <c r="F2938" i="2" s="1"/>
  <c r="F2939" i="2" a="1"/>
  <c r="F2939" i="2" s="1"/>
  <c r="F2940" i="2" a="1"/>
  <c r="F2940" i="2" s="1"/>
  <c r="F2941" i="2" a="1"/>
  <c r="F2941" i="2" s="1"/>
  <c r="F2942" i="2" a="1"/>
  <c r="F2942" i="2" s="1"/>
  <c r="F2943" i="2" a="1"/>
  <c r="F2943" i="2" s="1"/>
  <c r="F2944" i="2" a="1"/>
  <c r="F2944" i="2" s="1"/>
  <c r="F2945" i="2" a="1"/>
  <c r="F2945" i="2" s="1"/>
  <c r="F2946" i="2" a="1"/>
  <c r="F2946" i="2" s="1"/>
  <c r="F2947" i="2" a="1"/>
  <c r="F2947" i="2" s="1"/>
  <c r="F2948" i="2" a="1"/>
  <c r="F2948" i="2" s="1"/>
  <c r="F2949" i="2" a="1"/>
  <c r="F2949" i="2" s="1"/>
  <c r="F2950" i="2" a="1"/>
  <c r="F2950" i="2" s="1"/>
  <c r="F2951" i="2" a="1"/>
  <c r="F2951" i="2" s="1"/>
  <c r="F2952" i="2" a="1"/>
  <c r="F2952" i="2" s="1"/>
  <c r="F2953" i="2" a="1"/>
  <c r="F2953" i="2" s="1"/>
  <c r="F2954" i="2" a="1"/>
  <c r="F2954" i="2" s="1"/>
  <c r="F2955" i="2" a="1"/>
  <c r="F2955" i="2" s="1"/>
  <c r="F2956" i="2" a="1"/>
  <c r="F2956" i="2" s="1"/>
  <c r="F2957" i="2" a="1"/>
  <c r="F2957" i="2" s="1"/>
  <c r="F2958" i="2" a="1"/>
  <c r="F2958" i="2" s="1"/>
  <c r="F2959" i="2" a="1"/>
  <c r="F2959" i="2" s="1"/>
  <c r="F2960" i="2" a="1"/>
  <c r="F2960" i="2" s="1"/>
  <c r="F2961" i="2" a="1"/>
  <c r="F2961" i="2" s="1"/>
  <c r="F2962" i="2" a="1"/>
  <c r="F2962" i="2" s="1"/>
  <c r="F2963" i="2" a="1"/>
  <c r="F2963" i="2" s="1"/>
  <c r="F2964" i="2" a="1"/>
  <c r="F2964" i="2" s="1"/>
  <c r="F2965" i="2" a="1"/>
  <c r="F2965" i="2" s="1"/>
  <c r="F2966" i="2" a="1"/>
  <c r="F2966" i="2" s="1"/>
  <c r="F2967" i="2" a="1"/>
  <c r="F2967" i="2" s="1"/>
  <c r="F2968" i="2" a="1"/>
  <c r="F2968" i="2" s="1"/>
  <c r="F2969" i="2" a="1"/>
  <c r="F2969" i="2" s="1"/>
  <c r="F2970" i="2" a="1"/>
  <c r="F2970" i="2" s="1"/>
  <c r="F2971" i="2" a="1"/>
  <c r="F2971" i="2" s="1"/>
  <c r="F2972" i="2" a="1"/>
  <c r="F2972" i="2" s="1"/>
  <c r="F2973" i="2" a="1"/>
  <c r="F2973" i="2" s="1"/>
  <c r="F2974" i="2" a="1"/>
  <c r="F2974" i="2" s="1"/>
  <c r="F2975" i="2" a="1"/>
  <c r="F2975" i="2" s="1"/>
  <c r="F2976" i="2" a="1"/>
  <c r="F2976" i="2" s="1"/>
  <c r="F2977" i="2" a="1"/>
  <c r="F2977" i="2" s="1"/>
  <c r="F2978" i="2" a="1"/>
  <c r="F2978" i="2" s="1"/>
  <c r="F2979" i="2" a="1"/>
  <c r="F2979" i="2" s="1"/>
  <c r="F2980" i="2" a="1"/>
  <c r="F2980" i="2" s="1"/>
  <c r="F2981" i="2" a="1"/>
  <c r="F2981" i="2" s="1"/>
  <c r="F2982" i="2" a="1"/>
  <c r="F2982" i="2" s="1"/>
  <c r="F2983" i="2" a="1"/>
  <c r="F2983" i="2" s="1"/>
  <c r="F2984" i="2" a="1"/>
  <c r="F2984" i="2" s="1"/>
  <c r="F2985" i="2" a="1"/>
  <c r="F2985" i="2" s="1"/>
  <c r="F2986" i="2" a="1"/>
  <c r="F2986" i="2" s="1"/>
  <c r="F2987" i="2" a="1"/>
  <c r="F2987" i="2" s="1"/>
  <c r="F2988" i="2" a="1"/>
  <c r="F2988" i="2" s="1"/>
  <c r="F2989" i="2" a="1"/>
  <c r="F2989" i="2" s="1"/>
  <c r="F2990" i="2" a="1"/>
  <c r="F2990" i="2" s="1"/>
  <c r="F2991" i="2" a="1"/>
  <c r="F2991" i="2" s="1"/>
  <c r="F2992" i="2" a="1"/>
  <c r="F2992" i="2" s="1"/>
  <c r="F2993" i="2" a="1"/>
  <c r="F2993" i="2" s="1"/>
  <c r="F2994" i="2" a="1"/>
  <c r="F2994" i="2" s="1"/>
  <c r="F2995" i="2" a="1"/>
  <c r="F2995" i="2" s="1"/>
  <c r="F2996" i="2" a="1"/>
  <c r="F2996" i="2" s="1"/>
  <c r="F2997" i="2" a="1"/>
  <c r="F2997" i="2" s="1"/>
  <c r="F2998" i="2" a="1"/>
  <c r="F2998" i="2" s="1"/>
  <c r="F2999" i="2" a="1"/>
  <c r="F2999" i="2" s="1"/>
  <c r="F3000" i="2" a="1"/>
  <c r="F3000" i="2" s="1"/>
  <c r="F3001" i="2" a="1"/>
  <c r="F3001" i="2" s="1"/>
  <c r="F3002" i="2" a="1"/>
  <c r="F3002" i="2" s="1"/>
  <c r="F3003" i="2" a="1"/>
  <c r="F3003" i="2" s="1"/>
  <c r="F3004" i="2" a="1"/>
  <c r="F3004" i="2" s="1"/>
  <c r="F3005" i="2" a="1"/>
  <c r="F3005" i="2" s="1"/>
  <c r="F3006" i="2" a="1"/>
  <c r="F3006" i="2" s="1"/>
  <c r="F3007" i="2" a="1"/>
  <c r="F3007" i="2" s="1"/>
  <c r="F3008" i="2" a="1"/>
  <c r="F3008" i="2" s="1"/>
  <c r="F3009" i="2" a="1"/>
  <c r="F3009" i="2" s="1"/>
  <c r="F3010" i="2" a="1"/>
  <c r="F3010" i="2" s="1"/>
  <c r="F3011" i="2" a="1"/>
  <c r="F3011" i="2" s="1"/>
  <c r="F3012" i="2" a="1"/>
  <c r="F3012" i="2" s="1"/>
  <c r="F3013" i="2" a="1"/>
  <c r="F3013" i="2" s="1"/>
  <c r="F3014" i="2" a="1"/>
  <c r="F3014" i="2" s="1"/>
  <c r="F3015" i="2" a="1"/>
  <c r="F3015" i="2" s="1"/>
  <c r="F3016" i="2" a="1"/>
  <c r="F3016" i="2" s="1"/>
  <c r="F3017" i="2" a="1"/>
  <c r="F3017" i="2" s="1"/>
  <c r="F3018" i="2" a="1"/>
  <c r="F3018" i="2" s="1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4" i="2"/>
  <c r="B3" i="2"/>
  <c r="C97" i="2" a="1"/>
  <c r="C97" i="2" s="1"/>
  <c r="C98" i="2" a="1"/>
  <c r="C98" i="2" s="1"/>
  <c r="C99" i="2" a="1"/>
  <c r="C99" i="2" s="1"/>
  <c r="C100" i="2" a="1"/>
  <c r="C100" i="2" s="1"/>
  <c r="C101" i="2" a="1"/>
  <c r="C101" i="2" s="1"/>
  <c r="C102" i="2" a="1"/>
  <c r="C102" i="2" s="1"/>
  <c r="C103" i="2" a="1"/>
  <c r="C103" i="2" s="1"/>
  <c r="C104" i="2" a="1"/>
  <c r="C104" i="2" s="1"/>
  <c r="C105" i="2" a="1"/>
  <c r="C105" i="2" s="1"/>
  <c r="C106" i="2" a="1"/>
  <c r="C106" i="2" s="1"/>
  <c r="C107" i="2" a="1"/>
  <c r="C107" i="2" s="1"/>
  <c r="C108" i="2" a="1"/>
  <c r="C108" i="2" s="1"/>
  <c r="C109" i="2" a="1"/>
  <c r="C109" i="2" s="1"/>
  <c r="C110" i="2" a="1"/>
  <c r="C110" i="2" s="1"/>
  <c r="C111" i="2" a="1"/>
  <c r="C111" i="2" s="1"/>
  <c r="C112" i="2" a="1"/>
  <c r="C112" i="2" s="1"/>
  <c r="C113" i="2" a="1"/>
  <c r="C113" i="2" s="1"/>
  <c r="C114" i="2" a="1"/>
  <c r="C114" i="2" s="1"/>
  <c r="C115" i="2" a="1"/>
  <c r="C115" i="2" s="1"/>
  <c r="C116" i="2" a="1"/>
  <c r="C116" i="2" s="1"/>
  <c r="C117" i="2" a="1"/>
  <c r="C117" i="2" s="1"/>
  <c r="C118" i="2" a="1"/>
  <c r="C118" i="2" s="1"/>
  <c r="C119" i="2" a="1"/>
  <c r="C119" i="2" s="1"/>
  <c r="C120" i="2" a="1"/>
  <c r="C120" i="2" s="1"/>
  <c r="C121" i="2" a="1"/>
  <c r="C121" i="2" s="1"/>
  <c r="C122" i="2" a="1"/>
  <c r="C122" i="2" s="1"/>
  <c r="C123" i="2" a="1"/>
  <c r="C123" i="2" s="1"/>
  <c r="C124" i="2" a="1"/>
  <c r="C124" i="2" s="1"/>
  <c r="C125" i="2" a="1"/>
  <c r="C125" i="2" s="1"/>
  <c r="C126" i="2" a="1"/>
  <c r="C126" i="2" s="1"/>
  <c r="C127" i="2" a="1"/>
  <c r="C127" i="2" s="1"/>
  <c r="C128" i="2" a="1"/>
  <c r="C128" i="2" s="1"/>
  <c r="C129" i="2" a="1"/>
  <c r="C129" i="2" s="1"/>
  <c r="C130" i="2" a="1"/>
  <c r="C130" i="2" s="1"/>
  <c r="C131" i="2" a="1"/>
  <c r="C131" i="2" s="1"/>
  <c r="C132" i="2" a="1"/>
  <c r="C132" i="2" s="1"/>
  <c r="C133" i="2" a="1"/>
  <c r="C133" i="2" s="1"/>
  <c r="C134" i="2" a="1"/>
  <c r="C134" i="2" s="1"/>
  <c r="C135" i="2" a="1"/>
  <c r="C135" i="2" s="1"/>
  <c r="C136" i="2" a="1"/>
  <c r="C136" i="2" s="1"/>
  <c r="C137" i="2" a="1"/>
  <c r="C137" i="2" s="1"/>
  <c r="C138" i="2" a="1"/>
  <c r="C138" i="2" s="1"/>
  <c r="C139" i="2" a="1"/>
  <c r="C139" i="2" s="1"/>
  <c r="C140" i="2" a="1"/>
  <c r="C140" i="2" s="1"/>
  <c r="C141" i="2" a="1"/>
  <c r="C141" i="2" s="1"/>
  <c r="C142" i="2" a="1"/>
  <c r="C142" i="2" s="1"/>
  <c r="C143" i="2" a="1"/>
  <c r="C143" i="2" s="1"/>
  <c r="C144" i="2" a="1"/>
  <c r="C144" i="2" s="1"/>
  <c r="C145" i="2" a="1"/>
  <c r="C145" i="2" s="1"/>
  <c r="C146" i="2" a="1"/>
  <c r="C146" i="2" s="1"/>
  <c r="C147" i="2" a="1"/>
  <c r="C147" i="2" s="1"/>
  <c r="C148" i="2" a="1"/>
  <c r="C148" i="2" s="1"/>
  <c r="C149" i="2" a="1"/>
  <c r="C149" i="2" s="1"/>
  <c r="C150" i="2" a="1"/>
  <c r="C150" i="2" s="1"/>
  <c r="C151" i="2" a="1"/>
  <c r="C151" i="2" s="1"/>
  <c r="C152" i="2" a="1"/>
  <c r="C152" i="2" s="1"/>
  <c r="C153" i="2" a="1"/>
  <c r="C153" i="2" s="1"/>
  <c r="C154" i="2" a="1"/>
  <c r="C154" i="2" s="1"/>
  <c r="C155" i="2" a="1"/>
  <c r="C155" i="2" s="1"/>
  <c r="C156" i="2" a="1"/>
  <c r="C156" i="2" s="1"/>
  <c r="C157" i="2" a="1"/>
  <c r="C157" i="2" s="1"/>
  <c r="C158" i="2" a="1"/>
  <c r="C158" i="2" s="1"/>
  <c r="C159" i="2" a="1"/>
  <c r="C159" i="2" s="1"/>
  <c r="C160" i="2" a="1"/>
  <c r="C160" i="2" s="1"/>
  <c r="C161" i="2" a="1"/>
  <c r="C161" i="2" s="1"/>
  <c r="C162" i="2" a="1"/>
  <c r="C162" i="2" s="1"/>
  <c r="C163" i="2" a="1"/>
  <c r="C163" i="2" s="1"/>
  <c r="C164" i="2" a="1"/>
  <c r="C164" i="2" s="1"/>
  <c r="C165" i="2" a="1"/>
  <c r="C165" i="2" s="1"/>
  <c r="C166" i="2" a="1"/>
  <c r="C166" i="2" s="1"/>
  <c r="C167" i="2" a="1"/>
  <c r="C167" i="2" s="1"/>
  <c r="C168" i="2" a="1"/>
  <c r="C168" i="2" s="1"/>
  <c r="C169" i="2" a="1"/>
  <c r="C169" i="2" s="1"/>
  <c r="C170" i="2" a="1"/>
  <c r="C170" i="2" s="1"/>
  <c r="C171" i="2" a="1"/>
  <c r="C171" i="2" s="1"/>
  <c r="C172" i="2" a="1"/>
  <c r="C172" i="2" s="1"/>
  <c r="C173" i="2" a="1"/>
  <c r="C173" i="2" s="1"/>
  <c r="C174" i="2" a="1"/>
  <c r="C174" i="2" s="1"/>
  <c r="C175" i="2" a="1"/>
  <c r="C175" i="2" s="1"/>
  <c r="C176" i="2" a="1"/>
  <c r="C176" i="2" s="1"/>
  <c r="C177" i="2" a="1"/>
  <c r="C177" i="2" s="1"/>
  <c r="C178" i="2" a="1"/>
  <c r="C178" i="2" s="1"/>
  <c r="C179" i="2" a="1"/>
  <c r="C179" i="2" s="1"/>
  <c r="C180" i="2" a="1"/>
  <c r="C180" i="2" s="1"/>
  <c r="C181" i="2" a="1"/>
  <c r="C181" i="2" s="1"/>
  <c r="C182" i="2" a="1"/>
  <c r="C182" i="2" s="1"/>
  <c r="C183" i="2" a="1"/>
  <c r="C183" i="2" s="1"/>
  <c r="C184" i="2" a="1"/>
  <c r="C184" i="2" s="1"/>
  <c r="C185" i="2" a="1"/>
  <c r="C185" i="2" s="1"/>
  <c r="C186" i="2" a="1"/>
  <c r="C186" i="2" s="1"/>
  <c r="C187" i="2" a="1"/>
  <c r="C187" i="2" s="1"/>
  <c r="C188" i="2" a="1"/>
  <c r="C188" i="2" s="1"/>
  <c r="C189" i="2" a="1"/>
  <c r="C189" i="2" s="1"/>
  <c r="C190" i="2" a="1"/>
  <c r="C190" i="2" s="1"/>
  <c r="C191" i="2" a="1"/>
  <c r="C191" i="2" s="1"/>
  <c r="C192" i="2" a="1"/>
  <c r="C192" i="2" s="1"/>
  <c r="C193" i="2" a="1"/>
  <c r="C193" i="2" s="1"/>
  <c r="C194" i="2" a="1"/>
  <c r="C194" i="2" s="1"/>
  <c r="C195" i="2" a="1"/>
  <c r="C195" i="2" s="1"/>
  <c r="C196" i="2" a="1"/>
  <c r="C196" i="2" s="1"/>
  <c r="C197" i="2" a="1"/>
  <c r="C197" i="2" s="1"/>
  <c r="C198" i="2" a="1"/>
  <c r="C198" i="2" s="1"/>
  <c r="C199" i="2" a="1"/>
  <c r="C199" i="2" s="1"/>
  <c r="C200" i="2" a="1"/>
  <c r="C200" i="2" s="1"/>
  <c r="C201" i="2" a="1"/>
  <c r="C201" i="2" s="1"/>
  <c r="C202" i="2" a="1"/>
  <c r="C202" i="2" s="1"/>
  <c r="C203" i="2" a="1"/>
  <c r="C203" i="2" s="1"/>
  <c r="C204" i="2" a="1"/>
  <c r="C204" i="2" s="1"/>
  <c r="C205" i="2" a="1"/>
  <c r="C205" i="2" s="1"/>
  <c r="C206" i="2" a="1"/>
  <c r="C206" i="2" s="1"/>
  <c r="C207" i="2" a="1"/>
  <c r="C207" i="2" s="1"/>
  <c r="C208" i="2" a="1"/>
  <c r="C208" i="2" s="1"/>
  <c r="C209" i="2" a="1"/>
  <c r="C209" i="2" s="1"/>
  <c r="C210" i="2" a="1"/>
  <c r="C210" i="2" s="1"/>
  <c r="C211" i="2" a="1"/>
  <c r="C211" i="2" s="1"/>
  <c r="C212" i="2" a="1"/>
  <c r="C212" i="2" s="1"/>
  <c r="C213" i="2" a="1"/>
  <c r="C213" i="2" s="1"/>
  <c r="C214" i="2" a="1"/>
  <c r="C214" i="2" s="1"/>
  <c r="C215" i="2" a="1"/>
  <c r="C215" i="2" s="1"/>
  <c r="C216" i="2" a="1"/>
  <c r="C216" i="2" s="1"/>
  <c r="C217" i="2" a="1"/>
  <c r="C217" i="2" s="1"/>
  <c r="C218" i="2" a="1"/>
  <c r="C218" i="2" s="1"/>
  <c r="C219" i="2" a="1"/>
  <c r="C219" i="2" s="1"/>
  <c r="C220" i="2" a="1"/>
  <c r="C220" i="2" s="1"/>
  <c r="C221" i="2" a="1"/>
  <c r="C221" i="2" s="1"/>
  <c r="C222" i="2" a="1"/>
  <c r="C222" i="2" s="1"/>
  <c r="C223" i="2" a="1"/>
  <c r="C223" i="2" s="1"/>
  <c r="C224" i="2" a="1"/>
  <c r="C224" i="2" s="1"/>
  <c r="C225" i="2" a="1"/>
  <c r="C225" i="2" s="1"/>
  <c r="C226" i="2" a="1"/>
  <c r="C226" i="2" s="1"/>
  <c r="C227" i="2" a="1"/>
  <c r="C227" i="2" s="1"/>
  <c r="C228" i="2" a="1"/>
  <c r="C228" i="2" s="1"/>
  <c r="C229" i="2" a="1"/>
  <c r="C229" i="2" s="1"/>
  <c r="C230" i="2" a="1"/>
  <c r="C230" i="2" s="1"/>
  <c r="C231" i="2" a="1"/>
  <c r="C231" i="2" s="1"/>
  <c r="C232" i="2" a="1"/>
  <c r="C232" i="2" s="1"/>
  <c r="C233" i="2" a="1"/>
  <c r="C233" i="2" s="1"/>
  <c r="C234" i="2" a="1"/>
  <c r="C234" i="2" s="1"/>
  <c r="C235" i="2" a="1"/>
  <c r="C235" i="2" s="1"/>
  <c r="C236" i="2" a="1"/>
  <c r="C236" i="2" s="1"/>
  <c r="C237" i="2" a="1"/>
  <c r="C237" i="2" s="1"/>
  <c r="C238" i="2" a="1"/>
  <c r="C238" i="2" s="1"/>
  <c r="C239" i="2" a="1"/>
  <c r="C239" i="2" s="1"/>
  <c r="C240" i="2" a="1"/>
  <c r="C240" i="2" s="1"/>
  <c r="C241" i="2" a="1"/>
  <c r="C241" i="2" s="1"/>
  <c r="C242" i="2" a="1"/>
  <c r="C242" i="2" s="1"/>
  <c r="C243" i="2" a="1"/>
  <c r="C243" i="2" s="1"/>
  <c r="C244" i="2" a="1"/>
  <c r="C244" i="2" s="1"/>
  <c r="C245" i="2" a="1"/>
  <c r="C245" i="2" s="1"/>
  <c r="C246" i="2" a="1"/>
  <c r="C246" i="2" s="1"/>
  <c r="C247" i="2" a="1"/>
  <c r="C247" i="2" s="1"/>
  <c r="C248" i="2" a="1"/>
  <c r="C248" i="2" s="1"/>
  <c r="C249" i="2" a="1"/>
  <c r="C249" i="2" s="1"/>
  <c r="C250" i="2" a="1"/>
  <c r="C250" i="2" s="1"/>
  <c r="C251" i="2" a="1"/>
  <c r="C251" i="2" s="1"/>
  <c r="C252" i="2" a="1"/>
  <c r="C252" i="2" s="1"/>
  <c r="C253" i="2" a="1"/>
  <c r="C253" i="2" s="1"/>
  <c r="C254" i="2" a="1"/>
  <c r="C254" i="2" s="1"/>
  <c r="C255" i="2" a="1"/>
  <c r="C255" i="2" s="1"/>
  <c r="C256" i="2" a="1"/>
  <c r="C256" i="2" s="1"/>
  <c r="C257" i="2" a="1"/>
  <c r="C257" i="2" s="1"/>
  <c r="C258" i="2" a="1"/>
  <c r="C258" i="2" s="1"/>
  <c r="C259" i="2" a="1"/>
  <c r="C259" i="2" s="1"/>
  <c r="C260" i="2" a="1"/>
  <c r="C260" i="2" s="1"/>
  <c r="C261" i="2" a="1"/>
  <c r="C261" i="2" s="1"/>
  <c r="C262" i="2" a="1"/>
  <c r="C262" i="2" s="1"/>
  <c r="C263" i="2" a="1"/>
  <c r="C263" i="2" s="1"/>
  <c r="C264" i="2" a="1"/>
  <c r="C264" i="2" s="1"/>
  <c r="C265" i="2" a="1"/>
  <c r="C265" i="2" s="1"/>
  <c r="C266" i="2" a="1"/>
  <c r="C266" i="2" s="1"/>
  <c r="C267" i="2" a="1"/>
  <c r="C267" i="2" s="1"/>
  <c r="C268" i="2" a="1"/>
  <c r="C268" i="2" s="1"/>
  <c r="C269" i="2" a="1"/>
  <c r="C269" i="2" s="1"/>
  <c r="C270" i="2" a="1"/>
  <c r="C270" i="2" s="1"/>
  <c r="C271" i="2" a="1"/>
  <c r="C271" i="2" s="1"/>
  <c r="C272" i="2" a="1"/>
  <c r="C272" i="2" s="1"/>
  <c r="C273" i="2" a="1"/>
  <c r="C273" i="2" s="1"/>
  <c r="C274" i="2" a="1"/>
  <c r="C274" i="2" s="1"/>
  <c r="C275" i="2" a="1"/>
  <c r="C275" i="2" s="1"/>
  <c r="C276" i="2" a="1"/>
  <c r="C276" i="2" s="1"/>
  <c r="C277" i="2" a="1"/>
  <c r="C277" i="2" s="1"/>
  <c r="C278" i="2" a="1"/>
  <c r="C278" i="2" s="1"/>
  <c r="C279" i="2" a="1"/>
  <c r="C279" i="2" s="1"/>
  <c r="C280" i="2" a="1"/>
  <c r="C280" i="2" s="1"/>
  <c r="C281" i="2" a="1"/>
  <c r="C281" i="2" s="1"/>
  <c r="C282" i="2" a="1"/>
  <c r="C282" i="2" s="1"/>
  <c r="C283" i="2" a="1"/>
  <c r="C283" i="2" s="1"/>
  <c r="C284" i="2" a="1"/>
  <c r="C284" i="2" s="1"/>
  <c r="C285" i="2" a="1"/>
  <c r="C285" i="2" s="1"/>
  <c r="C286" i="2" a="1"/>
  <c r="C286" i="2" s="1"/>
  <c r="C287" i="2" a="1"/>
  <c r="C287" i="2" s="1"/>
  <c r="C288" i="2" a="1"/>
  <c r="C288" i="2" s="1"/>
  <c r="C289" i="2" a="1"/>
  <c r="C289" i="2" s="1"/>
  <c r="C290" i="2" a="1"/>
  <c r="C290" i="2" s="1"/>
  <c r="C291" i="2" a="1"/>
  <c r="C291" i="2" s="1"/>
  <c r="C292" i="2" a="1"/>
  <c r="C292" i="2" s="1"/>
  <c r="C293" i="2" a="1"/>
  <c r="C293" i="2" s="1"/>
  <c r="C294" i="2" a="1"/>
  <c r="C294" i="2" s="1"/>
  <c r="C295" i="2" a="1"/>
  <c r="C295" i="2" s="1"/>
  <c r="C296" i="2" a="1"/>
  <c r="C296" i="2" s="1"/>
  <c r="C297" i="2" a="1"/>
  <c r="C297" i="2" s="1"/>
  <c r="C298" i="2" a="1"/>
  <c r="C298" i="2" s="1"/>
  <c r="C299" i="2" a="1"/>
  <c r="C299" i="2" s="1"/>
  <c r="C300" i="2" a="1"/>
  <c r="C300" i="2" s="1"/>
  <c r="C301" i="2" a="1"/>
  <c r="C301" i="2" s="1"/>
  <c r="C302" i="2" a="1"/>
  <c r="C302" i="2" s="1"/>
  <c r="C303" i="2" a="1"/>
  <c r="C303" i="2" s="1"/>
  <c r="C304" i="2" a="1"/>
  <c r="C304" i="2" s="1"/>
  <c r="C305" i="2" a="1"/>
  <c r="C305" i="2" s="1"/>
  <c r="C306" i="2" a="1"/>
  <c r="C306" i="2" s="1"/>
  <c r="C307" i="2" a="1"/>
  <c r="C307" i="2" s="1"/>
  <c r="C308" i="2" a="1"/>
  <c r="C308" i="2" s="1"/>
  <c r="C309" i="2" a="1"/>
  <c r="C309" i="2" s="1"/>
  <c r="C310" i="2" a="1"/>
  <c r="C310" i="2" s="1"/>
  <c r="C311" i="2" a="1"/>
  <c r="C311" i="2" s="1"/>
  <c r="C312" i="2" a="1"/>
  <c r="C312" i="2" s="1"/>
  <c r="C313" i="2" a="1"/>
  <c r="C313" i="2" s="1"/>
  <c r="C314" i="2" a="1"/>
  <c r="C314" i="2" s="1"/>
  <c r="C315" i="2" a="1"/>
  <c r="C315" i="2" s="1"/>
  <c r="C316" i="2" a="1"/>
  <c r="C316" i="2" s="1"/>
  <c r="C317" i="2" a="1"/>
  <c r="C317" i="2" s="1"/>
  <c r="C318" i="2" a="1"/>
  <c r="C318" i="2" s="1"/>
  <c r="C319" i="2" a="1"/>
  <c r="C319" i="2" s="1"/>
  <c r="C320" i="2" a="1"/>
  <c r="C320" i="2" s="1"/>
  <c r="C321" i="2" a="1"/>
  <c r="C321" i="2" s="1"/>
  <c r="C322" i="2" a="1"/>
  <c r="C322" i="2" s="1"/>
  <c r="C323" i="2" a="1"/>
  <c r="C323" i="2" s="1"/>
  <c r="C324" i="2" a="1"/>
  <c r="C324" i="2" s="1"/>
  <c r="C325" i="2" a="1"/>
  <c r="C325" i="2" s="1"/>
  <c r="C326" i="2" a="1"/>
  <c r="C326" i="2" s="1"/>
  <c r="C327" i="2" a="1"/>
  <c r="C327" i="2" s="1"/>
  <c r="C328" i="2" a="1"/>
  <c r="C328" i="2" s="1"/>
  <c r="C329" i="2" a="1"/>
  <c r="C329" i="2" s="1"/>
  <c r="C330" i="2" a="1"/>
  <c r="C330" i="2" s="1"/>
  <c r="C331" i="2" a="1"/>
  <c r="C331" i="2" s="1"/>
  <c r="C332" i="2" a="1"/>
  <c r="C332" i="2" s="1"/>
  <c r="C333" i="2" a="1"/>
  <c r="C333" i="2" s="1"/>
  <c r="C334" i="2" a="1"/>
  <c r="C334" i="2" s="1"/>
  <c r="C335" i="2" a="1"/>
  <c r="C335" i="2" s="1"/>
  <c r="C336" i="2" a="1"/>
  <c r="C336" i="2" s="1"/>
  <c r="C337" i="2" a="1"/>
  <c r="C337" i="2" s="1"/>
  <c r="C338" i="2" a="1"/>
  <c r="C338" i="2" s="1"/>
  <c r="C339" i="2" a="1"/>
  <c r="C339" i="2" s="1"/>
  <c r="C340" i="2" a="1"/>
  <c r="C340" i="2" s="1"/>
  <c r="C341" i="2" a="1"/>
  <c r="C341" i="2" s="1"/>
  <c r="C342" i="2" a="1"/>
  <c r="C342" i="2" s="1"/>
  <c r="C343" i="2" a="1"/>
  <c r="C343" i="2" s="1"/>
  <c r="C344" i="2" a="1"/>
  <c r="C344" i="2" s="1"/>
  <c r="C345" i="2" a="1"/>
  <c r="C345" i="2" s="1"/>
  <c r="C346" i="2" a="1"/>
  <c r="C346" i="2" s="1"/>
  <c r="C347" i="2" a="1"/>
  <c r="C347" i="2" s="1"/>
  <c r="C348" i="2" a="1"/>
  <c r="C348" i="2" s="1"/>
  <c r="C349" i="2" a="1"/>
  <c r="C349" i="2" s="1"/>
  <c r="C350" i="2" a="1"/>
  <c r="C350" i="2" s="1"/>
  <c r="C351" i="2" a="1"/>
  <c r="C351" i="2" s="1"/>
  <c r="C352" i="2" a="1"/>
  <c r="C352" i="2" s="1"/>
  <c r="C353" i="2" a="1"/>
  <c r="C353" i="2" s="1"/>
  <c r="C354" i="2" a="1"/>
  <c r="C354" i="2" s="1"/>
  <c r="C355" i="2" a="1"/>
  <c r="C355" i="2" s="1"/>
  <c r="C356" i="2" a="1"/>
  <c r="C356" i="2" s="1"/>
  <c r="C357" i="2" a="1"/>
  <c r="C357" i="2" s="1"/>
  <c r="C358" i="2" a="1"/>
  <c r="C358" i="2" s="1"/>
  <c r="C359" i="2" a="1"/>
  <c r="C359" i="2" s="1"/>
  <c r="C360" i="2" a="1"/>
  <c r="C360" i="2" s="1"/>
  <c r="C361" i="2" a="1"/>
  <c r="C361" i="2" s="1"/>
  <c r="C362" i="2" a="1"/>
  <c r="C362" i="2" s="1"/>
  <c r="C363" i="2" a="1"/>
  <c r="C363" i="2" s="1"/>
  <c r="C364" i="2" a="1"/>
  <c r="C364" i="2" s="1"/>
  <c r="C365" i="2" a="1"/>
  <c r="C365" i="2" s="1"/>
  <c r="C366" i="2" a="1"/>
  <c r="C366" i="2" s="1"/>
  <c r="C367" i="2" a="1"/>
  <c r="C367" i="2" s="1"/>
  <c r="C368" i="2" a="1"/>
  <c r="C368" i="2" s="1"/>
  <c r="C369" i="2" a="1"/>
  <c r="C369" i="2" s="1"/>
  <c r="C370" i="2" a="1"/>
  <c r="C370" i="2" s="1"/>
  <c r="C371" i="2" a="1"/>
  <c r="C371" i="2" s="1"/>
  <c r="C372" i="2" a="1"/>
  <c r="C372" i="2" s="1"/>
  <c r="C373" i="2" a="1"/>
  <c r="C373" i="2" s="1"/>
  <c r="C374" i="2" a="1"/>
  <c r="C374" i="2" s="1"/>
  <c r="C375" i="2" a="1"/>
  <c r="C375" i="2" s="1"/>
  <c r="C376" i="2" a="1"/>
  <c r="C376" i="2" s="1"/>
  <c r="C377" i="2" a="1"/>
  <c r="C377" i="2" s="1"/>
  <c r="C378" i="2" a="1"/>
  <c r="C378" i="2" s="1"/>
  <c r="C379" i="2" a="1"/>
  <c r="C379" i="2" s="1"/>
  <c r="C380" i="2" a="1"/>
  <c r="C380" i="2" s="1"/>
  <c r="C381" i="2" a="1"/>
  <c r="C381" i="2" s="1"/>
  <c r="C382" i="2" a="1"/>
  <c r="C382" i="2" s="1"/>
  <c r="C383" i="2" a="1"/>
  <c r="C383" i="2" s="1"/>
  <c r="C384" i="2" a="1"/>
  <c r="C384" i="2" s="1"/>
  <c r="C385" i="2" a="1"/>
  <c r="C385" i="2" s="1"/>
  <c r="C386" i="2" a="1"/>
  <c r="C386" i="2" s="1"/>
  <c r="C387" i="2" a="1"/>
  <c r="C387" i="2" s="1"/>
  <c r="C388" i="2" a="1"/>
  <c r="C388" i="2" s="1"/>
  <c r="C389" i="2" a="1"/>
  <c r="C389" i="2" s="1"/>
  <c r="C390" i="2" a="1"/>
  <c r="C390" i="2" s="1"/>
  <c r="C391" i="2" a="1"/>
  <c r="C391" i="2" s="1"/>
  <c r="C392" i="2" a="1"/>
  <c r="C392" i="2" s="1"/>
  <c r="C393" i="2" a="1"/>
  <c r="C393" i="2" s="1"/>
  <c r="C394" i="2" a="1"/>
  <c r="C394" i="2" s="1"/>
  <c r="C395" i="2" a="1"/>
  <c r="C395" i="2" s="1"/>
  <c r="C396" i="2" a="1"/>
  <c r="C396" i="2" s="1"/>
  <c r="C397" i="2" a="1"/>
  <c r="C397" i="2" s="1"/>
  <c r="C398" i="2" a="1"/>
  <c r="C398" i="2" s="1"/>
  <c r="C399" i="2" a="1"/>
  <c r="C399" i="2" s="1"/>
  <c r="C400" i="2" a="1"/>
  <c r="C400" i="2" s="1"/>
  <c r="C401" i="2" a="1"/>
  <c r="C401" i="2" s="1"/>
  <c r="C402" i="2" a="1"/>
  <c r="C402" i="2" s="1"/>
  <c r="C403" i="2" a="1"/>
  <c r="C403" i="2" s="1"/>
  <c r="C404" i="2" a="1"/>
  <c r="C404" i="2" s="1"/>
  <c r="C405" i="2" a="1"/>
  <c r="C405" i="2" s="1"/>
  <c r="C406" i="2" a="1"/>
  <c r="C406" i="2" s="1"/>
  <c r="C407" i="2" a="1"/>
  <c r="C407" i="2" s="1"/>
  <c r="C408" i="2" a="1"/>
  <c r="C408" i="2" s="1"/>
  <c r="C409" i="2" a="1"/>
  <c r="C409" i="2" s="1"/>
  <c r="C410" i="2" a="1"/>
  <c r="C410" i="2" s="1"/>
  <c r="C411" i="2" a="1"/>
  <c r="C411" i="2" s="1"/>
  <c r="C412" i="2" a="1"/>
  <c r="C412" i="2" s="1"/>
  <c r="C413" i="2" a="1"/>
  <c r="C413" i="2" s="1"/>
  <c r="C414" i="2" a="1"/>
  <c r="C414" i="2" s="1"/>
  <c r="C415" i="2" a="1"/>
  <c r="C415" i="2" s="1"/>
  <c r="C416" i="2" a="1"/>
  <c r="C416" i="2" s="1"/>
  <c r="C417" i="2" a="1"/>
  <c r="C417" i="2" s="1"/>
  <c r="C418" i="2" a="1"/>
  <c r="C418" i="2" s="1"/>
  <c r="C419" i="2" a="1"/>
  <c r="C419" i="2" s="1"/>
  <c r="C420" i="2" a="1"/>
  <c r="C420" i="2" s="1"/>
  <c r="C421" i="2" a="1"/>
  <c r="C421" i="2" s="1"/>
  <c r="C422" i="2" a="1"/>
  <c r="C422" i="2" s="1"/>
  <c r="C423" i="2" a="1"/>
  <c r="C423" i="2" s="1"/>
  <c r="C424" i="2" a="1"/>
  <c r="C424" i="2" s="1"/>
  <c r="C425" i="2" a="1"/>
  <c r="C425" i="2" s="1"/>
  <c r="C426" i="2" a="1"/>
  <c r="C426" i="2" s="1"/>
  <c r="C427" i="2" a="1"/>
  <c r="C427" i="2" s="1"/>
  <c r="C428" i="2" a="1"/>
  <c r="C428" i="2" s="1"/>
  <c r="C429" i="2" a="1"/>
  <c r="C429" i="2" s="1"/>
  <c r="C430" i="2" a="1"/>
  <c r="C430" i="2" s="1"/>
  <c r="C431" i="2" a="1"/>
  <c r="C431" i="2" s="1"/>
  <c r="C432" i="2" a="1"/>
  <c r="C432" i="2" s="1"/>
  <c r="C433" i="2" a="1"/>
  <c r="C433" i="2" s="1"/>
  <c r="C434" i="2" a="1"/>
  <c r="C434" i="2" s="1"/>
  <c r="C435" i="2" a="1"/>
  <c r="C435" i="2" s="1"/>
  <c r="C436" i="2" a="1"/>
  <c r="C436" i="2" s="1"/>
  <c r="C437" i="2" a="1"/>
  <c r="C437" i="2" s="1"/>
  <c r="C438" i="2" a="1"/>
  <c r="C438" i="2" s="1"/>
  <c r="C439" i="2" a="1"/>
  <c r="C439" i="2" s="1"/>
  <c r="C440" i="2" a="1"/>
  <c r="C440" i="2" s="1"/>
  <c r="C441" i="2" a="1"/>
  <c r="C441" i="2" s="1"/>
  <c r="C442" i="2" a="1"/>
  <c r="C442" i="2" s="1"/>
  <c r="C443" i="2" a="1"/>
  <c r="C443" i="2" s="1"/>
  <c r="C444" i="2" a="1"/>
  <c r="C444" i="2" s="1"/>
  <c r="C445" i="2" a="1"/>
  <c r="C445" i="2" s="1"/>
  <c r="C446" i="2" a="1"/>
  <c r="C446" i="2" s="1"/>
  <c r="C447" i="2" a="1"/>
  <c r="C447" i="2" s="1"/>
  <c r="C448" i="2" a="1"/>
  <c r="C448" i="2" s="1"/>
  <c r="C449" i="2" a="1"/>
  <c r="C449" i="2" s="1"/>
  <c r="C450" i="2" a="1"/>
  <c r="C450" i="2" s="1"/>
  <c r="C451" i="2" a="1"/>
  <c r="C451" i="2" s="1"/>
  <c r="C452" i="2" a="1"/>
  <c r="C452" i="2" s="1"/>
  <c r="C453" i="2" a="1"/>
  <c r="C453" i="2" s="1"/>
  <c r="C454" i="2" a="1"/>
  <c r="C454" i="2" s="1"/>
  <c r="C455" i="2" a="1"/>
  <c r="C455" i="2" s="1"/>
  <c r="C456" i="2" a="1"/>
  <c r="C456" i="2" s="1"/>
  <c r="C457" i="2" a="1"/>
  <c r="C457" i="2" s="1"/>
  <c r="C458" i="2" a="1"/>
  <c r="C458" i="2" s="1"/>
  <c r="C459" i="2" a="1"/>
  <c r="C459" i="2" s="1"/>
  <c r="C460" i="2" a="1"/>
  <c r="C460" i="2" s="1"/>
  <c r="C461" i="2" a="1"/>
  <c r="C461" i="2" s="1"/>
  <c r="C462" i="2" a="1"/>
  <c r="C462" i="2" s="1"/>
  <c r="C463" i="2" a="1"/>
  <c r="C463" i="2" s="1"/>
  <c r="C464" i="2" a="1"/>
  <c r="C464" i="2" s="1"/>
  <c r="C465" i="2" a="1"/>
  <c r="C465" i="2" s="1"/>
  <c r="C466" i="2" a="1"/>
  <c r="C466" i="2" s="1"/>
  <c r="C467" i="2" a="1"/>
  <c r="C467" i="2" s="1"/>
  <c r="C468" i="2" a="1"/>
  <c r="C468" i="2" s="1"/>
  <c r="C469" i="2" a="1"/>
  <c r="C469" i="2" s="1"/>
  <c r="C470" i="2" a="1"/>
  <c r="C470" i="2" s="1"/>
  <c r="C471" i="2" a="1"/>
  <c r="C471" i="2" s="1"/>
  <c r="C472" i="2" a="1"/>
  <c r="C472" i="2" s="1"/>
  <c r="C473" i="2" a="1"/>
  <c r="C473" i="2" s="1"/>
  <c r="C474" i="2" a="1"/>
  <c r="C474" i="2" s="1"/>
  <c r="C475" i="2" a="1"/>
  <c r="C475" i="2" s="1"/>
  <c r="C476" i="2" a="1"/>
  <c r="C476" i="2" s="1"/>
  <c r="C477" i="2" a="1"/>
  <c r="C477" i="2" s="1"/>
  <c r="C478" i="2" a="1"/>
  <c r="C478" i="2" s="1"/>
  <c r="C479" i="2" a="1"/>
  <c r="C479" i="2" s="1"/>
  <c r="C480" i="2" a="1"/>
  <c r="C480" i="2" s="1"/>
  <c r="C481" i="2" a="1"/>
  <c r="C481" i="2" s="1"/>
  <c r="C482" i="2" a="1"/>
  <c r="C482" i="2" s="1"/>
  <c r="C483" i="2" a="1"/>
  <c r="C483" i="2" s="1"/>
  <c r="C484" i="2" a="1"/>
  <c r="C484" i="2" s="1"/>
  <c r="C485" i="2" a="1"/>
  <c r="C485" i="2" s="1"/>
  <c r="C486" i="2" a="1"/>
  <c r="C486" i="2" s="1"/>
  <c r="C487" i="2" a="1"/>
  <c r="C487" i="2" s="1"/>
  <c r="C488" i="2" a="1"/>
  <c r="C488" i="2" s="1"/>
  <c r="C489" i="2" a="1"/>
  <c r="C489" i="2" s="1"/>
  <c r="C490" i="2" a="1"/>
  <c r="C490" i="2" s="1"/>
  <c r="C491" i="2" a="1"/>
  <c r="C491" i="2" s="1"/>
  <c r="C492" i="2" a="1"/>
  <c r="C492" i="2" s="1"/>
  <c r="C493" i="2" a="1"/>
  <c r="C493" i="2" s="1"/>
  <c r="C494" i="2" a="1"/>
  <c r="C494" i="2" s="1"/>
  <c r="C495" i="2" a="1"/>
  <c r="C495" i="2" s="1"/>
  <c r="C496" i="2" a="1"/>
  <c r="C496" i="2" s="1"/>
  <c r="C497" i="2" a="1"/>
  <c r="C497" i="2" s="1"/>
  <c r="C498" i="2" a="1"/>
  <c r="C498" i="2" s="1"/>
  <c r="C499" i="2" a="1"/>
  <c r="C499" i="2" s="1"/>
  <c r="C500" i="2" a="1"/>
  <c r="C500" i="2" s="1"/>
  <c r="C501" i="2" a="1"/>
  <c r="C501" i="2" s="1"/>
  <c r="C502" i="2" a="1"/>
  <c r="C502" i="2" s="1"/>
  <c r="C503" i="2" a="1"/>
  <c r="C503" i="2" s="1"/>
  <c r="C504" i="2" a="1"/>
  <c r="C504" i="2" s="1"/>
  <c r="C505" i="2" a="1"/>
  <c r="C505" i="2" s="1"/>
  <c r="C506" i="2" a="1"/>
  <c r="C506" i="2" s="1"/>
  <c r="C507" i="2" a="1"/>
  <c r="C507" i="2" s="1"/>
  <c r="C508" i="2" a="1"/>
  <c r="C508" i="2" s="1"/>
  <c r="C509" i="2" a="1"/>
  <c r="C509" i="2" s="1"/>
  <c r="C510" i="2" a="1"/>
  <c r="C510" i="2" s="1"/>
  <c r="C511" i="2" a="1"/>
  <c r="C511" i="2" s="1"/>
  <c r="C512" i="2" a="1"/>
  <c r="C512" i="2" s="1"/>
  <c r="C513" i="2" a="1"/>
  <c r="C513" i="2" s="1"/>
  <c r="C514" i="2" a="1"/>
  <c r="C514" i="2" s="1"/>
  <c r="C515" i="2" a="1"/>
  <c r="C515" i="2" s="1"/>
  <c r="C516" i="2" a="1"/>
  <c r="C516" i="2" s="1"/>
  <c r="C517" i="2" a="1"/>
  <c r="C517" i="2" s="1"/>
  <c r="C518" i="2" a="1"/>
  <c r="C518" i="2" s="1"/>
  <c r="C519" i="2" a="1"/>
  <c r="C519" i="2" s="1"/>
  <c r="C520" i="2" a="1"/>
  <c r="C520" i="2" s="1"/>
  <c r="C521" i="2" a="1"/>
  <c r="C521" i="2" s="1"/>
  <c r="C522" i="2" a="1"/>
  <c r="C522" i="2" s="1"/>
  <c r="C523" i="2" a="1"/>
  <c r="C523" i="2" s="1"/>
  <c r="C524" i="2" a="1"/>
  <c r="C524" i="2" s="1"/>
  <c r="C525" i="2" a="1"/>
  <c r="C525" i="2" s="1"/>
  <c r="C526" i="2" a="1"/>
  <c r="C526" i="2" s="1"/>
  <c r="C527" i="2" a="1"/>
  <c r="C527" i="2" s="1"/>
  <c r="C528" i="2" a="1"/>
  <c r="C528" i="2" s="1"/>
  <c r="C529" i="2" a="1"/>
  <c r="C529" i="2" s="1"/>
  <c r="C530" i="2" a="1"/>
  <c r="C530" i="2" s="1"/>
  <c r="C531" i="2" a="1"/>
  <c r="C531" i="2" s="1"/>
  <c r="C532" i="2" a="1"/>
  <c r="C532" i="2" s="1"/>
  <c r="C533" i="2" a="1"/>
  <c r="C533" i="2" s="1"/>
  <c r="C534" i="2" a="1"/>
  <c r="C534" i="2" s="1"/>
  <c r="C535" i="2" a="1"/>
  <c r="C535" i="2" s="1"/>
  <c r="C536" i="2" a="1"/>
  <c r="C536" i="2" s="1"/>
  <c r="C537" i="2" a="1"/>
  <c r="C537" i="2" s="1"/>
  <c r="C538" i="2" a="1"/>
  <c r="C538" i="2" s="1"/>
  <c r="C539" i="2" a="1"/>
  <c r="C539" i="2" s="1"/>
  <c r="C540" i="2" a="1"/>
  <c r="C540" i="2" s="1"/>
  <c r="C541" i="2" a="1"/>
  <c r="C541" i="2" s="1"/>
  <c r="C542" i="2" a="1"/>
  <c r="C542" i="2" s="1"/>
  <c r="C543" i="2" a="1"/>
  <c r="C543" i="2" s="1"/>
  <c r="C544" i="2" a="1"/>
  <c r="C544" i="2" s="1"/>
  <c r="C545" i="2" a="1"/>
  <c r="C545" i="2" s="1"/>
  <c r="C546" i="2" a="1"/>
  <c r="C546" i="2" s="1"/>
  <c r="C547" i="2" a="1"/>
  <c r="C547" i="2" s="1"/>
  <c r="C548" i="2" a="1"/>
  <c r="C548" i="2" s="1"/>
  <c r="C549" i="2" a="1"/>
  <c r="C549" i="2" s="1"/>
  <c r="C550" i="2" a="1"/>
  <c r="C550" i="2" s="1"/>
  <c r="C551" i="2" a="1"/>
  <c r="C551" i="2" s="1"/>
  <c r="C552" i="2" a="1"/>
  <c r="C552" i="2" s="1"/>
  <c r="C553" i="2" a="1"/>
  <c r="C553" i="2" s="1"/>
  <c r="C554" i="2" a="1"/>
  <c r="C554" i="2" s="1"/>
  <c r="C555" i="2" a="1"/>
  <c r="C555" i="2" s="1"/>
  <c r="C556" i="2" a="1"/>
  <c r="C556" i="2" s="1"/>
  <c r="C557" i="2" a="1"/>
  <c r="C557" i="2" s="1"/>
  <c r="C558" i="2" a="1"/>
  <c r="C558" i="2" s="1"/>
  <c r="C559" i="2" a="1"/>
  <c r="C559" i="2" s="1"/>
  <c r="C560" i="2" a="1"/>
  <c r="C560" i="2" s="1"/>
  <c r="C561" i="2" a="1"/>
  <c r="C561" i="2" s="1"/>
  <c r="C562" i="2" a="1"/>
  <c r="C562" i="2" s="1"/>
  <c r="C563" i="2" a="1"/>
  <c r="C563" i="2" s="1"/>
  <c r="C564" i="2" a="1"/>
  <c r="C564" i="2" s="1"/>
  <c r="C565" i="2" a="1"/>
  <c r="C565" i="2" s="1"/>
  <c r="C566" i="2" a="1"/>
  <c r="C566" i="2" s="1"/>
  <c r="C567" i="2" a="1"/>
  <c r="C567" i="2" s="1"/>
  <c r="C568" i="2" a="1"/>
  <c r="C568" i="2" s="1"/>
  <c r="C569" i="2" a="1"/>
  <c r="C569" i="2" s="1"/>
  <c r="C570" i="2" a="1"/>
  <c r="C570" i="2" s="1"/>
  <c r="C571" i="2" a="1"/>
  <c r="C571" i="2" s="1"/>
  <c r="C572" i="2" a="1"/>
  <c r="C572" i="2" s="1"/>
  <c r="C573" i="2" a="1"/>
  <c r="C573" i="2" s="1"/>
  <c r="C574" i="2" a="1"/>
  <c r="C574" i="2" s="1"/>
  <c r="C575" i="2" a="1"/>
  <c r="C575" i="2" s="1"/>
  <c r="C576" i="2" a="1"/>
  <c r="C576" i="2" s="1"/>
  <c r="C577" i="2" a="1"/>
  <c r="C577" i="2" s="1"/>
  <c r="C578" i="2" a="1"/>
  <c r="C578" i="2" s="1"/>
  <c r="C579" i="2" a="1"/>
  <c r="C579" i="2" s="1"/>
  <c r="C580" i="2" a="1"/>
  <c r="C580" i="2" s="1"/>
  <c r="C581" i="2" a="1"/>
  <c r="C581" i="2" s="1"/>
  <c r="C582" i="2" a="1"/>
  <c r="C582" i="2" s="1"/>
  <c r="C583" i="2" a="1"/>
  <c r="C583" i="2" s="1"/>
  <c r="C584" i="2" a="1"/>
  <c r="C584" i="2" s="1"/>
  <c r="C585" i="2" a="1"/>
  <c r="C585" i="2" s="1"/>
  <c r="C586" i="2" a="1"/>
  <c r="C586" i="2" s="1"/>
  <c r="C587" i="2" a="1"/>
  <c r="C587" i="2" s="1"/>
  <c r="C588" i="2" a="1"/>
  <c r="C588" i="2" s="1"/>
  <c r="C589" i="2" a="1"/>
  <c r="C589" i="2" s="1"/>
  <c r="C590" i="2" a="1"/>
  <c r="C590" i="2" s="1"/>
  <c r="C591" i="2" a="1"/>
  <c r="C591" i="2" s="1"/>
  <c r="C592" i="2" a="1"/>
  <c r="C592" i="2" s="1"/>
  <c r="C593" i="2" a="1"/>
  <c r="C593" i="2" s="1"/>
  <c r="C594" i="2" a="1"/>
  <c r="C594" i="2" s="1"/>
  <c r="C595" i="2" a="1"/>
  <c r="C595" i="2" s="1"/>
  <c r="C596" i="2" a="1"/>
  <c r="C596" i="2" s="1"/>
  <c r="C597" i="2" a="1"/>
  <c r="C597" i="2" s="1"/>
  <c r="C598" i="2" a="1"/>
  <c r="C598" i="2" s="1"/>
  <c r="C599" i="2" a="1"/>
  <c r="C599" i="2" s="1"/>
  <c r="C600" i="2" a="1"/>
  <c r="C600" i="2" s="1"/>
  <c r="C601" i="2" a="1"/>
  <c r="C601" i="2" s="1"/>
  <c r="C602" i="2" a="1"/>
  <c r="C602" i="2" s="1"/>
  <c r="C603" i="2" a="1"/>
  <c r="C603" i="2" s="1"/>
  <c r="C604" i="2" a="1"/>
  <c r="C604" i="2" s="1"/>
  <c r="C605" i="2" a="1"/>
  <c r="C605" i="2" s="1"/>
  <c r="C606" i="2" a="1"/>
  <c r="C606" i="2" s="1"/>
  <c r="C607" i="2" a="1"/>
  <c r="C607" i="2" s="1"/>
  <c r="C608" i="2" a="1"/>
  <c r="C608" i="2" s="1"/>
  <c r="C609" i="2" a="1"/>
  <c r="C609" i="2" s="1"/>
  <c r="C610" i="2" a="1"/>
  <c r="C610" i="2" s="1"/>
  <c r="C611" i="2" a="1"/>
  <c r="C611" i="2" s="1"/>
  <c r="C612" i="2" a="1"/>
  <c r="C612" i="2" s="1"/>
  <c r="C613" i="2" a="1"/>
  <c r="C613" i="2" s="1"/>
  <c r="C614" i="2" a="1"/>
  <c r="C614" i="2" s="1"/>
  <c r="C615" i="2" a="1"/>
  <c r="C615" i="2" s="1"/>
  <c r="C616" i="2" a="1"/>
  <c r="C616" i="2" s="1"/>
  <c r="C617" i="2" a="1"/>
  <c r="C617" i="2" s="1"/>
  <c r="C618" i="2" a="1"/>
  <c r="C618" i="2" s="1"/>
  <c r="C619" i="2" a="1"/>
  <c r="C619" i="2" s="1"/>
  <c r="C620" i="2" a="1"/>
  <c r="C620" i="2" s="1"/>
  <c r="C621" i="2" a="1"/>
  <c r="C621" i="2" s="1"/>
  <c r="C622" i="2" a="1"/>
  <c r="C622" i="2" s="1"/>
  <c r="C623" i="2" a="1"/>
  <c r="C623" i="2" s="1"/>
  <c r="C624" i="2" a="1"/>
  <c r="C624" i="2" s="1"/>
  <c r="C625" i="2" a="1"/>
  <c r="C625" i="2" s="1"/>
  <c r="C626" i="2" a="1"/>
  <c r="C626" i="2" s="1"/>
  <c r="C627" i="2" a="1"/>
  <c r="C627" i="2" s="1"/>
  <c r="C628" i="2" a="1"/>
  <c r="C628" i="2" s="1"/>
  <c r="C629" i="2" a="1"/>
  <c r="C629" i="2" s="1"/>
  <c r="C630" i="2" a="1"/>
  <c r="C630" i="2" s="1"/>
  <c r="C631" i="2" a="1"/>
  <c r="C631" i="2" s="1"/>
  <c r="C632" i="2" a="1"/>
  <c r="C632" i="2" s="1"/>
  <c r="C633" i="2" a="1"/>
  <c r="C633" i="2" s="1"/>
  <c r="C634" i="2" a="1"/>
  <c r="C634" i="2" s="1"/>
  <c r="C635" i="2" a="1"/>
  <c r="C635" i="2" s="1"/>
  <c r="C636" i="2" a="1"/>
  <c r="C636" i="2" s="1"/>
  <c r="C637" i="2" a="1"/>
  <c r="C637" i="2" s="1"/>
  <c r="C638" i="2" a="1"/>
  <c r="C638" i="2" s="1"/>
  <c r="C639" i="2" a="1"/>
  <c r="C639" i="2" s="1"/>
  <c r="C640" i="2" a="1"/>
  <c r="C640" i="2" s="1"/>
  <c r="C641" i="2" a="1"/>
  <c r="C641" i="2" s="1"/>
  <c r="C642" i="2" a="1"/>
  <c r="C642" i="2" s="1"/>
  <c r="C643" i="2" a="1"/>
  <c r="C643" i="2" s="1"/>
  <c r="C644" i="2" a="1"/>
  <c r="C644" i="2" s="1"/>
  <c r="C645" i="2" a="1"/>
  <c r="C645" i="2" s="1"/>
  <c r="C646" i="2" a="1"/>
  <c r="C646" i="2" s="1"/>
  <c r="C647" i="2" a="1"/>
  <c r="C647" i="2" s="1"/>
  <c r="C648" i="2" a="1"/>
  <c r="C648" i="2" s="1"/>
  <c r="C649" i="2" a="1"/>
  <c r="C649" i="2" s="1"/>
  <c r="C650" i="2" a="1"/>
  <c r="C650" i="2" s="1"/>
  <c r="C651" i="2" a="1"/>
  <c r="C651" i="2" s="1"/>
  <c r="C652" i="2" a="1"/>
  <c r="C652" i="2" s="1"/>
  <c r="C653" i="2" a="1"/>
  <c r="C653" i="2" s="1"/>
  <c r="C654" i="2" a="1"/>
  <c r="C654" i="2" s="1"/>
  <c r="C655" i="2" a="1"/>
  <c r="C655" i="2" s="1"/>
  <c r="C656" i="2" a="1"/>
  <c r="C656" i="2" s="1"/>
  <c r="C657" i="2" a="1"/>
  <c r="C657" i="2" s="1"/>
  <c r="C658" i="2" a="1"/>
  <c r="C658" i="2" s="1"/>
  <c r="C659" i="2" a="1"/>
  <c r="C659" i="2" s="1"/>
  <c r="C660" i="2" a="1"/>
  <c r="C660" i="2" s="1"/>
  <c r="C661" i="2" a="1"/>
  <c r="C661" i="2" s="1"/>
  <c r="C662" i="2" a="1"/>
  <c r="C662" i="2" s="1"/>
  <c r="C663" i="2" a="1"/>
  <c r="C663" i="2" s="1"/>
  <c r="C664" i="2" a="1"/>
  <c r="C664" i="2" s="1"/>
  <c r="C665" i="2" a="1"/>
  <c r="C665" i="2" s="1"/>
  <c r="C666" i="2" a="1"/>
  <c r="C666" i="2" s="1"/>
  <c r="C667" i="2" a="1"/>
  <c r="C667" i="2" s="1"/>
  <c r="C668" i="2" a="1"/>
  <c r="C668" i="2" s="1"/>
  <c r="C669" i="2" a="1"/>
  <c r="C669" i="2" s="1"/>
  <c r="C670" i="2" a="1"/>
  <c r="C670" i="2" s="1"/>
  <c r="C671" i="2" a="1"/>
  <c r="C671" i="2" s="1"/>
  <c r="C672" i="2" a="1"/>
  <c r="C672" i="2" s="1"/>
  <c r="C673" i="2" a="1"/>
  <c r="C673" i="2" s="1"/>
  <c r="C674" i="2" a="1"/>
  <c r="C674" i="2" s="1"/>
  <c r="C675" i="2" a="1"/>
  <c r="C675" i="2" s="1"/>
  <c r="C676" i="2" a="1"/>
  <c r="C676" i="2" s="1"/>
  <c r="C677" i="2" a="1"/>
  <c r="C677" i="2" s="1"/>
  <c r="C678" i="2" a="1"/>
  <c r="C678" i="2" s="1"/>
  <c r="C679" i="2" a="1"/>
  <c r="C679" i="2" s="1"/>
  <c r="C680" i="2" a="1"/>
  <c r="C680" i="2" s="1"/>
  <c r="C681" i="2" a="1"/>
  <c r="C681" i="2" s="1"/>
  <c r="C682" i="2" a="1"/>
  <c r="C682" i="2" s="1"/>
  <c r="C683" i="2" a="1"/>
  <c r="C683" i="2" s="1"/>
  <c r="C684" i="2" a="1"/>
  <c r="C684" i="2" s="1"/>
  <c r="C685" i="2" a="1"/>
  <c r="C685" i="2" s="1"/>
  <c r="C686" i="2" a="1"/>
  <c r="C686" i="2" s="1"/>
  <c r="C687" i="2" a="1"/>
  <c r="C687" i="2" s="1"/>
  <c r="C688" i="2" a="1"/>
  <c r="C688" i="2" s="1"/>
  <c r="C689" i="2" a="1"/>
  <c r="C689" i="2" s="1"/>
  <c r="C690" i="2" a="1"/>
  <c r="C690" i="2" s="1"/>
  <c r="C691" i="2" a="1"/>
  <c r="C691" i="2" s="1"/>
  <c r="C692" i="2" a="1"/>
  <c r="C692" i="2" s="1"/>
  <c r="C693" i="2" a="1"/>
  <c r="C693" i="2" s="1"/>
  <c r="C694" i="2" a="1"/>
  <c r="C694" i="2" s="1"/>
  <c r="C695" i="2" a="1"/>
  <c r="C695" i="2" s="1"/>
  <c r="C696" i="2" a="1"/>
  <c r="C696" i="2" s="1"/>
  <c r="C697" i="2" a="1"/>
  <c r="C697" i="2" s="1"/>
  <c r="C698" i="2" a="1"/>
  <c r="C698" i="2" s="1"/>
  <c r="C699" i="2" a="1"/>
  <c r="C699" i="2" s="1"/>
  <c r="C700" i="2" a="1"/>
  <c r="C700" i="2" s="1"/>
  <c r="C701" i="2" a="1"/>
  <c r="C701" i="2" s="1"/>
  <c r="C702" i="2" a="1"/>
  <c r="C702" i="2" s="1"/>
  <c r="C703" i="2" a="1"/>
  <c r="C703" i="2" s="1"/>
  <c r="C704" i="2" a="1"/>
  <c r="C704" i="2" s="1"/>
  <c r="C705" i="2" a="1"/>
  <c r="C705" i="2" s="1"/>
  <c r="C706" i="2" a="1"/>
  <c r="C706" i="2" s="1"/>
  <c r="C707" i="2" a="1"/>
  <c r="C707" i="2" s="1"/>
  <c r="C708" i="2" a="1"/>
  <c r="C708" i="2" s="1"/>
  <c r="C709" i="2" a="1"/>
  <c r="C709" i="2" s="1"/>
  <c r="C710" i="2" a="1"/>
  <c r="C710" i="2" s="1"/>
  <c r="C711" i="2" a="1"/>
  <c r="C711" i="2" s="1"/>
  <c r="C712" i="2" a="1"/>
  <c r="C712" i="2" s="1"/>
  <c r="C713" i="2" a="1"/>
  <c r="C713" i="2" s="1"/>
  <c r="C714" i="2" a="1"/>
  <c r="C714" i="2" s="1"/>
  <c r="C715" i="2" a="1"/>
  <c r="C715" i="2" s="1"/>
  <c r="C716" i="2" a="1"/>
  <c r="C716" i="2" s="1"/>
  <c r="C717" i="2" a="1"/>
  <c r="C717" i="2" s="1"/>
  <c r="C718" i="2" a="1"/>
  <c r="C718" i="2" s="1"/>
  <c r="C719" i="2" a="1"/>
  <c r="C719" i="2" s="1"/>
  <c r="C720" i="2" a="1"/>
  <c r="C720" i="2" s="1"/>
  <c r="C721" i="2" a="1"/>
  <c r="C721" i="2" s="1"/>
  <c r="C722" i="2" a="1"/>
  <c r="C722" i="2" s="1"/>
  <c r="C723" i="2" a="1"/>
  <c r="C723" i="2" s="1"/>
  <c r="C724" i="2" a="1"/>
  <c r="C724" i="2" s="1"/>
  <c r="C725" i="2" a="1"/>
  <c r="C725" i="2" s="1"/>
  <c r="C726" i="2" a="1"/>
  <c r="C726" i="2" s="1"/>
  <c r="C727" i="2" a="1"/>
  <c r="C727" i="2" s="1"/>
  <c r="C728" i="2" a="1"/>
  <c r="C728" i="2" s="1"/>
  <c r="C729" i="2" a="1"/>
  <c r="C729" i="2" s="1"/>
  <c r="C730" i="2" a="1"/>
  <c r="C730" i="2" s="1"/>
  <c r="C731" i="2" a="1"/>
  <c r="C731" i="2" s="1"/>
  <c r="C732" i="2" a="1"/>
  <c r="C732" i="2" s="1"/>
  <c r="C733" i="2" a="1"/>
  <c r="C733" i="2" s="1"/>
  <c r="C734" i="2" a="1"/>
  <c r="C734" i="2" s="1"/>
  <c r="C735" i="2" a="1"/>
  <c r="C735" i="2" s="1"/>
  <c r="C736" i="2" a="1"/>
  <c r="C736" i="2" s="1"/>
  <c r="C737" i="2" a="1"/>
  <c r="C737" i="2" s="1"/>
  <c r="C738" i="2" a="1"/>
  <c r="C738" i="2" s="1"/>
  <c r="C739" i="2" a="1"/>
  <c r="C739" i="2" s="1"/>
  <c r="C740" i="2" a="1"/>
  <c r="C740" i="2" s="1"/>
  <c r="C741" i="2" a="1"/>
  <c r="C741" i="2" s="1"/>
  <c r="C742" i="2" a="1"/>
  <c r="C742" i="2" s="1"/>
  <c r="C743" i="2" a="1"/>
  <c r="C743" i="2" s="1"/>
  <c r="C744" i="2" a="1"/>
  <c r="C744" i="2" s="1"/>
  <c r="C745" i="2" a="1"/>
  <c r="C745" i="2" s="1"/>
  <c r="C746" i="2" a="1"/>
  <c r="C746" i="2" s="1"/>
  <c r="C747" i="2" a="1"/>
  <c r="C747" i="2" s="1"/>
  <c r="C748" i="2" a="1"/>
  <c r="C748" i="2" s="1"/>
  <c r="C749" i="2" a="1"/>
  <c r="C749" i="2" s="1"/>
  <c r="C750" i="2" a="1"/>
  <c r="C750" i="2" s="1"/>
  <c r="C751" i="2" a="1"/>
  <c r="C751" i="2" s="1"/>
  <c r="C752" i="2" a="1"/>
  <c r="C752" i="2" s="1"/>
  <c r="C753" i="2" a="1"/>
  <c r="C753" i="2" s="1"/>
  <c r="C754" i="2" a="1"/>
  <c r="C754" i="2" s="1"/>
  <c r="C755" i="2" a="1"/>
  <c r="C755" i="2" s="1"/>
  <c r="C756" i="2" a="1"/>
  <c r="C756" i="2" s="1"/>
  <c r="C757" i="2" a="1"/>
  <c r="C757" i="2" s="1"/>
  <c r="C758" i="2" a="1"/>
  <c r="C758" i="2" s="1"/>
  <c r="C759" i="2" a="1"/>
  <c r="C759" i="2" s="1"/>
  <c r="C760" i="2" a="1"/>
  <c r="C760" i="2" s="1"/>
  <c r="C761" i="2" a="1"/>
  <c r="C761" i="2" s="1"/>
  <c r="C762" i="2" a="1"/>
  <c r="C762" i="2" s="1"/>
  <c r="C763" i="2" a="1"/>
  <c r="C763" i="2" s="1"/>
  <c r="C764" i="2" a="1"/>
  <c r="C764" i="2" s="1"/>
  <c r="C765" i="2" a="1"/>
  <c r="C765" i="2" s="1"/>
  <c r="C766" i="2" a="1"/>
  <c r="C766" i="2" s="1"/>
  <c r="C767" i="2" a="1"/>
  <c r="C767" i="2" s="1"/>
  <c r="C768" i="2" a="1"/>
  <c r="C768" i="2" s="1"/>
  <c r="C769" i="2" a="1"/>
  <c r="C769" i="2" s="1"/>
  <c r="C770" i="2" a="1"/>
  <c r="C770" i="2" s="1"/>
  <c r="C771" i="2" a="1"/>
  <c r="C771" i="2" s="1"/>
  <c r="C772" i="2" a="1"/>
  <c r="C772" i="2" s="1"/>
  <c r="C773" i="2" a="1"/>
  <c r="C773" i="2" s="1"/>
  <c r="C774" i="2" a="1"/>
  <c r="C774" i="2" s="1"/>
  <c r="C775" i="2" a="1"/>
  <c r="C775" i="2" s="1"/>
  <c r="C776" i="2" a="1"/>
  <c r="C776" i="2" s="1"/>
  <c r="C777" i="2" a="1"/>
  <c r="C777" i="2" s="1"/>
  <c r="C778" i="2" a="1"/>
  <c r="C778" i="2" s="1"/>
  <c r="C779" i="2" a="1"/>
  <c r="C779" i="2" s="1"/>
  <c r="C780" i="2" a="1"/>
  <c r="C780" i="2" s="1"/>
  <c r="C781" i="2" a="1"/>
  <c r="C781" i="2" s="1"/>
  <c r="C782" i="2" a="1"/>
  <c r="C782" i="2" s="1"/>
  <c r="C783" i="2" a="1"/>
  <c r="C783" i="2" s="1"/>
  <c r="C784" i="2" a="1"/>
  <c r="C784" i="2" s="1"/>
  <c r="C785" i="2" a="1"/>
  <c r="C785" i="2" s="1"/>
  <c r="C786" i="2" a="1"/>
  <c r="C786" i="2" s="1"/>
  <c r="C787" i="2" a="1"/>
  <c r="C787" i="2" s="1"/>
  <c r="C788" i="2" a="1"/>
  <c r="C788" i="2" s="1"/>
  <c r="C789" i="2" a="1"/>
  <c r="C789" i="2" s="1"/>
  <c r="C790" i="2" a="1"/>
  <c r="C790" i="2" s="1"/>
  <c r="C791" i="2" a="1"/>
  <c r="C791" i="2" s="1"/>
  <c r="C792" i="2" a="1"/>
  <c r="C792" i="2" s="1"/>
  <c r="C793" i="2" a="1"/>
  <c r="C793" i="2" s="1"/>
  <c r="C794" i="2" a="1"/>
  <c r="C794" i="2" s="1"/>
  <c r="C795" i="2" a="1"/>
  <c r="C795" i="2" s="1"/>
  <c r="C796" i="2" a="1"/>
  <c r="C796" i="2" s="1"/>
  <c r="C797" i="2" a="1"/>
  <c r="C797" i="2" s="1"/>
  <c r="C798" i="2" a="1"/>
  <c r="C798" i="2" s="1"/>
  <c r="C799" i="2" a="1"/>
  <c r="C799" i="2" s="1"/>
  <c r="C800" i="2" a="1"/>
  <c r="C800" i="2" s="1"/>
  <c r="C801" i="2" a="1"/>
  <c r="C801" i="2" s="1"/>
  <c r="C802" i="2" a="1"/>
  <c r="C802" i="2" s="1"/>
  <c r="C803" i="2" a="1"/>
  <c r="C803" i="2" s="1"/>
  <c r="C804" i="2" a="1"/>
  <c r="C804" i="2" s="1"/>
  <c r="C805" i="2" a="1"/>
  <c r="C805" i="2" s="1"/>
  <c r="C806" i="2" a="1"/>
  <c r="C806" i="2" s="1"/>
  <c r="C807" i="2" a="1"/>
  <c r="C807" i="2" s="1"/>
  <c r="C808" i="2" a="1"/>
  <c r="C808" i="2" s="1"/>
  <c r="C809" i="2" a="1"/>
  <c r="C809" i="2" s="1"/>
  <c r="C810" i="2" a="1"/>
  <c r="C810" i="2" s="1"/>
  <c r="C811" i="2" a="1"/>
  <c r="C811" i="2" s="1"/>
  <c r="C812" i="2" a="1"/>
  <c r="C812" i="2" s="1"/>
  <c r="C813" i="2" a="1"/>
  <c r="C813" i="2" s="1"/>
  <c r="C814" i="2" a="1"/>
  <c r="C814" i="2" s="1"/>
  <c r="C815" i="2" a="1"/>
  <c r="C815" i="2" s="1"/>
  <c r="C816" i="2" a="1"/>
  <c r="C816" i="2" s="1"/>
  <c r="C817" i="2" a="1"/>
  <c r="C817" i="2" s="1"/>
  <c r="C818" i="2" a="1"/>
  <c r="C818" i="2" s="1"/>
  <c r="C819" i="2" a="1"/>
  <c r="C819" i="2" s="1"/>
  <c r="C820" i="2" a="1"/>
  <c r="C820" i="2" s="1"/>
  <c r="C821" i="2" a="1"/>
  <c r="C821" i="2" s="1"/>
  <c r="C822" i="2" a="1"/>
  <c r="C822" i="2" s="1"/>
  <c r="C823" i="2" a="1"/>
  <c r="C823" i="2" s="1"/>
  <c r="C824" i="2" a="1"/>
  <c r="C824" i="2" s="1"/>
  <c r="C825" i="2" a="1"/>
  <c r="C825" i="2" s="1"/>
  <c r="C826" i="2" a="1"/>
  <c r="C826" i="2" s="1"/>
  <c r="C827" i="2" a="1"/>
  <c r="C827" i="2" s="1"/>
  <c r="C828" i="2" a="1"/>
  <c r="C828" i="2" s="1"/>
  <c r="C829" i="2" a="1"/>
  <c r="C829" i="2" s="1"/>
  <c r="C830" i="2" a="1"/>
  <c r="C830" i="2" s="1"/>
  <c r="C831" i="2" a="1"/>
  <c r="C831" i="2" s="1"/>
  <c r="C832" i="2" a="1"/>
  <c r="C832" i="2" s="1"/>
  <c r="C833" i="2" a="1"/>
  <c r="C833" i="2" s="1"/>
  <c r="C834" i="2" a="1"/>
  <c r="C834" i="2" s="1"/>
  <c r="C835" i="2" a="1"/>
  <c r="C835" i="2" s="1"/>
  <c r="C836" i="2" a="1"/>
  <c r="C836" i="2" s="1"/>
  <c r="C837" i="2" a="1"/>
  <c r="C837" i="2" s="1"/>
  <c r="C838" i="2" a="1"/>
  <c r="C838" i="2" s="1"/>
  <c r="C839" i="2" a="1"/>
  <c r="C839" i="2" s="1"/>
  <c r="C840" i="2" a="1"/>
  <c r="C840" i="2" s="1"/>
  <c r="C841" i="2" a="1"/>
  <c r="C841" i="2" s="1"/>
  <c r="C842" i="2" a="1"/>
  <c r="C842" i="2" s="1"/>
  <c r="C843" i="2" a="1"/>
  <c r="C843" i="2" s="1"/>
  <c r="C844" i="2" a="1"/>
  <c r="C844" i="2" s="1"/>
  <c r="C845" i="2" a="1"/>
  <c r="C845" i="2" s="1"/>
  <c r="C846" i="2" a="1"/>
  <c r="C846" i="2" s="1"/>
  <c r="C847" i="2" a="1"/>
  <c r="C847" i="2" s="1"/>
  <c r="C848" i="2" a="1"/>
  <c r="C848" i="2" s="1"/>
  <c r="C849" i="2" a="1"/>
  <c r="C849" i="2" s="1"/>
  <c r="C850" i="2" a="1"/>
  <c r="C850" i="2" s="1"/>
  <c r="C851" i="2" a="1"/>
  <c r="C851" i="2" s="1"/>
  <c r="C852" i="2" a="1"/>
  <c r="C852" i="2" s="1"/>
  <c r="C853" i="2" a="1"/>
  <c r="C853" i="2" s="1"/>
  <c r="C854" i="2" a="1"/>
  <c r="C854" i="2" s="1"/>
  <c r="C855" i="2" a="1"/>
  <c r="C855" i="2" s="1"/>
  <c r="C856" i="2" a="1"/>
  <c r="C856" i="2" s="1"/>
  <c r="C857" i="2" a="1"/>
  <c r="C857" i="2" s="1"/>
  <c r="C858" i="2" a="1"/>
  <c r="C858" i="2" s="1"/>
  <c r="C859" i="2" a="1"/>
  <c r="C859" i="2" s="1"/>
  <c r="C860" i="2" a="1"/>
  <c r="C860" i="2" s="1"/>
  <c r="C861" i="2" a="1"/>
  <c r="C861" i="2" s="1"/>
  <c r="C862" i="2" a="1"/>
  <c r="C862" i="2" s="1"/>
  <c r="C863" i="2" a="1"/>
  <c r="C863" i="2" s="1"/>
  <c r="C864" i="2" a="1"/>
  <c r="C864" i="2" s="1"/>
  <c r="C865" i="2" a="1"/>
  <c r="C865" i="2" s="1"/>
  <c r="C866" i="2" a="1"/>
  <c r="C866" i="2" s="1"/>
  <c r="C867" i="2" a="1"/>
  <c r="C867" i="2" s="1"/>
  <c r="C868" i="2" a="1"/>
  <c r="C868" i="2" s="1"/>
  <c r="C869" i="2" a="1"/>
  <c r="C869" i="2" s="1"/>
  <c r="C870" i="2" a="1"/>
  <c r="C870" i="2" s="1"/>
  <c r="C871" i="2" a="1"/>
  <c r="C871" i="2" s="1"/>
  <c r="C872" i="2" a="1"/>
  <c r="C872" i="2" s="1"/>
  <c r="C873" i="2" a="1"/>
  <c r="C873" i="2" s="1"/>
  <c r="C874" i="2" a="1"/>
  <c r="C874" i="2" s="1"/>
  <c r="C875" i="2" a="1"/>
  <c r="C875" i="2" s="1"/>
  <c r="C876" i="2" a="1"/>
  <c r="C876" i="2" s="1"/>
  <c r="C877" i="2" a="1"/>
  <c r="C877" i="2" s="1"/>
  <c r="C878" i="2" a="1"/>
  <c r="C878" i="2" s="1"/>
  <c r="C879" i="2" a="1"/>
  <c r="C879" i="2" s="1"/>
  <c r="C880" i="2" a="1"/>
  <c r="C880" i="2" s="1"/>
  <c r="C881" i="2" a="1"/>
  <c r="C881" i="2" s="1"/>
  <c r="C882" i="2" a="1"/>
  <c r="C882" i="2" s="1"/>
  <c r="C883" i="2" a="1"/>
  <c r="C883" i="2" s="1"/>
  <c r="C884" i="2" a="1"/>
  <c r="C884" i="2" s="1"/>
  <c r="C885" i="2" a="1"/>
  <c r="C885" i="2" s="1"/>
  <c r="C886" i="2" a="1"/>
  <c r="C886" i="2" s="1"/>
  <c r="C887" i="2" a="1"/>
  <c r="C887" i="2" s="1"/>
  <c r="C888" i="2" a="1"/>
  <c r="C888" i="2" s="1"/>
  <c r="C889" i="2" a="1"/>
  <c r="C889" i="2" s="1"/>
  <c r="C890" i="2" a="1"/>
  <c r="C890" i="2" s="1"/>
  <c r="C891" i="2" a="1"/>
  <c r="C891" i="2" s="1"/>
  <c r="C892" i="2" a="1"/>
  <c r="C892" i="2" s="1"/>
  <c r="C893" i="2" a="1"/>
  <c r="C893" i="2" s="1"/>
  <c r="C894" i="2" a="1"/>
  <c r="C894" i="2" s="1"/>
  <c r="C895" i="2" a="1"/>
  <c r="C895" i="2" s="1"/>
  <c r="C896" i="2" a="1"/>
  <c r="C896" i="2" s="1"/>
  <c r="C897" i="2" a="1"/>
  <c r="C897" i="2" s="1"/>
  <c r="C898" i="2" a="1"/>
  <c r="C898" i="2" s="1"/>
  <c r="C899" i="2" a="1"/>
  <c r="C899" i="2" s="1"/>
  <c r="C900" i="2" a="1"/>
  <c r="C900" i="2" s="1"/>
  <c r="C901" i="2" a="1"/>
  <c r="C901" i="2" s="1"/>
  <c r="C902" i="2" a="1"/>
  <c r="C902" i="2" s="1"/>
  <c r="C903" i="2" a="1"/>
  <c r="C903" i="2" s="1"/>
  <c r="C904" i="2" a="1"/>
  <c r="C904" i="2" s="1"/>
  <c r="C905" i="2" a="1"/>
  <c r="C905" i="2" s="1"/>
  <c r="C906" i="2" a="1"/>
  <c r="C906" i="2" s="1"/>
  <c r="C907" i="2" a="1"/>
  <c r="C907" i="2" s="1"/>
  <c r="C908" i="2" a="1"/>
  <c r="C908" i="2" s="1"/>
  <c r="C909" i="2" a="1"/>
  <c r="C909" i="2" s="1"/>
  <c r="C910" i="2" a="1"/>
  <c r="C910" i="2" s="1"/>
  <c r="C911" i="2" a="1"/>
  <c r="C911" i="2" s="1"/>
  <c r="C912" i="2" a="1"/>
  <c r="C912" i="2" s="1"/>
  <c r="C913" i="2" a="1"/>
  <c r="C913" i="2" s="1"/>
  <c r="C914" i="2" a="1"/>
  <c r="C914" i="2" s="1"/>
  <c r="C915" i="2" a="1"/>
  <c r="C915" i="2" s="1"/>
  <c r="C916" i="2" a="1"/>
  <c r="C916" i="2" s="1"/>
  <c r="C917" i="2" a="1"/>
  <c r="C917" i="2" s="1"/>
  <c r="C918" i="2" a="1"/>
  <c r="C918" i="2" s="1"/>
  <c r="C919" i="2" a="1"/>
  <c r="C919" i="2" s="1"/>
  <c r="C920" i="2" a="1"/>
  <c r="C920" i="2" s="1"/>
  <c r="C921" i="2" a="1"/>
  <c r="C921" i="2" s="1"/>
  <c r="C922" i="2" a="1"/>
  <c r="C922" i="2" s="1"/>
  <c r="C923" i="2" a="1"/>
  <c r="C923" i="2" s="1"/>
  <c r="C924" i="2" a="1"/>
  <c r="C924" i="2" s="1"/>
  <c r="C925" i="2" a="1"/>
  <c r="C925" i="2" s="1"/>
  <c r="C926" i="2" a="1"/>
  <c r="C926" i="2" s="1"/>
  <c r="C927" i="2" a="1"/>
  <c r="C927" i="2" s="1"/>
  <c r="C928" i="2" a="1"/>
  <c r="C928" i="2" s="1"/>
  <c r="C929" i="2" a="1"/>
  <c r="C929" i="2" s="1"/>
  <c r="C930" i="2" a="1"/>
  <c r="C930" i="2" s="1"/>
  <c r="C931" i="2" a="1"/>
  <c r="C931" i="2" s="1"/>
  <c r="C932" i="2" a="1"/>
  <c r="C932" i="2" s="1"/>
  <c r="C933" i="2" a="1"/>
  <c r="C933" i="2" s="1"/>
  <c r="C934" i="2" a="1"/>
  <c r="C934" i="2" s="1"/>
  <c r="C935" i="2" a="1"/>
  <c r="C935" i="2" s="1"/>
  <c r="C936" i="2" a="1"/>
  <c r="C936" i="2" s="1"/>
  <c r="C937" i="2" a="1"/>
  <c r="C937" i="2" s="1"/>
  <c r="C938" i="2" a="1"/>
  <c r="C938" i="2" s="1"/>
  <c r="C939" i="2" a="1"/>
  <c r="C939" i="2" s="1"/>
  <c r="C940" i="2" a="1"/>
  <c r="C940" i="2" s="1"/>
  <c r="C941" i="2" a="1"/>
  <c r="C941" i="2" s="1"/>
  <c r="C942" i="2" a="1"/>
  <c r="C942" i="2" s="1"/>
  <c r="C943" i="2" a="1"/>
  <c r="C943" i="2" s="1"/>
  <c r="C944" i="2" a="1"/>
  <c r="C944" i="2" s="1"/>
  <c r="C945" i="2" a="1"/>
  <c r="C945" i="2" s="1"/>
  <c r="C946" i="2" a="1"/>
  <c r="C946" i="2" s="1"/>
  <c r="C947" i="2" a="1"/>
  <c r="C947" i="2" s="1"/>
  <c r="C948" i="2" a="1"/>
  <c r="C948" i="2" s="1"/>
  <c r="C949" i="2" a="1"/>
  <c r="C949" i="2" s="1"/>
  <c r="C950" i="2" a="1"/>
  <c r="C950" i="2" s="1"/>
  <c r="C951" i="2" a="1"/>
  <c r="C951" i="2" s="1"/>
  <c r="C952" i="2" a="1"/>
  <c r="C952" i="2" s="1"/>
  <c r="C953" i="2" a="1"/>
  <c r="C953" i="2" s="1"/>
  <c r="C954" i="2" a="1"/>
  <c r="C954" i="2" s="1"/>
  <c r="C955" i="2" a="1"/>
  <c r="C955" i="2" s="1"/>
  <c r="C956" i="2" a="1"/>
  <c r="C956" i="2" s="1"/>
  <c r="C957" i="2" a="1"/>
  <c r="C957" i="2" s="1"/>
  <c r="C958" i="2" a="1"/>
  <c r="C958" i="2" s="1"/>
  <c r="C959" i="2" a="1"/>
  <c r="C959" i="2" s="1"/>
  <c r="C960" i="2" a="1"/>
  <c r="C960" i="2" s="1"/>
  <c r="C961" i="2" a="1"/>
  <c r="C961" i="2" s="1"/>
  <c r="C962" i="2" a="1"/>
  <c r="C962" i="2" s="1"/>
  <c r="C963" i="2" a="1"/>
  <c r="C963" i="2" s="1"/>
  <c r="C964" i="2" a="1"/>
  <c r="C964" i="2" s="1"/>
  <c r="C965" i="2" a="1"/>
  <c r="C965" i="2" s="1"/>
  <c r="C966" i="2" a="1"/>
  <c r="C966" i="2" s="1"/>
  <c r="C967" i="2" a="1"/>
  <c r="C967" i="2" s="1"/>
  <c r="C968" i="2" a="1"/>
  <c r="C968" i="2" s="1"/>
  <c r="C969" i="2" a="1"/>
  <c r="C969" i="2" s="1"/>
  <c r="C970" i="2" a="1"/>
  <c r="C970" i="2" s="1"/>
  <c r="C971" i="2" a="1"/>
  <c r="C971" i="2" s="1"/>
  <c r="C972" i="2" a="1"/>
  <c r="C972" i="2" s="1"/>
  <c r="C973" i="2" a="1"/>
  <c r="C973" i="2" s="1"/>
  <c r="C974" i="2" a="1"/>
  <c r="C974" i="2" s="1"/>
  <c r="C975" i="2" a="1"/>
  <c r="C975" i="2" s="1"/>
  <c r="C976" i="2" a="1"/>
  <c r="C976" i="2" s="1"/>
  <c r="C977" i="2" a="1"/>
  <c r="C977" i="2" s="1"/>
  <c r="C978" i="2" a="1"/>
  <c r="C978" i="2" s="1"/>
  <c r="C979" i="2" a="1"/>
  <c r="C979" i="2" s="1"/>
  <c r="C980" i="2" a="1"/>
  <c r="C980" i="2" s="1"/>
  <c r="C981" i="2" a="1"/>
  <c r="C981" i="2" s="1"/>
  <c r="C982" i="2" a="1"/>
  <c r="C982" i="2" s="1"/>
  <c r="C983" i="2" a="1"/>
  <c r="C983" i="2" s="1"/>
  <c r="C984" i="2" a="1"/>
  <c r="C984" i="2" s="1"/>
  <c r="C985" i="2" a="1"/>
  <c r="C985" i="2" s="1"/>
  <c r="C986" i="2" a="1"/>
  <c r="C986" i="2" s="1"/>
  <c r="C987" i="2" a="1"/>
  <c r="C987" i="2" s="1"/>
  <c r="C988" i="2" a="1"/>
  <c r="C988" i="2" s="1"/>
  <c r="C989" i="2" a="1"/>
  <c r="C989" i="2" s="1"/>
  <c r="C990" i="2" a="1"/>
  <c r="C990" i="2" s="1"/>
  <c r="C991" i="2" a="1"/>
  <c r="C991" i="2" s="1"/>
  <c r="C992" i="2" a="1"/>
  <c r="C992" i="2" s="1"/>
  <c r="C993" i="2" a="1"/>
  <c r="C993" i="2" s="1"/>
  <c r="C994" i="2" a="1"/>
  <c r="C994" i="2" s="1"/>
  <c r="C995" i="2" a="1"/>
  <c r="C995" i="2" s="1"/>
  <c r="C996" i="2" a="1"/>
  <c r="C996" i="2" s="1"/>
  <c r="C997" i="2" a="1"/>
  <c r="C997" i="2" s="1"/>
  <c r="C998" i="2" a="1"/>
  <c r="C998" i="2" s="1"/>
  <c r="C999" i="2" a="1"/>
  <c r="C999" i="2" s="1"/>
  <c r="C1000" i="2" a="1"/>
  <c r="C1000" i="2" s="1"/>
  <c r="C1001" i="2" a="1"/>
  <c r="C1001" i="2" s="1"/>
  <c r="C1002" i="2" a="1"/>
  <c r="C1002" i="2" s="1"/>
  <c r="C1003" i="2" a="1"/>
  <c r="C1003" i="2" s="1"/>
  <c r="C1004" i="2" a="1"/>
  <c r="C1004" i="2" s="1"/>
  <c r="C1005" i="2" a="1"/>
  <c r="C1005" i="2" s="1"/>
  <c r="C1006" i="2" a="1"/>
  <c r="C1006" i="2" s="1"/>
  <c r="C1007" i="2" a="1"/>
  <c r="C1007" i="2" s="1"/>
  <c r="C1008" i="2" a="1"/>
  <c r="C1008" i="2" s="1"/>
  <c r="C1009" i="2" a="1"/>
  <c r="C1009" i="2" s="1"/>
  <c r="C1010" i="2" a="1"/>
  <c r="C1010" i="2" s="1"/>
  <c r="C1011" i="2" a="1"/>
  <c r="C1011" i="2" s="1"/>
  <c r="C1012" i="2" a="1"/>
  <c r="C1012" i="2" s="1"/>
  <c r="C1013" i="2" a="1"/>
  <c r="C1013" i="2" s="1"/>
  <c r="C1014" i="2" a="1"/>
  <c r="C1014" i="2" s="1"/>
  <c r="C1015" i="2" a="1"/>
  <c r="C1015" i="2" s="1"/>
  <c r="C1016" i="2" a="1"/>
  <c r="C1016" i="2" s="1"/>
  <c r="C1017" i="2" a="1"/>
  <c r="C1017" i="2" s="1"/>
  <c r="C1018" i="2" a="1"/>
  <c r="C1018" i="2" s="1"/>
  <c r="C1019" i="2" a="1"/>
  <c r="C1019" i="2" s="1"/>
  <c r="C1020" i="2" a="1"/>
  <c r="C1020" i="2" s="1"/>
  <c r="C1021" i="2" a="1"/>
  <c r="C1021" i="2" s="1"/>
  <c r="C1022" i="2" a="1"/>
  <c r="C1022" i="2" s="1"/>
  <c r="C1023" i="2" a="1"/>
  <c r="C1023" i="2" s="1"/>
  <c r="C1024" i="2" a="1"/>
  <c r="C1024" i="2" s="1"/>
  <c r="C1025" i="2" a="1"/>
  <c r="C1025" i="2" s="1"/>
  <c r="C1026" i="2" a="1"/>
  <c r="C1026" i="2" s="1"/>
  <c r="C1027" i="2" a="1"/>
  <c r="C1027" i="2" s="1"/>
  <c r="C1028" i="2" a="1"/>
  <c r="C1028" i="2" s="1"/>
  <c r="C1029" i="2" a="1"/>
  <c r="C1029" i="2" s="1"/>
  <c r="C1030" i="2" a="1"/>
  <c r="C1030" i="2" s="1"/>
  <c r="C1031" i="2" a="1"/>
  <c r="C1031" i="2" s="1"/>
  <c r="C1032" i="2" a="1"/>
  <c r="C1032" i="2" s="1"/>
  <c r="C1033" i="2" a="1"/>
  <c r="C1033" i="2" s="1"/>
  <c r="C1034" i="2" a="1"/>
  <c r="C1034" i="2" s="1"/>
  <c r="C1035" i="2" a="1"/>
  <c r="C1035" i="2" s="1"/>
  <c r="C1036" i="2" a="1"/>
  <c r="C1036" i="2" s="1"/>
  <c r="C1037" i="2" a="1"/>
  <c r="C1037" i="2" s="1"/>
  <c r="C1038" i="2" a="1"/>
  <c r="C1038" i="2" s="1"/>
  <c r="C1039" i="2" a="1"/>
  <c r="C1039" i="2" s="1"/>
  <c r="C1040" i="2" a="1"/>
  <c r="C1040" i="2" s="1"/>
  <c r="C1041" i="2" a="1"/>
  <c r="C1041" i="2" s="1"/>
  <c r="C1042" i="2" a="1"/>
  <c r="C1042" i="2" s="1"/>
  <c r="C1043" i="2" a="1"/>
  <c r="C1043" i="2" s="1"/>
  <c r="C1044" i="2" a="1"/>
  <c r="C1044" i="2" s="1"/>
  <c r="C1045" i="2" a="1"/>
  <c r="C1045" i="2" s="1"/>
  <c r="C1046" i="2" a="1"/>
  <c r="C1046" i="2" s="1"/>
  <c r="C1047" i="2" a="1"/>
  <c r="C1047" i="2" s="1"/>
  <c r="C1048" i="2" a="1"/>
  <c r="C1048" i="2" s="1"/>
  <c r="C1049" i="2" a="1"/>
  <c r="C1049" i="2" s="1"/>
  <c r="C1050" i="2" a="1"/>
  <c r="C1050" i="2" s="1"/>
  <c r="C1051" i="2" a="1"/>
  <c r="C1051" i="2" s="1"/>
  <c r="C1052" i="2" a="1"/>
  <c r="C1052" i="2" s="1"/>
  <c r="C1053" i="2" a="1"/>
  <c r="C1053" i="2" s="1"/>
  <c r="C1054" i="2" a="1"/>
  <c r="C1054" i="2" s="1"/>
  <c r="C1055" i="2" a="1"/>
  <c r="C1055" i="2" s="1"/>
  <c r="C1056" i="2" a="1"/>
  <c r="C1056" i="2" s="1"/>
  <c r="C1057" i="2" a="1"/>
  <c r="C1057" i="2" s="1"/>
  <c r="C1058" i="2" a="1"/>
  <c r="C1058" i="2" s="1"/>
  <c r="C1059" i="2" a="1"/>
  <c r="C1059" i="2" s="1"/>
  <c r="C1060" i="2" a="1"/>
  <c r="C1060" i="2" s="1"/>
  <c r="C1061" i="2" a="1"/>
  <c r="C1061" i="2" s="1"/>
  <c r="C1062" i="2" a="1"/>
  <c r="C1062" i="2" s="1"/>
  <c r="C1063" i="2" a="1"/>
  <c r="C1063" i="2" s="1"/>
  <c r="C1064" i="2" a="1"/>
  <c r="C1064" i="2" s="1"/>
  <c r="C1065" i="2" a="1"/>
  <c r="C1065" i="2" s="1"/>
  <c r="C1066" i="2" a="1"/>
  <c r="C1066" i="2" s="1"/>
  <c r="C1067" i="2" a="1"/>
  <c r="C1067" i="2" s="1"/>
  <c r="C1068" i="2" a="1"/>
  <c r="C1068" i="2" s="1"/>
  <c r="C1069" i="2" a="1"/>
  <c r="C1069" i="2" s="1"/>
  <c r="C1070" i="2" a="1"/>
  <c r="C1070" i="2" s="1"/>
  <c r="C1071" i="2" a="1"/>
  <c r="C1071" i="2" s="1"/>
  <c r="C1072" i="2" a="1"/>
  <c r="C1072" i="2" s="1"/>
  <c r="C1073" i="2" a="1"/>
  <c r="C1073" i="2" s="1"/>
  <c r="C1074" i="2" a="1"/>
  <c r="C1074" i="2" s="1"/>
  <c r="C1075" i="2" a="1"/>
  <c r="C1075" i="2" s="1"/>
  <c r="C1076" i="2" a="1"/>
  <c r="C1076" i="2" s="1"/>
  <c r="C1077" i="2" a="1"/>
  <c r="C1077" i="2" s="1"/>
  <c r="C1078" i="2" a="1"/>
  <c r="C1078" i="2" s="1"/>
  <c r="C1079" i="2" a="1"/>
  <c r="C1079" i="2" s="1"/>
  <c r="C1080" i="2" a="1"/>
  <c r="C1080" i="2" s="1"/>
  <c r="C1081" i="2" a="1"/>
  <c r="C1081" i="2" s="1"/>
  <c r="C1082" i="2" a="1"/>
  <c r="C1082" i="2" s="1"/>
  <c r="C1083" i="2" a="1"/>
  <c r="C1083" i="2" s="1"/>
  <c r="C1084" i="2" a="1"/>
  <c r="C1084" i="2" s="1"/>
  <c r="C1085" i="2" a="1"/>
  <c r="C1085" i="2" s="1"/>
  <c r="C1086" i="2" a="1"/>
  <c r="C1086" i="2" s="1"/>
  <c r="C1087" i="2" a="1"/>
  <c r="C1087" i="2" s="1"/>
  <c r="C1088" i="2" a="1"/>
  <c r="C1088" i="2" s="1"/>
  <c r="C1089" i="2" a="1"/>
  <c r="C1089" i="2" s="1"/>
  <c r="C1090" i="2" a="1"/>
  <c r="C1090" i="2" s="1"/>
  <c r="C1091" i="2" a="1"/>
  <c r="C1091" i="2" s="1"/>
  <c r="C1092" i="2" a="1"/>
  <c r="C1092" i="2" s="1"/>
  <c r="C1093" i="2" a="1"/>
  <c r="C1093" i="2" s="1"/>
  <c r="C1094" i="2" a="1"/>
  <c r="C1094" i="2" s="1"/>
  <c r="C1095" i="2" a="1"/>
  <c r="C1095" i="2" s="1"/>
  <c r="C1096" i="2" a="1"/>
  <c r="C1096" i="2" s="1"/>
  <c r="C1097" i="2" a="1"/>
  <c r="C1097" i="2" s="1"/>
  <c r="C1098" i="2" a="1"/>
  <c r="C1098" i="2" s="1"/>
  <c r="C1099" i="2" a="1"/>
  <c r="C1099" i="2" s="1"/>
  <c r="C1100" i="2" a="1"/>
  <c r="C1100" i="2" s="1"/>
  <c r="C1101" i="2" a="1"/>
  <c r="C1101" i="2" s="1"/>
  <c r="C1102" i="2" a="1"/>
  <c r="C1102" i="2" s="1"/>
  <c r="C1103" i="2" a="1"/>
  <c r="C1103" i="2" s="1"/>
  <c r="C1104" i="2" a="1"/>
  <c r="C1104" i="2" s="1"/>
  <c r="C1105" i="2" a="1"/>
  <c r="C1105" i="2" s="1"/>
  <c r="C1106" i="2" a="1"/>
  <c r="C1106" i="2" s="1"/>
  <c r="C1107" i="2" a="1"/>
  <c r="C1107" i="2" s="1"/>
  <c r="C1108" i="2" a="1"/>
  <c r="C1108" i="2" s="1"/>
  <c r="C1109" i="2" a="1"/>
  <c r="C1109" i="2" s="1"/>
  <c r="C1110" i="2" a="1"/>
  <c r="C1110" i="2" s="1"/>
  <c r="C1111" i="2" a="1"/>
  <c r="C1111" i="2" s="1"/>
  <c r="C1112" i="2" a="1"/>
  <c r="C1112" i="2" s="1"/>
  <c r="C1113" i="2" a="1"/>
  <c r="C1113" i="2" s="1"/>
  <c r="C1114" i="2" a="1"/>
  <c r="C1114" i="2" s="1"/>
  <c r="C1115" i="2" a="1"/>
  <c r="C1115" i="2" s="1"/>
  <c r="C1116" i="2" a="1"/>
  <c r="C1116" i="2" s="1"/>
  <c r="C1117" i="2" a="1"/>
  <c r="C1117" i="2" s="1"/>
  <c r="C1118" i="2" a="1"/>
  <c r="C1118" i="2" s="1"/>
  <c r="C1119" i="2" a="1"/>
  <c r="C1119" i="2" s="1"/>
  <c r="C1120" i="2" a="1"/>
  <c r="C1120" i="2" s="1"/>
  <c r="C1121" i="2" a="1"/>
  <c r="C1121" i="2" s="1"/>
  <c r="C1122" i="2" a="1"/>
  <c r="C1122" i="2" s="1"/>
  <c r="C1123" i="2" a="1"/>
  <c r="C1123" i="2" s="1"/>
  <c r="C1124" i="2" a="1"/>
  <c r="C1124" i="2" s="1"/>
  <c r="C1125" i="2" a="1"/>
  <c r="C1125" i="2" s="1"/>
  <c r="C1126" i="2" a="1"/>
  <c r="C1126" i="2" s="1"/>
  <c r="C1127" i="2" a="1"/>
  <c r="C1127" i="2" s="1"/>
  <c r="C1128" i="2" a="1"/>
  <c r="C1128" i="2" s="1"/>
  <c r="C1129" i="2" a="1"/>
  <c r="C1129" i="2" s="1"/>
  <c r="C1130" i="2" a="1"/>
  <c r="C1130" i="2" s="1"/>
  <c r="C1131" i="2" a="1"/>
  <c r="C1131" i="2" s="1"/>
  <c r="C1132" i="2" a="1"/>
  <c r="C1132" i="2" s="1"/>
  <c r="C1133" i="2" a="1"/>
  <c r="C1133" i="2" s="1"/>
  <c r="C1134" i="2" a="1"/>
  <c r="C1134" i="2" s="1"/>
  <c r="C1135" i="2" a="1"/>
  <c r="C1135" i="2" s="1"/>
  <c r="C1136" i="2" a="1"/>
  <c r="C1136" i="2" s="1"/>
  <c r="C1137" i="2" a="1"/>
  <c r="C1137" i="2" s="1"/>
  <c r="C1138" i="2" a="1"/>
  <c r="C1138" i="2" s="1"/>
  <c r="C1139" i="2" a="1"/>
  <c r="C1139" i="2" s="1"/>
  <c r="C1140" i="2" a="1"/>
  <c r="C1140" i="2" s="1"/>
  <c r="C1141" i="2" a="1"/>
  <c r="C1141" i="2" s="1"/>
  <c r="C1142" i="2" a="1"/>
  <c r="C1142" i="2" s="1"/>
  <c r="C1143" i="2" a="1"/>
  <c r="C1143" i="2" s="1"/>
  <c r="C1144" i="2" a="1"/>
  <c r="C1144" i="2" s="1"/>
  <c r="C1145" i="2" a="1"/>
  <c r="C1145" i="2" s="1"/>
  <c r="C1146" i="2" a="1"/>
  <c r="C1146" i="2" s="1"/>
  <c r="C1147" i="2" a="1"/>
  <c r="C1147" i="2" s="1"/>
  <c r="C1148" i="2" a="1"/>
  <c r="C1148" i="2" s="1"/>
  <c r="C1149" i="2" a="1"/>
  <c r="C1149" i="2" s="1"/>
  <c r="C1150" i="2" a="1"/>
  <c r="C1150" i="2" s="1"/>
  <c r="C1151" i="2" a="1"/>
  <c r="C1151" i="2" s="1"/>
  <c r="C1152" i="2" a="1"/>
  <c r="C1152" i="2" s="1"/>
  <c r="C1153" i="2" a="1"/>
  <c r="C1153" i="2" s="1"/>
  <c r="C1154" i="2" a="1"/>
  <c r="C1154" i="2" s="1"/>
  <c r="C1155" i="2" a="1"/>
  <c r="C1155" i="2" s="1"/>
  <c r="C1156" i="2" a="1"/>
  <c r="C1156" i="2" s="1"/>
  <c r="C1157" i="2" a="1"/>
  <c r="C1157" i="2" s="1"/>
  <c r="C1158" i="2" a="1"/>
  <c r="C1158" i="2" s="1"/>
  <c r="C1159" i="2" a="1"/>
  <c r="C1159" i="2" s="1"/>
  <c r="C1160" i="2" a="1"/>
  <c r="C1160" i="2" s="1"/>
  <c r="C1161" i="2" a="1"/>
  <c r="C1161" i="2" s="1"/>
  <c r="C1162" i="2" a="1"/>
  <c r="C1162" i="2" s="1"/>
  <c r="C1163" i="2" a="1"/>
  <c r="C1163" i="2" s="1"/>
  <c r="C1164" i="2" a="1"/>
  <c r="C1164" i="2" s="1"/>
  <c r="C1165" i="2" a="1"/>
  <c r="C1165" i="2" s="1"/>
  <c r="C1166" i="2" a="1"/>
  <c r="C1166" i="2" s="1"/>
  <c r="C1167" i="2" a="1"/>
  <c r="C1167" i="2" s="1"/>
  <c r="C1168" i="2" a="1"/>
  <c r="C1168" i="2" s="1"/>
  <c r="C1169" i="2" a="1"/>
  <c r="C1169" i="2" s="1"/>
  <c r="C1170" i="2" a="1"/>
  <c r="C1170" i="2" s="1"/>
  <c r="C1171" i="2" a="1"/>
  <c r="C1171" i="2" s="1"/>
  <c r="C1172" i="2" a="1"/>
  <c r="C1172" i="2" s="1"/>
  <c r="C1173" i="2" a="1"/>
  <c r="C1173" i="2" s="1"/>
  <c r="C1174" i="2" a="1"/>
  <c r="C1174" i="2" s="1"/>
  <c r="C1175" i="2" a="1"/>
  <c r="C1175" i="2" s="1"/>
  <c r="C1176" i="2" a="1"/>
  <c r="C1176" i="2" s="1"/>
  <c r="C1177" i="2" a="1"/>
  <c r="C1177" i="2" s="1"/>
  <c r="C1178" i="2" a="1"/>
  <c r="C1178" i="2" s="1"/>
  <c r="C1179" i="2" a="1"/>
  <c r="C1179" i="2" s="1"/>
  <c r="C1180" i="2" a="1"/>
  <c r="C1180" i="2" s="1"/>
  <c r="C1181" i="2" a="1"/>
  <c r="C1181" i="2" s="1"/>
  <c r="C1182" i="2" a="1"/>
  <c r="C1182" i="2" s="1"/>
  <c r="C1183" i="2" a="1"/>
  <c r="C1183" i="2" s="1"/>
  <c r="C1184" i="2" a="1"/>
  <c r="C1184" i="2" s="1"/>
  <c r="C1185" i="2" a="1"/>
  <c r="C1185" i="2" s="1"/>
  <c r="C1186" i="2" a="1"/>
  <c r="C1186" i="2" s="1"/>
  <c r="C1187" i="2" a="1"/>
  <c r="C1187" i="2" s="1"/>
  <c r="C1188" i="2" a="1"/>
  <c r="C1188" i="2" s="1"/>
  <c r="C1189" i="2" a="1"/>
  <c r="C1189" i="2" s="1"/>
  <c r="C1190" i="2" a="1"/>
  <c r="C1190" i="2" s="1"/>
  <c r="C1191" i="2" a="1"/>
  <c r="C1191" i="2" s="1"/>
  <c r="C1192" i="2" a="1"/>
  <c r="C1192" i="2" s="1"/>
  <c r="C1193" i="2" a="1"/>
  <c r="C1193" i="2" s="1"/>
  <c r="C1194" i="2" a="1"/>
  <c r="C1194" i="2" s="1"/>
  <c r="C1195" i="2" a="1"/>
  <c r="C1195" i="2" s="1"/>
  <c r="C1196" i="2" a="1"/>
  <c r="C1196" i="2" s="1"/>
  <c r="C1197" i="2" a="1"/>
  <c r="C1197" i="2" s="1"/>
  <c r="C1198" i="2" a="1"/>
  <c r="C1198" i="2" s="1"/>
  <c r="C1199" i="2" a="1"/>
  <c r="C1199" i="2" s="1"/>
  <c r="C1200" i="2" a="1"/>
  <c r="C1200" i="2" s="1"/>
  <c r="C1201" i="2" a="1"/>
  <c r="C1201" i="2" s="1"/>
  <c r="C1202" i="2" a="1"/>
  <c r="C1202" i="2" s="1"/>
  <c r="C1203" i="2" a="1"/>
  <c r="C1203" i="2" s="1"/>
  <c r="C1204" i="2" a="1"/>
  <c r="C1204" i="2" s="1"/>
  <c r="C1205" i="2" a="1"/>
  <c r="C1205" i="2" s="1"/>
  <c r="C1206" i="2" a="1"/>
  <c r="C1206" i="2" s="1"/>
  <c r="C1207" i="2" a="1"/>
  <c r="C1207" i="2" s="1"/>
  <c r="C1208" i="2" a="1"/>
  <c r="C1208" i="2" s="1"/>
  <c r="C1209" i="2" a="1"/>
  <c r="C1209" i="2" s="1"/>
  <c r="C1210" i="2" a="1"/>
  <c r="C1210" i="2" s="1"/>
  <c r="C1211" i="2" a="1"/>
  <c r="C1211" i="2" s="1"/>
  <c r="C1212" i="2" a="1"/>
  <c r="C1212" i="2" s="1"/>
  <c r="C1213" i="2" a="1"/>
  <c r="C1213" i="2" s="1"/>
  <c r="C1214" i="2" a="1"/>
  <c r="C1214" i="2" s="1"/>
  <c r="C1215" i="2" a="1"/>
  <c r="C1215" i="2" s="1"/>
  <c r="C1216" i="2" a="1"/>
  <c r="C1216" i="2" s="1"/>
  <c r="C1217" i="2" a="1"/>
  <c r="C1217" i="2" s="1"/>
  <c r="C1218" i="2" a="1"/>
  <c r="C1218" i="2" s="1"/>
  <c r="C1219" i="2" a="1"/>
  <c r="C1219" i="2" s="1"/>
  <c r="C1220" i="2" a="1"/>
  <c r="C1220" i="2" s="1"/>
  <c r="C1221" i="2" a="1"/>
  <c r="C1221" i="2" s="1"/>
  <c r="C1222" i="2" a="1"/>
  <c r="C1222" i="2" s="1"/>
  <c r="C1223" i="2" a="1"/>
  <c r="C1223" i="2" s="1"/>
  <c r="C1224" i="2" a="1"/>
  <c r="C1224" i="2" s="1"/>
  <c r="C1225" i="2" a="1"/>
  <c r="C1225" i="2" s="1"/>
  <c r="C1226" i="2" a="1"/>
  <c r="C1226" i="2" s="1"/>
  <c r="C1227" i="2" a="1"/>
  <c r="C1227" i="2" s="1"/>
  <c r="C1228" i="2" a="1"/>
  <c r="C1228" i="2" s="1"/>
  <c r="C1229" i="2" a="1"/>
  <c r="C1229" i="2" s="1"/>
  <c r="C1230" i="2" a="1"/>
  <c r="C1230" i="2" s="1"/>
  <c r="C1231" i="2" a="1"/>
  <c r="C1231" i="2" s="1"/>
  <c r="C1232" i="2" a="1"/>
  <c r="C1232" i="2" s="1"/>
  <c r="C1233" i="2" a="1"/>
  <c r="C1233" i="2" s="1"/>
  <c r="C1234" i="2" a="1"/>
  <c r="C1234" i="2" s="1"/>
  <c r="C1235" i="2" a="1"/>
  <c r="C1235" i="2" s="1"/>
  <c r="C1236" i="2" a="1"/>
  <c r="C1236" i="2" s="1"/>
  <c r="C1237" i="2" a="1"/>
  <c r="C1237" i="2" s="1"/>
  <c r="C1238" i="2" a="1"/>
  <c r="C1238" i="2" s="1"/>
  <c r="C1239" i="2" a="1"/>
  <c r="C1239" i="2" s="1"/>
  <c r="C1240" i="2" a="1"/>
  <c r="C1240" i="2" s="1"/>
  <c r="C1241" i="2" a="1"/>
  <c r="C1241" i="2" s="1"/>
  <c r="C1242" i="2" a="1"/>
  <c r="C1242" i="2" s="1"/>
  <c r="C1243" i="2" a="1"/>
  <c r="C1243" i="2" s="1"/>
  <c r="C1244" i="2" a="1"/>
  <c r="C1244" i="2" s="1"/>
  <c r="C1245" i="2" a="1"/>
  <c r="C1245" i="2" s="1"/>
  <c r="C1246" i="2" a="1"/>
  <c r="C1246" i="2" s="1"/>
  <c r="C1247" i="2" a="1"/>
  <c r="C1247" i="2" s="1"/>
  <c r="C1248" i="2" a="1"/>
  <c r="C1248" i="2" s="1"/>
  <c r="C1249" i="2" a="1"/>
  <c r="C1249" i="2" s="1"/>
  <c r="C1250" i="2" a="1"/>
  <c r="C1250" i="2" s="1"/>
  <c r="C1251" i="2" a="1"/>
  <c r="C1251" i="2" s="1"/>
  <c r="C1252" i="2" a="1"/>
  <c r="C1252" i="2" s="1"/>
  <c r="C1253" i="2" a="1"/>
  <c r="C1253" i="2" s="1"/>
  <c r="C1254" i="2" a="1"/>
  <c r="C1254" i="2" s="1"/>
  <c r="C1255" i="2" a="1"/>
  <c r="C1255" i="2" s="1"/>
  <c r="C1256" i="2" a="1"/>
  <c r="C1256" i="2" s="1"/>
  <c r="C1257" i="2" a="1"/>
  <c r="C1257" i="2" s="1"/>
  <c r="C1258" i="2" a="1"/>
  <c r="C1258" i="2" s="1"/>
  <c r="C1259" i="2" a="1"/>
  <c r="C1259" i="2" s="1"/>
  <c r="C1260" i="2" a="1"/>
  <c r="C1260" i="2" s="1"/>
  <c r="C1261" i="2" a="1"/>
  <c r="C1261" i="2" s="1"/>
  <c r="C1262" i="2" a="1"/>
  <c r="C1262" i="2" s="1"/>
  <c r="C1263" i="2" a="1"/>
  <c r="C1263" i="2" s="1"/>
  <c r="C1264" i="2" a="1"/>
  <c r="C1264" i="2" s="1"/>
  <c r="C1265" i="2" a="1"/>
  <c r="C1265" i="2" s="1"/>
  <c r="C1266" i="2" a="1"/>
  <c r="C1266" i="2" s="1"/>
  <c r="C1267" i="2" a="1"/>
  <c r="C1267" i="2" s="1"/>
  <c r="C1268" i="2" a="1"/>
  <c r="C1268" i="2" s="1"/>
  <c r="C1269" i="2" a="1"/>
  <c r="C1269" i="2" s="1"/>
  <c r="C1270" i="2" a="1"/>
  <c r="C1270" i="2" s="1"/>
  <c r="C1271" i="2" a="1"/>
  <c r="C1271" i="2" s="1"/>
  <c r="C1272" i="2" a="1"/>
  <c r="C1272" i="2" s="1"/>
  <c r="C1273" i="2" a="1"/>
  <c r="C1273" i="2" s="1"/>
  <c r="C1274" i="2" a="1"/>
  <c r="C1274" i="2" s="1"/>
  <c r="C1275" i="2" a="1"/>
  <c r="C1275" i="2" s="1"/>
  <c r="C1276" i="2" a="1"/>
  <c r="C1276" i="2" s="1"/>
  <c r="C1277" i="2" a="1"/>
  <c r="C1277" i="2" s="1"/>
  <c r="C1278" i="2" a="1"/>
  <c r="C1278" i="2" s="1"/>
  <c r="C1279" i="2" a="1"/>
  <c r="C1279" i="2" s="1"/>
  <c r="C1280" i="2" a="1"/>
  <c r="C1280" i="2" s="1"/>
  <c r="C1281" i="2" a="1"/>
  <c r="C1281" i="2" s="1"/>
  <c r="C1282" i="2" a="1"/>
  <c r="C1282" i="2" s="1"/>
  <c r="C1283" i="2" a="1"/>
  <c r="C1283" i="2" s="1"/>
  <c r="C1284" i="2" a="1"/>
  <c r="C1284" i="2" s="1"/>
  <c r="C1285" i="2" a="1"/>
  <c r="C1285" i="2" s="1"/>
  <c r="C1286" i="2" a="1"/>
  <c r="C1286" i="2" s="1"/>
  <c r="C1287" i="2" a="1"/>
  <c r="C1287" i="2" s="1"/>
  <c r="C1288" i="2" a="1"/>
  <c r="C1288" i="2" s="1"/>
  <c r="C1289" i="2" a="1"/>
  <c r="C1289" i="2" s="1"/>
  <c r="C1290" i="2" a="1"/>
  <c r="C1290" i="2" s="1"/>
  <c r="C1291" i="2" a="1"/>
  <c r="C1291" i="2" s="1"/>
  <c r="C1292" i="2" a="1"/>
  <c r="C1292" i="2" s="1"/>
  <c r="C1293" i="2" a="1"/>
  <c r="C1293" i="2" s="1"/>
  <c r="C1294" i="2" a="1"/>
  <c r="C1294" i="2" s="1"/>
  <c r="C1295" i="2" a="1"/>
  <c r="C1295" i="2" s="1"/>
  <c r="C1296" i="2" a="1"/>
  <c r="C1296" i="2" s="1"/>
  <c r="C1297" i="2" a="1"/>
  <c r="C1297" i="2" s="1"/>
  <c r="C1298" i="2" a="1"/>
  <c r="C1298" i="2" s="1"/>
  <c r="C1299" i="2" a="1"/>
  <c r="C1299" i="2" s="1"/>
  <c r="C1300" i="2" a="1"/>
  <c r="C1300" i="2" s="1"/>
  <c r="C1301" i="2" a="1"/>
  <c r="C1301" i="2" s="1"/>
  <c r="C1302" i="2" a="1"/>
  <c r="C1302" i="2" s="1"/>
  <c r="C1303" i="2" a="1"/>
  <c r="C1303" i="2" s="1"/>
  <c r="C1304" i="2" a="1"/>
  <c r="C1304" i="2" s="1"/>
  <c r="C1305" i="2" a="1"/>
  <c r="C1305" i="2" s="1"/>
  <c r="C1306" i="2" a="1"/>
  <c r="C1306" i="2" s="1"/>
  <c r="C1307" i="2" a="1"/>
  <c r="C1307" i="2" s="1"/>
  <c r="C1308" i="2" a="1"/>
  <c r="C1308" i="2" s="1"/>
  <c r="C1309" i="2" a="1"/>
  <c r="C1309" i="2" s="1"/>
  <c r="C1310" i="2" a="1"/>
  <c r="C1310" i="2" s="1"/>
  <c r="C1311" i="2" a="1"/>
  <c r="C1311" i="2" s="1"/>
  <c r="C1312" i="2" a="1"/>
  <c r="C1312" i="2" s="1"/>
  <c r="C1313" i="2" a="1"/>
  <c r="C1313" i="2" s="1"/>
  <c r="C1314" i="2" a="1"/>
  <c r="C1314" i="2" s="1"/>
  <c r="C1315" i="2" a="1"/>
  <c r="C1315" i="2" s="1"/>
  <c r="C1316" i="2" a="1"/>
  <c r="C1316" i="2" s="1"/>
  <c r="C1317" i="2" a="1"/>
  <c r="C1317" i="2" s="1"/>
  <c r="C1318" i="2" a="1"/>
  <c r="C1318" i="2" s="1"/>
  <c r="C1319" i="2" a="1"/>
  <c r="C1319" i="2" s="1"/>
  <c r="C1320" i="2" a="1"/>
  <c r="C1320" i="2" s="1"/>
  <c r="C1321" i="2" a="1"/>
  <c r="C1321" i="2" s="1"/>
  <c r="C1322" i="2" a="1"/>
  <c r="C1322" i="2" s="1"/>
  <c r="C1323" i="2" a="1"/>
  <c r="C1323" i="2" s="1"/>
  <c r="C1324" i="2" a="1"/>
  <c r="C1324" i="2" s="1"/>
  <c r="C1325" i="2" a="1"/>
  <c r="C1325" i="2" s="1"/>
  <c r="C1326" i="2" a="1"/>
  <c r="C1326" i="2" s="1"/>
  <c r="C1327" i="2" a="1"/>
  <c r="C1327" i="2" s="1"/>
  <c r="C1328" i="2" a="1"/>
  <c r="C1328" i="2" s="1"/>
  <c r="C1329" i="2" a="1"/>
  <c r="C1329" i="2" s="1"/>
  <c r="C1330" i="2" a="1"/>
  <c r="C1330" i="2" s="1"/>
  <c r="C1331" i="2" a="1"/>
  <c r="C1331" i="2" s="1"/>
  <c r="C1332" i="2" a="1"/>
  <c r="C1332" i="2" s="1"/>
  <c r="C1333" i="2" a="1"/>
  <c r="C1333" i="2" s="1"/>
  <c r="C1334" i="2" a="1"/>
  <c r="C1334" i="2" s="1"/>
  <c r="C1335" i="2" a="1"/>
  <c r="C1335" i="2" s="1"/>
  <c r="C1336" i="2" a="1"/>
  <c r="C1336" i="2" s="1"/>
  <c r="C1337" i="2" a="1"/>
  <c r="C1337" i="2" s="1"/>
  <c r="C1338" i="2" a="1"/>
  <c r="C1338" i="2" s="1"/>
  <c r="C1339" i="2" a="1"/>
  <c r="C1339" i="2" s="1"/>
  <c r="C1340" i="2" a="1"/>
  <c r="C1340" i="2" s="1"/>
  <c r="C1341" i="2" a="1"/>
  <c r="C1341" i="2" s="1"/>
  <c r="C1342" i="2" a="1"/>
  <c r="C1342" i="2" s="1"/>
  <c r="C1343" i="2" a="1"/>
  <c r="C1343" i="2" s="1"/>
  <c r="C1344" i="2" a="1"/>
  <c r="C1344" i="2" s="1"/>
  <c r="C1345" i="2" a="1"/>
  <c r="C1345" i="2" s="1"/>
  <c r="C1346" i="2" a="1"/>
  <c r="C1346" i="2" s="1"/>
  <c r="C1347" i="2" a="1"/>
  <c r="C1347" i="2" s="1"/>
  <c r="C1348" i="2" a="1"/>
  <c r="C1348" i="2" s="1"/>
  <c r="C1349" i="2" a="1"/>
  <c r="C1349" i="2" s="1"/>
  <c r="C1350" i="2" a="1"/>
  <c r="C1350" i="2" s="1"/>
  <c r="C1351" i="2" a="1"/>
  <c r="C1351" i="2" s="1"/>
  <c r="C1352" i="2" a="1"/>
  <c r="C1352" i="2" s="1"/>
  <c r="C1353" i="2" a="1"/>
  <c r="C1353" i="2" s="1"/>
  <c r="C1354" i="2" a="1"/>
  <c r="C1354" i="2" s="1"/>
  <c r="C1355" i="2" a="1"/>
  <c r="C1355" i="2" s="1"/>
  <c r="C1356" i="2" a="1"/>
  <c r="C1356" i="2" s="1"/>
  <c r="C1357" i="2" a="1"/>
  <c r="C1357" i="2" s="1"/>
  <c r="C1358" i="2" a="1"/>
  <c r="C1358" i="2" s="1"/>
  <c r="C1359" i="2" a="1"/>
  <c r="C1359" i="2" s="1"/>
  <c r="C1360" i="2" a="1"/>
  <c r="C1360" i="2" s="1"/>
  <c r="C1361" i="2" a="1"/>
  <c r="C1361" i="2" s="1"/>
  <c r="C1362" i="2" a="1"/>
  <c r="C1362" i="2" s="1"/>
  <c r="C1363" i="2" a="1"/>
  <c r="C1363" i="2" s="1"/>
  <c r="C1364" i="2" a="1"/>
  <c r="C1364" i="2" s="1"/>
  <c r="C1365" i="2" a="1"/>
  <c r="C1365" i="2" s="1"/>
  <c r="C1366" i="2" a="1"/>
  <c r="C1366" i="2" s="1"/>
  <c r="C1367" i="2" a="1"/>
  <c r="C1367" i="2" s="1"/>
  <c r="C1368" i="2" a="1"/>
  <c r="C1368" i="2" s="1"/>
  <c r="C1369" i="2" a="1"/>
  <c r="C1369" i="2" s="1"/>
  <c r="C1370" i="2" a="1"/>
  <c r="C1370" i="2" s="1"/>
  <c r="C1371" i="2" a="1"/>
  <c r="C1371" i="2" s="1"/>
  <c r="C1372" i="2" a="1"/>
  <c r="C1372" i="2" s="1"/>
  <c r="C1373" i="2" a="1"/>
  <c r="C1373" i="2" s="1"/>
  <c r="C1374" i="2" a="1"/>
  <c r="C1374" i="2" s="1"/>
  <c r="C1375" i="2" a="1"/>
  <c r="C1375" i="2" s="1"/>
  <c r="C1376" i="2" a="1"/>
  <c r="C1376" i="2" s="1"/>
  <c r="C1377" i="2" a="1"/>
  <c r="C1377" i="2" s="1"/>
  <c r="C1378" i="2" a="1"/>
  <c r="C1378" i="2" s="1"/>
  <c r="C1379" i="2" a="1"/>
  <c r="C1379" i="2" s="1"/>
  <c r="C1380" i="2" a="1"/>
  <c r="C1380" i="2" s="1"/>
  <c r="C1381" i="2" a="1"/>
  <c r="C1381" i="2" s="1"/>
  <c r="C1382" i="2" a="1"/>
  <c r="C1382" i="2" s="1"/>
  <c r="C1383" i="2" a="1"/>
  <c r="C1383" i="2" s="1"/>
  <c r="C1384" i="2" a="1"/>
  <c r="C1384" i="2" s="1"/>
  <c r="C1385" i="2" a="1"/>
  <c r="C1385" i="2" s="1"/>
  <c r="C1386" i="2" a="1"/>
  <c r="C1386" i="2" s="1"/>
  <c r="C1387" i="2" a="1"/>
  <c r="C1387" i="2" s="1"/>
  <c r="C1388" i="2" a="1"/>
  <c r="C1388" i="2" s="1"/>
  <c r="C1389" i="2" a="1"/>
  <c r="C1389" i="2" s="1"/>
  <c r="C1390" i="2" a="1"/>
  <c r="C1390" i="2" s="1"/>
  <c r="C1391" i="2" a="1"/>
  <c r="C1391" i="2" s="1"/>
  <c r="C1392" i="2" a="1"/>
  <c r="C1392" i="2" s="1"/>
  <c r="C1393" i="2" a="1"/>
  <c r="C1393" i="2" s="1"/>
  <c r="C1394" i="2" a="1"/>
  <c r="C1394" i="2" s="1"/>
  <c r="C1395" i="2" a="1"/>
  <c r="C1395" i="2" s="1"/>
  <c r="C1396" i="2" a="1"/>
  <c r="C1396" i="2" s="1"/>
  <c r="C1397" i="2" a="1"/>
  <c r="C1397" i="2" s="1"/>
  <c r="C1398" i="2" a="1"/>
  <c r="C1398" i="2" s="1"/>
  <c r="C1399" i="2" a="1"/>
  <c r="C1399" i="2" s="1"/>
  <c r="C1400" i="2" a="1"/>
  <c r="C1400" i="2" s="1"/>
  <c r="C1401" i="2" a="1"/>
  <c r="C1401" i="2" s="1"/>
  <c r="C1402" i="2" a="1"/>
  <c r="C1402" i="2" s="1"/>
  <c r="C1403" i="2" a="1"/>
  <c r="C1403" i="2" s="1"/>
  <c r="C1404" i="2" a="1"/>
  <c r="C1404" i="2" s="1"/>
  <c r="C1405" i="2" a="1"/>
  <c r="C1405" i="2" s="1"/>
  <c r="C1406" i="2" a="1"/>
  <c r="C1406" i="2" s="1"/>
  <c r="C1407" i="2" a="1"/>
  <c r="C1407" i="2" s="1"/>
  <c r="C1408" i="2" a="1"/>
  <c r="C1408" i="2" s="1"/>
  <c r="C1409" i="2" a="1"/>
  <c r="C1409" i="2" s="1"/>
  <c r="C1410" i="2" a="1"/>
  <c r="C1410" i="2" s="1"/>
  <c r="C1411" i="2" a="1"/>
  <c r="C1411" i="2" s="1"/>
  <c r="C1412" i="2" a="1"/>
  <c r="C1412" i="2" s="1"/>
  <c r="C1413" i="2" a="1"/>
  <c r="C1413" i="2" s="1"/>
  <c r="C1414" i="2" a="1"/>
  <c r="C1414" i="2" s="1"/>
  <c r="C1415" i="2" a="1"/>
  <c r="C1415" i="2" s="1"/>
  <c r="C1416" i="2" a="1"/>
  <c r="C1416" i="2" s="1"/>
  <c r="C1417" i="2" a="1"/>
  <c r="C1417" i="2" s="1"/>
  <c r="C1418" i="2" a="1"/>
  <c r="C1418" i="2" s="1"/>
  <c r="C1419" i="2" a="1"/>
  <c r="C1419" i="2" s="1"/>
  <c r="C1420" i="2" a="1"/>
  <c r="C1420" i="2" s="1"/>
  <c r="C1421" i="2" a="1"/>
  <c r="C1421" i="2" s="1"/>
  <c r="C1422" i="2" a="1"/>
  <c r="C1422" i="2" s="1"/>
  <c r="C1423" i="2" a="1"/>
  <c r="C1423" i="2" s="1"/>
  <c r="C1424" i="2" a="1"/>
  <c r="C1424" i="2" s="1"/>
  <c r="C1425" i="2" a="1"/>
  <c r="C1425" i="2" s="1"/>
  <c r="C1426" i="2" a="1"/>
  <c r="C1426" i="2" s="1"/>
  <c r="C1427" i="2" a="1"/>
  <c r="C1427" i="2" s="1"/>
  <c r="C1428" i="2" a="1"/>
  <c r="C1428" i="2" s="1"/>
  <c r="C1429" i="2" a="1"/>
  <c r="C1429" i="2" s="1"/>
  <c r="C1430" i="2" a="1"/>
  <c r="C1430" i="2" s="1"/>
  <c r="C1431" i="2" a="1"/>
  <c r="C1431" i="2" s="1"/>
  <c r="C1432" i="2" a="1"/>
  <c r="C1432" i="2" s="1"/>
  <c r="C1433" i="2" a="1"/>
  <c r="C1433" i="2" s="1"/>
  <c r="C1434" i="2" a="1"/>
  <c r="C1434" i="2" s="1"/>
  <c r="C1435" i="2" a="1"/>
  <c r="C1435" i="2" s="1"/>
  <c r="C1436" i="2" a="1"/>
  <c r="C1436" i="2" s="1"/>
  <c r="C1437" i="2" a="1"/>
  <c r="C1437" i="2" s="1"/>
  <c r="C1438" i="2" a="1"/>
  <c r="C1438" i="2" s="1"/>
  <c r="C1439" i="2" a="1"/>
  <c r="C1439" i="2" s="1"/>
  <c r="C1440" i="2" a="1"/>
  <c r="C1440" i="2" s="1"/>
  <c r="C1441" i="2" a="1"/>
  <c r="C1441" i="2" s="1"/>
  <c r="C1442" i="2" a="1"/>
  <c r="C1442" i="2" s="1"/>
  <c r="C1443" i="2" a="1"/>
  <c r="C1443" i="2" s="1"/>
  <c r="C1444" i="2" a="1"/>
  <c r="C1444" i="2" s="1"/>
  <c r="C1445" i="2" a="1"/>
  <c r="C1445" i="2" s="1"/>
  <c r="C1446" i="2" a="1"/>
  <c r="C1446" i="2" s="1"/>
  <c r="C1447" i="2" a="1"/>
  <c r="C1447" i="2" s="1"/>
  <c r="C1448" i="2" a="1"/>
  <c r="C1448" i="2" s="1"/>
  <c r="C1449" i="2" a="1"/>
  <c r="C1449" i="2" s="1"/>
  <c r="C1450" i="2" a="1"/>
  <c r="C1450" i="2" s="1"/>
  <c r="C1451" i="2" a="1"/>
  <c r="C1451" i="2" s="1"/>
  <c r="C1452" i="2" a="1"/>
  <c r="C1452" i="2" s="1"/>
  <c r="C1453" i="2" a="1"/>
  <c r="C1453" i="2" s="1"/>
  <c r="C1454" i="2" a="1"/>
  <c r="C1454" i="2" s="1"/>
  <c r="C1455" i="2" a="1"/>
  <c r="C1455" i="2" s="1"/>
  <c r="C1456" i="2" a="1"/>
  <c r="C1456" i="2" s="1"/>
  <c r="C1457" i="2" a="1"/>
  <c r="C1457" i="2" s="1"/>
  <c r="C1458" i="2" a="1"/>
  <c r="C1458" i="2" s="1"/>
  <c r="C1459" i="2" a="1"/>
  <c r="C1459" i="2" s="1"/>
  <c r="C1460" i="2" a="1"/>
  <c r="C1460" i="2" s="1"/>
  <c r="C1461" i="2" a="1"/>
  <c r="C1461" i="2" s="1"/>
  <c r="C1462" i="2" a="1"/>
  <c r="C1462" i="2" s="1"/>
  <c r="C1463" i="2" a="1"/>
  <c r="C1463" i="2" s="1"/>
  <c r="C1464" i="2" a="1"/>
  <c r="C1464" i="2" s="1"/>
  <c r="C1465" i="2" a="1"/>
  <c r="C1465" i="2" s="1"/>
  <c r="C1466" i="2" a="1"/>
  <c r="C1466" i="2" s="1"/>
  <c r="C1467" i="2" a="1"/>
  <c r="C1467" i="2" s="1"/>
  <c r="C1468" i="2" a="1"/>
  <c r="C1468" i="2" s="1"/>
  <c r="C1469" i="2" a="1"/>
  <c r="C1469" i="2" s="1"/>
  <c r="C1470" i="2" a="1"/>
  <c r="C1470" i="2" s="1"/>
  <c r="C1471" i="2" a="1"/>
  <c r="C1471" i="2" s="1"/>
  <c r="C1472" i="2" a="1"/>
  <c r="C1472" i="2" s="1"/>
  <c r="C1473" i="2" a="1"/>
  <c r="C1473" i="2" s="1"/>
  <c r="C1474" i="2" a="1"/>
  <c r="C1474" i="2" s="1"/>
  <c r="C1475" i="2" a="1"/>
  <c r="C1475" i="2" s="1"/>
  <c r="C1476" i="2" a="1"/>
  <c r="C1476" i="2" s="1"/>
  <c r="C1477" i="2" a="1"/>
  <c r="C1477" i="2" s="1"/>
  <c r="C1478" i="2" a="1"/>
  <c r="C1478" i="2" s="1"/>
  <c r="C1479" i="2" a="1"/>
  <c r="C1479" i="2" s="1"/>
  <c r="C1480" i="2" a="1"/>
  <c r="C1480" i="2" s="1"/>
  <c r="C1481" i="2" a="1"/>
  <c r="C1481" i="2" s="1"/>
  <c r="C1482" i="2" a="1"/>
  <c r="C1482" i="2" s="1"/>
  <c r="C1483" i="2" a="1"/>
  <c r="C1483" i="2" s="1"/>
  <c r="C1484" i="2" a="1"/>
  <c r="C1484" i="2" s="1"/>
  <c r="C1485" i="2" a="1"/>
  <c r="C1485" i="2" s="1"/>
  <c r="C1486" i="2" a="1"/>
  <c r="C1486" i="2" s="1"/>
  <c r="C1487" i="2" a="1"/>
  <c r="C1487" i="2" s="1"/>
  <c r="C1488" i="2" a="1"/>
  <c r="C1488" i="2" s="1"/>
  <c r="C1489" i="2" a="1"/>
  <c r="C1489" i="2" s="1"/>
  <c r="C1490" i="2" a="1"/>
  <c r="C1490" i="2" s="1"/>
  <c r="C1491" i="2" a="1"/>
  <c r="C1491" i="2" s="1"/>
  <c r="C1492" i="2" a="1"/>
  <c r="C1492" i="2" s="1"/>
  <c r="C1493" i="2" a="1"/>
  <c r="C1493" i="2" s="1"/>
  <c r="C1494" i="2" a="1"/>
  <c r="C1494" i="2" s="1"/>
  <c r="C1495" i="2" a="1"/>
  <c r="C1495" i="2" s="1"/>
  <c r="C1496" i="2" a="1"/>
  <c r="C1496" i="2" s="1"/>
  <c r="C1497" i="2" a="1"/>
  <c r="C1497" i="2" s="1"/>
  <c r="C1498" i="2" a="1"/>
  <c r="C1498" i="2" s="1"/>
  <c r="C1499" i="2" a="1"/>
  <c r="C1499" i="2" s="1"/>
  <c r="C1500" i="2" a="1"/>
  <c r="C1500" i="2" s="1"/>
  <c r="C1501" i="2" a="1"/>
  <c r="C1501" i="2" s="1"/>
  <c r="C1502" i="2" a="1"/>
  <c r="C1502" i="2" s="1"/>
  <c r="C1503" i="2" a="1"/>
  <c r="C1503" i="2" s="1"/>
  <c r="C1504" i="2" a="1"/>
  <c r="C1504" i="2" s="1"/>
  <c r="C1505" i="2" a="1"/>
  <c r="C1505" i="2" s="1"/>
  <c r="C1506" i="2" a="1"/>
  <c r="C1506" i="2" s="1"/>
  <c r="C1507" i="2" a="1"/>
  <c r="C1507" i="2" s="1"/>
  <c r="C1508" i="2" a="1"/>
  <c r="C1508" i="2" s="1"/>
  <c r="C1509" i="2" a="1"/>
  <c r="C1509" i="2" s="1"/>
  <c r="C1510" i="2" a="1"/>
  <c r="C1510" i="2" s="1"/>
  <c r="C1511" i="2" a="1"/>
  <c r="C1511" i="2" s="1"/>
  <c r="C1512" i="2" a="1"/>
  <c r="C1512" i="2" s="1"/>
  <c r="C1513" i="2" a="1"/>
  <c r="C1513" i="2" s="1"/>
  <c r="C1514" i="2" a="1"/>
  <c r="C1514" i="2" s="1"/>
  <c r="C1515" i="2" a="1"/>
  <c r="C1515" i="2" s="1"/>
  <c r="C1516" i="2" a="1"/>
  <c r="C1516" i="2" s="1"/>
  <c r="C1517" i="2" a="1"/>
  <c r="C1517" i="2" s="1"/>
  <c r="C1518" i="2" a="1"/>
  <c r="C1518" i="2" s="1"/>
  <c r="C1519" i="2" a="1"/>
  <c r="C1519" i="2" s="1"/>
  <c r="C1520" i="2" a="1"/>
  <c r="C1520" i="2" s="1"/>
  <c r="C1521" i="2" a="1"/>
  <c r="C1521" i="2" s="1"/>
  <c r="C1522" i="2" a="1"/>
  <c r="C1522" i="2" s="1"/>
  <c r="C1523" i="2" a="1"/>
  <c r="C1523" i="2" s="1"/>
  <c r="C1524" i="2" a="1"/>
  <c r="C1524" i="2" s="1"/>
  <c r="C1525" i="2" a="1"/>
  <c r="C1525" i="2" s="1"/>
  <c r="C1526" i="2" a="1"/>
  <c r="C1526" i="2" s="1"/>
  <c r="C1527" i="2" a="1"/>
  <c r="C1527" i="2" s="1"/>
  <c r="C1528" i="2" a="1"/>
  <c r="C1528" i="2" s="1"/>
  <c r="C1529" i="2" a="1"/>
  <c r="C1529" i="2" s="1"/>
  <c r="C1530" i="2" a="1"/>
  <c r="C1530" i="2" s="1"/>
  <c r="C1531" i="2" a="1"/>
  <c r="C1531" i="2" s="1"/>
  <c r="C1532" i="2" a="1"/>
  <c r="C1532" i="2" s="1"/>
  <c r="C1533" i="2" a="1"/>
  <c r="C1533" i="2" s="1"/>
  <c r="C1534" i="2" a="1"/>
  <c r="C1534" i="2" s="1"/>
  <c r="C1535" i="2" a="1"/>
  <c r="C1535" i="2" s="1"/>
  <c r="C1536" i="2" a="1"/>
  <c r="C1536" i="2" s="1"/>
  <c r="C1537" i="2" a="1"/>
  <c r="C1537" i="2" s="1"/>
  <c r="C1538" i="2" a="1"/>
  <c r="C1538" i="2" s="1"/>
  <c r="C1539" i="2" a="1"/>
  <c r="C1539" i="2" s="1"/>
  <c r="C1540" i="2" a="1"/>
  <c r="C1540" i="2" s="1"/>
  <c r="C1541" i="2" a="1"/>
  <c r="C1541" i="2" s="1"/>
  <c r="C1542" i="2" a="1"/>
  <c r="C1542" i="2" s="1"/>
  <c r="C1543" i="2" a="1"/>
  <c r="C1543" i="2" s="1"/>
  <c r="C1544" i="2" a="1"/>
  <c r="C1544" i="2" s="1"/>
  <c r="C1545" i="2" a="1"/>
  <c r="C1545" i="2" s="1"/>
  <c r="C1546" i="2" a="1"/>
  <c r="C1546" i="2" s="1"/>
  <c r="C1547" i="2" a="1"/>
  <c r="C1547" i="2" s="1"/>
  <c r="C1548" i="2" a="1"/>
  <c r="C1548" i="2" s="1"/>
  <c r="C1549" i="2" a="1"/>
  <c r="C1549" i="2" s="1"/>
  <c r="C1550" i="2" a="1"/>
  <c r="C1550" i="2" s="1"/>
  <c r="C1551" i="2" a="1"/>
  <c r="C1551" i="2" s="1"/>
  <c r="C1552" i="2" a="1"/>
  <c r="C1552" i="2" s="1"/>
  <c r="C1553" i="2" a="1"/>
  <c r="C1553" i="2" s="1"/>
  <c r="C1554" i="2" a="1"/>
  <c r="C1554" i="2" s="1"/>
  <c r="C1555" i="2" a="1"/>
  <c r="C1555" i="2" s="1"/>
  <c r="C1556" i="2" a="1"/>
  <c r="C1556" i="2" s="1"/>
  <c r="C1557" i="2" a="1"/>
  <c r="C1557" i="2" s="1"/>
  <c r="C1558" i="2" a="1"/>
  <c r="C1558" i="2" s="1"/>
  <c r="C1559" i="2" a="1"/>
  <c r="C1559" i="2" s="1"/>
  <c r="C1560" i="2" a="1"/>
  <c r="C1560" i="2" s="1"/>
  <c r="C1561" i="2" a="1"/>
  <c r="C1561" i="2" s="1"/>
  <c r="C1562" i="2" a="1"/>
  <c r="C1562" i="2" s="1"/>
  <c r="C1563" i="2" a="1"/>
  <c r="C1563" i="2" s="1"/>
  <c r="C1564" i="2" a="1"/>
  <c r="C1564" i="2" s="1"/>
  <c r="C1565" i="2" a="1"/>
  <c r="C1565" i="2" s="1"/>
  <c r="C1566" i="2" a="1"/>
  <c r="C1566" i="2" s="1"/>
  <c r="C1567" i="2" a="1"/>
  <c r="C1567" i="2" s="1"/>
  <c r="C1568" i="2" a="1"/>
  <c r="C1568" i="2" s="1"/>
  <c r="C1569" i="2" a="1"/>
  <c r="C1569" i="2" s="1"/>
  <c r="C1570" i="2" a="1"/>
  <c r="C1570" i="2" s="1"/>
  <c r="C1571" i="2" a="1"/>
  <c r="C1571" i="2" s="1"/>
  <c r="C1572" i="2" a="1"/>
  <c r="C1572" i="2" s="1"/>
  <c r="C1573" i="2" a="1"/>
  <c r="C1573" i="2" s="1"/>
  <c r="C1574" i="2" a="1"/>
  <c r="C1574" i="2" s="1"/>
  <c r="C1575" i="2" a="1"/>
  <c r="C1575" i="2" s="1"/>
  <c r="C1576" i="2" a="1"/>
  <c r="C1576" i="2" s="1"/>
  <c r="C1577" i="2" a="1"/>
  <c r="C1577" i="2" s="1"/>
  <c r="C1578" i="2" a="1"/>
  <c r="C1578" i="2" s="1"/>
  <c r="C1579" i="2" a="1"/>
  <c r="C1579" i="2" s="1"/>
  <c r="C1580" i="2" a="1"/>
  <c r="C1580" i="2" s="1"/>
  <c r="C1581" i="2" a="1"/>
  <c r="C1581" i="2" s="1"/>
  <c r="C1582" i="2" a="1"/>
  <c r="C1582" i="2" s="1"/>
  <c r="C1583" i="2" a="1"/>
  <c r="C1583" i="2" s="1"/>
  <c r="C1584" i="2" a="1"/>
  <c r="C1584" i="2" s="1"/>
  <c r="C1585" i="2" a="1"/>
  <c r="C1585" i="2" s="1"/>
  <c r="C1586" i="2" a="1"/>
  <c r="C1586" i="2" s="1"/>
  <c r="C1587" i="2" a="1"/>
  <c r="C1587" i="2" s="1"/>
  <c r="C1588" i="2" a="1"/>
  <c r="C1588" i="2" s="1"/>
  <c r="C1589" i="2" a="1"/>
  <c r="C1589" i="2" s="1"/>
  <c r="C1590" i="2" a="1"/>
  <c r="C1590" i="2" s="1"/>
  <c r="C1591" i="2" a="1"/>
  <c r="C1591" i="2" s="1"/>
  <c r="C1592" i="2" a="1"/>
  <c r="C1592" i="2" s="1"/>
  <c r="C1593" i="2" a="1"/>
  <c r="C1593" i="2" s="1"/>
  <c r="C1594" i="2" a="1"/>
  <c r="C1594" i="2" s="1"/>
  <c r="C1595" i="2" a="1"/>
  <c r="C1595" i="2" s="1"/>
  <c r="C1596" i="2" a="1"/>
  <c r="C1596" i="2" s="1"/>
  <c r="C1597" i="2" a="1"/>
  <c r="C1597" i="2" s="1"/>
  <c r="C1598" i="2" a="1"/>
  <c r="C1598" i="2" s="1"/>
  <c r="C1599" i="2" a="1"/>
  <c r="C1599" i="2" s="1"/>
  <c r="C1600" i="2" a="1"/>
  <c r="C1600" i="2" s="1"/>
  <c r="C1601" i="2" a="1"/>
  <c r="C1601" i="2" s="1"/>
  <c r="C1602" i="2" a="1"/>
  <c r="C1602" i="2" s="1"/>
  <c r="C1603" i="2" a="1"/>
  <c r="C1603" i="2" s="1"/>
  <c r="C1604" i="2" a="1"/>
  <c r="C1604" i="2" s="1"/>
  <c r="C1605" i="2" a="1"/>
  <c r="C1605" i="2" s="1"/>
  <c r="C1606" i="2" a="1"/>
  <c r="C1606" i="2" s="1"/>
  <c r="C1607" i="2" a="1"/>
  <c r="C1607" i="2" s="1"/>
  <c r="C1608" i="2" a="1"/>
  <c r="C1608" i="2" s="1"/>
  <c r="C1609" i="2" a="1"/>
  <c r="C1609" i="2" s="1"/>
  <c r="C1610" i="2" a="1"/>
  <c r="C1610" i="2" s="1"/>
  <c r="C1611" i="2" a="1"/>
  <c r="C1611" i="2" s="1"/>
  <c r="C1612" i="2" a="1"/>
  <c r="C1612" i="2" s="1"/>
  <c r="C1613" i="2" a="1"/>
  <c r="C1613" i="2" s="1"/>
  <c r="C1614" i="2" a="1"/>
  <c r="C1614" i="2" s="1"/>
  <c r="C1615" i="2" a="1"/>
  <c r="C1615" i="2" s="1"/>
  <c r="C1616" i="2" a="1"/>
  <c r="C1616" i="2" s="1"/>
  <c r="C1617" i="2" a="1"/>
  <c r="C1617" i="2" s="1"/>
  <c r="C1618" i="2" a="1"/>
  <c r="C1618" i="2" s="1"/>
  <c r="C1619" i="2" a="1"/>
  <c r="C1619" i="2" s="1"/>
  <c r="C1620" i="2" a="1"/>
  <c r="C1620" i="2" s="1"/>
  <c r="C1621" i="2" a="1"/>
  <c r="C1621" i="2" s="1"/>
  <c r="C1622" i="2" a="1"/>
  <c r="C1622" i="2" s="1"/>
  <c r="C1623" i="2" a="1"/>
  <c r="C1623" i="2" s="1"/>
  <c r="C1624" i="2" a="1"/>
  <c r="C1624" i="2" s="1"/>
  <c r="C1625" i="2" a="1"/>
  <c r="C1625" i="2" s="1"/>
  <c r="C1626" i="2" a="1"/>
  <c r="C1626" i="2" s="1"/>
  <c r="C1627" i="2" a="1"/>
  <c r="C1627" i="2" s="1"/>
  <c r="C1628" i="2" a="1"/>
  <c r="C1628" i="2" s="1"/>
  <c r="C1629" i="2" a="1"/>
  <c r="C1629" i="2" s="1"/>
  <c r="C1630" i="2" a="1"/>
  <c r="C1630" i="2" s="1"/>
  <c r="C1631" i="2" a="1"/>
  <c r="C1631" i="2" s="1"/>
  <c r="C1632" i="2" a="1"/>
  <c r="C1632" i="2" s="1"/>
  <c r="C1633" i="2" a="1"/>
  <c r="C1633" i="2" s="1"/>
  <c r="C1634" i="2" a="1"/>
  <c r="C1634" i="2" s="1"/>
  <c r="C1635" i="2" a="1"/>
  <c r="C1635" i="2" s="1"/>
  <c r="C1636" i="2" a="1"/>
  <c r="C1636" i="2" s="1"/>
  <c r="C1637" i="2" a="1"/>
  <c r="C1637" i="2" s="1"/>
  <c r="C1638" i="2" a="1"/>
  <c r="C1638" i="2" s="1"/>
  <c r="C1639" i="2" a="1"/>
  <c r="C1639" i="2" s="1"/>
  <c r="C1640" i="2" a="1"/>
  <c r="C1640" i="2" s="1"/>
  <c r="C1641" i="2" a="1"/>
  <c r="C1641" i="2" s="1"/>
  <c r="C1642" i="2" a="1"/>
  <c r="C1642" i="2" s="1"/>
  <c r="C1643" i="2" a="1"/>
  <c r="C1643" i="2" s="1"/>
  <c r="C1644" i="2" a="1"/>
  <c r="C1644" i="2" s="1"/>
  <c r="C1645" i="2" a="1"/>
  <c r="C1645" i="2" s="1"/>
  <c r="C1646" i="2" a="1"/>
  <c r="C1646" i="2" s="1"/>
  <c r="C1647" i="2" a="1"/>
  <c r="C1647" i="2" s="1"/>
  <c r="C1648" i="2" a="1"/>
  <c r="C1648" i="2" s="1"/>
  <c r="C1649" i="2" a="1"/>
  <c r="C1649" i="2" s="1"/>
  <c r="C1650" i="2" a="1"/>
  <c r="C1650" i="2" s="1"/>
  <c r="C1651" i="2" a="1"/>
  <c r="C1651" i="2" s="1"/>
  <c r="C1652" i="2" a="1"/>
  <c r="C1652" i="2" s="1"/>
  <c r="C1653" i="2" a="1"/>
  <c r="C1653" i="2" s="1"/>
  <c r="C1654" i="2" a="1"/>
  <c r="C1654" i="2" s="1"/>
  <c r="C1655" i="2" a="1"/>
  <c r="C1655" i="2" s="1"/>
  <c r="C1656" i="2" a="1"/>
  <c r="C1656" i="2" s="1"/>
  <c r="C1657" i="2" a="1"/>
  <c r="C1657" i="2" s="1"/>
  <c r="C1658" i="2" a="1"/>
  <c r="C1658" i="2" s="1"/>
  <c r="C1659" i="2" a="1"/>
  <c r="C1659" i="2" s="1"/>
  <c r="C1660" i="2" a="1"/>
  <c r="C1660" i="2" s="1"/>
  <c r="C1661" i="2" a="1"/>
  <c r="C1661" i="2" s="1"/>
  <c r="C1662" i="2" a="1"/>
  <c r="C1662" i="2" s="1"/>
  <c r="C1663" i="2" a="1"/>
  <c r="C1663" i="2" s="1"/>
  <c r="C1664" i="2" a="1"/>
  <c r="C1664" i="2" s="1"/>
  <c r="C1665" i="2" a="1"/>
  <c r="C1665" i="2" s="1"/>
  <c r="C1666" i="2" a="1"/>
  <c r="C1666" i="2" s="1"/>
  <c r="C1667" i="2" a="1"/>
  <c r="C1667" i="2" s="1"/>
  <c r="C1668" i="2" a="1"/>
  <c r="C1668" i="2" s="1"/>
  <c r="C1669" i="2" a="1"/>
  <c r="C1669" i="2" s="1"/>
  <c r="C1670" i="2" a="1"/>
  <c r="C1670" i="2" s="1"/>
  <c r="C1671" i="2" a="1"/>
  <c r="C1671" i="2" s="1"/>
  <c r="C1672" i="2" a="1"/>
  <c r="C1672" i="2" s="1"/>
  <c r="C1673" i="2" a="1"/>
  <c r="C1673" i="2" s="1"/>
  <c r="C1674" i="2" a="1"/>
  <c r="C1674" i="2" s="1"/>
  <c r="C1675" i="2" a="1"/>
  <c r="C1675" i="2" s="1"/>
  <c r="C1676" i="2" a="1"/>
  <c r="C1676" i="2" s="1"/>
  <c r="C1677" i="2" a="1"/>
  <c r="C1677" i="2" s="1"/>
  <c r="C1678" i="2" a="1"/>
  <c r="C1678" i="2" s="1"/>
  <c r="C1679" i="2" a="1"/>
  <c r="C1679" i="2" s="1"/>
  <c r="C1680" i="2" a="1"/>
  <c r="C1680" i="2" s="1"/>
  <c r="C1681" i="2" a="1"/>
  <c r="C1681" i="2" s="1"/>
  <c r="C1682" i="2" a="1"/>
  <c r="C1682" i="2" s="1"/>
  <c r="C1683" i="2" a="1"/>
  <c r="C1683" i="2" s="1"/>
  <c r="C1684" i="2" a="1"/>
  <c r="C1684" i="2" s="1"/>
  <c r="C1685" i="2" a="1"/>
  <c r="C1685" i="2" s="1"/>
  <c r="C1686" i="2" a="1"/>
  <c r="C1686" i="2" s="1"/>
  <c r="C1687" i="2" a="1"/>
  <c r="C1687" i="2" s="1"/>
  <c r="C1688" i="2" a="1"/>
  <c r="C1688" i="2" s="1"/>
  <c r="C1689" i="2" a="1"/>
  <c r="C1689" i="2" s="1"/>
  <c r="C1690" i="2" a="1"/>
  <c r="C1690" i="2" s="1"/>
  <c r="C1691" i="2" a="1"/>
  <c r="C1691" i="2" s="1"/>
  <c r="C1692" i="2" a="1"/>
  <c r="C1692" i="2" s="1"/>
  <c r="C1693" i="2" a="1"/>
  <c r="C1693" i="2" s="1"/>
  <c r="C1694" i="2" a="1"/>
  <c r="C1694" i="2" s="1"/>
  <c r="C1695" i="2" a="1"/>
  <c r="C1695" i="2" s="1"/>
  <c r="C1696" i="2" a="1"/>
  <c r="C1696" i="2" s="1"/>
  <c r="C1697" i="2" a="1"/>
  <c r="C1697" i="2" s="1"/>
  <c r="C1698" i="2" a="1"/>
  <c r="C1698" i="2" s="1"/>
  <c r="C1699" i="2" a="1"/>
  <c r="C1699" i="2" s="1"/>
  <c r="C1700" i="2" a="1"/>
  <c r="C1700" i="2" s="1"/>
  <c r="C1701" i="2" a="1"/>
  <c r="C1701" i="2" s="1"/>
  <c r="C1702" i="2" a="1"/>
  <c r="C1702" i="2" s="1"/>
  <c r="C1703" i="2" a="1"/>
  <c r="C1703" i="2" s="1"/>
  <c r="C1704" i="2" a="1"/>
  <c r="C1704" i="2" s="1"/>
  <c r="C1705" i="2" a="1"/>
  <c r="C1705" i="2" s="1"/>
  <c r="C1706" i="2" a="1"/>
  <c r="C1706" i="2" s="1"/>
  <c r="C1707" i="2" a="1"/>
  <c r="C1707" i="2" s="1"/>
  <c r="C1708" i="2" a="1"/>
  <c r="C1708" i="2" s="1"/>
  <c r="C1709" i="2" a="1"/>
  <c r="C1709" i="2" s="1"/>
  <c r="C1710" i="2" a="1"/>
  <c r="C1710" i="2" s="1"/>
  <c r="C1711" i="2" a="1"/>
  <c r="C1711" i="2" s="1"/>
  <c r="C1712" i="2" a="1"/>
  <c r="C1712" i="2" s="1"/>
  <c r="C1713" i="2" a="1"/>
  <c r="C1713" i="2" s="1"/>
  <c r="C1714" i="2" a="1"/>
  <c r="C1714" i="2" s="1"/>
  <c r="C1715" i="2" a="1"/>
  <c r="C1715" i="2" s="1"/>
  <c r="C1716" i="2" a="1"/>
  <c r="C1716" i="2" s="1"/>
  <c r="C1717" i="2" a="1"/>
  <c r="C1717" i="2" s="1"/>
  <c r="C1718" i="2" a="1"/>
  <c r="C1718" i="2" s="1"/>
  <c r="C1719" i="2" a="1"/>
  <c r="C1719" i="2" s="1"/>
  <c r="C1720" i="2" a="1"/>
  <c r="C1720" i="2" s="1"/>
  <c r="C1721" i="2" a="1"/>
  <c r="C1721" i="2" s="1"/>
  <c r="C1722" i="2" a="1"/>
  <c r="C1722" i="2" s="1"/>
  <c r="C1723" i="2" a="1"/>
  <c r="C1723" i="2" s="1"/>
  <c r="C1724" i="2" a="1"/>
  <c r="C1724" i="2" s="1"/>
  <c r="C1725" i="2" a="1"/>
  <c r="C1725" i="2" s="1"/>
  <c r="C1726" i="2" a="1"/>
  <c r="C1726" i="2" s="1"/>
  <c r="C1727" i="2" a="1"/>
  <c r="C1727" i="2" s="1"/>
  <c r="C1728" i="2" a="1"/>
  <c r="C1728" i="2" s="1"/>
  <c r="C1729" i="2" a="1"/>
  <c r="C1729" i="2" s="1"/>
  <c r="C1730" i="2" a="1"/>
  <c r="C1730" i="2" s="1"/>
  <c r="C1731" i="2" a="1"/>
  <c r="C1731" i="2" s="1"/>
  <c r="C1732" i="2" a="1"/>
  <c r="C1732" i="2" s="1"/>
  <c r="C1733" i="2" a="1"/>
  <c r="C1733" i="2" s="1"/>
  <c r="C1734" i="2" a="1"/>
  <c r="C1734" i="2" s="1"/>
  <c r="C1735" i="2" a="1"/>
  <c r="C1735" i="2" s="1"/>
  <c r="C1736" i="2" a="1"/>
  <c r="C1736" i="2" s="1"/>
  <c r="C1737" i="2" a="1"/>
  <c r="C1737" i="2" s="1"/>
  <c r="C1738" i="2" a="1"/>
  <c r="C1738" i="2" s="1"/>
  <c r="C1739" i="2" a="1"/>
  <c r="C1739" i="2" s="1"/>
  <c r="C1740" i="2" a="1"/>
  <c r="C1740" i="2" s="1"/>
  <c r="C1741" i="2" a="1"/>
  <c r="C1741" i="2" s="1"/>
  <c r="C1742" i="2" a="1"/>
  <c r="C1742" i="2" s="1"/>
  <c r="C1743" i="2" a="1"/>
  <c r="C1743" i="2" s="1"/>
  <c r="C1744" i="2" a="1"/>
  <c r="C1744" i="2" s="1"/>
  <c r="C1745" i="2" a="1"/>
  <c r="C1745" i="2" s="1"/>
  <c r="C1746" i="2" a="1"/>
  <c r="C1746" i="2" s="1"/>
  <c r="C1747" i="2" a="1"/>
  <c r="C1747" i="2" s="1"/>
  <c r="C1748" i="2" a="1"/>
  <c r="C1748" i="2" s="1"/>
  <c r="C1749" i="2" a="1"/>
  <c r="C1749" i="2" s="1"/>
  <c r="C1750" i="2" a="1"/>
  <c r="C1750" i="2" s="1"/>
  <c r="C1751" i="2" a="1"/>
  <c r="C1751" i="2" s="1"/>
  <c r="C1752" i="2" a="1"/>
  <c r="C1752" i="2" s="1"/>
  <c r="C1753" i="2" a="1"/>
  <c r="C1753" i="2" s="1"/>
  <c r="C1754" i="2" a="1"/>
  <c r="C1754" i="2" s="1"/>
  <c r="C1755" i="2" a="1"/>
  <c r="C1755" i="2" s="1"/>
  <c r="C1756" i="2" a="1"/>
  <c r="C1756" i="2" s="1"/>
  <c r="C1757" i="2" a="1"/>
  <c r="C1757" i="2" s="1"/>
  <c r="C1758" i="2" a="1"/>
  <c r="C1758" i="2" s="1"/>
  <c r="C1759" i="2" a="1"/>
  <c r="C1759" i="2" s="1"/>
  <c r="C1760" i="2" a="1"/>
  <c r="C1760" i="2" s="1"/>
  <c r="C1761" i="2" a="1"/>
  <c r="C1761" i="2" s="1"/>
  <c r="C1762" i="2" a="1"/>
  <c r="C1762" i="2" s="1"/>
  <c r="C1763" i="2" a="1"/>
  <c r="C1763" i="2" s="1"/>
  <c r="C1764" i="2" a="1"/>
  <c r="C1764" i="2" s="1"/>
  <c r="C1765" i="2" a="1"/>
  <c r="C1765" i="2" s="1"/>
  <c r="C1766" i="2" a="1"/>
  <c r="C1766" i="2" s="1"/>
  <c r="C1767" i="2" a="1"/>
  <c r="C1767" i="2" s="1"/>
  <c r="C1768" i="2" a="1"/>
  <c r="C1768" i="2" s="1"/>
  <c r="C1769" i="2" a="1"/>
  <c r="C1769" i="2" s="1"/>
  <c r="C1770" i="2" a="1"/>
  <c r="C1770" i="2" s="1"/>
  <c r="C1771" i="2" a="1"/>
  <c r="C1771" i="2" s="1"/>
  <c r="C1772" i="2" a="1"/>
  <c r="C1772" i="2" s="1"/>
  <c r="C1773" i="2" a="1"/>
  <c r="C1773" i="2" s="1"/>
  <c r="C1774" i="2" a="1"/>
  <c r="C1774" i="2" s="1"/>
  <c r="C1775" i="2" a="1"/>
  <c r="C1775" i="2" s="1"/>
  <c r="C1776" i="2" a="1"/>
  <c r="C1776" i="2" s="1"/>
  <c r="C1777" i="2" a="1"/>
  <c r="C1777" i="2" s="1"/>
  <c r="C1778" i="2" a="1"/>
  <c r="C1778" i="2" s="1"/>
  <c r="C1779" i="2" a="1"/>
  <c r="C1779" i="2" s="1"/>
  <c r="C1780" i="2" a="1"/>
  <c r="C1780" i="2" s="1"/>
  <c r="C1781" i="2" a="1"/>
  <c r="C1781" i="2" s="1"/>
  <c r="C1782" i="2" a="1"/>
  <c r="C1782" i="2" s="1"/>
  <c r="C1783" i="2" a="1"/>
  <c r="C1783" i="2" s="1"/>
  <c r="C1784" i="2" a="1"/>
  <c r="C1784" i="2" s="1"/>
  <c r="C1785" i="2" a="1"/>
  <c r="C1785" i="2" s="1"/>
  <c r="C1786" i="2" a="1"/>
  <c r="C1786" i="2" s="1"/>
  <c r="C1787" i="2" a="1"/>
  <c r="C1787" i="2" s="1"/>
  <c r="C1788" i="2" a="1"/>
  <c r="C1788" i="2" s="1"/>
  <c r="C1789" i="2" a="1"/>
  <c r="C1789" i="2" s="1"/>
  <c r="C1790" i="2" a="1"/>
  <c r="C1790" i="2" s="1"/>
  <c r="C1791" i="2" a="1"/>
  <c r="C1791" i="2" s="1"/>
  <c r="C1792" i="2" a="1"/>
  <c r="C1792" i="2" s="1"/>
  <c r="C1793" i="2" a="1"/>
  <c r="C1793" i="2" s="1"/>
  <c r="C1794" i="2" a="1"/>
  <c r="C1794" i="2" s="1"/>
  <c r="C1795" i="2" a="1"/>
  <c r="C1795" i="2" s="1"/>
  <c r="C1796" i="2" a="1"/>
  <c r="C1796" i="2" s="1"/>
  <c r="C1797" i="2" a="1"/>
  <c r="C1797" i="2" s="1"/>
  <c r="C1798" i="2" a="1"/>
  <c r="C1798" i="2" s="1"/>
  <c r="C1799" i="2" a="1"/>
  <c r="C1799" i="2" s="1"/>
  <c r="C1800" i="2" a="1"/>
  <c r="C1800" i="2" s="1"/>
  <c r="C1801" i="2" a="1"/>
  <c r="C1801" i="2" s="1"/>
  <c r="C1802" i="2" a="1"/>
  <c r="C1802" i="2" s="1"/>
  <c r="C1803" i="2" a="1"/>
  <c r="C1803" i="2" s="1"/>
  <c r="C1804" i="2" a="1"/>
  <c r="C1804" i="2" s="1"/>
  <c r="C1805" i="2" a="1"/>
  <c r="C1805" i="2" s="1"/>
  <c r="C1806" i="2" a="1"/>
  <c r="C1806" i="2" s="1"/>
  <c r="C1807" i="2" a="1"/>
  <c r="C1807" i="2" s="1"/>
  <c r="C1808" i="2" a="1"/>
  <c r="C1808" i="2" s="1"/>
  <c r="C1809" i="2" a="1"/>
  <c r="C1809" i="2" s="1"/>
  <c r="C1810" i="2" a="1"/>
  <c r="C1810" i="2" s="1"/>
  <c r="C1811" i="2" a="1"/>
  <c r="C1811" i="2" s="1"/>
  <c r="C1812" i="2" a="1"/>
  <c r="C1812" i="2" s="1"/>
  <c r="C1813" i="2" a="1"/>
  <c r="C1813" i="2" s="1"/>
  <c r="C1814" i="2" a="1"/>
  <c r="C1814" i="2" s="1"/>
  <c r="C1815" i="2" a="1"/>
  <c r="C1815" i="2" s="1"/>
  <c r="C1816" i="2" a="1"/>
  <c r="C1816" i="2" s="1"/>
  <c r="C1817" i="2" a="1"/>
  <c r="C1817" i="2" s="1"/>
  <c r="C1818" i="2" a="1"/>
  <c r="C1818" i="2" s="1"/>
  <c r="C1819" i="2" a="1"/>
  <c r="C1819" i="2" s="1"/>
  <c r="C1820" i="2" a="1"/>
  <c r="C1820" i="2" s="1"/>
  <c r="C1821" i="2" a="1"/>
  <c r="C1821" i="2" s="1"/>
  <c r="C1822" i="2" a="1"/>
  <c r="C1822" i="2" s="1"/>
  <c r="C1823" i="2" a="1"/>
  <c r="C1823" i="2" s="1"/>
  <c r="C1824" i="2" a="1"/>
  <c r="C1824" i="2" s="1"/>
  <c r="C1825" i="2" a="1"/>
  <c r="C1825" i="2" s="1"/>
  <c r="C1826" i="2" a="1"/>
  <c r="C1826" i="2" s="1"/>
  <c r="C1827" i="2" a="1"/>
  <c r="C1827" i="2" s="1"/>
  <c r="C1828" i="2" a="1"/>
  <c r="C1828" i="2" s="1"/>
  <c r="C1829" i="2" a="1"/>
  <c r="C1829" i="2" s="1"/>
  <c r="C1830" i="2" a="1"/>
  <c r="C1830" i="2" s="1"/>
  <c r="C1831" i="2" a="1"/>
  <c r="C1831" i="2" s="1"/>
  <c r="C1832" i="2" a="1"/>
  <c r="C1832" i="2" s="1"/>
  <c r="C1833" i="2" a="1"/>
  <c r="C1833" i="2" s="1"/>
  <c r="C1834" i="2" a="1"/>
  <c r="C1834" i="2" s="1"/>
  <c r="C1835" i="2" a="1"/>
  <c r="C1835" i="2" s="1"/>
  <c r="C1836" i="2" a="1"/>
  <c r="C1836" i="2" s="1"/>
  <c r="C1837" i="2" a="1"/>
  <c r="C1837" i="2" s="1"/>
  <c r="C1838" i="2" a="1"/>
  <c r="C1838" i="2" s="1"/>
  <c r="C1839" i="2" a="1"/>
  <c r="C1839" i="2" s="1"/>
  <c r="C1840" i="2" a="1"/>
  <c r="C1840" i="2" s="1"/>
  <c r="C1841" i="2" a="1"/>
  <c r="C1841" i="2" s="1"/>
  <c r="C1842" i="2" a="1"/>
  <c r="C1842" i="2" s="1"/>
  <c r="C1843" i="2" a="1"/>
  <c r="C1843" i="2" s="1"/>
  <c r="C1844" i="2" a="1"/>
  <c r="C1844" i="2" s="1"/>
  <c r="C1845" i="2" a="1"/>
  <c r="C1845" i="2" s="1"/>
  <c r="C1846" i="2" a="1"/>
  <c r="C1846" i="2" s="1"/>
  <c r="C1847" i="2" a="1"/>
  <c r="C1847" i="2" s="1"/>
  <c r="C1848" i="2" a="1"/>
  <c r="C1848" i="2" s="1"/>
  <c r="C1849" i="2" a="1"/>
  <c r="C1849" i="2" s="1"/>
  <c r="C1850" i="2" a="1"/>
  <c r="C1850" i="2" s="1"/>
  <c r="C1851" i="2" a="1"/>
  <c r="C1851" i="2" s="1"/>
  <c r="C1852" i="2" a="1"/>
  <c r="C1852" i="2" s="1"/>
  <c r="C1853" i="2" a="1"/>
  <c r="C1853" i="2" s="1"/>
  <c r="C1854" i="2" a="1"/>
  <c r="C1854" i="2" s="1"/>
  <c r="C1855" i="2" a="1"/>
  <c r="C1855" i="2" s="1"/>
  <c r="C1856" i="2" a="1"/>
  <c r="C1856" i="2" s="1"/>
  <c r="C1857" i="2" a="1"/>
  <c r="C1857" i="2" s="1"/>
  <c r="C1858" i="2" a="1"/>
  <c r="C1858" i="2" s="1"/>
  <c r="C1859" i="2" a="1"/>
  <c r="C1859" i="2" s="1"/>
  <c r="C1860" i="2" a="1"/>
  <c r="C1860" i="2" s="1"/>
  <c r="C1861" i="2" a="1"/>
  <c r="C1861" i="2" s="1"/>
  <c r="C1862" i="2" a="1"/>
  <c r="C1862" i="2" s="1"/>
  <c r="C1863" i="2" a="1"/>
  <c r="C1863" i="2" s="1"/>
  <c r="C1864" i="2" a="1"/>
  <c r="C1864" i="2" s="1"/>
  <c r="C1865" i="2" a="1"/>
  <c r="C1865" i="2" s="1"/>
  <c r="C1866" i="2" a="1"/>
  <c r="C1866" i="2" s="1"/>
  <c r="C1867" i="2" a="1"/>
  <c r="C1867" i="2" s="1"/>
  <c r="C1868" i="2" a="1"/>
  <c r="C1868" i="2" s="1"/>
  <c r="C1869" i="2" a="1"/>
  <c r="C1869" i="2" s="1"/>
  <c r="C1870" i="2" a="1"/>
  <c r="C1870" i="2" s="1"/>
  <c r="C1871" i="2" a="1"/>
  <c r="C1871" i="2" s="1"/>
  <c r="C1872" i="2" a="1"/>
  <c r="C1872" i="2" s="1"/>
  <c r="C1873" i="2" a="1"/>
  <c r="C1873" i="2" s="1"/>
  <c r="C1874" i="2" a="1"/>
  <c r="C1874" i="2" s="1"/>
  <c r="C1875" i="2" a="1"/>
  <c r="C1875" i="2" s="1"/>
  <c r="C1876" i="2" a="1"/>
  <c r="C1876" i="2" s="1"/>
  <c r="C1877" i="2" a="1"/>
  <c r="C1877" i="2" s="1"/>
  <c r="C1878" i="2" a="1"/>
  <c r="C1878" i="2" s="1"/>
  <c r="C1879" i="2" a="1"/>
  <c r="C1879" i="2" s="1"/>
  <c r="C1880" i="2" a="1"/>
  <c r="C1880" i="2" s="1"/>
  <c r="C1881" i="2" a="1"/>
  <c r="C1881" i="2" s="1"/>
  <c r="C1882" i="2" a="1"/>
  <c r="C1882" i="2" s="1"/>
  <c r="C1883" i="2" a="1"/>
  <c r="C1883" i="2" s="1"/>
  <c r="C1884" i="2" a="1"/>
  <c r="C1884" i="2" s="1"/>
  <c r="C1885" i="2" a="1"/>
  <c r="C1885" i="2" s="1"/>
  <c r="C1886" i="2" a="1"/>
  <c r="C1886" i="2" s="1"/>
  <c r="C1887" i="2" a="1"/>
  <c r="C1887" i="2" s="1"/>
  <c r="C1888" i="2" a="1"/>
  <c r="C1888" i="2" s="1"/>
  <c r="C1889" i="2" a="1"/>
  <c r="C1889" i="2" s="1"/>
  <c r="C1890" i="2" a="1"/>
  <c r="C1890" i="2" s="1"/>
  <c r="C1891" i="2" a="1"/>
  <c r="C1891" i="2" s="1"/>
  <c r="C1892" i="2" a="1"/>
  <c r="C1892" i="2" s="1"/>
  <c r="C1893" i="2" a="1"/>
  <c r="C1893" i="2" s="1"/>
  <c r="C1894" i="2" a="1"/>
  <c r="C1894" i="2" s="1"/>
  <c r="C1895" i="2" a="1"/>
  <c r="C1895" i="2" s="1"/>
  <c r="C1896" i="2" a="1"/>
  <c r="C1896" i="2" s="1"/>
  <c r="C1897" i="2" a="1"/>
  <c r="C1897" i="2" s="1"/>
  <c r="C1898" i="2" a="1"/>
  <c r="C1898" i="2" s="1"/>
  <c r="C1899" i="2" a="1"/>
  <c r="C1899" i="2" s="1"/>
  <c r="C1900" i="2" a="1"/>
  <c r="C1900" i="2" s="1"/>
  <c r="C1901" i="2" a="1"/>
  <c r="C1901" i="2" s="1"/>
  <c r="C1902" i="2" a="1"/>
  <c r="C1902" i="2" s="1"/>
  <c r="C1903" i="2" a="1"/>
  <c r="C1903" i="2" s="1"/>
  <c r="C1904" i="2" a="1"/>
  <c r="C1904" i="2" s="1"/>
  <c r="C1905" i="2" a="1"/>
  <c r="C1905" i="2" s="1"/>
  <c r="C1906" i="2" a="1"/>
  <c r="C1906" i="2" s="1"/>
  <c r="C1907" i="2" a="1"/>
  <c r="C1907" i="2" s="1"/>
  <c r="C1908" i="2" a="1"/>
  <c r="C1908" i="2" s="1"/>
  <c r="C1909" i="2" a="1"/>
  <c r="C1909" i="2" s="1"/>
  <c r="C1910" i="2" a="1"/>
  <c r="C1910" i="2" s="1"/>
  <c r="C1911" i="2" a="1"/>
  <c r="C1911" i="2" s="1"/>
  <c r="C1912" i="2" a="1"/>
  <c r="C1912" i="2" s="1"/>
  <c r="C1913" i="2" a="1"/>
  <c r="C1913" i="2" s="1"/>
  <c r="C1914" i="2" a="1"/>
  <c r="C1914" i="2" s="1"/>
  <c r="C1915" i="2" a="1"/>
  <c r="C1915" i="2" s="1"/>
  <c r="C1916" i="2" a="1"/>
  <c r="C1916" i="2" s="1"/>
  <c r="C1917" i="2" a="1"/>
  <c r="C1917" i="2" s="1"/>
  <c r="C1918" i="2" a="1"/>
  <c r="C1918" i="2" s="1"/>
  <c r="C1919" i="2" a="1"/>
  <c r="C1919" i="2" s="1"/>
  <c r="C1920" i="2" a="1"/>
  <c r="C1920" i="2" s="1"/>
  <c r="C1921" i="2" a="1"/>
  <c r="C1921" i="2" s="1"/>
  <c r="C1922" i="2" a="1"/>
  <c r="C1922" i="2" s="1"/>
  <c r="C1923" i="2" a="1"/>
  <c r="C1923" i="2" s="1"/>
  <c r="C1924" i="2" a="1"/>
  <c r="C1924" i="2" s="1"/>
  <c r="C1925" i="2" a="1"/>
  <c r="C1925" i="2" s="1"/>
  <c r="C1926" i="2" a="1"/>
  <c r="C1926" i="2" s="1"/>
  <c r="C1927" i="2" a="1"/>
  <c r="C1927" i="2" s="1"/>
  <c r="C1928" i="2" a="1"/>
  <c r="C1928" i="2" s="1"/>
  <c r="C1929" i="2" a="1"/>
  <c r="C1929" i="2" s="1"/>
  <c r="C1930" i="2" a="1"/>
  <c r="C1930" i="2" s="1"/>
  <c r="C1931" i="2" a="1"/>
  <c r="C1931" i="2" s="1"/>
  <c r="C1932" i="2" a="1"/>
  <c r="C1932" i="2" s="1"/>
  <c r="C1933" i="2" a="1"/>
  <c r="C1933" i="2" s="1"/>
  <c r="C1934" i="2" a="1"/>
  <c r="C1934" i="2" s="1"/>
  <c r="C1935" i="2" a="1"/>
  <c r="C1935" i="2" s="1"/>
  <c r="C1936" i="2" a="1"/>
  <c r="C1936" i="2" s="1"/>
  <c r="C1937" i="2" a="1"/>
  <c r="C1937" i="2" s="1"/>
  <c r="C1938" i="2" a="1"/>
  <c r="C1938" i="2" s="1"/>
  <c r="C1939" i="2" a="1"/>
  <c r="C1939" i="2" s="1"/>
  <c r="C1940" i="2" a="1"/>
  <c r="C1940" i="2" s="1"/>
  <c r="C1941" i="2" a="1"/>
  <c r="C1941" i="2" s="1"/>
  <c r="C1942" i="2" a="1"/>
  <c r="C1942" i="2" s="1"/>
  <c r="C1943" i="2" a="1"/>
  <c r="C1943" i="2" s="1"/>
  <c r="C1944" i="2" a="1"/>
  <c r="C1944" i="2" s="1"/>
  <c r="C1945" i="2" a="1"/>
  <c r="C1945" i="2" s="1"/>
  <c r="C1946" i="2" a="1"/>
  <c r="C1946" i="2" s="1"/>
  <c r="C1947" i="2" a="1"/>
  <c r="C1947" i="2" s="1"/>
  <c r="C1948" i="2" a="1"/>
  <c r="C1948" i="2" s="1"/>
  <c r="C1949" i="2" a="1"/>
  <c r="C1949" i="2" s="1"/>
  <c r="C1950" i="2" a="1"/>
  <c r="C1950" i="2" s="1"/>
  <c r="C1951" i="2" a="1"/>
  <c r="C1951" i="2" s="1"/>
  <c r="C1952" i="2" a="1"/>
  <c r="C1952" i="2" s="1"/>
  <c r="C1953" i="2" a="1"/>
  <c r="C1953" i="2" s="1"/>
  <c r="C1954" i="2" a="1"/>
  <c r="C1954" i="2" s="1"/>
  <c r="C1955" i="2" a="1"/>
  <c r="C1955" i="2" s="1"/>
  <c r="C1956" i="2" a="1"/>
  <c r="C1956" i="2" s="1"/>
  <c r="C1957" i="2" a="1"/>
  <c r="C1957" i="2" s="1"/>
  <c r="C1958" i="2" a="1"/>
  <c r="C1958" i="2" s="1"/>
  <c r="C1959" i="2" a="1"/>
  <c r="C1959" i="2" s="1"/>
  <c r="C1960" i="2" a="1"/>
  <c r="C1960" i="2" s="1"/>
  <c r="C1961" i="2" a="1"/>
  <c r="C1961" i="2" s="1"/>
  <c r="C1962" i="2" a="1"/>
  <c r="C1962" i="2" s="1"/>
  <c r="C1963" i="2" a="1"/>
  <c r="C1963" i="2" s="1"/>
  <c r="C1964" i="2" a="1"/>
  <c r="C1964" i="2" s="1"/>
  <c r="C1965" i="2" a="1"/>
  <c r="C1965" i="2" s="1"/>
  <c r="C1966" i="2" a="1"/>
  <c r="C1966" i="2" s="1"/>
  <c r="C1967" i="2" a="1"/>
  <c r="C1967" i="2" s="1"/>
  <c r="C1968" i="2" a="1"/>
  <c r="C1968" i="2" s="1"/>
  <c r="C1969" i="2" a="1"/>
  <c r="C1969" i="2" s="1"/>
  <c r="C1970" i="2" a="1"/>
  <c r="C1970" i="2" s="1"/>
  <c r="C1971" i="2" a="1"/>
  <c r="C1971" i="2" s="1"/>
  <c r="C1972" i="2" a="1"/>
  <c r="C1972" i="2" s="1"/>
  <c r="C1973" i="2" a="1"/>
  <c r="C1973" i="2" s="1"/>
  <c r="C1974" i="2" a="1"/>
  <c r="C1974" i="2" s="1"/>
  <c r="C1975" i="2" a="1"/>
  <c r="C1975" i="2" s="1"/>
  <c r="C1976" i="2" a="1"/>
  <c r="C1976" i="2" s="1"/>
  <c r="C1977" i="2" a="1"/>
  <c r="C1977" i="2" s="1"/>
  <c r="C1978" i="2" a="1"/>
  <c r="C1978" i="2" s="1"/>
  <c r="C1979" i="2" a="1"/>
  <c r="C1979" i="2" s="1"/>
  <c r="C1980" i="2" a="1"/>
  <c r="C1980" i="2" s="1"/>
  <c r="C1981" i="2" a="1"/>
  <c r="C1981" i="2" s="1"/>
  <c r="C1982" i="2" a="1"/>
  <c r="C1982" i="2" s="1"/>
  <c r="C1983" i="2" a="1"/>
  <c r="C1983" i="2" s="1"/>
  <c r="C1984" i="2" a="1"/>
  <c r="C1984" i="2" s="1"/>
  <c r="C1985" i="2" a="1"/>
  <c r="C1985" i="2" s="1"/>
  <c r="C1986" i="2" a="1"/>
  <c r="C1986" i="2" s="1"/>
  <c r="C1987" i="2" a="1"/>
  <c r="C1987" i="2" s="1"/>
  <c r="C1988" i="2" a="1"/>
  <c r="C1988" i="2" s="1"/>
  <c r="C1989" i="2" a="1"/>
  <c r="C1989" i="2" s="1"/>
  <c r="C1990" i="2" a="1"/>
  <c r="C1990" i="2" s="1"/>
  <c r="C1991" i="2" a="1"/>
  <c r="C1991" i="2" s="1"/>
  <c r="C1992" i="2" a="1"/>
  <c r="C1992" i="2" s="1"/>
  <c r="C1993" i="2" a="1"/>
  <c r="C1993" i="2" s="1"/>
  <c r="C1994" i="2" a="1"/>
  <c r="C1994" i="2" s="1"/>
  <c r="C1995" i="2" a="1"/>
  <c r="C1995" i="2" s="1"/>
  <c r="C1996" i="2" a="1"/>
  <c r="C1996" i="2" s="1"/>
  <c r="C1997" i="2" a="1"/>
  <c r="C1997" i="2" s="1"/>
  <c r="C1998" i="2" a="1"/>
  <c r="C1998" i="2" s="1"/>
  <c r="C1999" i="2" a="1"/>
  <c r="C1999" i="2" s="1"/>
  <c r="C2000" i="2" a="1"/>
  <c r="C2000" i="2" s="1"/>
  <c r="C2001" i="2" a="1"/>
  <c r="C2001" i="2" s="1"/>
  <c r="C2002" i="2" a="1"/>
  <c r="C2002" i="2" s="1"/>
  <c r="C2003" i="2" a="1"/>
  <c r="C2003" i="2" s="1"/>
  <c r="C2004" i="2" a="1"/>
  <c r="C2004" i="2" s="1"/>
  <c r="C2005" i="2" a="1"/>
  <c r="C2005" i="2" s="1"/>
  <c r="C2006" i="2" a="1"/>
  <c r="C2006" i="2" s="1"/>
  <c r="C2007" i="2" a="1"/>
  <c r="C2007" i="2" s="1"/>
  <c r="C2008" i="2" a="1"/>
  <c r="C2008" i="2" s="1"/>
  <c r="C2009" i="2" a="1"/>
  <c r="C2009" i="2" s="1"/>
  <c r="C2010" i="2" a="1"/>
  <c r="C2010" i="2" s="1"/>
  <c r="C2011" i="2" a="1"/>
  <c r="C2011" i="2" s="1"/>
  <c r="C2012" i="2" a="1"/>
  <c r="C2012" i="2" s="1"/>
  <c r="C2013" i="2" a="1"/>
  <c r="C2013" i="2" s="1"/>
  <c r="C2014" i="2" a="1"/>
  <c r="C2014" i="2" s="1"/>
  <c r="C2015" i="2" a="1"/>
  <c r="C2015" i="2" s="1"/>
  <c r="C2016" i="2" a="1"/>
  <c r="C2016" i="2" s="1"/>
  <c r="C2017" i="2" a="1"/>
  <c r="C2017" i="2" s="1"/>
  <c r="C2018" i="2" a="1"/>
  <c r="C2018" i="2" s="1"/>
  <c r="C2019" i="2" a="1"/>
  <c r="C2019" i="2" s="1"/>
  <c r="C2020" i="2" a="1"/>
  <c r="C2020" i="2" s="1"/>
  <c r="C2021" i="2" a="1"/>
  <c r="C2021" i="2" s="1"/>
  <c r="C2022" i="2" a="1"/>
  <c r="C2022" i="2" s="1"/>
  <c r="C2023" i="2" a="1"/>
  <c r="C2023" i="2" s="1"/>
  <c r="C2024" i="2" a="1"/>
  <c r="C2024" i="2" s="1"/>
  <c r="C2025" i="2" a="1"/>
  <c r="C2025" i="2" s="1"/>
  <c r="C2026" i="2" a="1"/>
  <c r="C2026" i="2" s="1"/>
  <c r="C2027" i="2" a="1"/>
  <c r="C2027" i="2" s="1"/>
  <c r="C2028" i="2" a="1"/>
  <c r="C2028" i="2" s="1"/>
  <c r="C2029" i="2" a="1"/>
  <c r="C2029" i="2" s="1"/>
  <c r="C2030" i="2" a="1"/>
  <c r="C2030" i="2" s="1"/>
  <c r="C2031" i="2" a="1"/>
  <c r="C2031" i="2" s="1"/>
  <c r="C2032" i="2" a="1"/>
  <c r="C2032" i="2" s="1"/>
  <c r="C2033" i="2" a="1"/>
  <c r="C2033" i="2" s="1"/>
  <c r="C2034" i="2" a="1"/>
  <c r="C2034" i="2" s="1"/>
  <c r="C2035" i="2" a="1"/>
  <c r="C2035" i="2" s="1"/>
  <c r="C2036" i="2" a="1"/>
  <c r="C2036" i="2" s="1"/>
  <c r="C2037" i="2" a="1"/>
  <c r="C2037" i="2" s="1"/>
  <c r="C2038" i="2" a="1"/>
  <c r="C2038" i="2" s="1"/>
  <c r="C2039" i="2" a="1"/>
  <c r="C2039" i="2" s="1"/>
  <c r="C2040" i="2" a="1"/>
  <c r="C2040" i="2" s="1"/>
  <c r="C2041" i="2" a="1"/>
  <c r="C2041" i="2" s="1"/>
  <c r="C2042" i="2" a="1"/>
  <c r="C2042" i="2" s="1"/>
  <c r="C2043" i="2" a="1"/>
  <c r="C2043" i="2" s="1"/>
  <c r="C2044" i="2" a="1"/>
  <c r="C2044" i="2" s="1"/>
  <c r="C2045" i="2" a="1"/>
  <c r="C2045" i="2" s="1"/>
  <c r="C2046" i="2" a="1"/>
  <c r="C2046" i="2" s="1"/>
  <c r="C2047" i="2" a="1"/>
  <c r="C2047" i="2" s="1"/>
  <c r="C2048" i="2" a="1"/>
  <c r="C2048" i="2" s="1"/>
  <c r="C2049" i="2" a="1"/>
  <c r="C2049" i="2" s="1"/>
  <c r="C2050" i="2" a="1"/>
  <c r="C2050" i="2" s="1"/>
  <c r="C2051" i="2" a="1"/>
  <c r="C2051" i="2" s="1"/>
  <c r="C2052" i="2" a="1"/>
  <c r="C2052" i="2" s="1"/>
  <c r="C2053" i="2" a="1"/>
  <c r="C2053" i="2" s="1"/>
  <c r="C2054" i="2" a="1"/>
  <c r="C2054" i="2" s="1"/>
  <c r="C2055" i="2" a="1"/>
  <c r="C2055" i="2" s="1"/>
  <c r="C2056" i="2" a="1"/>
  <c r="C2056" i="2" s="1"/>
  <c r="C2057" i="2" a="1"/>
  <c r="C2057" i="2" s="1"/>
  <c r="C2058" i="2" a="1"/>
  <c r="C2058" i="2" s="1"/>
  <c r="C2059" i="2" a="1"/>
  <c r="C2059" i="2" s="1"/>
  <c r="C2060" i="2" a="1"/>
  <c r="C2060" i="2" s="1"/>
  <c r="C2061" i="2" a="1"/>
  <c r="C2061" i="2" s="1"/>
  <c r="C2062" i="2" a="1"/>
  <c r="C2062" i="2" s="1"/>
  <c r="C2063" i="2" a="1"/>
  <c r="C2063" i="2" s="1"/>
  <c r="C2064" i="2" a="1"/>
  <c r="C2064" i="2" s="1"/>
  <c r="C2065" i="2" a="1"/>
  <c r="C2065" i="2" s="1"/>
  <c r="C2066" i="2" a="1"/>
  <c r="C2066" i="2" s="1"/>
  <c r="C2067" i="2" a="1"/>
  <c r="C2067" i="2" s="1"/>
  <c r="C2068" i="2" a="1"/>
  <c r="C2068" i="2" s="1"/>
  <c r="C2069" i="2" a="1"/>
  <c r="C2069" i="2" s="1"/>
  <c r="C2070" i="2" a="1"/>
  <c r="C2070" i="2" s="1"/>
  <c r="C2071" i="2" a="1"/>
  <c r="C2071" i="2" s="1"/>
  <c r="C2072" i="2" a="1"/>
  <c r="C2072" i="2" s="1"/>
  <c r="C2073" i="2" a="1"/>
  <c r="C2073" i="2" s="1"/>
  <c r="C2074" i="2" a="1"/>
  <c r="C2074" i="2" s="1"/>
  <c r="C2075" i="2" a="1"/>
  <c r="C2075" i="2" s="1"/>
  <c r="C2076" i="2" a="1"/>
  <c r="C2076" i="2" s="1"/>
  <c r="C2077" i="2" a="1"/>
  <c r="C2077" i="2" s="1"/>
  <c r="C2078" i="2" a="1"/>
  <c r="C2078" i="2" s="1"/>
  <c r="C2079" i="2" a="1"/>
  <c r="C2079" i="2" s="1"/>
  <c r="C2080" i="2" a="1"/>
  <c r="C2080" i="2" s="1"/>
  <c r="C2081" i="2" a="1"/>
  <c r="C2081" i="2" s="1"/>
  <c r="C2082" i="2" a="1"/>
  <c r="C2082" i="2" s="1"/>
  <c r="C2083" i="2" a="1"/>
  <c r="C2083" i="2" s="1"/>
  <c r="C2084" i="2" a="1"/>
  <c r="C2084" i="2" s="1"/>
  <c r="C2085" i="2" a="1"/>
  <c r="C2085" i="2" s="1"/>
  <c r="C2086" i="2" a="1"/>
  <c r="C2086" i="2" s="1"/>
  <c r="C2087" i="2" a="1"/>
  <c r="C2087" i="2" s="1"/>
  <c r="C2088" i="2" a="1"/>
  <c r="C2088" i="2" s="1"/>
  <c r="C2089" i="2" a="1"/>
  <c r="C2089" i="2" s="1"/>
  <c r="C2090" i="2" a="1"/>
  <c r="C2090" i="2" s="1"/>
  <c r="C2091" i="2" a="1"/>
  <c r="C2091" i="2" s="1"/>
  <c r="C2092" i="2" a="1"/>
  <c r="C2092" i="2" s="1"/>
  <c r="C2093" i="2" a="1"/>
  <c r="C2093" i="2" s="1"/>
  <c r="C2094" i="2" a="1"/>
  <c r="C2094" i="2" s="1"/>
  <c r="C2095" i="2" a="1"/>
  <c r="C2095" i="2" s="1"/>
  <c r="C2096" i="2" a="1"/>
  <c r="C2096" i="2" s="1"/>
  <c r="C2097" i="2" a="1"/>
  <c r="C2097" i="2" s="1"/>
  <c r="C2098" i="2" a="1"/>
  <c r="C2098" i="2" s="1"/>
  <c r="C2099" i="2" a="1"/>
  <c r="C2099" i="2" s="1"/>
  <c r="C2100" i="2" a="1"/>
  <c r="C2100" i="2" s="1"/>
  <c r="C2101" i="2" a="1"/>
  <c r="C2101" i="2" s="1"/>
  <c r="C2102" i="2" a="1"/>
  <c r="C2102" i="2" s="1"/>
  <c r="C2103" i="2" a="1"/>
  <c r="C2103" i="2" s="1"/>
  <c r="C2104" i="2" a="1"/>
  <c r="C2104" i="2" s="1"/>
  <c r="C2105" i="2" a="1"/>
  <c r="C2105" i="2" s="1"/>
  <c r="C2106" i="2" a="1"/>
  <c r="C2106" i="2" s="1"/>
  <c r="C2107" i="2" a="1"/>
  <c r="C2107" i="2" s="1"/>
  <c r="C2108" i="2" a="1"/>
  <c r="C2108" i="2" s="1"/>
  <c r="C2109" i="2" a="1"/>
  <c r="C2109" i="2" s="1"/>
  <c r="C2110" i="2" a="1"/>
  <c r="C2110" i="2" s="1"/>
  <c r="C2111" i="2" a="1"/>
  <c r="C2111" i="2" s="1"/>
  <c r="C2112" i="2" a="1"/>
  <c r="C2112" i="2" s="1"/>
  <c r="C2113" i="2" a="1"/>
  <c r="C2113" i="2" s="1"/>
  <c r="C2114" i="2" a="1"/>
  <c r="C2114" i="2" s="1"/>
  <c r="C2115" i="2" a="1"/>
  <c r="C2115" i="2" s="1"/>
  <c r="C2116" i="2" a="1"/>
  <c r="C2116" i="2" s="1"/>
  <c r="C2117" i="2" a="1"/>
  <c r="C2117" i="2" s="1"/>
  <c r="C2118" i="2" a="1"/>
  <c r="C2118" i="2" s="1"/>
  <c r="C2119" i="2" a="1"/>
  <c r="C2119" i="2" s="1"/>
  <c r="C2120" i="2" a="1"/>
  <c r="C2120" i="2" s="1"/>
  <c r="C2121" i="2" a="1"/>
  <c r="C2121" i="2" s="1"/>
  <c r="C2122" i="2" a="1"/>
  <c r="C2122" i="2" s="1"/>
  <c r="C2123" i="2" a="1"/>
  <c r="C2123" i="2" s="1"/>
  <c r="C2124" i="2" a="1"/>
  <c r="C2124" i="2" s="1"/>
  <c r="C2125" i="2" a="1"/>
  <c r="C2125" i="2" s="1"/>
  <c r="C2126" i="2" a="1"/>
  <c r="C2126" i="2" s="1"/>
  <c r="C2127" i="2" a="1"/>
  <c r="C2127" i="2" s="1"/>
  <c r="C2128" i="2" a="1"/>
  <c r="C2128" i="2" s="1"/>
  <c r="C2129" i="2" a="1"/>
  <c r="C2129" i="2" s="1"/>
  <c r="C2130" i="2" a="1"/>
  <c r="C2130" i="2" s="1"/>
  <c r="C2131" i="2" a="1"/>
  <c r="C2131" i="2" s="1"/>
  <c r="C2132" i="2" a="1"/>
  <c r="C2132" i="2" s="1"/>
  <c r="C2133" i="2" a="1"/>
  <c r="C2133" i="2" s="1"/>
  <c r="C2134" i="2" a="1"/>
  <c r="C2134" i="2" s="1"/>
  <c r="C2135" i="2" a="1"/>
  <c r="C2135" i="2" s="1"/>
  <c r="C2136" i="2" a="1"/>
  <c r="C2136" i="2" s="1"/>
  <c r="C2137" i="2" a="1"/>
  <c r="C2137" i="2" s="1"/>
  <c r="C2138" i="2" a="1"/>
  <c r="C2138" i="2" s="1"/>
  <c r="C2139" i="2" a="1"/>
  <c r="C2139" i="2" s="1"/>
  <c r="C2140" i="2" a="1"/>
  <c r="C2140" i="2" s="1"/>
  <c r="C2141" i="2" a="1"/>
  <c r="C2141" i="2" s="1"/>
  <c r="C2142" i="2" a="1"/>
  <c r="C2142" i="2" s="1"/>
  <c r="C2143" i="2" a="1"/>
  <c r="C2143" i="2" s="1"/>
  <c r="C2144" i="2" a="1"/>
  <c r="C2144" i="2" s="1"/>
  <c r="C2145" i="2" a="1"/>
  <c r="C2145" i="2" s="1"/>
  <c r="C2146" i="2" a="1"/>
  <c r="C2146" i="2" s="1"/>
  <c r="C2147" i="2" a="1"/>
  <c r="C2147" i="2" s="1"/>
  <c r="C2148" i="2" a="1"/>
  <c r="C2148" i="2" s="1"/>
  <c r="C2149" i="2" a="1"/>
  <c r="C2149" i="2" s="1"/>
  <c r="C2150" i="2" a="1"/>
  <c r="C2150" i="2" s="1"/>
  <c r="C2151" i="2" a="1"/>
  <c r="C2151" i="2" s="1"/>
  <c r="C2152" i="2" a="1"/>
  <c r="C2152" i="2" s="1"/>
  <c r="C2153" i="2" a="1"/>
  <c r="C2153" i="2" s="1"/>
  <c r="C2154" i="2" a="1"/>
  <c r="C2154" i="2" s="1"/>
  <c r="C2155" i="2" a="1"/>
  <c r="C2155" i="2" s="1"/>
  <c r="C2156" i="2" a="1"/>
  <c r="C2156" i="2" s="1"/>
  <c r="C2157" i="2" a="1"/>
  <c r="C2157" i="2" s="1"/>
  <c r="C2158" i="2" a="1"/>
  <c r="C2158" i="2" s="1"/>
  <c r="C2159" i="2" a="1"/>
  <c r="C2159" i="2" s="1"/>
  <c r="C2160" i="2" a="1"/>
  <c r="C2160" i="2" s="1"/>
  <c r="C2161" i="2" a="1"/>
  <c r="C2161" i="2" s="1"/>
  <c r="C2162" i="2" a="1"/>
  <c r="C2162" i="2" s="1"/>
  <c r="C2163" i="2" a="1"/>
  <c r="C2163" i="2" s="1"/>
  <c r="C2164" i="2" a="1"/>
  <c r="C2164" i="2" s="1"/>
  <c r="C2165" i="2" a="1"/>
  <c r="C2165" i="2" s="1"/>
  <c r="C2166" i="2" a="1"/>
  <c r="C2166" i="2" s="1"/>
  <c r="C2167" i="2" a="1"/>
  <c r="C2167" i="2" s="1"/>
  <c r="C2168" i="2" a="1"/>
  <c r="C2168" i="2" s="1"/>
  <c r="C2169" i="2" a="1"/>
  <c r="C2169" i="2" s="1"/>
  <c r="C2170" i="2" a="1"/>
  <c r="C2170" i="2" s="1"/>
  <c r="C2171" i="2" a="1"/>
  <c r="C2171" i="2" s="1"/>
  <c r="C2172" i="2" a="1"/>
  <c r="C2172" i="2" s="1"/>
  <c r="C2173" i="2" a="1"/>
  <c r="C2173" i="2" s="1"/>
  <c r="C2174" i="2" a="1"/>
  <c r="C2174" i="2" s="1"/>
  <c r="C2175" i="2" a="1"/>
  <c r="C2175" i="2" s="1"/>
  <c r="C2176" i="2" a="1"/>
  <c r="C2176" i="2" s="1"/>
  <c r="C2177" i="2" a="1"/>
  <c r="C2177" i="2" s="1"/>
  <c r="C2178" i="2" a="1"/>
  <c r="C2178" i="2" s="1"/>
  <c r="C2179" i="2" a="1"/>
  <c r="C2179" i="2" s="1"/>
  <c r="C2180" i="2" a="1"/>
  <c r="C2180" i="2" s="1"/>
  <c r="C2181" i="2" a="1"/>
  <c r="C2181" i="2" s="1"/>
  <c r="C2182" i="2" a="1"/>
  <c r="C2182" i="2" s="1"/>
  <c r="C2183" i="2" a="1"/>
  <c r="C2183" i="2" s="1"/>
  <c r="C2184" i="2" a="1"/>
  <c r="C2184" i="2" s="1"/>
  <c r="C2185" i="2" a="1"/>
  <c r="C2185" i="2" s="1"/>
  <c r="C2186" i="2" a="1"/>
  <c r="C2186" i="2" s="1"/>
  <c r="C2187" i="2" a="1"/>
  <c r="C2187" i="2" s="1"/>
  <c r="C2188" i="2" a="1"/>
  <c r="C2188" i="2" s="1"/>
  <c r="C2189" i="2" a="1"/>
  <c r="C2189" i="2" s="1"/>
  <c r="C2190" i="2" a="1"/>
  <c r="C2190" i="2" s="1"/>
  <c r="C2191" i="2" a="1"/>
  <c r="C2191" i="2" s="1"/>
  <c r="C2192" i="2" a="1"/>
  <c r="C2192" i="2" s="1"/>
  <c r="C2193" i="2" a="1"/>
  <c r="C2193" i="2" s="1"/>
  <c r="C2194" i="2" a="1"/>
  <c r="C2194" i="2" s="1"/>
  <c r="C2195" i="2" a="1"/>
  <c r="C2195" i="2" s="1"/>
  <c r="C2196" i="2" a="1"/>
  <c r="C2196" i="2" s="1"/>
  <c r="C2197" i="2" a="1"/>
  <c r="C2197" i="2" s="1"/>
  <c r="C2198" i="2" a="1"/>
  <c r="C2198" i="2" s="1"/>
  <c r="C2199" i="2" a="1"/>
  <c r="C2199" i="2" s="1"/>
  <c r="C2200" i="2" a="1"/>
  <c r="C2200" i="2" s="1"/>
  <c r="C2201" i="2" a="1"/>
  <c r="C2201" i="2" s="1"/>
  <c r="C2202" i="2" a="1"/>
  <c r="C2202" i="2" s="1"/>
  <c r="C2203" i="2" a="1"/>
  <c r="C2203" i="2" s="1"/>
  <c r="C2204" i="2" a="1"/>
  <c r="C2204" i="2" s="1"/>
  <c r="C2205" i="2" a="1"/>
  <c r="C2205" i="2" s="1"/>
  <c r="C2206" i="2" a="1"/>
  <c r="C2206" i="2" s="1"/>
  <c r="C2207" i="2" a="1"/>
  <c r="C2207" i="2" s="1"/>
  <c r="C2208" i="2" a="1"/>
  <c r="C2208" i="2" s="1"/>
  <c r="C2209" i="2" a="1"/>
  <c r="C2209" i="2" s="1"/>
  <c r="C2210" i="2" a="1"/>
  <c r="C2210" i="2" s="1"/>
  <c r="C2211" i="2" a="1"/>
  <c r="C2211" i="2" s="1"/>
  <c r="C2212" i="2" a="1"/>
  <c r="C2212" i="2" s="1"/>
  <c r="C2213" i="2" a="1"/>
  <c r="C2213" i="2" s="1"/>
  <c r="C2214" i="2" a="1"/>
  <c r="C2214" i="2" s="1"/>
  <c r="C2215" i="2" a="1"/>
  <c r="C2215" i="2" s="1"/>
  <c r="C2216" i="2" a="1"/>
  <c r="C2216" i="2" s="1"/>
  <c r="C2217" i="2" a="1"/>
  <c r="C2217" i="2" s="1"/>
  <c r="C2218" i="2" a="1"/>
  <c r="C2218" i="2" s="1"/>
  <c r="C2219" i="2" a="1"/>
  <c r="C2219" i="2" s="1"/>
  <c r="C2220" i="2" a="1"/>
  <c r="C2220" i="2" s="1"/>
  <c r="C2221" i="2" a="1"/>
  <c r="C2221" i="2" s="1"/>
  <c r="C2222" i="2" a="1"/>
  <c r="C2222" i="2" s="1"/>
  <c r="C2223" i="2" a="1"/>
  <c r="C2223" i="2" s="1"/>
  <c r="C2224" i="2" a="1"/>
  <c r="C2224" i="2" s="1"/>
  <c r="C2225" i="2" a="1"/>
  <c r="C2225" i="2" s="1"/>
  <c r="C2226" i="2" a="1"/>
  <c r="C2226" i="2" s="1"/>
  <c r="C2227" i="2" a="1"/>
  <c r="C2227" i="2" s="1"/>
  <c r="C2228" i="2" a="1"/>
  <c r="C2228" i="2" s="1"/>
  <c r="C2229" i="2" a="1"/>
  <c r="C2229" i="2" s="1"/>
  <c r="C2230" i="2" a="1"/>
  <c r="C2230" i="2" s="1"/>
  <c r="C2231" i="2" a="1"/>
  <c r="C2231" i="2" s="1"/>
  <c r="C2232" i="2" a="1"/>
  <c r="C2232" i="2" s="1"/>
  <c r="C2233" i="2" a="1"/>
  <c r="C2233" i="2" s="1"/>
  <c r="C2234" i="2" a="1"/>
  <c r="C2234" i="2" s="1"/>
  <c r="C2235" i="2" a="1"/>
  <c r="C2235" i="2" s="1"/>
  <c r="C2236" i="2" a="1"/>
  <c r="C2236" i="2" s="1"/>
  <c r="C2237" i="2" a="1"/>
  <c r="C2237" i="2" s="1"/>
  <c r="C2238" i="2" a="1"/>
  <c r="C2238" i="2" s="1"/>
  <c r="C2239" i="2" a="1"/>
  <c r="C2239" i="2" s="1"/>
  <c r="C2240" i="2" a="1"/>
  <c r="C2240" i="2" s="1"/>
  <c r="C2241" i="2" a="1"/>
  <c r="C2241" i="2" s="1"/>
  <c r="C2242" i="2" a="1"/>
  <c r="C2242" i="2" s="1"/>
  <c r="C2243" i="2" a="1"/>
  <c r="C2243" i="2" s="1"/>
  <c r="C2244" i="2" a="1"/>
  <c r="C2244" i="2" s="1"/>
  <c r="C2245" i="2" a="1"/>
  <c r="C2245" i="2" s="1"/>
  <c r="C2246" i="2" a="1"/>
  <c r="C2246" i="2" s="1"/>
  <c r="C2247" i="2" a="1"/>
  <c r="C2247" i="2" s="1"/>
  <c r="C2248" i="2" a="1"/>
  <c r="C2248" i="2" s="1"/>
  <c r="C2249" i="2" a="1"/>
  <c r="C2249" i="2" s="1"/>
  <c r="C2250" i="2" a="1"/>
  <c r="C2250" i="2" s="1"/>
  <c r="C2251" i="2" a="1"/>
  <c r="C2251" i="2" s="1"/>
  <c r="C2252" i="2" a="1"/>
  <c r="C2252" i="2" s="1"/>
  <c r="C2253" i="2" a="1"/>
  <c r="C2253" i="2" s="1"/>
  <c r="C2254" i="2" a="1"/>
  <c r="C2254" i="2" s="1"/>
  <c r="C2255" i="2" a="1"/>
  <c r="C2255" i="2" s="1"/>
  <c r="C2256" i="2" a="1"/>
  <c r="C2256" i="2" s="1"/>
  <c r="C2257" i="2" a="1"/>
  <c r="C2257" i="2" s="1"/>
  <c r="C2258" i="2" a="1"/>
  <c r="C2258" i="2" s="1"/>
  <c r="C2259" i="2" a="1"/>
  <c r="C2259" i="2" s="1"/>
  <c r="C2260" i="2" a="1"/>
  <c r="C2260" i="2" s="1"/>
  <c r="C2261" i="2" a="1"/>
  <c r="C2261" i="2" s="1"/>
  <c r="C2262" i="2" a="1"/>
  <c r="C2262" i="2" s="1"/>
  <c r="C2263" i="2" a="1"/>
  <c r="C2263" i="2" s="1"/>
  <c r="C2264" i="2" a="1"/>
  <c r="C2264" i="2" s="1"/>
  <c r="C2265" i="2" a="1"/>
  <c r="C2265" i="2" s="1"/>
  <c r="C2266" i="2" a="1"/>
  <c r="C2266" i="2" s="1"/>
  <c r="C2267" i="2" a="1"/>
  <c r="C2267" i="2" s="1"/>
  <c r="C2268" i="2" a="1"/>
  <c r="C2268" i="2" s="1"/>
  <c r="C2269" i="2" a="1"/>
  <c r="C2269" i="2" s="1"/>
  <c r="C2270" i="2" a="1"/>
  <c r="C2270" i="2" s="1"/>
  <c r="C2271" i="2" a="1"/>
  <c r="C2271" i="2" s="1"/>
  <c r="C2272" i="2" a="1"/>
  <c r="C2272" i="2" s="1"/>
  <c r="C2273" i="2" a="1"/>
  <c r="C2273" i="2" s="1"/>
  <c r="C2274" i="2" a="1"/>
  <c r="C2274" i="2" s="1"/>
  <c r="C2275" i="2" a="1"/>
  <c r="C2275" i="2" s="1"/>
  <c r="C2276" i="2" a="1"/>
  <c r="C2276" i="2" s="1"/>
  <c r="C2277" i="2" a="1"/>
  <c r="C2277" i="2" s="1"/>
  <c r="C2278" i="2" a="1"/>
  <c r="C2278" i="2" s="1"/>
  <c r="C2279" i="2" a="1"/>
  <c r="C2279" i="2" s="1"/>
  <c r="C2280" i="2" a="1"/>
  <c r="C2280" i="2" s="1"/>
  <c r="C2281" i="2" a="1"/>
  <c r="C2281" i="2" s="1"/>
  <c r="C2282" i="2" a="1"/>
  <c r="C2282" i="2" s="1"/>
  <c r="C2283" i="2" a="1"/>
  <c r="C2283" i="2" s="1"/>
  <c r="C2284" i="2" a="1"/>
  <c r="C2284" i="2" s="1"/>
  <c r="C2285" i="2" a="1"/>
  <c r="C2285" i="2" s="1"/>
  <c r="C2286" i="2" a="1"/>
  <c r="C2286" i="2" s="1"/>
  <c r="C2287" i="2" a="1"/>
  <c r="C2287" i="2" s="1"/>
  <c r="C2288" i="2" a="1"/>
  <c r="C2288" i="2" s="1"/>
  <c r="C2289" i="2" a="1"/>
  <c r="C2289" i="2" s="1"/>
  <c r="C2290" i="2" a="1"/>
  <c r="C2290" i="2" s="1"/>
  <c r="C2291" i="2" a="1"/>
  <c r="C2291" i="2" s="1"/>
  <c r="C2292" i="2" a="1"/>
  <c r="C2292" i="2" s="1"/>
  <c r="C2293" i="2" a="1"/>
  <c r="C2293" i="2" s="1"/>
  <c r="C2294" i="2" a="1"/>
  <c r="C2294" i="2" s="1"/>
  <c r="C2295" i="2" a="1"/>
  <c r="C2295" i="2" s="1"/>
  <c r="C2296" i="2" a="1"/>
  <c r="C2296" i="2" s="1"/>
  <c r="C2297" i="2" a="1"/>
  <c r="C2297" i="2" s="1"/>
  <c r="C2298" i="2" a="1"/>
  <c r="C2298" i="2" s="1"/>
  <c r="C2299" i="2" a="1"/>
  <c r="C2299" i="2" s="1"/>
  <c r="C2300" i="2" a="1"/>
  <c r="C2300" i="2" s="1"/>
  <c r="C2301" i="2" a="1"/>
  <c r="C2301" i="2" s="1"/>
  <c r="C2302" i="2" a="1"/>
  <c r="C2302" i="2" s="1"/>
  <c r="C2303" i="2" a="1"/>
  <c r="C2303" i="2" s="1"/>
  <c r="C2304" i="2" a="1"/>
  <c r="C2304" i="2" s="1"/>
  <c r="C2305" i="2" a="1"/>
  <c r="C2305" i="2" s="1"/>
  <c r="C2306" i="2" a="1"/>
  <c r="C2306" i="2" s="1"/>
  <c r="C2307" i="2" a="1"/>
  <c r="C2307" i="2" s="1"/>
  <c r="C2308" i="2" a="1"/>
  <c r="C2308" i="2" s="1"/>
  <c r="C2309" i="2" a="1"/>
  <c r="C2309" i="2" s="1"/>
  <c r="C2310" i="2" a="1"/>
  <c r="C2310" i="2" s="1"/>
  <c r="C2311" i="2" a="1"/>
  <c r="C2311" i="2" s="1"/>
  <c r="C2312" i="2" a="1"/>
  <c r="C2312" i="2" s="1"/>
  <c r="C2313" i="2" a="1"/>
  <c r="C2313" i="2" s="1"/>
  <c r="C2314" i="2" a="1"/>
  <c r="C2314" i="2" s="1"/>
  <c r="C2315" i="2" a="1"/>
  <c r="C2315" i="2" s="1"/>
  <c r="C2316" i="2" a="1"/>
  <c r="C2316" i="2" s="1"/>
  <c r="C2317" i="2" a="1"/>
  <c r="C2317" i="2" s="1"/>
  <c r="C2318" i="2" a="1"/>
  <c r="C2318" i="2" s="1"/>
  <c r="C2319" i="2" a="1"/>
  <c r="C2319" i="2" s="1"/>
  <c r="C2320" i="2" a="1"/>
  <c r="C2320" i="2" s="1"/>
  <c r="C2321" i="2" a="1"/>
  <c r="C2321" i="2" s="1"/>
  <c r="C2322" i="2" a="1"/>
  <c r="C2322" i="2" s="1"/>
  <c r="C2323" i="2" a="1"/>
  <c r="C2323" i="2" s="1"/>
  <c r="C2324" i="2" a="1"/>
  <c r="C2324" i="2" s="1"/>
  <c r="C2325" i="2" a="1"/>
  <c r="C2325" i="2" s="1"/>
  <c r="C2326" i="2" a="1"/>
  <c r="C2326" i="2" s="1"/>
  <c r="C2327" i="2" a="1"/>
  <c r="C2327" i="2" s="1"/>
  <c r="C2328" i="2" a="1"/>
  <c r="C2328" i="2" s="1"/>
  <c r="C2329" i="2" a="1"/>
  <c r="C2329" i="2" s="1"/>
  <c r="C2330" i="2" a="1"/>
  <c r="C2330" i="2" s="1"/>
  <c r="C2331" i="2" a="1"/>
  <c r="C2331" i="2" s="1"/>
  <c r="C2332" i="2" a="1"/>
  <c r="C2332" i="2" s="1"/>
  <c r="C2333" i="2" a="1"/>
  <c r="C2333" i="2" s="1"/>
  <c r="C2334" i="2" a="1"/>
  <c r="C2334" i="2" s="1"/>
  <c r="C2335" i="2" a="1"/>
  <c r="C2335" i="2" s="1"/>
  <c r="C2336" i="2" a="1"/>
  <c r="C2336" i="2" s="1"/>
  <c r="C2337" i="2" a="1"/>
  <c r="C2337" i="2" s="1"/>
  <c r="C2338" i="2" a="1"/>
  <c r="C2338" i="2" s="1"/>
  <c r="C2339" i="2" a="1"/>
  <c r="C2339" i="2" s="1"/>
  <c r="C2340" i="2" a="1"/>
  <c r="C2340" i="2" s="1"/>
  <c r="C2341" i="2" a="1"/>
  <c r="C2341" i="2" s="1"/>
  <c r="C2342" i="2" a="1"/>
  <c r="C2342" i="2" s="1"/>
  <c r="C2343" i="2" a="1"/>
  <c r="C2343" i="2" s="1"/>
  <c r="C2344" i="2" a="1"/>
  <c r="C2344" i="2" s="1"/>
  <c r="C2345" i="2" a="1"/>
  <c r="C2345" i="2" s="1"/>
  <c r="C2346" i="2" a="1"/>
  <c r="C2346" i="2" s="1"/>
  <c r="C2347" i="2" a="1"/>
  <c r="C2347" i="2" s="1"/>
  <c r="C2348" i="2" a="1"/>
  <c r="C2348" i="2" s="1"/>
  <c r="C2349" i="2" a="1"/>
  <c r="C2349" i="2" s="1"/>
  <c r="C2350" i="2" a="1"/>
  <c r="C2350" i="2" s="1"/>
  <c r="C2351" i="2" a="1"/>
  <c r="C2351" i="2" s="1"/>
  <c r="C2352" i="2" a="1"/>
  <c r="C2352" i="2" s="1"/>
  <c r="C2353" i="2" a="1"/>
  <c r="C2353" i="2" s="1"/>
  <c r="C2354" i="2" a="1"/>
  <c r="C2354" i="2" s="1"/>
  <c r="C2355" i="2" a="1"/>
  <c r="C2355" i="2" s="1"/>
  <c r="C2356" i="2" a="1"/>
  <c r="C2356" i="2" s="1"/>
  <c r="C2357" i="2" a="1"/>
  <c r="C2357" i="2" s="1"/>
  <c r="C2358" i="2" a="1"/>
  <c r="C2358" i="2" s="1"/>
  <c r="C2359" i="2" a="1"/>
  <c r="C2359" i="2" s="1"/>
  <c r="C2360" i="2" a="1"/>
  <c r="C2360" i="2" s="1"/>
  <c r="C2361" i="2" a="1"/>
  <c r="C2361" i="2" s="1"/>
  <c r="C2362" i="2" a="1"/>
  <c r="C2362" i="2" s="1"/>
  <c r="C2363" i="2" a="1"/>
  <c r="C2363" i="2" s="1"/>
  <c r="C2364" i="2" a="1"/>
  <c r="C2364" i="2" s="1"/>
  <c r="C2365" i="2" a="1"/>
  <c r="C2365" i="2" s="1"/>
  <c r="C2366" i="2" a="1"/>
  <c r="C2366" i="2" s="1"/>
  <c r="C2367" i="2" a="1"/>
  <c r="C2367" i="2" s="1"/>
  <c r="C2368" i="2" a="1"/>
  <c r="C2368" i="2" s="1"/>
  <c r="C2369" i="2" a="1"/>
  <c r="C2369" i="2" s="1"/>
  <c r="C2370" i="2" a="1"/>
  <c r="C2370" i="2" s="1"/>
  <c r="C2371" i="2" a="1"/>
  <c r="C2371" i="2" s="1"/>
  <c r="C2372" i="2" a="1"/>
  <c r="C2372" i="2" s="1"/>
  <c r="C2373" i="2" a="1"/>
  <c r="C2373" i="2" s="1"/>
  <c r="C2374" i="2" a="1"/>
  <c r="C2374" i="2" s="1"/>
  <c r="C2375" i="2" a="1"/>
  <c r="C2375" i="2" s="1"/>
  <c r="C2376" i="2" a="1"/>
  <c r="C2376" i="2" s="1"/>
  <c r="C2377" i="2" a="1"/>
  <c r="C2377" i="2" s="1"/>
  <c r="C2378" i="2" a="1"/>
  <c r="C2378" i="2" s="1"/>
  <c r="C2379" i="2" a="1"/>
  <c r="C2379" i="2" s="1"/>
  <c r="C2380" i="2" a="1"/>
  <c r="C2380" i="2" s="1"/>
  <c r="C2381" i="2" a="1"/>
  <c r="C2381" i="2" s="1"/>
  <c r="C2382" i="2" a="1"/>
  <c r="C2382" i="2" s="1"/>
  <c r="C2383" i="2" a="1"/>
  <c r="C2383" i="2" s="1"/>
  <c r="C2384" i="2" a="1"/>
  <c r="C2384" i="2" s="1"/>
  <c r="C2385" i="2" a="1"/>
  <c r="C2385" i="2" s="1"/>
  <c r="C2386" i="2" a="1"/>
  <c r="C2386" i="2" s="1"/>
  <c r="C2387" i="2" a="1"/>
  <c r="C2387" i="2" s="1"/>
  <c r="C2388" i="2" a="1"/>
  <c r="C2388" i="2" s="1"/>
  <c r="C2389" i="2" a="1"/>
  <c r="C2389" i="2" s="1"/>
  <c r="C2390" i="2" a="1"/>
  <c r="C2390" i="2" s="1"/>
  <c r="C2391" i="2" a="1"/>
  <c r="C2391" i="2" s="1"/>
  <c r="C2392" i="2" a="1"/>
  <c r="C2392" i="2" s="1"/>
  <c r="C2393" i="2" a="1"/>
  <c r="C2393" i="2" s="1"/>
  <c r="C2394" i="2" a="1"/>
  <c r="C2394" i="2" s="1"/>
  <c r="C2395" i="2" a="1"/>
  <c r="C2395" i="2" s="1"/>
  <c r="C2396" i="2" a="1"/>
  <c r="C2396" i="2" s="1"/>
  <c r="C2397" i="2" a="1"/>
  <c r="C2397" i="2" s="1"/>
  <c r="C2398" i="2" a="1"/>
  <c r="C2398" i="2" s="1"/>
  <c r="C2399" i="2" a="1"/>
  <c r="C2399" i="2" s="1"/>
  <c r="C2400" i="2" a="1"/>
  <c r="C2400" i="2" s="1"/>
  <c r="C2401" i="2" a="1"/>
  <c r="C2401" i="2" s="1"/>
  <c r="C2402" i="2" a="1"/>
  <c r="C2402" i="2" s="1"/>
  <c r="C2403" i="2" a="1"/>
  <c r="C2403" i="2" s="1"/>
  <c r="C2404" i="2" a="1"/>
  <c r="C2404" i="2" s="1"/>
  <c r="C2405" i="2" a="1"/>
  <c r="C2405" i="2" s="1"/>
  <c r="C2406" i="2" a="1"/>
  <c r="C2406" i="2" s="1"/>
  <c r="C2407" i="2" a="1"/>
  <c r="C2407" i="2" s="1"/>
  <c r="C2408" i="2" a="1"/>
  <c r="C2408" i="2" s="1"/>
  <c r="C2409" i="2" a="1"/>
  <c r="C2409" i="2" s="1"/>
  <c r="C2410" i="2" a="1"/>
  <c r="C2410" i="2" s="1"/>
  <c r="C2411" i="2" a="1"/>
  <c r="C2411" i="2" s="1"/>
  <c r="C2412" i="2" a="1"/>
  <c r="C2412" i="2" s="1"/>
  <c r="C2413" i="2" a="1"/>
  <c r="C2413" i="2" s="1"/>
  <c r="C2414" i="2" a="1"/>
  <c r="C2414" i="2" s="1"/>
  <c r="C2415" i="2" a="1"/>
  <c r="C2415" i="2" s="1"/>
  <c r="C2416" i="2" a="1"/>
  <c r="C2416" i="2" s="1"/>
  <c r="C2417" i="2" a="1"/>
  <c r="C2417" i="2" s="1"/>
  <c r="C2418" i="2" a="1"/>
  <c r="C2418" i="2" s="1"/>
  <c r="C2419" i="2" a="1"/>
  <c r="C2419" i="2" s="1"/>
  <c r="C2420" i="2" a="1"/>
  <c r="C2420" i="2" s="1"/>
  <c r="C2421" i="2" a="1"/>
  <c r="C2421" i="2" s="1"/>
  <c r="C2422" i="2" a="1"/>
  <c r="C2422" i="2" s="1"/>
  <c r="C2423" i="2" a="1"/>
  <c r="C2423" i="2" s="1"/>
  <c r="C2424" i="2" a="1"/>
  <c r="C2424" i="2" s="1"/>
  <c r="C2425" i="2" a="1"/>
  <c r="C2425" i="2" s="1"/>
  <c r="C2426" i="2" a="1"/>
  <c r="C2426" i="2" s="1"/>
  <c r="C2427" i="2" a="1"/>
  <c r="C2427" i="2" s="1"/>
  <c r="C2428" i="2" a="1"/>
  <c r="C2428" i="2" s="1"/>
  <c r="C2429" i="2" a="1"/>
  <c r="C2429" i="2" s="1"/>
  <c r="C2430" i="2" a="1"/>
  <c r="C2430" i="2" s="1"/>
  <c r="C2431" i="2" a="1"/>
  <c r="C2431" i="2" s="1"/>
  <c r="C2432" i="2" a="1"/>
  <c r="C2432" i="2" s="1"/>
  <c r="C2433" i="2" a="1"/>
  <c r="C2433" i="2" s="1"/>
  <c r="C2434" i="2" a="1"/>
  <c r="C2434" i="2" s="1"/>
  <c r="C2435" i="2" a="1"/>
  <c r="C2435" i="2" s="1"/>
  <c r="C2436" i="2" a="1"/>
  <c r="C2436" i="2" s="1"/>
  <c r="C2437" i="2" a="1"/>
  <c r="C2437" i="2" s="1"/>
  <c r="C2438" i="2" a="1"/>
  <c r="C2438" i="2" s="1"/>
  <c r="C2439" i="2" a="1"/>
  <c r="C2439" i="2" s="1"/>
  <c r="C2440" i="2" a="1"/>
  <c r="C2440" i="2" s="1"/>
  <c r="C2441" i="2" a="1"/>
  <c r="C2441" i="2" s="1"/>
  <c r="C2442" i="2" a="1"/>
  <c r="C2442" i="2" s="1"/>
  <c r="C2443" i="2" a="1"/>
  <c r="C2443" i="2" s="1"/>
  <c r="C2444" i="2" a="1"/>
  <c r="C2444" i="2" s="1"/>
  <c r="C2445" i="2" a="1"/>
  <c r="C2445" i="2" s="1"/>
  <c r="C2446" i="2" a="1"/>
  <c r="C2446" i="2" s="1"/>
  <c r="C2447" i="2" a="1"/>
  <c r="C2447" i="2" s="1"/>
  <c r="C2448" i="2" a="1"/>
  <c r="C2448" i="2" s="1"/>
  <c r="C2449" i="2" a="1"/>
  <c r="C2449" i="2" s="1"/>
  <c r="C2450" i="2" a="1"/>
  <c r="C2450" i="2" s="1"/>
  <c r="C2451" i="2" a="1"/>
  <c r="C2451" i="2" s="1"/>
  <c r="C2452" i="2" a="1"/>
  <c r="C2452" i="2" s="1"/>
  <c r="C2453" i="2" a="1"/>
  <c r="C2453" i="2" s="1"/>
  <c r="C2454" i="2" a="1"/>
  <c r="C2454" i="2" s="1"/>
  <c r="C2455" i="2" a="1"/>
  <c r="C2455" i="2" s="1"/>
  <c r="C2456" i="2" a="1"/>
  <c r="C2456" i="2" s="1"/>
  <c r="C2457" i="2" a="1"/>
  <c r="C2457" i="2" s="1"/>
  <c r="C2458" i="2" a="1"/>
  <c r="C2458" i="2" s="1"/>
  <c r="C2459" i="2" a="1"/>
  <c r="C2459" i="2" s="1"/>
  <c r="C2460" i="2" a="1"/>
  <c r="C2460" i="2" s="1"/>
  <c r="C2461" i="2" a="1"/>
  <c r="C2461" i="2" s="1"/>
  <c r="C2462" i="2" a="1"/>
  <c r="C2462" i="2" s="1"/>
  <c r="C2463" i="2" a="1"/>
  <c r="C2463" i="2" s="1"/>
  <c r="C2464" i="2" a="1"/>
  <c r="C2464" i="2" s="1"/>
  <c r="C2465" i="2" a="1"/>
  <c r="C2465" i="2" s="1"/>
  <c r="C2466" i="2" a="1"/>
  <c r="C2466" i="2" s="1"/>
  <c r="C2467" i="2" a="1"/>
  <c r="C2467" i="2" s="1"/>
  <c r="C2468" i="2" a="1"/>
  <c r="C2468" i="2" s="1"/>
  <c r="C2469" i="2" a="1"/>
  <c r="C2469" i="2" s="1"/>
  <c r="C2470" i="2" a="1"/>
  <c r="C2470" i="2" s="1"/>
  <c r="C2471" i="2" a="1"/>
  <c r="C2471" i="2" s="1"/>
  <c r="C2472" i="2" a="1"/>
  <c r="C2472" i="2" s="1"/>
  <c r="C2473" i="2" a="1"/>
  <c r="C2473" i="2" s="1"/>
  <c r="C2474" i="2" a="1"/>
  <c r="C2474" i="2" s="1"/>
  <c r="C2475" i="2" a="1"/>
  <c r="C2475" i="2" s="1"/>
  <c r="C2476" i="2" a="1"/>
  <c r="C2476" i="2" s="1"/>
  <c r="C2477" i="2" a="1"/>
  <c r="C2477" i="2" s="1"/>
  <c r="C2478" i="2" a="1"/>
  <c r="C2478" i="2" s="1"/>
  <c r="C2479" i="2" a="1"/>
  <c r="C2479" i="2" s="1"/>
  <c r="C2480" i="2" a="1"/>
  <c r="C2480" i="2" s="1"/>
  <c r="C2481" i="2" a="1"/>
  <c r="C2481" i="2" s="1"/>
  <c r="C2482" i="2" a="1"/>
  <c r="C2482" i="2" s="1"/>
  <c r="C2483" i="2" a="1"/>
  <c r="C2483" i="2" s="1"/>
  <c r="C2484" i="2" a="1"/>
  <c r="C2484" i="2" s="1"/>
  <c r="C2485" i="2" a="1"/>
  <c r="C2485" i="2" s="1"/>
  <c r="C2486" i="2" a="1"/>
  <c r="C2486" i="2" s="1"/>
  <c r="C2487" i="2" a="1"/>
  <c r="C2487" i="2" s="1"/>
  <c r="C2488" i="2" a="1"/>
  <c r="C2488" i="2" s="1"/>
  <c r="C2489" i="2" a="1"/>
  <c r="C2489" i="2" s="1"/>
  <c r="C2490" i="2" a="1"/>
  <c r="C2490" i="2" s="1"/>
  <c r="C2491" i="2" a="1"/>
  <c r="C2491" i="2" s="1"/>
  <c r="C2492" i="2" a="1"/>
  <c r="C2492" i="2" s="1"/>
  <c r="C2493" i="2" a="1"/>
  <c r="C2493" i="2" s="1"/>
  <c r="C2494" i="2" a="1"/>
  <c r="C2494" i="2" s="1"/>
  <c r="C2495" i="2" a="1"/>
  <c r="C2495" i="2" s="1"/>
  <c r="C2496" i="2" a="1"/>
  <c r="C2496" i="2" s="1"/>
  <c r="C2497" i="2" a="1"/>
  <c r="C2497" i="2" s="1"/>
  <c r="C2498" i="2" a="1"/>
  <c r="C2498" i="2" s="1"/>
  <c r="C2499" i="2" a="1"/>
  <c r="C2499" i="2" s="1"/>
  <c r="C2500" i="2" a="1"/>
  <c r="C2500" i="2" s="1"/>
  <c r="C2501" i="2" a="1"/>
  <c r="C2501" i="2" s="1"/>
  <c r="C2502" i="2" a="1"/>
  <c r="C2502" i="2" s="1"/>
  <c r="C2503" i="2" a="1"/>
  <c r="C2503" i="2" s="1"/>
  <c r="C2504" i="2" a="1"/>
  <c r="C2504" i="2" s="1"/>
  <c r="C2505" i="2" a="1"/>
  <c r="C2505" i="2" s="1"/>
  <c r="C2506" i="2" a="1"/>
  <c r="C2506" i="2" s="1"/>
  <c r="C2507" i="2" a="1"/>
  <c r="C2507" i="2" s="1"/>
  <c r="C2508" i="2" a="1"/>
  <c r="C2508" i="2" s="1"/>
  <c r="C2509" i="2" a="1"/>
  <c r="C2509" i="2" s="1"/>
  <c r="C2510" i="2" a="1"/>
  <c r="C2510" i="2" s="1"/>
  <c r="C2511" i="2" a="1"/>
  <c r="C2511" i="2" s="1"/>
  <c r="C2512" i="2" a="1"/>
  <c r="C2512" i="2" s="1"/>
  <c r="C2513" i="2" a="1"/>
  <c r="C2513" i="2" s="1"/>
  <c r="C2514" i="2" a="1"/>
  <c r="C2514" i="2" s="1"/>
  <c r="C2515" i="2" a="1"/>
  <c r="C2515" i="2" s="1"/>
  <c r="C2516" i="2" a="1"/>
  <c r="C2516" i="2" s="1"/>
  <c r="C2517" i="2" a="1"/>
  <c r="C2517" i="2" s="1"/>
  <c r="C2518" i="2" a="1"/>
  <c r="C2518" i="2" s="1"/>
  <c r="C2519" i="2" a="1"/>
  <c r="C2519" i="2" s="1"/>
  <c r="C2520" i="2" a="1"/>
  <c r="C2520" i="2" s="1"/>
  <c r="C2521" i="2" a="1"/>
  <c r="C2521" i="2" s="1"/>
  <c r="C2522" i="2" a="1"/>
  <c r="C2522" i="2" s="1"/>
  <c r="C2523" i="2" a="1"/>
  <c r="C2523" i="2" s="1"/>
  <c r="C2524" i="2" a="1"/>
  <c r="C2524" i="2" s="1"/>
  <c r="C2525" i="2" a="1"/>
  <c r="C2525" i="2" s="1"/>
  <c r="C2526" i="2" a="1"/>
  <c r="C2526" i="2" s="1"/>
  <c r="C2527" i="2" a="1"/>
  <c r="C2527" i="2" s="1"/>
  <c r="C2528" i="2" a="1"/>
  <c r="C2528" i="2" s="1"/>
  <c r="C2529" i="2" a="1"/>
  <c r="C2529" i="2" s="1"/>
  <c r="C2530" i="2" a="1"/>
  <c r="C2530" i="2" s="1"/>
  <c r="C2531" i="2" a="1"/>
  <c r="C2531" i="2" s="1"/>
  <c r="C2532" i="2" a="1"/>
  <c r="C2532" i="2" s="1"/>
  <c r="C2533" i="2" a="1"/>
  <c r="C2533" i="2" s="1"/>
  <c r="C2534" i="2" a="1"/>
  <c r="C2534" i="2" s="1"/>
  <c r="C2535" i="2" a="1"/>
  <c r="C2535" i="2" s="1"/>
  <c r="C2536" i="2" a="1"/>
  <c r="C2536" i="2" s="1"/>
  <c r="C2537" i="2" a="1"/>
  <c r="C2537" i="2" s="1"/>
  <c r="C2538" i="2" a="1"/>
  <c r="C2538" i="2" s="1"/>
  <c r="C2539" i="2" a="1"/>
  <c r="C2539" i="2" s="1"/>
  <c r="C2540" i="2" a="1"/>
  <c r="C2540" i="2" s="1"/>
  <c r="C2541" i="2" a="1"/>
  <c r="C2541" i="2" s="1"/>
  <c r="C2542" i="2" a="1"/>
  <c r="C2542" i="2" s="1"/>
  <c r="C2543" i="2" a="1"/>
  <c r="C2543" i="2" s="1"/>
  <c r="C2544" i="2" a="1"/>
  <c r="C2544" i="2" s="1"/>
  <c r="C2545" i="2" a="1"/>
  <c r="C2545" i="2" s="1"/>
  <c r="C2546" i="2" a="1"/>
  <c r="C2546" i="2" s="1"/>
  <c r="C2547" i="2" a="1"/>
  <c r="C2547" i="2" s="1"/>
  <c r="C2548" i="2" a="1"/>
  <c r="C2548" i="2" s="1"/>
  <c r="C2549" i="2" a="1"/>
  <c r="C2549" i="2" s="1"/>
  <c r="C2550" i="2" a="1"/>
  <c r="C2550" i="2" s="1"/>
  <c r="C2551" i="2" a="1"/>
  <c r="C2551" i="2" s="1"/>
  <c r="C2552" i="2" a="1"/>
  <c r="C2552" i="2" s="1"/>
  <c r="C2553" i="2" a="1"/>
  <c r="C2553" i="2" s="1"/>
  <c r="C2554" i="2" a="1"/>
  <c r="C2554" i="2" s="1"/>
  <c r="C2555" i="2" a="1"/>
  <c r="C2555" i="2" s="1"/>
  <c r="C2556" i="2" a="1"/>
  <c r="C2556" i="2" s="1"/>
  <c r="C2557" i="2" a="1"/>
  <c r="C2557" i="2" s="1"/>
  <c r="C2558" i="2" a="1"/>
  <c r="C2558" i="2" s="1"/>
  <c r="C2559" i="2" a="1"/>
  <c r="C2559" i="2" s="1"/>
  <c r="C2560" i="2" a="1"/>
  <c r="C2560" i="2" s="1"/>
  <c r="C2561" i="2" a="1"/>
  <c r="C2561" i="2" s="1"/>
  <c r="C2562" i="2" a="1"/>
  <c r="C2562" i="2" s="1"/>
  <c r="C2563" i="2" a="1"/>
  <c r="C2563" i="2" s="1"/>
  <c r="C2564" i="2" a="1"/>
  <c r="C2564" i="2" s="1"/>
  <c r="C2565" i="2" a="1"/>
  <c r="C2565" i="2" s="1"/>
  <c r="C2566" i="2" a="1"/>
  <c r="C2566" i="2" s="1"/>
  <c r="C2567" i="2" a="1"/>
  <c r="C2567" i="2" s="1"/>
  <c r="C2568" i="2" a="1"/>
  <c r="C2568" i="2" s="1"/>
  <c r="C2569" i="2" a="1"/>
  <c r="C2569" i="2" s="1"/>
  <c r="C2570" i="2" a="1"/>
  <c r="C2570" i="2" s="1"/>
  <c r="C2571" i="2" a="1"/>
  <c r="C2571" i="2" s="1"/>
  <c r="C2572" i="2" a="1"/>
  <c r="C2572" i="2" s="1"/>
  <c r="C2573" i="2" a="1"/>
  <c r="C2573" i="2" s="1"/>
  <c r="C2574" i="2" a="1"/>
  <c r="C2574" i="2" s="1"/>
  <c r="C2575" i="2" a="1"/>
  <c r="C2575" i="2" s="1"/>
  <c r="C2576" i="2" a="1"/>
  <c r="C2576" i="2" s="1"/>
  <c r="C2577" i="2" a="1"/>
  <c r="C2577" i="2" s="1"/>
  <c r="C2578" i="2" a="1"/>
  <c r="C2578" i="2" s="1"/>
  <c r="C2579" i="2" a="1"/>
  <c r="C2579" i="2" s="1"/>
  <c r="C2580" i="2" a="1"/>
  <c r="C2580" i="2" s="1"/>
  <c r="C2581" i="2" a="1"/>
  <c r="C2581" i="2" s="1"/>
  <c r="C2582" i="2" a="1"/>
  <c r="C2582" i="2" s="1"/>
  <c r="C2583" i="2" a="1"/>
  <c r="C2583" i="2" s="1"/>
  <c r="C2584" i="2" a="1"/>
  <c r="C2584" i="2" s="1"/>
  <c r="C2585" i="2" a="1"/>
  <c r="C2585" i="2" s="1"/>
  <c r="C2586" i="2" a="1"/>
  <c r="C2586" i="2" s="1"/>
  <c r="C2587" i="2" a="1"/>
  <c r="C2587" i="2" s="1"/>
  <c r="C2588" i="2" a="1"/>
  <c r="C2588" i="2" s="1"/>
  <c r="C2589" i="2" a="1"/>
  <c r="C2589" i="2" s="1"/>
  <c r="C2590" i="2" a="1"/>
  <c r="C2590" i="2" s="1"/>
  <c r="C2591" i="2" a="1"/>
  <c r="C2591" i="2" s="1"/>
  <c r="C2592" i="2" a="1"/>
  <c r="C2592" i="2" s="1"/>
  <c r="C2593" i="2" a="1"/>
  <c r="C2593" i="2" s="1"/>
  <c r="C2594" i="2" a="1"/>
  <c r="C2594" i="2" s="1"/>
  <c r="C2595" i="2" a="1"/>
  <c r="C2595" i="2" s="1"/>
  <c r="C2596" i="2" a="1"/>
  <c r="C2596" i="2" s="1"/>
  <c r="C2597" i="2" a="1"/>
  <c r="C2597" i="2" s="1"/>
  <c r="C2598" i="2" a="1"/>
  <c r="C2598" i="2" s="1"/>
  <c r="C2599" i="2" a="1"/>
  <c r="C2599" i="2" s="1"/>
  <c r="C2600" i="2" a="1"/>
  <c r="C2600" i="2" s="1"/>
  <c r="C2601" i="2" a="1"/>
  <c r="C2601" i="2" s="1"/>
  <c r="C2602" i="2" a="1"/>
  <c r="C2602" i="2" s="1"/>
  <c r="C2603" i="2" a="1"/>
  <c r="C2603" i="2" s="1"/>
  <c r="C2604" i="2" a="1"/>
  <c r="C2604" i="2" s="1"/>
  <c r="C2605" i="2" a="1"/>
  <c r="C2605" i="2" s="1"/>
  <c r="C2606" i="2" a="1"/>
  <c r="C2606" i="2" s="1"/>
  <c r="C2607" i="2" a="1"/>
  <c r="C2607" i="2" s="1"/>
  <c r="C2608" i="2" a="1"/>
  <c r="C2608" i="2" s="1"/>
  <c r="C2609" i="2" a="1"/>
  <c r="C2609" i="2" s="1"/>
  <c r="C2610" i="2" a="1"/>
  <c r="C2610" i="2" s="1"/>
  <c r="C2611" i="2" a="1"/>
  <c r="C2611" i="2" s="1"/>
  <c r="C2612" i="2" a="1"/>
  <c r="C2612" i="2" s="1"/>
  <c r="C2613" i="2" a="1"/>
  <c r="C2613" i="2" s="1"/>
  <c r="C2614" i="2" a="1"/>
  <c r="C2614" i="2" s="1"/>
  <c r="C2615" i="2" a="1"/>
  <c r="C2615" i="2" s="1"/>
  <c r="C2616" i="2" a="1"/>
  <c r="C2616" i="2" s="1"/>
  <c r="C2617" i="2" a="1"/>
  <c r="C2617" i="2" s="1"/>
  <c r="C2618" i="2" a="1"/>
  <c r="C2618" i="2" s="1"/>
  <c r="C2619" i="2" a="1"/>
  <c r="C2619" i="2" s="1"/>
  <c r="C2620" i="2" a="1"/>
  <c r="C2620" i="2" s="1"/>
  <c r="C2621" i="2" a="1"/>
  <c r="C2621" i="2" s="1"/>
  <c r="C2622" i="2" a="1"/>
  <c r="C2622" i="2" s="1"/>
  <c r="C2623" i="2" a="1"/>
  <c r="C2623" i="2" s="1"/>
  <c r="C2624" i="2" a="1"/>
  <c r="C2624" i="2" s="1"/>
  <c r="C2625" i="2" a="1"/>
  <c r="C2625" i="2" s="1"/>
  <c r="C2626" i="2" a="1"/>
  <c r="C2626" i="2" s="1"/>
  <c r="C2627" i="2" a="1"/>
  <c r="C2627" i="2" s="1"/>
  <c r="C2628" i="2" a="1"/>
  <c r="C2628" i="2" s="1"/>
  <c r="C2629" i="2" a="1"/>
  <c r="C2629" i="2" s="1"/>
  <c r="C2630" i="2" a="1"/>
  <c r="C2630" i="2" s="1"/>
  <c r="C2631" i="2" a="1"/>
  <c r="C2631" i="2" s="1"/>
  <c r="C2632" i="2" a="1"/>
  <c r="C2632" i="2" s="1"/>
  <c r="C2633" i="2" a="1"/>
  <c r="C2633" i="2" s="1"/>
  <c r="C2634" i="2" a="1"/>
  <c r="C2634" i="2" s="1"/>
  <c r="C2635" i="2" a="1"/>
  <c r="C2635" i="2" s="1"/>
  <c r="C2636" i="2" a="1"/>
  <c r="C2636" i="2" s="1"/>
  <c r="C2637" i="2" a="1"/>
  <c r="C2637" i="2" s="1"/>
  <c r="C2638" i="2" a="1"/>
  <c r="C2638" i="2" s="1"/>
  <c r="C2639" i="2" a="1"/>
  <c r="C2639" i="2" s="1"/>
  <c r="C2640" i="2" a="1"/>
  <c r="C2640" i="2" s="1"/>
  <c r="C2641" i="2" a="1"/>
  <c r="C2641" i="2" s="1"/>
  <c r="C2642" i="2" a="1"/>
  <c r="C2642" i="2" s="1"/>
  <c r="C2643" i="2" a="1"/>
  <c r="C2643" i="2" s="1"/>
  <c r="C2644" i="2" a="1"/>
  <c r="C2644" i="2" s="1"/>
  <c r="C2645" i="2" a="1"/>
  <c r="C2645" i="2" s="1"/>
  <c r="C2646" i="2" a="1"/>
  <c r="C2646" i="2" s="1"/>
  <c r="C2647" i="2" a="1"/>
  <c r="C2647" i="2" s="1"/>
  <c r="C2648" i="2" a="1"/>
  <c r="C2648" i="2" s="1"/>
  <c r="C2649" i="2" a="1"/>
  <c r="C2649" i="2" s="1"/>
  <c r="C2650" i="2" a="1"/>
  <c r="C2650" i="2" s="1"/>
  <c r="C2651" i="2" a="1"/>
  <c r="C2651" i="2" s="1"/>
  <c r="C2652" i="2" a="1"/>
  <c r="C2652" i="2" s="1"/>
  <c r="C2653" i="2" a="1"/>
  <c r="C2653" i="2" s="1"/>
  <c r="C2654" i="2" a="1"/>
  <c r="C2654" i="2" s="1"/>
  <c r="C2655" i="2" a="1"/>
  <c r="C2655" i="2" s="1"/>
  <c r="C2656" i="2" a="1"/>
  <c r="C2656" i="2" s="1"/>
  <c r="C2657" i="2" a="1"/>
  <c r="C2657" i="2" s="1"/>
  <c r="C2658" i="2" a="1"/>
  <c r="C2658" i="2" s="1"/>
  <c r="C2659" i="2" a="1"/>
  <c r="C2659" i="2" s="1"/>
  <c r="C2660" i="2" a="1"/>
  <c r="C2660" i="2" s="1"/>
  <c r="C2661" i="2" a="1"/>
  <c r="C2661" i="2" s="1"/>
  <c r="C2662" i="2" a="1"/>
  <c r="C2662" i="2" s="1"/>
  <c r="C2663" i="2" a="1"/>
  <c r="C2663" i="2" s="1"/>
  <c r="C2664" i="2" a="1"/>
  <c r="C2664" i="2" s="1"/>
  <c r="C2665" i="2" a="1"/>
  <c r="C2665" i="2" s="1"/>
  <c r="C2666" i="2" a="1"/>
  <c r="C2666" i="2" s="1"/>
  <c r="C2667" i="2" a="1"/>
  <c r="C2667" i="2" s="1"/>
  <c r="C2668" i="2" a="1"/>
  <c r="C2668" i="2" s="1"/>
  <c r="C2669" i="2" a="1"/>
  <c r="C2669" i="2" s="1"/>
  <c r="C2670" i="2" a="1"/>
  <c r="C2670" i="2" s="1"/>
  <c r="C2671" i="2" a="1"/>
  <c r="C2671" i="2" s="1"/>
  <c r="C2672" i="2" a="1"/>
  <c r="C2672" i="2" s="1"/>
  <c r="C2673" i="2" a="1"/>
  <c r="C2673" i="2" s="1"/>
  <c r="C2674" i="2" a="1"/>
  <c r="C2674" i="2" s="1"/>
  <c r="C2675" i="2" a="1"/>
  <c r="C2675" i="2" s="1"/>
  <c r="C2676" i="2" a="1"/>
  <c r="C2676" i="2" s="1"/>
  <c r="C2677" i="2" a="1"/>
  <c r="C2677" i="2" s="1"/>
  <c r="C2678" i="2" a="1"/>
  <c r="C2678" i="2" s="1"/>
  <c r="C2679" i="2" a="1"/>
  <c r="C2679" i="2" s="1"/>
  <c r="C2680" i="2" a="1"/>
  <c r="C2680" i="2" s="1"/>
  <c r="C2681" i="2" a="1"/>
  <c r="C2681" i="2" s="1"/>
  <c r="C2682" i="2" a="1"/>
  <c r="C2682" i="2" s="1"/>
  <c r="C2683" i="2" a="1"/>
  <c r="C2683" i="2" s="1"/>
  <c r="C2684" i="2" a="1"/>
  <c r="C2684" i="2" s="1"/>
  <c r="C2685" i="2" a="1"/>
  <c r="C2685" i="2" s="1"/>
  <c r="C2686" i="2" a="1"/>
  <c r="C2686" i="2" s="1"/>
  <c r="C2687" i="2" a="1"/>
  <c r="C2687" i="2" s="1"/>
  <c r="C2688" i="2" a="1"/>
  <c r="C2688" i="2" s="1"/>
  <c r="C2689" i="2" a="1"/>
  <c r="C2689" i="2" s="1"/>
  <c r="C2690" i="2" a="1"/>
  <c r="C2690" i="2" s="1"/>
  <c r="C2691" i="2" a="1"/>
  <c r="C2691" i="2" s="1"/>
  <c r="C2692" i="2" a="1"/>
  <c r="C2692" i="2" s="1"/>
  <c r="C2693" i="2" a="1"/>
  <c r="C2693" i="2" s="1"/>
  <c r="C2694" i="2" a="1"/>
  <c r="C2694" i="2" s="1"/>
  <c r="C2695" i="2" a="1"/>
  <c r="C2695" i="2" s="1"/>
  <c r="C2696" i="2" a="1"/>
  <c r="C2696" i="2" s="1"/>
  <c r="C2697" i="2" a="1"/>
  <c r="C2697" i="2" s="1"/>
  <c r="C2698" i="2" a="1"/>
  <c r="C2698" i="2" s="1"/>
  <c r="C2699" i="2" a="1"/>
  <c r="C2699" i="2" s="1"/>
  <c r="C2700" i="2" a="1"/>
  <c r="C2700" i="2" s="1"/>
  <c r="C2701" i="2" a="1"/>
  <c r="C2701" i="2" s="1"/>
  <c r="C2702" i="2" a="1"/>
  <c r="C2702" i="2" s="1"/>
  <c r="C2703" i="2" a="1"/>
  <c r="C2703" i="2" s="1"/>
  <c r="C2704" i="2" a="1"/>
  <c r="C2704" i="2" s="1"/>
  <c r="C2705" i="2" a="1"/>
  <c r="C2705" i="2" s="1"/>
  <c r="C2706" i="2" a="1"/>
  <c r="C2706" i="2" s="1"/>
  <c r="C2707" i="2" a="1"/>
  <c r="C2707" i="2" s="1"/>
  <c r="C2708" i="2" a="1"/>
  <c r="C2708" i="2" s="1"/>
  <c r="C2709" i="2" a="1"/>
  <c r="C2709" i="2" s="1"/>
  <c r="C2710" i="2" a="1"/>
  <c r="C2710" i="2" s="1"/>
  <c r="C2711" i="2" a="1"/>
  <c r="C2711" i="2" s="1"/>
  <c r="C2712" i="2" a="1"/>
  <c r="C2712" i="2" s="1"/>
  <c r="C2713" i="2" a="1"/>
  <c r="C2713" i="2" s="1"/>
  <c r="C2714" i="2" a="1"/>
  <c r="C2714" i="2" s="1"/>
  <c r="C2715" i="2" a="1"/>
  <c r="C2715" i="2" s="1"/>
  <c r="C2716" i="2" a="1"/>
  <c r="C2716" i="2" s="1"/>
  <c r="C2717" i="2" a="1"/>
  <c r="C2717" i="2" s="1"/>
  <c r="C2718" i="2" a="1"/>
  <c r="C2718" i="2" s="1"/>
  <c r="C2719" i="2" a="1"/>
  <c r="C2719" i="2" s="1"/>
  <c r="C2720" i="2" a="1"/>
  <c r="C2720" i="2" s="1"/>
  <c r="C2721" i="2" a="1"/>
  <c r="C2721" i="2" s="1"/>
  <c r="C2722" i="2" a="1"/>
  <c r="C2722" i="2" s="1"/>
  <c r="C2723" i="2" a="1"/>
  <c r="C2723" i="2" s="1"/>
  <c r="C2724" i="2" a="1"/>
  <c r="C2724" i="2" s="1"/>
  <c r="C2725" i="2" a="1"/>
  <c r="C2725" i="2" s="1"/>
  <c r="C2726" i="2" a="1"/>
  <c r="C2726" i="2" s="1"/>
  <c r="C2727" i="2" a="1"/>
  <c r="C2727" i="2" s="1"/>
  <c r="C2728" i="2" a="1"/>
  <c r="C2728" i="2" s="1"/>
  <c r="C2729" i="2" a="1"/>
  <c r="C2729" i="2" s="1"/>
  <c r="C2730" i="2" a="1"/>
  <c r="C2730" i="2" s="1"/>
  <c r="C2731" i="2" a="1"/>
  <c r="C2731" i="2" s="1"/>
  <c r="C2732" i="2" a="1"/>
  <c r="C2732" i="2" s="1"/>
  <c r="C2733" i="2" a="1"/>
  <c r="C2733" i="2" s="1"/>
  <c r="C2734" i="2" a="1"/>
  <c r="C2734" i="2" s="1"/>
  <c r="C2735" i="2" a="1"/>
  <c r="C2735" i="2" s="1"/>
  <c r="C2736" i="2" a="1"/>
  <c r="C2736" i="2" s="1"/>
  <c r="C2737" i="2" a="1"/>
  <c r="C2737" i="2" s="1"/>
  <c r="C2738" i="2" a="1"/>
  <c r="C2738" i="2" s="1"/>
  <c r="C2739" i="2" a="1"/>
  <c r="C2739" i="2" s="1"/>
  <c r="C2740" i="2" a="1"/>
  <c r="C2740" i="2" s="1"/>
  <c r="C2741" i="2" a="1"/>
  <c r="C2741" i="2" s="1"/>
  <c r="C2742" i="2" a="1"/>
  <c r="C2742" i="2" s="1"/>
  <c r="C2743" i="2" a="1"/>
  <c r="C2743" i="2" s="1"/>
  <c r="C2744" i="2" a="1"/>
  <c r="C2744" i="2" s="1"/>
  <c r="C2745" i="2" a="1"/>
  <c r="C2745" i="2" s="1"/>
  <c r="C2746" i="2" a="1"/>
  <c r="C2746" i="2" s="1"/>
  <c r="C2747" i="2" a="1"/>
  <c r="C2747" i="2" s="1"/>
  <c r="C2748" i="2" a="1"/>
  <c r="C2748" i="2" s="1"/>
  <c r="C2749" i="2" a="1"/>
  <c r="C2749" i="2" s="1"/>
  <c r="C2750" i="2" a="1"/>
  <c r="C2750" i="2" s="1"/>
  <c r="C2751" i="2" a="1"/>
  <c r="C2751" i="2" s="1"/>
  <c r="C2752" i="2" a="1"/>
  <c r="C2752" i="2" s="1"/>
  <c r="C2753" i="2" a="1"/>
  <c r="C2753" i="2" s="1"/>
  <c r="C2754" i="2" a="1"/>
  <c r="C2754" i="2" s="1"/>
  <c r="C2755" i="2" a="1"/>
  <c r="C2755" i="2" s="1"/>
  <c r="C2756" i="2" a="1"/>
  <c r="C2756" i="2" s="1"/>
  <c r="C2757" i="2" a="1"/>
  <c r="C2757" i="2" s="1"/>
  <c r="C2758" i="2" a="1"/>
  <c r="C2758" i="2" s="1"/>
  <c r="C2759" i="2" a="1"/>
  <c r="C2759" i="2" s="1"/>
  <c r="C2760" i="2" a="1"/>
  <c r="C2760" i="2" s="1"/>
  <c r="C2761" i="2" a="1"/>
  <c r="C2761" i="2" s="1"/>
  <c r="C2762" i="2" a="1"/>
  <c r="C2762" i="2" s="1"/>
  <c r="C2763" i="2" a="1"/>
  <c r="C2763" i="2" s="1"/>
  <c r="C2764" i="2" a="1"/>
  <c r="C2764" i="2" s="1"/>
  <c r="C2765" i="2" a="1"/>
  <c r="C2765" i="2" s="1"/>
  <c r="C2766" i="2" a="1"/>
  <c r="C2766" i="2" s="1"/>
  <c r="C2767" i="2" a="1"/>
  <c r="C2767" i="2" s="1"/>
  <c r="C2768" i="2" a="1"/>
  <c r="C2768" i="2" s="1"/>
  <c r="C2769" i="2" a="1"/>
  <c r="C2769" i="2" s="1"/>
  <c r="C2770" i="2" a="1"/>
  <c r="C2770" i="2" s="1"/>
  <c r="C2771" i="2" a="1"/>
  <c r="C2771" i="2" s="1"/>
  <c r="C2772" i="2" a="1"/>
  <c r="C2772" i="2" s="1"/>
  <c r="C2773" i="2" a="1"/>
  <c r="C2773" i="2" s="1"/>
  <c r="C2774" i="2" a="1"/>
  <c r="C2774" i="2" s="1"/>
  <c r="C2775" i="2" a="1"/>
  <c r="C2775" i="2" s="1"/>
  <c r="C2776" i="2" a="1"/>
  <c r="C2776" i="2" s="1"/>
  <c r="C2777" i="2" a="1"/>
  <c r="C2777" i="2" s="1"/>
  <c r="C2778" i="2" a="1"/>
  <c r="C2778" i="2" s="1"/>
  <c r="C2779" i="2" a="1"/>
  <c r="C2779" i="2" s="1"/>
  <c r="C2780" i="2" a="1"/>
  <c r="C2780" i="2" s="1"/>
  <c r="C2781" i="2" a="1"/>
  <c r="C2781" i="2" s="1"/>
  <c r="C2782" i="2" a="1"/>
  <c r="C2782" i="2" s="1"/>
  <c r="C2783" i="2" a="1"/>
  <c r="C2783" i="2" s="1"/>
  <c r="C2784" i="2" a="1"/>
  <c r="C2784" i="2" s="1"/>
  <c r="C2785" i="2" a="1"/>
  <c r="C2785" i="2" s="1"/>
  <c r="C2786" i="2" a="1"/>
  <c r="C2786" i="2" s="1"/>
  <c r="C2787" i="2" a="1"/>
  <c r="C2787" i="2" s="1"/>
  <c r="C2788" i="2" a="1"/>
  <c r="C2788" i="2" s="1"/>
  <c r="C2789" i="2" a="1"/>
  <c r="C2789" i="2" s="1"/>
  <c r="C2790" i="2" a="1"/>
  <c r="C2790" i="2" s="1"/>
  <c r="C2791" i="2" a="1"/>
  <c r="C2791" i="2" s="1"/>
  <c r="C2792" i="2" a="1"/>
  <c r="C2792" i="2" s="1"/>
  <c r="C2793" i="2" a="1"/>
  <c r="C2793" i="2" s="1"/>
  <c r="C2794" i="2" a="1"/>
  <c r="C2794" i="2" s="1"/>
  <c r="C2795" i="2" a="1"/>
  <c r="C2795" i="2" s="1"/>
  <c r="C2796" i="2" a="1"/>
  <c r="C2796" i="2" s="1"/>
  <c r="C2797" i="2" a="1"/>
  <c r="C2797" i="2" s="1"/>
  <c r="C2798" i="2" a="1"/>
  <c r="C2798" i="2" s="1"/>
  <c r="C2799" i="2" a="1"/>
  <c r="C2799" i="2" s="1"/>
  <c r="C2800" i="2" a="1"/>
  <c r="C2800" i="2" s="1"/>
  <c r="C2801" i="2" a="1"/>
  <c r="C2801" i="2" s="1"/>
  <c r="C2802" i="2" a="1"/>
  <c r="C2802" i="2" s="1"/>
  <c r="C2803" i="2" a="1"/>
  <c r="C2803" i="2" s="1"/>
  <c r="C2804" i="2" a="1"/>
  <c r="C2804" i="2" s="1"/>
  <c r="C2805" i="2" a="1"/>
  <c r="C2805" i="2" s="1"/>
  <c r="C2806" i="2" a="1"/>
  <c r="C2806" i="2" s="1"/>
  <c r="C2807" i="2" a="1"/>
  <c r="C2807" i="2" s="1"/>
  <c r="C2808" i="2" a="1"/>
  <c r="C2808" i="2" s="1"/>
  <c r="C2809" i="2" a="1"/>
  <c r="C2809" i="2" s="1"/>
  <c r="C2810" i="2" a="1"/>
  <c r="C2810" i="2" s="1"/>
  <c r="C2811" i="2" a="1"/>
  <c r="C2811" i="2" s="1"/>
  <c r="C2812" i="2" a="1"/>
  <c r="C2812" i="2" s="1"/>
  <c r="C2813" i="2" a="1"/>
  <c r="C2813" i="2" s="1"/>
  <c r="C2814" i="2" a="1"/>
  <c r="C2814" i="2" s="1"/>
  <c r="C2815" i="2" a="1"/>
  <c r="C2815" i="2" s="1"/>
  <c r="C2816" i="2" a="1"/>
  <c r="C2816" i="2" s="1"/>
  <c r="C2817" i="2" a="1"/>
  <c r="C2817" i="2" s="1"/>
  <c r="C2818" i="2" a="1"/>
  <c r="C2818" i="2" s="1"/>
  <c r="C2819" i="2" a="1"/>
  <c r="C2819" i="2" s="1"/>
  <c r="C2820" i="2" a="1"/>
  <c r="C2820" i="2" s="1"/>
  <c r="C2821" i="2" a="1"/>
  <c r="C2821" i="2" s="1"/>
  <c r="C2822" i="2" a="1"/>
  <c r="C2822" i="2" s="1"/>
  <c r="C2823" i="2" a="1"/>
  <c r="C2823" i="2" s="1"/>
  <c r="C2824" i="2" a="1"/>
  <c r="C2824" i="2" s="1"/>
  <c r="C2825" i="2" a="1"/>
  <c r="C2825" i="2" s="1"/>
  <c r="C2826" i="2" a="1"/>
  <c r="C2826" i="2" s="1"/>
  <c r="C2827" i="2" a="1"/>
  <c r="C2827" i="2" s="1"/>
  <c r="C2828" i="2" a="1"/>
  <c r="C2828" i="2" s="1"/>
  <c r="C2829" i="2" a="1"/>
  <c r="C2829" i="2" s="1"/>
  <c r="C2830" i="2" a="1"/>
  <c r="C2830" i="2" s="1"/>
  <c r="C2831" i="2" a="1"/>
  <c r="C2831" i="2" s="1"/>
  <c r="C2832" i="2" a="1"/>
  <c r="C2832" i="2" s="1"/>
  <c r="C2833" i="2" a="1"/>
  <c r="C2833" i="2" s="1"/>
  <c r="C2834" i="2" a="1"/>
  <c r="C2834" i="2" s="1"/>
  <c r="C2835" i="2" a="1"/>
  <c r="C2835" i="2" s="1"/>
  <c r="C2836" i="2" a="1"/>
  <c r="C2836" i="2" s="1"/>
  <c r="C2837" i="2" a="1"/>
  <c r="C2837" i="2" s="1"/>
  <c r="C2838" i="2" a="1"/>
  <c r="C2838" i="2" s="1"/>
  <c r="C2839" i="2" a="1"/>
  <c r="C2839" i="2" s="1"/>
  <c r="C2840" i="2" a="1"/>
  <c r="C2840" i="2" s="1"/>
  <c r="C2841" i="2" a="1"/>
  <c r="C2841" i="2" s="1"/>
  <c r="C2842" i="2" a="1"/>
  <c r="C2842" i="2" s="1"/>
  <c r="C2843" i="2" a="1"/>
  <c r="C2843" i="2" s="1"/>
  <c r="C2844" i="2" a="1"/>
  <c r="C2844" i="2" s="1"/>
  <c r="C2845" i="2" a="1"/>
  <c r="C2845" i="2" s="1"/>
  <c r="C2846" i="2" a="1"/>
  <c r="C2846" i="2" s="1"/>
  <c r="C2847" i="2" a="1"/>
  <c r="C2847" i="2" s="1"/>
  <c r="C2848" i="2" a="1"/>
  <c r="C2848" i="2" s="1"/>
  <c r="C2849" i="2" a="1"/>
  <c r="C2849" i="2" s="1"/>
  <c r="C2850" i="2" a="1"/>
  <c r="C2850" i="2" s="1"/>
  <c r="C2851" i="2" a="1"/>
  <c r="C2851" i="2" s="1"/>
  <c r="C2852" i="2" a="1"/>
  <c r="C2852" i="2" s="1"/>
  <c r="C2853" i="2" a="1"/>
  <c r="C2853" i="2" s="1"/>
  <c r="C2854" i="2" a="1"/>
  <c r="C2854" i="2" s="1"/>
  <c r="C2855" i="2" a="1"/>
  <c r="C2855" i="2" s="1"/>
  <c r="C2856" i="2" a="1"/>
  <c r="C2856" i="2" s="1"/>
  <c r="C2857" i="2" a="1"/>
  <c r="C2857" i="2" s="1"/>
  <c r="C2858" i="2" a="1"/>
  <c r="C2858" i="2" s="1"/>
  <c r="C2859" i="2" a="1"/>
  <c r="C2859" i="2" s="1"/>
  <c r="C2860" i="2" a="1"/>
  <c r="C2860" i="2" s="1"/>
  <c r="C2861" i="2" a="1"/>
  <c r="C2861" i="2" s="1"/>
  <c r="C2862" i="2" a="1"/>
  <c r="C2862" i="2" s="1"/>
  <c r="C2863" i="2" a="1"/>
  <c r="C2863" i="2" s="1"/>
  <c r="C2864" i="2" a="1"/>
  <c r="C2864" i="2" s="1"/>
  <c r="C2865" i="2" a="1"/>
  <c r="C2865" i="2" s="1"/>
  <c r="C2866" i="2" a="1"/>
  <c r="C2866" i="2" s="1"/>
  <c r="C2867" i="2" a="1"/>
  <c r="C2867" i="2" s="1"/>
  <c r="C2868" i="2" a="1"/>
  <c r="C2868" i="2" s="1"/>
  <c r="C2869" i="2" a="1"/>
  <c r="C2869" i="2" s="1"/>
  <c r="C2870" i="2" a="1"/>
  <c r="C2870" i="2" s="1"/>
  <c r="C2871" i="2" a="1"/>
  <c r="C2871" i="2" s="1"/>
  <c r="C2872" i="2" a="1"/>
  <c r="C2872" i="2" s="1"/>
  <c r="C2873" i="2" a="1"/>
  <c r="C2873" i="2" s="1"/>
  <c r="C2874" i="2" a="1"/>
  <c r="C2874" i="2" s="1"/>
  <c r="C2875" i="2" a="1"/>
  <c r="C2875" i="2" s="1"/>
  <c r="C2876" i="2" a="1"/>
  <c r="C2876" i="2" s="1"/>
  <c r="C2877" i="2" a="1"/>
  <c r="C2877" i="2" s="1"/>
  <c r="C2878" i="2" a="1"/>
  <c r="C2878" i="2" s="1"/>
  <c r="C2879" i="2" a="1"/>
  <c r="C2879" i="2" s="1"/>
  <c r="C2880" i="2" a="1"/>
  <c r="C2880" i="2" s="1"/>
  <c r="C2881" i="2" a="1"/>
  <c r="C2881" i="2" s="1"/>
  <c r="C2882" i="2" a="1"/>
  <c r="C2882" i="2" s="1"/>
  <c r="C2883" i="2" a="1"/>
  <c r="C2883" i="2" s="1"/>
  <c r="C2884" i="2" a="1"/>
  <c r="C2884" i="2" s="1"/>
  <c r="C2885" i="2" a="1"/>
  <c r="C2885" i="2" s="1"/>
  <c r="C2886" i="2" a="1"/>
  <c r="C2886" i="2" s="1"/>
  <c r="C2887" i="2" a="1"/>
  <c r="C2887" i="2" s="1"/>
  <c r="C2888" i="2" a="1"/>
  <c r="C2888" i="2" s="1"/>
  <c r="C2889" i="2" a="1"/>
  <c r="C2889" i="2" s="1"/>
  <c r="C2890" i="2" a="1"/>
  <c r="C2890" i="2" s="1"/>
  <c r="C2891" i="2" a="1"/>
  <c r="C2891" i="2" s="1"/>
  <c r="C2892" i="2" a="1"/>
  <c r="C2892" i="2" s="1"/>
  <c r="C2893" i="2" a="1"/>
  <c r="C2893" i="2" s="1"/>
  <c r="C2894" i="2" a="1"/>
  <c r="C2894" i="2" s="1"/>
  <c r="C2895" i="2" a="1"/>
  <c r="C2895" i="2" s="1"/>
  <c r="C2896" i="2" a="1"/>
  <c r="C2896" i="2" s="1"/>
  <c r="C2897" i="2" a="1"/>
  <c r="C2897" i="2" s="1"/>
  <c r="C2898" i="2" a="1"/>
  <c r="C2898" i="2" s="1"/>
  <c r="C2899" i="2" a="1"/>
  <c r="C2899" i="2" s="1"/>
  <c r="C2900" i="2" a="1"/>
  <c r="C2900" i="2" s="1"/>
  <c r="C2901" i="2" a="1"/>
  <c r="C2901" i="2" s="1"/>
  <c r="C2902" i="2" a="1"/>
  <c r="C2902" i="2" s="1"/>
  <c r="C2903" i="2" a="1"/>
  <c r="C2903" i="2" s="1"/>
  <c r="C2904" i="2" a="1"/>
  <c r="C2904" i="2" s="1"/>
  <c r="C2905" i="2" a="1"/>
  <c r="C2905" i="2" s="1"/>
  <c r="C2906" i="2" a="1"/>
  <c r="C2906" i="2" s="1"/>
  <c r="C2907" i="2" a="1"/>
  <c r="C2907" i="2" s="1"/>
  <c r="C2908" i="2" a="1"/>
  <c r="C2908" i="2" s="1"/>
  <c r="C2909" i="2" a="1"/>
  <c r="C2909" i="2" s="1"/>
  <c r="C2910" i="2" a="1"/>
  <c r="C2910" i="2" s="1"/>
  <c r="C2911" i="2" a="1"/>
  <c r="C2911" i="2" s="1"/>
  <c r="C2912" i="2" a="1"/>
  <c r="C2912" i="2" s="1"/>
  <c r="C2913" i="2" a="1"/>
  <c r="C2913" i="2" s="1"/>
  <c r="C2914" i="2" a="1"/>
  <c r="C2914" i="2" s="1"/>
  <c r="C2915" i="2" a="1"/>
  <c r="C2915" i="2" s="1"/>
  <c r="C2916" i="2" a="1"/>
  <c r="C2916" i="2" s="1"/>
  <c r="C2917" i="2" a="1"/>
  <c r="C2917" i="2" s="1"/>
  <c r="C2918" i="2" a="1"/>
  <c r="C2918" i="2" s="1"/>
  <c r="C2919" i="2" a="1"/>
  <c r="C2919" i="2" s="1"/>
  <c r="C2920" i="2" a="1"/>
  <c r="C2920" i="2" s="1"/>
  <c r="C2921" i="2" a="1"/>
  <c r="C2921" i="2" s="1"/>
  <c r="C2922" i="2" a="1"/>
  <c r="C2922" i="2" s="1"/>
  <c r="C2923" i="2" a="1"/>
  <c r="C2923" i="2" s="1"/>
  <c r="C2924" i="2" a="1"/>
  <c r="C2924" i="2" s="1"/>
  <c r="C2925" i="2" a="1"/>
  <c r="C2925" i="2" s="1"/>
  <c r="C2926" i="2" a="1"/>
  <c r="C2926" i="2" s="1"/>
  <c r="C2927" i="2" a="1"/>
  <c r="C2927" i="2" s="1"/>
  <c r="C2928" i="2" a="1"/>
  <c r="C2928" i="2" s="1"/>
  <c r="C2929" i="2" a="1"/>
  <c r="C2929" i="2" s="1"/>
  <c r="C2930" i="2" a="1"/>
  <c r="C2930" i="2" s="1"/>
  <c r="C2931" i="2" a="1"/>
  <c r="C2931" i="2" s="1"/>
  <c r="C2932" i="2" a="1"/>
  <c r="C2932" i="2" s="1"/>
  <c r="C2933" i="2" a="1"/>
  <c r="C2933" i="2" s="1"/>
  <c r="C2934" i="2" a="1"/>
  <c r="C2934" i="2" s="1"/>
  <c r="C2935" i="2" a="1"/>
  <c r="C2935" i="2" s="1"/>
  <c r="C2936" i="2" a="1"/>
  <c r="C2936" i="2" s="1"/>
  <c r="C2937" i="2" a="1"/>
  <c r="C2937" i="2" s="1"/>
  <c r="C2938" i="2" a="1"/>
  <c r="C2938" i="2" s="1"/>
  <c r="C2939" i="2" a="1"/>
  <c r="C2939" i="2" s="1"/>
  <c r="C2940" i="2" a="1"/>
  <c r="C2940" i="2" s="1"/>
  <c r="C2941" i="2" a="1"/>
  <c r="C2941" i="2" s="1"/>
  <c r="C2942" i="2" a="1"/>
  <c r="C2942" i="2" s="1"/>
  <c r="C2943" i="2" a="1"/>
  <c r="C2943" i="2" s="1"/>
  <c r="C2944" i="2" a="1"/>
  <c r="C2944" i="2" s="1"/>
  <c r="C2945" i="2" a="1"/>
  <c r="C2945" i="2" s="1"/>
  <c r="C2946" i="2" a="1"/>
  <c r="C2946" i="2" s="1"/>
  <c r="C2947" i="2" a="1"/>
  <c r="C2947" i="2" s="1"/>
  <c r="C2948" i="2" a="1"/>
  <c r="C2948" i="2" s="1"/>
  <c r="C2949" i="2" a="1"/>
  <c r="C2949" i="2" s="1"/>
  <c r="C2950" i="2" a="1"/>
  <c r="C2950" i="2" s="1"/>
  <c r="C2951" i="2" a="1"/>
  <c r="C2951" i="2" s="1"/>
  <c r="C2952" i="2" a="1"/>
  <c r="C2952" i="2" s="1"/>
  <c r="C2953" i="2" a="1"/>
  <c r="C2953" i="2" s="1"/>
  <c r="C2954" i="2" a="1"/>
  <c r="C2954" i="2" s="1"/>
  <c r="C2955" i="2" a="1"/>
  <c r="C2955" i="2" s="1"/>
  <c r="C2956" i="2" a="1"/>
  <c r="C2956" i="2" s="1"/>
  <c r="C2957" i="2" a="1"/>
  <c r="C2957" i="2" s="1"/>
  <c r="C2958" i="2" a="1"/>
  <c r="C2958" i="2" s="1"/>
  <c r="C2959" i="2" a="1"/>
  <c r="C2959" i="2" s="1"/>
  <c r="C2960" i="2" a="1"/>
  <c r="C2960" i="2" s="1"/>
  <c r="C2961" i="2" a="1"/>
  <c r="C2961" i="2" s="1"/>
  <c r="C2962" i="2" a="1"/>
  <c r="C2962" i="2" s="1"/>
  <c r="C2963" i="2" a="1"/>
  <c r="C2963" i="2" s="1"/>
  <c r="C2964" i="2" a="1"/>
  <c r="C2964" i="2" s="1"/>
  <c r="C2965" i="2" a="1"/>
  <c r="C2965" i="2" s="1"/>
  <c r="C2966" i="2" a="1"/>
  <c r="C2966" i="2" s="1"/>
  <c r="C2967" i="2" a="1"/>
  <c r="C2967" i="2" s="1"/>
  <c r="C2968" i="2" a="1"/>
  <c r="C2968" i="2" s="1"/>
  <c r="C2969" i="2" a="1"/>
  <c r="C2969" i="2" s="1"/>
  <c r="C2970" i="2" a="1"/>
  <c r="C2970" i="2" s="1"/>
  <c r="C2971" i="2" a="1"/>
  <c r="C2971" i="2" s="1"/>
  <c r="C2972" i="2" a="1"/>
  <c r="C2972" i="2" s="1"/>
  <c r="C2973" i="2" a="1"/>
  <c r="C2973" i="2" s="1"/>
  <c r="C2974" i="2" a="1"/>
  <c r="C2974" i="2" s="1"/>
  <c r="C2975" i="2" a="1"/>
  <c r="C2975" i="2" s="1"/>
  <c r="C2976" i="2" a="1"/>
  <c r="C2976" i="2" s="1"/>
  <c r="C2977" i="2" a="1"/>
  <c r="C2977" i="2" s="1"/>
  <c r="C2978" i="2" a="1"/>
  <c r="C2978" i="2" s="1"/>
  <c r="C2979" i="2" a="1"/>
  <c r="C2979" i="2" s="1"/>
  <c r="C2980" i="2" a="1"/>
  <c r="C2980" i="2" s="1"/>
  <c r="C2981" i="2" a="1"/>
  <c r="C2981" i="2" s="1"/>
  <c r="C2982" i="2" a="1"/>
  <c r="C2982" i="2" s="1"/>
  <c r="C2983" i="2" a="1"/>
  <c r="C2983" i="2" s="1"/>
  <c r="C2984" i="2" a="1"/>
  <c r="C2984" i="2" s="1"/>
  <c r="C2985" i="2" a="1"/>
  <c r="C2985" i="2" s="1"/>
  <c r="C2986" i="2" a="1"/>
  <c r="C2986" i="2" s="1"/>
  <c r="C2987" i="2" a="1"/>
  <c r="C2987" i="2" s="1"/>
  <c r="C2988" i="2" a="1"/>
  <c r="C2988" i="2" s="1"/>
  <c r="C2989" i="2" a="1"/>
  <c r="C2989" i="2" s="1"/>
  <c r="C2990" i="2" a="1"/>
  <c r="C2990" i="2" s="1"/>
  <c r="C2991" i="2" a="1"/>
  <c r="C2991" i="2" s="1"/>
  <c r="C2992" i="2" a="1"/>
  <c r="C2992" i="2" s="1"/>
  <c r="C2993" i="2" a="1"/>
  <c r="C2993" i="2" s="1"/>
  <c r="C2994" i="2" a="1"/>
  <c r="C2994" i="2" s="1"/>
  <c r="C2995" i="2" a="1"/>
  <c r="C2995" i="2" s="1"/>
  <c r="C2996" i="2" a="1"/>
  <c r="C2996" i="2" s="1"/>
  <c r="C2997" i="2" a="1"/>
  <c r="C2997" i="2" s="1"/>
  <c r="C2998" i="2" a="1"/>
  <c r="C2998" i="2" s="1"/>
  <c r="C2999" i="2" a="1"/>
  <c r="C2999" i="2" s="1"/>
  <c r="C3000" i="2" a="1"/>
  <c r="C3000" i="2" s="1"/>
  <c r="C3001" i="2" a="1"/>
  <c r="C3001" i="2" s="1"/>
  <c r="C3002" i="2" a="1"/>
  <c r="C3002" i="2" s="1"/>
  <c r="C3003" i="2" a="1"/>
  <c r="C3003" i="2" s="1"/>
  <c r="C3004" i="2" a="1"/>
  <c r="C3004" i="2" s="1"/>
  <c r="C3005" i="2" a="1"/>
  <c r="C3005" i="2" s="1"/>
  <c r="C3006" i="2" a="1"/>
  <c r="C3006" i="2" s="1"/>
  <c r="C3007" i="2" a="1"/>
  <c r="C3007" i="2" s="1"/>
  <c r="C3008" i="2" a="1"/>
  <c r="C3008" i="2" s="1"/>
  <c r="C3009" i="2" a="1"/>
  <c r="C3009" i="2" s="1"/>
  <c r="C3010" i="2" a="1"/>
  <c r="C3010" i="2" s="1"/>
  <c r="C3011" i="2" a="1"/>
  <c r="C3011" i="2" s="1"/>
  <c r="C3012" i="2" a="1"/>
  <c r="C3012" i="2" s="1"/>
  <c r="C3013" i="2" a="1"/>
  <c r="C3013" i="2" s="1"/>
  <c r="C3014" i="2" a="1"/>
  <c r="C3014" i="2" s="1"/>
  <c r="C3015" i="2" a="1"/>
  <c r="C3015" i="2" s="1"/>
  <c r="C3016" i="2" a="1"/>
  <c r="C3016" i="2" s="1"/>
  <c r="C3017" i="2" a="1"/>
  <c r="C3017" i="2" s="1"/>
  <c r="C3018" i="2" a="1"/>
  <c r="C3018" i="2" s="1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Y766" i="1"/>
  <c r="S767" i="2" s="1" a="1"/>
  <c r="S767" i="2" s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S1546" i="2" s="1" a="1"/>
  <c r="S1546" i="2" s="1"/>
  <c r="Y1492" i="1"/>
  <c r="Y1493" i="1"/>
  <c r="Y1494" i="1"/>
  <c r="Y1495" i="1"/>
  <c r="Y1496" i="1"/>
  <c r="Y1497" i="1"/>
  <c r="Y1498" i="1"/>
  <c r="Y1499" i="1"/>
  <c r="S1554" i="2" s="1" a="1"/>
  <c r="S1554" i="2" s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S1360" i="2" a="1"/>
  <c r="S1360" i="2" s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S1412" i="2" a="1"/>
  <c r="S1412" i="2" s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S1672" i="2" s="1" a="1"/>
  <c r="S1672" i="2" s="1"/>
  <c r="Y1608" i="1"/>
  <c r="Y1609" i="1"/>
  <c r="S1674" i="2" s="1" a="1"/>
  <c r="S1674" i="2" s="1"/>
  <c r="Y1610" i="1"/>
  <c r="Y1611" i="1"/>
  <c r="Y1612" i="1"/>
  <c r="Y1613" i="1"/>
  <c r="Y1614" i="1"/>
  <c r="Y1615" i="1"/>
  <c r="S1680" i="2" s="1" a="1"/>
  <c r="S1680" i="2" s="1"/>
  <c r="Y1616" i="1"/>
  <c r="Y1617" i="1"/>
  <c r="S1682" i="2" s="1" a="1"/>
  <c r="S1682" i="2" s="1"/>
  <c r="Y1618" i="1"/>
  <c r="Y1619" i="1"/>
  <c r="Y1620" i="1"/>
  <c r="Y1621" i="1"/>
  <c r="Y1622" i="1"/>
  <c r="Y1623" i="1"/>
  <c r="S1688" i="2" s="1" a="1"/>
  <c r="S1688" i="2" s="1"/>
  <c r="Y1624" i="1"/>
  <c r="Y1625" i="1"/>
  <c r="S1690" i="2" s="1" a="1"/>
  <c r="S1690" i="2" s="1"/>
  <c r="Y1626" i="1"/>
  <c r="S1691" i="2" s="1" a="1"/>
  <c r="S1691" i="2" s="1"/>
  <c r="Y1627" i="1"/>
  <c r="Y1628" i="1"/>
  <c r="Y1629" i="1"/>
  <c r="Y1630" i="1"/>
  <c r="S1695" i="2" s="1" a="1"/>
  <c r="S1695" i="2" s="1"/>
  <c r="Y1631" i="1"/>
  <c r="S1696" i="2" s="1" a="1"/>
  <c r="S1696" i="2" s="1"/>
  <c r="Y1632" i="1"/>
  <c r="Y1633" i="1"/>
  <c r="S1698" i="2" s="1" a="1"/>
  <c r="S1698" i="2" s="1"/>
  <c r="Y1634" i="1"/>
  <c r="S1699" i="2" s="1" a="1"/>
  <c r="S1699" i="2" s="1"/>
  <c r="Y826" i="1"/>
  <c r="Y827" i="1"/>
  <c r="Y828" i="1"/>
  <c r="Y829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S1489" i="2" s="1" a="1"/>
  <c r="S1489" i="2" s="1"/>
  <c r="Y1437" i="1"/>
  <c r="Y1438" i="1"/>
  <c r="Y1439" i="1"/>
  <c r="Y1440" i="1"/>
  <c r="Y1441" i="1"/>
  <c r="Y1442" i="1"/>
  <c r="Y1443" i="1"/>
  <c r="Y1444" i="1"/>
  <c r="S1498" i="2" s="1" a="1"/>
  <c r="S1498" i="2" s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S1526" i="2" s="1" a="1"/>
  <c r="S1526" i="2" s="1"/>
  <c r="E4" i="6"/>
  <c r="E5" i="6"/>
  <c r="E6" i="6"/>
  <c r="E7" i="6"/>
  <c r="E8" i="6"/>
  <c r="E9" i="6"/>
  <c r="E10" i="6"/>
  <c r="E11" i="6"/>
  <c r="E12" i="6"/>
  <c r="E15" i="6"/>
  <c r="E18" i="6"/>
  <c r="E20" i="6"/>
  <c r="E21" i="6"/>
  <c r="E24" i="6"/>
  <c r="E25" i="6"/>
  <c r="E28" i="6"/>
  <c r="E29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3" i="6"/>
  <c r="O4" i="2" a="1"/>
  <c r="O4" i="2" s="1"/>
  <c r="O5" i="2" a="1"/>
  <c r="O5" i="2" s="1"/>
  <c r="O6" i="2" a="1"/>
  <c r="O6" i="2" s="1"/>
  <c r="O7" i="2" a="1"/>
  <c r="O7" i="2" s="1"/>
  <c r="O8" i="2" a="1"/>
  <c r="O8" i="2" s="1"/>
  <c r="O9" i="2" a="1"/>
  <c r="O9" i="2" s="1"/>
  <c r="O10" i="2" a="1"/>
  <c r="O10" i="2" s="1"/>
  <c r="O11" i="2" a="1"/>
  <c r="O11" i="2" s="1"/>
  <c r="O12" i="2" a="1"/>
  <c r="O12" i="2" s="1"/>
  <c r="O13" i="2" a="1"/>
  <c r="O13" i="2" s="1"/>
  <c r="O14" i="2" a="1"/>
  <c r="O14" i="2" s="1"/>
  <c r="O15" i="2" a="1"/>
  <c r="O15" i="2" s="1"/>
  <c r="O16" i="2" a="1"/>
  <c r="O16" i="2" s="1"/>
  <c r="O17" i="2" a="1"/>
  <c r="O17" i="2" s="1"/>
  <c r="O18" i="2" a="1"/>
  <c r="O18" i="2" s="1"/>
  <c r="O19" i="2" a="1"/>
  <c r="O19" i="2" s="1"/>
  <c r="O20" i="2" a="1"/>
  <c r="O20" i="2" s="1"/>
  <c r="O21" i="2" a="1"/>
  <c r="O21" i="2" s="1"/>
  <c r="O22" i="2" a="1"/>
  <c r="O22" i="2" s="1"/>
  <c r="O23" i="2" a="1"/>
  <c r="O23" i="2" s="1"/>
  <c r="O24" i="2" a="1"/>
  <c r="O24" i="2" s="1"/>
  <c r="O25" i="2" a="1"/>
  <c r="O25" i="2" s="1"/>
  <c r="O26" i="2" a="1"/>
  <c r="O26" i="2" s="1"/>
  <c r="O27" i="2" a="1"/>
  <c r="O27" i="2" s="1"/>
  <c r="O28" i="2" a="1"/>
  <c r="O28" i="2" s="1"/>
  <c r="O29" i="2" a="1"/>
  <c r="O29" i="2" s="1"/>
  <c r="O30" i="2" a="1"/>
  <c r="O30" i="2" s="1"/>
  <c r="O31" i="2" a="1"/>
  <c r="O31" i="2" s="1"/>
  <c r="O32" i="2" a="1"/>
  <c r="O32" i="2" s="1"/>
  <c r="O33" i="2" a="1"/>
  <c r="O33" i="2" s="1"/>
  <c r="O34" i="2" a="1"/>
  <c r="O34" i="2" s="1"/>
  <c r="O35" i="2" a="1"/>
  <c r="O35" i="2" s="1"/>
  <c r="O36" i="2" a="1"/>
  <c r="O36" i="2" s="1"/>
  <c r="O37" i="2" a="1"/>
  <c r="O37" i="2" s="1"/>
  <c r="O38" i="2" a="1"/>
  <c r="O38" i="2" s="1"/>
  <c r="O39" i="2" a="1"/>
  <c r="O39" i="2" s="1"/>
  <c r="O40" i="2" a="1"/>
  <c r="O40" i="2" s="1"/>
  <c r="O41" i="2" a="1"/>
  <c r="O41" i="2" s="1"/>
  <c r="O42" i="2" a="1"/>
  <c r="O42" i="2" s="1"/>
  <c r="O43" i="2" a="1"/>
  <c r="O43" i="2" s="1"/>
  <c r="O44" i="2" a="1"/>
  <c r="O44" i="2" s="1"/>
  <c r="O45" i="2" a="1"/>
  <c r="O45" i="2" s="1"/>
  <c r="O46" i="2" a="1"/>
  <c r="O46" i="2" s="1"/>
  <c r="O47" i="2" a="1"/>
  <c r="O47" i="2" s="1"/>
  <c r="O48" i="2" a="1"/>
  <c r="O48" i="2" s="1"/>
  <c r="O49" i="2" a="1"/>
  <c r="O49" i="2" s="1"/>
  <c r="O50" i="2" a="1"/>
  <c r="O50" i="2" s="1"/>
  <c r="O51" i="2" a="1"/>
  <c r="O51" i="2" s="1"/>
  <c r="O52" i="2" a="1"/>
  <c r="O52" i="2" s="1"/>
  <c r="O53" i="2" a="1"/>
  <c r="O53" i="2" s="1"/>
  <c r="O54" i="2" a="1"/>
  <c r="O54" i="2" s="1"/>
  <c r="O55" i="2" a="1"/>
  <c r="O55" i="2" s="1"/>
  <c r="O56" i="2" a="1"/>
  <c r="O56" i="2" s="1"/>
  <c r="O57" i="2" a="1"/>
  <c r="O57" i="2" s="1"/>
  <c r="O58" i="2" a="1"/>
  <c r="O58" i="2" s="1"/>
  <c r="O59" i="2" a="1"/>
  <c r="O59" i="2" s="1"/>
  <c r="O60" i="2" a="1"/>
  <c r="O60" i="2" s="1"/>
  <c r="O61" i="2" a="1"/>
  <c r="O61" i="2" s="1"/>
  <c r="O62" i="2" a="1"/>
  <c r="O62" i="2" s="1"/>
  <c r="O63" i="2" a="1"/>
  <c r="O63" i="2" s="1"/>
  <c r="O64" i="2" a="1"/>
  <c r="O64" i="2" s="1"/>
  <c r="O65" i="2" a="1"/>
  <c r="O65" i="2" s="1"/>
  <c r="O66" i="2" a="1"/>
  <c r="O66" i="2" s="1"/>
  <c r="O67" i="2" a="1"/>
  <c r="O67" i="2" s="1"/>
  <c r="O68" i="2" a="1"/>
  <c r="O68" i="2" s="1"/>
  <c r="O69" i="2" a="1"/>
  <c r="O69" i="2" s="1"/>
  <c r="O70" i="2" a="1"/>
  <c r="O70" i="2" s="1"/>
  <c r="O71" i="2" a="1"/>
  <c r="O71" i="2" s="1"/>
  <c r="O72" i="2" a="1"/>
  <c r="O72" i="2" s="1"/>
  <c r="O73" i="2" a="1"/>
  <c r="O73" i="2" s="1"/>
  <c r="O74" i="2" a="1"/>
  <c r="O74" i="2" s="1"/>
  <c r="O75" i="2" a="1"/>
  <c r="O75" i="2" s="1"/>
  <c r="O76" i="2" a="1"/>
  <c r="O76" i="2" s="1"/>
  <c r="O77" i="2" a="1"/>
  <c r="O77" i="2" s="1"/>
  <c r="O78" i="2" a="1"/>
  <c r="O78" i="2" s="1"/>
  <c r="O79" i="2" a="1"/>
  <c r="O79" i="2" s="1"/>
  <c r="O80" i="2" a="1"/>
  <c r="O80" i="2" s="1"/>
  <c r="O81" i="2" a="1"/>
  <c r="O81" i="2" s="1"/>
  <c r="O82" i="2" a="1"/>
  <c r="O82" i="2" s="1"/>
  <c r="O83" i="2" a="1"/>
  <c r="O83" i="2" s="1"/>
  <c r="O84" i="2" a="1"/>
  <c r="O84" i="2" s="1"/>
  <c r="O85" i="2" a="1"/>
  <c r="O85" i="2" s="1"/>
  <c r="O86" i="2" a="1"/>
  <c r="O86" i="2" s="1"/>
  <c r="O87" i="2" a="1"/>
  <c r="O87" i="2" s="1"/>
  <c r="O88" i="2" a="1"/>
  <c r="O88" i="2" s="1"/>
  <c r="O89" i="2" a="1"/>
  <c r="O89" i="2" s="1"/>
  <c r="O90" i="2" a="1"/>
  <c r="O90" i="2" s="1"/>
  <c r="O91" i="2" a="1"/>
  <c r="O91" i="2" s="1"/>
  <c r="O92" i="2" a="1"/>
  <c r="O92" i="2" s="1"/>
  <c r="O93" i="2" a="1"/>
  <c r="O93" i="2" s="1"/>
  <c r="O94" i="2" a="1"/>
  <c r="O94" i="2" s="1"/>
  <c r="O95" i="2" a="1"/>
  <c r="O95" i="2" s="1"/>
  <c r="O96" i="2" a="1"/>
  <c r="O96" i="2" s="1"/>
  <c r="O3" i="2" a="1"/>
  <c r="O3" i="2" s="1"/>
  <c r="AA3" i="2" a="1"/>
  <c r="AA3" i="2" s="1"/>
  <c r="AA4" i="2" a="1"/>
  <c r="AA4" i="2" s="1"/>
  <c r="AA5" i="2" a="1"/>
  <c r="AA5" i="2" s="1"/>
  <c r="AA6" i="2" a="1"/>
  <c r="AA6" i="2" s="1"/>
  <c r="AA7" i="2" a="1"/>
  <c r="AA7" i="2" s="1"/>
  <c r="AA8" i="2" a="1"/>
  <c r="AA8" i="2" s="1"/>
  <c r="AA9" i="2" a="1"/>
  <c r="AA9" i="2" s="1"/>
  <c r="AA10" i="2" a="1"/>
  <c r="AA10" i="2" s="1"/>
  <c r="AA11" i="2" a="1"/>
  <c r="AA11" i="2" s="1"/>
  <c r="AA12" i="2" a="1"/>
  <c r="AA12" i="2" s="1"/>
  <c r="AA13" i="2" a="1"/>
  <c r="AA13" i="2" s="1"/>
  <c r="AA14" i="2" a="1"/>
  <c r="AA14" i="2" s="1"/>
  <c r="AA15" i="2" a="1"/>
  <c r="AA15" i="2" s="1"/>
  <c r="AA16" i="2" a="1"/>
  <c r="AA16" i="2" s="1"/>
  <c r="AA17" i="2" a="1"/>
  <c r="AA17" i="2" s="1"/>
  <c r="AA18" i="2" a="1"/>
  <c r="AA18" i="2" s="1"/>
  <c r="AA19" i="2" a="1"/>
  <c r="AA19" i="2" s="1"/>
  <c r="AA20" i="2" a="1"/>
  <c r="AA20" i="2" s="1"/>
  <c r="AA21" i="2" a="1"/>
  <c r="AA21" i="2" s="1"/>
  <c r="AA22" i="2" a="1"/>
  <c r="AA22" i="2" s="1"/>
  <c r="AA23" i="2" a="1"/>
  <c r="AA23" i="2" s="1"/>
  <c r="AA24" i="2" a="1"/>
  <c r="AA24" i="2" s="1"/>
  <c r="AA25" i="2" a="1"/>
  <c r="AA25" i="2" s="1"/>
  <c r="AA26" i="2" a="1"/>
  <c r="AA26" i="2" s="1"/>
  <c r="AA27" i="2" a="1"/>
  <c r="AA27" i="2" s="1"/>
  <c r="AA28" i="2" a="1"/>
  <c r="AA28" i="2" s="1"/>
  <c r="AA29" i="2" a="1"/>
  <c r="AA29" i="2" s="1"/>
  <c r="AA30" i="2" a="1"/>
  <c r="AA30" i="2" s="1"/>
  <c r="AA31" i="2" a="1"/>
  <c r="AA31" i="2" s="1"/>
  <c r="AA32" i="2" a="1"/>
  <c r="AA32" i="2" s="1"/>
  <c r="AA33" i="2" a="1"/>
  <c r="AA33" i="2" s="1"/>
  <c r="AA34" i="2" a="1"/>
  <c r="AA34" i="2" s="1"/>
  <c r="AA35" i="2" a="1"/>
  <c r="AA35" i="2" s="1"/>
  <c r="AA36" i="2" a="1"/>
  <c r="AA36" i="2" s="1"/>
  <c r="AA37" i="2" a="1"/>
  <c r="AA37" i="2" s="1"/>
  <c r="AA38" i="2" a="1"/>
  <c r="AA38" i="2" s="1"/>
  <c r="AA39" i="2" a="1"/>
  <c r="AA39" i="2" s="1"/>
  <c r="AA40" i="2" a="1"/>
  <c r="AA40" i="2" s="1"/>
  <c r="AA41" i="2" a="1"/>
  <c r="AA41" i="2" s="1"/>
  <c r="AA42" i="2" a="1"/>
  <c r="AA42" i="2" s="1"/>
  <c r="AA43" i="2" a="1"/>
  <c r="AA43" i="2" s="1"/>
  <c r="AA44" i="2" a="1"/>
  <c r="AA44" i="2" s="1"/>
  <c r="AA45" i="2" a="1"/>
  <c r="AA45" i="2" s="1"/>
  <c r="AA46" i="2" a="1"/>
  <c r="AA46" i="2" s="1"/>
  <c r="AA47" i="2" a="1"/>
  <c r="AA47" i="2" s="1"/>
  <c r="AA48" i="2" a="1"/>
  <c r="AA48" i="2" s="1"/>
  <c r="AA49" i="2" a="1"/>
  <c r="AA49" i="2" s="1"/>
  <c r="AA50" i="2" a="1"/>
  <c r="AA50" i="2" s="1"/>
  <c r="AA51" i="2" a="1"/>
  <c r="AA51" i="2" s="1"/>
  <c r="AA52" i="2" a="1"/>
  <c r="AA52" i="2" s="1"/>
  <c r="AA53" i="2" a="1"/>
  <c r="AA53" i="2" s="1"/>
  <c r="AA54" i="2" a="1"/>
  <c r="AA54" i="2" s="1"/>
  <c r="AA55" i="2" a="1"/>
  <c r="AA55" i="2" s="1"/>
  <c r="AA56" i="2" a="1"/>
  <c r="AA56" i="2" s="1"/>
  <c r="AA57" i="2" a="1"/>
  <c r="AA57" i="2" s="1"/>
  <c r="AA58" i="2" a="1"/>
  <c r="AA58" i="2" s="1"/>
  <c r="AA59" i="2" a="1"/>
  <c r="AA59" i="2" s="1"/>
  <c r="AA60" i="2" a="1"/>
  <c r="AA60" i="2" s="1"/>
  <c r="AA61" i="2" a="1"/>
  <c r="AA61" i="2" s="1"/>
  <c r="AA62" i="2" a="1"/>
  <c r="AA62" i="2" s="1"/>
  <c r="AA63" i="2" a="1"/>
  <c r="AA63" i="2" s="1"/>
  <c r="AA64" i="2" a="1"/>
  <c r="AA64" i="2" s="1"/>
  <c r="AA65" i="2" a="1"/>
  <c r="AA65" i="2" s="1"/>
  <c r="AA66" i="2" a="1"/>
  <c r="AA66" i="2" s="1"/>
  <c r="AA67" i="2" a="1"/>
  <c r="AA67" i="2" s="1"/>
  <c r="AA68" i="2" a="1"/>
  <c r="AA68" i="2" s="1"/>
  <c r="AA69" i="2" a="1"/>
  <c r="AA69" i="2" s="1"/>
  <c r="AA70" i="2" a="1"/>
  <c r="AA70" i="2" s="1"/>
  <c r="AA71" i="2" a="1"/>
  <c r="AA71" i="2" s="1"/>
  <c r="AA72" i="2" a="1"/>
  <c r="AA72" i="2" s="1"/>
  <c r="AA73" i="2" a="1"/>
  <c r="AA73" i="2" s="1"/>
  <c r="AA74" i="2" a="1"/>
  <c r="AA74" i="2" s="1"/>
  <c r="AA75" i="2" a="1"/>
  <c r="AA75" i="2" s="1"/>
  <c r="AA76" i="2" a="1"/>
  <c r="AA76" i="2" s="1"/>
  <c r="AA77" i="2" a="1"/>
  <c r="AA77" i="2" s="1"/>
  <c r="AA78" i="2" a="1"/>
  <c r="AA78" i="2" s="1"/>
  <c r="AA79" i="2" a="1"/>
  <c r="AA79" i="2" s="1"/>
  <c r="AA80" i="2" a="1"/>
  <c r="AA80" i="2" s="1"/>
  <c r="AA81" i="2" a="1"/>
  <c r="AA81" i="2" s="1"/>
  <c r="AA82" i="2" a="1"/>
  <c r="AA82" i="2" s="1"/>
  <c r="AA83" i="2" a="1"/>
  <c r="AA83" i="2" s="1"/>
  <c r="AA84" i="2" a="1"/>
  <c r="AA84" i="2" s="1"/>
  <c r="AA85" i="2" a="1"/>
  <c r="AA85" i="2" s="1"/>
  <c r="AA86" i="2" a="1"/>
  <c r="AA86" i="2" s="1"/>
  <c r="AA87" i="2" a="1"/>
  <c r="AA87" i="2" s="1"/>
  <c r="AA88" i="2" a="1"/>
  <c r="AA88" i="2" s="1"/>
  <c r="AA89" i="2" a="1"/>
  <c r="AA89" i="2" s="1"/>
  <c r="AA90" i="2" a="1"/>
  <c r="AA90" i="2" s="1"/>
  <c r="AA91" i="2" a="1"/>
  <c r="AA91" i="2" s="1"/>
  <c r="AA92" i="2" a="1"/>
  <c r="AA92" i="2" s="1"/>
  <c r="AA93" i="2" a="1"/>
  <c r="AA93" i="2" s="1"/>
  <c r="AA94" i="2" a="1"/>
  <c r="AA94" i="2" s="1"/>
  <c r="AA95" i="2" a="1"/>
  <c r="AA95" i="2" s="1"/>
  <c r="AA96" i="2" a="1"/>
  <c r="AA96" i="2" s="1"/>
  <c r="V4" i="2" a="1"/>
  <c r="V4" i="2" s="1"/>
  <c r="V5" i="2" a="1"/>
  <c r="V5" i="2" s="1"/>
  <c r="V6" i="2" a="1"/>
  <c r="V6" i="2" s="1"/>
  <c r="V7" i="2" a="1"/>
  <c r="V7" i="2" s="1"/>
  <c r="V8" i="2" a="1"/>
  <c r="V8" i="2" s="1"/>
  <c r="V9" i="2" a="1"/>
  <c r="V9" i="2" s="1"/>
  <c r="V10" i="2" a="1"/>
  <c r="V10" i="2" s="1"/>
  <c r="V11" i="2" a="1"/>
  <c r="V11" i="2" s="1"/>
  <c r="V12" i="2" a="1"/>
  <c r="V12" i="2" s="1"/>
  <c r="V13" i="2" a="1"/>
  <c r="V13" i="2" s="1"/>
  <c r="V14" i="2" a="1"/>
  <c r="V14" i="2" s="1"/>
  <c r="V15" i="2" a="1"/>
  <c r="V15" i="2" s="1"/>
  <c r="V16" i="2" a="1"/>
  <c r="V16" i="2" s="1"/>
  <c r="V17" i="2" a="1"/>
  <c r="V17" i="2" s="1"/>
  <c r="V18" i="2" a="1"/>
  <c r="V18" i="2" s="1"/>
  <c r="V19" i="2" a="1"/>
  <c r="V19" i="2" s="1"/>
  <c r="V20" i="2" a="1"/>
  <c r="V20" i="2" s="1"/>
  <c r="V21" i="2" a="1"/>
  <c r="V21" i="2" s="1"/>
  <c r="V22" i="2" a="1"/>
  <c r="V22" i="2" s="1"/>
  <c r="V23" i="2" a="1"/>
  <c r="V23" i="2" s="1"/>
  <c r="V24" i="2" a="1"/>
  <c r="V24" i="2" s="1"/>
  <c r="V25" i="2" a="1"/>
  <c r="V25" i="2" s="1"/>
  <c r="V26" i="2" a="1"/>
  <c r="V26" i="2" s="1"/>
  <c r="V27" i="2" a="1"/>
  <c r="V27" i="2" s="1"/>
  <c r="V28" i="2" a="1"/>
  <c r="V28" i="2" s="1"/>
  <c r="V29" i="2" a="1"/>
  <c r="V29" i="2" s="1"/>
  <c r="V30" i="2" a="1"/>
  <c r="V30" i="2" s="1"/>
  <c r="V31" i="2" a="1"/>
  <c r="V31" i="2" s="1"/>
  <c r="V32" i="2" a="1"/>
  <c r="V32" i="2" s="1"/>
  <c r="V33" i="2" a="1"/>
  <c r="V33" i="2" s="1"/>
  <c r="V34" i="2" a="1"/>
  <c r="V34" i="2" s="1"/>
  <c r="V35" i="2" a="1"/>
  <c r="V35" i="2" s="1"/>
  <c r="V36" i="2" a="1"/>
  <c r="V36" i="2" s="1"/>
  <c r="V37" i="2" a="1"/>
  <c r="V37" i="2" s="1"/>
  <c r="V38" i="2" a="1"/>
  <c r="V38" i="2" s="1"/>
  <c r="V39" i="2" a="1"/>
  <c r="V39" i="2" s="1"/>
  <c r="V40" i="2" a="1"/>
  <c r="V40" i="2" s="1"/>
  <c r="V41" i="2" a="1"/>
  <c r="V41" i="2" s="1"/>
  <c r="V42" i="2" a="1"/>
  <c r="V42" i="2" s="1"/>
  <c r="V43" i="2" a="1"/>
  <c r="V43" i="2" s="1"/>
  <c r="V44" i="2" a="1"/>
  <c r="V44" i="2" s="1"/>
  <c r="V45" i="2" a="1"/>
  <c r="V45" i="2" s="1"/>
  <c r="V46" i="2" a="1"/>
  <c r="V46" i="2" s="1"/>
  <c r="V47" i="2" a="1"/>
  <c r="V47" i="2" s="1"/>
  <c r="V48" i="2" a="1"/>
  <c r="V48" i="2" s="1"/>
  <c r="V49" i="2" a="1"/>
  <c r="V49" i="2" s="1"/>
  <c r="V50" i="2" a="1"/>
  <c r="V50" i="2" s="1"/>
  <c r="V51" i="2" a="1"/>
  <c r="V51" i="2" s="1"/>
  <c r="V52" i="2" a="1"/>
  <c r="V52" i="2" s="1"/>
  <c r="V53" i="2" a="1"/>
  <c r="V53" i="2" s="1"/>
  <c r="V54" i="2" a="1"/>
  <c r="V54" i="2" s="1"/>
  <c r="V55" i="2" a="1"/>
  <c r="V55" i="2" s="1"/>
  <c r="V56" i="2" a="1"/>
  <c r="V56" i="2" s="1"/>
  <c r="V57" i="2" a="1"/>
  <c r="V57" i="2" s="1"/>
  <c r="V58" i="2" a="1"/>
  <c r="V58" i="2" s="1"/>
  <c r="V59" i="2" a="1"/>
  <c r="V59" i="2" s="1"/>
  <c r="V60" i="2" a="1"/>
  <c r="V60" i="2" s="1"/>
  <c r="V61" i="2" a="1"/>
  <c r="V61" i="2" s="1"/>
  <c r="V62" i="2" a="1"/>
  <c r="V62" i="2" s="1"/>
  <c r="V63" i="2" a="1"/>
  <c r="V63" i="2" s="1"/>
  <c r="V64" i="2" a="1"/>
  <c r="V64" i="2" s="1"/>
  <c r="V65" i="2" a="1"/>
  <c r="V65" i="2" s="1"/>
  <c r="V66" i="2" a="1"/>
  <c r="V66" i="2" s="1"/>
  <c r="V67" i="2" a="1"/>
  <c r="V67" i="2" s="1"/>
  <c r="V68" i="2" a="1"/>
  <c r="V68" i="2" s="1"/>
  <c r="V69" i="2" a="1"/>
  <c r="V69" i="2" s="1"/>
  <c r="V70" i="2" a="1"/>
  <c r="V70" i="2" s="1"/>
  <c r="V71" i="2" a="1"/>
  <c r="V71" i="2" s="1"/>
  <c r="V72" i="2" a="1"/>
  <c r="V72" i="2" s="1"/>
  <c r="V73" i="2" a="1"/>
  <c r="V73" i="2" s="1"/>
  <c r="V74" i="2" a="1"/>
  <c r="V74" i="2" s="1"/>
  <c r="V75" i="2" a="1"/>
  <c r="V75" i="2" s="1"/>
  <c r="V76" i="2" a="1"/>
  <c r="V76" i="2" s="1"/>
  <c r="V77" i="2" a="1"/>
  <c r="V77" i="2" s="1"/>
  <c r="V78" i="2" a="1"/>
  <c r="V78" i="2" s="1"/>
  <c r="V79" i="2" a="1"/>
  <c r="V79" i="2" s="1"/>
  <c r="V80" i="2" a="1"/>
  <c r="V80" i="2" s="1"/>
  <c r="V81" i="2" a="1"/>
  <c r="V81" i="2" s="1"/>
  <c r="V82" i="2" a="1"/>
  <c r="V82" i="2" s="1"/>
  <c r="V83" i="2" a="1"/>
  <c r="V83" i="2" s="1"/>
  <c r="V84" i="2" a="1"/>
  <c r="V84" i="2" s="1"/>
  <c r="V85" i="2" a="1"/>
  <c r="V85" i="2" s="1"/>
  <c r="V86" i="2" a="1"/>
  <c r="V86" i="2" s="1"/>
  <c r="V87" i="2" a="1"/>
  <c r="V87" i="2" s="1"/>
  <c r="V88" i="2" a="1"/>
  <c r="V88" i="2" s="1"/>
  <c r="V89" i="2" a="1"/>
  <c r="V89" i="2" s="1"/>
  <c r="V90" i="2" a="1"/>
  <c r="V90" i="2" s="1"/>
  <c r="V91" i="2" a="1"/>
  <c r="V91" i="2" s="1"/>
  <c r="V92" i="2" a="1"/>
  <c r="V92" i="2" s="1"/>
  <c r="V93" i="2" a="1"/>
  <c r="V93" i="2" s="1"/>
  <c r="V94" i="2" a="1"/>
  <c r="V94" i="2" s="1"/>
  <c r="V95" i="2" a="1"/>
  <c r="V95" i="2" s="1"/>
  <c r="V96" i="2" a="1"/>
  <c r="V96" i="2" s="1"/>
  <c r="V3" i="2" a="1"/>
  <c r="V3" i="2" s="1"/>
  <c r="T96" i="2" a="1"/>
  <c r="T96" i="2" s="1"/>
  <c r="T95" i="2" a="1"/>
  <c r="T95" i="2" s="1"/>
  <c r="T94" i="2" a="1"/>
  <c r="T94" i="2" s="1"/>
  <c r="T93" i="2" a="1"/>
  <c r="T93" i="2" s="1"/>
  <c r="T92" i="2" a="1"/>
  <c r="T92" i="2" s="1"/>
  <c r="T91" i="2" a="1"/>
  <c r="T91" i="2" s="1"/>
  <c r="T90" i="2" a="1"/>
  <c r="T90" i="2" s="1"/>
  <c r="T89" i="2" a="1"/>
  <c r="T89" i="2" s="1"/>
  <c r="T88" i="2" a="1"/>
  <c r="T88" i="2" s="1"/>
  <c r="T87" i="2" a="1"/>
  <c r="T87" i="2" s="1"/>
  <c r="T86" i="2" a="1"/>
  <c r="T86" i="2" s="1"/>
  <c r="T85" i="2" a="1"/>
  <c r="T85" i="2" s="1"/>
  <c r="T84" i="2" a="1"/>
  <c r="T84" i="2" s="1"/>
  <c r="T83" i="2" a="1"/>
  <c r="T83" i="2" s="1"/>
  <c r="T82" i="2" a="1"/>
  <c r="T82" i="2" s="1"/>
  <c r="T81" i="2" a="1"/>
  <c r="T81" i="2" s="1"/>
  <c r="T80" i="2" a="1"/>
  <c r="T80" i="2" s="1"/>
  <c r="T79" i="2" a="1"/>
  <c r="T79" i="2" s="1"/>
  <c r="T78" i="2" a="1"/>
  <c r="T78" i="2" s="1"/>
  <c r="T77" i="2" a="1"/>
  <c r="T77" i="2" s="1"/>
  <c r="T76" i="2" a="1"/>
  <c r="T76" i="2" s="1"/>
  <c r="T75" i="2" a="1"/>
  <c r="T75" i="2" s="1"/>
  <c r="T74" i="2" a="1"/>
  <c r="T74" i="2" s="1"/>
  <c r="T73" i="2" a="1"/>
  <c r="T73" i="2" s="1"/>
  <c r="T72" i="2" a="1"/>
  <c r="T72" i="2" s="1"/>
  <c r="T71" i="2" a="1"/>
  <c r="T71" i="2" s="1"/>
  <c r="T70" i="2" a="1"/>
  <c r="T70" i="2" s="1"/>
  <c r="T69" i="2" a="1"/>
  <c r="T69" i="2" s="1"/>
  <c r="T68" i="2" a="1"/>
  <c r="T68" i="2" s="1"/>
  <c r="T67" i="2" a="1"/>
  <c r="T67" i="2" s="1"/>
  <c r="T66" i="2" a="1"/>
  <c r="T66" i="2" s="1"/>
  <c r="T65" i="2" a="1"/>
  <c r="T65" i="2" s="1"/>
  <c r="T64" i="2" a="1"/>
  <c r="T64" i="2" s="1"/>
  <c r="T63" i="2" a="1"/>
  <c r="T63" i="2" s="1"/>
  <c r="T62" i="2" a="1"/>
  <c r="T62" i="2" s="1"/>
  <c r="T61" i="2" a="1"/>
  <c r="T61" i="2" s="1"/>
  <c r="T60" i="2" a="1"/>
  <c r="T60" i="2" s="1"/>
  <c r="T59" i="2" a="1"/>
  <c r="T59" i="2" s="1"/>
  <c r="T58" i="2" a="1"/>
  <c r="T58" i="2" s="1"/>
  <c r="T57" i="2" a="1"/>
  <c r="T57" i="2" s="1"/>
  <c r="T56" i="2" a="1"/>
  <c r="T56" i="2" s="1"/>
  <c r="T55" i="2" a="1"/>
  <c r="T55" i="2" s="1"/>
  <c r="T54" i="2" a="1"/>
  <c r="T54" i="2" s="1"/>
  <c r="T53" i="2" a="1"/>
  <c r="T53" i="2" s="1"/>
  <c r="T52" i="2" a="1"/>
  <c r="T52" i="2" s="1"/>
  <c r="T51" i="2" a="1"/>
  <c r="T51" i="2" s="1"/>
  <c r="T50" i="2" a="1"/>
  <c r="T50" i="2" s="1"/>
  <c r="T49" i="2" a="1"/>
  <c r="T49" i="2" s="1"/>
  <c r="T48" i="2" a="1"/>
  <c r="T48" i="2" s="1"/>
  <c r="T47" i="2" a="1"/>
  <c r="T47" i="2" s="1"/>
  <c r="T46" i="2" a="1"/>
  <c r="T46" i="2" s="1"/>
  <c r="T45" i="2" a="1"/>
  <c r="T45" i="2" s="1"/>
  <c r="T44" i="2" a="1"/>
  <c r="T44" i="2" s="1"/>
  <c r="T43" i="2" a="1"/>
  <c r="T43" i="2" s="1"/>
  <c r="T42" i="2" a="1"/>
  <c r="T42" i="2" s="1"/>
  <c r="T41" i="2" a="1"/>
  <c r="T41" i="2" s="1"/>
  <c r="T40" i="2" a="1"/>
  <c r="T40" i="2" s="1"/>
  <c r="T39" i="2" a="1"/>
  <c r="T39" i="2" s="1"/>
  <c r="T38" i="2" a="1"/>
  <c r="T38" i="2" s="1"/>
  <c r="T37" i="2" a="1"/>
  <c r="T37" i="2" s="1"/>
  <c r="T36" i="2" a="1"/>
  <c r="T36" i="2" s="1"/>
  <c r="T35" i="2" a="1"/>
  <c r="T35" i="2" s="1"/>
  <c r="T34" i="2" a="1"/>
  <c r="T34" i="2" s="1"/>
  <c r="T33" i="2" a="1"/>
  <c r="T33" i="2" s="1"/>
  <c r="T32" i="2" a="1"/>
  <c r="T32" i="2" s="1"/>
  <c r="T31" i="2" a="1"/>
  <c r="T31" i="2" s="1"/>
  <c r="T30" i="2" a="1"/>
  <c r="T30" i="2" s="1"/>
  <c r="T29" i="2" a="1"/>
  <c r="T29" i="2" s="1"/>
  <c r="T28" i="2" a="1"/>
  <c r="T28" i="2" s="1"/>
  <c r="T27" i="2" a="1"/>
  <c r="T27" i="2" s="1"/>
  <c r="T26" i="2" a="1"/>
  <c r="T26" i="2" s="1"/>
  <c r="T25" i="2" a="1"/>
  <c r="T25" i="2" s="1"/>
  <c r="T24" i="2" a="1"/>
  <c r="T24" i="2" s="1"/>
  <c r="T23" i="2" a="1"/>
  <c r="T23" i="2" s="1"/>
  <c r="T22" i="2" a="1"/>
  <c r="T22" i="2" s="1"/>
  <c r="T21" i="2" a="1"/>
  <c r="T21" i="2" s="1"/>
  <c r="T20" i="2" a="1"/>
  <c r="T20" i="2" s="1"/>
  <c r="T19" i="2" a="1"/>
  <c r="T19" i="2" s="1"/>
  <c r="T18" i="2" a="1"/>
  <c r="T18" i="2" s="1"/>
  <c r="T17" i="2" a="1"/>
  <c r="T17" i="2" s="1"/>
  <c r="T16" i="2" a="1"/>
  <c r="T16" i="2" s="1"/>
  <c r="T15" i="2" a="1"/>
  <c r="T15" i="2" s="1"/>
  <c r="T14" i="2" a="1"/>
  <c r="T14" i="2" s="1"/>
  <c r="T13" i="2" a="1"/>
  <c r="T13" i="2" s="1"/>
  <c r="T12" i="2" a="1"/>
  <c r="T12" i="2" s="1"/>
  <c r="T11" i="2" a="1"/>
  <c r="T11" i="2" s="1"/>
  <c r="T10" i="2" a="1"/>
  <c r="T10" i="2" s="1"/>
  <c r="T9" i="2" a="1"/>
  <c r="T9" i="2" s="1"/>
  <c r="T8" i="2" a="1"/>
  <c r="T8" i="2" s="1"/>
  <c r="T7" i="2" a="1"/>
  <c r="T7" i="2" s="1"/>
  <c r="T6" i="2" a="1"/>
  <c r="T6" i="2" s="1"/>
  <c r="T5" i="2" a="1"/>
  <c r="T5" i="2" s="1"/>
  <c r="T4" i="2" a="1"/>
  <c r="T4" i="2" s="1"/>
  <c r="T3" i="2" a="1"/>
  <c r="T3" i="2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8" i="1"/>
  <c r="Y499" i="1"/>
  <c r="Y500" i="1"/>
  <c r="Y501" i="1"/>
  <c r="Y502" i="1"/>
  <c r="Y503" i="1"/>
  <c r="Y504" i="1"/>
  <c r="Y509" i="1"/>
  <c r="Y510" i="1"/>
  <c r="Y511" i="1"/>
  <c r="Y512" i="1"/>
  <c r="Y513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S757" i="2" s="1" a="1"/>
  <c r="S757" i="2" s="1"/>
  <c r="Y757" i="1"/>
  <c r="S758" i="2" s="1" a="1"/>
  <c r="S758" i="2" s="1"/>
  <c r="Y758" i="1"/>
  <c r="S759" i="2" s="1" a="1"/>
  <c r="S759" i="2" s="1"/>
  <c r="Y759" i="1"/>
  <c r="S760" i="2" s="1" a="1"/>
  <c r="S760" i="2" s="1"/>
  <c r="Y760" i="1"/>
  <c r="S761" i="2" s="1" a="1"/>
  <c r="S761" i="2" s="1"/>
  <c r="Y761" i="1"/>
  <c r="S762" i="2" s="1" a="1"/>
  <c r="S762" i="2" s="1"/>
  <c r="Y762" i="1"/>
  <c r="Y763" i="1"/>
  <c r="Y764" i="1"/>
  <c r="S765" i="2" s="1" a="1"/>
  <c r="S765" i="2" s="1"/>
  <c r="Y765" i="1"/>
  <c r="S766" i="2" s="1" a="1"/>
  <c r="S766" i="2" s="1"/>
  <c r="Y767" i="1"/>
  <c r="S768" i="2" s="1" a="1"/>
  <c r="S768" i="2" s="1"/>
  <c r="Y768" i="1"/>
  <c r="S769" i="2" s="1" a="1"/>
  <c r="S769" i="2" s="1"/>
  <c r="Y769" i="1"/>
  <c r="S770" i="2" s="1" a="1"/>
  <c r="S770" i="2" s="1"/>
  <c r="Y770" i="1"/>
  <c r="Y771" i="1"/>
  <c r="Y772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30" i="1"/>
  <c r="Y831" i="1"/>
  <c r="Y832" i="1"/>
  <c r="Y833" i="1"/>
  <c r="Y834" i="1"/>
  <c r="Y835" i="1"/>
  <c r="Y836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7" i="1"/>
  <c r="Y1208" i="1"/>
  <c r="Y1209" i="1"/>
  <c r="Y1210" i="1"/>
  <c r="Y1211" i="1"/>
  <c r="Y1212" i="1"/>
  <c r="Y1213" i="1"/>
  <c r="Y1214" i="1"/>
  <c r="Y1215" i="1"/>
  <c r="Y1216" i="1"/>
  <c r="Y1217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92" i="1"/>
  <c r="Y1293" i="1"/>
  <c r="Y1294" i="1"/>
  <c r="Y1295" i="1"/>
  <c r="Y1296" i="1"/>
  <c r="Y1297" i="1"/>
  <c r="Y1298" i="1"/>
  <c r="Y1299" i="1"/>
  <c r="Y1300" i="1"/>
  <c r="Y1301" i="1"/>
  <c r="Y1302" i="1"/>
  <c r="Y393" i="1"/>
  <c r="Y394" i="1"/>
  <c r="Y395" i="1"/>
  <c r="Y496" i="1"/>
  <c r="Y497" i="1"/>
  <c r="Y505" i="1"/>
  <c r="Y506" i="1"/>
  <c r="Y507" i="1"/>
  <c r="Y508" i="1"/>
  <c r="Y514" i="1"/>
  <c r="Y515" i="1"/>
  <c r="Y516" i="1"/>
  <c r="Y539" i="1"/>
  <c r="Y540" i="1"/>
  <c r="Y541" i="1"/>
  <c r="Y542" i="1"/>
  <c r="Y543" i="1"/>
  <c r="Y544" i="1"/>
  <c r="Y545" i="1"/>
  <c r="Y546" i="1"/>
  <c r="Y663" i="1"/>
  <c r="Y664" i="1"/>
  <c r="Y665" i="1"/>
  <c r="Y735" i="1"/>
  <c r="Y989" i="1"/>
  <c r="Y1266" i="1"/>
  <c r="Y1267" i="1"/>
  <c r="Y1268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42" i="1"/>
  <c r="Y1343" i="1"/>
  <c r="Y1344" i="1"/>
  <c r="Y1345" i="1"/>
  <c r="Y1346" i="1"/>
  <c r="Y1347" i="1"/>
  <c r="Y1348" i="1"/>
  <c r="Y1349" i="1"/>
  <c r="Y1356" i="1"/>
  <c r="Y1357" i="1"/>
  <c r="Y1359" i="1"/>
  <c r="Y136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635" i="1"/>
  <c r="Y1636" i="1"/>
  <c r="Y1637" i="1"/>
  <c r="Y1638" i="1"/>
  <c r="S1468" i="2" s="1" a="1"/>
  <c r="S1468" i="2" s="1"/>
  <c r="Y1639" i="1"/>
  <c r="S1704" i="2" s="1" a="1"/>
  <c r="S1704" i="2" s="1"/>
  <c r="Y1640" i="1"/>
  <c r="Y1641" i="1"/>
  <c r="S1706" i="2" s="1" a="1"/>
  <c r="S1706" i="2" s="1"/>
  <c r="Y1642" i="1"/>
  <c r="Y1643" i="1"/>
  <c r="Y1644" i="1"/>
  <c r="Y1645" i="1"/>
  <c r="S1710" i="2" s="1" a="1"/>
  <c r="S1710" i="2" s="1"/>
  <c r="Y1646" i="1"/>
  <c r="Y1647" i="1"/>
  <c r="S1712" i="2" s="1" a="1"/>
  <c r="S1712" i="2" s="1"/>
  <c r="Y1648" i="1"/>
  <c r="Y1649" i="1"/>
  <c r="S1714" i="2" s="1" a="1"/>
  <c r="S1714" i="2" s="1"/>
  <c r="Y1650" i="1"/>
  <c r="Y1651" i="1"/>
  <c r="Y1652" i="1"/>
  <c r="S1717" i="2" s="1" a="1"/>
  <c r="S1717" i="2" s="1"/>
  <c r="Y1653" i="1"/>
  <c r="Y1654" i="1"/>
  <c r="S1491" i="2" a="1"/>
  <c r="S1491" i="2" s="1"/>
  <c r="S1506" i="2" a="1"/>
  <c r="S1506" i="2" s="1"/>
  <c r="S1523" i="2" a="1"/>
  <c r="S1523" i="2" s="1"/>
  <c r="S1538" i="2" a="1"/>
  <c r="S1538" i="2" s="1"/>
  <c r="Y2" i="1"/>
  <c r="R4" i="2" a="1"/>
  <c r="R4" i="2" s="1"/>
  <c r="R5" i="2" a="1"/>
  <c r="R5" i="2" s="1"/>
  <c r="R6" i="2" a="1"/>
  <c r="R6" i="2" s="1"/>
  <c r="R7" i="2" a="1"/>
  <c r="R7" i="2" s="1"/>
  <c r="R8" i="2" a="1"/>
  <c r="R8" i="2" s="1"/>
  <c r="R9" i="2" a="1"/>
  <c r="R9" i="2" s="1"/>
  <c r="R10" i="2" a="1"/>
  <c r="R10" i="2" s="1"/>
  <c r="R11" i="2" a="1"/>
  <c r="R11" i="2" s="1"/>
  <c r="R12" i="2" a="1"/>
  <c r="R12" i="2" s="1"/>
  <c r="R13" i="2" a="1"/>
  <c r="R13" i="2" s="1"/>
  <c r="R14" i="2" a="1"/>
  <c r="R14" i="2" s="1"/>
  <c r="R15" i="2" a="1"/>
  <c r="R15" i="2" s="1"/>
  <c r="R16" i="2" a="1"/>
  <c r="R16" i="2" s="1"/>
  <c r="R17" i="2" a="1"/>
  <c r="R17" i="2" s="1"/>
  <c r="R18" i="2" a="1"/>
  <c r="R18" i="2" s="1"/>
  <c r="R19" i="2" a="1"/>
  <c r="R19" i="2" s="1"/>
  <c r="R20" i="2" a="1"/>
  <c r="R20" i="2" s="1"/>
  <c r="R21" i="2" a="1"/>
  <c r="R21" i="2" s="1"/>
  <c r="R22" i="2" a="1"/>
  <c r="R22" i="2" s="1"/>
  <c r="R23" i="2" a="1"/>
  <c r="R23" i="2" s="1"/>
  <c r="R24" i="2" a="1"/>
  <c r="R24" i="2" s="1"/>
  <c r="R25" i="2" a="1"/>
  <c r="R25" i="2" s="1"/>
  <c r="R26" i="2" a="1"/>
  <c r="R26" i="2" s="1"/>
  <c r="R27" i="2" a="1"/>
  <c r="R27" i="2" s="1"/>
  <c r="R28" i="2" a="1"/>
  <c r="R28" i="2" s="1"/>
  <c r="R29" i="2" a="1"/>
  <c r="R29" i="2" s="1"/>
  <c r="R30" i="2" a="1"/>
  <c r="R30" i="2" s="1"/>
  <c r="R31" i="2" a="1"/>
  <c r="R31" i="2" s="1"/>
  <c r="R32" i="2" a="1"/>
  <c r="R32" i="2" s="1"/>
  <c r="R33" i="2" a="1"/>
  <c r="R33" i="2" s="1"/>
  <c r="R34" i="2" a="1"/>
  <c r="R34" i="2" s="1"/>
  <c r="R35" i="2" a="1"/>
  <c r="R35" i="2" s="1"/>
  <c r="R36" i="2" a="1"/>
  <c r="R36" i="2" s="1"/>
  <c r="R37" i="2" a="1"/>
  <c r="R37" i="2" s="1"/>
  <c r="R38" i="2" a="1"/>
  <c r="R38" i="2" s="1"/>
  <c r="R39" i="2" a="1"/>
  <c r="R39" i="2" s="1"/>
  <c r="R40" i="2" a="1"/>
  <c r="R40" i="2" s="1"/>
  <c r="R41" i="2" a="1"/>
  <c r="R41" i="2" s="1"/>
  <c r="R42" i="2" a="1"/>
  <c r="R42" i="2" s="1"/>
  <c r="R43" i="2" a="1"/>
  <c r="R43" i="2" s="1"/>
  <c r="R44" i="2" a="1"/>
  <c r="R44" i="2" s="1"/>
  <c r="R45" i="2" a="1"/>
  <c r="R45" i="2" s="1"/>
  <c r="R46" i="2" a="1"/>
  <c r="R46" i="2" s="1"/>
  <c r="R47" i="2" a="1"/>
  <c r="R47" i="2" s="1"/>
  <c r="R48" i="2" a="1"/>
  <c r="R48" i="2" s="1"/>
  <c r="R49" i="2" a="1"/>
  <c r="R49" i="2" s="1"/>
  <c r="R50" i="2" a="1"/>
  <c r="R50" i="2" s="1"/>
  <c r="R51" i="2" a="1"/>
  <c r="R51" i="2" s="1"/>
  <c r="R52" i="2" a="1"/>
  <c r="R52" i="2" s="1"/>
  <c r="R53" i="2" a="1"/>
  <c r="R53" i="2" s="1"/>
  <c r="R54" i="2" a="1"/>
  <c r="R54" i="2" s="1"/>
  <c r="R55" i="2" a="1"/>
  <c r="R55" i="2" s="1"/>
  <c r="R56" i="2" a="1"/>
  <c r="R56" i="2" s="1"/>
  <c r="R57" i="2" a="1"/>
  <c r="R57" i="2" s="1"/>
  <c r="R58" i="2" a="1"/>
  <c r="R58" i="2" s="1"/>
  <c r="R59" i="2" a="1"/>
  <c r="R59" i="2" s="1"/>
  <c r="R60" i="2" a="1"/>
  <c r="R60" i="2" s="1"/>
  <c r="R61" i="2" a="1"/>
  <c r="R61" i="2" s="1"/>
  <c r="R62" i="2" a="1"/>
  <c r="R62" i="2" s="1"/>
  <c r="R63" i="2" a="1"/>
  <c r="R63" i="2" s="1"/>
  <c r="R64" i="2" a="1"/>
  <c r="R64" i="2" s="1"/>
  <c r="R65" i="2" a="1"/>
  <c r="R65" i="2" s="1"/>
  <c r="R66" i="2" a="1"/>
  <c r="R66" i="2" s="1"/>
  <c r="R67" i="2" a="1"/>
  <c r="R67" i="2" s="1"/>
  <c r="R68" i="2" a="1"/>
  <c r="R68" i="2" s="1"/>
  <c r="R69" i="2" a="1"/>
  <c r="R69" i="2" s="1"/>
  <c r="R70" i="2" a="1"/>
  <c r="R70" i="2" s="1"/>
  <c r="R71" i="2" a="1"/>
  <c r="R71" i="2" s="1"/>
  <c r="R72" i="2" a="1"/>
  <c r="R72" i="2" s="1"/>
  <c r="R73" i="2" a="1"/>
  <c r="R73" i="2" s="1"/>
  <c r="R74" i="2" a="1"/>
  <c r="R74" i="2" s="1"/>
  <c r="R75" i="2" a="1"/>
  <c r="R75" i="2" s="1"/>
  <c r="R76" i="2" a="1"/>
  <c r="R76" i="2" s="1"/>
  <c r="R77" i="2" a="1"/>
  <c r="R77" i="2" s="1"/>
  <c r="R78" i="2" a="1"/>
  <c r="R78" i="2" s="1"/>
  <c r="R79" i="2" a="1"/>
  <c r="R79" i="2" s="1"/>
  <c r="R80" i="2" a="1"/>
  <c r="R80" i="2" s="1"/>
  <c r="R81" i="2" a="1"/>
  <c r="R81" i="2" s="1"/>
  <c r="R82" i="2" a="1"/>
  <c r="R82" i="2" s="1"/>
  <c r="R83" i="2" a="1"/>
  <c r="R83" i="2" s="1"/>
  <c r="R84" i="2" a="1"/>
  <c r="R84" i="2" s="1"/>
  <c r="R85" i="2" a="1"/>
  <c r="R85" i="2" s="1"/>
  <c r="R86" i="2" a="1"/>
  <c r="R86" i="2" s="1"/>
  <c r="R87" i="2" a="1"/>
  <c r="R87" i="2" s="1"/>
  <c r="R88" i="2" a="1"/>
  <c r="R88" i="2" s="1"/>
  <c r="R89" i="2" a="1"/>
  <c r="R89" i="2" s="1"/>
  <c r="R90" i="2" a="1"/>
  <c r="R90" i="2" s="1"/>
  <c r="R91" i="2" a="1"/>
  <c r="R91" i="2" s="1"/>
  <c r="R92" i="2" a="1"/>
  <c r="R92" i="2" s="1"/>
  <c r="R93" i="2" a="1"/>
  <c r="R93" i="2" s="1"/>
  <c r="R94" i="2" a="1"/>
  <c r="R94" i="2" s="1"/>
  <c r="R95" i="2" a="1"/>
  <c r="R95" i="2" s="1"/>
  <c r="R96" i="2" a="1"/>
  <c r="R96" i="2" s="1"/>
  <c r="P3" i="2" a="1"/>
  <c r="P3" i="2" s="1"/>
  <c r="Q3" i="2" a="1"/>
  <c r="Q3" i="2" s="1"/>
  <c r="R3" i="2" a="1"/>
  <c r="R3" i="2" s="1"/>
  <c r="Q4" i="2" a="1"/>
  <c r="Q4" i="2" s="1"/>
  <c r="Q5" i="2" a="1"/>
  <c r="Q5" i="2" s="1"/>
  <c r="Q6" i="2" a="1"/>
  <c r="Q6" i="2" s="1"/>
  <c r="Q7" i="2" a="1"/>
  <c r="Q7" i="2" s="1"/>
  <c r="Q8" i="2" a="1"/>
  <c r="Q8" i="2" s="1"/>
  <c r="Q9" i="2" a="1"/>
  <c r="Q9" i="2" s="1"/>
  <c r="Q10" i="2" a="1"/>
  <c r="Q10" i="2" s="1"/>
  <c r="Q11" i="2" a="1"/>
  <c r="Q11" i="2" s="1"/>
  <c r="Q12" i="2" a="1"/>
  <c r="Q12" i="2" s="1"/>
  <c r="Q13" i="2" a="1"/>
  <c r="Q13" i="2" s="1"/>
  <c r="Q14" i="2" a="1"/>
  <c r="Q14" i="2" s="1"/>
  <c r="Q15" i="2" a="1"/>
  <c r="Q15" i="2" s="1"/>
  <c r="Q16" i="2" a="1"/>
  <c r="Q16" i="2" s="1"/>
  <c r="Q17" i="2" a="1"/>
  <c r="Q17" i="2" s="1"/>
  <c r="Q18" i="2" a="1"/>
  <c r="Q18" i="2" s="1"/>
  <c r="Q19" i="2" a="1"/>
  <c r="Q19" i="2" s="1"/>
  <c r="Q20" i="2" a="1"/>
  <c r="Q20" i="2" s="1"/>
  <c r="Q21" i="2" a="1"/>
  <c r="Q21" i="2" s="1"/>
  <c r="Q22" i="2" a="1"/>
  <c r="Q22" i="2" s="1"/>
  <c r="Q23" i="2" a="1"/>
  <c r="Q23" i="2" s="1"/>
  <c r="Q24" i="2" a="1"/>
  <c r="Q24" i="2" s="1"/>
  <c r="Q25" i="2" a="1"/>
  <c r="Q25" i="2" s="1"/>
  <c r="Q26" i="2" a="1"/>
  <c r="Q26" i="2" s="1"/>
  <c r="Q27" i="2" a="1"/>
  <c r="Q27" i="2" s="1"/>
  <c r="Q28" i="2" a="1"/>
  <c r="Q28" i="2" s="1"/>
  <c r="Q29" i="2" a="1"/>
  <c r="Q29" i="2" s="1"/>
  <c r="Q30" i="2" a="1"/>
  <c r="Q30" i="2" s="1"/>
  <c r="Q31" i="2" a="1"/>
  <c r="Q31" i="2" s="1"/>
  <c r="Q32" i="2" a="1"/>
  <c r="Q32" i="2" s="1"/>
  <c r="Q33" i="2" a="1"/>
  <c r="Q33" i="2" s="1"/>
  <c r="Q34" i="2" a="1"/>
  <c r="Q34" i="2" s="1"/>
  <c r="Q35" i="2" a="1"/>
  <c r="Q35" i="2" s="1"/>
  <c r="Q36" i="2" a="1"/>
  <c r="Q36" i="2" s="1"/>
  <c r="Q37" i="2" a="1"/>
  <c r="Q37" i="2" s="1"/>
  <c r="Q38" i="2" a="1"/>
  <c r="Q38" i="2" s="1"/>
  <c r="Q39" i="2" a="1"/>
  <c r="Q39" i="2" s="1"/>
  <c r="Q40" i="2" a="1"/>
  <c r="Q40" i="2" s="1"/>
  <c r="Q41" i="2" a="1"/>
  <c r="Q41" i="2" s="1"/>
  <c r="Q42" i="2" a="1"/>
  <c r="Q42" i="2" s="1"/>
  <c r="Q43" i="2" a="1"/>
  <c r="Q43" i="2" s="1"/>
  <c r="Q44" i="2" a="1"/>
  <c r="Q44" i="2" s="1"/>
  <c r="Q45" i="2" a="1"/>
  <c r="Q45" i="2" s="1"/>
  <c r="Q46" i="2" a="1"/>
  <c r="Q46" i="2" s="1"/>
  <c r="Q47" i="2" a="1"/>
  <c r="Q47" i="2" s="1"/>
  <c r="Q48" i="2" a="1"/>
  <c r="Q48" i="2" s="1"/>
  <c r="Q49" i="2" a="1"/>
  <c r="Q49" i="2" s="1"/>
  <c r="Q50" i="2" a="1"/>
  <c r="Q50" i="2" s="1"/>
  <c r="Q51" i="2" a="1"/>
  <c r="Q51" i="2" s="1"/>
  <c r="Q52" i="2" a="1"/>
  <c r="Q52" i="2" s="1"/>
  <c r="Q53" i="2" a="1"/>
  <c r="Q53" i="2" s="1"/>
  <c r="Q54" i="2" a="1"/>
  <c r="Q54" i="2" s="1"/>
  <c r="Q55" i="2" a="1"/>
  <c r="Q55" i="2" s="1"/>
  <c r="Q56" i="2" a="1"/>
  <c r="Q56" i="2" s="1"/>
  <c r="Q57" i="2" a="1"/>
  <c r="Q57" i="2" s="1"/>
  <c r="Q58" i="2" a="1"/>
  <c r="Q58" i="2" s="1"/>
  <c r="Q59" i="2" a="1"/>
  <c r="Q59" i="2" s="1"/>
  <c r="Q60" i="2" a="1"/>
  <c r="Q60" i="2" s="1"/>
  <c r="Q61" i="2" a="1"/>
  <c r="Q61" i="2" s="1"/>
  <c r="Q62" i="2" a="1"/>
  <c r="Q62" i="2" s="1"/>
  <c r="Q63" i="2" a="1"/>
  <c r="Q63" i="2" s="1"/>
  <c r="Q64" i="2" a="1"/>
  <c r="Q64" i="2" s="1"/>
  <c r="Q65" i="2" a="1"/>
  <c r="Q65" i="2" s="1"/>
  <c r="Q66" i="2" a="1"/>
  <c r="Q66" i="2" s="1"/>
  <c r="Q67" i="2" a="1"/>
  <c r="Q67" i="2" s="1"/>
  <c r="Q68" i="2" a="1"/>
  <c r="Q68" i="2" s="1"/>
  <c r="Q69" i="2" a="1"/>
  <c r="Q69" i="2" s="1"/>
  <c r="Q70" i="2" a="1"/>
  <c r="Q70" i="2" s="1"/>
  <c r="Q71" i="2" a="1"/>
  <c r="Q71" i="2" s="1"/>
  <c r="Q72" i="2" a="1"/>
  <c r="Q72" i="2" s="1"/>
  <c r="Q73" i="2" a="1"/>
  <c r="Q73" i="2" s="1"/>
  <c r="Q74" i="2" a="1"/>
  <c r="Q74" i="2" s="1"/>
  <c r="Q75" i="2" a="1"/>
  <c r="Q75" i="2" s="1"/>
  <c r="Q76" i="2" a="1"/>
  <c r="Q76" i="2" s="1"/>
  <c r="Q77" i="2" a="1"/>
  <c r="Q77" i="2" s="1"/>
  <c r="Q78" i="2" a="1"/>
  <c r="Q78" i="2" s="1"/>
  <c r="Q79" i="2" a="1"/>
  <c r="Q79" i="2" s="1"/>
  <c r="Q80" i="2" a="1"/>
  <c r="Q80" i="2" s="1"/>
  <c r="Q81" i="2" a="1"/>
  <c r="Q81" i="2" s="1"/>
  <c r="Q82" i="2" a="1"/>
  <c r="Q82" i="2" s="1"/>
  <c r="Q83" i="2" a="1"/>
  <c r="Q83" i="2" s="1"/>
  <c r="Q84" i="2" a="1"/>
  <c r="Q84" i="2" s="1"/>
  <c r="Q85" i="2" a="1"/>
  <c r="Q85" i="2" s="1"/>
  <c r="Q86" i="2" a="1"/>
  <c r="Q86" i="2" s="1"/>
  <c r="Q87" i="2" a="1"/>
  <c r="Q87" i="2" s="1"/>
  <c r="Q88" i="2" a="1"/>
  <c r="Q88" i="2" s="1"/>
  <c r="Q89" i="2" a="1"/>
  <c r="Q89" i="2" s="1"/>
  <c r="Q90" i="2" a="1"/>
  <c r="Q90" i="2" s="1"/>
  <c r="Q91" i="2" a="1"/>
  <c r="Q91" i="2" s="1"/>
  <c r="Q92" i="2" a="1"/>
  <c r="Q92" i="2" s="1"/>
  <c r="Q93" i="2" a="1"/>
  <c r="Q93" i="2" s="1"/>
  <c r="Q94" i="2" a="1"/>
  <c r="Q94" i="2" s="1"/>
  <c r="Q95" i="2" a="1"/>
  <c r="Q95" i="2" s="1"/>
  <c r="Q96" i="2" a="1"/>
  <c r="Q96" i="2" s="1"/>
  <c r="C4" i="2" a="1"/>
  <c r="C4" i="2" s="1"/>
  <c r="C5" i="2" a="1"/>
  <c r="C5" i="2" s="1"/>
  <c r="C6" i="2" a="1"/>
  <c r="C6" i="2" s="1"/>
  <c r="C7" i="2" a="1"/>
  <c r="C7" i="2" s="1"/>
  <c r="C8" i="2" a="1"/>
  <c r="C8" i="2" s="1"/>
  <c r="C9" i="2" a="1"/>
  <c r="C9" i="2" s="1"/>
  <c r="C10" i="2" a="1"/>
  <c r="C10" i="2" s="1"/>
  <c r="C11" i="2" a="1"/>
  <c r="C11" i="2" s="1"/>
  <c r="C12" i="2" a="1"/>
  <c r="C12" i="2" s="1"/>
  <c r="C13" i="2" a="1"/>
  <c r="C13" i="2" s="1"/>
  <c r="C14" i="2" a="1"/>
  <c r="C14" i="2" s="1"/>
  <c r="C15" i="2" a="1"/>
  <c r="C15" i="2" s="1"/>
  <c r="C16" i="2" a="1"/>
  <c r="C16" i="2" s="1"/>
  <c r="C17" i="2" a="1"/>
  <c r="C17" i="2" s="1"/>
  <c r="C18" i="2" a="1"/>
  <c r="C18" i="2" s="1"/>
  <c r="C19" i="2" a="1"/>
  <c r="C19" i="2" s="1"/>
  <c r="C20" i="2" a="1"/>
  <c r="C20" i="2" s="1"/>
  <c r="C21" i="2" a="1"/>
  <c r="C21" i="2" s="1"/>
  <c r="C22" i="2" a="1"/>
  <c r="C22" i="2" s="1"/>
  <c r="C23" i="2" a="1"/>
  <c r="C23" i="2" s="1"/>
  <c r="C24" i="2" a="1"/>
  <c r="C24" i="2" s="1"/>
  <c r="C25" i="2" a="1"/>
  <c r="C25" i="2" s="1"/>
  <c r="C26" i="2" a="1"/>
  <c r="C26" i="2" s="1"/>
  <c r="C27" i="2" a="1"/>
  <c r="C27" i="2" s="1"/>
  <c r="C28" i="2" a="1"/>
  <c r="C28" i="2" s="1"/>
  <c r="C29" i="2" a="1"/>
  <c r="C29" i="2" s="1"/>
  <c r="C30" i="2" a="1"/>
  <c r="C30" i="2" s="1"/>
  <c r="C31" i="2" a="1"/>
  <c r="C31" i="2" s="1"/>
  <c r="C32" i="2" a="1"/>
  <c r="C32" i="2" s="1"/>
  <c r="C33" i="2" a="1"/>
  <c r="C33" i="2" s="1"/>
  <c r="C34" i="2" a="1"/>
  <c r="C34" i="2" s="1"/>
  <c r="C35" i="2" a="1"/>
  <c r="C35" i="2" s="1"/>
  <c r="C36" i="2" a="1"/>
  <c r="C36" i="2" s="1"/>
  <c r="C37" i="2" a="1"/>
  <c r="C37" i="2" s="1"/>
  <c r="C38" i="2" a="1"/>
  <c r="C38" i="2" s="1"/>
  <c r="C39" i="2" a="1"/>
  <c r="C39" i="2" s="1"/>
  <c r="C40" i="2" a="1"/>
  <c r="C40" i="2" s="1"/>
  <c r="C41" i="2" a="1"/>
  <c r="C41" i="2" s="1"/>
  <c r="C42" i="2" a="1"/>
  <c r="C42" i="2" s="1"/>
  <c r="C43" i="2" a="1"/>
  <c r="C43" i="2" s="1"/>
  <c r="C44" i="2" a="1"/>
  <c r="C44" i="2" s="1"/>
  <c r="C45" i="2" a="1"/>
  <c r="C45" i="2" s="1"/>
  <c r="C46" i="2" a="1"/>
  <c r="C46" i="2" s="1"/>
  <c r="C47" i="2" a="1"/>
  <c r="C47" i="2" s="1"/>
  <c r="C48" i="2" a="1"/>
  <c r="C48" i="2" s="1"/>
  <c r="C49" i="2" a="1"/>
  <c r="C49" i="2" s="1"/>
  <c r="C50" i="2" a="1"/>
  <c r="C50" i="2" s="1"/>
  <c r="C51" i="2" a="1"/>
  <c r="C51" i="2" s="1"/>
  <c r="C52" i="2" a="1"/>
  <c r="C52" i="2" s="1"/>
  <c r="C53" i="2" a="1"/>
  <c r="C53" i="2" s="1"/>
  <c r="C54" i="2" a="1"/>
  <c r="C54" i="2" s="1"/>
  <c r="C55" i="2" a="1"/>
  <c r="C55" i="2" s="1"/>
  <c r="C56" i="2" a="1"/>
  <c r="C56" i="2" s="1"/>
  <c r="C57" i="2" a="1"/>
  <c r="C57" i="2" s="1"/>
  <c r="C58" i="2" a="1"/>
  <c r="C58" i="2" s="1"/>
  <c r="C59" i="2" a="1"/>
  <c r="C59" i="2" s="1"/>
  <c r="C60" i="2" a="1"/>
  <c r="C60" i="2" s="1"/>
  <c r="C61" i="2" a="1"/>
  <c r="C61" i="2" s="1"/>
  <c r="C62" i="2" a="1"/>
  <c r="C62" i="2" s="1"/>
  <c r="C63" i="2" a="1"/>
  <c r="C63" i="2" s="1"/>
  <c r="C64" i="2" a="1"/>
  <c r="C64" i="2" s="1"/>
  <c r="C65" i="2" a="1"/>
  <c r="C65" i="2" s="1"/>
  <c r="C66" i="2" a="1"/>
  <c r="C66" i="2" s="1"/>
  <c r="C67" i="2" a="1"/>
  <c r="C67" i="2" s="1"/>
  <c r="C68" i="2" a="1"/>
  <c r="C68" i="2" s="1"/>
  <c r="C69" i="2" a="1"/>
  <c r="C69" i="2" s="1"/>
  <c r="C70" i="2" a="1"/>
  <c r="C70" i="2" s="1"/>
  <c r="C71" i="2" a="1"/>
  <c r="C71" i="2" s="1"/>
  <c r="C72" i="2" a="1"/>
  <c r="C72" i="2" s="1"/>
  <c r="C73" i="2" a="1"/>
  <c r="C73" i="2" s="1"/>
  <c r="C74" i="2" a="1"/>
  <c r="C74" i="2" s="1"/>
  <c r="C75" i="2" a="1"/>
  <c r="C75" i="2" s="1"/>
  <c r="C76" i="2" a="1"/>
  <c r="C76" i="2" s="1"/>
  <c r="C77" i="2" a="1"/>
  <c r="C77" i="2" s="1"/>
  <c r="C78" i="2" a="1"/>
  <c r="C78" i="2" s="1"/>
  <c r="C79" i="2" a="1"/>
  <c r="C79" i="2" s="1"/>
  <c r="C80" i="2" a="1"/>
  <c r="C80" i="2" s="1"/>
  <c r="C81" i="2" a="1"/>
  <c r="C81" i="2" s="1"/>
  <c r="C82" i="2" a="1"/>
  <c r="C82" i="2" s="1"/>
  <c r="C83" i="2" a="1"/>
  <c r="C83" i="2" s="1"/>
  <c r="C84" i="2" a="1"/>
  <c r="C84" i="2" s="1"/>
  <c r="C85" i="2" a="1"/>
  <c r="C85" i="2" s="1"/>
  <c r="C86" i="2" a="1"/>
  <c r="C86" i="2" s="1"/>
  <c r="C87" i="2" a="1"/>
  <c r="C87" i="2" s="1"/>
  <c r="C88" i="2" a="1"/>
  <c r="C88" i="2" s="1"/>
  <c r="C89" i="2" a="1"/>
  <c r="C89" i="2" s="1"/>
  <c r="C90" i="2" a="1"/>
  <c r="C90" i="2" s="1"/>
  <c r="C91" i="2" a="1"/>
  <c r="C91" i="2" s="1"/>
  <c r="C92" i="2" a="1"/>
  <c r="C92" i="2" s="1"/>
  <c r="C93" i="2" a="1"/>
  <c r="C93" i="2" s="1"/>
  <c r="C94" i="2" a="1"/>
  <c r="C94" i="2" s="1"/>
  <c r="C95" i="2" a="1"/>
  <c r="C95" i="2" s="1"/>
  <c r="C96" i="2" a="1"/>
  <c r="C96" i="2" s="1"/>
  <c r="C3" i="2" a="1"/>
  <c r="C3" i="2" s="1"/>
  <c r="I4" i="2" a="1"/>
  <c r="I4" i="2" s="1"/>
  <c r="I5" i="2" a="1"/>
  <c r="I5" i="2" s="1"/>
  <c r="I6" i="2" a="1"/>
  <c r="I6" i="2" s="1"/>
  <c r="I7" i="2" a="1"/>
  <c r="I7" i="2" s="1"/>
  <c r="I8" i="2" a="1"/>
  <c r="I8" i="2" s="1"/>
  <c r="I9" i="2" a="1"/>
  <c r="I9" i="2" s="1"/>
  <c r="I10" i="2" a="1"/>
  <c r="I10" i="2" s="1"/>
  <c r="I11" i="2" a="1"/>
  <c r="I11" i="2" s="1"/>
  <c r="I12" i="2" a="1"/>
  <c r="I12" i="2" s="1"/>
  <c r="I13" i="2" a="1"/>
  <c r="I13" i="2" s="1"/>
  <c r="I14" i="2" a="1"/>
  <c r="I14" i="2" s="1"/>
  <c r="I15" i="2" a="1"/>
  <c r="I15" i="2" s="1"/>
  <c r="I16" i="2" a="1"/>
  <c r="I16" i="2" s="1"/>
  <c r="I17" i="2" a="1"/>
  <c r="I17" i="2" s="1"/>
  <c r="I18" i="2" a="1"/>
  <c r="I18" i="2" s="1"/>
  <c r="I19" i="2" a="1"/>
  <c r="I19" i="2" s="1"/>
  <c r="I20" i="2" a="1"/>
  <c r="I20" i="2" s="1"/>
  <c r="I21" i="2" a="1"/>
  <c r="I21" i="2" s="1"/>
  <c r="I22" i="2" a="1"/>
  <c r="I22" i="2" s="1"/>
  <c r="I23" i="2" a="1"/>
  <c r="I23" i="2" s="1"/>
  <c r="I24" i="2" a="1"/>
  <c r="I24" i="2" s="1"/>
  <c r="I25" i="2" a="1"/>
  <c r="I25" i="2" s="1"/>
  <c r="I26" i="2" a="1"/>
  <c r="I26" i="2" s="1"/>
  <c r="I27" i="2" a="1"/>
  <c r="I27" i="2" s="1"/>
  <c r="I28" i="2" a="1"/>
  <c r="I28" i="2" s="1"/>
  <c r="I29" i="2" a="1"/>
  <c r="I29" i="2" s="1"/>
  <c r="I30" i="2" a="1"/>
  <c r="I30" i="2" s="1"/>
  <c r="I31" i="2" a="1"/>
  <c r="I31" i="2" s="1"/>
  <c r="I32" i="2" a="1"/>
  <c r="I32" i="2" s="1"/>
  <c r="I33" i="2" a="1"/>
  <c r="I33" i="2" s="1"/>
  <c r="I34" i="2" a="1"/>
  <c r="I34" i="2" s="1"/>
  <c r="I35" i="2" a="1"/>
  <c r="I35" i="2" s="1"/>
  <c r="I36" i="2" a="1"/>
  <c r="I36" i="2" s="1"/>
  <c r="I37" i="2" a="1"/>
  <c r="I37" i="2" s="1"/>
  <c r="I38" i="2" a="1"/>
  <c r="I38" i="2" s="1"/>
  <c r="I39" i="2" a="1"/>
  <c r="I39" i="2" s="1"/>
  <c r="I40" i="2" a="1"/>
  <c r="I40" i="2" s="1"/>
  <c r="I41" i="2" a="1"/>
  <c r="I41" i="2" s="1"/>
  <c r="I42" i="2" a="1"/>
  <c r="I42" i="2" s="1"/>
  <c r="I43" i="2" a="1"/>
  <c r="I43" i="2" s="1"/>
  <c r="I44" i="2" a="1"/>
  <c r="I44" i="2" s="1"/>
  <c r="I45" i="2" a="1"/>
  <c r="I45" i="2" s="1"/>
  <c r="I46" i="2" a="1"/>
  <c r="I46" i="2" s="1"/>
  <c r="I47" i="2" a="1"/>
  <c r="I47" i="2" s="1"/>
  <c r="I48" i="2" a="1"/>
  <c r="I48" i="2" s="1"/>
  <c r="I49" i="2" a="1"/>
  <c r="I49" i="2" s="1"/>
  <c r="I50" i="2" a="1"/>
  <c r="I50" i="2" s="1"/>
  <c r="I51" i="2" a="1"/>
  <c r="I51" i="2" s="1"/>
  <c r="I52" i="2" a="1"/>
  <c r="I52" i="2" s="1"/>
  <c r="I53" i="2" a="1"/>
  <c r="I53" i="2" s="1"/>
  <c r="I54" i="2" a="1"/>
  <c r="I54" i="2" s="1"/>
  <c r="I55" i="2" a="1"/>
  <c r="I55" i="2" s="1"/>
  <c r="I56" i="2" a="1"/>
  <c r="I56" i="2" s="1"/>
  <c r="I57" i="2" a="1"/>
  <c r="I57" i="2" s="1"/>
  <c r="I58" i="2" a="1"/>
  <c r="I58" i="2" s="1"/>
  <c r="I59" i="2" a="1"/>
  <c r="I59" i="2" s="1"/>
  <c r="I60" i="2" a="1"/>
  <c r="I60" i="2" s="1"/>
  <c r="I61" i="2" a="1"/>
  <c r="I61" i="2" s="1"/>
  <c r="I62" i="2" a="1"/>
  <c r="I62" i="2" s="1"/>
  <c r="I63" i="2" a="1"/>
  <c r="I63" i="2" s="1"/>
  <c r="I64" i="2" a="1"/>
  <c r="I64" i="2" s="1"/>
  <c r="I65" i="2" a="1"/>
  <c r="I65" i="2" s="1"/>
  <c r="I66" i="2" a="1"/>
  <c r="I66" i="2" s="1"/>
  <c r="I67" i="2" a="1"/>
  <c r="I67" i="2" s="1"/>
  <c r="I68" i="2" a="1"/>
  <c r="I68" i="2" s="1"/>
  <c r="I69" i="2" a="1"/>
  <c r="I69" i="2" s="1"/>
  <c r="I70" i="2" a="1"/>
  <c r="I70" i="2" s="1"/>
  <c r="I71" i="2" a="1"/>
  <c r="I71" i="2" s="1"/>
  <c r="I72" i="2" a="1"/>
  <c r="I72" i="2" s="1"/>
  <c r="I73" i="2" a="1"/>
  <c r="I73" i="2" s="1"/>
  <c r="I74" i="2" a="1"/>
  <c r="I74" i="2" s="1"/>
  <c r="I75" i="2" a="1"/>
  <c r="I75" i="2" s="1"/>
  <c r="I76" i="2" a="1"/>
  <c r="I76" i="2" s="1"/>
  <c r="I77" i="2" a="1"/>
  <c r="I77" i="2" s="1"/>
  <c r="I78" i="2" a="1"/>
  <c r="I78" i="2" s="1"/>
  <c r="I79" i="2" a="1"/>
  <c r="I79" i="2" s="1"/>
  <c r="I80" i="2" a="1"/>
  <c r="I80" i="2" s="1"/>
  <c r="I81" i="2" a="1"/>
  <c r="I81" i="2" s="1"/>
  <c r="I82" i="2" a="1"/>
  <c r="I82" i="2" s="1"/>
  <c r="I83" i="2" a="1"/>
  <c r="I83" i="2" s="1"/>
  <c r="I84" i="2" a="1"/>
  <c r="I84" i="2" s="1"/>
  <c r="I85" i="2" a="1"/>
  <c r="I85" i="2" s="1"/>
  <c r="I86" i="2" a="1"/>
  <c r="I86" i="2" s="1"/>
  <c r="I87" i="2" a="1"/>
  <c r="I87" i="2" s="1"/>
  <c r="I88" i="2" a="1"/>
  <c r="I88" i="2" s="1"/>
  <c r="I89" i="2" a="1"/>
  <c r="I89" i="2" s="1"/>
  <c r="I90" i="2" a="1"/>
  <c r="I90" i="2" s="1"/>
  <c r="I91" i="2" a="1"/>
  <c r="I91" i="2" s="1"/>
  <c r="I92" i="2" a="1"/>
  <c r="I92" i="2" s="1"/>
  <c r="I93" i="2" a="1"/>
  <c r="I93" i="2" s="1"/>
  <c r="I94" i="2" a="1"/>
  <c r="I94" i="2" s="1"/>
  <c r="I95" i="2" a="1"/>
  <c r="I95" i="2" s="1"/>
  <c r="I96" i="2" a="1"/>
  <c r="I96" i="2" s="1"/>
  <c r="I3" i="2" a="1"/>
  <c r="I3" i="2" s="1"/>
  <c r="P4" i="2" a="1"/>
  <c r="P4" i="2" s="1"/>
  <c r="P5" i="2" a="1"/>
  <c r="P5" i="2" s="1"/>
  <c r="P6" i="2" a="1"/>
  <c r="P6" i="2" s="1"/>
  <c r="P7" i="2" a="1"/>
  <c r="P7" i="2" s="1"/>
  <c r="P8" i="2" a="1"/>
  <c r="P8" i="2" s="1"/>
  <c r="P9" i="2" a="1"/>
  <c r="P9" i="2" s="1"/>
  <c r="P10" i="2" a="1"/>
  <c r="P10" i="2" s="1"/>
  <c r="P11" i="2" a="1"/>
  <c r="P11" i="2" s="1"/>
  <c r="P12" i="2" a="1"/>
  <c r="P12" i="2" s="1"/>
  <c r="P13" i="2" a="1"/>
  <c r="P13" i="2" s="1"/>
  <c r="P14" i="2" a="1"/>
  <c r="P14" i="2" s="1"/>
  <c r="P15" i="2" a="1"/>
  <c r="P15" i="2" s="1"/>
  <c r="P16" i="2" a="1"/>
  <c r="P16" i="2" s="1"/>
  <c r="P17" i="2" a="1"/>
  <c r="P17" i="2" s="1"/>
  <c r="P18" i="2" a="1"/>
  <c r="P18" i="2" s="1"/>
  <c r="P19" i="2" a="1"/>
  <c r="P19" i="2" s="1"/>
  <c r="P20" i="2" a="1"/>
  <c r="P20" i="2" s="1"/>
  <c r="P21" i="2" a="1"/>
  <c r="P21" i="2" s="1"/>
  <c r="P22" i="2" a="1"/>
  <c r="P22" i="2" s="1"/>
  <c r="P23" i="2" a="1"/>
  <c r="P23" i="2" s="1"/>
  <c r="P24" i="2" a="1"/>
  <c r="P24" i="2" s="1"/>
  <c r="P25" i="2" a="1"/>
  <c r="P25" i="2" s="1"/>
  <c r="P26" i="2" a="1"/>
  <c r="P26" i="2" s="1"/>
  <c r="P27" i="2" a="1"/>
  <c r="P27" i="2" s="1"/>
  <c r="P28" i="2" a="1"/>
  <c r="P28" i="2" s="1"/>
  <c r="P29" i="2" a="1"/>
  <c r="P29" i="2" s="1"/>
  <c r="P30" i="2" a="1"/>
  <c r="P30" i="2" s="1"/>
  <c r="P31" i="2" a="1"/>
  <c r="P31" i="2" s="1"/>
  <c r="P32" i="2" a="1"/>
  <c r="P32" i="2" s="1"/>
  <c r="P33" i="2" a="1"/>
  <c r="P33" i="2" s="1"/>
  <c r="P34" i="2" a="1"/>
  <c r="P34" i="2" s="1"/>
  <c r="P35" i="2" a="1"/>
  <c r="P35" i="2" s="1"/>
  <c r="P36" i="2" a="1"/>
  <c r="P36" i="2" s="1"/>
  <c r="P37" i="2" a="1"/>
  <c r="P37" i="2" s="1"/>
  <c r="P38" i="2" a="1"/>
  <c r="P38" i="2" s="1"/>
  <c r="P39" i="2" a="1"/>
  <c r="P39" i="2" s="1"/>
  <c r="P40" i="2" a="1"/>
  <c r="P40" i="2" s="1"/>
  <c r="P41" i="2" a="1"/>
  <c r="P41" i="2" s="1"/>
  <c r="P42" i="2" a="1"/>
  <c r="P42" i="2" s="1"/>
  <c r="P43" i="2" a="1"/>
  <c r="P43" i="2" s="1"/>
  <c r="P44" i="2" a="1"/>
  <c r="P44" i="2" s="1"/>
  <c r="P45" i="2" a="1"/>
  <c r="P45" i="2" s="1"/>
  <c r="P46" i="2" a="1"/>
  <c r="P46" i="2" s="1"/>
  <c r="P47" i="2" a="1"/>
  <c r="P47" i="2" s="1"/>
  <c r="P48" i="2" a="1"/>
  <c r="P48" i="2" s="1"/>
  <c r="P49" i="2" a="1"/>
  <c r="P49" i="2" s="1"/>
  <c r="P50" i="2" a="1"/>
  <c r="P50" i="2" s="1"/>
  <c r="P51" i="2" a="1"/>
  <c r="P51" i="2" s="1"/>
  <c r="P52" i="2" a="1"/>
  <c r="P52" i="2" s="1"/>
  <c r="P53" i="2" a="1"/>
  <c r="P53" i="2" s="1"/>
  <c r="P54" i="2" a="1"/>
  <c r="P54" i="2" s="1"/>
  <c r="P55" i="2" a="1"/>
  <c r="P55" i="2" s="1"/>
  <c r="P56" i="2" a="1"/>
  <c r="P56" i="2" s="1"/>
  <c r="P57" i="2" a="1"/>
  <c r="P57" i="2" s="1"/>
  <c r="P58" i="2" a="1"/>
  <c r="P58" i="2" s="1"/>
  <c r="P59" i="2" a="1"/>
  <c r="P59" i="2" s="1"/>
  <c r="P60" i="2" a="1"/>
  <c r="P60" i="2" s="1"/>
  <c r="P61" i="2" a="1"/>
  <c r="P61" i="2" s="1"/>
  <c r="P62" i="2" a="1"/>
  <c r="P62" i="2" s="1"/>
  <c r="P63" i="2" a="1"/>
  <c r="P63" i="2" s="1"/>
  <c r="P64" i="2" a="1"/>
  <c r="P64" i="2" s="1"/>
  <c r="P65" i="2" a="1"/>
  <c r="P65" i="2" s="1"/>
  <c r="P66" i="2" a="1"/>
  <c r="P66" i="2" s="1"/>
  <c r="P67" i="2" a="1"/>
  <c r="P67" i="2" s="1"/>
  <c r="P68" i="2" a="1"/>
  <c r="P68" i="2" s="1"/>
  <c r="P69" i="2" a="1"/>
  <c r="P69" i="2" s="1"/>
  <c r="P70" i="2" a="1"/>
  <c r="P70" i="2" s="1"/>
  <c r="P71" i="2" a="1"/>
  <c r="P71" i="2" s="1"/>
  <c r="P72" i="2" a="1"/>
  <c r="P72" i="2" s="1"/>
  <c r="P73" i="2" a="1"/>
  <c r="P73" i="2" s="1"/>
  <c r="P74" i="2" a="1"/>
  <c r="P74" i="2" s="1"/>
  <c r="P75" i="2" a="1"/>
  <c r="P75" i="2" s="1"/>
  <c r="P76" i="2" a="1"/>
  <c r="P76" i="2" s="1"/>
  <c r="P77" i="2" a="1"/>
  <c r="P77" i="2" s="1"/>
  <c r="P78" i="2" a="1"/>
  <c r="P78" i="2" s="1"/>
  <c r="P79" i="2" a="1"/>
  <c r="P79" i="2" s="1"/>
  <c r="P80" i="2" a="1"/>
  <c r="P80" i="2" s="1"/>
  <c r="P81" i="2" a="1"/>
  <c r="P81" i="2" s="1"/>
  <c r="P82" i="2" a="1"/>
  <c r="P82" i="2" s="1"/>
  <c r="P83" i="2" a="1"/>
  <c r="P83" i="2" s="1"/>
  <c r="P84" i="2" a="1"/>
  <c r="P84" i="2" s="1"/>
  <c r="P85" i="2" a="1"/>
  <c r="P85" i="2" s="1"/>
  <c r="P86" i="2" a="1"/>
  <c r="P86" i="2" s="1"/>
  <c r="P87" i="2" a="1"/>
  <c r="P87" i="2" s="1"/>
  <c r="P88" i="2" a="1"/>
  <c r="P88" i="2" s="1"/>
  <c r="P89" i="2" a="1"/>
  <c r="P89" i="2" s="1"/>
  <c r="P90" i="2" a="1"/>
  <c r="P90" i="2" s="1"/>
  <c r="P91" i="2" a="1"/>
  <c r="P91" i="2" s="1"/>
  <c r="P92" i="2" a="1"/>
  <c r="P92" i="2" s="1"/>
  <c r="P93" i="2" a="1"/>
  <c r="P93" i="2" s="1"/>
  <c r="P94" i="2" a="1"/>
  <c r="P94" i="2" s="1"/>
  <c r="P95" i="2" a="1"/>
  <c r="P95" i="2" s="1"/>
  <c r="P96" i="2" a="1"/>
  <c r="P96" i="2" s="1"/>
  <c r="M4" i="2" a="1"/>
  <c r="M4" i="2" s="1"/>
  <c r="M5" i="2" a="1"/>
  <c r="M5" i="2" s="1"/>
  <c r="M6" i="2" a="1"/>
  <c r="M6" i="2" s="1"/>
  <c r="M7" i="2" a="1"/>
  <c r="M7" i="2" s="1"/>
  <c r="M8" i="2" a="1"/>
  <c r="M8" i="2" s="1"/>
  <c r="M9" i="2" a="1"/>
  <c r="M9" i="2" s="1"/>
  <c r="M10" i="2" a="1"/>
  <c r="M10" i="2" s="1"/>
  <c r="M11" i="2" a="1"/>
  <c r="M11" i="2" s="1"/>
  <c r="M12" i="2" a="1"/>
  <c r="M12" i="2" s="1"/>
  <c r="M13" i="2" a="1"/>
  <c r="M13" i="2" s="1"/>
  <c r="M14" i="2" a="1"/>
  <c r="M14" i="2" s="1"/>
  <c r="M15" i="2" a="1"/>
  <c r="M15" i="2" s="1"/>
  <c r="M16" i="2" a="1"/>
  <c r="M16" i="2" s="1"/>
  <c r="M17" i="2" a="1"/>
  <c r="M17" i="2" s="1"/>
  <c r="M18" i="2" a="1"/>
  <c r="M18" i="2" s="1"/>
  <c r="M19" i="2" a="1"/>
  <c r="M19" i="2" s="1"/>
  <c r="M20" i="2" a="1"/>
  <c r="M20" i="2" s="1"/>
  <c r="M21" i="2" a="1"/>
  <c r="M21" i="2" s="1"/>
  <c r="M22" i="2" a="1"/>
  <c r="M22" i="2" s="1"/>
  <c r="M23" i="2" a="1"/>
  <c r="M23" i="2" s="1"/>
  <c r="M24" i="2" a="1"/>
  <c r="M24" i="2" s="1"/>
  <c r="M25" i="2" a="1"/>
  <c r="M25" i="2" s="1"/>
  <c r="M26" i="2" a="1"/>
  <c r="M26" i="2" s="1"/>
  <c r="M27" i="2" a="1"/>
  <c r="M27" i="2" s="1"/>
  <c r="M28" i="2" a="1"/>
  <c r="M28" i="2" s="1"/>
  <c r="M29" i="2" a="1"/>
  <c r="M29" i="2" s="1"/>
  <c r="M30" i="2" a="1"/>
  <c r="M30" i="2" s="1"/>
  <c r="M31" i="2" a="1"/>
  <c r="M31" i="2" s="1"/>
  <c r="M32" i="2" a="1"/>
  <c r="M32" i="2" s="1"/>
  <c r="M33" i="2" a="1"/>
  <c r="M33" i="2" s="1"/>
  <c r="M34" i="2" a="1"/>
  <c r="M34" i="2" s="1"/>
  <c r="M35" i="2" a="1"/>
  <c r="M35" i="2" s="1"/>
  <c r="M36" i="2" a="1"/>
  <c r="M36" i="2" s="1"/>
  <c r="M37" i="2" a="1"/>
  <c r="M37" i="2" s="1"/>
  <c r="M38" i="2" a="1"/>
  <c r="M38" i="2" s="1"/>
  <c r="M39" i="2" a="1"/>
  <c r="M39" i="2" s="1"/>
  <c r="M40" i="2" a="1"/>
  <c r="M40" i="2" s="1"/>
  <c r="M41" i="2" a="1"/>
  <c r="M41" i="2" s="1"/>
  <c r="M42" i="2" a="1"/>
  <c r="M42" i="2" s="1"/>
  <c r="M43" i="2" a="1"/>
  <c r="M43" i="2" s="1"/>
  <c r="M44" i="2" a="1"/>
  <c r="M44" i="2" s="1"/>
  <c r="M45" i="2" a="1"/>
  <c r="M45" i="2" s="1"/>
  <c r="M46" i="2" a="1"/>
  <c r="M46" i="2" s="1"/>
  <c r="M47" i="2" a="1"/>
  <c r="M47" i="2" s="1"/>
  <c r="M48" i="2" a="1"/>
  <c r="M48" i="2" s="1"/>
  <c r="M49" i="2" a="1"/>
  <c r="M49" i="2" s="1"/>
  <c r="M50" i="2" a="1"/>
  <c r="M50" i="2" s="1"/>
  <c r="M51" i="2" a="1"/>
  <c r="M51" i="2" s="1"/>
  <c r="M52" i="2" a="1"/>
  <c r="M52" i="2" s="1"/>
  <c r="M53" i="2" a="1"/>
  <c r="M53" i="2" s="1"/>
  <c r="M54" i="2" a="1"/>
  <c r="M54" i="2" s="1"/>
  <c r="M55" i="2" a="1"/>
  <c r="M55" i="2" s="1"/>
  <c r="M56" i="2" a="1"/>
  <c r="M56" i="2" s="1"/>
  <c r="M57" i="2" a="1"/>
  <c r="M57" i="2" s="1"/>
  <c r="M58" i="2" a="1"/>
  <c r="M58" i="2" s="1"/>
  <c r="M59" i="2" a="1"/>
  <c r="M59" i="2" s="1"/>
  <c r="M60" i="2" a="1"/>
  <c r="M60" i="2" s="1"/>
  <c r="M61" i="2" a="1"/>
  <c r="M61" i="2" s="1"/>
  <c r="M62" i="2" a="1"/>
  <c r="M62" i="2" s="1"/>
  <c r="M63" i="2" a="1"/>
  <c r="M63" i="2" s="1"/>
  <c r="M64" i="2" a="1"/>
  <c r="M64" i="2" s="1"/>
  <c r="M65" i="2" a="1"/>
  <c r="M65" i="2" s="1"/>
  <c r="M66" i="2" a="1"/>
  <c r="M66" i="2" s="1"/>
  <c r="M67" i="2" a="1"/>
  <c r="M67" i="2" s="1"/>
  <c r="M68" i="2" a="1"/>
  <c r="M68" i="2" s="1"/>
  <c r="M69" i="2" a="1"/>
  <c r="M69" i="2" s="1"/>
  <c r="M70" i="2" a="1"/>
  <c r="M70" i="2" s="1"/>
  <c r="M71" i="2" a="1"/>
  <c r="M71" i="2" s="1"/>
  <c r="M72" i="2" a="1"/>
  <c r="M72" i="2" s="1"/>
  <c r="M73" i="2" a="1"/>
  <c r="M73" i="2" s="1"/>
  <c r="M74" i="2" a="1"/>
  <c r="M74" i="2" s="1"/>
  <c r="M75" i="2" a="1"/>
  <c r="M75" i="2" s="1"/>
  <c r="M76" i="2" a="1"/>
  <c r="M76" i="2" s="1"/>
  <c r="M77" i="2" a="1"/>
  <c r="M77" i="2" s="1"/>
  <c r="M78" i="2" a="1"/>
  <c r="M78" i="2" s="1"/>
  <c r="M79" i="2" a="1"/>
  <c r="M79" i="2" s="1"/>
  <c r="M80" i="2" a="1"/>
  <c r="M80" i="2" s="1"/>
  <c r="M81" i="2" a="1"/>
  <c r="M81" i="2" s="1"/>
  <c r="M82" i="2" a="1"/>
  <c r="M82" i="2" s="1"/>
  <c r="M83" i="2" a="1"/>
  <c r="M83" i="2" s="1"/>
  <c r="M84" i="2" a="1"/>
  <c r="M84" i="2" s="1"/>
  <c r="M85" i="2" a="1"/>
  <c r="M85" i="2" s="1"/>
  <c r="M86" i="2" a="1"/>
  <c r="M86" i="2" s="1"/>
  <c r="M87" i="2" a="1"/>
  <c r="M87" i="2" s="1"/>
  <c r="M88" i="2" a="1"/>
  <c r="M88" i="2" s="1"/>
  <c r="M89" i="2" a="1"/>
  <c r="M89" i="2" s="1"/>
  <c r="M90" i="2" a="1"/>
  <c r="M90" i="2" s="1"/>
  <c r="M91" i="2" a="1"/>
  <c r="M91" i="2" s="1"/>
  <c r="M92" i="2" a="1"/>
  <c r="M92" i="2" s="1"/>
  <c r="M93" i="2" a="1"/>
  <c r="M93" i="2" s="1"/>
  <c r="M94" i="2" a="1"/>
  <c r="M94" i="2" s="1"/>
  <c r="M95" i="2" a="1"/>
  <c r="M95" i="2" s="1"/>
  <c r="M96" i="2" a="1"/>
  <c r="M96" i="2" s="1"/>
  <c r="M3" i="2" a="1"/>
  <c r="M3" i="2" s="1"/>
  <c r="L4" i="2" a="1"/>
  <c r="L4" i="2" s="1"/>
  <c r="L5" i="2" a="1"/>
  <c r="L5" i="2" s="1"/>
  <c r="L6" i="2" a="1"/>
  <c r="L6" i="2" s="1"/>
  <c r="L7" i="2" a="1"/>
  <c r="L7" i="2" s="1"/>
  <c r="L8" i="2" a="1"/>
  <c r="L8" i="2" s="1"/>
  <c r="L9" i="2" a="1"/>
  <c r="L9" i="2" s="1"/>
  <c r="L10" i="2" a="1"/>
  <c r="L10" i="2" s="1"/>
  <c r="L11" i="2" a="1"/>
  <c r="L11" i="2" s="1"/>
  <c r="L12" i="2" a="1"/>
  <c r="L12" i="2" s="1"/>
  <c r="L13" i="2" a="1"/>
  <c r="L13" i="2" s="1"/>
  <c r="L14" i="2" a="1"/>
  <c r="L14" i="2" s="1"/>
  <c r="L15" i="2" a="1"/>
  <c r="L15" i="2" s="1"/>
  <c r="L16" i="2" a="1"/>
  <c r="L16" i="2" s="1"/>
  <c r="L17" i="2" a="1"/>
  <c r="L17" i="2" s="1"/>
  <c r="L18" i="2" a="1"/>
  <c r="L18" i="2" s="1"/>
  <c r="L19" i="2" a="1"/>
  <c r="L19" i="2" s="1"/>
  <c r="L20" i="2" a="1"/>
  <c r="L20" i="2" s="1"/>
  <c r="L21" i="2" a="1"/>
  <c r="L21" i="2" s="1"/>
  <c r="L22" i="2" a="1"/>
  <c r="L22" i="2" s="1"/>
  <c r="L23" i="2" a="1"/>
  <c r="L23" i="2" s="1"/>
  <c r="L24" i="2" a="1"/>
  <c r="L24" i="2" s="1"/>
  <c r="L25" i="2" a="1"/>
  <c r="L25" i="2" s="1"/>
  <c r="L26" i="2" a="1"/>
  <c r="L26" i="2" s="1"/>
  <c r="L27" i="2" a="1"/>
  <c r="L27" i="2" s="1"/>
  <c r="L28" i="2" a="1"/>
  <c r="L28" i="2" s="1"/>
  <c r="L29" i="2" a="1"/>
  <c r="L29" i="2" s="1"/>
  <c r="L30" i="2" a="1"/>
  <c r="L30" i="2" s="1"/>
  <c r="L31" i="2" a="1"/>
  <c r="L31" i="2" s="1"/>
  <c r="L32" i="2" a="1"/>
  <c r="L32" i="2" s="1"/>
  <c r="L33" i="2" a="1"/>
  <c r="L33" i="2" s="1"/>
  <c r="L34" i="2" a="1"/>
  <c r="L34" i="2" s="1"/>
  <c r="L35" i="2" a="1"/>
  <c r="L35" i="2" s="1"/>
  <c r="L36" i="2" a="1"/>
  <c r="L36" i="2" s="1"/>
  <c r="L37" i="2" a="1"/>
  <c r="L37" i="2" s="1"/>
  <c r="L38" i="2" a="1"/>
  <c r="L38" i="2" s="1"/>
  <c r="L39" i="2" a="1"/>
  <c r="L39" i="2" s="1"/>
  <c r="L40" i="2" a="1"/>
  <c r="L40" i="2" s="1"/>
  <c r="L41" i="2" a="1"/>
  <c r="L41" i="2" s="1"/>
  <c r="L42" i="2" a="1"/>
  <c r="L42" i="2" s="1"/>
  <c r="L43" i="2" a="1"/>
  <c r="L43" i="2" s="1"/>
  <c r="L44" i="2" a="1"/>
  <c r="L44" i="2" s="1"/>
  <c r="L45" i="2" a="1"/>
  <c r="L45" i="2" s="1"/>
  <c r="L46" i="2" a="1"/>
  <c r="L46" i="2" s="1"/>
  <c r="L47" i="2" a="1"/>
  <c r="L47" i="2" s="1"/>
  <c r="L48" i="2" a="1"/>
  <c r="L48" i="2" s="1"/>
  <c r="L49" i="2" a="1"/>
  <c r="L49" i="2" s="1"/>
  <c r="L50" i="2" a="1"/>
  <c r="L50" i="2" s="1"/>
  <c r="L51" i="2" a="1"/>
  <c r="L51" i="2" s="1"/>
  <c r="L52" i="2" a="1"/>
  <c r="L52" i="2" s="1"/>
  <c r="L53" i="2" a="1"/>
  <c r="L53" i="2" s="1"/>
  <c r="L54" i="2" a="1"/>
  <c r="L54" i="2" s="1"/>
  <c r="L55" i="2" a="1"/>
  <c r="L55" i="2" s="1"/>
  <c r="L56" i="2" a="1"/>
  <c r="L56" i="2" s="1"/>
  <c r="L57" i="2" a="1"/>
  <c r="L57" i="2" s="1"/>
  <c r="L58" i="2" a="1"/>
  <c r="L58" i="2" s="1"/>
  <c r="L59" i="2" a="1"/>
  <c r="L59" i="2" s="1"/>
  <c r="L60" i="2" a="1"/>
  <c r="L60" i="2" s="1"/>
  <c r="L61" i="2" a="1"/>
  <c r="L61" i="2" s="1"/>
  <c r="L62" i="2" a="1"/>
  <c r="L62" i="2" s="1"/>
  <c r="L63" i="2" a="1"/>
  <c r="L63" i="2" s="1"/>
  <c r="L64" i="2" a="1"/>
  <c r="L64" i="2" s="1"/>
  <c r="L65" i="2" a="1"/>
  <c r="L65" i="2" s="1"/>
  <c r="L66" i="2" a="1"/>
  <c r="L66" i="2" s="1"/>
  <c r="L67" i="2" a="1"/>
  <c r="L67" i="2" s="1"/>
  <c r="L68" i="2" a="1"/>
  <c r="L68" i="2" s="1"/>
  <c r="L69" i="2" a="1"/>
  <c r="L69" i="2" s="1"/>
  <c r="L70" i="2" a="1"/>
  <c r="L70" i="2" s="1"/>
  <c r="L71" i="2" a="1"/>
  <c r="L71" i="2" s="1"/>
  <c r="L72" i="2" a="1"/>
  <c r="L72" i="2" s="1"/>
  <c r="L73" i="2" a="1"/>
  <c r="L73" i="2" s="1"/>
  <c r="L74" i="2" a="1"/>
  <c r="L74" i="2" s="1"/>
  <c r="L75" i="2" a="1"/>
  <c r="L75" i="2" s="1"/>
  <c r="L76" i="2" a="1"/>
  <c r="L76" i="2" s="1"/>
  <c r="L77" i="2" a="1"/>
  <c r="L77" i="2" s="1"/>
  <c r="L78" i="2" a="1"/>
  <c r="L78" i="2" s="1"/>
  <c r="L79" i="2" a="1"/>
  <c r="L79" i="2" s="1"/>
  <c r="L80" i="2" a="1"/>
  <c r="L80" i="2" s="1"/>
  <c r="L81" i="2" a="1"/>
  <c r="L81" i="2" s="1"/>
  <c r="L82" i="2" a="1"/>
  <c r="L82" i="2" s="1"/>
  <c r="L83" i="2" a="1"/>
  <c r="L83" i="2" s="1"/>
  <c r="L84" i="2" a="1"/>
  <c r="L84" i="2" s="1"/>
  <c r="L85" i="2" a="1"/>
  <c r="L85" i="2" s="1"/>
  <c r="L86" i="2" a="1"/>
  <c r="L86" i="2" s="1"/>
  <c r="L87" i="2" a="1"/>
  <c r="L87" i="2" s="1"/>
  <c r="L88" i="2" a="1"/>
  <c r="L88" i="2" s="1"/>
  <c r="L89" i="2" a="1"/>
  <c r="L89" i="2" s="1"/>
  <c r="L90" i="2" a="1"/>
  <c r="L90" i="2" s="1"/>
  <c r="L91" i="2" a="1"/>
  <c r="L91" i="2" s="1"/>
  <c r="L92" i="2" a="1"/>
  <c r="L92" i="2" s="1"/>
  <c r="L93" i="2" a="1"/>
  <c r="L93" i="2" s="1"/>
  <c r="L94" i="2" a="1"/>
  <c r="L94" i="2" s="1"/>
  <c r="L95" i="2" a="1"/>
  <c r="L95" i="2" s="1"/>
  <c r="L96" i="2" a="1"/>
  <c r="L96" i="2" s="1"/>
  <c r="L3" i="2" a="1"/>
  <c r="L3" i="2" s="1"/>
  <c r="K4" i="2" a="1"/>
  <c r="K4" i="2" s="1"/>
  <c r="K5" i="2" a="1"/>
  <c r="K5" i="2" s="1"/>
  <c r="K6" i="2" a="1"/>
  <c r="K6" i="2" s="1"/>
  <c r="K7" i="2" a="1"/>
  <c r="K7" i="2" s="1"/>
  <c r="K8" i="2" a="1"/>
  <c r="K8" i="2" s="1"/>
  <c r="K9" i="2" a="1"/>
  <c r="K9" i="2" s="1"/>
  <c r="K10" i="2" a="1"/>
  <c r="K10" i="2" s="1"/>
  <c r="K11" i="2" a="1"/>
  <c r="K11" i="2" s="1"/>
  <c r="K12" i="2" a="1"/>
  <c r="K12" i="2" s="1"/>
  <c r="K13" i="2" a="1"/>
  <c r="K13" i="2" s="1"/>
  <c r="K14" i="2" a="1"/>
  <c r="K14" i="2" s="1"/>
  <c r="K15" i="2" a="1"/>
  <c r="K15" i="2" s="1"/>
  <c r="K16" i="2" a="1"/>
  <c r="K16" i="2" s="1"/>
  <c r="K17" i="2" a="1"/>
  <c r="K17" i="2" s="1"/>
  <c r="K18" i="2" a="1"/>
  <c r="K18" i="2" s="1"/>
  <c r="K19" i="2" a="1"/>
  <c r="K19" i="2" s="1"/>
  <c r="K20" i="2" a="1"/>
  <c r="K20" i="2" s="1"/>
  <c r="K21" i="2" a="1"/>
  <c r="K21" i="2" s="1"/>
  <c r="K22" i="2" a="1"/>
  <c r="K22" i="2" s="1"/>
  <c r="K23" i="2" a="1"/>
  <c r="K23" i="2" s="1"/>
  <c r="K24" i="2" a="1"/>
  <c r="K24" i="2" s="1"/>
  <c r="K25" i="2" a="1"/>
  <c r="K25" i="2" s="1"/>
  <c r="K26" i="2" a="1"/>
  <c r="K26" i="2" s="1"/>
  <c r="K27" i="2" a="1"/>
  <c r="K27" i="2" s="1"/>
  <c r="K28" i="2" a="1"/>
  <c r="K28" i="2" s="1"/>
  <c r="K29" i="2" a="1"/>
  <c r="K29" i="2" s="1"/>
  <c r="K30" i="2" a="1"/>
  <c r="K30" i="2" s="1"/>
  <c r="K31" i="2" a="1"/>
  <c r="K31" i="2" s="1"/>
  <c r="K32" i="2" a="1"/>
  <c r="K32" i="2" s="1"/>
  <c r="K33" i="2" a="1"/>
  <c r="K33" i="2" s="1"/>
  <c r="K34" i="2" a="1"/>
  <c r="K34" i="2" s="1"/>
  <c r="K35" i="2" a="1"/>
  <c r="K35" i="2" s="1"/>
  <c r="K36" i="2" a="1"/>
  <c r="K36" i="2" s="1"/>
  <c r="K37" i="2" a="1"/>
  <c r="K37" i="2" s="1"/>
  <c r="K38" i="2" a="1"/>
  <c r="K38" i="2" s="1"/>
  <c r="K39" i="2" a="1"/>
  <c r="K39" i="2" s="1"/>
  <c r="K40" i="2" a="1"/>
  <c r="K40" i="2" s="1"/>
  <c r="K41" i="2" a="1"/>
  <c r="K41" i="2" s="1"/>
  <c r="K42" i="2" a="1"/>
  <c r="K42" i="2" s="1"/>
  <c r="K43" i="2" a="1"/>
  <c r="K43" i="2" s="1"/>
  <c r="K44" i="2" a="1"/>
  <c r="K44" i="2" s="1"/>
  <c r="K45" i="2" a="1"/>
  <c r="K45" i="2" s="1"/>
  <c r="K46" i="2" a="1"/>
  <c r="K46" i="2" s="1"/>
  <c r="K47" i="2" a="1"/>
  <c r="K47" i="2" s="1"/>
  <c r="K48" i="2" a="1"/>
  <c r="K48" i="2" s="1"/>
  <c r="K49" i="2" a="1"/>
  <c r="K49" i="2" s="1"/>
  <c r="K50" i="2" a="1"/>
  <c r="K50" i="2" s="1"/>
  <c r="K51" i="2" a="1"/>
  <c r="K51" i="2" s="1"/>
  <c r="K52" i="2" a="1"/>
  <c r="K52" i="2" s="1"/>
  <c r="K53" i="2" a="1"/>
  <c r="K53" i="2" s="1"/>
  <c r="K54" i="2" a="1"/>
  <c r="K54" i="2" s="1"/>
  <c r="K55" i="2" a="1"/>
  <c r="K55" i="2" s="1"/>
  <c r="K56" i="2" a="1"/>
  <c r="K56" i="2" s="1"/>
  <c r="K57" i="2" a="1"/>
  <c r="K57" i="2" s="1"/>
  <c r="K58" i="2" a="1"/>
  <c r="K58" i="2" s="1"/>
  <c r="K59" i="2" a="1"/>
  <c r="K59" i="2" s="1"/>
  <c r="K60" i="2" a="1"/>
  <c r="K60" i="2" s="1"/>
  <c r="K61" i="2" a="1"/>
  <c r="K61" i="2" s="1"/>
  <c r="K62" i="2" a="1"/>
  <c r="K62" i="2" s="1"/>
  <c r="K63" i="2" a="1"/>
  <c r="K63" i="2" s="1"/>
  <c r="K64" i="2" a="1"/>
  <c r="K64" i="2" s="1"/>
  <c r="K65" i="2" a="1"/>
  <c r="K65" i="2" s="1"/>
  <c r="K66" i="2" a="1"/>
  <c r="K66" i="2" s="1"/>
  <c r="K67" i="2" a="1"/>
  <c r="K67" i="2" s="1"/>
  <c r="K68" i="2" a="1"/>
  <c r="K68" i="2" s="1"/>
  <c r="K69" i="2" a="1"/>
  <c r="K69" i="2" s="1"/>
  <c r="K70" i="2" a="1"/>
  <c r="K70" i="2" s="1"/>
  <c r="K71" i="2" a="1"/>
  <c r="K71" i="2" s="1"/>
  <c r="K72" i="2" a="1"/>
  <c r="K72" i="2" s="1"/>
  <c r="K73" i="2" a="1"/>
  <c r="K73" i="2" s="1"/>
  <c r="K74" i="2" a="1"/>
  <c r="K74" i="2" s="1"/>
  <c r="K75" i="2" a="1"/>
  <c r="K75" i="2" s="1"/>
  <c r="K76" i="2" a="1"/>
  <c r="K76" i="2" s="1"/>
  <c r="K77" i="2" a="1"/>
  <c r="K77" i="2" s="1"/>
  <c r="K78" i="2" a="1"/>
  <c r="K78" i="2" s="1"/>
  <c r="K79" i="2" a="1"/>
  <c r="K79" i="2" s="1"/>
  <c r="K80" i="2" a="1"/>
  <c r="K80" i="2" s="1"/>
  <c r="K81" i="2" a="1"/>
  <c r="K81" i="2" s="1"/>
  <c r="K82" i="2" a="1"/>
  <c r="K82" i="2" s="1"/>
  <c r="K83" i="2" a="1"/>
  <c r="K83" i="2" s="1"/>
  <c r="K84" i="2" a="1"/>
  <c r="K84" i="2" s="1"/>
  <c r="K85" i="2" a="1"/>
  <c r="K85" i="2" s="1"/>
  <c r="K86" i="2" a="1"/>
  <c r="K86" i="2" s="1"/>
  <c r="K87" i="2" a="1"/>
  <c r="K87" i="2" s="1"/>
  <c r="K88" i="2" a="1"/>
  <c r="K88" i="2" s="1"/>
  <c r="K89" i="2" a="1"/>
  <c r="K89" i="2" s="1"/>
  <c r="K90" i="2" a="1"/>
  <c r="K90" i="2" s="1"/>
  <c r="K91" i="2" a="1"/>
  <c r="K91" i="2" s="1"/>
  <c r="K92" i="2" a="1"/>
  <c r="K92" i="2" s="1"/>
  <c r="K93" i="2" a="1"/>
  <c r="K93" i="2" s="1"/>
  <c r="K94" i="2" a="1"/>
  <c r="K94" i="2" s="1"/>
  <c r="K95" i="2" a="1"/>
  <c r="K95" i="2" s="1"/>
  <c r="K96" i="2" a="1"/>
  <c r="K96" i="2" s="1"/>
  <c r="K3" i="2" a="1"/>
  <c r="K3" i="2" s="1"/>
  <c r="J4" i="2" a="1"/>
  <c r="J4" i="2" s="1"/>
  <c r="J5" i="2" a="1"/>
  <c r="J5" i="2" s="1"/>
  <c r="J6" i="2" a="1"/>
  <c r="J6" i="2" s="1"/>
  <c r="J7" i="2" a="1"/>
  <c r="J7" i="2" s="1"/>
  <c r="J8" i="2" a="1"/>
  <c r="J8" i="2" s="1"/>
  <c r="J9" i="2" a="1"/>
  <c r="J9" i="2" s="1"/>
  <c r="J10" i="2" a="1"/>
  <c r="J10" i="2" s="1"/>
  <c r="J11" i="2" a="1"/>
  <c r="J11" i="2" s="1"/>
  <c r="J12" i="2" a="1"/>
  <c r="J12" i="2" s="1"/>
  <c r="J13" i="2" a="1"/>
  <c r="J13" i="2" s="1"/>
  <c r="J14" i="2" a="1"/>
  <c r="J14" i="2" s="1"/>
  <c r="J15" i="2" a="1"/>
  <c r="J15" i="2" s="1"/>
  <c r="J16" i="2" a="1"/>
  <c r="J16" i="2" s="1"/>
  <c r="J17" i="2" a="1"/>
  <c r="J17" i="2" s="1"/>
  <c r="J18" i="2" a="1"/>
  <c r="J18" i="2" s="1"/>
  <c r="J19" i="2" a="1"/>
  <c r="J19" i="2" s="1"/>
  <c r="J20" i="2" a="1"/>
  <c r="J20" i="2" s="1"/>
  <c r="J21" i="2" a="1"/>
  <c r="J21" i="2" s="1"/>
  <c r="J22" i="2" a="1"/>
  <c r="J22" i="2" s="1"/>
  <c r="J23" i="2" a="1"/>
  <c r="J23" i="2" s="1"/>
  <c r="J24" i="2" a="1"/>
  <c r="J24" i="2" s="1"/>
  <c r="J25" i="2" a="1"/>
  <c r="J25" i="2" s="1"/>
  <c r="J26" i="2" a="1"/>
  <c r="J26" i="2" s="1"/>
  <c r="J27" i="2" a="1"/>
  <c r="J27" i="2" s="1"/>
  <c r="J28" i="2" a="1"/>
  <c r="J28" i="2" s="1"/>
  <c r="J29" i="2" a="1"/>
  <c r="J29" i="2" s="1"/>
  <c r="J30" i="2" a="1"/>
  <c r="J30" i="2" s="1"/>
  <c r="J31" i="2" a="1"/>
  <c r="J31" i="2" s="1"/>
  <c r="J32" i="2" a="1"/>
  <c r="J32" i="2" s="1"/>
  <c r="J33" i="2" a="1"/>
  <c r="J33" i="2" s="1"/>
  <c r="J34" i="2" a="1"/>
  <c r="J34" i="2" s="1"/>
  <c r="J35" i="2" a="1"/>
  <c r="J35" i="2" s="1"/>
  <c r="J36" i="2" a="1"/>
  <c r="J36" i="2" s="1"/>
  <c r="J37" i="2" a="1"/>
  <c r="J37" i="2" s="1"/>
  <c r="J38" i="2" a="1"/>
  <c r="J38" i="2" s="1"/>
  <c r="J39" i="2" a="1"/>
  <c r="J39" i="2" s="1"/>
  <c r="J40" i="2" a="1"/>
  <c r="J40" i="2" s="1"/>
  <c r="J41" i="2" a="1"/>
  <c r="J41" i="2" s="1"/>
  <c r="J42" i="2" a="1"/>
  <c r="J42" i="2" s="1"/>
  <c r="J43" i="2" a="1"/>
  <c r="J43" i="2" s="1"/>
  <c r="J44" i="2" a="1"/>
  <c r="J44" i="2" s="1"/>
  <c r="J45" i="2" a="1"/>
  <c r="J45" i="2" s="1"/>
  <c r="J46" i="2" a="1"/>
  <c r="J46" i="2" s="1"/>
  <c r="J47" i="2" a="1"/>
  <c r="J47" i="2" s="1"/>
  <c r="J48" i="2" a="1"/>
  <c r="J48" i="2" s="1"/>
  <c r="J49" i="2" a="1"/>
  <c r="J49" i="2" s="1"/>
  <c r="J50" i="2" a="1"/>
  <c r="J50" i="2" s="1"/>
  <c r="J51" i="2" a="1"/>
  <c r="J51" i="2" s="1"/>
  <c r="J52" i="2" a="1"/>
  <c r="J52" i="2" s="1"/>
  <c r="J53" i="2" a="1"/>
  <c r="J53" i="2" s="1"/>
  <c r="J54" i="2" a="1"/>
  <c r="J54" i="2" s="1"/>
  <c r="J55" i="2" a="1"/>
  <c r="J55" i="2" s="1"/>
  <c r="J56" i="2" a="1"/>
  <c r="J56" i="2" s="1"/>
  <c r="J57" i="2" a="1"/>
  <c r="J57" i="2" s="1"/>
  <c r="J58" i="2" a="1"/>
  <c r="J58" i="2" s="1"/>
  <c r="J59" i="2" a="1"/>
  <c r="J59" i="2" s="1"/>
  <c r="J60" i="2" a="1"/>
  <c r="J60" i="2" s="1"/>
  <c r="J61" i="2" a="1"/>
  <c r="J61" i="2" s="1"/>
  <c r="J62" i="2" a="1"/>
  <c r="J62" i="2" s="1"/>
  <c r="J63" i="2" a="1"/>
  <c r="J63" i="2" s="1"/>
  <c r="J64" i="2" a="1"/>
  <c r="J64" i="2" s="1"/>
  <c r="J65" i="2" a="1"/>
  <c r="J65" i="2" s="1"/>
  <c r="J66" i="2" a="1"/>
  <c r="J66" i="2" s="1"/>
  <c r="J67" i="2" a="1"/>
  <c r="J67" i="2" s="1"/>
  <c r="J68" i="2" a="1"/>
  <c r="J68" i="2" s="1"/>
  <c r="J69" i="2" a="1"/>
  <c r="J69" i="2" s="1"/>
  <c r="J70" i="2" a="1"/>
  <c r="J70" i="2" s="1"/>
  <c r="J71" i="2" a="1"/>
  <c r="J71" i="2" s="1"/>
  <c r="J72" i="2" a="1"/>
  <c r="J72" i="2" s="1"/>
  <c r="J73" i="2" a="1"/>
  <c r="J73" i="2" s="1"/>
  <c r="J74" i="2" a="1"/>
  <c r="J74" i="2" s="1"/>
  <c r="J75" i="2" a="1"/>
  <c r="J75" i="2" s="1"/>
  <c r="J76" i="2" a="1"/>
  <c r="J76" i="2" s="1"/>
  <c r="J77" i="2" a="1"/>
  <c r="J77" i="2" s="1"/>
  <c r="J78" i="2" a="1"/>
  <c r="J78" i="2" s="1"/>
  <c r="J79" i="2" a="1"/>
  <c r="J79" i="2" s="1"/>
  <c r="J80" i="2" a="1"/>
  <c r="J80" i="2" s="1"/>
  <c r="J81" i="2" a="1"/>
  <c r="J81" i="2" s="1"/>
  <c r="J82" i="2" a="1"/>
  <c r="J82" i="2" s="1"/>
  <c r="J83" i="2" a="1"/>
  <c r="J83" i="2" s="1"/>
  <c r="J84" i="2" a="1"/>
  <c r="J84" i="2" s="1"/>
  <c r="J85" i="2" a="1"/>
  <c r="J85" i="2" s="1"/>
  <c r="J86" i="2" a="1"/>
  <c r="J86" i="2" s="1"/>
  <c r="J87" i="2" a="1"/>
  <c r="J87" i="2" s="1"/>
  <c r="J88" i="2" a="1"/>
  <c r="J88" i="2" s="1"/>
  <c r="J89" i="2" a="1"/>
  <c r="J89" i="2" s="1"/>
  <c r="J90" i="2" a="1"/>
  <c r="J90" i="2" s="1"/>
  <c r="J91" i="2" a="1"/>
  <c r="J91" i="2" s="1"/>
  <c r="J92" i="2" a="1"/>
  <c r="J92" i="2" s="1"/>
  <c r="J93" i="2" a="1"/>
  <c r="J93" i="2" s="1"/>
  <c r="J94" i="2" a="1"/>
  <c r="J94" i="2" s="1"/>
  <c r="J95" i="2" a="1"/>
  <c r="J95" i="2" s="1"/>
  <c r="J96" i="2" a="1"/>
  <c r="J96" i="2" s="1"/>
  <c r="J3" i="2" a="1"/>
  <c r="J3" i="2" s="1"/>
  <c r="G4" i="2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G13" i="2" a="1"/>
  <c r="G13" i="2" s="1"/>
  <c r="G14" i="2" a="1"/>
  <c r="G14" i="2" s="1"/>
  <c r="G15" i="2" a="1"/>
  <c r="G15" i="2" s="1"/>
  <c r="G16" i="2" a="1"/>
  <c r="G16" i="2" s="1"/>
  <c r="G17" i="2" a="1"/>
  <c r="G17" i="2" s="1"/>
  <c r="G18" i="2" a="1"/>
  <c r="G18" i="2" s="1"/>
  <c r="G19" i="2" a="1"/>
  <c r="G19" i="2" s="1"/>
  <c r="G20" i="2" a="1"/>
  <c r="G20" i="2" s="1"/>
  <c r="G21" i="2" a="1"/>
  <c r="G21" i="2" s="1"/>
  <c r="G22" i="2" a="1"/>
  <c r="G22" i="2" s="1"/>
  <c r="G23" i="2" a="1"/>
  <c r="G23" i="2" s="1"/>
  <c r="G24" i="2" a="1"/>
  <c r="G24" i="2" s="1"/>
  <c r="G25" i="2" a="1"/>
  <c r="G25" i="2" s="1"/>
  <c r="G26" i="2" a="1"/>
  <c r="G26" i="2" s="1"/>
  <c r="G27" i="2" a="1"/>
  <c r="G27" i="2" s="1"/>
  <c r="G28" i="2" a="1"/>
  <c r="G28" i="2" s="1"/>
  <c r="G29" i="2" a="1"/>
  <c r="G29" i="2" s="1"/>
  <c r="G30" i="2" a="1"/>
  <c r="G30" i="2" s="1"/>
  <c r="G31" i="2" a="1"/>
  <c r="G31" i="2" s="1"/>
  <c r="G32" i="2" a="1"/>
  <c r="G32" i="2" s="1"/>
  <c r="G33" i="2" a="1"/>
  <c r="G33" i="2" s="1"/>
  <c r="G34" i="2" a="1"/>
  <c r="G34" i="2" s="1"/>
  <c r="G35" i="2" a="1"/>
  <c r="G35" i="2" s="1"/>
  <c r="G36" i="2" a="1"/>
  <c r="G36" i="2" s="1"/>
  <c r="G37" i="2" a="1"/>
  <c r="G37" i="2" s="1"/>
  <c r="G38" i="2" a="1"/>
  <c r="G38" i="2" s="1"/>
  <c r="G39" i="2" a="1"/>
  <c r="G39" i="2" s="1"/>
  <c r="G40" i="2" a="1"/>
  <c r="G40" i="2" s="1"/>
  <c r="G41" i="2" a="1"/>
  <c r="G41" i="2" s="1"/>
  <c r="G42" i="2" a="1"/>
  <c r="G42" i="2" s="1"/>
  <c r="G43" i="2" a="1"/>
  <c r="G43" i="2" s="1"/>
  <c r="G44" i="2" a="1"/>
  <c r="G44" i="2" s="1"/>
  <c r="G45" i="2" a="1"/>
  <c r="G45" i="2" s="1"/>
  <c r="G46" i="2" a="1"/>
  <c r="G46" i="2" s="1"/>
  <c r="G47" i="2" a="1"/>
  <c r="G47" i="2" s="1"/>
  <c r="G48" i="2" a="1"/>
  <c r="G48" i="2" s="1"/>
  <c r="G49" i="2" a="1"/>
  <c r="G49" i="2" s="1"/>
  <c r="G50" i="2" a="1"/>
  <c r="G50" i="2" s="1"/>
  <c r="G51" i="2" a="1"/>
  <c r="G51" i="2" s="1"/>
  <c r="G52" i="2" a="1"/>
  <c r="G52" i="2" s="1"/>
  <c r="G53" i="2" a="1"/>
  <c r="G53" i="2" s="1"/>
  <c r="G54" i="2" a="1"/>
  <c r="G54" i="2" s="1"/>
  <c r="G55" i="2" a="1"/>
  <c r="G55" i="2" s="1"/>
  <c r="G56" i="2" a="1"/>
  <c r="G56" i="2" s="1"/>
  <c r="G57" i="2" a="1"/>
  <c r="G57" i="2" s="1"/>
  <c r="G58" i="2" a="1"/>
  <c r="G58" i="2" s="1"/>
  <c r="G59" i="2" a="1"/>
  <c r="G59" i="2" s="1"/>
  <c r="G60" i="2" a="1"/>
  <c r="G60" i="2" s="1"/>
  <c r="G61" i="2" a="1"/>
  <c r="G61" i="2" s="1"/>
  <c r="G62" i="2" a="1"/>
  <c r="G62" i="2" s="1"/>
  <c r="G63" i="2" a="1"/>
  <c r="G63" i="2" s="1"/>
  <c r="G64" i="2" a="1"/>
  <c r="G64" i="2" s="1"/>
  <c r="G65" i="2" a="1"/>
  <c r="G65" i="2" s="1"/>
  <c r="G66" i="2" a="1"/>
  <c r="G66" i="2" s="1"/>
  <c r="G67" i="2" a="1"/>
  <c r="G67" i="2" s="1"/>
  <c r="G68" i="2" a="1"/>
  <c r="G68" i="2" s="1"/>
  <c r="G69" i="2" a="1"/>
  <c r="G69" i="2" s="1"/>
  <c r="G70" i="2" a="1"/>
  <c r="G70" i="2" s="1"/>
  <c r="G71" i="2" a="1"/>
  <c r="G71" i="2" s="1"/>
  <c r="G72" i="2" a="1"/>
  <c r="G72" i="2" s="1"/>
  <c r="G73" i="2" a="1"/>
  <c r="G73" i="2" s="1"/>
  <c r="G74" i="2" a="1"/>
  <c r="G74" i="2" s="1"/>
  <c r="G75" i="2" a="1"/>
  <c r="G75" i="2" s="1"/>
  <c r="G76" i="2" a="1"/>
  <c r="G76" i="2" s="1"/>
  <c r="G77" i="2" a="1"/>
  <c r="G77" i="2" s="1"/>
  <c r="G78" i="2" a="1"/>
  <c r="G78" i="2" s="1"/>
  <c r="G79" i="2" a="1"/>
  <c r="G79" i="2" s="1"/>
  <c r="G80" i="2" a="1"/>
  <c r="G80" i="2" s="1"/>
  <c r="G81" i="2" a="1"/>
  <c r="G81" i="2" s="1"/>
  <c r="G82" i="2" a="1"/>
  <c r="G82" i="2" s="1"/>
  <c r="G83" i="2" a="1"/>
  <c r="G83" i="2" s="1"/>
  <c r="G84" i="2" a="1"/>
  <c r="G84" i="2" s="1"/>
  <c r="G85" i="2" a="1"/>
  <c r="G85" i="2" s="1"/>
  <c r="G86" i="2" a="1"/>
  <c r="G86" i="2" s="1"/>
  <c r="G87" i="2" a="1"/>
  <c r="G87" i="2" s="1"/>
  <c r="G88" i="2" a="1"/>
  <c r="G88" i="2" s="1"/>
  <c r="G89" i="2" a="1"/>
  <c r="G89" i="2" s="1"/>
  <c r="G90" i="2" a="1"/>
  <c r="G90" i="2" s="1"/>
  <c r="G91" i="2" a="1"/>
  <c r="G91" i="2" s="1"/>
  <c r="G92" i="2" a="1"/>
  <c r="G92" i="2" s="1"/>
  <c r="G93" i="2" a="1"/>
  <c r="G93" i="2" s="1"/>
  <c r="G94" i="2" a="1"/>
  <c r="G94" i="2" s="1"/>
  <c r="G95" i="2" a="1"/>
  <c r="G95" i="2" s="1"/>
  <c r="G96" i="2" a="1"/>
  <c r="G96" i="2" s="1"/>
  <c r="G3" i="2" a="1"/>
  <c r="G3" i="2" s="1"/>
  <c r="F4" i="2" a="1"/>
  <c r="F4" i="2" s="1"/>
  <c r="F5" i="2" a="1"/>
  <c r="F5" i="2" s="1"/>
  <c r="F6" i="2" a="1"/>
  <c r="F6" i="2" s="1"/>
  <c r="F7" i="2" a="1"/>
  <c r="F7" i="2" s="1"/>
  <c r="F8" i="2" a="1"/>
  <c r="F8" i="2" s="1"/>
  <c r="F9" i="2" a="1"/>
  <c r="F9" i="2" s="1"/>
  <c r="F10" i="2" a="1"/>
  <c r="F10" i="2" s="1"/>
  <c r="F11" i="2" a="1"/>
  <c r="F11" i="2" s="1"/>
  <c r="F12" i="2" a="1"/>
  <c r="F12" i="2" s="1"/>
  <c r="F13" i="2" a="1"/>
  <c r="F13" i="2" s="1"/>
  <c r="F14" i="2" a="1"/>
  <c r="F14" i="2" s="1"/>
  <c r="F15" i="2" a="1"/>
  <c r="F15" i="2" s="1"/>
  <c r="F16" i="2" a="1"/>
  <c r="F16" i="2" s="1"/>
  <c r="F17" i="2" a="1"/>
  <c r="F17" i="2" s="1"/>
  <c r="F18" i="2" a="1"/>
  <c r="F18" i="2" s="1"/>
  <c r="F19" i="2" a="1"/>
  <c r="F19" i="2" s="1"/>
  <c r="F20" i="2" a="1"/>
  <c r="F20" i="2" s="1"/>
  <c r="F21" i="2" a="1"/>
  <c r="F21" i="2" s="1"/>
  <c r="F22" i="2" a="1"/>
  <c r="F22" i="2" s="1"/>
  <c r="F23" i="2" a="1"/>
  <c r="F23" i="2" s="1"/>
  <c r="F24" i="2" a="1"/>
  <c r="F24" i="2" s="1"/>
  <c r="F25" i="2" a="1"/>
  <c r="F25" i="2" s="1"/>
  <c r="F26" i="2" a="1"/>
  <c r="F26" i="2" s="1"/>
  <c r="F27" i="2" a="1"/>
  <c r="F27" i="2" s="1"/>
  <c r="F28" i="2" a="1"/>
  <c r="F28" i="2" s="1"/>
  <c r="F29" i="2" a="1"/>
  <c r="F29" i="2" s="1"/>
  <c r="F30" i="2" a="1"/>
  <c r="F30" i="2" s="1"/>
  <c r="F31" i="2" a="1"/>
  <c r="F31" i="2" s="1"/>
  <c r="F32" i="2" a="1"/>
  <c r="F32" i="2" s="1"/>
  <c r="F33" i="2" a="1"/>
  <c r="F33" i="2" s="1"/>
  <c r="F34" i="2" a="1"/>
  <c r="F34" i="2" s="1"/>
  <c r="F35" i="2" a="1"/>
  <c r="F35" i="2" s="1"/>
  <c r="F36" i="2" a="1"/>
  <c r="F36" i="2" s="1"/>
  <c r="F37" i="2" a="1"/>
  <c r="F37" i="2" s="1"/>
  <c r="F38" i="2" a="1"/>
  <c r="F38" i="2" s="1"/>
  <c r="F39" i="2" a="1"/>
  <c r="F39" i="2" s="1"/>
  <c r="F40" i="2" a="1"/>
  <c r="F40" i="2" s="1"/>
  <c r="F41" i="2" a="1"/>
  <c r="F41" i="2" s="1"/>
  <c r="F42" i="2" a="1"/>
  <c r="F42" i="2" s="1"/>
  <c r="F43" i="2" a="1"/>
  <c r="F43" i="2" s="1"/>
  <c r="F44" i="2" a="1"/>
  <c r="F44" i="2" s="1"/>
  <c r="F45" i="2" a="1"/>
  <c r="F45" i="2" s="1"/>
  <c r="F46" i="2" a="1"/>
  <c r="F46" i="2" s="1"/>
  <c r="F47" i="2" a="1"/>
  <c r="F47" i="2" s="1"/>
  <c r="F48" i="2" a="1"/>
  <c r="F48" i="2" s="1"/>
  <c r="F49" i="2" a="1"/>
  <c r="F49" i="2" s="1"/>
  <c r="F50" i="2" a="1"/>
  <c r="F50" i="2" s="1"/>
  <c r="F51" i="2" a="1"/>
  <c r="F51" i="2" s="1"/>
  <c r="F52" i="2" a="1"/>
  <c r="F52" i="2" s="1"/>
  <c r="F53" i="2" a="1"/>
  <c r="F53" i="2" s="1"/>
  <c r="F54" i="2" a="1"/>
  <c r="F54" i="2" s="1"/>
  <c r="F55" i="2" a="1"/>
  <c r="F55" i="2" s="1"/>
  <c r="F56" i="2" a="1"/>
  <c r="F56" i="2" s="1"/>
  <c r="F57" i="2" a="1"/>
  <c r="F57" i="2" s="1"/>
  <c r="F58" i="2" a="1"/>
  <c r="F58" i="2" s="1"/>
  <c r="F59" i="2" a="1"/>
  <c r="F59" i="2" s="1"/>
  <c r="F60" i="2" a="1"/>
  <c r="F60" i="2" s="1"/>
  <c r="F61" i="2" a="1"/>
  <c r="F61" i="2" s="1"/>
  <c r="F62" i="2" a="1"/>
  <c r="F62" i="2" s="1"/>
  <c r="F63" i="2" a="1"/>
  <c r="F63" i="2" s="1"/>
  <c r="F64" i="2" a="1"/>
  <c r="F64" i="2" s="1"/>
  <c r="F65" i="2" a="1"/>
  <c r="F65" i="2" s="1"/>
  <c r="F66" i="2" a="1"/>
  <c r="F66" i="2" s="1"/>
  <c r="F67" i="2" a="1"/>
  <c r="F67" i="2" s="1"/>
  <c r="F68" i="2" a="1"/>
  <c r="F68" i="2" s="1"/>
  <c r="F69" i="2" a="1"/>
  <c r="F69" i="2" s="1"/>
  <c r="F70" i="2" a="1"/>
  <c r="F70" i="2" s="1"/>
  <c r="F71" i="2" a="1"/>
  <c r="F71" i="2" s="1"/>
  <c r="F72" i="2" a="1"/>
  <c r="F72" i="2" s="1"/>
  <c r="F73" i="2" a="1"/>
  <c r="F73" i="2" s="1"/>
  <c r="F74" i="2" a="1"/>
  <c r="F74" i="2" s="1"/>
  <c r="F75" i="2" a="1"/>
  <c r="F75" i="2" s="1"/>
  <c r="F76" i="2" a="1"/>
  <c r="F76" i="2" s="1"/>
  <c r="F77" i="2" a="1"/>
  <c r="F77" i="2" s="1"/>
  <c r="F78" i="2" a="1"/>
  <c r="F78" i="2" s="1"/>
  <c r="F79" i="2" a="1"/>
  <c r="F79" i="2" s="1"/>
  <c r="F80" i="2" a="1"/>
  <c r="F80" i="2" s="1"/>
  <c r="F81" i="2" a="1"/>
  <c r="F81" i="2" s="1"/>
  <c r="F82" i="2" a="1"/>
  <c r="F82" i="2" s="1"/>
  <c r="F83" i="2" a="1"/>
  <c r="F83" i="2" s="1"/>
  <c r="F84" i="2" a="1"/>
  <c r="F84" i="2" s="1"/>
  <c r="F85" i="2" a="1"/>
  <c r="F85" i="2" s="1"/>
  <c r="F86" i="2" a="1"/>
  <c r="F86" i="2" s="1"/>
  <c r="F87" i="2" a="1"/>
  <c r="F87" i="2" s="1"/>
  <c r="F88" i="2" a="1"/>
  <c r="F88" i="2" s="1"/>
  <c r="F89" i="2" a="1"/>
  <c r="F89" i="2" s="1"/>
  <c r="F90" i="2" a="1"/>
  <c r="F90" i="2" s="1"/>
  <c r="F91" i="2" a="1"/>
  <c r="F91" i="2" s="1"/>
  <c r="F92" i="2" a="1"/>
  <c r="F92" i="2" s="1"/>
  <c r="F93" i="2" a="1"/>
  <c r="F93" i="2" s="1"/>
  <c r="F94" i="2" a="1"/>
  <c r="F94" i="2" s="1"/>
  <c r="F95" i="2" a="1"/>
  <c r="F95" i="2" s="1"/>
  <c r="F96" i="2" a="1"/>
  <c r="F96" i="2" s="1"/>
  <c r="F3" i="2" a="1"/>
  <c r="F3" i="2" s="1"/>
  <c r="BO5" i="5"/>
  <c r="BO3" i="5"/>
  <c r="BO7" i="5" s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3" i="2"/>
  <c r="C3" i="7" l="1"/>
  <c r="B9" i="7"/>
  <c r="C4" i="7"/>
  <c r="S1732" i="2" a="1"/>
  <c r="S1732" i="2" s="1"/>
  <c r="S1730" i="2" a="1"/>
  <c r="S1730" i="2" s="1"/>
  <c r="S1598" i="2" a="1"/>
  <c r="S1598" i="2" s="1"/>
  <c r="U1598" i="2" s="1"/>
  <c r="S1550" i="2" a="1"/>
  <c r="S1550" i="2" s="1"/>
  <c r="S1542" i="2" a="1"/>
  <c r="S1542" i="2" s="1"/>
  <c r="S1534" i="2" a="1"/>
  <c r="S1534" i="2" s="1"/>
  <c r="S1587" i="2" a="1"/>
  <c r="S1587" i="2" s="1"/>
  <c r="U1587" i="2" s="1"/>
  <c r="S1752" i="2" a="1"/>
  <c r="S1752" i="2" s="1"/>
  <c r="S1744" i="2" a="1"/>
  <c r="S1744" i="2" s="1"/>
  <c r="U2379" i="2"/>
  <c r="S1604" i="2" a="1"/>
  <c r="S1604" i="2" s="1"/>
  <c r="S1594" i="2" a="1"/>
  <c r="S1594" i="2" s="1"/>
  <c r="S1579" i="2" a="1"/>
  <c r="S1579" i="2" s="1"/>
  <c r="S1571" i="2" a="1"/>
  <c r="S1571" i="2" s="1"/>
  <c r="S1563" i="2" a="1"/>
  <c r="S1563" i="2" s="1"/>
  <c r="U1563" i="2" s="1"/>
  <c r="S1530" i="2" a="1"/>
  <c r="S1530" i="2" s="1"/>
  <c r="S1765" i="2" a="1"/>
  <c r="S1765" i="2" s="1"/>
  <c r="S1757" i="2" a="1"/>
  <c r="S1757" i="2" s="1"/>
  <c r="S1749" i="2" a="1"/>
  <c r="S1749" i="2" s="1"/>
  <c r="U1749" i="2" s="1"/>
  <c r="S1741" i="2" a="1"/>
  <c r="S1741" i="2" s="1"/>
  <c r="U2981" i="2"/>
  <c r="U2941" i="2"/>
  <c r="U2653" i="2"/>
  <c r="U2413" i="2"/>
  <c r="U2405" i="2"/>
  <c r="U2397" i="2"/>
  <c r="U2373" i="2"/>
  <c r="U2357" i="2"/>
  <c r="U2349" i="2"/>
  <c r="U2341" i="2"/>
  <c r="U2333" i="2"/>
  <c r="U2181" i="2"/>
  <c r="U2173" i="2"/>
  <c r="U2157" i="2"/>
  <c r="U2149" i="2"/>
  <c r="U2141" i="2"/>
  <c r="U2101" i="2"/>
  <c r="U2093" i="2"/>
  <c r="U2085" i="2"/>
  <c r="U2077" i="2"/>
  <c r="U2053" i="2"/>
  <c r="U2045" i="2"/>
  <c r="U2037" i="2"/>
  <c r="U2013" i="2"/>
  <c r="U2005" i="2"/>
  <c r="U1997" i="2"/>
  <c r="U1981" i="2"/>
  <c r="U1973" i="2"/>
  <c r="U1957" i="2"/>
  <c r="U1941" i="2"/>
  <c r="U1933" i="2"/>
  <c r="U1917" i="2"/>
  <c r="U1893" i="2"/>
  <c r="U2955" i="2"/>
  <c r="U2443" i="2"/>
  <c r="U2179" i="2"/>
  <c r="U2147" i="2"/>
  <c r="U1867" i="2"/>
  <c r="S1763" i="2" a="1"/>
  <c r="S1763" i="2" s="1"/>
  <c r="U1763" i="2" s="1"/>
  <c r="S1755" i="2" a="1"/>
  <c r="S1755" i="2" s="1"/>
  <c r="S1747" i="2" a="1"/>
  <c r="S1747" i="2" s="1"/>
  <c r="S1739" i="2" a="1"/>
  <c r="S1739" i="2" s="1"/>
  <c r="U2449" i="2"/>
  <c r="U2385" i="2"/>
  <c r="U2313" i="2"/>
  <c r="U2241" i="2"/>
  <c r="U2153" i="2"/>
  <c r="U2081" i="2"/>
  <c r="U1921" i="2"/>
  <c r="U2243" i="2"/>
  <c r="U2235" i="2"/>
  <c r="U2227" i="2"/>
  <c r="U2219" i="2"/>
  <c r="U2211" i="2"/>
  <c r="U2203" i="2"/>
  <c r="U2195" i="2"/>
  <c r="U2187" i="2"/>
  <c r="U2163" i="2"/>
  <c r="U2155" i="2"/>
  <c r="U2139" i="2"/>
  <c r="U1862" i="2"/>
  <c r="U2367" i="2"/>
  <c r="U2231" i="2"/>
  <c r="U2015" i="2"/>
  <c r="U1959" i="2"/>
  <c r="U1943" i="2"/>
  <c r="U1927" i="2"/>
  <c r="U1911" i="2"/>
  <c r="S1722" i="2" a="1"/>
  <c r="S1722" i="2" s="1"/>
  <c r="S1736" i="2" a="1"/>
  <c r="S1736" i="2" s="1"/>
  <c r="U2441" i="2"/>
  <c r="U2433" i="2"/>
  <c r="U2425" i="2"/>
  <c r="U2409" i="2"/>
  <c r="U2401" i="2"/>
  <c r="U2393" i="2"/>
  <c r="U2377" i="2"/>
  <c r="U2369" i="2"/>
  <c r="U2345" i="2"/>
  <c r="U2337" i="2"/>
  <c r="U2329" i="2"/>
  <c r="U2321" i="2"/>
  <c r="U2305" i="2"/>
  <c r="U2297" i="2"/>
  <c r="U2281" i="2"/>
  <c r="U2273" i="2"/>
  <c r="U2265" i="2"/>
  <c r="U2257" i="2"/>
  <c r="U2249" i="2"/>
  <c r="U2233" i="2"/>
  <c r="U2217" i="2"/>
  <c r="U2209" i="2"/>
  <c r="U2193" i="2"/>
  <c r="U2185" i="2"/>
  <c r="U2169" i="2"/>
  <c r="U2145" i="2"/>
  <c r="U2129" i="2"/>
  <c r="U2121" i="2"/>
  <c r="U2113" i="2"/>
  <c r="U2105" i="2"/>
  <c r="U2089" i="2"/>
  <c r="U2073" i="2"/>
  <c r="U2065" i="2"/>
  <c r="U2057" i="2"/>
  <c r="U2049" i="2"/>
  <c r="U2009" i="2"/>
  <c r="U1969" i="2"/>
  <c r="U1953" i="2"/>
  <c r="U1945" i="2"/>
  <c r="U1937" i="2"/>
  <c r="U1929" i="2"/>
  <c r="U1913" i="2"/>
  <c r="U1905" i="2"/>
  <c r="U3003" i="2"/>
  <c r="U2987" i="2"/>
  <c r="U2971" i="2"/>
  <c r="U2883" i="2"/>
  <c r="U2659" i="2"/>
  <c r="U2547" i="2"/>
  <c r="U2523" i="2"/>
  <c r="S1624" i="2" a="1"/>
  <c r="S1624" i="2" s="1"/>
  <c r="S1616" i="2" a="1"/>
  <c r="S1616" i="2" s="1"/>
  <c r="S1608" i="2" a="1"/>
  <c r="S1608" i="2" s="1"/>
  <c r="U1608" i="2" s="1"/>
  <c r="S1566" i="2" a="1"/>
  <c r="S1566" i="2" s="1"/>
  <c r="U2610" i="2"/>
  <c r="S1735" i="2" a="1"/>
  <c r="S1735" i="2" s="1"/>
  <c r="S1727" i="2" a="1"/>
  <c r="S1727" i="2" s="1"/>
  <c r="U1727" i="2" s="1"/>
  <c r="S1644" i="2" a="1"/>
  <c r="S1644" i="2" s="1"/>
  <c r="S1605" i="2" a="1"/>
  <c r="S1605" i="2" s="1"/>
  <c r="S1595" i="2" a="1"/>
  <c r="S1595" i="2" s="1"/>
  <c r="S1580" i="2" a="1"/>
  <c r="S1580" i="2" s="1"/>
  <c r="U1580" i="2" s="1"/>
  <c r="S1572" i="2" a="1"/>
  <c r="S1572" i="2" s="1"/>
  <c r="S1564" i="2" a="1"/>
  <c r="S1564" i="2" s="1"/>
  <c r="S1555" i="2" a="1"/>
  <c r="S1555" i="2" s="1"/>
  <c r="S1547" i="2" a="1"/>
  <c r="S1547" i="2" s="1"/>
  <c r="U1547" i="2" s="1"/>
  <c r="S1539" i="2" a="1"/>
  <c r="S1539" i="2" s="1"/>
  <c r="S8" i="2" a="1"/>
  <c r="S8" i="2" s="1"/>
  <c r="S1586" i="2" a="1"/>
  <c r="S1586" i="2" s="1"/>
  <c r="S1531" i="2" a="1"/>
  <c r="S1531" i="2" s="1"/>
  <c r="U1531" i="2" s="1"/>
  <c r="S1620" i="2" a="1"/>
  <c r="S1620" i="2" s="1"/>
  <c r="S1612" i="2" a="1"/>
  <c r="S1612" i="2" s="1"/>
  <c r="S1603" i="2" a="1"/>
  <c r="S1603" i="2" s="1"/>
  <c r="S1593" i="2" a="1"/>
  <c r="S1593" i="2" s="1"/>
  <c r="U1593" i="2" s="1"/>
  <c r="S1578" i="2" a="1"/>
  <c r="S1578" i="2" s="1"/>
  <c r="S1570" i="2" a="1"/>
  <c r="S1570" i="2" s="1"/>
  <c r="S1562" i="2" a="1"/>
  <c r="S1562" i="2" s="1"/>
  <c r="S1553" i="2" a="1"/>
  <c r="S1553" i="2" s="1"/>
  <c r="U1553" i="2" s="1"/>
  <c r="S1545" i="2" a="1"/>
  <c r="S1545" i="2" s="1"/>
  <c r="U1545" i="2" s="1"/>
  <c r="S1537" i="2" a="1"/>
  <c r="S1537" i="2" s="1"/>
  <c r="U1537" i="2" s="1"/>
  <c r="U2629" i="2"/>
  <c r="U2613" i="2"/>
  <c r="U2605" i="2"/>
  <c r="U2597" i="2"/>
  <c r="U2565" i="2"/>
  <c r="U2477" i="2"/>
  <c r="S1529" i="2" a="1"/>
  <c r="S1529" i="2" s="1"/>
  <c r="S1596" i="2" a="1"/>
  <c r="S1596" i="2" s="1"/>
  <c r="S1588" i="2" a="1"/>
  <c r="S1588" i="2" s="1"/>
  <c r="S1556" i="2" a="1"/>
  <c r="S1556" i="2" s="1"/>
  <c r="U1556" i="2" s="1"/>
  <c r="S1548" i="2" a="1"/>
  <c r="S1548" i="2" s="1"/>
  <c r="S1540" i="2" a="1"/>
  <c r="S1540" i="2" s="1"/>
  <c r="S1532" i="2" a="1"/>
  <c r="S1532" i="2" s="1"/>
  <c r="S1514" i="2" a="1"/>
  <c r="S1514" i="2" s="1"/>
  <c r="U1514" i="2" s="1"/>
  <c r="S1733" i="2" a="1"/>
  <c r="S1733" i="2" s="1"/>
  <c r="U1733" i="2" s="1"/>
  <c r="S1725" i="2" a="1"/>
  <c r="S1725" i="2" s="1"/>
  <c r="S1764" i="2" a="1"/>
  <c r="S1764" i="2" s="1"/>
  <c r="S1756" i="2" a="1"/>
  <c r="S1756" i="2" s="1"/>
  <c r="U1756" i="2" s="1"/>
  <c r="S1748" i="2" a="1"/>
  <c r="S1748" i="2" s="1"/>
  <c r="S1740" i="2" a="1"/>
  <c r="S1740" i="2" s="1"/>
  <c r="S1522" i="2" a="1"/>
  <c r="S1522" i="2" s="1"/>
  <c r="S1513" i="2" a="1"/>
  <c r="S1513" i="2" s="1"/>
  <c r="U1513" i="2" s="1"/>
  <c r="S1505" i="2" a="1"/>
  <c r="S1505" i="2" s="1"/>
  <c r="U1505" i="2" s="1"/>
  <c r="S1497" i="2" a="1"/>
  <c r="S1497" i="2" s="1"/>
  <c r="S1488" i="2" a="1"/>
  <c r="S1488" i="2" s="1"/>
  <c r="U1488" i="2" s="1"/>
  <c r="S1676" i="2" a="1"/>
  <c r="S1676" i="2" s="1"/>
  <c r="U1676" i="2" s="1"/>
  <c r="S1668" i="2" a="1"/>
  <c r="S1668" i="2" s="1"/>
  <c r="U1668" i="2" s="1"/>
  <c r="S1627" i="2" a="1"/>
  <c r="S1627" i="2" s="1"/>
  <c r="U1627" i="2" s="1"/>
  <c r="S1619" i="2" a="1"/>
  <c r="S1619" i="2" s="1"/>
  <c r="S1611" i="2" a="1"/>
  <c r="S1611" i="2" s="1"/>
  <c r="U1611" i="2" s="1"/>
  <c r="S1585" i="2" a="1"/>
  <c r="S1585" i="2" s="1"/>
  <c r="U1585" i="2" s="1"/>
  <c r="S1577" i="2" a="1"/>
  <c r="S1577" i="2" s="1"/>
  <c r="S1569" i="2" a="1"/>
  <c r="S1569" i="2" s="1"/>
  <c r="U1569" i="2" s="1"/>
  <c r="S1561" i="2" a="1"/>
  <c r="S1561" i="2" s="1"/>
  <c r="U1561" i="2" s="1"/>
  <c r="S1552" i="2" a="1"/>
  <c r="S1552" i="2" s="1"/>
  <c r="U1552" i="2" s="1"/>
  <c r="S1544" i="2" a="1"/>
  <c r="S1544" i="2" s="1"/>
  <c r="U1544" i="2" s="1"/>
  <c r="S1536" i="2" a="1"/>
  <c r="S1536" i="2" s="1"/>
  <c r="S1521" i="2" a="1"/>
  <c r="S1521" i="2" s="1"/>
  <c r="U1521" i="2" s="1"/>
  <c r="S1512" i="2" a="1"/>
  <c r="S1512" i="2" s="1"/>
  <c r="U1512" i="2" s="1"/>
  <c r="S1504" i="2" a="1"/>
  <c r="S1504" i="2" s="1"/>
  <c r="S1496" i="2" a="1"/>
  <c r="S1496" i="2" s="1"/>
  <c r="U1496" i="2" s="1"/>
  <c r="S1716" i="2" a="1"/>
  <c r="S1716" i="2" s="1"/>
  <c r="U1716" i="2" s="1"/>
  <c r="S1707" i="2" a="1"/>
  <c r="S1707" i="2" s="1"/>
  <c r="U1707" i="2" s="1"/>
  <c r="S1692" i="2" a="1"/>
  <c r="S1692" i="2" s="1"/>
  <c r="U1692" i="2" s="1"/>
  <c r="S1675" i="2" a="1"/>
  <c r="S1675" i="2" s="1"/>
  <c r="S1684" i="2" a="1"/>
  <c r="S1684" i="2" s="1"/>
  <c r="U1684" i="2" s="1"/>
  <c r="S1640" i="2" a="1"/>
  <c r="S1640" i="2" s="1"/>
  <c r="U1640" i="2" s="1"/>
  <c r="S1528" i="2" a="1"/>
  <c r="S1528" i="2" s="1"/>
  <c r="S1520" i="2" a="1"/>
  <c r="S1520" i="2" s="1"/>
  <c r="U1520" i="2" s="1"/>
  <c r="S1486" i="2" a="1"/>
  <c r="S1486" i="2" s="1"/>
  <c r="U1486" i="2" s="1"/>
  <c r="S1715" i="2" a="1"/>
  <c r="S1715" i="2" s="1"/>
  <c r="U1715" i="2" s="1"/>
  <c r="S1510" i="2" a="1"/>
  <c r="S1510" i="2" s="1"/>
  <c r="U1510" i="2" s="1"/>
  <c r="S1502" i="2" a="1"/>
  <c r="S1502" i="2" s="1"/>
  <c r="S1485" i="2" a="1"/>
  <c r="S1485" i="2" s="1"/>
  <c r="S1670" i="2" a="1"/>
  <c r="S1670" i="2" s="1"/>
  <c r="U1670" i="2" s="1"/>
  <c r="S1762" i="2" a="1"/>
  <c r="S1762" i="2" s="1"/>
  <c r="S1754" i="2" a="1"/>
  <c r="S1754" i="2" s="1"/>
  <c r="U1754" i="2" s="1"/>
  <c r="S1746" i="2" a="1"/>
  <c r="S1746" i="2" s="1"/>
  <c r="U1746" i="2" s="1"/>
  <c r="S1738" i="2" a="1"/>
  <c r="S1738" i="2" s="1"/>
  <c r="U1738" i="2" s="1"/>
  <c r="S1509" i="2" a="1"/>
  <c r="S1509" i="2" s="1"/>
  <c r="U1509" i="2" s="1"/>
  <c r="S1761" i="2" a="1"/>
  <c r="S1761" i="2" s="1"/>
  <c r="S1753" i="2" a="1"/>
  <c r="S1753" i="2" s="1"/>
  <c r="U1753" i="2" s="1"/>
  <c r="S1745" i="2" a="1"/>
  <c r="S1745" i="2" s="1"/>
  <c r="U1745" i="2" s="1"/>
  <c r="S1737" i="2" a="1"/>
  <c r="S1737" i="2" s="1"/>
  <c r="S1729" i="2" a="1"/>
  <c r="S1729" i="2" s="1"/>
  <c r="U1729" i="2" s="1"/>
  <c r="S1721" i="2" a="1"/>
  <c r="S1721" i="2" s="1"/>
  <c r="U1721" i="2" s="1"/>
  <c r="S1713" i="2" a="1"/>
  <c r="S1713" i="2" s="1"/>
  <c r="S1516" i="2" a="1"/>
  <c r="S1516" i="2" s="1"/>
  <c r="U1516" i="2" s="1"/>
  <c r="S1500" i="2" a="1"/>
  <c r="S1500" i="2" s="1"/>
  <c r="S1492" i="2" a="1"/>
  <c r="S1492" i="2" s="1"/>
  <c r="U1492" i="2" s="1"/>
  <c r="S21" i="2" a="1"/>
  <c r="S21" i="2" s="1"/>
  <c r="U21" i="2" s="1"/>
  <c r="S1524" i="2" a="1"/>
  <c r="S1524" i="2" s="1"/>
  <c r="S1515" i="2" a="1"/>
  <c r="S1515" i="2" s="1"/>
  <c r="S1507" i="2" a="1"/>
  <c r="S1507" i="2" s="1"/>
  <c r="U1507" i="2" s="1"/>
  <c r="S1499" i="2" a="1"/>
  <c r="S1499" i="2" s="1"/>
  <c r="U1499" i="2" s="1"/>
  <c r="S1490" i="2" a="1"/>
  <c r="S1490" i="2" s="1"/>
  <c r="U1490" i="2" s="1"/>
  <c r="U1798" i="2"/>
  <c r="S1759" i="2" a="1"/>
  <c r="S1759" i="2" s="1"/>
  <c r="U1759" i="2" s="1"/>
  <c r="S1751" i="2" a="1"/>
  <c r="S1751" i="2" s="1"/>
  <c r="U1751" i="2" s="1"/>
  <c r="S1743" i="2" a="1"/>
  <c r="S1743" i="2" s="1"/>
  <c r="S1719" i="2" a="1"/>
  <c r="S1719" i="2" s="1"/>
  <c r="U1719" i="2" s="1"/>
  <c r="S1758" i="2" a="1"/>
  <c r="S1758" i="2" s="1"/>
  <c r="U1758" i="2" s="1"/>
  <c r="S1750" i="2" a="1"/>
  <c r="S1750" i="2" s="1"/>
  <c r="U1750" i="2" s="1"/>
  <c r="S1734" i="2" a="1"/>
  <c r="S1734" i="2" s="1"/>
  <c r="U1734" i="2" s="1"/>
  <c r="S1726" i="2" a="1"/>
  <c r="S1726" i="2" s="1"/>
  <c r="S1718" i="2" a="1"/>
  <c r="S1718" i="2" s="1"/>
  <c r="U1718" i="2" s="1"/>
  <c r="S1679" i="2" a="1"/>
  <c r="S1679" i="2" s="1"/>
  <c r="U1679" i="2" s="1"/>
  <c r="S1700" i="2" a="1"/>
  <c r="S1700" i="2" s="1"/>
  <c r="U1700" i="2" s="1"/>
  <c r="U2996" i="2"/>
  <c r="U2959" i="2"/>
  <c r="U2352" i="2"/>
  <c r="U2328" i="2"/>
  <c r="U2986" i="2"/>
  <c r="U2946" i="2"/>
  <c r="U2914" i="2"/>
  <c r="U2874" i="2"/>
  <c r="U2866" i="2"/>
  <c r="U2850" i="2"/>
  <c r="U2842" i="2"/>
  <c r="U2834" i="2"/>
  <c r="U2826" i="2"/>
  <c r="U2818" i="2"/>
  <c r="U2810" i="2"/>
  <c r="U2794" i="2"/>
  <c r="U2786" i="2"/>
  <c r="U2778" i="2"/>
  <c r="U2770" i="2"/>
  <c r="U2762" i="2"/>
  <c r="U2754" i="2"/>
  <c r="U2746" i="2"/>
  <c r="U2738" i="2"/>
  <c r="U2730" i="2"/>
  <c r="U2722" i="2"/>
  <c r="U2714" i="2"/>
  <c r="U2706" i="2"/>
  <c r="U2698" i="2"/>
  <c r="U2690" i="2"/>
  <c r="U2674" i="2"/>
  <c r="U2666" i="2"/>
  <c r="U2658" i="2"/>
  <c r="U2650" i="2"/>
  <c r="U2642" i="2"/>
  <c r="U2634" i="2"/>
  <c r="U2626" i="2"/>
  <c r="U2618" i="2"/>
  <c r="U2602" i="2"/>
  <c r="U2594" i="2"/>
  <c r="U2586" i="2"/>
  <c r="U2578" i="2"/>
  <c r="U2570" i="2"/>
  <c r="U2562" i="2"/>
  <c r="U2554" i="2"/>
  <c r="U2546" i="2"/>
  <c r="U2538" i="2"/>
  <c r="U2530" i="2"/>
  <c r="U2522" i="2"/>
  <c r="U2514" i="2"/>
  <c r="U2226" i="2"/>
  <c r="U2106" i="2"/>
  <c r="U2082" i="2"/>
  <c r="U1898" i="2"/>
  <c r="S1671" i="2" a="1"/>
  <c r="S1671" i="2" s="1"/>
  <c r="U1671" i="2" s="1"/>
  <c r="S1711" i="2" a="1"/>
  <c r="S1711" i="2" s="1"/>
  <c r="U1711" i="2" s="1"/>
  <c r="S1687" i="2" a="1"/>
  <c r="S1687" i="2" s="1"/>
  <c r="U1687" i="2" s="1"/>
  <c r="S1703" i="2" a="1"/>
  <c r="S1703" i="2" s="1"/>
  <c r="U1703" i="2" s="1"/>
  <c r="U2973" i="2"/>
  <c r="U2965" i="2"/>
  <c r="U2949" i="2"/>
  <c r="U2933" i="2"/>
  <c r="U2925" i="2"/>
  <c r="U2917" i="2"/>
  <c r="U2909" i="2"/>
  <c r="U2885" i="2"/>
  <c r="U2861" i="2"/>
  <c r="U2773" i="2"/>
  <c r="U2757" i="2"/>
  <c r="U2749" i="2"/>
  <c r="U2741" i="2"/>
  <c r="U2725" i="2"/>
  <c r="U2030" i="2"/>
  <c r="S1693" i="2" a="1"/>
  <c r="S1693" i="2" s="1"/>
  <c r="U1693" i="2" s="1"/>
  <c r="S1465" i="2" a="1"/>
  <c r="S1465" i="2" s="1"/>
  <c r="U1465" i="2" s="1"/>
  <c r="S1480" i="2" a="1"/>
  <c r="S1480" i="2" s="1"/>
  <c r="U1480" i="2" s="1"/>
  <c r="S1472" i="2" a="1"/>
  <c r="S1472" i="2" s="1"/>
  <c r="U2846" i="2"/>
  <c r="U2535" i="2"/>
  <c r="U1823" i="2"/>
  <c r="U3017" i="2"/>
  <c r="U3009" i="2"/>
  <c r="U3001" i="2"/>
  <c r="U2993" i="2"/>
  <c r="U2985" i="2"/>
  <c r="U2977" i="2"/>
  <c r="U2969" i="2"/>
  <c r="U2961" i="2"/>
  <c r="U2953" i="2"/>
  <c r="U2937" i="2"/>
  <c r="U2929" i="2"/>
  <c r="U2921" i="2"/>
  <c r="U2913" i="2"/>
  <c r="U2897" i="2"/>
  <c r="U2857" i="2"/>
  <c r="U2849" i="2"/>
  <c r="U2833" i="2"/>
  <c r="U2825" i="2"/>
  <c r="U2817" i="2"/>
  <c r="U2809" i="2"/>
  <c r="U2793" i="2"/>
  <c r="U2785" i="2"/>
  <c r="U2777" i="2"/>
  <c r="U2769" i="2"/>
  <c r="U2761" i="2"/>
  <c r="U2753" i="2"/>
  <c r="U2745" i="2"/>
  <c r="U2729" i="2"/>
  <c r="U2721" i="2"/>
  <c r="U2713" i="2"/>
  <c r="S1678" i="2" a="1"/>
  <c r="S1678" i="2" s="1"/>
  <c r="U1678" i="2" s="1"/>
  <c r="S1471" i="2" a="1"/>
  <c r="S1471" i="2" s="1"/>
  <c r="U1471" i="2" s="1"/>
  <c r="S26" i="2" a="1"/>
  <c r="S26" i="2" s="1"/>
  <c r="U26" i="2" s="1"/>
  <c r="U767" i="2"/>
  <c r="U3011" i="2"/>
  <c r="U2995" i="2"/>
  <c r="U2979" i="2"/>
  <c r="U2963" i="2"/>
  <c r="U2859" i="2"/>
  <c r="U2803" i="2"/>
  <c r="U2755" i="2"/>
  <c r="U2731" i="2"/>
  <c r="S1708" i="2" a="1"/>
  <c r="S1708" i="2" s="1"/>
  <c r="U1708" i="2" s="1"/>
  <c r="S1483" i="2" a="1"/>
  <c r="S1483" i="2" s="1"/>
  <c r="S1475" i="2" a="1"/>
  <c r="S1475" i="2" s="1"/>
  <c r="U1475" i="2" s="1"/>
  <c r="S1467" i="2" a="1"/>
  <c r="S1467" i="2" s="1"/>
  <c r="U1467" i="2" s="1"/>
  <c r="S7" i="2" a="1"/>
  <c r="S7" i="2" s="1"/>
  <c r="S1482" i="2" a="1"/>
  <c r="S1482" i="2" s="1"/>
  <c r="U1482" i="2" s="1"/>
  <c r="S1474" i="2" a="1"/>
  <c r="S1474" i="2" s="1"/>
  <c r="U1474" i="2" s="1"/>
  <c r="S1466" i="2" a="1"/>
  <c r="S1466" i="2" s="1"/>
  <c r="U1466" i="2" s="1"/>
  <c r="S1481" i="2" a="1"/>
  <c r="S1481" i="2" s="1"/>
  <c r="U1481" i="2" s="1"/>
  <c r="S1473" i="2" a="1"/>
  <c r="S1473" i="2" s="1"/>
  <c r="U2853" i="2"/>
  <c r="U2717" i="2"/>
  <c r="S1478" i="2" a="1"/>
  <c r="S1478" i="2" s="1"/>
  <c r="S1460" i="2" a="1"/>
  <c r="S1460" i="2" s="1"/>
  <c r="U1460" i="2" s="1"/>
  <c r="U2338" i="2"/>
  <c r="U2234" i="2"/>
  <c r="U2210" i="2"/>
  <c r="U2202" i="2"/>
  <c r="U2130" i="2"/>
  <c r="U2122" i="2"/>
  <c r="U2114" i="2"/>
  <c r="U2098" i="2"/>
  <c r="U2090" i="2"/>
  <c r="U2074" i="2"/>
  <c r="U2066" i="2"/>
  <c r="U2058" i="2"/>
  <c r="U2050" i="2"/>
  <c r="U2042" i="2"/>
  <c r="U2034" i="2"/>
  <c r="U2026" i="2"/>
  <c r="U2018" i="2"/>
  <c r="U2010" i="2"/>
  <c r="U2002" i="2"/>
  <c r="U1994" i="2"/>
  <c r="U1986" i="2"/>
  <c r="U1978" i="2"/>
  <c r="U1970" i="2"/>
  <c r="U1962" i="2"/>
  <c r="U1946" i="2"/>
  <c r="U1938" i="2"/>
  <c r="U1930" i="2"/>
  <c r="U1922" i="2"/>
  <c r="U1914" i="2"/>
  <c r="U1906" i="2"/>
  <c r="U1890" i="2"/>
  <c r="U1850" i="2"/>
  <c r="U1842" i="2"/>
  <c r="U1730" i="2"/>
  <c r="U2900" i="2"/>
  <c r="U2788" i="2"/>
  <c r="U2756" i="2"/>
  <c r="U2294" i="2"/>
  <c r="U2110" i="2"/>
  <c r="U2062" i="2"/>
  <c r="U2046" i="2"/>
  <c r="U2038" i="2"/>
  <c r="U2022" i="2"/>
  <c r="U2014" i="2"/>
  <c r="U2006" i="2"/>
  <c r="U1990" i="2"/>
  <c r="U1966" i="2"/>
  <c r="U1950" i="2"/>
  <c r="U1918" i="2"/>
  <c r="U1910" i="2"/>
  <c r="U1902" i="2"/>
  <c r="U1894" i="2"/>
  <c r="U1886" i="2"/>
  <c r="U1878" i="2"/>
  <c r="U1870" i="2"/>
  <c r="U1838" i="2"/>
  <c r="U1822" i="2"/>
  <c r="U1814" i="2"/>
  <c r="U1806" i="2"/>
  <c r="U1790" i="2"/>
  <c r="U1782" i="2"/>
  <c r="U1774" i="2"/>
  <c r="U1766" i="2"/>
  <c r="U1558" i="2"/>
  <c r="U2864" i="2"/>
  <c r="U2640" i="2"/>
  <c r="U2592" i="2"/>
  <c r="U2304" i="2"/>
  <c r="U3015" i="2"/>
  <c r="U3007" i="2"/>
  <c r="U2999" i="2"/>
  <c r="U2991" i="2"/>
  <c r="U2983" i="2"/>
  <c r="U2975" i="2"/>
  <c r="U2967" i="2"/>
  <c r="U2951" i="2"/>
  <c r="U2943" i="2"/>
  <c r="U2935" i="2"/>
  <c r="U2919" i="2"/>
  <c r="U2911" i="2"/>
  <c r="U2895" i="2"/>
  <c r="U2887" i="2"/>
  <c r="U2879" i="2"/>
  <c r="U2719" i="2"/>
  <c r="S67" i="2" a="1"/>
  <c r="S67" i="2" s="1"/>
  <c r="U67" i="2" s="1"/>
  <c r="U1538" i="2"/>
  <c r="U759" i="2"/>
  <c r="U2198" i="2"/>
  <c r="U2190" i="2"/>
  <c r="U2166" i="2"/>
  <c r="U2158" i="2"/>
  <c r="U2150" i="2"/>
  <c r="U2142" i="2"/>
  <c r="U2134" i="2"/>
  <c r="U2126" i="2"/>
  <c r="U2094" i="2"/>
  <c r="U2086" i="2"/>
  <c r="U2078" i="2"/>
  <c r="U2070" i="2"/>
  <c r="U1830" i="2"/>
  <c r="U1742" i="2"/>
  <c r="S1683" i="2" a="1"/>
  <c r="S1683" i="2" s="1"/>
  <c r="U1683" i="2" s="1"/>
  <c r="U1550" i="2"/>
  <c r="U1542" i="2"/>
  <c r="U2588" i="2"/>
  <c r="U2564" i="2"/>
  <c r="U2524" i="2"/>
  <c r="U2492" i="2"/>
  <c r="U2412" i="2"/>
  <c r="U2364" i="2"/>
  <c r="S91" i="2" a="1"/>
  <c r="S91" i="2" s="1"/>
  <c r="U91" i="2" s="1"/>
  <c r="S83" i="2" a="1"/>
  <c r="S83" i="2" s="1"/>
  <c r="U83" i="2" s="1"/>
  <c r="S1479" i="2" a="1"/>
  <c r="S1479" i="2" s="1"/>
  <c r="U1479" i="2" s="1"/>
  <c r="S1705" i="2" a="1"/>
  <c r="S1705" i="2" s="1"/>
  <c r="U1705" i="2" s="1"/>
  <c r="S1697" i="2" a="1"/>
  <c r="S1697" i="2" s="1"/>
  <c r="S1689" i="2" a="1"/>
  <c r="S1689" i="2" s="1"/>
  <c r="S1681" i="2" a="1"/>
  <c r="S1681" i="2" s="1"/>
  <c r="U1681" i="2" s="1"/>
  <c r="S1673" i="2" a="1"/>
  <c r="S1673" i="2" s="1"/>
  <c r="U1673" i="2" s="1"/>
  <c r="U1785" i="2"/>
  <c r="S1470" i="2" a="1"/>
  <c r="S1470" i="2" s="1"/>
  <c r="U1470" i="2" s="1"/>
  <c r="S1477" i="2" a="1"/>
  <c r="S1477" i="2" s="1"/>
  <c r="U1477" i="2" s="1"/>
  <c r="S1469" i="2" a="1"/>
  <c r="S1469" i="2" s="1"/>
  <c r="U1469" i="2" s="1"/>
  <c r="S1709" i="2" a="1"/>
  <c r="S1709" i="2" s="1"/>
  <c r="S1701" i="2" a="1"/>
  <c r="S1701" i="2" s="1"/>
  <c r="S1685" i="2" a="1"/>
  <c r="S1685" i="2" s="1"/>
  <c r="U1685" i="2" s="1"/>
  <c r="S1484" i="2" a="1"/>
  <c r="S1484" i="2" s="1"/>
  <c r="U1484" i="2" s="1"/>
  <c r="S1476" i="2" a="1"/>
  <c r="S1476" i="2" s="1"/>
  <c r="S1667" i="2" a="1"/>
  <c r="S1667" i="2" s="1"/>
  <c r="U1667" i="2" s="1"/>
  <c r="S1463" i="2" a="1"/>
  <c r="S1463" i="2" s="1"/>
  <c r="U1463" i="2" s="1"/>
  <c r="S1455" i="2" a="1"/>
  <c r="S1455" i="2" s="1"/>
  <c r="U1455" i="2" s="1"/>
  <c r="S1447" i="2" a="1"/>
  <c r="S1447" i="2" s="1"/>
  <c r="S1439" i="2" a="1"/>
  <c r="S1439" i="2" s="1"/>
  <c r="U758" i="2"/>
  <c r="S1662" i="2" a="1"/>
  <c r="S1662" i="2" s="1"/>
  <c r="U1662" i="2" s="1"/>
  <c r="S1647" i="2" a="1"/>
  <c r="S1647" i="2" s="1"/>
  <c r="U1647" i="2" s="1"/>
  <c r="S1622" i="2" a="1"/>
  <c r="S1622" i="2" s="1"/>
  <c r="U1622" i="2" s="1"/>
  <c r="S1614" i="2" a="1"/>
  <c r="S1614" i="2" s="1"/>
  <c r="U1614" i="2" s="1"/>
  <c r="S1495" i="2" a="1"/>
  <c r="S1495" i="2" s="1"/>
  <c r="S1462" i="2" a="1"/>
  <c r="S1462" i="2" s="1"/>
  <c r="S1454" i="2" a="1"/>
  <c r="S1454" i="2" s="1"/>
  <c r="S1446" i="2" a="1"/>
  <c r="S1446" i="2" s="1"/>
  <c r="U1446" i="2" s="1"/>
  <c r="U1698" i="2"/>
  <c r="S1660" i="2" a="1"/>
  <c r="S1660" i="2" s="1"/>
  <c r="S1642" i="2" a="1"/>
  <c r="S1642" i="2" s="1"/>
  <c r="U1642" i="2" s="1"/>
  <c r="S1665" i="2" a="1"/>
  <c r="S1665" i="2" s="1"/>
  <c r="U1665" i="2" s="1"/>
  <c r="S1657" i="2" a="1"/>
  <c r="S1657" i="2" s="1"/>
  <c r="U1657" i="2" s="1"/>
  <c r="S1641" i="2" a="1"/>
  <c r="S1641" i="2" s="1"/>
  <c r="S1621" i="2" a="1"/>
  <c r="S1621" i="2" s="1"/>
  <c r="S1613" i="2" a="1"/>
  <c r="S1613" i="2" s="1"/>
  <c r="U1613" i="2" s="1"/>
  <c r="S1511" i="2" a="1"/>
  <c r="S1511" i="2" s="1"/>
  <c r="U1511" i="2" s="1"/>
  <c r="S1494" i="2" a="1"/>
  <c r="S1494" i="2" s="1"/>
  <c r="U1494" i="2" s="1"/>
  <c r="S1503" i="2" a="1"/>
  <c r="S1503" i="2" s="1"/>
  <c r="U1503" i="2" s="1"/>
  <c r="S1461" i="2" a="1"/>
  <c r="S1461" i="2" s="1"/>
  <c r="U1461" i="2" s="1"/>
  <c r="S1453" i="2" a="1"/>
  <c r="S1453" i="2" s="1"/>
  <c r="U1453" i="2" s="1"/>
  <c r="S1445" i="2" a="1"/>
  <c r="S1445" i="2" s="1"/>
  <c r="S1658" i="2" a="1"/>
  <c r="S1658" i="2" s="1"/>
  <c r="U1658" i="2" s="1"/>
  <c r="S1601" i="2" a="1"/>
  <c r="S1601" i="2" s="1"/>
  <c r="U1601" i="2" s="1"/>
  <c r="S1592" i="2" a="1"/>
  <c r="S1592" i="2" s="1"/>
  <c r="U1592" i="2" s="1"/>
  <c r="S1584" i="2" a="1"/>
  <c r="S1584" i="2" s="1"/>
  <c r="U1584" i="2" s="1"/>
  <c r="S1576" i="2" a="1"/>
  <c r="S1576" i="2" s="1"/>
  <c r="U1576" i="2" s="1"/>
  <c r="S1568" i="2" a="1"/>
  <c r="S1568" i="2" s="1"/>
  <c r="U1568" i="2" s="1"/>
  <c r="S1560" i="2" a="1"/>
  <c r="S1560" i="2" s="1"/>
  <c r="U1560" i="2" s="1"/>
  <c r="S1527" i="2" a="1"/>
  <c r="S1527" i="2" s="1"/>
  <c r="S1501" i="2" a="1"/>
  <c r="S1501" i="2" s="1"/>
  <c r="S1493" i="2" a="1"/>
  <c r="S1493" i="2" s="1"/>
  <c r="U1493" i="2" s="1"/>
  <c r="S1452" i="2" a="1"/>
  <c r="S1452" i="2" s="1"/>
  <c r="U1452" i="2" s="1"/>
  <c r="S1444" i="2" a="1"/>
  <c r="S1444" i="2" s="1"/>
  <c r="U1444" i="2" s="1"/>
  <c r="S1656" i="2" a="1"/>
  <c r="S1656" i="2" s="1"/>
  <c r="U1656" i="2" s="1"/>
  <c r="S1636" i="2" a="1"/>
  <c r="S1636" i="2" s="1"/>
  <c r="U1636" i="2" s="1"/>
  <c r="S1663" i="2" a="1"/>
  <c r="S1663" i="2" s="1"/>
  <c r="U1663" i="2" s="1"/>
  <c r="S1655" i="2" a="1"/>
  <c r="S1655" i="2" s="1"/>
  <c r="S1639" i="2" a="1"/>
  <c r="S1639" i="2" s="1"/>
  <c r="S1599" i="2" a="1"/>
  <c r="S1599" i="2" s="1"/>
  <c r="U1599" i="2" s="1"/>
  <c r="S1591" i="2" a="1"/>
  <c r="S1591" i="2" s="1"/>
  <c r="U1591" i="2" s="1"/>
  <c r="S1583" i="2" a="1"/>
  <c r="S1583" i="2" s="1"/>
  <c r="U1583" i="2" s="1"/>
  <c r="S1575" i="2" a="1"/>
  <c r="S1575" i="2" s="1"/>
  <c r="U1575" i="2" s="1"/>
  <c r="S1567" i="2" a="1"/>
  <c r="S1567" i="2" s="1"/>
  <c r="U1567" i="2" s="1"/>
  <c r="S1559" i="2" a="1"/>
  <c r="S1559" i="2" s="1"/>
  <c r="U1559" i="2" s="1"/>
  <c r="S1517" i="2" a="1"/>
  <c r="S1517" i="2" s="1"/>
  <c r="S1459" i="2" a="1"/>
  <c r="S1459" i="2" s="1"/>
  <c r="S1451" i="2" a="1"/>
  <c r="S1451" i="2" s="1"/>
  <c r="U1451" i="2" s="1"/>
  <c r="S1443" i="2" a="1"/>
  <c r="S1443" i="2" s="1"/>
  <c r="U1443" i="2" s="1"/>
  <c r="S1652" i="2" a="1"/>
  <c r="S1652" i="2" s="1"/>
  <c r="U1652" i="2" s="1"/>
  <c r="S1634" i="2" a="1"/>
  <c r="S1634" i="2" s="1"/>
  <c r="U1634" i="2" s="1"/>
  <c r="S1702" i="2" a="1"/>
  <c r="S1702" i="2" s="1"/>
  <c r="U1702" i="2" s="1"/>
  <c r="S1694" i="2" a="1"/>
  <c r="S1694" i="2" s="1"/>
  <c r="U1694" i="2" s="1"/>
  <c r="S1686" i="2" a="1"/>
  <c r="S1686" i="2" s="1"/>
  <c r="U1686" i="2" s="1"/>
  <c r="S1654" i="2" a="1"/>
  <c r="S1654" i="2" s="1"/>
  <c r="S1646" i="2" a="1"/>
  <c r="S1646" i="2" s="1"/>
  <c r="U1646" i="2" s="1"/>
  <c r="S1638" i="2" a="1"/>
  <c r="S1638" i="2" s="1"/>
  <c r="U1638" i="2" s="1"/>
  <c r="S1626" i="2" a="1"/>
  <c r="S1626" i="2" s="1"/>
  <c r="U1626" i="2" s="1"/>
  <c r="S1618" i="2" a="1"/>
  <c r="S1618" i="2" s="1"/>
  <c r="U1618" i="2" s="1"/>
  <c r="S1610" i="2" a="1"/>
  <c r="S1610" i="2" s="1"/>
  <c r="U1610" i="2" s="1"/>
  <c r="S1590" i="2" a="1"/>
  <c r="S1590" i="2" s="1"/>
  <c r="U1590" i="2" s="1"/>
  <c r="S1582" i="2" a="1"/>
  <c r="S1582" i="2" s="1"/>
  <c r="U1582" i="2" s="1"/>
  <c r="S1574" i="2" a="1"/>
  <c r="S1574" i="2" s="1"/>
  <c r="U1574" i="2" s="1"/>
  <c r="S1458" i="2" a="1"/>
  <c r="S1458" i="2" s="1"/>
  <c r="U1458" i="2" s="1"/>
  <c r="S1450" i="2" a="1"/>
  <c r="S1450" i="2" s="1"/>
  <c r="U1450" i="2" s="1"/>
  <c r="S1442" i="2" a="1"/>
  <c r="S1442" i="2" s="1"/>
  <c r="S1650" i="2" a="1"/>
  <c r="S1650" i="2" s="1"/>
  <c r="U1650" i="2" s="1"/>
  <c r="S1677" i="2" a="1"/>
  <c r="S1677" i="2" s="1"/>
  <c r="U1677" i="2" s="1"/>
  <c r="S1669" i="2" a="1"/>
  <c r="S1669" i="2" s="1"/>
  <c r="S1661" i="2" a="1"/>
  <c r="S1661" i="2" s="1"/>
  <c r="S1653" i="2" a="1"/>
  <c r="S1653" i="2" s="1"/>
  <c r="S1645" i="2" a="1"/>
  <c r="S1645" i="2" s="1"/>
  <c r="U1645" i="2" s="1"/>
  <c r="S1637" i="2" a="1"/>
  <c r="S1637" i="2" s="1"/>
  <c r="U1637" i="2" s="1"/>
  <c r="S1625" i="2" a="1"/>
  <c r="S1625" i="2" s="1"/>
  <c r="S1617" i="2" a="1"/>
  <c r="S1617" i="2" s="1"/>
  <c r="U1617" i="2" s="1"/>
  <c r="S1609" i="2" a="1"/>
  <c r="S1609" i="2" s="1"/>
  <c r="U1609" i="2" s="1"/>
  <c r="S1597" i="2" a="1"/>
  <c r="S1597" i="2" s="1"/>
  <c r="U1597" i="2" s="1"/>
  <c r="S1589" i="2" a="1"/>
  <c r="S1589" i="2" s="1"/>
  <c r="S1581" i="2" a="1"/>
  <c r="S1581" i="2" s="1"/>
  <c r="S1573" i="2" a="1"/>
  <c r="S1573" i="2" s="1"/>
  <c r="U1573" i="2" s="1"/>
  <c r="S1565" i="2" a="1"/>
  <c r="S1565" i="2" s="1"/>
  <c r="S1457" i="2" a="1"/>
  <c r="S1457" i="2" s="1"/>
  <c r="U1457" i="2" s="1"/>
  <c r="S1449" i="2" a="1"/>
  <c r="S1449" i="2" s="1"/>
  <c r="U1449" i="2" s="1"/>
  <c r="S1441" i="2" a="1"/>
  <c r="S1441" i="2" s="1"/>
  <c r="U1441" i="2" s="1"/>
  <c r="S1666" i="2" a="1"/>
  <c r="S1666" i="2" s="1"/>
  <c r="U1666" i="2" s="1"/>
  <c r="S1649" i="2" a="1"/>
  <c r="S1649" i="2" s="1"/>
  <c r="U1649" i="2" s="1"/>
  <c r="S1456" i="2" a="1"/>
  <c r="S1456" i="2" s="1"/>
  <c r="S1448" i="2" a="1"/>
  <c r="S1448" i="2" s="1"/>
  <c r="U1448" i="2" s="1"/>
  <c r="S1440" i="2" a="1"/>
  <c r="S1440" i="2" s="1"/>
  <c r="U1440" i="2" s="1"/>
  <c r="S1664" i="2" a="1"/>
  <c r="S1664" i="2" s="1"/>
  <c r="U1664" i="2" s="1"/>
  <c r="S1648" i="2" a="1"/>
  <c r="S1648" i="2" s="1"/>
  <c r="U1648" i="2" s="1"/>
  <c r="S1659" i="2" a="1"/>
  <c r="S1659" i="2" s="1"/>
  <c r="U1659" i="2" s="1"/>
  <c r="S1651" i="2" a="1"/>
  <c r="S1651" i="2" s="1"/>
  <c r="U1651" i="2" s="1"/>
  <c r="S1643" i="2" a="1"/>
  <c r="S1643" i="2" s="1"/>
  <c r="S1635" i="2" a="1"/>
  <c r="S1635" i="2" s="1"/>
  <c r="S1623" i="2" a="1"/>
  <c r="S1623" i="2" s="1"/>
  <c r="U1623" i="2" s="1"/>
  <c r="S1615" i="2" a="1"/>
  <c r="S1615" i="2" s="1"/>
  <c r="U1615" i="2" s="1"/>
  <c r="S1606" i="2" a="1"/>
  <c r="S1606" i="2" s="1"/>
  <c r="U1606" i="2" s="1"/>
  <c r="S90" i="2" a="1"/>
  <c r="S90" i="2" s="1"/>
  <c r="U90" i="2" s="1"/>
  <c r="U2799" i="2"/>
  <c r="U2791" i="2"/>
  <c r="U2783" i="2"/>
  <c r="S58" i="2" a="1"/>
  <c r="S58" i="2" s="1"/>
  <c r="U2242" i="2"/>
  <c r="U2218" i="2"/>
  <c r="U2194" i="2"/>
  <c r="U2186" i="2"/>
  <c r="U2178" i="2"/>
  <c r="U2170" i="2"/>
  <c r="U2162" i="2"/>
  <c r="U2154" i="2"/>
  <c r="U2146" i="2"/>
  <c r="U2138" i="2"/>
  <c r="U3018" i="2"/>
  <c r="U3010" i="2"/>
  <c r="U3002" i="2"/>
  <c r="U2994" i="2"/>
  <c r="U2978" i="2"/>
  <c r="U2970" i="2"/>
  <c r="U2962" i="2"/>
  <c r="U2954" i="2"/>
  <c r="U2938" i="2"/>
  <c r="U2930" i="2"/>
  <c r="U2922" i="2"/>
  <c r="U2858" i="2"/>
  <c r="U2682" i="2"/>
  <c r="U2137" i="2"/>
  <c r="U2474" i="2"/>
  <c r="U2466" i="2"/>
  <c r="U2458" i="2"/>
  <c r="U2696" i="2"/>
  <c r="U2688" i="2"/>
  <c r="U2680" i="2"/>
  <c r="U2672" i="2"/>
  <c r="U2664" i="2"/>
  <c r="U2656" i="2"/>
  <c r="U2648" i="2"/>
  <c r="U2632" i="2"/>
  <c r="U1826" i="2"/>
  <c r="U1794" i="2"/>
  <c r="U1778" i="2"/>
  <c r="U1770" i="2"/>
  <c r="U1762" i="2"/>
  <c r="U1714" i="2"/>
  <c r="U1706" i="2"/>
  <c r="U1690" i="2"/>
  <c r="U1674" i="2"/>
  <c r="U1602" i="2"/>
  <c r="U1506" i="2"/>
  <c r="U2775" i="2"/>
  <c r="U2767" i="2"/>
  <c r="U2759" i="2"/>
  <c r="U2751" i="2"/>
  <c r="U2743" i="2"/>
  <c r="U2735" i="2"/>
  <c r="U2136" i="2"/>
  <c r="U770" i="2"/>
  <c r="U762" i="2"/>
  <c r="U769" i="2"/>
  <c r="U761" i="2"/>
  <c r="U3004" i="2"/>
  <c r="U2988" i="2"/>
  <c r="U2980" i="2"/>
  <c r="U2972" i="2"/>
  <c r="U2948" i="2"/>
  <c r="U2940" i="2"/>
  <c r="U2932" i="2"/>
  <c r="U2924" i="2"/>
  <c r="U2916" i="2"/>
  <c r="U2908" i="2"/>
  <c r="U2892" i="2"/>
  <c r="U2844" i="2"/>
  <c r="U2828" i="2"/>
  <c r="U2820" i="2"/>
  <c r="U2812" i="2"/>
  <c r="U2804" i="2"/>
  <c r="U2796" i="2"/>
  <c r="U2780" i="2"/>
  <c r="U2772" i="2"/>
  <c r="U2764" i="2"/>
  <c r="U2628" i="2"/>
  <c r="U2580" i="2"/>
  <c r="U2572" i="2"/>
  <c r="U2556" i="2"/>
  <c r="U2548" i="2"/>
  <c r="U2540" i="2"/>
  <c r="U2532" i="2"/>
  <c r="U2516" i="2"/>
  <c r="U2508" i="2"/>
  <c r="U2500" i="2"/>
  <c r="U2484" i="2"/>
  <c r="U2468" i="2"/>
  <c r="U2452" i="2"/>
  <c r="U2428" i="2"/>
  <c r="U2420" i="2"/>
  <c r="U2388" i="2"/>
  <c r="U2380" i="2"/>
  <c r="U2372" i="2"/>
  <c r="U2324" i="2"/>
  <c r="U2316" i="2"/>
  <c r="U2308" i="2"/>
  <c r="U2300" i="2"/>
  <c r="U2268" i="2"/>
  <c r="U2212" i="2"/>
  <c r="U2204" i="2"/>
  <c r="U2196" i="2"/>
  <c r="U2838" i="2"/>
  <c r="U2830" i="2"/>
  <c r="U2822" i="2"/>
  <c r="U2806" i="2"/>
  <c r="U2790" i="2"/>
  <c r="U2782" i="2"/>
  <c r="U2774" i="2"/>
  <c r="U2742" i="2"/>
  <c r="U2718" i="2"/>
  <c r="U2710" i="2"/>
  <c r="U2702" i="2"/>
  <c r="U2686" i="2"/>
  <c r="U2670" i="2"/>
  <c r="U2622" i="2"/>
  <c r="U2574" i="2"/>
  <c r="U2558" i="2"/>
  <c r="U2550" i="2"/>
  <c r="U2542" i="2"/>
  <c r="U2526" i="2"/>
  <c r="U2518" i="2"/>
  <c r="U2486" i="2"/>
  <c r="U2470" i="2"/>
  <c r="U2462" i="2"/>
  <c r="U2390" i="2"/>
  <c r="U1848" i="2"/>
  <c r="U1760" i="2"/>
  <c r="U1728" i="2"/>
  <c r="U1704" i="2"/>
  <c r="U2421" i="2"/>
  <c r="U2365" i="2"/>
  <c r="U2165" i="2"/>
  <c r="U1630" i="2"/>
  <c r="U1883" i="2"/>
  <c r="U1779" i="2"/>
  <c r="U2854" i="2"/>
  <c r="U2750" i="2"/>
  <c r="U2734" i="2"/>
  <c r="U2678" i="2"/>
  <c r="U2662" i="2"/>
  <c r="U2654" i="2"/>
  <c r="U2646" i="2"/>
  <c r="U2638" i="2"/>
  <c r="S79" i="2" a="1"/>
  <c r="S79" i="2" s="1"/>
  <c r="U79" i="2" s="1"/>
  <c r="U2494" i="2"/>
  <c r="U2478" i="2"/>
  <c r="U2201" i="2"/>
  <c r="U1554" i="2"/>
  <c r="U1616" i="2"/>
  <c r="U2292" i="2"/>
  <c r="U2284" i="2"/>
  <c r="U2276" i="2"/>
  <c r="U2260" i="2"/>
  <c r="U2252" i="2"/>
  <c r="U2199" i="2"/>
  <c r="U2191" i="2"/>
  <c r="U2128" i="2"/>
  <c r="U2120" i="2"/>
  <c r="U2104" i="2"/>
  <c r="U2064" i="2"/>
  <c r="U2056" i="2"/>
  <c r="U2048" i="2"/>
  <c r="U2040" i="2"/>
  <c r="U2024" i="2"/>
  <c r="U1976" i="2"/>
  <c r="U1888" i="2"/>
  <c r="U1880" i="2"/>
  <c r="U1864" i="2"/>
  <c r="U1856" i="2"/>
  <c r="U1840" i="2"/>
  <c r="U1832" i="2"/>
  <c r="U1824" i="2"/>
  <c r="U1808" i="2"/>
  <c r="U1800" i="2"/>
  <c r="U1792" i="2"/>
  <c r="U1784" i="2"/>
  <c r="U1776" i="2"/>
  <c r="U1768" i="2"/>
  <c r="U1736" i="2"/>
  <c r="U1712" i="2"/>
  <c r="U1696" i="2"/>
  <c r="U2476" i="2"/>
  <c r="U2747" i="2"/>
  <c r="U2739" i="2"/>
  <c r="U2723" i="2"/>
  <c r="U2715" i="2"/>
  <c r="U2707" i="2"/>
  <c r="U2699" i="2"/>
  <c r="U2691" i="2"/>
  <c r="U2675" i="2"/>
  <c r="U2667" i="2"/>
  <c r="U2651" i="2"/>
  <c r="U2643" i="2"/>
  <c r="U2635" i="2"/>
  <c r="U2627" i="2"/>
  <c r="U2619" i="2"/>
  <c r="U2603" i="2"/>
  <c r="U2595" i="2"/>
  <c r="U2587" i="2"/>
  <c r="U2579" i="2"/>
  <c r="U2571" i="2"/>
  <c r="U2563" i="2"/>
  <c r="U2555" i="2"/>
  <c r="U2539" i="2"/>
  <c r="U2515" i="2"/>
  <c r="U2507" i="2"/>
  <c r="U2499" i="2"/>
  <c r="U2491" i="2"/>
  <c r="U2483" i="2"/>
  <c r="U2451" i="2"/>
  <c r="U2419" i="2"/>
  <c r="U2411" i="2"/>
  <c r="U2403" i="2"/>
  <c r="U2395" i="2"/>
  <c r="U2387" i="2"/>
  <c r="U2371" i="2"/>
  <c r="U2363" i="2"/>
  <c r="U2299" i="2"/>
  <c r="U2905" i="2"/>
  <c r="U2881" i="2"/>
  <c r="U2873" i="2"/>
  <c r="U2865" i="2"/>
  <c r="U2589" i="2"/>
  <c r="U2557" i="2"/>
  <c r="U2549" i="2"/>
  <c r="U2541" i="2"/>
  <c r="U2533" i="2"/>
  <c r="U2525" i="2"/>
  <c r="U2501" i="2"/>
  <c r="U2485" i="2"/>
  <c r="U2469" i="2"/>
  <c r="U2461" i="2"/>
  <c r="U2446" i="2"/>
  <c r="U2430" i="2"/>
  <c r="U2422" i="2"/>
  <c r="U2414" i="2"/>
  <c r="U2406" i="2"/>
  <c r="U2398" i="2"/>
  <c r="U2382" i="2"/>
  <c r="U2366" i="2"/>
  <c r="U2342" i="2"/>
  <c r="U2334" i="2"/>
  <c r="U2326" i="2"/>
  <c r="U2318" i="2"/>
  <c r="U2302" i="2"/>
  <c r="U2286" i="2"/>
  <c r="U2270" i="2"/>
  <c r="U2262" i="2"/>
  <c r="U2238" i="2"/>
  <c r="U2230" i="2"/>
  <c r="U765" i="2"/>
  <c r="U2616" i="2"/>
  <c r="U2608" i="2"/>
  <c r="U2568" i="2"/>
  <c r="U2520" i="2"/>
  <c r="U2480" i="2"/>
  <c r="U2464" i="2"/>
  <c r="U2456" i="2"/>
  <c r="U2440" i="2"/>
  <c r="U2432" i="2"/>
  <c r="U2424" i="2"/>
  <c r="U2416" i="2"/>
  <c r="U2408" i="2"/>
  <c r="U2400" i="2"/>
  <c r="U2392" i="2"/>
  <c r="U2384" i="2"/>
  <c r="U2376" i="2"/>
  <c r="U2360" i="2"/>
  <c r="U2336" i="2"/>
  <c r="U2312" i="2"/>
  <c r="U2296" i="2"/>
  <c r="U2288" i="2"/>
  <c r="U2280" i="2"/>
  <c r="U2272" i="2"/>
  <c r="U2240" i="2"/>
  <c r="U2232" i="2"/>
  <c r="U2224" i="2"/>
  <c r="U2208" i="2"/>
  <c r="U2200" i="2"/>
  <c r="U2184" i="2"/>
  <c r="U2176" i="2"/>
  <c r="U2168" i="2"/>
  <c r="U2160" i="2"/>
  <c r="U2152" i="2"/>
  <c r="U2144" i="2"/>
  <c r="U1632" i="2"/>
  <c r="U768" i="2"/>
  <c r="U760" i="2"/>
  <c r="U2434" i="2"/>
  <c r="U2418" i="2"/>
  <c r="U2410" i="2"/>
  <c r="U2402" i="2"/>
  <c r="U2394" i="2"/>
  <c r="U2386" i="2"/>
  <c r="U2378" i="2"/>
  <c r="U2370" i="2"/>
  <c r="U2362" i="2"/>
  <c r="U2354" i="2"/>
  <c r="U2346" i="2"/>
  <c r="U2330" i="2"/>
  <c r="U2322" i="2"/>
  <c r="U2314" i="2"/>
  <c r="U2306" i="2"/>
  <c r="U2298" i="2"/>
  <c r="U2290" i="2"/>
  <c r="U2282" i="2"/>
  <c r="U2274" i="2"/>
  <c r="U2266" i="2"/>
  <c r="U2258" i="2"/>
  <c r="U2250" i="2"/>
  <c r="U2131" i="2"/>
  <c r="U2123" i="2"/>
  <c r="U2115" i="2"/>
  <c r="U2099" i="2"/>
  <c r="U2091" i="2"/>
  <c r="U2083" i="2"/>
  <c r="U2075" i="2"/>
  <c r="U2732" i="2"/>
  <c r="U2716" i="2"/>
  <c r="U2676" i="2"/>
  <c r="U2668" i="2"/>
  <c r="U2660" i="2"/>
  <c r="U2652" i="2"/>
  <c r="U2644" i="2"/>
  <c r="U2636" i="2"/>
  <c r="U2620" i="2"/>
  <c r="U2612" i="2"/>
  <c r="U2596" i="2"/>
  <c r="U1875" i="2"/>
  <c r="U1843" i="2"/>
  <c r="U1787" i="2"/>
  <c r="U1771" i="2"/>
  <c r="U1747" i="2"/>
  <c r="U1739" i="2"/>
  <c r="U1723" i="2"/>
  <c r="U1699" i="2"/>
  <c r="U1691" i="2"/>
  <c r="U1603" i="2"/>
  <c r="U1595" i="2"/>
  <c r="U1579" i="2"/>
  <c r="U1571" i="2"/>
  <c r="U1555" i="2"/>
  <c r="U3000" i="2"/>
  <c r="U2952" i="2"/>
  <c r="U2912" i="2"/>
  <c r="U2904" i="2"/>
  <c r="U2896" i="2"/>
  <c r="U2888" i="2"/>
  <c r="U2880" i="2"/>
  <c r="U2872" i="2"/>
  <c r="U2840" i="2"/>
  <c r="U2832" i="2"/>
  <c r="U2824" i="2"/>
  <c r="U2705" i="2"/>
  <c r="U2697" i="2"/>
  <c r="U2689" i="2"/>
  <c r="U2681" i="2"/>
  <c r="U2665" i="2"/>
  <c r="U2657" i="2"/>
  <c r="U2649" i="2"/>
  <c r="U2641" i="2"/>
  <c r="U2633" i="2"/>
  <c r="U3014" i="2"/>
  <c r="U3006" i="2"/>
  <c r="U2998" i="2"/>
  <c r="U2990" i="2"/>
  <c r="U2982" i="2"/>
  <c r="U2934" i="2"/>
  <c r="U2902" i="2"/>
  <c r="U2894" i="2"/>
  <c r="U2878" i="2"/>
  <c r="U2862" i="2"/>
  <c r="U2291" i="2"/>
  <c r="U2283" i="2"/>
  <c r="U2267" i="2"/>
  <c r="U2259" i="2"/>
  <c r="U1882" i="2"/>
  <c r="U1858" i="2"/>
  <c r="U1834" i="2"/>
  <c r="U1775" i="2"/>
  <c r="U1722" i="2"/>
  <c r="U1682" i="2"/>
  <c r="U911" i="2"/>
  <c r="U2727" i="2"/>
  <c r="U2711" i="2"/>
  <c r="U2703" i="2"/>
  <c r="U2695" i="2"/>
  <c r="U2687" i="2"/>
  <c r="U2671" i="2"/>
  <c r="U2663" i="2"/>
  <c r="U2655" i="2"/>
  <c r="U2647" i="2"/>
  <c r="U2639" i="2"/>
  <c r="U2623" i="2"/>
  <c r="U2599" i="2"/>
  <c r="U2559" i="2"/>
  <c r="U2551" i="2"/>
  <c r="U2543" i="2"/>
  <c r="U2527" i="2"/>
  <c r="U2519" i="2"/>
  <c r="U2479" i="2"/>
  <c r="U2471" i="2"/>
  <c r="U2463" i="2"/>
  <c r="U2455" i="2"/>
  <c r="U2391" i="2"/>
  <c r="U2383" i="2"/>
  <c r="U2375" i="2"/>
  <c r="U2359" i="2"/>
  <c r="U2351" i="2"/>
  <c r="U2343" i="2"/>
  <c r="U2335" i="2"/>
  <c r="U2327" i="2"/>
  <c r="U2319" i="2"/>
  <c r="U2311" i="2"/>
  <c r="U2303" i="2"/>
  <c r="U2295" i="2"/>
  <c r="U2287" i="2"/>
  <c r="U2279" i="2"/>
  <c r="U2271" i="2"/>
  <c r="U2263" i="2"/>
  <c r="U2255" i="2"/>
  <c r="U2247" i="2"/>
  <c r="U2239" i="2"/>
  <c r="U2223" i="2"/>
  <c r="U2215" i="2"/>
  <c r="U2207" i="2"/>
  <c r="U2127" i="2"/>
  <c r="U2111" i="2"/>
  <c r="U2095" i="2"/>
  <c r="U2087" i="2"/>
  <c r="U2079" i="2"/>
  <c r="U2071" i="2"/>
  <c r="U2023" i="2"/>
  <c r="U2007" i="2"/>
  <c r="U1999" i="2"/>
  <c r="U1991" i="2"/>
  <c r="U1975" i="2"/>
  <c r="U1967" i="2"/>
  <c r="U1951" i="2"/>
  <c r="U1935" i="2"/>
  <c r="U1919" i="2"/>
  <c r="U1903" i="2"/>
  <c r="U1887" i="2"/>
  <c r="U1879" i="2"/>
  <c r="U1871" i="2"/>
  <c r="U1863" i="2"/>
  <c r="U1855" i="2"/>
  <c r="U1815" i="2"/>
  <c r="U1807" i="2"/>
  <c r="U1783" i="2"/>
  <c r="U1767" i="2"/>
  <c r="U1619" i="2"/>
  <c r="S72" i="2" a="1"/>
  <c r="S72" i="2" s="1"/>
  <c r="U72" i="2" s="1"/>
  <c r="S40" i="2" a="1"/>
  <c r="S40" i="2" s="1"/>
  <c r="U40" i="2" s="1"/>
  <c r="U2167" i="2"/>
  <c r="U1816" i="2"/>
  <c r="U1720" i="2"/>
  <c r="U2712" i="2"/>
  <c r="U2625" i="2"/>
  <c r="U2601" i="2"/>
  <c r="U2593" i="2"/>
  <c r="U2585" i="2"/>
  <c r="U2577" i="2"/>
  <c r="U2569" i="2"/>
  <c r="U2561" i="2"/>
  <c r="U2553" i="2"/>
  <c r="U2505" i="2"/>
  <c r="U2497" i="2"/>
  <c r="U2251" i="2"/>
  <c r="U2067" i="2"/>
  <c r="U2059" i="2"/>
  <c r="U2051" i="2"/>
  <c r="U2043" i="2"/>
  <c r="U2035" i="2"/>
  <c r="U2027" i="2"/>
  <c r="U2011" i="2"/>
  <c r="U2003" i="2"/>
  <c r="U1995" i="2"/>
  <c r="U1987" i="2"/>
  <c r="U1979" i="2"/>
  <c r="U1971" i="2"/>
  <c r="U1963" i="2"/>
  <c r="U1955" i="2"/>
  <c r="U1907" i="2"/>
  <c r="U1899" i="2"/>
  <c r="U1891" i="2"/>
  <c r="U1536" i="2"/>
  <c r="U2600" i="2"/>
  <c r="U2560" i="2"/>
  <c r="U2552" i="2"/>
  <c r="U2544" i="2"/>
  <c r="U2536" i="2"/>
  <c r="U2528" i="2"/>
  <c r="U2512" i="2"/>
  <c r="U2504" i="2"/>
  <c r="U2489" i="2"/>
  <c r="U2019" i="2"/>
  <c r="U2584" i="2"/>
  <c r="U2103" i="2"/>
  <c r="U1983" i="2"/>
  <c r="U2860" i="2"/>
  <c r="U2607" i="2"/>
  <c r="U2591" i="2"/>
  <c r="U2583" i="2"/>
  <c r="U2448" i="2"/>
  <c r="U2344" i="2"/>
  <c r="U1859" i="2"/>
  <c r="U1851" i="2"/>
  <c r="U1835" i="2"/>
  <c r="U1803" i="2"/>
  <c r="U1566" i="2"/>
  <c r="U2886" i="2"/>
  <c r="U2726" i="2"/>
  <c r="U1965" i="2"/>
  <c r="U2899" i="2"/>
  <c r="U2891" i="2"/>
  <c r="U2875" i="2"/>
  <c r="U2867" i="2"/>
  <c r="U2748" i="2"/>
  <c r="U2740" i="2"/>
  <c r="U2192" i="2"/>
  <c r="U2096" i="2"/>
  <c r="U2088" i="2"/>
  <c r="U2080" i="2"/>
  <c r="U2072" i="2"/>
  <c r="U1786" i="2"/>
  <c r="U1755" i="2"/>
  <c r="U2801" i="2"/>
  <c r="U757" i="2"/>
  <c r="S1543" i="2" a="1"/>
  <c r="S1543" i="2" s="1"/>
  <c r="U1543" i="2" s="1"/>
  <c r="U2851" i="2"/>
  <c r="U2843" i="2"/>
  <c r="U2835" i="2"/>
  <c r="U2827" i="2"/>
  <c r="U2819" i="2"/>
  <c r="U2811" i="2"/>
  <c r="U2795" i="2"/>
  <c r="U2779" i="2"/>
  <c r="U2771" i="2"/>
  <c r="U2763" i="2"/>
  <c r="U2692" i="2"/>
  <c r="U2684" i="2"/>
  <c r="U2454" i="2"/>
  <c r="U2350" i="2"/>
  <c r="U2119" i="2"/>
  <c r="U2032" i="2"/>
  <c r="U2016" i="2"/>
  <c r="U2008" i="2"/>
  <c r="U2000" i="2"/>
  <c r="U1992" i="2"/>
  <c r="U1984" i="2"/>
  <c r="U1968" i="2"/>
  <c r="U1960" i="2"/>
  <c r="U1952" i="2"/>
  <c r="U1944" i="2"/>
  <c r="U1928" i="2"/>
  <c r="U1920" i="2"/>
  <c r="U1904" i="2"/>
  <c r="U1896" i="2"/>
  <c r="U2724" i="2"/>
  <c r="U2683" i="2"/>
  <c r="U2222" i="2"/>
  <c r="U2214" i="2"/>
  <c r="U2206" i="2"/>
  <c r="U2063" i="2"/>
  <c r="U2055" i="2"/>
  <c r="U2047" i="2"/>
  <c r="U2039" i="2"/>
  <c r="U2604" i="2"/>
  <c r="U1827" i="2"/>
  <c r="U3016" i="2"/>
  <c r="U3008" i="2"/>
  <c r="U2992" i="2"/>
  <c r="U2984" i="2"/>
  <c r="U2976" i="2"/>
  <c r="U2968" i="2"/>
  <c r="U2960" i="2"/>
  <c r="U2944" i="2"/>
  <c r="U2936" i="2"/>
  <c r="U2928" i="2"/>
  <c r="U2856" i="2"/>
  <c r="U2531" i="2"/>
  <c r="U2404" i="2"/>
  <c r="U2903" i="2"/>
  <c r="U2347" i="2"/>
  <c r="U2339" i="2"/>
  <c r="U2331" i="2"/>
  <c r="U2323" i="2"/>
  <c r="U2315" i="2"/>
  <c r="U2307" i="2"/>
  <c r="U2275" i="2"/>
  <c r="S39" i="2" a="1"/>
  <c r="S39" i="2" s="1"/>
  <c r="U39" i="2" s="1"/>
  <c r="U2679" i="2"/>
  <c r="U2631" i="2"/>
  <c r="U2615" i="2"/>
  <c r="U2511" i="2"/>
  <c r="U2503" i="2"/>
  <c r="U2495" i="2"/>
  <c r="U2487" i="2"/>
  <c r="U1710" i="2"/>
  <c r="U1654" i="2"/>
  <c r="U1873" i="2"/>
  <c r="U1865" i="2"/>
  <c r="U1857" i="2"/>
  <c r="U1849" i="2"/>
  <c r="U1841" i="2"/>
  <c r="U1833" i="2"/>
  <c r="U1817" i="2"/>
  <c r="U1809" i="2"/>
  <c r="U1801" i="2"/>
  <c r="U1777" i="2"/>
  <c r="U1769" i="2"/>
  <c r="U1761" i="2"/>
  <c r="U1737" i="2"/>
  <c r="U1713" i="2"/>
  <c r="U1689" i="2"/>
  <c r="S71" i="2" a="1"/>
  <c r="S71" i="2" s="1"/>
  <c r="U71" i="2" s="1"/>
  <c r="S31" i="2" a="1"/>
  <c r="S31" i="2" s="1"/>
  <c r="U31" i="2" s="1"/>
  <c r="S95" i="2" a="1"/>
  <c r="S95" i="2" s="1"/>
  <c r="U95" i="2" s="1"/>
  <c r="S63" i="2" a="1"/>
  <c r="S63" i="2" s="1"/>
  <c r="U63" i="2" s="1"/>
  <c r="S23" i="2" a="1"/>
  <c r="S23" i="2" s="1"/>
  <c r="U23" i="2" s="1"/>
  <c r="U1791" i="2"/>
  <c r="S87" i="2" a="1"/>
  <c r="S87" i="2" s="1"/>
  <c r="U87" i="2" s="1"/>
  <c r="S55" i="2" a="1"/>
  <c r="S55" i="2" s="1"/>
  <c r="U55" i="2" s="1"/>
  <c r="S15" i="2" a="1"/>
  <c r="S15" i="2" s="1"/>
  <c r="U15" i="2" s="1"/>
  <c r="U2898" i="2"/>
  <c r="U2890" i="2"/>
  <c r="U2882" i="2"/>
  <c r="U2821" i="2"/>
  <c r="U2813" i="2"/>
  <c r="U2805" i="2"/>
  <c r="U2797" i="2"/>
  <c r="U2789" i="2"/>
  <c r="U2781" i="2"/>
  <c r="U2436" i="2"/>
  <c r="U2947" i="2"/>
  <c r="U2939" i="2"/>
  <c r="U2923" i="2"/>
  <c r="U2915" i="2"/>
  <c r="U2907" i="2"/>
  <c r="U2876" i="2"/>
  <c r="U2868" i="2"/>
  <c r="U2117" i="2"/>
  <c r="S47" i="2" a="1"/>
  <c r="S47" i="2" s="1"/>
  <c r="U47" i="2" s="1"/>
  <c r="U1491" i="2"/>
  <c r="U1625" i="2"/>
  <c r="S61" i="2" a="1"/>
  <c r="S61" i="2" s="1"/>
  <c r="U61" i="2" s="1"/>
  <c r="S37" i="2" a="1"/>
  <c r="S37" i="2" s="1"/>
  <c r="U37" i="2" s="1"/>
  <c r="S93" i="2" a="1"/>
  <c r="S93" i="2" s="1"/>
  <c r="U93" i="2" s="1"/>
  <c r="S77" i="2" a="1"/>
  <c r="S77" i="2" s="1"/>
  <c r="U77" i="2" s="1"/>
  <c r="S13" i="2" a="1"/>
  <c r="S13" i="2" s="1"/>
  <c r="U13" i="2" s="1"/>
  <c r="S1518" i="2" a="1"/>
  <c r="S1518" i="2" s="1"/>
  <c r="U1518" i="2" s="1"/>
  <c r="U1974" i="2"/>
  <c r="S53" i="2" a="1"/>
  <c r="S53" i="2" s="1"/>
  <c r="U53" i="2" s="1"/>
  <c r="S29" i="2" a="1"/>
  <c r="S29" i="2" s="1"/>
  <c r="U29" i="2" s="1"/>
  <c r="S1551" i="2" a="1"/>
  <c r="S1551" i="2" s="1"/>
  <c r="U1551" i="2" s="1"/>
  <c r="S1535" i="2" a="1"/>
  <c r="S1535" i="2" s="1"/>
  <c r="U1535" i="2" s="1"/>
  <c r="S69" i="2" a="1"/>
  <c r="S69" i="2" s="1"/>
  <c r="U69" i="2" s="1"/>
  <c r="S5" i="2" a="1"/>
  <c r="S5" i="2" s="1"/>
  <c r="U5" i="2" s="1"/>
  <c r="S45" i="2" a="1"/>
  <c r="S45" i="2" s="1"/>
  <c r="U45" i="2" s="1"/>
  <c r="S85" i="2" a="1"/>
  <c r="S85" i="2" s="1"/>
  <c r="U85" i="2" s="1"/>
  <c r="S764" i="2" a="1"/>
  <c r="S764" i="2" s="1"/>
  <c r="U764" i="2" s="1"/>
  <c r="S756" i="2" a="1"/>
  <c r="S756" i="2" s="1"/>
  <c r="U756" i="2" s="1"/>
  <c r="U2766" i="2"/>
  <c r="U1811" i="2"/>
  <c r="U2889" i="2"/>
  <c r="U2704" i="2"/>
  <c r="U2029" i="2"/>
  <c r="U2021" i="2"/>
  <c r="U1586" i="2"/>
  <c r="U2447" i="2"/>
  <c r="U2439" i="2"/>
  <c r="U2431" i="2"/>
  <c r="U2423" i="2"/>
  <c r="U2415" i="2"/>
  <c r="U2407" i="2"/>
  <c r="U2399" i="2"/>
  <c r="U1635" i="2"/>
  <c r="U1909" i="2"/>
  <c r="U2870" i="2"/>
  <c r="U2901" i="2"/>
  <c r="U2893" i="2"/>
  <c r="U2871" i="2"/>
  <c r="U2863" i="2"/>
  <c r="U2855" i="2"/>
  <c r="U2847" i="2"/>
  <c r="U2839" i="2"/>
  <c r="U2815" i="2"/>
  <c r="U2807" i="2"/>
  <c r="U2800" i="2"/>
  <c r="U2792" i="2"/>
  <c r="U2784" i="2"/>
  <c r="U2776" i="2"/>
  <c r="U2768" i="2"/>
  <c r="U2760" i="2"/>
  <c r="U2752" i="2"/>
  <c r="U2744" i="2"/>
  <c r="U2736" i="2"/>
  <c r="U2728" i="2"/>
  <c r="U2720" i="2"/>
  <c r="U2356" i="2"/>
  <c r="U2348" i="2"/>
  <c r="U2340" i="2"/>
  <c r="U2332" i="2"/>
  <c r="U2309" i="2"/>
  <c r="U2301" i="2"/>
  <c r="U2293" i="2"/>
  <c r="U2285" i="2"/>
  <c r="U2277" i="2"/>
  <c r="U2269" i="2"/>
  <c r="U2245" i="2"/>
  <c r="U2237" i="2"/>
  <c r="U2229" i="2"/>
  <c r="U2221" i="2"/>
  <c r="U2174" i="2"/>
  <c r="U2041" i="2"/>
  <c r="U2025" i="2"/>
  <c r="U2017" i="2"/>
  <c r="U2001" i="2"/>
  <c r="U1993" i="2"/>
  <c r="U1985" i="2"/>
  <c r="U1977" i="2"/>
  <c r="U1961" i="2"/>
  <c r="U1954" i="2"/>
  <c r="U1947" i="2"/>
  <c r="U1939" i="2"/>
  <c r="U1931" i="2"/>
  <c r="U1923" i="2"/>
  <c r="U2537" i="2"/>
  <c r="U2529" i="2"/>
  <c r="U2521" i="2"/>
  <c r="U2513" i="2"/>
  <c r="U2506" i="2"/>
  <c r="U2498" i="2"/>
  <c r="U2490" i="2"/>
  <c r="U2482" i="2"/>
  <c r="U2475" i="2"/>
  <c r="U2467" i="2"/>
  <c r="U2459" i="2"/>
  <c r="U3013" i="2"/>
  <c r="U1912" i="2"/>
  <c r="U1897" i="2"/>
  <c r="U1889" i="2"/>
  <c r="U1881" i="2"/>
  <c r="U1874" i="2"/>
  <c r="U1866" i="2"/>
  <c r="U2677" i="2"/>
  <c r="U2669" i="2"/>
  <c r="U2661" i="2"/>
  <c r="U2606" i="2"/>
  <c r="U2598" i="2"/>
  <c r="U2590" i="2"/>
  <c r="U2582" i="2"/>
  <c r="U2575" i="2"/>
  <c r="U2567" i="2"/>
  <c r="U2426" i="2"/>
  <c r="U2183" i="2"/>
  <c r="U2175" i="2"/>
  <c r="U2159" i="2"/>
  <c r="U2151" i="2"/>
  <c r="U2143" i="2"/>
  <c r="U2135" i="2"/>
  <c r="U2112" i="2"/>
  <c r="U2884" i="2"/>
  <c r="U1562" i="2"/>
  <c r="U2926" i="2"/>
  <c r="U2918" i="2"/>
  <c r="S75" i="2" a="1"/>
  <c r="S75" i="2" s="1"/>
  <c r="U75" i="2" s="1"/>
  <c r="S17" i="2" a="1"/>
  <c r="S17" i="2" s="1"/>
  <c r="U1982" i="2"/>
  <c r="U3012" i="2"/>
  <c r="U2877" i="2"/>
  <c r="U2220" i="2"/>
  <c r="U1799" i="2"/>
  <c r="S771" i="2" a="1"/>
  <c r="S771" i="2" s="1"/>
  <c r="U771" i="2" s="1"/>
  <c r="S763" i="2" a="1"/>
  <c r="S763" i="2" s="1"/>
  <c r="U763" i="2" s="1"/>
  <c r="S755" i="2" a="1"/>
  <c r="S755" i="2" s="1"/>
  <c r="U755" i="2" s="1"/>
  <c r="U1546" i="2"/>
  <c r="U1949" i="2"/>
  <c r="S1557" i="2" a="1"/>
  <c r="S1557" i="2" s="1"/>
  <c r="S1549" i="2" a="1"/>
  <c r="S1549" i="2" s="1"/>
  <c r="U1549" i="2" s="1"/>
  <c r="S1541" i="2" a="1"/>
  <c r="S1541" i="2" s="1"/>
  <c r="U1541" i="2" s="1"/>
  <c r="S1533" i="2" a="1"/>
  <c r="S1533" i="2" s="1"/>
  <c r="U1533" i="2" s="1"/>
  <c r="S1525" i="2" a="1"/>
  <c r="S1525" i="2" s="1"/>
  <c r="U2845" i="2"/>
  <c r="U2837" i="2"/>
  <c r="U2460" i="2"/>
  <c r="U2437" i="2"/>
  <c r="U2429" i="2"/>
  <c r="U2264" i="2"/>
  <c r="U2256" i="2"/>
  <c r="U2248" i="2"/>
  <c r="U1819" i="2"/>
  <c r="U1412" i="2"/>
  <c r="U3005" i="2"/>
  <c r="U2997" i="2"/>
  <c r="U2989" i="2"/>
  <c r="U2852" i="2"/>
  <c r="U2708" i="2"/>
  <c r="U2693" i="2"/>
  <c r="U2685" i="2"/>
  <c r="U2496" i="2"/>
  <c r="U2488" i="2"/>
  <c r="U2473" i="2"/>
  <c r="U2465" i="2"/>
  <c r="U2457" i="2"/>
  <c r="U2450" i="2"/>
  <c r="U2442" i="2"/>
  <c r="U2435" i="2"/>
  <c r="U2396" i="2"/>
  <c r="U2244" i="2"/>
  <c r="U2236" i="2"/>
  <c r="U2228" i="2"/>
  <c r="U2213" i="2"/>
  <c r="U2205" i="2"/>
  <c r="U2964" i="2"/>
  <c r="U2957" i="2"/>
  <c r="U2836" i="2"/>
  <c r="U2829" i="2"/>
  <c r="U2814" i="2"/>
  <c r="U2798" i="2"/>
  <c r="U2107" i="2"/>
  <c r="U2031" i="2"/>
  <c r="U1958" i="2"/>
  <c r="U1925" i="2"/>
  <c r="U1895" i="2"/>
  <c r="U1872" i="2"/>
  <c r="U1594" i="2"/>
  <c r="U2177" i="2"/>
  <c r="U1989" i="2"/>
  <c r="U1942" i="2"/>
  <c r="U1934" i="2"/>
  <c r="U1926" i="2"/>
  <c r="U2927" i="2"/>
  <c r="U2920" i="2"/>
  <c r="U2906" i="2"/>
  <c r="U2831" i="2"/>
  <c r="U2823" i="2"/>
  <c r="U2816" i="2"/>
  <c r="U2808" i="2"/>
  <c r="U2802" i="2"/>
  <c r="U2733" i="2"/>
  <c r="U2493" i="2"/>
  <c r="U1539" i="2"/>
  <c r="U1534" i="2"/>
  <c r="U1530" i="2"/>
  <c r="U1529" i="2"/>
  <c r="U1526" i="2"/>
  <c r="U1523" i="2"/>
  <c r="U1522" i="2"/>
  <c r="S81" i="2" a="1"/>
  <c r="S81" i="2" s="1"/>
  <c r="U81" i="2" s="1"/>
  <c r="S54" i="2" a="1"/>
  <c r="S54" i="2" s="1"/>
  <c r="U54" i="2" s="1"/>
  <c r="S46" i="2" a="1"/>
  <c r="S46" i="2" s="1"/>
  <c r="U46" i="2" s="1"/>
  <c r="S30" i="2" a="1"/>
  <c r="S30" i="2" s="1"/>
  <c r="U30" i="2" s="1"/>
  <c r="S22" i="2" a="1"/>
  <c r="S22" i="2" s="1"/>
  <c r="U22" i="2" s="1"/>
  <c r="S78" i="2" a="1"/>
  <c r="S78" i="2" s="1"/>
  <c r="U78" i="2" s="1"/>
  <c r="S6" i="2" a="1"/>
  <c r="S6" i="2" s="1"/>
  <c r="U6" i="2" s="1"/>
  <c r="S62" i="2" a="1"/>
  <c r="S62" i="2" s="1"/>
  <c r="U62" i="2" s="1"/>
  <c r="S86" i="2" a="1"/>
  <c r="S86" i="2" s="1"/>
  <c r="U86" i="2" s="1"/>
  <c r="S70" i="2" a="1"/>
  <c r="S70" i="2" s="1"/>
  <c r="U70" i="2" s="1"/>
  <c r="S44" i="2" a="1"/>
  <c r="S44" i="2" s="1"/>
  <c r="U44" i="2" s="1"/>
  <c r="U1528" i="2"/>
  <c r="S94" i="2" a="1"/>
  <c r="S94" i="2" s="1"/>
  <c r="U94" i="2" s="1"/>
  <c r="S60" i="2" a="1"/>
  <c r="S60" i="2" s="1"/>
  <c r="U60" i="2" s="1"/>
  <c r="S52" i="2" a="1"/>
  <c r="S52" i="2" s="1"/>
  <c r="U52" i="2" s="1"/>
  <c r="S36" i="2" a="1"/>
  <c r="S36" i="2" s="1"/>
  <c r="U36" i="2" s="1"/>
  <c r="S28" i="2" a="1"/>
  <c r="S28" i="2" s="1"/>
  <c r="U28" i="2" s="1"/>
  <c r="S20" i="2" a="1"/>
  <c r="S20" i="2" s="1"/>
  <c r="U20" i="2" s="1"/>
  <c r="S12" i="2" a="1"/>
  <c r="S12" i="2" s="1"/>
  <c r="U12" i="2" s="1"/>
  <c r="S38" i="2" a="1"/>
  <c r="S38" i="2" s="1"/>
  <c r="U38" i="2" s="1"/>
  <c r="S14" i="2" a="1"/>
  <c r="S14" i="2" s="1"/>
  <c r="U14" i="2" s="1"/>
  <c r="S76" i="2" a="1"/>
  <c r="S76" i="2" s="1"/>
  <c r="U76" i="2" s="1"/>
  <c r="S68" i="2" a="1"/>
  <c r="S68" i="2" s="1"/>
  <c r="U68" i="2" s="1"/>
  <c r="S59" i="2" a="1"/>
  <c r="S59" i="2" s="1"/>
  <c r="U59" i="2" s="1"/>
  <c r="S51" i="2" a="1"/>
  <c r="S51" i="2" s="1"/>
  <c r="U51" i="2" s="1"/>
  <c r="S43" i="2" a="1"/>
  <c r="S43" i="2" s="1"/>
  <c r="U43" i="2" s="1"/>
  <c r="S27" i="2" a="1"/>
  <c r="S27" i="2" s="1"/>
  <c r="U27" i="2" s="1"/>
  <c r="S4" i="2" a="1"/>
  <c r="S4" i="2" s="1"/>
  <c r="U4" i="2" s="1"/>
  <c r="S92" i="2" a="1"/>
  <c r="S92" i="2" s="1"/>
  <c r="U92" i="2" s="1"/>
  <c r="S84" i="2" a="1"/>
  <c r="S84" i="2" s="1"/>
  <c r="U84" i="2" s="1"/>
  <c r="S49" i="2" a="1"/>
  <c r="S49" i="2" s="1"/>
  <c r="U49" i="2" s="1"/>
  <c r="S35" i="2" a="1"/>
  <c r="S35" i="2" s="1"/>
  <c r="U35" i="2" s="1"/>
  <c r="S19" i="2" a="1"/>
  <c r="S19" i="2" s="1"/>
  <c r="U19" i="2" s="1"/>
  <c r="S11" i="2" a="1"/>
  <c r="S11" i="2" s="1"/>
  <c r="U11" i="2" s="1"/>
  <c r="U2614" i="2"/>
  <c r="U2510" i="2"/>
  <c r="U2427" i="2"/>
  <c r="U2358" i="2"/>
  <c r="U2254" i="2"/>
  <c r="U2171" i="2"/>
  <c r="U2102" i="2"/>
  <c r="U1998" i="2"/>
  <c r="U1915" i="2"/>
  <c r="U2787" i="2"/>
  <c r="U2621" i="2"/>
  <c r="U1846" i="2"/>
  <c r="U1936" i="2"/>
  <c r="U2974" i="2"/>
  <c r="U2966" i="2"/>
  <c r="U2958" i="2"/>
  <c r="U2950" i="2"/>
  <c r="U2910" i="2"/>
  <c r="U1515" i="2"/>
  <c r="S1508" i="2" a="1"/>
  <c r="S1508" i="2" s="1"/>
  <c r="U1508" i="2" s="1"/>
  <c r="U1504" i="2"/>
  <c r="U1502" i="2"/>
  <c r="U1500" i="2"/>
  <c r="U1498" i="2"/>
  <c r="U1497" i="2"/>
  <c r="S1401" i="2" a="1"/>
  <c r="S1401" i="2" s="1"/>
  <c r="U1401" i="2" s="1"/>
  <c r="S1464" i="2" a="1"/>
  <c r="S1464" i="2" s="1"/>
  <c r="U1464" i="2" s="1"/>
  <c r="S1432" i="2" a="1"/>
  <c r="S1432" i="2" s="1"/>
  <c r="U1432" i="2" s="1"/>
  <c r="S1424" i="2" a="1"/>
  <c r="S1424" i="2" s="1"/>
  <c r="U1424" i="2" s="1"/>
  <c r="S1416" i="2" a="1"/>
  <c r="S1416" i="2" s="1"/>
  <c r="U1416" i="2" s="1"/>
  <c r="S1408" i="2" a="1"/>
  <c r="S1408" i="2" s="1"/>
  <c r="U1408" i="2" s="1"/>
  <c r="S1400" i="2" a="1"/>
  <c r="S1400" i="2" s="1"/>
  <c r="U1400" i="2" s="1"/>
  <c r="S1392" i="2" a="1"/>
  <c r="S1392" i="2" s="1"/>
  <c r="U1392" i="2" s="1"/>
  <c r="S1384" i="2" a="1"/>
  <c r="S1384" i="2" s="1"/>
  <c r="U1384" i="2" s="1"/>
  <c r="S1376" i="2" a="1"/>
  <c r="S1376" i="2" s="1"/>
  <c r="U1376" i="2" s="1"/>
  <c r="S1368" i="2" a="1"/>
  <c r="S1368" i="2" s="1"/>
  <c r="U1368" i="2" s="1"/>
  <c r="S1425" i="2" a="1"/>
  <c r="S1425" i="2" s="1"/>
  <c r="U1425" i="2" s="1"/>
  <c r="S1377" i="2" a="1"/>
  <c r="S1377" i="2" s="1"/>
  <c r="U1377" i="2" s="1"/>
  <c r="S89" i="2" a="1"/>
  <c r="S89" i="2" s="1"/>
  <c r="U89" i="2" s="1"/>
  <c r="S80" i="2" a="1"/>
  <c r="S80" i="2" s="1"/>
  <c r="U80" i="2" s="1"/>
  <c r="S66" i="2" a="1"/>
  <c r="S66" i="2" s="1"/>
  <c r="U66" i="2" s="1"/>
  <c r="S57" i="2" a="1"/>
  <c r="S57" i="2" s="1"/>
  <c r="U57" i="2" s="1"/>
  <c r="S48" i="2" a="1"/>
  <c r="S48" i="2" s="1"/>
  <c r="U48" i="2" s="1"/>
  <c r="S34" i="2" a="1"/>
  <c r="S34" i="2" s="1"/>
  <c r="U34" i="2" s="1"/>
  <c r="S25" i="2" a="1"/>
  <c r="S25" i="2" s="1"/>
  <c r="U25" i="2" s="1"/>
  <c r="S16" i="2" a="1"/>
  <c r="S16" i="2" s="1"/>
  <c r="U16" i="2" s="1"/>
  <c r="S1431" i="2" a="1"/>
  <c r="S1431" i="2" s="1"/>
  <c r="U1431" i="2" s="1"/>
  <c r="S1423" i="2" a="1"/>
  <c r="S1423" i="2" s="1"/>
  <c r="U1423" i="2" s="1"/>
  <c r="S1415" i="2" a="1"/>
  <c r="S1415" i="2" s="1"/>
  <c r="U1415" i="2" s="1"/>
  <c r="S1407" i="2" a="1"/>
  <c r="S1407" i="2" s="1"/>
  <c r="U1407" i="2" s="1"/>
  <c r="S1399" i="2" a="1"/>
  <c r="S1399" i="2" s="1"/>
  <c r="U1399" i="2" s="1"/>
  <c r="S1391" i="2" a="1"/>
  <c r="S1391" i="2" s="1"/>
  <c r="U1391" i="2" s="1"/>
  <c r="S1383" i="2" a="1"/>
  <c r="S1383" i="2" s="1"/>
  <c r="U1383" i="2" s="1"/>
  <c r="S1375" i="2" a="1"/>
  <c r="S1375" i="2" s="1"/>
  <c r="U1375" i="2" s="1"/>
  <c r="S1367" i="2" a="1"/>
  <c r="S1367" i="2" s="1"/>
  <c r="U1367" i="2" s="1"/>
  <c r="S1433" i="2" a="1"/>
  <c r="S1433" i="2" s="1"/>
  <c r="U1433" i="2" s="1"/>
  <c r="S1369" i="2" a="1"/>
  <c r="S1369" i="2" s="1"/>
  <c r="U1369" i="2" s="1"/>
  <c r="S1438" i="2" a="1"/>
  <c r="S1438" i="2" s="1"/>
  <c r="U1438" i="2" s="1"/>
  <c r="S1430" i="2" a="1"/>
  <c r="S1430" i="2" s="1"/>
  <c r="U1430" i="2" s="1"/>
  <c r="S1422" i="2" a="1"/>
  <c r="S1422" i="2" s="1"/>
  <c r="U1422" i="2" s="1"/>
  <c r="S1414" i="2" a="1"/>
  <c r="S1414" i="2" s="1"/>
  <c r="U1414" i="2" s="1"/>
  <c r="S1406" i="2" a="1"/>
  <c r="S1406" i="2" s="1"/>
  <c r="U1406" i="2" s="1"/>
  <c r="S1398" i="2" a="1"/>
  <c r="S1398" i="2" s="1"/>
  <c r="U1398" i="2" s="1"/>
  <c r="S1390" i="2" a="1"/>
  <c r="S1390" i="2" s="1"/>
  <c r="U1390" i="2" s="1"/>
  <c r="S1382" i="2" a="1"/>
  <c r="S1382" i="2" s="1"/>
  <c r="U1382" i="2" s="1"/>
  <c r="S1374" i="2" a="1"/>
  <c r="S1374" i="2" s="1"/>
  <c r="U1374" i="2" s="1"/>
  <c r="S1366" i="2" a="1"/>
  <c r="S1366" i="2" s="1"/>
  <c r="U1366" i="2" s="1"/>
  <c r="S1409" i="2" a="1"/>
  <c r="S1409" i="2" s="1"/>
  <c r="U1409" i="2" s="1"/>
  <c r="S1385" i="2" a="1"/>
  <c r="S1385" i="2" s="1"/>
  <c r="U1385" i="2" s="1"/>
  <c r="S3" i="2" a="1"/>
  <c r="S3" i="2" s="1"/>
  <c r="U3" i="2" s="1"/>
  <c r="S88" i="2" a="1"/>
  <c r="S88" i="2" s="1"/>
  <c r="U88" i="2" s="1"/>
  <c r="S74" i="2" a="1"/>
  <c r="S74" i="2" s="1"/>
  <c r="U74" i="2" s="1"/>
  <c r="S65" i="2" a="1"/>
  <c r="S65" i="2" s="1"/>
  <c r="U65" i="2" s="1"/>
  <c r="S56" i="2" a="1"/>
  <c r="S56" i="2" s="1"/>
  <c r="U56" i="2" s="1"/>
  <c r="S42" i="2" a="1"/>
  <c r="S42" i="2" s="1"/>
  <c r="U42" i="2" s="1"/>
  <c r="S33" i="2" a="1"/>
  <c r="S33" i="2" s="1"/>
  <c r="U33" i="2" s="1"/>
  <c r="S24" i="2" a="1"/>
  <c r="S24" i="2" s="1"/>
  <c r="U24" i="2" s="1"/>
  <c r="S10" i="2" a="1"/>
  <c r="S10" i="2" s="1"/>
  <c r="U10" i="2" s="1"/>
  <c r="S1437" i="2" a="1"/>
  <c r="S1437" i="2" s="1"/>
  <c r="U1437" i="2" s="1"/>
  <c r="S1429" i="2" a="1"/>
  <c r="S1429" i="2" s="1"/>
  <c r="U1429" i="2" s="1"/>
  <c r="S1421" i="2" a="1"/>
  <c r="S1421" i="2" s="1"/>
  <c r="U1421" i="2" s="1"/>
  <c r="S1413" i="2" a="1"/>
  <c r="S1413" i="2" s="1"/>
  <c r="U1413" i="2" s="1"/>
  <c r="S1405" i="2" a="1"/>
  <c r="S1405" i="2" s="1"/>
  <c r="U1405" i="2" s="1"/>
  <c r="S1397" i="2" a="1"/>
  <c r="S1397" i="2" s="1"/>
  <c r="U1397" i="2" s="1"/>
  <c r="S1389" i="2" a="1"/>
  <c r="S1389" i="2" s="1"/>
  <c r="U1389" i="2" s="1"/>
  <c r="S1381" i="2" a="1"/>
  <c r="S1381" i="2" s="1"/>
  <c r="U1381" i="2" s="1"/>
  <c r="S1373" i="2" a="1"/>
  <c r="S1373" i="2" s="1"/>
  <c r="U1373" i="2" s="1"/>
  <c r="S1365" i="2" a="1"/>
  <c r="S1365" i="2" s="1"/>
  <c r="U1365" i="2" s="1"/>
  <c r="S1393" i="2" a="1"/>
  <c r="S1393" i="2" s="1"/>
  <c r="U1393" i="2" s="1"/>
  <c r="S1436" i="2" a="1"/>
  <c r="S1436" i="2" s="1"/>
  <c r="U1436" i="2" s="1"/>
  <c r="S1428" i="2" a="1"/>
  <c r="S1428" i="2" s="1"/>
  <c r="U1428" i="2" s="1"/>
  <c r="S1420" i="2" a="1"/>
  <c r="S1420" i="2" s="1"/>
  <c r="U1420" i="2" s="1"/>
  <c r="S1404" i="2" a="1"/>
  <c r="S1404" i="2" s="1"/>
  <c r="U1404" i="2" s="1"/>
  <c r="S1396" i="2" a="1"/>
  <c r="S1396" i="2" s="1"/>
  <c r="U1396" i="2" s="1"/>
  <c r="S1388" i="2" a="1"/>
  <c r="S1388" i="2" s="1"/>
  <c r="U1388" i="2" s="1"/>
  <c r="S1380" i="2" a="1"/>
  <c r="S1380" i="2" s="1"/>
  <c r="U1380" i="2" s="1"/>
  <c r="S1372" i="2" a="1"/>
  <c r="S1372" i="2" s="1"/>
  <c r="U1372" i="2" s="1"/>
  <c r="S1364" i="2" a="1"/>
  <c r="S1364" i="2" s="1"/>
  <c r="U1364" i="2" s="1"/>
  <c r="S1417" i="2" a="1"/>
  <c r="S1417" i="2" s="1"/>
  <c r="U1417" i="2" s="1"/>
  <c r="S1361" i="2" a="1"/>
  <c r="S1361" i="2" s="1"/>
  <c r="U1361" i="2" s="1"/>
  <c r="S96" i="2" a="1"/>
  <c r="S96" i="2" s="1"/>
  <c r="U96" i="2" s="1"/>
  <c r="S82" i="2" a="1"/>
  <c r="S82" i="2" s="1"/>
  <c r="U82" i="2" s="1"/>
  <c r="S73" i="2" a="1"/>
  <c r="S73" i="2" s="1"/>
  <c r="U73" i="2" s="1"/>
  <c r="S64" i="2" a="1"/>
  <c r="S64" i="2" s="1"/>
  <c r="U64" i="2" s="1"/>
  <c r="S50" i="2" a="1"/>
  <c r="S50" i="2" s="1"/>
  <c r="S41" i="2" a="1"/>
  <c r="S41" i="2" s="1"/>
  <c r="U41" i="2" s="1"/>
  <c r="S32" i="2" a="1"/>
  <c r="S32" i="2" s="1"/>
  <c r="U32" i="2" s="1"/>
  <c r="S18" i="2" a="1"/>
  <c r="S18" i="2" s="1"/>
  <c r="U18" i="2" s="1"/>
  <c r="S9" i="2" a="1"/>
  <c r="S9" i="2" s="1"/>
  <c r="U9" i="2" s="1"/>
  <c r="S1435" i="2" a="1"/>
  <c r="S1435" i="2" s="1"/>
  <c r="U1435" i="2" s="1"/>
  <c r="S1427" i="2" a="1"/>
  <c r="S1427" i="2" s="1"/>
  <c r="U1427" i="2" s="1"/>
  <c r="S1419" i="2" a="1"/>
  <c r="S1419" i="2" s="1"/>
  <c r="U1419" i="2" s="1"/>
  <c r="S1411" i="2" a="1"/>
  <c r="S1411" i="2" s="1"/>
  <c r="U1411" i="2" s="1"/>
  <c r="S1403" i="2" a="1"/>
  <c r="S1403" i="2" s="1"/>
  <c r="U1403" i="2" s="1"/>
  <c r="S1395" i="2" a="1"/>
  <c r="S1395" i="2" s="1"/>
  <c r="U1395" i="2" s="1"/>
  <c r="S1387" i="2" a="1"/>
  <c r="S1387" i="2" s="1"/>
  <c r="U1387" i="2" s="1"/>
  <c r="S1379" i="2" a="1"/>
  <c r="S1379" i="2" s="1"/>
  <c r="U1379" i="2" s="1"/>
  <c r="S1371" i="2" a="1"/>
  <c r="S1371" i="2" s="1"/>
  <c r="U1371" i="2" s="1"/>
  <c r="S1363" i="2" a="1"/>
  <c r="S1363" i="2" s="1"/>
  <c r="U1363" i="2" s="1"/>
  <c r="S1434" i="2" a="1"/>
  <c r="S1434" i="2" s="1"/>
  <c r="U1434" i="2" s="1"/>
  <c r="S1426" i="2" a="1"/>
  <c r="S1426" i="2" s="1"/>
  <c r="U1426" i="2" s="1"/>
  <c r="S1418" i="2" a="1"/>
  <c r="S1418" i="2" s="1"/>
  <c r="U1418" i="2" s="1"/>
  <c r="S1410" i="2" a="1"/>
  <c r="S1410" i="2" s="1"/>
  <c r="U1410" i="2" s="1"/>
  <c r="S1402" i="2" a="1"/>
  <c r="S1402" i="2" s="1"/>
  <c r="U1402" i="2" s="1"/>
  <c r="S1394" i="2" a="1"/>
  <c r="S1394" i="2" s="1"/>
  <c r="U1394" i="2" s="1"/>
  <c r="S1386" i="2" a="1"/>
  <c r="S1386" i="2" s="1"/>
  <c r="U1386" i="2" s="1"/>
  <c r="S1378" i="2" a="1"/>
  <c r="S1378" i="2" s="1"/>
  <c r="U1378" i="2" s="1"/>
  <c r="S1370" i="2" a="1"/>
  <c r="S1370" i="2" s="1"/>
  <c r="U1370" i="2" s="1"/>
  <c r="S1362" i="2" a="1"/>
  <c r="S1362" i="2" s="1"/>
  <c r="U1362" i="2" s="1"/>
  <c r="U2444" i="2"/>
  <c r="U2942" i="2"/>
  <c r="U2109" i="2"/>
  <c r="U2841" i="2"/>
  <c r="U2945" i="2"/>
  <c r="U2931" i="2"/>
  <c r="U2869" i="2"/>
  <c r="U2848" i="2"/>
  <c r="U2765" i="2"/>
  <c r="U2758" i="2"/>
  <c r="U2737" i="2"/>
  <c r="U2709" i="2"/>
  <c r="U2701" i="2"/>
  <c r="U2694" i="2"/>
  <c r="U2673" i="2"/>
  <c r="U2645" i="2"/>
  <c r="U2637" i="2"/>
  <c r="U2630" i="2"/>
  <c r="U2609" i="2"/>
  <c r="U2581" i="2"/>
  <c r="U2573" i="2"/>
  <c r="U2566" i="2"/>
  <c r="U2545" i="2"/>
  <c r="U2517" i="2"/>
  <c r="U2509" i="2"/>
  <c r="U2502" i="2"/>
  <c r="U2481" i="2"/>
  <c r="U2453" i="2"/>
  <c r="U2445" i="2"/>
  <c r="U2438" i="2"/>
  <c r="U2417" i="2"/>
  <c r="U2389" i="2"/>
  <c r="U2381" i="2"/>
  <c r="U2374" i="2"/>
  <c r="U2353" i="2"/>
  <c r="U2325" i="2"/>
  <c r="U2317" i="2"/>
  <c r="U2310" i="2"/>
  <c r="U2289" i="2"/>
  <c r="U2261" i="2"/>
  <c r="U2253" i="2"/>
  <c r="U2246" i="2"/>
  <c r="U2225" i="2"/>
  <c r="U2197" i="2"/>
  <c r="U2189" i="2"/>
  <c r="U2182" i="2"/>
  <c r="U2161" i="2"/>
  <c r="U2133" i="2"/>
  <c r="U2125" i="2"/>
  <c r="U2118" i="2"/>
  <c r="U2097" i="2"/>
  <c r="U2069" i="2"/>
  <c r="U2061" i="2"/>
  <c r="U2054" i="2"/>
  <c r="U2033" i="2"/>
  <c r="U1901" i="2"/>
  <c r="U1360" i="2"/>
  <c r="U766" i="2"/>
  <c r="U2956" i="2"/>
  <c r="U2700" i="2"/>
  <c r="U2624" i="2"/>
  <c r="U2617" i="2"/>
  <c r="U2611" i="2"/>
  <c r="U2576" i="2"/>
  <c r="U2534" i="2"/>
  <c r="U2472" i="2"/>
  <c r="U2368" i="2"/>
  <c r="U2361" i="2"/>
  <c r="U2355" i="2"/>
  <c r="U2320" i="2"/>
  <c r="U2278" i="2"/>
  <c r="U2216" i="2"/>
  <c r="U2188" i="2"/>
  <c r="U2180" i="2"/>
  <c r="U2172" i="2"/>
  <c r="U2164" i="2"/>
  <c r="U2156" i="2"/>
  <c r="U2148" i="2"/>
  <c r="U2140" i="2"/>
  <c r="U2132" i="2"/>
  <c r="U2124" i="2"/>
  <c r="U2116" i="2"/>
  <c r="U2108" i="2"/>
  <c r="U2100" i="2"/>
  <c r="U2092" i="2"/>
  <c r="U2084" i="2"/>
  <c r="U2076" i="2"/>
  <c r="U2068" i="2"/>
  <c r="U2060" i="2"/>
  <c r="U2052" i="2"/>
  <c r="U2044" i="2"/>
  <c r="U2036" i="2"/>
  <c r="U2028" i="2"/>
  <c r="U2020" i="2"/>
  <c r="U2012" i="2"/>
  <c r="U2004" i="2"/>
  <c r="U1996" i="2"/>
  <c r="U1988" i="2"/>
  <c r="U1980" i="2"/>
  <c r="U1972" i="2"/>
  <c r="U1964" i="2"/>
  <c r="U1956" i="2"/>
  <c r="U1948" i="2"/>
  <c r="U1940" i="2"/>
  <c r="U1932" i="2"/>
  <c r="U1924" i="2"/>
  <c r="U1916" i="2"/>
  <c r="U1908" i="2"/>
  <c r="U1900" i="2"/>
  <c r="U1892" i="2"/>
  <c r="U1860" i="2"/>
  <c r="U1852" i="2"/>
  <c r="U1844" i="2"/>
  <c r="U1836" i="2"/>
  <c r="U1828" i="2"/>
  <c r="U1820" i="2"/>
  <c r="U1812" i="2"/>
  <c r="U1804" i="2"/>
  <c r="U1796" i="2"/>
  <c r="U1788" i="2"/>
  <c r="U1780" i="2"/>
  <c r="U1772" i="2"/>
  <c r="U1764" i="2"/>
  <c r="U1748" i="2"/>
  <c r="U1740" i="2"/>
  <c r="U1732" i="2"/>
  <c r="U1724" i="2"/>
  <c r="U1660" i="2"/>
  <c r="U1644" i="2"/>
  <c r="U1604" i="2"/>
  <c r="U1588" i="2"/>
  <c r="U1572" i="2"/>
  <c r="U1795" i="2"/>
  <c r="U1695" i="2"/>
  <c r="U1675" i="2"/>
  <c r="U1624" i="2"/>
  <c r="U1726" i="2"/>
  <c r="U1688" i="2"/>
  <c r="U1831" i="2"/>
  <c r="U1744" i="2"/>
  <c r="U1643" i="2"/>
  <c r="U1633" i="2"/>
  <c r="U1570" i="2"/>
  <c r="U1839" i="2"/>
  <c r="U1802" i="2"/>
  <c r="U1793" i="2"/>
  <c r="U1752" i="2"/>
  <c r="U1731" i="2"/>
  <c r="U1847" i="2"/>
  <c r="U1810" i="2"/>
  <c r="U1672" i="2"/>
  <c r="U1641" i="2"/>
  <c r="U1600" i="2"/>
  <c r="U1578" i="2"/>
  <c r="U1818" i="2"/>
  <c r="U1577" i="2"/>
  <c r="U1861" i="2"/>
  <c r="U1854" i="2"/>
  <c r="U1825" i="2"/>
  <c r="U1789" i="2"/>
  <c r="U1781" i="2"/>
  <c r="U1773" i="2"/>
  <c r="U1717" i="2"/>
  <c r="U1697" i="2"/>
  <c r="U1605" i="2"/>
  <c r="U1735" i="2"/>
  <c r="U1655" i="2"/>
  <c r="U1639" i="2"/>
  <c r="U1527" i="2"/>
  <c r="U1607" i="2"/>
  <c r="U1885" i="2"/>
  <c r="U1877" i="2"/>
  <c r="U1869" i="2"/>
  <c r="U1845" i="2"/>
  <c r="U1837" i="2"/>
  <c r="U1829" i="2"/>
  <c r="U1813" i="2"/>
  <c r="U1805" i="2"/>
  <c r="U1797" i="2"/>
  <c r="U1765" i="2"/>
  <c r="U1757" i="2"/>
  <c r="U1741" i="2"/>
  <c r="U1725" i="2"/>
  <c r="U1709" i="2"/>
  <c r="U1701" i="2"/>
  <c r="U1669" i="2"/>
  <c r="U1661" i="2"/>
  <c r="U1653" i="2"/>
  <c r="U1629" i="2"/>
  <c r="U1621" i="2"/>
  <c r="U1589" i="2"/>
  <c r="U1581" i="2"/>
  <c r="U1565" i="2"/>
  <c r="U1557" i="2"/>
  <c r="U1501" i="2"/>
  <c r="U1519" i="2"/>
  <c r="U1631" i="2"/>
  <c r="U1495" i="2"/>
  <c r="U1853" i="2"/>
  <c r="U1821" i="2"/>
  <c r="U1884" i="2"/>
  <c r="U1876" i="2"/>
  <c r="U1868" i="2"/>
  <c r="U1596" i="2"/>
  <c r="U1743" i="2"/>
  <c r="U1680" i="2"/>
  <c r="U1525" i="2"/>
  <c r="U1517" i="2"/>
  <c r="U1489" i="2"/>
  <c r="U1628" i="2"/>
  <c r="U1620" i="2"/>
  <c r="U1612" i="2"/>
  <c r="U1564" i="2"/>
  <c r="U1548" i="2"/>
  <c r="U1540" i="2"/>
  <c r="U1532" i="2"/>
  <c r="U1524" i="2"/>
  <c r="U8" i="2"/>
  <c r="U58" i="2"/>
  <c r="U7" i="2"/>
  <c r="U50" i="2"/>
  <c r="U17" i="2"/>
  <c r="S1487" i="2" a="1"/>
  <c r="S1487" i="2" s="1"/>
  <c r="U1487" i="2" s="1"/>
  <c r="U1485" i="2"/>
  <c r="U1483" i="2"/>
  <c r="U1478" i="2"/>
  <c r="U1476" i="2"/>
  <c r="U1473" i="2"/>
  <c r="U1472" i="2"/>
  <c r="U1468" i="2"/>
  <c r="U1462" i="2"/>
  <c r="U1459" i="2"/>
  <c r="U1456" i="2"/>
  <c r="U1454" i="2"/>
  <c r="U1447" i="2"/>
  <c r="U1445" i="2"/>
  <c r="U1442" i="2"/>
  <c r="U1439" i="2"/>
  <c r="D6" i="8"/>
  <c r="S1213" i="2" a="1"/>
  <c r="S1213" i="2" s="1"/>
  <c r="U1213" i="2" s="1"/>
  <c r="S1212" i="2" a="1"/>
  <c r="S1212" i="2" s="1"/>
  <c r="U1212" i="2" s="1"/>
  <c r="S1211" i="2" a="1"/>
  <c r="S1211" i="2" s="1"/>
  <c r="U1211" i="2" s="1"/>
  <c r="S1210" i="2" a="1"/>
  <c r="S1210" i="2" s="1"/>
  <c r="U1210" i="2" s="1"/>
  <c r="S1209" i="2" a="1"/>
  <c r="S1209" i="2" s="1"/>
  <c r="U1209" i="2" s="1"/>
  <c r="S1208" i="2" a="1"/>
  <c r="S1208" i="2" s="1"/>
  <c r="U1208" i="2" s="1"/>
  <c r="S1207" i="2" a="1"/>
  <c r="S1207" i="2" s="1"/>
  <c r="U1207" i="2" s="1"/>
  <c r="S1206" i="2" a="1"/>
  <c r="S1206" i="2" s="1"/>
  <c r="U1206" i="2" s="1"/>
  <c r="S1205" i="2" a="1"/>
  <c r="S1205" i="2" s="1"/>
  <c r="U1205" i="2" s="1"/>
  <c r="S1204" i="2" a="1"/>
  <c r="S1204" i="2" s="1"/>
  <c r="U1204" i="2" s="1"/>
  <c r="S1203" i="2" a="1"/>
  <c r="S1203" i="2" s="1"/>
  <c r="U1203" i="2" s="1"/>
  <c r="S1202" i="2" a="1"/>
  <c r="S1202" i="2" s="1"/>
  <c r="U1202" i="2" s="1"/>
  <c r="S1201" i="2" a="1"/>
  <c r="S1201" i="2" s="1"/>
  <c r="U1201" i="2" s="1"/>
  <c r="S1200" i="2" a="1"/>
  <c r="S1200" i="2" s="1"/>
  <c r="U1200" i="2" s="1"/>
  <c r="S1199" i="2" a="1"/>
  <c r="S1199" i="2" s="1"/>
  <c r="U1199" i="2" s="1"/>
  <c r="S1198" i="2" a="1"/>
  <c r="S1198" i="2" s="1"/>
  <c r="U1198" i="2" s="1"/>
  <c r="S1197" i="2" a="1"/>
  <c r="S1197" i="2" s="1"/>
  <c r="U1197" i="2" s="1"/>
  <c r="S1196" i="2" a="1"/>
  <c r="S1196" i="2" s="1"/>
  <c r="U1196" i="2" s="1"/>
  <c r="S1195" i="2" a="1"/>
  <c r="S1195" i="2" s="1"/>
  <c r="U1195" i="2" s="1"/>
  <c r="S1194" i="2" a="1"/>
  <c r="S1194" i="2" s="1"/>
  <c r="U1194" i="2" s="1"/>
  <c r="S1193" i="2" a="1"/>
  <c r="S1193" i="2" s="1"/>
  <c r="U1193" i="2" s="1"/>
  <c r="S1192" i="2" a="1"/>
  <c r="S1192" i="2" s="1"/>
  <c r="U1192" i="2" s="1"/>
  <c r="S1191" i="2" a="1"/>
  <c r="S1191" i="2" s="1"/>
  <c r="U1191" i="2" s="1"/>
  <c r="S1190" i="2" a="1"/>
  <c r="S1190" i="2" s="1"/>
  <c r="U1190" i="2" s="1"/>
  <c r="S1189" i="2" a="1"/>
  <c r="S1189" i="2" s="1"/>
  <c r="U1189" i="2" s="1"/>
  <c r="S1188" i="2" a="1"/>
  <c r="S1188" i="2" s="1"/>
  <c r="U1188" i="2" s="1"/>
  <c r="S1187" i="2" a="1"/>
  <c r="S1187" i="2" s="1"/>
  <c r="U1187" i="2" s="1"/>
  <c r="S1186" i="2" a="1"/>
  <c r="S1186" i="2" s="1"/>
  <c r="U1186" i="2" s="1"/>
  <c r="S1185" i="2" a="1"/>
  <c r="S1185" i="2" s="1"/>
  <c r="U1185" i="2" s="1"/>
  <c r="S1184" i="2" a="1"/>
  <c r="S1184" i="2" s="1"/>
  <c r="U1184" i="2" s="1"/>
  <c r="S1183" i="2" a="1"/>
  <c r="S1183" i="2" s="1"/>
  <c r="U1183" i="2" s="1"/>
  <c r="S1182" i="2" a="1"/>
  <c r="S1182" i="2" s="1"/>
  <c r="U1182" i="2" s="1"/>
  <c r="S1181" i="2" a="1"/>
  <c r="S1181" i="2" s="1"/>
  <c r="U1181" i="2" s="1"/>
  <c r="S1180" i="2" a="1"/>
  <c r="S1180" i="2" s="1"/>
  <c r="U1180" i="2" s="1"/>
  <c r="S1179" i="2" a="1"/>
  <c r="S1179" i="2" s="1"/>
  <c r="U1179" i="2" s="1"/>
  <c r="S1178" i="2" a="1"/>
  <c r="S1178" i="2" s="1"/>
  <c r="U1178" i="2" s="1"/>
  <c r="S1177" i="2" a="1"/>
  <c r="S1177" i="2" s="1"/>
  <c r="U1177" i="2" s="1"/>
  <c r="S1176" i="2" a="1"/>
  <c r="S1176" i="2" s="1"/>
  <c r="U1176" i="2" s="1"/>
  <c r="S1175" i="2" a="1"/>
  <c r="S1175" i="2" s="1"/>
  <c r="U1175" i="2" s="1"/>
  <c r="S1174" i="2" a="1"/>
  <c r="S1174" i="2" s="1"/>
  <c r="U1174" i="2" s="1"/>
  <c r="S1173" i="2" a="1"/>
  <c r="S1173" i="2" s="1"/>
  <c r="U1173" i="2" s="1"/>
  <c r="S1172" i="2" a="1"/>
  <c r="S1172" i="2" s="1"/>
  <c r="U1172" i="2" s="1"/>
  <c r="S1171" i="2" a="1"/>
  <c r="S1171" i="2" s="1"/>
  <c r="U1171" i="2" s="1"/>
  <c r="S1170" i="2" a="1"/>
  <c r="S1170" i="2" s="1"/>
  <c r="U1170" i="2" s="1"/>
  <c r="S1169" i="2" a="1"/>
  <c r="S1169" i="2" s="1"/>
  <c r="U1169" i="2" s="1"/>
  <c r="S1145" i="2" a="1"/>
  <c r="S1145" i="2" s="1"/>
  <c r="U1145" i="2" s="1"/>
  <c r="S1144" i="2" a="1"/>
  <c r="S1144" i="2" s="1"/>
  <c r="U1144" i="2" s="1"/>
  <c r="S1143" i="2" a="1"/>
  <c r="S1143" i="2" s="1"/>
  <c r="U1143" i="2" s="1"/>
  <c r="S966" i="2" a="1"/>
  <c r="S966" i="2" s="1"/>
  <c r="U966" i="2" s="1"/>
  <c r="S717" i="2" a="1"/>
  <c r="S717" i="2" s="1"/>
  <c r="U717" i="2" s="1"/>
  <c r="S666" i="2" a="1"/>
  <c r="S666" i="2" s="1"/>
  <c r="U666" i="2" s="1"/>
  <c r="S665" i="2" a="1"/>
  <c r="S665" i="2" s="1"/>
  <c r="U665" i="2" s="1"/>
  <c r="S664" i="2" a="1"/>
  <c r="S664" i="2" s="1"/>
  <c r="U664" i="2" s="1"/>
  <c r="S547" i="2" a="1"/>
  <c r="S547" i="2" s="1"/>
  <c r="U547" i="2" s="1"/>
  <c r="S546" i="2" a="1"/>
  <c r="S546" i="2" s="1"/>
  <c r="U546" i="2" s="1"/>
  <c r="S545" i="2" a="1"/>
  <c r="S545" i="2" s="1"/>
  <c r="U545" i="2" s="1"/>
  <c r="S544" i="2" a="1"/>
  <c r="S544" i="2" s="1"/>
  <c r="U544" i="2" s="1"/>
  <c r="S543" i="2" a="1"/>
  <c r="S543" i="2" s="1"/>
  <c r="U543" i="2" s="1"/>
  <c r="S542" i="2" a="1"/>
  <c r="S542" i="2" s="1"/>
  <c r="U542" i="2" s="1"/>
  <c r="S541" i="2" a="1"/>
  <c r="S541" i="2" s="1"/>
  <c r="U541" i="2" s="1"/>
  <c r="S540" i="2" a="1"/>
  <c r="S540" i="2" s="1"/>
  <c r="U540" i="2" s="1"/>
  <c r="S517" i="2" a="1"/>
  <c r="S517" i="2" s="1"/>
  <c r="U517" i="2" s="1"/>
  <c r="S516" i="2" a="1"/>
  <c r="S516" i="2" s="1"/>
  <c r="U516" i="2" s="1"/>
  <c r="S515" i="2" a="1"/>
  <c r="S515" i="2" s="1"/>
  <c r="U515" i="2" s="1"/>
  <c r="S509" i="2" a="1"/>
  <c r="S509" i="2" s="1"/>
  <c r="U509" i="2" s="1"/>
  <c r="S508" i="2" a="1"/>
  <c r="S508" i="2" s="1"/>
  <c r="U508" i="2" s="1"/>
  <c r="S507" i="2" a="1"/>
  <c r="S507" i="2" s="1"/>
  <c r="U507" i="2" s="1"/>
  <c r="S506" i="2" a="1"/>
  <c r="S506" i="2" s="1"/>
  <c r="U506" i="2" s="1"/>
  <c r="S498" i="2" a="1"/>
  <c r="S498" i="2" s="1"/>
  <c r="U498" i="2" s="1"/>
  <c r="S497" i="2" a="1"/>
  <c r="S497" i="2" s="1"/>
  <c r="U497" i="2" s="1"/>
  <c r="S396" i="2" a="1"/>
  <c r="S396" i="2" s="1"/>
  <c r="U396" i="2" s="1"/>
  <c r="S395" i="2" a="1"/>
  <c r="S395" i="2" s="1"/>
  <c r="U395" i="2" s="1"/>
  <c r="S394" i="2" a="1"/>
  <c r="S394" i="2" s="1"/>
  <c r="U394" i="2" s="1"/>
  <c r="S1168" i="2" a="1"/>
  <c r="S1168" i="2" s="1"/>
  <c r="U1168" i="2" s="1"/>
  <c r="S1167" i="2" a="1"/>
  <c r="S1167" i="2" s="1"/>
  <c r="U1167" i="2" s="1"/>
  <c r="S1166" i="2" a="1"/>
  <c r="S1166" i="2" s="1"/>
  <c r="U1166" i="2" s="1"/>
  <c r="S1165" i="2" a="1"/>
  <c r="S1165" i="2" s="1"/>
  <c r="U1165" i="2" s="1"/>
  <c r="S1164" i="2" a="1"/>
  <c r="S1164" i="2" s="1"/>
  <c r="U1164" i="2" s="1"/>
  <c r="S1163" i="2" a="1"/>
  <c r="S1163" i="2" s="1"/>
  <c r="U1163" i="2" s="1"/>
  <c r="S1162" i="2" a="1"/>
  <c r="S1162" i="2" s="1"/>
  <c r="U1162" i="2" s="1"/>
  <c r="S1161" i="2" a="1"/>
  <c r="S1161" i="2" s="1"/>
  <c r="U1161" i="2" s="1"/>
  <c r="S1160" i="2" a="1"/>
  <c r="S1160" i="2" s="1"/>
  <c r="U1160" i="2" s="1"/>
  <c r="S1159" i="2" a="1"/>
  <c r="S1159" i="2" s="1"/>
  <c r="U1159" i="2" s="1"/>
  <c r="S1158" i="2" a="1"/>
  <c r="S1158" i="2" s="1"/>
  <c r="U1158" i="2" s="1"/>
  <c r="S1157" i="2" a="1"/>
  <c r="S1157" i="2" s="1"/>
  <c r="U1157" i="2" s="1"/>
  <c r="S1156" i="2" a="1"/>
  <c r="S1156" i="2" s="1"/>
  <c r="U1156" i="2" s="1"/>
  <c r="S1155" i="2" a="1"/>
  <c r="S1155" i="2" s="1"/>
  <c r="U1155" i="2" s="1"/>
  <c r="S1154" i="2" a="1"/>
  <c r="S1154" i="2" s="1"/>
  <c r="U1154" i="2" s="1"/>
  <c r="S1153" i="2" a="1"/>
  <c r="S1153" i="2" s="1"/>
  <c r="U1153" i="2" s="1"/>
  <c r="S1152" i="2" a="1"/>
  <c r="S1152" i="2" s="1"/>
  <c r="U1152" i="2" s="1"/>
  <c r="S1151" i="2" a="1"/>
  <c r="S1151" i="2" s="1"/>
  <c r="U1151" i="2" s="1"/>
  <c r="S1150" i="2" a="1"/>
  <c r="S1150" i="2" s="1"/>
  <c r="U1150" i="2" s="1"/>
  <c r="S1149" i="2" a="1"/>
  <c r="S1149" i="2" s="1"/>
  <c r="U1149" i="2" s="1"/>
  <c r="S1148" i="2" a="1"/>
  <c r="S1148" i="2" s="1"/>
  <c r="U1148" i="2" s="1"/>
  <c r="S1147" i="2" a="1"/>
  <c r="S1147" i="2" s="1"/>
  <c r="U1147" i="2" s="1"/>
  <c r="S1146" i="2" a="1"/>
  <c r="S1146" i="2" s="1"/>
  <c r="U1146" i="2" s="1"/>
  <c r="S1142" i="2" a="1"/>
  <c r="S1142" i="2" s="1"/>
  <c r="U1142" i="2" s="1"/>
  <c r="S1141" i="2" a="1"/>
  <c r="S1141" i="2" s="1"/>
  <c r="U1141" i="2" s="1"/>
  <c r="S1140" i="2" a="1"/>
  <c r="S1140" i="2" s="1"/>
  <c r="U1140" i="2" s="1"/>
  <c r="S1139" i="2" a="1"/>
  <c r="S1139" i="2" s="1"/>
  <c r="U1139" i="2" s="1"/>
  <c r="S1138" i="2" a="1"/>
  <c r="S1138" i="2" s="1"/>
  <c r="U1138" i="2" s="1"/>
  <c r="S1137" i="2" a="1"/>
  <c r="S1137" i="2" s="1"/>
  <c r="U1137" i="2" s="1"/>
  <c r="S1136" i="2" a="1"/>
  <c r="S1136" i="2" s="1"/>
  <c r="U1136" i="2" s="1"/>
  <c r="S1135" i="2" a="1"/>
  <c r="S1135" i="2" s="1"/>
  <c r="U1135" i="2" s="1"/>
  <c r="S1134" i="2" a="1"/>
  <c r="S1134" i="2" s="1"/>
  <c r="U1134" i="2" s="1"/>
  <c r="S1133" i="2" a="1"/>
  <c r="S1133" i="2" s="1"/>
  <c r="U1133" i="2" s="1"/>
  <c r="S1132" i="2" a="1"/>
  <c r="S1132" i="2" s="1"/>
  <c r="U1132" i="2" s="1"/>
  <c r="S1131" i="2" a="1"/>
  <c r="S1131" i="2" s="1"/>
  <c r="U1131" i="2" s="1"/>
  <c r="S1130" i="2" a="1"/>
  <c r="S1130" i="2" s="1"/>
  <c r="U1130" i="2" s="1"/>
  <c r="S1129" i="2" a="1"/>
  <c r="S1129" i="2" s="1"/>
  <c r="U1129" i="2" s="1"/>
  <c r="S1128" i="2" a="1"/>
  <c r="S1128" i="2" s="1"/>
  <c r="U1128" i="2" s="1"/>
  <c r="S1127" i="2" a="1"/>
  <c r="S1127" i="2" s="1"/>
  <c r="U1127" i="2" s="1"/>
  <c r="S1126" i="2" a="1"/>
  <c r="S1126" i="2" s="1"/>
  <c r="U1126" i="2" s="1"/>
  <c r="S1125" i="2" a="1"/>
  <c r="S1125" i="2" s="1"/>
  <c r="U1125" i="2" s="1"/>
  <c r="S1124" i="2" a="1"/>
  <c r="S1124" i="2" s="1"/>
  <c r="U1124" i="2" s="1"/>
  <c r="S1123" i="2" a="1"/>
  <c r="S1123" i="2" s="1"/>
  <c r="U1123" i="2" s="1"/>
  <c r="S1122" i="2" a="1"/>
  <c r="S1122" i="2" s="1"/>
  <c r="U1122" i="2" s="1"/>
  <c r="S1121" i="2" a="1"/>
  <c r="S1121" i="2" s="1"/>
  <c r="U1121" i="2" s="1"/>
  <c r="S1120" i="2" a="1"/>
  <c r="S1120" i="2" s="1"/>
  <c r="U1120" i="2" s="1"/>
  <c r="S1119" i="2" a="1"/>
  <c r="S1119" i="2" s="1"/>
  <c r="U1119" i="2" s="1"/>
  <c r="S1118" i="2" a="1"/>
  <c r="S1118" i="2" s="1"/>
  <c r="U1118" i="2" s="1"/>
  <c r="S1117" i="2" a="1"/>
  <c r="S1117" i="2" s="1"/>
  <c r="U1117" i="2" s="1"/>
  <c r="S1116" i="2" a="1"/>
  <c r="S1116" i="2" s="1"/>
  <c r="U1116" i="2" s="1"/>
  <c r="S1115" i="2" a="1"/>
  <c r="S1115" i="2" s="1"/>
  <c r="U1115" i="2" s="1"/>
  <c r="S1114" i="2" a="1"/>
  <c r="S1114" i="2" s="1"/>
  <c r="U1114" i="2" s="1"/>
  <c r="S1113" i="2" a="1"/>
  <c r="S1113" i="2" s="1"/>
  <c r="U1113" i="2" s="1"/>
  <c r="S1112" i="2" a="1"/>
  <c r="S1112" i="2" s="1"/>
  <c r="U1112" i="2" s="1"/>
  <c r="S1111" i="2" a="1"/>
  <c r="S1111" i="2" s="1"/>
  <c r="U1111" i="2" s="1"/>
  <c r="S1110" i="2" a="1"/>
  <c r="S1110" i="2" s="1"/>
  <c r="U1110" i="2" s="1"/>
  <c r="S1109" i="2" a="1"/>
  <c r="S1109" i="2" s="1"/>
  <c r="U1109" i="2" s="1"/>
  <c r="S1108" i="2" a="1"/>
  <c r="S1108" i="2" s="1"/>
  <c r="U1108" i="2" s="1"/>
  <c r="S1107" i="2" a="1"/>
  <c r="S1107" i="2" s="1"/>
  <c r="U1107" i="2" s="1"/>
  <c r="S1106" i="2" a="1"/>
  <c r="S1106" i="2" s="1"/>
  <c r="U1106" i="2" s="1"/>
  <c r="S1105" i="2" a="1"/>
  <c r="S1105" i="2" s="1"/>
  <c r="U1105" i="2" s="1"/>
  <c r="S1104" i="2" a="1"/>
  <c r="S1104" i="2" s="1"/>
  <c r="U1104" i="2" s="1"/>
  <c r="S1103" i="2" a="1"/>
  <c r="S1103" i="2" s="1"/>
  <c r="U1103" i="2" s="1"/>
  <c r="S1102" i="2" a="1"/>
  <c r="S1102" i="2" s="1"/>
  <c r="U1102" i="2" s="1"/>
  <c r="S1101" i="2" a="1"/>
  <c r="S1101" i="2" s="1"/>
  <c r="U1101" i="2" s="1"/>
  <c r="S1100" i="2" a="1"/>
  <c r="S1100" i="2" s="1"/>
  <c r="U1100" i="2" s="1"/>
  <c r="S1099" i="2" a="1"/>
  <c r="S1099" i="2" s="1"/>
  <c r="U1099" i="2" s="1"/>
  <c r="S1098" i="2" a="1"/>
  <c r="S1098" i="2" s="1"/>
  <c r="U1098" i="2" s="1"/>
  <c r="S1097" i="2" a="1"/>
  <c r="S1097" i="2" s="1"/>
  <c r="U1097" i="2" s="1"/>
  <c r="S1096" i="2" a="1"/>
  <c r="S1096" i="2" s="1"/>
  <c r="U1096" i="2" s="1"/>
  <c r="S1095" i="2" a="1"/>
  <c r="S1095" i="2" s="1"/>
  <c r="U1095" i="2" s="1"/>
  <c r="S1094" i="2" a="1"/>
  <c r="S1094" i="2" s="1"/>
  <c r="U1094" i="2" s="1"/>
  <c r="S1093" i="2" a="1"/>
  <c r="S1093" i="2" s="1"/>
  <c r="U1093" i="2" s="1"/>
  <c r="S1092" i="2" a="1"/>
  <c r="S1092" i="2" s="1"/>
  <c r="U1092" i="2" s="1"/>
  <c r="S1091" i="2" a="1"/>
  <c r="S1091" i="2" s="1"/>
  <c r="U1091" i="2" s="1"/>
  <c r="S1090" i="2" a="1"/>
  <c r="S1090" i="2" s="1"/>
  <c r="U1090" i="2" s="1"/>
  <c r="S1089" i="2" a="1"/>
  <c r="S1089" i="2" s="1"/>
  <c r="U1089" i="2" s="1"/>
  <c r="S1088" i="2" a="1"/>
  <c r="S1088" i="2" s="1"/>
  <c r="U1088" i="2" s="1"/>
  <c r="S1087" i="2" a="1"/>
  <c r="S1087" i="2" s="1"/>
  <c r="U1087" i="2" s="1"/>
  <c r="S1086" i="2" a="1"/>
  <c r="S1086" i="2" s="1"/>
  <c r="U1086" i="2" s="1"/>
  <c r="S1085" i="2" a="1"/>
  <c r="S1085" i="2" s="1"/>
  <c r="U1085" i="2" s="1"/>
  <c r="S1084" i="2" a="1"/>
  <c r="S1084" i="2" s="1"/>
  <c r="U1084" i="2" s="1"/>
  <c r="S1083" i="2" a="1"/>
  <c r="S1083" i="2" s="1"/>
  <c r="U1083" i="2" s="1"/>
  <c r="S1082" i="2" a="1"/>
  <c r="S1082" i="2" s="1"/>
  <c r="U1082" i="2" s="1"/>
  <c r="S1081" i="2" a="1"/>
  <c r="S1081" i="2" s="1"/>
  <c r="U1081" i="2" s="1"/>
  <c r="S1080" i="2" a="1"/>
  <c r="S1080" i="2" s="1"/>
  <c r="U1080" i="2" s="1"/>
  <c r="S1079" i="2" a="1"/>
  <c r="S1079" i="2" s="1"/>
  <c r="U1079" i="2" s="1"/>
  <c r="S1078" i="2" a="1"/>
  <c r="S1078" i="2" s="1"/>
  <c r="U1078" i="2" s="1"/>
  <c r="S1077" i="2" a="1"/>
  <c r="S1077" i="2" s="1"/>
  <c r="U1077" i="2" s="1"/>
  <c r="S1076" i="2" a="1"/>
  <c r="S1076" i="2" s="1"/>
  <c r="U1076" i="2" s="1"/>
  <c r="S1075" i="2" a="1"/>
  <c r="S1075" i="2" s="1"/>
  <c r="U1075" i="2" s="1"/>
  <c r="S1074" i="2" a="1"/>
  <c r="S1074" i="2" s="1"/>
  <c r="U1074" i="2" s="1"/>
  <c r="S1073" i="2" a="1"/>
  <c r="S1073" i="2" s="1"/>
  <c r="U1073" i="2" s="1"/>
  <c r="S1072" i="2" a="1"/>
  <c r="S1072" i="2" s="1"/>
  <c r="U1072" i="2" s="1"/>
  <c r="S1071" i="2" a="1"/>
  <c r="S1071" i="2" s="1"/>
  <c r="U1071" i="2" s="1"/>
  <c r="S1070" i="2" a="1"/>
  <c r="S1070" i="2" s="1"/>
  <c r="U1070" i="2" s="1"/>
  <c r="S1069" i="2" a="1"/>
  <c r="S1069" i="2" s="1"/>
  <c r="U1069" i="2" s="1"/>
  <c r="S1068" i="2" a="1"/>
  <c r="S1068" i="2" s="1"/>
  <c r="U1068" i="2" s="1"/>
  <c r="S1067" i="2" a="1"/>
  <c r="S1067" i="2" s="1"/>
  <c r="U1067" i="2" s="1"/>
  <c r="S1066" i="2" a="1"/>
  <c r="S1066" i="2" s="1"/>
  <c r="U1066" i="2" s="1"/>
  <c r="S1065" i="2" a="1"/>
  <c r="S1065" i="2" s="1"/>
  <c r="U1065" i="2" s="1"/>
  <c r="S1064" i="2" a="1"/>
  <c r="S1064" i="2" s="1"/>
  <c r="U1064" i="2" s="1"/>
  <c r="S1063" i="2" a="1"/>
  <c r="S1063" i="2" s="1"/>
  <c r="U1063" i="2" s="1"/>
  <c r="S1062" i="2" a="1"/>
  <c r="S1062" i="2" s="1"/>
  <c r="U1062" i="2" s="1"/>
  <c r="S1061" i="2" a="1"/>
  <c r="S1061" i="2" s="1"/>
  <c r="U1061" i="2" s="1"/>
  <c r="S1060" i="2" a="1"/>
  <c r="S1060" i="2" s="1"/>
  <c r="U1060" i="2" s="1"/>
  <c r="S1059" i="2" a="1"/>
  <c r="S1059" i="2" s="1"/>
  <c r="U1059" i="2" s="1"/>
  <c r="S1058" i="2" a="1"/>
  <c r="S1058" i="2" s="1"/>
  <c r="U1058" i="2" s="1"/>
  <c r="S1057" i="2" a="1"/>
  <c r="S1057" i="2" s="1"/>
  <c r="U1057" i="2" s="1"/>
  <c r="S1056" i="2" a="1"/>
  <c r="S1056" i="2" s="1"/>
  <c r="U1056" i="2" s="1"/>
  <c r="S1055" i="2" a="1"/>
  <c r="S1055" i="2" s="1"/>
  <c r="U1055" i="2" s="1"/>
  <c r="S1054" i="2" a="1"/>
  <c r="S1054" i="2" s="1"/>
  <c r="U1054" i="2" s="1"/>
  <c r="S1053" i="2" a="1"/>
  <c r="S1053" i="2" s="1"/>
  <c r="U1053" i="2" s="1"/>
  <c r="S1052" i="2" a="1"/>
  <c r="S1052" i="2" s="1"/>
  <c r="U1052" i="2" s="1"/>
  <c r="S1051" i="2" a="1"/>
  <c r="S1051" i="2" s="1"/>
  <c r="U1051" i="2" s="1"/>
  <c r="S1050" i="2" a="1"/>
  <c r="S1050" i="2" s="1"/>
  <c r="U1050" i="2" s="1"/>
  <c r="S1049" i="2" a="1"/>
  <c r="S1049" i="2" s="1"/>
  <c r="U1049" i="2" s="1"/>
  <c r="S1048" i="2" a="1"/>
  <c r="S1048" i="2" s="1"/>
  <c r="U1048" i="2" s="1"/>
  <c r="S1047" i="2" a="1"/>
  <c r="S1047" i="2" s="1"/>
  <c r="U1047" i="2" s="1"/>
  <c r="S1046" i="2" a="1"/>
  <c r="S1046" i="2" s="1"/>
  <c r="U1046" i="2" s="1"/>
  <c r="S1045" i="2" a="1"/>
  <c r="S1045" i="2" s="1"/>
  <c r="U1045" i="2" s="1"/>
  <c r="S1044" i="2" a="1"/>
  <c r="S1044" i="2" s="1"/>
  <c r="U1044" i="2" s="1"/>
  <c r="S1043" i="2" a="1"/>
  <c r="S1043" i="2" s="1"/>
  <c r="U1043" i="2" s="1"/>
  <c r="S1042" i="2" a="1"/>
  <c r="S1042" i="2" s="1"/>
  <c r="U1042" i="2" s="1"/>
  <c r="S1041" i="2" a="1"/>
  <c r="S1041" i="2" s="1"/>
  <c r="U1041" i="2" s="1"/>
  <c r="S1040" i="2" a="1"/>
  <c r="S1040" i="2" s="1"/>
  <c r="U1040" i="2" s="1"/>
  <c r="S1039" i="2" a="1"/>
  <c r="S1039" i="2" s="1"/>
  <c r="U1039" i="2" s="1"/>
  <c r="S1038" i="2" a="1"/>
  <c r="S1038" i="2" s="1"/>
  <c r="U1038" i="2" s="1"/>
  <c r="S1037" i="2" a="1"/>
  <c r="S1037" i="2" s="1"/>
  <c r="U1037" i="2" s="1"/>
  <c r="S1036" i="2" a="1"/>
  <c r="S1036" i="2" s="1"/>
  <c r="U1036" i="2" s="1"/>
  <c r="S1035" i="2" a="1"/>
  <c r="S1035" i="2" s="1"/>
  <c r="U1035" i="2" s="1"/>
  <c r="S1034" i="2" a="1"/>
  <c r="S1034" i="2" s="1"/>
  <c r="U1034" i="2" s="1"/>
  <c r="S1033" i="2" a="1"/>
  <c r="S1033" i="2" s="1"/>
  <c r="U1033" i="2" s="1"/>
  <c r="S1032" i="2" a="1"/>
  <c r="S1032" i="2" s="1"/>
  <c r="U1032" i="2" s="1"/>
  <c r="S1031" i="2" a="1"/>
  <c r="S1031" i="2" s="1"/>
  <c r="U1031" i="2" s="1"/>
  <c r="S1030" i="2" a="1"/>
  <c r="S1030" i="2" s="1"/>
  <c r="U1030" i="2" s="1"/>
  <c r="S1029" i="2" a="1"/>
  <c r="S1029" i="2" s="1"/>
  <c r="U1029" i="2" s="1"/>
  <c r="S1028" i="2" a="1"/>
  <c r="S1028" i="2" s="1"/>
  <c r="U1028" i="2" s="1"/>
  <c r="S1027" i="2" a="1"/>
  <c r="S1027" i="2" s="1"/>
  <c r="U1027" i="2" s="1"/>
  <c r="S1026" i="2" a="1"/>
  <c r="S1026" i="2" s="1"/>
  <c r="U1026" i="2" s="1"/>
  <c r="S1025" i="2" a="1"/>
  <c r="S1025" i="2" s="1"/>
  <c r="U1025" i="2" s="1"/>
  <c r="S1024" i="2" a="1"/>
  <c r="S1024" i="2" s="1"/>
  <c r="U1024" i="2" s="1"/>
  <c r="S1023" i="2" a="1"/>
  <c r="S1023" i="2" s="1"/>
  <c r="U1023" i="2" s="1"/>
  <c r="S1022" i="2" a="1"/>
  <c r="S1022" i="2" s="1"/>
  <c r="U1022" i="2" s="1"/>
  <c r="S1021" i="2" a="1"/>
  <c r="S1021" i="2" s="1"/>
  <c r="U1021" i="2" s="1"/>
  <c r="S1020" i="2" a="1"/>
  <c r="S1020" i="2" s="1"/>
  <c r="U1020" i="2" s="1"/>
  <c r="S1019" i="2" a="1"/>
  <c r="S1019" i="2" s="1"/>
  <c r="U1019" i="2" s="1"/>
  <c r="S1018" i="2" a="1"/>
  <c r="S1018" i="2" s="1"/>
  <c r="U1018" i="2" s="1"/>
  <c r="S1017" i="2" a="1"/>
  <c r="S1017" i="2" s="1"/>
  <c r="U1017" i="2" s="1"/>
  <c r="S1016" i="2" a="1"/>
  <c r="S1016" i="2" s="1"/>
  <c r="U1016" i="2" s="1"/>
  <c r="S1015" i="2" a="1"/>
  <c r="S1015" i="2" s="1"/>
  <c r="U1015" i="2" s="1"/>
  <c r="S1014" i="2" a="1"/>
  <c r="S1014" i="2" s="1"/>
  <c r="U1014" i="2" s="1"/>
  <c r="S1013" i="2" a="1"/>
  <c r="S1013" i="2" s="1"/>
  <c r="U1013" i="2" s="1"/>
  <c r="S1012" i="2" a="1"/>
  <c r="S1012" i="2" s="1"/>
  <c r="U1012" i="2" s="1"/>
  <c r="S1011" i="2" a="1"/>
  <c r="S1011" i="2" s="1"/>
  <c r="U1011" i="2" s="1"/>
  <c r="S1010" i="2" a="1"/>
  <c r="S1010" i="2" s="1"/>
  <c r="U1010" i="2" s="1"/>
  <c r="S1009" i="2" a="1"/>
  <c r="S1009" i="2" s="1"/>
  <c r="U1009" i="2" s="1"/>
  <c r="S1008" i="2" a="1"/>
  <c r="S1008" i="2" s="1"/>
  <c r="U1008" i="2" s="1"/>
  <c r="S1007" i="2" a="1"/>
  <c r="S1007" i="2" s="1"/>
  <c r="U1007" i="2" s="1"/>
  <c r="S1006" i="2" a="1"/>
  <c r="S1006" i="2" s="1"/>
  <c r="U1006" i="2" s="1"/>
  <c r="S1005" i="2" a="1"/>
  <c r="S1005" i="2" s="1"/>
  <c r="U1005" i="2" s="1"/>
  <c r="S1004" i="2" a="1"/>
  <c r="S1004" i="2" s="1"/>
  <c r="U1004" i="2" s="1"/>
  <c r="S1003" i="2" a="1"/>
  <c r="S1003" i="2" s="1"/>
  <c r="U1003" i="2" s="1"/>
  <c r="S1002" i="2" a="1"/>
  <c r="S1002" i="2" s="1"/>
  <c r="U1002" i="2" s="1"/>
  <c r="S1001" i="2" a="1"/>
  <c r="S1001" i="2" s="1"/>
  <c r="U1001" i="2" s="1"/>
  <c r="S1000" i="2" a="1"/>
  <c r="S1000" i="2" s="1"/>
  <c r="U1000" i="2" s="1"/>
  <c r="S999" i="2" a="1"/>
  <c r="S999" i="2" s="1"/>
  <c r="U999" i="2" s="1"/>
  <c r="S998" i="2" a="1"/>
  <c r="S998" i="2" s="1"/>
  <c r="U998" i="2" s="1"/>
  <c r="S997" i="2" a="1"/>
  <c r="S997" i="2" s="1"/>
  <c r="U997" i="2" s="1"/>
  <c r="S996" i="2" a="1"/>
  <c r="S996" i="2" s="1"/>
  <c r="U996" i="2" s="1"/>
  <c r="S995" i="2" a="1"/>
  <c r="S995" i="2" s="1"/>
  <c r="U995" i="2" s="1"/>
  <c r="S994" i="2" a="1"/>
  <c r="S994" i="2" s="1"/>
  <c r="U994" i="2" s="1"/>
  <c r="S993" i="2" a="1"/>
  <c r="S993" i="2" s="1"/>
  <c r="U993" i="2" s="1"/>
  <c r="S992" i="2" a="1"/>
  <c r="S992" i="2" s="1"/>
  <c r="U992" i="2" s="1"/>
  <c r="S991" i="2" a="1"/>
  <c r="S991" i="2" s="1"/>
  <c r="U991" i="2" s="1"/>
  <c r="S990" i="2" a="1"/>
  <c r="S990" i="2" s="1"/>
  <c r="U990" i="2" s="1"/>
  <c r="S989" i="2" a="1"/>
  <c r="S989" i="2" s="1"/>
  <c r="U989" i="2" s="1"/>
  <c r="S988" i="2" a="1"/>
  <c r="S988" i="2" s="1"/>
  <c r="U988" i="2" s="1"/>
  <c r="S987" i="2" a="1"/>
  <c r="S987" i="2" s="1"/>
  <c r="U987" i="2" s="1"/>
  <c r="S986" i="2" a="1"/>
  <c r="S986" i="2" s="1"/>
  <c r="U986" i="2" s="1"/>
  <c r="S985" i="2" a="1"/>
  <c r="S985" i="2" s="1"/>
  <c r="U985" i="2" s="1"/>
  <c r="S984" i="2" a="1"/>
  <c r="S984" i="2" s="1"/>
  <c r="U984" i="2" s="1"/>
  <c r="S983" i="2" a="1"/>
  <c r="S983" i="2" s="1"/>
  <c r="U983" i="2" s="1"/>
  <c r="S982" i="2" a="1"/>
  <c r="S982" i="2" s="1"/>
  <c r="U982" i="2" s="1"/>
  <c r="S981" i="2" a="1"/>
  <c r="S981" i="2" s="1"/>
  <c r="U981" i="2" s="1"/>
  <c r="S980" i="2" a="1"/>
  <c r="S980" i="2" s="1"/>
  <c r="U980" i="2" s="1"/>
  <c r="S979" i="2" a="1"/>
  <c r="S979" i="2" s="1"/>
  <c r="U979" i="2" s="1"/>
  <c r="S978" i="2" a="1"/>
  <c r="S978" i="2" s="1"/>
  <c r="U978" i="2" s="1"/>
  <c r="S977" i="2" a="1"/>
  <c r="S977" i="2" s="1"/>
  <c r="U977" i="2" s="1"/>
  <c r="S976" i="2" a="1"/>
  <c r="S976" i="2" s="1"/>
  <c r="U976" i="2" s="1"/>
  <c r="S975" i="2" a="1"/>
  <c r="S975" i="2" s="1"/>
  <c r="U975" i="2" s="1"/>
  <c r="S974" i="2" a="1"/>
  <c r="S974" i="2" s="1"/>
  <c r="U974" i="2" s="1"/>
  <c r="S973" i="2" a="1"/>
  <c r="S973" i="2" s="1"/>
  <c r="U973" i="2" s="1"/>
  <c r="S972" i="2" a="1"/>
  <c r="S972" i="2" s="1"/>
  <c r="U972" i="2" s="1"/>
  <c r="S971" i="2" a="1"/>
  <c r="S971" i="2" s="1"/>
  <c r="U971" i="2" s="1"/>
  <c r="S970" i="2" a="1"/>
  <c r="S970" i="2" s="1"/>
  <c r="U970" i="2" s="1"/>
  <c r="S969" i="2" a="1"/>
  <c r="S969" i="2" s="1"/>
  <c r="U969" i="2" s="1"/>
  <c r="S968" i="2" a="1"/>
  <c r="S968" i="2" s="1"/>
  <c r="U968" i="2" s="1"/>
  <c r="S967" i="2" a="1"/>
  <c r="S967" i="2" s="1"/>
  <c r="U967" i="2" s="1"/>
  <c r="S965" i="2" a="1"/>
  <c r="S965" i="2" s="1"/>
  <c r="U965" i="2" s="1"/>
  <c r="S964" i="2" a="1"/>
  <c r="S964" i="2" s="1"/>
  <c r="U964" i="2" s="1"/>
  <c r="S963" i="2" a="1"/>
  <c r="S963" i="2" s="1"/>
  <c r="U963" i="2" s="1"/>
  <c r="S962" i="2" a="1"/>
  <c r="S962" i="2" s="1"/>
  <c r="U962" i="2" s="1"/>
  <c r="S961" i="2" a="1"/>
  <c r="S961" i="2" s="1"/>
  <c r="U961" i="2" s="1"/>
  <c r="S960" i="2" a="1"/>
  <c r="S960" i="2" s="1"/>
  <c r="U960" i="2" s="1"/>
  <c r="S959" i="2" a="1"/>
  <c r="S959" i="2" s="1"/>
  <c r="U959" i="2" s="1"/>
  <c r="S958" i="2" a="1"/>
  <c r="S958" i="2" s="1"/>
  <c r="U958" i="2" s="1"/>
  <c r="S957" i="2" a="1"/>
  <c r="S957" i="2" s="1"/>
  <c r="U957" i="2" s="1"/>
  <c r="S956" i="2" a="1"/>
  <c r="S956" i="2" s="1"/>
  <c r="U956" i="2" s="1"/>
  <c r="S955" i="2" a="1"/>
  <c r="S955" i="2" s="1"/>
  <c r="U955" i="2" s="1"/>
  <c r="S954" i="2" a="1"/>
  <c r="S954" i="2" s="1"/>
  <c r="U954" i="2" s="1"/>
  <c r="S953" i="2" a="1"/>
  <c r="S953" i="2" s="1"/>
  <c r="U953" i="2" s="1"/>
  <c r="S952" i="2" a="1"/>
  <c r="S952" i="2" s="1"/>
  <c r="U952" i="2" s="1"/>
  <c r="S951" i="2" a="1"/>
  <c r="S951" i="2" s="1"/>
  <c r="U951" i="2" s="1"/>
  <c r="S950" i="2" a="1"/>
  <c r="S950" i="2" s="1"/>
  <c r="U950" i="2" s="1"/>
  <c r="S949" i="2" a="1"/>
  <c r="S949" i="2" s="1"/>
  <c r="U949" i="2" s="1"/>
  <c r="S948" i="2" a="1"/>
  <c r="S948" i="2" s="1"/>
  <c r="U948" i="2" s="1"/>
  <c r="S947" i="2" a="1"/>
  <c r="S947" i="2" s="1"/>
  <c r="U947" i="2" s="1"/>
  <c r="S946" i="2" a="1"/>
  <c r="S946" i="2" s="1"/>
  <c r="U946" i="2" s="1"/>
  <c r="S945" i="2" a="1"/>
  <c r="S945" i="2" s="1"/>
  <c r="U945" i="2" s="1"/>
  <c r="S944" i="2" a="1"/>
  <c r="S944" i="2" s="1"/>
  <c r="U944" i="2" s="1"/>
  <c r="S943" i="2" a="1"/>
  <c r="S943" i="2" s="1"/>
  <c r="U943" i="2" s="1"/>
  <c r="S942" i="2" a="1"/>
  <c r="S942" i="2" s="1"/>
  <c r="U942" i="2" s="1"/>
  <c r="S941" i="2" a="1"/>
  <c r="S941" i="2" s="1"/>
  <c r="U941" i="2" s="1"/>
  <c r="S940" i="2" a="1"/>
  <c r="S940" i="2" s="1"/>
  <c r="U940" i="2" s="1"/>
  <c r="S939" i="2" a="1"/>
  <c r="S939" i="2" s="1"/>
  <c r="U939" i="2" s="1"/>
  <c r="S938" i="2" a="1"/>
  <c r="S938" i="2" s="1"/>
  <c r="U938" i="2" s="1"/>
  <c r="S937" i="2" a="1"/>
  <c r="S937" i="2" s="1"/>
  <c r="U937" i="2" s="1"/>
  <c r="S936" i="2" a="1"/>
  <c r="S936" i="2" s="1"/>
  <c r="U936" i="2" s="1"/>
  <c r="S935" i="2" a="1"/>
  <c r="S935" i="2" s="1"/>
  <c r="U935" i="2" s="1"/>
  <c r="S934" i="2" a="1"/>
  <c r="S934" i="2" s="1"/>
  <c r="U934" i="2" s="1"/>
  <c r="S933" i="2" a="1"/>
  <c r="S933" i="2" s="1"/>
  <c r="U933" i="2" s="1"/>
  <c r="S932" i="2" a="1"/>
  <c r="S932" i="2" s="1"/>
  <c r="U932" i="2" s="1"/>
  <c r="S931" i="2" a="1"/>
  <c r="S931" i="2" s="1"/>
  <c r="U931" i="2" s="1"/>
  <c r="S930" i="2" a="1"/>
  <c r="S930" i="2" s="1"/>
  <c r="U930" i="2" s="1"/>
  <c r="S929" i="2" a="1"/>
  <c r="S929" i="2" s="1"/>
  <c r="U929" i="2" s="1"/>
  <c r="S928" i="2" a="1"/>
  <c r="S928" i="2" s="1"/>
  <c r="U928" i="2" s="1"/>
  <c r="S927" i="2" a="1"/>
  <c r="S927" i="2" s="1"/>
  <c r="U927" i="2" s="1"/>
  <c r="S926" i="2" a="1"/>
  <c r="S926" i="2" s="1"/>
  <c r="U926" i="2" s="1"/>
  <c r="S925" i="2" a="1"/>
  <c r="S925" i="2" s="1"/>
  <c r="U925" i="2" s="1"/>
  <c r="S924" i="2" a="1"/>
  <c r="S924" i="2" s="1"/>
  <c r="U924" i="2" s="1"/>
  <c r="S923" i="2" a="1"/>
  <c r="S923" i="2" s="1"/>
  <c r="U923" i="2" s="1"/>
  <c r="S922" i="2" a="1"/>
  <c r="S922" i="2" s="1"/>
  <c r="U922" i="2" s="1"/>
  <c r="S921" i="2" a="1"/>
  <c r="S921" i="2" s="1"/>
  <c r="U921" i="2" s="1"/>
  <c r="S920" i="2" a="1"/>
  <c r="S920" i="2" s="1"/>
  <c r="U920" i="2" s="1"/>
  <c r="S919" i="2" a="1"/>
  <c r="S919" i="2" s="1"/>
  <c r="U919" i="2" s="1"/>
  <c r="S918" i="2" a="1"/>
  <c r="S918" i="2" s="1"/>
  <c r="U918" i="2" s="1"/>
  <c r="S917" i="2" a="1"/>
  <c r="S917" i="2" s="1"/>
  <c r="U917" i="2" s="1"/>
  <c r="S916" i="2" a="1"/>
  <c r="S916" i="2" s="1"/>
  <c r="U916" i="2" s="1"/>
  <c r="S915" i="2" a="1"/>
  <c r="S915" i="2" s="1"/>
  <c r="U915" i="2" s="1"/>
  <c r="S914" i="2" a="1"/>
  <c r="S914" i="2" s="1"/>
  <c r="U914" i="2" s="1"/>
  <c r="S913" i="2" a="1"/>
  <c r="S913" i="2" s="1"/>
  <c r="U913" i="2" s="1"/>
  <c r="S912" i="2" a="1"/>
  <c r="S912" i="2" s="1"/>
  <c r="U912" i="2" s="1"/>
  <c r="S910" i="2" a="1"/>
  <c r="S910" i="2" s="1"/>
  <c r="U910" i="2" s="1"/>
  <c r="S909" i="2" a="1"/>
  <c r="S909" i="2" s="1"/>
  <c r="U909" i="2" s="1"/>
  <c r="S908" i="2" a="1"/>
  <c r="S908" i="2" s="1"/>
  <c r="U908" i="2" s="1"/>
  <c r="S907" i="2" a="1"/>
  <c r="S907" i="2" s="1"/>
  <c r="U907" i="2" s="1"/>
  <c r="S906" i="2" a="1"/>
  <c r="S906" i="2" s="1"/>
  <c r="U906" i="2" s="1"/>
  <c r="S905" i="2" a="1"/>
  <c r="S905" i="2" s="1"/>
  <c r="U905" i="2" s="1"/>
  <c r="S904" i="2" a="1"/>
  <c r="S904" i="2" s="1"/>
  <c r="U904" i="2" s="1"/>
  <c r="S903" i="2" a="1"/>
  <c r="S903" i="2" s="1"/>
  <c r="U903" i="2" s="1"/>
  <c r="S902" i="2" a="1"/>
  <c r="S902" i="2" s="1"/>
  <c r="U902" i="2" s="1"/>
  <c r="S901" i="2" a="1"/>
  <c r="S901" i="2" s="1"/>
  <c r="U901" i="2" s="1"/>
  <c r="S900" i="2" a="1"/>
  <c r="S900" i="2" s="1"/>
  <c r="U900" i="2" s="1"/>
  <c r="S899" i="2" a="1"/>
  <c r="S899" i="2" s="1"/>
  <c r="U899" i="2" s="1"/>
  <c r="S898" i="2" a="1"/>
  <c r="S898" i="2" s="1"/>
  <c r="U898" i="2" s="1"/>
  <c r="S897" i="2" a="1"/>
  <c r="S897" i="2" s="1"/>
  <c r="U897" i="2" s="1"/>
  <c r="S896" i="2" a="1"/>
  <c r="S896" i="2" s="1"/>
  <c r="U896" i="2" s="1"/>
  <c r="S895" i="2" a="1"/>
  <c r="S895" i="2" s="1"/>
  <c r="U895" i="2" s="1"/>
  <c r="S894" i="2" a="1"/>
  <c r="S894" i="2" s="1"/>
  <c r="U894" i="2" s="1"/>
  <c r="S893" i="2" a="1"/>
  <c r="S893" i="2" s="1"/>
  <c r="U893" i="2" s="1"/>
  <c r="S892" i="2" a="1"/>
  <c r="S892" i="2" s="1"/>
  <c r="U892" i="2" s="1"/>
  <c r="S891" i="2" a="1"/>
  <c r="S891" i="2" s="1"/>
  <c r="U891" i="2" s="1"/>
  <c r="S890" i="2" a="1"/>
  <c r="S890" i="2" s="1"/>
  <c r="U890" i="2" s="1"/>
  <c r="S889" i="2" a="1"/>
  <c r="S889" i="2" s="1"/>
  <c r="U889" i="2" s="1"/>
  <c r="S888" i="2" a="1"/>
  <c r="S888" i="2" s="1"/>
  <c r="U888" i="2" s="1"/>
  <c r="S887" i="2" a="1"/>
  <c r="S887" i="2" s="1"/>
  <c r="U887" i="2" s="1"/>
  <c r="S886" i="2" a="1"/>
  <c r="S886" i="2" s="1"/>
  <c r="U886" i="2" s="1"/>
  <c r="S885" i="2" a="1"/>
  <c r="S885" i="2" s="1"/>
  <c r="U885" i="2" s="1"/>
  <c r="S884" i="2" a="1"/>
  <c r="S884" i="2" s="1"/>
  <c r="U884" i="2" s="1"/>
  <c r="S883" i="2" a="1"/>
  <c r="S883" i="2" s="1"/>
  <c r="U883" i="2" s="1"/>
  <c r="S882" i="2" a="1"/>
  <c r="S882" i="2" s="1"/>
  <c r="U882" i="2" s="1"/>
  <c r="S881" i="2" a="1"/>
  <c r="S881" i="2" s="1"/>
  <c r="U881" i="2" s="1"/>
  <c r="S880" i="2" a="1"/>
  <c r="S880" i="2" s="1"/>
  <c r="U880" i="2" s="1"/>
  <c r="S879" i="2" a="1"/>
  <c r="S879" i="2" s="1"/>
  <c r="U879" i="2" s="1"/>
  <c r="S878" i="2" a="1"/>
  <c r="S878" i="2" s="1"/>
  <c r="U878" i="2" s="1"/>
  <c r="S877" i="2" a="1"/>
  <c r="S877" i="2" s="1"/>
  <c r="U877" i="2" s="1"/>
  <c r="S876" i="2" a="1"/>
  <c r="S876" i="2" s="1"/>
  <c r="U876" i="2" s="1"/>
  <c r="S875" i="2" a="1"/>
  <c r="S875" i="2" s="1"/>
  <c r="U875" i="2" s="1"/>
  <c r="S874" i="2" a="1"/>
  <c r="S874" i="2" s="1"/>
  <c r="U874" i="2" s="1"/>
  <c r="S873" i="2" a="1"/>
  <c r="S873" i="2" s="1"/>
  <c r="U873" i="2" s="1"/>
  <c r="S872" i="2" a="1"/>
  <c r="S872" i="2" s="1"/>
  <c r="U872" i="2" s="1"/>
  <c r="S871" i="2" a="1"/>
  <c r="S871" i="2" s="1"/>
  <c r="U871" i="2" s="1"/>
  <c r="S870" i="2" a="1"/>
  <c r="S870" i="2" s="1"/>
  <c r="U870" i="2" s="1"/>
  <c r="S869" i="2" a="1"/>
  <c r="S869" i="2" s="1"/>
  <c r="U869" i="2" s="1"/>
  <c r="S868" i="2" a="1"/>
  <c r="S868" i="2" s="1"/>
  <c r="U868" i="2" s="1"/>
  <c r="S867" i="2" a="1"/>
  <c r="S867" i="2" s="1"/>
  <c r="U867" i="2" s="1"/>
  <c r="S866" i="2" a="1"/>
  <c r="S866" i="2" s="1"/>
  <c r="U866" i="2" s="1"/>
  <c r="S865" i="2" a="1"/>
  <c r="S865" i="2" s="1"/>
  <c r="U865" i="2" s="1"/>
  <c r="S864" i="2" a="1"/>
  <c r="S864" i="2" s="1"/>
  <c r="U864" i="2" s="1"/>
  <c r="S863" i="2" a="1"/>
  <c r="S863" i="2" s="1"/>
  <c r="U863" i="2" s="1"/>
  <c r="S862" i="2" a="1"/>
  <c r="S862" i="2" s="1"/>
  <c r="U862" i="2" s="1"/>
  <c r="S861" i="2" a="1"/>
  <c r="S861" i="2" s="1"/>
  <c r="U861" i="2" s="1"/>
  <c r="S860" i="2" a="1"/>
  <c r="S860" i="2" s="1"/>
  <c r="U860" i="2" s="1"/>
  <c r="S859" i="2" a="1"/>
  <c r="S859" i="2" s="1"/>
  <c r="U859" i="2" s="1"/>
  <c r="S858" i="2" a="1"/>
  <c r="S858" i="2" s="1"/>
  <c r="U858" i="2" s="1"/>
  <c r="S857" i="2" a="1"/>
  <c r="S857" i="2" s="1"/>
  <c r="U857" i="2" s="1"/>
  <c r="S856" i="2" a="1"/>
  <c r="S856" i="2" s="1"/>
  <c r="U856" i="2" s="1"/>
  <c r="S855" i="2" a="1"/>
  <c r="S855" i="2" s="1"/>
  <c r="U855" i="2" s="1"/>
  <c r="S854" i="2" a="1"/>
  <c r="S854" i="2" s="1"/>
  <c r="U854" i="2" s="1"/>
  <c r="S853" i="2" a="1"/>
  <c r="S853" i="2" s="1"/>
  <c r="U853" i="2" s="1"/>
  <c r="S852" i="2" a="1"/>
  <c r="S852" i="2" s="1"/>
  <c r="U852" i="2" s="1"/>
  <c r="S851" i="2" a="1"/>
  <c r="S851" i="2" s="1"/>
  <c r="U851" i="2" s="1"/>
  <c r="S850" i="2" a="1"/>
  <c r="S850" i="2" s="1"/>
  <c r="U850" i="2" s="1"/>
  <c r="S849" i="2" a="1"/>
  <c r="S849" i="2" s="1"/>
  <c r="U849" i="2" s="1"/>
  <c r="S848" i="2" a="1"/>
  <c r="S848" i="2" s="1"/>
  <c r="U848" i="2" s="1"/>
  <c r="S847" i="2" a="1"/>
  <c r="S847" i="2" s="1"/>
  <c r="U847" i="2" s="1"/>
  <c r="S846" i="2" a="1"/>
  <c r="S846" i="2" s="1"/>
  <c r="U846" i="2" s="1"/>
  <c r="S845" i="2" a="1"/>
  <c r="S845" i="2" s="1"/>
  <c r="U845" i="2" s="1"/>
  <c r="S844" i="2" a="1"/>
  <c r="S844" i="2" s="1"/>
  <c r="U844" i="2" s="1"/>
  <c r="S843" i="2" a="1"/>
  <c r="S843" i="2" s="1"/>
  <c r="U843" i="2" s="1"/>
  <c r="S842" i="2" a="1"/>
  <c r="S842" i="2" s="1"/>
  <c r="U842" i="2" s="1"/>
  <c r="S841" i="2" a="1"/>
  <c r="S841" i="2" s="1"/>
  <c r="U841" i="2" s="1"/>
  <c r="S840" i="2" a="1"/>
  <c r="S840" i="2" s="1"/>
  <c r="U840" i="2" s="1"/>
  <c r="S839" i="2" a="1"/>
  <c r="S839" i="2" s="1"/>
  <c r="U839" i="2" s="1"/>
  <c r="S838" i="2" a="1"/>
  <c r="S838" i="2" s="1"/>
  <c r="U838" i="2" s="1"/>
  <c r="S837" i="2" a="1"/>
  <c r="S837" i="2" s="1"/>
  <c r="U837" i="2" s="1"/>
  <c r="S836" i="2" a="1"/>
  <c r="S836" i="2" s="1"/>
  <c r="U836" i="2" s="1"/>
  <c r="S835" i="2" a="1"/>
  <c r="S835" i="2" s="1"/>
  <c r="U835" i="2" s="1"/>
  <c r="S834" i="2" a="1"/>
  <c r="S834" i="2" s="1"/>
  <c r="U834" i="2" s="1"/>
  <c r="S833" i="2" a="1"/>
  <c r="S833" i="2" s="1"/>
  <c r="U833" i="2" s="1"/>
  <c r="S832" i="2" a="1"/>
  <c r="S832" i="2" s="1"/>
  <c r="U832" i="2" s="1"/>
  <c r="S831" i="2" a="1"/>
  <c r="S831" i="2" s="1"/>
  <c r="U831" i="2" s="1"/>
  <c r="S830" i="2" a="1"/>
  <c r="S830" i="2" s="1"/>
  <c r="U830" i="2" s="1"/>
  <c r="S829" i="2" a="1"/>
  <c r="S829" i="2" s="1"/>
  <c r="U829" i="2" s="1"/>
  <c r="S828" i="2" a="1"/>
  <c r="S828" i="2" s="1"/>
  <c r="U828" i="2" s="1"/>
  <c r="S827" i="2" a="1"/>
  <c r="S827" i="2" s="1"/>
  <c r="U827" i="2" s="1"/>
  <c r="S826" i="2" a="1"/>
  <c r="S826" i="2" s="1"/>
  <c r="U826" i="2" s="1"/>
  <c r="S825" i="2" a="1"/>
  <c r="S825" i="2" s="1"/>
  <c r="U825" i="2" s="1"/>
  <c r="S824" i="2" a="1"/>
  <c r="S824" i="2" s="1"/>
  <c r="U824" i="2" s="1"/>
  <c r="S823" i="2" a="1"/>
  <c r="S823" i="2" s="1"/>
  <c r="U823" i="2" s="1"/>
  <c r="S822" i="2" a="1"/>
  <c r="S822" i="2" s="1"/>
  <c r="U822" i="2" s="1"/>
  <c r="S821" i="2" a="1"/>
  <c r="S821" i="2" s="1"/>
  <c r="U821" i="2" s="1"/>
  <c r="S820" i="2" a="1"/>
  <c r="S820" i="2" s="1"/>
  <c r="U820" i="2" s="1"/>
  <c r="S819" i="2" a="1"/>
  <c r="S819" i="2" s="1"/>
  <c r="U819" i="2" s="1"/>
  <c r="S818" i="2" a="1"/>
  <c r="S818" i="2" s="1"/>
  <c r="U818" i="2" s="1"/>
  <c r="S817" i="2" a="1"/>
  <c r="S817" i="2" s="1"/>
  <c r="U817" i="2" s="1"/>
  <c r="S816" i="2" a="1"/>
  <c r="S816" i="2" s="1"/>
  <c r="U816" i="2" s="1"/>
  <c r="S815" i="2" a="1"/>
  <c r="S815" i="2" s="1"/>
  <c r="U815" i="2" s="1"/>
  <c r="S814" i="2" a="1"/>
  <c r="S814" i="2" s="1"/>
  <c r="U814" i="2" s="1"/>
  <c r="S813" i="2" a="1"/>
  <c r="S813" i="2" s="1"/>
  <c r="U813" i="2" s="1"/>
  <c r="S812" i="2" a="1"/>
  <c r="S812" i="2" s="1"/>
  <c r="U812" i="2" s="1"/>
  <c r="S807" i="2" a="1"/>
  <c r="S807" i="2" s="1"/>
  <c r="U807" i="2" s="1"/>
  <c r="S806" i="2" a="1"/>
  <c r="S806" i="2" s="1"/>
  <c r="U806" i="2" s="1"/>
  <c r="S805" i="2" a="1"/>
  <c r="S805" i="2" s="1"/>
  <c r="U805" i="2" s="1"/>
  <c r="S804" i="2" a="1"/>
  <c r="S804" i="2" s="1"/>
  <c r="U804" i="2" s="1"/>
  <c r="S803" i="2" a="1"/>
  <c r="S803" i="2" s="1"/>
  <c r="U803" i="2" s="1"/>
  <c r="S802" i="2" a="1"/>
  <c r="S802" i="2" s="1"/>
  <c r="U802" i="2" s="1"/>
  <c r="S801" i="2" a="1"/>
  <c r="S801" i="2" s="1"/>
  <c r="U801" i="2" s="1"/>
  <c r="S800" i="2" a="1"/>
  <c r="S800" i="2" s="1"/>
  <c r="U800" i="2" s="1"/>
  <c r="S799" i="2" a="1"/>
  <c r="S799" i="2" s="1"/>
  <c r="U799" i="2" s="1"/>
  <c r="S798" i="2" a="1"/>
  <c r="S798" i="2" s="1"/>
  <c r="U798" i="2" s="1"/>
  <c r="S797" i="2" a="1"/>
  <c r="S797" i="2" s="1"/>
  <c r="U797" i="2" s="1"/>
  <c r="S796" i="2" a="1"/>
  <c r="S796" i="2" s="1"/>
  <c r="U796" i="2" s="1"/>
  <c r="S795" i="2" a="1"/>
  <c r="S795" i="2" s="1"/>
  <c r="U795" i="2" s="1"/>
  <c r="S794" i="2" a="1"/>
  <c r="S794" i="2" s="1"/>
  <c r="U794" i="2" s="1"/>
  <c r="S793" i="2" a="1"/>
  <c r="S793" i="2" s="1"/>
  <c r="U793" i="2" s="1"/>
  <c r="S792" i="2" a="1"/>
  <c r="S792" i="2" s="1"/>
  <c r="U792" i="2" s="1"/>
  <c r="S791" i="2" a="1"/>
  <c r="S791" i="2" s="1"/>
  <c r="U791" i="2" s="1"/>
  <c r="S790" i="2" a="1"/>
  <c r="S790" i="2" s="1"/>
  <c r="U790" i="2" s="1"/>
  <c r="S789" i="2" a="1"/>
  <c r="S789" i="2" s="1"/>
  <c r="U789" i="2" s="1"/>
  <c r="S788" i="2" a="1"/>
  <c r="S788" i="2" s="1"/>
  <c r="U788" i="2" s="1"/>
  <c r="S787" i="2" a="1"/>
  <c r="S787" i="2" s="1"/>
  <c r="U787" i="2" s="1"/>
  <c r="S786" i="2" a="1"/>
  <c r="S786" i="2" s="1"/>
  <c r="U786" i="2" s="1"/>
  <c r="S785" i="2" a="1"/>
  <c r="S785" i="2" s="1"/>
  <c r="U785" i="2" s="1"/>
  <c r="S784" i="2" a="1"/>
  <c r="S784" i="2" s="1"/>
  <c r="U784" i="2" s="1"/>
  <c r="S783" i="2" a="1"/>
  <c r="S783" i="2" s="1"/>
  <c r="U783" i="2" s="1"/>
  <c r="S782" i="2" a="1"/>
  <c r="S782" i="2" s="1"/>
  <c r="U782" i="2" s="1"/>
  <c r="S781" i="2" a="1"/>
  <c r="S781" i="2" s="1"/>
  <c r="U781" i="2" s="1"/>
  <c r="S780" i="2" a="1"/>
  <c r="S780" i="2" s="1"/>
  <c r="U780" i="2" s="1"/>
  <c r="S779" i="2" a="1"/>
  <c r="S779" i="2" s="1"/>
  <c r="U779" i="2" s="1"/>
  <c r="S778" i="2" a="1"/>
  <c r="S778" i="2" s="1"/>
  <c r="U778" i="2" s="1"/>
  <c r="S777" i="2" a="1"/>
  <c r="S777" i="2" s="1"/>
  <c r="U777" i="2" s="1"/>
  <c r="S776" i="2" a="1"/>
  <c r="S776" i="2" s="1"/>
  <c r="U776" i="2" s="1"/>
  <c r="S775" i="2" a="1"/>
  <c r="S775" i="2" s="1"/>
  <c r="U775" i="2" s="1"/>
  <c r="S774" i="2" a="1"/>
  <c r="S774" i="2" s="1"/>
  <c r="U774" i="2" s="1"/>
  <c r="S773" i="2" a="1"/>
  <c r="S773" i="2" s="1"/>
  <c r="U773" i="2" s="1"/>
  <c r="S772" i="2" a="1"/>
  <c r="S772" i="2" s="1"/>
  <c r="U772" i="2" s="1"/>
  <c r="S754" i="2" a="1"/>
  <c r="S754" i="2" s="1"/>
  <c r="U754" i="2" s="1"/>
  <c r="S753" i="2" a="1"/>
  <c r="S753" i="2" s="1"/>
  <c r="U753" i="2" s="1"/>
  <c r="S752" i="2" a="1"/>
  <c r="S752" i="2" s="1"/>
  <c r="U752" i="2" s="1"/>
  <c r="S751" i="2" a="1"/>
  <c r="S751" i="2" s="1"/>
  <c r="U751" i="2" s="1"/>
  <c r="S750" i="2" a="1"/>
  <c r="S750" i="2" s="1"/>
  <c r="U750" i="2" s="1"/>
  <c r="S749" i="2" a="1"/>
  <c r="S749" i="2" s="1"/>
  <c r="U749" i="2" s="1"/>
  <c r="S747" i="2" a="1"/>
  <c r="S747" i="2" s="1"/>
  <c r="U747" i="2" s="1"/>
  <c r="S746" i="2" a="1"/>
  <c r="S746" i="2" s="1"/>
  <c r="U746" i="2" s="1"/>
  <c r="S745" i="2" a="1"/>
  <c r="S745" i="2" s="1"/>
  <c r="U745" i="2" s="1"/>
  <c r="S744" i="2" a="1"/>
  <c r="S744" i="2" s="1"/>
  <c r="U744" i="2" s="1"/>
  <c r="S743" i="2" a="1"/>
  <c r="S743" i="2" s="1"/>
  <c r="U743" i="2" s="1"/>
  <c r="S742" i="2" a="1"/>
  <c r="S742" i="2" s="1"/>
  <c r="U742" i="2" s="1"/>
  <c r="S741" i="2" a="1"/>
  <c r="S741" i="2" s="1"/>
  <c r="U741" i="2" s="1"/>
  <c r="S740" i="2" a="1"/>
  <c r="S740" i="2" s="1"/>
  <c r="U740" i="2" s="1"/>
  <c r="S739" i="2" a="1"/>
  <c r="S739" i="2" s="1"/>
  <c r="U739" i="2" s="1"/>
  <c r="S738" i="2" a="1"/>
  <c r="S738" i="2" s="1"/>
  <c r="U738" i="2" s="1"/>
  <c r="S737" i="2" a="1"/>
  <c r="S737" i="2" s="1"/>
  <c r="U737" i="2" s="1"/>
  <c r="S736" i="2" a="1"/>
  <c r="S736" i="2" s="1"/>
  <c r="U736" i="2" s="1"/>
  <c r="S735" i="2" a="1"/>
  <c r="S735" i="2" s="1"/>
  <c r="U735" i="2" s="1"/>
  <c r="S734" i="2" a="1"/>
  <c r="S734" i="2" s="1"/>
  <c r="U734" i="2" s="1"/>
  <c r="S733" i="2" a="1"/>
  <c r="S733" i="2" s="1"/>
  <c r="U733" i="2" s="1"/>
  <c r="S732" i="2" a="1"/>
  <c r="S732" i="2" s="1"/>
  <c r="U732" i="2" s="1"/>
  <c r="S731" i="2" a="1"/>
  <c r="S731" i="2" s="1"/>
  <c r="U731" i="2" s="1"/>
  <c r="S730" i="2" a="1"/>
  <c r="S730" i="2" s="1"/>
  <c r="U730" i="2" s="1"/>
  <c r="S729" i="2" a="1"/>
  <c r="S729" i="2" s="1"/>
  <c r="U729" i="2" s="1"/>
  <c r="S728" i="2" a="1"/>
  <c r="S728" i="2" s="1"/>
  <c r="U728" i="2" s="1"/>
  <c r="S727" i="2" a="1"/>
  <c r="S727" i="2" s="1"/>
  <c r="U727" i="2" s="1"/>
  <c r="S726" i="2" a="1"/>
  <c r="S726" i="2" s="1"/>
  <c r="U726" i="2" s="1"/>
  <c r="S725" i="2" a="1"/>
  <c r="S725" i="2" s="1"/>
  <c r="U725" i="2" s="1"/>
  <c r="S724" i="2" a="1"/>
  <c r="S724" i="2" s="1"/>
  <c r="U724" i="2" s="1"/>
  <c r="S723" i="2" a="1"/>
  <c r="S723" i="2" s="1"/>
  <c r="U723" i="2" s="1"/>
  <c r="S722" i="2" a="1"/>
  <c r="S722" i="2" s="1"/>
  <c r="U722" i="2" s="1"/>
  <c r="S721" i="2" a="1"/>
  <c r="S721" i="2" s="1"/>
  <c r="U721" i="2" s="1"/>
  <c r="S720" i="2" a="1"/>
  <c r="S720" i="2" s="1"/>
  <c r="U720" i="2" s="1"/>
  <c r="S719" i="2" a="1"/>
  <c r="S719" i="2" s="1"/>
  <c r="U719" i="2" s="1"/>
  <c r="S718" i="2" a="1"/>
  <c r="S718" i="2" s="1"/>
  <c r="U718" i="2" s="1"/>
  <c r="S716" i="2" a="1"/>
  <c r="S716" i="2" s="1"/>
  <c r="U716" i="2" s="1"/>
  <c r="S715" i="2" a="1"/>
  <c r="S715" i="2" s="1"/>
  <c r="U715" i="2" s="1"/>
  <c r="S714" i="2" a="1"/>
  <c r="S714" i="2" s="1"/>
  <c r="U714" i="2" s="1"/>
  <c r="S713" i="2" a="1"/>
  <c r="S713" i="2" s="1"/>
  <c r="U713" i="2" s="1"/>
  <c r="S712" i="2" a="1"/>
  <c r="S712" i="2" s="1"/>
  <c r="U712" i="2" s="1"/>
  <c r="S711" i="2" a="1"/>
  <c r="S711" i="2" s="1"/>
  <c r="U711" i="2" s="1"/>
  <c r="S710" i="2" a="1"/>
  <c r="S710" i="2" s="1"/>
  <c r="U710" i="2" s="1"/>
  <c r="S709" i="2" a="1"/>
  <c r="S709" i="2" s="1"/>
  <c r="U709" i="2" s="1"/>
  <c r="S708" i="2" a="1"/>
  <c r="S708" i="2" s="1"/>
  <c r="U708" i="2" s="1"/>
  <c r="S707" i="2" a="1"/>
  <c r="S707" i="2" s="1"/>
  <c r="U707" i="2" s="1"/>
  <c r="S706" i="2" a="1"/>
  <c r="S706" i="2" s="1"/>
  <c r="U706" i="2" s="1"/>
  <c r="S705" i="2" a="1"/>
  <c r="S705" i="2" s="1"/>
  <c r="U705" i="2" s="1"/>
  <c r="S704" i="2" a="1"/>
  <c r="S704" i="2" s="1"/>
  <c r="U704" i="2" s="1"/>
  <c r="S703" i="2" a="1"/>
  <c r="S703" i="2" s="1"/>
  <c r="U703" i="2" s="1"/>
  <c r="S702" i="2" a="1"/>
  <c r="S702" i="2" s="1"/>
  <c r="U702" i="2" s="1"/>
  <c r="S701" i="2" a="1"/>
  <c r="S701" i="2" s="1"/>
  <c r="U701" i="2" s="1"/>
  <c r="S700" i="2" a="1"/>
  <c r="S700" i="2" s="1"/>
  <c r="U700" i="2" s="1"/>
  <c r="S699" i="2" a="1"/>
  <c r="S699" i="2" s="1"/>
  <c r="U699" i="2" s="1"/>
  <c r="S698" i="2" a="1"/>
  <c r="S698" i="2" s="1"/>
  <c r="U698" i="2" s="1"/>
  <c r="S697" i="2" a="1"/>
  <c r="S697" i="2" s="1"/>
  <c r="U697" i="2" s="1"/>
  <c r="S696" i="2" a="1"/>
  <c r="S696" i="2" s="1"/>
  <c r="U696" i="2" s="1"/>
  <c r="S695" i="2" a="1"/>
  <c r="S695" i="2" s="1"/>
  <c r="U695" i="2" s="1"/>
  <c r="S694" i="2" a="1"/>
  <c r="S694" i="2" s="1"/>
  <c r="U694" i="2" s="1"/>
  <c r="S693" i="2" a="1"/>
  <c r="S693" i="2" s="1"/>
  <c r="U693" i="2" s="1"/>
  <c r="S692" i="2" a="1"/>
  <c r="S692" i="2" s="1"/>
  <c r="U692" i="2" s="1"/>
  <c r="S691" i="2" a="1"/>
  <c r="S691" i="2" s="1"/>
  <c r="U691" i="2" s="1"/>
  <c r="S690" i="2" a="1"/>
  <c r="S690" i="2" s="1"/>
  <c r="U690" i="2" s="1"/>
  <c r="S689" i="2" a="1"/>
  <c r="S689" i="2" s="1"/>
  <c r="U689" i="2" s="1"/>
  <c r="S688" i="2" a="1"/>
  <c r="S688" i="2" s="1"/>
  <c r="U688" i="2" s="1"/>
  <c r="S687" i="2" a="1"/>
  <c r="S687" i="2" s="1"/>
  <c r="U687" i="2" s="1"/>
  <c r="S686" i="2" a="1"/>
  <c r="S686" i="2" s="1"/>
  <c r="U686" i="2" s="1"/>
  <c r="S685" i="2" a="1"/>
  <c r="S685" i="2" s="1"/>
  <c r="U685" i="2" s="1"/>
  <c r="S684" i="2" a="1"/>
  <c r="S684" i="2" s="1"/>
  <c r="U684" i="2" s="1"/>
  <c r="S683" i="2" a="1"/>
  <c r="S683" i="2" s="1"/>
  <c r="U683" i="2" s="1"/>
  <c r="S682" i="2" a="1"/>
  <c r="S682" i="2" s="1"/>
  <c r="U682" i="2" s="1"/>
  <c r="S681" i="2" a="1"/>
  <c r="S681" i="2" s="1"/>
  <c r="U681" i="2" s="1"/>
  <c r="S680" i="2" a="1"/>
  <c r="S680" i="2" s="1"/>
  <c r="U680" i="2" s="1"/>
  <c r="S679" i="2" a="1"/>
  <c r="S679" i="2" s="1"/>
  <c r="U679" i="2" s="1"/>
  <c r="S678" i="2" a="1"/>
  <c r="S678" i="2" s="1"/>
  <c r="U678" i="2" s="1"/>
  <c r="S677" i="2" a="1"/>
  <c r="S677" i="2" s="1"/>
  <c r="U677" i="2" s="1"/>
  <c r="S676" i="2" a="1"/>
  <c r="S676" i="2" s="1"/>
  <c r="U676" i="2" s="1"/>
  <c r="S675" i="2" a="1"/>
  <c r="S675" i="2" s="1"/>
  <c r="U675" i="2" s="1"/>
  <c r="S674" i="2" a="1"/>
  <c r="S674" i="2" s="1"/>
  <c r="U674" i="2" s="1"/>
  <c r="S673" i="2" a="1"/>
  <c r="S673" i="2" s="1"/>
  <c r="U673" i="2" s="1"/>
  <c r="S672" i="2" a="1"/>
  <c r="S672" i="2" s="1"/>
  <c r="U672" i="2" s="1"/>
  <c r="S671" i="2" a="1"/>
  <c r="S671" i="2" s="1"/>
  <c r="U671" i="2" s="1"/>
  <c r="S670" i="2" a="1"/>
  <c r="S670" i="2" s="1"/>
  <c r="U670" i="2" s="1"/>
  <c r="S669" i="2" a="1"/>
  <c r="S669" i="2" s="1"/>
  <c r="U669" i="2" s="1"/>
  <c r="S668" i="2" a="1"/>
  <c r="S668" i="2" s="1"/>
  <c r="U668" i="2" s="1"/>
  <c r="S667" i="2" a="1"/>
  <c r="S667" i="2" s="1"/>
  <c r="U667" i="2" s="1"/>
  <c r="S663" i="2" a="1"/>
  <c r="S663" i="2" s="1"/>
  <c r="U663" i="2" s="1"/>
  <c r="S662" i="2" a="1"/>
  <c r="S662" i="2" s="1"/>
  <c r="U662" i="2" s="1"/>
  <c r="S661" i="2" a="1"/>
  <c r="S661" i="2" s="1"/>
  <c r="U661" i="2" s="1"/>
  <c r="S660" i="2" a="1"/>
  <c r="S660" i="2" s="1"/>
  <c r="U660" i="2" s="1"/>
  <c r="S659" i="2" a="1"/>
  <c r="S659" i="2" s="1"/>
  <c r="U659" i="2" s="1"/>
  <c r="S658" i="2" a="1"/>
  <c r="S658" i="2" s="1"/>
  <c r="U658" i="2" s="1"/>
  <c r="S657" i="2" a="1"/>
  <c r="S657" i="2" s="1"/>
  <c r="U657" i="2" s="1"/>
  <c r="S656" i="2" a="1"/>
  <c r="S656" i="2" s="1"/>
  <c r="U656" i="2" s="1"/>
  <c r="S655" i="2" a="1"/>
  <c r="S655" i="2" s="1"/>
  <c r="U655" i="2" s="1"/>
  <c r="S654" i="2" a="1"/>
  <c r="S654" i="2" s="1"/>
  <c r="U654" i="2" s="1"/>
  <c r="S653" i="2" a="1"/>
  <c r="S653" i="2" s="1"/>
  <c r="U653" i="2" s="1"/>
  <c r="S652" i="2" a="1"/>
  <c r="S652" i="2" s="1"/>
  <c r="U652" i="2" s="1"/>
  <c r="S651" i="2" a="1"/>
  <c r="S651" i="2" s="1"/>
  <c r="U651" i="2" s="1"/>
  <c r="S650" i="2" a="1"/>
  <c r="S650" i="2" s="1"/>
  <c r="U650" i="2" s="1"/>
  <c r="S649" i="2" a="1"/>
  <c r="S649" i="2" s="1"/>
  <c r="U649" i="2" s="1"/>
  <c r="S648" i="2" a="1"/>
  <c r="S648" i="2" s="1"/>
  <c r="U648" i="2" s="1"/>
  <c r="S647" i="2" a="1"/>
  <c r="S647" i="2" s="1"/>
  <c r="U647" i="2" s="1"/>
  <c r="S646" i="2" a="1"/>
  <c r="S646" i="2" s="1"/>
  <c r="U646" i="2" s="1"/>
  <c r="S645" i="2" a="1"/>
  <c r="S645" i="2" s="1"/>
  <c r="U645" i="2" s="1"/>
  <c r="S644" i="2" a="1"/>
  <c r="S644" i="2" s="1"/>
  <c r="U644" i="2" s="1"/>
  <c r="S643" i="2" a="1"/>
  <c r="S643" i="2" s="1"/>
  <c r="U643" i="2" s="1"/>
  <c r="S642" i="2" a="1"/>
  <c r="S642" i="2" s="1"/>
  <c r="U642" i="2" s="1"/>
  <c r="S641" i="2" a="1"/>
  <c r="S641" i="2" s="1"/>
  <c r="U641" i="2" s="1"/>
  <c r="S640" i="2" a="1"/>
  <c r="S640" i="2" s="1"/>
  <c r="U640" i="2" s="1"/>
  <c r="S639" i="2" a="1"/>
  <c r="S639" i="2" s="1"/>
  <c r="U639" i="2" s="1"/>
  <c r="S638" i="2" a="1"/>
  <c r="S638" i="2" s="1"/>
  <c r="U638" i="2" s="1"/>
  <c r="S637" i="2" a="1"/>
  <c r="S637" i="2" s="1"/>
  <c r="U637" i="2" s="1"/>
  <c r="S636" i="2" a="1"/>
  <c r="S636" i="2" s="1"/>
  <c r="U636" i="2" s="1"/>
  <c r="S635" i="2" a="1"/>
  <c r="S635" i="2" s="1"/>
  <c r="U635" i="2" s="1"/>
  <c r="S634" i="2" a="1"/>
  <c r="S634" i="2" s="1"/>
  <c r="U634" i="2" s="1"/>
  <c r="S633" i="2" a="1"/>
  <c r="S633" i="2" s="1"/>
  <c r="U633" i="2" s="1"/>
  <c r="S632" i="2" a="1"/>
  <c r="S632" i="2" s="1"/>
  <c r="U632" i="2" s="1"/>
  <c r="S631" i="2" a="1"/>
  <c r="S631" i="2" s="1"/>
  <c r="U631" i="2" s="1"/>
  <c r="S630" i="2" a="1"/>
  <c r="S630" i="2" s="1"/>
  <c r="U630" i="2" s="1"/>
  <c r="S629" i="2" a="1"/>
  <c r="S629" i="2" s="1"/>
  <c r="U629" i="2" s="1"/>
  <c r="S628" i="2" a="1"/>
  <c r="S628" i="2" s="1"/>
  <c r="U628" i="2" s="1"/>
  <c r="S627" i="2" a="1"/>
  <c r="S627" i="2" s="1"/>
  <c r="U627" i="2" s="1"/>
  <c r="S626" i="2" a="1"/>
  <c r="S626" i="2" s="1"/>
  <c r="U626" i="2" s="1"/>
  <c r="S625" i="2" a="1"/>
  <c r="S625" i="2" s="1"/>
  <c r="U625" i="2" s="1"/>
  <c r="S624" i="2" a="1"/>
  <c r="S624" i="2" s="1"/>
  <c r="U624" i="2" s="1"/>
  <c r="S623" i="2" a="1"/>
  <c r="S623" i="2" s="1"/>
  <c r="U623" i="2" s="1"/>
  <c r="S622" i="2" a="1"/>
  <c r="S622" i="2" s="1"/>
  <c r="U622" i="2" s="1"/>
  <c r="S621" i="2" a="1"/>
  <c r="S621" i="2" s="1"/>
  <c r="U621" i="2" s="1"/>
  <c r="S620" i="2" a="1"/>
  <c r="S620" i="2" s="1"/>
  <c r="U620" i="2" s="1"/>
  <c r="S619" i="2" a="1"/>
  <c r="S619" i="2" s="1"/>
  <c r="U619" i="2" s="1"/>
  <c r="S618" i="2" a="1"/>
  <c r="S618" i="2" s="1"/>
  <c r="U618" i="2" s="1"/>
  <c r="S617" i="2" a="1"/>
  <c r="S617" i="2" s="1"/>
  <c r="U617" i="2" s="1"/>
  <c r="S616" i="2" a="1"/>
  <c r="S616" i="2" s="1"/>
  <c r="U616" i="2" s="1"/>
  <c r="S615" i="2" a="1"/>
  <c r="S615" i="2" s="1"/>
  <c r="U615" i="2" s="1"/>
  <c r="S614" i="2" a="1"/>
  <c r="S614" i="2" s="1"/>
  <c r="U614" i="2" s="1"/>
  <c r="S613" i="2" a="1"/>
  <c r="S613" i="2" s="1"/>
  <c r="U613" i="2" s="1"/>
  <c r="S612" i="2" a="1"/>
  <c r="S612" i="2" s="1"/>
  <c r="U612" i="2" s="1"/>
  <c r="S611" i="2" a="1"/>
  <c r="S611" i="2" s="1"/>
  <c r="U611" i="2" s="1"/>
  <c r="S610" i="2" a="1"/>
  <c r="S610" i="2" s="1"/>
  <c r="U610" i="2" s="1"/>
  <c r="S609" i="2" a="1"/>
  <c r="S609" i="2" s="1"/>
  <c r="U609" i="2" s="1"/>
  <c r="S608" i="2" a="1"/>
  <c r="S608" i="2" s="1"/>
  <c r="U608" i="2" s="1"/>
  <c r="S607" i="2" a="1"/>
  <c r="S607" i="2" s="1"/>
  <c r="U607" i="2" s="1"/>
  <c r="S606" i="2" a="1"/>
  <c r="S606" i="2" s="1"/>
  <c r="U606" i="2" s="1"/>
  <c r="S605" i="2" a="1"/>
  <c r="S605" i="2" s="1"/>
  <c r="U605" i="2" s="1"/>
  <c r="S604" i="2" a="1"/>
  <c r="S604" i="2" s="1"/>
  <c r="U604" i="2" s="1"/>
  <c r="S603" i="2" a="1"/>
  <c r="S603" i="2" s="1"/>
  <c r="U603" i="2" s="1"/>
  <c r="S602" i="2" a="1"/>
  <c r="S602" i="2" s="1"/>
  <c r="U602" i="2" s="1"/>
  <c r="S601" i="2" a="1"/>
  <c r="S601" i="2" s="1"/>
  <c r="U601" i="2" s="1"/>
  <c r="S600" i="2" a="1"/>
  <c r="S600" i="2" s="1"/>
  <c r="U600" i="2" s="1"/>
  <c r="S599" i="2" a="1"/>
  <c r="S599" i="2" s="1"/>
  <c r="U599" i="2" s="1"/>
  <c r="S598" i="2" a="1"/>
  <c r="S598" i="2" s="1"/>
  <c r="U598" i="2" s="1"/>
  <c r="S597" i="2" a="1"/>
  <c r="S597" i="2" s="1"/>
  <c r="U597" i="2" s="1"/>
  <c r="S596" i="2" a="1"/>
  <c r="S596" i="2" s="1"/>
  <c r="U596" i="2" s="1"/>
  <c r="S595" i="2" a="1"/>
  <c r="S595" i="2" s="1"/>
  <c r="U595" i="2" s="1"/>
  <c r="S594" i="2" a="1"/>
  <c r="S594" i="2" s="1"/>
  <c r="U594" i="2" s="1"/>
  <c r="S593" i="2" a="1"/>
  <c r="S593" i="2" s="1"/>
  <c r="U593" i="2" s="1"/>
  <c r="S592" i="2" a="1"/>
  <c r="S592" i="2" s="1"/>
  <c r="U592" i="2" s="1"/>
  <c r="S591" i="2" a="1"/>
  <c r="S591" i="2" s="1"/>
  <c r="U591" i="2" s="1"/>
  <c r="S590" i="2" a="1"/>
  <c r="S590" i="2" s="1"/>
  <c r="U590" i="2" s="1"/>
  <c r="S589" i="2" a="1"/>
  <c r="S589" i="2" s="1"/>
  <c r="U589" i="2" s="1"/>
  <c r="S588" i="2" a="1"/>
  <c r="S588" i="2" s="1"/>
  <c r="U588" i="2" s="1"/>
  <c r="S587" i="2" a="1"/>
  <c r="S587" i="2" s="1"/>
  <c r="U587" i="2" s="1"/>
  <c r="S586" i="2" a="1"/>
  <c r="S586" i="2" s="1"/>
  <c r="U586" i="2" s="1"/>
  <c r="S585" i="2" a="1"/>
  <c r="S585" i="2" s="1"/>
  <c r="U585" i="2" s="1"/>
  <c r="S584" i="2" a="1"/>
  <c r="S584" i="2" s="1"/>
  <c r="U584" i="2" s="1"/>
  <c r="S583" i="2" a="1"/>
  <c r="S583" i="2" s="1"/>
  <c r="U583" i="2" s="1"/>
  <c r="S582" i="2" a="1"/>
  <c r="S582" i="2" s="1"/>
  <c r="U582" i="2" s="1"/>
  <c r="S581" i="2" a="1"/>
  <c r="S581" i="2" s="1"/>
  <c r="U581" i="2" s="1"/>
  <c r="S580" i="2" a="1"/>
  <c r="S580" i="2" s="1"/>
  <c r="U580" i="2" s="1"/>
  <c r="S579" i="2" a="1"/>
  <c r="S579" i="2" s="1"/>
  <c r="U579" i="2" s="1"/>
  <c r="S578" i="2" a="1"/>
  <c r="S578" i="2" s="1"/>
  <c r="U578" i="2" s="1"/>
  <c r="S577" i="2" a="1"/>
  <c r="S577" i="2" s="1"/>
  <c r="U577" i="2" s="1"/>
  <c r="S576" i="2" a="1"/>
  <c r="S576" i="2" s="1"/>
  <c r="U576" i="2" s="1"/>
  <c r="S575" i="2" a="1"/>
  <c r="S575" i="2" s="1"/>
  <c r="U575" i="2" s="1"/>
  <c r="S574" i="2" a="1"/>
  <c r="S574" i="2" s="1"/>
  <c r="U574" i="2" s="1"/>
  <c r="S573" i="2" a="1"/>
  <c r="S573" i="2" s="1"/>
  <c r="U573" i="2" s="1"/>
  <c r="S572" i="2" a="1"/>
  <c r="S572" i="2" s="1"/>
  <c r="U572" i="2" s="1"/>
  <c r="S571" i="2" a="1"/>
  <c r="S571" i="2" s="1"/>
  <c r="U571" i="2" s="1"/>
  <c r="S570" i="2" a="1"/>
  <c r="S570" i="2" s="1"/>
  <c r="U570" i="2" s="1"/>
  <c r="S569" i="2" a="1"/>
  <c r="S569" i="2" s="1"/>
  <c r="U569" i="2" s="1"/>
  <c r="S568" i="2" a="1"/>
  <c r="S568" i="2" s="1"/>
  <c r="U568" i="2" s="1"/>
  <c r="S567" i="2" a="1"/>
  <c r="S567" i="2" s="1"/>
  <c r="U567" i="2" s="1"/>
  <c r="S566" i="2" a="1"/>
  <c r="S566" i="2" s="1"/>
  <c r="U566" i="2" s="1"/>
  <c r="S565" i="2" a="1"/>
  <c r="S565" i="2" s="1"/>
  <c r="U565" i="2" s="1"/>
  <c r="S564" i="2" a="1"/>
  <c r="S564" i="2" s="1"/>
  <c r="U564" i="2" s="1"/>
  <c r="S563" i="2" a="1"/>
  <c r="S563" i="2" s="1"/>
  <c r="U563" i="2" s="1"/>
  <c r="S562" i="2" a="1"/>
  <c r="S562" i="2" s="1"/>
  <c r="U562" i="2" s="1"/>
  <c r="S561" i="2" a="1"/>
  <c r="S561" i="2" s="1"/>
  <c r="U561" i="2" s="1"/>
  <c r="S560" i="2" a="1"/>
  <c r="S560" i="2" s="1"/>
  <c r="U560" i="2" s="1"/>
  <c r="S559" i="2" a="1"/>
  <c r="S559" i="2" s="1"/>
  <c r="U559" i="2" s="1"/>
  <c r="S558" i="2" a="1"/>
  <c r="S558" i="2" s="1"/>
  <c r="U558" i="2" s="1"/>
  <c r="S557" i="2" a="1"/>
  <c r="S557" i="2" s="1"/>
  <c r="U557" i="2" s="1"/>
  <c r="S556" i="2" a="1"/>
  <c r="S556" i="2" s="1"/>
  <c r="U556" i="2" s="1"/>
  <c r="S555" i="2" a="1"/>
  <c r="S555" i="2" s="1"/>
  <c r="U555" i="2" s="1"/>
  <c r="S554" i="2" a="1"/>
  <c r="S554" i="2" s="1"/>
  <c r="U554" i="2" s="1"/>
  <c r="S553" i="2" a="1"/>
  <c r="S553" i="2" s="1"/>
  <c r="U553" i="2" s="1"/>
  <c r="S552" i="2" a="1"/>
  <c r="S552" i="2" s="1"/>
  <c r="U552" i="2" s="1"/>
  <c r="S551" i="2" a="1"/>
  <c r="S551" i="2" s="1"/>
  <c r="U551" i="2" s="1"/>
  <c r="S550" i="2" a="1"/>
  <c r="S550" i="2" s="1"/>
  <c r="U550" i="2" s="1"/>
  <c r="S549" i="2" a="1"/>
  <c r="S549" i="2" s="1"/>
  <c r="U549" i="2" s="1"/>
  <c r="S548" i="2" a="1"/>
  <c r="S548" i="2" s="1"/>
  <c r="U548" i="2" s="1"/>
  <c r="S539" i="2" a="1"/>
  <c r="S539" i="2" s="1"/>
  <c r="U539" i="2" s="1"/>
  <c r="S538" i="2" a="1"/>
  <c r="S538" i="2" s="1"/>
  <c r="U538" i="2" s="1"/>
  <c r="S537" i="2" a="1"/>
  <c r="S537" i="2" s="1"/>
  <c r="U537" i="2" s="1"/>
  <c r="S536" i="2" a="1"/>
  <c r="S536" i="2" s="1"/>
  <c r="U536" i="2" s="1"/>
  <c r="S535" i="2" a="1"/>
  <c r="S535" i="2" s="1"/>
  <c r="U535" i="2" s="1"/>
  <c r="S534" i="2" a="1"/>
  <c r="S534" i="2" s="1"/>
  <c r="U534" i="2" s="1"/>
  <c r="S533" i="2" a="1"/>
  <c r="S533" i="2" s="1"/>
  <c r="U533" i="2" s="1"/>
  <c r="S532" i="2" a="1"/>
  <c r="S532" i="2" s="1"/>
  <c r="U532" i="2" s="1"/>
  <c r="S531" i="2" a="1"/>
  <c r="S531" i="2" s="1"/>
  <c r="U531" i="2" s="1"/>
  <c r="S530" i="2" a="1"/>
  <c r="S530" i="2" s="1"/>
  <c r="U530" i="2" s="1"/>
  <c r="S529" i="2" a="1"/>
  <c r="S529" i="2" s="1"/>
  <c r="U529" i="2" s="1"/>
  <c r="S528" i="2" a="1"/>
  <c r="S528" i="2" s="1"/>
  <c r="U528" i="2" s="1"/>
  <c r="S527" i="2" a="1"/>
  <c r="S527" i="2" s="1"/>
  <c r="U527" i="2" s="1"/>
  <c r="S526" i="2" a="1"/>
  <c r="S526" i="2" s="1"/>
  <c r="U526" i="2" s="1"/>
  <c r="S525" i="2" a="1"/>
  <c r="S525" i="2" s="1"/>
  <c r="U525" i="2" s="1"/>
  <c r="S524" i="2" a="1"/>
  <c r="S524" i="2" s="1"/>
  <c r="U524" i="2" s="1"/>
  <c r="S523" i="2" a="1"/>
  <c r="S523" i="2" s="1"/>
  <c r="U523" i="2" s="1"/>
  <c r="S522" i="2" a="1"/>
  <c r="S522" i="2" s="1"/>
  <c r="U522" i="2" s="1"/>
  <c r="S521" i="2" a="1"/>
  <c r="S521" i="2" s="1"/>
  <c r="U521" i="2" s="1"/>
  <c r="S520" i="2" a="1"/>
  <c r="S520" i="2" s="1"/>
  <c r="U520" i="2" s="1"/>
  <c r="S519" i="2" a="1"/>
  <c r="S519" i="2" s="1"/>
  <c r="U519" i="2" s="1"/>
  <c r="S518" i="2" a="1"/>
  <c r="S518" i="2" s="1"/>
  <c r="U518" i="2" s="1"/>
  <c r="S514" i="2" a="1"/>
  <c r="S514" i="2" s="1"/>
  <c r="U514" i="2" s="1"/>
  <c r="S513" i="2" a="1"/>
  <c r="S513" i="2" s="1"/>
  <c r="U513" i="2" s="1"/>
  <c r="S512" i="2" a="1"/>
  <c r="S512" i="2" s="1"/>
  <c r="U512" i="2" s="1"/>
  <c r="S511" i="2" a="1"/>
  <c r="S511" i="2" s="1"/>
  <c r="U511" i="2" s="1"/>
  <c r="S510" i="2" a="1"/>
  <c r="S510" i="2" s="1"/>
  <c r="U510" i="2" s="1"/>
  <c r="S505" i="2" a="1"/>
  <c r="S505" i="2" s="1"/>
  <c r="U505" i="2" s="1"/>
  <c r="S504" i="2" a="1"/>
  <c r="S504" i="2" s="1"/>
  <c r="U504" i="2" s="1"/>
  <c r="S503" i="2" a="1"/>
  <c r="S503" i="2" s="1"/>
  <c r="U503" i="2" s="1"/>
  <c r="S502" i="2" a="1"/>
  <c r="S502" i="2" s="1"/>
  <c r="U502" i="2" s="1"/>
  <c r="S501" i="2" a="1"/>
  <c r="S501" i="2" s="1"/>
  <c r="U501" i="2" s="1"/>
  <c r="S500" i="2" a="1"/>
  <c r="S500" i="2" s="1"/>
  <c r="U500" i="2" s="1"/>
  <c r="S499" i="2" a="1"/>
  <c r="S499" i="2" s="1"/>
  <c r="U499" i="2" s="1"/>
  <c r="S496" i="2" a="1"/>
  <c r="S496" i="2" s="1"/>
  <c r="U496" i="2" s="1"/>
  <c r="S495" i="2" a="1"/>
  <c r="S495" i="2" s="1"/>
  <c r="U495" i="2" s="1"/>
  <c r="S494" i="2" a="1"/>
  <c r="S494" i="2" s="1"/>
  <c r="U494" i="2" s="1"/>
  <c r="S493" i="2" a="1"/>
  <c r="S493" i="2" s="1"/>
  <c r="U493" i="2" s="1"/>
  <c r="S492" i="2" a="1"/>
  <c r="S492" i="2" s="1"/>
  <c r="U492" i="2" s="1"/>
  <c r="S491" i="2" a="1"/>
  <c r="S491" i="2" s="1"/>
  <c r="U491" i="2" s="1"/>
  <c r="S490" i="2" a="1"/>
  <c r="S490" i="2" s="1"/>
  <c r="U490" i="2" s="1"/>
  <c r="S489" i="2" a="1"/>
  <c r="S489" i="2" s="1"/>
  <c r="U489" i="2" s="1"/>
  <c r="S488" i="2" a="1"/>
  <c r="S488" i="2" s="1"/>
  <c r="U488" i="2" s="1"/>
  <c r="S487" i="2" a="1"/>
  <c r="S487" i="2" s="1"/>
  <c r="U487" i="2" s="1"/>
  <c r="S486" i="2" a="1"/>
  <c r="S486" i="2" s="1"/>
  <c r="U486" i="2" s="1"/>
  <c r="S485" i="2" a="1"/>
  <c r="S485" i="2" s="1"/>
  <c r="U485" i="2" s="1"/>
  <c r="S484" i="2" a="1"/>
  <c r="S484" i="2" s="1"/>
  <c r="U484" i="2" s="1"/>
  <c r="S483" i="2" a="1"/>
  <c r="S483" i="2" s="1"/>
  <c r="U483" i="2" s="1"/>
  <c r="S482" i="2" a="1"/>
  <c r="S482" i="2" s="1"/>
  <c r="U482" i="2" s="1"/>
  <c r="S481" i="2" a="1"/>
  <c r="S481" i="2" s="1"/>
  <c r="U481" i="2" s="1"/>
  <c r="S480" i="2" a="1"/>
  <c r="S480" i="2" s="1"/>
  <c r="U480" i="2" s="1"/>
  <c r="S479" i="2" a="1"/>
  <c r="S479" i="2" s="1"/>
  <c r="U479" i="2" s="1"/>
  <c r="S478" i="2" a="1"/>
  <c r="S478" i="2" s="1"/>
  <c r="U478" i="2" s="1"/>
  <c r="S477" i="2" a="1"/>
  <c r="S477" i="2" s="1"/>
  <c r="U477" i="2" s="1"/>
  <c r="S476" i="2" a="1"/>
  <c r="S476" i="2" s="1"/>
  <c r="U476" i="2" s="1"/>
  <c r="S475" i="2" a="1"/>
  <c r="S475" i="2" s="1"/>
  <c r="U475" i="2" s="1"/>
  <c r="S474" i="2" a="1"/>
  <c r="S474" i="2" s="1"/>
  <c r="U474" i="2" s="1"/>
  <c r="S473" i="2" a="1"/>
  <c r="S473" i="2" s="1"/>
  <c r="U473" i="2" s="1"/>
  <c r="S472" i="2" a="1"/>
  <c r="S472" i="2" s="1"/>
  <c r="U472" i="2" s="1"/>
  <c r="S471" i="2" a="1"/>
  <c r="S471" i="2" s="1"/>
  <c r="U471" i="2" s="1"/>
  <c r="S470" i="2" a="1"/>
  <c r="S470" i="2" s="1"/>
  <c r="U470" i="2" s="1"/>
  <c r="S469" i="2" a="1"/>
  <c r="S469" i="2" s="1"/>
  <c r="U469" i="2" s="1"/>
  <c r="S468" i="2" a="1"/>
  <c r="S468" i="2" s="1"/>
  <c r="U468" i="2" s="1"/>
  <c r="S467" i="2" a="1"/>
  <c r="S467" i="2" s="1"/>
  <c r="U467" i="2" s="1"/>
  <c r="S466" i="2" a="1"/>
  <c r="S466" i="2" s="1"/>
  <c r="U466" i="2" s="1"/>
  <c r="S465" i="2" a="1"/>
  <c r="S465" i="2" s="1"/>
  <c r="U465" i="2" s="1"/>
  <c r="S464" i="2" a="1"/>
  <c r="S464" i="2" s="1"/>
  <c r="U464" i="2" s="1"/>
  <c r="S463" i="2" a="1"/>
  <c r="S463" i="2" s="1"/>
  <c r="U463" i="2" s="1"/>
  <c r="S462" i="2" a="1"/>
  <c r="S462" i="2" s="1"/>
  <c r="U462" i="2" s="1"/>
  <c r="S461" i="2" a="1"/>
  <c r="S461" i="2" s="1"/>
  <c r="U461" i="2" s="1"/>
  <c r="S460" i="2" a="1"/>
  <c r="S460" i="2" s="1"/>
  <c r="U460" i="2" s="1"/>
  <c r="S459" i="2" a="1"/>
  <c r="S459" i="2" s="1"/>
  <c r="U459" i="2" s="1"/>
  <c r="S458" i="2" a="1"/>
  <c r="S458" i="2" s="1"/>
  <c r="U458" i="2" s="1"/>
  <c r="S457" i="2" a="1"/>
  <c r="S457" i="2" s="1"/>
  <c r="U457" i="2" s="1"/>
  <c r="S456" i="2" a="1"/>
  <c r="S456" i="2" s="1"/>
  <c r="U456" i="2" s="1"/>
  <c r="S455" i="2" a="1"/>
  <c r="S455" i="2" s="1"/>
  <c r="U455" i="2" s="1"/>
  <c r="S454" i="2" a="1"/>
  <c r="S454" i="2" s="1"/>
  <c r="U454" i="2" s="1"/>
  <c r="S453" i="2" a="1"/>
  <c r="S453" i="2" s="1"/>
  <c r="U453" i="2" s="1"/>
  <c r="S452" i="2" a="1"/>
  <c r="S452" i="2" s="1"/>
  <c r="U452" i="2" s="1"/>
  <c r="S451" i="2" a="1"/>
  <c r="S451" i="2" s="1"/>
  <c r="U451" i="2" s="1"/>
  <c r="S450" i="2" a="1"/>
  <c r="S450" i="2" s="1"/>
  <c r="U450" i="2" s="1"/>
  <c r="S449" i="2" a="1"/>
  <c r="S449" i="2" s="1"/>
  <c r="U449" i="2" s="1"/>
  <c r="S448" i="2" a="1"/>
  <c r="S448" i="2" s="1"/>
  <c r="U448" i="2" s="1"/>
  <c r="S447" i="2" a="1"/>
  <c r="S447" i="2" s="1"/>
  <c r="U447" i="2" s="1"/>
  <c r="S446" i="2" a="1"/>
  <c r="S446" i="2" s="1"/>
  <c r="U446" i="2" s="1"/>
  <c r="S445" i="2" a="1"/>
  <c r="S445" i="2" s="1"/>
  <c r="U445" i="2" s="1"/>
  <c r="S444" i="2" a="1"/>
  <c r="S444" i="2" s="1"/>
  <c r="U444" i="2" s="1"/>
  <c r="S443" i="2" a="1"/>
  <c r="S443" i="2" s="1"/>
  <c r="U443" i="2" s="1"/>
  <c r="S442" i="2" a="1"/>
  <c r="S442" i="2" s="1"/>
  <c r="U442" i="2" s="1"/>
  <c r="S441" i="2" a="1"/>
  <c r="S441" i="2" s="1"/>
  <c r="U441" i="2" s="1"/>
  <c r="S440" i="2" a="1"/>
  <c r="S440" i="2" s="1"/>
  <c r="U440" i="2" s="1"/>
  <c r="S439" i="2" a="1"/>
  <c r="S439" i="2" s="1"/>
  <c r="U439" i="2" s="1"/>
  <c r="S438" i="2" a="1"/>
  <c r="S438" i="2" s="1"/>
  <c r="U438" i="2" s="1"/>
  <c r="S437" i="2" a="1"/>
  <c r="S437" i="2" s="1"/>
  <c r="U437" i="2" s="1"/>
  <c r="S436" i="2" a="1"/>
  <c r="S436" i="2" s="1"/>
  <c r="U436" i="2" s="1"/>
  <c r="S435" i="2" a="1"/>
  <c r="S435" i="2" s="1"/>
  <c r="U435" i="2" s="1"/>
  <c r="S434" i="2" a="1"/>
  <c r="S434" i="2" s="1"/>
  <c r="U434" i="2" s="1"/>
  <c r="S433" i="2" a="1"/>
  <c r="S433" i="2" s="1"/>
  <c r="U433" i="2" s="1"/>
  <c r="S432" i="2" a="1"/>
  <c r="S432" i="2" s="1"/>
  <c r="U432" i="2" s="1"/>
  <c r="S431" i="2" a="1"/>
  <c r="S431" i="2" s="1"/>
  <c r="U431" i="2" s="1"/>
  <c r="S430" i="2" a="1"/>
  <c r="S430" i="2" s="1"/>
  <c r="U430" i="2" s="1"/>
  <c r="S429" i="2" a="1"/>
  <c r="S429" i="2" s="1"/>
  <c r="U429" i="2" s="1"/>
  <c r="S428" i="2" a="1"/>
  <c r="S428" i="2" s="1"/>
  <c r="U428" i="2" s="1"/>
  <c r="S427" i="2" a="1"/>
  <c r="S427" i="2" s="1"/>
  <c r="U427" i="2" s="1"/>
  <c r="S426" i="2" a="1"/>
  <c r="S426" i="2" s="1"/>
  <c r="U426" i="2" s="1"/>
  <c r="S425" i="2" a="1"/>
  <c r="S425" i="2" s="1"/>
  <c r="U425" i="2" s="1"/>
  <c r="S424" i="2" a="1"/>
  <c r="S424" i="2" s="1"/>
  <c r="U424" i="2" s="1"/>
  <c r="S423" i="2" a="1"/>
  <c r="S423" i="2" s="1"/>
  <c r="U423" i="2" s="1"/>
  <c r="S422" i="2" a="1"/>
  <c r="S422" i="2" s="1"/>
  <c r="U422" i="2" s="1"/>
  <c r="S421" i="2" a="1"/>
  <c r="S421" i="2" s="1"/>
  <c r="U421" i="2" s="1"/>
  <c r="S420" i="2" a="1"/>
  <c r="S420" i="2" s="1"/>
  <c r="U420" i="2" s="1"/>
  <c r="S419" i="2" a="1"/>
  <c r="S419" i="2" s="1"/>
  <c r="U419" i="2" s="1"/>
  <c r="S418" i="2" a="1"/>
  <c r="S418" i="2" s="1"/>
  <c r="U418" i="2" s="1"/>
  <c r="S417" i="2" a="1"/>
  <c r="S417" i="2" s="1"/>
  <c r="U417" i="2" s="1"/>
  <c r="S416" i="2" a="1"/>
  <c r="S416" i="2" s="1"/>
  <c r="U416" i="2" s="1"/>
  <c r="S415" i="2" a="1"/>
  <c r="S415" i="2" s="1"/>
  <c r="U415" i="2" s="1"/>
  <c r="S414" i="2" a="1"/>
  <c r="S414" i="2" s="1"/>
  <c r="U414" i="2" s="1"/>
  <c r="S413" i="2" a="1"/>
  <c r="S413" i="2" s="1"/>
  <c r="U413" i="2" s="1"/>
  <c r="S412" i="2" a="1"/>
  <c r="S412" i="2" s="1"/>
  <c r="U412" i="2" s="1"/>
  <c r="S411" i="2" a="1"/>
  <c r="S411" i="2" s="1"/>
  <c r="U411" i="2" s="1"/>
  <c r="S410" i="2" a="1"/>
  <c r="S410" i="2" s="1"/>
  <c r="U410" i="2" s="1"/>
  <c r="S409" i="2" a="1"/>
  <c r="S409" i="2" s="1"/>
  <c r="U409" i="2" s="1"/>
  <c r="S408" i="2" a="1"/>
  <c r="S408" i="2" s="1"/>
  <c r="U408" i="2" s="1"/>
  <c r="S407" i="2" a="1"/>
  <c r="S407" i="2" s="1"/>
  <c r="U407" i="2" s="1"/>
  <c r="S406" i="2" a="1"/>
  <c r="S406" i="2" s="1"/>
  <c r="U406" i="2" s="1"/>
  <c r="S405" i="2" a="1"/>
  <c r="S405" i="2" s="1"/>
  <c r="U405" i="2" s="1"/>
  <c r="S404" i="2" a="1"/>
  <c r="S404" i="2" s="1"/>
  <c r="U404" i="2" s="1"/>
  <c r="S403" i="2" a="1"/>
  <c r="S403" i="2" s="1"/>
  <c r="U403" i="2" s="1"/>
  <c r="S402" i="2" a="1"/>
  <c r="S402" i="2" s="1"/>
  <c r="U402" i="2" s="1"/>
  <c r="S401" i="2" a="1"/>
  <c r="S401" i="2" s="1"/>
  <c r="U401" i="2" s="1"/>
  <c r="S400" i="2" a="1"/>
  <c r="S400" i="2" s="1"/>
  <c r="U400" i="2" s="1"/>
  <c r="S399" i="2" a="1"/>
  <c r="S399" i="2" s="1"/>
  <c r="U399" i="2" s="1"/>
  <c r="S398" i="2" a="1"/>
  <c r="S398" i="2" s="1"/>
  <c r="U398" i="2" s="1"/>
  <c r="S397" i="2" a="1"/>
  <c r="S397" i="2" s="1"/>
  <c r="U397" i="2" s="1"/>
  <c r="S393" i="2" a="1"/>
  <c r="S393" i="2" s="1"/>
  <c r="U393" i="2" s="1"/>
  <c r="S392" i="2" a="1"/>
  <c r="S392" i="2" s="1"/>
  <c r="U392" i="2" s="1"/>
  <c r="S391" i="2" a="1"/>
  <c r="S391" i="2" s="1"/>
  <c r="U391" i="2" s="1"/>
  <c r="S390" i="2" a="1"/>
  <c r="S390" i="2" s="1"/>
  <c r="U390" i="2" s="1"/>
  <c r="S389" i="2" a="1"/>
  <c r="S389" i="2" s="1"/>
  <c r="U389" i="2" s="1"/>
  <c r="S388" i="2" a="1"/>
  <c r="S388" i="2" s="1"/>
  <c r="U388" i="2" s="1"/>
  <c r="S387" i="2" a="1"/>
  <c r="S387" i="2" s="1"/>
  <c r="U387" i="2" s="1"/>
  <c r="S386" i="2" a="1"/>
  <c r="S386" i="2" s="1"/>
  <c r="U386" i="2" s="1"/>
  <c r="S385" i="2" a="1"/>
  <c r="S385" i="2" s="1"/>
  <c r="U385" i="2" s="1"/>
  <c r="S384" i="2" a="1"/>
  <c r="S384" i="2" s="1"/>
  <c r="U384" i="2" s="1"/>
  <c r="S383" i="2" a="1"/>
  <c r="S383" i="2" s="1"/>
  <c r="U383" i="2" s="1"/>
  <c r="S382" i="2" a="1"/>
  <c r="S382" i="2" s="1"/>
  <c r="U382" i="2" s="1"/>
  <c r="S381" i="2" a="1"/>
  <c r="S381" i="2" s="1"/>
  <c r="U381" i="2" s="1"/>
  <c r="S380" i="2" a="1"/>
  <c r="S380" i="2" s="1"/>
  <c r="U380" i="2" s="1"/>
  <c r="S379" i="2" a="1"/>
  <c r="S379" i="2" s="1"/>
  <c r="U379" i="2" s="1"/>
  <c r="S378" i="2" a="1"/>
  <c r="S378" i="2" s="1"/>
  <c r="U378" i="2" s="1"/>
  <c r="S377" i="2" a="1"/>
  <c r="S377" i="2" s="1"/>
  <c r="U377" i="2" s="1"/>
  <c r="S376" i="2" a="1"/>
  <c r="S376" i="2" s="1"/>
  <c r="U376" i="2" s="1"/>
  <c r="S375" i="2" a="1"/>
  <c r="S375" i="2" s="1"/>
  <c r="U375" i="2" s="1"/>
  <c r="S374" i="2" a="1"/>
  <c r="S374" i="2" s="1"/>
  <c r="U374" i="2" s="1"/>
  <c r="S373" i="2" a="1"/>
  <c r="S373" i="2" s="1"/>
  <c r="U373" i="2" s="1"/>
  <c r="S372" i="2" a="1"/>
  <c r="S372" i="2" s="1"/>
  <c r="U372" i="2" s="1"/>
  <c r="S371" i="2" a="1"/>
  <c r="S371" i="2" s="1"/>
  <c r="U371" i="2" s="1"/>
  <c r="S370" i="2" a="1"/>
  <c r="S370" i="2" s="1"/>
  <c r="U370" i="2" s="1"/>
  <c r="S369" i="2" a="1"/>
  <c r="S369" i="2" s="1"/>
  <c r="U369" i="2" s="1"/>
  <c r="S368" i="2" a="1"/>
  <c r="S368" i="2" s="1"/>
  <c r="U368" i="2" s="1"/>
  <c r="S367" i="2" a="1"/>
  <c r="S367" i="2" s="1"/>
  <c r="U367" i="2" s="1"/>
  <c r="S366" i="2" a="1"/>
  <c r="S366" i="2" s="1"/>
  <c r="U366" i="2" s="1"/>
  <c r="S365" i="2" a="1"/>
  <c r="S365" i="2" s="1"/>
  <c r="U365" i="2" s="1"/>
  <c r="S364" i="2" a="1"/>
  <c r="S364" i="2" s="1"/>
  <c r="U364" i="2" s="1"/>
  <c r="S363" i="2" a="1"/>
  <c r="S363" i="2" s="1"/>
  <c r="U363" i="2" s="1"/>
  <c r="S362" i="2" a="1"/>
  <c r="S362" i="2" s="1"/>
  <c r="U362" i="2" s="1"/>
  <c r="S361" i="2" a="1"/>
  <c r="S361" i="2" s="1"/>
  <c r="U361" i="2" s="1"/>
  <c r="S360" i="2" a="1"/>
  <c r="S360" i="2" s="1"/>
  <c r="U360" i="2" s="1"/>
  <c r="S359" i="2" a="1"/>
  <c r="S359" i="2" s="1"/>
  <c r="U359" i="2" s="1"/>
  <c r="S358" i="2" a="1"/>
  <c r="S358" i="2" s="1"/>
  <c r="U358" i="2" s="1"/>
  <c r="S357" i="2" a="1"/>
  <c r="S357" i="2" s="1"/>
  <c r="U357" i="2" s="1"/>
  <c r="S356" i="2" a="1"/>
  <c r="S356" i="2" s="1"/>
  <c r="U356" i="2" s="1"/>
  <c r="S355" i="2" a="1"/>
  <c r="S355" i="2" s="1"/>
  <c r="U355" i="2" s="1"/>
  <c r="S354" i="2" a="1"/>
  <c r="S354" i="2" s="1"/>
  <c r="U354" i="2" s="1"/>
  <c r="S353" i="2" a="1"/>
  <c r="S353" i="2" s="1"/>
  <c r="U353" i="2" s="1"/>
  <c r="S352" i="2" a="1"/>
  <c r="S352" i="2" s="1"/>
  <c r="U352" i="2" s="1"/>
  <c r="S351" i="2" a="1"/>
  <c r="S351" i="2" s="1"/>
  <c r="U351" i="2" s="1"/>
  <c r="S350" i="2" a="1"/>
  <c r="S350" i="2" s="1"/>
  <c r="U350" i="2" s="1"/>
  <c r="S349" i="2" a="1"/>
  <c r="S349" i="2" s="1"/>
  <c r="U349" i="2" s="1"/>
  <c r="S348" i="2" a="1"/>
  <c r="S348" i="2" s="1"/>
  <c r="U348" i="2" s="1"/>
  <c r="S347" i="2" a="1"/>
  <c r="S347" i="2" s="1"/>
  <c r="U347" i="2" s="1"/>
  <c r="S346" i="2" a="1"/>
  <c r="S346" i="2" s="1"/>
  <c r="U346" i="2" s="1"/>
  <c r="S345" i="2" a="1"/>
  <c r="S345" i="2" s="1"/>
  <c r="U345" i="2" s="1"/>
  <c r="S344" i="2" a="1"/>
  <c r="S344" i="2" s="1"/>
  <c r="U344" i="2" s="1"/>
  <c r="S343" i="2" a="1"/>
  <c r="S343" i="2" s="1"/>
  <c r="U343" i="2" s="1"/>
  <c r="S342" i="2" a="1"/>
  <c r="S342" i="2" s="1"/>
  <c r="U342" i="2" s="1"/>
  <c r="S341" i="2" a="1"/>
  <c r="S341" i="2" s="1"/>
  <c r="U341" i="2" s="1"/>
  <c r="S340" i="2" a="1"/>
  <c r="S340" i="2" s="1"/>
  <c r="U340" i="2" s="1"/>
  <c r="S339" i="2" a="1"/>
  <c r="S339" i="2" s="1"/>
  <c r="U339" i="2" s="1"/>
  <c r="S338" i="2" a="1"/>
  <c r="S338" i="2" s="1"/>
  <c r="U338" i="2" s="1"/>
  <c r="S337" i="2" a="1"/>
  <c r="S337" i="2" s="1"/>
  <c r="U337" i="2" s="1"/>
  <c r="S336" i="2" a="1"/>
  <c r="S336" i="2" s="1"/>
  <c r="U336" i="2" s="1"/>
  <c r="S335" i="2" a="1"/>
  <c r="S335" i="2" s="1"/>
  <c r="U335" i="2" s="1"/>
  <c r="S334" i="2" a="1"/>
  <c r="S334" i="2" s="1"/>
  <c r="U334" i="2" s="1"/>
  <c r="S333" i="2" a="1"/>
  <c r="S333" i="2" s="1"/>
  <c r="U333" i="2" s="1"/>
  <c r="S332" i="2" a="1"/>
  <c r="S332" i="2" s="1"/>
  <c r="U332" i="2" s="1"/>
  <c r="S331" i="2" a="1"/>
  <c r="S331" i="2" s="1"/>
  <c r="U331" i="2" s="1"/>
  <c r="S330" i="2" a="1"/>
  <c r="S330" i="2" s="1"/>
  <c r="U330" i="2" s="1"/>
  <c r="S329" i="2" a="1"/>
  <c r="S329" i="2" s="1"/>
  <c r="U329" i="2" s="1"/>
  <c r="S328" i="2" a="1"/>
  <c r="S328" i="2" s="1"/>
  <c r="U328" i="2" s="1"/>
  <c r="S327" i="2" a="1"/>
  <c r="S327" i="2" s="1"/>
  <c r="U327" i="2" s="1"/>
  <c r="S326" i="2" a="1"/>
  <c r="S326" i="2" s="1"/>
  <c r="U326" i="2" s="1"/>
  <c r="S325" i="2" a="1"/>
  <c r="S325" i="2" s="1"/>
  <c r="U325" i="2" s="1"/>
  <c r="S324" i="2" a="1"/>
  <c r="S324" i="2" s="1"/>
  <c r="U324" i="2" s="1"/>
  <c r="S323" i="2" a="1"/>
  <c r="S323" i="2" s="1"/>
  <c r="U323" i="2" s="1"/>
  <c r="S322" i="2" a="1"/>
  <c r="S322" i="2" s="1"/>
  <c r="U322" i="2" s="1"/>
  <c r="S321" i="2" a="1"/>
  <c r="S321" i="2" s="1"/>
  <c r="U321" i="2" s="1"/>
  <c r="S320" i="2" a="1"/>
  <c r="S320" i="2" s="1"/>
  <c r="U320" i="2" s="1"/>
  <c r="S319" i="2" a="1"/>
  <c r="S319" i="2" s="1"/>
  <c r="U319" i="2" s="1"/>
  <c r="S318" i="2" a="1"/>
  <c r="S318" i="2" s="1"/>
  <c r="U318" i="2" s="1"/>
  <c r="S317" i="2" a="1"/>
  <c r="S317" i="2" s="1"/>
  <c r="U317" i="2" s="1"/>
  <c r="S316" i="2" a="1"/>
  <c r="S316" i="2" s="1"/>
  <c r="U316" i="2" s="1"/>
  <c r="S315" i="2" a="1"/>
  <c r="S315" i="2" s="1"/>
  <c r="U315" i="2" s="1"/>
  <c r="S314" i="2" a="1"/>
  <c r="S314" i="2" s="1"/>
  <c r="U314" i="2" s="1"/>
  <c r="S313" i="2" a="1"/>
  <c r="S313" i="2" s="1"/>
  <c r="U313" i="2" s="1"/>
  <c r="S312" i="2" a="1"/>
  <c r="S312" i="2" s="1"/>
  <c r="U312" i="2" s="1"/>
  <c r="S311" i="2" a="1"/>
  <c r="S311" i="2" s="1"/>
  <c r="U311" i="2" s="1"/>
  <c r="S310" i="2" a="1"/>
  <c r="S310" i="2" s="1"/>
  <c r="U310" i="2" s="1"/>
  <c r="S309" i="2" a="1"/>
  <c r="S309" i="2" s="1"/>
  <c r="U309" i="2" s="1"/>
  <c r="S308" i="2" a="1"/>
  <c r="S308" i="2" s="1"/>
  <c r="U308" i="2" s="1"/>
  <c r="S307" i="2" a="1"/>
  <c r="S307" i="2" s="1"/>
  <c r="U307" i="2" s="1"/>
  <c r="S306" i="2" a="1"/>
  <c r="S306" i="2" s="1"/>
  <c r="U306" i="2" s="1"/>
  <c r="S305" i="2" a="1"/>
  <c r="S305" i="2" s="1"/>
  <c r="U305" i="2" s="1"/>
  <c r="S304" i="2" a="1"/>
  <c r="S304" i="2" s="1"/>
  <c r="U304" i="2" s="1"/>
  <c r="S303" i="2" a="1"/>
  <c r="S303" i="2" s="1"/>
  <c r="U303" i="2" s="1"/>
  <c r="S302" i="2" a="1"/>
  <c r="S302" i="2" s="1"/>
  <c r="U302" i="2" s="1"/>
  <c r="S301" i="2" a="1"/>
  <c r="S301" i="2" s="1"/>
  <c r="U301" i="2" s="1"/>
  <c r="S300" i="2" a="1"/>
  <c r="S300" i="2" s="1"/>
  <c r="U300" i="2" s="1"/>
  <c r="S299" i="2" a="1"/>
  <c r="S299" i="2" s="1"/>
  <c r="U299" i="2" s="1"/>
  <c r="S298" i="2" a="1"/>
  <c r="S298" i="2" s="1"/>
  <c r="U298" i="2" s="1"/>
  <c r="S297" i="2" a="1"/>
  <c r="S297" i="2" s="1"/>
  <c r="U297" i="2" s="1"/>
  <c r="S296" i="2" a="1"/>
  <c r="S296" i="2" s="1"/>
  <c r="U296" i="2" s="1"/>
  <c r="S295" i="2" a="1"/>
  <c r="S295" i="2" s="1"/>
  <c r="U295" i="2" s="1"/>
  <c r="S294" i="2" a="1"/>
  <c r="S294" i="2" s="1"/>
  <c r="U294" i="2" s="1"/>
  <c r="S293" i="2" a="1"/>
  <c r="S293" i="2" s="1"/>
  <c r="U293" i="2" s="1"/>
  <c r="S292" i="2" a="1"/>
  <c r="S292" i="2" s="1"/>
  <c r="U292" i="2" s="1"/>
  <c r="S291" i="2" a="1"/>
  <c r="S291" i="2" s="1"/>
  <c r="U291" i="2" s="1"/>
  <c r="S290" i="2" a="1"/>
  <c r="S290" i="2" s="1"/>
  <c r="U290" i="2" s="1"/>
  <c r="S289" i="2" a="1"/>
  <c r="S289" i="2" s="1"/>
  <c r="U289" i="2" s="1"/>
  <c r="S288" i="2" a="1"/>
  <c r="S288" i="2" s="1"/>
  <c r="U288" i="2" s="1"/>
  <c r="S287" i="2" a="1"/>
  <c r="S287" i="2" s="1"/>
  <c r="U287" i="2" s="1"/>
  <c r="S286" i="2" a="1"/>
  <c r="S286" i="2" s="1"/>
  <c r="U286" i="2" s="1"/>
  <c r="S285" i="2" a="1"/>
  <c r="S285" i="2" s="1"/>
  <c r="U285" i="2" s="1"/>
  <c r="S284" i="2" a="1"/>
  <c r="S284" i="2" s="1"/>
  <c r="U284" i="2" s="1"/>
  <c r="S283" i="2" a="1"/>
  <c r="S283" i="2" s="1"/>
  <c r="U283" i="2" s="1"/>
  <c r="S282" i="2" a="1"/>
  <c r="S282" i="2" s="1"/>
  <c r="U282" i="2" s="1"/>
  <c r="S281" i="2" a="1"/>
  <c r="S281" i="2" s="1"/>
  <c r="U281" i="2" s="1"/>
  <c r="S280" i="2" a="1"/>
  <c r="S280" i="2" s="1"/>
  <c r="U280" i="2" s="1"/>
  <c r="S279" i="2" a="1"/>
  <c r="S279" i="2" s="1"/>
  <c r="U279" i="2" s="1"/>
  <c r="S278" i="2" a="1"/>
  <c r="S278" i="2" s="1"/>
  <c r="U278" i="2" s="1"/>
  <c r="S277" i="2" a="1"/>
  <c r="S277" i="2" s="1"/>
  <c r="U277" i="2" s="1"/>
  <c r="S276" i="2" a="1"/>
  <c r="S276" i="2" s="1"/>
  <c r="U276" i="2" s="1"/>
  <c r="S275" i="2" a="1"/>
  <c r="S275" i="2" s="1"/>
  <c r="U275" i="2" s="1"/>
  <c r="S274" i="2" a="1"/>
  <c r="S274" i="2" s="1"/>
  <c r="U274" i="2" s="1"/>
  <c r="S273" i="2" a="1"/>
  <c r="S273" i="2" s="1"/>
  <c r="U273" i="2" s="1"/>
  <c r="S272" i="2" a="1"/>
  <c r="S272" i="2" s="1"/>
  <c r="U272" i="2" s="1"/>
  <c r="S271" i="2" a="1"/>
  <c r="S271" i="2" s="1"/>
  <c r="U271" i="2" s="1"/>
  <c r="S270" i="2" a="1"/>
  <c r="S270" i="2" s="1"/>
  <c r="U270" i="2" s="1"/>
  <c r="S269" i="2" a="1"/>
  <c r="S269" i="2" s="1"/>
  <c r="U269" i="2" s="1"/>
  <c r="S268" i="2" a="1"/>
  <c r="S268" i="2" s="1"/>
  <c r="U268" i="2" s="1"/>
  <c r="S267" i="2" a="1"/>
  <c r="S267" i="2" s="1"/>
  <c r="U267" i="2" s="1"/>
  <c r="S266" i="2" a="1"/>
  <c r="S266" i="2" s="1"/>
  <c r="U266" i="2" s="1"/>
  <c r="S265" i="2" a="1"/>
  <c r="S265" i="2" s="1"/>
  <c r="U265" i="2" s="1"/>
  <c r="S264" i="2" a="1"/>
  <c r="S264" i="2" s="1"/>
  <c r="U264" i="2" s="1"/>
  <c r="S263" i="2" a="1"/>
  <c r="S263" i="2" s="1"/>
  <c r="U263" i="2" s="1"/>
  <c r="S262" i="2" a="1"/>
  <c r="S262" i="2" s="1"/>
  <c r="U262" i="2" s="1"/>
  <c r="S261" i="2" a="1"/>
  <c r="S261" i="2" s="1"/>
  <c r="U261" i="2" s="1"/>
  <c r="S260" i="2" a="1"/>
  <c r="S260" i="2" s="1"/>
  <c r="U260" i="2" s="1"/>
  <c r="S259" i="2" a="1"/>
  <c r="S259" i="2" s="1"/>
  <c r="U259" i="2" s="1"/>
  <c r="S258" i="2" a="1"/>
  <c r="S258" i="2" s="1"/>
  <c r="U258" i="2" s="1"/>
  <c r="S257" i="2" a="1"/>
  <c r="S257" i="2" s="1"/>
  <c r="U257" i="2" s="1"/>
  <c r="S256" i="2" a="1"/>
  <c r="S256" i="2" s="1"/>
  <c r="U256" i="2" s="1"/>
  <c r="S255" i="2" a="1"/>
  <c r="S255" i="2" s="1"/>
  <c r="U255" i="2" s="1"/>
  <c r="S254" i="2" a="1"/>
  <c r="S254" i="2" s="1"/>
  <c r="U254" i="2" s="1"/>
  <c r="S253" i="2" a="1"/>
  <c r="S253" i="2" s="1"/>
  <c r="U253" i="2" s="1"/>
  <c r="S252" i="2" a="1"/>
  <c r="S252" i="2" s="1"/>
  <c r="U252" i="2" s="1"/>
  <c r="S251" i="2" a="1"/>
  <c r="S251" i="2" s="1"/>
  <c r="U251" i="2" s="1"/>
  <c r="S250" i="2" a="1"/>
  <c r="S250" i="2" s="1"/>
  <c r="U250" i="2" s="1"/>
  <c r="S249" i="2" a="1"/>
  <c r="S249" i="2" s="1"/>
  <c r="U249" i="2" s="1"/>
  <c r="S248" i="2" a="1"/>
  <c r="S248" i="2" s="1"/>
  <c r="U248" i="2" s="1"/>
  <c r="S247" i="2" a="1"/>
  <c r="S247" i="2" s="1"/>
  <c r="U247" i="2" s="1"/>
  <c r="S246" i="2" a="1"/>
  <c r="S246" i="2" s="1"/>
  <c r="U246" i="2" s="1"/>
  <c r="S245" i="2" a="1"/>
  <c r="S245" i="2" s="1"/>
  <c r="U245" i="2" s="1"/>
  <c r="S244" i="2" a="1"/>
  <c r="S244" i="2" s="1"/>
  <c r="U244" i="2" s="1"/>
  <c r="S243" i="2" a="1"/>
  <c r="S243" i="2" s="1"/>
  <c r="U243" i="2" s="1"/>
  <c r="S242" i="2" a="1"/>
  <c r="S242" i="2" s="1"/>
  <c r="U242" i="2" s="1"/>
  <c r="S241" i="2" a="1"/>
  <c r="S241" i="2" s="1"/>
  <c r="U241" i="2" s="1"/>
  <c r="S240" i="2" a="1"/>
  <c r="S240" i="2" s="1"/>
  <c r="U240" i="2" s="1"/>
  <c r="S239" i="2" a="1"/>
  <c r="S239" i="2" s="1"/>
  <c r="U239" i="2" s="1"/>
  <c r="S238" i="2" a="1"/>
  <c r="S238" i="2" s="1"/>
  <c r="U238" i="2" s="1"/>
  <c r="S237" i="2" a="1"/>
  <c r="S237" i="2" s="1"/>
  <c r="U237" i="2" s="1"/>
  <c r="S236" i="2" a="1"/>
  <c r="S236" i="2" s="1"/>
  <c r="U236" i="2" s="1"/>
  <c r="S235" i="2" a="1"/>
  <c r="S235" i="2" s="1"/>
  <c r="U235" i="2" s="1"/>
  <c r="S234" i="2" a="1"/>
  <c r="S234" i="2" s="1"/>
  <c r="U234" i="2" s="1"/>
  <c r="S233" i="2" a="1"/>
  <c r="S233" i="2" s="1"/>
  <c r="U233" i="2" s="1"/>
  <c r="S232" i="2" a="1"/>
  <c r="S232" i="2" s="1"/>
  <c r="U232" i="2" s="1"/>
  <c r="S231" i="2" a="1"/>
  <c r="S231" i="2" s="1"/>
  <c r="U231" i="2" s="1"/>
  <c r="S230" i="2" a="1"/>
  <c r="S230" i="2" s="1"/>
  <c r="U230" i="2" s="1"/>
  <c r="S229" i="2" a="1"/>
  <c r="S229" i="2" s="1"/>
  <c r="U229" i="2" s="1"/>
  <c r="S228" i="2" a="1"/>
  <c r="S228" i="2" s="1"/>
  <c r="U228" i="2" s="1"/>
  <c r="S227" i="2" a="1"/>
  <c r="S227" i="2" s="1"/>
  <c r="U227" i="2" s="1"/>
  <c r="S226" i="2" a="1"/>
  <c r="S226" i="2" s="1"/>
  <c r="U226" i="2" s="1"/>
  <c r="S225" i="2" a="1"/>
  <c r="S225" i="2" s="1"/>
  <c r="U225" i="2" s="1"/>
  <c r="S224" i="2" a="1"/>
  <c r="S224" i="2" s="1"/>
  <c r="U224" i="2" s="1"/>
  <c r="S223" i="2" a="1"/>
  <c r="S223" i="2" s="1"/>
  <c r="U223" i="2" s="1"/>
  <c r="S222" i="2" a="1"/>
  <c r="S222" i="2" s="1"/>
  <c r="U222" i="2" s="1"/>
  <c r="S221" i="2" a="1"/>
  <c r="S221" i="2" s="1"/>
  <c r="U221" i="2" s="1"/>
  <c r="S220" i="2" a="1"/>
  <c r="S220" i="2" s="1"/>
  <c r="U220" i="2" s="1"/>
  <c r="S219" i="2" a="1"/>
  <c r="S219" i="2" s="1"/>
  <c r="U219" i="2" s="1"/>
  <c r="S218" i="2" a="1"/>
  <c r="S218" i="2" s="1"/>
  <c r="U218" i="2" s="1"/>
  <c r="S217" i="2" a="1"/>
  <c r="S217" i="2" s="1"/>
  <c r="U217" i="2" s="1"/>
  <c r="S216" i="2" a="1"/>
  <c r="S216" i="2" s="1"/>
  <c r="U216" i="2" s="1"/>
  <c r="S215" i="2" a="1"/>
  <c r="S215" i="2" s="1"/>
  <c r="U215" i="2" s="1"/>
  <c r="S214" i="2" a="1"/>
  <c r="S214" i="2" s="1"/>
  <c r="U214" i="2" s="1"/>
  <c r="S213" i="2" a="1"/>
  <c r="S213" i="2" s="1"/>
  <c r="U213" i="2" s="1"/>
  <c r="S212" i="2" a="1"/>
  <c r="S212" i="2" s="1"/>
  <c r="U212" i="2" s="1"/>
  <c r="S211" i="2" a="1"/>
  <c r="S211" i="2" s="1"/>
  <c r="U211" i="2" s="1"/>
  <c r="S210" i="2" a="1"/>
  <c r="S210" i="2" s="1"/>
  <c r="U210" i="2" s="1"/>
  <c r="S209" i="2" a="1"/>
  <c r="S209" i="2" s="1"/>
  <c r="U209" i="2" s="1"/>
  <c r="S208" i="2" a="1"/>
  <c r="S208" i="2" s="1"/>
  <c r="U208" i="2" s="1"/>
  <c r="S207" i="2" a="1"/>
  <c r="S207" i="2" s="1"/>
  <c r="U207" i="2" s="1"/>
  <c r="S206" i="2" a="1"/>
  <c r="S206" i="2" s="1"/>
  <c r="U206" i="2" s="1"/>
  <c r="S205" i="2" a="1"/>
  <c r="S205" i="2" s="1"/>
  <c r="U205" i="2" s="1"/>
  <c r="S204" i="2" a="1"/>
  <c r="S204" i="2" s="1"/>
  <c r="U204" i="2" s="1"/>
  <c r="S203" i="2" a="1"/>
  <c r="S203" i="2" s="1"/>
  <c r="U203" i="2" s="1"/>
  <c r="S202" i="2" a="1"/>
  <c r="S202" i="2" s="1"/>
  <c r="U202" i="2" s="1"/>
  <c r="S201" i="2" a="1"/>
  <c r="S201" i="2" s="1"/>
  <c r="U201" i="2" s="1"/>
  <c r="S200" i="2" a="1"/>
  <c r="S200" i="2" s="1"/>
  <c r="U200" i="2" s="1"/>
  <c r="S199" i="2" a="1"/>
  <c r="S199" i="2" s="1"/>
  <c r="U199" i="2" s="1"/>
  <c r="S198" i="2" a="1"/>
  <c r="S198" i="2" s="1"/>
  <c r="U198" i="2" s="1"/>
  <c r="S197" i="2" a="1"/>
  <c r="S197" i="2" s="1"/>
  <c r="U197" i="2" s="1"/>
  <c r="S196" i="2" a="1"/>
  <c r="S196" i="2" s="1"/>
  <c r="U196" i="2" s="1"/>
  <c r="S195" i="2" a="1"/>
  <c r="S195" i="2" s="1"/>
  <c r="U195" i="2" s="1"/>
  <c r="S194" i="2" a="1"/>
  <c r="S194" i="2" s="1"/>
  <c r="U194" i="2" s="1"/>
  <c r="S193" i="2" a="1"/>
  <c r="S193" i="2" s="1"/>
  <c r="U193" i="2" s="1"/>
  <c r="S192" i="2" a="1"/>
  <c r="S192" i="2" s="1"/>
  <c r="U192" i="2" s="1"/>
  <c r="S191" i="2" a="1"/>
  <c r="S191" i="2" s="1"/>
  <c r="U191" i="2" s="1"/>
  <c r="S190" i="2" a="1"/>
  <c r="S190" i="2" s="1"/>
  <c r="U190" i="2" s="1"/>
  <c r="S189" i="2" a="1"/>
  <c r="S189" i="2" s="1"/>
  <c r="U189" i="2" s="1"/>
  <c r="S188" i="2" a="1"/>
  <c r="S188" i="2" s="1"/>
  <c r="U188" i="2" s="1"/>
  <c r="S187" i="2" a="1"/>
  <c r="S187" i="2" s="1"/>
  <c r="U187" i="2" s="1"/>
  <c r="S186" i="2" a="1"/>
  <c r="S186" i="2" s="1"/>
  <c r="U186" i="2" s="1"/>
  <c r="S185" i="2" a="1"/>
  <c r="S185" i="2" s="1"/>
  <c r="U185" i="2" s="1"/>
  <c r="S184" i="2" a="1"/>
  <c r="S184" i="2" s="1"/>
  <c r="U184" i="2" s="1"/>
  <c r="S183" i="2" a="1"/>
  <c r="S183" i="2" s="1"/>
  <c r="U183" i="2" s="1"/>
  <c r="S182" i="2" a="1"/>
  <c r="S182" i="2" s="1"/>
  <c r="U182" i="2" s="1"/>
  <c r="S181" i="2" a="1"/>
  <c r="S181" i="2" s="1"/>
  <c r="U181" i="2" s="1"/>
  <c r="S180" i="2" a="1"/>
  <c r="S180" i="2" s="1"/>
  <c r="U180" i="2" s="1"/>
  <c r="S179" i="2" a="1"/>
  <c r="S179" i="2" s="1"/>
  <c r="U179" i="2" s="1"/>
  <c r="S178" i="2" a="1"/>
  <c r="S178" i="2" s="1"/>
  <c r="U178" i="2" s="1"/>
  <c r="S177" i="2" a="1"/>
  <c r="S177" i="2" s="1"/>
  <c r="U177" i="2" s="1"/>
  <c r="S176" i="2" a="1"/>
  <c r="S176" i="2" s="1"/>
  <c r="U176" i="2" s="1"/>
  <c r="S175" i="2" a="1"/>
  <c r="S175" i="2" s="1"/>
  <c r="U175" i="2" s="1"/>
  <c r="S174" i="2" a="1"/>
  <c r="S174" i="2" s="1"/>
  <c r="U174" i="2" s="1"/>
  <c r="S173" i="2" a="1"/>
  <c r="S173" i="2" s="1"/>
  <c r="U173" i="2" s="1"/>
  <c r="S172" i="2" a="1"/>
  <c r="S172" i="2" s="1"/>
  <c r="U172" i="2" s="1"/>
  <c r="S171" i="2" a="1"/>
  <c r="S171" i="2" s="1"/>
  <c r="U171" i="2" s="1"/>
  <c r="S170" i="2" a="1"/>
  <c r="S170" i="2" s="1"/>
  <c r="U170" i="2" s="1"/>
  <c r="S169" i="2" a="1"/>
  <c r="S169" i="2" s="1"/>
  <c r="U169" i="2" s="1"/>
  <c r="S168" i="2" a="1"/>
  <c r="S168" i="2" s="1"/>
  <c r="U168" i="2" s="1"/>
  <c r="S167" i="2" a="1"/>
  <c r="S167" i="2" s="1"/>
  <c r="U167" i="2" s="1"/>
  <c r="S166" i="2" a="1"/>
  <c r="S166" i="2" s="1"/>
  <c r="U166" i="2" s="1"/>
  <c r="S165" i="2" a="1"/>
  <c r="S165" i="2" s="1"/>
  <c r="U165" i="2" s="1"/>
  <c r="S164" i="2" a="1"/>
  <c r="S164" i="2" s="1"/>
  <c r="U164" i="2" s="1"/>
  <c r="S163" i="2" a="1"/>
  <c r="S163" i="2" s="1"/>
  <c r="U163" i="2" s="1"/>
  <c r="S162" i="2" a="1"/>
  <c r="S162" i="2" s="1"/>
  <c r="U162" i="2" s="1"/>
  <c r="S161" i="2" a="1"/>
  <c r="S161" i="2" s="1"/>
  <c r="U161" i="2" s="1"/>
  <c r="S160" i="2" a="1"/>
  <c r="S160" i="2" s="1"/>
  <c r="U160" i="2" s="1"/>
  <c r="S159" i="2" a="1"/>
  <c r="S159" i="2" s="1"/>
  <c r="U159" i="2" s="1"/>
  <c r="S158" i="2" a="1"/>
  <c r="S158" i="2" s="1"/>
  <c r="U158" i="2" s="1"/>
  <c r="S157" i="2" a="1"/>
  <c r="S157" i="2" s="1"/>
  <c r="U157" i="2" s="1"/>
  <c r="S156" i="2" a="1"/>
  <c r="S156" i="2" s="1"/>
  <c r="U156" i="2" s="1"/>
  <c r="S155" i="2" a="1"/>
  <c r="S155" i="2" s="1"/>
  <c r="U155" i="2" s="1"/>
  <c r="S154" i="2" a="1"/>
  <c r="S154" i="2" s="1"/>
  <c r="U154" i="2" s="1"/>
  <c r="S153" i="2" a="1"/>
  <c r="S153" i="2" s="1"/>
  <c r="U153" i="2" s="1"/>
  <c r="S152" i="2" a="1"/>
  <c r="S152" i="2" s="1"/>
  <c r="U152" i="2" s="1"/>
  <c r="S151" i="2" a="1"/>
  <c r="S151" i="2" s="1"/>
  <c r="U151" i="2" s="1"/>
  <c r="S150" i="2" a="1"/>
  <c r="S150" i="2" s="1"/>
  <c r="U150" i="2" s="1"/>
  <c r="S149" i="2" a="1"/>
  <c r="S149" i="2" s="1"/>
  <c r="U149" i="2" s="1"/>
  <c r="S148" i="2" a="1"/>
  <c r="S148" i="2" s="1"/>
  <c r="U148" i="2" s="1"/>
  <c r="S147" i="2" a="1"/>
  <c r="S147" i="2" s="1"/>
  <c r="U147" i="2" s="1"/>
  <c r="S146" i="2" a="1"/>
  <c r="S146" i="2" s="1"/>
  <c r="U146" i="2" s="1"/>
  <c r="S145" i="2" a="1"/>
  <c r="S145" i="2" s="1"/>
  <c r="U145" i="2" s="1"/>
  <c r="S144" i="2" a="1"/>
  <c r="S144" i="2" s="1"/>
  <c r="U144" i="2" s="1"/>
  <c r="S143" i="2" a="1"/>
  <c r="S143" i="2" s="1"/>
  <c r="U143" i="2" s="1"/>
  <c r="S142" i="2" a="1"/>
  <c r="S142" i="2" s="1"/>
  <c r="U142" i="2" s="1"/>
  <c r="S141" i="2" a="1"/>
  <c r="S141" i="2" s="1"/>
  <c r="U141" i="2" s="1"/>
  <c r="S140" i="2" a="1"/>
  <c r="S140" i="2" s="1"/>
  <c r="U140" i="2" s="1"/>
  <c r="S139" i="2" a="1"/>
  <c r="S139" i="2" s="1"/>
  <c r="U139" i="2" s="1"/>
  <c r="S138" i="2" a="1"/>
  <c r="S138" i="2" s="1"/>
  <c r="U138" i="2" s="1"/>
  <c r="S137" i="2" a="1"/>
  <c r="S137" i="2" s="1"/>
  <c r="U137" i="2" s="1"/>
  <c r="S136" i="2" a="1"/>
  <c r="S136" i="2" s="1"/>
  <c r="U136" i="2" s="1"/>
  <c r="S135" i="2" a="1"/>
  <c r="S135" i="2" s="1"/>
  <c r="U135" i="2" s="1"/>
  <c r="S134" i="2" a="1"/>
  <c r="S134" i="2" s="1"/>
  <c r="U134" i="2" s="1"/>
  <c r="S133" i="2" a="1"/>
  <c r="S133" i="2" s="1"/>
  <c r="U133" i="2" s="1"/>
  <c r="S132" i="2" a="1"/>
  <c r="S132" i="2" s="1"/>
  <c r="U132" i="2" s="1"/>
  <c r="S131" i="2" a="1"/>
  <c r="S131" i="2" s="1"/>
  <c r="U131" i="2" s="1"/>
  <c r="S130" i="2" a="1"/>
  <c r="S130" i="2" s="1"/>
  <c r="U130" i="2" s="1"/>
  <c r="S129" i="2" a="1"/>
  <c r="S129" i="2" s="1"/>
  <c r="U129" i="2" s="1"/>
  <c r="S128" i="2" a="1"/>
  <c r="S128" i="2" s="1"/>
  <c r="U128" i="2" s="1"/>
  <c r="S127" i="2" a="1"/>
  <c r="S127" i="2" s="1"/>
  <c r="U127" i="2" s="1"/>
  <c r="S126" i="2" a="1"/>
  <c r="S126" i="2" s="1"/>
  <c r="U126" i="2" s="1"/>
  <c r="S125" i="2" a="1"/>
  <c r="S125" i="2" s="1"/>
  <c r="U125" i="2" s="1"/>
  <c r="S124" i="2" a="1"/>
  <c r="S124" i="2" s="1"/>
  <c r="U124" i="2" s="1"/>
  <c r="S123" i="2" a="1"/>
  <c r="S123" i="2" s="1"/>
  <c r="U123" i="2" s="1"/>
  <c r="S122" i="2" a="1"/>
  <c r="S122" i="2" s="1"/>
  <c r="U122" i="2" s="1"/>
  <c r="S121" i="2" a="1"/>
  <c r="S121" i="2" s="1"/>
  <c r="U121" i="2" s="1"/>
  <c r="S120" i="2" a="1"/>
  <c r="S120" i="2" s="1"/>
  <c r="U120" i="2" s="1"/>
  <c r="S119" i="2" a="1"/>
  <c r="S119" i="2" s="1"/>
  <c r="U119" i="2" s="1"/>
  <c r="S118" i="2" a="1"/>
  <c r="S118" i="2" s="1"/>
  <c r="U118" i="2" s="1"/>
  <c r="S117" i="2" a="1"/>
  <c r="S117" i="2" s="1"/>
  <c r="U117" i="2" s="1"/>
  <c r="S116" i="2" a="1"/>
  <c r="S116" i="2" s="1"/>
  <c r="U116" i="2" s="1"/>
  <c r="S115" i="2" a="1"/>
  <c r="S115" i="2" s="1"/>
  <c r="U115" i="2" s="1"/>
  <c r="S114" i="2" a="1"/>
  <c r="S114" i="2" s="1"/>
  <c r="U114" i="2" s="1"/>
  <c r="S113" i="2" a="1"/>
  <c r="S113" i="2" s="1"/>
  <c r="U113" i="2" s="1"/>
  <c r="S112" i="2" a="1"/>
  <c r="S112" i="2" s="1"/>
  <c r="U112" i="2" s="1"/>
  <c r="S111" i="2" a="1"/>
  <c r="S111" i="2" s="1"/>
  <c r="U111" i="2" s="1"/>
  <c r="S110" i="2" a="1"/>
  <c r="S110" i="2" s="1"/>
  <c r="U110" i="2" s="1"/>
  <c r="S109" i="2" a="1"/>
  <c r="S109" i="2" s="1"/>
  <c r="U109" i="2" s="1"/>
  <c r="S108" i="2" a="1"/>
  <c r="S108" i="2" s="1"/>
  <c r="U108" i="2" s="1"/>
  <c r="S107" i="2" a="1"/>
  <c r="S107" i="2" s="1"/>
  <c r="U107" i="2" s="1"/>
  <c r="S106" i="2" a="1"/>
  <c r="S106" i="2" s="1"/>
  <c r="U106" i="2" s="1"/>
  <c r="S105" i="2" a="1"/>
  <c r="S105" i="2" s="1"/>
  <c r="U105" i="2" s="1"/>
  <c r="S104" i="2" a="1"/>
  <c r="S104" i="2" s="1"/>
  <c r="U104" i="2" s="1"/>
  <c r="S103" i="2" a="1"/>
  <c r="S103" i="2" s="1"/>
  <c r="U103" i="2" s="1"/>
  <c r="S102" i="2" a="1"/>
  <c r="S102" i="2" s="1"/>
  <c r="U102" i="2" s="1"/>
  <c r="S101" i="2" a="1"/>
  <c r="S101" i="2" s="1"/>
  <c r="U101" i="2" s="1"/>
  <c r="S100" i="2" a="1"/>
  <c r="S100" i="2" s="1"/>
  <c r="U100" i="2" s="1"/>
  <c r="S99" i="2" a="1"/>
  <c r="S99" i="2" s="1"/>
  <c r="U99" i="2" s="1"/>
  <c r="S98" i="2" a="1"/>
  <c r="S98" i="2" s="1"/>
  <c r="U98" i="2" s="1"/>
  <c r="S97" i="2" a="1"/>
  <c r="S97" i="2" s="1"/>
  <c r="U97" i="2" s="1"/>
  <c r="S1299" i="2" a="1"/>
  <c r="S1299" i="2" s="1"/>
  <c r="U1299" i="2" s="1"/>
  <c r="S1298" i="2" a="1"/>
  <c r="S1298" i="2" s="1"/>
  <c r="U1298" i="2" s="1"/>
  <c r="S1297" i="2" a="1"/>
  <c r="S1297" i="2" s="1"/>
  <c r="U1297" i="2" s="1"/>
  <c r="S1296" i="2" a="1"/>
  <c r="S1296" i="2" s="1"/>
  <c r="U1296" i="2" s="1"/>
  <c r="S1295" i="2" a="1"/>
  <c r="S1295" i="2" s="1"/>
  <c r="U1295" i="2" s="1"/>
  <c r="S1294" i="2" a="1"/>
  <c r="S1294" i="2" s="1"/>
  <c r="U1294" i="2" s="1"/>
  <c r="S1293" i="2" a="1"/>
  <c r="S1293" i="2" s="1"/>
  <c r="U1293" i="2" s="1"/>
  <c r="S1292" i="2" a="1"/>
  <c r="S1292" i="2" s="1"/>
  <c r="U1292" i="2" s="1"/>
  <c r="S1291" i="2" a="1"/>
  <c r="S1291" i="2" s="1"/>
  <c r="U1291" i="2" s="1"/>
  <c r="S1290" i="2" a="1"/>
  <c r="S1290" i="2" s="1"/>
  <c r="U1290" i="2" s="1"/>
  <c r="S1289" i="2" a="1"/>
  <c r="S1289" i="2" s="1"/>
  <c r="U1289" i="2" s="1"/>
  <c r="S1288" i="2" a="1"/>
  <c r="S1288" i="2" s="1"/>
  <c r="U1288" i="2" s="1"/>
  <c r="S1287" i="2" a="1"/>
  <c r="S1287" i="2" s="1"/>
  <c r="U1287" i="2" s="1"/>
  <c r="S1286" i="2" a="1"/>
  <c r="S1286" i="2" s="1"/>
  <c r="U1286" i="2" s="1"/>
  <c r="S1285" i="2" a="1"/>
  <c r="S1285" i="2" s="1"/>
  <c r="U1285" i="2" s="1"/>
  <c r="S1284" i="2" a="1"/>
  <c r="S1284" i="2" s="1"/>
  <c r="U1284" i="2" s="1"/>
  <c r="S1283" i="2" a="1"/>
  <c r="S1283" i="2" s="1"/>
  <c r="U1283" i="2" s="1"/>
  <c r="S1282" i="2" a="1"/>
  <c r="S1282" i="2" s="1"/>
  <c r="U1282" i="2" s="1"/>
  <c r="S1281" i="2" a="1"/>
  <c r="S1281" i="2" s="1"/>
  <c r="U1281" i="2" s="1"/>
  <c r="S1280" i="2" a="1"/>
  <c r="S1280" i="2" s="1"/>
  <c r="U1280" i="2" s="1"/>
  <c r="S1279" i="2" a="1"/>
  <c r="S1279" i="2" s="1"/>
  <c r="U1279" i="2" s="1"/>
  <c r="S1278" i="2" a="1"/>
  <c r="S1278" i="2" s="1"/>
  <c r="U1278" i="2" s="1"/>
  <c r="S1277" i="2" a="1"/>
  <c r="S1277" i="2" s="1"/>
  <c r="U1277" i="2" s="1"/>
  <c r="S1276" i="2" a="1"/>
  <c r="S1276" i="2" s="1"/>
  <c r="U1276" i="2" s="1"/>
  <c r="S1275" i="2" a="1"/>
  <c r="S1275" i="2" s="1"/>
  <c r="U1275" i="2" s="1"/>
  <c r="S1274" i="2" a="1"/>
  <c r="S1274" i="2" s="1"/>
  <c r="U1274" i="2" s="1"/>
  <c r="S1273" i="2" a="1"/>
  <c r="S1273" i="2" s="1"/>
  <c r="U1273" i="2" s="1"/>
  <c r="S1272" i="2" a="1"/>
  <c r="S1272" i="2" s="1"/>
  <c r="U1272" i="2" s="1"/>
  <c r="S1271" i="2" a="1"/>
  <c r="S1271" i="2" s="1"/>
  <c r="U1271" i="2" s="1"/>
  <c r="S1270" i="2" a="1"/>
  <c r="S1270" i="2" s="1"/>
  <c r="U1270" i="2" s="1"/>
  <c r="S1269" i="2" a="1"/>
  <c r="S1269" i="2" s="1"/>
  <c r="U1269" i="2" s="1"/>
  <c r="S1268" i="2" a="1"/>
  <c r="S1268" i="2" s="1"/>
  <c r="U1268" i="2" s="1"/>
  <c r="S1267" i="2" a="1"/>
  <c r="S1267" i="2" s="1"/>
  <c r="U1267" i="2" s="1"/>
  <c r="S1266" i="2" a="1"/>
  <c r="S1266" i="2" s="1"/>
  <c r="U1266" i="2" s="1"/>
  <c r="S1265" i="2" a="1"/>
  <c r="S1265" i="2" s="1"/>
  <c r="U1265" i="2" s="1"/>
  <c r="S1264" i="2" a="1"/>
  <c r="S1264" i="2" s="1"/>
  <c r="U1264" i="2" s="1"/>
  <c r="S1263" i="2" a="1"/>
  <c r="S1263" i="2" s="1"/>
  <c r="U1263" i="2" s="1"/>
  <c r="S1262" i="2" a="1"/>
  <c r="S1262" i="2" s="1"/>
  <c r="U1262" i="2" s="1"/>
  <c r="S1261" i="2" a="1"/>
  <c r="S1261" i="2" s="1"/>
  <c r="U1261" i="2" s="1"/>
  <c r="S1260" i="2" a="1"/>
  <c r="S1260" i="2" s="1"/>
  <c r="U1260" i="2" s="1"/>
  <c r="S1259" i="2" a="1"/>
  <c r="S1259" i="2" s="1"/>
  <c r="U1259" i="2" s="1"/>
  <c r="S1258" i="2" a="1"/>
  <c r="S1258" i="2" s="1"/>
  <c r="U1258" i="2" s="1"/>
  <c r="S1257" i="2" a="1"/>
  <c r="S1257" i="2" s="1"/>
  <c r="U1257" i="2" s="1"/>
  <c r="S1256" i="2" a="1"/>
  <c r="S1256" i="2" s="1"/>
  <c r="U1256" i="2" s="1"/>
  <c r="S1255" i="2" a="1"/>
  <c r="S1255" i="2" s="1"/>
  <c r="U1255" i="2" s="1"/>
  <c r="S1254" i="2" a="1"/>
  <c r="S1254" i="2" s="1"/>
  <c r="U1254" i="2" s="1"/>
  <c r="S1253" i="2" a="1"/>
  <c r="S1253" i="2" s="1"/>
  <c r="U1253" i="2" s="1"/>
  <c r="S1252" i="2" a="1"/>
  <c r="S1252" i="2" s="1"/>
  <c r="U1252" i="2" s="1"/>
  <c r="S1251" i="2" a="1"/>
  <c r="S1251" i="2" s="1"/>
  <c r="U1251" i="2" s="1"/>
  <c r="S1250" i="2" a="1"/>
  <c r="S1250" i="2" s="1"/>
  <c r="U1250" i="2" s="1"/>
  <c r="S1249" i="2" a="1"/>
  <c r="S1249" i="2" s="1"/>
  <c r="U1249" i="2" s="1"/>
  <c r="S1248" i="2" a="1"/>
  <c r="S1248" i="2" s="1"/>
  <c r="U1248" i="2" s="1"/>
  <c r="S1247" i="2" a="1"/>
  <c r="S1247" i="2" s="1"/>
  <c r="U1247" i="2" s="1"/>
  <c r="S1246" i="2" a="1"/>
  <c r="S1246" i="2" s="1"/>
  <c r="U1246" i="2" s="1"/>
  <c r="S1245" i="2" a="1"/>
  <c r="S1245" i="2" s="1"/>
  <c r="U1245" i="2" s="1"/>
  <c r="S1244" i="2" a="1"/>
  <c r="S1244" i="2" s="1"/>
  <c r="U1244" i="2" s="1"/>
  <c r="S1243" i="2" a="1"/>
  <c r="S1243" i="2" s="1"/>
  <c r="U1243" i="2" s="1"/>
  <c r="S1242" i="2" a="1"/>
  <c r="S1242" i="2" s="1"/>
  <c r="U1242" i="2" s="1"/>
  <c r="S1241" i="2" a="1"/>
  <c r="S1241" i="2" s="1"/>
  <c r="U1241" i="2" s="1"/>
  <c r="S1240" i="2" a="1"/>
  <c r="S1240" i="2" s="1"/>
  <c r="U1240" i="2" s="1"/>
  <c r="S1239" i="2" a="1"/>
  <c r="S1239" i="2" s="1"/>
  <c r="U1239" i="2" s="1"/>
  <c r="S1238" i="2" a="1"/>
  <c r="S1238" i="2" s="1"/>
  <c r="U1238" i="2" s="1"/>
  <c r="S1237" i="2" a="1"/>
  <c r="S1237" i="2" s="1"/>
  <c r="U1237" i="2" s="1"/>
  <c r="S1236" i="2" a="1"/>
  <c r="S1236" i="2" s="1"/>
  <c r="U1236" i="2" s="1"/>
  <c r="S1235" i="2" a="1"/>
  <c r="S1235" i="2" s="1"/>
  <c r="U1235" i="2" s="1"/>
  <c r="S1234" i="2" a="1"/>
  <c r="S1234" i="2" s="1"/>
  <c r="U1234" i="2" s="1"/>
  <c r="S1233" i="2" a="1"/>
  <c r="S1233" i="2" s="1"/>
  <c r="U1233" i="2" s="1"/>
  <c r="S1232" i="2" a="1"/>
  <c r="S1232" i="2" s="1"/>
  <c r="U1232" i="2" s="1"/>
  <c r="S1231" i="2" a="1"/>
  <c r="S1231" i="2" s="1"/>
  <c r="U1231" i="2" s="1"/>
  <c r="S1230" i="2" a="1"/>
  <c r="S1230" i="2" s="1"/>
  <c r="U1230" i="2" s="1"/>
  <c r="S1229" i="2" a="1"/>
  <c r="S1229" i="2" s="1"/>
  <c r="U1229" i="2" s="1"/>
  <c r="S1228" i="2" a="1"/>
  <c r="S1228" i="2" s="1"/>
  <c r="U1228" i="2" s="1"/>
  <c r="S1227" i="2" a="1"/>
  <c r="S1227" i="2" s="1"/>
  <c r="U1227" i="2" s="1"/>
  <c r="S1226" i="2" a="1"/>
  <c r="S1226" i="2" s="1"/>
  <c r="U1226" i="2" s="1"/>
  <c r="S1225" i="2" a="1"/>
  <c r="S1225" i="2" s="1"/>
  <c r="U1225" i="2" s="1"/>
  <c r="S1224" i="2" a="1"/>
  <c r="S1224" i="2" s="1"/>
  <c r="U1224" i="2" s="1"/>
  <c r="S1223" i="2" a="1"/>
  <c r="S1223" i="2" s="1"/>
  <c r="U1223" i="2" s="1"/>
  <c r="S1222" i="2" a="1"/>
  <c r="S1222" i="2" s="1"/>
  <c r="U1222" i="2" s="1"/>
  <c r="S1221" i="2" a="1"/>
  <c r="S1221" i="2" s="1"/>
  <c r="U1221" i="2" s="1"/>
  <c r="S1220" i="2" a="1"/>
  <c r="S1220" i="2" s="1"/>
  <c r="U1220" i="2" s="1"/>
  <c r="S1219" i="2" a="1"/>
  <c r="S1219" i="2" s="1"/>
  <c r="U1219" i="2" s="1"/>
  <c r="S1218" i="2" a="1"/>
  <c r="S1218" i="2" s="1"/>
  <c r="U1218" i="2" s="1"/>
  <c r="S1217" i="2" a="1"/>
  <c r="S1217" i="2" s="1"/>
  <c r="U1217" i="2" s="1"/>
  <c r="S1216" i="2" a="1"/>
  <c r="S1216" i="2" s="1"/>
  <c r="U1216" i="2" s="1"/>
  <c r="S1215" i="2" a="1"/>
  <c r="S1215" i="2" s="1"/>
  <c r="U1215" i="2" s="1"/>
  <c r="S1214" i="2" a="1"/>
  <c r="S1214" i="2" s="1"/>
  <c r="U1214" i="2" s="1"/>
  <c r="S811" i="2" a="1"/>
  <c r="S811" i="2" s="1"/>
  <c r="U811" i="2" s="1"/>
  <c r="S810" i="2" a="1"/>
  <c r="S810" i="2" s="1"/>
  <c r="U810" i="2" s="1"/>
  <c r="S809" i="2" a="1"/>
  <c r="S809" i="2" s="1"/>
  <c r="U809" i="2" s="1"/>
  <c r="S808" i="2" a="1"/>
  <c r="S808" i="2" s="1"/>
  <c r="U808" i="2" s="1"/>
  <c r="S1359" i="2" a="1"/>
  <c r="S1359" i="2" s="1"/>
  <c r="U1359" i="2" s="1"/>
  <c r="S1358" i="2" a="1"/>
  <c r="S1358" i="2" s="1"/>
  <c r="U1358" i="2" s="1"/>
  <c r="S1357" i="2" a="1"/>
  <c r="S1357" i="2" s="1"/>
  <c r="U1357" i="2" s="1"/>
  <c r="S1356" i="2" a="1"/>
  <c r="S1356" i="2" s="1"/>
  <c r="U1356" i="2" s="1"/>
  <c r="S1355" i="2" a="1"/>
  <c r="S1355" i="2" s="1"/>
  <c r="U1355" i="2" s="1"/>
  <c r="S1354" i="2" a="1"/>
  <c r="S1354" i="2" s="1"/>
  <c r="U1354" i="2" s="1"/>
  <c r="S1353" i="2" a="1"/>
  <c r="S1353" i="2" s="1"/>
  <c r="U1353" i="2" s="1"/>
  <c r="S1352" i="2" a="1"/>
  <c r="S1352" i="2" s="1"/>
  <c r="U1352" i="2" s="1"/>
  <c r="S1351" i="2" a="1"/>
  <c r="S1351" i="2" s="1"/>
  <c r="U1351" i="2" s="1"/>
  <c r="S1350" i="2" a="1"/>
  <c r="S1350" i="2" s="1"/>
  <c r="U1350" i="2" s="1"/>
  <c r="S1349" i="2" a="1"/>
  <c r="S1349" i="2" s="1"/>
  <c r="U1349" i="2" s="1"/>
  <c r="S1348" i="2" a="1"/>
  <c r="S1348" i="2" s="1"/>
  <c r="U1348" i="2" s="1"/>
  <c r="S1347" i="2" a="1"/>
  <c r="S1347" i="2" s="1"/>
  <c r="U1347" i="2" s="1"/>
  <c r="S1346" i="2" a="1"/>
  <c r="S1346" i="2" s="1"/>
  <c r="U1346" i="2" s="1"/>
  <c r="S1345" i="2" a="1"/>
  <c r="S1345" i="2" s="1"/>
  <c r="U1345" i="2" s="1"/>
  <c r="S1344" i="2" a="1"/>
  <c r="S1344" i="2" s="1"/>
  <c r="U1344" i="2" s="1"/>
  <c r="S1343" i="2" a="1"/>
  <c r="S1343" i="2" s="1"/>
  <c r="U1343" i="2" s="1"/>
  <c r="S1342" i="2" a="1"/>
  <c r="S1342" i="2" s="1"/>
  <c r="U1342" i="2" s="1"/>
  <c r="S1341" i="2" a="1"/>
  <c r="S1341" i="2" s="1"/>
  <c r="U1341" i="2" s="1"/>
  <c r="S1340" i="2" a="1"/>
  <c r="S1340" i="2" s="1"/>
  <c r="U1340" i="2" s="1"/>
  <c r="S1339" i="2" a="1"/>
  <c r="S1339" i="2" s="1"/>
  <c r="U1339" i="2" s="1"/>
  <c r="S1338" i="2" a="1"/>
  <c r="S1338" i="2" s="1"/>
  <c r="U1338" i="2" s="1"/>
  <c r="S1337" i="2" a="1"/>
  <c r="S1337" i="2" s="1"/>
  <c r="U1337" i="2" s="1"/>
  <c r="S1336" i="2" a="1"/>
  <c r="S1336" i="2" s="1"/>
  <c r="U1336" i="2" s="1"/>
  <c r="S1335" i="2" a="1"/>
  <c r="S1335" i="2" s="1"/>
  <c r="U1335" i="2" s="1"/>
  <c r="S1334" i="2" a="1"/>
  <c r="S1334" i="2" s="1"/>
  <c r="U1334" i="2" s="1"/>
  <c r="S1333" i="2" a="1"/>
  <c r="S1333" i="2" s="1"/>
  <c r="U1333" i="2" s="1"/>
  <c r="S1332" i="2" a="1"/>
  <c r="S1332" i="2" s="1"/>
  <c r="U1332" i="2" s="1"/>
  <c r="S1331" i="2" a="1"/>
  <c r="S1331" i="2" s="1"/>
  <c r="U1331" i="2" s="1"/>
  <c r="S1330" i="2" a="1"/>
  <c r="S1330" i="2" s="1"/>
  <c r="U1330" i="2" s="1"/>
  <c r="S1329" i="2" a="1"/>
  <c r="S1329" i="2" s="1"/>
  <c r="U1329" i="2" s="1"/>
  <c r="S1328" i="2" a="1"/>
  <c r="S1328" i="2" s="1"/>
  <c r="U1328" i="2" s="1"/>
  <c r="S1327" i="2" a="1"/>
  <c r="S1327" i="2" s="1"/>
  <c r="U1327" i="2" s="1"/>
  <c r="S1326" i="2" a="1"/>
  <c r="S1326" i="2" s="1"/>
  <c r="U1326" i="2" s="1"/>
  <c r="S1325" i="2" a="1"/>
  <c r="S1325" i="2" s="1"/>
  <c r="U1325" i="2" s="1"/>
  <c r="S1324" i="2" a="1"/>
  <c r="S1324" i="2" s="1"/>
  <c r="U1324" i="2" s="1"/>
  <c r="S1323" i="2" a="1"/>
  <c r="S1323" i="2" s="1"/>
  <c r="U1323" i="2" s="1"/>
  <c r="S1322" i="2" a="1"/>
  <c r="S1322" i="2" s="1"/>
  <c r="U1322" i="2" s="1"/>
  <c r="S1321" i="2" a="1"/>
  <c r="S1321" i="2" s="1"/>
  <c r="U1321" i="2" s="1"/>
  <c r="S1320" i="2" a="1"/>
  <c r="S1320" i="2" s="1"/>
  <c r="U1320" i="2" s="1"/>
  <c r="S1319" i="2" a="1"/>
  <c r="S1319" i="2" s="1"/>
  <c r="U1319" i="2" s="1"/>
  <c r="S1318" i="2" a="1"/>
  <c r="S1318" i="2" s="1"/>
  <c r="U1318" i="2" s="1"/>
  <c r="S1317" i="2" a="1"/>
  <c r="S1317" i="2" s="1"/>
  <c r="U1317" i="2" s="1"/>
  <c r="S1316" i="2" a="1"/>
  <c r="S1316" i="2" s="1"/>
  <c r="U1316" i="2" s="1"/>
  <c r="S1315" i="2" a="1"/>
  <c r="S1315" i="2" s="1"/>
  <c r="U1315" i="2" s="1"/>
  <c r="S1314" i="2" a="1"/>
  <c r="S1314" i="2" s="1"/>
  <c r="U1314" i="2" s="1"/>
  <c r="S1313" i="2" a="1"/>
  <c r="S1313" i="2" s="1"/>
  <c r="U1313" i="2" s="1"/>
  <c r="S1312" i="2" a="1"/>
  <c r="S1312" i="2" s="1"/>
  <c r="U1312" i="2" s="1"/>
  <c r="S1311" i="2" a="1"/>
  <c r="S1311" i="2" s="1"/>
  <c r="U1311" i="2" s="1"/>
  <c r="S1310" i="2" a="1"/>
  <c r="S1310" i="2" s="1"/>
  <c r="U1310" i="2" s="1"/>
  <c r="S1309" i="2" a="1"/>
  <c r="S1309" i="2" s="1"/>
  <c r="U1309" i="2" s="1"/>
  <c r="S1308" i="2" a="1"/>
  <c r="S1308" i="2" s="1"/>
  <c r="U1308" i="2" s="1"/>
  <c r="S1307" i="2" a="1"/>
  <c r="S1307" i="2" s="1"/>
  <c r="U1307" i="2" s="1"/>
  <c r="S1306" i="2" a="1"/>
  <c r="S1306" i="2" s="1"/>
  <c r="U1306" i="2" s="1"/>
  <c r="S1305" i="2" a="1"/>
  <c r="S1305" i="2" s="1"/>
  <c r="U1305" i="2" s="1"/>
  <c r="S1304" i="2" a="1"/>
  <c r="S1304" i="2" s="1"/>
  <c r="U1304" i="2" s="1"/>
  <c r="S1303" i="2" a="1"/>
  <c r="S1303" i="2" s="1"/>
  <c r="U1303" i="2" s="1"/>
  <c r="S1302" i="2" a="1"/>
  <c r="S1302" i="2" s="1"/>
  <c r="U1302" i="2" s="1"/>
  <c r="S1301" i="2" a="1"/>
  <c r="S1301" i="2" s="1"/>
  <c r="U1301" i="2" s="1"/>
  <c r="S1300" i="2" a="1"/>
  <c r="S1300" i="2" s="1"/>
  <c r="U1300" i="2" s="1"/>
  <c r="S748" i="2" a="1"/>
  <c r="S748" i="2" s="1"/>
  <c r="U748" i="2" s="1"/>
  <c r="D5" i="8"/>
  <c r="D4" i="8"/>
  <c r="D3" i="8"/>
  <c r="X3" i="2"/>
  <c r="W3" i="2"/>
  <c r="D998" i="2"/>
  <c r="E998" i="2" s="1" a="1"/>
  <c r="E998" i="2" s="1"/>
  <c r="H998" i="2" s="1"/>
  <c r="X998" i="2"/>
  <c r="W998" i="2"/>
  <c r="D995" i="2"/>
  <c r="E995" i="2" s="1" a="1"/>
  <c r="E995" i="2" s="1"/>
  <c r="H995" i="2" s="1"/>
  <c r="X995" i="2"/>
  <c r="W995" i="2"/>
  <c r="D992" i="2"/>
  <c r="E992" i="2" s="1" a="1"/>
  <c r="E992" i="2" s="1"/>
  <c r="H992" i="2" s="1"/>
  <c r="X992" i="2"/>
  <c r="W992" i="2"/>
  <c r="D989" i="2"/>
  <c r="E989" i="2" s="1" a="1"/>
  <c r="E989" i="2" s="1"/>
  <c r="H989" i="2" s="1"/>
  <c r="X989" i="2"/>
  <c r="W989" i="2"/>
  <c r="D986" i="2"/>
  <c r="E986" i="2" s="1" a="1"/>
  <c r="E986" i="2" s="1"/>
  <c r="H986" i="2" s="1"/>
  <c r="X986" i="2"/>
  <c r="W986" i="2"/>
  <c r="D983" i="2"/>
  <c r="E983" i="2" s="1" a="1"/>
  <c r="E983" i="2" s="1"/>
  <c r="H983" i="2" s="1"/>
  <c r="X983" i="2"/>
  <c r="W983" i="2"/>
  <c r="D980" i="2"/>
  <c r="E980" i="2" s="1" a="1"/>
  <c r="E980" i="2" s="1"/>
  <c r="H980" i="2" s="1"/>
  <c r="X980" i="2"/>
  <c r="W980" i="2"/>
  <c r="D977" i="2"/>
  <c r="E977" i="2" s="1" a="1"/>
  <c r="E977" i="2" s="1"/>
  <c r="H977" i="2" s="1"/>
  <c r="X977" i="2"/>
  <c r="W977" i="2"/>
  <c r="D974" i="2"/>
  <c r="E974" i="2" s="1" a="1"/>
  <c r="E974" i="2" s="1"/>
  <c r="H974" i="2" s="1"/>
  <c r="X974" i="2"/>
  <c r="W974" i="2"/>
  <c r="D971" i="2"/>
  <c r="E971" i="2" s="1" a="1"/>
  <c r="E971" i="2" s="1"/>
  <c r="H971" i="2" s="1"/>
  <c r="X971" i="2"/>
  <c r="W971" i="2"/>
  <c r="D968" i="2"/>
  <c r="E968" i="2" s="1" a="1"/>
  <c r="E968" i="2" s="1"/>
  <c r="H968" i="2" s="1"/>
  <c r="X968" i="2"/>
  <c r="W968" i="2"/>
  <c r="D965" i="2"/>
  <c r="E965" i="2" s="1" a="1"/>
  <c r="E965" i="2" s="1"/>
  <c r="H965" i="2" s="1"/>
  <c r="X965" i="2"/>
  <c r="W965" i="2"/>
  <c r="D962" i="2"/>
  <c r="E962" i="2" s="1" a="1"/>
  <c r="E962" i="2" s="1"/>
  <c r="H962" i="2" s="1"/>
  <c r="X962" i="2"/>
  <c r="W962" i="2"/>
  <c r="D959" i="2"/>
  <c r="E959" i="2" s="1" a="1"/>
  <c r="E959" i="2" s="1"/>
  <c r="H959" i="2" s="1"/>
  <c r="X959" i="2"/>
  <c r="W959" i="2"/>
  <c r="D956" i="2"/>
  <c r="E956" i="2" s="1" a="1"/>
  <c r="E956" i="2" s="1"/>
  <c r="H956" i="2" s="1"/>
  <c r="X956" i="2"/>
  <c r="W956" i="2"/>
  <c r="D953" i="2"/>
  <c r="E953" i="2" s="1" a="1"/>
  <c r="E953" i="2" s="1"/>
  <c r="X953" i="2"/>
  <c r="W953" i="2"/>
  <c r="D950" i="2"/>
  <c r="E950" i="2" s="1" a="1"/>
  <c r="E950" i="2" s="1"/>
  <c r="H950" i="2" s="1"/>
  <c r="X950" i="2"/>
  <c r="W950" i="2"/>
  <c r="D947" i="2"/>
  <c r="E947" i="2" s="1" a="1"/>
  <c r="E947" i="2" s="1"/>
  <c r="H947" i="2" s="1"/>
  <c r="X947" i="2"/>
  <c r="W947" i="2"/>
  <c r="D944" i="2"/>
  <c r="E944" i="2" s="1" a="1"/>
  <c r="E944" i="2" s="1"/>
  <c r="H944" i="2" s="1"/>
  <c r="X944" i="2"/>
  <c r="W944" i="2"/>
  <c r="D941" i="2"/>
  <c r="E941" i="2" s="1" a="1"/>
  <c r="E941" i="2" s="1"/>
  <c r="H941" i="2" s="1"/>
  <c r="X941" i="2"/>
  <c r="W941" i="2"/>
  <c r="D938" i="2"/>
  <c r="E938" i="2" s="1" a="1"/>
  <c r="E938" i="2" s="1"/>
  <c r="H938" i="2" s="1"/>
  <c r="X938" i="2"/>
  <c r="W938" i="2"/>
  <c r="D935" i="2"/>
  <c r="E935" i="2" s="1" a="1"/>
  <c r="E935" i="2" s="1"/>
  <c r="H935" i="2" s="1"/>
  <c r="X935" i="2"/>
  <c r="W935" i="2"/>
  <c r="D932" i="2"/>
  <c r="E932" i="2" s="1" a="1"/>
  <c r="E932" i="2" s="1"/>
  <c r="H932" i="2" s="1"/>
  <c r="X932" i="2"/>
  <c r="W932" i="2"/>
  <c r="D929" i="2"/>
  <c r="E929" i="2" s="1" a="1"/>
  <c r="E929" i="2" s="1"/>
  <c r="H929" i="2" s="1"/>
  <c r="X929" i="2"/>
  <c r="W929" i="2"/>
  <c r="D926" i="2"/>
  <c r="E926" i="2" s="1" a="1"/>
  <c r="E926" i="2" s="1"/>
  <c r="H926" i="2" s="1"/>
  <c r="X926" i="2"/>
  <c r="W926" i="2"/>
  <c r="D923" i="2"/>
  <c r="E923" i="2" s="1" a="1"/>
  <c r="E923" i="2" s="1"/>
  <c r="H923" i="2" s="1"/>
  <c r="X923" i="2"/>
  <c r="W923" i="2"/>
  <c r="D920" i="2"/>
  <c r="E920" i="2" s="1" a="1"/>
  <c r="E920" i="2" s="1"/>
  <c r="H920" i="2" s="1"/>
  <c r="X920" i="2"/>
  <c r="W920" i="2"/>
  <c r="D917" i="2"/>
  <c r="E917" i="2" s="1" a="1"/>
  <c r="E917" i="2" s="1"/>
  <c r="H917" i="2" s="1"/>
  <c r="X917" i="2"/>
  <c r="W917" i="2"/>
  <c r="D914" i="2"/>
  <c r="E914" i="2" s="1" a="1"/>
  <c r="E914" i="2" s="1"/>
  <c r="H914" i="2" s="1"/>
  <c r="X914" i="2"/>
  <c r="W914" i="2"/>
  <c r="D911" i="2"/>
  <c r="E911" i="2" s="1" a="1"/>
  <c r="E911" i="2" s="1"/>
  <c r="H911" i="2" s="1"/>
  <c r="X911" i="2"/>
  <c r="W911" i="2"/>
  <c r="D908" i="2"/>
  <c r="E908" i="2" s="1" a="1"/>
  <c r="E908" i="2" s="1"/>
  <c r="H908" i="2" s="1"/>
  <c r="X908" i="2"/>
  <c r="W908" i="2"/>
  <c r="D905" i="2"/>
  <c r="E905" i="2" s="1" a="1"/>
  <c r="E905" i="2" s="1"/>
  <c r="X905" i="2"/>
  <c r="W905" i="2"/>
  <c r="D902" i="2"/>
  <c r="E902" i="2" s="1" a="1"/>
  <c r="E902" i="2" s="1"/>
  <c r="H902" i="2" s="1"/>
  <c r="X902" i="2"/>
  <c r="W902" i="2"/>
  <c r="D899" i="2"/>
  <c r="E899" i="2" s="1" a="1"/>
  <c r="E899" i="2" s="1"/>
  <c r="H899" i="2" s="1"/>
  <c r="X899" i="2"/>
  <c r="W899" i="2"/>
  <c r="D896" i="2"/>
  <c r="E896" i="2" s="1" a="1"/>
  <c r="E896" i="2" s="1"/>
  <c r="H896" i="2" s="1"/>
  <c r="X896" i="2"/>
  <c r="W896" i="2"/>
  <c r="D893" i="2"/>
  <c r="E893" i="2" s="1" a="1"/>
  <c r="E893" i="2" s="1"/>
  <c r="H893" i="2" s="1"/>
  <c r="X893" i="2"/>
  <c r="W893" i="2"/>
  <c r="D890" i="2"/>
  <c r="E890" i="2" s="1" a="1"/>
  <c r="E890" i="2" s="1"/>
  <c r="H890" i="2" s="1"/>
  <c r="X890" i="2"/>
  <c r="W890" i="2"/>
  <c r="D887" i="2"/>
  <c r="E887" i="2" s="1" a="1"/>
  <c r="E887" i="2" s="1"/>
  <c r="H887" i="2" s="1"/>
  <c r="X887" i="2"/>
  <c r="W887" i="2"/>
  <c r="D884" i="2"/>
  <c r="E884" i="2" s="1" a="1"/>
  <c r="E884" i="2" s="1"/>
  <c r="H884" i="2" s="1"/>
  <c r="X884" i="2"/>
  <c r="W884" i="2"/>
  <c r="D881" i="2"/>
  <c r="E881" i="2" s="1" a="1"/>
  <c r="E881" i="2" s="1"/>
  <c r="X881" i="2"/>
  <c r="W881" i="2"/>
  <c r="D878" i="2"/>
  <c r="E878" i="2" s="1" a="1"/>
  <c r="E878" i="2" s="1"/>
  <c r="H878" i="2" s="1"/>
  <c r="X878" i="2"/>
  <c r="W878" i="2"/>
  <c r="D875" i="2"/>
  <c r="E875" i="2" s="1" a="1"/>
  <c r="E875" i="2" s="1"/>
  <c r="H875" i="2" s="1"/>
  <c r="X875" i="2"/>
  <c r="W875" i="2"/>
  <c r="D872" i="2"/>
  <c r="E872" i="2" s="1" a="1"/>
  <c r="E872" i="2" s="1"/>
  <c r="H872" i="2" s="1"/>
  <c r="X872" i="2"/>
  <c r="W872" i="2"/>
  <c r="D869" i="2"/>
  <c r="E869" i="2" s="1" a="1"/>
  <c r="E869" i="2" s="1"/>
  <c r="H869" i="2" s="1"/>
  <c r="X869" i="2"/>
  <c r="W869" i="2"/>
  <c r="D866" i="2"/>
  <c r="E866" i="2" s="1" a="1"/>
  <c r="E866" i="2" s="1"/>
  <c r="H866" i="2" s="1"/>
  <c r="X866" i="2"/>
  <c r="W866" i="2"/>
  <c r="D863" i="2"/>
  <c r="E863" i="2" s="1" a="1"/>
  <c r="E863" i="2" s="1"/>
  <c r="H863" i="2" s="1"/>
  <c r="X863" i="2"/>
  <c r="W863" i="2"/>
  <c r="D860" i="2"/>
  <c r="E860" i="2" s="1" a="1"/>
  <c r="E860" i="2" s="1"/>
  <c r="H860" i="2" s="1"/>
  <c r="X860" i="2"/>
  <c r="W860" i="2"/>
  <c r="D857" i="2"/>
  <c r="E857" i="2" s="1" a="1"/>
  <c r="E857" i="2" s="1"/>
  <c r="X857" i="2"/>
  <c r="W857" i="2"/>
  <c r="D854" i="2"/>
  <c r="E854" i="2" s="1" a="1"/>
  <c r="E854" i="2" s="1"/>
  <c r="H854" i="2" s="1"/>
  <c r="X854" i="2"/>
  <c r="W854" i="2"/>
  <c r="D851" i="2"/>
  <c r="E851" i="2" s="1" a="1"/>
  <c r="E851" i="2" s="1"/>
  <c r="H851" i="2" s="1"/>
  <c r="X851" i="2"/>
  <c r="W851" i="2"/>
  <c r="D848" i="2"/>
  <c r="E848" i="2" s="1" a="1"/>
  <c r="E848" i="2" s="1"/>
  <c r="H848" i="2" s="1"/>
  <c r="X848" i="2"/>
  <c r="W848" i="2"/>
  <c r="D845" i="2"/>
  <c r="E845" i="2" s="1" a="1"/>
  <c r="E845" i="2" s="1"/>
  <c r="H845" i="2" s="1"/>
  <c r="X845" i="2"/>
  <c r="W845" i="2"/>
  <c r="D842" i="2"/>
  <c r="E842" i="2" s="1" a="1"/>
  <c r="E842" i="2" s="1"/>
  <c r="H842" i="2" s="1"/>
  <c r="X842" i="2"/>
  <c r="W842" i="2"/>
  <c r="D839" i="2"/>
  <c r="E839" i="2" s="1" a="1"/>
  <c r="E839" i="2" s="1"/>
  <c r="H839" i="2" s="1"/>
  <c r="X839" i="2"/>
  <c r="W839" i="2"/>
  <c r="D836" i="2"/>
  <c r="E836" i="2" s="1" a="1"/>
  <c r="E836" i="2" s="1"/>
  <c r="H836" i="2" s="1"/>
  <c r="X836" i="2"/>
  <c r="W836" i="2"/>
  <c r="D833" i="2"/>
  <c r="E833" i="2" s="1" a="1"/>
  <c r="E833" i="2" s="1"/>
  <c r="H833" i="2" s="1"/>
  <c r="X833" i="2"/>
  <c r="W833" i="2"/>
  <c r="D830" i="2"/>
  <c r="E830" i="2" s="1" a="1"/>
  <c r="E830" i="2" s="1"/>
  <c r="H830" i="2" s="1"/>
  <c r="X830" i="2"/>
  <c r="W830" i="2"/>
  <c r="D827" i="2"/>
  <c r="E827" i="2" s="1" a="1"/>
  <c r="E827" i="2" s="1"/>
  <c r="H827" i="2" s="1"/>
  <c r="X827" i="2"/>
  <c r="W827" i="2"/>
  <c r="D824" i="2"/>
  <c r="E824" i="2" s="1" a="1"/>
  <c r="E824" i="2" s="1"/>
  <c r="H824" i="2" s="1"/>
  <c r="X824" i="2"/>
  <c r="W824" i="2"/>
  <c r="D821" i="2"/>
  <c r="E821" i="2" s="1" a="1"/>
  <c r="E821" i="2" s="1"/>
  <c r="H821" i="2" s="1"/>
  <c r="X821" i="2"/>
  <c r="W821" i="2"/>
  <c r="D818" i="2"/>
  <c r="E818" i="2" s="1" a="1"/>
  <c r="E818" i="2" s="1"/>
  <c r="H818" i="2" s="1"/>
  <c r="X818" i="2"/>
  <c r="W818" i="2"/>
  <c r="D815" i="2"/>
  <c r="E815" i="2" s="1" a="1"/>
  <c r="E815" i="2" s="1"/>
  <c r="H815" i="2" s="1"/>
  <c r="X815" i="2"/>
  <c r="W815" i="2"/>
  <c r="D812" i="2"/>
  <c r="E812" i="2" s="1" a="1"/>
  <c r="E812" i="2" s="1"/>
  <c r="H812" i="2" s="1"/>
  <c r="X812" i="2"/>
  <c r="W812" i="2"/>
  <c r="D809" i="2"/>
  <c r="E809" i="2" s="1" a="1"/>
  <c r="E809" i="2" s="1"/>
  <c r="H809" i="2" s="1"/>
  <c r="X809" i="2"/>
  <c r="W809" i="2"/>
  <c r="D806" i="2"/>
  <c r="E806" i="2" s="1" a="1"/>
  <c r="E806" i="2" s="1"/>
  <c r="H806" i="2" s="1"/>
  <c r="X806" i="2"/>
  <c r="W806" i="2"/>
  <c r="D803" i="2"/>
  <c r="E803" i="2" s="1" a="1"/>
  <c r="E803" i="2" s="1"/>
  <c r="H803" i="2" s="1"/>
  <c r="X803" i="2"/>
  <c r="W803" i="2"/>
  <c r="D800" i="2"/>
  <c r="E800" i="2" s="1" a="1"/>
  <c r="E800" i="2" s="1"/>
  <c r="H800" i="2" s="1"/>
  <c r="X800" i="2"/>
  <c r="W800" i="2"/>
  <c r="D797" i="2"/>
  <c r="E797" i="2" s="1" a="1"/>
  <c r="E797" i="2" s="1"/>
  <c r="H797" i="2" s="1"/>
  <c r="X797" i="2"/>
  <c r="W797" i="2"/>
  <c r="D794" i="2"/>
  <c r="E794" i="2" s="1" a="1"/>
  <c r="E794" i="2" s="1"/>
  <c r="H794" i="2" s="1"/>
  <c r="X794" i="2"/>
  <c r="W794" i="2"/>
  <c r="D791" i="2"/>
  <c r="E791" i="2" s="1" a="1"/>
  <c r="E791" i="2" s="1"/>
  <c r="H791" i="2" s="1"/>
  <c r="X791" i="2"/>
  <c r="W791" i="2"/>
  <c r="D788" i="2"/>
  <c r="E788" i="2" s="1" a="1"/>
  <c r="E788" i="2" s="1"/>
  <c r="H788" i="2" s="1"/>
  <c r="X788" i="2"/>
  <c r="W788" i="2"/>
  <c r="D785" i="2"/>
  <c r="E785" i="2" s="1" a="1"/>
  <c r="E785" i="2" s="1"/>
  <c r="X785" i="2"/>
  <c r="W785" i="2"/>
  <c r="D782" i="2"/>
  <c r="E782" i="2" s="1" a="1"/>
  <c r="E782" i="2" s="1"/>
  <c r="H782" i="2" s="1"/>
  <c r="X782" i="2"/>
  <c r="W782" i="2"/>
  <c r="D779" i="2"/>
  <c r="E779" i="2" s="1" a="1"/>
  <c r="E779" i="2" s="1"/>
  <c r="H779" i="2" s="1"/>
  <c r="X779" i="2"/>
  <c r="W779" i="2"/>
  <c r="D776" i="2"/>
  <c r="E776" i="2" s="1" a="1"/>
  <c r="E776" i="2" s="1"/>
  <c r="H776" i="2" s="1"/>
  <c r="X776" i="2"/>
  <c r="W776" i="2"/>
  <c r="D773" i="2"/>
  <c r="E773" i="2" s="1" a="1"/>
  <c r="E773" i="2" s="1"/>
  <c r="H773" i="2" s="1"/>
  <c r="X773" i="2"/>
  <c r="W773" i="2"/>
  <c r="D770" i="2"/>
  <c r="E770" i="2" s="1" a="1"/>
  <c r="E770" i="2" s="1"/>
  <c r="H770" i="2" s="1"/>
  <c r="X770" i="2"/>
  <c r="W770" i="2"/>
  <c r="D767" i="2"/>
  <c r="E767" i="2" s="1" a="1"/>
  <c r="E767" i="2" s="1"/>
  <c r="H767" i="2" s="1"/>
  <c r="X767" i="2"/>
  <c r="W767" i="2"/>
  <c r="D764" i="2"/>
  <c r="E764" i="2" s="1" a="1"/>
  <c r="E764" i="2" s="1"/>
  <c r="H764" i="2" s="1"/>
  <c r="X764" i="2"/>
  <c r="W764" i="2"/>
  <c r="D761" i="2"/>
  <c r="E761" i="2" s="1" a="1"/>
  <c r="E761" i="2" s="1"/>
  <c r="H761" i="2" s="1"/>
  <c r="X761" i="2"/>
  <c r="W761" i="2"/>
  <c r="D758" i="2"/>
  <c r="E758" i="2" s="1" a="1"/>
  <c r="E758" i="2" s="1"/>
  <c r="H758" i="2" s="1"/>
  <c r="X758" i="2"/>
  <c r="W758" i="2"/>
  <c r="D755" i="2"/>
  <c r="E755" i="2" s="1" a="1"/>
  <c r="E755" i="2" s="1"/>
  <c r="H755" i="2" s="1"/>
  <c r="X755" i="2"/>
  <c r="W755" i="2"/>
  <c r="D752" i="2"/>
  <c r="E752" i="2" s="1" a="1"/>
  <c r="E752" i="2" s="1"/>
  <c r="H752" i="2" s="1"/>
  <c r="X752" i="2"/>
  <c r="W752" i="2"/>
  <c r="D749" i="2"/>
  <c r="E749" i="2" s="1" a="1"/>
  <c r="E749" i="2" s="1"/>
  <c r="H749" i="2" s="1"/>
  <c r="X749" i="2"/>
  <c r="W749" i="2"/>
  <c r="D746" i="2"/>
  <c r="E746" i="2" s="1" a="1"/>
  <c r="E746" i="2" s="1"/>
  <c r="H746" i="2" s="1"/>
  <c r="X746" i="2"/>
  <c r="W746" i="2"/>
  <c r="D743" i="2"/>
  <c r="E743" i="2" s="1" a="1"/>
  <c r="E743" i="2" s="1"/>
  <c r="H743" i="2" s="1"/>
  <c r="X743" i="2"/>
  <c r="W743" i="2"/>
  <c r="D740" i="2"/>
  <c r="E740" i="2" s="1" a="1"/>
  <c r="E740" i="2" s="1"/>
  <c r="H740" i="2" s="1"/>
  <c r="X740" i="2"/>
  <c r="W740" i="2"/>
  <c r="D737" i="2"/>
  <c r="E737" i="2" s="1" a="1"/>
  <c r="E737" i="2" s="1"/>
  <c r="H737" i="2" s="1"/>
  <c r="X737" i="2"/>
  <c r="W737" i="2"/>
  <c r="D734" i="2"/>
  <c r="E734" i="2" s="1" a="1"/>
  <c r="E734" i="2" s="1"/>
  <c r="H734" i="2" s="1"/>
  <c r="X734" i="2"/>
  <c r="W734" i="2"/>
  <c r="D731" i="2"/>
  <c r="E731" i="2" s="1" a="1"/>
  <c r="E731" i="2" s="1"/>
  <c r="H731" i="2" s="1"/>
  <c r="X731" i="2"/>
  <c r="W731" i="2"/>
  <c r="D728" i="2"/>
  <c r="E728" i="2" s="1" a="1"/>
  <c r="E728" i="2" s="1"/>
  <c r="H728" i="2" s="1"/>
  <c r="X728" i="2"/>
  <c r="W728" i="2"/>
  <c r="D725" i="2"/>
  <c r="E725" i="2" s="1" a="1"/>
  <c r="E725" i="2" s="1"/>
  <c r="H725" i="2" s="1"/>
  <c r="X725" i="2"/>
  <c r="W725" i="2"/>
  <c r="D722" i="2"/>
  <c r="E722" i="2" s="1" a="1"/>
  <c r="E722" i="2" s="1"/>
  <c r="H722" i="2" s="1"/>
  <c r="X722" i="2"/>
  <c r="W722" i="2"/>
  <c r="D719" i="2"/>
  <c r="E719" i="2" s="1" a="1"/>
  <c r="E719" i="2" s="1"/>
  <c r="H719" i="2" s="1"/>
  <c r="X719" i="2"/>
  <c r="W719" i="2"/>
  <c r="D716" i="2"/>
  <c r="E716" i="2" s="1" a="1"/>
  <c r="E716" i="2" s="1"/>
  <c r="H716" i="2" s="1"/>
  <c r="X716" i="2"/>
  <c r="W716" i="2"/>
  <c r="D713" i="2"/>
  <c r="E713" i="2" s="1" a="1"/>
  <c r="E713" i="2" s="1"/>
  <c r="H713" i="2" s="1"/>
  <c r="X713" i="2"/>
  <c r="W713" i="2"/>
  <c r="D710" i="2"/>
  <c r="E710" i="2" s="1" a="1"/>
  <c r="E710" i="2" s="1"/>
  <c r="H710" i="2" s="1"/>
  <c r="X710" i="2"/>
  <c r="W710" i="2"/>
  <c r="D707" i="2"/>
  <c r="E707" i="2" s="1" a="1"/>
  <c r="E707" i="2" s="1"/>
  <c r="H707" i="2" s="1"/>
  <c r="X707" i="2"/>
  <c r="W707" i="2"/>
  <c r="D704" i="2"/>
  <c r="E704" i="2" s="1" a="1"/>
  <c r="E704" i="2" s="1"/>
  <c r="H704" i="2" s="1"/>
  <c r="X704" i="2"/>
  <c r="W704" i="2"/>
  <c r="D701" i="2"/>
  <c r="E701" i="2" s="1" a="1"/>
  <c r="E701" i="2" s="1"/>
  <c r="H701" i="2" s="1"/>
  <c r="X701" i="2"/>
  <c r="W701" i="2"/>
  <c r="D698" i="2"/>
  <c r="E698" i="2" s="1" a="1"/>
  <c r="E698" i="2" s="1"/>
  <c r="H698" i="2" s="1"/>
  <c r="X698" i="2"/>
  <c r="W698" i="2"/>
  <c r="D695" i="2"/>
  <c r="E695" i="2" s="1" a="1"/>
  <c r="E695" i="2" s="1"/>
  <c r="H695" i="2" s="1"/>
  <c r="X695" i="2"/>
  <c r="W695" i="2"/>
  <c r="D692" i="2"/>
  <c r="E692" i="2" s="1" a="1"/>
  <c r="E692" i="2" s="1"/>
  <c r="H692" i="2" s="1"/>
  <c r="X692" i="2"/>
  <c r="W692" i="2"/>
  <c r="D689" i="2"/>
  <c r="E689" i="2" s="1" a="1"/>
  <c r="E689" i="2" s="1"/>
  <c r="H689" i="2" s="1"/>
  <c r="X689" i="2"/>
  <c r="W689" i="2"/>
  <c r="D686" i="2"/>
  <c r="E686" i="2" s="1" a="1"/>
  <c r="E686" i="2" s="1"/>
  <c r="H686" i="2" s="1"/>
  <c r="X686" i="2"/>
  <c r="W686" i="2"/>
  <c r="D683" i="2"/>
  <c r="E683" i="2" s="1" a="1"/>
  <c r="E683" i="2" s="1"/>
  <c r="H683" i="2" s="1"/>
  <c r="X683" i="2"/>
  <c r="W683" i="2"/>
  <c r="D680" i="2"/>
  <c r="E680" i="2" s="1" a="1"/>
  <c r="E680" i="2" s="1"/>
  <c r="H680" i="2" s="1"/>
  <c r="X680" i="2"/>
  <c r="W680" i="2"/>
  <c r="D677" i="2"/>
  <c r="E677" i="2" s="1" a="1"/>
  <c r="E677" i="2" s="1"/>
  <c r="H677" i="2" s="1"/>
  <c r="X677" i="2"/>
  <c r="W677" i="2"/>
  <c r="D674" i="2"/>
  <c r="E674" i="2" s="1" a="1"/>
  <c r="E674" i="2" s="1"/>
  <c r="H674" i="2" s="1"/>
  <c r="X674" i="2"/>
  <c r="W674" i="2"/>
  <c r="D671" i="2"/>
  <c r="E671" i="2" s="1" a="1"/>
  <c r="E671" i="2" s="1"/>
  <c r="H671" i="2" s="1"/>
  <c r="X671" i="2"/>
  <c r="W671" i="2"/>
  <c r="D668" i="2"/>
  <c r="E668" i="2" s="1" a="1"/>
  <c r="E668" i="2" s="1"/>
  <c r="H668" i="2" s="1"/>
  <c r="X668" i="2"/>
  <c r="W668" i="2"/>
  <c r="D665" i="2"/>
  <c r="E665" i="2" s="1" a="1"/>
  <c r="E665" i="2" s="1"/>
  <c r="X665" i="2"/>
  <c r="W665" i="2"/>
  <c r="D662" i="2"/>
  <c r="E662" i="2" s="1" a="1"/>
  <c r="E662" i="2" s="1"/>
  <c r="H662" i="2" s="1"/>
  <c r="X662" i="2"/>
  <c r="W662" i="2"/>
  <c r="D659" i="2"/>
  <c r="E659" i="2" s="1" a="1"/>
  <c r="E659" i="2" s="1"/>
  <c r="H659" i="2" s="1"/>
  <c r="X659" i="2"/>
  <c r="W659" i="2"/>
  <c r="D656" i="2"/>
  <c r="E656" i="2" s="1" a="1"/>
  <c r="E656" i="2" s="1"/>
  <c r="H656" i="2" s="1"/>
  <c r="X656" i="2"/>
  <c r="W656" i="2"/>
  <c r="D653" i="2"/>
  <c r="E653" i="2" s="1" a="1"/>
  <c r="E653" i="2" s="1"/>
  <c r="H653" i="2" s="1"/>
  <c r="X653" i="2"/>
  <c r="W653" i="2"/>
  <c r="D650" i="2"/>
  <c r="E650" i="2" s="1" a="1"/>
  <c r="E650" i="2" s="1"/>
  <c r="H650" i="2" s="1"/>
  <c r="X650" i="2"/>
  <c r="W650" i="2"/>
  <c r="D647" i="2"/>
  <c r="E647" i="2" s="1" a="1"/>
  <c r="E647" i="2" s="1"/>
  <c r="H647" i="2" s="1"/>
  <c r="X647" i="2"/>
  <c r="W647" i="2"/>
  <c r="D644" i="2"/>
  <c r="E644" i="2" s="1" a="1"/>
  <c r="E644" i="2" s="1"/>
  <c r="H644" i="2" s="1"/>
  <c r="X644" i="2"/>
  <c r="W644" i="2"/>
  <c r="D641" i="2"/>
  <c r="E641" i="2" s="1" a="1"/>
  <c r="E641" i="2" s="1"/>
  <c r="H641" i="2" s="1"/>
  <c r="X641" i="2"/>
  <c r="W641" i="2"/>
  <c r="D638" i="2"/>
  <c r="E638" i="2" s="1" a="1"/>
  <c r="E638" i="2" s="1"/>
  <c r="H638" i="2" s="1"/>
  <c r="X638" i="2"/>
  <c r="W638" i="2"/>
  <c r="D635" i="2"/>
  <c r="E635" i="2" s="1" a="1"/>
  <c r="E635" i="2" s="1"/>
  <c r="H635" i="2" s="1"/>
  <c r="X635" i="2"/>
  <c r="W635" i="2"/>
  <c r="D632" i="2"/>
  <c r="E632" i="2" s="1" a="1"/>
  <c r="E632" i="2" s="1"/>
  <c r="H632" i="2" s="1"/>
  <c r="X632" i="2"/>
  <c r="W632" i="2"/>
  <c r="D629" i="2"/>
  <c r="E629" i="2" s="1" a="1"/>
  <c r="E629" i="2" s="1"/>
  <c r="H629" i="2" s="1"/>
  <c r="X629" i="2"/>
  <c r="W629" i="2"/>
  <c r="D626" i="2"/>
  <c r="E626" i="2" s="1" a="1"/>
  <c r="E626" i="2" s="1"/>
  <c r="H626" i="2" s="1"/>
  <c r="X626" i="2"/>
  <c r="W626" i="2"/>
  <c r="D623" i="2"/>
  <c r="E623" i="2" s="1" a="1"/>
  <c r="E623" i="2" s="1"/>
  <c r="H623" i="2" s="1"/>
  <c r="X623" i="2"/>
  <c r="W623" i="2"/>
  <c r="D620" i="2"/>
  <c r="E620" i="2" s="1" a="1"/>
  <c r="E620" i="2" s="1"/>
  <c r="H620" i="2" s="1"/>
  <c r="X620" i="2"/>
  <c r="W620" i="2"/>
  <c r="D617" i="2"/>
  <c r="E617" i="2" s="1" a="1"/>
  <c r="E617" i="2" s="1"/>
  <c r="H617" i="2" s="1"/>
  <c r="X617" i="2"/>
  <c r="W617" i="2"/>
  <c r="D614" i="2"/>
  <c r="E614" i="2" s="1" a="1"/>
  <c r="E614" i="2" s="1"/>
  <c r="H614" i="2" s="1"/>
  <c r="X614" i="2"/>
  <c r="W614" i="2"/>
  <c r="D611" i="2"/>
  <c r="E611" i="2" s="1" a="1"/>
  <c r="E611" i="2" s="1"/>
  <c r="H611" i="2" s="1"/>
  <c r="X611" i="2"/>
  <c r="W611" i="2"/>
  <c r="D608" i="2"/>
  <c r="E608" i="2" s="1" a="1"/>
  <c r="E608" i="2" s="1"/>
  <c r="H608" i="2" s="1"/>
  <c r="X608" i="2"/>
  <c r="W608" i="2"/>
  <c r="D605" i="2"/>
  <c r="E605" i="2" s="1" a="1"/>
  <c r="E605" i="2" s="1"/>
  <c r="H605" i="2" s="1"/>
  <c r="X605" i="2"/>
  <c r="W605" i="2"/>
  <c r="D602" i="2"/>
  <c r="E602" i="2" s="1" a="1"/>
  <c r="E602" i="2" s="1"/>
  <c r="H602" i="2" s="1"/>
  <c r="X602" i="2"/>
  <c r="W602" i="2"/>
  <c r="D599" i="2"/>
  <c r="E599" i="2" s="1" a="1"/>
  <c r="E599" i="2" s="1"/>
  <c r="H599" i="2" s="1"/>
  <c r="X599" i="2"/>
  <c r="W599" i="2"/>
  <c r="D596" i="2"/>
  <c r="E596" i="2" s="1" a="1"/>
  <c r="E596" i="2" s="1"/>
  <c r="H596" i="2" s="1"/>
  <c r="X596" i="2"/>
  <c r="W596" i="2"/>
  <c r="D593" i="2"/>
  <c r="E593" i="2" s="1" a="1"/>
  <c r="E593" i="2" s="1"/>
  <c r="H593" i="2" s="1"/>
  <c r="X593" i="2"/>
  <c r="W593" i="2"/>
  <c r="D590" i="2"/>
  <c r="E590" i="2" s="1" a="1"/>
  <c r="E590" i="2" s="1"/>
  <c r="H590" i="2" s="1"/>
  <c r="X590" i="2"/>
  <c r="W590" i="2"/>
  <c r="D587" i="2"/>
  <c r="E587" i="2" s="1" a="1"/>
  <c r="E587" i="2" s="1"/>
  <c r="H587" i="2" s="1"/>
  <c r="X587" i="2"/>
  <c r="W587" i="2"/>
  <c r="D584" i="2"/>
  <c r="E584" i="2" s="1" a="1"/>
  <c r="E584" i="2" s="1"/>
  <c r="H584" i="2" s="1"/>
  <c r="X584" i="2"/>
  <c r="W584" i="2"/>
  <c r="D581" i="2"/>
  <c r="E581" i="2" s="1" a="1"/>
  <c r="E581" i="2" s="1"/>
  <c r="H581" i="2" s="1"/>
  <c r="X581" i="2"/>
  <c r="W581" i="2"/>
  <c r="D578" i="2"/>
  <c r="E578" i="2" s="1" a="1"/>
  <c r="E578" i="2" s="1"/>
  <c r="H578" i="2" s="1"/>
  <c r="X578" i="2"/>
  <c r="W578" i="2"/>
  <c r="D575" i="2"/>
  <c r="E575" i="2" s="1" a="1"/>
  <c r="E575" i="2" s="1"/>
  <c r="H575" i="2" s="1"/>
  <c r="X575" i="2"/>
  <c r="W575" i="2"/>
  <c r="D572" i="2"/>
  <c r="E572" i="2" s="1" a="1"/>
  <c r="E572" i="2" s="1"/>
  <c r="H572" i="2" s="1"/>
  <c r="X572" i="2"/>
  <c r="W572" i="2"/>
  <c r="D569" i="2"/>
  <c r="E569" i="2" s="1" a="1"/>
  <c r="E569" i="2" s="1"/>
  <c r="X569" i="2"/>
  <c r="W569" i="2"/>
  <c r="D566" i="2"/>
  <c r="E566" i="2" s="1" a="1"/>
  <c r="E566" i="2" s="1"/>
  <c r="H566" i="2" s="1"/>
  <c r="X566" i="2"/>
  <c r="W566" i="2"/>
  <c r="D563" i="2"/>
  <c r="E563" i="2" s="1" a="1"/>
  <c r="E563" i="2" s="1"/>
  <c r="H563" i="2" s="1"/>
  <c r="X563" i="2"/>
  <c r="W563" i="2"/>
  <c r="D560" i="2"/>
  <c r="E560" i="2" s="1" a="1"/>
  <c r="E560" i="2" s="1"/>
  <c r="H560" i="2" s="1"/>
  <c r="X560" i="2"/>
  <c r="W560" i="2"/>
  <c r="D557" i="2"/>
  <c r="E557" i="2" s="1" a="1"/>
  <c r="E557" i="2" s="1"/>
  <c r="H557" i="2" s="1"/>
  <c r="X557" i="2"/>
  <c r="W557" i="2"/>
  <c r="D554" i="2"/>
  <c r="E554" i="2" s="1" a="1"/>
  <c r="E554" i="2" s="1"/>
  <c r="H554" i="2" s="1"/>
  <c r="X554" i="2"/>
  <c r="W554" i="2"/>
  <c r="D551" i="2"/>
  <c r="E551" i="2" s="1" a="1"/>
  <c r="E551" i="2" s="1"/>
  <c r="H551" i="2" s="1"/>
  <c r="X551" i="2"/>
  <c r="W551" i="2"/>
  <c r="D548" i="2"/>
  <c r="E548" i="2" s="1" a="1"/>
  <c r="E548" i="2" s="1"/>
  <c r="H548" i="2" s="1"/>
  <c r="X548" i="2"/>
  <c r="W548" i="2"/>
  <c r="D545" i="2"/>
  <c r="E545" i="2" s="1" a="1"/>
  <c r="E545" i="2" s="1"/>
  <c r="H545" i="2" s="1"/>
  <c r="X545" i="2"/>
  <c r="W545" i="2"/>
  <c r="D542" i="2"/>
  <c r="E542" i="2" s="1" a="1"/>
  <c r="E542" i="2" s="1"/>
  <c r="H542" i="2" s="1"/>
  <c r="X542" i="2"/>
  <c r="W542" i="2"/>
  <c r="D539" i="2"/>
  <c r="E539" i="2" s="1" a="1"/>
  <c r="E539" i="2" s="1"/>
  <c r="H539" i="2" s="1"/>
  <c r="X539" i="2"/>
  <c r="W539" i="2"/>
  <c r="D536" i="2"/>
  <c r="E536" i="2" s="1" a="1"/>
  <c r="E536" i="2" s="1"/>
  <c r="H536" i="2" s="1"/>
  <c r="X536" i="2"/>
  <c r="W536" i="2"/>
  <c r="D533" i="2"/>
  <c r="E533" i="2" s="1" a="1"/>
  <c r="E533" i="2" s="1"/>
  <c r="H533" i="2" s="1"/>
  <c r="X533" i="2"/>
  <c r="W533" i="2"/>
  <c r="D524" i="2"/>
  <c r="E524" i="2" s="1" a="1"/>
  <c r="E524" i="2" s="1"/>
  <c r="H524" i="2" s="1"/>
  <c r="X524" i="2"/>
  <c r="W524" i="2"/>
  <c r="D521" i="2"/>
  <c r="E521" i="2" s="1" a="1"/>
  <c r="E521" i="2" s="1"/>
  <c r="H521" i="2" s="1"/>
  <c r="X521" i="2"/>
  <c r="W521" i="2"/>
  <c r="D518" i="2"/>
  <c r="E518" i="2" s="1" a="1"/>
  <c r="E518" i="2" s="1"/>
  <c r="H518" i="2" s="1"/>
  <c r="X518" i="2"/>
  <c r="W518" i="2"/>
  <c r="D515" i="2"/>
  <c r="E515" i="2" s="1" a="1"/>
  <c r="E515" i="2" s="1"/>
  <c r="X515" i="2"/>
  <c r="W515" i="2"/>
  <c r="D512" i="2"/>
  <c r="E512" i="2" s="1" a="1"/>
  <c r="E512" i="2" s="1"/>
  <c r="H512" i="2" s="1"/>
  <c r="X512" i="2"/>
  <c r="W512" i="2"/>
  <c r="D509" i="2"/>
  <c r="E509" i="2" s="1" a="1"/>
  <c r="E509" i="2" s="1"/>
  <c r="H509" i="2" s="1"/>
  <c r="X509" i="2"/>
  <c r="W509" i="2"/>
  <c r="D506" i="2"/>
  <c r="E506" i="2" s="1" a="1"/>
  <c r="E506" i="2" s="1"/>
  <c r="H506" i="2" s="1"/>
  <c r="X506" i="2"/>
  <c r="W506" i="2"/>
  <c r="D503" i="2"/>
  <c r="E503" i="2" s="1" a="1"/>
  <c r="E503" i="2" s="1"/>
  <c r="H503" i="2" s="1"/>
  <c r="X503" i="2"/>
  <c r="W503" i="2"/>
  <c r="D500" i="2"/>
  <c r="E500" i="2" s="1" a="1"/>
  <c r="E500" i="2" s="1"/>
  <c r="H500" i="2" s="1"/>
  <c r="X500" i="2"/>
  <c r="W500" i="2"/>
  <c r="D497" i="2"/>
  <c r="E497" i="2" s="1" a="1"/>
  <c r="E497" i="2" s="1"/>
  <c r="H497" i="2" s="1"/>
  <c r="X497" i="2"/>
  <c r="W497" i="2"/>
  <c r="D494" i="2"/>
  <c r="E494" i="2" s="1" a="1"/>
  <c r="E494" i="2" s="1"/>
  <c r="H494" i="2" s="1"/>
  <c r="X494" i="2"/>
  <c r="W494" i="2"/>
  <c r="D491" i="2"/>
  <c r="E491" i="2" s="1" a="1"/>
  <c r="E491" i="2" s="1"/>
  <c r="H491" i="2" s="1"/>
  <c r="X491" i="2"/>
  <c r="W491" i="2"/>
  <c r="D488" i="2"/>
  <c r="E488" i="2" s="1" a="1"/>
  <c r="E488" i="2" s="1"/>
  <c r="H488" i="2" s="1"/>
  <c r="X488" i="2"/>
  <c r="W488" i="2"/>
  <c r="D485" i="2"/>
  <c r="E485" i="2" s="1" a="1"/>
  <c r="E485" i="2" s="1"/>
  <c r="H485" i="2" s="1"/>
  <c r="X485" i="2"/>
  <c r="W485" i="2"/>
  <c r="D482" i="2"/>
  <c r="E482" i="2" s="1" a="1"/>
  <c r="E482" i="2" s="1"/>
  <c r="H482" i="2" s="1"/>
  <c r="X482" i="2"/>
  <c r="W482" i="2"/>
  <c r="D479" i="2"/>
  <c r="E479" i="2" s="1" a="1"/>
  <c r="E479" i="2" s="1"/>
  <c r="H479" i="2" s="1"/>
  <c r="X479" i="2"/>
  <c r="W479" i="2"/>
  <c r="D476" i="2"/>
  <c r="E476" i="2" s="1" a="1"/>
  <c r="E476" i="2" s="1"/>
  <c r="H476" i="2" s="1"/>
  <c r="X476" i="2"/>
  <c r="W476" i="2"/>
  <c r="D473" i="2"/>
  <c r="E473" i="2" s="1" a="1"/>
  <c r="E473" i="2" s="1"/>
  <c r="H473" i="2" s="1"/>
  <c r="X473" i="2"/>
  <c r="W473" i="2"/>
  <c r="D470" i="2"/>
  <c r="E470" i="2" s="1" a="1"/>
  <c r="E470" i="2" s="1"/>
  <c r="H470" i="2" s="1"/>
  <c r="X470" i="2"/>
  <c r="W470" i="2"/>
  <c r="D467" i="2"/>
  <c r="E467" i="2" s="1" a="1"/>
  <c r="E467" i="2" s="1"/>
  <c r="H467" i="2" s="1"/>
  <c r="X467" i="2"/>
  <c r="W467" i="2"/>
  <c r="D464" i="2"/>
  <c r="E464" i="2" s="1" a="1"/>
  <c r="E464" i="2" s="1"/>
  <c r="H464" i="2" s="1"/>
  <c r="X464" i="2"/>
  <c r="W464" i="2"/>
  <c r="D461" i="2"/>
  <c r="E461" i="2" s="1" a="1"/>
  <c r="E461" i="2" s="1"/>
  <c r="H461" i="2" s="1"/>
  <c r="X461" i="2"/>
  <c r="W461" i="2"/>
  <c r="D458" i="2"/>
  <c r="E458" i="2" s="1" a="1"/>
  <c r="E458" i="2" s="1"/>
  <c r="H458" i="2" s="1"/>
  <c r="X458" i="2"/>
  <c r="W458" i="2"/>
  <c r="D455" i="2"/>
  <c r="E455" i="2" s="1" a="1"/>
  <c r="E455" i="2" s="1"/>
  <c r="H455" i="2" s="1"/>
  <c r="X455" i="2"/>
  <c r="W455" i="2"/>
  <c r="D452" i="2"/>
  <c r="E452" i="2" s="1" a="1"/>
  <c r="E452" i="2" s="1"/>
  <c r="H452" i="2" s="1"/>
  <c r="X452" i="2"/>
  <c r="W452" i="2"/>
  <c r="D449" i="2"/>
  <c r="E449" i="2" s="1" a="1"/>
  <c r="E449" i="2" s="1"/>
  <c r="H449" i="2" s="1"/>
  <c r="X449" i="2"/>
  <c r="W449" i="2"/>
  <c r="D446" i="2"/>
  <c r="E446" i="2" s="1" a="1"/>
  <c r="E446" i="2" s="1"/>
  <c r="H446" i="2" s="1"/>
  <c r="X446" i="2"/>
  <c r="W446" i="2"/>
  <c r="D443" i="2"/>
  <c r="E443" i="2" s="1" a="1"/>
  <c r="E443" i="2" s="1"/>
  <c r="H443" i="2" s="1"/>
  <c r="X443" i="2"/>
  <c r="W443" i="2"/>
  <c r="D440" i="2"/>
  <c r="E440" i="2" s="1" a="1"/>
  <c r="E440" i="2" s="1"/>
  <c r="H440" i="2" s="1"/>
  <c r="X440" i="2"/>
  <c r="W440" i="2"/>
  <c r="D437" i="2"/>
  <c r="E437" i="2" s="1" a="1"/>
  <c r="E437" i="2" s="1"/>
  <c r="H437" i="2" s="1"/>
  <c r="X437" i="2"/>
  <c r="W437" i="2"/>
  <c r="D434" i="2"/>
  <c r="E434" i="2" s="1" a="1"/>
  <c r="E434" i="2" s="1"/>
  <c r="H434" i="2" s="1"/>
  <c r="X434" i="2"/>
  <c r="W434" i="2"/>
  <c r="D431" i="2"/>
  <c r="E431" i="2" s="1" a="1"/>
  <c r="E431" i="2" s="1"/>
  <c r="H431" i="2" s="1"/>
  <c r="X431" i="2"/>
  <c r="W431" i="2"/>
  <c r="D428" i="2"/>
  <c r="E428" i="2" s="1" a="1"/>
  <c r="E428" i="2" s="1"/>
  <c r="H428" i="2" s="1"/>
  <c r="X428" i="2"/>
  <c r="W428" i="2"/>
  <c r="D425" i="2"/>
  <c r="E425" i="2" s="1" a="1"/>
  <c r="E425" i="2" s="1"/>
  <c r="H425" i="2" s="1"/>
  <c r="X425" i="2"/>
  <c r="W425" i="2"/>
  <c r="D422" i="2"/>
  <c r="E422" i="2" s="1" a="1"/>
  <c r="E422" i="2" s="1"/>
  <c r="H422" i="2" s="1"/>
  <c r="X422" i="2"/>
  <c r="W422" i="2"/>
  <c r="D419" i="2"/>
  <c r="E419" i="2" s="1" a="1"/>
  <c r="E419" i="2" s="1"/>
  <c r="H419" i="2" s="1"/>
  <c r="X419" i="2"/>
  <c r="W419" i="2"/>
  <c r="D416" i="2"/>
  <c r="E416" i="2" s="1" a="1"/>
  <c r="E416" i="2" s="1"/>
  <c r="H416" i="2" s="1"/>
  <c r="X416" i="2"/>
  <c r="W416" i="2"/>
  <c r="D413" i="2"/>
  <c r="E413" i="2" s="1" a="1"/>
  <c r="E413" i="2" s="1"/>
  <c r="H413" i="2" s="1"/>
  <c r="X413" i="2"/>
  <c r="W413" i="2"/>
  <c r="D410" i="2"/>
  <c r="E410" i="2" s="1" a="1"/>
  <c r="E410" i="2" s="1"/>
  <c r="H410" i="2" s="1"/>
  <c r="X410" i="2"/>
  <c r="W410" i="2"/>
  <c r="D407" i="2"/>
  <c r="E407" i="2" s="1" a="1"/>
  <c r="E407" i="2" s="1"/>
  <c r="H407" i="2" s="1"/>
  <c r="X407" i="2"/>
  <c r="W407" i="2"/>
  <c r="D404" i="2"/>
  <c r="E404" i="2" s="1" a="1"/>
  <c r="E404" i="2" s="1"/>
  <c r="H404" i="2" s="1"/>
  <c r="X404" i="2"/>
  <c r="W404" i="2"/>
  <c r="D401" i="2"/>
  <c r="E401" i="2" s="1" a="1"/>
  <c r="E401" i="2" s="1"/>
  <c r="H401" i="2" s="1"/>
  <c r="X401" i="2"/>
  <c r="W401" i="2"/>
  <c r="D398" i="2"/>
  <c r="E398" i="2" s="1" a="1"/>
  <c r="E398" i="2" s="1"/>
  <c r="H398" i="2" s="1"/>
  <c r="X398" i="2"/>
  <c r="W398" i="2"/>
  <c r="D395" i="2"/>
  <c r="E395" i="2" s="1" a="1"/>
  <c r="E395" i="2" s="1"/>
  <c r="X395" i="2"/>
  <c r="W395" i="2"/>
  <c r="D392" i="2"/>
  <c r="E392" i="2" s="1" a="1"/>
  <c r="E392" i="2" s="1"/>
  <c r="H392" i="2" s="1"/>
  <c r="X392" i="2"/>
  <c r="W392" i="2"/>
  <c r="D389" i="2"/>
  <c r="E389" i="2" s="1" a="1"/>
  <c r="E389" i="2" s="1"/>
  <c r="H389" i="2" s="1"/>
  <c r="X389" i="2"/>
  <c r="W389" i="2"/>
  <c r="D386" i="2"/>
  <c r="E386" i="2" s="1" a="1"/>
  <c r="E386" i="2" s="1"/>
  <c r="H386" i="2" s="1"/>
  <c r="X386" i="2"/>
  <c r="W386" i="2"/>
  <c r="D383" i="2"/>
  <c r="E383" i="2" s="1" a="1"/>
  <c r="E383" i="2" s="1"/>
  <c r="H383" i="2" s="1"/>
  <c r="X383" i="2"/>
  <c r="W383" i="2"/>
  <c r="D380" i="2"/>
  <c r="E380" i="2" s="1" a="1"/>
  <c r="E380" i="2" s="1"/>
  <c r="H380" i="2" s="1"/>
  <c r="X380" i="2"/>
  <c r="W380" i="2"/>
  <c r="D377" i="2"/>
  <c r="E377" i="2" s="1" a="1"/>
  <c r="E377" i="2" s="1"/>
  <c r="H377" i="2" s="1"/>
  <c r="X377" i="2"/>
  <c r="W377" i="2"/>
  <c r="D374" i="2"/>
  <c r="E374" i="2" s="1" a="1"/>
  <c r="E374" i="2" s="1"/>
  <c r="H374" i="2" s="1"/>
  <c r="X374" i="2"/>
  <c r="W374" i="2"/>
  <c r="D371" i="2"/>
  <c r="E371" i="2" s="1" a="1"/>
  <c r="E371" i="2" s="1"/>
  <c r="X371" i="2"/>
  <c r="W371" i="2"/>
  <c r="D368" i="2"/>
  <c r="E368" i="2" s="1" a="1"/>
  <c r="E368" i="2" s="1"/>
  <c r="H368" i="2" s="1"/>
  <c r="X368" i="2"/>
  <c r="W368" i="2"/>
  <c r="D365" i="2"/>
  <c r="E365" i="2" s="1" a="1"/>
  <c r="E365" i="2" s="1"/>
  <c r="H365" i="2" s="1"/>
  <c r="X365" i="2"/>
  <c r="W365" i="2"/>
  <c r="D362" i="2"/>
  <c r="E362" i="2" s="1" a="1"/>
  <c r="E362" i="2" s="1"/>
  <c r="H362" i="2" s="1"/>
  <c r="X362" i="2"/>
  <c r="W362" i="2"/>
  <c r="D359" i="2"/>
  <c r="E359" i="2" s="1" a="1"/>
  <c r="E359" i="2" s="1"/>
  <c r="H359" i="2" s="1"/>
  <c r="X359" i="2"/>
  <c r="W359" i="2"/>
  <c r="D356" i="2"/>
  <c r="E356" i="2" s="1" a="1"/>
  <c r="E356" i="2" s="1"/>
  <c r="H356" i="2" s="1"/>
  <c r="X356" i="2"/>
  <c r="W356" i="2"/>
  <c r="D353" i="2"/>
  <c r="E353" i="2" s="1" a="1"/>
  <c r="E353" i="2" s="1"/>
  <c r="H353" i="2" s="1"/>
  <c r="X353" i="2"/>
  <c r="W353" i="2"/>
  <c r="D350" i="2"/>
  <c r="E350" i="2" s="1" a="1"/>
  <c r="E350" i="2" s="1"/>
  <c r="H350" i="2" s="1"/>
  <c r="X350" i="2"/>
  <c r="W350" i="2"/>
  <c r="D347" i="2"/>
  <c r="E347" i="2" s="1" a="1"/>
  <c r="E347" i="2" s="1"/>
  <c r="X347" i="2"/>
  <c r="W347" i="2"/>
  <c r="D344" i="2"/>
  <c r="E344" i="2" s="1" a="1"/>
  <c r="E344" i="2" s="1"/>
  <c r="H344" i="2" s="1"/>
  <c r="X344" i="2"/>
  <c r="W344" i="2"/>
  <c r="D341" i="2"/>
  <c r="E341" i="2" s="1" a="1"/>
  <c r="E341" i="2" s="1"/>
  <c r="H341" i="2" s="1"/>
  <c r="X341" i="2"/>
  <c r="W341" i="2"/>
  <c r="D338" i="2"/>
  <c r="E338" i="2" s="1" a="1"/>
  <c r="E338" i="2" s="1"/>
  <c r="H338" i="2" s="1"/>
  <c r="X338" i="2"/>
  <c r="W338" i="2"/>
  <c r="D335" i="2"/>
  <c r="E335" i="2" s="1" a="1"/>
  <c r="E335" i="2" s="1"/>
  <c r="H335" i="2" s="1"/>
  <c r="X335" i="2"/>
  <c r="W335" i="2"/>
  <c r="D332" i="2"/>
  <c r="E332" i="2" s="1" a="1"/>
  <c r="E332" i="2" s="1"/>
  <c r="H332" i="2" s="1"/>
  <c r="X332" i="2"/>
  <c r="W332" i="2"/>
  <c r="D329" i="2"/>
  <c r="E329" i="2" s="1" a="1"/>
  <c r="E329" i="2" s="1"/>
  <c r="H329" i="2" s="1"/>
  <c r="X329" i="2"/>
  <c r="W329" i="2"/>
  <c r="D326" i="2"/>
  <c r="E326" i="2" s="1" a="1"/>
  <c r="E326" i="2" s="1"/>
  <c r="H326" i="2" s="1"/>
  <c r="X326" i="2"/>
  <c r="W326" i="2"/>
  <c r="D323" i="2"/>
  <c r="E323" i="2" s="1" a="1"/>
  <c r="E323" i="2" s="1"/>
  <c r="X323" i="2"/>
  <c r="W323" i="2"/>
  <c r="D320" i="2"/>
  <c r="E320" i="2" s="1" a="1"/>
  <c r="E320" i="2" s="1"/>
  <c r="H320" i="2" s="1"/>
  <c r="X320" i="2"/>
  <c r="W320" i="2"/>
  <c r="D317" i="2"/>
  <c r="E317" i="2" s="1" a="1"/>
  <c r="E317" i="2" s="1"/>
  <c r="H317" i="2" s="1"/>
  <c r="X317" i="2"/>
  <c r="W317" i="2"/>
  <c r="D314" i="2"/>
  <c r="E314" i="2" s="1" a="1"/>
  <c r="E314" i="2" s="1"/>
  <c r="H314" i="2" s="1"/>
  <c r="X314" i="2"/>
  <c r="W314" i="2"/>
  <c r="D311" i="2"/>
  <c r="E311" i="2" s="1" a="1"/>
  <c r="E311" i="2" s="1"/>
  <c r="H311" i="2" s="1"/>
  <c r="X311" i="2"/>
  <c r="W311" i="2"/>
  <c r="D308" i="2"/>
  <c r="E308" i="2" s="1" a="1"/>
  <c r="E308" i="2" s="1"/>
  <c r="H308" i="2" s="1"/>
  <c r="X308" i="2"/>
  <c r="W308" i="2"/>
  <c r="D305" i="2"/>
  <c r="E305" i="2" s="1" a="1"/>
  <c r="E305" i="2" s="1"/>
  <c r="H305" i="2" s="1"/>
  <c r="X305" i="2"/>
  <c r="W305" i="2"/>
  <c r="D302" i="2"/>
  <c r="E302" i="2" s="1" a="1"/>
  <c r="E302" i="2" s="1"/>
  <c r="H302" i="2" s="1"/>
  <c r="X302" i="2"/>
  <c r="W302" i="2"/>
  <c r="D299" i="2"/>
  <c r="E299" i="2" s="1" a="1"/>
  <c r="E299" i="2" s="1"/>
  <c r="X299" i="2"/>
  <c r="W299" i="2"/>
  <c r="D296" i="2"/>
  <c r="E296" i="2" s="1" a="1"/>
  <c r="E296" i="2" s="1"/>
  <c r="H296" i="2" s="1"/>
  <c r="X296" i="2"/>
  <c r="W296" i="2"/>
  <c r="D293" i="2"/>
  <c r="E293" i="2" s="1" a="1"/>
  <c r="E293" i="2" s="1"/>
  <c r="H293" i="2" s="1"/>
  <c r="X293" i="2"/>
  <c r="W293" i="2"/>
  <c r="D290" i="2"/>
  <c r="E290" i="2" s="1" a="1"/>
  <c r="E290" i="2" s="1"/>
  <c r="H290" i="2" s="1"/>
  <c r="X290" i="2"/>
  <c r="W290" i="2"/>
  <c r="D287" i="2"/>
  <c r="E287" i="2" s="1" a="1"/>
  <c r="E287" i="2" s="1"/>
  <c r="H287" i="2" s="1"/>
  <c r="X287" i="2"/>
  <c r="W287" i="2"/>
  <c r="D284" i="2"/>
  <c r="E284" i="2" s="1" a="1"/>
  <c r="E284" i="2" s="1"/>
  <c r="H284" i="2" s="1"/>
  <c r="X284" i="2"/>
  <c r="W284" i="2"/>
  <c r="D281" i="2"/>
  <c r="E281" i="2" s="1" a="1"/>
  <c r="E281" i="2" s="1"/>
  <c r="H281" i="2" s="1"/>
  <c r="X281" i="2"/>
  <c r="W281" i="2"/>
  <c r="D1000" i="2"/>
  <c r="E1000" i="2" s="1" a="1"/>
  <c r="E1000" i="2" s="1"/>
  <c r="H1000" i="2" s="1"/>
  <c r="X1000" i="2"/>
  <c r="W1000" i="2"/>
  <c r="D997" i="2"/>
  <c r="E997" i="2" s="1" a="1"/>
  <c r="E997" i="2" s="1"/>
  <c r="H997" i="2" s="1"/>
  <c r="X997" i="2"/>
  <c r="W997" i="2"/>
  <c r="D994" i="2"/>
  <c r="E994" i="2" s="1" a="1"/>
  <c r="E994" i="2" s="1"/>
  <c r="H994" i="2" s="1"/>
  <c r="X994" i="2"/>
  <c r="W994" i="2"/>
  <c r="D991" i="2"/>
  <c r="E991" i="2" s="1" a="1"/>
  <c r="E991" i="2" s="1"/>
  <c r="H991" i="2" s="1"/>
  <c r="X991" i="2"/>
  <c r="W991" i="2"/>
  <c r="D988" i="2"/>
  <c r="E988" i="2" s="1" a="1"/>
  <c r="E988" i="2" s="1"/>
  <c r="H988" i="2" s="1"/>
  <c r="X988" i="2"/>
  <c r="W988" i="2"/>
  <c r="D985" i="2"/>
  <c r="E985" i="2" s="1" a="1"/>
  <c r="E985" i="2" s="1"/>
  <c r="H985" i="2" s="1"/>
  <c r="X985" i="2"/>
  <c r="W985" i="2"/>
  <c r="D982" i="2"/>
  <c r="E982" i="2" s="1" a="1"/>
  <c r="E982" i="2" s="1"/>
  <c r="H982" i="2" s="1"/>
  <c r="X982" i="2"/>
  <c r="W982" i="2"/>
  <c r="D979" i="2"/>
  <c r="E979" i="2" s="1" a="1"/>
  <c r="E979" i="2" s="1"/>
  <c r="H979" i="2" s="1"/>
  <c r="X979" i="2"/>
  <c r="W979" i="2"/>
  <c r="D976" i="2"/>
  <c r="E976" i="2" s="1" a="1"/>
  <c r="E976" i="2" s="1"/>
  <c r="H976" i="2" s="1"/>
  <c r="X976" i="2"/>
  <c r="W976" i="2"/>
  <c r="D973" i="2"/>
  <c r="E973" i="2" s="1" a="1"/>
  <c r="E973" i="2" s="1"/>
  <c r="X973" i="2"/>
  <c r="W973" i="2"/>
  <c r="D970" i="2"/>
  <c r="E970" i="2" s="1" a="1"/>
  <c r="E970" i="2" s="1"/>
  <c r="H970" i="2" s="1"/>
  <c r="X970" i="2"/>
  <c r="W970" i="2"/>
  <c r="D967" i="2"/>
  <c r="E967" i="2" s="1" a="1"/>
  <c r="E967" i="2" s="1"/>
  <c r="H967" i="2" s="1"/>
  <c r="X967" i="2"/>
  <c r="W967" i="2"/>
  <c r="D964" i="2"/>
  <c r="E964" i="2" s="1" a="1"/>
  <c r="E964" i="2" s="1"/>
  <c r="H964" i="2" s="1"/>
  <c r="X964" i="2"/>
  <c r="W964" i="2"/>
  <c r="D961" i="2"/>
  <c r="E961" i="2" s="1" a="1"/>
  <c r="E961" i="2" s="1"/>
  <c r="H961" i="2" s="1"/>
  <c r="X961" i="2"/>
  <c r="W961" i="2"/>
  <c r="D958" i="2"/>
  <c r="E958" i="2" s="1" a="1"/>
  <c r="E958" i="2" s="1"/>
  <c r="H958" i="2" s="1"/>
  <c r="X958" i="2"/>
  <c r="W958" i="2"/>
  <c r="D955" i="2"/>
  <c r="E955" i="2" s="1" a="1"/>
  <c r="E955" i="2" s="1"/>
  <c r="H955" i="2" s="1"/>
  <c r="X955" i="2"/>
  <c r="W955" i="2"/>
  <c r="D952" i="2"/>
  <c r="E952" i="2" s="1" a="1"/>
  <c r="E952" i="2" s="1"/>
  <c r="H952" i="2" s="1"/>
  <c r="X952" i="2"/>
  <c r="W952" i="2"/>
  <c r="D949" i="2"/>
  <c r="E949" i="2" s="1" a="1"/>
  <c r="E949" i="2" s="1"/>
  <c r="H949" i="2" s="1"/>
  <c r="X949" i="2"/>
  <c r="W949" i="2"/>
  <c r="D946" i="2"/>
  <c r="E946" i="2" s="1" a="1"/>
  <c r="E946" i="2" s="1"/>
  <c r="H946" i="2" s="1"/>
  <c r="X946" i="2"/>
  <c r="W946" i="2"/>
  <c r="D943" i="2"/>
  <c r="E943" i="2" s="1" a="1"/>
  <c r="E943" i="2" s="1"/>
  <c r="H943" i="2" s="1"/>
  <c r="X943" i="2"/>
  <c r="W943" i="2"/>
  <c r="D940" i="2"/>
  <c r="E940" i="2" s="1" a="1"/>
  <c r="E940" i="2" s="1"/>
  <c r="H940" i="2" s="1"/>
  <c r="X940" i="2"/>
  <c r="W940" i="2"/>
  <c r="D937" i="2"/>
  <c r="E937" i="2" s="1" a="1"/>
  <c r="E937" i="2" s="1"/>
  <c r="H937" i="2" s="1"/>
  <c r="X937" i="2"/>
  <c r="W937" i="2"/>
  <c r="D934" i="2"/>
  <c r="E934" i="2" s="1" a="1"/>
  <c r="E934" i="2" s="1"/>
  <c r="H934" i="2" s="1"/>
  <c r="X934" i="2"/>
  <c r="W934" i="2"/>
  <c r="D931" i="2"/>
  <c r="E931" i="2" s="1" a="1"/>
  <c r="E931" i="2" s="1"/>
  <c r="H931" i="2" s="1"/>
  <c r="X931" i="2"/>
  <c r="W931" i="2"/>
  <c r="D928" i="2"/>
  <c r="E928" i="2" s="1" a="1"/>
  <c r="E928" i="2" s="1"/>
  <c r="H928" i="2" s="1"/>
  <c r="X928" i="2"/>
  <c r="W928" i="2"/>
  <c r="D925" i="2"/>
  <c r="E925" i="2" s="1" a="1"/>
  <c r="E925" i="2" s="1"/>
  <c r="H925" i="2" s="1"/>
  <c r="X925" i="2"/>
  <c r="W925" i="2"/>
  <c r="D922" i="2"/>
  <c r="E922" i="2" s="1" a="1"/>
  <c r="E922" i="2" s="1"/>
  <c r="H922" i="2" s="1"/>
  <c r="X922" i="2"/>
  <c r="W922" i="2"/>
  <c r="D919" i="2"/>
  <c r="E919" i="2" s="1" a="1"/>
  <c r="E919" i="2" s="1"/>
  <c r="H919" i="2" s="1"/>
  <c r="X919" i="2"/>
  <c r="W919" i="2"/>
  <c r="D916" i="2"/>
  <c r="E916" i="2" s="1" a="1"/>
  <c r="E916" i="2" s="1"/>
  <c r="H916" i="2" s="1"/>
  <c r="X916" i="2"/>
  <c r="W916" i="2"/>
  <c r="D913" i="2"/>
  <c r="E913" i="2" s="1" a="1"/>
  <c r="E913" i="2" s="1"/>
  <c r="H913" i="2" s="1"/>
  <c r="X913" i="2"/>
  <c r="W913" i="2"/>
  <c r="D910" i="2"/>
  <c r="E910" i="2" s="1" a="1"/>
  <c r="E910" i="2" s="1"/>
  <c r="H910" i="2" s="1"/>
  <c r="X910" i="2"/>
  <c r="W910" i="2"/>
  <c r="D907" i="2"/>
  <c r="E907" i="2" s="1" a="1"/>
  <c r="E907" i="2" s="1"/>
  <c r="H907" i="2" s="1"/>
  <c r="X907" i="2"/>
  <c r="W907" i="2"/>
  <c r="D904" i="2"/>
  <c r="E904" i="2" s="1" a="1"/>
  <c r="E904" i="2" s="1"/>
  <c r="H904" i="2" s="1"/>
  <c r="X904" i="2"/>
  <c r="W904" i="2"/>
  <c r="D901" i="2"/>
  <c r="E901" i="2" s="1" a="1"/>
  <c r="E901" i="2" s="1"/>
  <c r="X901" i="2"/>
  <c r="W901" i="2"/>
  <c r="D898" i="2"/>
  <c r="E898" i="2" s="1" a="1"/>
  <c r="E898" i="2" s="1"/>
  <c r="H898" i="2" s="1"/>
  <c r="X898" i="2"/>
  <c r="W898" i="2"/>
  <c r="D895" i="2"/>
  <c r="E895" i="2" s="1" a="1"/>
  <c r="E895" i="2" s="1"/>
  <c r="H895" i="2" s="1"/>
  <c r="X895" i="2"/>
  <c r="W895" i="2"/>
  <c r="D892" i="2"/>
  <c r="E892" i="2" s="1" a="1"/>
  <c r="E892" i="2" s="1"/>
  <c r="H892" i="2" s="1"/>
  <c r="X892" i="2"/>
  <c r="W892" i="2"/>
  <c r="D889" i="2"/>
  <c r="E889" i="2" s="1" a="1"/>
  <c r="E889" i="2" s="1"/>
  <c r="H889" i="2" s="1"/>
  <c r="X889" i="2"/>
  <c r="W889" i="2"/>
  <c r="D886" i="2"/>
  <c r="E886" i="2" s="1" a="1"/>
  <c r="E886" i="2" s="1"/>
  <c r="H886" i="2" s="1"/>
  <c r="X886" i="2"/>
  <c r="W886" i="2"/>
  <c r="D883" i="2"/>
  <c r="E883" i="2" s="1" a="1"/>
  <c r="E883" i="2" s="1"/>
  <c r="H883" i="2" s="1"/>
  <c r="X883" i="2"/>
  <c r="W883" i="2"/>
  <c r="D880" i="2"/>
  <c r="E880" i="2" s="1" a="1"/>
  <c r="E880" i="2" s="1"/>
  <c r="H880" i="2" s="1"/>
  <c r="X880" i="2"/>
  <c r="W880" i="2"/>
  <c r="D877" i="2"/>
  <c r="E877" i="2" s="1" a="1"/>
  <c r="E877" i="2" s="1"/>
  <c r="X877" i="2"/>
  <c r="W877" i="2"/>
  <c r="D874" i="2"/>
  <c r="E874" i="2" s="1" a="1"/>
  <c r="E874" i="2" s="1"/>
  <c r="H874" i="2" s="1"/>
  <c r="X874" i="2"/>
  <c r="W874" i="2"/>
  <c r="D871" i="2"/>
  <c r="E871" i="2" s="1" a="1"/>
  <c r="E871" i="2" s="1"/>
  <c r="H871" i="2" s="1"/>
  <c r="X871" i="2"/>
  <c r="W871" i="2"/>
  <c r="D868" i="2"/>
  <c r="E868" i="2" s="1" a="1"/>
  <c r="E868" i="2" s="1"/>
  <c r="H868" i="2" s="1"/>
  <c r="X868" i="2"/>
  <c r="W868" i="2"/>
  <c r="D865" i="2"/>
  <c r="E865" i="2" s="1" a="1"/>
  <c r="E865" i="2" s="1"/>
  <c r="H865" i="2" s="1"/>
  <c r="X865" i="2"/>
  <c r="W865" i="2"/>
  <c r="D862" i="2"/>
  <c r="E862" i="2" s="1" a="1"/>
  <c r="E862" i="2" s="1"/>
  <c r="H862" i="2" s="1"/>
  <c r="X862" i="2"/>
  <c r="W862" i="2"/>
  <c r="D859" i="2"/>
  <c r="E859" i="2" s="1" a="1"/>
  <c r="E859" i="2" s="1"/>
  <c r="H859" i="2" s="1"/>
  <c r="X859" i="2"/>
  <c r="W859" i="2"/>
  <c r="D856" i="2"/>
  <c r="E856" i="2" s="1" a="1"/>
  <c r="E856" i="2" s="1"/>
  <c r="H856" i="2" s="1"/>
  <c r="X856" i="2"/>
  <c r="W856" i="2"/>
  <c r="D853" i="2"/>
  <c r="E853" i="2" s="1" a="1"/>
  <c r="E853" i="2" s="1"/>
  <c r="H853" i="2" s="1"/>
  <c r="X853" i="2"/>
  <c r="W853" i="2"/>
  <c r="D850" i="2"/>
  <c r="E850" i="2" s="1" a="1"/>
  <c r="E850" i="2" s="1"/>
  <c r="H850" i="2" s="1"/>
  <c r="X850" i="2"/>
  <c r="W850" i="2"/>
  <c r="D847" i="2"/>
  <c r="E847" i="2" s="1" a="1"/>
  <c r="E847" i="2" s="1"/>
  <c r="H847" i="2" s="1"/>
  <c r="X847" i="2"/>
  <c r="W847" i="2"/>
  <c r="D844" i="2"/>
  <c r="E844" i="2" s="1" a="1"/>
  <c r="E844" i="2" s="1"/>
  <c r="H844" i="2" s="1"/>
  <c r="X844" i="2"/>
  <c r="W844" i="2"/>
  <c r="D841" i="2"/>
  <c r="E841" i="2" s="1" a="1"/>
  <c r="E841" i="2" s="1"/>
  <c r="H841" i="2" s="1"/>
  <c r="X841" i="2"/>
  <c r="W841" i="2"/>
  <c r="D838" i="2"/>
  <c r="E838" i="2" s="1" a="1"/>
  <c r="E838" i="2" s="1"/>
  <c r="H838" i="2" s="1"/>
  <c r="X838" i="2"/>
  <c r="W838" i="2"/>
  <c r="D835" i="2"/>
  <c r="E835" i="2" s="1" a="1"/>
  <c r="E835" i="2" s="1"/>
  <c r="H835" i="2" s="1"/>
  <c r="X835" i="2"/>
  <c r="W835" i="2"/>
  <c r="D832" i="2"/>
  <c r="E832" i="2" s="1" a="1"/>
  <c r="E832" i="2" s="1"/>
  <c r="H832" i="2" s="1"/>
  <c r="X832" i="2"/>
  <c r="W832" i="2"/>
  <c r="D829" i="2"/>
  <c r="E829" i="2" s="1" a="1"/>
  <c r="E829" i="2" s="1"/>
  <c r="X829" i="2"/>
  <c r="W829" i="2"/>
  <c r="D826" i="2"/>
  <c r="E826" i="2" s="1" a="1"/>
  <c r="E826" i="2" s="1"/>
  <c r="H826" i="2" s="1"/>
  <c r="X826" i="2"/>
  <c r="W826" i="2"/>
  <c r="D823" i="2"/>
  <c r="E823" i="2" s="1" a="1"/>
  <c r="E823" i="2" s="1"/>
  <c r="H823" i="2" s="1"/>
  <c r="X823" i="2"/>
  <c r="W823" i="2"/>
  <c r="D820" i="2"/>
  <c r="E820" i="2" s="1" a="1"/>
  <c r="E820" i="2" s="1"/>
  <c r="H820" i="2" s="1"/>
  <c r="X820" i="2"/>
  <c r="W820" i="2"/>
  <c r="D817" i="2"/>
  <c r="E817" i="2" s="1" a="1"/>
  <c r="E817" i="2" s="1"/>
  <c r="H817" i="2" s="1"/>
  <c r="X817" i="2"/>
  <c r="W817" i="2"/>
  <c r="D814" i="2"/>
  <c r="E814" i="2" s="1" a="1"/>
  <c r="E814" i="2" s="1"/>
  <c r="H814" i="2" s="1"/>
  <c r="X814" i="2"/>
  <c r="W814" i="2"/>
  <c r="D811" i="2"/>
  <c r="E811" i="2" s="1" a="1"/>
  <c r="E811" i="2" s="1"/>
  <c r="H811" i="2" s="1"/>
  <c r="X811" i="2"/>
  <c r="W811" i="2"/>
  <c r="D808" i="2"/>
  <c r="E808" i="2" s="1" a="1"/>
  <c r="E808" i="2" s="1"/>
  <c r="H808" i="2" s="1"/>
  <c r="X808" i="2"/>
  <c r="W808" i="2"/>
  <c r="D805" i="2"/>
  <c r="E805" i="2" s="1" a="1"/>
  <c r="E805" i="2" s="1"/>
  <c r="H805" i="2" s="1"/>
  <c r="X805" i="2"/>
  <c r="W805" i="2"/>
  <c r="D802" i="2"/>
  <c r="E802" i="2" s="1" a="1"/>
  <c r="E802" i="2" s="1"/>
  <c r="H802" i="2" s="1"/>
  <c r="X802" i="2"/>
  <c r="W802" i="2"/>
  <c r="D799" i="2"/>
  <c r="E799" i="2" s="1" a="1"/>
  <c r="E799" i="2" s="1"/>
  <c r="H799" i="2" s="1"/>
  <c r="X799" i="2"/>
  <c r="W799" i="2"/>
  <c r="D796" i="2"/>
  <c r="E796" i="2" s="1" a="1"/>
  <c r="E796" i="2" s="1"/>
  <c r="H796" i="2" s="1"/>
  <c r="X796" i="2"/>
  <c r="W796" i="2"/>
  <c r="D793" i="2"/>
  <c r="E793" i="2" s="1" a="1"/>
  <c r="E793" i="2" s="1"/>
  <c r="H793" i="2" s="1"/>
  <c r="X793" i="2"/>
  <c r="W793" i="2"/>
  <c r="D790" i="2"/>
  <c r="E790" i="2" s="1" a="1"/>
  <c r="E790" i="2" s="1"/>
  <c r="H790" i="2" s="1"/>
  <c r="X790" i="2"/>
  <c r="W790" i="2"/>
  <c r="D787" i="2"/>
  <c r="E787" i="2" s="1" a="1"/>
  <c r="E787" i="2" s="1"/>
  <c r="H787" i="2" s="1"/>
  <c r="X787" i="2"/>
  <c r="W787" i="2"/>
  <c r="D784" i="2"/>
  <c r="E784" i="2" s="1" a="1"/>
  <c r="E784" i="2" s="1"/>
  <c r="H784" i="2" s="1"/>
  <c r="X784" i="2"/>
  <c r="W784" i="2"/>
  <c r="D781" i="2"/>
  <c r="E781" i="2" s="1" a="1"/>
  <c r="E781" i="2" s="1"/>
  <c r="X781" i="2"/>
  <c r="W781" i="2"/>
  <c r="D778" i="2"/>
  <c r="E778" i="2" s="1" a="1"/>
  <c r="E778" i="2" s="1"/>
  <c r="H778" i="2" s="1"/>
  <c r="X778" i="2"/>
  <c r="W778" i="2"/>
  <c r="D775" i="2"/>
  <c r="E775" i="2" s="1" a="1"/>
  <c r="E775" i="2" s="1"/>
  <c r="H775" i="2" s="1"/>
  <c r="X775" i="2"/>
  <c r="W775" i="2"/>
  <c r="D772" i="2"/>
  <c r="E772" i="2" s="1" a="1"/>
  <c r="E772" i="2" s="1"/>
  <c r="H772" i="2" s="1"/>
  <c r="X772" i="2"/>
  <c r="W772" i="2"/>
  <c r="D769" i="2"/>
  <c r="E769" i="2" s="1" a="1"/>
  <c r="E769" i="2" s="1"/>
  <c r="H769" i="2" s="1"/>
  <c r="X769" i="2"/>
  <c r="W769" i="2"/>
  <c r="D766" i="2"/>
  <c r="E766" i="2" s="1" a="1"/>
  <c r="E766" i="2" s="1"/>
  <c r="H766" i="2" s="1"/>
  <c r="X766" i="2"/>
  <c r="W766" i="2"/>
  <c r="D763" i="2"/>
  <c r="E763" i="2" s="1" a="1"/>
  <c r="E763" i="2" s="1"/>
  <c r="H763" i="2" s="1"/>
  <c r="X763" i="2"/>
  <c r="W763" i="2"/>
  <c r="D760" i="2"/>
  <c r="E760" i="2" s="1" a="1"/>
  <c r="E760" i="2" s="1"/>
  <c r="H760" i="2" s="1"/>
  <c r="X760" i="2"/>
  <c r="W760" i="2"/>
  <c r="D757" i="2"/>
  <c r="E757" i="2" s="1" a="1"/>
  <c r="E757" i="2" s="1"/>
  <c r="X757" i="2"/>
  <c r="W757" i="2"/>
  <c r="D754" i="2"/>
  <c r="E754" i="2" s="1" a="1"/>
  <c r="E754" i="2" s="1"/>
  <c r="H754" i="2" s="1"/>
  <c r="X754" i="2"/>
  <c r="W754" i="2"/>
  <c r="D751" i="2"/>
  <c r="E751" i="2" s="1" a="1"/>
  <c r="E751" i="2" s="1"/>
  <c r="H751" i="2" s="1"/>
  <c r="X751" i="2"/>
  <c r="W751" i="2"/>
  <c r="D748" i="2"/>
  <c r="E748" i="2" s="1" a="1"/>
  <c r="E748" i="2" s="1"/>
  <c r="H748" i="2" s="1"/>
  <c r="X748" i="2"/>
  <c r="W748" i="2"/>
  <c r="D745" i="2"/>
  <c r="E745" i="2" s="1" a="1"/>
  <c r="E745" i="2" s="1"/>
  <c r="H745" i="2" s="1"/>
  <c r="X745" i="2"/>
  <c r="W745" i="2"/>
  <c r="D742" i="2"/>
  <c r="E742" i="2" s="1" a="1"/>
  <c r="E742" i="2" s="1"/>
  <c r="H742" i="2" s="1"/>
  <c r="X742" i="2"/>
  <c r="W742" i="2"/>
  <c r="D739" i="2"/>
  <c r="E739" i="2" s="1" a="1"/>
  <c r="E739" i="2" s="1"/>
  <c r="H739" i="2" s="1"/>
  <c r="X739" i="2"/>
  <c r="W739" i="2"/>
  <c r="D736" i="2"/>
  <c r="E736" i="2" s="1" a="1"/>
  <c r="E736" i="2" s="1"/>
  <c r="H736" i="2" s="1"/>
  <c r="X736" i="2"/>
  <c r="W736" i="2"/>
  <c r="D733" i="2"/>
  <c r="E733" i="2" s="1" a="1"/>
  <c r="E733" i="2" s="1"/>
  <c r="X733" i="2"/>
  <c r="W733" i="2"/>
  <c r="D730" i="2"/>
  <c r="E730" i="2" s="1" a="1"/>
  <c r="E730" i="2" s="1"/>
  <c r="H730" i="2" s="1"/>
  <c r="X730" i="2"/>
  <c r="W730" i="2"/>
  <c r="D727" i="2"/>
  <c r="E727" i="2" s="1" a="1"/>
  <c r="E727" i="2" s="1"/>
  <c r="H727" i="2" s="1"/>
  <c r="X727" i="2"/>
  <c r="W727" i="2"/>
  <c r="D724" i="2"/>
  <c r="E724" i="2" s="1" a="1"/>
  <c r="E724" i="2" s="1"/>
  <c r="H724" i="2" s="1"/>
  <c r="X724" i="2"/>
  <c r="W724" i="2"/>
  <c r="D721" i="2"/>
  <c r="E721" i="2" s="1" a="1"/>
  <c r="E721" i="2" s="1"/>
  <c r="H721" i="2" s="1"/>
  <c r="X721" i="2"/>
  <c r="W721" i="2"/>
  <c r="D718" i="2"/>
  <c r="E718" i="2" s="1" a="1"/>
  <c r="E718" i="2" s="1"/>
  <c r="H718" i="2" s="1"/>
  <c r="X718" i="2"/>
  <c r="W718" i="2"/>
  <c r="D715" i="2"/>
  <c r="E715" i="2" s="1" a="1"/>
  <c r="E715" i="2" s="1"/>
  <c r="H715" i="2" s="1"/>
  <c r="X715" i="2"/>
  <c r="W715" i="2"/>
  <c r="D712" i="2"/>
  <c r="E712" i="2" s="1" a="1"/>
  <c r="E712" i="2" s="1"/>
  <c r="H712" i="2" s="1"/>
  <c r="X712" i="2"/>
  <c r="W712" i="2"/>
  <c r="D709" i="2"/>
  <c r="E709" i="2" s="1" a="1"/>
  <c r="E709" i="2" s="1"/>
  <c r="H709" i="2" s="1"/>
  <c r="X709" i="2"/>
  <c r="W709" i="2"/>
  <c r="D706" i="2"/>
  <c r="E706" i="2" s="1" a="1"/>
  <c r="E706" i="2" s="1"/>
  <c r="H706" i="2" s="1"/>
  <c r="X706" i="2"/>
  <c r="W706" i="2"/>
  <c r="D703" i="2"/>
  <c r="E703" i="2" s="1" a="1"/>
  <c r="E703" i="2" s="1"/>
  <c r="H703" i="2" s="1"/>
  <c r="X703" i="2"/>
  <c r="W703" i="2"/>
  <c r="D700" i="2"/>
  <c r="E700" i="2" s="1" a="1"/>
  <c r="E700" i="2" s="1"/>
  <c r="H700" i="2" s="1"/>
  <c r="X700" i="2"/>
  <c r="W700" i="2"/>
  <c r="D697" i="2"/>
  <c r="E697" i="2" s="1" a="1"/>
  <c r="E697" i="2" s="1"/>
  <c r="H697" i="2" s="1"/>
  <c r="X697" i="2"/>
  <c r="W697" i="2"/>
  <c r="D694" i="2"/>
  <c r="E694" i="2" s="1" a="1"/>
  <c r="E694" i="2" s="1"/>
  <c r="H694" i="2" s="1"/>
  <c r="X694" i="2"/>
  <c r="W694" i="2"/>
  <c r="D691" i="2"/>
  <c r="E691" i="2" s="1" a="1"/>
  <c r="E691" i="2" s="1"/>
  <c r="H691" i="2" s="1"/>
  <c r="X691" i="2"/>
  <c r="W691" i="2"/>
  <c r="D688" i="2"/>
  <c r="E688" i="2" s="1" a="1"/>
  <c r="E688" i="2" s="1"/>
  <c r="H688" i="2" s="1"/>
  <c r="X688" i="2"/>
  <c r="W688" i="2"/>
  <c r="D685" i="2"/>
  <c r="E685" i="2" s="1" a="1"/>
  <c r="E685" i="2" s="1"/>
  <c r="X685" i="2"/>
  <c r="W685" i="2"/>
  <c r="D682" i="2"/>
  <c r="E682" i="2" s="1" a="1"/>
  <c r="E682" i="2" s="1"/>
  <c r="H682" i="2" s="1"/>
  <c r="X682" i="2"/>
  <c r="W682" i="2"/>
  <c r="D679" i="2"/>
  <c r="E679" i="2" s="1" a="1"/>
  <c r="E679" i="2" s="1"/>
  <c r="H679" i="2" s="1"/>
  <c r="X679" i="2"/>
  <c r="W679" i="2"/>
  <c r="D676" i="2"/>
  <c r="E676" i="2" s="1" a="1"/>
  <c r="E676" i="2" s="1"/>
  <c r="H676" i="2" s="1"/>
  <c r="X676" i="2"/>
  <c r="W676" i="2"/>
  <c r="D673" i="2"/>
  <c r="E673" i="2" s="1" a="1"/>
  <c r="E673" i="2" s="1"/>
  <c r="H673" i="2" s="1"/>
  <c r="X673" i="2"/>
  <c r="W673" i="2"/>
  <c r="D670" i="2"/>
  <c r="E670" i="2" s="1" a="1"/>
  <c r="E670" i="2" s="1"/>
  <c r="H670" i="2" s="1"/>
  <c r="X670" i="2"/>
  <c r="W670" i="2"/>
  <c r="D667" i="2"/>
  <c r="E667" i="2" s="1" a="1"/>
  <c r="E667" i="2" s="1"/>
  <c r="H667" i="2" s="1"/>
  <c r="X667" i="2"/>
  <c r="W667" i="2"/>
  <c r="D664" i="2"/>
  <c r="E664" i="2" s="1" a="1"/>
  <c r="E664" i="2" s="1"/>
  <c r="H664" i="2" s="1"/>
  <c r="X664" i="2"/>
  <c r="W664" i="2"/>
  <c r="D661" i="2"/>
  <c r="E661" i="2" s="1" a="1"/>
  <c r="E661" i="2" s="1"/>
  <c r="X661" i="2"/>
  <c r="W661" i="2"/>
  <c r="D658" i="2"/>
  <c r="E658" i="2" s="1" a="1"/>
  <c r="E658" i="2" s="1"/>
  <c r="H658" i="2" s="1"/>
  <c r="X658" i="2"/>
  <c r="W658" i="2"/>
  <c r="D655" i="2"/>
  <c r="E655" i="2" s="1" a="1"/>
  <c r="E655" i="2" s="1"/>
  <c r="H655" i="2" s="1"/>
  <c r="X655" i="2"/>
  <c r="W655" i="2"/>
  <c r="D652" i="2"/>
  <c r="E652" i="2" s="1" a="1"/>
  <c r="E652" i="2" s="1"/>
  <c r="H652" i="2" s="1"/>
  <c r="X652" i="2"/>
  <c r="W652" i="2"/>
  <c r="D649" i="2"/>
  <c r="E649" i="2" s="1" a="1"/>
  <c r="E649" i="2" s="1"/>
  <c r="H649" i="2" s="1"/>
  <c r="X649" i="2"/>
  <c r="W649" i="2"/>
  <c r="D646" i="2"/>
  <c r="E646" i="2" s="1" a="1"/>
  <c r="E646" i="2" s="1"/>
  <c r="H646" i="2" s="1"/>
  <c r="X646" i="2"/>
  <c r="W646" i="2"/>
  <c r="D643" i="2"/>
  <c r="E643" i="2" s="1" a="1"/>
  <c r="E643" i="2" s="1"/>
  <c r="H643" i="2" s="1"/>
  <c r="X643" i="2"/>
  <c r="W643" i="2"/>
  <c r="D640" i="2"/>
  <c r="E640" i="2" s="1" a="1"/>
  <c r="E640" i="2" s="1"/>
  <c r="H640" i="2" s="1"/>
  <c r="X640" i="2"/>
  <c r="W640" i="2"/>
  <c r="D637" i="2"/>
  <c r="E637" i="2" s="1" a="1"/>
  <c r="E637" i="2" s="1"/>
  <c r="X637" i="2"/>
  <c r="W637" i="2"/>
  <c r="D634" i="2"/>
  <c r="E634" i="2" s="1" a="1"/>
  <c r="E634" i="2" s="1"/>
  <c r="H634" i="2" s="1"/>
  <c r="X634" i="2"/>
  <c r="W634" i="2"/>
  <c r="D631" i="2"/>
  <c r="E631" i="2" s="1" a="1"/>
  <c r="E631" i="2" s="1"/>
  <c r="H631" i="2" s="1"/>
  <c r="X631" i="2"/>
  <c r="W631" i="2"/>
  <c r="D628" i="2"/>
  <c r="E628" i="2" s="1" a="1"/>
  <c r="E628" i="2" s="1"/>
  <c r="H628" i="2" s="1"/>
  <c r="X628" i="2"/>
  <c r="W628" i="2"/>
  <c r="D625" i="2"/>
  <c r="E625" i="2" s="1" a="1"/>
  <c r="E625" i="2" s="1"/>
  <c r="H625" i="2" s="1"/>
  <c r="X625" i="2"/>
  <c r="W625" i="2"/>
  <c r="D622" i="2"/>
  <c r="E622" i="2" s="1" a="1"/>
  <c r="E622" i="2" s="1"/>
  <c r="H622" i="2" s="1"/>
  <c r="X622" i="2"/>
  <c r="W622" i="2"/>
  <c r="D619" i="2"/>
  <c r="E619" i="2" s="1" a="1"/>
  <c r="E619" i="2" s="1"/>
  <c r="H619" i="2" s="1"/>
  <c r="X619" i="2"/>
  <c r="W619" i="2"/>
  <c r="D616" i="2"/>
  <c r="E616" i="2" s="1" a="1"/>
  <c r="E616" i="2" s="1"/>
  <c r="H616" i="2" s="1"/>
  <c r="X616" i="2"/>
  <c r="W616" i="2"/>
  <c r="D613" i="2"/>
  <c r="E613" i="2" s="1" a="1"/>
  <c r="E613" i="2" s="1"/>
  <c r="H613" i="2" s="1"/>
  <c r="X613" i="2"/>
  <c r="W613" i="2"/>
  <c r="D610" i="2"/>
  <c r="E610" i="2" s="1" a="1"/>
  <c r="E610" i="2" s="1"/>
  <c r="H610" i="2" s="1"/>
  <c r="X610" i="2"/>
  <c r="W610" i="2"/>
  <c r="D607" i="2"/>
  <c r="E607" i="2" s="1" a="1"/>
  <c r="E607" i="2" s="1"/>
  <c r="H607" i="2" s="1"/>
  <c r="X607" i="2"/>
  <c r="W607" i="2"/>
  <c r="D604" i="2"/>
  <c r="E604" i="2" s="1" a="1"/>
  <c r="E604" i="2" s="1"/>
  <c r="H604" i="2" s="1"/>
  <c r="X604" i="2"/>
  <c r="W604" i="2"/>
  <c r="D601" i="2"/>
  <c r="E601" i="2" s="1" a="1"/>
  <c r="E601" i="2" s="1"/>
  <c r="H601" i="2" s="1"/>
  <c r="X601" i="2"/>
  <c r="W601" i="2"/>
  <c r="D598" i="2"/>
  <c r="E598" i="2" s="1" a="1"/>
  <c r="E598" i="2" s="1"/>
  <c r="H598" i="2" s="1"/>
  <c r="X598" i="2"/>
  <c r="W598" i="2"/>
  <c r="D595" i="2"/>
  <c r="E595" i="2" s="1" a="1"/>
  <c r="E595" i="2" s="1"/>
  <c r="H595" i="2" s="1"/>
  <c r="X595" i="2"/>
  <c r="W595" i="2"/>
  <c r="D592" i="2"/>
  <c r="E592" i="2" s="1" a="1"/>
  <c r="E592" i="2" s="1"/>
  <c r="H592" i="2" s="1"/>
  <c r="X592" i="2"/>
  <c r="W592" i="2"/>
  <c r="D589" i="2"/>
  <c r="E589" i="2" s="1" a="1"/>
  <c r="E589" i="2" s="1"/>
  <c r="X589" i="2"/>
  <c r="W589" i="2"/>
  <c r="D586" i="2"/>
  <c r="E586" i="2" s="1" a="1"/>
  <c r="E586" i="2" s="1"/>
  <c r="H586" i="2" s="1"/>
  <c r="X586" i="2"/>
  <c r="W586" i="2"/>
  <c r="D583" i="2"/>
  <c r="E583" i="2" s="1" a="1"/>
  <c r="E583" i="2" s="1"/>
  <c r="H583" i="2" s="1"/>
  <c r="X583" i="2"/>
  <c r="W583" i="2"/>
  <c r="D580" i="2"/>
  <c r="E580" i="2" s="1" a="1"/>
  <c r="E580" i="2" s="1"/>
  <c r="H580" i="2" s="1"/>
  <c r="X580" i="2"/>
  <c r="W580" i="2"/>
  <c r="D577" i="2"/>
  <c r="E577" i="2" s="1" a="1"/>
  <c r="E577" i="2" s="1"/>
  <c r="H577" i="2" s="1"/>
  <c r="X577" i="2"/>
  <c r="W577" i="2"/>
  <c r="D574" i="2"/>
  <c r="E574" i="2" s="1" a="1"/>
  <c r="E574" i="2" s="1"/>
  <c r="H574" i="2" s="1"/>
  <c r="X574" i="2"/>
  <c r="W574" i="2"/>
  <c r="D571" i="2"/>
  <c r="E571" i="2" s="1" a="1"/>
  <c r="E571" i="2" s="1"/>
  <c r="H571" i="2" s="1"/>
  <c r="X571" i="2"/>
  <c r="W571" i="2"/>
  <c r="D568" i="2"/>
  <c r="E568" i="2" s="1" a="1"/>
  <c r="E568" i="2" s="1"/>
  <c r="H568" i="2" s="1"/>
  <c r="X568" i="2"/>
  <c r="W568" i="2"/>
  <c r="D565" i="2"/>
  <c r="E565" i="2" s="1" a="1"/>
  <c r="E565" i="2" s="1"/>
  <c r="X565" i="2"/>
  <c r="W565" i="2"/>
  <c r="D562" i="2"/>
  <c r="E562" i="2" s="1" a="1"/>
  <c r="E562" i="2" s="1"/>
  <c r="H562" i="2" s="1"/>
  <c r="X562" i="2"/>
  <c r="W562" i="2"/>
  <c r="D559" i="2"/>
  <c r="E559" i="2" s="1" a="1"/>
  <c r="E559" i="2" s="1"/>
  <c r="H559" i="2" s="1"/>
  <c r="X559" i="2"/>
  <c r="W559" i="2"/>
  <c r="D556" i="2"/>
  <c r="E556" i="2" s="1" a="1"/>
  <c r="E556" i="2" s="1"/>
  <c r="H556" i="2" s="1"/>
  <c r="X556" i="2"/>
  <c r="W556" i="2"/>
  <c r="D553" i="2"/>
  <c r="E553" i="2" s="1" a="1"/>
  <c r="E553" i="2" s="1"/>
  <c r="H553" i="2" s="1"/>
  <c r="X553" i="2"/>
  <c r="W553" i="2"/>
  <c r="D550" i="2"/>
  <c r="E550" i="2" s="1" a="1"/>
  <c r="E550" i="2" s="1"/>
  <c r="H550" i="2" s="1"/>
  <c r="X550" i="2"/>
  <c r="W550" i="2"/>
  <c r="D547" i="2"/>
  <c r="E547" i="2" s="1" a="1"/>
  <c r="E547" i="2" s="1"/>
  <c r="H547" i="2" s="1"/>
  <c r="X547" i="2"/>
  <c r="W547" i="2"/>
  <c r="D544" i="2"/>
  <c r="E544" i="2" s="1" a="1"/>
  <c r="E544" i="2" s="1"/>
  <c r="H544" i="2" s="1"/>
  <c r="X544" i="2"/>
  <c r="W544" i="2"/>
  <c r="D541" i="2"/>
  <c r="E541" i="2" s="1" a="1"/>
  <c r="E541" i="2" s="1"/>
  <c r="X541" i="2"/>
  <c r="W541" i="2"/>
  <c r="D538" i="2"/>
  <c r="E538" i="2" s="1" a="1"/>
  <c r="E538" i="2" s="1"/>
  <c r="H538" i="2" s="1"/>
  <c r="X538" i="2"/>
  <c r="W538" i="2"/>
  <c r="D535" i="2"/>
  <c r="E535" i="2" s="1" a="1"/>
  <c r="E535" i="2" s="1"/>
  <c r="H535" i="2" s="1"/>
  <c r="X535" i="2"/>
  <c r="W535" i="2"/>
  <c r="D532" i="2"/>
  <c r="E532" i="2" s="1" a="1"/>
  <c r="E532" i="2" s="1"/>
  <c r="H532" i="2" s="1"/>
  <c r="X532" i="2"/>
  <c r="W532" i="2"/>
  <c r="D526" i="2"/>
  <c r="E526" i="2" s="1" a="1"/>
  <c r="E526" i="2" s="1"/>
  <c r="H526" i="2" s="1"/>
  <c r="X526" i="2"/>
  <c r="W526" i="2"/>
  <c r="D523" i="2"/>
  <c r="E523" i="2" s="1" a="1"/>
  <c r="E523" i="2" s="1"/>
  <c r="H523" i="2" s="1"/>
  <c r="X523" i="2"/>
  <c r="W523" i="2"/>
  <c r="D520" i="2"/>
  <c r="E520" i="2" s="1" a="1"/>
  <c r="E520" i="2" s="1"/>
  <c r="H520" i="2" s="1"/>
  <c r="X520" i="2"/>
  <c r="W520" i="2"/>
  <c r="D517" i="2"/>
  <c r="E517" i="2" s="1" a="1"/>
  <c r="E517" i="2" s="1"/>
  <c r="H517" i="2" s="1"/>
  <c r="X517" i="2"/>
  <c r="W517" i="2"/>
  <c r="D514" i="2"/>
  <c r="E514" i="2" s="1" a="1"/>
  <c r="E514" i="2" s="1"/>
  <c r="H514" i="2" s="1"/>
  <c r="X514" i="2"/>
  <c r="W514" i="2"/>
  <c r="D511" i="2"/>
  <c r="E511" i="2" s="1" a="1"/>
  <c r="E511" i="2" s="1"/>
  <c r="H511" i="2" s="1"/>
  <c r="X511" i="2"/>
  <c r="W511" i="2"/>
  <c r="D508" i="2"/>
  <c r="E508" i="2" s="1" a="1"/>
  <c r="E508" i="2" s="1"/>
  <c r="H508" i="2" s="1"/>
  <c r="X508" i="2"/>
  <c r="W508" i="2"/>
  <c r="D505" i="2"/>
  <c r="E505" i="2" s="1" a="1"/>
  <c r="E505" i="2" s="1"/>
  <c r="H505" i="2" s="1"/>
  <c r="X505" i="2"/>
  <c r="W505" i="2"/>
  <c r="D502" i="2"/>
  <c r="E502" i="2" s="1" a="1"/>
  <c r="E502" i="2" s="1"/>
  <c r="H502" i="2" s="1"/>
  <c r="X502" i="2"/>
  <c r="W502" i="2"/>
  <c r="D499" i="2"/>
  <c r="E499" i="2" s="1" a="1"/>
  <c r="E499" i="2" s="1"/>
  <c r="H499" i="2" s="1"/>
  <c r="X499" i="2"/>
  <c r="W499" i="2"/>
  <c r="D496" i="2"/>
  <c r="E496" i="2" s="1" a="1"/>
  <c r="E496" i="2" s="1"/>
  <c r="H496" i="2" s="1"/>
  <c r="X496" i="2"/>
  <c r="W496" i="2"/>
  <c r="D493" i="2"/>
  <c r="E493" i="2" s="1" a="1"/>
  <c r="E493" i="2" s="1"/>
  <c r="H493" i="2" s="1"/>
  <c r="X493" i="2"/>
  <c r="W493" i="2"/>
  <c r="D490" i="2"/>
  <c r="E490" i="2" s="1" a="1"/>
  <c r="E490" i="2" s="1"/>
  <c r="H490" i="2" s="1"/>
  <c r="X490" i="2"/>
  <c r="W490" i="2"/>
  <c r="D487" i="2"/>
  <c r="E487" i="2" s="1" a="1"/>
  <c r="E487" i="2" s="1"/>
  <c r="H487" i="2" s="1"/>
  <c r="X487" i="2"/>
  <c r="W487" i="2"/>
  <c r="D484" i="2"/>
  <c r="E484" i="2" s="1" a="1"/>
  <c r="E484" i="2" s="1"/>
  <c r="H484" i="2" s="1"/>
  <c r="X484" i="2"/>
  <c r="W484" i="2"/>
  <c r="D481" i="2"/>
  <c r="E481" i="2" s="1" a="1"/>
  <c r="E481" i="2" s="1"/>
  <c r="H481" i="2" s="1"/>
  <c r="X481" i="2"/>
  <c r="W481" i="2"/>
  <c r="D478" i="2"/>
  <c r="E478" i="2" s="1" a="1"/>
  <c r="E478" i="2" s="1"/>
  <c r="H478" i="2" s="1"/>
  <c r="X478" i="2"/>
  <c r="W478" i="2"/>
  <c r="D475" i="2"/>
  <c r="E475" i="2" s="1" a="1"/>
  <c r="E475" i="2" s="1"/>
  <c r="H475" i="2" s="1"/>
  <c r="X475" i="2"/>
  <c r="W475" i="2"/>
  <c r="D472" i="2"/>
  <c r="E472" i="2" s="1" a="1"/>
  <c r="E472" i="2" s="1"/>
  <c r="H472" i="2" s="1"/>
  <c r="X472" i="2"/>
  <c r="W472" i="2"/>
  <c r="D469" i="2"/>
  <c r="E469" i="2" s="1" a="1"/>
  <c r="E469" i="2" s="1"/>
  <c r="H469" i="2" s="1"/>
  <c r="X469" i="2"/>
  <c r="W469" i="2"/>
  <c r="D466" i="2"/>
  <c r="E466" i="2" s="1" a="1"/>
  <c r="E466" i="2" s="1"/>
  <c r="H466" i="2" s="1"/>
  <c r="X466" i="2"/>
  <c r="W466" i="2"/>
  <c r="D463" i="2"/>
  <c r="E463" i="2" s="1" a="1"/>
  <c r="E463" i="2" s="1"/>
  <c r="H463" i="2" s="1"/>
  <c r="X463" i="2"/>
  <c r="W463" i="2"/>
  <c r="D460" i="2"/>
  <c r="E460" i="2" s="1" a="1"/>
  <c r="E460" i="2" s="1"/>
  <c r="H460" i="2" s="1"/>
  <c r="X460" i="2"/>
  <c r="W460" i="2"/>
  <c r="D457" i="2"/>
  <c r="E457" i="2" s="1" a="1"/>
  <c r="E457" i="2" s="1"/>
  <c r="H457" i="2" s="1"/>
  <c r="X457" i="2"/>
  <c r="W457" i="2"/>
  <c r="D454" i="2"/>
  <c r="E454" i="2" s="1" a="1"/>
  <c r="E454" i="2" s="1"/>
  <c r="H454" i="2" s="1"/>
  <c r="X454" i="2"/>
  <c r="W454" i="2"/>
  <c r="D451" i="2"/>
  <c r="E451" i="2" s="1" a="1"/>
  <c r="E451" i="2" s="1"/>
  <c r="H451" i="2" s="1"/>
  <c r="X451" i="2"/>
  <c r="W451" i="2"/>
  <c r="D448" i="2"/>
  <c r="E448" i="2" s="1" a="1"/>
  <c r="E448" i="2" s="1"/>
  <c r="H448" i="2" s="1"/>
  <c r="X448" i="2"/>
  <c r="W448" i="2"/>
  <c r="D445" i="2"/>
  <c r="E445" i="2" s="1" a="1"/>
  <c r="E445" i="2" s="1"/>
  <c r="H445" i="2" s="1"/>
  <c r="X445" i="2"/>
  <c r="W445" i="2"/>
  <c r="D442" i="2"/>
  <c r="E442" i="2" s="1" a="1"/>
  <c r="E442" i="2" s="1"/>
  <c r="X442" i="2"/>
  <c r="W442" i="2"/>
  <c r="D439" i="2"/>
  <c r="E439" i="2" s="1" a="1"/>
  <c r="E439" i="2" s="1"/>
  <c r="H439" i="2" s="1"/>
  <c r="X439" i="2"/>
  <c r="W439" i="2"/>
  <c r="D436" i="2"/>
  <c r="E436" i="2" s="1" a="1"/>
  <c r="E436" i="2" s="1"/>
  <c r="H436" i="2" s="1"/>
  <c r="X436" i="2"/>
  <c r="W436" i="2"/>
  <c r="D433" i="2"/>
  <c r="E433" i="2" s="1" a="1"/>
  <c r="E433" i="2" s="1"/>
  <c r="H433" i="2" s="1"/>
  <c r="X433" i="2"/>
  <c r="W433" i="2"/>
  <c r="D430" i="2"/>
  <c r="E430" i="2" s="1" a="1"/>
  <c r="E430" i="2" s="1"/>
  <c r="H430" i="2" s="1"/>
  <c r="X430" i="2"/>
  <c r="W430" i="2"/>
  <c r="D427" i="2"/>
  <c r="E427" i="2" s="1" a="1"/>
  <c r="E427" i="2" s="1"/>
  <c r="H427" i="2" s="1"/>
  <c r="X427" i="2"/>
  <c r="W427" i="2"/>
  <c r="D424" i="2"/>
  <c r="E424" i="2" s="1" a="1"/>
  <c r="E424" i="2" s="1"/>
  <c r="H424" i="2" s="1"/>
  <c r="X424" i="2"/>
  <c r="W424" i="2"/>
  <c r="D421" i="2"/>
  <c r="E421" i="2" s="1" a="1"/>
  <c r="E421" i="2" s="1"/>
  <c r="H421" i="2" s="1"/>
  <c r="X421" i="2"/>
  <c r="W421" i="2"/>
  <c r="D418" i="2"/>
  <c r="E418" i="2" s="1" a="1"/>
  <c r="E418" i="2" s="1"/>
  <c r="X418" i="2"/>
  <c r="W418" i="2"/>
  <c r="D415" i="2"/>
  <c r="E415" i="2" s="1" a="1"/>
  <c r="E415" i="2" s="1"/>
  <c r="H415" i="2" s="1"/>
  <c r="X415" i="2"/>
  <c r="W415" i="2"/>
  <c r="D412" i="2"/>
  <c r="E412" i="2" s="1" a="1"/>
  <c r="E412" i="2" s="1"/>
  <c r="H412" i="2" s="1"/>
  <c r="X412" i="2"/>
  <c r="W412" i="2"/>
  <c r="D409" i="2"/>
  <c r="E409" i="2" s="1" a="1"/>
  <c r="E409" i="2" s="1"/>
  <c r="H409" i="2" s="1"/>
  <c r="X409" i="2"/>
  <c r="W409" i="2"/>
  <c r="D406" i="2"/>
  <c r="E406" i="2" s="1" a="1"/>
  <c r="E406" i="2" s="1"/>
  <c r="H406" i="2" s="1"/>
  <c r="X406" i="2"/>
  <c r="W406" i="2"/>
  <c r="D403" i="2"/>
  <c r="E403" i="2" s="1" a="1"/>
  <c r="E403" i="2" s="1"/>
  <c r="H403" i="2" s="1"/>
  <c r="X403" i="2"/>
  <c r="W403" i="2"/>
  <c r="D400" i="2"/>
  <c r="E400" i="2" s="1" a="1"/>
  <c r="E400" i="2" s="1"/>
  <c r="H400" i="2" s="1"/>
  <c r="X400" i="2"/>
  <c r="W400" i="2"/>
  <c r="D397" i="2"/>
  <c r="E397" i="2" s="1" a="1"/>
  <c r="E397" i="2" s="1"/>
  <c r="H397" i="2" s="1"/>
  <c r="X397" i="2"/>
  <c r="W397" i="2"/>
  <c r="D394" i="2"/>
  <c r="E394" i="2" s="1" a="1"/>
  <c r="E394" i="2" s="1"/>
  <c r="H394" i="2" s="1"/>
  <c r="X394" i="2"/>
  <c r="W394" i="2"/>
  <c r="D391" i="2"/>
  <c r="E391" i="2" s="1" a="1"/>
  <c r="E391" i="2" s="1"/>
  <c r="H391" i="2" s="1"/>
  <c r="X391" i="2"/>
  <c r="W391" i="2"/>
  <c r="D388" i="2"/>
  <c r="E388" i="2" s="1" a="1"/>
  <c r="E388" i="2" s="1"/>
  <c r="H388" i="2" s="1"/>
  <c r="X388" i="2"/>
  <c r="W388" i="2"/>
  <c r="D385" i="2"/>
  <c r="E385" i="2" s="1" a="1"/>
  <c r="E385" i="2" s="1"/>
  <c r="H385" i="2" s="1"/>
  <c r="X385" i="2"/>
  <c r="W385" i="2"/>
  <c r="D382" i="2"/>
  <c r="E382" i="2" s="1" a="1"/>
  <c r="E382" i="2" s="1"/>
  <c r="H382" i="2" s="1"/>
  <c r="X382" i="2"/>
  <c r="W382" i="2"/>
  <c r="D379" i="2"/>
  <c r="E379" i="2" s="1" a="1"/>
  <c r="E379" i="2" s="1"/>
  <c r="H379" i="2" s="1"/>
  <c r="X379" i="2"/>
  <c r="W379" i="2"/>
  <c r="D376" i="2"/>
  <c r="E376" i="2" s="1" a="1"/>
  <c r="E376" i="2" s="1"/>
  <c r="H376" i="2" s="1"/>
  <c r="X376" i="2"/>
  <c r="W376" i="2"/>
  <c r="D373" i="2"/>
  <c r="E373" i="2" s="1" a="1"/>
  <c r="E373" i="2" s="1"/>
  <c r="H373" i="2" s="1"/>
  <c r="X373" i="2"/>
  <c r="W373" i="2"/>
  <c r="D370" i="2"/>
  <c r="E370" i="2" s="1" a="1"/>
  <c r="E370" i="2" s="1"/>
  <c r="X370" i="2"/>
  <c r="W370" i="2"/>
  <c r="D367" i="2"/>
  <c r="E367" i="2" s="1" a="1"/>
  <c r="E367" i="2" s="1"/>
  <c r="H367" i="2" s="1"/>
  <c r="X367" i="2"/>
  <c r="W367" i="2"/>
  <c r="D364" i="2"/>
  <c r="E364" i="2" s="1" a="1"/>
  <c r="E364" i="2" s="1"/>
  <c r="H364" i="2" s="1"/>
  <c r="X364" i="2"/>
  <c r="W364" i="2"/>
  <c r="D361" i="2"/>
  <c r="E361" i="2" s="1" a="1"/>
  <c r="E361" i="2" s="1"/>
  <c r="H361" i="2" s="1"/>
  <c r="X361" i="2"/>
  <c r="W361" i="2"/>
  <c r="D358" i="2"/>
  <c r="E358" i="2" s="1" a="1"/>
  <c r="E358" i="2" s="1"/>
  <c r="H358" i="2" s="1"/>
  <c r="X358" i="2"/>
  <c r="W358" i="2"/>
  <c r="D355" i="2"/>
  <c r="E355" i="2" s="1" a="1"/>
  <c r="E355" i="2" s="1"/>
  <c r="H355" i="2" s="1"/>
  <c r="X355" i="2"/>
  <c r="W355" i="2"/>
  <c r="D352" i="2"/>
  <c r="E352" i="2" s="1" a="1"/>
  <c r="E352" i="2" s="1"/>
  <c r="H352" i="2" s="1"/>
  <c r="X352" i="2"/>
  <c r="W352" i="2"/>
  <c r="D349" i="2"/>
  <c r="E349" i="2" s="1" a="1"/>
  <c r="E349" i="2" s="1"/>
  <c r="H349" i="2" s="1"/>
  <c r="X349" i="2"/>
  <c r="W349" i="2"/>
  <c r="D346" i="2"/>
  <c r="E346" i="2" s="1" a="1"/>
  <c r="E346" i="2" s="1"/>
  <c r="X346" i="2"/>
  <c r="W346" i="2"/>
  <c r="D343" i="2"/>
  <c r="E343" i="2" s="1" a="1"/>
  <c r="E343" i="2" s="1"/>
  <c r="H343" i="2" s="1"/>
  <c r="X343" i="2"/>
  <c r="W343" i="2"/>
  <c r="D340" i="2"/>
  <c r="E340" i="2" s="1" a="1"/>
  <c r="E340" i="2" s="1"/>
  <c r="H340" i="2" s="1"/>
  <c r="X340" i="2"/>
  <c r="W340" i="2"/>
  <c r="D337" i="2"/>
  <c r="E337" i="2" s="1" a="1"/>
  <c r="E337" i="2" s="1"/>
  <c r="H337" i="2" s="1"/>
  <c r="X337" i="2"/>
  <c r="W337" i="2"/>
  <c r="D334" i="2"/>
  <c r="E334" i="2" s="1" a="1"/>
  <c r="E334" i="2" s="1"/>
  <c r="H334" i="2" s="1"/>
  <c r="X334" i="2"/>
  <c r="W334" i="2"/>
  <c r="D331" i="2"/>
  <c r="E331" i="2" s="1" a="1"/>
  <c r="E331" i="2" s="1"/>
  <c r="H331" i="2" s="1"/>
  <c r="X331" i="2"/>
  <c r="W331" i="2"/>
  <c r="D328" i="2"/>
  <c r="E328" i="2" s="1" a="1"/>
  <c r="E328" i="2" s="1"/>
  <c r="H328" i="2" s="1"/>
  <c r="X328" i="2"/>
  <c r="W328" i="2"/>
  <c r="D325" i="2"/>
  <c r="E325" i="2" s="1" a="1"/>
  <c r="E325" i="2" s="1"/>
  <c r="H325" i="2" s="1"/>
  <c r="X325" i="2"/>
  <c r="W325" i="2"/>
  <c r="D322" i="2"/>
  <c r="E322" i="2" s="1" a="1"/>
  <c r="E322" i="2" s="1"/>
  <c r="H322" i="2" s="1"/>
  <c r="X322" i="2"/>
  <c r="W322" i="2"/>
  <c r="D319" i="2"/>
  <c r="E319" i="2" s="1" a="1"/>
  <c r="E319" i="2" s="1"/>
  <c r="H319" i="2" s="1"/>
  <c r="X319" i="2"/>
  <c r="W319" i="2"/>
  <c r="D316" i="2"/>
  <c r="E316" i="2" s="1" a="1"/>
  <c r="E316" i="2" s="1"/>
  <c r="H316" i="2" s="1"/>
  <c r="X316" i="2"/>
  <c r="W316" i="2"/>
  <c r="D313" i="2"/>
  <c r="E313" i="2" s="1" a="1"/>
  <c r="E313" i="2" s="1"/>
  <c r="H313" i="2" s="1"/>
  <c r="X313" i="2"/>
  <c r="W313" i="2"/>
  <c r="D310" i="2"/>
  <c r="E310" i="2" s="1" a="1"/>
  <c r="E310" i="2" s="1"/>
  <c r="H310" i="2" s="1"/>
  <c r="X310" i="2"/>
  <c r="W310" i="2"/>
  <c r="D307" i="2"/>
  <c r="E307" i="2" s="1" a="1"/>
  <c r="E307" i="2" s="1"/>
  <c r="H307" i="2" s="1"/>
  <c r="X307" i="2"/>
  <c r="W307" i="2"/>
  <c r="D304" i="2"/>
  <c r="E304" i="2" s="1" a="1"/>
  <c r="E304" i="2" s="1"/>
  <c r="H304" i="2" s="1"/>
  <c r="X304" i="2"/>
  <c r="W304" i="2"/>
  <c r="D301" i="2"/>
  <c r="E301" i="2" s="1" a="1"/>
  <c r="E301" i="2" s="1"/>
  <c r="H301" i="2" s="1"/>
  <c r="X301" i="2"/>
  <c r="W301" i="2"/>
  <c r="D298" i="2"/>
  <c r="E298" i="2" s="1" a="1"/>
  <c r="E298" i="2" s="1"/>
  <c r="H298" i="2" s="1"/>
  <c r="X298" i="2"/>
  <c r="W298" i="2"/>
  <c r="D295" i="2"/>
  <c r="E295" i="2" s="1" a="1"/>
  <c r="E295" i="2" s="1"/>
  <c r="H295" i="2" s="1"/>
  <c r="X295" i="2"/>
  <c r="W295" i="2"/>
  <c r="D292" i="2"/>
  <c r="E292" i="2" s="1" a="1"/>
  <c r="E292" i="2" s="1"/>
  <c r="H292" i="2" s="1"/>
  <c r="X292" i="2"/>
  <c r="W292" i="2"/>
  <c r="D289" i="2"/>
  <c r="E289" i="2" s="1" a="1"/>
  <c r="E289" i="2" s="1"/>
  <c r="H289" i="2" s="1"/>
  <c r="X289" i="2"/>
  <c r="W289" i="2"/>
  <c r="D286" i="2"/>
  <c r="E286" i="2" s="1" a="1"/>
  <c r="E286" i="2" s="1"/>
  <c r="H286" i="2" s="1"/>
  <c r="X286" i="2"/>
  <c r="W286" i="2"/>
  <c r="D283" i="2"/>
  <c r="E283" i="2" s="1" a="1"/>
  <c r="E283" i="2" s="1"/>
  <c r="H283" i="2" s="1"/>
  <c r="X283" i="2"/>
  <c r="W283" i="2"/>
  <c r="D280" i="2"/>
  <c r="E280" i="2" s="1" a="1"/>
  <c r="E280" i="2" s="1"/>
  <c r="H280" i="2" s="1"/>
  <c r="X280" i="2"/>
  <c r="W280" i="2"/>
  <c r="D999" i="2"/>
  <c r="E999" i="2" s="1" a="1"/>
  <c r="E999" i="2" s="1"/>
  <c r="H999" i="2" s="1"/>
  <c r="X999" i="2"/>
  <c r="W999" i="2"/>
  <c r="D996" i="2"/>
  <c r="E996" i="2" s="1" a="1"/>
  <c r="E996" i="2" s="1"/>
  <c r="H996" i="2" s="1"/>
  <c r="X996" i="2"/>
  <c r="W996" i="2"/>
  <c r="D993" i="2"/>
  <c r="E993" i="2" s="1" a="1"/>
  <c r="E993" i="2" s="1"/>
  <c r="X993" i="2"/>
  <c r="W993" i="2"/>
  <c r="D990" i="2"/>
  <c r="E990" i="2" s="1" a="1"/>
  <c r="E990" i="2" s="1"/>
  <c r="H990" i="2" s="1"/>
  <c r="X990" i="2"/>
  <c r="W990" i="2"/>
  <c r="D987" i="2"/>
  <c r="E987" i="2" s="1" a="1"/>
  <c r="E987" i="2" s="1"/>
  <c r="H987" i="2" s="1"/>
  <c r="X987" i="2"/>
  <c r="W987" i="2"/>
  <c r="D984" i="2"/>
  <c r="E984" i="2" s="1" a="1"/>
  <c r="E984" i="2" s="1"/>
  <c r="H984" i="2" s="1"/>
  <c r="X984" i="2"/>
  <c r="W984" i="2"/>
  <c r="D981" i="2"/>
  <c r="E981" i="2" s="1" a="1"/>
  <c r="E981" i="2" s="1"/>
  <c r="X981" i="2"/>
  <c r="W981" i="2"/>
  <c r="D978" i="2"/>
  <c r="E978" i="2" s="1" a="1"/>
  <c r="E978" i="2" s="1"/>
  <c r="H978" i="2" s="1"/>
  <c r="X978" i="2"/>
  <c r="W978" i="2"/>
  <c r="D975" i="2"/>
  <c r="E975" i="2" s="1" a="1"/>
  <c r="E975" i="2" s="1"/>
  <c r="H975" i="2" s="1"/>
  <c r="X975" i="2"/>
  <c r="W975" i="2"/>
  <c r="D972" i="2"/>
  <c r="E972" i="2" s="1" a="1"/>
  <c r="E972" i="2" s="1"/>
  <c r="X972" i="2"/>
  <c r="W972" i="2"/>
  <c r="D969" i="2"/>
  <c r="E969" i="2" s="1" a="1"/>
  <c r="E969" i="2" s="1"/>
  <c r="X969" i="2"/>
  <c r="W969" i="2"/>
  <c r="D966" i="2"/>
  <c r="E966" i="2" s="1" a="1"/>
  <c r="E966" i="2" s="1"/>
  <c r="H966" i="2" s="1"/>
  <c r="X966" i="2"/>
  <c r="W966" i="2"/>
  <c r="D963" i="2"/>
  <c r="E963" i="2" s="1" a="1"/>
  <c r="E963" i="2" s="1"/>
  <c r="H963" i="2" s="1"/>
  <c r="X963" i="2"/>
  <c r="W963" i="2"/>
  <c r="D960" i="2"/>
  <c r="E960" i="2" s="1" a="1"/>
  <c r="E960" i="2" s="1"/>
  <c r="H960" i="2" s="1"/>
  <c r="X960" i="2"/>
  <c r="W960" i="2"/>
  <c r="D957" i="2"/>
  <c r="E957" i="2" s="1" a="1"/>
  <c r="E957" i="2" s="1"/>
  <c r="X957" i="2"/>
  <c r="W957" i="2"/>
  <c r="D954" i="2"/>
  <c r="E954" i="2" s="1" a="1"/>
  <c r="E954" i="2" s="1"/>
  <c r="H954" i="2" s="1"/>
  <c r="X954" i="2"/>
  <c r="W954" i="2"/>
  <c r="D951" i="2"/>
  <c r="E951" i="2" s="1" a="1"/>
  <c r="E951" i="2" s="1"/>
  <c r="H951" i="2" s="1"/>
  <c r="X951" i="2"/>
  <c r="W951" i="2"/>
  <c r="D948" i="2"/>
  <c r="E948" i="2" s="1" a="1"/>
  <c r="E948" i="2" s="1"/>
  <c r="X948" i="2"/>
  <c r="W948" i="2"/>
  <c r="D945" i="2"/>
  <c r="E945" i="2" s="1" a="1"/>
  <c r="E945" i="2" s="1"/>
  <c r="X945" i="2"/>
  <c r="W945" i="2"/>
  <c r="D942" i="2"/>
  <c r="E942" i="2" s="1" a="1"/>
  <c r="E942" i="2" s="1"/>
  <c r="H942" i="2" s="1"/>
  <c r="X942" i="2"/>
  <c r="W942" i="2"/>
  <c r="D939" i="2"/>
  <c r="E939" i="2" s="1" a="1"/>
  <c r="E939" i="2" s="1"/>
  <c r="H939" i="2" s="1"/>
  <c r="X939" i="2"/>
  <c r="W939" i="2"/>
  <c r="D936" i="2"/>
  <c r="E936" i="2" s="1" a="1"/>
  <c r="E936" i="2" s="1"/>
  <c r="H936" i="2" s="1"/>
  <c r="X936" i="2"/>
  <c r="W936" i="2"/>
  <c r="D933" i="2"/>
  <c r="E933" i="2" s="1" a="1"/>
  <c r="E933" i="2" s="1"/>
  <c r="X933" i="2"/>
  <c r="W933" i="2"/>
  <c r="D930" i="2"/>
  <c r="E930" i="2" s="1" a="1"/>
  <c r="E930" i="2" s="1"/>
  <c r="H930" i="2" s="1"/>
  <c r="X930" i="2"/>
  <c r="W930" i="2"/>
  <c r="D927" i="2"/>
  <c r="E927" i="2" s="1" a="1"/>
  <c r="E927" i="2" s="1"/>
  <c r="H927" i="2" s="1"/>
  <c r="X927" i="2"/>
  <c r="W927" i="2"/>
  <c r="D924" i="2"/>
  <c r="E924" i="2" s="1" a="1"/>
  <c r="E924" i="2" s="1"/>
  <c r="X924" i="2"/>
  <c r="W924" i="2"/>
  <c r="D921" i="2"/>
  <c r="E921" i="2" s="1" a="1"/>
  <c r="E921" i="2" s="1"/>
  <c r="X921" i="2"/>
  <c r="W921" i="2"/>
  <c r="D918" i="2"/>
  <c r="E918" i="2" s="1" a="1"/>
  <c r="E918" i="2" s="1"/>
  <c r="H918" i="2" s="1"/>
  <c r="X918" i="2"/>
  <c r="W918" i="2"/>
  <c r="D915" i="2"/>
  <c r="E915" i="2" s="1" a="1"/>
  <c r="E915" i="2" s="1"/>
  <c r="H915" i="2" s="1"/>
  <c r="X915" i="2"/>
  <c r="W915" i="2"/>
  <c r="D912" i="2"/>
  <c r="E912" i="2" s="1" a="1"/>
  <c r="E912" i="2" s="1"/>
  <c r="H912" i="2" s="1"/>
  <c r="X912" i="2"/>
  <c r="W912" i="2"/>
  <c r="D909" i="2"/>
  <c r="E909" i="2" s="1" a="1"/>
  <c r="E909" i="2" s="1"/>
  <c r="X909" i="2"/>
  <c r="W909" i="2"/>
  <c r="D906" i="2"/>
  <c r="E906" i="2" s="1" a="1"/>
  <c r="E906" i="2" s="1"/>
  <c r="H906" i="2" s="1"/>
  <c r="X906" i="2"/>
  <c r="W906" i="2"/>
  <c r="D903" i="2"/>
  <c r="E903" i="2" s="1" a="1"/>
  <c r="E903" i="2" s="1"/>
  <c r="H903" i="2" s="1"/>
  <c r="X903" i="2"/>
  <c r="W903" i="2"/>
  <c r="D900" i="2"/>
  <c r="E900" i="2" s="1" a="1"/>
  <c r="E900" i="2" s="1"/>
  <c r="H900" i="2" s="1"/>
  <c r="X900" i="2"/>
  <c r="W900" i="2"/>
  <c r="D897" i="2"/>
  <c r="E897" i="2" s="1" a="1"/>
  <c r="E897" i="2" s="1"/>
  <c r="X897" i="2"/>
  <c r="W897" i="2"/>
  <c r="D894" i="2"/>
  <c r="E894" i="2" s="1" a="1"/>
  <c r="E894" i="2" s="1"/>
  <c r="H894" i="2" s="1"/>
  <c r="X894" i="2"/>
  <c r="W894" i="2"/>
  <c r="D891" i="2"/>
  <c r="E891" i="2" s="1" a="1"/>
  <c r="E891" i="2" s="1"/>
  <c r="H891" i="2" s="1"/>
  <c r="X891" i="2"/>
  <c r="W891" i="2"/>
  <c r="D888" i="2"/>
  <c r="E888" i="2" s="1" a="1"/>
  <c r="E888" i="2" s="1"/>
  <c r="H888" i="2" s="1"/>
  <c r="X888" i="2"/>
  <c r="W888" i="2"/>
  <c r="D885" i="2"/>
  <c r="E885" i="2" s="1" a="1"/>
  <c r="E885" i="2" s="1"/>
  <c r="X885" i="2"/>
  <c r="W885" i="2"/>
  <c r="D882" i="2"/>
  <c r="E882" i="2" s="1" a="1"/>
  <c r="E882" i="2" s="1"/>
  <c r="H882" i="2" s="1"/>
  <c r="X882" i="2"/>
  <c r="W882" i="2"/>
  <c r="D879" i="2"/>
  <c r="E879" i="2" s="1" a="1"/>
  <c r="E879" i="2" s="1"/>
  <c r="H879" i="2" s="1"/>
  <c r="X879" i="2"/>
  <c r="W879" i="2"/>
  <c r="D876" i="2"/>
  <c r="E876" i="2" s="1" a="1"/>
  <c r="E876" i="2" s="1"/>
  <c r="H876" i="2" s="1"/>
  <c r="X876" i="2"/>
  <c r="W876" i="2"/>
  <c r="D873" i="2"/>
  <c r="E873" i="2" s="1" a="1"/>
  <c r="E873" i="2" s="1"/>
  <c r="X873" i="2"/>
  <c r="W873" i="2"/>
  <c r="D870" i="2"/>
  <c r="E870" i="2" s="1" a="1"/>
  <c r="E870" i="2" s="1"/>
  <c r="H870" i="2" s="1"/>
  <c r="X870" i="2"/>
  <c r="W870" i="2"/>
  <c r="D867" i="2"/>
  <c r="E867" i="2" s="1" a="1"/>
  <c r="E867" i="2" s="1"/>
  <c r="H867" i="2" s="1"/>
  <c r="X867" i="2"/>
  <c r="W867" i="2"/>
  <c r="D864" i="2"/>
  <c r="E864" i="2" s="1" a="1"/>
  <c r="E864" i="2" s="1"/>
  <c r="H864" i="2" s="1"/>
  <c r="X864" i="2"/>
  <c r="W864" i="2"/>
  <c r="D861" i="2"/>
  <c r="E861" i="2" s="1" a="1"/>
  <c r="E861" i="2" s="1"/>
  <c r="X861" i="2"/>
  <c r="W861" i="2"/>
  <c r="D858" i="2"/>
  <c r="E858" i="2" s="1" a="1"/>
  <c r="E858" i="2" s="1"/>
  <c r="H858" i="2" s="1"/>
  <c r="X858" i="2"/>
  <c r="W858" i="2"/>
  <c r="D855" i="2"/>
  <c r="E855" i="2" s="1" a="1"/>
  <c r="E855" i="2" s="1"/>
  <c r="H855" i="2" s="1"/>
  <c r="X855" i="2"/>
  <c r="W855" i="2"/>
  <c r="D852" i="2"/>
  <c r="E852" i="2" s="1" a="1"/>
  <c r="E852" i="2" s="1"/>
  <c r="H852" i="2" s="1"/>
  <c r="X852" i="2"/>
  <c r="W852" i="2"/>
  <c r="D849" i="2"/>
  <c r="E849" i="2" s="1" a="1"/>
  <c r="E849" i="2" s="1"/>
  <c r="X849" i="2"/>
  <c r="W849" i="2"/>
  <c r="D846" i="2"/>
  <c r="E846" i="2" s="1" a="1"/>
  <c r="E846" i="2" s="1"/>
  <c r="H846" i="2" s="1"/>
  <c r="X846" i="2"/>
  <c r="W846" i="2"/>
  <c r="D843" i="2"/>
  <c r="E843" i="2" s="1" a="1"/>
  <c r="E843" i="2" s="1"/>
  <c r="H843" i="2" s="1"/>
  <c r="X843" i="2"/>
  <c r="W843" i="2"/>
  <c r="D840" i="2"/>
  <c r="E840" i="2" s="1" a="1"/>
  <c r="E840" i="2" s="1"/>
  <c r="H840" i="2" s="1"/>
  <c r="X840" i="2"/>
  <c r="W840" i="2"/>
  <c r="D837" i="2"/>
  <c r="E837" i="2" s="1" a="1"/>
  <c r="E837" i="2" s="1"/>
  <c r="X837" i="2"/>
  <c r="W837" i="2"/>
  <c r="D834" i="2"/>
  <c r="E834" i="2" s="1" a="1"/>
  <c r="E834" i="2" s="1"/>
  <c r="H834" i="2" s="1"/>
  <c r="X834" i="2"/>
  <c r="W834" i="2"/>
  <c r="D831" i="2"/>
  <c r="E831" i="2" s="1" a="1"/>
  <c r="E831" i="2" s="1"/>
  <c r="H831" i="2" s="1"/>
  <c r="X831" i="2"/>
  <c r="W831" i="2"/>
  <c r="D828" i="2"/>
  <c r="E828" i="2" s="1" a="1"/>
  <c r="E828" i="2" s="1"/>
  <c r="X828" i="2"/>
  <c r="W828" i="2"/>
  <c r="D825" i="2"/>
  <c r="E825" i="2" s="1" a="1"/>
  <c r="E825" i="2" s="1"/>
  <c r="X825" i="2"/>
  <c r="W825" i="2"/>
  <c r="D822" i="2"/>
  <c r="E822" i="2" s="1" a="1"/>
  <c r="E822" i="2" s="1"/>
  <c r="H822" i="2" s="1"/>
  <c r="X822" i="2"/>
  <c r="W822" i="2"/>
  <c r="D819" i="2"/>
  <c r="E819" i="2" s="1" a="1"/>
  <c r="E819" i="2" s="1"/>
  <c r="H819" i="2" s="1"/>
  <c r="X819" i="2"/>
  <c r="W819" i="2"/>
  <c r="D816" i="2"/>
  <c r="E816" i="2" s="1" a="1"/>
  <c r="E816" i="2" s="1"/>
  <c r="H816" i="2" s="1"/>
  <c r="X816" i="2"/>
  <c r="W816" i="2"/>
  <c r="D813" i="2"/>
  <c r="E813" i="2" s="1" a="1"/>
  <c r="E813" i="2" s="1"/>
  <c r="X813" i="2"/>
  <c r="W813" i="2"/>
  <c r="D810" i="2"/>
  <c r="E810" i="2" s="1" a="1"/>
  <c r="E810" i="2" s="1"/>
  <c r="H810" i="2" s="1"/>
  <c r="X810" i="2"/>
  <c r="W810" i="2"/>
  <c r="D807" i="2"/>
  <c r="E807" i="2" s="1" a="1"/>
  <c r="E807" i="2" s="1"/>
  <c r="H807" i="2" s="1"/>
  <c r="X807" i="2"/>
  <c r="W807" i="2"/>
  <c r="D804" i="2"/>
  <c r="E804" i="2" s="1" a="1"/>
  <c r="E804" i="2" s="1"/>
  <c r="H804" i="2" s="1"/>
  <c r="X804" i="2"/>
  <c r="W804" i="2"/>
  <c r="D801" i="2"/>
  <c r="E801" i="2" s="1" a="1"/>
  <c r="E801" i="2" s="1"/>
  <c r="X801" i="2"/>
  <c r="W801" i="2"/>
  <c r="D798" i="2"/>
  <c r="E798" i="2" s="1" a="1"/>
  <c r="E798" i="2" s="1"/>
  <c r="H798" i="2" s="1"/>
  <c r="X798" i="2"/>
  <c r="W798" i="2"/>
  <c r="D795" i="2"/>
  <c r="E795" i="2" s="1" a="1"/>
  <c r="E795" i="2" s="1"/>
  <c r="H795" i="2" s="1"/>
  <c r="X795" i="2"/>
  <c r="W795" i="2"/>
  <c r="D792" i="2"/>
  <c r="E792" i="2" s="1" a="1"/>
  <c r="E792" i="2" s="1"/>
  <c r="H792" i="2" s="1"/>
  <c r="X792" i="2"/>
  <c r="W792" i="2"/>
  <c r="D789" i="2"/>
  <c r="E789" i="2" s="1" a="1"/>
  <c r="E789" i="2" s="1"/>
  <c r="X789" i="2"/>
  <c r="W789" i="2"/>
  <c r="D786" i="2"/>
  <c r="E786" i="2" s="1" a="1"/>
  <c r="E786" i="2" s="1"/>
  <c r="H786" i="2" s="1"/>
  <c r="X786" i="2"/>
  <c r="W786" i="2"/>
  <c r="D783" i="2"/>
  <c r="E783" i="2" s="1" a="1"/>
  <c r="E783" i="2" s="1"/>
  <c r="H783" i="2" s="1"/>
  <c r="X783" i="2"/>
  <c r="W783" i="2"/>
  <c r="D780" i="2"/>
  <c r="E780" i="2" s="1" a="1"/>
  <c r="E780" i="2" s="1"/>
  <c r="H780" i="2" s="1"/>
  <c r="X780" i="2"/>
  <c r="W780" i="2"/>
  <c r="D777" i="2"/>
  <c r="E777" i="2" s="1" a="1"/>
  <c r="E777" i="2" s="1"/>
  <c r="X777" i="2"/>
  <c r="W777" i="2"/>
  <c r="D774" i="2"/>
  <c r="E774" i="2" s="1" a="1"/>
  <c r="E774" i="2" s="1"/>
  <c r="H774" i="2" s="1"/>
  <c r="X774" i="2"/>
  <c r="W774" i="2"/>
  <c r="D771" i="2"/>
  <c r="E771" i="2" s="1" a="1"/>
  <c r="E771" i="2" s="1"/>
  <c r="H771" i="2" s="1"/>
  <c r="X771" i="2"/>
  <c r="W771" i="2"/>
  <c r="D768" i="2"/>
  <c r="E768" i="2" s="1" a="1"/>
  <c r="E768" i="2" s="1"/>
  <c r="H768" i="2" s="1"/>
  <c r="X768" i="2"/>
  <c r="W768" i="2"/>
  <c r="D765" i="2"/>
  <c r="E765" i="2" s="1" a="1"/>
  <c r="E765" i="2" s="1"/>
  <c r="X765" i="2"/>
  <c r="W765" i="2"/>
  <c r="D762" i="2"/>
  <c r="E762" i="2" s="1" a="1"/>
  <c r="E762" i="2" s="1"/>
  <c r="H762" i="2" s="1"/>
  <c r="X762" i="2"/>
  <c r="W762" i="2"/>
  <c r="D759" i="2"/>
  <c r="E759" i="2" s="1" a="1"/>
  <c r="E759" i="2" s="1"/>
  <c r="H759" i="2" s="1"/>
  <c r="X759" i="2"/>
  <c r="W759" i="2"/>
  <c r="D756" i="2"/>
  <c r="E756" i="2" s="1" a="1"/>
  <c r="E756" i="2" s="1"/>
  <c r="X756" i="2"/>
  <c r="W756" i="2"/>
  <c r="D753" i="2"/>
  <c r="E753" i="2" s="1" a="1"/>
  <c r="E753" i="2" s="1"/>
  <c r="X753" i="2"/>
  <c r="W753" i="2"/>
  <c r="D750" i="2"/>
  <c r="E750" i="2" s="1" a="1"/>
  <c r="E750" i="2" s="1"/>
  <c r="H750" i="2" s="1"/>
  <c r="X750" i="2"/>
  <c r="W750" i="2"/>
  <c r="D747" i="2"/>
  <c r="E747" i="2" s="1" a="1"/>
  <c r="E747" i="2" s="1"/>
  <c r="H747" i="2" s="1"/>
  <c r="X747" i="2"/>
  <c r="W747" i="2"/>
  <c r="D744" i="2"/>
  <c r="E744" i="2" s="1" a="1"/>
  <c r="E744" i="2" s="1"/>
  <c r="H744" i="2" s="1"/>
  <c r="X744" i="2"/>
  <c r="W744" i="2"/>
  <c r="D741" i="2"/>
  <c r="E741" i="2" s="1" a="1"/>
  <c r="E741" i="2" s="1"/>
  <c r="X741" i="2"/>
  <c r="W741" i="2"/>
  <c r="D738" i="2"/>
  <c r="E738" i="2" s="1" a="1"/>
  <c r="E738" i="2" s="1"/>
  <c r="H738" i="2" s="1"/>
  <c r="X738" i="2"/>
  <c r="W738" i="2"/>
  <c r="D735" i="2"/>
  <c r="E735" i="2" s="1" a="1"/>
  <c r="E735" i="2" s="1"/>
  <c r="H735" i="2" s="1"/>
  <c r="X735" i="2"/>
  <c r="W735" i="2"/>
  <c r="D732" i="2"/>
  <c r="E732" i="2" s="1" a="1"/>
  <c r="E732" i="2" s="1"/>
  <c r="X732" i="2"/>
  <c r="W732" i="2"/>
  <c r="D729" i="2"/>
  <c r="E729" i="2" s="1" a="1"/>
  <c r="E729" i="2" s="1"/>
  <c r="X729" i="2"/>
  <c r="W729" i="2"/>
  <c r="D726" i="2"/>
  <c r="E726" i="2" s="1" a="1"/>
  <c r="E726" i="2" s="1"/>
  <c r="H726" i="2" s="1"/>
  <c r="X726" i="2"/>
  <c r="W726" i="2"/>
  <c r="D723" i="2"/>
  <c r="E723" i="2" s="1" a="1"/>
  <c r="E723" i="2" s="1"/>
  <c r="H723" i="2" s="1"/>
  <c r="X723" i="2"/>
  <c r="W723" i="2"/>
  <c r="D720" i="2"/>
  <c r="E720" i="2" s="1" a="1"/>
  <c r="E720" i="2" s="1"/>
  <c r="H720" i="2" s="1"/>
  <c r="X720" i="2"/>
  <c r="W720" i="2"/>
  <c r="D717" i="2"/>
  <c r="E717" i="2" s="1" a="1"/>
  <c r="E717" i="2" s="1"/>
  <c r="X717" i="2"/>
  <c r="W717" i="2"/>
  <c r="D714" i="2"/>
  <c r="E714" i="2" s="1" a="1"/>
  <c r="E714" i="2" s="1"/>
  <c r="H714" i="2" s="1"/>
  <c r="X714" i="2"/>
  <c r="W714" i="2"/>
  <c r="D711" i="2"/>
  <c r="E711" i="2" s="1" a="1"/>
  <c r="E711" i="2" s="1"/>
  <c r="H711" i="2" s="1"/>
  <c r="X711" i="2"/>
  <c r="W711" i="2"/>
  <c r="D708" i="2"/>
  <c r="E708" i="2" s="1" a="1"/>
  <c r="E708" i="2" s="1"/>
  <c r="X708" i="2"/>
  <c r="W708" i="2"/>
  <c r="D705" i="2"/>
  <c r="E705" i="2" s="1" a="1"/>
  <c r="E705" i="2" s="1"/>
  <c r="X705" i="2"/>
  <c r="W705" i="2"/>
  <c r="D702" i="2"/>
  <c r="E702" i="2" s="1" a="1"/>
  <c r="E702" i="2" s="1"/>
  <c r="H702" i="2" s="1"/>
  <c r="X702" i="2"/>
  <c r="W702" i="2"/>
  <c r="D699" i="2"/>
  <c r="E699" i="2" s="1" a="1"/>
  <c r="E699" i="2" s="1"/>
  <c r="H699" i="2" s="1"/>
  <c r="X699" i="2"/>
  <c r="W699" i="2"/>
  <c r="D696" i="2"/>
  <c r="E696" i="2" s="1" a="1"/>
  <c r="E696" i="2" s="1"/>
  <c r="H696" i="2" s="1"/>
  <c r="X696" i="2"/>
  <c r="W696" i="2"/>
  <c r="D693" i="2"/>
  <c r="E693" i="2" s="1" a="1"/>
  <c r="E693" i="2" s="1"/>
  <c r="X693" i="2"/>
  <c r="W693" i="2"/>
  <c r="D690" i="2"/>
  <c r="E690" i="2" s="1" a="1"/>
  <c r="E690" i="2" s="1"/>
  <c r="H690" i="2" s="1"/>
  <c r="X690" i="2"/>
  <c r="W690" i="2"/>
  <c r="D687" i="2"/>
  <c r="E687" i="2" s="1" a="1"/>
  <c r="E687" i="2" s="1"/>
  <c r="H687" i="2" s="1"/>
  <c r="X687" i="2"/>
  <c r="W687" i="2"/>
  <c r="D684" i="2"/>
  <c r="E684" i="2" s="1" a="1"/>
  <c r="E684" i="2" s="1"/>
  <c r="H684" i="2" s="1"/>
  <c r="X684" i="2"/>
  <c r="W684" i="2"/>
  <c r="D681" i="2"/>
  <c r="E681" i="2" s="1" a="1"/>
  <c r="E681" i="2" s="1"/>
  <c r="X681" i="2"/>
  <c r="W681" i="2"/>
  <c r="D678" i="2"/>
  <c r="E678" i="2" s="1" a="1"/>
  <c r="E678" i="2" s="1"/>
  <c r="H678" i="2" s="1"/>
  <c r="X678" i="2"/>
  <c r="W678" i="2"/>
  <c r="D675" i="2"/>
  <c r="E675" i="2" s="1" a="1"/>
  <c r="E675" i="2" s="1"/>
  <c r="H675" i="2" s="1"/>
  <c r="X675" i="2"/>
  <c r="W675" i="2"/>
  <c r="D672" i="2"/>
  <c r="E672" i="2" s="1" a="1"/>
  <c r="E672" i="2" s="1"/>
  <c r="H672" i="2" s="1"/>
  <c r="X672" i="2"/>
  <c r="W672" i="2"/>
  <c r="D669" i="2"/>
  <c r="E669" i="2" s="1" a="1"/>
  <c r="E669" i="2" s="1"/>
  <c r="X669" i="2"/>
  <c r="W669" i="2"/>
  <c r="D666" i="2"/>
  <c r="E666" i="2" s="1" a="1"/>
  <c r="E666" i="2" s="1"/>
  <c r="H666" i="2" s="1"/>
  <c r="X666" i="2"/>
  <c r="W666" i="2"/>
  <c r="D663" i="2"/>
  <c r="E663" i="2" s="1" a="1"/>
  <c r="E663" i="2" s="1"/>
  <c r="H663" i="2" s="1"/>
  <c r="X663" i="2"/>
  <c r="W663" i="2"/>
  <c r="D660" i="2"/>
  <c r="E660" i="2" s="1" a="1"/>
  <c r="E660" i="2" s="1"/>
  <c r="H660" i="2" s="1"/>
  <c r="X660" i="2"/>
  <c r="W660" i="2"/>
  <c r="D657" i="2"/>
  <c r="E657" i="2" s="1" a="1"/>
  <c r="E657" i="2" s="1"/>
  <c r="X657" i="2"/>
  <c r="W657" i="2"/>
  <c r="D654" i="2"/>
  <c r="E654" i="2" s="1" a="1"/>
  <c r="E654" i="2" s="1"/>
  <c r="H654" i="2" s="1"/>
  <c r="X654" i="2"/>
  <c r="W654" i="2"/>
  <c r="D651" i="2"/>
  <c r="E651" i="2" s="1" a="1"/>
  <c r="E651" i="2" s="1"/>
  <c r="H651" i="2" s="1"/>
  <c r="X651" i="2"/>
  <c r="W651" i="2"/>
  <c r="D648" i="2"/>
  <c r="E648" i="2" s="1" a="1"/>
  <c r="E648" i="2" s="1"/>
  <c r="H648" i="2" s="1"/>
  <c r="X648" i="2"/>
  <c r="W648" i="2"/>
  <c r="D645" i="2"/>
  <c r="E645" i="2" s="1" a="1"/>
  <c r="E645" i="2" s="1"/>
  <c r="X645" i="2"/>
  <c r="W645" i="2"/>
  <c r="D642" i="2"/>
  <c r="E642" i="2" s="1" a="1"/>
  <c r="E642" i="2" s="1"/>
  <c r="H642" i="2" s="1"/>
  <c r="X642" i="2"/>
  <c r="W642" i="2"/>
  <c r="D639" i="2"/>
  <c r="E639" i="2" s="1" a="1"/>
  <c r="E639" i="2" s="1"/>
  <c r="H639" i="2" s="1"/>
  <c r="X639" i="2"/>
  <c r="W639" i="2"/>
  <c r="D636" i="2"/>
  <c r="E636" i="2" s="1" a="1"/>
  <c r="E636" i="2" s="1"/>
  <c r="X636" i="2"/>
  <c r="W636" i="2"/>
  <c r="D633" i="2"/>
  <c r="E633" i="2" s="1" a="1"/>
  <c r="E633" i="2" s="1"/>
  <c r="X633" i="2"/>
  <c r="W633" i="2"/>
  <c r="D630" i="2"/>
  <c r="E630" i="2" s="1" a="1"/>
  <c r="E630" i="2" s="1"/>
  <c r="H630" i="2" s="1"/>
  <c r="X630" i="2"/>
  <c r="W630" i="2"/>
  <c r="D627" i="2"/>
  <c r="E627" i="2" s="1" a="1"/>
  <c r="E627" i="2" s="1"/>
  <c r="H627" i="2" s="1"/>
  <c r="X627" i="2"/>
  <c r="W627" i="2"/>
  <c r="D624" i="2"/>
  <c r="E624" i="2" s="1" a="1"/>
  <c r="E624" i="2" s="1"/>
  <c r="H624" i="2" s="1"/>
  <c r="X624" i="2"/>
  <c r="W624" i="2"/>
  <c r="D621" i="2"/>
  <c r="E621" i="2" s="1" a="1"/>
  <c r="E621" i="2" s="1"/>
  <c r="X621" i="2"/>
  <c r="W621" i="2"/>
  <c r="D618" i="2"/>
  <c r="E618" i="2" s="1" a="1"/>
  <c r="E618" i="2" s="1"/>
  <c r="H618" i="2" s="1"/>
  <c r="X618" i="2"/>
  <c r="W618" i="2"/>
  <c r="D615" i="2"/>
  <c r="E615" i="2" s="1" a="1"/>
  <c r="E615" i="2" s="1"/>
  <c r="H615" i="2" s="1"/>
  <c r="X615" i="2"/>
  <c r="W615" i="2"/>
  <c r="D612" i="2"/>
  <c r="E612" i="2" s="1" a="1"/>
  <c r="E612" i="2" s="1"/>
  <c r="H612" i="2" s="1"/>
  <c r="X612" i="2"/>
  <c r="W612" i="2"/>
  <c r="D609" i="2"/>
  <c r="E609" i="2" s="1" a="1"/>
  <c r="E609" i="2" s="1"/>
  <c r="X609" i="2"/>
  <c r="W609" i="2"/>
  <c r="D606" i="2"/>
  <c r="E606" i="2" s="1" a="1"/>
  <c r="E606" i="2" s="1"/>
  <c r="H606" i="2" s="1"/>
  <c r="X606" i="2"/>
  <c r="W606" i="2"/>
  <c r="D603" i="2"/>
  <c r="E603" i="2" s="1" a="1"/>
  <c r="E603" i="2" s="1"/>
  <c r="H603" i="2" s="1"/>
  <c r="X603" i="2"/>
  <c r="W603" i="2"/>
  <c r="D600" i="2"/>
  <c r="E600" i="2" s="1" a="1"/>
  <c r="E600" i="2" s="1"/>
  <c r="H600" i="2" s="1"/>
  <c r="X600" i="2"/>
  <c r="W600" i="2"/>
  <c r="D597" i="2"/>
  <c r="E597" i="2" s="1" a="1"/>
  <c r="E597" i="2" s="1"/>
  <c r="X597" i="2"/>
  <c r="W597" i="2"/>
  <c r="D594" i="2"/>
  <c r="E594" i="2" s="1" a="1"/>
  <c r="E594" i="2" s="1"/>
  <c r="H594" i="2" s="1"/>
  <c r="X594" i="2"/>
  <c r="W594" i="2"/>
  <c r="D591" i="2"/>
  <c r="E591" i="2" s="1" a="1"/>
  <c r="E591" i="2" s="1"/>
  <c r="H591" i="2" s="1"/>
  <c r="X591" i="2"/>
  <c r="W591" i="2"/>
  <c r="D588" i="2"/>
  <c r="E588" i="2" s="1" a="1"/>
  <c r="E588" i="2" s="1"/>
  <c r="H588" i="2" s="1"/>
  <c r="X588" i="2"/>
  <c r="W588" i="2"/>
  <c r="D585" i="2"/>
  <c r="E585" i="2" s="1" a="1"/>
  <c r="E585" i="2" s="1"/>
  <c r="X585" i="2"/>
  <c r="W585" i="2"/>
  <c r="D582" i="2"/>
  <c r="E582" i="2" s="1" a="1"/>
  <c r="E582" i="2" s="1"/>
  <c r="H582" i="2" s="1"/>
  <c r="X582" i="2"/>
  <c r="W582" i="2"/>
  <c r="D579" i="2"/>
  <c r="E579" i="2" s="1" a="1"/>
  <c r="E579" i="2" s="1"/>
  <c r="H579" i="2" s="1"/>
  <c r="X579" i="2"/>
  <c r="W579" i="2"/>
  <c r="D576" i="2"/>
  <c r="E576" i="2" s="1" a="1"/>
  <c r="E576" i="2" s="1"/>
  <c r="H576" i="2" s="1"/>
  <c r="X576" i="2"/>
  <c r="W576" i="2"/>
  <c r="D573" i="2"/>
  <c r="E573" i="2" s="1" a="1"/>
  <c r="E573" i="2" s="1"/>
  <c r="X573" i="2"/>
  <c r="W573" i="2"/>
  <c r="D570" i="2"/>
  <c r="E570" i="2" s="1" a="1"/>
  <c r="E570" i="2" s="1"/>
  <c r="H570" i="2" s="1"/>
  <c r="X570" i="2"/>
  <c r="W570" i="2"/>
  <c r="D567" i="2"/>
  <c r="E567" i="2" s="1" a="1"/>
  <c r="E567" i="2" s="1"/>
  <c r="H567" i="2" s="1"/>
  <c r="X567" i="2"/>
  <c r="W567" i="2"/>
  <c r="D564" i="2"/>
  <c r="E564" i="2" s="1" a="1"/>
  <c r="E564" i="2" s="1"/>
  <c r="H564" i="2" s="1"/>
  <c r="X564" i="2"/>
  <c r="W564" i="2"/>
  <c r="D561" i="2"/>
  <c r="E561" i="2" s="1" a="1"/>
  <c r="E561" i="2" s="1"/>
  <c r="X561" i="2"/>
  <c r="W561" i="2"/>
  <c r="D558" i="2"/>
  <c r="E558" i="2" s="1" a="1"/>
  <c r="E558" i="2" s="1"/>
  <c r="H558" i="2" s="1"/>
  <c r="X558" i="2"/>
  <c r="W558" i="2"/>
  <c r="D555" i="2"/>
  <c r="E555" i="2" s="1" a="1"/>
  <c r="E555" i="2" s="1"/>
  <c r="H555" i="2" s="1"/>
  <c r="X555" i="2"/>
  <c r="W555" i="2"/>
  <c r="D552" i="2"/>
  <c r="E552" i="2" s="1" a="1"/>
  <c r="E552" i="2" s="1"/>
  <c r="H552" i="2" s="1"/>
  <c r="X552" i="2"/>
  <c r="W552" i="2"/>
  <c r="D549" i="2"/>
  <c r="E549" i="2" s="1" a="1"/>
  <c r="E549" i="2" s="1"/>
  <c r="X549" i="2"/>
  <c r="W549" i="2"/>
  <c r="D546" i="2"/>
  <c r="E546" i="2" s="1" a="1"/>
  <c r="E546" i="2" s="1"/>
  <c r="H546" i="2" s="1"/>
  <c r="X546" i="2"/>
  <c r="W546" i="2"/>
  <c r="D543" i="2"/>
  <c r="E543" i="2" s="1" a="1"/>
  <c r="E543" i="2" s="1"/>
  <c r="H543" i="2" s="1"/>
  <c r="X543" i="2"/>
  <c r="W543" i="2"/>
  <c r="D540" i="2"/>
  <c r="E540" i="2" s="1" a="1"/>
  <c r="E540" i="2" s="1"/>
  <c r="X540" i="2"/>
  <c r="W540" i="2"/>
  <c r="D537" i="2"/>
  <c r="E537" i="2" s="1" a="1"/>
  <c r="E537" i="2" s="1"/>
  <c r="X537" i="2"/>
  <c r="W537" i="2"/>
  <c r="D534" i="2"/>
  <c r="E534" i="2" s="1" a="1"/>
  <c r="E534" i="2" s="1"/>
  <c r="H534" i="2" s="1"/>
  <c r="X534" i="2"/>
  <c r="W534" i="2"/>
  <c r="D531" i="2"/>
  <c r="E531" i="2" s="1" a="1"/>
  <c r="E531" i="2" s="1"/>
  <c r="H531" i="2" s="1"/>
  <c r="X531" i="2"/>
  <c r="W531" i="2"/>
  <c r="D525" i="2"/>
  <c r="E525" i="2" s="1" a="1"/>
  <c r="E525" i="2" s="1"/>
  <c r="H525" i="2" s="1"/>
  <c r="X525" i="2"/>
  <c r="W525" i="2"/>
  <c r="D522" i="2"/>
  <c r="E522" i="2" s="1" a="1"/>
  <c r="E522" i="2" s="1"/>
  <c r="H522" i="2" s="1"/>
  <c r="X522" i="2"/>
  <c r="W522" i="2"/>
  <c r="D519" i="2"/>
  <c r="E519" i="2" s="1" a="1"/>
  <c r="E519" i="2" s="1"/>
  <c r="H519" i="2" s="1"/>
  <c r="X519" i="2"/>
  <c r="W519" i="2"/>
  <c r="D516" i="2"/>
  <c r="E516" i="2" s="1" a="1"/>
  <c r="E516" i="2" s="1"/>
  <c r="H516" i="2" s="1"/>
  <c r="X516" i="2"/>
  <c r="W516" i="2"/>
  <c r="D513" i="2"/>
  <c r="E513" i="2" s="1" a="1"/>
  <c r="E513" i="2" s="1"/>
  <c r="H513" i="2" s="1"/>
  <c r="X513" i="2"/>
  <c r="W513" i="2"/>
  <c r="D510" i="2"/>
  <c r="E510" i="2" s="1" a="1"/>
  <c r="E510" i="2" s="1"/>
  <c r="H510" i="2" s="1"/>
  <c r="X510" i="2"/>
  <c r="W510" i="2"/>
  <c r="D507" i="2"/>
  <c r="E507" i="2" s="1" a="1"/>
  <c r="E507" i="2" s="1"/>
  <c r="H507" i="2" s="1"/>
  <c r="X507" i="2"/>
  <c r="W507" i="2"/>
  <c r="D504" i="2"/>
  <c r="E504" i="2" s="1" a="1"/>
  <c r="E504" i="2" s="1"/>
  <c r="H504" i="2" s="1"/>
  <c r="X504" i="2"/>
  <c r="W504" i="2"/>
  <c r="D501" i="2"/>
  <c r="E501" i="2" s="1" a="1"/>
  <c r="E501" i="2" s="1"/>
  <c r="H501" i="2" s="1"/>
  <c r="X501" i="2"/>
  <c r="W501" i="2"/>
  <c r="D498" i="2"/>
  <c r="E498" i="2" s="1" a="1"/>
  <c r="E498" i="2" s="1"/>
  <c r="H498" i="2" s="1"/>
  <c r="X498" i="2"/>
  <c r="W498" i="2"/>
  <c r="D495" i="2"/>
  <c r="E495" i="2" s="1" a="1"/>
  <c r="E495" i="2" s="1"/>
  <c r="H495" i="2" s="1"/>
  <c r="X495" i="2"/>
  <c r="W495" i="2"/>
  <c r="D492" i="2"/>
  <c r="E492" i="2" s="1" a="1"/>
  <c r="E492" i="2" s="1"/>
  <c r="H492" i="2" s="1"/>
  <c r="X492" i="2"/>
  <c r="W492" i="2"/>
  <c r="D489" i="2"/>
  <c r="E489" i="2" s="1" a="1"/>
  <c r="E489" i="2" s="1"/>
  <c r="H489" i="2" s="1"/>
  <c r="X489" i="2"/>
  <c r="W489" i="2"/>
  <c r="D486" i="2"/>
  <c r="E486" i="2" s="1" a="1"/>
  <c r="E486" i="2" s="1"/>
  <c r="H486" i="2" s="1"/>
  <c r="X486" i="2"/>
  <c r="W486" i="2"/>
  <c r="D483" i="2"/>
  <c r="E483" i="2" s="1" a="1"/>
  <c r="E483" i="2" s="1"/>
  <c r="H483" i="2" s="1"/>
  <c r="X483" i="2"/>
  <c r="W483" i="2"/>
  <c r="D480" i="2"/>
  <c r="E480" i="2" s="1" a="1"/>
  <c r="E480" i="2" s="1"/>
  <c r="H480" i="2" s="1"/>
  <c r="X480" i="2"/>
  <c r="W480" i="2"/>
  <c r="D477" i="2"/>
  <c r="E477" i="2" s="1" a="1"/>
  <c r="E477" i="2" s="1"/>
  <c r="H477" i="2" s="1"/>
  <c r="X477" i="2"/>
  <c r="W477" i="2"/>
  <c r="D474" i="2"/>
  <c r="E474" i="2" s="1" a="1"/>
  <c r="E474" i="2" s="1"/>
  <c r="H474" i="2" s="1"/>
  <c r="X474" i="2"/>
  <c r="W474" i="2"/>
  <c r="D471" i="2"/>
  <c r="E471" i="2" s="1" a="1"/>
  <c r="E471" i="2" s="1"/>
  <c r="H471" i="2" s="1"/>
  <c r="X471" i="2"/>
  <c r="W471" i="2"/>
  <c r="D468" i="2"/>
  <c r="E468" i="2" s="1" a="1"/>
  <c r="E468" i="2" s="1"/>
  <c r="H468" i="2" s="1"/>
  <c r="X468" i="2"/>
  <c r="W468" i="2"/>
  <c r="D465" i="2"/>
  <c r="E465" i="2" s="1" a="1"/>
  <c r="E465" i="2" s="1"/>
  <c r="H465" i="2" s="1"/>
  <c r="X465" i="2"/>
  <c r="W465" i="2"/>
  <c r="D462" i="2"/>
  <c r="E462" i="2" s="1" a="1"/>
  <c r="E462" i="2" s="1"/>
  <c r="H462" i="2" s="1"/>
  <c r="X462" i="2"/>
  <c r="W462" i="2"/>
  <c r="D459" i="2"/>
  <c r="E459" i="2" s="1" a="1"/>
  <c r="E459" i="2" s="1"/>
  <c r="H459" i="2" s="1"/>
  <c r="X459" i="2"/>
  <c r="W459" i="2"/>
  <c r="D456" i="2"/>
  <c r="E456" i="2" s="1" a="1"/>
  <c r="E456" i="2" s="1"/>
  <c r="H456" i="2" s="1"/>
  <c r="X456" i="2"/>
  <c r="W456" i="2"/>
  <c r="D453" i="2"/>
  <c r="E453" i="2" s="1" a="1"/>
  <c r="E453" i="2" s="1"/>
  <c r="H453" i="2" s="1"/>
  <c r="X453" i="2"/>
  <c r="W453" i="2"/>
  <c r="D450" i="2"/>
  <c r="E450" i="2" s="1" a="1"/>
  <c r="E450" i="2" s="1"/>
  <c r="H450" i="2" s="1"/>
  <c r="X450" i="2"/>
  <c r="W450" i="2"/>
  <c r="D447" i="2"/>
  <c r="E447" i="2" s="1" a="1"/>
  <c r="E447" i="2" s="1"/>
  <c r="H447" i="2" s="1"/>
  <c r="X447" i="2"/>
  <c r="W447" i="2"/>
  <c r="D444" i="2"/>
  <c r="E444" i="2" s="1" a="1"/>
  <c r="E444" i="2" s="1"/>
  <c r="H444" i="2" s="1"/>
  <c r="X444" i="2"/>
  <c r="W444" i="2"/>
  <c r="D441" i="2"/>
  <c r="E441" i="2" s="1" a="1"/>
  <c r="E441" i="2" s="1"/>
  <c r="H441" i="2" s="1"/>
  <c r="X441" i="2"/>
  <c r="W441" i="2"/>
  <c r="D438" i="2"/>
  <c r="E438" i="2" s="1" a="1"/>
  <c r="E438" i="2" s="1"/>
  <c r="H438" i="2" s="1"/>
  <c r="X438" i="2"/>
  <c r="W438" i="2"/>
  <c r="D435" i="2"/>
  <c r="E435" i="2" s="1" a="1"/>
  <c r="E435" i="2" s="1"/>
  <c r="H435" i="2" s="1"/>
  <c r="X435" i="2"/>
  <c r="W435" i="2"/>
  <c r="D432" i="2"/>
  <c r="E432" i="2" s="1" a="1"/>
  <c r="E432" i="2" s="1"/>
  <c r="H432" i="2" s="1"/>
  <c r="X432" i="2"/>
  <c r="W432" i="2"/>
  <c r="D429" i="2"/>
  <c r="E429" i="2" s="1" a="1"/>
  <c r="E429" i="2" s="1"/>
  <c r="H429" i="2" s="1"/>
  <c r="X429" i="2"/>
  <c r="W429" i="2"/>
  <c r="D426" i="2"/>
  <c r="E426" i="2" s="1" a="1"/>
  <c r="E426" i="2" s="1"/>
  <c r="H426" i="2" s="1"/>
  <c r="X426" i="2"/>
  <c r="W426" i="2"/>
  <c r="D423" i="2"/>
  <c r="E423" i="2" s="1" a="1"/>
  <c r="E423" i="2" s="1"/>
  <c r="H423" i="2" s="1"/>
  <c r="X423" i="2"/>
  <c r="W423" i="2"/>
  <c r="D420" i="2"/>
  <c r="E420" i="2" s="1" a="1"/>
  <c r="E420" i="2" s="1"/>
  <c r="H420" i="2" s="1"/>
  <c r="X420" i="2"/>
  <c r="W420" i="2"/>
  <c r="D417" i="2"/>
  <c r="E417" i="2" s="1" a="1"/>
  <c r="E417" i="2" s="1"/>
  <c r="H417" i="2" s="1"/>
  <c r="X417" i="2"/>
  <c r="W417" i="2"/>
  <c r="D414" i="2"/>
  <c r="E414" i="2" s="1" a="1"/>
  <c r="E414" i="2" s="1"/>
  <c r="H414" i="2" s="1"/>
  <c r="X414" i="2"/>
  <c r="W414" i="2"/>
  <c r="D411" i="2"/>
  <c r="E411" i="2" s="1" a="1"/>
  <c r="E411" i="2" s="1"/>
  <c r="H411" i="2" s="1"/>
  <c r="X411" i="2"/>
  <c r="W411" i="2"/>
  <c r="D408" i="2"/>
  <c r="E408" i="2" s="1" a="1"/>
  <c r="E408" i="2" s="1"/>
  <c r="H408" i="2" s="1"/>
  <c r="X408" i="2"/>
  <c r="W408" i="2"/>
  <c r="D405" i="2"/>
  <c r="E405" i="2" s="1" a="1"/>
  <c r="E405" i="2" s="1"/>
  <c r="H405" i="2" s="1"/>
  <c r="X405" i="2"/>
  <c r="W405" i="2"/>
  <c r="D402" i="2"/>
  <c r="E402" i="2" s="1" a="1"/>
  <c r="E402" i="2" s="1"/>
  <c r="H402" i="2" s="1"/>
  <c r="X402" i="2"/>
  <c r="W402" i="2"/>
  <c r="D399" i="2"/>
  <c r="E399" i="2" s="1" a="1"/>
  <c r="E399" i="2" s="1"/>
  <c r="H399" i="2" s="1"/>
  <c r="X399" i="2"/>
  <c r="W399" i="2"/>
  <c r="D396" i="2"/>
  <c r="E396" i="2" s="1" a="1"/>
  <c r="E396" i="2" s="1"/>
  <c r="H396" i="2" s="1"/>
  <c r="X396" i="2"/>
  <c r="W396" i="2"/>
  <c r="D393" i="2"/>
  <c r="E393" i="2" s="1" a="1"/>
  <c r="E393" i="2" s="1"/>
  <c r="H393" i="2" s="1"/>
  <c r="X393" i="2"/>
  <c r="W393" i="2"/>
  <c r="D390" i="2"/>
  <c r="E390" i="2" s="1" a="1"/>
  <c r="E390" i="2" s="1"/>
  <c r="H390" i="2" s="1"/>
  <c r="X390" i="2"/>
  <c r="W390" i="2"/>
  <c r="D387" i="2"/>
  <c r="E387" i="2" s="1" a="1"/>
  <c r="E387" i="2" s="1"/>
  <c r="H387" i="2" s="1"/>
  <c r="X387" i="2"/>
  <c r="W387" i="2"/>
  <c r="D384" i="2"/>
  <c r="E384" i="2" s="1" a="1"/>
  <c r="E384" i="2" s="1"/>
  <c r="H384" i="2" s="1"/>
  <c r="X384" i="2"/>
  <c r="W384" i="2"/>
  <c r="D381" i="2"/>
  <c r="E381" i="2" s="1" a="1"/>
  <c r="E381" i="2" s="1"/>
  <c r="H381" i="2" s="1"/>
  <c r="X381" i="2"/>
  <c r="W381" i="2"/>
  <c r="D378" i="2"/>
  <c r="E378" i="2" s="1" a="1"/>
  <c r="E378" i="2" s="1"/>
  <c r="H378" i="2" s="1"/>
  <c r="X378" i="2"/>
  <c r="W378" i="2"/>
  <c r="D375" i="2"/>
  <c r="E375" i="2" s="1" a="1"/>
  <c r="E375" i="2" s="1"/>
  <c r="H375" i="2" s="1"/>
  <c r="X375" i="2"/>
  <c r="W375" i="2"/>
  <c r="D372" i="2"/>
  <c r="E372" i="2" s="1" a="1"/>
  <c r="E372" i="2" s="1"/>
  <c r="H372" i="2" s="1"/>
  <c r="X372" i="2"/>
  <c r="W372" i="2"/>
  <c r="D369" i="2"/>
  <c r="E369" i="2" s="1" a="1"/>
  <c r="E369" i="2" s="1"/>
  <c r="H369" i="2" s="1"/>
  <c r="X369" i="2"/>
  <c r="W369" i="2"/>
  <c r="D366" i="2"/>
  <c r="E366" i="2" s="1" a="1"/>
  <c r="E366" i="2" s="1"/>
  <c r="H366" i="2" s="1"/>
  <c r="X366" i="2"/>
  <c r="W366" i="2"/>
  <c r="D363" i="2"/>
  <c r="E363" i="2" s="1" a="1"/>
  <c r="E363" i="2" s="1"/>
  <c r="H363" i="2" s="1"/>
  <c r="X363" i="2"/>
  <c r="W363" i="2"/>
  <c r="D360" i="2"/>
  <c r="E360" i="2" s="1" a="1"/>
  <c r="E360" i="2" s="1"/>
  <c r="H360" i="2" s="1"/>
  <c r="X360" i="2"/>
  <c r="W360" i="2"/>
  <c r="D357" i="2"/>
  <c r="E357" i="2" s="1" a="1"/>
  <c r="E357" i="2" s="1"/>
  <c r="H357" i="2" s="1"/>
  <c r="X357" i="2"/>
  <c r="W357" i="2"/>
  <c r="D354" i="2"/>
  <c r="E354" i="2" s="1" a="1"/>
  <c r="E354" i="2" s="1"/>
  <c r="H354" i="2" s="1"/>
  <c r="X354" i="2"/>
  <c r="W354" i="2"/>
  <c r="D351" i="2"/>
  <c r="E351" i="2" s="1" a="1"/>
  <c r="E351" i="2" s="1"/>
  <c r="H351" i="2" s="1"/>
  <c r="X351" i="2"/>
  <c r="W351" i="2"/>
  <c r="D348" i="2"/>
  <c r="E348" i="2" s="1" a="1"/>
  <c r="E348" i="2" s="1"/>
  <c r="H348" i="2" s="1"/>
  <c r="X348" i="2"/>
  <c r="W348" i="2"/>
  <c r="D345" i="2"/>
  <c r="E345" i="2" s="1" a="1"/>
  <c r="E345" i="2" s="1"/>
  <c r="H345" i="2" s="1"/>
  <c r="X345" i="2"/>
  <c r="W345" i="2"/>
  <c r="D342" i="2"/>
  <c r="E342" i="2" s="1" a="1"/>
  <c r="E342" i="2" s="1"/>
  <c r="H342" i="2" s="1"/>
  <c r="X342" i="2"/>
  <c r="W342" i="2"/>
  <c r="D339" i="2"/>
  <c r="E339" i="2" s="1" a="1"/>
  <c r="E339" i="2" s="1"/>
  <c r="H339" i="2" s="1"/>
  <c r="X339" i="2"/>
  <c r="W339" i="2"/>
  <c r="D336" i="2"/>
  <c r="E336" i="2" s="1" a="1"/>
  <c r="E336" i="2" s="1"/>
  <c r="H336" i="2" s="1"/>
  <c r="X336" i="2"/>
  <c r="W336" i="2"/>
  <c r="D333" i="2"/>
  <c r="E333" i="2" s="1" a="1"/>
  <c r="E333" i="2" s="1"/>
  <c r="H333" i="2" s="1"/>
  <c r="X333" i="2"/>
  <c r="W333" i="2"/>
  <c r="D330" i="2"/>
  <c r="E330" i="2" s="1" a="1"/>
  <c r="E330" i="2" s="1"/>
  <c r="H330" i="2" s="1"/>
  <c r="X330" i="2"/>
  <c r="W330" i="2"/>
  <c r="D327" i="2"/>
  <c r="E327" i="2" s="1" a="1"/>
  <c r="E327" i="2" s="1"/>
  <c r="H327" i="2" s="1"/>
  <c r="X327" i="2"/>
  <c r="W327" i="2"/>
  <c r="D324" i="2"/>
  <c r="E324" i="2" s="1" a="1"/>
  <c r="E324" i="2" s="1"/>
  <c r="H324" i="2" s="1"/>
  <c r="X324" i="2"/>
  <c r="W324" i="2"/>
  <c r="D321" i="2"/>
  <c r="E321" i="2" s="1" a="1"/>
  <c r="E321" i="2" s="1"/>
  <c r="H321" i="2" s="1"/>
  <c r="X321" i="2"/>
  <c r="W321" i="2"/>
  <c r="D318" i="2"/>
  <c r="E318" i="2" s="1" a="1"/>
  <c r="E318" i="2" s="1"/>
  <c r="H318" i="2" s="1"/>
  <c r="X318" i="2"/>
  <c r="W318" i="2"/>
  <c r="D315" i="2"/>
  <c r="E315" i="2" s="1" a="1"/>
  <c r="E315" i="2" s="1"/>
  <c r="H315" i="2" s="1"/>
  <c r="X315" i="2"/>
  <c r="W315" i="2"/>
  <c r="D312" i="2"/>
  <c r="E312" i="2" s="1" a="1"/>
  <c r="E312" i="2" s="1"/>
  <c r="H312" i="2" s="1"/>
  <c r="X312" i="2"/>
  <c r="W312" i="2"/>
  <c r="D309" i="2"/>
  <c r="E309" i="2" s="1" a="1"/>
  <c r="E309" i="2" s="1"/>
  <c r="H309" i="2" s="1"/>
  <c r="X309" i="2"/>
  <c r="W309" i="2"/>
  <c r="D306" i="2"/>
  <c r="E306" i="2" s="1" a="1"/>
  <c r="E306" i="2" s="1"/>
  <c r="H306" i="2" s="1"/>
  <c r="X306" i="2"/>
  <c r="W306" i="2"/>
  <c r="D303" i="2"/>
  <c r="E303" i="2" s="1" a="1"/>
  <c r="E303" i="2" s="1"/>
  <c r="H303" i="2" s="1"/>
  <c r="X303" i="2"/>
  <c r="W303" i="2"/>
  <c r="D300" i="2"/>
  <c r="E300" i="2" s="1" a="1"/>
  <c r="E300" i="2" s="1"/>
  <c r="H300" i="2" s="1"/>
  <c r="X300" i="2"/>
  <c r="W300" i="2"/>
  <c r="D297" i="2"/>
  <c r="E297" i="2" s="1" a="1"/>
  <c r="E297" i="2" s="1"/>
  <c r="H297" i="2" s="1"/>
  <c r="X297" i="2"/>
  <c r="W297" i="2"/>
  <c r="D294" i="2"/>
  <c r="E294" i="2" s="1" a="1"/>
  <c r="E294" i="2" s="1"/>
  <c r="H294" i="2" s="1"/>
  <c r="X294" i="2"/>
  <c r="W294" i="2"/>
  <c r="D291" i="2"/>
  <c r="E291" i="2" s="1" a="1"/>
  <c r="E291" i="2" s="1"/>
  <c r="H291" i="2" s="1"/>
  <c r="X291" i="2"/>
  <c r="W291" i="2"/>
  <c r="D288" i="2"/>
  <c r="E288" i="2" s="1" a="1"/>
  <c r="E288" i="2" s="1"/>
  <c r="H288" i="2" s="1"/>
  <c r="X288" i="2"/>
  <c r="W288" i="2"/>
  <c r="D285" i="2"/>
  <c r="E285" i="2" s="1" a="1"/>
  <c r="E285" i="2" s="1"/>
  <c r="H285" i="2" s="1"/>
  <c r="X285" i="2"/>
  <c r="W285" i="2"/>
  <c r="D282" i="2"/>
  <c r="E282" i="2" s="1" a="1"/>
  <c r="E282" i="2" s="1"/>
  <c r="H282" i="2" s="1"/>
  <c r="X282" i="2"/>
  <c r="W282" i="2"/>
  <c r="D278" i="2"/>
  <c r="E278" i="2" s="1" a="1"/>
  <c r="E278" i="2" s="1"/>
  <c r="H278" i="2" s="1"/>
  <c r="X278" i="2"/>
  <c r="W278" i="2"/>
  <c r="D275" i="2"/>
  <c r="E275" i="2" s="1" a="1"/>
  <c r="E275" i="2" s="1"/>
  <c r="H275" i="2" s="1"/>
  <c r="X275" i="2"/>
  <c r="W275" i="2"/>
  <c r="D272" i="2"/>
  <c r="E272" i="2" s="1" a="1"/>
  <c r="E272" i="2" s="1"/>
  <c r="H272" i="2" s="1"/>
  <c r="X272" i="2"/>
  <c r="W272" i="2"/>
  <c r="D269" i="2"/>
  <c r="E269" i="2" s="1" a="1"/>
  <c r="E269" i="2" s="1"/>
  <c r="X269" i="2"/>
  <c r="W269" i="2"/>
  <c r="D266" i="2"/>
  <c r="E266" i="2" s="1" a="1"/>
  <c r="E266" i="2" s="1"/>
  <c r="H266" i="2" s="1"/>
  <c r="X266" i="2"/>
  <c r="W266" i="2"/>
  <c r="D263" i="2"/>
  <c r="E263" i="2" s="1" a="1"/>
  <c r="E263" i="2" s="1"/>
  <c r="H263" i="2" s="1"/>
  <c r="X263" i="2"/>
  <c r="W263" i="2"/>
  <c r="D260" i="2"/>
  <c r="E260" i="2" s="1" a="1"/>
  <c r="E260" i="2" s="1"/>
  <c r="H260" i="2" s="1"/>
  <c r="X260" i="2"/>
  <c r="W260" i="2"/>
  <c r="D257" i="2"/>
  <c r="E257" i="2" s="1" a="1"/>
  <c r="E257" i="2" s="1"/>
  <c r="X257" i="2"/>
  <c r="W257" i="2"/>
  <c r="D254" i="2"/>
  <c r="E254" i="2" s="1" a="1"/>
  <c r="E254" i="2" s="1"/>
  <c r="H254" i="2" s="1"/>
  <c r="X254" i="2"/>
  <c r="W254" i="2"/>
  <c r="D251" i="2"/>
  <c r="E251" i="2" s="1" a="1"/>
  <c r="E251" i="2" s="1"/>
  <c r="H251" i="2" s="1"/>
  <c r="X251" i="2"/>
  <c r="W251" i="2"/>
  <c r="D248" i="2"/>
  <c r="E248" i="2" s="1" a="1"/>
  <c r="E248" i="2" s="1"/>
  <c r="H248" i="2" s="1"/>
  <c r="X248" i="2"/>
  <c r="W248" i="2"/>
  <c r="D245" i="2"/>
  <c r="E245" i="2" s="1" a="1"/>
  <c r="E245" i="2" s="1"/>
  <c r="X245" i="2"/>
  <c r="W245" i="2"/>
  <c r="D242" i="2"/>
  <c r="E242" i="2" s="1" a="1"/>
  <c r="E242" i="2" s="1"/>
  <c r="H242" i="2" s="1"/>
  <c r="X242" i="2"/>
  <c r="W242" i="2"/>
  <c r="D239" i="2"/>
  <c r="E239" i="2" s="1" a="1"/>
  <c r="E239" i="2" s="1"/>
  <c r="H239" i="2" s="1"/>
  <c r="X239" i="2"/>
  <c r="W239" i="2"/>
  <c r="D236" i="2"/>
  <c r="E236" i="2" s="1" a="1"/>
  <c r="E236" i="2" s="1"/>
  <c r="H236" i="2" s="1"/>
  <c r="X236" i="2"/>
  <c r="W236" i="2"/>
  <c r="D233" i="2"/>
  <c r="E233" i="2" s="1" a="1"/>
  <c r="E233" i="2" s="1"/>
  <c r="X233" i="2"/>
  <c r="W233" i="2"/>
  <c r="D230" i="2"/>
  <c r="E230" i="2" s="1" a="1"/>
  <c r="E230" i="2" s="1"/>
  <c r="H230" i="2" s="1"/>
  <c r="X230" i="2"/>
  <c r="W230" i="2"/>
  <c r="D227" i="2"/>
  <c r="E227" i="2" s="1" a="1"/>
  <c r="E227" i="2" s="1"/>
  <c r="H227" i="2" s="1"/>
  <c r="X227" i="2"/>
  <c r="W227" i="2"/>
  <c r="D224" i="2"/>
  <c r="E224" i="2" s="1" a="1"/>
  <c r="E224" i="2" s="1"/>
  <c r="H224" i="2" s="1"/>
  <c r="X224" i="2"/>
  <c r="W224" i="2"/>
  <c r="D221" i="2"/>
  <c r="E221" i="2" s="1" a="1"/>
  <c r="E221" i="2" s="1"/>
  <c r="X221" i="2"/>
  <c r="W221" i="2"/>
  <c r="D218" i="2"/>
  <c r="E218" i="2" s="1" a="1"/>
  <c r="E218" i="2" s="1"/>
  <c r="H218" i="2" s="1"/>
  <c r="X218" i="2"/>
  <c r="W218" i="2"/>
  <c r="D215" i="2"/>
  <c r="E215" i="2" s="1" a="1"/>
  <c r="E215" i="2" s="1"/>
  <c r="H215" i="2" s="1"/>
  <c r="X215" i="2"/>
  <c r="W215" i="2"/>
  <c r="D212" i="2"/>
  <c r="E212" i="2" s="1" a="1"/>
  <c r="E212" i="2" s="1"/>
  <c r="H212" i="2" s="1"/>
  <c r="X212" i="2"/>
  <c r="W212" i="2"/>
  <c r="D209" i="2"/>
  <c r="E209" i="2" s="1" a="1"/>
  <c r="E209" i="2" s="1"/>
  <c r="X209" i="2"/>
  <c r="W209" i="2"/>
  <c r="D206" i="2"/>
  <c r="E206" i="2" s="1" a="1"/>
  <c r="E206" i="2" s="1"/>
  <c r="H206" i="2" s="1"/>
  <c r="X206" i="2"/>
  <c r="W206" i="2"/>
  <c r="D203" i="2"/>
  <c r="E203" i="2" s="1" a="1"/>
  <c r="E203" i="2" s="1"/>
  <c r="H203" i="2" s="1"/>
  <c r="X203" i="2"/>
  <c r="W203" i="2"/>
  <c r="D200" i="2"/>
  <c r="E200" i="2" s="1" a="1"/>
  <c r="E200" i="2" s="1"/>
  <c r="H200" i="2" s="1"/>
  <c r="X200" i="2"/>
  <c r="W200" i="2"/>
  <c r="D197" i="2"/>
  <c r="E197" i="2" s="1" a="1"/>
  <c r="E197" i="2" s="1"/>
  <c r="X197" i="2"/>
  <c r="W197" i="2"/>
  <c r="D194" i="2"/>
  <c r="E194" i="2" s="1" a="1"/>
  <c r="E194" i="2" s="1"/>
  <c r="H194" i="2" s="1"/>
  <c r="X194" i="2"/>
  <c r="W194" i="2"/>
  <c r="D191" i="2"/>
  <c r="E191" i="2" s="1" a="1"/>
  <c r="E191" i="2" s="1"/>
  <c r="H191" i="2" s="1"/>
  <c r="X191" i="2"/>
  <c r="W191" i="2"/>
  <c r="D188" i="2"/>
  <c r="E188" i="2" s="1" a="1"/>
  <c r="E188" i="2" s="1"/>
  <c r="H188" i="2" s="1"/>
  <c r="X188" i="2"/>
  <c r="W188" i="2"/>
  <c r="D185" i="2"/>
  <c r="E185" i="2" s="1" a="1"/>
  <c r="E185" i="2" s="1"/>
  <c r="X185" i="2"/>
  <c r="W185" i="2"/>
  <c r="D182" i="2"/>
  <c r="E182" i="2" s="1" a="1"/>
  <c r="E182" i="2" s="1"/>
  <c r="H182" i="2" s="1"/>
  <c r="X182" i="2"/>
  <c r="W182" i="2"/>
  <c r="D179" i="2"/>
  <c r="E179" i="2" s="1" a="1"/>
  <c r="E179" i="2" s="1"/>
  <c r="H179" i="2" s="1"/>
  <c r="X179" i="2"/>
  <c r="W179" i="2"/>
  <c r="D176" i="2"/>
  <c r="E176" i="2" s="1" a="1"/>
  <c r="E176" i="2" s="1"/>
  <c r="H176" i="2" s="1"/>
  <c r="X176" i="2"/>
  <c r="W176" i="2"/>
  <c r="D173" i="2"/>
  <c r="E173" i="2" s="1" a="1"/>
  <c r="E173" i="2" s="1"/>
  <c r="X173" i="2"/>
  <c r="W173" i="2"/>
  <c r="D170" i="2"/>
  <c r="E170" i="2" s="1" a="1"/>
  <c r="E170" i="2" s="1"/>
  <c r="H170" i="2" s="1"/>
  <c r="X170" i="2"/>
  <c r="W170" i="2"/>
  <c r="D167" i="2"/>
  <c r="E167" i="2" s="1" a="1"/>
  <c r="E167" i="2" s="1"/>
  <c r="H167" i="2" s="1"/>
  <c r="X167" i="2"/>
  <c r="W167" i="2"/>
  <c r="D164" i="2"/>
  <c r="E164" i="2" s="1" a="1"/>
  <c r="E164" i="2" s="1"/>
  <c r="H164" i="2" s="1"/>
  <c r="X164" i="2"/>
  <c r="W164" i="2"/>
  <c r="D161" i="2"/>
  <c r="E161" i="2" s="1" a="1"/>
  <c r="E161" i="2" s="1"/>
  <c r="X161" i="2"/>
  <c r="W161" i="2"/>
  <c r="D158" i="2"/>
  <c r="E158" i="2" s="1" a="1"/>
  <c r="E158" i="2" s="1"/>
  <c r="H158" i="2" s="1"/>
  <c r="X158" i="2"/>
  <c r="W158" i="2"/>
  <c r="D155" i="2"/>
  <c r="E155" i="2" s="1" a="1"/>
  <c r="E155" i="2" s="1"/>
  <c r="H155" i="2" s="1"/>
  <c r="X155" i="2"/>
  <c r="W155" i="2"/>
  <c r="D152" i="2"/>
  <c r="E152" i="2" s="1" a="1"/>
  <c r="E152" i="2" s="1"/>
  <c r="H152" i="2" s="1"/>
  <c r="X152" i="2"/>
  <c r="W152" i="2"/>
  <c r="D149" i="2"/>
  <c r="E149" i="2" s="1" a="1"/>
  <c r="E149" i="2" s="1"/>
  <c r="X149" i="2"/>
  <c r="W149" i="2"/>
  <c r="D146" i="2"/>
  <c r="E146" i="2" s="1" a="1"/>
  <c r="E146" i="2" s="1"/>
  <c r="H146" i="2" s="1"/>
  <c r="X146" i="2"/>
  <c r="W146" i="2"/>
  <c r="D143" i="2"/>
  <c r="E143" i="2" s="1" a="1"/>
  <c r="E143" i="2" s="1"/>
  <c r="H143" i="2" s="1"/>
  <c r="X143" i="2"/>
  <c r="W143" i="2"/>
  <c r="D140" i="2"/>
  <c r="E140" i="2" s="1" a="1"/>
  <c r="E140" i="2" s="1"/>
  <c r="H140" i="2" s="1"/>
  <c r="X140" i="2"/>
  <c r="W140" i="2"/>
  <c r="D137" i="2"/>
  <c r="E137" i="2" s="1" a="1"/>
  <c r="E137" i="2" s="1"/>
  <c r="X137" i="2"/>
  <c r="W137" i="2"/>
  <c r="D134" i="2"/>
  <c r="E134" i="2" s="1" a="1"/>
  <c r="E134" i="2" s="1"/>
  <c r="H134" i="2" s="1"/>
  <c r="X134" i="2"/>
  <c r="W134" i="2"/>
  <c r="D131" i="2"/>
  <c r="E131" i="2" s="1" a="1"/>
  <c r="E131" i="2" s="1"/>
  <c r="H131" i="2" s="1"/>
  <c r="X131" i="2"/>
  <c r="W131" i="2"/>
  <c r="D128" i="2"/>
  <c r="E128" i="2" s="1" a="1"/>
  <c r="E128" i="2" s="1"/>
  <c r="H128" i="2" s="1"/>
  <c r="X128" i="2"/>
  <c r="W128" i="2"/>
  <c r="D125" i="2"/>
  <c r="E125" i="2" s="1" a="1"/>
  <c r="E125" i="2" s="1"/>
  <c r="X125" i="2"/>
  <c r="W125" i="2"/>
  <c r="D122" i="2"/>
  <c r="E122" i="2" s="1" a="1"/>
  <c r="E122" i="2" s="1"/>
  <c r="H122" i="2" s="1"/>
  <c r="X122" i="2"/>
  <c r="W122" i="2"/>
  <c r="D119" i="2"/>
  <c r="E119" i="2" s="1" a="1"/>
  <c r="E119" i="2" s="1"/>
  <c r="H119" i="2" s="1"/>
  <c r="X119" i="2"/>
  <c r="W119" i="2"/>
  <c r="D116" i="2"/>
  <c r="E116" i="2" s="1" a="1"/>
  <c r="E116" i="2" s="1"/>
  <c r="H116" i="2" s="1"/>
  <c r="X116" i="2"/>
  <c r="W116" i="2"/>
  <c r="D113" i="2"/>
  <c r="E113" i="2" s="1" a="1"/>
  <c r="E113" i="2" s="1"/>
  <c r="X113" i="2"/>
  <c r="W113" i="2"/>
  <c r="D110" i="2"/>
  <c r="E110" i="2" s="1" a="1"/>
  <c r="E110" i="2" s="1"/>
  <c r="H110" i="2" s="1"/>
  <c r="X110" i="2"/>
  <c r="W110" i="2"/>
  <c r="D107" i="2"/>
  <c r="E107" i="2" s="1" a="1"/>
  <c r="E107" i="2" s="1"/>
  <c r="H107" i="2" s="1"/>
  <c r="X107" i="2"/>
  <c r="W107" i="2"/>
  <c r="D104" i="2"/>
  <c r="E104" i="2" s="1" a="1"/>
  <c r="E104" i="2" s="1"/>
  <c r="H104" i="2" s="1"/>
  <c r="X104" i="2"/>
  <c r="W104" i="2"/>
  <c r="D101" i="2"/>
  <c r="E101" i="2" s="1" a="1"/>
  <c r="E101" i="2" s="1"/>
  <c r="X101" i="2"/>
  <c r="W101" i="2"/>
  <c r="D98" i="2"/>
  <c r="E98" i="2" s="1" a="1"/>
  <c r="E98" i="2" s="1"/>
  <c r="H98" i="2" s="1"/>
  <c r="X98" i="2"/>
  <c r="W98" i="2"/>
  <c r="D95" i="2"/>
  <c r="E95" i="2" s="1" a="1"/>
  <c r="E95" i="2" s="1"/>
  <c r="H95" i="2" s="1"/>
  <c r="X95" i="2"/>
  <c r="W95" i="2"/>
  <c r="D92" i="2"/>
  <c r="E92" i="2" s="1" a="1"/>
  <c r="E92" i="2" s="1"/>
  <c r="H92" i="2" s="1"/>
  <c r="X92" i="2"/>
  <c r="W92" i="2"/>
  <c r="D89" i="2"/>
  <c r="E89" i="2" s="1" a="1"/>
  <c r="E89" i="2" s="1"/>
  <c r="H89" i="2" s="1"/>
  <c r="X89" i="2"/>
  <c r="W89" i="2"/>
  <c r="D86" i="2"/>
  <c r="E86" i="2" s="1" a="1"/>
  <c r="E86" i="2" s="1"/>
  <c r="H86" i="2" s="1"/>
  <c r="X86" i="2"/>
  <c r="W86" i="2"/>
  <c r="D83" i="2"/>
  <c r="E83" i="2" s="1" a="1"/>
  <c r="E83" i="2" s="1"/>
  <c r="H83" i="2" s="1"/>
  <c r="X83" i="2"/>
  <c r="W83" i="2"/>
  <c r="D80" i="2"/>
  <c r="E80" i="2" s="1" a="1"/>
  <c r="E80" i="2" s="1"/>
  <c r="H80" i="2" s="1"/>
  <c r="X80" i="2"/>
  <c r="W80" i="2"/>
  <c r="D77" i="2"/>
  <c r="E77" i="2" s="1" a="1"/>
  <c r="E77" i="2" s="1"/>
  <c r="H77" i="2" s="1"/>
  <c r="X77" i="2"/>
  <c r="W77" i="2"/>
  <c r="D74" i="2"/>
  <c r="E74" i="2" s="1" a="1"/>
  <c r="E74" i="2" s="1"/>
  <c r="H74" i="2" s="1"/>
  <c r="X74" i="2"/>
  <c r="W74" i="2"/>
  <c r="D71" i="2"/>
  <c r="E71" i="2" s="1" a="1"/>
  <c r="E71" i="2" s="1"/>
  <c r="H71" i="2" s="1"/>
  <c r="X71" i="2"/>
  <c r="W71" i="2"/>
  <c r="D68" i="2"/>
  <c r="E68" i="2" s="1" a="1"/>
  <c r="E68" i="2" s="1"/>
  <c r="H68" i="2" s="1"/>
  <c r="X68" i="2"/>
  <c r="W68" i="2"/>
  <c r="D65" i="2"/>
  <c r="E65" i="2" s="1" a="1"/>
  <c r="E65" i="2" s="1"/>
  <c r="H65" i="2" s="1"/>
  <c r="X65" i="2"/>
  <c r="W65" i="2"/>
  <c r="D62" i="2"/>
  <c r="E62" i="2" s="1" a="1"/>
  <c r="E62" i="2" s="1"/>
  <c r="H62" i="2" s="1"/>
  <c r="X62" i="2"/>
  <c r="W62" i="2"/>
  <c r="D59" i="2"/>
  <c r="E59" i="2" s="1" a="1"/>
  <c r="E59" i="2" s="1"/>
  <c r="H59" i="2" s="1"/>
  <c r="X59" i="2"/>
  <c r="W59" i="2"/>
  <c r="D56" i="2"/>
  <c r="E56" i="2" s="1" a="1"/>
  <c r="E56" i="2" s="1"/>
  <c r="H56" i="2" s="1"/>
  <c r="X56" i="2"/>
  <c r="W56" i="2"/>
  <c r="D53" i="2"/>
  <c r="E53" i="2" s="1" a="1"/>
  <c r="E53" i="2" s="1"/>
  <c r="H53" i="2" s="1"/>
  <c r="X53" i="2"/>
  <c r="W53" i="2"/>
  <c r="D50" i="2"/>
  <c r="E50" i="2" s="1" a="1"/>
  <c r="E50" i="2" s="1"/>
  <c r="H50" i="2" s="1"/>
  <c r="X50" i="2"/>
  <c r="W50" i="2"/>
  <c r="D47" i="2"/>
  <c r="E47" i="2" s="1" a="1"/>
  <c r="E47" i="2" s="1"/>
  <c r="H47" i="2" s="1"/>
  <c r="X47" i="2"/>
  <c r="W47" i="2"/>
  <c r="D44" i="2"/>
  <c r="E44" i="2" s="1" a="1"/>
  <c r="E44" i="2" s="1"/>
  <c r="H44" i="2" s="1"/>
  <c r="X44" i="2"/>
  <c r="W44" i="2"/>
  <c r="D41" i="2"/>
  <c r="E41" i="2" s="1" a="1"/>
  <c r="E41" i="2" s="1"/>
  <c r="H41" i="2" s="1"/>
  <c r="X41" i="2"/>
  <c r="W41" i="2"/>
  <c r="D38" i="2"/>
  <c r="E38" i="2" s="1" a="1"/>
  <c r="E38" i="2" s="1"/>
  <c r="H38" i="2" s="1"/>
  <c r="X38" i="2"/>
  <c r="W38" i="2"/>
  <c r="D35" i="2"/>
  <c r="E35" i="2" s="1" a="1"/>
  <c r="E35" i="2" s="1"/>
  <c r="H35" i="2" s="1"/>
  <c r="X35" i="2"/>
  <c r="W35" i="2"/>
  <c r="D32" i="2"/>
  <c r="E32" i="2" s="1" a="1"/>
  <c r="E32" i="2" s="1"/>
  <c r="H32" i="2" s="1"/>
  <c r="X32" i="2"/>
  <c r="W32" i="2"/>
  <c r="D29" i="2"/>
  <c r="E29" i="2" s="1" a="1"/>
  <c r="E29" i="2" s="1"/>
  <c r="H29" i="2" s="1"/>
  <c r="X29" i="2"/>
  <c r="W29" i="2"/>
  <c r="D26" i="2"/>
  <c r="E26" i="2" s="1" a="1"/>
  <c r="E26" i="2" s="1"/>
  <c r="H26" i="2" s="1"/>
  <c r="X26" i="2"/>
  <c r="W26" i="2"/>
  <c r="D23" i="2"/>
  <c r="E23" i="2" s="1" a="1"/>
  <c r="E23" i="2" s="1"/>
  <c r="H23" i="2" s="1"/>
  <c r="X23" i="2"/>
  <c r="W23" i="2"/>
  <c r="D20" i="2"/>
  <c r="E20" i="2" s="1" a="1"/>
  <c r="E20" i="2" s="1"/>
  <c r="H20" i="2" s="1"/>
  <c r="X20" i="2"/>
  <c r="W20" i="2"/>
  <c r="D17" i="2"/>
  <c r="E17" i="2" s="1" a="1"/>
  <c r="E17" i="2" s="1"/>
  <c r="H17" i="2" s="1"/>
  <c r="X17" i="2"/>
  <c r="W17" i="2"/>
  <c r="D14" i="2"/>
  <c r="E14" i="2" s="1" a="1"/>
  <c r="E14" i="2" s="1"/>
  <c r="H14" i="2" s="1"/>
  <c r="X14" i="2"/>
  <c r="W14" i="2"/>
  <c r="D11" i="2"/>
  <c r="E11" i="2" s="1" a="1"/>
  <c r="E11" i="2" s="1"/>
  <c r="H11" i="2" s="1"/>
  <c r="X11" i="2"/>
  <c r="W11" i="2"/>
  <c r="D8" i="2"/>
  <c r="E8" i="2" s="1" a="1"/>
  <c r="E8" i="2" s="1"/>
  <c r="H8" i="2" s="1"/>
  <c r="X8" i="2"/>
  <c r="W8" i="2"/>
  <c r="D5" i="2"/>
  <c r="E5" i="2" s="1" a="1"/>
  <c r="E5" i="2" s="1"/>
  <c r="H5" i="2" s="1"/>
  <c r="X5" i="2"/>
  <c r="W5" i="2"/>
  <c r="D3017" i="2"/>
  <c r="E3017" i="2" s="1" a="1"/>
  <c r="E3017" i="2" s="1"/>
  <c r="H3017" i="2" s="1"/>
  <c r="X3017" i="2"/>
  <c r="W3017" i="2"/>
  <c r="D3014" i="2"/>
  <c r="E3014" i="2" s="1" a="1"/>
  <c r="E3014" i="2" s="1"/>
  <c r="H3014" i="2" s="1"/>
  <c r="X3014" i="2"/>
  <c r="W3014" i="2"/>
  <c r="D3011" i="2"/>
  <c r="E3011" i="2" s="1" a="1"/>
  <c r="E3011" i="2" s="1"/>
  <c r="H3011" i="2" s="1"/>
  <c r="X3011" i="2"/>
  <c r="W3011" i="2"/>
  <c r="D3008" i="2"/>
  <c r="E3008" i="2" s="1" a="1"/>
  <c r="E3008" i="2" s="1"/>
  <c r="X3008" i="2"/>
  <c r="W3008" i="2"/>
  <c r="D3005" i="2"/>
  <c r="E3005" i="2" s="1" a="1"/>
  <c r="E3005" i="2" s="1"/>
  <c r="H3005" i="2" s="1"/>
  <c r="X3005" i="2"/>
  <c r="W3005" i="2"/>
  <c r="D3002" i="2"/>
  <c r="E3002" i="2" s="1" a="1"/>
  <c r="E3002" i="2" s="1"/>
  <c r="H3002" i="2" s="1"/>
  <c r="X3002" i="2"/>
  <c r="W3002" i="2"/>
  <c r="D2999" i="2"/>
  <c r="E2999" i="2" s="1" a="1"/>
  <c r="E2999" i="2" s="1"/>
  <c r="H2999" i="2" s="1"/>
  <c r="X2999" i="2"/>
  <c r="W2999" i="2"/>
  <c r="D2996" i="2"/>
  <c r="E2996" i="2" s="1" a="1"/>
  <c r="E2996" i="2" s="1"/>
  <c r="X2996" i="2"/>
  <c r="W2996" i="2"/>
  <c r="D2993" i="2"/>
  <c r="E2993" i="2" s="1" a="1"/>
  <c r="E2993" i="2" s="1"/>
  <c r="H2993" i="2" s="1"/>
  <c r="X2993" i="2"/>
  <c r="W2993" i="2"/>
  <c r="D2990" i="2"/>
  <c r="E2990" i="2" s="1" a="1"/>
  <c r="E2990" i="2" s="1"/>
  <c r="H2990" i="2" s="1"/>
  <c r="X2990" i="2"/>
  <c r="W2990" i="2"/>
  <c r="D2987" i="2"/>
  <c r="E2987" i="2" s="1" a="1"/>
  <c r="E2987" i="2" s="1"/>
  <c r="H2987" i="2" s="1"/>
  <c r="X2987" i="2"/>
  <c r="W2987" i="2"/>
  <c r="D2984" i="2"/>
  <c r="E2984" i="2" s="1" a="1"/>
  <c r="E2984" i="2" s="1"/>
  <c r="X2984" i="2"/>
  <c r="W2984" i="2"/>
  <c r="D2981" i="2"/>
  <c r="E2981" i="2" s="1" a="1"/>
  <c r="E2981" i="2" s="1"/>
  <c r="H2981" i="2" s="1"/>
  <c r="X2981" i="2"/>
  <c r="W2981" i="2"/>
  <c r="D2978" i="2"/>
  <c r="E2978" i="2" s="1" a="1"/>
  <c r="E2978" i="2" s="1"/>
  <c r="H2978" i="2" s="1"/>
  <c r="X2978" i="2"/>
  <c r="W2978" i="2"/>
  <c r="D2975" i="2"/>
  <c r="E2975" i="2" s="1" a="1"/>
  <c r="E2975" i="2" s="1"/>
  <c r="H2975" i="2" s="1"/>
  <c r="X2975" i="2"/>
  <c r="W2975" i="2"/>
  <c r="D2972" i="2"/>
  <c r="E2972" i="2" s="1" a="1"/>
  <c r="E2972" i="2" s="1"/>
  <c r="X2972" i="2"/>
  <c r="W2972" i="2"/>
  <c r="D2969" i="2"/>
  <c r="E2969" i="2" s="1" a="1"/>
  <c r="E2969" i="2" s="1"/>
  <c r="H2969" i="2" s="1"/>
  <c r="X2969" i="2"/>
  <c r="W2969" i="2"/>
  <c r="D2966" i="2"/>
  <c r="E2966" i="2" s="1" a="1"/>
  <c r="E2966" i="2" s="1"/>
  <c r="H2966" i="2" s="1"/>
  <c r="X2966" i="2"/>
  <c r="W2966" i="2"/>
  <c r="D2963" i="2"/>
  <c r="E2963" i="2" s="1" a="1"/>
  <c r="E2963" i="2" s="1"/>
  <c r="H2963" i="2" s="1"/>
  <c r="X2963" i="2"/>
  <c r="W2963" i="2"/>
  <c r="D2960" i="2"/>
  <c r="E2960" i="2" s="1" a="1"/>
  <c r="E2960" i="2" s="1"/>
  <c r="X2960" i="2"/>
  <c r="W2960" i="2"/>
  <c r="D2957" i="2"/>
  <c r="E2957" i="2" s="1" a="1"/>
  <c r="E2957" i="2" s="1"/>
  <c r="H2957" i="2" s="1"/>
  <c r="X2957" i="2"/>
  <c r="W2957" i="2"/>
  <c r="D2954" i="2"/>
  <c r="E2954" i="2" s="1" a="1"/>
  <c r="E2954" i="2" s="1"/>
  <c r="H2954" i="2" s="1"/>
  <c r="X2954" i="2"/>
  <c r="W2954" i="2"/>
  <c r="D2951" i="2"/>
  <c r="E2951" i="2" s="1" a="1"/>
  <c r="E2951" i="2" s="1"/>
  <c r="H2951" i="2" s="1"/>
  <c r="X2951" i="2"/>
  <c r="W2951" i="2"/>
  <c r="D2948" i="2"/>
  <c r="E2948" i="2" s="1" a="1"/>
  <c r="E2948" i="2" s="1"/>
  <c r="X2948" i="2"/>
  <c r="W2948" i="2"/>
  <c r="D2945" i="2"/>
  <c r="E2945" i="2" s="1" a="1"/>
  <c r="E2945" i="2" s="1"/>
  <c r="H2945" i="2" s="1"/>
  <c r="X2945" i="2"/>
  <c r="W2945" i="2"/>
  <c r="D2942" i="2"/>
  <c r="E2942" i="2" s="1" a="1"/>
  <c r="E2942" i="2" s="1"/>
  <c r="H2942" i="2" s="1"/>
  <c r="X2942" i="2"/>
  <c r="W2942" i="2"/>
  <c r="D2939" i="2"/>
  <c r="E2939" i="2" s="1" a="1"/>
  <c r="E2939" i="2" s="1"/>
  <c r="H2939" i="2" s="1"/>
  <c r="X2939" i="2"/>
  <c r="W2939" i="2"/>
  <c r="D2936" i="2"/>
  <c r="E2936" i="2" s="1" a="1"/>
  <c r="E2936" i="2" s="1"/>
  <c r="X2936" i="2"/>
  <c r="W2936" i="2"/>
  <c r="D2933" i="2"/>
  <c r="E2933" i="2" s="1" a="1"/>
  <c r="E2933" i="2" s="1"/>
  <c r="H2933" i="2" s="1"/>
  <c r="X2933" i="2"/>
  <c r="W2933" i="2"/>
  <c r="D2930" i="2"/>
  <c r="E2930" i="2" s="1" a="1"/>
  <c r="E2930" i="2" s="1"/>
  <c r="H2930" i="2" s="1"/>
  <c r="X2930" i="2"/>
  <c r="W2930" i="2"/>
  <c r="D2927" i="2"/>
  <c r="E2927" i="2" s="1" a="1"/>
  <c r="E2927" i="2" s="1"/>
  <c r="H2927" i="2" s="1"/>
  <c r="X2927" i="2"/>
  <c r="W2927" i="2"/>
  <c r="D2924" i="2"/>
  <c r="E2924" i="2" s="1" a="1"/>
  <c r="E2924" i="2" s="1"/>
  <c r="X2924" i="2"/>
  <c r="W2924" i="2"/>
  <c r="D2921" i="2"/>
  <c r="E2921" i="2" s="1" a="1"/>
  <c r="E2921" i="2" s="1"/>
  <c r="H2921" i="2" s="1"/>
  <c r="X2921" i="2"/>
  <c r="W2921" i="2"/>
  <c r="D2918" i="2"/>
  <c r="E2918" i="2" s="1" a="1"/>
  <c r="E2918" i="2" s="1"/>
  <c r="H2918" i="2" s="1"/>
  <c r="X2918" i="2"/>
  <c r="W2918" i="2"/>
  <c r="D2915" i="2"/>
  <c r="E2915" i="2" s="1" a="1"/>
  <c r="E2915" i="2" s="1"/>
  <c r="H2915" i="2" s="1"/>
  <c r="X2915" i="2"/>
  <c r="W2915" i="2"/>
  <c r="D2912" i="2"/>
  <c r="E2912" i="2" s="1" a="1"/>
  <c r="E2912" i="2" s="1"/>
  <c r="X2912" i="2"/>
  <c r="W2912" i="2"/>
  <c r="D2909" i="2"/>
  <c r="E2909" i="2" s="1" a="1"/>
  <c r="E2909" i="2" s="1"/>
  <c r="H2909" i="2" s="1"/>
  <c r="X2909" i="2"/>
  <c r="W2909" i="2"/>
  <c r="D2906" i="2"/>
  <c r="E2906" i="2" s="1" a="1"/>
  <c r="E2906" i="2" s="1"/>
  <c r="H2906" i="2" s="1"/>
  <c r="X2906" i="2"/>
  <c r="W2906" i="2"/>
  <c r="D2903" i="2"/>
  <c r="E2903" i="2" s="1" a="1"/>
  <c r="E2903" i="2" s="1"/>
  <c r="H2903" i="2" s="1"/>
  <c r="X2903" i="2"/>
  <c r="W2903" i="2"/>
  <c r="D2900" i="2"/>
  <c r="E2900" i="2" s="1" a="1"/>
  <c r="E2900" i="2" s="1"/>
  <c r="X2900" i="2"/>
  <c r="W2900" i="2"/>
  <c r="D2897" i="2"/>
  <c r="E2897" i="2" s="1" a="1"/>
  <c r="E2897" i="2" s="1"/>
  <c r="H2897" i="2" s="1"/>
  <c r="X2897" i="2"/>
  <c r="W2897" i="2"/>
  <c r="D2894" i="2"/>
  <c r="E2894" i="2" s="1" a="1"/>
  <c r="E2894" i="2" s="1"/>
  <c r="H2894" i="2" s="1"/>
  <c r="X2894" i="2"/>
  <c r="W2894" i="2"/>
  <c r="D2891" i="2"/>
  <c r="E2891" i="2" s="1" a="1"/>
  <c r="E2891" i="2" s="1"/>
  <c r="H2891" i="2" s="1"/>
  <c r="X2891" i="2"/>
  <c r="W2891" i="2"/>
  <c r="D2888" i="2"/>
  <c r="E2888" i="2" s="1" a="1"/>
  <c r="E2888" i="2" s="1"/>
  <c r="X2888" i="2"/>
  <c r="W2888" i="2"/>
  <c r="D2885" i="2"/>
  <c r="E2885" i="2" s="1" a="1"/>
  <c r="E2885" i="2" s="1"/>
  <c r="H2885" i="2" s="1"/>
  <c r="X2885" i="2"/>
  <c r="W2885" i="2"/>
  <c r="D2882" i="2"/>
  <c r="E2882" i="2" s="1" a="1"/>
  <c r="E2882" i="2" s="1"/>
  <c r="H2882" i="2" s="1"/>
  <c r="X2882" i="2"/>
  <c r="W2882" i="2"/>
  <c r="D2879" i="2"/>
  <c r="E2879" i="2" s="1" a="1"/>
  <c r="E2879" i="2" s="1"/>
  <c r="H2879" i="2" s="1"/>
  <c r="X2879" i="2"/>
  <c r="W2879" i="2"/>
  <c r="D2876" i="2"/>
  <c r="E2876" i="2" s="1" a="1"/>
  <c r="E2876" i="2" s="1"/>
  <c r="X2876" i="2"/>
  <c r="W2876" i="2"/>
  <c r="D2873" i="2"/>
  <c r="E2873" i="2" s="1" a="1"/>
  <c r="E2873" i="2" s="1"/>
  <c r="H2873" i="2" s="1"/>
  <c r="X2873" i="2"/>
  <c r="W2873" i="2"/>
  <c r="D2870" i="2"/>
  <c r="E2870" i="2" s="1" a="1"/>
  <c r="E2870" i="2" s="1"/>
  <c r="H2870" i="2" s="1"/>
  <c r="X2870" i="2"/>
  <c r="W2870" i="2"/>
  <c r="D2867" i="2"/>
  <c r="E2867" i="2" s="1" a="1"/>
  <c r="E2867" i="2" s="1"/>
  <c r="H2867" i="2" s="1"/>
  <c r="X2867" i="2"/>
  <c r="W2867" i="2"/>
  <c r="D2864" i="2"/>
  <c r="E2864" i="2" s="1" a="1"/>
  <c r="E2864" i="2" s="1"/>
  <c r="X2864" i="2"/>
  <c r="W2864" i="2"/>
  <c r="D2861" i="2"/>
  <c r="E2861" i="2" s="1" a="1"/>
  <c r="E2861" i="2" s="1"/>
  <c r="H2861" i="2" s="1"/>
  <c r="X2861" i="2"/>
  <c r="W2861" i="2"/>
  <c r="D2858" i="2"/>
  <c r="E2858" i="2" s="1" a="1"/>
  <c r="E2858" i="2" s="1"/>
  <c r="H2858" i="2" s="1"/>
  <c r="X2858" i="2"/>
  <c r="W2858" i="2"/>
  <c r="D2855" i="2"/>
  <c r="E2855" i="2" s="1" a="1"/>
  <c r="E2855" i="2" s="1"/>
  <c r="H2855" i="2" s="1"/>
  <c r="X2855" i="2"/>
  <c r="W2855" i="2"/>
  <c r="D2852" i="2"/>
  <c r="E2852" i="2" s="1" a="1"/>
  <c r="E2852" i="2" s="1"/>
  <c r="X2852" i="2"/>
  <c r="W2852" i="2"/>
  <c r="D2849" i="2"/>
  <c r="E2849" i="2" s="1" a="1"/>
  <c r="E2849" i="2" s="1"/>
  <c r="H2849" i="2" s="1"/>
  <c r="X2849" i="2"/>
  <c r="W2849" i="2"/>
  <c r="D2846" i="2"/>
  <c r="E2846" i="2" s="1" a="1"/>
  <c r="E2846" i="2" s="1"/>
  <c r="H2846" i="2" s="1"/>
  <c r="X2846" i="2"/>
  <c r="W2846" i="2"/>
  <c r="D2843" i="2"/>
  <c r="E2843" i="2" s="1" a="1"/>
  <c r="E2843" i="2" s="1"/>
  <c r="H2843" i="2" s="1"/>
  <c r="X2843" i="2"/>
  <c r="W2843" i="2"/>
  <c r="D2840" i="2"/>
  <c r="E2840" i="2" s="1" a="1"/>
  <c r="E2840" i="2" s="1"/>
  <c r="X2840" i="2"/>
  <c r="W2840" i="2"/>
  <c r="D2837" i="2"/>
  <c r="E2837" i="2" s="1" a="1"/>
  <c r="E2837" i="2" s="1"/>
  <c r="H2837" i="2" s="1"/>
  <c r="X2837" i="2"/>
  <c r="W2837" i="2"/>
  <c r="D2834" i="2"/>
  <c r="E2834" i="2" s="1" a="1"/>
  <c r="E2834" i="2" s="1"/>
  <c r="H2834" i="2" s="1"/>
  <c r="X2834" i="2"/>
  <c r="W2834" i="2"/>
  <c r="D2831" i="2"/>
  <c r="E2831" i="2" s="1" a="1"/>
  <c r="E2831" i="2" s="1"/>
  <c r="H2831" i="2" s="1"/>
  <c r="X2831" i="2"/>
  <c r="W2831" i="2"/>
  <c r="D2828" i="2"/>
  <c r="E2828" i="2" s="1" a="1"/>
  <c r="E2828" i="2" s="1"/>
  <c r="X2828" i="2"/>
  <c r="W2828" i="2"/>
  <c r="D2825" i="2"/>
  <c r="E2825" i="2" s="1" a="1"/>
  <c r="E2825" i="2" s="1"/>
  <c r="H2825" i="2" s="1"/>
  <c r="X2825" i="2"/>
  <c r="W2825" i="2"/>
  <c r="D2822" i="2"/>
  <c r="E2822" i="2" s="1" a="1"/>
  <c r="E2822" i="2" s="1"/>
  <c r="H2822" i="2" s="1"/>
  <c r="X2822" i="2"/>
  <c r="W2822" i="2"/>
  <c r="D2819" i="2"/>
  <c r="E2819" i="2" s="1" a="1"/>
  <c r="E2819" i="2" s="1"/>
  <c r="H2819" i="2" s="1"/>
  <c r="X2819" i="2"/>
  <c r="W2819" i="2"/>
  <c r="D2816" i="2"/>
  <c r="E2816" i="2" s="1" a="1"/>
  <c r="E2816" i="2" s="1"/>
  <c r="X2816" i="2"/>
  <c r="W2816" i="2"/>
  <c r="D2813" i="2"/>
  <c r="E2813" i="2" s="1" a="1"/>
  <c r="E2813" i="2" s="1"/>
  <c r="H2813" i="2" s="1"/>
  <c r="X2813" i="2"/>
  <c r="W2813" i="2"/>
  <c r="D2810" i="2"/>
  <c r="E2810" i="2" s="1" a="1"/>
  <c r="E2810" i="2" s="1"/>
  <c r="H2810" i="2" s="1"/>
  <c r="X2810" i="2"/>
  <c r="W2810" i="2"/>
  <c r="D2807" i="2"/>
  <c r="E2807" i="2" s="1" a="1"/>
  <c r="E2807" i="2" s="1"/>
  <c r="H2807" i="2" s="1"/>
  <c r="X2807" i="2"/>
  <c r="W2807" i="2"/>
  <c r="D2804" i="2"/>
  <c r="E2804" i="2" s="1" a="1"/>
  <c r="E2804" i="2" s="1"/>
  <c r="X2804" i="2"/>
  <c r="W2804" i="2"/>
  <c r="D2801" i="2"/>
  <c r="E2801" i="2" s="1" a="1"/>
  <c r="E2801" i="2" s="1"/>
  <c r="H2801" i="2" s="1"/>
  <c r="X2801" i="2"/>
  <c r="W2801" i="2"/>
  <c r="D2798" i="2"/>
  <c r="E2798" i="2" s="1" a="1"/>
  <c r="E2798" i="2" s="1"/>
  <c r="H2798" i="2" s="1"/>
  <c r="X2798" i="2"/>
  <c r="W2798" i="2"/>
  <c r="D2795" i="2"/>
  <c r="E2795" i="2" s="1" a="1"/>
  <c r="E2795" i="2" s="1"/>
  <c r="H2795" i="2" s="1"/>
  <c r="X2795" i="2"/>
  <c r="W2795" i="2"/>
  <c r="D2792" i="2"/>
  <c r="E2792" i="2" s="1" a="1"/>
  <c r="E2792" i="2" s="1"/>
  <c r="X2792" i="2"/>
  <c r="W2792" i="2"/>
  <c r="D2789" i="2"/>
  <c r="E2789" i="2" s="1" a="1"/>
  <c r="E2789" i="2" s="1"/>
  <c r="H2789" i="2" s="1"/>
  <c r="X2789" i="2"/>
  <c r="W2789" i="2"/>
  <c r="D2786" i="2"/>
  <c r="E2786" i="2" s="1" a="1"/>
  <c r="E2786" i="2" s="1"/>
  <c r="H2786" i="2" s="1"/>
  <c r="X2786" i="2"/>
  <c r="W2786" i="2"/>
  <c r="D2783" i="2"/>
  <c r="E2783" i="2" s="1" a="1"/>
  <c r="E2783" i="2" s="1"/>
  <c r="H2783" i="2" s="1"/>
  <c r="X2783" i="2"/>
  <c r="W2783" i="2"/>
  <c r="D2780" i="2"/>
  <c r="E2780" i="2" s="1" a="1"/>
  <c r="E2780" i="2" s="1"/>
  <c r="X2780" i="2"/>
  <c r="W2780" i="2"/>
  <c r="D2777" i="2"/>
  <c r="E2777" i="2" s="1" a="1"/>
  <c r="E2777" i="2" s="1"/>
  <c r="H2777" i="2" s="1"/>
  <c r="X2777" i="2"/>
  <c r="W2777" i="2"/>
  <c r="D2774" i="2"/>
  <c r="E2774" i="2" s="1" a="1"/>
  <c r="E2774" i="2" s="1"/>
  <c r="H2774" i="2" s="1"/>
  <c r="X2774" i="2"/>
  <c r="W2774" i="2"/>
  <c r="D2771" i="2"/>
  <c r="E2771" i="2" s="1" a="1"/>
  <c r="E2771" i="2" s="1"/>
  <c r="H2771" i="2" s="1"/>
  <c r="X2771" i="2"/>
  <c r="W2771" i="2"/>
  <c r="D2768" i="2"/>
  <c r="E2768" i="2" s="1" a="1"/>
  <c r="E2768" i="2" s="1"/>
  <c r="X2768" i="2"/>
  <c r="W2768" i="2"/>
  <c r="D2765" i="2"/>
  <c r="E2765" i="2" s="1" a="1"/>
  <c r="E2765" i="2" s="1"/>
  <c r="H2765" i="2" s="1"/>
  <c r="X2765" i="2"/>
  <c r="W2765" i="2"/>
  <c r="D2762" i="2"/>
  <c r="E2762" i="2" s="1" a="1"/>
  <c r="E2762" i="2" s="1"/>
  <c r="H2762" i="2" s="1"/>
  <c r="X2762" i="2"/>
  <c r="W2762" i="2"/>
  <c r="D2759" i="2"/>
  <c r="E2759" i="2" s="1" a="1"/>
  <c r="E2759" i="2" s="1"/>
  <c r="H2759" i="2" s="1"/>
  <c r="X2759" i="2"/>
  <c r="W2759" i="2"/>
  <c r="D2756" i="2"/>
  <c r="E2756" i="2" s="1" a="1"/>
  <c r="E2756" i="2" s="1"/>
  <c r="X2756" i="2"/>
  <c r="W2756" i="2"/>
  <c r="D2753" i="2"/>
  <c r="E2753" i="2" s="1" a="1"/>
  <c r="E2753" i="2" s="1"/>
  <c r="H2753" i="2" s="1"/>
  <c r="X2753" i="2"/>
  <c r="W2753" i="2"/>
  <c r="D2750" i="2"/>
  <c r="E2750" i="2" s="1" a="1"/>
  <c r="E2750" i="2" s="1"/>
  <c r="H2750" i="2" s="1"/>
  <c r="X2750" i="2"/>
  <c r="W2750" i="2"/>
  <c r="D2747" i="2"/>
  <c r="E2747" i="2" s="1" a="1"/>
  <c r="E2747" i="2" s="1"/>
  <c r="H2747" i="2" s="1"/>
  <c r="X2747" i="2"/>
  <c r="W2747" i="2"/>
  <c r="D2744" i="2"/>
  <c r="E2744" i="2" s="1" a="1"/>
  <c r="E2744" i="2" s="1"/>
  <c r="X2744" i="2"/>
  <c r="W2744" i="2"/>
  <c r="D2741" i="2"/>
  <c r="E2741" i="2" s="1" a="1"/>
  <c r="E2741" i="2" s="1"/>
  <c r="H2741" i="2" s="1"/>
  <c r="X2741" i="2"/>
  <c r="W2741" i="2"/>
  <c r="D2738" i="2"/>
  <c r="E2738" i="2" s="1" a="1"/>
  <c r="E2738" i="2" s="1"/>
  <c r="H2738" i="2" s="1"/>
  <c r="X2738" i="2"/>
  <c r="W2738" i="2"/>
  <c r="D2735" i="2"/>
  <c r="E2735" i="2" s="1" a="1"/>
  <c r="E2735" i="2" s="1"/>
  <c r="H2735" i="2" s="1"/>
  <c r="X2735" i="2"/>
  <c r="W2735" i="2"/>
  <c r="D2732" i="2"/>
  <c r="E2732" i="2" s="1" a="1"/>
  <c r="E2732" i="2" s="1"/>
  <c r="X2732" i="2"/>
  <c r="W2732" i="2"/>
  <c r="D2729" i="2"/>
  <c r="E2729" i="2" s="1" a="1"/>
  <c r="E2729" i="2" s="1"/>
  <c r="H2729" i="2" s="1"/>
  <c r="X2729" i="2"/>
  <c r="W2729" i="2"/>
  <c r="D2726" i="2"/>
  <c r="E2726" i="2" s="1" a="1"/>
  <c r="E2726" i="2" s="1"/>
  <c r="H2726" i="2" s="1"/>
  <c r="X2726" i="2"/>
  <c r="W2726" i="2"/>
  <c r="D2723" i="2"/>
  <c r="E2723" i="2" s="1" a="1"/>
  <c r="E2723" i="2" s="1"/>
  <c r="H2723" i="2" s="1"/>
  <c r="X2723" i="2"/>
  <c r="W2723" i="2"/>
  <c r="D2720" i="2"/>
  <c r="E2720" i="2" s="1" a="1"/>
  <c r="E2720" i="2" s="1"/>
  <c r="X2720" i="2"/>
  <c r="W2720" i="2"/>
  <c r="D2717" i="2"/>
  <c r="E2717" i="2" s="1" a="1"/>
  <c r="E2717" i="2" s="1"/>
  <c r="H2717" i="2" s="1"/>
  <c r="X2717" i="2"/>
  <c r="W2717" i="2"/>
  <c r="D2714" i="2"/>
  <c r="E2714" i="2" s="1" a="1"/>
  <c r="E2714" i="2" s="1"/>
  <c r="H2714" i="2" s="1"/>
  <c r="X2714" i="2"/>
  <c r="W2714" i="2"/>
  <c r="D2711" i="2"/>
  <c r="E2711" i="2" s="1" a="1"/>
  <c r="E2711" i="2" s="1"/>
  <c r="H2711" i="2" s="1"/>
  <c r="X2711" i="2"/>
  <c r="W2711" i="2"/>
  <c r="D2708" i="2"/>
  <c r="E2708" i="2" s="1" a="1"/>
  <c r="E2708" i="2" s="1"/>
  <c r="X2708" i="2"/>
  <c r="W2708" i="2"/>
  <c r="D2705" i="2"/>
  <c r="E2705" i="2" s="1" a="1"/>
  <c r="E2705" i="2" s="1"/>
  <c r="H2705" i="2" s="1"/>
  <c r="X2705" i="2"/>
  <c r="W2705" i="2"/>
  <c r="D2702" i="2"/>
  <c r="E2702" i="2" s="1" a="1"/>
  <c r="E2702" i="2" s="1"/>
  <c r="H2702" i="2" s="1"/>
  <c r="X2702" i="2"/>
  <c r="W2702" i="2"/>
  <c r="D2699" i="2"/>
  <c r="E2699" i="2" s="1" a="1"/>
  <c r="E2699" i="2" s="1"/>
  <c r="H2699" i="2" s="1"/>
  <c r="X2699" i="2"/>
  <c r="W2699" i="2"/>
  <c r="D2696" i="2"/>
  <c r="E2696" i="2" s="1" a="1"/>
  <c r="E2696" i="2" s="1"/>
  <c r="X2696" i="2"/>
  <c r="W2696" i="2"/>
  <c r="D2693" i="2"/>
  <c r="E2693" i="2" s="1" a="1"/>
  <c r="E2693" i="2" s="1"/>
  <c r="H2693" i="2" s="1"/>
  <c r="X2693" i="2"/>
  <c r="W2693" i="2"/>
  <c r="D2690" i="2"/>
  <c r="E2690" i="2" s="1" a="1"/>
  <c r="E2690" i="2" s="1"/>
  <c r="H2690" i="2" s="1"/>
  <c r="X2690" i="2"/>
  <c r="W2690" i="2"/>
  <c r="D2687" i="2"/>
  <c r="E2687" i="2" s="1" a="1"/>
  <c r="E2687" i="2" s="1"/>
  <c r="H2687" i="2" s="1"/>
  <c r="X2687" i="2"/>
  <c r="W2687" i="2"/>
  <c r="D2684" i="2"/>
  <c r="E2684" i="2" s="1" a="1"/>
  <c r="E2684" i="2" s="1"/>
  <c r="X2684" i="2"/>
  <c r="W2684" i="2"/>
  <c r="D2681" i="2"/>
  <c r="E2681" i="2" s="1" a="1"/>
  <c r="E2681" i="2" s="1"/>
  <c r="H2681" i="2" s="1"/>
  <c r="X2681" i="2"/>
  <c r="W2681" i="2"/>
  <c r="D2678" i="2"/>
  <c r="E2678" i="2" s="1" a="1"/>
  <c r="E2678" i="2" s="1"/>
  <c r="H2678" i="2" s="1"/>
  <c r="X2678" i="2"/>
  <c r="W2678" i="2"/>
  <c r="D2675" i="2"/>
  <c r="E2675" i="2" s="1" a="1"/>
  <c r="E2675" i="2" s="1"/>
  <c r="H2675" i="2" s="1"/>
  <c r="X2675" i="2"/>
  <c r="W2675" i="2"/>
  <c r="D2672" i="2"/>
  <c r="E2672" i="2" s="1" a="1"/>
  <c r="E2672" i="2" s="1"/>
  <c r="X2672" i="2"/>
  <c r="W2672" i="2"/>
  <c r="D2669" i="2"/>
  <c r="E2669" i="2" s="1" a="1"/>
  <c r="E2669" i="2" s="1"/>
  <c r="H2669" i="2" s="1"/>
  <c r="X2669" i="2"/>
  <c r="W2669" i="2"/>
  <c r="D2666" i="2"/>
  <c r="E2666" i="2" s="1" a="1"/>
  <c r="E2666" i="2" s="1"/>
  <c r="H2666" i="2" s="1"/>
  <c r="X2666" i="2"/>
  <c r="W2666" i="2"/>
  <c r="D2663" i="2"/>
  <c r="E2663" i="2" s="1" a="1"/>
  <c r="E2663" i="2" s="1"/>
  <c r="H2663" i="2" s="1"/>
  <c r="X2663" i="2"/>
  <c r="W2663" i="2"/>
  <c r="D2660" i="2"/>
  <c r="E2660" i="2" s="1" a="1"/>
  <c r="E2660" i="2" s="1"/>
  <c r="X2660" i="2"/>
  <c r="W2660" i="2"/>
  <c r="D2657" i="2"/>
  <c r="E2657" i="2" s="1" a="1"/>
  <c r="E2657" i="2" s="1"/>
  <c r="H2657" i="2" s="1"/>
  <c r="X2657" i="2"/>
  <c r="W2657" i="2"/>
  <c r="D2654" i="2"/>
  <c r="E2654" i="2" s="1" a="1"/>
  <c r="E2654" i="2" s="1"/>
  <c r="H2654" i="2" s="1"/>
  <c r="X2654" i="2"/>
  <c r="W2654" i="2"/>
  <c r="D2651" i="2"/>
  <c r="E2651" i="2" s="1" a="1"/>
  <c r="E2651" i="2" s="1"/>
  <c r="H2651" i="2" s="1"/>
  <c r="X2651" i="2"/>
  <c r="W2651" i="2"/>
  <c r="D2648" i="2"/>
  <c r="E2648" i="2" s="1" a="1"/>
  <c r="E2648" i="2" s="1"/>
  <c r="X2648" i="2"/>
  <c r="W2648" i="2"/>
  <c r="D2645" i="2"/>
  <c r="E2645" i="2" s="1" a="1"/>
  <c r="E2645" i="2" s="1"/>
  <c r="H2645" i="2" s="1"/>
  <c r="X2645" i="2"/>
  <c r="W2645" i="2"/>
  <c r="D2642" i="2"/>
  <c r="E2642" i="2" s="1" a="1"/>
  <c r="E2642" i="2" s="1"/>
  <c r="H2642" i="2" s="1"/>
  <c r="X2642" i="2"/>
  <c r="W2642" i="2"/>
  <c r="D2639" i="2"/>
  <c r="E2639" i="2" s="1" a="1"/>
  <c r="E2639" i="2" s="1"/>
  <c r="H2639" i="2" s="1"/>
  <c r="X2639" i="2"/>
  <c r="W2639" i="2"/>
  <c r="D2636" i="2"/>
  <c r="E2636" i="2" s="1" a="1"/>
  <c r="E2636" i="2" s="1"/>
  <c r="X2636" i="2"/>
  <c r="W2636" i="2"/>
  <c r="D2633" i="2"/>
  <c r="E2633" i="2" s="1" a="1"/>
  <c r="E2633" i="2" s="1"/>
  <c r="H2633" i="2" s="1"/>
  <c r="X2633" i="2"/>
  <c r="W2633" i="2"/>
  <c r="D2630" i="2"/>
  <c r="E2630" i="2" s="1" a="1"/>
  <c r="E2630" i="2" s="1"/>
  <c r="H2630" i="2" s="1"/>
  <c r="X2630" i="2"/>
  <c r="W2630" i="2"/>
  <c r="D2627" i="2"/>
  <c r="E2627" i="2" s="1" a="1"/>
  <c r="E2627" i="2" s="1"/>
  <c r="H2627" i="2" s="1"/>
  <c r="X2627" i="2"/>
  <c r="W2627" i="2"/>
  <c r="D2624" i="2"/>
  <c r="E2624" i="2" s="1" a="1"/>
  <c r="E2624" i="2" s="1"/>
  <c r="X2624" i="2"/>
  <c r="W2624" i="2"/>
  <c r="D2621" i="2"/>
  <c r="E2621" i="2" s="1" a="1"/>
  <c r="E2621" i="2" s="1"/>
  <c r="H2621" i="2" s="1"/>
  <c r="X2621" i="2"/>
  <c r="W2621" i="2"/>
  <c r="D2618" i="2"/>
  <c r="E2618" i="2" s="1" a="1"/>
  <c r="E2618" i="2" s="1"/>
  <c r="H2618" i="2" s="1"/>
  <c r="X2618" i="2"/>
  <c r="W2618" i="2"/>
  <c r="D2615" i="2"/>
  <c r="E2615" i="2" s="1" a="1"/>
  <c r="E2615" i="2" s="1"/>
  <c r="H2615" i="2" s="1"/>
  <c r="X2615" i="2"/>
  <c r="W2615" i="2"/>
  <c r="D2612" i="2"/>
  <c r="E2612" i="2" s="1" a="1"/>
  <c r="E2612" i="2" s="1"/>
  <c r="X2612" i="2"/>
  <c r="W2612" i="2"/>
  <c r="D2609" i="2"/>
  <c r="E2609" i="2" s="1" a="1"/>
  <c r="E2609" i="2" s="1"/>
  <c r="H2609" i="2" s="1"/>
  <c r="X2609" i="2"/>
  <c r="W2609" i="2"/>
  <c r="D2606" i="2"/>
  <c r="E2606" i="2" s="1" a="1"/>
  <c r="E2606" i="2" s="1"/>
  <c r="H2606" i="2" s="1"/>
  <c r="X2606" i="2"/>
  <c r="W2606" i="2"/>
  <c r="D2603" i="2"/>
  <c r="E2603" i="2" s="1" a="1"/>
  <c r="E2603" i="2" s="1"/>
  <c r="H2603" i="2" s="1"/>
  <c r="X2603" i="2"/>
  <c r="W2603" i="2"/>
  <c r="D2600" i="2"/>
  <c r="E2600" i="2" s="1" a="1"/>
  <c r="E2600" i="2" s="1"/>
  <c r="X2600" i="2"/>
  <c r="W2600" i="2"/>
  <c r="D2597" i="2"/>
  <c r="E2597" i="2" s="1" a="1"/>
  <c r="E2597" i="2" s="1"/>
  <c r="H2597" i="2" s="1"/>
  <c r="X2597" i="2"/>
  <c r="W2597" i="2"/>
  <c r="D2594" i="2"/>
  <c r="E2594" i="2" s="1" a="1"/>
  <c r="E2594" i="2" s="1"/>
  <c r="H2594" i="2" s="1"/>
  <c r="X2594" i="2"/>
  <c r="W2594" i="2"/>
  <c r="D2591" i="2"/>
  <c r="E2591" i="2" s="1" a="1"/>
  <c r="E2591" i="2" s="1"/>
  <c r="H2591" i="2" s="1"/>
  <c r="X2591" i="2"/>
  <c r="W2591" i="2"/>
  <c r="D2588" i="2"/>
  <c r="E2588" i="2" s="1" a="1"/>
  <c r="E2588" i="2" s="1"/>
  <c r="X2588" i="2"/>
  <c r="W2588" i="2"/>
  <c r="D2585" i="2"/>
  <c r="E2585" i="2" s="1" a="1"/>
  <c r="E2585" i="2" s="1"/>
  <c r="H2585" i="2" s="1"/>
  <c r="X2585" i="2"/>
  <c r="W2585" i="2"/>
  <c r="D2582" i="2"/>
  <c r="E2582" i="2" s="1" a="1"/>
  <c r="E2582" i="2" s="1"/>
  <c r="H2582" i="2" s="1"/>
  <c r="X2582" i="2"/>
  <c r="W2582" i="2"/>
  <c r="D2579" i="2"/>
  <c r="E2579" i="2" s="1" a="1"/>
  <c r="E2579" i="2" s="1"/>
  <c r="H2579" i="2" s="1"/>
  <c r="X2579" i="2"/>
  <c r="W2579" i="2"/>
  <c r="D2576" i="2"/>
  <c r="E2576" i="2" s="1" a="1"/>
  <c r="E2576" i="2" s="1"/>
  <c r="X2576" i="2"/>
  <c r="W2576" i="2"/>
  <c r="D2573" i="2"/>
  <c r="E2573" i="2" s="1" a="1"/>
  <c r="E2573" i="2" s="1"/>
  <c r="H2573" i="2" s="1"/>
  <c r="X2573" i="2"/>
  <c r="W2573" i="2"/>
  <c r="D2570" i="2"/>
  <c r="E2570" i="2" s="1" a="1"/>
  <c r="E2570" i="2" s="1"/>
  <c r="H2570" i="2" s="1"/>
  <c r="X2570" i="2"/>
  <c r="W2570" i="2"/>
  <c r="D2567" i="2"/>
  <c r="E2567" i="2" s="1" a="1"/>
  <c r="E2567" i="2" s="1"/>
  <c r="H2567" i="2" s="1"/>
  <c r="X2567" i="2"/>
  <c r="W2567" i="2"/>
  <c r="D2564" i="2"/>
  <c r="E2564" i="2" s="1" a="1"/>
  <c r="E2564" i="2" s="1"/>
  <c r="X2564" i="2"/>
  <c r="W2564" i="2"/>
  <c r="D2561" i="2"/>
  <c r="E2561" i="2" s="1" a="1"/>
  <c r="E2561" i="2" s="1"/>
  <c r="H2561" i="2" s="1"/>
  <c r="X2561" i="2"/>
  <c r="W2561" i="2"/>
  <c r="D2558" i="2"/>
  <c r="E2558" i="2" s="1" a="1"/>
  <c r="E2558" i="2" s="1"/>
  <c r="H2558" i="2" s="1"/>
  <c r="X2558" i="2"/>
  <c r="W2558" i="2"/>
  <c r="D2555" i="2"/>
  <c r="E2555" i="2" s="1" a="1"/>
  <c r="E2555" i="2" s="1"/>
  <c r="H2555" i="2" s="1"/>
  <c r="X2555" i="2"/>
  <c r="W2555" i="2"/>
  <c r="D2552" i="2"/>
  <c r="E2552" i="2" s="1" a="1"/>
  <c r="E2552" i="2" s="1"/>
  <c r="X2552" i="2"/>
  <c r="W2552" i="2"/>
  <c r="D2549" i="2"/>
  <c r="E2549" i="2" s="1" a="1"/>
  <c r="E2549" i="2" s="1"/>
  <c r="H2549" i="2" s="1"/>
  <c r="X2549" i="2"/>
  <c r="W2549" i="2"/>
  <c r="D2546" i="2"/>
  <c r="E2546" i="2" s="1" a="1"/>
  <c r="E2546" i="2" s="1"/>
  <c r="H2546" i="2" s="1"/>
  <c r="X2546" i="2"/>
  <c r="W2546" i="2"/>
  <c r="D2543" i="2"/>
  <c r="E2543" i="2" s="1" a="1"/>
  <c r="E2543" i="2" s="1"/>
  <c r="H2543" i="2" s="1"/>
  <c r="X2543" i="2"/>
  <c r="W2543" i="2"/>
  <c r="D2540" i="2"/>
  <c r="E2540" i="2" s="1" a="1"/>
  <c r="E2540" i="2" s="1"/>
  <c r="X2540" i="2"/>
  <c r="W2540" i="2"/>
  <c r="D2537" i="2"/>
  <c r="E2537" i="2" s="1" a="1"/>
  <c r="E2537" i="2" s="1"/>
  <c r="H2537" i="2" s="1"/>
  <c r="X2537" i="2"/>
  <c r="W2537" i="2"/>
  <c r="D2534" i="2"/>
  <c r="E2534" i="2" s="1" a="1"/>
  <c r="E2534" i="2" s="1"/>
  <c r="H2534" i="2" s="1"/>
  <c r="X2534" i="2"/>
  <c r="W2534" i="2"/>
  <c r="D2531" i="2"/>
  <c r="E2531" i="2" s="1" a="1"/>
  <c r="E2531" i="2" s="1"/>
  <c r="H2531" i="2" s="1"/>
  <c r="X2531" i="2"/>
  <c r="W2531" i="2"/>
  <c r="D2528" i="2"/>
  <c r="E2528" i="2" s="1" a="1"/>
  <c r="E2528" i="2" s="1"/>
  <c r="X2528" i="2"/>
  <c r="W2528" i="2"/>
  <c r="D2525" i="2"/>
  <c r="E2525" i="2" s="1" a="1"/>
  <c r="E2525" i="2" s="1"/>
  <c r="H2525" i="2" s="1"/>
  <c r="X2525" i="2"/>
  <c r="W2525" i="2"/>
  <c r="D2522" i="2"/>
  <c r="E2522" i="2" s="1" a="1"/>
  <c r="E2522" i="2" s="1"/>
  <c r="H2522" i="2" s="1"/>
  <c r="X2522" i="2"/>
  <c r="W2522" i="2"/>
  <c r="D2519" i="2"/>
  <c r="E2519" i="2" s="1" a="1"/>
  <c r="E2519" i="2" s="1"/>
  <c r="H2519" i="2" s="1"/>
  <c r="X2519" i="2"/>
  <c r="W2519" i="2"/>
  <c r="D2516" i="2"/>
  <c r="E2516" i="2" s="1" a="1"/>
  <c r="E2516" i="2" s="1"/>
  <c r="X2516" i="2"/>
  <c r="W2516" i="2"/>
  <c r="D2513" i="2"/>
  <c r="E2513" i="2" s="1" a="1"/>
  <c r="E2513" i="2" s="1"/>
  <c r="H2513" i="2" s="1"/>
  <c r="X2513" i="2"/>
  <c r="W2513" i="2"/>
  <c r="D2510" i="2"/>
  <c r="E2510" i="2" s="1" a="1"/>
  <c r="E2510" i="2" s="1"/>
  <c r="H2510" i="2" s="1"/>
  <c r="X2510" i="2"/>
  <c r="W2510" i="2"/>
  <c r="D2507" i="2"/>
  <c r="E2507" i="2" s="1" a="1"/>
  <c r="E2507" i="2" s="1"/>
  <c r="H2507" i="2" s="1"/>
  <c r="X2507" i="2"/>
  <c r="W2507" i="2"/>
  <c r="D2504" i="2"/>
  <c r="E2504" i="2" s="1" a="1"/>
  <c r="E2504" i="2" s="1"/>
  <c r="X2504" i="2"/>
  <c r="W2504" i="2"/>
  <c r="D2501" i="2"/>
  <c r="E2501" i="2" s="1" a="1"/>
  <c r="E2501" i="2" s="1"/>
  <c r="H2501" i="2" s="1"/>
  <c r="X2501" i="2"/>
  <c r="W2501" i="2"/>
  <c r="D2498" i="2"/>
  <c r="E2498" i="2" s="1" a="1"/>
  <c r="E2498" i="2" s="1"/>
  <c r="H2498" i="2" s="1"/>
  <c r="X2498" i="2"/>
  <c r="W2498" i="2"/>
  <c r="D2495" i="2"/>
  <c r="E2495" i="2" s="1" a="1"/>
  <c r="E2495" i="2" s="1"/>
  <c r="H2495" i="2" s="1"/>
  <c r="X2495" i="2"/>
  <c r="W2495" i="2"/>
  <c r="D2492" i="2"/>
  <c r="E2492" i="2" s="1" a="1"/>
  <c r="E2492" i="2" s="1"/>
  <c r="X2492" i="2"/>
  <c r="W2492" i="2"/>
  <c r="D2489" i="2"/>
  <c r="E2489" i="2" s="1" a="1"/>
  <c r="E2489" i="2" s="1"/>
  <c r="H2489" i="2" s="1"/>
  <c r="X2489" i="2"/>
  <c r="W2489" i="2"/>
  <c r="D2486" i="2"/>
  <c r="E2486" i="2" s="1" a="1"/>
  <c r="E2486" i="2" s="1"/>
  <c r="H2486" i="2" s="1"/>
  <c r="X2486" i="2"/>
  <c r="W2486" i="2"/>
  <c r="D2483" i="2"/>
  <c r="E2483" i="2" s="1" a="1"/>
  <c r="E2483" i="2" s="1"/>
  <c r="H2483" i="2" s="1"/>
  <c r="X2483" i="2"/>
  <c r="W2483" i="2"/>
  <c r="D2480" i="2"/>
  <c r="E2480" i="2" s="1" a="1"/>
  <c r="E2480" i="2" s="1"/>
  <c r="X2480" i="2"/>
  <c r="W2480" i="2"/>
  <c r="D2477" i="2"/>
  <c r="E2477" i="2" s="1" a="1"/>
  <c r="E2477" i="2" s="1"/>
  <c r="H2477" i="2" s="1"/>
  <c r="X2477" i="2"/>
  <c r="W2477" i="2"/>
  <c r="D2474" i="2"/>
  <c r="E2474" i="2" s="1" a="1"/>
  <c r="E2474" i="2" s="1"/>
  <c r="H2474" i="2" s="1"/>
  <c r="X2474" i="2"/>
  <c r="W2474" i="2"/>
  <c r="D2471" i="2"/>
  <c r="E2471" i="2" s="1" a="1"/>
  <c r="E2471" i="2" s="1"/>
  <c r="H2471" i="2" s="1"/>
  <c r="X2471" i="2"/>
  <c r="W2471" i="2"/>
  <c r="D2468" i="2"/>
  <c r="E2468" i="2" s="1" a="1"/>
  <c r="E2468" i="2" s="1"/>
  <c r="X2468" i="2"/>
  <c r="W2468" i="2"/>
  <c r="D2465" i="2"/>
  <c r="E2465" i="2" s="1" a="1"/>
  <c r="E2465" i="2" s="1"/>
  <c r="H2465" i="2" s="1"/>
  <c r="X2465" i="2"/>
  <c r="W2465" i="2"/>
  <c r="D2462" i="2"/>
  <c r="E2462" i="2" s="1" a="1"/>
  <c r="E2462" i="2" s="1"/>
  <c r="H2462" i="2" s="1"/>
  <c r="X2462" i="2"/>
  <c r="W2462" i="2"/>
  <c r="D2459" i="2"/>
  <c r="E2459" i="2" s="1" a="1"/>
  <c r="E2459" i="2" s="1"/>
  <c r="H2459" i="2" s="1"/>
  <c r="X2459" i="2"/>
  <c r="W2459" i="2"/>
  <c r="D2456" i="2"/>
  <c r="E2456" i="2" s="1" a="1"/>
  <c r="E2456" i="2" s="1"/>
  <c r="X2456" i="2"/>
  <c r="W2456" i="2"/>
  <c r="D2453" i="2"/>
  <c r="E2453" i="2" s="1" a="1"/>
  <c r="E2453" i="2" s="1"/>
  <c r="H2453" i="2" s="1"/>
  <c r="X2453" i="2"/>
  <c r="W2453" i="2"/>
  <c r="D2450" i="2"/>
  <c r="E2450" i="2" s="1" a="1"/>
  <c r="E2450" i="2" s="1"/>
  <c r="H2450" i="2" s="1"/>
  <c r="X2450" i="2"/>
  <c r="W2450" i="2"/>
  <c r="D2447" i="2"/>
  <c r="E2447" i="2" s="1" a="1"/>
  <c r="E2447" i="2" s="1"/>
  <c r="H2447" i="2" s="1"/>
  <c r="X2447" i="2"/>
  <c r="W2447" i="2"/>
  <c r="D2444" i="2"/>
  <c r="E2444" i="2" s="1" a="1"/>
  <c r="E2444" i="2" s="1"/>
  <c r="X2444" i="2"/>
  <c r="W2444" i="2"/>
  <c r="D2441" i="2"/>
  <c r="E2441" i="2" s="1" a="1"/>
  <c r="E2441" i="2" s="1"/>
  <c r="H2441" i="2" s="1"/>
  <c r="X2441" i="2"/>
  <c r="W2441" i="2"/>
  <c r="D2438" i="2"/>
  <c r="E2438" i="2" s="1" a="1"/>
  <c r="E2438" i="2" s="1"/>
  <c r="H2438" i="2" s="1"/>
  <c r="X2438" i="2"/>
  <c r="W2438" i="2"/>
  <c r="D2435" i="2"/>
  <c r="E2435" i="2" s="1" a="1"/>
  <c r="E2435" i="2" s="1"/>
  <c r="H2435" i="2" s="1"/>
  <c r="X2435" i="2"/>
  <c r="W2435" i="2"/>
  <c r="D2432" i="2"/>
  <c r="E2432" i="2" s="1" a="1"/>
  <c r="E2432" i="2" s="1"/>
  <c r="X2432" i="2"/>
  <c r="W2432" i="2"/>
  <c r="D2429" i="2"/>
  <c r="E2429" i="2" s="1" a="1"/>
  <c r="E2429" i="2" s="1"/>
  <c r="H2429" i="2" s="1"/>
  <c r="X2429" i="2"/>
  <c r="W2429" i="2"/>
  <c r="D2426" i="2"/>
  <c r="E2426" i="2" s="1" a="1"/>
  <c r="E2426" i="2" s="1"/>
  <c r="H2426" i="2" s="1"/>
  <c r="X2426" i="2"/>
  <c r="W2426" i="2"/>
  <c r="D2423" i="2"/>
  <c r="E2423" i="2" s="1" a="1"/>
  <c r="E2423" i="2" s="1"/>
  <c r="H2423" i="2" s="1"/>
  <c r="X2423" i="2"/>
  <c r="W2423" i="2"/>
  <c r="D2420" i="2"/>
  <c r="E2420" i="2" s="1" a="1"/>
  <c r="E2420" i="2" s="1"/>
  <c r="X2420" i="2"/>
  <c r="W2420" i="2"/>
  <c r="D2417" i="2"/>
  <c r="E2417" i="2" s="1" a="1"/>
  <c r="E2417" i="2" s="1"/>
  <c r="H2417" i="2" s="1"/>
  <c r="X2417" i="2"/>
  <c r="W2417" i="2"/>
  <c r="D2414" i="2"/>
  <c r="E2414" i="2" s="1" a="1"/>
  <c r="E2414" i="2" s="1"/>
  <c r="H2414" i="2" s="1"/>
  <c r="X2414" i="2"/>
  <c r="W2414" i="2"/>
  <c r="D2411" i="2"/>
  <c r="E2411" i="2" s="1" a="1"/>
  <c r="E2411" i="2" s="1"/>
  <c r="H2411" i="2" s="1"/>
  <c r="X2411" i="2"/>
  <c r="W2411" i="2"/>
  <c r="D2408" i="2"/>
  <c r="E2408" i="2" s="1" a="1"/>
  <c r="E2408" i="2" s="1"/>
  <c r="X2408" i="2"/>
  <c r="W2408" i="2"/>
  <c r="D2405" i="2"/>
  <c r="E2405" i="2" s="1" a="1"/>
  <c r="E2405" i="2" s="1"/>
  <c r="H2405" i="2" s="1"/>
  <c r="X2405" i="2"/>
  <c r="W2405" i="2"/>
  <c r="D2402" i="2"/>
  <c r="E2402" i="2" s="1" a="1"/>
  <c r="E2402" i="2" s="1"/>
  <c r="H2402" i="2" s="1"/>
  <c r="X2402" i="2"/>
  <c r="W2402" i="2"/>
  <c r="D2399" i="2"/>
  <c r="E2399" i="2" s="1" a="1"/>
  <c r="E2399" i="2" s="1"/>
  <c r="H2399" i="2" s="1"/>
  <c r="X2399" i="2"/>
  <c r="W2399" i="2"/>
  <c r="D2396" i="2"/>
  <c r="E2396" i="2" s="1" a="1"/>
  <c r="E2396" i="2" s="1"/>
  <c r="X2396" i="2"/>
  <c r="W2396" i="2"/>
  <c r="D2393" i="2"/>
  <c r="E2393" i="2" s="1" a="1"/>
  <c r="E2393" i="2" s="1"/>
  <c r="H2393" i="2" s="1"/>
  <c r="X2393" i="2"/>
  <c r="W2393" i="2"/>
  <c r="D2390" i="2"/>
  <c r="E2390" i="2" s="1" a="1"/>
  <c r="E2390" i="2" s="1"/>
  <c r="H2390" i="2" s="1"/>
  <c r="X2390" i="2"/>
  <c r="W2390" i="2"/>
  <c r="D2387" i="2"/>
  <c r="E2387" i="2" s="1" a="1"/>
  <c r="E2387" i="2" s="1"/>
  <c r="H2387" i="2" s="1"/>
  <c r="X2387" i="2"/>
  <c r="W2387" i="2"/>
  <c r="D2384" i="2"/>
  <c r="E2384" i="2" s="1" a="1"/>
  <c r="E2384" i="2" s="1"/>
  <c r="X2384" i="2"/>
  <c r="W2384" i="2"/>
  <c r="D2381" i="2"/>
  <c r="E2381" i="2" s="1" a="1"/>
  <c r="E2381" i="2" s="1"/>
  <c r="H2381" i="2" s="1"/>
  <c r="X2381" i="2"/>
  <c r="W2381" i="2"/>
  <c r="D2378" i="2"/>
  <c r="E2378" i="2" s="1" a="1"/>
  <c r="E2378" i="2" s="1"/>
  <c r="H2378" i="2" s="1"/>
  <c r="X2378" i="2"/>
  <c r="W2378" i="2"/>
  <c r="D2375" i="2"/>
  <c r="E2375" i="2" s="1" a="1"/>
  <c r="E2375" i="2" s="1"/>
  <c r="H2375" i="2" s="1"/>
  <c r="X2375" i="2"/>
  <c r="W2375" i="2"/>
  <c r="D2372" i="2"/>
  <c r="E2372" i="2" s="1" a="1"/>
  <c r="E2372" i="2" s="1"/>
  <c r="X2372" i="2"/>
  <c r="W2372" i="2"/>
  <c r="D2369" i="2"/>
  <c r="E2369" i="2" s="1" a="1"/>
  <c r="E2369" i="2" s="1"/>
  <c r="H2369" i="2" s="1"/>
  <c r="X2369" i="2"/>
  <c r="W2369" i="2"/>
  <c r="D2366" i="2"/>
  <c r="E2366" i="2" s="1" a="1"/>
  <c r="E2366" i="2" s="1"/>
  <c r="H2366" i="2" s="1"/>
  <c r="X2366" i="2"/>
  <c r="W2366" i="2"/>
  <c r="D2363" i="2"/>
  <c r="E2363" i="2" s="1" a="1"/>
  <c r="E2363" i="2" s="1"/>
  <c r="H2363" i="2" s="1"/>
  <c r="X2363" i="2"/>
  <c r="W2363" i="2"/>
  <c r="D2360" i="2"/>
  <c r="E2360" i="2" s="1" a="1"/>
  <c r="E2360" i="2" s="1"/>
  <c r="X2360" i="2"/>
  <c r="W2360" i="2"/>
  <c r="D2357" i="2"/>
  <c r="E2357" i="2" s="1" a="1"/>
  <c r="E2357" i="2" s="1"/>
  <c r="H2357" i="2" s="1"/>
  <c r="X2357" i="2"/>
  <c r="W2357" i="2"/>
  <c r="D2354" i="2"/>
  <c r="E2354" i="2" s="1" a="1"/>
  <c r="E2354" i="2" s="1"/>
  <c r="H2354" i="2" s="1"/>
  <c r="X2354" i="2"/>
  <c r="W2354" i="2"/>
  <c r="D2351" i="2"/>
  <c r="E2351" i="2" s="1" a="1"/>
  <c r="E2351" i="2" s="1"/>
  <c r="H2351" i="2" s="1"/>
  <c r="X2351" i="2"/>
  <c r="W2351" i="2"/>
  <c r="D2348" i="2"/>
  <c r="E2348" i="2" s="1" a="1"/>
  <c r="E2348" i="2" s="1"/>
  <c r="X2348" i="2"/>
  <c r="W2348" i="2"/>
  <c r="D2345" i="2"/>
  <c r="E2345" i="2" s="1" a="1"/>
  <c r="E2345" i="2" s="1"/>
  <c r="H2345" i="2" s="1"/>
  <c r="X2345" i="2"/>
  <c r="W2345" i="2"/>
  <c r="D2342" i="2"/>
  <c r="E2342" i="2" s="1" a="1"/>
  <c r="E2342" i="2" s="1"/>
  <c r="H2342" i="2" s="1"/>
  <c r="X2342" i="2"/>
  <c r="W2342" i="2"/>
  <c r="D2339" i="2"/>
  <c r="E2339" i="2" s="1" a="1"/>
  <c r="E2339" i="2" s="1"/>
  <c r="H2339" i="2" s="1"/>
  <c r="X2339" i="2"/>
  <c r="W2339" i="2"/>
  <c r="D2336" i="2"/>
  <c r="E2336" i="2" s="1" a="1"/>
  <c r="E2336" i="2" s="1"/>
  <c r="X2336" i="2"/>
  <c r="W2336" i="2"/>
  <c r="D2333" i="2"/>
  <c r="E2333" i="2" s="1" a="1"/>
  <c r="E2333" i="2" s="1"/>
  <c r="H2333" i="2" s="1"/>
  <c r="X2333" i="2"/>
  <c r="W2333" i="2"/>
  <c r="D2330" i="2"/>
  <c r="E2330" i="2" s="1" a="1"/>
  <c r="E2330" i="2" s="1"/>
  <c r="H2330" i="2" s="1"/>
  <c r="X2330" i="2"/>
  <c r="W2330" i="2"/>
  <c r="D2327" i="2"/>
  <c r="E2327" i="2" s="1" a="1"/>
  <c r="E2327" i="2" s="1"/>
  <c r="H2327" i="2" s="1"/>
  <c r="X2327" i="2"/>
  <c r="W2327" i="2"/>
  <c r="D2324" i="2"/>
  <c r="E2324" i="2" s="1" a="1"/>
  <c r="E2324" i="2" s="1"/>
  <c r="X2324" i="2"/>
  <c r="W2324" i="2"/>
  <c r="D2321" i="2"/>
  <c r="E2321" i="2" s="1" a="1"/>
  <c r="E2321" i="2" s="1"/>
  <c r="H2321" i="2" s="1"/>
  <c r="X2321" i="2"/>
  <c r="W2321" i="2"/>
  <c r="D2318" i="2"/>
  <c r="E2318" i="2" s="1" a="1"/>
  <c r="E2318" i="2" s="1"/>
  <c r="H2318" i="2" s="1"/>
  <c r="X2318" i="2"/>
  <c r="W2318" i="2"/>
  <c r="D2315" i="2"/>
  <c r="E2315" i="2" s="1" a="1"/>
  <c r="E2315" i="2" s="1"/>
  <c r="H2315" i="2" s="1"/>
  <c r="X2315" i="2"/>
  <c r="W2315" i="2"/>
  <c r="D2312" i="2"/>
  <c r="E2312" i="2" s="1" a="1"/>
  <c r="E2312" i="2" s="1"/>
  <c r="X2312" i="2"/>
  <c r="W2312" i="2"/>
  <c r="D2309" i="2"/>
  <c r="E2309" i="2" s="1" a="1"/>
  <c r="E2309" i="2" s="1"/>
  <c r="H2309" i="2" s="1"/>
  <c r="X2309" i="2"/>
  <c r="W2309" i="2"/>
  <c r="D2306" i="2"/>
  <c r="E2306" i="2" s="1" a="1"/>
  <c r="E2306" i="2" s="1"/>
  <c r="H2306" i="2" s="1"/>
  <c r="X2306" i="2"/>
  <c r="W2306" i="2"/>
  <c r="D2303" i="2"/>
  <c r="E2303" i="2" s="1" a="1"/>
  <c r="E2303" i="2" s="1"/>
  <c r="H2303" i="2" s="1"/>
  <c r="X2303" i="2"/>
  <c r="W2303" i="2"/>
  <c r="D2300" i="2"/>
  <c r="E2300" i="2" s="1" a="1"/>
  <c r="E2300" i="2" s="1"/>
  <c r="X2300" i="2"/>
  <c r="W2300" i="2"/>
  <c r="D2297" i="2"/>
  <c r="E2297" i="2" s="1" a="1"/>
  <c r="E2297" i="2" s="1"/>
  <c r="H2297" i="2" s="1"/>
  <c r="X2297" i="2"/>
  <c r="W2297" i="2"/>
  <c r="D2294" i="2"/>
  <c r="E2294" i="2" s="1" a="1"/>
  <c r="E2294" i="2" s="1"/>
  <c r="H2294" i="2" s="1"/>
  <c r="X2294" i="2"/>
  <c r="W2294" i="2"/>
  <c r="D2291" i="2"/>
  <c r="E2291" i="2" s="1" a="1"/>
  <c r="E2291" i="2" s="1"/>
  <c r="H2291" i="2" s="1"/>
  <c r="X2291" i="2"/>
  <c r="W2291" i="2"/>
  <c r="D2288" i="2"/>
  <c r="E2288" i="2" s="1" a="1"/>
  <c r="E2288" i="2" s="1"/>
  <c r="X2288" i="2"/>
  <c r="W2288" i="2"/>
  <c r="D2285" i="2"/>
  <c r="E2285" i="2" s="1" a="1"/>
  <c r="E2285" i="2" s="1"/>
  <c r="H2285" i="2" s="1"/>
  <c r="X2285" i="2"/>
  <c r="W2285" i="2"/>
  <c r="D2282" i="2"/>
  <c r="E2282" i="2" s="1" a="1"/>
  <c r="E2282" i="2" s="1"/>
  <c r="H2282" i="2" s="1"/>
  <c r="X2282" i="2"/>
  <c r="W2282" i="2"/>
  <c r="D2279" i="2"/>
  <c r="E2279" i="2" s="1" a="1"/>
  <c r="E2279" i="2" s="1"/>
  <c r="H2279" i="2" s="1"/>
  <c r="X2279" i="2"/>
  <c r="W2279" i="2"/>
  <c r="D2276" i="2"/>
  <c r="E2276" i="2" s="1" a="1"/>
  <c r="E2276" i="2" s="1"/>
  <c r="X2276" i="2"/>
  <c r="W2276" i="2"/>
  <c r="D2273" i="2"/>
  <c r="E2273" i="2" s="1" a="1"/>
  <c r="E2273" i="2" s="1"/>
  <c r="H2273" i="2" s="1"/>
  <c r="X2273" i="2"/>
  <c r="W2273" i="2"/>
  <c r="D2270" i="2"/>
  <c r="E2270" i="2" s="1" a="1"/>
  <c r="E2270" i="2" s="1"/>
  <c r="H2270" i="2" s="1"/>
  <c r="X2270" i="2"/>
  <c r="W2270" i="2"/>
  <c r="D2267" i="2"/>
  <c r="E2267" i="2" s="1" a="1"/>
  <c r="E2267" i="2" s="1"/>
  <c r="H2267" i="2" s="1"/>
  <c r="X2267" i="2"/>
  <c r="W2267" i="2"/>
  <c r="D2264" i="2"/>
  <c r="E2264" i="2" s="1" a="1"/>
  <c r="E2264" i="2" s="1"/>
  <c r="X2264" i="2"/>
  <c r="W2264" i="2"/>
  <c r="D2261" i="2"/>
  <c r="E2261" i="2" s="1" a="1"/>
  <c r="E2261" i="2" s="1"/>
  <c r="H2261" i="2" s="1"/>
  <c r="X2261" i="2"/>
  <c r="W2261" i="2"/>
  <c r="D2258" i="2"/>
  <c r="E2258" i="2" s="1" a="1"/>
  <c r="E2258" i="2" s="1"/>
  <c r="H2258" i="2" s="1"/>
  <c r="X2258" i="2"/>
  <c r="W2258" i="2"/>
  <c r="D2255" i="2"/>
  <c r="E2255" i="2" s="1" a="1"/>
  <c r="E2255" i="2" s="1"/>
  <c r="H2255" i="2" s="1"/>
  <c r="X2255" i="2"/>
  <c r="W2255" i="2"/>
  <c r="D2252" i="2"/>
  <c r="E2252" i="2" s="1" a="1"/>
  <c r="E2252" i="2" s="1"/>
  <c r="X2252" i="2"/>
  <c r="W2252" i="2"/>
  <c r="D2249" i="2"/>
  <c r="E2249" i="2" s="1" a="1"/>
  <c r="E2249" i="2" s="1"/>
  <c r="H2249" i="2" s="1"/>
  <c r="X2249" i="2"/>
  <c r="W2249" i="2"/>
  <c r="D2246" i="2"/>
  <c r="E2246" i="2" s="1" a="1"/>
  <c r="E2246" i="2" s="1"/>
  <c r="H2246" i="2" s="1"/>
  <c r="X2246" i="2"/>
  <c r="W2246" i="2"/>
  <c r="D2243" i="2"/>
  <c r="E2243" i="2" s="1" a="1"/>
  <c r="E2243" i="2" s="1"/>
  <c r="H2243" i="2" s="1"/>
  <c r="X2243" i="2"/>
  <c r="W2243" i="2"/>
  <c r="D2240" i="2"/>
  <c r="E2240" i="2" s="1" a="1"/>
  <c r="E2240" i="2" s="1"/>
  <c r="X2240" i="2"/>
  <c r="W2240" i="2"/>
  <c r="D2237" i="2"/>
  <c r="E2237" i="2" s="1" a="1"/>
  <c r="E2237" i="2" s="1"/>
  <c r="H2237" i="2" s="1"/>
  <c r="X2237" i="2"/>
  <c r="W2237" i="2"/>
  <c r="D2234" i="2"/>
  <c r="E2234" i="2" s="1" a="1"/>
  <c r="E2234" i="2" s="1"/>
  <c r="H2234" i="2" s="1"/>
  <c r="X2234" i="2"/>
  <c r="W2234" i="2"/>
  <c r="D2231" i="2"/>
  <c r="E2231" i="2" s="1" a="1"/>
  <c r="E2231" i="2" s="1"/>
  <c r="H2231" i="2" s="1"/>
  <c r="X2231" i="2"/>
  <c r="W2231" i="2"/>
  <c r="D2228" i="2"/>
  <c r="E2228" i="2" s="1" a="1"/>
  <c r="E2228" i="2" s="1"/>
  <c r="X2228" i="2"/>
  <c r="W2228" i="2"/>
  <c r="D2225" i="2"/>
  <c r="E2225" i="2" s="1" a="1"/>
  <c r="E2225" i="2" s="1"/>
  <c r="H2225" i="2" s="1"/>
  <c r="X2225" i="2"/>
  <c r="W2225" i="2"/>
  <c r="D2222" i="2"/>
  <c r="E2222" i="2" s="1" a="1"/>
  <c r="E2222" i="2" s="1"/>
  <c r="H2222" i="2" s="1"/>
  <c r="X2222" i="2"/>
  <c r="W2222" i="2"/>
  <c r="D2219" i="2"/>
  <c r="E2219" i="2" s="1" a="1"/>
  <c r="E2219" i="2" s="1"/>
  <c r="H2219" i="2" s="1"/>
  <c r="X2219" i="2"/>
  <c r="W2219" i="2"/>
  <c r="D2216" i="2"/>
  <c r="E2216" i="2" s="1" a="1"/>
  <c r="E2216" i="2" s="1"/>
  <c r="X2216" i="2"/>
  <c r="W2216" i="2"/>
  <c r="D2213" i="2"/>
  <c r="E2213" i="2" s="1" a="1"/>
  <c r="E2213" i="2" s="1"/>
  <c r="H2213" i="2" s="1"/>
  <c r="X2213" i="2"/>
  <c r="W2213" i="2"/>
  <c r="D2210" i="2"/>
  <c r="E2210" i="2" s="1" a="1"/>
  <c r="E2210" i="2" s="1"/>
  <c r="H2210" i="2" s="1"/>
  <c r="X2210" i="2"/>
  <c r="W2210" i="2"/>
  <c r="D2207" i="2"/>
  <c r="E2207" i="2" s="1" a="1"/>
  <c r="E2207" i="2" s="1"/>
  <c r="H2207" i="2" s="1"/>
  <c r="X2207" i="2"/>
  <c r="W2207" i="2"/>
  <c r="D2204" i="2"/>
  <c r="E2204" i="2" s="1" a="1"/>
  <c r="E2204" i="2" s="1"/>
  <c r="X2204" i="2"/>
  <c r="W2204" i="2"/>
  <c r="D2201" i="2"/>
  <c r="E2201" i="2" s="1" a="1"/>
  <c r="E2201" i="2" s="1"/>
  <c r="H2201" i="2" s="1"/>
  <c r="X2201" i="2"/>
  <c r="W2201" i="2"/>
  <c r="D2198" i="2"/>
  <c r="E2198" i="2" s="1" a="1"/>
  <c r="E2198" i="2" s="1"/>
  <c r="H2198" i="2" s="1"/>
  <c r="X2198" i="2"/>
  <c r="W2198" i="2"/>
  <c r="D2195" i="2"/>
  <c r="E2195" i="2" s="1" a="1"/>
  <c r="E2195" i="2" s="1"/>
  <c r="H2195" i="2" s="1"/>
  <c r="X2195" i="2"/>
  <c r="W2195" i="2"/>
  <c r="D2192" i="2"/>
  <c r="E2192" i="2" s="1" a="1"/>
  <c r="E2192" i="2" s="1"/>
  <c r="X2192" i="2"/>
  <c r="W2192" i="2"/>
  <c r="D2189" i="2"/>
  <c r="E2189" i="2" s="1" a="1"/>
  <c r="E2189" i="2" s="1"/>
  <c r="H2189" i="2" s="1"/>
  <c r="X2189" i="2"/>
  <c r="W2189" i="2"/>
  <c r="D2186" i="2"/>
  <c r="E2186" i="2" s="1" a="1"/>
  <c r="E2186" i="2" s="1"/>
  <c r="H2186" i="2" s="1"/>
  <c r="X2186" i="2"/>
  <c r="W2186" i="2"/>
  <c r="D2183" i="2"/>
  <c r="E2183" i="2" s="1" a="1"/>
  <c r="E2183" i="2" s="1"/>
  <c r="H2183" i="2" s="1"/>
  <c r="X2183" i="2"/>
  <c r="W2183" i="2"/>
  <c r="D2180" i="2"/>
  <c r="E2180" i="2" s="1" a="1"/>
  <c r="E2180" i="2" s="1"/>
  <c r="X2180" i="2"/>
  <c r="W2180" i="2"/>
  <c r="D2177" i="2"/>
  <c r="E2177" i="2" s="1" a="1"/>
  <c r="E2177" i="2" s="1"/>
  <c r="H2177" i="2" s="1"/>
  <c r="X2177" i="2"/>
  <c r="W2177" i="2"/>
  <c r="D2174" i="2"/>
  <c r="E2174" i="2" s="1" a="1"/>
  <c r="E2174" i="2" s="1"/>
  <c r="H2174" i="2" s="1"/>
  <c r="X2174" i="2"/>
  <c r="W2174" i="2"/>
  <c r="D2171" i="2"/>
  <c r="E2171" i="2" s="1" a="1"/>
  <c r="E2171" i="2" s="1"/>
  <c r="H2171" i="2" s="1"/>
  <c r="X2171" i="2"/>
  <c r="W2171" i="2"/>
  <c r="D2168" i="2"/>
  <c r="E2168" i="2" s="1" a="1"/>
  <c r="E2168" i="2" s="1"/>
  <c r="X2168" i="2"/>
  <c r="W2168" i="2"/>
  <c r="D2165" i="2"/>
  <c r="E2165" i="2" s="1" a="1"/>
  <c r="E2165" i="2" s="1"/>
  <c r="H2165" i="2" s="1"/>
  <c r="X2165" i="2"/>
  <c r="W2165" i="2"/>
  <c r="D2162" i="2"/>
  <c r="E2162" i="2" s="1" a="1"/>
  <c r="E2162" i="2" s="1"/>
  <c r="H2162" i="2" s="1"/>
  <c r="X2162" i="2"/>
  <c r="W2162" i="2"/>
  <c r="D2159" i="2"/>
  <c r="E2159" i="2" s="1" a="1"/>
  <c r="E2159" i="2" s="1"/>
  <c r="H2159" i="2" s="1"/>
  <c r="X2159" i="2"/>
  <c r="W2159" i="2"/>
  <c r="D2156" i="2"/>
  <c r="E2156" i="2" s="1" a="1"/>
  <c r="E2156" i="2" s="1"/>
  <c r="X2156" i="2"/>
  <c r="W2156" i="2"/>
  <c r="D2153" i="2"/>
  <c r="E2153" i="2" s="1" a="1"/>
  <c r="E2153" i="2" s="1"/>
  <c r="H2153" i="2" s="1"/>
  <c r="X2153" i="2"/>
  <c r="W2153" i="2"/>
  <c r="D2150" i="2"/>
  <c r="E2150" i="2" s="1" a="1"/>
  <c r="E2150" i="2" s="1"/>
  <c r="H2150" i="2" s="1"/>
  <c r="X2150" i="2"/>
  <c r="W2150" i="2"/>
  <c r="D2147" i="2"/>
  <c r="E2147" i="2" s="1" a="1"/>
  <c r="E2147" i="2" s="1"/>
  <c r="H2147" i="2" s="1"/>
  <c r="X2147" i="2"/>
  <c r="W2147" i="2"/>
  <c r="D2144" i="2"/>
  <c r="E2144" i="2" s="1" a="1"/>
  <c r="E2144" i="2" s="1"/>
  <c r="X2144" i="2"/>
  <c r="W2144" i="2"/>
  <c r="D2141" i="2"/>
  <c r="E2141" i="2" s="1" a="1"/>
  <c r="E2141" i="2" s="1"/>
  <c r="H2141" i="2" s="1"/>
  <c r="X2141" i="2"/>
  <c r="W2141" i="2"/>
  <c r="D2138" i="2"/>
  <c r="E2138" i="2" s="1" a="1"/>
  <c r="E2138" i="2" s="1"/>
  <c r="H2138" i="2" s="1"/>
  <c r="X2138" i="2"/>
  <c r="W2138" i="2"/>
  <c r="D2135" i="2"/>
  <c r="E2135" i="2" s="1" a="1"/>
  <c r="E2135" i="2" s="1"/>
  <c r="H2135" i="2" s="1"/>
  <c r="X2135" i="2"/>
  <c r="W2135" i="2"/>
  <c r="D2132" i="2"/>
  <c r="E2132" i="2" s="1" a="1"/>
  <c r="E2132" i="2" s="1"/>
  <c r="X2132" i="2"/>
  <c r="W2132" i="2"/>
  <c r="D2129" i="2"/>
  <c r="E2129" i="2" s="1" a="1"/>
  <c r="E2129" i="2" s="1"/>
  <c r="H2129" i="2" s="1"/>
  <c r="X2129" i="2"/>
  <c r="W2129" i="2"/>
  <c r="D2126" i="2"/>
  <c r="E2126" i="2" s="1" a="1"/>
  <c r="E2126" i="2" s="1"/>
  <c r="H2126" i="2" s="1"/>
  <c r="X2126" i="2"/>
  <c r="W2126" i="2"/>
  <c r="D2123" i="2"/>
  <c r="E2123" i="2" s="1" a="1"/>
  <c r="E2123" i="2" s="1"/>
  <c r="H2123" i="2" s="1"/>
  <c r="X2123" i="2"/>
  <c r="W2123" i="2"/>
  <c r="D2120" i="2"/>
  <c r="E2120" i="2" s="1" a="1"/>
  <c r="E2120" i="2" s="1"/>
  <c r="X2120" i="2"/>
  <c r="W2120" i="2"/>
  <c r="D2117" i="2"/>
  <c r="E2117" i="2" s="1" a="1"/>
  <c r="E2117" i="2" s="1"/>
  <c r="H2117" i="2" s="1"/>
  <c r="X2117" i="2"/>
  <c r="W2117" i="2"/>
  <c r="D2114" i="2"/>
  <c r="E2114" i="2" s="1" a="1"/>
  <c r="E2114" i="2" s="1"/>
  <c r="H2114" i="2" s="1"/>
  <c r="X2114" i="2"/>
  <c r="W2114" i="2"/>
  <c r="D2111" i="2"/>
  <c r="E2111" i="2" s="1" a="1"/>
  <c r="E2111" i="2" s="1"/>
  <c r="H2111" i="2" s="1"/>
  <c r="X2111" i="2"/>
  <c r="W2111" i="2"/>
  <c r="D2108" i="2"/>
  <c r="E2108" i="2" s="1" a="1"/>
  <c r="E2108" i="2" s="1"/>
  <c r="X2108" i="2"/>
  <c r="W2108" i="2"/>
  <c r="D2105" i="2"/>
  <c r="E2105" i="2" s="1" a="1"/>
  <c r="E2105" i="2" s="1"/>
  <c r="H2105" i="2" s="1"/>
  <c r="X2105" i="2"/>
  <c r="W2105" i="2"/>
  <c r="D2102" i="2"/>
  <c r="E2102" i="2" s="1" a="1"/>
  <c r="E2102" i="2" s="1"/>
  <c r="H2102" i="2" s="1"/>
  <c r="X2102" i="2"/>
  <c r="W2102" i="2"/>
  <c r="D2099" i="2"/>
  <c r="E2099" i="2" s="1" a="1"/>
  <c r="E2099" i="2" s="1"/>
  <c r="H2099" i="2" s="1"/>
  <c r="X2099" i="2"/>
  <c r="W2099" i="2"/>
  <c r="D2096" i="2"/>
  <c r="E2096" i="2" s="1" a="1"/>
  <c r="E2096" i="2" s="1"/>
  <c r="X2096" i="2"/>
  <c r="W2096" i="2"/>
  <c r="D2093" i="2"/>
  <c r="E2093" i="2" s="1" a="1"/>
  <c r="E2093" i="2" s="1"/>
  <c r="H2093" i="2" s="1"/>
  <c r="X2093" i="2"/>
  <c r="W2093" i="2"/>
  <c r="D2090" i="2"/>
  <c r="E2090" i="2" s="1" a="1"/>
  <c r="E2090" i="2" s="1"/>
  <c r="H2090" i="2" s="1"/>
  <c r="X2090" i="2"/>
  <c r="W2090" i="2"/>
  <c r="D2087" i="2"/>
  <c r="E2087" i="2" s="1" a="1"/>
  <c r="E2087" i="2" s="1"/>
  <c r="H2087" i="2" s="1"/>
  <c r="X2087" i="2"/>
  <c r="W2087" i="2"/>
  <c r="D2084" i="2"/>
  <c r="E2084" i="2" s="1" a="1"/>
  <c r="E2084" i="2" s="1"/>
  <c r="X2084" i="2"/>
  <c r="W2084" i="2"/>
  <c r="D2081" i="2"/>
  <c r="E2081" i="2" s="1" a="1"/>
  <c r="E2081" i="2" s="1"/>
  <c r="H2081" i="2" s="1"/>
  <c r="X2081" i="2"/>
  <c r="W2081" i="2"/>
  <c r="D2078" i="2"/>
  <c r="E2078" i="2" s="1" a="1"/>
  <c r="E2078" i="2" s="1"/>
  <c r="H2078" i="2" s="1"/>
  <c r="X2078" i="2"/>
  <c r="W2078" i="2"/>
  <c r="D2075" i="2"/>
  <c r="E2075" i="2" s="1" a="1"/>
  <c r="E2075" i="2" s="1"/>
  <c r="H2075" i="2" s="1"/>
  <c r="X2075" i="2"/>
  <c r="W2075" i="2"/>
  <c r="D2072" i="2"/>
  <c r="E2072" i="2" s="1" a="1"/>
  <c r="E2072" i="2" s="1"/>
  <c r="X2072" i="2"/>
  <c r="W2072" i="2"/>
  <c r="D2069" i="2"/>
  <c r="E2069" i="2" s="1" a="1"/>
  <c r="E2069" i="2" s="1"/>
  <c r="H2069" i="2" s="1"/>
  <c r="X2069" i="2"/>
  <c r="W2069" i="2"/>
  <c r="D2066" i="2"/>
  <c r="E2066" i="2" s="1" a="1"/>
  <c r="E2066" i="2" s="1"/>
  <c r="H2066" i="2" s="1"/>
  <c r="X2066" i="2"/>
  <c r="W2066" i="2"/>
  <c r="D2063" i="2"/>
  <c r="E2063" i="2" s="1" a="1"/>
  <c r="E2063" i="2" s="1"/>
  <c r="H2063" i="2" s="1"/>
  <c r="X2063" i="2"/>
  <c r="W2063" i="2"/>
  <c r="D2060" i="2"/>
  <c r="E2060" i="2" s="1" a="1"/>
  <c r="E2060" i="2" s="1"/>
  <c r="X2060" i="2"/>
  <c r="W2060" i="2"/>
  <c r="D2057" i="2"/>
  <c r="E2057" i="2" s="1" a="1"/>
  <c r="E2057" i="2" s="1"/>
  <c r="H2057" i="2" s="1"/>
  <c r="X2057" i="2"/>
  <c r="W2057" i="2"/>
  <c r="D2054" i="2"/>
  <c r="E2054" i="2" s="1" a="1"/>
  <c r="E2054" i="2" s="1"/>
  <c r="H2054" i="2" s="1"/>
  <c r="X2054" i="2"/>
  <c r="W2054" i="2"/>
  <c r="D2051" i="2"/>
  <c r="E2051" i="2" s="1" a="1"/>
  <c r="E2051" i="2" s="1"/>
  <c r="H2051" i="2" s="1"/>
  <c r="X2051" i="2"/>
  <c r="W2051" i="2"/>
  <c r="D2048" i="2"/>
  <c r="E2048" i="2" s="1" a="1"/>
  <c r="E2048" i="2" s="1"/>
  <c r="X2048" i="2"/>
  <c r="W2048" i="2"/>
  <c r="D2045" i="2"/>
  <c r="E2045" i="2" s="1" a="1"/>
  <c r="E2045" i="2" s="1"/>
  <c r="H2045" i="2" s="1"/>
  <c r="X2045" i="2"/>
  <c r="W2045" i="2"/>
  <c r="D2042" i="2"/>
  <c r="E2042" i="2" s="1" a="1"/>
  <c r="E2042" i="2" s="1"/>
  <c r="H2042" i="2" s="1"/>
  <c r="X2042" i="2"/>
  <c r="W2042" i="2"/>
  <c r="D2039" i="2"/>
  <c r="E2039" i="2" s="1" a="1"/>
  <c r="E2039" i="2" s="1"/>
  <c r="H2039" i="2" s="1"/>
  <c r="X2039" i="2"/>
  <c r="W2039" i="2"/>
  <c r="D2036" i="2"/>
  <c r="E2036" i="2" s="1" a="1"/>
  <c r="E2036" i="2" s="1"/>
  <c r="X2036" i="2"/>
  <c r="W2036" i="2"/>
  <c r="D2033" i="2"/>
  <c r="E2033" i="2" s="1" a="1"/>
  <c r="E2033" i="2" s="1"/>
  <c r="H2033" i="2" s="1"/>
  <c r="X2033" i="2"/>
  <c r="W2033" i="2"/>
  <c r="D2030" i="2"/>
  <c r="E2030" i="2" s="1" a="1"/>
  <c r="E2030" i="2" s="1"/>
  <c r="H2030" i="2" s="1"/>
  <c r="X2030" i="2"/>
  <c r="W2030" i="2"/>
  <c r="D2027" i="2"/>
  <c r="E2027" i="2" s="1" a="1"/>
  <c r="E2027" i="2" s="1"/>
  <c r="H2027" i="2" s="1"/>
  <c r="X2027" i="2"/>
  <c r="W2027" i="2"/>
  <c r="D2024" i="2"/>
  <c r="E2024" i="2" s="1" a="1"/>
  <c r="E2024" i="2" s="1"/>
  <c r="X2024" i="2"/>
  <c r="W2024" i="2"/>
  <c r="D2021" i="2"/>
  <c r="E2021" i="2" s="1" a="1"/>
  <c r="E2021" i="2" s="1"/>
  <c r="H2021" i="2" s="1"/>
  <c r="X2021" i="2"/>
  <c r="W2021" i="2"/>
  <c r="D2018" i="2"/>
  <c r="E2018" i="2" s="1" a="1"/>
  <c r="E2018" i="2" s="1"/>
  <c r="H2018" i="2" s="1"/>
  <c r="X2018" i="2"/>
  <c r="W2018" i="2"/>
  <c r="D2015" i="2"/>
  <c r="E2015" i="2" s="1" a="1"/>
  <c r="E2015" i="2" s="1"/>
  <c r="H2015" i="2" s="1"/>
  <c r="X2015" i="2"/>
  <c r="W2015" i="2"/>
  <c r="D2012" i="2"/>
  <c r="E2012" i="2" s="1" a="1"/>
  <c r="E2012" i="2" s="1"/>
  <c r="X2012" i="2"/>
  <c r="W2012" i="2"/>
  <c r="D2009" i="2"/>
  <c r="E2009" i="2" s="1" a="1"/>
  <c r="E2009" i="2" s="1"/>
  <c r="H2009" i="2" s="1"/>
  <c r="X2009" i="2"/>
  <c r="W2009" i="2"/>
  <c r="D2006" i="2"/>
  <c r="E2006" i="2" s="1" a="1"/>
  <c r="E2006" i="2" s="1"/>
  <c r="H2006" i="2" s="1"/>
  <c r="X2006" i="2"/>
  <c r="W2006" i="2"/>
  <c r="D2003" i="2"/>
  <c r="E2003" i="2" s="1" a="1"/>
  <c r="E2003" i="2" s="1"/>
  <c r="H2003" i="2" s="1"/>
  <c r="X2003" i="2"/>
  <c r="W2003" i="2"/>
  <c r="D2000" i="2"/>
  <c r="E2000" i="2" s="1" a="1"/>
  <c r="E2000" i="2" s="1"/>
  <c r="X2000" i="2"/>
  <c r="W2000" i="2"/>
  <c r="D1997" i="2"/>
  <c r="E1997" i="2" s="1" a="1"/>
  <c r="E1997" i="2" s="1"/>
  <c r="H1997" i="2" s="1"/>
  <c r="X1997" i="2"/>
  <c r="W1997" i="2"/>
  <c r="D1994" i="2"/>
  <c r="E1994" i="2" s="1" a="1"/>
  <c r="E1994" i="2" s="1"/>
  <c r="H1994" i="2" s="1"/>
  <c r="X1994" i="2"/>
  <c r="W1994" i="2"/>
  <c r="D1991" i="2"/>
  <c r="E1991" i="2" s="1" a="1"/>
  <c r="E1991" i="2" s="1"/>
  <c r="H1991" i="2" s="1"/>
  <c r="X1991" i="2"/>
  <c r="W1991" i="2"/>
  <c r="D1988" i="2"/>
  <c r="E1988" i="2" s="1" a="1"/>
  <c r="E1988" i="2" s="1"/>
  <c r="X1988" i="2"/>
  <c r="W1988" i="2"/>
  <c r="D1985" i="2"/>
  <c r="E1985" i="2" s="1" a="1"/>
  <c r="E1985" i="2" s="1"/>
  <c r="H1985" i="2" s="1"/>
  <c r="X1985" i="2"/>
  <c r="W1985" i="2"/>
  <c r="D1982" i="2"/>
  <c r="E1982" i="2" s="1" a="1"/>
  <c r="E1982" i="2" s="1"/>
  <c r="H1982" i="2" s="1"/>
  <c r="X1982" i="2"/>
  <c r="W1982" i="2"/>
  <c r="D1979" i="2"/>
  <c r="E1979" i="2" s="1" a="1"/>
  <c r="E1979" i="2" s="1"/>
  <c r="H1979" i="2" s="1"/>
  <c r="X1979" i="2"/>
  <c r="W1979" i="2"/>
  <c r="D1976" i="2"/>
  <c r="E1976" i="2" s="1" a="1"/>
  <c r="E1976" i="2" s="1"/>
  <c r="X1976" i="2"/>
  <c r="W1976" i="2"/>
  <c r="D1973" i="2"/>
  <c r="E1973" i="2" s="1" a="1"/>
  <c r="E1973" i="2" s="1"/>
  <c r="H1973" i="2" s="1"/>
  <c r="X1973" i="2"/>
  <c r="W1973" i="2"/>
  <c r="D1970" i="2"/>
  <c r="E1970" i="2" s="1" a="1"/>
  <c r="E1970" i="2" s="1"/>
  <c r="H1970" i="2" s="1"/>
  <c r="X1970" i="2"/>
  <c r="W1970" i="2"/>
  <c r="D1967" i="2"/>
  <c r="E1967" i="2" s="1" a="1"/>
  <c r="E1967" i="2" s="1"/>
  <c r="H1967" i="2" s="1"/>
  <c r="X1967" i="2"/>
  <c r="W1967" i="2"/>
  <c r="D1964" i="2"/>
  <c r="E1964" i="2" s="1" a="1"/>
  <c r="E1964" i="2" s="1"/>
  <c r="X1964" i="2"/>
  <c r="W1964" i="2"/>
  <c r="D1961" i="2"/>
  <c r="E1961" i="2" s="1" a="1"/>
  <c r="E1961" i="2" s="1"/>
  <c r="H1961" i="2" s="1"/>
  <c r="X1961" i="2"/>
  <c r="W1961" i="2"/>
  <c r="D1958" i="2"/>
  <c r="E1958" i="2" s="1" a="1"/>
  <c r="E1958" i="2" s="1"/>
  <c r="H1958" i="2" s="1"/>
  <c r="X1958" i="2"/>
  <c r="W1958" i="2"/>
  <c r="D1955" i="2"/>
  <c r="E1955" i="2" s="1" a="1"/>
  <c r="E1955" i="2" s="1"/>
  <c r="H1955" i="2" s="1"/>
  <c r="X1955" i="2"/>
  <c r="W1955" i="2"/>
  <c r="D1952" i="2"/>
  <c r="E1952" i="2" s="1" a="1"/>
  <c r="E1952" i="2" s="1"/>
  <c r="X1952" i="2"/>
  <c r="W1952" i="2"/>
  <c r="D1949" i="2"/>
  <c r="E1949" i="2" s="1" a="1"/>
  <c r="E1949" i="2" s="1"/>
  <c r="H1949" i="2" s="1"/>
  <c r="X1949" i="2"/>
  <c r="W1949" i="2"/>
  <c r="D1946" i="2"/>
  <c r="E1946" i="2" s="1" a="1"/>
  <c r="E1946" i="2" s="1"/>
  <c r="H1946" i="2" s="1"/>
  <c r="X1946" i="2"/>
  <c r="W1946" i="2"/>
  <c r="D1943" i="2"/>
  <c r="E1943" i="2" s="1" a="1"/>
  <c r="E1943" i="2" s="1"/>
  <c r="H1943" i="2" s="1"/>
  <c r="X1943" i="2"/>
  <c r="W1943" i="2"/>
  <c r="D1940" i="2"/>
  <c r="E1940" i="2" s="1" a="1"/>
  <c r="E1940" i="2" s="1"/>
  <c r="X1940" i="2"/>
  <c r="W1940" i="2"/>
  <c r="D1937" i="2"/>
  <c r="E1937" i="2" s="1" a="1"/>
  <c r="E1937" i="2" s="1"/>
  <c r="H1937" i="2" s="1"/>
  <c r="X1937" i="2"/>
  <c r="W1937" i="2"/>
  <c r="D1934" i="2"/>
  <c r="E1934" i="2" s="1" a="1"/>
  <c r="E1934" i="2" s="1"/>
  <c r="H1934" i="2" s="1"/>
  <c r="X1934" i="2"/>
  <c r="W1934" i="2"/>
  <c r="D1931" i="2"/>
  <c r="E1931" i="2" s="1" a="1"/>
  <c r="E1931" i="2" s="1"/>
  <c r="H1931" i="2" s="1"/>
  <c r="X1931" i="2"/>
  <c r="W1931" i="2"/>
  <c r="D1928" i="2"/>
  <c r="E1928" i="2" s="1" a="1"/>
  <c r="E1928" i="2" s="1"/>
  <c r="X1928" i="2"/>
  <c r="W1928" i="2"/>
  <c r="D1925" i="2"/>
  <c r="E1925" i="2" s="1" a="1"/>
  <c r="E1925" i="2" s="1"/>
  <c r="H1925" i="2" s="1"/>
  <c r="X1925" i="2"/>
  <c r="W1925" i="2"/>
  <c r="D1922" i="2"/>
  <c r="E1922" i="2" s="1" a="1"/>
  <c r="E1922" i="2" s="1"/>
  <c r="H1922" i="2" s="1"/>
  <c r="X1922" i="2"/>
  <c r="W1922" i="2"/>
  <c r="D1919" i="2"/>
  <c r="E1919" i="2" s="1" a="1"/>
  <c r="E1919" i="2" s="1"/>
  <c r="H1919" i="2" s="1"/>
  <c r="X1919" i="2"/>
  <c r="W1919" i="2"/>
  <c r="D1916" i="2"/>
  <c r="E1916" i="2" s="1" a="1"/>
  <c r="E1916" i="2" s="1"/>
  <c r="X1916" i="2"/>
  <c r="W1916" i="2"/>
  <c r="D1913" i="2"/>
  <c r="E1913" i="2" s="1" a="1"/>
  <c r="E1913" i="2" s="1"/>
  <c r="H1913" i="2" s="1"/>
  <c r="X1913" i="2"/>
  <c r="W1913" i="2"/>
  <c r="D1910" i="2"/>
  <c r="E1910" i="2" s="1" a="1"/>
  <c r="E1910" i="2" s="1"/>
  <c r="H1910" i="2" s="1"/>
  <c r="X1910" i="2"/>
  <c r="W1910" i="2"/>
  <c r="D1907" i="2"/>
  <c r="E1907" i="2" s="1" a="1"/>
  <c r="E1907" i="2" s="1"/>
  <c r="H1907" i="2" s="1"/>
  <c r="X1907" i="2"/>
  <c r="W1907" i="2"/>
  <c r="D1904" i="2"/>
  <c r="E1904" i="2" s="1" a="1"/>
  <c r="E1904" i="2" s="1"/>
  <c r="X1904" i="2"/>
  <c r="W1904" i="2"/>
  <c r="D1901" i="2"/>
  <c r="E1901" i="2" s="1" a="1"/>
  <c r="E1901" i="2" s="1"/>
  <c r="H1901" i="2" s="1"/>
  <c r="X1901" i="2"/>
  <c r="W1901" i="2"/>
  <c r="D1898" i="2"/>
  <c r="E1898" i="2" s="1" a="1"/>
  <c r="E1898" i="2" s="1"/>
  <c r="H1898" i="2" s="1"/>
  <c r="X1898" i="2"/>
  <c r="W1898" i="2"/>
  <c r="D1895" i="2"/>
  <c r="E1895" i="2" s="1" a="1"/>
  <c r="E1895" i="2" s="1"/>
  <c r="H1895" i="2" s="1"/>
  <c r="X1895" i="2"/>
  <c r="W1895" i="2"/>
  <c r="D1892" i="2"/>
  <c r="E1892" i="2" s="1" a="1"/>
  <c r="E1892" i="2" s="1"/>
  <c r="X1892" i="2"/>
  <c r="W1892" i="2"/>
  <c r="D1889" i="2"/>
  <c r="E1889" i="2" s="1" a="1"/>
  <c r="E1889" i="2" s="1"/>
  <c r="H1889" i="2" s="1"/>
  <c r="X1889" i="2"/>
  <c r="W1889" i="2"/>
  <c r="D1886" i="2"/>
  <c r="E1886" i="2" s="1" a="1"/>
  <c r="E1886" i="2" s="1"/>
  <c r="H1886" i="2" s="1"/>
  <c r="X1886" i="2"/>
  <c r="W1886" i="2"/>
  <c r="D1883" i="2"/>
  <c r="E1883" i="2" s="1" a="1"/>
  <c r="E1883" i="2" s="1"/>
  <c r="H1883" i="2" s="1"/>
  <c r="X1883" i="2"/>
  <c r="W1883" i="2"/>
  <c r="D1880" i="2"/>
  <c r="E1880" i="2" s="1" a="1"/>
  <c r="E1880" i="2" s="1"/>
  <c r="X1880" i="2"/>
  <c r="W1880" i="2"/>
  <c r="D1877" i="2"/>
  <c r="E1877" i="2" s="1" a="1"/>
  <c r="E1877" i="2" s="1"/>
  <c r="H1877" i="2" s="1"/>
  <c r="X1877" i="2"/>
  <c r="W1877" i="2"/>
  <c r="D1874" i="2"/>
  <c r="E1874" i="2" s="1" a="1"/>
  <c r="E1874" i="2" s="1"/>
  <c r="H1874" i="2" s="1"/>
  <c r="X1874" i="2"/>
  <c r="W1874" i="2"/>
  <c r="D1871" i="2"/>
  <c r="E1871" i="2" s="1" a="1"/>
  <c r="E1871" i="2" s="1"/>
  <c r="H1871" i="2" s="1"/>
  <c r="X1871" i="2"/>
  <c r="W1871" i="2"/>
  <c r="D1868" i="2"/>
  <c r="E1868" i="2" s="1" a="1"/>
  <c r="E1868" i="2" s="1"/>
  <c r="X1868" i="2"/>
  <c r="W1868" i="2"/>
  <c r="D1865" i="2"/>
  <c r="E1865" i="2" s="1" a="1"/>
  <c r="E1865" i="2" s="1"/>
  <c r="H1865" i="2" s="1"/>
  <c r="X1865" i="2"/>
  <c r="W1865" i="2"/>
  <c r="D1862" i="2"/>
  <c r="E1862" i="2" s="1" a="1"/>
  <c r="E1862" i="2" s="1"/>
  <c r="H1862" i="2" s="1"/>
  <c r="X1862" i="2"/>
  <c r="W1862" i="2"/>
  <c r="D1859" i="2"/>
  <c r="E1859" i="2" s="1" a="1"/>
  <c r="E1859" i="2" s="1"/>
  <c r="H1859" i="2" s="1"/>
  <c r="X1859" i="2"/>
  <c r="W1859" i="2"/>
  <c r="D1856" i="2"/>
  <c r="E1856" i="2" s="1" a="1"/>
  <c r="E1856" i="2" s="1"/>
  <c r="X1856" i="2"/>
  <c r="W1856" i="2"/>
  <c r="D1853" i="2"/>
  <c r="E1853" i="2" s="1" a="1"/>
  <c r="E1853" i="2" s="1"/>
  <c r="H1853" i="2" s="1"/>
  <c r="X1853" i="2"/>
  <c r="W1853" i="2"/>
  <c r="D1850" i="2"/>
  <c r="E1850" i="2" s="1" a="1"/>
  <c r="E1850" i="2" s="1"/>
  <c r="H1850" i="2" s="1"/>
  <c r="X1850" i="2"/>
  <c r="W1850" i="2"/>
  <c r="D1847" i="2"/>
  <c r="E1847" i="2" s="1" a="1"/>
  <c r="E1847" i="2" s="1"/>
  <c r="H1847" i="2" s="1"/>
  <c r="X1847" i="2"/>
  <c r="W1847" i="2"/>
  <c r="D1844" i="2"/>
  <c r="E1844" i="2" s="1" a="1"/>
  <c r="E1844" i="2" s="1"/>
  <c r="X1844" i="2"/>
  <c r="W1844" i="2"/>
  <c r="D1841" i="2"/>
  <c r="E1841" i="2" s="1" a="1"/>
  <c r="E1841" i="2" s="1"/>
  <c r="H1841" i="2" s="1"/>
  <c r="X1841" i="2"/>
  <c r="W1841" i="2"/>
  <c r="D1838" i="2"/>
  <c r="E1838" i="2" s="1" a="1"/>
  <c r="E1838" i="2" s="1"/>
  <c r="H1838" i="2" s="1"/>
  <c r="X1838" i="2"/>
  <c r="W1838" i="2"/>
  <c r="D1835" i="2"/>
  <c r="E1835" i="2" s="1" a="1"/>
  <c r="E1835" i="2" s="1"/>
  <c r="H1835" i="2" s="1"/>
  <c r="X1835" i="2"/>
  <c r="W1835" i="2"/>
  <c r="D1832" i="2"/>
  <c r="E1832" i="2" s="1" a="1"/>
  <c r="E1832" i="2" s="1"/>
  <c r="X1832" i="2"/>
  <c r="W1832" i="2"/>
  <c r="D1829" i="2"/>
  <c r="E1829" i="2" s="1" a="1"/>
  <c r="E1829" i="2" s="1"/>
  <c r="H1829" i="2" s="1"/>
  <c r="X1829" i="2"/>
  <c r="W1829" i="2"/>
  <c r="D1826" i="2"/>
  <c r="E1826" i="2" s="1" a="1"/>
  <c r="E1826" i="2" s="1"/>
  <c r="H1826" i="2" s="1"/>
  <c r="X1826" i="2"/>
  <c r="W1826" i="2"/>
  <c r="D1823" i="2"/>
  <c r="E1823" i="2" s="1" a="1"/>
  <c r="E1823" i="2" s="1"/>
  <c r="H1823" i="2" s="1"/>
  <c r="X1823" i="2"/>
  <c r="W1823" i="2"/>
  <c r="D1820" i="2"/>
  <c r="E1820" i="2" s="1" a="1"/>
  <c r="E1820" i="2" s="1"/>
  <c r="X1820" i="2"/>
  <c r="W1820" i="2"/>
  <c r="D1817" i="2"/>
  <c r="E1817" i="2" s="1" a="1"/>
  <c r="E1817" i="2" s="1"/>
  <c r="H1817" i="2" s="1"/>
  <c r="X1817" i="2"/>
  <c r="W1817" i="2"/>
  <c r="D1814" i="2"/>
  <c r="E1814" i="2" s="1" a="1"/>
  <c r="E1814" i="2" s="1"/>
  <c r="H1814" i="2" s="1"/>
  <c r="X1814" i="2"/>
  <c r="W1814" i="2"/>
  <c r="D1811" i="2"/>
  <c r="E1811" i="2" s="1" a="1"/>
  <c r="E1811" i="2" s="1"/>
  <c r="H1811" i="2" s="1"/>
  <c r="X1811" i="2"/>
  <c r="W1811" i="2"/>
  <c r="D1808" i="2"/>
  <c r="E1808" i="2" s="1" a="1"/>
  <c r="E1808" i="2" s="1"/>
  <c r="X1808" i="2"/>
  <c r="W1808" i="2"/>
  <c r="D1805" i="2"/>
  <c r="E1805" i="2" s="1" a="1"/>
  <c r="E1805" i="2" s="1"/>
  <c r="H1805" i="2" s="1"/>
  <c r="X1805" i="2"/>
  <c r="W1805" i="2"/>
  <c r="D1802" i="2"/>
  <c r="E1802" i="2" s="1" a="1"/>
  <c r="E1802" i="2" s="1"/>
  <c r="H1802" i="2" s="1"/>
  <c r="X1802" i="2"/>
  <c r="W1802" i="2"/>
  <c r="D1799" i="2"/>
  <c r="E1799" i="2" s="1" a="1"/>
  <c r="E1799" i="2" s="1"/>
  <c r="H1799" i="2" s="1"/>
  <c r="X1799" i="2"/>
  <c r="W1799" i="2"/>
  <c r="D1796" i="2"/>
  <c r="E1796" i="2" s="1" a="1"/>
  <c r="E1796" i="2" s="1"/>
  <c r="X1796" i="2"/>
  <c r="W1796" i="2"/>
  <c r="D1793" i="2"/>
  <c r="E1793" i="2" s="1" a="1"/>
  <c r="E1793" i="2" s="1"/>
  <c r="H1793" i="2" s="1"/>
  <c r="X1793" i="2"/>
  <c r="W1793" i="2"/>
  <c r="D1790" i="2"/>
  <c r="E1790" i="2" s="1" a="1"/>
  <c r="E1790" i="2" s="1"/>
  <c r="H1790" i="2" s="1"/>
  <c r="X1790" i="2"/>
  <c r="W1790" i="2"/>
  <c r="D1787" i="2"/>
  <c r="E1787" i="2" s="1" a="1"/>
  <c r="E1787" i="2" s="1"/>
  <c r="H1787" i="2" s="1"/>
  <c r="X1787" i="2"/>
  <c r="W1787" i="2"/>
  <c r="D1784" i="2"/>
  <c r="E1784" i="2" s="1" a="1"/>
  <c r="E1784" i="2" s="1"/>
  <c r="X1784" i="2"/>
  <c r="W1784" i="2"/>
  <c r="D1781" i="2"/>
  <c r="E1781" i="2" s="1" a="1"/>
  <c r="E1781" i="2" s="1"/>
  <c r="H1781" i="2" s="1"/>
  <c r="X1781" i="2"/>
  <c r="W1781" i="2"/>
  <c r="D1778" i="2"/>
  <c r="E1778" i="2" s="1" a="1"/>
  <c r="E1778" i="2" s="1"/>
  <c r="H1778" i="2" s="1"/>
  <c r="X1778" i="2"/>
  <c r="W1778" i="2"/>
  <c r="D1775" i="2"/>
  <c r="E1775" i="2" s="1" a="1"/>
  <c r="E1775" i="2" s="1"/>
  <c r="H1775" i="2" s="1"/>
  <c r="X1775" i="2"/>
  <c r="W1775" i="2"/>
  <c r="D1772" i="2"/>
  <c r="E1772" i="2" s="1" a="1"/>
  <c r="E1772" i="2" s="1"/>
  <c r="X1772" i="2"/>
  <c r="W1772" i="2"/>
  <c r="D1769" i="2"/>
  <c r="E1769" i="2" s="1" a="1"/>
  <c r="E1769" i="2" s="1"/>
  <c r="H1769" i="2" s="1"/>
  <c r="X1769" i="2"/>
  <c r="W1769" i="2"/>
  <c r="D1766" i="2"/>
  <c r="E1766" i="2" s="1" a="1"/>
  <c r="E1766" i="2" s="1"/>
  <c r="H1766" i="2" s="1"/>
  <c r="X1766" i="2"/>
  <c r="W1766" i="2"/>
  <c r="D277" i="2"/>
  <c r="E277" i="2" s="1" a="1"/>
  <c r="E277" i="2" s="1"/>
  <c r="H277" i="2" s="1"/>
  <c r="X277" i="2"/>
  <c r="W277" i="2"/>
  <c r="D274" i="2"/>
  <c r="E274" i="2" s="1" a="1"/>
  <c r="E274" i="2" s="1"/>
  <c r="H274" i="2" s="1"/>
  <c r="X274" i="2"/>
  <c r="W274" i="2"/>
  <c r="D271" i="2"/>
  <c r="E271" i="2" s="1" a="1"/>
  <c r="E271" i="2" s="1"/>
  <c r="H271" i="2" s="1"/>
  <c r="X271" i="2"/>
  <c r="W271" i="2"/>
  <c r="D268" i="2"/>
  <c r="E268" i="2" s="1" a="1"/>
  <c r="E268" i="2" s="1"/>
  <c r="H268" i="2" s="1"/>
  <c r="X268" i="2"/>
  <c r="W268" i="2"/>
  <c r="D265" i="2"/>
  <c r="E265" i="2" s="1" a="1"/>
  <c r="E265" i="2" s="1"/>
  <c r="H265" i="2" s="1"/>
  <c r="X265" i="2"/>
  <c r="W265" i="2"/>
  <c r="D262" i="2"/>
  <c r="E262" i="2" s="1" a="1"/>
  <c r="E262" i="2" s="1"/>
  <c r="H262" i="2" s="1"/>
  <c r="X262" i="2"/>
  <c r="W262" i="2"/>
  <c r="D259" i="2"/>
  <c r="E259" i="2" s="1" a="1"/>
  <c r="E259" i="2" s="1"/>
  <c r="H259" i="2" s="1"/>
  <c r="X259" i="2"/>
  <c r="W259" i="2"/>
  <c r="D256" i="2"/>
  <c r="E256" i="2" s="1" a="1"/>
  <c r="E256" i="2" s="1"/>
  <c r="H256" i="2" s="1"/>
  <c r="X256" i="2"/>
  <c r="W256" i="2"/>
  <c r="D253" i="2"/>
  <c r="E253" i="2" s="1" a="1"/>
  <c r="E253" i="2" s="1"/>
  <c r="H253" i="2" s="1"/>
  <c r="X253" i="2"/>
  <c r="W253" i="2"/>
  <c r="D250" i="2"/>
  <c r="E250" i="2" s="1" a="1"/>
  <c r="E250" i="2" s="1"/>
  <c r="H250" i="2" s="1"/>
  <c r="X250" i="2"/>
  <c r="W250" i="2"/>
  <c r="D247" i="2"/>
  <c r="E247" i="2" s="1" a="1"/>
  <c r="E247" i="2" s="1"/>
  <c r="H247" i="2" s="1"/>
  <c r="X247" i="2"/>
  <c r="W247" i="2"/>
  <c r="D244" i="2"/>
  <c r="E244" i="2" s="1" a="1"/>
  <c r="E244" i="2" s="1"/>
  <c r="H244" i="2" s="1"/>
  <c r="X244" i="2"/>
  <c r="W244" i="2"/>
  <c r="D241" i="2"/>
  <c r="E241" i="2" s="1" a="1"/>
  <c r="E241" i="2" s="1"/>
  <c r="H241" i="2" s="1"/>
  <c r="X241" i="2"/>
  <c r="W241" i="2"/>
  <c r="D238" i="2"/>
  <c r="E238" i="2" s="1" a="1"/>
  <c r="E238" i="2" s="1"/>
  <c r="H238" i="2" s="1"/>
  <c r="X238" i="2"/>
  <c r="W238" i="2"/>
  <c r="D235" i="2"/>
  <c r="E235" i="2" s="1" a="1"/>
  <c r="E235" i="2" s="1"/>
  <c r="H235" i="2" s="1"/>
  <c r="X235" i="2"/>
  <c r="W235" i="2"/>
  <c r="D232" i="2"/>
  <c r="E232" i="2" s="1" a="1"/>
  <c r="E232" i="2" s="1"/>
  <c r="H232" i="2" s="1"/>
  <c r="X232" i="2"/>
  <c r="W232" i="2"/>
  <c r="D229" i="2"/>
  <c r="E229" i="2" s="1" a="1"/>
  <c r="E229" i="2" s="1"/>
  <c r="H229" i="2" s="1"/>
  <c r="X229" i="2"/>
  <c r="W229" i="2"/>
  <c r="D226" i="2"/>
  <c r="E226" i="2" s="1" a="1"/>
  <c r="E226" i="2" s="1"/>
  <c r="H226" i="2" s="1"/>
  <c r="X226" i="2"/>
  <c r="W226" i="2"/>
  <c r="D223" i="2"/>
  <c r="E223" i="2" s="1" a="1"/>
  <c r="E223" i="2" s="1"/>
  <c r="H223" i="2" s="1"/>
  <c r="X223" i="2"/>
  <c r="W223" i="2"/>
  <c r="D220" i="2"/>
  <c r="E220" i="2" s="1" a="1"/>
  <c r="E220" i="2" s="1"/>
  <c r="H220" i="2" s="1"/>
  <c r="X220" i="2"/>
  <c r="W220" i="2"/>
  <c r="D217" i="2"/>
  <c r="E217" i="2" s="1" a="1"/>
  <c r="E217" i="2" s="1"/>
  <c r="H217" i="2" s="1"/>
  <c r="X217" i="2"/>
  <c r="W217" i="2"/>
  <c r="D214" i="2"/>
  <c r="E214" i="2" s="1" a="1"/>
  <c r="E214" i="2" s="1"/>
  <c r="H214" i="2" s="1"/>
  <c r="X214" i="2"/>
  <c r="W214" i="2"/>
  <c r="D211" i="2"/>
  <c r="E211" i="2" s="1" a="1"/>
  <c r="E211" i="2" s="1"/>
  <c r="H211" i="2" s="1"/>
  <c r="X211" i="2"/>
  <c r="W211" i="2"/>
  <c r="D208" i="2"/>
  <c r="E208" i="2" s="1" a="1"/>
  <c r="E208" i="2" s="1"/>
  <c r="H208" i="2" s="1"/>
  <c r="X208" i="2"/>
  <c r="W208" i="2"/>
  <c r="D205" i="2"/>
  <c r="E205" i="2" s="1" a="1"/>
  <c r="E205" i="2" s="1"/>
  <c r="H205" i="2" s="1"/>
  <c r="X205" i="2"/>
  <c r="W205" i="2"/>
  <c r="D202" i="2"/>
  <c r="E202" i="2" s="1" a="1"/>
  <c r="E202" i="2" s="1"/>
  <c r="H202" i="2" s="1"/>
  <c r="X202" i="2"/>
  <c r="W202" i="2"/>
  <c r="D199" i="2"/>
  <c r="E199" i="2" s="1" a="1"/>
  <c r="E199" i="2" s="1"/>
  <c r="H199" i="2" s="1"/>
  <c r="X199" i="2"/>
  <c r="W199" i="2"/>
  <c r="D196" i="2"/>
  <c r="E196" i="2" s="1" a="1"/>
  <c r="E196" i="2" s="1"/>
  <c r="H196" i="2" s="1"/>
  <c r="X196" i="2"/>
  <c r="W196" i="2"/>
  <c r="D193" i="2"/>
  <c r="E193" i="2" s="1" a="1"/>
  <c r="E193" i="2" s="1"/>
  <c r="H193" i="2" s="1"/>
  <c r="X193" i="2"/>
  <c r="W193" i="2"/>
  <c r="D190" i="2"/>
  <c r="E190" i="2" s="1" a="1"/>
  <c r="E190" i="2" s="1"/>
  <c r="H190" i="2" s="1"/>
  <c r="X190" i="2"/>
  <c r="W190" i="2"/>
  <c r="D187" i="2"/>
  <c r="E187" i="2" s="1" a="1"/>
  <c r="E187" i="2" s="1"/>
  <c r="H187" i="2" s="1"/>
  <c r="X187" i="2"/>
  <c r="W187" i="2"/>
  <c r="D184" i="2"/>
  <c r="E184" i="2" s="1" a="1"/>
  <c r="E184" i="2" s="1"/>
  <c r="H184" i="2" s="1"/>
  <c r="X184" i="2"/>
  <c r="W184" i="2"/>
  <c r="D181" i="2"/>
  <c r="E181" i="2" s="1" a="1"/>
  <c r="E181" i="2" s="1"/>
  <c r="H181" i="2" s="1"/>
  <c r="X181" i="2"/>
  <c r="W181" i="2"/>
  <c r="D178" i="2"/>
  <c r="E178" i="2" s="1" a="1"/>
  <c r="E178" i="2" s="1"/>
  <c r="H178" i="2" s="1"/>
  <c r="X178" i="2"/>
  <c r="W178" i="2"/>
  <c r="D175" i="2"/>
  <c r="E175" i="2" s="1" a="1"/>
  <c r="E175" i="2" s="1"/>
  <c r="H175" i="2" s="1"/>
  <c r="X175" i="2"/>
  <c r="W175" i="2"/>
  <c r="D172" i="2"/>
  <c r="E172" i="2" s="1" a="1"/>
  <c r="E172" i="2" s="1"/>
  <c r="H172" i="2" s="1"/>
  <c r="X172" i="2"/>
  <c r="W172" i="2"/>
  <c r="D169" i="2"/>
  <c r="E169" i="2" s="1" a="1"/>
  <c r="E169" i="2" s="1"/>
  <c r="H169" i="2" s="1"/>
  <c r="X169" i="2"/>
  <c r="W169" i="2"/>
  <c r="D166" i="2"/>
  <c r="E166" i="2" s="1" a="1"/>
  <c r="E166" i="2" s="1"/>
  <c r="H166" i="2" s="1"/>
  <c r="X166" i="2"/>
  <c r="W166" i="2"/>
  <c r="D163" i="2"/>
  <c r="E163" i="2" s="1" a="1"/>
  <c r="E163" i="2" s="1"/>
  <c r="H163" i="2" s="1"/>
  <c r="X163" i="2"/>
  <c r="W163" i="2"/>
  <c r="D160" i="2"/>
  <c r="E160" i="2" s="1" a="1"/>
  <c r="E160" i="2" s="1"/>
  <c r="H160" i="2" s="1"/>
  <c r="X160" i="2"/>
  <c r="W160" i="2"/>
  <c r="D157" i="2"/>
  <c r="E157" i="2" s="1" a="1"/>
  <c r="E157" i="2" s="1"/>
  <c r="H157" i="2" s="1"/>
  <c r="X157" i="2"/>
  <c r="W157" i="2"/>
  <c r="D154" i="2"/>
  <c r="E154" i="2" s="1" a="1"/>
  <c r="E154" i="2" s="1"/>
  <c r="H154" i="2" s="1"/>
  <c r="X154" i="2"/>
  <c r="W154" i="2"/>
  <c r="D151" i="2"/>
  <c r="E151" i="2" s="1" a="1"/>
  <c r="E151" i="2" s="1"/>
  <c r="H151" i="2" s="1"/>
  <c r="X151" i="2"/>
  <c r="W151" i="2"/>
  <c r="D148" i="2"/>
  <c r="E148" i="2" s="1" a="1"/>
  <c r="E148" i="2" s="1"/>
  <c r="H148" i="2" s="1"/>
  <c r="X148" i="2"/>
  <c r="W148" i="2"/>
  <c r="D145" i="2"/>
  <c r="E145" i="2" s="1" a="1"/>
  <c r="E145" i="2" s="1"/>
  <c r="H145" i="2" s="1"/>
  <c r="X145" i="2"/>
  <c r="W145" i="2"/>
  <c r="D142" i="2"/>
  <c r="E142" i="2" s="1" a="1"/>
  <c r="E142" i="2" s="1"/>
  <c r="H142" i="2" s="1"/>
  <c r="X142" i="2"/>
  <c r="W142" i="2"/>
  <c r="D139" i="2"/>
  <c r="E139" i="2" s="1" a="1"/>
  <c r="E139" i="2" s="1"/>
  <c r="H139" i="2" s="1"/>
  <c r="X139" i="2"/>
  <c r="W139" i="2"/>
  <c r="D136" i="2"/>
  <c r="E136" i="2" s="1" a="1"/>
  <c r="E136" i="2" s="1"/>
  <c r="H136" i="2" s="1"/>
  <c r="X136" i="2"/>
  <c r="W136" i="2"/>
  <c r="D133" i="2"/>
  <c r="E133" i="2" s="1" a="1"/>
  <c r="E133" i="2" s="1"/>
  <c r="H133" i="2" s="1"/>
  <c r="X133" i="2"/>
  <c r="W133" i="2"/>
  <c r="D130" i="2"/>
  <c r="E130" i="2" s="1" a="1"/>
  <c r="E130" i="2" s="1"/>
  <c r="H130" i="2" s="1"/>
  <c r="X130" i="2"/>
  <c r="W130" i="2"/>
  <c r="D127" i="2"/>
  <c r="E127" i="2" s="1" a="1"/>
  <c r="E127" i="2" s="1"/>
  <c r="H127" i="2" s="1"/>
  <c r="X127" i="2"/>
  <c r="W127" i="2"/>
  <c r="D124" i="2"/>
  <c r="E124" i="2" s="1" a="1"/>
  <c r="E124" i="2" s="1"/>
  <c r="H124" i="2" s="1"/>
  <c r="X124" i="2"/>
  <c r="W124" i="2"/>
  <c r="D121" i="2"/>
  <c r="E121" i="2" s="1" a="1"/>
  <c r="E121" i="2" s="1"/>
  <c r="H121" i="2" s="1"/>
  <c r="X121" i="2"/>
  <c r="W121" i="2"/>
  <c r="D118" i="2"/>
  <c r="E118" i="2" s="1" a="1"/>
  <c r="E118" i="2" s="1"/>
  <c r="H118" i="2" s="1"/>
  <c r="X118" i="2"/>
  <c r="W118" i="2"/>
  <c r="D115" i="2"/>
  <c r="E115" i="2" s="1" a="1"/>
  <c r="E115" i="2" s="1"/>
  <c r="H115" i="2" s="1"/>
  <c r="X115" i="2"/>
  <c r="W115" i="2"/>
  <c r="D112" i="2"/>
  <c r="E112" i="2" s="1" a="1"/>
  <c r="E112" i="2" s="1"/>
  <c r="H112" i="2" s="1"/>
  <c r="X112" i="2"/>
  <c r="W112" i="2"/>
  <c r="D109" i="2"/>
  <c r="E109" i="2" s="1" a="1"/>
  <c r="E109" i="2" s="1"/>
  <c r="H109" i="2" s="1"/>
  <c r="X109" i="2"/>
  <c r="W109" i="2"/>
  <c r="D106" i="2"/>
  <c r="E106" i="2" s="1" a="1"/>
  <c r="E106" i="2" s="1"/>
  <c r="H106" i="2" s="1"/>
  <c r="X106" i="2"/>
  <c r="W106" i="2"/>
  <c r="D103" i="2"/>
  <c r="E103" i="2" s="1" a="1"/>
  <c r="E103" i="2" s="1"/>
  <c r="H103" i="2" s="1"/>
  <c r="X103" i="2"/>
  <c r="W103" i="2"/>
  <c r="D100" i="2"/>
  <c r="E100" i="2" s="1" a="1"/>
  <c r="E100" i="2" s="1"/>
  <c r="H100" i="2" s="1"/>
  <c r="X100" i="2"/>
  <c r="W100" i="2"/>
  <c r="D97" i="2"/>
  <c r="E97" i="2" s="1" a="1"/>
  <c r="E97" i="2" s="1"/>
  <c r="H97" i="2" s="1"/>
  <c r="X97" i="2"/>
  <c r="W97" i="2"/>
  <c r="D94" i="2"/>
  <c r="E94" i="2" s="1" a="1"/>
  <c r="E94" i="2" s="1"/>
  <c r="H94" i="2" s="1"/>
  <c r="X94" i="2"/>
  <c r="W94" i="2"/>
  <c r="D91" i="2"/>
  <c r="E91" i="2" s="1" a="1"/>
  <c r="E91" i="2" s="1"/>
  <c r="H91" i="2" s="1"/>
  <c r="X91" i="2"/>
  <c r="W91" i="2"/>
  <c r="D88" i="2"/>
  <c r="E88" i="2" s="1" a="1"/>
  <c r="E88" i="2" s="1"/>
  <c r="H88" i="2" s="1"/>
  <c r="X88" i="2"/>
  <c r="W88" i="2"/>
  <c r="D85" i="2"/>
  <c r="E85" i="2" s="1" a="1"/>
  <c r="E85" i="2" s="1"/>
  <c r="H85" i="2" s="1"/>
  <c r="X85" i="2"/>
  <c r="W85" i="2"/>
  <c r="D82" i="2"/>
  <c r="E82" i="2" s="1" a="1"/>
  <c r="E82" i="2" s="1"/>
  <c r="H82" i="2" s="1"/>
  <c r="X82" i="2"/>
  <c r="W82" i="2"/>
  <c r="D79" i="2"/>
  <c r="E79" i="2" s="1" a="1"/>
  <c r="E79" i="2" s="1"/>
  <c r="H79" i="2" s="1"/>
  <c r="X79" i="2"/>
  <c r="W79" i="2"/>
  <c r="D76" i="2"/>
  <c r="E76" i="2" s="1" a="1"/>
  <c r="E76" i="2" s="1"/>
  <c r="H76" i="2" s="1"/>
  <c r="X76" i="2"/>
  <c r="W76" i="2"/>
  <c r="D73" i="2"/>
  <c r="E73" i="2" s="1" a="1"/>
  <c r="E73" i="2" s="1"/>
  <c r="H73" i="2" s="1"/>
  <c r="X73" i="2"/>
  <c r="W73" i="2"/>
  <c r="D70" i="2"/>
  <c r="E70" i="2" s="1" a="1"/>
  <c r="E70" i="2" s="1"/>
  <c r="H70" i="2" s="1"/>
  <c r="X70" i="2"/>
  <c r="W70" i="2"/>
  <c r="D67" i="2"/>
  <c r="E67" i="2" s="1" a="1"/>
  <c r="E67" i="2" s="1"/>
  <c r="H67" i="2" s="1"/>
  <c r="X67" i="2"/>
  <c r="W67" i="2"/>
  <c r="D64" i="2"/>
  <c r="E64" i="2" s="1" a="1"/>
  <c r="E64" i="2" s="1"/>
  <c r="H64" i="2" s="1"/>
  <c r="X64" i="2"/>
  <c r="W64" i="2"/>
  <c r="D61" i="2"/>
  <c r="E61" i="2" s="1" a="1"/>
  <c r="E61" i="2" s="1"/>
  <c r="H61" i="2" s="1"/>
  <c r="X61" i="2"/>
  <c r="W61" i="2"/>
  <c r="D58" i="2"/>
  <c r="E58" i="2" s="1" a="1"/>
  <c r="E58" i="2" s="1"/>
  <c r="H58" i="2" s="1"/>
  <c r="X58" i="2"/>
  <c r="W58" i="2"/>
  <c r="D55" i="2"/>
  <c r="E55" i="2" s="1" a="1"/>
  <c r="E55" i="2" s="1"/>
  <c r="H55" i="2" s="1"/>
  <c r="X55" i="2"/>
  <c r="W55" i="2"/>
  <c r="D52" i="2"/>
  <c r="E52" i="2" s="1" a="1"/>
  <c r="E52" i="2" s="1"/>
  <c r="H52" i="2" s="1"/>
  <c r="X52" i="2"/>
  <c r="W52" i="2"/>
  <c r="D49" i="2"/>
  <c r="E49" i="2" s="1" a="1"/>
  <c r="E49" i="2" s="1"/>
  <c r="H49" i="2" s="1"/>
  <c r="X49" i="2"/>
  <c r="W49" i="2"/>
  <c r="D46" i="2"/>
  <c r="E46" i="2" s="1" a="1"/>
  <c r="E46" i="2" s="1"/>
  <c r="H46" i="2" s="1"/>
  <c r="X46" i="2"/>
  <c r="W46" i="2"/>
  <c r="D43" i="2"/>
  <c r="E43" i="2" s="1" a="1"/>
  <c r="E43" i="2" s="1"/>
  <c r="H43" i="2" s="1"/>
  <c r="X43" i="2"/>
  <c r="W43" i="2"/>
  <c r="D40" i="2"/>
  <c r="E40" i="2" s="1" a="1"/>
  <c r="E40" i="2" s="1"/>
  <c r="H40" i="2" s="1"/>
  <c r="X40" i="2"/>
  <c r="W40" i="2"/>
  <c r="D37" i="2"/>
  <c r="E37" i="2" s="1" a="1"/>
  <c r="E37" i="2" s="1"/>
  <c r="H37" i="2" s="1"/>
  <c r="X37" i="2"/>
  <c r="W37" i="2"/>
  <c r="D34" i="2"/>
  <c r="E34" i="2" s="1" a="1"/>
  <c r="E34" i="2" s="1"/>
  <c r="H34" i="2" s="1"/>
  <c r="X34" i="2"/>
  <c r="W34" i="2"/>
  <c r="D31" i="2"/>
  <c r="E31" i="2" s="1" a="1"/>
  <c r="E31" i="2" s="1"/>
  <c r="H31" i="2" s="1"/>
  <c r="X31" i="2"/>
  <c r="W31" i="2"/>
  <c r="D28" i="2"/>
  <c r="E28" i="2" s="1" a="1"/>
  <c r="E28" i="2" s="1"/>
  <c r="H28" i="2" s="1"/>
  <c r="X28" i="2"/>
  <c r="W28" i="2"/>
  <c r="D25" i="2"/>
  <c r="E25" i="2" s="1" a="1"/>
  <c r="E25" i="2" s="1"/>
  <c r="H25" i="2" s="1"/>
  <c r="X25" i="2"/>
  <c r="W25" i="2"/>
  <c r="D22" i="2"/>
  <c r="E22" i="2" s="1" a="1"/>
  <c r="E22" i="2" s="1"/>
  <c r="H22" i="2" s="1"/>
  <c r="X22" i="2"/>
  <c r="W22" i="2"/>
  <c r="D19" i="2"/>
  <c r="E19" i="2" s="1" a="1"/>
  <c r="E19" i="2" s="1"/>
  <c r="H19" i="2" s="1"/>
  <c r="X19" i="2"/>
  <c r="W19" i="2"/>
  <c r="D16" i="2"/>
  <c r="E16" i="2" s="1" a="1"/>
  <c r="E16" i="2" s="1"/>
  <c r="H16" i="2" s="1"/>
  <c r="X16" i="2"/>
  <c r="W16" i="2"/>
  <c r="D13" i="2"/>
  <c r="E13" i="2" s="1" a="1"/>
  <c r="E13" i="2" s="1"/>
  <c r="H13" i="2" s="1"/>
  <c r="X13" i="2"/>
  <c r="W13" i="2"/>
  <c r="D10" i="2"/>
  <c r="E10" i="2" s="1" a="1"/>
  <c r="E10" i="2" s="1"/>
  <c r="H10" i="2" s="1"/>
  <c r="X10" i="2"/>
  <c r="W10" i="2"/>
  <c r="D7" i="2"/>
  <c r="E7" i="2" s="1" a="1"/>
  <c r="E7" i="2" s="1"/>
  <c r="H7" i="2" s="1"/>
  <c r="X7" i="2"/>
  <c r="W7" i="2"/>
  <c r="D4" i="2"/>
  <c r="E4" i="2" s="1" a="1"/>
  <c r="E4" i="2" s="1"/>
  <c r="H4" i="2" s="1"/>
  <c r="X4" i="2"/>
  <c r="W4" i="2"/>
  <c r="D3016" i="2"/>
  <c r="E3016" i="2" s="1" a="1"/>
  <c r="E3016" i="2" s="1"/>
  <c r="H3016" i="2" s="1"/>
  <c r="X3016" i="2"/>
  <c r="W3016" i="2"/>
  <c r="D3013" i="2"/>
  <c r="E3013" i="2" s="1" a="1"/>
  <c r="E3013" i="2" s="1"/>
  <c r="H3013" i="2" s="1"/>
  <c r="X3013" i="2"/>
  <c r="W3013" i="2"/>
  <c r="D3010" i="2"/>
  <c r="E3010" i="2" s="1" a="1"/>
  <c r="E3010" i="2" s="1"/>
  <c r="H3010" i="2" s="1"/>
  <c r="X3010" i="2"/>
  <c r="W3010" i="2"/>
  <c r="D3007" i="2"/>
  <c r="E3007" i="2" s="1" a="1"/>
  <c r="E3007" i="2" s="1"/>
  <c r="H3007" i="2" s="1"/>
  <c r="X3007" i="2"/>
  <c r="W3007" i="2"/>
  <c r="D3004" i="2"/>
  <c r="E3004" i="2" s="1" a="1"/>
  <c r="E3004" i="2" s="1"/>
  <c r="H3004" i="2" s="1"/>
  <c r="X3004" i="2"/>
  <c r="W3004" i="2"/>
  <c r="D3001" i="2"/>
  <c r="E3001" i="2" s="1" a="1"/>
  <c r="E3001" i="2" s="1"/>
  <c r="H3001" i="2" s="1"/>
  <c r="X3001" i="2"/>
  <c r="W3001" i="2"/>
  <c r="D2998" i="2"/>
  <c r="E2998" i="2" s="1" a="1"/>
  <c r="E2998" i="2" s="1"/>
  <c r="H2998" i="2" s="1"/>
  <c r="X2998" i="2"/>
  <c r="W2998" i="2"/>
  <c r="D2995" i="2"/>
  <c r="E2995" i="2" s="1" a="1"/>
  <c r="E2995" i="2" s="1"/>
  <c r="H2995" i="2" s="1"/>
  <c r="X2995" i="2"/>
  <c r="W2995" i="2"/>
  <c r="D2992" i="2"/>
  <c r="E2992" i="2" s="1" a="1"/>
  <c r="E2992" i="2" s="1"/>
  <c r="H2992" i="2" s="1"/>
  <c r="X2992" i="2"/>
  <c r="W2992" i="2"/>
  <c r="D2989" i="2"/>
  <c r="E2989" i="2" s="1" a="1"/>
  <c r="E2989" i="2" s="1"/>
  <c r="H2989" i="2" s="1"/>
  <c r="X2989" i="2"/>
  <c r="W2989" i="2"/>
  <c r="D2986" i="2"/>
  <c r="E2986" i="2" s="1" a="1"/>
  <c r="E2986" i="2" s="1"/>
  <c r="H2986" i="2" s="1"/>
  <c r="X2986" i="2"/>
  <c r="W2986" i="2"/>
  <c r="D2983" i="2"/>
  <c r="E2983" i="2" s="1" a="1"/>
  <c r="E2983" i="2" s="1"/>
  <c r="H2983" i="2" s="1"/>
  <c r="X2983" i="2"/>
  <c r="W2983" i="2"/>
  <c r="D2980" i="2"/>
  <c r="E2980" i="2" s="1" a="1"/>
  <c r="E2980" i="2" s="1"/>
  <c r="H2980" i="2" s="1"/>
  <c r="X2980" i="2"/>
  <c r="W2980" i="2"/>
  <c r="D2977" i="2"/>
  <c r="E2977" i="2" s="1" a="1"/>
  <c r="E2977" i="2" s="1"/>
  <c r="H2977" i="2" s="1"/>
  <c r="X2977" i="2"/>
  <c r="W2977" i="2"/>
  <c r="D2974" i="2"/>
  <c r="E2974" i="2" s="1" a="1"/>
  <c r="E2974" i="2" s="1"/>
  <c r="H2974" i="2" s="1"/>
  <c r="X2974" i="2"/>
  <c r="W2974" i="2"/>
  <c r="D2971" i="2"/>
  <c r="E2971" i="2" s="1" a="1"/>
  <c r="E2971" i="2" s="1"/>
  <c r="H2971" i="2" s="1"/>
  <c r="X2971" i="2"/>
  <c r="W2971" i="2"/>
  <c r="D2968" i="2"/>
  <c r="E2968" i="2" s="1" a="1"/>
  <c r="E2968" i="2" s="1"/>
  <c r="H2968" i="2" s="1"/>
  <c r="X2968" i="2"/>
  <c r="W2968" i="2"/>
  <c r="D2965" i="2"/>
  <c r="E2965" i="2" s="1" a="1"/>
  <c r="E2965" i="2" s="1"/>
  <c r="H2965" i="2" s="1"/>
  <c r="X2965" i="2"/>
  <c r="W2965" i="2"/>
  <c r="D2962" i="2"/>
  <c r="E2962" i="2" s="1" a="1"/>
  <c r="E2962" i="2" s="1"/>
  <c r="H2962" i="2" s="1"/>
  <c r="X2962" i="2"/>
  <c r="W2962" i="2"/>
  <c r="D2959" i="2"/>
  <c r="E2959" i="2" s="1" a="1"/>
  <c r="E2959" i="2" s="1"/>
  <c r="H2959" i="2" s="1"/>
  <c r="X2959" i="2"/>
  <c r="W2959" i="2"/>
  <c r="D2956" i="2"/>
  <c r="E2956" i="2" s="1" a="1"/>
  <c r="E2956" i="2" s="1"/>
  <c r="H2956" i="2" s="1"/>
  <c r="X2956" i="2"/>
  <c r="W2956" i="2"/>
  <c r="D2953" i="2"/>
  <c r="E2953" i="2" s="1" a="1"/>
  <c r="E2953" i="2" s="1"/>
  <c r="H2953" i="2" s="1"/>
  <c r="X2953" i="2"/>
  <c r="W2953" i="2"/>
  <c r="D2950" i="2"/>
  <c r="E2950" i="2" s="1" a="1"/>
  <c r="E2950" i="2" s="1"/>
  <c r="H2950" i="2" s="1"/>
  <c r="X2950" i="2"/>
  <c r="W2950" i="2"/>
  <c r="D2947" i="2"/>
  <c r="E2947" i="2" s="1" a="1"/>
  <c r="E2947" i="2" s="1"/>
  <c r="H2947" i="2" s="1"/>
  <c r="X2947" i="2"/>
  <c r="W2947" i="2"/>
  <c r="D2944" i="2"/>
  <c r="E2944" i="2" s="1" a="1"/>
  <c r="E2944" i="2" s="1"/>
  <c r="H2944" i="2" s="1"/>
  <c r="X2944" i="2"/>
  <c r="W2944" i="2"/>
  <c r="D2941" i="2"/>
  <c r="E2941" i="2" s="1" a="1"/>
  <c r="E2941" i="2" s="1"/>
  <c r="H2941" i="2" s="1"/>
  <c r="X2941" i="2"/>
  <c r="W2941" i="2"/>
  <c r="D2938" i="2"/>
  <c r="E2938" i="2" s="1" a="1"/>
  <c r="E2938" i="2" s="1"/>
  <c r="H2938" i="2" s="1"/>
  <c r="X2938" i="2"/>
  <c r="W2938" i="2"/>
  <c r="D2935" i="2"/>
  <c r="E2935" i="2" s="1" a="1"/>
  <c r="E2935" i="2" s="1"/>
  <c r="H2935" i="2" s="1"/>
  <c r="X2935" i="2"/>
  <c r="W2935" i="2"/>
  <c r="D2932" i="2"/>
  <c r="E2932" i="2" s="1" a="1"/>
  <c r="E2932" i="2" s="1"/>
  <c r="H2932" i="2" s="1"/>
  <c r="X2932" i="2"/>
  <c r="W2932" i="2"/>
  <c r="D2929" i="2"/>
  <c r="E2929" i="2" s="1" a="1"/>
  <c r="E2929" i="2" s="1"/>
  <c r="H2929" i="2" s="1"/>
  <c r="X2929" i="2"/>
  <c r="W2929" i="2"/>
  <c r="D2926" i="2"/>
  <c r="E2926" i="2" s="1" a="1"/>
  <c r="E2926" i="2" s="1"/>
  <c r="H2926" i="2" s="1"/>
  <c r="X2926" i="2"/>
  <c r="W2926" i="2"/>
  <c r="D2923" i="2"/>
  <c r="E2923" i="2" s="1" a="1"/>
  <c r="E2923" i="2" s="1"/>
  <c r="H2923" i="2" s="1"/>
  <c r="X2923" i="2"/>
  <c r="W2923" i="2"/>
  <c r="D2920" i="2"/>
  <c r="E2920" i="2" s="1" a="1"/>
  <c r="E2920" i="2" s="1"/>
  <c r="H2920" i="2" s="1"/>
  <c r="X2920" i="2"/>
  <c r="W2920" i="2"/>
  <c r="D2917" i="2"/>
  <c r="E2917" i="2" s="1" a="1"/>
  <c r="E2917" i="2" s="1"/>
  <c r="H2917" i="2" s="1"/>
  <c r="X2917" i="2"/>
  <c r="W2917" i="2"/>
  <c r="D2914" i="2"/>
  <c r="E2914" i="2" s="1" a="1"/>
  <c r="E2914" i="2" s="1"/>
  <c r="H2914" i="2" s="1"/>
  <c r="X2914" i="2"/>
  <c r="W2914" i="2"/>
  <c r="D2911" i="2"/>
  <c r="E2911" i="2" s="1" a="1"/>
  <c r="E2911" i="2" s="1"/>
  <c r="H2911" i="2" s="1"/>
  <c r="X2911" i="2"/>
  <c r="W2911" i="2"/>
  <c r="D2908" i="2"/>
  <c r="E2908" i="2" s="1" a="1"/>
  <c r="E2908" i="2" s="1"/>
  <c r="H2908" i="2" s="1"/>
  <c r="X2908" i="2"/>
  <c r="W2908" i="2"/>
  <c r="D2905" i="2"/>
  <c r="E2905" i="2" s="1" a="1"/>
  <c r="E2905" i="2" s="1"/>
  <c r="H2905" i="2" s="1"/>
  <c r="X2905" i="2"/>
  <c r="W2905" i="2"/>
  <c r="D2902" i="2"/>
  <c r="E2902" i="2" s="1" a="1"/>
  <c r="E2902" i="2" s="1"/>
  <c r="H2902" i="2" s="1"/>
  <c r="X2902" i="2"/>
  <c r="W2902" i="2"/>
  <c r="D2899" i="2"/>
  <c r="E2899" i="2" s="1" a="1"/>
  <c r="E2899" i="2" s="1"/>
  <c r="H2899" i="2" s="1"/>
  <c r="X2899" i="2"/>
  <c r="W2899" i="2"/>
  <c r="D2896" i="2"/>
  <c r="E2896" i="2" s="1" a="1"/>
  <c r="E2896" i="2" s="1"/>
  <c r="H2896" i="2" s="1"/>
  <c r="X2896" i="2"/>
  <c r="W2896" i="2"/>
  <c r="D2893" i="2"/>
  <c r="E2893" i="2" s="1" a="1"/>
  <c r="E2893" i="2" s="1"/>
  <c r="H2893" i="2" s="1"/>
  <c r="X2893" i="2"/>
  <c r="W2893" i="2"/>
  <c r="D2890" i="2"/>
  <c r="E2890" i="2" s="1" a="1"/>
  <c r="E2890" i="2" s="1"/>
  <c r="H2890" i="2" s="1"/>
  <c r="X2890" i="2"/>
  <c r="W2890" i="2"/>
  <c r="D2887" i="2"/>
  <c r="E2887" i="2" s="1" a="1"/>
  <c r="E2887" i="2" s="1"/>
  <c r="H2887" i="2" s="1"/>
  <c r="X2887" i="2"/>
  <c r="W2887" i="2"/>
  <c r="D2884" i="2"/>
  <c r="E2884" i="2" s="1" a="1"/>
  <c r="E2884" i="2" s="1"/>
  <c r="H2884" i="2" s="1"/>
  <c r="X2884" i="2"/>
  <c r="W2884" i="2"/>
  <c r="D2881" i="2"/>
  <c r="E2881" i="2" s="1" a="1"/>
  <c r="E2881" i="2" s="1"/>
  <c r="H2881" i="2" s="1"/>
  <c r="X2881" i="2"/>
  <c r="W2881" i="2"/>
  <c r="D2878" i="2"/>
  <c r="E2878" i="2" s="1" a="1"/>
  <c r="E2878" i="2" s="1"/>
  <c r="H2878" i="2" s="1"/>
  <c r="X2878" i="2"/>
  <c r="W2878" i="2"/>
  <c r="D2875" i="2"/>
  <c r="E2875" i="2" s="1" a="1"/>
  <c r="E2875" i="2" s="1"/>
  <c r="H2875" i="2" s="1"/>
  <c r="X2875" i="2"/>
  <c r="W2875" i="2"/>
  <c r="D2872" i="2"/>
  <c r="E2872" i="2" s="1" a="1"/>
  <c r="E2872" i="2" s="1"/>
  <c r="H2872" i="2" s="1"/>
  <c r="X2872" i="2"/>
  <c r="W2872" i="2"/>
  <c r="D2869" i="2"/>
  <c r="E2869" i="2" s="1" a="1"/>
  <c r="E2869" i="2" s="1"/>
  <c r="H2869" i="2" s="1"/>
  <c r="X2869" i="2"/>
  <c r="W2869" i="2"/>
  <c r="D2866" i="2"/>
  <c r="E2866" i="2" s="1" a="1"/>
  <c r="E2866" i="2" s="1"/>
  <c r="H2866" i="2" s="1"/>
  <c r="X2866" i="2"/>
  <c r="W2866" i="2"/>
  <c r="D2863" i="2"/>
  <c r="E2863" i="2" s="1" a="1"/>
  <c r="E2863" i="2" s="1"/>
  <c r="H2863" i="2" s="1"/>
  <c r="X2863" i="2"/>
  <c r="W2863" i="2"/>
  <c r="D2860" i="2"/>
  <c r="E2860" i="2" s="1" a="1"/>
  <c r="E2860" i="2" s="1"/>
  <c r="H2860" i="2" s="1"/>
  <c r="X2860" i="2"/>
  <c r="W2860" i="2"/>
  <c r="D2857" i="2"/>
  <c r="E2857" i="2" s="1" a="1"/>
  <c r="E2857" i="2" s="1"/>
  <c r="H2857" i="2" s="1"/>
  <c r="X2857" i="2"/>
  <c r="W2857" i="2"/>
  <c r="D2854" i="2"/>
  <c r="E2854" i="2" s="1" a="1"/>
  <c r="E2854" i="2" s="1"/>
  <c r="H2854" i="2" s="1"/>
  <c r="X2854" i="2"/>
  <c r="W2854" i="2"/>
  <c r="D2851" i="2"/>
  <c r="E2851" i="2" s="1" a="1"/>
  <c r="E2851" i="2" s="1"/>
  <c r="H2851" i="2" s="1"/>
  <c r="X2851" i="2"/>
  <c r="W2851" i="2"/>
  <c r="D2848" i="2"/>
  <c r="E2848" i="2" s="1" a="1"/>
  <c r="E2848" i="2" s="1"/>
  <c r="H2848" i="2" s="1"/>
  <c r="X2848" i="2"/>
  <c r="W2848" i="2"/>
  <c r="D2845" i="2"/>
  <c r="E2845" i="2" s="1" a="1"/>
  <c r="E2845" i="2" s="1"/>
  <c r="H2845" i="2" s="1"/>
  <c r="X2845" i="2"/>
  <c r="W2845" i="2"/>
  <c r="D2842" i="2"/>
  <c r="E2842" i="2" s="1" a="1"/>
  <c r="E2842" i="2" s="1"/>
  <c r="H2842" i="2" s="1"/>
  <c r="X2842" i="2"/>
  <c r="W2842" i="2"/>
  <c r="D2839" i="2"/>
  <c r="E2839" i="2" s="1" a="1"/>
  <c r="E2839" i="2" s="1"/>
  <c r="H2839" i="2" s="1"/>
  <c r="X2839" i="2"/>
  <c r="W2839" i="2"/>
  <c r="D2836" i="2"/>
  <c r="E2836" i="2" s="1" a="1"/>
  <c r="E2836" i="2" s="1"/>
  <c r="H2836" i="2" s="1"/>
  <c r="X2836" i="2"/>
  <c r="W2836" i="2"/>
  <c r="D2833" i="2"/>
  <c r="E2833" i="2" s="1" a="1"/>
  <c r="E2833" i="2" s="1"/>
  <c r="H2833" i="2" s="1"/>
  <c r="X2833" i="2"/>
  <c r="W2833" i="2"/>
  <c r="D2830" i="2"/>
  <c r="E2830" i="2" s="1" a="1"/>
  <c r="E2830" i="2" s="1"/>
  <c r="H2830" i="2" s="1"/>
  <c r="X2830" i="2"/>
  <c r="W2830" i="2"/>
  <c r="D2827" i="2"/>
  <c r="E2827" i="2" s="1" a="1"/>
  <c r="E2827" i="2" s="1"/>
  <c r="H2827" i="2" s="1"/>
  <c r="X2827" i="2"/>
  <c r="W2827" i="2"/>
  <c r="D2824" i="2"/>
  <c r="E2824" i="2" s="1" a="1"/>
  <c r="E2824" i="2" s="1"/>
  <c r="H2824" i="2" s="1"/>
  <c r="X2824" i="2"/>
  <c r="W2824" i="2"/>
  <c r="D2821" i="2"/>
  <c r="E2821" i="2" s="1" a="1"/>
  <c r="E2821" i="2" s="1"/>
  <c r="H2821" i="2" s="1"/>
  <c r="X2821" i="2"/>
  <c r="W2821" i="2"/>
  <c r="D2818" i="2"/>
  <c r="E2818" i="2" s="1" a="1"/>
  <c r="E2818" i="2" s="1"/>
  <c r="H2818" i="2" s="1"/>
  <c r="X2818" i="2"/>
  <c r="W2818" i="2"/>
  <c r="D2815" i="2"/>
  <c r="E2815" i="2" s="1" a="1"/>
  <c r="E2815" i="2" s="1"/>
  <c r="H2815" i="2" s="1"/>
  <c r="X2815" i="2"/>
  <c r="W2815" i="2"/>
  <c r="D2812" i="2"/>
  <c r="E2812" i="2" s="1" a="1"/>
  <c r="E2812" i="2" s="1"/>
  <c r="H2812" i="2" s="1"/>
  <c r="X2812" i="2"/>
  <c r="W2812" i="2"/>
  <c r="D2809" i="2"/>
  <c r="E2809" i="2" s="1" a="1"/>
  <c r="E2809" i="2" s="1"/>
  <c r="H2809" i="2" s="1"/>
  <c r="X2809" i="2"/>
  <c r="W2809" i="2"/>
  <c r="D2806" i="2"/>
  <c r="E2806" i="2" s="1" a="1"/>
  <c r="E2806" i="2" s="1"/>
  <c r="H2806" i="2" s="1"/>
  <c r="X2806" i="2"/>
  <c r="W2806" i="2"/>
  <c r="D2803" i="2"/>
  <c r="E2803" i="2" s="1" a="1"/>
  <c r="E2803" i="2" s="1"/>
  <c r="H2803" i="2" s="1"/>
  <c r="X2803" i="2"/>
  <c r="W2803" i="2"/>
  <c r="D2800" i="2"/>
  <c r="E2800" i="2" s="1" a="1"/>
  <c r="E2800" i="2" s="1"/>
  <c r="H2800" i="2" s="1"/>
  <c r="X2800" i="2"/>
  <c r="W2800" i="2"/>
  <c r="D2797" i="2"/>
  <c r="E2797" i="2" s="1" a="1"/>
  <c r="E2797" i="2" s="1"/>
  <c r="H2797" i="2" s="1"/>
  <c r="X2797" i="2"/>
  <c r="W2797" i="2"/>
  <c r="D2794" i="2"/>
  <c r="E2794" i="2" s="1" a="1"/>
  <c r="E2794" i="2" s="1"/>
  <c r="H2794" i="2" s="1"/>
  <c r="X2794" i="2"/>
  <c r="W2794" i="2"/>
  <c r="D2791" i="2"/>
  <c r="E2791" i="2" s="1" a="1"/>
  <c r="E2791" i="2" s="1"/>
  <c r="H2791" i="2" s="1"/>
  <c r="X2791" i="2"/>
  <c r="W2791" i="2"/>
  <c r="D2788" i="2"/>
  <c r="E2788" i="2" s="1" a="1"/>
  <c r="E2788" i="2" s="1"/>
  <c r="H2788" i="2" s="1"/>
  <c r="X2788" i="2"/>
  <c r="W2788" i="2"/>
  <c r="D2785" i="2"/>
  <c r="E2785" i="2" s="1" a="1"/>
  <c r="E2785" i="2" s="1"/>
  <c r="H2785" i="2" s="1"/>
  <c r="X2785" i="2"/>
  <c r="W2785" i="2"/>
  <c r="D2782" i="2"/>
  <c r="E2782" i="2" s="1" a="1"/>
  <c r="E2782" i="2" s="1"/>
  <c r="H2782" i="2" s="1"/>
  <c r="X2782" i="2"/>
  <c r="W2782" i="2"/>
  <c r="D2779" i="2"/>
  <c r="E2779" i="2" s="1" a="1"/>
  <c r="E2779" i="2" s="1"/>
  <c r="H2779" i="2" s="1"/>
  <c r="X2779" i="2"/>
  <c r="W2779" i="2"/>
  <c r="D2776" i="2"/>
  <c r="E2776" i="2" s="1" a="1"/>
  <c r="E2776" i="2" s="1"/>
  <c r="H2776" i="2" s="1"/>
  <c r="X2776" i="2"/>
  <c r="W2776" i="2"/>
  <c r="D2773" i="2"/>
  <c r="E2773" i="2" s="1" a="1"/>
  <c r="E2773" i="2" s="1"/>
  <c r="H2773" i="2" s="1"/>
  <c r="X2773" i="2"/>
  <c r="W2773" i="2"/>
  <c r="D2770" i="2"/>
  <c r="E2770" i="2" s="1" a="1"/>
  <c r="E2770" i="2" s="1"/>
  <c r="H2770" i="2" s="1"/>
  <c r="X2770" i="2"/>
  <c r="W2770" i="2"/>
  <c r="D2767" i="2"/>
  <c r="E2767" i="2" s="1" a="1"/>
  <c r="E2767" i="2" s="1"/>
  <c r="H2767" i="2" s="1"/>
  <c r="X2767" i="2"/>
  <c r="W2767" i="2"/>
  <c r="D2764" i="2"/>
  <c r="E2764" i="2" s="1" a="1"/>
  <c r="E2764" i="2" s="1"/>
  <c r="H2764" i="2" s="1"/>
  <c r="X2764" i="2"/>
  <c r="W2764" i="2"/>
  <c r="D2761" i="2"/>
  <c r="E2761" i="2" s="1" a="1"/>
  <c r="E2761" i="2" s="1"/>
  <c r="H2761" i="2" s="1"/>
  <c r="X2761" i="2"/>
  <c r="W2761" i="2"/>
  <c r="D2758" i="2"/>
  <c r="E2758" i="2" s="1" a="1"/>
  <c r="E2758" i="2" s="1"/>
  <c r="H2758" i="2" s="1"/>
  <c r="X2758" i="2"/>
  <c r="W2758" i="2"/>
  <c r="D2755" i="2"/>
  <c r="E2755" i="2" s="1" a="1"/>
  <c r="E2755" i="2" s="1"/>
  <c r="H2755" i="2" s="1"/>
  <c r="X2755" i="2"/>
  <c r="W2755" i="2"/>
  <c r="D2752" i="2"/>
  <c r="E2752" i="2" s="1" a="1"/>
  <c r="E2752" i="2" s="1"/>
  <c r="X2752" i="2"/>
  <c r="W2752" i="2"/>
  <c r="D2749" i="2"/>
  <c r="E2749" i="2" s="1" a="1"/>
  <c r="E2749" i="2" s="1"/>
  <c r="H2749" i="2" s="1"/>
  <c r="X2749" i="2"/>
  <c r="W2749" i="2"/>
  <c r="D2746" i="2"/>
  <c r="E2746" i="2" s="1" a="1"/>
  <c r="E2746" i="2" s="1"/>
  <c r="H2746" i="2" s="1"/>
  <c r="X2746" i="2"/>
  <c r="W2746" i="2"/>
  <c r="D2743" i="2"/>
  <c r="E2743" i="2" s="1" a="1"/>
  <c r="E2743" i="2" s="1"/>
  <c r="H2743" i="2" s="1"/>
  <c r="X2743" i="2"/>
  <c r="W2743" i="2"/>
  <c r="D2740" i="2"/>
  <c r="E2740" i="2" s="1" a="1"/>
  <c r="E2740" i="2" s="1"/>
  <c r="H2740" i="2" s="1"/>
  <c r="X2740" i="2"/>
  <c r="W2740" i="2"/>
  <c r="D2737" i="2"/>
  <c r="E2737" i="2" s="1" a="1"/>
  <c r="E2737" i="2" s="1"/>
  <c r="H2737" i="2" s="1"/>
  <c r="X2737" i="2"/>
  <c r="W2737" i="2"/>
  <c r="D2734" i="2"/>
  <c r="E2734" i="2" s="1" a="1"/>
  <c r="E2734" i="2" s="1"/>
  <c r="H2734" i="2" s="1"/>
  <c r="X2734" i="2"/>
  <c r="W2734" i="2"/>
  <c r="D2731" i="2"/>
  <c r="E2731" i="2" s="1" a="1"/>
  <c r="E2731" i="2" s="1"/>
  <c r="H2731" i="2" s="1"/>
  <c r="X2731" i="2"/>
  <c r="W2731" i="2"/>
  <c r="D2728" i="2"/>
  <c r="E2728" i="2" s="1" a="1"/>
  <c r="E2728" i="2" s="1"/>
  <c r="H2728" i="2" s="1"/>
  <c r="X2728" i="2"/>
  <c r="W2728" i="2"/>
  <c r="D2725" i="2"/>
  <c r="E2725" i="2" s="1" a="1"/>
  <c r="E2725" i="2" s="1"/>
  <c r="H2725" i="2" s="1"/>
  <c r="X2725" i="2"/>
  <c r="W2725" i="2"/>
  <c r="D2722" i="2"/>
  <c r="E2722" i="2" s="1" a="1"/>
  <c r="E2722" i="2" s="1"/>
  <c r="H2722" i="2" s="1"/>
  <c r="X2722" i="2"/>
  <c r="W2722" i="2"/>
  <c r="D2719" i="2"/>
  <c r="E2719" i="2" s="1" a="1"/>
  <c r="E2719" i="2" s="1"/>
  <c r="H2719" i="2" s="1"/>
  <c r="X2719" i="2"/>
  <c r="W2719" i="2"/>
  <c r="D2716" i="2"/>
  <c r="E2716" i="2" s="1" a="1"/>
  <c r="E2716" i="2" s="1"/>
  <c r="H2716" i="2" s="1"/>
  <c r="X2716" i="2"/>
  <c r="W2716" i="2"/>
  <c r="D2713" i="2"/>
  <c r="E2713" i="2" s="1" a="1"/>
  <c r="E2713" i="2" s="1"/>
  <c r="H2713" i="2" s="1"/>
  <c r="X2713" i="2"/>
  <c r="W2713" i="2"/>
  <c r="D2710" i="2"/>
  <c r="E2710" i="2" s="1" a="1"/>
  <c r="E2710" i="2" s="1"/>
  <c r="H2710" i="2" s="1"/>
  <c r="X2710" i="2"/>
  <c r="W2710" i="2"/>
  <c r="D2707" i="2"/>
  <c r="E2707" i="2" s="1" a="1"/>
  <c r="E2707" i="2" s="1"/>
  <c r="H2707" i="2" s="1"/>
  <c r="X2707" i="2"/>
  <c r="W2707" i="2"/>
  <c r="D2704" i="2"/>
  <c r="E2704" i="2" s="1" a="1"/>
  <c r="E2704" i="2" s="1"/>
  <c r="H2704" i="2" s="1"/>
  <c r="X2704" i="2"/>
  <c r="W2704" i="2"/>
  <c r="D2701" i="2"/>
  <c r="E2701" i="2" s="1" a="1"/>
  <c r="E2701" i="2" s="1"/>
  <c r="H2701" i="2" s="1"/>
  <c r="X2701" i="2"/>
  <c r="W2701" i="2"/>
  <c r="D2698" i="2"/>
  <c r="E2698" i="2" s="1" a="1"/>
  <c r="E2698" i="2" s="1"/>
  <c r="H2698" i="2" s="1"/>
  <c r="X2698" i="2"/>
  <c r="W2698" i="2"/>
  <c r="D2695" i="2"/>
  <c r="E2695" i="2" s="1" a="1"/>
  <c r="E2695" i="2" s="1"/>
  <c r="H2695" i="2" s="1"/>
  <c r="X2695" i="2"/>
  <c r="W2695" i="2"/>
  <c r="D2692" i="2"/>
  <c r="E2692" i="2" s="1" a="1"/>
  <c r="E2692" i="2" s="1"/>
  <c r="H2692" i="2" s="1"/>
  <c r="X2692" i="2"/>
  <c r="W2692" i="2"/>
  <c r="D2689" i="2"/>
  <c r="E2689" i="2" s="1" a="1"/>
  <c r="E2689" i="2" s="1"/>
  <c r="H2689" i="2" s="1"/>
  <c r="X2689" i="2"/>
  <c r="W2689" i="2"/>
  <c r="D2686" i="2"/>
  <c r="E2686" i="2" s="1" a="1"/>
  <c r="E2686" i="2" s="1"/>
  <c r="H2686" i="2" s="1"/>
  <c r="X2686" i="2"/>
  <c r="W2686" i="2"/>
  <c r="D2683" i="2"/>
  <c r="E2683" i="2" s="1" a="1"/>
  <c r="E2683" i="2" s="1"/>
  <c r="H2683" i="2" s="1"/>
  <c r="X2683" i="2"/>
  <c r="W2683" i="2"/>
  <c r="D2680" i="2"/>
  <c r="E2680" i="2" s="1" a="1"/>
  <c r="E2680" i="2" s="1"/>
  <c r="H2680" i="2" s="1"/>
  <c r="X2680" i="2"/>
  <c r="W2680" i="2"/>
  <c r="D2677" i="2"/>
  <c r="E2677" i="2" s="1" a="1"/>
  <c r="E2677" i="2" s="1"/>
  <c r="H2677" i="2" s="1"/>
  <c r="X2677" i="2"/>
  <c r="W2677" i="2"/>
  <c r="D2674" i="2"/>
  <c r="E2674" i="2" s="1" a="1"/>
  <c r="E2674" i="2" s="1"/>
  <c r="H2674" i="2" s="1"/>
  <c r="X2674" i="2"/>
  <c r="W2674" i="2"/>
  <c r="D2671" i="2"/>
  <c r="E2671" i="2" s="1" a="1"/>
  <c r="E2671" i="2" s="1"/>
  <c r="H2671" i="2" s="1"/>
  <c r="X2671" i="2"/>
  <c r="W2671" i="2"/>
  <c r="D2668" i="2"/>
  <c r="E2668" i="2" s="1" a="1"/>
  <c r="E2668" i="2" s="1"/>
  <c r="H2668" i="2" s="1"/>
  <c r="X2668" i="2"/>
  <c r="W2668" i="2"/>
  <c r="D2665" i="2"/>
  <c r="E2665" i="2" s="1" a="1"/>
  <c r="E2665" i="2" s="1"/>
  <c r="H2665" i="2" s="1"/>
  <c r="X2665" i="2"/>
  <c r="W2665" i="2"/>
  <c r="D2662" i="2"/>
  <c r="E2662" i="2" s="1" a="1"/>
  <c r="E2662" i="2" s="1"/>
  <c r="H2662" i="2" s="1"/>
  <c r="X2662" i="2"/>
  <c r="W2662" i="2"/>
  <c r="D2659" i="2"/>
  <c r="E2659" i="2" s="1" a="1"/>
  <c r="E2659" i="2" s="1"/>
  <c r="H2659" i="2" s="1"/>
  <c r="X2659" i="2"/>
  <c r="W2659" i="2"/>
  <c r="D2656" i="2"/>
  <c r="E2656" i="2" s="1" a="1"/>
  <c r="E2656" i="2" s="1"/>
  <c r="H2656" i="2" s="1"/>
  <c r="X2656" i="2"/>
  <c r="W2656" i="2"/>
  <c r="D2653" i="2"/>
  <c r="E2653" i="2" s="1" a="1"/>
  <c r="E2653" i="2" s="1"/>
  <c r="H2653" i="2" s="1"/>
  <c r="X2653" i="2"/>
  <c r="W2653" i="2"/>
  <c r="D2650" i="2"/>
  <c r="E2650" i="2" s="1" a="1"/>
  <c r="E2650" i="2" s="1"/>
  <c r="H2650" i="2" s="1"/>
  <c r="X2650" i="2"/>
  <c r="W2650" i="2"/>
  <c r="D2647" i="2"/>
  <c r="E2647" i="2" s="1" a="1"/>
  <c r="E2647" i="2" s="1"/>
  <c r="H2647" i="2" s="1"/>
  <c r="X2647" i="2"/>
  <c r="W2647" i="2"/>
  <c r="D2644" i="2"/>
  <c r="E2644" i="2" s="1" a="1"/>
  <c r="E2644" i="2" s="1"/>
  <c r="H2644" i="2" s="1"/>
  <c r="X2644" i="2"/>
  <c r="W2644" i="2"/>
  <c r="D2641" i="2"/>
  <c r="E2641" i="2" s="1" a="1"/>
  <c r="E2641" i="2" s="1"/>
  <c r="H2641" i="2" s="1"/>
  <c r="X2641" i="2"/>
  <c r="W2641" i="2"/>
  <c r="D2638" i="2"/>
  <c r="E2638" i="2" s="1" a="1"/>
  <c r="E2638" i="2" s="1"/>
  <c r="H2638" i="2" s="1"/>
  <c r="X2638" i="2"/>
  <c r="W2638" i="2"/>
  <c r="D2635" i="2"/>
  <c r="E2635" i="2" s="1" a="1"/>
  <c r="E2635" i="2" s="1"/>
  <c r="H2635" i="2" s="1"/>
  <c r="X2635" i="2"/>
  <c r="W2635" i="2"/>
  <c r="D2632" i="2"/>
  <c r="E2632" i="2" s="1" a="1"/>
  <c r="E2632" i="2" s="1"/>
  <c r="H2632" i="2" s="1"/>
  <c r="X2632" i="2"/>
  <c r="W2632" i="2"/>
  <c r="D2629" i="2"/>
  <c r="E2629" i="2" s="1" a="1"/>
  <c r="E2629" i="2" s="1"/>
  <c r="H2629" i="2" s="1"/>
  <c r="X2629" i="2"/>
  <c r="W2629" i="2"/>
  <c r="D2626" i="2"/>
  <c r="E2626" i="2" s="1" a="1"/>
  <c r="E2626" i="2" s="1"/>
  <c r="H2626" i="2" s="1"/>
  <c r="X2626" i="2"/>
  <c r="W2626" i="2"/>
  <c r="D2623" i="2"/>
  <c r="E2623" i="2" s="1" a="1"/>
  <c r="E2623" i="2" s="1"/>
  <c r="H2623" i="2" s="1"/>
  <c r="X2623" i="2"/>
  <c r="W2623" i="2"/>
  <c r="D2620" i="2"/>
  <c r="E2620" i="2" s="1" a="1"/>
  <c r="E2620" i="2" s="1"/>
  <c r="H2620" i="2" s="1"/>
  <c r="X2620" i="2"/>
  <c r="W2620" i="2"/>
  <c r="D2617" i="2"/>
  <c r="E2617" i="2" s="1" a="1"/>
  <c r="E2617" i="2" s="1"/>
  <c r="H2617" i="2" s="1"/>
  <c r="X2617" i="2"/>
  <c r="W2617" i="2"/>
  <c r="D2614" i="2"/>
  <c r="E2614" i="2" s="1" a="1"/>
  <c r="E2614" i="2" s="1"/>
  <c r="H2614" i="2" s="1"/>
  <c r="X2614" i="2"/>
  <c r="W2614" i="2"/>
  <c r="D2611" i="2"/>
  <c r="E2611" i="2" s="1" a="1"/>
  <c r="E2611" i="2" s="1"/>
  <c r="H2611" i="2" s="1"/>
  <c r="X2611" i="2"/>
  <c r="W2611" i="2"/>
  <c r="D2608" i="2"/>
  <c r="E2608" i="2" s="1" a="1"/>
  <c r="E2608" i="2" s="1"/>
  <c r="H2608" i="2" s="1"/>
  <c r="X2608" i="2"/>
  <c r="W2608" i="2"/>
  <c r="D2605" i="2"/>
  <c r="E2605" i="2" s="1" a="1"/>
  <c r="E2605" i="2" s="1"/>
  <c r="H2605" i="2" s="1"/>
  <c r="X2605" i="2"/>
  <c r="W2605" i="2"/>
  <c r="D2602" i="2"/>
  <c r="E2602" i="2" s="1" a="1"/>
  <c r="E2602" i="2" s="1"/>
  <c r="H2602" i="2" s="1"/>
  <c r="X2602" i="2"/>
  <c r="W2602" i="2"/>
  <c r="D2599" i="2"/>
  <c r="E2599" i="2" s="1" a="1"/>
  <c r="E2599" i="2" s="1"/>
  <c r="H2599" i="2" s="1"/>
  <c r="X2599" i="2"/>
  <c r="W2599" i="2"/>
  <c r="D2596" i="2"/>
  <c r="E2596" i="2" s="1" a="1"/>
  <c r="E2596" i="2" s="1"/>
  <c r="H2596" i="2" s="1"/>
  <c r="X2596" i="2"/>
  <c r="W2596" i="2"/>
  <c r="D2593" i="2"/>
  <c r="E2593" i="2" s="1" a="1"/>
  <c r="E2593" i="2" s="1"/>
  <c r="H2593" i="2" s="1"/>
  <c r="X2593" i="2"/>
  <c r="W2593" i="2"/>
  <c r="D2590" i="2"/>
  <c r="E2590" i="2" s="1" a="1"/>
  <c r="E2590" i="2" s="1"/>
  <c r="H2590" i="2" s="1"/>
  <c r="X2590" i="2"/>
  <c r="W2590" i="2"/>
  <c r="D2587" i="2"/>
  <c r="E2587" i="2" s="1" a="1"/>
  <c r="E2587" i="2" s="1"/>
  <c r="H2587" i="2" s="1"/>
  <c r="X2587" i="2"/>
  <c r="W2587" i="2"/>
  <c r="D2584" i="2"/>
  <c r="E2584" i="2" s="1" a="1"/>
  <c r="E2584" i="2" s="1"/>
  <c r="H2584" i="2" s="1"/>
  <c r="X2584" i="2"/>
  <c r="W2584" i="2"/>
  <c r="D2581" i="2"/>
  <c r="E2581" i="2" s="1" a="1"/>
  <c r="E2581" i="2" s="1"/>
  <c r="H2581" i="2" s="1"/>
  <c r="X2581" i="2"/>
  <c r="W2581" i="2"/>
  <c r="D2578" i="2"/>
  <c r="E2578" i="2" s="1" a="1"/>
  <c r="E2578" i="2" s="1"/>
  <c r="H2578" i="2" s="1"/>
  <c r="X2578" i="2"/>
  <c r="W2578" i="2"/>
  <c r="D2575" i="2"/>
  <c r="E2575" i="2" s="1" a="1"/>
  <c r="E2575" i="2" s="1"/>
  <c r="H2575" i="2" s="1"/>
  <c r="X2575" i="2"/>
  <c r="W2575" i="2"/>
  <c r="D2572" i="2"/>
  <c r="E2572" i="2" s="1" a="1"/>
  <c r="E2572" i="2" s="1"/>
  <c r="H2572" i="2" s="1"/>
  <c r="X2572" i="2"/>
  <c r="W2572" i="2"/>
  <c r="D2569" i="2"/>
  <c r="E2569" i="2" s="1" a="1"/>
  <c r="E2569" i="2" s="1"/>
  <c r="H2569" i="2" s="1"/>
  <c r="X2569" i="2"/>
  <c r="W2569" i="2"/>
  <c r="D2566" i="2"/>
  <c r="E2566" i="2" s="1" a="1"/>
  <c r="E2566" i="2" s="1"/>
  <c r="H2566" i="2" s="1"/>
  <c r="X2566" i="2"/>
  <c r="W2566" i="2"/>
  <c r="D2563" i="2"/>
  <c r="E2563" i="2" s="1" a="1"/>
  <c r="E2563" i="2" s="1"/>
  <c r="H2563" i="2" s="1"/>
  <c r="X2563" i="2"/>
  <c r="W2563" i="2"/>
  <c r="D2560" i="2"/>
  <c r="E2560" i="2" s="1" a="1"/>
  <c r="E2560" i="2" s="1"/>
  <c r="H2560" i="2" s="1"/>
  <c r="X2560" i="2"/>
  <c r="W2560" i="2"/>
  <c r="D2557" i="2"/>
  <c r="E2557" i="2" s="1" a="1"/>
  <c r="E2557" i="2" s="1"/>
  <c r="H2557" i="2" s="1"/>
  <c r="X2557" i="2"/>
  <c r="W2557" i="2"/>
  <c r="D2554" i="2"/>
  <c r="E2554" i="2" s="1" a="1"/>
  <c r="E2554" i="2" s="1"/>
  <c r="H2554" i="2" s="1"/>
  <c r="X2554" i="2"/>
  <c r="W2554" i="2"/>
  <c r="D2551" i="2"/>
  <c r="E2551" i="2" s="1" a="1"/>
  <c r="E2551" i="2" s="1"/>
  <c r="H2551" i="2" s="1"/>
  <c r="X2551" i="2"/>
  <c r="W2551" i="2"/>
  <c r="D2548" i="2"/>
  <c r="E2548" i="2" s="1" a="1"/>
  <c r="E2548" i="2" s="1"/>
  <c r="H2548" i="2" s="1"/>
  <c r="X2548" i="2"/>
  <c r="W2548" i="2"/>
  <c r="D2545" i="2"/>
  <c r="E2545" i="2" s="1" a="1"/>
  <c r="E2545" i="2" s="1"/>
  <c r="H2545" i="2" s="1"/>
  <c r="X2545" i="2"/>
  <c r="W2545" i="2"/>
  <c r="D2542" i="2"/>
  <c r="E2542" i="2" s="1" a="1"/>
  <c r="E2542" i="2" s="1"/>
  <c r="H2542" i="2" s="1"/>
  <c r="X2542" i="2"/>
  <c r="W2542" i="2"/>
  <c r="D2539" i="2"/>
  <c r="E2539" i="2" s="1" a="1"/>
  <c r="E2539" i="2" s="1"/>
  <c r="H2539" i="2" s="1"/>
  <c r="X2539" i="2"/>
  <c r="W2539" i="2"/>
  <c r="D2536" i="2"/>
  <c r="E2536" i="2" s="1" a="1"/>
  <c r="E2536" i="2" s="1"/>
  <c r="H2536" i="2" s="1"/>
  <c r="X2536" i="2"/>
  <c r="W2536" i="2"/>
  <c r="D2533" i="2"/>
  <c r="E2533" i="2" s="1" a="1"/>
  <c r="E2533" i="2" s="1"/>
  <c r="H2533" i="2" s="1"/>
  <c r="X2533" i="2"/>
  <c r="W2533" i="2"/>
  <c r="D2530" i="2"/>
  <c r="E2530" i="2" s="1" a="1"/>
  <c r="E2530" i="2" s="1"/>
  <c r="H2530" i="2" s="1"/>
  <c r="X2530" i="2"/>
  <c r="W2530" i="2"/>
  <c r="D2527" i="2"/>
  <c r="E2527" i="2" s="1" a="1"/>
  <c r="E2527" i="2" s="1"/>
  <c r="H2527" i="2" s="1"/>
  <c r="X2527" i="2"/>
  <c r="W2527" i="2"/>
  <c r="D2524" i="2"/>
  <c r="E2524" i="2" s="1" a="1"/>
  <c r="E2524" i="2" s="1"/>
  <c r="H2524" i="2" s="1"/>
  <c r="X2524" i="2"/>
  <c r="W2524" i="2"/>
  <c r="D2521" i="2"/>
  <c r="E2521" i="2" s="1" a="1"/>
  <c r="E2521" i="2" s="1"/>
  <c r="H2521" i="2" s="1"/>
  <c r="X2521" i="2"/>
  <c r="W2521" i="2"/>
  <c r="D2518" i="2"/>
  <c r="E2518" i="2" s="1" a="1"/>
  <c r="E2518" i="2" s="1"/>
  <c r="H2518" i="2" s="1"/>
  <c r="X2518" i="2"/>
  <c r="W2518" i="2"/>
  <c r="D2515" i="2"/>
  <c r="E2515" i="2" s="1" a="1"/>
  <c r="E2515" i="2" s="1"/>
  <c r="H2515" i="2" s="1"/>
  <c r="X2515" i="2"/>
  <c r="W2515" i="2"/>
  <c r="D2512" i="2"/>
  <c r="E2512" i="2" s="1" a="1"/>
  <c r="E2512" i="2" s="1"/>
  <c r="H2512" i="2" s="1"/>
  <c r="X2512" i="2"/>
  <c r="W2512" i="2"/>
  <c r="D2509" i="2"/>
  <c r="E2509" i="2" s="1" a="1"/>
  <c r="E2509" i="2" s="1"/>
  <c r="H2509" i="2" s="1"/>
  <c r="X2509" i="2"/>
  <c r="W2509" i="2"/>
  <c r="D2506" i="2"/>
  <c r="E2506" i="2" s="1" a="1"/>
  <c r="E2506" i="2" s="1"/>
  <c r="H2506" i="2" s="1"/>
  <c r="X2506" i="2"/>
  <c r="W2506" i="2"/>
  <c r="D2503" i="2"/>
  <c r="E2503" i="2" s="1" a="1"/>
  <c r="E2503" i="2" s="1"/>
  <c r="H2503" i="2" s="1"/>
  <c r="X2503" i="2"/>
  <c r="W2503" i="2"/>
  <c r="D2500" i="2"/>
  <c r="E2500" i="2" s="1" a="1"/>
  <c r="E2500" i="2" s="1"/>
  <c r="H2500" i="2" s="1"/>
  <c r="X2500" i="2"/>
  <c r="W2500" i="2"/>
  <c r="D2497" i="2"/>
  <c r="E2497" i="2" s="1" a="1"/>
  <c r="E2497" i="2" s="1"/>
  <c r="H2497" i="2" s="1"/>
  <c r="X2497" i="2"/>
  <c r="W2497" i="2"/>
  <c r="D2494" i="2"/>
  <c r="E2494" i="2" s="1" a="1"/>
  <c r="E2494" i="2" s="1"/>
  <c r="H2494" i="2" s="1"/>
  <c r="X2494" i="2"/>
  <c r="W2494" i="2"/>
  <c r="D2491" i="2"/>
  <c r="E2491" i="2" s="1" a="1"/>
  <c r="E2491" i="2" s="1"/>
  <c r="H2491" i="2" s="1"/>
  <c r="X2491" i="2"/>
  <c r="W2491" i="2"/>
  <c r="D2488" i="2"/>
  <c r="E2488" i="2" s="1" a="1"/>
  <c r="E2488" i="2" s="1"/>
  <c r="H2488" i="2" s="1"/>
  <c r="X2488" i="2"/>
  <c r="W2488" i="2"/>
  <c r="D2485" i="2"/>
  <c r="E2485" i="2" s="1" a="1"/>
  <c r="E2485" i="2" s="1"/>
  <c r="H2485" i="2" s="1"/>
  <c r="X2485" i="2"/>
  <c r="W2485" i="2"/>
  <c r="D2482" i="2"/>
  <c r="E2482" i="2" s="1" a="1"/>
  <c r="E2482" i="2" s="1"/>
  <c r="H2482" i="2" s="1"/>
  <c r="X2482" i="2"/>
  <c r="W2482" i="2"/>
  <c r="D2479" i="2"/>
  <c r="E2479" i="2" s="1" a="1"/>
  <c r="E2479" i="2" s="1"/>
  <c r="H2479" i="2" s="1"/>
  <c r="X2479" i="2"/>
  <c r="W2479" i="2"/>
  <c r="D2476" i="2"/>
  <c r="E2476" i="2" s="1" a="1"/>
  <c r="E2476" i="2" s="1"/>
  <c r="H2476" i="2" s="1"/>
  <c r="X2476" i="2"/>
  <c r="W2476" i="2"/>
  <c r="D2473" i="2"/>
  <c r="E2473" i="2" s="1" a="1"/>
  <c r="E2473" i="2" s="1"/>
  <c r="H2473" i="2" s="1"/>
  <c r="X2473" i="2"/>
  <c r="W2473" i="2"/>
  <c r="D2470" i="2"/>
  <c r="E2470" i="2" s="1" a="1"/>
  <c r="E2470" i="2" s="1"/>
  <c r="H2470" i="2" s="1"/>
  <c r="X2470" i="2"/>
  <c r="W2470" i="2"/>
  <c r="D2467" i="2"/>
  <c r="E2467" i="2" s="1" a="1"/>
  <c r="E2467" i="2" s="1"/>
  <c r="H2467" i="2" s="1"/>
  <c r="X2467" i="2"/>
  <c r="W2467" i="2"/>
  <c r="D2464" i="2"/>
  <c r="E2464" i="2" s="1" a="1"/>
  <c r="E2464" i="2" s="1"/>
  <c r="H2464" i="2" s="1"/>
  <c r="X2464" i="2"/>
  <c r="W2464" i="2"/>
  <c r="D2461" i="2"/>
  <c r="E2461" i="2" s="1" a="1"/>
  <c r="E2461" i="2" s="1"/>
  <c r="H2461" i="2" s="1"/>
  <c r="X2461" i="2"/>
  <c r="W2461" i="2"/>
  <c r="D2458" i="2"/>
  <c r="E2458" i="2" s="1" a="1"/>
  <c r="E2458" i="2" s="1"/>
  <c r="H2458" i="2" s="1"/>
  <c r="X2458" i="2"/>
  <c r="W2458" i="2"/>
  <c r="D2455" i="2"/>
  <c r="E2455" i="2" s="1" a="1"/>
  <c r="E2455" i="2" s="1"/>
  <c r="H2455" i="2" s="1"/>
  <c r="X2455" i="2"/>
  <c r="W2455" i="2"/>
  <c r="D2452" i="2"/>
  <c r="E2452" i="2" s="1" a="1"/>
  <c r="E2452" i="2" s="1"/>
  <c r="H2452" i="2" s="1"/>
  <c r="X2452" i="2"/>
  <c r="W2452" i="2"/>
  <c r="D2449" i="2"/>
  <c r="E2449" i="2" s="1" a="1"/>
  <c r="E2449" i="2" s="1"/>
  <c r="H2449" i="2" s="1"/>
  <c r="X2449" i="2"/>
  <c r="W2449" i="2"/>
  <c r="D2446" i="2"/>
  <c r="E2446" i="2" s="1" a="1"/>
  <c r="E2446" i="2" s="1"/>
  <c r="H2446" i="2" s="1"/>
  <c r="X2446" i="2"/>
  <c r="W2446" i="2"/>
  <c r="D2443" i="2"/>
  <c r="E2443" i="2" s="1" a="1"/>
  <c r="E2443" i="2" s="1"/>
  <c r="H2443" i="2" s="1"/>
  <c r="X2443" i="2"/>
  <c r="W2443" i="2"/>
  <c r="D2440" i="2"/>
  <c r="E2440" i="2" s="1" a="1"/>
  <c r="E2440" i="2" s="1"/>
  <c r="H2440" i="2" s="1"/>
  <c r="X2440" i="2"/>
  <c r="W2440" i="2"/>
  <c r="D2437" i="2"/>
  <c r="E2437" i="2" s="1" a="1"/>
  <c r="E2437" i="2" s="1"/>
  <c r="H2437" i="2" s="1"/>
  <c r="X2437" i="2"/>
  <c r="W2437" i="2"/>
  <c r="D2434" i="2"/>
  <c r="E2434" i="2" s="1" a="1"/>
  <c r="E2434" i="2" s="1"/>
  <c r="H2434" i="2" s="1"/>
  <c r="X2434" i="2"/>
  <c r="W2434" i="2"/>
  <c r="D2431" i="2"/>
  <c r="E2431" i="2" s="1" a="1"/>
  <c r="E2431" i="2" s="1"/>
  <c r="H2431" i="2" s="1"/>
  <c r="X2431" i="2"/>
  <c r="W2431" i="2"/>
  <c r="D2428" i="2"/>
  <c r="E2428" i="2" s="1" a="1"/>
  <c r="E2428" i="2" s="1"/>
  <c r="H2428" i="2" s="1"/>
  <c r="X2428" i="2"/>
  <c r="W2428" i="2"/>
  <c r="D2425" i="2"/>
  <c r="E2425" i="2" s="1" a="1"/>
  <c r="E2425" i="2" s="1"/>
  <c r="H2425" i="2" s="1"/>
  <c r="X2425" i="2"/>
  <c r="W2425" i="2"/>
  <c r="D2422" i="2"/>
  <c r="E2422" i="2" s="1" a="1"/>
  <c r="E2422" i="2" s="1"/>
  <c r="H2422" i="2" s="1"/>
  <c r="X2422" i="2"/>
  <c r="W2422" i="2"/>
  <c r="D2419" i="2"/>
  <c r="E2419" i="2" s="1" a="1"/>
  <c r="E2419" i="2" s="1"/>
  <c r="H2419" i="2" s="1"/>
  <c r="X2419" i="2"/>
  <c r="W2419" i="2"/>
  <c r="D2416" i="2"/>
  <c r="E2416" i="2" s="1" a="1"/>
  <c r="E2416" i="2" s="1"/>
  <c r="H2416" i="2" s="1"/>
  <c r="X2416" i="2"/>
  <c r="W2416" i="2"/>
  <c r="D2413" i="2"/>
  <c r="E2413" i="2" s="1" a="1"/>
  <c r="E2413" i="2" s="1"/>
  <c r="H2413" i="2" s="1"/>
  <c r="X2413" i="2"/>
  <c r="W2413" i="2"/>
  <c r="D2410" i="2"/>
  <c r="E2410" i="2" s="1" a="1"/>
  <c r="E2410" i="2" s="1"/>
  <c r="H2410" i="2" s="1"/>
  <c r="X2410" i="2"/>
  <c r="W2410" i="2"/>
  <c r="D2407" i="2"/>
  <c r="E2407" i="2" s="1" a="1"/>
  <c r="E2407" i="2" s="1"/>
  <c r="H2407" i="2" s="1"/>
  <c r="X2407" i="2"/>
  <c r="W2407" i="2"/>
  <c r="D2404" i="2"/>
  <c r="E2404" i="2" s="1" a="1"/>
  <c r="E2404" i="2" s="1"/>
  <c r="H2404" i="2" s="1"/>
  <c r="X2404" i="2"/>
  <c r="W2404" i="2"/>
  <c r="D2401" i="2"/>
  <c r="E2401" i="2" s="1" a="1"/>
  <c r="E2401" i="2" s="1"/>
  <c r="H2401" i="2" s="1"/>
  <c r="X2401" i="2"/>
  <c r="W2401" i="2"/>
  <c r="D2398" i="2"/>
  <c r="E2398" i="2" s="1" a="1"/>
  <c r="E2398" i="2" s="1"/>
  <c r="H2398" i="2" s="1"/>
  <c r="X2398" i="2"/>
  <c r="W2398" i="2"/>
  <c r="D2395" i="2"/>
  <c r="E2395" i="2" s="1" a="1"/>
  <c r="E2395" i="2" s="1"/>
  <c r="H2395" i="2" s="1"/>
  <c r="X2395" i="2"/>
  <c r="W2395" i="2"/>
  <c r="D2392" i="2"/>
  <c r="E2392" i="2" s="1" a="1"/>
  <c r="E2392" i="2" s="1"/>
  <c r="X2392" i="2"/>
  <c r="W2392" i="2"/>
  <c r="D2389" i="2"/>
  <c r="E2389" i="2" s="1" a="1"/>
  <c r="E2389" i="2" s="1"/>
  <c r="H2389" i="2" s="1"/>
  <c r="X2389" i="2"/>
  <c r="W2389" i="2"/>
  <c r="D2386" i="2"/>
  <c r="E2386" i="2" s="1" a="1"/>
  <c r="E2386" i="2" s="1"/>
  <c r="H2386" i="2" s="1"/>
  <c r="X2386" i="2"/>
  <c r="W2386" i="2"/>
  <c r="D2383" i="2"/>
  <c r="E2383" i="2" s="1" a="1"/>
  <c r="E2383" i="2" s="1"/>
  <c r="H2383" i="2" s="1"/>
  <c r="X2383" i="2"/>
  <c r="W2383" i="2"/>
  <c r="D2380" i="2"/>
  <c r="E2380" i="2" s="1" a="1"/>
  <c r="E2380" i="2" s="1"/>
  <c r="H2380" i="2" s="1"/>
  <c r="X2380" i="2"/>
  <c r="W2380" i="2"/>
  <c r="D2377" i="2"/>
  <c r="E2377" i="2" s="1" a="1"/>
  <c r="E2377" i="2" s="1"/>
  <c r="H2377" i="2" s="1"/>
  <c r="X2377" i="2"/>
  <c r="W2377" i="2"/>
  <c r="D2374" i="2"/>
  <c r="E2374" i="2" s="1" a="1"/>
  <c r="E2374" i="2" s="1"/>
  <c r="H2374" i="2" s="1"/>
  <c r="X2374" i="2"/>
  <c r="W2374" i="2"/>
  <c r="D2371" i="2"/>
  <c r="E2371" i="2" s="1" a="1"/>
  <c r="E2371" i="2" s="1"/>
  <c r="H2371" i="2" s="1"/>
  <c r="X2371" i="2"/>
  <c r="W2371" i="2"/>
  <c r="D2368" i="2"/>
  <c r="E2368" i="2" s="1" a="1"/>
  <c r="E2368" i="2" s="1"/>
  <c r="H2368" i="2" s="1"/>
  <c r="X2368" i="2"/>
  <c r="W2368" i="2"/>
  <c r="D2365" i="2"/>
  <c r="E2365" i="2" s="1" a="1"/>
  <c r="E2365" i="2" s="1"/>
  <c r="H2365" i="2" s="1"/>
  <c r="X2365" i="2"/>
  <c r="W2365" i="2"/>
  <c r="D2362" i="2"/>
  <c r="E2362" i="2" s="1" a="1"/>
  <c r="E2362" i="2" s="1"/>
  <c r="H2362" i="2" s="1"/>
  <c r="X2362" i="2"/>
  <c r="W2362" i="2"/>
  <c r="D2359" i="2"/>
  <c r="E2359" i="2" s="1" a="1"/>
  <c r="E2359" i="2" s="1"/>
  <c r="H2359" i="2" s="1"/>
  <c r="X2359" i="2"/>
  <c r="W2359" i="2"/>
  <c r="D2356" i="2"/>
  <c r="E2356" i="2" s="1" a="1"/>
  <c r="E2356" i="2" s="1"/>
  <c r="H2356" i="2" s="1"/>
  <c r="X2356" i="2"/>
  <c r="W2356" i="2"/>
  <c r="D2353" i="2"/>
  <c r="E2353" i="2" s="1" a="1"/>
  <c r="E2353" i="2" s="1"/>
  <c r="H2353" i="2" s="1"/>
  <c r="X2353" i="2"/>
  <c r="W2353" i="2"/>
  <c r="D2350" i="2"/>
  <c r="E2350" i="2" s="1" a="1"/>
  <c r="E2350" i="2" s="1"/>
  <c r="H2350" i="2" s="1"/>
  <c r="X2350" i="2"/>
  <c r="W2350" i="2"/>
  <c r="D2347" i="2"/>
  <c r="E2347" i="2" s="1" a="1"/>
  <c r="E2347" i="2" s="1"/>
  <c r="H2347" i="2" s="1"/>
  <c r="X2347" i="2"/>
  <c r="W2347" i="2"/>
  <c r="D2344" i="2"/>
  <c r="E2344" i="2" s="1" a="1"/>
  <c r="E2344" i="2" s="1"/>
  <c r="H2344" i="2" s="1"/>
  <c r="X2344" i="2"/>
  <c r="W2344" i="2"/>
  <c r="D2341" i="2"/>
  <c r="E2341" i="2" s="1" a="1"/>
  <c r="E2341" i="2" s="1"/>
  <c r="H2341" i="2" s="1"/>
  <c r="X2341" i="2"/>
  <c r="W2341" i="2"/>
  <c r="D2338" i="2"/>
  <c r="E2338" i="2" s="1" a="1"/>
  <c r="E2338" i="2" s="1"/>
  <c r="H2338" i="2" s="1"/>
  <c r="X2338" i="2"/>
  <c r="W2338" i="2"/>
  <c r="D2335" i="2"/>
  <c r="E2335" i="2" s="1" a="1"/>
  <c r="E2335" i="2" s="1"/>
  <c r="H2335" i="2" s="1"/>
  <c r="X2335" i="2"/>
  <c r="W2335" i="2"/>
  <c r="D2332" i="2"/>
  <c r="E2332" i="2" s="1" a="1"/>
  <c r="E2332" i="2" s="1"/>
  <c r="H2332" i="2" s="1"/>
  <c r="X2332" i="2"/>
  <c r="W2332" i="2"/>
  <c r="D2329" i="2"/>
  <c r="E2329" i="2" s="1" a="1"/>
  <c r="E2329" i="2" s="1"/>
  <c r="H2329" i="2" s="1"/>
  <c r="X2329" i="2"/>
  <c r="W2329" i="2"/>
  <c r="D2326" i="2"/>
  <c r="E2326" i="2" s="1" a="1"/>
  <c r="E2326" i="2" s="1"/>
  <c r="H2326" i="2" s="1"/>
  <c r="X2326" i="2"/>
  <c r="W2326" i="2"/>
  <c r="D2323" i="2"/>
  <c r="E2323" i="2" s="1" a="1"/>
  <c r="E2323" i="2" s="1"/>
  <c r="H2323" i="2" s="1"/>
  <c r="X2323" i="2"/>
  <c r="W2323" i="2"/>
  <c r="D2320" i="2"/>
  <c r="E2320" i="2" s="1" a="1"/>
  <c r="E2320" i="2" s="1"/>
  <c r="X2320" i="2"/>
  <c r="W2320" i="2"/>
  <c r="D2317" i="2"/>
  <c r="E2317" i="2" s="1" a="1"/>
  <c r="E2317" i="2" s="1"/>
  <c r="H2317" i="2" s="1"/>
  <c r="X2317" i="2"/>
  <c r="W2317" i="2"/>
  <c r="D2314" i="2"/>
  <c r="E2314" i="2" s="1" a="1"/>
  <c r="E2314" i="2" s="1"/>
  <c r="H2314" i="2" s="1"/>
  <c r="X2314" i="2"/>
  <c r="W2314" i="2"/>
  <c r="D2311" i="2"/>
  <c r="E2311" i="2" s="1" a="1"/>
  <c r="E2311" i="2" s="1"/>
  <c r="H2311" i="2" s="1"/>
  <c r="X2311" i="2"/>
  <c r="W2311" i="2"/>
  <c r="D2308" i="2"/>
  <c r="E2308" i="2" s="1" a="1"/>
  <c r="E2308" i="2" s="1"/>
  <c r="H2308" i="2" s="1"/>
  <c r="X2308" i="2"/>
  <c r="W2308" i="2"/>
  <c r="D2305" i="2"/>
  <c r="E2305" i="2" s="1" a="1"/>
  <c r="E2305" i="2" s="1"/>
  <c r="H2305" i="2" s="1"/>
  <c r="X2305" i="2"/>
  <c r="W2305" i="2"/>
  <c r="D2302" i="2"/>
  <c r="E2302" i="2" s="1" a="1"/>
  <c r="E2302" i="2" s="1"/>
  <c r="H2302" i="2" s="1"/>
  <c r="X2302" i="2"/>
  <c r="W2302" i="2"/>
  <c r="D2299" i="2"/>
  <c r="E2299" i="2" s="1" a="1"/>
  <c r="E2299" i="2" s="1"/>
  <c r="H2299" i="2" s="1"/>
  <c r="X2299" i="2"/>
  <c r="W2299" i="2"/>
  <c r="D2296" i="2"/>
  <c r="E2296" i="2" s="1" a="1"/>
  <c r="E2296" i="2" s="1"/>
  <c r="H2296" i="2" s="1"/>
  <c r="X2296" i="2"/>
  <c r="W2296" i="2"/>
  <c r="D2293" i="2"/>
  <c r="E2293" i="2" s="1" a="1"/>
  <c r="E2293" i="2" s="1"/>
  <c r="H2293" i="2" s="1"/>
  <c r="X2293" i="2"/>
  <c r="W2293" i="2"/>
  <c r="D2290" i="2"/>
  <c r="E2290" i="2" s="1" a="1"/>
  <c r="E2290" i="2" s="1"/>
  <c r="H2290" i="2" s="1"/>
  <c r="X2290" i="2"/>
  <c r="W2290" i="2"/>
  <c r="D2287" i="2"/>
  <c r="E2287" i="2" s="1" a="1"/>
  <c r="E2287" i="2" s="1"/>
  <c r="H2287" i="2" s="1"/>
  <c r="X2287" i="2"/>
  <c r="W2287" i="2"/>
  <c r="D2284" i="2"/>
  <c r="E2284" i="2" s="1" a="1"/>
  <c r="E2284" i="2" s="1"/>
  <c r="H2284" i="2" s="1"/>
  <c r="X2284" i="2"/>
  <c r="W2284" i="2"/>
  <c r="D2281" i="2"/>
  <c r="E2281" i="2" s="1" a="1"/>
  <c r="E2281" i="2" s="1"/>
  <c r="H2281" i="2" s="1"/>
  <c r="X2281" i="2"/>
  <c r="W2281" i="2"/>
  <c r="D2278" i="2"/>
  <c r="E2278" i="2" s="1" a="1"/>
  <c r="E2278" i="2" s="1"/>
  <c r="H2278" i="2" s="1"/>
  <c r="X2278" i="2"/>
  <c r="W2278" i="2"/>
  <c r="D2275" i="2"/>
  <c r="E2275" i="2" s="1" a="1"/>
  <c r="E2275" i="2" s="1"/>
  <c r="H2275" i="2" s="1"/>
  <c r="X2275" i="2"/>
  <c r="W2275" i="2"/>
  <c r="D2272" i="2"/>
  <c r="E2272" i="2" s="1" a="1"/>
  <c r="E2272" i="2" s="1"/>
  <c r="H2272" i="2" s="1"/>
  <c r="X2272" i="2"/>
  <c r="W2272" i="2"/>
  <c r="D2269" i="2"/>
  <c r="E2269" i="2" s="1" a="1"/>
  <c r="E2269" i="2" s="1"/>
  <c r="H2269" i="2" s="1"/>
  <c r="X2269" i="2"/>
  <c r="W2269" i="2"/>
  <c r="D2266" i="2"/>
  <c r="E2266" i="2" s="1" a="1"/>
  <c r="E2266" i="2" s="1"/>
  <c r="H2266" i="2" s="1"/>
  <c r="X2266" i="2"/>
  <c r="W2266" i="2"/>
  <c r="D2263" i="2"/>
  <c r="E2263" i="2" s="1" a="1"/>
  <c r="E2263" i="2" s="1"/>
  <c r="H2263" i="2" s="1"/>
  <c r="X2263" i="2"/>
  <c r="W2263" i="2"/>
  <c r="D2260" i="2"/>
  <c r="E2260" i="2" s="1" a="1"/>
  <c r="E2260" i="2" s="1"/>
  <c r="H2260" i="2" s="1"/>
  <c r="X2260" i="2"/>
  <c r="W2260" i="2"/>
  <c r="D2257" i="2"/>
  <c r="E2257" i="2" s="1" a="1"/>
  <c r="E2257" i="2" s="1"/>
  <c r="H2257" i="2" s="1"/>
  <c r="X2257" i="2"/>
  <c r="W2257" i="2"/>
  <c r="D2254" i="2"/>
  <c r="E2254" i="2" s="1" a="1"/>
  <c r="E2254" i="2" s="1"/>
  <c r="H2254" i="2" s="1"/>
  <c r="X2254" i="2"/>
  <c r="W2254" i="2"/>
  <c r="D2251" i="2"/>
  <c r="E2251" i="2" s="1" a="1"/>
  <c r="E2251" i="2" s="1"/>
  <c r="H2251" i="2" s="1"/>
  <c r="X2251" i="2"/>
  <c r="W2251" i="2"/>
  <c r="D2248" i="2"/>
  <c r="E2248" i="2" s="1" a="1"/>
  <c r="E2248" i="2" s="1"/>
  <c r="H2248" i="2" s="1"/>
  <c r="X2248" i="2"/>
  <c r="W2248" i="2"/>
  <c r="D2245" i="2"/>
  <c r="E2245" i="2" s="1" a="1"/>
  <c r="E2245" i="2" s="1"/>
  <c r="H2245" i="2" s="1"/>
  <c r="X2245" i="2"/>
  <c r="W2245" i="2"/>
  <c r="D2242" i="2"/>
  <c r="E2242" i="2" s="1" a="1"/>
  <c r="E2242" i="2" s="1"/>
  <c r="H2242" i="2" s="1"/>
  <c r="X2242" i="2"/>
  <c r="W2242" i="2"/>
  <c r="D2239" i="2"/>
  <c r="E2239" i="2" s="1" a="1"/>
  <c r="E2239" i="2" s="1"/>
  <c r="H2239" i="2" s="1"/>
  <c r="X2239" i="2"/>
  <c r="W2239" i="2"/>
  <c r="D2236" i="2"/>
  <c r="E2236" i="2" s="1" a="1"/>
  <c r="E2236" i="2" s="1"/>
  <c r="H2236" i="2" s="1"/>
  <c r="X2236" i="2"/>
  <c r="W2236" i="2"/>
  <c r="D2233" i="2"/>
  <c r="E2233" i="2" s="1" a="1"/>
  <c r="E2233" i="2" s="1"/>
  <c r="H2233" i="2" s="1"/>
  <c r="X2233" i="2"/>
  <c r="W2233" i="2"/>
  <c r="D2230" i="2"/>
  <c r="E2230" i="2" s="1" a="1"/>
  <c r="E2230" i="2" s="1"/>
  <c r="H2230" i="2" s="1"/>
  <c r="X2230" i="2"/>
  <c r="W2230" i="2"/>
  <c r="D2227" i="2"/>
  <c r="E2227" i="2" s="1" a="1"/>
  <c r="E2227" i="2" s="1"/>
  <c r="H2227" i="2" s="1"/>
  <c r="X2227" i="2"/>
  <c r="W2227" i="2"/>
  <c r="D2224" i="2"/>
  <c r="E2224" i="2" s="1" a="1"/>
  <c r="E2224" i="2" s="1"/>
  <c r="H2224" i="2" s="1"/>
  <c r="X2224" i="2"/>
  <c r="W2224" i="2"/>
  <c r="D2221" i="2"/>
  <c r="E2221" i="2" s="1" a="1"/>
  <c r="E2221" i="2" s="1"/>
  <c r="H2221" i="2" s="1"/>
  <c r="X2221" i="2"/>
  <c r="W2221" i="2"/>
  <c r="D2218" i="2"/>
  <c r="E2218" i="2" s="1" a="1"/>
  <c r="E2218" i="2" s="1"/>
  <c r="H2218" i="2" s="1"/>
  <c r="X2218" i="2"/>
  <c r="W2218" i="2"/>
  <c r="D2215" i="2"/>
  <c r="E2215" i="2" s="1" a="1"/>
  <c r="E2215" i="2" s="1"/>
  <c r="H2215" i="2" s="1"/>
  <c r="X2215" i="2"/>
  <c r="W2215" i="2"/>
  <c r="D2212" i="2"/>
  <c r="E2212" i="2" s="1" a="1"/>
  <c r="E2212" i="2" s="1"/>
  <c r="H2212" i="2" s="1"/>
  <c r="X2212" i="2"/>
  <c r="W2212" i="2"/>
  <c r="D2209" i="2"/>
  <c r="E2209" i="2" s="1" a="1"/>
  <c r="E2209" i="2" s="1"/>
  <c r="H2209" i="2" s="1"/>
  <c r="X2209" i="2"/>
  <c r="W2209" i="2"/>
  <c r="D2206" i="2"/>
  <c r="E2206" i="2" s="1" a="1"/>
  <c r="E2206" i="2" s="1"/>
  <c r="H2206" i="2" s="1"/>
  <c r="X2206" i="2"/>
  <c r="W2206" i="2"/>
  <c r="D2203" i="2"/>
  <c r="E2203" i="2" s="1" a="1"/>
  <c r="E2203" i="2" s="1"/>
  <c r="H2203" i="2" s="1"/>
  <c r="X2203" i="2"/>
  <c r="W2203" i="2"/>
  <c r="D2200" i="2"/>
  <c r="E2200" i="2" s="1" a="1"/>
  <c r="E2200" i="2" s="1"/>
  <c r="H2200" i="2" s="1"/>
  <c r="X2200" i="2"/>
  <c r="W2200" i="2"/>
  <c r="D2197" i="2"/>
  <c r="E2197" i="2" s="1" a="1"/>
  <c r="E2197" i="2" s="1"/>
  <c r="H2197" i="2" s="1"/>
  <c r="X2197" i="2"/>
  <c r="W2197" i="2"/>
  <c r="D2194" i="2"/>
  <c r="E2194" i="2" s="1" a="1"/>
  <c r="E2194" i="2" s="1"/>
  <c r="H2194" i="2" s="1"/>
  <c r="X2194" i="2"/>
  <c r="W2194" i="2"/>
  <c r="D2191" i="2"/>
  <c r="E2191" i="2" s="1" a="1"/>
  <c r="E2191" i="2" s="1"/>
  <c r="H2191" i="2" s="1"/>
  <c r="X2191" i="2"/>
  <c r="W2191" i="2"/>
  <c r="D2188" i="2"/>
  <c r="E2188" i="2" s="1" a="1"/>
  <c r="E2188" i="2" s="1"/>
  <c r="H2188" i="2" s="1"/>
  <c r="X2188" i="2"/>
  <c r="W2188" i="2"/>
  <c r="D2185" i="2"/>
  <c r="E2185" i="2" s="1" a="1"/>
  <c r="E2185" i="2" s="1"/>
  <c r="H2185" i="2" s="1"/>
  <c r="X2185" i="2"/>
  <c r="W2185" i="2"/>
  <c r="D2182" i="2"/>
  <c r="E2182" i="2" s="1" a="1"/>
  <c r="E2182" i="2" s="1"/>
  <c r="H2182" i="2" s="1"/>
  <c r="X2182" i="2"/>
  <c r="W2182" i="2"/>
  <c r="D2179" i="2"/>
  <c r="E2179" i="2" s="1" a="1"/>
  <c r="E2179" i="2" s="1"/>
  <c r="H2179" i="2" s="1"/>
  <c r="X2179" i="2"/>
  <c r="W2179" i="2"/>
  <c r="D2176" i="2"/>
  <c r="E2176" i="2" s="1" a="1"/>
  <c r="E2176" i="2" s="1"/>
  <c r="H2176" i="2" s="1"/>
  <c r="X2176" i="2"/>
  <c r="W2176" i="2"/>
  <c r="D2173" i="2"/>
  <c r="E2173" i="2" s="1" a="1"/>
  <c r="E2173" i="2" s="1"/>
  <c r="H2173" i="2" s="1"/>
  <c r="X2173" i="2"/>
  <c r="W2173" i="2"/>
  <c r="D2170" i="2"/>
  <c r="E2170" i="2" s="1" a="1"/>
  <c r="E2170" i="2" s="1"/>
  <c r="H2170" i="2" s="1"/>
  <c r="X2170" i="2"/>
  <c r="W2170" i="2"/>
  <c r="D2167" i="2"/>
  <c r="E2167" i="2" s="1" a="1"/>
  <c r="E2167" i="2" s="1"/>
  <c r="H2167" i="2" s="1"/>
  <c r="X2167" i="2"/>
  <c r="W2167" i="2"/>
  <c r="D2164" i="2"/>
  <c r="E2164" i="2" s="1" a="1"/>
  <c r="E2164" i="2" s="1"/>
  <c r="H2164" i="2" s="1"/>
  <c r="X2164" i="2"/>
  <c r="W2164" i="2"/>
  <c r="D2161" i="2"/>
  <c r="E2161" i="2" s="1" a="1"/>
  <c r="E2161" i="2" s="1"/>
  <c r="H2161" i="2" s="1"/>
  <c r="X2161" i="2"/>
  <c r="W2161" i="2"/>
  <c r="D2158" i="2"/>
  <c r="E2158" i="2" s="1" a="1"/>
  <c r="E2158" i="2" s="1"/>
  <c r="H2158" i="2" s="1"/>
  <c r="X2158" i="2"/>
  <c r="W2158" i="2"/>
  <c r="D2155" i="2"/>
  <c r="E2155" i="2" s="1" a="1"/>
  <c r="E2155" i="2" s="1"/>
  <c r="H2155" i="2" s="1"/>
  <c r="X2155" i="2"/>
  <c r="W2155" i="2"/>
  <c r="D2152" i="2"/>
  <c r="E2152" i="2" s="1" a="1"/>
  <c r="E2152" i="2" s="1"/>
  <c r="H2152" i="2" s="1"/>
  <c r="X2152" i="2"/>
  <c r="W2152" i="2"/>
  <c r="D2149" i="2"/>
  <c r="E2149" i="2" s="1" a="1"/>
  <c r="E2149" i="2" s="1"/>
  <c r="H2149" i="2" s="1"/>
  <c r="X2149" i="2"/>
  <c r="W2149" i="2"/>
  <c r="D2146" i="2"/>
  <c r="E2146" i="2" s="1" a="1"/>
  <c r="E2146" i="2" s="1"/>
  <c r="H2146" i="2" s="1"/>
  <c r="X2146" i="2"/>
  <c r="W2146" i="2"/>
  <c r="D2143" i="2"/>
  <c r="E2143" i="2" s="1" a="1"/>
  <c r="E2143" i="2" s="1"/>
  <c r="H2143" i="2" s="1"/>
  <c r="X2143" i="2"/>
  <c r="W2143" i="2"/>
  <c r="D2140" i="2"/>
  <c r="E2140" i="2" s="1" a="1"/>
  <c r="E2140" i="2" s="1"/>
  <c r="H2140" i="2" s="1"/>
  <c r="X2140" i="2"/>
  <c r="W2140" i="2"/>
  <c r="D2137" i="2"/>
  <c r="E2137" i="2" s="1" a="1"/>
  <c r="E2137" i="2" s="1"/>
  <c r="H2137" i="2" s="1"/>
  <c r="X2137" i="2"/>
  <c r="W2137" i="2"/>
  <c r="D2134" i="2"/>
  <c r="E2134" i="2" s="1" a="1"/>
  <c r="E2134" i="2" s="1"/>
  <c r="H2134" i="2" s="1"/>
  <c r="X2134" i="2"/>
  <c r="W2134" i="2"/>
  <c r="D2131" i="2"/>
  <c r="E2131" i="2" s="1" a="1"/>
  <c r="E2131" i="2" s="1"/>
  <c r="H2131" i="2" s="1"/>
  <c r="X2131" i="2"/>
  <c r="W2131" i="2"/>
  <c r="D2128" i="2"/>
  <c r="E2128" i="2" s="1" a="1"/>
  <c r="E2128" i="2" s="1"/>
  <c r="H2128" i="2" s="1"/>
  <c r="X2128" i="2"/>
  <c r="W2128" i="2"/>
  <c r="D2125" i="2"/>
  <c r="E2125" i="2" s="1" a="1"/>
  <c r="E2125" i="2" s="1"/>
  <c r="H2125" i="2" s="1"/>
  <c r="X2125" i="2"/>
  <c r="W2125" i="2"/>
  <c r="D2122" i="2"/>
  <c r="E2122" i="2" s="1" a="1"/>
  <c r="E2122" i="2" s="1"/>
  <c r="H2122" i="2" s="1"/>
  <c r="X2122" i="2"/>
  <c r="W2122" i="2"/>
  <c r="D2119" i="2"/>
  <c r="E2119" i="2" s="1" a="1"/>
  <c r="E2119" i="2" s="1"/>
  <c r="H2119" i="2" s="1"/>
  <c r="X2119" i="2"/>
  <c r="W2119" i="2"/>
  <c r="D2116" i="2"/>
  <c r="E2116" i="2" s="1" a="1"/>
  <c r="E2116" i="2" s="1"/>
  <c r="H2116" i="2" s="1"/>
  <c r="X2116" i="2"/>
  <c r="W2116" i="2"/>
  <c r="D2113" i="2"/>
  <c r="E2113" i="2" s="1" a="1"/>
  <c r="E2113" i="2" s="1"/>
  <c r="H2113" i="2" s="1"/>
  <c r="X2113" i="2"/>
  <c r="W2113" i="2"/>
  <c r="D2110" i="2"/>
  <c r="E2110" i="2" s="1" a="1"/>
  <c r="E2110" i="2" s="1"/>
  <c r="H2110" i="2" s="1"/>
  <c r="X2110" i="2"/>
  <c r="W2110" i="2"/>
  <c r="D2107" i="2"/>
  <c r="E2107" i="2" s="1" a="1"/>
  <c r="E2107" i="2" s="1"/>
  <c r="H2107" i="2" s="1"/>
  <c r="X2107" i="2"/>
  <c r="W2107" i="2"/>
  <c r="D2104" i="2"/>
  <c r="E2104" i="2" s="1" a="1"/>
  <c r="E2104" i="2" s="1"/>
  <c r="H2104" i="2" s="1"/>
  <c r="X2104" i="2"/>
  <c r="W2104" i="2"/>
  <c r="D2101" i="2"/>
  <c r="E2101" i="2" s="1" a="1"/>
  <c r="E2101" i="2" s="1"/>
  <c r="H2101" i="2" s="1"/>
  <c r="X2101" i="2"/>
  <c r="W2101" i="2"/>
  <c r="D2098" i="2"/>
  <c r="E2098" i="2" s="1" a="1"/>
  <c r="E2098" i="2" s="1"/>
  <c r="H2098" i="2" s="1"/>
  <c r="X2098" i="2"/>
  <c r="W2098" i="2"/>
  <c r="D2095" i="2"/>
  <c r="E2095" i="2" s="1" a="1"/>
  <c r="E2095" i="2" s="1"/>
  <c r="H2095" i="2" s="1"/>
  <c r="X2095" i="2"/>
  <c r="W2095" i="2"/>
  <c r="D2092" i="2"/>
  <c r="E2092" i="2" s="1" a="1"/>
  <c r="E2092" i="2" s="1"/>
  <c r="H2092" i="2" s="1"/>
  <c r="X2092" i="2"/>
  <c r="W2092" i="2"/>
  <c r="D2089" i="2"/>
  <c r="E2089" i="2" s="1" a="1"/>
  <c r="E2089" i="2" s="1"/>
  <c r="H2089" i="2" s="1"/>
  <c r="X2089" i="2"/>
  <c r="W2089" i="2"/>
  <c r="D2086" i="2"/>
  <c r="E2086" i="2" s="1" a="1"/>
  <c r="E2086" i="2" s="1"/>
  <c r="H2086" i="2" s="1"/>
  <c r="X2086" i="2"/>
  <c r="W2086" i="2"/>
  <c r="D2083" i="2"/>
  <c r="E2083" i="2" s="1" a="1"/>
  <c r="E2083" i="2" s="1"/>
  <c r="H2083" i="2" s="1"/>
  <c r="X2083" i="2"/>
  <c r="W2083" i="2"/>
  <c r="D2080" i="2"/>
  <c r="E2080" i="2" s="1" a="1"/>
  <c r="E2080" i="2" s="1"/>
  <c r="H2080" i="2" s="1"/>
  <c r="X2080" i="2"/>
  <c r="W2080" i="2"/>
  <c r="D2077" i="2"/>
  <c r="E2077" i="2" s="1" a="1"/>
  <c r="E2077" i="2" s="1"/>
  <c r="H2077" i="2" s="1"/>
  <c r="X2077" i="2"/>
  <c r="W2077" i="2"/>
  <c r="D2074" i="2"/>
  <c r="E2074" i="2" s="1" a="1"/>
  <c r="E2074" i="2" s="1"/>
  <c r="H2074" i="2" s="1"/>
  <c r="X2074" i="2"/>
  <c r="W2074" i="2"/>
  <c r="D2071" i="2"/>
  <c r="E2071" i="2" s="1" a="1"/>
  <c r="E2071" i="2" s="1"/>
  <c r="H2071" i="2" s="1"/>
  <c r="X2071" i="2"/>
  <c r="W2071" i="2"/>
  <c r="D2068" i="2"/>
  <c r="E2068" i="2" s="1" a="1"/>
  <c r="E2068" i="2" s="1"/>
  <c r="H2068" i="2" s="1"/>
  <c r="X2068" i="2"/>
  <c r="W2068" i="2"/>
  <c r="D2065" i="2"/>
  <c r="E2065" i="2" s="1" a="1"/>
  <c r="E2065" i="2" s="1"/>
  <c r="H2065" i="2" s="1"/>
  <c r="X2065" i="2"/>
  <c r="W2065" i="2"/>
  <c r="D2062" i="2"/>
  <c r="E2062" i="2" s="1" a="1"/>
  <c r="E2062" i="2" s="1"/>
  <c r="H2062" i="2" s="1"/>
  <c r="X2062" i="2"/>
  <c r="W2062" i="2"/>
  <c r="D2059" i="2"/>
  <c r="E2059" i="2" s="1" a="1"/>
  <c r="E2059" i="2" s="1"/>
  <c r="H2059" i="2" s="1"/>
  <c r="X2059" i="2"/>
  <c r="W2059" i="2"/>
  <c r="D2056" i="2"/>
  <c r="E2056" i="2" s="1" a="1"/>
  <c r="E2056" i="2" s="1"/>
  <c r="H2056" i="2" s="1"/>
  <c r="X2056" i="2"/>
  <c r="W2056" i="2"/>
  <c r="D2053" i="2"/>
  <c r="E2053" i="2" s="1" a="1"/>
  <c r="E2053" i="2" s="1"/>
  <c r="H2053" i="2" s="1"/>
  <c r="X2053" i="2"/>
  <c r="W2053" i="2"/>
  <c r="D2050" i="2"/>
  <c r="E2050" i="2" s="1" a="1"/>
  <c r="E2050" i="2" s="1"/>
  <c r="H2050" i="2" s="1"/>
  <c r="X2050" i="2"/>
  <c r="W2050" i="2"/>
  <c r="D2047" i="2"/>
  <c r="E2047" i="2" s="1" a="1"/>
  <c r="E2047" i="2" s="1"/>
  <c r="H2047" i="2" s="1"/>
  <c r="X2047" i="2"/>
  <c r="W2047" i="2"/>
  <c r="D2044" i="2"/>
  <c r="E2044" i="2" s="1" a="1"/>
  <c r="E2044" i="2" s="1"/>
  <c r="H2044" i="2" s="1"/>
  <c r="X2044" i="2"/>
  <c r="W2044" i="2"/>
  <c r="D2041" i="2"/>
  <c r="E2041" i="2" s="1" a="1"/>
  <c r="E2041" i="2" s="1"/>
  <c r="H2041" i="2" s="1"/>
  <c r="X2041" i="2"/>
  <c r="W2041" i="2"/>
  <c r="D2038" i="2"/>
  <c r="E2038" i="2" s="1" a="1"/>
  <c r="E2038" i="2" s="1"/>
  <c r="H2038" i="2" s="1"/>
  <c r="X2038" i="2"/>
  <c r="W2038" i="2"/>
  <c r="D2035" i="2"/>
  <c r="E2035" i="2" s="1" a="1"/>
  <c r="E2035" i="2" s="1"/>
  <c r="H2035" i="2" s="1"/>
  <c r="X2035" i="2"/>
  <c r="W2035" i="2"/>
  <c r="D2032" i="2"/>
  <c r="E2032" i="2" s="1" a="1"/>
  <c r="E2032" i="2" s="1"/>
  <c r="H2032" i="2" s="1"/>
  <c r="X2032" i="2"/>
  <c r="W2032" i="2"/>
  <c r="D2029" i="2"/>
  <c r="E2029" i="2" s="1" a="1"/>
  <c r="E2029" i="2" s="1"/>
  <c r="H2029" i="2" s="1"/>
  <c r="X2029" i="2"/>
  <c r="W2029" i="2"/>
  <c r="D2026" i="2"/>
  <c r="E2026" i="2" s="1" a="1"/>
  <c r="E2026" i="2" s="1"/>
  <c r="H2026" i="2" s="1"/>
  <c r="X2026" i="2"/>
  <c r="W2026" i="2"/>
  <c r="D2023" i="2"/>
  <c r="E2023" i="2" s="1" a="1"/>
  <c r="E2023" i="2" s="1"/>
  <c r="H2023" i="2" s="1"/>
  <c r="X2023" i="2"/>
  <c r="W2023" i="2"/>
  <c r="D2020" i="2"/>
  <c r="E2020" i="2" s="1" a="1"/>
  <c r="E2020" i="2" s="1"/>
  <c r="H2020" i="2" s="1"/>
  <c r="X2020" i="2"/>
  <c r="W2020" i="2"/>
  <c r="D2017" i="2"/>
  <c r="E2017" i="2" s="1" a="1"/>
  <c r="E2017" i="2" s="1"/>
  <c r="H2017" i="2" s="1"/>
  <c r="X2017" i="2"/>
  <c r="W2017" i="2"/>
  <c r="D2014" i="2"/>
  <c r="E2014" i="2" s="1" a="1"/>
  <c r="E2014" i="2" s="1"/>
  <c r="H2014" i="2" s="1"/>
  <c r="X2014" i="2"/>
  <c r="W2014" i="2"/>
  <c r="D2011" i="2"/>
  <c r="E2011" i="2" s="1" a="1"/>
  <c r="E2011" i="2" s="1"/>
  <c r="H2011" i="2" s="1"/>
  <c r="X2011" i="2"/>
  <c r="W2011" i="2"/>
  <c r="D2008" i="2"/>
  <c r="E2008" i="2" s="1" a="1"/>
  <c r="E2008" i="2" s="1"/>
  <c r="H2008" i="2" s="1"/>
  <c r="X2008" i="2"/>
  <c r="W2008" i="2"/>
  <c r="D2005" i="2"/>
  <c r="E2005" i="2" s="1" a="1"/>
  <c r="E2005" i="2" s="1"/>
  <c r="H2005" i="2" s="1"/>
  <c r="X2005" i="2"/>
  <c r="W2005" i="2"/>
  <c r="D2002" i="2"/>
  <c r="E2002" i="2" s="1" a="1"/>
  <c r="E2002" i="2" s="1"/>
  <c r="H2002" i="2" s="1"/>
  <c r="X2002" i="2"/>
  <c r="W2002" i="2"/>
  <c r="D1999" i="2"/>
  <c r="E1999" i="2" s="1" a="1"/>
  <c r="E1999" i="2" s="1"/>
  <c r="H1999" i="2" s="1"/>
  <c r="X1999" i="2"/>
  <c r="W1999" i="2"/>
  <c r="D1996" i="2"/>
  <c r="E1996" i="2" s="1" a="1"/>
  <c r="E1996" i="2" s="1"/>
  <c r="H1996" i="2" s="1"/>
  <c r="X1996" i="2"/>
  <c r="W1996" i="2"/>
  <c r="D1993" i="2"/>
  <c r="E1993" i="2" s="1" a="1"/>
  <c r="E1993" i="2" s="1"/>
  <c r="H1993" i="2" s="1"/>
  <c r="X1993" i="2"/>
  <c r="W1993" i="2"/>
  <c r="D1990" i="2"/>
  <c r="E1990" i="2" s="1" a="1"/>
  <c r="E1990" i="2" s="1"/>
  <c r="H1990" i="2" s="1"/>
  <c r="X1990" i="2"/>
  <c r="W1990" i="2"/>
  <c r="D1987" i="2"/>
  <c r="E1987" i="2" s="1" a="1"/>
  <c r="E1987" i="2" s="1"/>
  <c r="H1987" i="2" s="1"/>
  <c r="X1987" i="2"/>
  <c r="W1987" i="2"/>
  <c r="D1984" i="2"/>
  <c r="E1984" i="2" s="1" a="1"/>
  <c r="E1984" i="2" s="1"/>
  <c r="H1984" i="2" s="1"/>
  <c r="X1984" i="2"/>
  <c r="W1984" i="2"/>
  <c r="D1981" i="2"/>
  <c r="E1981" i="2" s="1" a="1"/>
  <c r="E1981" i="2" s="1"/>
  <c r="H1981" i="2" s="1"/>
  <c r="X1981" i="2"/>
  <c r="W1981" i="2"/>
  <c r="D1978" i="2"/>
  <c r="E1978" i="2" s="1" a="1"/>
  <c r="E1978" i="2" s="1"/>
  <c r="H1978" i="2" s="1"/>
  <c r="X1978" i="2"/>
  <c r="W1978" i="2"/>
  <c r="D1975" i="2"/>
  <c r="E1975" i="2" s="1" a="1"/>
  <c r="E1975" i="2" s="1"/>
  <c r="H1975" i="2" s="1"/>
  <c r="X1975" i="2"/>
  <c r="W1975" i="2"/>
  <c r="D1972" i="2"/>
  <c r="E1972" i="2" s="1" a="1"/>
  <c r="E1972" i="2" s="1"/>
  <c r="H1972" i="2" s="1"/>
  <c r="X1972" i="2"/>
  <c r="W1972" i="2"/>
  <c r="D1969" i="2"/>
  <c r="E1969" i="2" s="1" a="1"/>
  <c r="E1969" i="2" s="1"/>
  <c r="H1969" i="2" s="1"/>
  <c r="X1969" i="2"/>
  <c r="W1969" i="2"/>
  <c r="D1966" i="2"/>
  <c r="E1966" i="2" s="1" a="1"/>
  <c r="E1966" i="2" s="1"/>
  <c r="H1966" i="2" s="1"/>
  <c r="X1966" i="2"/>
  <c r="W1966" i="2"/>
  <c r="D1963" i="2"/>
  <c r="E1963" i="2" s="1" a="1"/>
  <c r="E1963" i="2" s="1"/>
  <c r="H1963" i="2" s="1"/>
  <c r="X1963" i="2"/>
  <c r="W1963" i="2"/>
  <c r="D1960" i="2"/>
  <c r="E1960" i="2" s="1" a="1"/>
  <c r="E1960" i="2" s="1"/>
  <c r="H1960" i="2" s="1"/>
  <c r="X1960" i="2"/>
  <c r="W1960" i="2"/>
  <c r="D1957" i="2"/>
  <c r="E1957" i="2" s="1" a="1"/>
  <c r="E1957" i="2" s="1"/>
  <c r="H1957" i="2" s="1"/>
  <c r="X1957" i="2"/>
  <c r="W1957" i="2"/>
  <c r="D1954" i="2"/>
  <c r="E1954" i="2" s="1" a="1"/>
  <c r="E1954" i="2" s="1"/>
  <c r="H1954" i="2" s="1"/>
  <c r="X1954" i="2"/>
  <c r="W1954" i="2"/>
  <c r="D1951" i="2"/>
  <c r="E1951" i="2" s="1" a="1"/>
  <c r="E1951" i="2" s="1"/>
  <c r="H1951" i="2" s="1"/>
  <c r="X1951" i="2"/>
  <c r="W1951" i="2"/>
  <c r="D1948" i="2"/>
  <c r="E1948" i="2" s="1" a="1"/>
  <c r="E1948" i="2" s="1"/>
  <c r="H1948" i="2" s="1"/>
  <c r="X1948" i="2"/>
  <c r="W1948" i="2"/>
  <c r="D1945" i="2"/>
  <c r="E1945" i="2" s="1" a="1"/>
  <c r="E1945" i="2" s="1"/>
  <c r="H1945" i="2" s="1"/>
  <c r="X1945" i="2"/>
  <c r="W1945" i="2"/>
  <c r="D1942" i="2"/>
  <c r="E1942" i="2" s="1" a="1"/>
  <c r="E1942" i="2" s="1"/>
  <c r="H1942" i="2" s="1"/>
  <c r="X1942" i="2"/>
  <c r="W1942" i="2"/>
  <c r="D1939" i="2"/>
  <c r="E1939" i="2" s="1" a="1"/>
  <c r="E1939" i="2" s="1"/>
  <c r="H1939" i="2" s="1"/>
  <c r="X1939" i="2"/>
  <c r="W1939" i="2"/>
  <c r="D1936" i="2"/>
  <c r="E1936" i="2" s="1" a="1"/>
  <c r="E1936" i="2" s="1"/>
  <c r="H1936" i="2" s="1"/>
  <c r="X1936" i="2"/>
  <c r="W1936" i="2"/>
  <c r="D1933" i="2"/>
  <c r="E1933" i="2" s="1" a="1"/>
  <c r="E1933" i="2" s="1"/>
  <c r="H1933" i="2" s="1"/>
  <c r="X1933" i="2"/>
  <c r="W1933" i="2"/>
  <c r="D1930" i="2"/>
  <c r="E1930" i="2" s="1" a="1"/>
  <c r="E1930" i="2" s="1"/>
  <c r="H1930" i="2" s="1"/>
  <c r="X1930" i="2"/>
  <c r="W1930" i="2"/>
  <c r="D1927" i="2"/>
  <c r="E1927" i="2" s="1" a="1"/>
  <c r="E1927" i="2" s="1"/>
  <c r="H1927" i="2" s="1"/>
  <c r="X1927" i="2"/>
  <c r="W1927" i="2"/>
  <c r="D1924" i="2"/>
  <c r="E1924" i="2" s="1" a="1"/>
  <c r="E1924" i="2" s="1"/>
  <c r="H1924" i="2" s="1"/>
  <c r="X1924" i="2"/>
  <c r="W1924" i="2"/>
  <c r="D1921" i="2"/>
  <c r="E1921" i="2" s="1" a="1"/>
  <c r="E1921" i="2" s="1"/>
  <c r="H1921" i="2" s="1"/>
  <c r="X1921" i="2"/>
  <c r="W1921" i="2"/>
  <c r="D1918" i="2"/>
  <c r="E1918" i="2" s="1" a="1"/>
  <c r="E1918" i="2" s="1"/>
  <c r="H1918" i="2" s="1"/>
  <c r="X1918" i="2"/>
  <c r="W1918" i="2"/>
  <c r="D1915" i="2"/>
  <c r="E1915" i="2" s="1" a="1"/>
  <c r="E1915" i="2" s="1"/>
  <c r="H1915" i="2" s="1"/>
  <c r="X1915" i="2"/>
  <c r="W1915" i="2"/>
  <c r="D1912" i="2"/>
  <c r="E1912" i="2" s="1" a="1"/>
  <c r="E1912" i="2" s="1"/>
  <c r="H1912" i="2" s="1"/>
  <c r="X1912" i="2"/>
  <c r="W1912" i="2"/>
  <c r="D1909" i="2"/>
  <c r="E1909" i="2" s="1" a="1"/>
  <c r="E1909" i="2" s="1"/>
  <c r="H1909" i="2" s="1"/>
  <c r="X1909" i="2"/>
  <c r="W1909" i="2"/>
  <c r="D1906" i="2"/>
  <c r="E1906" i="2" s="1" a="1"/>
  <c r="E1906" i="2" s="1"/>
  <c r="H1906" i="2" s="1"/>
  <c r="X1906" i="2"/>
  <c r="W1906" i="2"/>
  <c r="D1903" i="2"/>
  <c r="E1903" i="2" s="1" a="1"/>
  <c r="E1903" i="2" s="1"/>
  <c r="H1903" i="2" s="1"/>
  <c r="X1903" i="2"/>
  <c r="W1903" i="2"/>
  <c r="D1900" i="2"/>
  <c r="E1900" i="2" s="1" a="1"/>
  <c r="E1900" i="2" s="1"/>
  <c r="H1900" i="2" s="1"/>
  <c r="X1900" i="2"/>
  <c r="W1900" i="2"/>
  <c r="D1897" i="2"/>
  <c r="E1897" i="2" s="1" a="1"/>
  <c r="E1897" i="2" s="1"/>
  <c r="H1897" i="2" s="1"/>
  <c r="X1897" i="2"/>
  <c r="W1897" i="2"/>
  <c r="D1894" i="2"/>
  <c r="E1894" i="2" s="1" a="1"/>
  <c r="E1894" i="2" s="1"/>
  <c r="H1894" i="2" s="1"/>
  <c r="X1894" i="2"/>
  <c r="W1894" i="2"/>
  <c r="D1891" i="2"/>
  <c r="E1891" i="2" s="1" a="1"/>
  <c r="E1891" i="2" s="1"/>
  <c r="H1891" i="2" s="1"/>
  <c r="X1891" i="2"/>
  <c r="W1891" i="2"/>
  <c r="D1888" i="2"/>
  <c r="E1888" i="2" s="1" a="1"/>
  <c r="E1888" i="2" s="1"/>
  <c r="H1888" i="2" s="1"/>
  <c r="X1888" i="2"/>
  <c r="W1888" i="2"/>
  <c r="D1885" i="2"/>
  <c r="E1885" i="2" s="1" a="1"/>
  <c r="E1885" i="2" s="1"/>
  <c r="H1885" i="2" s="1"/>
  <c r="X1885" i="2"/>
  <c r="W1885" i="2"/>
  <c r="D1882" i="2"/>
  <c r="E1882" i="2" s="1" a="1"/>
  <c r="E1882" i="2" s="1"/>
  <c r="H1882" i="2" s="1"/>
  <c r="X1882" i="2"/>
  <c r="W1882" i="2"/>
  <c r="D1879" i="2"/>
  <c r="E1879" i="2" s="1" a="1"/>
  <c r="E1879" i="2" s="1"/>
  <c r="H1879" i="2" s="1"/>
  <c r="X1879" i="2"/>
  <c r="W1879" i="2"/>
  <c r="D1876" i="2"/>
  <c r="E1876" i="2" s="1" a="1"/>
  <c r="E1876" i="2" s="1"/>
  <c r="H1876" i="2" s="1"/>
  <c r="X1876" i="2"/>
  <c r="W1876" i="2"/>
  <c r="D1873" i="2"/>
  <c r="E1873" i="2" s="1" a="1"/>
  <c r="E1873" i="2" s="1"/>
  <c r="H1873" i="2" s="1"/>
  <c r="X1873" i="2"/>
  <c r="W1873" i="2"/>
  <c r="D1870" i="2"/>
  <c r="E1870" i="2" s="1" a="1"/>
  <c r="E1870" i="2" s="1"/>
  <c r="H1870" i="2" s="1"/>
  <c r="X1870" i="2"/>
  <c r="W1870" i="2"/>
  <c r="D1867" i="2"/>
  <c r="E1867" i="2" s="1" a="1"/>
  <c r="E1867" i="2" s="1"/>
  <c r="H1867" i="2" s="1"/>
  <c r="X1867" i="2"/>
  <c r="W1867" i="2"/>
  <c r="D1864" i="2"/>
  <c r="E1864" i="2" s="1" a="1"/>
  <c r="E1864" i="2" s="1"/>
  <c r="H1864" i="2" s="1"/>
  <c r="X1864" i="2"/>
  <c r="W1864" i="2"/>
  <c r="D1861" i="2"/>
  <c r="E1861" i="2" s="1" a="1"/>
  <c r="E1861" i="2" s="1"/>
  <c r="H1861" i="2" s="1"/>
  <c r="X1861" i="2"/>
  <c r="W1861" i="2"/>
  <c r="D1858" i="2"/>
  <c r="E1858" i="2" s="1" a="1"/>
  <c r="E1858" i="2" s="1"/>
  <c r="H1858" i="2" s="1"/>
  <c r="X1858" i="2"/>
  <c r="W1858" i="2"/>
  <c r="D1855" i="2"/>
  <c r="E1855" i="2" s="1" a="1"/>
  <c r="E1855" i="2" s="1"/>
  <c r="H1855" i="2" s="1"/>
  <c r="X1855" i="2"/>
  <c r="W1855" i="2"/>
  <c r="D1852" i="2"/>
  <c r="E1852" i="2" s="1" a="1"/>
  <c r="E1852" i="2" s="1"/>
  <c r="H1852" i="2" s="1"/>
  <c r="X1852" i="2"/>
  <c r="W1852" i="2"/>
  <c r="D1849" i="2"/>
  <c r="E1849" i="2" s="1" a="1"/>
  <c r="E1849" i="2" s="1"/>
  <c r="H1849" i="2" s="1"/>
  <c r="X1849" i="2"/>
  <c r="W1849" i="2"/>
  <c r="D1846" i="2"/>
  <c r="E1846" i="2" s="1" a="1"/>
  <c r="E1846" i="2" s="1"/>
  <c r="H1846" i="2" s="1"/>
  <c r="X1846" i="2"/>
  <c r="W1846" i="2"/>
  <c r="D1843" i="2"/>
  <c r="E1843" i="2" s="1" a="1"/>
  <c r="E1843" i="2" s="1"/>
  <c r="H1843" i="2" s="1"/>
  <c r="X1843" i="2"/>
  <c r="W1843" i="2"/>
  <c r="D1840" i="2"/>
  <c r="E1840" i="2" s="1" a="1"/>
  <c r="E1840" i="2" s="1"/>
  <c r="H1840" i="2" s="1"/>
  <c r="X1840" i="2"/>
  <c r="W1840" i="2"/>
  <c r="D1837" i="2"/>
  <c r="E1837" i="2" s="1" a="1"/>
  <c r="E1837" i="2" s="1"/>
  <c r="H1837" i="2" s="1"/>
  <c r="X1837" i="2"/>
  <c r="W1837" i="2"/>
  <c r="D1834" i="2"/>
  <c r="E1834" i="2" s="1" a="1"/>
  <c r="E1834" i="2" s="1"/>
  <c r="H1834" i="2" s="1"/>
  <c r="X1834" i="2"/>
  <c r="W1834" i="2"/>
  <c r="D1831" i="2"/>
  <c r="E1831" i="2" s="1" a="1"/>
  <c r="E1831" i="2" s="1"/>
  <c r="H1831" i="2" s="1"/>
  <c r="X1831" i="2"/>
  <c r="W1831" i="2"/>
  <c r="D1828" i="2"/>
  <c r="E1828" i="2" s="1" a="1"/>
  <c r="E1828" i="2" s="1"/>
  <c r="H1828" i="2" s="1"/>
  <c r="X1828" i="2"/>
  <c r="W1828" i="2"/>
  <c r="D1825" i="2"/>
  <c r="E1825" i="2" s="1" a="1"/>
  <c r="E1825" i="2" s="1"/>
  <c r="H1825" i="2" s="1"/>
  <c r="X1825" i="2"/>
  <c r="W1825" i="2"/>
  <c r="D1822" i="2"/>
  <c r="E1822" i="2" s="1" a="1"/>
  <c r="E1822" i="2" s="1"/>
  <c r="H1822" i="2" s="1"/>
  <c r="X1822" i="2"/>
  <c r="W1822" i="2"/>
  <c r="D1819" i="2"/>
  <c r="E1819" i="2" s="1" a="1"/>
  <c r="E1819" i="2" s="1"/>
  <c r="H1819" i="2" s="1"/>
  <c r="X1819" i="2"/>
  <c r="W1819" i="2"/>
  <c r="D1816" i="2"/>
  <c r="E1816" i="2" s="1" a="1"/>
  <c r="E1816" i="2" s="1"/>
  <c r="H1816" i="2" s="1"/>
  <c r="X1816" i="2"/>
  <c r="W1816" i="2"/>
  <c r="D1813" i="2"/>
  <c r="E1813" i="2" s="1" a="1"/>
  <c r="E1813" i="2" s="1"/>
  <c r="H1813" i="2" s="1"/>
  <c r="X1813" i="2"/>
  <c r="W1813" i="2"/>
  <c r="D1810" i="2"/>
  <c r="E1810" i="2" s="1" a="1"/>
  <c r="E1810" i="2" s="1"/>
  <c r="H1810" i="2" s="1"/>
  <c r="X1810" i="2"/>
  <c r="W1810" i="2"/>
  <c r="D1807" i="2"/>
  <c r="E1807" i="2" s="1" a="1"/>
  <c r="E1807" i="2" s="1"/>
  <c r="H1807" i="2" s="1"/>
  <c r="X1807" i="2"/>
  <c r="W1807" i="2"/>
  <c r="D1804" i="2"/>
  <c r="E1804" i="2" s="1" a="1"/>
  <c r="E1804" i="2" s="1"/>
  <c r="H1804" i="2" s="1"/>
  <c r="X1804" i="2"/>
  <c r="W1804" i="2"/>
  <c r="D1801" i="2"/>
  <c r="E1801" i="2" s="1" a="1"/>
  <c r="E1801" i="2" s="1"/>
  <c r="H1801" i="2" s="1"/>
  <c r="X1801" i="2"/>
  <c r="W1801" i="2"/>
  <c r="D1798" i="2"/>
  <c r="E1798" i="2" s="1" a="1"/>
  <c r="E1798" i="2" s="1"/>
  <c r="H1798" i="2" s="1"/>
  <c r="X1798" i="2"/>
  <c r="W1798" i="2"/>
  <c r="D1795" i="2"/>
  <c r="E1795" i="2" s="1" a="1"/>
  <c r="E1795" i="2" s="1"/>
  <c r="H1795" i="2" s="1"/>
  <c r="X1795" i="2"/>
  <c r="W1795" i="2"/>
  <c r="D1792" i="2"/>
  <c r="E1792" i="2" s="1" a="1"/>
  <c r="E1792" i="2" s="1"/>
  <c r="H1792" i="2" s="1"/>
  <c r="X1792" i="2"/>
  <c r="W1792" i="2"/>
  <c r="D1789" i="2"/>
  <c r="E1789" i="2" s="1" a="1"/>
  <c r="E1789" i="2" s="1"/>
  <c r="H1789" i="2" s="1"/>
  <c r="X1789" i="2"/>
  <c r="W1789" i="2"/>
  <c r="D1786" i="2"/>
  <c r="E1786" i="2" s="1" a="1"/>
  <c r="E1786" i="2" s="1"/>
  <c r="H1786" i="2" s="1"/>
  <c r="X1786" i="2"/>
  <c r="W1786" i="2"/>
  <c r="D1783" i="2"/>
  <c r="E1783" i="2" s="1" a="1"/>
  <c r="E1783" i="2" s="1"/>
  <c r="H1783" i="2" s="1"/>
  <c r="X1783" i="2"/>
  <c r="W1783" i="2"/>
  <c r="D1780" i="2"/>
  <c r="E1780" i="2" s="1" a="1"/>
  <c r="E1780" i="2" s="1"/>
  <c r="H1780" i="2" s="1"/>
  <c r="X1780" i="2"/>
  <c r="W1780" i="2"/>
  <c r="D1777" i="2"/>
  <c r="E1777" i="2" s="1" a="1"/>
  <c r="E1777" i="2" s="1"/>
  <c r="H1777" i="2" s="1"/>
  <c r="X1777" i="2"/>
  <c r="W1777" i="2"/>
  <c r="D1774" i="2"/>
  <c r="E1774" i="2" s="1" a="1"/>
  <c r="E1774" i="2" s="1"/>
  <c r="H1774" i="2" s="1"/>
  <c r="X1774" i="2"/>
  <c r="W1774" i="2"/>
  <c r="D1771" i="2"/>
  <c r="E1771" i="2" s="1" a="1"/>
  <c r="E1771" i="2" s="1"/>
  <c r="H1771" i="2" s="1"/>
  <c r="X1771" i="2"/>
  <c r="W1771" i="2"/>
  <c r="D1768" i="2"/>
  <c r="E1768" i="2" s="1" a="1"/>
  <c r="E1768" i="2" s="1"/>
  <c r="H1768" i="2" s="1"/>
  <c r="X1768" i="2"/>
  <c r="W1768" i="2"/>
  <c r="D1765" i="2"/>
  <c r="E1765" i="2" s="1" a="1"/>
  <c r="E1765" i="2" s="1"/>
  <c r="H1765" i="2" s="1"/>
  <c r="X1765" i="2"/>
  <c r="W1765" i="2"/>
  <c r="D279" i="2"/>
  <c r="E279" i="2" s="1" a="1"/>
  <c r="E279" i="2" s="1"/>
  <c r="H279" i="2" s="1"/>
  <c r="X279" i="2"/>
  <c r="W279" i="2"/>
  <c r="D276" i="2"/>
  <c r="E276" i="2" s="1" a="1"/>
  <c r="E276" i="2" s="1"/>
  <c r="H276" i="2" s="1"/>
  <c r="X276" i="2"/>
  <c r="W276" i="2"/>
  <c r="D273" i="2"/>
  <c r="E273" i="2" s="1" a="1"/>
  <c r="E273" i="2" s="1"/>
  <c r="H273" i="2" s="1"/>
  <c r="X273" i="2"/>
  <c r="W273" i="2"/>
  <c r="D270" i="2"/>
  <c r="E270" i="2" s="1" a="1"/>
  <c r="E270" i="2" s="1"/>
  <c r="H270" i="2" s="1"/>
  <c r="X270" i="2"/>
  <c r="W270" i="2"/>
  <c r="D267" i="2"/>
  <c r="E267" i="2" s="1" a="1"/>
  <c r="E267" i="2" s="1"/>
  <c r="H267" i="2" s="1"/>
  <c r="X267" i="2"/>
  <c r="W267" i="2"/>
  <c r="D264" i="2"/>
  <c r="E264" i="2" s="1" a="1"/>
  <c r="E264" i="2" s="1"/>
  <c r="H264" i="2" s="1"/>
  <c r="X264" i="2"/>
  <c r="W264" i="2"/>
  <c r="D261" i="2"/>
  <c r="E261" i="2" s="1" a="1"/>
  <c r="E261" i="2" s="1"/>
  <c r="H261" i="2" s="1"/>
  <c r="X261" i="2"/>
  <c r="W261" i="2"/>
  <c r="D258" i="2"/>
  <c r="E258" i="2" s="1" a="1"/>
  <c r="E258" i="2" s="1"/>
  <c r="H258" i="2" s="1"/>
  <c r="X258" i="2"/>
  <c r="W258" i="2"/>
  <c r="D255" i="2"/>
  <c r="E255" i="2" s="1" a="1"/>
  <c r="E255" i="2" s="1"/>
  <c r="H255" i="2" s="1"/>
  <c r="X255" i="2"/>
  <c r="W255" i="2"/>
  <c r="D252" i="2"/>
  <c r="E252" i="2" s="1" a="1"/>
  <c r="E252" i="2" s="1"/>
  <c r="H252" i="2" s="1"/>
  <c r="X252" i="2"/>
  <c r="W252" i="2"/>
  <c r="D249" i="2"/>
  <c r="E249" i="2" s="1" a="1"/>
  <c r="E249" i="2" s="1"/>
  <c r="H249" i="2" s="1"/>
  <c r="X249" i="2"/>
  <c r="W249" i="2"/>
  <c r="D246" i="2"/>
  <c r="E246" i="2" s="1" a="1"/>
  <c r="E246" i="2" s="1"/>
  <c r="H246" i="2" s="1"/>
  <c r="X246" i="2"/>
  <c r="W246" i="2"/>
  <c r="D243" i="2"/>
  <c r="E243" i="2" s="1" a="1"/>
  <c r="E243" i="2" s="1"/>
  <c r="H243" i="2" s="1"/>
  <c r="X243" i="2"/>
  <c r="W243" i="2"/>
  <c r="D240" i="2"/>
  <c r="E240" i="2" s="1" a="1"/>
  <c r="E240" i="2" s="1"/>
  <c r="H240" i="2" s="1"/>
  <c r="X240" i="2"/>
  <c r="W240" i="2"/>
  <c r="D237" i="2"/>
  <c r="E237" i="2" s="1" a="1"/>
  <c r="E237" i="2" s="1"/>
  <c r="H237" i="2" s="1"/>
  <c r="X237" i="2"/>
  <c r="W237" i="2"/>
  <c r="D234" i="2"/>
  <c r="E234" i="2" s="1" a="1"/>
  <c r="E234" i="2" s="1"/>
  <c r="H234" i="2" s="1"/>
  <c r="X234" i="2"/>
  <c r="W234" i="2"/>
  <c r="D231" i="2"/>
  <c r="E231" i="2" s="1" a="1"/>
  <c r="E231" i="2" s="1"/>
  <c r="H231" i="2" s="1"/>
  <c r="X231" i="2"/>
  <c r="W231" i="2"/>
  <c r="D228" i="2"/>
  <c r="E228" i="2" s="1" a="1"/>
  <c r="E228" i="2" s="1"/>
  <c r="H228" i="2" s="1"/>
  <c r="X228" i="2"/>
  <c r="W228" i="2"/>
  <c r="D225" i="2"/>
  <c r="E225" i="2" s="1" a="1"/>
  <c r="E225" i="2" s="1"/>
  <c r="H225" i="2" s="1"/>
  <c r="X225" i="2"/>
  <c r="W225" i="2"/>
  <c r="D222" i="2"/>
  <c r="E222" i="2" s="1" a="1"/>
  <c r="E222" i="2" s="1"/>
  <c r="H222" i="2" s="1"/>
  <c r="X222" i="2"/>
  <c r="W222" i="2"/>
  <c r="D219" i="2"/>
  <c r="E219" i="2" s="1" a="1"/>
  <c r="E219" i="2" s="1"/>
  <c r="H219" i="2" s="1"/>
  <c r="X219" i="2"/>
  <c r="W219" i="2"/>
  <c r="D216" i="2"/>
  <c r="E216" i="2" s="1" a="1"/>
  <c r="E216" i="2" s="1"/>
  <c r="H216" i="2" s="1"/>
  <c r="X216" i="2"/>
  <c r="W216" i="2"/>
  <c r="D213" i="2"/>
  <c r="E213" i="2" s="1" a="1"/>
  <c r="E213" i="2" s="1"/>
  <c r="X213" i="2"/>
  <c r="W213" i="2"/>
  <c r="D210" i="2"/>
  <c r="E210" i="2" s="1" a="1"/>
  <c r="E210" i="2" s="1"/>
  <c r="H210" i="2" s="1"/>
  <c r="X210" i="2"/>
  <c r="W210" i="2"/>
  <c r="D207" i="2"/>
  <c r="E207" i="2" s="1" a="1"/>
  <c r="E207" i="2" s="1"/>
  <c r="H207" i="2" s="1"/>
  <c r="X207" i="2"/>
  <c r="W207" i="2"/>
  <c r="D204" i="2"/>
  <c r="E204" i="2" s="1" a="1"/>
  <c r="E204" i="2" s="1"/>
  <c r="H204" i="2" s="1"/>
  <c r="X204" i="2"/>
  <c r="W204" i="2"/>
  <c r="D201" i="2"/>
  <c r="E201" i="2" s="1" a="1"/>
  <c r="E201" i="2" s="1"/>
  <c r="H201" i="2" s="1"/>
  <c r="X201" i="2"/>
  <c r="W201" i="2"/>
  <c r="D198" i="2"/>
  <c r="E198" i="2" s="1" a="1"/>
  <c r="E198" i="2" s="1"/>
  <c r="H198" i="2" s="1"/>
  <c r="X198" i="2"/>
  <c r="W198" i="2"/>
  <c r="D195" i="2"/>
  <c r="E195" i="2" s="1" a="1"/>
  <c r="E195" i="2" s="1"/>
  <c r="H195" i="2" s="1"/>
  <c r="X195" i="2"/>
  <c r="W195" i="2"/>
  <c r="D192" i="2"/>
  <c r="E192" i="2" s="1" a="1"/>
  <c r="E192" i="2" s="1"/>
  <c r="H192" i="2" s="1"/>
  <c r="X192" i="2"/>
  <c r="W192" i="2"/>
  <c r="D189" i="2"/>
  <c r="E189" i="2" s="1" a="1"/>
  <c r="E189" i="2" s="1"/>
  <c r="H189" i="2" s="1"/>
  <c r="X189" i="2"/>
  <c r="W189" i="2"/>
  <c r="D186" i="2"/>
  <c r="E186" i="2" s="1" a="1"/>
  <c r="E186" i="2" s="1"/>
  <c r="H186" i="2" s="1"/>
  <c r="X186" i="2"/>
  <c r="W186" i="2"/>
  <c r="D183" i="2"/>
  <c r="E183" i="2" s="1" a="1"/>
  <c r="E183" i="2" s="1"/>
  <c r="H183" i="2" s="1"/>
  <c r="X183" i="2"/>
  <c r="W183" i="2"/>
  <c r="D180" i="2"/>
  <c r="E180" i="2" s="1" a="1"/>
  <c r="E180" i="2" s="1"/>
  <c r="H180" i="2" s="1"/>
  <c r="X180" i="2"/>
  <c r="W180" i="2"/>
  <c r="D177" i="2"/>
  <c r="E177" i="2" s="1" a="1"/>
  <c r="E177" i="2" s="1"/>
  <c r="H177" i="2" s="1"/>
  <c r="X177" i="2"/>
  <c r="W177" i="2"/>
  <c r="D174" i="2"/>
  <c r="E174" i="2" s="1" a="1"/>
  <c r="E174" i="2" s="1"/>
  <c r="H174" i="2" s="1"/>
  <c r="X174" i="2"/>
  <c r="W174" i="2"/>
  <c r="D171" i="2"/>
  <c r="E171" i="2" s="1" a="1"/>
  <c r="E171" i="2" s="1"/>
  <c r="H171" i="2" s="1"/>
  <c r="X171" i="2"/>
  <c r="W171" i="2"/>
  <c r="D168" i="2"/>
  <c r="E168" i="2" s="1" a="1"/>
  <c r="E168" i="2" s="1"/>
  <c r="H168" i="2" s="1"/>
  <c r="X168" i="2"/>
  <c r="W168" i="2"/>
  <c r="D165" i="2"/>
  <c r="E165" i="2" s="1" a="1"/>
  <c r="E165" i="2" s="1"/>
  <c r="H165" i="2" s="1"/>
  <c r="X165" i="2"/>
  <c r="W165" i="2"/>
  <c r="D162" i="2"/>
  <c r="E162" i="2" s="1" a="1"/>
  <c r="E162" i="2" s="1"/>
  <c r="H162" i="2" s="1"/>
  <c r="X162" i="2"/>
  <c r="W162" i="2"/>
  <c r="D159" i="2"/>
  <c r="E159" i="2" s="1" a="1"/>
  <c r="E159" i="2" s="1"/>
  <c r="H159" i="2" s="1"/>
  <c r="X159" i="2"/>
  <c r="W159" i="2"/>
  <c r="D156" i="2"/>
  <c r="E156" i="2" s="1" a="1"/>
  <c r="E156" i="2" s="1"/>
  <c r="H156" i="2" s="1"/>
  <c r="X156" i="2"/>
  <c r="W156" i="2"/>
  <c r="D153" i="2"/>
  <c r="E153" i="2" s="1" a="1"/>
  <c r="E153" i="2" s="1"/>
  <c r="H153" i="2" s="1"/>
  <c r="X153" i="2"/>
  <c r="W153" i="2"/>
  <c r="D150" i="2"/>
  <c r="E150" i="2" s="1" a="1"/>
  <c r="E150" i="2" s="1"/>
  <c r="H150" i="2" s="1"/>
  <c r="X150" i="2"/>
  <c r="W150" i="2"/>
  <c r="D147" i="2"/>
  <c r="E147" i="2" s="1" a="1"/>
  <c r="E147" i="2" s="1"/>
  <c r="H147" i="2" s="1"/>
  <c r="X147" i="2"/>
  <c r="W147" i="2"/>
  <c r="D144" i="2"/>
  <c r="E144" i="2" s="1" a="1"/>
  <c r="E144" i="2" s="1"/>
  <c r="H144" i="2" s="1"/>
  <c r="X144" i="2"/>
  <c r="W144" i="2"/>
  <c r="D141" i="2"/>
  <c r="E141" i="2" s="1" a="1"/>
  <c r="E141" i="2" s="1"/>
  <c r="H141" i="2" s="1"/>
  <c r="X141" i="2"/>
  <c r="W141" i="2"/>
  <c r="D138" i="2"/>
  <c r="E138" i="2" s="1" a="1"/>
  <c r="E138" i="2" s="1"/>
  <c r="H138" i="2" s="1"/>
  <c r="X138" i="2"/>
  <c r="W138" i="2"/>
  <c r="D135" i="2"/>
  <c r="E135" i="2" s="1" a="1"/>
  <c r="E135" i="2" s="1"/>
  <c r="H135" i="2" s="1"/>
  <c r="X135" i="2"/>
  <c r="W135" i="2"/>
  <c r="D132" i="2"/>
  <c r="E132" i="2" s="1" a="1"/>
  <c r="E132" i="2" s="1"/>
  <c r="H132" i="2" s="1"/>
  <c r="X132" i="2"/>
  <c r="W132" i="2"/>
  <c r="D129" i="2"/>
  <c r="E129" i="2" s="1" a="1"/>
  <c r="E129" i="2" s="1"/>
  <c r="H129" i="2" s="1"/>
  <c r="X129" i="2"/>
  <c r="W129" i="2"/>
  <c r="D126" i="2"/>
  <c r="E126" i="2" s="1" a="1"/>
  <c r="E126" i="2" s="1"/>
  <c r="H126" i="2" s="1"/>
  <c r="X126" i="2"/>
  <c r="W126" i="2"/>
  <c r="D123" i="2"/>
  <c r="E123" i="2" s="1" a="1"/>
  <c r="E123" i="2" s="1"/>
  <c r="H123" i="2" s="1"/>
  <c r="X123" i="2"/>
  <c r="W123" i="2"/>
  <c r="D120" i="2"/>
  <c r="E120" i="2" s="1" a="1"/>
  <c r="E120" i="2" s="1"/>
  <c r="H120" i="2" s="1"/>
  <c r="X120" i="2"/>
  <c r="W120" i="2"/>
  <c r="D117" i="2"/>
  <c r="E117" i="2" s="1" a="1"/>
  <c r="E117" i="2" s="1"/>
  <c r="H117" i="2" s="1"/>
  <c r="X117" i="2"/>
  <c r="W117" i="2"/>
  <c r="D114" i="2"/>
  <c r="E114" i="2" s="1" a="1"/>
  <c r="E114" i="2" s="1"/>
  <c r="H114" i="2" s="1"/>
  <c r="X114" i="2"/>
  <c r="W114" i="2"/>
  <c r="D111" i="2"/>
  <c r="E111" i="2" s="1" a="1"/>
  <c r="E111" i="2" s="1"/>
  <c r="H111" i="2" s="1"/>
  <c r="X111" i="2"/>
  <c r="W111" i="2"/>
  <c r="D108" i="2"/>
  <c r="E108" i="2" s="1" a="1"/>
  <c r="E108" i="2" s="1"/>
  <c r="H108" i="2" s="1"/>
  <c r="X108" i="2"/>
  <c r="W108" i="2"/>
  <c r="D105" i="2"/>
  <c r="E105" i="2" s="1" a="1"/>
  <c r="E105" i="2" s="1"/>
  <c r="H105" i="2" s="1"/>
  <c r="X105" i="2"/>
  <c r="W105" i="2"/>
  <c r="D102" i="2"/>
  <c r="E102" i="2" s="1" a="1"/>
  <c r="E102" i="2" s="1"/>
  <c r="H102" i="2" s="1"/>
  <c r="X102" i="2"/>
  <c r="W102" i="2"/>
  <c r="D99" i="2"/>
  <c r="E99" i="2" s="1" a="1"/>
  <c r="E99" i="2" s="1"/>
  <c r="H99" i="2" s="1"/>
  <c r="X99" i="2"/>
  <c r="W99" i="2"/>
  <c r="D96" i="2"/>
  <c r="E96" i="2" s="1" a="1"/>
  <c r="E96" i="2" s="1"/>
  <c r="H96" i="2" s="1"/>
  <c r="X96" i="2"/>
  <c r="W96" i="2"/>
  <c r="D93" i="2"/>
  <c r="E93" i="2" s="1" a="1"/>
  <c r="E93" i="2" s="1"/>
  <c r="H93" i="2" s="1"/>
  <c r="X93" i="2"/>
  <c r="W93" i="2"/>
  <c r="D90" i="2"/>
  <c r="E90" i="2" s="1" a="1"/>
  <c r="E90" i="2" s="1"/>
  <c r="H90" i="2" s="1"/>
  <c r="X90" i="2"/>
  <c r="W90" i="2"/>
  <c r="D87" i="2"/>
  <c r="E87" i="2" s="1" a="1"/>
  <c r="E87" i="2" s="1"/>
  <c r="H87" i="2" s="1"/>
  <c r="X87" i="2"/>
  <c r="W87" i="2"/>
  <c r="D84" i="2"/>
  <c r="E84" i="2" s="1" a="1"/>
  <c r="E84" i="2" s="1"/>
  <c r="H84" i="2" s="1"/>
  <c r="X84" i="2"/>
  <c r="W84" i="2"/>
  <c r="D81" i="2"/>
  <c r="E81" i="2" s="1" a="1"/>
  <c r="E81" i="2" s="1"/>
  <c r="H81" i="2" s="1"/>
  <c r="X81" i="2"/>
  <c r="W81" i="2"/>
  <c r="D78" i="2"/>
  <c r="E78" i="2" s="1" a="1"/>
  <c r="E78" i="2" s="1"/>
  <c r="H78" i="2" s="1"/>
  <c r="X78" i="2"/>
  <c r="W78" i="2"/>
  <c r="D75" i="2"/>
  <c r="E75" i="2" s="1" a="1"/>
  <c r="E75" i="2" s="1"/>
  <c r="H75" i="2" s="1"/>
  <c r="X75" i="2"/>
  <c r="W75" i="2"/>
  <c r="D72" i="2"/>
  <c r="E72" i="2" s="1" a="1"/>
  <c r="E72" i="2" s="1"/>
  <c r="H72" i="2" s="1"/>
  <c r="X72" i="2"/>
  <c r="W72" i="2"/>
  <c r="D69" i="2"/>
  <c r="E69" i="2" s="1" a="1"/>
  <c r="E69" i="2" s="1"/>
  <c r="H69" i="2" s="1"/>
  <c r="X69" i="2"/>
  <c r="W69" i="2"/>
  <c r="D66" i="2"/>
  <c r="E66" i="2" s="1" a="1"/>
  <c r="E66" i="2" s="1"/>
  <c r="H66" i="2" s="1"/>
  <c r="X66" i="2"/>
  <c r="W66" i="2"/>
  <c r="D63" i="2"/>
  <c r="E63" i="2" s="1" a="1"/>
  <c r="E63" i="2" s="1"/>
  <c r="H63" i="2" s="1"/>
  <c r="X63" i="2"/>
  <c r="W63" i="2"/>
  <c r="D60" i="2"/>
  <c r="E60" i="2" s="1" a="1"/>
  <c r="E60" i="2" s="1"/>
  <c r="H60" i="2" s="1"/>
  <c r="X60" i="2"/>
  <c r="W60" i="2"/>
  <c r="D57" i="2"/>
  <c r="E57" i="2" s="1" a="1"/>
  <c r="E57" i="2" s="1"/>
  <c r="H57" i="2" s="1"/>
  <c r="X57" i="2"/>
  <c r="W57" i="2"/>
  <c r="D54" i="2"/>
  <c r="E54" i="2" s="1" a="1"/>
  <c r="E54" i="2" s="1"/>
  <c r="H54" i="2" s="1"/>
  <c r="X54" i="2"/>
  <c r="W54" i="2"/>
  <c r="D51" i="2"/>
  <c r="E51" i="2" s="1" a="1"/>
  <c r="E51" i="2" s="1"/>
  <c r="H51" i="2" s="1"/>
  <c r="X51" i="2"/>
  <c r="W51" i="2"/>
  <c r="D48" i="2"/>
  <c r="E48" i="2" s="1" a="1"/>
  <c r="E48" i="2" s="1"/>
  <c r="H48" i="2" s="1"/>
  <c r="X48" i="2"/>
  <c r="W48" i="2"/>
  <c r="D45" i="2"/>
  <c r="E45" i="2" s="1" a="1"/>
  <c r="E45" i="2" s="1"/>
  <c r="H45" i="2" s="1"/>
  <c r="X45" i="2"/>
  <c r="W45" i="2"/>
  <c r="D42" i="2"/>
  <c r="E42" i="2" s="1" a="1"/>
  <c r="E42" i="2" s="1"/>
  <c r="H42" i="2" s="1"/>
  <c r="X42" i="2"/>
  <c r="W42" i="2"/>
  <c r="D39" i="2"/>
  <c r="E39" i="2" s="1" a="1"/>
  <c r="E39" i="2" s="1"/>
  <c r="H39" i="2" s="1"/>
  <c r="X39" i="2"/>
  <c r="W39" i="2"/>
  <c r="D36" i="2"/>
  <c r="E36" i="2" s="1" a="1"/>
  <c r="E36" i="2" s="1"/>
  <c r="H36" i="2" s="1"/>
  <c r="X36" i="2"/>
  <c r="W36" i="2"/>
  <c r="D33" i="2"/>
  <c r="E33" i="2" s="1" a="1"/>
  <c r="E33" i="2" s="1"/>
  <c r="H33" i="2" s="1"/>
  <c r="X33" i="2"/>
  <c r="W33" i="2"/>
  <c r="D30" i="2"/>
  <c r="E30" i="2" s="1" a="1"/>
  <c r="E30" i="2" s="1"/>
  <c r="H30" i="2" s="1"/>
  <c r="X30" i="2"/>
  <c r="W30" i="2"/>
  <c r="D27" i="2"/>
  <c r="E27" i="2" s="1" a="1"/>
  <c r="E27" i="2" s="1"/>
  <c r="H27" i="2" s="1"/>
  <c r="X27" i="2"/>
  <c r="W27" i="2"/>
  <c r="D24" i="2"/>
  <c r="E24" i="2" s="1" a="1"/>
  <c r="E24" i="2" s="1"/>
  <c r="H24" i="2" s="1"/>
  <c r="X24" i="2"/>
  <c r="W24" i="2"/>
  <c r="D21" i="2"/>
  <c r="E21" i="2" s="1" a="1"/>
  <c r="E21" i="2" s="1"/>
  <c r="H21" i="2" s="1"/>
  <c r="X21" i="2"/>
  <c r="W21" i="2"/>
  <c r="D18" i="2"/>
  <c r="E18" i="2" s="1" a="1"/>
  <c r="E18" i="2" s="1"/>
  <c r="H18" i="2" s="1"/>
  <c r="X18" i="2"/>
  <c r="W18" i="2"/>
  <c r="D15" i="2"/>
  <c r="E15" i="2" s="1" a="1"/>
  <c r="E15" i="2" s="1"/>
  <c r="H15" i="2" s="1"/>
  <c r="X15" i="2"/>
  <c r="W15" i="2"/>
  <c r="D12" i="2"/>
  <c r="E12" i="2" s="1" a="1"/>
  <c r="E12" i="2" s="1"/>
  <c r="H12" i="2" s="1"/>
  <c r="X12" i="2"/>
  <c r="W12" i="2"/>
  <c r="D9" i="2"/>
  <c r="E9" i="2" s="1" a="1"/>
  <c r="E9" i="2" s="1"/>
  <c r="H9" i="2" s="1"/>
  <c r="X9" i="2"/>
  <c r="W9" i="2"/>
  <c r="D6" i="2"/>
  <c r="E6" i="2" s="1" a="1"/>
  <c r="E6" i="2" s="1"/>
  <c r="H6" i="2" s="1"/>
  <c r="X6" i="2"/>
  <c r="W6" i="2"/>
  <c r="D3018" i="2"/>
  <c r="E3018" i="2" s="1" a="1"/>
  <c r="E3018" i="2" s="1"/>
  <c r="H3018" i="2" s="1"/>
  <c r="X3018" i="2"/>
  <c r="W3018" i="2"/>
  <c r="D3015" i="2"/>
  <c r="E3015" i="2" s="1" a="1"/>
  <c r="E3015" i="2" s="1"/>
  <c r="H3015" i="2" s="1"/>
  <c r="X3015" i="2"/>
  <c r="W3015" i="2"/>
  <c r="D3012" i="2"/>
  <c r="E3012" i="2" s="1" a="1"/>
  <c r="E3012" i="2" s="1"/>
  <c r="H3012" i="2" s="1"/>
  <c r="X3012" i="2"/>
  <c r="W3012" i="2"/>
  <c r="D3009" i="2"/>
  <c r="E3009" i="2" s="1" a="1"/>
  <c r="E3009" i="2" s="1"/>
  <c r="H3009" i="2" s="1"/>
  <c r="X3009" i="2"/>
  <c r="W3009" i="2"/>
  <c r="D3006" i="2"/>
  <c r="E3006" i="2" s="1" a="1"/>
  <c r="E3006" i="2" s="1"/>
  <c r="H3006" i="2" s="1"/>
  <c r="X3006" i="2"/>
  <c r="W3006" i="2"/>
  <c r="D3003" i="2"/>
  <c r="E3003" i="2" s="1" a="1"/>
  <c r="E3003" i="2" s="1"/>
  <c r="H3003" i="2" s="1"/>
  <c r="X3003" i="2"/>
  <c r="W3003" i="2"/>
  <c r="D3000" i="2"/>
  <c r="E3000" i="2" s="1" a="1"/>
  <c r="E3000" i="2" s="1"/>
  <c r="H3000" i="2" s="1"/>
  <c r="X3000" i="2"/>
  <c r="W3000" i="2"/>
  <c r="D2997" i="2"/>
  <c r="E2997" i="2" s="1" a="1"/>
  <c r="E2997" i="2" s="1"/>
  <c r="H2997" i="2" s="1"/>
  <c r="X2997" i="2"/>
  <c r="W2997" i="2"/>
  <c r="D2994" i="2"/>
  <c r="E2994" i="2" s="1" a="1"/>
  <c r="E2994" i="2" s="1"/>
  <c r="H2994" i="2" s="1"/>
  <c r="X2994" i="2"/>
  <c r="W2994" i="2"/>
  <c r="D2991" i="2"/>
  <c r="E2991" i="2" s="1" a="1"/>
  <c r="E2991" i="2" s="1"/>
  <c r="H2991" i="2" s="1"/>
  <c r="X2991" i="2"/>
  <c r="W2991" i="2"/>
  <c r="D2988" i="2"/>
  <c r="E2988" i="2" s="1" a="1"/>
  <c r="E2988" i="2" s="1"/>
  <c r="H2988" i="2" s="1"/>
  <c r="X2988" i="2"/>
  <c r="W2988" i="2"/>
  <c r="D2985" i="2"/>
  <c r="E2985" i="2" s="1" a="1"/>
  <c r="E2985" i="2" s="1"/>
  <c r="H2985" i="2" s="1"/>
  <c r="X2985" i="2"/>
  <c r="W2985" i="2"/>
  <c r="D2982" i="2"/>
  <c r="E2982" i="2" s="1" a="1"/>
  <c r="E2982" i="2" s="1"/>
  <c r="H2982" i="2" s="1"/>
  <c r="X2982" i="2"/>
  <c r="W2982" i="2"/>
  <c r="D2979" i="2"/>
  <c r="E2979" i="2" s="1" a="1"/>
  <c r="E2979" i="2" s="1"/>
  <c r="H2979" i="2" s="1"/>
  <c r="X2979" i="2"/>
  <c r="W2979" i="2"/>
  <c r="D2976" i="2"/>
  <c r="E2976" i="2" s="1" a="1"/>
  <c r="E2976" i="2" s="1"/>
  <c r="H2976" i="2" s="1"/>
  <c r="X2976" i="2"/>
  <c r="W2976" i="2"/>
  <c r="D2973" i="2"/>
  <c r="E2973" i="2" s="1" a="1"/>
  <c r="E2973" i="2" s="1"/>
  <c r="H2973" i="2" s="1"/>
  <c r="X2973" i="2"/>
  <c r="W2973" i="2"/>
  <c r="D2970" i="2"/>
  <c r="E2970" i="2" s="1" a="1"/>
  <c r="E2970" i="2" s="1"/>
  <c r="H2970" i="2" s="1"/>
  <c r="X2970" i="2"/>
  <c r="W2970" i="2"/>
  <c r="D2967" i="2"/>
  <c r="E2967" i="2" s="1" a="1"/>
  <c r="E2967" i="2" s="1"/>
  <c r="H2967" i="2" s="1"/>
  <c r="X2967" i="2"/>
  <c r="W2967" i="2"/>
  <c r="D2964" i="2"/>
  <c r="E2964" i="2" s="1" a="1"/>
  <c r="E2964" i="2" s="1"/>
  <c r="H2964" i="2" s="1"/>
  <c r="X2964" i="2"/>
  <c r="W2964" i="2"/>
  <c r="D2961" i="2"/>
  <c r="E2961" i="2" s="1" a="1"/>
  <c r="E2961" i="2" s="1"/>
  <c r="H2961" i="2" s="1"/>
  <c r="X2961" i="2"/>
  <c r="W2961" i="2"/>
  <c r="D2958" i="2"/>
  <c r="E2958" i="2" s="1" a="1"/>
  <c r="E2958" i="2" s="1"/>
  <c r="H2958" i="2" s="1"/>
  <c r="X2958" i="2"/>
  <c r="W2958" i="2"/>
  <c r="D2955" i="2"/>
  <c r="E2955" i="2" s="1" a="1"/>
  <c r="E2955" i="2" s="1"/>
  <c r="H2955" i="2" s="1"/>
  <c r="X2955" i="2"/>
  <c r="W2955" i="2"/>
  <c r="D2952" i="2"/>
  <c r="E2952" i="2" s="1" a="1"/>
  <c r="E2952" i="2" s="1"/>
  <c r="H2952" i="2" s="1"/>
  <c r="X2952" i="2"/>
  <c r="W2952" i="2"/>
  <c r="D2949" i="2"/>
  <c r="E2949" i="2" s="1" a="1"/>
  <c r="E2949" i="2" s="1"/>
  <c r="H2949" i="2" s="1"/>
  <c r="X2949" i="2"/>
  <c r="W2949" i="2"/>
  <c r="D2946" i="2"/>
  <c r="E2946" i="2" s="1" a="1"/>
  <c r="E2946" i="2" s="1"/>
  <c r="H2946" i="2" s="1"/>
  <c r="X2946" i="2"/>
  <c r="W2946" i="2"/>
  <c r="D2943" i="2"/>
  <c r="E2943" i="2" s="1" a="1"/>
  <c r="E2943" i="2" s="1"/>
  <c r="H2943" i="2" s="1"/>
  <c r="X2943" i="2"/>
  <c r="W2943" i="2"/>
  <c r="D2940" i="2"/>
  <c r="E2940" i="2" s="1" a="1"/>
  <c r="E2940" i="2" s="1"/>
  <c r="H2940" i="2" s="1"/>
  <c r="X2940" i="2"/>
  <c r="W2940" i="2"/>
  <c r="D2937" i="2"/>
  <c r="E2937" i="2" s="1" a="1"/>
  <c r="E2937" i="2" s="1"/>
  <c r="H2937" i="2" s="1"/>
  <c r="X2937" i="2"/>
  <c r="W2937" i="2"/>
  <c r="D2934" i="2"/>
  <c r="E2934" i="2" s="1" a="1"/>
  <c r="E2934" i="2" s="1"/>
  <c r="H2934" i="2" s="1"/>
  <c r="X2934" i="2"/>
  <c r="W2934" i="2"/>
  <c r="D2931" i="2"/>
  <c r="E2931" i="2" s="1" a="1"/>
  <c r="E2931" i="2" s="1"/>
  <c r="H2931" i="2" s="1"/>
  <c r="X2931" i="2"/>
  <c r="W2931" i="2"/>
  <c r="D2928" i="2"/>
  <c r="E2928" i="2" s="1" a="1"/>
  <c r="E2928" i="2" s="1"/>
  <c r="H2928" i="2" s="1"/>
  <c r="X2928" i="2"/>
  <c r="W2928" i="2"/>
  <c r="D2925" i="2"/>
  <c r="E2925" i="2" s="1" a="1"/>
  <c r="E2925" i="2" s="1"/>
  <c r="H2925" i="2" s="1"/>
  <c r="X2925" i="2"/>
  <c r="W2925" i="2"/>
  <c r="D2922" i="2"/>
  <c r="E2922" i="2" s="1" a="1"/>
  <c r="E2922" i="2" s="1"/>
  <c r="H2922" i="2" s="1"/>
  <c r="X2922" i="2"/>
  <c r="W2922" i="2"/>
  <c r="D2919" i="2"/>
  <c r="E2919" i="2" s="1" a="1"/>
  <c r="E2919" i="2" s="1"/>
  <c r="H2919" i="2" s="1"/>
  <c r="X2919" i="2"/>
  <c r="W2919" i="2"/>
  <c r="D2916" i="2"/>
  <c r="E2916" i="2" s="1" a="1"/>
  <c r="E2916" i="2" s="1"/>
  <c r="H2916" i="2" s="1"/>
  <c r="X2916" i="2"/>
  <c r="W2916" i="2"/>
  <c r="D2913" i="2"/>
  <c r="E2913" i="2" s="1" a="1"/>
  <c r="E2913" i="2" s="1"/>
  <c r="H2913" i="2" s="1"/>
  <c r="X2913" i="2"/>
  <c r="W2913" i="2"/>
  <c r="D2910" i="2"/>
  <c r="E2910" i="2" s="1" a="1"/>
  <c r="E2910" i="2" s="1"/>
  <c r="H2910" i="2" s="1"/>
  <c r="X2910" i="2"/>
  <c r="W2910" i="2"/>
  <c r="D2907" i="2"/>
  <c r="E2907" i="2" s="1" a="1"/>
  <c r="E2907" i="2" s="1"/>
  <c r="H2907" i="2" s="1"/>
  <c r="X2907" i="2"/>
  <c r="W2907" i="2"/>
  <c r="D2904" i="2"/>
  <c r="E2904" i="2" s="1" a="1"/>
  <c r="E2904" i="2" s="1"/>
  <c r="H2904" i="2" s="1"/>
  <c r="X2904" i="2"/>
  <c r="W2904" i="2"/>
  <c r="D2901" i="2"/>
  <c r="E2901" i="2" s="1" a="1"/>
  <c r="E2901" i="2" s="1"/>
  <c r="H2901" i="2" s="1"/>
  <c r="X2901" i="2"/>
  <c r="W2901" i="2"/>
  <c r="D2898" i="2"/>
  <c r="E2898" i="2" s="1" a="1"/>
  <c r="E2898" i="2" s="1"/>
  <c r="H2898" i="2" s="1"/>
  <c r="X2898" i="2"/>
  <c r="W2898" i="2"/>
  <c r="D2895" i="2"/>
  <c r="E2895" i="2" s="1" a="1"/>
  <c r="E2895" i="2" s="1"/>
  <c r="H2895" i="2" s="1"/>
  <c r="X2895" i="2"/>
  <c r="W2895" i="2"/>
  <c r="D2892" i="2"/>
  <c r="E2892" i="2" s="1" a="1"/>
  <c r="E2892" i="2" s="1"/>
  <c r="H2892" i="2" s="1"/>
  <c r="X2892" i="2"/>
  <c r="W2892" i="2"/>
  <c r="D2889" i="2"/>
  <c r="E2889" i="2" s="1" a="1"/>
  <c r="E2889" i="2" s="1"/>
  <c r="H2889" i="2" s="1"/>
  <c r="X2889" i="2"/>
  <c r="W2889" i="2"/>
  <c r="D2886" i="2"/>
  <c r="E2886" i="2" s="1" a="1"/>
  <c r="E2886" i="2" s="1"/>
  <c r="H2886" i="2" s="1"/>
  <c r="X2886" i="2"/>
  <c r="W2886" i="2"/>
  <c r="D2883" i="2"/>
  <c r="E2883" i="2" s="1" a="1"/>
  <c r="E2883" i="2" s="1"/>
  <c r="H2883" i="2" s="1"/>
  <c r="X2883" i="2"/>
  <c r="W2883" i="2"/>
  <c r="D2880" i="2"/>
  <c r="E2880" i="2" s="1" a="1"/>
  <c r="E2880" i="2" s="1"/>
  <c r="H2880" i="2" s="1"/>
  <c r="X2880" i="2"/>
  <c r="W2880" i="2"/>
  <c r="D2877" i="2"/>
  <c r="E2877" i="2" s="1" a="1"/>
  <c r="E2877" i="2" s="1"/>
  <c r="H2877" i="2" s="1"/>
  <c r="X2877" i="2"/>
  <c r="W2877" i="2"/>
  <c r="D2874" i="2"/>
  <c r="E2874" i="2" s="1" a="1"/>
  <c r="E2874" i="2" s="1"/>
  <c r="H2874" i="2" s="1"/>
  <c r="X2874" i="2"/>
  <c r="W2874" i="2"/>
  <c r="D2871" i="2"/>
  <c r="E2871" i="2" s="1" a="1"/>
  <c r="E2871" i="2" s="1"/>
  <c r="H2871" i="2" s="1"/>
  <c r="X2871" i="2"/>
  <c r="W2871" i="2"/>
  <c r="D2868" i="2"/>
  <c r="E2868" i="2" s="1" a="1"/>
  <c r="E2868" i="2" s="1"/>
  <c r="H2868" i="2" s="1"/>
  <c r="X2868" i="2"/>
  <c r="W2868" i="2"/>
  <c r="D2865" i="2"/>
  <c r="E2865" i="2" s="1" a="1"/>
  <c r="E2865" i="2" s="1"/>
  <c r="H2865" i="2" s="1"/>
  <c r="X2865" i="2"/>
  <c r="W2865" i="2"/>
  <c r="D2862" i="2"/>
  <c r="E2862" i="2" s="1" a="1"/>
  <c r="E2862" i="2" s="1"/>
  <c r="H2862" i="2" s="1"/>
  <c r="X2862" i="2"/>
  <c r="W2862" i="2"/>
  <c r="D2859" i="2"/>
  <c r="E2859" i="2" s="1" a="1"/>
  <c r="E2859" i="2" s="1"/>
  <c r="H2859" i="2" s="1"/>
  <c r="X2859" i="2"/>
  <c r="W2859" i="2"/>
  <c r="D2856" i="2"/>
  <c r="E2856" i="2" s="1" a="1"/>
  <c r="E2856" i="2" s="1"/>
  <c r="H2856" i="2" s="1"/>
  <c r="X2856" i="2"/>
  <c r="W2856" i="2"/>
  <c r="D2853" i="2"/>
  <c r="E2853" i="2" s="1" a="1"/>
  <c r="E2853" i="2" s="1"/>
  <c r="H2853" i="2" s="1"/>
  <c r="X2853" i="2"/>
  <c r="W2853" i="2"/>
  <c r="D2850" i="2"/>
  <c r="E2850" i="2" s="1" a="1"/>
  <c r="E2850" i="2" s="1"/>
  <c r="H2850" i="2" s="1"/>
  <c r="X2850" i="2"/>
  <c r="W2850" i="2"/>
  <c r="D2847" i="2"/>
  <c r="E2847" i="2" s="1" a="1"/>
  <c r="E2847" i="2" s="1"/>
  <c r="H2847" i="2" s="1"/>
  <c r="X2847" i="2"/>
  <c r="W2847" i="2"/>
  <c r="D2844" i="2"/>
  <c r="E2844" i="2" s="1" a="1"/>
  <c r="E2844" i="2" s="1"/>
  <c r="H2844" i="2" s="1"/>
  <c r="X2844" i="2"/>
  <c r="W2844" i="2"/>
  <c r="D2841" i="2"/>
  <c r="E2841" i="2" s="1" a="1"/>
  <c r="E2841" i="2" s="1"/>
  <c r="H2841" i="2" s="1"/>
  <c r="X2841" i="2"/>
  <c r="W2841" i="2"/>
  <c r="D2838" i="2"/>
  <c r="E2838" i="2" s="1" a="1"/>
  <c r="E2838" i="2" s="1"/>
  <c r="H2838" i="2" s="1"/>
  <c r="X2838" i="2"/>
  <c r="W2838" i="2"/>
  <c r="D2835" i="2"/>
  <c r="E2835" i="2" s="1" a="1"/>
  <c r="E2835" i="2" s="1"/>
  <c r="H2835" i="2" s="1"/>
  <c r="X2835" i="2"/>
  <c r="W2835" i="2"/>
  <c r="D2832" i="2"/>
  <c r="E2832" i="2" s="1" a="1"/>
  <c r="E2832" i="2" s="1"/>
  <c r="H2832" i="2" s="1"/>
  <c r="X2832" i="2"/>
  <c r="W2832" i="2"/>
  <c r="D2829" i="2"/>
  <c r="E2829" i="2" s="1" a="1"/>
  <c r="E2829" i="2" s="1"/>
  <c r="H2829" i="2" s="1"/>
  <c r="X2829" i="2"/>
  <c r="W2829" i="2"/>
  <c r="D2826" i="2"/>
  <c r="E2826" i="2" s="1" a="1"/>
  <c r="E2826" i="2" s="1"/>
  <c r="H2826" i="2" s="1"/>
  <c r="X2826" i="2"/>
  <c r="W2826" i="2"/>
  <c r="D2823" i="2"/>
  <c r="E2823" i="2" s="1" a="1"/>
  <c r="E2823" i="2" s="1"/>
  <c r="H2823" i="2" s="1"/>
  <c r="X2823" i="2"/>
  <c r="W2823" i="2"/>
  <c r="D2820" i="2"/>
  <c r="E2820" i="2" s="1" a="1"/>
  <c r="E2820" i="2" s="1"/>
  <c r="H2820" i="2" s="1"/>
  <c r="X2820" i="2"/>
  <c r="W2820" i="2"/>
  <c r="D2817" i="2"/>
  <c r="E2817" i="2" s="1" a="1"/>
  <c r="E2817" i="2" s="1"/>
  <c r="H2817" i="2" s="1"/>
  <c r="X2817" i="2"/>
  <c r="W2817" i="2"/>
  <c r="D2814" i="2"/>
  <c r="E2814" i="2" s="1" a="1"/>
  <c r="E2814" i="2" s="1"/>
  <c r="H2814" i="2" s="1"/>
  <c r="X2814" i="2"/>
  <c r="W2814" i="2"/>
  <c r="D2811" i="2"/>
  <c r="E2811" i="2" s="1" a="1"/>
  <c r="E2811" i="2" s="1"/>
  <c r="H2811" i="2" s="1"/>
  <c r="X2811" i="2"/>
  <c r="W2811" i="2"/>
  <c r="D2808" i="2"/>
  <c r="E2808" i="2" s="1" a="1"/>
  <c r="E2808" i="2" s="1"/>
  <c r="H2808" i="2" s="1"/>
  <c r="X2808" i="2"/>
  <c r="W2808" i="2"/>
  <c r="D2805" i="2"/>
  <c r="E2805" i="2" s="1" a="1"/>
  <c r="E2805" i="2" s="1"/>
  <c r="H2805" i="2" s="1"/>
  <c r="X2805" i="2"/>
  <c r="W2805" i="2"/>
  <c r="D2802" i="2"/>
  <c r="E2802" i="2" s="1" a="1"/>
  <c r="E2802" i="2" s="1"/>
  <c r="H2802" i="2" s="1"/>
  <c r="X2802" i="2"/>
  <c r="W2802" i="2"/>
  <c r="D2799" i="2"/>
  <c r="E2799" i="2" s="1" a="1"/>
  <c r="E2799" i="2" s="1"/>
  <c r="H2799" i="2" s="1"/>
  <c r="X2799" i="2"/>
  <c r="W2799" i="2"/>
  <c r="D2796" i="2"/>
  <c r="E2796" i="2" s="1" a="1"/>
  <c r="E2796" i="2" s="1"/>
  <c r="H2796" i="2" s="1"/>
  <c r="X2796" i="2"/>
  <c r="W2796" i="2"/>
  <c r="D2793" i="2"/>
  <c r="E2793" i="2" s="1" a="1"/>
  <c r="E2793" i="2" s="1"/>
  <c r="H2793" i="2" s="1"/>
  <c r="X2793" i="2"/>
  <c r="W2793" i="2"/>
  <c r="D2790" i="2"/>
  <c r="E2790" i="2" s="1" a="1"/>
  <c r="E2790" i="2" s="1"/>
  <c r="H2790" i="2" s="1"/>
  <c r="X2790" i="2"/>
  <c r="W2790" i="2"/>
  <c r="D2787" i="2"/>
  <c r="E2787" i="2" s="1" a="1"/>
  <c r="E2787" i="2" s="1"/>
  <c r="H2787" i="2" s="1"/>
  <c r="X2787" i="2"/>
  <c r="W2787" i="2"/>
  <c r="D2784" i="2"/>
  <c r="E2784" i="2" s="1" a="1"/>
  <c r="E2784" i="2" s="1"/>
  <c r="H2784" i="2" s="1"/>
  <c r="X2784" i="2"/>
  <c r="W2784" i="2"/>
  <c r="D2781" i="2"/>
  <c r="E2781" i="2" s="1" a="1"/>
  <c r="E2781" i="2" s="1"/>
  <c r="H2781" i="2" s="1"/>
  <c r="X2781" i="2"/>
  <c r="W2781" i="2"/>
  <c r="D2778" i="2"/>
  <c r="E2778" i="2" s="1" a="1"/>
  <c r="E2778" i="2" s="1"/>
  <c r="H2778" i="2" s="1"/>
  <c r="X2778" i="2"/>
  <c r="W2778" i="2"/>
  <c r="D2775" i="2"/>
  <c r="E2775" i="2" s="1" a="1"/>
  <c r="E2775" i="2" s="1"/>
  <c r="H2775" i="2" s="1"/>
  <c r="X2775" i="2"/>
  <c r="W2775" i="2"/>
  <c r="D2772" i="2"/>
  <c r="E2772" i="2" s="1" a="1"/>
  <c r="E2772" i="2" s="1"/>
  <c r="H2772" i="2" s="1"/>
  <c r="X2772" i="2"/>
  <c r="W2772" i="2"/>
  <c r="D2769" i="2"/>
  <c r="E2769" i="2" s="1" a="1"/>
  <c r="E2769" i="2" s="1"/>
  <c r="H2769" i="2" s="1"/>
  <c r="X2769" i="2"/>
  <c r="W2769" i="2"/>
  <c r="D2766" i="2"/>
  <c r="E2766" i="2" s="1" a="1"/>
  <c r="E2766" i="2" s="1"/>
  <c r="H2766" i="2" s="1"/>
  <c r="X2766" i="2"/>
  <c r="W2766" i="2"/>
  <c r="D2763" i="2"/>
  <c r="E2763" i="2" s="1" a="1"/>
  <c r="E2763" i="2" s="1"/>
  <c r="H2763" i="2" s="1"/>
  <c r="X2763" i="2"/>
  <c r="W2763" i="2"/>
  <c r="D2760" i="2"/>
  <c r="E2760" i="2" s="1" a="1"/>
  <c r="E2760" i="2" s="1"/>
  <c r="H2760" i="2" s="1"/>
  <c r="X2760" i="2"/>
  <c r="W2760" i="2"/>
  <c r="D2757" i="2"/>
  <c r="E2757" i="2" s="1" a="1"/>
  <c r="E2757" i="2" s="1"/>
  <c r="H2757" i="2" s="1"/>
  <c r="X2757" i="2"/>
  <c r="W2757" i="2"/>
  <c r="D2754" i="2"/>
  <c r="E2754" i="2" s="1" a="1"/>
  <c r="E2754" i="2" s="1"/>
  <c r="H2754" i="2" s="1"/>
  <c r="X2754" i="2"/>
  <c r="W2754" i="2"/>
  <c r="D2751" i="2"/>
  <c r="E2751" i="2" s="1" a="1"/>
  <c r="E2751" i="2" s="1"/>
  <c r="H2751" i="2" s="1"/>
  <c r="X2751" i="2"/>
  <c r="W2751" i="2"/>
  <c r="D2748" i="2"/>
  <c r="E2748" i="2" s="1" a="1"/>
  <c r="E2748" i="2" s="1"/>
  <c r="H2748" i="2" s="1"/>
  <c r="X2748" i="2"/>
  <c r="W2748" i="2"/>
  <c r="D2745" i="2"/>
  <c r="E2745" i="2" s="1" a="1"/>
  <c r="E2745" i="2" s="1"/>
  <c r="H2745" i="2" s="1"/>
  <c r="X2745" i="2"/>
  <c r="W2745" i="2"/>
  <c r="D2742" i="2"/>
  <c r="E2742" i="2" s="1" a="1"/>
  <c r="E2742" i="2" s="1"/>
  <c r="H2742" i="2" s="1"/>
  <c r="X2742" i="2"/>
  <c r="W2742" i="2"/>
  <c r="D2739" i="2"/>
  <c r="E2739" i="2" s="1" a="1"/>
  <c r="E2739" i="2" s="1"/>
  <c r="H2739" i="2" s="1"/>
  <c r="X2739" i="2"/>
  <c r="W2739" i="2"/>
  <c r="D2736" i="2"/>
  <c r="E2736" i="2" s="1" a="1"/>
  <c r="E2736" i="2" s="1"/>
  <c r="H2736" i="2" s="1"/>
  <c r="X2736" i="2"/>
  <c r="W2736" i="2"/>
  <c r="D2733" i="2"/>
  <c r="E2733" i="2" s="1" a="1"/>
  <c r="E2733" i="2" s="1"/>
  <c r="H2733" i="2" s="1"/>
  <c r="X2733" i="2"/>
  <c r="W2733" i="2"/>
  <c r="D2730" i="2"/>
  <c r="E2730" i="2" s="1" a="1"/>
  <c r="E2730" i="2" s="1"/>
  <c r="H2730" i="2" s="1"/>
  <c r="X2730" i="2"/>
  <c r="W2730" i="2"/>
  <c r="D2727" i="2"/>
  <c r="E2727" i="2" s="1" a="1"/>
  <c r="E2727" i="2" s="1"/>
  <c r="H2727" i="2" s="1"/>
  <c r="X2727" i="2"/>
  <c r="W2727" i="2"/>
  <c r="D2724" i="2"/>
  <c r="E2724" i="2" s="1" a="1"/>
  <c r="E2724" i="2" s="1"/>
  <c r="H2724" i="2" s="1"/>
  <c r="X2724" i="2"/>
  <c r="W2724" i="2"/>
  <c r="D2721" i="2"/>
  <c r="E2721" i="2" s="1" a="1"/>
  <c r="E2721" i="2" s="1"/>
  <c r="H2721" i="2" s="1"/>
  <c r="X2721" i="2"/>
  <c r="W2721" i="2"/>
  <c r="D2718" i="2"/>
  <c r="E2718" i="2" s="1" a="1"/>
  <c r="E2718" i="2" s="1"/>
  <c r="H2718" i="2" s="1"/>
  <c r="X2718" i="2"/>
  <c r="W2718" i="2"/>
  <c r="D2715" i="2"/>
  <c r="E2715" i="2" s="1" a="1"/>
  <c r="E2715" i="2" s="1"/>
  <c r="H2715" i="2" s="1"/>
  <c r="X2715" i="2"/>
  <c r="W2715" i="2"/>
  <c r="D2712" i="2"/>
  <c r="E2712" i="2" s="1" a="1"/>
  <c r="E2712" i="2" s="1"/>
  <c r="H2712" i="2" s="1"/>
  <c r="X2712" i="2"/>
  <c r="W2712" i="2"/>
  <c r="D2709" i="2"/>
  <c r="E2709" i="2" s="1" a="1"/>
  <c r="E2709" i="2" s="1"/>
  <c r="H2709" i="2" s="1"/>
  <c r="X2709" i="2"/>
  <c r="W2709" i="2"/>
  <c r="D2706" i="2"/>
  <c r="E2706" i="2" s="1" a="1"/>
  <c r="E2706" i="2" s="1"/>
  <c r="H2706" i="2" s="1"/>
  <c r="X2706" i="2"/>
  <c r="W2706" i="2"/>
  <c r="D2703" i="2"/>
  <c r="E2703" i="2" s="1" a="1"/>
  <c r="E2703" i="2" s="1"/>
  <c r="H2703" i="2" s="1"/>
  <c r="X2703" i="2"/>
  <c r="W2703" i="2"/>
  <c r="D2700" i="2"/>
  <c r="E2700" i="2" s="1" a="1"/>
  <c r="E2700" i="2" s="1"/>
  <c r="H2700" i="2" s="1"/>
  <c r="X2700" i="2"/>
  <c r="W2700" i="2"/>
  <c r="D2697" i="2"/>
  <c r="E2697" i="2" s="1" a="1"/>
  <c r="E2697" i="2" s="1"/>
  <c r="H2697" i="2" s="1"/>
  <c r="X2697" i="2"/>
  <c r="W2697" i="2"/>
  <c r="D2694" i="2"/>
  <c r="E2694" i="2" s="1" a="1"/>
  <c r="E2694" i="2" s="1"/>
  <c r="H2694" i="2" s="1"/>
  <c r="X2694" i="2"/>
  <c r="W2694" i="2"/>
  <c r="D2691" i="2"/>
  <c r="E2691" i="2" s="1" a="1"/>
  <c r="E2691" i="2" s="1"/>
  <c r="H2691" i="2" s="1"/>
  <c r="X2691" i="2"/>
  <c r="W2691" i="2"/>
  <c r="D2688" i="2"/>
  <c r="E2688" i="2" s="1" a="1"/>
  <c r="E2688" i="2" s="1"/>
  <c r="H2688" i="2" s="1"/>
  <c r="X2688" i="2"/>
  <c r="W2688" i="2"/>
  <c r="D2685" i="2"/>
  <c r="E2685" i="2" s="1" a="1"/>
  <c r="E2685" i="2" s="1"/>
  <c r="H2685" i="2" s="1"/>
  <c r="X2685" i="2"/>
  <c r="W2685" i="2"/>
  <c r="D2682" i="2"/>
  <c r="E2682" i="2" s="1" a="1"/>
  <c r="E2682" i="2" s="1"/>
  <c r="H2682" i="2" s="1"/>
  <c r="X2682" i="2"/>
  <c r="W2682" i="2"/>
  <c r="D2679" i="2"/>
  <c r="E2679" i="2" s="1" a="1"/>
  <c r="E2679" i="2" s="1"/>
  <c r="H2679" i="2" s="1"/>
  <c r="X2679" i="2"/>
  <c r="W2679" i="2"/>
  <c r="D2676" i="2"/>
  <c r="E2676" i="2" s="1" a="1"/>
  <c r="E2676" i="2" s="1"/>
  <c r="H2676" i="2" s="1"/>
  <c r="X2676" i="2"/>
  <c r="W2676" i="2"/>
  <c r="D2673" i="2"/>
  <c r="E2673" i="2" s="1" a="1"/>
  <c r="E2673" i="2" s="1"/>
  <c r="H2673" i="2" s="1"/>
  <c r="X2673" i="2"/>
  <c r="W2673" i="2"/>
  <c r="D2670" i="2"/>
  <c r="E2670" i="2" s="1" a="1"/>
  <c r="E2670" i="2" s="1"/>
  <c r="H2670" i="2" s="1"/>
  <c r="X2670" i="2"/>
  <c r="W2670" i="2"/>
  <c r="D2667" i="2"/>
  <c r="E2667" i="2" s="1" a="1"/>
  <c r="E2667" i="2" s="1"/>
  <c r="H2667" i="2" s="1"/>
  <c r="X2667" i="2"/>
  <c r="W2667" i="2"/>
  <c r="D2664" i="2"/>
  <c r="E2664" i="2" s="1" a="1"/>
  <c r="E2664" i="2" s="1"/>
  <c r="H2664" i="2" s="1"/>
  <c r="X2664" i="2"/>
  <c r="W2664" i="2"/>
  <c r="D2661" i="2"/>
  <c r="E2661" i="2" s="1" a="1"/>
  <c r="E2661" i="2" s="1"/>
  <c r="H2661" i="2" s="1"/>
  <c r="X2661" i="2"/>
  <c r="W2661" i="2"/>
  <c r="D2658" i="2"/>
  <c r="E2658" i="2" s="1" a="1"/>
  <c r="E2658" i="2" s="1"/>
  <c r="H2658" i="2" s="1"/>
  <c r="X2658" i="2"/>
  <c r="W2658" i="2"/>
  <c r="D2655" i="2"/>
  <c r="E2655" i="2" s="1" a="1"/>
  <c r="E2655" i="2" s="1"/>
  <c r="H2655" i="2" s="1"/>
  <c r="X2655" i="2"/>
  <c r="W2655" i="2"/>
  <c r="D2652" i="2"/>
  <c r="E2652" i="2" s="1" a="1"/>
  <c r="E2652" i="2" s="1"/>
  <c r="H2652" i="2" s="1"/>
  <c r="X2652" i="2"/>
  <c r="W2652" i="2"/>
  <c r="D2649" i="2"/>
  <c r="E2649" i="2" s="1" a="1"/>
  <c r="E2649" i="2" s="1"/>
  <c r="H2649" i="2" s="1"/>
  <c r="X2649" i="2"/>
  <c r="W2649" i="2"/>
  <c r="D2646" i="2"/>
  <c r="E2646" i="2" s="1" a="1"/>
  <c r="E2646" i="2" s="1"/>
  <c r="H2646" i="2" s="1"/>
  <c r="X2646" i="2"/>
  <c r="W2646" i="2"/>
  <c r="D2643" i="2"/>
  <c r="E2643" i="2" s="1" a="1"/>
  <c r="E2643" i="2" s="1"/>
  <c r="H2643" i="2" s="1"/>
  <c r="X2643" i="2"/>
  <c r="W2643" i="2"/>
  <c r="D2640" i="2"/>
  <c r="E2640" i="2" s="1" a="1"/>
  <c r="E2640" i="2" s="1"/>
  <c r="H2640" i="2" s="1"/>
  <c r="X2640" i="2"/>
  <c r="W2640" i="2"/>
  <c r="D2637" i="2"/>
  <c r="E2637" i="2" s="1" a="1"/>
  <c r="E2637" i="2" s="1"/>
  <c r="H2637" i="2" s="1"/>
  <c r="X2637" i="2"/>
  <c r="W2637" i="2"/>
  <c r="D2634" i="2"/>
  <c r="E2634" i="2" s="1" a="1"/>
  <c r="E2634" i="2" s="1"/>
  <c r="H2634" i="2" s="1"/>
  <c r="X2634" i="2"/>
  <c r="W2634" i="2"/>
  <c r="D2631" i="2"/>
  <c r="E2631" i="2" s="1" a="1"/>
  <c r="E2631" i="2" s="1"/>
  <c r="H2631" i="2" s="1"/>
  <c r="X2631" i="2"/>
  <c r="W2631" i="2"/>
  <c r="D2628" i="2"/>
  <c r="E2628" i="2" s="1" a="1"/>
  <c r="E2628" i="2" s="1"/>
  <c r="H2628" i="2" s="1"/>
  <c r="X2628" i="2"/>
  <c r="W2628" i="2"/>
  <c r="D2625" i="2"/>
  <c r="E2625" i="2" s="1" a="1"/>
  <c r="E2625" i="2" s="1"/>
  <c r="H2625" i="2" s="1"/>
  <c r="X2625" i="2"/>
  <c r="W2625" i="2"/>
  <c r="D2622" i="2"/>
  <c r="E2622" i="2" s="1" a="1"/>
  <c r="E2622" i="2" s="1"/>
  <c r="H2622" i="2" s="1"/>
  <c r="X2622" i="2"/>
  <c r="W2622" i="2"/>
  <c r="D2619" i="2"/>
  <c r="E2619" i="2" s="1" a="1"/>
  <c r="E2619" i="2" s="1"/>
  <c r="H2619" i="2" s="1"/>
  <c r="X2619" i="2"/>
  <c r="W2619" i="2"/>
  <c r="D2616" i="2"/>
  <c r="E2616" i="2" s="1" a="1"/>
  <c r="E2616" i="2" s="1"/>
  <c r="H2616" i="2" s="1"/>
  <c r="X2616" i="2"/>
  <c r="W2616" i="2"/>
  <c r="D2613" i="2"/>
  <c r="E2613" i="2" s="1" a="1"/>
  <c r="E2613" i="2" s="1"/>
  <c r="H2613" i="2" s="1"/>
  <c r="X2613" i="2"/>
  <c r="W2613" i="2"/>
  <c r="D2610" i="2"/>
  <c r="E2610" i="2" s="1" a="1"/>
  <c r="E2610" i="2" s="1"/>
  <c r="H2610" i="2" s="1"/>
  <c r="X2610" i="2"/>
  <c r="W2610" i="2"/>
  <c r="D2607" i="2"/>
  <c r="E2607" i="2" s="1" a="1"/>
  <c r="E2607" i="2" s="1"/>
  <c r="H2607" i="2" s="1"/>
  <c r="X2607" i="2"/>
  <c r="W2607" i="2"/>
  <c r="D2604" i="2"/>
  <c r="E2604" i="2" s="1" a="1"/>
  <c r="E2604" i="2" s="1"/>
  <c r="H2604" i="2" s="1"/>
  <c r="X2604" i="2"/>
  <c r="W2604" i="2"/>
  <c r="D2601" i="2"/>
  <c r="E2601" i="2" s="1" a="1"/>
  <c r="E2601" i="2" s="1"/>
  <c r="H2601" i="2" s="1"/>
  <c r="X2601" i="2"/>
  <c r="W2601" i="2"/>
  <c r="D2598" i="2"/>
  <c r="E2598" i="2" s="1" a="1"/>
  <c r="E2598" i="2" s="1"/>
  <c r="H2598" i="2" s="1"/>
  <c r="X2598" i="2"/>
  <c r="W2598" i="2"/>
  <c r="D2595" i="2"/>
  <c r="E2595" i="2" s="1" a="1"/>
  <c r="E2595" i="2" s="1"/>
  <c r="H2595" i="2" s="1"/>
  <c r="X2595" i="2"/>
  <c r="W2595" i="2"/>
  <c r="D2592" i="2"/>
  <c r="E2592" i="2" s="1" a="1"/>
  <c r="E2592" i="2" s="1"/>
  <c r="H2592" i="2" s="1"/>
  <c r="X2592" i="2"/>
  <c r="W2592" i="2"/>
  <c r="D2589" i="2"/>
  <c r="E2589" i="2" s="1" a="1"/>
  <c r="E2589" i="2" s="1"/>
  <c r="H2589" i="2" s="1"/>
  <c r="X2589" i="2"/>
  <c r="W2589" i="2"/>
  <c r="D2586" i="2"/>
  <c r="E2586" i="2" s="1" a="1"/>
  <c r="E2586" i="2" s="1"/>
  <c r="H2586" i="2" s="1"/>
  <c r="X2586" i="2"/>
  <c r="W2586" i="2"/>
  <c r="D2583" i="2"/>
  <c r="E2583" i="2" s="1" a="1"/>
  <c r="E2583" i="2" s="1"/>
  <c r="H2583" i="2" s="1"/>
  <c r="X2583" i="2"/>
  <c r="W2583" i="2"/>
  <c r="D2580" i="2"/>
  <c r="E2580" i="2" s="1" a="1"/>
  <c r="E2580" i="2" s="1"/>
  <c r="H2580" i="2" s="1"/>
  <c r="X2580" i="2"/>
  <c r="W2580" i="2"/>
  <c r="D2577" i="2"/>
  <c r="E2577" i="2" s="1" a="1"/>
  <c r="E2577" i="2" s="1"/>
  <c r="H2577" i="2" s="1"/>
  <c r="X2577" i="2"/>
  <c r="W2577" i="2"/>
  <c r="D2574" i="2"/>
  <c r="E2574" i="2" s="1" a="1"/>
  <c r="E2574" i="2" s="1"/>
  <c r="H2574" i="2" s="1"/>
  <c r="X2574" i="2"/>
  <c r="W2574" i="2"/>
  <c r="D2571" i="2"/>
  <c r="E2571" i="2" s="1" a="1"/>
  <c r="E2571" i="2" s="1"/>
  <c r="H2571" i="2" s="1"/>
  <c r="X2571" i="2"/>
  <c r="W2571" i="2"/>
  <c r="D2568" i="2"/>
  <c r="E2568" i="2" s="1" a="1"/>
  <c r="E2568" i="2" s="1"/>
  <c r="H2568" i="2" s="1"/>
  <c r="X2568" i="2"/>
  <c r="W2568" i="2"/>
  <c r="D2565" i="2"/>
  <c r="E2565" i="2" s="1" a="1"/>
  <c r="E2565" i="2" s="1"/>
  <c r="H2565" i="2" s="1"/>
  <c r="X2565" i="2"/>
  <c r="W2565" i="2"/>
  <c r="D2562" i="2"/>
  <c r="E2562" i="2" s="1" a="1"/>
  <c r="E2562" i="2" s="1"/>
  <c r="H2562" i="2" s="1"/>
  <c r="X2562" i="2"/>
  <c r="W2562" i="2"/>
  <c r="D2559" i="2"/>
  <c r="E2559" i="2" s="1" a="1"/>
  <c r="E2559" i="2" s="1"/>
  <c r="H2559" i="2" s="1"/>
  <c r="X2559" i="2"/>
  <c r="W2559" i="2"/>
  <c r="D2556" i="2"/>
  <c r="E2556" i="2" s="1" a="1"/>
  <c r="E2556" i="2" s="1"/>
  <c r="H2556" i="2" s="1"/>
  <c r="X2556" i="2"/>
  <c r="W2556" i="2"/>
  <c r="D2553" i="2"/>
  <c r="E2553" i="2" s="1" a="1"/>
  <c r="E2553" i="2" s="1"/>
  <c r="H2553" i="2" s="1"/>
  <c r="X2553" i="2"/>
  <c r="W2553" i="2"/>
  <c r="D2550" i="2"/>
  <c r="E2550" i="2" s="1" a="1"/>
  <c r="E2550" i="2" s="1"/>
  <c r="H2550" i="2" s="1"/>
  <c r="X2550" i="2"/>
  <c r="W2550" i="2"/>
  <c r="D2547" i="2"/>
  <c r="E2547" i="2" s="1" a="1"/>
  <c r="E2547" i="2" s="1"/>
  <c r="H2547" i="2" s="1"/>
  <c r="X2547" i="2"/>
  <c r="W2547" i="2"/>
  <c r="D2544" i="2"/>
  <c r="E2544" i="2" s="1" a="1"/>
  <c r="E2544" i="2" s="1"/>
  <c r="H2544" i="2" s="1"/>
  <c r="X2544" i="2"/>
  <c r="W2544" i="2"/>
  <c r="D2541" i="2"/>
  <c r="E2541" i="2" s="1" a="1"/>
  <c r="E2541" i="2" s="1"/>
  <c r="H2541" i="2" s="1"/>
  <c r="X2541" i="2"/>
  <c r="W2541" i="2"/>
  <c r="D2538" i="2"/>
  <c r="E2538" i="2" s="1" a="1"/>
  <c r="E2538" i="2" s="1"/>
  <c r="H2538" i="2" s="1"/>
  <c r="X2538" i="2"/>
  <c r="W2538" i="2"/>
  <c r="D2535" i="2"/>
  <c r="E2535" i="2" s="1" a="1"/>
  <c r="E2535" i="2" s="1"/>
  <c r="H2535" i="2" s="1"/>
  <c r="X2535" i="2"/>
  <c r="W2535" i="2"/>
  <c r="D2532" i="2"/>
  <c r="E2532" i="2" s="1" a="1"/>
  <c r="E2532" i="2" s="1"/>
  <c r="H2532" i="2" s="1"/>
  <c r="X2532" i="2"/>
  <c r="W2532" i="2"/>
  <c r="D2529" i="2"/>
  <c r="E2529" i="2" s="1" a="1"/>
  <c r="E2529" i="2" s="1"/>
  <c r="H2529" i="2" s="1"/>
  <c r="X2529" i="2"/>
  <c r="W2529" i="2"/>
  <c r="D2526" i="2"/>
  <c r="E2526" i="2" s="1" a="1"/>
  <c r="E2526" i="2" s="1"/>
  <c r="H2526" i="2" s="1"/>
  <c r="X2526" i="2"/>
  <c r="W2526" i="2"/>
  <c r="D2523" i="2"/>
  <c r="E2523" i="2" s="1" a="1"/>
  <c r="E2523" i="2" s="1"/>
  <c r="H2523" i="2" s="1"/>
  <c r="X2523" i="2"/>
  <c r="W2523" i="2"/>
  <c r="D2520" i="2"/>
  <c r="E2520" i="2" s="1" a="1"/>
  <c r="E2520" i="2" s="1"/>
  <c r="H2520" i="2" s="1"/>
  <c r="X2520" i="2"/>
  <c r="W2520" i="2"/>
  <c r="D2517" i="2"/>
  <c r="E2517" i="2" s="1" a="1"/>
  <c r="E2517" i="2" s="1"/>
  <c r="H2517" i="2" s="1"/>
  <c r="X2517" i="2"/>
  <c r="W2517" i="2"/>
  <c r="D2514" i="2"/>
  <c r="E2514" i="2" s="1" a="1"/>
  <c r="E2514" i="2" s="1"/>
  <c r="H2514" i="2" s="1"/>
  <c r="X2514" i="2"/>
  <c r="W2514" i="2"/>
  <c r="D2511" i="2"/>
  <c r="E2511" i="2" s="1" a="1"/>
  <c r="E2511" i="2" s="1"/>
  <c r="H2511" i="2" s="1"/>
  <c r="X2511" i="2"/>
  <c r="W2511" i="2"/>
  <c r="D2508" i="2"/>
  <c r="E2508" i="2" s="1" a="1"/>
  <c r="E2508" i="2" s="1"/>
  <c r="H2508" i="2" s="1"/>
  <c r="X2508" i="2"/>
  <c r="W2508" i="2"/>
  <c r="D2505" i="2"/>
  <c r="E2505" i="2" s="1" a="1"/>
  <c r="E2505" i="2" s="1"/>
  <c r="H2505" i="2" s="1"/>
  <c r="X2505" i="2"/>
  <c r="W2505" i="2"/>
  <c r="D2502" i="2"/>
  <c r="E2502" i="2" s="1" a="1"/>
  <c r="E2502" i="2" s="1"/>
  <c r="H2502" i="2" s="1"/>
  <c r="X2502" i="2"/>
  <c r="W2502" i="2"/>
  <c r="D2499" i="2"/>
  <c r="E2499" i="2" s="1" a="1"/>
  <c r="E2499" i="2" s="1"/>
  <c r="H2499" i="2" s="1"/>
  <c r="X2499" i="2"/>
  <c r="W2499" i="2"/>
  <c r="D2496" i="2"/>
  <c r="E2496" i="2" s="1" a="1"/>
  <c r="E2496" i="2" s="1"/>
  <c r="H2496" i="2" s="1"/>
  <c r="X2496" i="2"/>
  <c r="W2496" i="2"/>
  <c r="D2493" i="2"/>
  <c r="E2493" i="2" s="1" a="1"/>
  <c r="E2493" i="2" s="1"/>
  <c r="H2493" i="2" s="1"/>
  <c r="X2493" i="2"/>
  <c r="W2493" i="2"/>
  <c r="D2490" i="2"/>
  <c r="E2490" i="2" s="1" a="1"/>
  <c r="E2490" i="2" s="1"/>
  <c r="H2490" i="2" s="1"/>
  <c r="X2490" i="2"/>
  <c r="W2490" i="2"/>
  <c r="D2487" i="2"/>
  <c r="E2487" i="2" s="1" a="1"/>
  <c r="E2487" i="2" s="1"/>
  <c r="H2487" i="2" s="1"/>
  <c r="X2487" i="2"/>
  <c r="W2487" i="2"/>
  <c r="D2484" i="2"/>
  <c r="E2484" i="2" s="1" a="1"/>
  <c r="E2484" i="2" s="1"/>
  <c r="H2484" i="2" s="1"/>
  <c r="X2484" i="2"/>
  <c r="W2484" i="2"/>
  <c r="D2481" i="2"/>
  <c r="E2481" i="2" s="1" a="1"/>
  <c r="E2481" i="2" s="1"/>
  <c r="H2481" i="2" s="1"/>
  <c r="X2481" i="2"/>
  <c r="W2481" i="2"/>
  <c r="D2478" i="2"/>
  <c r="E2478" i="2" s="1" a="1"/>
  <c r="E2478" i="2" s="1"/>
  <c r="H2478" i="2" s="1"/>
  <c r="X2478" i="2"/>
  <c r="W2478" i="2"/>
  <c r="D2475" i="2"/>
  <c r="E2475" i="2" s="1" a="1"/>
  <c r="E2475" i="2" s="1"/>
  <c r="H2475" i="2" s="1"/>
  <c r="X2475" i="2"/>
  <c r="W2475" i="2"/>
  <c r="D2472" i="2"/>
  <c r="E2472" i="2" s="1" a="1"/>
  <c r="E2472" i="2" s="1"/>
  <c r="H2472" i="2" s="1"/>
  <c r="X2472" i="2"/>
  <c r="W2472" i="2"/>
  <c r="D2469" i="2"/>
  <c r="E2469" i="2" s="1" a="1"/>
  <c r="E2469" i="2" s="1"/>
  <c r="H2469" i="2" s="1"/>
  <c r="X2469" i="2"/>
  <c r="W2469" i="2"/>
  <c r="D2466" i="2"/>
  <c r="E2466" i="2" s="1" a="1"/>
  <c r="E2466" i="2" s="1"/>
  <c r="H2466" i="2" s="1"/>
  <c r="X2466" i="2"/>
  <c r="W2466" i="2"/>
  <c r="D2463" i="2"/>
  <c r="E2463" i="2" s="1" a="1"/>
  <c r="E2463" i="2" s="1"/>
  <c r="H2463" i="2" s="1"/>
  <c r="X2463" i="2"/>
  <c r="W2463" i="2"/>
  <c r="D2460" i="2"/>
  <c r="E2460" i="2" s="1" a="1"/>
  <c r="E2460" i="2" s="1"/>
  <c r="H2460" i="2" s="1"/>
  <c r="X2460" i="2"/>
  <c r="W2460" i="2"/>
  <c r="D2457" i="2"/>
  <c r="E2457" i="2" s="1" a="1"/>
  <c r="E2457" i="2" s="1"/>
  <c r="H2457" i="2" s="1"/>
  <c r="X2457" i="2"/>
  <c r="W2457" i="2"/>
  <c r="D2454" i="2"/>
  <c r="E2454" i="2" s="1" a="1"/>
  <c r="E2454" i="2" s="1"/>
  <c r="H2454" i="2" s="1"/>
  <c r="X2454" i="2"/>
  <c r="W2454" i="2"/>
  <c r="D2451" i="2"/>
  <c r="E2451" i="2" s="1" a="1"/>
  <c r="E2451" i="2" s="1"/>
  <c r="H2451" i="2" s="1"/>
  <c r="X2451" i="2"/>
  <c r="W2451" i="2"/>
  <c r="D2448" i="2"/>
  <c r="E2448" i="2" s="1" a="1"/>
  <c r="E2448" i="2" s="1"/>
  <c r="H2448" i="2" s="1"/>
  <c r="X2448" i="2"/>
  <c r="W2448" i="2"/>
  <c r="D2445" i="2"/>
  <c r="E2445" i="2" s="1" a="1"/>
  <c r="E2445" i="2" s="1"/>
  <c r="H2445" i="2" s="1"/>
  <c r="X2445" i="2"/>
  <c r="W2445" i="2"/>
  <c r="D2442" i="2"/>
  <c r="E2442" i="2" s="1" a="1"/>
  <c r="E2442" i="2" s="1"/>
  <c r="H2442" i="2" s="1"/>
  <c r="X2442" i="2"/>
  <c r="W2442" i="2"/>
  <c r="D2439" i="2"/>
  <c r="E2439" i="2" s="1" a="1"/>
  <c r="E2439" i="2" s="1"/>
  <c r="H2439" i="2" s="1"/>
  <c r="X2439" i="2"/>
  <c r="W2439" i="2"/>
  <c r="D2436" i="2"/>
  <c r="E2436" i="2" s="1" a="1"/>
  <c r="E2436" i="2" s="1"/>
  <c r="H2436" i="2" s="1"/>
  <c r="X2436" i="2"/>
  <c r="W2436" i="2"/>
  <c r="D2433" i="2"/>
  <c r="E2433" i="2" s="1" a="1"/>
  <c r="E2433" i="2" s="1"/>
  <c r="H2433" i="2" s="1"/>
  <c r="X2433" i="2"/>
  <c r="W2433" i="2"/>
  <c r="D2430" i="2"/>
  <c r="E2430" i="2" s="1" a="1"/>
  <c r="E2430" i="2" s="1"/>
  <c r="H2430" i="2" s="1"/>
  <c r="X2430" i="2"/>
  <c r="W2430" i="2"/>
  <c r="D2427" i="2"/>
  <c r="E2427" i="2" s="1" a="1"/>
  <c r="E2427" i="2" s="1"/>
  <c r="H2427" i="2" s="1"/>
  <c r="X2427" i="2"/>
  <c r="W2427" i="2"/>
  <c r="D2424" i="2"/>
  <c r="E2424" i="2" s="1" a="1"/>
  <c r="E2424" i="2" s="1"/>
  <c r="H2424" i="2" s="1"/>
  <c r="X2424" i="2"/>
  <c r="W2424" i="2"/>
  <c r="D2421" i="2"/>
  <c r="E2421" i="2" s="1" a="1"/>
  <c r="E2421" i="2" s="1"/>
  <c r="H2421" i="2" s="1"/>
  <c r="X2421" i="2"/>
  <c r="W2421" i="2"/>
  <c r="D2418" i="2"/>
  <c r="E2418" i="2" s="1" a="1"/>
  <c r="E2418" i="2" s="1"/>
  <c r="H2418" i="2" s="1"/>
  <c r="X2418" i="2"/>
  <c r="W2418" i="2"/>
  <c r="D2415" i="2"/>
  <c r="E2415" i="2" s="1" a="1"/>
  <c r="E2415" i="2" s="1"/>
  <c r="H2415" i="2" s="1"/>
  <c r="X2415" i="2"/>
  <c r="W2415" i="2"/>
  <c r="D2412" i="2"/>
  <c r="E2412" i="2" s="1" a="1"/>
  <c r="E2412" i="2" s="1"/>
  <c r="H2412" i="2" s="1"/>
  <c r="X2412" i="2"/>
  <c r="W2412" i="2"/>
  <c r="D2409" i="2"/>
  <c r="E2409" i="2" s="1" a="1"/>
  <c r="E2409" i="2" s="1"/>
  <c r="H2409" i="2" s="1"/>
  <c r="X2409" i="2"/>
  <c r="W2409" i="2"/>
  <c r="D2406" i="2"/>
  <c r="E2406" i="2" s="1" a="1"/>
  <c r="E2406" i="2" s="1"/>
  <c r="H2406" i="2" s="1"/>
  <c r="X2406" i="2"/>
  <c r="W2406" i="2"/>
  <c r="D2403" i="2"/>
  <c r="E2403" i="2" s="1" a="1"/>
  <c r="E2403" i="2" s="1"/>
  <c r="H2403" i="2" s="1"/>
  <c r="X2403" i="2"/>
  <c r="W2403" i="2"/>
  <c r="D2400" i="2"/>
  <c r="E2400" i="2" s="1" a="1"/>
  <c r="E2400" i="2" s="1"/>
  <c r="H2400" i="2" s="1"/>
  <c r="X2400" i="2"/>
  <c r="W2400" i="2"/>
  <c r="D2397" i="2"/>
  <c r="E2397" i="2" s="1" a="1"/>
  <c r="E2397" i="2" s="1"/>
  <c r="H2397" i="2" s="1"/>
  <c r="X2397" i="2"/>
  <c r="W2397" i="2"/>
  <c r="D2394" i="2"/>
  <c r="E2394" i="2" s="1" a="1"/>
  <c r="E2394" i="2" s="1"/>
  <c r="H2394" i="2" s="1"/>
  <c r="X2394" i="2"/>
  <c r="W2394" i="2"/>
  <c r="D2391" i="2"/>
  <c r="E2391" i="2" s="1" a="1"/>
  <c r="E2391" i="2" s="1"/>
  <c r="H2391" i="2" s="1"/>
  <c r="X2391" i="2"/>
  <c r="W2391" i="2"/>
  <c r="D2388" i="2"/>
  <c r="E2388" i="2" s="1" a="1"/>
  <c r="E2388" i="2" s="1"/>
  <c r="H2388" i="2" s="1"/>
  <c r="X2388" i="2"/>
  <c r="W2388" i="2"/>
  <c r="D2385" i="2"/>
  <c r="E2385" i="2" s="1" a="1"/>
  <c r="E2385" i="2" s="1"/>
  <c r="H2385" i="2" s="1"/>
  <c r="X2385" i="2"/>
  <c r="W2385" i="2"/>
  <c r="D2382" i="2"/>
  <c r="E2382" i="2" s="1" a="1"/>
  <c r="E2382" i="2" s="1"/>
  <c r="H2382" i="2" s="1"/>
  <c r="X2382" i="2"/>
  <c r="W2382" i="2"/>
  <c r="D2379" i="2"/>
  <c r="E2379" i="2" s="1" a="1"/>
  <c r="E2379" i="2" s="1"/>
  <c r="H2379" i="2" s="1"/>
  <c r="X2379" i="2"/>
  <c r="W2379" i="2"/>
  <c r="D2376" i="2"/>
  <c r="E2376" i="2" s="1" a="1"/>
  <c r="E2376" i="2" s="1"/>
  <c r="H2376" i="2" s="1"/>
  <c r="X2376" i="2"/>
  <c r="W2376" i="2"/>
  <c r="D2373" i="2"/>
  <c r="E2373" i="2" s="1" a="1"/>
  <c r="E2373" i="2" s="1"/>
  <c r="H2373" i="2" s="1"/>
  <c r="X2373" i="2"/>
  <c r="W2373" i="2"/>
  <c r="D2370" i="2"/>
  <c r="E2370" i="2" s="1" a="1"/>
  <c r="E2370" i="2" s="1"/>
  <c r="H2370" i="2" s="1"/>
  <c r="X2370" i="2"/>
  <c r="W2370" i="2"/>
  <c r="D2367" i="2"/>
  <c r="E2367" i="2" s="1" a="1"/>
  <c r="E2367" i="2" s="1"/>
  <c r="H2367" i="2" s="1"/>
  <c r="X2367" i="2"/>
  <c r="W2367" i="2"/>
  <c r="D2364" i="2"/>
  <c r="E2364" i="2" s="1" a="1"/>
  <c r="E2364" i="2" s="1"/>
  <c r="H2364" i="2" s="1"/>
  <c r="X2364" i="2"/>
  <c r="W2364" i="2"/>
  <c r="D2361" i="2"/>
  <c r="E2361" i="2" s="1" a="1"/>
  <c r="E2361" i="2" s="1"/>
  <c r="H2361" i="2" s="1"/>
  <c r="X2361" i="2"/>
  <c r="W2361" i="2"/>
  <c r="D2358" i="2"/>
  <c r="E2358" i="2" s="1" a="1"/>
  <c r="E2358" i="2" s="1"/>
  <c r="H2358" i="2" s="1"/>
  <c r="X2358" i="2"/>
  <c r="W2358" i="2"/>
  <c r="D2355" i="2"/>
  <c r="E2355" i="2" s="1" a="1"/>
  <c r="E2355" i="2" s="1"/>
  <c r="H2355" i="2" s="1"/>
  <c r="X2355" i="2"/>
  <c r="W2355" i="2"/>
  <c r="D2352" i="2"/>
  <c r="E2352" i="2" s="1" a="1"/>
  <c r="E2352" i="2" s="1"/>
  <c r="H2352" i="2" s="1"/>
  <c r="X2352" i="2"/>
  <c r="W2352" i="2"/>
  <c r="D2349" i="2"/>
  <c r="E2349" i="2" s="1" a="1"/>
  <c r="E2349" i="2" s="1"/>
  <c r="H2349" i="2" s="1"/>
  <c r="X2349" i="2"/>
  <c r="W2349" i="2"/>
  <c r="D2346" i="2"/>
  <c r="E2346" i="2" s="1" a="1"/>
  <c r="E2346" i="2" s="1"/>
  <c r="H2346" i="2" s="1"/>
  <c r="X2346" i="2"/>
  <c r="W2346" i="2"/>
  <c r="D2343" i="2"/>
  <c r="E2343" i="2" s="1" a="1"/>
  <c r="E2343" i="2" s="1"/>
  <c r="H2343" i="2" s="1"/>
  <c r="X2343" i="2"/>
  <c r="W2343" i="2"/>
  <c r="D2340" i="2"/>
  <c r="E2340" i="2" s="1" a="1"/>
  <c r="E2340" i="2" s="1"/>
  <c r="H2340" i="2" s="1"/>
  <c r="X2340" i="2"/>
  <c r="W2340" i="2"/>
  <c r="D2337" i="2"/>
  <c r="E2337" i="2" s="1" a="1"/>
  <c r="E2337" i="2" s="1"/>
  <c r="H2337" i="2" s="1"/>
  <c r="X2337" i="2"/>
  <c r="W2337" i="2"/>
  <c r="D2334" i="2"/>
  <c r="E2334" i="2" s="1" a="1"/>
  <c r="E2334" i="2" s="1"/>
  <c r="H2334" i="2" s="1"/>
  <c r="X2334" i="2"/>
  <c r="W2334" i="2"/>
  <c r="D2331" i="2"/>
  <c r="E2331" i="2" s="1" a="1"/>
  <c r="E2331" i="2" s="1"/>
  <c r="H2331" i="2" s="1"/>
  <c r="X2331" i="2"/>
  <c r="W2331" i="2"/>
  <c r="D2328" i="2"/>
  <c r="E2328" i="2" s="1" a="1"/>
  <c r="E2328" i="2" s="1"/>
  <c r="H2328" i="2" s="1"/>
  <c r="X2328" i="2"/>
  <c r="W2328" i="2"/>
  <c r="D2325" i="2"/>
  <c r="E2325" i="2" s="1" a="1"/>
  <c r="E2325" i="2" s="1"/>
  <c r="H2325" i="2" s="1"/>
  <c r="X2325" i="2"/>
  <c r="W2325" i="2"/>
  <c r="D2322" i="2"/>
  <c r="E2322" i="2" s="1" a="1"/>
  <c r="E2322" i="2" s="1"/>
  <c r="H2322" i="2" s="1"/>
  <c r="X2322" i="2"/>
  <c r="W2322" i="2"/>
  <c r="D2319" i="2"/>
  <c r="E2319" i="2" s="1" a="1"/>
  <c r="E2319" i="2" s="1"/>
  <c r="H2319" i="2" s="1"/>
  <c r="X2319" i="2"/>
  <c r="W2319" i="2"/>
  <c r="D2316" i="2"/>
  <c r="E2316" i="2" s="1" a="1"/>
  <c r="E2316" i="2" s="1"/>
  <c r="H2316" i="2" s="1"/>
  <c r="X2316" i="2"/>
  <c r="W2316" i="2"/>
  <c r="D2313" i="2"/>
  <c r="E2313" i="2" s="1" a="1"/>
  <c r="E2313" i="2" s="1"/>
  <c r="H2313" i="2" s="1"/>
  <c r="X2313" i="2"/>
  <c r="W2313" i="2"/>
  <c r="D2310" i="2"/>
  <c r="E2310" i="2" s="1" a="1"/>
  <c r="E2310" i="2" s="1"/>
  <c r="H2310" i="2" s="1"/>
  <c r="X2310" i="2"/>
  <c r="W2310" i="2"/>
  <c r="D2307" i="2"/>
  <c r="E2307" i="2" s="1" a="1"/>
  <c r="E2307" i="2" s="1"/>
  <c r="H2307" i="2" s="1"/>
  <c r="X2307" i="2"/>
  <c r="W2307" i="2"/>
  <c r="D2304" i="2"/>
  <c r="E2304" i="2" s="1" a="1"/>
  <c r="E2304" i="2" s="1"/>
  <c r="H2304" i="2" s="1"/>
  <c r="X2304" i="2"/>
  <c r="W2304" i="2"/>
  <c r="D2301" i="2"/>
  <c r="E2301" i="2" s="1" a="1"/>
  <c r="E2301" i="2" s="1"/>
  <c r="H2301" i="2" s="1"/>
  <c r="X2301" i="2"/>
  <c r="W2301" i="2"/>
  <c r="D2298" i="2"/>
  <c r="E2298" i="2" s="1" a="1"/>
  <c r="E2298" i="2" s="1"/>
  <c r="H2298" i="2" s="1"/>
  <c r="X2298" i="2"/>
  <c r="W2298" i="2"/>
  <c r="D2295" i="2"/>
  <c r="E2295" i="2" s="1" a="1"/>
  <c r="E2295" i="2" s="1"/>
  <c r="H2295" i="2" s="1"/>
  <c r="X2295" i="2"/>
  <c r="W2295" i="2"/>
  <c r="D2292" i="2"/>
  <c r="E2292" i="2" s="1" a="1"/>
  <c r="E2292" i="2" s="1"/>
  <c r="H2292" i="2" s="1"/>
  <c r="X2292" i="2"/>
  <c r="W2292" i="2"/>
  <c r="D2289" i="2"/>
  <c r="E2289" i="2" s="1" a="1"/>
  <c r="E2289" i="2" s="1"/>
  <c r="H2289" i="2" s="1"/>
  <c r="X2289" i="2"/>
  <c r="W2289" i="2"/>
  <c r="D2286" i="2"/>
  <c r="E2286" i="2" s="1" a="1"/>
  <c r="E2286" i="2" s="1"/>
  <c r="H2286" i="2" s="1"/>
  <c r="X2286" i="2"/>
  <c r="W2286" i="2"/>
  <c r="D2283" i="2"/>
  <c r="E2283" i="2" s="1" a="1"/>
  <c r="E2283" i="2" s="1"/>
  <c r="H2283" i="2" s="1"/>
  <c r="X2283" i="2"/>
  <c r="W2283" i="2"/>
  <c r="D2280" i="2"/>
  <c r="E2280" i="2" s="1" a="1"/>
  <c r="E2280" i="2" s="1"/>
  <c r="H2280" i="2" s="1"/>
  <c r="X2280" i="2"/>
  <c r="W2280" i="2"/>
  <c r="D2277" i="2"/>
  <c r="E2277" i="2" s="1" a="1"/>
  <c r="E2277" i="2" s="1"/>
  <c r="H2277" i="2" s="1"/>
  <c r="X2277" i="2"/>
  <c r="W2277" i="2"/>
  <c r="D2274" i="2"/>
  <c r="E2274" i="2" s="1" a="1"/>
  <c r="E2274" i="2" s="1"/>
  <c r="H2274" i="2" s="1"/>
  <c r="X2274" i="2"/>
  <c r="W2274" i="2"/>
  <c r="D2271" i="2"/>
  <c r="E2271" i="2" s="1" a="1"/>
  <c r="E2271" i="2" s="1"/>
  <c r="H2271" i="2" s="1"/>
  <c r="X2271" i="2"/>
  <c r="W2271" i="2"/>
  <c r="D2268" i="2"/>
  <c r="E2268" i="2" s="1" a="1"/>
  <c r="E2268" i="2" s="1"/>
  <c r="H2268" i="2" s="1"/>
  <c r="X2268" i="2"/>
  <c r="W2268" i="2"/>
  <c r="D2265" i="2"/>
  <c r="E2265" i="2" s="1" a="1"/>
  <c r="E2265" i="2" s="1"/>
  <c r="H2265" i="2" s="1"/>
  <c r="X2265" i="2"/>
  <c r="W2265" i="2"/>
  <c r="D2262" i="2"/>
  <c r="E2262" i="2" s="1" a="1"/>
  <c r="E2262" i="2" s="1"/>
  <c r="H2262" i="2" s="1"/>
  <c r="X2262" i="2"/>
  <c r="W2262" i="2"/>
  <c r="D2259" i="2"/>
  <c r="E2259" i="2" s="1" a="1"/>
  <c r="E2259" i="2" s="1"/>
  <c r="H2259" i="2" s="1"/>
  <c r="X2259" i="2"/>
  <c r="W2259" i="2"/>
  <c r="D2256" i="2"/>
  <c r="E2256" i="2" s="1" a="1"/>
  <c r="E2256" i="2" s="1"/>
  <c r="H2256" i="2" s="1"/>
  <c r="X2256" i="2"/>
  <c r="W2256" i="2"/>
  <c r="D2253" i="2"/>
  <c r="E2253" i="2" s="1" a="1"/>
  <c r="E2253" i="2" s="1"/>
  <c r="H2253" i="2" s="1"/>
  <c r="X2253" i="2"/>
  <c r="W2253" i="2"/>
  <c r="D2250" i="2"/>
  <c r="E2250" i="2" s="1" a="1"/>
  <c r="E2250" i="2" s="1"/>
  <c r="H2250" i="2" s="1"/>
  <c r="X2250" i="2"/>
  <c r="W2250" i="2"/>
  <c r="D2247" i="2"/>
  <c r="E2247" i="2" s="1" a="1"/>
  <c r="E2247" i="2" s="1"/>
  <c r="H2247" i="2" s="1"/>
  <c r="X2247" i="2"/>
  <c r="W2247" i="2"/>
  <c r="D2244" i="2"/>
  <c r="E2244" i="2" s="1" a="1"/>
  <c r="E2244" i="2" s="1"/>
  <c r="H2244" i="2" s="1"/>
  <c r="X2244" i="2"/>
  <c r="W2244" i="2"/>
  <c r="D2241" i="2"/>
  <c r="E2241" i="2" s="1" a="1"/>
  <c r="E2241" i="2" s="1"/>
  <c r="H2241" i="2" s="1"/>
  <c r="X2241" i="2"/>
  <c r="W2241" i="2"/>
  <c r="D2238" i="2"/>
  <c r="E2238" i="2" s="1" a="1"/>
  <c r="E2238" i="2" s="1"/>
  <c r="H2238" i="2" s="1"/>
  <c r="X2238" i="2"/>
  <c r="W2238" i="2"/>
  <c r="D2235" i="2"/>
  <c r="E2235" i="2" s="1" a="1"/>
  <c r="E2235" i="2" s="1"/>
  <c r="H2235" i="2" s="1"/>
  <c r="X2235" i="2"/>
  <c r="W2235" i="2"/>
  <c r="D2232" i="2"/>
  <c r="E2232" i="2" s="1" a="1"/>
  <c r="E2232" i="2" s="1"/>
  <c r="H2232" i="2" s="1"/>
  <c r="X2232" i="2"/>
  <c r="W2232" i="2"/>
  <c r="D2229" i="2"/>
  <c r="E2229" i="2" s="1" a="1"/>
  <c r="E2229" i="2" s="1"/>
  <c r="H2229" i="2" s="1"/>
  <c r="X2229" i="2"/>
  <c r="W2229" i="2"/>
  <c r="D2226" i="2"/>
  <c r="E2226" i="2" s="1" a="1"/>
  <c r="E2226" i="2" s="1"/>
  <c r="H2226" i="2" s="1"/>
  <c r="X2226" i="2"/>
  <c r="W2226" i="2"/>
  <c r="D2223" i="2"/>
  <c r="E2223" i="2" s="1" a="1"/>
  <c r="E2223" i="2" s="1"/>
  <c r="H2223" i="2" s="1"/>
  <c r="X2223" i="2"/>
  <c r="W2223" i="2"/>
  <c r="D2220" i="2"/>
  <c r="E2220" i="2" s="1" a="1"/>
  <c r="E2220" i="2" s="1"/>
  <c r="H2220" i="2" s="1"/>
  <c r="X2220" i="2"/>
  <c r="W2220" i="2"/>
  <c r="D2217" i="2"/>
  <c r="E2217" i="2" s="1" a="1"/>
  <c r="E2217" i="2" s="1"/>
  <c r="H2217" i="2" s="1"/>
  <c r="X2217" i="2"/>
  <c r="W2217" i="2"/>
  <c r="D2214" i="2"/>
  <c r="E2214" i="2" s="1" a="1"/>
  <c r="E2214" i="2" s="1"/>
  <c r="H2214" i="2" s="1"/>
  <c r="X2214" i="2"/>
  <c r="W2214" i="2"/>
  <c r="D2211" i="2"/>
  <c r="E2211" i="2" s="1" a="1"/>
  <c r="E2211" i="2" s="1"/>
  <c r="H2211" i="2" s="1"/>
  <c r="X2211" i="2"/>
  <c r="W2211" i="2"/>
  <c r="D2208" i="2"/>
  <c r="E2208" i="2" s="1" a="1"/>
  <c r="E2208" i="2" s="1"/>
  <c r="H2208" i="2" s="1"/>
  <c r="X2208" i="2"/>
  <c r="W2208" i="2"/>
  <c r="D2205" i="2"/>
  <c r="E2205" i="2" s="1" a="1"/>
  <c r="E2205" i="2" s="1"/>
  <c r="H2205" i="2" s="1"/>
  <c r="X2205" i="2"/>
  <c r="W2205" i="2"/>
  <c r="D2202" i="2"/>
  <c r="E2202" i="2" s="1" a="1"/>
  <c r="E2202" i="2" s="1"/>
  <c r="H2202" i="2" s="1"/>
  <c r="X2202" i="2"/>
  <c r="W2202" i="2"/>
  <c r="D2199" i="2"/>
  <c r="E2199" i="2" s="1" a="1"/>
  <c r="E2199" i="2" s="1"/>
  <c r="H2199" i="2" s="1"/>
  <c r="X2199" i="2"/>
  <c r="W2199" i="2"/>
  <c r="D2196" i="2"/>
  <c r="E2196" i="2" s="1" a="1"/>
  <c r="E2196" i="2" s="1"/>
  <c r="H2196" i="2" s="1"/>
  <c r="X2196" i="2"/>
  <c r="W2196" i="2"/>
  <c r="D2193" i="2"/>
  <c r="E2193" i="2" s="1" a="1"/>
  <c r="E2193" i="2" s="1"/>
  <c r="H2193" i="2" s="1"/>
  <c r="X2193" i="2"/>
  <c r="W2193" i="2"/>
  <c r="D2190" i="2"/>
  <c r="E2190" i="2" s="1" a="1"/>
  <c r="E2190" i="2" s="1"/>
  <c r="H2190" i="2" s="1"/>
  <c r="X2190" i="2"/>
  <c r="W2190" i="2"/>
  <c r="D2187" i="2"/>
  <c r="E2187" i="2" s="1" a="1"/>
  <c r="E2187" i="2" s="1"/>
  <c r="H2187" i="2" s="1"/>
  <c r="X2187" i="2"/>
  <c r="W2187" i="2"/>
  <c r="D2184" i="2"/>
  <c r="E2184" i="2" s="1" a="1"/>
  <c r="E2184" i="2" s="1"/>
  <c r="H2184" i="2" s="1"/>
  <c r="X2184" i="2"/>
  <c r="W2184" i="2"/>
  <c r="D2181" i="2"/>
  <c r="E2181" i="2" s="1" a="1"/>
  <c r="E2181" i="2" s="1"/>
  <c r="H2181" i="2" s="1"/>
  <c r="X2181" i="2"/>
  <c r="W2181" i="2"/>
  <c r="D2178" i="2"/>
  <c r="E2178" i="2" s="1" a="1"/>
  <c r="E2178" i="2" s="1"/>
  <c r="H2178" i="2" s="1"/>
  <c r="X2178" i="2"/>
  <c r="W2178" i="2"/>
  <c r="D2175" i="2"/>
  <c r="E2175" i="2" s="1" a="1"/>
  <c r="E2175" i="2" s="1"/>
  <c r="H2175" i="2" s="1"/>
  <c r="X2175" i="2"/>
  <c r="W2175" i="2"/>
  <c r="D2172" i="2"/>
  <c r="E2172" i="2" s="1" a="1"/>
  <c r="E2172" i="2" s="1"/>
  <c r="H2172" i="2" s="1"/>
  <c r="X2172" i="2"/>
  <c r="W2172" i="2"/>
  <c r="D2169" i="2"/>
  <c r="E2169" i="2" s="1" a="1"/>
  <c r="E2169" i="2" s="1"/>
  <c r="H2169" i="2" s="1"/>
  <c r="X2169" i="2"/>
  <c r="W2169" i="2"/>
  <c r="D2166" i="2"/>
  <c r="E2166" i="2" s="1" a="1"/>
  <c r="E2166" i="2" s="1"/>
  <c r="H2166" i="2" s="1"/>
  <c r="X2166" i="2"/>
  <c r="W2166" i="2"/>
  <c r="D2163" i="2"/>
  <c r="E2163" i="2" s="1" a="1"/>
  <c r="E2163" i="2" s="1"/>
  <c r="H2163" i="2" s="1"/>
  <c r="X2163" i="2"/>
  <c r="W2163" i="2"/>
  <c r="D2160" i="2"/>
  <c r="E2160" i="2" s="1" a="1"/>
  <c r="E2160" i="2" s="1"/>
  <c r="H2160" i="2" s="1"/>
  <c r="X2160" i="2"/>
  <c r="W2160" i="2"/>
  <c r="D2157" i="2"/>
  <c r="E2157" i="2" s="1" a="1"/>
  <c r="E2157" i="2" s="1"/>
  <c r="H2157" i="2" s="1"/>
  <c r="X2157" i="2"/>
  <c r="W2157" i="2"/>
  <c r="D2154" i="2"/>
  <c r="E2154" i="2" s="1" a="1"/>
  <c r="E2154" i="2" s="1"/>
  <c r="H2154" i="2" s="1"/>
  <c r="X2154" i="2"/>
  <c r="W2154" i="2"/>
  <c r="D2151" i="2"/>
  <c r="E2151" i="2" s="1" a="1"/>
  <c r="E2151" i="2" s="1"/>
  <c r="H2151" i="2" s="1"/>
  <c r="X2151" i="2"/>
  <c r="W2151" i="2"/>
  <c r="D2148" i="2"/>
  <c r="E2148" i="2" s="1" a="1"/>
  <c r="E2148" i="2" s="1"/>
  <c r="H2148" i="2" s="1"/>
  <c r="X2148" i="2"/>
  <c r="W2148" i="2"/>
  <c r="D2145" i="2"/>
  <c r="E2145" i="2" s="1" a="1"/>
  <c r="E2145" i="2" s="1"/>
  <c r="H2145" i="2" s="1"/>
  <c r="X2145" i="2"/>
  <c r="W2145" i="2"/>
  <c r="D2142" i="2"/>
  <c r="E2142" i="2" s="1" a="1"/>
  <c r="E2142" i="2" s="1"/>
  <c r="H2142" i="2" s="1"/>
  <c r="X2142" i="2"/>
  <c r="W2142" i="2"/>
  <c r="D2139" i="2"/>
  <c r="E2139" i="2" s="1" a="1"/>
  <c r="E2139" i="2" s="1"/>
  <c r="H2139" i="2" s="1"/>
  <c r="X2139" i="2"/>
  <c r="W2139" i="2"/>
  <c r="D2136" i="2"/>
  <c r="E2136" i="2" s="1" a="1"/>
  <c r="E2136" i="2" s="1"/>
  <c r="H2136" i="2" s="1"/>
  <c r="X2136" i="2"/>
  <c r="W2136" i="2"/>
  <c r="D2133" i="2"/>
  <c r="E2133" i="2" s="1" a="1"/>
  <c r="E2133" i="2" s="1"/>
  <c r="H2133" i="2" s="1"/>
  <c r="X2133" i="2"/>
  <c r="W2133" i="2"/>
  <c r="D2130" i="2"/>
  <c r="E2130" i="2" s="1" a="1"/>
  <c r="E2130" i="2" s="1"/>
  <c r="H2130" i="2" s="1"/>
  <c r="X2130" i="2"/>
  <c r="W2130" i="2"/>
  <c r="D2127" i="2"/>
  <c r="E2127" i="2" s="1" a="1"/>
  <c r="E2127" i="2" s="1"/>
  <c r="H2127" i="2" s="1"/>
  <c r="X2127" i="2"/>
  <c r="W2127" i="2"/>
  <c r="D2124" i="2"/>
  <c r="E2124" i="2" s="1" a="1"/>
  <c r="E2124" i="2" s="1"/>
  <c r="H2124" i="2" s="1"/>
  <c r="X2124" i="2"/>
  <c r="W2124" i="2"/>
  <c r="D2121" i="2"/>
  <c r="E2121" i="2" s="1" a="1"/>
  <c r="E2121" i="2" s="1"/>
  <c r="H2121" i="2" s="1"/>
  <c r="X2121" i="2"/>
  <c r="W2121" i="2"/>
  <c r="D2118" i="2"/>
  <c r="E2118" i="2" s="1" a="1"/>
  <c r="E2118" i="2" s="1"/>
  <c r="H2118" i="2" s="1"/>
  <c r="X2118" i="2"/>
  <c r="W2118" i="2"/>
  <c r="D2115" i="2"/>
  <c r="E2115" i="2" s="1" a="1"/>
  <c r="E2115" i="2" s="1"/>
  <c r="H2115" i="2" s="1"/>
  <c r="X2115" i="2"/>
  <c r="W2115" i="2"/>
  <c r="D2112" i="2"/>
  <c r="E2112" i="2" s="1" a="1"/>
  <c r="E2112" i="2" s="1"/>
  <c r="H2112" i="2" s="1"/>
  <c r="X2112" i="2"/>
  <c r="W2112" i="2"/>
  <c r="D2109" i="2"/>
  <c r="E2109" i="2" s="1" a="1"/>
  <c r="E2109" i="2" s="1"/>
  <c r="H2109" i="2" s="1"/>
  <c r="X2109" i="2"/>
  <c r="W2109" i="2"/>
  <c r="D2106" i="2"/>
  <c r="E2106" i="2" s="1" a="1"/>
  <c r="E2106" i="2" s="1"/>
  <c r="H2106" i="2" s="1"/>
  <c r="X2106" i="2"/>
  <c r="W2106" i="2"/>
  <c r="D2103" i="2"/>
  <c r="E2103" i="2" s="1" a="1"/>
  <c r="E2103" i="2" s="1"/>
  <c r="H2103" i="2" s="1"/>
  <c r="X2103" i="2"/>
  <c r="W2103" i="2"/>
  <c r="D2100" i="2"/>
  <c r="E2100" i="2" s="1" a="1"/>
  <c r="E2100" i="2" s="1"/>
  <c r="H2100" i="2" s="1"/>
  <c r="X2100" i="2"/>
  <c r="W2100" i="2"/>
  <c r="D2097" i="2"/>
  <c r="E2097" i="2" s="1" a="1"/>
  <c r="E2097" i="2" s="1"/>
  <c r="H2097" i="2" s="1"/>
  <c r="X2097" i="2"/>
  <c r="W2097" i="2"/>
  <c r="D2094" i="2"/>
  <c r="E2094" i="2" s="1" a="1"/>
  <c r="E2094" i="2" s="1"/>
  <c r="H2094" i="2" s="1"/>
  <c r="X2094" i="2"/>
  <c r="W2094" i="2"/>
  <c r="D2091" i="2"/>
  <c r="E2091" i="2" s="1" a="1"/>
  <c r="E2091" i="2" s="1"/>
  <c r="H2091" i="2" s="1"/>
  <c r="X2091" i="2"/>
  <c r="W2091" i="2"/>
  <c r="D2088" i="2"/>
  <c r="E2088" i="2" s="1" a="1"/>
  <c r="E2088" i="2" s="1"/>
  <c r="H2088" i="2" s="1"/>
  <c r="X2088" i="2"/>
  <c r="W2088" i="2"/>
  <c r="D2085" i="2"/>
  <c r="E2085" i="2" s="1" a="1"/>
  <c r="E2085" i="2" s="1"/>
  <c r="H2085" i="2" s="1"/>
  <c r="X2085" i="2"/>
  <c r="W2085" i="2"/>
  <c r="D2082" i="2"/>
  <c r="E2082" i="2" s="1" a="1"/>
  <c r="E2082" i="2" s="1"/>
  <c r="H2082" i="2" s="1"/>
  <c r="X2082" i="2"/>
  <c r="W2082" i="2"/>
  <c r="D2079" i="2"/>
  <c r="E2079" i="2" s="1" a="1"/>
  <c r="E2079" i="2" s="1"/>
  <c r="H2079" i="2" s="1"/>
  <c r="X2079" i="2"/>
  <c r="W2079" i="2"/>
  <c r="D2076" i="2"/>
  <c r="E2076" i="2" s="1" a="1"/>
  <c r="E2076" i="2" s="1"/>
  <c r="H2076" i="2" s="1"/>
  <c r="X2076" i="2"/>
  <c r="W2076" i="2"/>
  <c r="D2073" i="2"/>
  <c r="E2073" i="2" s="1" a="1"/>
  <c r="E2073" i="2" s="1"/>
  <c r="H2073" i="2" s="1"/>
  <c r="X2073" i="2"/>
  <c r="W2073" i="2"/>
  <c r="D2070" i="2"/>
  <c r="E2070" i="2" s="1" a="1"/>
  <c r="E2070" i="2" s="1"/>
  <c r="H2070" i="2" s="1"/>
  <c r="X2070" i="2"/>
  <c r="W2070" i="2"/>
  <c r="D2067" i="2"/>
  <c r="E2067" i="2" s="1" a="1"/>
  <c r="E2067" i="2" s="1"/>
  <c r="H2067" i="2" s="1"/>
  <c r="X2067" i="2"/>
  <c r="W2067" i="2"/>
  <c r="D2064" i="2"/>
  <c r="E2064" i="2" s="1" a="1"/>
  <c r="E2064" i="2" s="1"/>
  <c r="H2064" i="2" s="1"/>
  <c r="X2064" i="2"/>
  <c r="W2064" i="2"/>
  <c r="D2061" i="2"/>
  <c r="E2061" i="2" s="1" a="1"/>
  <c r="E2061" i="2" s="1"/>
  <c r="H2061" i="2" s="1"/>
  <c r="X2061" i="2"/>
  <c r="W2061" i="2"/>
  <c r="D2058" i="2"/>
  <c r="E2058" i="2" s="1" a="1"/>
  <c r="E2058" i="2" s="1"/>
  <c r="H2058" i="2" s="1"/>
  <c r="X2058" i="2"/>
  <c r="W2058" i="2"/>
  <c r="D2055" i="2"/>
  <c r="E2055" i="2" s="1" a="1"/>
  <c r="E2055" i="2" s="1"/>
  <c r="H2055" i="2" s="1"/>
  <c r="X2055" i="2"/>
  <c r="W2055" i="2"/>
  <c r="D2052" i="2"/>
  <c r="E2052" i="2" s="1" a="1"/>
  <c r="E2052" i="2" s="1"/>
  <c r="X2052" i="2"/>
  <c r="W2052" i="2"/>
  <c r="D2049" i="2"/>
  <c r="E2049" i="2" s="1" a="1"/>
  <c r="E2049" i="2" s="1"/>
  <c r="H2049" i="2" s="1"/>
  <c r="X2049" i="2"/>
  <c r="W2049" i="2"/>
  <c r="D2046" i="2"/>
  <c r="E2046" i="2" s="1" a="1"/>
  <c r="E2046" i="2" s="1"/>
  <c r="H2046" i="2" s="1"/>
  <c r="X2046" i="2"/>
  <c r="W2046" i="2"/>
  <c r="D2043" i="2"/>
  <c r="E2043" i="2" s="1" a="1"/>
  <c r="E2043" i="2" s="1"/>
  <c r="H2043" i="2" s="1"/>
  <c r="X2043" i="2"/>
  <c r="W2043" i="2"/>
  <c r="D2040" i="2"/>
  <c r="E2040" i="2" s="1" a="1"/>
  <c r="E2040" i="2" s="1"/>
  <c r="H2040" i="2" s="1"/>
  <c r="X2040" i="2"/>
  <c r="W2040" i="2"/>
  <c r="D2037" i="2"/>
  <c r="E2037" i="2" s="1" a="1"/>
  <c r="E2037" i="2" s="1"/>
  <c r="H2037" i="2" s="1"/>
  <c r="X2037" i="2"/>
  <c r="W2037" i="2"/>
  <c r="D2034" i="2"/>
  <c r="E2034" i="2" s="1" a="1"/>
  <c r="E2034" i="2" s="1"/>
  <c r="H2034" i="2" s="1"/>
  <c r="X2034" i="2"/>
  <c r="W2034" i="2"/>
  <c r="D2031" i="2"/>
  <c r="E2031" i="2" s="1" a="1"/>
  <c r="E2031" i="2" s="1"/>
  <c r="H2031" i="2" s="1"/>
  <c r="X2031" i="2"/>
  <c r="W2031" i="2"/>
  <c r="D2028" i="2"/>
  <c r="E2028" i="2" s="1" a="1"/>
  <c r="E2028" i="2" s="1"/>
  <c r="H2028" i="2" s="1"/>
  <c r="X2028" i="2"/>
  <c r="W2028" i="2"/>
  <c r="D2025" i="2"/>
  <c r="E2025" i="2" s="1" a="1"/>
  <c r="E2025" i="2" s="1"/>
  <c r="H2025" i="2" s="1"/>
  <c r="X2025" i="2"/>
  <c r="W2025" i="2"/>
  <c r="D2022" i="2"/>
  <c r="E2022" i="2" s="1" a="1"/>
  <c r="E2022" i="2" s="1"/>
  <c r="H2022" i="2" s="1"/>
  <c r="X2022" i="2"/>
  <c r="W2022" i="2"/>
  <c r="D2019" i="2"/>
  <c r="E2019" i="2" s="1" a="1"/>
  <c r="E2019" i="2" s="1"/>
  <c r="H2019" i="2" s="1"/>
  <c r="X2019" i="2"/>
  <c r="W2019" i="2"/>
  <c r="D2016" i="2"/>
  <c r="E2016" i="2" s="1" a="1"/>
  <c r="E2016" i="2" s="1"/>
  <c r="H2016" i="2" s="1"/>
  <c r="X2016" i="2"/>
  <c r="W2016" i="2"/>
  <c r="D2013" i="2"/>
  <c r="E2013" i="2" s="1" a="1"/>
  <c r="E2013" i="2" s="1"/>
  <c r="H2013" i="2" s="1"/>
  <c r="X2013" i="2"/>
  <c r="W2013" i="2"/>
  <c r="D2010" i="2"/>
  <c r="E2010" i="2" s="1" a="1"/>
  <c r="E2010" i="2" s="1"/>
  <c r="H2010" i="2" s="1"/>
  <c r="X2010" i="2"/>
  <c r="W2010" i="2"/>
  <c r="D2007" i="2"/>
  <c r="E2007" i="2" s="1" a="1"/>
  <c r="E2007" i="2" s="1"/>
  <c r="H2007" i="2" s="1"/>
  <c r="X2007" i="2"/>
  <c r="W2007" i="2"/>
  <c r="D2004" i="2"/>
  <c r="E2004" i="2" s="1" a="1"/>
  <c r="E2004" i="2" s="1"/>
  <c r="H2004" i="2" s="1"/>
  <c r="X2004" i="2"/>
  <c r="W2004" i="2"/>
  <c r="D2001" i="2"/>
  <c r="E2001" i="2" s="1" a="1"/>
  <c r="E2001" i="2" s="1"/>
  <c r="H2001" i="2" s="1"/>
  <c r="X2001" i="2"/>
  <c r="W2001" i="2"/>
  <c r="D1998" i="2"/>
  <c r="E1998" i="2" s="1" a="1"/>
  <c r="E1998" i="2" s="1"/>
  <c r="H1998" i="2" s="1"/>
  <c r="X1998" i="2"/>
  <c r="W1998" i="2"/>
  <c r="D1995" i="2"/>
  <c r="E1995" i="2" s="1" a="1"/>
  <c r="E1995" i="2" s="1"/>
  <c r="H1995" i="2" s="1"/>
  <c r="X1995" i="2"/>
  <c r="W1995" i="2"/>
  <c r="D1992" i="2"/>
  <c r="E1992" i="2" s="1" a="1"/>
  <c r="E1992" i="2" s="1"/>
  <c r="H1992" i="2" s="1"/>
  <c r="X1992" i="2"/>
  <c r="W1992" i="2"/>
  <c r="D1989" i="2"/>
  <c r="E1989" i="2" s="1" a="1"/>
  <c r="E1989" i="2" s="1"/>
  <c r="H1989" i="2" s="1"/>
  <c r="X1989" i="2"/>
  <c r="W1989" i="2"/>
  <c r="D1986" i="2"/>
  <c r="E1986" i="2" s="1" a="1"/>
  <c r="E1986" i="2" s="1"/>
  <c r="H1986" i="2" s="1"/>
  <c r="X1986" i="2"/>
  <c r="W1986" i="2"/>
  <c r="D1983" i="2"/>
  <c r="E1983" i="2" s="1" a="1"/>
  <c r="E1983" i="2" s="1"/>
  <c r="H1983" i="2" s="1"/>
  <c r="X1983" i="2"/>
  <c r="W1983" i="2"/>
  <c r="D1980" i="2"/>
  <c r="E1980" i="2" s="1" a="1"/>
  <c r="E1980" i="2" s="1"/>
  <c r="H1980" i="2" s="1"/>
  <c r="X1980" i="2"/>
  <c r="W1980" i="2"/>
  <c r="D1977" i="2"/>
  <c r="E1977" i="2" s="1" a="1"/>
  <c r="E1977" i="2" s="1"/>
  <c r="H1977" i="2" s="1"/>
  <c r="X1977" i="2"/>
  <c r="W1977" i="2"/>
  <c r="D1974" i="2"/>
  <c r="E1974" i="2" s="1" a="1"/>
  <c r="E1974" i="2" s="1"/>
  <c r="H1974" i="2" s="1"/>
  <c r="X1974" i="2"/>
  <c r="W1974" i="2"/>
  <c r="D1971" i="2"/>
  <c r="E1971" i="2" s="1" a="1"/>
  <c r="E1971" i="2" s="1"/>
  <c r="H1971" i="2" s="1"/>
  <c r="X1971" i="2"/>
  <c r="W1971" i="2"/>
  <c r="D1968" i="2"/>
  <c r="E1968" i="2" s="1" a="1"/>
  <c r="E1968" i="2" s="1"/>
  <c r="H1968" i="2" s="1"/>
  <c r="X1968" i="2"/>
  <c r="W1968" i="2"/>
  <c r="D1965" i="2"/>
  <c r="E1965" i="2" s="1" a="1"/>
  <c r="E1965" i="2" s="1"/>
  <c r="H1965" i="2" s="1"/>
  <c r="X1965" i="2"/>
  <c r="W1965" i="2"/>
  <c r="D1962" i="2"/>
  <c r="E1962" i="2" s="1" a="1"/>
  <c r="E1962" i="2" s="1"/>
  <c r="H1962" i="2" s="1"/>
  <c r="X1962" i="2"/>
  <c r="W1962" i="2"/>
  <c r="D1959" i="2"/>
  <c r="E1959" i="2" s="1" a="1"/>
  <c r="E1959" i="2" s="1"/>
  <c r="H1959" i="2" s="1"/>
  <c r="X1959" i="2"/>
  <c r="W1959" i="2"/>
  <c r="D1956" i="2"/>
  <c r="E1956" i="2" s="1" a="1"/>
  <c r="E1956" i="2" s="1"/>
  <c r="H1956" i="2" s="1"/>
  <c r="X1956" i="2"/>
  <c r="W1956" i="2"/>
  <c r="D1953" i="2"/>
  <c r="E1953" i="2" s="1" a="1"/>
  <c r="E1953" i="2" s="1"/>
  <c r="H1953" i="2" s="1"/>
  <c r="X1953" i="2"/>
  <c r="W1953" i="2"/>
  <c r="D1950" i="2"/>
  <c r="E1950" i="2" s="1" a="1"/>
  <c r="E1950" i="2" s="1"/>
  <c r="H1950" i="2" s="1"/>
  <c r="X1950" i="2"/>
  <c r="W1950" i="2"/>
  <c r="D1947" i="2"/>
  <c r="E1947" i="2" s="1" a="1"/>
  <c r="E1947" i="2" s="1"/>
  <c r="H1947" i="2" s="1"/>
  <c r="X1947" i="2"/>
  <c r="W1947" i="2"/>
  <c r="D1944" i="2"/>
  <c r="E1944" i="2" s="1" a="1"/>
  <c r="E1944" i="2" s="1"/>
  <c r="H1944" i="2" s="1"/>
  <c r="X1944" i="2"/>
  <c r="W1944" i="2"/>
  <c r="D1941" i="2"/>
  <c r="E1941" i="2" s="1" a="1"/>
  <c r="E1941" i="2" s="1"/>
  <c r="H1941" i="2" s="1"/>
  <c r="X1941" i="2"/>
  <c r="W1941" i="2"/>
  <c r="D1938" i="2"/>
  <c r="E1938" i="2" s="1" a="1"/>
  <c r="E1938" i="2" s="1"/>
  <c r="H1938" i="2" s="1"/>
  <c r="X1938" i="2"/>
  <c r="W1938" i="2"/>
  <c r="D1935" i="2"/>
  <c r="E1935" i="2" s="1" a="1"/>
  <c r="E1935" i="2" s="1"/>
  <c r="H1935" i="2" s="1"/>
  <c r="X1935" i="2"/>
  <c r="W1935" i="2"/>
  <c r="D1932" i="2"/>
  <c r="E1932" i="2" s="1" a="1"/>
  <c r="E1932" i="2" s="1"/>
  <c r="H1932" i="2" s="1"/>
  <c r="X1932" i="2"/>
  <c r="W1932" i="2"/>
  <c r="D1929" i="2"/>
  <c r="E1929" i="2" s="1" a="1"/>
  <c r="E1929" i="2" s="1"/>
  <c r="H1929" i="2" s="1"/>
  <c r="X1929" i="2"/>
  <c r="W1929" i="2"/>
  <c r="D1926" i="2"/>
  <c r="E1926" i="2" s="1" a="1"/>
  <c r="E1926" i="2" s="1"/>
  <c r="H1926" i="2" s="1"/>
  <c r="X1926" i="2"/>
  <c r="W1926" i="2"/>
  <c r="D1923" i="2"/>
  <c r="E1923" i="2" s="1" a="1"/>
  <c r="E1923" i="2" s="1"/>
  <c r="H1923" i="2" s="1"/>
  <c r="X1923" i="2"/>
  <c r="W1923" i="2"/>
  <c r="D1920" i="2"/>
  <c r="E1920" i="2" s="1" a="1"/>
  <c r="E1920" i="2" s="1"/>
  <c r="H1920" i="2" s="1"/>
  <c r="X1920" i="2"/>
  <c r="W1920" i="2"/>
  <c r="D1917" i="2"/>
  <c r="E1917" i="2" s="1" a="1"/>
  <c r="E1917" i="2" s="1"/>
  <c r="H1917" i="2" s="1"/>
  <c r="X1917" i="2"/>
  <c r="W1917" i="2"/>
  <c r="D1914" i="2"/>
  <c r="E1914" i="2" s="1" a="1"/>
  <c r="E1914" i="2" s="1"/>
  <c r="H1914" i="2" s="1"/>
  <c r="X1914" i="2"/>
  <c r="W1914" i="2"/>
  <c r="D1911" i="2"/>
  <c r="E1911" i="2" s="1" a="1"/>
  <c r="E1911" i="2" s="1"/>
  <c r="H1911" i="2" s="1"/>
  <c r="X1911" i="2"/>
  <c r="W1911" i="2"/>
  <c r="D1908" i="2"/>
  <c r="E1908" i="2" s="1" a="1"/>
  <c r="E1908" i="2" s="1"/>
  <c r="H1908" i="2" s="1"/>
  <c r="X1908" i="2"/>
  <c r="W1908" i="2"/>
  <c r="D1905" i="2"/>
  <c r="E1905" i="2" s="1" a="1"/>
  <c r="E1905" i="2" s="1"/>
  <c r="H1905" i="2" s="1"/>
  <c r="X1905" i="2"/>
  <c r="W1905" i="2"/>
  <c r="D1902" i="2"/>
  <c r="E1902" i="2" s="1" a="1"/>
  <c r="E1902" i="2" s="1"/>
  <c r="H1902" i="2" s="1"/>
  <c r="X1902" i="2"/>
  <c r="W1902" i="2"/>
  <c r="D1899" i="2"/>
  <c r="E1899" i="2" s="1" a="1"/>
  <c r="E1899" i="2" s="1"/>
  <c r="H1899" i="2" s="1"/>
  <c r="X1899" i="2"/>
  <c r="W1899" i="2"/>
  <c r="D1896" i="2"/>
  <c r="E1896" i="2" s="1" a="1"/>
  <c r="E1896" i="2" s="1"/>
  <c r="H1896" i="2" s="1"/>
  <c r="X1896" i="2"/>
  <c r="W1896" i="2"/>
  <c r="D1893" i="2"/>
  <c r="E1893" i="2" s="1" a="1"/>
  <c r="E1893" i="2" s="1"/>
  <c r="H1893" i="2" s="1"/>
  <c r="X1893" i="2"/>
  <c r="W1893" i="2"/>
  <c r="D1890" i="2"/>
  <c r="E1890" i="2" s="1" a="1"/>
  <c r="E1890" i="2" s="1"/>
  <c r="H1890" i="2" s="1"/>
  <c r="X1890" i="2"/>
  <c r="W1890" i="2"/>
  <c r="D1887" i="2"/>
  <c r="E1887" i="2" s="1" a="1"/>
  <c r="E1887" i="2" s="1"/>
  <c r="H1887" i="2" s="1"/>
  <c r="X1887" i="2"/>
  <c r="W1887" i="2"/>
  <c r="D1884" i="2"/>
  <c r="E1884" i="2" s="1" a="1"/>
  <c r="E1884" i="2" s="1"/>
  <c r="H1884" i="2" s="1"/>
  <c r="X1884" i="2"/>
  <c r="W1884" i="2"/>
  <c r="D1881" i="2"/>
  <c r="E1881" i="2" s="1" a="1"/>
  <c r="E1881" i="2" s="1"/>
  <c r="H1881" i="2" s="1"/>
  <c r="X1881" i="2"/>
  <c r="W1881" i="2"/>
  <c r="D1878" i="2"/>
  <c r="E1878" i="2" s="1" a="1"/>
  <c r="E1878" i="2" s="1"/>
  <c r="H1878" i="2" s="1"/>
  <c r="X1878" i="2"/>
  <c r="W1878" i="2"/>
  <c r="D1875" i="2"/>
  <c r="E1875" i="2" s="1" a="1"/>
  <c r="E1875" i="2" s="1"/>
  <c r="H1875" i="2" s="1"/>
  <c r="X1875" i="2"/>
  <c r="W1875" i="2"/>
  <c r="D1872" i="2"/>
  <c r="E1872" i="2" s="1" a="1"/>
  <c r="E1872" i="2" s="1"/>
  <c r="H1872" i="2" s="1"/>
  <c r="X1872" i="2"/>
  <c r="W1872" i="2"/>
  <c r="D1869" i="2"/>
  <c r="E1869" i="2" s="1" a="1"/>
  <c r="E1869" i="2" s="1"/>
  <c r="H1869" i="2" s="1"/>
  <c r="X1869" i="2"/>
  <c r="W1869" i="2"/>
  <c r="D1866" i="2"/>
  <c r="E1866" i="2" s="1" a="1"/>
  <c r="E1866" i="2" s="1"/>
  <c r="H1866" i="2" s="1"/>
  <c r="X1866" i="2"/>
  <c r="W1866" i="2"/>
  <c r="D1863" i="2"/>
  <c r="E1863" i="2" s="1" a="1"/>
  <c r="E1863" i="2" s="1"/>
  <c r="H1863" i="2" s="1"/>
  <c r="X1863" i="2"/>
  <c r="W1863" i="2"/>
  <c r="D1860" i="2"/>
  <c r="E1860" i="2" s="1" a="1"/>
  <c r="E1860" i="2" s="1"/>
  <c r="H1860" i="2" s="1"/>
  <c r="X1860" i="2"/>
  <c r="W1860" i="2"/>
  <c r="D1857" i="2"/>
  <c r="E1857" i="2" s="1" a="1"/>
  <c r="E1857" i="2" s="1"/>
  <c r="H1857" i="2" s="1"/>
  <c r="X1857" i="2"/>
  <c r="W1857" i="2"/>
  <c r="D1854" i="2"/>
  <c r="E1854" i="2" s="1" a="1"/>
  <c r="E1854" i="2" s="1"/>
  <c r="H1854" i="2" s="1"/>
  <c r="X1854" i="2"/>
  <c r="W1854" i="2"/>
  <c r="D1851" i="2"/>
  <c r="E1851" i="2" s="1" a="1"/>
  <c r="E1851" i="2" s="1"/>
  <c r="H1851" i="2" s="1"/>
  <c r="X1851" i="2"/>
  <c r="W1851" i="2"/>
  <c r="D1848" i="2"/>
  <c r="E1848" i="2" s="1" a="1"/>
  <c r="E1848" i="2" s="1"/>
  <c r="H1848" i="2" s="1"/>
  <c r="X1848" i="2"/>
  <c r="W1848" i="2"/>
  <c r="D1845" i="2"/>
  <c r="E1845" i="2" s="1" a="1"/>
  <c r="E1845" i="2" s="1"/>
  <c r="H1845" i="2" s="1"/>
  <c r="X1845" i="2"/>
  <c r="W1845" i="2"/>
  <c r="D1842" i="2"/>
  <c r="E1842" i="2" s="1" a="1"/>
  <c r="E1842" i="2" s="1"/>
  <c r="H1842" i="2" s="1"/>
  <c r="X1842" i="2"/>
  <c r="W1842" i="2"/>
  <c r="D1839" i="2"/>
  <c r="E1839" i="2" s="1" a="1"/>
  <c r="E1839" i="2" s="1"/>
  <c r="H1839" i="2" s="1"/>
  <c r="X1839" i="2"/>
  <c r="W1839" i="2"/>
  <c r="D1836" i="2"/>
  <c r="E1836" i="2" s="1" a="1"/>
  <c r="E1836" i="2" s="1"/>
  <c r="H1836" i="2" s="1"/>
  <c r="X1836" i="2"/>
  <c r="W1836" i="2"/>
  <c r="D1833" i="2"/>
  <c r="E1833" i="2" s="1" a="1"/>
  <c r="E1833" i="2" s="1"/>
  <c r="H1833" i="2" s="1"/>
  <c r="X1833" i="2"/>
  <c r="W1833" i="2"/>
  <c r="D1830" i="2"/>
  <c r="E1830" i="2" s="1" a="1"/>
  <c r="E1830" i="2" s="1"/>
  <c r="H1830" i="2" s="1"/>
  <c r="X1830" i="2"/>
  <c r="W1830" i="2"/>
  <c r="D1827" i="2"/>
  <c r="E1827" i="2" s="1" a="1"/>
  <c r="E1827" i="2" s="1"/>
  <c r="H1827" i="2" s="1"/>
  <c r="X1827" i="2"/>
  <c r="W1827" i="2"/>
  <c r="D1824" i="2"/>
  <c r="E1824" i="2" s="1" a="1"/>
  <c r="E1824" i="2" s="1"/>
  <c r="H1824" i="2" s="1"/>
  <c r="X1824" i="2"/>
  <c r="W1824" i="2"/>
  <c r="D1821" i="2"/>
  <c r="E1821" i="2" s="1" a="1"/>
  <c r="E1821" i="2" s="1"/>
  <c r="H1821" i="2" s="1"/>
  <c r="X1821" i="2"/>
  <c r="W1821" i="2"/>
  <c r="D1818" i="2"/>
  <c r="E1818" i="2" s="1" a="1"/>
  <c r="E1818" i="2" s="1"/>
  <c r="H1818" i="2" s="1"/>
  <c r="X1818" i="2"/>
  <c r="W1818" i="2"/>
  <c r="D1815" i="2"/>
  <c r="E1815" i="2" s="1" a="1"/>
  <c r="E1815" i="2" s="1"/>
  <c r="H1815" i="2" s="1"/>
  <c r="X1815" i="2"/>
  <c r="W1815" i="2"/>
  <c r="D1812" i="2"/>
  <c r="E1812" i="2" s="1" a="1"/>
  <c r="E1812" i="2" s="1"/>
  <c r="H1812" i="2" s="1"/>
  <c r="X1812" i="2"/>
  <c r="W1812" i="2"/>
  <c r="D1809" i="2"/>
  <c r="E1809" i="2" s="1" a="1"/>
  <c r="E1809" i="2" s="1"/>
  <c r="H1809" i="2" s="1"/>
  <c r="X1809" i="2"/>
  <c r="W1809" i="2"/>
  <c r="D1806" i="2"/>
  <c r="E1806" i="2" s="1" a="1"/>
  <c r="E1806" i="2" s="1"/>
  <c r="H1806" i="2" s="1"/>
  <c r="X1806" i="2"/>
  <c r="W1806" i="2"/>
  <c r="D1803" i="2"/>
  <c r="E1803" i="2" s="1" a="1"/>
  <c r="E1803" i="2" s="1"/>
  <c r="H1803" i="2" s="1"/>
  <c r="X1803" i="2"/>
  <c r="W1803" i="2"/>
  <c r="D1800" i="2"/>
  <c r="E1800" i="2" s="1" a="1"/>
  <c r="E1800" i="2" s="1"/>
  <c r="H1800" i="2" s="1"/>
  <c r="X1800" i="2"/>
  <c r="W1800" i="2"/>
  <c r="D1797" i="2"/>
  <c r="E1797" i="2" s="1" a="1"/>
  <c r="E1797" i="2" s="1"/>
  <c r="H1797" i="2" s="1"/>
  <c r="X1797" i="2"/>
  <c r="W1797" i="2"/>
  <c r="D1794" i="2"/>
  <c r="E1794" i="2" s="1" a="1"/>
  <c r="E1794" i="2" s="1"/>
  <c r="H1794" i="2" s="1"/>
  <c r="X1794" i="2"/>
  <c r="W1794" i="2"/>
  <c r="D1791" i="2"/>
  <c r="E1791" i="2" s="1" a="1"/>
  <c r="E1791" i="2" s="1"/>
  <c r="H1791" i="2" s="1"/>
  <c r="X1791" i="2"/>
  <c r="W1791" i="2"/>
  <c r="D1788" i="2"/>
  <c r="E1788" i="2" s="1" a="1"/>
  <c r="E1788" i="2" s="1"/>
  <c r="H1788" i="2" s="1"/>
  <c r="X1788" i="2"/>
  <c r="W1788" i="2"/>
  <c r="D1785" i="2"/>
  <c r="E1785" i="2" s="1" a="1"/>
  <c r="E1785" i="2" s="1"/>
  <c r="H1785" i="2" s="1"/>
  <c r="X1785" i="2"/>
  <c r="W1785" i="2"/>
  <c r="D1782" i="2"/>
  <c r="E1782" i="2" s="1" a="1"/>
  <c r="E1782" i="2" s="1"/>
  <c r="H1782" i="2" s="1"/>
  <c r="X1782" i="2"/>
  <c r="W1782" i="2"/>
  <c r="D1779" i="2"/>
  <c r="E1779" i="2" s="1" a="1"/>
  <c r="E1779" i="2" s="1"/>
  <c r="H1779" i="2" s="1"/>
  <c r="X1779" i="2"/>
  <c r="W1779" i="2"/>
  <c r="D1776" i="2"/>
  <c r="E1776" i="2" s="1" a="1"/>
  <c r="E1776" i="2" s="1"/>
  <c r="H1776" i="2" s="1"/>
  <c r="X1776" i="2"/>
  <c r="W1776" i="2"/>
  <c r="D1773" i="2"/>
  <c r="E1773" i="2" s="1" a="1"/>
  <c r="E1773" i="2" s="1"/>
  <c r="H1773" i="2" s="1"/>
  <c r="X1773" i="2"/>
  <c r="W1773" i="2"/>
  <c r="D1770" i="2"/>
  <c r="E1770" i="2" s="1" a="1"/>
  <c r="E1770" i="2" s="1"/>
  <c r="H1770" i="2" s="1"/>
  <c r="X1770" i="2"/>
  <c r="W1770" i="2"/>
  <c r="D1767" i="2"/>
  <c r="E1767" i="2" s="1" a="1"/>
  <c r="E1767" i="2" s="1"/>
  <c r="H1767" i="2" s="1"/>
  <c r="X1767" i="2"/>
  <c r="W1767" i="2"/>
  <c r="D1763" i="2"/>
  <c r="E1763" i="2" s="1" a="1"/>
  <c r="E1763" i="2" s="1"/>
  <c r="H1763" i="2" s="1"/>
  <c r="X1763" i="2"/>
  <c r="W1763" i="2"/>
  <c r="D1760" i="2"/>
  <c r="E1760" i="2" s="1" a="1"/>
  <c r="E1760" i="2" s="1"/>
  <c r="H1760" i="2" s="1"/>
  <c r="X1760" i="2"/>
  <c r="W1760" i="2"/>
  <c r="D1757" i="2"/>
  <c r="E1757" i="2" s="1" a="1"/>
  <c r="E1757" i="2" s="1"/>
  <c r="H1757" i="2" s="1"/>
  <c r="X1757" i="2"/>
  <c r="W1757" i="2"/>
  <c r="D1754" i="2"/>
  <c r="E1754" i="2" s="1" a="1"/>
  <c r="E1754" i="2" s="1"/>
  <c r="H1754" i="2" s="1"/>
  <c r="X1754" i="2"/>
  <c r="W1754" i="2"/>
  <c r="D1751" i="2"/>
  <c r="E1751" i="2" s="1" a="1"/>
  <c r="E1751" i="2" s="1"/>
  <c r="H1751" i="2" s="1"/>
  <c r="X1751" i="2"/>
  <c r="W1751" i="2"/>
  <c r="D1748" i="2"/>
  <c r="E1748" i="2" s="1" a="1"/>
  <c r="E1748" i="2" s="1"/>
  <c r="H1748" i="2" s="1"/>
  <c r="X1748" i="2"/>
  <c r="W1748" i="2"/>
  <c r="D1745" i="2"/>
  <c r="E1745" i="2" s="1" a="1"/>
  <c r="E1745" i="2" s="1"/>
  <c r="H1745" i="2" s="1"/>
  <c r="X1745" i="2"/>
  <c r="W1745" i="2"/>
  <c r="D1742" i="2"/>
  <c r="E1742" i="2" s="1" a="1"/>
  <c r="E1742" i="2" s="1"/>
  <c r="H1742" i="2" s="1"/>
  <c r="X1742" i="2"/>
  <c r="W1742" i="2"/>
  <c r="D1739" i="2"/>
  <c r="E1739" i="2" s="1" a="1"/>
  <c r="E1739" i="2" s="1"/>
  <c r="H1739" i="2" s="1"/>
  <c r="X1739" i="2"/>
  <c r="W1739" i="2"/>
  <c r="D1736" i="2"/>
  <c r="E1736" i="2" s="1" a="1"/>
  <c r="E1736" i="2" s="1"/>
  <c r="H1736" i="2" s="1"/>
  <c r="X1736" i="2"/>
  <c r="W1736" i="2"/>
  <c r="D1733" i="2"/>
  <c r="E1733" i="2" s="1" a="1"/>
  <c r="E1733" i="2" s="1"/>
  <c r="H1733" i="2" s="1"/>
  <c r="X1733" i="2"/>
  <c r="W1733" i="2"/>
  <c r="D1730" i="2"/>
  <c r="E1730" i="2" s="1" a="1"/>
  <c r="E1730" i="2" s="1"/>
  <c r="H1730" i="2" s="1"/>
  <c r="X1730" i="2"/>
  <c r="W1730" i="2"/>
  <c r="D1727" i="2"/>
  <c r="E1727" i="2" s="1" a="1"/>
  <c r="E1727" i="2" s="1"/>
  <c r="H1727" i="2" s="1"/>
  <c r="X1727" i="2"/>
  <c r="W1727" i="2"/>
  <c r="D1724" i="2"/>
  <c r="E1724" i="2" s="1" a="1"/>
  <c r="E1724" i="2" s="1"/>
  <c r="H1724" i="2" s="1"/>
  <c r="X1724" i="2"/>
  <c r="W1724" i="2"/>
  <c r="D1721" i="2"/>
  <c r="E1721" i="2" s="1" a="1"/>
  <c r="E1721" i="2" s="1"/>
  <c r="H1721" i="2" s="1"/>
  <c r="X1721" i="2"/>
  <c r="W1721" i="2"/>
  <c r="D1718" i="2"/>
  <c r="E1718" i="2" s="1" a="1"/>
  <c r="E1718" i="2" s="1"/>
  <c r="H1718" i="2" s="1"/>
  <c r="X1718" i="2"/>
  <c r="W1718" i="2"/>
  <c r="D1715" i="2"/>
  <c r="E1715" i="2" s="1" a="1"/>
  <c r="E1715" i="2" s="1"/>
  <c r="H1715" i="2" s="1"/>
  <c r="X1715" i="2"/>
  <c r="W1715" i="2"/>
  <c r="D1712" i="2"/>
  <c r="E1712" i="2" s="1" a="1"/>
  <c r="E1712" i="2" s="1"/>
  <c r="H1712" i="2" s="1"/>
  <c r="X1712" i="2"/>
  <c r="W1712" i="2"/>
  <c r="D1709" i="2"/>
  <c r="E1709" i="2" s="1" a="1"/>
  <c r="E1709" i="2" s="1"/>
  <c r="H1709" i="2" s="1"/>
  <c r="X1709" i="2"/>
  <c r="W1709" i="2"/>
  <c r="D1706" i="2"/>
  <c r="E1706" i="2" s="1" a="1"/>
  <c r="E1706" i="2" s="1"/>
  <c r="H1706" i="2" s="1"/>
  <c r="X1706" i="2"/>
  <c r="W1706" i="2"/>
  <c r="D1703" i="2"/>
  <c r="E1703" i="2" s="1" a="1"/>
  <c r="E1703" i="2" s="1"/>
  <c r="H1703" i="2" s="1"/>
  <c r="X1703" i="2"/>
  <c r="W1703" i="2"/>
  <c r="D1700" i="2"/>
  <c r="E1700" i="2" s="1" a="1"/>
  <c r="E1700" i="2" s="1"/>
  <c r="H1700" i="2" s="1"/>
  <c r="X1700" i="2"/>
  <c r="W1700" i="2"/>
  <c r="D1697" i="2"/>
  <c r="E1697" i="2" s="1" a="1"/>
  <c r="E1697" i="2" s="1"/>
  <c r="H1697" i="2" s="1"/>
  <c r="X1697" i="2"/>
  <c r="W1697" i="2"/>
  <c r="D1694" i="2"/>
  <c r="E1694" i="2" s="1" a="1"/>
  <c r="E1694" i="2" s="1"/>
  <c r="H1694" i="2" s="1"/>
  <c r="X1694" i="2"/>
  <c r="W1694" i="2"/>
  <c r="D1691" i="2"/>
  <c r="E1691" i="2" s="1" a="1"/>
  <c r="E1691" i="2" s="1"/>
  <c r="H1691" i="2" s="1"/>
  <c r="X1691" i="2"/>
  <c r="W1691" i="2"/>
  <c r="D1688" i="2"/>
  <c r="E1688" i="2" s="1" a="1"/>
  <c r="E1688" i="2" s="1"/>
  <c r="H1688" i="2" s="1"/>
  <c r="X1688" i="2"/>
  <c r="W1688" i="2"/>
  <c r="D1685" i="2"/>
  <c r="E1685" i="2" s="1" a="1"/>
  <c r="E1685" i="2" s="1"/>
  <c r="H1685" i="2" s="1"/>
  <c r="X1685" i="2"/>
  <c r="W1685" i="2"/>
  <c r="D1682" i="2"/>
  <c r="E1682" i="2" s="1" a="1"/>
  <c r="E1682" i="2" s="1"/>
  <c r="H1682" i="2" s="1"/>
  <c r="X1682" i="2"/>
  <c r="W1682" i="2"/>
  <c r="D1679" i="2"/>
  <c r="E1679" i="2" s="1" a="1"/>
  <c r="E1679" i="2" s="1"/>
  <c r="H1679" i="2" s="1"/>
  <c r="X1679" i="2"/>
  <c r="W1679" i="2"/>
  <c r="D1676" i="2"/>
  <c r="E1676" i="2" s="1" a="1"/>
  <c r="E1676" i="2" s="1"/>
  <c r="H1676" i="2" s="1"/>
  <c r="X1676" i="2"/>
  <c r="W1676" i="2"/>
  <c r="D1673" i="2"/>
  <c r="E1673" i="2" s="1" a="1"/>
  <c r="E1673" i="2" s="1"/>
  <c r="H1673" i="2" s="1"/>
  <c r="X1673" i="2"/>
  <c r="W1673" i="2"/>
  <c r="D1670" i="2"/>
  <c r="E1670" i="2" s="1" a="1"/>
  <c r="E1670" i="2" s="1"/>
  <c r="H1670" i="2" s="1"/>
  <c r="X1670" i="2"/>
  <c r="W1670" i="2"/>
  <c r="D1667" i="2"/>
  <c r="E1667" i="2" s="1" a="1"/>
  <c r="E1667" i="2" s="1"/>
  <c r="H1667" i="2" s="1"/>
  <c r="X1667" i="2"/>
  <c r="W1667" i="2"/>
  <c r="D1664" i="2"/>
  <c r="E1664" i="2" s="1" a="1"/>
  <c r="E1664" i="2" s="1"/>
  <c r="H1664" i="2" s="1"/>
  <c r="X1664" i="2"/>
  <c r="W1664" i="2"/>
  <c r="D1661" i="2"/>
  <c r="E1661" i="2" s="1" a="1"/>
  <c r="E1661" i="2" s="1"/>
  <c r="H1661" i="2" s="1"/>
  <c r="X1661" i="2"/>
  <c r="W1661" i="2"/>
  <c r="D1658" i="2"/>
  <c r="E1658" i="2" s="1" a="1"/>
  <c r="E1658" i="2" s="1"/>
  <c r="H1658" i="2" s="1"/>
  <c r="X1658" i="2"/>
  <c r="W1658" i="2"/>
  <c r="D1655" i="2"/>
  <c r="E1655" i="2" s="1" a="1"/>
  <c r="E1655" i="2" s="1"/>
  <c r="H1655" i="2" s="1"/>
  <c r="X1655" i="2"/>
  <c r="W1655" i="2"/>
  <c r="D1652" i="2"/>
  <c r="E1652" i="2" s="1" a="1"/>
  <c r="E1652" i="2" s="1"/>
  <c r="H1652" i="2" s="1"/>
  <c r="X1652" i="2"/>
  <c r="W1652" i="2"/>
  <c r="D1649" i="2"/>
  <c r="E1649" i="2" s="1" a="1"/>
  <c r="E1649" i="2" s="1"/>
  <c r="H1649" i="2" s="1"/>
  <c r="X1649" i="2"/>
  <c r="W1649" i="2"/>
  <c r="D1646" i="2"/>
  <c r="E1646" i="2" s="1" a="1"/>
  <c r="E1646" i="2" s="1"/>
  <c r="H1646" i="2" s="1"/>
  <c r="X1646" i="2"/>
  <c r="W1646" i="2"/>
  <c r="D1643" i="2"/>
  <c r="E1643" i="2" s="1" a="1"/>
  <c r="E1643" i="2" s="1"/>
  <c r="H1643" i="2" s="1"/>
  <c r="X1643" i="2"/>
  <c r="W1643" i="2"/>
  <c r="D1640" i="2"/>
  <c r="E1640" i="2" s="1" a="1"/>
  <c r="E1640" i="2" s="1"/>
  <c r="H1640" i="2" s="1"/>
  <c r="X1640" i="2"/>
  <c r="W1640" i="2"/>
  <c r="D1637" i="2"/>
  <c r="E1637" i="2" s="1" a="1"/>
  <c r="E1637" i="2" s="1"/>
  <c r="H1637" i="2" s="1"/>
  <c r="X1637" i="2"/>
  <c r="W1637" i="2"/>
  <c r="D1634" i="2"/>
  <c r="E1634" i="2" s="1" a="1"/>
  <c r="E1634" i="2" s="1"/>
  <c r="H1634" i="2" s="1"/>
  <c r="X1634" i="2"/>
  <c r="W1634" i="2"/>
  <c r="D1631" i="2"/>
  <c r="E1631" i="2" s="1" a="1"/>
  <c r="E1631" i="2" s="1"/>
  <c r="H1631" i="2" s="1"/>
  <c r="X1631" i="2"/>
  <c r="W1631" i="2"/>
  <c r="D1628" i="2"/>
  <c r="E1628" i="2" s="1" a="1"/>
  <c r="E1628" i="2" s="1"/>
  <c r="H1628" i="2" s="1"/>
  <c r="X1628" i="2"/>
  <c r="W1628" i="2"/>
  <c r="D1625" i="2"/>
  <c r="E1625" i="2" s="1" a="1"/>
  <c r="E1625" i="2" s="1"/>
  <c r="H1625" i="2" s="1"/>
  <c r="X1625" i="2"/>
  <c r="W1625" i="2"/>
  <c r="D1622" i="2"/>
  <c r="E1622" i="2" s="1" a="1"/>
  <c r="E1622" i="2" s="1"/>
  <c r="H1622" i="2" s="1"/>
  <c r="X1622" i="2"/>
  <c r="W1622" i="2"/>
  <c r="D1619" i="2"/>
  <c r="E1619" i="2" s="1" a="1"/>
  <c r="E1619" i="2" s="1"/>
  <c r="H1619" i="2" s="1"/>
  <c r="X1619" i="2"/>
  <c r="W1619" i="2"/>
  <c r="D1616" i="2"/>
  <c r="E1616" i="2" s="1" a="1"/>
  <c r="E1616" i="2" s="1"/>
  <c r="H1616" i="2" s="1"/>
  <c r="X1616" i="2"/>
  <c r="W1616" i="2"/>
  <c r="D1613" i="2"/>
  <c r="E1613" i="2" s="1" a="1"/>
  <c r="E1613" i="2" s="1"/>
  <c r="H1613" i="2" s="1"/>
  <c r="X1613" i="2"/>
  <c r="W1613" i="2"/>
  <c r="D1610" i="2"/>
  <c r="E1610" i="2" s="1" a="1"/>
  <c r="E1610" i="2" s="1"/>
  <c r="H1610" i="2" s="1"/>
  <c r="X1610" i="2"/>
  <c r="W1610" i="2"/>
  <c r="D1607" i="2"/>
  <c r="E1607" i="2" s="1" a="1"/>
  <c r="E1607" i="2" s="1"/>
  <c r="H1607" i="2" s="1"/>
  <c r="X1607" i="2"/>
  <c r="W1607" i="2"/>
  <c r="D1604" i="2"/>
  <c r="E1604" i="2" s="1" a="1"/>
  <c r="E1604" i="2" s="1"/>
  <c r="H1604" i="2" s="1"/>
  <c r="X1604" i="2"/>
  <c r="W1604" i="2"/>
  <c r="D1601" i="2"/>
  <c r="E1601" i="2" s="1" a="1"/>
  <c r="E1601" i="2" s="1"/>
  <c r="H1601" i="2" s="1"/>
  <c r="X1601" i="2"/>
  <c r="W1601" i="2"/>
  <c r="D1598" i="2"/>
  <c r="E1598" i="2" s="1" a="1"/>
  <c r="E1598" i="2" s="1"/>
  <c r="H1598" i="2" s="1"/>
  <c r="X1598" i="2"/>
  <c r="W1598" i="2"/>
  <c r="D1595" i="2"/>
  <c r="E1595" i="2" s="1" a="1"/>
  <c r="E1595" i="2" s="1"/>
  <c r="H1595" i="2" s="1"/>
  <c r="X1595" i="2"/>
  <c r="W1595" i="2"/>
  <c r="D1592" i="2"/>
  <c r="E1592" i="2" s="1" a="1"/>
  <c r="E1592" i="2" s="1"/>
  <c r="H1592" i="2" s="1"/>
  <c r="X1592" i="2"/>
  <c r="W1592" i="2"/>
  <c r="D1589" i="2"/>
  <c r="E1589" i="2" s="1" a="1"/>
  <c r="E1589" i="2" s="1"/>
  <c r="H1589" i="2" s="1"/>
  <c r="X1589" i="2"/>
  <c r="W1589" i="2"/>
  <c r="D1586" i="2"/>
  <c r="E1586" i="2" s="1" a="1"/>
  <c r="E1586" i="2" s="1"/>
  <c r="H1586" i="2" s="1"/>
  <c r="X1586" i="2"/>
  <c r="W1586" i="2"/>
  <c r="D1583" i="2"/>
  <c r="E1583" i="2" s="1" a="1"/>
  <c r="E1583" i="2" s="1"/>
  <c r="H1583" i="2" s="1"/>
  <c r="X1583" i="2"/>
  <c r="W1583" i="2"/>
  <c r="D1580" i="2"/>
  <c r="E1580" i="2" s="1" a="1"/>
  <c r="E1580" i="2" s="1"/>
  <c r="H1580" i="2" s="1"/>
  <c r="X1580" i="2"/>
  <c r="W1580" i="2"/>
  <c r="D1577" i="2"/>
  <c r="E1577" i="2" s="1" a="1"/>
  <c r="E1577" i="2" s="1"/>
  <c r="H1577" i="2" s="1"/>
  <c r="X1577" i="2"/>
  <c r="W1577" i="2"/>
  <c r="D1574" i="2"/>
  <c r="E1574" i="2" s="1" a="1"/>
  <c r="E1574" i="2" s="1"/>
  <c r="H1574" i="2" s="1"/>
  <c r="X1574" i="2"/>
  <c r="W1574" i="2"/>
  <c r="D1571" i="2"/>
  <c r="E1571" i="2" s="1" a="1"/>
  <c r="E1571" i="2" s="1"/>
  <c r="H1571" i="2" s="1"/>
  <c r="X1571" i="2"/>
  <c r="W1571" i="2"/>
  <c r="D1568" i="2"/>
  <c r="E1568" i="2" s="1" a="1"/>
  <c r="E1568" i="2" s="1"/>
  <c r="H1568" i="2" s="1"/>
  <c r="X1568" i="2"/>
  <c r="W1568" i="2"/>
  <c r="D1565" i="2"/>
  <c r="E1565" i="2" s="1" a="1"/>
  <c r="E1565" i="2" s="1"/>
  <c r="H1565" i="2" s="1"/>
  <c r="X1565" i="2"/>
  <c r="W1565" i="2"/>
  <c r="D1562" i="2"/>
  <c r="E1562" i="2" s="1" a="1"/>
  <c r="E1562" i="2" s="1"/>
  <c r="H1562" i="2" s="1"/>
  <c r="X1562" i="2"/>
  <c r="W1562" i="2"/>
  <c r="D1559" i="2"/>
  <c r="E1559" i="2" s="1" a="1"/>
  <c r="E1559" i="2" s="1"/>
  <c r="H1559" i="2" s="1"/>
  <c r="X1559" i="2"/>
  <c r="W1559" i="2"/>
  <c r="D1556" i="2"/>
  <c r="E1556" i="2" s="1" a="1"/>
  <c r="E1556" i="2" s="1"/>
  <c r="H1556" i="2" s="1"/>
  <c r="X1556" i="2"/>
  <c r="W1556" i="2"/>
  <c r="D1553" i="2"/>
  <c r="E1553" i="2" s="1" a="1"/>
  <c r="E1553" i="2" s="1"/>
  <c r="H1553" i="2" s="1"/>
  <c r="X1553" i="2"/>
  <c r="W1553" i="2"/>
  <c r="D1550" i="2"/>
  <c r="E1550" i="2" s="1" a="1"/>
  <c r="E1550" i="2" s="1"/>
  <c r="H1550" i="2" s="1"/>
  <c r="X1550" i="2"/>
  <c r="W1550" i="2"/>
  <c r="D1547" i="2"/>
  <c r="E1547" i="2" s="1" a="1"/>
  <c r="E1547" i="2" s="1"/>
  <c r="H1547" i="2" s="1"/>
  <c r="X1547" i="2"/>
  <c r="W1547" i="2"/>
  <c r="D1544" i="2"/>
  <c r="E1544" i="2" s="1" a="1"/>
  <c r="E1544" i="2" s="1"/>
  <c r="H1544" i="2" s="1"/>
  <c r="X1544" i="2"/>
  <c r="W1544" i="2"/>
  <c r="D1541" i="2"/>
  <c r="E1541" i="2" s="1" a="1"/>
  <c r="E1541" i="2" s="1"/>
  <c r="H1541" i="2" s="1"/>
  <c r="X1541" i="2"/>
  <c r="W1541" i="2"/>
  <c r="D1538" i="2"/>
  <c r="E1538" i="2" s="1" a="1"/>
  <c r="E1538" i="2" s="1"/>
  <c r="H1538" i="2" s="1"/>
  <c r="X1538" i="2"/>
  <c r="W1538" i="2"/>
  <c r="D1535" i="2"/>
  <c r="E1535" i="2" s="1" a="1"/>
  <c r="E1535" i="2" s="1"/>
  <c r="H1535" i="2" s="1"/>
  <c r="X1535" i="2"/>
  <c r="W1535" i="2"/>
  <c r="D1532" i="2"/>
  <c r="E1532" i="2" s="1" a="1"/>
  <c r="E1532" i="2" s="1"/>
  <c r="H1532" i="2" s="1"/>
  <c r="X1532" i="2"/>
  <c r="W1532" i="2"/>
  <c r="D1529" i="2"/>
  <c r="E1529" i="2" s="1" a="1"/>
  <c r="E1529" i="2" s="1"/>
  <c r="H1529" i="2" s="1"/>
  <c r="X1529" i="2"/>
  <c r="W1529" i="2"/>
  <c r="D1526" i="2"/>
  <c r="E1526" i="2" s="1" a="1"/>
  <c r="E1526" i="2" s="1"/>
  <c r="H1526" i="2" s="1"/>
  <c r="X1526" i="2"/>
  <c r="W1526" i="2"/>
  <c r="D1523" i="2"/>
  <c r="E1523" i="2" s="1" a="1"/>
  <c r="E1523" i="2" s="1"/>
  <c r="H1523" i="2" s="1"/>
  <c r="X1523" i="2"/>
  <c r="W1523" i="2"/>
  <c r="D1520" i="2"/>
  <c r="E1520" i="2" s="1" a="1"/>
  <c r="E1520" i="2" s="1"/>
  <c r="H1520" i="2" s="1"/>
  <c r="X1520" i="2"/>
  <c r="W1520" i="2"/>
  <c r="D1517" i="2"/>
  <c r="E1517" i="2" s="1" a="1"/>
  <c r="E1517" i="2" s="1"/>
  <c r="H1517" i="2" s="1"/>
  <c r="X1517" i="2"/>
  <c r="W1517" i="2"/>
  <c r="D1514" i="2"/>
  <c r="E1514" i="2" s="1" a="1"/>
  <c r="E1514" i="2" s="1"/>
  <c r="H1514" i="2" s="1"/>
  <c r="X1514" i="2"/>
  <c r="W1514" i="2"/>
  <c r="D1511" i="2"/>
  <c r="E1511" i="2" s="1" a="1"/>
  <c r="E1511" i="2" s="1"/>
  <c r="H1511" i="2" s="1"/>
  <c r="X1511" i="2"/>
  <c r="W1511" i="2"/>
  <c r="D1508" i="2"/>
  <c r="E1508" i="2" s="1" a="1"/>
  <c r="E1508" i="2" s="1"/>
  <c r="H1508" i="2" s="1"/>
  <c r="X1508" i="2"/>
  <c r="W1508" i="2"/>
  <c r="D1505" i="2"/>
  <c r="E1505" i="2" s="1" a="1"/>
  <c r="E1505" i="2" s="1"/>
  <c r="H1505" i="2" s="1"/>
  <c r="X1505" i="2"/>
  <c r="W1505" i="2"/>
  <c r="D1502" i="2"/>
  <c r="E1502" i="2" s="1" a="1"/>
  <c r="E1502" i="2" s="1"/>
  <c r="H1502" i="2" s="1"/>
  <c r="X1502" i="2"/>
  <c r="W1502" i="2"/>
  <c r="D1499" i="2"/>
  <c r="E1499" i="2" s="1" a="1"/>
  <c r="E1499" i="2" s="1"/>
  <c r="H1499" i="2" s="1"/>
  <c r="X1499" i="2"/>
  <c r="W1499" i="2"/>
  <c r="D1496" i="2"/>
  <c r="E1496" i="2" s="1" a="1"/>
  <c r="E1496" i="2" s="1"/>
  <c r="H1496" i="2" s="1"/>
  <c r="X1496" i="2"/>
  <c r="W1496" i="2"/>
  <c r="D1493" i="2"/>
  <c r="E1493" i="2" s="1" a="1"/>
  <c r="E1493" i="2" s="1"/>
  <c r="H1493" i="2" s="1"/>
  <c r="X1493" i="2"/>
  <c r="W1493" i="2"/>
  <c r="D1490" i="2"/>
  <c r="E1490" i="2" s="1" a="1"/>
  <c r="E1490" i="2" s="1"/>
  <c r="H1490" i="2" s="1"/>
  <c r="X1490" i="2"/>
  <c r="W1490" i="2"/>
  <c r="D1487" i="2"/>
  <c r="E1487" i="2" s="1" a="1"/>
  <c r="E1487" i="2" s="1"/>
  <c r="H1487" i="2" s="1"/>
  <c r="X1487" i="2"/>
  <c r="W1487" i="2"/>
  <c r="D1484" i="2"/>
  <c r="E1484" i="2" s="1" a="1"/>
  <c r="E1484" i="2" s="1"/>
  <c r="H1484" i="2" s="1"/>
  <c r="X1484" i="2"/>
  <c r="W1484" i="2"/>
  <c r="D1481" i="2"/>
  <c r="E1481" i="2" s="1" a="1"/>
  <c r="E1481" i="2" s="1"/>
  <c r="H1481" i="2" s="1"/>
  <c r="X1481" i="2"/>
  <c r="W1481" i="2"/>
  <c r="D1478" i="2"/>
  <c r="E1478" i="2" s="1" a="1"/>
  <c r="E1478" i="2" s="1"/>
  <c r="H1478" i="2" s="1"/>
  <c r="X1478" i="2"/>
  <c r="W1478" i="2"/>
  <c r="D1475" i="2"/>
  <c r="E1475" i="2" s="1" a="1"/>
  <c r="E1475" i="2" s="1"/>
  <c r="H1475" i="2" s="1"/>
  <c r="X1475" i="2"/>
  <c r="W1475" i="2"/>
  <c r="D1472" i="2"/>
  <c r="E1472" i="2" s="1" a="1"/>
  <c r="E1472" i="2" s="1"/>
  <c r="H1472" i="2" s="1"/>
  <c r="X1472" i="2"/>
  <c r="W1472" i="2"/>
  <c r="D1469" i="2"/>
  <c r="E1469" i="2" s="1" a="1"/>
  <c r="E1469" i="2" s="1"/>
  <c r="H1469" i="2" s="1"/>
  <c r="X1469" i="2"/>
  <c r="W1469" i="2"/>
  <c r="D1466" i="2"/>
  <c r="E1466" i="2" s="1" a="1"/>
  <c r="E1466" i="2" s="1"/>
  <c r="H1466" i="2" s="1"/>
  <c r="X1466" i="2"/>
  <c r="W1466" i="2"/>
  <c r="D1463" i="2"/>
  <c r="E1463" i="2" s="1" a="1"/>
  <c r="E1463" i="2" s="1"/>
  <c r="H1463" i="2" s="1"/>
  <c r="X1463" i="2"/>
  <c r="W1463" i="2"/>
  <c r="D1460" i="2"/>
  <c r="E1460" i="2" s="1" a="1"/>
  <c r="E1460" i="2" s="1"/>
  <c r="H1460" i="2" s="1"/>
  <c r="X1460" i="2"/>
  <c r="W1460" i="2"/>
  <c r="D1457" i="2"/>
  <c r="E1457" i="2" s="1" a="1"/>
  <c r="E1457" i="2" s="1"/>
  <c r="H1457" i="2" s="1"/>
  <c r="X1457" i="2"/>
  <c r="W1457" i="2"/>
  <c r="D1454" i="2"/>
  <c r="E1454" i="2" s="1" a="1"/>
  <c r="E1454" i="2" s="1"/>
  <c r="H1454" i="2" s="1"/>
  <c r="X1454" i="2"/>
  <c r="W1454" i="2"/>
  <c r="D1451" i="2"/>
  <c r="E1451" i="2" s="1" a="1"/>
  <c r="E1451" i="2" s="1"/>
  <c r="H1451" i="2" s="1"/>
  <c r="X1451" i="2"/>
  <c r="W1451" i="2"/>
  <c r="D1448" i="2"/>
  <c r="E1448" i="2" s="1" a="1"/>
  <c r="E1448" i="2" s="1"/>
  <c r="H1448" i="2" s="1"/>
  <c r="X1448" i="2"/>
  <c r="W1448" i="2"/>
  <c r="D1445" i="2"/>
  <c r="E1445" i="2" s="1" a="1"/>
  <c r="E1445" i="2" s="1"/>
  <c r="H1445" i="2" s="1"/>
  <c r="X1445" i="2"/>
  <c r="W1445" i="2"/>
  <c r="D1442" i="2"/>
  <c r="E1442" i="2" s="1" a="1"/>
  <c r="E1442" i="2" s="1"/>
  <c r="H1442" i="2" s="1"/>
  <c r="X1442" i="2"/>
  <c r="W1442" i="2"/>
  <c r="D1439" i="2"/>
  <c r="E1439" i="2" s="1" a="1"/>
  <c r="E1439" i="2" s="1"/>
  <c r="H1439" i="2" s="1"/>
  <c r="X1439" i="2"/>
  <c r="W1439" i="2"/>
  <c r="D1436" i="2"/>
  <c r="E1436" i="2" s="1" a="1"/>
  <c r="E1436" i="2" s="1"/>
  <c r="H1436" i="2" s="1"/>
  <c r="X1436" i="2"/>
  <c r="W1436" i="2"/>
  <c r="D1433" i="2"/>
  <c r="E1433" i="2" s="1" a="1"/>
  <c r="E1433" i="2" s="1"/>
  <c r="H1433" i="2" s="1"/>
  <c r="X1433" i="2"/>
  <c r="W1433" i="2"/>
  <c r="D1430" i="2"/>
  <c r="E1430" i="2" s="1" a="1"/>
  <c r="E1430" i="2" s="1"/>
  <c r="H1430" i="2" s="1"/>
  <c r="X1430" i="2"/>
  <c r="W1430" i="2"/>
  <c r="D1427" i="2"/>
  <c r="E1427" i="2" s="1" a="1"/>
  <c r="E1427" i="2" s="1"/>
  <c r="H1427" i="2" s="1"/>
  <c r="X1427" i="2"/>
  <c r="W1427" i="2"/>
  <c r="D1424" i="2"/>
  <c r="E1424" i="2" s="1" a="1"/>
  <c r="E1424" i="2" s="1"/>
  <c r="H1424" i="2" s="1"/>
  <c r="X1424" i="2"/>
  <c r="W1424" i="2"/>
  <c r="D1421" i="2"/>
  <c r="E1421" i="2" s="1" a="1"/>
  <c r="E1421" i="2" s="1"/>
  <c r="H1421" i="2" s="1"/>
  <c r="X1421" i="2"/>
  <c r="W1421" i="2"/>
  <c r="D1418" i="2"/>
  <c r="E1418" i="2" s="1" a="1"/>
  <c r="E1418" i="2" s="1"/>
  <c r="H1418" i="2" s="1"/>
  <c r="X1418" i="2"/>
  <c r="W1418" i="2"/>
  <c r="D1415" i="2"/>
  <c r="E1415" i="2" s="1" a="1"/>
  <c r="E1415" i="2" s="1"/>
  <c r="H1415" i="2" s="1"/>
  <c r="X1415" i="2"/>
  <c r="W1415" i="2"/>
  <c r="D1412" i="2"/>
  <c r="E1412" i="2" s="1" a="1"/>
  <c r="E1412" i="2" s="1"/>
  <c r="H1412" i="2" s="1"/>
  <c r="X1412" i="2"/>
  <c r="W1412" i="2"/>
  <c r="D1409" i="2"/>
  <c r="E1409" i="2" s="1" a="1"/>
  <c r="E1409" i="2" s="1"/>
  <c r="H1409" i="2" s="1"/>
  <c r="X1409" i="2"/>
  <c r="W1409" i="2"/>
  <c r="D1406" i="2"/>
  <c r="E1406" i="2" s="1" a="1"/>
  <c r="E1406" i="2" s="1"/>
  <c r="H1406" i="2" s="1"/>
  <c r="X1406" i="2"/>
  <c r="W1406" i="2"/>
  <c r="D1403" i="2"/>
  <c r="E1403" i="2" s="1" a="1"/>
  <c r="E1403" i="2" s="1"/>
  <c r="H1403" i="2" s="1"/>
  <c r="X1403" i="2"/>
  <c r="W1403" i="2"/>
  <c r="D1400" i="2"/>
  <c r="E1400" i="2" s="1" a="1"/>
  <c r="E1400" i="2" s="1"/>
  <c r="H1400" i="2" s="1"/>
  <c r="X1400" i="2"/>
  <c r="W1400" i="2"/>
  <c r="D1397" i="2"/>
  <c r="E1397" i="2" s="1" a="1"/>
  <c r="E1397" i="2" s="1"/>
  <c r="H1397" i="2" s="1"/>
  <c r="X1397" i="2"/>
  <c r="W1397" i="2"/>
  <c r="D1394" i="2"/>
  <c r="E1394" i="2" s="1" a="1"/>
  <c r="E1394" i="2" s="1"/>
  <c r="H1394" i="2" s="1"/>
  <c r="X1394" i="2"/>
  <c r="W1394" i="2"/>
  <c r="D1391" i="2"/>
  <c r="E1391" i="2" s="1" a="1"/>
  <c r="E1391" i="2" s="1"/>
  <c r="H1391" i="2" s="1"/>
  <c r="X1391" i="2"/>
  <c r="W1391" i="2"/>
  <c r="D1388" i="2"/>
  <c r="E1388" i="2" s="1" a="1"/>
  <c r="E1388" i="2" s="1"/>
  <c r="H1388" i="2" s="1"/>
  <c r="X1388" i="2"/>
  <c r="W1388" i="2"/>
  <c r="D1385" i="2"/>
  <c r="E1385" i="2" s="1" a="1"/>
  <c r="E1385" i="2" s="1"/>
  <c r="H1385" i="2" s="1"/>
  <c r="X1385" i="2"/>
  <c r="W1385" i="2"/>
  <c r="D1382" i="2"/>
  <c r="E1382" i="2" s="1" a="1"/>
  <c r="E1382" i="2" s="1"/>
  <c r="H1382" i="2" s="1"/>
  <c r="X1382" i="2"/>
  <c r="W1382" i="2"/>
  <c r="D1379" i="2"/>
  <c r="E1379" i="2" s="1" a="1"/>
  <c r="E1379" i="2" s="1"/>
  <c r="H1379" i="2" s="1"/>
  <c r="X1379" i="2"/>
  <c r="W1379" i="2"/>
  <c r="D1376" i="2"/>
  <c r="E1376" i="2" s="1" a="1"/>
  <c r="E1376" i="2" s="1"/>
  <c r="H1376" i="2" s="1"/>
  <c r="X1376" i="2"/>
  <c r="W1376" i="2"/>
  <c r="D1373" i="2"/>
  <c r="E1373" i="2" s="1" a="1"/>
  <c r="E1373" i="2" s="1"/>
  <c r="H1373" i="2" s="1"/>
  <c r="X1373" i="2"/>
  <c r="W1373" i="2"/>
  <c r="D1370" i="2"/>
  <c r="E1370" i="2" s="1" a="1"/>
  <c r="E1370" i="2" s="1"/>
  <c r="H1370" i="2" s="1"/>
  <c r="X1370" i="2"/>
  <c r="W1370" i="2"/>
  <c r="D1367" i="2"/>
  <c r="E1367" i="2" s="1" a="1"/>
  <c r="E1367" i="2" s="1"/>
  <c r="H1367" i="2" s="1"/>
  <c r="X1367" i="2"/>
  <c r="W1367" i="2"/>
  <c r="D1364" i="2"/>
  <c r="E1364" i="2" s="1" a="1"/>
  <c r="E1364" i="2" s="1"/>
  <c r="X1364" i="2"/>
  <c r="W1364" i="2"/>
  <c r="D1361" i="2"/>
  <c r="E1361" i="2" s="1" a="1"/>
  <c r="E1361" i="2" s="1"/>
  <c r="H1361" i="2" s="1"/>
  <c r="X1361" i="2"/>
  <c r="W1361" i="2"/>
  <c r="D1358" i="2"/>
  <c r="E1358" i="2" s="1" a="1"/>
  <c r="E1358" i="2" s="1"/>
  <c r="H1358" i="2" s="1"/>
  <c r="X1358" i="2"/>
  <c r="W1358" i="2"/>
  <c r="D1355" i="2"/>
  <c r="E1355" i="2" s="1" a="1"/>
  <c r="E1355" i="2" s="1"/>
  <c r="H1355" i="2" s="1"/>
  <c r="X1355" i="2"/>
  <c r="W1355" i="2"/>
  <c r="D1352" i="2"/>
  <c r="E1352" i="2" s="1" a="1"/>
  <c r="E1352" i="2" s="1"/>
  <c r="H1352" i="2" s="1"/>
  <c r="X1352" i="2"/>
  <c r="W1352" i="2"/>
  <c r="D1349" i="2"/>
  <c r="E1349" i="2" s="1" a="1"/>
  <c r="E1349" i="2" s="1"/>
  <c r="H1349" i="2" s="1"/>
  <c r="X1349" i="2"/>
  <c r="W1349" i="2"/>
  <c r="D1346" i="2"/>
  <c r="E1346" i="2" s="1" a="1"/>
  <c r="E1346" i="2" s="1"/>
  <c r="H1346" i="2" s="1"/>
  <c r="X1346" i="2"/>
  <c r="W1346" i="2"/>
  <c r="D1343" i="2"/>
  <c r="E1343" i="2" s="1" a="1"/>
  <c r="E1343" i="2" s="1"/>
  <c r="H1343" i="2" s="1"/>
  <c r="X1343" i="2"/>
  <c r="W1343" i="2"/>
  <c r="D1340" i="2"/>
  <c r="E1340" i="2" s="1" a="1"/>
  <c r="E1340" i="2" s="1"/>
  <c r="H1340" i="2" s="1"/>
  <c r="X1340" i="2"/>
  <c r="W1340" i="2"/>
  <c r="D1337" i="2"/>
  <c r="E1337" i="2" s="1" a="1"/>
  <c r="E1337" i="2" s="1"/>
  <c r="H1337" i="2" s="1"/>
  <c r="X1337" i="2"/>
  <c r="W1337" i="2"/>
  <c r="D1334" i="2"/>
  <c r="E1334" i="2" s="1" a="1"/>
  <c r="E1334" i="2" s="1"/>
  <c r="H1334" i="2" s="1"/>
  <c r="X1334" i="2"/>
  <c r="W1334" i="2"/>
  <c r="D1331" i="2"/>
  <c r="E1331" i="2" s="1" a="1"/>
  <c r="E1331" i="2" s="1"/>
  <c r="H1331" i="2" s="1"/>
  <c r="X1331" i="2"/>
  <c r="W1331" i="2"/>
  <c r="D1328" i="2"/>
  <c r="E1328" i="2" s="1" a="1"/>
  <c r="E1328" i="2" s="1"/>
  <c r="H1328" i="2" s="1"/>
  <c r="X1328" i="2"/>
  <c r="W1328" i="2"/>
  <c r="D1325" i="2"/>
  <c r="E1325" i="2" s="1" a="1"/>
  <c r="E1325" i="2" s="1"/>
  <c r="H1325" i="2" s="1"/>
  <c r="X1325" i="2"/>
  <c r="W1325" i="2"/>
  <c r="D1322" i="2"/>
  <c r="E1322" i="2" s="1" a="1"/>
  <c r="E1322" i="2" s="1"/>
  <c r="H1322" i="2" s="1"/>
  <c r="X1322" i="2"/>
  <c r="W1322" i="2"/>
  <c r="D1319" i="2"/>
  <c r="E1319" i="2" s="1" a="1"/>
  <c r="E1319" i="2" s="1"/>
  <c r="H1319" i="2" s="1"/>
  <c r="X1319" i="2"/>
  <c r="W1319" i="2"/>
  <c r="D1316" i="2"/>
  <c r="E1316" i="2" s="1" a="1"/>
  <c r="E1316" i="2" s="1"/>
  <c r="H1316" i="2" s="1"/>
  <c r="X1316" i="2"/>
  <c r="W1316" i="2"/>
  <c r="D1313" i="2"/>
  <c r="E1313" i="2" s="1" a="1"/>
  <c r="E1313" i="2" s="1"/>
  <c r="H1313" i="2" s="1"/>
  <c r="X1313" i="2"/>
  <c r="W1313" i="2"/>
  <c r="D1310" i="2"/>
  <c r="E1310" i="2" s="1" a="1"/>
  <c r="E1310" i="2" s="1"/>
  <c r="H1310" i="2" s="1"/>
  <c r="X1310" i="2"/>
  <c r="W1310" i="2"/>
  <c r="D1307" i="2"/>
  <c r="E1307" i="2" s="1" a="1"/>
  <c r="E1307" i="2" s="1"/>
  <c r="H1307" i="2" s="1"/>
  <c r="X1307" i="2"/>
  <c r="W1307" i="2"/>
  <c r="D1304" i="2"/>
  <c r="E1304" i="2" s="1" a="1"/>
  <c r="E1304" i="2" s="1"/>
  <c r="H1304" i="2" s="1"/>
  <c r="X1304" i="2"/>
  <c r="W1304" i="2"/>
  <c r="D1301" i="2"/>
  <c r="E1301" i="2" s="1" a="1"/>
  <c r="E1301" i="2" s="1"/>
  <c r="H1301" i="2" s="1"/>
  <c r="X1301" i="2"/>
  <c r="W1301" i="2"/>
  <c r="D1298" i="2"/>
  <c r="E1298" i="2" s="1" a="1"/>
  <c r="E1298" i="2" s="1"/>
  <c r="H1298" i="2" s="1"/>
  <c r="X1298" i="2"/>
  <c r="W1298" i="2"/>
  <c r="D1295" i="2"/>
  <c r="E1295" i="2" s="1" a="1"/>
  <c r="E1295" i="2" s="1"/>
  <c r="H1295" i="2" s="1"/>
  <c r="X1295" i="2"/>
  <c r="W1295" i="2"/>
  <c r="D1292" i="2"/>
  <c r="E1292" i="2" s="1" a="1"/>
  <c r="E1292" i="2" s="1"/>
  <c r="H1292" i="2" s="1"/>
  <c r="X1292" i="2"/>
  <c r="W1292" i="2"/>
  <c r="D1289" i="2"/>
  <c r="E1289" i="2" s="1" a="1"/>
  <c r="E1289" i="2" s="1"/>
  <c r="H1289" i="2" s="1"/>
  <c r="X1289" i="2"/>
  <c r="W1289" i="2"/>
  <c r="D1286" i="2"/>
  <c r="E1286" i="2" s="1" a="1"/>
  <c r="E1286" i="2" s="1"/>
  <c r="H1286" i="2" s="1"/>
  <c r="X1286" i="2"/>
  <c r="W1286" i="2"/>
  <c r="D1283" i="2"/>
  <c r="E1283" i="2" s="1" a="1"/>
  <c r="E1283" i="2" s="1"/>
  <c r="H1283" i="2" s="1"/>
  <c r="X1283" i="2"/>
  <c r="W1283" i="2"/>
  <c r="D1280" i="2"/>
  <c r="E1280" i="2" s="1" a="1"/>
  <c r="E1280" i="2" s="1"/>
  <c r="H1280" i="2" s="1"/>
  <c r="X1280" i="2"/>
  <c r="W1280" i="2"/>
  <c r="D1277" i="2"/>
  <c r="E1277" i="2" s="1" a="1"/>
  <c r="E1277" i="2" s="1"/>
  <c r="H1277" i="2" s="1"/>
  <c r="X1277" i="2"/>
  <c r="W1277" i="2"/>
  <c r="D1274" i="2"/>
  <c r="E1274" i="2" s="1" a="1"/>
  <c r="E1274" i="2" s="1"/>
  <c r="H1274" i="2" s="1"/>
  <c r="X1274" i="2"/>
  <c r="W1274" i="2"/>
  <c r="D1271" i="2"/>
  <c r="E1271" i="2" s="1" a="1"/>
  <c r="E1271" i="2" s="1"/>
  <c r="H1271" i="2" s="1"/>
  <c r="X1271" i="2"/>
  <c r="W1271" i="2"/>
  <c r="D1268" i="2"/>
  <c r="E1268" i="2" s="1" a="1"/>
  <c r="E1268" i="2" s="1"/>
  <c r="H1268" i="2" s="1"/>
  <c r="X1268" i="2"/>
  <c r="W1268" i="2"/>
  <c r="D1265" i="2"/>
  <c r="E1265" i="2" s="1" a="1"/>
  <c r="E1265" i="2" s="1"/>
  <c r="H1265" i="2" s="1"/>
  <c r="X1265" i="2"/>
  <c r="W1265" i="2"/>
  <c r="D1262" i="2"/>
  <c r="E1262" i="2" s="1" a="1"/>
  <c r="E1262" i="2" s="1"/>
  <c r="H1262" i="2" s="1"/>
  <c r="X1262" i="2"/>
  <c r="W1262" i="2"/>
  <c r="D1259" i="2"/>
  <c r="E1259" i="2" s="1" a="1"/>
  <c r="E1259" i="2" s="1"/>
  <c r="H1259" i="2" s="1"/>
  <c r="X1259" i="2"/>
  <c r="W1259" i="2"/>
  <c r="D1256" i="2"/>
  <c r="E1256" i="2" s="1" a="1"/>
  <c r="E1256" i="2" s="1"/>
  <c r="H1256" i="2" s="1"/>
  <c r="X1256" i="2"/>
  <c r="W1256" i="2"/>
  <c r="D1253" i="2"/>
  <c r="E1253" i="2" s="1" a="1"/>
  <c r="E1253" i="2" s="1"/>
  <c r="H1253" i="2" s="1"/>
  <c r="X1253" i="2"/>
  <c r="W1253" i="2"/>
  <c r="D1250" i="2"/>
  <c r="E1250" i="2" s="1" a="1"/>
  <c r="E1250" i="2" s="1"/>
  <c r="H1250" i="2" s="1"/>
  <c r="X1250" i="2"/>
  <c r="W1250" i="2"/>
  <c r="D1247" i="2"/>
  <c r="E1247" i="2" s="1" a="1"/>
  <c r="E1247" i="2" s="1"/>
  <c r="H1247" i="2" s="1"/>
  <c r="X1247" i="2"/>
  <c r="W1247" i="2"/>
  <c r="D1244" i="2"/>
  <c r="E1244" i="2" s="1" a="1"/>
  <c r="E1244" i="2" s="1"/>
  <c r="H1244" i="2" s="1"/>
  <c r="X1244" i="2"/>
  <c r="W1244" i="2"/>
  <c r="D1241" i="2"/>
  <c r="E1241" i="2" s="1" a="1"/>
  <c r="E1241" i="2" s="1"/>
  <c r="H1241" i="2" s="1"/>
  <c r="X1241" i="2"/>
  <c r="W1241" i="2"/>
  <c r="D1238" i="2"/>
  <c r="E1238" i="2" s="1" a="1"/>
  <c r="E1238" i="2" s="1"/>
  <c r="H1238" i="2" s="1"/>
  <c r="X1238" i="2"/>
  <c r="W1238" i="2"/>
  <c r="D1235" i="2"/>
  <c r="E1235" i="2" s="1" a="1"/>
  <c r="E1235" i="2" s="1"/>
  <c r="H1235" i="2" s="1"/>
  <c r="X1235" i="2"/>
  <c r="W1235" i="2"/>
  <c r="D1232" i="2"/>
  <c r="E1232" i="2" s="1" a="1"/>
  <c r="E1232" i="2" s="1"/>
  <c r="H1232" i="2" s="1"/>
  <c r="X1232" i="2"/>
  <c r="W1232" i="2"/>
  <c r="D1229" i="2"/>
  <c r="E1229" i="2" s="1" a="1"/>
  <c r="E1229" i="2" s="1"/>
  <c r="H1229" i="2" s="1"/>
  <c r="X1229" i="2"/>
  <c r="W1229" i="2"/>
  <c r="D1226" i="2"/>
  <c r="E1226" i="2" s="1" a="1"/>
  <c r="E1226" i="2" s="1"/>
  <c r="H1226" i="2" s="1"/>
  <c r="X1226" i="2"/>
  <c r="W1226" i="2"/>
  <c r="D1223" i="2"/>
  <c r="E1223" i="2" s="1" a="1"/>
  <c r="E1223" i="2" s="1"/>
  <c r="H1223" i="2" s="1"/>
  <c r="X1223" i="2"/>
  <c r="W1223" i="2"/>
  <c r="D1220" i="2"/>
  <c r="E1220" i="2" s="1" a="1"/>
  <c r="E1220" i="2" s="1"/>
  <c r="H1220" i="2" s="1"/>
  <c r="X1220" i="2"/>
  <c r="W1220" i="2"/>
  <c r="D1217" i="2"/>
  <c r="E1217" i="2" s="1" a="1"/>
  <c r="E1217" i="2" s="1"/>
  <c r="H1217" i="2" s="1"/>
  <c r="X1217" i="2"/>
  <c r="W1217" i="2"/>
  <c r="D1214" i="2"/>
  <c r="E1214" i="2" s="1" a="1"/>
  <c r="E1214" i="2" s="1"/>
  <c r="H1214" i="2" s="1"/>
  <c r="X1214" i="2"/>
  <c r="W1214" i="2"/>
  <c r="D1211" i="2"/>
  <c r="E1211" i="2" s="1" a="1"/>
  <c r="E1211" i="2" s="1"/>
  <c r="H1211" i="2" s="1"/>
  <c r="X1211" i="2"/>
  <c r="W1211" i="2"/>
  <c r="D1208" i="2"/>
  <c r="E1208" i="2" s="1" a="1"/>
  <c r="E1208" i="2" s="1"/>
  <c r="H1208" i="2" s="1"/>
  <c r="X1208" i="2"/>
  <c r="W1208" i="2"/>
  <c r="D1205" i="2"/>
  <c r="E1205" i="2" s="1" a="1"/>
  <c r="E1205" i="2" s="1"/>
  <c r="H1205" i="2" s="1"/>
  <c r="X1205" i="2"/>
  <c r="W1205" i="2"/>
  <c r="D1202" i="2"/>
  <c r="E1202" i="2" s="1" a="1"/>
  <c r="E1202" i="2" s="1"/>
  <c r="H1202" i="2" s="1"/>
  <c r="X1202" i="2"/>
  <c r="W1202" i="2"/>
  <c r="D1199" i="2"/>
  <c r="E1199" i="2" s="1" a="1"/>
  <c r="E1199" i="2" s="1"/>
  <c r="H1199" i="2" s="1"/>
  <c r="X1199" i="2"/>
  <c r="W1199" i="2"/>
  <c r="D1196" i="2"/>
  <c r="E1196" i="2" s="1" a="1"/>
  <c r="E1196" i="2" s="1"/>
  <c r="X1196" i="2"/>
  <c r="W1196" i="2"/>
  <c r="D1193" i="2"/>
  <c r="E1193" i="2" s="1" a="1"/>
  <c r="E1193" i="2" s="1"/>
  <c r="H1193" i="2" s="1"/>
  <c r="X1193" i="2"/>
  <c r="W1193" i="2"/>
  <c r="D1190" i="2"/>
  <c r="E1190" i="2" s="1" a="1"/>
  <c r="E1190" i="2" s="1"/>
  <c r="H1190" i="2" s="1"/>
  <c r="X1190" i="2"/>
  <c r="W1190" i="2"/>
  <c r="D1187" i="2"/>
  <c r="E1187" i="2" s="1" a="1"/>
  <c r="E1187" i="2" s="1"/>
  <c r="H1187" i="2" s="1"/>
  <c r="X1187" i="2"/>
  <c r="W1187" i="2"/>
  <c r="D1184" i="2"/>
  <c r="E1184" i="2" s="1" a="1"/>
  <c r="E1184" i="2" s="1"/>
  <c r="H1184" i="2" s="1"/>
  <c r="X1184" i="2"/>
  <c r="W1184" i="2"/>
  <c r="D1181" i="2"/>
  <c r="E1181" i="2" s="1" a="1"/>
  <c r="E1181" i="2" s="1"/>
  <c r="H1181" i="2" s="1"/>
  <c r="X1181" i="2"/>
  <c r="W1181" i="2"/>
  <c r="D1178" i="2"/>
  <c r="E1178" i="2" s="1" a="1"/>
  <c r="E1178" i="2" s="1"/>
  <c r="H1178" i="2" s="1"/>
  <c r="X1178" i="2"/>
  <c r="W1178" i="2"/>
  <c r="D1175" i="2"/>
  <c r="E1175" i="2" s="1" a="1"/>
  <c r="E1175" i="2" s="1"/>
  <c r="H1175" i="2" s="1"/>
  <c r="X1175" i="2"/>
  <c r="W1175" i="2"/>
  <c r="D1172" i="2"/>
  <c r="E1172" i="2" s="1" a="1"/>
  <c r="E1172" i="2" s="1"/>
  <c r="H1172" i="2" s="1"/>
  <c r="X1172" i="2"/>
  <c r="W1172" i="2"/>
  <c r="D1169" i="2"/>
  <c r="E1169" i="2" s="1" a="1"/>
  <c r="E1169" i="2" s="1"/>
  <c r="H1169" i="2" s="1"/>
  <c r="X1169" i="2"/>
  <c r="W1169" i="2"/>
  <c r="D1166" i="2"/>
  <c r="E1166" i="2" s="1" a="1"/>
  <c r="E1166" i="2" s="1"/>
  <c r="H1166" i="2" s="1"/>
  <c r="X1166" i="2"/>
  <c r="W1166" i="2"/>
  <c r="D1163" i="2"/>
  <c r="E1163" i="2" s="1" a="1"/>
  <c r="E1163" i="2" s="1"/>
  <c r="H1163" i="2" s="1"/>
  <c r="X1163" i="2"/>
  <c r="W1163" i="2"/>
  <c r="D1160" i="2"/>
  <c r="E1160" i="2" s="1" a="1"/>
  <c r="E1160" i="2" s="1"/>
  <c r="H1160" i="2" s="1"/>
  <c r="X1160" i="2"/>
  <c r="W1160" i="2"/>
  <c r="D1157" i="2"/>
  <c r="E1157" i="2" s="1" a="1"/>
  <c r="E1157" i="2" s="1"/>
  <c r="H1157" i="2" s="1"/>
  <c r="X1157" i="2"/>
  <c r="W1157" i="2"/>
  <c r="D1154" i="2"/>
  <c r="E1154" i="2" s="1" a="1"/>
  <c r="E1154" i="2" s="1"/>
  <c r="H1154" i="2" s="1"/>
  <c r="X1154" i="2"/>
  <c r="W1154" i="2"/>
  <c r="D1151" i="2"/>
  <c r="E1151" i="2" s="1" a="1"/>
  <c r="E1151" i="2" s="1"/>
  <c r="H1151" i="2" s="1"/>
  <c r="X1151" i="2"/>
  <c r="W1151" i="2"/>
  <c r="D1148" i="2"/>
  <c r="E1148" i="2" s="1" a="1"/>
  <c r="E1148" i="2" s="1"/>
  <c r="H1148" i="2" s="1"/>
  <c r="X1148" i="2"/>
  <c r="W1148" i="2"/>
  <c r="D1145" i="2"/>
  <c r="E1145" i="2" s="1" a="1"/>
  <c r="E1145" i="2" s="1"/>
  <c r="H1145" i="2" s="1"/>
  <c r="X1145" i="2"/>
  <c r="W1145" i="2"/>
  <c r="D1142" i="2"/>
  <c r="E1142" i="2" s="1" a="1"/>
  <c r="E1142" i="2" s="1"/>
  <c r="H1142" i="2" s="1"/>
  <c r="X1142" i="2"/>
  <c r="W1142" i="2"/>
  <c r="D1139" i="2"/>
  <c r="E1139" i="2" s="1" a="1"/>
  <c r="E1139" i="2" s="1"/>
  <c r="H1139" i="2" s="1"/>
  <c r="X1139" i="2"/>
  <c r="W1139" i="2"/>
  <c r="D1136" i="2"/>
  <c r="E1136" i="2" s="1" a="1"/>
  <c r="E1136" i="2" s="1"/>
  <c r="H1136" i="2" s="1"/>
  <c r="X1136" i="2"/>
  <c r="W1136" i="2"/>
  <c r="D1133" i="2"/>
  <c r="E1133" i="2" s="1" a="1"/>
  <c r="E1133" i="2" s="1"/>
  <c r="H1133" i="2" s="1"/>
  <c r="X1133" i="2"/>
  <c r="W1133" i="2"/>
  <c r="D1130" i="2"/>
  <c r="E1130" i="2" s="1" a="1"/>
  <c r="E1130" i="2" s="1"/>
  <c r="H1130" i="2" s="1"/>
  <c r="X1130" i="2"/>
  <c r="W1130" i="2"/>
  <c r="D1127" i="2"/>
  <c r="E1127" i="2" s="1" a="1"/>
  <c r="E1127" i="2" s="1"/>
  <c r="H1127" i="2" s="1"/>
  <c r="X1127" i="2"/>
  <c r="W1127" i="2"/>
  <c r="D1124" i="2"/>
  <c r="E1124" i="2" s="1" a="1"/>
  <c r="E1124" i="2" s="1"/>
  <c r="H1124" i="2" s="1"/>
  <c r="X1124" i="2"/>
  <c r="W1124" i="2"/>
  <c r="D1121" i="2"/>
  <c r="E1121" i="2" s="1" a="1"/>
  <c r="E1121" i="2" s="1"/>
  <c r="H1121" i="2" s="1"/>
  <c r="X1121" i="2"/>
  <c r="W1121" i="2"/>
  <c r="D1118" i="2"/>
  <c r="E1118" i="2" s="1" a="1"/>
  <c r="E1118" i="2" s="1"/>
  <c r="H1118" i="2" s="1"/>
  <c r="X1118" i="2"/>
  <c r="W1118" i="2"/>
  <c r="D1115" i="2"/>
  <c r="E1115" i="2" s="1" a="1"/>
  <c r="E1115" i="2" s="1"/>
  <c r="H1115" i="2" s="1"/>
  <c r="X1115" i="2"/>
  <c r="W1115" i="2"/>
  <c r="D1112" i="2"/>
  <c r="E1112" i="2" s="1" a="1"/>
  <c r="E1112" i="2" s="1"/>
  <c r="H1112" i="2" s="1"/>
  <c r="X1112" i="2"/>
  <c r="W1112" i="2"/>
  <c r="D1109" i="2"/>
  <c r="E1109" i="2" s="1" a="1"/>
  <c r="E1109" i="2" s="1"/>
  <c r="H1109" i="2" s="1"/>
  <c r="X1109" i="2"/>
  <c r="W1109" i="2"/>
  <c r="D1106" i="2"/>
  <c r="E1106" i="2" s="1" a="1"/>
  <c r="E1106" i="2" s="1"/>
  <c r="H1106" i="2" s="1"/>
  <c r="X1106" i="2"/>
  <c r="W1106" i="2"/>
  <c r="D1103" i="2"/>
  <c r="E1103" i="2" s="1" a="1"/>
  <c r="E1103" i="2" s="1"/>
  <c r="H1103" i="2" s="1"/>
  <c r="X1103" i="2"/>
  <c r="W1103" i="2"/>
  <c r="D1100" i="2"/>
  <c r="E1100" i="2" s="1" a="1"/>
  <c r="E1100" i="2" s="1"/>
  <c r="H1100" i="2" s="1"/>
  <c r="X1100" i="2"/>
  <c r="W1100" i="2"/>
  <c r="D1097" i="2"/>
  <c r="E1097" i="2" s="1" a="1"/>
  <c r="E1097" i="2" s="1"/>
  <c r="H1097" i="2" s="1"/>
  <c r="X1097" i="2"/>
  <c r="W1097" i="2"/>
  <c r="D1094" i="2"/>
  <c r="E1094" i="2" s="1" a="1"/>
  <c r="E1094" i="2" s="1"/>
  <c r="H1094" i="2" s="1"/>
  <c r="X1094" i="2"/>
  <c r="W1094" i="2"/>
  <c r="D1091" i="2"/>
  <c r="E1091" i="2" s="1" a="1"/>
  <c r="E1091" i="2" s="1"/>
  <c r="H1091" i="2" s="1"/>
  <c r="X1091" i="2"/>
  <c r="W1091" i="2"/>
  <c r="D1088" i="2"/>
  <c r="E1088" i="2" s="1" a="1"/>
  <c r="E1088" i="2" s="1"/>
  <c r="H1088" i="2" s="1"/>
  <c r="X1088" i="2"/>
  <c r="W1088" i="2"/>
  <c r="D1085" i="2"/>
  <c r="E1085" i="2" s="1" a="1"/>
  <c r="E1085" i="2" s="1"/>
  <c r="H1085" i="2" s="1"/>
  <c r="X1085" i="2"/>
  <c r="W1085" i="2"/>
  <c r="D1082" i="2"/>
  <c r="E1082" i="2" s="1" a="1"/>
  <c r="E1082" i="2" s="1"/>
  <c r="H1082" i="2" s="1"/>
  <c r="X1082" i="2"/>
  <c r="W1082" i="2"/>
  <c r="D1079" i="2"/>
  <c r="E1079" i="2" s="1" a="1"/>
  <c r="E1079" i="2" s="1"/>
  <c r="H1079" i="2" s="1"/>
  <c r="X1079" i="2"/>
  <c r="W1079" i="2"/>
  <c r="D1076" i="2"/>
  <c r="E1076" i="2" s="1" a="1"/>
  <c r="E1076" i="2" s="1"/>
  <c r="H1076" i="2" s="1"/>
  <c r="X1076" i="2"/>
  <c r="W1076" i="2"/>
  <c r="D1073" i="2"/>
  <c r="E1073" i="2" s="1" a="1"/>
  <c r="E1073" i="2" s="1"/>
  <c r="H1073" i="2" s="1"/>
  <c r="X1073" i="2"/>
  <c r="W1073" i="2"/>
  <c r="D1070" i="2"/>
  <c r="E1070" i="2" s="1" a="1"/>
  <c r="E1070" i="2" s="1"/>
  <c r="H1070" i="2" s="1"/>
  <c r="X1070" i="2"/>
  <c r="W1070" i="2"/>
  <c r="D1067" i="2"/>
  <c r="E1067" i="2" s="1" a="1"/>
  <c r="E1067" i="2" s="1"/>
  <c r="H1067" i="2" s="1"/>
  <c r="X1067" i="2"/>
  <c r="W1067" i="2"/>
  <c r="D1064" i="2"/>
  <c r="E1064" i="2" s="1" a="1"/>
  <c r="E1064" i="2" s="1"/>
  <c r="H1064" i="2" s="1"/>
  <c r="X1064" i="2"/>
  <c r="W1064" i="2"/>
  <c r="D1061" i="2"/>
  <c r="E1061" i="2" s="1" a="1"/>
  <c r="E1061" i="2" s="1"/>
  <c r="H1061" i="2" s="1"/>
  <c r="X1061" i="2"/>
  <c r="W1061" i="2"/>
  <c r="D1058" i="2"/>
  <c r="E1058" i="2" s="1" a="1"/>
  <c r="E1058" i="2" s="1"/>
  <c r="H1058" i="2" s="1"/>
  <c r="X1058" i="2"/>
  <c r="W1058" i="2"/>
  <c r="D1055" i="2"/>
  <c r="E1055" i="2" s="1" a="1"/>
  <c r="E1055" i="2" s="1"/>
  <c r="H1055" i="2" s="1"/>
  <c r="X1055" i="2"/>
  <c r="W1055" i="2"/>
  <c r="D1052" i="2"/>
  <c r="E1052" i="2" s="1" a="1"/>
  <c r="E1052" i="2" s="1"/>
  <c r="H1052" i="2" s="1"/>
  <c r="X1052" i="2"/>
  <c r="W1052" i="2"/>
  <c r="D1049" i="2"/>
  <c r="E1049" i="2" s="1" a="1"/>
  <c r="E1049" i="2" s="1"/>
  <c r="H1049" i="2" s="1"/>
  <c r="X1049" i="2"/>
  <c r="W1049" i="2"/>
  <c r="D1046" i="2"/>
  <c r="E1046" i="2" s="1" a="1"/>
  <c r="E1046" i="2" s="1"/>
  <c r="H1046" i="2" s="1"/>
  <c r="X1046" i="2"/>
  <c r="W1046" i="2"/>
  <c r="D1043" i="2"/>
  <c r="E1043" i="2" s="1" a="1"/>
  <c r="E1043" i="2" s="1"/>
  <c r="H1043" i="2" s="1"/>
  <c r="X1043" i="2"/>
  <c r="W1043" i="2"/>
  <c r="D1040" i="2"/>
  <c r="E1040" i="2" s="1" a="1"/>
  <c r="E1040" i="2" s="1"/>
  <c r="H1040" i="2" s="1"/>
  <c r="X1040" i="2"/>
  <c r="W1040" i="2"/>
  <c r="D1037" i="2"/>
  <c r="E1037" i="2" s="1" a="1"/>
  <c r="E1037" i="2" s="1"/>
  <c r="H1037" i="2" s="1"/>
  <c r="X1037" i="2"/>
  <c r="W1037" i="2"/>
  <c r="D1034" i="2"/>
  <c r="E1034" i="2" s="1" a="1"/>
  <c r="E1034" i="2" s="1"/>
  <c r="H1034" i="2" s="1"/>
  <c r="X1034" i="2"/>
  <c r="W1034" i="2"/>
  <c r="D1031" i="2"/>
  <c r="E1031" i="2" s="1" a="1"/>
  <c r="E1031" i="2" s="1"/>
  <c r="H1031" i="2" s="1"/>
  <c r="X1031" i="2"/>
  <c r="W1031" i="2"/>
  <c r="D1028" i="2"/>
  <c r="E1028" i="2" s="1" a="1"/>
  <c r="E1028" i="2" s="1"/>
  <c r="H1028" i="2" s="1"/>
  <c r="X1028" i="2"/>
  <c r="W1028" i="2"/>
  <c r="D1025" i="2"/>
  <c r="E1025" i="2" s="1" a="1"/>
  <c r="E1025" i="2" s="1"/>
  <c r="H1025" i="2" s="1"/>
  <c r="X1025" i="2"/>
  <c r="W1025" i="2"/>
  <c r="D1022" i="2"/>
  <c r="E1022" i="2" s="1" a="1"/>
  <c r="E1022" i="2" s="1"/>
  <c r="H1022" i="2" s="1"/>
  <c r="X1022" i="2"/>
  <c r="W1022" i="2"/>
  <c r="D1019" i="2"/>
  <c r="E1019" i="2" s="1" a="1"/>
  <c r="E1019" i="2" s="1"/>
  <c r="X1019" i="2"/>
  <c r="W1019" i="2"/>
  <c r="D1016" i="2"/>
  <c r="E1016" i="2" s="1" a="1"/>
  <c r="E1016" i="2" s="1"/>
  <c r="H1016" i="2" s="1"/>
  <c r="X1016" i="2"/>
  <c r="W1016" i="2"/>
  <c r="D1013" i="2"/>
  <c r="E1013" i="2" s="1" a="1"/>
  <c r="E1013" i="2" s="1"/>
  <c r="H1013" i="2" s="1"/>
  <c r="X1013" i="2"/>
  <c r="W1013" i="2"/>
  <c r="D1010" i="2"/>
  <c r="E1010" i="2" s="1" a="1"/>
  <c r="E1010" i="2" s="1"/>
  <c r="H1010" i="2" s="1"/>
  <c r="X1010" i="2"/>
  <c r="W1010" i="2"/>
  <c r="D1007" i="2"/>
  <c r="E1007" i="2" s="1" a="1"/>
  <c r="E1007" i="2" s="1"/>
  <c r="H1007" i="2" s="1"/>
  <c r="X1007" i="2"/>
  <c r="W1007" i="2"/>
  <c r="D1004" i="2"/>
  <c r="E1004" i="2" s="1" a="1"/>
  <c r="E1004" i="2" s="1"/>
  <c r="H1004" i="2" s="1"/>
  <c r="X1004" i="2"/>
  <c r="W1004" i="2"/>
  <c r="D1001" i="2"/>
  <c r="E1001" i="2" s="1" a="1"/>
  <c r="E1001" i="2" s="1"/>
  <c r="H1001" i="2" s="1"/>
  <c r="X1001" i="2"/>
  <c r="W1001" i="2"/>
  <c r="D1762" i="2"/>
  <c r="E1762" i="2" s="1" a="1"/>
  <c r="E1762" i="2" s="1"/>
  <c r="H1762" i="2" s="1"/>
  <c r="X1762" i="2"/>
  <c r="W1762" i="2"/>
  <c r="D1759" i="2"/>
  <c r="E1759" i="2" s="1" a="1"/>
  <c r="E1759" i="2" s="1"/>
  <c r="H1759" i="2" s="1"/>
  <c r="X1759" i="2"/>
  <c r="W1759" i="2"/>
  <c r="D1756" i="2"/>
  <c r="E1756" i="2" s="1" a="1"/>
  <c r="E1756" i="2" s="1"/>
  <c r="H1756" i="2" s="1"/>
  <c r="X1756" i="2"/>
  <c r="W1756" i="2"/>
  <c r="D1753" i="2"/>
  <c r="E1753" i="2" s="1" a="1"/>
  <c r="E1753" i="2" s="1"/>
  <c r="H1753" i="2" s="1"/>
  <c r="X1753" i="2"/>
  <c r="W1753" i="2"/>
  <c r="D1750" i="2"/>
  <c r="E1750" i="2" s="1" a="1"/>
  <c r="E1750" i="2" s="1"/>
  <c r="H1750" i="2" s="1"/>
  <c r="X1750" i="2"/>
  <c r="W1750" i="2"/>
  <c r="D1747" i="2"/>
  <c r="E1747" i="2" s="1" a="1"/>
  <c r="E1747" i="2" s="1"/>
  <c r="H1747" i="2" s="1"/>
  <c r="X1747" i="2"/>
  <c r="W1747" i="2"/>
  <c r="D1744" i="2"/>
  <c r="E1744" i="2" s="1" a="1"/>
  <c r="E1744" i="2" s="1"/>
  <c r="H1744" i="2" s="1"/>
  <c r="X1744" i="2"/>
  <c r="W1744" i="2"/>
  <c r="D1741" i="2"/>
  <c r="E1741" i="2" s="1" a="1"/>
  <c r="E1741" i="2" s="1"/>
  <c r="H1741" i="2" s="1"/>
  <c r="X1741" i="2"/>
  <c r="W1741" i="2"/>
  <c r="D1738" i="2"/>
  <c r="E1738" i="2" s="1" a="1"/>
  <c r="E1738" i="2" s="1"/>
  <c r="H1738" i="2" s="1"/>
  <c r="X1738" i="2"/>
  <c r="W1738" i="2"/>
  <c r="D1735" i="2"/>
  <c r="E1735" i="2" s="1" a="1"/>
  <c r="E1735" i="2" s="1"/>
  <c r="H1735" i="2" s="1"/>
  <c r="X1735" i="2"/>
  <c r="W1735" i="2"/>
  <c r="D1732" i="2"/>
  <c r="E1732" i="2" s="1" a="1"/>
  <c r="E1732" i="2" s="1"/>
  <c r="H1732" i="2" s="1"/>
  <c r="X1732" i="2"/>
  <c r="W1732" i="2"/>
  <c r="D1729" i="2"/>
  <c r="E1729" i="2" s="1" a="1"/>
  <c r="E1729" i="2" s="1"/>
  <c r="H1729" i="2" s="1"/>
  <c r="X1729" i="2"/>
  <c r="W1729" i="2"/>
  <c r="D1726" i="2"/>
  <c r="E1726" i="2" s="1" a="1"/>
  <c r="E1726" i="2" s="1"/>
  <c r="H1726" i="2" s="1"/>
  <c r="X1726" i="2"/>
  <c r="W1726" i="2"/>
  <c r="D1723" i="2"/>
  <c r="E1723" i="2" s="1" a="1"/>
  <c r="E1723" i="2" s="1"/>
  <c r="H1723" i="2" s="1"/>
  <c r="X1723" i="2"/>
  <c r="W1723" i="2"/>
  <c r="D1720" i="2"/>
  <c r="E1720" i="2" s="1" a="1"/>
  <c r="E1720" i="2" s="1"/>
  <c r="H1720" i="2" s="1"/>
  <c r="X1720" i="2"/>
  <c r="W1720" i="2"/>
  <c r="D1717" i="2"/>
  <c r="E1717" i="2" s="1" a="1"/>
  <c r="E1717" i="2" s="1"/>
  <c r="H1717" i="2" s="1"/>
  <c r="X1717" i="2"/>
  <c r="W1717" i="2"/>
  <c r="D1714" i="2"/>
  <c r="E1714" i="2" s="1" a="1"/>
  <c r="E1714" i="2" s="1"/>
  <c r="H1714" i="2" s="1"/>
  <c r="X1714" i="2"/>
  <c r="W1714" i="2"/>
  <c r="D1711" i="2"/>
  <c r="E1711" i="2" s="1" a="1"/>
  <c r="E1711" i="2" s="1"/>
  <c r="H1711" i="2" s="1"/>
  <c r="X1711" i="2"/>
  <c r="W1711" i="2"/>
  <c r="D1708" i="2"/>
  <c r="E1708" i="2" s="1" a="1"/>
  <c r="E1708" i="2" s="1"/>
  <c r="H1708" i="2" s="1"/>
  <c r="X1708" i="2"/>
  <c r="W1708" i="2"/>
  <c r="D1705" i="2"/>
  <c r="E1705" i="2" s="1" a="1"/>
  <c r="E1705" i="2" s="1"/>
  <c r="H1705" i="2" s="1"/>
  <c r="X1705" i="2"/>
  <c r="W1705" i="2"/>
  <c r="D1702" i="2"/>
  <c r="E1702" i="2" s="1" a="1"/>
  <c r="E1702" i="2" s="1"/>
  <c r="H1702" i="2" s="1"/>
  <c r="X1702" i="2"/>
  <c r="W1702" i="2"/>
  <c r="D1699" i="2"/>
  <c r="E1699" i="2" s="1" a="1"/>
  <c r="E1699" i="2" s="1"/>
  <c r="H1699" i="2" s="1"/>
  <c r="X1699" i="2"/>
  <c r="W1699" i="2"/>
  <c r="D1696" i="2"/>
  <c r="E1696" i="2" s="1" a="1"/>
  <c r="E1696" i="2" s="1"/>
  <c r="H1696" i="2" s="1"/>
  <c r="X1696" i="2"/>
  <c r="W1696" i="2"/>
  <c r="D1693" i="2"/>
  <c r="E1693" i="2" s="1" a="1"/>
  <c r="E1693" i="2" s="1"/>
  <c r="H1693" i="2" s="1"/>
  <c r="X1693" i="2"/>
  <c r="W1693" i="2"/>
  <c r="D1690" i="2"/>
  <c r="E1690" i="2" s="1" a="1"/>
  <c r="E1690" i="2" s="1"/>
  <c r="H1690" i="2" s="1"/>
  <c r="X1690" i="2"/>
  <c r="W1690" i="2"/>
  <c r="D1687" i="2"/>
  <c r="E1687" i="2" s="1" a="1"/>
  <c r="E1687" i="2" s="1"/>
  <c r="H1687" i="2" s="1"/>
  <c r="X1687" i="2"/>
  <c r="W1687" i="2"/>
  <c r="D1684" i="2"/>
  <c r="E1684" i="2" s="1" a="1"/>
  <c r="E1684" i="2" s="1"/>
  <c r="H1684" i="2" s="1"/>
  <c r="X1684" i="2"/>
  <c r="W1684" i="2"/>
  <c r="D1681" i="2"/>
  <c r="E1681" i="2" s="1" a="1"/>
  <c r="E1681" i="2" s="1"/>
  <c r="H1681" i="2" s="1"/>
  <c r="X1681" i="2"/>
  <c r="W1681" i="2"/>
  <c r="D1678" i="2"/>
  <c r="E1678" i="2" s="1" a="1"/>
  <c r="E1678" i="2" s="1"/>
  <c r="H1678" i="2" s="1"/>
  <c r="X1678" i="2"/>
  <c r="W1678" i="2"/>
  <c r="D1675" i="2"/>
  <c r="E1675" i="2" s="1" a="1"/>
  <c r="E1675" i="2" s="1"/>
  <c r="H1675" i="2" s="1"/>
  <c r="X1675" i="2"/>
  <c r="W1675" i="2"/>
  <c r="D1672" i="2"/>
  <c r="E1672" i="2" s="1" a="1"/>
  <c r="E1672" i="2" s="1"/>
  <c r="H1672" i="2" s="1"/>
  <c r="X1672" i="2"/>
  <c r="W1672" i="2"/>
  <c r="D1669" i="2"/>
  <c r="E1669" i="2" s="1" a="1"/>
  <c r="E1669" i="2" s="1"/>
  <c r="H1669" i="2" s="1"/>
  <c r="X1669" i="2"/>
  <c r="W1669" i="2"/>
  <c r="D1666" i="2"/>
  <c r="E1666" i="2" s="1" a="1"/>
  <c r="E1666" i="2" s="1"/>
  <c r="H1666" i="2" s="1"/>
  <c r="X1666" i="2"/>
  <c r="W1666" i="2"/>
  <c r="D1663" i="2"/>
  <c r="E1663" i="2" s="1" a="1"/>
  <c r="E1663" i="2" s="1"/>
  <c r="H1663" i="2" s="1"/>
  <c r="X1663" i="2"/>
  <c r="W1663" i="2"/>
  <c r="D1660" i="2"/>
  <c r="E1660" i="2" s="1" a="1"/>
  <c r="E1660" i="2" s="1"/>
  <c r="H1660" i="2" s="1"/>
  <c r="X1660" i="2"/>
  <c r="W1660" i="2"/>
  <c r="D1657" i="2"/>
  <c r="E1657" i="2" s="1" a="1"/>
  <c r="E1657" i="2" s="1"/>
  <c r="H1657" i="2" s="1"/>
  <c r="X1657" i="2"/>
  <c r="W1657" i="2"/>
  <c r="D1654" i="2"/>
  <c r="E1654" i="2" s="1" a="1"/>
  <c r="E1654" i="2" s="1"/>
  <c r="H1654" i="2" s="1"/>
  <c r="X1654" i="2"/>
  <c r="W1654" i="2"/>
  <c r="D1651" i="2"/>
  <c r="E1651" i="2" s="1" a="1"/>
  <c r="E1651" i="2" s="1"/>
  <c r="H1651" i="2" s="1"/>
  <c r="X1651" i="2"/>
  <c r="W1651" i="2"/>
  <c r="D1648" i="2"/>
  <c r="E1648" i="2" s="1" a="1"/>
  <c r="E1648" i="2" s="1"/>
  <c r="H1648" i="2" s="1"/>
  <c r="X1648" i="2"/>
  <c r="W1648" i="2"/>
  <c r="D1645" i="2"/>
  <c r="E1645" i="2" s="1" a="1"/>
  <c r="E1645" i="2" s="1"/>
  <c r="H1645" i="2" s="1"/>
  <c r="X1645" i="2"/>
  <c r="W1645" i="2"/>
  <c r="D1642" i="2"/>
  <c r="E1642" i="2" s="1" a="1"/>
  <c r="E1642" i="2" s="1"/>
  <c r="H1642" i="2" s="1"/>
  <c r="X1642" i="2"/>
  <c r="W1642" i="2"/>
  <c r="D1639" i="2"/>
  <c r="E1639" i="2" s="1" a="1"/>
  <c r="E1639" i="2" s="1"/>
  <c r="H1639" i="2" s="1"/>
  <c r="X1639" i="2"/>
  <c r="W1639" i="2"/>
  <c r="D1636" i="2"/>
  <c r="E1636" i="2" s="1" a="1"/>
  <c r="E1636" i="2" s="1"/>
  <c r="H1636" i="2" s="1"/>
  <c r="X1636" i="2"/>
  <c r="W1636" i="2"/>
  <c r="D1633" i="2"/>
  <c r="E1633" i="2" s="1" a="1"/>
  <c r="E1633" i="2" s="1"/>
  <c r="H1633" i="2" s="1"/>
  <c r="X1633" i="2"/>
  <c r="W1633" i="2"/>
  <c r="D1630" i="2"/>
  <c r="E1630" i="2" s="1" a="1"/>
  <c r="E1630" i="2" s="1"/>
  <c r="H1630" i="2" s="1"/>
  <c r="X1630" i="2"/>
  <c r="W1630" i="2"/>
  <c r="D1627" i="2"/>
  <c r="E1627" i="2" s="1" a="1"/>
  <c r="E1627" i="2" s="1"/>
  <c r="H1627" i="2" s="1"/>
  <c r="X1627" i="2"/>
  <c r="W1627" i="2"/>
  <c r="D1624" i="2"/>
  <c r="E1624" i="2" s="1" a="1"/>
  <c r="E1624" i="2" s="1"/>
  <c r="H1624" i="2" s="1"/>
  <c r="X1624" i="2"/>
  <c r="W1624" i="2"/>
  <c r="D1621" i="2"/>
  <c r="E1621" i="2" s="1" a="1"/>
  <c r="E1621" i="2" s="1"/>
  <c r="H1621" i="2" s="1"/>
  <c r="X1621" i="2"/>
  <c r="W1621" i="2"/>
  <c r="D1618" i="2"/>
  <c r="E1618" i="2" s="1" a="1"/>
  <c r="E1618" i="2" s="1"/>
  <c r="H1618" i="2" s="1"/>
  <c r="X1618" i="2"/>
  <c r="W1618" i="2"/>
  <c r="D1615" i="2"/>
  <c r="E1615" i="2" s="1" a="1"/>
  <c r="E1615" i="2" s="1"/>
  <c r="H1615" i="2" s="1"/>
  <c r="X1615" i="2"/>
  <c r="W1615" i="2"/>
  <c r="D1612" i="2"/>
  <c r="E1612" i="2" s="1" a="1"/>
  <c r="E1612" i="2" s="1"/>
  <c r="H1612" i="2" s="1"/>
  <c r="X1612" i="2"/>
  <c r="W1612" i="2"/>
  <c r="D1609" i="2"/>
  <c r="E1609" i="2" s="1" a="1"/>
  <c r="E1609" i="2" s="1"/>
  <c r="H1609" i="2" s="1"/>
  <c r="X1609" i="2"/>
  <c r="W1609" i="2"/>
  <c r="D1606" i="2"/>
  <c r="E1606" i="2" s="1" a="1"/>
  <c r="E1606" i="2" s="1"/>
  <c r="H1606" i="2" s="1"/>
  <c r="X1606" i="2"/>
  <c r="W1606" i="2"/>
  <c r="D1603" i="2"/>
  <c r="E1603" i="2" s="1" a="1"/>
  <c r="E1603" i="2" s="1"/>
  <c r="H1603" i="2" s="1"/>
  <c r="X1603" i="2"/>
  <c r="W1603" i="2"/>
  <c r="D1600" i="2"/>
  <c r="E1600" i="2" s="1" a="1"/>
  <c r="E1600" i="2" s="1"/>
  <c r="H1600" i="2" s="1"/>
  <c r="X1600" i="2"/>
  <c r="W1600" i="2"/>
  <c r="D1597" i="2"/>
  <c r="E1597" i="2" s="1" a="1"/>
  <c r="E1597" i="2" s="1"/>
  <c r="H1597" i="2" s="1"/>
  <c r="X1597" i="2"/>
  <c r="W1597" i="2"/>
  <c r="D1594" i="2"/>
  <c r="E1594" i="2" s="1" a="1"/>
  <c r="E1594" i="2" s="1"/>
  <c r="H1594" i="2" s="1"/>
  <c r="X1594" i="2"/>
  <c r="W1594" i="2"/>
  <c r="D1591" i="2"/>
  <c r="E1591" i="2" s="1" a="1"/>
  <c r="E1591" i="2" s="1"/>
  <c r="H1591" i="2" s="1"/>
  <c r="X1591" i="2"/>
  <c r="W1591" i="2"/>
  <c r="D1588" i="2"/>
  <c r="E1588" i="2" s="1" a="1"/>
  <c r="E1588" i="2" s="1"/>
  <c r="H1588" i="2" s="1"/>
  <c r="X1588" i="2"/>
  <c r="W1588" i="2"/>
  <c r="D1585" i="2"/>
  <c r="E1585" i="2" s="1" a="1"/>
  <c r="E1585" i="2" s="1"/>
  <c r="H1585" i="2" s="1"/>
  <c r="X1585" i="2"/>
  <c r="W1585" i="2"/>
  <c r="D1582" i="2"/>
  <c r="E1582" i="2" s="1" a="1"/>
  <c r="E1582" i="2" s="1"/>
  <c r="H1582" i="2" s="1"/>
  <c r="X1582" i="2"/>
  <c r="W1582" i="2"/>
  <c r="D1579" i="2"/>
  <c r="E1579" i="2" s="1" a="1"/>
  <c r="E1579" i="2" s="1"/>
  <c r="H1579" i="2" s="1"/>
  <c r="X1579" i="2"/>
  <c r="W1579" i="2"/>
  <c r="D1576" i="2"/>
  <c r="E1576" i="2" s="1" a="1"/>
  <c r="E1576" i="2" s="1"/>
  <c r="H1576" i="2" s="1"/>
  <c r="X1576" i="2"/>
  <c r="W1576" i="2"/>
  <c r="D1573" i="2"/>
  <c r="E1573" i="2" s="1" a="1"/>
  <c r="E1573" i="2" s="1"/>
  <c r="H1573" i="2" s="1"/>
  <c r="X1573" i="2"/>
  <c r="W1573" i="2"/>
  <c r="D1570" i="2"/>
  <c r="E1570" i="2" s="1" a="1"/>
  <c r="E1570" i="2" s="1"/>
  <c r="H1570" i="2" s="1"/>
  <c r="X1570" i="2"/>
  <c r="W1570" i="2"/>
  <c r="D1567" i="2"/>
  <c r="E1567" i="2" s="1" a="1"/>
  <c r="E1567" i="2" s="1"/>
  <c r="X1567" i="2"/>
  <c r="W1567" i="2"/>
  <c r="D1564" i="2"/>
  <c r="E1564" i="2" s="1" a="1"/>
  <c r="E1564" i="2" s="1"/>
  <c r="H1564" i="2" s="1"/>
  <c r="X1564" i="2"/>
  <c r="W1564" i="2"/>
  <c r="D1561" i="2"/>
  <c r="E1561" i="2" s="1" a="1"/>
  <c r="E1561" i="2" s="1"/>
  <c r="H1561" i="2" s="1"/>
  <c r="X1561" i="2"/>
  <c r="W1561" i="2"/>
  <c r="D1558" i="2"/>
  <c r="E1558" i="2" s="1" a="1"/>
  <c r="E1558" i="2" s="1"/>
  <c r="H1558" i="2" s="1"/>
  <c r="X1558" i="2"/>
  <c r="W1558" i="2"/>
  <c r="D1555" i="2"/>
  <c r="E1555" i="2" s="1" a="1"/>
  <c r="E1555" i="2" s="1"/>
  <c r="H1555" i="2" s="1"/>
  <c r="X1555" i="2"/>
  <c r="W1555" i="2"/>
  <c r="D1552" i="2"/>
  <c r="E1552" i="2" s="1" a="1"/>
  <c r="E1552" i="2" s="1"/>
  <c r="H1552" i="2" s="1"/>
  <c r="X1552" i="2"/>
  <c r="W1552" i="2"/>
  <c r="D1549" i="2"/>
  <c r="E1549" i="2" s="1" a="1"/>
  <c r="E1549" i="2" s="1"/>
  <c r="H1549" i="2" s="1"/>
  <c r="X1549" i="2"/>
  <c r="W1549" i="2"/>
  <c r="D1546" i="2"/>
  <c r="E1546" i="2" s="1" a="1"/>
  <c r="E1546" i="2" s="1"/>
  <c r="H1546" i="2" s="1"/>
  <c r="X1546" i="2"/>
  <c r="W1546" i="2"/>
  <c r="D1543" i="2"/>
  <c r="E1543" i="2" s="1" a="1"/>
  <c r="E1543" i="2" s="1"/>
  <c r="H1543" i="2" s="1"/>
  <c r="X1543" i="2"/>
  <c r="W1543" i="2"/>
  <c r="D1540" i="2"/>
  <c r="E1540" i="2" s="1" a="1"/>
  <c r="E1540" i="2" s="1"/>
  <c r="H1540" i="2" s="1"/>
  <c r="X1540" i="2"/>
  <c r="W1540" i="2"/>
  <c r="D1537" i="2"/>
  <c r="E1537" i="2" s="1" a="1"/>
  <c r="E1537" i="2" s="1"/>
  <c r="H1537" i="2" s="1"/>
  <c r="X1537" i="2"/>
  <c r="W1537" i="2"/>
  <c r="D1534" i="2"/>
  <c r="E1534" i="2" s="1" a="1"/>
  <c r="E1534" i="2" s="1"/>
  <c r="H1534" i="2" s="1"/>
  <c r="X1534" i="2"/>
  <c r="W1534" i="2"/>
  <c r="D1531" i="2"/>
  <c r="E1531" i="2" s="1" a="1"/>
  <c r="E1531" i="2" s="1"/>
  <c r="H1531" i="2" s="1"/>
  <c r="X1531" i="2"/>
  <c r="W1531" i="2"/>
  <c r="D1528" i="2"/>
  <c r="E1528" i="2" s="1" a="1"/>
  <c r="E1528" i="2" s="1"/>
  <c r="H1528" i="2" s="1"/>
  <c r="X1528" i="2"/>
  <c r="W1528" i="2"/>
  <c r="D1525" i="2"/>
  <c r="E1525" i="2" s="1" a="1"/>
  <c r="E1525" i="2" s="1"/>
  <c r="H1525" i="2" s="1"/>
  <c r="X1525" i="2"/>
  <c r="W1525" i="2"/>
  <c r="D1522" i="2"/>
  <c r="E1522" i="2" s="1" a="1"/>
  <c r="E1522" i="2" s="1"/>
  <c r="H1522" i="2" s="1"/>
  <c r="X1522" i="2"/>
  <c r="W1522" i="2"/>
  <c r="D1519" i="2"/>
  <c r="E1519" i="2" s="1" a="1"/>
  <c r="E1519" i="2" s="1"/>
  <c r="H1519" i="2" s="1"/>
  <c r="X1519" i="2"/>
  <c r="W1519" i="2"/>
  <c r="D1516" i="2"/>
  <c r="E1516" i="2" s="1" a="1"/>
  <c r="E1516" i="2" s="1"/>
  <c r="H1516" i="2" s="1"/>
  <c r="X1516" i="2"/>
  <c r="W1516" i="2"/>
  <c r="D1513" i="2"/>
  <c r="E1513" i="2" s="1" a="1"/>
  <c r="E1513" i="2" s="1"/>
  <c r="H1513" i="2" s="1"/>
  <c r="X1513" i="2"/>
  <c r="W1513" i="2"/>
  <c r="D1510" i="2"/>
  <c r="E1510" i="2" s="1" a="1"/>
  <c r="E1510" i="2" s="1"/>
  <c r="H1510" i="2" s="1"/>
  <c r="X1510" i="2"/>
  <c r="W1510" i="2"/>
  <c r="D1507" i="2"/>
  <c r="E1507" i="2" s="1" a="1"/>
  <c r="E1507" i="2" s="1"/>
  <c r="H1507" i="2" s="1"/>
  <c r="X1507" i="2"/>
  <c r="W1507" i="2"/>
  <c r="D1504" i="2"/>
  <c r="E1504" i="2" s="1" a="1"/>
  <c r="E1504" i="2" s="1"/>
  <c r="H1504" i="2" s="1"/>
  <c r="X1504" i="2"/>
  <c r="W1504" i="2"/>
  <c r="D1501" i="2"/>
  <c r="E1501" i="2" s="1" a="1"/>
  <c r="E1501" i="2" s="1"/>
  <c r="H1501" i="2" s="1"/>
  <c r="X1501" i="2"/>
  <c r="W1501" i="2"/>
  <c r="D1498" i="2"/>
  <c r="E1498" i="2" s="1" a="1"/>
  <c r="E1498" i="2" s="1"/>
  <c r="H1498" i="2" s="1"/>
  <c r="X1498" i="2"/>
  <c r="W1498" i="2"/>
  <c r="D1495" i="2"/>
  <c r="E1495" i="2" s="1" a="1"/>
  <c r="E1495" i="2" s="1"/>
  <c r="H1495" i="2" s="1"/>
  <c r="X1495" i="2"/>
  <c r="W1495" i="2"/>
  <c r="D1492" i="2"/>
  <c r="E1492" i="2" s="1" a="1"/>
  <c r="E1492" i="2" s="1"/>
  <c r="H1492" i="2" s="1"/>
  <c r="X1492" i="2"/>
  <c r="W1492" i="2"/>
  <c r="D1489" i="2"/>
  <c r="E1489" i="2" s="1" a="1"/>
  <c r="E1489" i="2" s="1"/>
  <c r="H1489" i="2" s="1"/>
  <c r="X1489" i="2"/>
  <c r="W1489" i="2"/>
  <c r="D1486" i="2"/>
  <c r="E1486" i="2" s="1" a="1"/>
  <c r="E1486" i="2" s="1"/>
  <c r="H1486" i="2" s="1"/>
  <c r="X1486" i="2"/>
  <c r="W1486" i="2"/>
  <c r="D1483" i="2"/>
  <c r="E1483" i="2" s="1" a="1"/>
  <c r="E1483" i="2" s="1"/>
  <c r="H1483" i="2" s="1"/>
  <c r="X1483" i="2"/>
  <c r="W1483" i="2"/>
  <c r="D1480" i="2"/>
  <c r="E1480" i="2" s="1" a="1"/>
  <c r="E1480" i="2" s="1"/>
  <c r="H1480" i="2" s="1"/>
  <c r="X1480" i="2"/>
  <c r="W1480" i="2"/>
  <c r="D1477" i="2"/>
  <c r="E1477" i="2" s="1" a="1"/>
  <c r="E1477" i="2" s="1"/>
  <c r="H1477" i="2" s="1"/>
  <c r="X1477" i="2"/>
  <c r="W1477" i="2"/>
  <c r="D1474" i="2"/>
  <c r="E1474" i="2" s="1" a="1"/>
  <c r="E1474" i="2" s="1"/>
  <c r="H1474" i="2" s="1"/>
  <c r="X1474" i="2"/>
  <c r="W1474" i="2"/>
  <c r="D1471" i="2"/>
  <c r="E1471" i="2" s="1" a="1"/>
  <c r="E1471" i="2" s="1"/>
  <c r="H1471" i="2" s="1"/>
  <c r="X1471" i="2"/>
  <c r="W1471" i="2"/>
  <c r="D1468" i="2"/>
  <c r="E1468" i="2" s="1" a="1"/>
  <c r="E1468" i="2" s="1"/>
  <c r="H1468" i="2" s="1"/>
  <c r="X1468" i="2"/>
  <c r="W1468" i="2"/>
  <c r="D1465" i="2"/>
  <c r="E1465" i="2" s="1" a="1"/>
  <c r="E1465" i="2" s="1"/>
  <c r="H1465" i="2" s="1"/>
  <c r="X1465" i="2"/>
  <c r="W1465" i="2"/>
  <c r="D1462" i="2"/>
  <c r="E1462" i="2" s="1" a="1"/>
  <c r="E1462" i="2" s="1"/>
  <c r="H1462" i="2" s="1"/>
  <c r="X1462" i="2"/>
  <c r="W1462" i="2"/>
  <c r="D1459" i="2"/>
  <c r="E1459" i="2" s="1" a="1"/>
  <c r="E1459" i="2" s="1"/>
  <c r="H1459" i="2" s="1"/>
  <c r="X1459" i="2"/>
  <c r="W1459" i="2"/>
  <c r="D1456" i="2"/>
  <c r="E1456" i="2" s="1" a="1"/>
  <c r="E1456" i="2" s="1"/>
  <c r="H1456" i="2" s="1"/>
  <c r="X1456" i="2"/>
  <c r="W1456" i="2"/>
  <c r="D1453" i="2"/>
  <c r="E1453" i="2" s="1" a="1"/>
  <c r="E1453" i="2" s="1"/>
  <c r="H1453" i="2" s="1"/>
  <c r="X1453" i="2"/>
  <c r="W1453" i="2"/>
  <c r="D1450" i="2"/>
  <c r="E1450" i="2" s="1" a="1"/>
  <c r="E1450" i="2" s="1"/>
  <c r="H1450" i="2" s="1"/>
  <c r="X1450" i="2"/>
  <c r="W1450" i="2"/>
  <c r="D1447" i="2"/>
  <c r="E1447" i="2" s="1" a="1"/>
  <c r="E1447" i="2" s="1"/>
  <c r="H1447" i="2" s="1"/>
  <c r="X1447" i="2"/>
  <c r="W1447" i="2"/>
  <c r="D1444" i="2"/>
  <c r="E1444" i="2" s="1" a="1"/>
  <c r="E1444" i="2" s="1"/>
  <c r="H1444" i="2" s="1"/>
  <c r="X1444" i="2"/>
  <c r="W1444" i="2"/>
  <c r="D1441" i="2"/>
  <c r="E1441" i="2" s="1" a="1"/>
  <c r="E1441" i="2" s="1"/>
  <c r="H1441" i="2" s="1"/>
  <c r="X1441" i="2"/>
  <c r="W1441" i="2"/>
  <c r="D1438" i="2"/>
  <c r="E1438" i="2" s="1" a="1"/>
  <c r="E1438" i="2" s="1"/>
  <c r="H1438" i="2" s="1"/>
  <c r="X1438" i="2"/>
  <c r="W1438" i="2"/>
  <c r="D1435" i="2"/>
  <c r="E1435" i="2" s="1" a="1"/>
  <c r="E1435" i="2" s="1"/>
  <c r="H1435" i="2" s="1"/>
  <c r="X1435" i="2"/>
  <c r="W1435" i="2"/>
  <c r="D1432" i="2"/>
  <c r="E1432" i="2" s="1" a="1"/>
  <c r="E1432" i="2" s="1"/>
  <c r="H1432" i="2" s="1"/>
  <c r="X1432" i="2"/>
  <c r="W1432" i="2"/>
  <c r="D1429" i="2"/>
  <c r="E1429" i="2" s="1" a="1"/>
  <c r="E1429" i="2" s="1"/>
  <c r="H1429" i="2" s="1"/>
  <c r="X1429" i="2"/>
  <c r="W1429" i="2"/>
  <c r="D1426" i="2"/>
  <c r="E1426" i="2" s="1" a="1"/>
  <c r="E1426" i="2" s="1"/>
  <c r="H1426" i="2" s="1"/>
  <c r="X1426" i="2"/>
  <c r="W1426" i="2"/>
  <c r="D1423" i="2"/>
  <c r="E1423" i="2" s="1" a="1"/>
  <c r="E1423" i="2" s="1"/>
  <c r="H1423" i="2" s="1"/>
  <c r="X1423" i="2"/>
  <c r="W1423" i="2"/>
  <c r="D1420" i="2"/>
  <c r="E1420" i="2" s="1" a="1"/>
  <c r="E1420" i="2" s="1"/>
  <c r="H1420" i="2" s="1"/>
  <c r="X1420" i="2"/>
  <c r="W1420" i="2"/>
  <c r="D1417" i="2"/>
  <c r="E1417" i="2" s="1" a="1"/>
  <c r="E1417" i="2" s="1"/>
  <c r="H1417" i="2" s="1"/>
  <c r="X1417" i="2"/>
  <c r="W1417" i="2"/>
  <c r="D1414" i="2"/>
  <c r="E1414" i="2" s="1" a="1"/>
  <c r="E1414" i="2" s="1"/>
  <c r="H1414" i="2" s="1"/>
  <c r="X1414" i="2"/>
  <c r="W1414" i="2"/>
  <c r="D1411" i="2"/>
  <c r="E1411" i="2" s="1" a="1"/>
  <c r="E1411" i="2" s="1"/>
  <c r="H1411" i="2" s="1"/>
  <c r="X1411" i="2"/>
  <c r="W1411" i="2"/>
  <c r="D1408" i="2"/>
  <c r="E1408" i="2" s="1" a="1"/>
  <c r="E1408" i="2" s="1"/>
  <c r="H1408" i="2" s="1"/>
  <c r="X1408" i="2"/>
  <c r="W1408" i="2"/>
  <c r="D1405" i="2"/>
  <c r="E1405" i="2" s="1" a="1"/>
  <c r="E1405" i="2" s="1"/>
  <c r="H1405" i="2" s="1"/>
  <c r="X1405" i="2"/>
  <c r="W1405" i="2"/>
  <c r="D1402" i="2"/>
  <c r="E1402" i="2" s="1" a="1"/>
  <c r="E1402" i="2" s="1"/>
  <c r="H1402" i="2" s="1"/>
  <c r="X1402" i="2"/>
  <c r="W1402" i="2"/>
  <c r="D1399" i="2"/>
  <c r="E1399" i="2" s="1" a="1"/>
  <c r="E1399" i="2" s="1"/>
  <c r="H1399" i="2" s="1"/>
  <c r="X1399" i="2"/>
  <c r="W1399" i="2"/>
  <c r="D1396" i="2"/>
  <c r="E1396" i="2" s="1" a="1"/>
  <c r="E1396" i="2" s="1"/>
  <c r="H1396" i="2" s="1"/>
  <c r="X1396" i="2"/>
  <c r="W1396" i="2"/>
  <c r="D1393" i="2"/>
  <c r="E1393" i="2" s="1" a="1"/>
  <c r="E1393" i="2" s="1"/>
  <c r="H1393" i="2" s="1"/>
  <c r="X1393" i="2"/>
  <c r="W1393" i="2"/>
  <c r="D1390" i="2"/>
  <c r="E1390" i="2" s="1" a="1"/>
  <c r="E1390" i="2" s="1"/>
  <c r="H1390" i="2" s="1"/>
  <c r="X1390" i="2"/>
  <c r="W1390" i="2"/>
  <c r="D1387" i="2"/>
  <c r="E1387" i="2" s="1" a="1"/>
  <c r="E1387" i="2" s="1"/>
  <c r="H1387" i="2" s="1"/>
  <c r="X1387" i="2"/>
  <c r="W1387" i="2"/>
  <c r="D1384" i="2"/>
  <c r="E1384" i="2" s="1" a="1"/>
  <c r="E1384" i="2" s="1"/>
  <c r="H1384" i="2" s="1"/>
  <c r="X1384" i="2"/>
  <c r="W1384" i="2"/>
  <c r="D1381" i="2"/>
  <c r="E1381" i="2" s="1" a="1"/>
  <c r="E1381" i="2" s="1"/>
  <c r="H1381" i="2" s="1"/>
  <c r="X1381" i="2"/>
  <c r="W1381" i="2"/>
  <c r="D1378" i="2"/>
  <c r="E1378" i="2" s="1" a="1"/>
  <c r="E1378" i="2" s="1"/>
  <c r="H1378" i="2" s="1"/>
  <c r="X1378" i="2"/>
  <c r="W1378" i="2"/>
  <c r="D1375" i="2"/>
  <c r="E1375" i="2" s="1" a="1"/>
  <c r="E1375" i="2" s="1"/>
  <c r="H1375" i="2" s="1"/>
  <c r="X1375" i="2"/>
  <c r="W1375" i="2"/>
  <c r="D1372" i="2"/>
  <c r="E1372" i="2" s="1" a="1"/>
  <c r="E1372" i="2" s="1"/>
  <c r="H1372" i="2" s="1"/>
  <c r="X1372" i="2"/>
  <c r="W1372" i="2"/>
  <c r="D1369" i="2"/>
  <c r="E1369" i="2" s="1" a="1"/>
  <c r="E1369" i="2" s="1"/>
  <c r="H1369" i="2" s="1"/>
  <c r="X1369" i="2"/>
  <c r="W1369" i="2"/>
  <c r="D1366" i="2"/>
  <c r="E1366" i="2" s="1" a="1"/>
  <c r="E1366" i="2" s="1"/>
  <c r="H1366" i="2" s="1"/>
  <c r="X1366" i="2"/>
  <c r="W1366" i="2"/>
  <c r="D1363" i="2"/>
  <c r="E1363" i="2" s="1" a="1"/>
  <c r="E1363" i="2" s="1"/>
  <c r="H1363" i="2" s="1"/>
  <c r="X1363" i="2"/>
  <c r="W1363" i="2"/>
  <c r="D1360" i="2"/>
  <c r="E1360" i="2" s="1" a="1"/>
  <c r="E1360" i="2" s="1"/>
  <c r="H1360" i="2" s="1"/>
  <c r="X1360" i="2"/>
  <c r="W1360" i="2"/>
  <c r="D1357" i="2"/>
  <c r="E1357" i="2" s="1" a="1"/>
  <c r="E1357" i="2" s="1"/>
  <c r="H1357" i="2" s="1"/>
  <c r="X1357" i="2"/>
  <c r="W1357" i="2"/>
  <c r="D1354" i="2"/>
  <c r="E1354" i="2" s="1" a="1"/>
  <c r="E1354" i="2" s="1"/>
  <c r="H1354" i="2" s="1"/>
  <c r="X1354" i="2"/>
  <c r="W1354" i="2"/>
  <c r="D1351" i="2"/>
  <c r="E1351" i="2" s="1" a="1"/>
  <c r="E1351" i="2" s="1"/>
  <c r="H1351" i="2" s="1"/>
  <c r="X1351" i="2"/>
  <c r="W1351" i="2"/>
  <c r="D1348" i="2"/>
  <c r="E1348" i="2" s="1" a="1"/>
  <c r="E1348" i="2" s="1"/>
  <c r="H1348" i="2" s="1"/>
  <c r="X1348" i="2"/>
  <c r="W1348" i="2"/>
  <c r="D1345" i="2"/>
  <c r="E1345" i="2" s="1" a="1"/>
  <c r="E1345" i="2" s="1"/>
  <c r="H1345" i="2" s="1"/>
  <c r="X1345" i="2"/>
  <c r="W1345" i="2"/>
  <c r="D1342" i="2"/>
  <c r="E1342" i="2" s="1" a="1"/>
  <c r="E1342" i="2" s="1"/>
  <c r="H1342" i="2" s="1"/>
  <c r="X1342" i="2"/>
  <c r="W1342" i="2"/>
  <c r="D1339" i="2"/>
  <c r="E1339" i="2" s="1" a="1"/>
  <c r="E1339" i="2" s="1"/>
  <c r="H1339" i="2" s="1"/>
  <c r="X1339" i="2"/>
  <c r="W1339" i="2"/>
  <c r="D1336" i="2"/>
  <c r="E1336" i="2" s="1" a="1"/>
  <c r="E1336" i="2" s="1"/>
  <c r="H1336" i="2" s="1"/>
  <c r="X1336" i="2"/>
  <c r="W1336" i="2"/>
  <c r="D1333" i="2"/>
  <c r="E1333" i="2" s="1" a="1"/>
  <c r="E1333" i="2" s="1"/>
  <c r="H1333" i="2" s="1"/>
  <c r="X1333" i="2"/>
  <c r="W1333" i="2"/>
  <c r="D1330" i="2"/>
  <c r="E1330" i="2" s="1" a="1"/>
  <c r="E1330" i="2" s="1"/>
  <c r="H1330" i="2" s="1"/>
  <c r="X1330" i="2"/>
  <c r="W1330" i="2"/>
  <c r="D1327" i="2"/>
  <c r="E1327" i="2" s="1" a="1"/>
  <c r="E1327" i="2" s="1"/>
  <c r="H1327" i="2" s="1"/>
  <c r="X1327" i="2"/>
  <c r="W1327" i="2"/>
  <c r="D1324" i="2"/>
  <c r="E1324" i="2" s="1" a="1"/>
  <c r="E1324" i="2" s="1"/>
  <c r="H1324" i="2" s="1"/>
  <c r="X1324" i="2"/>
  <c r="W1324" i="2"/>
  <c r="D1321" i="2"/>
  <c r="E1321" i="2" s="1" a="1"/>
  <c r="E1321" i="2" s="1"/>
  <c r="H1321" i="2" s="1"/>
  <c r="X1321" i="2"/>
  <c r="W1321" i="2"/>
  <c r="D1318" i="2"/>
  <c r="E1318" i="2" s="1" a="1"/>
  <c r="E1318" i="2" s="1"/>
  <c r="H1318" i="2" s="1"/>
  <c r="X1318" i="2"/>
  <c r="W1318" i="2"/>
  <c r="D1315" i="2"/>
  <c r="E1315" i="2" s="1" a="1"/>
  <c r="E1315" i="2" s="1"/>
  <c r="H1315" i="2" s="1"/>
  <c r="X1315" i="2"/>
  <c r="W1315" i="2"/>
  <c r="D1312" i="2"/>
  <c r="E1312" i="2" s="1" a="1"/>
  <c r="E1312" i="2" s="1"/>
  <c r="H1312" i="2" s="1"/>
  <c r="X1312" i="2"/>
  <c r="W1312" i="2"/>
  <c r="D1309" i="2"/>
  <c r="E1309" i="2" s="1" a="1"/>
  <c r="E1309" i="2" s="1"/>
  <c r="H1309" i="2" s="1"/>
  <c r="X1309" i="2"/>
  <c r="W1309" i="2"/>
  <c r="D1306" i="2"/>
  <c r="E1306" i="2" s="1" a="1"/>
  <c r="E1306" i="2" s="1"/>
  <c r="H1306" i="2" s="1"/>
  <c r="X1306" i="2"/>
  <c r="W1306" i="2"/>
  <c r="D1303" i="2"/>
  <c r="E1303" i="2" s="1" a="1"/>
  <c r="E1303" i="2" s="1"/>
  <c r="H1303" i="2" s="1"/>
  <c r="X1303" i="2"/>
  <c r="W1303" i="2"/>
  <c r="D1300" i="2"/>
  <c r="E1300" i="2" s="1" a="1"/>
  <c r="E1300" i="2" s="1"/>
  <c r="H1300" i="2" s="1"/>
  <c r="X1300" i="2"/>
  <c r="W1300" i="2"/>
  <c r="D1297" i="2"/>
  <c r="E1297" i="2" s="1" a="1"/>
  <c r="E1297" i="2" s="1"/>
  <c r="H1297" i="2" s="1"/>
  <c r="X1297" i="2"/>
  <c r="W1297" i="2"/>
  <c r="D1294" i="2"/>
  <c r="E1294" i="2" s="1" a="1"/>
  <c r="E1294" i="2" s="1"/>
  <c r="H1294" i="2" s="1"/>
  <c r="X1294" i="2"/>
  <c r="W1294" i="2"/>
  <c r="D1291" i="2"/>
  <c r="E1291" i="2" s="1" a="1"/>
  <c r="E1291" i="2" s="1"/>
  <c r="H1291" i="2" s="1"/>
  <c r="X1291" i="2"/>
  <c r="W1291" i="2"/>
  <c r="D1288" i="2"/>
  <c r="E1288" i="2" s="1" a="1"/>
  <c r="E1288" i="2" s="1"/>
  <c r="H1288" i="2" s="1"/>
  <c r="X1288" i="2"/>
  <c r="W1288" i="2"/>
  <c r="D1285" i="2"/>
  <c r="E1285" i="2" s="1" a="1"/>
  <c r="E1285" i="2" s="1"/>
  <c r="H1285" i="2" s="1"/>
  <c r="X1285" i="2"/>
  <c r="W1285" i="2"/>
  <c r="D1282" i="2"/>
  <c r="E1282" i="2" s="1" a="1"/>
  <c r="E1282" i="2" s="1"/>
  <c r="H1282" i="2" s="1"/>
  <c r="X1282" i="2"/>
  <c r="W1282" i="2"/>
  <c r="D1279" i="2"/>
  <c r="E1279" i="2" s="1" a="1"/>
  <c r="E1279" i="2" s="1"/>
  <c r="H1279" i="2" s="1"/>
  <c r="X1279" i="2"/>
  <c r="W1279" i="2"/>
  <c r="D1276" i="2"/>
  <c r="E1276" i="2" s="1" a="1"/>
  <c r="E1276" i="2" s="1"/>
  <c r="H1276" i="2" s="1"/>
  <c r="X1276" i="2"/>
  <c r="W1276" i="2"/>
  <c r="D1273" i="2"/>
  <c r="E1273" i="2" s="1" a="1"/>
  <c r="E1273" i="2" s="1"/>
  <c r="H1273" i="2" s="1"/>
  <c r="X1273" i="2"/>
  <c r="W1273" i="2"/>
  <c r="D1270" i="2"/>
  <c r="E1270" i="2" s="1" a="1"/>
  <c r="E1270" i="2" s="1"/>
  <c r="H1270" i="2" s="1"/>
  <c r="X1270" i="2"/>
  <c r="W1270" i="2"/>
  <c r="D1267" i="2"/>
  <c r="E1267" i="2" s="1" a="1"/>
  <c r="E1267" i="2" s="1"/>
  <c r="H1267" i="2" s="1"/>
  <c r="X1267" i="2"/>
  <c r="W1267" i="2"/>
  <c r="D1264" i="2"/>
  <c r="E1264" i="2" s="1" a="1"/>
  <c r="E1264" i="2" s="1"/>
  <c r="H1264" i="2" s="1"/>
  <c r="X1264" i="2"/>
  <c r="W1264" i="2"/>
  <c r="D1261" i="2"/>
  <c r="E1261" i="2" s="1" a="1"/>
  <c r="E1261" i="2" s="1"/>
  <c r="H1261" i="2" s="1"/>
  <c r="X1261" i="2"/>
  <c r="W1261" i="2"/>
  <c r="D1258" i="2"/>
  <c r="E1258" i="2" s="1" a="1"/>
  <c r="E1258" i="2" s="1"/>
  <c r="H1258" i="2" s="1"/>
  <c r="X1258" i="2"/>
  <c r="W1258" i="2"/>
  <c r="D1255" i="2"/>
  <c r="E1255" i="2" s="1" a="1"/>
  <c r="E1255" i="2" s="1"/>
  <c r="H1255" i="2" s="1"/>
  <c r="X1255" i="2"/>
  <c r="W1255" i="2"/>
  <c r="D1252" i="2"/>
  <c r="E1252" i="2" s="1" a="1"/>
  <c r="E1252" i="2" s="1"/>
  <c r="H1252" i="2" s="1"/>
  <c r="X1252" i="2"/>
  <c r="W1252" i="2"/>
  <c r="D1249" i="2"/>
  <c r="E1249" i="2" s="1" a="1"/>
  <c r="E1249" i="2" s="1"/>
  <c r="H1249" i="2" s="1"/>
  <c r="X1249" i="2"/>
  <c r="W1249" i="2"/>
  <c r="D1246" i="2"/>
  <c r="E1246" i="2" s="1" a="1"/>
  <c r="E1246" i="2" s="1"/>
  <c r="H1246" i="2" s="1"/>
  <c r="X1246" i="2"/>
  <c r="W1246" i="2"/>
  <c r="D1243" i="2"/>
  <c r="E1243" i="2" s="1" a="1"/>
  <c r="E1243" i="2" s="1"/>
  <c r="H1243" i="2" s="1"/>
  <c r="X1243" i="2"/>
  <c r="W1243" i="2"/>
  <c r="D1240" i="2"/>
  <c r="E1240" i="2" s="1" a="1"/>
  <c r="E1240" i="2" s="1"/>
  <c r="H1240" i="2" s="1"/>
  <c r="X1240" i="2"/>
  <c r="W1240" i="2"/>
  <c r="D1237" i="2"/>
  <c r="E1237" i="2" s="1" a="1"/>
  <c r="E1237" i="2" s="1"/>
  <c r="H1237" i="2" s="1"/>
  <c r="X1237" i="2"/>
  <c r="W1237" i="2"/>
  <c r="D1234" i="2"/>
  <c r="E1234" i="2" s="1" a="1"/>
  <c r="E1234" i="2" s="1"/>
  <c r="H1234" i="2" s="1"/>
  <c r="X1234" i="2"/>
  <c r="W1234" i="2"/>
  <c r="D1231" i="2"/>
  <c r="E1231" i="2" s="1" a="1"/>
  <c r="E1231" i="2" s="1"/>
  <c r="H1231" i="2" s="1"/>
  <c r="X1231" i="2"/>
  <c r="W1231" i="2"/>
  <c r="D1228" i="2"/>
  <c r="E1228" i="2" s="1" a="1"/>
  <c r="E1228" i="2" s="1"/>
  <c r="H1228" i="2" s="1"/>
  <c r="X1228" i="2"/>
  <c r="W1228" i="2"/>
  <c r="D1225" i="2"/>
  <c r="E1225" i="2" s="1" a="1"/>
  <c r="E1225" i="2" s="1"/>
  <c r="H1225" i="2" s="1"/>
  <c r="X1225" i="2"/>
  <c r="W1225" i="2"/>
  <c r="D1222" i="2"/>
  <c r="E1222" i="2" s="1" a="1"/>
  <c r="E1222" i="2" s="1"/>
  <c r="H1222" i="2" s="1"/>
  <c r="X1222" i="2"/>
  <c r="W1222" i="2"/>
  <c r="D1219" i="2"/>
  <c r="E1219" i="2" s="1" a="1"/>
  <c r="E1219" i="2" s="1"/>
  <c r="H1219" i="2" s="1"/>
  <c r="X1219" i="2"/>
  <c r="W1219" i="2"/>
  <c r="D1216" i="2"/>
  <c r="E1216" i="2" s="1" a="1"/>
  <c r="E1216" i="2" s="1"/>
  <c r="H1216" i="2" s="1"/>
  <c r="X1216" i="2"/>
  <c r="W1216" i="2"/>
  <c r="D1213" i="2"/>
  <c r="E1213" i="2" s="1" a="1"/>
  <c r="E1213" i="2" s="1"/>
  <c r="H1213" i="2" s="1"/>
  <c r="X1213" i="2"/>
  <c r="W1213" i="2"/>
  <c r="D1210" i="2"/>
  <c r="E1210" i="2" s="1" a="1"/>
  <c r="E1210" i="2" s="1"/>
  <c r="H1210" i="2" s="1"/>
  <c r="X1210" i="2"/>
  <c r="W1210" i="2"/>
  <c r="D1207" i="2"/>
  <c r="E1207" i="2" s="1" a="1"/>
  <c r="E1207" i="2" s="1"/>
  <c r="H1207" i="2" s="1"/>
  <c r="X1207" i="2"/>
  <c r="W1207" i="2"/>
  <c r="D1204" i="2"/>
  <c r="E1204" i="2" s="1" a="1"/>
  <c r="E1204" i="2" s="1"/>
  <c r="H1204" i="2" s="1"/>
  <c r="X1204" i="2"/>
  <c r="W1204" i="2"/>
  <c r="D1201" i="2"/>
  <c r="E1201" i="2" s="1" a="1"/>
  <c r="E1201" i="2" s="1"/>
  <c r="H1201" i="2" s="1"/>
  <c r="X1201" i="2"/>
  <c r="W1201" i="2"/>
  <c r="D1198" i="2"/>
  <c r="E1198" i="2" s="1" a="1"/>
  <c r="E1198" i="2" s="1"/>
  <c r="H1198" i="2" s="1"/>
  <c r="X1198" i="2"/>
  <c r="W1198" i="2"/>
  <c r="D1195" i="2"/>
  <c r="E1195" i="2" s="1" a="1"/>
  <c r="E1195" i="2" s="1"/>
  <c r="H1195" i="2" s="1"/>
  <c r="X1195" i="2"/>
  <c r="W1195" i="2"/>
  <c r="D1192" i="2"/>
  <c r="E1192" i="2" s="1" a="1"/>
  <c r="E1192" i="2" s="1"/>
  <c r="H1192" i="2" s="1"/>
  <c r="X1192" i="2"/>
  <c r="W1192" i="2"/>
  <c r="D1189" i="2"/>
  <c r="E1189" i="2" s="1" a="1"/>
  <c r="E1189" i="2" s="1"/>
  <c r="H1189" i="2" s="1"/>
  <c r="X1189" i="2"/>
  <c r="W1189" i="2"/>
  <c r="D1186" i="2"/>
  <c r="E1186" i="2" s="1" a="1"/>
  <c r="E1186" i="2" s="1"/>
  <c r="H1186" i="2" s="1"/>
  <c r="X1186" i="2"/>
  <c r="W1186" i="2"/>
  <c r="D1183" i="2"/>
  <c r="E1183" i="2" s="1" a="1"/>
  <c r="E1183" i="2" s="1"/>
  <c r="H1183" i="2" s="1"/>
  <c r="X1183" i="2"/>
  <c r="W1183" i="2"/>
  <c r="D1180" i="2"/>
  <c r="E1180" i="2" s="1" a="1"/>
  <c r="E1180" i="2" s="1"/>
  <c r="H1180" i="2" s="1"/>
  <c r="X1180" i="2"/>
  <c r="W1180" i="2"/>
  <c r="D1177" i="2"/>
  <c r="E1177" i="2" s="1" a="1"/>
  <c r="E1177" i="2" s="1"/>
  <c r="H1177" i="2" s="1"/>
  <c r="X1177" i="2"/>
  <c r="W1177" i="2"/>
  <c r="D1174" i="2"/>
  <c r="E1174" i="2" s="1" a="1"/>
  <c r="E1174" i="2" s="1"/>
  <c r="H1174" i="2" s="1"/>
  <c r="X1174" i="2"/>
  <c r="W1174" i="2"/>
  <c r="D1171" i="2"/>
  <c r="E1171" i="2" s="1" a="1"/>
  <c r="E1171" i="2" s="1"/>
  <c r="H1171" i="2" s="1"/>
  <c r="X1171" i="2"/>
  <c r="W1171" i="2"/>
  <c r="D1168" i="2"/>
  <c r="E1168" i="2" s="1" a="1"/>
  <c r="E1168" i="2" s="1"/>
  <c r="H1168" i="2" s="1"/>
  <c r="X1168" i="2"/>
  <c r="W1168" i="2"/>
  <c r="D1165" i="2"/>
  <c r="E1165" i="2" s="1" a="1"/>
  <c r="E1165" i="2" s="1"/>
  <c r="H1165" i="2" s="1"/>
  <c r="X1165" i="2"/>
  <c r="W1165" i="2"/>
  <c r="D1162" i="2"/>
  <c r="E1162" i="2" s="1" a="1"/>
  <c r="E1162" i="2" s="1"/>
  <c r="H1162" i="2" s="1"/>
  <c r="X1162" i="2"/>
  <c r="W1162" i="2"/>
  <c r="D1159" i="2"/>
  <c r="E1159" i="2" s="1" a="1"/>
  <c r="E1159" i="2" s="1"/>
  <c r="H1159" i="2" s="1"/>
  <c r="X1159" i="2"/>
  <c r="W1159" i="2"/>
  <c r="D1156" i="2"/>
  <c r="E1156" i="2" s="1" a="1"/>
  <c r="E1156" i="2" s="1"/>
  <c r="H1156" i="2" s="1"/>
  <c r="X1156" i="2"/>
  <c r="W1156" i="2"/>
  <c r="D1153" i="2"/>
  <c r="E1153" i="2" s="1" a="1"/>
  <c r="E1153" i="2" s="1"/>
  <c r="H1153" i="2" s="1"/>
  <c r="X1153" i="2"/>
  <c r="W1153" i="2"/>
  <c r="D1150" i="2"/>
  <c r="E1150" i="2" s="1" a="1"/>
  <c r="E1150" i="2" s="1"/>
  <c r="H1150" i="2" s="1"/>
  <c r="X1150" i="2"/>
  <c r="W1150" i="2"/>
  <c r="D1147" i="2"/>
  <c r="E1147" i="2" s="1" a="1"/>
  <c r="E1147" i="2" s="1"/>
  <c r="H1147" i="2" s="1"/>
  <c r="X1147" i="2"/>
  <c r="W1147" i="2"/>
  <c r="D1144" i="2"/>
  <c r="E1144" i="2" s="1" a="1"/>
  <c r="E1144" i="2" s="1"/>
  <c r="H1144" i="2" s="1"/>
  <c r="X1144" i="2"/>
  <c r="W1144" i="2"/>
  <c r="D1141" i="2"/>
  <c r="E1141" i="2" s="1" a="1"/>
  <c r="E1141" i="2" s="1"/>
  <c r="H1141" i="2" s="1"/>
  <c r="X1141" i="2"/>
  <c r="W1141" i="2"/>
  <c r="D1138" i="2"/>
  <c r="E1138" i="2" s="1" a="1"/>
  <c r="E1138" i="2" s="1"/>
  <c r="H1138" i="2" s="1"/>
  <c r="X1138" i="2"/>
  <c r="W1138" i="2"/>
  <c r="D1135" i="2"/>
  <c r="E1135" i="2" s="1" a="1"/>
  <c r="E1135" i="2" s="1"/>
  <c r="H1135" i="2" s="1"/>
  <c r="X1135" i="2"/>
  <c r="W1135" i="2"/>
  <c r="D1132" i="2"/>
  <c r="E1132" i="2" s="1" a="1"/>
  <c r="E1132" i="2" s="1"/>
  <c r="H1132" i="2" s="1"/>
  <c r="X1132" i="2"/>
  <c r="W1132" i="2"/>
  <c r="D1129" i="2"/>
  <c r="E1129" i="2" s="1" a="1"/>
  <c r="E1129" i="2" s="1"/>
  <c r="H1129" i="2" s="1"/>
  <c r="X1129" i="2"/>
  <c r="W1129" i="2"/>
  <c r="D1126" i="2"/>
  <c r="E1126" i="2" s="1" a="1"/>
  <c r="E1126" i="2" s="1"/>
  <c r="H1126" i="2" s="1"/>
  <c r="X1126" i="2"/>
  <c r="W1126" i="2"/>
  <c r="D1123" i="2"/>
  <c r="E1123" i="2" s="1" a="1"/>
  <c r="E1123" i="2" s="1"/>
  <c r="H1123" i="2" s="1"/>
  <c r="X1123" i="2"/>
  <c r="W1123" i="2"/>
  <c r="D1120" i="2"/>
  <c r="E1120" i="2" s="1" a="1"/>
  <c r="E1120" i="2" s="1"/>
  <c r="H1120" i="2" s="1"/>
  <c r="X1120" i="2"/>
  <c r="W1120" i="2"/>
  <c r="D1117" i="2"/>
  <c r="E1117" i="2" s="1" a="1"/>
  <c r="E1117" i="2" s="1"/>
  <c r="H1117" i="2" s="1"/>
  <c r="X1117" i="2"/>
  <c r="W1117" i="2"/>
  <c r="D1114" i="2"/>
  <c r="E1114" i="2" s="1" a="1"/>
  <c r="E1114" i="2" s="1"/>
  <c r="H1114" i="2" s="1"/>
  <c r="X1114" i="2"/>
  <c r="W1114" i="2"/>
  <c r="D1111" i="2"/>
  <c r="E1111" i="2" s="1" a="1"/>
  <c r="E1111" i="2" s="1"/>
  <c r="H1111" i="2" s="1"/>
  <c r="X1111" i="2"/>
  <c r="W1111" i="2"/>
  <c r="D1108" i="2"/>
  <c r="E1108" i="2" s="1" a="1"/>
  <c r="E1108" i="2" s="1"/>
  <c r="H1108" i="2" s="1"/>
  <c r="X1108" i="2"/>
  <c r="W1108" i="2"/>
  <c r="D1105" i="2"/>
  <c r="E1105" i="2" s="1" a="1"/>
  <c r="E1105" i="2" s="1"/>
  <c r="H1105" i="2" s="1"/>
  <c r="X1105" i="2"/>
  <c r="W1105" i="2"/>
  <c r="D1102" i="2"/>
  <c r="E1102" i="2" s="1" a="1"/>
  <c r="E1102" i="2" s="1"/>
  <c r="H1102" i="2" s="1"/>
  <c r="X1102" i="2"/>
  <c r="W1102" i="2"/>
  <c r="D1099" i="2"/>
  <c r="E1099" i="2" s="1" a="1"/>
  <c r="E1099" i="2" s="1"/>
  <c r="H1099" i="2" s="1"/>
  <c r="X1099" i="2"/>
  <c r="W1099" i="2"/>
  <c r="D1096" i="2"/>
  <c r="E1096" i="2" s="1" a="1"/>
  <c r="E1096" i="2" s="1"/>
  <c r="H1096" i="2" s="1"/>
  <c r="X1096" i="2"/>
  <c r="W1096" i="2"/>
  <c r="D1093" i="2"/>
  <c r="E1093" i="2" s="1" a="1"/>
  <c r="E1093" i="2" s="1"/>
  <c r="H1093" i="2" s="1"/>
  <c r="X1093" i="2"/>
  <c r="W1093" i="2"/>
  <c r="D1090" i="2"/>
  <c r="E1090" i="2" s="1" a="1"/>
  <c r="E1090" i="2" s="1"/>
  <c r="H1090" i="2" s="1"/>
  <c r="X1090" i="2"/>
  <c r="W1090" i="2"/>
  <c r="D1087" i="2"/>
  <c r="E1087" i="2" s="1" a="1"/>
  <c r="E1087" i="2" s="1"/>
  <c r="H1087" i="2" s="1"/>
  <c r="X1087" i="2"/>
  <c r="W1087" i="2"/>
  <c r="D1084" i="2"/>
  <c r="E1084" i="2" s="1" a="1"/>
  <c r="E1084" i="2" s="1"/>
  <c r="H1084" i="2" s="1"/>
  <c r="X1084" i="2"/>
  <c r="W1084" i="2"/>
  <c r="D1081" i="2"/>
  <c r="E1081" i="2" s="1" a="1"/>
  <c r="E1081" i="2" s="1"/>
  <c r="H1081" i="2" s="1"/>
  <c r="X1081" i="2"/>
  <c r="W1081" i="2"/>
  <c r="D1078" i="2"/>
  <c r="E1078" i="2" s="1" a="1"/>
  <c r="E1078" i="2" s="1"/>
  <c r="H1078" i="2" s="1"/>
  <c r="X1078" i="2"/>
  <c r="W1078" i="2"/>
  <c r="D1075" i="2"/>
  <c r="E1075" i="2" s="1" a="1"/>
  <c r="E1075" i="2" s="1"/>
  <c r="H1075" i="2" s="1"/>
  <c r="X1075" i="2"/>
  <c r="W1075" i="2"/>
  <c r="D1072" i="2"/>
  <c r="E1072" i="2" s="1" a="1"/>
  <c r="E1072" i="2" s="1"/>
  <c r="H1072" i="2" s="1"/>
  <c r="X1072" i="2"/>
  <c r="W1072" i="2"/>
  <c r="D1069" i="2"/>
  <c r="E1069" i="2" s="1" a="1"/>
  <c r="E1069" i="2" s="1"/>
  <c r="H1069" i="2" s="1"/>
  <c r="X1069" i="2"/>
  <c r="W1069" i="2"/>
  <c r="D1066" i="2"/>
  <c r="E1066" i="2" s="1" a="1"/>
  <c r="E1066" i="2" s="1"/>
  <c r="H1066" i="2" s="1"/>
  <c r="X1066" i="2"/>
  <c r="W1066" i="2"/>
  <c r="D1063" i="2"/>
  <c r="E1063" i="2" s="1" a="1"/>
  <c r="E1063" i="2" s="1"/>
  <c r="H1063" i="2" s="1"/>
  <c r="X1063" i="2"/>
  <c r="W1063" i="2"/>
  <c r="D1060" i="2"/>
  <c r="E1060" i="2" s="1" a="1"/>
  <c r="E1060" i="2" s="1"/>
  <c r="H1060" i="2" s="1"/>
  <c r="X1060" i="2"/>
  <c r="W1060" i="2"/>
  <c r="D1057" i="2"/>
  <c r="E1057" i="2" s="1" a="1"/>
  <c r="E1057" i="2" s="1"/>
  <c r="H1057" i="2" s="1"/>
  <c r="X1057" i="2"/>
  <c r="W1057" i="2"/>
  <c r="D1054" i="2"/>
  <c r="E1054" i="2" s="1" a="1"/>
  <c r="E1054" i="2" s="1"/>
  <c r="H1054" i="2" s="1"/>
  <c r="X1054" i="2"/>
  <c r="W1054" i="2"/>
  <c r="D1051" i="2"/>
  <c r="E1051" i="2" s="1" a="1"/>
  <c r="E1051" i="2" s="1"/>
  <c r="H1051" i="2" s="1"/>
  <c r="X1051" i="2"/>
  <c r="W1051" i="2"/>
  <c r="D1048" i="2"/>
  <c r="E1048" i="2" s="1" a="1"/>
  <c r="E1048" i="2" s="1"/>
  <c r="H1048" i="2" s="1"/>
  <c r="X1048" i="2"/>
  <c r="W1048" i="2"/>
  <c r="D1045" i="2"/>
  <c r="E1045" i="2" s="1" a="1"/>
  <c r="E1045" i="2" s="1"/>
  <c r="H1045" i="2" s="1"/>
  <c r="X1045" i="2"/>
  <c r="W1045" i="2"/>
  <c r="D1042" i="2"/>
  <c r="E1042" i="2" s="1" a="1"/>
  <c r="E1042" i="2" s="1"/>
  <c r="H1042" i="2" s="1"/>
  <c r="X1042" i="2"/>
  <c r="W1042" i="2"/>
  <c r="D1039" i="2"/>
  <c r="E1039" i="2" s="1" a="1"/>
  <c r="E1039" i="2" s="1"/>
  <c r="H1039" i="2" s="1"/>
  <c r="X1039" i="2"/>
  <c r="W1039" i="2"/>
  <c r="D1036" i="2"/>
  <c r="E1036" i="2" s="1" a="1"/>
  <c r="E1036" i="2" s="1"/>
  <c r="H1036" i="2" s="1"/>
  <c r="X1036" i="2"/>
  <c r="W1036" i="2"/>
  <c r="D1033" i="2"/>
  <c r="E1033" i="2" s="1" a="1"/>
  <c r="E1033" i="2" s="1"/>
  <c r="H1033" i="2" s="1"/>
  <c r="X1033" i="2"/>
  <c r="W1033" i="2"/>
  <c r="D1030" i="2"/>
  <c r="E1030" i="2" s="1" a="1"/>
  <c r="E1030" i="2" s="1"/>
  <c r="H1030" i="2" s="1"/>
  <c r="X1030" i="2"/>
  <c r="W1030" i="2"/>
  <c r="D1027" i="2"/>
  <c r="E1027" i="2" s="1" a="1"/>
  <c r="E1027" i="2" s="1"/>
  <c r="H1027" i="2" s="1"/>
  <c r="X1027" i="2"/>
  <c r="W1027" i="2"/>
  <c r="D1024" i="2"/>
  <c r="E1024" i="2" s="1" a="1"/>
  <c r="E1024" i="2" s="1"/>
  <c r="H1024" i="2" s="1"/>
  <c r="X1024" i="2"/>
  <c r="W1024" i="2"/>
  <c r="D1021" i="2"/>
  <c r="E1021" i="2" s="1" a="1"/>
  <c r="E1021" i="2" s="1"/>
  <c r="H1021" i="2" s="1"/>
  <c r="X1021" i="2"/>
  <c r="W1021" i="2"/>
  <c r="D1018" i="2"/>
  <c r="E1018" i="2" s="1" a="1"/>
  <c r="E1018" i="2" s="1"/>
  <c r="H1018" i="2" s="1"/>
  <c r="X1018" i="2"/>
  <c r="W1018" i="2"/>
  <c r="D1015" i="2"/>
  <c r="E1015" i="2" s="1" a="1"/>
  <c r="E1015" i="2" s="1"/>
  <c r="H1015" i="2" s="1"/>
  <c r="X1015" i="2"/>
  <c r="W1015" i="2"/>
  <c r="D1012" i="2"/>
  <c r="E1012" i="2" s="1" a="1"/>
  <c r="E1012" i="2" s="1"/>
  <c r="H1012" i="2" s="1"/>
  <c r="X1012" i="2"/>
  <c r="W1012" i="2"/>
  <c r="D1009" i="2"/>
  <c r="E1009" i="2" s="1" a="1"/>
  <c r="E1009" i="2" s="1"/>
  <c r="H1009" i="2" s="1"/>
  <c r="X1009" i="2"/>
  <c r="W1009" i="2"/>
  <c r="D1006" i="2"/>
  <c r="E1006" i="2" s="1" a="1"/>
  <c r="E1006" i="2" s="1"/>
  <c r="H1006" i="2" s="1"/>
  <c r="X1006" i="2"/>
  <c r="W1006" i="2"/>
  <c r="D1003" i="2"/>
  <c r="E1003" i="2" s="1" a="1"/>
  <c r="E1003" i="2" s="1"/>
  <c r="H1003" i="2" s="1"/>
  <c r="X1003" i="2"/>
  <c r="W1003" i="2"/>
  <c r="D1764" i="2"/>
  <c r="E1764" i="2" s="1" a="1"/>
  <c r="E1764" i="2" s="1"/>
  <c r="H1764" i="2" s="1"/>
  <c r="X1764" i="2"/>
  <c r="W1764" i="2"/>
  <c r="D1761" i="2"/>
  <c r="E1761" i="2" s="1" a="1"/>
  <c r="E1761" i="2" s="1"/>
  <c r="H1761" i="2" s="1"/>
  <c r="X1761" i="2"/>
  <c r="W1761" i="2"/>
  <c r="D1758" i="2"/>
  <c r="E1758" i="2" s="1" a="1"/>
  <c r="E1758" i="2" s="1"/>
  <c r="H1758" i="2" s="1"/>
  <c r="X1758" i="2"/>
  <c r="W1758" i="2"/>
  <c r="D1755" i="2"/>
  <c r="E1755" i="2" s="1" a="1"/>
  <c r="E1755" i="2" s="1"/>
  <c r="H1755" i="2" s="1"/>
  <c r="X1755" i="2"/>
  <c r="W1755" i="2"/>
  <c r="D1752" i="2"/>
  <c r="E1752" i="2" s="1" a="1"/>
  <c r="E1752" i="2" s="1"/>
  <c r="H1752" i="2" s="1"/>
  <c r="X1752" i="2"/>
  <c r="W1752" i="2"/>
  <c r="D1749" i="2"/>
  <c r="E1749" i="2" s="1" a="1"/>
  <c r="E1749" i="2" s="1"/>
  <c r="H1749" i="2" s="1"/>
  <c r="X1749" i="2"/>
  <c r="W1749" i="2"/>
  <c r="D1746" i="2"/>
  <c r="E1746" i="2" s="1" a="1"/>
  <c r="E1746" i="2" s="1"/>
  <c r="H1746" i="2" s="1"/>
  <c r="X1746" i="2"/>
  <c r="W1746" i="2"/>
  <c r="D1743" i="2"/>
  <c r="E1743" i="2" s="1" a="1"/>
  <c r="E1743" i="2" s="1"/>
  <c r="H1743" i="2" s="1"/>
  <c r="X1743" i="2"/>
  <c r="W1743" i="2"/>
  <c r="D1740" i="2"/>
  <c r="E1740" i="2" s="1" a="1"/>
  <c r="E1740" i="2" s="1"/>
  <c r="H1740" i="2" s="1"/>
  <c r="X1740" i="2"/>
  <c r="W1740" i="2"/>
  <c r="D1737" i="2"/>
  <c r="E1737" i="2" s="1" a="1"/>
  <c r="E1737" i="2" s="1"/>
  <c r="H1737" i="2" s="1"/>
  <c r="X1737" i="2"/>
  <c r="W1737" i="2"/>
  <c r="D1734" i="2"/>
  <c r="E1734" i="2" s="1" a="1"/>
  <c r="E1734" i="2" s="1"/>
  <c r="H1734" i="2" s="1"/>
  <c r="X1734" i="2"/>
  <c r="W1734" i="2"/>
  <c r="D1731" i="2"/>
  <c r="E1731" i="2" s="1" a="1"/>
  <c r="E1731" i="2" s="1"/>
  <c r="H1731" i="2" s="1"/>
  <c r="X1731" i="2"/>
  <c r="W1731" i="2"/>
  <c r="D1728" i="2"/>
  <c r="E1728" i="2" s="1" a="1"/>
  <c r="E1728" i="2" s="1"/>
  <c r="H1728" i="2" s="1"/>
  <c r="X1728" i="2"/>
  <c r="W1728" i="2"/>
  <c r="D1725" i="2"/>
  <c r="E1725" i="2" s="1" a="1"/>
  <c r="E1725" i="2" s="1"/>
  <c r="H1725" i="2" s="1"/>
  <c r="X1725" i="2"/>
  <c r="W1725" i="2"/>
  <c r="D1722" i="2"/>
  <c r="E1722" i="2" s="1" a="1"/>
  <c r="E1722" i="2" s="1"/>
  <c r="H1722" i="2" s="1"/>
  <c r="X1722" i="2"/>
  <c r="W1722" i="2"/>
  <c r="D1719" i="2"/>
  <c r="E1719" i="2" s="1" a="1"/>
  <c r="E1719" i="2" s="1"/>
  <c r="H1719" i="2" s="1"/>
  <c r="X1719" i="2"/>
  <c r="W1719" i="2"/>
  <c r="D1716" i="2"/>
  <c r="E1716" i="2" s="1" a="1"/>
  <c r="E1716" i="2" s="1"/>
  <c r="H1716" i="2" s="1"/>
  <c r="X1716" i="2"/>
  <c r="W1716" i="2"/>
  <c r="D1713" i="2"/>
  <c r="E1713" i="2" s="1" a="1"/>
  <c r="E1713" i="2" s="1"/>
  <c r="H1713" i="2" s="1"/>
  <c r="X1713" i="2"/>
  <c r="W1713" i="2"/>
  <c r="D1710" i="2"/>
  <c r="E1710" i="2" s="1" a="1"/>
  <c r="E1710" i="2" s="1"/>
  <c r="H1710" i="2" s="1"/>
  <c r="X1710" i="2"/>
  <c r="W1710" i="2"/>
  <c r="D1707" i="2"/>
  <c r="E1707" i="2" s="1" a="1"/>
  <c r="E1707" i="2" s="1"/>
  <c r="H1707" i="2" s="1"/>
  <c r="X1707" i="2"/>
  <c r="W1707" i="2"/>
  <c r="D1704" i="2"/>
  <c r="E1704" i="2" s="1" a="1"/>
  <c r="E1704" i="2" s="1"/>
  <c r="H1704" i="2" s="1"/>
  <c r="X1704" i="2"/>
  <c r="W1704" i="2"/>
  <c r="D1701" i="2"/>
  <c r="E1701" i="2" s="1" a="1"/>
  <c r="E1701" i="2" s="1"/>
  <c r="H1701" i="2" s="1"/>
  <c r="X1701" i="2"/>
  <c r="W1701" i="2"/>
  <c r="D1698" i="2"/>
  <c r="E1698" i="2" s="1" a="1"/>
  <c r="E1698" i="2" s="1"/>
  <c r="H1698" i="2" s="1"/>
  <c r="X1698" i="2"/>
  <c r="W1698" i="2"/>
  <c r="D1695" i="2"/>
  <c r="E1695" i="2" s="1" a="1"/>
  <c r="E1695" i="2" s="1"/>
  <c r="H1695" i="2" s="1"/>
  <c r="X1695" i="2"/>
  <c r="W1695" i="2"/>
  <c r="D1692" i="2"/>
  <c r="E1692" i="2" s="1" a="1"/>
  <c r="E1692" i="2" s="1"/>
  <c r="H1692" i="2" s="1"/>
  <c r="X1692" i="2"/>
  <c r="W1692" i="2"/>
  <c r="D1689" i="2"/>
  <c r="E1689" i="2" s="1" a="1"/>
  <c r="E1689" i="2" s="1"/>
  <c r="H1689" i="2" s="1"/>
  <c r="X1689" i="2"/>
  <c r="W1689" i="2"/>
  <c r="D1686" i="2"/>
  <c r="E1686" i="2" s="1" a="1"/>
  <c r="E1686" i="2" s="1"/>
  <c r="H1686" i="2" s="1"/>
  <c r="X1686" i="2"/>
  <c r="W1686" i="2"/>
  <c r="D1683" i="2"/>
  <c r="E1683" i="2" s="1" a="1"/>
  <c r="E1683" i="2" s="1"/>
  <c r="H1683" i="2" s="1"/>
  <c r="X1683" i="2"/>
  <c r="W1683" i="2"/>
  <c r="D1680" i="2"/>
  <c r="E1680" i="2" s="1" a="1"/>
  <c r="E1680" i="2" s="1"/>
  <c r="H1680" i="2" s="1"/>
  <c r="X1680" i="2"/>
  <c r="W1680" i="2"/>
  <c r="D1677" i="2"/>
  <c r="E1677" i="2" s="1" a="1"/>
  <c r="E1677" i="2" s="1"/>
  <c r="H1677" i="2" s="1"/>
  <c r="X1677" i="2"/>
  <c r="W1677" i="2"/>
  <c r="D1674" i="2"/>
  <c r="E1674" i="2" s="1" a="1"/>
  <c r="E1674" i="2" s="1"/>
  <c r="H1674" i="2" s="1"/>
  <c r="X1674" i="2"/>
  <c r="W1674" i="2"/>
  <c r="D1671" i="2"/>
  <c r="E1671" i="2" s="1" a="1"/>
  <c r="E1671" i="2" s="1"/>
  <c r="H1671" i="2" s="1"/>
  <c r="X1671" i="2"/>
  <c r="W1671" i="2"/>
  <c r="D1668" i="2"/>
  <c r="E1668" i="2" s="1" a="1"/>
  <c r="E1668" i="2" s="1"/>
  <c r="H1668" i="2" s="1"/>
  <c r="X1668" i="2"/>
  <c r="W1668" i="2"/>
  <c r="D1665" i="2"/>
  <c r="E1665" i="2" s="1" a="1"/>
  <c r="E1665" i="2" s="1"/>
  <c r="H1665" i="2" s="1"/>
  <c r="X1665" i="2"/>
  <c r="W1665" i="2"/>
  <c r="D1662" i="2"/>
  <c r="E1662" i="2" s="1" a="1"/>
  <c r="E1662" i="2" s="1"/>
  <c r="H1662" i="2" s="1"/>
  <c r="X1662" i="2"/>
  <c r="W1662" i="2"/>
  <c r="D1659" i="2"/>
  <c r="E1659" i="2" s="1" a="1"/>
  <c r="E1659" i="2" s="1"/>
  <c r="H1659" i="2" s="1"/>
  <c r="X1659" i="2"/>
  <c r="W1659" i="2"/>
  <c r="D1656" i="2"/>
  <c r="E1656" i="2" s="1" a="1"/>
  <c r="E1656" i="2" s="1"/>
  <c r="H1656" i="2" s="1"/>
  <c r="X1656" i="2"/>
  <c r="W1656" i="2"/>
  <c r="D1653" i="2"/>
  <c r="E1653" i="2" s="1" a="1"/>
  <c r="E1653" i="2" s="1"/>
  <c r="H1653" i="2" s="1"/>
  <c r="X1653" i="2"/>
  <c r="W1653" i="2"/>
  <c r="D1650" i="2"/>
  <c r="E1650" i="2" s="1" a="1"/>
  <c r="E1650" i="2" s="1"/>
  <c r="H1650" i="2" s="1"/>
  <c r="X1650" i="2"/>
  <c r="W1650" i="2"/>
  <c r="D1647" i="2"/>
  <c r="E1647" i="2" s="1" a="1"/>
  <c r="E1647" i="2" s="1"/>
  <c r="H1647" i="2" s="1"/>
  <c r="X1647" i="2"/>
  <c r="W1647" i="2"/>
  <c r="D1644" i="2"/>
  <c r="E1644" i="2" s="1" a="1"/>
  <c r="E1644" i="2" s="1"/>
  <c r="H1644" i="2" s="1"/>
  <c r="X1644" i="2"/>
  <c r="W1644" i="2"/>
  <c r="D1641" i="2"/>
  <c r="E1641" i="2" s="1" a="1"/>
  <c r="E1641" i="2" s="1"/>
  <c r="H1641" i="2" s="1"/>
  <c r="X1641" i="2"/>
  <c r="W1641" i="2"/>
  <c r="D1638" i="2"/>
  <c r="E1638" i="2" s="1" a="1"/>
  <c r="E1638" i="2" s="1"/>
  <c r="H1638" i="2" s="1"/>
  <c r="X1638" i="2"/>
  <c r="W1638" i="2"/>
  <c r="D1635" i="2"/>
  <c r="E1635" i="2" s="1" a="1"/>
  <c r="E1635" i="2" s="1"/>
  <c r="H1635" i="2" s="1"/>
  <c r="X1635" i="2"/>
  <c r="W1635" i="2"/>
  <c r="D1632" i="2"/>
  <c r="E1632" i="2" s="1" a="1"/>
  <c r="E1632" i="2" s="1"/>
  <c r="H1632" i="2" s="1"/>
  <c r="X1632" i="2"/>
  <c r="W1632" i="2"/>
  <c r="D1629" i="2"/>
  <c r="E1629" i="2" s="1" a="1"/>
  <c r="E1629" i="2" s="1"/>
  <c r="H1629" i="2" s="1"/>
  <c r="X1629" i="2"/>
  <c r="W1629" i="2"/>
  <c r="D1626" i="2"/>
  <c r="E1626" i="2" s="1" a="1"/>
  <c r="E1626" i="2" s="1"/>
  <c r="H1626" i="2" s="1"/>
  <c r="X1626" i="2"/>
  <c r="W1626" i="2"/>
  <c r="D1623" i="2"/>
  <c r="E1623" i="2" s="1" a="1"/>
  <c r="E1623" i="2" s="1"/>
  <c r="H1623" i="2" s="1"/>
  <c r="X1623" i="2"/>
  <c r="W1623" i="2"/>
  <c r="D1620" i="2"/>
  <c r="E1620" i="2" s="1" a="1"/>
  <c r="E1620" i="2" s="1"/>
  <c r="H1620" i="2" s="1"/>
  <c r="X1620" i="2"/>
  <c r="W1620" i="2"/>
  <c r="D1617" i="2"/>
  <c r="E1617" i="2" s="1" a="1"/>
  <c r="E1617" i="2" s="1"/>
  <c r="H1617" i="2" s="1"/>
  <c r="X1617" i="2"/>
  <c r="W1617" i="2"/>
  <c r="D1614" i="2"/>
  <c r="E1614" i="2" s="1" a="1"/>
  <c r="E1614" i="2" s="1"/>
  <c r="H1614" i="2" s="1"/>
  <c r="X1614" i="2"/>
  <c r="W1614" i="2"/>
  <c r="D1611" i="2"/>
  <c r="E1611" i="2" s="1" a="1"/>
  <c r="E1611" i="2" s="1"/>
  <c r="H1611" i="2" s="1"/>
  <c r="X1611" i="2"/>
  <c r="W1611" i="2"/>
  <c r="D1608" i="2"/>
  <c r="E1608" i="2" s="1" a="1"/>
  <c r="E1608" i="2" s="1"/>
  <c r="H1608" i="2" s="1"/>
  <c r="X1608" i="2"/>
  <c r="W1608" i="2"/>
  <c r="D1605" i="2"/>
  <c r="E1605" i="2" s="1" a="1"/>
  <c r="E1605" i="2" s="1"/>
  <c r="H1605" i="2" s="1"/>
  <c r="X1605" i="2"/>
  <c r="W1605" i="2"/>
  <c r="D1602" i="2"/>
  <c r="E1602" i="2" s="1" a="1"/>
  <c r="E1602" i="2" s="1"/>
  <c r="H1602" i="2" s="1"/>
  <c r="X1602" i="2"/>
  <c r="W1602" i="2"/>
  <c r="D1599" i="2"/>
  <c r="E1599" i="2" s="1" a="1"/>
  <c r="E1599" i="2" s="1"/>
  <c r="H1599" i="2" s="1"/>
  <c r="X1599" i="2"/>
  <c r="W1599" i="2"/>
  <c r="D1596" i="2"/>
  <c r="E1596" i="2" s="1" a="1"/>
  <c r="E1596" i="2" s="1"/>
  <c r="H1596" i="2" s="1"/>
  <c r="X1596" i="2"/>
  <c r="W1596" i="2"/>
  <c r="D1593" i="2"/>
  <c r="E1593" i="2" s="1" a="1"/>
  <c r="E1593" i="2" s="1"/>
  <c r="H1593" i="2" s="1"/>
  <c r="X1593" i="2"/>
  <c r="W1593" i="2"/>
  <c r="D1590" i="2"/>
  <c r="E1590" i="2" s="1" a="1"/>
  <c r="E1590" i="2" s="1"/>
  <c r="H1590" i="2" s="1"/>
  <c r="X1590" i="2"/>
  <c r="W1590" i="2"/>
  <c r="D1587" i="2"/>
  <c r="E1587" i="2" s="1" a="1"/>
  <c r="E1587" i="2" s="1"/>
  <c r="H1587" i="2" s="1"/>
  <c r="X1587" i="2"/>
  <c r="W1587" i="2"/>
  <c r="D1584" i="2"/>
  <c r="E1584" i="2" s="1" a="1"/>
  <c r="E1584" i="2" s="1"/>
  <c r="H1584" i="2" s="1"/>
  <c r="X1584" i="2"/>
  <c r="W1584" i="2"/>
  <c r="D1581" i="2"/>
  <c r="E1581" i="2" s="1" a="1"/>
  <c r="E1581" i="2" s="1"/>
  <c r="H1581" i="2" s="1"/>
  <c r="X1581" i="2"/>
  <c r="W1581" i="2"/>
  <c r="D1578" i="2"/>
  <c r="E1578" i="2" s="1" a="1"/>
  <c r="E1578" i="2" s="1"/>
  <c r="H1578" i="2" s="1"/>
  <c r="X1578" i="2"/>
  <c r="W1578" i="2"/>
  <c r="D1575" i="2"/>
  <c r="E1575" i="2" s="1" a="1"/>
  <c r="E1575" i="2" s="1"/>
  <c r="H1575" i="2" s="1"/>
  <c r="X1575" i="2"/>
  <c r="W1575" i="2"/>
  <c r="D1572" i="2"/>
  <c r="E1572" i="2" s="1" a="1"/>
  <c r="E1572" i="2" s="1"/>
  <c r="H1572" i="2" s="1"/>
  <c r="X1572" i="2"/>
  <c r="W1572" i="2"/>
  <c r="D1569" i="2"/>
  <c r="E1569" i="2" s="1" a="1"/>
  <c r="E1569" i="2" s="1"/>
  <c r="H1569" i="2" s="1"/>
  <c r="X1569" i="2"/>
  <c r="W1569" i="2"/>
  <c r="D1566" i="2"/>
  <c r="E1566" i="2" s="1" a="1"/>
  <c r="E1566" i="2" s="1"/>
  <c r="H1566" i="2" s="1"/>
  <c r="X1566" i="2"/>
  <c r="W1566" i="2"/>
  <c r="D1563" i="2"/>
  <c r="E1563" i="2" s="1" a="1"/>
  <c r="E1563" i="2" s="1"/>
  <c r="H1563" i="2" s="1"/>
  <c r="X1563" i="2"/>
  <c r="W1563" i="2"/>
  <c r="D1560" i="2"/>
  <c r="E1560" i="2" s="1" a="1"/>
  <c r="E1560" i="2" s="1"/>
  <c r="H1560" i="2" s="1"/>
  <c r="X1560" i="2"/>
  <c r="W1560" i="2"/>
  <c r="D1557" i="2"/>
  <c r="E1557" i="2" s="1" a="1"/>
  <c r="E1557" i="2" s="1"/>
  <c r="H1557" i="2" s="1"/>
  <c r="X1557" i="2"/>
  <c r="W1557" i="2"/>
  <c r="D1554" i="2"/>
  <c r="E1554" i="2" s="1" a="1"/>
  <c r="E1554" i="2" s="1"/>
  <c r="H1554" i="2" s="1"/>
  <c r="X1554" i="2"/>
  <c r="W1554" i="2"/>
  <c r="D1551" i="2"/>
  <c r="E1551" i="2" s="1" a="1"/>
  <c r="E1551" i="2" s="1"/>
  <c r="H1551" i="2" s="1"/>
  <c r="X1551" i="2"/>
  <c r="W1551" i="2"/>
  <c r="D1548" i="2"/>
  <c r="E1548" i="2" s="1" a="1"/>
  <c r="E1548" i="2" s="1"/>
  <c r="H1548" i="2" s="1"/>
  <c r="X1548" i="2"/>
  <c r="W1548" i="2"/>
  <c r="D1545" i="2"/>
  <c r="E1545" i="2" s="1" a="1"/>
  <c r="E1545" i="2" s="1"/>
  <c r="H1545" i="2" s="1"/>
  <c r="X1545" i="2"/>
  <c r="W1545" i="2"/>
  <c r="D1542" i="2"/>
  <c r="E1542" i="2" s="1" a="1"/>
  <c r="E1542" i="2" s="1"/>
  <c r="H1542" i="2" s="1"/>
  <c r="X1542" i="2"/>
  <c r="W1542" i="2"/>
  <c r="D1539" i="2"/>
  <c r="E1539" i="2" s="1" a="1"/>
  <c r="E1539" i="2" s="1"/>
  <c r="H1539" i="2" s="1"/>
  <c r="X1539" i="2"/>
  <c r="W1539" i="2"/>
  <c r="D1536" i="2"/>
  <c r="E1536" i="2" s="1" a="1"/>
  <c r="E1536" i="2" s="1"/>
  <c r="H1536" i="2" s="1"/>
  <c r="X1536" i="2"/>
  <c r="W1536" i="2"/>
  <c r="D1533" i="2"/>
  <c r="E1533" i="2" s="1" a="1"/>
  <c r="E1533" i="2" s="1"/>
  <c r="H1533" i="2" s="1"/>
  <c r="X1533" i="2"/>
  <c r="W1533" i="2"/>
  <c r="D1530" i="2"/>
  <c r="E1530" i="2" s="1" a="1"/>
  <c r="E1530" i="2" s="1"/>
  <c r="H1530" i="2" s="1"/>
  <c r="X1530" i="2"/>
  <c r="W1530" i="2"/>
  <c r="D1527" i="2"/>
  <c r="E1527" i="2" s="1" a="1"/>
  <c r="E1527" i="2" s="1"/>
  <c r="H1527" i="2" s="1"/>
  <c r="X1527" i="2"/>
  <c r="W1527" i="2"/>
  <c r="D1524" i="2"/>
  <c r="E1524" i="2" s="1" a="1"/>
  <c r="E1524" i="2" s="1"/>
  <c r="H1524" i="2" s="1"/>
  <c r="X1524" i="2"/>
  <c r="W1524" i="2"/>
  <c r="D1521" i="2"/>
  <c r="E1521" i="2" s="1" a="1"/>
  <c r="E1521" i="2" s="1"/>
  <c r="H1521" i="2" s="1"/>
  <c r="X1521" i="2"/>
  <c r="W1521" i="2"/>
  <c r="D1518" i="2"/>
  <c r="E1518" i="2" s="1" a="1"/>
  <c r="E1518" i="2" s="1"/>
  <c r="H1518" i="2" s="1"/>
  <c r="X1518" i="2"/>
  <c r="W1518" i="2"/>
  <c r="D1515" i="2"/>
  <c r="E1515" i="2" s="1" a="1"/>
  <c r="E1515" i="2" s="1"/>
  <c r="H1515" i="2" s="1"/>
  <c r="X1515" i="2"/>
  <c r="W1515" i="2"/>
  <c r="D1512" i="2"/>
  <c r="E1512" i="2" s="1" a="1"/>
  <c r="E1512" i="2" s="1"/>
  <c r="H1512" i="2" s="1"/>
  <c r="X1512" i="2"/>
  <c r="W1512" i="2"/>
  <c r="D1509" i="2"/>
  <c r="E1509" i="2" s="1" a="1"/>
  <c r="E1509" i="2" s="1"/>
  <c r="H1509" i="2" s="1"/>
  <c r="X1509" i="2"/>
  <c r="W1509" i="2"/>
  <c r="D1506" i="2"/>
  <c r="E1506" i="2" s="1" a="1"/>
  <c r="E1506" i="2" s="1"/>
  <c r="H1506" i="2" s="1"/>
  <c r="X1506" i="2"/>
  <c r="W1506" i="2"/>
  <c r="D1503" i="2"/>
  <c r="E1503" i="2" s="1" a="1"/>
  <c r="E1503" i="2" s="1"/>
  <c r="H1503" i="2" s="1"/>
  <c r="X1503" i="2"/>
  <c r="W1503" i="2"/>
  <c r="D1500" i="2"/>
  <c r="E1500" i="2" s="1" a="1"/>
  <c r="E1500" i="2" s="1"/>
  <c r="H1500" i="2" s="1"/>
  <c r="X1500" i="2"/>
  <c r="W1500" i="2"/>
  <c r="D1497" i="2"/>
  <c r="E1497" i="2" s="1" a="1"/>
  <c r="E1497" i="2" s="1"/>
  <c r="H1497" i="2" s="1"/>
  <c r="X1497" i="2"/>
  <c r="W1497" i="2"/>
  <c r="D1494" i="2"/>
  <c r="E1494" i="2" s="1" a="1"/>
  <c r="E1494" i="2" s="1"/>
  <c r="H1494" i="2" s="1"/>
  <c r="X1494" i="2"/>
  <c r="W1494" i="2"/>
  <c r="D1491" i="2"/>
  <c r="E1491" i="2" s="1" a="1"/>
  <c r="E1491" i="2" s="1"/>
  <c r="H1491" i="2" s="1"/>
  <c r="X1491" i="2"/>
  <c r="W1491" i="2"/>
  <c r="D1488" i="2"/>
  <c r="E1488" i="2" s="1" a="1"/>
  <c r="E1488" i="2" s="1"/>
  <c r="H1488" i="2" s="1"/>
  <c r="X1488" i="2"/>
  <c r="W1488" i="2"/>
  <c r="D1485" i="2"/>
  <c r="E1485" i="2" s="1" a="1"/>
  <c r="E1485" i="2" s="1"/>
  <c r="H1485" i="2" s="1"/>
  <c r="X1485" i="2"/>
  <c r="W1485" i="2"/>
  <c r="D1482" i="2"/>
  <c r="E1482" i="2" s="1" a="1"/>
  <c r="E1482" i="2" s="1"/>
  <c r="H1482" i="2" s="1"/>
  <c r="X1482" i="2"/>
  <c r="W1482" i="2"/>
  <c r="D1479" i="2"/>
  <c r="E1479" i="2" s="1" a="1"/>
  <c r="E1479" i="2" s="1"/>
  <c r="H1479" i="2" s="1"/>
  <c r="X1479" i="2"/>
  <c r="W1479" i="2"/>
  <c r="D1476" i="2"/>
  <c r="E1476" i="2" s="1" a="1"/>
  <c r="E1476" i="2" s="1"/>
  <c r="H1476" i="2" s="1"/>
  <c r="X1476" i="2"/>
  <c r="W1476" i="2"/>
  <c r="D1473" i="2"/>
  <c r="E1473" i="2" s="1" a="1"/>
  <c r="E1473" i="2" s="1"/>
  <c r="H1473" i="2" s="1"/>
  <c r="X1473" i="2"/>
  <c r="W1473" i="2"/>
  <c r="D1470" i="2"/>
  <c r="E1470" i="2" s="1" a="1"/>
  <c r="E1470" i="2" s="1"/>
  <c r="H1470" i="2" s="1"/>
  <c r="X1470" i="2"/>
  <c r="W1470" i="2"/>
  <c r="D1467" i="2"/>
  <c r="E1467" i="2" s="1" a="1"/>
  <c r="E1467" i="2" s="1"/>
  <c r="H1467" i="2" s="1"/>
  <c r="X1467" i="2"/>
  <c r="W1467" i="2"/>
  <c r="D1464" i="2"/>
  <c r="E1464" i="2" s="1" a="1"/>
  <c r="E1464" i="2" s="1"/>
  <c r="H1464" i="2" s="1"/>
  <c r="X1464" i="2"/>
  <c r="W1464" i="2"/>
  <c r="D1461" i="2"/>
  <c r="E1461" i="2" s="1" a="1"/>
  <c r="E1461" i="2" s="1"/>
  <c r="H1461" i="2" s="1"/>
  <c r="X1461" i="2"/>
  <c r="W1461" i="2"/>
  <c r="D1458" i="2"/>
  <c r="E1458" i="2" s="1" a="1"/>
  <c r="E1458" i="2" s="1"/>
  <c r="H1458" i="2" s="1"/>
  <c r="X1458" i="2"/>
  <c r="W1458" i="2"/>
  <c r="D1455" i="2"/>
  <c r="E1455" i="2" s="1" a="1"/>
  <c r="E1455" i="2" s="1"/>
  <c r="H1455" i="2" s="1"/>
  <c r="X1455" i="2"/>
  <c r="W1455" i="2"/>
  <c r="D1452" i="2"/>
  <c r="E1452" i="2" s="1" a="1"/>
  <c r="E1452" i="2" s="1"/>
  <c r="H1452" i="2" s="1"/>
  <c r="X1452" i="2"/>
  <c r="W1452" i="2"/>
  <c r="D1449" i="2"/>
  <c r="E1449" i="2" s="1" a="1"/>
  <c r="E1449" i="2" s="1"/>
  <c r="H1449" i="2" s="1"/>
  <c r="X1449" i="2"/>
  <c r="W1449" i="2"/>
  <c r="D1446" i="2"/>
  <c r="E1446" i="2" s="1" a="1"/>
  <c r="E1446" i="2" s="1"/>
  <c r="H1446" i="2" s="1"/>
  <c r="X1446" i="2"/>
  <c r="W1446" i="2"/>
  <c r="D1443" i="2"/>
  <c r="E1443" i="2" s="1" a="1"/>
  <c r="E1443" i="2" s="1"/>
  <c r="H1443" i="2" s="1"/>
  <c r="X1443" i="2"/>
  <c r="W1443" i="2"/>
  <c r="D1440" i="2"/>
  <c r="E1440" i="2" s="1" a="1"/>
  <c r="E1440" i="2" s="1"/>
  <c r="H1440" i="2" s="1"/>
  <c r="X1440" i="2"/>
  <c r="W1440" i="2"/>
  <c r="D1437" i="2"/>
  <c r="E1437" i="2" s="1" a="1"/>
  <c r="E1437" i="2" s="1"/>
  <c r="H1437" i="2" s="1"/>
  <c r="X1437" i="2"/>
  <c r="W1437" i="2"/>
  <c r="D1434" i="2"/>
  <c r="E1434" i="2" s="1" a="1"/>
  <c r="E1434" i="2" s="1"/>
  <c r="H1434" i="2" s="1"/>
  <c r="X1434" i="2"/>
  <c r="W1434" i="2"/>
  <c r="D1431" i="2"/>
  <c r="E1431" i="2" s="1" a="1"/>
  <c r="E1431" i="2" s="1"/>
  <c r="H1431" i="2" s="1"/>
  <c r="X1431" i="2"/>
  <c r="W1431" i="2"/>
  <c r="D1428" i="2"/>
  <c r="E1428" i="2" s="1" a="1"/>
  <c r="E1428" i="2" s="1"/>
  <c r="H1428" i="2" s="1"/>
  <c r="X1428" i="2"/>
  <c r="W1428" i="2"/>
  <c r="D1425" i="2"/>
  <c r="E1425" i="2" s="1" a="1"/>
  <c r="E1425" i="2" s="1"/>
  <c r="H1425" i="2" s="1"/>
  <c r="X1425" i="2"/>
  <c r="W1425" i="2"/>
  <c r="D1422" i="2"/>
  <c r="E1422" i="2" s="1" a="1"/>
  <c r="E1422" i="2" s="1"/>
  <c r="H1422" i="2" s="1"/>
  <c r="X1422" i="2"/>
  <c r="W1422" i="2"/>
  <c r="D1419" i="2"/>
  <c r="E1419" i="2" s="1" a="1"/>
  <c r="E1419" i="2" s="1"/>
  <c r="H1419" i="2" s="1"/>
  <c r="X1419" i="2"/>
  <c r="W1419" i="2"/>
  <c r="D1416" i="2"/>
  <c r="E1416" i="2" s="1" a="1"/>
  <c r="E1416" i="2" s="1"/>
  <c r="H1416" i="2" s="1"/>
  <c r="X1416" i="2"/>
  <c r="W1416" i="2"/>
  <c r="D1413" i="2"/>
  <c r="E1413" i="2" s="1" a="1"/>
  <c r="E1413" i="2" s="1"/>
  <c r="H1413" i="2" s="1"/>
  <c r="X1413" i="2"/>
  <c r="W1413" i="2"/>
  <c r="D1410" i="2"/>
  <c r="E1410" i="2" s="1" a="1"/>
  <c r="E1410" i="2" s="1"/>
  <c r="H1410" i="2" s="1"/>
  <c r="X1410" i="2"/>
  <c r="W1410" i="2"/>
  <c r="D1407" i="2"/>
  <c r="E1407" i="2" s="1" a="1"/>
  <c r="E1407" i="2" s="1"/>
  <c r="H1407" i="2" s="1"/>
  <c r="X1407" i="2"/>
  <c r="W1407" i="2"/>
  <c r="D1404" i="2"/>
  <c r="E1404" i="2" s="1" a="1"/>
  <c r="E1404" i="2" s="1"/>
  <c r="H1404" i="2" s="1"/>
  <c r="X1404" i="2"/>
  <c r="W1404" i="2"/>
  <c r="D1401" i="2"/>
  <c r="E1401" i="2" s="1" a="1"/>
  <c r="E1401" i="2" s="1"/>
  <c r="H1401" i="2" s="1"/>
  <c r="X1401" i="2"/>
  <c r="W1401" i="2"/>
  <c r="D1398" i="2"/>
  <c r="E1398" i="2" s="1" a="1"/>
  <c r="E1398" i="2" s="1"/>
  <c r="H1398" i="2" s="1"/>
  <c r="X1398" i="2"/>
  <c r="W1398" i="2"/>
  <c r="D1395" i="2"/>
  <c r="E1395" i="2" s="1" a="1"/>
  <c r="E1395" i="2" s="1"/>
  <c r="H1395" i="2" s="1"/>
  <c r="X1395" i="2"/>
  <c r="W1395" i="2"/>
  <c r="D1392" i="2"/>
  <c r="E1392" i="2" s="1" a="1"/>
  <c r="E1392" i="2" s="1"/>
  <c r="H1392" i="2" s="1"/>
  <c r="X1392" i="2"/>
  <c r="W1392" i="2"/>
  <c r="D1389" i="2"/>
  <c r="E1389" i="2" s="1" a="1"/>
  <c r="E1389" i="2" s="1"/>
  <c r="H1389" i="2" s="1"/>
  <c r="X1389" i="2"/>
  <c r="W1389" i="2"/>
  <c r="D1386" i="2"/>
  <c r="E1386" i="2" s="1" a="1"/>
  <c r="E1386" i="2" s="1"/>
  <c r="H1386" i="2" s="1"/>
  <c r="X1386" i="2"/>
  <c r="W1386" i="2"/>
  <c r="D1383" i="2"/>
  <c r="E1383" i="2" s="1" a="1"/>
  <c r="E1383" i="2" s="1"/>
  <c r="H1383" i="2" s="1"/>
  <c r="X1383" i="2"/>
  <c r="W1383" i="2"/>
  <c r="D1380" i="2"/>
  <c r="E1380" i="2" s="1" a="1"/>
  <c r="E1380" i="2" s="1"/>
  <c r="H1380" i="2" s="1"/>
  <c r="X1380" i="2"/>
  <c r="W1380" i="2"/>
  <c r="D1377" i="2"/>
  <c r="E1377" i="2" s="1" a="1"/>
  <c r="E1377" i="2" s="1"/>
  <c r="H1377" i="2" s="1"/>
  <c r="X1377" i="2"/>
  <c r="W1377" i="2"/>
  <c r="D1374" i="2"/>
  <c r="E1374" i="2" s="1" a="1"/>
  <c r="E1374" i="2" s="1"/>
  <c r="H1374" i="2" s="1"/>
  <c r="X1374" i="2"/>
  <c r="W1374" i="2"/>
  <c r="D1371" i="2"/>
  <c r="E1371" i="2" s="1" a="1"/>
  <c r="E1371" i="2" s="1"/>
  <c r="H1371" i="2" s="1"/>
  <c r="X1371" i="2"/>
  <c r="W1371" i="2"/>
  <c r="D1368" i="2"/>
  <c r="E1368" i="2" s="1" a="1"/>
  <c r="E1368" i="2" s="1"/>
  <c r="H1368" i="2" s="1"/>
  <c r="X1368" i="2"/>
  <c r="W1368" i="2"/>
  <c r="D1365" i="2"/>
  <c r="E1365" i="2" s="1" a="1"/>
  <c r="E1365" i="2" s="1"/>
  <c r="H1365" i="2" s="1"/>
  <c r="X1365" i="2"/>
  <c r="W1365" i="2"/>
  <c r="D1362" i="2"/>
  <c r="E1362" i="2" s="1" a="1"/>
  <c r="E1362" i="2" s="1"/>
  <c r="H1362" i="2" s="1"/>
  <c r="X1362" i="2"/>
  <c r="W1362" i="2"/>
  <c r="D1359" i="2"/>
  <c r="E1359" i="2" s="1" a="1"/>
  <c r="E1359" i="2" s="1"/>
  <c r="H1359" i="2" s="1"/>
  <c r="X1359" i="2"/>
  <c r="W1359" i="2"/>
  <c r="D1356" i="2"/>
  <c r="E1356" i="2" s="1" a="1"/>
  <c r="E1356" i="2" s="1"/>
  <c r="H1356" i="2" s="1"/>
  <c r="X1356" i="2"/>
  <c r="W1356" i="2"/>
  <c r="D1353" i="2"/>
  <c r="E1353" i="2" s="1" a="1"/>
  <c r="E1353" i="2" s="1"/>
  <c r="H1353" i="2" s="1"/>
  <c r="X1353" i="2"/>
  <c r="W1353" i="2"/>
  <c r="D1350" i="2"/>
  <c r="E1350" i="2" s="1" a="1"/>
  <c r="E1350" i="2" s="1"/>
  <c r="H1350" i="2" s="1"/>
  <c r="X1350" i="2"/>
  <c r="W1350" i="2"/>
  <c r="D1347" i="2"/>
  <c r="E1347" i="2" s="1" a="1"/>
  <c r="E1347" i="2" s="1"/>
  <c r="H1347" i="2" s="1"/>
  <c r="X1347" i="2"/>
  <c r="W1347" i="2"/>
  <c r="D1344" i="2"/>
  <c r="E1344" i="2" s="1" a="1"/>
  <c r="E1344" i="2" s="1"/>
  <c r="H1344" i="2" s="1"/>
  <c r="X1344" i="2"/>
  <c r="W1344" i="2"/>
  <c r="D1341" i="2"/>
  <c r="E1341" i="2" s="1" a="1"/>
  <c r="E1341" i="2" s="1"/>
  <c r="H1341" i="2" s="1"/>
  <c r="X1341" i="2"/>
  <c r="W1341" i="2"/>
  <c r="D1338" i="2"/>
  <c r="E1338" i="2" s="1" a="1"/>
  <c r="E1338" i="2" s="1"/>
  <c r="H1338" i="2" s="1"/>
  <c r="X1338" i="2"/>
  <c r="W1338" i="2"/>
  <c r="D1335" i="2"/>
  <c r="E1335" i="2" s="1" a="1"/>
  <c r="E1335" i="2" s="1"/>
  <c r="H1335" i="2" s="1"/>
  <c r="X1335" i="2"/>
  <c r="W1335" i="2"/>
  <c r="D1332" i="2"/>
  <c r="E1332" i="2" s="1" a="1"/>
  <c r="E1332" i="2" s="1"/>
  <c r="H1332" i="2" s="1"/>
  <c r="X1332" i="2"/>
  <c r="W1332" i="2"/>
  <c r="D1329" i="2"/>
  <c r="E1329" i="2" s="1" a="1"/>
  <c r="E1329" i="2" s="1"/>
  <c r="H1329" i="2" s="1"/>
  <c r="X1329" i="2"/>
  <c r="W1329" i="2"/>
  <c r="D1326" i="2"/>
  <c r="E1326" i="2" s="1" a="1"/>
  <c r="E1326" i="2" s="1"/>
  <c r="H1326" i="2" s="1"/>
  <c r="X1326" i="2"/>
  <c r="W1326" i="2"/>
  <c r="D1323" i="2"/>
  <c r="E1323" i="2" s="1" a="1"/>
  <c r="E1323" i="2" s="1"/>
  <c r="H1323" i="2" s="1"/>
  <c r="X1323" i="2"/>
  <c r="W1323" i="2"/>
  <c r="D1320" i="2"/>
  <c r="E1320" i="2" s="1" a="1"/>
  <c r="E1320" i="2" s="1"/>
  <c r="H1320" i="2" s="1"/>
  <c r="X1320" i="2"/>
  <c r="W1320" i="2"/>
  <c r="D1317" i="2"/>
  <c r="E1317" i="2" s="1" a="1"/>
  <c r="E1317" i="2" s="1"/>
  <c r="H1317" i="2" s="1"/>
  <c r="X1317" i="2"/>
  <c r="W1317" i="2"/>
  <c r="D1314" i="2"/>
  <c r="E1314" i="2" s="1" a="1"/>
  <c r="E1314" i="2" s="1"/>
  <c r="H1314" i="2" s="1"/>
  <c r="X1314" i="2"/>
  <c r="W1314" i="2"/>
  <c r="D1311" i="2"/>
  <c r="E1311" i="2" s="1" a="1"/>
  <c r="E1311" i="2" s="1"/>
  <c r="H1311" i="2" s="1"/>
  <c r="X1311" i="2"/>
  <c r="W1311" i="2"/>
  <c r="D1308" i="2"/>
  <c r="E1308" i="2" s="1" a="1"/>
  <c r="E1308" i="2" s="1"/>
  <c r="H1308" i="2" s="1"/>
  <c r="X1308" i="2"/>
  <c r="W1308" i="2"/>
  <c r="D1305" i="2"/>
  <c r="E1305" i="2" s="1" a="1"/>
  <c r="E1305" i="2" s="1"/>
  <c r="H1305" i="2" s="1"/>
  <c r="X1305" i="2"/>
  <c r="W1305" i="2"/>
  <c r="D1302" i="2"/>
  <c r="E1302" i="2" s="1" a="1"/>
  <c r="E1302" i="2" s="1"/>
  <c r="H1302" i="2" s="1"/>
  <c r="X1302" i="2"/>
  <c r="W1302" i="2"/>
  <c r="D1299" i="2"/>
  <c r="E1299" i="2" s="1" a="1"/>
  <c r="E1299" i="2" s="1"/>
  <c r="H1299" i="2" s="1"/>
  <c r="X1299" i="2"/>
  <c r="W1299" i="2"/>
  <c r="D1296" i="2"/>
  <c r="E1296" i="2" s="1" a="1"/>
  <c r="E1296" i="2" s="1"/>
  <c r="H1296" i="2" s="1"/>
  <c r="X1296" i="2"/>
  <c r="W1296" i="2"/>
  <c r="D1293" i="2"/>
  <c r="E1293" i="2" s="1" a="1"/>
  <c r="E1293" i="2" s="1"/>
  <c r="H1293" i="2" s="1"/>
  <c r="X1293" i="2"/>
  <c r="W1293" i="2"/>
  <c r="D1290" i="2"/>
  <c r="E1290" i="2" s="1" a="1"/>
  <c r="E1290" i="2" s="1"/>
  <c r="H1290" i="2" s="1"/>
  <c r="X1290" i="2"/>
  <c r="W1290" i="2"/>
  <c r="D1287" i="2"/>
  <c r="E1287" i="2" s="1" a="1"/>
  <c r="E1287" i="2" s="1"/>
  <c r="H1287" i="2" s="1"/>
  <c r="X1287" i="2"/>
  <c r="W1287" i="2"/>
  <c r="D1284" i="2"/>
  <c r="E1284" i="2" s="1" a="1"/>
  <c r="E1284" i="2" s="1"/>
  <c r="H1284" i="2" s="1"/>
  <c r="X1284" i="2"/>
  <c r="W1284" i="2"/>
  <c r="D1281" i="2"/>
  <c r="E1281" i="2" s="1" a="1"/>
  <c r="E1281" i="2" s="1"/>
  <c r="H1281" i="2" s="1"/>
  <c r="X1281" i="2"/>
  <c r="W1281" i="2"/>
  <c r="D1278" i="2"/>
  <c r="E1278" i="2" s="1" a="1"/>
  <c r="E1278" i="2" s="1"/>
  <c r="H1278" i="2" s="1"/>
  <c r="X1278" i="2"/>
  <c r="W1278" i="2"/>
  <c r="D1275" i="2"/>
  <c r="E1275" i="2" s="1" a="1"/>
  <c r="E1275" i="2" s="1"/>
  <c r="H1275" i="2" s="1"/>
  <c r="X1275" i="2"/>
  <c r="W1275" i="2"/>
  <c r="D1272" i="2"/>
  <c r="E1272" i="2" s="1" a="1"/>
  <c r="E1272" i="2" s="1"/>
  <c r="H1272" i="2" s="1"/>
  <c r="X1272" i="2"/>
  <c r="W1272" i="2"/>
  <c r="D1269" i="2"/>
  <c r="E1269" i="2" s="1" a="1"/>
  <c r="E1269" i="2" s="1"/>
  <c r="H1269" i="2" s="1"/>
  <c r="X1269" i="2"/>
  <c r="W1269" i="2"/>
  <c r="D1266" i="2"/>
  <c r="E1266" i="2" s="1" a="1"/>
  <c r="E1266" i="2" s="1"/>
  <c r="H1266" i="2" s="1"/>
  <c r="X1266" i="2"/>
  <c r="W1266" i="2"/>
  <c r="D1263" i="2"/>
  <c r="E1263" i="2" s="1" a="1"/>
  <c r="E1263" i="2" s="1"/>
  <c r="H1263" i="2" s="1"/>
  <c r="X1263" i="2"/>
  <c r="W1263" i="2"/>
  <c r="D1260" i="2"/>
  <c r="E1260" i="2" s="1" a="1"/>
  <c r="E1260" i="2" s="1"/>
  <c r="H1260" i="2" s="1"/>
  <c r="X1260" i="2"/>
  <c r="W1260" i="2"/>
  <c r="D1257" i="2"/>
  <c r="E1257" i="2" s="1" a="1"/>
  <c r="E1257" i="2" s="1"/>
  <c r="H1257" i="2" s="1"/>
  <c r="X1257" i="2"/>
  <c r="W1257" i="2"/>
  <c r="D1254" i="2"/>
  <c r="E1254" i="2" s="1" a="1"/>
  <c r="E1254" i="2" s="1"/>
  <c r="H1254" i="2" s="1"/>
  <c r="X1254" i="2"/>
  <c r="W1254" i="2"/>
  <c r="D1251" i="2"/>
  <c r="E1251" i="2" s="1" a="1"/>
  <c r="E1251" i="2" s="1"/>
  <c r="H1251" i="2" s="1"/>
  <c r="X1251" i="2"/>
  <c r="W1251" i="2"/>
  <c r="D1248" i="2"/>
  <c r="E1248" i="2" s="1" a="1"/>
  <c r="E1248" i="2" s="1"/>
  <c r="H1248" i="2" s="1"/>
  <c r="X1248" i="2"/>
  <c r="W1248" i="2"/>
  <c r="D1245" i="2"/>
  <c r="E1245" i="2" s="1" a="1"/>
  <c r="E1245" i="2" s="1"/>
  <c r="H1245" i="2" s="1"/>
  <c r="X1245" i="2"/>
  <c r="W1245" i="2"/>
  <c r="D1242" i="2"/>
  <c r="E1242" i="2" s="1" a="1"/>
  <c r="E1242" i="2" s="1"/>
  <c r="H1242" i="2" s="1"/>
  <c r="X1242" i="2"/>
  <c r="W1242" i="2"/>
  <c r="D1239" i="2"/>
  <c r="E1239" i="2" s="1" a="1"/>
  <c r="E1239" i="2" s="1"/>
  <c r="H1239" i="2" s="1"/>
  <c r="X1239" i="2"/>
  <c r="W1239" i="2"/>
  <c r="D1236" i="2"/>
  <c r="E1236" i="2" s="1" a="1"/>
  <c r="E1236" i="2" s="1"/>
  <c r="H1236" i="2" s="1"/>
  <c r="X1236" i="2"/>
  <c r="W1236" i="2"/>
  <c r="D1233" i="2"/>
  <c r="E1233" i="2" s="1" a="1"/>
  <c r="E1233" i="2" s="1"/>
  <c r="H1233" i="2" s="1"/>
  <c r="X1233" i="2"/>
  <c r="W1233" i="2"/>
  <c r="D1230" i="2"/>
  <c r="E1230" i="2" s="1" a="1"/>
  <c r="E1230" i="2" s="1"/>
  <c r="H1230" i="2" s="1"/>
  <c r="X1230" i="2"/>
  <c r="W1230" i="2"/>
  <c r="D1227" i="2"/>
  <c r="E1227" i="2" s="1" a="1"/>
  <c r="E1227" i="2" s="1"/>
  <c r="H1227" i="2" s="1"/>
  <c r="X1227" i="2"/>
  <c r="W1227" i="2"/>
  <c r="D1224" i="2"/>
  <c r="E1224" i="2" s="1" a="1"/>
  <c r="E1224" i="2" s="1"/>
  <c r="H1224" i="2" s="1"/>
  <c r="X1224" i="2"/>
  <c r="W1224" i="2"/>
  <c r="D1221" i="2"/>
  <c r="E1221" i="2" s="1" a="1"/>
  <c r="E1221" i="2" s="1"/>
  <c r="H1221" i="2" s="1"/>
  <c r="X1221" i="2"/>
  <c r="W1221" i="2"/>
  <c r="D1218" i="2"/>
  <c r="E1218" i="2" s="1" a="1"/>
  <c r="E1218" i="2" s="1"/>
  <c r="H1218" i="2" s="1"/>
  <c r="X1218" i="2"/>
  <c r="W1218" i="2"/>
  <c r="D1215" i="2"/>
  <c r="E1215" i="2" s="1" a="1"/>
  <c r="E1215" i="2" s="1"/>
  <c r="H1215" i="2" s="1"/>
  <c r="X1215" i="2"/>
  <c r="W1215" i="2"/>
  <c r="D1212" i="2"/>
  <c r="E1212" i="2" s="1" a="1"/>
  <c r="E1212" i="2" s="1"/>
  <c r="H1212" i="2" s="1"/>
  <c r="X1212" i="2"/>
  <c r="W1212" i="2"/>
  <c r="D1209" i="2"/>
  <c r="E1209" i="2" s="1" a="1"/>
  <c r="E1209" i="2" s="1"/>
  <c r="H1209" i="2" s="1"/>
  <c r="X1209" i="2"/>
  <c r="W1209" i="2"/>
  <c r="D1206" i="2"/>
  <c r="E1206" i="2" s="1" a="1"/>
  <c r="E1206" i="2" s="1"/>
  <c r="H1206" i="2" s="1"/>
  <c r="X1206" i="2"/>
  <c r="W1206" i="2"/>
  <c r="D1203" i="2"/>
  <c r="E1203" i="2" s="1" a="1"/>
  <c r="E1203" i="2" s="1"/>
  <c r="H1203" i="2" s="1"/>
  <c r="X1203" i="2"/>
  <c r="W1203" i="2"/>
  <c r="D1200" i="2"/>
  <c r="E1200" i="2" s="1" a="1"/>
  <c r="E1200" i="2" s="1"/>
  <c r="H1200" i="2" s="1"/>
  <c r="X1200" i="2"/>
  <c r="W1200" i="2"/>
  <c r="D1197" i="2"/>
  <c r="E1197" i="2" s="1" a="1"/>
  <c r="E1197" i="2" s="1"/>
  <c r="H1197" i="2" s="1"/>
  <c r="X1197" i="2"/>
  <c r="W1197" i="2"/>
  <c r="D1194" i="2"/>
  <c r="E1194" i="2" s="1" a="1"/>
  <c r="E1194" i="2" s="1"/>
  <c r="H1194" i="2" s="1"/>
  <c r="X1194" i="2"/>
  <c r="W1194" i="2"/>
  <c r="D1191" i="2"/>
  <c r="E1191" i="2" s="1" a="1"/>
  <c r="E1191" i="2" s="1"/>
  <c r="H1191" i="2" s="1"/>
  <c r="X1191" i="2"/>
  <c r="W1191" i="2"/>
  <c r="D1188" i="2"/>
  <c r="E1188" i="2" s="1" a="1"/>
  <c r="E1188" i="2" s="1"/>
  <c r="H1188" i="2" s="1"/>
  <c r="X1188" i="2"/>
  <c r="W1188" i="2"/>
  <c r="D1185" i="2"/>
  <c r="E1185" i="2" s="1" a="1"/>
  <c r="E1185" i="2" s="1"/>
  <c r="H1185" i="2" s="1"/>
  <c r="X1185" i="2"/>
  <c r="W1185" i="2"/>
  <c r="D1182" i="2"/>
  <c r="E1182" i="2" s="1" a="1"/>
  <c r="E1182" i="2" s="1"/>
  <c r="H1182" i="2" s="1"/>
  <c r="X1182" i="2"/>
  <c r="W1182" i="2"/>
  <c r="D1179" i="2"/>
  <c r="E1179" i="2" s="1" a="1"/>
  <c r="E1179" i="2" s="1"/>
  <c r="H1179" i="2" s="1"/>
  <c r="X1179" i="2"/>
  <c r="W1179" i="2"/>
  <c r="D1176" i="2"/>
  <c r="E1176" i="2" s="1" a="1"/>
  <c r="E1176" i="2" s="1"/>
  <c r="H1176" i="2" s="1"/>
  <c r="X1176" i="2"/>
  <c r="W1176" i="2"/>
  <c r="D1173" i="2"/>
  <c r="E1173" i="2" s="1" a="1"/>
  <c r="E1173" i="2" s="1"/>
  <c r="H1173" i="2" s="1"/>
  <c r="X1173" i="2"/>
  <c r="W1173" i="2"/>
  <c r="D1170" i="2"/>
  <c r="E1170" i="2" s="1" a="1"/>
  <c r="E1170" i="2" s="1"/>
  <c r="H1170" i="2" s="1"/>
  <c r="X1170" i="2"/>
  <c r="W1170" i="2"/>
  <c r="D1167" i="2"/>
  <c r="E1167" i="2" s="1" a="1"/>
  <c r="E1167" i="2" s="1"/>
  <c r="H1167" i="2" s="1"/>
  <c r="X1167" i="2"/>
  <c r="W1167" i="2"/>
  <c r="D1164" i="2"/>
  <c r="E1164" i="2" s="1" a="1"/>
  <c r="E1164" i="2" s="1"/>
  <c r="H1164" i="2" s="1"/>
  <c r="X1164" i="2"/>
  <c r="W1164" i="2"/>
  <c r="D1161" i="2"/>
  <c r="E1161" i="2" s="1" a="1"/>
  <c r="E1161" i="2" s="1"/>
  <c r="H1161" i="2" s="1"/>
  <c r="X1161" i="2"/>
  <c r="W1161" i="2"/>
  <c r="D1158" i="2"/>
  <c r="E1158" i="2" s="1" a="1"/>
  <c r="E1158" i="2" s="1"/>
  <c r="H1158" i="2" s="1"/>
  <c r="X1158" i="2"/>
  <c r="W1158" i="2"/>
  <c r="D1155" i="2"/>
  <c r="E1155" i="2" s="1" a="1"/>
  <c r="E1155" i="2" s="1"/>
  <c r="H1155" i="2" s="1"/>
  <c r="X1155" i="2"/>
  <c r="W1155" i="2"/>
  <c r="D1152" i="2"/>
  <c r="E1152" i="2" s="1" a="1"/>
  <c r="E1152" i="2" s="1"/>
  <c r="H1152" i="2" s="1"/>
  <c r="X1152" i="2"/>
  <c r="W1152" i="2"/>
  <c r="D1149" i="2"/>
  <c r="E1149" i="2" s="1" a="1"/>
  <c r="E1149" i="2" s="1"/>
  <c r="H1149" i="2" s="1"/>
  <c r="X1149" i="2"/>
  <c r="W1149" i="2"/>
  <c r="D1146" i="2"/>
  <c r="E1146" i="2" s="1" a="1"/>
  <c r="E1146" i="2" s="1"/>
  <c r="H1146" i="2" s="1"/>
  <c r="X1146" i="2"/>
  <c r="W1146" i="2"/>
  <c r="D1143" i="2"/>
  <c r="E1143" i="2" s="1" a="1"/>
  <c r="E1143" i="2" s="1"/>
  <c r="H1143" i="2" s="1"/>
  <c r="X1143" i="2"/>
  <c r="W1143" i="2"/>
  <c r="D1140" i="2"/>
  <c r="E1140" i="2" s="1" a="1"/>
  <c r="E1140" i="2" s="1"/>
  <c r="H1140" i="2" s="1"/>
  <c r="X1140" i="2"/>
  <c r="W1140" i="2"/>
  <c r="D1137" i="2"/>
  <c r="E1137" i="2" s="1" a="1"/>
  <c r="E1137" i="2" s="1"/>
  <c r="H1137" i="2" s="1"/>
  <c r="X1137" i="2"/>
  <c r="W1137" i="2"/>
  <c r="D1134" i="2"/>
  <c r="E1134" i="2" s="1" a="1"/>
  <c r="E1134" i="2" s="1"/>
  <c r="H1134" i="2" s="1"/>
  <c r="X1134" i="2"/>
  <c r="W1134" i="2"/>
  <c r="D1131" i="2"/>
  <c r="E1131" i="2" s="1" a="1"/>
  <c r="E1131" i="2" s="1"/>
  <c r="H1131" i="2" s="1"/>
  <c r="X1131" i="2"/>
  <c r="W1131" i="2"/>
  <c r="D1128" i="2"/>
  <c r="E1128" i="2" s="1" a="1"/>
  <c r="E1128" i="2" s="1"/>
  <c r="H1128" i="2" s="1"/>
  <c r="X1128" i="2"/>
  <c r="W1128" i="2"/>
  <c r="D1125" i="2"/>
  <c r="E1125" i="2" s="1" a="1"/>
  <c r="E1125" i="2" s="1"/>
  <c r="H1125" i="2" s="1"/>
  <c r="X1125" i="2"/>
  <c r="W1125" i="2"/>
  <c r="D1122" i="2"/>
  <c r="E1122" i="2" s="1" a="1"/>
  <c r="E1122" i="2" s="1"/>
  <c r="H1122" i="2" s="1"/>
  <c r="X1122" i="2"/>
  <c r="W1122" i="2"/>
  <c r="D1119" i="2"/>
  <c r="E1119" i="2" s="1" a="1"/>
  <c r="E1119" i="2" s="1"/>
  <c r="H1119" i="2" s="1"/>
  <c r="X1119" i="2"/>
  <c r="W1119" i="2"/>
  <c r="D1116" i="2"/>
  <c r="E1116" i="2" s="1" a="1"/>
  <c r="E1116" i="2" s="1"/>
  <c r="H1116" i="2" s="1"/>
  <c r="X1116" i="2"/>
  <c r="W1116" i="2"/>
  <c r="D1113" i="2"/>
  <c r="E1113" i="2" s="1" a="1"/>
  <c r="E1113" i="2" s="1"/>
  <c r="H1113" i="2" s="1"/>
  <c r="X1113" i="2"/>
  <c r="W1113" i="2"/>
  <c r="D1110" i="2"/>
  <c r="E1110" i="2" s="1" a="1"/>
  <c r="E1110" i="2" s="1"/>
  <c r="H1110" i="2" s="1"/>
  <c r="X1110" i="2"/>
  <c r="W1110" i="2"/>
  <c r="D1107" i="2"/>
  <c r="E1107" i="2" s="1" a="1"/>
  <c r="E1107" i="2" s="1"/>
  <c r="H1107" i="2" s="1"/>
  <c r="X1107" i="2"/>
  <c r="W1107" i="2"/>
  <c r="D1104" i="2"/>
  <c r="E1104" i="2" s="1" a="1"/>
  <c r="E1104" i="2" s="1"/>
  <c r="H1104" i="2" s="1"/>
  <c r="X1104" i="2"/>
  <c r="W1104" i="2"/>
  <c r="D1101" i="2"/>
  <c r="E1101" i="2" s="1" a="1"/>
  <c r="E1101" i="2" s="1"/>
  <c r="H1101" i="2" s="1"/>
  <c r="X1101" i="2"/>
  <c r="W1101" i="2"/>
  <c r="D1098" i="2"/>
  <c r="E1098" i="2" s="1" a="1"/>
  <c r="E1098" i="2" s="1"/>
  <c r="H1098" i="2" s="1"/>
  <c r="X1098" i="2"/>
  <c r="W1098" i="2"/>
  <c r="D1095" i="2"/>
  <c r="E1095" i="2" s="1" a="1"/>
  <c r="E1095" i="2" s="1"/>
  <c r="H1095" i="2" s="1"/>
  <c r="X1095" i="2"/>
  <c r="W1095" i="2"/>
  <c r="D1092" i="2"/>
  <c r="E1092" i="2" s="1" a="1"/>
  <c r="E1092" i="2" s="1"/>
  <c r="H1092" i="2" s="1"/>
  <c r="X1092" i="2"/>
  <c r="W1092" i="2"/>
  <c r="D1089" i="2"/>
  <c r="E1089" i="2" s="1" a="1"/>
  <c r="E1089" i="2" s="1"/>
  <c r="H1089" i="2" s="1"/>
  <c r="X1089" i="2"/>
  <c r="W1089" i="2"/>
  <c r="D1086" i="2"/>
  <c r="E1086" i="2" s="1" a="1"/>
  <c r="E1086" i="2" s="1"/>
  <c r="H1086" i="2" s="1"/>
  <c r="X1086" i="2"/>
  <c r="W1086" i="2"/>
  <c r="D1083" i="2"/>
  <c r="E1083" i="2" s="1" a="1"/>
  <c r="E1083" i="2" s="1"/>
  <c r="H1083" i="2" s="1"/>
  <c r="X1083" i="2"/>
  <c r="W1083" i="2"/>
  <c r="D1080" i="2"/>
  <c r="E1080" i="2" s="1" a="1"/>
  <c r="E1080" i="2" s="1"/>
  <c r="H1080" i="2" s="1"/>
  <c r="X1080" i="2"/>
  <c r="W1080" i="2"/>
  <c r="D1077" i="2"/>
  <c r="E1077" i="2" s="1" a="1"/>
  <c r="E1077" i="2" s="1"/>
  <c r="H1077" i="2" s="1"/>
  <c r="X1077" i="2"/>
  <c r="W1077" i="2"/>
  <c r="D1074" i="2"/>
  <c r="E1074" i="2" s="1" a="1"/>
  <c r="E1074" i="2" s="1"/>
  <c r="H1074" i="2" s="1"/>
  <c r="X1074" i="2"/>
  <c r="W1074" i="2"/>
  <c r="D1071" i="2"/>
  <c r="E1071" i="2" s="1" a="1"/>
  <c r="E1071" i="2" s="1"/>
  <c r="H1071" i="2" s="1"/>
  <c r="X1071" i="2"/>
  <c r="W1071" i="2"/>
  <c r="D1068" i="2"/>
  <c r="E1068" i="2" s="1" a="1"/>
  <c r="E1068" i="2" s="1"/>
  <c r="H1068" i="2" s="1"/>
  <c r="X1068" i="2"/>
  <c r="W1068" i="2"/>
  <c r="D1065" i="2"/>
  <c r="E1065" i="2" s="1" a="1"/>
  <c r="E1065" i="2" s="1"/>
  <c r="H1065" i="2" s="1"/>
  <c r="X1065" i="2"/>
  <c r="W1065" i="2"/>
  <c r="D1062" i="2"/>
  <c r="E1062" i="2" s="1" a="1"/>
  <c r="E1062" i="2" s="1"/>
  <c r="H1062" i="2" s="1"/>
  <c r="X1062" i="2"/>
  <c r="W1062" i="2"/>
  <c r="D1059" i="2"/>
  <c r="E1059" i="2" s="1" a="1"/>
  <c r="E1059" i="2" s="1"/>
  <c r="H1059" i="2" s="1"/>
  <c r="X1059" i="2"/>
  <c r="W1059" i="2"/>
  <c r="D1056" i="2"/>
  <c r="E1056" i="2" s="1" a="1"/>
  <c r="E1056" i="2" s="1"/>
  <c r="H1056" i="2" s="1"/>
  <c r="X1056" i="2"/>
  <c r="W1056" i="2"/>
  <c r="D1053" i="2"/>
  <c r="E1053" i="2" s="1" a="1"/>
  <c r="E1053" i="2" s="1"/>
  <c r="H1053" i="2" s="1"/>
  <c r="X1053" i="2"/>
  <c r="W1053" i="2"/>
  <c r="D1050" i="2"/>
  <c r="E1050" i="2" s="1" a="1"/>
  <c r="E1050" i="2" s="1"/>
  <c r="H1050" i="2" s="1"/>
  <c r="X1050" i="2"/>
  <c r="W1050" i="2"/>
  <c r="D1047" i="2"/>
  <c r="E1047" i="2" s="1" a="1"/>
  <c r="E1047" i="2" s="1"/>
  <c r="H1047" i="2" s="1"/>
  <c r="X1047" i="2"/>
  <c r="W1047" i="2"/>
  <c r="D1044" i="2"/>
  <c r="E1044" i="2" s="1" a="1"/>
  <c r="E1044" i="2" s="1"/>
  <c r="H1044" i="2" s="1"/>
  <c r="X1044" i="2"/>
  <c r="W1044" i="2"/>
  <c r="D1041" i="2"/>
  <c r="E1041" i="2" s="1" a="1"/>
  <c r="E1041" i="2" s="1"/>
  <c r="H1041" i="2" s="1"/>
  <c r="X1041" i="2"/>
  <c r="W1041" i="2"/>
  <c r="D1038" i="2"/>
  <c r="E1038" i="2" s="1" a="1"/>
  <c r="E1038" i="2" s="1"/>
  <c r="H1038" i="2" s="1"/>
  <c r="X1038" i="2"/>
  <c r="W1038" i="2"/>
  <c r="D1035" i="2"/>
  <c r="E1035" i="2" s="1" a="1"/>
  <c r="E1035" i="2" s="1"/>
  <c r="H1035" i="2" s="1"/>
  <c r="X1035" i="2"/>
  <c r="W1035" i="2"/>
  <c r="D1032" i="2"/>
  <c r="E1032" i="2" s="1" a="1"/>
  <c r="E1032" i="2" s="1"/>
  <c r="H1032" i="2" s="1"/>
  <c r="X1032" i="2"/>
  <c r="W1032" i="2"/>
  <c r="D1029" i="2"/>
  <c r="E1029" i="2" s="1" a="1"/>
  <c r="E1029" i="2" s="1"/>
  <c r="H1029" i="2" s="1"/>
  <c r="X1029" i="2"/>
  <c r="W1029" i="2"/>
  <c r="D1026" i="2"/>
  <c r="E1026" i="2" s="1" a="1"/>
  <c r="E1026" i="2" s="1"/>
  <c r="H1026" i="2" s="1"/>
  <c r="X1026" i="2"/>
  <c r="W1026" i="2"/>
  <c r="D1023" i="2"/>
  <c r="E1023" i="2" s="1" a="1"/>
  <c r="E1023" i="2" s="1"/>
  <c r="H1023" i="2" s="1"/>
  <c r="X1023" i="2"/>
  <c r="W1023" i="2"/>
  <c r="D1020" i="2"/>
  <c r="E1020" i="2" s="1" a="1"/>
  <c r="E1020" i="2" s="1"/>
  <c r="H1020" i="2" s="1"/>
  <c r="X1020" i="2"/>
  <c r="W1020" i="2"/>
  <c r="D1017" i="2"/>
  <c r="E1017" i="2" s="1" a="1"/>
  <c r="E1017" i="2" s="1"/>
  <c r="H1017" i="2" s="1"/>
  <c r="X1017" i="2"/>
  <c r="W1017" i="2"/>
  <c r="D1014" i="2"/>
  <c r="E1014" i="2" s="1" a="1"/>
  <c r="E1014" i="2" s="1"/>
  <c r="H1014" i="2" s="1"/>
  <c r="X1014" i="2"/>
  <c r="W1014" i="2"/>
  <c r="D1011" i="2"/>
  <c r="E1011" i="2" s="1" a="1"/>
  <c r="E1011" i="2" s="1"/>
  <c r="H1011" i="2" s="1"/>
  <c r="X1011" i="2"/>
  <c r="W1011" i="2"/>
  <c r="D1008" i="2"/>
  <c r="E1008" i="2" s="1" a="1"/>
  <c r="E1008" i="2" s="1"/>
  <c r="H1008" i="2" s="1"/>
  <c r="X1008" i="2"/>
  <c r="W1008" i="2"/>
  <c r="D1005" i="2"/>
  <c r="E1005" i="2" s="1" a="1"/>
  <c r="E1005" i="2" s="1"/>
  <c r="H1005" i="2" s="1"/>
  <c r="X1005" i="2"/>
  <c r="W1005" i="2"/>
  <c r="D1002" i="2"/>
  <c r="E1002" i="2" s="1" a="1"/>
  <c r="E1002" i="2" s="1"/>
  <c r="H1002" i="2" s="1"/>
  <c r="X1002" i="2"/>
  <c r="W1002" i="2"/>
  <c r="D530" i="2"/>
  <c r="E530" i="2" s="1" a="1"/>
  <c r="E530" i="2" s="1"/>
  <c r="H530" i="2" s="1"/>
  <c r="X530" i="2"/>
  <c r="W530" i="2"/>
  <c r="D529" i="2"/>
  <c r="E529" i="2" s="1" a="1"/>
  <c r="E529" i="2" s="1"/>
  <c r="H529" i="2" s="1"/>
  <c r="X529" i="2"/>
  <c r="W529" i="2"/>
  <c r="D528" i="2"/>
  <c r="E528" i="2" s="1" a="1"/>
  <c r="E528" i="2" s="1"/>
  <c r="H528" i="2" s="1"/>
  <c r="X528" i="2"/>
  <c r="W528" i="2"/>
  <c r="D527" i="2"/>
  <c r="E527" i="2" s="1" a="1"/>
  <c r="E527" i="2" s="1"/>
  <c r="H527" i="2" s="1"/>
  <c r="X527" i="2"/>
  <c r="W527" i="2"/>
  <c r="D3" i="2"/>
  <c r="E3" i="2" s="1" a="1"/>
  <c r="E3" i="2" s="1"/>
  <c r="H3" i="2" s="1"/>
  <c r="N4" i="2"/>
  <c r="N3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H3008" i="2"/>
  <c r="H2996" i="2"/>
  <c r="H2984" i="2"/>
  <c r="H2972" i="2"/>
  <c r="H2960" i="2"/>
  <c r="H2948" i="2"/>
  <c r="H2936" i="2"/>
  <c r="H2924" i="2"/>
  <c r="H2912" i="2"/>
  <c r="H2900" i="2"/>
  <c r="H2888" i="2"/>
  <c r="H2876" i="2"/>
  <c r="H2864" i="2"/>
  <c r="H2852" i="2"/>
  <c r="H2840" i="2"/>
  <c r="H2828" i="2"/>
  <c r="H2816" i="2"/>
  <c r="H2804" i="2"/>
  <c r="H2792" i="2"/>
  <c r="H2780" i="2"/>
  <c r="H2768" i="2"/>
  <c r="H2756" i="2"/>
  <c r="H2752" i="2"/>
  <c r="H2744" i="2"/>
  <c r="H2732" i="2"/>
  <c r="H2720" i="2"/>
  <c r="H2708" i="2"/>
  <c r="H2696" i="2"/>
  <c r="H2684" i="2"/>
  <c r="H2672" i="2"/>
  <c r="H2660" i="2"/>
  <c r="H2648" i="2"/>
  <c r="H2636" i="2"/>
  <c r="H2624" i="2"/>
  <c r="H2612" i="2"/>
  <c r="H2600" i="2"/>
  <c r="H2588" i="2"/>
  <c r="H2576" i="2"/>
  <c r="H2564" i="2"/>
  <c r="H2552" i="2"/>
  <c r="H2540" i="2"/>
  <c r="H2528" i="2"/>
  <c r="H2516" i="2"/>
  <c r="H2504" i="2"/>
  <c r="H2492" i="2"/>
  <c r="H2480" i="2"/>
  <c r="H2468" i="2"/>
  <c r="H2456" i="2"/>
  <c r="H2444" i="2"/>
  <c r="H2432" i="2"/>
  <c r="H2420" i="2"/>
  <c r="H2408" i="2"/>
  <c r="H2396" i="2"/>
  <c r="H2392" i="2"/>
  <c r="H2384" i="2"/>
  <c r="H2372" i="2"/>
  <c r="H2360" i="2"/>
  <c r="H2348" i="2"/>
  <c r="H2336" i="2"/>
  <c r="H2324" i="2"/>
  <c r="H2320" i="2"/>
  <c r="H2312" i="2"/>
  <c r="H2300" i="2"/>
  <c r="H2288" i="2"/>
  <c r="H2276" i="2"/>
  <c r="H2264" i="2"/>
  <c r="H2252" i="2"/>
  <c r="H2240" i="2"/>
  <c r="H2228" i="2"/>
  <c r="H2216" i="2"/>
  <c r="H2204" i="2"/>
  <c r="H2192" i="2"/>
  <c r="H2180" i="2"/>
  <c r="H2168" i="2"/>
  <c r="H2156" i="2"/>
  <c r="H2144" i="2"/>
  <c r="H2132" i="2"/>
  <c r="H2120" i="2"/>
  <c r="H2108" i="2"/>
  <c r="H2096" i="2"/>
  <c r="H2084" i="2"/>
  <c r="H2072" i="2"/>
  <c r="H2060" i="2"/>
  <c r="H2052" i="2"/>
  <c r="H2048" i="2"/>
  <c r="H2036" i="2"/>
  <c r="H2024" i="2"/>
  <c r="H2012" i="2"/>
  <c r="H2000" i="2"/>
  <c r="H1988" i="2"/>
  <c r="H1976" i="2"/>
  <c r="H1964" i="2"/>
  <c r="H1952" i="2"/>
  <c r="H1940" i="2"/>
  <c r="H1928" i="2"/>
  <c r="H1916" i="2"/>
  <c r="H1904" i="2"/>
  <c r="H1892" i="2"/>
  <c r="H1880" i="2"/>
  <c r="H1868" i="2"/>
  <c r="H1856" i="2"/>
  <c r="H1844" i="2"/>
  <c r="H1832" i="2"/>
  <c r="H1820" i="2"/>
  <c r="H1808" i="2"/>
  <c r="H1796" i="2"/>
  <c r="H1784" i="2"/>
  <c r="H1772" i="2"/>
  <c r="H1567" i="2"/>
  <c r="H1364" i="2"/>
  <c r="H1196" i="2"/>
  <c r="H1019" i="2"/>
  <c r="H993" i="2"/>
  <c r="H981" i="2"/>
  <c r="H973" i="2"/>
  <c r="H972" i="2"/>
  <c r="H969" i="2"/>
  <c r="H957" i="2"/>
  <c r="H953" i="2"/>
  <c r="H948" i="2"/>
  <c r="H945" i="2"/>
  <c r="H933" i="2"/>
  <c r="H924" i="2"/>
  <c r="H921" i="2"/>
  <c r="H909" i="2"/>
  <c r="H905" i="2"/>
  <c r="H901" i="2"/>
  <c r="H897" i="2"/>
  <c r="H885" i="2"/>
  <c r="H881" i="2"/>
  <c r="H877" i="2"/>
  <c r="H873" i="2"/>
  <c r="H861" i="2"/>
  <c r="H857" i="2"/>
  <c r="H849" i="2"/>
  <c r="H837" i="2"/>
  <c r="H829" i="2"/>
  <c r="H828" i="2"/>
  <c r="H825" i="2"/>
  <c r="H813" i="2"/>
  <c r="H801" i="2"/>
  <c r="H789" i="2"/>
  <c r="H785" i="2"/>
  <c r="H781" i="2"/>
  <c r="H777" i="2"/>
  <c r="H765" i="2"/>
  <c r="H757" i="2"/>
  <c r="H756" i="2"/>
  <c r="H753" i="2"/>
  <c r="H741" i="2"/>
  <c r="H733" i="2"/>
  <c r="H732" i="2"/>
  <c r="H729" i="2"/>
  <c r="H717" i="2"/>
  <c r="H708" i="2"/>
  <c r="H705" i="2"/>
  <c r="H693" i="2"/>
  <c r="H685" i="2"/>
  <c r="H681" i="2"/>
  <c r="H669" i="2"/>
  <c r="H665" i="2"/>
  <c r="H661" i="2"/>
  <c r="H657" i="2"/>
  <c r="H645" i="2"/>
  <c r="H637" i="2"/>
  <c r="H636" i="2"/>
  <c r="H633" i="2"/>
  <c r="H621" i="2"/>
  <c r="H609" i="2"/>
  <c r="H597" i="2"/>
  <c r="H589" i="2"/>
  <c r="H585" i="2"/>
  <c r="H573" i="2"/>
  <c r="H569" i="2"/>
  <c r="H565" i="2"/>
  <c r="H561" i="2"/>
  <c r="H549" i="2"/>
  <c r="H541" i="2"/>
  <c r="H540" i="2"/>
  <c r="H537" i="2"/>
  <c r="H515" i="2"/>
  <c r="H442" i="2"/>
  <c r="H418" i="2"/>
  <c r="H395" i="2"/>
  <c r="H371" i="2"/>
  <c r="H370" i="2"/>
  <c r="H347" i="2"/>
  <c r="H346" i="2"/>
  <c r="H323" i="2"/>
  <c r="H299" i="2"/>
  <c r="H269" i="2"/>
  <c r="H257" i="2"/>
  <c r="H245" i="2"/>
  <c r="H233" i="2"/>
  <c r="H221" i="2"/>
  <c r="H213" i="2"/>
  <c r="H209" i="2"/>
  <c r="H197" i="2"/>
  <c r="H185" i="2"/>
  <c r="H173" i="2"/>
  <c r="H161" i="2"/>
  <c r="H149" i="2"/>
  <c r="H137" i="2"/>
  <c r="H125" i="2"/>
  <c r="H113" i="2"/>
  <c r="H101" i="2"/>
  <c r="L19" i="7" l="1"/>
  <c r="L2" i="7"/>
  <c r="Z3" i="2" a="1"/>
  <c r="Z3" i="2" s="1"/>
  <c r="K25" i="7"/>
  <c r="L25" i="7" s="1"/>
  <c r="K24" i="7"/>
  <c r="L24" i="7" s="1"/>
  <c r="K23" i="7"/>
  <c r="L23" i="7" s="1"/>
  <c r="K22" i="7"/>
  <c r="L22" i="7" s="1"/>
  <c r="K21" i="7"/>
  <c r="L21" i="7" s="1"/>
  <c r="K20" i="7"/>
  <c r="L20" i="7" s="1"/>
  <c r="K18" i="7"/>
  <c r="L18" i="7" s="1"/>
  <c r="K17" i="7"/>
  <c r="L17" i="7" s="1"/>
  <c r="K16" i="7"/>
  <c r="L16" i="7" s="1"/>
  <c r="K15" i="7"/>
  <c r="L15" i="7" s="1"/>
  <c r="K14" i="7"/>
  <c r="L14" i="7" s="1"/>
  <c r="K13" i="7"/>
  <c r="L13" i="7" s="1"/>
  <c r="K12" i="7"/>
  <c r="L12" i="7" s="1"/>
  <c r="K11" i="7"/>
  <c r="L11" i="7" s="1"/>
  <c r="K10" i="7"/>
  <c r="L10" i="7" s="1"/>
  <c r="K9" i="7"/>
  <c r="L9" i="7" s="1"/>
  <c r="K8" i="7"/>
  <c r="L8" i="7" s="1"/>
  <c r="K7" i="7"/>
  <c r="L7" i="7" s="1"/>
  <c r="K6" i="7"/>
  <c r="L6" i="7" s="1"/>
  <c r="K5" i="7"/>
  <c r="L5" i="7" s="1"/>
  <c r="K4" i="7"/>
  <c r="L4" i="7" s="1"/>
  <c r="K3" i="7"/>
  <c r="L3" i="7" s="1"/>
  <c r="Y527" i="2" a="1"/>
  <c r="Y527" i="2" s="1"/>
  <c r="Z527" i="2" a="1"/>
  <c r="Z527" i="2" s="1"/>
  <c r="Y528" i="2" a="1"/>
  <c r="Y528" i="2" s="1"/>
  <c r="Z528" i="2" a="1"/>
  <c r="Z528" i="2" s="1"/>
  <c r="Y529" i="2" a="1"/>
  <c r="Y529" i="2" s="1"/>
  <c r="Z529" i="2" a="1"/>
  <c r="Z529" i="2" s="1"/>
  <c r="Y530" i="2" a="1"/>
  <c r="Y530" i="2" s="1"/>
  <c r="Z530" i="2" a="1"/>
  <c r="Z530" i="2" s="1"/>
  <c r="Y1002" i="2" a="1"/>
  <c r="Y1002" i="2" s="1"/>
  <c r="Z1002" i="2" a="1"/>
  <c r="Z1002" i="2" s="1"/>
  <c r="Y1005" i="2" a="1"/>
  <c r="Y1005" i="2" s="1"/>
  <c r="Z1005" i="2" a="1"/>
  <c r="Z1005" i="2" s="1"/>
  <c r="Y1008" i="2" a="1"/>
  <c r="Y1008" i="2" s="1"/>
  <c r="Z1008" i="2" a="1"/>
  <c r="Z1008" i="2" s="1"/>
  <c r="Y1011" i="2" a="1"/>
  <c r="Y1011" i="2" s="1"/>
  <c r="Z1011" i="2" a="1"/>
  <c r="Z1011" i="2" s="1"/>
  <c r="Y1014" i="2" a="1"/>
  <c r="Y1014" i="2" s="1"/>
  <c r="Z1014" i="2" a="1"/>
  <c r="Z1014" i="2" s="1"/>
  <c r="Y1017" i="2" a="1"/>
  <c r="Y1017" i="2" s="1"/>
  <c r="Z1017" i="2" a="1"/>
  <c r="Z1017" i="2" s="1"/>
  <c r="Y1020" i="2" a="1"/>
  <c r="Y1020" i="2" s="1"/>
  <c r="Z1020" i="2" a="1"/>
  <c r="Z1020" i="2" s="1"/>
  <c r="Y1023" i="2" a="1"/>
  <c r="Y1023" i="2" s="1"/>
  <c r="Z1023" i="2" a="1"/>
  <c r="Z1023" i="2" s="1"/>
  <c r="Y1026" i="2" a="1"/>
  <c r="Y1026" i="2" s="1"/>
  <c r="Z1026" i="2" a="1"/>
  <c r="Z1026" i="2" s="1"/>
  <c r="Y1029" i="2" a="1"/>
  <c r="Y1029" i="2" s="1"/>
  <c r="Z1029" i="2" a="1"/>
  <c r="Z1029" i="2" s="1"/>
  <c r="Y1032" i="2" a="1"/>
  <c r="Y1032" i="2" s="1"/>
  <c r="Z1032" i="2" a="1"/>
  <c r="Z1032" i="2" s="1"/>
  <c r="Y1035" i="2" a="1"/>
  <c r="Y1035" i="2" s="1"/>
  <c r="Z1035" i="2" a="1"/>
  <c r="Z1035" i="2" s="1"/>
  <c r="Y1038" i="2" a="1"/>
  <c r="Y1038" i="2" s="1"/>
  <c r="Z1038" i="2" a="1"/>
  <c r="Z1038" i="2" s="1"/>
  <c r="Y1041" i="2" a="1"/>
  <c r="Y1041" i="2" s="1"/>
  <c r="Z1041" i="2" a="1"/>
  <c r="Z1041" i="2" s="1"/>
  <c r="Y1044" i="2" a="1"/>
  <c r="Y1044" i="2" s="1"/>
  <c r="Z1044" i="2" a="1"/>
  <c r="Z1044" i="2" s="1"/>
  <c r="Y1047" i="2" a="1"/>
  <c r="Y1047" i="2" s="1"/>
  <c r="Z1047" i="2" a="1"/>
  <c r="Z1047" i="2" s="1"/>
  <c r="Y1050" i="2" a="1"/>
  <c r="Y1050" i="2" s="1"/>
  <c r="Z1050" i="2" a="1"/>
  <c r="Z1050" i="2" s="1"/>
  <c r="Y1053" i="2" a="1"/>
  <c r="Y1053" i="2" s="1"/>
  <c r="Z1053" i="2" a="1"/>
  <c r="Z1053" i="2" s="1"/>
  <c r="Y1056" i="2" a="1"/>
  <c r="Y1056" i="2" s="1"/>
  <c r="Z1056" i="2" a="1"/>
  <c r="Z1056" i="2" s="1"/>
  <c r="Y1059" i="2" a="1"/>
  <c r="Y1059" i="2" s="1"/>
  <c r="Z1059" i="2" a="1"/>
  <c r="Z1059" i="2" s="1"/>
  <c r="Y1062" i="2" a="1"/>
  <c r="Y1062" i="2" s="1"/>
  <c r="Z1062" i="2" a="1"/>
  <c r="Z1062" i="2" s="1"/>
  <c r="Y1065" i="2" a="1"/>
  <c r="Y1065" i="2" s="1"/>
  <c r="Z1065" i="2" a="1"/>
  <c r="Z1065" i="2" s="1"/>
  <c r="Y1068" i="2" a="1"/>
  <c r="Y1068" i="2" s="1"/>
  <c r="Z1068" i="2" a="1"/>
  <c r="Z1068" i="2" s="1"/>
  <c r="Y1071" i="2" a="1"/>
  <c r="Y1071" i="2" s="1"/>
  <c r="Z1071" i="2" a="1"/>
  <c r="Z1071" i="2" s="1"/>
  <c r="Y1074" i="2" a="1"/>
  <c r="Y1074" i="2" s="1"/>
  <c r="Z1074" i="2" a="1"/>
  <c r="Z1074" i="2" s="1"/>
  <c r="Y1077" i="2" a="1"/>
  <c r="Y1077" i="2" s="1"/>
  <c r="Z1077" i="2" a="1"/>
  <c r="Z1077" i="2" s="1"/>
  <c r="Y1080" i="2" a="1"/>
  <c r="Y1080" i="2" s="1"/>
  <c r="Z1080" i="2" a="1"/>
  <c r="Z1080" i="2" s="1"/>
  <c r="Y1083" i="2" a="1"/>
  <c r="Y1083" i="2" s="1"/>
  <c r="Z1083" i="2" a="1"/>
  <c r="Z1083" i="2" s="1"/>
  <c r="Y1086" i="2" a="1"/>
  <c r="Y1086" i="2" s="1"/>
  <c r="Z1086" i="2" a="1"/>
  <c r="Z1086" i="2" s="1"/>
  <c r="Y1089" i="2" a="1"/>
  <c r="Y1089" i="2" s="1"/>
  <c r="Z1089" i="2" a="1"/>
  <c r="Z1089" i="2" s="1"/>
  <c r="Y1092" i="2" a="1"/>
  <c r="Y1092" i="2" s="1"/>
  <c r="Z1092" i="2" a="1"/>
  <c r="Z1092" i="2" s="1"/>
  <c r="Y1095" i="2" a="1"/>
  <c r="Y1095" i="2" s="1"/>
  <c r="Z1095" i="2" a="1"/>
  <c r="Z1095" i="2" s="1"/>
  <c r="Y1098" i="2" a="1"/>
  <c r="Y1098" i="2" s="1"/>
  <c r="Z1098" i="2" a="1"/>
  <c r="Z1098" i="2" s="1"/>
  <c r="Y1101" i="2" a="1"/>
  <c r="Y1101" i="2" s="1"/>
  <c r="Z1101" i="2" a="1"/>
  <c r="Z1101" i="2" s="1"/>
  <c r="Y1104" i="2" a="1"/>
  <c r="Y1104" i="2" s="1"/>
  <c r="Z1104" i="2" a="1"/>
  <c r="Z1104" i="2" s="1"/>
  <c r="Y1107" i="2" a="1"/>
  <c r="Y1107" i="2" s="1"/>
  <c r="Z1107" i="2" a="1"/>
  <c r="Z1107" i="2" s="1"/>
  <c r="Y1110" i="2" a="1"/>
  <c r="Y1110" i="2" s="1"/>
  <c r="Z1110" i="2" a="1"/>
  <c r="Z1110" i="2" s="1"/>
  <c r="Y1113" i="2" a="1"/>
  <c r="Y1113" i="2" s="1"/>
  <c r="Z1113" i="2" a="1"/>
  <c r="Z1113" i="2" s="1"/>
  <c r="Y1116" i="2" a="1"/>
  <c r="Y1116" i="2" s="1"/>
  <c r="Z1116" i="2" a="1"/>
  <c r="Z1116" i="2" s="1"/>
  <c r="Y1119" i="2" a="1"/>
  <c r="Y1119" i="2" s="1"/>
  <c r="Z1119" i="2" a="1"/>
  <c r="Z1119" i="2" s="1"/>
  <c r="Y1122" i="2" a="1"/>
  <c r="Y1122" i="2" s="1"/>
  <c r="Z1122" i="2" a="1"/>
  <c r="Z1122" i="2" s="1"/>
  <c r="Y1125" i="2" a="1"/>
  <c r="Y1125" i="2" s="1"/>
  <c r="Z1125" i="2" a="1"/>
  <c r="Z1125" i="2" s="1"/>
  <c r="Y1128" i="2" a="1"/>
  <c r="Y1128" i="2" s="1"/>
  <c r="Z1128" i="2" a="1"/>
  <c r="Z1128" i="2" s="1"/>
  <c r="Y1131" i="2" a="1"/>
  <c r="Y1131" i="2" s="1"/>
  <c r="Z1131" i="2" a="1"/>
  <c r="Z1131" i="2" s="1"/>
  <c r="Y1134" i="2" a="1"/>
  <c r="Y1134" i="2" s="1"/>
  <c r="Z1134" i="2" a="1"/>
  <c r="Z1134" i="2" s="1"/>
  <c r="Y1137" i="2" a="1"/>
  <c r="Y1137" i="2" s="1"/>
  <c r="Z1137" i="2" a="1"/>
  <c r="Z1137" i="2" s="1"/>
  <c r="Y1140" i="2" a="1"/>
  <c r="Y1140" i="2" s="1"/>
  <c r="Z1140" i="2" a="1"/>
  <c r="Z1140" i="2" s="1"/>
  <c r="Y1143" i="2" a="1"/>
  <c r="Y1143" i="2" s="1"/>
  <c r="Z1143" i="2" a="1"/>
  <c r="Z1143" i="2" s="1"/>
  <c r="Y1146" i="2" a="1"/>
  <c r="Y1146" i="2" s="1"/>
  <c r="Z1146" i="2" a="1"/>
  <c r="Z1146" i="2" s="1"/>
  <c r="Y1149" i="2" a="1"/>
  <c r="Y1149" i="2" s="1"/>
  <c r="Z1149" i="2" a="1"/>
  <c r="Z1149" i="2" s="1"/>
  <c r="Y1152" i="2" a="1"/>
  <c r="Y1152" i="2" s="1"/>
  <c r="Z1152" i="2" a="1"/>
  <c r="Z1152" i="2" s="1"/>
  <c r="Y1155" i="2" a="1"/>
  <c r="Y1155" i="2" s="1"/>
  <c r="Z1155" i="2" a="1"/>
  <c r="Z1155" i="2" s="1"/>
  <c r="Y1158" i="2" a="1"/>
  <c r="Y1158" i="2" s="1"/>
  <c r="Z1158" i="2" a="1"/>
  <c r="Z1158" i="2" s="1"/>
  <c r="Y1161" i="2" a="1"/>
  <c r="Y1161" i="2" s="1"/>
  <c r="Z1161" i="2" a="1"/>
  <c r="Z1161" i="2" s="1"/>
  <c r="Y1164" i="2" a="1"/>
  <c r="Y1164" i="2" s="1"/>
  <c r="Z1164" i="2" a="1"/>
  <c r="Z1164" i="2" s="1"/>
  <c r="Y1167" i="2" a="1"/>
  <c r="Y1167" i="2" s="1"/>
  <c r="Z1167" i="2" a="1"/>
  <c r="Z1167" i="2" s="1"/>
  <c r="Y1170" i="2" a="1"/>
  <c r="Y1170" i="2" s="1"/>
  <c r="Z1170" i="2" a="1"/>
  <c r="Z1170" i="2" s="1"/>
  <c r="Y1173" i="2" a="1"/>
  <c r="Y1173" i="2" s="1"/>
  <c r="Z1173" i="2" a="1"/>
  <c r="Z1173" i="2" s="1"/>
  <c r="Y1176" i="2" a="1"/>
  <c r="Y1176" i="2" s="1"/>
  <c r="Z1176" i="2" a="1"/>
  <c r="Z1176" i="2" s="1"/>
  <c r="Y1179" i="2" a="1"/>
  <c r="Y1179" i="2" s="1"/>
  <c r="Z1179" i="2" a="1"/>
  <c r="Z1179" i="2" s="1"/>
  <c r="Y1182" i="2" a="1"/>
  <c r="Y1182" i="2" s="1"/>
  <c r="Z1182" i="2" a="1"/>
  <c r="Z1182" i="2" s="1"/>
  <c r="Y1185" i="2" a="1"/>
  <c r="Y1185" i="2" s="1"/>
  <c r="Z1185" i="2" a="1"/>
  <c r="Z1185" i="2" s="1"/>
  <c r="Y1188" i="2" a="1"/>
  <c r="Y1188" i="2" s="1"/>
  <c r="Z1188" i="2" a="1"/>
  <c r="Z1188" i="2" s="1"/>
  <c r="Y1191" i="2" a="1"/>
  <c r="Y1191" i="2" s="1"/>
  <c r="Z1191" i="2" a="1"/>
  <c r="Z1191" i="2" s="1"/>
  <c r="Y1194" i="2" a="1"/>
  <c r="Y1194" i="2" s="1"/>
  <c r="Z1194" i="2" a="1"/>
  <c r="Z1194" i="2" s="1"/>
  <c r="Y1197" i="2" a="1"/>
  <c r="Y1197" i="2" s="1"/>
  <c r="Z1197" i="2" a="1"/>
  <c r="Z1197" i="2" s="1"/>
  <c r="Y1200" i="2" a="1"/>
  <c r="Y1200" i="2" s="1"/>
  <c r="Z1200" i="2" a="1"/>
  <c r="Z1200" i="2" s="1"/>
  <c r="Y1203" i="2" a="1"/>
  <c r="Y1203" i="2" s="1"/>
  <c r="Z1203" i="2" a="1"/>
  <c r="Z1203" i="2" s="1"/>
  <c r="Y1206" i="2" a="1"/>
  <c r="Y1206" i="2" s="1"/>
  <c r="Z1206" i="2" a="1"/>
  <c r="Z1206" i="2" s="1"/>
  <c r="Y1209" i="2" a="1"/>
  <c r="Y1209" i="2" s="1"/>
  <c r="Z1209" i="2" a="1"/>
  <c r="Z1209" i="2" s="1"/>
  <c r="Y1212" i="2" a="1"/>
  <c r="Y1212" i="2" s="1"/>
  <c r="Z1212" i="2" a="1"/>
  <c r="Z1212" i="2" s="1"/>
  <c r="Y1215" i="2" a="1"/>
  <c r="Y1215" i="2" s="1"/>
  <c r="Z1215" i="2" a="1"/>
  <c r="Z1215" i="2" s="1"/>
  <c r="Y1218" i="2" a="1"/>
  <c r="Y1218" i="2" s="1"/>
  <c r="Z1218" i="2" a="1"/>
  <c r="Z1218" i="2" s="1"/>
  <c r="Y1221" i="2" a="1"/>
  <c r="Y1221" i="2" s="1"/>
  <c r="Z1221" i="2" a="1"/>
  <c r="Z1221" i="2" s="1"/>
  <c r="Y1224" i="2" a="1"/>
  <c r="Y1224" i="2" s="1"/>
  <c r="Z1224" i="2" a="1"/>
  <c r="Z1224" i="2" s="1"/>
  <c r="Y1227" i="2" a="1"/>
  <c r="Y1227" i="2" s="1"/>
  <c r="Z1227" i="2" a="1"/>
  <c r="Z1227" i="2" s="1"/>
  <c r="Y1230" i="2" a="1"/>
  <c r="Y1230" i="2" s="1"/>
  <c r="Z1230" i="2" a="1"/>
  <c r="Z1230" i="2" s="1"/>
  <c r="Y1233" i="2" a="1"/>
  <c r="Y1233" i="2" s="1"/>
  <c r="Z1233" i="2" a="1"/>
  <c r="Z1233" i="2" s="1"/>
  <c r="Y1236" i="2" a="1"/>
  <c r="Y1236" i="2" s="1"/>
  <c r="Z1236" i="2" a="1"/>
  <c r="Z1236" i="2" s="1"/>
  <c r="Y1239" i="2" a="1"/>
  <c r="Y1239" i="2" s="1"/>
  <c r="Z1239" i="2" a="1"/>
  <c r="Z1239" i="2" s="1"/>
  <c r="Y1242" i="2" a="1"/>
  <c r="Y1242" i="2" s="1"/>
  <c r="Z1242" i="2" a="1"/>
  <c r="Z1242" i="2" s="1"/>
  <c r="Y1245" i="2" a="1"/>
  <c r="Y1245" i="2" s="1"/>
  <c r="Z1245" i="2" a="1"/>
  <c r="Z1245" i="2" s="1"/>
  <c r="Y1248" i="2" a="1"/>
  <c r="Y1248" i="2" s="1"/>
  <c r="Z1248" i="2" a="1"/>
  <c r="Z1248" i="2" s="1"/>
  <c r="Y1251" i="2" a="1"/>
  <c r="Y1251" i="2" s="1"/>
  <c r="Z1251" i="2" a="1"/>
  <c r="Z1251" i="2" s="1"/>
  <c r="Y1254" i="2" a="1"/>
  <c r="Y1254" i="2" s="1"/>
  <c r="Z1254" i="2" a="1"/>
  <c r="Z1254" i="2" s="1"/>
  <c r="Y1257" i="2" a="1"/>
  <c r="Y1257" i="2" s="1"/>
  <c r="Z1257" i="2" a="1"/>
  <c r="Z1257" i="2" s="1"/>
  <c r="Y1260" i="2" a="1"/>
  <c r="Y1260" i="2" s="1"/>
  <c r="Z1260" i="2" a="1"/>
  <c r="Z1260" i="2" s="1"/>
  <c r="Y1263" i="2" a="1"/>
  <c r="Y1263" i="2" s="1"/>
  <c r="Z1263" i="2" a="1"/>
  <c r="Z1263" i="2" s="1"/>
  <c r="Y1266" i="2" a="1"/>
  <c r="Y1266" i="2" s="1"/>
  <c r="Z1266" i="2" a="1"/>
  <c r="Z1266" i="2" s="1"/>
  <c r="Y1269" i="2" a="1"/>
  <c r="Y1269" i="2" s="1"/>
  <c r="Z1269" i="2" a="1"/>
  <c r="Z1269" i="2" s="1"/>
  <c r="Y1272" i="2" a="1"/>
  <c r="Y1272" i="2" s="1"/>
  <c r="Z1272" i="2" a="1"/>
  <c r="Z1272" i="2" s="1"/>
  <c r="Y1275" i="2" a="1"/>
  <c r="Y1275" i="2" s="1"/>
  <c r="Z1275" i="2" a="1"/>
  <c r="Z1275" i="2" s="1"/>
  <c r="Y1278" i="2" a="1"/>
  <c r="Y1278" i="2" s="1"/>
  <c r="Z1278" i="2" a="1"/>
  <c r="Z1278" i="2" s="1"/>
  <c r="Y1281" i="2" a="1"/>
  <c r="Y1281" i="2" s="1"/>
  <c r="Z1281" i="2" a="1"/>
  <c r="Z1281" i="2" s="1"/>
  <c r="Y1284" i="2" a="1"/>
  <c r="Y1284" i="2" s="1"/>
  <c r="Z1284" i="2" a="1"/>
  <c r="Z1284" i="2" s="1"/>
  <c r="Y1287" i="2" a="1"/>
  <c r="Y1287" i="2" s="1"/>
  <c r="Z1287" i="2" a="1"/>
  <c r="Z1287" i="2" s="1"/>
  <c r="Y1290" i="2" a="1"/>
  <c r="Y1290" i="2" s="1"/>
  <c r="Z1290" i="2" a="1"/>
  <c r="Z1290" i="2" s="1"/>
  <c r="Y1293" i="2" a="1"/>
  <c r="Y1293" i="2" s="1"/>
  <c r="Z1293" i="2" a="1"/>
  <c r="Z1293" i="2" s="1"/>
  <c r="Y1296" i="2" a="1"/>
  <c r="Y1296" i="2" s="1"/>
  <c r="Z1296" i="2" a="1"/>
  <c r="Z1296" i="2" s="1"/>
  <c r="Y1299" i="2" a="1"/>
  <c r="Y1299" i="2" s="1"/>
  <c r="Z1299" i="2" a="1"/>
  <c r="Z1299" i="2" s="1"/>
  <c r="Y1302" i="2" a="1"/>
  <c r="Y1302" i="2" s="1"/>
  <c r="Z1302" i="2" a="1"/>
  <c r="Z1302" i="2" s="1"/>
  <c r="Y1305" i="2" a="1"/>
  <c r="Y1305" i="2" s="1"/>
  <c r="Z1305" i="2" a="1"/>
  <c r="Z1305" i="2" s="1"/>
  <c r="Y1308" i="2" a="1"/>
  <c r="Y1308" i="2" s="1"/>
  <c r="Z1308" i="2" a="1"/>
  <c r="Z1308" i="2" s="1"/>
  <c r="Y1311" i="2" a="1"/>
  <c r="Y1311" i="2" s="1"/>
  <c r="Z1311" i="2" a="1"/>
  <c r="Z1311" i="2" s="1"/>
  <c r="Y1314" i="2" a="1"/>
  <c r="Y1314" i="2" s="1"/>
  <c r="Z1314" i="2" a="1"/>
  <c r="Z1314" i="2" s="1"/>
  <c r="Y1317" i="2" a="1"/>
  <c r="Y1317" i="2" s="1"/>
  <c r="Z1317" i="2" a="1"/>
  <c r="Z1317" i="2" s="1"/>
  <c r="Y1320" i="2" a="1"/>
  <c r="Y1320" i="2" s="1"/>
  <c r="Z1320" i="2" a="1"/>
  <c r="Z1320" i="2" s="1"/>
  <c r="Y1323" i="2" a="1"/>
  <c r="Y1323" i="2" s="1"/>
  <c r="Z1323" i="2" a="1"/>
  <c r="Z1323" i="2" s="1"/>
  <c r="Y1326" i="2" a="1"/>
  <c r="Y1326" i="2" s="1"/>
  <c r="Z1326" i="2" a="1"/>
  <c r="Z1326" i="2" s="1"/>
  <c r="Y1329" i="2" a="1"/>
  <c r="Y1329" i="2" s="1"/>
  <c r="Z1329" i="2" a="1"/>
  <c r="Z1329" i="2" s="1"/>
  <c r="Y1332" i="2" a="1"/>
  <c r="Y1332" i="2" s="1"/>
  <c r="Z1332" i="2" a="1"/>
  <c r="Z1332" i="2" s="1"/>
  <c r="Y1335" i="2" a="1"/>
  <c r="Y1335" i="2" s="1"/>
  <c r="Z1335" i="2" a="1"/>
  <c r="Z1335" i="2" s="1"/>
  <c r="Y1338" i="2" a="1"/>
  <c r="Y1338" i="2" s="1"/>
  <c r="Z1338" i="2" a="1"/>
  <c r="Z1338" i="2" s="1"/>
  <c r="Y1341" i="2" a="1"/>
  <c r="Y1341" i="2" s="1"/>
  <c r="Z1341" i="2" a="1"/>
  <c r="Z1341" i="2" s="1"/>
  <c r="Y1344" i="2" a="1"/>
  <c r="Y1344" i="2" s="1"/>
  <c r="Z1344" i="2" a="1"/>
  <c r="Z1344" i="2" s="1"/>
  <c r="Y1347" i="2" a="1"/>
  <c r="Y1347" i="2" s="1"/>
  <c r="Z1347" i="2" a="1"/>
  <c r="Z1347" i="2" s="1"/>
  <c r="Y1350" i="2" a="1"/>
  <c r="Y1350" i="2" s="1"/>
  <c r="Z1350" i="2" a="1"/>
  <c r="Z1350" i="2" s="1"/>
  <c r="Y1353" i="2" a="1"/>
  <c r="Y1353" i="2" s="1"/>
  <c r="Z1353" i="2" a="1"/>
  <c r="Z1353" i="2" s="1"/>
  <c r="Y1356" i="2" a="1"/>
  <c r="Y1356" i="2" s="1"/>
  <c r="Z1356" i="2" a="1"/>
  <c r="Z1356" i="2" s="1"/>
  <c r="Y1359" i="2" a="1"/>
  <c r="Y1359" i="2" s="1"/>
  <c r="Z1359" i="2" a="1"/>
  <c r="Z1359" i="2" s="1"/>
  <c r="Y1362" i="2" a="1"/>
  <c r="Y1362" i="2" s="1"/>
  <c r="Z1362" i="2" a="1"/>
  <c r="Z1362" i="2" s="1"/>
  <c r="Y1365" i="2" a="1"/>
  <c r="Y1365" i="2" s="1"/>
  <c r="Z1365" i="2" a="1"/>
  <c r="Z1365" i="2" s="1"/>
  <c r="Y1368" i="2" a="1"/>
  <c r="Y1368" i="2" s="1"/>
  <c r="Z1368" i="2" a="1"/>
  <c r="Z1368" i="2" s="1"/>
  <c r="Y1371" i="2" a="1"/>
  <c r="Y1371" i="2" s="1"/>
  <c r="Z1371" i="2" a="1"/>
  <c r="Z1371" i="2" s="1"/>
  <c r="Y1374" i="2" a="1"/>
  <c r="Y1374" i="2" s="1"/>
  <c r="Z1374" i="2" a="1"/>
  <c r="Z1374" i="2" s="1"/>
  <c r="Y1377" i="2" a="1"/>
  <c r="Y1377" i="2" s="1"/>
  <c r="Z1377" i="2" a="1"/>
  <c r="Z1377" i="2" s="1"/>
  <c r="Y1380" i="2" a="1"/>
  <c r="Y1380" i="2" s="1"/>
  <c r="Z1380" i="2" a="1"/>
  <c r="Z1380" i="2" s="1"/>
  <c r="Y1383" i="2" a="1"/>
  <c r="Y1383" i="2" s="1"/>
  <c r="Z1383" i="2" a="1"/>
  <c r="Z1383" i="2" s="1"/>
  <c r="Y1386" i="2" a="1"/>
  <c r="Y1386" i="2" s="1"/>
  <c r="Z1386" i="2" a="1"/>
  <c r="Z1386" i="2" s="1"/>
  <c r="Y1389" i="2" a="1"/>
  <c r="Y1389" i="2" s="1"/>
  <c r="Z1389" i="2" a="1"/>
  <c r="Z1389" i="2" s="1"/>
  <c r="Y1392" i="2" a="1"/>
  <c r="Y1392" i="2" s="1"/>
  <c r="Z1392" i="2" a="1"/>
  <c r="Z1392" i="2" s="1"/>
  <c r="Y1395" i="2" a="1"/>
  <c r="Y1395" i="2" s="1"/>
  <c r="Z1395" i="2" a="1"/>
  <c r="Z1395" i="2" s="1"/>
  <c r="Y1398" i="2" a="1"/>
  <c r="Y1398" i="2" s="1"/>
  <c r="Z1398" i="2" a="1"/>
  <c r="Z1398" i="2" s="1"/>
  <c r="Y1401" i="2" a="1"/>
  <c r="Y1401" i="2" s="1"/>
  <c r="Z1401" i="2" a="1"/>
  <c r="Z1401" i="2" s="1"/>
  <c r="Y1404" i="2" a="1"/>
  <c r="Y1404" i="2" s="1"/>
  <c r="Z1404" i="2" a="1"/>
  <c r="Z1404" i="2" s="1"/>
  <c r="Y1407" i="2" a="1"/>
  <c r="Y1407" i="2" s="1"/>
  <c r="Z1407" i="2" a="1"/>
  <c r="Z1407" i="2" s="1"/>
  <c r="Y1410" i="2" a="1"/>
  <c r="Y1410" i="2" s="1"/>
  <c r="Z1410" i="2" a="1"/>
  <c r="Z1410" i="2" s="1"/>
  <c r="Y1413" i="2" a="1"/>
  <c r="Y1413" i="2" s="1"/>
  <c r="Z1413" i="2" a="1"/>
  <c r="Z1413" i="2" s="1"/>
  <c r="Y1416" i="2" a="1"/>
  <c r="Y1416" i="2" s="1"/>
  <c r="Z1416" i="2" a="1"/>
  <c r="Z1416" i="2" s="1"/>
  <c r="Y1419" i="2" a="1"/>
  <c r="Y1419" i="2" s="1"/>
  <c r="Z1419" i="2" a="1"/>
  <c r="Z1419" i="2" s="1"/>
  <c r="Y1422" i="2" a="1"/>
  <c r="Y1422" i="2" s="1"/>
  <c r="Z1422" i="2" a="1"/>
  <c r="Z1422" i="2" s="1"/>
  <c r="Y1425" i="2" a="1"/>
  <c r="Y1425" i="2" s="1"/>
  <c r="Z1425" i="2" a="1"/>
  <c r="Z1425" i="2" s="1"/>
  <c r="Y1428" i="2" a="1"/>
  <c r="Y1428" i="2" s="1"/>
  <c r="Z1428" i="2" a="1"/>
  <c r="Z1428" i="2" s="1"/>
  <c r="Y1431" i="2" a="1"/>
  <c r="Y1431" i="2" s="1"/>
  <c r="Z1431" i="2" a="1"/>
  <c r="Z1431" i="2" s="1"/>
  <c r="Y1434" i="2" a="1"/>
  <c r="Y1434" i="2" s="1"/>
  <c r="Z1434" i="2" a="1"/>
  <c r="Z1434" i="2" s="1"/>
  <c r="Y1437" i="2" a="1"/>
  <c r="Y1437" i="2" s="1"/>
  <c r="Z1437" i="2" a="1"/>
  <c r="Z1437" i="2" s="1"/>
  <c r="Y1440" i="2" a="1"/>
  <c r="Y1440" i="2" s="1"/>
  <c r="Z1440" i="2" a="1"/>
  <c r="Z1440" i="2" s="1"/>
  <c r="Y1443" i="2" a="1"/>
  <c r="Y1443" i="2" s="1"/>
  <c r="Z1443" i="2" a="1"/>
  <c r="Z1443" i="2" s="1"/>
  <c r="Y1446" i="2" a="1"/>
  <c r="Y1446" i="2" s="1"/>
  <c r="Z1446" i="2" a="1"/>
  <c r="Z1446" i="2" s="1"/>
  <c r="Y1449" i="2" a="1"/>
  <c r="Y1449" i="2" s="1"/>
  <c r="Z1449" i="2" a="1"/>
  <c r="Z1449" i="2" s="1"/>
  <c r="Y1452" i="2" a="1"/>
  <c r="Y1452" i="2" s="1"/>
  <c r="Z1452" i="2" a="1"/>
  <c r="Z1452" i="2" s="1"/>
  <c r="Y1455" i="2" a="1"/>
  <c r="Y1455" i="2" s="1"/>
  <c r="Z1455" i="2" a="1"/>
  <c r="Z1455" i="2" s="1"/>
  <c r="Y1458" i="2" a="1"/>
  <c r="Y1458" i="2" s="1"/>
  <c r="Z1458" i="2" a="1"/>
  <c r="Z1458" i="2" s="1"/>
  <c r="Y1461" i="2" a="1"/>
  <c r="Y1461" i="2" s="1"/>
  <c r="Z1461" i="2" a="1"/>
  <c r="Z1461" i="2" s="1"/>
  <c r="Y1464" i="2" a="1"/>
  <c r="Y1464" i="2" s="1"/>
  <c r="Z1464" i="2" a="1"/>
  <c r="Z1464" i="2" s="1"/>
  <c r="Y1467" i="2" a="1"/>
  <c r="Y1467" i="2" s="1"/>
  <c r="Z1467" i="2" a="1"/>
  <c r="Z1467" i="2" s="1"/>
  <c r="Y1470" i="2" a="1"/>
  <c r="Y1470" i="2" s="1"/>
  <c r="Z1470" i="2" a="1"/>
  <c r="Z1470" i="2" s="1"/>
  <c r="Y1473" i="2" a="1"/>
  <c r="Y1473" i="2" s="1"/>
  <c r="Z1473" i="2" a="1"/>
  <c r="Z1473" i="2" s="1"/>
  <c r="Y1476" i="2" a="1"/>
  <c r="Y1476" i="2" s="1"/>
  <c r="Z1476" i="2" a="1"/>
  <c r="Z1476" i="2" s="1"/>
  <c r="Y1479" i="2" a="1"/>
  <c r="Y1479" i="2" s="1"/>
  <c r="Z1479" i="2" a="1"/>
  <c r="Z1479" i="2" s="1"/>
  <c r="Y1482" i="2" a="1"/>
  <c r="Y1482" i="2" s="1"/>
  <c r="Z1482" i="2" a="1"/>
  <c r="Z1482" i="2" s="1"/>
  <c r="Y1485" i="2" a="1"/>
  <c r="Y1485" i="2" s="1"/>
  <c r="Z1485" i="2" a="1"/>
  <c r="Z1485" i="2" s="1"/>
  <c r="Y1488" i="2" a="1"/>
  <c r="Y1488" i="2" s="1"/>
  <c r="Z1488" i="2" a="1"/>
  <c r="Z1488" i="2" s="1"/>
  <c r="Y1491" i="2" a="1"/>
  <c r="Y1491" i="2" s="1"/>
  <c r="Z1491" i="2" a="1"/>
  <c r="Z1491" i="2" s="1"/>
  <c r="Y1494" i="2" a="1"/>
  <c r="Y1494" i="2" s="1"/>
  <c r="Z1494" i="2" a="1"/>
  <c r="Z1494" i="2" s="1"/>
  <c r="Y1497" i="2" a="1"/>
  <c r="Y1497" i="2" s="1"/>
  <c r="Z1497" i="2" a="1"/>
  <c r="Z1497" i="2" s="1"/>
  <c r="Y1500" i="2" a="1"/>
  <c r="Y1500" i="2" s="1"/>
  <c r="Z1500" i="2" a="1"/>
  <c r="Z1500" i="2" s="1"/>
  <c r="Y1503" i="2" a="1"/>
  <c r="Y1503" i="2" s="1"/>
  <c r="Z1503" i="2" a="1"/>
  <c r="Z1503" i="2" s="1"/>
  <c r="Y1506" i="2" a="1"/>
  <c r="Y1506" i="2" s="1"/>
  <c r="Z1506" i="2" a="1"/>
  <c r="Z1506" i="2" s="1"/>
  <c r="Y1509" i="2" a="1"/>
  <c r="Y1509" i="2" s="1"/>
  <c r="Z1509" i="2" a="1"/>
  <c r="Z1509" i="2" s="1"/>
  <c r="Y1512" i="2" a="1"/>
  <c r="Y1512" i="2" s="1"/>
  <c r="Z1512" i="2" a="1"/>
  <c r="Z1512" i="2" s="1"/>
  <c r="Y1515" i="2" a="1"/>
  <c r="Y1515" i="2" s="1"/>
  <c r="Z1515" i="2" a="1"/>
  <c r="Z1515" i="2" s="1"/>
  <c r="Y1518" i="2" a="1"/>
  <c r="Y1518" i="2" s="1"/>
  <c r="Z1518" i="2" a="1"/>
  <c r="Z1518" i="2" s="1"/>
  <c r="Y1521" i="2" a="1"/>
  <c r="Y1521" i="2" s="1"/>
  <c r="Z1521" i="2" a="1"/>
  <c r="Z1521" i="2" s="1"/>
  <c r="Y1524" i="2" a="1"/>
  <c r="Y1524" i="2" s="1"/>
  <c r="Z1524" i="2" a="1"/>
  <c r="Z1524" i="2" s="1"/>
  <c r="Y1527" i="2" a="1"/>
  <c r="Y1527" i="2" s="1"/>
  <c r="Z1527" i="2" a="1"/>
  <c r="Z1527" i="2" s="1"/>
  <c r="Y1530" i="2" a="1"/>
  <c r="Y1530" i="2" s="1"/>
  <c r="Z1530" i="2" a="1"/>
  <c r="Z1530" i="2" s="1"/>
  <c r="Y1533" i="2" a="1"/>
  <c r="Y1533" i="2" s="1"/>
  <c r="Z1533" i="2" a="1"/>
  <c r="Z1533" i="2" s="1"/>
  <c r="Y1536" i="2" a="1"/>
  <c r="Y1536" i="2" s="1"/>
  <c r="Z1536" i="2" a="1"/>
  <c r="Z1536" i="2" s="1"/>
  <c r="Y1539" i="2" a="1"/>
  <c r="Y1539" i="2" s="1"/>
  <c r="Z1539" i="2" a="1"/>
  <c r="Z1539" i="2" s="1"/>
  <c r="Y1542" i="2" a="1"/>
  <c r="Y1542" i="2" s="1"/>
  <c r="Z1542" i="2" a="1"/>
  <c r="Z1542" i="2" s="1"/>
  <c r="Y1545" i="2" a="1"/>
  <c r="Y1545" i="2" s="1"/>
  <c r="Z1545" i="2" a="1"/>
  <c r="Z1545" i="2" s="1"/>
  <c r="Y1548" i="2" a="1"/>
  <c r="Y1548" i="2" s="1"/>
  <c r="Z1548" i="2" a="1"/>
  <c r="Z1548" i="2" s="1"/>
  <c r="Y1551" i="2" a="1"/>
  <c r="Y1551" i="2" s="1"/>
  <c r="Z1551" i="2" a="1"/>
  <c r="Z1551" i="2" s="1"/>
  <c r="Y1554" i="2" a="1"/>
  <c r="Y1554" i="2" s="1"/>
  <c r="Z1554" i="2" a="1"/>
  <c r="Z1554" i="2" s="1"/>
  <c r="Y1557" i="2" a="1"/>
  <c r="Y1557" i="2" s="1"/>
  <c r="Z1557" i="2" a="1"/>
  <c r="Z1557" i="2" s="1"/>
  <c r="Y1560" i="2" a="1"/>
  <c r="Y1560" i="2" s="1"/>
  <c r="Z1560" i="2" a="1"/>
  <c r="Z1560" i="2" s="1"/>
  <c r="Y1563" i="2" a="1"/>
  <c r="Y1563" i="2" s="1"/>
  <c r="Z1563" i="2" a="1"/>
  <c r="Z1563" i="2" s="1"/>
  <c r="Y1566" i="2" a="1"/>
  <c r="Y1566" i="2" s="1"/>
  <c r="Z1566" i="2" a="1"/>
  <c r="Z1566" i="2" s="1"/>
  <c r="Y1569" i="2" a="1"/>
  <c r="Y1569" i="2" s="1"/>
  <c r="Z1569" i="2" a="1"/>
  <c r="Z1569" i="2" s="1"/>
  <c r="Y1572" i="2" a="1"/>
  <c r="Y1572" i="2" s="1"/>
  <c r="Z1572" i="2" a="1"/>
  <c r="Z1572" i="2" s="1"/>
  <c r="Y1575" i="2" a="1"/>
  <c r="Y1575" i="2" s="1"/>
  <c r="Z1575" i="2" a="1"/>
  <c r="Z1575" i="2" s="1"/>
  <c r="Y1578" i="2" a="1"/>
  <c r="Y1578" i="2" s="1"/>
  <c r="Z1578" i="2" a="1"/>
  <c r="Z1578" i="2" s="1"/>
  <c r="Y1581" i="2" a="1"/>
  <c r="Y1581" i="2" s="1"/>
  <c r="Z1581" i="2" a="1"/>
  <c r="Z1581" i="2" s="1"/>
  <c r="Y1584" i="2" a="1"/>
  <c r="Y1584" i="2" s="1"/>
  <c r="Z1584" i="2" a="1"/>
  <c r="Z1584" i="2" s="1"/>
  <c r="Y1587" i="2" a="1"/>
  <c r="Y1587" i="2" s="1"/>
  <c r="Z1587" i="2" a="1"/>
  <c r="Z1587" i="2" s="1"/>
  <c r="Y1590" i="2" a="1"/>
  <c r="Y1590" i="2" s="1"/>
  <c r="Z1590" i="2" a="1"/>
  <c r="Z1590" i="2" s="1"/>
  <c r="Y1593" i="2" a="1"/>
  <c r="Y1593" i="2" s="1"/>
  <c r="Z1593" i="2" a="1"/>
  <c r="Z1593" i="2" s="1"/>
  <c r="Y1596" i="2" a="1"/>
  <c r="Y1596" i="2" s="1"/>
  <c r="Z1596" i="2" a="1"/>
  <c r="Z1596" i="2" s="1"/>
  <c r="Y1599" i="2" a="1"/>
  <c r="Y1599" i="2" s="1"/>
  <c r="Z1599" i="2" a="1"/>
  <c r="Z1599" i="2" s="1"/>
  <c r="Y1602" i="2" a="1"/>
  <c r="Y1602" i="2" s="1"/>
  <c r="Z1602" i="2" a="1"/>
  <c r="Z1602" i="2" s="1"/>
  <c r="Y1605" i="2" a="1"/>
  <c r="Y1605" i="2" s="1"/>
  <c r="Z1605" i="2" a="1"/>
  <c r="Z1605" i="2" s="1"/>
  <c r="Y1608" i="2" a="1"/>
  <c r="Y1608" i="2" s="1"/>
  <c r="Z1608" i="2" a="1"/>
  <c r="Z1608" i="2" s="1"/>
  <c r="Y1611" i="2" a="1"/>
  <c r="Y1611" i="2" s="1"/>
  <c r="Z1611" i="2" a="1"/>
  <c r="Z1611" i="2" s="1"/>
  <c r="Y1614" i="2" a="1"/>
  <c r="Y1614" i="2" s="1"/>
  <c r="Z1614" i="2" a="1"/>
  <c r="Z1614" i="2" s="1"/>
  <c r="Y1617" i="2" a="1"/>
  <c r="Y1617" i="2" s="1"/>
  <c r="Z1617" i="2" a="1"/>
  <c r="Z1617" i="2" s="1"/>
  <c r="Y1620" i="2" a="1"/>
  <c r="Y1620" i="2" s="1"/>
  <c r="Z1620" i="2" a="1"/>
  <c r="Z1620" i="2" s="1"/>
  <c r="Y1623" i="2" a="1"/>
  <c r="Y1623" i="2" s="1"/>
  <c r="Z1623" i="2" a="1"/>
  <c r="Z1623" i="2" s="1"/>
  <c r="Y1626" i="2" a="1"/>
  <c r="Y1626" i="2" s="1"/>
  <c r="Z1626" i="2" a="1"/>
  <c r="Z1626" i="2" s="1"/>
  <c r="Y1629" i="2" a="1"/>
  <c r="Y1629" i="2" s="1"/>
  <c r="Z1629" i="2" a="1"/>
  <c r="Z1629" i="2" s="1"/>
  <c r="Y1632" i="2" a="1"/>
  <c r="Y1632" i="2" s="1"/>
  <c r="Z1632" i="2" a="1"/>
  <c r="Z1632" i="2" s="1"/>
  <c r="Y1635" i="2" a="1"/>
  <c r="Y1635" i="2" s="1"/>
  <c r="Z1635" i="2" a="1"/>
  <c r="Z1635" i="2" s="1"/>
  <c r="Y1638" i="2" a="1"/>
  <c r="Y1638" i="2" s="1"/>
  <c r="Z1638" i="2" a="1"/>
  <c r="Z1638" i="2" s="1"/>
  <c r="Y1641" i="2" a="1"/>
  <c r="Y1641" i="2" s="1"/>
  <c r="Z1641" i="2" a="1"/>
  <c r="Z1641" i="2" s="1"/>
  <c r="Y1644" i="2" a="1"/>
  <c r="Y1644" i="2" s="1"/>
  <c r="Z1644" i="2" a="1"/>
  <c r="Z1644" i="2" s="1"/>
  <c r="Y1647" i="2" a="1"/>
  <c r="Y1647" i="2" s="1"/>
  <c r="Z1647" i="2" a="1"/>
  <c r="Z1647" i="2" s="1"/>
  <c r="Y1650" i="2" a="1"/>
  <c r="Y1650" i="2" s="1"/>
  <c r="Z1650" i="2" a="1"/>
  <c r="Z1650" i="2" s="1"/>
  <c r="Y1653" i="2" a="1"/>
  <c r="Y1653" i="2" s="1"/>
  <c r="Z1653" i="2" a="1"/>
  <c r="Z1653" i="2" s="1"/>
  <c r="Y1656" i="2" a="1"/>
  <c r="Y1656" i="2" s="1"/>
  <c r="Z1656" i="2" a="1"/>
  <c r="Z1656" i="2" s="1"/>
  <c r="Y1659" i="2" a="1"/>
  <c r="Y1659" i="2" s="1"/>
  <c r="Z1659" i="2" a="1"/>
  <c r="Z1659" i="2" s="1"/>
  <c r="Y1662" i="2" a="1"/>
  <c r="Y1662" i="2" s="1"/>
  <c r="Z1662" i="2" a="1"/>
  <c r="Z1662" i="2" s="1"/>
  <c r="Y1665" i="2" a="1"/>
  <c r="Y1665" i="2" s="1"/>
  <c r="Z1665" i="2" a="1"/>
  <c r="Z1665" i="2" s="1"/>
  <c r="Y1668" i="2" a="1"/>
  <c r="Y1668" i="2" s="1"/>
  <c r="Z1668" i="2" a="1"/>
  <c r="Z1668" i="2" s="1"/>
  <c r="Y1671" i="2" a="1"/>
  <c r="Y1671" i="2" s="1"/>
  <c r="Z1671" i="2" a="1"/>
  <c r="Z1671" i="2" s="1"/>
  <c r="Y1674" i="2" a="1"/>
  <c r="Y1674" i="2" s="1"/>
  <c r="Z1674" i="2" a="1"/>
  <c r="Z1674" i="2" s="1"/>
  <c r="Y1677" i="2" a="1"/>
  <c r="Y1677" i="2" s="1"/>
  <c r="Z1677" i="2" a="1"/>
  <c r="Z1677" i="2" s="1"/>
  <c r="Y1680" i="2" a="1"/>
  <c r="Y1680" i="2" s="1"/>
  <c r="Z1680" i="2" a="1"/>
  <c r="Z1680" i="2" s="1"/>
  <c r="Y1683" i="2" a="1"/>
  <c r="Y1683" i="2" s="1"/>
  <c r="Z1683" i="2" a="1"/>
  <c r="Z1683" i="2" s="1"/>
  <c r="Y1686" i="2" a="1"/>
  <c r="Y1686" i="2" s="1"/>
  <c r="Z1686" i="2" a="1"/>
  <c r="Z1686" i="2" s="1"/>
  <c r="Y1689" i="2" a="1"/>
  <c r="Y1689" i="2" s="1"/>
  <c r="Z1689" i="2" a="1"/>
  <c r="Z1689" i="2" s="1"/>
  <c r="Y1692" i="2" a="1"/>
  <c r="Y1692" i="2" s="1"/>
  <c r="Z1692" i="2" a="1"/>
  <c r="Z1692" i="2" s="1"/>
  <c r="Y1695" i="2" a="1"/>
  <c r="Y1695" i="2" s="1"/>
  <c r="Z1695" i="2" a="1"/>
  <c r="Z1695" i="2" s="1"/>
  <c r="Y1698" i="2" a="1"/>
  <c r="Y1698" i="2" s="1"/>
  <c r="Z1698" i="2" a="1"/>
  <c r="Z1698" i="2" s="1"/>
  <c r="Y1701" i="2" a="1"/>
  <c r="Y1701" i="2" s="1"/>
  <c r="Z1701" i="2" a="1"/>
  <c r="Z1701" i="2" s="1"/>
  <c r="Y1704" i="2" a="1"/>
  <c r="Y1704" i="2" s="1"/>
  <c r="Z1704" i="2" a="1"/>
  <c r="Z1704" i="2" s="1"/>
  <c r="Y1707" i="2" a="1"/>
  <c r="Y1707" i="2" s="1"/>
  <c r="Z1707" i="2" a="1"/>
  <c r="Z1707" i="2" s="1"/>
  <c r="Y1710" i="2" a="1"/>
  <c r="Y1710" i="2" s="1"/>
  <c r="Z1710" i="2" a="1"/>
  <c r="Z1710" i="2" s="1"/>
  <c r="Y1713" i="2" a="1"/>
  <c r="Y1713" i="2" s="1"/>
  <c r="Z1713" i="2" a="1"/>
  <c r="Z1713" i="2" s="1"/>
  <c r="Y1716" i="2" a="1"/>
  <c r="Y1716" i="2" s="1"/>
  <c r="Z1716" i="2" a="1"/>
  <c r="Z1716" i="2" s="1"/>
  <c r="Y1719" i="2" a="1"/>
  <c r="Y1719" i="2" s="1"/>
  <c r="Z1719" i="2" a="1"/>
  <c r="Z1719" i="2" s="1"/>
  <c r="Y1722" i="2" a="1"/>
  <c r="Y1722" i="2" s="1"/>
  <c r="Z1722" i="2" a="1"/>
  <c r="Z1722" i="2" s="1"/>
  <c r="Y1725" i="2" a="1"/>
  <c r="Y1725" i="2" s="1"/>
  <c r="Z1725" i="2" a="1"/>
  <c r="Z1725" i="2" s="1"/>
  <c r="Y1728" i="2" a="1"/>
  <c r="Y1728" i="2" s="1"/>
  <c r="Z1728" i="2" a="1"/>
  <c r="Z1728" i="2" s="1"/>
  <c r="Y1731" i="2" a="1"/>
  <c r="Y1731" i="2" s="1"/>
  <c r="Z1731" i="2" a="1"/>
  <c r="Z1731" i="2" s="1"/>
  <c r="Y1734" i="2" a="1"/>
  <c r="Y1734" i="2" s="1"/>
  <c r="Z1734" i="2" a="1"/>
  <c r="Z1734" i="2" s="1"/>
  <c r="Y1737" i="2" a="1"/>
  <c r="Y1737" i="2" s="1"/>
  <c r="Z1737" i="2" a="1"/>
  <c r="Z1737" i="2" s="1"/>
  <c r="Y1740" i="2" a="1"/>
  <c r="Y1740" i="2" s="1"/>
  <c r="Z1740" i="2" a="1"/>
  <c r="Z1740" i="2" s="1"/>
  <c r="Y1743" i="2" a="1"/>
  <c r="Y1743" i="2" s="1"/>
  <c r="Z1743" i="2" a="1"/>
  <c r="Z1743" i="2" s="1"/>
  <c r="Y1746" i="2" a="1"/>
  <c r="Y1746" i="2" s="1"/>
  <c r="Z1746" i="2" a="1"/>
  <c r="Z1746" i="2" s="1"/>
  <c r="Y1749" i="2" a="1"/>
  <c r="Y1749" i="2" s="1"/>
  <c r="Z1749" i="2" a="1"/>
  <c r="Z1749" i="2" s="1"/>
  <c r="Y1752" i="2" a="1"/>
  <c r="Y1752" i="2" s="1"/>
  <c r="Z1752" i="2" a="1"/>
  <c r="Z1752" i="2" s="1"/>
  <c r="Y1755" i="2" a="1"/>
  <c r="Y1755" i="2" s="1"/>
  <c r="Z1755" i="2" a="1"/>
  <c r="Z1755" i="2" s="1"/>
  <c r="Y1758" i="2" a="1"/>
  <c r="Y1758" i="2" s="1"/>
  <c r="Z1758" i="2" a="1"/>
  <c r="Z1758" i="2" s="1"/>
  <c r="Y1761" i="2" a="1"/>
  <c r="Y1761" i="2" s="1"/>
  <c r="Z1761" i="2" a="1"/>
  <c r="Z1761" i="2" s="1"/>
  <c r="Y1764" i="2" a="1"/>
  <c r="Y1764" i="2" s="1"/>
  <c r="Z1764" i="2" a="1"/>
  <c r="Z1764" i="2" s="1"/>
  <c r="Y1003" i="2" a="1"/>
  <c r="Y1003" i="2" s="1"/>
  <c r="Z1003" i="2" a="1"/>
  <c r="Z1003" i="2" s="1"/>
  <c r="Y1006" i="2" a="1"/>
  <c r="Y1006" i="2" s="1"/>
  <c r="Z1006" i="2" a="1"/>
  <c r="Z1006" i="2" s="1"/>
  <c r="Y1009" i="2" a="1"/>
  <c r="Y1009" i="2" s="1"/>
  <c r="Z1009" i="2" a="1"/>
  <c r="Z1009" i="2" s="1"/>
  <c r="Y1012" i="2" a="1"/>
  <c r="Y1012" i="2" s="1"/>
  <c r="Z1012" i="2" a="1"/>
  <c r="Z1012" i="2" s="1"/>
  <c r="Y1015" i="2" a="1"/>
  <c r="Y1015" i="2" s="1"/>
  <c r="Z1015" i="2" a="1"/>
  <c r="Z1015" i="2" s="1"/>
  <c r="Y1018" i="2" a="1"/>
  <c r="Y1018" i="2" s="1"/>
  <c r="Z1018" i="2" a="1"/>
  <c r="Z1018" i="2" s="1"/>
  <c r="Y1021" i="2" a="1"/>
  <c r="Y1021" i="2" s="1"/>
  <c r="Z1021" i="2" a="1"/>
  <c r="Z1021" i="2" s="1"/>
  <c r="Y1024" i="2" a="1"/>
  <c r="Y1024" i="2" s="1"/>
  <c r="Z1024" i="2" a="1"/>
  <c r="Z1024" i="2" s="1"/>
  <c r="Y1027" i="2" a="1"/>
  <c r="Y1027" i="2" s="1"/>
  <c r="Z1027" i="2" a="1"/>
  <c r="Z1027" i="2" s="1"/>
  <c r="Y1030" i="2" a="1"/>
  <c r="Y1030" i="2" s="1"/>
  <c r="Z1030" i="2" a="1"/>
  <c r="Z1030" i="2" s="1"/>
  <c r="Y1033" i="2" a="1"/>
  <c r="Y1033" i="2" s="1"/>
  <c r="Z1033" i="2" a="1"/>
  <c r="Z1033" i="2" s="1"/>
  <c r="Y1036" i="2" a="1"/>
  <c r="Y1036" i="2" s="1"/>
  <c r="Z1036" i="2" a="1"/>
  <c r="Z1036" i="2" s="1"/>
  <c r="Y1039" i="2" a="1"/>
  <c r="Y1039" i="2" s="1"/>
  <c r="Z1039" i="2" a="1"/>
  <c r="Z1039" i="2" s="1"/>
  <c r="Y1042" i="2" a="1"/>
  <c r="Y1042" i="2" s="1"/>
  <c r="Z1042" i="2" a="1"/>
  <c r="Z1042" i="2" s="1"/>
  <c r="Y1045" i="2" a="1"/>
  <c r="Y1045" i="2" s="1"/>
  <c r="Z1045" i="2" a="1"/>
  <c r="Z1045" i="2" s="1"/>
  <c r="Y1048" i="2" a="1"/>
  <c r="Y1048" i="2" s="1"/>
  <c r="Z1048" i="2" a="1"/>
  <c r="Z1048" i="2" s="1"/>
  <c r="Y1051" i="2" a="1"/>
  <c r="Y1051" i="2" s="1"/>
  <c r="Z1051" i="2" a="1"/>
  <c r="Z1051" i="2" s="1"/>
  <c r="Y1054" i="2" a="1"/>
  <c r="Y1054" i="2" s="1"/>
  <c r="Z1054" i="2" a="1"/>
  <c r="Z1054" i="2" s="1"/>
  <c r="Y1057" i="2" a="1"/>
  <c r="Y1057" i="2" s="1"/>
  <c r="Z1057" i="2" a="1"/>
  <c r="Z1057" i="2" s="1"/>
  <c r="Y1060" i="2" a="1"/>
  <c r="Y1060" i="2" s="1"/>
  <c r="Z1060" i="2" a="1"/>
  <c r="Z1060" i="2" s="1"/>
  <c r="Y1063" i="2" a="1"/>
  <c r="Y1063" i="2" s="1"/>
  <c r="Z1063" i="2" a="1"/>
  <c r="Z1063" i="2" s="1"/>
  <c r="Y1066" i="2" a="1"/>
  <c r="Y1066" i="2" s="1"/>
  <c r="Z1066" i="2" a="1"/>
  <c r="Z1066" i="2" s="1"/>
  <c r="Y1069" i="2" a="1"/>
  <c r="Y1069" i="2" s="1"/>
  <c r="Z1069" i="2" a="1"/>
  <c r="Z1069" i="2" s="1"/>
  <c r="Y1072" i="2" a="1"/>
  <c r="Y1072" i="2" s="1"/>
  <c r="Z1072" i="2" a="1"/>
  <c r="Z1072" i="2" s="1"/>
  <c r="Y1075" i="2" a="1"/>
  <c r="Y1075" i="2" s="1"/>
  <c r="Z1075" i="2" a="1"/>
  <c r="Z1075" i="2" s="1"/>
  <c r="Y1078" i="2" a="1"/>
  <c r="Y1078" i="2" s="1"/>
  <c r="Z1078" i="2" a="1"/>
  <c r="Z1078" i="2" s="1"/>
  <c r="Y1081" i="2" a="1"/>
  <c r="Y1081" i="2" s="1"/>
  <c r="Z1081" i="2" a="1"/>
  <c r="Z1081" i="2" s="1"/>
  <c r="Y1084" i="2" a="1"/>
  <c r="Y1084" i="2" s="1"/>
  <c r="Z1084" i="2" a="1"/>
  <c r="Z1084" i="2" s="1"/>
  <c r="Y1087" i="2" a="1"/>
  <c r="Y1087" i="2" s="1"/>
  <c r="Z1087" i="2" a="1"/>
  <c r="Z1087" i="2" s="1"/>
  <c r="Y1090" i="2" a="1"/>
  <c r="Y1090" i="2" s="1"/>
  <c r="Z1090" i="2" a="1"/>
  <c r="Z1090" i="2" s="1"/>
  <c r="Y1093" i="2" a="1"/>
  <c r="Y1093" i="2" s="1"/>
  <c r="Z1093" i="2" a="1"/>
  <c r="Z1093" i="2" s="1"/>
  <c r="Y1096" i="2" a="1"/>
  <c r="Y1096" i="2" s="1"/>
  <c r="Z1096" i="2" a="1"/>
  <c r="Z1096" i="2" s="1"/>
  <c r="Y1099" i="2" a="1"/>
  <c r="Y1099" i="2" s="1"/>
  <c r="Z1099" i="2" a="1"/>
  <c r="Z1099" i="2" s="1"/>
  <c r="Y1102" i="2" a="1"/>
  <c r="Y1102" i="2" s="1"/>
  <c r="Z1102" i="2" a="1"/>
  <c r="Z1102" i="2" s="1"/>
  <c r="Y1105" i="2" a="1"/>
  <c r="Y1105" i="2" s="1"/>
  <c r="Z1105" i="2" a="1"/>
  <c r="Z1105" i="2" s="1"/>
  <c r="Y1108" i="2" a="1"/>
  <c r="Y1108" i="2" s="1"/>
  <c r="Z1108" i="2" a="1"/>
  <c r="Z1108" i="2" s="1"/>
  <c r="Y1111" i="2" a="1"/>
  <c r="Y1111" i="2" s="1"/>
  <c r="Z1111" i="2" a="1"/>
  <c r="Z1111" i="2" s="1"/>
  <c r="Y1114" i="2" a="1"/>
  <c r="Y1114" i="2" s="1"/>
  <c r="Z1114" i="2" a="1"/>
  <c r="Z1114" i="2" s="1"/>
  <c r="Y1117" i="2" a="1"/>
  <c r="Y1117" i="2" s="1"/>
  <c r="Z1117" i="2" a="1"/>
  <c r="Z1117" i="2" s="1"/>
  <c r="Y1120" i="2" a="1"/>
  <c r="Y1120" i="2" s="1"/>
  <c r="Z1120" i="2" a="1"/>
  <c r="Z1120" i="2" s="1"/>
  <c r="Y1123" i="2" a="1"/>
  <c r="Y1123" i="2" s="1"/>
  <c r="Z1123" i="2" a="1"/>
  <c r="Z1123" i="2" s="1"/>
  <c r="Y1126" i="2" a="1"/>
  <c r="Y1126" i="2" s="1"/>
  <c r="Z1126" i="2" a="1"/>
  <c r="Z1126" i="2" s="1"/>
  <c r="Y1129" i="2" a="1"/>
  <c r="Y1129" i="2" s="1"/>
  <c r="Z1129" i="2" a="1"/>
  <c r="Z1129" i="2" s="1"/>
  <c r="Y1132" i="2" a="1"/>
  <c r="Y1132" i="2" s="1"/>
  <c r="Z1132" i="2" a="1"/>
  <c r="Z1132" i="2" s="1"/>
  <c r="Y1135" i="2" a="1"/>
  <c r="Y1135" i="2" s="1"/>
  <c r="Z1135" i="2" a="1"/>
  <c r="Z1135" i="2" s="1"/>
  <c r="Y1138" i="2" a="1"/>
  <c r="Y1138" i="2" s="1"/>
  <c r="Z1138" i="2" a="1"/>
  <c r="Z1138" i="2" s="1"/>
  <c r="Y1141" i="2" a="1"/>
  <c r="Y1141" i="2" s="1"/>
  <c r="Z1141" i="2" a="1"/>
  <c r="Z1141" i="2" s="1"/>
  <c r="Y1144" i="2" a="1"/>
  <c r="Y1144" i="2" s="1"/>
  <c r="Z1144" i="2" a="1"/>
  <c r="Z1144" i="2" s="1"/>
  <c r="Y1147" i="2" a="1"/>
  <c r="Y1147" i="2" s="1"/>
  <c r="Z1147" i="2" a="1"/>
  <c r="Z1147" i="2" s="1"/>
  <c r="Y1150" i="2" a="1"/>
  <c r="Y1150" i="2" s="1"/>
  <c r="Z1150" i="2" a="1"/>
  <c r="Z1150" i="2" s="1"/>
  <c r="Y1153" i="2" a="1"/>
  <c r="Y1153" i="2" s="1"/>
  <c r="Z1153" i="2" a="1"/>
  <c r="Z1153" i="2" s="1"/>
  <c r="Y1156" i="2" a="1"/>
  <c r="Y1156" i="2" s="1"/>
  <c r="Z1156" i="2" a="1"/>
  <c r="Z1156" i="2" s="1"/>
  <c r="Y1159" i="2" a="1"/>
  <c r="Y1159" i="2" s="1"/>
  <c r="Z1159" i="2" a="1"/>
  <c r="Z1159" i="2" s="1"/>
  <c r="Y1162" i="2" a="1"/>
  <c r="Y1162" i="2" s="1"/>
  <c r="Z1162" i="2" a="1"/>
  <c r="Z1162" i="2" s="1"/>
  <c r="Y1165" i="2" a="1"/>
  <c r="Y1165" i="2" s="1"/>
  <c r="Z1165" i="2" a="1"/>
  <c r="Z1165" i="2" s="1"/>
  <c r="Y1168" i="2" a="1"/>
  <c r="Y1168" i="2" s="1"/>
  <c r="Z1168" i="2" a="1"/>
  <c r="Z1168" i="2" s="1"/>
  <c r="Y1171" i="2" a="1"/>
  <c r="Y1171" i="2" s="1"/>
  <c r="Z1171" i="2" a="1"/>
  <c r="Z1171" i="2" s="1"/>
  <c r="Y1174" i="2" a="1"/>
  <c r="Y1174" i="2" s="1"/>
  <c r="Z1174" i="2" a="1"/>
  <c r="Z1174" i="2" s="1"/>
  <c r="Y1177" i="2" a="1"/>
  <c r="Y1177" i="2" s="1"/>
  <c r="Z1177" i="2" a="1"/>
  <c r="Z1177" i="2" s="1"/>
  <c r="Y1180" i="2" a="1"/>
  <c r="Y1180" i="2" s="1"/>
  <c r="Z1180" i="2" a="1"/>
  <c r="Z1180" i="2" s="1"/>
  <c r="Y1183" i="2" a="1"/>
  <c r="Y1183" i="2" s="1"/>
  <c r="Z1183" i="2" a="1"/>
  <c r="Z1183" i="2" s="1"/>
  <c r="Y1186" i="2" a="1"/>
  <c r="Y1186" i="2" s="1"/>
  <c r="Z1186" i="2" a="1"/>
  <c r="Z1186" i="2" s="1"/>
  <c r="Y1189" i="2" a="1"/>
  <c r="Y1189" i="2" s="1"/>
  <c r="Z1189" i="2" a="1"/>
  <c r="Z1189" i="2" s="1"/>
  <c r="Y1192" i="2" a="1"/>
  <c r="Y1192" i="2" s="1"/>
  <c r="Z1192" i="2" a="1"/>
  <c r="Z1192" i="2" s="1"/>
  <c r="Y1195" i="2" a="1"/>
  <c r="Y1195" i="2" s="1"/>
  <c r="Z1195" i="2" a="1"/>
  <c r="Z1195" i="2" s="1"/>
  <c r="Y1198" i="2" a="1"/>
  <c r="Y1198" i="2" s="1"/>
  <c r="Z1198" i="2" a="1"/>
  <c r="Z1198" i="2" s="1"/>
  <c r="Y1201" i="2" a="1"/>
  <c r="Y1201" i="2" s="1"/>
  <c r="Z1201" i="2" a="1"/>
  <c r="Z1201" i="2" s="1"/>
  <c r="Y1204" i="2" a="1"/>
  <c r="Y1204" i="2" s="1"/>
  <c r="Z1204" i="2" a="1"/>
  <c r="Z1204" i="2" s="1"/>
  <c r="Y1207" i="2" a="1"/>
  <c r="Y1207" i="2" s="1"/>
  <c r="Z1207" i="2" a="1"/>
  <c r="Z1207" i="2" s="1"/>
  <c r="Y1210" i="2" a="1"/>
  <c r="Y1210" i="2" s="1"/>
  <c r="Z1210" i="2" a="1"/>
  <c r="Z1210" i="2" s="1"/>
  <c r="Y1213" i="2" a="1"/>
  <c r="Y1213" i="2" s="1"/>
  <c r="Z1213" i="2" a="1"/>
  <c r="Z1213" i="2" s="1"/>
  <c r="Y1216" i="2" a="1"/>
  <c r="Y1216" i="2" s="1"/>
  <c r="Z1216" i="2" a="1"/>
  <c r="Z1216" i="2" s="1"/>
  <c r="Y1219" i="2" a="1"/>
  <c r="Y1219" i="2" s="1"/>
  <c r="Z1219" i="2" a="1"/>
  <c r="Z1219" i="2" s="1"/>
  <c r="Y1222" i="2" a="1"/>
  <c r="Y1222" i="2" s="1"/>
  <c r="Z1222" i="2" a="1"/>
  <c r="Z1222" i="2" s="1"/>
  <c r="Y1225" i="2" a="1"/>
  <c r="Y1225" i="2" s="1"/>
  <c r="Z1225" i="2" a="1"/>
  <c r="Z1225" i="2" s="1"/>
  <c r="Y1228" i="2" a="1"/>
  <c r="Y1228" i="2" s="1"/>
  <c r="Z1228" i="2" a="1"/>
  <c r="Z1228" i="2" s="1"/>
  <c r="Y1231" i="2" a="1"/>
  <c r="Y1231" i="2" s="1"/>
  <c r="Z1231" i="2" a="1"/>
  <c r="Z1231" i="2" s="1"/>
  <c r="Y1234" i="2" a="1"/>
  <c r="Y1234" i="2" s="1"/>
  <c r="Z1234" i="2" a="1"/>
  <c r="Z1234" i="2" s="1"/>
  <c r="Y1237" i="2" a="1"/>
  <c r="Y1237" i="2" s="1"/>
  <c r="Z1237" i="2" a="1"/>
  <c r="Z1237" i="2" s="1"/>
  <c r="Y1240" i="2" a="1"/>
  <c r="Y1240" i="2" s="1"/>
  <c r="Z1240" i="2" a="1"/>
  <c r="Z1240" i="2" s="1"/>
  <c r="Y1243" i="2" a="1"/>
  <c r="Y1243" i="2" s="1"/>
  <c r="Z1243" i="2" a="1"/>
  <c r="Z1243" i="2" s="1"/>
  <c r="Y1246" i="2" a="1"/>
  <c r="Y1246" i="2" s="1"/>
  <c r="Z1246" i="2" a="1"/>
  <c r="Z1246" i="2" s="1"/>
  <c r="Y1249" i="2" a="1"/>
  <c r="Y1249" i="2" s="1"/>
  <c r="Z1249" i="2" a="1"/>
  <c r="Z1249" i="2" s="1"/>
  <c r="Y1252" i="2" a="1"/>
  <c r="Y1252" i="2" s="1"/>
  <c r="Z1252" i="2" a="1"/>
  <c r="Z1252" i="2" s="1"/>
  <c r="Y1255" i="2" a="1"/>
  <c r="Y1255" i="2" s="1"/>
  <c r="Z1255" i="2" a="1"/>
  <c r="Z1255" i="2" s="1"/>
  <c r="Y1258" i="2" a="1"/>
  <c r="Y1258" i="2" s="1"/>
  <c r="Z1258" i="2" a="1"/>
  <c r="Z1258" i="2" s="1"/>
  <c r="Y1261" i="2" a="1"/>
  <c r="Y1261" i="2" s="1"/>
  <c r="Z1261" i="2" a="1"/>
  <c r="Z1261" i="2" s="1"/>
  <c r="Y1264" i="2" a="1"/>
  <c r="Y1264" i="2" s="1"/>
  <c r="Z1264" i="2" a="1"/>
  <c r="Z1264" i="2" s="1"/>
  <c r="Y1267" i="2" a="1"/>
  <c r="Y1267" i="2" s="1"/>
  <c r="Z1267" i="2" a="1"/>
  <c r="Z1267" i="2" s="1"/>
  <c r="Y1270" i="2" a="1"/>
  <c r="Y1270" i="2" s="1"/>
  <c r="Z1270" i="2" a="1"/>
  <c r="Z1270" i="2" s="1"/>
  <c r="Y1273" i="2" a="1"/>
  <c r="Y1273" i="2" s="1"/>
  <c r="Z1273" i="2" a="1"/>
  <c r="Z1273" i="2" s="1"/>
  <c r="Y1276" i="2" a="1"/>
  <c r="Y1276" i="2" s="1"/>
  <c r="Z1276" i="2" a="1"/>
  <c r="Z1276" i="2" s="1"/>
  <c r="Y1279" i="2" a="1"/>
  <c r="Y1279" i="2" s="1"/>
  <c r="Z1279" i="2" a="1"/>
  <c r="Z1279" i="2" s="1"/>
  <c r="Y1282" i="2" a="1"/>
  <c r="Y1282" i="2" s="1"/>
  <c r="Z1282" i="2" a="1"/>
  <c r="Z1282" i="2" s="1"/>
  <c r="Y1285" i="2" a="1"/>
  <c r="Y1285" i="2" s="1"/>
  <c r="Z1285" i="2" a="1"/>
  <c r="Z1285" i="2" s="1"/>
  <c r="Y1288" i="2" a="1"/>
  <c r="Y1288" i="2" s="1"/>
  <c r="Z1288" i="2" a="1"/>
  <c r="Z1288" i="2" s="1"/>
  <c r="Y1291" i="2" a="1"/>
  <c r="Y1291" i="2" s="1"/>
  <c r="Z1291" i="2" a="1"/>
  <c r="Z1291" i="2" s="1"/>
  <c r="Y1294" i="2" a="1"/>
  <c r="Y1294" i="2" s="1"/>
  <c r="Z1294" i="2" a="1"/>
  <c r="Z1294" i="2" s="1"/>
  <c r="Y1297" i="2" a="1"/>
  <c r="Y1297" i="2" s="1"/>
  <c r="Z1297" i="2" a="1"/>
  <c r="Z1297" i="2" s="1"/>
  <c r="Y1300" i="2" a="1"/>
  <c r="Y1300" i="2" s="1"/>
  <c r="Z1300" i="2" a="1"/>
  <c r="Z1300" i="2" s="1"/>
  <c r="Y1303" i="2" a="1"/>
  <c r="Y1303" i="2" s="1"/>
  <c r="Z1303" i="2" a="1"/>
  <c r="Z1303" i="2" s="1"/>
  <c r="Y1306" i="2" a="1"/>
  <c r="Y1306" i="2" s="1"/>
  <c r="Z1306" i="2" a="1"/>
  <c r="Z1306" i="2" s="1"/>
  <c r="Y1309" i="2" a="1"/>
  <c r="Y1309" i="2" s="1"/>
  <c r="Z1309" i="2" a="1"/>
  <c r="Z1309" i="2" s="1"/>
  <c r="Y1312" i="2" a="1"/>
  <c r="Y1312" i="2" s="1"/>
  <c r="Z1312" i="2" a="1"/>
  <c r="Z1312" i="2" s="1"/>
  <c r="Y1315" i="2" a="1"/>
  <c r="Y1315" i="2" s="1"/>
  <c r="Z1315" i="2" a="1"/>
  <c r="Z1315" i="2" s="1"/>
  <c r="Y1318" i="2" a="1"/>
  <c r="Y1318" i="2" s="1"/>
  <c r="Z1318" i="2" a="1"/>
  <c r="Z1318" i="2" s="1"/>
  <c r="Y1321" i="2" a="1"/>
  <c r="Y1321" i="2" s="1"/>
  <c r="Z1321" i="2" a="1"/>
  <c r="Z1321" i="2" s="1"/>
  <c r="Y1324" i="2" a="1"/>
  <c r="Y1324" i="2" s="1"/>
  <c r="Z1324" i="2" a="1"/>
  <c r="Z1324" i="2" s="1"/>
  <c r="Y1327" i="2" a="1"/>
  <c r="Y1327" i="2" s="1"/>
  <c r="Z1327" i="2" a="1"/>
  <c r="Z1327" i="2" s="1"/>
  <c r="Y1330" i="2" a="1"/>
  <c r="Y1330" i="2" s="1"/>
  <c r="Z1330" i="2" a="1"/>
  <c r="Z1330" i="2" s="1"/>
  <c r="Y1333" i="2" a="1"/>
  <c r="Y1333" i="2" s="1"/>
  <c r="Z1333" i="2" a="1"/>
  <c r="Z1333" i="2" s="1"/>
  <c r="Y1336" i="2" a="1"/>
  <c r="Y1336" i="2" s="1"/>
  <c r="Z1336" i="2" a="1"/>
  <c r="Z1336" i="2" s="1"/>
  <c r="Y1339" i="2" a="1"/>
  <c r="Y1339" i="2" s="1"/>
  <c r="Z1339" i="2" a="1"/>
  <c r="Z1339" i="2" s="1"/>
  <c r="Y1342" i="2" a="1"/>
  <c r="Y1342" i="2" s="1"/>
  <c r="Z1342" i="2" a="1"/>
  <c r="Z1342" i="2" s="1"/>
  <c r="Y1345" i="2" a="1"/>
  <c r="Y1345" i="2" s="1"/>
  <c r="Z1345" i="2" a="1"/>
  <c r="Z1345" i="2" s="1"/>
  <c r="Y1348" i="2" a="1"/>
  <c r="Y1348" i="2" s="1"/>
  <c r="Z1348" i="2" a="1"/>
  <c r="Z1348" i="2" s="1"/>
  <c r="Y1351" i="2" a="1"/>
  <c r="Y1351" i="2" s="1"/>
  <c r="Z1351" i="2" a="1"/>
  <c r="Z1351" i="2" s="1"/>
  <c r="Y1354" i="2" a="1"/>
  <c r="Y1354" i="2" s="1"/>
  <c r="Z1354" i="2" a="1"/>
  <c r="Z1354" i="2" s="1"/>
  <c r="Y1357" i="2" a="1"/>
  <c r="Y1357" i="2" s="1"/>
  <c r="Z1357" i="2" a="1"/>
  <c r="Z1357" i="2" s="1"/>
  <c r="Y1360" i="2" a="1"/>
  <c r="Y1360" i="2" s="1"/>
  <c r="Z1360" i="2" a="1"/>
  <c r="Z1360" i="2" s="1"/>
  <c r="Y1363" i="2" a="1"/>
  <c r="Y1363" i="2" s="1"/>
  <c r="Z1363" i="2" a="1"/>
  <c r="Z1363" i="2" s="1"/>
  <c r="Y1366" i="2" a="1"/>
  <c r="Y1366" i="2" s="1"/>
  <c r="Z1366" i="2" a="1"/>
  <c r="Z1366" i="2" s="1"/>
  <c r="Y1369" i="2" a="1"/>
  <c r="Y1369" i="2" s="1"/>
  <c r="Z1369" i="2" a="1"/>
  <c r="Z1369" i="2" s="1"/>
  <c r="Y1372" i="2" a="1"/>
  <c r="Y1372" i="2" s="1"/>
  <c r="Z1372" i="2" a="1"/>
  <c r="Z1372" i="2" s="1"/>
  <c r="Y1375" i="2" a="1"/>
  <c r="Y1375" i="2" s="1"/>
  <c r="Z1375" i="2" a="1"/>
  <c r="Z1375" i="2" s="1"/>
  <c r="Y1378" i="2" a="1"/>
  <c r="Y1378" i="2" s="1"/>
  <c r="Z1378" i="2" a="1"/>
  <c r="Z1378" i="2" s="1"/>
  <c r="Y1381" i="2" a="1"/>
  <c r="Y1381" i="2" s="1"/>
  <c r="Z1381" i="2" a="1"/>
  <c r="Z1381" i="2" s="1"/>
  <c r="Y1384" i="2" a="1"/>
  <c r="Y1384" i="2" s="1"/>
  <c r="Z1384" i="2" a="1"/>
  <c r="Z1384" i="2" s="1"/>
  <c r="Y1387" i="2" a="1"/>
  <c r="Y1387" i="2" s="1"/>
  <c r="Z1387" i="2" a="1"/>
  <c r="Z1387" i="2" s="1"/>
  <c r="Y1390" i="2" a="1"/>
  <c r="Y1390" i="2" s="1"/>
  <c r="Z1390" i="2" a="1"/>
  <c r="Z1390" i="2" s="1"/>
  <c r="Y1393" i="2" a="1"/>
  <c r="Y1393" i="2" s="1"/>
  <c r="Z1393" i="2" a="1"/>
  <c r="Z1393" i="2" s="1"/>
  <c r="Y1396" i="2" a="1"/>
  <c r="Y1396" i="2" s="1"/>
  <c r="Z1396" i="2" a="1"/>
  <c r="Z1396" i="2" s="1"/>
  <c r="Y1399" i="2" a="1"/>
  <c r="Y1399" i="2" s="1"/>
  <c r="Z1399" i="2" a="1"/>
  <c r="Z1399" i="2" s="1"/>
  <c r="Y1402" i="2" a="1"/>
  <c r="Y1402" i="2" s="1"/>
  <c r="Z1402" i="2" a="1"/>
  <c r="Z1402" i="2" s="1"/>
  <c r="Y1405" i="2" a="1"/>
  <c r="Y1405" i="2" s="1"/>
  <c r="Z1405" i="2" a="1"/>
  <c r="Z1405" i="2" s="1"/>
  <c r="Y1408" i="2" a="1"/>
  <c r="Y1408" i="2" s="1"/>
  <c r="Z1408" i="2" a="1"/>
  <c r="Z1408" i="2" s="1"/>
  <c r="Y1411" i="2" a="1"/>
  <c r="Y1411" i="2" s="1"/>
  <c r="Z1411" i="2" a="1"/>
  <c r="Z1411" i="2" s="1"/>
  <c r="Y1414" i="2" a="1"/>
  <c r="Y1414" i="2" s="1"/>
  <c r="Z1414" i="2" a="1"/>
  <c r="Z1414" i="2" s="1"/>
  <c r="Y1417" i="2" a="1"/>
  <c r="Y1417" i="2" s="1"/>
  <c r="Z1417" i="2" a="1"/>
  <c r="Z1417" i="2" s="1"/>
  <c r="Y1420" i="2" a="1"/>
  <c r="Y1420" i="2" s="1"/>
  <c r="Z1420" i="2" a="1"/>
  <c r="Z1420" i="2" s="1"/>
  <c r="Y1423" i="2" a="1"/>
  <c r="Y1423" i="2" s="1"/>
  <c r="Z1423" i="2" a="1"/>
  <c r="Z1423" i="2" s="1"/>
  <c r="Y1426" i="2" a="1"/>
  <c r="Y1426" i="2" s="1"/>
  <c r="Z1426" i="2" a="1"/>
  <c r="Z1426" i="2" s="1"/>
  <c r="Y1429" i="2" a="1"/>
  <c r="Y1429" i="2" s="1"/>
  <c r="Z1429" i="2" a="1"/>
  <c r="Z1429" i="2" s="1"/>
  <c r="Y1432" i="2" a="1"/>
  <c r="Y1432" i="2" s="1"/>
  <c r="Z1432" i="2" a="1"/>
  <c r="Z1432" i="2" s="1"/>
  <c r="Y1435" i="2" a="1"/>
  <c r="Y1435" i="2" s="1"/>
  <c r="Z1435" i="2" a="1"/>
  <c r="Z1435" i="2" s="1"/>
  <c r="Y1438" i="2" a="1"/>
  <c r="Y1438" i="2" s="1"/>
  <c r="Z1438" i="2" a="1"/>
  <c r="Z1438" i="2" s="1"/>
  <c r="Y1441" i="2" a="1"/>
  <c r="Y1441" i="2" s="1"/>
  <c r="Z1441" i="2" a="1"/>
  <c r="Z1441" i="2" s="1"/>
  <c r="Y1444" i="2" a="1"/>
  <c r="Y1444" i="2" s="1"/>
  <c r="Z1444" i="2" a="1"/>
  <c r="Z1444" i="2" s="1"/>
  <c r="Y1447" i="2" a="1"/>
  <c r="Y1447" i="2" s="1"/>
  <c r="Z1447" i="2" a="1"/>
  <c r="Z1447" i="2" s="1"/>
  <c r="Y1450" i="2" a="1"/>
  <c r="Y1450" i="2" s="1"/>
  <c r="Z1450" i="2" a="1"/>
  <c r="Z1450" i="2" s="1"/>
  <c r="Y1453" i="2" a="1"/>
  <c r="Y1453" i="2" s="1"/>
  <c r="Z1453" i="2" a="1"/>
  <c r="Z1453" i="2" s="1"/>
  <c r="Y1456" i="2" a="1"/>
  <c r="Y1456" i="2" s="1"/>
  <c r="Z1456" i="2" a="1"/>
  <c r="Z1456" i="2" s="1"/>
  <c r="Y1459" i="2" a="1"/>
  <c r="Y1459" i="2" s="1"/>
  <c r="Z1459" i="2" a="1"/>
  <c r="Z1459" i="2" s="1"/>
  <c r="Y1462" i="2" a="1"/>
  <c r="Y1462" i="2" s="1"/>
  <c r="Z1462" i="2" a="1"/>
  <c r="Z1462" i="2" s="1"/>
  <c r="Y1465" i="2" a="1"/>
  <c r="Y1465" i="2" s="1"/>
  <c r="Z1465" i="2" a="1"/>
  <c r="Z1465" i="2" s="1"/>
  <c r="Y1468" i="2" a="1"/>
  <c r="Y1468" i="2" s="1"/>
  <c r="Z1468" i="2" a="1"/>
  <c r="Z1468" i="2" s="1"/>
  <c r="Y1471" i="2" a="1"/>
  <c r="Y1471" i="2" s="1"/>
  <c r="Z1471" i="2" a="1"/>
  <c r="Z1471" i="2" s="1"/>
  <c r="Y1474" i="2" a="1"/>
  <c r="Y1474" i="2" s="1"/>
  <c r="Z1474" i="2" a="1"/>
  <c r="Z1474" i="2" s="1"/>
  <c r="Y1477" i="2" a="1"/>
  <c r="Y1477" i="2" s="1"/>
  <c r="Z1477" i="2" a="1"/>
  <c r="Z1477" i="2" s="1"/>
  <c r="Y1480" i="2" a="1"/>
  <c r="Y1480" i="2" s="1"/>
  <c r="Z1480" i="2" a="1"/>
  <c r="Z1480" i="2" s="1"/>
  <c r="Y1483" i="2" a="1"/>
  <c r="Y1483" i="2" s="1"/>
  <c r="Z1483" i="2" a="1"/>
  <c r="Z1483" i="2" s="1"/>
  <c r="Y1486" i="2" a="1"/>
  <c r="Y1486" i="2" s="1"/>
  <c r="Z1486" i="2" a="1"/>
  <c r="Z1486" i="2" s="1"/>
  <c r="Y1489" i="2" a="1"/>
  <c r="Y1489" i="2" s="1"/>
  <c r="Z1489" i="2" a="1"/>
  <c r="Z1489" i="2" s="1"/>
  <c r="Y1492" i="2" a="1"/>
  <c r="Y1492" i="2" s="1"/>
  <c r="Z1492" i="2" a="1"/>
  <c r="Z1492" i="2" s="1"/>
  <c r="Y1495" i="2" a="1"/>
  <c r="Y1495" i="2" s="1"/>
  <c r="Z1495" i="2" a="1"/>
  <c r="Z1495" i="2" s="1"/>
  <c r="Y1498" i="2" a="1"/>
  <c r="Y1498" i="2" s="1"/>
  <c r="Z1498" i="2" a="1"/>
  <c r="Z1498" i="2" s="1"/>
  <c r="Y1501" i="2" a="1"/>
  <c r="Y1501" i="2" s="1"/>
  <c r="Z1501" i="2" a="1"/>
  <c r="Z1501" i="2" s="1"/>
  <c r="Y1504" i="2" a="1"/>
  <c r="Y1504" i="2" s="1"/>
  <c r="Z1504" i="2" a="1"/>
  <c r="Z1504" i="2" s="1"/>
  <c r="Y1507" i="2" a="1"/>
  <c r="Y1507" i="2" s="1"/>
  <c r="Z1507" i="2" a="1"/>
  <c r="Z1507" i="2" s="1"/>
  <c r="Y1510" i="2" a="1"/>
  <c r="Y1510" i="2" s="1"/>
  <c r="Z1510" i="2" a="1"/>
  <c r="Z1510" i="2" s="1"/>
  <c r="Y1513" i="2" a="1"/>
  <c r="Y1513" i="2" s="1"/>
  <c r="Z1513" i="2" a="1"/>
  <c r="Z1513" i="2" s="1"/>
  <c r="Y1516" i="2" a="1"/>
  <c r="Y1516" i="2" s="1"/>
  <c r="Z1516" i="2" a="1"/>
  <c r="Z1516" i="2" s="1"/>
  <c r="Y1519" i="2" a="1"/>
  <c r="Y1519" i="2" s="1"/>
  <c r="Z1519" i="2" a="1"/>
  <c r="Z1519" i="2" s="1"/>
  <c r="Y1522" i="2" a="1"/>
  <c r="Y1522" i="2" s="1"/>
  <c r="Z1522" i="2" a="1"/>
  <c r="Z1522" i="2" s="1"/>
  <c r="Y1525" i="2" a="1"/>
  <c r="Y1525" i="2" s="1"/>
  <c r="Z1525" i="2" a="1"/>
  <c r="Z1525" i="2" s="1"/>
  <c r="Y1528" i="2" a="1"/>
  <c r="Y1528" i="2" s="1"/>
  <c r="Z1528" i="2" a="1"/>
  <c r="Z1528" i="2" s="1"/>
  <c r="Y1531" i="2" a="1"/>
  <c r="Y1531" i="2" s="1"/>
  <c r="Z1531" i="2" a="1"/>
  <c r="Z1531" i="2" s="1"/>
  <c r="Y1534" i="2" a="1"/>
  <c r="Y1534" i="2" s="1"/>
  <c r="Z1534" i="2" a="1"/>
  <c r="Z1534" i="2" s="1"/>
  <c r="Y1537" i="2" a="1"/>
  <c r="Y1537" i="2" s="1"/>
  <c r="Z1537" i="2" a="1"/>
  <c r="Z1537" i="2" s="1"/>
  <c r="Y1540" i="2" a="1"/>
  <c r="Y1540" i="2" s="1"/>
  <c r="Z1540" i="2" a="1"/>
  <c r="Z1540" i="2" s="1"/>
  <c r="Y1543" i="2" a="1"/>
  <c r="Y1543" i="2" s="1"/>
  <c r="Z1543" i="2" a="1"/>
  <c r="Z1543" i="2" s="1"/>
  <c r="Y1546" i="2" a="1"/>
  <c r="Y1546" i="2" s="1"/>
  <c r="Z1546" i="2" a="1"/>
  <c r="Z1546" i="2" s="1"/>
  <c r="Y1549" i="2" a="1"/>
  <c r="Y1549" i="2" s="1"/>
  <c r="Z1549" i="2" a="1"/>
  <c r="Z1549" i="2" s="1"/>
  <c r="Y1552" i="2" a="1"/>
  <c r="Y1552" i="2" s="1"/>
  <c r="Z1552" i="2" a="1"/>
  <c r="Z1552" i="2" s="1"/>
  <c r="Y1555" i="2" a="1"/>
  <c r="Y1555" i="2" s="1"/>
  <c r="Z1555" i="2" a="1"/>
  <c r="Z1555" i="2" s="1"/>
  <c r="Y1558" i="2" a="1"/>
  <c r="Y1558" i="2" s="1"/>
  <c r="Z1558" i="2" a="1"/>
  <c r="Z1558" i="2" s="1"/>
  <c r="Y1561" i="2" a="1"/>
  <c r="Y1561" i="2" s="1"/>
  <c r="Z1561" i="2" a="1"/>
  <c r="Z1561" i="2" s="1"/>
  <c r="Y1564" i="2" a="1"/>
  <c r="Y1564" i="2" s="1"/>
  <c r="Z1564" i="2" a="1"/>
  <c r="Z1564" i="2" s="1"/>
  <c r="Y1567" i="2" a="1"/>
  <c r="Y1567" i="2" s="1"/>
  <c r="Z1567" i="2" a="1"/>
  <c r="Z1567" i="2" s="1"/>
  <c r="Y1570" i="2" a="1"/>
  <c r="Y1570" i="2" s="1"/>
  <c r="Z1570" i="2" a="1"/>
  <c r="Z1570" i="2" s="1"/>
  <c r="Y1573" i="2" a="1"/>
  <c r="Y1573" i="2" s="1"/>
  <c r="Z1573" i="2" a="1"/>
  <c r="Z1573" i="2" s="1"/>
  <c r="Y1576" i="2" a="1"/>
  <c r="Y1576" i="2" s="1"/>
  <c r="Z1576" i="2" a="1"/>
  <c r="Z1576" i="2" s="1"/>
  <c r="Y1579" i="2" a="1"/>
  <c r="Y1579" i="2" s="1"/>
  <c r="Z1579" i="2" a="1"/>
  <c r="Z1579" i="2" s="1"/>
  <c r="Y1582" i="2" a="1"/>
  <c r="Y1582" i="2" s="1"/>
  <c r="Z1582" i="2" a="1"/>
  <c r="Z1582" i="2" s="1"/>
  <c r="Y1585" i="2" a="1"/>
  <c r="Y1585" i="2" s="1"/>
  <c r="Z1585" i="2" a="1"/>
  <c r="Z1585" i="2" s="1"/>
  <c r="Y1588" i="2" a="1"/>
  <c r="Y1588" i="2" s="1"/>
  <c r="Z1588" i="2" a="1"/>
  <c r="Z1588" i="2" s="1"/>
  <c r="Y1591" i="2" a="1"/>
  <c r="Y1591" i="2" s="1"/>
  <c r="Z1591" i="2" a="1"/>
  <c r="Z1591" i="2" s="1"/>
  <c r="Y1594" i="2" a="1"/>
  <c r="Y1594" i="2" s="1"/>
  <c r="Z1594" i="2" a="1"/>
  <c r="Z1594" i="2" s="1"/>
  <c r="Y1597" i="2" a="1"/>
  <c r="Y1597" i="2" s="1"/>
  <c r="Z1597" i="2" a="1"/>
  <c r="Z1597" i="2" s="1"/>
  <c r="Y1600" i="2" a="1"/>
  <c r="Y1600" i="2" s="1"/>
  <c r="Z1600" i="2" a="1"/>
  <c r="Z1600" i="2" s="1"/>
  <c r="Y1603" i="2" a="1"/>
  <c r="Y1603" i="2" s="1"/>
  <c r="Z1603" i="2" a="1"/>
  <c r="Z1603" i="2" s="1"/>
  <c r="Y1606" i="2" a="1"/>
  <c r="Y1606" i="2" s="1"/>
  <c r="Z1606" i="2" a="1"/>
  <c r="Z1606" i="2" s="1"/>
  <c r="Y1609" i="2" a="1"/>
  <c r="Y1609" i="2" s="1"/>
  <c r="Z1609" i="2" a="1"/>
  <c r="Z1609" i="2" s="1"/>
  <c r="Y1612" i="2" a="1"/>
  <c r="Y1612" i="2" s="1"/>
  <c r="Z1612" i="2" a="1"/>
  <c r="Z1612" i="2" s="1"/>
  <c r="Y1615" i="2" a="1"/>
  <c r="Y1615" i="2" s="1"/>
  <c r="Z1615" i="2" a="1"/>
  <c r="Z1615" i="2" s="1"/>
  <c r="Y1618" i="2" a="1"/>
  <c r="Y1618" i="2" s="1"/>
  <c r="Z1618" i="2" a="1"/>
  <c r="Z1618" i="2" s="1"/>
  <c r="Y1621" i="2" a="1"/>
  <c r="Y1621" i="2" s="1"/>
  <c r="Z1621" i="2" a="1"/>
  <c r="Z1621" i="2" s="1"/>
  <c r="Y1624" i="2" a="1"/>
  <c r="Y1624" i="2" s="1"/>
  <c r="Z1624" i="2" a="1"/>
  <c r="Z1624" i="2" s="1"/>
  <c r="Y1627" i="2" a="1"/>
  <c r="Y1627" i="2" s="1"/>
  <c r="Z1627" i="2" a="1"/>
  <c r="Z1627" i="2" s="1"/>
  <c r="Y1630" i="2" a="1"/>
  <c r="Y1630" i="2" s="1"/>
  <c r="Z1630" i="2" a="1"/>
  <c r="Z1630" i="2" s="1"/>
  <c r="Y1633" i="2" a="1"/>
  <c r="Y1633" i="2" s="1"/>
  <c r="Z1633" i="2" a="1"/>
  <c r="Z1633" i="2" s="1"/>
  <c r="Y1636" i="2" a="1"/>
  <c r="Y1636" i="2" s="1"/>
  <c r="Z1636" i="2" a="1"/>
  <c r="Z1636" i="2" s="1"/>
  <c r="Y1639" i="2" a="1"/>
  <c r="Y1639" i="2" s="1"/>
  <c r="Z1639" i="2" a="1"/>
  <c r="Z1639" i="2" s="1"/>
  <c r="Y1642" i="2" a="1"/>
  <c r="Y1642" i="2" s="1"/>
  <c r="Z1642" i="2" a="1"/>
  <c r="Z1642" i="2" s="1"/>
  <c r="Y1645" i="2" a="1"/>
  <c r="Y1645" i="2" s="1"/>
  <c r="Z1645" i="2" a="1"/>
  <c r="Z1645" i="2" s="1"/>
  <c r="Y1648" i="2" a="1"/>
  <c r="Y1648" i="2" s="1"/>
  <c r="Z1648" i="2" a="1"/>
  <c r="Z1648" i="2" s="1"/>
  <c r="Y1651" i="2" a="1"/>
  <c r="Y1651" i="2" s="1"/>
  <c r="Z1651" i="2" a="1"/>
  <c r="Z1651" i="2" s="1"/>
  <c r="Y1654" i="2" a="1"/>
  <c r="Y1654" i="2" s="1"/>
  <c r="Z1654" i="2" a="1"/>
  <c r="Z1654" i="2" s="1"/>
  <c r="Y1657" i="2" a="1"/>
  <c r="Y1657" i="2" s="1"/>
  <c r="Z1657" i="2" a="1"/>
  <c r="Z1657" i="2" s="1"/>
  <c r="Y1660" i="2" a="1"/>
  <c r="Y1660" i="2" s="1"/>
  <c r="Z1660" i="2" a="1"/>
  <c r="Z1660" i="2" s="1"/>
  <c r="Y1663" i="2" a="1"/>
  <c r="Y1663" i="2" s="1"/>
  <c r="Z1663" i="2" a="1"/>
  <c r="Z1663" i="2" s="1"/>
  <c r="Y1666" i="2" a="1"/>
  <c r="Y1666" i="2" s="1"/>
  <c r="Z1666" i="2" a="1"/>
  <c r="Z1666" i="2" s="1"/>
  <c r="Y1669" i="2" a="1"/>
  <c r="Y1669" i="2" s="1"/>
  <c r="Z1669" i="2" a="1"/>
  <c r="Z1669" i="2" s="1"/>
  <c r="Y1672" i="2" a="1"/>
  <c r="Y1672" i="2" s="1"/>
  <c r="Z1672" i="2" a="1"/>
  <c r="Z1672" i="2" s="1"/>
  <c r="Y1675" i="2" a="1"/>
  <c r="Y1675" i="2" s="1"/>
  <c r="Z1675" i="2" a="1"/>
  <c r="Z1675" i="2" s="1"/>
  <c r="Y1678" i="2" a="1"/>
  <c r="Y1678" i="2" s="1"/>
  <c r="Z1678" i="2" a="1"/>
  <c r="Z1678" i="2" s="1"/>
  <c r="Y1681" i="2" a="1"/>
  <c r="Y1681" i="2" s="1"/>
  <c r="Z1681" i="2" a="1"/>
  <c r="Z1681" i="2" s="1"/>
  <c r="Y1684" i="2" a="1"/>
  <c r="Y1684" i="2" s="1"/>
  <c r="Z1684" i="2" a="1"/>
  <c r="Z1684" i="2" s="1"/>
  <c r="Y1687" i="2" a="1"/>
  <c r="Y1687" i="2" s="1"/>
  <c r="Z1687" i="2" a="1"/>
  <c r="Z1687" i="2" s="1"/>
  <c r="Y1690" i="2" a="1"/>
  <c r="Y1690" i="2" s="1"/>
  <c r="Z1690" i="2" a="1"/>
  <c r="Z1690" i="2" s="1"/>
  <c r="Y1693" i="2" a="1"/>
  <c r="Y1693" i="2" s="1"/>
  <c r="Z1693" i="2" a="1"/>
  <c r="Z1693" i="2" s="1"/>
  <c r="Y1696" i="2" a="1"/>
  <c r="Y1696" i="2" s="1"/>
  <c r="Z1696" i="2" a="1"/>
  <c r="Z1696" i="2" s="1"/>
  <c r="Y1699" i="2" a="1"/>
  <c r="Y1699" i="2" s="1"/>
  <c r="Z1699" i="2" a="1"/>
  <c r="Z1699" i="2" s="1"/>
  <c r="Y1702" i="2" a="1"/>
  <c r="Y1702" i="2" s="1"/>
  <c r="Z1702" i="2" a="1"/>
  <c r="Z1702" i="2" s="1"/>
  <c r="Y1705" i="2" a="1"/>
  <c r="Y1705" i="2" s="1"/>
  <c r="Z1705" i="2" a="1"/>
  <c r="Z1705" i="2" s="1"/>
  <c r="Y1708" i="2" a="1"/>
  <c r="Y1708" i="2" s="1"/>
  <c r="Z1708" i="2" a="1"/>
  <c r="Z1708" i="2" s="1"/>
  <c r="Y1711" i="2" a="1"/>
  <c r="Y1711" i="2" s="1"/>
  <c r="Z1711" i="2" a="1"/>
  <c r="Z1711" i="2" s="1"/>
  <c r="Y1714" i="2" a="1"/>
  <c r="Y1714" i="2" s="1"/>
  <c r="Z1714" i="2" a="1"/>
  <c r="Z1714" i="2" s="1"/>
  <c r="Y1717" i="2" a="1"/>
  <c r="Y1717" i="2" s="1"/>
  <c r="Z1717" i="2" a="1"/>
  <c r="Z1717" i="2" s="1"/>
  <c r="Y1720" i="2" a="1"/>
  <c r="Y1720" i="2" s="1"/>
  <c r="Z1720" i="2" a="1"/>
  <c r="Z1720" i="2" s="1"/>
  <c r="Y1723" i="2" a="1"/>
  <c r="Y1723" i="2" s="1"/>
  <c r="Z1723" i="2" a="1"/>
  <c r="Z1723" i="2" s="1"/>
  <c r="Y1726" i="2" a="1"/>
  <c r="Y1726" i="2" s="1"/>
  <c r="Z1726" i="2" a="1"/>
  <c r="Z1726" i="2" s="1"/>
  <c r="Y1729" i="2" a="1"/>
  <c r="Y1729" i="2" s="1"/>
  <c r="Z1729" i="2" a="1"/>
  <c r="Z1729" i="2" s="1"/>
  <c r="Y1732" i="2" a="1"/>
  <c r="Y1732" i="2" s="1"/>
  <c r="Z1732" i="2" a="1"/>
  <c r="Z1732" i="2" s="1"/>
  <c r="Y1735" i="2" a="1"/>
  <c r="Y1735" i="2" s="1"/>
  <c r="Z1735" i="2" a="1"/>
  <c r="Z1735" i="2" s="1"/>
  <c r="Y1738" i="2" a="1"/>
  <c r="Y1738" i="2" s="1"/>
  <c r="Z1738" i="2" a="1"/>
  <c r="Z1738" i="2" s="1"/>
  <c r="Y1741" i="2" a="1"/>
  <c r="Y1741" i="2" s="1"/>
  <c r="Z1741" i="2" a="1"/>
  <c r="Z1741" i="2" s="1"/>
  <c r="Y1744" i="2" a="1"/>
  <c r="Y1744" i="2" s="1"/>
  <c r="Z1744" i="2" a="1"/>
  <c r="Z1744" i="2" s="1"/>
  <c r="Y1747" i="2" a="1"/>
  <c r="Y1747" i="2" s="1"/>
  <c r="Z1747" i="2" a="1"/>
  <c r="Z1747" i="2" s="1"/>
  <c r="Y1750" i="2" a="1"/>
  <c r="Y1750" i="2" s="1"/>
  <c r="Z1750" i="2" a="1"/>
  <c r="Z1750" i="2" s="1"/>
  <c r="Y1753" i="2" a="1"/>
  <c r="Y1753" i="2" s="1"/>
  <c r="Z1753" i="2" a="1"/>
  <c r="Z1753" i="2" s="1"/>
  <c r="Y1756" i="2" a="1"/>
  <c r="Y1756" i="2" s="1"/>
  <c r="Z1756" i="2" a="1"/>
  <c r="Z1756" i="2" s="1"/>
  <c r="Y1759" i="2" a="1"/>
  <c r="Y1759" i="2" s="1"/>
  <c r="Z1759" i="2" a="1"/>
  <c r="Z1759" i="2" s="1"/>
  <c r="Y1762" i="2" a="1"/>
  <c r="Y1762" i="2" s="1"/>
  <c r="Z1762" i="2" a="1"/>
  <c r="Z1762" i="2" s="1"/>
  <c r="Y1001" i="2" a="1"/>
  <c r="Y1001" i="2" s="1"/>
  <c r="Z1001" i="2" a="1"/>
  <c r="Z1001" i="2" s="1"/>
  <c r="Y1004" i="2" a="1"/>
  <c r="Y1004" i="2" s="1"/>
  <c r="Z1004" i="2" a="1"/>
  <c r="Z1004" i="2" s="1"/>
  <c r="Y1007" i="2" a="1"/>
  <c r="Y1007" i="2" s="1"/>
  <c r="Z1007" i="2" a="1"/>
  <c r="Z1007" i="2" s="1"/>
  <c r="Y1010" i="2" a="1"/>
  <c r="Y1010" i="2" s="1"/>
  <c r="Z1010" i="2" a="1"/>
  <c r="Z1010" i="2" s="1"/>
  <c r="Y1013" i="2" a="1"/>
  <c r="Y1013" i="2" s="1"/>
  <c r="Z1013" i="2" a="1"/>
  <c r="Z1013" i="2" s="1"/>
  <c r="Y1016" i="2" a="1"/>
  <c r="Y1016" i="2" s="1"/>
  <c r="Z1016" i="2" a="1"/>
  <c r="Z1016" i="2" s="1"/>
  <c r="Y1019" i="2" a="1"/>
  <c r="Y1019" i="2" s="1"/>
  <c r="Z1019" i="2" a="1"/>
  <c r="Z1019" i="2" s="1"/>
  <c r="Y1022" i="2" a="1"/>
  <c r="Y1022" i="2" s="1"/>
  <c r="Z1022" i="2" a="1"/>
  <c r="Z1022" i="2" s="1"/>
  <c r="Y1025" i="2" a="1"/>
  <c r="Y1025" i="2" s="1"/>
  <c r="Z1025" i="2" a="1"/>
  <c r="Z1025" i="2" s="1"/>
  <c r="Y1028" i="2" a="1"/>
  <c r="Y1028" i="2" s="1"/>
  <c r="Z1028" i="2" a="1"/>
  <c r="Z1028" i="2" s="1"/>
  <c r="Y1031" i="2" a="1"/>
  <c r="Y1031" i="2" s="1"/>
  <c r="Z1031" i="2" a="1"/>
  <c r="Z1031" i="2" s="1"/>
  <c r="Y1034" i="2" a="1"/>
  <c r="Y1034" i="2" s="1"/>
  <c r="Z1034" i="2" a="1"/>
  <c r="Z1034" i="2" s="1"/>
  <c r="Y1037" i="2" a="1"/>
  <c r="Y1037" i="2" s="1"/>
  <c r="Z1037" i="2" a="1"/>
  <c r="Z1037" i="2" s="1"/>
  <c r="Y1040" i="2" a="1"/>
  <c r="Y1040" i="2" s="1"/>
  <c r="Z1040" i="2" a="1"/>
  <c r="Z1040" i="2" s="1"/>
  <c r="Y1043" i="2" a="1"/>
  <c r="Y1043" i="2" s="1"/>
  <c r="Z1043" i="2" a="1"/>
  <c r="Z1043" i="2" s="1"/>
  <c r="Y1046" i="2" a="1"/>
  <c r="Y1046" i="2" s="1"/>
  <c r="Z1046" i="2" a="1"/>
  <c r="Z1046" i="2" s="1"/>
  <c r="Y1049" i="2" a="1"/>
  <c r="Y1049" i="2" s="1"/>
  <c r="Z1049" i="2" a="1"/>
  <c r="Z1049" i="2" s="1"/>
  <c r="Y1052" i="2" a="1"/>
  <c r="Y1052" i="2" s="1"/>
  <c r="Z1052" i="2" a="1"/>
  <c r="Z1052" i="2" s="1"/>
  <c r="Y1055" i="2" a="1"/>
  <c r="Y1055" i="2" s="1"/>
  <c r="Z1055" i="2" a="1"/>
  <c r="Z1055" i="2" s="1"/>
  <c r="Y1058" i="2" a="1"/>
  <c r="Y1058" i="2" s="1"/>
  <c r="Z1058" i="2" a="1"/>
  <c r="Z1058" i="2" s="1"/>
  <c r="Y1061" i="2" a="1"/>
  <c r="Y1061" i="2" s="1"/>
  <c r="Z1061" i="2" a="1"/>
  <c r="Z1061" i="2" s="1"/>
  <c r="Y1064" i="2" a="1"/>
  <c r="Y1064" i="2" s="1"/>
  <c r="Z1064" i="2" a="1"/>
  <c r="Z1064" i="2" s="1"/>
  <c r="Y1067" i="2" a="1"/>
  <c r="Y1067" i="2" s="1"/>
  <c r="Z1067" i="2" a="1"/>
  <c r="Z1067" i="2" s="1"/>
  <c r="Y1070" i="2" a="1"/>
  <c r="Y1070" i="2" s="1"/>
  <c r="Z1070" i="2" a="1"/>
  <c r="Z1070" i="2" s="1"/>
  <c r="Y1073" i="2" a="1"/>
  <c r="Y1073" i="2" s="1"/>
  <c r="Z1073" i="2" a="1"/>
  <c r="Z1073" i="2" s="1"/>
  <c r="Y1076" i="2" a="1"/>
  <c r="Y1076" i="2" s="1"/>
  <c r="Z1076" i="2" a="1"/>
  <c r="Z1076" i="2" s="1"/>
  <c r="Y1079" i="2" a="1"/>
  <c r="Y1079" i="2" s="1"/>
  <c r="Z1079" i="2" a="1"/>
  <c r="Z1079" i="2" s="1"/>
  <c r="Y1082" i="2" a="1"/>
  <c r="Y1082" i="2" s="1"/>
  <c r="Z1082" i="2" a="1"/>
  <c r="Z1082" i="2" s="1"/>
  <c r="Y1085" i="2" a="1"/>
  <c r="Y1085" i="2" s="1"/>
  <c r="Z1085" i="2" a="1"/>
  <c r="Z1085" i="2" s="1"/>
  <c r="Y1088" i="2" a="1"/>
  <c r="Y1088" i="2" s="1"/>
  <c r="Z1088" i="2" a="1"/>
  <c r="Z1088" i="2" s="1"/>
  <c r="Y1091" i="2" a="1"/>
  <c r="Y1091" i="2" s="1"/>
  <c r="Z1091" i="2" a="1"/>
  <c r="Z1091" i="2" s="1"/>
  <c r="Y1094" i="2" a="1"/>
  <c r="Y1094" i="2" s="1"/>
  <c r="Z1094" i="2" a="1"/>
  <c r="Z1094" i="2" s="1"/>
  <c r="Y1097" i="2" a="1"/>
  <c r="Y1097" i="2" s="1"/>
  <c r="Z1097" i="2" a="1"/>
  <c r="Z1097" i="2" s="1"/>
  <c r="Y1100" i="2" a="1"/>
  <c r="Y1100" i="2" s="1"/>
  <c r="Z1100" i="2" a="1"/>
  <c r="Z1100" i="2" s="1"/>
  <c r="Y1103" i="2" a="1"/>
  <c r="Y1103" i="2" s="1"/>
  <c r="Z1103" i="2" a="1"/>
  <c r="Z1103" i="2" s="1"/>
  <c r="Y1106" i="2" a="1"/>
  <c r="Y1106" i="2" s="1"/>
  <c r="Z1106" i="2" a="1"/>
  <c r="Z1106" i="2" s="1"/>
  <c r="Y1109" i="2" a="1"/>
  <c r="Y1109" i="2" s="1"/>
  <c r="Z1109" i="2" a="1"/>
  <c r="Z1109" i="2" s="1"/>
  <c r="Y1112" i="2" a="1"/>
  <c r="Y1112" i="2" s="1"/>
  <c r="Z1112" i="2" a="1"/>
  <c r="Z1112" i="2" s="1"/>
  <c r="Y1115" i="2" a="1"/>
  <c r="Y1115" i="2" s="1"/>
  <c r="Z1115" i="2" a="1"/>
  <c r="Z1115" i="2" s="1"/>
  <c r="Y1118" i="2" a="1"/>
  <c r="Y1118" i="2" s="1"/>
  <c r="Z1118" i="2" a="1"/>
  <c r="Z1118" i="2" s="1"/>
  <c r="Y1121" i="2" a="1"/>
  <c r="Y1121" i="2" s="1"/>
  <c r="Z1121" i="2" a="1"/>
  <c r="Z1121" i="2" s="1"/>
  <c r="Y1124" i="2" a="1"/>
  <c r="Y1124" i="2" s="1"/>
  <c r="Z1124" i="2" a="1"/>
  <c r="Z1124" i="2" s="1"/>
  <c r="Y1127" i="2" a="1"/>
  <c r="Y1127" i="2" s="1"/>
  <c r="Z1127" i="2" a="1"/>
  <c r="Z1127" i="2" s="1"/>
  <c r="Y1130" i="2" a="1"/>
  <c r="Y1130" i="2" s="1"/>
  <c r="Z1130" i="2" a="1"/>
  <c r="Z1130" i="2" s="1"/>
  <c r="Y1133" i="2" a="1"/>
  <c r="Y1133" i="2" s="1"/>
  <c r="Z1133" i="2" a="1"/>
  <c r="Z1133" i="2" s="1"/>
  <c r="Y1136" i="2" a="1"/>
  <c r="Y1136" i="2" s="1"/>
  <c r="Z1136" i="2" a="1"/>
  <c r="Z1136" i="2" s="1"/>
  <c r="Y1139" i="2" a="1"/>
  <c r="Y1139" i="2" s="1"/>
  <c r="Z1139" i="2" a="1"/>
  <c r="Z1139" i="2" s="1"/>
  <c r="Y1142" i="2" a="1"/>
  <c r="Y1142" i="2" s="1"/>
  <c r="Z1142" i="2" a="1"/>
  <c r="Z1142" i="2" s="1"/>
  <c r="Y1145" i="2" a="1"/>
  <c r="Y1145" i="2" s="1"/>
  <c r="Z1145" i="2" a="1"/>
  <c r="Z1145" i="2" s="1"/>
  <c r="Y1148" i="2" a="1"/>
  <c r="Y1148" i="2" s="1"/>
  <c r="Z1148" i="2" a="1"/>
  <c r="Z1148" i="2" s="1"/>
  <c r="Y1151" i="2" a="1"/>
  <c r="Y1151" i="2" s="1"/>
  <c r="Z1151" i="2" a="1"/>
  <c r="Z1151" i="2" s="1"/>
  <c r="Y1154" i="2" a="1"/>
  <c r="Y1154" i="2" s="1"/>
  <c r="Z1154" i="2" a="1"/>
  <c r="Z1154" i="2" s="1"/>
  <c r="Y1157" i="2" a="1"/>
  <c r="Y1157" i="2" s="1"/>
  <c r="Z1157" i="2" a="1"/>
  <c r="Z1157" i="2" s="1"/>
  <c r="Y1160" i="2" a="1"/>
  <c r="Y1160" i="2" s="1"/>
  <c r="Z1160" i="2" a="1"/>
  <c r="Z1160" i="2" s="1"/>
  <c r="Y1163" i="2" a="1"/>
  <c r="Y1163" i="2" s="1"/>
  <c r="Z1163" i="2" a="1"/>
  <c r="Z1163" i="2" s="1"/>
  <c r="Y1166" i="2" a="1"/>
  <c r="Y1166" i="2" s="1"/>
  <c r="Z1166" i="2" a="1"/>
  <c r="Z1166" i="2" s="1"/>
  <c r="Y1169" i="2" a="1"/>
  <c r="Y1169" i="2" s="1"/>
  <c r="Z1169" i="2" a="1"/>
  <c r="Z1169" i="2" s="1"/>
  <c r="Y1172" i="2" a="1"/>
  <c r="Y1172" i="2" s="1"/>
  <c r="Z1172" i="2" a="1"/>
  <c r="Z1172" i="2" s="1"/>
  <c r="Y1175" i="2" a="1"/>
  <c r="Y1175" i="2" s="1"/>
  <c r="Z1175" i="2" a="1"/>
  <c r="Z1175" i="2" s="1"/>
  <c r="Y1178" i="2" a="1"/>
  <c r="Y1178" i="2" s="1"/>
  <c r="Z1178" i="2" a="1"/>
  <c r="Z1178" i="2" s="1"/>
  <c r="Y1181" i="2" a="1"/>
  <c r="Y1181" i="2" s="1"/>
  <c r="Z1181" i="2" a="1"/>
  <c r="Z1181" i="2" s="1"/>
  <c r="Y1184" i="2" a="1"/>
  <c r="Y1184" i="2" s="1"/>
  <c r="Z1184" i="2" a="1"/>
  <c r="Z1184" i="2" s="1"/>
  <c r="Y1187" i="2" a="1"/>
  <c r="Y1187" i="2" s="1"/>
  <c r="Z1187" i="2" a="1"/>
  <c r="Z1187" i="2" s="1"/>
  <c r="Y1190" i="2" a="1"/>
  <c r="Y1190" i="2" s="1"/>
  <c r="Z1190" i="2" a="1"/>
  <c r="Z1190" i="2" s="1"/>
  <c r="Y1193" i="2" a="1"/>
  <c r="Y1193" i="2" s="1"/>
  <c r="Z1193" i="2" a="1"/>
  <c r="Z1193" i="2" s="1"/>
  <c r="Y1196" i="2" a="1"/>
  <c r="Y1196" i="2" s="1"/>
  <c r="Z1196" i="2" a="1"/>
  <c r="Z1196" i="2" s="1"/>
  <c r="Y1199" i="2" a="1"/>
  <c r="Y1199" i="2" s="1"/>
  <c r="Z1199" i="2" a="1"/>
  <c r="Z1199" i="2" s="1"/>
  <c r="Y1202" i="2" a="1"/>
  <c r="Y1202" i="2" s="1"/>
  <c r="Z1202" i="2" a="1"/>
  <c r="Z1202" i="2" s="1"/>
  <c r="Y1205" i="2" a="1"/>
  <c r="Y1205" i="2" s="1"/>
  <c r="Z1205" i="2" a="1"/>
  <c r="Z1205" i="2" s="1"/>
  <c r="Y1208" i="2" a="1"/>
  <c r="Y1208" i="2" s="1"/>
  <c r="Z1208" i="2" a="1"/>
  <c r="Z1208" i="2" s="1"/>
  <c r="Y1211" i="2" a="1"/>
  <c r="Y1211" i="2" s="1"/>
  <c r="Z1211" i="2" a="1"/>
  <c r="Z1211" i="2" s="1"/>
  <c r="Y1214" i="2" a="1"/>
  <c r="Y1214" i="2" s="1"/>
  <c r="Z1214" i="2" a="1"/>
  <c r="Z1214" i="2" s="1"/>
  <c r="Y1217" i="2" a="1"/>
  <c r="Y1217" i="2" s="1"/>
  <c r="Z1217" i="2" a="1"/>
  <c r="Z1217" i="2" s="1"/>
  <c r="Y1220" i="2" a="1"/>
  <c r="Y1220" i="2" s="1"/>
  <c r="Z1220" i="2" a="1"/>
  <c r="Z1220" i="2" s="1"/>
  <c r="Y1223" i="2" a="1"/>
  <c r="Y1223" i="2" s="1"/>
  <c r="Z1223" i="2" a="1"/>
  <c r="Z1223" i="2" s="1"/>
  <c r="Y1226" i="2" a="1"/>
  <c r="Y1226" i="2" s="1"/>
  <c r="Z1226" i="2" a="1"/>
  <c r="Z1226" i="2" s="1"/>
  <c r="Y1229" i="2" a="1"/>
  <c r="Y1229" i="2" s="1"/>
  <c r="Z1229" i="2" a="1"/>
  <c r="Z1229" i="2" s="1"/>
  <c r="Y1232" i="2" a="1"/>
  <c r="Y1232" i="2" s="1"/>
  <c r="Z1232" i="2" a="1"/>
  <c r="Z1232" i="2" s="1"/>
  <c r="Y1235" i="2" a="1"/>
  <c r="Y1235" i="2" s="1"/>
  <c r="Z1235" i="2" a="1"/>
  <c r="Z1235" i="2" s="1"/>
  <c r="Y1238" i="2" a="1"/>
  <c r="Y1238" i="2" s="1"/>
  <c r="Z1238" i="2" a="1"/>
  <c r="Z1238" i="2" s="1"/>
  <c r="Y1241" i="2" a="1"/>
  <c r="Y1241" i="2" s="1"/>
  <c r="Z1241" i="2" a="1"/>
  <c r="Z1241" i="2" s="1"/>
  <c r="Y1244" i="2" a="1"/>
  <c r="Y1244" i="2" s="1"/>
  <c r="Z1244" i="2" a="1"/>
  <c r="Z1244" i="2" s="1"/>
  <c r="Y1247" i="2" a="1"/>
  <c r="Y1247" i="2" s="1"/>
  <c r="Z1247" i="2" a="1"/>
  <c r="Z1247" i="2" s="1"/>
  <c r="Y1250" i="2" a="1"/>
  <c r="Y1250" i="2" s="1"/>
  <c r="Z1250" i="2" a="1"/>
  <c r="Z1250" i="2" s="1"/>
  <c r="Y1253" i="2" a="1"/>
  <c r="Y1253" i="2" s="1"/>
  <c r="Z1253" i="2" a="1"/>
  <c r="Z1253" i="2" s="1"/>
  <c r="Y1256" i="2" a="1"/>
  <c r="Y1256" i="2" s="1"/>
  <c r="Z1256" i="2" a="1"/>
  <c r="Z1256" i="2" s="1"/>
  <c r="Y1259" i="2" a="1"/>
  <c r="Y1259" i="2" s="1"/>
  <c r="Z1259" i="2" a="1"/>
  <c r="Z1259" i="2" s="1"/>
  <c r="Y1262" i="2" a="1"/>
  <c r="Y1262" i="2" s="1"/>
  <c r="Z1262" i="2" a="1"/>
  <c r="Z1262" i="2" s="1"/>
  <c r="Y1265" i="2" a="1"/>
  <c r="Y1265" i="2" s="1"/>
  <c r="Z1265" i="2" a="1"/>
  <c r="Z1265" i="2" s="1"/>
  <c r="Y1268" i="2" a="1"/>
  <c r="Y1268" i="2" s="1"/>
  <c r="Z1268" i="2" a="1"/>
  <c r="Z1268" i="2" s="1"/>
  <c r="Y1271" i="2" a="1"/>
  <c r="Y1271" i="2" s="1"/>
  <c r="Z1271" i="2" a="1"/>
  <c r="Z1271" i="2" s="1"/>
  <c r="Y1274" i="2" a="1"/>
  <c r="Y1274" i="2" s="1"/>
  <c r="Z1274" i="2" a="1"/>
  <c r="Z1274" i="2" s="1"/>
  <c r="Y1277" i="2" a="1"/>
  <c r="Y1277" i="2" s="1"/>
  <c r="Z1277" i="2" a="1"/>
  <c r="Z1277" i="2" s="1"/>
  <c r="Y1280" i="2" a="1"/>
  <c r="Y1280" i="2" s="1"/>
  <c r="Z1280" i="2" a="1"/>
  <c r="Z1280" i="2" s="1"/>
  <c r="Y1283" i="2" a="1"/>
  <c r="Y1283" i="2" s="1"/>
  <c r="Z1283" i="2" a="1"/>
  <c r="Z1283" i="2" s="1"/>
  <c r="Y1286" i="2" a="1"/>
  <c r="Y1286" i="2" s="1"/>
  <c r="Z1286" i="2" a="1"/>
  <c r="Z1286" i="2" s="1"/>
  <c r="Y1289" i="2" a="1"/>
  <c r="Y1289" i="2" s="1"/>
  <c r="Z1289" i="2" a="1"/>
  <c r="Z1289" i="2" s="1"/>
  <c r="Y1292" i="2" a="1"/>
  <c r="Y1292" i="2" s="1"/>
  <c r="Z1292" i="2" a="1"/>
  <c r="Z1292" i="2" s="1"/>
  <c r="Y1295" i="2" a="1"/>
  <c r="Y1295" i="2" s="1"/>
  <c r="Z1295" i="2" a="1"/>
  <c r="Z1295" i="2" s="1"/>
  <c r="Y1298" i="2" a="1"/>
  <c r="Y1298" i="2" s="1"/>
  <c r="Z1298" i="2" a="1"/>
  <c r="Z1298" i="2" s="1"/>
  <c r="Y1301" i="2" a="1"/>
  <c r="Y1301" i="2" s="1"/>
  <c r="Z1301" i="2" a="1"/>
  <c r="Z1301" i="2" s="1"/>
  <c r="Y1304" i="2" a="1"/>
  <c r="Y1304" i="2" s="1"/>
  <c r="Z1304" i="2" a="1"/>
  <c r="Z1304" i="2" s="1"/>
  <c r="Y1307" i="2" a="1"/>
  <c r="Y1307" i="2" s="1"/>
  <c r="Z1307" i="2" a="1"/>
  <c r="Z1307" i="2" s="1"/>
  <c r="Y1310" i="2" a="1"/>
  <c r="Y1310" i="2" s="1"/>
  <c r="Z1310" i="2" a="1"/>
  <c r="Z1310" i="2" s="1"/>
  <c r="Y1313" i="2" a="1"/>
  <c r="Y1313" i="2" s="1"/>
  <c r="Z1313" i="2" a="1"/>
  <c r="Z1313" i="2" s="1"/>
  <c r="Y1316" i="2" a="1"/>
  <c r="Y1316" i="2" s="1"/>
  <c r="Z1316" i="2" a="1"/>
  <c r="Z1316" i="2" s="1"/>
  <c r="Y1319" i="2" a="1"/>
  <c r="Y1319" i="2" s="1"/>
  <c r="Z1319" i="2" a="1"/>
  <c r="Z1319" i="2" s="1"/>
  <c r="Y1322" i="2" a="1"/>
  <c r="Y1322" i="2" s="1"/>
  <c r="Z1322" i="2" a="1"/>
  <c r="Z1322" i="2" s="1"/>
  <c r="Y1325" i="2" a="1"/>
  <c r="Y1325" i="2" s="1"/>
  <c r="Z1325" i="2" a="1"/>
  <c r="Z1325" i="2" s="1"/>
  <c r="Y1328" i="2" a="1"/>
  <c r="Y1328" i="2" s="1"/>
  <c r="Z1328" i="2" a="1"/>
  <c r="Z1328" i="2" s="1"/>
  <c r="Y1331" i="2" a="1"/>
  <c r="Y1331" i="2" s="1"/>
  <c r="Z1331" i="2" a="1"/>
  <c r="Z1331" i="2" s="1"/>
  <c r="Y1334" i="2" a="1"/>
  <c r="Y1334" i="2" s="1"/>
  <c r="Z1334" i="2" a="1"/>
  <c r="Z1334" i="2" s="1"/>
  <c r="Y1337" i="2" a="1"/>
  <c r="Y1337" i="2" s="1"/>
  <c r="Z1337" i="2" a="1"/>
  <c r="Z1337" i="2" s="1"/>
  <c r="Y1340" i="2" a="1"/>
  <c r="Y1340" i="2" s="1"/>
  <c r="Z1340" i="2" a="1"/>
  <c r="Z1340" i="2" s="1"/>
  <c r="Y1343" i="2" a="1"/>
  <c r="Y1343" i="2" s="1"/>
  <c r="Z1343" i="2" a="1"/>
  <c r="Z1343" i="2" s="1"/>
  <c r="Y1346" i="2" a="1"/>
  <c r="Y1346" i="2" s="1"/>
  <c r="Z1346" i="2" a="1"/>
  <c r="Z1346" i="2" s="1"/>
  <c r="Y1349" i="2" a="1"/>
  <c r="Y1349" i="2" s="1"/>
  <c r="Z1349" i="2" a="1"/>
  <c r="Z1349" i="2" s="1"/>
  <c r="Y1352" i="2" a="1"/>
  <c r="Y1352" i="2" s="1"/>
  <c r="Z1352" i="2" a="1"/>
  <c r="Z1352" i="2" s="1"/>
  <c r="Y1355" i="2" a="1"/>
  <c r="Y1355" i="2" s="1"/>
  <c r="Z1355" i="2" a="1"/>
  <c r="Z1355" i="2" s="1"/>
  <c r="Y1358" i="2" a="1"/>
  <c r="Y1358" i="2" s="1"/>
  <c r="Z1358" i="2" a="1"/>
  <c r="Z1358" i="2" s="1"/>
  <c r="Y1361" i="2" a="1"/>
  <c r="Y1361" i="2" s="1"/>
  <c r="Z1361" i="2" a="1"/>
  <c r="Z1361" i="2" s="1"/>
  <c r="Y1364" i="2" a="1"/>
  <c r="Y1364" i="2" s="1"/>
  <c r="Z1364" i="2" a="1"/>
  <c r="Z1364" i="2" s="1"/>
  <c r="Y1367" i="2" a="1"/>
  <c r="Y1367" i="2" s="1"/>
  <c r="Z1367" i="2" a="1"/>
  <c r="Z1367" i="2" s="1"/>
  <c r="Y1370" i="2" a="1"/>
  <c r="Y1370" i="2" s="1"/>
  <c r="Z1370" i="2" a="1"/>
  <c r="Z1370" i="2" s="1"/>
  <c r="Y1373" i="2" a="1"/>
  <c r="Y1373" i="2" s="1"/>
  <c r="Z1373" i="2" a="1"/>
  <c r="Z1373" i="2" s="1"/>
  <c r="Y1376" i="2" a="1"/>
  <c r="Y1376" i="2" s="1"/>
  <c r="Z1376" i="2" a="1"/>
  <c r="Z1376" i="2" s="1"/>
  <c r="Y1379" i="2" a="1"/>
  <c r="Y1379" i="2" s="1"/>
  <c r="Z1379" i="2" a="1"/>
  <c r="Z1379" i="2" s="1"/>
  <c r="Y1382" i="2" a="1"/>
  <c r="Y1382" i="2" s="1"/>
  <c r="Z1382" i="2" a="1"/>
  <c r="Z1382" i="2" s="1"/>
  <c r="Y1385" i="2" a="1"/>
  <c r="Y1385" i="2" s="1"/>
  <c r="Z1385" i="2" a="1"/>
  <c r="Z1385" i="2" s="1"/>
  <c r="Y1388" i="2" a="1"/>
  <c r="Y1388" i="2" s="1"/>
  <c r="Z1388" i="2" a="1"/>
  <c r="Z1388" i="2" s="1"/>
  <c r="Y1391" i="2" a="1"/>
  <c r="Y1391" i="2" s="1"/>
  <c r="Z1391" i="2" a="1"/>
  <c r="Z1391" i="2" s="1"/>
  <c r="Y1394" i="2" a="1"/>
  <c r="Y1394" i="2" s="1"/>
  <c r="Z1394" i="2" a="1"/>
  <c r="Z1394" i="2" s="1"/>
  <c r="Y1397" i="2" a="1"/>
  <c r="Y1397" i="2" s="1"/>
  <c r="Z1397" i="2" a="1"/>
  <c r="Z1397" i="2" s="1"/>
  <c r="Y1400" i="2" a="1"/>
  <c r="Y1400" i="2" s="1"/>
  <c r="Z1400" i="2" a="1"/>
  <c r="Z1400" i="2" s="1"/>
  <c r="Y1403" i="2" a="1"/>
  <c r="Y1403" i="2" s="1"/>
  <c r="Z1403" i="2" a="1"/>
  <c r="Z1403" i="2" s="1"/>
  <c r="Y1406" i="2" a="1"/>
  <c r="Y1406" i="2" s="1"/>
  <c r="Z1406" i="2" a="1"/>
  <c r="Z1406" i="2" s="1"/>
  <c r="Y1409" i="2" a="1"/>
  <c r="Y1409" i="2" s="1"/>
  <c r="Z1409" i="2" a="1"/>
  <c r="Z1409" i="2" s="1"/>
  <c r="Y1412" i="2" a="1"/>
  <c r="Y1412" i="2" s="1"/>
  <c r="Z1412" i="2" a="1"/>
  <c r="Z1412" i="2" s="1"/>
  <c r="Y1415" i="2" a="1"/>
  <c r="Y1415" i="2" s="1"/>
  <c r="Z1415" i="2" a="1"/>
  <c r="Z1415" i="2" s="1"/>
  <c r="Y1418" i="2" a="1"/>
  <c r="Y1418" i="2" s="1"/>
  <c r="Z1418" i="2" a="1"/>
  <c r="Z1418" i="2" s="1"/>
  <c r="Y1421" i="2" a="1"/>
  <c r="Y1421" i="2" s="1"/>
  <c r="Z1421" i="2" a="1"/>
  <c r="Z1421" i="2" s="1"/>
  <c r="Y1424" i="2" a="1"/>
  <c r="Y1424" i="2" s="1"/>
  <c r="Z1424" i="2" a="1"/>
  <c r="Z1424" i="2" s="1"/>
  <c r="Y1427" i="2" a="1"/>
  <c r="Y1427" i="2" s="1"/>
  <c r="Z1427" i="2" a="1"/>
  <c r="Z1427" i="2" s="1"/>
  <c r="Y1430" i="2" a="1"/>
  <c r="Y1430" i="2" s="1"/>
  <c r="Z1430" i="2" a="1"/>
  <c r="Z1430" i="2" s="1"/>
  <c r="Y1433" i="2" a="1"/>
  <c r="Y1433" i="2" s="1"/>
  <c r="Z1433" i="2" a="1"/>
  <c r="Z1433" i="2" s="1"/>
  <c r="Y1436" i="2" a="1"/>
  <c r="Y1436" i="2" s="1"/>
  <c r="Z1436" i="2" a="1"/>
  <c r="Z1436" i="2" s="1"/>
  <c r="Y1439" i="2" a="1"/>
  <c r="Y1439" i="2" s="1"/>
  <c r="Z1439" i="2" a="1"/>
  <c r="Z1439" i="2" s="1"/>
  <c r="Y1442" i="2" a="1"/>
  <c r="Y1442" i="2" s="1"/>
  <c r="Z1442" i="2" a="1"/>
  <c r="Z1442" i="2" s="1"/>
  <c r="Y1445" i="2" a="1"/>
  <c r="Y1445" i="2" s="1"/>
  <c r="Z1445" i="2" a="1"/>
  <c r="Z1445" i="2" s="1"/>
  <c r="Y1448" i="2" a="1"/>
  <c r="Y1448" i="2" s="1"/>
  <c r="Z1448" i="2" a="1"/>
  <c r="Z1448" i="2" s="1"/>
  <c r="Y1451" i="2" a="1"/>
  <c r="Y1451" i="2" s="1"/>
  <c r="Z1451" i="2" a="1"/>
  <c r="Z1451" i="2" s="1"/>
  <c r="Y1454" i="2" a="1"/>
  <c r="Y1454" i="2" s="1"/>
  <c r="Z1454" i="2" a="1"/>
  <c r="Z1454" i="2" s="1"/>
  <c r="Y1457" i="2" a="1"/>
  <c r="Y1457" i="2" s="1"/>
  <c r="Z1457" i="2" a="1"/>
  <c r="Z1457" i="2" s="1"/>
  <c r="Y1460" i="2" a="1"/>
  <c r="Y1460" i="2" s="1"/>
  <c r="Z1460" i="2" a="1"/>
  <c r="Z1460" i="2" s="1"/>
  <c r="Y1463" i="2" a="1"/>
  <c r="Y1463" i="2" s="1"/>
  <c r="Z1463" i="2" a="1"/>
  <c r="Z1463" i="2" s="1"/>
  <c r="Y1466" i="2" a="1"/>
  <c r="Y1466" i="2" s="1"/>
  <c r="Z1466" i="2" a="1"/>
  <c r="Z1466" i="2" s="1"/>
  <c r="Y1469" i="2" a="1"/>
  <c r="Y1469" i="2" s="1"/>
  <c r="Z1469" i="2" a="1"/>
  <c r="Z1469" i="2" s="1"/>
  <c r="Y1472" i="2" a="1"/>
  <c r="Y1472" i="2" s="1"/>
  <c r="Z1472" i="2" a="1"/>
  <c r="Z1472" i="2" s="1"/>
  <c r="Y1475" i="2" a="1"/>
  <c r="Y1475" i="2" s="1"/>
  <c r="Z1475" i="2" a="1"/>
  <c r="Z1475" i="2" s="1"/>
  <c r="Y1478" i="2" a="1"/>
  <c r="Y1478" i="2" s="1"/>
  <c r="Z1478" i="2" a="1"/>
  <c r="Z1478" i="2" s="1"/>
  <c r="Y1481" i="2" a="1"/>
  <c r="Y1481" i="2" s="1"/>
  <c r="Z1481" i="2" a="1"/>
  <c r="Z1481" i="2" s="1"/>
  <c r="Y1484" i="2" a="1"/>
  <c r="Y1484" i="2" s="1"/>
  <c r="Z1484" i="2" a="1"/>
  <c r="Z1484" i="2" s="1"/>
  <c r="Y1487" i="2" a="1"/>
  <c r="Y1487" i="2" s="1"/>
  <c r="Z1487" i="2" a="1"/>
  <c r="Z1487" i="2" s="1"/>
  <c r="Y1490" i="2" a="1"/>
  <c r="Y1490" i="2" s="1"/>
  <c r="Z1490" i="2" a="1"/>
  <c r="Z1490" i="2" s="1"/>
  <c r="Y1493" i="2" a="1"/>
  <c r="Y1493" i="2" s="1"/>
  <c r="Z1493" i="2" a="1"/>
  <c r="Z1493" i="2" s="1"/>
  <c r="Y1496" i="2" a="1"/>
  <c r="Y1496" i="2" s="1"/>
  <c r="Z1496" i="2" a="1"/>
  <c r="Z1496" i="2" s="1"/>
  <c r="Y1499" i="2" a="1"/>
  <c r="Y1499" i="2" s="1"/>
  <c r="Z1499" i="2" a="1"/>
  <c r="Z1499" i="2" s="1"/>
  <c r="Y1502" i="2" a="1"/>
  <c r="Y1502" i="2" s="1"/>
  <c r="Z1502" i="2" a="1"/>
  <c r="Z1502" i="2" s="1"/>
  <c r="Y1505" i="2" a="1"/>
  <c r="Y1505" i="2" s="1"/>
  <c r="Z1505" i="2" a="1"/>
  <c r="Z1505" i="2" s="1"/>
  <c r="Y1508" i="2" a="1"/>
  <c r="Y1508" i="2" s="1"/>
  <c r="Z1508" i="2" a="1"/>
  <c r="Z1508" i="2" s="1"/>
  <c r="Y1511" i="2" a="1"/>
  <c r="Y1511" i="2" s="1"/>
  <c r="Z1511" i="2" a="1"/>
  <c r="Z1511" i="2" s="1"/>
  <c r="Y1514" i="2" a="1"/>
  <c r="Y1514" i="2" s="1"/>
  <c r="Z1514" i="2" a="1"/>
  <c r="Z1514" i="2" s="1"/>
  <c r="Y1517" i="2" a="1"/>
  <c r="Y1517" i="2" s="1"/>
  <c r="Z1517" i="2" a="1"/>
  <c r="Z1517" i="2" s="1"/>
  <c r="Y1520" i="2" a="1"/>
  <c r="Y1520" i="2" s="1"/>
  <c r="Z1520" i="2" a="1"/>
  <c r="Z1520" i="2" s="1"/>
  <c r="Y1523" i="2" a="1"/>
  <c r="Y1523" i="2" s="1"/>
  <c r="Z1523" i="2" a="1"/>
  <c r="Z1523" i="2" s="1"/>
  <c r="Y1526" i="2" a="1"/>
  <c r="Y1526" i="2" s="1"/>
  <c r="Z1526" i="2" a="1"/>
  <c r="Z1526" i="2" s="1"/>
  <c r="Y1529" i="2" a="1"/>
  <c r="Y1529" i="2" s="1"/>
  <c r="Z1529" i="2" a="1"/>
  <c r="Z1529" i="2" s="1"/>
  <c r="Y1532" i="2" a="1"/>
  <c r="Y1532" i="2" s="1"/>
  <c r="Z1532" i="2" a="1"/>
  <c r="Z1532" i="2" s="1"/>
  <c r="Y1535" i="2" a="1"/>
  <c r="Y1535" i="2" s="1"/>
  <c r="Z1535" i="2" a="1"/>
  <c r="Z1535" i="2" s="1"/>
  <c r="Y1538" i="2" a="1"/>
  <c r="Y1538" i="2" s="1"/>
  <c r="Z1538" i="2" a="1"/>
  <c r="Z1538" i="2" s="1"/>
  <c r="Y1541" i="2" a="1"/>
  <c r="Y1541" i="2" s="1"/>
  <c r="Z1541" i="2" a="1"/>
  <c r="Z1541" i="2" s="1"/>
  <c r="Y1544" i="2" a="1"/>
  <c r="Y1544" i="2" s="1"/>
  <c r="Z1544" i="2" a="1"/>
  <c r="Z1544" i="2" s="1"/>
  <c r="Y1547" i="2" a="1"/>
  <c r="Y1547" i="2" s="1"/>
  <c r="Z1547" i="2" a="1"/>
  <c r="Z1547" i="2" s="1"/>
  <c r="Y1550" i="2" a="1"/>
  <c r="Y1550" i="2" s="1"/>
  <c r="Z1550" i="2" a="1"/>
  <c r="Z1550" i="2" s="1"/>
  <c r="Y1553" i="2" a="1"/>
  <c r="Y1553" i="2" s="1"/>
  <c r="Z1553" i="2" a="1"/>
  <c r="Z1553" i="2" s="1"/>
  <c r="Y1556" i="2" a="1"/>
  <c r="Y1556" i="2" s="1"/>
  <c r="Z1556" i="2" a="1"/>
  <c r="Z1556" i="2" s="1"/>
  <c r="Y1559" i="2" a="1"/>
  <c r="Y1559" i="2" s="1"/>
  <c r="Z1559" i="2" a="1"/>
  <c r="Z1559" i="2" s="1"/>
  <c r="Y1562" i="2" a="1"/>
  <c r="Y1562" i="2" s="1"/>
  <c r="Z1562" i="2" a="1"/>
  <c r="Z1562" i="2" s="1"/>
  <c r="Y1565" i="2" a="1"/>
  <c r="Y1565" i="2" s="1"/>
  <c r="Z1565" i="2" a="1"/>
  <c r="Z1565" i="2" s="1"/>
  <c r="Y1568" i="2" a="1"/>
  <c r="Y1568" i="2" s="1"/>
  <c r="Z1568" i="2" a="1"/>
  <c r="Z1568" i="2" s="1"/>
  <c r="Y1571" i="2" a="1"/>
  <c r="Y1571" i="2" s="1"/>
  <c r="Z1571" i="2" a="1"/>
  <c r="Z1571" i="2" s="1"/>
  <c r="Y1574" i="2" a="1"/>
  <c r="Y1574" i="2" s="1"/>
  <c r="Z1574" i="2" a="1"/>
  <c r="Z1574" i="2" s="1"/>
  <c r="Y1577" i="2" a="1"/>
  <c r="Y1577" i="2" s="1"/>
  <c r="Z1577" i="2" a="1"/>
  <c r="Z1577" i="2" s="1"/>
  <c r="Y1580" i="2" a="1"/>
  <c r="Y1580" i="2" s="1"/>
  <c r="Z1580" i="2" a="1"/>
  <c r="Z1580" i="2" s="1"/>
  <c r="Y1583" i="2" a="1"/>
  <c r="Y1583" i="2" s="1"/>
  <c r="Z1583" i="2" a="1"/>
  <c r="Z1583" i="2" s="1"/>
  <c r="Y1586" i="2" a="1"/>
  <c r="Y1586" i="2" s="1"/>
  <c r="Z1586" i="2" a="1"/>
  <c r="Z1586" i="2" s="1"/>
  <c r="Y1589" i="2" a="1"/>
  <c r="Y1589" i="2" s="1"/>
  <c r="Z1589" i="2" a="1"/>
  <c r="Z1589" i="2" s="1"/>
  <c r="Y1592" i="2" a="1"/>
  <c r="Y1592" i="2" s="1"/>
  <c r="Z1592" i="2" a="1"/>
  <c r="Z1592" i="2" s="1"/>
  <c r="Y1595" i="2" a="1"/>
  <c r="Y1595" i="2" s="1"/>
  <c r="Z1595" i="2" a="1"/>
  <c r="Z1595" i="2" s="1"/>
  <c r="Y1598" i="2" a="1"/>
  <c r="Y1598" i="2" s="1"/>
  <c r="Z1598" i="2" a="1"/>
  <c r="Z1598" i="2" s="1"/>
  <c r="Y1601" i="2" a="1"/>
  <c r="Y1601" i="2" s="1"/>
  <c r="Z1601" i="2" a="1"/>
  <c r="Z1601" i="2" s="1"/>
  <c r="Y1604" i="2" a="1"/>
  <c r="Y1604" i="2" s="1"/>
  <c r="Z1604" i="2" a="1"/>
  <c r="Z1604" i="2" s="1"/>
  <c r="Y1607" i="2" a="1"/>
  <c r="Y1607" i="2" s="1"/>
  <c r="Z1607" i="2" a="1"/>
  <c r="Z1607" i="2" s="1"/>
  <c r="Y1610" i="2" a="1"/>
  <c r="Y1610" i="2" s="1"/>
  <c r="Z1610" i="2" a="1"/>
  <c r="Z1610" i="2" s="1"/>
  <c r="Y1613" i="2" a="1"/>
  <c r="Y1613" i="2" s="1"/>
  <c r="Z1613" i="2" a="1"/>
  <c r="Z1613" i="2" s="1"/>
  <c r="Y1616" i="2" a="1"/>
  <c r="Y1616" i="2" s="1"/>
  <c r="Z1616" i="2" a="1"/>
  <c r="Z1616" i="2" s="1"/>
  <c r="Y1619" i="2" a="1"/>
  <c r="Y1619" i="2" s="1"/>
  <c r="Z1619" i="2" a="1"/>
  <c r="Z1619" i="2" s="1"/>
  <c r="Y1622" i="2" a="1"/>
  <c r="Y1622" i="2" s="1"/>
  <c r="Z1622" i="2" a="1"/>
  <c r="Z1622" i="2" s="1"/>
  <c r="Y1625" i="2" a="1"/>
  <c r="Y1625" i="2" s="1"/>
  <c r="Z1625" i="2" a="1"/>
  <c r="Z1625" i="2" s="1"/>
  <c r="Y1628" i="2" a="1"/>
  <c r="Y1628" i="2" s="1"/>
  <c r="Z1628" i="2" a="1"/>
  <c r="Z1628" i="2" s="1"/>
  <c r="Y1631" i="2" a="1"/>
  <c r="Y1631" i="2" s="1"/>
  <c r="Z1631" i="2" a="1"/>
  <c r="Z1631" i="2" s="1"/>
  <c r="Y1634" i="2" a="1"/>
  <c r="Y1634" i="2" s="1"/>
  <c r="Z1634" i="2" a="1"/>
  <c r="Z1634" i="2" s="1"/>
  <c r="Y1637" i="2" a="1"/>
  <c r="Y1637" i="2" s="1"/>
  <c r="Z1637" i="2" a="1"/>
  <c r="Z1637" i="2" s="1"/>
  <c r="Y1640" i="2" a="1"/>
  <c r="Y1640" i="2" s="1"/>
  <c r="Z1640" i="2" a="1"/>
  <c r="Z1640" i="2" s="1"/>
  <c r="Y1643" i="2" a="1"/>
  <c r="Y1643" i="2" s="1"/>
  <c r="Z1643" i="2" a="1"/>
  <c r="Z1643" i="2" s="1"/>
  <c r="Y1646" i="2" a="1"/>
  <c r="Y1646" i="2" s="1"/>
  <c r="Z1646" i="2" a="1"/>
  <c r="Z1646" i="2" s="1"/>
  <c r="Y1649" i="2" a="1"/>
  <c r="Y1649" i="2" s="1"/>
  <c r="Z1649" i="2" a="1"/>
  <c r="Z1649" i="2" s="1"/>
  <c r="Y1652" i="2" a="1"/>
  <c r="Y1652" i="2" s="1"/>
  <c r="Z1652" i="2" a="1"/>
  <c r="Z1652" i="2" s="1"/>
  <c r="Y1655" i="2" a="1"/>
  <c r="Y1655" i="2" s="1"/>
  <c r="Z1655" i="2" a="1"/>
  <c r="Z1655" i="2" s="1"/>
  <c r="Y1658" i="2" a="1"/>
  <c r="Y1658" i="2" s="1"/>
  <c r="Z1658" i="2" a="1"/>
  <c r="Z1658" i="2" s="1"/>
  <c r="Y1661" i="2" a="1"/>
  <c r="Y1661" i="2" s="1"/>
  <c r="Z1661" i="2" a="1"/>
  <c r="Z1661" i="2" s="1"/>
  <c r="Y1664" i="2" a="1"/>
  <c r="Y1664" i="2" s="1"/>
  <c r="Z1664" i="2" a="1"/>
  <c r="Z1664" i="2" s="1"/>
  <c r="Y1667" i="2" a="1"/>
  <c r="Y1667" i="2" s="1"/>
  <c r="Z1667" i="2" a="1"/>
  <c r="Z1667" i="2" s="1"/>
  <c r="Y1670" i="2" a="1"/>
  <c r="Y1670" i="2" s="1"/>
  <c r="Z1670" i="2" a="1"/>
  <c r="Z1670" i="2" s="1"/>
  <c r="Y1673" i="2" a="1"/>
  <c r="Y1673" i="2" s="1"/>
  <c r="Z1673" i="2" a="1"/>
  <c r="Z1673" i="2" s="1"/>
  <c r="Y1676" i="2" a="1"/>
  <c r="Y1676" i="2" s="1"/>
  <c r="Z1676" i="2" a="1"/>
  <c r="Z1676" i="2" s="1"/>
  <c r="Y1679" i="2" a="1"/>
  <c r="Y1679" i="2" s="1"/>
  <c r="Z1679" i="2" a="1"/>
  <c r="Z1679" i="2" s="1"/>
  <c r="Y1682" i="2" a="1"/>
  <c r="Y1682" i="2" s="1"/>
  <c r="Z1682" i="2" a="1"/>
  <c r="Z1682" i="2" s="1"/>
  <c r="Y1685" i="2" a="1"/>
  <c r="Y1685" i="2" s="1"/>
  <c r="Z1685" i="2" a="1"/>
  <c r="Z1685" i="2" s="1"/>
  <c r="Y1688" i="2" a="1"/>
  <c r="Y1688" i="2" s="1"/>
  <c r="Z1688" i="2" a="1"/>
  <c r="Z1688" i="2" s="1"/>
  <c r="Y1691" i="2" a="1"/>
  <c r="Y1691" i="2" s="1"/>
  <c r="Z1691" i="2" a="1"/>
  <c r="Z1691" i="2" s="1"/>
  <c r="Y1694" i="2" a="1"/>
  <c r="Y1694" i="2" s="1"/>
  <c r="Z1694" i="2" a="1"/>
  <c r="Z1694" i="2" s="1"/>
  <c r="Y1697" i="2" a="1"/>
  <c r="Y1697" i="2" s="1"/>
  <c r="Z1697" i="2" a="1"/>
  <c r="Z1697" i="2" s="1"/>
  <c r="Y1700" i="2" a="1"/>
  <c r="Y1700" i="2" s="1"/>
  <c r="Z1700" i="2" a="1"/>
  <c r="Z1700" i="2" s="1"/>
  <c r="Y1703" i="2" a="1"/>
  <c r="Y1703" i="2" s="1"/>
  <c r="Z1703" i="2" a="1"/>
  <c r="Z1703" i="2" s="1"/>
  <c r="Y1706" i="2" a="1"/>
  <c r="Y1706" i="2" s="1"/>
  <c r="Z1706" i="2" a="1"/>
  <c r="Z1706" i="2" s="1"/>
  <c r="Y1709" i="2" a="1"/>
  <c r="Y1709" i="2" s="1"/>
  <c r="Z1709" i="2" a="1"/>
  <c r="Z1709" i="2" s="1"/>
  <c r="Y1712" i="2" a="1"/>
  <c r="Y1712" i="2" s="1"/>
  <c r="Z1712" i="2" a="1"/>
  <c r="Z1712" i="2" s="1"/>
  <c r="Y1715" i="2" a="1"/>
  <c r="Y1715" i="2" s="1"/>
  <c r="Z1715" i="2" a="1"/>
  <c r="Z1715" i="2" s="1"/>
  <c r="Y1718" i="2" a="1"/>
  <c r="Y1718" i="2" s="1"/>
  <c r="Z1718" i="2" a="1"/>
  <c r="Z1718" i="2" s="1"/>
  <c r="Y1721" i="2" a="1"/>
  <c r="Y1721" i="2" s="1"/>
  <c r="Z1721" i="2" a="1"/>
  <c r="Z1721" i="2" s="1"/>
  <c r="Y1724" i="2" a="1"/>
  <c r="Y1724" i="2" s="1"/>
  <c r="Z1724" i="2" a="1"/>
  <c r="Z1724" i="2" s="1"/>
  <c r="Y1727" i="2" a="1"/>
  <c r="Y1727" i="2" s="1"/>
  <c r="Z1727" i="2" a="1"/>
  <c r="Z1727" i="2" s="1"/>
  <c r="Y1730" i="2" a="1"/>
  <c r="Y1730" i="2" s="1"/>
  <c r="Z1730" i="2" a="1"/>
  <c r="Z1730" i="2" s="1"/>
  <c r="Y1733" i="2" a="1"/>
  <c r="Y1733" i="2" s="1"/>
  <c r="Z1733" i="2" a="1"/>
  <c r="Z1733" i="2" s="1"/>
  <c r="Y1736" i="2" a="1"/>
  <c r="Y1736" i="2" s="1"/>
  <c r="Z1736" i="2" a="1"/>
  <c r="Z1736" i="2" s="1"/>
  <c r="Y1739" i="2" a="1"/>
  <c r="Y1739" i="2" s="1"/>
  <c r="Z1739" i="2" a="1"/>
  <c r="Z1739" i="2" s="1"/>
  <c r="Y1742" i="2" a="1"/>
  <c r="Y1742" i="2" s="1"/>
  <c r="Z1742" i="2" a="1"/>
  <c r="Z1742" i="2" s="1"/>
  <c r="Y1745" i="2" a="1"/>
  <c r="Y1745" i="2" s="1"/>
  <c r="Z1745" i="2" a="1"/>
  <c r="Z1745" i="2" s="1"/>
  <c r="Y1748" i="2" a="1"/>
  <c r="Y1748" i="2" s="1"/>
  <c r="Z1748" i="2" a="1"/>
  <c r="Z1748" i="2" s="1"/>
  <c r="Y1751" i="2" a="1"/>
  <c r="Y1751" i="2" s="1"/>
  <c r="Z1751" i="2" a="1"/>
  <c r="Z1751" i="2" s="1"/>
  <c r="Y1754" i="2" a="1"/>
  <c r="Y1754" i="2" s="1"/>
  <c r="Z1754" i="2" a="1"/>
  <c r="Z1754" i="2" s="1"/>
  <c r="Y1757" i="2" a="1"/>
  <c r="Y1757" i="2" s="1"/>
  <c r="Z1757" i="2" a="1"/>
  <c r="Z1757" i="2" s="1"/>
  <c r="Y1760" i="2" a="1"/>
  <c r="Y1760" i="2" s="1"/>
  <c r="Z1760" i="2" a="1"/>
  <c r="Z1760" i="2" s="1"/>
  <c r="Y1763" i="2" a="1"/>
  <c r="Y1763" i="2" s="1"/>
  <c r="Z1763" i="2" a="1"/>
  <c r="Z1763" i="2" s="1"/>
  <c r="Y1767" i="2" a="1"/>
  <c r="Y1767" i="2" s="1"/>
  <c r="Z1767" i="2" a="1"/>
  <c r="Z1767" i="2" s="1"/>
  <c r="Y1770" i="2" a="1"/>
  <c r="Y1770" i="2" s="1"/>
  <c r="Z1770" i="2" a="1"/>
  <c r="Z1770" i="2" s="1"/>
  <c r="Y1773" i="2" a="1"/>
  <c r="Y1773" i="2" s="1"/>
  <c r="Z1773" i="2" a="1"/>
  <c r="Z1773" i="2" s="1"/>
  <c r="Y1776" i="2" a="1"/>
  <c r="Y1776" i="2" s="1"/>
  <c r="Z1776" i="2" a="1"/>
  <c r="Z1776" i="2" s="1"/>
  <c r="Y1779" i="2" a="1"/>
  <c r="Y1779" i="2" s="1"/>
  <c r="Z1779" i="2" a="1"/>
  <c r="Z1779" i="2" s="1"/>
  <c r="Y1782" i="2" a="1"/>
  <c r="Y1782" i="2" s="1"/>
  <c r="Z1782" i="2" a="1"/>
  <c r="Z1782" i="2" s="1"/>
  <c r="Y1785" i="2" a="1"/>
  <c r="Y1785" i="2" s="1"/>
  <c r="Z1785" i="2" a="1"/>
  <c r="Z1785" i="2" s="1"/>
  <c r="Y1788" i="2" a="1"/>
  <c r="Y1788" i="2" s="1"/>
  <c r="Z1788" i="2" a="1"/>
  <c r="Z1788" i="2" s="1"/>
  <c r="Y1791" i="2" a="1"/>
  <c r="Y1791" i="2" s="1"/>
  <c r="Z1791" i="2" a="1"/>
  <c r="Z1791" i="2" s="1"/>
  <c r="Y1794" i="2" a="1"/>
  <c r="Y1794" i="2" s="1"/>
  <c r="Z1794" i="2" a="1"/>
  <c r="Z1794" i="2" s="1"/>
  <c r="Y1797" i="2" a="1"/>
  <c r="Y1797" i="2" s="1"/>
  <c r="Z1797" i="2" a="1"/>
  <c r="Z1797" i="2" s="1"/>
  <c r="Y1800" i="2" a="1"/>
  <c r="Y1800" i="2" s="1"/>
  <c r="Z1800" i="2" a="1"/>
  <c r="Z1800" i="2" s="1"/>
  <c r="Y1803" i="2" a="1"/>
  <c r="Y1803" i="2" s="1"/>
  <c r="Z1803" i="2" a="1"/>
  <c r="Z1803" i="2" s="1"/>
  <c r="Y1806" i="2" a="1"/>
  <c r="Y1806" i="2" s="1"/>
  <c r="Z1806" i="2" a="1"/>
  <c r="Z1806" i="2" s="1"/>
  <c r="Y1809" i="2" a="1"/>
  <c r="Y1809" i="2" s="1"/>
  <c r="Z1809" i="2" a="1"/>
  <c r="Z1809" i="2" s="1"/>
  <c r="Y1812" i="2" a="1"/>
  <c r="Y1812" i="2" s="1"/>
  <c r="Z1812" i="2" a="1"/>
  <c r="Z1812" i="2" s="1"/>
  <c r="Y1815" i="2" a="1"/>
  <c r="Y1815" i="2" s="1"/>
  <c r="Z1815" i="2" a="1"/>
  <c r="Z1815" i="2" s="1"/>
  <c r="Y1818" i="2" a="1"/>
  <c r="Y1818" i="2" s="1"/>
  <c r="Z1818" i="2" a="1"/>
  <c r="Z1818" i="2" s="1"/>
  <c r="Y1821" i="2" a="1"/>
  <c r="Y1821" i="2" s="1"/>
  <c r="Z1821" i="2" a="1"/>
  <c r="Z1821" i="2" s="1"/>
  <c r="Y1824" i="2" a="1"/>
  <c r="Y1824" i="2" s="1"/>
  <c r="Z1824" i="2" a="1"/>
  <c r="Z1824" i="2" s="1"/>
  <c r="Y1827" i="2" a="1"/>
  <c r="Y1827" i="2" s="1"/>
  <c r="Z1827" i="2" a="1"/>
  <c r="Z1827" i="2" s="1"/>
  <c r="Y1830" i="2" a="1"/>
  <c r="Y1830" i="2" s="1"/>
  <c r="Z1830" i="2" a="1"/>
  <c r="Z1830" i="2" s="1"/>
  <c r="Y1833" i="2" a="1"/>
  <c r="Y1833" i="2" s="1"/>
  <c r="Z1833" i="2" a="1"/>
  <c r="Z1833" i="2" s="1"/>
  <c r="Y1836" i="2" a="1"/>
  <c r="Y1836" i="2" s="1"/>
  <c r="Z1836" i="2" a="1"/>
  <c r="Z1836" i="2" s="1"/>
  <c r="Y1839" i="2" a="1"/>
  <c r="Y1839" i="2" s="1"/>
  <c r="Z1839" i="2" a="1"/>
  <c r="Z1839" i="2" s="1"/>
  <c r="Y1842" i="2" a="1"/>
  <c r="Y1842" i="2" s="1"/>
  <c r="Z1842" i="2" a="1"/>
  <c r="Z1842" i="2" s="1"/>
  <c r="Y1845" i="2" a="1"/>
  <c r="Y1845" i="2" s="1"/>
  <c r="Z1845" i="2" a="1"/>
  <c r="Z1845" i="2" s="1"/>
  <c r="Y1848" i="2" a="1"/>
  <c r="Y1848" i="2" s="1"/>
  <c r="Z1848" i="2" a="1"/>
  <c r="Z1848" i="2" s="1"/>
  <c r="Y1851" i="2" a="1"/>
  <c r="Y1851" i="2" s="1"/>
  <c r="Z1851" i="2" a="1"/>
  <c r="Z1851" i="2" s="1"/>
  <c r="Y1854" i="2" a="1"/>
  <c r="Y1854" i="2" s="1"/>
  <c r="Z1854" i="2" a="1"/>
  <c r="Z1854" i="2" s="1"/>
  <c r="Y1857" i="2" a="1"/>
  <c r="Y1857" i="2" s="1"/>
  <c r="Z1857" i="2" a="1"/>
  <c r="Z1857" i="2" s="1"/>
  <c r="Y1860" i="2" a="1"/>
  <c r="Y1860" i="2" s="1"/>
  <c r="Z1860" i="2" a="1"/>
  <c r="Z1860" i="2" s="1"/>
  <c r="Y1863" i="2" a="1"/>
  <c r="Y1863" i="2" s="1"/>
  <c r="Z1863" i="2" a="1"/>
  <c r="Z1863" i="2" s="1"/>
  <c r="Y1866" i="2" a="1"/>
  <c r="Y1866" i="2" s="1"/>
  <c r="Z1866" i="2" a="1"/>
  <c r="Z1866" i="2" s="1"/>
  <c r="Y1869" i="2" a="1"/>
  <c r="Y1869" i="2" s="1"/>
  <c r="Z1869" i="2" a="1"/>
  <c r="Z1869" i="2" s="1"/>
  <c r="Y1872" i="2" a="1"/>
  <c r="Y1872" i="2" s="1"/>
  <c r="Z1872" i="2" a="1"/>
  <c r="Z1872" i="2" s="1"/>
  <c r="Y1875" i="2" a="1"/>
  <c r="Y1875" i="2" s="1"/>
  <c r="Z1875" i="2" a="1"/>
  <c r="Z1875" i="2" s="1"/>
  <c r="Y1878" i="2" a="1"/>
  <c r="Y1878" i="2" s="1"/>
  <c r="Z1878" i="2" a="1"/>
  <c r="Z1878" i="2" s="1"/>
  <c r="Y1881" i="2" a="1"/>
  <c r="Y1881" i="2" s="1"/>
  <c r="Z1881" i="2" a="1"/>
  <c r="Z1881" i="2" s="1"/>
  <c r="Y1884" i="2" a="1"/>
  <c r="Y1884" i="2" s="1"/>
  <c r="Z1884" i="2" a="1"/>
  <c r="Z1884" i="2" s="1"/>
  <c r="Y1887" i="2" a="1"/>
  <c r="Y1887" i="2" s="1"/>
  <c r="Z1887" i="2" a="1"/>
  <c r="Z1887" i="2" s="1"/>
  <c r="Y1890" i="2" a="1"/>
  <c r="Y1890" i="2" s="1"/>
  <c r="Z1890" i="2" a="1"/>
  <c r="Z1890" i="2" s="1"/>
  <c r="Y1893" i="2" a="1"/>
  <c r="Y1893" i="2" s="1"/>
  <c r="Z1893" i="2" a="1"/>
  <c r="Z1893" i="2" s="1"/>
  <c r="Y1896" i="2" a="1"/>
  <c r="Y1896" i="2" s="1"/>
  <c r="Z1896" i="2" a="1"/>
  <c r="Z1896" i="2" s="1"/>
  <c r="Y1899" i="2" a="1"/>
  <c r="Y1899" i="2" s="1"/>
  <c r="Z1899" i="2" a="1"/>
  <c r="Z1899" i="2" s="1"/>
  <c r="Y1902" i="2" a="1"/>
  <c r="Y1902" i="2" s="1"/>
  <c r="Z1902" i="2" a="1"/>
  <c r="Z1902" i="2" s="1"/>
  <c r="Y1905" i="2" a="1"/>
  <c r="Y1905" i="2" s="1"/>
  <c r="Z1905" i="2" a="1"/>
  <c r="Z1905" i="2" s="1"/>
  <c r="Y1908" i="2" a="1"/>
  <c r="Y1908" i="2" s="1"/>
  <c r="Z1908" i="2" a="1"/>
  <c r="Z1908" i="2" s="1"/>
  <c r="Y1911" i="2" a="1"/>
  <c r="Y1911" i="2" s="1"/>
  <c r="Z1911" i="2" a="1"/>
  <c r="Z1911" i="2" s="1"/>
  <c r="Y1914" i="2" a="1"/>
  <c r="Y1914" i="2" s="1"/>
  <c r="Z1914" i="2" a="1"/>
  <c r="Z1914" i="2" s="1"/>
  <c r="Y1917" i="2" a="1"/>
  <c r="Y1917" i="2" s="1"/>
  <c r="Z1917" i="2" a="1"/>
  <c r="Z1917" i="2" s="1"/>
  <c r="Y1920" i="2" a="1"/>
  <c r="Y1920" i="2" s="1"/>
  <c r="Z1920" i="2" a="1"/>
  <c r="Z1920" i="2" s="1"/>
  <c r="Y1923" i="2" a="1"/>
  <c r="Y1923" i="2" s="1"/>
  <c r="Z1923" i="2" a="1"/>
  <c r="Z1923" i="2" s="1"/>
  <c r="Y1926" i="2" a="1"/>
  <c r="Y1926" i="2" s="1"/>
  <c r="Z1926" i="2" a="1"/>
  <c r="Z1926" i="2" s="1"/>
  <c r="Y1929" i="2" a="1"/>
  <c r="Y1929" i="2" s="1"/>
  <c r="Z1929" i="2" a="1"/>
  <c r="Z1929" i="2" s="1"/>
  <c r="Y1932" i="2" a="1"/>
  <c r="Y1932" i="2" s="1"/>
  <c r="Z1932" i="2" a="1"/>
  <c r="Z1932" i="2" s="1"/>
  <c r="Y1935" i="2" a="1"/>
  <c r="Y1935" i="2" s="1"/>
  <c r="Z1935" i="2" a="1"/>
  <c r="Z1935" i="2" s="1"/>
  <c r="Y1938" i="2" a="1"/>
  <c r="Y1938" i="2" s="1"/>
  <c r="Z1938" i="2" a="1"/>
  <c r="Z1938" i="2" s="1"/>
  <c r="Y1941" i="2" a="1"/>
  <c r="Y1941" i="2" s="1"/>
  <c r="Z1941" i="2" a="1"/>
  <c r="Z1941" i="2" s="1"/>
  <c r="Y1944" i="2" a="1"/>
  <c r="Y1944" i="2" s="1"/>
  <c r="Z1944" i="2" a="1"/>
  <c r="Z1944" i="2" s="1"/>
  <c r="Y1947" i="2" a="1"/>
  <c r="Y1947" i="2" s="1"/>
  <c r="Z1947" i="2" a="1"/>
  <c r="Z1947" i="2" s="1"/>
  <c r="Y1950" i="2" a="1"/>
  <c r="Y1950" i="2" s="1"/>
  <c r="Z1950" i="2" a="1"/>
  <c r="Z1950" i="2" s="1"/>
  <c r="Y1953" i="2" a="1"/>
  <c r="Y1953" i="2" s="1"/>
  <c r="Z1953" i="2" a="1"/>
  <c r="Z1953" i="2" s="1"/>
  <c r="Y1956" i="2" a="1"/>
  <c r="Y1956" i="2" s="1"/>
  <c r="Z1956" i="2" a="1"/>
  <c r="Z1956" i="2" s="1"/>
  <c r="Y1959" i="2" a="1"/>
  <c r="Y1959" i="2" s="1"/>
  <c r="Z1959" i="2" a="1"/>
  <c r="Z1959" i="2" s="1"/>
  <c r="Y1962" i="2" a="1"/>
  <c r="Y1962" i="2" s="1"/>
  <c r="Z1962" i="2" a="1"/>
  <c r="Z1962" i="2" s="1"/>
  <c r="Y1965" i="2" a="1"/>
  <c r="Y1965" i="2" s="1"/>
  <c r="Z1965" i="2" a="1"/>
  <c r="Z1965" i="2" s="1"/>
  <c r="Y1968" i="2" a="1"/>
  <c r="Y1968" i="2" s="1"/>
  <c r="Z1968" i="2" a="1"/>
  <c r="Z1968" i="2" s="1"/>
  <c r="Y1971" i="2" a="1"/>
  <c r="Y1971" i="2" s="1"/>
  <c r="Z1971" i="2" a="1"/>
  <c r="Z1971" i="2" s="1"/>
  <c r="Y1974" i="2" a="1"/>
  <c r="Y1974" i="2" s="1"/>
  <c r="Z1974" i="2" a="1"/>
  <c r="Z1974" i="2" s="1"/>
  <c r="Y1977" i="2" a="1"/>
  <c r="Y1977" i="2" s="1"/>
  <c r="Z1977" i="2" a="1"/>
  <c r="Z1977" i="2" s="1"/>
  <c r="Y1980" i="2" a="1"/>
  <c r="Y1980" i="2" s="1"/>
  <c r="Z1980" i="2" a="1"/>
  <c r="Z1980" i="2" s="1"/>
  <c r="Y1983" i="2" a="1"/>
  <c r="Y1983" i="2" s="1"/>
  <c r="Z1983" i="2" a="1"/>
  <c r="Z1983" i="2" s="1"/>
  <c r="Y1986" i="2" a="1"/>
  <c r="Y1986" i="2" s="1"/>
  <c r="Z1986" i="2" a="1"/>
  <c r="Z1986" i="2" s="1"/>
  <c r="Y1989" i="2" a="1"/>
  <c r="Y1989" i="2" s="1"/>
  <c r="Z1989" i="2" a="1"/>
  <c r="Z1989" i="2" s="1"/>
  <c r="Y1992" i="2" a="1"/>
  <c r="Y1992" i="2" s="1"/>
  <c r="Z1992" i="2" a="1"/>
  <c r="Z1992" i="2" s="1"/>
  <c r="Y1995" i="2" a="1"/>
  <c r="Y1995" i="2" s="1"/>
  <c r="Z1995" i="2" a="1"/>
  <c r="Z1995" i="2" s="1"/>
  <c r="Y1998" i="2" a="1"/>
  <c r="Y1998" i="2" s="1"/>
  <c r="Z1998" i="2" a="1"/>
  <c r="Z1998" i="2" s="1"/>
  <c r="Y2001" i="2" a="1"/>
  <c r="Y2001" i="2" s="1"/>
  <c r="Z2001" i="2" a="1"/>
  <c r="Z2001" i="2" s="1"/>
  <c r="Y2004" i="2" a="1"/>
  <c r="Y2004" i="2" s="1"/>
  <c r="Z2004" i="2" a="1"/>
  <c r="Z2004" i="2" s="1"/>
  <c r="Y2007" i="2" a="1"/>
  <c r="Y2007" i="2" s="1"/>
  <c r="Z2007" i="2" a="1"/>
  <c r="Z2007" i="2" s="1"/>
  <c r="Y2010" i="2" a="1"/>
  <c r="Y2010" i="2" s="1"/>
  <c r="Z2010" i="2" a="1"/>
  <c r="Z2010" i="2" s="1"/>
  <c r="Y2013" i="2" a="1"/>
  <c r="Y2013" i="2" s="1"/>
  <c r="Z2013" i="2" a="1"/>
  <c r="Z2013" i="2" s="1"/>
  <c r="Y2016" i="2" a="1"/>
  <c r="Y2016" i="2" s="1"/>
  <c r="Z2016" i="2" a="1"/>
  <c r="Z2016" i="2" s="1"/>
  <c r="Y2019" i="2" a="1"/>
  <c r="Y2019" i="2" s="1"/>
  <c r="Z2019" i="2" a="1"/>
  <c r="Z2019" i="2" s="1"/>
  <c r="Y2022" i="2" a="1"/>
  <c r="Y2022" i="2" s="1"/>
  <c r="Z2022" i="2" a="1"/>
  <c r="Z2022" i="2" s="1"/>
  <c r="Y2025" i="2" a="1"/>
  <c r="Y2025" i="2" s="1"/>
  <c r="Z2025" i="2" a="1"/>
  <c r="Z2025" i="2" s="1"/>
  <c r="Y2028" i="2" a="1"/>
  <c r="Y2028" i="2" s="1"/>
  <c r="Z2028" i="2" a="1"/>
  <c r="Z2028" i="2" s="1"/>
  <c r="Y2031" i="2" a="1"/>
  <c r="Y2031" i="2" s="1"/>
  <c r="Z2031" i="2" a="1"/>
  <c r="Z2031" i="2" s="1"/>
  <c r="Y2034" i="2" a="1"/>
  <c r="Y2034" i="2" s="1"/>
  <c r="Z2034" i="2" a="1"/>
  <c r="Z2034" i="2" s="1"/>
  <c r="Y2037" i="2" a="1"/>
  <c r="Y2037" i="2" s="1"/>
  <c r="Z2037" i="2" a="1"/>
  <c r="Z2037" i="2" s="1"/>
  <c r="Y2040" i="2" a="1"/>
  <c r="Y2040" i="2" s="1"/>
  <c r="Z2040" i="2" a="1"/>
  <c r="Z2040" i="2" s="1"/>
  <c r="Y2043" i="2" a="1"/>
  <c r="Y2043" i="2" s="1"/>
  <c r="Z2043" i="2" a="1"/>
  <c r="Z2043" i="2" s="1"/>
  <c r="Y2046" i="2" a="1"/>
  <c r="Y2046" i="2" s="1"/>
  <c r="Z2046" i="2" a="1"/>
  <c r="Z2046" i="2" s="1"/>
  <c r="Y2049" i="2" a="1"/>
  <c r="Y2049" i="2" s="1"/>
  <c r="Z2049" i="2" a="1"/>
  <c r="Z2049" i="2" s="1"/>
  <c r="Y2052" i="2" a="1"/>
  <c r="Y2052" i="2" s="1"/>
  <c r="Z2052" i="2" a="1"/>
  <c r="Z2052" i="2" s="1"/>
  <c r="Y2055" i="2" a="1"/>
  <c r="Y2055" i="2" s="1"/>
  <c r="Z2055" i="2" a="1"/>
  <c r="Z2055" i="2" s="1"/>
  <c r="Y2058" i="2" a="1"/>
  <c r="Y2058" i="2" s="1"/>
  <c r="Z2058" i="2" a="1"/>
  <c r="Z2058" i="2" s="1"/>
  <c r="Y2061" i="2" a="1"/>
  <c r="Y2061" i="2" s="1"/>
  <c r="Z2061" i="2" a="1"/>
  <c r="Z2061" i="2" s="1"/>
  <c r="Y2064" i="2" a="1"/>
  <c r="Y2064" i="2" s="1"/>
  <c r="Z2064" i="2" a="1"/>
  <c r="Z2064" i="2" s="1"/>
  <c r="Y2067" i="2" a="1"/>
  <c r="Y2067" i="2" s="1"/>
  <c r="Z2067" i="2" a="1"/>
  <c r="Z2067" i="2" s="1"/>
  <c r="Y2070" i="2" a="1"/>
  <c r="Y2070" i="2" s="1"/>
  <c r="Z2070" i="2" a="1"/>
  <c r="Z2070" i="2" s="1"/>
  <c r="Y2073" i="2" a="1"/>
  <c r="Y2073" i="2" s="1"/>
  <c r="Z2073" i="2" a="1"/>
  <c r="Z2073" i="2" s="1"/>
  <c r="Y2076" i="2" a="1"/>
  <c r="Y2076" i="2" s="1"/>
  <c r="Z2076" i="2" a="1"/>
  <c r="Z2076" i="2" s="1"/>
  <c r="Y2079" i="2" a="1"/>
  <c r="Y2079" i="2" s="1"/>
  <c r="Z2079" i="2" a="1"/>
  <c r="Z2079" i="2" s="1"/>
  <c r="Y2082" i="2" a="1"/>
  <c r="Y2082" i="2" s="1"/>
  <c r="Z2082" i="2" a="1"/>
  <c r="Z2082" i="2" s="1"/>
  <c r="Y2085" i="2" a="1"/>
  <c r="Y2085" i="2" s="1"/>
  <c r="Z2085" i="2" a="1"/>
  <c r="Z2085" i="2" s="1"/>
  <c r="Y2088" i="2" a="1"/>
  <c r="Y2088" i="2" s="1"/>
  <c r="Z2088" i="2" a="1"/>
  <c r="Z2088" i="2" s="1"/>
  <c r="Y2091" i="2" a="1"/>
  <c r="Y2091" i="2" s="1"/>
  <c r="Z2091" i="2" a="1"/>
  <c r="Z2091" i="2" s="1"/>
  <c r="Y2094" i="2" a="1"/>
  <c r="Y2094" i="2" s="1"/>
  <c r="Z2094" i="2" a="1"/>
  <c r="Z2094" i="2" s="1"/>
  <c r="Y2097" i="2" a="1"/>
  <c r="Y2097" i="2" s="1"/>
  <c r="Z2097" i="2" a="1"/>
  <c r="Z2097" i="2" s="1"/>
  <c r="Y2100" i="2" a="1"/>
  <c r="Y2100" i="2" s="1"/>
  <c r="Z2100" i="2" a="1"/>
  <c r="Z2100" i="2" s="1"/>
  <c r="Y2103" i="2" a="1"/>
  <c r="Y2103" i="2" s="1"/>
  <c r="Z2103" i="2" a="1"/>
  <c r="Z2103" i="2" s="1"/>
  <c r="Y2106" i="2" a="1"/>
  <c r="Y2106" i="2" s="1"/>
  <c r="Z2106" i="2" a="1"/>
  <c r="Z2106" i="2" s="1"/>
  <c r="Y2109" i="2" a="1"/>
  <c r="Y2109" i="2" s="1"/>
  <c r="Z2109" i="2" a="1"/>
  <c r="Z2109" i="2" s="1"/>
  <c r="Y2112" i="2" a="1"/>
  <c r="Y2112" i="2" s="1"/>
  <c r="Z2112" i="2" a="1"/>
  <c r="Z2112" i="2" s="1"/>
  <c r="Y2115" i="2" a="1"/>
  <c r="Y2115" i="2" s="1"/>
  <c r="Z2115" i="2" a="1"/>
  <c r="Z2115" i="2" s="1"/>
  <c r="Y2118" i="2" a="1"/>
  <c r="Y2118" i="2" s="1"/>
  <c r="Z2118" i="2" a="1"/>
  <c r="Z2118" i="2" s="1"/>
  <c r="Y2121" i="2" a="1"/>
  <c r="Y2121" i="2" s="1"/>
  <c r="Z2121" i="2" a="1"/>
  <c r="Z2121" i="2" s="1"/>
  <c r="Y2124" i="2" a="1"/>
  <c r="Y2124" i="2" s="1"/>
  <c r="Z2124" i="2" a="1"/>
  <c r="Z2124" i="2" s="1"/>
  <c r="Y2127" i="2" a="1"/>
  <c r="Y2127" i="2" s="1"/>
  <c r="Z2127" i="2" a="1"/>
  <c r="Z2127" i="2" s="1"/>
  <c r="Y2130" i="2" a="1"/>
  <c r="Y2130" i="2" s="1"/>
  <c r="Z2130" i="2" a="1"/>
  <c r="Z2130" i="2" s="1"/>
  <c r="Y2133" i="2" a="1"/>
  <c r="Y2133" i="2" s="1"/>
  <c r="Z2133" i="2" a="1"/>
  <c r="Z2133" i="2" s="1"/>
  <c r="Y2136" i="2" a="1"/>
  <c r="Y2136" i="2" s="1"/>
  <c r="Z2136" i="2" a="1"/>
  <c r="Z2136" i="2" s="1"/>
  <c r="Y2139" i="2" a="1"/>
  <c r="Y2139" i="2" s="1"/>
  <c r="Z2139" i="2" a="1"/>
  <c r="Z2139" i="2" s="1"/>
  <c r="Y2142" i="2" a="1"/>
  <c r="Y2142" i="2" s="1"/>
  <c r="Z2142" i="2" a="1"/>
  <c r="Z2142" i="2" s="1"/>
  <c r="Y2145" i="2" a="1"/>
  <c r="Y2145" i="2" s="1"/>
  <c r="Z2145" i="2" a="1"/>
  <c r="Z2145" i="2" s="1"/>
  <c r="Y2148" i="2" a="1"/>
  <c r="Y2148" i="2" s="1"/>
  <c r="Z2148" i="2" a="1"/>
  <c r="Z2148" i="2" s="1"/>
  <c r="Y2151" i="2" a="1"/>
  <c r="Y2151" i="2" s="1"/>
  <c r="Z2151" i="2" a="1"/>
  <c r="Z2151" i="2" s="1"/>
  <c r="Y2154" i="2" a="1"/>
  <c r="Y2154" i="2" s="1"/>
  <c r="Z2154" i="2" a="1"/>
  <c r="Z2154" i="2" s="1"/>
  <c r="Y2157" i="2" a="1"/>
  <c r="Y2157" i="2" s="1"/>
  <c r="Z2157" i="2" a="1"/>
  <c r="Z2157" i="2" s="1"/>
  <c r="Y2160" i="2" a="1"/>
  <c r="Y2160" i="2" s="1"/>
  <c r="Z2160" i="2" a="1"/>
  <c r="Z2160" i="2" s="1"/>
  <c r="Y2163" i="2" a="1"/>
  <c r="Y2163" i="2" s="1"/>
  <c r="Z2163" i="2" a="1"/>
  <c r="Z2163" i="2" s="1"/>
  <c r="Y2166" i="2" a="1"/>
  <c r="Y2166" i="2" s="1"/>
  <c r="Z2166" i="2" a="1"/>
  <c r="Z2166" i="2" s="1"/>
  <c r="Y2169" i="2" a="1"/>
  <c r="Y2169" i="2" s="1"/>
  <c r="Z2169" i="2" a="1"/>
  <c r="Z2169" i="2" s="1"/>
  <c r="Y2172" i="2" a="1"/>
  <c r="Y2172" i="2" s="1"/>
  <c r="Z2172" i="2" a="1"/>
  <c r="Z2172" i="2" s="1"/>
  <c r="Y2175" i="2" a="1"/>
  <c r="Y2175" i="2" s="1"/>
  <c r="Z2175" i="2" a="1"/>
  <c r="Z2175" i="2" s="1"/>
  <c r="Y2178" i="2" a="1"/>
  <c r="Y2178" i="2" s="1"/>
  <c r="Z2178" i="2" a="1"/>
  <c r="Z2178" i="2" s="1"/>
  <c r="Y2181" i="2" a="1"/>
  <c r="Y2181" i="2" s="1"/>
  <c r="Z2181" i="2" a="1"/>
  <c r="Z2181" i="2" s="1"/>
  <c r="Y2184" i="2" a="1"/>
  <c r="Y2184" i="2" s="1"/>
  <c r="Z2184" i="2" a="1"/>
  <c r="Z2184" i="2" s="1"/>
  <c r="Y2187" i="2" a="1"/>
  <c r="Y2187" i="2" s="1"/>
  <c r="Z2187" i="2" a="1"/>
  <c r="Z2187" i="2" s="1"/>
  <c r="Y2190" i="2" a="1"/>
  <c r="Y2190" i="2" s="1"/>
  <c r="Z2190" i="2" a="1"/>
  <c r="Z2190" i="2" s="1"/>
  <c r="Y2193" i="2" a="1"/>
  <c r="Y2193" i="2" s="1"/>
  <c r="Z2193" i="2" a="1"/>
  <c r="Z2193" i="2" s="1"/>
  <c r="Y2196" i="2" a="1"/>
  <c r="Y2196" i="2" s="1"/>
  <c r="Z2196" i="2" a="1"/>
  <c r="Z2196" i="2" s="1"/>
  <c r="Y2199" i="2" a="1"/>
  <c r="Y2199" i="2" s="1"/>
  <c r="Z2199" i="2" a="1"/>
  <c r="Z2199" i="2" s="1"/>
  <c r="Y2202" i="2" a="1"/>
  <c r="Y2202" i="2" s="1"/>
  <c r="Z2202" i="2" a="1"/>
  <c r="Z2202" i="2" s="1"/>
  <c r="Y2205" i="2" a="1"/>
  <c r="Y2205" i="2" s="1"/>
  <c r="Z2205" i="2" a="1"/>
  <c r="Z2205" i="2" s="1"/>
  <c r="Y2208" i="2" a="1"/>
  <c r="Y2208" i="2" s="1"/>
  <c r="Z2208" i="2" a="1"/>
  <c r="Z2208" i="2" s="1"/>
  <c r="Y2211" i="2" a="1"/>
  <c r="Y2211" i="2" s="1"/>
  <c r="Z2211" i="2" a="1"/>
  <c r="Z2211" i="2" s="1"/>
  <c r="Y2214" i="2" a="1"/>
  <c r="Y2214" i="2" s="1"/>
  <c r="Z2214" i="2" a="1"/>
  <c r="Z2214" i="2" s="1"/>
  <c r="Y2217" i="2" a="1"/>
  <c r="Y2217" i="2" s="1"/>
  <c r="Z2217" i="2" a="1"/>
  <c r="Z2217" i="2" s="1"/>
  <c r="Y2220" i="2" a="1"/>
  <c r="Y2220" i="2" s="1"/>
  <c r="Z2220" i="2" a="1"/>
  <c r="Z2220" i="2" s="1"/>
  <c r="Y2223" i="2" a="1"/>
  <c r="Y2223" i="2" s="1"/>
  <c r="Z2223" i="2" a="1"/>
  <c r="Z2223" i="2" s="1"/>
  <c r="Y2226" i="2" a="1"/>
  <c r="Y2226" i="2" s="1"/>
  <c r="Z2226" i="2" a="1"/>
  <c r="Z2226" i="2" s="1"/>
  <c r="Y2229" i="2" a="1"/>
  <c r="Y2229" i="2" s="1"/>
  <c r="Z2229" i="2" a="1"/>
  <c r="Z2229" i="2" s="1"/>
  <c r="Y2232" i="2" a="1"/>
  <c r="Y2232" i="2" s="1"/>
  <c r="Z2232" i="2" a="1"/>
  <c r="Z2232" i="2" s="1"/>
  <c r="Y2235" i="2" a="1"/>
  <c r="Y2235" i="2" s="1"/>
  <c r="Z2235" i="2" a="1"/>
  <c r="Z2235" i="2" s="1"/>
  <c r="Y2238" i="2" a="1"/>
  <c r="Y2238" i="2" s="1"/>
  <c r="Z2238" i="2" a="1"/>
  <c r="Z2238" i="2" s="1"/>
  <c r="Y2241" i="2" a="1"/>
  <c r="Y2241" i="2" s="1"/>
  <c r="Z2241" i="2" a="1"/>
  <c r="Z2241" i="2" s="1"/>
  <c r="Y2244" i="2" a="1"/>
  <c r="Y2244" i="2" s="1"/>
  <c r="Z2244" i="2" a="1"/>
  <c r="Z2244" i="2" s="1"/>
  <c r="Y2247" i="2" a="1"/>
  <c r="Y2247" i="2" s="1"/>
  <c r="Z2247" i="2" a="1"/>
  <c r="Z2247" i="2" s="1"/>
  <c r="Y2250" i="2" a="1"/>
  <c r="Y2250" i="2" s="1"/>
  <c r="Z2250" i="2" a="1"/>
  <c r="Z2250" i="2" s="1"/>
  <c r="Y2253" i="2" a="1"/>
  <c r="Y2253" i="2" s="1"/>
  <c r="Z2253" i="2" a="1"/>
  <c r="Z2253" i="2" s="1"/>
  <c r="Y2256" i="2" a="1"/>
  <c r="Y2256" i="2" s="1"/>
  <c r="Z2256" i="2" a="1"/>
  <c r="Z2256" i="2" s="1"/>
  <c r="Y2259" i="2" a="1"/>
  <c r="Y2259" i="2" s="1"/>
  <c r="Z2259" i="2" a="1"/>
  <c r="Z2259" i="2" s="1"/>
  <c r="Y2262" i="2" a="1"/>
  <c r="Y2262" i="2" s="1"/>
  <c r="Z2262" i="2" a="1"/>
  <c r="Z2262" i="2" s="1"/>
  <c r="Y2265" i="2" a="1"/>
  <c r="Y2265" i="2" s="1"/>
  <c r="Z2265" i="2" a="1"/>
  <c r="Z2265" i="2" s="1"/>
  <c r="Y2268" i="2" a="1"/>
  <c r="Y2268" i="2" s="1"/>
  <c r="Z2268" i="2" a="1"/>
  <c r="Z2268" i="2" s="1"/>
  <c r="Y2271" i="2" a="1"/>
  <c r="Y2271" i="2" s="1"/>
  <c r="Z2271" i="2" a="1"/>
  <c r="Z2271" i="2" s="1"/>
  <c r="Y2274" i="2" a="1"/>
  <c r="Y2274" i="2" s="1"/>
  <c r="Z2274" i="2" a="1"/>
  <c r="Z2274" i="2" s="1"/>
  <c r="Y2277" i="2" a="1"/>
  <c r="Y2277" i="2" s="1"/>
  <c r="Z2277" i="2" a="1"/>
  <c r="Z2277" i="2" s="1"/>
  <c r="Y2280" i="2" a="1"/>
  <c r="Y2280" i="2" s="1"/>
  <c r="Z2280" i="2" a="1"/>
  <c r="Z2280" i="2" s="1"/>
  <c r="Y2283" i="2" a="1"/>
  <c r="Y2283" i="2" s="1"/>
  <c r="Z2283" i="2" a="1"/>
  <c r="Z2283" i="2" s="1"/>
  <c r="Y2286" i="2" a="1"/>
  <c r="Y2286" i="2" s="1"/>
  <c r="Z2286" i="2" a="1"/>
  <c r="Z2286" i="2" s="1"/>
  <c r="Y2289" i="2" a="1"/>
  <c r="Y2289" i="2" s="1"/>
  <c r="Z2289" i="2" a="1"/>
  <c r="Z2289" i="2" s="1"/>
  <c r="Y2292" i="2" a="1"/>
  <c r="Y2292" i="2" s="1"/>
  <c r="Z2292" i="2" a="1"/>
  <c r="Z2292" i="2" s="1"/>
  <c r="Y2295" i="2" a="1"/>
  <c r="Y2295" i="2" s="1"/>
  <c r="Z2295" i="2" a="1"/>
  <c r="Z2295" i="2" s="1"/>
  <c r="Y2298" i="2" a="1"/>
  <c r="Y2298" i="2" s="1"/>
  <c r="Z2298" i="2" a="1"/>
  <c r="Z2298" i="2" s="1"/>
  <c r="Y2301" i="2" a="1"/>
  <c r="Y2301" i="2" s="1"/>
  <c r="Z2301" i="2" a="1"/>
  <c r="Z2301" i="2" s="1"/>
  <c r="Y2304" i="2" a="1"/>
  <c r="Y2304" i="2" s="1"/>
  <c r="Z2304" i="2" a="1"/>
  <c r="Z2304" i="2" s="1"/>
  <c r="Y2307" i="2" a="1"/>
  <c r="Y2307" i="2" s="1"/>
  <c r="Z2307" i="2" a="1"/>
  <c r="Z2307" i="2" s="1"/>
  <c r="Y2310" i="2" a="1"/>
  <c r="Y2310" i="2" s="1"/>
  <c r="Z2310" i="2" a="1"/>
  <c r="Z2310" i="2" s="1"/>
  <c r="Y2313" i="2" a="1"/>
  <c r="Y2313" i="2" s="1"/>
  <c r="Z2313" i="2" a="1"/>
  <c r="Z2313" i="2" s="1"/>
  <c r="Y2316" i="2" a="1"/>
  <c r="Y2316" i="2" s="1"/>
  <c r="Z2316" i="2" a="1"/>
  <c r="Z2316" i="2" s="1"/>
  <c r="Y2319" i="2" a="1"/>
  <c r="Y2319" i="2" s="1"/>
  <c r="Z2319" i="2" a="1"/>
  <c r="Z2319" i="2" s="1"/>
  <c r="Y2322" i="2" a="1"/>
  <c r="Y2322" i="2" s="1"/>
  <c r="Z2322" i="2" a="1"/>
  <c r="Z2322" i="2" s="1"/>
  <c r="Y2325" i="2" a="1"/>
  <c r="Y2325" i="2" s="1"/>
  <c r="Z2325" i="2" a="1"/>
  <c r="Z2325" i="2" s="1"/>
  <c r="Y2328" i="2" a="1"/>
  <c r="Y2328" i="2" s="1"/>
  <c r="Z2328" i="2" a="1"/>
  <c r="Z2328" i="2" s="1"/>
  <c r="Y2331" i="2" a="1"/>
  <c r="Y2331" i="2" s="1"/>
  <c r="Z2331" i="2" a="1"/>
  <c r="Z2331" i="2" s="1"/>
  <c r="Y2334" i="2" a="1"/>
  <c r="Y2334" i="2" s="1"/>
  <c r="Z2334" i="2" a="1"/>
  <c r="Z2334" i="2" s="1"/>
  <c r="Y2337" i="2" a="1"/>
  <c r="Y2337" i="2" s="1"/>
  <c r="Z2337" i="2" a="1"/>
  <c r="Z2337" i="2" s="1"/>
  <c r="Y2340" i="2" a="1"/>
  <c r="Y2340" i="2" s="1"/>
  <c r="Z2340" i="2" a="1"/>
  <c r="Z2340" i="2" s="1"/>
  <c r="Y2343" i="2" a="1"/>
  <c r="Y2343" i="2" s="1"/>
  <c r="Z2343" i="2" a="1"/>
  <c r="Z2343" i="2" s="1"/>
  <c r="Y2346" i="2" a="1"/>
  <c r="Y2346" i="2" s="1"/>
  <c r="Z2346" i="2" a="1"/>
  <c r="Z2346" i="2" s="1"/>
  <c r="Y2349" i="2" a="1"/>
  <c r="Y2349" i="2" s="1"/>
  <c r="Z2349" i="2" a="1"/>
  <c r="Z2349" i="2" s="1"/>
  <c r="Y2352" i="2" a="1"/>
  <c r="Y2352" i="2" s="1"/>
  <c r="Z2352" i="2" a="1"/>
  <c r="Z2352" i="2" s="1"/>
  <c r="Y2355" i="2" a="1"/>
  <c r="Y2355" i="2" s="1"/>
  <c r="Z2355" i="2" a="1"/>
  <c r="Z2355" i="2" s="1"/>
  <c r="Y2358" i="2" a="1"/>
  <c r="Y2358" i="2" s="1"/>
  <c r="Z2358" i="2" a="1"/>
  <c r="Z2358" i="2" s="1"/>
  <c r="Y2361" i="2" a="1"/>
  <c r="Y2361" i="2" s="1"/>
  <c r="Z2361" i="2" a="1"/>
  <c r="Z2361" i="2" s="1"/>
  <c r="Y2364" i="2" a="1"/>
  <c r="Y2364" i="2" s="1"/>
  <c r="Z2364" i="2" a="1"/>
  <c r="Z2364" i="2" s="1"/>
  <c r="Y2367" i="2" a="1"/>
  <c r="Y2367" i="2" s="1"/>
  <c r="Z2367" i="2" a="1"/>
  <c r="Z2367" i="2" s="1"/>
  <c r="Y2370" i="2" a="1"/>
  <c r="Y2370" i="2" s="1"/>
  <c r="Z2370" i="2" a="1"/>
  <c r="Z2370" i="2" s="1"/>
  <c r="Y2373" i="2" a="1"/>
  <c r="Y2373" i="2" s="1"/>
  <c r="Z2373" i="2" a="1"/>
  <c r="Z2373" i="2" s="1"/>
  <c r="Y2376" i="2" a="1"/>
  <c r="Y2376" i="2" s="1"/>
  <c r="Z2376" i="2" a="1"/>
  <c r="Z2376" i="2" s="1"/>
  <c r="Y2379" i="2" a="1"/>
  <c r="Y2379" i="2" s="1"/>
  <c r="Z2379" i="2" a="1"/>
  <c r="Z2379" i="2" s="1"/>
  <c r="Y2382" i="2" a="1"/>
  <c r="Y2382" i="2" s="1"/>
  <c r="Z2382" i="2" a="1"/>
  <c r="Z2382" i="2" s="1"/>
  <c r="Y2385" i="2" a="1"/>
  <c r="Y2385" i="2" s="1"/>
  <c r="Z2385" i="2" a="1"/>
  <c r="Z2385" i="2" s="1"/>
  <c r="Y2388" i="2" a="1"/>
  <c r="Y2388" i="2" s="1"/>
  <c r="Z2388" i="2" a="1"/>
  <c r="Z2388" i="2" s="1"/>
  <c r="Y2391" i="2" a="1"/>
  <c r="Y2391" i="2" s="1"/>
  <c r="Z2391" i="2" a="1"/>
  <c r="Z2391" i="2" s="1"/>
  <c r="Y2394" i="2" a="1"/>
  <c r="Y2394" i="2" s="1"/>
  <c r="Z2394" i="2" a="1"/>
  <c r="Z2394" i="2" s="1"/>
  <c r="Y2397" i="2" a="1"/>
  <c r="Y2397" i="2" s="1"/>
  <c r="Z2397" i="2" a="1"/>
  <c r="Z2397" i="2" s="1"/>
  <c r="Y2400" i="2" a="1"/>
  <c r="Y2400" i="2" s="1"/>
  <c r="Z2400" i="2" a="1"/>
  <c r="Z2400" i="2" s="1"/>
  <c r="Y2403" i="2" a="1"/>
  <c r="Y2403" i="2" s="1"/>
  <c r="Z2403" i="2" a="1"/>
  <c r="Z2403" i="2" s="1"/>
  <c r="Y2406" i="2" a="1"/>
  <c r="Y2406" i="2" s="1"/>
  <c r="Z2406" i="2" a="1"/>
  <c r="Z2406" i="2" s="1"/>
  <c r="Y2409" i="2" a="1"/>
  <c r="Y2409" i="2" s="1"/>
  <c r="Z2409" i="2" a="1"/>
  <c r="Z2409" i="2" s="1"/>
  <c r="Y2412" i="2" a="1"/>
  <c r="Y2412" i="2" s="1"/>
  <c r="Z2412" i="2" a="1"/>
  <c r="Z2412" i="2" s="1"/>
  <c r="Y2415" i="2" a="1"/>
  <c r="Y2415" i="2" s="1"/>
  <c r="Z2415" i="2" a="1"/>
  <c r="Z2415" i="2" s="1"/>
  <c r="Y2418" i="2" a="1"/>
  <c r="Y2418" i="2" s="1"/>
  <c r="Z2418" i="2" a="1"/>
  <c r="Z2418" i="2" s="1"/>
  <c r="Y2421" i="2" a="1"/>
  <c r="Y2421" i="2" s="1"/>
  <c r="Z2421" i="2" a="1"/>
  <c r="Z2421" i="2" s="1"/>
  <c r="Y2424" i="2" a="1"/>
  <c r="Y2424" i="2" s="1"/>
  <c r="Z2424" i="2" a="1"/>
  <c r="Z2424" i="2" s="1"/>
  <c r="Y2427" i="2" a="1"/>
  <c r="Y2427" i="2" s="1"/>
  <c r="Z2427" i="2" a="1"/>
  <c r="Z2427" i="2" s="1"/>
  <c r="Y2430" i="2" a="1"/>
  <c r="Y2430" i="2" s="1"/>
  <c r="Z2430" i="2" a="1"/>
  <c r="Z2430" i="2" s="1"/>
  <c r="Y2433" i="2" a="1"/>
  <c r="Y2433" i="2" s="1"/>
  <c r="Z2433" i="2" a="1"/>
  <c r="Z2433" i="2" s="1"/>
  <c r="Y2436" i="2" a="1"/>
  <c r="Y2436" i="2" s="1"/>
  <c r="Z2436" i="2" a="1"/>
  <c r="Z2436" i="2" s="1"/>
  <c r="Y2439" i="2" a="1"/>
  <c r="Y2439" i="2" s="1"/>
  <c r="Z2439" i="2" a="1"/>
  <c r="Z2439" i="2" s="1"/>
  <c r="Y2442" i="2" a="1"/>
  <c r="Y2442" i="2" s="1"/>
  <c r="Z2442" i="2" a="1"/>
  <c r="Z2442" i="2" s="1"/>
  <c r="Y2445" i="2" a="1"/>
  <c r="Y2445" i="2" s="1"/>
  <c r="Z2445" i="2" a="1"/>
  <c r="Z2445" i="2" s="1"/>
  <c r="Y2448" i="2" a="1"/>
  <c r="Y2448" i="2" s="1"/>
  <c r="Z2448" i="2" a="1"/>
  <c r="Z2448" i="2" s="1"/>
  <c r="Y2451" i="2" a="1"/>
  <c r="Y2451" i="2" s="1"/>
  <c r="Z2451" i="2" a="1"/>
  <c r="Z2451" i="2" s="1"/>
  <c r="Y2454" i="2" a="1"/>
  <c r="Y2454" i="2" s="1"/>
  <c r="Z2454" i="2" a="1"/>
  <c r="Z2454" i="2" s="1"/>
  <c r="Y2457" i="2" a="1"/>
  <c r="Y2457" i="2" s="1"/>
  <c r="Z2457" i="2" a="1"/>
  <c r="Z2457" i="2" s="1"/>
  <c r="Y2460" i="2" a="1"/>
  <c r="Y2460" i="2" s="1"/>
  <c r="Z2460" i="2" a="1"/>
  <c r="Z2460" i="2" s="1"/>
  <c r="Y2463" i="2" a="1"/>
  <c r="Y2463" i="2" s="1"/>
  <c r="Z2463" i="2" a="1"/>
  <c r="Z2463" i="2" s="1"/>
  <c r="Y2466" i="2" a="1"/>
  <c r="Y2466" i="2" s="1"/>
  <c r="Z2466" i="2" a="1"/>
  <c r="Z2466" i="2" s="1"/>
  <c r="Y2469" i="2" a="1"/>
  <c r="Y2469" i="2" s="1"/>
  <c r="Z2469" i="2" a="1"/>
  <c r="Z2469" i="2" s="1"/>
  <c r="Y2472" i="2" a="1"/>
  <c r="Y2472" i="2" s="1"/>
  <c r="Z2472" i="2" a="1"/>
  <c r="Z2472" i="2" s="1"/>
  <c r="Y2475" i="2" a="1"/>
  <c r="Y2475" i="2" s="1"/>
  <c r="Z2475" i="2" a="1"/>
  <c r="Z2475" i="2" s="1"/>
  <c r="Y2478" i="2" a="1"/>
  <c r="Y2478" i="2" s="1"/>
  <c r="Z2478" i="2" a="1"/>
  <c r="Z2478" i="2" s="1"/>
  <c r="Y2481" i="2" a="1"/>
  <c r="Y2481" i="2" s="1"/>
  <c r="Z2481" i="2" a="1"/>
  <c r="Z2481" i="2" s="1"/>
  <c r="Y2484" i="2" a="1"/>
  <c r="Y2484" i="2" s="1"/>
  <c r="Z2484" i="2" a="1"/>
  <c r="Z2484" i="2" s="1"/>
  <c r="Y2487" i="2" a="1"/>
  <c r="Y2487" i="2" s="1"/>
  <c r="Z2487" i="2" a="1"/>
  <c r="Z2487" i="2" s="1"/>
  <c r="Y2490" i="2" a="1"/>
  <c r="Y2490" i="2" s="1"/>
  <c r="Z2490" i="2" a="1"/>
  <c r="Z2490" i="2" s="1"/>
  <c r="Y2493" i="2" a="1"/>
  <c r="Y2493" i="2" s="1"/>
  <c r="Z2493" i="2" a="1"/>
  <c r="Z2493" i="2" s="1"/>
  <c r="Y2496" i="2" a="1"/>
  <c r="Y2496" i="2" s="1"/>
  <c r="Z2496" i="2" a="1"/>
  <c r="Z2496" i="2" s="1"/>
  <c r="Y2499" i="2" a="1"/>
  <c r="Y2499" i="2" s="1"/>
  <c r="Z2499" i="2" a="1"/>
  <c r="Z2499" i="2" s="1"/>
  <c r="Y2502" i="2" a="1"/>
  <c r="Y2502" i="2" s="1"/>
  <c r="Z2502" i="2" a="1"/>
  <c r="Z2502" i="2" s="1"/>
  <c r="Y2505" i="2" a="1"/>
  <c r="Y2505" i="2" s="1"/>
  <c r="Z2505" i="2" a="1"/>
  <c r="Z2505" i="2" s="1"/>
  <c r="Y2508" i="2" a="1"/>
  <c r="Y2508" i="2" s="1"/>
  <c r="Z2508" i="2" a="1"/>
  <c r="Z2508" i="2" s="1"/>
  <c r="Y2511" i="2" a="1"/>
  <c r="Y2511" i="2" s="1"/>
  <c r="Z2511" i="2" a="1"/>
  <c r="Z2511" i="2" s="1"/>
  <c r="Y2514" i="2" a="1"/>
  <c r="Y2514" i="2" s="1"/>
  <c r="Z2514" i="2" a="1"/>
  <c r="Z2514" i="2" s="1"/>
  <c r="Y2517" i="2" a="1"/>
  <c r="Y2517" i="2" s="1"/>
  <c r="Z2517" i="2" a="1"/>
  <c r="Z2517" i="2" s="1"/>
  <c r="Y2520" i="2" a="1"/>
  <c r="Y2520" i="2" s="1"/>
  <c r="Z2520" i="2" a="1"/>
  <c r="Z2520" i="2" s="1"/>
  <c r="Y2523" i="2" a="1"/>
  <c r="Y2523" i="2" s="1"/>
  <c r="Z2523" i="2" a="1"/>
  <c r="Z2523" i="2" s="1"/>
  <c r="Y2526" i="2" a="1"/>
  <c r="Y2526" i="2" s="1"/>
  <c r="Z2526" i="2" a="1"/>
  <c r="Z2526" i="2" s="1"/>
  <c r="Y2529" i="2" a="1"/>
  <c r="Y2529" i="2" s="1"/>
  <c r="Z2529" i="2" a="1"/>
  <c r="Z2529" i="2" s="1"/>
  <c r="Y2532" i="2" a="1"/>
  <c r="Y2532" i="2" s="1"/>
  <c r="Z2532" i="2" a="1"/>
  <c r="Z2532" i="2" s="1"/>
  <c r="Y2535" i="2" a="1"/>
  <c r="Y2535" i="2" s="1"/>
  <c r="Z2535" i="2" a="1"/>
  <c r="Z2535" i="2" s="1"/>
  <c r="Y2538" i="2" a="1"/>
  <c r="Y2538" i="2" s="1"/>
  <c r="Z2538" i="2" a="1"/>
  <c r="Z2538" i="2" s="1"/>
  <c r="Y2541" i="2" a="1"/>
  <c r="Y2541" i="2" s="1"/>
  <c r="Z2541" i="2" a="1"/>
  <c r="Z2541" i="2" s="1"/>
  <c r="Y2544" i="2" a="1"/>
  <c r="Y2544" i="2" s="1"/>
  <c r="Z2544" i="2" a="1"/>
  <c r="Z2544" i="2" s="1"/>
  <c r="Y2547" i="2" a="1"/>
  <c r="Y2547" i="2" s="1"/>
  <c r="Z2547" i="2" a="1"/>
  <c r="Z2547" i="2" s="1"/>
  <c r="Y2550" i="2" a="1"/>
  <c r="Y2550" i="2" s="1"/>
  <c r="Z2550" i="2" a="1"/>
  <c r="Z2550" i="2" s="1"/>
  <c r="Y2553" i="2" a="1"/>
  <c r="Y2553" i="2" s="1"/>
  <c r="Z2553" i="2" a="1"/>
  <c r="Z2553" i="2" s="1"/>
  <c r="Y2556" i="2" a="1"/>
  <c r="Y2556" i="2" s="1"/>
  <c r="Z2556" i="2" a="1"/>
  <c r="Z2556" i="2" s="1"/>
  <c r="Y2559" i="2" a="1"/>
  <c r="Y2559" i="2" s="1"/>
  <c r="Z2559" i="2" a="1"/>
  <c r="Z2559" i="2" s="1"/>
  <c r="Y2562" i="2" a="1"/>
  <c r="Y2562" i="2" s="1"/>
  <c r="Z2562" i="2" a="1"/>
  <c r="Z2562" i="2" s="1"/>
  <c r="Y2565" i="2" a="1"/>
  <c r="Y2565" i="2" s="1"/>
  <c r="Z2565" i="2" a="1"/>
  <c r="Z2565" i="2" s="1"/>
  <c r="Y2568" i="2" a="1"/>
  <c r="Y2568" i="2" s="1"/>
  <c r="Z2568" i="2" a="1"/>
  <c r="Z2568" i="2" s="1"/>
  <c r="Y2571" i="2" a="1"/>
  <c r="Y2571" i="2" s="1"/>
  <c r="Z2571" i="2" a="1"/>
  <c r="Z2571" i="2" s="1"/>
  <c r="Y2574" i="2" a="1"/>
  <c r="Y2574" i="2" s="1"/>
  <c r="Z2574" i="2" a="1"/>
  <c r="Z2574" i="2" s="1"/>
  <c r="Y2577" i="2" a="1"/>
  <c r="Y2577" i="2" s="1"/>
  <c r="Z2577" i="2" a="1"/>
  <c r="Z2577" i="2" s="1"/>
  <c r="Y2580" i="2" a="1"/>
  <c r="Y2580" i="2" s="1"/>
  <c r="Z2580" i="2" a="1"/>
  <c r="Z2580" i="2" s="1"/>
  <c r="Y2583" i="2" a="1"/>
  <c r="Y2583" i="2" s="1"/>
  <c r="Z2583" i="2" a="1"/>
  <c r="Z2583" i="2" s="1"/>
  <c r="Y2586" i="2" a="1"/>
  <c r="Y2586" i="2" s="1"/>
  <c r="Z2586" i="2" a="1"/>
  <c r="Z2586" i="2" s="1"/>
  <c r="Y2589" i="2" a="1"/>
  <c r="Y2589" i="2" s="1"/>
  <c r="Z2589" i="2" a="1"/>
  <c r="Z2589" i="2" s="1"/>
  <c r="Y2592" i="2" a="1"/>
  <c r="Y2592" i="2" s="1"/>
  <c r="Z2592" i="2" a="1"/>
  <c r="Z2592" i="2" s="1"/>
  <c r="Y2595" i="2" a="1"/>
  <c r="Y2595" i="2" s="1"/>
  <c r="Z2595" i="2" a="1"/>
  <c r="Z2595" i="2" s="1"/>
  <c r="Y2598" i="2" a="1"/>
  <c r="Y2598" i="2" s="1"/>
  <c r="Z2598" i="2" a="1"/>
  <c r="Z2598" i="2" s="1"/>
  <c r="Y2601" i="2" a="1"/>
  <c r="Y2601" i="2" s="1"/>
  <c r="Z2601" i="2" a="1"/>
  <c r="Z2601" i="2" s="1"/>
  <c r="Y2604" i="2" a="1"/>
  <c r="Y2604" i="2" s="1"/>
  <c r="Z2604" i="2" a="1"/>
  <c r="Z2604" i="2" s="1"/>
  <c r="Y2607" i="2" a="1"/>
  <c r="Y2607" i="2" s="1"/>
  <c r="Z2607" i="2" a="1"/>
  <c r="Z2607" i="2" s="1"/>
  <c r="Y2610" i="2" a="1"/>
  <c r="Y2610" i="2" s="1"/>
  <c r="Z2610" i="2" a="1"/>
  <c r="Z2610" i="2" s="1"/>
  <c r="Y2613" i="2" a="1"/>
  <c r="Y2613" i="2" s="1"/>
  <c r="Z2613" i="2" a="1"/>
  <c r="Z2613" i="2" s="1"/>
  <c r="Y2616" i="2" a="1"/>
  <c r="Y2616" i="2" s="1"/>
  <c r="Z2616" i="2" a="1"/>
  <c r="Z2616" i="2" s="1"/>
  <c r="Y2619" i="2" a="1"/>
  <c r="Y2619" i="2" s="1"/>
  <c r="Z2619" i="2" a="1"/>
  <c r="Z2619" i="2" s="1"/>
  <c r="Y2622" i="2" a="1"/>
  <c r="Y2622" i="2" s="1"/>
  <c r="Z2622" i="2" a="1"/>
  <c r="Z2622" i="2" s="1"/>
  <c r="Y2625" i="2" a="1"/>
  <c r="Y2625" i="2" s="1"/>
  <c r="Z2625" i="2" a="1"/>
  <c r="Z2625" i="2" s="1"/>
  <c r="Y2628" i="2" a="1"/>
  <c r="Y2628" i="2" s="1"/>
  <c r="Z2628" i="2" a="1"/>
  <c r="Z2628" i="2" s="1"/>
  <c r="Y2631" i="2" a="1"/>
  <c r="Y2631" i="2" s="1"/>
  <c r="Z2631" i="2" a="1"/>
  <c r="Z2631" i="2" s="1"/>
  <c r="Y2634" i="2" a="1"/>
  <c r="Y2634" i="2" s="1"/>
  <c r="Z2634" i="2" a="1"/>
  <c r="Z2634" i="2" s="1"/>
  <c r="Y2637" i="2" a="1"/>
  <c r="Y2637" i="2" s="1"/>
  <c r="Z2637" i="2" a="1"/>
  <c r="Z2637" i="2" s="1"/>
  <c r="Y2640" i="2" a="1"/>
  <c r="Y2640" i="2" s="1"/>
  <c r="Z2640" i="2" a="1"/>
  <c r="Z2640" i="2" s="1"/>
  <c r="Y2643" i="2" a="1"/>
  <c r="Y2643" i="2" s="1"/>
  <c r="Z2643" i="2" a="1"/>
  <c r="Z2643" i="2" s="1"/>
  <c r="Y2646" i="2" a="1"/>
  <c r="Y2646" i="2" s="1"/>
  <c r="Z2646" i="2" a="1"/>
  <c r="Z2646" i="2" s="1"/>
  <c r="Y2649" i="2" a="1"/>
  <c r="Y2649" i="2" s="1"/>
  <c r="Z2649" i="2" a="1"/>
  <c r="Z2649" i="2" s="1"/>
  <c r="Y2652" i="2" a="1"/>
  <c r="Y2652" i="2" s="1"/>
  <c r="Z2652" i="2" a="1"/>
  <c r="Z2652" i="2" s="1"/>
  <c r="Y2655" i="2" a="1"/>
  <c r="Y2655" i="2" s="1"/>
  <c r="Z2655" i="2" a="1"/>
  <c r="Z2655" i="2" s="1"/>
  <c r="Y2658" i="2" a="1"/>
  <c r="Y2658" i="2" s="1"/>
  <c r="Z2658" i="2" a="1"/>
  <c r="Z2658" i="2" s="1"/>
  <c r="Y2661" i="2" a="1"/>
  <c r="Y2661" i="2" s="1"/>
  <c r="Z2661" i="2" a="1"/>
  <c r="Z2661" i="2" s="1"/>
  <c r="Y2664" i="2" a="1"/>
  <c r="Y2664" i="2" s="1"/>
  <c r="Z2664" i="2" a="1"/>
  <c r="Z2664" i="2" s="1"/>
  <c r="Y2667" i="2" a="1"/>
  <c r="Y2667" i="2" s="1"/>
  <c r="Z2667" i="2" a="1"/>
  <c r="Z2667" i="2" s="1"/>
  <c r="Y2670" i="2" a="1"/>
  <c r="Y2670" i="2" s="1"/>
  <c r="Z2670" i="2" a="1"/>
  <c r="Z2670" i="2" s="1"/>
  <c r="Y2673" i="2" a="1"/>
  <c r="Y2673" i="2" s="1"/>
  <c r="Z2673" i="2" a="1"/>
  <c r="Z2673" i="2" s="1"/>
  <c r="Y2676" i="2" a="1"/>
  <c r="Y2676" i="2" s="1"/>
  <c r="Z2676" i="2" a="1"/>
  <c r="Z2676" i="2" s="1"/>
  <c r="Y2679" i="2" a="1"/>
  <c r="Y2679" i="2" s="1"/>
  <c r="Z2679" i="2" a="1"/>
  <c r="Z2679" i="2" s="1"/>
  <c r="Y2682" i="2" a="1"/>
  <c r="Y2682" i="2" s="1"/>
  <c r="Z2682" i="2" a="1"/>
  <c r="Z2682" i="2" s="1"/>
  <c r="Y2685" i="2" a="1"/>
  <c r="Y2685" i="2" s="1"/>
  <c r="Z2685" i="2" a="1"/>
  <c r="Z2685" i="2" s="1"/>
  <c r="Y2688" i="2" a="1"/>
  <c r="Y2688" i="2" s="1"/>
  <c r="Z2688" i="2" a="1"/>
  <c r="Z2688" i="2" s="1"/>
  <c r="Y2691" i="2" a="1"/>
  <c r="Y2691" i="2" s="1"/>
  <c r="Z2691" i="2" a="1"/>
  <c r="Z2691" i="2" s="1"/>
  <c r="Y2694" i="2" a="1"/>
  <c r="Y2694" i="2" s="1"/>
  <c r="Z2694" i="2" a="1"/>
  <c r="Z2694" i="2" s="1"/>
  <c r="Y2697" i="2" a="1"/>
  <c r="Y2697" i="2" s="1"/>
  <c r="Z2697" i="2" a="1"/>
  <c r="Z2697" i="2" s="1"/>
  <c r="Y2700" i="2" a="1"/>
  <c r="Y2700" i="2" s="1"/>
  <c r="Z2700" i="2" a="1"/>
  <c r="Z2700" i="2" s="1"/>
  <c r="Y2703" i="2" a="1"/>
  <c r="Y2703" i="2" s="1"/>
  <c r="Z2703" i="2" a="1"/>
  <c r="Z2703" i="2" s="1"/>
  <c r="Y2706" i="2" a="1"/>
  <c r="Y2706" i="2" s="1"/>
  <c r="Z2706" i="2" a="1"/>
  <c r="Z2706" i="2" s="1"/>
  <c r="Y2709" i="2" a="1"/>
  <c r="Y2709" i="2" s="1"/>
  <c r="Z2709" i="2" a="1"/>
  <c r="Z2709" i="2" s="1"/>
  <c r="Y2712" i="2" a="1"/>
  <c r="Y2712" i="2" s="1"/>
  <c r="Z2712" i="2" a="1"/>
  <c r="Z2712" i="2" s="1"/>
  <c r="Y2715" i="2" a="1"/>
  <c r="Y2715" i="2" s="1"/>
  <c r="Z2715" i="2" a="1"/>
  <c r="Z2715" i="2" s="1"/>
  <c r="Y2718" i="2" a="1"/>
  <c r="Y2718" i="2" s="1"/>
  <c r="Z2718" i="2" a="1"/>
  <c r="Z2718" i="2" s="1"/>
  <c r="Y2721" i="2" a="1"/>
  <c r="Y2721" i="2" s="1"/>
  <c r="Z2721" i="2" a="1"/>
  <c r="Z2721" i="2" s="1"/>
  <c r="Y2724" i="2" a="1"/>
  <c r="Y2724" i="2" s="1"/>
  <c r="Z2724" i="2" a="1"/>
  <c r="Z2724" i="2" s="1"/>
  <c r="Y2727" i="2" a="1"/>
  <c r="Y2727" i="2" s="1"/>
  <c r="Z2727" i="2" a="1"/>
  <c r="Z2727" i="2" s="1"/>
  <c r="Y2730" i="2" a="1"/>
  <c r="Y2730" i="2" s="1"/>
  <c r="Z2730" i="2" a="1"/>
  <c r="Z2730" i="2" s="1"/>
  <c r="Y2733" i="2" a="1"/>
  <c r="Y2733" i="2" s="1"/>
  <c r="Z2733" i="2" a="1"/>
  <c r="Z2733" i="2" s="1"/>
  <c r="Y2736" i="2" a="1"/>
  <c r="Y2736" i="2" s="1"/>
  <c r="Z2736" i="2" a="1"/>
  <c r="Z2736" i="2" s="1"/>
  <c r="Y2739" i="2" a="1"/>
  <c r="Y2739" i="2" s="1"/>
  <c r="Z2739" i="2" a="1"/>
  <c r="Z2739" i="2" s="1"/>
  <c r="Y2742" i="2" a="1"/>
  <c r="Y2742" i="2" s="1"/>
  <c r="Z2742" i="2" a="1"/>
  <c r="Z2742" i="2" s="1"/>
  <c r="Y2745" i="2" a="1"/>
  <c r="Y2745" i="2" s="1"/>
  <c r="Z2745" i="2" a="1"/>
  <c r="Z2745" i="2" s="1"/>
  <c r="Y2748" i="2" a="1"/>
  <c r="Y2748" i="2" s="1"/>
  <c r="Z2748" i="2" a="1"/>
  <c r="Z2748" i="2" s="1"/>
  <c r="Y2751" i="2" a="1"/>
  <c r="Y2751" i="2" s="1"/>
  <c r="Z2751" i="2" a="1"/>
  <c r="Z2751" i="2" s="1"/>
  <c r="Y2754" i="2" a="1"/>
  <c r="Y2754" i="2" s="1"/>
  <c r="Z2754" i="2" a="1"/>
  <c r="Z2754" i="2" s="1"/>
  <c r="Y2757" i="2" a="1"/>
  <c r="Y2757" i="2" s="1"/>
  <c r="Z2757" i="2" a="1"/>
  <c r="Z2757" i="2" s="1"/>
  <c r="Y2760" i="2" a="1"/>
  <c r="Y2760" i="2" s="1"/>
  <c r="Z2760" i="2" a="1"/>
  <c r="Z2760" i="2" s="1"/>
  <c r="Y2763" i="2" a="1"/>
  <c r="Y2763" i="2" s="1"/>
  <c r="Z2763" i="2" a="1"/>
  <c r="Z2763" i="2" s="1"/>
  <c r="Y2766" i="2" a="1"/>
  <c r="Y2766" i="2" s="1"/>
  <c r="Z2766" i="2" a="1"/>
  <c r="Z2766" i="2" s="1"/>
  <c r="Y2769" i="2" a="1"/>
  <c r="Y2769" i="2" s="1"/>
  <c r="Z2769" i="2" a="1"/>
  <c r="Z2769" i="2" s="1"/>
  <c r="Y2772" i="2" a="1"/>
  <c r="Y2772" i="2" s="1"/>
  <c r="Z2772" i="2" a="1"/>
  <c r="Z2772" i="2" s="1"/>
  <c r="Y2775" i="2" a="1"/>
  <c r="Y2775" i="2" s="1"/>
  <c r="Z2775" i="2" a="1"/>
  <c r="Z2775" i="2" s="1"/>
  <c r="Y2778" i="2" a="1"/>
  <c r="Y2778" i="2" s="1"/>
  <c r="Z2778" i="2" a="1"/>
  <c r="Z2778" i="2" s="1"/>
  <c r="Y2781" i="2" a="1"/>
  <c r="Y2781" i="2" s="1"/>
  <c r="Z2781" i="2" a="1"/>
  <c r="Z2781" i="2" s="1"/>
  <c r="Y2784" i="2" a="1"/>
  <c r="Y2784" i="2" s="1"/>
  <c r="Z2784" i="2" a="1"/>
  <c r="Z2784" i="2" s="1"/>
  <c r="Y2787" i="2" a="1"/>
  <c r="Y2787" i="2" s="1"/>
  <c r="Z2787" i="2" a="1"/>
  <c r="Z2787" i="2" s="1"/>
  <c r="Y2790" i="2" a="1"/>
  <c r="Y2790" i="2" s="1"/>
  <c r="Z2790" i="2" a="1"/>
  <c r="Z2790" i="2" s="1"/>
  <c r="Y2793" i="2" a="1"/>
  <c r="Y2793" i="2" s="1"/>
  <c r="Z2793" i="2" a="1"/>
  <c r="Z2793" i="2" s="1"/>
  <c r="Y2796" i="2" a="1"/>
  <c r="Y2796" i="2" s="1"/>
  <c r="Z2796" i="2" a="1"/>
  <c r="Z2796" i="2" s="1"/>
  <c r="Y2799" i="2" a="1"/>
  <c r="Y2799" i="2" s="1"/>
  <c r="Z2799" i="2" a="1"/>
  <c r="Z2799" i="2" s="1"/>
  <c r="Y2802" i="2" a="1"/>
  <c r="Y2802" i="2" s="1"/>
  <c r="Z2802" i="2" a="1"/>
  <c r="Z2802" i="2" s="1"/>
  <c r="Y2805" i="2" a="1"/>
  <c r="Y2805" i="2" s="1"/>
  <c r="Z2805" i="2" a="1"/>
  <c r="Z2805" i="2" s="1"/>
  <c r="Y2808" i="2" a="1"/>
  <c r="Y2808" i="2" s="1"/>
  <c r="Z2808" i="2" a="1"/>
  <c r="Z2808" i="2" s="1"/>
  <c r="Y2811" i="2" a="1"/>
  <c r="Y2811" i="2" s="1"/>
  <c r="Z2811" i="2" a="1"/>
  <c r="Z2811" i="2" s="1"/>
  <c r="Y2814" i="2" a="1"/>
  <c r="Y2814" i="2" s="1"/>
  <c r="Z2814" i="2" a="1"/>
  <c r="Z2814" i="2" s="1"/>
  <c r="Y2817" i="2" a="1"/>
  <c r="Y2817" i="2" s="1"/>
  <c r="Z2817" i="2" a="1"/>
  <c r="Z2817" i="2" s="1"/>
  <c r="Y2820" i="2" a="1"/>
  <c r="Y2820" i="2" s="1"/>
  <c r="Z2820" i="2" a="1"/>
  <c r="Z2820" i="2" s="1"/>
  <c r="Y2823" i="2" a="1"/>
  <c r="Y2823" i="2" s="1"/>
  <c r="Z2823" i="2" a="1"/>
  <c r="Z2823" i="2" s="1"/>
  <c r="Y2826" i="2" a="1"/>
  <c r="Y2826" i="2" s="1"/>
  <c r="Z2826" i="2" a="1"/>
  <c r="Z2826" i="2" s="1"/>
  <c r="Y2829" i="2" a="1"/>
  <c r="Y2829" i="2" s="1"/>
  <c r="Z2829" i="2" a="1"/>
  <c r="Z2829" i="2" s="1"/>
  <c r="Y2832" i="2" a="1"/>
  <c r="Y2832" i="2" s="1"/>
  <c r="Z2832" i="2" a="1"/>
  <c r="Z2832" i="2" s="1"/>
  <c r="Y2835" i="2" a="1"/>
  <c r="Y2835" i="2" s="1"/>
  <c r="Z2835" i="2" a="1"/>
  <c r="Z2835" i="2" s="1"/>
  <c r="Y2838" i="2" a="1"/>
  <c r="Y2838" i="2" s="1"/>
  <c r="Z2838" i="2" a="1"/>
  <c r="Z2838" i="2" s="1"/>
  <c r="Y2841" i="2" a="1"/>
  <c r="Y2841" i="2" s="1"/>
  <c r="Z2841" i="2" a="1"/>
  <c r="Z2841" i="2" s="1"/>
  <c r="Y2844" i="2" a="1"/>
  <c r="Y2844" i="2" s="1"/>
  <c r="Z2844" i="2" a="1"/>
  <c r="Z2844" i="2" s="1"/>
  <c r="Y2847" i="2" a="1"/>
  <c r="Y2847" i="2" s="1"/>
  <c r="Z2847" i="2" a="1"/>
  <c r="Z2847" i="2" s="1"/>
  <c r="Y2850" i="2" a="1"/>
  <c r="Y2850" i="2" s="1"/>
  <c r="Z2850" i="2" a="1"/>
  <c r="Z2850" i="2" s="1"/>
  <c r="Y2853" i="2" a="1"/>
  <c r="Y2853" i="2" s="1"/>
  <c r="Z2853" i="2" a="1"/>
  <c r="Z2853" i="2" s="1"/>
  <c r="Y2856" i="2" a="1"/>
  <c r="Y2856" i="2" s="1"/>
  <c r="Z2856" i="2" a="1"/>
  <c r="Z2856" i="2" s="1"/>
  <c r="Y2859" i="2" a="1"/>
  <c r="Y2859" i="2" s="1"/>
  <c r="Z2859" i="2" a="1"/>
  <c r="Z2859" i="2" s="1"/>
  <c r="Y2862" i="2" a="1"/>
  <c r="Y2862" i="2" s="1"/>
  <c r="Z2862" i="2" a="1"/>
  <c r="Z2862" i="2" s="1"/>
  <c r="Y2865" i="2" a="1"/>
  <c r="Y2865" i="2" s="1"/>
  <c r="Z2865" i="2" a="1"/>
  <c r="Z2865" i="2" s="1"/>
  <c r="Y2868" i="2" a="1"/>
  <c r="Y2868" i="2" s="1"/>
  <c r="Z2868" i="2" a="1"/>
  <c r="Z2868" i="2" s="1"/>
  <c r="Y2871" i="2" a="1"/>
  <c r="Y2871" i="2" s="1"/>
  <c r="Z2871" i="2" a="1"/>
  <c r="Z2871" i="2" s="1"/>
  <c r="Y2874" i="2" a="1"/>
  <c r="Y2874" i="2" s="1"/>
  <c r="Z2874" i="2" a="1"/>
  <c r="Z2874" i="2" s="1"/>
  <c r="Y2877" i="2" a="1"/>
  <c r="Y2877" i="2" s="1"/>
  <c r="Z2877" i="2" a="1"/>
  <c r="Z2877" i="2" s="1"/>
  <c r="Y2880" i="2" a="1"/>
  <c r="Y2880" i="2" s="1"/>
  <c r="Z2880" i="2" a="1"/>
  <c r="Z2880" i="2" s="1"/>
  <c r="Y2883" i="2" a="1"/>
  <c r="Y2883" i="2" s="1"/>
  <c r="Z2883" i="2" a="1"/>
  <c r="Z2883" i="2" s="1"/>
  <c r="Y2886" i="2" a="1"/>
  <c r="Y2886" i="2" s="1"/>
  <c r="Z2886" i="2" a="1"/>
  <c r="Z2886" i="2" s="1"/>
  <c r="Y2889" i="2" a="1"/>
  <c r="Y2889" i="2" s="1"/>
  <c r="Z2889" i="2" a="1"/>
  <c r="Z2889" i="2" s="1"/>
  <c r="Y2892" i="2" a="1"/>
  <c r="Y2892" i="2" s="1"/>
  <c r="Z2892" i="2" a="1"/>
  <c r="Z2892" i="2" s="1"/>
  <c r="Y2895" i="2" a="1"/>
  <c r="Y2895" i="2" s="1"/>
  <c r="Z2895" i="2" a="1"/>
  <c r="Z2895" i="2" s="1"/>
  <c r="Y2898" i="2" a="1"/>
  <c r="Y2898" i="2" s="1"/>
  <c r="Z2898" i="2" a="1"/>
  <c r="Z2898" i="2" s="1"/>
  <c r="Y2901" i="2" a="1"/>
  <c r="Y2901" i="2" s="1"/>
  <c r="Z2901" i="2" a="1"/>
  <c r="Z2901" i="2" s="1"/>
  <c r="Y2904" i="2" a="1"/>
  <c r="Y2904" i="2" s="1"/>
  <c r="Z2904" i="2" a="1"/>
  <c r="Z2904" i="2" s="1"/>
  <c r="Y2907" i="2" a="1"/>
  <c r="Y2907" i="2" s="1"/>
  <c r="Z2907" i="2" a="1"/>
  <c r="Z2907" i="2" s="1"/>
  <c r="Y2910" i="2" a="1"/>
  <c r="Y2910" i="2" s="1"/>
  <c r="Z2910" i="2" a="1"/>
  <c r="Z2910" i="2" s="1"/>
  <c r="Y2913" i="2" a="1"/>
  <c r="Y2913" i="2" s="1"/>
  <c r="Z2913" i="2" a="1"/>
  <c r="Z2913" i="2" s="1"/>
  <c r="Y2916" i="2" a="1"/>
  <c r="Y2916" i="2" s="1"/>
  <c r="Z2916" i="2" a="1"/>
  <c r="Z2916" i="2" s="1"/>
  <c r="Y2919" i="2" a="1"/>
  <c r="Y2919" i="2" s="1"/>
  <c r="Z2919" i="2" a="1"/>
  <c r="Z2919" i="2" s="1"/>
  <c r="Y2922" i="2" a="1"/>
  <c r="Y2922" i="2" s="1"/>
  <c r="Z2922" i="2" a="1"/>
  <c r="Z2922" i="2" s="1"/>
  <c r="Y2925" i="2" a="1"/>
  <c r="Y2925" i="2" s="1"/>
  <c r="Z2925" i="2" a="1"/>
  <c r="Z2925" i="2" s="1"/>
  <c r="Y2928" i="2" a="1"/>
  <c r="Y2928" i="2" s="1"/>
  <c r="Z2928" i="2" a="1"/>
  <c r="Z2928" i="2" s="1"/>
  <c r="Y2931" i="2" a="1"/>
  <c r="Y2931" i="2" s="1"/>
  <c r="Z2931" i="2" a="1"/>
  <c r="Z2931" i="2" s="1"/>
  <c r="Y2934" i="2" a="1"/>
  <c r="Y2934" i="2" s="1"/>
  <c r="Z2934" i="2" a="1"/>
  <c r="Z2934" i="2" s="1"/>
  <c r="Y2937" i="2" a="1"/>
  <c r="Y2937" i="2" s="1"/>
  <c r="Z2937" i="2" a="1"/>
  <c r="Z2937" i="2" s="1"/>
  <c r="Y2940" i="2" a="1"/>
  <c r="Y2940" i="2" s="1"/>
  <c r="Z2940" i="2" a="1"/>
  <c r="Z2940" i="2" s="1"/>
  <c r="Y2943" i="2" a="1"/>
  <c r="Y2943" i="2" s="1"/>
  <c r="Z2943" i="2" a="1"/>
  <c r="Z2943" i="2" s="1"/>
  <c r="Y2946" i="2" a="1"/>
  <c r="Y2946" i="2" s="1"/>
  <c r="Z2946" i="2" a="1"/>
  <c r="Z2946" i="2" s="1"/>
  <c r="Y2949" i="2" a="1"/>
  <c r="Y2949" i="2" s="1"/>
  <c r="Z2949" i="2" a="1"/>
  <c r="Z2949" i="2" s="1"/>
  <c r="Y2952" i="2" a="1"/>
  <c r="Y2952" i="2" s="1"/>
  <c r="Z2952" i="2" a="1"/>
  <c r="Z2952" i="2" s="1"/>
  <c r="Y2955" i="2" a="1"/>
  <c r="Y2955" i="2" s="1"/>
  <c r="Z2955" i="2" a="1"/>
  <c r="Z2955" i="2" s="1"/>
  <c r="Y2958" i="2" a="1"/>
  <c r="Y2958" i="2" s="1"/>
  <c r="Z2958" i="2" a="1"/>
  <c r="Z2958" i="2" s="1"/>
  <c r="Y2961" i="2" a="1"/>
  <c r="Y2961" i="2" s="1"/>
  <c r="Z2961" i="2" a="1"/>
  <c r="Z2961" i="2" s="1"/>
  <c r="Y2964" i="2" a="1"/>
  <c r="Y2964" i="2" s="1"/>
  <c r="Z2964" i="2" a="1"/>
  <c r="Z2964" i="2" s="1"/>
  <c r="Y2967" i="2" a="1"/>
  <c r="Y2967" i="2" s="1"/>
  <c r="Z2967" i="2" a="1"/>
  <c r="Z2967" i="2" s="1"/>
  <c r="Y2970" i="2" a="1"/>
  <c r="Y2970" i="2" s="1"/>
  <c r="Z2970" i="2" a="1"/>
  <c r="Z2970" i="2" s="1"/>
  <c r="Y2973" i="2" a="1"/>
  <c r="Y2973" i="2" s="1"/>
  <c r="Z2973" i="2" a="1"/>
  <c r="Z2973" i="2" s="1"/>
  <c r="Y2976" i="2" a="1"/>
  <c r="Y2976" i="2" s="1"/>
  <c r="Z2976" i="2" a="1"/>
  <c r="Z2976" i="2" s="1"/>
  <c r="Y2979" i="2" a="1"/>
  <c r="Y2979" i="2" s="1"/>
  <c r="Z2979" i="2" a="1"/>
  <c r="Z2979" i="2" s="1"/>
  <c r="Y2982" i="2" a="1"/>
  <c r="Y2982" i="2" s="1"/>
  <c r="Z2982" i="2" a="1"/>
  <c r="Z2982" i="2" s="1"/>
  <c r="Y2985" i="2" a="1"/>
  <c r="Y2985" i="2" s="1"/>
  <c r="Z2985" i="2" a="1"/>
  <c r="Z2985" i="2" s="1"/>
  <c r="Y2988" i="2" a="1"/>
  <c r="Y2988" i="2" s="1"/>
  <c r="Z2988" i="2" a="1"/>
  <c r="Z2988" i="2" s="1"/>
  <c r="Y2991" i="2" a="1"/>
  <c r="Y2991" i="2" s="1"/>
  <c r="Z2991" i="2" a="1"/>
  <c r="Z2991" i="2" s="1"/>
  <c r="Y2994" i="2" a="1"/>
  <c r="Y2994" i="2" s="1"/>
  <c r="Z2994" i="2" a="1"/>
  <c r="Z2994" i="2" s="1"/>
  <c r="Y2997" i="2" a="1"/>
  <c r="Y2997" i="2" s="1"/>
  <c r="Z2997" i="2" a="1"/>
  <c r="Z2997" i="2" s="1"/>
  <c r="Y3000" i="2" a="1"/>
  <c r="Y3000" i="2" s="1"/>
  <c r="Z3000" i="2" a="1"/>
  <c r="Z3000" i="2" s="1"/>
  <c r="Y3003" i="2" a="1"/>
  <c r="Y3003" i="2" s="1"/>
  <c r="Z3003" i="2" a="1"/>
  <c r="Z3003" i="2" s="1"/>
  <c r="Y3006" i="2" a="1"/>
  <c r="Y3006" i="2" s="1"/>
  <c r="Z3006" i="2" a="1"/>
  <c r="Z3006" i="2" s="1"/>
  <c r="Y3009" i="2" a="1"/>
  <c r="Y3009" i="2" s="1"/>
  <c r="Z3009" i="2" a="1"/>
  <c r="Z3009" i="2" s="1"/>
  <c r="Y3012" i="2" a="1"/>
  <c r="Y3012" i="2" s="1"/>
  <c r="Z3012" i="2" a="1"/>
  <c r="Z3012" i="2" s="1"/>
  <c r="Y3015" i="2" a="1"/>
  <c r="Y3015" i="2" s="1"/>
  <c r="Z3015" i="2" a="1"/>
  <c r="Z3015" i="2" s="1"/>
  <c r="Y3018" i="2" a="1"/>
  <c r="Y3018" i="2" s="1"/>
  <c r="Z3018" i="2" a="1"/>
  <c r="Z3018" i="2" s="1"/>
  <c r="Y6" i="2" a="1"/>
  <c r="Y6" i="2" s="1"/>
  <c r="Z6" i="2" a="1"/>
  <c r="Z6" i="2" s="1"/>
  <c r="Y9" i="2" a="1"/>
  <c r="Y9" i="2" s="1"/>
  <c r="Z9" i="2" a="1"/>
  <c r="Z9" i="2" s="1"/>
  <c r="Y12" i="2" a="1"/>
  <c r="Y12" i="2" s="1"/>
  <c r="Z12" i="2" a="1"/>
  <c r="Z12" i="2" s="1"/>
  <c r="Y15" i="2" a="1"/>
  <c r="Y15" i="2" s="1"/>
  <c r="Z15" i="2" a="1"/>
  <c r="Z15" i="2" s="1"/>
  <c r="Y18" i="2" a="1"/>
  <c r="Y18" i="2" s="1"/>
  <c r="Z18" i="2" a="1"/>
  <c r="Z18" i="2" s="1"/>
  <c r="Y21" i="2" a="1"/>
  <c r="Y21" i="2" s="1"/>
  <c r="Z21" i="2" a="1"/>
  <c r="Z21" i="2" s="1"/>
  <c r="Y24" i="2" a="1"/>
  <c r="Y24" i="2" s="1"/>
  <c r="Z24" i="2" a="1"/>
  <c r="Z24" i="2" s="1"/>
  <c r="Y27" i="2" a="1"/>
  <c r="Y27" i="2" s="1"/>
  <c r="Z27" i="2" a="1"/>
  <c r="Z27" i="2" s="1"/>
  <c r="Y30" i="2" a="1"/>
  <c r="Y30" i="2" s="1"/>
  <c r="Z30" i="2" a="1"/>
  <c r="Z30" i="2" s="1"/>
  <c r="Y33" i="2" a="1"/>
  <c r="Y33" i="2" s="1"/>
  <c r="Z33" i="2" a="1"/>
  <c r="Z33" i="2" s="1"/>
  <c r="Y36" i="2" a="1"/>
  <c r="Y36" i="2" s="1"/>
  <c r="Z36" i="2" a="1"/>
  <c r="Z36" i="2" s="1"/>
  <c r="Y39" i="2" a="1"/>
  <c r="Y39" i="2" s="1"/>
  <c r="Z39" i="2" a="1"/>
  <c r="Z39" i="2" s="1"/>
  <c r="Y42" i="2" a="1"/>
  <c r="Y42" i="2" s="1"/>
  <c r="Z42" i="2" a="1"/>
  <c r="Z42" i="2" s="1"/>
  <c r="Y45" i="2" a="1"/>
  <c r="Y45" i="2" s="1"/>
  <c r="Z45" i="2" a="1"/>
  <c r="Z45" i="2" s="1"/>
  <c r="Y48" i="2" a="1"/>
  <c r="Y48" i="2" s="1"/>
  <c r="Z48" i="2" a="1"/>
  <c r="Z48" i="2" s="1"/>
  <c r="Y51" i="2" a="1"/>
  <c r="Y51" i="2" s="1"/>
  <c r="Z51" i="2" a="1"/>
  <c r="Z51" i="2" s="1"/>
  <c r="Y54" i="2" a="1"/>
  <c r="Y54" i="2" s="1"/>
  <c r="Z54" i="2" a="1"/>
  <c r="Z54" i="2" s="1"/>
  <c r="Y57" i="2" a="1"/>
  <c r="Y57" i="2" s="1"/>
  <c r="Z57" i="2" a="1"/>
  <c r="Z57" i="2" s="1"/>
  <c r="Y60" i="2" a="1"/>
  <c r="Y60" i="2" s="1"/>
  <c r="Z60" i="2" a="1"/>
  <c r="Z60" i="2" s="1"/>
  <c r="Y63" i="2" a="1"/>
  <c r="Y63" i="2" s="1"/>
  <c r="Z63" i="2" a="1"/>
  <c r="Z63" i="2" s="1"/>
  <c r="Y66" i="2" a="1"/>
  <c r="Y66" i="2" s="1"/>
  <c r="Z66" i="2" a="1"/>
  <c r="Z66" i="2" s="1"/>
  <c r="Y69" i="2" a="1"/>
  <c r="Y69" i="2" s="1"/>
  <c r="Z69" i="2" a="1"/>
  <c r="Z69" i="2" s="1"/>
  <c r="Y72" i="2" a="1"/>
  <c r="Y72" i="2" s="1"/>
  <c r="Z72" i="2" a="1"/>
  <c r="Z72" i="2" s="1"/>
  <c r="Y75" i="2" a="1"/>
  <c r="Y75" i="2" s="1"/>
  <c r="Z75" i="2" a="1"/>
  <c r="Z75" i="2" s="1"/>
  <c r="Y78" i="2" a="1"/>
  <c r="Y78" i="2" s="1"/>
  <c r="Z78" i="2" a="1"/>
  <c r="Z78" i="2" s="1"/>
  <c r="Y81" i="2" a="1"/>
  <c r="Y81" i="2" s="1"/>
  <c r="Z81" i="2" a="1"/>
  <c r="Z81" i="2" s="1"/>
  <c r="Y84" i="2" a="1"/>
  <c r="Y84" i="2" s="1"/>
  <c r="Z84" i="2" a="1"/>
  <c r="Z84" i="2" s="1"/>
  <c r="Y87" i="2" a="1"/>
  <c r="Y87" i="2" s="1"/>
  <c r="Z87" i="2" a="1"/>
  <c r="Z87" i="2" s="1"/>
  <c r="Y90" i="2" a="1"/>
  <c r="Y90" i="2" s="1"/>
  <c r="Z90" i="2" a="1"/>
  <c r="Z90" i="2" s="1"/>
  <c r="Y93" i="2" a="1"/>
  <c r="Y93" i="2" s="1"/>
  <c r="Z93" i="2" a="1"/>
  <c r="Z93" i="2" s="1"/>
  <c r="Y96" i="2" a="1"/>
  <c r="Y96" i="2" s="1"/>
  <c r="Z96" i="2" a="1"/>
  <c r="Z96" i="2" s="1"/>
  <c r="Y99" i="2" a="1"/>
  <c r="Y99" i="2" s="1"/>
  <c r="Z99" i="2" a="1"/>
  <c r="Z99" i="2" s="1"/>
  <c r="Y102" i="2" a="1"/>
  <c r="Y102" i="2" s="1"/>
  <c r="Z102" i="2" a="1"/>
  <c r="Z102" i="2" s="1"/>
  <c r="Y105" i="2" a="1"/>
  <c r="Y105" i="2" s="1"/>
  <c r="Z105" i="2" a="1"/>
  <c r="Z105" i="2" s="1"/>
  <c r="Y108" i="2" a="1"/>
  <c r="Y108" i="2" s="1"/>
  <c r="Z108" i="2" a="1"/>
  <c r="Z108" i="2" s="1"/>
  <c r="Y111" i="2" a="1"/>
  <c r="Y111" i="2" s="1"/>
  <c r="Z111" i="2" a="1"/>
  <c r="Z111" i="2" s="1"/>
  <c r="Y114" i="2" a="1"/>
  <c r="Y114" i="2" s="1"/>
  <c r="Z114" i="2" a="1"/>
  <c r="Z114" i="2" s="1"/>
  <c r="Y117" i="2" a="1"/>
  <c r="Y117" i="2" s="1"/>
  <c r="Z117" i="2" a="1"/>
  <c r="Z117" i="2" s="1"/>
  <c r="Y120" i="2" a="1"/>
  <c r="Y120" i="2" s="1"/>
  <c r="Z120" i="2" a="1"/>
  <c r="Z120" i="2" s="1"/>
  <c r="Y123" i="2" a="1"/>
  <c r="Y123" i="2" s="1"/>
  <c r="Z123" i="2" a="1"/>
  <c r="Z123" i="2" s="1"/>
  <c r="Y126" i="2" a="1"/>
  <c r="Y126" i="2" s="1"/>
  <c r="Z126" i="2" a="1"/>
  <c r="Z126" i="2" s="1"/>
  <c r="Y129" i="2" a="1"/>
  <c r="Y129" i="2" s="1"/>
  <c r="Z129" i="2" a="1"/>
  <c r="Z129" i="2" s="1"/>
  <c r="Y132" i="2" a="1"/>
  <c r="Y132" i="2" s="1"/>
  <c r="Z132" i="2" a="1"/>
  <c r="Z132" i="2" s="1"/>
  <c r="Y135" i="2" a="1"/>
  <c r="Y135" i="2" s="1"/>
  <c r="Z135" i="2" a="1"/>
  <c r="Z135" i="2" s="1"/>
  <c r="Y138" i="2" a="1"/>
  <c r="Y138" i="2" s="1"/>
  <c r="Z138" i="2" a="1"/>
  <c r="Z138" i="2" s="1"/>
  <c r="Y141" i="2" a="1"/>
  <c r="Y141" i="2" s="1"/>
  <c r="Z141" i="2" a="1"/>
  <c r="Z141" i="2" s="1"/>
  <c r="Y144" i="2" a="1"/>
  <c r="Y144" i="2" s="1"/>
  <c r="Z144" i="2" a="1"/>
  <c r="Z144" i="2" s="1"/>
  <c r="Y147" i="2" a="1"/>
  <c r="Y147" i="2" s="1"/>
  <c r="Z147" i="2" a="1"/>
  <c r="Z147" i="2" s="1"/>
  <c r="Y150" i="2" a="1"/>
  <c r="Y150" i="2" s="1"/>
  <c r="Z150" i="2" a="1"/>
  <c r="Z150" i="2" s="1"/>
  <c r="Y153" i="2" a="1"/>
  <c r="Y153" i="2" s="1"/>
  <c r="Z153" i="2" a="1"/>
  <c r="Z153" i="2" s="1"/>
  <c r="Y156" i="2" a="1"/>
  <c r="Y156" i="2" s="1"/>
  <c r="Z156" i="2" a="1"/>
  <c r="Z156" i="2" s="1"/>
  <c r="Y159" i="2" a="1"/>
  <c r="Y159" i="2" s="1"/>
  <c r="Z159" i="2" a="1"/>
  <c r="Z159" i="2" s="1"/>
  <c r="Y162" i="2" a="1"/>
  <c r="Y162" i="2" s="1"/>
  <c r="Z162" i="2" a="1"/>
  <c r="Z162" i="2" s="1"/>
  <c r="Y165" i="2" a="1"/>
  <c r="Y165" i="2" s="1"/>
  <c r="Z165" i="2" a="1"/>
  <c r="Z165" i="2" s="1"/>
  <c r="Y168" i="2" a="1"/>
  <c r="Y168" i="2" s="1"/>
  <c r="Z168" i="2" a="1"/>
  <c r="Z168" i="2" s="1"/>
  <c r="Y171" i="2" a="1"/>
  <c r="Y171" i="2" s="1"/>
  <c r="Z171" i="2" a="1"/>
  <c r="Z171" i="2" s="1"/>
  <c r="Y174" i="2" a="1"/>
  <c r="Y174" i="2" s="1"/>
  <c r="Z174" i="2" a="1"/>
  <c r="Z174" i="2" s="1"/>
  <c r="Y177" i="2" a="1"/>
  <c r="Y177" i="2" s="1"/>
  <c r="Z177" i="2" a="1"/>
  <c r="Z177" i="2" s="1"/>
  <c r="Y180" i="2" a="1"/>
  <c r="Y180" i="2" s="1"/>
  <c r="Z180" i="2" a="1"/>
  <c r="Z180" i="2" s="1"/>
  <c r="Y183" i="2" a="1"/>
  <c r="Y183" i="2" s="1"/>
  <c r="Z183" i="2" a="1"/>
  <c r="Z183" i="2" s="1"/>
  <c r="Y186" i="2" a="1"/>
  <c r="Y186" i="2" s="1"/>
  <c r="Z186" i="2" a="1"/>
  <c r="Z186" i="2" s="1"/>
  <c r="Y189" i="2" a="1"/>
  <c r="Y189" i="2" s="1"/>
  <c r="Z189" i="2" a="1"/>
  <c r="Z189" i="2" s="1"/>
  <c r="Y192" i="2" a="1"/>
  <c r="Y192" i="2" s="1"/>
  <c r="Z192" i="2" a="1"/>
  <c r="Z192" i="2" s="1"/>
  <c r="Y195" i="2" a="1"/>
  <c r="Y195" i="2" s="1"/>
  <c r="Z195" i="2" a="1"/>
  <c r="Z195" i="2" s="1"/>
  <c r="Y198" i="2" a="1"/>
  <c r="Y198" i="2" s="1"/>
  <c r="Z198" i="2" a="1"/>
  <c r="Z198" i="2" s="1"/>
  <c r="Y201" i="2" a="1"/>
  <c r="Y201" i="2" s="1"/>
  <c r="Z201" i="2" a="1"/>
  <c r="Z201" i="2" s="1"/>
  <c r="Y204" i="2" a="1"/>
  <c r="Y204" i="2" s="1"/>
  <c r="Z204" i="2" a="1"/>
  <c r="Z204" i="2" s="1"/>
  <c r="Y207" i="2" a="1"/>
  <c r="Y207" i="2" s="1"/>
  <c r="Z207" i="2" a="1"/>
  <c r="Z207" i="2" s="1"/>
  <c r="Y210" i="2" a="1"/>
  <c r="Y210" i="2" s="1"/>
  <c r="Z210" i="2" a="1"/>
  <c r="Z210" i="2" s="1"/>
  <c r="Y213" i="2" a="1"/>
  <c r="Y213" i="2" s="1"/>
  <c r="Z213" i="2" a="1"/>
  <c r="Z213" i="2" s="1"/>
  <c r="Y216" i="2" a="1"/>
  <c r="Y216" i="2" s="1"/>
  <c r="Z216" i="2" a="1"/>
  <c r="Z216" i="2" s="1"/>
  <c r="Y219" i="2" a="1"/>
  <c r="Y219" i="2" s="1"/>
  <c r="Z219" i="2" a="1"/>
  <c r="Z219" i="2" s="1"/>
  <c r="Y222" i="2" a="1"/>
  <c r="Y222" i="2" s="1"/>
  <c r="Z222" i="2" a="1"/>
  <c r="Z222" i="2" s="1"/>
  <c r="Y225" i="2" a="1"/>
  <c r="Y225" i="2" s="1"/>
  <c r="Z225" i="2" a="1"/>
  <c r="Z225" i="2" s="1"/>
  <c r="Y228" i="2" a="1"/>
  <c r="Y228" i="2" s="1"/>
  <c r="Z228" i="2" a="1"/>
  <c r="Z228" i="2" s="1"/>
  <c r="Y231" i="2" a="1"/>
  <c r="Y231" i="2" s="1"/>
  <c r="Z231" i="2" a="1"/>
  <c r="Z231" i="2" s="1"/>
  <c r="Y234" i="2" a="1"/>
  <c r="Y234" i="2" s="1"/>
  <c r="Z234" i="2" a="1"/>
  <c r="Z234" i="2" s="1"/>
  <c r="Y237" i="2" a="1"/>
  <c r="Y237" i="2" s="1"/>
  <c r="Z237" i="2" a="1"/>
  <c r="Z237" i="2" s="1"/>
  <c r="Y240" i="2" a="1"/>
  <c r="Y240" i="2" s="1"/>
  <c r="Z240" i="2" a="1"/>
  <c r="Z240" i="2" s="1"/>
  <c r="Y243" i="2" a="1"/>
  <c r="Y243" i="2" s="1"/>
  <c r="Z243" i="2" a="1"/>
  <c r="Z243" i="2" s="1"/>
  <c r="Y246" i="2" a="1"/>
  <c r="Y246" i="2" s="1"/>
  <c r="Z246" i="2" a="1"/>
  <c r="Z246" i="2" s="1"/>
  <c r="Y249" i="2" a="1"/>
  <c r="Y249" i="2" s="1"/>
  <c r="Z249" i="2" a="1"/>
  <c r="Z249" i="2" s="1"/>
  <c r="Y252" i="2" a="1"/>
  <c r="Y252" i="2" s="1"/>
  <c r="Z252" i="2" a="1"/>
  <c r="Z252" i="2" s="1"/>
  <c r="Y255" i="2" a="1"/>
  <c r="Y255" i="2" s="1"/>
  <c r="Z255" i="2" a="1"/>
  <c r="Z255" i="2" s="1"/>
  <c r="Y258" i="2" a="1"/>
  <c r="Y258" i="2" s="1"/>
  <c r="Z258" i="2" a="1"/>
  <c r="Z258" i="2" s="1"/>
  <c r="Y261" i="2" a="1"/>
  <c r="Y261" i="2" s="1"/>
  <c r="Z261" i="2" a="1"/>
  <c r="Z261" i="2" s="1"/>
  <c r="Y264" i="2" a="1"/>
  <c r="Y264" i="2" s="1"/>
  <c r="Z264" i="2" a="1"/>
  <c r="Z264" i="2" s="1"/>
  <c r="Y267" i="2" a="1"/>
  <c r="Y267" i="2" s="1"/>
  <c r="Z267" i="2" a="1"/>
  <c r="Z267" i="2" s="1"/>
  <c r="Y270" i="2" a="1"/>
  <c r="Y270" i="2" s="1"/>
  <c r="Z270" i="2" a="1"/>
  <c r="Z270" i="2" s="1"/>
  <c r="Y273" i="2" a="1"/>
  <c r="Y273" i="2" s="1"/>
  <c r="Z273" i="2" a="1"/>
  <c r="Z273" i="2" s="1"/>
  <c r="Y276" i="2" a="1"/>
  <c r="Y276" i="2" s="1"/>
  <c r="Z276" i="2" a="1"/>
  <c r="Z276" i="2" s="1"/>
  <c r="Y279" i="2" a="1"/>
  <c r="Y279" i="2" s="1"/>
  <c r="Z279" i="2" a="1"/>
  <c r="Z279" i="2" s="1"/>
  <c r="Y1765" i="2" a="1"/>
  <c r="Y1765" i="2" s="1"/>
  <c r="Z1765" i="2" a="1"/>
  <c r="Z1765" i="2" s="1"/>
  <c r="Y1768" i="2" a="1"/>
  <c r="Y1768" i="2" s="1"/>
  <c r="Z1768" i="2" a="1"/>
  <c r="Z1768" i="2" s="1"/>
  <c r="Y1771" i="2" a="1"/>
  <c r="Y1771" i="2" s="1"/>
  <c r="Z1771" i="2" a="1"/>
  <c r="Z1771" i="2" s="1"/>
  <c r="Y1774" i="2" a="1"/>
  <c r="Y1774" i="2" s="1"/>
  <c r="Z1774" i="2" a="1"/>
  <c r="Z1774" i="2" s="1"/>
  <c r="Y1777" i="2" a="1"/>
  <c r="Y1777" i="2" s="1"/>
  <c r="Z1777" i="2" a="1"/>
  <c r="Z1777" i="2" s="1"/>
  <c r="Y1780" i="2" a="1"/>
  <c r="Y1780" i="2" s="1"/>
  <c r="Z1780" i="2" a="1"/>
  <c r="Z1780" i="2" s="1"/>
  <c r="Y1783" i="2" a="1"/>
  <c r="Y1783" i="2" s="1"/>
  <c r="Z1783" i="2" a="1"/>
  <c r="Z1783" i="2" s="1"/>
  <c r="Y1786" i="2" a="1"/>
  <c r="Y1786" i="2" s="1"/>
  <c r="Z1786" i="2" a="1"/>
  <c r="Z1786" i="2" s="1"/>
  <c r="Y1789" i="2" a="1"/>
  <c r="Y1789" i="2" s="1"/>
  <c r="Z1789" i="2" a="1"/>
  <c r="Z1789" i="2" s="1"/>
  <c r="Y1792" i="2" a="1"/>
  <c r="Y1792" i="2" s="1"/>
  <c r="Z1792" i="2" a="1"/>
  <c r="Z1792" i="2" s="1"/>
  <c r="Y1795" i="2" a="1"/>
  <c r="Y1795" i="2" s="1"/>
  <c r="Z1795" i="2" a="1"/>
  <c r="Z1795" i="2" s="1"/>
  <c r="Y1798" i="2" a="1"/>
  <c r="Y1798" i="2" s="1"/>
  <c r="Z1798" i="2" a="1"/>
  <c r="Z1798" i="2" s="1"/>
  <c r="Y1801" i="2" a="1"/>
  <c r="Y1801" i="2" s="1"/>
  <c r="Z1801" i="2" a="1"/>
  <c r="Z1801" i="2" s="1"/>
  <c r="Y1804" i="2" a="1"/>
  <c r="Y1804" i="2" s="1"/>
  <c r="Z1804" i="2" a="1"/>
  <c r="Z1804" i="2" s="1"/>
  <c r="Y1807" i="2" a="1"/>
  <c r="Y1807" i="2" s="1"/>
  <c r="Z1807" i="2" a="1"/>
  <c r="Z1807" i="2" s="1"/>
  <c r="Y1810" i="2" a="1"/>
  <c r="Y1810" i="2" s="1"/>
  <c r="Z1810" i="2" a="1"/>
  <c r="Z1810" i="2" s="1"/>
  <c r="Y1813" i="2" a="1"/>
  <c r="Y1813" i="2" s="1"/>
  <c r="Z1813" i="2" a="1"/>
  <c r="Z1813" i="2" s="1"/>
  <c r="Y1816" i="2" a="1"/>
  <c r="Y1816" i="2" s="1"/>
  <c r="Z1816" i="2" a="1"/>
  <c r="Z1816" i="2" s="1"/>
  <c r="Y1819" i="2" a="1"/>
  <c r="Y1819" i="2" s="1"/>
  <c r="Z1819" i="2" a="1"/>
  <c r="Z1819" i="2" s="1"/>
  <c r="Y1822" i="2" a="1"/>
  <c r="Y1822" i="2" s="1"/>
  <c r="Z1822" i="2" a="1"/>
  <c r="Z1822" i="2" s="1"/>
  <c r="Y1825" i="2" a="1"/>
  <c r="Y1825" i="2" s="1"/>
  <c r="Z1825" i="2" a="1"/>
  <c r="Z1825" i="2" s="1"/>
  <c r="Y1828" i="2" a="1"/>
  <c r="Y1828" i="2" s="1"/>
  <c r="Z1828" i="2" a="1"/>
  <c r="Z1828" i="2" s="1"/>
  <c r="Y1831" i="2" a="1"/>
  <c r="Y1831" i="2" s="1"/>
  <c r="Z1831" i="2" a="1"/>
  <c r="Z1831" i="2" s="1"/>
  <c r="Y1834" i="2" a="1"/>
  <c r="Y1834" i="2" s="1"/>
  <c r="Z1834" i="2" a="1"/>
  <c r="Z1834" i="2" s="1"/>
  <c r="Y1837" i="2" a="1"/>
  <c r="Y1837" i="2" s="1"/>
  <c r="Z1837" i="2" a="1"/>
  <c r="Z1837" i="2" s="1"/>
  <c r="Y1840" i="2" a="1"/>
  <c r="Y1840" i="2" s="1"/>
  <c r="Z1840" i="2" a="1"/>
  <c r="Z1840" i="2" s="1"/>
  <c r="Y1843" i="2" a="1"/>
  <c r="Y1843" i="2" s="1"/>
  <c r="Z1843" i="2" a="1"/>
  <c r="Z1843" i="2" s="1"/>
  <c r="Y1846" i="2" a="1"/>
  <c r="Y1846" i="2" s="1"/>
  <c r="Z1846" i="2" a="1"/>
  <c r="Z1846" i="2" s="1"/>
  <c r="Y1849" i="2" a="1"/>
  <c r="Y1849" i="2" s="1"/>
  <c r="Z1849" i="2" a="1"/>
  <c r="Z1849" i="2" s="1"/>
  <c r="Y1852" i="2" a="1"/>
  <c r="Y1852" i="2" s="1"/>
  <c r="Z1852" i="2" a="1"/>
  <c r="Z1852" i="2" s="1"/>
  <c r="Y1855" i="2" a="1"/>
  <c r="Y1855" i="2" s="1"/>
  <c r="Z1855" i="2" a="1"/>
  <c r="Z1855" i="2" s="1"/>
  <c r="Y1858" i="2" a="1"/>
  <c r="Y1858" i="2" s="1"/>
  <c r="Z1858" i="2" a="1"/>
  <c r="Z1858" i="2" s="1"/>
  <c r="Y1861" i="2" a="1"/>
  <c r="Y1861" i="2" s="1"/>
  <c r="Z1861" i="2" a="1"/>
  <c r="Z1861" i="2" s="1"/>
  <c r="Y1864" i="2" a="1"/>
  <c r="Y1864" i="2" s="1"/>
  <c r="Z1864" i="2" a="1"/>
  <c r="Z1864" i="2" s="1"/>
  <c r="Y1867" i="2" a="1"/>
  <c r="Y1867" i="2" s="1"/>
  <c r="Z1867" i="2" a="1"/>
  <c r="Z1867" i="2" s="1"/>
  <c r="Y1870" i="2" a="1"/>
  <c r="Y1870" i="2" s="1"/>
  <c r="Z1870" i="2" a="1"/>
  <c r="Z1870" i="2" s="1"/>
  <c r="Y1873" i="2" a="1"/>
  <c r="Y1873" i="2" s="1"/>
  <c r="Z1873" i="2" a="1"/>
  <c r="Z1873" i="2" s="1"/>
  <c r="Y1876" i="2" a="1"/>
  <c r="Y1876" i="2" s="1"/>
  <c r="Z1876" i="2" a="1"/>
  <c r="Z1876" i="2" s="1"/>
  <c r="Y1879" i="2" a="1"/>
  <c r="Y1879" i="2" s="1"/>
  <c r="Z1879" i="2" a="1"/>
  <c r="Z1879" i="2" s="1"/>
  <c r="Y1882" i="2" a="1"/>
  <c r="Y1882" i="2" s="1"/>
  <c r="Z1882" i="2" a="1"/>
  <c r="Z1882" i="2" s="1"/>
  <c r="Y1885" i="2" a="1"/>
  <c r="Y1885" i="2" s="1"/>
  <c r="Z1885" i="2" a="1"/>
  <c r="Z1885" i="2" s="1"/>
  <c r="Y1888" i="2" a="1"/>
  <c r="Y1888" i="2" s="1"/>
  <c r="Z1888" i="2" a="1"/>
  <c r="Z1888" i="2" s="1"/>
  <c r="Y1891" i="2" a="1"/>
  <c r="Y1891" i="2" s="1"/>
  <c r="Z1891" i="2" a="1"/>
  <c r="Z1891" i="2" s="1"/>
  <c r="Y1894" i="2" a="1"/>
  <c r="Y1894" i="2" s="1"/>
  <c r="Z1894" i="2" a="1"/>
  <c r="Z1894" i="2" s="1"/>
  <c r="Y1897" i="2" a="1"/>
  <c r="Y1897" i="2" s="1"/>
  <c r="Z1897" i="2" a="1"/>
  <c r="Z1897" i="2" s="1"/>
  <c r="Y1900" i="2" a="1"/>
  <c r="Y1900" i="2" s="1"/>
  <c r="Z1900" i="2" a="1"/>
  <c r="Z1900" i="2" s="1"/>
  <c r="Y1903" i="2" a="1"/>
  <c r="Y1903" i="2" s="1"/>
  <c r="Z1903" i="2" a="1"/>
  <c r="Z1903" i="2" s="1"/>
  <c r="Y1906" i="2" a="1"/>
  <c r="Y1906" i="2" s="1"/>
  <c r="Z1906" i="2" a="1"/>
  <c r="Z1906" i="2" s="1"/>
  <c r="Y1909" i="2" a="1"/>
  <c r="Y1909" i="2" s="1"/>
  <c r="Z1909" i="2" a="1"/>
  <c r="Z1909" i="2" s="1"/>
  <c r="Y1912" i="2" a="1"/>
  <c r="Y1912" i="2" s="1"/>
  <c r="Z1912" i="2" a="1"/>
  <c r="Z1912" i="2" s="1"/>
  <c r="Y1915" i="2" a="1"/>
  <c r="Y1915" i="2" s="1"/>
  <c r="Z1915" i="2" a="1"/>
  <c r="Z1915" i="2" s="1"/>
  <c r="Y1918" i="2" a="1"/>
  <c r="Y1918" i="2" s="1"/>
  <c r="Z1918" i="2" a="1"/>
  <c r="Z1918" i="2" s="1"/>
  <c r="Y1921" i="2" a="1"/>
  <c r="Y1921" i="2" s="1"/>
  <c r="Z1921" i="2" a="1"/>
  <c r="Z1921" i="2" s="1"/>
  <c r="Y1924" i="2" a="1"/>
  <c r="Y1924" i="2" s="1"/>
  <c r="Z1924" i="2" a="1"/>
  <c r="Z1924" i="2" s="1"/>
  <c r="Y1927" i="2" a="1"/>
  <c r="Y1927" i="2" s="1"/>
  <c r="Z1927" i="2" a="1"/>
  <c r="Z1927" i="2" s="1"/>
  <c r="Y1930" i="2" a="1"/>
  <c r="Y1930" i="2" s="1"/>
  <c r="Z1930" i="2" a="1"/>
  <c r="Z1930" i="2" s="1"/>
  <c r="Y1933" i="2" a="1"/>
  <c r="Y1933" i="2" s="1"/>
  <c r="Z1933" i="2" a="1"/>
  <c r="Z1933" i="2" s="1"/>
  <c r="Y1936" i="2" a="1"/>
  <c r="Y1936" i="2" s="1"/>
  <c r="Z1936" i="2" a="1"/>
  <c r="Z1936" i="2" s="1"/>
  <c r="Y1939" i="2" a="1"/>
  <c r="Y1939" i="2" s="1"/>
  <c r="Z1939" i="2" a="1"/>
  <c r="Z1939" i="2" s="1"/>
  <c r="Y1942" i="2" a="1"/>
  <c r="Y1942" i="2" s="1"/>
  <c r="Z1942" i="2" a="1"/>
  <c r="Z1942" i="2" s="1"/>
  <c r="Y1945" i="2" a="1"/>
  <c r="Y1945" i="2" s="1"/>
  <c r="Z1945" i="2" a="1"/>
  <c r="Z1945" i="2" s="1"/>
  <c r="Y1948" i="2" a="1"/>
  <c r="Y1948" i="2" s="1"/>
  <c r="Z1948" i="2" a="1"/>
  <c r="Z1948" i="2" s="1"/>
  <c r="Y1951" i="2" a="1"/>
  <c r="Y1951" i="2" s="1"/>
  <c r="Z1951" i="2" a="1"/>
  <c r="Z1951" i="2" s="1"/>
  <c r="Y1954" i="2" a="1"/>
  <c r="Y1954" i="2" s="1"/>
  <c r="Z1954" i="2" a="1"/>
  <c r="Z1954" i="2" s="1"/>
  <c r="Y1957" i="2" a="1"/>
  <c r="Y1957" i="2" s="1"/>
  <c r="Z1957" i="2" a="1"/>
  <c r="Z1957" i="2" s="1"/>
  <c r="Y1960" i="2" a="1"/>
  <c r="Y1960" i="2" s="1"/>
  <c r="Z1960" i="2" a="1"/>
  <c r="Z1960" i="2" s="1"/>
  <c r="Y1963" i="2" a="1"/>
  <c r="Y1963" i="2" s="1"/>
  <c r="Z1963" i="2" a="1"/>
  <c r="Z1963" i="2" s="1"/>
  <c r="Y1966" i="2" a="1"/>
  <c r="Y1966" i="2" s="1"/>
  <c r="Z1966" i="2" a="1"/>
  <c r="Z1966" i="2" s="1"/>
  <c r="Y1969" i="2" a="1"/>
  <c r="Y1969" i="2" s="1"/>
  <c r="Z1969" i="2" a="1"/>
  <c r="Z1969" i="2" s="1"/>
  <c r="Y1972" i="2" a="1"/>
  <c r="Y1972" i="2" s="1"/>
  <c r="Z1972" i="2" a="1"/>
  <c r="Z1972" i="2" s="1"/>
  <c r="Y1975" i="2" a="1"/>
  <c r="Y1975" i="2" s="1"/>
  <c r="Z1975" i="2" a="1"/>
  <c r="Z1975" i="2" s="1"/>
  <c r="Y1978" i="2" a="1"/>
  <c r="Y1978" i="2" s="1"/>
  <c r="Z1978" i="2" a="1"/>
  <c r="Z1978" i="2" s="1"/>
  <c r="Y1981" i="2" a="1"/>
  <c r="Y1981" i="2" s="1"/>
  <c r="Z1981" i="2" a="1"/>
  <c r="Z1981" i="2" s="1"/>
  <c r="Y1984" i="2" a="1"/>
  <c r="Y1984" i="2" s="1"/>
  <c r="Z1984" i="2" a="1"/>
  <c r="Z1984" i="2" s="1"/>
  <c r="Y1987" i="2" a="1"/>
  <c r="Y1987" i="2" s="1"/>
  <c r="Z1987" i="2" a="1"/>
  <c r="Z1987" i="2" s="1"/>
  <c r="Y1990" i="2" a="1"/>
  <c r="Y1990" i="2" s="1"/>
  <c r="Z1990" i="2" a="1"/>
  <c r="Z1990" i="2" s="1"/>
  <c r="Y1993" i="2" a="1"/>
  <c r="Y1993" i="2" s="1"/>
  <c r="Z1993" i="2" a="1"/>
  <c r="Z1993" i="2" s="1"/>
  <c r="Y1996" i="2" a="1"/>
  <c r="Y1996" i="2" s="1"/>
  <c r="Z1996" i="2" a="1"/>
  <c r="Z1996" i="2" s="1"/>
  <c r="Y1999" i="2" a="1"/>
  <c r="Y1999" i="2" s="1"/>
  <c r="Z1999" i="2" a="1"/>
  <c r="Z1999" i="2" s="1"/>
  <c r="Y2002" i="2" a="1"/>
  <c r="Y2002" i="2" s="1"/>
  <c r="Z2002" i="2" a="1"/>
  <c r="Z2002" i="2" s="1"/>
  <c r="Y2005" i="2" a="1"/>
  <c r="Y2005" i="2" s="1"/>
  <c r="Z2005" i="2" a="1"/>
  <c r="Z2005" i="2" s="1"/>
  <c r="Y2008" i="2" a="1"/>
  <c r="Y2008" i="2" s="1"/>
  <c r="Z2008" i="2" a="1"/>
  <c r="Z2008" i="2" s="1"/>
  <c r="Y2011" i="2" a="1"/>
  <c r="Y2011" i="2" s="1"/>
  <c r="Z2011" i="2" a="1"/>
  <c r="Z2011" i="2" s="1"/>
  <c r="Y2014" i="2" a="1"/>
  <c r="Y2014" i="2" s="1"/>
  <c r="Z2014" i="2" a="1"/>
  <c r="Z2014" i="2" s="1"/>
  <c r="Y2017" i="2" a="1"/>
  <c r="Y2017" i="2" s="1"/>
  <c r="Z2017" i="2" a="1"/>
  <c r="Z2017" i="2" s="1"/>
  <c r="Y2020" i="2" a="1"/>
  <c r="Y2020" i="2" s="1"/>
  <c r="Z2020" i="2" a="1"/>
  <c r="Z2020" i="2" s="1"/>
  <c r="Y2023" i="2" a="1"/>
  <c r="Y2023" i="2" s="1"/>
  <c r="Z2023" i="2" a="1"/>
  <c r="Z2023" i="2" s="1"/>
  <c r="Y2026" i="2" a="1"/>
  <c r="Y2026" i="2" s="1"/>
  <c r="Z2026" i="2" a="1"/>
  <c r="Z2026" i="2" s="1"/>
  <c r="Y2029" i="2" a="1"/>
  <c r="Y2029" i="2" s="1"/>
  <c r="Z2029" i="2" a="1"/>
  <c r="Z2029" i="2" s="1"/>
  <c r="Y2032" i="2" a="1"/>
  <c r="Y2032" i="2" s="1"/>
  <c r="Z2032" i="2" a="1"/>
  <c r="Z2032" i="2" s="1"/>
  <c r="Y2035" i="2" a="1"/>
  <c r="Y2035" i="2" s="1"/>
  <c r="Z2035" i="2" a="1"/>
  <c r="Z2035" i="2" s="1"/>
  <c r="Y2038" i="2" a="1"/>
  <c r="Y2038" i="2" s="1"/>
  <c r="Z2038" i="2" a="1"/>
  <c r="Z2038" i="2" s="1"/>
  <c r="Y2041" i="2" a="1"/>
  <c r="Y2041" i="2" s="1"/>
  <c r="Z2041" i="2" a="1"/>
  <c r="Z2041" i="2" s="1"/>
  <c r="Y2044" i="2" a="1"/>
  <c r="Y2044" i="2" s="1"/>
  <c r="Z2044" i="2" a="1"/>
  <c r="Z2044" i="2" s="1"/>
  <c r="Y2047" i="2" a="1"/>
  <c r="Y2047" i="2" s="1"/>
  <c r="Z2047" i="2" a="1"/>
  <c r="Z2047" i="2" s="1"/>
  <c r="Y2050" i="2" a="1"/>
  <c r="Y2050" i="2" s="1"/>
  <c r="Z2050" i="2" a="1"/>
  <c r="Z2050" i="2" s="1"/>
  <c r="Y2053" i="2" a="1"/>
  <c r="Y2053" i="2" s="1"/>
  <c r="Z2053" i="2" a="1"/>
  <c r="Z2053" i="2" s="1"/>
  <c r="Y2056" i="2" a="1"/>
  <c r="Y2056" i="2" s="1"/>
  <c r="Z2056" i="2" a="1"/>
  <c r="Z2056" i="2" s="1"/>
  <c r="Y2059" i="2" a="1"/>
  <c r="Y2059" i="2" s="1"/>
  <c r="Z2059" i="2" a="1"/>
  <c r="Z2059" i="2" s="1"/>
  <c r="Y2062" i="2" a="1"/>
  <c r="Y2062" i="2" s="1"/>
  <c r="Z2062" i="2" a="1"/>
  <c r="Z2062" i="2" s="1"/>
  <c r="Y2065" i="2" a="1"/>
  <c r="Y2065" i="2" s="1"/>
  <c r="Z2065" i="2" a="1"/>
  <c r="Z2065" i="2" s="1"/>
  <c r="Y2068" i="2" a="1"/>
  <c r="Y2068" i="2" s="1"/>
  <c r="Z2068" i="2" a="1"/>
  <c r="Z2068" i="2" s="1"/>
  <c r="Y2071" i="2" a="1"/>
  <c r="Y2071" i="2" s="1"/>
  <c r="Z2071" i="2" a="1"/>
  <c r="Z2071" i="2" s="1"/>
  <c r="Y2074" i="2" a="1"/>
  <c r="Y2074" i="2" s="1"/>
  <c r="Z2074" i="2" a="1"/>
  <c r="Z2074" i="2" s="1"/>
  <c r="Y2077" i="2" a="1"/>
  <c r="Y2077" i="2" s="1"/>
  <c r="Z2077" i="2" a="1"/>
  <c r="Z2077" i="2" s="1"/>
  <c r="Y2080" i="2" a="1"/>
  <c r="Y2080" i="2" s="1"/>
  <c r="Z2080" i="2" a="1"/>
  <c r="Z2080" i="2" s="1"/>
  <c r="Y2083" i="2" a="1"/>
  <c r="Y2083" i="2" s="1"/>
  <c r="Z2083" i="2" a="1"/>
  <c r="Z2083" i="2" s="1"/>
  <c r="Y2086" i="2" a="1"/>
  <c r="Y2086" i="2" s="1"/>
  <c r="Z2086" i="2" a="1"/>
  <c r="Z2086" i="2" s="1"/>
  <c r="Y2089" i="2" a="1"/>
  <c r="Y2089" i="2" s="1"/>
  <c r="Z2089" i="2" a="1"/>
  <c r="Z2089" i="2" s="1"/>
  <c r="Y2092" i="2" a="1"/>
  <c r="Y2092" i="2" s="1"/>
  <c r="Z2092" i="2" a="1"/>
  <c r="Z2092" i="2" s="1"/>
  <c r="Y2095" i="2" a="1"/>
  <c r="Y2095" i="2" s="1"/>
  <c r="Z2095" i="2" a="1"/>
  <c r="Z2095" i="2" s="1"/>
  <c r="Y2098" i="2" a="1"/>
  <c r="Y2098" i="2" s="1"/>
  <c r="Z2098" i="2" a="1"/>
  <c r="Z2098" i="2" s="1"/>
  <c r="Y2101" i="2" a="1"/>
  <c r="Y2101" i="2" s="1"/>
  <c r="Z2101" i="2" a="1"/>
  <c r="Z2101" i="2" s="1"/>
  <c r="Y2104" i="2" a="1"/>
  <c r="Y2104" i="2" s="1"/>
  <c r="Z2104" i="2" a="1"/>
  <c r="Z2104" i="2" s="1"/>
  <c r="Y2107" i="2" a="1"/>
  <c r="Y2107" i="2" s="1"/>
  <c r="Z2107" i="2" a="1"/>
  <c r="Z2107" i="2" s="1"/>
  <c r="Y2110" i="2" a="1"/>
  <c r="Y2110" i="2" s="1"/>
  <c r="Z2110" i="2" a="1"/>
  <c r="Z2110" i="2" s="1"/>
  <c r="Y2113" i="2" a="1"/>
  <c r="Y2113" i="2" s="1"/>
  <c r="Z2113" i="2" a="1"/>
  <c r="Z2113" i="2" s="1"/>
  <c r="Y2116" i="2" a="1"/>
  <c r="Y2116" i="2" s="1"/>
  <c r="Z2116" i="2" a="1"/>
  <c r="Z2116" i="2" s="1"/>
  <c r="Y2119" i="2" a="1"/>
  <c r="Y2119" i="2" s="1"/>
  <c r="Z2119" i="2" a="1"/>
  <c r="Z2119" i="2" s="1"/>
  <c r="Y2122" i="2" a="1"/>
  <c r="Y2122" i="2" s="1"/>
  <c r="Z2122" i="2" a="1"/>
  <c r="Z2122" i="2" s="1"/>
  <c r="Y2125" i="2" a="1"/>
  <c r="Y2125" i="2" s="1"/>
  <c r="Z2125" i="2" a="1"/>
  <c r="Z2125" i="2" s="1"/>
  <c r="Y2128" i="2" a="1"/>
  <c r="Y2128" i="2" s="1"/>
  <c r="Z2128" i="2" a="1"/>
  <c r="Z2128" i="2" s="1"/>
  <c r="Y2131" i="2" a="1"/>
  <c r="Y2131" i="2" s="1"/>
  <c r="Z2131" i="2" a="1"/>
  <c r="Z2131" i="2" s="1"/>
  <c r="Y2134" i="2" a="1"/>
  <c r="Y2134" i="2" s="1"/>
  <c r="Z2134" i="2" a="1"/>
  <c r="Z2134" i="2" s="1"/>
  <c r="Y2137" i="2" a="1"/>
  <c r="Y2137" i="2" s="1"/>
  <c r="Z2137" i="2" a="1"/>
  <c r="Z2137" i="2" s="1"/>
  <c r="Y2140" i="2" a="1"/>
  <c r="Y2140" i="2" s="1"/>
  <c r="Z2140" i="2" a="1"/>
  <c r="Z2140" i="2" s="1"/>
  <c r="Y2143" i="2" a="1"/>
  <c r="Y2143" i="2" s="1"/>
  <c r="Z2143" i="2" a="1"/>
  <c r="Z2143" i="2" s="1"/>
  <c r="Y2146" i="2" a="1"/>
  <c r="Y2146" i="2" s="1"/>
  <c r="Z2146" i="2" a="1"/>
  <c r="Z2146" i="2" s="1"/>
  <c r="Y2149" i="2" a="1"/>
  <c r="Y2149" i="2" s="1"/>
  <c r="Z2149" i="2" a="1"/>
  <c r="Z2149" i="2" s="1"/>
  <c r="Y2152" i="2" a="1"/>
  <c r="Y2152" i="2" s="1"/>
  <c r="Z2152" i="2" a="1"/>
  <c r="Z2152" i="2" s="1"/>
  <c r="Y2155" i="2" a="1"/>
  <c r="Y2155" i="2" s="1"/>
  <c r="Z2155" i="2" a="1"/>
  <c r="Z2155" i="2" s="1"/>
  <c r="Y2158" i="2" a="1"/>
  <c r="Y2158" i="2" s="1"/>
  <c r="Z2158" i="2" a="1"/>
  <c r="Z2158" i="2" s="1"/>
  <c r="Y2161" i="2" a="1"/>
  <c r="Y2161" i="2" s="1"/>
  <c r="Z2161" i="2" a="1"/>
  <c r="Z2161" i="2" s="1"/>
  <c r="Y2164" i="2" a="1"/>
  <c r="Y2164" i="2" s="1"/>
  <c r="Z2164" i="2" a="1"/>
  <c r="Z2164" i="2" s="1"/>
  <c r="Y2167" i="2" a="1"/>
  <c r="Y2167" i="2" s="1"/>
  <c r="Z2167" i="2" a="1"/>
  <c r="Z2167" i="2" s="1"/>
  <c r="Y2170" i="2" a="1"/>
  <c r="Y2170" i="2" s="1"/>
  <c r="Z2170" i="2" a="1"/>
  <c r="Z2170" i="2" s="1"/>
  <c r="Y2173" i="2" a="1"/>
  <c r="Y2173" i="2" s="1"/>
  <c r="Z2173" i="2" a="1"/>
  <c r="Z2173" i="2" s="1"/>
  <c r="Y2176" i="2" a="1"/>
  <c r="Y2176" i="2" s="1"/>
  <c r="Z2176" i="2" a="1"/>
  <c r="Z2176" i="2" s="1"/>
  <c r="Y2179" i="2" a="1"/>
  <c r="Y2179" i="2" s="1"/>
  <c r="Z2179" i="2" a="1"/>
  <c r="Z2179" i="2" s="1"/>
  <c r="Y2182" i="2" a="1"/>
  <c r="Y2182" i="2" s="1"/>
  <c r="Z2182" i="2" a="1"/>
  <c r="Z2182" i="2" s="1"/>
  <c r="Y2185" i="2" a="1"/>
  <c r="Y2185" i="2" s="1"/>
  <c r="Z2185" i="2" a="1"/>
  <c r="Z2185" i="2" s="1"/>
  <c r="Y2188" i="2" a="1"/>
  <c r="Y2188" i="2" s="1"/>
  <c r="Z2188" i="2" a="1"/>
  <c r="Z2188" i="2" s="1"/>
  <c r="Y2191" i="2" a="1"/>
  <c r="Y2191" i="2" s="1"/>
  <c r="Z2191" i="2" a="1"/>
  <c r="Z2191" i="2" s="1"/>
  <c r="Y2194" i="2" a="1"/>
  <c r="Y2194" i="2" s="1"/>
  <c r="Z2194" i="2" a="1"/>
  <c r="Z2194" i="2" s="1"/>
  <c r="Y2197" i="2" a="1"/>
  <c r="Y2197" i="2" s="1"/>
  <c r="Z2197" i="2" a="1"/>
  <c r="Z2197" i="2" s="1"/>
  <c r="Y2200" i="2" a="1"/>
  <c r="Y2200" i="2" s="1"/>
  <c r="Z2200" i="2" a="1"/>
  <c r="Z2200" i="2" s="1"/>
  <c r="Y2203" i="2" a="1"/>
  <c r="Y2203" i="2" s="1"/>
  <c r="Z2203" i="2" a="1"/>
  <c r="Z2203" i="2" s="1"/>
  <c r="Y2206" i="2" a="1"/>
  <c r="Y2206" i="2" s="1"/>
  <c r="Z2206" i="2" a="1"/>
  <c r="Z2206" i="2" s="1"/>
  <c r="Y2209" i="2" a="1"/>
  <c r="Y2209" i="2" s="1"/>
  <c r="Z2209" i="2" a="1"/>
  <c r="Z2209" i="2" s="1"/>
  <c r="Y2212" i="2" a="1"/>
  <c r="Y2212" i="2" s="1"/>
  <c r="Z2212" i="2" a="1"/>
  <c r="Z2212" i="2" s="1"/>
  <c r="Y2215" i="2" a="1"/>
  <c r="Y2215" i="2" s="1"/>
  <c r="Z2215" i="2" a="1"/>
  <c r="Z2215" i="2" s="1"/>
  <c r="Y2218" i="2" a="1"/>
  <c r="Y2218" i="2" s="1"/>
  <c r="Z2218" i="2" a="1"/>
  <c r="Z2218" i="2" s="1"/>
  <c r="Y2221" i="2" a="1"/>
  <c r="Y2221" i="2" s="1"/>
  <c r="Z2221" i="2" a="1"/>
  <c r="Z2221" i="2" s="1"/>
  <c r="Y2224" i="2" a="1"/>
  <c r="Y2224" i="2" s="1"/>
  <c r="Z2224" i="2" a="1"/>
  <c r="Z2224" i="2" s="1"/>
  <c r="Y2227" i="2" a="1"/>
  <c r="Y2227" i="2" s="1"/>
  <c r="Z2227" i="2" a="1"/>
  <c r="Z2227" i="2" s="1"/>
  <c r="Y2230" i="2" a="1"/>
  <c r="Y2230" i="2" s="1"/>
  <c r="Z2230" i="2" a="1"/>
  <c r="Z2230" i="2" s="1"/>
  <c r="Y2233" i="2" a="1"/>
  <c r="Y2233" i="2" s="1"/>
  <c r="Z2233" i="2" a="1"/>
  <c r="Z2233" i="2" s="1"/>
  <c r="Y2236" i="2" a="1"/>
  <c r="Y2236" i="2" s="1"/>
  <c r="Z2236" i="2" a="1"/>
  <c r="Z2236" i="2" s="1"/>
  <c r="Y2239" i="2" a="1"/>
  <c r="Y2239" i="2" s="1"/>
  <c r="Z2239" i="2" a="1"/>
  <c r="Z2239" i="2" s="1"/>
  <c r="Y2242" i="2" a="1"/>
  <c r="Y2242" i="2" s="1"/>
  <c r="Z2242" i="2" a="1"/>
  <c r="Z2242" i="2" s="1"/>
  <c r="Y2245" i="2" a="1"/>
  <c r="Y2245" i="2" s="1"/>
  <c r="Z2245" i="2" a="1"/>
  <c r="Z2245" i="2" s="1"/>
  <c r="Y2248" i="2" a="1"/>
  <c r="Y2248" i="2" s="1"/>
  <c r="Z2248" i="2" a="1"/>
  <c r="Z2248" i="2" s="1"/>
  <c r="Y2251" i="2" a="1"/>
  <c r="Y2251" i="2" s="1"/>
  <c r="Z2251" i="2" a="1"/>
  <c r="Z2251" i="2" s="1"/>
  <c r="Y2254" i="2" a="1"/>
  <c r="Y2254" i="2" s="1"/>
  <c r="Z2254" i="2" a="1"/>
  <c r="Z2254" i="2" s="1"/>
  <c r="Y2257" i="2" a="1"/>
  <c r="Y2257" i="2" s="1"/>
  <c r="Z2257" i="2" a="1"/>
  <c r="Z2257" i="2" s="1"/>
  <c r="Y2260" i="2" a="1"/>
  <c r="Y2260" i="2" s="1"/>
  <c r="Z2260" i="2" a="1"/>
  <c r="Z2260" i="2" s="1"/>
  <c r="Y2263" i="2" a="1"/>
  <c r="Y2263" i="2" s="1"/>
  <c r="Z2263" i="2" a="1"/>
  <c r="Z2263" i="2" s="1"/>
  <c r="Y2266" i="2" a="1"/>
  <c r="Y2266" i="2" s="1"/>
  <c r="Z2266" i="2" a="1"/>
  <c r="Z2266" i="2" s="1"/>
  <c r="Y2269" i="2" a="1"/>
  <c r="Y2269" i="2" s="1"/>
  <c r="Z2269" i="2" a="1"/>
  <c r="Z2269" i="2" s="1"/>
  <c r="Y2272" i="2" a="1"/>
  <c r="Y2272" i="2" s="1"/>
  <c r="Z2272" i="2" a="1"/>
  <c r="Z2272" i="2" s="1"/>
  <c r="Y2275" i="2" a="1"/>
  <c r="Y2275" i="2" s="1"/>
  <c r="Z2275" i="2" a="1"/>
  <c r="Z2275" i="2" s="1"/>
  <c r="Y2278" i="2" a="1"/>
  <c r="Y2278" i="2" s="1"/>
  <c r="Z2278" i="2" a="1"/>
  <c r="Z2278" i="2" s="1"/>
  <c r="Y2281" i="2" a="1"/>
  <c r="Y2281" i="2" s="1"/>
  <c r="Z2281" i="2" a="1"/>
  <c r="Z2281" i="2" s="1"/>
  <c r="Y2284" i="2" a="1"/>
  <c r="Y2284" i="2" s="1"/>
  <c r="Z2284" i="2" a="1"/>
  <c r="Z2284" i="2" s="1"/>
  <c r="Y2287" i="2" a="1"/>
  <c r="Y2287" i="2" s="1"/>
  <c r="Z2287" i="2" a="1"/>
  <c r="Z2287" i="2" s="1"/>
  <c r="Y2290" i="2" a="1"/>
  <c r="Y2290" i="2" s="1"/>
  <c r="Z2290" i="2" a="1"/>
  <c r="Z2290" i="2" s="1"/>
  <c r="Y2293" i="2" a="1"/>
  <c r="Y2293" i="2" s="1"/>
  <c r="Z2293" i="2" a="1"/>
  <c r="Z2293" i="2" s="1"/>
  <c r="Y2296" i="2" a="1"/>
  <c r="Y2296" i="2" s="1"/>
  <c r="Z2296" i="2" a="1"/>
  <c r="Z2296" i="2" s="1"/>
  <c r="Y2299" i="2" a="1"/>
  <c r="Y2299" i="2" s="1"/>
  <c r="Z2299" i="2" a="1"/>
  <c r="Z2299" i="2" s="1"/>
  <c r="Y2302" i="2" a="1"/>
  <c r="Y2302" i="2" s="1"/>
  <c r="Z2302" i="2" a="1"/>
  <c r="Z2302" i="2" s="1"/>
  <c r="Y2305" i="2" a="1"/>
  <c r="Y2305" i="2" s="1"/>
  <c r="Z2305" i="2" a="1"/>
  <c r="Z2305" i="2" s="1"/>
  <c r="Y2308" i="2" a="1"/>
  <c r="Y2308" i="2" s="1"/>
  <c r="Z2308" i="2" a="1"/>
  <c r="Z2308" i="2" s="1"/>
  <c r="Y2311" i="2" a="1"/>
  <c r="Y2311" i="2" s="1"/>
  <c r="Z2311" i="2" a="1"/>
  <c r="Z2311" i="2" s="1"/>
  <c r="Y2314" i="2" a="1"/>
  <c r="Y2314" i="2" s="1"/>
  <c r="Z2314" i="2" a="1"/>
  <c r="Z2314" i="2" s="1"/>
  <c r="Y2317" i="2" a="1"/>
  <c r="Y2317" i="2" s="1"/>
  <c r="Z2317" i="2" a="1"/>
  <c r="Z2317" i="2" s="1"/>
  <c r="Y2320" i="2" a="1"/>
  <c r="Y2320" i="2" s="1"/>
  <c r="Z2320" i="2" a="1"/>
  <c r="Z2320" i="2" s="1"/>
  <c r="Y2323" i="2" a="1"/>
  <c r="Y2323" i="2" s="1"/>
  <c r="Z2323" i="2" a="1"/>
  <c r="Z2323" i="2" s="1"/>
  <c r="Y2326" i="2" a="1"/>
  <c r="Y2326" i="2" s="1"/>
  <c r="Z2326" i="2" a="1"/>
  <c r="Z2326" i="2" s="1"/>
  <c r="Y2329" i="2" a="1"/>
  <c r="Y2329" i="2" s="1"/>
  <c r="Z2329" i="2" a="1"/>
  <c r="Z2329" i="2" s="1"/>
  <c r="Y2332" i="2" a="1"/>
  <c r="Y2332" i="2" s="1"/>
  <c r="Z2332" i="2" a="1"/>
  <c r="Z2332" i="2" s="1"/>
  <c r="Y2335" i="2" a="1"/>
  <c r="Y2335" i="2" s="1"/>
  <c r="Z2335" i="2" a="1"/>
  <c r="Z2335" i="2" s="1"/>
  <c r="Y2338" i="2" a="1"/>
  <c r="Y2338" i="2" s="1"/>
  <c r="Z2338" i="2" a="1"/>
  <c r="Z2338" i="2" s="1"/>
  <c r="Y2341" i="2" a="1"/>
  <c r="Y2341" i="2" s="1"/>
  <c r="Z2341" i="2" a="1"/>
  <c r="Z2341" i="2" s="1"/>
  <c r="Y2344" i="2" a="1"/>
  <c r="Y2344" i="2" s="1"/>
  <c r="Z2344" i="2" a="1"/>
  <c r="Z2344" i="2" s="1"/>
  <c r="Y2347" i="2" a="1"/>
  <c r="Y2347" i="2" s="1"/>
  <c r="Z2347" i="2" a="1"/>
  <c r="Z2347" i="2" s="1"/>
  <c r="Y2350" i="2" a="1"/>
  <c r="Y2350" i="2" s="1"/>
  <c r="Z2350" i="2" a="1"/>
  <c r="Z2350" i="2" s="1"/>
  <c r="Y2353" i="2" a="1"/>
  <c r="Y2353" i="2" s="1"/>
  <c r="Z2353" i="2" a="1"/>
  <c r="Z2353" i="2" s="1"/>
  <c r="Y2356" i="2" a="1"/>
  <c r="Y2356" i="2" s="1"/>
  <c r="Z2356" i="2" a="1"/>
  <c r="Z2356" i="2" s="1"/>
  <c r="Y2359" i="2" a="1"/>
  <c r="Y2359" i="2" s="1"/>
  <c r="Z2359" i="2" a="1"/>
  <c r="Z2359" i="2" s="1"/>
  <c r="Y2362" i="2" a="1"/>
  <c r="Y2362" i="2" s="1"/>
  <c r="Z2362" i="2" a="1"/>
  <c r="Z2362" i="2" s="1"/>
  <c r="Y2365" i="2" a="1"/>
  <c r="Y2365" i="2" s="1"/>
  <c r="Z2365" i="2" a="1"/>
  <c r="Z2365" i="2" s="1"/>
  <c r="Y2368" i="2" a="1"/>
  <c r="Y2368" i="2" s="1"/>
  <c r="Z2368" i="2" a="1"/>
  <c r="Z2368" i="2" s="1"/>
  <c r="Y2371" i="2" a="1"/>
  <c r="Y2371" i="2" s="1"/>
  <c r="Z2371" i="2" a="1"/>
  <c r="Z2371" i="2" s="1"/>
  <c r="Y2374" i="2" a="1"/>
  <c r="Y2374" i="2" s="1"/>
  <c r="Z2374" i="2" a="1"/>
  <c r="Z2374" i="2" s="1"/>
  <c r="Y2377" i="2" a="1"/>
  <c r="Y2377" i="2" s="1"/>
  <c r="Z2377" i="2" a="1"/>
  <c r="Z2377" i="2" s="1"/>
  <c r="Y2380" i="2" a="1"/>
  <c r="Y2380" i="2" s="1"/>
  <c r="Z2380" i="2" a="1"/>
  <c r="Z2380" i="2" s="1"/>
  <c r="Y2383" i="2" a="1"/>
  <c r="Y2383" i="2" s="1"/>
  <c r="Z2383" i="2" a="1"/>
  <c r="Z2383" i="2" s="1"/>
  <c r="Y2386" i="2" a="1"/>
  <c r="Y2386" i="2" s="1"/>
  <c r="Z2386" i="2" a="1"/>
  <c r="Z2386" i="2" s="1"/>
  <c r="Y2389" i="2" a="1"/>
  <c r="Y2389" i="2" s="1"/>
  <c r="Z2389" i="2" a="1"/>
  <c r="Z2389" i="2" s="1"/>
  <c r="Y2392" i="2" a="1"/>
  <c r="Y2392" i="2" s="1"/>
  <c r="Z2392" i="2" a="1"/>
  <c r="Z2392" i="2" s="1"/>
  <c r="Y2395" i="2" a="1"/>
  <c r="Y2395" i="2" s="1"/>
  <c r="Z2395" i="2" a="1"/>
  <c r="Z2395" i="2" s="1"/>
  <c r="Y2398" i="2" a="1"/>
  <c r="Y2398" i="2" s="1"/>
  <c r="Z2398" i="2" a="1"/>
  <c r="Z2398" i="2" s="1"/>
  <c r="Y2401" i="2" a="1"/>
  <c r="Y2401" i="2" s="1"/>
  <c r="Z2401" i="2" a="1"/>
  <c r="Z2401" i="2" s="1"/>
  <c r="Y2404" i="2" a="1"/>
  <c r="Y2404" i="2" s="1"/>
  <c r="Z2404" i="2" a="1"/>
  <c r="Z2404" i="2" s="1"/>
  <c r="Y2407" i="2" a="1"/>
  <c r="Y2407" i="2" s="1"/>
  <c r="Z2407" i="2" a="1"/>
  <c r="Z2407" i="2" s="1"/>
  <c r="Y2410" i="2" a="1"/>
  <c r="Y2410" i="2" s="1"/>
  <c r="Z2410" i="2" a="1"/>
  <c r="Z2410" i="2" s="1"/>
  <c r="Y2413" i="2" a="1"/>
  <c r="Y2413" i="2" s="1"/>
  <c r="Z2413" i="2" a="1"/>
  <c r="Z2413" i="2" s="1"/>
  <c r="Y2416" i="2" a="1"/>
  <c r="Y2416" i="2" s="1"/>
  <c r="Z2416" i="2" a="1"/>
  <c r="Z2416" i="2" s="1"/>
  <c r="Y2419" i="2" a="1"/>
  <c r="Y2419" i="2" s="1"/>
  <c r="Z2419" i="2" a="1"/>
  <c r="Z2419" i="2" s="1"/>
  <c r="Y2422" i="2" a="1"/>
  <c r="Y2422" i="2" s="1"/>
  <c r="Z2422" i="2" a="1"/>
  <c r="Z2422" i="2" s="1"/>
  <c r="Y2425" i="2" a="1"/>
  <c r="Y2425" i="2" s="1"/>
  <c r="Z2425" i="2" a="1"/>
  <c r="Z2425" i="2" s="1"/>
  <c r="Y2428" i="2" a="1"/>
  <c r="Y2428" i="2" s="1"/>
  <c r="Z2428" i="2" a="1"/>
  <c r="Z2428" i="2" s="1"/>
  <c r="Y2431" i="2" a="1"/>
  <c r="Y2431" i="2" s="1"/>
  <c r="Z2431" i="2" a="1"/>
  <c r="Z2431" i="2" s="1"/>
  <c r="Y2434" i="2" a="1"/>
  <c r="Y2434" i="2" s="1"/>
  <c r="Z2434" i="2" a="1"/>
  <c r="Z2434" i="2" s="1"/>
  <c r="Y2437" i="2" a="1"/>
  <c r="Y2437" i="2" s="1"/>
  <c r="Z2437" i="2" a="1"/>
  <c r="Z2437" i="2" s="1"/>
  <c r="Y2440" i="2" a="1"/>
  <c r="Y2440" i="2" s="1"/>
  <c r="Z2440" i="2" a="1"/>
  <c r="Z2440" i="2" s="1"/>
  <c r="Y2443" i="2" a="1"/>
  <c r="Y2443" i="2" s="1"/>
  <c r="Z2443" i="2" a="1"/>
  <c r="Z2443" i="2" s="1"/>
  <c r="Y2446" i="2" a="1"/>
  <c r="Y2446" i="2" s="1"/>
  <c r="Z2446" i="2" a="1"/>
  <c r="Z2446" i="2" s="1"/>
  <c r="Y2449" i="2" a="1"/>
  <c r="Y2449" i="2" s="1"/>
  <c r="Z2449" i="2" a="1"/>
  <c r="Z2449" i="2" s="1"/>
  <c r="Y2452" i="2" a="1"/>
  <c r="Y2452" i="2" s="1"/>
  <c r="Z2452" i="2" a="1"/>
  <c r="Z2452" i="2" s="1"/>
  <c r="Y2455" i="2" a="1"/>
  <c r="Y2455" i="2" s="1"/>
  <c r="Z2455" i="2" a="1"/>
  <c r="Z2455" i="2" s="1"/>
  <c r="Y2458" i="2" a="1"/>
  <c r="Y2458" i="2" s="1"/>
  <c r="Z2458" i="2" a="1"/>
  <c r="Z2458" i="2" s="1"/>
  <c r="Y2461" i="2" a="1"/>
  <c r="Y2461" i="2" s="1"/>
  <c r="Z2461" i="2" a="1"/>
  <c r="Z2461" i="2" s="1"/>
  <c r="Y2464" i="2" a="1"/>
  <c r="Y2464" i="2" s="1"/>
  <c r="Z2464" i="2" a="1"/>
  <c r="Z2464" i="2" s="1"/>
  <c r="Y2467" i="2" a="1"/>
  <c r="Y2467" i="2" s="1"/>
  <c r="Z2467" i="2" a="1"/>
  <c r="Z2467" i="2" s="1"/>
  <c r="Y2470" i="2" a="1"/>
  <c r="Y2470" i="2" s="1"/>
  <c r="Z2470" i="2" a="1"/>
  <c r="Z2470" i="2" s="1"/>
  <c r="Y2473" i="2" a="1"/>
  <c r="Y2473" i="2" s="1"/>
  <c r="Z2473" i="2" a="1"/>
  <c r="Z2473" i="2" s="1"/>
  <c r="Y2476" i="2" a="1"/>
  <c r="Y2476" i="2" s="1"/>
  <c r="Z2476" i="2" a="1"/>
  <c r="Z2476" i="2" s="1"/>
  <c r="Y2479" i="2" a="1"/>
  <c r="Y2479" i="2" s="1"/>
  <c r="Z2479" i="2" a="1"/>
  <c r="Z2479" i="2" s="1"/>
  <c r="Y2482" i="2" a="1"/>
  <c r="Y2482" i="2" s="1"/>
  <c r="Z2482" i="2" a="1"/>
  <c r="Z2482" i="2" s="1"/>
  <c r="Y2485" i="2" a="1"/>
  <c r="Y2485" i="2" s="1"/>
  <c r="Z2485" i="2" a="1"/>
  <c r="Z2485" i="2" s="1"/>
  <c r="Y2488" i="2" a="1"/>
  <c r="Y2488" i="2" s="1"/>
  <c r="Z2488" i="2" a="1"/>
  <c r="Z2488" i="2" s="1"/>
  <c r="Y2491" i="2" a="1"/>
  <c r="Y2491" i="2" s="1"/>
  <c r="Z2491" i="2" a="1"/>
  <c r="Z2491" i="2" s="1"/>
  <c r="Y2494" i="2" a="1"/>
  <c r="Y2494" i="2" s="1"/>
  <c r="Z2494" i="2" a="1"/>
  <c r="Z2494" i="2" s="1"/>
  <c r="Y2497" i="2" a="1"/>
  <c r="Y2497" i="2" s="1"/>
  <c r="Z2497" i="2" a="1"/>
  <c r="Z2497" i="2" s="1"/>
  <c r="Y2500" i="2" a="1"/>
  <c r="Y2500" i="2" s="1"/>
  <c r="Z2500" i="2" a="1"/>
  <c r="Z2500" i="2" s="1"/>
  <c r="Y2503" i="2" a="1"/>
  <c r="Y2503" i="2" s="1"/>
  <c r="Z2503" i="2" a="1"/>
  <c r="Z2503" i="2" s="1"/>
  <c r="Y2506" i="2" a="1"/>
  <c r="Y2506" i="2" s="1"/>
  <c r="Z2506" i="2" a="1"/>
  <c r="Z2506" i="2" s="1"/>
  <c r="Y2509" i="2" a="1"/>
  <c r="Y2509" i="2" s="1"/>
  <c r="Z2509" i="2" a="1"/>
  <c r="Z2509" i="2" s="1"/>
  <c r="Y2512" i="2" a="1"/>
  <c r="Y2512" i="2" s="1"/>
  <c r="Z2512" i="2" a="1"/>
  <c r="Z2512" i="2" s="1"/>
  <c r="Y2515" i="2" a="1"/>
  <c r="Y2515" i="2" s="1"/>
  <c r="Z2515" i="2" a="1"/>
  <c r="Z2515" i="2" s="1"/>
  <c r="Y2518" i="2" a="1"/>
  <c r="Y2518" i="2" s="1"/>
  <c r="Z2518" i="2" a="1"/>
  <c r="Z2518" i="2" s="1"/>
  <c r="Y2521" i="2" a="1"/>
  <c r="Y2521" i="2" s="1"/>
  <c r="Z2521" i="2" a="1"/>
  <c r="Z2521" i="2" s="1"/>
  <c r="Y2524" i="2" a="1"/>
  <c r="Y2524" i="2" s="1"/>
  <c r="Z2524" i="2" a="1"/>
  <c r="Z2524" i="2" s="1"/>
  <c r="Y2527" i="2" a="1"/>
  <c r="Y2527" i="2" s="1"/>
  <c r="Z2527" i="2" a="1"/>
  <c r="Z2527" i="2" s="1"/>
  <c r="Y2530" i="2" a="1"/>
  <c r="Y2530" i="2" s="1"/>
  <c r="Z2530" i="2" a="1"/>
  <c r="Z2530" i="2" s="1"/>
  <c r="Y2533" i="2" a="1"/>
  <c r="Y2533" i="2" s="1"/>
  <c r="Z2533" i="2" a="1"/>
  <c r="Z2533" i="2" s="1"/>
  <c r="Y2536" i="2" a="1"/>
  <c r="Y2536" i="2" s="1"/>
  <c r="Z2536" i="2" a="1"/>
  <c r="Z2536" i="2" s="1"/>
  <c r="Y2539" i="2" a="1"/>
  <c r="Y2539" i="2" s="1"/>
  <c r="Z2539" i="2" a="1"/>
  <c r="Z2539" i="2" s="1"/>
  <c r="Y2542" i="2" a="1"/>
  <c r="Y2542" i="2" s="1"/>
  <c r="Z2542" i="2" a="1"/>
  <c r="Z2542" i="2" s="1"/>
  <c r="Y2545" i="2" a="1"/>
  <c r="Y2545" i="2" s="1"/>
  <c r="Z2545" i="2" a="1"/>
  <c r="Z2545" i="2" s="1"/>
  <c r="Y2548" i="2" a="1"/>
  <c r="Y2548" i="2" s="1"/>
  <c r="Z2548" i="2" a="1"/>
  <c r="Z2548" i="2" s="1"/>
  <c r="Y2551" i="2" a="1"/>
  <c r="Y2551" i="2" s="1"/>
  <c r="Z2551" i="2" a="1"/>
  <c r="Z2551" i="2" s="1"/>
  <c r="Y2554" i="2" a="1"/>
  <c r="Y2554" i="2" s="1"/>
  <c r="Z2554" i="2" a="1"/>
  <c r="Z2554" i="2" s="1"/>
  <c r="Y2557" i="2" a="1"/>
  <c r="Y2557" i="2" s="1"/>
  <c r="Z2557" i="2" a="1"/>
  <c r="Z2557" i="2" s="1"/>
  <c r="Y2560" i="2" a="1"/>
  <c r="Y2560" i="2" s="1"/>
  <c r="Z2560" i="2" a="1"/>
  <c r="Z2560" i="2" s="1"/>
  <c r="Y2563" i="2" a="1"/>
  <c r="Y2563" i="2" s="1"/>
  <c r="Z2563" i="2" a="1"/>
  <c r="Z2563" i="2" s="1"/>
  <c r="Y2566" i="2" a="1"/>
  <c r="Y2566" i="2" s="1"/>
  <c r="Z2566" i="2" a="1"/>
  <c r="Z2566" i="2" s="1"/>
  <c r="Y2569" i="2" a="1"/>
  <c r="Y2569" i="2" s="1"/>
  <c r="Z2569" i="2" a="1"/>
  <c r="Z2569" i="2" s="1"/>
  <c r="Y2572" i="2" a="1"/>
  <c r="Y2572" i="2" s="1"/>
  <c r="Z2572" i="2" a="1"/>
  <c r="Z2572" i="2" s="1"/>
  <c r="Y2575" i="2" a="1"/>
  <c r="Y2575" i="2" s="1"/>
  <c r="Z2575" i="2" a="1"/>
  <c r="Z2575" i="2" s="1"/>
  <c r="Y2578" i="2" a="1"/>
  <c r="Y2578" i="2" s="1"/>
  <c r="Z2578" i="2" a="1"/>
  <c r="Z2578" i="2" s="1"/>
  <c r="Y2581" i="2" a="1"/>
  <c r="Y2581" i="2" s="1"/>
  <c r="Z2581" i="2" a="1"/>
  <c r="Z2581" i="2" s="1"/>
  <c r="Y2584" i="2" a="1"/>
  <c r="Y2584" i="2" s="1"/>
  <c r="Z2584" i="2" a="1"/>
  <c r="Z2584" i="2" s="1"/>
  <c r="Y2587" i="2" a="1"/>
  <c r="Y2587" i="2" s="1"/>
  <c r="Z2587" i="2" a="1"/>
  <c r="Z2587" i="2" s="1"/>
  <c r="Y2590" i="2" a="1"/>
  <c r="Y2590" i="2" s="1"/>
  <c r="Z2590" i="2" a="1"/>
  <c r="Z2590" i="2" s="1"/>
  <c r="Y2593" i="2" a="1"/>
  <c r="Y2593" i="2" s="1"/>
  <c r="Z2593" i="2" a="1"/>
  <c r="Z2593" i="2" s="1"/>
  <c r="Y2596" i="2" a="1"/>
  <c r="Y2596" i="2" s="1"/>
  <c r="Z2596" i="2" a="1"/>
  <c r="Z2596" i="2" s="1"/>
  <c r="Y2599" i="2" a="1"/>
  <c r="Y2599" i="2" s="1"/>
  <c r="Z2599" i="2" a="1"/>
  <c r="Z2599" i="2" s="1"/>
  <c r="Y2602" i="2" a="1"/>
  <c r="Y2602" i="2" s="1"/>
  <c r="Z2602" i="2" a="1"/>
  <c r="Z2602" i="2" s="1"/>
  <c r="Y2605" i="2" a="1"/>
  <c r="Y2605" i="2" s="1"/>
  <c r="Z2605" i="2" a="1"/>
  <c r="Z2605" i="2" s="1"/>
  <c r="Y2608" i="2" a="1"/>
  <c r="Y2608" i="2" s="1"/>
  <c r="Z2608" i="2" a="1"/>
  <c r="Z2608" i="2" s="1"/>
  <c r="Y2611" i="2" a="1"/>
  <c r="Y2611" i="2" s="1"/>
  <c r="Z2611" i="2" a="1"/>
  <c r="Z2611" i="2" s="1"/>
  <c r="Y2614" i="2" a="1"/>
  <c r="Y2614" i="2" s="1"/>
  <c r="Z2614" i="2" a="1"/>
  <c r="Z2614" i="2" s="1"/>
  <c r="Y2617" i="2" a="1"/>
  <c r="Y2617" i="2" s="1"/>
  <c r="Z2617" i="2" a="1"/>
  <c r="Z2617" i="2" s="1"/>
  <c r="Y2620" i="2" a="1"/>
  <c r="Y2620" i="2" s="1"/>
  <c r="Z2620" i="2" a="1"/>
  <c r="Z2620" i="2" s="1"/>
  <c r="Y2623" i="2" a="1"/>
  <c r="Y2623" i="2" s="1"/>
  <c r="Z2623" i="2" a="1"/>
  <c r="Z2623" i="2" s="1"/>
  <c r="Y2626" i="2" a="1"/>
  <c r="Y2626" i="2" s="1"/>
  <c r="Z2626" i="2" a="1"/>
  <c r="Z2626" i="2" s="1"/>
  <c r="Y2629" i="2" a="1"/>
  <c r="Y2629" i="2" s="1"/>
  <c r="Z2629" i="2" a="1"/>
  <c r="Z2629" i="2" s="1"/>
  <c r="Y2632" i="2" a="1"/>
  <c r="Y2632" i="2" s="1"/>
  <c r="Z2632" i="2" a="1"/>
  <c r="Z2632" i="2" s="1"/>
  <c r="Y2635" i="2" a="1"/>
  <c r="Y2635" i="2" s="1"/>
  <c r="Z2635" i="2" a="1"/>
  <c r="Z2635" i="2" s="1"/>
  <c r="Y2638" i="2" a="1"/>
  <c r="Y2638" i="2" s="1"/>
  <c r="Z2638" i="2" a="1"/>
  <c r="Z2638" i="2" s="1"/>
  <c r="Y2641" i="2" a="1"/>
  <c r="Y2641" i="2" s="1"/>
  <c r="Z2641" i="2" a="1"/>
  <c r="Z2641" i="2" s="1"/>
  <c r="Y2644" i="2" a="1"/>
  <c r="Y2644" i="2" s="1"/>
  <c r="Z2644" i="2" a="1"/>
  <c r="Z2644" i="2" s="1"/>
  <c r="Y2647" i="2" a="1"/>
  <c r="Y2647" i="2" s="1"/>
  <c r="Z2647" i="2" a="1"/>
  <c r="Z2647" i="2" s="1"/>
  <c r="Y2650" i="2" a="1"/>
  <c r="Y2650" i="2" s="1"/>
  <c r="Z2650" i="2" a="1"/>
  <c r="Z2650" i="2" s="1"/>
  <c r="Y2653" i="2" a="1"/>
  <c r="Y2653" i="2" s="1"/>
  <c r="Z2653" i="2" a="1"/>
  <c r="Z2653" i="2" s="1"/>
  <c r="Y2656" i="2" a="1"/>
  <c r="Y2656" i="2" s="1"/>
  <c r="Z2656" i="2" a="1"/>
  <c r="Z2656" i="2" s="1"/>
  <c r="Y2659" i="2" a="1"/>
  <c r="Y2659" i="2" s="1"/>
  <c r="Z2659" i="2" a="1"/>
  <c r="Z2659" i="2" s="1"/>
  <c r="Y2662" i="2" a="1"/>
  <c r="Y2662" i="2" s="1"/>
  <c r="Z2662" i="2" a="1"/>
  <c r="Z2662" i="2" s="1"/>
  <c r="Y2665" i="2" a="1"/>
  <c r="Y2665" i="2" s="1"/>
  <c r="Z2665" i="2" a="1"/>
  <c r="Z2665" i="2" s="1"/>
  <c r="Y2668" i="2" a="1"/>
  <c r="Y2668" i="2" s="1"/>
  <c r="Z2668" i="2" a="1"/>
  <c r="Z2668" i="2" s="1"/>
  <c r="Y2671" i="2" a="1"/>
  <c r="Y2671" i="2" s="1"/>
  <c r="Z2671" i="2" a="1"/>
  <c r="Z2671" i="2" s="1"/>
  <c r="Y2674" i="2" a="1"/>
  <c r="Y2674" i="2" s="1"/>
  <c r="Z2674" i="2" a="1"/>
  <c r="Z2674" i="2" s="1"/>
  <c r="Y2677" i="2" a="1"/>
  <c r="Y2677" i="2" s="1"/>
  <c r="Z2677" i="2" a="1"/>
  <c r="Z2677" i="2" s="1"/>
  <c r="Y2680" i="2" a="1"/>
  <c r="Y2680" i="2" s="1"/>
  <c r="Z2680" i="2" a="1"/>
  <c r="Z2680" i="2" s="1"/>
  <c r="Y2683" i="2" a="1"/>
  <c r="Y2683" i="2" s="1"/>
  <c r="Z2683" i="2" a="1"/>
  <c r="Z2683" i="2" s="1"/>
  <c r="Y2686" i="2" a="1"/>
  <c r="Y2686" i="2" s="1"/>
  <c r="Z2686" i="2" a="1"/>
  <c r="Z2686" i="2" s="1"/>
  <c r="Y2689" i="2" a="1"/>
  <c r="Y2689" i="2" s="1"/>
  <c r="Z2689" i="2" a="1"/>
  <c r="Z2689" i="2" s="1"/>
  <c r="Y2692" i="2" a="1"/>
  <c r="Y2692" i="2" s="1"/>
  <c r="Z2692" i="2" a="1"/>
  <c r="Z2692" i="2" s="1"/>
  <c r="Y2695" i="2" a="1"/>
  <c r="Y2695" i="2" s="1"/>
  <c r="Z2695" i="2" a="1"/>
  <c r="Z2695" i="2" s="1"/>
  <c r="Y2698" i="2" a="1"/>
  <c r="Y2698" i="2" s="1"/>
  <c r="Z2698" i="2" a="1"/>
  <c r="Z2698" i="2" s="1"/>
  <c r="Y2701" i="2" a="1"/>
  <c r="Y2701" i="2" s="1"/>
  <c r="Z2701" i="2" a="1"/>
  <c r="Z2701" i="2" s="1"/>
  <c r="Y2704" i="2" a="1"/>
  <c r="Y2704" i="2" s="1"/>
  <c r="Z2704" i="2" a="1"/>
  <c r="Z2704" i="2" s="1"/>
  <c r="Y2707" i="2" a="1"/>
  <c r="Y2707" i="2" s="1"/>
  <c r="Z2707" i="2" a="1"/>
  <c r="Z2707" i="2" s="1"/>
  <c r="Y2710" i="2" a="1"/>
  <c r="Y2710" i="2" s="1"/>
  <c r="Z2710" i="2" a="1"/>
  <c r="Z2710" i="2" s="1"/>
  <c r="Y2713" i="2" a="1"/>
  <c r="Y2713" i="2" s="1"/>
  <c r="Z2713" i="2" a="1"/>
  <c r="Z2713" i="2" s="1"/>
  <c r="Y2716" i="2" a="1"/>
  <c r="Y2716" i="2" s="1"/>
  <c r="Z2716" i="2" a="1"/>
  <c r="Z2716" i="2" s="1"/>
  <c r="Y2719" i="2" a="1"/>
  <c r="Y2719" i="2" s="1"/>
  <c r="Z2719" i="2" a="1"/>
  <c r="Z2719" i="2" s="1"/>
  <c r="Y2722" i="2" a="1"/>
  <c r="Y2722" i="2" s="1"/>
  <c r="Z2722" i="2" a="1"/>
  <c r="Z2722" i="2" s="1"/>
  <c r="Y2725" i="2" a="1"/>
  <c r="Y2725" i="2" s="1"/>
  <c r="Z2725" i="2" a="1"/>
  <c r="Z2725" i="2" s="1"/>
  <c r="Y2728" i="2" a="1"/>
  <c r="Y2728" i="2" s="1"/>
  <c r="Z2728" i="2" a="1"/>
  <c r="Z2728" i="2" s="1"/>
  <c r="Y2731" i="2" a="1"/>
  <c r="Y2731" i="2" s="1"/>
  <c r="Z2731" i="2" a="1"/>
  <c r="Z2731" i="2" s="1"/>
  <c r="Y2734" i="2" a="1"/>
  <c r="Y2734" i="2" s="1"/>
  <c r="Z2734" i="2" a="1"/>
  <c r="Z2734" i="2" s="1"/>
  <c r="Y2737" i="2" a="1"/>
  <c r="Y2737" i="2" s="1"/>
  <c r="Z2737" i="2" a="1"/>
  <c r="Z2737" i="2" s="1"/>
  <c r="Y2740" i="2" a="1"/>
  <c r="Y2740" i="2" s="1"/>
  <c r="Z2740" i="2" a="1"/>
  <c r="Z2740" i="2" s="1"/>
  <c r="Y2743" i="2" a="1"/>
  <c r="Y2743" i="2" s="1"/>
  <c r="Z2743" i="2" a="1"/>
  <c r="Z2743" i="2" s="1"/>
  <c r="Y2746" i="2" a="1"/>
  <c r="Y2746" i="2" s="1"/>
  <c r="Z2746" i="2" a="1"/>
  <c r="Z2746" i="2" s="1"/>
  <c r="Y2749" i="2" a="1"/>
  <c r="Y2749" i="2" s="1"/>
  <c r="Z2749" i="2" a="1"/>
  <c r="Z2749" i="2" s="1"/>
  <c r="Y2752" i="2" a="1"/>
  <c r="Y2752" i="2" s="1"/>
  <c r="Z2752" i="2" a="1"/>
  <c r="Z2752" i="2" s="1"/>
  <c r="Y2755" i="2" a="1"/>
  <c r="Y2755" i="2" s="1"/>
  <c r="Z2755" i="2" a="1"/>
  <c r="Z2755" i="2" s="1"/>
  <c r="Y2758" i="2" a="1"/>
  <c r="Y2758" i="2" s="1"/>
  <c r="Z2758" i="2" a="1"/>
  <c r="Z2758" i="2" s="1"/>
  <c r="Y2761" i="2" a="1"/>
  <c r="Y2761" i="2" s="1"/>
  <c r="Z2761" i="2" a="1"/>
  <c r="Z2761" i="2" s="1"/>
  <c r="Y2764" i="2" a="1"/>
  <c r="Y2764" i="2" s="1"/>
  <c r="Z2764" i="2" a="1"/>
  <c r="Z2764" i="2" s="1"/>
  <c r="Y2767" i="2" a="1"/>
  <c r="Y2767" i="2" s="1"/>
  <c r="Z2767" i="2" a="1"/>
  <c r="Z2767" i="2" s="1"/>
  <c r="Y2770" i="2" a="1"/>
  <c r="Y2770" i="2" s="1"/>
  <c r="Z2770" i="2" a="1"/>
  <c r="Z2770" i="2" s="1"/>
  <c r="Y2773" i="2" a="1"/>
  <c r="Y2773" i="2" s="1"/>
  <c r="Z2773" i="2" a="1"/>
  <c r="Z2773" i="2" s="1"/>
  <c r="Y2776" i="2" a="1"/>
  <c r="Y2776" i="2" s="1"/>
  <c r="Z2776" i="2" a="1"/>
  <c r="Z2776" i="2" s="1"/>
  <c r="Y2779" i="2" a="1"/>
  <c r="Y2779" i="2" s="1"/>
  <c r="Z2779" i="2" a="1"/>
  <c r="Z2779" i="2" s="1"/>
  <c r="Y2782" i="2" a="1"/>
  <c r="Y2782" i="2" s="1"/>
  <c r="Z2782" i="2" a="1"/>
  <c r="Z2782" i="2" s="1"/>
  <c r="Y2785" i="2" a="1"/>
  <c r="Y2785" i="2" s="1"/>
  <c r="Z2785" i="2" a="1"/>
  <c r="Z2785" i="2" s="1"/>
  <c r="Y2788" i="2" a="1"/>
  <c r="Y2788" i="2" s="1"/>
  <c r="Z2788" i="2" a="1"/>
  <c r="Z2788" i="2" s="1"/>
  <c r="Y2791" i="2" a="1"/>
  <c r="Y2791" i="2" s="1"/>
  <c r="Z2791" i="2" a="1"/>
  <c r="Z2791" i="2" s="1"/>
  <c r="Y2794" i="2" a="1"/>
  <c r="Y2794" i="2" s="1"/>
  <c r="Z2794" i="2" a="1"/>
  <c r="Z2794" i="2" s="1"/>
  <c r="Y2797" i="2" a="1"/>
  <c r="Y2797" i="2" s="1"/>
  <c r="Z2797" i="2" a="1"/>
  <c r="Z2797" i="2" s="1"/>
  <c r="Y2800" i="2" a="1"/>
  <c r="Y2800" i="2" s="1"/>
  <c r="Z2800" i="2" a="1"/>
  <c r="Z2800" i="2" s="1"/>
  <c r="Y2803" i="2" a="1"/>
  <c r="Y2803" i="2" s="1"/>
  <c r="Z2803" i="2" a="1"/>
  <c r="Z2803" i="2" s="1"/>
  <c r="Y2806" i="2" a="1"/>
  <c r="Y2806" i="2" s="1"/>
  <c r="Z2806" i="2" a="1"/>
  <c r="Z2806" i="2" s="1"/>
  <c r="Y2809" i="2" a="1"/>
  <c r="Y2809" i="2" s="1"/>
  <c r="Z2809" i="2" a="1"/>
  <c r="Z2809" i="2" s="1"/>
  <c r="Y2812" i="2" a="1"/>
  <c r="Y2812" i="2" s="1"/>
  <c r="Z2812" i="2" a="1"/>
  <c r="Z2812" i="2" s="1"/>
  <c r="Y2815" i="2" a="1"/>
  <c r="Y2815" i="2" s="1"/>
  <c r="Z2815" i="2" a="1"/>
  <c r="Z2815" i="2" s="1"/>
  <c r="Y2818" i="2" a="1"/>
  <c r="Y2818" i="2" s="1"/>
  <c r="Z2818" i="2" a="1"/>
  <c r="Z2818" i="2" s="1"/>
  <c r="Y2821" i="2" a="1"/>
  <c r="Y2821" i="2" s="1"/>
  <c r="Z2821" i="2" a="1"/>
  <c r="Z2821" i="2" s="1"/>
  <c r="Y2824" i="2" a="1"/>
  <c r="Y2824" i="2" s="1"/>
  <c r="Z2824" i="2" a="1"/>
  <c r="Z2824" i="2" s="1"/>
  <c r="Y2827" i="2" a="1"/>
  <c r="Y2827" i="2" s="1"/>
  <c r="Z2827" i="2" a="1"/>
  <c r="Z2827" i="2" s="1"/>
  <c r="Y2830" i="2" a="1"/>
  <c r="Y2830" i="2" s="1"/>
  <c r="Z2830" i="2" a="1"/>
  <c r="Z2830" i="2" s="1"/>
  <c r="Y2833" i="2" a="1"/>
  <c r="Y2833" i="2" s="1"/>
  <c r="Z2833" i="2" a="1"/>
  <c r="Z2833" i="2" s="1"/>
  <c r="Y2836" i="2" a="1"/>
  <c r="Y2836" i="2" s="1"/>
  <c r="Z2836" i="2" a="1"/>
  <c r="Z2836" i="2" s="1"/>
  <c r="Y2839" i="2" a="1"/>
  <c r="Y2839" i="2" s="1"/>
  <c r="Z2839" i="2" a="1"/>
  <c r="Z2839" i="2" s="1"/>
  <c r="Y2842" i="2" a="1"/>
  <c r="Y2842" i="2" s="1"/>
  <c r="Z2842" i="2" a="1"/>
  <c r="Z2842" i="2" s="1"/>
  <c r="Y2845" i="2" a="1"/>
  <c r="Y2845" i="2" s="1"/>
  <c r="Z2845" i="2" a="1"/>
  <c r="Z2845" i="2" s="1"/>
  <c r="Y2848" i="2" a="1"/>
  <c r="Y2848" i="2" s="1"/>
  <c r="Z2848" i="2" a="1"/>
  <c r="Z2848" i="2" s="1"/>
  <c r="Y2851" i="2" a="1"/>
  <c r="Y2851" i="2" s="1"/>
  <c r="Z2851" i="2" a="1"/>
  <c r="Z2851" i="2" s="1"/>
  <c r="Y2854" i="2" a="1"/>
  <c r="Y2854" i="2" s="1"/>
  <c r="Z2854" i="2" a="1"/>
  <c r="Z2854" i="2" s="1"/>
  <c r="Y2857" i="2" a="1"/>
  <c r="Y2857" i="2" s="1"/>
  <c r="Z2857" i="2" a="1"/>
  <c r="Z2857" i="2" s="1"/>
  <c r="Y2860" i="2" a="1"/>
  <c r="Y2860" i="2" s="1"/>
  <c r="Z2860" i="2" a="1"/>
  <c r="Z2860" i="2" s="1"/>
  <c r="Y2863" i="2" a="1"/>
  <c r="Y2863" i="2" s="1"/>
  <c r="Z2863" i="2" a="1"/>
  <c r="Z2863" i="2" s="1"/>
  <c r="Y2866" i="2" a="1"/>
  <c r="Y2866" i="2" s="1"/>
  <c r="Z2866" i="2" a="1"/>
  <c r="Z2866" i="2" s="1"/>
  <c r="Y2869" i="2" a="1"/>
  <c r="Y2869" i="2" s="1"/>
  <c r="Z2869" i="2" a="1"/>
  <c r="Z2869" i="2" s="1"/>
  <c r="Y2872" i="2" a="1"/>
  <c r="Y2872" i="2" s="1"/>
  <c r="Z2872" i="2" a="1"/>
  <c r="Z2872" i="2" s="1"/>
  <c r="Y2875" i="2" a="1"/>
  <c r="Y2875" i="2" s="1"/>
  <c r="Z2875" i="2" a="1"/>
  <c r="Z2875" i="2" s="1"/>
  <c r="Y2878" i="2" a="1"/>
  <c r="Y2878" i="2" s="1"/>
  <c r="Z2878" i="2" a="1"/>
  <c r="Z2878" i="2" s="1"/>
  <c r="Y2881" i="2" a="1"/>
  <c r="Y2881" i="2" s="1"/>
  <c r="Z2881" i="2" a="1"/>
  <c r="Z2881" i="2" s="1"/>
  <c r="Y2884" i="2" a="1"/>
  <c r="Y2884" i="2" s="1"/>
  <c r="Z2884" i="2" a="1"/>
  <c r="Z2884" i="2" s="1"/>
  <c r="Y2887" i="2" a="1"/>
  <c r="Y2887" i="2" s="1"/>
  <c r="Z2887" i="2" a="1"/>
  <c r="Z2887" i="2" s="1"/>
  <c r="Y2890" i="2" a="1"/>
  <c r="Y2890" i="2" s="1"/>
  <c r="Z2890" i="2" a="1"/>
  <c r="Z2890" i="2" s="1"/>
  <c r="Y2893" i="2" a="1"/>
  <c r="Y2893" i="2" s="1"/>
  <c r="Z2893" i="2" a="1"/>
  <c r="Z2893" i="2" s="1"/>
  <c r="Y2896" i="2" a="1"/>
  <c r="Y2896" i="2" s="1"/>
  <c r="Z2896" i="2" a="1"/>
  <c r="Z2896" i="2" s="1"/>
  <c r="Y2899" i="2" a="1"/>
  <c r="Y2899" i="2" s="1"/>
  <c r="Z2899" i="2" a="1"/>
  <c r="Z2899" i="2" s="1"/>
  <c r="Y2902" i="2" a="1"/>
  <c r="Y2902" i="2" s="1"/>
  <c r="Z2902" i="2" a="1"/>
  <c r="Z2902" i="2" s="1"/>
  <c r="Y2905" i="2" a="1"/>
  <c r="Y2905" i="2" s="1"/>
  <c r="Z2905" i="2" a="1"/>
  <c r="Z2905" i="2" s="1"/>
  <c r="Y2908" i="2" a="1"/>
  <c r="Y2908" i="2" s="1"/>
  <c r="Z2908" i="2" a="1"/>
  <c r="Z2908" i="2" s="1"/>
  <c r="Y2911" i="2" a="1"/>
  <c r="Y2911" i="2" s="1"/>
  <c r="Z2911" i="2" a="1"/>
  <c r="Z2911" i="2" s="1"/>
  <c r="Y2914" i="2" a="1"/>
  <c r="Y2914" i="2" s="1"/>
  <c r="Z2914" i="2" a="1"/>
  <c r="Z2914" i="2" s="1"/>
  <c r="Y2917" i="2" a="1"/>
  <c r="Y2917" i="2" s="1"/>
  <c r="Z2917" i="2" a="1"/>
  <c r="Z2917" i="2" s="1"/>
  <c r="Y2920" i="2" a="1"/>
  <c r="Y2920" i="2" s="1"/>
  <c r="Z2920" i="2" a="1"/>
  <c r="Z2920" i="2" s="1"/>
  <c r="Y2923" i="2" a="1"/>
  <c r="Y2923" i="2" s="1"/>
  <c r="Z2923" i="2" a="1"/>
  <c r="Z2923" i="2" s="1"/>
  <c r="Y2926" i="2" a="1"/>
  <c r="Y2926" i="2" s="1"/>
  <c r="Z2926" i="2" a="1"/>
  <c r="Z2926" i="2" s="1"/>
  <c r="Y2929" i="2" a="1"/>
  <c r="Y2929" i="2" s="1"/>
  <c r="Z2929" i="2" a="1"/>
  <c r="Z2929" i="2" s="1"/>
  <c r="Y2932" i="2" a="1"/>
  <c r="Y2932" i="2" s="1"/>
  <c r="Z2932" i="2" a="1"/>
  <c r="Z2932" i="2" s="1"/>
  <c r="Y2935" i="2" a="1"/>
  <c r="Y2935" i="2" s="1"/>
  <c r="Z2935" i="2" a="1"/>
  <c r="Z2935" i="2" s="1"/>
  <c r="Y2938" i="2" a="1"/>
  <c r="Y2938" i="2" s="1"/>
  <c r="Z2938" i="2" a="1"/>
  <c r="Z2938" i="2" s="1"/>
  <c r="Y2941" i="2" a="1"/>
  <c r="Y2941" i="2" s="1"/>
  <c r="Z2941" i="2" a="1"/>
  <c r="Z2941" i="2" s="1"/>
  <c r="Y2944" i="2" a="1"/>
  <c r="Y2944" i="2" s="1"/>
  <c r="Z2944" i="2" a="1"/>
  <c r="Z2944" i="2" s="1"/>
  <c r="Y2947" i="2" a="1"/>
  <c r="Y2947" i="2" s="1"/>
  <c r="Z2947" i="2" a="1"/>
  <c r="Z2947" i="2" s="1"/>
  <c r="Y2950" i="2" a="1"/>
  <c r="Y2950" i="2" s="1"/>
  <c r="Z2950" i="2" a="1"/>
  <c r="Z2950" i="2" s="1"/>
  <c r="Y2953" i="2" a="1"/>
  <c r="Y2953" i="2" s="1"/>
  <c r="Z2953" i="2" a="1"/>
  <c r="Z2953" i="2" s="1"/>
  <c r="Y2956" i="2" a="1"/>
  <c r="Y2956" i="2" s="1"/>
  <c r="Z2956" i="2" a="1"/>
  <c r="Z2956" i="2" s="1"/>
  <c r="Y2959" i="2" a="1"/>
  <c r="Y2959" i="2" s="1"/>
  <c r="Z2959" i="2" a="1"/>
  <c r="Z2959" i="2" s="1"/>
  <c r="Y2962" i="2" a="1"/>
  <c r="Y2962" i="2" s="1"/>
  <c r="Z2962" i="2" a="1"/>
  <c r="Z2962" i="2" s="1"/>
  <c r="Y2965" i="2" a="1"/>
  <c r="Y2965" i="2" s="1"/>
  <c r="Z2965" i="2" a="1"/>
  <c r="Z2965" i="2" s="1"/>
  <c r="Y2968" i="2" a="1"/>
  <c r="Y2968" i="2" s="1"/>
  <c r="Z2968" i="2" a="1"/>
  <c r="Z2968" i="2" s="1"/>
  <c r="Y2971" i="2" a="1"/>
  <c r="Y2971" i="2" s="1"/>
  <c r="Z2971" i="2" a="1"/>
  <c r="Z2971" i="2" s="1"/>
  <c r="Y2974" i="2" a="1"/>
  <c r="Y2974" i="2" s="1"/>
  <c r="Z2974" i="2" a="1"/>
  <c r="Z2974" i="2" s="1"/>
  <c r="Y2977" i="2" a="1"/>
  <c r="Y2977" i="2" s="1"/>
  <c r="Z2977" i="2" a="1"/>
  <c r="Z2977" i="2" s="1"/>
  <c r="Y2980" i="2" a="1"/>
  <c r="Y2980" i="2" s="1"/>
  <c r="Z2980" i="2" a="1"/>
  <c r="Z2980" i="2" s="1"/>
  <c r="Y2983" i="2" a="1"/>
  <c r="Y2983" i="2" s="1"/>
  <c r="Z2983" i="2" a="1"/>
  <c r="Z2983" i="2" s="1"/>
  <c r="Y2986" i="2" a="1"/>
  <c r="Y2986" i="2" s="1"/>
  <c r="Z2986" i="2" a="1"/>
  <c r="Z2986" i="2" s="1"/>
  <c r="Y2989" i="2" a="1"/>
  <c r="Y2989" i="2" s="1"/>
  <c r="Z2989" i="2" a="1"/>
  <c r="Z2989" i="2" s="1"/>
  <c r="Y2992" i="2" a="1"/>
  <c r="Y2992" i="2" s="1"/>
  <c r="Z2992" i="2" a="1"/>
  <c r="Z2992" i="2" s="1"/>
  <c r="Y2995" i="2" a="1"/>
  <c r="Y2995" i="2" s="1"/>
  <c r="Z2995" i="2" a="1"/>
  <c r="Z2995" i="2" s="1"/>
  <c r="Y2998" i="2" a="1"/>
  <c r="Y2998" i="2" s="1"/>
  <c r="Z2998" i="2" a="1"/>
  <c r="Z2998" i="2" s="1"/>
  <c r="Y3001" i="2" a="1"/>
  <c r="Y3001" i="2" s="1"/>
  <c r="Z3001" i="2" a="1"/>
  <c r="Z3001" i="2" s="1"/>
  <c r="Y3004" i="2" a="1"/>
  <c r="Y3004" i="2" s="1"/>
  <c r="Z3004" i="2" a="1"/>
  <c r="Z3004" i="2" s="1"/>
  <c r="Y3007" i="2" a="1"/>
  <c r="Y3007" i="2" s="1"/>
  <c r="Z3007" i="2" a="1"/>
  <c r="Z3007" i="2" s="1"/>
  <c r="Y3010" i="2" a="1"/>
  <c r="Y3010" i="2" s="1"/>
  <c r="Z3010" i="2" a="1"/>
  <c r="Z3010" i="2" s="1"/>
  <c r="Y3013" i="2" a="1"/>
  <c r="Y3013" i="2" s="1"/>
  <c r="Z3013" i="2" a="1"/>
  <c r="Z3013" i="2" s="1"/>
  <c r="Y3016" i="2" a="1"/>
  <c r="Y3016" i="2" s="1"/>
  <c r="Z3016" i="2" a="1"/>
  <c r="Z3016" i="2" s="1"/>
  <c r="Y4" i="2" a="1"/>
  <c r="Y4" i="2" s="1"/>
  <c r="Z4" i="2" a="1"/>
  <c r="Z4" i="2" s="1"/>
  <c r="Y7" i="2" a="1"/>
  <c r="Y7" i="2" s="1"/>
  <c r="Z7" i="2" a="1"/>
  <c r="Z7" i="2" s="1"/>
  <c r="Y10" i="2" a="1"/>
  <c r="Y10" i="2" s="1"/>
  <c r="Z10" i="2" a="1"/>
  <c r="Z10" i="2" s="1"/>
  <c r="Y13" i="2" a="1"/>
  <c r="Y13" i="2" s="1"/>
  <c r="Z13" i="2" a="1"/>
  <c r="Z13" i="2" s="1"/>
  <c r="Y16" i="2" a="1"/>
  <c r="Y16" i="2" s="1"/>
  <c r="Z16" i="2" a="1"/>
  <c r="Z16" i="2" s="1"/>
  <c r="Y19" i="2" a="1"/>
  <c r="Y19" i="2" s="1"/>
  <c r="Z19" i="2" a="1"/>
  <c r="Z19" i="2" s="1"/>
  <c r="Y22" i="2" a="1"/>
  <c r="Y22" i="2" s="1"/>
  <c r="Z22" i="2" a="1"/>
  <c r="Z22" i="2" s="1"/>
  <c r="Y25" i="2" a="1"/>
  <c r="Y25" i="2" s="1"/>
  <c r="Z25" i="2" a="1"/>
  <c r="Z25" i="2" s="1"/>
  <c r="Y28" i="2" a="1"/>
  <c r="Y28" i="2" s="1"/>
  <c r="Z28" i="2" a="1"/>
  <c r="Z28" i="2" s="1"/>
  <c r="Y31" i="2" a="1"/>
  <c r="Y31" i="2" s="1"/>
  <c r="Z31" i="2" a="1"/>
  <c r="Z31" i="2" s="1"/>
  <c r="Y34" i="2" a="1"/>
  <c r="Y34" i="2" s="1"/>
  <c r="Z34" i="2" a="1"/>
  <c r="Z34" i="2" s="1"/>
  <c r="Y37" i="2" a="1"/>
  <c r="Y37" i="2" s="1"/>
  <c r="Z37" i="2" a="1"/>
  <c r="Z37" i="2" s="1"/>
  <c r="Y40" i="2" a="1"/>
  <c r="Y40" i="2" s="1"/>
  <c r="Z40" i="2" a="1"/>
  <c r="Z40" i="2" s="1"/>
  <c r="Y43" i="2" a="1"/>
  <c r="Y43" i="2" s="1"/>
  <c r="Z43" i="2" a="1"/>
  <c r="Z43" i="2" s="1"/>
  <c r="Y46" i="2" a="1"/>
  <c r="Y46" i="2" s="1"/>
  <c r="Z46" i="2" a="1"/>
  <c r="Z46" i="2" s="1"/>
  <c r="Y49" i="2" a="1"/>
  <c r="Y49" i="2" s="1"/>
  <c r="Z49" i="2" a="1"/>
  <c r="Z49" i="2" s="1"/>
  <c r="Y52" i="2" a="1"/>
  <c r="Y52" i="2" s="1"/>
  <c r="Z52" i="2" a="1"/>
  <c r="Z52" i="2" s="1"/>
  <c r="Y55" i="2" a="1"/>
  <c r="Y55" i="2" s="1"/>
  <c r="Z55" i="2" a="1"/>
  <c r="Z55" i="2" s="1"/>
  <c r="Y58" i="2" a="1"/>
  <c r="Y58" i="2" s="1"/>
  <c r="Z58" i="2" a="1"/>
  <c r="Z58" i="2" s="1"/>
  <c r="Y61" i="2" a="1"/>
  <c r="Y61" i="2" s="1"/>
  <c r="Z61" i="2" a="1"/>
  <c r="Z61" i="2" s="1"/>
  <c r="Y64" i="2" a="1"/>
  <c r="Y64" i="2" s="1"/>
  <c r="Z64" i="2" a="1"/>
  <c r="Z64" i="2" s="1"/>
  <c r="Y67" i="2" a="1"/>
  <c r="Y67" i="2" s="1"/>
  <c r="Z67" i="2" a="1"/>
  <c r="Z67" i="2" s="1"/>
  <c r="Y70" i="2" a="1"/>
  <c r="Y70" i="2" s="1"/>
  <c r="Z70" i="2" a="1"/>
  <c r="Z70" i="2" s="1"/>
  <c r="Y73" i="2" a="1"/>
  <c r="Y73" i="2" s="1"/>
  <c r="Z73" i="2" a="1"/>
  <c r="Z73" i="2" s="1"/>
  <c r="Y76" i="2" a="1"/>
  <c r="Y76" i="2" s="1"/>
  <c r="Z76" i="2" a="1"/>
  <c r="Z76" i="2" s="1"/>
  <c r="Y79" i="2" a="1"/>
  <c r="Y79" i="2" s="1"/>
  <c r="Z79" i="2" a="1"/>
  <c r="Z79" i="2" s="1"/>
  <c r="Y82" i="2" a="1"/>
  <c r="Y82" i="2" s="1"/>
  <c r="Z82" i="2" a="1"/>
  <c r="Z82" i="2" s="1"/>
  <c r="Y85" i="2" a="1"/>
  <c r="Y85" i="2" s="1"/>
  <c r="Z85" i="2" a="1"/>
  <c r="Z85" i="2" s="1"/>
  <c r="Y88" i="2" a="1"/>
  <c r="Y88" i="2" s="1"/>
  <c r="Z88" i="2" a="1"/>
  <c r="Z88" i="2" s="1"/>
  <c r="Y91" i="2" a="1"/>
  <c r="Y91" i="2" s="1"/>
  <c r="Z91" i="2" a="1"/>
  <c r="Z91" i="2" s="1"/>
  <c r="Y94" i="2" a="1"/>
  <c r="Y94" i="2" s="1"/>
  <c r="Z94" i="2" a="1"/>
  <c r="Z94" i="2" s="1"/>
  <c r="Y97" i="2" a="1"/>
  <c r="Y97" i="2" s="1"/>
  <c r="Z97" i="2" a="1"/>
  <c r="Z97" i="2" s="1"/>
  <c r="Y100" i="2" a="1"/>
  <c r="Y100" i="2" s="1"/>
  <c r="Z100" i="2" a="1"/>
  <c r="Z100" i="2" s="1"/>
  <c r="Y103" i="2" a="1"/>
  <c r="Y103" i="2" s="1"/>
  <c r="Z103" i="2" a="1"/>
  <c r="Z103" i="2" s="1"/>
  <c r="Y106" i="2" a="1"/>
  <c r="Y106" i="2" s="1"/>
  <c r="Z106" i="2" a="1"/>
  <c r="Z106" i="2" s="1"/>
  <c r="Y109" i="2" a="1"/>
  <c r="Y109" i="2" s="1"/>
  <c r="Z109" i="2" a="1"/>
  <c r="Z109" i="2" s="1"/>
  <c r="Y112" i="2" a="1"/>
  <c r="Y112" i="2" s="1"/>
  <c r="Z112" i="2" a="1"/>
  <c r="Z112" i="2" s="1"/>
  <c r="Y115" i="2" a="1"/>
  <c r="Y115" i="2" s="1"/>
  <c r="Z115" i="2" a="1"/>
  <c r="Z115" i="2" s="1"/>
  <c r="Y118" i="2" a="1"/>
  <c r="Y118" i="2" s="1"/>
  <c r="Z118" i="2" a="1"/>
  <c r="Z118" i="2" s="1"/>
  <c r="Y121" i="2" a="1"/>
  <c r="Y121" i="2" s="1"/>
  <c r="Z121" i="2" a="1"/>
  <c r="Z121" i="2" s="1"/>
  <c r="Y124" i="2" a="1"/>
  <c r="Y124" i="2" s="1"/>
  <c r="Z124" i="2" a="1"/>
  <c r="Z124" i="2" s="1"/>
  <c r="Y127" i="2" a="1"/>
  <c r="Y127" i="2" s="1"/>
  <c r="Z127" i="2" a="1"/>
  <c r="Z127" i="2" s="1"/>
  <c r="Y130" i="2" a="1"/>
  <c r="Y130" i="2" s="1"/>
  <c r="Z130" i="2" a="1"/>
  <c r="Z130" i="2" s="1"/>
  <c r="Y133" i="2" a="1"/>
  <c r="Y133" i="2" s="1"/>
  <c r="Z133" i="2" a="1"/>
  <c r="Z133" i="2" s="1"/>
  <c r="Y136" i="2" a="1"/>
  <c r="Y136" i="2" s="1"/>
  <c r="Z136" i="2" a="1"/>
  <c r="Z136" i="2" s="1"/>
  <c r="Y139" i="2" a="1"/>
  <c r="Y139" i="2" s="1"/>
  <c r="Z139" i="2" a="1"/>
  <c r="Z139" i="2" s="1"/>
  <c r="Y142" i="2" a="1"/>
  <c r="Y142" i="2" s="1"/>
  <c r="Z142" i="2" a="1"/>
  <c r="Z142" i="2" s="1"/>
  <c r="Y145" i="2" a="1"/>
  <c r="Y145" i="2" s="1"/>
  <c r="Z145" i="2" a="1"/>
  <c r="Z145" i="2" s="1"/>
  <c r="Y148" i="2" a="1"/>
  <c r="Y148" i="2" s="1"/>
  <c r="Z148" i="2" a="1"/>
  <c r="Z148" i="2" s="1"/>
  <c r="Y151" i="2" a="1"/>
  <c r="Y151" i="2" s="1"/>
  <c r="Z151" i="2" a="1"/>
  <c r="Z151" i="2" s="1"/>
  <c r="Y154" i="2" a="1"/>
  <c r="Y154" i="2" s="1"/>
  <c r="Z154" i="2" a="1"/>
  <c r="Z154" i="2" s="1"/>
  <c r="Y157" i="2" a="1"/>
  <c r="Y157" i="2" s="1"/>
  <c r="Z157" i="2" a="1"/>
  <c r="Z157" i="2" s="1"/>
  <c r="Y160" i="2" a="1"/>
  <c r="Y160" i="2" s="1"/>
  <c r="Z160" i="2" a="1"/>
  <c r="Z160" i="2" s="1"/>
  <c r="Y163" i="2" a="1"/>
  <c r="Y163" i="2" s="1"/>
  <c r="Z163" i="2" a="1"/>
  <c r="Z163" i="2" s="1"/>
  <c r="Y166" i="2" a="1"/>
  <c r="Y166" i="2" s="1"/>
  <c r="Z166" i="2" a="1"/>
  <c r="Z166" i="2" s="1"/>
  <c r="Y169" i="2" a="1"/>
  <c r="Y169" i="2" s="1"/>
  <c r="Z169" i="2" a="1"/>
  <c r="Z169" i="2" s="1"/>
  <c r="Y172" i="2" a="1"/>
  <c r="Y172" i="2" s="1"/>
  <c r="Z172" i="2" a="1"/>
  <c r="Z172" i="2" s="1"/>
  <c r="Y175" i="2" a="1"/>
  <c r="Y175" i="2" s="1"/>
  <c r="Z175" i="2" a="1"/>
  <c r="Z175" i="2" s="1"/>
  <c r="Y178" i="2" a="1"/>
  <c r="Y178" i="2" s="1"/>
  <c r="Z178" i="2" a="1"/>
  <c r="Z178" i="2" s="1"/>
  <c r="Y181" i="2" a="1"/>
  <c r="Y181" i="2" s="1"/>
  <c r="Z181" i="2" a="1"/>
  <c r="Z181" i="2" s="1"/>
  <c r="Y184" i="2" a="1"/>
  <c r="Y184" i="2" s="1"/>
  <c r="Z184" i="2" a="1"/>
  <c r="Z184" i="2" s="1"/>
  <c r="Y187" i="2" a="1"/>
  <c r="Y187" i="2" s="1"/>
  <c r="Z187" i="2" a="1"/>
  <c r="Z187" i="2" s="1"/>
  <c r="Y190" i="2" a="1"/>
  <c r="Y190" i="2" s="1"/>
  <c r="Z190" i="2" a="1"/>
  <c r="Z190" i="2" s="1"/>
  <c r="Y193" i="2" a="1"/>
  <c r="Y193" i="2" s="1"/>
  <c r="Z193" i="2" a="1"/>
  <c r="Z193" i="2" s="1"/>
  <c r="Y196" i="2" a="1"/>
  <c r="Y196" i="2" s="1"/>
  <c r="Z196" i="2" a="1"/>
  <c r="Z196" i="2" s="1"/>
  <c r="Y199" i="2" a="1"/>
  <c r="Y199" i="2" s="1"/>
  <c r="Z199" i="2" a="1"/>
  <c r="Z199" i="2" s="1"/>
  <c r="Y202" i="2" a="1"/>
  <c r="Y202" i="2" s="1"/>
  <c r="Z202" i="2" a="1"/>
  <c r="Z202" i="2" s="1"/>
  <c r="Y205" i="2" a="1"/>
  <c r="Y205" i="2" s="1"/>
  <c r="Z205" i="2" a="1"/>
  <c r="Z205" i="2" s="1"/>
  <c r="Y208" i="2" a="1"/>
  <c r="Y208" i="2" s="1"/>
  <c r="Z208" i="2" a="1"/>
  <c r="Z208" i="2" s="1"/>
  <c r="Y211" i="2" a="1"/>
  <c r="Y211" i="2" s="1"/>
  <c r="Z211" i="2" a="1"/>
  <c r="Z211" i="2" s="1"/>
  <c r="Y214" i="2" a="1"/>
  <c r="Y214" i="2" s="1"/>
  <c r="Z214" i="2" a="1"/>
  <c r="Z214" i="2" s="1"/>
  <c r="Y217" i="2" a="1"/>
  <c r="Y217" i="2" s="1"/>
  <c r="Z217" i="2" a="1"/>
  <c r="Z217" i="2" s="1"/>
  <c r="Y220" i="2" a="1"/>
  <c r="Y220" i="2" s="1"/>
  <c r="Z220" i="2" a="1"/>
  <c r="Z220" i="2" s="1"/>
  <c r="Y223" i="2" a="1"/>
  <c r="Y223" i="2" s="1"/>
  <c r="Z223" i="2" a="1"/>
  <c r="Z223" i="2" s="1"/>
  <c r="Y226" i="2" a="1"/>
  <c r="Y226" i="2" s="1"/>
  <c r="Z226" i="2" a="1"/>
  <c r="Z226" i="2" s="1"/>
  <c r="Y229" i="2" a="1"/>
  <c r="Y229" i="2" s="1"/>
  <c r="Z229" i="2" a="1"/>
  <c r="Z229" i="2" s="1"/>
  <c r="Y232" i="2" a="1"/>
  <c r="Y232" i="2" s="1"/>
  <c r="Z232" i="2" a="1"/>
  <c r="Z232" i="2" s="1"/>
  <c r="Y235" i="2" a="1"/>
  <c r="Y235" i="2" s="1"/>
  <c r="Z235" i="2" a="1"/>
  <c r="Z235" i="2" s="1"/>
  <c r="Y238" i="2" a="1"/>
  <c r="Y238" i="2" s="1"/>
  <c r="Z238" i="2" a="1"/>
  <c r="Z238" i="2" s="1"/>
  <c r="Y241" i="2" a="1"/>
  <c r="Y241" i="2" s="1"/>
  <c r="Z241" i="2" a="1"/>
  <c r="Z241" i="2" s="1"/>
  <c r="Y244" i="2" a="1"/>
  <c r="Y244" i="2" s="1"/>
  <c r="Z244" i="2" a="1"/>
  <c r="Z244" i="2" s="1"/>
  <c r="Y247" i="2" a="1"/>
  <c r="Y247" i="2" s="1"/>
  <c r="Z247" i="2" a="1"/>
  <c r="Z247" i="2" s="1"/>
  <c r="Y250" i="2" a="1"/>
  <c r="Y250" i="2" s="1"/>
  <c r="Z250" i="2" a="1"/>
  <c r="Z250" i="2" s="1"/>
  <c r="Y253" i="2" a="1"/>
  <c r="Y253" i="2" s="1"/>
  <c r="Z253" i="2" a="1"/>
  <c r="Z253" i="2" s="1"/>
  <c r="Y256" i="2" a="1"/>
  <c r="Y256" i="2" s="1"/>
  <c r="Z256" i="2" a="1"/>
  <c r="Z256" i="2" s="1"/>
  <c r="Y259" i="2" a="1"/>
  <c r="Y259" i="2" s="1"/>
  <c r="Z259" i="2" a="1"/>
  <c r="Z259" i="2" s="1"/>
  <c r="Y262" i="2" a="1"/>
  <c r="Y262" i="2" s="1"/>
  <c r="Z262" i="2" a="1"/>
  <c r="Z262" i="2" s="1"/>
  <c r="Y265" i="2" a="1"/>
  <c r="Y265" i="2" s="1"/>
  <c r="Z265" i="2" a="1"/>
  <c r="Z265" i="2" s="1"/>
  <c r="Y268" i="2" a="1"/>
  <c r="Y268" i="2" s="1"/>
  <c r="Z268" i="2" a="1"/>
  <c r="Z268" i="2" s="1"/>
  <c r="Y271" i="2" a="1"/>
  <c r="Y271" i="2" s="1"/>
  <c r="Z271" i="2" a="1"/>
  <c r="Z271" i="2" s="1"/>
  <c r="Y274" i="2" a="1"/>
  <c r="Y274" i="2" s="1"/>
  <c r="Z274" i="2" a="1"/>
  <c r="Z274" i="2" s="1"/>
  <c r="Y277" i="2" a="1"/>
  <c r="Y277" i="2" s="1"/>
  <c r="Z277" i="2" a="1"/>
  <c r="Z277" i="2" s="1"/>
  <c r="Y1766" i="2" a="1"/>
  <c r="Y1766" i="2" s="1"/>
  <c r="Z1766" i="2" a="1"/>
  <c r="Z1766" i="2" s="1"/>
  <c r="Y1769" i="2" a="1"/>
  <c r="Y1769" i="2" s="1"/>
  <c r="Z1769" i="2" a="1"/>
  <c r="Z1769" i="2" s="1"/>
  <c r="Y1772" i="2" a="1"/>
  <c r="Y1772" i="2" s="1"/>
  <c r="Z1772" i="2" a="1"/>
  <c r="Z1772" i="2" s="1"/>
  <c r="Y1775" i="2" a="1"/>
  <c r="Y1775" i="2" s="1"/>
  <c r="Z1775" i="2" a="1"/>
  <c r="Z1775" i="2" s="1"/>
  <c r="Y1778" i="2" a="1"/>
  <c r="Y1778" i="2" s="1"/>
  <c r="Z1778" i="2" a="1"/>
  <c r="Z1778" i="2" s="1"/>
  <c r="Y1781" i="2" a="1"/>
  <c r="Y1781" i="2" s="1"/>
  <c r="Z1781" i="2" a="1"/>
  <c r="Z1781" i="2" s="1"/>
  <c r="Y1784" i="2" a="1"/>
  <c r="Y1784" i="2" s="1"/>
  <c r="Z1784" i="2" a="1"/>
  <c r="Z1784" i="2" s="1"/>
  <c r="Y1787" i="2" a="1"/>
  <c r="Y1787" i="2" s="1"/>
  <c r="Z1787" i="2" a="1"/>
  <c r="Z1787" i="2" s="1"/>
  <c r="Y1790" i="2" a="1"/>
  <c r="Y1790" i="2" s="1"/>
  <c r="Z1790" i="2" a="1"/>
  <c r="Z1790" i="2" s="1"/>
  <c r="Y1793" i="2" a="1"/>
  <c r="Y1793" i="2" s="1"/>
  <c r="Z1793" i="2" a="1"/>
  <c r="Z1793" i="2" s="1"/>
  <c r="Y1796" i="2" a="1"/>
  <c r="Y1796" i="2" s="1"/>
  <c r="Z1796" i="2" a="1"/>
  <c r="Z1796" i="2" s="1"/>
  <c r="Y1799" i="2" a="1"/>
  <c r="Y1799" i="2" s="1"/>
  <c r="Z1799" i="2" a="1"/>
  <c r="Z1799" i="2" s="1"/>
  <c r="Y1802" i="2" a="1"/>
  <c r="Y1802" i="2" s="1"/>
  <c r="Z1802" i="2" a="1"/>
  <c r="Z1802" i="2" s="1"/>
  <c r="Y1805" i="2" a="1"/>
  <c r="Y1805" i="2" s="1"/>
  <c r="Z1805" i="2" a="1"/>
  <c r="Z1805" i="2" s="1"/>
  <c r="Y1808" i="2" a="1"/>
  <c r="Y1808" i="2" s="1"/>
  <c r="Z1808" i="2" a="1"/>
  <c r="Z1808" i="2" s="1"/>
  <c r="Y1811" i="2" a="1"/>
  <c r="Y1811" i="2" s="1"/>
  <c r="Z1811" i="2" a="1"/>
  <c r="Z1811" i="2" s="1"/>
  <c r="Y1814" i="2" a="1"/>
  <c r="Y1814" i="2" s="1"/>
  <c r="Z1814" i="2" a="1"/>
  <c r="Z1814" i="2" s="1"/>
  <c r="Y1817" i="2" a="1"/>
  <c r="Y1817" i="2" s="1"/>
  <c r="Z1817" i="2" a="1"/>
  <c r="Z1817" i="2" s="1"/>
  <c r="Y1820" i="2" a="1"/>
  <c r="Y1820" i="2" s="1"/>
  <c r="Z1820" i="2" a="1"/>
  <c r="Z1820" i="2" s="1"/>
  <c r="Y1823" i="2" a="1"/>
  <c r="Y1823" i="2" s="1"/>
  <c r="Z1823" i="2" a="1"/>
  <c r="Z1823" i="2" s="1"/>
  <c r="Y1826" i="2" a="1"/>
  <c r="Y1826" i="2" s="1"/>
  <c r="Z1826" i="2" a="1"/>
  <c r="Z1826" i="2" s="1"/>
  <c r="Y1829" i="2" a="1"/>
  <c r="Y1829" i="2" s="1"/>
  <c r="Z1829" i="2" a="1"/>
  <c r="Z1829" i="2" s="1"/>
  <c r="Y1832" i="2" a="1"/>
  <c r="Y1832" i="2" s="1"/>
  <c r="Z1832" i="2" a="1"/>
  <c r="Z1832" i="2" s="1"/>
  <c r="Y1835" i="2" a="1"/>
  <c r="Y1835" i="2" s="1"/>
  <c r="Z1835" i="2" a="1"/>
  <c r="Z1835" i="2" s="1"/>
  <c r="Y1838" i="2" a="1"/>
  <c r="Y1838" i="2" s="1"/>
  <c r="Z1838" i="2" a="1"/>
  <c r="Z1838" i="2" s="1"/>
  <c r="Y1841" i="2" a="1"/>
  <c r="Y1841" i="2" s="1"/>
  <c r="Z1841" i="2" a="1"/>
  <c r="Z1841" i="2" s="1"/>
  <c r="Y1844" i="2" a="1"/>
  <c r="Y1844" i="2" s="1"/>
  <c r="Z1844" i="2" a="1"/>
  <c r="Z1844" i="2" s="1"/>
  <c r="Y1847" i="2" a="1"/>
  <c r="Y1847" i="2" s="1"/>
  <c r="Z1847" i="2" a="1"/>
  <c r="Z1847" i="2" s="1"/>
  <c r="Y1850" i="2" a="1"/>
  <c r="Y1850" i="2" s="1"/>
  <c r="Z1850" i="2" a="1"/>
  <c r="Z1850" i="2" s="1"/>
  <c r="Y1853" i="2" a="1"/>
  <c r="Y1853" i="2" s="1"/>
  <c r="Z1853" i="2" a="1"/>
  <c r="Z1853" i="2" s="1"/>
  <c r="Y1856" i="2" a="1"/>
  <c r="Y1856" i="2" s="1"/>
  <c r="Z1856" i="2" a="1"/>
  <c r="Z1856" i="2" s="1"/>
  <c r="Y1859" i="2" a="1"/>
  <c r="Y1859" i="2" s="1"/>
  <c r="Z1859" i="2" a="1"/>
  <c r="Z1859" i="2" s="1"/>
  <c r="Y1862" i="2" a="1"/>
  <c r="Y1862" i="2" s="1"/>
  <c r="Z1862" i="2" a="1"/>
  <c r="Z1862" i="2" s="1"/>
  <c r="Y1865" i="2" a="1"/>
  <c r="Y1865" i="2" s="1"/>
  <c r="Z1865" i="2" a="1"/>
  <c r="Z1865" i="2" s="1"/>
  <c r="Y1868" i="2" a="1"/>
  <c r="Y1868" i="2" s="1"/>
  <c r="Z1868" i="2" a="1"/>
  <c r="Z1868" i="2" s="1"/>
  <c r="Y1871" i="2" a="1"/>
  <c r="Y1871" i="2" s="1"/>
  <c r="Z1871" i="2" a="1"/>
  <c r="Z1871" i="2" s="1"/>
  <c r="Y1874" i="2" a="1"/>
  <c r="Y1874" i="2" s="1"/>
  <c r="Z1874" i="2" a="1"/>
  <c r="Z1874" i="2" s="1"/>
  <c r="Y1877" i="2" a="1"/>
  <c r="Y1877" i="2" s="1"/>
  <c r="Z1877" i="2" a="1"/>
  <c r="Z1877" i="2" s="1"/>
  <c r="Y1880" i="2" a="1"/>
  <c r="Y1880" i="2" s="1"/>
  <c r="Z1880" i="2" a="1"/>
  <c r="Z1880" i="2" s="1"/>
  <c r="Y1883" i="2" a="1"/>
  <c r="Y1883" i="2" s="1"/>
  <c r="Z1883" i="2" a="1"/>
  <c r="Z1883" i="2" s="1"/>
  <c r="Y1886" i="2" a="1"/>
  <c r="Y1886" i="2" s="1"/>
  <c r="Z1886" i="2" a="1"/>
  <c r="Z1886" i="2" s="1"/>
  <c r="Y1889" i="2" a="1"/>
  <c r="Y1889" i="2" s="1"/>
  <c r="Z1889" i="2" a="1"/>
  <c r="Z1889" i="2" s="1"/>
  <c r="Y1892" i="2" a="1"/>
  <c r="Y1892" i="2" s="1"/>
  <c r="Z1892" i="2" a="1"/>
  <c r="Z1892" i="2" s="1"/>
  <c r="Y1895" i="2" a="1"/>
  <c r="Y1895" i="2" s="1"/>
  <c r="Z1895" i="2" a="1"/>
  <c r="Z1895" i="2" s="1"/>
  <c r="Y1898" i="2" a="1"/>
  <c r="Y1898" i="2" s="1"/>
  <c r="Z1898" i="2" a="1"/>
  <c r="Z1898" i="2" s="1"/>
  <c r="Y1901" i="2" a="1"/>
  <c r="Y1901" i="2" s="1"/>
  <c r="Z1901" i="2" a="1"/>
  <c r="Z1901" i="2" s="1"/>
  <c r="Y1904" i="2" a="1"/>
  <c r="Y1904" i="2" s="1"/>
  <c r="Z1904" i="2" a="1"/>
  <c r="Z1904" i="2" s="1"/>
  <c r="Y1907" i="2" a="1"/>
  <c r="Y1907" i="2" s="1"/>
  <c r="Z1907" i="2" a="1"/>
  <c r="Z1907" i="2" s="1"/>
  <c r="Y1910" i="2" a="1"/>
  <c r="Y1910" i="2" s="1"/>
  <c r="Z1910" i="2" a="1"/>
  <c r="Z1910" i="2" s="1"/>
  <c r="Y1913" i="2" a="1"/>
  <c r="Y1913" i="2" s="1"/>
  <c r="Z1913" i="2" a="1"/>
  <c r="Z1913" i="2" s="1"/>
  <c r="Y1916" i="2" a="1"/>
  <c r="Y1916" i="2" s="1"/>
  <c r="Z1916" i="2" a="1"/>
  <c r="Z1916" i="2" s="1"/>
  <c r="Y1919" i="2" a="1"/>
  <c r="Y1919" i="2" s="1"/>
  <c r="Z1919" i="2" a="1"/>
  <c r="Z1919" i="2" s="1"/>
  <c r="Y1922" i="2" a="1"/>
  <c r="Y1922" i="2" s="1"/>
  <c r="Z1922" i="2" a="1"/>
  <c r="Z1922" i="2" s="1"/>
  <c r="Y1925" i="2" a="1"/>
  <c r="Y1925" i="2" s="1"/>
  <c r="Z1925" i="2" a="1"/>
  <c r="Z1925" i="2" s="1"/>
  <c r="Y1928" i="2" a="1"/>
  <c r="Y1928" i="2" s="1"/>
  <c r="Z1928" i="2" a="1"/>
  <c r="Z1928" i="2" s="1"/>
  <c r="Y1931" i="2" a="1"/>
  <c r="Y1931" i="2" s="1"/>
  <c r="Z1931" i="2" a="1"/>
  <c r="Z1931" i="2" s="1"/>
  <c r="Y1934" i="2" a="1"/>
  <c r="Y1934" i="2" s="1"/>
  <c r="Z1934" i="2" a="1"/>
  <c r="Z1934" i="2" s="1"/>
  <c r="Y1937" i="2" a="1"/>
  <c r="Y1937" i="2" s="1"/>
  <c r="Z1937" i="2" a="1"/>
  <c r="Z1937" i="2" s="1"/>
  <c r="Y1940" i="2" a="1"/>
  <c r="Y1940" i="2" s="1"/>
  <c r="Z1940" i="2" a="1"/>
  <c r="Z1940" i="2" s="1"/>
  <c r="Y1943" i="2" a="1"/>
  <c r="Y1943" i="2" s="1"/>
  <c r="Z1943" i="2" a="1"/>
  <c r="Z1943" i="2" s="1"/>
  <c r="Y1946" i="2" a="1"/>
  <c r="Y1946" i="2" s="1"/>
  <c r="Z1946" i="2" a="1"/>
  <c r="Z1946" i="2" s="1"/>
  <c r="Y1949" i="2" a="1"/>
  <c r="Y1949" i="2" s="1"/>
  <c r="Z1949" i="2" a="1"/>
  <c r="Z1949" i="2" s="1"/>
  <c r="Y1952" i="2" a="1"/>
  <c r="Y1952" i="2" s="1"/>
  <c r="Z1952" i="2" a="1"/>
  <c r="Z1952" i="2" s="1"/>
  <c r="Y1955" i="2" a="1"/>
  <c r="Y1955" i="2" s="1"/>
  <c r="Z1955" i="2" a="1"/>
  <c r="Z1955" i="2" s="1"/>
  <c r="Y1958" i="2" a="1"/>
  <c r="Y1958" i="2" s="1"/>
  <c r="Z1958" i="2" a="1"/>
  <c r="Z1958" i="2" s="1"/>
  <c r="Y1961" i="2" a="1"/>
  <c r="Y1961" i="2" s="1"/>
  <c r="Z1961" i="2" a="1"/>
  <c r="Z1961" i="2" s="1"/>
  <c r="Y1964" i="2" a="1"/>
  <c r="Y1964" i="2" s="1"/>
  <c r="Z1964" i="2" a="1"/>
  <c r="Z1964" i="2" s="1"/>
  <c r="Y1967" i="2" a="1"/>
  <c r="Y1967" i="2" s="1"/>
  <c r="Z1967" i="2" a="1"/>
  <c r="Z1967" i="2" s="1"/>
  <c r="Y1970" i="2" a="1"/>
  <c r="Y1970" i="2" s="1"/>
  <c r="Z1970" i="2" a="1"/>
  <c r="Z1970" i="2" s="1"/>
  <c r="Y1973" i="2" a="1"/>
  <c r="Y1973" i="2" s="1"/>
  <c r="Z1973" i="2" a="1"/>
  <c r="Z1973" i="2" s="1"/>
  <c r="Y1976" i="2" a="1"/>
  <c r="Y1976" i="2" s="1"/>
  <c r="Z1976" i="2" a="1"/>
  <c r="Z1976" i="2" s="1"/>
  <c r="Y1979" i="2" a="1"/>
  <c r="Y1979" i="2" s="1"/>
  <c r="Z1979" i="2" a="1"/>
  <c r="Z1979" i="2" s="1"/>
  <c r="Y1982" i="2" a="1"/>
  <c r="Y1982" i="2" s="1"/>
  <c r="Z1982" i="2" a="1"/>
  <c r="Z1982" i="2" s="1"/>
  <c r="Y1985" i="2" a="1"/>
  <c r="Y1985" i="2" s="1"/>
  <c r="Z1985" i="2" a="1"/>
  <c r="Z1985" i="2" s="1"/>
  <c r="Y1988" i="2" a="1"/>
  <c r="Y1988" i="2" s="1"/>
  <c r="Z1988" i="2" a="1"/>
  <c r="Z1988" i="2" s="1"/>
  <c r="Y1991" i="2" a="1"/>
  <c r="Y1991" i="2" s="1"/>
  <c r="Z1991" i="2" a="1"/>
  <c r="Z1991" i="2" s="1"/>
  <c r="Y1994" i="2" a="1"/>
  <c r="Y1994" i="2" s="1"/>
  <c r="Z1994" i="2" a="1"/>
  <c r="Z1994" i="2" s="1"/>
  <c r="Y1997" i="2" a="1"/>
  <c r="Y1997" i="2" s="1"/>
  <c r="Z1997" i="2" a="1"/>
  <c r="Z1997" i="2" s="1"/>
  <c r="Y2000" i="2" a="1"/>
  <c r="Y2000" i="2" s="1"/>
  <c r="Z2000" i="2" a="1"/>
  <c r="Z2000" i="2" s="1"/>
  <c r="Y2003" i="2" a="1"/>
  <c r="Y2003" i="2" s="1"/>
  <c r="Z2003" i="2" a="1"/>
  <c r="Z2003" i="2" s="1"/>
  <c r="Y2006" i="2" a="1"/>
  <c r="Y2006" i="2" s="1"/>
  <c r="Z2006" i="2" a="1"/>
  <c r="Z2006" i="2" s="1"/>
  <c r="Y2009" i="2" a="1"/>
  <c r="Y2009" i="2" s="1"/>
  <c r="Z2009" i="2" a="1"/>
  <c r="Z2009" i="2" s="1"/>
  <c r="Y2012" i="2" a="1"/>
  <c r="Y2012" i="2" s="1"/>
  <c r="Z2012" i="2" a="1"/>
  <c r="Z2012" i="2" s="1"/>
  <c r="Y2015" i="2" a="1"/>
  <c r="Y2015" i="2" s="1"/>
  <c r="Z2015" i="2" a="1"/>
  <c r="Z2015" i="2" s="1"/>
  <c r="Y2018" i="2" a="1"/>
  <c r="Y2018" i="2" s="1"/>
  <c r="Z2018" i="2" a="1"/>
  <c r="Z2018" i="2" s="1"/>
  <c r="Y2021" i="2" a="1"/>
  <c r="Y2021" i="2" s="1"/>
  <c r="Z2021" i="2" a="1"/>
  <c r="Z2021" i="2" s="1"/>
  <c r="Y2024" i="2" a="1"/>
  <c r="Y2024" i="2" s="1"/>
  <c r="Z2024" i="2" a="1"/>
  <c r="Z2024" i="2" s="1"/>
  <c r="Y2027" i="2" a="1"/>
  <c r="Y2027" i="2" s="1"/>
  <c r="Z2027" i="2" a="1"/>
  <c r="Z2027" i="2" s="1"/>
  <c r="Y2030" i="2" a="1"/>
  <c r="Y2030" i="2" s="1"/>
  <c r="Z2030" i="2" a="1"/>
  <c r="Z2030" i="2" s="1"/>
  <c r="Y2033" i="2" a="1"/>
  <c r="Y2033" i="2" s="1"/>
  <c r="Z2033" i="2" a="1"/>
  <c r="Z2033" i="2" s="1"/>
  <c r="Y2036" i="2" a="1"/>
  <c r="Y2036" i="2" s="1"/>
  <c r="Z2036" i="2" a="1"/>
  <c r="Z2036" i="2" s="1"/>
  <c r="Y2039" i="2" a="1"/>
  <c r="Y2039" i="2" s="1"/>
  <c r="Z2039" i="2" a="1"/>
  <c r="Z2039" i="2" s="1"/>
  <c r="Y2042" i="2" a="1"/>
  <c r="Y2042" i="2" s="1"/>
  <c r="Z2042" i="2" a="1"/>
  <c r="Z2042" i="2" s="1"/>
  <c r="Y2045" i="2" a="1"/>
  <c r="Y2045" i="2" s="1"/>
  <c r="Z2045" i="2" a="1"/>
  <c r="Z2045" i="2" s="1"/>
  <c r="Y2048" i="2" a="1"/>
  <c r="Y2048" i="2" s="1"/>
  <c r="Z2048" i="2" a="1"/>
  <c r="Z2048" i="2" s="1"/>
  <c r="Y2051" i="2" a="1"/>
  <c r="Y2051" i="2" s="1"/>
  <c r="Z2051" i="2" a="1"/>
  <c r="Z2051" i="2" s="1"/>
  <c r="Y2054" i="2" a="1"/>
  <c r="Y2054" i="2" s="1"/>
  <c r="Z2054" i="2" a="1"/>
  <c r="Z2054" i="2" s="1"/>
  <c r="Y2057" i="2" a="1"/>
  <c r="Y2057" i="2" s="1"/>
  <c r="Z2057" i="2" a="1"/>
  <c r="Z2057" i="2" s="1"/>
  <c r="Y2060" i="2" a="1"/>
  <c r="Y2060" i="2" s="1"/>
  <c r="Z2060" i="2" a="1"/>
  <c r="Z2060" i="2" s="1"/>
  <c r="Y2063" i="2" a="1"/>
  <c r="Y2063" i="2" s="1"/>
  <c r="Z2063" i="2" a="1"/>
  <c r="Z2063" i="2" s="1"/>
  <c r="Y2066" i="2" a="1"/>
  <c r="Y2066" i="2" s="1"/>
  <c r="Z2066" i="2" a="1"/>
  <c r="Z2066" i="2" s="1"/>
  <c r="Y2069" i="2" a="1"/>
  <c r="Y2069" i="2" s="1"/>
  <c r="Z2069" i="2" a="1"/>
  <c r="Z2069" i="2" s="1"/>
  <c r="Y2072" i="2" a="1"/>
  <c r="Y2072" i="2" s="1"/>
  <c r="Z2072" i="2" a="1"/>
  <c r="Z2072" i="2" s="1"/>
  <c r="Y2075" i="2" a="1"/>
  <c r="Y2075" i="2" s="1"/>
  <c r="Z2075" i="2" a="1"/>
  <c r="Z2075" i="2" s="1"/>
  <c r="Y2078" i="2" a="1"/>
  <c r="Y2078" i="2" s="1"/>
  <c r="Z2078" i="2" a="1"/>
  <c r="Z2078" i="2" s="1"/>
  <c r="Y2081" i="2" a="1"/>
  <c r="Y2081" i="2" s="1"/>
  <c r="Z2081" i="2" a="1"/>
  <c r="Z2081" i="2" s="1"/>
  <c r="Y2084" i="2" a="1"/>
  <c r="Y2084" i="2" s="1"/>
  <c r="Z2084" i="2" a="1"/>
  <c r="Z2084" i="2" s="1"/>
  <c r="Y2087" i="2" a="1"/>
  <c r="Y2087" i="2" s="1"/>
  <c r="Z2087" i="2" a="1"/>
  <c r="Z2087" i="2" s="1"/>
  <c r="Y2090" i="2" a="1"/>
  <c r="Y2090" i="2" s="1"/>
  <c r="Z2090" i="2" a="1"/>
  <c r="Z2090" i="2" s="1"/>
  <c r="Y2093" i="2" a="1"/>
  <c r="Y2093" i="2" s="1"/>
  <c r="Z2093" i="2" a="1"/>
  <c r="Z2093" i="2" s="1"/>
  <c r="Y2096" i="2" a="1"/>
  <c r="Y2096" i="2" s="1"/>
  <c r="Z2096" i="2" a="1"/>
  <c r="Z2096" i="2" s="1"/>
  <c r="Y2099" i="2" a="1"/>
  <c r="Y2099" i="2" s="1"/>
  <c r="Z2099" i="2" a="1"/>
  <c r="Z2099" i="2" s="1"/>
  <c r="Y2102" i="2" a="1"/>
  <c r="Y2102" i="2" s="1"/>
  <c r="Z2102" i="2" a="1"/>
  <c r="Z2102" i="2" s="1"/>
  <c r="Y2105" i="2" a="1"/>
  <c r="Y2105" i="2" s="1"/>
  <c r="Z2105" i="2" a="1"/>
  <c r="Z2105" i="2" s="1"/>
  <c r="Y2108" i="2" a="1"/>
  <c r="Y2108" i="2" s="1"/>
  <c r="Z2108" i="2" a="1"/>
  <c r="Z2108" i="2" s="1"/>
  <c r="Y2111" i="2" a="1"/>
  <c r="Y2111" i="2" s="1"/>
  <c r="Z2111" i="2" a="1"/>
  <c r="Z2111" i="2" s="1"/>
  <c r="Y2114" i="2" a="1"/>
  <c r="Y2114" i="2" s="1"/>
  <c r="Z2114" i="2" a="1"/>
  <c r="Z2114" i="2" s="1"/>
  <c r="Y2117" i="2" a="1"/>
  <c r="Y2117" i="2" s="1"/>
  <c r="Z2117" i="2" a="1"/>
  <c r="Z2117" i="2" s="1"/>
  <c r="Y2120" i="2" a="1"/>
  <c r="Y2120" i="2" s="1"/>
  <c r="Z2120" i="2" a="1"/>
  <c r="Z2120" i="2" s="1"/>
  <c r="Y2123" i="2" a="1"/>
  <c r="Y2123" i="2" s="1"/>
  <c r="Z2123" i="2" a="1"/>
  <c r="Z2123" i="2" s="1"/>
  <c r="Y2126" i="2" a="1"/>
  <c r="Y2126" i="2" s="1"/>
  <c r="Z2126" i="2" a="1"/>
  <c r="Z2126" i="2" s="1"/>
  <c r="Y2129" i="2" a="1"/>
  <c r="Y2129" i="2" s="1"/>
  <c r="Z2129" i="2" a="1"/>
  <c r="Z2129" i="2" s="1"/>
  <c r="Y2132" i="2" a="1"/>
  <c r="Y2132" i="2" s="1"/>
  <c r="Z2132" i="2" a="1"/>
  <c r="Z2132" i="2" s="1"/>
  <c r="Y2135" i="2" a="1"/>
  <c r="Y2135" i="2" s="1"/>
  <c r="Z2135" i="2" a="1"/>
  <c r="Z2135" i="2" s="1"/>
  <c r="Y2138" i="2" a="1"/>
  <c r="Y2138" i="2" s="1"/>
  <c r="Z2138" i="2" a="1"/>
  <c r="Z2138" i="2" s="1"/>
  <c r="Y2141" i="2" a="1"/>
  <c r="Y2141" i="2" s="1"/>
  <c r="Z2141" i="2" a="1"/>
  <c r="Z2141" i="2" s="1"/>
  <c r="Y2144" i="2" a="1"/>
  <c r="Y2144" i="2" s="1"/>
  <c r="Z2144" i="2" a="1"/>
  <c r="Z2144" i="2" s="1"/>
  <c r="Y2147" i="2" a="1"/>
  <c r="Y2147" i="2" s="1"/>
  <c r="Z2147" i="2" a="1"/>
  <c r="Z2147" i="2" s="1"/>
  <c r="Y2150" i="2" a="1"/>
  <c r="Y2150" i="2" s="1"/>
  <c r="Z2150" i="2" a="1"/>
  <c r="Z2150" i="2" s="1"/>
  <c r="Y2153" i="2" a="1"/>
  <c r="Y2153" i="2" s="1"/>
  <c r="Z2153" i="2" a="1"/>
  <c r="Z2153" i="2" s="1"/>
  <c r="Y2156" i="2" a="1"/>
  <c r="Y2156" i="2" s="1"/>
  <c r="Z2156" i="2" a="1"/>
  <c r="Z2156" i="2" s="1"/>
  <c r="Y2159" i="2" a="1"/>
  <c r="Y2159" i="2" s="1"/>
  <c r="Z2159" i="2" a="1"/>
  <c r="Z2159" i="2" s="1"/>
  <c r="Y2162" i="2" a="1"/>
  <c r="Y2162" i="2" s="1"/>
  <c r="Z2162" i="2" a="1"/>
  <c r="Z2162" i="2" s="1"/>
  <c r="Y2165" i="2" a="1"/>
  <c r="Y2165" i="2" s="1"/>
  <c r="Z2165" i="2" a="1"/>
  <c r="Z2165" i="2" s="1"/>
  <c r="Y2168" i="2" a="1"/>
  <c r="Y2168" i="2" s="1"/>
  <c r="Z2168" i="2" a="1"/>
  <c r="Z2168" i="2" s="1"/>
  <c r="Y2171" i="2" a="1"/>
  <c r="Y2171" i="2" s="1"/>
  <c r="Z2171" i="2" a="1"/>
  <c r="Z2171" i="2" s="1"/>
  <c r="Y2174" i="2" a="1"/>
  <c r="Y2174" i="2" s="1"/>
  <c r="Z2174" i="2" a="1"/>
  <c r="Z2174" i="2" s="1"/>
  <c r="Y2177" i="2" a="1"/>
  <c r="Y2177" i="2" s="1"/>
  <c r="Z2177" i="2" a="1"/>
  <c r="Z2177" i="2" s="1"/>
  <c r="Y2180" i="2" a="1"/>
  <c r="Y2180" i="2" s="1"/>
  <c r="Z2180" i="2" a="1"/>
  <c r="Z2180" i="2" s="1"/>
  <c r="Y2183" i="2" a="1"/>
  <c r="Y2183" i="2" s="1"/>
  <c r="Z2183" i="2" a="1"/>
  <c r="Z2183" i="2" s="1"/>
  <c r="Y2186" i="2" a="1"/>
  <c r="Y2186" i="2" s="1"/>
  <c r="Z2186" i="2" a="1"/>
  <c r="Z2186" i="2" s="1"/>
  <c r="Y2189" i="2" a="1"/>
  <c r="Y2189" i="2" s="1"/>
  <c r="Z2189" i="2" a="1"/>
  <c r="Z2189" i="2" s="1"/>
  <c r="Y2192" i="2" a="1"/>
  <c r="Y2192" i="2" s="1"/>
  <c r="Z2192" i="2" a="1"/>
  <c r="Z2192" i="2" s="1"/>
  <c r="Y2195" i="2" a="1"/>
  <c r="Y2195" i="2" s="1"/>
  <c r="Z2195" i="2" a="1"/>
  <c r="Z2195" i="2" s="1"/>
  <c r="Y2198" i="2" a="1"/>
  <c r="Y2198" i="2" s="1"/>
  <c r="Z2198" i="2" a="1"/>
  <c r="Z2198" i="2" s="1"/>
  <c r="Y2201" i="2" a="1"/>
  <c r="Y2201" i="2" s="1"/>
  <c r="Z2201" i="2" a="1"/>
  <c r="Z2201" i="2" s="1"/>
  <c r="Y2204" i="2" a="1"/>
  <c r="Y2204" i="2" s="1"/>
  <c r="Z2204" i="2" a="1"/>
  <c r="Z2204" i="2" s="1"/>
  <c r="Y2207" i="2" a="1"/>
  <c r="Y2207" i="2" s="1"/>
  <c r="Z2207" i="2" a="1"/>
  <c r="Z2207" i="2" s="1"/>
  <c r="Y2210" i="2" a="1"/>
  <c r="Y2210" i="2" s="1"/>
  <c r="Z2210" i="2" a="1"/>
  <c r="Z2210" i="2" s="1"/>
  <c r="Y2213" i="2" a="1"/>
  <c r="Y2213" i="2" s="1"/>
  <c r="Z2213" i="2" a="1"/>
  <c r="Z2213" i="2" s="1"/>
  <c r="Y2216" i="2" a="1"/>
  <c r="Y2216" i="2" s="1"/>
  <c r="Z2216" i="2" a="1"/>
  <c r="Z2216" i="2" s="1"/>
  <c r="Y2219" i="2" a="1"/>
  <c r="Y2219" i="2" s="1"/>
  <c r="Z2219" i="2" a="1"/>
  <c r="Z2219" i="2" s="1"/>
  <c r="Y2222" i="2" a="1"/>
  <c r="Y2222" i="2" s="1"/>
  <c r="Z2222" i="2" a="1"/>
  <c r="Z2222" i="2" s="1"/>
  <c r="Y2225" i="2" a="1"/>
  <c r="Y2225" i="2" s="1"/>
  <c r="Z2225" i="2" a="1"/>
  <c r="Z2225" i="2" s="1"/>
  <c r="Y2228" i="2" a="1"/>
  <c r="Y2228" i="2" s="1"/>
  <c r="Z2228" i="2" a="1"/>
  <c r="Z2228" i="2" s="1"/>
  <c r="Y2231" i="2" a="1"/>
  <c r="Y2231" i="2" s="1"/>
  <c r="Z2231" i="2" a="1"/>
  <c r="Z2231" i="2" s="1"/>
  <c r="Y2234" i="2" a="1"/>
  <c r="Y2234" i="2" s="1"/>
  <c r="Z2234" i="2" a="1"/>
  <c r="Z2234" i="2" s="1"/>
  <c r="Y2237" i="2" a="1"/>
  <c r="Y2237" i="2" s="1"/>
  <c r="Z2237" i="2" a="1"/>
  <c r="Z2237" i="2" s="1"/>
  <c r="Y2240" i="2" a="1"/>
  <c r="Y2240" i="2" s="1"/>
  <c r="Z2240" i="2" a="1"/>
  <c r="Z2240" i="2" s="1"/>
  <c r="Y2243" i="2" a="1"/>
  <c r="Y2243" i="2" s="1"/>
  <c r="Z2243" i="2" a="1"/>
  <c r="Z2243" i="2" s="1"/>
  <c r="Y2246" i="2" a="1"/>
  <c r="Y2246" i="2" s="1"/>
  <c r="Z2246" i="2" a="1"/>
  <c r="Z2246" i="2" s="1"/>
  <c r="Y2249" i="2" a="1"/>
  <c r="Y2249" i="2" s="1"/>
  <c r="Z2249" i="2" a="1"/>
  <c r="Z2249" i="2" s="1"/>
  <c r="Y2252" i="2" a="1"/>
  <c r="Y2252" i="2" s="1"/>
  <c r="Z2252" i="2" a="1"/>
  <c r="Z2252" i="2" s="1"/>
  <c r="Y2255" i="2" a="1"/>
  <c r="Y2255" i="2" s="1"/>
  <c r="Z2255" i="2" a="1"/>
  <c r="Z2255" i="2" s="1"/>
  <c r="Y2258" i="2" a="1"/>
  <c r="Y2258" i="2" s="1"/>
  <c r="Z2258" i="2" a="1"/>
  <c r="Z2258" i="2" s="1"/>
  <c r="Y2261" i="2" a="1"/>
  <c r="Y2261" i="2" s="1"/>
  <c r="Z2261" i="2" a="1"/>
  <c r="Z2261" i="2" s="1"/>
  <c r="Y2264" i="2" a="1"/>
  <c r="Y2264" i="2" s="1"/>
  <c r="Z2264" i="2" a="1"/>
  <c r="Z2264" i="2" s="1"/>
  <c r="Y2267" i="2" a="1"/>
  <c r="Y2267" i="2" s="1"/>
  <c r="Z2267" i="2" a="1"/>
  <c r="Z2267" i="2" s="1"/>
  <c r="Y2270" i="2" a="1"/>
  <c r="Y2270" i="2" s="1"/>
  <c r="Z2270" i="2" a="1"/>
  <c r="Z2270" i="2" s="1"/>
  <c r="Y2273" i="2" a="1"/>
  <c r="Y2273" i="2" s="1"/>
  <c r="Z2273" i="2" a="1"/>
  <c r="Z2273" i="2" s="1"/>
  <c r="Y2276" i="2" a="1"/>
  <c r="Y2276" i="2" s="1"/>
  <c r="Z2276" i="2" a="1"/>
  <c r="Z2276" i="2" s="1"/>
  <c r="Y2279" i="2" a="1"/>
  <c r="Y2279" i="2" s="1"/>
  <c r="Z2279" i="2" a="1"/>
  <c r="Z2279" i="2" s="1"/>
  <c r="Y2282" i="2" a="1"/>
  <c r="Y2282" i="2" s="1"/>
  <c r="Z2282" i="2" a="1"/>
  <c r="Z2282" i="2" s="1"/>
  <c r="Y2285" i="2" a="1"/>
  <c r="Y2285" i="2" s="1"/>
  <c r="Z2285" i="2" a="1"/>
  <c r="Z2285" i="2" s="1"/>
  <c r="Y2288" i="2" a="1"/>
  <c r="Y2288" i="2" s="1"/>
  <c r="Z2288" i="2" a="1"/>
  <c r="Z2288" i="2" s="1"/>
  <c r="Y2291" i="2" a="1"/>
  <c r="Y2291" i="2" s="1"/>
  <c r="Z2291" i="2" a="1"/>
  <c r="Z2291" i="2" s="1"/>
  <c r="Y2294" i="2" a="1"/>
  <c r="Y2294" i="2" s="1"/>
  <c r="Z2294" i="2" a="1"/>
  <c r="Z2294" i="2" s="1"/>
  <c r="Y2297" i="2" a="1"/>
  <c r="Y2297" i="2" s="1"/>
  <c r="Z2297" i="2" a="1"/>
  <c r="Z2297" i="2" s="1"/>
  <c r="Y2300" i="2" a="1"/>
  <c r="Y2300" i="2" s="1"/>
  <c r="Z2300" i="2" a="1"/>
  <c r="Z2300" i="2" s="1"/>
  <c r="Y2303" i="2" a="1"/>
  <c r="Y2303" i="2" s="1"/>
  <c r="Z2303" i="2" a="1"/>
  <c r="Z2303" i="2" s="1"/>
  <c r="Y2306" i="2" a="1"/>
  <c r="Y2306" i="2" s="1"/>
  <c r="Z2306" i="2" a="1"/>
  <c r="Z2306" i="2" s="1"/>
  <c r="Y2309" i="2" a="1"/>
  <c r="Y2309" i="2" s="1"/>
  <c r="Z2309" i="2" a="1"/>
  <c r="Z2309" i="2" s="1"/>
  <c r="Y2312" i="2" a="1"/>
  <c r="Y2312" i="2" s="1"/>
  <c r="Z2312" i="2" a="1"/>
  <c r="Z2312" i="2" s="1"/>
  <c r="Y2315" i="2" a="1"/>
  <c r="Y2315" i="2" s="1"/>
  <c r="Z2315" i="2" a="1"/>
  <c r="Z2315" i="2" s="1"/>
  <c r="Y2318" i="2" a="1"/>
  <c r="Y2318" i="2" s="1"/>
  <c r="Z2318" i="2" a="1"/>
  <c r="Z2318" i="2" s="1"/>
  <c r="Y2321" i="2" a="1"/>
  <c r="Y2321" i="2" s="1"/>
  <c r="Z2321" i="2" a="1"/>
  <c r="Z2321" i="2" s="1"/>
  <c r="Y2324" i="2" a="1"/>
  <c r="Y2324" i="2" s="1"/>
  <c r="Z2324" i="2" a="1"/>
  <c r="Z2324" i="2" s="1"/>
  <c r="Y2327" i="2" a="1"/>
  <c r="Y2327" i="2" s="1"/>
  <c r="Z2327" i="2" a="1"/>
  <c r="Z2327" i="2" s="1"/>
  <c r="Y2330" i="2" a="1"/>
  <c r="Y2330" i="2" s="1"/>
  <c r="Z2330" i="2" a="1"/>
  <c r="Z2330" i="2" s="1"/>
  <c r="Y2333" i="2" a="1"/>
  <c r="Y2333" i="2" s="1"/>
  <c r="Z2333" i="2" a="1"/>
  <c r="Z2333" i="2" s="1"/>
  <c r="Y2336" i="2" a="1"/>
  <c r="Y2336" i="2" s="1"/>
  <c r="Z2336" i="2" a="1"/>
  <c r="Z2336" i="2" s="1"/>
  <c r="Y2339" i="2" a="1"/>
  <c r="Y2339" i="2" s="1"/>
  <c r="Z2339" i="2" a="1"/>
  <c r="Z2339" i="2" s="1"/>
  <c r="Y2342" i="2" a="1"/>
  <c r="Y2342" i="2" s="1"/>
  <c r="Z2342" i="2" a="1"/>
  <c r="Z2342" i="2" s="1"/>
  <c r="Y2345" i="2" a="1"/>
  <c r="Y2345" i="2" s="1"/>
  <c r="Z2345" i="2" a="1"/>
  <c r="Z2345" i="2" s="1"/>
  <c r="Y2348" i="2" a="1"/>
  <c r="Y2348" i="2" s="1"/>
  <c r="Z2348" i="2" a="1"/>
  <c r="Z2348" i="2" s="1"/>
  <c r="Y2351" i="2" a="1"/>
  <c r="Y2351" i="2" s="1"/>
  <c r="Z2351" i="2" a="1"/>
  <c r="Z2351" i="2" s="1"/>
  <c r="Y2354" i="2" a="1"/>
  <c r="Y2354" i="2" s="1"/>
  <c r="Z2354" i="2" a="1"/>
  <c r="Z2354" i="2" s="1"/>
  <c r="Y2357" i="2" a="1"/>
  <c r="Y2357" i="2" s="1"/>
  <c r="Z2357" i="2" a="1"/>
  <c r="Z2357" i="2" s="1"/>
  <c r="Y2360" i="2" a="1"/>
  <c r="Y2360" i="2" s="1"/>
  <c r="Z2360" i="2" a="1"/>
  <c r="Z2360" i="2" s="1"/>
  <c r="Y2363" i="2" a="1"/>
  <c r="Y2363" i="2" s="1"/>
  <c r="Z2363" i="2" a="1"/>
  <c r="Z2363" i="2" s="1"/>
  <c r="Y2366" i="2" a="1"/>
  <c r="Y2366" i="2" s="1"/>
  <c r="Z2366" i="2" a="1"/>
  <c r="Z2366" i="2" s="1"/>
  <c r="Y2369" i="2" a="1"/>
  <c r="Y2369" i="2" s="1"/>
  <c r="Z2369" i="2" a="1"/>
  <c r="Z2369" i="2" s="1"/>
  <c r="Y2372" i="2" a="1"/>
  <c r="Y2372" i="2" s="1"/>
  <c r="Z2372" i="2" a="1"/>
  <c r="Z2372" i="2" s="1"/>
  <c r="Y2375" i="2" a="1"/>
  <c r="Y2375" i="2" s="1"/>
  <c r="Z2375" i="2" a="1"/>
  <c r="Z2375" i="2" s="1"/>
  <c r="Y2378" i="2" a="1"/>
  <c r="Y2378" i="2" s="1"/>
  <c r="Z2378" i="2" a="1"/>
  <c r="Z2378" i="2" s="1"/>
  <c r="Y2381" i="2" a="1"/>
  <c r="Y2381" i="2" s="1"/>
  <c r="Z2381" i="2" a="1"/>
  <c r="Z2381" i="2" s="1"/>
  <c r="Y2384" i="2" a="1"/>
  <c r="Y2384" i="2" s="1"/>
  <c r="Z2384" i="2" a="1"/>
  <c r="Z2384" i="2" s="1"/>
  <c r="Y2387" i="2" a="1"/>
  <c r="Y2387" i="2" s="1"/>
  <c r="Z2387" i="2" a="1"/>
  <c r="Z2387" i="2" s="1"/>
  <c r="Y2390" i="2" a="1"/>
  <c r="Y2390" i="2" s="1"/>
  <c r="Z2390" i="2" a="1"/>
  <c r="Z2390" i="2" s="1"/>
  <c r="Y2393" i="2" a="1"/>
  <c r="Y2393" i="2" s="1"/>
  <c r="Z2393" i="2" a="1"/>
  <c r="Z2393" i="2" s="1"/>
  <c r="Y2396" i="2" a="1"/>
  <c r="Y2396" i="2" s="1"/>
  <c r="Z2396" i="2" a="1"/>
  <c r="Z2396" i="2" s="1"/>
  <c r="Y2399" i="2" a="1"/>
  <c r="Y2399" i="2" s="1"/>
  <c r="Z2399" i="2" a="1"/>
  <c r="Z2399" i="2" s="1"/>
  <c r="Y2402" i="2" a="1"/>
  <c r="Y2402" i="2" s="1"/>
  <c r="Z2402" i="2" a="1"/>
  <c r="Z2402" i="2" s="1"/>
  <c r="Y2405" i="2" a="1"/>
  <c r="Y2405" i="2" s="1"/>
  <c r="Z2405" i="2" a="1"/>
  <c r="Z2405" i="2" s="1"/>
  <c r="Y2408" i="2" a="1"/>
  <c r="Y2408" i="2" s="1"/>
  <c r="Z2408" i="2" a="1"/>
  <c r="Z2408" i="2" s="1"/>
  <c r="Y2411" i="2" a="1"/>
  <c r="Y2411" i="2" s="1"/>
  <c r="Z2411" i="2" a="1"/>
  <c r="Z2411" i="2" s="1"/>
  <c r="Y2414" i="2" a="1"/>
  <c r="Y2414" i="2" s="1"/>
  <c r="Z2414" i="2" a="1"/>
  <c r="Z2414" i="2" s="1"/>
  <c r="Y2417" i="2" a="1"/>
  <c r="Y2417" i="2" s="1"/>
  <c r="Z2417" i="2" a="1"/>
  <c r="Z2417" i="2" s="1"/>
  <c r="Y2420" i="2" a="1"/>
  <c r="Y2420" i="2" s="1"/>
  <c r="Z2420" i="2" a="1"/>
  <c r="Z2420" i="2" s="1"/>
  <c r="Y2423" i="2" a="1"/>
  <c r="Y2423" i="2" s="1"/>
  <c r="Z2423" i="2" a="1"/>
  <c r="Z2423" i="2" s="1"/>
  <c r="Y2426" i="2" a="1"/>
  <c r="Y2426" i="2" s="1"/>
  <c r="Z2426" i="2" a="1"/>
  <c r="Z2426" i="2" s="1"/>
  <c r="Y2429" i="2" a="1"/>
  <c r="Y2429" i="2" s="1"/>
  <c r="Z2429" i="2" a="1"/>
  <c r="Z2429" i="2" s="1"/>
  <c r="Y2432" i="2" a="1"/>
  <c r="Y2432" i="2" s="1"/>
  <c r="Z2432" i="2" a="1"/>
  <c r="Z2432" i="2" s="1"/>
  <c r="Y2435" i="2" a="1"/>
  <c r="Y2435" i="2" s="1"/>
  <c r="Z2435" i="2" a="1"/>
  <c r="Z2435" i="2" s="1"/>
  <c r="Y2438" i="2" a="1"/>
  <c r="Y2438" i="2" s="1"/>
  <c r="Z2438" i="2" a="1"/>
  <c r="Z2438" i="2" s="1"/>
  <c r="Y2441" i="2" a="1"/>
  <c r="Y2441" i="2" s="1"/>
  <c r="Z2441" i="2" a="1"/>
  <c r="Z2441" i="2" s="1"/>
  <c r="Y2444" i="2" a="1"/>
  <c r="Y2444" i="2" s="1"/>
  <c r="Z2444" i="2" a="1"/>
  <c r="Z2444" i="2" s="1"/>
  <c r="Y2447" i="2" a="1"/>
  <c r="Y2447" i="2" s="1"/>
  <c r="Z2447" i="2" a="1"/>
  <c r="Z2447" i="2" s="1"/>
  <c r="Y2450" i="2" a="1"/>
  <c r="Y2450" i="2" s="1"/>
  <c r="Z2450" i="2" a="1"/>
  <c r="Z2450" i="2" s="1"/>
  <c r="Y2453" i="2" a="1"/>
  <c r="Y2453" i="2" s="1"/>
  <c r="Z2453" i="2" a="1"/>
  <c r="Z2453" i="2" s="1"/>
  <c r="Y2456" i="2" a="1"/>
  <c r="Y2456" i="2" s="1"/>
  <c r="Z2456" i="2" a="1"/>
  <c r="Z2456" i="2" s="1"/>
  <c r="Y2459" i="2" a="1"/>
  <c r="Y2459" i="2" s="1"/>
  <c r="Z2459" i="2" a="1"/>
  <c r="Z2459" i="2" s="1"/>
  <c r="Y2462" i="2" a="1"/>
  <c r="Y2462" i="2" s="1"/>
  <c r="Z2462" i="2" a="1"/>
  <c r="Z2462" i="2" s="1"/>
  <c r="Y2465" i="2" a="1"/>
  <c r="Y2465" i="2" s="1"/>
  <c r="Z2465" i="2" a="1"/>
  <c r="Z2465" i="2" s="1"/>
  <c r="Y2468" i="2" a="1"/>
  <c r="Y2468" i="2" s="1"/>
  <c r="Z2468" i="2" a="1"/>
  <c r="Z2468" i="2" s="1"/>
  <c r="Y2471" i="2" a="1"/>
  <c r="Y2471" i="2" s="1"/>
  <c r="Z2471" i="2" a="1"/>
  <c r="Z2471" i="2" s="1"/>
  <c r="Y2474" i="2" a="1"/>
  <c r="Y2474" i="2" s="1"/>
  <c r="Z2474" i="2" a="1"/>
  <c r="Z2474" i="2" s="1"/>
  <c r="Y2477" i="2" a="1"/>
  <c r="Y2477" i="2" s="1"/>
  <c r="Z2477" i="2" a="1"/>
  <c r="Z2477" i="2" s="1"/>
  <c r="Y2480" i="2" a="1"/>
  <c r="Y2480" i="2" s="1"/>
  <c r="Z2480" i="2" a="1"/>
  <c r="Z2480" i="2" s="1"/>
  <c r="Y2483" i="2" a="1"/>
  <c r="Y2483" i="2" s="1"/>
  <c r="Z2483" i="2" a="1"/>
  <c r="Z2483" i="2" s="1"/>
  <c r="Y2486" i="2" a="1"/>
  <c r="Y2486" i="2" s="1"/>
  <c r="Z2486" i="2" a="1"/>
  <c r="Z2486" i="2" s="1"/>
  <c r="Y2489" i="2" a="1"/>
  <c r="Y2489" i="2" s="1"/>
  <c r="Z2489" i="2" a="1"/>
  <c r="Z2489" i="2" s="1"/>
  <c r="Y2492" i="2" a="1"/>
  <c r="Y2492" i="2" s="1"/>
  <c r="Z2492" i="2" a="1"/>
  <c r="Z2492" i="2" s="1"/>
  <c r="Y2495" i="2" a="1"/>
  <c r="Y2495" i="2" s="1"/>
  <c r="Z2495" i="2" a="1"/>
  <c r="Z2495" i="2" s="1"/>
  <c r="Y2498" i="2" a="1"/>
  <c r="Y2498" i="2" s="1"/>
  <c r="Z2498" i="2" a="1"/>
  <c r="Z2498" i="2" s="1"/>
  <c r="Y2501" i="2" a="1"/>
  <c r="Y2501" i="2" s="1"/>
  <c r="Z2501" i="2" a="1"/>
  <c r="Z2501" i="2" s="1"/>
  <c r="Y2504" i="2" a="1"/>
  <c r="Y2504" i="2" s="1"/>
  <c r="Z2504" i="2" a="1"/>
  <c r="Z2504" i="2" s="1"/>
  <c r="Y2507" i="2" a="1"/>
  <c r="Y2507" i="2" s="1"/>
  <c r="Z2507" i="2" a="1"/>
  <c r="Z2507" i="2" s="1"/>
  <c r="Y2510" i="2" a="1"/>
  <c r="Y2510" i="2" s="1"/>
  <c r="Z2510" i="2" a="1"/>
  <c r="Z2510" i="2" s="1"/>
  <c r="Y2513" i="2" a="1"/>
  <c r="Y2513" i="2" s="1"/>
  <c r="Z2513" i="2" a="1"/>
  <c r="Z2513" i="2" s="1"/>
  <c r="Y2516" i="2" a="1"/>
  <c r="Y2516" i="2" s="1"/>
  <c r="Z2516" i="2" a="1"/>
  <c r="Z2516" i="2" s="1"/>
  <c r="Y2519" i="2" a="1"/>
  <c r="Y2519" i="2" s="1"/>
  <c r="Z2519" i="2" a="1"/>
  <c r="Z2519" i="2" s="1"/>
  <c r="Y2522" i="2" a="1"/>
  <c r="Y2522" i="2" s="1"/>
  <c r="Z2522" i="2" a="1"/>
  <c r="Z2522" i="2" s="1"/>
  <c r="Y2525" i="2" a="1"/>
  <c r="Y2525" i="2" s="1"/>
  <c r="Z2525" i="2" a="1"/>
  <c r="Z2525" i="2" s="1"/>
  <c r="Y2528" i="2" a="1"/>
  <c r="Y2528" i="2" s="1"/>
  <c r="Z2528" i="2" a="1"/>
  <c r="Z2528" i="2" s="1"/>
  <c r="Y2531" i="2" a="1"/>
  <c r="Y2531" i="2" s="1"/>
  <c r="Z2531" i="2" a="1"/>
  <c r="Z2531" i="2" s="1"/>
  <c r="Y2534" i="2" a="1"/>
  <c r="Y2534" i="2" s="1"/>
  <c r="Z2534" i="2" a="1"/>
  <c r="Z2534" i="2" s="1"/>
  <c r="Y2537" i="2" a="1"/>
  <c r="Y2537" i="2" s="1"/>
  <c r="Z2537" i="2" a="1"/>
  <c r="Z2537" i="2" s="1"/>
  <c r="Y2540" i="2" a="1"/>
  <c r="Y2540" i="2" s="1"/>
  <c r="Z2540" i="2" a="1"/>
  <c r="Z2540" i="2" s="1"/>
  <c r="Y2543" i="2" a="1"/>
  <c r="Y2543" i="2" s="1"/>
  <c r="Z2543" i="2" a="1"/>
  <c r="Z2543" i="2" s="1"/>
  <c r="Y2546" i="2" a="1"/>
  <c r="Y2546" i="2" s="1"/>
  <c r="Z2546" i="2" a="1"/>
  <c r="Z2546" i="2" s="1"/>
  <c r="Y2549" i="2" a="1"/>
  <c r="Y2549" i="2" s="1"/>
  <c r="Z2549" i="2" a="1"/>
  <c r="Z2549" i="2" s="1"/>
  <c r="Y2552" i="2" a="1"/>
  <c r="Y2552" i="2" s="1"/>
  <c r="Z2552" i="2" a="1"/>
  <c r="Z2552" i="2" s="1"/>
  <c r="Y2555" i="2" a="1"/>
  <c r="Y2555" i="2" s="1"/>
  <c r="Z2555" i="2" a="1"/>
  <c r="Z2555" i="2" s="1"/>
  <c r="Y2558" i="2" a="1"/>
  <c r="Y2558" i="2" s="1"/>
  <c r="Z2558" i="2" a="1"/>
  <c r="Z2558" i="2" s="1"/>
  <c r="Y2561" i="2" a="1"/>
  <c r="Y2561" i="2" s="1"/>
  <c r="Z2561" i="2" a="1"/>
  <c r="Z2561" i="2" s="1"/>
  <c r="Y2564" i="2" a="1"/>
  <c r="Y2564" i="2" s="1"/>
  <c r="Z2564" i="2" a="1"/>
  <c r="Z2564" i="2" s="1"/>
  <c r="Y2567" i="2" a="1"/>
  <c r="Y2567" i="2" s="1"/>
  <c r="Z2567" i="2" a="1"/>
  <c r="Z2567" i="2" s="1"/>
  <c r="Y2570" i="2" a="1"/>
  <c r="Y2570" i="2" s="1"/>
  <c r="Z2570" i="2" a="1"/>
  <c r="Z2570" i="2" s="1"/>
  <c r="Y2573" i="2" a="1"/>
  <c r="Y2573" i="2" s="1"/>
  <c r="Z2573" i="2" a="1"/>
  <c r="Z2573" i="2" s="1"/>
  <c r="Y2576" i="2" a="1"/>
  <c r="Y2576" i="2" s="1"/>
  <c r="Z2576" i="2" a="1"/>
  <c r="Z2576" i="2" s="1"/>
  <c r="Y2579" i="2" a="1"/>
  <c r="Y2579" i="2" s="1"/>
  <c r="Z2579" i="2" a="1"/>
  <c r="Z2579" i="2" s="1"/>
  <c r="Y2582" i="2" a="1"/>
  <c r="Y2582" i="2" s="1"/>
  <c r="Z2582" i="2" a="1"/>
  <c r="Z2582" i="2" s="1"/>
  <c r="Y2585" i="2" a="1"/>
  <c r="Y2585" i="2" s="1"/>
  <c r="Z2585" i="2" a="1"/>
  <c r="Z2585" i="2" s="1"/>
  <c r="Y2588" i="2" a="1"/>
  <c r="Y2588" i="2" s="1"/>
  <c r="Z2588" i="2" a="1"/>
  <c r="Z2588" i="2" s="1"/>
  <c r="Y2591" i="2" a="1"/>
  <c r="Y2591" i="2" s="1"/>
  <c r="Z2591" i="2" a="1"/>
  <c r="Z2591" i="2" s="1"/>
  <c r="Y2594" i="2" a="1"/>
  <c r="Y2594" i="2" s="1"/>
  <c r="Z2594" i="2" a="1"/>
  <c r="Z2594" i="2" s="1"/>
  <c r="Y2597" i="2" a="1"/>
  <c r="Y2597" i="2" s="1"/>
  <c r="Z2597" i="2" a="1"/>
  <c r="Z2597" i="2" s="1"/>
  <c r="Y2600" i="2" a="1"/>
  <c r="Y2600" i="2" s="1"/>
  <c r="Z2600" i="2" a="1"/>
  <c r="Z2600" i="2" s="1"/>
  <c r="Y2603" i="2" a="1"/>
  <c r="Y2603" i="2" s="1"/>
  <c r="Z2603" i="2" a="1"/>
  <c r="Z2603" i="2" s="1"/>
  <c r="Y2606" i="2" a="1"/>
  <c r="Y2606" i="2" s="1"/>
  <c r="Z2606" i="2" a="1"/>
  <c r="Z2606" i="2" s="1"/>
  <c r="Y2609" i="2" a="1"/>
  <c r="Y2609" i="2" s="1"/>
  <c r="Z2609" i="2" a="1"/>
  <c r="Z2609" i="2" s="1"/>
  <c r="Y2612" i="2" a="1"/>
  <c r="Y2612" i="2" s="1"/>
  <c r="Z2612" i="2" a="1"/>
  <c r="Z2612" i="2" s="1"/>
  <c r="Y2615" i="2" a="1"/>
  <c r="Y2615" i="2" s="1"/>
  <c r="Z2615" i="2" a="1"/>
  <c r="Z2615" i="2" s="1"/>
  <c r="Y2618" i="2" a="1"/>
  <c r="Y2618" i="2" s="1"/>
  <c r="Z2618" i="2" a="1"/>
  <c r="Z2618" i="2" s="1"/>
  <c r="Y2621" i="2" a="1"/>
  <c r="Y2621" i="2" s="1"/>
  <c r="Z2621" i="2" a="1"/>
  <c r="Z2621" i="2" s="1"/>
  <c r="Y2624" i="2" a="1"/>
  <c r="Y2624" i="2" s="1"/>
  <c r="Z2624" i="2" a="1"/>
  <c r="Z2624" i="2" s="1"/>
  <c r="Y2627" i="2" a="1"/>
  <c r="Y2627" i="2" s="1"/>
  <c r="Z2627" i="2" a="1"/>
  <c r="Z2627" i="2" s="1"/>
  <c r="Y2630" i="2" a="1"/>
  <c r="Y2630" i="2" s="1"/>
  <c r="Z2630" i="2" a="1"/>
  <c r="Z2630" i="2" s="1"/>
  <c r="Y2633" i="2" a="1"/>
  <c r="Y2633" i="2" s="1"/>
  <c r="Z2633" i="2" a="1"/>
  <c r="Z2633" i="2" s="1"/>
  <c r="Y2636" i="2" a="1"/>
  <c r="Y2636" i="2" s="1"/>
  <c r="Z2636" i="2" a="1"/>
  <c r="Z2636" i="2" s="1"/>
  <c r="Y2639" i="2" a="1"/>
  <c r="Y2639" i="2" s="1"/>
  <c r="Z2639" i="2" a="1"/>
  <c r="Z2639" i="2" s="1"/>
  <c r="Y2642" i="2" a="1"/>
  <c r="Y2642" i="2" s="1"/>
  <c r="Z2642" i="2" a="1"/>
  <c r="Z2642" i="2" s="1"/>
  <c r="Y2645" i="2" a="1"/>
  <c r="Y2645" i="2" s="1"/>
  <c r="Z2645" i="2" a="1"/>
  <c r="Z2645" i="2" s="1"/>
  <c r="Y2648" i="2" a="1"/>
  <c r="Y2648" i="2" s="1"/>
  <c r="Z2648" i="2" a="1"/>
  <c r="Z2648" i="2" s="1"/>
  <c r="Y2651" i="2" a="1"/>
  <c r="Y2651" i="2" s="1"/>
  <c r="Z2651" i="2" a="1"/>
  <c r="Z2651" i="2" s="1"/>
  <c r="Y2654" i="2" a="1"/>
  <c r="Y2654" i="2" s="1"/>
  <c r="Z2654" i="2" a="1"/>
  <c r="Z2654" i="2" s="1"/>
  <c r="Y2657" i="2" a="1"/>
  <c r="Y2657" i="2" s="1"/>
  <c r="Z2657" i="2" a="1"/>
  <c r="Z2657" i="2" s="1"/>
  <c r="Y2660" i="2" a="1"/>
  <c r="Y2660" i="2" s="1"/>
  <c r="Z2660" i="2" a="1"/>
  <c r="Z2660" i="2" s="1"/>
  <c r="Y2663" i="2" a="1"/>
  <c r="Y2663" i="2" s="1"/>
  <c r="Z2663" i="2" a="1"/>
  <c r="Z2663" i="2" s="1"/>
  <c r="Y2666" i="2" a="1"/>
  <c r="Y2666" i="2" s="1"/>
  <c r="Z2666" i="2" a="1"/>
  <c r="Z2666" i="2" s="1"/>
  <c r="Y2669" i="2" a="1"/>
  <c r="Y2669" i="2" s="1"/>
  <c r="Z2669" i="2" a="1"/>
  <c r="Z2669" i="2" s="1"/>
  <c r="Y2672" i="2" a="1"/>
  <c r="Y2672" i="2" s="1"/>
  <c r="Z2672" i="2" a="1"/>
  <c r="Z2672" i="2" s="1"/>
  <c r="Y2675" i="2" a="1"/>
  <c r="Y2675" i="2" s="1"/>
  <c r="Z2675" i="2" a="1"/>
  <c r="Z2675" i="2" s="1"/>
  <c r="Y2678" i="2" a="1"/>
  <c r="Y2678" i="2" s="1"/>
  <c r="Z2678" i="2" a="1"/>
  <c r="Z2678" i="2" s="1"/>
  <c r="Y2681" i="2" a="1"/>
  <c r="Y2681" i="2" s="1"/>
  <c r="Z2681" i="2" a="1"/>
  <c r="Z2681" i="2" s="1"/>
  <c r="Y2684" i="2" a="1"/>
  <c r="Y2684" i="2" s="1"/>
  <c r="Z2684" i="2" a="1"/>
  <c r="Z2684" i="2" s="1"/>
  <c r="Y2687" i="2" a="1"/>
  <c r="Y2687" i="2" s="1"/>
  <c r="Z2687" i="2" a="1"/>
  <c r="Z2687" i="2" s="1"/>
  <c r="Y2690" i="2" a="1"/>
  <c r="Y2690" i="2" s="1"/>
  <c r="Z2690" i="2" a="1"/>
  <c r="Z2690" i="2" s="1"/>
  <c r="Y2693" i="2" a="1"/>
  <c r="Y2693" i="2" s="1"/>
  <c r="Z2693" i="2" a="1"/>
  <c r="Z2693" i="2" s="1"/>
  <c r="Y2696" i="2" a="1"/>
  <c r="Y2696" i="2" s="1"/>
  <c r="Z2696" i="2" a="1"/>
  <c r="Z2696" i="2" s="1"/>
  <c r="Y2699" i="2" a="1"/>
  <c r="Y2699" i="2" s="1"/>
  <c r="Z2699" i="2" a="1"/>
  <c r="Z2699" i="2" s="1"/>
  <c r="Y2702" i="2" a="1"/>
  <c r="Y2702" i="2" s="1"/>
  <c r="Z2702" i="2" a="1"/>
  <c r="Z2702" i="2" s="1"/>
  <c r="Y2705" i="2" a="1"/>
  <c r="Y2705" i="2" s="1"/>
  <c r="Z2705" i="2" a="1"/>
  <c r="Z2705" i="2" s="1"/>
  <c r="Y2708" i="2" a="1"/>
  <c r="Y2708" i="2" s="1"/>
  <c r="Z2708" i="2" a="1"/>
  <c r="Z2708" i="2" s="1"/>
  <c r="Y2711" i="2" a="1"/>
  <c r="Y2711" i="2" s="1"/>
  <c r="Z2711" i="2" a="1"/>
  <c r="Z2711" i="2" s="1"/>
  <c r="Y2714" i="2" a="1"/>
  <c r="Y2714" i="2" s="1"/>
  <c r="Z2714" i="2" a="1"/>
  <c r="Z2714" i="2" s="1"/>
  <c r="Y2717" i="2" a="1"/>
  <c r="Y2717" i="2" s="1"/>
  <c r="Z2717" i="2" a="1"/>
  <c r="Z2717" i="2" s="1"/>
  <c r="Y2720" i="2" a="1"/>
  <c r="Y2720" i="2" s="1"/>
  <c r="Z2720" i="2" a="1"/>
  <c r="Z2720" i="2" s="1"/>
  <c r="Y2723" i="2" a="1"/>
  <c r="Y2723" i="2" s="1"/>
  <c r="Z2723" i="2" a="1"/>
  <c r="Z2723" i="2" s="1"/>
  <c r="Y2726" i="2" a="1"/>
  <c r="Y2726" i="2" s="1"/>
  <c r="Z2726" i="2" a="1"/>
  <c r="Z2726" i="2" s="1"/>
  <c r="Y2729" i="2" a="1"/>
  <c r="Y2729" i="2" s="1"/>
  <c r="Z2729" i="2" a="1"/>
  <c r="Z2729" i="2" s="1"/>
  <c r="Y2732" i="2" a="1"/>
  <c r="Y2732" i="2" s="1"/>
  <c r="Z2732" i="2" a="1"/>
  <c r="Z2732" i="2" s="1"/>
  <c r="Y2735" i="2" a="1"/>
  <c r="Y2735" i="2" s="1"/>
  <c r="Z2735" i="2" a="1"/>
  <c r="Z2735" i="2" s="1"/>
  <c r="Y2738" i="2" a="1"/>
  <c r="Y2738" i="2" s="1"/>
  <c r="Z2738" i="2" a="1"/>
  <c r="Z2738" i="2" s="1"/>
  <c r="Y2741" i="2" a="1"/>
  <c r="Y2741" i="2" s="1"/>
  <c r="Z2741" i="2" a="1"/>
  <c r="Z2741" i="2" s="1"/>
  <c r="Y2744" i="2" a="1"/>
  <c r="Y2744" i="2" s="1"/>
  <c r="Z2744" i="2" a="1"/>
  <c r="Z2744" i="2" s="1"/>
  <c r="Y2747" i="2" a="1"/>
  <c r="Y2747" i="2" s="1"/>
  <c r="Z2747" i="2" a="1"/>
  <c r="Z2747" i="2" s="1"/>
  <c r="Y2750" i="2" a="1"/>
  <c r="Y2750" i="2" s="1"/>
  <c r="Z2750" i="2" a="1"/>
  <c r="Z2750" i="2" s="1"/>
  <c r="Y2753" i="2" a="1"/>
  <c r="Y2753" i="2" s="1"/>
  <c r="Z2753" i="2" a="1"/>
  <c r="Z2753" i="2" s="1"/>
  <c r="Y2756" i="2" a="1"/>
  <c r="Y2756" i="2" s="1"/>
  <c r="Z2756" i="2" a="1"/>
  <c r="Z2756" i="2" s="1"/>
  <c r="Y2759" i="2" a="1"/>
  <c r="Y2759" i="2" s="1"/>
  <c r="Z2759" i="2" a="1"/>
  <c r="Z2759" i="2" s="1"/>
  <c r="Y2762" i="2" a="1"/>
  <c r="Y2762" i="2" s="1"/>
  <c r="Z2762" i="2" a="1"/>
  <c r="Z2762" i="2" s="1"/>
  <c r="Y2765" i="2" a="1"/>
  <c r="Y2765" i="2" s="1"/>
  <c r="Z2765" i="2" a="1"/>
  <c r="Z2765" i="2" s="1"/>
  <c r="Y2768" i="2" a="1"/>
  <c r="Y2768" i="2" s="1"/>
  <c r="Z2768" i="2" a="1"/>
  <c r="Z2768" i="2" s="1"/>
  <c r="Y2771" i="2" a="1"/>
  <c r="Y2771" i="2" s="1"/>
  <c r="Z2771" i="2" a="1"/>
  <c r="Z2771" i="2" s="1"/>
  <c r="Y2774" i="2" a="1"/>
  <c r="Y2774" i="2" s="1"/>
  <c r="Z2774" i="2" a="1"/>
  <c r="Z2774" i="2" s="1"/>
  <c r="Y2777" i="2" a="1"/>
  <c r="Y2777" i="2" s="1"/>
  <c r="Z2777" i="2" a="1"/>
  <c r="Z2777" i="2" s="1"/>
  <c r="Y2780" i="2" a="1"/>
  <c r="Y2780" i="2" s="1"/>
  <c r="Z2780" i="2" a="1"/>
  <c r="Z2780" i="2" s="1"/>
  <c r="Y2783" i="2" a="1"/>
  <c r="Y2783" i="2" s="1"/>
  <c r="Z2783" i="2" a="1"/>
  <c r="Z2783" i="2" s="1"/>
  <c r="Y2786" i="2" a="1"/>
  <c r="Y2786" i="2" s="1"/>
  <c r="Z2786" i="2" a="1"/>
  <c r="Z2786" i="2" s="1"/>
  <c r="Y2789" i="2" a="1"/>
  <c r="Y2789" i="2" s="1"/>
  <c r="Z2789" i="2" a="1"/>
  <c r="Z2789" i="2" s="1"/>
  <c r="Y2792" i="2" a="1"/>
  <c r="Y2792" i="2" s="1"/>
  <c r="Z2792" i="2" a="1"/>
  <c r="Z2792" i="2" s="1"/>
  <c r="Y2795" i="2" a="1"/>
  <c r="Y2795" i="2" s="1"/>
  <c r="Z2795" i="2" a="1"/>
  <c r="Z2795" i="2" s="1"/>
  <c r="Y2798" i="2" a="1"/>
  <c r="Y2798" i="2" s="1"/>
  <c r="Z2798" i="2" a="1"/>
  <c r="Z2798" i="2" s="1"/>
  <c r="Y2801" i="2" a="1"/>
  <c r="Y2801" i="2" s="1"/>
  <c r="Z2801" i="2" a="1"/>
  <c r="Z2801" i="2" s="1"/>
  <c r="Y2804" i="2" a="1"/>
  <c r="Y2804" i="2" s="1"/>
  <c r="Z2804" i="2" a="1"/>
  <c r="Z2804" i="2" s="1"/>
  <c r="Y2807" i="2" a="1"/>
  <c r="Y2807" i="2" s="1"/>
  <c r="Z2807" i="2" a="1"/>
  <c r="Z2807" i="2" s="1"/>
  <c r="Y2810" i="2" a="1"/>
  <c r="Y2810" i="2" s="1"/>
  <c r="Z2810" i="2" a="1"/>
  <c r="Z2810" i="2" s="1"/>
  <c r="Y2813" i="2" a="1"/>
  <c r="Y2813" i="2" s="1"/>
  <c r="Z2813" i="2" a="1"/>
  <c r="Z2813" i="2" s="1"/>
  <c r="Y2816" i="2" a="1"/>
  <c r="Y2816" i="2" s="1"/>
  <c r="Z2816" i="2" a="1"/>
  <c r="Z2816" i="2" s="1"/>
  <c r="Y2819" i="2" a="1"/>
  <c r="Y2819" i="2" s="1"/>
  <c r="Z2819" i="2" a="1"/>
  <c r="Z2819" i="2" s="1"/>
  <c r="Y2822" i="2" a="1"/>
  <c r="Y2822" i="2" s="1"/>
  <c r="Z2822" i="2" a="1"/>
  <c r="Z2822" i="2" s="1"/>
  <c r="Y2825" i="2" a="1"/>
  <c r="Y2825" i="2" s="1"/>
  <c r="Z2825" i="2" a="1"/>
  <c r="Z2825" i="2" s="1"/>
  <c r="Y2828" i="2" a="1"/>
  <c r="Y2828" i="2" s="1"/>
  <c r="Z2828" i="2" a="1"/>
  <c r="Z2828" i="2" s="1"/>
  <c r="Y2831" i="2" a="1"/>
  <c r="Y2831" i="2" s="1"/>
  <c r="Z2831" i="2" a="1"/>
  <c r="Z2831" i="2" s="1"/>
  <c r="Y2834" i="2" a="1"/>
  <c r="Y2834" i="2" s="1"/>
  <c r="Z2834" i="2" a="1"/>
  <c r="Z2834" i="2" s="1"/>
  <c r="Y2837" i="2" a="1"/>
  <c r="Y2837" i="2" s="1"/>
  <c r="Z2837" i="2" a="1"/>
  <c r="Z2837" i="2" s="1"/>
  <c r="Y2840" i="2" a="1"/>
  <c r="Y2840" i="2" s="1"/>
  <c r="Z2840" i="2" a="1"/>
  <c r="Z2840" i="2" s="1"/>
  <c r="Y2843" i="2" a="1"/>
  <c r="Y2843" i="2" s="1"/>
  <c r="Z2843" i="2" a="1"/>
  <c r="Z2843" i="2" s="1"/>
  <c r="Y2846" i="2" a="1"/>
  <c r="Y2846" i="2" s="1"/>
  <c r="Z2846" i="2" a="1"/>
  <c r="Z2846" i="2" s="1"/>
  <c r="Y2849" i="2" a="1"/>
  <c r="Y2849" i="2" s="1"/>
  <c r="Z2849" i="2" a="1"/>
  <c r="Z2849" i="2" s="1"/>
  <c r="Y2852" i="2" a="1"/>
  <c r="Y2852" i="2" s="1"/>
  <c r="Z2852" i="2" a="1"/>
  <c r="Z2852" i="2" s="1"/>
  <c r="Y2855" i="2" a="1"/>
  <c r="Y2855" i="2" s="1"/>
  <c r="Z2855" i="2" a="1"/>
  <c r="Z2855" i="2" s="1"/>
  <c r="Y2858" i="2" a="1"/>
  <c r="Y2858" i="2" s="1"/>
  <c r="Z2858" i="2" a="1"/>
  <c r="Z2858" i="2" s="1"/>
  <c r="Y2861" i="2" a="1"/>
  <c r="Y2861" i="2" s="1"/>
  <c r="Z2861" i="2" a="1"/>
  <c r="Z2861" i="2" s="1"/>
  <c r="Y2864" i="2" a="1"/>
  <c r="Y2864" i="2" s="1"/>
  <c r="Z2864" i="2" a="1"/>
  <c r="Z2864" i="2" s="1"/>
  <c r="Y2867" i="2" a="1"/>
  <c r="Y2867" i="2" s="1"/>
  <c r="Z2867" i="2" a="1"/>
  <c r="Z2867" i="2" s="1"/>
  <c r="Y2870" i="2" a="1"/>
  <c r="Y2870" i="2" s="1"/>
  <c r="Z2870" i="2" a="1"/>
  <c r="Z2870" i="2" s="1"/>
  <c r="Y2873" i="2" a="1"/>
  <c r="Y2873" i="2" s="1"/>
  <c r="Z2873" i="2" a="1"/>
  <c r="Z2873" i="2" s="1"/>
  <c r="Y2876" i="2" a="1"/>
  <c r="Y2876" i="2" s="1"/>
  <c r="Z2876" i="2" a="1"/>
  <c r="Z2876" i="2" s="1"/>
  <c r="Y2879" i="2" a="1"/>
  <c r="Y2879" i="2" s="1"/>
  <c r="Z2879" i="2" a="1"/>
  <c r="Z2879" i="2" s="1"/>
  <c r="Y2882" i="2" a="1"/>
  <c r="Y2882" i="2" s="1"/>
  <c r="Z2882" i="2" a="1"/>
  <c r="Z2882" i="2" s="1"/>
  <c r="Y2885" i="2" a="1"/>
  <c r="Y2885" i="2" s="1"/>
  <c r="Z2885" i="2" a="1"/>
  <c r="Z2885" i="2" s="1"/>
  <c r="Y2888" i="2" a="1"/>
  <c r="Y2888" i="2" s="1"/>
  <c r="Z2888" i="2" a="1"/>
  <c r="Z2888" i="2" s="1"/>
  <c r="Y2891" i="2" a="1"/>
  <c r="Y2891" i="2" s="1"/>
  <c r="Z2891" i="2" a="1"/>
  <c r="Z2891" i="2" s="1"/>
  <c r="Y2894" i="2" a="1"/>
  <c r="Y2894" i="2" s="1"/>
  <c r="Z2894" i="2" a="1"/>
  <c r="Z2894" i="2" s="1"/>
  <c r="Y2897" i="2" a="1"/>
  <c r="Y2897" i="2" s="1"/>
  <c r="Z2897" i="2" a="1"/>
  <c r="Z2897" i="2" s="1"/>
  <c r="Y2900" i="2" a="1"/>
  <c r="Y2900" i="2" s="1"/>
  <c r="Z2900" i="2" a="1"/>
  <c r="Z2900" i="2" s="1"/>
  <c r="Y2903" i="2" a="1"/>
  <c r="Y2903" i="2" s="1"/>
  <c r="Z2903" i="2" a="1"/>
  <c r="Z2903" i="2" s="1"/>
  <c r="Y2906" i="2" a="1"/>
  <c r="Y2906" i="2" s="1"/>
  <c r="Z2906" i="2" a="1"/>
  <c r="Z2906" i="2" s="1"/>
  <c r="Y2909" i="2" a="1"/>
  <c r="Y2909" i="2" s="1"/>
  <c r="Z2909" i="2" a="1"/>
  <c r="Z2909" i="2" s="1"/>
  <c r="Y2912" i="2" a="1"/>
  <c r="Y2912" i="2" s="1"/>
  <c r="Z2912" i="2" a="1"/>
  <c r="Z2912" i="2" s="1"/>
  <c r="Y2915" i="2" a="1"/>
  <c r="Y2915" i="2" s="1"/>
  <c r="Z2915" i="2" a="1"/>
  <c r="Z2915" i="2" s="1"/>
  <c r="Y2918" i="2" a="1"/>
  <c r="Y2918" i="2" s="1"/>
  <c r="Z2918" i="2" a="1"/>
  <c r="Z2918" i="2" s="1"/>
  <c r="Y2921" i="2" a="1"/>
  <c r="Y2921" i="2" s="1"/>
  <c r="Z2921" i="2" a="1"/>
  <c r="Z2921" i="2" s="1"/>
  <c r="Y2924" i="2" a="1"/>
  <c r="Y2924" i="2" s="1"/>
  <c r="Z2924" i="2" a="1"/>
  <c r="Z2924" i="2" s="1"/>
  <c r="Y2927" i="2" a="1"/>
  <c r="Y2927" i="2" s="1"/>
  <c r="Z2927" i="2" a="1"/>
  <c r="Z2927" i="2" s="1"/>
  <c r="Y2930" i="2" a="1"/>
  <c r="Y2930" i="2" s="1"/>
  <c r="Z2930" i="2" a="1"/>
  <c r="Z2930" i="2" s="1"/>
  <c r="Y2933" i="2" a="1"/>
  <c r="Y2933" i="2" s="1"/>
  <c r="Z2933" i="2" a="1"/>
  <c r="Z2933" i="2" s="1"/>
  <c r="Y2936" i="2" a="1"/>
  <c r="Y2936" i="2" s="1"/>
  <c r="Z2936" i="2" a="1"/>
  <c r="Z2936" i="2" s="1"/>
  <c r="Y2939" i="2" a="1"/>
  <c r="Y2939" i="2" s="1"/>
  <c r="Z2939" i="2" a="1"/>
  <c r="Z2939" i="2" s="1"/>
  <c r="Y2942" i="2" a="1"/>
  <c r="Y2942" i="2" s="1"/>
  <c r="Z2942" i="2" a="1"/>
  <c r="Z2942" i="2" s="1"/>
  <c r="Y2945" i="2" a="1"/>
  <c r="Y2945" i="2" s="1"/>
  <c r="Z2945" i="2" a="1"/>
  <c r="Z2945" i="2" s="1"/>
  <c r="Y2948" i="2" a="1"/>
  <c r="Y2948" i="2" s="1"/>
  <c r="Z2948" i="2" a="1"/>
  <c r="Z2948" i="2" s="1"/>
  <c r="Y2951" i="2" a="1"/>
  <c r="Y2951" i="2" s="1"/>
  <c r="Z2951" i="2" a="1"/>
  <c r="Z2951" i="2" s="1"/>
  <c r="Y2954" i="2" a="1"/>
  <c r="Y2954" i="2" s="1"/>
  <c r="Z2954" i="2" a="1"/>
  <c r="Z2954" i="2" s="1"/>
  <c r="Y2957" i="2" a="1"/>
  <c r="Y2957" i="2" s="1"/>
  <c r="Z2957" i="2" a="1"/>
  <c r="Z2957" i="2" s="1"/>
  <c r="Y2960" i="2" a="1"/>
  <c r="Y2960" i="2" s="1"/>
  <c r="Z2960" i="2" a="1"/>
  <c r="Z2960" i="2" s="1"/>
  <c r="Y2963" i="2" a="1"/>
  <c r="Y2963" i="2" s="1"/>
  <c r="Z2963" i="2" a="1"/>
  <c r="Z2963" i="2" s="1"/>
  <c r="Y2966" i="2" a="1"/>
  <c r="Y2966" i="2" s="1"/>
  <c r="Z2966" i="2" a="1"/>
  <c r="Z2966" i="2" s="1"/>
  <c r="Y2969" i="2" a="1"/>
  <c r="Y2969" i="2" s="1"/>
  <c r="Z2969" i="2" a="1"/>
  <c r="Z2969" i="2" s="1"/>
  <c r="Y2972" i="2" a="1"/>
  <c r="Y2972" i="2" s="1"/>
  <c r="Z2972" i="2" a="1"/>
  <c r="Z2972" i="2" s="1"/>
  <c r="Y2975" i="2" a="1"/>
  <c r="Y2975" i="2" s="1"/>
  <c r="Z2975" i="2" a="1"/>
  <c r="Z2975" i="2" s="1"/>
  <c r="Y2978" i="2" a="1"/>
  <c r="Y2978" i="2" s="1"/>
  <c r="Z2978" i="2" a="1"/>
  <c r="Z2978" i="2" s="1"/>
  <c r="Y2981" i="2" a="1"/>
  <c r="Y2981" i="2" s="1"/>
  <c r="Z2981" i="2" a="1"/>
  <c r="Z2981" i="2" s="1"/>
  <c r="Y2984" i="2" a="1"/>
  <c r="Y2984" i="2" s="1"/>
  <c r="Z2984" i="2" a="1"/>
  <c r="Z2984" i="2" s="1"/>
  <c r="Y2987" i="2" a="1"/>
  <c r="Y2987" i="2" s="1"/>
  <c r="Z2987" i="2" a="1"/>
  <c r="Z2987" i="2" s="1"/>
  <c r="Y2990" i="2" a="1"/>
  <c r="Y2990" i="2" s="1"/>
  <c r="Z2990" i="2" a="1"/>
  <c r="Z2990" i="2" s="1"/>
  <c r="Y2993" i="2" a="1"/>
  <c r="Y2993" i="2" s="1"/>
  <c r="Z2993" i="2" a="1"/>
  <c r="Z2993" i="2" s="1"/>
  <c r="Y2996" i="2" a="1"/>
  <c r="Y2996" i="2" s="1"/>
  <c r="Z2996" i="2" a="1"/>
  <c r="Z2996" i="2" s="1"/>
  <c r="Y2999" i="2" a="1"/>
  <c r="Y2999" i="2" s="1"/>
  <c r="Z2999" i="2" a="1"/>
  <c r="Z2999" i="2" s="1"/>
  <c r="Y3002" i="2" a="1"/>
  <c r="Y3002" i="2" s="1"/>
  <c r="Z3002" i="2" a="1"/>
  <c r="Z3002" i="2" s="1"/>
  <c r="Y3005" i="2" a="1"/>
  <c r="Y3005" i="2" s="1"/>
  <c r="Z3005" i="2" a="1"/>
  <c r="Z3005" i="2" s="1"/>
  <c r="Y3008" i="2" a="1"/>
  <c r="Y3008" i="2" s="1"/>
  <c r="Z3008" i="2" a="1"/>
  <c r="Z3008" i="2" s="1"/>
  <c r="Y3011" i="2" a="1"/>
  <c r="Y3011" i="2" s="1"/>
  <c r="Z3011" i="2" a="1"/>
  <c r="Z3011" i="2" s="1"/>
  <c r="Y3014" i="2" a="1"/>
  <c r="Y3014" i="2" s="1"/>
  <c r="Z3014" i="2" a="1"/>
  <c r="Z3014" i="2" s="1"/>
  <c r="Y3017" i="2" a="1"/>
  <c r="Y3017" i="2" s="1"/>
  <c r="Z3017" i="2" a="1"/>
  <c r="Z3017" i="2" s="1"/>
  <c r="Y5" i="2" a="1"/>
  <c r="Y5" i="2" s="1"/>
  <c r="Z5" i="2" a="1"/>
  <c r="Z5" i="2" s="1"/>
  <c r="Y8" i="2" a="1"/>
  <c r="Y8" i="2" s="1"/>
  <c r="Z8" i="2" a="1"/>
  <c r="Z8" i="2" s="1"/>
  <c r="Y11" i="2" a="1"/>
  <c r="Y11" i="2" s="1"/>
  <c r="Z11" i="2" a="1"/>
  <c r="Z11" i="2" s="1"/>
  <c r="Y14" i="2" a="1"/>
  <c r="Y14" i="2" s="1"/>
  <c r="Z14" i="2" a="1"/>
  <c r="Z14" i="2" s="1"/>
  <c r="Y17" i="2" a="1"/>
  <c r="Y17" i="2" s="1"/>
  <c r="Z17" i="2" a="1"/>
  <c r="Z17" i="2" s="1"/>
  <c r="Y20" i="2" a="1"/>
  <c r="Y20" i="2" s="1"/>
  <c r="Z20" i="2" a="1"/>
  <c r="Z20" i="2" s="1"/>
  <c r="Y23" i="2" a="1"/>
  <c r="Y23" i="2" s="1"/>
  <c r="Z23" i="2" a="1"/>
  <c r="Z23" i="2" s="1"/>
  <c r="Y26" i="2" a="1"/>
  <c r="Y26" i="2" s="1"/>
  <c r="Z26" i="2" a="1"/>
  <c r="Z26" i="2" s="1"/>
  <c r="Y29" i="2" a="1"/>
  <c r="Y29" i="2" s="1"/>
  <c r="Z29" i="2" a="1"/>
  <c r="Z29" i="2" s="1"/>
  <c r="Y32" i="2" a="1"/>
  <c r="Y32" i="2" s="1"/>
  <c r="Z32" i="2" a="1"/>
  <c r="Z32" i="2" s="1"/>
  <c r="Y35" i="2" a="1"/>
  <c r="Y35" i="2" s="1"/>
  <c r="Z35" i="2" a="1"/>
  <c r="Z35" i="2" s="1"/>
  <c r="Y38" i="2" a="1"/>
  <c r="Y38" i="2" s="1"/>
  <c r="Z38" i="2" a="1"/>
  <c r="Z38" i="2" s="1"/>
  <c r="Y41" i="2" a="1"/>
  <c r="Y41" i="2" s="1"/>
  <c r="Z41" i="2" a="1"/>
  <c r="Z41" i="2" s="1"/>
  <c r="Y44" i="2" a="1"/>
  <c r="Y44" i="2" s="1"/>
  <c r="Z44" i="2" a="1"/>
  <c r="Z44" i="2" s="1"/>
  <c r="Y47" i="2" a="1"/>
  <c r="Y47" i="2" s="1"/>
  <c r="Z47" i="2" a="1"/>
  <c r="Z47" i="2" s="1"/>
  <c r="Y50" i="2" a="1"/>
  <c r="Y50" i="2" s="1"/>
  <c r="Z50" i="2" a="1"/>
  <c r="Z50" i="2" s="1"/>
  <c r="Y53" i="2" a="1"/>
  <c r="Y53" i="2" s="1"/>
  <c r="Z53" i="2" a="1"/>
  <c r="Z53" i="2" s="1"/>
  <c r="Y56" i="2" a="1"/>
  <c r="Y56" i="2" s="1"/>
  <c r="Z56" i="2" a="1"/>
  <c r="Z56" i="2" s="1"/>
  <c r="Y59" i="2" a="1"/>
  <c r="Y59" i="2" s="1"/>
  <c r="Z59" i="2" a="1"/>
  <c r="Z59" i="2" s="1"/>
  <c r="Y62" i="2" a="1"/>
  <c r="Y62" i="2" s="1"/>
  <c r="Z62" i="2" a="1"/>
  <c r="Z62" i="2" s="1"/>
  <c r="Y65" i="2" a="1"/>
  <c r="Y65" i="2" s="1"/>
  <c r="Z65" i="2" a="1"/>
  <c r="Z65" i="2" s="1"/>
  <c r="Y68" i="2" a="1"/>
  <c r="Y68" i="2" s="1"/>
  <c r="Z68" i="2" a="1"/>
  <c r="Z68" i="2" s="1"/>
  <c r="Y71" i="2" a="1"/>
  <c r="Y71" i="2" s="1"/>
  <c r="Z71" i="2" a="1"/>
  <c r="Z71" i="2" s="1"/>
  <c r="Y74" i="2" a="1"/>
  <c r="Y74" i="2" s="1"/>
  <c r="Z74" i="2" a="1"/>
  <c r="Z74" i="2" s="1"/>
  <c r="Y77" i="2" a="1"/>
  <c r="Y77" i="2" s="1"/>
  <c r="Z77" i="2" a="1"/>
  <c r="Z77" i="2" s="1"/>
  <c r="Y80" i="2" a="1"/>
  <c r="Y80" i="2" s="1"/>
  <c r="Z80" i="2" a="1"/>
  <c r="Z80" i="2" s="1"/>
  <c r="Y83" i="2" a="1"/>
  <c r="Y83" i="2" s="1"/>
  <c r="Z83" i="2" a="1"/>
  <c r="Z83" i="2" s="1"/>
  <c r="Y86" i="2" a="1"/>
  <c r="Y86" i="2" s="1"/>
  <c r="Z86" i="2" a="1"/>
  <c r="Z86" i="2" s="1"/>
  <c r="Y89" i="2" a="1"/>
  <c r="Y89" i="2" s="1"/>
  <c r="Z89" i="2" a="1"/>
  <c r="Z89" i="2" s="1"/>
  <c r="Y92" i="2" a="1"/>
  <c r="Y92" i="2" s="1"/>
  <c r="Z92" i="2" a="1"/>
  <c r="Z92" i="2" s="1"/>
  <c r="Y95" i="2" a="1"/>
  <c r="Y95" i="2" s="1"/>
  <c r="Z95" i="2" a="1"/>
  <c r="Z95" i="2" s="1"/>
  <c r="Y98" i="2" a="1"/>
  <c r="Y98" i="2" s="1"/>
  <c r="Z98" i="2" a="1"/>
  <c r="Z98" i="2" s="1"/>
  <c r="Y101" i="2" a="1"/>
  <c r="Y101" i="2" s="1"/>
  <c r="Z101" i="2" a="1"/>
  <c r="Z101" i="2" s="1"/>
  <c r="Y104" i="2" a="1"/>
  <c r="Y104" i="2" s="1"/>
  <c r="Z104" i="2" a="1"/>
  <c r="Z104" i="2" s="1"/>
  <c r="Y107" i="2" a="1"/>
  <c r="Y107" i="2" s="1"/>
  <c r="Z107" i="2" a="1"/>
  <c r="Z107" i="2" s="1"/>
  <c r="Y110" i="2" a="1"/>
  <c r="Y110" i="2" s="1"/>
  <c r="Z110" i="2" a="1"/>
  <c r="Z110" i="2" s="1"/>
  <c r="Y113" i="2" a="1"/>
  <c r="Y113" i="2" s="1"/>
  <c r="Z113" i="2" a="1"/>
  <c r="Z113" i="2" s="1"/>
  <c r="Y116" i="2" a="1"/>
  <c r="Y116" i="2" s="1"/>
  <c r="Z116" i="2" a="1"/>
  <c r="Z116" i="2" s="1"/>
  <c r="Y119" i="2" a="1"/>
  <c r="Y119" i="2" s="1"/>
  <c r="Z119" i="2" a="1"/>
  <c r="Z119" i="2" s="1"/>
  <c r="Y122" i="2" a="1"/>
  <c r="Y122" i="2" s="1"/>
  <c r="Z122" i="2" a="1"/>
  <c r="Z122" i="2" s="1"/>
  <c r="Y125" i="2" a="1"/>
  <c r="Y125" i="2" s="1"/>
  <c r="Z125" i="2" a="1"/>
  <c r="Z125" i="2" s="1"/>
  <c r="Y128" i="2" a="1"/>
  <c r="Y128" i="2" s="1"/>
  <c r="Z128" i="2" a="1"/>
  <c r="Z128" i="2" s="1"/>
  <c r="Y131" i="2" a="1"/>
  <c r="Y131" i="2" s="1"/>
  <c r="Z131" i="2" a="1"/>
  <c r="Z131" i="2" s="1"/>
  <c r="Y134" i="2" a="1"/>
  <c r="Y134" i="2" s="1"/>
  <c r="Z134" i="2" a="1"/>
  <c r="Z134" i="2" s="1"/>
  <c r="Y137" i="2" a="1"/>
  <c r="Y137" i="2" s="1"/>
  <c r="Z137" i="2" a="1"/>
  <c r="Z137" i="2" s="1"/>
  <c r="Y140" i="2" a="1"/>
  <c r="Y140" i="2" s="1"/>
  <c r="Z140" i="2" a="1"/>
  <c r="Z140" i="2" s="1"/>
  <c r="Y143" i="2" a="1"/>
  <c r="Y143" i="2" s="1"/>
  <c r="Z143" i="2" a="1"/>
  <c r="Z143" i="2" s="1"/>
  <c r="Y146" i="2" a="1"/>
  <c r="Y146" i="2" s="1"/>
  <c r="Z146" i="2" a="1"/>
  <c r="Z146" i="2" s="1"/>
  <c r="Y149" i="2" a="1"/>
  <c r="Y149" i="2" s="1"/>
  <c r="Z149" i="2" a="1"/>
  <c r="Z149" i="2" s="1"/>
  <c r="Y152" i="2" a="1"/>
  <c r="Y152" i="2" s="1"/>
  <c r="Z152" i="2" a="1"/>
  <c r="Z152" i="2" s="1"/>
  <c r="Y155" i="2" a="1"/>
  <c r="Y155" i="2" s="1"/>
  <c r="Z155" i="2" a="1"/>
  <c r="Z155" i="2" s="1"/>
  <c r="Y158" i="2" a="1"/>
  <c r="Y158" i="2" s="1"/>
  <c r="Z158" i="2" a="1"/>
  <c r="Z158" i="2" s="1"/>
  <c r="Y161" i="2" a="1"/>
  <c r="Y161" i="2" s="1"/>
  <c r="Z161" i="2" a="1"/>
  <c r="Z161" i="2" s="1"/>
  <c r="Y164" i="2" a="1"/>
  <c r="Y164" i="2" s="1"/>
  <c r="Z164" i="2" a="1"/>
  <c r="Z164" i="2" s="1"/>
  <c r="Y167" i="2" a="1"/>
  <c r="Y167" i="2" s="1"/>
  <c r="Z167" i="2" a="1"/>
  <c r="Z167" i="2" s="1"/>
  <c r="Y170" i="2" a="1"/>
  <c r="Y170" i="2" s="1"/>
  <c r="Z170" i="2" a="1"/>
  <c r="Z170" i="2" s="1"/>
  <c r="Y173" i="2" a="1"/>
  <c r="Y173" i="2" s="1"/>
  <c r="Z173" i="2" a="1"/>
  <c r="Z173" i="2" s="1"/>
  <c r="Y176" i="2" a="1"/>
  <c r="Y176" i="2" s="1"/>
  <c r="Z176" i="2" a="1"/>
  <c r="Z176" i="2" s="1"/>
  <c r="Y179" i="2" a="1"/>
  <c r="Y179" i="2" s="1"/>
  <c r="Z179" i="2" a="1"/>
  <c r="Z179" i="2" s="1"/>
  <c r="Y182" i="2" a="1"/>
  <c r="Y182" i="2" s="1"/>
  <c r="Z182" i="2" a="1"/>
  <c r="Z182" i="2" s="1"/>
  <c r="Y185" i="2" a="1"/>
  <c r="Y185" i="2" s="1"/>
  <c r="Z185" i="2" a="1"/>
  <c r="Z185" i="2" s="1"/>
  <c r="Y188" i="2" a="1"/>
  <c r="Y188" i="2" s="1"/>
  <c r="Z188" i="2" a="1"/>
  <c r="Z188" i="2" s="1"/>
  <c r="Y191" i="2" a="1"/>
  <c r="Y191" i="2" s="1"/>
  <c r="Z191" i="2" a="1"/>
  <c r="Z191" i="2" s="1"/>
  <c r="Y194" i="2" a="1"/>
  <c r="Y194" i="2" s="1"/>
  <c r="Z194" i="2" a="1"/>
  <c r="Z194" i="2" s="1"/>
  <c r="Y197" i="2" a="1"/>
  <c r="Y197" i="2" s="1"/>
  <c r="Z197" i="2" a="1"/>
  <c r="Z197" i="2" s="1"/>
  <c r="Y200" i="2" a="1"/>
  <c r="Y200" i="2" s="1"/>
  <c r="Z200" i="2" a="1"/>
  <c r="Z200" i="2" s="1"/>
  <c r="Y203" i="2" a="1"/>
  <c r="Y203" i="2" s="1"/>
  <c r="Z203" i="2" a="1"/>
  <c r="Z203" i="2" s="1"/>
  <c r="Y206" i="2" a="1"/>
  <c r="Y206" i="2" s="1"/>
  <c r="Z206" i="2" a="1"/>
  <c r="Z206" i="2" s="1"/>
  <c r="Y209" i="2" a="1"/>
  <c r="Y209" i="2" s="1"/>
  <c r="Z209" i="2" a="1"/>
  <c r="Z209" i="2" s="1"/>
  <c r="Y212" i="2" a="1"/>
  <c r="Y212" i="2" s="1"/>
  <c r="Z212" i="2" a="1"/>
  <c r="Z212" i="2" s="1"/>
  <c r="Y215" i="2" a="1"/>
  <c r="Y215" i="2" s="1"/>
  <c r="Z215" i="2" a="1"/>
  <c r="Z215" i="2" s="1"/>
  <c r="Y218" i="2" a="1"/>
  <c r="Y218" i="2" s="1"/>
  <c r="Z218" i="2" a="1"/>
  <c r="Z218" i="2" s="1"/>
  <c r="Y221" i="2" a="1"/>
  <c r="Y221" i="2" s="1"/>
  <c r="Z221" i="2" a="1"/>
  <c r="Z221" i="2" s="1"/>
  <c r="Y224" i="2" a="1"/>
  <c r="Y224" i="2" s="1"/>
  <c r="Z224" i="2" a="1"/>
  <c r="Z224" i="2" s="1"/>
  <c r="Y227" i="2" a="1"/>
  <c r="Y227" i="2" s="1"/>
  <c r="Z227" i="2" a="1"/>
  <c r="Z227" i="2" s="1"/>
  <c r="Y230" i="2" a="1"/>
  <c r="Y230" i="2" s="1"/>
  <c r="Z230" i="2" a="1"/>
  <c r="Z230" i="2" s="1"/>
  <c r="Y233" i="2" a="1"/>
  <c r="Y233" i="2" s="1"/>
  <c r="Z233" i="2" a="1"/>
  <c r="Z233" i="2" s="1"/>
  <c r="Y236" i="2" a="1"/>
  <c r="Y236" i="2" s="1"/>
  <c r="Z236" i="2" a="1"/>
  <c r="Z236" i="2" s="1"/>
  <c r="Y239" i="2" a="1"/>
  <c r="Y239" i="2" s="1"/>
  <c r="Z239" i="2" a="1"/>
  <c r="Z239" i="2" s="1"/>
  <c r="Y242" i="2" a="1"/>
  <c r="Y242" i="2" s="1"/>
  <c r="Z242" i="2" a="1"/>
  <c r="Z242" i="2" s="1"/>
  <c r="Y245" i="2" a="1"/>
  <c r="Y245" i="2" s="1"/>
  <c r="Z245" i="2" a="1"/>
  <c r="Z245" i="2" s="1"/>
  <c r="Y248" i="2" a="1"/>
  <c r="Y248" i="2" s="1"/>
  <c r="Z248" i="2" a="1"/>
  <c r="Z248" i="2" s="1"/>
  <c r="Y251" i="2" a="1"/>
  <c r="Y251" i="2" s="1"/>
  <c r="Z251" i="2" a="1"/>
  <c r="Z251" i="2" s="1"/>
  <c r="Y254" i="2" a="1"/>
  <c r="Y254" i="2" s="1"/>
  <c r="Z254" i="2" a="1"/>
  <c r="Z254" i="2" s="1"/>
  <c r="Y257" i="2" a="1"/>
  <c r="Y257" i="2" s="1"/>
  <c r="Z257" i="2" a="1"/>
  <c r="Z257" i="2" s="1"/>
  <c r="Y260" i="2" a="1"/>
  <c r="Y260" i="2" s="1"/>
  <c r="Z260" i="2" a="1"/>
  <c r="Z260" i="2" s="1"/>
  <c r="Y263" i="2" a="1"/>
  <c r="Y263" i="2" s="1"/>
  <c r="Z263" i="2" a="1"/>
  <c r="Z263" i="2" s="1"/>
  <c r="Y266" i="2" a="1"/>
  <c r="Y266" i="2" s="1"/>
  <c r="Z266" i="2" a="1"/>
  <c r="Z266" i="2" s="1"/>
  <c r="Y269" i="2" a="1"/>
  <c r="Y269" i="2" s="1"/>
  <c r="Z269" i="2" a="1"/>
  <c r="Z269" i="2" s="1"/>
  <c r="Y272" i="2" a="1"/>
  <c r="Y272" i="2" s="1"/>
  <c r="Z272" i="2" a="1"/>
  <c r="Z272" i="2" s="1"/>
  <c r="Y275" i="2" a="1"/>
  <c r="Y275" i="2" s="1"/>
  <c r="Z275" i="2" a="1"/>
  <c r="Z275" i="2" s="1"/>
  <c r="Y278" i="2" a="1"/>
  <c r="Y278" i="2" s="1"/>
  <c r="Z278" i="2" a="1"/>
  <c r="Z278" i="2" s="1"/>
  <c r="Y282" i="2" a="1"/>
  <c r="Y282" i="2" s="1"/>
  <c r="Z282" i="2" a="1"/>
  <c r="Z282" i="2" s="1"/>
  <c r="Y285" i="2" a="1"/>
  <c r="Y285" i="2" s="1"/>
  <c r="Z285" i="2" a="1"/>
  <c r="Z285" i="2" s="1"/>
  <c r="Y288" i="2" a="1"/>
  <c r="Y288" i="2" s="1"/>
  <c r="Z288" i="2" a="1"/>
  <c r="Z288" i="2" s="1"/>
  <c r="Y291" i="2" a="1"/>
  <c r="Y291" i="2" s="1"/>
  <c r="Z291" i="2" a="1"/>
  <c r="Z291" i="2" s="1"/>
  <c r="Y294" i="2" a="1"/>
  <c r="Y294" i="2" s="1"/>
  <c r="Z294" i="2" a="1"/>
  <c r="Z294" i="2" s="1"/>
  <c r="Y297" i="2" a="1"/>
  <c r="Y297" i="2" s="1"/>
  <c r="Z297" i="2" a="1"/>
  <c r="Z297" i="2" s="1"/>
  <c r="Y300" i="2" a="1"/>
  <c r="Y300" i="2" s="1"/>
  <c r="Z300" i="2" a="1"/>
  <c r="Z300" i="2" s="1"/>
  <c r="Y303" i="2" a="1"/>
  <c r="Y303" i="2" s="1"/>
  <c r="Z303" i="2" a="1"/>
  <c r="Z303" i="2" s="1"/>
  <c r="Y306" i="2" a="1"/>
  <c r="Y306" i="2" s="1"/>
  <c r="Z306" i="2" a="1"/>
  <c r="Z306" i="2" s="1"/>
  <c r="Y309" i="2" a="1"/>
  <c r="Y309" i="2" s="1"/>
  <c r="Z309" i="2" a="1"/>
  <c r="Z309" i="2" s="1"/>
  <c r="Y312" i="2" a="1"/>
  <c r="Y312" i="2" s="1"/>
  <c r="Z312" i="2" a="1"/>
  <c r="Z312" i="2" s="1"/>
  <c r="Y315" i="2" a="1"/>
  <c r="Y315" i="2" s="1"/>
  <c r="Z315" i="2" a="1"/>
  <c r="Z315" i="2" s="1"/>
  <c r="Y318" i="2" a="1"/>
  <c r="Y318" i="2" s="1"/>
  <c r="Z318" i="2" a="1"/>
  <c r="Z318" i="2" s="1"/>
  <c r="Y321" i="2" a="1"/>
  <c r="Y321" i="2" s="1"/>
  <c r="Z321" i="2" a="1"/>
  <c r="Z321" i="2" s="1"/>
  <c r="Y324" i="2" a="1"/>
  <c r="Y324" i="2" s="1"/>
  <c r="Z324" i="2" a="1"/>
  <c r="Z324" i="2" s="1"/>
  <c r="Y327" i="2" a="1"/>
  <c r="Y327" i="2" s="1"/>
  <c r="Z327" i="2" a="1"/>
  <c r="Z327" i="2" s="1"/>
  <c r="Y330" i="2" a="1"/>
  <c r="Y330" i="2" s="1"/>
  <c r="Z330" i="2" a="1"/>
  <c r="Z330" i="2" s="1"/>
  <c r="Y333" i="2" a="1"/>
  <c r="Y333" i="2" s="1"/>
  <c r="Z333" i="2" a="1"/>
  <c r="Z333" i="2" s="1"/>
  <c r="Y336" i="2" a="1"/>
  <c r="Y336" i="2" s="1"/>
  <c r="Z336" i="2" a="1"/>
  <c r="Z336" i="2" s="1"/>
  <c r="Y339" i="2" a="1"/>
  <c r="Y339" i="2" s="1"/>
  <c r="Z339" i="2" a="1"/>
  <c r="Z339" i="2" s="1"/>
  <c r="Y342" i="2" a="1"/>
  <c r="Y342" i="2" s="1"/>
  <c r="Z342" i="2" a="1"/>
  <c r="Z342" i="2" s="1"/>
  <c r="Y345" i="2" a="1"/>
  <c r="Y345" i="2" s="1"/>
  <c r="Z345" i="2" a="1"/>
  <c r="Z345" i="2" s="1"/>
  <c r="Y348" i="2" a="1"/>
  <c r="Y348" i="2" s="1"/>
  <c r="Z348" i="2" a="1"/>
  <c r="Z348" i="2" s="1"/>
  <c r="Y351" i="2" a="1"/>
  <c r="Y351" i="2" s="1"/>
  <c r="Z351" i="2" a="1"/>
  <c r="Z351" i="2" s="1"/>
  <c r="Y354" i="2" a="1"/>
  <c r="Y354" i="2" s="1"/>
  <c r="Z354" i="2" a="1"/>
  <c r="Z354" i="2" s="1"/>
  <c r="Y357" i="2" a="1"/>
  <c r="Y357" i="2" s="1"/>
  <c r="Z357" i="2" a="1"/>
  <c r="Z357" i="2" s="1"/>
  <c r="Y360" i="2" a="1"/>
  <c r="Y360" i="2" s="1"/>
  <c r="Z360" i="2" a="1"/>
  <c r="Z360" i="2" s="1"/>
  <c r="Y363" i="2" a="1"/>
  <c r="Y363" i="2" s="1"/>
  <c r="Z363" i="2" a="1"/>
  <c r="Z363" i="2" s="1"/>
  <c r="Y366" i="2" a="1"/>
  <c r="Y366" i="2" s="1"/>
  <c r="Z366" i="2" a="1"/>
  <c r="Z366" i="2" s="1"/>
  <c r="Y369" i="2" a="1"/>
  <c r="Y369" i="2" s="1"/>
  <c r="Z369" i="2" a="1"/>
  <c r="Z369" i="2" s="1"/>
  <c r="Y372" i="2" a="1"/>
  <c r="Y372" i="2" s="1"/>
  <c r="Z372" i="2" a="1"/>
  <c r="Z372" i="2" s="1"/>
  <c r="Y375" i="2" a="1"/>
  <c r="Y375" i="2" s="1"/>
  <c r="Z375" i="2" a="1"/>
  <c r="Z375" i="2" s="1"/>
  <c r="Y378" i="2" a="1"/>
  <c r="Y378" i="2" s="1"/>
  <c r="Z378" i="2" a="1"/>
  <c r="Z378" i="2" s="1"/>
  <c r="Y381" i="2" a="1"/>
  <c r="Y381" i="2" s="1"/>
  <c r="Z381" i="2" a="1"/>
  <c r="Z381" i="2" s="1"/>
  <c r="Y384" i="2" a="1"/>
  <c r="Y384" i="2" s="1"/>
  <c r="Z384" i="2" a="1"/>
  <c r="Z384" i="2" s="1"/>
  <c r="Y387" i="2" a="1"/>
  <c r="Y387" i="2" s="1"/>
  <c r="Z387" i="2" a="1"/>
  <c r="Z387" i="2" s="1"/>
  <c r="Y390" i="2" a="1"/>
  <c r="Y390" i="2" s="1"/>
  <c r="Z390" i="2" a="1"/>
  <c r="Z390" i="2" s="1"/>
  <c r="Y393" i="2" a="1"/>
  <c r="Y393" i="2" s="1"/>
  <c r="Z393" i="2" a="1"/>
  <c r="Z393" i="2" s="1"/>
  <c r="Y396" i="2" a="1"/>
  <c r="Y396" i="2" s="1"/>
  <c r="Z396" i="2" a="1"/>
  <c r="Z396" i="2" s="1"/>
  <c r="Y399" i="2" a="1"/>
  <c r="Y399" i="2" s="1"/>
  <c r="Z399" i="2" a="1"/>
  <c r="Z399" i="2" s="1"/>
  <c r="Y402" i="2" a="1"/>
  <c r="Y402" i="2" s="1"/>
  <c r="Z402" i="2" a="1"/>
  <c r="Z402" i="2" s="1"/>
  <c r="Y405" i="2" a="1"/>
  <c r="Y405" i="2" s="1"/>
  <c r="Z405" i="2" a="1"/>
  <c r="Z405" i="2" s="1"/>
  <c r="Y408" i="2" a="1"/>
  <c r="Y408" i="2" s="1"/>
  <c r="Z408" i="2" a="1"/>
  <c r="Z408" i="2" s="1"/>
  <c r="Y411" i="2" a="1"/>
  <c r="Y411" i="2" s="1"/>
  <c r="Z411" i="2" a="1"/>
  <c r="Z411" i="2" s="1"/>
  <c r="Y414" i="2" a="1"/>
  <c r="Y414" i="2" s="1"/>
  <c r="Z414" i="2" a="1"/>
  <c r="Z414" i="2" s="1"/>
  <c r="Y417" i="2" a="1"/>
  <c r="Y417" i="2" s="1"/>
  <c r="Z417" i="2" a="1"/>
  <c r="Z417" i="2" s="1"/>
  <c r="Y420" i="2" a="1"/>
  <c r="Y420" i="2" s="1"/>
  <c r="Z420" i="2" a="1"/>
  <c r="Z420" i="2" s="1"/>
  <c r="Y423" i="2" a="1"/>
  <c r="Y423" i="2" s="1"/>
  <c r="Z423" i="2" a="1"/>
  <c r="Z423" i="2" s="1"/>
  <c r="Y426" i="2" a="1"/>
  <c r="Y426" i="2" s="1"/>
  <c r="Z426" i="2" a="1"/>
  <c r="Z426" i="2" s="1"/>
  <c r="Y429" i="2" a="1"/>
  <c r="Y429" i="2" s="1"/>
  <c r="Z429" i="2" a="1"/>
  <c r="Z429" i="2" s="1"/>
  <c r="Y432" i="2" a="1"/>
  <c r="Y432" i="2" s="1"/>
  <c r="Z432" i="2" a="1"/>
  <c r="Z432" i="2" s="1"/>
  <c r="Y435" i="2" a="1"/>
  <c r="Y435" i="2" s="1"/>
  <c r="Z435" i="2" a="1"/>
  <c r="Z435" i="2" s="1"/>
  <c r="Y438" i="2" a="1"/>
  <c r="Y438" i="2" s="1"/>
  <c r="Z438" i="2" a="1"/>
  <c r="Z438" i="2" s="1"/>
  <c r="Y441" i="2" a="1"/>
  <c r="Y441" i="2" s="1"/>
  <c r="Z441" i="2" a="1"/>
  <c r="Z441" i="2" s="1"/>
  <c r="Y444" i="2" a="1"/>
  <c r="Y444" i="2" s="1"/>
  <c r="Z444" i="2" a="1"/>
  <c r="Z444" i="2" s="1"/>
  <c r="Y447" i="2" a="1"/>
  <c r="Y447" i="2" s="1"/>
  <c r="Z447" i="2" a="1"/>
  <c r="Z447" i="2" s="1"/>
  <c r="Y450" i="2" a="1"/>
  <c r="Y450" i="2" s="1"/>
  <c r="Z450" i="2" a="1"/>
  <c r="Z450" i="2" s="1"/>
  <c r="Y453" i="2" a="1"/>
  <c r="Y453" i="2" s="1"/>
  <c r="Z453" i="2" a="1"/>
  <c r="Z453" i="2" s="1"/>
  <c r="Y456" i="2" a="1"/>
  <c r="Y456" i="2" s="1"/>
  <c r="Z456" i="2" a="1"/>
  <c r="Z456" i="2" s="1"/>
  <c r="Y459" i="2" a="1"/>
  <c r="Y459" i="2" s="1"/>
  <c r="Z459" i="2" a="1"/>
  <c r="Z459" i="2" s="1"/>
  <c r="Y462" i="2" a="1"/>
  <c r="Y462" i="2" s="1"/>
  <c r="Z462" i="2" a="1"/>
  <c r="Z462" i="2" s="1"/>
  <c r="Y465" i="2" a="1"/>
  <c r="Y465" i="2" s="1"/>
  <c r="Z465" i="2" a="1"/>
  <c r="Z465" i="2" s="1"/>
  <c r="Y468" i="2" a="1"/>
  <c r="Y468" i="2" s="1"/>
  <c r="Z468" i="2" a="1"/>
  <c r="Z468" i="2" s="1"/>
  <c r="Y471" i="2" a="1"/>
  <c r="Y471" i="2" s="1"/>
  <c r="Z471" i="2" a="1"/>
  <c r="Z471" i="2" s="1"/>
  <c r="Y474" i="2" a="1"/>
  <c r="Y474" i="2" s="1"/>
  <c r="Z474" i="2" a="1"/>
  <c r="Z474" i="2" s="1"/>
  <c r="Y477" i="2" a="1"/>
  <c r="Y477" i="2" s="1"/>
  <c r="Z477" i="2" a="1"/>
  <c r="Z477" i="2" s="1"/>
  <c r="Y480" i="2" a="1"/>
  <c r="Y480" i="2" s="1"/>
  <c r="Z480" i="2" a="1"/>
  <c r="Z480" i="2" s="1"/>
  <c r="Y483" i="2" a="1"/>
  <c r="Y483" i="2" s="1"/>
  <c r="Z483" i="2" a="1"/>
  <c r="Z483" i="2" s="1"/>
  <c r="Y486" i="2" a="1"/>
  <c r="Y486" i="2" s="1"/>
  <c r="Z486" i="2" a="1"/>
  <c r="Z486" i="2" s="1"/>
  <c r="Y489" i="2" a="1"/>
  <c r="Y489" i="2" s="1"/>
  <c r="Z489" i="2" a="1"/>
  <c r="Z489" i="2" s="1"/>
  <c r="Y492" i="2" a="1"/>
  <c r="Y492" i="2" s="1"/>
  <c r="Z492" i="2" a="1"/>
  <c r="Z492" i="2" s="1"/>
  <c r="Y495" i="2" a="1"/>
  <c r="Y495" i="2" s="1"/>
  <c r="Z495" i="2" a="1"/>
  <c r="Z495" i="2" s="1"/>
  <c r="Y498" i="2" a="1"/>
  <c r="Y498" i="2" s="1"/>
  <c r="Z498" i="2" a="1"/>
  <c r="Z498" i="2" s="1"/>
  <c r="Y501" i="2" a="1"/>
  <c r="Y501" i="2" s="1"/>
  <c r="Z501" i="2" a="1"/>
  <c r="Z501" i="2" s="1"/>
  <c r="Y504" i="2" a="1"/>
  <c r="Y504" i="2" s="1"/>
  <c r="Z504" i="2" a="1"/>
  <c r="Z504" i="2" s="1"/>
  <c r="Y507" i="2" a="1"/>
  <c r="Y507" i="2" s="1"/>
  <c r="Z507" i="2" a="1"/>
  <c r="Z507" i="2" s="1"/>
  <c r="Y510" i="2" a="1"/>
  <c r="Y510" i="2" s="1"/>
  <c r="Z510" i="2" a="1"/>
  <c r="Z510" i="2" s="1"/>
  <c r="Y513" i="2" a="1"/>
  <c r="Y513" i="2" s="1"/>
  <c r="Z513" i="2" a="1"/>
  <c r="Z513" i="2" s="1"/>
  <c r="Y516" i="2" a="1"/>
  <c r="Y516" i="2" s="1"/>
  <c r="Z516" i="2" a="1"/>
  <c r="Z516" i="2" s="1"/>
  <c r="Y519" i="2" a="1"/>
  <c r="Y519" i="2" s="1"/>
  <c r="Z519" i="2" a="1"/>
  <c r="Z519" i="2" s="1"/>
  <c r="Y522" i="2" a="1"/>
  <c r="Y522" i="2" s="1"/>
  <c r="Z522" i="2" a="1"/>
  <c r="Z522" i="2" s="1"/>
  <c r="Y525" i="2" a="1"/>
  <c r="Y525" i="2" s="1"/>
  <c r="Z525" i="2" a="1"/>
  <c r="Z525" i="2" s="1"/>
  <c r="Y531" i="2" a="1"/>
  <c r="Y531" i="2" s="1"/>
  <c r="Z531" i="2" a="1"/>
  <c r="Z531" i="2" s="1"/>
  <c r="Y534" i="2" a="1"/>
  <c r="Y534" i="2" s="1"/>
  <c r="Z534" i="2" a="1"/>
  <c r="Z534" i="2" s="1"/>
  <c r="Y537" i="2" a="1"/>
  <c r="Y537" i="2" s="1"/>
  <c r="Z537" i="2" a="1"/>
  <c r="Z537" i="2" s="1"/>
  <c r="Y540" i="2" a="1"/>
  <c r="Y540" i="2" s="1"/>
  <c r="Z540" i="2" a="1"/>
  <c r="Z540" i="2" s="1"/>
  <c r="Y543" i="2" a="1"/>
  <c r="Y543" i="2" s="1"/>
  <c r="Z543" i="2" a="1"/>
  <c r="Z543" i="2" s="1"/>
  <c r="Y546" i="2" a="1"/>
  <c r="Y546" i="2" s="1"/>
  <c r="Z546" i="2" a="1"/>
  <c r="Z546" i="2" s="1"/>
  <c r="Y549" i="2" a="1"/>
  <c r="Y549" i="2" s="1"/>
  <c r="Z549" i="2" a="1"/>
  <c r="Z549" i="2" s="1"/>
  <c r="Y552" i="2" a="1"/>
  <c r="Y552" i="2" s="1"/>
  <c r="Z552" i="2" a="1"/>
  <c r="Z552" i="2" s="1"/>
  <c r="Y555" i="2" a="1"/>
  <c r="Y555" i="2" s="1"/>
  <c r="Z555" i="2" a="1"/>
  <c r="Z555" i="2" s="1"/>
  <c r="Y558" i="2" a="1"/>
  <c r="Y558" i="2" s="1"/>
  <c r="Z558" i="2" a="1"/>
  <c r="Z558" i="2" s="1"/>
  <c r="Y561" i="2" a="1"/>
  <c r="Y561" i="2" s="1"/>
  <c r="Z561" i="2" a="1"/>
  <c r="Z561" i="2" s="1"/>
  <c r="Y564" i="2" a="1"/>
  <c r="Y564" i="2" s="1"/>
  <c r="Z564" i="2" a="1"/>
  <c r="Z564" i="2" s="1"/>
  <c r="Y567" i="2" a="1"/>
  <c r="Y567" i="2" s="1"/>
  <c r="Z567" i="2" a="1"/>
  <c r="Z567" i="2" s="1"/>
  <c r="Y570" i="2" a="1"/>
  <c r="Y570" i="2" s="1"/>
  <c r="Z570" i="2" a="1"/>
  <c r="Z570" i="2" s="1"/>
  <c r="Y573" i="2" a="1"/>
  <c r="Y573" i="2" s="1"/>
  <c r="Z573" i="2" a="1"/>
  <c r="Z573" i="2" s="1"/>
  <c r="Y576" i="2" a="1"/>
  <c r="Y576" i="2" s="1"/>
  <c r="Z576" i="2" a="1"/>
  <c r="Z576" i="2" s="1"/>
  <c r="Y579" i="2" a="1"/>
  <c r="Y579" i="2" s="1"/>
  <c r="Z579" i="2" a="1"/>
  <c r="Z579" i="2" s="1"/>
  <c r="Y582" i="2" a="1"/>
  <c r="Y582" i="2" s="1"/>
  <c r="Z582" i="2" a="1"/>
  <c r="Z582" i="2" s="1"/>
  <c r="Y585" i="2" a="1"/>
  <c r="Y585" i="2" s="1"/>
  <c r="Z585" i="2" a="1"/>
  <c r="Z585" i="2" s="1"/>
  <c r="Y588" i="2" a="1"/>
  <c r="Y588" i="2" s="1"/>
  <c r="Z588" i="2" a="1"/>
  <c r="Z588" i="2" s="1"/>
  <c r="Y591" i="2" a="1"/>
  <c r="Y591" i="2" s="1"/>
  <c r="Z591" i="2" a="1"/>
  <c r="Z591" i="2" s="1"/>
  <c r="Y594" i="2" a="1"/>
  <c r="Y594" i="2" s="1"/>
  <c r="Z594" i="2" a="1"/>
  <c r="Z594" i="2" s="1"/>
  <c r="Y597" i="2" a="1"/>
  <c r="Y597" i="2" s="1"/>
  <c r="Z597" i="2" a="1"/>
  <c r="Z597" i="2" s="1"/>
  <c r="Y600" i="2" a="1"/>
  <c r="Y600" i="2" s="1"/>
  <c r="Z600" i="2" a="1"/>
  <c r="Z600" i="2" s="1"/>
  <c r="Y603" i="2" a="1"/>
  <c r="Y603" i="2" s="1"/>
  <c r="Z603" i="2" a="1"/>
  <c r="Z603" i="2" s="1"/>
  <c r="Y606" i="2" a="1"/>
  <c r="Y606" i="2" s="1"/>
  <c r="Z606" i="2" a="1"/>
  <c r="Z606" i="2" s="1"/>
  <c r="Y609" i="2" a="1"/>
  <c r="Y609" i="2" s="1"/>
  <c r="Z609" i="2" a="1"/>
  <c r="Z609" i="2" s="1"/>
  <c r="Y612" i="2" a="1"/>
  <c r="Y612" i="2" s="1"/>
  <c r="Z612" i="2" a="1"/>
  <c r="Z612" i="2" s="1"/>
  <c r="Y615" i="2" a="1"/>
  <c r="Y615" i="2" s="1"/>
  <c r="Z615" i="2" a="1"/>
  <c r="Z615" i="2" s="1"/>
  <c r="Y618" i="2" a="1"/>
  <c r="Y618" i="2" s="1"/>
  <c r="Z618" i="2" a="1"/>
  <c r="Z618" i="2" s="1"/>
  <c r="Y621" i="2" a="1"/>
  <c r="Y621" i="2" s="1"/>
  <c r="Z621" i="2" a="1"/>
  <c r="Z621" i="2" s="1"/>
  <c r="Y624" i="2" a="1"/>
  <c r="Y624" i="2" s="1"/>
  <c r="Z624" i="2" a="1"/>
  <c r="Z624" i="2" s="1"/>
  <c r="Y627" i="2" a="1"/>
  <c r="Y627" i="2" s="1"/>
  <c r="Z627" i="2" a="1"/>
  <c r="Z627" i="2" s="1"/>
  <c r="Y630" i="2" a="1"/>
  <c r="Y630" i="2" s="1"/>
  <c r="Z630" i="2" a="1"/>
  <c r="Z630" i="2" s="1"/>
  <c r="Y633" i="2" a="1"/>
  <c r="Y633" i="2" s="1"/>
  <c r="Z633" i="2" a="1"/>
  <c r="Z633" i="2" s="1"/>
  <c r="Y636" i="2" a="1"/>
  <c r="Y636" i="2" s="1"/>
  <c r="Z636" i="2" a="1"/>
  <c r="Z636" i="2" s="1"/>
  <c r="Y639" i="2" a="1"/>
  <c r="Y639" i="2" s="1"/>
  <c r="Z639" i="2" a="1"/>
  <c r="Z639" i="2" s="1"/>
  <c r="Y642" i="2" a="1"/>
  <c r="Y642" i="2" s="1"/>
  <c r="Z642" i="2" a="1"/>
  <c r="Z642" i="2" s="1"/>
  <c r="Y645" i="2" a="1"/>
  <c r="Y645" i="2" s="1"/>
  <c r="Z645" i="2" a="1"/>
  <c r="Z645" i="2" s="1"/>
  <c r="Y648" i="2" a="1"/>
  <c r="Y648" i="2" s="1"/>
  <c r="Z648" i="2" a="1"/>
  <c r="Z648" i="2" s="1"/>
  <c r="Y651" i="2" a="1"/>
  <c r="Y651" i="2" s="1"/>
  <c r="Z651" i="2" a="1"/>
  <c r="Z651" i="2" s="1"/>
  <c r="Y654" i="2" a="1"/>
  <c r="Y654" i="2" s="1"/>
  <c r="Z654" i="2" a="1"/>
  <c r="Z654" i="2" s="1"/>
  <c r="Y657" i="2" a="1"/>
  <c r="Y657" i="2" s="1"/>
  <c r="Z657" i="2" a="1"/>
  <c r="Z657" i="2" s="1"/>
  <c r="Y660" i="2" a="1"/>
  <c r="Y660" i="2" s="1"/>
  <c r="Z660" i="2" a="1"/>
  <c r="Z660" i="2" s="1"/>
  <c r="Y663" i="2" a="1"/>
  <c r="Y663" i="2" s="1"/>
  <c r="Z663" i="2" a="1"/>
  <c r="Z663" i="2" s="1"/>
  <c r="Y666" i="2" a="1"/>
  <c r="Y666" i="2" s="1"/>
  <c r="Z666" i="2" a="1"/>
  <c r="Z666" i="2" s="1"/>
  <c r="Y669" i="2" a="1"/>
  <c r="Y669" i="2" s="1"/>
  <c r="Z669" i="2" a="1"/>
  <c r="Z669" i="2" s="1"/>
  <c r="Y672" i="2" a="1"/>
  <c r="Y672" i="2" s="1"/>
  <c r="Z672" i="2" a="1"/>
  <c r="Z672" i="2" s="1"/>
  <c r="Y675" i="2" a="1"/>
  <c r="Y675" i="2" s="1"/>
  <c r="Z675" i="2" a="1"/>
  <c r="Z675" i="2" s="1"/>
  <c r="Y678" i="2" a="1"/>
  <c r="Y678" i="2" s="1"/>
  <c r="Z678" i="2" a="1"/>
  <c r="Z678" i="2" s="1"/>
  <c r="Y681" i="2" a="1"/>
  <c r="Y681" i="2" s="1"/>
  <c r="Z681" i="2" a="1"/>
  <c r="Z681" i="2" s="1"/>
  <c r="Y684" i="2" a="1"/>
  <c r="Y684" i="2" s="1"/>
  <c r="Z684" i="2" a="1"/>
  <c r="Z684" i="2" s="1"/>
  <c r="Y687" i="2" a="1"/>
  <c r="Y687" i="2" s="1"/>
  <c r="Z687" i="2" a="1"/>
  <c r="Z687" i="2" s="1"/>
  <c r="Y690" i="2" a="1"/>
  <c r="Y690" i="2" s="1"/>
  <c r="Z690" i="2" a="1"/>
  <c r="Z690" i="2" s="1"/>
  <c r="Y693" i="2" a="1"/>
  <c r="Y693" i="2" s="1"/>
  <c r="Z693" i="2" a="1"/>
  <c r="Z693" i="2" s="1"/>
  <c r="Y696" i="2" a="1"/>
  <c r="Y696" i="2" s="1"/>
  <c r="Z696" i="2" a="1"/>
  <c r="Z696" i="2" s="1"/>
  <c r="Y699" i="2" a="1"/>
  <c r="Y699" i="2" s="1"/>
  <c r="Z699" i="2" a="1"/>
  <c r="Z699" i="2" s="1"/>
  <c r="Y702" i="2" a="1"/>
  <c r="Y702" i="2" s="1"/>
  <c r="Z702" i="2" a="1"/>
  <c r="Z702" i="2" s="1"/>
  <c r="Y705" i="2" a="1"/>
  <c r="Y705" i="2" s="1"/>
  <c r="Z705" i="2" a="1"/>
  <c r="Z705" i="2" s="1"/>
  <c r="Y708" i="2" a="1"/>
  <c r="Y708" i="2" s="1"/>
  <c r="Z708" i="2" a="1"/>
  <c r="Z708" i="2" s="1"/>
  <c r="Y711" i="2" a="1"/>
  <c r="Y711" i="2" s="1"/>
  <c r="Z711" i="2" a="1"/>
  <c r="Z711" i="2" s="1"/>
  <c r="Y714" i="2" a="1"/>
  <c r="Y714" i="2" s="1"/>
  <c r="Z714" i="2" a="1"/>
  <c r="Z714" i="2" s="1"/>
  <c r="Y717" i="2" a="1"/>
  <c r="Y717" i="2" s="1"/>
  <c r="Z717" i="2" a="1"/>
  <c r="Z717" i="2" s="1"/>
  <c r="Y720" i="2" a="1"/>
  <c r="Y720" i="2" s="1"/>
  <c r="Z720" i="2" a="1"/>
  <c r="Z720" i="2" s="1"/>
  <c r="Y723" i="2" a="1"/>
  <c r="Y723" i="2" s="1"/>
  <c r="Z723" i="2" a="1"/>
  <c r="Z723" i="2" s="1"/>
  <c r="Y726" i="2" a="1"/>
  <c r="Y726" i="2" s="1"/>
  <c r="Z726" i="2" a="1"/>
  <c r="Z726" i="2" s="1"/>
  <c r="Y729" i="2" a="1"/>
  <c r="Y729" i="2" s="1"/>
  <c r="Z729" i="2" a="1"/>
  <c r="Z729" i="2" s="1"/>
  <c r="Y732" i="2" a="1"/>
  <c r="Y732" i="2" s="1"/>
  <c r="Z732" i="2" a="1"/>
  <c r="Z732" i="2" s="1"/>
  <c r="Y735" i="2" a="1"/>
  <c r="Y735" i="2" s="1"/>
  <c r="Z735" i="2" a="1"/>
  <c r="Z735" i="2" s="1"/>
  <c r="Y738" i="2" a="1"/>
  <c r="Y738" i="2" s="1"/>
  <c r="Z738" i="2" a="1"/>
  <c r="Z738" i="2" s="1"/>
  <c r="Y741" i="2" a="1"/>
  <c r="Y741" i="2" s="1"/>
  <c r="Z741" i="2" a="1"/>
  <c r="Z741" i="2" s="1"/>
  <c r="Y744" i="2" a="1"/>
  <c r="Y744" i="2" s="1"/>
  <c r="Z744" i="2" a="1"/>
  <c r="Z744" i="2" s="1"/>
  <c r="Y747" i="2" a="1"/>
  <c r="Y747" i="2" s="1"/>
  <c r="Z747" i="2" a="1"/>
  <c r="Z747" i="2" s="1"/>
  <c r="Y750" i="2" a="1"/>
  <c r="Y750" i="2" s="1"/>
  <c r="Z750" i="2" a="1"/>
  <c r="Z750" i="2" s="1"/>
  <c r="Y753" i="2" a="1"/>
  <c r="Y753" i="2" s="1"/>
  <c r="Z753" i="2" a="1"/>
  <c r="Z753" i="2" s="1"/>
  <c r="Y756" i="2" a="1"/>
  <c r="Y756" i="2" s="1"/>
  <c r="Z756" i="2" a="1"/>
  <c r="Z756" i="2" s="1"/>
  <c r="Y759" i="2" a="1"/>
  <c r="Y759" i="2" s="1"/>
  <c r="Z759" i="2" a="1"/>
  <c r="Z759" i="2" s="1"/>
  <c r="Y762" i="2" a="1"/>
  <c r="Y762" i="2" s="1"/>
  <c r="Z762" i="2" a="1"/>
  <c r="Z762" i="2" s="1"/>
  <c r="Y765" i="2" a="1"/>
  <c r="Y765" i="2" s="1"/>
  <c r="Z765" i="2" a="1"/>
  <c r="Z765" i="2" s="1"/>
  <c r="Y768" i="2" a="1"/>
  <c r="Y768" i="2" s="1"/>
  <c r="Z768" i="2" a="1"/>
  <c r="Z768" i="2" s="1"/>
  <c r="Y771" i="2" a="1"/>
  <c r="Y771" i="2" s="1"/>
  <c r="Z771" i="2" a="1"/>
  <c r="Z771" i="2" s="1"/>
  <c r="Y774" i="2" a="1"/>
  <c r="Y774" i="2" s="1"/>
  <c r="Z774" i="2" a="1"/>
  <c r="Z774" i="2" s="1"/>
  <c r="Y777" i="2" a="1"/>
  <c r="Y777" i="2" s="1"/>
  <c r="Z777" i="2" a="1"/>
  <c r="Z777" i="2" s="1"/>
  <c r="Y780" i="2" a="1"/>
  <c r="Y780" i="2" s="1"/>
  <c r="Z780" i="2" a="1"/>
  <c r="Z780" i="2" s="1"/>
  <c r="Y783" i="2" a="1"/>
  <c r="Y783" i="2" s="1"/>
  <c r="Z783" i="2" a="1"/>
  <c r="Z783" i="2" s="1"/>
  <c r="Y786" i="2" a="1"/>
  <c r="Y786" i="2" s="1"/>
  <c r="Z786" i="2" a="1"/>
  <c r="Z786" i="2" s="1"/>
  <c r="Y789" i="2" a="1"/>
  <c r="Y789" i="2" s="1"/>
  <c r="Z789" i="2" a="1"/>
  <c r="Z789" i="2" s="1"/>
  <c r="Y792" i="2" a="1"/>
  <c r="Y792" i="2" s="1"/>
  <c r="Z792" i="2" a="1"/>
  <c r="Z792" i="2" s="1"/>
  <c r="Y795" i="2" a="1"/>
  <c r="Y795" i="2" s="1"/>
  <c r="Z795" i="2" a="1"/>
  <c r="Z795" i="2" s="1"/>
  <c r="Y798" i="2" a="1"/>
  <c r="Y798" i="2" s="1"/>
  <c r="Z798" i="2" a="1"/>
  <c r="Z798" i="2" s="1"/>
  <c r="Y801" i="2" a="1"/>
  <c r="Y801" i="2" s="1"/>
  <c r="Z801" i="2" a="1"/>
  <c r="Z801" i="2" s="1"/>
  <c r="Y804" i="2" a="1"/>
  <c r="Y804" i="2" s="1"/>
  <c r="Z804" i="2" a="1"/>
  <c r="Z804" i="2" s="1"/>
  <c r="Y807" i="2" a="1"/>
  <c r="Y807" i="2" s="1"/>
  <c r="Z807" i="2" a="1"/>
  <c r="Z807" i="2" s="1"/>
  <c r="Y810" i="2" a="1"/>
  <c r="Y810" i="2" s="1"/>
  <c r="Z810" i="2" a="1"/>
  <c r="Z810" i="2" s="1"/>
  <c r="Y813" i="2" a="1"/>
  <c r="Y813" i="2" s="1"/>
  <c r="Z813" i="2" a="1"/>
  <c r="Z813" i="2" s="1"/>
  <c r="Y816" i="2" a="1"/>
  <c r="Y816" i="2" s="1"/>
  <c r="Z816" i="2" a="1"/>
  <c r="Z816" i="2" s="1"/>
  <c r="Y819" i="2" a="1"/>
  <c r="Y819" i="2" s="1"/>
  <c r="Z819" i="2" a="1"/>
  <c r="Z819" i="2" s="1"/>
  <c r="Y822" i="2" a="1"/>
  <c r="Y822" i="2" s="1"/>
  <c r="Z822" i="2" a="1"/>
  <c r="Z822" i="2" s="1"/>
  <c r="Y825" i="2" a="1"/>
  <c r="Y825" i="2" s="1"/>
  <c r="Z825" i="2" a="1"/>
  <c r="Z825" i="2" s="1"/>
  <c r="Y828" i="2" a="1"/>
  <c r="Y828" i="2" s="1"/>
  <c r="Z828" i="2" a="1"/>
  <c r="Z828" i="2" s="1"/>
  <c r="Y831" i="2" a="1"/>
  <c r="Y831" i="2" s="1"/>
  <c r="Z831" i="2" a="1"/>
  <c r="Z831" i="2" s="1"/>
  <c r="Y834" i="2" a="1"/>
  <c r="Y834" i="2" s="1"/>
  <c r="Z834" i="2" a="1"/>
  <c r="Z834" i="2" s="1"/>
  <c r="Y837" i="2" a="1"/>
  <c r="Y837" i="2" s="1"/>
  <c r="Z837" i="2" a="1"/>
  <c r="Z837" i="2" s="1"/>
  <c r="Y840" i="2" a="1"/>
  <c r="Y840" i="2" s="1"/>
  <c r="Z840" i="2" a="1"/>
  <c r="Z840" i="2" s="1"/>
  <c r="Y843" i="2" a="1"/>
  <c r="Y843" i="2" s="1"/>
  <c r="Z843" i="2" a="1"/>
  <c r="Z843" i="2" s="1"/>
  <c r="Y846" i="2" a="1"/>
  <c r="Y846" i="2" s="1"/>
  <c r="Z846" i="2" a="1"/>
  <c r="Z846" i="2" s="1"/>
  <c r="Y849" i="2" a="1"/>
  <c r="Y849" i="2" s="1"/>
  <c r="Z849" i="2" a="1"/>
  <c r="Z849" i="2" s="1"/>
  <c r="Y852" i="2" a="1"/>
  <c r="Y852" i="2" s="1"/>
  <c r="Z852" i="2" a="1"/>
  <c r="Z852" i="2" s="1"/>
  <c r="Y855" i="2" a="1"/>
  <c r="Y855" i="2" s="1"/>
  <c r="Z855" i="2" a="1"/>
  <c r="Z855" i="2" s="1"/>
  <c r="Y858" i="2" a="1"/>
  <c r="Y858" i="2" s="1"/>
  <c r="Z858" i="2" a="1"/>
  <c r="Z858" i="2" s="1"/>
  <c r="Y861" i="2" a="1"/>
  <c r="Y861" i="2" s="1"/>
  <c r="Z861" i="2" a="1"/>
  <c r="Z861" i="2" s="1"/>
  <c r="Y864" i="2" a="1"/>
  <c r="Y864" i="2" s="1"/>
  <c r="Z864" i="2" a="1"/>
  <c r="Z864" i="2" s="1"/>
  <c r="Y867" i="2" a="1"/>
  <c r="Y867" i="2" s="1"/>
  <c r="Z867" i="2" a="1"/>
  <c r="Z867" i="2" s="1"/>
  <c r="Y870" i="2" a="1"/>
  <c r="Y870" i="2" s="1"/>
  <c r="Z870" i="2" a="1"/>
  <c r="Z870" i="2" s="1"/>
  <c r="Y873" i="2" a="1"/>
  <c r="Y873" i="2" s="1"/>
  <c r="Z873" i="2" a="1"/>
  <c r="Z873" i="2" s="1"/>
  <c r="Y876" i="2" a="1"/>
  <c r="Y876" i="2" s="1"/>
  <c r="Z876" i="2" a="1"/>
  <c r="Z876" i="2" s="1"/>
  <c r="Y879" i="2" a="1"/>
  <c r="Y879" i="2" s="1"/>
  <c r="Z879" i="2" a="1"/>
  <c r="Z879" i="2" s="1"/>
  <c r="Y882" i="2" a="1"/>
  <c r="Y882" i="2" s="1"/>
  <c r="Z882" i="2" a="1"/>
  <c r="Z882" i="2" s="1"/>
  <c r="Y885" i="2" a="1"/>
  <c r="Y885" i="2" s="1"/>
  <c r="Z885" i="2" a="1"/>
  <c r="Z885" i="2" s="1"/>
  <c r="Y888" i="2" a="1"/>
  <c r="Y888" i="2" s="1"/>
  <c r="Z888" i="2" a="1"/>
  <c r="Z888" i="2" s="1"/>
  <c r="Y891" i="2" a="1"/>
  <c r="Y891" i="2" s="1"/>
  <c r="Z891" i="2" a="1"/>
  <c r="Z891" i="2" s="1"/>
  <c r="Y894" i="2" a="1"/>
  <c r="Y894" i="2" s="1"/>
  <c r="Z894" i="2" a="1"/>
  <c r="Z894" i="2" s="1"/>
  <c r="Y897" i="2" a="1"/>
  <c r="Y897" i="2" s="1"/>
  <c r="Z897" i="2" a="1"/>
  <c r="Z897" i="2" s="1"/>
  <c r="Y900" i="2" a="1"/>
  <c r="Y900" i="2" s="1"/>
  <c r="Z900" i="2" a="1"/>
  <c r="Z900" i="2" s="1"/>
  <c r="Y903" i="2" a="1"/>
  <c r="Y903" i="2" s="1"/>
  <c r="Z903" i="2" a="1"/>
  <c r="Z903" i="2" s="1"/>
  <c r="Y906" i="2" a="1"/>
  <c r="Y906" i="2" s="1"/>
  <c r="Z906" i="2" a="1"/>
  <c r="Z906" i="2" s="1"/>
  <c r="Y909" i="2" a="1"/>
  <c r="Y909" i="2" s="1"/>
  <c r="Z909" i="2" a="1"/>
  <c r="Z909" i="2" s="1"/>
  <c r="Y912" i="2" a="1"/>
  <c r="Y912" i="2" s="1"/>
  <c r="Z912" i="2" a="1"/>
  <c r="Z912" i="2" s="1"/>
  <c r="Y915" i="2" a="1"/>
  <c r="Y915" i="2" s="1"/>
  <c r="Z915" i="2" a="1"/>
  <c r="Z915" i="2" s="1"/>
  <c r="Y918" i="2" a="1"/>
  <c r="Y918" i="2" s="1"/>
  <c r="Z918" i="2" a="1"/>
  <c r="Z918" i="2" s="1"/>
  <c r="Y921" i="2" a="1"/>
  <c r="Y921" i="2" s="1"/>
  <c r="Z921" i="2" a="1"/>
  <c r="Z921" i="2" s="1"/>
  <c r="Y924" i="2" a="1"/>
  <c r="Y924" i="2" s="1"/>
  <c r="Z924" i="2" a="1"/>
  <c r="Z924" i="2" s="1"/>
  <c r="Y927" i="2" a="1"/>
  <c r="Y927" i="2" s="1"/>
  <c r="Z927" i="2" a="1"/>
  <c r="Z927" i="2" s="1"/>
  <c r="Y930" i="2" a="1"/>
  <c r="Y930" i="2" s="1"/>
  <c r="Z930" i="2" a="1"/>
  <c r="Z930" i="2" s="1"/>
  <c r="Y933" i="2" a="1"/>
  <c r="Y933" i="2" s="1"/>
  <c r="Z933" i="2" a="1"/>
  <c r="Z933" i="2" s="1"/>
  <c r="Y936" i="2" a="1"/>
  <c r="Y936" i="2" s="1"/>
  <c r="Z936" i="2" a="1"/>
  <c r="Z936" i="2" s="1"/>
  <c r="Y939" i="2" a="1"/>
  <c r="Y939" i="2" s="1"/>
  <c r="Z939" i="2" a="1"/>
  <c r="Z939" i="2" s="1"/>
  <c r="Y942" i="2" a="1"/>
  <c r="Y942" i="2" s="1"/>
  <c r="Z942" i="2" a="1"/>
  <c r="Z942" i="2" s="1"/>
  <c r="Y945" i="2" a="1"/>
  <c r="Y945" i="2" s="1"/>
  <c r="Z945" i="2" a="1"/>
  <c r="Z945" i="2" s="1"/>
  <c r="Y948" i="2" a="1"/>
  <c r="Y948" i="2" s="1"/>
  <c r="Z948" i="2" a="1"/>
  <c r="Z948" i="2" s="1"/>
  <c r="Y951" i="2" a="1"/>
  <c r="Y951" i="2" s="1"/>
  <c r="Z951" i="2" a="1"/>
  <c r="Z951" i="2" s="1"/>
  <c r="Y954" i="2" a="1"/>
  <c r="Y954" i="2" s="1"/>
  <c r="Z954" i="2" a="1"/>
  <c r="Z954" i="2" s="1"/>
  <c r="Y957" i="2" a="1"/>
  <c r="Y957" i="2" s="1"/>
  <c r="Z957" i="2" a="1"/>
  <c r="Z957" i="2" s="1"/>
  <c r="Y960" i="2" a="1"/>
  <c r="Y960" i="2" s="1"/>
  <c r="Z960" i="2" a="1"/>
  <c r="Z960" i="2" s="1"/>
  <c r="Y963" i="2" a="1"/>
  <c r="Y963" i="2" s="1"/>
  <c r="Z963" i="2" a="1"/>
  <c r="Z963" i="2" s="1"/>
  <c r="Y966" i="2" a="1"/>
  <c r="Y966" i="2" s="1"/>
  <c r="Z966" i="2" a="1"/>
  <c r="Z966" i="2" s="1"/>
  <c r="Y969" i="2" a="1"/>
  <c r="Y969" i="2" s="1"/>
  <c r="Z969" i="2" a="1"/>
  <c r="Z969" i="2" s="1"/>
  <c r="Y972" i="2" a="1"/>
  <c r="Y972" i="2" s="1"/>
  <c r="Z972" i="2" a="1"/>
  <c r="Z972" i="2" s="1"/>
  <c r="Y975" i="2" a="1"/>
  <c r="Y975" i="2" s="1"/>
  <c r="Z975" i="2" a="1"/>
  <c r="Z975" i="2" s="1"/>
  <c r="Y978" i="2" a="1"/>
  <c r="Y978" i="2" s="1"/>
  <c r="Z978" i="2" a="1"/>
  <c r="Z978" i="2" s="1"/>
  <c r="Y981" i="2" a="1"/>
  <c r="Y981" i="2" s="1"/>
  <c r="Z981" i="2" a="1"/>
  <c r="Z981" i="2" s="1"/>
  <c r="Y984" i="2" a="1"/>
  <c r="Y984" i="2" s="1"/>
  <c r="Z984" i="2" a="1"/>
  <c r="Z984" i="2" s="1"/>
  <c r="Y987" i="2" a="1"/>
  <c r="Y987" i="2" s="1"/>
  <c r="Z987" i="2" a="1"/>
  <c r="Z987" i="2" s="1"/>
  <c r="Y990" i="2" a="1"/>
  <c r="Y990" i="2" s="1"/>
  <c r="Z990" i="2" a="1"/>
  <c r="Z990" i="2" s="1"/>
  <c r="Y993" i="2" a="1"/>
  <c r="Y993" i="2" s="1"/>
  <c r="Z993" i="2" a="1"/>
  <c r="Z993" i="2" s="1"/>
  <c r="Y996" i="2" a="1"/>
  <c r="Y996" i="2" s="1"/>
  <c r="Z996" i="2" a="1"/>
  <c r="Z996" i="2" s="1"/>
  <c r="Y999" i="2" a="1"/>
  <c r="Y999" i="2" s="1"/>
  <c r="Z999" i="2" a="1"/>
  <c r="Z999" i="2" s="1"/>
  <c r="Y280" i="2" a="1"/>
  <c r="Y280" i="2" s="1"/>
  <c r="Z280" i="2" a="1"/>
  <c r="Z280" i="2" s="1"/>
  <c r="Y283" i="2" a="1"/>
  <c r="Y283" i="2" s="1"/>
  <c r="Z283" i="2" a="1"/>
  <c r="Z283" i="2" s="1"/>
  <c r="Y286" i="2" a="1"/>
  <c r="Y286" i="2" s="1"/>
  <c r="Z286" i="2" a="1"/>
  <c r="Z286" i="2" s="1"/>
  <c r="Y289" i="2" a="1"/>
  <c r="Y289" i="2" s="1"/>
  <c r="Z289" i="2" a="1"/>
  <c r="Z289" i="2" s="1"/>
  <c r="Y292" i="2" a="1"/>
  <c r="Y292" i="2" s="1"/>
  <c r="Z292" i="2" a="1"/>
  <c r="Z292" i="2" s="1"/>
  <c r="Y295" i="2" a="1"/>
  <c r="Y295" i="2" s="1"/>
  <c r="Z295" i="2" a="1"/>
  <c r="Z295" i="2" s="1"/>
  <c r="Y298" i="2" a="1"/>
  <c r="Y298" i="2" s="1"/>
  <c r="Z298" i="2" a="1"/>
  <c r="Z298" i="2" s="1"/>
  <c r="Y301" i="2" a="1"/>
  <c r="Y301" i="2" s="1"/>
  <c r="Z301" i="2" a="1"/>
  <c r="Z301" i="2" s="1"/>
  <c r="Y304" i="2" a="1"/>
  <c r="Y304" i="2" s="1"/>
  <c r="Z304" i="2" a="1"/>
  <c r="Z304" i="2" s="1"/>
  <c r="Y307" i="2" a="1"/>
  <c r="Y307" i="2" s="1"/>
  <c r="Z307" i="2" a="1"/>
  <c r="Z307" i="2" s="1"/>
  <c r="Y310" i="2" a="1"/>
  <c r="Y310" i="2" s="1"/>
  <c r="Z310" i="2" a="1"/>
  <c r="Z310" i="2" s="1"/>
  <c r="Y313" i="2" a="1"/>
  <c r="Y313" i="2" s="1"/>
  <c r="Z313" i="2" a="1"/>
  <c r="Z313" i="2" s="1"/>
  <c r="Y316" i="2" a="1"/>
  <c r="Y316" i="2" s="1"/>
  <c r="Z316" i="2" a="1"/>
  <c r="Z316" i="2" s="1"/>
  <c r="Y319" i="2" a="1"/>
  <c r="Y319" i="2" s="1"/>
  <c r="Z319" i="2" a="1"/>
  <c r="Z319" i="2" s="1"/>
  <c r="Y322" i="2" a="1"/>
  <c r="Y322" i="2" s="1"/>
  <c r="Z322" i="2" a="1"/>
  <c r="Z322" i="2" s="1"/>
  <c r="Y325" i="2" a="1"/>
  <c r="Y325" i="2" s="1"/>
  <c r="Z325" i="2" a="1"/>
  <c r="Z325" i="2" s="1"/>
  <c r="Y328" i="2" a="1"/>
  <c r="Y328" i="2" s="1"/>
  <c r="Z328" i="2" a="1"/>
  <c r="Z328" i="2" s="1"/>
  <c r="Y331" i="2" a="1"/>
  <c r="Y331" i="2" s="1"/>
  <c r="Z331" i="2" a="1"/>
  <c r="Z331" i="2" s="1"/>
  <c r="Y334" i="2" a="1"/>
  <c r="Y334" i="2" s="1"/>
  <c r="Z334" i="2" a="1"/>
  <c r="Z334" i="2" s="1"/>
  <c r="Y337" i="2" a="1"/>
  <c r="Y337" i="2" s="1"/>
  <c r="Z337" i="2" a="1"/>
  <c r="Z337" i="2" s="1"/>
  <c r="Y340" i="2" a="1"/>
  <c r="Y340" i="2" s="1"/>
  <c r="Z340" i="2" a="1"/>
  <c r="Z340" i="2" s="1"/>
  <c r="Y343" i="2" a="1"/>
  <c r="Y343" i="2" s="1"/>
  <c r="Z343" i="2" a="1"/>
  <c r="Z343" i="2" s="1"/>
  <c r="Y346" i="2" a="1"/>
  <c r="Y346" i="2" s="1"/>
  <c r="Z346" i="2" a="1"/>
  <c r="Z346" i="2" s="1"/>
  <c r="Y349" i="2" a="1"/>
  <c r="Y349" i="2" s="1"/>
  <c r="Z349" i="2" a="1"/>
  <c r="Z349" i="2" s="1"/>
  <c r="Y352" i="2" a="1"/>
  <c r="Y352" i="2" s="1"/>
  <c r="Z352" i="2" a="1"/>
  <c r="Z352" i="2" s="1"/>
  <c r="Y355" i="2" a="1"/>
  <c r="Y355" i="2" s="1"/>
  <c r="Z355" i="2" a="1"/>
  <c r="Z355" i="2" s="1"/>
  <c r="Y358" i="2" a="1"/>
  <c r="Y358" i="2" s="1"/>
  <c r="Z358" i="2" a="1"/>
  <c r="Z358" i="2" s="1"/>
  <c r="Y361" i="2" a="1"/>
  <c r="Y361" i="2" s="1"/>
  <c r="Z361" i="2" a="1"/>
  <c r="Z361" i="2" s="1"/>
  <c r="Y364" i="2" a="1"/>
  <c r="Y364" i="2" s="1"/>
  <c r="Z364" i="2" a="1"/>
  <c r="Z364" i="2" s="1"/>
  <c r="Y367" i="2" a="1"/>
  <c r="Y367" i="2" s="1"/>
  <c r="Z367" i="2" a="1"/>
  <c r="Z367" i="2" s="1"/>
  <c r="Y370" i="2" a="1"/>
  <c r="Y370" i="2" s="1"/>
  <c r="Z370" i="2" a="1"/>
  <c r="Z370" i="2" s="1"/>
  <c r="Y373" i="2" a="1"/>
  <c r="Y373" i="2" s="1"/>
  <c r="Z373" i="2" a="1"/>
  <c r="Z373" i="2" s="1"/>
  <c r="Y376" i="2" a="1"/>
  <c r="Y376" i="2" s="1"/>
  <c r="Z376" i="2" a="1"/>
  <c r="Z376" i="2" s="1"/>
  <c r="Y379" i="2" a="1"/>
  <c r="Y379" i="2" s="1"/>
  <c r="Z379" i="2" a="1"/>
  <c r="Z379" i="2" s="1"/>
  <c r="Y382" i="2" a="1"/>
  <c r="Y382" i="2" s="1"/>
  <c r="Z382" i="2" a="1"/>
  <c r="Z382" i="2" s="1"/>
  <c r="Y385" i="2" a="1"/>
  <c r="Y385" i="2" s="1"/>
  <c r="Z385" i="2" a="1"/>
  <c r="Z385" i="2" s="1"/>
  <c r="Y388" i="2" a="1"/>
  <c r="Y388" i="2" s="1"/>
  <c r="Z388" i="2" a="1"/>
  <c r="Z388" i="2" s="1"/>
  <c r="Y391" i="2" a="1"/>
  <c r="Y391" i="2" s="1"/>
  <c r="Z391" i="2" a="1"/>
  <c r="Z391" i="2" s="1"/>
  <c r="Y394" i="2" a="1"/>
  <c r="Y394" i="2" s="1"/>
  <c r="Z394" i="2" a="1"/>
  <c r="Z394" i="2" s="1"/>
  <c r="Y397" i="2" a="1"/>
  <c r="Y397" i="2" s="1"/>
  <c r="Z397" i="2" a="1"/>
  <c r="Z397" i="2" s="1"/>
  <c r="Y400" i="2" a="1"/>
  <c r="Y400" i="2" s="1"/>
  <c r="Z400" i="2" a="1"/>
  <c r="Z400" i="2" s="1"/>
  <c r="Y403" i="2" a="1"/>
  <c r="Y403" i="2" s="1"/>
  <c r="Z403" i="2" a="1"/>
  <c r="Z403" i="2" s="1"/>
  <c r="Y406" i="2" a="1"/>
  <c r="Y406" i="2" s="1"/>
  <c r="Z406" i="2" a="1"/>
  <c r="Z406" i="2" s="1"/>
  <c r="Y409" i="2" a="1"/>
  <c r="Y409" i="2" s="1"/>
  <c r="Z409" i="2" a="1"/>
  <c r="Z409" i="2" s="1"/>
  <c r="Y412" i="2" a="1"/>
  <c r="Y412" i="2" s="1"/>
  <c r="Z412" i="2" a="1"/>
  <c r="Z412" i="2" s="1"/>
  <c r="Y415" i="2" a="1"/>
  <c r="Y415" i="2" s="1"/>
  <c r="Z415" i="2" a="1"/>
  <c r="Z415" i="2" s="1"/>
  <c r="Y418" i="2" a="1"/>
  <c r="Y418" i="2" s="1"/>
  <c r="Z418" i="2" a="1"/>
  <c r="Z418" i="2" s="1"/>
  <c r="Y421" i="2" a="1"/>
  <c r="Y421" i="2" s="1"/>
  <c r="Z421" i="2" a="1"/>
  <c r="Z421" i="2" s="1"/>
  <c r="Y424" i="2" a="1"/>
  <c r="Y424" i="2" s="1"/>
  <c r="Z424" i="2" a="1"/>
  <c r="Z424" i="2" s="1"/>
  <c r="Y427" i="2" a="1"/>
  <c r="Y427" i="2" s="1"/>
  <c r="Z427" i="2" a="1"/>
  <c r="Z427" i="2" s="1"/>
  <c r="Y430" i="2" a="1"/>
  <c r="Y430" i="2" s="1"/>
  <c r="Z430" i="2" a="1"/>
  <c r="Z430" i="2" s="1"/>
  <c r="Y433" i="2" a="1"/>
  <c r="Y433" i="2" s="1"/>
  <c r="Z433" i="2" a="1"/>
  <c r="Z433" i="2" s="1"/>
  <c r="Y436" i="2" a="1"/>
  <c r="Y436" i="2" s="1"/>
  <c r="Z436" i="2" a="1"/>
  <c r="Z436" i="2" s="1"/>
  <c r="Y439" i="2" a="1"/>
  <c r="Y439" i="2" s="1"/>
  <c r="Z439" i="2" a="1"/>
  <c r="Z439" i="2" s="1"/>
  <c r="Y442" i="2" a="1"/>
  <c r="Y442" i="2" s="1"/>
  <c r="Z442" i="2" a="1"/>
  <c r="Z442" i="2" s="1"/>
  <c r="Y445" i="2" a="1"/>
  <c r="Y445" i="2" s="1"/>
  <c r="Z445" i="2" a="1"/>
  <c r="Z445" i="2" s="1"/>
  <c r="Y448" i="2" a="1"/>
  <c r="Y448" i="2" s="1"/>
  <c r="Z448" i="2" a="1"/>
  <c r="Z448" i="2" s="1"/>
  <c r="Y451" i="2" a="1"/>
  <c r="Y451" i="2" s="1"/>
  <c r="Z451" i="2" a="1"/>
  <c r="Z451" i="2" s="1"/>
  <c r="Y454" i="2" a="1"/>
  <c r="Y454" i="2" s="1"/>
  <c r="Z454" i="2" a="1"/>
  <c r="Z454" i="2" s="1"/>
  <c r="Y457" i="2" a="1"/>
  <c r="Y457" i="2" s="1"/>
  <c r="Z457" i="2" a="1"/>
  <c r="Z457" i="2" s="1"/>
  <c r="Y460" i="2" a="1"/>
  <c r="Y460" i="2" s="1"/>
  <c r="Z460" i="2" a="1"/>
  <c r="Z460" i="2" s="1"/>
  <c r="Y463" i="2" a="1"/>
  <c r="Y463" i="2" s="1"/>
  <c r="Z463" i="2" a="1"/>
  <c r="Z463" i="2" s="1"/>
  <c r="Y466" i="2" a="1"/>
  <c r="Y466" i="2" s="1"/>
  <c r="Z466" i="2" a="1"/>
  <c r="Z466" i="2" s="1"/>
  <c r="Y469" i="2" a="1"/>
  <c r="Y469" i="2" s="1"/>
  <c r="Z469" i="2" a="1"/>
  <c r="Z469" i="2" s="1"/>
  <c r="Y472" i="2" a="1"/>
  <c r="Y472" i="2" s="1"/>
  <c r="Z472" i="2" a="1"/>
  <c r="Z472" i="2" s="1"/>
  <c r="Y475" i="2" a="1"/>
  <c r="Y475" i="2" s="1"/>
  <c r="Z475" i="2" a="1"/>
  <c r="Z475" i="2" s="1"/>
  <c r="Y478" i="2" a="1"/>
  <c r="Y478" i="2" s="1"/>
  <c r="Z478" i="2" a="1"/>
  <c r="Z478" i="2" s="1"/>
  <c r="Y481" i="2" a="1"/>
  <c r="Y481" i="2" s="1"/>
  <c r="Z481" i="2" a="1"/>
  <c r="Z481" i="2" s="1"/>
  <c r="Y484" i="2" a="1"/>
  <c r="Y484" i="2" s="1"/>
  <c r="Z484" i="2" a="1"/>
  <c r="Z484" i="2" s="1"/>
  <c r="Y487" i="2" a="1"/>
  <c r="Y487" i="2" s="1"/>
  <c r="Z487" i="2" a="1"/>
  <c r="Z487" i="2" s="1"/>
  <c r="Y490" i="2" a="1"/>
  <c r="Y490" i="2" s="1"/>
  <c r="Z490" i="2" a="1"/>
  <c r="Z490" i="2" s="1"/>
  <c r="Y493" i="2" a="1"/>
  <c r="Y493" i="2" s="1"/>
  <c r="Z493" i="2" a="1"/>
  <c r="Z493" i="2" s="1"/>
  <c r="Y496" i="2" a="1"/>
  <c r="Y496" i="2" s="1"/>
  <c r="Z496" i="2" a="1"/>
  <c r="Z496" i="2" s="1"/>
  <c r="Y499" i="2" a="1"/>
  <c r="Y499" i="2" s="1"/>
  <c r="Z499" i="2" a="1"/>
  <c r="Z499" i="2" s="1"/>
  <c r="Y502" i="2" a="1"/>
  <c r="Y502" i="2" s="1"/>
  <c r="Z502" i="2" a="1"/>
  <c r="Z502" i="2" s="1"/>
  <c r="Y505" i="2" a="1"/>
  <c r="Y505" i="2" s="1"/>
  <c r="Z505" i="2" a="1"/>
  <c r="Z505" i="2" s="1"/>
  <c r="Y508" i="2" a="1"/>
  <c r="Y508" i="2" s="1"/>
  <c r="Z508" i="2" a="1"/>
  <c r="Z508" i="2" s="1"/>
  <c r="Y511" i="2" a="1"/>
  <c r="Y511" i="2" s="1"/>
  <c r="Z511" i="2" a="1"/>
  <c r="Z511" i="2" s="1"/>
  <c r="Y514" i="2" a="1"/>
  <c r="Y514" i="2" s="1"/>
  <c r="Z514" i="2" a="1"/>
  <c r="Z514" i="2" s="1"/>
  <c r="Y517" i="2" a="1"/>
  <c r="Y517" i="2" s="1"/>
  <c r="Z517" i="2" a="1"/>
  <c r="Z517" i="2" s="1"/>
  <c r="Y520" i="2" a="1"/>
  <c r="Y520" i="2" s="1"/>
  <c r="Z520" i="2" a="1"/>
  <c r="Z520" i="2" s="1"/>
  <c r="Y523" i="2" a="1"/>
  <c r="Y523" i="2" s="1"/>
  <c r="Z523" i="2" a="1"/>
  <c r="Z523" i="2" s="1"/>
  <c r="Y526" i="2" a="1"/>
  <c r="Y526" i="2" s="1"/>
  <c r="Z526" i="2" a="1"/>
  <c r="Z526" i="2" s="1"/>
  <c r="Y532" i="2" a="1"/>
  <c r="Y532" i="2" s="1"/>
  <c r="Z532" i="2" a="1"/>
  <c r="Z532" i="2" s="1"/>
  <c r="Y535" i="2" a="1"/>
  <c r="Y535" i="2" s="1"/>
  <c r="Z535" i="2" a="1"/>
  <c r="Z535" i="2" s="1"/>
  <c r="Y538" i="2" a="1"/>
  <c r="Y538" i="2" s="1"/>
  <c r="Z538" i="2" a="1"/>
  <c r="Z538" i="2" s="1"/>
  <c r="Y541" i="2" a="1"/>
  <c r="Y541" i="2" s="1"/>
  <c r="Z541" i="2" a="1"/>
  <c r="Z541" i="2" s="1"/>
  <c r="Y544" i="2" a="1"/>
  <c r="Y544" i="2" s="1"/>
  <c r="Z544" i="2" a="1"/>
  <c r="Z544" i="2" s="1"/>
  <c r="Y547" i="2" a="1"/>
  <c r="Y547" i="2" s="1"/>
  <c r="Z547" i="2" a="1"/>
  <c r="Z547" i="2" s="1"/>
  <c r="Y550" i="2" a="1"/>
  <c r="Y550" i="2" s="1"/>
  <c r="Z550" i="2" a="1"/>
  <c r="Z550" i="2" s="1"/>
  <c r="Y553" i="2" a="1"/>
  <c r="Y553" i="2" s="1"/>
  <c r="Z553" i="2" a="1"/>
  <c r="Z553" i="2" s="1"/>
  <c r="Y556" i="2" a="1"/>
  <c r="Y556" i="2" s="1"/>
  <c r="Z556" i="2" a="1"/>
  <c r="Z556" i="2" s="1"/>
  <c r="Y559" i="2" a="1"/>
  <c r="Y559" i="2" s="1"/>
  <c r="Z559" i="2" a="1"/>
  <c r="Z559" i="2" s="1"/>
  <c r="Y562" i="2" a="1"/>
  <c r="Y562" i="2" s="1"/>
  <c r="Z562" i="2" a="1"/>
  <c r="Z562" i="2" s="1"/>
  <c r="Y565" i="2" a="1"/>
  <c r="Y565" i="2" s="1"/>
  <c r="Z565" i="2" a="1"/>
  <c r="Z565" i="2" s="1"/>
  <c r="Y568" i="2" a="1"/>
  <c r="Y568" i="2" s="1"/>
  <c r="Z568" i="2" a="1"/>
  <c r="Z568" i="2" s="1"/>
  <c r="Y571" i="2" a="1"/>
  <c r="Y571" i="2" s="1"/>
  <c r="Z571" i="2" a="1"/>
  <c r="Z571" i="2" s="1"/>
  <c r="Y574" i="2" a="1"/>
  <c r="Y574" i="2" s="1"/>
  <c r="Z574" i="2" a="1"/>
  <c r="Z574" i="2" s="1"/>
  <c r="Y577" i="2" a="1"/>
  <c r="Y577" i="2" s="1"/>
  <c r="Z577" i="2" a="1"/>
  <c r="Z577" i="2" s="1"/>
  <c r="Y580" i="2" a="1"/>
  <c r="Y580" i="2" s="1"/>
  <c r="Z580" i="2" a="1"/>
  <c r="Z580" i="2" s="1"/>
  <c r="Y583" i="2" a="1"/>
  <c r="Y583" i="2" s="1"/>
  <c r="Z583" i="2" a="1"/>
  <c r="Z583" i="2" s="1"/>
  <c r="Y586" i="2" a="1"/>
  <c r="Y586" i="2" s="1"/>
  <c r="Z586" i="2" a="1"/>
  <c r="Z586" i="2" s="1"/>
  <c r="Y589" i="2" a="1"/>
  <c r="Y589" i="2" s="1"/>
  <c r="Z589" i="2" a="1"/>
  <c r="Z589" i="2" s="1"/>
  <c r="Y592" i="2" a="1"/>
  <c r="Y592" i="2" s="1"/>
  <c r="Z592" i="2" a="1"/>
  <c r="Z592" i="2" s="1"/>
  <c r="Y595" i="2" a="1"/>
  <c r="Y595" i="2" s="1"/>
  <c r="Z595" i="2" a="1"/>
  <c r="Z595" i="2" s="1"/>
  <c r="Y598" i="2" a="1"/>
  <c r="Y598" i="2" s="1"/>
  <c r="Z598" i="2" a="1"/>
  <c r="Z598" i="2" s="1"/>
  <c r="Y601" i="2" a="1"/>
  <c r="Y601" i="2" s="1"/>
  <c r="Z601" i="2" a="1"/>
  <c r="Z601" i="2" s="1"/>
  <c r="Y604" i="2" a="1"/>
  <c r="Y604" i="2" s="1"/>
  <c r="Z604" i="2" a="1"/>
  <c r="Z604" i="2" s="1"/>
  <c r="Y607" i="2" a="1"/>
  <c r="Y607" i="2" s="1"/>
  <c r="Z607" i="2" a="1"/>
  <c r="Z607" i="2" s="1"/>
  <c r="Y610" i="2" a="1"/>
  <c r="Y610" i="2" s="1"/>
  <c r="Z610" i="2" a="1"/>
  <c r="Z610" i="2" s="1"/>
  <c r="Y613" i="2" a="1"/>
  <c r="Y613" i="2" s="1"/>
  <c r="Z613" i="2" a="1"/>
  <c r="Z613" i="2" s="1"/>
  <c r="Y616" i="2" a="1"/>
  <c r="Y616" i="2" s="1"/>
  <c r="Z616" i="2" a="1"/>
  <c r="Z616" i="2" s="1"/>
  <c r="Y619" i="2" a="1"/>
  <c r="Y619" i="2" s="1"/>
  <c r="Z619" i="2" a="1"/>
  <c r="Z619" i="2" s="1"/>
  <c r="Y622" i="2" a="1"/>
  <c r="Y622" i="2" s="1"/>
  <c r="Z622" i="2" a="1"/>
  <c r="Z622" i="2" s="1"/>
  <c r="Y625" i="2" a="1"/>
  <c r="Y625" i="2" s="1"/>
  <c r="Z625" i="2" a="1"/>
  <c r="Z625" i="2" s="1"/>
  <c r="Y628" i="2" a="1"/>
  <c r="Y628" i="2" s="1"/>
  <c r="Z628" i="2" a="1"/>
  <c r="Z628" i="2" s="1"/>
  <c r="Y631" i="2" a="1"/>
  <c r="Y631" i="2" s="1"/>
  <c r="Z631" i="2" a="1"/>
  <c r="Z631" i="2" s="1"/>
  <c r="Y634" i="2" a="1"/>
  <c r="Y634" i="2" s="1"/>
  <c r="Z634" i="2" a="1"/>
  <c r="Z634" i="2" s="1"/>
  <c r="Y637" i="2" a="1"/>
  <c r="Y637" i="2" s="1"/>
  <c r="Z637" i="2" a="1"/>
  <c r="Z637" i="2" s="1"/>
  <c r="Y640" i="2" a="1"/>
  <c r="Y640" i="2" s="1"/>
  <c r="Z640" i="2" a="1"/>
  <c r="Z640" i="2" s="1"/>
  <c r="Y643" i="2" a="1"/>
  <c r="Y643" i="2" s="1"/>
  <c r="Z643" i="2" a="1"/>
  <c r="Z643" i="2" s="1"/>
  <c r="Y646" i="2" a="1"/>
  <c r="Y646" i="2" s="1"/>
  <c r="Z646" i="2" a="1"/>
  <c r="Z646" i="2" s="1"/>
  <c r="Y649" i="2" a="1"/>
  <c r="Y649" i="2" s="1"/>
  <c r="Z649" i="2" a="1"/>
  <c r="Z649" i="2" s="1"/>
  <c r="Y652" i="2" a="1"/>
  <c r="Y652" i="2" s="1"/>
  <c r="Z652" i="2" a="1"/>
  <c r="Z652" i="2" s="1"/>
  <c r="Y655" i="2" a="1"/>
  <c r="Y655" i="2" s="1"/>
  <c r="Z655" i="2" a="1"/>
  <c r="Z655" i="2" s="1"/>
  <c r="Y658" i="2" a="1"/>
  <c r="Y658" i="2" s="1"/>
  <c r="Z658" i="2" a="1"/>
  <c r="Z658" i="2" s="1"/>
  <c r="Y661" i="2" a="1"/>
  <c r="Y661" i="2" s="1"/>
  <c r="Z661" i="2" a="1"/>
  <c r="Z661" i="2" s="1"/>
  <c r="Y664" i="2" a="1"/>
  <c r="Y664" i="2" s="1"/>
  <c r="Z664" i="2" a="1"/>
  <c r="Z664" i="2" s="1"/>
  <c r="Y667" i="2" a="1"/>
  <c r="Y667" i="2" s="1"/>
  <c r="Z667" i="2" a="1"/>
  <c r="Z667" i="2" s="1"/>
  <c r="Y670" i="2" a="1"/>
  <c r="Y670" i="2" s="1"/>
  <c r="Z670" i="2" a="1"/>
  <c r="Z670" i="2" s="1"/>
  <c r="Y673" i="2" a="1"/>
  <c r="Y673" i="2" s="1"/>
  <c r="Z673" i="2" a="1"/>
  <c r="Z673" i="2" s="1"/>
  <c r="Y676" i="2" a="1"/>
  <c r="Y676" i="2" s="1"/>
  <c r="Z676" i="2" a="1"/>
  <c r="Z676" i="2" s="1"/>
  <c r="Y679" i="2" a="1"/>
  <c r="Y679" i="2" s="1"/>
  <c r="Z679" i="2" a="1"/>
  <c r="Z679" i="2" s="1"/>
  <c r="Y682" i="2" a="1"/>
  <c r="Y682" i="2" s="1"/>
  <c r="Z682" i="2" a="1"/>
  <c r="Z682" i="2" s="1"/>
  <c r="Y685" i="2" a="1"/>
  <c r="Y685" i="2" s="1"/>
  <c r="Z685" i="2" a="1"/>
  <c r="Z685" i="2" s="1"/>
  <c r="Y688" i="2" a="1"/>
  <c r="Y688" i="2" s="1"/>
  <c r="Z688" i="2" a="1"/>
  <c r="Z688" i="2" s="1"/>
  <c r="Y691" i="2" a="1"/>
  <c r="Y691" i="2" s="1"/>
  <c r="Z691" i="2" a="1"/>
  <c r="Z691" i="2" s="1"/>
  <c r="Y694" i="2" a="1"/>
  <c r="Y694" i="2" s="1"/>
  <c r="Z694" i="2" a="1"/>
  <c r="Z694" i="2" s="1"/>
  <c r="Y697" i="2" a="1"/>
  <c r="Y697" i="2" s="1"/>
  <c r="Z697" i="2" a="1"/>
  <c r="Z697" i="2" s="1"/>
  <c r="Y700" i="2" a="1"/>
  <c r="Y700" i="2" s="1"/>
  <c r="Z700" i="2" a="1"/>
  <c r="Z700" i="2" s="1"/>
  <c r="Y703" i="2" a="1"/>
  <c r="Y703" i="2" s="1"/>
  <c r="Z703" i="2" a="1"/>
  <c r="Z703" i="2" s="1"/>
  <c r="Y706" i="2" a="1"/>
  <c r="Y706" i="2" s="1"/>
  <c r="Z706" i="2" a="1"/>
  <c r="Z706" i="2" s="1"/>
  <c r="Y709" i="2" a="1"/>
  <c r="Y709" i="2" s="1"/>
  <c r="Z709" i="2" a="1"/>
  <c r="Z709" i="2" s="1"/>
  <c r="Y712" i="2" a="1"/>
  <c r="Y712" i="2" s="1"/>
  <c r="Z712" i="2" a="1"/>
  <c r="Z712" i="2" s="1"/>
  <c r="Y715" i="2" a="1"/>
  <c r="Y715" i="2" s="1"/>
  <c r="Z715" i="2" a="1"/>
  <c r="Z715" i="2" s="1"/>
  <c r="Y718" i="2" a="1"/>
  <c r="Y718" i="2" s="1"/>
  <c r="Z718" i="2" a="1"/>
  <c r="Z718" i="2" s="1"/>
  <c r="Y721" i="2" a="1"/>
  <c r="Y721" i="2" s="1"/>
  <c r="Z721" i="2" a="1"/>
  <c r="Z721" i="2" s="1"/>
  <c r="Y724" i="2" a="1"/>
  <c r="Y724" i="2" s="1"/>
  <c r="Z724" i="2" a="1"/>
  <c r="Z724" i="2" s="1"/>
  <c r="Y727" i="2" a="1"/>
  <c r="Y727" i="2" s="1"/>
  <c r="Z727" i="2" a="1"/>
  <c r="Z727" i="2" s="1"/>
  <c r="Y730" i="2" a="1"/>
  <c r="Y730" i="2" s="1"/>
  <c r="Z730" i="2" a="1"/>
  <c r="Z730" i="2" s="1"/>
  <c r="Y733" i="2" a="1"/>
  <c r="Y733" i="2" s="1"/>
  <c r="Z733" i="2" a="1"/>
  <c r="Z733" i="2" s="1"/>
  <c r="Y736" i="2" a="1"/>
  <c r="Y736" i="2" s="1"/>
  <c r="Z736" i="2" a="1"/>
  <c r="Z736" i="2" s="1"/>
  <c r="Y739" i="2" a="1"/>
  <c r="Y739" i="2" s="1"/>
  <c r="Z739" i="2" a="1"/>
  <c r="Z739" i="2" s="1"/>
  <c r="Y742" i="2" a="1"/>
  <c r="Y742" i="2" s="1"/>
  <c r="Z742" i="2" a="1"/>
  <c r="Z742" i="2" s="1"/>
  <c r="Y745" i="2" a="1"/>
  <c r="Y745" i="2" s="1"/>
  <c r="Z745" i="2" a="1"/>
  <c r="Z745" i="2" s="1"/>
  <c r="Y748" i="2" a="1"/>
  <c r="Y748" i="2" s="1"/>
  <c r="Z748" i="2" a="1"/>
  <c r="Z748" i="2" s="1"/>
  <c r="Y751" i="2" a="1"/>
  <c r="Y751" i="2" s="1"/>
  <c r="Z751" i="2" a="1"/>
  <c r="Z751" i="2" s="1"/>
  <c r="Y754" i="2" a="1"/>
  <c r="Y754" i="2" s="1"/>
  <c r="Z754" i="2" a="1"/>
  <c r="Z754" i="2" s="1"/>
  <c r="Y757" i="2" a="1"/>
  <c r="Y757" i="2" s="1"/>
  <c r="Z757" i="2" a="1"/>
  <c r="Z757" i="2" s="1"/>
  <c r="Y760" i="2" a="1"/>
  <c r="Y760" i="2" s="1"/>
  <c r="Z760" i="2" a="1"/>
  <c r="Z760" i="2" s="1"/>
  <c r="Y763" i="2" a="1"/>
  <c r="Y763" i="2" s="1"/>
  <c r="Z763" i="2" a="1"/>
  <c r="Z763" i="2" s="1"/>
  <c r="Y766" i="2" a="1"/>
  <c r="Y766" i="2" s="1"/>
  <c r="Z766" i="2" a="1"/>
  <c r="Z766" i="2" s="1"/>
  <c r="Y769" i="2" a="1"/>
  <c r="Y769" i="2" s="1"/>
  <c r="Z769" i="2" a="1"/>
  <c r="Z769" i="2" s="1"/>
  <c r="Y772" i="2" a="1"/>
  <c r="Y772" i="2" s="1"/>
  <c r="Z772" i="2" a="1"/>
  <c r="Z772" i="2" s="1"/>
  <c r="Y775" i="2" a="1"/>
  <c r="Y775" i="2" s="1"/>
  <c r="Z775" i="2" a="1"/>
  <c r="Z775" i="2" s="1"/>
  <c r="Y778" i="2" a="1"/>
  <c r="Y778" i="2" s="1"/>
  <c r="Z778" i="2" a="1"/>
  <c r="Z778" i="2" s="1"/>
  <c r="Y781" i="2" a="1"/>
  <c r="Y781" i="2" s="1"/>
  <c r="Z781" i="2" a="1"/>
  <c r="Z781" i="2" s="1"/>
  <c r="Y784" i="2" a="1"/>
  <c r="Y784" i="2" s="1"/>
  <c r="Z784" i="2" a="1"/>
  <c r="Z784" i="2" s="1"/>
  <c r="Y787" i="2" a="1"/>
  <c r="Y787" i="2" s="1"/>
  <c r="Z787" i="2" a="1"/>
  <c r="Z787" i="2" s="1"/>
  <c r="Y790" i="2" a="1"/>
  <c r="Y790" i="2" s="1"/>
  <c r="Z790" i="2" a="1"/>
  <c r="Z790" i="2" s="1"/>
  <c r="Y793" i="2" a="1"/>
  <c r="Y793" i="2" s="1"/>
  <c r="Z793" i="2" a="1"/>
  <c r="Z793" i="2" s="1"/>
  <c r="Y796" i="2" a="1"/>
  <c r="Y796" i="2" s="1"/>
  <c r="Z796" i="2" a="1"/>
  <c r="Z796" i="2" s="1"/>
  <c r="Y799" i="2" a="1"/>
  <c r="Y799" i="2" s="1"/>
  <c r="Z799" i="2" a="1"/>
  <c r="Z799" i="2" s="1"/>
  <c r="Y802" i="2" a="1"/>
  <c r="Y802" i="2" s="1"/>
  <c r="Z802" i="2" a="1"/>
  <c r="Z802" i="2" s="1"/>
  <c r="Y805" i="2" a="1"/>
  <c r="Y805" i="2" s="1"/>
  <c r="Z805" i="2" a="1"/>
  <c r="Z805" i="2" s="1"/>
  <c r="Y808" i="2" a="1"/>
  <c r="Y808" i="2" s="1"/>
  <c r="Z808" i="2" a="1"/>
  <c r="Z808" i="2" s="1"/>
  <c r="Y811" i="2" a="1"/>
  <c r="Y811" i="2" s="1"/>
  <c r="Z811" i="2" a="1"/>
  <c r="Z811" i="2" s="1"/>
  <c r="Y814" i="2" a="1"/>
  <c r="Y814" i="2" s="1"/>
  <c r="Z814" i="2" a="1"/>
  <c r="Z814" i="2" s="1"/>
  <c r="Y817" i="2" a="1"/>
  <c r="Y817" i="2" s="1"/>
  <c r="Z817" i="2" a="1"/>
  <c r="Z817" i="2" s="1"/>
  <c r="Y820" i="2" a="1"/>
  <c r="Y820" i="2" s="1"/>
  <c r="Z820" i="2" a="1"/>
  <c r="Z820" i="2" s="1"/>
  <c r="Y823" i="2" a="1"/>
  <c r="Y823" i="2" s="1"/>
  <c r="Z823" i="2" a="1"/>
  <c r="Z823" i="2" s="1"/>
  <c r="Y826" i="2" a="1"/>
  <c r="Y826" i="2" s="1"/>
  <c r="Z826" i="2" a="1"/>
  <c r="Z826" i="2" s="1"/>
  <c r="Y829" i="2" a="1"/>
  <c r="Y829" i="2" s="1"/>
  <c r="Z829" i="2" a="1"/>
  <c r="Z829" i="2" s="1"/>
  <c r="Y832" i="2" a="1"/>
  <c r="Y832" i="2" s="1"/>
  <c r="Z832" i="2" a="1"/>
  <c r="Z832" i="2" s="1"/>
  <c r="Y835" i="2" a="1"/>
  <c r="Y835" i="2" s="1"/>
  <c r="Z835" i="2" a="1"/>
  <c r="Z835" i="2" s="1"/>
  <c r="Y838" i="2" a="1"/>
  <c r="Y838" i="2" s="1"/>
  <c r="Z838" i="2" a="1"/>
  <c r="Z838" i="2" s="1"/>
  <c r="Y841" i="2" a="1"/>
  <c r="Y841" i="2" s="1"/>
  <c r="Z841" i="2" a="1"/>
  <c r="Z841" i="2" s="1"/>
  <c r="Y844" i="2" a="1"/>
  <c r="Y844" i="2" s="1"/>
  <c r="Z844" i="2" a="1"/>
  <c r="Z844" i="2" s="1"/>
  <c r="Y847" i="2" a="1"/>
  <c r="Y847" i="2" s="1"/>
  <c r="Z847" i="2" a="1"/>
  <c r="Z847" i="2" s="1"/>
  <c r="Y850" i="2" a="1"/>
  <c r="Y850" i="2" s="1"/>
  <c r="Z850" i="2" a="1"/>
  <c r="Z850" i="2" s="1"/>
  <c r="Y853" i="2" a="1"/>
  <c r="Y853" i="2" s="1"/>
  <c r="Z853" i="2" a="1"/>
  <c r="Z853" i="2" s="1"/>
  <c r="Y856" i="2" a="1"/>
  <c r="Y856" i="2" s="1"/>
  <c r="Z856" i="2" a="1"/>
  <c r="Z856" i="2" s="1"/>
  <c r="Y859" i="2" a="1"/>
  <c r="Y859" i="2" s="1"/>
  <c r="Z859" i="2" a="1"/>
  <c r="Z859" i="2" s="1"/>
  <c r="Y862" i="2" a="1"/>
  <c r="Y862" i="2" s="1"/>
  <c r="Z862" i="2" a="1"/>
  <c r="Z862" i="2" s="1"/>
  <c r="Y865" i="2" a="1"/>
  <c r="Y865" i="2" s="1"/>
  <c r="Z865" i="2" a="1"/>
  <c r="Z865" i="2" s="1"/>
  <c r="Y868" i="2" a="1"/>
  <c r="Y868" i="2" s="1"/>
  <c r="Z868" i="2" a="1"/>
  <c r="Z868" i="2" s="1"/>
  <c r="Y871" i="2" a="1"/>
  <c r="Y871" i="2" s="1"/>
  <c r="Z871" i="2" a="1"/>
  <c r="Z871" i="2" s="1"/>
  <c r="Y874" i="2" a="1"/>
  <c r="Y874" i="2" s="1"/>
  <c r="Z874" i="2" a="1"/>
  <c r="Z874" i="2" s="1"/>
  <c r="Y877" i="2" a="1"/>
  <c r="Y877" i="2" s="1"/>
  <c r="Z877" i="2" a="1"/>
  <c r="Z877" i="2" s="1"/>
  <c r="Y880" i="2" a="1"/>
  <c r="Y880" i="2" s="1"/>
  <c r="Z880" i="2" a="1"/>
  <c r="Z880" i="2" s="1"/>
  <c r="Y883" i="2" a="1"/>
  <c r="Y883" i="2" s="1"/>
  <c r="Z883" i="2" a="1"/>
  <c r="Z883" i="2" s="1"/>
  <c r="Y886" i="2" a="1"/>
  <c r="Y886" i="2" s="1"/>
  <c r="Z886" i="2" a="1"/>
  <c r="Z886" i="2" s="1"/>
  <c r="Y889" i="2" a="1"/>
  <c r="Y889" i="2" s="1"/>
  <c r="Z889" i="2" a="1"/>
  <c r="Z889" i="2" s="1"/>
  <c r="Y892" i="2" a="1"/>
  <c r="Y892" i="2" s="1"/>
  <c r="Z892" i="2" a="1"/>
  <c r="Z892" i="2" s="1"/>
  <c r="Y895" i="2" a="1"/>
  <c r="Y895" i="2" s="1"/>
  <c r="Z895" i="2" a="1"/>
  <c r="Z895" i="2" s="1"/>
  <c r="Y898" i="2" a="1"/>
  <c r="Y898" i="2" s="1"/>
  <c r="Z898" i="2" a="1"/>
  <c r="Z898" i="2" s="1"/>
  <c r="Y901" i="2" a="1"/>
  <c r="Y901" i="2" s="1"/>
  <c r="Z901" i="2" a="1"/>
  <c r="Z901" i="2" s="1"/>
  <c r="Y904" i="2" a="1"/>
  <c r="Y904" i="2" s="1"/>
  <c r="Z904" i="2" a="1"/>
  <c r="Z904" i="2" s="1"/>
  <c r="Y907" i="2" a="1"/>
  <c r="Y907" i="2" s="1"/>
  <c r="Z907" i="2" a="1"/>
  <c r="Z907" i="2" s="1"/>
  <c r="Y910" i="2" a="1"/>
  <c r="Y910" i="2" s="1"/>
  <c r="Z910" i="2" a="1"/>
  <c r="Z910" i="2" s="1"/>
  <c r="Y913" i="2" a="1"/>
  <c r="Y913" i="2" s="1"/>
  <c r="Z913" i="2" a="1"/>
  <c r="Z913" i="2" s="1"/>
  <c r="Y916" i="2" a="1"/>
  <c r="Y916" i="2" s="1"/>
  <c r="Z916" i="2" a="1"/>
  <c r="Z916" i="2" s="1"/>
  <c r="Y919" i="2" a="1"/>
  <c r="Y919" i="2" s="1"/>
  <c r="Z919" i="2" a="1"/>
  <c r="Z919" i="2" s="1"/>
  <c r="Y922" i="2" a="1"/>
  <c r="Y922" i="2" s="1"/>
  <c r="Z922" i="2" a="1"/>
  <c r="Z922" i="2" s="1"/>
  <c r="Y925" i="2" a="1"/>
  <c r="Y925" i="2" s="1"/>
  <c r="Z925" i="2" a="1"/>
  <c r="Z925" i="2" s="1"/>
  <c r="Y928" i="2" a="1"/>
  <c r="Y928" i="2" s="1"/>
  <c r="Z928" i="2" a="1"/>
  <c r="Z928" i="2" s="1"/>
  <c r="Y931" i="2" a="1"/>
  <c r="Y931" i="2" s="1"/>
  <c r="Z931" i="2" a="1"/>
  <c r="Z931" i="2" s="1"/>
  <c r="Y934" i="2" a="1"/>
  <c r="Y934" i="2" s="1"/>
  <c r="Z934" i="2" a="1"/>
  <c r="Z934" i="2" s="1"/>
  <c r="Y937" i="2" a="1"/>
  <c r="Y937" i="2" s="1"/>
  <c r="Z937" i="2" a="1"/>
  <c r="Z937" i="2" s="1"/>
  <c r="Y940" i="2" a="1"/>
  <c r="Y940" i="2" s="1"/>
  <c r="Z940" i="2" a="1"/>
  <c r="Z940" i="2" s="1"/>
  <c r="Y943" i="2" a="1"/>
  <c r="Y943" i="2" s="1"/>
  <c r="Z943" i="2" a="1"/>
  <c r="Z943" i="2" s="1"/>
  <c r="Y946" i="2" a="1"/>
  <c r="Y946" i="2" s="1"/>
  <c r="Z946" i="2" a="1"/>
  <c r="Z946" i="2" s="1"/>
  <c r="Y949" i="2" a="1"/>
  <c r="Y949" i="2" s="1"/>
  <c r="Z949" i="2" a="1"/>
  <c r="Z949" i="2" s="1"/>
  <c r="Y952" i="2" a="1"/>
  <c r="Y952" i="2" s="1"/>
  <c r="Z952" i="2" a="1"/>
  <c r="Z952" i="2" s="1"/>
  <c r="Y955" i="2" a="1"/>
  <c r="Y955" i="2" s="1"/>
  <c r="Z955" i="2" a="1"/>
  <c r="Z955" i="2" s="1"/>
  <c r="Y958" i="2" a="1"/>
  <c r="Y958" i="2" s="1"/>
  <c r="Z958" i="2" a="1"/>
  <c r="Z958" i="2" s="1"/>
  <c r="Y961" i="2" a="1"/>
  <c r="Y961" i="2" s="1"/>
  <c r="Z961" i="2" a="1"/>
  <c r="Z961" i="2" s="1"/>
  <c r="Y964" i="2" a="1"/>
  <c r="Y964" i="2" s="1"/>
  <c r="Z964" i="2" a="1"/>
  <c r="Z964" i="2" s="1"/>
  <c r="Y967" i="2" a="1"/>
  <c r="Y967" i="2" s="1"/>
  <c r="Z967" i="2" a="1"/>
  <c r="Z967" i="2" s="1"/>
  <c r="Y970" i="2" a="1"/>
  <c r="Y970" i="2" s="1"/>
  <c r="Z970" i="2" a="1"/>
  <c r="Z970" i="2" s="1"/>
  <c r="Y973" i="2" a="1"/>
  <c r="Y973" i="2" s="1"/>
  <c r="Z973" i="2" a="1"/>
  <c r="Z973" i="2" s="1"/>
  <c r="Y976" i="2" a="1"/>
  <c r="Y976" i="2" s="1"/>
  <c r="Z976" i="2" a="1"/>
  <c r="Z976" i="2" s="1"/>
  <c r="Y979" i="2" a="1"/>
  <c r="Y979" i="2" s="1"/>
  <c r="Z979" i="2" a="1"/>
  <c r="Z979" i="2" s="1"/>
  <c r="Y982" i="2" a="1"/>
  <c r="Y982" i="2" s="1"/>
  <c r="Z982" i="2" a="1"/>
  <c r="Z982" i="2" s="1"/>
  <c r="Y985" i="2" a="1"/>
  <c r="Y985" i="2" s="1"/>
  <c r="Z985" i="2" a="1"/>
  <c r="Z985" i="2" s="1"/>
  <c r="Y988" i="2" a="1"/>
  <c r="Y988" i="2" s="1"/>
  <c r="Z988" i="2" a="1"/>
  <c r="Z988" i="2" s="1"/>
  <c r="Y991" i="2" a="1"/>
  <c r="Y991" i="2" s="1"/>
  <c r="Z991" i="2" a="1"/>
  <c r="Z991" i="2" s="1"/>
  <c r="Y994" i="2" a="1"/>
  <c r="Y994" i="2" s="1"/>
  <c r="Z994" i="2" a="1"/>
  <c r="Z994" i="2" s="1"/>
  <c r="Y997" i="2" a="1"/>
  <c r="Y997" i="2" s="1"/>
  <c r="Z997" i="2" a="1"/>
  <c r="Z997" i="2" s="1"/>
  <c r="Y1000" i="2" a="1"/>
  <c r="Y1000" i="2" s="1"/>
  <c r="Z1000" i="2" a="1"/>
  <c r="Z1000" i="2" s="1"/>
  <c r="Y281" i="2" a="1"/>
  <c r="Y281" i="2" s="1"/>
  <c r="Z281" i="2" a="1"/>
  <c r="Z281" i="2" s="1"/>
  <c r="Y284" i="2" a="1"/>
  <c r="Y284" i="2" s="1"/>
  <c r="Z284" i="2" a="1"/>
  <c r="Z284" i="2" s="1"/>
  <c r="Y287" i="2" a="1"/>
  <c r="Y287" i="2" s="1"/>
  <c r="Z287" i="2" a="1"/>
  <c r="Z287" i="2" s="1"/>
  <c r="Y290" i="2" a="1"/>
  <c r="Y290" i="2" s="1"/>
  <c r="Z290" i="2" a="1"/>
  <c r="Z290" i="2" s="1"/>
  <c r="Y293" i="2" a="1"/>
  <c r="Y293" i="2" s="1"/>
  <c r="Z293" i="2" a="1"/>
  <c r="Z293" i="2" s="1"/>
  <c r="Y296" i="2" a="1"/>
  <c r="Y296" i="2" s="1"/>
  <c r="Z296" i="2" a="1"/>
  <c r="Z296" i="2" s="1"/>
  <c r="Y299" i="2" a="1"/>
  <c r="Y299" i="2" s="1"/>
  <c r="Z299" i="2" a="1"/>
  <c r="Z299" i="2" s="1"/>
  <c r="Y302" i="2" a="1"/>
  <c r="Y302" i="2" s="1"/>
  <c r="Z302" i="2" a="1"/>
  <c r="Z302" i="2" s="1"/>
  <c r="Y305" i="2" a="1"/>
  <c r="Y305" i="2" s="1"/>
  <c r="Z305" i="2" a="1"/>
  <c r="Z305" i="2" s="1"/>
  <c r="Y308" i="2" a="1"/>
  <c r="Y308" i="2" s="1"/>
  <c r="Z308" i="2" a="1"/>
  <c r="Z308" i="2" s="1"/>
  <c r="Y311" i="2" a="1"/>
  <c r="Y311" i="2" s="1"/>
  <c r="Z311" i="2" a="1"/>
  <c r="Z311" i="2" s="1"/>
  <c r="Y314" i="2" a="1"/>
  <c r="Y314" i="2" s="1"/>
  <c r="Z314" i="2" a="1"/>
  <c r="Z314" i="2" s="1"/>
  <c r="Y317" i="2" a="1"/>
  <c r="Y317" i="2" s="1"/>
  <c r="Z317" i="2" a="1"/>
  <c r="Z317" i="2" s="1"/>
  <c r="Y320" i="2" a="1"/>
  <c r="Y320" i="2" s="1"/>
  <c r="Z320" i="2" a="1"/>
  <c r="Z320" i="2" s="1"/>
  <c r="Y323" i="2" a="1"/>
  <c r="Y323" i="2" s="1"/>
  <c r="Z323" i="2" a="1"/>
  <c r="Z323" i="2" s="1"/>
  <c r="Y326" i="2" a="1"/>
  <c r="Y326" i="2" s="1"/>
  <c r="Z326" i="2" a="1"/>
  <c r="Z326" i="2" s="1"/>
  <c r="Y329" i="2" a="1"/>
  <c r="Y329" i="2" s="1"/>
  <c r="Z329" i="2" a="1"/>
  <c r="Z329" i="2" s="1"/>
  <c r="Y332" i="2" a="1"/>
  <c r="Y332" i="2" s="1"/>
  <c r="Z332" i="2" a="1"/>
  <c r="Z332" i="2" s="1"/>
  <c r="Y335" i="2" a="1"/>
  <c r="Y335" i="2" s="1"/>
  <c r="Z335" i="2" a="1"/>
  <c r="Z335" i="2" s="1"/>
  <c r="Y338" i="2" a="1"/>
  <c r="Y338" i="2" s="1"/>
  <c r="Z338" i="2" a="1"/>
  <c r="Z338" i="2" s="1"/>
  <c r="Y341" i="2" a="1"/>
  <c r="Y341" i="2" s="1"/>
  <c r="Z341" i="2" a="1"/>
  <c r="Z341" i="2" s="1"/>
  <c r="Y344" i="2" a="1"/>
  <c r="Y344" i="2" s="1"/>
  <c r="Z344" i="2" a="1"/>
  <c r="Z344" i="2" s="1"/>
  <c r="Y347" i="2" a="1"/>
  <c r="Y347" i="2" s="1"/>
  <c r="Z347" i="2" a="1"/>
  <c r="Z347" i="2" s="1"/>
  <c r="Y350" i="2" a="1"/>
  <c r="Y350" i="2" s="1"/>
  <c r="Z350" i="2" a="1"/>
  <c r="Z350" i="2" s="1"/>
  <c r="Y353" i="2" a="1"/>
  <c r="Y353" i="2" s="1"/>
  <c r="Z353" i="2" a="1"/>
  <c r="Z353" i="2" s="1"/>
  <c r="Y356" i="2" a="1"/>
  <c r="Y356" i="2" s="1"/>
  <c r="Z356" i="2" a="1"/>
  <c r="Z356" i="2" s="1"/>
  <c r="Y359" i="2" a="1"/>
  <c r="Y359" i="2" s="1"/>
  <c r="Z359" i="2" a="1"/>
  <c r="Z359" i="2" s="1"/>
  <c r="Y362" i="2" a="1"/>
  <c r="Y362" i="2" s="1"/>
  <c r="Z362" i="2" a="1"/>
  <c r="Z362" i="2" s="1"/>
  <c r="Y365" i="2" a="1"/>
  <c r="Y365" i="2" s="1"/>
  <c r="Z365" i="2" a="1"/>
  <c r="Z365" i="2" s="1"/>
  <c r="Y368" i="2" a="1"/>
  <c r="Y368" i="2" s="1"/>
  <c r="Z368" i="2" a="1"/>
  <c r="Z368" i="2" s="1"/>
  <c r="Y371" i="2" a="1"/>
  <c r="Y371" i="2" s="1"/>
  <c r="Z371" i="2" a="1"/>
  <c r="Z371" i="2" s="1"/>
  <c r="Y374" i="2" a="1"/>
  <c r="Y374" i="2" s="1"/>
  <c r="Z374" i="2" a="1"/>
  <c r="Z374" i="2" s="1"/>
  <c r="Y377" i="2" a="1"/>
  <c r="Y377" i="2" s="1"/>
  <c r="Z377" i="2" a="1"/>
  <c r="Z377" i="2" s="1"/>
  <c r="Y380" i="2" a="1"/>
  <c r="Y380" i="2" s="1"/>
  <c r="Z380" i="2" a="1"/>
  <c r="Z380" i="2" s="1"/>
  <c r="Y383" i="2" a="1"/>
  <c r="Y383" i="2" s="1"/>
  <c r="Z383" i="2" a="1"/>
  <c r="Z383" i="2" s="1"/>
  <c r="Y386" i="2" a="1"/>
  <c r="Y386" i="2" s="1"/>
  <c r="Z386" i="2" a="1"/>
  <c r="Z386" i="2" s="1"/>
  <c r="Y389" i="2" a="1"/>
  <c r="Y389" i="2" s="1"/>
  <c r="Z389" i="2" a="1"/>
  <c r="Z389" i="2" s="1"/>
  <c r="Y392" i="2" a="1"/>
  <c r="Y392" i="2" s="1"/>
  <c r="Z392" i="2" a="1"/>
  <c r="Z392" i="2" s="1"/>
  <c r="Y395" i="2" a="1"/>
  <c r="Y395" i="2" s="1"/>
  <c r="Z395" i="2" a="1"/>
  <c r="Z395" i="2" s="1"/>
  <c r="Y398" i="2" a="1"/>
  <c r="Y398" i="2" s="1"/>
  <c r="Z398" i="2" a="1"/>
  <c r="Z398" i="2" s="1"/>
  <c r="Y401" i="2" a="1"/>
  <c r="Y401" i="2" s="1"/>
  <c r="Z401" i="2" a="1"/>
  <c r="Z401" i="2" s="1"/>
  <c r="Y404" i="2" a="1"/>
  <c r="Y404" i="2" s="1"/>
  <c r="Z404" i="2" a="1"/>
  <c r="Z404" i="2" s="1"/>
  <c r="Y407" i="2" a="1"/>
  <c r="Y407" i="2" s="1"/>
  <c r="Z407" i="2" a="1"/>
  <c r="Z407" i="2" s="1"/>
  <c r="Y410" i="2" a="1"/>
  <c r="Y410" i="2" s="1"/>
  <c r="Z410" i="2" a="1"/>
  <c r="Z410" i="2" s="1"/>
  <c r="Y413" i="2" a="1"/>
  <c r="Y413" i="2" s="1"/>
  <c r="Z413" i="2" a="1"/>
  <c r="Z413" i="2" s="1"/>
  <c r="Y416" i="2" a="1"/>
  <c r="Y416" i="2" s="1"/>
  <c r="Z416" i="2" a="1"/>
  <c r="Z416" i="2" s="1"/>
  <c r="Y419" i="2" a="1"/>
  <c r="Y419" i="2" s="1"/>
  <c r="Z419" i="2" a="1"/>
  <c r="Z419" i="2" s="1"/>
  <c r="Y422" i="2" a="1"/>
  <c r="Y422" i="2" s="1"/>
  <c r="Z422" i="2" a="1"/>
  <c r="Z422" i="2" s="1"/>
  <c r="Y425" i="2" a="1"/>
  <c r="Y425" i="2" s="1"/>
  <c r="Z425" i="2" a="1"/>
  <c r="Z425" i="2" s="1"/>
  <c r="Y428" i="2" a="1"/>
  <c r="Y428" i="2" s="1"/>
  <c r="Z428" i="2" a="1"/>
  <c r="Z428" i="2" s="1"/>
  <c r="Y431" i="2" a="1"/>
  <c r="Y431" i="2" s="1"/>
  <c r="Z431" i="2" a="1"/>
  <c r="Z431" i="2" s="1"/>
  <c r="Y434" i="2" a="1"/>
  <c r="Y434" i="2" s="1"/>
  <c r="Z434" i="2" a="1"/>
  <c r="Z434" i="2" s="1"/>
  <c r="Y437" i="2" a="1"/>
  <c r="Y437" i="2" s="1"/>
  <c r="Z437" i="2" a="1"/>
  <c r="Z437" i="2" s="1"/>
  <c r="Y440" i="2" a="1"/>
  <c r="Y440" i="2" s="1"/>
  <c r="Z440" i="2" a="1"/>
  <c r="Z440" i="2" s="1"/>
  <c r="Y443" i="2" a="1"/>
  <c r="Y443" i="2" s="1"/>
  <c r="Z443" i="2" a="1"/>
  <c r="Z443" i="2" s="1"/>
  <c r="Y446" i="2" a="1"/>
  <c r="Y446" i="2" s="1"/>
  <c r="Z446" i="2" a="1"/>
  <c r="Z446" i="2" s="1"/>
  <c r="Y449" i="2" a="1"/>
  <c r="Y449" i="2" s="1"/>
  <c r="Z449" i="2" a="1"/>
  <c r="Z449" i="2" s="1"/>
  <c r="Y452" i="2" a="1"/>
  <c r="Y452" i="2" s="1"/>
  <c r="Z452" i="2" a="1"/>
  <c r="Z452" i="2" s="1"/>
  <c r="Y455" i="2" a="1"/>
  <c r="Y455" i="2" s="1"/>
  <c r="Z455" i="2" a="1"/>
  <c r="Z455" i="2" s="1"/>
  <c r="Y458" i="2" a="1"/>
  <c r="Y458" i="2" s="1"/>
  <c r="Z458" i="2" a="1"/>
  <c r="Z458" i="2" s="1"/>
  <c r="Y461" i="2" a="1"/>
  <c r="Y461" i="2" s="1"/>
  <c r="Z461" i="2" a="1"/>
  <c r="Z461" i="2" s="1"/>
  <c r="Y464" i="2" a="1"/>
  <c r="Y464" i="2" s="1"/>
  <c r="Z464" i="2" a="1"/>
  <c r="Z464" i="2" s="1"/>
  <c r="Y467" i="2" a="1"/>
  <c r="Y467" i="2" s="1"/>
  <c r="Z467" i="2" a="1"/>
  <c r="Z467" i="2" s="1"/>
  <c r="Y470" i="2" a="1"/>
  <c r="Y470" i="2" s="1"/>
  <c r="Z470" i="2" a="1"/>
  <c r="Z470" i="2" s="1"/>
  <c r="Y473" i="2" a="1"/>
  <c r="Y473" i="2" s="1"/>
  <c r="Z473" i="2" a="1"/>
  <c r="Z473" i="2" s="1"/>
  <c r="Y476" i="2" a="1"/>
  <c r="Y476" i="2" s="1"/>
  <c r="Z476" i="2" a="1"/>
  <c r="Z476" i="2" s="1"/>
  <c r="Y479" i="2" a="1"/>
  <c r="Y479" i="2" s="1"/>
  <c r="Z479" i="2" a="1"/>
  <c r="Z479" i="2" s="1"/>
  <c r="Y482" i="2" a="1"/>
  <c r="Y482" i="2" s="1"/>
  <c r="Z482" i="2" a="1"/>
  <c r="Z482" i="2" s="1"/>
  <c r="Y485" i="2" a="1"/>
  <c r="Y485" i="2" s="1"/>
  <c r="Z485" i="2" a="1"/>
  <c r="Z485" i="2" s="1"/>
  <c r="Y488" i="2" a="1"/>
  <c r="Y488" i="2" s="1"/>
  <c r="Z488" i="2" a="1"/>
  <c r="Z488" i="2" s="1"/>
  <c r="Y491" i="2" a="1"/>
  <c r="Y491" i="2" s="1"/>
  <c r="Z491" i="2" a="1"/>
  <c r="Z491" i="2" s="1"/>
  <c r="Y494" i="2" a="1"/>
  <c r="Y494" i="2" s="1"/>
  <c r="Z494" i="2" a="1"/>
  <c r="Z494" i="2" s="1"/>
  <c r="Y497" i="2" a="1"/>
  <c r="Y497" i="2" s="1"/>
  <c r="Z497" i="2" a="1"/>
  <c r="Z497" i="2" s="1"/>
  <c r="Y500" i="2" a="1"/>
  <c r="Y500" i="2" s="1"/>
  <c r="Z500" i="2" a="1"/>
  <c r="Z500" i="2" s="1"/>
  <c r="Y503" i="2" a="1"/>
  <c r="Y503" i="2" s="1"/>
  <c r="Z503" i="2" a="1"/>
  <c r="Z503" i="2" s="1"/>
  <c r="Y506" i="2" a="1"/>
  <c r="Y506" i="2" s="1"/>
  <c r="Z506" i="2" a="1"/>
  <c r="Z506" i="2" s="1"/>
  <c r="Y509" i="2" a="1"/>
  <c r="Y509" i="2" s="1"/>
  <c r="Z509" i="2" a="1"/>
  <c r="Z509" i="2" s="1"/>
  <c r="Y512" i="2" a="1"/>
  <c r="Y512" i="2" s="1"/>
  <c r="Z512" i="2" a="1"/>
  <c r="Z512" i="2" s="1"/>
  <c r="Y515" i="2" a="1"/>
  <c r="Y515" i="2" s="1"/>
  <c r="Z515" i="2" a="1"/>
  <c r="Z515" i="2" s="1"/>
  <c r="Y518" i="2" a="1"/>
  <c r="Y518" i="2" s="1"/>
  <c r="Z518" i="2" a="1"/>
  <c r="Z518" i="2" s="1"/>
  <c r="Y521" i="2" a="1"/>
  <c r="Y521" i="2" s="1"/>
  <c r="Z521" i="2" a="1"/>
  <c r="Z521" i="2" s="1"/>
  <c r="Y524" i="2" a="1"/>
  <c r="Y524" i="2" s="1"/>
  <c r="Z524" i="2" a="1"/>
  <c r="Z524" i="2" s="1"/>
  <c r="Y533" i="2" a="1"/>
  <c r="Y533" i="2" s="1"/>
  <c r="Z533" i="2" a="1"/>
  <c r="Z533" i="2" s="1"/>
  <c r="Y536" i="2" a="1"/>
  <c r="Y536" i="2" s="1"/>
  <c r="Z536" i="2" a="1"/>
  <c r="Z536" i="2" s="1"/>
  <c r="Y539" i="2" a="1"/>
  <c r="Y539" i="2" s="1"/>
  <c r="Z539" i="2" a="1"/>
  <c r="Z539" i="2" s="1"/>
  <c r="Y542" i="2" a="1"/>
  <c r="Y542" i="2" s="1"/>
  <c r="Z542" i="2" a="1"/>
  <c r="Z542" i="2" s="1"/>
  <c r="Y545" i="2" a="1"/>
  <c r="Y545" i="2" s="1"/>
  <c r="Z545" i="2" a="1"/>
  <c r="Z545" i="2" s="1"/>
  <c r="Y548" i="2" a="1"/>
  <c r="Y548" i="2" s="1"/>
  <c r="Z548" i="2" a="1"/>
  <c r="Z548" i="2" s="1"/>
  <c r="Y551" i="2" a="1"/>
  <c r="Y551" i="2" s="1"/>
  <c r="Z551" i="2" a="1"/>
  <c r="Z551" i="2" s="1"/>
  <c r="Y554" i="2" a="1"/>
  <c r="Y554" i="2" s="1"/>
  <c r="Z554" i="2" a="1"/>
  <c r="Z554" i="2" s="1"/>
  <c r="Y557" i="2" a="1"/>
  <c r="Y557" i="2" s="1"/>
  <c r="Z557" i="2" a="1"/>
  <c r="Z557" i="2" s="1"/>
  <c r="Y560" i="2" a="1"/>
  <c r="Y560" i="2" s="1"/>
  <c r="Z560" i="2" a="1"/>
  <c r="Z560" i="2" s="1"/>
  <c r="Y563" i="2" a="1"/>
  <c r="Y563" i="2" s="1"/>
  <c r="Z563" i="2" a="1"/>
  <c r="Z563" i="2" s="1"/>
  <c r="Y566" i="2" a="1"/>
  <c r="Y566" i="2" s="1"/>
  <c r="Z566" i="2" a="1"/>
  <c r="Z566" i="2" s="1"/>
  <c r="Y569" i="2" a="1"/>
  <c r="Y569" i="2" s="1"/>
  <c r="Z569" i="2" a="1"/>
  <c r="Z569" i="2" s="1"/>
  <c r="Y572" i="2" a="1"/>
  <c r="Y572" i="2" s="1"/>
  <c r="Z572" i="2" a="1"/>
  <c r="Z572" i="2" s="1"/>
  <c r="Y575" i="2" a="1"/>
  <c r="Y575" i="2" s="1"/>
  <c r="Z575" i="2" a="1"/>
  <c r="Z575" i="2" s="1"/>
  <c r="Y578" i="2" a="1"/>
  <c r="Y578" i="2" s="1"/>
  <c r="Z578" i="2" a="1"/>
  <c r="Z578" i="2" s="1"/>
  <c r="Y581" i="2" a="1"/>
  <c r="Y581" i="2" s="1"/>
  <c r="Z581" i="2" a="1"/>
  <c r="Z581" i="2" s="1"/>
  <c r="Y584" i="2" a="1"/>
  <c r="Y584" i="2" s="1"/>
  <c r="Z584" i="2" a="1"/>
  <c r="Z584" i="2" s="1"/>
  <c r="Y587" i="2" a="1"/>
  <c r="Y587" i="2" s="1"/>
  <c r="Z587" i="2" a="1"/>
  <c r="Z587" i="2" s="1"/>
  <c r="Y590" i="2" a="1"/>
  <c r="Y590" i="2" s="1"/>
  <c r="Z590" i="2" a="1"/>
  <c r="Z590" i="2" s="1"/>
  <c r="Y593" i="2" a="1"/>
  <c r="Y593" i="2" s="1"/>
  <c r="Z593" i="2" a="1"/>
  <c r="Z593" i="2" s="1"/>
  <c r="Y596" i="2" a="1"/>
  <c r="Y596" i="2" s="1"/>
  <c r="Z596" i="2" a="1"/>
  <c r="Z596" i="2" s="1"/>
  <c r="Y599" i="2" a="1"/>
  <c r="Y599" i="2" s="1"/>
  <c r="Z599" i="2" a="1"/>
  <c r="Z599" i="2" s="1"/>
  <c r="Y602" i="2" a="1"/>
  <c r="Y602" i="2" s="1"/>
  <c r="Z602" i="2" a="1"/>
  <c r="Z602" i="2" s="1"/>
  <c r="Y605" i="2" a="1"/>
  <c r="Y605" i="2" s="1"/>
  <c r="Z605" i="2" a="1"/>
  <c r="Z605" i="2" s="1"/>
  <c r="Y608" i="2" a="1"/>
  <c r="Y608" i="2" s="1"/>
  <c r="Z608" i="2" a="1"/>
  <c r="Z608" i="2" s="1"/>
  <c r="Y611" i="2" a="1"/>
  <c r="Y611" i="2" s="1"/>
  <c r="Z611" i="2" a="1"/>
  <c r="Z611" i="2" s="1"/>
  <c r="Y614" i="2" a="1"/>
  <c r="Y614" i="2" s="1"/>
  <c r="Z614" i="2" a="1"/>
  <c r="Z614" i="2" s="1"/>
  <c r="Y617" i="2" a="1"/>
  <c r="Y617" i="2" s="1"/>
  <c r="Z617" i="2" a="1"/>
  <c r="Z617" i="2" s="1"/>
  <c r="Y620" i="2" a="1"/>
  <c r="Y620" i="2" s="1"/>
  <c r="Z620" i="2" a="1"/>
  <c r="Z620" i="2" s="1"/>
  <c r="Y623" i="2" a="1"/>
  <c r="Y623" i="2" s="1"/>
  <c r="Z623" i="2" a="1"/>
  <c r="Z623" i="2" s="1"/>
  <c r="Y626" i="2" a="1"/>
  <c r="Y626" i="2" s="1"/>
  <c r="Z626" i="2" a="1"/>
  <c r="Z626" i="2" s="1"/>
  <c r="Y629" i="2" a="1"/>
  <c r="Y629" i="2" s="1"/>
  <c r="Z629" i="2" a="1"/>
  <c r="Z629" i="2" s="1"/>
  <c r="Y632" i="2" a="1"/>
  <c r="Y632" i="2" s="1"/>
  <c r="Z632" i="2" a="1"/>
  <c r="Z632" i="2" s="1"/>
  <c r="Y635" i="2" a="1"/>
  <c r="Y635" i="2" s="1"/>
  <c r="Z635" i="2" a="1"/>
  <c r="Z635" i="2" s="1"/>
  <c r="Y638" i="2" a="1"/>
  <c r="Y638" i="2" s="1"/>
  <c r="Z638" i="2" a="1"/>
  <c r="Z638" i="2" s="1"/>
  <c r="Y641" i="2" a="1"/>
  <c r="Y641" i="2" s="1"/>
  <c r="Z641" i="2" a="1"/>
  <c r="Z641" i="2" s="1"/>
  <c r="Y644" i="2" a="1"/>
  <c r="Y644" i="2" s="1"/>
  <c r="Z644" i="2" a="1"/>
  <c r="Z644" i="2" s="1"/>
  <c r="Y647" i="2" a="1"/>
  <c r="Y647" i="2" s="1"/>
  <c r="Z647" i="2" a="1"/>
  <c r="Z647" i="2" s="1"/>
  <c r="Y650" i="2" a="1"/>
  <c r="Y650" i="2" s="1"/>
  <c r="Z650" i="2" a="1"/>
  <c r="Z650" i="2" s="1"/>
  <c r="Y653" i="2" a="1"/>
  <c r="Y653" i="2" s="1"/>
  <c r="Z653" i="2" a="1"/>
  <c r="Z653" i="2" s="1"/>
  <c r="Y656" i="2" a="1"/>
  <c r="Y656" i="2" s="1"/>
  <c r="Z656" i="2" a="1"/>
  <c r="Z656" i="2" s="1"/>
  <c r="Y659" i="2" a="1"/>
  <c r="Y659" i="2" s="1"/>
  <c r="Z659" i="2" a="1"/>
  <c r="Z659" i="2" s="1"/>
  <c r="Y662" i="2" a="1"/>
  <c r="Y662" i="2" s="1"/>
  <c r="Z662" i="2" a="1"/>
  <c r="Z662" i="2" s="1"/>
  <c r="Y665" i="2" a="1"/>
  <c r="Y665" i="2" s="1"/>
  <c r="Z665" i="2" a="1"/>
  <c r="Z665" i="2" s="1"/>
  <c r="Y668" i="2" a="1"/>
  <c r="Y668" i="2" s="1"/>
  <c r="Z668" i="2" a="1"/>
  <c r="Z668" i="2" s="1"/>
  <c r="Y671" i="2" a="1"/>
  <c r="Y671" i="2" s="1"/>
  <c r="Z671" i="2" a="1"/>
  <c r="Z671" i="2" s="1"/>
  <c r="Y674" i="2" a="1"/>
  <c r="Y674" i="2" s="1"/>
  <c r="Z674" i="2" a="1"/>
  <c r="Z674" i="2" s="1"/>
  <c r="Y677" i="2" a="1"/>
  <c r="Y677" i="2" s="1"/>
  <c r="Z677" i="2" a="1"/>
  <c r="Z677" i="2" s="1"/>
  <c r="Y680" i="2" a="1"/>
  <c r="Y680" i="2" s="1"/>
  <c r="Z680" i="2" a="1"/>
  <c r="Z680" i="2" s="1"/>
  <c r="Y683" i="2" a="1"/>
  <c r="Y683" i="2" s="1"/>
  <c r="Z683" i="2" a="1"/>
  <c r="Z683" i="2" s="1"/>
  <c r="Y686" i="2" a="1"/>
  <c r="Y686" i="2" s="1"/>
  <c r="Z686" i="2" a="1"/>
  <c r="Z686" i="2" s="1"/>
  <c r="Y689" i="2" a="1"/>
  <c r="Y689" i="2" s="1"/>
  <c r="Z689" i="2" a="1"/>
  <c r="Z689" i="2" s="1"/>
  <c r="Y692" i="2" a="1"/>
  <c r="Y692" i="2" s="1"/>
  <c r="Z692" i="2" a="1"/>
  <c r="Z692" i="2" s="1"/>
  <c r="Y695" i="2" a="1"/>
  <c r="Y695" i="2" s="1"/>
  <c r="Z695" i="2" a="1"/>
  <c r="Z695" i="2" s="1"/>
  <c r="Y698" i="2" a="1"/>
  <c r="Y698" i="2" s="1"/>
  <c r="Z698" i="2" a="1"/>
  <c r="Z698" i="2" s="1"/>
  <c r="Y701" i="2" a="1"/>
  <c r="Y701" i="2" s="1"/>
  <c r="Z701" i="2" a="1"/>
  <c r="Z701" i="2" s="1"/>
  <c r="Y704" i="2" a="1"/>
  <c r="Y704" i="2" s="1"/>
  <c r="Z704" i="2" a="1"/>
  <c r="Z704" i="2" s="1"/>
  <c r="Y707" i="2" a="1"/>
  <c r="Y707" i="2" s="1"/>
  <c r="Z707" i="2" a="1"/>
  <c r="Z707" i="2" s="1"/>
  <c r="Y710" i="2" a="1"/>
  <c r="Y710" i="2" s="1"/>
  <c r="Z710" i="2" a="1"/>
  <c r="Z710" i="2" s="1"/>
  <c r="Y713" i="2" a="1"/>
  <c r="Y713" i="2" s="1"/>
  <c r="Z713" i="2" a="1"/>
  <c r="Z713" i="2" s="1"/>
  <c r="Y716" i="2" a="1"/>
  <c r="Y716" i="2" s="1"/>
  <c r="Z716" i="2" a="1"/>
  <c r="Z716" i="2" s="1"/>
  <c r="Y719" i="2" a="1"/>
  <c r="Y719" i="2" s="1"/>
  <c r="Z719" i="2" a="1"/>
  <c r="Z719" i="2" s="1"/>
  <c r="Y722" i="2" a="1"/>
  <c r="Y722" i="2" s="1"/>
  <c r="Z722" i="2" a="1"/>
  <c r="Z722" i="2" s="1"/>
  <c r="Y725" i="2" a="1"/>
  <c r="Y725" i="2" s="1"/>
  <c r="Z725" i="2" a="1"/>
  <c r="Z725" i="2" s="1"/>
  <c r="Y728" i="2" a="1"/>
  <c r="Y728" i="2" s="1"/>
  <c r="Z728" i="2" a="1"/>
  <c r="Z728" i="2" s="1"/>
  <c r="Y731" i="2" a="1"/>
  <c r="Y731" i="2" s="1"/>
  <c r="Z731" i="2" a="1"/>
  <c r="Z731" i="2" s="1"/>
  <c r="Y734" i="2" a="1"/>
  <c r="Y734" i="2" s="1"/>
  <c r="Z734" i="2" a="1"/>
  <c r="Z734" i="2" s="1"/>
  <c r="Y737" i="2" a="1"/>
  <c r="Y737" i="2" s="1"/>
  <c r="Z737" i="2" a="1"/>
  <c r="Z737" i="2" s="1"/>
  <c r="Y740" i="2" a="1"/>
  <c r="Y740" i="2" s="1"/>
  <c r="Z740" i="2" a="1"/>
  <c r="Z740" i="2" s="1"/>
  <c r="Y743" i="2" a="1"/>
  <c r="Y743" i="2" s="1"/>
  <c r="Z743" i="2" a="1"/>
  <c r="Z743" i="2" s="1"/>
  <c r="Y746" i="2" a="1"/>
  <c r="Y746" i="2" s="1"/>
  <c r="Z746" i="2" a="1"/>
  <c r="Z746" i="2" s="1"/>
  <c r="Y749" i="2" a="1"/>
  <c r="Y749" i="2" s="1"/>
  <c r="Z749" i="2" a="1"/>
  <c r="Z749" i="2" s="1"/>
  <c r="Y752" i="2" a="1"/>
  <c r="Y752" i="2" s="1"/>
  <c r="Z752" i="2" a="1"/>
  <c r="Z752" i="2" s="1"/>
  <c r="Y755" i="2" a="1"/>
  <c r="Y755" i="2" s="1"/>
  <c r="Z755" i="2" a="1"/>
  <c r="Z755" i="2" s="1"/>
  <c r="Y758" i="2" a="1"/>
  <c r="Y758" i="2" s="1"/>
  <c r="Z758" i="2" a="1"/>
  <c r="Z758" i="2" s="1"/>
  <c r="Y761" i="2" a="1"/>
  <c r="Y761" i="2" s="1"/>
  <c r="Z761" i="2" a="1"/>
  <c r="Z761" i="2" s="1"/>
  <c r="Y764" i="2" a="1"/>
  <c r="Y764" i="2" s="1"/>
  <c r="Z764" i="2" a="1"/>
  <c r="Z764" i="2" s="1"/>
  <c r="Y767" i="2" a="1"/>
  <c r="Y767" i="2" s="1"/>
  <c r="Z767" i="2" a="1"/>
  <c r="Z767" i="2" s="1"/>
  <c r="Y770" i="2" a="1"/>
  <c r="Y770" i="2" s="1"/>
  <c r="Z770" i="2" a="1"/>
  <c r="Z770" i="2" s="1"/>
  <c r="Y773" i="2" a="1"/>
  <c r="Y773" i="2" s="1"/>
  <c r="Z773" i="2" a="1"/>
  <c r="Z773" i="2" s="1"/>
  <c r="Y776" i="2" a="1"/>
  <c r="Y776" i="2" s="1"/>
  <c r="Z776" i="2" a="1"/>
  <c r="Z776" i="2" s="1"/>
  <c r="Y779" i="2" a="1"/>
  <c r="Y779" i="2" s="1"/>
  <c r="Z779" i="2" a="1"/>
  <c r="Z779" i="2" s="1"/>
  <c r="Y782" i="2" a="1"/>
  <c r="Y782" i="2" s="1"/>
  <c r="Z782" i="2" a="1"/>
  <c r="Z782" i="2" s="1"/>
  <c r="Y785" i="2" a="1"/>
  <c r="Y785" i="2" s="1"/>
  <c r="Z785" i="2" a="1"/>
  <c r="Z785" i="2" s="1"/>
  <c r="Y788" i="2" a="1"/>
  <c r="Y788" i="2" s="1"/>
  <c r="Z788" i="2" a="1"/>
  <c r="Z788" i="2" s="1"/>
  <c r="Y791" i="2" a="1"/>
  <c r="Y791" i="2" s="1"/>
  <c r="Z791" i="2" a="1"/>
  <c r="Z791" i="2" s="1"/>
  <c r="Y794" i="2" a="1"/>
  <c r="Y794" i="2" s="1"/>
  <c r="Z794" i="2" a="1"/>
  <c r="Z794" i="2" s="1"/>
  <c r="Y797" i="2" a="1"/>
  <c r="Y797" i="2" s="1"/>
  <c r="Z797" i="2" a="1"/>
  <c r="Z797" i="2" s="1"/>
  <c r="Y800" i="2" a="1"/>
  <c r="Y800" i="2" s="1"/>
  <c r="Z800" i="2" a="1"/>
  <c r="Z800" i="2" s="1"/>
  <c r="Y803" i="2" a="1"/>
  <c r="Y803" i="2" s="1"/>
  <c r="Z803" i="2" a="1"/>
  <c r="Z803" i="2" s="1"/>
  <c r="Y806" i="2" a="1"/>
  <c r="Y806" i="2" s="1"/>
  <c r="Z806" i="2" a="1"/>
  <c r="Z806" i="2" s="1"/>
  <c r="Y809" i="2" a="1"/>
  <c r="Y809" i="2" s="1"/>
  <c r="Z809" i="2" a="1"/>
  <c r="Z809" i="2" s="1"/>
  <c r="Y812" i="2" a="1"/>
  <c r="Y812" i="2" s="1"/>
  <c r="Z812" i="2" a="1"/>
  <c r="Z812" i="2" s="1"/>
  <c r="Y815" i="2" a="1"/>
  <c r="Y815" i="2" s="1"/>
  <c r="Z815" i="2" a="1"/>
  <c r="Z815" i="2" s="1"/>
  <c r="Y818" i="2" a="1"/>
  <c r="Y818" i="2" s="1"/>
  <c r="Z818" i="2" a="1"/>
  <c r="Z818" i="2" s="1"/>
  <c r="Y821" i="2" a="1"/>
  <c r="Y821" i="2" s="1"/>
  <c r="Z821" i="2" a="1"/>
  <c r="Z821" i="2" s="1"/>
  <c r="Y824" i="2" a="1"/>
  <c r="Y824" i="2" s="1"/>
  <c r="Z824" i="2" a="1"/>
  <c r="Z824" i="2" s="1"/>
  <c r="Y827" i="2" a="1"/>
  <c r="Y827" i="2" s="1"/>
  <c r="Z827" i="2" a="1"/>
  <c r="Z827" i="2" s="1"/>
  <c r="Y830" i="2" a="1"/>
  <c r="Y830" i="2" s="1"/>
  <c r="Z830" i="2" a="1"/>
  <c r="Z830" i="2" s="1"/>
  <c r="Y833" i="2" a="1"/>
  <c r="Y833" i="2" s="1"/>
  <c r="Z833" i="2" a="1"/>
  <c r="Z833" i="2" s="1"/>
  <c r="Y836" i="2" a="1"/>
  <c r="Y836" i="2" s="1"/>
  <c r="Z836" i="2" a="1"/>
  <c r="Z836" i="2" s="1"/>
  <c r="Y839" i="2" a="1"/>
  <c r="Y839" i="2" s="1"/>
  <c r="Z839" i="2" a="1"/>
  <c r="Z839" i="2" s="1"/>
  <c r="Y842" i="2" a="1"/>
  <c r="Y842" i="2" s="1"/>
  <c r="Z842" i="2" a="1"/>
  <c r="Z842" i="2" s="1"/>
  <c r="Y845" i="2" a="1"/>
  <c r="Y845" i="2" s="1"/>
  <c r="Z845" i="2" a="1"/>
  <c r="Z845" i="2" s="1"/>
  <c r="Y848" i="2" a="1"/>
  <c r="Y848" i="2" s="1"/>
  <c r="Z848" i="2" a="1"/>
  <c r="Z848" i="2" s="1"/>
  <c r="Y851" i="2" a="1"/>
  <c r="Y851" i="2" s="1"/>
  <c r="Z851" i="2" a="1"/>
  <c r="Z851" i="2" s="1"/>
  <c r="Y854" i="2" a="1"/>
  <c r="Y854" i="2" s="1"/>
  <c r="Z854" i="2" a="1"/>
  <c r="Z854" i="2" s="1"/>
  <c r="Y857" i="2" a="1"/>
  <c r="Y857" i="2" s="1"/>
  <c r="Z857" i="2" a="1"/>
  <c r="Z857" i="2" s="1"/>
  <c r="Y860" i="2" a="1"/>
  <c r="Y860" i="2" s="1"/>
  <c r="Z860" i="2" a="1"/>
  <c r="Z860" i="2" s="1"/>
  <c r="Y863" i="2" a="1"/>
  <c r="Y863" i="2" s="1"/>
  <c r="Z863" i="2" a="1"/>
  <c r="Z863" i="2" s="1"/>
  <c r="Y866" i="2" a="1"/>
  <c r="Y866" i="2" s="1"/>
  <c r="Z866" i="2" a="1"/>
  <c r="Z866" i="2" s="1"/>
  <c r="Y869" i="2" a="1"/>
  <c r="Y869" i="2" s="1"/>
  <c r="Z869" i="2" a="1"/>
  <c r="Z869" i="2" s="1"/>
  <c r="Y872" i="2" a="1"/>
  <c r="Y872" i="2" s="1"/>
  <c r="Z872" i="2" a="1"/>
  <c r="Z872" i="2" s="1"/>
  <c r="Y875" i="2" a="1"/>
  <c r="Y875" i="2" s="1"/>
  <c r="Z875" i="2" a="1"/>
  <c r="Z875" i="2" s="1"/>
  <c r="Y878" i="2" a="1"/>
  <c r="Y878" i="2" s="1"/>
  <c r="Z878" i="2" a="1"/>
  <c r="Z878" i="2" s="1"/>
  <c r="Y881" i="2" a="1"/>
  <c r="Y881" i="2" s="1"/>
  <c r="Z881" i="2" a="1"/>
  <c r="Z881" i="2" s="1"/>
  <c r="Y884" i="2" a="1"/>
  <c r="Y884" i="2" s="1"/>
  <c r="Z884" i="2" a="1"/>
  <c r="Z884" i="2" s="1"/>
  <c r="Y887" i="2" a="1"/>
  <c r="Y887" i="2" s="1"/>
  <c r="Z887" i="2" a="1"/>
  <c r="Z887" i="2" s="1"/>
  <c r="Y890" i="2" a="1"/>
  <c r="Y890" i="2" s="1"/>
  <c r="Z890" i="2" a="1"/>
  <c r="Z890" i="2" s="1"/>
  <c r="Y893" i="2" a="1"/>
  <c r="Y893" i="2" s="1"/>
  <c r="Z893" i="2" a="1"/>
  <c r="Z893" i="2" s="1"/>
  <c r="Y896" i="2" a="1"/>
  <c r="Y896" i="2" s="1"/>
  <c r="Z896" i="2" a="1"/>
  <c r="Z896" i="2" s="1"/>
  <c r="Y899" i="2" a="1"/>
  <c r="Y899" i="2" s="1"/>
  <c r="Z899" i="2" a="1"/>
  <c r="Z899" i="2" s="1"/>
  <c r="Y902" i="2" a="1"/>
  <c r="Y902" i="2" s="1"/>
  <c r="Z902" i="2" a="1"/>
  <c r="Z902" i="2" s="1"/>
  <c r="Y905" i="2" a="1"/>
  <c r="Y905" i="2" s="1"/>
  <c r="Z905" i="2" a="1"/>
  <c r="Z905" i="2" s="1"/>
  <c r="Y908" i="2" a="1"/>
  <c r="Y908" i="2" s="1"/>
  <c r="Z908" i="2" a="1"/>
  <c r="Z908" i="2" s="1"/>
  <c r="Y911" i="2" a="1"/>
  <c r="Y911" i="2" s="1"/>
  <c r="Z911" i="2" a="1"/>
  <c r="Z911" i="2" s="1"/>
  <c r="Y914" i="2" a="1"/>
  <c r="Y914" i="2" s="1"/>
  <c r="Z914" i="2" a="1"/>
  <c r="Z914" i="2" s="1"/>
  <c r="Y917" i="2" a="1"/>
  <c r="Y917" i="2" s="1"/>
  <c r="Z917" i="2" a="1"/>
  <c r="Z917" i="2" s="1"/>
  <c r="Y920" i="2" a="1"/>
  <c r="Y920" i="2" s="1"/>
  <c r="Z920" i="2" a="1"/>
  <c r="Z920" i="2" s="1"/>
  <c r="Y923" i="2" a="1"/>
  <c r="Y923" i="2" s="1"/>
  <c r="Z923" i="2" a="1"/>
  <c r="Z923" i="2" s="1"/>
  <c r="Y926" i="2" a="1"/>
  <c r="Y926" i="2" s="1"/>
  <c r="Z926" i="2" a="1"/>
  <c r="Z926" i="2" s="1"/>
  <c r="Y929" i="2" a="1"/>
  <c r="Y929" i="2" s="1"/>
  <c r="Z929" i="2" a="1"/>
  <c r="Z929" i="2" s="1"/>
  <c r="Y932" i="2" a="1"/>
  <c r="Y932" i="2" s="1"/>
  <c r="Z932" i="2" a="1"/>
  <c r="Z932" i="2" s="1"/>
  <c r="Y935" i="2" a="1"/>
  <c r="Y935" i="2" s="1"/>
  <c r="Z935" i="2" a="1"/>
  <c r="Z935" i="2" s="1"/>
  <c r="Y938" i="2" a="1"/>
  <c r="Y938" i="2" s="1"/>
  <c r="Z938" i="2" a="1"/>
  <c r="Z938" i="2" s="1"/>
  <c r="Y941" i="2" a="1"/>
  <c r="Y941" i="2" s="1"/>
  <c r="Z941" i="2" a="1"/>
  <c r="Z941" i="2" s="1"/>
  <c r="Y944" i="2" a="1"/>
  <c r="Y944" i="2" s="1"/>
  <c r="Z944" i="2" a="1"/>
  <c r="Z944" i="2" s="1"/>
  <c r="Y947" i="2" a="1"/>
  <c r="Y947" i="2" s="1"/>
  <c r="Z947" i="2" a="1"/>
  <c r="Z947" i="2" s="1"/>
  <c r="Y950" i="2" a="1"/>
  <c r="Y950" i="2" s="1"/>
  <c r="Z950" i="2" a="1"/>
  <c r="Z950" i="2" s="1"/>
  <c r="Y953" i="2" a="1"/>
  <c r="Y953" i="2" s="1"/>
  <c r="Z953" i="2" a="1"/>
  <c r="Z953" i="2" s="1"/>
  <c r="Y956" i="2" a="1"/>
  <c r="Y956" i="2" s="1"/>
  <c r="Z956" i="2" a="1"/>
  <c r="Z956" i="2" s="1"/>
  <c r="Y959" i="2" a="1"/>
  <c r="Y959" i="2" s="1"/>
  <c r="Z959" i="2" a="1"/>
  <c r="Z959" i="2" s="1"/>
  <c r="Y962" i="2" a="1"/>
  <c r="Y962" i="2" s="1"/>
  <c r="Z962" i="2" a="1"/>
  <c r="Z962" i="2" s="1"/>
  <c r="Y965" i="2" a="1"/>
  <c r="Y965" i="2" s="1"/>
  <c r="Z965" i="2" a="1"/>
  <c r="Z965" i="2" s="1"/>
  <c r="Y968" i="2" a="1"/>
  <c r="Y968" i="2" s="1"/>
  <c r="Z968" i="2" a="1"/>
  <c r="Z968" i="2" s="1"/>
  <c r="Y971" i="2" a="1"/>
  <c r="Y971" i="2" s="1"/>
  <c r="Z971" i="2" a="1"/>
  <c r="Z971" i="2" s="1"/>
  <c r="Y974" i="2" a="1"/>
  <c r="Y974" i="2" s="1"/>
  <c r="Z974" i="2" a="1"/>
  <c r="Z974" i="2" s="1"/>
  <c r="Y977" i="2" a="1"/>
  <c r="Y977" i="2" s="1"/>
  <c r="Z977" i="2" a="1"/>
  <c r="Z977" i="2" s="1"/>
  <c r="Y980" i="2" a="1"/>
  <c r="Y980" i="2" s="1"/>
  <c r="Z980" i="2" a="1"/>
  <c r="Z980" i="2" s="1"/>
  <c r="Y983" i="2" a="1"/>
  <c r="Y983" i="2" s="1"/>
  <c r="Z983" i="2" a="1"/>
  <c r="Z983" i="2" s="1"/>
  <c r="Y986" i="2" a="1"/>
  <c r="Y986" i="2" s="1"/>
  <c r="Z986" i="2" a="1"/>
  <c r="Z986" i="2" s="1"/>
  <c r="Y989" i="2" a="1"/>
  <c r="Y989" i="2" s="1"/>
  <c r="Z989" i="2" a="1"/>
  <c r="Z989" i="2" s="1"/>
  <c r="Y992" i="2" a="1"/>
  <c r="Y992" i="2" s="1"/>
  <c r="Z992" i="2" a="1"/>
  <c r="Z992" i="2" s="1"/>
  <c r="Y995" i="2" a="1"/>
  <c r="Y995" i="2" s="1"/>
  <c r="Z995" i="2" a="1"/>
  <c r="Z995" i="2" s="1"/>
  <c r="Y998" i="2" a="1"/>
  <c r="Y998" i="2" s="1"/>
  <c r="Z998" i="2" a="1"/>
  <c r="Z998" i="2" s="1"/>
  <c r="Y3" i="2" a="1"/>
  <c r="Y3" i="2" s="1"/>
  <c r="E9" i="7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<sst xmlns="http://schemas.openxmlformats.org/spreadsheetml/2006/main" count="3630" uniqueCount="456">
  <si>
    <t xml:space="preserve">Paciente </t>
  </si>
  <si>
    <t xml:space="preserve">Linfocitos </t>
  </si>
  <si>
    <t>Plaquetas</t>
  </si>
  <si>
    <t xml:space="preserve">LDH serico </t>
  </si>
  <si>
    <t>Aire/oxigeno</t>
  </si>
  <si>
    <t>Dimero D</t>
  </si>
  <si>
    <t>Ferritina</t>
  </si>
  <si>
    <t>Troponina</t>
  </si>
  <si>
    <t>Urea</t>
  </si>
  <si>
    <t>Bilirrubina</t>
  </si>
  <si>
    <t>SO2</t>
  </si>
  <si>
    <t>CO2</t>
  </si>
  <si>
    <t>PO2</t>
  </si>
  <si>
    <t>FiO2</t>
  </si>
  <si>
    <t xml:space="preserve">Creatinina </t>
  </si>
  <si>
    <t>pH</t>
  </si>
  <si>
    <t>Edad</t>
  </si>
  <si>
    <t xml:space="preserve">Fecha </t>
  </si>
  <si>
    <t>FR</t>
  </si>
  <si>
    <t>S</t>
  </si>
  <si>
    <t>D</t>
  </si>
  <si>
    <t>FC</t>
  </si>
  <si>
    <t>Glasgow</t>
  </si>
  <si>
    <t>Temperatura</t>
  </si>
  <si>
    <t>PAM</t>
  </si>
  <si>
    <t>Tiene vacíos?</t>
  </si>
  <si>
    <t>Oxigeno</t>
  </si>
  <si>
    <t>11.43</t>
  </si>
  <si>
    <t>7.05</t>
  </si>
  <si>
    <t>6.00</t>
  </si>
  <si>
    <t>9.49</t>
  </si>
  <si>
    <t>4.31</t>
  </si>
  <si>
    <t xml:space="preserve">Nuevo conteo </t>
  </si>
  <si>
    <t>4.50</t>
  </si>
  <si>
    <t>3.44</t>
  </si>
  <si>
    <t>12.45</t>
  </si>
  <si>
    <t>11.25</t>
  </si>
  <si>
    <t>12.12</t>
  </si>
  <si>
    <t>2.45</t>
  </si>
  <si>
    <t xml:space="preserve">Minutos </t>
  </si>
  <si>
    <t>4.07</t>
  </si>
  <si>
    <t xml:space="preserve">7,967 horas </t>
  </si>
  <si>
    <t>10.08</t>
  </si>
  <si>
    <t>10.24</t>
  </si>
  <si>
    <t>12.15</t>
  </si>
  <si>
    <t>9.41</t>
  </si>
  <si>
    <t>12.05</t>
  </si>
  <si>
    <t>2.27</t>
  </si>
  <si>
    <t>3.37</t>
  </si>
  <si>
    <t>Categoria</t>
  </si>
  <si>
    <t>Vacíos por Categoría</t>
  </si>
  <si>
    <t>Observaciones</t>
  </si>
  <si>
    <t>Vacío total</t>
  </si>
  <si>
    <t>No vacíos</t>
  </si>
  <si>
    <t>Pacientes</t>
  </si>
  <si>
    <t xml:space="preserve">Paraclinicos </t>
  </si>
  <si>
    <t xml:space="preserve">Ferritina </t>
  </si>
  <si>
    <t xml:space="preserve">Pacientes </t>
  </si>
  <si>
    <t>Vacios totales</t>
  </si>
  <si>
    <t xml:space="preserve">No Vacios </t>
  </si>
  <si>
    <t xml:space="preserve">Troponina </t>
  </si>
  <si>
    <t>Bilirubina</t>
  </si>
  <si>
    <t>Fecha</t>
  </si>
  <si>
    <t>Obs. por paciente</t>
  </si>
  <si>
    <t>Max</t>
  </si>
  <si>
    <t>Min</t>
  </si>
  <si>
    <t>Prom</t>
  </si>
  <si>
    <t>DE</t>
  </si>
  <si>
    <t xml:space="preserve">PACIENTE </t>
  </si>
  <si>
    <t>FECHA</t>
  </si>
  <si>
    <t>CALL</t>
  </si>
  <si>
    <t>CURB65</t>
  </si>
  <si>
    <t xml:space="preserve">SOFA </t>
  </si>
  <si>
    <t>News2 (Duda: ¿Se puede considerar equivalente al NEWS?) https://www.mdcalc.com/national-early-warning-score-news-2</t>
  </si>
  <si>
    <t xml:space="preserve"> MAYOR DE 60 </t>
  </si>
  <si>
    <t xml:space="preserve">COMORBILIDAD </t>
  </si>
  <si>
    <t xml:space="preserve">V. Comorbilidad </t>
  </si>
  <si>
    <t>LDH</t>
  </si>
  <si>
    <t xml:space="preserve">TOTAL </t>
  </si>
  <si>
    <t xml:space="preserve">MAYOR DE 65 </t>
  </si>
  <si>
    <t>UREA &gt; 7</t>
  </si>
  <si>
    <t>S=&lt; 90 O D=&lt;60</t>
  </si>
  <si>
    <t xml:space="preserve">Total </t>
  </si>
  <si>
    <t>PO2/FiO2</t>
  </si>
  <si>
    <t xml:space="preserve">Plaquetas </t>
  </si>
  <si>
    <t>Creatinina</t>
  </si>
  <si>
    <t xml:space="preserve">Bilirubina </t>
  </si>
  <si>
    <t>Hipotensión (Solo se usa PAM porque no tenemos información sobre dopamina)</t>
  </si>
  <si>
    <t>TOTAL</t>
  </si>
  <si>
    <t>EPOC</t>
  </si>
  <si>
    <t>TAB</t>
  </si>
  <si>
    <t>SPO2</t>
  </si>
  <si>
    <t>SPO2 hipercapnia (EPOC Y/O TAB)</t>
  </si>
  <si>
    <t>Air/Oxigen</t>
  </si>
  <si>
    <t>Glasgow (Se establecio que si es menor a 15, no es alerta)</t>
  </si>
  <si>
    <t xml:space="preserve">Temperatura </t>
  </si>
  <si>
    <t>Total</t>
  </si>
  <si>
    <t>Hay dos escalas de SPO2, la seleccion entre estas depende de la falla respiratoria hipercápnica (EPOC, tabaquismo,...)</t>
  </si>
  <si>
    <t>FALTA EL VALOR DE SPO2 EN LA SANGRE PARA COMPLETAR EL NEWS</t>
  </si>
  <si>
    <t xml:space="preserve">Saturación en signos vitales </t>
  </si>
  <si>
    <t xml:space="preserve">APACHE </t>
  </si>
  <si>
    <t>T</t>
  </si>
  <si>
    <t>TAM</t>
  </si>
  <si>
    <t>PO2(FiO2)</t>
  </si>
  <si>
    <t>Na+</t>
  </si>
  <si>
    <t>K+</t>
  </si>
  <si>
    <t>Hematocrito</t>
  </si>
  <si>
    <t>HCO3</t>
  </si>
  <si>
    <t>TAM = (S+2*D)/3</t>
  </si>
  <si>
    <t>?</t>
  </si>
  <si>
    <t xml:space="preserve">Edad </t>
  </si>
  <si>
    <t xml:space="preserve">Genero </t>
  </si>
  <si>
    <t xml:space="preserve">Sintomas </t>
  </si>
  <si>
    <t>Tos</t>
  </si>
  <si>
    <t>Fiebre</t>
  </si>
  <si>
    <t xml:space="preserve">Odinofagia </t>
  </si>
  <si>
    <t xml:space="preserve">Dificultad respiratoria si disnea y si taquipnea </t>
  </si>
  <si>
    <t xml:space="preserve"> Taquipnea </t>
  </si>
  <si>
    <t xml:space="preserve">Malestar General </t>
  </si>
  <si>
    <t>Diarrea</t>
  </si>
  <si>
    <t>Vomito (Episodios emeticos)</t>
  </si>
  <si>
    <t>Hiporexia (Pedida del apetito )</t>
  </si>
  <si>
    <t>Anosmia(Perdida del olfato )</t>
  </si>
  <si>
    <t xml:space="preserve">Escalofrios </t>
  </si>
  <si>
    <t xml:space="preserve">Nauseas </t>
  </si>
  <si>
    <t>Dolor toracico</t>
  </si>
  <si>
    <t xml:space="preserve">Mialgia </t>
  </si>
  <si>
    <t>Cefalea</t>
  </si>
  <si>
    <t>Disnea</t>
  </si>
  <si>
    <t xml:space="preserve">Dolor abdolimal </t>
  </si>
  <si>
    <t xml:space="preserve">Otro </t>
  </si>
  <si>
    <t xml:space="preserve">Comorbilidades </t>
  </si>
  <si>
    <t>Asma</t>
  </si>
  <si>
    <t>Diabetes</t>
  </si>
  <si>
    <t>VIH</t>
  </si>
  <si>
    <t xml:space="preserve">Enfermedad coronaria </t>
  </si>
  <si>
    <t>Falla Cardiaca</t>
  </si>
  <si>
    <t xml:space="preserve">Enfermedad Valvular </t>
  </si>
  <si>
    <t>Otra enfermedad carfiaca</t>
  </si>
  <si>
    <t>Cancer</t>
  </si>
  <si>
    <t xml:space="preserve">Desnutricion </t>
  </si>
  <si>
    <t xml:space="preserve">Obesidad </t>
  </si>
  <si>
    <t xml:space="preserve">Enfermedad renal </t>
  </si>
  <si>
    <t xml:space="preserve">Tabaquismo </t>
  </si>
  <si>
    <t xml:space="preserve">Tuberculosis </t>
  </si>
  <si>
    <t xml:space="preserve">Hipertension </t>
  </si>
  <si>
    <t xml:space="preserve">Enfermedades reumaticas </t>
  </si>
  <si>
    <t xml:space="preserve">Transtornos neurologicos cronicos </t>
  </si>
  <si>
    <t xml:space="preserve">Enfermedad hematologica cronica </t>
  </si>
  <si>
    <t xml:space="preserve">Enfermedad hepatica cronica </t>
  </si>
  <si>
    <t xml:space="preserve">Alcoholismo </t>
  </si>
  <si>
    <t xml:space="preserve">Artritis reumatoide </t>
  </si>
  <si>
    <t xml:space="preserve">Psoriasis </t>
  </si>
  <si>
    <t xml:space="preserve">Artritis  psoriasica </t>
  </si>
  <si>
    <t xml:space="preserve">Artrosis </t>
  </si>
  <si>
    <t>Lupus eritematoso sistémico</t>
  </si>
  <si>
    <t>Síndrome de Sjögren</t>
  </si>
  <si>
    <t xml:space="preserve">Vasculitis </t>
  </si>
  <si>
    <t>Espondiloartropatias</t>
  </si>
  <si>
    <t>Escleroderma</t>
  </si>
  <si>
    <t xml:space="preserve">Dermatopolimiositis </t>
  </si>
  <si>
    <t>Otro</t>
  </si>
  <si>
    <t xml:space="preserve">Ninguno </t>
  </si>
  <si>
    <t>Ventilacion</t>
  </si>
  <si>
    <t xml:space="preserve">Sistema de oxigenacion </t>
  </si>
  <si>
    <t xml:space="preserve">NEWS 2 </t>
  </si>
  <si>
    <t>SOFA</t>
  </si>
  <si>
    <t xml:space="preserve">Apache </t>
  </si>
  <si>
    <t>Rox</t>
  </si>
  <si>
    <t>Fecha de inicio de maxima ventilacion</t>
  </si>
  <si>
    <t>Mortalidad</t>
  </si>
  <si>
    <t>Masculino</t>
  </si>
  <si>
    <t>Dolor toraxico, estridor inspiratorio</t>
  </si>
  <si>
    <t>Infarto</t>
  </si>
  <si>
    <t>Muerto</t>
  </si>
  <si>
    <t xml:space="preserve">No </t>
  </si>
  <si>
    <t>No</t>
  </si>
  <si>
    <t>Vivo</t>
  </si>
  <si>
    <t>Invasiva</t>
  </si>
  <si>
    <t xml:space="preserve">Masculino </t>
  </si>
  <si>
    <t xml:space="preserve"> </t>
  </si>
  <si>
    <t>No invasiva</t>
  </si>
  <si>
    <t xml:space="preserve">Hipotiroidismo </t>
  </si>
  <si>
    <t xml:space="preserve">Femenino </t>
  </si>
  <si>
    <t xml:space="preserve">Dislipidemia Enfermedad diverticular </t>
  </si>
  <si>
    <t xml:space="preserve">Disguesia </t>
  </si>
  <si>
    <t xml:space="preserve">Hipotiroidismo, colon irritable </t>
  </si>
  <si>
    <t>Astenia, adinamia</t>
  </si>
  <si>
    <t>4.4</t>
  </si>
  <si>
    <t xml:space="preserve">Osteoaltrangias, Disgeusia </t>
  </si>
  <si>
    <t>3.56</t>
  </si>
  <si>
    <t>Odinafagia</t>
  </si>
  <si>
    <t xml:space="preserve">Arritmia cardiaca, HTA crónica  </t>
  </si>
  <si>
    <t>2.93</t>
  </si>
  <si>
    <t xml:space="preserve">Artralgias </t>
  </si>
  <si>
    <t>HTA</t>
  </si>
  <si>
    <t xml:space="preserve">Osteomialgias , Osteartralgias </t>
  </si>
  <si>
    <t>5.5</t>
  </si>
  <si>
    <t>Hiposmia ,IRA</t>
  </si>
  <si>
    <t xml:space="preserve">Taquicardia , Cianos peribural </t>
  </si>
  <si>
    <t xml:space="preserve">Neuropatia cronica </t>
  </si>
  <si>
    <t>Polidipsia, polifagia, dolor lumbar, odinofagia</t>
  </si>
  <si>
    <t xml:space="preserve"> hiporexia</t>
  </si>
  <si>
    <t>Patologia de colon</t>
  </si>
  <si>
    <t>Hipotiroidismo</t>
  </si>
  <si>
    <t>Odinofagia</t>
  </si>
  <si>
    <t>nodulo prostatico ,hiperplasiaprostaticabenigna</t>
  </si>
  <si>
    <t>Astenia,dinamia</t>
  </si>
  <si>
    <t xml:space="preserve">Astenia, adinamia, artralgias, </t>
  </si>
  <si>
    <t xml:space="preserve">Hipertrigliceridemia , dislipedimia </t>
  </si>
  <si>
    <t>Astenia,fatiga,adinamia,</t>
  </si>
  <si>
    <t>Adinamia,odinofagia</t>
  </si>
  <si>
    <t>Astenia,dinamia, sintomas urinarios</t>
  </si>
  <si>
    <t xml:space="preserve">taquicardia </t>
  </si>
  <si>
    <t xml:space="preserve">Ingreso  hipotenso, estado de choque vasoplejico </t>
  </si>
  <si>
    <t xml:space="preserve">Isquemia, HTA, Hiperglicemia, arritmia cardiaca </t>
  </si>
  <si>
    <t xml:space="preserve">artralgias,adinamia, mareo </t>
  </si>
  <si>
    <t>Hiperuricemia , Trombo apical</t>
  </si>
  <si>
    <t>Anosimia,Disguesia</t>
  </si>
  <si>
    <t xml:space="preserve">Recosntruccion traqueal </t>
  </si>
  <si>
    <t xml:space="preserve"> llega al hospital con falla respiratoria ya estaba sedado </t>
  </si>
  <si>
    <t>Embolia pulmonar , injuria miocardica , lesión renal aguda</t>
  </si>
  <si>
    <t>Astenia,adiminia</t>
  </si>
  <si>
    <t xml:space="preserve">Ahogo </t>
  </si>
  <si>
    <t xml:space="preserve">Adinimia , astenia, </t>
  </si>
  <si>
    <t>Menopausia</t>
  </si>
  <si>
    <t xml:space="preserve">Osteoartrosis ,TAB, depresion , Hipotiroidismo, gonoartritis </t>
  </si>
  <si>
    <t>Artialgias,somnolencias, dolor intramuscular</t>
  </si>
  <si>
    <t xml:space="preserve">Gastritis </t>
  </si>
  <si>
    <t xml:space="preserve">Astenia,adiminia </t>
  </si>
  <si>
    <t xml:space="preserve">Hipotiroidismo, Hiporuricemia, Enfermedad renal aguda </t>
  </si>
  <si>
    <t xml:space="preserve">Hipotiroidismo , Hiperglicemia, Hipoacusimia cronica </t>
  </si>
  <si>
    <t xml:space="preserve">Astenia, adimia, cefalea </t>
  </si>
  <si>
    <t xml:space="preserve">Cianosis, temblor , deshidratado, taquicardico </t>
  </si>
  <si>
    <t xml:space="preserve">Sindrome de down, sindrome de convulsion , gota , Hipotiroidismo , colon hirritable , sonda  vesical  por vejiga  Hiperactiva ,  Epilepsia </t>
  </si>
  <si>
    <t>Astenia,adinimia, congestion nasal, rinorea, hialina</t>
  </si>
  <si>
    <t xml:space="preserve">Anosmia, odinofagia , dolor toraxico </t>
  </si>
  <si>
    <t xml:space="preserve">Astenia, artralgias </t>
  </si>
  <si>
    <t>disgeusia o anosmia</t>
  </si>
  <si>
    <t xml:space="preserve">odofagia, disguesia </t>
  </si>
  <si>
    <t>Adinima, astenia, astralgias</t>
  </si>
  <si>
    <t xml:space="preserve">Insuficiencia venosa cronica </t>
  </si>
  <si>
    <t>Astenia, adinamia, rinorea</t>
  </si>
  <si>
    <t xml:space="preserve">Hiperuricemia </t>
  </si>
  <si>
    <t>Hialina</t>
  </si>
  <si>
    <t xml:space="preserve">Lumbalgia </t>
  </si>
  <si>
    <t>Astenia,adinimia</t>
  </si>
  <si>
    <t>Ca Gastrico</t>
  </si>
  <si>
    <t xml:space="preserve">Artralgias,disgeusia </t>
  </si>
  <si>
    <t xml:space="preserve">Inmuno supresion </t>
  </si>
  <si>
    <t>TEPIAMDISLIPIDEMIA MIXTAHIPERURICEMIA, SINDROME ANTIFOSFOLIPIDO,</t>
  </si>
  <si>
    <t xml:space="preserve">Vivo </t>
  </si>
  <si>
    <t xml:space="preserve">Cianosis peribucal y distal </t>
  </si>
  <si>
    <t>Hipotiroidismo.</t>
  </si>
  <si>
    <t>Femenino</t>
  </si>
  <si>
    <t>Taquicardia</t>
  </si>
  <si>
    <t>Astenia, adinamia, cianosis peribucal</t>
  </si>
  <si>
    <t>Sobrepeso</t>
  </si>
  <si>
    <t>Astenia, adinamia, estertores, desaturacion</t>
  </si>
  <si>
    <t xml:space="preserve">Hiperplasia prostatica </t>
  </si>
  <si>
    <t>Astenia, adinamia, ageusia, ansotmo</t>
  </si>
  <si>
    <t xml:space="preserve">Astenia, Adinimia </t>
  </si>
  <si>
    <t>SAHOS</t>
  </si>
  <si>
    <t>Astenia, adinamia, desorientacion</t>
  </si>
  <si>
    <t>Hipotiroidismo, gastritis cronica, sobrepeso, uretroplastia</t>
  </si>
  <si>
    <t>Hipotiroidismo , colelitiasis</t>
  </si>
  <si>
    <t>Taquicardia, hipotensión, desaturación</t>
  </si>
  <si>
    <t>Dislipidemia, hipoacusia servera</t>
  </si>
  <si>
    <t>Desaturacion, astenia, adinamia</t>
  </si>
  <si>
    <t>Desaturacion, astenia, adinamia, deshidratacion</t>
  </si>
  <si>
    <t>Dislipidemia</t>
  </si>
  <si>
    <t>Fatiga</t>
  </si>
  <si>
    <t>Astenia, adinamia, desaturacion</t>
  </si>
  <si>
    <t>3.8</t>
  </si>
  <si>
    <t>Ardor ocular, artralgia, congestion nasal</t>
  </si>
  <si>
    <t>Politrauma por onda explosiva (ceguera bilateral. amputaciones en mano izquierda)</t>
  </si>
  <si>
    <t>9.89</t>
  </si>
  <si>
    <t>Desaturación, disgeusia</t>
  </si>
  <si>
    <t>Hipotiroidismo, dislipidemia, hiperplasia prostática, hernia discal</t>
  </si>
  <si>
    <t>5.1</t>
  </si>
  <si>
    <t>Glaucoma, reemplazo de cadera izquierda y hombro izquierdo, osteosistesis tobillo derecho</t>
  </si>
  <si>
    <t>Disgeusia, astenia, adinamia, desaturacion, hipotension</t>
  </si>
  <si>
    <t>Desaturada, rinorrea, cianosis</t>
  </si>
  <si>
    <t>Quiste ovario</t>
  </si>
  <si>
    <t>2.9</t>
  </si>
  <si>
    <t>Lumbagia, xerostomia, desaturacion, taquicardia</t>
  </si>
  <si>
    <t>Disgeusia, altragia</t>
  </si>
  <si>
    <t>Apnea hipopnea del sueño, hipotiroidismo, enfermedad venos periférica</t>
  </si>
  <si>
    <t>Desaturacion, dolor lumbar</t>
  </si>
  <si>
    <t>Hipotiroidismo, gastritis</t>
  </si>
  <si>
    <t>Hipogonadismo, dislipidemia</t>
  </si>
  <si>
    <t>Astenia, adinamia, fatiga</t>
  </si>
  <si>
    <t>Trastorno depresivo mayor</t>
  </si>
  <si>
    <t>Deterorio neurologico</t>
  </si>
  <si>
    <t>Hidrocefalia</t>
  </si>
  <si>
    <t>Desaturacion</t>
  </si>
  <si>
    <t>Embarazo 30 semanas ,Hipotiroidismo pregestacional, hemorragia tercer trimestre, colelitiasis, esteatosis hepatica, colon irritable, gastritis, sinusitis</t>
  </si>
  <si>
    <t>Desaturacion, astenia, adinamia, dolor lumbar</t>
  </si>
  <si>
    <t>Catarata ojo derecho, hematoma subdural, hipoacusia</t>
  </si>
  <si>
    <t>Astenia, adinamia, taquicardia</t>
  </si>
  <si>
    <t>Otalgia, paralisis facial, lesiones retroauriculares</t>
  </si>
  <si>
    <t>Mucocele, coleostatoma</t>
  </si>
  <si>
    <t>Astenia, adinamia, bronquitis aguda, desaturacion</t>
  </si>
  <si>
    <t>Hipoacusia severa congenita, cataratas</t>
  </si>
  <si>
    <t>Osteoartralgias, fatiga, adinamia</t>
  </si>
  <si>
    <t>Neurolisis medicamentosa</t>
  </si>
  <si>
    <t>Taquicardia, astenia, adinamia</t>
  </si>
  <si>
    <t>Dengue</t>
  </si>
  <si>
    <t>Congestion nasal, fatiga, astenia, adinamia, edema grado I miembros inferiores, temblor fino distal mano derecha</t>
  </si>
  <si>
    <t>Hiperplasia prostatica</t>
  </si>
  <si>
    <t>Desaturado</t>
  </si>
  <si>
    <t>Rinorrea, deshidratacion</t>
  </si>
  <si>
    <t>Dislipidemia, hiperplasia prostatica, gastritis 2019, exposicion a humo de leña hasta los 15 años</t>
  </si>
  <si>
    <t>fatiga y adinamia</t>
  </si>
  <si>
    <t>Leishmaniasis, sobrepeso</t>
  </si>
  <si>
    <t>Cianozante, dolor dorsal, ageusia, diaforesis nocturna, astenia, adinamia, taquicardia</t>
  </si>
  <si>
    <t>HPB, hipotiroidismo, dislipidemia</t>
  </si>
  <si>
    <t>Disgeusia</t>
  </si>
  <si>
    <t>Fatiga, desaturacion, disguesia, artralgias</t>
  </si>
  <si>
    <t>Artralgias, astenia, adinamia</t>
  </si>
  <si>
    <t>Urolitiasis, leishmaniasis</t>
  </si>
  <si>
    <t>Astenia, adinamia, polaquiuria, polidipsia, poliuria</t>
  </si>
  <si>
    <t>Hipotiroidismo, transfuciones de medula osea, hipercoleresteloremia, hipoacusia neurosensorial</t>
  </si>
  <si>
    <t>Deshidratacion, astenia, adinamia</t>
  </si>
  <si>
    <t>Dislipidemia, colelitiasis, menopausia, exposicion a biomasa (humo leña)</t>
  </si>
  <si>
    <t>Astenia, adinamia, cianosis</t>
  </si>
  <si>
    <t>Astenia, desaturacion, descompesacion diabetes, deshidratacion, poliuria, polidipsia</t>
  </si>
  <si>
    <t>Vasculopatia diabetica, hiperplasia prostatica, edema pulmonar, amputacion por diabetes</t>
  </si>
  <si>
    <t>Gastritis, hiperuricemia, cannabis, sahos</t>
  </si>
  <si>
    <t>Prediabetes, osteopenia, fibromialgia, secuela ECV, sindrome miofascial, enfermedad acido peptica, vejiga hiperactiva, incontenencia urinaria mixta, enfermedad diverticular</t>
  </si>
  <si>
    <t>Adinamia, taquicardia</t>
  </si>
  <si>
    <t>Hipotiroidismo, polineuropatia, hiperplasia prostatica, purpura pigmentaria</t>
  </si>
  <si>
    <t>Colitis ulcertiva,sobrepeso</t>
  </si>
  <si>
    <t>Desaturacion, sincope</t>
  </si>
  <si>
    <t>Adinamia, astenia</t>
  </si>
  <si>
    <t>Cianosis, desaturacion, efectivo</t>
  </si>
  <si>
    <t>Hipotiroidismo, hiperplasia prostatica</t>
  </si>
  <si>
    <t>Fatiga, astenia, adinamia</t>
  </si>
  <si>
    <t>Gastritis, urolitiasis, dislipidemia</t>
  </si>
  <si>
    <t>Disfagia</t>
  </si>
  <si>
    <t>Exposicion a biomasa</t>
  </si>
  <si>
    <t xml:space="preserve">Rinorrea, </t>
  </si>
  <si>
    <t>Enfermedad de Chagas, dengue</t>
  </si>
  <si>
    <t>Astenia, adinamia, ageusia, cianosis</t>
  </si>
  <si>
    <t>Cianosis</t>
  </si>
  <si>
    <t>Nefritis, hepatitis, gastritis, sobrepeso</t>
  </si>
  <si>
    <t>Astenia, adinamia, congestion nasal</t>
  </si>
  <si>
    <t>Astenia</t>
  </si>
  <si>
    <t>Gastritis</t>
  </si>
  <si>
    <t>TVP, TEP</t>
  </si>
  <si>
    <t>Hiperuricemia, sobrepeso</t>
  </si>
  <si>
    <t>Atenia, adinamia, artralgia</t>
  </si>
  <si>
    <t>Disgeusia, taquicardia, rinorrea, desaturacion, tension alta, astenia, adinamia, artralgia</t>
  </si>
  <si>
    <t>Hipotiroidismo, sincope, disautonomia, fibromialgia, bradicardia sinusal, exposicion a biomasa</t>
  </si>
  <si>
    <t>Congestion nasal, desaturacion</t>
  </si>
  <si>
    <t>Trauma craneoencefalico reciente, hiperplasia prostatica, sobrepeso</t>
  </si>
  <si>
    <t>ACV, hiperplasia prostatica, hipoacusia, enfermedad arterial oclusiva, aterosclerosis, hipotiroidismo, sobrepeso</t>
  </si>
  <si>
    <t>Astenia, adinamia, somnolencia</t>
  </si>
  <si>
    <t>Analgesia, trauma reciente (caida)</t>
  </si>
  <si>
    <t>Hipoplasia renal</t>
  </si>
  <si>
    <t>Cianosis, desaturacion</t>
  </si>
  <si>
    <t>HPB, gastritis</t>
  </si>
  <si>
    <t>HPB</t>
  </si>
  <si>
    <t>HPB, EAP, SAHOS, sincope de etiologia cardiaca</t>
  </si>
  <si>
    <t xml:space="preserve">Retencion urinaria, deshorientacion </t>
  </si>
  <si>
    <t xml:space="preserve">Muerto </t>
  </si>
  <si>
    <t>Astenia,adinamia</t>
  </si>
  <si>
    <t xml:space="preserve">Hiperlipidemia </t>
  </si>
  <si>
    <t>Reflujo gastroesofagico, hernia hiatal, ulcera peptica, hipotiroidismo, inhalo hunmo de leña</t>
  </si>
  <si>
    <t>Desaturacion, taquicardia</t>
  </si>
  <si>
    <t>Hipoacusia, hernia inguinal, hpb, colon irritable</t>
  </si>
  <si>
    <t>SAHOS, Colon Irritable, Litiasis renal , Herpes Zozter</t>
  </si>
  <si>
    <t>Llenar</t>
  </si>
  <si>
    <t>Hipoxemia</t>
  </si>
  <si>
    <t>Aterosclerosis</t>
  </si>
  <si>
    <t>Cataratas</t>
  </si>
  <si>
    <t>Hipotiroidismo, Estreches uretral, arritmias</t>
  </si>
  <si>
    <t>Trauma hemotorax derecho</t>
  </si>
  <si>
    <t xml:space="preserve">Muerte </t>
  </si>
  <si>
    <t>Dislipidemia, urolitiasis, hiperplasia prostatica.</t>
  </si>
  <si>
    <t>Es COVID neg, igual que el 543, 559, 561, 577</t>
  </si>
  <si>
    <t>Polipnea</t>
  </si>
  <si>
    <t xml:space="preserve">adinamia,astenia, dolor muscular </t>
  </si>
  <si>
    <t>Hiperglucemia</t>
  </si>
  <si>
    <t>Astenia, disgeusia, hipoxemia</t>
  </si>
  <si>
    <t>Rinorrea</t>
  </si>
  <si>
    <t>Desaturacion, astenia, adinamia, coriza, disgeusia</t>
  </si>
  <si>
    <t>Deshidratación gardo 2</t>
  </si>
  <si>
    <t xml:space="preserve">Gastritis crónica </t>
  </si>
  <si>
    <t xml:space="preserve">Astenia, Adinamia, </t>
  </si>
  <si>
    <t xml:space="preserve">Desorientacion </t>
  </si>
  <si>
    <t>Fibrilación auricular</t>
  </si>
  <si>
    <t xml:space="preserve">Altralgias </t>
  </si>
  <si>
    <t xml:space="preserve">Insuficiencia cardiaca, reemplazo valvular </t>
  </si>
  <si>
    <t>Retinopatia diabetica, politrauma</t>
  </si>
  <si>
    <t>Astenia, adinamia, rinorrea, disgeusia</t>
  </si>
  <si>
    <t>Gastritis, hernia de hiato</t>
  </si>
  <si>
    <t>Altralgias</t>
  </si>
  <si>
    <t>Astenia, adinamia, cianosis, ahogo, desaturacion, miocardiopatia</t>
  </si>
  <si>
    <t>ACV, hernia</t>
  </si>
  <si>
    <t>Stenia, desorientada</t>
  </si>
  <si>
    <t>Hiperlipidemia, Ulcera Gastrica,Obstruccion de arterias, osteopenia, HPB, Hernia subumbilicar</t>
  </si>
  <si>
    <t>Adinamia, polipneico, desaturacion, taquicardia</t>
  </si>
  <si>
    <t>Angina</t>
  </si>
  <si>
    <t xml:space="preserve">Hipotiroidismo , sindrome de Down , colelitiasis </t>
  </si>
  <si>
    <t xml:space="preserve">Ostemialgias,disuria </t>
  </si>
  <si>
    <t>Prurito Faringeo</t>
  </si>
  <si>
    <t>Polidipsia, poliuria, incontinencia urinaria, desaturacion, taquicardia, cianosis distal, astenia adinamia</t>
  </si>
  <si>
    <t>Vertigo</t>
  </si>
  <si>
    <t>Cardiomiopatia</t>
  </si>
  <si>
    <t>Astenia, adinamia, disgeusia, fatiga, desaturacion</t>
  </si>
  <si>
    <t>Decaiminento</t>
  </si>
  <si>
    <t>Fatiga, polidipsia</t>
  </si>
  <si>
    <t>Hipotoroidismo, HPB</t>
  </si>
  <si>
    <t>AIT, hernia, espondilopatia</t>
  </si>
  <si>
    <t>Hipertiroidismo</t>
  </si>
  <si>
    <t>Astenia, adinamia, disgeusia, poliartralgia</t>
  </si>
  <si>
    <t xml:space="preserve">Desorientación, mareo </t>
  </si>
  <si>
    <t>Hipotoroidismo</t>
  </si>
  <si>
    <t xml:space="preserve">Dislipidemia </t>
  </si>
  <si>
    <t>Disgeusia, astenia, adinamia</t>
  </si>
  <si>
    <t>Astenia, adinamia, polipnea</t>
  </si>
  <si>
    <t>Enfermedad bullosa</t>
  </si>
  <si>
    <t xml:space="preserve">Congestion nasal </t>
  </si>
  <si>
    <t>IAM</t>
  </si>
  <si>
    <t>Hipoacusia</t>
  </si>
  <si>
    <t>Gota, sobrepeso</t>
  </si>
  <si>
    <t xml:space="preserve">Perdida de conciencia </t>
  </si>
  <si>
    <t>Hipotension</t>
  </si>
  <si>
    <t>Hipotiroidismo, canal medular estrecho, HPB</t>
  </si>
  <si>
    <t>Disgeusia, desaturacion</t>
  </si>
  <si>
    <t xml:space="preserve">Desaturado </t>
  </si>
  <si>
    <t xml:space="preserve">Insomnio, Depresión </t>
  </si>
  <si>
    <t xml:space="preserve">Lumbago crónico </t>
  </si>
  <si>
    <t>HTP,SAHOS</t>
  </si>
  <si>
    <t xml:space="preserve">Osteomialgias, Polipnea, Taquicardia </t>
  </si>
  <si>
    <t>Desaturación</t>
  </si>
  <si>
    <t>Hernia, angiectasia</t>
  </si>
  <si>
    <t>Falta descargar HC y Reporte Enfermeria</t>
  </si>
  <si>
    <t>Dislipidemia, HPB, cardiopatía hipertensiva, hipoacusia</t>
  </si>
  <si>
    <t>Astenia, adinamia, desaturacion, taquicardia</t>
  </si>
  <si>
    <t>No UCI, intub. Se descarga HC para completar no invas.</t>
  </si>
  <si>
    <t>Variable</t>
  </si>
  <si>
    <t xml:space="preserve">Rango menor </t>
  </si>
  <si>
    <t xml:space="preserve">Rango mayor </t>
  </si>
  <si>
    <t>Sitolica</t>
  </si>
  <si>
    <t>Linfocitos</t>
  </si>
  <si>
    <t xml:space="preserve">Diastolica </t>
  </si>
  <si>
    <t xml:space="preserve">Oximetria </t>
  </si>
  <si>
    <t>Dimero d</t>
  </si>
  <si>
    <t>Ferritinina</t>
  </si>
  <si>
    <t> </t>
  </si>
  <si>
    <t xml:space="preserve"> Número de Historia Clinica </t>
  </si>
  <si>
    <t xml:space="preserve">Fecha de inicio </t>
  </si>
  <si>
    <t>Fecha de fin</t>
  </si>
  <si>
    <t>Paciente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</si>
</sst>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Montserrat"/>
    </font>
    <font>
      <b/>
      <sz val="11"/>
      <color rgb="FF000000"/>
      <name val="Montserrat"/>
    </font>
    <font>
      <sz val="12"/>
      <color rgb="FF444444"/>
      <name val="Montserrat"/>
    </font>
    <font>
      <sz val="11"/>
      <color rgb="FF444444"/>
      <name val="Calibri"/>
      <family val="2"/>
      <charset val="1"/>
    </font>
    <font>
      <sz val="11"/>
      <color rgb="FF444444"/>
      <name val="Calibri"/>
      <charset val="1"/>
    </font>
    <font>
      <sz val="11"/>
      <color rgb="FF000000"/>
      <name val="Calibri"/>
      <family val="2"/>
      <charset val="1"/>
    </font>
    <font>
      <sz val="11"/>
      <color rgb="FF000000"/>
      <name val="Calibri"/>
    </font>
    <font>
      <sz val="10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DDEBF7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E2EFDA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0000"/>
        <bgColor indexed="64"/>
      </patternFill>
    </fill>
  </fills>
  <borders count="2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1" fillId="3" borderId="0" xfId="0" applyFont="1" applyFill="1" applyAlignment="1">
      <alignment wrapText="1"/>
    </xf>
    <xf numFmtId="0" fontId="1" fillId="2" borderId="0" xfId="0" applyFont="1" applyFill="1" applyAlignment="1">
      <alignment wrapText="1"/>
    </xf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4" fontId="0" fillId="0" borderId="4" xfId="0" applyNumberFormat="1" applyBorder="1"/>
    <xf numFmtId="0" fontId="0" fillId="0" borderId="0" xfId="0" quotePrefix="1"/>
    <xf numFmtId="0" fontId="2" fillId="0" borderId="0" xfId="0" applyFon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0" xfId="0" applyFont="1" applyAlignment="1">
      <alignment wrapText="1"/>
    </xf>
    <xf numFmtId="0" fontId="3" fillId="0" borderId="8" xfId="0" applyFont="1" applyBorder="1"/>
    <xf numFmtId="0" fontId="4" fillId="0" borderId="9" xfId="0" applyFont="1" applyBorder="1"/>
    <xf numFmtId="0" fontId="3" fillId="0" borderId="10" xfId="0" applyFont="1" applyBorder="1"/>
    <xf numFmtId="0" fontId="5" fillId="0" borderId="11" xfId="0" applyFont="1" applyBorder="1"/>
    <xf numFmtId="14" fontId="5" fillId="0" borderId="11" xfId="0" applyNumberFormat="1" applyFont="1" applyBorder="1"/>
    <xf numFmtId="0" fontId="3" fillId="0" borderId="11" xfId="0" applyFont="1" applyBorder="1"/>
    <xf numFmtId="14" fontId="3" fillId="0" borderId="11" xfId="0" applyNumberFormat="1" applyFont="1" applyBorder="1"/>
    <xf numFmtId="0" fontId="3" fillId="0" borderId="11" xfId="0" applyFont="1" applyBorder="1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6" fillId="0" borderId="0" xfId="0" applyFont="1" applyAlignment="1">
      <alignment vertical="top" wrapText="1"/>
    </xf>
    <xf numFmtId="1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0" fontId="0" fillId="4" borderId="12" xfId="0" applyFill="1" applyBorder="1" applyAlignment="1">
      <alignment vertical="top"/>
    </xf>
    <xf numFmtId="0" fontId="0" fillId="4" borderId="13" xfId="0" applyFill="1" applyBorder="1" applyAlignment="1">
      <alignment vertical="top"/>
    </xf>
    <xf numFmtId="0" fontId="0" fillId="4" borderId="14" xfId="0" applyFill="1" applyBorder="1" applyAlignment="1">
      <alignment vertical="top"/>
    </xf>
    <xf numFmtId="0" fontId="0" fillId="4" borderId="15" xfId="0" applyFill="1" applyBorder="1" applyAlignment="1">
      <alignment vertical="top"/>
    </xf>
    <xf numFmtId="0" fontId="0" fillId="4" borderId="16" xfId="0" applyFill="1" applyBorder="1" applyAlignment="1">
      <alignment vertical="top"/>
    </xf>
    <xf numFmtId="0" fontId="0" fillId="4" borderId="17" xfId="0" applyFill="1" applyBorder="1" applyAlignment="1">
      <alignment vertical="top"/>
    </xf>
    <xf numFmtId="0" fontId="2" fillId="0" borderId="0" xfId="0" applyFont="1" applyAlignment="1">
      <alignment vertical="top"/>
    </xf>
    <xf numFmtId="0" fontId="7" fillId="0" borderId="0" xfId="0" applyFont="1"/>
    <xf numFmtId="0" fontId="0" fillId="0" borderId="0" xfId="0" quotePrefix="1" applyAlignment="1">
      <alignment vertical="top"/>
    </xf>
    <xf numFmtId="0" fontId="1" fillId="0" borderId="0" xfId="0" applyFont="1"/>
    <xf numFmtId="14" fontId="1" fillId="0" borderId="0" xfId="0" applyNumberFormat="1" applyFont="1"/>
    <xf numFmtId="0" fontId="0" fillId="5" borderId="0" xfId="0" applyFill="1" applyAlignment="1">
      <alignment vertical="top"/>
    </xf>
    <xf numFmtId="0" fontId="0" fillId="5" borderId="0" xfId="0" applyFill="1" applyAlignment="1">
      <alignment vertical="top" wrapText="1"/>
    </xf>
    <xf numFmtId="14" fontId="0" fillId="5" borderId="0" xfId="0" applyNumberFormat="1" applyFill="1" applyAlignment="1">
      <alignment vertical="top"/>
    </xf>
    <xf numFmtId="0" fontId="0" fillId="5" borderId="0" xfId="0" applyFill="1"/>
    <xf numFmtId="0" fontId="0" fillId="6" borderId="0" xfId="0" applyFill="1" applyAlignment="1">
      <alignment vertical="top"/>
    </xf>
    <xf numFmtId="0" fontId="0" fillId="6" borderId="0" xfId="0" applyFill="1" applyAlignment="1">
      <alignment vertical="top" wrapText="1"/>
    </xf>
    <xf numFmtId="0" fontId="0" fillId="6" borderId="0" xfId="0" applyFill="1"/>
    <xf numFmtId="0" fontId="8" fillId="0" borderId="0" xfId="0" applyFont="1"/>
    <xf numFmtId="0" fontId="9" fillId="0" borderId="0" xfId="0" applyFont="1" applyAlignment="1">
      <alignment wrapText="1"/>
    </xf>
    <xf numFmtId="164" fontId="0" fillId="0" borderId="0" xfId="0" applyNumberFormat="1"/>
    <xf numFmtId="0" fontId="1" fillId="7" borderId="0" xfId="0" applyFont="1" applyFill="1" applyAlignment="1">
      <alignment wrapText="1"/>
    </xf>
    <xf numFmtId="0" fontId="0" fillId="7" borderId="0" xfId="0" applyFill="1"/>
    <xf numFmtId="0" fontId="1" fillId="6" borderId="0" xfId="0" applyFont="1" applyFill="1" applyAlignment="1">
      <alignment wrapText="1"/>
    </xf>
    <xf numFmtId="0" fontId="9" fillId="8" borderId="0" xfId="0" applyFont="1" applyFill="1" applyAlignment="1">
      <alignment wrapText="1"/>
    </xf>
    <xf numFmtId="0" fontId="1" fillId="8" borderId="0" xfId="0" applyFont="1" applyFill="1" applyAlignment="1">
      <alignment wrapText="1"/>
    </xf>
    <xf numFmtId="0" fontId="0" fillId="8" borderId="0" xfId="0" applyFill="1"/>
    <xf numFmtId="0" fontId="1" fillId="8" borderId="0" xfId="0" applyFont="1" applyFill="1"/>
    <xf numFmtId="0" fontId="0" fillId="0" borderId="0" xfId="0" applyAlignment="1">
      <alignment wrapText="1"/>
    </xf>
    <xf numFmtId="0" fontId="0" fillId="9" borderId="0" xfId="0" applyFill="1"/>
    <xf numFmtId="0" fontId="0" fillId="9" borderId="4" xfId="0" applyFill="1" applyBorder="1"/>
    <xf numFmtId="0" fontId="6" fillId="0" borderId="0" xfId="0" applyFont="1"/>
    <xf numFmtId="2" fontId="9" fillId="0" borderId="0" xfId="0" applyNumberFormat="1" applyFon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18" xfId="0" applyBorder="1"/>
    <xf numFmtId="0" fontId="10" fillId="0" borderId="21" xfId="0" applyFont="1" applyBorder="1"/>
    <xf numFmtId="0" fontId="10" fillId="0" borderId="18" xfId="0" applyFont="1" applyBorder="1"/>
    <xf numFmtId="0" fontId="10" fillId="0" borderId="22" xfId="0" applyFont="1" applyBorder="1"/>
    <xf numFmtId="0" fontId="10" fillId="0" borderId="2" xfId="0" applyFont="1" applyBorder="1"/>
    <xf numFmtId="0" fontId="10" fillId="0" borderId="6" xfId="0" applyFont="1" applyBorder="1"/>
    <xf numFmtId="0" fontId="10" fillId="0" borderId="19" xfId="0" applyFont="1" applyBorder="1"/>
    <xf numFmtId="0" fontId="10" fillId="0" borderId="3" xfId="0" applyFont="1" applyBorder="1"/>
    <xf numFmtId="0" fontId="10" fillId="0" borderId="7" xfId="0" applyFont="1" applyBorder="1"/>
    <xf numFmtId="0" fontId="10" fillId="0" borderId="20" xfId="0" applyFont="1" applyBorder="1"/>
    <xf numFmtId="0" fontId="1" fillId="0" borderId="18" xfId="0" applyFont="1" applyBorder="1" applyAlignment="1">
      <alignment wrapText="1"/>
    </xf>
    <xf numFmtId="0" fontId="0" fillId="0" borderId="21" xfId="0" applyBorder="1"/>
    <xf numFmtId="16" fontId="0" fillId="0" borderId="0" xfId="0" applyNumberFormat="1"/>
    <xf numFmtId="0" fontId="0" fillId="10" borderId="0" xfId="0" applyFill="1"/>
    <xf numFmtId="9" fontId="0" fillId="0" borderId="0" xfId="0" applyNumberFormat="1"/>
    <xf numFmtId="0" fontId="0" fillId="0" borderId="18" xfId="0" applyBorder="1" applyAlignment="1">
      <alignment horizontal="center"/>
    </xf>
    <xf numFmtId="0" fontId="9" fillId="0" borderId="0" xfId="0" applyFont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1" fillId="6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9" fillId="8" borderId="0" xfId="0" applyFont="1" applyFill="1" applyAlignment="1">
      <alignment horizontal="center" wrapText="1"/>
    </xf>
    <xf numFmtId="0" fontId="9" fillId="7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28575</xdr:colOff>
      <xdr:row>1</xdr:row>
      <xdr:rowOff>19050</xdr:rowOff>
    </xdr:from>
    <xdr:to>
      <xdr:col>18</xdr:col>
      <xdr:colOff>590550</xdr:colOff>
      <xdr:row>14</xdr:row>
      <xdr:rowOff>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A07E421D-EF95-4C11-8244-73279E0FD9D2}"/>
            </a:ext>
          </a:extLst>
        </xdr:cNvPr>
        <xdr:cNvSpPr txBox="1"/>
      </xdr:nvSpPr>
      <xdr:spPr>
        <a:xfrm>
          <a:off x="9010650" y="200025"/>
          <a:ext cx="4219575" cy="2333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Grupo 1: Linfocitos, Plaquetas, oxigeno , Urea, SO2,CO2,PO2,FiO2,Creatinina, pH,Edad,FR,S,D,FC, Glasgow,Temperatura, PAM</a:t>
          </a:r>
        </a:p>
        <a:p>
          <a:pPr marL="0" indent="0" algn="l"/>
          <a:endParaRPr lang="en-US" sz="1100">
            <a:latin typeface="+mn-lt"/>
            <a:ea typeface="+mn-lt"/>
            <a:cs typeface="+mn-lt"/>
          </a:endParaRPr>
        </a:p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Grupo 2: </a:t>
          </a:r>
        </a:p>
        <a:p>
          <a:pPr marL="0" indent="0" algn="l"/>
          <a:endParaRPr lang="en-US" sz="1100">
            <a:latin typeface="+mn-lt"/>
            <a:ea typeface="+mn-lt"/>
            <a:cs typeface="+mn-lt"/>
          </a:endParaRPr>
        </a:p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Prueba 2: Enlace de Grupo 1 con las variables de mayor cantidad de vacíos</a:t>
          </a:r>
        </a:p>
        <a:p>
          <a:pPr marL="0" indent="0" algn="l"/>
          <a:endParaRPr lang="en-US" sz="1100">
            <a:latin typeface="+mn-lt"/>
            <a:ea typeface="+mn-lt"/>
            <a:cs typeface="+mn-lt"/>
          </a:endParaRPr>
        </a:p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Prueba 3: Paraclínicos del G1 sin signos vitales</a:t>
          </a:r>
        </a:p>
        <a:p>
          <a:pPr marL="0" indent="0" algn="l"/>
          <a:endParaRPr lang="en-US" sz="1100">
            <a:latin typeface="+mn-lt"/>
            <a:ea typeface="+mn-lt"/>
            <a:cs typeface="+mn-lt"/>
          </a:endParaRPr>
        </a:p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Prueba 4: Paraclínicos de la prueba 2 sin signos vitales</a:t>
          </a:r>
        </a:p>
        <a:p>
          <a:pPr marL="0" indent="0" algn="l"/>
          <a:endParaRPr lang="en-US" sz="1100"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820"/>
  <sheetViews>
    <sheetView zoomScaleNormal="100" workbookViewId="0">
      <pane ySplit="1" topLeftCell="A2" activePane="bottomLeft" state="frozen"/>
      <selection pane="bottomLeft" activeCell="A2" sqref="A2:A14"/>
    </sheetView>
  </sheetViews>
  <sheetFormatPr baseColWidth="10" defaultColWidth="9.140625" defaultRowHeight="15" x14ac:dyDescent="0.25"/>
  <cols>
    <col min="2" max="2" width="10" bestFit="1" customWidth="1"/>
    <col min="3" max="3" width="9.7109375" bestFit="1" customWidth="1"/>
    <col min="5" max="5" width="12" customWidth="1"/>
    <col min="6" max="6" width="9.42578125" bestFit="1" customWidth="1"/>
    <col min="7" max="7" width="9" bestFit="1" customWidth="1"/>
    <col min="8" max="8" width="10.5703125" bestFit="1" customWidth="1"/>
    <col min="9" max="9" width="6.140625" bestFit="1" customWidth="1"/>
    <col min="10" max="10" width="10.85546875" customWidth="1"/>
    <col min="11" max="11" width="5.140625" bestFit="1" customWidth="1"/>
    <col min="12" max="13" width="6.140625" bestFit="1" customWidth="1"/>
    <col min="14" max="14" width="5.140625" bestFit="1" customWidth="1"/>
    <col min="15" max="15" width="10.5703125" bestFit="1" customWidth="1"/>
    <col min="16" max="16" width="6.140625" bestFit="1" customWidth="1"/>
    <col min="17" max="17" width="5.42578125" bestFit="1" customWidth="1"/>
    <col min="18" max="18" width="11.42578125" bestFit="1" customWidth="1"/>
    <col min="19" max="19" width="4.140625" bestFit="1" customWidth="1"/>
    <col min="20" max="22" width="4.42578125" bestFit="1" customWidth="1"/>
    <col min="23" max="23" width="8.5703125" bestFit="1" customWidth="1"/>
    <col min="24" max="24" width="11.5703125" customWidth="1"/>
    <col min="25" max="25" width="5.7109375" bestFit="1" customWidth="1"/>
    <col min="27" max="27" width="12.7109375" bestFit="1" customWidth="1"/>
    <col min="28" max="28" width="6" style="57" bestFit="1" customWidth="1"/>
    <col min="29" max="29" width="14.140625" bestFit="1" customWidth="1"/>
    <col min="30" max="30" width="4.140625" bestFit="1" customWidth="1"/>
    <col min="31" max="31" width="11.42578125" bestFit="1" customWidth="1"/>
  </cols>
  <sheetData>
    <row r="1" spans="1:27" ht="30" x14ac:dyDescent="0.25">
      <c r="A1" s="14" t="s">
        <v>455</v>
      </c>
      <c r="B1" s="14" t="s">
        <v>446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85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14" t="s">
        <v>0</v>
      </c>
      <c r="AA1" t="s">
        <v>25</v>
      </c>
    </row>
    <row r="2" spans="1:27" x14ac:dyDescent="0.25">
      <c r="A2">
        <v>6</v>
      </c>
      <c r="B2">
        <v>1.1000000000000001</v>
      </c>
      <c r="C2">
        <v>135</v>
      </c>
      <c r="D2">
        <v>517</v>
      </c>
      <c r="E2" t="s">
        <v>26</v>
      </c>
      <c r="F2">
        <v>1.27</v>
      </c>
      <c r="G2">
        <v>16.149999999999999</v>
      </c>
      <c r="H2">
        <v>15.7</v>
      </c>
      <c r="I2">
        <v>13.6</v>
      </c>
      <c r="J2">
        <v>0.31</v>
      </c>
      <c r="K2">
        <v>89.2</v>
      </c>
      <c r="L2">
        <v>45</v>
      </c>
      <c r="M2">
        <v>61.3</v>
      </c>
      <c r="N2">
        <v>0.21</v>
      </c>
      <c r="O2">
        <v>0.77</v>
      </c>
      <c r="P2">
        <v>7.38</v>
      </c>
      <c r="Q2">
        <v>45</v>
      </c>
      <c r="R2" s="3">
        <v>44297</v>
      </c>
      <c r="S2">
        <v>35</v>
      </c>
      <c r="T2">
        <v>105</v>
      </c>
      <c r="U2">
        <v>75</v>
      </c>
      <c r="V2">
        <v>110</v>
      </c>
      <c r="W2">
        <v>3</v>
      </c>
      <c r="X2">
        <v>37.799999999999997</v>
      </c>
      <c r="Y2" s="48">
        <f t="shared" ref="Y2:Y65" si="0">IF(OR(T2="",U2=""),"",(T2+(2*U2))/3)</f>
        <v>85</v>
      </c>
      <c r="Z2">
        <v>6</v>
      </c>
      <c r="AA2">
        <f>IF(A2="",0,IF(COUNTIF(B2:Y2,"")&gt;0,1,0))</f>
        <v>0</v>
      </c>
    </row>
    <row r="3" spans="1:27" x14ac:dyDescent="0.25">
      <c r="A3">
        <v>6</v>
      </c>
      <c r="B3">
        <v>0.69</v>
      </c>
      <c r="C3">
        <v>203</v>
      </c>
      <c r="E3" t="s">
        <v>26</v>
      </c>
      <c r="I3">
        <v>14.9</v>
      </c>
      <c r="J3">
        <v>0.37</v>
      </c>
      <c r="K3">
        <v>94.4</v>
      </c>
      <c r="L3">
        <v>41</v>
      </c>
      <c r="M3">
        <v>73.8</v>
      </c>
      <c r="N3">
        <v>0.21</v>
      </c>
      <c r="O3">
        <v>0.83</v>
      </c>
      <c r="P3">
        <v>7.41</v>
      </c>
      <c r="Q3">
        <v>45</v>
      </c>
      <c r="R3" s="3">
        <v>44299</v>
      </c>
      <c r="S3">
        <v>22</v>
      </c>
      <c r="T3">
        <v>132</v>
      </c>
      <c r="U3">
        <v>81</v>
      </c>
      <c r="V3">
        <v>59</v>
      </c>
      <c r="W3">
        <v>10</v>
      </c>
      <c r="X3">
        <v>36.299999999999997</v>
      </c>
      <c r="Y3" s="48">
        <f t="shared" si="0"/>
        <v>98</v>
      </c>
      <c r="Z3">
        <v>6</v>
      </c>
      <c r="AA3">
        <f t="shared" ref="AA3:AA65" si="1">IF(A3="",0,IF(COUNTIF(B3:Y3,"")&gt;0,1,0))</f>
        <v>1</v>
      </c>
    </row>
    <row r="4" spans="1:27" x14ac:dyDescent="0.25">
      <c r="A4">
        <v>6</v>
      </c>
      <c r="C4">
        <v>247</v>
      </c>
      <c r="E4" t="s">
        <v>26</v>
      </c>
      <c r="I4">
        <v>22.2</v>
      </c>
      <c r="K4">
        <v>93.4</v>
      </c>
      <c r="L4">
        <v>59.1</v>
      </c>
      <c r="M4">
        <v>76.400000000000006</v>
      </c>
      <c r="N4">
        <v>0.21</v>
      </c>
      <c r="O4">
        <v>0.69</v>
      </c>
      <c r="P4">
        <v>7.29</v>
      </c>
      <c r="Q4">
        <v>45</v>
      </c>
      <c r="R4" s="3">
        <v>44301</v>
      </c>
      <c r="S4">
        <v>22</v>
      </c>
      <c r="T4">
        <v>137</v>
      </c>
      <c r="U4">
        <v>75</v>
      </c>
      <c r="V4">
        <v>65</v>
      </c>
      <c r="W4">
        <v>10</v>
      </c>
      <c r="X4">
        <v>35.9</v>
      </c>
      <c r="Y4" s="48">
        <f t="shared" si="0"/>
        <v>95.666666666666671</v>
      </c>
      <c r="Z4">
        <v>6</v>
      </c>
      <c r="AA4">
        <f t="shared" si="1"/>
        <v>1</v>
      </c>
    </row>
    <row r="5" spans="1:27" x14ac:dyDescent="0.25">
      <c r="A5">
        <v>6</v>
      </c>
      <c r="B5">
        <v>0.98</v>
      </c>
      <c r="C5">
        <v>308</v>
      </c>
      <c r="E5" t="s">
        <v>26</v>
      </c>
      <c r="I5">
        <v>21.6</v>
      </c>
      <c r="K5">
        <v>91.1</v>
      </c>
      <c r="L5">
        <v>60.3</v>
      </c>
      <c r="M5">
        <v>65</v>
      </c>
      <c r="N5">
        <v>0.21</v>
      </c>
      <c r="O5">
        <v>0.71</v>
      </c>
      <c r="P5">
        <v>7.34</v>
      </c>
      <c r="Q5">
        <v>45</v>
      </c>
      <c r="R5" s="3">
        <v>44332</v>
      </c>
      <c r="S5">
        <v>22</v>
      </c>
      <c r="T5">
        <v>144</v>
      </c>
      <c r="U5">
        <v>78</v>
      </c>
      <c r="V5">
        <v>68</v>
      </c>
      <c r="W5">
        <v>10</v>
      </c>
      <c r="X5">
        <v>35</v>
      </c>
      <c r="Y5" s="48">
        <f t="shared" si="0"/>
        <v>100</v>
      </c>
      <c r="Z5">
        <v>6</v>
      </c>
      <c r="AA5">
        <f t="shared" si="1"/>
        <v>1</v>
      </c>
    </row>
    <row r="6" spans="1:27" x14ac:dyDescent="0.25">
      <c r="A6">
        <v>6</v>
      </c>
      <c r="B6">
        <v>0.85</v>
      </c>
      <c r="C6">
        <v>346</v>
      </c>
      <c r="E6" t="s">
        <v>26</v>
      </c>
      <c r="I6">
        <v>23.1</v>
      </c>
      <c r="K6">
        <v>90.5</v>
      </c>
      <c r="L6">
        <v>50.7</v>
      </c>
      <c r="M6">
        <v>59.6</v>
      </c>
      <c r="N6">
        <v>0.21</v>
      </c>
      <c r="O6">
        <v>0.66</v>
      </c>
      <c r="P6">
        <v>7.41</v>
      </c>
      <c r="Q6">
        <v>45</v>
      </c>
      <c r="R6" s="3">
        <v>44303</v>
      </c>
      <c r="S6">
        <v>23</v>
      </c>
      <c r="T6">
        <v>131</v>
      </c>
      <c r="U6">
        <v>71</v>
      </c>
      <c r="V6">
        <v>90</v>
      </c>
      <c r="W6">
        <v>10</v>
      </c>
      <c r="X6">
        <v>37.9</v>
      </c>
      <c r="Y6" s="48">
        <f t="shared" si="0"/>
        <v>91</v>
      </c>
      <c r="Z6">
        <v>6</v>
      </c>
      <c r="AA6">
        <f t="shared" si="1"/>
        <v>1</v>
      </c>
    </row>
    <row r="7" spans="1:27" x14ac:dyDescent="0.25">
      <c r="A7">
        <v>6</v>
      </c>
      <c r="B7">
        <v>0.56999999999999995</v>
      </c>
      <c r="C7">
        <v>434</v>
      </c>
      <c r="E7" t="s">
        <v>26</v>
      </c>
      <c r="I7">
        <v>28.2</v>
      </c>
      <c r="J7">
        <v>0.69</v>
      </c>
      <c r="K7">
        <v>90.7</v>
      </c>
      <c r="L7">
        <v>50</v>
      </c>
      <c r="M7">
        <v>57.8</v>
      </c>
      <c r="N7">
        <v>0.21</v>
      </c>
      <c r="O7">
        <v>0.71</v>
      </c>
      <c r="P7">
        <v>7.44</v>
      </c>
      <c r="Q7">
        <v>45</v>
      </c>
      <c r="R7" s="3">
        <v>44305</v>
      </c>
      <c r="S7">
        <v>22</v>
      </c>
      <c r="T7">
        <v>153</v>
      </c>
      <c r="U7">
        <v>84</v>
      </c>
      <c r="V7">
        <v>86</v>
      </c>
      <c r="W7">
        <v>10</v>
      </c>
      <c r="X7">
        <v>37.4</v>
      </c>
      <c r="Y7" s="48">
        <f t="shared" si="0"/>
        <v>107</v>
      </c>
      <c r="Z7">
        <v>6</v>
      </c>
      <c r="AA7">
        <f t="shared" si="1"/>
        <v>1</v>
      </c>
    </row>
    <row r="8" spans="1:27" x14ac:dyDescent="0.25">
      <c r="A8">
        <v>6</v>
      </c>
      <c r="B8">
        <v>1.69</v>
      </c>
      <c r="C8">
        <v>483</v>
      </c>
      <c r="E8" t="s">
        <v>26</v>
      </c>
      <c r="I8">
        <v>29</v>
      </c>
      <c r="K8">
        <v>87.4</v>
      </c>
      <c r="L8">
        <v>49.6</v>
      </c>
      <c r="M8">
        <v>56</v>
      </c>
      <c r="N8">
        <v>0.21</v>
      </c>
      <c r="O8">
        <v>0.82</v>
      </c>
      <c r="P8">
        <v>7.45</v>
      </c>
      <c r="Q8">
        <v>45</v>
      </c>
      <c r="R8" s="3">
        <v>44307</v>
      </c>
      <c r="S8">
        <v>27</v>
      </c>
      <c r="T8">
        <v>171</v>
      </c>
      <c r="U8">
        <v>91</v>
      </c>
      <c r="V8">
        <v>137</v>
      </c>
      <c r="W8">
        <v>11</v>
      </c>
      <c r="Y8" s="48">
        <f t="shared" si="0"/>
        <v>117.66666666666667</v>
      </c>
      <c r="Z8">
        <v>6</v>
      </c>
      <c r="AA8">
        <f t="shared" si="1"/>
        <v>1</v>
      </c>
    </row>
    <row r="9" spans="1:27" x14ac:dyDescent="0.25">
      <c r="A9">
        <v>6</v>
      </c>
      <c r="B9">
        <v>1.81</v>
      </c>
      <c r="C9">
        <v>369</v>
      </c>
      <c r="E9" t="s">
        <v>26</v>
      </c>
      <c r="I9">
        <v>38.200000000000003</v>
      </c>
      <c r="K9">
        <v>58.8</v>
      </c>
      <c r="L9">
        <v>59.4</v>
      </c>
      <c r="M9">
        <v>38.1</v>
      </c>
      <c r="N9">
        <v>0.21</v>
      </c>
      <c r="O9">
        <v>0.84</v>
      </c>
      <c r="P9">
        <v>7.34</v>
      </c>
      <c r="Q9">
        <v>45</v>
      </c>
      <c r="R9" s="3">
        <v>44309</v>
      </c>
      <c r="S9">
        <v>20</v>
      </c>
      <c r="T9">
        <v>110</v>
      </c>
      <c r="U9">
        <v>60</v>
      </c>
      <c r="V9">
        <v>60</v>
      </c>
      <c r="W9">
        <v>0</v>
      </c>
      <c r="X9">
        <v>35</v>
      </c>
      <c r="Y9" s="48">
        <f t="shared" si="0"/>
        <v>76.666666666666671</v>
      </c>
      <c r="Z9">
        <v>6</v>
      </c>
      <c r="AA9">
        <f t="shared" si="1"/>
        <v>1</v>
      </c>
    </row>
    <row r="10" spans="1:27" x14ac:dyDescent="0.25">
      <c r="A10">
        <v>6</v>
      </c>
      <c r="B10">
        <v>1.73</v>
      </c>
      <c r="C10">
        <v>418</v>
      </c>
      <c r="E10" t="s">
        <v>26</v>
      </c>
      <c r="I10">
        <v>20.9</v>
      </c>
      <c r="K10">
        <v>73.5</v>
      </c>
      <c r="L10">
        <v>55.6</v>
      </c>
      <c r="M10">
        <v>39</v>
      </c>
      <c r="N10">
        <v>0.21</v>
      </c>
      <c r="O10">
        <v>0.61</v>
      </c>
      <c r="P10">
        <v>7.38</v>
      </c>
      <c r="Q10">
        <v>45</v>
      </c>
      <c r="R10" s="3">
        <v>44311</v>
      </c>
      <c r="S10">
        <v>20</v>
      </c>
      <c r="T10">
        <v>115</v>
      </c>
      <c r="U10">
        <v>65</v>
      </c>
      <c r="V10">
        <v>101</v>
      </c>
      <c r="W10">
        <v>0</v>
      </c>
      <c r="X10">
        <v>37.5</v>
      </c>
      <c r="Y10" s="48">
        <f t="shared" si="0"/>
        <v>81.666666666666671</v>
      </c>
      <c r="Z10">
        <v>6</v>
      </c>
      <c r="AA10">
        <f t="shared" si="1"/>
        <v>1</v>
      </c>
    </row>
    <row r="11" spans="1:27" x14ac:dyDescent="0.25">
      <c r="A11">
        <v>6</v>
      </c>
      <c r="B11">
        <v>1.48</v>
      </c>
      <c r="C11">
        <v>342</v>
      </c>
      <c r="E11" t="s">
        <v>26</v>
      </c>
      <c r="G11">
        <v>1500</v>
      </c>
      <c r="I11">
        <v>23.4</v>
      </c>
      <c r="J11">
        <v>0.42</v>
      </c>
      <c r="K11">
        <v>89.3</v>
      </c>
      <c r="L11">
        <v>53.4</v>
      </c>
      <c r="M11">
        <v>59.1</v>
      </c>
      <c r="N11">
        <v>0.21</v>
      </c>
      <c r="O11">
        <v>0.62</v>
      </c>
      <c r="P11">
        <v>7.41</v>
      </c>
      <c r="Q11">
        <v>45</v>
      </c>
      <c r="R11" s="3">
        <v>44313</v>
      </c>
      <c r="S11">
        <v>18</v>
      </c>
      <c r="T11">
        <v>131</v>
      </c>
      <c r="U11">
        <v>69</v>
      </c>
      <c r="V11">
        <v>89</v>
      </c>
      <c r="W11">
        <v>0</v>
      </c>
      <c r="X11">
        <v>38.1</v>
      </c>
      <c r="Y11" s="48">
        <f t="shared" si="0"/>
        <v>89.666666666666671</v>
      </c>
      <c r="Z11">
        <v>6</v>
      </c>
      <c r="AA11">
        <f t="shared" si="1"/>
        <v>1</v>
      </c>
    </row>
    <row r="12" spans="1:27" x14ac:dyDescent="0.25">
      <c r="A12">
        <v>6</v>
      </c>
      <c r="B12">
        <v>0.75</v>
      </c>
      <c r="C12">
        <v>302</v>
      </c>
      <c r="E12" t="s">
        <v>26</v>
      </c>
      <c r="G12">
        <v>1477</v>
      </c>
      <c r="I12">
        <v>22.7</v>
      </c>
      <c r="K12">
        <v>86.4</v>
      </c>
      <c r="L12">
        <v>50.8</v>
      </c>
      <c r="M12">
        <v>53.3</v>
      </c>
      <c r="N12">
        <v>0.21</v>
      </c>
      <c r="O12">
        <v>0.53</v>
      </c>
      <c r="P12">
        <v>7.43</v>
      </c>
      <c r="Q12">
        <v>45</v>
      </c>
      <c r="R12" s="3">
        <v>44315</v>
      </c>
      <c r="S12">
        <v>20</v>
      </c>
      <c r="T12">
        <v>149</v>
      </c>
      <c r="U12">
        <v>79</v>
      </c>
      <c r="V12">
        <v>85</v>
      </c>
      <c r="W12">
        <v>12</v>
      </c>
      <c r="X12">
        <v>37.4</v>
      </c>
      <c r="Y12" s="48">
        <f t="shared" si="0"/>
        <v>102.33333333333333</v>
      </c>
      <c r="Z12">
        <v>6</v>
      </c>
      <c r="AA12">
        <f t="shared" si="1"/>
        <v>1</v>
      </c>
    </row>
    <row r="13" spans="1:27" x14ac:dyDescent="0.25">
      <c r="A13">
        <v>6</v>
      </c>
      <c r="B13">
        <v>1.66</v>
      </c>
      <c r="C13">
        <v>295</v>
      </c>
      <c r="E13" t="s">
        <v>26</v>
      </c>
      <c r="H13">
        <v>21.8</v>
      </c>
      <c r="I13">
        <v>17.600000000000001</v>
      </c>
      <c r="K13">
        <v>72.900000000000006</v>
      </c>
      <c r="L13">
        <v>59.2</v>
      </c>
      <c r="M13">
        <v>41.4</v>
      </c>
      <c r="N13">
        <v>0.21</v>
      </c>
      <c r="O13">
        <v>0.59</v>
      </c>
      <c r="P13">
        <v>7.41</v>
      </c>
      <c r="Q13">
        <v>45</v>
      </c>
      <c r="R13" s="3">
        <v>44316</v>
      </c>
      <c r="S13">
        <v>20</v>
      </c>
      <c r="T13">
        <v>132</v>
      </c>
      <c r="U13">
        <v>56</v>
      </c>
      <c r="V13">
        <v>74</v>
      </c>
      <c r="W13">
        <v>12</v>
      </c>
      <c r="X13">
        <v>37.200000000000003</v>
      </c>
      <c r="Y13" s="48">
        <f t="shared" si="0"/>
        <v>81.333333333333329</v>
      </c>
      <c r="Z13">
        <v>6</v>
      </c>
      <c r="AA13">
        <f t="shared" si="1"/>
        <v>1</v>
      </c>
    </row>
    <row r="14" spans="1:27" x14ac:dyDescent="0.25">
      <c r="A14">
        <v>6</v>
      </c>
      <c r="B14">
        <v>1.68</v>
      </c>
      <c r="C14">
        <v>249</v>
      </c>
      <c r="E14" t="s">
        <v>26</v>
      </c>
      <c r="I14">
        <v>22.5</v>
      </c>
      <c r="K14">
        <v>93.3</v>
      </c>
      <c r="L14">
        <v>52.2</v>
      </c>
      <c r="M14">
        <v>67.7</v>
      </c>
      <c r="N14">
        <v>0.21</v>
      </c>
      <c r="O14">
        <v>0.65</v>
      </c>
      <c r="P14">
        <v>7.42</v>
      </c>
      <c r="Q14">
        <v>45</v>
      </c>
      <c r="R14" s="3">
        <v>44317</v>
      </c>
      <c r="S14">
        <v>20</v>
      </c>
      <c r="T14">
        <v>150</v>
      </c>
      <c r="U14">
        <v>90</v>
      </c>
      <c r="V14">
        <v>101</v>
      </c>
      <c r="W14">
        <v>14</v>
      </c>
      <c r="X14">
        <v>36.700000000000003</v>
      </c>
      <c r="Y14" s="48">
        <f t="shared" si="0"/>
        <v>110</v>
      </c>
      <c r="Z14">
        <v>6</v>
      </c>
      <c r="AA14">
        <f t="shared" si="1"/>
        <v>1</v>
      </c>
    </row>
    <row r="15" spans="1:27" x14ac:dyDescent="0.25">
      <c r="A15">
        <v>9</v>
      </c>
      <c r="B15">
        <v>19</v>
      </c>
      <c r="C15">
        <v>166</v>
      </c>
      <c r="D15">
        <v>252</v>
      </c>
      <c r="E15" t="s">
        <v>26</v>
      </c>
      <c r="F15">
        <v>0.6</v>
      </c>
      <c r="G15">
        <v>441</v>
      </c>
      <c r="H15">
        <v>7.5</v>
      </c>
      <c r="I15">
        <v>14</v>
      </c>
      <c r="J15">
        <v>0.81</v>
      </c>
      <c r="K15">
        <v>79.8</v>
      </c>
      <c r="L15">
        <v>32.799999999999997</v>
      </c>
      <c r="M15">
        <v>42.1</v>
      </c>
      <c r="N15">
        <v>0.21</v>
      </c>
      <c r="O15">
        <v>0.79</v>
      </c>
      <c r="P15">
        <v>7.44</v>
      </c>
      <c r="Q15">
        <v>54</v>
      </c>
      <c r="R15" s="3">
        <v>44320</v>
      </c>
      <c r="S15">
        <v>18</v>
      </c>
      <c r="T15">
        <v>140</v>
      </c>
      <c r="U15">
        <v>80</v>
      </c>
      <c r="V15">
        <v>70</v>
      </c>
      <c r="W15">
        <v>0</v>
      </c>
      <c r="X15">
        <v>36.9</v>
      </c>
      <c r="Y15" s="48">
        <f t="shared" si="0"/>
        <v>100</v>
      </c>
      <c r="Z15">
        <v>9</v>
      </c>
      <c r="AA15">
        <f t="shared" si="1"/>
        <v>0</v>
      </c>
    </row>
    <row r="16" spans="1:27" x14ac:dyDescent="0.25">
      <c r="A16">
        <v>9</v>
      </c>
      <c r="B16">
        <v>15.1</v>
      </c>
      <c r="C16">
        <v>169</v>
      </c>
      <c r="D16">
        <v>248</v>
      </c>
      <c r="E16" t="s">
        <v>26</v>
      </c>
      <c r="F16">
        <v>0.51</v>
      </c>
      <c r="G16">
        <v>477</v>
      </c>
      <c r="H16">
        <v>6.8</v>
      </c>
      <c r="I16">
        <v>13.7</v>
      </c>
      <c r="P16">
        <v>0.8</v>
      </c>
      <c r="Q16">
        <v>54</v>
      </c>
      <c r="R16" s="3">
        <v>44321</v>
      </c>
      <c r="S16">
        <v>18</v>
      </c>
      <c r="T16">
        <v>140</v>
      </c>
      <c r="U16">
        <v>80</v>
      </c>
      <c r="V16">
        <v>70</v>
      </c>
      <c r="W16">
        <v>0</v>
      </c>
      <c r="X16">
        <v>36.5</v>
      </c>
      <c r="Y16" s="48">
        <f t="shared" si="0"/>
        <v>100</v>
      </c>
      <c r="Z16">
        <v>9</v>
      </c>
      <c r="AA16">
        <f t="shared" si="1"/>
        <v>1</v>
      </c>
    </row>
    <row r="17" spans="1:31" x14ac:dyDescent="0.25">
      <c r="A17">
        <v>9</v>
      </c>
      <c r="B17">
        <v>8.5</v>
      </c>
      <c r="C17">
        <v>273</v>
      </c>
      <c r="D17">
        <v>213</v>
      </c>
      <c r="E17" t="s">
        <v>26</v>
      </c>
      <c r="F17">
        <v>0.18</v>
      </c>
      <c r="G17">
        <v>665</v>
      </c>
      <c r="H17">
        <v>8.6</v>
      </c>
      <c r="K17">
        <v>94.7</v>
      </c>
      <c r="L17">
        <v>38.799999999999997</v>
      </c>
      <c r="M17">
        <v>79.400000000000006</v>
      </c>
      <c r="N17">
        <v>0.21</v>
      </c>
      <c r="P17">
        <v>7.34</v>
      </c>
      <c r="Q17">
        <v>54</v>
      </c>
      <c r="R17" s="3">
        <v>44327</v>
      </c>
      <c r="S17">
        <v>16</v>
      </c>
      <c r="T17">
        <v>103</v>
      </c>
      <c r="U17">
        <v>61</v>
      </c>
      <c r="V17">
        <v>69</v>
      </c>
      <c r="W17">
        <v>15</v>
      </c>
      <c r="X17">
        <v>36.299999999999997</v>
      </c>
      <c r="Y17" s="48">
        <f t="shared" si="0"/>
        <v>75</v>
      </c>
      <c r="Z17">
        <v>9</v>
      </c>
      <c r="AA17">
        <f t="shared" si="1"/>
        <v>1</v>
      </c>
    </row>
    <row r="18" spans="1:31" x14ac:dyDescent="0.25">
      <c r="A18">
        <v>11</v>
      </c>
      <c r="B18">
        <v>1.33</v>
      </c>
      <c r="C18">
        <v>88</v>
      </c>
      <c r="D18">
        <v>219</v>
      </c>
      <c r="E18" t="s">
        <v>26</v>
      </c>
      <c r="F18">
        <v>1.26</v>
      </c>
      <c r="G18">
        <v>631</v>
      </c>
      <c r="H18">
        <v>11.6</v>
      </c>
      <c r="I18">
        <v>20.399999999999999</v>
      </c>
      <c r="J18">
        <v>0.46</v>
      </c>
      <c r="K18">
        <v>98.3</v>
      </c>
      <c r="L18">
        <v>31.3</v>
      </c>
      <c r="M18">
        <v>110.8</v>
      </c>
      <c r="N18">
        <v>0.21</v>
      </c>
      <c r="O18">
        <v>1.24</v>
      </c>
      <c r="P18">
        <v>7.41</v>
      </c>
      <c r="Q18">
        <v>76</v>
      </c>
      <c r="R18" s="3">
        <v>44286</v>
      </c>
      <c r="S18">
        <v>18</v>
      </c>
      <c r="T18">
        <v>110</v>
      </c>
      <c r="U18">
        <v>70</v>
      </c>
      <c r="V18">
        <v>80</v>
      </c>
      <c r="W18">
        <v>15</v>
      </c>
      <c r="X18">
        <v>38.200000000000003</v>
      </c>
      <c r="Y18" s="48">
        <f t="shared" si="0"/>
        <v>83.333333333333329</v>
      </c>
      <c r="Z18">
        <v>11</v>
      </c>
      <c r="AA18">
        <f t="shared" si="1"/>
        <v>0</v>
      </c>
    </row>
    <row r="19" spans="1:31" x14ac:dyDescent="0.25">
      <c r="A19">
        <v>11</v>
      </c>
      <c r="B19">
        <v>0.91</v>
      </c>
      <c r="C19">
        <v>82</v>
      </c>
      <c r="E19" t="s">
        <v>26</v>
      </c>
      <c r="I19">
        <v>16.5</v>
      </c>
      <c r="M19">
        <v>31.3</v>
      </c>
      <c r="O19">
        <v>0.94</v>
      </c>
      <c r="Q19">
        <v>76</v>
      </c>
      <c r="R19" s="3">
        <v>44287</v>
      </c>
      <c r="S19">
        <v>18</v>
      </c>
      <c r="T19">
        <v>90</v>
      </c>
      <c r="U19">
        <v>50</v>
      </c>
      <c r="V19">
        <v>50</v>
      </c>
      <c r="W19">
        <v>15</v>
      </c>
      <c r="Y19" s="48">
        <f t="shared" si="0"/>
        <v>63.333333333333336</v>
      </c>
      <c r="Z19">
        <v>11</v>
      </c>
      <c r="AA19">
        <f t="shared" si="1"/>
        <v>1</v>
      </c>
    </row>
    <row r="20" spans="1:31" x14ac:dyDescent="0.25">
      <c r="A20">
        <v>11</v>
      </c>
      <c r="B20">
        <v>0.72</v>
      </c>
      <c r="C20">
        <v>122</v>
      </c>
      <c r="E20" t="s">
        <v>26</v>
      </c>
      <c r="F20">
        <v>1.06</v>
      </c>
      <c r="G20">
        <v>17.84</v>
      </c>
      <c r="H20">
        <v>11.9</v>
      </c>
      <c r="K20">
        <v>94.7</v>
      </c>
      <c r="L20">
        <v>24</v>
      </c>
      <c r="M20">
        <v>69.900000000000006</v>
      </c>
      <c r="N20">
        <v>0.21</v>
      </c>
      <c r="P20">
        <v>7.46</v>
      </c>
      <c r="Q20">
        <v>76</v>
      </c>
      <c r="R20" s="3">
        <v>44289</v>
      </c>
      <c r="S20">
        <v>23</v>
      </c>
      <c r="T20">
        <v>102</v>
      </c>
      <c r="U20">
        <v>69</v>
      </c>
      <c r="V20">
        <v>77</v>
      </c>
      <c r="W20">
        <v>0</v>
      </c>
      <c r="X20">
        <v>36.9</v>
      </c>
      <c r="Y20" s="48">
        <f t="shared" si="0"/>
        <v>80</v>
      </c>
      <c r="Z20">
        <v>11</v>
      </c>
      <c r="AA20">
        <f t="shared" si="1"/>
        <v>1</v>
      </c>
    </row>
    <row r="21" spans="1:31" x14ac:dyDescent="0.25">
      <c r="A21">
        <v>11</v>
      </c>
      <c r="B21">
        <v>0.41</v>
      </c>
      <c r="C21">
        <v>124</v>
      </c>
      <c r="D21">
        <v>493</v>
      </c>
      <c r="E21" t="s">
        <v>26</v>
      </c>
      <c r="F21">
        <v>1.69</v>
      </c>
      <c r="K21">
        <v>84.8</v>
      </c>
      <c r="L21">
        <v>31.1</v>
      </c>
      <c r="M21">
        <v>49.4</v>
      </c>
      <c r="N21">
        <v>0.21</v>
      </c>
      <c r="P21">
        <v>7.41</v>
      </c>
      <c r="Q21">
        <v>76</v>
      </c>
      <c r="R21" s="3">
        <v>44292</v>
      </c>
      <c r="S21">
        <v>20</v>
      </c>
      <c r="T21">
        <v>124</v>
      </c>
      <c r="U21">
        <v>76</v>
      </c>
      <c r="V21">
        <v>78</v>
      </c>
      <c r="W21">
        <v>15</v>
      </c>
      <c r="X21">
        <v>36.5</v>
      </c>
      <c r="Y21" s="48">
        <f t="shared" si="0"/>
        <v>92</v>
      </c>
      <c r="Z21">
        <v>11</v>
      </c>
      <c r="AA21">
        <f t="shared" si="1"/>
        <v>1</v>
      </c>
      <c r="AB21" s="45" t="s">
        <v>27</v>
      </c>
      <c r="AC21" s="45"/>
      <c r="AD21" s="45"/>
      <c r="AE21" s="45"/>
    </row>
    <row r="22" spans="1:31" x14ac:dyDescent="0.25">
      <c r="A22">
        <v>11</v>
      </c>
      <c r="B22">
        <v>1.31</v>
      </c>
      <c r="C22">
        <v>472</v>
      </c>
      <c r="D22">
        <v>192</v>
      </c>
      <c r="E22" t="s">
        <v>26</v>
      </c>
      <c r="G22">
        <v>360</v>
      </c>
      <c r="I22">
        <v>16.5</v>
      </c>
      <c r="O22">
        <v>0.91</v>
      </c>
      <c r="Q22">
        <v>76</v>
      </c>
      <c r="R22" s="3">
        <v>44293</v>
      </c>
      <c r="S22">
        <v>21</v>
      </c>
      <c r="T22">
        <v>115</v>
      </c>
      <c r="U22">
        <v>62</v>
      </c>
      <c r="V22">
        <v>56</v>
      </c>
      <c r="W22">
        <v>15</v>
      </c>
      <c r="X22">
        <v>35.1</v>
      </c>
      <c r="Y22" s="48">
        <f t="shared" si="0"/>
        <v>79.666666666666671</v>
      </c>
      <c r="Z22">
        <v>11</v>
      </c>
      <c r="AA22">
        <f t="shared" si="1"/>
        <v>1</v>
      </c>
    </row>
    <row r="23" spans="1:31" x14ac:dyDescent="0.25">
      <c r="A23">
        <v>11</v>
      </c>
      <c r="E23" t="s">
        <v>26</v>
      </c>
      <c r="F23">
        <v>11</v>
      </c>
      <c r="G23">
        <v>1389</v>
      </c>
      <c r="K23">
        <v>89</v>
      </c>
      <c r="L23">
        <v>30.4</v>
      </c>
      <c r="M23">
        <v>55.8</v>
      </c>
      <c r="N23">
        <v>0.21</v>
      </c>
      <c r="P23">
        <v>7.42</v>
      </c>
      <c r="Q23">
        <v>76</v>
      </c>
      <c r="R23" s="3">
        <v>44295</v>
      </c>
      <c r="S23">
        <v>20</v>
      </c>
      <c r="T23">
        <v>93</v>
      </c>
      <c r="U23">
        <v>57</v>
      </c>
      <c r="V23">
        <v>75</v>
      </c>
      <c r="W23">
        <v>15</v>
      </c>
      <c r="X23">
        <v>35</v>
      </c>
      <c r="Y23" s="48">
        <f t="shared" si="0"/>
        <v>69</v>
      </c>
      <c r="Z23">
        <v>11</v>
      </c>
      <c r="AA23">
        <f t="shared" si="1"/>
        <v>1</v>
      </c>
    </row>
    <row r="24" spans="1:31" x14ac:dyDescent="0.25">
      <c r="A24">
        <v>11</v>
      </c>
      <c r="B24">
        <v>0</v>
      </c>
      <c r="C24">
        <v>0</v>
      </c>
      <c r="D24">
        <v>559</v>
      </c>
      <c r="E24" t="s">
        <v>26</v>
      </c>
      <c r="F24">
        <v>0</v>
      </c>
      <c r="G24">
        <v>1562</v>
      </c>
      <c r="H24">
        <v>5.6</v>
      </c>
      <c r="I24">
        <v>24.1</v>
      </c>
      <c r="J24">
        <v>0.96</v>
      </c>
      <c r="K24">
        <v>86.5</v>
      </c>
      <c r="L24">
        <v>27.5</v>
      </c>
      <c r="M24">
        <v>49.7</v>
      </c>
      <c r="N24">
        <v>0.21</v>
      </c>
      <c r="O24">
        <v>0.78</v>
      </c>
      <c r="P24">
        <v>7.44</v>
      </c>
      <c r="Q24">
        <v>76</v>
      </c>
      <c r="R24" s="3">
        <v>44296</v>
      </c>
      <c r="S24">
        <v>28</v>
      </c>
      <c r="T24">
        <v>118</v>
      </c>
      <c r="U24">
        <v>76</v>
      </c>
      <c r="V24">
        <v>84</v>
      </c>
      <c r="W24">
        <v>15</v>
      </c>
      <c r="X24">
        <v>36.799999999999997</v>
      </c>
      <c r="Y24" s="48">
        <f t="shared" si="0"/>
        <v>90</v>
      </c>
      <c r="Z24">
        <v>11</v>
      </c>
      <c r="AA24">
        <f t="shared" si="1"/>
        <v>0</v>
      </c>
    </row>
    <row r="25" spans="1:31" x14ac:dyDescent="0.25">
      <c r="A25">
        <v>11</v>
      </c>
      <c r="B25">
        <v>0.42</v>
      </c>
      <c r="C25">
        <v>117</v>
      </c>
      <c r="D25">
        <v>436</v>
      </c>
      <c r="E25" t="s">
        <v>26</v>
      </c>
      <c r="F25">
        <v>11</v>
      </c>
      <c r="G25">
        <v>1776</v>
      </c>
      <c r="H25">
        <v>11.2</v>
      </c>
      <c r="I25">
        <v>23.5</v>
      </c>
      <c r="J25">
        <v>1.08</v>
      </c>
      <c r="K25">
        <v>93</v>
      </c>
      <c r="L25">
        <v>58.5</v>
      </c>
      <c r="M25">
        <v>88.5</v>
      </c>
      <c r="N25">
        <v>0.21</v>
      </c>
      <c r="O25">
        <v>0.81</v>
      </c>
      <c r="P25">
        <v>7.17</v>
      </c>
      <c r="Q25">
        <v>76</v>
      </c>
      <c r="R25" s="3">
        <v>44297</v>
      </c>
      <c r="S25">
        <v>20</v>
      </c>
      <c r="T25">
        <v>90</v>
      </c>
      <c r="U25">
        <v>60</v>
      </c>
      <c r="V25">
        <v>96</v>
      </c>
      <c r="W25">
        <v>3</v>
      </c>
      <c r="X25">
        <v>37.200000000000003</v>
      </c>
      <c r="Y25" s="48">
        <f t="shared" si="0"/>
        <v>70</v>
      </c>
      <c r="Z25">
        <v>11</v>
      </c>
      <c r="AA25">
        <f t="shared" si="1"/>
        <v>0</v>
      </c>
    </row>
    <row r="26" spans="1:31" x14ac:dyDescent="0.25">
      <c r="A26">
        <v>11</v>
      </c>
      <c r="B26">
        <v>0.42</v>
      </c>
      <c r="C26">
        <v>159</v>
      </c>
      <c r="E26" t="s">
        <v>26</v>
      </c>
      <c r="I26">
        <v>34.200000000000003</v>
      </c>
      <c r="J26">
        <v>0.94</v>
      </c>
      <c r="K26">
        <v>91.2</v>
      </c>
      <c r="L26">
        <v>40.1</v>
      </c>
      <c r="M26">
        <v>66.3</v>
      </c>
      <c r="N26">
        <v>0.21</v>
      </c>
      <c r="O26">
        <v>1.1399999999999999</v>
      </c>
      <c r="P26">
        <v>7.34</v>
      </c>
      <c r="Q26">
        <v>76</v>
      </c>
      <c r="R26" s="3">
        <v>44299</v>
      </c>
      <c r="S26">
        <v>23</v>
      </c>
      <c r="T26">
        <v>115</v>
      </c>
      <c r="U26">
        <v>73</v>
      </c>
      <c r="V26">
        <v>83</v>
      </c>
      <c r="W26">
        <v>10</v>
      </c>
      <c r="X26">
        <v>36.4</v>
      </c>
      <c r="Y26" s="48">
        <f t="shared" si="0"/>
        <v>87</v>
      </c>
      <c r="Z26">
        <v>11</v>
      </c>
      <c r="AA26">
        <f t="shared" si="1"/>
        <v>1</v>
      </c>
    </row>
    <row r="27" spans="1:31" x14ac:dyDescent="0.25">
      <c r="A27">
        <v>11</v>
      </c>
      <c r="B27">
        <v>0.4</v>
      </c>
      <c r="C27">
        <v>159</v>
      </c>
      <c r="E27" t="s">
        <v>26</v>
      </c>
      <c r="I27">
        <v>38.6</v>
      </c>
      <c r="K27">
        <v>87.6</v>
      </c>
      <c r="L27">
        <v>44.3</v>
      </c>
      <c r="M27">
        <v>56.9</v>
      </c>
      <c r="N27">
        <v>0.21</v>
      </c>
      <c r="O27">
        <v>1.17</v>
      </c>
      <c r="P27">
        <v>7.35</v>
      </c>
      <c r="Q27">
        <v>76</v>
      </c>
      <c r="R27" s="3">
        <v>44301</v>
      </c>
      <c r="S27">
        <v>21</v>
      </c>
      <c r="T27">
        <v>157</v>
      </c>
      <c r="U27">
        <v>100</v>
      </c>
      <c r="V27">
        <v>81</v>
      </c>
      <c r="W27">
        <v>11</v>
      </c>
      <c r="X27">
        <v>36.9</v>
      </c>
      <c r="Y27" s="48">
        <f t="shared" si="0"/>
        <v>119</v>
      </c>
      <c r="Z27">
        <v>11</v>
      </c>
      <c r="AA27">
        <f t="shared" si="1"/>
        <v>1</v>
      </c>
    </row>
    <row r="28" spans="1:31" x14ac:dyDescent="0.25">
      <c r="A28">
        <v>11</v>
      </c>
      <c r="B28">
        <v>0.31</v>
      </c>
      <c r="C28">
        <v>175</v>
      </c>
      <c r="E28" t="s">
        <v>26</v>
      </c>
      <c r="I28">
        <v>32.4</v>
      </c>
      <c r="K28">
        <v>83.9</v>
      </c>
      <c r="L28">
        <v>46.4</v>
      </c>
      <c r="M28">
        <v>49</v>
      </c>
      <c r="N28">
        <v>0.21</v>
      </c>
      <c r="O28">
        <v>1.0900000000000001</v>
      </c>
      <c r="P28">
        <v>7.38</v>
      </c>
      <c r="Q28">
        <v>76</v>
      </c>
      <c r="R28" s="3">
        <v>44302</v>
      </c>
      <c r="S28">
        <v>21</v>
      </c>
      <c r="T28">
        <v>102</v>
      </c>
      <c r="U28">
        <v>63</v>
      </c>
      <c r="V28">
        <v>89</v>
      </c>
      <c r="W28">
        <v>11</v>
      </c>
      <c r="X28">
        <v>37.200000000000003</v>
      </c>
      <c r="Y28" s="48">
        <f t="shared" si="0"/>
        <v>76</v>
      </c>
      <c r="Z28">
        <v>11</v>
      </c>
      <c r="AA28">
        <f t="shared" si="1"/>
        <v>1</v>
      </c>
    </row>
    <row r="29" spans="1:31" x14ac:dyDescent="0.25">
      <c r="A29">
        <v>11</v>
      </c>
      <c r="B29">
        <v>0.36</v>
      </c>
      <c r="C29">
        <v>199</v>
      </c>
      <c r="E29" t="s">
        <v>26</v>
      </c>
      <c r="I29">
        <v>29.7</v>
      </c>
      <c r="K29">
        <v>85</v>
      </c>
      <c r="L29">
        <v>45.3</v>
      </c>
      <c r="M29">
        <v>49.6</v>
      </c>
      <c r="N29">
        <v>0.21</v>
      </c>
      <c r="O29">
        <v>1.05</v>
      </c>
      <c r="P29">
        <v>7.42</v>
      </c>
      <c r="Q29">
        <v>76</v>
      </c>
      <c r="R29" s="3">
        <v>44303</v>
      </c>
      <c r="S29">
        <v>23</v>
      </c>
      <c r="T29">
        <v>100</v>
      </c>
      <c r="U29">
        <v>63</v>
      </c>
      <c r="V29">
        <v>90</v>
      </c>
      <c r="W29">
        <v>11</v>
      </c>
      <c r="X29">
        <v>37.6</v>
      </c>
      <c r="Y29" s="48">
        <f t="shared" si="0"/>
        <v>75.333333333333329</v>
      </c>
      <c r="Z29">
        <v>11</v>
      </c>
      <c r="AA29">
        <f t="shared" si="1"/>
        <v>1</v>
      </c>
    </row>
    <row r="30" spans="1:31" x14ac:dyDescent="0.25">
      <c r="A30">
        <v>11</v>
      </c>
      <c r="B30">
        <v>0.34</v>
      </c>
      <c r="C30">
        <v>257</v>
      </c>
      <c r="E30" t="s">
        <v>26</v>
      </c>
      <c r="I30">
        <v>38.700000000000003</v>
      </c>
      <c r="J30">
        <v>0.53</v>
      </c>
      <c r="K30">
        <v>84.3</v>
      </c>
      <c r="L30">
        <v>58.8</v>
      </c>
      <c r="M30">
        <v>48.8</v>
      </c>
      <c r="N30">
        <v>0.21</v>
      </c>
      <c r="O30">
        <v>1.1100000000000001</v>
      </c>
      <c r="P30">
        <v>7.38</v>
      </c>
      <c r="Q30">
        <v>76</v>
      </c>
      <c r="R30" s="3">
        <v>44304</v>
      </c>
      <c r="S30">
        <v>18</v>
      </c>
      <c r="T30">
        <v>112</v>
      </c>
      <c r="U30">
        <v>69</v>
      </c>
      <c r="V30">
        <v>94</v>
      </c>
      <c r="W30">
        <v>6</v>
      </c>
      <c r="X30">
        <v>37.799999999999997</v>
      </c>
      <c r="Y30" s="48">
        <f t="shared" si="0"/>
        <v>83.333333333333329</v>
      </c>
      <c r="Z30">
        <v>11</v>
      </c>
      <c r="AA30">
        <f t="shared" si="1"/>
        <v>1</v>
      </c>
    </row>
    <row r="31" spans="1:31" x14ac:dyDescent="0.25">
      <c r="A31">
        <v>11</v>
      </c>
      <c r="B31">
        <v>0.59</v>
      </c>
      <c r="C31">
        <v>297</v>
      </c>
      <c r="E31" t="s">
        <v>26</v>
      </c>
      <c r="I31">
        <v>34.6</v>
      </c>
      <c r="K31">
        <v>85</v>
      </c>
      <c r="L31">
        <v>67.900000000000006</v>
      </c>
      <c r="M31">
        <v>53.3</v>
      </c>
      <c r="N31">
        <v>0.21</v>
      </c>
      <c r="O31">
        <v>1.1499999999999999</v>
      </c>
      <c r="P31">
        <v>7.32</v>
      </c>
      <c r="Q31">
        <v>76</v>
      </c>
      <c r="R31" s="3">
        <v>44305</v>
      </c>
      <c r="S31">
        <v>21</v>
      </c>
      <c r="T31">
        <v>97</v>
      </c>
      <c r="U31">
        <v>61</v>
      </c>
      <c r="V31">
        <v>110</v>
      </c>
      <c r="W31">
        <v>11</v>
      </c>
      <c r="X31">
        <v>37.9</v>
      </c>
      <c r="Y31" s="48">
        <f t="shared" si="0"/>
        <v>73</v>
      </c>
      <c r="Z31">
        <v>11</v>
      </c>
      <c r="AA31">
        <f t="shared" si="1"/>
        <v>1</v>
      </c>
    </row>
    <row r="32" spans="1:31" x14ac:dyDescent="0.25">
      <c r="A32">
        <v>11</v>
      </c>
      <c r="B32">
        <v>0.81</v>
      </c>
      <c r="C32">
        <v>331</v>
      </c>
      <c r="E32" t="s">
        <v>26</v>
      </c>
      <c r="K32">
        <v>85</v>
      </c>
      <c r="L32">
        <v>55.4</v>
      </c>
      <c r="M32">
        <v>49.1</v>
      </c>
      <c r="N32">
        <v>0.21</v>
      </c>
      <c r="O32">
        <v>1.1599999999999999</v>
      </c>
      <c r="P32">
        <v>7.39</v>
      </c>
      <c r="Q32">
        <v>76</v>
      </c>
      <c r="R32" s="3">
        <v>44307</v>
      </c>
      <c r="S32">
        <v>25</v>
      </c>
      <c r="T32">
        <v>106</v>
      </c>
      <c r="U32">
        <v>70</v>
      </c>
      <c r="V32">
        <v>110</v>
      </c>
      <c r="W32">
        <v>11</v>
      </c>
      <c r="X32">
        <v>38.200000000000003</v>
      </c>
      <c r="Y32" s="48">
        <f t="shared" si="0"/>
        <v>82</v>
      </c>
      <c r="Z32">
        <v>11</v>
      </c>
      <c r="AA32">
        <f t="shared" si="1"/>
        <v>1</v>
      </c>
    </row>
    <row r="33" spans="1:27" x14ac:dyDescent="0.25">
      <c r="A33">
        <v>11</v>
      </c>
      <c r="B33">
        <v>0.54</v>
      </c>
      <c r="C33">
        <v>367</v>
      </c>
      <c r="E33" t="s">
        <v>26</v>
      </c>
      <c r="I33">
        <v>52.6</v>
      </c>
      <c r="O33">
        <v>1.33</v>
      </c>
      <c r="Q33">
        <v>76</v>
      </c>
      <c r="R33" s="3">
        <v>44309</v>
      </c>
      <c r="S33">
        <v>17</v>
      </c>
      <c r="T33">
        <v>90</v>
      </c>
      <c r="U33">
        <v>60</v>
      </c>
      <c r="V33">
        <v>118</v>
      </c>
      <c r="W33">
        <v>0</v>
      </c>
      <c r="X33">
        <v>38.799999999999997</v>
      </c>
      <c r="Y33" s="48">
        <f t="shared" si="0"/>
        <v>70</v>
      </c>
      <c r="Z33">
        <v>11</v>
      </c>
      <c r="AA33">
        <f t="shared" si="1"/>
        <v>1</v>
      </c>
    </row>
    <row r="34" spans="1:27" x14ac:dyDescent="0.25">
      <c r="A34">
        <v>12</v>
      </c>
      <c r="B34">
        <v>1.27</v>
      </c>
      <c r="C34">
        <v>167</v>
      </c>
      <c r="D34">
        <v>303</v>
      </c>
      <c r="E34" t="s">
        <v>26</v>
      </c>
      <c r="F34">
        <v>0.98</v>
      </c>
      <c r="G34">
        <v>247</v>
      </c>
      <c r="H34">
        <v>5.0999999999999996</v>
      </c>
      <c r="I34">
        <v>12.6</v>
      </c>
      <c r="K34">
        <v>90.9</v>
      </c>
      <c r="L34">
        <v>24.9</v>
      </c>
      <c r="M34">
        <v>55.7</v>
      </c>
      <c r="N34">
        <v>0.21</v>
      </c>
      <c r="O34">
        <v>0.84</v>
      </c>
      <c r="P34">
        <v>7.49</v>
      </c>
      <c r="Q34">
        <v>69</v>
      </c>
      <c r="R34" s="3">
        <v>44292</v>
      </c>
      <c r="S34">
        <v>20</v>
      </c>
      <c r="T34">
        <v>118</v>
      </c>
      <c r="U34">
        <v>67</v>
      </c>
      <c r="V34">
        <v>80</v>
      </c>
      <c r="W34">
        <v>15</v>
      </c>
      <c r="X34">
        <v>37.1</v>
      </c>
      <c r="Y34" s="48">
        <f t="shared" si="0"/>
        <v>84</v>
      </c>
      <c r="Z34">
        <v>12</v>
      </c>
      <c r="AA34">
        <f t="shared" si="1"/>
        <v>1</v>
      </c>
    </row>
    <row r="35" spans="1:27" x14ac:dyDescent="0.25">
      <c r="A35">
        <v>12</v>
      </c>
      <c r="B35">
        <v>1</v>
      </c>
      <c r="C35">
        <v>164</v>
      </c>
      <c r="D35">
        <v>310</v>
      </c>
      <c r="E35" t="s">
        <v>26</v>
      </c>
      <c r="F35">
        <v>0.86</v>
      </c>
      <c r="G35">
        <v>341</v>
      </c>
      <c r="H35">
        <v>7.7</v>
      </c>
      <c r="I35">
        <v>10.8</v>
      </c>
      <c r="O35">
        <v>0.9</v>
      </c>
      <c r="Q35">
        <v>69</v>
      </c>
      <c r="R35" s="3">
        <v>44293</v>
      </c>
      <c r="S35">
        <v>16</v>
      </c>
      <c r="T35">
        <v>124</v>
      </c>
      <c r="U35">
        <v>76</v>
      </c>
      <c r="V35">
        <v>78</v>
      </c>
      <c r="W35">
        <v>15</v>
      </c>
      <c r="X35">
        <v>38</v>
      </c>
      <c r="Y35" s="48">
        <f t="shared" si="0"/>
        <v>92</v>
      </c>
      <c r="Z35">
        <v>12</v>
      </c>
      <c r="AA35">
        <f t="shared" si="1"/>
        <v>1</v>
      </c>
    </row>
    <row r="36" spans="1:27" x14ac:dyDescent="0.25">
      <c r="A36">
        <v>12</v>
      </c>
      <c r="B36">
        <v>0.74</v>
      </c>
      <c r="C36">
        <v>224</v>
      </c>
      <c r="D36">
        <v>320</v>
      </c>
      <c r="E36" t="s">
        <v>26</v>
      </c>
      <c r="F36">
        <v>0.6</v>
      </c>
      <c r="G36">
        <v>406</v>
      </c>
      <c r="I36">
        <v>13.1</v>
      </c>
      <c r="K36">
        <v>81.3</v>
      </c>
      <c r="L36">
        <v>25.9</v>
      </c>
      <c r="M36">
        <v>45</v>
      </c>
      <c r="N36">
        <v>0.21</v>
      </c>
      <c r="O36">
        <v>0.78</v>
      </c>
      <c r="P36">
        <v>7.42</v>
      </c>
      <c r="Q36">
        <v>69</v>
      </c>
      <c r="R36" s="3">
        <v>44295</v>
      </c>
      <c r="S36">
        <v>18</v>
      </c>
      <c r="T36">
        <v>120</v>
      </c>
      <c r="U36">
        <v>64</v>
      </c>
      <c r="V36">
        <v>65</v>
      </c>
      <c r="W36">
        <v>15</v>
      </c>
      <c r="X36">
        <v>35</v>
      </c>
      <c r="Y36" s="48">
        <f t="shared" si="0"/>
        <v>82.666666666666671</v>
      </c>
      <c r="Z36">
        <v>12</v>
      </c>
      <c r="AA36">
        <f t="shared" si="1"/>
        <v>1</v>
      </c>
    </row>
    <row r="37" spans="1:27" x14ac:dyDescent="0.25">
      <c r="A37">
        <v>12</v>
      </c>
      <c r="B37">
        <v>0.76</v>
      </c>
      <c r="C37">
        <v>245</v>
      </c>
      <c r="D37">
        <v>370</v>
      </c>
      <c r="E37" t="s">
        <v>26</v>
      </c>
      <c r="F37">
        <v>1.35</v>
      </c>
      <c r="G37">
        <v>694</v>
      </c>
      <c r="H37">
        <v>6.7</v>
      </c>
      <c r="I37">
        <v>15.6</v>
      </c>
      <c r="J37">
        <v>0.42</v>
      </c>
      <c r="K37">
        <v>92.6</v>
      </c>
      <c r="L37">
        <v>40.5</v>
      </c>
      <c r="M37">
        <v>76.3</v>
      </c>
      <c r="N37">
        <v>0.21</v>
      </c>
      <c r="O37">
        <v>0.61</v>
      </c>
      <c r="P37">
        <v>7.28</v>
      </c>
      <c r="Q37">
        <v>69</v>
      </c>
      <c r="R37" s="3">
        <v>44296</v>
      </c>
      <c r="S37">
        <v>24</v>
      </c>
      <c r="T37">
        <v>118</v>
      </c>
      <c r="U37">
        <v>70</v>
      </c>
      <c r="V37">
        <v>76</v>
      </c>
      <c r="W37">
        <v>15</v>
      </c>
      <c r="X37">
        <v>35.299999999999997</v>
      </c>
      <c r="Y37" s="48">
        <f t="shared" si="0"/>
        <v>86</v>
      </c>
      <c r="Z37">
        <v>12</v>
      </c>
      <c r="AA37">
        <f t="shared" si="1"/>
        <v>0</v>
      </c>
    </row>
    <row r="38" spans="1:27" x14ac:dyDescent="0.25">
      <c r="A38">
        <v>12</v>
      </c>
      <c r="B38">
        <v>0.49</v>
      </c>
      <c r="C38">
        <v>313</v>
      </c>
      <c r="D38">
        <v>374</v>
      </c>
      <c r="E38" t="s">
        <v>26</v>
      </c>
      <c r="F38">
        <v>1.6</v>
      </c>
      <c r="G38">
        <v>911</v>
      </c>
      <c r="H38">
        <v>108.7</v>
      </c>
      <c r="I38">
        <v>22.2</v>
      </c>
      <c r="J38">
        <v>0.54</v>
      </c>
      <c r="K38">
        <v>95</v>
      </c>
      <c r="L38">
        <v>46.2</v>
      </c>
      <c r="M38">
        <v>89.6</v>
      </c>
      <c r="N38">
        <v>0.21</v>
      </c>
      <c r="O38">
        <v>1.19</v>
      </c>
      <c r="P38">
        <v>7.26</v>
      </c>
      <c r="Q38">
        <v>69</v>
      </c>
      <c r="R38" s="3">
        <v>44297</v>
      </c>
      <c r="S38">
        <v>20</v>
      </c>
      <c r="T38">
        <v>140</v>
      </c>
      <c r="U38">
        <v>70</v>
      </c>
      <c r="V38">
        <v>95</v>
      </c>
      <c r="W38">
        <v>3</v>
      </c>
      <c r="X38">
        <v>35.299999999999997</v>
      </c>
      <c r="Y38" s="48">
        <f t="shared" si="0"/>
        <v>93.333333333333329</v>
      </c>
      <c r="Z38">
        <v>12</v>
      </c>
      <c r="AA38">
        <f t="shared" si="1"/>
        <v>0</v>
      </c>
    </row>
    <row r="39" spans="1:27" x14ac:dyDescent="0.25">
      <c r="A39">
        <v>12</v>
      </c>
      <c r="B39">
        <v>0.47</v>
      </c>
      <c r="C39">
        <v>357</v>
      </c>
      <c r="D39">
        <v>382</v>
      </c>
      <c r="E39" t="s">
        <v>26</v>
      </c>
      <c r="F39">
        <v>1.3</v>
      </c>
      <c r="G39">
        <v>1170</v>
      </c>
      <c r="H39">
        <v>37.299999999999997</v>
      </c>
      <c r="I39">
        <v>21.7</v>
      </c>
      <c r="J39">
        <v>0.56000000000000005</v>
      </c>
      <c r="K39">
        <v>94.3</v>
      </c>
      <c r="L39">
        <v>46.9</v>
      </c>
      <c r="M39">
        <v>46.2</v>
      </c>
      <c r="N39">
        <v>0.21</v>
      </c>
      <c r="O39">
        <v>0.86</v>
      </c>
      <c r="P39">
        <v>7.3</v>
      </c>
      <c r="Q39">
        <v>69</v>
      </c>
      <c r="R39" s="3">
        <v>44297</v>
      </c>
      <c r="S39">
        <v>18</v>
      </c>
      <c r="T39">
        <v>120</v>
      </c>
      <c r="U39">
        <v>70</v>
      </c>
      <c r="V39">
        <v>56</v>
      </c>
      <c r="W39">
        <v>3</v>
      </c>
      <c r="X39">
        <v>38.1</v>
      </c>
      <c r="Y39" s="48">
        <f t="shared" si="0"/>
        <v>86.666666666666671</v>
      </c>
      <c r="Z39">
        <v>12</v>
      </c>
      <c r="AA39">
        <f t="shared" si="1"/>
        <v>0</v>
      </c>
    </row>
    <row r="40" spans="1:27" x14ac:dyDescent="0.25">
      <c r="A40">
        <v>12</v>
      </c>
      <c r="B40">
        <v>1.07</v>
      </c>
      <c r="C40">
        <v>491</v>
      </c>
      <c r="E40" t="s">
        <v>26</v>
      </c>
      <c r="H40">
        <v>164.1</v>
      </c>
      <c r="I40">
        <v>21.6</v>
      </c>
      <c r="J40">
        <v>1</v>
      </c>
      <c r="K40">
        <v>94.6</v>
      </c>
      <c r="L40">
        <v>49.6</v>
      </c>
      <c r="M40">
        <v>83.2</v>
      </c>
      <c r="N40">
        <v>0.21</v>
      </c>
      <c r="O40">
        <v>0.75</v>
      </c>
      <c r="P40">
        <v>7.3</v>
      </c>
      <c r="Q40">
        <v>69</v>
      </c>
      <c r="R40" s="3">
        <v>44299</v>
      </c>
      <c r="S40">
        <v>22</v>
      </c>
      <c r="T40">
        <v>156</v>
      </c>
      <c r="U40">
        <v>98</v>
      </c>
      <c r="V40">
        <v>118</v>
      </c>
      <c r="W40">
        <v>10</v>
      </c>
      <c r="X40">
        <v>37</v>
      </c>
      <c r="Y40" s="48">
        <f t="shared" si="0"/>
        <v>117.33333333333333</v>
      </c>
      <c r="Z40">
        <v>12</v>
      </c>
      <c r="AA40">
        <f t="shared" si="1"/>
        <v>1</v>
      </c>
    </row>
    <row r="41" spans="1:27" x14ac:dyDescent="0.25">
      <c r="A41">
        <v>12</v>
      </c>
      <c r="B41">
        <v>0.61</v>
      </c>
      <c r="C41">
        <v>463</v>
      </c>
      <c r="E41" t="s">
        <v>26</v>
      </c>
      <c r="I41">
        <v>36.200000000000003</v>
      </c>
      <c r="K41">
        <v>71.8</v>
      </c>
      <c r="L41">
        <v>56</v>
      </c>
      <c r="M41">
        <v>41.5</v>
      </c>
      <c r="N41">
        <v>0.21</v>
      </c>
      <c r="O41">
        <v>0.78</v>
      </c>
      <c r="P41">
        <v>7.31</v>
      </c>
      <c r="Q41">
        <v>69</v>
      </c>
      <c r="R41" s="3">
        <v>44301</v>
      </c>
      <c r="S41">
        <v>22</v>
      </c>
      <c r="T41">
        <v>143</v>
      </c>
      <c r="U41">
        <v>71</v>
      </c>
      <c r="V41">
        <v>97</v>
      </c>
      <c r="W41">
        <v>10</v>
      </c>
      <c r="X41">
        <v>37.700000000000003</v>
      </c>
      <c r="Y41" s="48">
        <f t="shared" si="0"/>
        <v>95</v>
      </c>
      <c r="Z41">
        <v>12</v>
      </c>
      <c r="AA41">
        <f t="shared" si="1"/>
        <v>1</v>
      </c>
    </row>
    <row r="42" spans="1:27" x14ac:dyDescent="0.25">
      <c r="A42">
        <v>12</v>
      </c>
      <c r="B42">
        <v>1.32</v>
      </c>
      <c r="C42">
        <v>551</v>
      </c>
      <c r="E42" t="s">
        <v>26</v>
      </c>
      <c r="I42">
        <v>30.2</v>
      </c>
      <c r="K42">
        <v>77.2</v>
      </c>
      <c r="L42">
        <v>73.400000000000006</v>
      </c>
      <c r="M42">
        <v>47.8</v>
      </c>
      <c r="N42">
        <v>0.21</v>
      </c>
      <c r="O42">
        <v>0.73</v>
      </c>
      <c r="P42">
        <v>7.26</v>
      </c>
      <c r="Q42">
        <v>69</v>
      </c>
      <c r="R42" s="3">
        <v>44302</v>
      </c>
      <c r="S42">
        <v>23</v>
      </c>
      <c r="T42">
        <v>130</v>
      </c>
      <c r="U42">
        <v>60</v>
      </c>
      <c r="V42">
        <v>81</v>
      </c>
      <c r="W42">
        <v>10</v>
      </c>
      <c r="X42">
        <v>37.4</v>
      </c>
      <c r="Y42" s="48">
        <f t="shared" si="0"/>
        <v>83.333333333333329</v>
      </c>
      <c r="Z42">
        <v>12</v>
      </c>
      <c r="AA42">
        <f t="shared" si="1"/>
        <v>1</v>
      </c>
    </row>
    <row r="43" spans="1:27" x14ac:dyDescent="0.25">
      <c r="A43">
        <v>12</v>
      </c>
      <c r="B43">
        <v>0.75</v>
      </c>
      <c r="C43">
        <v>499</v>
      </c>
      <c r="E43" t="s">
        <v>26</v>
      </c>
      <c r="I43">
        <v>28.3</v>
      </c>
      <c r="K43">
        <v>74.7</v>
      </c>
      <c r="L43">
        <v>70.900000000000006</v>
      </c>
      <c r="M43">
        <v>42.4</v>
      </c>
      <c r="N43">
        <v>0.21</v>
      </c>
      <c r="O43">
        <v>0.73</v>
      </c>
      <c r="P43">
        <v>7.32</v>
      </c>
      <c r="Q43">
        <v>69</v>
      </c>
      <c r="R43" s="3">
        <v>44303</v>
      </c>
      <c r="S43">
        <v>22</v>
      </c>
      <c r="T43">
        <v>160</v>
      </c>
      <c r="U43">
        <v>75</v>
      </c>
      <c r="V43">
        <v>91</v>
      </c>
      <c r="W43">
        <v>10</v>
      </c>
      <c r="X43">
        <v>35</v>
      </c>
      <c r="Y43" s="48">
        <f t="shared" si="0"/>
        <v>103.33333333333333</v>
      </c>
      <c r="Z43">
        <v>12</v>
      </c>
      <c r="AA43">
        <f t="shared" si="1"/>
        <v>1</v>
      </c>
    </row>
    <row r="44" spans="1:27" x14ac:dyDescent="0.25">
      <c r="A44">
        <v>12</v>
      </c>
      <c r="B44">
        <v>0.86</v>
      </c>
      <c r="C44">
        <v>525</v>
      </c>
      <c r="E44" t="s">
        <v>26</v>
      </c>
      <c r="I44">
        <v>38</v>
      </c>
      <c r="J44">
        <v>0.42</v>
      </c>
      <c r="K44">
        <v>51.8</v>
      </c>
      <c r="L44">
        <v>87.9</v>
      </c>
      <c r="M44">
        <v>32.4</v>
      </c>
      <c r="N44">
        <v>0.21</v>
      </c>
      <c r="O44">
        <v>0.74</v>
      </c>
      <c r="P44">
        <v>7.26</v>
      </c>
      <c r="Q44">
        <v>69</v>
      </c>
      <c r="R44" s="3">
        <v>44304</v>
      </c>
      <c r="S44">
        <v>22</v>
      </c>
      <c r="T44">
        <v>138</v>
      </c>
      <c r="U44">
        <v>59</v>
      </c>
      <c r="V44">
        <v>92</v>
      </c>
      <c r="W44">
        <v>3</v>
      </c>
      <c r="X44">
        <v>38.200000000000003</v>
      </c>
      <c r="Y44" s="48">
        <f t="shared" si="0"/>
        <v>85.333333333333329</v>
      </c>
      <c r="Z44">
        <v>12</v>
      </c>
      <c r="AA44">
        <f t="shared" si="1"/>
        <v>1</v>
      </c>
    </row>
    <row r="45" spans="1:27" x14ac:dyDescent="0.25">
      <c r="A45">
        <v>12</v>
      </c>
      <c r="B45">
        <v>1.17</v>
      </c>
      <c r="C45">
        <v>523</v>
      </c>
      <c r="E45" t="s">
        <v>26</v>
      </c>
      <c r="I45">
        <v>49.2</v>
      </c>
      <c r="K45">
        <v>48.1</v>
      </c>
      <c r="L45">
        <v>81.7</v>
      </c>
      <c r="M45">
        <v>30.2</v>
      </c>
      <c r="N45">
        <v>0.21</v>
      </c>
      <c r="O45">
        <v>0.95</v>
      </c>
      <c r="P45">
        <v>7.26</v>
      </c>
      <c r="Q45">
        <v>69</v>
      </c>
      <c r="R45" s="3">
        <v>44305</v>
      </c>
      <c r="S45">
        <v>20</v>
      </c>
      <c r="T45">
        <v>100</v>
      </c>
      <c r="U45">
        <v>200</v>
      </c>
      <c r="V45">
        <v>82</v>
      </c>
      <c r="W45">
        <v>10</v>
      </c>
      <c r="X45">
        <v>38</v>
      </c>
      <c r="Y45" s="48">
        <f t="shared" si="0"/>
        <v>166.66666666666666</v>
      </c>
      <c r="Z45">
        <v>12</v>
      </c>
      <c r="AA45">
        <f t="shared" si="1"/>
        <v>1</v>
      </c>
    </row>
    <row r="46" spans="1:27" x14ac:dyDescent="0.25">
      <c r="A46">
        <v>12</v>
      </c>
      <c r="B46">
        <v>1.1100000000000001</v>
      </c>
      <c r="C46">
        <v>538</v>
      </c>
      <c r="E46" t="s">
        <v>26</v>
      </c>
      <c r="I46">
        <v>61.3</v>
      </c>
      <c r="J46">
        <v>0.56999999999999995</v>
      </c>
      <c r="K46">
        <v>38.4</v>
      </c>
      <c r="L46">
        <v>82.3</v>
      </c>
      <c r="M46">
        <v>28.6</v>
      </c>
      <c r="N46">
        <v>1</v>
      </c>
      <c r="O46">
        <v>0.98</v>
      </c>
      <c r="P46">
        <v>7.22</v>
      </c>
      <c r="Q46">
        <v>69</v>
      </c>
      <c r="R46" s="3">
        <v>44307</v>
      </c>
      <c r="S46">
        <v>20</v>
      </c>
      <c r="T46">
        <v>116</v>
      </c>
      <c r="U46">
        <v>60</v>
      </c>
      <c r="V46">
        <v>92</v>
      </c>
      <c r="W46">
        <v>10</v>
      </c>
      <c r="X46">
        <v>37</v>
      </c>
      <c r="Y46" s="48">
        <f t="shared" si="0"/>
        <v>78.666666666666671</v>
      </c>
      <c r="Z46">
        <v>12</v>
      </c>
      <c r="AA46">
        <f t="shared" si="1"/>
        <v>1</v>
      </c>
    </row>
    <row r="47" spans="1:27" x14ac:dyDescent="0.25">
      <c r="A47">
        <v>13</v>
      </c>
      <c r="B47">
        <v>1.03</v>
      </c>
      <c r="C47">
        <v>379</v>
      </c>
      <c r="E47" t="s">
        <v>26</v>
      </c>
      <c r="F47">
        <v>7.21</v>
      </c>
      <c r="G47">
        <v>1755</v>
      </c>
      <c r="H47">
        <v>6.3</v>
      </c>
      <c r="I47">
        <v>10.199999999999999</v>
      </c>
      <c r="J47">
        <v>0.66</v>
      </c>
      <c r="K47">
        <v>93</v>
      </c>
      <c r="L47">
        <v>34.1</v>
      </c>
      <c r="M47">
        <v>57.9</v>
      </c>
      <c r="N47">
        <v>0.21</v>
      </c>
      <c r="O47">
        <v>0.61</v>
      </c>
      <c r="P47">
        <v>7.52</v>
      </c>
      <c r="Q47">
        <v>51</v>
      </c>
      <c r="R47" s="3">
        <v>44297</v>
      </c>
      <c r="S47">
        <v>18</v>
      </c>
      <c r="T47">
        <v>124</v>
      </c>
      <c r="U47">
        <v>59</v>
      </c>
      <c r="V47">
        <v>72</v>
      </c>
      <c r="W47">
        <v>3</v>
      </c>
      <c r="X47">
        <v>35.4</v>
      </c>
      <c r="Y47" s="48">
        <f t="shared" si="0"/>
        <v>80.666666666666671</v>
      </c>
      <c r="Z47">
        <v>13</v>
      </c>
      <c r="AA47">
        <f t="shared" si="1"/>
        <v>1</v>
      </c>
    </row>
    <row r="48" spans="1:27" x14ac:dyDescent="0.25">
      <c r="A48">
        <v>13</v>
      </c>
      <c r="B48">
        <v>0.49</v>
      </c>
      <c r="C48">
        <v>236</v>
      </c>
      <c r="E48" t="s">
        <v>26</v>
      </c>
      <c r="G48">
        <v>1551</v>
      </c>
      <c r="H48">
        <v>10</v>
      </c>
      <c r="I48">
        <v>10.5</v>
      </c>
      <c r="J48">
        <v>0.49</v>
      </c>
      <c r="K48">
        <v>87.2</v>
      </c>
      <c r="L48">
        <v>47.4</v>
      </c>
      <c r="M48">
        <v>39.5</v>
      </c>
      <c r="N48">
        <v>0.21</v>
      </c>
      <c r="O48">
        <v>0.62</v>
      </c>
      <c r="P48">
        <v>7.34</v>
      </c>
      <c r="Q48">
        <v>51</v>
      </c>
      <c r="R48" s="3">
        <v>44297</v>
      </c>
      <c r="S48">
        <v>18</v>
      </c>
      <c r="T48">
        <v>124</v>
      </c>
      <c r="U48">
        <v>59</v>
      </c>
      <c r="V48">
        <v>72</v>
      </c>
      <c r="W48">
        <v>3</v>
      </c>
      <c r="X48">
        <v>36.700000000000003</v>
      </c>
      <c r="Y48" s="48">
        <f t="shared" si="0"/>
        <v>80.666666666666671</v>
      </c>
      <c r="Z48">
        <v>13</v>
      </c>
      <c r="AA48">
        <f t="shared" si="1"/>
        <v>1</v>
      </c>
    </row>
    <row r="49" spans="1:27" x14ac:dyDescent="0.25">
      <c r="A49">
        <v>13</v>
      </c>
      <c r="B49">
        <v>0.74</v>
      </c>
      <c r="C49">
        <v>288</v>
      </c>
      <c r="E49" t="s">
        <v>26</v>
      </c>
      <c r="I49">
        <v>11.1</v>
      </c>
      <c r="K49">
        <v>96.5</v>
      </c>
      <c r="L49">
        <v>36.799999999999997</v>
      </c>
      <c r="M49">
        <v>78</v>
      </c>
      <c r="N49">
        <v>0.21</v>
      </c>
      <c r="O49">
        <v>0.59</v>
      </c>
      <c r="P49">
        <v>7.5</v>
      </c>
      <c r="Q49">
        <v>51</v>
      </c>
      <c r="R49" s="3">
        <v>44299</v>
      </c>
      <c r="S49">
        <v>22</v>
      </c>
      <c r="T49">
        <v>123</v>
      </c>
      <c r="U49">
        <v>85</v>
      </c>
      <c r="V49">
        <v>60</v>
      </c>
      <c r="W49">
        <v>10</v>
      </c>
      <c r="X49">
        <v>33.799999999999997</v>
      </c>
      <c r="Y49" s="48">
        <f t="shared" si="0"/>
        <v>97.666666666666671</v>
      </c>
      <c r="Z49">
        <v>13</v>
      </c>
      <c r="AA49">
        <f t="shared" si="1"/>
        <v>1</v>
      </c>
    </row>
    <row r="50" spans="1:27" x14ac:dyDescent="0.25">
      <c r="A50">
        <v>13</v>
      </c>
      <c r="B50">
        <v>0.88</v>
      </c>
      <c r="C50">
        <v>338</v>
      </c>
      <c r="E50" t="s">
        <v>26</v>
      </c>
      <c r="I50">
        <v>12.9</v>
      </c>
      <c r="K50">
        <v>94.8</v>
      </c>
      <c r="L50">
        <v>1.9</v>
      </c>
      <c r="M50">
        <v>73.5</v>
      </c>
      <c r="N50">
        <v>0.21</v>
      </c>
      <c r="O50">
        <v>0.63</v>
      </c>
      <c r="P50">
        <v>7.4</v>
      </c>
      <c r="Q50">
        <v>51</v>
      </c>
      <c r="R50" s="3">
        <v>44301</v>
      </c>
      <c r="S50">
        <v>20</v>
      </c>
      <c r="T50">
        <v>107</v>
      </c>
      <c r="U50">
        <v>72</v>
      </c>
      <c r="V50">
        <v>67</v>
      </c>
      <c r="W50">
        <v>10</v>
      </c>
      <c r="X50">
        <v>35.6</v>
      </c>
      <c r="Y50" s="48">
        <f t="shared" si="0"/>
        <v>83.666666666666671</v>
      </c>
      <c r="Z50">
        <v>13</v>
      </c>
      <c r="AA50">
        <f t="shared" si="1"/>
        <v>1</v>
      </c>
    </row>
    <row r="51" spans="1:27" x14ac:dyDescent="0.25">
      <c r="A51">
        <v>13</v>
      </c>
      <c r="B51">
        <v>1.1100000000000001</v>
      </c>
      <c r="C51">
        <v>322</v>
      </c>
      <c r="E51" t="s">
        <v>26</v>
      </c>
      <c r="I51">
        <v>13.7</v>
      </c>
      <c r="K51">
        <v>93.6</v>
      </c>
      <c r="L51">
        <v>46.2</v>
      </c>
      <c r="M51">
        <v>63.6</v>
      </c>
      <c r="N51">
        <v>0.21</v>
      </c>
      <c r="O51">
        <v>0.57999999999999996</v>
      </c>
      <c r="P51">
        <v>7.47</v>
      </c>
      <c r="Q51">
        <v>51</v>
      </c>
      <c r="R51" s="3">
        <v>44302</v>
      </c>
      <c r="S51">
        <v>20</v>
      </c>
      <c r="T51">
        <v>91</v>
      </c>
      <c r="U51">
        <v>60</v>
      </c>
      <c r="V51">
        <v>66</v>
      </c>
      <c r="W51">
        <v>10</v>
      </c>
      <c r="X51">
        <v>34</v>
      </c>
      <c r="Y51" s="48">
        <f t="shared" si="0"/>
        <v>70.333333333333329</v>
      </c>
      <c r="Z51">
        <v>13</v>
      </c>
      <c r="AA51">
        <f t="shared" si="1"/>
        <v>1</v>
      </c>
    </row>
    <row r="52" spans="1:27" x14ac:dyDescent="0.25">
      <c r="A52">
        <v>13</v>
      </c>
      <c r="B52">
        <v>0.99</v>
      </c>
      <c r="C52">
        <v>310</v>
      </c>
      <c r="E52" t="s">
        <v>26</v>
      </c>
      <c r="I52">
        <v>14.2</v>
      </c>
      <c r="K52">
        <v>94.5</v>
      </c>
      <c r="L52">
        <v>49.4</v>
      </c>
      <c r="M52">
        <v>68.3</v>
      </c>
      <c r="N52">
        <v>0.21</v>
      </c>
      <c r="O52">
        <v>0.55000000000000004</v>
      </c>
      <c r="P52">
        <v>7.44</v>
      </c>
      <c r="Q52">
        <v>51</v>
      </c>
      <c r="R52" s="3">
        <v>44303</v>
      </c>
      <c r="S52">
        <v>20</v>
      </c>
      <c r="T52">
        <v>90</v>
      </c>
      <c r="U52">
        <v>55</v>
      </c>
      <c r="V52">
        <v>66</v>
      </c>
      <c r="W52">
        <v>10</v>
      </c>
      <c r="X52">
        <v>34.700000000000003</v>
      </c>
      <c r="Y52" s="48">
        <f t="shared" si="0"/>
        <v>66.666666666666671</v>
      </c>
      <c r="Z52">
        <v>13</v>
      </c>
      <c r="AA52">
        <f t="shared" si="1"/>
        <v>1</v>
      </c>
    </row>
    <row r="53" spans="1:27" x14ac:dyDescent="0.25">
      <c r="A53">
        <v>13</v>
      </c>
      <c r="B53">
        <v>0.91</v>
      </c>
      <c r="C53">
        <v>306</v>
      </c>
      <c r="E53" t="s">
        <v>26</v>
      </c>
      <c r="I53">
        <v>18.7</v>
      </c>
      <c r="J53">
        <v>0.31</v>
      </c>
      <c r="K53">
        <v>66.8</v>
      </c>
      <c r="L53">
        <v>61.5</v>
      </c>
      <c r="M53">
        <v>37</v>
      </c>
      <c r="N53">
        <v>0.21</v>
      </c>
      <c r="O53">
        <v>0.53</v>
      </c>
      <c r="P53">
        <v>7.37</v>
      </c>
      <c r="Q53">
        <v>51</v>
      </c>
      <c r="R53" s="3">
        <v>44334</v>
      </c>
      <c r="S53">
        <v>18</v>
      </c>
      <c r="T53">
        <v>90</v>
      </c>
      <c r="U53">
        <v>60</v>
      </c>
      <c r="V53">
        <v>75</v>
      </c>
      <c r="W53">
        <v>3</v>
      </c>
      <c r="X53">
        <v>35.200000000000003</v>
      </c>
      <c r="Y53" s="48">
        <f t="shared" si="0"/>
        <v>70</v>
      </c>
      <c r="Z53">
        <v>13</v>
      </c>
      <c r="AA53">
        <f t="shared" si="1"/>
        <v>1</v>
      </c>
    </row>
    <row r="54" spans="1:27" x14ac:dyDescent="0.25">
      <c r="A54">
        <v>13</v>
      </c>
      <c r="B54">
        <v>1.64</v>
      </c>
      <c r="C54">
        <v>386</v>
      </c>
      <c r="E54" t="s">
        <v>26</v>
      </c>
      <c r="I54">
        <v>17.7</v>
      </c>
      <c r="K54">
        <v>91.2</v>
      </c>
      <c r="L54">
        <v>55.9</v>
      </c>
      <c r="M54">
        <v>61.5</v>
      </c>
      <c r="N54">
        <v>0.21</v>
      </c>
      <c r="O54">
        <v>0.51</v>
      </c>
      <c r="P54">
        <v>7.38</v>
      </c>
      <c r="Q54">
        <v>51</v>
      </c>
      <c r="R54" s="3">
        <v>44305</v>
      </c>
      <c r="S54">
        <v>18</v>
      </c>
      <c r="T54">
        <v>100</v>
      </c>
      <c r="U54">
        <v>65</v>
      </c>
      <c r="V54">
        <v>60</v>
      </c>
      <c r="W54">
        <v>1</v>
      </c>
      <c r="X54">
        <v>34</v>
      </c>
      <c r="Y54" s="48">
        <f t="shared" si="0"/>
        <v>76.666666666666671</v>
      </c>
      <c r="Z54">
        <v>13</v>
      </c>
      <c r="AA54">
        <f t="shared" si="1"/>
        <v>1</v>
      </c>
    </row>
    <row r="55" spans="1:27" x14ac:dyDescent="0.25">
      <c r="A55">
        <v>13</v>
      </c>
      <c r="B55">
        <v>3.46</v>
      </c>
      <c r="C55">
        <v>496</v>
      </c>
      <c r="E55" t="s">
        <v>26</v>
      </c>
      <c r="I55">
        <v>28.4</v>
      </c>
      <c r="K55">
        <v>85.5</v>
      </c>
      <c r="L55">
        <v>51.4</v>
      </c>
      <c r="M55">
        <v>51.4</v>
      </c>
      <c r="N55">
        <v>0.35</v>
      </c>
      <c r="O55">
        <v>0.72</v>
      </c>
      <c r="P55">
        <v>7.36</v>
      </c>
      <c r="Q55">
        <v>51</v>
      </c>
      <c r="R55" s="3">
        <v>44307</v>
      </c>
      <c r="S55">
        <v>25</v>
      </c>
      <c r="T55">
        <v>111</v>
      </c>
      <c r="U55">
        <v>76</v>
      </c>
      <c r="V55">
        <v>99</v>
      </c>
      <c r="W55">
        <v>13</v>
      </c>
      <c r="X55">
        <v>37.4</v>
      </c>
      <c r="Y55" s="48">
        <f t="shared" si="0"/>
        <v>87.666666666666671</v>
      </c>
      <c r="Z55">
        <v>13</v>
      </c>
      <c r="AA55">
        <f t="shared" si="1"/>
        <v>1</v>
      </c>
    </row>
    <row r="56" spans="1:27" x14ac:dyDescent="0.25">
      <c r="A56">
        <v>13</v>
      </c>
      <c r="B56">
        <v>1.65</v>
      </c>
      <c r="C56">
        <v>386</v>
      </c>
      <c r="E56" t="s">
        <v>26</v>
      </c>
      <c r="I56">
        <v>24.5</v>
      </c>
      <c r="K56">
        <v>90.7</v>
      </c>
      <c r="L56">
        <v>55.3</v>
      </c>
      <c r="M56">
        <v>55.3</v>
      </c>
      <c r="N56">
        <v>0.21</v>
      </c>
      <c r="O56">
        <v>0.56999999999999995</v>
      </c>
      <c r="P56">
        <v>7.45</v>
      </c>
      <c r="Q56">
        <v>51</v>
      </c>
      <c r="R56" s="3">
        <v>44460</v>
      </c>
      <c r="S56">
        <v>25</v>
      </c>
      <c r="T56">
        <v>111</v>
      </c>
      <c r="U56">
        <v>76</v>
      </c>
      <c r="V56">
        <v>99</v>
      </c>
      <c r="W56">
        <v>13</v>
      </c>
      <c r="X56">
        <v>35.299999999999997</v>
      </c>
      <c r="Y56" s="48">
        <f t="shared" si="0"/>
        <v>87.666666666666671</v>
      </c>
      <c r="Z56">
        <v>13</v>
      </c>
      <c r="AA56">
        <f t="shared" si="1"/>
        <v>1</v>
      </c>
    </row>
    <row r="57" spans="1:27" x14ac:dyDescent="0.25">
      <c r="A57">
        <v>13</v>
      </c>
      <c r="B57">
        <v>1.17</v>
      </c>
      <c r="C57">
        <v>403</v>
      </c>
      <c r="E57" t="s">
        <v>26</v>
      </c>
      <c r="G57">
        <v>3394</v>
      </c>
      <c r="I57">
        <v>26.4</v>
      </c>
      <c r="K57">
        <v>86.4</v>
      </c>
      <c r="L57">
        <v>43.8</v>
      </c>
      <c r="M57">
        <v>54.6</v>
      </c>
      <c r="N57">
        <v>0.21</v>
      </c>
      <c r="O57">
        <v>0.56000000000000005</v>
      </c>
      <c r="P57">
        <v>7.42</v>
      </c>
      <c r="Q57">
        <v>51</v>
      </c>
      <c r="R57" s="3">
        <v>44309</v>
      </c>
      <c r="S57">
        <v>19</v>
      </c>
      <c r="T57">
        <v>110</v>
      </c>
      <c r="U57">
        <v>70</v>
      </c>
      <c r="V57">
        <v>89</v>
      </c>
      <c r="W57">
        <v>14</v>
      </c>
      <c r="X57">
        <v>37.799999999999997</v>
      </c>
      <c r="Y57" s="48">
        <f t="shared" si="0"/>
        <v>83.333333333333329</v>
      </c>
      <c r="Z57">
        <v>13</v>
      </c>
      <c r="AA57">
        <f t="shared" si="1"/>
        <v>1</v>
      </c>
    </row>
    <row r="58" spans="1:27" x14ac:dyDescent="0.25">
      <c r="A58">
        <v>13</v>
      </c>
      <c r="B58">
        <v>1.1599999999999999</v>
      </c>
      <c r="C58">
        <v>330</v>
      </c>
      <c r="E58" t="s">
        <v>26</v>
      </c>
      <c r="K58">
        <v>86.4</v>
      </c>
      <c r="L58">
        <v>54.6</v>
      </c>
      <c r="M58">
        <v>54.6</v>
      </c>
      <c r="N58">
        <v>0.21</v>
      </c>
      <c r="O58">
        <v>0.55000000000000004</v>
      </c>
      <c r="P58">
        <v>7.39</v>
      </c>
      <c r="Q58">
        <v>51</v>
      </c>
      <c r="R58" s="3">
        <v>44311</v>
      </c>
      <c r="S58">
        <v>17</v>
      </c>
      <c r="T58">
        <v>138</v>
      </c>
      <c r="U58">
        <v>90</v>
      </c>
      <c r="V58">
        <v>98</v>
      </c>
      <c r="W58">
        <v>15</v>
      </c>
      <c r="X58">
        <v>35.6</v>
      </c>
      <c r="Y58" s="48">
        <f t="shared" si="0"/>
        <v>106</v>
      </c>
      <c r="Z58">
        <v>13</v>
      </c>
      <c r="AA58">
        <f t="shared" si="1"/>
        <v>1</v>
      </c>
    </row>
    <row r="59" spans="1:27" x14ac:dyDescent="0.25">
      <c r="A59">
        <v>14</v>
      </c>
      <c r="B59">
        <v>0.41</v>
      </c>
      <c r="C59">
        <v>130</v>
      </c>
      <c r="D59">
        <v>697</v>
      </c>
      <c r="E59" t="s">
        <v>26</v>
      </c>
      <c r="F59">
        <v>11</v>
      </c>
      <c r="G59">
        <v>1042</v>
      </c>
      <c r="H59">
        <v>57.6</v>
      </c>
      <c r="I59">
        <v>29</v>
      </c>
      <c r="J59">
        <v>1.17</v>
      </c>
      <c r="K59">
        <v>91.4</v>
      </c>
      <c r="L59">
        <v>62.4</v>
      </c>
      <c r="M59">
        <v>76.400000000000006</v>
      </c>
      <c r="N59">
        <v>0.21</v>
      </c>
      <c r="O59">
        <v>1.17</v>
      </c>
      <c r="P59">
        <v>7.22</v>
      </c>
      <c r="Q59">
        <v>62</v>
      </c>
      <c r="R59" s="3">
        <v>44297</v>
      </c>
      <c r="S59">
        <v>14</v>
      </c>
      <c r="T59">
        <v>112</v>
      </c>
      <c r="U59">
        <v>74</v>
      </c>
      <c r="V59">
        <v>75</v>
      </c>
      <c r="W59">
        <v>3</v>
      </c>
      <c r="X59">
        <v>35</v>
      </c>
      <c r="Y59" s="48">
        <f t="shared" si="0"/>
        <v>86.666666666666671</v>
      </c>
      <c r="Z59">
        <v>14</v>
      </c>
      <c r="AA59">
        <f t="shared" si="1"/>
        <v>0</v>
      </c>
    </row>
    <row r="60" spans="1:27" x14ac:dyDescent="0.25">
      <c r="A60">
        <v>14</v>
      </c>
      <c r="B60">
        <v>0.22</v>
      </c>
      <c r="C60">
        <v>131</v>
      </c>
      <c r="D60">
        <v>629</v>
      </c>
      <c r="E60" t="s">
        <v>26</v>
      </c>
      <c r="F60">
        <v>7.16</v>
      </c>
      <c r="G60">
        <v>1050</v>
      </c>
      <c r="H60">
        <v>58.6</v>
      </c>
      <c r="I60">
        <v>44.8</v>
      </c>
      <c r="K60">
        <v>74.7</v>
      </c>
      <c r="L60">
        <v>40.700000000000003</v>
      </c>
      <c r="M60">
        <v>42.5</v>
      </c>
      <c r="N60">
        <v>0.21</v>
      </c>
      <c r="O60">
        <v>1.81</v>
      </c>
      <c r="P60">
        <v>7.35</v>
      </c>
      <c r="Q60">
        <v>62</v>
      </c>
      <c r="R60" s="3">
        <v>44298</v>
      </c>
      <c r="S60">
        <v>22</v>
      </c>
      <c r="T60">
        <v>165</v>
      </c>
      <c r="U60">
        <v>94</v>
      </c>
      <c r="V60">
        <v>78</v>
      </c>
      <c r="W60">
        <v>10</v>
      </c>
      <c r="X60">
        <v>34.299999999999997</v>
      </c>
      <c r="Y60" s="48">
        <f t="shared" si="0"/>
        <v>117.66666666666667</v>
      </c>
      <c r="Z60">
        <v>14</v>
      </c>
      <c r="AA60">
        <f t="shared" si="1"/>
        <v>1</v>
      </c>
    </row>
    <row r="61" spans="1:27" x14ac:dyDescent="0.25">
      <c r="A61">
        <v>14</v>
      </c>
      <c r="B61">
        <v>0.42</v>
      </c>
      <c r="C61">
        <v>177</v>
      </c>
      <c r="E61" t="s">
        <v>26</v>
      </c>
      <c r="I61">
        <v>46.4</v>
      </c>
      <c r="J61">
        <v>2.42</v>
      </c>
      <c r="K61">
        <v>93.8</v>
      </c>
      <c r="L61">
        <v>34.200000000000003</v>
      </c>
      <c r="M61">
        <v>69.5</v>
      </c>
      <c r="N61">
        <v>0.21</v>
      </c>
      <c r="O61">
        <v>2.16</v>
      </c>
      <c r="P61">
        <v>7.41</v>
      </c>
      <c r="Q61">
        <v>62</v>
      </c>
      <c r="R61" s="3">
        <v>44299</v>
      </c>
      <c r="S61">
        <v>22</v>
      </c>
      <c r="T61">
        <v>90</v>
      </c>
      <c r="U61">
        <v>54</v>
      </c>
      <c r="V61">
        <v>76</v>
      </c>
      <c r="W61">
        <v>10</v>
      </c>
      <c r="X61">
        <v>35</v>
      </c>
      <c r="Y61" s="48">
        <f t="shared" si="0"/>
        <v>66</v>
      </c>
      <c r="Z61">
        <v>14</v>
      </c>
      <c r="AA61">
        <f t="shared" si="1"/>
        <v>1</v>
      </c>
    </row>
    <row r="62" spans="1:27" x14ac:dyDescent="0.25">
      <c r="A62">
        <v>14</v>
      </c>
      <c r="B62">
        <v>0.28999999999999998</v>
      </c>
      <c r="C62">
        <v>167</v>
      </c>
      <c r="E62" t="s">
        <v>26</v>
      </c>
      <c r="I62">
        <v>68.900000000000006</v>
      </c>
      <c r="K62">
        <v>93.4</v>
      </c>
      <c r="L62">
        <v>49.1</v>
      </c>
      <c r="M62">
        <v>76.5</v>
      </c>
      <c r="N62">
        <v>0.21</v>
      </c>
      <c r="O62">
        <v>2.52</v>
      </c>
      <c r="P62">
        <v>7.3</v>
      </c>
      <c r="Q62">
        <v>62</v>
      </c>
      <c r="R62" s="3">
        <v>44301</v>
      </c>
      <c r="S62">
        <v>22</v>
      </c>
      <c r="T62">
        <v>118</v>
      </c>
      <c r="U62">
        <v>71</v>
      </c>
      <c r="V62">
        <v>76</v>
      </c>
      <c r="W62">
        <v>3</v>
      </c>
      <c r="X62">
        <v>37.200000000000003</v>
      </c>
      <c r="Y62" s="48">
        <f t="shared" si="0"/>
        <v>86.666666666666671</v>
      </c>
      <c r="Z62">
        <v>14</v>
      </c>
      <c r="AA62">
        <f t="shared" si="1"/>
        <v>1</v>
      </c>
    </row>
    <row r="63" spans="1:27" x14ac:dyDescent="0.25">
      <c r="A63">
        <v>14</v>
      </c>
      <c r="B63">
        <v>11.6</v>
      </c>
      <c r="C63">
        <v>189</v>
      </c>
      <c r="E63" t="s">
        <v>26</v>
      </c>
      <c r="I63">
        <v>8.1</v>
      </c>
      <c r="K63">
        <v>97.3</v>
      </c>
      <c r="L63">
        <v>43.3</v>
      </c>
      <c r="M63">
        <v>100.1</v>
      </c>
      <c r="N63">
        <v>0.21</v>
      </c>
      <c r="O63">
        <v>2.56</v>
      </c>
      <c r="P63">
        <v>7.35</v>
      </c>
      <c r="Q63">
        <v>62</v>
      </c>
      <c r="R63" s="3">
        <v>44302</v>
      </c>
      <c r="S63">
        <v>22</v>
      </c>
      <c r="T63">
        <v>163</v>
      </c>
      <c r="U63">
        <v>90</v>
      </c>
      <c r="V63">
        <v>69</v>
      </c>
      <c r="W63">
        <v>10</v>
      </c>
      <c r="X63">
        <v>36.200000000000003</v>
      </c>
      <c r="Y63" s="48">
        <f t="shared" si="0"/>
        <v>114.33333333333333</v>
      </c>
      <c r="Z63">
        <v>14</v>
      </c>
      <c r="AA63">
        <f t="shared" si="1"/>
        <v>1</v>
      </c>
    </row>
    <row r="64" spans="1:27" x14ac:dyDescent="0.25">
      <c r="A64">
        <v>14</v>
      </c>
      <c r="B64">
        <v>0.32</v>
      </c>
      <c r="C64">
        <v>177</v>
      </c>
      <c r="E64" t="s">
        <v>26</v>
      </c>
      <c r="I64">
        <v>92.4</v>
      </c>
      <c r="K64">
        <v>88.9</v>
      </c>
      <c r="L64">
        <v>44.2</v>
      </c>
      <c r="M64">
        <v>61.1</v>
      </c>
      <c r="N64">
        <v>0.21</v>
      </c>
      <c r="O64">
        <v>2.56</v>
      </c>
      <c r="P64">
        <v>7.33</v>
      </c>
      <c r="Q64">
        <v>62</v>
      </c>
      <c r="R64" s="3">
        <v>44303</v>
      </c>
      <c r="S64">
        <v>17</v>
      </c>
      <c r="T64">
        <v>111</v>
      </c>
      <c r="U64">
        <v>63</v>
      </c>
      <c r="V64">
        <v>88</v>
      </c>
      <c r="W64">
        <v>11</v>
      </c>
      <c r="X64">
        <v>37.700000000000003</v>
      </c>
      <c r="Y64" s="48">
        <f t="shared" si="0"/>
        <v>79</v>
      </c>
      <c r="Z64">
        <v>14</v>
      </c>
      <c r="AA64">
        <f t="shared" si="1"/>
        <v>1</v>
      </c>
    </row>
    <row r="65" spans="1:27" x14ac:dyDescent="0.25">
      <c r="A65">
        <v>14</v>
      </c>
      <c r="B65">
        <v>0.9</v>
      </c>
      <c r="C65">
        <v>209</v>
      </c>
      <c r="E65" t="s">
        <v>26</v>
      </c>
      <c r="I65">
        <v>89.5</v>
      </c>
      <c r="K65">
        <v>84.9</v>
      </c>
      <c r="L65">
        <v>45</v>
      </c>
      <c r="M65">
        <v>51.2</v>
      </c>
      <c r="N65">
        <v>0.21</v>
      </c>
      <c r="O65">
        <v>2.4500000000000002</v>
      </c>
      <c r="P65">
        <v>7.37</v>
      </c>
      <c r="Q65">
        <v>62</v>
      </c>
      <c r="R65" s="3">
        <v>44303</v>
      </c>
      <c r="S65">
        <v>17</v>
      </c>
      <c r="T65">
        <v>111</v>
      </c>
      <c r="U65">
        <v>63</v>
      </c>
      <c r="V65">
        <v>88</v>
      </c>
      <c r="W65">
        <v>11</v>
      </c>
      <c r="X65">
        <v>36.1</v>
      </c>
      <c r="Y65" s="48">
        <f t="shared" si="0"/>
        <v>79</v>
      </c>
      <c r="Z65">
        <v>14</v>
      </c>
      <c r="AA65">
        <f t="shared" si="1"/>
        <v>1</v>
      </c>
    </row>
    <row r="66" spans="1:27" x14ac:dyDescent="0.25">
      <c r="A66">
        <v>14</v>
      </c>
      <c r="B66">
        <v>0.23</v>
      </c>
      <c r="C66">
        <v>190</v>
      </c>
      <c r="E66" t="s">
        <v>26</v>
      </c>
      <c r="I66">
        <v>88.2</v>
      </c>
      <c r="J66">
        <v>0.54</v>
      </c>
      <c r="K66">
        <v>81.2</v>
      </c>
      <c r="L66">
        <v>57.6</v>
      </c>
      <c r="M66">
        <v>54</v>
      </c>
      <c r="N66">
        <v>0.21</v>
      </c>
      <c r="O66">
        <v>2.37</v>
      </c>
      <c r="P66">
        <v>7.25</v>
      </c>
      <c r="Q66">
        <v>62</v>
      </c>
      <c r="R66" s="3">
        <v>44304</v>
      </c>
      <c r="S66">
        <v>22</v>
      </c>
      <c r="T66">
        <v>130</v>
      </c>
      <c r="U66">
        <v>62</v>
      </c>
      <c r="V66">
        <v>97</v>
      </c>
      <c r="W66">
        <v>15</v>
      </c>
      <c r="X66">
        <v>37.6</v>
      </c>
      <c r="Y66" s="48">
        <f t="shared" ref="Y66:Y129" si="2">IF(OR(T66="",U66=""),"",(T66+(2*U66))/3)</f>
        <v>84.666666666666671</v>
      </c>
      <c r="Z66">
        <v>14</v>
      </c>
      <c r="AA66">
        <f t="shared" ref="AA66:AA129" si="3">IF(A66="",0,IF(COUNTIF(B66:Y66,"")&gt;0,1,0))</f>
        <v>1</v>
      </c>
    </row>
    <row r="67" spans="1:27" x14ac:dyDescent="0.25">
      <c r="A67">
        <v>14</v>
      </c>
      <c r="B67">
        <v>0.28999999999999998</v>
      </c>
      <c r="C67">
        <v>212</v>
      </c>
      <c r="E67" t="s">
        <v>26</v>
      </c>
      <c r="I67">
        <v>74.5</v>
      </c>
      <c r="K67">
        <v>90.8</v>
      </c>
      <c r="L67">
        <v>52.8</v>
      </c>
      <c r="M67">
        <v>56.8</v>
      </c>
      <c r="N67">
        <v>0.21</v>
      </c>
      <c r="O67">
        <v>2.2200000000000002</v>
      </c>
      <c r="P67">
        <v>7.28</v>
      </c>
      <c r="Q67">
        <v>62</v>
      </c>
      <c r="R67" s="3">
        <v>44305</v>
      </c>
      <c r="S67">
        <v>18</v>
      </c>
      <c r="T67">
        <v>112</v>
      </c>
      <c r="U67">
        <v>61</v>
      </c>
      <c r="V67">
        <v>73</v>
      </c>
      <c r="W67">
        <v>11</v>
      </c>
      <c r="X67">
        <v>35.1</v>
      </c>
      <c r="Y67" s="48">
        <f t="shared" si="2"/>
        <v>78</v>
      </c>
      <c r="Z67">
        <v>14</v>
      </c>
      <c r="AA67">
        <f t="shared" si="3"/>
        <v>1</v>
      </c>
    </row>
    <row r="68" spans="1:27" x14ac:dyDescent="0.25">
      <c r="A68">
        <v>14</v>
      </c>
      <c r="B68">
        <v>0.57999999999999996</v>
      </c>
      <c r="C68">
        <v>183</v>
      </c>
      <c r="E68" t="s">
        <v>26</v>
      </c>
      <c r="I68">
        <v>83.4</v>
      </c>
      <c r="K68">
        <v>84.5</v>
      </c>
      <c r="L68">
        <v>50.6</v>
      </c>
      <c r="M68">
        <v>54.7</v>
      </c>
      <c r="N68">
        <v>0.4</v>
      </c>
      <c r="O68">
        <v>2.16</v>
      </c>
      <c r="P68">
        <v>7.31</v>
      </c>
      <c r="Q68">
        <v>62</v>
      </c>
      <c r="R68" s="3">
        <v>44307</v>
      </c>
      <c r="S68">
        <v>19</v>
      </c>
      <c r="T68">
        <v>116</v>
      </c>
      <c r="U68">
        <v>61</v>
      </c>
      <c r="V68">
        <v>100</v>
      </c>
      <c r="W68">
        <v>11</v>
      </c>
      <c r="X68">
        <v>38.5</v>
      </c>
      <c r="Y68" s="48">
        <f t="shared" si="2"/>
        <v>79.333333333333329</v>
      </c>
      <c r="Z68">
        <v>14</v>
      </c>
      <c r="AA68">
        <f t="shared" si="3"/>
        <v>1</v>
      </c>
    </row>
    <row r="69" spans="1:27" x14ac:dyDescent="0.25">
      <c r="A69">
        <v>14</v>
      </c>
      <c r="B69">
        <v>0.18</v>
      </c>
      <c r="C69">
        <v>161</v>
      </c>
      <c r="E69" t="s">
        <v>26</v>
      </c>
      <c r="I69">
        <v>80.8</v>
      </c>
      <c r="K69">
        <v>91.1</v>
      </c>
      <c r="L69">
        <v>44.4</v>
      </c>
      <c r="M69">
        <v>66.3</v>
      </c>
      <c r="N69">
        <v>0.21</v>
      </c>
      <c r="O69">
        <v>1.94</v>
      </c>
      <c r="P69">
        <v>7.34</v>
      </c>
      <c r="Q69">
        <v>62</v>
      </c>
      <c r="R69" s="3">
        <v>44307</v>
      </c>
      <c r="S69">
        <v>19</v>
      </c>
      <c r="T69">
        <v>116</v>
      </c>
      <c r="U69">
        <v>61</v>
      </c>
      <c r="V69">
        <v>100</v>
      </c>
      <c r="W69">
        <v>11</v>
      </c>
      <c r="X69">
        <v>34.6</v>
      </c>
      <c r="Y69" s="48">
        <f t="shared" si="2"/>
        <v>79.333333333333329</v>
      </c>
      <c r="Z69">
        <v>14</v>
      </c>
      <c r="AA69">
        <f t="shared" si="3"/>
        <v>1</v>
      </c>
    </row>
    <row r="70" spans="1:27" x14ac:dyDescent="0.25">
      <c r="A70">
        <v>14</v>
      </c>
      <c r="B70">
        <v>0.34</v>
      </c>
      <c r="C70">
        <v>147</v>
      </c>
      <c r="E70" t="s">
        <v>26</v>
      </c>
      <c r="H70">
        <v>344.4</v>
      </c>
      <c r="I70">
        <v>90.2</v>
      </c>
      <c r="K70">
        <v>64.099999999999994</v>
      </c>
      <c r="L70">
        <v>62.6</v>
      </c>
      <c r="M70">
        <v>42.7</v>
      </c>
      <c r="N70">
        <v>0.21</v>
      </c>
      <c r="O70">
        <v>2.1</v>
      </c>
      <c r="P70">
        <v>7.19</v>
      </c>
      <c r="Q70">
        <v>62</v>
      </c>
      <c r="R70" s="3">
        <v>44309</v>
      </c>
      <c r="S70">
        <v>22</v>
      </c>
      <c r="T70">
        <v>119</v>
      </c>
      <c r="U70">
        <v>82</v>
      </c>
      <c r="V70">
        <v>104</v>
      </c>
      <c r="W70">
        <v>0</v>
      </c>
      <c r="X70">
        <v>38</v>
      </c>
      <c r="Y70" s="48">
        <f t="shared" si="2"/>
        <v>94.333333333333329</v>
      </c>
      <c r="Z70">
        <v>14</v>
      </c>
      <c r="AA70">
        <f t="shared" si="3"/>
        <v>1</v>
      </c>
    </row>
    <row r="71" spans="1:27" x14ac:dyDescent="0.25">
      <c r="A71">
        <v>15</v>
      </c>
      <c r="B71">
        <v>0.61</v>
      </c>
      <c r="C71">
        <v>186</v>
      </c>
      <c r="D71">
        <v>370</v>
      </c>
      <c r="E71" t="s">
        <v>26</v>
      </c>
      <c r="F71">
        <v>1.87</v>
      </c>
      <c r="G71">
        <v>615</v>
      </c>
      <c r="H71">
        <v>15.1</v>
      </c>
      <c r="I71">
        <v>41.6</v>
      </c>
      <c r="J71">
        <v>0.39</v>
      </c>
      <c r="K71">
        <v>90.6</v>
      </c>
      <c r="L71">
        <v>34.200000000000003</v>
      </c>
      <c r="M71">
        <v>65.2</v>
      </c>
      <c r="N71">
        <v>0.75</v>
      </c>
      <c r="O71">
        <v>1.76</v>
      </c>
      <c r="P71">
        <v>7.34</v>
      </c>
      <c r="Q71">
        <v>80</v>
      </c>
      <c r="R71" s="3">
        <v>44302</v>
      </c>
      <c r="S71">
        <v>14</v>
      </c>
      <c r="T71">
        <v>116</v>
      </c>
      <c r="U71">
        <v>60</v>
      </c>
      <c r="V71">
        <v>60</v>
      </c>
      <c r="W71">
        <v>15</v>
      </c>
      <c r="X71">
        <v>35</v>
      </c>
      <c r="Y71" s="48">
        <f t="shared" si="2"/>
        <v>78.666666666666671</v>
      </c>
      <c r="Z71">
        <v>15</v>
      </c>
      <c r="AA71">
        <f t="shared" si="3"/>
        <v>0</v>
      </c>
    </row>
    <row r="72" spans="1:27" x14ac:dyDescent="0.25">
      <c r="A72">
        <v>15</v>
      </c>
      <c r="B72">
        <v>0.3</v>
      </c>
      <c r="C72">
        <v>216</v>
      </c>
      <c r="E72" t="s">
        <v>26</v>
      </c>
      <c r="I72">
        <v>53.8</v>
      </c>
      <c r="K72">
        <v>83.9</v>
      </c>
      <c r="L72">
        <v>30.3</v>
      </c>
      <c r="M72">
        <v>53</v>
      </c>
      <c r="N72">
        <v>0.21</v>
      </c>
      <c r="O72">
        <v>2.06</v>
      </c>
      <c r="P72">
        <v>7.43</v>
      </c>
      <c r="Q72">
        <v>80</v>
      </c>
      <c r="R72" s="3">
        <v>44303</v>
      </c>
      <c r="S72">
        <v>23</v>
      </c>
      <c r="T72">
        <v>95</v>
      </c>
      <c r="U72">
        <v>54</v>
      </c>
      <c r="V72">
        <v>63</v>
      </c>
      <c r="W72">
        <v>15</v>
      </c>
      <c r="X72">
        <v>35</v>
      </c>
      <c r="Y72" s="48">
        <f t="shared" si="2"/>
        <v>67.666666666666671</v>
      </c>
      <c r="Z72">
        <v>15</v>
      </c>
      <c r="AA72">
        <f t="shared" si="3"/>
        <v>1</v>
      </c>
    </row>
    <row r="73" spans="1:27" x14ac:dyDescent="0.25">
      <c r="A73">
        <v>15</v>
      </c>
      <c r="B73">
        <v>0.26</v>
      </c>
      <c r="C73">
        <v>246</v>
      </c>
      <c r="E73" t="s">
        <v>26</v>
      </c>
      <c r="I73">
        <v>88.3</v>
      </c>
      <c r="J73">
        <v>0.52</v>
      </c>
      <c r="K73">
        <v>79</v>
      </c>
      <c r="L73">
        <v>32.9</v>
      </c>
      <c r="M73">
        <v>44</v>
      </c>
      <c r="N73">
        <v>0.21</v>
      </c>
      <c r="O73">
        <v>2.1800000000000002</v>
      </c>
      <c r="P73">
        <v>7.4</v>
      </c>
      <c r="Q73">
        <v>80</v>
      </c>
      <c r="R73" s="3">
        <v>44305</v>
      </c>
      <c r="S73">
        <v>16</v>
      </c>
      <c r="T73">
        <v>110</v>
      </c>
      <c r="U73">
        <v>58</v>
      </c>
      <c r="V73">
        <v>61</v>
      </c>
      <c r="W73">
        <v>15</v>
      </c>
      <c r="X73">
        <v>35</v>
      </c>
      <c r="Y73" s="48">
        <f t="shared" si="2"/>
        <v>75.333333333333329</v>
      </c>
      <c r="Z73">
        <v>15</v>
      </c>
      <c r="AA73">
        <f t="shared" si="3"/>
        <v>1</v>
      </c>
    </row>
    <row r="74" spans="1:27" x14ac:dyDescent="0.25">
      <c r="A74">
        <v>15</v>
      </c>
      <c r="B74">
        <v>0.25</v>
      </c>
      <c r="C74">
        <v>337</v>
      </c>
      <c r="E74" t="s">
        <v>26</v>
      </c>
      <c r="I74">
        <v>94</v>
      </c>
      <c r="K74">
        <v>67.099999999999994</v>
      </c>
      <c r="L74">
        <v>33.6</v>
      </c>
      <c r="M74">
        <v>36.299999999999997</v>
      </c>
      <c r="N74">
        <v>1</v>
      </c>
      <c r="O74">
        <v>1.82</v>
      </c>
      <c r="P74">
        <v>7.39</v>
      </c>
      <c r="Q74">
        <v>80</v>
      </c>
      <c r="R74" s="3">
        <v>44307</v>
      </c>
      <c r="S74">
        <v>21</v>
      </c>
      <c r="T74">
        <v>115</v>
      </c>
      <c r="U74">
        <v>59</v>
      </c>
      <c r="V74">
        <v>61</v>
      </c>
      <c r="W74">
        <v>15</v>
      </c>
      <c r="X74">
        <v>38.5</v>
      </c>
      <c r="Y74" s="48">
        <f t="shared" si="2"/>
        <v>77.666666666666671</v>
      </c>
      <c r="Z74">
        <v>15</v>
      </c>
      <c r="AA74">
        <f t="shared" si="3"/>
        <v>1</v>
      </c>
    </row>
    <row r="75" spans="1:27" x14ac:dyDescent="0.25">
      <c r="A75">
        <v>15</v>
      </c>
      <c r="B75">
        <v>0.25</v>
      </c>
      <c r="C75">
        <v>357</v>
      </c>
      <c r="E75" t="s">
        <v>26</v>
      </c>
      <c r="I75">
        <v>87.4</v>
      </c>
      <c r="K75">
        <v>78</v>
      </c>
      <c r="L75">
        <v>35.799999999999997</v>
      </c>
      <c r="M75">
        <v>45.3</v>
      </c>
      <c r="N75">
        <v>0.21</v>
      </c>
      <c r="O75">
        <v>1.53</v>
      </c>
      <c r="P75">
        <v>7.41</v>
      </c>
      <c r="Q75">
        <v>80</v>
      </c>
      <c r="R75" s="3">
        <v>44307</v>
      </c>
      <c r="S75">
        <v>21</v>
      </c>
      <c r="T75">
        <v>115</v>
      </c>
      <c r="U75">
        <v>59</v>
      </c>
      <c r="V75">
        <v>61</v>
      </c>
      <c r="W75">
        <v>15</v>
      </c>
      <c r="X75">
        <v>35.200000000000003</v>
      </c>
      <c r="Y75" s="48">
        <f t="shared" si="2"/>
        <v>77.666666666666671</v>
      </c>
      <c r="Z75">
        <v>15</v>
      </c>
      <c r="AA75">
        <f t="shared" si="3"/>
        <v>1</v>
      </c>
    </row>
    <row r="76" spans="1:27" x14ac:dyDescent="0.25">
      <c r="A76">
        <v>15</v>
      </c>
      <c r="B76">
        <v>0.24</v>
      </c>
      <c r="C76">
        <v>423</v>
      </c>
      <c r="E76" t="s">
        <v>26</v>
      </c>
      <c r="I76">
        <v>71</v>
      </c>
      <c r="J76">
        <v>0.57999999999999996</v>
      </c>
      <c r="K76">
        <v>77.599999999999994</v>
      </c>
      <c r="L76">
        <v>31.9</v>
      </c>
      <c r="M76">
        <v>43.1</v>
      </c>
      <c r="N76">
        <v>1</v>
      </c>
      <c r="O76">
        <v>1.32</v>
      </c>
      <c r="P76">
        <v>7.44</v>
      </c>
      <c r="Q76">
        <v>80</v>
      </c>
      <c r="R76" s="3">
        <v>44309</v>
      </c>
      <c r="S76">
        <v>20</v>
      </c>
      <c r="T76">
        <v>127</v>
      </c>
      <c r="U76">
        <v>70</v>
      </c>
      <c r="V76">
        <v>54</v>
      </c>
      <c r="W76">
        <v>15</v>
      </c>
      <c r="X76">
        <v>35</v>
      </c>
      <c r="Y76" s="48">
        <f t="shared" si="2"/>
        <v>89</v>
      </c>
      <c r="Z76">
        <v>15</v>
      </c>
      <c r="AA76">
        <f t="shared" si="3"/>
        <v>1</v>
      </c>
    </row>
    <row r="77" spans="1:27" x14ac:dyDescent="0.25">
      <c r="A77">
        <v>16</v>
      </c>
      <c r="B77">
        <v>1.02</v>
      </c>
      <c r="C77">
        <v>386</v>
      </c>
      <c r="D77">
        <v>480</v>
      </c>
      <c r="E77" t="s">
        <v>26</v>
      </c>
      <c r="F77">
        <v>5.04</v>
      </c>
      <c r="G77">
        <v>1014</v>
      </c>
      <c r="H77">
        <v>4</v>
      </c>
      <c r="J77">
        <v>0.59</v>
      </c>
      <c r="K77">
        <v>85.7</v>
      </c>
      <c r="L77">
        <v>34.1</v>
      </c>
      <c r="M77">
        <v>47.8</v>
      </c>
      <c r="N77">
        <v>0.21</v>
      </c>
      <c r="O77">
        <v>0.67</v>
      </c>
      <c r="P77">
        <v>7.45</v>
      </c>
      <c r="Q77">
        <v>56</v>
      </c>
      <c r="R77" s="3">
        <v>44304</v>
      </c>
      <c r="S77">
        <v>30</v>
      </c>
      <c r="T77">
        <v>152</v>
      </c>
      <c r="U77">
        <v>80</v>
      </c>
      <c r="V77">
        <v>111</v>
      </c>
      <c r="W77">
        <v>15</v>
      </c>
      <c r="X77">
        <v>37</v>
      </c>
      <c r="Y77" s="48">
        <f t="shared" si="2"/>
        <v>104</v>
      </c>
      <c r="Z77">
        <v>16</v>
      </c>
      <c r="AA77">
        <f t="shared" si="3"/>
        <v>1</v>
      </c>
    </row>
    <row r="78" spans="1:27" x14ac:dyDescent="0.25">
      <c r="A78">
        <v>16</v>
      </c>
      <c r="B78">
        <v>1.04</v>
      </c>
      <c r="C78">
        <v>313</v>
      </c>
      <c r="D78">
        <v>455</v>
      </c>
      <c r="E78" t="s">
        <v>26</v>
      </c>
      <c r="G78">
        <v>1058</v>
      </c>
      <c r="H78">
        <v>4</v>
      </c>
      <c r="I78">
        <v>23.1</v>
      </c>
      <c r="J78">
        <v>0.56999999999999995</v>
      </c>
      <c r="K78">
        <v>81.5</v>
      </c>
      <c r="L78">
        <v>39.1</v>
      </c>
      <c r="M78">
        <v>45.6</v>
      </c>
      <c r="N78">
        <v>0.21</v>
      </c>
      <c r="O78">
        <v>0.64</v>
      </c>
      <c r="P78">
        <v>7.41</v>
      </c>
      <c r="Q78">
        <v>56</v>
      </c>
      <c r="R78" s="3">
        <v>44305</v>
      </c>
      <c r="S78">
        <v>21</v>
      </c>
      <c r="T78">
        <v>156</v>
      </c>
      <c r="U78">
        <v>65</v>
      </c>
      <c r="V78">
        <v>73</v>
      </c>
      <c r="W78">
        <v>15</v>
      </c>
      <c r="X78">
        <v>35.5</v>
      </c>
      <c r="Y78" s="48">
        <f t="shared" si="2"/>
        <v>95.333333333333329</v>
      </c>
      <c r="Z78">
        <v>16</v>
      </c>
      <c r="AA78">
        <f t="shared" si="3"/>
        <v>1</v>
      </c>
    </row>
    <row r="79" spans="1:27" x14ac:dyDescent="0.25">
      <c r="A79">
        <v>16</v>
      </c>
      <c r="B79">
        <v>0.68</v>
      </c>
      <c r="C79">
        <v>432</v>
      </c>
      <c r="E79" t="s">
        <v>26</v>
      </c>
      <c r="I79">
        <v>20.399999999999999</v>
      </c>
      <c r="K79">
        <v>83.6</v>
      </c>
      <c r="L79">
        <v>52.9</v>
      </c>
      <c r="M79">
        <v>54.3</v>
      </c>
      <c r="N79">
        <v>0.9</v>
      </c>
      <c r="O79">
        <v>0.59</v>
      </c>
      <c r="P79">
        <v>7.29</v>
      </c>
      <c r="Q79">
        <v>56</v>
      </c>
      <c r="R79" s="3">
        <v>44307</v>
      </c>
      <c r="S79">
        <v>20</v>
      </c>
      <c r="T79">
        <v>116</v>
      </c>
      <c r="U79">
        <v>62</v>
      </c>
      <c r="V79">
        <v>95</v>
      </c>
      <c r="W79">
        <v>10</v>
      </c>
      <c r="X79">
        <v>37.200000000000003</v>
      </c>
      <c r="Y79" s="48">
        <f t="shared" si="2"/>
        <v>80</v>
      </c>
      <c r="Z79">
        <v>16</v>
      </c>
      <c r="AA79">
        <f t="shared" si="3"/>
        <v>1</v>
      </c>
    </row>
    <row r="80" spans="1:27" x14ac:dyDescent="0.25">
      <c r="A80">
        <v>16</v>
      </c>
      <c r="B80">
        <v>0.73</v>
      </c>
      <c r="C80">
        <v>387</v>
      </c>
      <c r="E80" t="s">
        <v>26</v>
      </c>
      <c r="I80">
        <v>13.2</v>
      </c>
      <c r="K80">
        <v>88.5</v>
      </c>
      <c r="L80">
        <v>66</v>
      </c>
      <c r="M80">
        <v>63.3</v>
      </c>
      <c r="N80">
        <v>0.21</v>
      </c>
      <c r="O80">
        <v>0.51</v>
      </c>
      <c r="P80">
        <v>7.27</v>
      </c>
      <c r="Q80">
        <v>56</v>
      </c>
      <c r="R80" s="3">
        <v>44307</v>
      </c>
      <c r="S80">
        <v>20</v>
      </c>
      <c r="T80">
        <v>116</v>
      </c>
      <c r="U80">
        <v>62</v>
      </c>
      <c r="V80">
        <v>95</v>
      </c>
      <c r="W80">
        <v>10</v>
      </c>
      <c r="X80">
        <v>36</v>
      </c>
      <c r="Y80" s="48">
        <f t="shared" si="2"/>
        <v>80</v>
      </c>
      <c r="Z80">
        <v>16</v>
      </c>
      <c r="AA80">
        <f t="shared" si="3"/>
        <v>1</v>
      </c>
    </row>
    <row r="81" spans="1:27" x14ac:dyDescent="0.25">
      <c r="A81">
        <v>16</v>
      </c>
      <c r="B81">
        <v>0.71</v>
      </c>
      <c r="C81">
        <v>389</v>
      </c>
      <c r="E81" t="s">
        <v>26</v>
      </c>
      <c r="I81">
        <v>13.7</v>
      </c>
      <c r="J81">
        <v>0.27</v>
      </c>
      <c r="K81">
        <v>96.9</v>
      </c>
      <c r="L81">
        <v>62.9</v>
      </c>
      <c r="M81">
        <v>98.4</v>
      </c>
      <c r="N81">
        <v>0.21</v>
      </c>
      <c r="O81">
        <v>0.5</v>
      </c>
      <c r="P81">
        <v>7.33</v>
      </c>
      <c r="Q81">
        <v>56</v>
      </c>
      <c r="R81" s="3">
        <v>44309</v>
      </c>
      <c r="S81">
        <v>22</v>
      </c>
      <c r="T81">
        <v>130</v>
      </c>
      <c r="U81">
        <v>70</v>
      </c>
      <c r="V81">
        <v>114</v>
      </c>
      <c r="W81">
        <v>0</v>
      </c>
      <c r="X81">
        <v>37.5</v>
      </c>
      <c r="Y81" s="48">
        <f t="shared" si="2"/>
        <v>90</v>
      </c>
      <c r="Z81">
        <v>16</v>
      </c>
      <c r="AA81">
        <f t="shared" si="3"/>
        <v>1</v>
      </c>
    </row>
    <row r="82" spans="1:27" x14ac:dyDescent="0.25">
      <c r="A82">
        <v>16</v>
      </c>
      <c r="B82">
        <v>0.96</v>
      </c>
      <c r="C82">
        <v>477</v>
      </c>
      <c r="E82" t="s">
        <v>26</v>
      </c>
      <c r="I82">
        <v>20.6</v>
      </c>
      <c r="J82">
        <v>0.24</v>
      </c>
      <c r="K82">
        <v>68.599999999999994</v>
      </c>
      <c r="L82">
        <v>66.099999999999994</v>
      </c>
      <c r="M82">
        <v>37.4</v>
      </c>
      <c r="N82">
        <v>0.21</v>
      </c>
      <c r="O82">
        <v>0.51</v>
      </c>
      <c r="P82">
        <v>7.34</v>
      </c>
      <c r="Q82">
        <v>56</v>
      </c>
      <c r="R82" s="3">
        <v>44311</v>
      </c>
      <c r="S82">
        <v>22</v>
      </c>
      <c r="T82">
        <v>107</v>
      </c>
      <c r="U82">
        <v>60</v>
      </c>
      <c r="V82">
        <v>61</v>
      </c>
      <c r="W82">
        <v>0</v>
      </c>
      <c r="X82">
        <v>35</v>
      </c>
      <c r="Y82" s="48">
        <f t="shared" si="2"/>
        <v>75.666666666666671</v>
      </c>
      <c r="Z82">
        <v>16</v>
      </c>
      <c r="AA82">
        <f t="shared" si="3"/>
        <v>1</v>
      </c>
    </row>
    <row r="83" spans="1:27" x14ac:dyDescent="0.25">
      <c r="A83">
        <v>16</v>
      </c>
      <c r="B83">
        <v>0.89</v>
      </c>
      <c r="C83">
        <v>428</v>
      </c>
      <c r="E83" t="s">
        <v>26</v>
      </c>
      <c r="I83">
        <v>14.1</v>
      </c>
      <c r="K83">
        <v>89.1</v>
      </c>
      <c r="L83">
        <v>84.7</v>
      </c>
      <c r="M83">
        <v>58.4</v>
      </c>
      <c r="N83">
        <v>0.21</v>
      </c>
      <c r="O83">
        <v>0.44</v>
      </c>
      <c r="P83">
        <v>7.33</v>
      </c>
      <c r="Q83">
        <v>56</v>
      </c>
      <c r="R83" s="3">
        <v>44313</v>
      </c>
      <c r="S83">
        <v>22</v>
      </c>
      <c r="T83">
        <v>135</v>
      </c>
      <c r="U83">
        <v>68</v>
      </c>
      <c r="V83">
        <v>102</v>
      </c>
      <c r="W83">
        <v>3</v>
      </c>
      <c r="X83">
        <v>35.9</v>
      </c>
      <c r="Y83" s="48">
        <f t="shared" si="2"/>
        <v>90.333333333333329</v>
      </c>
      <c r="Z83">
        <v>16</v>
      </c>
      <c r="AA83">
        <f t="shared" si="3"/>
        <v>1</v>
      </c>
    </row>
    <row r="84" spans="1:27" x14ac:dyDescent="0.25">
      <c r="A84">
        <v>16</v>
      </c>
      <c r="B84">
        <v>0.69</v>
      </c>
      <c r="C84">
        <v>346</v>
      </c>
      <c r="E84" t="s">
        <v>26</v>
      </c>
      <c r="I84">
        <v>22.7</v>
      </c>
      <c r="J84">
        <v>0.28000000000000003</v>
      </c>
      <c r="K84">
        <v>71</v>
      </c>
      <c r="L84">
        <v>39.9</v>
      </c>
      <c r="M84">
        <v>39.9</v>
      </c>
      <c r="N84">
        <v>0.21</v>
      </c>
      <c r="O84">
        <v>0.49</v>
      </c>
      <c r="P84">
        <v>7.29</v>
      </c>
      <c r="Q84">
        <v>56</v>
      </c>
      <c r="R84" s="3">
        <v>44313</v>
      </c>
      <c r="S84">
        <v>22</v>
      </c>
      <c r="T84">
        <v>135</v>
      </c>
      <c r="U84">
        <v>68</v>
      </c>
      <c r="V84">
        <v>102</v>
      </c>
      <c r="W84">
        <v>3</v>
      </c>
      <c r="X84">
        <v>36.700000000000003</v>
      </c>
      <c r="Y84" s="48">
        <f t="shared" si="2"/>
        <v>90.333333333333329</v>
      </c>
      <c r="Z84">
        <v>16</v>
      </c>
      <c r="AA84">
        <f t="shared" si="3"/>
        <v>1</v>
      </c>
    </row>
    <row r="85" spans="1:27" x14ac:dyDescent="0.25">
      <c r="A85">
        <v>16</v>
      </c>
      <c r="B85">
        <v>0.78</v>
      </c>
      <c r="C85">
        <v>349</v>
      </c>
      <c r="E85" t="s">
        <v>26</v>
      </c>
      <c r="I85">
        <v>21.3</v>
      </c>
      <c r="J85">
        <v>0.25</v>
      </c>
      <c r="K85">
        <v>92.5</v>
      </c>
      <c r="L85">
        <v>60</v>
      </c>
      <c r="M85">
        <v>60</v>
      </c>
      <c r="N85">
        <v>0.21</v>
      </c>
      <c r="O85">
        <v>0.47</v>
      </c>
      <c r="P85">
        <v>7.41</v>
      </c>
      <c r="Q85">
        <v>56</v>
      </c>
      <c r="R85" s="3">
        <v>44315</v>
      </c>
      <c r="S85">
        <v>18</v>
      </c>
      <c r="T85">
        <v>109</v>
      </c>
      <c r="U85">
        <v>54</v>
      </c>
      <c r="V85">
        <v>78</v>
      </c>
      <c r="W85">
        <v>3</v>
      </c>
      <c r="X85">
        <v>37</v>
      </c>
      <c r="Y85" s="48">
        <f t="shared" si="2"/>
        <v>72.333333333333329</v>
      </c>
      <c r="Z85">
        <v>16</v>
      </c>
      <c r="AA85">
        <f t="shared" si="3"/>
        <v>1</v>
      </c>
    </row>
    <row r="86" spans="1:27" x14ac:dyDescent="0.25">
      <c r="A86">
        <v>16</v>
      </c>
      <c r="B86">
        <v>1.79</v>
      </c>
      <c r="C86">
        <v>328</v>
      </c>
      <c r="E86" t="s">
        <v>26</v>
      </c>
      <c r="I86">
        <v>20.6</v>
      </c>
      <c r="J86">
        <v>0.26</v>
      </c>
      <c r="K86">
        <v>88.9</v>
      </c>
      <c r="L86">
        <v>59.6</v>
      </c>
      <c r="M86">
        <v>59.6</v>
      </c>
      <c r="N86">
        <v>0.21</v>
      </c>
      <c r="O86">
        <v>0.47</v>
      </c>
      <c r="P86">
        <v>7.3</v>
      </c>
      <c r="Q86">
        <v>56</v>
      </c>
      <c r="R86" s="3">
        <v>44316</v>
      </c>
      <c r="S86">
        <v>20</v>
      </c>
      <c r="T86">
        <v>132</v>
      </c>
      <c r="U86">
        <v>56</v>
      </c>
      <c r="V86">
        <v>74</v>
      </c>
      <c r="W86">
        <v>3</v>
      </c>
      <c r="X86">
        <v>35.200000000000003</v>
      </c>
      <c r="Y86" s="48">
        <f t="shared" si="2"/>
        <v>81.333333333333329</v>
      </c>
      <c r="Z86">
        <v>16</v>
      </c>
      <c r="AA86">
        <f t="shared" si="3"/>
        <v>1</v>
      </c>
    </row>
    <row r="87" spans="1:27" x14ac:dyDescent="0.25">
      <c r="A87">
        <v>16</v>
      </c>
      <c r="B87">
        <v>1.29</v>
      </c>
      <c r="C87">
        <v>302</v>
      </c>
      <c r="E87" t="s">
        <v>26</v>
      </c>
      <c r="F87">
        <v>3.36</v>
      </c>
      <c r="G87">
        <v>437</v>
      </c>
      <c r="H87">
        <v>24.7</v>
      </c>
      <c r="I87">
        <v>23.2</v>
      </c>
      <c r="J87">
        <v>0.28000000000000003</v>
      </c>
      <c r="K87">
        <v>75.099999999999994</v>
      </c>
      <c r="L87">
        <v>46.9</v>
      </c>
      <c r="M87">
        <v>46.9</v>
      </c>
      <c r="N87">
        <v>0.21</v>
      </c>
      <c r="O87">
        <v>0.39</v>
      </c>
      <c r="P87">
        <v>7.24</v>
      </c>
      <c r="Q87">
        <v>56</v>
      </c>
      <c r="R87" s="3">
        <v>44317</v>
      </c>
      <c r="S87">
        <v>20</v>
      </c>
      <c r="T87">
        <v>94</v>
      </c>
      <c r="U87">
        <v>54</v>
      </c>
      <c r="V87">
        <v>103</v>
      </c>
      <c r="W87">
        <v>3</v>
      </c>
      <c r="X87">
        <v>35.1</v>
      </c>
      <c r="Y87" s="48">
        <f t="shared" si="2"/>
        <v>67.333333333333329</v>
      </c>
      <c r="Z87">
        <v>16</v>
      </c>
      <c r="AA87">
        <f t="shared" si="3"/>
        <v>1</v>
      </c>
    </row>
    <row r="88" spans="1:27" x14ac:dyDescent="0.25">
      <c r="A88">
        <v>16</v>
      </c>
      <c r="B88">
        <v>0.79</v>
      </c>
      <c r="C88">
        <v>245</v>
      </c>
      <c r="E88" t="s">
        <v>26</v>
      </c>
      <c r="I88">
        <v>28.6</v>
      </c>
      <c r="K88">
        <v>71.2</v>
      </c>
      <c r="L88">
        <v>39.1</v>
      </c>
      <c r="M88">
        <v>39.1</v>
      </c>
      <c r="N88">
        <v>0.21</v>
      </c>
      <c r="O88">
        <v>0.38</v>
      </c>
      <c r="P88">
        <v>7.16</v>
      </c>
      <c r="Q88">
        <v>56</v>
      </c>
      <c r="R88" s="3">
        <v>44319</v>
      </c>
      <c r="S88">
        <v>20</v>
      </c>
      <c r="T88">
        <v>123</v>
      </c>
      <c r="U88">
        <v>56</v>
      </c>
      <c r="V88">
        <v>100</v>
      </c>
      <c r="W88">
        <v>10</v>
      </c>
      <c r="X88">
        <v>33.1</v>
      </c>
      <c r="Y88" s="48">
        <f t="shared" si="2"/>
        <v>78.333333333333329</v>
      </c>
      <c r="Z88">
        <v>16</v>
      </c>
      <c r="AA88">
        <f t="shared" si="3"/>
        <v>1</v>
      </c>
    </row>
    <row r="89" spans="1:27" x14ac:dyDescent="0.25">
      <c r="A89">
        <v>16</v>
      </c>
      <c r="B89">
        <v>0.9</v>
      </c>
      <c r="C89">
        <v>331</v>
      </c>
      <c r="E89" t="s">
        <v>26</v>
      </c>
      <c r="I89">
        <v>46.3</v>
      </c>
      <c r="K89">
        <v>72.3</v>
      </c>
      <c r="L89">
        <v>28.4</v>
      </c>
      <c r="M89">
        <v>28.4</v>
      </c>
      <c r="N89">
        <v>0.21</v>
      </c>
      <c r="O89">
        <v>0.94</v>
      </c>
      <c r="P89">
        <v>7.09</v>
      </c>
      <c r="Q89">
        <v>56</v>
      </c>
      <c r="R89" s="3">
        <v>44320</v>
      </c>
      <c r="S89">
        <v>16</v>
      </c>
      <c r="T89">
        <v>93</v>
      </c>
      <c r="U89">
        <v>55</v>
      </c>
      <c r="V89">
        <v>93</v>
      </c>
      <c r="W89">
        <v>3</v>
      </c>
      <c r="X89">
        <v>34</v>
      </c>
      <c r="Y89" s="48">
        <f t="shared" si="2"/>
        <v>67.666666666666671</v>
      </c>
      <c r="Z89">
        <v>16</v>
      </c>
      <c r="AA89">
        <f t="shared" si="3"/>
        <v>1</v>
      </c>
    </row>
    <row r="90" spans="1:27" x14ac:dyDescent="0.25">
      <c r="A90">
        <v>17</v>
      </c>
      <c r="B90">
        <v>1.02</v>
      </c>
      <c r="C90">
        <v>174</v>
      </c>
      <c r="D90">
        <v>208</v>
      </c>
      <c r="E90" t="s">
        <v>26</v>
      </c>
      <c r="F90">
        <v>0.25</v>
      </c>
      <c r="G90">
        <v>1981</v>
      </c>
      <c r="H90">
        <v>4.5</v>
      </c>
      <c r="I90">
        <v>14.4</v>
      </c>
      <c r="J90">
        <v>0.65</v>
      </c>
      <c r="K90">
        <v>88.2</v>
      </c>
      <c r="L90">
        <v>49.2</v>
      </c>
      <c r="M90">
        <v>49.2</v>
      </c>
      <c r="N90">
        <v>0.21</v>
      </c>
      <c r="O90">
        <v>0.92</v>
      </c>
      <c r="P90">
        <v>7.47</v>
      </c>
      <c r="Q90">
        <v>51</v>
      </c>
      <c r="R90" s="3">
        <v>44296</v>
      </c>
      <c r="S90">
        <v>18</v>
      </c>
      <c r="T90">
        <v>119</v>
      </c>
      <c r="U90">
        <v>70</v>
      </c>
      <c r="V90">
        <v>98</v>
      </c>
      <c r="W90">
        <v>15</v>
      </c>
      <c r="X90">
        <v>37.4</v>
      </c>
      <c r="Y90" s="48">
        <f t="shared" si="2"/>
        <v>86.333333333333329</v>
      </c>
      <c r="Z90">
        <v>17</v>
      </c>
      <c r="AA90">
        <f t="shared" si="3"/>
        <v>0</v>
      </c>
    </row>
    <row r="91" spans="1:27" x14ac:dyDescent="0.25">
      <c r="A91">
        <v>17</v>
      </c>
      <c r="B91">
        <v>0.47</v>
      </c>
      <c r="C91">
        <v>213</v>
      </c>
      <c r="D91">
        <v>173</v>
      </c>
      <c r="E91" t="s">
        <v>26</v>
      </c>
      <c r="F91">
        <v>0.3</v>
      </c>
      <c r="G91">
        <v>1541</v>
      </c>
      <c r="H91">
        <v>3.5</v>
      </c>
      <c r="I91">
        <v>14.8</v>
      </c>
      <c r="K91">
        <v>94.7</v>
      </c>
      <c r="L91">
        <v>69.599999999999994</v>
      </c>
      <c r="M91">
        <v>69.599999999999994</v>
      </c>
      <c r="N91">
        <v>0.21</v>
      </c>
      <c r="O91">
        <v>0.8</v>
      </c>
      <c r="P91">
        <v>7.41</v>
      </c>
      <c r="Q91">
        <v>51</v>
      </c>
      <c r="R91" s="3">
        <v>44299</v>
      </c>
      <c r="S91">
        <v>20</v>
      </c>
      <c r="T91">
        <v>176</v>
      </c>
      <c r="U91">
        <v>108</v>
      </c>
      <c r="V91">
        <v>56</v>
      </c>
      <c r="W91">
        <v>15</v>
      </c>
      <c r="X91">
        <v>36.6</v>
      </c>
      <c r="Y91" s="48">
        <f t="shared" si="2"/>
        <v>130.66666666666666</v>
      </c>
      <c r="Z91">
        <v>17</v>
      </c>
      <c r="AA91">
        <f t="shared" si="3"/>
        <v>1</v>
      </c>
    </row>
    <row r="92" spans="1:27" x14ac:dyDescent="0.25">
      <c r="A92">
        <v>17</v>
      </c>
      <c r="B92">
        <v>0.52</v>
      </c>
      <c r="C92">
        <v>272</v>
      </c>
      <c r="D92">
        <v>203</v>
      </c>
      <c r="E92" t="s">
        <v>26</v>
      </c>
      <c r="F92">
        <v>0.34</v>
      </c>
      <c r="G92">
        <v>1721</v>
      </c>
      <c r="I92">
        <v>18.399999999999999</v>
      </c>
      <c r="K92">
        <v>95.5</v>
      </c>
      <c r="L92">
        <v>79.900000000000006</v>
      </c>
      <c r="M92">
        <v>79.900000000000006</v>
      </c>
      <c r="N92">
        <v>0.21</v>
      </c>
      <c r="O92">
        <v>0.86</v>
      </c>
      <c r="P92">
        <v>7.41</v>
      </c>
      <c r="Q92">
        <v>51</v>
      </c>
      <c r="R92" s="3">
        <v>44300</v>
      </c>
      <c r="S92">
        <v>16</v>
      </c>
      <c r="T92">
        <v>128</v>
      </c>
      <c r="U92">
        <v>97</v>
      </c>
      <c r="V92">
        <v>72</v>
      </c>
      <c r="W92">
        <v>15</v>
      </c>
      <c r="X92">
        <v>36.5</v>
      </c>
      <c r="Y92" s="48">
        <f t="shared" si="2"/>
        <v>107.33333333333333</v>
      </c>
      <c r="Z92">
        <v>17</v>
      </c>
      <c r="AA92">
        <f t="shared" si="3"/>
        <v>1</v>
      </c>
    </row>
    <row r="93" spans="1:27" x14ac:dyDescent="0.25">
      <c r="A93">
        <v>17</v>
      </c>
      <c r="B93">
        <v>0.8</v>
      </c>
      <c r="C93">
        <v>283</v>
      </c>
      <c r="E93" t="s">
        <v>26</v>
      </c>
      <c r="F93">
        <v>0.61</v>
      </c>
      <c r="I93">
        <v>15.7</v>
      </c>
      <c r="K93">
        <v>77.099999999999994</v>
      </c>
      <c r="L93">
        <v>40.799999999999997</v>
      </c>
      <c r="M93">
        <v>40.799999999999997</v>
      </c>
      <c r="N93">
        <v>0.21</v>
      </c>
      <c r="O93">
        <v>0.78</v>
      </c>
      <c r="P93">
        <v>7.43</v>
      </c>
      <c r="Q93">
        <v>51</v>
      </c>
      <c r="R93" s="3">
        <v>44303</v>
      </c>
      <c r="S93">
        <v>18</v>
      </c>
      <c r="T93">
        <v>113</v>
      </c>
      <c r="U93">
        <v>71</v>
      </c>
      <c r="V93">
        <v>80</v>
      </c>
      <c r="W93">
        <v>0</v>
      </c>
      <c r="X93">
        <v>37.5</v>
      </c>
      <c r="Y93" s="48">
        <f t="shared" si="2"/>
        <v>85</v>
      </c>
      <c r="Z93">
        <v>17</v>
      </c>
      <c r="AA93">
        <f t="shared" si="3"/>
        <v>1</v>
      </c>
    </row>
    <row r="94" spans="1:27" x14ac:dyDescent="0.25">
      <c r="A94">
        <v>17</v>
      </c>
      <c r="B94">
        <v>0.5</v>
      </c>
      <c r="C94">
        <v>263</v>
      </c>
      <c r="E94" t="s">
        <v>26</v>
      </c>
      <c r="I94">
        <v>14.1</v>
      </c>
      <c r="K94">
        <v>92.9</v>
      </c>
      <c r="L94">
        <v>30.3</v>
      </c>
      <c r="M94">
        <v>61.8</v>
      </c>
      <c r="N94">
        <v>0.5</v>
      </c>
      <c r="O94">
        <v>0.73</v>
      </c>
      <c r="P94">
        <v>7.45</v>
      </c>
      <c r="Q94">
        <v>51</v>
      </c>
      <c r="R94" s="3">
        <v>44303</v>
      </c>
      <c r="S94">
        <v>16</v>
      </c>
      <c r="T94">
        <v>127</v>
      </c>
      <c r="U94">
        <v>78</v>
      </c>
      <c r="V94">
        <v>88</v>
      </c>
      <c r="W94">
        <v>15</v>
      </c>
      <c r="X94">
        <v>36.1</v>
      </c>
      <c r="Y94" s="48">
        <f t="shared" si="2"/>
        <v>94.333333333333329</v>
      </c>
      <c r="Z94">
        <v>17</v>
      </c>
      <c r="AA94">
        <f t="shared" si="3"/>
        <v>1</v>
      </c>
    </row>
    <row r="95" spans="1:27" x14ac:dyDescent="0.25">
      <c r="A95">
        <v>17</v>
      </c>
      <c r="B95">
        <v>1.19</v>
      </c>
      <c r="C95">
        <v>286</v>
      </c>
      <c r="E95" t="s">
        <v>26</v>
      </c>
      <c r="I95">
        <v>16.399999999999999</v>
      </c>
      <c r="K95">
        <v>94.5</v>
      </c>
      <c r="L95">
        <v>31.7</v>
      </c>
      <c r="M95">
        <v>66.8</v>
      </c>
      <c r="N95">
        <v>1</v>
      </c>
      <c r="O95">
        <v>0.84</v>
      </c>
      <c r="P95">
        <v>7.45</v>
      </c>
      <c r="Q95">
        <v>51</v>
      </c>
      <c r="R95" s="3">
        <v>44303</v>
      </c>
      <c r="S95">
        <v>16</v>
      </c>
      <c r="T95">
        <v>112</v>
      </c>
      <c r="U95">
        <v>72</v>
      </c>
      <c r="V95">
        <v>56</v>
      </c>
      <c r="W95">
        <v>15</v>
      </c>
      <c r="X95">
        <v>37.5</v>
      </c>
      <c r="Y95" s="48">
        <f t="shared" si="2"/>
        <v>85.333333333333329</v>
      </c>
      <c r="Z95">
        <v>17</v>
      </c>
      <c r="AA95">
        <f t="shared" si="3"/>
        <v>1</v>
      </c>
    </row>
    <row r="96" spans="1:27" x14ac:dyDescent="0.25">
      <c r="A96">
        <v>17</v>
      </c>
      <c r="B96">
        <v>2.16</v>
      </c>
      <c r="C96">
        <v>202</v>
      </c>
      <c r="D96">
        <v>319</v>
      </c>
      <c r="E96" t="s">
        <v>26</v>
      </c>
      <c r="F96">
        <v>11</v>
      </c>
      <c r="G96">
        <v>2014</v>
      </c>
      <c r="H96">
        <v>19.5</v>
      </c>
      <c r="I96">
        <v>14.8</v>
      </c>
      <c r="J96">
        <v>0.97</v>
      </c>
      <c r="K96">
        <v>90.3</v>
      </c>
      <c r="L96">
        <v>32.200000000000003</v>
      </c>
      <c r="M96">
        <v>46.3</v>
      </c>
      <c r="N96">
        <v>0.21</v>
      </c>
      <c r="O96">
        <v>0.69</v>
      </c>
      <c r="P96">
        <v>7.49</v>
      </c>
      <c r="Q96">
        <v>51</v>
      </c>
      <c r="R96" s="3">
        <v>44307</v>
      </c>
      <c r="S96">
        <v>36</v>
      </c>
      <c r="T96">
        <v>114</v>
      </c>
      <c r="U96">
        <v>70</v>
      </c>
      <c r="V96">
        <v>77</v>
      </c>
      <c r="W96">
        <v>15</v>
      </c>
      <c r="X96">
        <v>38.200000000000003</v>
      </c>
      <c r="Y96" s="48">
        <f t="shared" si="2"/>
        <v>84.666666666666671</v>
      </c>
      <c r="Z96">
        <v>17</v>
      </c>
      <c r="AA96">
        <f t="shared" si="3"/>
        <v>0</v>
      </c>
    </row>
    <row r="97" spans="1:27" x14ac:dyDescent="0.25">
      <c r="A97">
        <v>17</v>
      </c>
      <c r="B97">
        <v>0.88</v>
      </c>
      <c r="C97">
        <v>174</v>
      </c>
      <c r="D97">
        <v>247</v>
      </c>
      <c r="E97" t="s">
        <v>26</v>
      </c>
      <c r="F97">
        <v>11</v>
      </c>
      <c r="G97">
        <v>2041</v>
      </c>
      <c r="H97">
        <v>48</v>
      </c>
      <c r="I97">
        <v>20.100000000000001</v>
      </c>
      <c r="J97">
        <v>0.65</v>
      </c>
      <c r="K97">
        <v>86.2</v>
      </c>
      <c r="L97">
        <v>29.5</v>
      </c>
      <c r="M97">
        <v>54.3</v>
      </c>
      <c r="N97">
        <v>1</v>
      </c>
      <c r="O97">
        <v>0.95</v>
      </c>
      <c r="P97">
        <v>7.04</v>
      </c>
      <c r="Q97">
        <v>51</v>
      </c>
      <c r="R97" s="3">
        <v>44307</v>
      </c>
      <c r="S97">
        <v>22</v>
      </c>
      <c r="T97">
        <v>130</v>
      </c>
      <c r="U97">
        <v>80</v>
      </c>
      <c r="V97">
        <v>72</v>
      </c>
      <c r="W97">
        <v>3</v>
      </c>
      <c r="X97">
        <v>38.1</v>
      </c>
      <c r="Y97" s="48">
        <f t="shared" si="2"/>
        <v>96.666666666666671</v>
      </c>
      <c r="Z97">
        <v>17</v>
      </c>
      <c r="AA97">
        <f t="shared" si="3"/>
        <v>0</v>
      </c>
    </row>
    <row r="98" spans="1:27" x14ac:dyDescent="0.25">
      <c r="A98">
        <v>17</v>
      </c>
      <c r="B98">
        <v>0.83</v>
      </c>
      <c r="C98">
        <v>154</v>
      </c>
      <c r="D98">
        <v>212</v>
      </c>
      <c r="E98" t="s">
        <v>26</v>
      </c>
      <c r="G98">
        <v>1430</v>
      </c>
      <c r="I98">
        <v>16.600000000000001</v>
      </c>
      <c r="J98">
        <v>0.36</v>
      </c>
      <c r="K98">
        <v>90.5</v>
      </c>
      <c r="L98">
        <v>50.4</v>
      </c>
      <c r="M98">
        <v>49.1</v>
      </c>
      <c r="N98">
        <v>0.21</v>
      </c>
      <c r="O98">
        <v>0.77</v>
      </c>
      <c r="P98">
        <v>7.14</v>
      </c>
      <c r="Q98">
        <v>51</v>
      </c>
      <c r="R98" s="3">
        <v>44308</v>
      </c>
      <c r="S98">
        <v>18</v>
      </c>
      <c r="T98">
        <v>109</v>
      </c>
      <c r="U98">
        <v>60</v>
      </c>
      <c r="V98">
        <v>81</v>
      </c>
      <c r="W98">
        <v>3</v>
      </c>
      <c r="X98">
        <v>38</v>
      </c>
      <c r="Y98" s="48">
        <f t="shared" si="2"/>
        <v>76.333333333333329</v>
      </c>
      <c r="Z98">
        <v>17</v>
      </c>
      <c r="AA98">
        <f t="shared" si="3"/>
        <v>1</v>
      </c>
    </row>
    <row r="99" spans="1:27" x14ac:dyDescent="0.25">
      <c r="A99">
        <v>17</v>
      </c>
      <c r="B99">
        <v>0.4</v>
      </c>
      <c r="C99">
        <v>147</v>
      </c>
      <c r="E99" t="s">
        <v>26</v>
      </c>
      <c r="I99">
        <v>16.2</v>
      </c>
      <c r="J99">
        <v>0.47</v>
      </c>
      <c r="K99">
        <v>84.2</v>
      </c>
      <c r="L99">
        <v>71.099999999999994</v>
      </c>
      <c r="M99">
        <v>54.2</v>
      </c>
      <c r="N99">
        <v>0.65</v>
      </c>
      <c r="O99">
        <v>0.61</v>
      </c>
      <c r="P99">
        <v>7.32</v>
      </c>
      <c r="Q99">
        <v>51</v>
      </c>
      <c r="R99" s="3">
        <v>44309</v>
      </c>
      <c r="S99">
        <v>20</v>
      </c>
      <c r="T99">
        <v>128</v>
      </c>
      <c r="U99">
        <v>72</v>
      </c>
      <c r="V99">
        <v>80</v>
      </c>
      <c r="W99">
        <v>3</v>
      </c>
      <c r="X99">
        <v>37.9</v>
      </c>
      <c r="Y99" s="48">
        <f t="shared" si="2"/>
        <v>90.666666666666671</v>
      </c>
      <c r="Z99">
        <v>17</v>
      </c>
      <c r="AA99">
        <f t="shared" si="3"/>
        <v>1</v>
      </c>
    </row>
    <row r="100" spans="1:27" x14ac:dyDescent="0.25">
      <c r="A100">
        <v>17</v>
      </c>
      <c r="B100">
        <v>0.47</v>
      </c>
      <c r="C100">
        <v>219</v>
      </c>
      <c r="E100" t="s">
        <v>26</v>
      </c>
      <c r="G100">
        <v>1510</v>
      </c>
      <c r="I100">
        <v>16.5</v>
      </c>
      <c r="J100">
        <v>0.66</v>
      </c>
      <c r="K100">
        <v>89.2</v>
      </c>
      <c r="L100">
        <v>45.5</v>
      </c>
      <c r="M100">
        <v>56.6</v>
      </c>
      <c r="N100">
        <v>0.21</v>
      </c>
      <c r="O100">
        <v>0.56999999999999995</v>
      </c>
      <c r="P100">
        <v>7.44</v>
      </c>
      <c r="Q100">
        <v>51</v>
      </c>
      <c r="R100" s="3">
        <v>44311</v>
      </c>
      <c r="S100">
        <v>37</v>
      </c>
      <c r="T100">
        <v>120</v>
      </c>
      <c r="U100">
        <v>61</v>
      </c>
      <c r="V100">
        <v>68</v>
      </c>
      <c r="W100">
        <v>0</v>
      </c>
      <c r="X100">
        <v>37.4</v>
      </c>
      <c r="Y100" s="48">
        <f t="shared" si="2"/>
        <v>80.666666666666671</v>
      </c>
      <c r="Z100">
        <v>17</v>
      </c>
      <c r="AA100">
        <f t="shared" si="3"/>
        <v>1</v>
      </c>
    </row>
    <row r="101" spans="1:27" x14ac:dyDescent="0.25">
      <c r="A101">
        <v>17</v>
      </c>
      <c r="B101">
        <v>0.53</v>
      </c>
      <c r="C101">
        <v>215</v>
      </c>
      <c r="E101" t="s">
        <v>26</v>
      </c>
      <c r="F101">
        <v>6.4</v>
      </c>
      <c r="G101">
        <v>1487</v>
      </c>
      <c r="H101">
        <v>16.7</v>
      </c>
      <c r="I101">
        <v>19.5</v>
      </c>
      <c r="K101">
        <v>90.1</v>
      </c>
      <c r="L101">
        <v>42.2</v>
      </c>
      <c r="M101">
        <v>55.7</v>
      </c>
      <c r="N101">
        <v>0.21</v>
      </c>
      <c r="O101">
        <v>0.54</v>
      </c>
      <c r="P101">
        <v>7.46</v>
      </c>
      <c r="Q101">
        <v>51</v>
      </c>
      <c r="R101" s="3">
        <v>44311</v>
      </c>
      <c r="S101">
        <v>20</v>
      </c>
      <c r="T101">
        <v>136</v>
      </c>
      <c r="U101">
        <v>69</v>
      </c>
      <c r="V101">
        <v>49</v>
      </c>
      <c r="W101">
        <v>10</v>
      </c>
      <c r="X101">
        <v>37.200000000000003</v>
      </c>
      <c r="Y101" s="48">
        <f t="shared" si="2"/>
        <v>91.333333333333329</v>
      </c>
      <c r="Z101">
        <v>17</v>
      </c>
      <c r="AA101">
        <f t="shared" si="3"/>
        <v>1</v>
      </c>
    </row>
    <row r="102" spans="1:27" x14ac:dyDescent="0.25">
      <c r="A102" s="10">
        <v>17</v>
      </c>
      <c r="B102">
        <v>0.32</v>
      </c>
      <c r="C102">
        <v>217</v>
      </c>
      <c r="E102" t="s">
        <v>26</v>
      </c>
      <c r="I102">
        <v>17.100000000000001</v>
      </c>
      <c r="J102">
        <v>0.53</v>
      </c>
      <c r="K102">
        <v>81.099999999999994</v>
      </c>
      <c r="L102">
        <v>50.8</v>
      </c>
      <c r="M102">
        <v>53.7</v>
      </c>
      <c r="N102">
        <v>0.21</v>
      </c>
      <c r="O102">
        <v>0.52</v>
      </c>
      <c r="P102">
        <v>7.44</v>
      </c>
      <c r="Q102">
        <v>51</v>
      </c>
      <c r="R102" s="3">
        <v>44313</v>
      </c>
      <c r="S102">
        <v>20</v>
      </c>
      <c r="T102">
        <v>108</v>
      </c>
      <c r="U102">
        <v>68</v>
      </c>
      <c r="V102">
        <v>56</v>
      </c>
      <c r="W102">
        <v>10</v>
      </c>
      <c r="X102">
        <v>37.299999999999997</v>
      </c>
      <c r="Y102" s="48">
        <f t="shared" si="2"/>
        <v>81.333333333333329</v>
      </c>
      <c r="Z102" s="10">
        <v>17</v>
      </c>
      <c r="AA102">
        <f t="shared" si="3"/>
        <v>1</v>
      </c>
    </row>
    <row r="103" spans="1:27" x14ac:dyDescent="0.25">
      <c r="A103">
        <v>18</v>
      </c>
      <c r="B103">
        <v>0.8</v>
      </c>
      <c r="C103">
        <v>215</v>
      </c>
      <c r="D103">
        <v>282</v>
      </c>
      <c r="E103" t="s">
        <v>26</v>
      </c>
      <c r="F103">
        <v>1.26</v>
      </c>
      <c r="G103">
        <v>380</v>
      </c>
      <c r="H103">
        <v>5.3</v>
      </c>
      <c r="I103">
        <v>11.9</v>
      </c>
      <c r="J103">
        <v>0.28000000000000003</v>
      </c>
      <c r="K103">
        <v>98.8</v>
      </c>
      <c r="L103">
        <v>30.9</v>
      </c>
      <c r="M103">
        <v>82.7</v>
      </c>
      <c r="N103">
        <v>0.21</v>
      </c>
      <c r="O103">
        <v>0.67</v>
      </c>
      <c r="P103">
        <v>7.44</v>
      </c>
      <c r="Q103">
        <v>66</v>
      </c>
      <c r="R103" s="3">
        <v>44302</v>
      </c>
      <c r="S103">
        <v>18</v>
      </c>
      <c r="T103">
        <v>149</v>
      </c>
      <c r="U103">
        <v>79</v>
      </c>
      <c r="V103">
        <v>91</v>
      </c>
      <c r="W103">
        <v>15</v>
      </c>
      <c r="X103">
        <v>36.799999999999997</v>
      </c>
      <c r="Y103" s="48">
        <f t="shared" si="2"/>
        <v>102.33333333333333</v>
      </c>
      <c r="Z103">
        <v>18</v>
      </c>
      <c r="AA103">
        <f t="shared" si="3"/>
        <v>0</v>
      </c>
    </row>
    <row r="104" spans="1:27" x14ac:dyDescent="0.25">
      <c r="A104">
        <v>18</v>
      </c>
      <c r="B104">
        <v>1.27</v>
      </c>
      <c r="C104">
        <v>280</v>
      </c>
      <c r="D104">
        <v>596</v>
      </c>
      <c r="E104" t="s">
        <v>26</v>
      </c>
      <c r="F104">
        <v>1.0900000000000001</v>
      </c>
      <c r="G104">
        <v>1341</v>
      </c>
      <c r="H104">
        <v>23.3</v>
      </c>
      <c r="I104">
        <v>13.8</v>
      </c>
      <c r="J104">
        <v>0.28000000000000003</v>
      </c>
      <c r="K104">
        <v>70.400000000000006</v>
      </c>
      <c r="L104">
        <v>50.4</v>
      </c>
      <c r="M104">
        <v>40.799999999999997</v>
      </c>
      <c r="N104">
        <v>0.21</v>
      </c>
      <c r="O104">
        <v>0.65</v>
      </c>
      <c r="P104">
        <v>7.31</v>
      </c>
      <c r="Q104">
        <v>66</v>
      </c>
      <c r="R104" s="3">
        <v>44305</v>
      </c>
      <c r="S104">
        <v>32</v>
      </c>
      <c r="T104">
        <v>165</v>
      </c>
      <c r="U104">
        <v>76</v>
      </c>
      <c r="V104">
        <v>46</v>
      </c>
      <c r="W104">
        <v>15</v>
      </c>
      <c r="X104">
        <v>35</v>
      </c>
      <c r="Y104" s="48">
        <f t="shared" si="2"/>
        <v>105.66666666666667</v>
      </c>
      <c r="Z104">
        <v>18</v>
      </c>
      <c r="AA104">
        <f t="shared" si="3"/>
        <v>0</v>
      </c>
    </row>
    <row r="105" spans="1:27" x14ac:dyDescent="0.25">
      <c r="A105">
        <v>18</v>
      </c>
      <c r="B105">
        <v>0.73</v>
      </c>
      <c r="C105">
        <v>365</v>
      </c>
      <c r="E105" t="s">
        <v>26</v>
      </c>
      <c r="I105">
        <v>23.7</v>
      </c>
      <c r="J105">
        <v>0.25</v>
      </c>
      <c r="K105">
        <v>86.2</v>
      </c>
      <c r="L105">
        <v>59.2</v>
      </c>
      <c r="M105">
        <v>54.5</v>
      </c>
      <c r="N105">
        <v>0.21</v>
      </c>
      <c r="O105">
        <v>0.8</v>
      </c>
      <c r="P105">
        <v>7.26</v>
      </c>
      <c r="Q105">
        <v>66</v>
      </c>
      <c r="R105" s="3">
        <v>44307</v>
      </c>
      <c r="S105">
        <v>22</v>
      </c>
      <c r="T105">
        <v>110</v>
      </c>
      <c r="U105">
        <v>60</v>
      </c>
      <c r="V105">
        <v>72</v>
      </c>
      <c r="W105">
        <v>3</v>
      </c>
      <c r="X105">
        <v>35.9</v>
      </c>
      <c r="Y105" s="48">
        <f t="shared" si="2"/>
        <v>76.666666666666671</v>
      </c>
      <c r="Z105">
        <v>18</v>
      </c>
      <c r="AA105">
        <f t="shared" si="3"/>
        <v>1</v>
      </c>
    </row>
    <row r="106" spans="1:27" x14ac:dyDescent="0.25">
      <c r="A106">
        <v>18</v>
      </c>
      <c r="B106">
        <v>0.71</v>
      </c>
      <c r="C106">
        <v>446</v>
      </c>
      <c r="E106" t="s">
        <v>26</v>
      </c>
      <c r="I106">
        <v>34.6</v>
      </c>
      <c r="K106">
        <v>92</v>
      </c>
      <c r="L106">
        <v>64.900000000000006</v>
      </c>
      <c r="M106">
        <v>53.7</v>
      </c>
      <c r="N106">
        <v>0.21</v>
      </c>
      <c r="O106">
        <v>0.55000000000000004</v>
      </c>
      <c r="P106">
        <v>7.4</v>
      </c>
      <c r="Q106">
        <v>66</v>
      </c>
      <c r="R106" s="3">
        <v>44309</v>
      </c>
      <c r="S106">
        <v>24</v>
      </c>
      <c r="T106">
        <v>106</v>
      </c>
      <c r="U106">
        <v>60</v>
      </c>
      <c r="V106">
        <v>104</v>
      </c>
      <c r="W106">
        <v>3</v>
      </c>
      <c r="X106">
        <v>35</v>
      </c>
      <c r="Y106" s="48">
        <f t="shared" si="2"/>
        <v>75.333333333333329</v>
      </c>
      <c r="Z106">
        <v>18</v>
      </c>
      <c r="AA106">
        <f t="shared" si="3"/>
        <v>1</v>
      </c>
    </row>
    <row r="107" spans="1:27" x14ac:dyDescent="0.25">
      <c r="A107">
        <v>18</v>
      </c>
      <c r="B107">
        <v>1.26</v>
      </c>
      <c r="C107">
        <v>461</v>
      </c>
      <c r="E107" t="s">
        <v>26</v>
      </c>
      <c r="I107">
        <v>34.4</v>
      </c>
      <c r="J107">
        <v>0.45</v>
      </c>
      <c r="K107">
        <v>95.3</v>
      </c>
      <c r="L107">
        <v>54.7</v>
      </c>
      <c r="M107">
        <v>53</v>
      </c>
      <c r="N107">
        <v>0.21</v>
      </c>
      <c r="O107">
        <v>0.62</v>
      </c>
      <c r="P107">
        <v>7.46</v>
      </c>
      <c r="Q107">
        <v>66</v>
      </c>
      <c r="R107" s="3">
        <v>44311</v>
      </c>
      <c r="S107">
        <v>24</v>
      </c>
      <c r="T107">
        <v>118</v>
      </c>
      <c r="U107">
        <v>89</v>
      </c>
      <c r="V107">
        <v>95</v>
      </c>
      <c r="W107">
        <v>0</v>
      </c>
      <c r="X107">
        <v>37.5</v>
      </c>
      <c r="Y107" s="48">
        <f t="shared" si="2"/>
        <v>98.666666666666671</v>
      </c>
      <c r="Z107">
        <v>18</v>
      </c>
      <c r="AA107">
        <f t="shared" si="3"/>
        <v>1</v>
      </c>
    </row>
    <row r="108" spans="1:27" x14ac:dyDescent="0.25">
      <c r="A108">
        <v>18</v>
      </c>
      <c r="B108">
        <v>0.97</v>
      </c>
      <c r="C108">
        <v>439</v>
      </c>
      <c r="E108" t="s">
        <v>26</v>
      </c>
      <c r="I108">
        <v>27</v>
      </c>
      <c r="J108">
        <v>0.57999999999999996</v>
      </c>
      <c r="K108">
        <v>79.2</v>
      </c>
      <c r="L108">
        <v>49.3</v>
      </c>
      <c r="M108">
        <v>40.9</v>
      </c>
      <c r="N108">
        <v>0.21</v>
      </c>
      <c r="O108">
        <v>0.48</v>
      </c>
      <c r="P108">
        <v>7.49</v>
      </c>
      <c r="Q108">
        <v>66</v>
      </c>
      <c r="R108" s="3">
        <v>44313</v>
      </c>
      <c r="S108">
        <v>20</v>
      </c>
      <c r="T108">
        <v>150</v>
      </c>
      <c r="U108">
        <v>63</v>
      </c>
      <c r="V108">
        <v>79</v>
      </c>
      <c r="W108">
        <v>0</v>
      </c>
      <c r="X108">
        <v>37.799999999999997</v>
      </c>
      <c r="Y108" s="48">
        <f t="shared" si="2"/>
        <v>92</v>
      </c>
      <c r="Z108">
        <v>18</v>
      </c>
      <c r="AA108">
        <f t="shared" si="3"/>
        <v>1</v>
      </c>
    </row>
    <row r="109" spans="1:27" x14ac:dyDescent="0.25">
      <c r="A109">
        <v>18</v>
      </c>
      <c r="B109">
        <v>0.5</v>
      </c>
      <c r="C109">
        <v>318</v>
      </c>
      <c r="E109" t="s">
        <v>26</v>
      </c>
      <c r="I109">
        <v>28.9</v>
      </c>
      <c r="J109">
        <v>0.46</v>
      </c>
      <c r="K109">
        <v>95.5</v>
      </c>
      <c r="L109">
        <v>46.5</v>
      </c>
      <c r="M109">
        <v>75.5</v>
      </c>
      <c r="N109">
        <v>0.21</v>
      </c>
      <c r="O109">
        <v>0.57999999999999996</v>
      </c>
      <c r="P109">
        <v>7.42</v>
      </c>
      <c r="Q109">
        <v>66</v>
      </c>
      <c r="R109" s="3">
        <v>44315</v>
      </c>
      <c r="S109">
        <v>14</v>
      </c>
      <c r="T109">
        <v>103</v>
      </c>
      <c r="U109">
        <v>70</v>
      </c>
      <c r="V109">
        <v>77</v>
      </c>
      <c r="W109">
        <v>6</v>
      </c>
      <c r="X109">
        <v>37.799999999999997</v>
      </c>
      <c r="Y109" s="48">
        <f t="shared" si="2"/>
        <v>81</v>
      </c>
      <c r="Z109">
        <v>18</v>
      </c>
      <c r="AA109">
        <f t="shared" si="3"/>
        <v>1</v>
      </c>
    </row>
    <row r="110" spans="1:27" x14ac:dyDescent="0.25">
      <c r="A110">
        <v>18</v>
      </c>
      <c r="B110">
        <v>0.56000000000000005</v>
      </c>
      <c r="C110">
        <v>308</v>
      </c>
      <c r="D110">
        <v>584</v>
      </c>
      <c r="E110" t="s">
        <v>26</v>
      </c>
      <c r="G110">
        <v>1315</v>
      </c>
      <c r="H110">
        <v>19.5</v>
      </c>
      <c r="I110">
        <v>19.3</v>
      </c>
      <c r="J110">
        <v>0.51</v>
      </c>
      <c r="K110">
        <v>82.3</v>
      </c>
      <c r="L110">
        <v>67.400000000000006</v>
      </c>
      <c r="M110">
        <v>61.6</v>
      </c>
      <c r="N110">
        <v>0.8</v>
      </c>
      <c r="O110">
        <v>0.47</v>
      </c>
      <c r="P110">
        <v>7.35</v>
      </c>
      <c r="Q110">
        <v>66</v>
      </c>
      <c r="R110" s="3">
        <v>44316</v>
      </c>
      <c r="S110">
        <v>20</v>
      </c>
      <c r="T110">
        <v>123</v>
      </c>
      <c r="U110">
        <v>72</v>
      </c>
      <c r="V110">
        <v>85</v>
      </c>
      <c r="W110">
        <v>5</v>
      </c>
      <c r="X110">
        <v>38.5</v>
      </c>
      <c r="Y110" s="48">
        <f t="shared" si="2"/>
        <v>89</v>
      </c>
      <c r="Z110">
        <v>18</v>
      </c>
      <c r="AA110">
        <f t="shared" si="3"/>
        <v>1</v>
      </c>
    </row>
    <row r="111" spans="1:27" x14ac:dyDescent="0.25">
      <c r="A111">
        <v>18</v>
      </c>
      <c r="B111">
        <v>0.79</v>
      </c>
      <c r="C111">
        <v>374</v>
      </c>
      <c r="E111" t="s">
        <v>26</v>
      </c>
      <c r="I111">
        <v>26.3</v>
      </c>
      <c r="K111">
        <v>83.1</v>
      </c>
      <c r="L111">
        <v>89.4</v>
      </c>
      <c r="M111">
        <v>48.9</v>
      </c>
      <c r="N111">
        <v>0.21</v>
      </c>
      <c r="O111">
        <v>1</v>
      </c>
      <c r="P111">
        <v>7.16</v>
      </c>
      <c r="Q111">
        <v>66</v>
      </c>
      <c r="R111" s="3">
        <v>44317</v>
      </c>
      <c r="S111">
        <v>24</v>
      </c>
      <c r="T111">
        <v>126</v>
      </c>
      <c r="U111">
        <v>76</v>
      </c>
      <c r="V111">
        <v>129</v>
      </c>
      <c r="W111">
        <v>3</v>
      </c>
      <c r="X111">
        <v>38.4</v>
      </c>
      <c r="Y111" s="48">
        <f t="shared" si="2"/>
        <v>92.666666666666671</v>
      </c>
      <c r="Z111">
        <v>18</v>
      </c>
      <c r="AA111">
        <f t="shared" si="3"/>
        <v>1</v>
      </c>
    </row>
    <row r="112" spans="1:27" x14ac:dyDescent="0.25">
      <c r="A112">
        <v>18</v>
      </c>
      <c r="B112">
        <v>0.38</v>
      </c>
      <c r="C112">
        <v>359</v>
      </c>
      <c r="E112" t="s">
        <v>26</v>
      </c>
      <c r="I112">
        <v>49.4</v>
      </c>
      <c r="K112">
        <v>74.7</v>
      </c>
      <c r="L112">
        <v>76.599999999999994</v>
      </c>
      <c r="M112">
        <v>41</v>
      </c>
      <c r="N112">
        <v>0.21</v>
      </c>
      <c r="O112">
        <v>2.44</v>
      </c>
      <c r="P112">
        <v>7.16</v>
      </c>
      <c r="Q112">
        <v>66</v>
      </c>
      <c r="R112" s="3">
        <v>44319</v>
      </c>
      <c r="S112">
        <v>19</v>
      </c>
      <c r="T112">
        <v>100</v>
      </c>
      <c r="U112">
        <v>57</v>
      </c>
      <c r="V112">
        <v>99</v>
      </c>
      <c r="W112">
        <v>10</v>
      </c>
      <c r="X112">
        <v>38.1</v>
      </c>
      <c r="Y112" s="48">
        <f t="shared" si="2"/>
        <v>71.333333333333329</v>
      </c>
      <c r="Z112">
        <v>18</v>
      </c>
      <c r="AA112">
        <f t="shared" si="3"/>
        <v>1</v>
      </c>
    </row>
    <row r="113" spans="1:27" x14ac:dyDescent="0.25">
      <c r="A113">
        <v>19</v>
      </c>
      <c r="B113">
        <v>0.6</v>
      </c>
      <c r="C113">
        <v>449</v>
      </c>
      <c r="E113" t="s">
        <v>26</v>
      </c>
      <c r="F113">
        <v>1.96</v>
      </c>
      <c r="G113">
        <v>1593</v>
      </c>
      <c r="H113">
        <v>7.4</v>
      </c>
      <c r="I113">
        <v>21.3</v>
      </c>
      <c r="J113">
        <v>0.2</v>
      </c>
      <c r="K113">
        <v>86.2</v>
      </c>
      <c r="L113">
        <v>30.5</v>
      </c>
      <c r="M113">
        <v>53</v>
      </c>
      <c r="N113">
        <v>0.21</v>
      </c>
      <c r="O113">
        <v>0.86</v>
      </c>
      <c r="P113">
        <v>7.41</v>
      </c>
      <c r="Q113">
        <v>72</v>
      </c>
      <c r="R113" s="3">
        <v>44305</v>
      </c>
      <c r="S113">
        <v>14</v>
      </c>
      <c r="T113">
        <v>100</v>
      </c>
      <c r="U113">
        <v>57</v>
      </c>
      <c r="V113">
        <v>46</v>
      </c>
      <c r="W113">
        <v>11</v>
      </c>
      <c r="X113">
        <v>35</v>
      </c>
      <c r="Y113" s="48">
        <f t="shared" si="2"/>
        <v>71.333333333333329</v>
      </c>
      <c r="Z113">
        <v>19</v>
      </c>
      <c r="AA113">
        <f t="shared" si="3"/>
        <v>1</v>
      </c>
    </row>
    <row r="114" spans="1:27" x14ac:dyDescent="0.25">
      <c r="A114">
        <v>19</v>
      </c>
      <c r="B114">
        <v>1.37</v>
      </c>
      <c r="C114">
        <v>571</v>
      </c>
      <c r="E114" t="s">
        <v>26</v>
      </c>
      <c r="I114">
        <v>24.9</v>
      </c>
      <c r="K114">
        <v>69.8</v>
      </c>
      <c r="L114">
        <v>40.1</v>
      </c>
      <c r="M114">
        <v>38.700000000000003</v>
      </c>
      <c r="N114">
        <v>0.21</v>
      </c>
      <c r="O114">
        <v>0.61</v>
      </c>
      <c r="P114">
        <v>7.35</v>
      </c>
      <c r="Q114">
        <v>72</v>
      </c>
      <c r="R114" s="3">
        <v>44307</v>
      </c>
      <c r="S114">
        <v>18</v>
      </c>
      <c r="T114">
        <v>150</v>
      </c>
      <c r="U114">
        <v>80</v>
      </c>
      <c r="V114">
        <v>72</v>
      </c>
      <c r="W114">
        <v>3</v>
      </c>
      <c r="X114">
        <v>37.4</v>
      </c>
      <c r="Y114" s="48">
        <f t="shared" si="2"/>
        <v>103.33333333333333</v>
      </c>
      <c r="Z114">
        <v>19</v>
      </c>
      <c r="AA114">
        <f t="shared" si="3"/>
        <v>1</v>
      </c>
    </row>
    <row r="115" spans="1:27" x14ac:dyDescent="0.25">
      <c r="A115">
        <v>19</v>
      </c>
      <c r="B115">
        <v>1.1399999999999999</v>
      </c>
      <c r="C115">
        <v>577</v>
      </c>
      <c r="E115" t="s">
        <v>26</v>
      </c>
      <c r="I115">
        <v>17.7</v>
      </c>
      <c r="J115">
        <v>0.28999999999999998</v>
      </c>
      <c r="K115">
        <v>87.5</v>
      </c>
      <c r="L115">
        <v>43.3</v>
      </c>
      <c r="M115">
        <v>50.1</v>
      </c>
      <c r="N115">
        <v>0.21</v>
      </c>
      <c r="O115">
        <v>0.48</v>
      </c>
      <c r="P115">
        <v>7.39</v>
      </c>
      <c r="Q115">
        <v>72</v>
      </c>
      <c r="R115" s="3">
        <v>44307</v>
      </c>
      <c r="S115">
        <v>18</v>
      </c>
      <c r="T115">
        <v>150</v>
      </c>
      <c r="U115">
        <v>80</v>
      </c>
      <c r="V115">
        <v>72</v>
      </c>
      <c r="W115">
        <v>3</v>
      </c>
      <c r="X115">
        <v>36</v>
      </c>
      <c r="Y115" s="48">
        <f t="shared" si="2"/>
        <v>103.33333333333333</v>
      </c>
      <c r="Z115">
        <v>19</v>
      </c>
      <c r="AA115">
        <f t="shared" si="3"/>
        <v>1</v>
      </c>
    </row>
    <row r="116" spans="1:27" x14ac:dyDescent="0.25">
      <c r="A116">
        <v>19</v>
      </c>
      <c r="B116">
        <v>0.98</v>
      </c>
      <c r="C116">
        <v>486</v>
      </c>
      <c r="D116">
        <v>280</v>
      </c>
      <c r="E116" t="s">
        <v>26</v>
      </c>
      <c r="F116">
        <v>1.1200000000000001</v>
      </c>
      <c r="G116">
        <v>949</v>
      </c>
      <c r="H116">
        <v>6.4</v>
      </c>
      <c r="I116">
        <v>13</v>
      </c>
      <c r="J116">
        <v>0.18</v>
      </c>
      <c r="K116">
        <v>72.599999999999994</v>
      </c>
      <c r="L116">
        <v>24.9</v>
      </c>
      <c r="M116">
        <v>38.799999999999997</v>
      </c>
      <c r="N116">
        <v>0.21</v>
      </c>
      <c r="O116">
        <v>0.23</v>
      </c>
      <c r="P116">
        <v>7.38</v>
      </c>
      <c r="Q116">
        <v>72</v>
      </c>
      <c r="R116" s="3">
        <v>44309</v>
      </c>
      <c r="S116">
        <v>16</v>
      </c>
      <c r="T116">
        <v>127</v>
      </c>
      <c r="U116">
        <v>52</v>
      </c>
      <c r="V116">
        <v>50</v>
      </c>
      <c r="W116">
        <v>10</v>
      </c>
      <c r="X116">
        <v>35.299999999999997</v>
      </c>
      <c r="Y116" s="48">
        <f t="shared" si="2"/>
        <v>77</v>
      </c>
      <c r="Z116">
        <v>19</v>
      </c>
      <c r="AA116">
        <f t="shared" si="3"/>
        <v>0</v>
      </c>
    </row>
    <row r="117" spans="1:27" x14ac:dyDescent="0.25">
      <c r="A117">
        <v>19</v>
      </c>
      <c r="B117">
        <v>1.25</v>
      </c>
      <c r="C117">
        <v>538</v>
      </c>
      <c r="E117" t="s">
        <v>26</v>
      </c>
      <c r="I117">
        <v>18.2</v>
      </c>
      <c r="K117">
        <v>67</v>
      </c>
      <c r="L117">
        <v>54.9</v>
      </c>
      <c r="M117">
        <v>37.299999999999997</v>
      </c>
      <c r="N117">
        <v>0.21</v>
      </c>
      <c r="O117">
        <v>0.4</v>
      </c>
      <c r="P117">
        <v>7.41</v>
      </c>
      <c r="Q117">
        <v>72</v>
      </c>
      <c r="R117" s="3">
        <v>44310</v>
      </c>
      <c r="S117">
        <v>18</v>
      </c>
      <c r="T117">
        <v>131</v>
      </c>
      <c r="U117">
        <v>70</v>
      </c>
      <c r="V117">
        <v>61</v>
      </c>
      <c r="W117">
        <v>14</v>
      </c>
      <c r="X117">
        <v>35.299999999999997</v>
      </c>
      <c r="Y117" s="48">
        <f t="shared" si="2"/>
        <v>90.333333333333329</v>
      </c>
      <c r="Z117">
        <v>19</v>
      </c>
      <c r="AA117">
        <f t="shared" si="3"/>
        <v>1</v>
      </c>
    </row>
    <row r="118" spans="1:27" x14ac:dyDescent="0.25">
      <c r="A118">
        <v>19</v>
      </c>
      <c r="B118">
        <v>1.4</v>
      </c>
      <c r="C118">
        <v>587</v>
      </c>
      <c r="E118" t="s">
        <v>26</v>
      </c>
      <c r="I118">
        <v>22.8</v>
      </c>
      <c r="J118">
        <v>0.38</v>
      </c>
      <c r="K118">
        <v>65.900000000000006</v>
      </c>
      <c r="L118">
        <v>52.3</v>
      </c>
      <c r="M118">
        <v>35.1</v>
      </c>
      <c r="N118">
        <v>0.21</v>
      </c>
      <c r="O118">
        <v>0.45</v>
      </c>
      <c r="P118">
        <v>7.46</v>
      </c>
      <c r="Q118">
        <v>72</v>
      </c>
      <c r="R118" s="3">
        <v>44311</v>
      </c>
      <c r="S118">
        <v>18</v>
      </c>
      <c r="T118">
        <v>129</v>
      </c>
      <c r="U118">
        <v>61</v>
      </c>
      <c r="V118">
        <v>69</v>
      </c>
      <c r="W118">
        <v>15</v>
      </c>
      <c r="X118">
        <v>35.200000000000003</v>
      </c>
      <c r="Y118" s="48">
        <f t="shared" si="2"/>
        <v>83.666666666666671</v>
      </c>
      <c r="Z118">
        <v>19</v>
      </c>
      <c r="AA118">
        <f t="shared" si="3"/>
        <v>1</v>
      </c>
    </row>
    <row r="119" spans="1:27" x14ac:dyDescent="0.25">
      <c r="A119">
        <v>19</v>
      </c>
      <c r="B119">
        <v>0.93</v>
      </c>
      <c r="C119">
        <v>598</v>
      </c>
      <c r="E119" t="s">
        <v>26</v>
      </c>
      <c r="I119">
        <v>21.6</v>
      </c>
      <c r="J119">
        <v>0.26</v>
      </c>
      <c r="K119">
        <v>93</v>
      </c>
      <c r="L119">
        <v>32.799999999999997</v>
      </c>
      <c r="M119">
        <v>67.5</v>
      </c>
      <c r="N119">
        <v>0.21</v>
      </c>
      <c r="O119">
        <v>0.41</v>
      </c>
      <c r="P119">
        <v>7.44</v>
      </c>
      <c r="Q119">
        <v>72</v>
      </c>
      <c r="R119" s="3">
        <v>44313</v>
      </c>
      <c r="S119">
        <v>20</v>
      </c>
      <c r="T119">
        <v>120</v>
      </c>
      <c r="U119">
        <v>79</v>
      </c>
      <c r="V119">
        <v>63</v>
      </c>
      <c r="W119">
        <v>0</v>
      </c>
      <c r="X119">
        <v>35.5</v>
      </c>
      <c r="Y119" s="48">
        <f t="shared" si="2"/>
        <v>92.666666666666671</v>
      </c>
      <c r="Z119">
        <v>19</v>
      </c>
      <c r="AA119">
        <f t="shared" si="3"/>
        <v>1</v>
      </c>
    </row>
    <row r="120" spans="1:27" x14ac:dyDescent="0.25">
      <c r="A120">
        <v>19</v>
      </c>
      <c r="B120">
        <v>1.85</v>
      </c>
      <c r="C120">
        <v>523</v>
      </c>
      <c r="D120">
        <v>223</v>
      </c>
      <c r="E120" t="s">
        <v>26</v>
      </c>
      <c r="F120">
        <v>0.8</v>
      </c>
      <c r="G120">
        <v>500</v>
      </c>
      <c r="H120">
        <v>8.3000000000000007</v>
      </c>
      <c r="I120">
        <v>9</v>
      </c>
      <c r="O120">
        <v>0.51</v>
      </c>
      <c r="Q120">
        <v>72</v>
      </c>
      <c r="R120" s="3">
        <v>44316</v>
      </c>
      <c r="S120">
        <v>21</v>
      </c>
      <c r="T120">
        <v>126</v>
      </c>
      <c r="U120">
        <v>64</v>
      </c>
      <c r="V120">
        <v>69</v>
      </c>
      <c r="W120">
        <v>0</v>
      </c>
      <c r="X120">
        <v>35.700000000000003</v>
      </c>
      <c r="Y120" s="48">
        <f t="shared" si="2"/>
        <v>84.666666666666671</v>
      </c>
      <c r="Z120">
        <v>19</v>
      </c>
      <c r="AA120">
        <f t="shared" si="3"/>
        <v>1</v>
      </c>
    </row>
    <row r="121" spans="1:27" x14ac:dyDescent="0.25">
      <c r="A121">
        <v>19</v>
      </c>
      <c r="B121">
        <v>1.51</v>
      </c>
      <c r="C121">
        <v>359</v>
      </c>
      <c r="D121">
        <v>216</v>
      </c>
      <c r="E121" t="s">
        <v>26</v>
      </c>
      <c r="F121">
        <v>0.93</v>
      </c>
      <c r="G121">
        <v>376</v>
      </c>
      <c r="H121">
        <v>11.5</v>
      </c>
      <c r="I121">
        <v>9.6</v>
      </c>
      <c r="K121">
        <v>91.2</v>
      </c>
      <c r="L121">
        <v>30.9</v>
      </c>
      <c r="M121">
        <v>62.8</v>
      </c>
      <c r="N121">
        <v>0.21</v>
      </c>
      <c r="P121">
        <v>7.39</v>
      </c>
      <c r="Q121">
        <v>72</v>
      </c>
      <c r="R121" s="3">
        <v>44321</v>
      </c>
      <c r="S121">
        <v>20</v>
      </c>
      <c r="T121">
        <v>106</v>
      </c>
      <c r="U121">
        <v>76</v>
      </c>
      <c r="V121">
        <v>76</v>
      </c>
      <c r="W121">
        <v>15</v>
      </c>
      <c r="X121">
        <v>37.1</v>
      </c>
      <c r="Y121" s="48">
        <f t="shared" si="2"/>
        <v>86</v>
      </c>
      <c r="Z121">
        <v>19</v>
      </c>
      <c r="AA121">
        <f t="shared" si="3"/>
        <v>1</v>
      </c>
    </row>
    <row r="122" spans="1:27" x14ac:dyDescent="0.25">
      <c r="A122">
        <v>20</v>
      </c>
      <c r="B122">
        <v>1.32</v>
      </c>
      <c r="C122">
        <v>254</v>
      </c>
      <c r="E122" t="s">
        <v>26</v>
      </c>
      <c r="F122">
        <v>0.52</v>
      </c>
      <c r="G122">
        <v>2562</v>
      </c>
      <c r="H122">
        <v>3.9</v>
      </c>
      <c r="J122">
        <v>0.36</v>
      </c>
      <c r="K122">
        <v>98.8</v>
      </c>
      <c r="L122">
        <v>30.6</v>
      </c>
      <c r="M122">
        <v>64.900000000000006</v>
      </c>
      <c r="N122">
        <v>0.21</v>
      </c>
      <c r="O122">
        <v>1.02</v>
      </c>
      <c r="P122">
        <v>7.36</v>
      </c>
      <c r="Q122">
        <v>36</v>
      </c>
      <c r="R122" s="3">
        <v>44315</v>
      </c>
      <c r="S122">
        <v>22</v>
      </c>
      <c r="T122">
        <v>124</v>
      </c>
      <c r="U122">
        <v>65</v>
      </c>
      <c r="V122">
        <v>84</v>
      </c>
      <c r="W122">
        <v>15</v>
      </c>
      <c r="X122">
        <v>35</v>
      </c>
      <c r="Y122" s="48">
        <f t="shared" si="2"/>
        <v>84.666666666666671</v>
      </c>
      <c r="Z122">
        <v>20</v>
      </c>
      <c r="AA122">
        <f t="shared" si="3"/>
        <v>1</v>
      </c>
    </row>
    <row r="123" spans="1:27" x14ac:dyDescent="0.25">
      <c r="A123">
        <v>20</v>
      </c>
      <c r="B123">
        <v>1.19</v>
      </c>
      <c r="C123">
        <v>278</v>
      </c>
      <c r="E123" t="s">
        <v>26</v>
      </c>
      <c r="F123">
        <v>0.49</v>
      </c>
      <c r="G123">
        <v>3587</v>
      </c>
      <c r="H123">
        <v>3.4</v>
      </c>
      <c r="I123">
        <v>19.600000000000001</v>
      </c>
      <c r="J123">
        <v>0.37</v>
      </c>
      <c r="K123">
        <v>94.9</v>
      </c>
      <c r="L123">
        <v>31.5</v>
      </c>
      <c r="M123">
        <v>41.9</v>
      </c>
      <c r="N123">
        <v>0.21</v>
      </c>
      <c r="O123">
        <v>0.98</v>
      </c>
      <c r="P123">
        <v>7.34</v>
      </c>
      <c r="Q123">
        <v>36</v>
      </c>
      <c r="R123" s="3">
        <v>44315</v>
      </c>
      <c r="S123">
        <v>28</v>
      </c>
      <c r="T123">
        <v>110</v>
      </c>
      <c r="U123">
        <v>70</v>
      </c>
      <c r="V123">
        <v>92</v>
      </c>
      <c r="W123">
        <v>15</v>
      </c>
      <c r="X123">
        <v>36.700000000000003</v>
      </c>
      <c r="Y123" s="48">
        <f t="shared" si="2"/>
        <v>83.333333333333329</v>
      </c>
      <c r="Z123">
        <v>20</v>
      </c>
      <c r="AA123">
        <f t="shared" si="3"/>
        <v>1</v>
      </c>
    </row>
    <row r="124" spans="1:27" x14ac:dyDescent="0.25">
      <c r="A124">
        <v>20</v>
      </c>
      <c r="B124">
        <v>0.56999999999999995</v>
      </c>
      <c r="C124">
        <v>327</v>
      </c>
      <c r="E124" t="s">
        <v>26</v>
      </c>
      <c r="I124">
        <v>29</v>
      </c>
      <c r="K124">
        <v>92</v>
      </c>
      <c r="L124">
        <v>53.6</v>
      </c>
      <c r="M124">
        <v>70.2</v>
      </c>
      <c r="N124">
        <v>0.21</v>
      </c>
      <c r="O124">
        <v>1.5</v>
      </c>
      <c r="P124">
        <v>7.29</v>
      </c>
      <c r="Q124">
        <v>36</v>
      </c>
      <c r="R124" s="3">
        <v>44317</v>
      </c>
      <c r="S124">
        <v>20</v>
      </c>
      <c r="T124">
        <v>125</v>
      </c>
      <c r="U124">
        <v>70</v>
      </c>
      <c r="V124">
        <v>70</v>
      </c>
      <c r="W124">
        <v>3</v>
      </c>
      <c r="X124">
        <v>35.1</v>
      </c>
      <c r="Y124" s="48">
        <f t="shared" si="2"/>
        <v>88.333333333333329</v>
      </c>
      <c r="Z124">
        <v>20</v>
      </c>
      <c r="AA124">
        <f t="shared" si="3"/>
        <v>1</v>
      </c>
    </row>
    <row r="125" spans="1:27" x14ac:dyDescent="0.25">
      <c r="A125">
        <v>20</v>
      </c>
      <c r="B125">
        <v>1.07</v>
      </c>
      <c r="C125">
        <v>358</v>
      </c>
      <c r="D125">
        <v>259</v>
      </c>
      <c r="E125" t="s">
        <v>26</v>
      </c>
      <c r="F125">
        <v>0.74</v>
      </c>
      <c r="G125">
        <v>5928</v>
      </c>
      <c r="H125">
        <v>12.3</v>
      </c>
      <c r="I125">
        <v>20.399999999999999</v>
      </c>
      <c r="J125">
        <v>0.39</v>
      </c>
      <c r="K125">
        <v>92.4</v>
      </c>
      <c r="L125">
        <v>46.8</v>
      </c>
      <c r="M125">
        <v>64.400000000000006</v>
      </c>
      <c r="N125">
        <v>0.21</v>
      </c>
      <c r="O125">
        <v>0.9</v>
      </c>
      <c r="P125">
        <v>7.38</v>
      </c>
      <c r="Q125">
        <v>36</v>
      </c>
      <c r="R125" s="3">
        <v>44317</v>
      </c>
      <c r="S125">
        <v>20</v>
      </c>
      <c r="T125">
        <v>132</v>
      </c>
      <c r="U125">
        <v>56</v>
      </c>
      <c r="V125">
        <v>76</v>
      </c>
      <c r="W125">
        <v>3</v>
      </c>
      <c r="X125">
        <v>37</v>
      </c>
      <c r="Y125" s="48">
        <f t="shared" si="2"/>
        <v>81.333333333333329</v>
      </c>
      <c r="Z125">
        <v>20</v>
      </c>
      <c r="AA125">
        <f t="shared" si="3"/>
        <v>0</v>
      </c>
    </row>
    <row r="126" spans="1:27" x14ac:dyDescent="0.25">
      <c r="A126">
        <v>20</v>
      </c>
      <c r="B126">
        <v>1.32</v>
      </c>
      <c r="C126">
        <v>385</v>
      </c>
      <c r="E126" t="s">
        <v>26</v>
      </c>
      <c r="I126">
        <v>22.1</v>
      </c>
      <c r="J126">
        <v>0.54</v>
      </c>
      <c r="K126">
        <v>92</v>
      </c>
      <c r="L126">
        <v>46.2</v>
      </c>
      <c r="M126">
        <v>60.7</v>
      </c>
      <c r="N126">
        <v>0.21</v>
      </c>
      <c r="O126">
        <v>0.74</v>
      </c>
      <c r="P126">
        <v>7.39</v>
      </c>
      <c r="Q126">
        <v>36</v>
      </c>
      <c r="R126" s="3">
        <v>44319</v>
      </c>
      <c r="S126">
        <v>20</v>
      </c>
      <c r="T126">
        <v>152</v>
      </c>
      <c r="U126">
        <v>90</v>
      </c>
      <c r="V126">
        <v>58</v>
      </c>
      <c r="W126">
        <v>0</v>
      </c>
      <c r="X126">
        <v>37.299999999999997</v>
      </c>
      <c r="Y126" s="48">
        <f t="shared" si="2"/>
        <v>110.66666666666667</v>
      </c>
      <c r="Z126">
        <v>20</v>
      </c>
      <c r="AA126">
        <f t="shared" si="3"/>
        <v>1</v>
      </c>
    </row>
    <row r="127" spans="1:27" x14ac:dyDescent="0.25">
      <c r="A127">
        <v>20</v>
      </c>
      <c r="B127">
        <v>1.33</v>
      </c>
      <c r="C127">
        <v>410</v>
      </c>
      <c r="E127" t="s">
        <v>26</v>
      </c>
      <c r="I127">
        <v>21.9</v>
      </c>
      <c r="J127">
        <v>76.400000000000006</v>
      </c>
      <c r="K127">
        <v>76.400000000000006</v>
      </c>
      <c r="L127">
        <v>50.4</v>
      </c>
      <c r="M127">
        <v>44.3</v>
      </c>
      <c r="N127">
        <v>0.21</v>
      </c>
      <c r="O127">
        <v>0.81</v>
      </c>
      <c r="P127">
        <v>7.36</v>
      </c>
      <c r="Q127">
        <v>36</v>
      </c>
      <c r="R127" s="3">
        <v>44319</v>
      </c>
      <c r="S127">
        <v>20</v>
      </c>
      <c r="T127">
        <v>172</v>
      </c>
      <c r="U127">
        <v>65</v>
      </c>
      <c r="V127">
        <v>82</v>
      </c>
      <c r="W127">
        <v>0</v>
      </c>
      <c r="X127">
        <v>35.9</v>
      </c>
      <c r="Y127" s="48">
        <f t="shared" si="2"/>
        <v>100.66666666666667</v>
      </c>
      <c r="Z127">
        <v>20</v>
      </c>
      <c r="AA127">
        <f t="shared" si="3"/>
        <v>1</v>
      </c>
    </row>
    <row r="128" spans="1:27" x14ac:dyDescent="0.25">
      <c r="A128">
        <v>20</v>
      </c>
      <c r="B128">
        <v>0.71</v>
      </c>
      <c r="C128">
        <v>345</v>
      </c>
      <c r="D128">
        <v>277</v>
      </c>
      <c r="E128" t="s">
        <v>26</v>
      </c>
      <c r="G128">
        <v>3758</v>
      </c>
      <c r="I128">
        <v>18.399999999999999</v>
      </c>
      <c r="J128">
        <v>0.54</v>
      </c>
      <c r="K128">
        <v>81.7</v>
      </c>
      <c r="L128">
        <v>51.9</v>
      </c>
      <c r="M128">
        <v>50.3</v>
      </c>
      <c r="N128">
        <v>0.21</v>
      </c>
      <c r="O128">
        <v>0.61</v>
      </c>
      <c r="P128">
        <v>7.34</v>
      </c>
      <c r="Q128">
        <v>36</v>
      </c>
      <c r="R128" s="3">
        <v>44321</v>
      </c>
      <c r="S128">
        <v>19</v>
      </c>
      <c r="T128">
        <v>123</v>
      </c>
      <c r="U128">
        <v>68</v>
      </c>
      <c r="V128">
        <v>80</v>
      </c>
      <c r="W128">
        <v>3</v>
      </c>
      <c r="X128">
        <v>37.4</v>
      </c>
      <c r="Y128" s="48">
        <f t="shared" si="2"/>
        <v>86.333333333333329</v>
      </c>
      <c r="Z128">
        <v>20</v>
      </c>
      <c r="AA128">
        <f t="shared" si="3"/>
        <v>1</v>
      </c>
    </row>
    <row r="129" spans="1:27" x14ac:dyDescent="0.25">
      <c r="A129">
        <v>20</v>
      </c>
      <c r="B129">
        <v>1.26</v>
      </c>
      <c r="C129">
        <v>344</v>
      </c>
      <c r="E129" t="s">
        <v>26</v>
      </c>
      <c r="I129">
        <v>16.5</v>
      </c>
      <c r="J129">
        <v>0.54</v>
      </c>
      <c r="K129">
        <v>91.8</v>
      </c>
      <c r="L129">
        <v>50.3</v>
      </c>
      <c r="M129">
        <v>67.599999999999994</v>
      </c>
      <c r="N129">
        <v>0.21</v>
      </c>
      <c r="O129">
        <v>0.5</v>
      </c>
      <c r="P129">
        <v>7.36</v>
      </c>
      <c r="Q129">
        <v>36</v>
      </c>
      <c r="R129" s="3">
        <v>44323</v>
      </c>
      <c r="S129">
        <v>20</v>
      </c>
      <c r="T129">
        <v>136</v>
      </c>
      <c r="U129">
        <v>72</v>
      </c>
      <c r="V129">
        <v>56</v>
      </c>
      <c r="W129">
        <v>3</v>
      </c>
      <c r="X129">
        <v>35</v>
      </c>
      <c r="Y129" s="48">
        <f t="shared" si="2"/>
        <v>93.333333333333329</v>
      </c>
      <c r="Z129">
        <v>20</v>
      </c>
      <c r="AA129">
        <f t="shared" si="3"/>
        <v>1</v>
      </c>
    </row>
    <row r="130" spans="1:27" x14ac:dyDescent="0.25">
      <c r="A130">
        <v>20</v>
      </c>
      <c r="B130">
        <v>3.06</v>
      </c>
      <c r="C130">
        <v>316</v>
      </c>
      <c r="E130" t="s">
        <v>26</v>
      </c>
      <c r="I130">
        <v>17.899999999999999</v>
      </c>
      <c r="K130">
        <v>88.8</v>
      </c>
      <c r="L130">
        <v>46.5</v>
      </c>
      <c r="M130">
        <v>53.8</v>
      </c>
      <c r="N130">
        <v>0.21</v>
      </c>
      <c r="O130">
        <v>0.56000000000000005</v>
      </c>
      <c r="P130">
        <v>7.41</v>
      </c>
      <c r="Q130">
        <v>36</v>
      </c>
      <c r="R130" s="3">
        <v>44323</v>
      </c>
      <c r="S130">
        <v>20</v>
      </c>
      <c r="T130">
        <v>126</v>
      </c>
      <c r="U130">
        <v>65</v>
      </c>
      <c r="V130">
        <v>59</v>
      </c>
      <c r="W130">
        <v>0</v>
      </c>
      <c r="X130">
        <v>36</v>
      </c>
      <c r="Y130" s="48">
        <f t="shared" ref="Y130:Y193" si="4">IF(OR(T130="",U130=""),"",(T130+(2*U130))/3)</f>
        <v>85.333333333333329</v>
      </c>
      <c r="Z130">
        <v>20</v>
      </c>
      <c r="AA130">
        <f t="shared" ref="AA130:AA193" si="5">IF(A130="",0,IF(COUNTIF(B130:Y130,"")&gt;0,1,0))</f>
        <v>1</v>
      </c>
    </row>
    <row r="131" spans="1:27" x14ac:dyDescent="0.25">
      <c r="A131">
        <v>20</v>
      </c>
      <c r="B131">
        <v>2.67</v>
      </c>
      <c r="C131">
        <v>362</v>
      </c>
      <c r="E131" t="s">
        <v>26</v>
      </c>
      <c r="I131">
        <v>22.6</v>
      </c>
      <c r="K131">
        <v>94.6</v>
      </c>
      <c r="L131">
        <v>41.7</v>
      </c>
      <c r="M131">
        <v>62.8</v>
      </c>
      <c r="N131">
        <v>0.21</v>
      </c>
      <c r="O131">
        <v>0.71</v>
      </c>
      <c r="P131">
        <v>7.37</v>
      </c>
      <c r="Q131">
        <v>36</v>
      </c>
      <c r="R131" s="3">
        <v>44325</v>
      </c>
      <c r="S131">
        <v>14</v>
      </c>
      <c r="T131">
        <v>99</v>
      </c>
      <c r="U131">
        <v>55</v>
      </c>
      <c r="V131">
        <v>54</v>
      </c>
      <c r="W131">
        <v>0</v>
      </c>
      <c r="X131">
        <v>35.299999999999997</v>
      </c>
      <c r="Y131" s="48">
        <f t="shared" si="4"/>
        <v>69.666666666666671</v>
      </c>
      <c r="Z131">
        <v>20</v>
      </c>
      <c r="AA131">
        <f t="shared" si="5"/>
        <v>1</v>
      </c>
    </row>
    <row r="132" spans="1:27" x14ac:dyDescent="0.25">
      <c r="A132">
        <v>21</v>
      </c>
      <c r="B132">
        <v>1.72</v>
      </c>
      <c r="C132">
        <v>103</v>
      </c>
      <c r="E132" t="s">
        <v>26</v>
      </c>
      <c r="F132">
        <v>0.62</v>
      </c>
      <c r="G132">
        <v>891</v>
      </c>
      <c r="H132">
        <v>18.7</v>
      </c>
      <c r="I132">
        <v>31.9</v>
      </c>
      <c r="J132">
        <v>0.6</v>
      </c>
      <c r="K132">
        <v>95.7</v>
      </c>
      <c r="L132">
        <v>32.4</v>
      </c>
      <c r="M132">
        <v>78.5</v>
      </c>
      <c r="N132">
        <v>0.21</v>
      </c>
      <c r="O132">
        <v>1.31</v>
      </c>
      <c r="P132">
        <v>7.38</v>
      </c>
      <c r="Q132">
        <v>73</v>
      </c>
      <c r="R132" s="3">
        <v>44300</v>
      </c>
      <c r="S132">
        <v>18</v>
      </c>
      <c r="T132">
        <v>137</v>
      </c>
      <c r="U132">
        <v>84</v>
      </c>
      <c r="V132">
        <v>81</v>
      </c>
      <c r="W132">
        <v>15</v>
      </c>
      <c r="X132">
        <v>36.700000000000003</v>
      </c>
      <c r="Y132" s="48">
        <f t="shared" si="4"/>
        <v>101.66666666666667</v>
      </c>
      <c r="Z132">
        <v>21</v>
      </c>
      <c r="AA132">
        <f t="shared" si="5"/>
        <v>1</v>
      </c>
    </row>
    <row r="133" spans="1:27" x14ac:dyDescent="0.25">
      <c r="A133">
        <v>21</v>
      </c>
      <c r="B133">
        <v>1.04</v>
      </c>
      <c r="C133">
        <v>69</v>
      </c>
      <c r="D133">
        <v>188</v>
      </c>
      <c r="E133" t="s">
        <v>26</v>
      </c>
      <c r="F133">
        <v>0.46</v>
      </c>
      <c r="G133">
        <v>722</v>
      </c>
      <c r="H133">
        <v>23.3</v>
      </c>
      <c r="I133">
        <v>33.5</v>
      </c>
      <c r="K133">
        <v>94.4</v>
      </c>
      <c r="L133">
        <v>29.6</v>
      </c>
      <c r="M133">
        <v>70.900000000000006</v>
      </c>
      <c r="N133">
        <v>0.21</v>
      </c>
      <c r="O133">
        <v>1.43</v>
      </c>
      <c r="P133">
        <v>7.38</v>
      </c>
      <c r="Q133">
        <v>73</v>
      </c>
      <c r="R133" s="3">
        <v>44301</v>
      </c>
      <c r="S133">
        <v>20</v>
      </c>
      <c r="T133">
        <v>140</v>
      </c>
      <c r="U133">
        <v>80</v>
      </c>
      <c r="V133">
        <v>80</v>
      </c>
      <c r="W133">
        <v>15</v>
      </c>
      <c r="X133">
        <v>37</v>
      </c>
      <c r="Y133" s="48">
        <f t="shared" si="4"/>
        <v>100</v>
      </c>
      <c r="Z133">
        <v>21</v>
      </c>
      <c r="AA133">
        <f t="shared" si="5"/>
        <v>1</v>
      </c>
    </row>
    <row r="134" spans="1:27" x14ac:dyDescent="0.25">
      <c r="A134">
        <v>21</v>
      </c>
      <c r="B134">
        <v>0.91</v>
      </c>
      <c r="C134">
        <v>94</v>
      </c>
      <c r="D134">
        <v>176</v>
      </c>
      <c r="E134" t="s">
        <v>26</v>
      </c>
      <c r="F134">
        <v>0.37</v>
      </c>
      <c r="H134">
        <v>14.9</v>
      </c>
      <c r="I134">
        <v>39.200000000000003</v>
      </c>
      <c r="K134">
        <v>95.9</v>
      </c>
      <c r="L134">
        <v>32.700000000000003</v>
      </c>
      <c r="M134">
        <v>81.2</v>
      </c>
      <c r="N134">
        <v>0.21</v>
      </c>
      <c r="P134">
        <v>7.3</v>
      </c>
      <c r="Q134">
        <v>73</v>
      </c>
      <c r="R134" s="3">
        <v>44302</v>
      </c>
      <c r="S134">
        <v>20</v>
      </c>
      <c r="T134">
        <v>105</v>
      </c>
      <c r="U134">
        <v>52</v>
      </c>
      <c r="V134">
        <v>58</v>
      </c>
      <c r="W134">
        <v>15</v>
      </c>
      <c r="X134">
        <v>36.299999999999997</v>
      </c>
      <c r="Y134" s="48">
        <f t="shared" si="4"/>
        <v>69.666666666666671</v>
      </c>
      <c r="Z134">
        <v>21</v>
      </c>
      <c r="AA134">
        <f t="shared" si="5"/>
        <v>1</v>
      </c>
    </row>
    <row r="135" spans="1:27" x14ac:dyDescent="0.25">
      <c r="A135">
        <v>21</v>
      </c>
      <c r="B135">
        <v>0.63</v>
      </c>
      <c r="C135">
        <v>110</v>
      </c>
      <c r="E135" t="s">
        <v>26</v>
      </c>
      <c r="F135">
        <v>0.48</v>
      </c>
      <c r="G135">
        <v>1228</v>
      </c>
      <c r="H135">
        <v>9.4</v>
      </c>
      <c r="I135">
        <v>27.3</v>
      </c>
      <c r="K135">
        <v>91</v>
      </c>
      <c r="L135">
        <v>31</v>
      </c>
      <c r="M135">
        <v>50.7</v>
      </c>
      <c r="N135">
        <v>0.21</v>
      </c>
      <c r="O135">
        <v>0.82</v>
      </c>
      <c r="P135">
        <v>7.45</v>
      </c>
      <c r="Q135">
        <v>73</v>
      </c>
      <c r="R135" s="3">
        <v>44306</v>
      </c>
      <c r="S135">
        <v>20</v>
      </c>
      <c r="T135">
        <v>123</v>
      </c>
      <c r="U135">
        <v>60</v>
      </c>
      <c r="V135">
        <v>60</v>
      </c>
      <c r="W135">
        <v>15</v>
      </c>
      <c r="X135">
        <v>37.1</v>
      </c>
      <c r="Y135" s="48">
        <f t="shared" si="4"/>
        <v>81</v>
      </c>
      <c r="Z135">
        <v>21</v>
      </c>
      <c r="AA135">
        <f t="shared" si="5"/>
        <v>1</v>
      </c>
    </row>
    <row r="136" spans="1:27" x14ac:dyDescent="0.25">
      <c r="A136">
        <v>21</v>
      </c>
      <c r="B136">
        <v>1.06</v>
      </c>
      <c r="C136">
        <v>131</v>
      </c>
      <c r="D136">
        <v>353</v>
      </c>
      <c r="E136" t="s">
        <v>26</v>
      </c>
      <c r="F136">
        <v>0.7</v>
      </c>
      <c r="G136">
        <v>1436</v>
      </c>
      <c r="H136">
        <v>10.6</v>
      </c>
      <c r="I136">
        <v>24.8</v>
      </c>
      <c r="K136">
        <v>79.900000000000006</v>
      </c>
      <c r="L136">
        <v>37.299999999999997</v>
      </c>
      <c r="M136">
        <v>46.2</v>
      </c>
      <c r="N136">
        <v>0.21</v>
      </c>
      <c r="O136">
        <v>0.9</v>
      </c>
      <c r="P136">
        <v>7.36</v>
      </c>
      <c r="Q136">
        <v>73</v>
      </c>
      <c r="R136" s="3">
        <v>44307</v>
      </c>
      <c r="S136">
        <v>23</v>
      </c>
      <c r="T136">
        <v>172</v>
      </c>
      <c r="U136">
        <v>94</v>
      </c>
      <c r="V136">
        <v>83</v>
      </c>
      <c r="W136">
        <v>14</v>
      </c>
      <c r="X136">
        <v>37</v>
      </c>
      <c r="Y136" s="48">
        <f t="shared" si="4"/>
        <v>120</v>
      </c>
      <c r="Z136">
        <v>21</v>
      </c>
      <c r="AA136">
        <f t="shared" si="5"/>
        <v>1</v>
      </c>
    </row>
    <row r="137" spans="1:27" x14ac:dyDescent="0.25">
      <c r="A137">
        <v>21</v>
      </c>
      <c r="B137">
        <v>0.69</v>
      </c>
      <c r="C137">
        <v>155</v>
      </c>
      <c r="D137">
        <v>353</v>
      </c>
      <c r="E137" t="s">
        <v>26</v>
      </c>
      <c r="F137">
        <v>2.5299999999999998</v>
      </c>
      <c r="G137">
        <v>1593</v>
      </c>
      <c r="H137">
        <v>10.8</v>
      </c>
      <c r="I137">
        <v>28.6</v>
      </c>
      <c r="J137">
        <v>1.23</v>
      </c>
      <c r="K137">
        <v>85.7</v>
      </c>
      <c r="L137">
        <v>57.6</v>
      </c>
      <c r="M137">
        <v>55.2</v>
      </c>
      <c r="N137">
        <v>0.21</v>
      </c>
      <c r="O137">
        <v>0.97</v>
      </c>
      <c r="P137">
        <v>7.26</v>
      </c>
      <c r="Q137">
        <v>73</v>
      </c>
      <c r="R137" s="3">
        <v>44309</v>
      </c>
      <c r="S137">
        <v>23</v>
      </c>
      <c r="T137">
        <v>110</v>
      </c>
      <c r="U137">
        <v>60</v>
      </c>
      <c r="V137">
        <v>106</v>
      </c>
      <c r="W137">
        <v>0</v>
      </c>
      <c r="X137">
        <v>37.799999999999997</v>
      </c>
      <c r="Y137" s="48">
        <f t="shared" si="4"/>
        <v>76.666666666666671</v>
      </c>
      <c r="Z137">
        <v>21</v>
      </c>
      <c r="AA137">
        <f t="shared" si="5"/>
        <v>0</v>
      </c>
    </row>
    <row r="138" spans="1:27" x14ac:dyDescent="0.25">
      <c r="A138">
        <v>21</v>
      </c>
      <c r="B138">
        <v>1.36</v>
      </c>
      <c r="C138">
        <v>125</v>
      </c>
      <c r="E138" t="s">
        <v>26</v>
      </c>
      <c r="G138">
        <v>1333</v>
      </c>
      <c r="I138">
        <v>32.5</v>
      </c>
      <c r="J138">
        <v>0.56999999999999995</v>
      </c>
      <c r="K138">
        <v>90.2</v>
      </c>
      <c r="L138">
        <v>58.1</v>
      </c>
      <c r="M138">
        <v>55</v>
      </c>
      <c r="N138">
        <v>0.21</v>
      </c>
      <c r="O138">
        <v>0.9</v>
      </c>
      <c r="P138">
        <v>7.35</v>
      </c>
      <c r="Q138">
        <v>73</v>
      </c>
      <c r="R138" s="3">
        <v>44311</v>
      </c>
      <c r="S138">
        <v>24</v>
      </c>
      <c r="T138">
        <v>132</v>
      </c>
      <c r="U138">
        <v>76</v>
      </c>
      <c r="V138">
        <v>77</v>
      </c>
      <c r="W138">
        <v>15</v>
      </c>
      <c r="X138">
        <v>38.299999999999997</v>
      </c>
      <c r="Y138" s="48">
        <f t="shared" si="4"/>
        <v>94.666666666666671</v>
      </c>
      <c r="Z138">
        <v>21</v>
      </c>
      <c r="AA138">
        <f t="shared" si="5"/>
        <v>1</v>
      </c>
    </row>
    <row r="139" spans="1:27" x14ac:dyDescent="0.25">
      <c r="A139">
        <v>21</v>
      </c>
      <c r="B139">
        <v>1.98</v>
      </c>
      <c r="C139">
        <v>145</v>
      </c>
      <c r="E139" t="s">
        <v>26</v>
      </c>
      <c r="G139">
        <v>2526</v>
      </c>
      <c r="I139">
        <v>42.4</v>
      </c>
      <c r="K139">
        <v>62.6</v>
      </c>
      <c r="L139">
        <v>66.900000000000006</v>
      </c>
      <c r="M139">
        <v>38.9</v>
      </c>
      <c r="N139">
        <v>0.21</v>
      </c>
      <c r="O139">
        <v>1.21</v>
      </c>
      <c r="P139">
        <v>7.3</v>
      </c>
      <c r="Q139">
        <v>73</v>
      </c>
      <c r="R139" s="3">
        <v>44313</v>
      </c>
      <c r="S139">
        <v>24</v>
      </c>
      <c r="T139">
        <v>116</v>
      </c>
      <c r="U139">
        <v>50</v>
      </c>
      <c r="V139">
        <v>76</v>
      </c>
      <c r="W139">
        <v>3</v>
      </c>
      <c r="X139">
        <v>38.799999999999997</v>
      </c>
      <c r="Y139" s="48">
        <f t="shared" si="4"/>
        <v>72</v>
      </c>
      <c r="Z139">
        <v>21</v>
      </c>
      <c r="AA139">
        <f t="shared" si="5"/>
        <v>1</v>
      </c>
    </row>
    <row r="140" spans="1:27" x14ac:dyDescent="0.25">
      <c r="A140">
        <v>21</v>
      </c>
      <c r="B140">
        <v>2.0099999999999998</v>
      </c>
      <c r="C140">
        <v>162</v>
      </c>
      <c r="E140" t="s">
        <v>26</v>
      </c>
      <c r="G140">
        <v>3100</v>
      </c>
      <c r="I140">
        <v>43</v>
      </c>
      <c r="K140">
        <v>75.3</v>
      </c>
      <c r="L140">
        <v>64.5</v>
      </c>
      <c r="M140">
        <v>44.2</v>
      </c>
      <c r="N140">
        <v>0.21</v>
      </c>
      <c r="O140">
        <v>1.1499999999999999</v>
      </c>
      <c r="P140">
        <v>7.34</v>
      </c>
      <c r="Q140">
        <v>73</v>
      </c>
      <c r="R140" s="3">
        <v>44315</v>
      </c>
      <c r="S140">
        <v>20</v>
      </c>
      <c r="T140">
        <v>156</v>
      </c>
      <c r="U140">
        <v>66</v>
      </c>
      <c r="V140">
        <v>85</v>
      </c>
      <c r="W140">
        <v>5</v>
      </c>
      <c r="X140">
        <v>36.700000000000003</v>
      </c>
      <c r="Y140" s="48">
        <f t="shared" si="4"/>
        <v>96</v>
      </c>
      <c r="Z140">
        <v>21</v>
      </c>
      <c r="AA140">
        <f t="shared" si="5"/>
        <v>1</v>
      </c>
    </row>
    <row r="141" spans="1:27" x14ac:dyDescent="0.25">
      <c r="A141">
        <v>21</v>
      </c>
      <c r="B141">
        <v>0.94</v>
      </c>
      <c r="C141">
        <v>161</v>
      </c>
      <c r="D141">
        <v>194</v>
      </c>
      <c r="E141" t="s">
        <v>26</v>
      </c>
      <c r="G141">
        <v>1272</v>
      </c>
      <c r="H141">
        <v>20.6</v>
      </c>
      <c r="I141">
        <v>65.900000000000006</v>
      </c>
      <c r="J141">
        <v>0.68</v>
      </c>
      <c r="K141">
        <v>76.8</v>
      </c>
      <c r="L141">
        <v>70.099999999999994</v>
      </c>
      <c r="M141">
        <v>41.7</v>
      </c>
      <c r="N141">
        <v>0.21</v>
      </c>
      <c r="O141">
        <v>0.92</v>
      </c>
      <c r="P141">
        <v>7.4</v>
      </c>
      <c r="Q141">
        <v>73</v>
      </c>
      <c r="R141" s="3">
        <v>44317</v>
      </c>
      <c r="S141">
        <v>20</v>
      </c>
      <c r="T141">
        <v>117</v>
      </c>
      <c r="U141">
        <v>50</v>
      </c>
      <c r="V141">
        <v>74</v>
      </c>
      <c r="W141">
        <v>3</v>
      </c>
      <c r="X141">
        <v>37</v>
      </c>
      <c r="Y141" s="48">
        <f t="shared" si="4"/>
        <v>72.333333333333329</v>
      </c>
      <c r="Z141">
        <v>21</v>
      </c>
      <c r="AA141">
        <f t="shared" si="5"/>
        <v>1</v>
      </c>
    </row>
    <row r="142" spans="1:27" x14ac:dyDescent="0.25">
      <c r="A142">
        <v>21</v>
      </c>
      <c r="B142">
        <v>0.68</v>
      </c>
      <c r="C142">
        <v>185</v>
      </c>
      <c r="E142" t="s">
        <v>26</v>
      </c>
      <c r="I142">
        <v>75.2</v>
      </c>
      <c r="J142">
        <v>0.88</v>
      </c>
      <c r="K142">
        <v>76</v>
      </c>
      <c r="L142">
        <v>59</v>
      </c>
      <c r="M142">
        <v>45.6</v>
      </c>
      <c r="N142">
        <v>0.21</v>
      </c>
      <c r="O142">
        <v>0.74</v>
      </c>
      <c r="P142">
        <v>7.38</v>
      </c>
      <c r="Q142">
        <v>73</v>
      </c>
      <c r="R142" s="3">
        <v>44319</v>
      </c>
      <c r="S142">
        <v>22</v>
      </c>
      <c r="T142">
        <v>116</v>
      </c>
      <c r="U142">
        <v>58</v>
      </c>
      <c r="V142">
        <v>72</v>
      </c>
      <c r="W142">
        <v>0</v>
      </c>
      <c r="X142">
        <v>37.200000000000003</v>
      </c>
      <c r="Y142" s="48">
        <f t="shared" si="4"/>
        <v>77.333333333333329</v>
      </c>
      <c r="Z142">
        <v>21</v>
      </c>
      <c r="AA142">
        <f t="shared" si="5"/>
        <v>1</v>
      </c>
    </row>
    <row r="143" spans="1:27" x14ac:dyDescent="0.25">
      <c r="A143">
        <v>22</v>
      </c>
      <c r="B143">
        <v>0.92</v>
      </c>
      <c r="C143">
        <v>115</v>
      </c>
      <c r="E143" t="s">
        <v>26</v>
      </c>
      <c r="F143">
        <v>3.77</v>
      </c>
      <c r="G143">
        <v>901</v>
      </c>
      <c r="H143">
        <v>30.4</v>
      </c>
      <c r="I143">
        <v>25.7</v>
      </c>
      <c r="J143">
        <v>0.34</v>
      </c>
      <c r="K143">
        <v>95.4</v>
      </c>
      <c r="L143">
        <v>35.799999999999997</v>
      </c>
      <c r="M143">
        <v>78.2</v>
      </c>
      <c r="N143">
        <v>0.21</v>
      </c>
      <c r="O143">
        <v>1.02</v>
      </c>
      <c r="P143">
        <v>7.4</v>
      </c>
      <c r="Q143">
        <v>80</v>
      </c>
      <c r="R143" s="3">
        <v>44313</v>
      </c>
      <c r="S143">
        <v>24</v>
      </c>
      <c r="T143">
        <v>115</v>
      </c>
      <c r="U143">
        <v>70</v>
      </c>
      <c r="V143">
        <v>83</v>
      </c>
      <c r="W143">
        <v>0</v>
      </c>
      <c r="X143">
        <v>36.4</v>
      </c>
      <c r="Y143" s="48">
        <f t="shared" si="4"/>
        <v>85</v>
      </c>
      <c r="Z143">
        <v>22</v>
      </c>
      <c r="AA143">
        <f t="shared" si="5"/>
        <v>1</v>
      </c>
    </row>
    <row r="144" spans="1:27" x14ac:dyDescent="0.25">
      <c r="A144">
        <v>22</v>
      </c>
      <c r="B144">
        <v>0.51</v>
      </c>
      <c r="C144">
        <v>138</v>
      </c>
      <c r="D144">
        <v>626</v>
      </c>
      <c r="E144" t="s">
        <v>26</v>
      </c>
      <c r="F144">
        <v>3.22</v>
      </c>
      <c r="G144">
        <v>1351</v>
      </c>
      <c r="H144">
        <v>16</v>
      </c>
      <c r="I144">
        <v>24.1</v>
      </c>
      <c r="J144">
        <v>0.34</v>
      </c>
      <c r="K144">
        <v>96.2</v>
      </c>
      <c r="L144">
        <v>35.9</v>
      </c>
      <c r="M144">
        <v>86.7</v>
      </c>
      <c r="N144">
        <v>0.21</v>
      </c>
      <c r="O144">
        <v>0.71</v>
      </c>
      <c r="P144">
        <v>7.39</v>
      </c>
      <c r="Q144">
        <v>80</v>
      </c>
      <c r="R144" s="3">
        <v>44314</v>
      </c>
      <c r="S144">
        <v>22</v>
      </c>
      <c r="T144">
        <v>90</v>
      </c>
      <c r="U144">
        <v>50</v>
      </c>
      <c r="V144">
        <v>84</v>
      </c>
      <c r="W144">
        <v>15</v>
      </c>
      <c r="X144">
        <v>35.200000000000003</v>
      </c>
      <c r="Y144" s="48">
        <f t="shared" si="4"/>
        <v>63.333333333333336</v>
      </c>
      <c r="Z144">
        <v>22</v>
      </c>
      <c r="AA144">
        <f t="shared" si="5"/>
        <v>0</v>
      </c>
    </row>
    <row r="145" spans="1:27" x14ac:dyDescent="0.25">
      <c r="A145">
        <v>22</v>
      </c>
      <c r="B145">
        <v>0.69</v>
      </c>
      <c r="C145">
        <v>195</v>
      </c>
      <c r="D145">
        <v>838</v>
      </c>
      <c r="E145" t="s">
        <v>26</v>
      </c>
      <c r="F145">
        <v>8.6300000000000008</v>
      </c>
      <c r="G145">
        <v>1655</v>
      </c>
      <c r="H145">
        <v>775</v>
      </c>
      <c r="I145">
        <v>34.200000000000003</v>
      </c>
      <c r="J145">
        <v>0.3</v>
      </c>
      <c r="K145">
        <v>91.3</v>
      </c>
      <c r="L145">
        <v>84.1</v>
      </c>
      <c r="M145">
        <v>92.4</v>
      </c>
      <c r="N145">
        <v>0.21</v>
      </c>
      <c r="O145">
        <v>1.47</v>
      </c>
      <c r="P145">
        <v>7.05</v>
      </c>
      <c r="Q145">
        <v>80</v>
      </c>
      <c r="R145" s="3">
        <v>44315</v>
      </c>
      <c r="S145">
        <v>20</v>
      </c>
      <c r="T145">
        <v>102</v>
      </c>
      <c r="U145">
        <v>56</v>
      </c>
      <c r="V145">
        <v>99</v>
      </c>
      <c r="W145">
        <v>3</v>
      </c>
      <c r="X145">
        <v>35</v>
      </c>
      <c r="Y145" s="48">
        <f t="shared" si="4"/>
        <v>71.333333333333329</v>
      </c>
      <c r="Z145">
        <v>22</v>
      </c>
      <c r="AA145">
        <f t="shared" si="5"/>
        <v>0</v>
      </c>
    </row>
    <row r="146" spans="1:27" x14ac:dyDescent="0.25">
      <c r="A146">
        <v>22</v>
      </c>
      <c r="B146">
        <v>0.24</v>
      </c>
      <c r="C146">
        <v>178</v>
      </c>
      <c r="D146">
        <v>754</v>
      </c>
      <c r="E146" t="s">
        <v>26</v>
      </c>
      <c r="G146">
        <v>990</v>
      </c>
      <c r="H146">
        <v>485.9</v>
      </c>
      <c r="I146">
        <v>95.8</v>
      </c>
      <c r="J146">
        <v>0.41</v>
      </c>
      <c r="K146">
        <v>98</v>
      </c>
      <c r="L146">
        <v>44.2</v>
      </c>
      <c r="M146">
        <v>46.3</v>
      </c>
      <c r="N146">
        <v>0.21</v>
      </c>
      <c r="O146">
        <v>6.12</v>
      </c>
      <c r="P146">
        <v>7.04</v>
      </c>
      <c r="Q146">
        <v>80</v>
      </c>
      <c r="R146" s="3">
        <v>44316</v>
      </c>
      <c r="S146">
        <v>24</v>
      </c>
      <c r="T146">
        <v>114</v>
      </c>
      <c r="U146">
        <v>55</v>
      </c>
      <c r="V146">
        <v>115</v>
      </c>
      <c r="W146">
        <v>3</v>
      </c>
      <c r="X146">
        <v>37.5</v>
      </c>
      <c r="Y146" s="48">
        <f t="shared" si="4"/>
        <v>74.666666666666671</v>
      </c>
      <c r="Z146">
        <v>22</v>
      </c>
      <c r="AA146">
        <f t="shared" si="5"/>
        <v>1</v>
      </c>
    </row>
    <row r="147" spans="1:27" x14ac:dyDescent="0.25">
      <c r="A147">
        <v>23</v>
      </c>
      <c r="B147">
        <v>0.98</v>
      </c>
      <c r="C147">
        <v>201</v>
      </c>
      <c r="E147" t="s">
        <v>26</v>
      </c>
      <c r="I147">
        <v>20.399999999999999</v>
      </c>
      <c r="K147">
        <v>87.5</v>
      </c>
      <c r="L147">
        <v>29.8</v>
      </c>
      <c r="M147">
        <v>48.2</v>
      </c>
      <c r="N147">
        <v>0.21</v>
      </c>
      <c r="O147">
        <v>0.64</v>
      </c>
      <c r="P147">
        <v>7.44</v>
      </c>
      <c r="Q147">
        <v>76</v>
      </c>
      <c r="R147" s="3">
        <v>44306</v>
      </c>
      <c r="S147">
        <v>16</v>
      </c>
      <c r="T147">
        <v>98</v>
      </c>
      <c r="U147">
        <v>61</v>
      </c>
      <c r="V147">
        <v>69</v>
      </c>
      <c r="W147">
        <v>15</v>
      </c>
      <c r="X147">
        <v>35.1</v>
      </c>
      <c r="Y147" s="48">
        <f t="shared" si="4"/>
        <v>73.333333333333329</v>
      </c>
      <c r="Z147">
        <v>23</v>
      </c>
      <c r="AA147">
        <f t="shared" si="5"/>
        <v>1</v>
      </c>
    </row>
    <row r="148" spans="1:27" x14ac:dyDescent="0.25">
      <c r="A148">
        <v>23</v>
      </c>
      <c r="B148">
        <v>0.57999999999999996</v>
      </c>
      <c r="C148">
        <v>198</v>
      </c>
      <c r="D148">
        <v>182</v>
      </c>
      <c r="E148" t="s">
        <v>26</v>
      </c>
      <c r="F148">
        <v>0.9</v>
      </c>
      <c r="G148">
        <v>2449</v>
      </c>
      <c r="I148">
        <v>26.2</v>
      </c>
      <c r="K148">
        <v>70.8</v>
      </c>
      <c r="L148">
        <v>30.9</v>
      </c>
      <c r="M148">
        <v>40.9</v>
      </c>
      <c r="N148">
        <v>0.21</v>
      </c>
      <c r="O148">
        <v>0.57999999999999996</v>
      </c>
      <c r="P148">
        <v>7.39</v>
      </c>
      <c r="Q148">
        <v>76</v>
      </c>
      <c r="R148" s="3">
        <v>44307</v>
      </c>
      <c r="S148">
        <v>19</v>
      </c>
      <c r="T148">
        <v>140</v>
      </c>
      <c r="U148">
        <v>80</v>
      </c>
      <c r="V148">
        <v>63</v>
      </c>
      <c r="W148">
        <v>0</v>
      </c>
      <c r="X148">
        <v>37</v>
      </c>
      <c r="Y148" s="48">
        <f t="shared" si="4"/>
        <v>100</v>
      </c>
      <c r="Z148">
        <v>23</v>
      </c>
      <c r="AA148">
        <f t="shared" si="5"/>
        <v>1</v>
      </c>
    </row>
    <row r="149" spans="1:27" x14ac:dyDescent="0.25">
      <c r="A149">
        <v>23</v>
      </c>
      <c r="B149">
        <v>0.64</v>
      </c>
      <c r="C149">
        <v>275</v>
      </c>
      <c r="D149">
        <v>166</v>
      </c>
      <c r="E149" t="s">
        <v>26</v>
      </c>
      <c r="F149">
        <v>0.88</v>
      </c>
      <c r="G149">
        <v>1994</v>
      </c>
      <c r="I149">
        <v>27.5</v>
      </c>
      <c r="J149">
        <v>0.56999999999999995</v>
      </c>
      <c r="K149">
        <v>85.9</v>
      </c>
      <c r="L149">
        <v>21.9</v>
      </c>
      <c r="M149">
        <v>48.1</v>
      </c>
      <c r="N149">
        <v>0.21</v>
      </c>
      <c r="P149">
        <v>7.47</v>
      </c>
      <c r="Q149">
        <v>76</v>
      </c>
      <c r="R149" s="3">
        <v>44309</v>
      </c>
      <c r="S149">
        <v>22</v>
      </c>
      <c r="T149">
        <v>130</v>
      </c>
      <c r="U149">
        <v>68</v>
      </c>
      <c r="V149">
        <v>88</v>
      </c>
      <c r="W149">
        <v>15</v>
      </c>
      <c r="X149">
        <v>37.6</v>
      </c>
      <c r="Y149" s="48">
        <f t="shared" si="4"/>
        <v>88.666666666666671</v>
      </c>
      <c r="Z149">
        <v>23</v>
      </c>
      <c r="AA149">
        <f t="shared" si="5"/>
        <v>1</v>
      </c>
    </row>
    <row r="150" spans="1:27" x14ac:dyDescent="0.25">
      <c r="A150">
        <v>23</v>
      </c>
      <c r="B150">
        <v>0.28999999999999998</v>
      </c>
      <c r="C150">
        <v>293</v>
      </c>
      <c r="D150">
        <v>162</v>
      </c>
      <c r="E150" t="s">
        <v>26</v>
      </c>
      <c r="F150">
        <v>1.74</v>
      </c>
      <c r="G150">
        <v>1682</v>
      </c>
      <c r="H150">
        <v>6.7</v>
      </c>
      <c r="I150">
        <v>17.100000000000001</v>
      </c>
      <c r="J150">
        <v>0.42</v>
      </c>
      <c r="K150">
        <v>90.1</v>
      </c>
      <c r="L150">
        <v>26</v>
      </c>
      <c r="M150">
        <v>49.7</v>
      </c>
      <c r="N150">
        <v>0.21</v>
      </c>
      <c r="O150">
        <v>0.5</v>
      </c>
      <c r="P150">
        <v>7.48</v>
      </c>
      <c r="Q150">
        <v>76</v>
      </c>
      <c r="R150" s="3">
        <v>44310</v>
      </c>
      <c r="S150">
        <v>20</v>
      </c>
      <c r="T150">
        <v>100</v>
      </c>
      <c r="U150">
        <v>58</v>
      </c>
      <c r="V150">
        <v>52</v>
      </c>
      <c r="W150">
        <v>15</v>
      </c>
      <c r="X150">
        <v>33</v>
      </c>
      <c r="Y150" s="48">
        <f t="shared" si="4"/>
        <v>72</v>
      </c>
      <c r="Z150">
        <v>23</v>
      </c>
      <c r="AA150">
        <f t="shared" si="5"/>
        <v>0</v>
      </c>
    </row>
    <row r="151" spans="1:27" x14ac:dyDescent="0.25">
      <c r="A151">
        <v>23</v>
      </c>
      <c r="B151">
        <v>0.56999999999999995</v>
      </c>
      <c r="C151">
        <v>319</v>
      </c>
      <c r="E151" t="s">
        <v>26</v>
      </c>
      <c r="I151">
        <v>17.5</v>
      </c>
      <c r="K151">
        <v>89.5</v>
      </c>
      <c r="L151">
        <v>34</v>
      </c>
      <c r="M151">
        <v>56.4</v>
      </c>
      <c r="N151">
        <v>0.21</v>
      </c>
      <c r="O151">
        <v>0.5</v>
      </c>
      <c r="P151">
        <v>7.42</v>
      </c>
      <c r="Q151">
        <v>76</v>
      </c>
      <c r="R151" s="3">
        <v>44311</v>
      </c>
      <c r="S151">
        <v>16</v>
      </c>
      <c r="T151">
        <v>100</v>
      </c>
      <c r="U151">
        <v>58</v>
      </c>
      <c r="V151">
        <v>65</v>
      </c>
      <c r="W151">
        <v>15</v>
      </c>
      <c r="X151">
        <v>35.5</v>
      </c>
      <c r="Y151" s="48">
        <f t="shared" si="4"/>
        <v>72</v>
      </c>
      <c r="Z151">
        <v>23</v>
      </c>
      <c r="AA151">
        <f t="shared" si="5"/>
        <v>1</v>
      </c>
    </row>
    <row r="152" spans="1:27" x14ac:dyDescent="0.25">
      <c r="A152">
        <v>23</v>
      </c>
      <c r="B152">
        <v>0.47</v>
      </c>
      <c r="C152">
        <v>318</v>
      </c>
      <c r="D152">
        <v>157</v>
      </c>
      <c r="E152" t="s">
        <v>26</v>
      </c>
      <c r="G152">
        <v>1727</v>
      </c>
      <c r="H152">
        <v>8</v>
      </c>
      <c r="I152">
        <v>20.9</v>
      </c>
      <c r="K152">
        <v>90.9</v>
      </c>
      <c r="L152">
        <v>30.5</v>
      </c>
      <c r="M152">
        <v>52.4</v>
      </c>
      <c r="N152">
        <v>0.21</v>
      </c>
      <c r="O152">
        <v>0.5</v>
      </c>
      <c r="P152">
        <v>7.44</v>
      </c>
      <c r="Q152">
        <v>76</v>
      </c>
      <c r="R152" s="3">
        <v>44311</v>
      </c>
      <c r="S152">
        <v>16</v>
      </c>
      <c r="T152">
        <v>100</v>
      </c>
      <c r="U152">
        <v>58</v>
      </c>
      <c r="V152">
        <v>65</v>
      </c>
      <c r="W152">
        <v>15</v>
      </c>
      <c r="X152">
        <v>36.299999999999997</v>
      </c>
      <c r="Y152" s="48">
        <f t="shared" si="4"/>
        <v>72</v>
      </c>
      <c r="Z152">
        <v>23</v>
      </c>
      <c r="AA152">
        <f t="shared" si="5"/>
        <v>1</v>
      </c>
    </row>
    <row r="153" spans="1:27" x14ac:dyDescent="0.25">
      <c r="A153">
        <v>23</v>
      </c>
      <c r="B153">
        <v>0.31</v>
      </c>
      <c r="C153">
        <v>425</v>
      </c>
      <c r="E153" t="s">
        <v>26</v>
      </c>
      <c r="I153">
        <v>42.1</v>
      </c>
      <c r="J153">
        <v>1.37</v>
      </c>
      <c r="K153">
        <v>63</v>
      </c>
      <c r="L153">
        <v>78.8</v>
      </c>
      <c r="M153">
        <v>48.9</v>
      </c>
      <c r="N153">
        <v>0.21</v>
      </c>
      <c r="O153">
        <v>1.4</v>
      </c>
      <c r="P153">
        <v>7.07</v>
      </c>
      <c r="Q153">
        <v>76</v>
      </c>
      <c r="R153" s="3">
        <v>44313</v>
      </c>
      <c r="S153">
        <v>18</v>
      </c>
      <c r="T153">
        <v>91</v>
      </c>
      <c r="U153">
        <v>53</v>
      </c>
      <c r="V153">
        <v>85</v>
      </c>
      <c r="W153">
        <v>3</v>
      </c>
      <c r="X153">
        <v>38.200000000000003</v>
      </c>
      <c r="Y153" s="48">
        <f t="shared" si="4"/>
        <v>65.666666666666671</v>
      </c>
      <c r="Z153">
        <v>23</v>
      </c>
      <c r="AA153">
        <f t="shared" si="5"/>
        <v>1</v>
      </c>
    </row>
    <row r="154" spans="1:27" x14ac:dyDescent="0.25">
      <c r="A154">
        <v>23</v>
      </c>
      <c r="B154">
        <v>0.41</v>
      </c>
      <c r="C154">
        <v>381</v>
      </c>
      <c r="D154">
        <v>154</v>
      </c>
      <c r="E154" t="s">
        <v>26</v>
      </c>
      <c r="F154">
        <v>3.59</v>
      </c>
      <c r="G154">
        <v>2558</v>
      </c>
      <c r="H154">
        <v>64.2</v>
      </c>
      <c r="I154">
        <v>56.4</v>
      </c>
      <c r="J154">
        <v>1.04</v>
      </c>
      <c r="K154">
        <v>88</v>
      </c>
      <c r="L154">
        <v>68.099999999999994</v>
      </c>
      <c r="M154">
        <v>52.3</v>
      </c>
      <c r="N154">
        <v>0.21</v>
      </c>
      <c r="O154">
        <v>2.11</v>
      </c>
      <c r="P154">
        <v>7.02</v>
      </c>
      <c r="Q154">
        <v>76</v>
      </c>
      <c r="R154" s="3">
        <v>44315</v>
      </c>
      <c r="S154">
        <v>22</v>
      </c>
      <c r="T154">
        <v>112</v>
      </c>
      <c r="U154">
        <v>63</v>
      </c>
      <c r="V154">
        <v>110</v>
      </c>
      <c r="W154">
        <v>3</v>
      </c>
      <c r="X154">
        <v>38</v>
      </c>
      <c r="Y154" s="48">
        <f t="shared" si="4"/>
        <v>79.333333333333329</v>
      </c>
      <c r="Z154">
        <v>23</v>
      </c>
      <c r="AA154">
        <f t="shared" si="5"/>
        <v>0</v>
      </c>
    </row>
    <row r="155" spans="1:27" x14ac:dyDescent="0.25">
      <c r="A155">
        <v>23</v>
      </c>
      <c r="B155">
        <v>0.46</v>
      </c>
      <c r="C155">
        <v>81</v>
      </c>
      <c r="D155">
        <v>257</v>
      </c>
      <c r="E155" t="s">
        <v>26</v>
      </c>
      <c r="G155">
        <v>2781</v>
      </c>
      <c r="H155">
        <v>143.6</v>
      </c>
      <c r="I155">
        <v>102.6</v>
      </c>
      <c r="J155">
        <v>1.07</v>
      </c>
      <c r="K155">
        <v>76</v>
      </c>
      <c r="L155">
        <v>66.2</v>
      </c>
      <c r="M155">
        <v>45</v>
      </c>
      <c r="N155">
        <v>0.21</v>
      </c>
      <c r="O155">
        <v>4.3899999999999997</v>
      </c>
      <c r="P155">
        <v>7.17</v>
      </c>
      <c r="Q155">
        <v>76</v>
      </c>
      <c r="R155" s="3">
        <v>44317</v>
      </c>
      <c r="S155">
        <v>20</v>
      </c>
      <c r="T155">
        <v>100</v>
      </c>
      <c r="U155">
        <v>56</v>
      </c>
      <c r="V155">
        <v>74</v>
      </c>
      <c r="W155">
        <v>3</v>
      </c>
      <c r="X155">
        <v>34.1</v>
      </c>
      <c r="Y155" s="48">
        <f t="shared" si="4"/>
        <v>70.666666666666671</v>
      </c>
      <c r="Z155">
        <v>23</v>
      </c>
      <c r="AA155">
        <f t="shared" si="5"/>
        <v>1</v>
      </c>
    </row>
    <row r="156" spans="1:27" x14ac:dyDescent="0.25">
      <c r="A156">
        <v>23</v>
      </c>
      <c r="B156">
        <v>0.38</v>
      </c>
      <c r="C156">
        <v>46</v>
      </c>
      <c r="E156" t="s">
        <v>26</v>
      </c>
      <c r="I156">
        <v>114.8</v>
      </c>
      <c r="J156">
        <v>0.98</v>
      </c>
      <c r="K156">
        <v>70.3</v>
      </c>
      <c r="L156">
        <v>33.799999999999997</v>
      </c>
      <c r="M156">
        <v>49.3</v>
      </c>
      <c r="N156">
        <v>0.21</v>
      </c>
      <c r="P156">
        <v>7.21</v>
      </c>
      <c r="Q156">
        <v>76</v>
      </c>
      <c r="R156" s="3">
        <v>44319</v>
      </c>
      <c r="S156">
        <v>14</v>
      </c>
      <c r="T156">
        <v>111</v>
      </c>
      <c r="U156">
        <v>64</v>
      </c>
      <c r="V156">
        <v>70</v>
      </c>
      <c r="W156">
        <v>3</v>
      </c>
      <c r="X156">
        <v>33.700000000000003</v>
      </c>
      <c r="Y156" s="48">
        <f t="shared" si="4"/>
        <v>79.666666666666671</v>
      </c>
      <c r="Z156">
        <v>23</v>
      </c>
      <c r="AA156">
        <f t="shared" si="5"/>
        <v>1</v>
      </c>
    </row>
    <row r="157" spans="1:27" x14ac:dyDescent="0.25">
      <c r="A157">
        <v>23</v>
      </c>
      <c r="B157">
        <v>0.54</v>
      </c>
      <c r="C157">
        <v>32</v>
      </c>
      <c r="E157" t="s">
        <v>26</v>
      </c>
      <c r="I157">
        <v>67.099999999999994</v>
      </c>
      <c r="J157">
        <v>1.54</v>
      </c>
      <c r="K157">
        <v>73.900000000000006</v>
      </c>
      <c r="L157">
        <v>80.8</v>
      </c>
      <c r="M157">
        <v>54.9</v>
      </c>
      <c r="N157">
        <v>0.21</v>
      </c>
      <c r="O157">
        <v>2.38</v>
      </c>
      <c r="P157">
        <v>6.96</v>
      </c>
      <c r="Q157">
        <v>76</v>
      </c>
      <c r="R157" s="3">
        <v>44321</v>
      </c>
      <c r="S157">
        <v>18</v>
      </c>
      <c r="T157">
        <v>116</v>
      </c>
      <c r="U157">
        <v>72</v>
      </c>
      <c r="V157">
        <v>62</v>
      </c>
      <c r="W157">
        <v>3</v>
      </c>
      <c r="X157">
        <v>29.1</v>
      </c>
      <c r="Y157" s="48">
        <f t="shared" si="4"/>
        <v>86.666666666666671</v>
      </c>
      <c r="Z157">
        <v>23</v>
      </c>
      <c r="AA157">
        <f t="shared" si="5"/>
        <v>1</v>
      </c>
    </row>
    <row r="158" spans="1:27" x14ac:dyDescent="0.25">
      <c r="A158">
        <v>26</v>
      </c>
      <c r="B158">
        <v>1</v>
      </c>
      <c r="C158">
        <v>241</v>
      </c>
      <c r="D158">
        <v>427</v>
      </c>
      <c r="E158" t="s">
        <v>26</v>
      </c>
      <c r="G158">
        <v>2426</v>
      </c>
      <c r="H158">
        <v>5.3</v>
      </c>
      <c r="I158">
        <v>9.1999999999999993</v>
      </c>
      <c r="J158">
        <v>0.6</v>
      </c>
      <c r="K158">
        <v>95.1</v>
      </c>
      <c r="L158">
        <v>32.4</v>
      </c>
      <c r="M158">
        <v>79.400000000000006</v>
      </c>
      <c r="N158">
        <v>0.21</v>
      </c>
      <c r="O158">
        <v>0.91</v>
      </c>
      <c r="P158">
        <v>7.43</v>
      </c>
      <c r="Q158">
        <v>56</v>
      </c>
      <c r="R158" s="3">
        <v>44310</v>
      </c>
      <c r="S158">
        <v>24</v>
      </c>
      <c r="T158">
        <v>148</v>
      </c>
      <c r="U158">
        <v>76</v>
      </c>
      <c r="V158">
        <v>98</v>
      </c>
      <c r="W158">
        <v>15</v>
      </c>
      <c r="X158">
        <v>38</v>
      </c>
      <c r="Y158" s="48">
        <f t="shared" si="4"/>
        <v>100</v>
      </c>
      <c r="Z158">
        <v>26</v>
      </c>
      <c r="AA158">
        <f t="shared" si="5"/>
        <v>1</v>
      </c>
    </row>
    <row r="159" spans="1:27" x14ac:dyDescent="0.25">
      <c r="A159">
        <v>26</v>
      </c>
      <c r="B159">
        <v>0.45</v>
      </c>
      <c r="C159">
        <v>271</v>
      </c>
      <c r="E159" t="s">
        <v>26</v>
      </c>
      <c r="F159">
        <v>0.88</v>
      </c>
      <c r="G159">
        <v>1947</v>
      </c>
      <c r="H159">
        <v>4.4000000000000004</v>
      </c>
      <c r="I159">
        <v>12.2</v>
      </c>
      <c r="K159">
        <v>87.3</v>
      </c>
      <c r="L159">
        <v>27.2</v>
      </c>
      <c r="M159">
        <v>47.6</v>
      </c>
      <c r="N159">
        <v>0.21</v>
      </c>
      <c r="O159">
        <v>0.61</v>
      </c>
      <c r="P159">
        <v>7.48</v>
      </c>
      <c r="Q159">
        <v>56</v>
      </c>
      <c r="R159" s="3">
        <v>44312</v>
      </c>
      <c r="S159">
        <v>24</v>
      </c>
      <c r="T159">
        <v>148</v>
      </c>
      <c r="U159">
        <v>76</v>
      </c>
      <c r="V159">
        <v>98</v>
      </c>
      <c r="W159">
        <v>15</v>
      </c>
      <c r="X159">
        <v>35.799999999999997</v>
      </c>
      <c r="Y159" s="48">
        <f t="shared" si="4"/>
        <v>100</v>
      </c>
      <c r="Z159">
        <v>26</v>
      </c>
      <c r="AA159">
        <f t="shared" si="5"/>
        <v>1</v>
      </c>
    </row>
    <row r="160" spans="1:27" x14ac:dyDescent="0.25">
      <c r="A160">
        <v>26</v>
      </c>
      <c r="B160">
        <v>0.54</v>
      </c>
      <c r="C160">
        <v>333</v>
      </c>
      <c r="E160" t="s">
        <v>26</v>
      </c>
      <c r="I160">
        <v>14.2</v>
      </c>
      <c r="J160">
        <v>0.57999999999999996</v>
      </c>
      <c r="K160">
        <v>70.400000000000006</v>
      </c>
      <c r="L160">
        <v>72.8</v>
      </c>
      <c r="M160">
        <v>40.799999999999997</v>
      </c>
      <c r="N160">
        <v>0.21</v>
      </c>
      <c r="O160">
        <v>0.55000000000000004</v>
      </c>
      <c r="P160">
        <v>7.29</v>
      </c>
      <c r="Q160">
        <v>56</v>
      </c>
      <c r="R160" s="3">
        <v>44325</v>
      </c>
      <c r="S160">
        <v>18</v>
      </c>
      <c r="T160">
        <v>125</v>
      </c>
      <c r="U160">
        <v>72</v>
      </c>
      <c r="V160">
        <v>63</v>
      </c>
      <c r="W160">
        <v>7</v>
      </c>
      <c r="X160">
        <v>37.299999999999997</v>
      </c>
      <c r="Y160" s="48">
        <f t="shared" si="4"/>
        <v>89.666666666666671</v>
      </c>
      <c r="Z160">
        <v>26</v>
      </c>
      <c r="AA160">
        <f t="shared" si="5"/>
        <v>1</v>
      </c>
    </row>
    <row r="161" spans="1:27" x14ac:dyDescent="0.25">
      <c r="A161">
        <v>26</v>
      </c>
      <c r="B161">
        <v>1.02</v>
      </c>
      <c r="C161">
        <v>547</v>
      </c>
      <c r="E161" t="s">
        <v>26</v>
      </c>
      <c r="I161">
        <v>16.899999999999999</v>
      </c>
      <c r="K161">
        <v>60.9</v>
      </c>
      <c r="L161">
        <v>75.5</v>
      </c>
      <c r="M161">
        <v>33.200000000000003</v>
      </c>
      <c r="N161">
        <v>0.21</v>
      </c>
      <c r="O161">
        <v>0.59</v>
      </c>
      <c r="P161">
        <v>7.37</v>
      </c>
      <c r="Q161">
        <v>56</v>
      </c>
      <c r="R161" s="3">
        <v>44327</v>
      </c>
      <c r="S161">
        <v>18</v>
      </c>
      <c r="T161">
        <v>164</v>
      </c>
      <c r="U161">
        <v>86</v>
      </c>
      <c r="V161">
        <v>84</v>
      </c>
      <c r="W161">
        <v>7</v>
      </c>
      <c r="X161">
        <v>37.6</v>
      </c>
      <c r="Y161" s="48">
        <f t="shared" si="4"/>
        <v>112</v>
      </c>
      <c r="Z161">
        <v>26</v>
      </c>
      <c r="AA161">
        <f t="shared" si="5"/>
        <v>1</v>
      </c>
    </row>
    <row r="162" spans="1:27" x14ac:dyDescent="0.25">
      <c r="A162">
        <v>26</v>
      </c>
      <c r="B162">
        <v>1.06</v>
      </c>
      <c r="C162">
        <v>493</v>
      </c>
      <c r="E162" t="s">
        <v>26</v>
      </c>
      <c r="G162">
        <v>1193</v>
      </c>
      <c r="H162">
        <v>40.799999999999997</v>
      </c>
      <c r="I162">
        <v>11.8</v>
      </c>
      <c r="J162">
        <v>0.84</v>
      </c>
      <c r="K162">
        <v>64.400000000000006</v>
      </c>
      <c r="L162">
        <v>79</v>
      </c>
      <c r="M162">
        <v>54</v>
      </c>
      <c r="N162">
        <v>0.21</v>
      </c>
      <c r="O162">
        <v>0.56999999999999995</v>
      </c>
      <c r="P162">
        <v>7.41</v>
      </c>
      <c r="Q162">
        <v>56</v>
      </c>
      <c r="R162" s="3">
        <v>44329</v>
      </c>
      <c r="S162">
        <v>15</v>
      </c>
      <c r="T162">
        <v>113</v>
      </c>
      <c r="U162">
        <v>60</v>
      </c>
      <c r="V162">
        <v>74</v>
      </c>
      <c r="W162">
        <v>6</v>
      </c>
      <c r="X162">
        <v>37.6</v>
      </c>
      <c r="Y162" s="48">
        <f t="shared" si="4"/>
        <v>77.666666666666671</v>
      </c>
      <c r="Z162">
        <v>26</v>
      </c>
      <c r="AA162">
        <f t="shared" si="5"/>
        <v>1</v>
      </c>
    </row>
    <row r="163" spans="1:27" x14ac:dyDescent="0.25">
      <c r="A163">
        <v>26</v>
      </c>
      <c r="B163">
        <v>1.19</v>
      </c>
      <c r="C163">
        <v>596</v>
      </c>
      <c r="E163" t="s">
        <v>26</v>
      </c>
      <c r="H163">
        <v>30.5</v>
      </c>
      <c r="I163">
        <v>15.6</v>
      </c>
      <c r="J163">
        <v>0.95</v>
      </c>
      <c r="K163">
        <v>91.7</v>
      </c>
      <c r="L163">
        <v>62.7</v>
      </c>
      <c r="M163">
        <v>44</v>
      </c>
      <c r="N163">
        <v>0.21</v>
      </c>
      <c r="O163">
        <v>0.57999999999999996</v>
      </c>
      <c r="P163">
        <v>7.38</v>
      </c>
      <c r="Q163">
        <v>56</v>
      </c>
      <c r="R163" s="3">
        <v>44331</v>
      </c>
      <c r="S163">
        <v>26</v>
      </c>
      <c r="T163">
        <v>149</v>
      </c>
      <c r="U163">
        <v>80</v>
      </c>
      <c r="V163">
        <v>85</v>
      </c>
      <c r="W163">
        <v>11</v>
      </c>
      <c r="X163">
        <v>38.1</v>
      </c>
      <c r="Y163" s="48">
        <f t="shared" si="4"/>
        <v>103</v>
      </c>
      <c r="Z163">
        <v>26</v>
      </c>
      <c r="AA163">
        <f t="shared" si="5"/>
        <v>1</v>
      </c>
    </row>
    <row r="164" spans="1:27" x14ac:dyDescent="0.25">
      <c r="A164">
        <v>26</v>
      </c>
      <c r="B164">
        <v>1.32</v>
      </c>
      <c r="C164">
        <v>537</v>
      </c>
      <c r="E164" t="s">
        <v>26</v>
      </c>
      <c r="I164">
        <v>15.5</v>
      </c>
      <c r="J164">
        <v>0.62</v>
      </c>
      <c r="K164">
        <v>62.7</v>
      </c>
      <c r="L164">
        <v>53</v>
      </c>
      <c r="M164">
        <v>36.6</v>
      </c>
      <c r="N164">
        <v>0.21</v>
      </c>
      <c r="O164">
        <v>0.59</v>
      </c>
      <c r="P164">
        <v>7.33</v>
      </c>
      <c r="Q164">
        <v>56</v>
      </c>
      <c r="R164" s="3">
        <v>44333</v>
      </c>
      <c r="S164">
        <v>22</v>
      </c>
      <c r="T164">
        <v>142</v>
      </c>
      <c r="U164">
        <v>79</v>
      </c>
      <c r="V164">
        <v>89</v>
      </c>
      <c r="W164">
        <v>11</v>
      </c>
      <c r="X164">
        <v>39.299999999999997</v>
      </c>
      <c r="Y164" s="48">
        <f t="shared" si="4"/>
        <v>100</v>
      </c>
      <c r="Z164">
        <v>26</v>
      </c>
      <c r="AA164">
        <f t="shared" si="5"/>
        <v>1</v>
      </c>
    </row>
    <row r="165" spans="1:27" x14ac:dyDescent="0.25">
      <c r="A165">
        <v>26</v>
      </c>
      <c r="B165">
        <v>0.9</v>
      </c>
      <c r="C165">
        <v>590</v>
      </c>
      <c r="E165" t="s">
        <v>26</v>
      </c>
      <c r="I165">
        <v>13.1</v>
      </c>
      <c r="J165">
        <v>1.82</v>
      </c>
      <c r="K165">
        <v>83.5</v>
      </c>
      <c r="L165">
        <v>48.3</v>
      </c>
      <c r="M165">
        <v>50</v>
      </c>
      <c r="N165">
        <v>0.21</v>
      </c>
      <c r="O165">
        <v>0.65</v>
      </c>
      <c r="P165">
        <v>7.33</v>
      </c>
      <c r="Q165">
        <v>56</v>
      </c>
      <c r="R165" s="3">
        <v>44334</v>
      </c>
      <c r="S165">
        <v>26</v>
      </c>
      <c r="T165">
        <v>107</v>
      </c>
      <c r="U165">
        <v>65</v>
      </c>
      <c r="V165">
        <v>84</v>
      </c>
      <c r="W165">
        <v>11</v>
      </c>
      <c r="X165">
        <v>39</v>
      </c>
      <c r="Y165" s="48">
        <f t="shared" si="4"/>
        <v>79</v>
      </c>
      <c r="Z165">
        <v>26</v>
      </c>
      <c r="AA165">
        <f t="shared" si="5"/>
        <v>1</v>
      </c>
    </row>
    <row r="166" spans="1:27" x14ac:dyDescent="0.25">
      <c r="A166">
        <v>26</v>
      </c>
      <c r="B166">
        <v>1.05</v>
      </c>
      <c r="C166">
        <v>489</v>
      </c>
      <c r="E166" t="s">
        <v>26</v>
      </c>
      <c r="F166">
        <v>1.86</v>
      </c>
      <c r="G166">
        <v>1019</v>
      </c>
      <c r="I166">
        <v>25.6</v>
      </c>
      <c r="K166">
        <v>53.5</v>
      </c>
      <c r="L166">
        <v>65.900000000000006</v>
      </c>
      <c r="M166">
        <v>34.6</v>
      </c>
      <c r="N166">
        <v>0.21</v>
      </c>
      <c r="O166">
        <v>0.9</v>
      </c>
      <c r="P166">
        <v>7.22</v>
      </c>
      <c r="Q166">
        <v>56</v>
      </c>
      <c r="R166" s="3">
        <v>44335</v>
      </c>
      <c r="S166">
        <v>20</v>
      </c>
      <c r="T166">
        <v>99</v>
      </c>
      <c r="U166">
        <v>54</v>
      </c>
      <c r="V166">
        <v>90</v>
      </c>
      <c r="W166">
        <v>6</v>
      </c>
      <c r="X166">
        <v>38.5</v>
      </c>
      <c r="Y166" s="48">
        <f t="shared" si="4"/>
        <v>69</v>
      </c>
      <c r="Z166">
        <v>26</v>
      </c>
      <c r="AA166">
        <f t="shared" si="5"/>
        <v>1</v>
      </c>
    </row>
    <row r="167" spans="1:27" x14ac:dyDescent="0.25">
      <c r="A167">
        <v>26</v>
      </c>
      <c r="B167">
        <v>0.84</v>
      </c>
      <c r="C167">
        <v>529</v>
      </c>
      <c r="E167" t="s">
        <v>26</v>
      </c>
      <c r="I167">
        <v>43.2</v>
      </c>
      <c r="K167">
        <v>40.200000000000003</v>
      </c>
      <c r="L167">
        <v>107.9</v>
      </c>
      <c r="O167">
        <v>2.17</v>
      </c>
      <c r="Q167">
        <v>56</v>
      </c>
      <c r="R167" s="3">
        <v>44336</v>
      </c>
      <c r="S167">
        <v>20</v>
      </c>
      <c r="T167">
        <v>132</v>
      </c>
      <c r="U167">
        <v>56</v>
      </c>
      <c r="V167">
        <v>85</v>
      </c>
      <c r="W167">
        <v>3</v>
      </c>
      <c r="X167">
        <v>37.799999999999997</v>
      </c>
      <c r="Y167" s="48">
        <f t="shared" si="4"/>
        <v>81.333333333333329</v>
      </c>
      <c r="Z167">
        <v>26</v>
      </c>
      <c r="AA167">
        <f t="shared" si="5"/>
        <v>1</v>
      </c>
    </row>
    <row r="168" spans="1:27" x14ac:dyDescent="0.25">
      <c r="A168">
        <v>26</v>
      </c>
      <c r="B168">
        <v>1.01</v>
      </c>
      <c r="C168">
        <v>565</v>
      </c>
      <c r="D168">
        <v>1275</v>
      </c>
      <c r="E168" t="s">
        <v>26</v>
      </c>
      <c r="F168">
        <v>4.0599999999999996</v>
      </c>
      <c r="G168">
        <v>26917</v>
      </c>
      <c r="H168">
        <v>197.7</v>
      </c>
      <c r="I168">
        <v>62.5</v>
      </c>
      <c r="J168">
        <v>1.54</v>
      </c>
      <c r="K168">
        <v>77.5</v>
      </c>
      <c r="L168">
        <v>96.4</v>
      </c>
      <c r="M168">
        <v>45.1</v>
      </c>
      <c r="N168">
        <v>0.21</v>
      </c>
      <c r="O168">
        <v>4.26</v>
      </c>
      <c r="P168">
        <v>7.04</v>
      </c>
      <c r="Q168">
        <v>56</v>
      </c>
      <c r="R168" s="3">
        <v>44337</v>
      </c>
      <c r="S168">
        <v>25</v>
      </c>
      <c r="T168">
        <v>142</v>
      </c>
      <c r="U168">
        <v>63</v>
      </c>
      <c r="V168">
        <v>102</v>
      </c>
      <c r="W168">
        <v>3</v>
      </c>
      <c r="X168">
        <v>35</v>
      </c>
      <c r="Y168" s="48">
        <f t="shared" si="4"/>
        <v>89.333333333333329</v>
      </c>
      <c r="Z168">
        <v>26</v>
      </c>
      <c r="AA168">
        <f t="shared" si="5"/>
        <v>0</v>
      </c>
    </row>
    <row r="169" spans="1:27" x14ac:dyDescent="0.25">
      <c r="A169">
        <v>26</v>
      </c>
      <c r="B169">
        <v>0.56000000000000005</v>
      </c>
      <c r="C169">
        <v>422</v>
      </c>
      <c r="E169" t="s">
        <v>26</v>
      </c>
      <c r="I169">
        <v>85.4</v>
      </c>
      <c r="J169">
        <v>1.7</v>
      </c>
      <c r="K169">
        <v>84.6</v>
      </c>
      <c r="L169">
        <v>100</v>
      </c>
      <c r="M169">
        <v>67.900000000000006</v>
      </c>
      <c r="N169">
        <v>0.21</v>
      </c>
      <c r="O169">
        <v>5.87</v>
      </c>
      <c r="P169">
        <v>6.97</v>
      </c>
      <c r="Q169">
        <v>56</v>
      </c>
      <c r="R169" s="3">
        <v>44338</v>
      </c>
      <c r="S169">
        <v>25</v>
      </c>
      <c r="T169">
        <v>134</v>
      </c>
      <c r="U169">
        <v>56</v>
      </c>
      <c r="V169">
        <v>98</v>
      </c>
      <c r="W169">
        <v>3</v>
      </c>
      <c r="X169">
        <v>34</v>
      </c>
      <c r="Y169" s="48">
        <f t="shared" si="4"/>
        <v>82</v>
      </c>
      <c r="Z169">
        <v>26</v>
      </c>
      <c r="AA169">
        <f t="shared" si="5"/>
        <v>1</v>
      </c>
    </row>
    <row r="170" spans="1:27" x14ac:dyDescent="0.25">
      <c r="A170">
        <v>26</v>
      </c>
      <c r="B170">
        <v>0.76</v>
      </c>
      <c r="C170">
        <v>399</v>
      </c>
      <c r="D170">
        <v>543</v>
      </c>
      <c r="E170" t="s">
        <v>26</v>
      </c>
      <c r="F170">
        <v>5.47</v>
      </c>
      <c r="G170">
        <v>19317</v>
      </c>
      <c r="H170">
        <v>198.8</v>
      </c>
      <c r="I170">
        <v>107.5</v>
      </c>
      <c r="J170">
        <v>2</v>
      </c>
      <c r="K170">
        <v>75.3</v>
      </c>
      <c r="L170">
        <v>97.6</v>
      </c>
      <c r="M170">
        <v>55.3</v>
      </c>
      <c r="N170">
        <v>0.21</v>
      </c>
      <c r="O170">
        <v>7</v>
      </c>
      <c r="P170">
        <v>6.96</v>
      </c>
      <c r="Q170">
        <v>56</v>
      </c>
      <c r="R170" s="3">
        <v>44339</v>
      </c>
      <c r="S170">
        <v>25</v>
      </c>
      <c r="T170">
        <v>121</v>
      </c>
      <c r="U170">
        <v>50</v>
      </c>
      <c r="V170">
        <v>80</v>
      </c>
      <c r="W170">
        <v>3</v>
      </c>
      <c r="X170">
        <v>35.1</v>
      </c>
      <c r="Y170" s="48">
        <f t="shared" si="4"/>
        <v>73.666666666666671</v>
      </c>
      <c r="Z170">
        <v>26</v>
      </c>
      <c r="AA170">
        <f t="shared" si="5"/>
        <v>0</v>
      </c>
    </row>
    <row r="171" spans="1:27" x14ac:dyDescent="0.25">
      <c r="A171">
        <v>26</v>
      </c>
      <c r="B171">
        <v>1.03</v>
      </c>
      <c r="C171">
        <v>303</v>
      </c>
      <c r="E171" t="s">
        <v>26</v>
      </c>
      <c r="I171">
        <v>141</v>
      </c>
      <c r="M171">
        <v>0</v>
      </c>
      <c r="N171">
        <v>0</v>
      </c>
      <c r="O171">
        <v>8.56</v>
      </c>
      <c r="Q171">
        <v>56</v>
      </c>
      <c r="R171" s="3">
        <v>44341</v>
      </c>
      <c r="S171">
        <v>25</v>
      </c>
      <c r="T171">
        <v>143</v>
      </c>
      <c r="U171">
        <v>48</v>
      </c>
      <c r="V171">
        <v>89</v>
      </c>
      <c r="W171">
        <v>3</v>
      </c>
      <c r="X171">
        <v>33</v>
      </c>
      <c r="Y171" s="48">
        <f t="shared" si="4"/>
        <v>79.666666666666671</v>
      </c>
      <c r="Z171">
        <v>26</v>
      </c>
      <c r="AA171">
        <f t="shared" si="5"/>
        <v>1</v>
      </c>
    </row>
    <row r="172" spans="1:27" x14ac:dyDescent="0.25">
      <c r="A172">
        <v>27</v>
      </c>
      <c r="B172">
        <v>0.78</v>
      </c>
      <c r="C172">
        <v>176</v>
      </c>
      <c r="D172">
        <v>328</v>
      </c>
      <c r="E172" t="s">
        <v>26</v>
      </c>
      <c r="F172">
        <v>0.54</v>
      </c>
      <c r="G172">
        <v>2383</v>
      </c>
      <c r="H172">
        <v>13.9</v>
      </c>
      <c r="I172">
        <v>12.9</v>
      </c>
      <c r="J172">
        <v>0.85</v>
      </c>
      <c r="K172">
        <v>96</v>
      </c>
      <c r="L172">
        <v>28.4</v>
      </c>
      <c r="M172">
        <v>74.099999999999994</v>
      </c>
      <c r="N172">
        <v>0.21</v>
      </c>
      <c r="O172">
        <v>0.87</v>
      </c>
      <c r="P172">
        <v>7.48</v>
      </c>
      <c r="Q172">
        <v>73</v>
      </c>
      <c r="R172" s="3">
        <v>44306</v>
      </c>
      <c r="S172">
        <v>26</v>
      </c>
      <c r="T172">
        <v>158</v>
      </c>
      <c r="U172">
        <v>97</v>
      </c>
      <c r="V172">
        <v>109</v>
      </c>
      <c r="W172">
        <v>15</v>
      </c>
      <c r="X172">
        <v>37.200000000000003</v>
      </c>
      <c r="Y172" s="48">
        <f t="shared" si="4"/>
        <v>117.33333333333333</v>
      </c>
      <c r="Z172">
        <v>27</v>
      </c>
      <c r="AA172">
        <f t="shared" si="5"/>
        <v>0</v>
      </c>
    </row>
    <row r="173" spans="1:27" x14ac:dyDescent="0.25">
      <c r="A173">
        <v>27</v>
      </c>
      <c r="B173">
        <v>0.72</v>
      </c>
      <c r="C173">
        <v>175</v>
      </c>
      <c r="D173">
        <v>350</v>
      </c>
      <c r="E173" t="s">
        <v>26</v>
      </c>
      <c r="F173">
        <v>0.5</v>
      </c>
      <c r="H173">
        <v>10.1</v>
      </c>
      <c r="I173">
        <v>14.3</v>
      </c>
      <c r="J173">
        <v>0.74</v>
      </c>
      <c r="K173">
        <v>96.6</v>
      </c>
      <c r="L173">
        <v>37.700000000000003</v>
      </c>
      <c r="M173">
        <v>65.8</v>
      </c>
      <c r="N173">
        <v>0.21</v>
      </c>
      <c r="O173">
        <v>0.9</v>
      </c>
      <c r="P173">
        <v>7.4</v>
      </c>
      <c r="Q173">
        <v>73</v>
      </c>
      <c r="R173" s="3">
        <v>44307</v>
      </c>
      <c r="S173">
        <v>22</v>
      </c>
      <c r="T173">
        <v>109</v>
      </c>
      <c r="U173">
        <v>67</v>
      </c>
      <c r="V173">
        <v>76</v>
      </c>
      <c r="W173">
        <v>15</v>
      </c>
      <c r="X173">
        <v>35</v>
      </c>
      <c r="Y173" s="48">
        <f t="shared" si="4"/>
        <v>81</v>
      </c>
      <c r="Z173">
        <v>27</v>
      </c>
      <c r="AA173">
        <f t="shared" si="5"/>
        <v>1</v>
      </c>
    </row>
    <row r="174" spans="1:27" x14ac:dyDescent="0.25">
      <c r="A174">
        <v>27</v>
      </c>
      <c r="B174">
        <v>0.77</v>
      </c>
      <c r="C174">
        <v>249</v>
      </c>
      <c r="D174">
        <v>414</v>
      </c>
      <c r="E174" t="s">
        <v>26</v>
      </c>
      <c r="F174">
        <v>4.47</v>
      </c>
      <c r="G174">
        <v>3346</v>
      </c>
      <c r="H174">
        <v>12.4</v>
      </c>
      <c r="I174">
        <v>23.6</v>
      </c>
      <c r="J174">
        <v>1.04</v>
      </c>
      <c r="K174">
        <v>92.7</v>
      </c>
      <c r="L174">
        <v>49.2</v>
      </c>
      <c r="M174">
        <v>73.2</v>
      </c>
      <c r="N174">
        <v>0.21</v>
      </c>
      <c r="O174">
        <v>1.26</v>
      </c>
      <c r="P174">
        <v>7.29</v>
      </c>
      <c r="Q174">
        <v>73</v>
      </c>
      <c r="R174" s="3">
        <v>44308</v>
      </c>
      <c r="S174">
        <v>18</v>
      </c>
      <c r="T174">
        <v>100</v>
      </c>
      <c r="U174">
        <v>68</v>
      </c>
      <c r="V174">
        <v>60</v>
      </c>
      <c r="W174">
        <v>15</v>
      </c>
      <c r="X174">
        <v>37.1</v>
      </c>
      <c r="Y174" s="48">
        <f t="shared" si="4"/>
        <v>78.666666666666671</v>
      </c>
      <c r="Z174">
        <v>27</v>
      </c>
      <c r="AA174">
        <f t="shared" si="5"/>
        <v>0</v>
      </c>
    </row>
    <row r="175" spans="1:27" x14ac:dyDescent="0.25">
      <c r="A175">
        <v>27</v>
      </c>
      <c r="B175">
        <v>0.4</v>
      </c>
      <c r="C175">
        <v>215</v>
      </c>
      <c r="E175" t="s">
        <v>26</v>
      </c>
      <c r="I175">
        <v>23.8</v>
      </c>
      <c r="K175">
        <v>89.5</v>
      </c>
      <c r="L175">
        <v>45.5</v>
      </c>
      <c r="M175">
        <v>64.099999999999994</v>
      </c>
      <c r="N175">
        <v>0.7</v>
      </c>
      <c r="O175">
        <v>0.91</v>
      </c>
      <c r="P175">
        <v>7.27</v>
      </c>
      <c r="Q175">
        <v>73</v>
      </c>
      <c r="R175" s="3">
        <v>44309</v>
      </c>
      <c r="S175">
        <v>20</v>
      </c>
      <c r="T175">
        <v>125</v>
      </c>
      <c r="U175">
        <v>60</v>
      </c>
      <c r="V175">
        <v>61</v>
      </c>
      <c r="W175">
        <v>10</v>
      </c>
      <c r="X175">
        <v>36.1</v>
      </c>
      <c r="Y175" s="48">
        <f t="shared" si="4"/>
        <v>81.666666666666671</v>
      </c>
      <c r="Z175">
        <v>27</v>
      </c>
      <c r="AA175">
        <f t="shared" si="5"/>
        <v>1</v>
      </c>
    </row>
    <row r="176" spans="1:27" x14ac:dyDescent="0.25">
      <c r="A176">
        <v>27</v>
      </c>
      <c r="B176">
        <v>0.75</v>
      </c>
      <c r="C176">
        <v>223</v>
      </c>
      <c r="E176" t="s">
        <v>26</v>
      </c>
      <c r="I176">
        <v>17.5</v>
      </c>
      <c r="K176">
        <v>94.8</v>
      </c>
      <c r="L176">
        <v>41.5</v>
      </c>
      <c r="M176">
        <v>71.3</v>
      </c>
      <c r="N176">
        <v>0.21</v>
      </c>
      <c r="O176">
        <v>0.67</v>
      </c>
      <c r="P176">
        <v>7.37</v>
      </c>
      <c r="Q176">
        <v>73</v>
      </c>
      <c r="R176" s="3">
        <v>44309</v>
      </c>
      <c r="S176">
        <v>20</v>
      </c>
      <c r="T176">
        <v>125</v>
      </c>
      <c r="U176">
        <v>60</v>
      </c>
      <c r="V176">
        <v>61</v>
      </c>
      <c r="W176">
        <v>10</v>
      </c>
      <c r="X176">
        <v>36.700000000000003</v>
      </c>
      <c r="Y176" s="48">
        <f t="shared" si="4"/>
        <v>81.666666666666671</v>
      </c>
      <c r="Z176">
        <v>27</v>
      </c>
      <c r="AA176">
        <f t="shared" si="5"/>
        <v>1</v>
      </c>
    </row>
    <row r="177" spans="1:27" x14ac:dyDescent="0.25">
      <c r="A177">
        <v>27</v>
      </c>
      <c r="B177">
        <v>1.45</v>
      </c>
      <c r="C177">
        <v>280</v>
      </c>
      <c r="E177" t="s">
        <v>26</v>
      </c>
      <c r="I177">
        <v>26.7</v>
      </c>
      <c r="K177">
        <v>95.4</v>
      </c>
      <c r="L177">
        <v>48.7</v>
      </c>
      <c r="M177">
        <v>84.4</v>
      </c>
      <c r="N177">
        <v>0.55000000000000004</v>
      </c>
      <c r="O177">
        <v>0.85</v>
      </c>
      <c r="P177">
        <v>7.29</v>
      </c>
      <c r="Q177">
        <v>73</v>
      </c>
      <c r="R177" s="3">
        <v>44311</v>
      </c>
      <c r="S177">
        <v>20</v>
      </c>
      <c r="T177">
        <v>138</v>
      </c>
      <c r="U177">
        <v>62</v>
      </c>
      <c r="V177">
        <v>69</v>
      </c>
      <c r="W177">
        <v>3</v>
      </c>
      <c r="X177">
        <v>37.9</v>
      </c>
      <c r="Y177" s="48">
        <f t="shared" si="4"/>
        <v>87.333333333333329</v>
      </c>
      <c r="Z177">
        <v>27</v>
      </c>
      <c r="AA177">
        <f t="shared" si="5"/>
        <v>1</v>
      </c>
    </row>
    <row r="178" spans="1:27" x14ac:dyDescent="0.25">
      <c r="A178">
        <v>27</v>
      </c>
      <c r="B178">
        <v>0.77</v>
      </c>
      <c r="C178">
        <v>243</v>
      </c>
      <c r="E178" t="s">
        <v>26</v>
      </c>
      <c r="I178">
        <v>24.1</v>
      </c>
      <c r="K178">
        <v>98.4</v>
      </c>
      <c r="L178">
        <v>40.9</v>
      </c>
      <c r="M178">
        <v>68.099999999999994</v>
      </c>
      <c r="N178">
        <v>0.21</v>
      </c>
      <c r="O178">
        <v>0.84</v>
      </c>
      <c r="P178">
        <v>7.38</v>
      </c>
      <c r="Q178">
        <v>73</v>
      </c>
      <c r="R178" s="3">
        <v>44311</v>
      </c>
      <c r="S178">
        <v>20</v>
      </c>
      <c r="T178">
        <v>133</v>
      </c>
      <c r="U178">
        <v>53</v>
      </c>
      <c r="V178">
        <v>69</v>
      </c>
      <c r="W178">
        <v>3</v>
      </c>
      <c r="X178">
        <v>35</v>
      </c>
      <c r="Y178" s="48">
        <f t="shared" si="4"/>
        <v>79.666666666666671</v>
      </c>
      <c r="Z178">
        <v>27</v>
      </c>
      <c r="AA178">
        <f t="shared" si="5"/>
        <v>1</v>
      </c>
    </row>
    <row r="179" spans="1:27" x14ac:dyDescent="0.25">
      <c r="A179">
        <v>27</v>
      </c>
      <c r="B179">
        <v>0.89</v>
      </c>
      <c r="C179">
        <v>245</v>
      </c>
      <c r="E179" t="s">
        <v>26</v>
      </c>
      <c r="I179">
        <v>26.4</v>
      </c>
      <c r="K179">
        <v>92.2</v>
      </c>
      <c r="L179">
        <v>45.5</v>
      </c>
      <c r="M179">
        <v>63.9</v>
      </c>
      <c r="N179">
        <v>0.35</v>
      </c>
      <c r="O179">
        <v>0.76</v>
      </c>
      <c r="P179">
        <v>7.35</v>
      </c>
      <c r="Q179">
        <v>73</v>
      </c>
      <c r="R179" s="3">
        <v>44313</v>
      </c>
      <c r="S179">
        <v>14</v>
      </c>
      <c r="T179">
        <v>138</v>
      </c>
      <c r="U179">
        <v>65</v>
      </c>
      <c r="V179">
        <v>48</v>
      </c>
      <c r="W179">
        <v>10</v>
      </c>
      <c r="X179">
        <v>35</v>
      </c>
      <c r="Y179" s="48">
        <f t="shared" si="4"/>
        <v>89.333333333333329</v>
      </c>
      <c r="Z179">
        <v>27</v>
      </c>
      <c r="AA179">
        <f t="shared" si="5"/>
        <v>1</v>
      </c>
    </row>
    <row r="180" spans="1:27" x14ac:dyDescent="0.25">
      <c r="A180">
        <v>27</v>
      </c>
      <c r="B180">
        <v>0.8</v>
      </c>
      <c r="C180">
        <v>298</v>
      </c>
      <c r="E180" t="s">
        <v>26</v>
      </c>
      <c r="I180">
        <v>21.4</v>
      </c>
      <c r="K180">
        <v>92.8</v>
      </c>
      <c r="L180">
        <v>50.2</v>
      </c>
      <c r="M180">
        <v>76.5</v>
      </c>
      <c r="N180">
        <v>0.21</v>
      </c>
      <c r="O180">
        <v>0.73</v>
      </c>
      <c r="P180">
        <v>7.31</v>
      </c>
      <c r="Q180">
        <v>73</v>
      </c>
      <c r="R180" s="3">
        <v>44313</v>
      </c>
      <c r="S180">
        <v>14</v>
      </c>
      <c r="T180">
        <v>138</v>
      </c>
      <c r="U180">
        <v>65</v>
      </c>
      <c r="V180">
        <v>48</v>
      </c>
      <c r="W180">
        <v>10</v>
      </c>
      <c r="X180">
        <v>36.700000000000003</v>
      </c>
      <c r="Y180" s="48">
        <f t="shared" si="4"/>
        <v>89.333333333333329</v>
      </c>
      <c r="Z180">
        <v>27</v>
      </c>
      <c r="AA180">
        <f t="shared" si="5"/>
        <v>1</v>
      </c>
    </row>
    <row r="181" spans="1:27" x14ac:dyDescent="0.25">
      <c r="A181">
        <v>27</v>
      </c>
      <c r="B181">
        <v>1.1200000000000001</v>
      </c>
      <c r="C181">
        <v>278</v>
      </c>
      <c r="E181" t="s">
        <v>26</v>
      </c>
      <c r="I181">
        <v>32.5</v>
      </c>
      <c r="K181">
        <v>95.1</v>
      </c>
      <c r="L181">
        <v>48.8</v>
      </c>
      <c r="M181">
        <v>77.5</v>
      </c>
      <c r="N181">
        <v>0.21</v>
      </c>
      <c r="P181">
        <v>7.37</v>
      </c>
      <c r="Q181">
        <v>73</v>
      </c>
      <c r="R181" s="3">
        <v>44315</v>
      </c>
      <c r="S181">
        <v>14</v>
      </c>
      <c r="T181">
        <v>142</v>
      </c>
      <c r="U181">
        <v>73</v>
      </c>
      <c r="V181">
        <v>94</v>
      </c>
      <c r="W181">
        <v>11</v>
      </c>
      <c r="X181">
        <v>38.299999999999997</v>
      </c>
      <c r="Y181" s="48">
        <f t="shared" si="4"/>
        <v>96</v>
      </c>
      <c r="Z181">
        <v>27</v>
      </c>
      <c r="AA181">
        <f t="shared" si="5"/>
        <v>1</v>
      </c>
    </row>
    <row r="182" spans="1:27" x14ac:dyDescent="0.25">
      <c r="A182">
        <v>27</v>
      </c>
      <c r="B182">
        <v>1.02</v>
      </c>
      <c r="C182">
        <v>262</v>
      </c>
      <c r="E182" t="s">
        <v>26</v>
      </c>
      <c r="I182">
        <v>25.1</v>
      </c>
      <c r="K182">
        <v>93.1</v>
      </c>
      <c r="L182">
        <v>43.6</v>
      </c>
      <c r="M182">
        <v>62.8</v>
      </c>
      <c r="N182">
        <v>0.21</v>
      </c>
      <c r="O182">
        <v>0.66</v>
      </c>
      <c r="P182">
        <v>7.41</v>
      </c>
      <c r="Q182">
        <v>73</v>
      </c>
      <c r="R182" s="3">
        <v>44316</v>
      </c>
      <c r="S182">
        <v>15</v>
      </c>
      <c r="T182">
        <v>150</v>
      </c>
      <c r="U182">
        <v>70</v>
      </c>
      <c r="V182">
        <v>105</v>
      </c>
      <c r="W182">
        <v>11</v>
      </c>
      <c r="X182">
        <v>38.1</v>
      </c>
      <c r="Y182" s="48">
        <f t="shared" si="4"/>
        <v>96.666666666666671</v>
      </c>
      <c r="Z182">
        <v>27</v>
      </c>
      <c r="AA182">
        <f t="shared" si="5"/>
        <v>1</v>
      </c>
    </row>
    <row r="183" spans="1:27" x14ac:dyDescent="0.25">
      <c r="A183">
        <v>27</v>
      </c>
      <c r="B183">
        <v>1.04</v>
      </c>
      <c r="C183">
        <v>259</v>
      </c>
      <c r="E183" t="s">
        <v>26</v>
      </c>
      <c r="I183">
        <v>28</v>
      </c>
      <c r="K183">
        <v>88.9</v>
      </c>
      <c r="L183">
        <v>43.4</v>
      </c>
      <c r="M183">
        <v>58.3</v>
      </c>
      <c r="N183">
        <v>0.21</v>
      </c>
      <c r="O183">
        <v>0.68</v>
      </c>
      <c r="P183">
        <v>7.4</v>
      </c>
      <c r="Q183">
        <v>73</v>
      </c>
      <c r="R183" s="3">
        <v>44317</v>
      </c>
      <c r="S183">
        <v>14</v>
      </c>
      <c r="T183">
        <v>124</v>
      </c>
      <c r="U183">
        <v>55</v>
      </c>
      <c r="V183">
        <v>76</v>
      </c>
      <c r="W183">
        <v>7</v>
      </c>
      <c r="X183">
        <v>38.1</v>
      </c>
      <c r="Y183" s="48">
        <f t="shared" si="4"/>
        <v>78</v>
      </c>
      <c r="Z183">
        <v>27</v>
      </c>
      <c r="AA183">
        <f t="shared" si="5"/>
        <v>1</v>
      </c>
    </row>
    <row r="184" spans="1:27" x14ac:dyDescent="0.25">
      <c r="A184">
        <v>27</v>
      </c>
      <c r="B184">
        <v>0.94</v>
      </c>
      <c r="C184">
        <v>311</v>
      </c>
      <c r="E184" t="s">
        <v>26</v>
      </c>
      <c r="H184">
        <v>29.3</v>
      </c>
      <c r="I184">
        <v>26</v>
      </c>
      <c r="J184">
        <v>0.9</v>
      </c>
      <c r="K184">
        <v>94.4</v>
      </c>
      <c r="L184">
        <v>43.8</v>
      </c>
      <c r="M184">
        <v>33</v>
      </c>
      <c r="N184">
        <v>0.21</v>
      </c>
      <c r="O184">
        <v>0.7</v>
      </c>
      <c r="P184">
        <v>7.44</v>
      </c>
      <c r="Q184">
        <v>73</v>
      </c>
      <c r="R184" s="3">
        <v>44317</v>
      </c>
      <c r="S184">
        <v>14</v>
      </c>
      <c r="T184">
        <v>110</v>
      </c>
      <c r="U184">
        <v>53</v>
      </c>
      <c r="V184">
        <v>88</v>
      </c>
      <c r="W184">
        <v>10</v>
      </c>
      <c r="X184">
        <v>35</v>
      </c>
      <c r="Y184" s="48">
        <f t="shared" si="4"/>
        <v>72</v>
      </c>
      <c r="Z184">
        <v>27</v>
      </c>
      <c r="AA184">
        <f t="shared" si="5"/>
        <v>1</v>
      </c>
    </row>
    <row r="185" spans="1:27" x14ac:dyDescent="0.25">
      <c r="A185">
        <v>27</v>
      </c>
      <c r="B185">
        <v>0.68</v>
      </c>
      <c r="C185">
        <v>298</v>
      </c>
      <c r="E185" t="s">
        <v>26</v>
      </c>
      <c r="I185">
        <v>22.7</v>
      </c>
      <c r="K185">
        <v>65</v>
      </c>
      <c r="L185">
        <v>54.8</v>
      </c>
      <c r="M185">
        <v>47.3</v>
      </c>
      <c r="N185">
        <v>0.4</v>
      </c>
      <c r="O185">
        <v>0.74</v>
      </c>
      <c r="P185">
        <v>7.31</v>
      </c>
      <c r="Q185">
        <v>73</v>
      </c>
      <c r="R185" s="3">
        <v>44319</v>
      </c>
      <c r="S185">
        <v>15</v>
      </c>
      <c r="T185">
        <v>149</v>
      </c>
      <c r="U185">
        <v>76</v>
      </c>
      <c r="V185">
        <v>101</v>
      </c>
      <c r="W185">
        <v>6</v>
      </c>
      <c r="X185">
        <v>38.1</v>
      </c>
      <c r="Y185" s="48">
        <f t="shared" si="4"/>
        <v>100.33333333333333</v>
      </c>
      <c r="Z185">
        <v>27</v>
      </c>
      <c r="AA185">
        <f t="shared" si="5"/>
        <v>1</v>
      </c>
    </row>
    <row r="186" spans="1:27" x14ac:dyDescent="0.25">
      <c r="A186">
        <v>27</v>
      </c>
      <c r="B186">
        <v>0.88</v>
      </c>
      <c r="C186">
        <v>336</v>
      </c>
      <c r="E186" t="s">
        <v>26</v>
      </c>
      <c r="I186">
        <v>22.1</v>
      </c>
      <c r="K186">
        <v>70.8</v>
      </c>
      <c r="L186">
        <v>61.8</v>
      </c>
      <c r="M186">
        <v>56.2</v>
      </c>
      <c r="N186">
        <v>0.65</v>
      </c>
      <c r="O186">
        <v>0.63</v>
      </c>
      <c r="P186">
        <v>7.39</v>
      </c>
      <c r="Q186">
        <v>73</v>
      </c>
      <c r="R186" s="3">
        <v>44321</v>
      </c>
      <c r="S186">
        <v>18</v>
      </c>
      <c r="T186">
        <v>144</v>
      </c>
      <c r="U186">
        <v>72</v>
      </c>
      <c r="V186">
        <v>70</v>
      </c>
      <c r="W186">
        <v>7</v>
      </c>
      <c r="X186">
        <v>38.1</v>
      </c>
      <c r="Y186" s="48">
        <f t="shared" si="4"/>
        <v>96</v>
      </c>
      <c r="Z186">
        <v>27</v>
      </c>
      <c r="AA186">
        <f t="shared" si="5"/>
        <v>1</v>
      </c>
    </row>
    <row r="187" spans="1:27" x14ac:dyDescent="0.25">
      <c r="A187">
        <v>27</v>
      </c>
      <c r="B187">
        <v>1.37</v>
      </c>
      <c r="C187">
        <v>343</v>
      </c>
      <c r="E187" t="s">
        <v>26</v>
      </c>
      <c r="H187">
        <v>27.1</v>
      </c>
      <c r="I187">
        <v>20.8</v>
      </c>
      <c r="K187">
        <v>92</v>
      </c>
      <c r="L187">
        <v>52.6</v>
      </c>
      <c r="M187">
        <v>62.2</v>
      </c>
      <c r="N187">
        <v>0.21</v>
      </c>
      <c r="O187">
        <v>0.73</v>
      </c>
      <c r="P187">
        <v>7.38</v>
      </c>
      <c r="Q187">
        <v>73</v>
      </c>
      <c r="R187" s="3">
        <v>44322</v>
      </c>
      <c r="S187">
        <v>14</v>
      </c>
      <c r="T187">
        <v>106</v>
      </c>
      <c r="U187">
        <v>54</v>
      </c>
      <c r="V187">
        <v>86</v>
      </c>
      <c r="W187">
        <v>6</v>
      </c>
      <c r="X187">
        <v>38.1</v>
      </c>
      <c r="Y187" s="48">
        <f t="shared" si="4"/>
        <v>71.333333333333329</v>
      </c>
      <c r="Z187">
        <v>27</v>
      </c>
      <c r="AA187">
        <f t="shared" si="5"/>
        <v>1</v>
      </c>
    </row>
    <row r="188" spans="1:27" x14ac:dyDescent="0.25">
      <c r="A188">
        <v>27</v>
      </c>
      <c r="B188">
        <v>1.68</v>
      </c>
      <c r="C188">
        <v>337</v>
      </c>
      <c r="E188" t="s">
        <v>26</v>
      </c>
      <c r="I188">
        <v>17.7</v>
      </c>
      <c r="K188">
        <v>62.5</v>
      </c>
      <c r="L188">
        <v>65.599999999999994</v>
      </c>
      <c r="M188">
        <v>34.4</v>
      </c>
      <c r="N188">
        <v>0.45</v>
      </c>
      <c r="O188">
        <v>0.68</v>
      </c>
      <c r="P188">
        <v>7.31</v>
      </c>
      <c r="Q188">
        <v>73</v>
      </c>
      <c r="R188" s="3">
        <v>44323</v>
      </c>
      <c r="S188">
        <v>16</v>
      </c>
      <c r="T188">
        <v>116</v>
      </c>
      <c r="U188">
        <v>69</v>
      </c>
      <c r="V188">
        <v>67</v>
      </c>
      <c r="W188">
        <v>8</v>
      </c>
      <c r="X188">
        <v>38.299999999999997</v>
      </c>
      <c r="Y188" s="48">
        <f t="shared" si="4"/>
        <v>84.666666666666671</v>
      </c>
      <c r="Z188">
        <v>27</v>
      </c>
      <c r="AA188">
        <f t="shared" si="5"/>
        <v>1</v>
      </c>
    </row>
    <row r="189" spans="1:27" x14ac:dyDescent="0.25">
      <c r="A189">
        <v>27</v>
      </c>
      <c r="B189">
        <v>1.71</v>
      </c>
      <c r="C189">
        <v>303</v>
      </c>
      <c r="E189" t="s">
        <v>26</v>
      </c>
      <c r="I189">
        <v>27.8</v>
      </c>
      <c r="J189">
        <v>0.62</v>
      </c>
      <c r="K189">
        <v>88.5</v>
      </c>
      <c r="L189">
        <v>57.8</v>
      </c>
      <c r="M189">
        <v>47.9</v>
      </c>
      <c r="N189">
        <v>0.21</v>
      </c>
      <c r="O189">
        <v>0.81</v>
      </c>
      <c r="P189">
        <v>7.35</v>
      </c>
      <c r="Q189">
        <v>73</v>
      </c>
      <c r="R189" s="3">
        <v>44325</v>
      </c>
      <c r="S189">
        <v>13</v>
      </c>
      <c r="T189">
        <v>116</v>
      </c>
      <c r="U189">
        <v>59</v>
      </c>
      <c r="V189">
        <v>71</v>
      </c>
      <c r="W189">
        <v>7</v>
      </c>
      <c r="X189">
        <v>38.200000000000003</v>
      </c>
      <c r="Y189" s="48">
        <f t="shared" si="4"/>
        <v>78</v>
      </c>
      <c r="Z189">
        <v>27</v>
      </c>
      <c r="AA189">
        <f t="shared" si="5"/>
        <v>1</v>
      </c>
    </row>
    <row r="190" spans="1:27" x14ac:dyDescent="0.25">
      <c r="A190">
        <v>27</v>
      </c>
      <c r="B190">
        <v>1.32</v>
      </c>
      <c r="C190">
        <v>227</v>
      </c>
      <c r="E190" t="s">
        <v>26</v>
      </c>
      <c r="H190">
        <v>67.099999999999994</v>
      </c>
      <c r="I190">
        <v>32.5</v>
      </c>
      <c r="J190">
        <v>0.47</v>
      </c>
      <c r="K190">
        <v>61.2</v>
      </c>
      <c r="L190">
        <v>74</v>
      </c>
      <c r="M190">
        <v>38.200000000000003</v>
      </c>
      <c r="N190">
        <v>0.21</v>
      </c>
      <c r="O190">
        <v>0.85</v>
      </c>
      <c r="P190">
        <v>7.29</v>
      </c>
      <c r="Q190">
        <v>73</v>
      </c>
      <c r="R190" s="3">
        <v>44327</v>
      </c>
      <c r="S190">
        <v>15</v>
      </c>
      <c r="T190">
        <v>133</v>
      </c>
      <c r="U190">
        <v>84</v>
      </c>
      <c r="V190">
        <v>81</v>
      </c>
      <c r="W190">
        <v>3</v>
      </c>
      <c r="X190">
        <v>37.799999999999997</v>
      </c>
      <c r="Y190" s="48">
        <f t="shared" si="4"/>
        <v>100.33333333333333</v>
      </c>
      <c r="Z190">
        <v>27</v>
      </c>
      <c r="AA190">
        <f t="shared" si="5"/>
        <v>1</v>
      </c>
    </row>
    <row r="191" spans="1:27" x14ac:dyDescent="0.25">
      <c r="A191">
        <v>27</v>
      </c>
      <c r="B191">
        <v>0.74</v>
      </c>
      <c r="C191">
        <v>222</v>
      </c>
      <c r="D191">
        <v>479</v>
      </c>
      <c r="E191" t="s">
        <v>26</v>
      </c>
      <c r="F191">
        <v>10</v>
      </c>
      <c r="G191">
        <v>1639</v>
      </c>
      <c r="H191">
        <v>71.099999999999994</v>
      </c>
      <c r="I191">
        <v>43</v>
      </c>
      <c r="J191">
        <v>0.28999999999999998</v>
      </c>
      <c r="K191">
        <v>69.400000000000006</v>
      </c>
      <c r="L191">
        <v>105.9</v>
      </c>
      <c r="M191">
        <v>40.9</v>
      </c>
      <c r="N191">
        <v>0.21</v>
      </c>
      <c r="O191">
        <v>0.96</v>
      </c>
      <c r="P191">
        <v>7.18</v>
      </c>
      <c r="Q191">
        <v>73</v>
      </c>
      <c r="R191" s="3">
        <v>44329</v>
      </c>
      <c r="S191">
        <v>19</v>
      </c>
      <c r="T191">
        <v>127</v>
      </c>
      <c r="U191">
        <v>65</v>
      </c>
      <c r="V191">
        <v>115</v>
      </c>
      <c r="W191">
        <v>4</v>
      </c>
      <c r="X191">
        <v>37.9</v>
      </c>
      <c r="Y191" s="48">
        <f t="shared" si="4"/>
        <v>85.666666666666671</v>
      </c>
      <c r="Z191">
        <v>27</v>
      </c>
      <c r="AA191">
        <f t="shared" si="5"/>
        <v>0</v>
      </c>
    </row>
    <row r="192" spans="1:27" x14ac:dyDescent="0.25">
      <c r="A192">
        <v>27</v>
      </c>
      <c r="B192">
        <v>1.1000000000000001</v>
      </c>
      <c r="C192">
        <v>95</v>
      </c>
      <c r="D192">
        <v>593</v>
      </c>
      <c r="E192" t="s">
        <v>26</v>
      </c>
      <c r="G192">
        <v>1578</v>
      </c>
      <c r="H192">
        <v>78.599999999999994</v>
      </c>
      <c r="I192">
        <v>46.5</v>
      </c>
      <c r="J192">
        <v>0.28999999999999998</v>
      </c>
      <c r="K192">
        <v>84.9</v>
      </c>
      <c r="L192">
        <v>108</v>
      </c>
      <c r="M192">
        <v>48.7</v>
      </c>
      <c r="N192">
        <v>0.21</v>
      </c>
      <c r="O192">
        <v>1.07</v>
      </c>
      <c r="P192">
        <v>7.37</v>
      </c>
      <c r="Q192">
        <v>73</v>
      </c>
      <c r="R192" s="3">
        <v>44329</v>
      </c>
      <c r="S192">
        <v>19</v>
      </c>
      <c r="T192">
        <v>127</v>
      </c>
      <c r="U192">
        <v>65</v>
      </c>
      <c r="V192">
        <v>115</v>
      </c>
      <c r="W192">
        <v>4</v>
      </c>
      <c r="X192">
        <v>37.700000000000003</v>
      </c>
      <c r="Y192" s="48">
        <f t="shared" si="4"/>
        <v>85.666666666666671</v>
      </c>
      <c r="Z192">
        <v>27</v>
      </c>
      <c r="AA192">
        <f t="shared" si="5"/>
        <v>1</v>
      </c>
    </row>
    <row r="193" spans="1:28" x14ac:dyDescent="0.25">
      <c r="A193">
        <v>27</v>
      </c>
      <c r="B193">
        <v>1.03</v>
      </c>
      <c r="C193">
        <v>299</v>
      </c>
      <c r="E193" t="s">
        <v>26</v>
      </c>
      <c r="I193">
        <v>52.6</v>
      </c>
      <c r="K193">
        <v>89</v>
      </c>
      <c r="L193">
        <v>103.6</v>
      </c>
      <c r="M193">
        <v>56.6</v>
      </c>
      <c r="N193">
        <v>0.21</v>
      </c>
      <c r="O193">
        <v>0.99</v>
      </c>
      <c r="P193">
        <v>7.24</v>
      </c>
      <c r="Q193">
        <v>73</v>
      </c>
      <c r="R193" s="3">
        <v>44331</v>
      </c>
      <c r="S193">
        <v>25</v>
      </c>
      <c r="T193">
        <v>109</v>
      </c>
      <c r="U193">
        <v>68</v>
      </c>
      <c r="V193">
        <v>110</v>
      </c>
      <c r="W193">
        <v>5</v>
      </c>
      <c r="X193">
        <v>35.9</v>
      </c>
      <c r="Y193" s="48">
        <f t="shared" si="4"/>
        <v>81.666666666666671</v>
      </c>
      <c r="Z193">
        <v>27</v>
      </c>
      <c r="AA193">
        <f t="shared" si="5"/>
        <v>1</v>
      </c>
    </row>
    <row r="194" spans="1:28" x14ac:dyDescent="0.25">
      <c r="A194">
        <v>27</v>
      </c>
      <c r="B194">
        <v>0.65</v>
      </c>
      <c r="C194">
        <v>306</v>
      </c>
      <c r="E194" t="s">
        <v>26</v>
      </c>
      <c r="H194">
        <v>74.5</v>
      </c>
      <c r="I194">
        <v>47.5</v>
      </c>
      <c r="J194">
        <v>0.41</v>
      </c>
      <c r="K194">
        <v>66</v>
      </c>
      <c r="L194">
        <v>99.5</v>
      </c>
      <c r="M194">
        <v>38.6</v>
      </c>
      <c r="N194">
        <v>0.21</v>
      </c>
      <c r="O194">
        <v>0.9</v>
      </c>
      <c r="P194">
        <v>7.27</v>
      </c>
      <c r="Q194">
        <v>73</v>
      </c>
      <c r="R194" s="3">
        <v>44331</v>
      </c>
      <c r="S194">
        <v>20</v>
      </c>
      <c r="T194">
        <v>149</v>
      </c>
      <c r="U194">
        <v>76</v>
      </c>
      <c r="V194">
        <v>113</v>
      </c>
      <c r="W194">
        <v>3</v>
      </c>
      <c r="X194">
        <v>36.700000000000003</v>
      </c>
      <c r="Y194" s="48">
        <f t="shared" ref="Y194:Y257" si="6">IF(OR(T194="",U194=""),"",(T194+(2*U194))/3)</f>
        <v>100.33333333333333</v>
      </c>
      <c r="Z194">
        <v>27</v>
      </c>
      <c r="AA194">
        <f t="shared" ref="AA194:AA257" si="7">IF(A194="",0,IF(COUNTIF(B194:Y194,"")&gt;0,1,0))</f>
        <v>1</v>
      </c>
    </row>
    <row r="195" spans="1:28" x14ac:dyDescent="0.25">
      <c r="A195">
        <v>27</v>
      </c>
      <c r="B195">
        <v>0.6</v>
      </c>
      <c r="C195">
        <v>324</v>
      </c>
      <c r="E195" t="s">
        <v>26</v>
      </c>
      <c r="I195">
        <v>52.7</v>
      </c>
      <c r="J195">
        <v>0.25</v>
      </c>
      <c r="K195">
        <v>73.3</v>
      </c>
      <c r="L195">
        <v>100.3</v>
      </c>
      <c r="M195">
        <v>44.7</v>
      </c>
      <c r="N195">
        <v>0.21</v>
      </c>
      <c r="O195">
        <v>0.78</v>
      </c>
      <c r="P195">
        <v>7.27</v>
      </c>
      <c r="Q195">
        <v>73</v>
      </c>
      <c r="R195" s="3">
        <v>44333</v>
      </c>
      <c r="S195">
        <v>22</v>
      </c>
      <c r="T195">
        <v>158</v>
      </c>
      <c r="U195">
        <v>83</v>
      </c>
      <c r="V195">
        <v>103</v>
      </c>
      <c r="W195">
        <v>3</v>
      </c>
      <c r="X195">
        <v>35.9</v>
      </c>
      <c r="Y195" s="48">
        <f t="shared" si="6"/>
        <v>108</v>
      </c>
      <c r="Z195">
        <v>27</v>
      </c>
      <c r="AA195">
        <f t="shared" si="7"/>
        <v>1</v>
      </c>
    </row>
    <row r="196" spans="1:28" x14ac:dyDescent="0.25">
      <c r="A196">
        <v>27</v>
      </c>
      <c r="B196">
        <v>1.46</v>
      </c>
      <c r="C196">
        <v>441</v>
      </c>
      <c r="E196" t="s">
        <v>26</v>
      </c>
      <c r="F196">
        <v>2.87</v>
      </c>
      <c r="G196">
        <v>1565</v>
      </c>
      <c r="I196">
        <v>56.1</v>
      </c>
      <c r="J196">
        <v>0.37</v>
      </c>
      <c r="K196">
        <v>78.900000000000006</v>
      </c>
      <c r="L196">
        <v>72.7</v>
      </c>
      <c r="M196">
        <v>46.7</v>
      </c>
      <c r="N196">
        <v>0.21</v>
      </c>
      <c r="O196">
        <v>0.69</v>
      </c>
      <c r="P196">
        <v>7.35</v>
      </c>
      <c r="Q196">
        <v>73</v>
      </c>
      <c r="R196" s="3">
        <v>44335</v>
      </c>
      <c r="S196">
        <v>20</v>
      </c>
      <c r="T196">
        <v>154</v>
      </c>
      <c r="U196">
        <v>87</v>
      </c>
      <c r="V196">
        <v>104</v>
      </c>
      <c r="W196">
        <v>3</v>
      </c>
      <c r="X196">
        <v>37</v>
      </c>
      <c r="Y196" s="48">
        <f t="shared" si="6"/>
        <v>109.33333333333333</v>
      </c>
      <c r="Z196">
        <v>27</v>
      </c>
      <c r="AA196">
        <f t="shared" si="7"/>
        <v>1</v>
      </c>
    </row>
    <row r="197" spans="1:28" x14ac:dyDescent="0.25">
      <c r="A197">
        <v>27</v>
      </c>
      <c r="B197">
        <v>0.86</v>
      </c>
      <c r="C197">
        <v>420</v>
      </c>
      <c r="E197" t="s">
        <v>26</v>
      </c>
      <c r="I197">
        <v>41.8</v>
      </c>
      <c r="K197">
        <v>87.2</v>
      </c>
      <c r="L197">
        <v>57.4</v>
      </c>
      <c r="M197">
        <v>53</v>
      </c>
      <c r="N197">
        <v>0.21</v>
      </c>
      <c r="O197">
        <v>0.62</v>
      </c>
      <c r="P197">
        <v>7.43</v>
      </c>
      <c r="Q197">
        <v>73</v>
      </c>
      <c r="R197" s="3">
        <v>44336</v>
      </c>
      <c r="S197">
        <v>20</v>
      </c>
      <c r="T197">
        <v>132</v>
      </c>
      <c r="U197">
        <v>56</v>
      </c>
      <c r="V197">
        <v>74</v>
      </c>
      <c r="W197">
        <v>3</v>
      </c>
      <c r="X197">
        <v>38</v>
      </c>
      <c r="Y197" s="48">
        <f t="shared" si="6"/>
        <v>81.333333333333329</v>
      </c>
      <c r="Z197">
        <v>27</v>
      </c>
      <c r="AA197">
        <f t="shared" si="7"/>
        <v>1</v>
      </c>
    </row>
    <row r="198" spans="1:28" x14ac:dyDescent="0.25">
      <c r="A198">
        <v>28</v>
      </c>
      <c r="B198">
        <v>1.43</v>
      </c>
      <c r="C198">
        <v>133</v>
      </c>
      <c r="D198">
        <v>283</v>
      </c>
      <c r="E198" t="s">
        <v>26</v>
      </c>
      <c r="F198">
        <v>0.56000000000000005</v>
      </c>
      <c r="G198">
        <v>486</v>
      </c>
      <c r="H198">
        <v>5.0999999999999996</v>
      </c>
      <c r="I198">
        <v>7.9</v>
      </c>
      <c r="J198">
        <v>0.4</v>
      </c>
      <c r="K198">
        <v>94.8</v>
      </c>
      <c r="L198">
        <v>35.299999999999997</v>
      </c>
      <c r="M198">
        <v>71.8</v>
      </c>
      <c r="N198">
        <v>0.21</v>
      </c>
      <c r="O198">
        <v>0.94</v>
      </c>
      <c r="P198">
        <v>7.41</v>
      </c>
      <c r="Q198">
        <v>60</v>
      </c>
      <c r="R198" s="3">
        <v>44309</v>
      </c>
      <c r="S198">
        <v>18</v>
      </c>
      <c r="T198">
        <v>122</v>
      </c>
      <c r="U198">
        <v>77</v>
      </c>
      <c r="V198">
        <v>75</v>
      </c>
      <c r="W198">
        <v>15</v>
      </c>
      <c r="X198">
        <v>37.9</v>
      </c>
      <c r="Y198" s="48">
        <f t="shared" si="6"/>
        <v>92</v>
      </c>
      <c r="Z198">
        <v>28</v>
      </c>
      <c r="AA198">
        <f t="shared" si="7"/>
        <v>0</v>
      </c>
    </row>
    <row r="199" spans="1:28" x14ac:dyDescent="0.25">
      <c r="A199">
        <v>28</v>
      </c>
      <c r="B199">
        <v>0.64</v>
      </c>
      <c r="C199">
        <v>168</v>
      </c>
      <c r="D199">
        <v>614</v>
      </c>
      <c r="E199" t="s">
        <v>26</v>
      </c>
      <c r="G199">
        <v>1651</v>
      </c>
      <c r="H199">
        <v>7.7</v>
      </c>
      <c r="I199">
        <v>20.100000000000001</v>
      </c>
      <c r="K199">
        <v>75.599999999999994</v>
      </c>
      <c r="L199">
        <v>39.4</v>
      </c>
      <c r="M199">
        <v>41.8</v>
      </c>
      <c r="N199">
        <v>0.21</v>
      </c>
      <c r="O199">
        <v>0.66</v>
      </c>
      <c r="P199">
        <v>7.42</v>
      </c>
      <c r="Q199">
        <v>60</v>
      </c>
      <c r="R199" s="3">
        <v>44317</v>
      </c>
      <c r="S199">
        <v>16</v>
      </c>
      <c r="T199">
        <v>142</v>
      </c>
      <c r="U199">
        <v>77</v>
      </c>
      <c r="V199">
        <v>64</v>
      </c>
      <c r="W199">
        <v>3</v>
      </c>
      <c r="X199">
        <v>37.1</v>
      </c>
      <c r="Y199" s="48">
        <f t="shared" si="6"/>
        <v>98.666666666666671</v>
      </c>
      <c r="Z199">
        <v>28</v>
      </c>
      <c r="AA199">
        <f t="shared" si="7"/>
        <v>1</v>
      </c>
    </row>
    <row r="200" spans="1:28" x14ac:dyDescent="0.25">
      <c r="A200">
        <v>28</v>
      </c>
      <c r="B200">
        <v>0.39</v>
      </c>
      <c r="C200">
        <v>128</v>
      </c>
      <c r="E200" t="s">
        <v>26</v>
      </c>
      <c r="I200">
        <v>21.5</v>
      </c>
      <c r="J200">
        <v>0.43</v>
      </c>
      <c r="K200">
        <v>81</v>
      </c>
      <c r="L200">
        <v>46.1</v>
      </c>
      <c r="M200">
        <v>46.2</v>
      </c>
      <c r="N200">
        <v>0.4</v>
      </c>
      <c r="O200">
        <v>0.63</v>
      </c>
      <c r="P200">
        <v>7.34</v>
      </c>
      <c r="Q200">
        <v>60</v>
      </c>
      <c r="R200" s="3">
        <v>44319</v>
      </c>
      <c r="S200">
        <v>20</v>
      </c>
      <c r="T200">
        <v>163</v>
      </c>
      <c r="U200">
        <v>78</v>
      </c>
      <c r="V200">
        <v>72</v>
      </c>
      <c r="W200">
        <v>3</v>
      </c>
      <c r="X200">
        <v>35.4</v>
      </c>
      <c r="Y200" s="48">
        <f t="shared" si="6"/>
        <v>106.33333333333333</v>
      </c>
      <c r="Z200">
        <v>28</v>
      </c>
      <c r="AA200">
        <f t="shared" si="7"/>
        <v>1</v>
      </c>
    </row>
    <row r="201" spans="1:28" x14ac:dyDescent="0.25">
      <c r="A201">
        <v>28</v>
      </c>
      <c r="B201">
        <v>0.43</v>
      </c>
      <c r="C201">
        <v>164</v>
      </c>
      <c r="E201" t="s">
        <v>26</v>
      </c>
      <c r="H201">
        <v>3.5</v>
      </c>
      <c r="I201">
        <v>19.899999999999999</v>
      </c>
      <c r="J201">
        <v>0.47</v>
      </c>
      <c r="K201">
        <v>67.5</v>
      </c>
      <c r="L201">
        <v>48.8</v>
      </c>
      <c r="M201">
        <v>37.799999999999997</v>
      </c>
      <c r="N201">
        <v>0.35</v>
      </c>
      <c r="O201">
        <v>0.62</v>
      </c>
      <c r="P201">
        <v>7.39</v>
      </c>
      <c r="Q201">
        <v>60</v>
      </c>
      <c r="R201" s="3">
        <v>44321</v>
      </c>
      <c r="S201">
        <v>20</v>
      </c>
      <c r="T201">
        <v>135</v>
      </c>
      <c r="U201">
        <v>71</v>
      </c>
      <c r="V201">
        <v>69</v>
      </c>
      <c r="W201">
        <v>3</v>
      </c>
      <c r="X201">
        <v>37.5</v>
      </c>
      <c r="Y201" s="48">
        <f t="shared" si="6"/>
        <v>92.333333333333329</v>
      </c>
      <c r="Z201">
        <v>28</v>
      </c>
      <c r="AA201">
        <f t="shared" si="7"/>
        <v>1</v>
      </c>
    </row>
    <row r="202" spans="1:28" x14ac:dyDescent="0.25">
      <c r="A202">
        <v>28</v>
      </c>
      <c r="B202">
        <v>0.41</v>
      </c>
      <c r="C202">
        <v>167</v>
      </c>
      <c r="E202" t="s">
        <v>26</v>
      </c>
      <c r="I202">
        <v>18.899999999999999</v>
      </c>
      <c r="K202">
        <v>93.5</v>
      </c>
      <c r="L202">
        <v>44.5</v>
      </c>
      <c r="M202">
        <v>70.5</v>
      </c>
      <c r="N202">
        <v>0.21</v>
      </c>
      <c r="O202">
        <v>0.59</v>
      </c>
      <c r="P202">
        <v>7.39</v>
      </c>
      <c r="Q202">
        <v>60</v>
      </c>
      <c r="R202" s="3">
        <v>44322</v>
      </c>
      <c r="S202">
        <v>20</v>
      </c>
      <c r="T202">
        <v>167</v>
      </c>
      <c r="U202">
        <v>77</v>
      </c>
      <c r="V202">
        <v>79</v>
      </c>
      <c r="W202">
        <v>11</v>
      </c>
      <c r="X202">
        <v>34.9</v>
      </c>
      <c r="Y202" s="48">
        <f t="shared" si="6"/>
        <v>107</v>
      </c>
      <c r="Z202">
        <v>28</v>
      </c>
      <c r="AA202">
        <f t="shared" si="7"/>
        <v>1</v>
      </c>
    </row>
    <row r="203" spans="1:28" x14ac:dyDescent="0.25">
      <c r="A203">
        <v>28</v>
      </c>
      <c r="B203">
        <v>1.36</v>
      </c>
      <c r="C203">
        <v>165</v>
      </c>
      <c r="E203" t="s">
        <v>26</v>
      </c>
      <c r="I203">
        <v>18.100000000000001</v>
      </c>
      <c r="K203">
        <v>66.5</v>
      </c>
      <c r="L203">
        <v>47.9</v>
      </c>
      <c r="M203">
        <v>34.1</v>
      </c>
      <c r="N203">
        <v>0.65</v>
      </c>
      <c r="O203">
        <v>0.74</v>
      </c>
      <c r="P203">
        <v>7.39</v>
      </c>
      <c r="Q203">
        <v>60</v>
      </c>
      <c r="R203" s="3">
        <v>44323</v>
      </c>
      <c r="S203">
        <v>23</v>
      </c>
      <c r="T203">
        <v>109</v>
      </c>
      <c r="U203">
        <v>54</v>
      </c>
      <c r="V203">
        <v>69</v>
      </c>
      <c r="W203">
        <v>10</v>
      </c>
      <c r="X203">
        <v>38.299999999999997</v>
      </c>
      <c r="Y203" s="48">
        <f t="shared" si="6"/>
        <v>72.333333333333329</v>
      </c>
      <c r="Z203">
        <v>28</v>
      </c>
      <c r="AA203">
        <f t="shared" si="7"/>
        <v>1</v>
      </c>
    </row>
    <row r="204" spans="1:28" x14ac:dyDescent="0.25">
      <c r="A204">
        <v>28</v>
      </c>
      <c r="B204">
        <v>1.66</v>
      </c>
      <c r="C204">
        <v>217</v>
      </c>
      <c r="E204" t="s">
        <v>26</v>
      </c>
      <c r="I204">
        <v>21.2</v>
      </c>
      <c r="K204">
        <v>91.4</v>
      </c>
      <c r="L204">
        <v>38</v>
      </c>
      <c r="M204">
        <v>82.5</v>
      </c>
      <c r="N204">
        <v>0.21</v>
      </c>
      <c r="O204">
        <v>0.78</v>
      </c>
      <c r="P204">
        <v>7.2</v>
      </c>
      <c r="Q204">
        <v>60</v>
      </c>
      <c r="R204" s="3">
        <v>44323</v>
      </c>
      <c r="S204">
        <v>20</v>
      </c>
      <c r="T204">
        <v>110</v>
      </c>
      <c r="U204">
        <v>60</v>
      </c>
      <c r="V204">
        <v>60</v>
      </c>
      <c r="W204">
        <v>3</v>
      </c>
      <c r="X204">
        <v>38.1</v>
      </c>
      <c r="Y204" s="48">
        <f t="shared" si="6"/>
        <v>76.666666666666671</v>
      </c>
      <c r="Z204">
        <v>28</v>
      </c>
      <c r="AA204">
        <f t="shared" si="7"/>
        <v>1</v>
      </c>
    </row>
    <row r="205" spans="1:28" x14ac:dyDescent="0.25">
      <c r="A205">
        <v>28</v>
      </c>
      <c r="B205">
        <v>0.76</v>
      </c>
      <c r="C205">
        <v>174</v>
      </c>
      <c r="E205" t="s">
        <v>26</v>
      </c>
      <c r="H205">
        <v>9.5</v>
      </c>
      <c r="I205">
        <v>15.8</v>
      </c>
      <c r="J205">
        <v>0.57999999999999996</v>
      </c>
      <c r="K205">
        <v>78.8</v>
      </c>
      <c r="L205">
        <v>52.9</v>
      </c>
      <c r="M205">
        <v>42.6</v>
      </c>
      <c r="N205">
        <v>0.21</v>
      </c>
      <c r="O205">
        <v>0.81</v>
      </c>
      <c r="P205">
        <v>7.34</v>
      </c>
      <c r="Q205">
        <v>60</v>
      </c>
      <c r="R205" s="3">
        <v>44325</v>
      </c>
      <c r="S205">
        <v>20</v>
      </c>
      <c r="T205">
        <v>134</v>
      </c>
      <c r="U205">
        <v>68</v>
      </c>
      <c r="V205">
        <v>72</v>
      </c>
      <c r="W205">
        <v>3</v>
      </c>
      <c r="X205">
        <v>37.5</v>
      </c>
      <c r="Y205" s="48">
        <f t="shared" si="6"/>
        <v>90</v>
      </c>
      <c r="Z205">
        <v>28</v>
      </c>
      <c r="AA205">
        <f t="shared" si="7"/>
        <v>1</v>
      </c>
    </row>
    <row r="206" spans="1:28" x14ac:dyDescent="0.25">
      <c r="A206">
        <v>28</v>
      </c>
      <c r="B206">
        <v>0.72</v>
      </c>
      <c r="C206">
        <v>166</v>
      </c>
      <c r="E206" t="s">
        <v>26</v>
      </c>
      <c r="H206">
        <v>18</v>
      </c>
      <c r="I206">
        <v>15.6</v>
      </c>
      <c r="K206">
        <v>70.400000000000006</v>
      </c>
      <c r="L206">
        <v>56.4</v>
      </c>
      <c r="M206">
        <v>41.2</v>
      </c>
      <c r="N206">
        <v>0.21</v>
      </c>
      <c r="O206">
        <v>0.8</v>
      </c>
      <c r="P206">
        <v>7.34</v>
      </c>
      <c r="Q206">
        <v>60</v>
      </c>
      <c r="R206" s="3">
        <v>44327</v>
      </c>
      <c r="S206">
        <v>24</v>
      </c>
      <c r="T206">
        <v>102</v>
      </c>
      <c r="U206">
        <v>52</v>
      </c>
      <c r="V206">
        <v>77</v>
      </c>
      <c r="W206">
        <v>3</v>
      </c>
      <c r="X206">
        <v>38</v>
      </c>
      <c r="Y206" s="48">
        <f t="shared" si="6"/>
        <v>68.666666666666671</v>
      </c>
      <c r="Z206">
        <v>28</v>
      </c>
      <c r="AA206">
        <f t="shared" si="7"/>
        <v>1</v>
      </c>
    </row>
    <row r="207" spans="1:28" x14ac:dyDescent="0.25">
      <c r="A207">
        <v>28</v>
      </c>
      <c r="B207">
        <v>0.81</v>
      </c>
      <c r="C207">
        <v>152</v>
      </c>
      <c r="E207" t="s">
        <v>26</v>
      </c>
      <c r="H207">
        <v>45.5</v>
      </c>
      <c r="I207">
        <v>17.600000000000001</v>
      </c>
      <c r="J207">
        <v>0.38</v>
      </c>
      <c r="K207">
        <v>80.400000000000006</v>
      </c>
      <c r="L207">
        <v>70.3</v>
      </c>
      <c r="M207">
        <v>48.9</v>
      </c>
      <c r="N207">
        <v>0.21</v>
      </c>
      <c r="O207">
        <v>0.62</v>
      </c>
      <c r="P207">
        <v>7.28</v>
      </c>
      <c r="Q207">
        <v>60</v>
      </c>
      <c r="R207" s="3">
        <v>44329</v>
      </c>
      <c r="S207">
        <v>25</v>
      </c>
      <c r="T207">
        <v>113</v>
      </c>
      <c r="U207">
        <v>69</v>
      </c>
      <c r="V207">
        <v>100</v>
      </c>
      <c r="W207">
        <v>3</v>
      </c>
      <c r="X207">
        <v>37.799999999999997</v>
      </c>
      <c r="Y207" s="48">
        <f t="shared" si="6"/>
        <v>83.666666666666671</v>
      </c>
      <c r="Z207">
        <v>28</v>
      </c>
      <c r="AA207">
        <f t="shared" si="7"/>
        <v>1</v>
      </c>
    </row>
    <row r="208" spans="1:28" s="7" customFormat="1" x14ac:dyDescent="0.25">
      <c r="A208" s="7">
        <v>28</v>
      </c>
      <c r="B208" s="7">
        <v>0.81</v>
      </c>
      <c r="C208" s="7">
        <v>125</v>
      </c>
      <c r="E208" t="s">
        <v>26</v>
      </c>
      <c r="I208" s="7">
        <v>19.8</v>
      </c>
      <c r="J208" s="7">
        <v>0.55000000000000004</v>
      </c>
      <c r="K208" s="7">
        <v>82.5</v>
      </c>
      <c r="L208" s="7">
        <v>75.8</v>
      </c>
      <c r="M208" s="7">
        <v>37.799999999999997</v>
      </c>
      <c r="N208" s="7">
        <v>0.21</v>
      </c>
      <c r="O208" s="7">
        <v>1.05</v>
      </c>
      <c r="P208" s="7">
        <v>7.23</v>
      </c>
      <c r="Q208" s="7">
        <v>60</v>
      </c>
      <c r="R208" s="8">
        <v>44329</v>
      </c>
      <c r="S208" s="7">
        <v>25</v>
      </c>
      <c r="T208" s="7">
        <v>113</v>
      </c>
      <c r="U208" s="7">
        <v>69</v>
      </c>
      <c r="V208" s="7">
        <v>100</v>
      </c>
      <c r="W208" s="7">
        <v>3</v>
      </c>
      <c r="X208" s="7">
        <v>37.700000000000003</v>
      </c>
      <c r="Y208" s="48">
        <f t="shared" si="6"/>
        <v>83.666666666666671</v>
      </c>
      <c r="Z208" s="7">
        <v>28</v>
      </c>
      <c r="AA208">
        <f t="shared" si="7"/>
        <v>1</v>
      </c>
      <c r="AB208" s="58"/>
    </row>
    <row r="209" spans="1:27" x14ac:dyDescent="0.25">
      <c r="A209">
        <v>28</v>
      </c>
      <c r="B209">
        <v>0.52</v>
      </c>
      <c r="C209">
        <v>122</v>
      </c>
      <c r="E209" t="s">
        <v>26</v>
      </c>
      <c r="I209">
        <v>39.9</v>
      </c>
      <c r="K209">
        <v>89.5</v>
      </c>
      <c r="L209">
        <v>82</v>
      </c>
      <c r="M209">
        <v>69.5</v>
      </c>
      <c r="N209">
        <v>0.21</v>
      </c>
      <c r="O209">
        <v>2.31</v>
      </c>
      <c r="P209">
        <v>7.17</v>
      </c>
      <c r="Q209">
        <v>60</v>
      </c>
      <c r="R209" s="3">
        <v>44331</v>
      </c>
      <c r="S209">
        <v>25</v>
      </c>
      <c r="T209">
        <v>122</v>
      </c>
      <c r="U209">
        <v>76</v>
      </c>
      <c r="V209">
        <v>110</v>
      </c>
      <c r="W209">
        <v>3</v>
      </c>
      <c r="X209">
        <v>36.9</v>
      </c>
      <c r="Y209" s="48">
        <f t="shared" si="6"/>
        <v>91.333333333333329</v>
      </c>
      <c r="Z209">
        <v>28</v>
      </c>
      <c r="AA209">
        <f t="shared" si="7"/>
        <v>1</v>
      </c>
    </row>
    <row r="210" spans="1:27" x14ac:dyDescent="0.25">
      <c r="A210">
        <v>28</v>
      </c>
      <c r="B210">
        <v>0.84</v>
      </c>
      <c r="C210">
        <v>109</v>
      </c>
      <c r="E210" t="s">
        <v>26</v>
      </c>
      <c r="G210">
        <v>1075</v>
      </c>
      <c r="H210">
        <v>92</v>
      </c>
      <c r="I210">
        <v>44.3</v>
      </c>
      <c r="J210">
        <v>0.51</v>
      </c>
      <c r="K210">
        <v>83.4</v>
      </c>
      <c r="L210">
        <v>50.1</v>
      </c>
      <c r="M210">
        <v>42.9</v>
      </c>
      <c r="N210">
        <v>0.21</v>
      </c>
      <c r="O210">
        <v>2.99</v>
      </c>
      <c r="P210">
        <v>7.22</v>
      </c>
      <c r="Q210">
        <v>60</v>
      </c>
      <c r="R210" s="3">
        <v>44331</v>
      </c>
      <c r="S210">
        <v>20</v>
      </c>
      <c r="T210">
        <v>121</v>
      </c>
      <c r="U210">
        <v>71</v>
      </c>
      <c r="V210">
        <v>56</v>
      </c>
      <c r="W210">
        <v>3</v>
      </c>
      <c r="X210">
        <v>35</v>
      </c>
      <c r="Y210" s="48">
        <f t="shared" si="6"/>
        <v>87.666666666666671</v>
      </c>
      <c r="Z210">
        <v>28</v>
      </c>
      <c r="AA210">
        <f t="shared" si="7"/>
        <v>1</v>
      </c>
    </row>
    <row r="211" spans="1:27" x14ac:dyDescent="0.25">
      <c r="A211">
        <v>28</v>
      </c>
      <c r="B211">
        <v>0.88</v>
      </c>
      <c r="C211">
        <v>143</v>
      </c>
      <c r="E211" t="s">
        <v>26</v>
      </c>
      <c r="H211">
        <v>110</v>
      </c>
      <c r="I211">
        <v>54.4</v>
      </c>
      <c r="J211">
        <v>0.4</v>
      </c>
      <c r="K211">
        <v>65.099999999999994</v>
      </c>
      <c r="L211">
        <v>78</v>
      </c>
      <c r="M211">
        <v>39.200000000000003</v>
      </c>
      <c r="N211">
        <v>0.21</v>
      </c>
      <c r="O211">
        <v>3.3</v>
      </c>
      <c r="P211">
        <v>7.16</v>
      </c>
      <c r="Q211">
        <v>60</v>
      </c>
      <c r="R211" s="3">
        <v>44333</v>
      </c>
      <c r="S211">
        <v>25</v>
      </c>
      <c r="T211">
        <v>133</v>
      </c>
      <c r="U211">
        <v>79</v>
      </c>
      <c r="V211">
        <v>105</v>
      </c>
      <c r="W211">
        <v>3</v>
      </c>
      <c r="X211">
        <v>36.700000000000003</v>
      </c>
      <c r="Y211" s="48">
        <f t="shared" si="6"/>
        <v>97</v>
      </c>
      <c r="Z211">
        <v>28</v>
      </c>
      <c r="AA211">
        <f t="shared" si="7"/>
        <v>1</v>
      </c>
    </row>
    <row r="212" spans="1:27" x14ac:dyDescent="0.25">
      <c r="A212">
        <v>28</v>
      </c>
      <c r="B212">
        <v>1.59</v>
      </c>
      <c r="C212">
        <v>174</v>
      </c>
      <c r="E212" t="s">
        <v>26</v>
      </c>
      <c r="H212">
        <v>121</v>
      </c>
      <c r="I212">
        <v>56.6</v>
      </c>
      <c r="J212">
        <v>0.48</v>
      </c>
      <c r="K212">
        <v>68.099999999999994</v>
      </c>
      <c r="L212">
        <v>81.2</v>
      </c>
      <c r="M212">
        <v>52.4</v>
      </c>
      <c r="N212">
        <v>0.21</v>
      </c>
      <c r="O212">
        <v>3.31</v>
      </c>
      <c r="P212">
        <v>7.13</v>
      </c>
      <c r="Q212">
        <v>60</v>
      </c>
      <c r="R212" s="3">
        <v>44334</v>
      </c>
      <c r="S212">
        <v>19</v>
      </c>
      <c r="T212">
        <v>140</v>
      </c>
      <c r="U212">
        <v>80</v>
      </c>
      <c r="V212">
        <v>110</v>
      </c>
      <c r="W212">
        <v>4</v>
      </c>
      <c r="X212">
        <v>34</v>
      </c>
      <c r="Y212" s="48">
        <f t="shared" si="6"/>
        <v>100</v>
      </c>
      <c r="Z212">
        <v>28</v>
      </c>
      <c r="AA212">
        <f t="shared" si="7"/>
        <v>1</v>
      </c>
    </row>
    <row r="213" spans="1:27" x14ac:dyDescent="0.25">
      <c r="A213">
        <v>29</v>
      </c>
      <c r="B213">
        <v>0.54</v>
      </c>
      <c r="C213">
        <v>161</v>
      </c>
      <c r="D213">
        <v>547</v>
      </c>
      <c r="E213" t="s">
        <v>26</v>
      </c>
      <c r="F213">
        <v>1.42</v>
      </c>
      <c r="G213">
        <v>1390</v>
      </c>
      <c r="H213">
        <v>3</v>
      </c>
      <c r="I213">
        <v>6.1</v>
      </c>
      <c r="J213">
        <v>0.25</v>
      </c>
      <c r="K213">
        <v>97.3</v>
      </c>
      <c r="L213">
        <v>57.9</v>
      </c>
      <c r="M213">
        <v>78.2</v>
      </c>
      <c r="N213">
        <v>0.21</v>
      </c>
      <c r="O213">
        <v>0.57999999999999996</v>
      </c>
      <c r="P213">
        <v>7.3</v>
      </c>
      <c r="Q213">
        <v>60</v>
      </c>
      <c r="R213" s="3">
        <v>44308</v>
      </c>
      <c r="S213">
        <v>26</v>
      </c>
      <c r="T213">
        <v>129</v>
      </c>
      <c r="U213">
        <v>80</v>
      </c>
      <c r="V213">
        <v>100</v>
      </c>
      <c r="W213">
        <v>15</v>
      </c>
      <c r="X213">
        <v>36</v>
      </c>
      <c r="Y213" s="48">
        <f t="shared" si="6"/>
        <v>96.333333333333329</v>
      </c>
      <c r="Z213">
        <v>29</v>
      </c>
      <c r="AA213">
        <f t="shared" si="7"/>
        <v>0</v>
      </c>
    </row>
    <row r="214" spans="1:27" x14ac:dyDescent="0.25">
      <c r="A214">
        <v>29</v>
      </c>
      <c r="B214">
        <v>0.7</v>
      </c>
      <c r="C214">
        <v>163</v>
      </c>
      <c r="D214">
        <v>524</v>
      </c>
      <c r="E214" t="s">
        <v>26</v>
      </c>
      <c r="G214">
        <v>1472</v>
      </c>
      <c r="H214">
        <v>6.2</v>
      </c>
      <c r="I214">
        <v>6.3</v>
      </c>
      <c r="J214">
        <v>0.25</v>
      </c>
      <c r="K214">
        <v>75.099999999999994</v>
      </c>
      <c r="L214">
        <v>62</v>
      </c>
      <c r="M214">
        <v>52.4</v>
      </c>
      <c r="N214">
        <v>0.8</v>
      </c>
      <c r="O214">
        <v>0.56000000000000005</v>
      </c>
      <c r="P214">
        <v>7.19</v>
      </c>
      <c r="Q214">
        <v>60</v>
      </c>
      <c r="R214" s="3">
        <v>44309</v>
      </c>
      <c r="S214">
        <v>20</v>
      </c>
      <c r="T214">
        <v>130</v>
      </c>
      <c r="U214">
        <v>80</v>
      </c>
      <c r="V214">
        <v>42</v>
      </c>
      <c r="W214">
        <v>15</v>
      </c>
      <c r="X214">
        <v>34</v>
      </c>
      <c r="Y214" s="48">
        <f t="shared" si="6"/>
        <v>96.666666666666671</v>
      </c>
      <c r="Z214">
        <v>29</v>
      </c>
      <c r="AA214">
        <f t="shared" si="7"/>
        <v>1</v>
      </c>
    </row>
    <row r="215" spans="1:27" x14ac:dyDescent="0.25">
      <c r="A215">
        <v>29</v>
      </c>
      <c r="B215">
        <v>0.69</v>
      </c>
      <c r="C215">
        <v>242</v>
      </c>
      <c r="E215" t="s">
        <v>26</v>
      </c>
      <c r="I215">
        <v>10.5</v>
      </c>
      <c r="K215">
        <v>91.4</v>
      </c>
      <c r="L215">
        <v>63.2</v>
      </c>
      <c r="M215">
        <v>69.900000000000006</v>
      </c>
      <c r="N215">
        <v>0.21</v>
      </c>
      <c r="O215">
        <v>0.65</v>
      </c>
      <c r="P215">
        <v>7.29</v>
      </c>
      <c r="Q215">
        <v>60</v>
      </c>
      <c r="R215" s="3">
        <v>44311</v>
      </c>
      <c r="S215">
        <v>20</v>
      </c>
      <c r="T215">
        <v>110</v>
      </c>
      <c r="U215">
        <v>70</v>
      </c>
      <c r="V215">
        <v>80</v>
      </c>
      <c r="W215">
        <v>3</v>
      </c>
      <c r="X215">
        <v>37.6</v>
      </c>
      <c r="Y215" s="48">
        <f t="shared" si="6"/>
        <v>83.333333333333329</v>
      </c>
      <c r="Z215">
        <v>29</v>
      </c>
      <c r="AA215">
        <f t="shared" si="7"/>
        <v>1</v>
      </c>
    </row>
    <row r="216" spans="1:27" x14ac:dyDescent="0.25">
      <c r="A216">
        <v>29</v>
      </c>
      <c r="B216">
        <v>0.88</v>
      </c>
      <c r="C216">
        <v>269</v>
      </c>
      <c r="E216" t="s">
        <v>26</v>
      </c>
      <c r="I216">
        <v>13.3</v>
      </c>
      <c r="K216">
        <v>94.4</v>
      </c>
      <c r="L216">
        <v>54.6</v>
      </c>
      <c r="M216">
        <v>73.400000000000006</v>
      </c>
      <c r="N216">
        <v>0.65</v>
      </c>
      <c r="O216">
        <v>0.57999999999999996</v>
      </c>
      <c r="P216">
        <v>7.4</v>
      </c>
      <c r="Q216">
        <v>60</v>
      </c>
      <c r="R216" s="3">
        <v>44313</v>
      </c>
      <c r="S216">
        <v>20</v>
      </c>
      <c r="T216">
        <v>136</v>
      </c>
      <c r="U216">
        <v>85</v>
      </c>
      <c r="V216">
        <v>81</v>
      </c>
      <c r="W216">
        <v>3</v>
      </c>
      <c r="X216">
        <v>37.5</v>
      </c>
      <c r="Y216" s="48">
        <f t="shared" si="6"/>
        <v>102</v>
      </c>
      <c r="Z216">
        <v>29</v>
      </c>
      <c r="AA216">
        <f t="shared" si="7"/>
        <v>1</v>
      </c>
    </row>
    <row r="217" spans="1:27" x14ac:dyDescent="0.25">
      <c r="A217">
        <v>29</v>
      </c>
      <c r="B217">
        <v>0.48</v>
      </c>
      <c r="C217">
        <v>295</v>
      </c>
      <c r="E217" t="s">
        <v>26</v>
      </c>
      <c r="I217">
        <v>13.8</v>
      </c>
      <c r="K217">
        <v>91.8</v>
      </c>
      <c r="L217">
        <v>48.8</v>
      </c>
      <c r="M217">
        <v>58.3</v>
      </c>
      <c r="N217">
        <v>0.21</v>
      </c>
      <c r="O217">
        <v>0.52</v>
      </c>
      <c r="P217">
        <v>7.44</v>
      </c>
      <c r="Q217">
        <v>60</v>
      </c>
      <c r="R217" s="3">
        <v>44315</v>
      </c>
      <c r="S217">
        <v>17</v>
      </c>
      <c r="T217">
        <v>129</v>
      </c>
      <c r="U217">
        <v>69</v>
      </c>
      <c r="V217">
        <v>71</v>
      </c>
      <c r="W217">
        <v>10</v>
      </c>
      <c r="X217">
        <v>37.700000000000003</v>
      </c>
      <c r="Y217" s="48">
        <f t="shared" si="6"/>
        <v>89</v>
      </c>
      <c r="Z217">
        <v>29</v>
      </c>
      <c r="AA217">
        <f t="shared" si="7"/>
        <v>1</v>
      </c>
    </row>
    <row r="218" spans="1:27" x14ac:dyDescent="0.25">
      <c r="A218">
        <v>29</v>
      </c>
      <c r="B218">
        <v>0.3</v>
      </c>
      <c r="C218">
        <v>306</v>
      </c>
      <c r="E218" t="s">
        <v>26</v>
      </c>
      <c r="I218">
        <v>10.9</v>
      </c>
      <c r="K218">
        <v>91.5</v>
      </c>
      <c r="L218">
        <v>43.1</v>
      </c>
      <c r="M218">
        <v>59.7</v>
      </c>
      <c r="N218">
        <v>0.21</v>
      </c>
      <c r="O218">
        <v>0.53</v>
      </c>
      <c r="P218">
        <v>7.46</v>
      </c>
      <c r="Q218">
        <v>60</v>
      </c>
      <c r="R218" s="3">
        <v>44316</v>
      </c>
      <c r="S218">
        <v>18</v>
      </c>
      <c r="T218">
        <v>100</v>
      </c>
      <c r="U218">
        <v>62</v>
      </c>
      <c r="V218">
        <v>69</v>
      </c>
      <c r="W218">
        <v>11</v>
      </c>
      <c r="X218">
        <v>38.299999999999997</v>
      </c>
      <c r="Y218" s="48">
        <f t="shared" si="6"/>
        <v>74.666666666666671</v>
      </c>
      <c r="Z218">
        <v>29</v>
      </c>
      <c r="AA218">
        <f t="shared" si="7"/>
        <v>1</v>
      </c>
    </row>
    <row r="219" spans="1:27" x14ac:dyDescent="0.25">
      <c r="A219">
        <v>29</v>
      </c>
      <c r="B219">
        <v>0.23</v>
      </c>
      <c r="C219">
        <v>217</v>
      </c>
      <c r="D219">
        <v>1159</v>
      </c>
      <c r="E219" t="s">
        <v>26</v>
      </c>
      <c r="G219">
        <v>1411</v>
      </c>
      <c r="H219">
        <v>14.8</v>
      </c>
      <c r="I219">
        <v>17.2</v>
      </c>
      <c r="K219">
        <v>93.8</v>
      </c>
      <c r="L219">
        <v>55.3</v>
      </c>
      <c r="M219">
        <v>66.400000000000006</v>
      </c>
      <c r="N219">
        <v>0.21</v>
      </c>
      <c r="O219">
        <v>0.49</v>
      </c>
      <c r="P219">
        <v>7.4</v>
      </c>
      <c r="Q219">
        <v>60</v>
      </c>
      <c r="R219" s="3">
        <v>44317</v>
      </c>
      <c r="S219">
        <v>20</v>
      </c>
      <c r="T219">
        <v>112</v>
      </c>
      <c r="U219">
        <v>65</v>
      </c>
      <c r="V219">
        <v>57</v>
      </c>
      <c r="W219">
        <v>3</v>
      </c>
      <c r="X219">
        <v>39.6</v>
      </c>
      <c r="Y219" s="48">
        <f t="shared" si="6"/>
        <v>80.666666666666671</v>
      </c>
      <c r="Z219">
        <v>29</v>
      </c>
      <c r="AA219">
        <f t="shared" si="7"/>
        <v>1</v>
      </c>
    </row>
    <row r="220" spans="1:27" x14ac:dyDescent="0.25">
      <c r="A220">
        <v>29</v>
      </c>
      <c r="B220">
        <v>0.32</v>
      </c>
      <c r="C220">
        <v>240</v>
      </c>
      <c r="E220" t="s">
        <v>26</v>
      </c>
      <c r="H220">
        <v>39</v>
      </c>
      <c r="I220">
        <v>20.2</v>
      </c>
      <c r="J220">
        <v>0.65</v>
      </c>
      <c r="K220">
        <v>85.3</v>
      </c>
      <c r="L220">
        <v>98.6</v>
      </c>
      <c r="M220">
        <v>51.2</v>
      </c>
      <c r="N220">
        <v>0.21</v>
      </c>
      <c r="O220">
        <v>0.55000000000000004</v>
      </c>
      <c r="P220">
        <v>7.19</v>
      </c>
      <c r="Q220">
        <v>60</v>
      </c>
      <c r="R220" s="3">
        <v>44317</v>
      </c>
      <c r="S220">
        <v>22</v>
      </c>
      <c r="T220">
        <v>122</v>
      </c>
      <c r="U220">
        <v>73</v>
      </c>
      <c r="V220">
        <v>111</v>
      </c>
      <c r="W220">
        <v>10</v>
      </c>
      <c r="X220">
        <v>35</v>
      </c>
      <c r="Y220" s="48">
        <f t="shared" si="6"/>
        <v>89.333333333333329</v>
      </c>
      <c r="Z220">
        <v>29</v>
      </c>
      <c r="AA220">
        <f t="shared" si="7"/>
        <v>1</v>
      </c>
    </row>
    <row r="221" spans="1:27" x14ac:dyDescent="0.25">
      <c r="A221">
        <v>29</v>
      </c>
      <c r="B221">
        <v>0.3</v>
      </c>
      <c r="C221">
        <v>283</v>
      </c>
      <c r="E221" t="s">
        <v>26</v>
      </c>
      <c r="I221">
        <v>24.3</v>
      </c>
      <c r="K221">
        <v>75.3</v>
      </c>
      <c r="L221">
        <v>62.1</v>
      </c>
      <c r="M221">
        <v>39.1</v>
      </c>
      <c r="N221">
        <v>0.99</v>
      </c>
      <c r="O221">
        <v>0.52</v>
      </c>
      <c r="P221">
        <v>7.34</v>
      </c>
      <c r="Q221">
        <v>60</v>
      </c>
      <c r="R221" s="3">
        <v>44319</v>
      </c>
      <c r="S221">
        <v>20</v>
      </c>
      <c r="T221">
        <v>145</v>
      </c>
      <c r="U221">
        <v>83</v>
      </c>
      <c r="V221">
        <v>76</v>
      </c>
      <c r="W221">
        <v>3</v>
      </c>
      <c r="X221">
        <v>38.1</v>
      </c>
      <c r="Y221" s="48">
        <f t="shared" si="6"/>
        <v>103.66666666666667</v>
      </c>
      <c r="Z221">
        <v>29</v>
      </c>
      <c r="AA221">
        <f t="shared" si="7"/>
        <v>1</v>
      </c>
    </row>
    <row r="222" spans="1:27" x14ac:dyDescent="0.25">
      <c r="A222">
        <v>29</v>
      </c>
      <c r="B222">
        <v>0.78</v>
      </c>
      <c r="C222">
        <v>358</v>
      </c>
      <c r="E222" t="s">
        <v>26</v>
      </c>
      <c r="H222">
        <v>20.3</v>
      </c>
      <c r="I222">
        <v>28.8</v>
      </c>
      <c r="K222">
        <v>97.4</v>
      </c>
      <c r="L222">
        <v>67.7</v>
      </c>
      <c r="M222">
        <v>77.900000000000006</v>
      </c>
      <c r="N222">
        <v>0.21</v>
      </c>
      <c r="O222">
        <v>0.52</v>
      </c>
      <c r="P222">
        <v>7.29</v>
      </c>
      <c r="Q222">
        <v>60</v>
      </c>
      <c r="R222" s="3">
        <v>44319</v>
      </c>
      <c r="S222">
        <v>20</v>
      </c>
      <c r="T222">
        <v>145</v>
      </c>
      <c r="U222">
        <v>83</v>
      </c>
      <c r="V222">
        <v>76</v>
      </c>
      <c r="W222">
        <v>3</v>
      </c>
      <c r="X222">
        <v>38.5</v>
      </c>
      <c r="Y222" s="48">
        <f t="shared" si="6"/>
        <v>103.66666666666667</v>
      </c>
      <c r="Z222">
        <v>29</v>
      </c>
      <c r="AA222">
        <f t="shared" si="7"/>
        <v>1</v>
      </c>
    </row>
    <row r="223" spans="1:27" x14ac:dyDescent="0.25">
      <c r="A223">
        <v>29</v>
      </c>
      <c r="B223">
        <v>1.25</v>
      </c>
      <c r="C223">
        <v>416</v>
      </c>
      <c r="E223" t="s">
        <v>26</v>
      </c>
      <c r="H223">
        <v>22.9</v>
      </c>
      <c r="I223">
        <v>26.1</v>
      </c>
      <c r="K223">
        <v>72.099999999999994</v>
      </c>
      <c r="L223">
        <v>56.7</v>
      </c>
      <c r="M223">
        <v>39.799999999999997</v>
      </c>
      <c r="N223">
        <v>0.65</v>
      </c>
      <c r="O223">
        <v>0.49</v>
      </c>
      <c r="P223">
        <v>7.43</v>
      </c>
      <c r="Q223">
        <v>60</v>
      </c>
      <c r="R223" s="3">
        <v>44321</v>
      </c>
      <c r="S223">
        <v>25</v>
      </c>
      <c r="T223">
        <v>157</v>
      </c>
      <c r="U223">
        <v>92</v>
      </c>
      <c r="V223">
        <v>97</v>
      </c>
      <c r="W223">
        <v>3</v>
      </c>
      <c r="X223">
        <v>38.6</v>
      </c>
      <c r="Y223" s="48">
        <f t="shared" si="6"/>
        <v>113.66666666666667</v>
      </c>
      <c r="Z223">
        <v>29</v>
      </c>
      <c r="AA223">
        <f t="shared" si="7"/>
        <v>1</v>
      </c>
    </row>
    <row r="224" spans="1:27" x14ac:dyDescent="0.25">
      <c r="A224">
        <v>29</v>
      </c>
      <c r="B224">
        <v>1.1399999999999999</v>
      </c>
      <c r="C224">
        <v>493</v>
      </c>
      <c r="E224" t="s">
        <v>26</v>
      </c>
      <c r="H224">
        <v>38.799999999999997</v>
      </c>
      <c r="I224">
        <v>20.3</v>
      </c>
      <c r="K224">
        <v>65.5</v>
      </c>
      <c r="L224">
        <v>57.7</v>
      </c>
      <c r="M224">
        <v>37.799999999999997</v>
      </c>
      <c r="N224">
        <v>0.21</v>
      </c>
      <c r="O224">
        <v>0.52</v>
      </c>
      <c r="P224">
        <v>7.4</v>
      </c>
      <c r="Q224">
        <v>60</v>
      </c>
      <c r="R224" s="3">
        <v>44322</v>
      </c>
      <c r="S224">
        <v>25</v>
      </c>
      <c r="T224">
        <v>99</v>
      </c>
      <c r="U224">
        <v>66</v>
      </c>
      <c r="V224">
        <v>117</v>
      </c>
      <c r="W224">
        <v>3</v>
      </c>
      <c r="X224">
        <v>39.4</v>
      </c>
      <c r="Y224" s="48">
        <f t="shared" si="6"/>
        <v>77</v>
      </c>
      <c r="Z224">
        <v>29</v>
      </c>
      <c r="AA224">
        <f t="shared" si="7"/>
        <v>1</v>
      </c>
    </row>
    <row r="225" spans="1:27" x14ac:dyDescent="0.25">
      <c r="A225">
        <v>29</v>
      </c>
      <c r="B225">
        <v>1.65</v>
      </c>
      <c r="C225">
        <v>383</v>
      </c>
      <c r="E225" t="s">
        <v>26</v>
      </c>
      <c r="F225">
        <v>10</v>
      </c>
      <c r="G225">
        <v>1265</v>
      </c>
      <c r="I225">
        <v>25</v>
      </c>
      <c r="K225">
        <v>67.3</v>
      </c>
      <c r="L225">
        <v>66.8</v>
      </c>
      <c r="M225">
        <v>38.6</v>
      </c>
      <c r="N225">
        <v>0.9</v>
      </c>
      <c r="O225">
        <v>0.53</v>
      </c>
      <c r="P225">
        <v>7.31</v>
      </c>
      <c r="Q225">
        <v>60</v>
      </c>
      <c r="R225" s="3">
        <v>44323</v>
      </c>
      <c r="S225">
        <v>25</v>
      </c>
      <c r="T225">
        <v>135</v>
      </c>
      <c r="U225">
        <v>80</v>
      </c>
      <c r="V225">
        <v>83</v>
      </c>
      <c r="W225">
        <v>3</v>
      </c>
      <c r="X225">
        <v>39.700000000000003</v>
      </c>
      <c r="Y225" s="48">
        <f t="shared" si="6"/>
        <v>98.333333333333329</v>
      </c>
      <c r="Z225">
        <v>29</v>
      </c>
      <c r="AA225">
        <f t="shared" si="7"/>
        <v>1</v>
      </c>
    </row>
    <row r="226" spans="1:27" x14ac:dyDescent="0.25">
      <c r="A226">
        <v>29</v>
      </c>
      <c r="B226">
        <v>1.74</v>
      </c>
      <c r="C226">
        <v>369</v>
      </c>
      <c r="E226" t="s">
        <v>26</v>
      </c>
      <c r="I226">
        <v>24.8</v>
      </c>
      <c r="K226">
        <v>63.8</v>
      </c>
      <c r="L226">
        <v>76.5</v>
      </c>
      <c r="M226">
        <v>41.6</v>
      </c>
      <c r="N226">
        <v>0.21</v>
      </c>
      <c r="O226">
        <v>0.63</v>
      </c>
      <c r="P226">
        <v>7.34</v>
      </c>
      <c r="Q226">
        <v>60</v>
      </c>
      <c r="R226" s="3">
        <v>44323</v>
      </c>
      <c r="S226">
        <v>20</v>
      </c>
      <c r="T226">
        <v>110</v>
      </c>
      <c r="U226">
        <v>60</v>
      </c>
      <c r="V226">
        <v>140</v>
      </c>
      <c r="W226">
        <v>3</v>
      </c>
      <c r="X226">
        <v>39.200000000000003</v>
      </c>
      <c r="Y226" s="48">
        <f t="shared" si="6"/>
        <v>76.666666666666671</v>
      </c>
      <c r="Z226">
        <v>29</v>
      </c>
      <c r="AA226">
        <f t="shared" si="7"/>
        <v>1</v>
      </c>
    </row>
    <row r="227" spans="1:27" x14ac:dyDescent="0.25">
      <c r="A227">
        <v>31</v>
      </c>
      <c r="B227">
        <v>0.49</v>
      </c>
      <c r="C227">
        <v>180</v>
      </c>
      <c r="E227" t="s">
        <v>26</v>
      </c>
      <c r="I227">
        <v>23</v>
      </c>
      <c r="K227">
        <v>97.1</v>
      </c>
      <c r="L227">
        <v>35.700000000000003</v>
      </c>
      <c r="M227">
        <v>58.3</v>
      </c>
      <c r="N227">
        <v>0.21</v>
      </c>
      <c r="O227">
        <v>0.86</v>
      </c>
      <c r="P227">
        <v>7.41</v>
      </c>
      <c r="Q227">
        <v>53</v>
      </c>
      <c r="R227" s="3">
        <v>44309</v>
      </c>
      <c r="S227">
        <v>20</v>
      </c>
      <c r="T227">
        <v>120</v>
      </c>
      <c r="U227">
        <v>80</v>
      </c>
      <c r="V227">
        <v>72</v>
      </c>
      <c r="W227">
        <v>15</v>
      </c>
      <c r="X227">
        <v>36</v>
      </c>
      <c r="Y227" s="48">
        <f t="shared" si="6"/>
        <v>93.333333333333329</v>
      </c>
      <c r="Z227">
        <v>31</v>
      </c>
      <c r="AA227">
        <f t="shared" si="7"/>
        <v>1</v>
      </c>
    </row>
    <row r="228" spans="1:27" x14ac:dyDescent="0.25">
      <c r="A228">
        <v>31</v>
      </c>
      <c r="B228">
        <v>0.59</v>
      </c>
      <c r="C228">
        <v>231</v>
      </c>
      <c r="E228" t="s">
        <v>26</v>
      </c>
      <c r="I228">
        <v>24.6</v>
      </c>
      <c r="K228">
        <v>86.9</v>
      </c>
      <c r="L228">
        <v>35.4</v>
      </c>
      <c r="M228">
        <v>49.4</v>
      </c>
      <c r="N228">
        <v>0.45</v>
      </c>
      <c r="O228">
        <v>0.98</v>
      </c>
      <c r="P228">
        <v>7.41</v>
      </c>
      <c r="Q228">
        <v>53</v>
      </c>
      <c r="R228" s="3">
        <v>44311</v>
      </c>
      <c r="S228">
        <v>20</v>
      </c>
      <c r="T228">
        <v>110</v>
      </c>
      <c r="U228">
        <v>60</v>
      </c>
      <c r="V228">
        <v>80</v>
      </c>
      <c r="W228">
        <v>15</v>
      </c>
      <c r="X228">
        <v>36.299999999999997</v>
      </c>
      <c r="Y228" s="48">
        <f t="shared" si="6"/>
        <v>76.666666666666671</v>
      </c>
      <c r="Z228">
        <v>31</v>
      </c>
      <c r="AA228">
        <f t="shared" si="7"/>
        <v>1</v>
      </c>
    </row>
    <row r="229" spans="1:27" x14ac:dyDescent="0.25">
      <c r="A229">
        <v>31</v>
      </c>
      <c r="B229">
        <v>0.69</v>
      </c>
      <c r="C229">
        <v>298</v>
      </c>
      <c r="E229" t="s">
        <v>26</v>
      </c>
      <c r="I229">
        <v>29.7</v>
      </c>
      <c r="K229">
        <v>95.7</v>
      </c>
      <c r="L229">
        <v>32.200000000000003</v>
      </c>
      <c r="M229">
        <v>60</v>
      </c>
      <c r="N229">
        <v>0.21</v>
      </c>
      <c r="O229">
        <v>0.99</v>
      </c>
      <c r="P229">
        <v>7.46</v>
      </c>
      <c r="Q229">
        <v>53</v>
      </c>
      <c r="R229" s="3">
        <v>44311</v>
      </c>
      <c r="S229">
        <v>16</v>
      </c>
      <c r="T229">
        <v>107</v>
      </c>
      <c r="U229">
        <v>66</v>
      </c>
      <c r="V229">
        <v>52</v>
      </c>
      <c r="W229">
        <v>15</v>
      </c>
      <c r="X229">
        <v>35.4</v>
      </c>
      <c r="Y229" s="48">
        <f t="shared" si="6"/>
        <v>79.666666666666671</v>
      </c>
      <c r="Z229">
        <v>31</v>
      </c>
      <c r="AA229">
        <f t="shared" si="7"/>
        <v>1</v>
      </c>
    </row>
    <row r="230" spans="1:27" x14ac:dyDescent="0.25">
      <c r="A230">
        <v>31</v>
      </c>
      <c r="B230">
        <v>0.7</v>
      </c>
      <c r="C230">
        <v>328</v>
      </c>
      <c r="E230" t="s">
        <v>26</v>
      </c>
      <c r="I230">
        <v>30.5</v>
      </c>
      <c r="K230">
        <v>86.8</v>
      </c>
      <c r="L230">
        <v>35.5</v>
      </c>
      <c r="M230">
        <v>53.8</v>
      </c>
      <c r="N230">
        <v>0.6</v>
      </c>
      <c r="O230">
        <v>0.89</v>
      </c>
      <c r="P230">
        <v>7.38</v>
      </c>
      <c r="Q230">
        <v>53</v>
      </c>
      <c r="R230" s="3">
        <v>44313</v>
      </c>
      <c r="S230">
        <v>20</v>
      </c>
      <c r="T230">
        <v>110</v>
      </c>
      <c r="U230">
        <v>72</v>
      </c>
      <c r="V230">
        <v>59</v>
      </c>
      <c r="W230">
        <v>15</v>
      </c>
      <c r="X230">
        <v>37</v>
      </c>
      <c r="Y230" s="48">
        <f t="shared" si="6"/>
        <v>84.666666666666671</v>
      </c>
      <c r="Z230">
        <v>31</v>
      </c>
      <c r="AA230">
        <f t="shared" si="7"/>
        <v>1</v>
      </c>
    </row>
    <row r="231" spans="1:27" x14ac:dyDescent="0.25">
      <c r="A231">
        <v>31</v>
      </c>
      <c r="B231">
        <v>0.7</v>
      </c>
      <c r="C231">
        <v>328</v>
      </c>
      <c r="E231" t="s">
        <v>26</v>
      </c>
      <c r="I231">
        <v>28.6</v>
      </c>
      <c r="K231">
        <v>90</v>
      </c>
      <c r="L231">
        <v>30.7</v>
      </c>
      <c r="M231">
        <v>56.2</v>
      </c>
      <c r="N231">
        <v>0.21</v>
      </c>
      <c r="O231">
        <v>0.84</v>
      </c>
      <c r="P231">
        <v>7.44</v>
      </c>
      <c r="Q231">
        <v>53</v>
      </c>
      <c r="R231" s="3">
        <v>44313</v>
      </c>
      <c r="S231">
        <v>20</v>
      </c>
      <c r="T231">
        <v>110</v>
      </c>
      <c r="U231">
        <v>72</v>
      </c>
      <c r="V231">
        <v>59</v>
      </c>
      <c r="W231">
        <v>15</v>
      </c>
      <c r="X231">
        <v>35.5</v>
      </c>
      <c r="Y231" s="48">
        <f t="shared" si="6"/>
        <v>84.666666666666671</v>
      </c>
      <c r="Z231">
        <v>31</v>
      </c>
      <c r="AA231">
        <f t="shared" si="7"/>
        <v>1</v>
      </c>
    </row>
    <row r="232" spans="1:27" x14ac:dyDescent="0.25">
      <c r="A232">
        <v>31</v>
      </c>
      <c r="B232">
        <v>0.91</v>
      </c>
      <c r="C232">
        <v>341</v>
      </c>
      <c r="E232" t="s">
        <v>26</v>
      </c>
      <c r="I232">
        <v>31.1</v>
      </c>
      <c r="K232">
        <v>71.400000000000006</v>
      </c>
      <c r="L232">
        <v>28.5</v>
      </c>
      <c r="M232">
        <v>35.9</v>
      </c>
      <c r="N232">
        <v>0.21</v>
      </c>
      <c r="O232">
        <v>0.96</v>
      </c>
      <c r="P232">
        <v>7.46</v>
      </c>
      <c r="Q232">
        <v>53</v>
      </c>
      <c r="R232" s="3">
        <v>44315</v>
      </c>
      <c r="S232">
        <v>18</v>
      </c>
      <c r="T232">
        <v>108</v>
      </c>
      <c r="U232">
        <v>75</v>
      </c>
      <c r="V232">
        <v>68</v>
      </c>
      <c r="W232">
        <v>15</v>
      </c>
      <c r="X232">
        <v>36.200000000000003</v>
      </c>
      <c r="Y232" s="48">
        <f t="shared" si="6"/>
        <v>86</v>
      </c>
      <c r="Z232">
        <v>31</v>
      </c>
      <c r="AA232">
        <f t="shared" si="7"/>
        <v>1</v>
      </c>
    </row>
    <row r="233" spans="1:27" x14ac:dyDescent="0.25">
      <c r="A233">
        <v>31</v>
      </c>
      <c r="B233">
        <v>1.39</v>
      </c>
      <c r="C233">
        <v>315</v>
      </c>
      <c r="E233" t="s">
        <v>26</v>
      </c>
      <c r="I233">
        <v>25.9</v>
      </c>
      <c r="K233">
        <v>82.7</v>
      </c>
      <c r="L233">
        <v>31.5</v>
      </c>
      <c r="M233">
        <v>44.3</v>
      </c>
      <c r="N233">
        <v>0.21</v>
      </c>
      <c r="O233">
        <v>1.05</v>
      </c>
      <c r="P233">
        <v>7.44</v>
      </c>
      <c r="Q233">
        <v>53</v>
      </c>
      <c r="R233" s="3">
        <v>44317</v>
      </c>
      <c r="S233">
        <v>18</v>
      </c>
      <c r="T233">
        <v>112</v>
      </c>
      <c r="U233">
        <v>75</v>
      </c>
      <c r="V233">
        <v>71</v>
      </c>
      <c r="W233">
        <v>15</v>
      </c>
      <c r="X233">
        <v>36.799999999999997</v>
      </c>
      <c r="Y233" s="48">
        <f t="shared" si="6"/>
        <v>87.333333333333329</v>
      </c>
      <c r="Z233">
        <v>31</v>
      </c>
      <c r="AA233">
        <f t="shared" si="7"/>
        <v>1</v>
      </c>
    </row>
    <row r="234" spans="1:27" x14ac:dyDescent="0.25">
      <c r="A234">
        <v>31</v>
      </c>
      <c r="B234">
        <v>1.26</v>
      </c>
      <c r="C234">
        <v>315</v>
      </c>
      <c r="E234" t="s">
        <v>26</v>
      </c>
      <c r="H234">
        <v>3.3</v>
      </c>
      <c r="I234">
        <v>27.7</v>
      </c>
      <c r="J234">
        <v>0.78</v>
      </c>
      <c r="K234">
        <v>88.4</v>
      </c>
      <c r="L234">
        <v>36.5</v>
      </c>
      <c r="M234">
        <v>57.7</v>
      </c>
      <c r="N234">
        <v>0.21</v>
      </c>
      <c r="O234">
        <v>1.03</v>
      </c>
      <c r="P234">
        <v>7.39</v>
      </c>
      <c r="Q234">
        <v>53</v>
      </c>
      <c r="R234" s="3">
        <v>44317</v>
      </c>
      <c r="S234">
        <v>18</v>
      </c>
      <c r="T234">
        <v>112</v>
      </c>
      <c r="U234">
        <v>75</v>
      </c>
      <c r="V234">
        <v>71</v>
      </c>
      <c r="W234">
        <v>15</v>
      </c>
      <c r="X234">
        <v>35.1</v>
      </c>
      <c r="Y234" s="48">
        <f t="shared" si="6"/>
        <v>87.333333333333329</v>
      </c>
      <c r="Z234">
        <v>31</v>
      </c>
      <c r="AA234">
        <f t="shared" si="7"/>
        <v>1</v>
      </c>
    </row>
    <row r="235" spans="1:27" x14ac:dyDescent="0.25">
      <c r="A235">
        <v>32</v>
      </c>
      <c r="B235">
        <v>0.6</v>
      </c>
      <c r="C235">
        <v>73</v>
      </c>
      <c r="E235" t="s">
        <v>26</v>
      </c>
      <c r="F235">
        <v>0.89</v>
      </c>
      <c r="G235">
        <v>20000</v>
      </c>
      <c r="H235">
        <v>3</v>
      </c>
      <c r="I235">
        <v>14.9</v>
      </c>
      <c r="J235">
        <v>1.83</v>
      </c>
      <c r="K235">
        <v>92.5</v>
      </c>
      <c r="L235">
        <v>41.2</v>
      </c>
      <c r="M235">
        <v>60.7</v>
      </c>
      <c r="N235">
        <v>0.21</v>
      </c>
      <c r="O235">
        <v>0.42</v>
      </c>
      <c r="P235">
        <v>7.42</v>
      </c>
      <c r="Q235">
        <v>58</v>
      </c>
      <c r="R235" s="3">
        <v>44309</v>
      </c>
      <c r="S235">
        <v>16</v>
      </c>
      <c r="T235">
        <v>85</v>
      </c>
      <c r="U235">
        <v>49</v>
      </c>
      <c r="V235">
        <v>62</v>
      </c>
      <c r="W235">
        <v>10</v>
      </c>
      <c r="X235">
        <v>36.5</v>
      </c>
      <c r="Y235" s="48">
        <f t="shared" si="6"/>
        <v>61</v>
      </c>
      <c r="Z235">
        <v>32</v>
      </c>
      <c r="AA235">
        <f t="shared" si="7"/>
        <v>1</v>
      </c>
    </row>
    <row r="236" spans="1:27" x14ac:dyDescent="0.25">
      <c r="A236">
        <v>32</v>
      </c>
      <c r="B236">
        <v>1.07</v>
      </c>
      <c r="C236">
        <v>186</v>
      </c>
      <c r="E236" t="s">
        <v>26</v>
      </c>
      <c r="I236">
        <v>21.5</v>
      </c>
      <c r="K236">
        <v>94.1</v>
      </c>
      <c r="L236">
        <v>42.4</v>
      </c>
      <c r="M236">
        <v>76.7</v>
      </c>
      <c r="N236">
        <v>0.21</v>
      </c>
      <c r="O236">
        <v>0.71</v>
      </c>
      <c r="P236">
        <v>7.28</v>
      </c>
      <c r="Q236">
        <v>58</v>
      </c>
      <c r="R236" s="3">
        <v>44309</v>
      </c>
      <c r="S236">
        <v>16</v>
      </c>
      <c r="T236">
        <v>98</v>
      </c>
      <c r="U236">
        <v>58</v>
      </c>
      <c r="V236">
        <v>53</v>
      </c>
      <c r="W236">
        <v>3</v>
      </c>
      <c r="X236">
        <v>35.9</v>
      </c>
      <c r="Y236" s="48">
        <f t="shared" si="6"/>
        <v>71.333333333333329</v>
      </c>
      <c r="Z236">
        <v>32</v>
      </c>
      <c r="AA236">
        <f t="shared" si="7"/>
        <v>1</v>
      </c>
    </row>
    <row r="237" spans="1:27" x14ac:dyDescent="0.25">
      <c r="A237">
        <v>32</v>
      </c>
      <c r="B237">
        <v>0.61</v>
      </c>
      <c r="C237">
        <v>91</v>
      </c>
      <c r="E237" t="s">
        <v>26</v>
      </c>
      <c r="I237">
        <v>24.5</v>
      </c>
      <c r="K237">
        <v>88</v>
      </c>
      <c r="L237">
        <v>62.4</v>
      </c>
      <c r="M237">
        <v>57.5</v>
      </c>
      <c r="N237">
        <v>0.85</v>
      </c>
      <c r="O237">
        <v>0.62</v>
      </c>
      <c r="P237">
        <v>7.27</v>
      </c>
      <c r="Q237">
        <v>58</v>
      </c>
      <c r="R237" s="3">
        <v>44311</v>
      </c>
      <c r="S237">
        <v>20</v>
      </c>
      <c r="T237">
        <v>110</v>
      </c>
      <c r="U237">
        <v>60</v>
      </c>
      <c r="V237">
        <v>80</v>
      </c>
      <c r="W237">
        <v>3</v>
      </c>
      <c r="X237">
        <v>36.799999999999997</v>
      </c>
      <c r="Y237" s="48">
        <f t="shared" si="6"/>
        <v>76.666666666666671</v>
      </c>
      <c r="Z237">
        <v>32</v>
      </c>
      <c r="AA237">
        <f t="shared" si="7"/>
        <v>1</v>
      </c>
    </row>
    <row r="238" spans="1:27" x14ac:dyDescent="0.25">
      <c r="A238">
        <v>32</v>
      </c>
      <c r="B238">
        <v>0.44</v>
      </c>
      <c r="C238">
        <v>96</v>
      </c>
      <c r="E238" t="s">
        <v>26</v>
      </c>
      <c r="I238">
        <v>20.2</v>
      </c>
      <c r="J238">
        <v>1.32</v>
      </c>
      <c r="K238">
        <v>91.6</v>
      </c>
      <c r="L238">
        <v>45.8</v>
      </c>
      <c r="M238">
        <v>60.3</v>
      </c>
      <c r="N238">
        <v>0.35</v>
      </c>
      <c r="O238">
        <v>0.52</v>
      </c>
      <c r="P238">
        <v>7.42</v>
      </c>
      <c r="Q238">
        <v>58</v>
      </c>
      <c r="R238" s="3">
        <v>44313</v>
      </c>
      <c r="S238">
        <v>20</v>
      </c>
      <c r="T238">
        <v>127</v>
      </c>
      <c r="U238">
        <v>57</v>
      </c>
      <c r="V238">
        <v>62</v>
      </c>
      <c r="W238">
        <v>3</v>
      </c>
      <c r="X238">
        <v>37.4</v>
      </c>
      <c r="Y238" s="48">
        <f t="shared" si="6"/>
        <v>80.333333333333329</v>
      </c>
      <c r="Z238">
        <v>32</v>
      </c>
      <c r="AA238">
        <f t="shared" si="7"/>
        <v>1</v>
      </c>
    </row>
    <row r="239" spans="1:27" x14ac:dyDescent="0.25">
      <c r="A239">
        <v>32</v>
      </c>
      <c r="B239">
        <v>0.43</v>
      </c>
      <c r="C239">
        <v>61</v>
      </c>
      <c r="E239" t="s">
        <v>26</v>
      </c>
      <c r="I239">
        <v>15.6</v>
      </c>
      <c r="K239">
        <v>95.8</v>
      </c>
      <c r="L239">
        <v>38.799999999999997</v>
      </c>
      <c r="M239">
        <v>75.2</v>
      </c>
      <c r="N239">
        <v>0.21</v>
      </c>
      <c r="O239">
        <v>0.47</v>
      </c>
      <c r="P239">
        <v>7.42</v>
      </c>
      <c r="Q239">
        <v>58</v>
      </c>
      <c r="R239" s="3">
        <v>44313</v>
      </c>
      <c r="S239">
        <v>20</v>
      </c>
      <c r="T239">
        <v>118</v>
      </c>
      <c r="U239">
        <v>56</v>
      </c>
      <c r="V239">
        <v>57</v>
      </c>
      <c r="W239">
        <v>10</v>
      </c>
      <c r="X239">
        <v>35.200000000000003</v>
      </c>
      <c r="Y239" s="48">
        <f t="shared" si="6"/>
        <v>76.666666666666671</v>
      </c>
      <c r="Z239">
        <v>32</v>
      </c>
      <c r="AA239">
        <f t="shared" si="7"/>
        <v>1</v>
      </c>
    </row>
    <row r="240" spans="1:27" x14ac:dyDescent="0.25">
      <c r="A240">
        <v>32</v>
      </c>
      <c r="B240">
        <v>0.63</v>
      </c>
      <c r="C240">
        <v>85</v>
      </c>
      <c r="E240" t="s">
        <v>26</v>
      </c>
      <c r="I240">
        <v>23.7</v>
      </c>
      <c r="K240">
        <v>93.7</v>
      </c>
      <c r="L240">
        <v>50</v>
      </c>
      <c r="M240">
        <v>68.099999999999994</v>
      </c>
      <c r="N240">
        <v>0.21</v>
      </c>
      <c r="O240">
        <v>0.5</v>
      </c>
      <c r="P240">
        <v>7.38</v>
      </c>
      <c r="Q240">
        <v>58</v>
      </c>
      <c r="R240" s="3">
        <v>44315</v>
      </c>
      <c r="S240">
        <v>18</v>
      </c>
      <c r="T240">
        <v>112</v>
      </c>
      <c r="U240">
        <v>60</v>
      </c>
      <c r="V240">
        <v>50</v>
      </c>
      <c r="W240">
        <v>10</v>
      </c>
      <c r="X240">
        <v>36.6</v>
      </c>
      <c r="Y240" s="48">
        <f t="shared" si="6"/>
        <v>77.333333333333329</v>
      </c>
      <c r="Z240">
        <v>32</v>
      </c>
      <c r="AA240">
        <f t="shared" si="7"/>
        <v>1</v>
      </c>
    </row>
    <row r="241" spans="1:27" x14ac:dyDescent="0.25">
      <c r="A241">
        <v>32</v>
      </c>
      <c r="B241">
        <v>1.23</v>
      </c>
      <c r="C241">
        <v>76</v>
      </c>
      <c r="E241" t="s">
        <v>26</v>
      </c>
      <c r="I241">
        <v>22.9</v>
      </c>
      <c r="K241">
        <v>92.5</v>
      </c>
      <c r="L241">
        <v>49.6</v>
      </c>
      <c r="M241">
        <v>64.099999999999994</v>
      </c>
      <c r="N241">
        <v>0.21</v>
      </c>
      <c r="O241">
        <v>0.51</v>
      </c>
      <c r="P241">
        <v>7.41</v>
      </c>
      <c r="Q241">
        <v>58</v>
      </c>
      <c r="R241" s="3">
        <v>44316</v>
      </c>
      <c r="S241">
        <v>18</v>
      </c>
      <c r="T241">
        <v>127</v>
      </c>
      <c r="U241">
        <v>67</v>
      </c>
      <c r="V241">
        <v>60</v>
      </c>
      <c r="W241">
        <v>10</v>
      </c>
      <c r="X241">
        <v>36.5</v>
      </c>
      <c r="Y241" s="48">
        <f t="shared" si="6"/>
        <v>87</v>
      </c>
      <c r="Z241">
        <v>32</v>
      </c>
      <c r="AA241">
        <f t="shared" si="7"/>
        <v>1</v>
      </c>
    </row>
    <row r="242" spans="1:27" x14ac:dyDescent="0.25">
      <c r="A242">
        <v>32</v>
      </c>
      <c r="B242">
        <v>0.68</v>
      </c>
      <c r="C242">
        <v>79</v>
      </c>
      <c r="E242" t="s">
        <v>26</v>
      </c>
      <c r="I242">
        <v>26.9</v>
      </c>
      <c r="K242">
        <v>87.8</v>
      </c>
      <c r="L242">
        <v>45.7</v>
      </c>
      <c r="M242">
        <v>50.9</v>
      </c>
      <c r="N242">
        <v>0.21</v>
      </c>
      <c r="O242">
        <v>0.53</v>
      </c>
      <c r="P242">
        <v>7.46</v>
      </c>
      <c r="Q242">
        <v>58</v>
      </c>
      <c r="R242" s="3">
        <v>44317</v>
      </c>
      <c r="S242">
        <v>19</v>
      </c>
      <c r="T242">
        <v>117</v>
      </c>
      <c r="U242">
        <v>68</v>
      </c>
      <c r="V242">
        <v>57</v>
      </c>
      <c r="W242">
        <v>0</v>
      </c>
      <c r="X242">
        <v>36.5</v>
      </c>
      <c r="Y242" s="48">
        <f t="shared" si="6"/>
        <v>84.333333333333329</v>
      </c>
      <c r="Z242">
        <v>32</v>
      </c>
      <c r="AA242">
        <f t="shared" si="7"/>
        <v>1</v>
      </c>
    </row>
    <row r="243" spans="1:27" x14ac:dyDescent="0.25">
      <c r="A243">
        <v>32</v>
      </c>
      <c r="B243">
        <v>1.01</v>
      </c>
      <c r="C243">
        <v>80</v>
      </c>
      <c r="E243" t="s">
        <v>26</v>
      </c>
      <c r="H243">
        <v>48</v>
      </c>
      <c r="I243">
        <v>27.7</v>
      </c>
      <c r="J243">
        <v>3.78</v>
      </c>
      <c r="K243">
        <v>94.7</v>
      </c>
      <c r="L243">
        <v>50.9</v>
      </c>
      <c r="M243">
        <v>59.1</v>
      </c>
      <c r="N243">
        <v>0.21</v>
      </c>
      <c r="O243">
        <v>0.52</v>
      </c>
      <c r="P243">
        <v>7.41</v>
      </c>
      <c r="Q243">
        <v>58</v>
      </c>
      <c r="R243" s="3">
        <v>44317</v>
      </c>
      <c r="S243">
        <v>18</v>
      </c>
      <c r="T243">
        <v>120</v>
      </c>
      <c r="U243">
        <v>68</v>
      </c>
      <c r="V243">
        <v>65</v>
      </c>
      <c r="W243">
        <v>3</v>
      </c>
      <c r="X243">
        <v>36.299999999999997</v>
      </c>
      <c r="Y243" s="48">
        <f t="shared" si="6"/>
        <v>85.333333333333329</v>
      </c>
      <c r="Z243">
        <v>32</v>
      </c>
      <c r="AA243">
        <f t="shared" si="7"/>
        <v>1</v>
      </c>
    </row>
    <row r="244" spans="1:27" x14ac:dyDescent="0.25">
      <c r="A244">
        <v>32</v>
      </c>
      <c r="B244">
        <v>0.37</v>
      </c>
      <c r="C244">
        <v>26</v>
      </c>
      <c r="E244" t="s">
        <v>26</v>
      </c>
      <c r="I244">
        <v>31.2</v>
      </c>
      <c r="K244">
        <v>73.400000000000006</v>
      </c>
      <c r="L244">
        <v>64.8</v>
      </c>
      <c r="M244">
        <v>41.5</v>
      </c>
      <c r="N244">
        <v>0.35</v>
      </c>
      <c r="O244">
        <v>0.45</v>
      </c>
      <c r="P244">
        <v>7.37</v>
      </c>
      <c r="Q244">
        <v>58</v>
      </c>
      <c r="R244" s="3">
        <v>44319</v>
      </c>
      <c r="S244">
        <v>16</v>
      </c>
      <c r="T244">
        <v>137</v>
      </c>
      <c r="U244">
        <v>67</v>
      </c>
      <c r="V244">
        <v>53</v>
      </c>
      <c r="W244">
        <v>3</v>
      </c>
      <c r="X244">
        <v>36.9</v>
      </c>
      <c r="Y244" s="48">
        <f t="shared" si="6"/>
        <v>90.333333333333329</v>
      </c>
      <c r="Z244">
        <v>32</v>
      </c>
      <c r="AA244">
        <f t="shared" si="7"/>
        <v>1</v>
      </c>
    </row>
    <row r="245" spans="1:27" x14ac:dyDescent="0.25">
      <c r="A245">
        <v>32</v>
      </c>
      <c r="B245">
        <v>1.0900000000000001</v>
      </c>
      <c r="C245">
        <v>80</v>
      </c>
      <c r="E245" t="s">
        <v>26</v>
      </c>
      <c r="I245">
        <v>35.4</v>
      </c>
      <c r="K245">
        <v>94</v>
      </c>
      <c r="L245">
        <v>51.3</v>
      </c>
      <c r="M245">
        <v>67.2</v>
      </c>
      <c r="N245">
        <v>0.21</v>
      </c>
      <c r="O245">
        <v>0.49</v>
      </c>
      <c r="P245">
        <v>7.46</v>
      </c>
      <c r="Q245">
        <v>58</v>
      </c>
      <c r="R245" s="3">
        <v>44319</v>
      </c>
      <c r="S245">
        <v>16</v>
      </c>
      <c r="T245">
        <v>137</v>
      </c>
      <c r="U245">
        <v>67</v>
      </c>
      <c r="V245">
        <v>53</v>
      </c>
      <c r="W245">
        <v>3</v>
      </c>
      <c r="X245">
        <v>34.799999999999997</v>
      </c>
      <c r="Y245" s="48">
        <f t="shared" si="6"/>
        <v>90.333333333333329</v>
      </c>
      <c r="Z245">
        <v>32</v>
      </c>
      <c r="AA245">
        <f t="shared" si="7"/>
        <v>1</v>
      </c>
    </row>
    <row r="246" spans="1:27" x14ac:dyDescent="0.25">
      <c r="A246">
        <v>32</v>
      </c>
      <c r="B246">
        <v>0.61</v>
      </c>
      <c r="C246">
        <v>54</v>
      </c>
      <c r="E246" t="s">
        <v>26</v>
      </c>
      <c r="H246">
        <v>36.4</v>
      </c>
      <c r="I246">
        <v>24.7</v>
      </c>
      <c r="J246">
        <v>3.56</v>
      </c>
      <c r="K246">
        <v>74</v>
      </c>
      <c r="L246">
        <v>52.8</v>
      </c>
      <c r="M246">
        <v>40.700000000000003</v>
      </c>
      <c r="N246">
        <v>0.3</v>
      </c>
      <c r="O246">
        <v>0.44</v>
      </c>
      <c r="P246">
        <v>7.44</v>
      </c>
      <c r="Q246">
        <v>58</v>
      </c>
      <c r="R246" s="3">
        <v>44321</v>
      </c>
      <c r="S246">
        <v>20</v>
      </c>
      <c r="T246">
        <v>139</v>
      </c>
      <c r="U246">
        <v>76</v>
      </c>
      <c r="V246">
        <v>79</v>
      </c>
      <c r="W246">
        <v>4</v>
      </c>
      <c r="X246">
        <v>37.299999999999997</v>
      </c>
      <c r="Y246" s="48">
        <f t="shared" si="6"/>
        <v>97</v>
      </c>
      <c r="Z246">
        <v>32</v>
      </c>
      <c r="AA246">
        <f t="shared" si="7"/>
        <v>1</v>
      </c>
    </row>
    <row r="247" spans="1:27" x14ac:dyDescent="0.25">
      <c r="A247">
        <v>32</v>
      </c>
      <c r="B247">
        <v>0.93</v>
      </c>
      <c r="C247">
        <v>110</v>
      </c>
      <c r="E247" t="s">
        <v>26</v>
      </c>
      <c r="H247">
        <v>28.2</v>
      </c>
      <c r="I247">
        <v>19.100000000000001</v>
      </c>
      <c r="J247">
        <v>4.5599999999999996</v>
      </c>
      <c r="K247">
        <v>80.900000000000006</v>
      </c>
      <c r="L247">
        <v>45.3</v>
      </c>
      <c r="M247">
        <v>45.1</v>
      </c>
      <c r="N247">
        <v>0.21</v>
      </c>
      <c r="O247">
        <v>0.51</v>
      </c>
      <c r="P247">
        <v>7.45</v>
      </c>
      <c r="Q247">
        <v>58</v>
      </c>
      <c r="R247" s="3">
        <v>44322</v>
      </c>
      <c r="S247">
        <v>20</v>
      </c>
      <c r="T247">
        <v>151</v>
      </c>
      <c r="U247">
        <v>85</v>
      </c>
      <c r="V247">
        <v>91</v>
      </c>
      <c r="W247">
        <v>3</v>
      </c>
      <c r="X247">
        <v>36.9</v>
      </c>
      <c r="Y247" s="48">
        <f t="shared" si="6"/>
        <v>107</v>
      </c>
      <c r="Z247">
        <v>32</v>
      </c>
      <c r="AA247">
        <f t="shared" si="7"/>
        <v>1</v>
      </c>
    </row>
    <row r="248" spans="1:27" x14ac:dyDescent="0.25">
      <c r="A248">
        <v>32</v>
      </c>
      <c r="B248">
        <v>0.28000000000000003</v>
      </c>
      <c r="C248">
        <v>46</v>
      </c>
      <c r="E248" t="s">
        <v>26</v>
      </c>
      <c r="I248">
        <v>17.899999999999999</v>
      </c>
      <c r="J248">
        <v>3.08</v>
      </c>
      <c r="K248">
        <v>72.8</v>
      </c>
      <c r="L248">
        <v>39.6</v>
      </c>
      <c r="M248">
        <v>38.4</v>
      </c>
      <c r="N248">
        <v>0.35</v>
      </c>
      <c r="O248">
        <v>0.42</v>
      </c>
      <c r="P248">
        <v>7.44</v>
      </c>
      <c r="Q248">
        <v>58</v>
      </c>
      <c r="R248" s="3">
        <v>44323</v>
      </c>
      <c r="S248">
        <v>18</v>
      </c>
      <c r="T248">
        <v>118</v>
      </c>
      <c r="U248">
        <v>66</v>
      </c>
      <c r="V248">
        <v>61</v>
      </c>
      <c r="W248">
        <v>10</v>
      </c>
      <c r="X248">
        <v>36.799999999999997</v>
      </c>
      <c r="Y248" s="48">
        <f t="shared" si="6"/>
        <v>83.333333333333329</v>
      </c>
      <c r="Z248">
        <v>32</v>
      </c>
      <c r="AA248">
        <f t="shared" si="7"/>
        <v>1</v>
      </c>
    </row>
    <row r="249" spans="1:27" x14ac:dyDescent="0.25">
      <c r="A249">
        <v>32</v>
      </c>
      <c r="B249">
        <v>0.32</v>
      </c>
      <c r="C249">
        <v>66</v>
      </c>
      <c r="E249" t="s">
        <v>26</v>
      </c>
      <c r="I249">
        <v>20.9</v>
      </c>
      <c r="K249">
        <v>93.4</v>
      </c>
      <c r="L249">
        <v>38.4</v>
      </c>
      <c r="M249">
        <v>65.5</v>
      </c>
      <c r="N249">
        <v>0.21</v>
      </c>
      <c r="O249">
        <v>0.45</v>
      </c>
      <c r="P249">
        <v>7.45</v>
      </c>
      <c r="Q249">
        <v>58</v>
      </c>
      <c r="R249" s="3">
        <v>44323</v>
      </c>
      <c r="S249">
        <v>18</v>
      </c>
      <c r="T249">
        <v>118</v>
      </c>
      <c r="U249">
        <v>66</v>
      </c>
      <c r="V249">
        <v>61</v>
      </c>
      <c r="W249">
        <v>10</v>
      </c>
      <c r="X249">
        <v>35</v>
      </c>
      <c r="Y249" s="48">
        <f t="shared" si="6"/>
        <v>83.333333333333329</v>
      </c>
      <c r="Z249">
        <v>32</v>
      </c>
      <c r="AA249">
        <f t="shared" si="7"/>
        <v>1</v>
      </c>
    </row>
    <row r="250" spans="1:27" x14ac:dyDescent="0.25">
      <c r="A250">
        <v>32</v>
      </c>
      <c r="B250">
        <v>0.41</v>
      </c>
      <c r="C250">
        <v>110</v>
      </c>
      <c r="E250" t="s">
        <v>26</v>
      </c>
      <c r="I250">
        <v>17.7</v>
      </c>
      <c r="J250">
        <v>3.78</v>
      </c>
      <c r="K250">
        <v>73.400000000000006</v>
      </c>
      <c r="L250">
        <v>42.7</v>
      </c>
      <c r="M250">
        <v>37.700000000000003</v>
      </c>
      <c r="N250">
        <v>0.21</v>
      </c>
      <c r="O250">
        <v>0.47</v>
      </c>
      <c r="P250">
        <v>7.43</v>
      </c>
      <c r="Q250">
        <v>58</v>
      </c>
      <c r="R250" s="3">
        <v>44325</v>
      </c>
      <c r="S250">
        <v>13</v>
      </c>
      <c r="T250">
        <v>155</v>
      </c>
      <c r="U250">
        <v>88</v>
      </c>
      <c r="V250">
        <v>78</v>
      </c>
      <c r="W250">
        <v>9</v>
      </c>
      <c r="X250">
        <v>36.700000000000003</v>
      </c>
      <c r="Y250" s="48">
        <f t="shared" si="6"/>
        <v>110.33333333333333</v>
      </c>
      <c r="Z250">
        <v>32</v>
      </c>
      <c r="AA250">
        <f t="shared" si="7"/>
        <v>1</v>
      </c>
    </row>
    <row r="251" spans="1:27" x14ac:dyDescent="0.25">
      <c r="A251">
        <v>32</v>
      </c>
      <c r="B251">
        <v>1.08</v>
      </c>
      <c r="C251">
        <v>68</v>
      </c>
      <c r="E251" t="s">
        <v>26</v>
      </c>
      <c r="I251">
        <v>14</v>
      </c>
      <c r="J251">
        <v>3.38</v>
      </c>
      <c r="K251">
        <v>87.9</v>
      </c>
      <c r="L251">
        <v>40.299999999999997</v>
      </c>
      <c r="M251">
        <v>49.7</v>
      </c>
      <c r="N251">
        <v>0.21</v>
      </c>
      <c r="O251">
        <v>0.38</v>
      </c>
      <c r="P251">
        <v>7.46</v>
      </c>
      <c r="Q251">
        <v>58</v>
      </c>
      <c r="R251" s="3">
        <v>44327</v>
      </c>
      <c r="S251">
        <v>20</v>
      </c>
      <c r="T251">
        <v>144</v>
      </c>
      <c r="U251">
        <v>86</v>
      </c>
      <c r="V251">
        <v>83</v>
      </c>
      <c r="W251">
        <v>11</v>
      </c>
      <c r="X251">
        <v>37</v>
      </c>
      <c r="Y251" s="48">
        <f t="shared" si="6"/>
        <v>105.33333333333333</v>
      </c>
      <c r="Z251">
        <v>32</v>
      </c>
      <c r="AA251">
        <f t="shared" si="7"/>
        <v>1</v>
      </c>
    </row>
    <row r="252" spans="1:27" x14ac:dyDescent="0.25">
      <c r="A252">
        <v>32</v>
      </c>
      <c r="B252">
        <v>1.03</v>
      </c>
      <c r="C252">
        <v>74</v>
      </c>
      <c r="E252" t="s">
        <v>26</v>
      </c>
      <c r="H252">
        <v>29.2</v>
      </c>
      <c r="I252">
        <v>14.5</v>
      </c>
      <c r="K252">
        <v>76.5</v>
      </c>
      <c r="L252">
        <v>44.5</v>
      </c>
      <c r="M252">
        <v>42.5</v>
      </c>
      <c r="N252">
        <v>0.21</v>
      </c>
      <c r="O252">
        <v>0.38</v>
      </c>
      <c r="P252">
        <v>7.42</v>
      </c>
      <c r="Q252">
        <v>58</v>
      </c>
      <c r="R252" s="3">
        <v>44329</v>
      </c>
      <c r="S252">
        <v>16</v>
      </c>
      <c r="T252">
        <v>138</v>
      </c>
      <c r="U252">
        <v>78</v>
      </c>
      <c r="V252">
        <v>86</v>
      </c>
      <c r="W252">
        <v>15</v>
      </c>
      <c r="X252">
        <v>36.700000000000003</v>
      </c>
      <c r="Y252" s="48">
        <f t="shared" si="6"/>
        <v>98</v>
      </c>
      <c r="Z252">
        <v>32</v>
      </c>
      <c r="AA252">
        <f t="shared" si="7"/>
        <v>1</v>
      </c>
    </row>
    <row r="253" spans="1:27" x14ac:dyDescent="0.25">
      <c r="A253">
        <v>32</v>
      </c>
      <c r="B253">
        <v>1.44</v>
      </c>
      <c r="C253">
        <v>85</v>
      </c>
      <c r="E253" t="s">
        <v>26</v>
      </c>
      <c r="I253">
        <v>35.5</v>
      </c>
      <c r="J253">
        <v>2.93</v>
      </c>
      <c r="K253">
        <v>97.8</v>
      </c>
      <c r="L253">
        <v>31.8</v>
      </c>
      <c r="M253">
        <v>64.7</v>
      </c>
      <c r="N253">
        <v>0.21</v>
      </c>
      <c r="O253">
        <v>0.5</v>
      </c>
      <c r="P253">
        <v>7.49</v>
      </c>
      <c r="Q253">
        <v>58</v>
      </c>
      <c r="R253" s="3">
        <v>44331</v>
      </c>
      <c r="S253">
        <v>16</v>
      </c>
      <c r="T253">
        <v>138</v>
      </c>
      <c r="U253">
        <v>78</v>
      </c>
      <c r="V253">
        <v>86</v>
      </c>
      <c r="W253">
        <v>15</v>
      </c>
      <c r="Y253" s="48">
        <f t="shared" si="6"/>
        <v>98</v>
      </c>
      <c r="Z253">
        <v>32</v>
      </c>
      <c r="AA253">
        <f t="shared" si="7"/>
        <v>1</v>
      </c>
    </row>
    <row r="254" spans="1:27" x14ac:dyDescent="0.25">
      <c r="A254">
        <v>33</v>
      </c>
      <c r="B254">
        <v>0.51</v>
      </c>
      <c r="C254">
        <v>321</v>
      </c>
      <c r="D254">
        <v>596</v>
      </c>
      <c r="E254" t="s">
        <v>26</v>
      </c>
      <c r="F254">
        <v>1.4</v>
      </c>
      <c r="G254">
        <v>237</v>
      </c>
      <c r="H254">
        <v>3</v>
      </c>
      <c r="I254">
        <v>11.2</v>
      </c>
      <c r="K254">
        <v>93.7</v>
      </c>
      <c r="L254">
        <v>39.299999999999997</v>
      </c>
      <c r="M254">
        <v>67.400000000000006</v>
      </c>
      <c r="N254">
        <v>0.21</v>
      </c>
      <c r="O254">
        <v>0.41</v>
      </c>
      <c r="P254">
        <v>7.44</v>
      </c>
      <c r="Q254">
        <v>51</v>
      </c>
      <c r="R254" s="3">
        <v>44317</v>
      </c>
      <c r="S254">
        <v>21</v>
      </c>
      <c r="T254">
        <v>107</v>
      </c>
      <c r="U254">
        <v>69</v>
      </c>
      <c r="V254">
        <v>78</v>
      </c>
      <c r="W254">
        <v>15</v>
      </c>
      <c r="X254">
        <v>36.6</v>
      </c>
      <c r="Y254" s="48">
        <f t="shared" si="6"/>
        <v>81.666666666666671</v>
      </c>
      <c r="Z254">
        <v>33</v>
      </c>
      <c r="AA254">
        <f t="shared" si="7"/>
        <v>1</v>
      </c>
    </row>
    <row r="255" spans="1:27" x14ac:dyDescent="0.25">
      <c r="A255">
        <v>33</v>
      </c>
      <c r="B255">
        <v>0.6</v>
      </c>
      <c r="C255">
        <v>379</v>
      </c>
      <c r="E255" t="s">
        <v>26</v>
      </c>
      <c r="H255">
        <v>3</v>
      </c>
      <c r="I255">
        <v>11.9</v>
      </c>
      <c r="J255">
        <v>0.51</v>
      </c>
      <c r="K255">
        <v>94.8</v>
      </c>
      <c r="L255">
        <v>35.4</v>
      </c>
      <c r="M255">
        <v>51.5</v>
      </c>
      <c r="N255">
        <v>0.21</v>
      </c>
      <c r="O255">
        <v>0.39</v>
      </c>
      <c r="P255">
        <v>7.47</v>
      </c>
      <c r="Q255">
        <v>51</v>
      </c>
      <c r="R255" s="3">
        <v>44317</v>
      </c>
      <c r="S255">
        <v>24</v>
      </c>
      <c r="T255">
        <v>104</v>
      </c>
      <c r="U255">
        <v>55</v>
      </c>
      <c r="V255">
        <v>58</v>
      </c>
      <c r="W255">
        <v>15</v>
      </c>
      <c r="X255">
        <v>35</v>
      </c>
      <c r="Y255" s="48">
        <f t="shared" si="6"/>
        <v>71.333333333333329</v>
      </c>
      <c r="Z255">
        <v>33</v>
      </c>
      <c r="AA255">
        <f t="shared" si="7"/>
        <v>1</v>
      </c>
    </row>
    <row r="256" spans="1:27" x14ac:dyDescent="0.25">
      <c r="A256">
        <v>33</v>
      </c>
      <c r="B256">
        <v>0.74</v>
      </c>
      <c r="C256">
        <v>407</v>
      </c>
      <c r="E256" t="s">
        <v>26</v>
      </c>
      <c r="I256">
        <v>13.9</v>
      </c>
      <c r="K256">
        <v>78.599999999999994</v>
      </c>
      <c r="L256">
        <v>50.5</v>
      </c>
      <c r="M256">
        <v>46.3</v>
      </c>
      <c r="N256">
        <v>0.5</v>
      </c>
      <c r="O256">
        <v>0.41</v>
      </c>
      <c r="P256">
        <v>7.3</v>
      </c>
      <c r="Q256">
        <v>51</v>
      </c>
      <c r="R256" s="3">
        <v>44319</v>
      </c>
      <c r="S256">
        <v>20</v>
      </c>
      <c r="T256">
        <v>102</v>
      </c>
      <c r="U256">
        <v>64</v>
      </c>
      <c r="V256">
        <v>60</v>
      </c>
      <c r="W256">
        <v>3</v>
      </c>
      <c r="X256">
        <v>38.5</v>
      </c>
      <c r="Y256" s="48">
        <f t="shared" si="6"/>
        <v>76.666666666666671</v>
      </c>
      <c r="Z256">
        <v>33</v>
      </c>
      <c r="AA256">
        <f t="shared" si="7"/>
        <v>1</v>
      </c>
    </row>
    <row r="257" spans="1:27" x14ac:dyDescent="0.25">
      <c r="A257">
        <v>33</v>
      </c>
      <c r="B257">
        <v>1.08</v>
      </c>
      <c r="C257">
        <v>434</v>
      </c>
      <c r="E257" t="s">
        <v>26</v>
      </c>
      <c r="I257">
        <v>14</v>
      </c>
      <c r="K257">
        <v>95.4</v>
      </c>
      <c r="L257">
        <v>37.9</v>
      </c>
      <c r="M257">
        <v>73.900000000000006</v>
      </c>
      <c r="N257">
        <v>0.21</v>
      </c>
      <c r="O257">
        <v>0.41</v>
      </c>
      <c r="P257">
        <v>7.34</v>
      </c>
      <c r="Q257">
        <v>51</v>
      </c>
      <c r="R257" s="3">
        <v>44319</v>
      </c>
      <c r="S257">
        <v>20</v>
      </c>
      <c r="T257">
        <v>128</v>
      </c>
      <c r="U257">
        <v>81</v>
      </c>
      <c r="V257">
        <v>60</v>
      </c>
      <c r="W257">
        <v>3</v>
      </c>
      <c r="X257">
        <v>36</v>
      </c>
      <c r="Y257" s="48">
        <f t="shared" si="6"/>
        <v>96.666666666666671</v>
      </c>
      <c r="Z257">
        <v>33</v>
      </c>
      <c r="AA257">
        <f t="shared" si="7"/>
        <v>1</v>
      </c>
    </row>
    <row r="258" spans="1:27" x14ac:dyDescent="0.25">
      <c r="A258">
        <v>33</v>
      </c>
      <c r="B258">
        <v>0.46</v>
      </c>
      <c r="C258">
        <v>349</v>
      </c>
      <c r="E258" t="s">
        <v>26</v>
      </c>
      <c r="H258">
        <v>5.4</v>
      </c>
      <c r="I258">
        <v>11.4</v>
      </c>
      <c r="K258">
        <v>82.9</v>
      </c>
      <c r="L258">
        <v>61.2</v>
      </c>
      <c r="M258">
        <v>48.8</v>
      </c>
      <c r="N258">
        <v>0.21</v>
      </c>
      <c r="O258">
        <v>0.37</v>
      </c>
      <c r="P258">
        <v>7.31</v>
      </c>
      <c r="Q258">
        <v>51</v>
      </c>
      <c r="R258" s="3">
        <v>44321</v>
      </c>
      <c r="S258">
        <v>24</v>
      </c>
      <c r="T258">
        <v>117</v>
      </c>
      <c r="U258">
        <v>56</v>
      </c>
      <c r="V258">
        <v>68</v>
      </c>
      <c r="W258">
        <v>3</v>
      </c>
      <c r="X258">
        <v>37.200000000000003</v>
      </c>
      <c r="Y258" s="48">
        <f t="shared" ref="Y258:Y321" si="8">IF(OR(T258="",U258=""),"",(T258+(2*U258))/3)</f>
        <v>76.333333333333329</v>
      </c>
      <c r="Z258">
        <v>33</v>
      </c>
      <c r="AA258">
        <f t="shared" ref="AA258:AA321" si="9">IF(A258="",0,IF(COUNTIF(B258:Y258,"")&gt;0,1,0))</f>
        <v>1</v>
      </c>
    </row>
    <row r="259" spans="1:27" x14ac:dyDescent="0.25">
      <c r="A259">
        <v>33</v>
      </c>
      <c r="B259">
        <v>0.31</v>
      </c>
      <c r="C259">
        <v>322</v>
      </c>
      <c r="E259" t="s">
        <v>26</v>
      </c>
      <c r="H259">
        <v>4</v>
      </c>
      <c r="I259">
        <v>9.8000000000000007</v>
      </c>
      <c r="J259">
        <v>0.28999999999999998</v>
      </c>
      <c r="K259">
        <v>96.9</v>
      </c>
      <c r="L259">
        <v>42.1</v>
      </c>
      <c r="M259">
        <v>65.3</v>
      </c>
      <c r="N259">
        <v>0.21</v>
      </c>
      <c r="O259">
        <v>0.33</v>
      </c>
      <c r="P259">
        <v>7.46</v>
      </c>
      <c r="Q259">
        <v>51</v>
      </c>
      <c r="R259" s="3">
        <v>44322</v>
      </c>
      <c r="S259">
        <v>24</v>
      </c>
      <c r="T259">
        <v>142</v>
      </c>
      <c r="U259">
        <v>76</v>
      </c>
      <c r="V259">
        <v>81</v>
      </c>
      <c r="W259">
        <v>3</v>
      </c>
      <c r="X259">
        <v>36.700000000000003</v>
      </c>
      <c r="Y259" s="48">
        <f t="shared" si="8"/>
        <v>98</v>
      </c>
      <c r="Z259">
        <v>33</v>
      </c>
      <c r="AA259">
        <f t="shared" si="9"/>
        <v>1</v>
      </c>
    </row>
    <row r="260" spans="1:27" x14ac:dyDescent="0.25">
      <c r="A260">
        <v>33</v>
      </c>
      <c r="B260">
        <v>0.4</v>
      </c>
      <c r="C260">
        <v>340</v>
      </c>
      <c r="E260" t="s">
        <v>26</v>
      </c>
      <c r="I260">
        <v>12.8</v>
      </c>
      <c r="K260">
        <v>83.5</v>
      </c>
      <c r="L260">
        <v>60.8</v>
      </c>
      <c r="M260">
        <v>67</v>
      </c>
      <c r="N260">
        <v>0.21</v>
      </c>
      <c r="O260">
        <v>0.36</v>
      </c>
      <c r="P260">
        <v>7.43</v>
      </c>
      <c r="Q260">
        <v>51</v>
      </c>
      <c r="R260" s="3">
        <v>44323</v>
      </c>
      <c r="S260">
        <v>24</v>
      </c>
      <c r="T260">
        <v>101</v>
      </c>
      <c r="U260">
        <v>60</v>
      </c>
      <c r="V260">
        <v>63</v>
      </c>
      <c r="W260">
        <v>3</v>
      </c>
      <c r="X260">
        <v>37.6</v>
      </c>
      <c r="Y260" s="48">
        <f t="shared" si="8"/>
        <v>73.666666666666671</v>
      </c>
      <c r="Z260">
        <v>33</v>
      </c>
      <c r="AA260">
        <f t="shared" si="9"/>
        <v>1</v>
      </c>
    </row>
    <row r="261" spans="1:27" x14ac:dyDescent="0.25">
      <c r="A261">
        <v>33</v>
      </c>
      <c r="B261">
        <v>1.1399999999999999</v>
      </c>
      <c r="C261">
        <v>400</v>
      </c>
      <c r="E261" t="s">
        <v>26</v>
      </c>
      <c r="I261">
        <v>15.1</v>
      </c>
      <c r="K261">
        <v>93.6</v>
      </c>
      <c r="L261">
        <v>42</v>
      </c>
      <c r="M261">
        <v>63.4</v>
      </c>
      <c r="N261">
        <v>0.21</v>
      </c>
      <c r="O261">
        <v>0.39</v>
      </c>
      <c r="P261">
        <v>7.43</v>
      </c>
      <c r="Q261">
        <v>51</v>
      </c>
      <c r="R261" s="3">
        <v>44325</v>
      </c>
      <c r="S261">
        <v>22</v>
      </c>
      <c r="T261">
        <v>115</v>
      </c>
      <c r="U261">
        <v>66</v>
      </c>
      <c r="V261">
        <v>90</v>
      </c>
      <c r="W261">
        <v>15</v>
      </c>
      <c r="X261">
        <v>37</v>
      </c>
      <c r="Y261" s="48">
        <f t="shared" si="8"/>
        <v>82.333333333333329</v>
      </c>
      <c r="Z261">
        <v>33</v>
      </c>
      <c r="AA261">
        <f t="shared" si="9"/>
        <v>1</v>
      </c>
    </row>
    <row r="262" spans="1:27" x14ac:dyDescent="0.25">
      <c r="A262">
        <v>34</v>
      </c>
      <c r="B262">
        <v>1.91</v>
      </c>
      <c r="C262">
        <v>299</v>
      </c>
      <c r="D262">
        <v>667</v>
      </c>
      <c r="E262" t="s">
        <v>26</v>
      </c>
      <c r="F262">
        <v>7.92</v>
      </c>
      <c r="G262">
        <v>1313</v>
      </c>
      <c r="H262">
        <v>11.6</v>
      </c>
      <c r="I262">
        <v>21.9</v>
      </c>
      <c r="J262">
        <v>0.56000000000000005</v>
      </c>
      <c r="K262">
        <v>95</v>
      </c>
      <c r="L262">
        <v>53.8</v>
      </c>
      <c r="M262">
        <v>82.2</v>
      </c>
      <c r="N262">
        <v>0.21</v>
      </c>
      <c r="O262">
        <v>0.59</v>
      </c>
      <c r="P262">
        <v>7.31</v>
      </c>
      <c r="Q262">
        <v>57</v>
      </c>
      <c r="R262" s="3">
        <v>44319</v>
      </c>
      <c r="S262">
        <v>22</v>
      </c>
      <c r="T262">
        <v>114</v>
      </c>
      <c r="U262">
        <v>68</v>
      </c>
      <c r="V262">
        <v>65</v>
      </c>
      <c r="W262">
        <v>3</v>
      </c>
      <c r="X262">
        <v>36</v>
      </c>
      <c r="Y262" s="48">
        <f t="shared" si="8"/>
        <v>83.333333333333329</v>
      </c>
      <c r="Z262">
        <v>34</v>
      </c>
      <c r="AA262">
        <f t="shared" si="9"/>
        <v>0</v>
      </c>
    </row>
    <row r="263" spans="1:27" x14ac:dyDescent="0.25">
      <c r="A263">
        <v>34</v>
      </c>
      <c r="B263">
        <v>1.23</v>
      </c>
      <c r="C263">
        <v>262</v>
      </c>
      <c r="D263">
        <v>543</v>
      </c>
      <c r="E263" t="s">
        <v>26</v>
      </c>
      <c r="F263">
        <v>9.44</v>
      </c>
      <c r="G263">
        <v>946</v>
      </c>
      <c r="H263">
        <v>7.5</v>
      </c>
      <c r="I263">
        <v>24.5</v>
      </c>
      <c r="J263">
        <v>0.65</v>
      </c>
      <c r="K263">
        <v>90.2</v>
      </c>
      <c r="L263">
        <v>49.1</v>
      </c>
      <c r="M263">
        <v>64.2</v>
      </c>
      <c r="N263">
        <v>0.21</v>
      </c>
      <c r="O263">
        <v>0.56999999999999995</v>
      </c>
      <c r="P263">
        <v>7.32</v>
      </c>
      <c r="Q263">
        <v>57</v>
      </c>
      <c r="R263" s="3">
        <v>44320</v>
      </c>
      <c r="S263">
        <v>20</v>
      </c>
      <c r="T263">
        <v>117</v>
      </c>
      <c r="U263">
        <v>76</v>
      </c>
      <c r="V263">
        <v>57</v>
      </c>
      <c r="W263">
        <v>11</v>
      </c>
      <c r="X263">
        <v>36.1</v>
      </c>
      <c r="Y263" s="48">
        <f t="shared" si="8"/>
        <v>89.666666666666671</v>
      </c>
      <c r="Z263">
        <v>34</v>
      </c>
      <c r="AA263">
        <f t="shared" si="9"/>
        <v>0</v>
      </c>
    </row>
    <row r="264" spans="1:27" x14ac:dyDescent="0.25">
      <c r="A264">
        <v>34</v>
      </c>
      <c r="B264">
        <v>0.66</v>
      </c>
      <c r="C264">
        <v>267</v>
      </c>
      <c r="E264" t="s">
        <v>26</v>
      </c>
      <c r="I264">
        <v>16.100000000000001</v>
      </c>
      <c r="K264">
        <v>93.8</v>
      </c>
      <c r="L264">
        <v>44.5</v>
      </c>
      <c r="M264">
        <v>65.900000000000006</v>
      </c>
      <c r="N264">
        <v>0.21</v>
      </c>
      <c r="O264">
        <v>0.45</v>
      </c>
      <c r="P264">
        <v>7.41</v>
      </c>
      <c r="Q264">
        <v>57</v>
      </c>
      <c r="R264" s="3">
        <v>44322</v>
      </c>
      <c r="S264">
        <v>18</v>
      </c>
      <c r="T264">
        <v>140</v>
      </c>
      <c r="U264">
        <v>80</v>
      </c>
      <c r="V264">
        <v>90</v>
      </c>
      <c r="W264">
        <v>14</v>
      </c>
      <c r="X264">
        <v>37.5</v>
      </c>
      <c r="Y264" s="48">
        <f t="shared" si="8"/>
        <v>100</v>
      </c>
      <c r="Z264">
        <v>34</v>
      </c>
      <c r="AA264">
        <f t="shared" si="9"/>
        <v>1</v>
      </c>
    </row>
    <row r="265" spans="1:27" x14ac:dyDescent="0.25">
      <c r="A265">
        <v>34</v>
      </c>
      <c r="B265">
        <v>0.59</v>
      </c>
      <c r="C265">
        <v>271</v>
      </c>
      <c r="E265" t="s">
        <v>26</v>
      </c>
      <c r="I265">
        <v>12.8</v>
      </c>
      <c r="K265">
        <v>90.2</v>
      </c>
      <c r="L265">
        <v>42</v>
      </c>
      <c r="M265">
        <v>54.4</v>
      </c>
      <c r="N265">
        <v>0.21</v>
      </c>
      <c r="O265">
        <v>0.45</v>
      </c>
      <c r="P265">
        <v>7.43</v>
      </c>
      <c r="Q265">
        <v>57</v>
      </c>
      <c r="R265" s="3">
        <v>44323</v>
      </c>
      <c r="S265">
        <v>16</v>
      </c>
      <c r="T265">
        <v>114</v>
      </c>
      <c r="U265">
        <v>71</v>
      </c>
      <c r="V265">
        <v>75</v>
      </c>
      <c r="W265">
        <v>15</v>
      </c>
      <c r="X265">
        <v>37.200000000000003</v>
      </c>
      <c r="Y265" s="48">
        <f t="shared" si="8"/>
        <v>85.333333333333329</v>
      </c>
      <c r="Z265">
        <v>34</v>
      </c>
      <c r="AA265">
        <f t="shared" si="9"/>
        <v>1</v>
      </c>
    </row>
    <row r="266" spans="1:27" x14ac:dyDescent="0.25">
      <c r="A266">
        <v>34</v>
      </c>
      <c r="B266">
        <v>0.78</v>
      </c>
      <c r="C266">
        <v>287</v>
      </c>
      <c r="E266" t="s">
        <v>26</v>
      </c>
      <c r="I266">
        <v>17.399999999999999</v>
      </c>
      <c r="K266">
        <v>85.8</v>
      </c>
      <c r="L266">
        <v>43.8</v>
      </c>
      <c r="M266">
        <v>52.7</v>
      </c>
      <c r="N266">
        <v>0.21</v>
      </c>
      <c r="O266">
        <v>0.54</v>
      </c>
      <c r="P266">
        <v>7.42</v>
      </c>
      <c r="Q266">
        <v>57</v>
      </c>
      <c r="R266" s="3">
        <v>44323</v>
      </c>
      <c r="S266">
        <v>22</v>
      </c>
      <c r="T266">
        <v>100</v>
      </c>
      <c r="U266">
        <v>55</v>
      </c>
      <c r="V266">
        <v>60</v>
      </c>
      <c r="W266">
        <v>15</v>
      </c>
      <c r="X266">
        <v>36</v>
      </c>
      <c r="Y266" s="48">
        <f t="shared" si="8"/>
        <v>70</v>
      </c>
      <c r="Z266">
        <v>34</v>
      </c>
      <c r="AA266">
        <f t="shared" si="9"/>
        <v>1</v>
      </c>
    </row>
    <row r="267" spans="1:27" x14ac:dyDescent="0.25">
      <c r="A267">
        <v>35</v>
      </c>
      <c r="B267">
        <v>2.77</v>
      </c>
      <c r="C267">
        <v>349</v>
      </c>
      <c r="D267">
        <v>227</v>
      </c>
      <c r="E267" t="s">
        <v>26</v>
      </c>
      <c r="F267">
        <v>1.4</v>
      </c>
      <c r="G267">
        <v>510</v>
      </c>
      <c r="H267">
        <v>47.8</v>
      </c>
      <c r="I267">
        <v>12.3</v>
      </c>
      <c r="J267">
        <v>0.6</v>
      </c>
      <c r="K267">
        <v>89.6</v>
      </c>
      <c r="L267">
        <v>31.2</v>
      </c>
      <c r="M267">
        <v>52.7</v>
      </c>
      <c r="N267">
        <v>0.21</v>
      </c>
      <c r="P267">
        <v>7.47</v>
      </c>
      <c r="Q267">
        <v>40</v>
      </c>
      <c r="R267" s="3">
        <v>44318</v>
      </c>
      <c r="S267">
        <v>21</v>
      </c>
      <c r="T267">
        <v>147</v>
      </c>
      <c r="U267">
        <v>90</v>
      </c>
      <c r="V267">
        <v>113</v>
      </c>
      <c r="W267">
        <v>15</v>
      </c>
      <c r="Y267" s="48">
        <f t="shared" si="8"/>
        <v>109</v>
      </c>
      <c r="Z267">
        <v>35</v>
      </c>
      <c r="AA267">
        <f t="shared" si="9"/>
        <v>1</v>
      </c>
    </row>
    <row r="268" spans="1:27" x14ac:dyDescent="0.25">
      <c r="A268">
        <v>35</v>
      </c>
      <c r="B268">
        <v>0.47</v>
      </c>
      <c r="C268">
        <v>357</v>
      </c>
      <c r="E268" t="s">
        <v>26</v>
      </c>
      <c r="F268">
        <v>0.93</v>
      </c>
      <c r="H268">
        <v>45.7</v>
      </c>
      <c r="I268">
        <v>17.7</v>
      </c>
      <c r="J268">
        <v>0.25</v>
      </c>
      <c r="K268">
        <v>96.2</v>
      </c>
      <c r="L268">
        <v>47</v>
      </c>
      <c r="M268">
        <v>93.3</v>
      </c>
      <c r="N268">
        <v>0.21</v>
      </c>
      <c r="O268">
        <v>1.04</v>
      </c>
      <c r="P268">
        <v>7.28</v>
      </c>
      <c r="Q268">
        <v>40</v>
      </c>
      <c r="R268" s="3">
        <v>44319</v>
      </c>
      <c r="S268">
        <v>16</v>
      </c>
      <c r="T268">
        <v>121</v>
      </c>
      <c r="U268">
        <v>58</v>
      </c>
      <c r="V268">
        <v>78</v>
      </c>
      <c r="W268">
        <v>3</v>
      </c>
      <c r="X268">
        <v>35.5</v>
      </c>
      <c r="Y268" s="48">
        <f t="shared" si="8"/>
        <v>79</v>
      </c>
      <c r="Z268">
        <v>35</v>
      </c>
      <c r="AA268">
        <f t="shared" si="9"/>
        <v>1</v>
      </c>
    </row>
    <row r="269" spans="1:27" x14ac:dyDescent="0.25">
      <c r="A269">
        <v>35</v>
      </c>
      <c r="B269">
        <v>0.62</v>
      </c>
      <c r="C269">
        <v>459</v>
      </c>
      <c r="E269" t="s">
        <v>26</v>
      </c>
      <c r="I269">
        <v>24.6</v>
      </c>
      <c r="J269">
        <v>0.19</v>
      </c>
      <c r="K269">
        <v>80.2</v>
      </c>
      <c r="L269">
        <v>49.4</v>
      </c>
      <c r="M269">
        <v>49.7</v>
      </c>
      <c r="N269">
        <v>0.21</v>
      </c>
      <c r="O269">
        <v>1.05</v>
      </c>
      <c r="P269">
        <v>7.3</v>
      </c>
      <c r="Q269">
        <v>40</v>
      </c>
      <c r="R269" s="3">
        <v>44321</v>
      </c>
      <c r="S269">
        <v>18</v>
      </c>
      <c r="T269">
        <v>105</v>
      </c>
      <c r="U269">
        <v>60</v>
      </c>
      <c r="V269">
        <v>50</v>
      </c>
      <c r="W269">
        <v>0</v>
      </c>
      <c r="X269">
        <v>35</v>
      </c>
      <c r="Y269" s="48">
        <f t="shared" si="8"/>
        <v>75</v>
      </c>
      <c r="Z269">
        <v>35</v>
      </c>
      <c r="AA269">
        <f t="shared" si="9"/>
        <v>1</v>
      </c>
    </row>
    <row r="270" spans="1:27" x14ac:dyDescent="0.25">
      <c r="A270">
        <v>35</v>
      </c>
      <c r="B270">
        <v>0.44</v>
      </c>
      <c r="C270">
        <v>356</v>
      </c>
      <c r="D270">
        <v>198</v>
      </c>
      <c r="E270" t="s">
        <v>26</v>
      </c>
      <c r="G270">
        <v>342</v>
      </c>
      <c r="I270">
        <v>25.9</v>
      </c>
      <c r="K270">
        <v>94</v>
      </c>
      <c r="L270">
        <v>46.4</v>
      </c>
      <c r="M270">
        <v>74.7</v>
      </c>
      <c r="N270">
        <v>0.21</v>
      </c>
      <c r="O270">
        <v>1.1100000000000001</v>
      </c>
      <c r="P270">
        <v>7.36</v>
      </c>
      <c r="Q270">
        <v>40</v>
      </c>
      <c r="R270" s="3">
        <v>44321</v>
      </c>
      <c r="S270">
        <v>18</v>
      </c>
      <c r="T270">
        <v>105</v>
      </c>
      <c r="U270">
        <v>60</v>
      </c>
      <c r="V270">
        <v>50</v>
      </c>
      <c r="W270">
        <v>0</v>
      </c>
      <c r="X270">
        <v>36.6</v>
      </c>
      <c r="Y270" s="48">
        <f t="shared" si="8"/>
        <v>75</v>
      </c>
      <c r="Z270">
        <v>35</v>
      </c>
      <c r="AA270">
        <f t="shared" si="9"/>
        <v>1</v>
      </c>
    </row>
    <row r="271" spans="1:27" x14ac:dyDescent="0.25">
      <c r="A271">
        <v>35</v>
      </c>
      <c r="B271">
        <v>0.88</v>
      </c>
      <c r="C271">
        <v>353</v>
      </c>
      <c r="E271" t="s">
        <v>26</v>
      </c>
      <c r="I271">
        <v>33.700000000000003</v>
      </c>
      <c r="K271">
        <v>99.7</v>
      </c>
      <c r="L271">
        <v>49.6</v>
      </c>
      <c r="M271">
        <v>60.5</v>
      </c>
      <c r="N271">
        <v>0.21</v>
      </c>
      <c r="O271">
        <v>1.03</v>
      </c>
      <c r="P271">
        <v>7.35</v>
      </c>
      <c r="Q271">
        <v>40</v>
      </c>
      <c r="R271" s="3">
        <v>44323</v>
      </c>
      <c r="S271">
        <v>20</v>
      </c>
      <c r="T271">
        <v>135</v>
      </c>
      <c r="U271">
        <v>46</v>
      </c>
      <c r="V271">
        <v>85</v>
      </c>
      <c r="W271">
        <v>3</v>
      </c>
      <c r="X271">
        <v>37.4</v>
      </c>
      <c r="Y271" s="48">
        <f t="shared" si="8"/>
        <v>75.666666666666671</v>
      </c>
      <c r="Z271">
        <v>35</v>
      </c>
      <c r="AA271">
        <f t="shared" si="9"/>
        <v>1</v>
      </c>
    </row>
    <row r="272" spans="1:27" x14ac:dyDescent="0.25">
      <c r="A272">
        <v>35</v>
      </c>
      <c r="B272">
        <v>0.83</v>
      </c>
      <c r="C272">
        <v>387</v>
      </c>
      <c r="E272" t="s">
        <v>26</v>
      </c>
      <c r="I272">
        <v>39.9</v>
      </c>
      <c r="K272">
        <v>92.7</v>
      </c>
      <c r="L272">
        <v>39.9</v>
      </c>
      <c r="M272">
        <v>61.7</v>
      </c>
      <c r="N272">
        <v>0.21</v>
      </c>
      <c r="O272">
        <v>0.95</v>
      </c>
      <c r="P272">
        <v>7.44</v>
      </c>
      <c r="Q272">
        <v>40</v>
      </c>
      <c r="R272" s="3">
        <v>44325</v>
      </c>
      <c r="S272">
        <v>26</v>
      </c>
      <c r="T272">
        <v>126</v>
      </c>
      <c r="U272">
        <v>81</v>
      </c>
      <c r="V272">
        <v>76</v>
      </c>
      <c r="W272">
        <v>0</v>
      </c>
      <c r="X272">
        <v>37.200000000000003</v>
      </c>
      <c r="Y272" s="48">
        <f t="shared" si="8"/>
        <v>96</v>
      </c>
      <c r="Z272">
        <v>35</v>
      </c>
      <c r="AA272">
        <f t="shared" si="9"/>
        <v>1</v>
      </c>
    </row>
    <row r="273" spans="1:27" x14ac:dyDescent="0.25">
      <c r="A273">
        <v>35</v>
      </c>
      <c r="B273">
        <v>1.42</v>
      </c>
      <c r="C273">
        <v>369</v>
      </c>
      <c r="E273" t="s">
        <v>26</v>
      </c>
      <c r="H273">
        <v>47.3</v>
      </c>
      <c r="I273">
        <v>33.5</v>
      </c>
      <c r="J273">
        <v>0.23</v>
      </c>
      <c r="K273">
        <v>98.6</v>
      </c>
      <c r="L273">
        <v>43.7</v>
      </c>
      <c r="M273">
        <v>65.900000000000006</v>
      </c>
      <c r="N273">
        <v>0.21</v>
      </c>
      <c r="O273">
        <v>0.9</v>
      </c>
      <c r="P273">
        <v>7.42</v>
      </c>
      <c r="Q273">
        <v>40</v>
      </c>
      <c r="R273" s="3">
        <v>44325</v>
      </c>
      <c r="S273">
        <v>26</v>
      </c>
      <c r="T273">
        <v>126</v>
      </c>
      <c r="U273">
        <v>81</v>
      </c>
      <c r="V273">
        <v>76</v>
      </c>
      <c r="W273">
        <v>0</v>
      </c>
      <c r="X273">
        <v>35.6</v>
      </c>
      <c r="Y273" s="48">
        <f t="shared" si="8"/>
        <v>96</v>
      </c>
      <c r="Z273">
        <v>35</v>
      </c>
      <c r="AA273">
        <f t="shared" si="9"/>
        <v>1</v>
      </c>
    </row>
    <row r="274" spans="1:27" x14ac:dyDescent="0.25">
      <c r="A274">
        <v>35</v>
      </c>
      <c r="B274">
        <v>1.52</v>
      </c>
      <c r="C274">
        <v>352</v>
      </c>
      <c r="E274" t="s">
        <v>26</v>
      </c>
      <c r="I274">
        <v>28.3</v>
      </c>
      <c r="K274">
        <v>94.4</v>
      </c>
      <c r="L274">
        <v>44</v>
      </c>
      <c r="M274">
        <v>73.900000000000006</v>
      </c>
      <c r="N274">
        <v>0.21</v>
      </c>
      <c r="O274">
        <v>0.82</v>
      </c>
      <c r="P274">
        <v>7.42</v>
      </c>
      <c r="Q274">
        <v>40</v>
      </c>
      <c r="R274" s="3">
        <v>44327</v>
      </c>
      <c r="S274">
        <v>20</v>
      </c>
      <c r="T274">
        <v>145</v>
      </c>
      <c r="U274">
        <v>87</v>
      </c>
      <c r="V274">
        <v>80</v>
      </c>
      <c r="W274">
        <v>0</v>
      </c>
      <c r="X274">
        <v>37</v>
      </c>
      <c r="Y274" s="48">
        <f t="shared" si="8"/>
        <v>106.33333333333333</v>
      </c>
      <c r="Z274">
        <v>35</v>
      </c>
      <c r="AA274">
        <f t="shared" si="9"/>
        <v>1</v>
      </c>
    </row>
    <row r="275" spans="1:27" x14ac:dyDescent="0.25">
      <c r="A275">
        <v>35</v>
      </c>
      <c r="B275">
        <v>2</v>
      </c>
      <c r="C275">
        <v>283</v>
      </c>
      <c r="E275" t="s">
        <v>26</v>
      </c>
      <c r="I275">
        <v>26.3</v>
      </c>
      <c r="K275">
        <v>67.599999999999994</v>
      </c>
      <c r="L275">
        <v>51.2</v>
      </c>
      <c r="M275">
        <v>40.200000000000003</v>
      </c>
      <c r="N275">
        <v>0.21</v>
      </c>
      <c r="O275">
        <v>0.8</v>
      </c>
      <c r="P275">
        <v>7.38</v>
      </c>
      <c r="Q275">
        <v>40</v>
      </c>
      <c r="R275" s="3">
        <v>44327</v>
      </c>
      <c r="S275">
        <v>17</v>
      </c>
      <c r="T275">
        <v>140</v>
      </c>
      <c r="U275">
        <v>77</v>
      </c>
      <c r="V275">
        <v>66</v>
      </c>
      <c r="W275">
        <v>15</v>
      </c>
      <c r="X275">
        <v>35.4</v>
      </c>
      <c r="Y275" s="48">
        <f t="shared" si="8"/>
        <v>98</v>
      </c>
      <c r="Z275">
        <v>35</v>
      </c>
      <c r="AA275">
        <f t="shared" si="9"/>
        <v>1</v>
      </c>
    </row>
    <row r="276" spans="1:27" x14ac:dyDescent="0.25">
      <c r="A276">
        <v>35</v>
      </c>
      <c r="B276">
        <v>1.53</v>
      </c>
      <c r="C276">
        <v>246</v>
      </c>
      <c r="E276" t="s">
        <v>26</v>
      </c>
      <c r="I276">
        <v>20.8</v>
      </c>
      <c r="J276">
        <v>0.38</v>
      </c>
      <c r="K276">
        <v>69.400000000000006</v>
      </c>
      <c r="L276">
        <v>49.2</v>
      </c>
      <c r="M276">
        <v>37.6</v>
      </c>
      <c r="N276">
        <v>0.21</v>
      </c>
      <c r="O276">
        <v>0.72</v>
      </c>
      <c r="P276">
        <v>7.36</v>
      </c>
      <c r="Q276">
        <v>40</v>
      </c>
      <c r="R276" s="3">
        <v>44329</v>
      </c>
      <c r="S276">
        <v>22</v>
      </c>
      <c r="T276">
        <v>140</v>
      </c>
      <c r="U276">
        <v>90</v>
      </c>
      <c r="V276">
        <v>116</v>
      </c>
      <c r="W276">
        <v>15</v>
      </c>
      <c r="X276">
        <v>37.5</v>
      </c>
      <c r="Y276" s="48">
        <f t="shared" si="8"/>
        <v>106.66666666666667</v>
      </c>
      <c r="Z276">
        <v>35</v>
      </c>
      <c r="AA276">
        <f t="shared" si="9"/>
        <v>1</v>
      </c>
    </row>
    <row r="277" spans="1:27" x14ac:dyDescent="0.25">
      <c r="A277">
        <v>35</v>
      </c>
      <c r="B277">
        <v>1.1499999999999999</v>
      </c>
      <c r="C277">
        <v>335</v>
      </c>
      <c r="E277" t="s">
        <v>26</v>
      </c>
      <c r="I277">
        <v>10.9</v>
      </c>
      <c r="J277">
        <v>0.56999999999999995</v>
      </c>
      <c r="K277">
        <v>91.1</v>
      </c>
      <c r="L277">
        <v>38.5</v>
      </c>
      <c r="M277">
        <v>60</v>
      </c>
      <c r="N277">
        <v>0.21</v>
      </c>
      <c r="O277">
        <v>0.67</v>
      </c>
      <c r="P277">
        <v>7.4</v>
      </c>
      <c r="Q277">
        <v>40</v>
      </c>
      <c r="R277" s="3">
        <v>44329</v>
      </c>
      <c r="S277">
        <v>22</v>
      </c>
      <c r="T277">
        <v>140</v>
      </c>
      <c r="U277">
        <v>90</v>
      </c>
      <c r="V277">
        <v>116</v>
      </c>
      <c r="W277">
        <v>15</v>
      </c>
      <c r="X277">
        <v>36</v>
      </c>
      <c r="Y277" s="48">
        <f t="shared" si="8"/>
        <v>106.66666666666667</v>
      </c>
      <c r="Z277">
        <v>35</v>
      </c>
      <c r="AA277">
        <f t="shared" si="9"/>
        <v>1</v>
      </c>
    </row>
    <row r="278" spans="1:27" x14ac:dyDescent="0.25">
      <c r="A278">
        <v>35</v>
      </c>
      <c r="B278">
        <v>0.86</v>
      </c>
      <c r="C278">
        <v>334</v>
      </c>
      <c r="E278" t="s">
        <v>26</v>
      </c>
      <c r="I278">
        <v>16.5</v>
      </c>
      <c r="K278">
        <v>94.6</v>
      </c>
      <c r="L278">
        <v>38.1</v>
      </c>
      <c r="M278">
        <v>66.599999999999994</v>
      </c>
      <c r="N278">
        <v>0.21</v>
      </c>
      <c r="O278">
        <v>0.67</v>
      </c>
      <c r="P278">
        <v>7.38</v>
      </c>
      <c r="Q278">
        <v>40</v>
      </c>
      <c r="R278" s="3">
        <v>44331</v>
      </c>
      <c r="S278">
        <v>18</v>
      </c>
      <c r="T278">
        <v>145</v>
      </c>
      <c r="U278">
        <v>85</v>
      </c>
      <c r="V278">
        <v>84</v>
      </c>
      <c r="W278">
        <v>15</v>
      </c>
      <c r="X278">
        <v>37.4</v>
      </c>
      <c r="Y278" s="48">
        <f t="shared" si="8"/>
        <v>105</v>
      </c>
      <c r="Z278">
        <v>35</v>
      </c>
      <c r="AA278">
        <f t="shared" si="9"/>
        <v>1</v>
      </c>
    </row>
    <row r="279" spans="1:27" x14ac:dyDescent="0.25">
      <c r="A279">
        <v>35</v>
      </c>
      <c r="B279">
        <v>0.49</v>
      </c>
      <c r="C279">
        <v>311</v>
      </c>
      <c r="E279" t="s">
        <v>26</v>
      </c>
      <c r="I279">
        <v>18.899999999999999</v>
      </c>
      <c r="K279">
        <v>98.6</v>
      </c>
      <c r="L279">
        <v>43.1</v>
      </c>
      <c r="M279">
        <v>67.400000000000006</v>
      </c>
      <c r="N279">
        <v>0.21</v>
      </c>
      <c r="O279">
        <v>0.83</v>
      </c>
      <c r="P279">
        <v>7.37</v>
      </c>
      <c r="Q279">
        <v>40</v>
      </c>
      <c r="R279" s="3">
        <v>44331</v>
      </c>
      <c r="S279">
        <v>18</v>
      </c>
      <c r="T279">
        <v>145</v>
      </c>
      <c r="U279">
        <v>85</v>
      </c>
      <c r="V279">
        <v>84</v>
      </c>
      <c r="W279">
        <v>15</v>
      </c>
      <c r="X279">
        <v>37.1</v>
      </c>
      <c r="Y279" s="48">
        <f t="shared" si="8"/>
        <v>105</v>
      </c>
      <c r="Z279">
        <v>35</v>
      </c>
      <c r="AA279">
        <f t="shared" si="9"/>
        <v>1</v>
      </c>
    </row>
    <row r="280" spans="1:27" x14ac:dyDescent="0.25">
      <c r="A280">
        <v>35</v>
      </c>
      <c r="B280">
        <v>2.11</v>
      </c>
      <c r="C280">
        <v>295</v>
      </c>
      <c r="E280" t="s">
        <v>26</v>
      </c>
      <c r="I280">
        <v>24.3</v>
      </c>
      <c r="K280">
        <v>90.4</v>
      </c>
      <c r="L280">
        <v>43.1</v>
      </c>
      <c r="M280">
        <v>64.8</v>
      </c>
      <c r="N280">
        <v>0.21</v>
      </c>
      <c r="O280">
        <v>0.65</v>
      </c>
      <c r="P280">
        <v>7.35</v>
      </c>
      <c r="Q280">
        <v>40</v>
      </c>
      <c r="R280" s="3">
        <v>44333</v>
      </c>
      <c r="S280">
        <v>21</v>
      </c>
      <c r="T280">
        <v>135</v>
      </c>
      <c r="U280">
        <v>87</v>
      </c>
      <c r="V280">
        <v>93</v>
      </c>
      <c r="W280">
        <v>0</v>
      </c>
      <c r="X280">
        <v>36.4</v>
      </c>
      <c r="Y280" s="48">
        <f t="shared" si="8"/>
        <v>103</v>
      </c>
      <c r="Z280">
        <v>35</v>
      </c>
      <c r="AA280">
        <f t="shared" si="9"/>
        <v>1</v>
      </c>
    </row>
    <row r="281" spans="1:27" x14ac:dyDescent="0.25">
      <c r="A281">
        <v>36</v>
      </c>
      <c r="B281">
        <v>1.34</v>
      </c>
      <c r="C281">
        <v>165</v>
      </c>
      <c r="E281" t="s">
        <v>26</v>
      </c>
      <c r="F281">
        <v>0.69</v>
      </c>
      <c r="G281">
        <v>1518</v>
      </c>
      <c r="H281">
        <v>3.9</v>
      </c>
      <c r="I281">
        <v>16.100000000000001</v>
      </c>
      <c r="J281">
        <v>0.99</v>
      </c>
      <c r="K281">
        <v>94.8</v>
      </c>
      <c r="L281">
        <v>39.1</v>
      </c>
      <c r="M281">
        <v>72.400000000000006</v>
      </c>
      <c r="N281">
        <v>0.21</v>
      </c>
      <c r="O281">
        <v>0.98</v>
      </c>
      <c r="P281">
        <v>7.44</v>
      </c>
      <c r="Q281">
        <v>66</v>
      </c>
      <c r="R281" s="3">
        <v>44313</v>
      </c>
      <c r="S281">
        <v>22</v>
      </c>
      <c r="T281">
        <v>144</v>
      </c>
      <c r="U281">
        <v>80</v>
      </c>
      <c r="V281">
        <v>102</v>
      </c>
      <c r="W281">
        <v>15</v>
      </c>
      <c r="X281">
        <v>37.299999999999997</v>
      </c>
      <c r="Y281" s="48">
        <f t="shared" si="8"/>
        <v>101.33333333333333</v>
      </c>
      <c r="Z281">
        <v>36</v>
      </c>
      <c r="AA281">
        <f t="shared" si="9"/>
        <v>1</v>
      </c>
    </row>
    <row r="282" spans="1:27" x14ac:dyDescent="0.25">
      <c r="A282">
        <v>36</v>
      </c>
      <c r="B282">
        <v>1.4</v>
      </c>
      <c r="C282">
        <v>171</v>
      </c>
      <c r="D282">
        <v>264</v>
      </c>
      <c r="E282" t="s">
        <v>26</v>
      </c>
      <c r="G282">
        <v>1724</v>
      </c>
      <c r="H282">
        <v>3</v>
      </c>
      <c r="I282">
        <v>16.2</v>
      </c>
      <c r="K282">
        <v>96.2</v>
      </c>
      <c r="L282">
        <v>32.200000000000003</v>
      </c>
      <c r="M282">
        <v>86.5</v>
      </c>
      <c r="N282">
        <v>0.21</v>
      </c>
      <c r="O282">
        <v>0.71</v>
      </c>
      <c r="P282">
        <v>7.36</v>
      </c>
      <c r="Q282">
        <v>66</v>
      </c>
      <c r="R282" s="3">
        <v>44315</v>
      </c>
      <c r="S282">
        <v>21</v>
      </c>
      <c r="T282">
        <v>128</v>
      </c>
      <c r="U282">
        <v>75</v>
      </c>
      <c r="V282">
        <v>61</v>
      </c>
      <c r="W282">
        <v>15</v>
      </c>
      <c r="X282">
        <v>36.200000000000003</v>
      </c>
      <c r="Y282" s="48">
        <f t="shared" si="8"/>
        <v>92.666666666666671</v>
      </c>
      <c r="Z282">
        <v>36</v>
      </c>
      <c r="AA282">
        <f t="shared" si="9"/>
        <v>1</v>
      </c>
    </row>
    <row r="283" spans="1:27" x14ac:dyDescent="0.25">
      <c r="A283">
        <v>36</v>
      </c>
      <c r="B283">
        <v>1.27</v>
      </c>
      <c r="C283">
        <v>197</v>
      </c>
      <c r="E283" t="s">
        <v>26</v>
      </c>
      <c r="I283">
        <v>19.399999999999999</v>
      </c>
      <c r="K283">
        <v>89.3</v>
      </c>
      <c r="L283">
        <v>31.5</v>
      </c>
      <c r="M283">
        <v>55.3</v>
      </c>
      <c r="N283">
        <v>0.21</v>
      </c>
      <c r="O283">
        <v>0.79</v>
      </c>
      <c r="P283">
        <v>7.41</v>
      </c>
      <c r="Q283">
        <v>66</v>
      </c>
      <c r="R283" s="3">
        <v>44319</v>
      </c>
      <c r="S283">
        <v>20</v>
      </c>
      <c r="T283">
        <v>135</v>
      </c>
      <c r="U283">
        <v>74</v>
      </c>
      <c r="V283">
        <v>67</v>
      </c>
      <c r="W283">
        <v>15</v>
      </c>
      <c r="X283">
        <v>37.5</v>
      </c>
      <c r="Y283" s="48">
        <f t="shared" si="8"/>
        <v>94.333333333333329</v>
      </c>
      <c r="Z283">
        <v>36</v>
      </c>
      <c r="AA283">
        <f t="shared" si="9"/>
        <v>1</v>
      </c>
    </row>
    <row r="284" spans="1:27" x14ac:dyDescent="0.25">
      <c r="A284">
        <v>36</v>
      </c>
      <c r="B284">
        <v>0.71</v>
      </c>
      <c r="C284">
        <v>258</v>
      </c>
      <c r="D284">
        <v>337</v>
      </c>
      <c r="E284" t="s">
        <v>26</v>
      </c>
      <c r="F284">
        <v>1.23</v>
      </c>
      <c r="H284">
        <v>5.6</v>
      </c>
      <c r="I284">
        <v>16.7</v>
      </c>
      <c r="K284">
        <v>97.8</v>
      </c>
      <c r="L284">
        <v>66.3</v>
      </c>
      <c r="M284">
        <v>122.8</v>
      </c>
      <c r="N284">
        <v>0.21</v>
      </c>
      <c r="O284">
        <v>0.8</v>
      </c>
      <c r="P284">
        <v>7.23</v>
      </c>
      <c r="Q284">
        <v>66</v>
      </c>
      <c r="R284" s="3">
        <v>44320</v>
      </c>
      <c r="S284">
        <v>19</v>
      </c>
      <c r="T284">
        <v>118</v>
      </c>
      <c r="U284">
        <v>62</v>
      </c>
      <c r="V284">
        <v>78</v>
      </c>
      <c r="W284">
        <v>3</v>
      </c>
      <c r="X284">
        <v>37.5</v>
      </c>
      <c r="Y284" s="48">
        <f t="shared" si="8"/>
        <v>80.666666666666671</v>
      </c>
      <c r="Z284">
        <v>36</v>
      </c>
      <c r="AA284">
        <f t="shared" si="9"/>
        <v>1</v>
      </c>
    </row>
    <row r="285" spans="1:27" x14ac:dyDescent="0.25">
      <c r="A285">
        <v>36</v>
      </c>
      <c r="B285">
        <v>0.66</v>
      </c>
      <c r="C285">
        <v>269</v>
      </c>
      <c r="E285" t="s">
        <v>26</v>
      </c>
      <c r="I285">
        <v>20</v>
      </c>
      <c r="J285">
        <v>0.55000000000000004</v>
      </c>
      <c r="K285">
        <v>87.5</v>
      </c>
      <c r="L285">
        <v>80.3</v>
      </c>
      <c r="M285">
        <v>60.9</v>
      </c>
      <c r="N285">
        <v>0.21</v>
      </c>
      <c r="O285">
        <v>0.77</v>
      </c>
      <c r="P285">
        <v>7.16</v>
      </c>
      <c r="Q285">
        <v>66</v>
      </c>
      <c r="R285" s="3">
        <v>44321</v>
      </c>
      <c r="S285">
        <v>22</v>
      </c>
      <c r="T285">
        <v>142</v>
      </c>
      <c r="U285">
        <v>70</v>
      </c>
      <c r="V285">
        <v>92</v>
      </c>
      <c r="W285">
        <v>3</v>
      </c>
      <c r="X285">
        <v>38.200000000000003</v>
      </c>
      <c r="Y285" s="48">
        <f t="shared" si="8"/>
        <v>94</v>
      </c>
      <c r="Z285">
        <v>36</v>
      </c>
      <c r="AA285">
        <f t="shared" si="9"/>
        <v>1</v>
      </c>
    </row>
    <row r="286" spans="1:27" x14ac:dyDescent="0.25">
      <c r="A286">
        <v>36</v>
      </c>
      <c r="B286">
        <v>1.74</v>
      </c>
      <c r="C286">
        <v>308</v>
      </c>
      <c r="E286" t="s">
        <v>26</v>
      </c>
      <c r="G286">
        <v>3237</v>
      </c>
      <c r="H286">
        <v>5</v>
      </c>
      <c r="I286">
        <v>23.9</v>
      </c>
      <c r="K286">
        <v>95.6</v>
      </c>
      <c r="L286">
        <v>68.2</v>
      </c>
      <c r="M286">
        <v>88</v>
      </c>
      <c r="N286">
        <v>0.21</v>
      </c>
      <c r="O286">
        <v>0.8</v>
      </c>
      <c r="P286">
        <v>7.26</v>
      </c>
      <c r="Q286">
        <v>66</v>
      </c>
      <c r="R286" s="3">
        <v>44321</v>
      </c>
      <c r="S286">
        <v>24</v>
      </c>
      <c r="T286">
        <v>130</v>
      </c>
      <c r="U286">
        <v>70</v>
      </c>
      <c r="V286">
        <v>80</v>
      </c>
      <c r="W286">
        <v>0</v>
      </c>
      <c r="X286">
        <v>37.9</v>
      </c>
      <c r="Y286" s="48">
        <f t="shared" si="8"/>
        <v>90</v>
      </c>
      <c r="Z286">
        <v>36</v>
      </c>
      <c r="AA286">
        <f t="shared" si="9"/>
        <v>1</v>
      </c>
    </row>
    <row r="287" spans="1:27" x14ac:dyDescent="0.25">
      <c r="A287">
        <v>36</v>
      </c>
      <c r="B287">
        <v>0.67</v>
      </c>
      <c r="C287">
        <v>244</v>
      </c>
      <c r="E287" t="s">
        <v>26</v>
      </c>
      <c r="I287">
        <v>19</v>
      </c>
      <c r="J287">
        <v>0.43</v>
      </c>
      <c r="K287">
        <v>95.4</v>
      </c>
      <c r="L287">
        <v>69.7</v>
      </c>
      <c r="M287">
        <v>93.2</v>
      </c>
      <c r="N287">
        <v>0.21</v>
      </c>
      <c r="O287">
        <v>0.64</v>
      </c>
      <c r="P287">
        <v>7.24</v>
      </c>
      <c r="Q287">
        <v>66</v>
      </c>
      <c r="R287" s="3">
        <v>44323</v>
      </c>
      <c r="S287">
        <v>20</v>
      </c>
      <c r="T287">
        <v>107</v>
      </c>
      <c r="U287">
        <v>56</v>
      </c>
      <c r="V287">
        <v>73</v>
      </c>
      <c r="W287">
        <v>3</v>
      </c>
      <c r="X287">
        <v>37</v>
      </c>
      <c r="Y287" s="48">
        <f t="shared" si="8"/>
        <v>73</v>
      </c>
      <c r="Z287">
        <v>36</v>
      </c>
      <c r="AA287">
        <f t="shared" si="9"/>
        <v>1</v>
      </c>
    </row>
    <row r="288" spans="1:27" x14ac:dyDescent="0.25">
      <c r="A288">
        <v>36</v>
      </c>
      <c r="B288">
        <v>0.59</v>
      </c>
      <c r="C288">
        <v>257</v>
      </c>
      <c r="D288">
        <v>228</v>
      </c>
      <c r="E288" t="s">
        <v>26</v>
      </c>
      <c r="F288">
        <v>5.8</v>
      </c>
      <c r="G288">
        <v>2879</v>
      </c>
      <c r="H288">
        <v>3.7</v>
      </c>
      <c r="I288">
        <v>18.899999999999999</v>
      </c>
      <c r="J288">
        <v>0.39</v>
      </c>
      <c r="K288">
        <v>82</v>
      </c>
      <c r="L288">
        <v>79.3</v>
      </c>
      <c r="M288">
        <v>51.6</v>
      </c>
      <c r="N288">
        <v>0.21</v>
      </c>
      <c r="O288">
        <v>0.67</v>
      </c>
      <c r="P288">
        <v>7.22</v>
      </c>
      <c r="Q288">
        <v>66</v>
      </c>
      <c r="R288" s="3">
        <v>44323</v>
      </c>
      <c r="S288">
        <v>20</v>
      </c>
      <c r="T288">
        <v>132</v>
      </c>
      <c r="U288">
        <v>56</v>
      </c>
      <c r="V288">
        <v>74</v>
      </c>
      <c r="W288">
        <v>3</v>
      </c>
      <c r="X288">
        <v>36.6</v>
      </c>
      <c r="Y288" s="48">
        <f t="shared" si="8"/>
        <v>81.333333333333329</v>
      </c>
      <c r="Z288">
        <v>36</v>
      </c>
      <c r="AA288">
        <f t="shared" si="9"/>
        <v>0</v>
      </c>
    </row>
    <row r="289" spans="1:27" x14ac:dyDescent="0.25">
      <c r="A289">
        <v>38</v>
      </c>
      <c r="B289">
        <v>0.74</v>
      </c>
      <c r="C289">
        <v>228</v>
      </c>
      <c r="D289">
        <v>522</v>
      </c>
      <c r="E289" t="s">
        <v>26</v>
      </c>
      <c r="F289">
        <v>2.19</v>
      </c>
      <c r="G289">
        <v>2589</v>
      </c>
      <c r="H289">
        <v>11.4</v>
      </c>
      <c r="I289">
        <v>10.1</v>
      </c>
      <c r="J289">
        <v>0.79</v>
      </c>
      <c r="K289">
        <v>94.6</v>
      </c>
      <c r="L289">
        <v>28.3</v>
      </c>
      <c r="M289">
        <v>71.3</v>
      </c>
      <c r="N289">
        <v>0.21</v>
      </c>
      <c r="O289">
        <v>0.74</v>
      </c>
      <c r="P289">
        <v>7.4</v>
      </c>
      <c r="Q289">
        <v>62</v>
      </c>
      <c r="R289" s="3">
        <v>44287</v>
      </c>
      <c r="S289">
        <v>60</v>
      </c>
      <c r="T289">
        <v>130</v>
      </c>
      <c r="U289">
        <v>74</v>
      </c>
      <c r="V289">
        <v>67</v>
      </c>
      <c r="W289">
        <v>15</v>
      </c>
      <c r="X289">
        <v>36.1</v>
      </c>
      <c r="Y289" s="48">
        <f t="shared" si="8"/>
        <v>92.666666666666671</v>
      </c>
      <c r="Z289">
        <v>38</v>
      </c>
      <c r="AA289">
        <f t="shared" si="9"/>
        <v>0</v>
      </c>
    </row>
    <row r="290" spans="1:27" x14ac:dyDescent="0.25">
      <c r="A290">
        <v>38</v>
      </c>
      <c r="B290">
        <v>0.75</v>
      </c>
      <c r="C290">
        <v>382</v>
      </c>
      <c r="D290">
        <v>452</v>
      </c>
      <c r="E290" t="s">
        <v>26</v>
      </c>
      <c r="F290">
        <v>1.03</v>
      </c>
      <c r="G290">
        <v>1846</v>
      </c>
      <c r="H290">
        <v>10.8</v>
      </c>
      <c r="K290">
        <v>91.2</v>
      </c>
      <c r="L290">
        <v>31.3</v>
      </c>
      <c r="M290">
        <v>58.9</v>
      </c>
      <c r="N290">
        <v>0.21</v>
      </c>
      <c r="P290">
        <v>7.46</v>
      </c>
      <c r="Q290">
        <v>62</v>
      </c>
      <c r="R290" s="3">
        <v>44288</v>
      </c>
      <c r="S290">
        <v>21</v>
      </c>
      <c r="T290">
        <v>145</v>
      </c>
      <c r="U290">
        <v>75</v>
      </c>
      <c r="V290">
        <v>74</v>
      </c>
      <c r="W290">
        <v>0</v>
      </c>
      <c r="X290">
        <v>36.4</v>
      </c>
      <c r="Y290" s="48">
        <f t="shared" si="8"/>
        <v>98.333333333333329</v>
      </c>
      <c r="Z290">
        <v>38</v>
      </c>
      <c r="AA290">
        <f t="shared" si="9"/>
        <v>1</v>
      </c>
    </row>
    <row r="291" spans="1:27" x14ac:dyDescent="0.25">
      <c r="A291">
        <v>38</v>
      </c>
      <c r="B291">
        <v>0.52</v>
      </c>
      <c r="C291">
        <v>470</v>
      </c>
      <c r="D291">
        <v>524</v>
      </c>
      <c r="E291" t="s">
        <v>26</v>
      </c>
      <c r="F291">
        <v>1.54</v>
      </c>
      <c r="G291">
        <v>1988</v>
      </c>
      <c r="H291">
        <v>17</v>
      </c>
      <c r="I291">
        <v>17.5</v>
      </c>
      <c r="K291">
        <v>90.4</v>
      </c>
      <c r="L291">
        <v>31</v>
      </c>
      <c r="M291">
        <v>61.1</v>
      </c>
      <c r="N291">
        <v>0.21</v>
      </c>
      <c r="O291">
        <v>0.63</v>
      </c>
      <c r="P291">
        <v>7.43</v>
      </c>
      <c r="Q291">
        <v>62</v>
      </c>
      <c r="R291" s="3">
        <v>44291</v>
      </c>
      <c r="S291">
        <v>18</v>
      </c>
      <c r="T291">
        <v>170</v>
      </c>
      <c r="U291">
        <v>80</v>
      </c>
      <c r="V291">
        <v>78</v>
      </c>
      <c r="W291">
        <v>15</v>
      </c>
      <c r="X291">
        <v>37</v>
      </c>
      <c r="Y291" s="48">
        <f t="shared" si="8"/>
        <v>110</v>
      </c>
      <c r="Z291">
        <v>38</v>
      </c>
      <c r="AA291">
        <f t="shared" si="9"/>
        <v>1</v>
      </c>
    </row>
    <row r="292" spans="1:27" x14ac:dyDescent="0.25">
      <c r="A292">
        <v>41</v>
      </c>
      <c r="B292">
        <v>0.31</v>
      </c>
      <c r="C292">
        <v>176</v>
      </c>
      <c r="D292">
        <v>267</v>
      </c>
      <c r="E292" t="s">
        <v>26</v>
      </c>
      <c r="F292">
        <v>0.6</v>
      </c>
      <c r="G292">
        <v>2133</v>
      </c>
      <c r="H292">
        <v>29.5</v>
      </c>
      <c r="I292">
        <v>109.7</v>
      </c>
      <c r="K292">
        <v>90.2</v>
      </c>
      <c r="L292">
        <v>24.4</v>
      </c>
      <c r="M292">
        <v>67.400000000000006</v>
      </c>
      <c r="N292">
        <v>0.21</v>
      </c>
      <c r="O292">
        <v>11.72</v>
      </c>
      <c r="P292">
        <v>7.35</v>
      </c>
      <c r="Q292">
        <v>58</v>
      </c>
      <c r="R292" s="3">
        <v>44305</v>
      </c>
      <c r="S292">
        <v>19</v>
      </c>
      <c r="T292">
        <v>122</v>
      </c>
      <c r="U292">
        <v>78</v>
      </c>
      <c r="V292">
        <v>80</v>
      </c>
      <c r="W292">
        <v>15</v>
      </c>
      <c r="X292">
        <v>37.5</v>
      </c>
      <c r="Y292" s="48">
        <f t="shared" si="8"/>
        <v>92.666666666666671</v>
      </c>
      <c r="Z292">
        <v>41</v>
      </c>
      <c r="AA292">
        <f t="shared" si="9"/>
        <v>1</v>
      </c>
    </row>
    <row r="293" spans="1:27" x14ac:dyDescent="0.25">
      <c r="A293">
        <v>41</v>
      </c>
      <c r="B293">
        <v>0.32</v>
      </c>
      <c r="C293">
        <v>177</v>
      </c>
      <c r="D293">
        <v>311</v>
      </c>
      <c r="E293" t="s">
        <v>26</v>
      </c>
      <c r="F293">
        <v>0.84</v>
      </c>
      <c r="K293">
        <v>88.4</v>
      </c>
      <c r="L293">
        <v>30.1</v>
      </c>
      <c r="M293">
        <v>62.7</v>
      </c>
      <c r="N293">
        <v>0.21</v>
      </c>
      <c r="P293">
        <v>7.34</v>
      </c>
      <c r="Q293">
        <v>58</v>
      </c>
      <c r="R293" s="3">
        <v>44306</v>
      </c>
      <c r="S293">
        <v>20</v>
      </c>
      <c r="T293">
        <v>124</v>
      </c>
      <c r="U293">
        <v>79</v>
      </c>
      <c r="V293">
        <v>78</v>
      </c>
      <c r="W293">
        <v>0</v>
      </c>
      <c r="X293">
        <v>36.1</v>
      </c>
      <c r="Y293" s="48">
        <f t="shared" si="8"/>
        <v>94</v>
      </c>
      <c r="Z293">
        <v>41</v>
      </c>
      <c r="AA293">
        <f t="shared" si="9"/>
        <v>1</v>
      </c>
    </row>
    <row r="294" spans="1:27" x14ac:dyDescent="0.25">
      <c r="A294">
        <v>41</v>
      </c>
      <c r="B294">
        <v>0.22</v>
      </c>
      <c r="C294">
        <v>233</v>
      </c>
      <c r="D294">
        <v>345</v>
      </c>
      <c r="E294" t="s">
        <v>26</v>
      </c>
      <c r="G294">
        <v>3050</v>
      </c>
      <c r="K294">
        <v>93.2</v>
      </c>
      <c r="L294">
        <v>32.1</v>
      </c>
      <c r="M294">
        <v>67.2</v>
      </c>
      <c r="N294">
        <v>0.21</v>
      </c>
      <c r="P294">
        <v>7.32</v>
      </c>
      <c r="Q294">
        <v>58</v>
      </c>
      <c r="R294" s="3">
        <v>44309</v>
      </c>
      <c r="S294">
        <v>19</v>
      </c>
      <c r="T294">
        <v>128</v>
      </c>
      <c r="U294">
        <v>80</v>
      </c>
      <c r="V294">
        <v>78</v>
      </c>
      <c r="W294">
        <v>15</v>
      </c>
      <c r="X294">
        <v>36.700000000000003</v>
      </c>
      <c r="Y294" s="48">
        <f t="shared" si="8"/>
        <v>96</v>
      </c>
      <c r="Z294">
        <v>41</v>
      </c>
      <c r="AA294">
        <f t="shared" si="9"/>
        <v>1</v>
      </c>
    </row>
    <row r="295" spans="1:27" x14ac:dyDescent="0.25">
      <c r="A295">
        <v>41</v>
      </c>
      <c r="B295">
        <v>0.18</v>
      </c>
      <c r="C295">
        <v>225</v>
      </c>
      <c r="E295" t="s">
        <v>26</v>
      </c>
      <c r="I295">
        <v>105.9</v>
      </c>
      <c r="K295">
        <v>89.9</v>
      </c>
      <c r="L295">
        <v>28.6</v>
      </c>
      <c r="M295">
        <v>64.900000000000006</v>
      </c>
      <c r="N295">
        <v>0.21</v>
      </c>
      <c r="O295">
        <v>10.6</v>
      </c>
      <c r="P295">
        <v>7.38</v>
      </c>
      <c r="Q295">
        <v>58</v>
      </c>
      <c r="R295" s="3">
        <v>44311</v>
      </c>
      <c r="S295">
        <v>22</v>
      </c>
      <c r="T295">
        <v>115</v>
      </c>
      <c r="U295">
        <v>78</v>
      </c>
      <c r="V295">
        <v>82</v>
      </c>
      <c r="W295">
        <v>15</v>
      </c>
      <c r="X295">
        <v>36.200000000000003</v>
      </c>
      <c r="Y295" s="48">
        <f t="shared" si="8"/>
        <v>90.333333333333329</v>
      </c>
      <c r="Z295">
        <v>41</v>
      </c>
      <c r="AA295">
        <f t="shared" si="9"/>
        <v>1</v>
      </c>
    </row>
    <row r="296" spans="1:27" x14ac:dyDescent="0.25">
      <c r="A296">
        <v>41</v>
      </c>
      <c r="B296">
        <v>0.21</v>
      </c>
      <c r="C296">
        <v>202</v>
      </c>
      <c r="E296" t="s">
        <v>26</v>
      </c>
      <c r="F296">
        <v>4.8099999999999996</v>
      </c>
      <c r="I296">
        <v>111.4</v>
      </c>
      <c r="J296">
        <v>0.33</v>
      </c>
      <c r="K296">
        <v>94.5</v>
      </c>
      <c r="L296">
        <v>35.4</v>
      </c>
      <c r="M296">
        <v>84.6</v>
      </c>
      <c r="N296">
        <v>0.21</v>
      </c>
      <c r="P296">
        <v>7.3</v>
      </c>
      <c r="Q296">
        <v>58</v>
      </c>
      <c r="R296" s="3">
        <v>44313</v>
      </c>
      <c r="S296">
        <v>12</v>
      </c>
      <c r="T296">
        <v>104</v>
      </c>
      <c r="U296">
        <v>72</v>
      </c>
      <c r="V296">
        <v>74</v>
      </c>
      <c r="W296">
        <v>8</v>
      </c>
      <c r="X296">
        <v>36.299999999999997</v>
      </c>
      <c r="Y296" s="48">
        <f t="shared" si="8"/>
        <v>82.666666666666671</v>
      </c>
      <c r="Z296">
        <v>41</v>
      </c>
      <c r="AA296">
        <f t="shared" si="9"/>
        <v>1</v>
      </c>
    </row>
    <row r="297" spans="1:27" x14ac:dyDescent="0.25">
      <c r="A297">
        <v>41</v>
      </c>
      <c r="B297">
        <v>0.2</v>
      </c>
      <c r="C297">
        <v>266</v>
      </c>
      <c r="E297" t="s">
        <v>26</v>
      </c>
      <c r="I297">
        <v>121.2</v>
      </c>
      <c r="J297">
        <v>0.64</v>
      </c>
      <c r="K297">
        <v>89.4</v>
      </c>
      <c r="L297">
        <v>46.4</v>
      </c>
      <c r="M297">
        <v>52.6</v>
      </c>
      <c r="N297">
        <v>0.21</v>
      </c>
      <c r="O297">
        <v>10.130000000000001</v>
      </c>
      <c r="P297">
        <v>7.13</v>
      </c>
      <c r="Q297">
        <v>58</v>
      </c>
      <c r="R297" s="3">
        <v>44313</v>
      </c>
      <c r="S297">
        <v>20</v>
      </c>
      <c r="T297">
        <v>112</v>
      </c>
      <c r="U297">
        <v>65</v>
      </c>
      <c r="V297">
        <v>62</v>
      </c>
      <c r="W297">
        <v>2</v>
      </c>
      <c r="X297">
        <v>36.200000000000003</v>
      </c>
      <c r="Y297" s="48">
        <f t="shared" si="8"/>
        <v>80.666666666666671</v>
      </c>
      <c r="Z297">
        <v>41</v>
      </c>
      <c r="AA297">
        <f t="shared" si="9"/>
        <v>1</v>
      </c>
    </row>
    <row r="298" spans="1:27" x14ac:dyDescent="0.25">
      <c r="A298">
        <v>41</v>
      </c>
      <c r="B298">
        <v>0.08</v>
      </c>
      <c r="C298">
        <v>163</v>
      </c>
      <c r="E298" t="s">
        <v>26</v>
      </c>
      <c r="I298">
        <v>70.2</v>
      </c>
      <c r="J298">
        <v>0.55000000000000004</v>
      </c>
      <c r="K298">
        <v>68.099999999999994</v>
      </c>
      <c r="L298">
        <v>58.5</v>
      </c>
      <c r="M298">
        <v>46.3</v>
      </c>
      <c r="N298">
        <v>0.21</v>
      </c>
      <c r="O298">
        <v>4.91</v>
      </c>
      <c r="P298">
        <v>7.13</v>
      </c>
      <c r="Q298">
        <v>58</v>
      </c>
      <c r="R298" s="3">
        <v>44315</v>
      </c>
      <c r="S298">
        <v>20</v>
      </c>
      <c r="T298">
        <v>93</v>
      </c>
      <c r="U298">
        <v>62</v>
      </c>
      <c r="V298">
        <v>72</v>
      </c>
      <c r="W298">
        <v>3</v>
      </c>
      <c r="X298">
        <v>33.4</v>
      </c>
      <c r="Y298" s="48">
        <f t="shared" si="8"/>
        <v>72.333333333333329</v>
      </c>
      <c r="Z298">
        <v>41</v>
      </c>
      <c r="AA298">
        <f t="shared" si="9"/>
        <v>1</v>
      </c>
    </row>
    <row r="299" spans="1:27" x14ac:dyDescent="0.25">
      <c r="A299">
        <v>41</v>
      </c>
      <c r="B299">
        <v>0.1</v>
      </c>
      <c r="C299">
        <v>127</v>
      </c>
      <c r="E299" t="s">
        <v>26</v>
      </c>
      <c r="I299">
        <v>47.7</v>
      </c>
      <c r="J299">
        <v>0.38</v>
      </c>
      <c r="K299">
        <v>62.2</v>
      </c>
      <c r="L299">
        <v>70.2</v>
      </c>
      <c r="M299">
        <v>44.6</v>
      </c>
      <c r="N299">
        <v>0.21</v>
      </c>
      <c r="O299">
        <v>3.71</v>
      </c>
      <c r="P299">
        <v>7.05</v>
      </c>
      <c r="Q299">
        <v>58</v>
      </c>
      <c r="R299" s="3">
        <v>44316</v>
      </c>
      <c r="S299">
        <v>20</v>
      </c>
      <c r="T299">
        <v>130</v>
      </c>
      <c r="U299">
        <v>90</v>
      </c>
      <c r="V299">
        <v>89</v>
      </c>
      <c r="W299">
        <v>3</v>
      </c>
      <c r="X299">
        <v>37.5</v>
      </c>
      <c r="Y299" s="48">
        <f t="shared" si="8"/>
        <v>103.33333333333333</v>
      </c>
      <c r="Z299">
        <v>41</v>
      </c>
      <c r="AA299">
        <f t="shared" si="9"/>
        <v>1</v>
      </c>
    </row>
    <row r="300" spans="1:27" x14ac:dyDescent="0.25">
      <c r="A300">
        <v>41</v>
      </c>
      <c r="B300">
        <v>0.21</v>
      </c>
      <c r="C300">
        <v>82</v>
      </c>
      <c r="E300" t="s">
        <v>26</v>
      </c>
      <c r="I300">
        <v>74</v>
      </c>
      <c r="K300">
        <v>70.400000000000006</v>
      </c>
      <c r="L300">
        <v>40.5</v>
      </c>
      <c r="M300">
        <v>46.1</v>
      </c>
      <c r="N300">
        <v>0.21</v>
      </c>
      <c r="O300">
        <v>4.3</v>
      </c>
      <c r="P300">
        <v>7.15</v>
      </c>
      <c r="Q300">
        <v>58</v>
      </c>
      <c r="R300" s="3">
        <v>44316</v>
      </c>
      <c r="S300">
        <v>21</v>
      </c>
      <c r="T300">
        <v>126</v>
      </c>
      <c r="U300">
        <v>78</v>
      </c>
      <c r="V300">
        <v>77</v>
      </c>
      <c r="W300">
        <v>0</v>
      </c>
      <c r="X300">
        <v>37.299999999999997</v>
      </c>
      <c r="Y300" s="48">
        <f t="shared" si="8"/>
        <v>94</v>
      </c>
      <c r="Z300">
        <v>41</v>
      </c>
      <c r="AA300">
        <f t="shared" si="9"/>
        <v>1</v>
      </c>
    </row>
    <row r="301" spans="1:27" x14ac:dyDescent="0.25">
      <c r="A301">
        <v>41</v>
      </c>
      <c r="B301">
        <v>0.13</v>
      </c>
      <c r="C301">
        <v>49</v>
      </c>
      <c r="E301" t="s">
        <v>26</v>
      </c>
      <c r="I301">
        <v>85</v>
      </c>
      <c r="K301">
        <v>89.7</v>
      </c>
      <c r="L301">
        <v>41.4</v>
      </c>
      <c r="M301">
        <v>52</v>
      </c>
      <c r="N301">
        <v>0.21</v>
      </c>
      <c r="O301">
        <v>5.48</v>
      </c>
      <c r="P301">
        <v>7.19</v>
      </c>
      <c r="Q301">
        <v>58</v>
      </c>
      <c r="R301" s="3">
        <v>44317</v>
      </c>
      <c r="S301">
        <v>24</v>
      </c>
      <c r="T301">
        <v>106</v>
      </c>
      <c r="U301">
        <v>70</v>
      </c>
      <c r="V301">
        <v>67</v>
      </c>
      <c r="W301">
        <v>3</v>
      </c>
      <c r="X301">
        <v>32.5</v>
      </c>
      <c r="Y301" s="48">
        <f t="shared" si="8"/>
        <v>82</v>
      </c>
      <c r="Z301">
        <v>41</v>
      </c>
      <c r="AA301">
        <f t="shared" si="9"/>
        <v>1</v>
      </c>
    </row>
    <row r="302" spans="1:27" x14ac:dyDescent="0.25">
      <c r="A302">
        <v>41</v>
      </c>
      <c r="B302">
        <v>0.25</v>
      </c>
      <c r="C302">
        <v>43</v>
      </c>
      <c r="E302" t="s">
        <v>26</v>
      </c>
      <c r="I302">
        <v>111.4</v>
      </c>
      <c r="K302">
        <v>82.7</v>
      </c>
      <c r="L302">
        <v>40</v>
      </c>
      <c r="M302">
        <v>72.099999999999994</v>
      </c>
      <c r="N302">
        <v>0.21</v>
      </c>
      <c r="O302">
        <v>6.27</v>
      </c>
      <c r="P302" t="s">
        <v>28</v>
      </c>
      <c r="Q302">
        <v>58</v>
      </c>
      <c r="R302" s="3">
        <v>44319</v>
      </c>
      <c r="S302">
        <v>22</v>
      </c>
      <c r="T302">
        <v>90</v>
      </c>
      <c r="U302">
        <v>53</v>
      </c>
      <c r="V302">
        <v>90</v>
      </c>
      <c r="W302">
        <v>10</v>
      </c>
      <c r="X302">
        <v>33.9</v>
      </c>
      <c r="Y302" s="48">
        <f t="shared" si="8"/>
        <v>65.333333333333329</v>
      </c>
      <c r="Z302">
        <v>41</v>
      </c>
      <c r="AA302">
        <f t="shared" si="9"/>
        <v>1</v>
      </c>
    </row>
    <row r="303" spans="1:27" x14ac:dyDescent="0.25">
      <c r="A303">
        <v>41</v>
      </c>
      <c r="B303">
        <v>0.22</v>
      </c>
      <c r="C303">
        <v>53</v>
      </c>
      <c r="E303" t="s">
        <v>26</v>
      </c>
      <c r="I303">
        <v>66.3</v>
      </c>
      <c r="K303">
        <v>61.6</v>
      </c>
      <c r="L303">
        <v>75.900000000000006</v>
      </c>
      <c r="M303">
        <v>49.6</v>
      </c>
      <c r="N303">
        <v>0.21</v>
      </c>
      <c r="O303">
        <v>4.78</v>
      </c>
      <c r="P303">
        <v>6.93</v>
      </c>
      <c r="Q303">
        <v>58</v>
      </c>
      <c r="R303" s="3">
        <v>44320</v>
      </c>
      <c r="S303">
        <v>19</v>
      </c>
      <c r="T303">
        <v>95</v>
      </c>
      <c r="U303">
        <v>55</v>
      </c>
      <c r="V303">
        <v>96</v>
      </c>
      <c r="W303">
        <v>3</v>
      </c>
      <c r="X303">
        <v>34.4</v>
      </c>
      <c r="Y303" s="48">
        <f t="shared" si="8"/>
        <v>68.333333333333329</v>
      </c>
      <c r="Z303">
        <v>41</v>
      </c>
      <c r="AA303">
        <f t="shared" si="9"/>
        <v>1</v>
      </c>
    </row>
    <row r="304" spans="1:27" x14ac:dyDescent="0.25">
      <c r="A304">
        <v>42</v>
      </c>
      <c r="B304">
        <v>0.49</v>
      </c>
      <c r="C304">
        <v>179</v>
      </c>
      <c r="D304">
        <v>250</v>
      </c>
      <c r="E304" t="s">
        <v>26</v>
      </c>
      <c r="F304">
        <v>0.91</v>
      </c>
      <c r="G304">
        <v>106</v>
      </c>
      <c r="H304">
        <v>21.7</v>
      </c>
      <c r="I304">
        <v>34.1</v>
      </c>
      <c r="K304">
        <v>93.5</v>
      </c>
      <c r="L304">
        <v>28.3</v>
      </c>
      <c r="M304">
        <v>65.900000000000006</v>
      </c>
      <c r="N304">
        <v>0.21</v>
      </c>
      <c r="O304">
        <v>1.91</v>
      </c>
      <c r="P304">
        <v>7.37</v>
      </c>
      <c r="Q304">
        <v>74</v>
      </c>
      <c r="R304" s="3">
        <v>44287</v>
      </c>
      <c r="S304">
        <v>18</v>
      </c>
      <c r="T304">
        <v>99</v>
      </c>
      <c r="U304">
        <v>61</v>
      </c>
      <c r="V304">
        <v>67</v>
      </c>
      <c r="W304">
        <v>15</v>
      </c>
      <c r="X304">
        <v>34.200000000000003</v>
      </c>
      <c r="Y304" s="48">
        <f t="shared" si="8"/>
        <v>73.666666666666671</v>
      </c>
      <c r="Z304">
        <v>42</v>
      </c>
      <c r="AA304">
        <f t="shared" si="9"/>
        <v>1</v>
      </c>
    </row>
    <row r="305" spans="1:28" x14ac:dyDescent="0.25">
      <c r="A305">
        <v>42</v>
      </c>
      <c r="B305">
        <v>0.84</v>
      </c>
      <c r="C305">
        <v>232</v>
      </c>
      <c r="E305" t="s">
        <v>26</v>
      </c>
      <c r="H305">
        <v>42.5</v>
      </c>
      <c r="I305">
        <v>30.9</v>
      </c>
      <c r="J305">
        <v>0.44</v>
      </c>
      <c r="K305">
        <v>69.7</v>
      </c>
      <c r="L305">
        <v>45.9</v>
      </c>
      <c r="M305">
        <v>42.9</v>
      </c>
      <c r="N305">
        <v>0.21</v>
      </c>
      <c r="O305">
        <v>1.42</v>
      </c>
      <c r="P305">
        <v>7.19</v>
      </c>
      <c r="Q305">
        <v>74</v>
      </c>
      <c r="R305" s="3">
        <v>44291</v>
      </c>
      <c r="S305">
        <v>20</v>
      </c>
      <c r="T305">
        <v>138</v>
      </c>
      <c r="U305">
        <v>74</v>
      </c>
      <c r="V305">
        <v>78</v>
      </c>
      <c r="W305">
        <v>10</v>
      </c>
      <c r="X305">
        <v>37.5</v>
      </c>
      <c r="Y305" s="48">
        <f t="shared" si="8"/>
        <v>95.333333333333329</v>
      </c>
      <c r="Z305">
        <v>42</v>
      </c>
      <c r="AA305">
        <f t="shared" si="9"/>
        <v>1</v>
      </c>
    </row>
    <row r="306" spans="1:28" x14ac:dyDescent="0.25">
      <c r="A306">
        <v>42</v>
      </c>
      <c r="B306">
        <v>0.44</v>
      </c>
      <c r="C306">
        <v>233</v>
      </c>
      <c r="E306" t="s">
        <v>26</v>
      </c>
      <c r="F306">
        <v>2.2599999999999998</v>
      </c>
      <c r="G306">
        <v>389</v>
      </c>
      <c r="I306">
        <v>54.9</v>
      </c>
      <c r="J306">
        <v>0.41</v>
      </c>
      <c r="K306">
        <v>79.400000000000006</v>
      </c>
      <c r="L306">
        <v>49.1</v>
      </c>
      <c r="M306">
        <v>49.1</v>
      </c>
      <c r="N306">
        <v>0.21</v>
      </c>
      <c r="O306">
        <v>2.23</v>
      </c>
      <c r="P306">
        <v>7.1</v>
      </c>
      <c r="Q306">
        <v>74</v>
      </c>
      <c r="R306" s="3">
        <v>44293</v>
      </c>
      <c r="S306">
        <v>18</v>
      </c>
      <c r="T306">
        <v>110</v>
      </c>
      <c r="U306">
        <v>70</v>
      </c>
      <c r="V306">
        <v>78</v>
      </c>
      <c r="W306">
        <v>3</v>
      </c>
      <c r="X306">
        <v>34.4</v>
      </c>
      <c r="Y306" s="48">
        <f t="shared" si="8"/>
        <v>83.333333333333329</v>
      </c>
      <c r="Z306">
        <v>42</v>
      </c>
      <c r="AA306">
        <f t="shared" si="9"/>
        <v>1</v>
      </c>
    </row>
    <row r="307" spans="1:28" x14ac:dyDescent="0.25">
      <c r="A307">
        <v>42</v>
      </c>
      <c r="B307">
        <v>0.34</v>
      </c>
      <c r="C307">
        <v>228</v>
      </c>
      <c r="E307" t="s">
        <v>26</v>
      </c>
      <c r="I307">
        <v>58.7</v>
      </c>
      <c r="J307">
        <v>0.27</v>
      </c>
      <c r="K307">
        <v>79.7</v>
      </c>
      <c r="L307">
        <v>51</v>
      </c>
      <c r="M307">
        <v>51</v>
      </c>
      <c r="N307">
        <v>0.21</v>
      </c>
      <c r="O307">
        <v>2.4300000000000002</v>
      </c>
      <c r="P307">
        <v>7.13</v>
      </c>
      <c r="Q307">
        <v>74</v>
      </c>
      <c r="R307" s="3">
        <v>44294</v>
      </c>
      <c r="S307">
        <v>22</v>
      </c>
      <c r="T307">
        <v>140</v>
      </c>
      <c r="U307">
        <v>80</v>
      </c>
      <c r="V307">
        <v>79</v>
      </c>
      <c r="W307">
        <v>3</v>
      </c>
      <c r="X307">
        <v>35.5</v>
      </c>
      <c r="Y307" s="48">
        <f t="shared" si="8"/>
        <v>100</v>
      </c>
      <c r="Z307">
        <v>42</v>
      </c>
      <c r="AA307">
        <f t="shared" si="9"/>
        <v>1</v>
      </c>
    </row>
    <row r="308" spans="1:28" x14ac:dyDescent="0.25">
      <c r="A308">
        <v>42</v>
      </c>
      <c r="B308">
        <v>0.41</v>
      </c>
      <c r="C308">
        <v>242</v>
      </c>
      <c r="E308" t="s">
        <v>26</v>
      </c>
      <c r="I308">
        <v>69.8</v>
      </c>
      <c r="J308">
        <v>0.41</v>
      </c>
      <c r="K308">
        <v>61.8</v>
      </c>
      <c r="L308">
        <v>61.7</v>
      </c>
      <c r="M308">
        <v>35.4</v>
      </c>
      <c r="N308">
        <v>0.21</v>
      </c>
      <c r="O308">
        <v>2.27</v>
      </c>
      <c r="P308">
        <v>7.17</v>
      </c>
      <c r="Q308">
        <v>74</v>
      </c>
      <c r="R308" s="3">
        <v>44295</v>
      </c>
      <c r="S308">
        <v>20</v>
      </c>
      <c r="T308">
        <v>132</v>
      </c>
      <c r="U308">
        <v>56</v>
      </c>
      <c r="V308">
        <v>74</v>
      </c>
      <c r="W308">
        <v>3</v>
      </c>
      <c r="X308">
        <v>34.200000000000003</v>
      </c>
      <c r="Y308" s="48">
        <f t="shared" si="8"/>
        <v>81.333333333333329</v>
      </c>
      <c r="Z308">
        <v>42</v>
      </c>
      <c r="AA308">
        <f t="shared" si="9"/>
        <v>1</v>
      </c>
    </row>
    <row r="309" spans="1:28" x14ac:dyDescent="0.25">
      <c r="A309">
        <v>42</v>
      </c>
      <c r="B309">
        <v>0.5</v>
      </c>
      <c r="C309">
        <v>242</v>
      </c>
      <c r="E309" t="s">
        <v>26</v>
      </c>
      <c r="G309">
        <v>234</v>
      </c>
      <c r="H309">
        <v>51.6</v>
      </c>
      <c r="I309">
        <v>77.099999999999994</v>
      </c>
      <c r="J309">
        <v>0.36</v>
      </c>
      <c r="K309">
        <v>63.5</v>
      </c>
      <c r="L309">
        <v>52.8</v>
      </c>
      <c r="M309">
        <v>36.4</v>
      </c>
      <c r="N309">
        <v>0.21</v>
      </c>
      <c r="O309">
        <v>2.11</v>
      </c>
      <c r="P309">
        <v>7.24</v>
      </c>
      <c r="Q309">
        <v>74</v>
      </c>
      <c r="R309" s="3">
        <v>44295</v>
      </c>
      <c r="S309">
        <v>20</v>
      </c>
      <c r="T309">
        <v>132</v>
      </c>
      <c r="U309">
        <v>56</v>
      </c>
      <c r="V309">
        <v>74</v>
      </c>
      <c r="W309">
        <v>3</v>
      </c>
      <c r="X309">
        <v>35</v>
      </c>
      <c r="Y309" s="48">
        <f t="shared" si="8"/>
        <v>81.333333333333329</v>
      </c>
      <c r="Z309">
        <v>42</v>
      </c>
      <c r="AA309">
        <f t="shared" si="9"/>
        <v>1</v>
      </c>
    </row>
    <row r="310" spans="1:28" x14ac:dyDescent="0.25">
      <c r="A310">
        <v>42</v>
      </c>
      <c r="B310">
        <v>0.55000000000000004</v>
      </c>
      <c r="C310">
        <v>289</v>
      </c>
      <c r="E310" t="s">
        <v>26</v>
      </c>
      <c r="I310">
        <v>66.599999999999994</v>
      </c>
      <c r="J310">
        <v>0.44</v>
      </c>
      <c r="K310">
        <v>67.3</v>
      </c>
      <c r="L310">
        <v>45.6</v>
      </c>
      <c r="M310">
        <v>38.9</v>
      </c>
      <c r="N310">
        <v>0.21</v>
      </c>
      <c r="O310">
        <v>1.45</v>
      </c>
      <c r="P310">
        <v>7.32</v>
      </c>
      <c r="Q310">
        <v>74</v>
      </c>
      <c r="R310" s="3">
        <v>44297</v>
      </c>
      <c r="S310">
        <v>22</v>
      </c>
      <c r="T310">
        <v>164</v>
      </c>
      <c r="U310">
        <v>78</v>
      </c>
      <c r="V310">
        <v>88</v>
      </c>
      <c r="W310">
        <v>10</v>
      </c>
      <c r="X310">
        <v>37.6</v>
      </c>
      <c r="Y310" s="48">
        <f t="shared" si="8"/>
        <v>106.66666666666667</v>
      </c>
      <c r="Z310">
        <v>42</v>
      </c>
      <c r="AA310">
        <f t="shared" si="9"/>
        <v>1</v>
      </c>
    </row>
    <row r="311" spans="1:28" x14ac:dyDescent="0.25">
      <c r="A311">
        <v>42</v>
      </c>
      <c r="B311">
        <v>0.56999999999999995</v>
      </c>
      <c r="C311">
        <v>297</v>
      </c>
      <c r="E311" t="s">
        <v>26</v>
      </c>
      <c r="I311">
        <v>47</v>
      </c>
      <c r="K311">
        <v>57.1</v>
      </c>
      <c r="L311">
        <v>44.4</v>
      </c>
      <c r="M311">
        <v>32.299999999999997</v>
      </c>
      <c r="N311">
        <v>0.21</v>
      </c>
      <c r="O311">
        <v>1.1100000000000001</v>
      </c>
      <c r="P311">
        <v>7.37</v>
      </c>
      <c r="Q311">
        <v>74</v>
      </c>
      <c r="R311" s="3">
        <v>44299</v>
      </c>
      <c r="S311">
        <v>20</v>
      </c>
      <c r="T311">
        <v>148</v>
      </c>
      <c r="U311">
        <v>59</v>
      </c>
      <c r="V311">
        <v>78</v>
      </c>
      <c r="W311">
        <v>0</v>
      </c>
      <c r="X311">
        <v>37</v>
      </c>
      <c r="Y311" s="48">
        <f t="shared" si="8"/>
        <v>88.666666666666671</v>
      </c>
      <c r="Z311">
        <v>42</v>
      </c>
      <c r="AA311">
        <f t="shared" si="9"/>
        <v>1</v>
      </c>
    </row>
    <row r="312" spans="1:28" x14ac:dyDescent="0.25">
      <c r="A312">
        <v>42</v>
      </c>
      <c r="B312">
        <v>0.64</v>
      </c>
      <c r="C312">
        <v>360</v>
      </c>
      <c r="E312" t="s">
        <v>26</v>
      </c>
      <c r="I312">
        <v>30.6</v>
      </c>
      <c r="K312">
        <v>43.1</v>
      </c>
      <c r="L312">
        <v>44.4</v>
      </c>
      <c r="M312">
        <v>25.1</v>
      </c>
      <c r="N312">
        <v>0.21</v>
      </c>
      <c r="O312" s="9">
        <v>0.95</v>
      </c>
      <c r="P312" s="9">
        <v>7.39</v>
      </c>
      <c r="Q312">
        <v>74</v>
      </c>
      <c r="R312" s="3">
        <v>44301</v>
      </c>
      <c r="S312">
        <v>27</v>
      </c>
      <c r="T312">
        <v>163</v>
      </c>
      <c r="U312">
        <v>66</v>
      </c>
      <c r="V312">
        <v>80</v>
      </c>
      <c r="W312">
        <v>0</v>
      </c>
      <c r="X312">
        <v>38.6</v>
      </c>
      <c r="Y312" s="48">
        <f t="shared" si="8"/>
        <v>98.333333333333329</v>
      </c>
      <c r="Z312">
        <v>42</v>
      </c>
      <c r="AA312">
        <f t="shared" si="9"/>
        <v>1</v>
      </c>
    </row>
    <row r="313" spans="1:28" s="7" customFormat="1" x14ac:dyDescent="0.25">
      <c r="A313" s="7">
        <v>42</v>
      </c>
      <c r="B313" s="7">
        <v>0.4</v>
      </c>
      <c r="C313" s="7">
        <v>312</v>
      </c>
      <c r="E313" t="s">
        <v>26</v>
      </c>
      <c r="I313" s="7">
        <v>30.3</v>
      </c>
      <c r="K313" s="7">
        <v>88</v>
      </c>
      <c r="L313" s="7">
        <v>37.4</v>
      </c>
      <c r="M313" s="7">
        <v>56.8</v>
      </c>
      <c r="N313" s="7">
        <v>0.21</v>
      </c>
      <c r="O313" s="7">
        <v>0.9</v>
      </c>
      <c r="P313" s="7">
        <v>7.4</v>
      </c>
      <c r="Q313" s="7">
        <v>74</v>
      </c>
      <c r="R313" s="8">
        <v>44302</v>
      </c>
      <c r="S313" s="7">
        <v>21</v>
      </c>
      <c r="T313" s="7">
        <v>134</v>
      </c>
      <c r="U313" s="7">
        <v>64</v>
      </c>
      <c r="V313" s="7">
        <v>82</v>
      </c>
      <c r="W313" s="7">
        <v>8</v>
      </c>
      <c r="X313" s="7">
        <v>37.299999999999997</v>
      </c>
      <c r="Y313" s="48">
        <f t="shared" si="8"/>
        <v>87.333333333333329</v>
      </c>
      <c r="Z313" s="7">
        <v>42</v>
      </c>
      <c r="AA313">
        <f t="shared" si="9"/>
        <v>1</v>
      </c>
      <c r="AB313" s="58"/>
    </row>
    <row r="314" spans="1:28" x14ac:dyDescent="0.25">
      <c r="A314">
        <v>42</v>
      </c>
      <c r="B314">
        <v>0.75</v>
      </c>
      <c r="C314">
        <v>363</v>
      </c>
      <c r="E314" t="s">
        <v>26</v>
      </c>
      <c r="I314">
        <v>30.6</v>
      </c>
      <c r="K314">
        <v>65.900000000000006</v>
      </c>
      <c r="L314">
        <v>39.5</v>
      </c>
      <c r="M314">
        <v>34.700000000000003</v>
      </c>
      <c r="N314">
        <v>0.21</v>
      </c>
      <c r="O314">
        <v>0.85</v>
      </c>
      <c r="P314">
        <v>7.4</v>
      </c>
      <c r="Q314">
        <v>74</v>
      </c>
      <c r="R314" s="3">
        <v>44303</v>
      </c>
      <c r="S314">
        <v>18</v>
      </c>
      <c r="T314">
        <v>137</v>
      </c>
      <c r="U314">
        <v>65</v>
      </c>
      <c r="V314">
        <v>76</v>
      </c>
      <c r="W314">
        <v>10</v>
      </c>
      <c r="X314">
        <v>37.9</v>
      </c>
      <c r="Y314" s="48">
        <f t="shared" si="8"/>
        <v>89</v>
      </c>
      <c r="Z314">
        <v>42</v>
      </c>
      <c r="AA314">
        <f t="shared" si="9"/>
        <v>1</v>
      </c>
    </row>
    <row r="315" spans="1:28" x14ac:dyDescent="0.25">
      <c r="A315">
        <v>42</v>
      </c>
      <c r="B315">
        <v>0.37</v>
      </c>
      <c r="C315">
        <v>328</v>
      </c>
      <c r="E315" t="s">
        <v>26</v>
      </c>
      <c r="I315">
        <v>35.1</v>
      </c>
      <c r="K315">
        <v>86.7</v>
      </c>
      <c r="L315">
        <v>35</v>
      </c>
      <c r="M315">
        <v>54.6</v>
      </c>
      <c r="N315">
        <v>0.21</v>
      </c>
      <c r="O315">
        <v>0.95</v>
      </c>
      <c r="P315">
        <v>7.4</v>
      </c>
      <c r="Q315">
        <v>74</v>
      </c>
      <c r="R315" s="3">
        <v>44303</v>
      </c>
      <c r="S315">
        <v>13</v>
      </c>
      <c r="T315">
        <v>120</v>
      </c>
      <c r="U315">
        <v>59</v>
      </c>
      <c r="V315">
        <v>87</v>
      </c>
      <c r="W315">
        <v>0</v>
      </c>
      <c r="X315">
        <v>36</v>
      </c>
      <c r="Y315" s="48">
        <f t="shared" si="8"/>
        <v>79.333333333333329</v>
      </c>
      <c r="Z315">
        <v>42</v>
      </c>
      <c r="AA315">
        <f t="shared" si="9"/>
        <v>1</v>
      </c>
    </row>
    <row r="316" spans="1:28" x14ac:dyDescent="0.25">
      <c r="A316">
        <v>42</v>
      </c>
      <c r="B316">
        <v>0.53</v>
      </c>
      <c r="C316">
        <v>376</v>
      </c>
      <c r="E316" t="s">
        <v>26</v>
      </c>
      <c r="I316">
        <v>37.4</v>
      </c>
      <c r="K316">
        <v>89</v>
      </c>
      <c r="L316">
        <v>35.299999999999997</v>
      </c>
      <c r="M316">
        <v>57.7</v>
      </c>
      <c r="N316">
        <v>0.21</v>
      </c>
      <c r="O316">
        <v>0.91</v>
      </c>
      <c r="P316">
        <v>7.42</v>
      </c>
      <c r="Q316">
        <v>74</v>
      </c>
      <c r="R316" s="3">
        <v>44305</v>
      </c>
      <c r="S316">
        <v>19</v>
      </c>
      <c r="T316">
        <v>118</v>
      </c>
      <c r="U316">
        <v>57</v>
      </c>
      <c r="V316">
        <v>53</v>
      </c>
      <c r="W316">
        <v>14</v>
      </c>
      <c r="X316">
        <v>36.6</v>
      </c>
      <c r="Y316" s="48">
        <f t="shared" si="8"/>
        <v>77.333333333333329</v>
      </c>
      <c r="Z316">
        <v>42</v>
      </c>
      <c r="AA316">
        <f t="shared" si="9"/>
        <v>1</v>
      </c>
    </row>
    <row r="317" spans="1:28" x14ac:dyDescent="0.25">
      <c r="A317">
        <v>42</v>
      </c>
      <c r="B317">
        <v>0.95</v>
      </c>
      <c r="C317">
        <v>391</v>
      </c>
      <c r="E317" t="s">
        <v>26</v>
      </c>
      <c r="I317">
        <v>36.200000000000003</v>
      </c>
      <c r="J317">
        <v>0.41</v>
      </c>
      <c r="K317">
        <v>67.5</v>
      </c>
      <c r="L317">
        <v>39.6</v>
      </c>
      <c r="M317">
        <v>38.5</v>
      </c>
      <c r="N317">
        <v>0.21</v>
      </c>
      <c r="O317">
        <v>1.02</v>
      </c>
      <c r="P317">
        <v>7.36</v>
      </c>
      <c r="Q317">
        <v>74</v>
      </c>
      <c r="R317" s="3">
        <v>44307</v>
      </c>
      <c r="S317">
        <v>22</v>
      </c>
      <c r="T317">
        <v>140</v>
      </c>
      <c r="U317">
        <v>65</v>
      </c>
      <c r="V317">
        <v>82</v>
      </c>
      <c r="W317">
        <v>14</v>
      </c>
      <c r="X317">
        <v>38</v>
      </c>
      <c r="Y317" s="48">
        <f t="shared" si="8"/>
        <v>90</v>
      </c>
      <c r="Z317">
        <v>42</v>
      </c>
      <c r="AA317">
        <f t="shared" si="9"/>
        <v>1</v>
      </c>
    </row>
    <row r="318" spans="1:28" x14ac:dyDescent="0.25">
      <c r="A318">
        <v>47</v>
      </c>
      <c r="B318">
        <v>1.39</v>
      </c>
      <c r="C318">
        <v>379</v>
      </c>
      <c r="D318">
        <v>254</v>
      </c>
      <c r="E318" t="s">
        <v>26</v>
      </c>
      <c r="G318">
        <v>1401</v>
      </c>
      <c r="H318">
        <v>13.8</v>
      </c>
      <c r="I318">
        <v>21.6</v>
      </c>
      <c r="J318">
        <v>0.55000000000000004</v>
      </c>
      <c r="K318">
        <v>92.4</v>
      </c>
      <c r="L318">
        <v>27.7</v>
      </c>
      <c r="M318">
        <v>60.9</v>
      </c>
      <c r="N318">
        <v>0.21</v>
      </c>
      <c r="O318">
        <v>1.8</v>
      </c>
      <c r="P318">
        <v>7.46</v>
      </c>
      <c r="Q318">
        <v>76</v>
      </c>
      <c r="R318" s="3">
        <v>44301</v>
      </c>
      <c r="S318">
        <v>23</v>
      </c>
      <c r="T318">
        <v>107</v>
      </c>
      <c r="U318">
        <v>62</v>
      </c>
      <c r="V318">
        <v>107</v>
      </c>
      <c r="W318">
        <v>15</v>
      </c>
      <c r="X318">
        <v>36.9</v>
      </c>
      <c r="Y318" s="48">
        <f t="shared" si="8"/>
        <v>77</v>
      </c>
      <c r="Z318">
        <v>47</v>
      </c>
      <c r="AA318">
        <f t="shared" si="9"/>
        <v>1</v>
      </c>
    </row>
    <row r="319" spans="1:28" x14ac:dyDescent="0.25">
      <c r="A319">
        <v>48</v>
      </c>
      <c r="B319">
        <v>0.46</v>
      </c>
      <c r="C319">
        <v>244</v>
      </c>
      <c r="E319" t="s">
        <v>26</v>
      </c>
      <c r="F319">
        <v>0.46</v>
      </c>
      <c r="G319">
        <v>725</v>
      </c>
      <c r="H319">
        <v>6.8</v>
      </c>
      <c r="I319">
        <v>19.3</v>
      </c>
      <c r="J319">
        <v>0.56999999999999995</v>
      </c>
      <c r="K319">
        <v>92.9</v>
      </c>
      <c r="L319">
        <v>29.2</v>
      </c>
      <c r="M319">
        <v>59.5</v>
      </c>
      <c r="N319">
        <v>0.21</v>
      </c>
      <c r="O319">
        <v>0.96</v>
      </c>
      <c r="P319">
        <v>7.47</v>
      </c>
      <c r="Q319">
        <v>67</v>
      </c>
      <c r="R319" s="3">
        <v>44302</v>
      </c>
      <c r="S319">
        <v>16</v>
      </c>
      <c r="T319">
        <v>149</v>
      </c>
      <c r="U319">
        <v>97</v>
      </c>
      <c r="V319">
        <v>80</v>
      </c>
      <c r="W319">
        <v>15</v>
      </c>
      <c r="X319">
        <v>37.5</v>
      </c>
      <c r="Y319" s="48">
        <f t="shared" si="8"/>
        <v>114.33333333333333</v>
      </c>
      <c r="Z319">
        <v>48</v>
      </c>
      <c r="AA319">
        <f t="shared" si="9"/>
        <v>1</v>
      </c>
    </row>
    <row r="320" spans="1:28" x14ac:dyDescent="0.25">
      <c r="A320">
        <v>48</v>
      </c>
      <c r="B320">
        <v>0.79</v>
      </c>
      <c r="C320">
        <v>268</v>
      </c>
      <c r="E320" t="s">
        <v>26</v>
      </c>
      <c r="G320">
        <v>920</v>
      </c>
      <c r="H320">
        <v>5.0999999999999996</v>
      </c>
      <c r="I320">
        <v>22.6</v>
      </c>
      <c r="K320">
        <v>76.599999999999994</v>
      </c>
      <c r="L320">
        <v>39.799999999999997</v>
      </c>
      <c r="M320">
        <v>39.799999999999997</v>
      </c>
      <c r="N320">
        <v>0.21</v>
      </c>
      <c r="O320">
        <v>0.95</v>
      </c>
      <c r="P320">
        <v>7.46</v>
      </c>
      <c r="Q320">
        <v>67</v>
      </c>
      <c r="R320" s="3">
        <v>44303</v>
      </c>
      <c r="S320">
        <v>18</v>
      </c>
      <c r="T320">
        <v>118</v>
      </c>
      <c r="U320">
        <v>58</v>
      </c>
      <c r="V320">
        <v>80</v>
      </c>
      <c r="W320">
        <v>0</v>
      </c>
      <c r="X320">
        <v>36.4</v>
      </c>
      <c r="Y320" s="48">
        <f t="shared" si="8"/>
        <v>78</v>
      </c>
      <c r="Z320">
        <v>48</v>
      </c>
      <c r="AA320">
        <f t="shared" si="9"/>
        <v>1</v>
      </c>
    </row>
    <row r="321" spans="1:28" x14ac:dyDescent="0.25">
      <c r="A321">
        <v>48</v>
      </c>
      <c r="B321">
        <v>0.53</v>
      </c>
      <c r="C321">
        <v>256</v>
      </c>
      <c r="D321">
        <v>359</v>
      </c>
      <c r="E321" t="s">
        <v>26</v>
      </c>
      <c r="F321">
        <v>0.53</v>
      </c>
      <c r="G321">
        <v>981</v>
      </c>
      <c r="H321">
        <v>8.1999999999999993</v>
      </c>
      <c r="I321">
        <v>19.3</v>
      </c>
      <c r="K321">
        <v>92.9</v>
      </c>
      <c r="L321">
        <v>23.8</v>
      </c>
      <c r="M321">
        <v>63.3</v>
      </c>
      <c r="N321">
        <v>0.21</v>
      </c>
      <c r="O321">
        <v>0.98</v>
      </c>
      <c r="P321">
        <v>7.46</v>
      </c>
      <c r="Q321">
        <v>67</v>
      </c>
      <c r="R321" s="3">
        <v>44303</v>
      </c>
      <c r="S321">
        <v>25</v>
      </c>
      <c r="T321">
        <v>122</v>
      </c>
      <c r="U321">
        <v>70</v>
      </c>
      <c r="V321">
        <v>100</v>
      </c>
      <c r="W321">
        <v>15</v>
      </c>
      <c r="X321">
        <v>36.1</v>
      </c>
      <c r="Y321" s="48">
        <f t="shared" si="8"/>
        <v>87.333333333333329</v>
      </c>
      <c r="Z321">
        <v>48</v>
      </c>
      <c r="AA321">
        <f t="shared" si="9"/>
        <v>1</v>
      </c>
    </row>
    <row r="322" spans="1:28" x14ac:dyDescent="0.25">
      <c r="A322">
        <v>48</v>
      </c>
      <c r="B322">
        <v>0.49</v>
      </c>
      <c r="C322">
        <v>337</v>
      </c>
      <c r="E322" t="s">
        <v>26</v>
      </c>
      <c r="F322">
        <v>0.5</v>
      </c>
      <c r="G322">
        <v>2068</v>
      </c>
      <c r="H322">
        <v>8.3000000000000007</v>
      </c>
      <c r="I322">
        <v>27.1</v>
      </c>
      <c r="J322">
        <v>0.61</v>
      </c>
      <c r="K322">
        <v>92</v>
      </c>
      <c r="L322">
        <v>38.700000000000003</v>
      </c>
      <c r="M322">
        <v>65.2</v>
      </c>
      <c r="N322">
        <v>0.21</v>
      </c>
      <c r="O322">
        <v>1.25</v>
      </c>
      <c r="P322">
        <v>7.39</v>
      </c>
      <c r="Q322">
        <v>67</v>
      </c>
      <c r="R322" s="3">
        <v>44305</v>
      </c>
      <c r="S322">
        <v>24</v>
      </c>
      <c r="T322">
        <v>102</v>
      </c>
      <c r="U322">
        <v>63</v>
      </c>
      <c r="V322">
        <v>52</v>
      </c>
      <c r="W322">
        <v>15</v>
      </c>
      <c r="X322">
        <v>36.700000000000003</v>
      </c>
      <c r="Y322" s="48">
        <f t="shared" ref="Y322:Y385" si="10">IF(OR(T322="",U322=""),"",(T322+(2*U322))/3)</f>
        <v>76</v>
      </c>
      <c r="Z322">
        <v>48</v>
      </c>
      <c r="AA322">
        <f t="shared" ref="AA322:AA385" si="11">IF(A322="",0,IF(COUNTIF(B322:Y322,"")&gt;0,1,0))</f>
        <v>1</v>
      </c>
    </row>
    <row r="323" spans="1:28" x14ac:dyDescent="0.25">
      <c r="A323">
        <v>48</v>
      </c>
      <c r="B323">
        <v>0.63</v>
      </c>
      <c r="C323">
        <v>395</v>
      </c>
      <c r="D323">
        <v>543</v>
      </c>
      <c r="E323" t="s">
        <v>26</v>
      </c>
      <c r="F323">
        <v>0.45</v>
      </c>
      <c r="G323">
        <v>2481</v>
      </c>
      <c r="H323">
        <v>9.6999999999999993</v>
      </c>
      <c r="I323">
        <v>20</v>
      </c>
      <c r="J323">
        <v>0.72</v>
      </c>
      <c r="K323">
        <v>92.1</v>
      </c>
      <c r="L323">
        <v>30.1</v>
      </c>
      <c r="M323">
        <v>61.7</v>
      </c>
      <c r="N323">
        <v>0.21</v>
      </c>
      <c r="O323">
        <v>0.92</v>
      </c>
      <c r="P323">
        <v>7.45</v>
      </c>
      <c r="Q323">
        <v>67</v>
      </c>
      <c r="R323" s="3">
        <v>44306</v>
      </c>
      <c r="S323">
        <v>18</v>
      </c>
      <c r="T323">
        <v>115</v>
      </c>
      <c r="U323">
        <v>60</v>
      </c>
      <c r="V323">
        <v>78</v>
      </c>
      <c r="W323">
        <v>15</v>
      </c>
      <c r="X323">
        <v>36.4</v>
      </c>
      <c r="Y323" s="48">
        <f t="shared" si="10"/>
        <v>78.333333333333329</v>
      </c>
      <c r="Z323">
        <v>48</v>
      </c>
      <c r="AA323">
        <f t="shared" si="11"/>
        <v>0</v>
      </c>
    </row>
    <row r="324" spans="1:28" x14ac:dyDescent="0.25">
      <c r="A324">
        <v>48</v>
      </c>
      <c r="B324">
        <v>0.62</v>
      </c>
      <c r="C324">
        <v>327</v>
      </c>
      <c r="D324">
        <v>926</v>
      </c>
      <c r="E324" t="s">
        <v>26</v>
      </c>
      <c r="F324">
        <v>5.86</v>
      </c>
      <c r="G324">
        <v>3978</v>
      </c>
      <c r="H324">
        <v>55.9</v>
      </c>
      <c r="I324">
        <v>18.5</v>
      </c>
      <c r="J324">
        <v>2.04</v>
      </c>
      <c r="K324">
        <v>70.900000000000006</v>
      </c>
      <c r="L324">
        <v>87.1</v>
      </c>
      <c r="M324">
        <v>54.6</v>
      </c>
      <c r="N324">
        <v>0.21</v>
      </c>
      <c r="O324">
        <v>0.95</v>
      </c>
      <c r="P324">
        <v>7.09</v>
      </c>
      <c r="Q324">
        <v>67</v>
      </c>
      <c r="R324" s="3">
        <v>44308</v>
      </c>
      <c r="S324">
        <v>22</v>
      </c>
      <c r="T324">
        <v>165</v>
      </c>
      <c r="U324">
        <v>89</v>
      </c>
      <c r="V324">
        <v>74</v>
      </c>
      <c r="W324">
        <v>3</v>
      </c>
      <c r="X324">
        <v>37</v>
      </c>
      <c r="Y324" s="48">
        <f t="shared" si="10"/>
        <v>114.33333333333333</v>
      </c>
      <c r="Z324">
        <v>48</v>
      </c>
      <c r="AA324">
        <f t="shared" si="11"/>
        <v>0</v>
      </c>
    </row>
    <row r="325" spans="1:28" x14ac:dyDescent="0.25">
      <c r="A325">
        <v>48</v>
      </c>
      <c r="B325">
        <v>0.3</v>
      </c>
      <c r="C325">
        <v>200</v>
      </c>
      <c r="E325" t="s">
        <v>26</v>
      </c>
      <c r="I325">
        <v>41</v>
      </c>
      <c r="J325">
        <v>1.33</v>
      </c>
      <c r="K325">
        <v>76.5</v>
      </c>
      <c r="L325">
        <v>63.2</v>
      </c>
      <c r="M325">
        <v>47.3</v>
      </c>
      <c r="N325">
        <v>0.21</v>
      </c>
      <c r="O325">
        <v>3.45</v>
      </c>
      <c r="P325">
        <v>7.13</v>
      </c>
      <c r="Q325">
        <v>67</v>
      </c>
      <c r="R325" s="3">
        <v>44309</v>
      </c>
      <c r="S325">
        <v>24</v>
      </c>
      <c r="T325">
        <v>125</v>
      </c>
      <c r="U325">
        <v>70</v>
      </c>
      <c r="V325">
        <v>117</v>
      </c>
      <c r="W325">
        <v>3</v>
      </c>
      <c r="X325">
        <v>37</v>
      </c>
      <c r="Y325" s="48">
        <f t="shared" si="10"/>
        <v>88.333333333333329</v>
      </c>
      <c r="Z325">
        <v>48</v>
      </c>
      <c r="AA325">
        <f t="shared" si="11"/>
        <v>1</v>
      </c>
    </row>
    <row r="326" spans="1:28" x14ac:dyDescent="0.25">
      <c r="A326">
        <v>48</v>
      </c>
      <c r="B326">
        <v>0.14000000000000001</v>
      </c>
      <c r="C326">
        <v>136</v>
      </c>
      <c r="E326" t="s">
        <v>26</v>
      </c>
      <c r="I326">
        <v>42.1</v>
      </c>
      <c r="K326">
        <v>90</v>
      </c>
      <c r="L326">
        <v>54.6</v>
      </c>
      <c r="M326">
        <v>75.5</v>
      </c>
      <c r="N326">
        <v>0.21</v>
      </c>
      <c r="O326">
        <v>2.69</v>
      </c>
      <c r="P326">
        <v>7.19</v>
      </c>
      <c r="Q326">
        <v>67</v>
      </c>
      <c r="R326" s="3">
        <v>44311</v>
      </c>
      <c r="S326">
        <v>24</v>
      </c>
      <c r="T326">
        <v>116</v>
      </c>
      <c r="U326">
        <v>68</v>
      </c>
      <c r="V326">
        <v>118</v>
      </c>
      <c r="W326">
        <v>3</v>
      </c>
      <c r="X326">
        <v>32</v>
      </c>
      <c r="Y326" s="48">
        <f t="shared" si="10"/>
        <v>84</v>
      </c>
      <c r="Z326">
        <v>48</v>
      </c>
      <c r="AA326">
        <f t="shared" si="11"/>
        <v>1</v>
      </c>
      <c r="AB326" s="57" t="s">
        <v>29</v>
      </c>
    </row>
    <row r="327" spans="1:28" x14ac:dyDescent="0.25">
      <c r="A327">
        <v>48</v>
      </c>
      <c r="B327">
        <v>0.18</v>
      </c>
      <c r="C327">
        <v>204</v>
      </c>
      <c r="D327">
        <v>653</v>
      </c>
      <c r="E327" t="s">
        <v>26</v>
      </c>
      <c r="G327">
        <v>4058</v>
      </c>
      <c r="H327">
        <v>42.1</v>
      </c>
      <c r="I327">
        <v>32.299999999999997</v>
      </c>
      <c r="J327">
        <v>2.23</v>
      </c>
      <c r="K327">
        <v>91.3</v>
      </c>
      <c r="L327">
        <v>51.6</v>
      </c>
      <c r="M327">
        <v>36.200000000000003</v>
      </c>
      <c r="N327">
        <v>0.21</v>
      </c>
      <c r="O327">
        <v>1.85</v>
      </c>
      <c r="P327">
        <v>7.11</v>
      </c>
      <c r="Q327">
        <v>67</v>
      </c>
      <c r="R327" s="3">
        <v>44311</v>
      </c>
      <c r="S327">
        <v>22</v>
      </c>
      <c r="T327">
        <v>196</v>
      </c>
      <c r="U327">
        <v>98</v>
      </c>
      <c r="V327">
        <v>110</v>
      </c>
      <c r="W327">
        <v>0</v>
      </c>
      <c r="X327">
        <v>32</v>
      </c>
      <c r="Y327" s="48">
        <f t="shared" si="10"/>
        <v>130.66666666666666</v>
      </c>
      <c r="Z327">
        <v>48</v>
      </c>
      <c r="AA327">
        <f t="shared" si="11"/>
        <v>1</v>
      </c>
      <c r="AB327" s="57" t="s">
        <v>30</v>
      </c>
    </row>
    <row r="328" spans="1:28" x14ac:dyDescent="0.25">
      <c r="A328">
        <v>48</v>
      </c>
      <c r="B328">
        <v>0.28000000000000003</v>
      </c>
      <c r="C328">
        <v>172</v>
      </c>
      <c r="E328" t="s">
        <v>26</v>
      </c>
      <c r="F328">
        <v>1.75</v>
      </c>
      <c r="G328">
        <v>16666</v>
      </c>
      <c r="I328">
        <v>30.3</v>
      </c>
      <c r="K328">
        <v>36.299999999999997</v>
      </c>
      <c r="L328">
        <v>62.8</v>
      </c>
      <c r="M328">
        <v>43.3</v>
      </c>
      <c r="N328">
        <v>0.21</v>
      </c>
      <c r="O328">
        <v>1.64</v>
      </c>
      <c r="P328">
        <v>6.84</v>
      </c>
      <c r="Q328">
        <v>67</v>
      </c>
      <c r="R328" s="3">
        <v>44343</v>
      </c>
      <c r="S328">
        <v>24</v>
      </c>
      <c r="T328">
        <v>110</v>
      </c>
      <c r="U328">
        <v>65</v>
      </c>
      <c r="V328">
        <v>76</v>
      </c>
      <c r="W328">
        <v>3</v>
      </c>
      <c r="X328">
        <v>30</v>
      </c>
      <c r="Y328" s="48">
        <f t="shared" si="10"/>
        <v>80</v>
      </c>
      <c r="Z328">
        <v>48</v>
      </c>
      <c r="AA328">
        <f t="shared" si="11"/>
        <v>1</v>
      </c>
    </row>
    <row r="329" spans="1:28" x14ac:dyDescent="0.25">
      <c r="A329">
        <v>52</v>
      </c>
      <c r="B329">
        <v>0.44</v>
      </c>
      <c r="C329">
        <v>140</v>
      </c>
      <c r="D329">
        <v>1495</v>
      </c>
      <c r="E329" t="s">
        <v>26</v>
      </c>
      <c r="F329">
        <v>8.11</v>
      </c>
      <c r="G329">
        <v>2879</v>
      </c>
      <c r="H329">
        <v>97.5</v>
      </c>
      <c r="I329">
        <v>26</v>
      </c>
      <c r="K329">
        <v>92.7</v>
      </c>
      <c r="L329">
        <v>54.1</v>
      </c>
      <c r="M329">
        <v>93.2</v>
      </c>
      <c r="N329">
        <v>0.21</v>
      </c>
      <c r="O329">
        <v>1.22</v>
      </c>
      <c r="P329">
        <v>7.1</v>
      </c>
      <c r="Q329">
        <v>55</v>
      </c>
      <c r="R329" s="3">
        <v>44314</v>
      </c>
      <c r="S329">
        <v>28</v>
      </c>
      <c r="T329">
        <v>127</v>
      </c>
      <c r="U329">
        <v>90</v>
      </c>
      <c r="V329">
        <v>102</v>
      </c>
      <c r="W329">
        <v>0</v>
      </c>
      <c r="X329">
        <v>37</v>
      </c>
      <c r="Y329" s="48">
        <f t="shared" si="10"/>
        <v>102.33333333333333</v>
      </c>
      <c r="Z329">
        <v>52</v>
      </c>
      <c r="AA329">
        <f t="shared" si="11"/>
        <v>1</v>
      </c>
    </row>
    <row r="330" spans="1:28" x14ac:dyDescent="0.25">
      <c r="A330">
        <v>52</v>
      </c>
      <c r="B330">
        <v>0.99</v>
      </c>
      <c r="C330">
        <v>125</v>
      </c>
      <c r="D330">
        <v>3029</v>
      </c>
      <c r="E330" t="s">
        <v>26</v>
      </c>
      <c r="F330">
        <v>10</v>
      </c>
      <c r="G330">
        <v>4030</v>
      </c>
      <c r="H330">
        <v>625.20000000000005</v>
      </c>
      <c r="I330">
        <v>39.5</v>
      </c>
      <c r="J330">
        <v>3.27</v>
      </c>
      <c r="K330">
        <v>90.6</v>
      </c>
      <c r="L330">
        <v>50.5</v>
      </c>
      <c r="M330">
        <v>74.400000000000006</v>
      </c>
      <c r="N330">
        <v>0.21</v>
      </c>
      <c r="O330">
        <v>3.43</v>
      </c>
      <c r="P330">
        <v>7.09</v>
      </c>
      <c r="Q330">
        <v>55</v>
      </c>
      <c r="R330" s="3">
        <v>44315</v>
      </c>
      <c r="S330">
        <v>20</v>
      </c>
      <c r="T330">
        <v>110</v>
      </c>
      <c r="U330">
        <v>70</v>
      </c>
      <c r="V330">
        <v>120</v>
      </c>
      <c r="W330">
        <v>10</v>
      </c>
      <c r="X330">
        <v>39.9</v>
      </c>
      <c r="Y330" s="48">
        <f t="shared" si="10"/>
        <v>83.333333333333329</v>
      </c>
      <c r="Z330">
        <v>52</v>
      </c>
      <c r="AA330">
        <f t="shared" si="11"/>
        <v>0</v>
      </c>
    </row>
    <row r="331" spans="1:28" x14ac:dyDescent="0.25">
      <c r="A331">
        <v>54</v>
      </c>
      <c r="B331">
        <v>0.85</v>
      </c>
      <c r="C331">
        <v>394</v>
      </c>
      <c r="D331">
        <v>442</v>
      </c>
      <c r="E331" t="s">
        <v>26</v>
      </c>
      <c r="F331">
        <v>5.04</v>
      </c>
      <c r="G331">
        <v>1425</v>
      </c>
      <c r="H331">
        <v>3.5</v>
      </c>
      <c r="I331">
        <v>15.2</v>
      </c>
      <c r="J331">
        <v>0.82</v>
      </c>
      <c r="K331">
        <v>92.1</v>
      </c>
      <c r="L331">
        <v>30.1</v>
      </c>
      <c r="M331">
        <v>60.6</v>
      </c>
      <c r="N331">
        <v>0.21</v>
      </c>
      <c r="O331">
        <v>0.86</v>
      </c>
      <c r="P331">
        <v>7.45</v>
      </c>
      <c r="Q331">
        <v>49</v>
      </c>
      <c r="R331" s="3">
        <v>44317</v>
      </c>
      <c r="S331">
        <v>22</v>
      </c>
      <c r="T331">
        <v>150</v>
      </c>
      <c r="U331">
        <v>90</v>
      </c>
      <c r="V331">
        <v>110</v>
      </c>
      <c r="W331">
        <v>15</v>
      </c>
      <c r="X331">
        <v>37.700000000000003</v>
      </c>
      <c r="Y331" s="48">
        <f t="shared" si="10"/>
        <v>110</v>
      </c>
      <c r="Z331">
        <v>54</v>
      </c>
      <c r="AA331">
        <f t="shared" si="11"/>
        <v>0</v>
      </c>
    </row>
    <row r="332" spans="1:28" x14ac:dyDescent="0.25">
      <c r="A332">
        <v>54</v>
      </c>
      <c r="B332">
        <v>0.8</v>
      </c>
      <c r="C332">
        <v>380</v>
      </c>
      <c r="D332">
        <v>684</v>
      </c>
      <c r="E332" t="s">
        <v>26</v>
      </c>
      <c r="F332">
        <v>3.56</v>
      </c>
      <c r="G332">
        <v>1531</v>
      </c>
      <c r="H332">
        <v>3</v>
      </c>
      <c r="I332">
        <v>13.7</v>
      </c>
      <c r="J332">
        <v>0.62</v>
      </c>
      <c r="K332">
        <v>88.2</v>
      </c>
      <c r="L332">
        <v>34.9</v>
      </c>
      <c r="M332">
        <v>55.2</v>
      </c>
      <c r="N332">
        <v>0.21</v>
      </c>
      <c r="O332">
        <v>0.78</v>
      </c>
      <c r="P332">
        <v>7.39</v>
      </c>
      <c r="Q332">
        <v>49</v>
      </c>
      <c r="R332" s="3">
        <v>44318</v>
      </c>
      <c r="S332">
        <v>21</v>
      </c>
      <c r="T332">
        <v>115</v>
      </c>
      <c r="U332">
        <v>75</v>
      </c>
      <c r="V332">
        <v>67</v>
      </c>
      <c r="W332">
        <v>15</v>
      </c>
      <c r="X332">
        <v>36.299999999999997</v>
      </c>
      <c r="Y332" s="48">
        <f t="shared" si="10"/>
        <v>88.333333333333329</v>
      </c>
      <c r="Z332">
        <v>54</v>
      </c>
      <c r="AA332">
        <f t="shared" si="11"/>
        <v>0</v>
      </c>
    </row>
    <row r="333" spans="1:28" x14ac:dyDescent="0.25">
      <c r="A333">
        <v>54</v>
      </c>
      <c r="B333">
        <v>0.76</v>
      </c>
      <c r="C333">
        <v>412</v>
      </c>
      <c r="E333" t="s">
        <v>26</v>
      </c>
      <c r="I333">
        <v>15</v>
      </c>
      <c r="K333">
        <v>87.2</v>
      </c>
      <c r="L333">
        <v>32.6</v>
      </c>
      <c r="M333">
        <v>48.1</v>
      </c>
      <c r="N333">
        <v>0.21</v>
      </c>
      <c r="O333">
        <v>0.99</v>
      </c>
      <c r="P333">
        <v>7.46</v>
      </c>
      <c r="Q333">
        <v>49</v>
      </c>
      <c r="R333" s="3">
        <v>44319</v>
      </c>
      <c r="S333">
        <v>24</v>
      </c>
      <c r="T333">
        <v>99</v>
      </c>
      <c r="U333">
        <v>58</v>
      </c>
      <c r="V333">
        <v>80</v>
      </c>
      <c r="W333">
        <v>15</v>
      </c>
      <c r="X333">
        <v>36.700000000000003</v>
      </c>
      <c r="Y333" s="48">
        <f t="shared" si="10"/>
        <v>71.666666666666671</v>
      </c>
      <c r="Z333">
        <v>54</v>
      </c>
      <c r="AA333">
        <f t="shared" si="11"/>
        <v>1</v>
      </c>
    </row>
    <row r="334" spans="1:28" x14ac:dyDescent="0.25">
      <c r="A334">
        <v>54</v>
      </c>
      <c r="B334">
        <v>1.05</v>
      </c>
      <c r="C334">
        <v>413</v>
      </c>
      <c r="E334" t="s">
        <v>26</v>
      </c>
      <c r="G334">
        <v>2611</v>
      </c>
      <c r="H334">
        <v>3.2</v>
      </c>
      <c r="I334">
        <v>23.8</v>
      </c>
      <c r="J334">
        <v>0.62</v>
      </c>
      <c r="K334">
        <v>90.2</v>
      </c>
      <c r="L334">
        <v>40.6</v>
      </c>
      <c r="M334">
        <v>60.7</v>
      </c>
      <c r="N334">
        <v>0.45</v>
      </c>
      <c r="O334">
        <v>0.8</v>
      </c>
      <c r="P334">
        <v>7.38</v>
      </c>
      <c r="Q334">
        <v>49</v>
      </c>
      <c r="R334" s="3">
        <v>44323</v>
      </c>
      <c r="S334">
        <v>17</v>
      </c>
      <c r="T334">
        <v>114</v>
      </c>
      <c r="U334">
        <v>75</v>
      </c>
      <c r="V334">
        <v>66</v>
      </c>
      <c r="W334">
        <v>15</v>
      </c>
      <c r="X334">
        <v>36.5</v>
      </c>
      <c r="Y334" s="48">
        <f t="shared" si="10"/>
        <v>88</v>
      </c>
      <c r="Z334">
        <v>54</v>
      </c>
      <c r="AA334">
        <f t="shared" si="11"/>
        <v>1</v>
      </c>
    </row>
    <row r="335" spans="1:28" x14ac:dyDescent="0.25">
      <c r="A335">
        <v>55</v>
      </c>
      <c r="B335">
        <v>0.41</v>
      </c>
      <c r="C335">
        <v>212</v>
      </c>
      <c r="D335">
        <v>608</v>
      </c>
      <c r="E335" t="s">
        <v>26</v>
      </c>
      <c r="F335">
        <v>0.99</v>
      </c>
      <c r="G335">
        <v>3220</v>
      </c>
      <c r="H335">
        <v>4.4000000000000004</v>
      </c>
      <c r="I335">
        <v>23.2</v>
      </c>
      <c r="J335">
        <v>0.73</v>
      </c>
      <c r="K335">
        <v>91.1</v>
      </c>
      <c r="L335">
        <v>27.2</v>
      </c>
      <c r="M335">
        <v>56.3</v>
      </c>
      <c r="N335">
        <v>0.21</v>
      </c>
      <c r="O335">
        <v>0.81</v>
      </c>
      <c r="P335">
        <v>7.45</v>
      </c>
      <c r="Q335">
        <v>31</v>
      </c>
      <c r="R335" s="3">
        <v>44316</v>
      </c>
      <c r="S335">
        <v>28</v>
      </c>
      <c r="T335">
        <v>149</v>
      </c>
      <c r="U335">
        <v>88</v>
      </c>
      <c r="V335">
        <v>134</v>
      </c>
      <c r="W335">
        <v>15</v>
      </c>
      <c r="X335">
        <v>37.1</v>
      </c>
      <c r="Y335" s="48">
        <f t="shared" si="10"/>
        <v>108.33333333333333</v>
      </c>
      <c r="Z335">
        <v>55</v>
      </c>
      <c r="AA335">
        <f t="shared" si="11"/>
        <v>0</v>
      </c>
    </row>
    <row r="336" spans="1:28" x14ac:dyDescent="0.25">
      <c r="A336">
        <v>55</v>
      </c>
      <c r="B336">
        <v>0.38</v>
      </c>
      <c r="C336">
        <v>222</v>
      </c>
      <c r="D336">
        <v>587</v>
      </c>
      <c r="E336" t="s">
        <v>26</v>
      </c>
      <c r="F336">
        <v>0.92</v>
      </c>
      <c r="H336">
        <v>4.9000000000000004</v>
      </c>
      <c r="I336">
        <v>23.2</v>
      </c>
      <c r="J336">
        <v>0.74</v>
      </c>
      <c r="K336">
        <v>96.3</v>
      </c>
      <c r="L336">
        <v>36.200000000000003</v>
      </c>
      <c r="M336">
        <v>83.5</v>
      </c>
      <c r="N336">
        <v>0.21</v>
      </c>
      <c r="O336">
        <v>0.81</v>
      </c>
      <c r="P336">
        <v>7.41</v>
      </c>
      <c r="Q336">
        <v>31</v>
      </c>
      <c r="R336" s="3">
        <v>44317</v>
      </c>
      <c r="S336">
        <v>21</v>
      </c>
      <c r="T336">
        <v>113</v>
      </c>
      <c r="U336">
        <v>69</v>
      </c>
      <c r="V336">
        <v>117</v>
      </c>
      <c r="W336">
        <v>15</v>
      </c>
      <c r="X336">
        <v>36.799999999999997</v>
      </c>
      <c r="Y336" s="48">
        <f t="shared" si="10"/>
        <v>83.666666666666671</v>
      </c>
      <c r="Z336">
        <v>55</v>
      </c>
      <c r="AA336">
        <f t="shared" si="11"/>
        <v>1</v>
      </c>
    </row>
    <row r="337" spans="1:27" x14ac:dyDescent="0.25">
      <c r="A337">
        <v>55</v>
      </c>
      <c r="B337">
        <v>0.66</v>
      </c>
      <c r="C337">
        <v>274</v>
      </c>
      <c r="D337">
        <v>800</v>
      </c>
      <c r="E337" t="s">
        <v>26</v>
      </c>
      <c r="F337">
        <v>9.91</v>
      </c>
      <c r="G337">
        <v>2256</v>
      </c>
      <c r="H337">
        <v>4.2</v>
      </c>
      <c r="I337">
        <v>16.399999999999999</v>
      </c>
      <c r="J337">
        <v>0.71</v>
      </c>
      <c r="K337">
        <v>97.5</v>
      </c>
      <c r="L337">
        <v>49</v>
      </c>
      <c r="M337">
        <v>107.8</v>
      </c>
      <c r="N337">
        <v>0.21</v>
      </c>
      <c r="O337">
        <v>0.63</v>
      </c>
      <c r="P337">
        <v>7.32</v>
      </c>
      <c r="Q337">
        <v>31</v>
      </c>
      <c r="R337" s="3">
        <v>44319</v>
      </c>
      <c r="S337">
        <v>18</v>
      </c>
      <c r="T337">
        <v>130</v>
      </c>
      <c r="U337">
        <v>90</v>
      </c>
      <c r="V337">
        <v>90</v>
      </c>
      <c r="W337">
        <v>0</v>
      </c>
      <c r="X337">
        <v>36.6</v>
      </c>
      <c r="Y337" s="48">
        <f t="shared" si="10"/>
        <v>103.33333333333333</v>
      </c>
      <c r="Z337">
        <v>55</v>
      </c>
      <c r="AA337">
        <f t="shared" si="11"/>
        <v>0</v>
      </c>
    </row>
    <row r="338" spans="1:27" x14ac:dyDescent="0.25">
      <c r="A338">
        <v>55</v>
      </c>
      <c r="B338">
        <v>0.83</v>
      </c>
      <c r="C338">
        <v>244</v>
      </c>
      <c r="E338" t="s">
        <v>26</v>
      </c>
      <c r="F338">
        <v>7.61</v>
      </c>
      <c r="G338">
        <v>2762</v>
      </c>
      <c r="H338">
        <v>11.6</v>
      </c>
      <c r="I338">
        <v>18.8</v>
      </c>
      <c r="J338">
        <v>0.89</v>
      </c>
      <c r="K338">
        <v>77.099999999999994</v>
      </c>
      <c r="L338">
        <v>67.599999999999994</v>
      </c>
      <c r="M338">
        <v>47.9</v>
      </c>
      <c r="N338">
        <v>0.21</v>
      </c>
      <c r="O338">
        <v>0.72</v>
      </c>
      <c r="P338">
        <v>7.26</v>
      </c>
      <c r="Q338">
        <v>31</v>
      </c>
      <c r="R338" s="3">
        <v>44319</v>
      </c>
      <c r="S338">
        <v>20</v>
      </c>
      <c r="T338">
        <v>112</v>
      </c>
      <c r="U338">
        <v>80</v>
      </c>
      <c r="V338">
        <v>70</v>
      </c>
      <c r="W338">
        <v>3</v>
      </c>
      <c r="X338">
        <v>35</v>
      </c>
      <c r="Y338" s="48">
        <f t="shared" si="10"/>
        <v>90.666666666666671</v>
      </c>
      <c r="Z338">
        <v>55</v>
      </c>
      <c r="AA338">
        <f t="shared" si="11"/>
        <v>1</v>
      </c>
    </row>
    <row r="339" spans="1:27" x14ac:dyDescent="0.25">
      <c r="A339">
        <v>55</v>
      </c>
      <c r="B339">
        <v>0.7</v>
      </c>
      <c r="C339">
        <v>234</v>
      </c>
      <c r="E339" t="s">
        <v>26</v>
      </c>
      <c r="H339">
        <v>12.3</v>
      </c>
      <c r="I339">
        <v>14.9</v>
      </c>
      <c r="J339">
        <v>0.63</v>
      </c>
      <c r="K339">
        <v>67.8</v>
      </c>
      <c r="L339">
        <v>7.41</v>
      </c>
      <c r="M339">
        <v>36.1</v>
      </c>
      <c r="N339">
        <v>0.4</v>
      </c>
      <c r="O339">
        <v>0.65</v>
      </c>
      <c r="P339">
        <v>7.41</v>
      </c>
      <c r="Q339">
        <v>31</v>
      </c>
      <c r="R339" s="3">
        <v>44321</v>
      </c>
      <c r="S339">
        <v>60</v>
      </c>
      <c r="T339">
        <v>137</v>
      </c>
      <c r="U339">
        <v>87</v>
      </c>
      <c r="V339">
        <v>96</v>
      </c>
      <c r="W339">
        <v>3</v>
      </c>
      <c r="X339">
        <v>38.1</v>
      </c>
      <c r="Y339" s="48">
        <f t="shared" si="10"/>
        <v>103.66666666666667</v>
      </c>
      <c r="Z339">
        <v>55</v>
      </c>
      <c r="AA339">
        <f t="shared" si="11"/>
        <v>1</v>
      </c>
    </row>
    <row r="340" spans="1:27" x14ac:dyDescent="0.25">
      <c r="A340">
        <v>55</v>
      </c>
      <c r="B340">
        <v>0.8</v>
      </c>
      <c r="C340">
        <v>290</v>
      </c>
      <c r="E340" t="s">
        <v>26</v>
      </c>
      <c r="H340">
        <v>9.9</v>
      </c>
      <c r="I340">
        <v>17.899999999999999</v>
      </c>
      <c r="K340">
        <v>96.2</v>
      </c>
      <c r="L340">
        <v>40.299999999999997</v>
      </c>
      <c r="M340">
        <v>62.3</v>
      </c>
      <c r="N340">
        <v>0.21</v>
      </c>
      <c r="O340">
        <v>0.63</v>
      </c>
      <c r="P340">
        <v>7.42</v>
      </c>
      <c r="Q340">
        <v>31</v>
      </c>
      <c r="R340" s="3">
        <v>44322</v>
      </c>
      <c r="S340">
        <v>24</v>
      </c>
      <c r="T340">
        <v>179</v>
      </c>
      <c r="U340">
        <v>86</v>
      </c>
      <c r="V340">
        <v>76</v>
      </c>
      <c r="W340">
        <v>3</v>
      </c>
      <c r="X340">
        <v>37.6</v>
      </c>
      <c r="Y340" s="48">
        <f t="shared" si="10"/>
        <v>117</v>
      </c>
      <c r="Z340">
        <v>55</v>
      </c>
      <c r="AA340">
        <f t="shared" si="11"/>
        <v>1</v>
      </c>
    </row>
    <row r="341" spans="1:27" x14ac:dyDescent="0.25">
      <c r="A341">
        <v>55</v>
      </c>
      <c r="B341">
        <v>0.94</v>
      </c>
      <c r="C341">
        <v>325</v>
      </c>
      <c r="E341" t="s">
        <v>26</v>
      </c>
      <c r="G341">
        <v>1791</v>
      </c>
      <c r="I341">
        <v>17.5</v>
      </c>
      <c r="K341">
        <v>72.5</v>
      </c>
      <c r="L341">
        <v>60.3</v>
      </c>
      <c r="M341">
        <v>42</v>
      </c>
      <c r="N341">
        <v>0.35</v>
      </c>
      <c r="O341">
        <v>0.59</v>
      </c>
      <c r="P341">
        <v>7.29</v>
      </c>
      <c r="Q341">
        <v>31</v>
      </c>
      <c r="R341" s="3">
        <v>44323</v>
      </c>
      <c r="S341">
        <v>24</v>
      </c>
      <c r="T341">
        <v>146</v>
      </c>
      <c r="U341">
        <v>88</v>
      </c>
      <c r="V341">
        <v>69</v>
      </c>
      <c r="W341">
        <v>3</v>
      </c>
      <c r="X341">
        <v>38</v>
      </c>
      <c r="Y341" s="48">
        <f t="shared" si="10"/>
        <v>107.33333333333333</v>
      </c>
      <c r="Z341">
        <v>55</v>
      </c>
      <c r="AA341">
        <f t="shared" si="11"/>
        <v>1</v>
      </c>
    </row>
    <row r="342" spans="1:27" x14ac:dyDescent="0.25">
      <c r="A342">
        <v>55</v>
      </c>
      <c r="B342">
        <v>1.35</v>
      </c>
      <c r="C342">
        <v>347</v>
      </c>
      <c r="E342" t="s">
        <v>26</v>
      </c>
      <c r="I342">
        <v>18</v>
      </c>
      <c r="K342">
        <v>79.400000000000006</v>
      </c>
      <c r="L342">
        <v>45.5</v>
      </c>
      <c r="M342">
        <v>46.1</v>
      </c>
      <c r="N342">
        <v>0.21</v>
      </c>
      <c r="O342">
        <v>0.62</v>
      </c>
      <c r="P342">
        <v>7.41</v>
      </c>
      <c r="Q342">
        <v>31</v>
      </c>
      <c r="R342" s="3">
        <v>44323</v>
      </c>
      <c r="S342">
        <v>20</v>
      </c>
      <c r="T342">
        <v>100</v>
      </c>
      <c r="U342">
        <v>70</v>
      </c>
      <c r="V342">
        <v>80</v>
      </c>
      <c r="W342">
        <v>3</v>
      </c>
      <c r="X342">
        <v>37.799999999999997</v>
      </c>
      <c r="Y342" s="48">
        <f t="shared" si="10"/>
        <v>80</v>
      </c>
      <c r="Z342">
        <v>55</v>
      </c>
      <c r="AA342">
        <f t="shared" si="11"/>
        <v>1</v>
      </c>
    </row>
    <row r="343" spans="1:27" x14ac:dyDescent="0.25">
      <c r="A343">
        <v>55</v>
      </c>
      <c r="B343">
        <v>0.68</v>
      </c>
      <c r="C343">
        <v>303</v>
      </c>
      <c r="E343" t="s">
        <v>26</v>
      </c>
      <c r="H343">
        <v>9.4</v>
      </c>
      <c r="I343">
        <v>12.7</v>
      </c>
      <c r="J343">
        <v>0.98</v>
      </c>
      <c r="K343">
        <v>92.7</v>
      </c>
      <c r="L343">
        <v>54.3</v>
      </c>
      <c r="M343">
        <v>58.2</v>
      </c>
      <c r="N343">
        <v>0.21</v>
      </c>
      <c r="O343">
        <v>0.67</v>
      </c>
      <c r="P343">
        <v>7.37</v>
      </c>
      <c r="Q343">
        <v>31</v>
      </c>
      <c r="R343" s="3">
        <v>44325</v>
      </c>
      <c r="S343">
        <v>24</v>
      </c>
      <c r="T343">
        <v>126</v>
      </c>
      <c r="U343">
        <v>85</v>
      </c>
      <c r="V343">
        <v>71</v>
      </c>
      <c r="W343">
        <v>3</v>
      </c>
      <c r="X343">
        <v>37</v>
      </c>
      <c r="Y343" s="48">
        <f t="shared" si="10"/>
        <v>98.666666666666671</v>
      </c>
      <c r="Z343">
        <v>55</v>
      </c>
      <c r="AA343">
        <f t="shared" si="11"/>
        <v>1</v>
      </c>
    </row>
    <row r="344" spans="1:27" x14ac:dyDescent="0.25">
      <c r="A344">
        <v>55</v>
      </c>
      <c r="B344">
        <v>0.41</v>
      </c>
      <c r="C344">
        <v>289</v>
      </c>
      <c r="E344" t="s">
        <v>26</v>
      </c>
      <c r="I344">
        <v>16.600000000000001</v>
      </c>
      <c r="J344">
        <v>0.52</v>
      </c>
      <c r="K344">
        <v>92.3</v>
      </c>
      <c r="L344">
        <v>52.1</v>
      </c>
      <c r="M344">
        <v>65.2</v>
      </c>
      <c r="N344">
        <v>0.21</v>
      </c>
      <c r="O344">
        <v>0.64</v>
      </c>
      <c r="P344">
        <v>7.35</v>
      </c>
      <c r="Q344">
        <v>31</v>
      </c>
      <c r="R344" s="3">
        <v>44327</v>
      </c>
      <c r="S344">
        <v>16</v>
      </c>
      <c r="T344">
        <v>129</v>
      </c>
      <c r="U344">
        <v>87</v>
      </c>
      <c r="V344">
        <v>67</v>
      </c>
      <c r="W344">
        <v>3</v>
      </c>
      <c r="X344">
        <v>37.200000000000003</v>
      </c>
      <c r="Y344" s="48">
        <f t="shared" si="10"/>
        <v>101</v>
      </c>
      <c r="Z344">
        <v>55</v>
      </c>
      <c r="AA344">
        <f t="shared" si="11"/>
        <v>1</v>
      </c>
    </row>
    <row r="345" spans="1:27" x14ac:dyDescent="0.25">
      <c r="A345">
        <v>55</v>
      </c>
      <c r="B345">
        <v>2.69</v>
      </c>
      <c r="C345">
        <v>348</v>
      </c>
      <c r="E345" t="s">
        <v>26</v>
      </c>
      <c r="H345">
        <v>12.7</v>
      </c>
      <c r="I345">
        <v>18.600000000000001</v>
      </c>
      <c r="J345">
        <v>0.93</v>
      </c>
      <c r="K345">
        <v>69.2</v>
      </c>
      <c r="L345">
        <v>57.3</v>
      </c>
      <c r="M345">
        <v>39.700000000000003</v>
      </c>
      <c r="N345">
        <v>0.21</v>
      </c>
      <c r="O345">
        <v>0.68</v>
      </c>
      <c r="P345">
        <v>7.34</v>
      </c>
      <c r="Q345">
        <v>31</v>
      </c>
      <c r="R345" s="3">
        <v>44329</v>
      </c>
      <c r="S345">
        <v>24</v>
      </c>
      <c r="T345">
        <v>128</v>
      </c>
      <c r="U345">
        <v>82</v>
      </c>
      <c r="V345">
        <v>63</v>
      </c>
      <c r="W345">
        <v>3</v>
      </c>
      <c r="X345">
        <v>38.200000000000003</v>
      </c>
      <c r="Y345" s="48">
        <f t="shared" si="10"/>
        <v>97.333333333333329</v>
      </c>
      <c r="Z345">
        <v>55</v>
      </c>
      <c r="AA345">
        <f t="shared" si="11"/>
        <v>1</v>
      </c>
    </row>
    <row r="346" spans="1:27" x14ac:dyDescent="0.25">
      <c r="A346">
        <v>55</v>
      </c>
      <c r="B346">
        <v>0.84</v>
      </c>
      <c r="C346">
        <v>264</v>
      </c>
      <c r="E346" t="s">
        <v>26</v>
      </c>
      <c r="H346">
        <v>3.2</v>
      </c>
      <c r="I346">
        <v>16.7</v>
      </c>
      <c r="J346">
        <v>1.1299999999999999</v>
      </c>
      <c r="K346">
        <v>93.1</v>
      </c>
      <c r="L346">
        <v>37.1</v>
      </c>
      <c r="M346">
        <v>59.8</v>
      </c>
      <c r="N346">
        <v>0.21</v>
      </c>
      <c r="O346">
        <v>0.56999999999999995</v>
      </c>
      <c r="P346">
        <v>7.42</v>
      </c>
      <c r="Q346">
        <v>31</v>
      </c>
      <c r="R346" s="3">
        <v>44331</v>
      </c>
      <c r="S346">
        <v>24</v>
      </c>
      <c r="T346">
        <v>115</v>
      </c>
      <c r="U346">
        <v>65</v>
      </c>
      <c r="V346">
        <v>105</v>
      </c>
      <c r="W346">
        <v>10</v>
      </c>
      <c r="X346">
        <v>39.5</v>
      </c>
      <c r="Y346" s="48">
        <f t="shared" si="10"/>
        <v>81.666666666666671</v>
      </c>
      <c r="Z346">
        <v>55</v>
      </c>
      <c r="AA346">
        <f t="shared" si="11"/>
        <v>1</v>
      </c>
    </row>
    <row r="347" spans="1:27" x14ac:dyDescent="0.25">
      <c r="A347">
        <v>55</v>
      </c>
      <c r="B347">
        <v>1</v>
      </c>
      <c r="C347">
        <v>218</v>
      </c>
      <c r="E347" t="s">
        <v>26</v>
      </c>
      <c r="I347">
        <v>13.8</v>
      </c>
      <c r="J347">
        <v>0.41</v>
      </c>
      <c r="K347">
        <v>98</v>
      </c>
      <c r="L347">
        <v>55.8</v>
      </c>
      <c r="M347">
        <v>43.1</v>
      </c>
      <c r="N347">
        <v>0.21</v>
      </c>
      <c r="O347">
        <v>0.57999999999999996</v>
      </c>
      <c r="P347">
        <v>7.37</v>
      </c>
      <c r="Q347">
        <v>31</v>
      </c>
      <c r="R347" s="3">
        <v>44333</v>
      </c>
      <c r="S347">
        <v>25</v>
      </c>
      <c r="T347">
        <v>133</v>
      </c>
      <c r="U347">
        <v>79</v>
      </c>
      <c r="V347">
        <v>95</v>
      </c>
      <c r="W347">
        <v>10</v>
      </c>
      <c r="X347">
        <v>38.5</v>
      </c>
      <c r="Y347" s="48">
        <f t="shared" si="10"/>
        <v>97</v>
      </c>
      <c r="Z347">
        <v>55</v>
      </c>
      <c r="AA347">
        <f t="shared" si="11"/>
        <v>1</v>
      </c>
    </row>
    <row r="348" spans="1:27" x14ac:dyDescent="0.25">
      <c r="A348">
        <v>55</v>
      </c>
      <c r="B348">
        <v>0.32</v>
      </c>
      <c r="C348">
        <v>157</v>
      </c>
      <c r="E348" t="s">
        <v>26</v>
      </c>
      <c r="I348">
        <v>10.3</v>
      </c>
      <c r="K348">
        <v>75.900000000000006</v>
      </c>
      <c r="L348">
        <v>88.4</v>
      </c>
      <c r="M348">
        <v>43.9</v>
      </c>
      <c r="N348">
        <v>0.21</v>
      </c>
      <c r="O348">
        <v>0.52</v>
      </c>
      <c r="P348">
        <v>7.25</v>
      </c>
      <c r="Q348">
        <v>31</v>
      </c>
      <c r="R348" s="3">
        <v>44334</v>
      </c>
      <c r="S348">
        <v>16</v>
      </c>
      <c r="T348">
        <v>132</v>
      </c>
      <c r="U348">
        <v>86</v>
      </c>
      <c r="V348">
        <v>72</v>
      </c>
      <c r="W348">
        <v>3</v>
      </c>
      <c r="X348">
        <v>37.5</v>
      </c>
      <c r="Y348" s="48">
        <f t="shared" si="10"/>
        <v>101.33333333333333</v>
      </c>
      <c r="Z348">
        <v>55</v>
      </c>
      <c r="AA348">
        <f t="shared" si="11"/>
        <v>1</v>
      </c>
    </row>
    <row r="349" spans="1:27" x14ac:dyDescent="0.25">
      <c r="A349">
        <v>55</v>
      </c>
      <c r="B349">
        <v>0.87</v>
      </c>
      <c r="C349">
        <v>167</v>
      </c>
      <c r="E349" t="s">
        <v>26</v>
      </c>
      <c r="I349">
        <v>15.5</v>
      </c>
      <c r="J349">
        <v>0.26</v>
      </c>
      <c r="K349">
        <v>63.5</v>
      </c>
      <c r="L349">
        <v>81.900000000000006</v>
      </c>
      <c r="M349">
        <v>34.5</v>
      </c>
      <c r="N349">
        <v>0.21</v>
      </c>
      <c r="O349">
        <v>0.45</v>
      </c>
      <c r="P349">
        <v>7.3</v>
      </c>
      <c r="Q349">
        <v>31</v>
      </c>
      <c r="R349" s="3">
        <v>44335</v>
      </c>
      <c r="S349">
        <v>20</v>
      </c>
      <c r="T349">
        <v>122</v>
      </c>
      <c r="U349">
        <v>80</v>
      </c>
      <c r="V349">
        <v>83</v>
      </c>
      <c r="W349">
        <v>3</v>
      </c>
      <c r="X349">
        <v>37.5</v>
      </c>
      <c r="Y349" s="48">
        <f t="shared" si="10"/>
        <v>94</v>
      </c>
      <c r="Z349">
        <v>55</v>
      </c>
      <c r="AA349">
        <f t="shared" si="11"/>
        <v>1</v>
      </c>
    </row>
    <row r="350" spans="1:27" x14ac:dyDescent="0.25">
      <c r="A350">
        <v>55</v>
      </c>
      <c r="B350">
        <v>1.71</v>
      </c>
      <c r="C350">
        <v>137</v>
      </c>
      <c r="E350" t="s">
        <v>26</v>
      </c>
      <c r="I350">
        <v>14.6</v>
      </c>
      <c r="K350">
        <v>80.7</v>
      </c>
      <c r="L350">
        <v>78.5</v>
      </c>
      <c r="M350">
        <v>46.9</v>
      </c>
      <c r="N350">
        <v>0.21</v>
      </c>
      <c r="O350">
        <v>0.47</v>
      </c>
      <c r="P350">
        <v>7.34</v>
      </c>
      <c r="Q350">
        <v>31</v>
      </c>
      <c r="R350" s="3">
        <v>44336</v>
      </c>
      <c r="S350">
        <v>20</v>
      </c>
      <c r="T350">
        <v>116</v>
      </c>
      <c r="U350">
        <v>85</v>
      </c>
      <c r="V350">
        <v>74</v>
      </c>
      <c r="W350">
        <v>3</v>
      </c>
      <c r="X350">
        <v>38.299999999999997</v>
      </c>
      <c r="Y350" s="48">
        <f t="shared" si="10"/>
        <v>95.333333333333329</v>
      </c>
      <c r="Z350">
        <v>55</v>
      </c>
      <c r="AA350">
        <f t="shared" si="11"/>
        <v>1</v>
      </c>
    </row>
    <row r="351" spans="1:27" x14ac:dyDescent="0.25">
      <c r="A351">
        <v>55</v>
      </c>
      <c r="B351">
        <v>1.2</v>
      </c>
      <c r="C351">
        <v>126</v>
      </c>
      <c r="D351">
        <v>441</v>
      </c>
      <c r="E351" t="s">
        <v>26</v>
      </c>
      <c r="F351">
        <v>10</v>
      </c>
      <c r="G351">
        <v>1543</v>
      </c>
      <c r="H351">
        <v>19</v>
      </c>
      <c r="I351">
        <v>9.6999999999999993</v>
      </c>
      <c r="J351">
        <v>0.47</v>
      </c>
      <c r="K351">
        <v>71.900000000000006</v>
      </c>
      <c r="L351">
        <v>81.7</v>
      </c>
      <c r="M351">
        <v>41.8</v>
      </c>
      <c r="N351">
        <v>0.21</v>
      </c>
      <c r="O351">
        <v>0.47</v>
      </c>
      <c r="P351">
        <v>7.32</v>
      </c>
      <c r="Q351">
        <v>31</v>
      </c>
      <c r="R351" s="3">
        <v>44337</v>
      </c>
      <c r="S351">
        <v>18</v>
      </c>
      <c r="T351">
        <v>100</v>
      </c>
      <c r="U351">
        <v>54</v>
      </c>
      <c r="V351">
        <v>103</v>
      </c>
      <c r="W351">
        <v>4</v>
      </c>
      <c r="X351">
        <v>38</v>
      </c>
      <c r="Y351" s="48">
        <f t="shared" si="10"/>
        <v>69.333333333333329</v>
      </c>
      <c r="Z351">
        <v>55</v>
      </c>
      <c r="AA351">
        <f t="shared" si="11"/>
        <v>0</v>
      </c>
    </row>
    <row r="352" spans="1:27" x14ac:dyDescent="0.25">
      <c r="A352">
        <v>55</v>
      </c>
      <c r="B352">
        <v>1.59</v>
      </c>
      <c r="C352">
        <v>256</v>
      </c>
      <c r="D352">
        <v>437</v>
      </c>
      <c r="E352" t="s">
        <v>26</v>
      </c>
      <c r="F352">
        <v>7.34</v>
      </c>
      <c r="G352">
        <v>1252</v>
      </c>
      <c r="H352">
        <v>11.2</v>
      </c>
      <c r="I352">
        <v>11.3</v>
      </c>
      <c r="J352">
        <v>0.42</v>
      </c>
      <c r="K352">
        <v>88.7</v>
      </c>
      <c r="L352">
        <v>68.7</v>
      </c>
      <c r="M352">
        <v>52.9</v>
      </c>
      <c r="N352">
        <v>0.21</v>
      </c>
      <c r="O352">
        <v>0.42</v>
      </c>
      <c r="P352">
        <v>7.38</v>
      </c>
      <c r="Q352">
        <v>31</v>
      </c>
      <c r="R352" s="3">
        <v>44339</v>
      </c>
      <c r="S352">
        <v>19</v>
      </c>
      <c r="T352">
        <v>118</v>
      </c>
      <c r="U352">
        <v>82</v>
      </c>
      <c r="V352">
        <v>90</v>
      </c>
      <c r="W352">
        <v>4</v>
      </c>
      <c r="X352">
        <v>37.6</v>
      </c>
      <c r="Y352" s="48">
        <f t="shared" si="10"/>
        <v>94</v>
      </c>
      <c r="Z352">
        <v>55</v>
      </c>
      <c r="AA352">
        <f t="shared" si="11"/>
        <v>0</v>
      </c>
    </row>
    <row r="353" spans="1:27" x14ac:dyDescent="0.25">
      <c r="A353">
        <v>55</v>
      </c>
      <c r="B353">
        <v>1.54</v>
      </c>
      <c r="C353">
        <v>337</v>
      </c>
      <c r="D353">
        <v>468</v>
      </c>
      <c r="E353" t="s">
        <v>26</v>
      </c>
      <c r="G353">
        <v>1385</v>
      </c>
      <c r="H353">
        <v>8.6999999999999993</v>
      </c>
      <c r="I353">
        <v>15.8</v>
      </c>
      <c r="J353">
        <v>0.45</v>
      </c>
      <c r="K353">
        <v>88.3</v>
      </c>
      <c r="L353">
        <v>68.900000000000006</v>
      </c>
      <c r="M353">
        <v>59.6</v>
      </c>
      <c r="N353">
        <v>0.21</v>
      </c>
      <c r="O353">
        <v>0.43</v>
      </c>
      <c r="P353">
        <v>7.34</v>
      </c>
      <c r="Q353">
        <v>31</v>
      </c>
      <c r="R353" s="3">
        <v>44340</v>
      </c>
      <c r="S353">
        <v>10</v>
      </c>
      <c r="T353">
        <v>113</v>
      </c>
      <c r="U353">
        <v>69</v>
      </c>
      <c r="V353">
        <v>100</v>
      </c>
      <c r="W353">
        <v>4</v>
      </c>
      <c r="X353">
        <v>37.200000000000003</v>
      </c>
      <c r="Y353" s="48">
        <f t="shared" si="10"/>
        <v>83.666666666666671</v>
      </c>
      <c r="Z353">
        <v>55</v>
      </c>
      <c r="AA353">
        <f t="shared" si="11"/>
        <v>1</v>
      </c>
    </row>
    <row r="354" spans="1:27" x14ac:dyDescent="0.25">
      <c r="A354">
        <v>55</v>
      </c>
      <c r="B354">
        <v>2.31</v>
      </c>
      <c r="C354">
        <v>413</v>
      </c>
      <c r="E354" t="s">
        <v>26</v>
      </c>
      <c r="I354">
        <v>16.2</v>
      </c>
      <c r="J354">
        <v>0.41</v>
      </c>
      <c r="K354">
        <v>77.599999999999994</v>
      </c>
      <c r="L354">
        <v>62.7</v>
      </c>
      <c r="M354">
        <v>42.5</v>
      </c>
      <c r="N354">
        <v>0.21</v>
      </c>
      <c r="O354">
        <v>0.44</v>
      </c>
      <c r="P354">
        <v>7.38</v>
      </c>
      <c r="Q354">
        <v>31</v>
      </c>
      <c r="R354" s="3">
        <v>44342</v>
      </c>
      <c r="S354">
        <v>20</v>
      </c>
      <c r="T354">
        <v>132</v>
      </c>
      <c r="U354">
        <v>56</v>
      </c>
      <c r="V354">
        <v>74</v>
      </c>
      <c r="W354">
        <v>3</v>
      </c>
      <c r="X354">
        <v>37.5</v>
      </c>
      <c r="Y354" s="48">
        <f t="shared" si="10"/>
        <v>81.333333333333329</v>
      </c>
      <c r="Z354">
        <v>55</v>
      </c>
      <c r="AA354">
        <f t="shared" si="11"/>
        <v>1</v>
      </c>
    </row>
    <row r="355" spans="1:27" x14ac:dyDescent="0.25">
      <c r="A355">
        <v>55</v>
      </c>
      <c r="B355">
        <v>2.86</v>
      </c>
      <c r="C355">
        <v>488</v>
      </c>
      <c r="E355" t="s">
        <v>26</v>
      </c>
      <c r="F355">
        <v>2.79</v>
      </c>
      <c r="G355">
        <v>1015</v>
      </c>
      <c r="H355">
        <v>10.8</v>
      </c>
      <c r="I355">
        <v>15.8</v>
      </c>
      <c r="J355">
        <v>0.38</v>
      </c>
      <c r="K355">
        <v>87.8</v>
      </c>
      <c r="L355">
        <v>71.8</v>
      </c>
      <c r="M355">
        <v>55.1</v>
      </c>
      <c r="N355">
        <v>0.21</v>
      </c>
      <c r="O355">
        <v>0.46</v>
      </c>
      <c r="P355">
        <v>7.32</v>
      </c>
      <c r="Q355">
        <v>31</v>
      </c>
      <c r="R355" s="3">
        <v>44343</v>
      </c>
      <c r="S355">
        <v>21</v>
      </c>
      <c r="T355">
        <v>111</v>
      </c>
      <c r="U355">
        <v>72</v>
      </c>
      <c r="V355">
        <v>100</v>
      </c>
      <c r="W355">
        <v>8</v>
      </c>
      <c r="X355">
        <v>37</v>
      </c>
      <c r="Y355" s="48">
        <f t="shared" si="10"/>
        <v>85</v>
      </c>
      <c r="Z355">
        <v>55</v>
      </c>
      <c r="AA355">
        <f t="shared" si="11"/>
        <v>1</v>
      </c>
    </row>
    <row r="356" spans="1:27" x14ac:dyDescent="0.25">
      <c r="A356">
        <v>55</v>
      </c>
      <c r="B356">
        <v>3.77</v>
      </c>
      <c r="C356">
        <v>523</v>
      </c>
      <c r="E356" t="s">
        <v>26</v>
      </c>
      <c r="I356">
        <v>11.7</v>
      </c>
      <c r="K356">
        <v>90.4</v>
      </c>
      <c r="L356">
        <v>52.5</v>
      </c>
      <c r="M356">
        <v>62.1</v>
      </c>
      <c r="N356">
        <v>0.21</v>
      </c>
      <c r="O356">
        <v>0.51</v>
      </c>
      <c r="P356">
        <v>7.35</v>
      </c>
      <c r="Q356">
        <v>31</v>
      </c>
      <c r="R356" s="3">
        <v>44345</v>
      </c>
      <c r="S356">
        <v>20</v>
      </c>
      <c r="T356">
        <v>140</v>
      </c>
      <c r="U356">
        <v>80</v>
      </c>
      <c r="V356">
        <v>75</v>
      </c>
      <c r="W356">
        <v>10</v>
      </c>
      <c r="X356">
        <v>37.5</v>
      </c>
      <c r="Y356" s="48">
        <f t="shared" si="10"/>
        <v>100</v>
      </c>
      <c r="Z356">
        <v>55</v>
      </c>
      <c r="AA356">
        <f t="shared" si="11"/>
        <v>1</v>
      </c>
    </row>
    <row r="357" spans="1:27" x14ac:dyDescent="0.25">
      <c r="A357">
        <v>55</v>
      </c>
      <c r="B357">
        <v>3.04</v>
      </c>
      <c r="C357">
        <v>497</v>
      </c>
      <c r="E357" t="s">
        <v>26</v>
      </c>
      <c r="K357">
        <v>89.5</v>
      </c>
      <c r="L357">
        <v>51.3</v>
      </c>
      <c r="M357">
        <v>64.2</v>
      </c>
      <c r="N357">
        <v>0.21</v>
      </c>
      <c r="O357">
        <v>0.54</v>
      </c>
      <c r="P357">
        <v>7.38</v>
      </c>
      <c r="Q357">
        <v>31</v>
      </c>
      <c r="R357" s="3">
        <v>44346</v>
      </c>
      <c r="S357">
        <v>22</v>
      </c>
      <c r="T357">
        <v>126</v>
      </c>
      <c r="U357">
        <v>83</v>
      </c>
      <c r="V357">
        <v>110</v>
      </c>
      <c r="W357">
        <v>0</v>
      </c>
      <c r="X357">
        <v>39.6</v>
      </c>
      <c r="Y357" s="48">
        <f t="shared" si="10"/>
        <v>97.333333333333329</v>
      </c>
      <c r="Z357">
        <v>55</v>
      </c>
      <c r="AA357">
        <f t="shared" si="11"/>
        <v>1</v>
      </c>
    </row>
    <row r="358" spans="1:27" x14ac:dyDescent="0.25">
      <c r="A358">
        <v>55</v>
      </c>
      <c r="B358">
        <v>4.71</v>
      </c>
      <c r="C358">
        <v>661</v>
      </c>
      <c r="E358" t="s">
        <v>26</v>
      </c>
      <c r="I358">
        <v>10.8</v>
      </c>
      <c r="K358">
        <v>96.9</v>
      </c>
      <c r="L358">
        <v>52.9</v>
      </c>
      <c r="M358">
        <v>103.5</v>
      </c>
      <c r="N358">
        <v>0.21</v>
      </c>
      <c r="O358">
        <v>0.59</v>
      </c>
      <c r="P358">
        <v>7.28</v>
      </c>
      <c r="Q358">
        <v>31</v>
      </c>
      <c r="R358" s="3">
        <v>44347</v>
      </c>
      <c r="S358">
        <v>18</v>
      </c>
      <c r="T358">
        <v>100</v>
      </c>
      <c r="U358">
        <v>63</v>
      </c>
      <c r="V358">
        <v>84</v>
      </c>
      <c r="W358">
        <v>11</v>
      </c>
      <c r="X358">
        <v>38.200000000000003</v>
      </c>
      <c r="Y358" s="48">
        <f t="shared" si="10"/>
        <v>75.333333333333329</v>
      </c>
      <c r="Z358">
        <v>55</v>
      </c>
      <c r="AA358">
        <f t="shared" si="11"/>
        <v>1</v>
      </c>
    </row>
    <row r="359" spans="1:27" x14ac:dyDescent="0.25">
      <c r="A359">
        <v>55</v>
      </c>
      <c r="B359">
        <v>2.5299999999999998</v>
      </c>
      <c r="C359">
        <v>479</v>
      </c>
      <c r="E359" t="s">
        <v>26</v>
      </c>
      <c r="I359">
        <v>12.6</v>
      </c>
      <c r="J359">
        <v>0.59</v>
      </c>
      <c r="K359">
        <v>83.2</v>
      </c>
      <c r="L359">
        <v>45.6</v>
      </c>
      <c r="M359">
        <v>49.8</v>
      </c>
      <c r="N359">
        <v>0.21</v>
      </c>
      <c r="O359">
        <v>0.47</v>
      </c>
      <c r="P359">
        <v>7.46</v>
      </c>
      <c r="Q359">
        <v>31</v>
      </c>
      <c r="R359" s="3">
        <v>44348</v>
      </c>
      <c r="S359">
        <v>24</v>
      </c>
      <c r="T359">
        <v>108</v>
      </c>
      <c r="U359">
        <v>76</v>
      </c>
      <c r="V359">
        <v>120</v>
      </c>
      <c r="W359">
        <v>11</v>
      </c>
      <c r="X359">
        <v>38.1</v>
      </c>
      <c r="Y359" s="48">
        <f t="shared" si="10"/>
        <v>86.666666666666671</v>
      </c>
      <c r="Z359">
        <v>55</v>
      </c>
      <c r="AA359">
        <f t="shared" si="11"/>
        <v>1</v>
      </c>
    </row>
    <row r="360" spans="1:27" x14ac:dyDescent="0.25">
      <c r="A360">
        <v>55</v>
      </c>
      <c r="B360">
        <v>3.84</v>
      </c>
      <c r="C360">
        <v>559</v>
      </c>
      <c r="E360" t="s">
        <v>26</v>
      </c>
      <c r="I360">
        <v>11.3</v>
      </c>
      <c r="J360">
        <v>0.63</v>
      </c>
      <c r="K360">
        <v>82.7</v>
      </c>
      <c r="L360">
        <v>58.2</v>
      </c>
      <c r="M360">
        <v>53</v>
      </c>
      <c r="N360">
        <v>0.21</v>
      </c>
      <c r="O360">
        <v>0.55000000000000004</v>
      </c>
      <c r="P360">
        <v>7.34</v>
      </c>
      <c r="Q360">
        <v>31</v>
      </c>
      <c r="R360" s="3">
        <v>44349</v>
      </c>
      <c r="S360">
        <v>20</v>
      </c>
      <c r="T360">
        <v>133</v>
      </c>
      <c r="U360">
        <v>91</v>
      </c>
      <c r="V360">
        <v>74</v>
      </c>
      <c r="W360">
        <v>12</v>
      </c>
      <c r="X360">
        <v>38.1</v>
      </c>
      <c r="Y360" s="48">
        <f t="shared" si="10"/>
        <v>105</v>
      </c>
      <c r="Z360">
        <v>55</v>
      </c>
      <c r="AA360">
        <f t="shared" si="11"/>
        <v>1</v>
      </c>
    </row>
    <row r="361" spans="1:27" x14ac:dyDescent="0.25">
      <c r="A361">
        <v>55</v>
      </c>
      <c r="B361">
        <v>3.33</v>
      </c>
      <c r="C361">
        <v>512</v>
      </c>
      <c r="E361" t="s">
        <v>26</v>
      </c>
      <c r="I361">
        <v>9.4</v>
      </c>
      <c r="K361">
        <v>88.3</v>
      </c>
      <c r="L361">
        <v>46.6</v>
      </c>
      <c r="M361">
        <v>58.8</v>
      </c>
      <c r="N361">
        <v>0.21</v>
      </c>
      <c r="O361">
        <v>0.46</v>
      </c>
      <c r="P361">
        <v>7.39</v>
      </c>
      <c r="Q361">
        <v>31</v>
      </c>
      <c r="R361" s="3">
        <v>44350</v>
      </c>
      <c r="S361">
        <v>20</v>
      </c>
      <c r="T361">
        <v>145</v>
      </c>
      <c r="U361">
        <v>85</v>
      </c>
      <c r="V361">
        <v>112</v>
      </c>
      <c r="W361">
        <v>15</v>
      </c>
      <c r="X361">
        <v>37.700000000000003</v>
      </c>
      <c r="Y361" s="48">
        <f t="shared" si="10"/>
        <v>105</v>
      </c>
      <c r="Z361">
        <v>55</v>
      </c>
      <c r="AA361">
        <f t="shared" si="11"/>
        <v>1</v>
      </c>
    </row>
    <row r="362" spans="1:27" x14ac:dyDescent="0.25">
      <c r="A362">
        <v>57</v>
      </c>
      <c r="B362">
        <v>1.33</v>
      </c>
      <c r="C362">
        <v>442</v>
      </c>
      <c r="D362">
        <v>499</v>
      </c>
      <c r="E362" t="s">
        <v>26</v>
      </c>
      <c r="F362">
        <v>1.02</v>
      </c>
      <c r="G362">
        <v>907</v>
      </c>
      <c r="H362">
        <v>14.6</v>
      </c>
      <c r="I362">
        <v>6.4</v>
      </c>
      <c r="J362">
        <v>0.32</v>
      </c>
      <c r="K362">
        <v>89.7</v>
      </c>
      <c r="L362">
        <v>31.2</v>
      </c>
      <c r="M362">
        <v>54</v>
      </c>
      <c r="N362">
        <v>0.21</v>
      </c>
      <c r="O362">
        <v>0.51</v>
      </c>
      <c r="P362">
        <v>7.43</v>
      </c>
      <c r="Q362">
        <v>56</v>
      </c>
      <c r="R362" s="3">
        <v>44318</v>
      </c>
      <c r="S362">
        <v>18</v>
      </c>
      <c r="T362">
        <v>107</v>
      </c>
      <c r="U362">
        <v>56</v>
      </c>
      <c r="V362">
        <v>106</v>
      </c>
      <c r="W362">
        <v>15</v>
      </c>
      <c r="X362">
        <v>38.200000000000003</v>
      </c>
      <c r="Y362" s="48">
        <f t="shared" si="10"/>
        <v>73</v>
      </c>
      <c r="Z362">
        <v>57</v>
      </c>
      <c r="AA362">
        <f t="shared" si="11"/>
        <v>0</v>
      </c>
    </row>
    <row r="363" spans="1:27" x14ac:dyDescent="0.25">
      <c r="A363">
        <v>57</v>
      </c>
      <c r="B363">
        <v>2.0699999999999998</v>
      </c>
      <c r="C363">
        <v>183</v>
      </c>
      <c r="D363">
        <v>495</v>
      </c>
      <c r="E363" t="s">
        <v>26</v>
      </c>
      <c r="F363">
        <v>0.96</v>
      </c>
      <c r="G363">
        <v>1029</v>
      </c>
      <c r="H363">
        <v>7</v>
      </c>
      <c r="I363">
        <v>10.7</v>
      </c>
      <c r="J363">
        <v>0.26</v>
      </c>
      <c r="K363">
        <v>93.8</v>
      </c>
      <c r="L363">
        <v>35.799999999999997</v>
      </c>
      <c r="M363">
        <v>69.599999999999994</v>
      </c>
      <c r="N363">
        <v>0.21</v>
      </c>
      <c r="O363">
        <v>0.53</v>
      </c>
      <c r="P363">
        <v>7.41</v>
      </c>
      <c r="Q363">
        <v>56</v>
      </c>
      <c r="R363" s="3">
        <v>44319</v>
      </c>
      <c r="S363">
        <v>24</v>
      </c>
      <c r="T363">
        <v>131</v>
      </c>
      <c r="U363">
        <v>80</v>
      </c>
      <c r="V363">
        <v>97</v>
      </c>
      <c r="W363">
        <v>15</v>
      </c>
      <c r="X363">
        <v>36.5</v>
      </c>
      <c r="Y363" s="48">
        <f t="shared" si="10"/>
        <v>97</v>
      </c>
      <c r="Z363">
        <v>57</v>
      </c>
      <c r="AA363">
        <f t="shared" si="11"/>
        <v>0</v>
      </c>
    </row>
    <row r="364" spans="1:27" x14ac:dyDescent="0.25">
      <c r="A364">
        <v>57</v>
      </c>
      <c r="D364">
        <v>513</v>
      </c>
      <c r="E364" t="s">
        <v>26</v>
      </c>
      <c r="F364">
        <v>9.8000000000000007</v>
      </c>
      <c r="G364">
        <v>1012</v>
      </c>
      <c r="H364">
        <v>4.7</v>
      </c>
      <c r="I364">
        <v>9.8000000000000007</v>
      </c>
      <c r="K364">
        <v>92.1</v>
      </c>
      <c r="L364">
        <v>34.5</v>
      </c>
      <c r="M364">
        <v>64.099999999999994</v>
      </c>
      <c r="N364">
        <v>0.21</v>
      </c>
      <c r="O364">
        <v>0.54</v>
      </c>
      <c r="P364">
        <v>7.42</v>
      </c>
      <c r="Q364">
        <v>56</v>
      </c>
      <c r="R364" s="3">
        <v>44321</v>
      </c>
      <c r="S364">
        <v>23</v>
      </c>
      <c r="T364">
        <v>136</v>
      </c>
      <c r="U364">
        <v>68</v>
      </c>
      <c r="V364">
        <v>58</v>
      </c>
      <c r="W364">
        <v>15</v>
      </c>
      <c r="X364">
        <v>37</v>
      </c>
      <c r="Y364" s="48">
        <f t="shared" si="10"/>
        <v>90.666666666666671</v>
      </c>
      <c r="Z364">
        <v>57</v>
      </c>
      <c r="AA364">
        <f t="shared" si="11"/>
        <v>1</v>
      </c>
    </row>
    <row r="365" spans="1:27" x14ac:dyDescent="0.25">
      <c r="A365">
        <v>57</v>
      </c>
      <c r="B365">
        <v>1.76</v>
      </c>
      <c r="C365">
        <v>537</v>
      </c>
      <c r="E365" t="s">
        <v>26</v>
      </c>
      <c r="F365">
        <v>5.53</v>
      </c>
      <c r="G365">
        <v>1080</v>
      </c>
      <c r="H365">
        <v>4.2</v>
      </c>
      <c r="I365">
        <v>12.3</v>
      </c>
      <c r="J365">
        <v>0.34</v>
      </c>
      <c r="K365">
        <v>86.2</v>
      </c>
      <c r="L365">
        <v>37.299999999999997</v>
      </c>
      <c r="M365">
        <v>52.2</v>
      </c>
      <c r="N365">
        <v>0.21</v>
      </c>
      <c r="O365">
        <v>0.54</v>
      </c>
      <c r="P365">
        <v>7.41</v>
      </c>
      <c r="Q365">
        <v>56</v>
      </c>
      <c r="R365" s="3">
        <v>44322</v>
      </c>
      <c r="S365">
        <v>20</v>
      </c>
      <c r="T365">
        <v>116</v>
      </c>
      <c r="U365">
        <v>73</v>
      </c>
      <c r="V365">
        <v>59</v>
      </c>
      <c r="W365">
        <v>15</v>
      </c>
      <c r="X365">
        <v>36.6</v>
      </c>
      <c r="Y365" s="48">
        <f t="shared" si="10"/>
        <v>87.333333333333329</v>
      </c>
      <c r="Z365">
        <v>57</v>
      </c>
      <c r="AA365">
        <f t="shared" si="11"/>
        <v>1</v>
      </c>
    </row>
    <row r="366" spans="1:27" x14ac:dyDescent="0.25">
      <c r="A366">
        <v>57</v>
      </c>
      <c r="B366">
        <v>1.74</v>
      </c>
      <c r="C366">
        <v>588</v>
      </c>
      <c r="D366">
        <v>376</v>
      </c>
      <c r="E366" t="s">
        <v>26</v>
      </c>
      <c r="F366">
        <v>3.77</v>
      </c>
      <c r="G366">
        <v>900</v>
      </c>
      <c r="H366">
        <v>3</v>
      </c>
      <c r="I366">
        <v>12.8</v>
      </c>
      <c r="K366">
        <v>93.2</v>
      </c>
      <c r="L366">
        <v>33</v>
      </c>
      <c r="M366">
        <v>63.8</v>
      </c>
      <c r="N366">
        <v>0.21</v>
      </c>
      <c r="O366">
        <v>0.48</v>
      </c>
      <c r="P366">
        <v>7.44</v>
      </c>
      <c r="Q366">
        <v>56</v>
      </c>
      <c r="R366" s="3">
        <v>44323</v>
      </c>
      <c r="S366">
        <v>26</v>
      </c>
      <c r="T366">
        <v>100</v>
      </c>
      <c r="U366">
        <v>68</v>
      </c>
      <c r="V366">
        <v>62</v>
      </c>
      <c r="W366">
        <v>0</v>
      </c>
      <c r="X366">
        <v>36.5</v>
      </c>
      <c r="Y366" s="48">
        <f t="shared" si="10"/>
        <v>78.666666666666671</v>
      </c>
      <c r="Z366">
        <v>57</v>
      </c>
      <c r="AA366">
        <f t="shared" si="11"/>
        <v>1</v>
      </c>
    </row>
    <row r="367" spans="1:27" x14ac:dyDescent="0.25">
      <c r="A367">
        <v>57</v>
      </c>
      <c r="B367">
        <v>1.97</v>
      </c>
      <c r="C367">
        <v>605</v>
      </c>
      <c r="D367">
        <v>388</v>
      </c>
      <c r="E367" t="s">
        <v>26</v>
      </c>
      <c r="F367">
        <v>2.84</v>
      </c>
      <c r="G367">
        <v>1185</v>
      </c>
      <c r="K367">
        <v>93</v>
      </c>
      <c r="L367">
        <v>34.9</v>
      </c>
      <c r="M367">
        <v>65.099999999999994</v>
      </c>
      <c r="N367">
        <v>0.21</v>
      </c>
      <c r="P367">
        <v>7.43</v>
      </c>
      <c r="Q367">
        <v>56</v>
      </c>
      <c r="R367" s="3">
        <v>44324</v>
      </c>
      <c r="S367">
        <v>24</v>
      </c>
      <c r="T367">
        <v>94</v>
      </c>
      <c r="U367">
        <v>60</v>
      </c>
      <c r="V367">
        <v>106</v>
      </c>
      <c r="W367">
        <v>15</v>
      </c>
      <c r="X367">
        <v>36.700000000000003</v>
      </c>
      <c r="Y367" s="48">
        <f t="shared" si="10"/>
        <v>71.333333333333329</v>
      </c>
      <c r="Z367">
        <v>57</v>
      </c>
      <c r="AA367">
        <f t="shared" si="11"/>
        <v>1</v>
      </c>
    </row>
    <row r="368" spans="1:27" x14ac:dyDescent="0.25">
      <c r="A368">
        <v>57</v>
      </c>
      <c r="B368">
        <v>2.19</v>
      </c>
      <c r="C368">
        <v>613</v>
      </c>
      <c r="D368">
        <v>394</v>
      </c>
      <c r="E368" t="s">
        <v>26</v>
      </c>
      <c r="G368">
        <v>1260</v>
      </c>
      <c r="H368">
        <v>3.8</v>
      </c>
      <c r="I368">
        <v>10.199999999999999</v>
      </c>
      <c r="K368">
        <v>90.7</v>
      </c>
      <c r="L368">
        <v>37.700000000000003</v>
      </c>
      <c r="M368">
        <v>58.3</v>
      </c>
      <c r="N368">
        <v>0.21</v>
      </c>
      <c r="O368">
        <v>0.49</v>
      </c>
      <c r="P368">
        <v>7.4</v>
      </c>
      <c r="Q368">
        <v>56</v>
      </c>
      <c r="R368" s="3">
        <v>44325</v>
      </c>
      <c r="S368">
        <v>23</v>
      </c>
      <c r="T368">
        <v>129</v>
      </c>
      <c r="U368">
        <v>77</v>
      </c>
      <c r="V368">
        <v>79</v>
      </c>
      <c r="W368">
        <v>15</v>
      </c>
      <c r="X368">
        <v>36.5</v>
      </c>
      <c r="Y368" s="48">
        <f t="shared" si="10"/>
        <v>94.333333333333329</v>
      </c>
      <c r="Z368">
        <v>57</v>
      </c>
      <c r="AA368">
        <f t="shared" si="11"/>
        <v>1</v>
      </c>
    </row>
    <row r="369" spans="1:28" x14ac:dyDescent="0.25">
      <c r="A369">
        <v>58</v>
      </c>
      <c r="B369">
        <v>0.59</v>
      </c>
      <c r="C369">
        <v>302</v>
      </c>
      <c r="D369">
        <v>415</v>
      </c>
      <c r="E369" t="s">
        <v>26</v>
      </c>
      <c r="F369">
        <v>0.92</v>
      </c>
      <c r="G369">
        <v>354</v>
      </c>
      <c r="H369">
        <v>4.7</v>
      </c>
      <c r="I369">
        <v>4.8</v>
      </c>
      <c r="J369">
        <v>0.3</v>
      </c>
      <c r="K369">
        <v>89.3</v>
      </c>
      <c r="L369">
        <v>45.9</v>
      </c>
      <c r="M369">
        <v>58</v>
      </c>
      <c r="N369">
        <v>0.21</v>
      </c>
      <c r="O369">
        <v>0.47</v>
      </c>
      <c r="P369">
        <v>7.35</v>
      </c>
      <c r="Q369">
        <v>54</v>
      </c>
      <c r="R369" s="3">
        <v>44318</v>
      </c>
      <c r="S369">
        <v>22</v>
      </c>
      <c r="T369">
        <v>106</v>
      </c>
      <c r="U369">
        <v>96</v>
      </c>
      <c r="V369">
        <v>77</v>
      </c>
      <c r="W369">
        <v>15</v>
      </c>
      <c r="X369">
        <v>37.299999999999997</v>
      </c>
      <c r="Y369" s="48">
        <f t="shared" si="10"/>
        <v>99.333333333333329</v>
      </c>
      <c r="Z369">
        <v>58</v>
      </c>
      <c r="AA369">
        <f t="shared" si="11"/>
        <v>0</v>
      </c>
    </row>
    <row r="370" spans="1:28" x14ac:dyDescent="0.25">
      <c r="A370">
        <v>58</v>
      </c>
      <c r="B370">
        <v>0.85</v>
      </c>
      <c r="C370">
        <v>317</v>
      </c>
      <c r="D370">
        <v>423</v>
      </c>
      <c r="E370" t="s">
        <v>26</v>
      </c>
      <c r="F370">
        <v>0.6</v>
      </c>
      <c r="G370">
        <v>445</v>
      </c>
      <c r="H370">
        <v>4.7</v>
      </c>
      <c r="I370">
        <v>5.8</v>
      </c>
      <c r="J370">
        <v>0.25</v>
      </c>
      <c r="K370">
        <v>91.7</v>
      </c>
      <c r="L370">
        <v>51.4</v>
      </c>
      <c r="M370">
        <v>64.7</v>
      </c>
      <c r="N370">
        <v>0.21</v>
      </c>
      <c r="O370">
        <v>0.53</v>
      </c>
      <c r="P370">
        <v>7.31</v>
      </c>
      <c r="Q370">
        <v>54</v>
      </c>
      <c r="R370" s="3">
        <v>44319</v>
      </c>
      <c r="S370">
        <v>24</v>
      </c>
      <c r="T370">
        <v>84</v>
      </c>
      <c r="U370">
        <v>59</v>
      </c>
      <c r="V370">
        <v>71</v>
      </c>
      <c r="W370">
        <v>0</v>
      </c>
      <c r="X370">
        <v>37.200000000000003</v>
      </c>
      <c r="Y370" s="48">
        <f t="shared" si="10"/>
        <v>67.333333333333329</v>
      </c>
      <c r="Z370">
        <v>58</v>
      </c>
      <c r="AA370">
        <f t="shared" si="11"/>
        <v>0</v>
      </c>
    </row>
    <row r="371" spans="1:28" x14ac:dyDescent="0.25">
      <c r="A371">
        <v>58</v>
      </c>
      <c r="B371">
        <v>0.28999999999999998</v>
      </c>
      <c r="C371">
        <v>251</v>
      </c>
      <c r="D371">
        <v>720</v>
      </c>
      <c r="E371" t="s">
        <v>26</v>
      </c>
      <c r="F371">
        <v>10</v>
      </c>
      <c r="G371">
        <v>975</v>
      </c>
      <c r="H371">
        <v>114.8</v>
      </c>
      <c r="I371">
        <v>12.5</v>
      </c>
      <c r="J371">
        <v>0.21</v>
      </c>
      <c r="K371">
        <v>85.6</v>
      </c>
      <c r="L371">
        <v>69.3</v>
      </c>
      <c r="M371">
        <v>63.2</v>
      </c>
      <c r="N371">
        <v>0.21</v>
      </c>
      <c r="O371">
        <v>1.2</v>
      </c>
      <c r="P371">
        <v>7.1</v>
      </c>
      <c r="Q371">
        <v>54</v>
      </c>
      <c r="R371" s="3">
        <v>44320</v>
      </c>
      <c r="S371">
        <v>24</v>
      </c>
      <c r="T371">
        <v>90</v>
      </c>
      <c r="U371">
        <v>50</v>
      </c>
      <c r="V371">
        <v>60</v>
      </c>
      <c r="W371">
        <v>0</v>
      </c>
      <c r="X371">
        <v>37</v>
      </c>
      <c r="Y371" s="48">
        <f t="shared" si="10"/>
        <v>63.333333333333336</v>
      </c>
      <c r="Z371">
        <v>58</v>
      </c>
      <c r="AA371">
        <f t="shared" si="11"/>
        <v>0</v>
      </c>
    </row>
    <row r="372" spans="1:28" x14ac:dyDescent="0.25">
      <c r="A372">
        <v>58</v>
      </c>
      <c r="B372">
        <v>0.56999999999999995</v>
      </c>
      <c r="C372">
        <v>290</v>
      </c>
      <c r="D372">
        <v>617</v>
      </c>
      <c r="E372" t="s">
        <v>26</v>
      </c>
      <c r="F372">
        <v>7.11</v>
      </c>
      <c r="G372">
        <v>1117</v>
      </c>
      <c r="I372">
        <v>19.399999999999999</v>
      </c>
      <c r="J372">
        <v>0.21</v>
      </c>
      <c r="K372">
        <v>92.8</v>
      </c>
      <c r="L372">
        <v>83.6</v>
      </c>
      <c r="M372">
        <v>79.400000000000006</v>
      </c>
      <c r="N372">
        <v>0.21</v>
      </c>
      <c r="O372">
        <v>1.4</v>
      </c>
      <c r="P372">
        <v>7.09</v>
      </c>
      <c r="Q372">
        <v>54</v>
      </c>
      <c r="R372" s="3">
        <v>44321</v>
      </c>
      <c r="S372">
        <v>20</v>
      </c>
      <c r="T372">
        <v>122</v>
      </c>
      <c r="U372">
        <v>67</v>
      </c>
      <c r="V372">
        <v>80</v>
      </c>
      <c r="W372">
        <v>0</v>
      </c>
      <c r="X372">
        <v>37.799999999999997</v>
      </c>
      <c r="Y372" s="48">
        <f t="shared" si="10"/>
        <v>85.333333333333329</v>
      </c>
      <c r="Z372">
        <v>58</v>
      </c>
      <c r="AA372">
        <f t="shared" si="11"/>
        <v>1</v>
      </c>
    </row>
    <row r="373" spans="1:28" x14ac:dyDescent="0.25">
      <c r="A373">
        <v>58</v>
      </c>
      <c r="B373">
        <v>0.66</v>
      </c>
      <c r="C373">
        <v>295</v>
      </c>
      <c r="E373" t="s">
        <v>26</v>
      </c>
      <c r="I373">
        <v>28.4</v>
      </c>
      <c r="K373">
        <v>94</v>
      </c>
      <c r="L373">
        <v>62.1</v>
      </c>
      <c r="M373">
        <v>80</v>
      </c>
      <c r="N373">
        <v>0.21</v>
      </c>
      <c r="O373">
        <v>1.0900000000000001</v>
      </c>
      <c r="P373">
        <v>7.21</v>
      </c>
      <c r="Q373">
        <v>54</v>
      </c>
      <c r="R373" s="3">
        <v>44322</v>
      </c>
      <c r="S373">
        <v>22</v>
      </c>
      <c r="T373">
        <v>133</v>
      </c>
      <c r="U373">
        <v>69</v>
      </c>
      <c r="V373">
        <v>61</v>
      </c>
      <c r="W373">
        <v>3</v>
      </c>
      <c r="X373">
        <v>36.9</v>
      </c>
      <c r="Y373" s="48">
        <f t="shared" si="10"/>
        <v>90.333333333333329</v>
      </c>
      <c r="Z373">
        <v>58</v>
      </c>
      <c r="AA373">
        <f t="shared" si="11"/>
        <v>1</v>
      </c>
    </row>
    <row r="374" spans="1:28" x14ac:dyDescent="0.25">
      <c r="A374">
        <v>58</v>
      </c>
      <c r="B374">
        <v>0.56000000000000005</v>
      </c>
      <c r="C374">
        <v>303</v>
      </c>
      <c r="E374" t="s">
        <v>26</v>
      </c>
      <c r="I374">
        <v>33.9</v>
      </c>
      <c r="K374">
        <v>76.7</v>
      </c>
      <c r="L374">
        <v>52.7</v>
      </c>
      <c r="M374">
        <v>44.4</v>
      </c>
      <c r="N374">
        <v>0.21</v>
      </c>
      <c r="O374">
        <v>1.0900000000000001</v>
      </c>
      <c r="P374">
        <v>7.29</v>
      </c>
      <c r="Q374">
        <v>54</v>
      </c>
      <c r="R374" s="3">
        <v>44323</v>
      </c>
      <c r="S374">
        <v>21</v>
      </c>
      <c r="T374">
        <v>122</v>
      </c>
      <c r="U374">
        <v>66</v>
      </c>
      <c r="V374">
        <v>57</v>
      </c>
      <c r="W374">
        <v>10</v>
      </c>
      <c r="X374">
        <v>32.700000000000003</v>
      </c>
      <c r="Y374" s="48">
        <f t="shared" si="10"/>
        <v>84.666666666666671</v>
      </c>
      <c r="Z374">
        <v>58</v>
      </c>
      <c r="AA374">
        <f t="shared" si="11"/>
        <v>1</v>
      </c>
    </row>
    <row r="375" spans="1:28" x14ac:dyDescent="0.25">
      <c r="A375">
        <v>58</v>
      </c>
      <c r="B375">
        <v>0.62</v>
      </c>
      <c r="C375">
        <v>287</v>
      </c>
      <c r="E375" t="s">
        <v>26</v>
      </c>
      <c r="I375">
        <v>36</v>
      </c>
      <c r="K375">
        <v>92.7</v>
      </c>
      <c r="L375">
        <v>51.2</v>
      </c>
      <c r="M375">
        <v>73.8</v>
      </c>
      <c r="N375">
        <v>0.21</v>
      </c>
      <c r="O375">
        <v>1.46</v>
      </c>
      <c r="P375">
        <v>7.32</v>
      </c>
      <c r="Q375">
        <v>54</v>
      </c>
      <c r="R375" s="3">
        <v>44323</v>
      </c>
      <c r="S375">
        <v>22</v>
      </c>
      <c r="T375">
        <v>125</v>
      </c>
      <c r="U375">
        <v>70</v>
      </c>
      <c r="V375">
        <v>54</v>
      </c>
      <c r="W375">
        <v>3</v>
      </c>
      <c r="X375">
        <v>35.299999999999997</v>
      </c>
      <c r="Y375" s="48">
        <f t="shared" si="10"/>
        <v>88.333333333333329</v>
      </c>
      <c r="Z375">
        <v>58</v>
      </c>
      <c r="AA375">
        <f t="shared" si="11"/>
        <v>1</v>
      </c>
    </row>
    <row r="376" spans="1:28" x14ac:dyDescent="0.25">
      <c r="A376">
        <v>58</v>
      </c>
      <c r="B376">
        <v>0.57999999999999996</v>
      </c>
      <c r="C376">
        <v>373</v>
      </c>
      <c r="E376" t="s">
        <v>26</v>
      </c>
      <c r="I376">
        <v>55.8</v>
      </c>
      <c r="J376">
        <v>0.46</v>
      </c>
      <c r="K376">
        <v>88.6</v>
      </c>
      <c r="L376">
        <v>50.8</v>
      </c>
      <c r="M376">
        <v>56.4</v>
      </c>
      <c r="N376">
        <v>0.21</v>
      </c>
      <c r="O376">
        <v>1.82</v>
      </c>
      <c r="P376">
        <v>7.33</v>
      </c>
      <c r="Q376">
        <v>54</v>
      </c>
      <c r="R376" s="3">
        <v>44325</v>
      </c>
      <c r="S376">
        <v>21</v>
      </c>
      <c r="T376">
        <v>114</v>
      </c>
      <c r="U376">
        <v>54</v>
      </c>
      <c r="V376">
        <v>56</v>
      </c>
      <c r="W376">
        <v>3</v>
      </c>
      <c r="X376">
        <v>32.200000000000003</v>
      </c>
      <c r="Y376" s="48">
        <f t="shared" si="10"/>
        <v>74</v>
      </c>
      <c r="Z376">
        <v>58</v>
      </c>
      <c r="AA376">
        <f t="shared" si="11"/>
        <v>1</v>
      </c>
    </row>
    <row r="377" spans="1:28" x14ac:dyDescent="0.25">
      <c r="A377">
        <v>58</v>
      </c>
      <c r="B377">
        <v>0.64</v>
      </c>
      <c r="C377">
        <v>337</v>
      </c>
      <c r="E377" t="s">
        <v>26</v>
      </c>
      <c r="I377">
        <v>73.8</v>
      </c>
      <c r="K377">
        <v>89.5</v>
      </c>
      <c r="L377">
        <v>66.5</v>
      </c>
      <c r="M377">
        <v>65.2</v>
      </c>
      <c r="N377">
        <v>0.21</v>
      </c>
      <c r="O377">
        <v>1.57</v>
      </c>
      <c r="P377">
        <v>7.36</v>
      </c>
      <c r="Q377">
        <v>54</v>
      </c>
      <c r="R377" s="3">
        <v>44327</v>
      </c>
      <c r="S377">
        <v>22</v>
      </c>
      <c r="T377">
        <v>101</v>
      </c>
      <c r="U377">
        <v>47</v>
      </c>
      <c r="V377">
        <v>70</v>
      </c>
      <c r="W377">
        <v>3</v>
      </c>
      <c r="X377">
        <v>33</v>
      </c>
      <c r="Y377" s="48">
        <f t="shared" si="10"/>
        <v>65</v>
      </c>
      <c r="Z377">
        <v>58</v>
      </c>
      <c r="AA377">
        <f t="shared" si="11"/>
        <v>1</v>
      </c>
    </row>
    <row r="378" spans="1:28" x14ac:dyDescent="0.25">
      <c r="A378">
        <v>58</v>
      </c>
      <c r="B378">
        <v>0.91</v>
      </c>
      <c r="C378">
        <v>353</v>
      </c>
      <c r="E378" t="s">
        <v>26</v>
      </c>
      <c r="I378">
        <v>53.5</v>
      </c>
      <c r="K378">
        <v>92.8</v>
      </c>
      <c r="L378">
        <v>51.9</v>
      </c>
      <c r="M378">
        <v>68.8</v>
      </c>
      <c r="N378">
        <v>0.7</v>
      </c>
      <c r="O378">
        <v>1.49</v>
      </c>
      <c r="P378">
        <v>7.2</v>
      </c>
      <c r="Q378">
        <v>54</v>
      </c>
      <c r="R378" s="3">
        <v>44327</v>
      </c>
      <c r="S378">
        <v>22</v>
      </c>
      <c r="T378">
        <v>101</v>
      </c>
      <c r="U378">
        <v>47</v>
      </c>
      <c r="V378">
        <v>70</v>
      </c>
      <c r="W378">
        <v>3</v>
      </c>
      <c r="X378">
        <v>36</v>
      </c>
      <c r="Y378" s="48">
        <f t="shared" si="10"/>
        <v>65</v>
      </c>
      <c r="Z378">
        <v>58</v>
      </c>
      <c r="AA378">
        <f t="shared" si="11"/>
        <v>1</v>
      </c>
    </row>
    <row r="379" spans="1:28" x14ac:dyDescent="0.25">
      <c r="A379">
        <v>58</v>
      </c>
      <c r="B379">
        <v>0.73</v>
      </c>
      <c r="C379">
        <v>291</v>
      </c>
      <c r="E379" t="s">
        <v>26</v>
      </c>
      <c r="I379">
        <v>83.7</v>
      </c>
      <c r="K379">
        <v>91.7</v>
      </c>
      <c r="L379">
        <v>43.1</v>
      </c>
      <c r="M379">
        <v>60</v>
      </c>
      <c r="N379">
        <v>0.21</v>
      </c>
      <c r="O379">
        <v>1.55</v>
      </c>
      <c r="P379">
        <v>7.43</v>
      </c>
      <c r="Q379">
        <v>54</v>
      </c>
      <c r="R379" s="3">
        <v>44329</v>
      </c>
      <c r="S379">
        <v>22</v>
      </c>
      <c r="T379">
        <v>93</v>
      </c>
      <c r="U379">
        <v>39</v>
      </c>
      <c r="V379">
        <v>65</v>
      </c>
      <c r="W379">
        <v>10</v>
      </c>
      <c r="X379">
        <v>36.6</v>
      </c>
      <c r="Y379" s="48">
        <f t="shared" si="10"/>
        <v>57</v>
      </c>
      <c r="Z379">
        <v>58</v>
      </c>
      <c r="AA379">
        <f t="shared" si="11"/>
        <v>1</v>
      </c>
    </row>
    <row r="380" spans="1:28" x14ac:dyDescent="0.25">
      <c r="A380">
        <v>58</v>
      </c>
      <c r="B380">
        <v>1.63</v>
      </c>
      <c r="C380">
        <v>366</v>
      </c>
      <c r="E380" t="s">
        <v>26</v>
      </c>
      <c r="I380">
        <v>64.8</v>
      </c>
      <c r="K380">
        <v>99.1</v>
      </c>
      <c r="L380">
        <v>42.7</v>
      </c>
      <c r="M380">
        <v>62.3</v>
      </c>
      <c r="N380">
        <v>0.21</v>
      </c>
      <c r="O380">
        <v>1.48</v>
      </c>
      <c r="P380">
        <v>7.43</v>
      </c>
      <c r="Q380">
        <v>54</v>
      </c>
      <c r="R380" s="3">
        <v>44329</v>
      </c>
      <c r="S380">
        <v>22</v>
      </c>
      <c r="T380">
        <v>93</v>
      </c>
      <c r="U380">
        <v>39</v>
      </c>
      <c r="V380">
        <v>65</v>
      </c>
      <c r="W380">
        <v>10</v>
      </c>
      <c r="X380">
        <v>36.4</v>
      </c>
      <c r="Y380" s="48">
        <f t="shared" si="10"/>
        <v>57</v>
      </c>
      <c r="Z380">
        <v>58</v>
      </c>
      <c r="AA380">
        <f t="shared" si="11"/>
        <v>1</v>
      </c>
    </row>
    <row r="381" spans="1:28" s="7" customFormat="1" x14ac:dyDescent="0.25">
      <c r="A381" s="7">
        <v>58</v>
      </c>
      <c r="B381" s="7">
        <v>1.42</v>
      </c>
      <c r="C381" s="7">
        <v>342</v>
      </c>
      <c r="E381" t="s">
        <v>26</v>
      </c>
      <c r="I381" s="7">
        <v>60.5</v>
      </c>
      <c r="K381" s="7">
        <v>85.1</v>
      </c>
      <c r="L381" s="7">
        <v>51.6</v>
      </c>
      <c r="M381" s="7">
        <v>57.2</v>
      </c>
      <c r="N381" s="7">
        <v>0.35</v>
      </c>
      <c r="O381" s="7">
        <v>1.33</v>
      </c>
      <c r="P381" s="7">
        <v>7.36</v>
      </c>
      <c r="Q381" s="7">
        <v>54</v>
      </c>
      <c r="R381" s="8">
        <v>44331</v>
      </c>
      <c r="S381" s="7">
        <v>24</v>
      </c>
      <c r="T381" s="7">
        <v>112</v>
      </c>
      <c r="U381" s="7">
        <v>52</v>
      </c>
      <c r="V381" s="7">
        <v>62</v>
      </c>
      <c r="W381" s="7">
        <v>3</v>
      </c>
      <c r="X381" s="7">
        <v>37</v>
      </c>
      <c r="Y381" s="48">
        <f t="shared" si="10"/>
        <v>72</v>
      </c>
      <c r="Z381" s="7">
        <v>58</v>
      </c>
      <c r="AA381">
        <f t="shared" si="11"/>
        <v>1</v>
      </c>
      <c r="AB381" s="58"/>
    </row>
    <row r="382" spans="1:28" x14ac:dyDescent="0.25">
      <c r="A382">
        <v>58</v>
      </c>
      <c r="B382">
        <v>1.28</v>
      </c>
      <c r="C382">
        <v>289</v>
      </c>
      <c r="E382" t="s">
        <v>26</v>
      </c>
      <c r="I382">
        <v>49.4</v>
      </c>
      <c r="K382">
        <v>96.6</v>
      </c>
      <c r="L382">
        <v>47.8</v>
      </c>
      <c r="M382">
        <v>88.6</v>
      </c>
      <c r="N382">
        <v>0.21</v>
      </c>
      <c r="O382">
        <v>1</v>
      </c>
      <c r="P382">
        <v>7.4</v>
      </c>
      <c r="Q382">
        <v>54</v>
      </c>
      <c r="R382" s="3">
        <v>44333</v>
      </c>
      <c r="S382">
        <v>16</v>
      </c>
      <c r="T382">
        <v>123</v>
      </c>
      <c r="U382">
        <v>78</v>
      </c>
      <c r="V382">
        <v>88</v>
      </c>
      <c r="W382">
        <v>15</v>
      </c>
      <c r="X382">
        <v>36.6</v>
      </c>
      <c r="Y382" s="48">
        <f t="shared" si="10"/>
        <v>93</v>
      </c>
      <c r="Z382">
        <v>58</v>
      </c>
      <c r="AA382">
        <f t="shared" si="11"/>
        <v>1</v>
      </c>
    </row>
    <row r="383" spans="1:28" x14ac:dyDescent="0.25">
      <c r="A383">
        <v>58</v>
      </c>
      <c r="B383">
        <v>1.26</v>
      </c>
      <c r="C383">
        <v>329</v>
      </c>
      <c r="E383" t="s">
        <v>26</v>
      </c>
      <c r="I383">
        <v>37.799999999999997</v>
      </c>
      <c r="K383">
        <v>94</v>
      </c>
      <c r="L383">
        <v>48.1</v>
      </c>
      <c r="M383">
        <v>72</v>
      </c>
      <c r="N383">
        <v>0.21</v>
      </c>
      <c r="O383">
        <v>0.8</v>
      </c>
      <c r="P383">
        <v>7.38</v>
      </c>
      <c r="Q383">
        <v>54</v>
      </c>
      <c r="R383" s="3">
        <v>44335</v>
      </c>
      <c r="S383">
        <v>26</v>
      </c>
      <c r="T383">
        <v>131</v>
      </c>
      <c r="U383">
        <v>66</v>
      </c>
      <c r="V383">
        <v>73</v>
      </c>
      <c r="W383">
        <v>9</v>
      </c>
      <c r="X383">
        <v>36</v>
      </c>
      <c r="Y383" s="48">
        <f t="shared" si="10"/>
        <v>87.666666666666671</v>
      </c>
      <c r="Z383">
        <v>58</v>
      </c>
      <c r="AA383">
        <f t="shared" si="11"/>
        <v>1</v>
      </c>
    </row>
    <row r="384" spans="1:28" x14ac:dyDescent="0.25">
      <c r="A384">
        <v>58</v>
      </c>
      <c r="B384">
        <v>1</v>
      </c>
      <c r="C384">
        <v>394</v>
      </c>
      <c r="E384" t="s">
        <v>26</v>
      </c>
      <c r="I384">
        <v>19.600000000000001</v>
      </c>
      <c r="K384">
        <v>96.4</v>
      </c>
      <c r="L384">
        <v>41.5</v>
      </c>
      <c r="M384">
        <v>74.900000000000006</v>
      </c>
      <c r="N384">
        <v>0.21</v>
      </c>
      <c r="O384">
        <v>0.77</v>
      </c>
      <c r="P384">
        <v>7.46</v>
      </c>
      <c r="Q384">
        <v>54</v>
      </c>
      <c r="R384" s="3">
        <v>44337</v>
      </c>
      <c r="S384">
        <v>27</v>
      </c>
      <c r="T384">
        <v>145</v>
      </c>
      <c r="U384">
        <v>69</v>
      </c>
      <c r="V384">
        <v>86</v>
      </c>
      <c r="W384">
        <v>6</v>
      </c>
      <c r="X384">
        <v>37.799999999999997</v>
      </c>
      <c r="Y384" s="48">
        <f t="shared" si="10"/>
        <v>94.333333333333329</v>
      </c>
      <c r="Z384">
        <v>58</v>
      </c>
      <c r="AA384">
        <f t="shared" si="11"/>
        <v>1</v>
      </c>
    </row>
    <row r="385" spans="1:27" x14ac:dyDescent="0.25">
      <c r="A385">
        <v>58</v>
      </c>
      <c r="B385">
        <v>1.3</v>
      </c>
      <c r="C385">
        <v>396</v>
      </c>
      <c r="E385" t="s">
        <v>26</v>
      </c>
      <c r="I385">
        <v>20.399999999999999</v>
      </c>
      <c r="K385">
        <v>88.2</v>
      </c>
      <c r="L385">
        <v>40.6</v>
      </c>
      <c r="M385">
        <v>55</v>
      </c>
      <c r="N385">
        <v>0.3</v>
      </c>
      <c r="O385">
        <v>0.8</v>
      </c>
      <c r="P385">
        <v>7.47</v>
      </c>
      <c r="Q385">
        <v>54</v>
      </c>
      <c r="R385" s="3">
        <v>44339</v>
      </c>
      <c r="S385">
        <v>30</v>
      </c>
      <c r="T385">
        <v>123</v>
      </c>
      <c r="U385">
        <v>57</v>
      </c>
      <c r="V385">
        <v>72</v>
      </c>
      <c r="W385">
        <v>6</v>
      </c>
      <c r="X385">
        <v>37.4</v>
      </c>
      <c r="Y385" s="48">
        <f t="shared" si="10"/>
        <v>79</v>
      </c>
      <c r="Z385">
        <v>58</v>
      </c>
      <c r="AA385">
        <f t="shared" si="11"/>
        <v>1</v>
      </c>
    </row>
    <row r="386" spans="1:27" x14ac:dyDescent="0.25">
      <c r="A386">
        <v>58</v>
      </c>
      <c r="B386">
        <v>1.47</v>
      </c>
      <c r="C386">
        <v>397</v>
      </c>
      <c r="E386" t="s">
        <v>26</v>
      </c>
      <c r="I386">
        <v>23.6</v>
      </c>
      <c r="K386">
        <v>86.1</v>
      </c>
      <c r="L386">
        <v>46.9</v>
      </c>
      <c r="M386">
        <v>53.1</v>
      </c>
      <c r="N386">
        <v>0.21</v>
      </c>
      <c r="O386">
        <v>0.75</v>
      </c>
      <c r="P386">
        <v>7.43</v>
      </c>
      <c r="Q386">
        <v>54</v>
      </c>
      <c r="R386" s="3">
        <v>44340</v>
      </c>
      <c r="S386">
        <v>33</v>
      </c>
      <c r="T386">
        <v>133</v>
      </c>
      <c r="U386">
        <v>55</v>
      </c>
      <c r="V386">
        <v>130</v>
      </c>
      <c r="W386">
        <v>9</v>
      </c>
      <c r="X386">
        <v>36.700000000000003</v>
      </c>
      <c r="Y386" s="48">
        <f t="shared" ref="Y386:Y449" si="12">IF(OR(T386="",U386=""),"",(T386+(2*U386))/3)</f>
        <v>81</v>
      </c>
      <c r="Z386">
        <v>58</v>
      </c>
      <c r="AA386">
        <f t="shared" ref="AA386:AA449" si="13">IF(A386="",0,IF(COUNTIF(B386:Y386,"")&gt;0,1,0))</f>
        <v>1</v>
      </c>
    </row>
    <row r="387" spans="1:27" x14ac:dyDescent="0.25">
      <c r="A387">
        <v>58</v>
      </c>
      <c r="B387">
        <v>1.53</v>
      </c>
      <c r="C387">
        <v>299</v>
      </c>
      <c r="E387" t="s">
        <v>26</v>
      </c>
      <c r="I387">
        <v>17.899999999999999</v>
      </c>
      <c r="K387">
        <v>97.4</v>
      </c>
      <c r="L387">
        <v>38.6</v>
      </c>
      <c r="M387">
        <v>63.4</v>
      </c>
      <c r="N387">
        <v>0.21</v>
      </c>
      <c r="O387">
        <v>0.71</v>
      </c>
      <c r="P387">
        <v>7.44</v>
      </c>
      <c r="Q387">
        <v>54</v>
      </c>
      <c r="R387" s="3">
        <v>44344</v>
      </c>
      <c r="S387">
        <v>30</v>
      </c>
      <c r="T387">
        <v>120</v>
      </c>
      <c r="U387">
        <v>63</v>
      </c>
      <c r="V387">
        <v>81</v>
      </c>
      <c r="W387">
        <v>9</v>
      </c>
      <c r="X387">
        <v>36.200000000000003</v>
      </c>
      <c r="Y387" s="48">
        <f t="shared" si="12"/>
        <v>82</v>
      </c>
      <c r="Z387">
        <v>58</v>
      </c>
      <c r="AA387">
        <f t="shared" si="13"/>
        <v>1</v>
      </c>
    </row>
    <row r="388" spans="1:27" x14ac:dyDescent="0.25">
      <c r="A388">
        <v>58</v>
      </c>
      <c r="B388">
        <v>1.44</v>
      </c>
      <c r="C388">
        <v>268</v>
      </c>
      <c r="E388" t="s">
        <v>26</v>
      </c>
      <c r="I388">
        <v>22.1</v>
      </c>
      <c r="K388">
        <v>71.7</v>
      </c>
      <c r="L388">
        <v>47.3</v>
      </c>
      <c r="M388">
        <v>44.6</v>
      </c>
      <c r="N388">
        <v>0.21</v>
      </c>
      <c r="O388">
        <v>0.66</v>
      </c>
      <c r="P388">
        <v>7.32</v>
      </c>
      <c r="Q388">
        <v>54</v>
      </c>
      <c r="R388" s="3">
        <v>44345</v>
      </c>
      <c r="S388">
        <v>18</v>
      </c>
      <c r="T388">
        <v>99</v>
      </c>
      <c r="U388">
        <v>53</v>
      </c>
      <c r="V388">
        <v>76</v>
      </c>
      <c r="W388">
        <v>3</v>
      </c>
      <c r="X388">
        <v>37.1</v>
      </c>
      <c r="Y388" s="48">
        <f t="shared" si="12"/>
        <v>68.333333333333329</v>
      </c>
      <c r="Z388">
        <v>58</v>
      </c>
      <c r="AA388">
        <f t="shared" si="13"/>
        <v>1</v>
      </c>
    </row>
    <row r="389" spans="1:27" x14ac:dyDescent="0.25">
      <c r="A389">
        <v>58</v>
      </c>
      <c r="B389">
        <v>1.64</v>
      </c>
      <c r="C389">
        <v>228</v>
      </c>
      <c r="E389" t="s">
        <v>26</v>
      </c>
      <c r="I389">
        <v>22.6</v>
      </c>
      <c r="K389">
        <v>70.8</v>
      </c>
      <c r="L389">
        <v>40.6</v>
      </c>
      <c r="M389">
        <v>47.2</v>
      </c>
      <c r="N389">
        <v>0.21</v>
      </c>
      <c r="O389">
        <v>0.63</v>
      </c>
      <c r="P389">
        <v>7.39</v>
      </c>
      <c r="Q389">
        <v>54</v>
      </c>
      <c r="R389" s="3">
        <v>44227</v>
      </c>
      <c r="S389">
        <v>18</v>
      </c>
      <c r="T389">
        <v>114</v>
      </c>
      <c r="U389">
        <v>60</v>
      </c>
      <c r="V389">
        <v>85</v>
      </c>
      <c r="W389">
        <v>3</v>
      </c>
      <c r="X389">
        <v>34.9</v>
      </c>
      <c r="Y389" s="48">
        <f t="shared" si="12"/>
        <v>78</v>
      </c>
      <c r="Z389">
        <v>58</v>
      </c>
      <c r="AA389">
        <f t="shared" si="13"/>
        <v>1</v>
      </c>
    </row>
    <row r="390" spans="1:27" x14ac:dyDescent="0.25">
      <c r="A390">
        <v>58</v>
      </c>
      <c r="B390">
        <v>1.26</v>
      </c>
      <c r="C390">
        <v>182</v>
      </c>
      <c r="E390" t="s">
        <v>26</v>
      </c>
      <c r="I390">
        <v>22.4</v>
      </c>
      <c r="K390">
        <v>79.8</v>
      </c>
      <c r="L390">
        <v>40.6</v>
      </c>
      <c r="M390">
        <v>49.9</v>
      </c>
      <c r="N390">
        <v>0.21</v>
      </c>
      <c r="O390">
        <v>0.64</v>
      </c>
      <c r="P390">
        <v>7.39</v>
      </c>
      <c r="Q390">
        <v>54</v>
      </c>
      <c r="R390" s="3">
        <v>44348</v>
      </c>
      <c r="S390">
        <v>18</v>
      </c>
      <c r="T390">
        <v>100</v>
      </c>
      <c r="U390">
        <v>56</v>
      </c>
      <c r="V390">
        <v>64</v>
      </c>
      <c r="W390">
        <v>3</v>
      </c>
      <c r="X390">
        <v>34.1</v>
      </c>
      <c r="Y390" s="48">
        <f t="shared" si="12"/>
        <v>70.666666666666671</v>
      </c>
      <c r="Z390">
        <v>58</v>
      </c>
      <c r="AA390">
        <f t="shared" si="13"/>
        <v>1</v>
      </c>
    </row>
    <row r="391" spans="1:27" x14ac:dyDescent="0.25">
      <c r="A391">
        <v>58</v>
      </c>
      <c r="B391">
        <v>1.5</v>
      </c>
      <c r="C391">
        <v>284</v>
      </c>
      <c r="E391" t="s">
        <v>26</v>
      </c>
      <c r="I391">
        <v>17.899999999999999</v>
      </c>
      <c r="K391">
        <v>88</v>
      </c>
      <c r="L391">
        <v>43.7</v>
      </c>
      <c r="M391">
        <v>41.9</v>
      </c>
      <c r="N391">
        <v>0.21</v>
      </c>
      <c r="O391">
        <v>0.63</v>
      </c>
      <c r="P391">
        <v>7.36</v>
      </c>
      <c r="Q391">
        <v>54</v>
      </c>
      <c r="R391" s="3">
        <v>44350</v>
      </c>
      <c r="S391">
        <v>16</v>
      </c>
      <c r="T391">
        <v>73</v>
      </c>
      <c r="U391">
        <v>31</v>
      </c>
      <c r="V391">
        <v>77</v>
      </c>
      <c r="W391">
        <v>7</v>
      </c>
      <c r="X391">
        <v>37.299999999999997</v>
      </c>
      <c r="Y391" s="48">
        <f t="shared" si="12"/>
        <v>45</v>
      </c>
      <c r="Z391">
        <v>58</v>
      </c>
      <c r="AA391">
        <f t="shared" si="13"/>
        <v>1</v>
      </c>
    </row>
    <row r="392" spans="1:27" x14ac:dyDescent="0.25">
      <c r="A392">
        <v>58</v>
      </c>
      <c r="B392">
        <v>1.88</v>
      </c>
      <c r="C392">
        <v>341</v>
      </c>
      <c r="E392" t="s">
        <v>26</v>
      </c>
      <c r="K392">
        <v>88.1</v>
      </c>
      <c r="L392">
        <v>50.5</v>
      </c>
      <c r="M392">
        <v>45.6</v>
      </c>
      <c r="N392">
        <v>0.21</v>
      </c>
      <c r="P392">
        <v>7.4</v>
      </c>
      <c r="Q392">
        <v>54</v>
      </c>
      <c r="R392" s="3">
        <v>44352</v>
      </c>
      <c r="S392">
        <v>19</v>
      </c>
      <c r="T392">
        <v>93</v>
      </c>
      <c r="U392">
        <v>48</v>
      </c>
      <c r="V392">
        <v>61</v>
      </c>
      <c r="W392">
        <v>3</v>
      </c>
      <c r="X392">
        <v>37.4</v>
      </c>
      <c r="Y392" s="48">
        <f t="shared" si="12"/>
        <v>63</v>
      </c>
      <c r="Z392">
        <v>58</v>
      </c>
      <c r="AA392">
        <f t="shared" si="13"/>
        <v>1</v>
      </c>
    </row>
    <row r="393" spans="1:27" x14ac:dyDescent="0.25">
      <c r="A393">
        <v>61</v>
      </c>
      <c r="B393">
        <v>0.38</v>
      </c>
      <c r="C393">
        <v>184</v>
      </c>
      <c r="D393">
        <v>514</v>
      </c>
      <c r="E393" t="s">
        <v>26</v>
      </c>
      <c r="F393">
        <v>3.73</v>
      </c>
      <c r="G393">
        <v>4088</v>
      </c>
      <c r="H393">
        <v>19.899999999999999</v>
      </c>
      <c r="I393">
        <v>35.799999999999997</v>
      </c>
      <c r="J393">
        <v>0.22</v>
      </c>
      <c r="K393">
        <v>80.7</v>
      </c>
      <c r="L393">
        <v>33.6</v>
      </c>
      <c r="M393">
        <v>47.1</v>
      </c>
      <c r="N393">
        <v>0.21</v>
      </c>
      <c r="O393">
        <v>0.7</v>
      </c>
      <c r="P393">
        <v>7.37</v>
      </c>
      <c r="Q393">
        <v>83</v>
      </c>
      <c r="R393" s="3">
        <v>44300</v>
      </c>
      <c r="S393">
        <v>23</v>
      </c>
      <c r="T393">
        <v>145</v>
      </c>
      <c r="U393">
        <v>81</v>
      </c>
      <c r="V393">
        <v>102</v>
      </c>
      <c r="W393">
        <v>15</v>
      </c>
      <c r="X393">
        <v>36.200000000000003</v>
      </c>
      <c r="Y393" s="48">
        <f t="shared" si="12"/>
        <v>102.33333333333333</v>
      </c>
      <c r="Z393">
        <v>61</v>
      </c>
      <c r="AA393">
        <f t="shared" si="13"/>
        <v>0</v>
      </c>
    </row>
    <row r="394" spans="1:27" x14ac:dyDescent="0.25">
      <c r="A394">
        <v>61</v>
      </c>
      <c r="B394">
        <v>0.4</v>
      </c>
      <c r="C394">
        <v>191</v>
      </c>
      <c r="D394">
        <v>543</v>
      </c>
      <c r="E394" t="s">
        <v>26</v>
      </c>
      <c r="G394">
        <v>3874</v>
      </c>
      <c r="I394">
        <v>21.2</v>
      </c>
      <c r="K394">
        <v>86.9</v>
      </c>
      <c r="L394">
        <v>29.9</v>
      </c>
      <c r="M394">
        <v>51.1</v>
      </c>
      <c r="N394">
        <v>0.21</v>
      </c>
      <c r="O394">
        <v>0.68</v>
      </c>
      <c r="P394">
        <v>7.38</v>
      </c>
      <c r="Q394">
        <v>83</v>
      </c>
      <c r="R394" s="3">
        <v>44301</v>
      </c>
      <c r="S394">
        <v>18</v>
      </c>
      <c r="T394">
        <v>146</v>
      </c>
      <c r="U394">
        <v>66</v>
      </c>
      <c r="V394">
        <v>75</v>
      </c>
      <c r="W394">
        <v>15</v>
      </c>
      <c r="X394">
        <v>36</v>
      </c>
      <c r="Y394" s="48">
        <f t="shared" si="12"/>
        <v>92.666666666666671</v>
      </c>
      <c r="Z394">
        <v>61</v>
      </c>
      <c r="AA394">
        <f t="shared" si="13"/>
        <v>1</v>
      </c>
    </row>
    <row r="395" spans="1:27" x14ac:dyDescent="0.25">
      <c r="A395">
        <v>62</v>
      </c>
      <c r="B395">
        <v>0.79</v>
      </c>
      <c r="C395">
        <v>58</v>
      </c>
      <c r="E395" t="s">
        <v>26</v>
      </c>
      <c r="I395">
        <v>43.9</v>
      </c>
      <c r="J395">
        <v>0.42</v>
      </c>
      <c r="K395">
        <v>94.3</v>
      </c>
      <c r="L395">
        <v>33.200000000000003</v>
      </c>
      <c r="M395">
        <v>72.3</v>
      </c>
      <c r="N395">
        <v>0.21</v>
      </c>
      <c r="O395">
        <v>0.9</v>
      </c>
      <c r="P395">
        <v>7.38</v>
      </c>
      <c r="Q395">
        <v>90</v>
      </c>
      <c r="R395" s="3">
        <v>44321</v>
      </c>
      <c r="S395">
        <v>27</v>
      </c>
      <c r="T395">
        <v>136</v>
      </c>
      <c r="U395">
        <v>87</v>
      </c>
      <c r="V395">
        <v>88</v>
      </c>
      <c r="W395">
        <v>3</v>
      </c>
      <c r="X395">
        <v>36.5</v>
      </c>
      <c r="Y395" s="48">
        <f t="shared" si="12"/>
        <v>103.33333333333333</v>
      </c>
      <c r="Z395">
        <v>62</v>
      </c>
      <c r="AA395">
        <f t="shared" si="13"/>
        <v>1</v>
      </c>
    </row>
    <row r="396" spans="1:27" x14ac:dyDescent="0.25">
      <c r="A396">
        <v>63</v>
      </c>
      <c r="B396">
        <v>0.46</v>
      </c>
      <c r="C396">
        <v>282</v>
      </c>
      <c r="D396">
        <v>402</v>
      </c>
      <c r="E396" t="s">
        <v>26</v>
      </c>
      <c r="F396">
        <v>2.33</v>
      </c>
      <c r="G396">
        <v>1963</v>
      </c>
      <c r="H396">
        <v>33.4</v>
      </c>
      <c r="I396">
        <v>23.4</v>
      </c>
      <c r="J396">
        <v>0.7</v>
      </c>
      <c r="K396">
        <v>88.2</v>
      </c>
      <c r="L396">
        <v>54.6</v>
      </c>
      <c r="M396">
        <v>58.2</v>
      </c>
      <c r="N396">
        <v>0.21</v>
      </c>
      <c r="O396">
        <v>0.78</v>
      </c>
      <c r="P396">
        <v>7.25</v>
      </c>
      <c r="Q396">
        <v>73</v>
      </c>
      <c r="R396" s="3">
        <v>44282</v>
      </c>
      <c r="S396">
        <v>20</v>
      </c>
      <c r="T396">
        <v>74</v>
      </c>
      <c r="U396">
        <v>56</v>
      </c>
      <c r="V396">
        <v>53</v>
      </c>
      <c r="W396">
        <v>3</v>
      </c>
      <c r="X396">
        <v>33.1</v>
      </c>
      <c r="Y396" s="48">
        <f t="shared" si="12"/>
        <v>62</v>
      </c>
      <c r="Z396">
        <v>63</v>
      </c>
      <c r="AA396">
        <f t="shared" si="13"/>
        <v>0</v>
      </c>
    </row>
    <row r="397" spans="1:27" x14ac:dyDescent="0.25">
      <c r="A397">
        <v>63</v>
      </c>
      <c r="B397">
        <v>0.56999999999999995</v>
      </c>
      <c r="C397">
        <v>329</v>
      </c>
      <c r="E397" t="s">
        <v>26</v>
      </c>
      <c r="G397">
        <v>134.63999999999999</v>
      </c>
      <c r="I397">
        <v>22.6</v>
      </c>
      <c r="J397">
        <v>0.63</v>
      </c>
      <c r="K397">
        <v>77.8</v>
      </c>
      <c r="L397">
        <v>52.4</v>
      </c>
      <c r="M397">
        <v>42.9</v>
      </c>
      <c r="N397">
        <v>0.21</v>
      </c>
      <c r="O397">
        <v>0.82</v>
      </c>
      <c r="P397">
        <v>7.3</v>
      </c>
      <c r="Q397">
        <v>73</v>
      </c>
      <c r="R397" s="3">
        <v>44283</v>
      </c>
      <c r="S397">
        <v>24</v>
      </c>
      <c r="T397">
        <v>117</v>
      </c>
      <c r="U397">
        <v>65</v>
      </c>
      <c r="V397">
        <v>40</v>
      </c>
      <c r="W397">
        <v>3</v>
      </c>
      <c r="X397">
        <v>33.299999999999997</v>
      </c>
      <c r="Y397" s="48">
        <f t="shared" si="12"/>
        <v>82.333333333333329</v>
      </c>
      <c r="Z397">
        <v>63</v>
      </c>
      <c r="AA397">
        <f t="shared" si="13"/>
        <v>1</v>
      </c>
    </row>
    <row r="398" spans="1:27" x14ac:dyDescent="0.25">
      <c r="A398">
        <v>63</v>
      </c>
      <c r="B398">
        <v>0.7</v>
      </c>
      <c r="C398">
        <v>268</v>
      </c>
      <c r="E398" t="s">
        <v>26</v>
      </c>
      <c r="I398">
        <v>23.4</v>
      </c>
      <c r="K398">
        <v>72.400000000000006</v>
      </c>
      <c r="L398">
        <v>53.3</v>
      </c>
      <c r="M398">
        <v>38.6</v>
      </c>
      <c r="N398">
        <v>0.21</v>
      </c>
      <c r="O398">
        <v>0.71</v>
      </c>
      <c r="P398">
        <v>7.37</v>
      </c>
      <c r="Q398">
        <v>73</v>
      </c>
      <c r="R398" s="3">
        <v>44285</v>
      </c>
      <c r="S398">
        <v>18</v>
      </c>
      <c r="T398">
        <v>134</v>
      </c>
      <c r="U398">
        <v>64</v>
      </c>
      <c r="V398">
        <v>57</v>
      </c>
      <c r="W398">
        <v>9</v>
      </c>
      <c r="X398">
        <v>35</v>
      </c>
      <c r="Y398" s="48">
        <f t="shared" si="12"/>
        <v>87.333333333333329</v>
      </c>
      <c r="Z398">
        <v>63</v>
      </c>
      <c r="AA398">
        <f t="shared" si="13"/>
        <v>1</v>
      </c>
    </row>
    <row r="399" spans="1:27" x14ac:dyDescent="0.25">
      <c r="A399">
        <v>63</v>
      </c>
      <c r="B399">
        <v>0.41</v>
      </c>
      <c r="C399">
        <v>218</v>
      </c>
      <c r="E399" t="s">
        <v>26</v>
      </c>
      <c r="I399">
        <v>17.399999999999999</v>
      </c>
      <c r="J399">
        <v>1.03</v>
      </c>
      <c r="K399">
        <v>89.3</v>
      </c>
      <c r="L399">
        <v>51.6</v>
      </c>
      <c r="M399">
        <v>92.6</v>
      </c>
      <c r="N399">
        <v>0.21</v>
      </c>
      <c r="O399">
        <v>0.54</v>
      </c>
      <c r="P399">
        <v>7.32</v>
      </c>
      <c r="Q399">
        <v>73</v>
      </c>
      <c r="R399" s="3">
        <v>44285</v>
      </c>
      <c r="S399">
        <v>18</v>
      </c>
      <c r="T399">
        <v>105</v>
      </c>
      <c r="U399">
        <v>61</v>
      </c>
      <c r="V399">
        <v>43</v>
      </c>
      <c r="W399">
        <v>10</v>
      </c>
      <c r="X399">
        <v>36</v>
      </c>
      <c r="Y399" s="48">
        <f t="shared" si="12"/>
        <v>75.666666666666671</v>
      </c>
      <c r="Z399">
        <v>63</v>
      </c>
      <c r="AA399">
        <f t="shared" si="13"/>
        <v>1</v>
      </c>
    </row>
    <row r="400" spans="1:27" x14ac:dyDescent="0.25">
      <c r="A400">
        <v>63</v>
      </c>
      <c r="B400">
        <v>0.77</v>
      </c>
      <c r="C400">
        <v>260</v>
      </c>
      <c r="D400">
        <v>301</v>
      </c>
      <c r="E400" t="s">
        <v>26</v>
      </c>
      <c r="I400">
        <v>20.6</v>
      </c>
      <c r="J400">
        <v>0.86</v>
      </c>
      <c r="K400">
        <v>87.2</v>
      </c>
      <c r="L400">
        <v>74.900000000000006</v>
      </c>
      <c r="M400">
        <v>52.3</v>
      </c>
      <c r="N400">
        <v>0.21</v>
      </c>
      <c r="O400">
        <v>0.6</v>
      </c>
      <c r="P400">
        <v>7.26</v>
      </c>
      <c r="Q400">
        <v>73</v>
      </c>
      <c r="R400" s="3">
        <v>44287</v>
      </c>
      <c r="S400">
        <v>20</v>
      </c>
      <c r="T400">
        <v>93</v>
      </c>
      <c r="U400">
        <v>52</v>
      </c>
      <c r="V400">
        <v>71</v>
      </c>
      <c r="W400">
        <v>0</v>
      </c>
      <c r="X400">
        <v>37.5</v>
      </c>
      <c r="Y400" s="48">
        <f t="shared" si="12"/>
        <v>65.666666666666671</v>
      </c>
      <c r="Z400">
        <v>63</v>
      </c>
      <c r="AA400">
        <f t="shared" si="13"/>
        <v>1</v>
      </c>
    </row>
    <row r="401" spans="1:27" x14ac:dyDescent="0.25">
      <c r="A401">
        <v>63</v>
      </c>
      <c r="B401">
        <v>0.68</v>
      </c>
      <c r="C401">
        <v>244</v>
      </c>
      <c r="D401">
        <v>231</v>
      </c>
      <c r="E401" t="s">
        <v>26</v>
      </c>
      <c r="G401">
        <v>2635</v>
      </c>
      <c r="H401">
        <v>21.6</v>
      </c>
      <c r="I401">
        <v>13.9</v>
      </c>
      <c r="J401">
        <v>0.78</v>
      </c>
      <c r="K401">
        <v>95.5</v>
      </c>
      <c r="L401">
        <v>56.9</v>
      </c>
      <c r="M401">
        <v>47</v>
      </c>
      <c r="N401">
        <v>0.21</v>
      </c>
      <c r="O401">
        <v>0.53</v>
      </c>
      <c r="P401">
        <v>7.37</v>
      </c>
      <c r="Q401">
        <v>73</v>
      </c>
      <c r="R401" s="3">
        <v>44287</v>
      </c>
      <c r="S401">
        <v>22</v>
      </c>
      <c r="T401">
        <v>169</v>
      </c>
      <c r="U401">
        <v>99</v>
      </c>
      <c r="V401">
        <v>102</v>
      </c>
      <c r="W401">
        <v>10</v>
      </c>
      <c r="X401">
        <v>35</v>
      </c>
      <c r="Y401" s="48">
        <f t="shared" si="12"/>
        <v>122.33333333333333</v>
      </c>
      <c r="Z401">
        <v>63</v>
      </c>
      <c r="AA401">
        <f t="shared" si="13"/>
        <v>1</v>
      </c>
    </row>
    <row r="402" spans="1:27" x14ac:dyDescent="0.25">
      <c r="A402">
        <v>63</v>
      </c>
      <c r="B402">
        <v>0.36</v>
      </c>
      <c r="C402">
        <v>273</v>
      </c>
      <c r="E402" t="s">
        <v>26</v>
      </c>
      <c r="I402">
        <v>17.2</v>
      </c>
      <c r="K402">
        <v>82.3</v>
      </c>
      <c r="L402">
        <v>44.9</v>
      </c>
      <c r="M402">
        <v>42</v>
      </c>
      <c r="N402">
        <v>0.21</v>
      </c>
      <c r="O402">
        <v>0.52</v>
      </c>
      <c r="P402">
        <v>7.4</v>
      </c>
      <c r="Q402">
        <v>73</v>
      </c>
      <c r="R402" s="3">
        <v>44289</v>
      </c>
      <c r="S402">
        <v>20</v>
      </c>
      <c r="T402">
        <v>180</v>
      </c>
      <c r="U402">
        <v>94</v>
      </c>
      <c r="V402">
        <v>110</v>
      </c>
      <c r="W402">
        <v>0</v>
      </c>
      <c r="X402">
        <v>35</v>
      </c>
      <c r="Y402" s="48">
        <f t="shared" si="12"/>
        <v>122.66666666666667</v>
      </c>
      <c r="Z402">
        <v>63</v>
      </c>
      <c r="AA402">
        <f t="shared" si="13"/>
        <v>1</v>
      </c>
    </row>
    <row r="403" spans="1:27" x14ac:dyDescent="0.25">
      <c r="A403">
        <v>63</v>
      </c>
      <c r="B403">
        <v>0.14000000000000001</v>
      </c>
      <c r="C403">
        <v>298</v>
      </c>
      <c r="E403" t="s">
        <v>26</v>
      </c>
      <c r="I403">
        <v>38.1</v>
      </c>
      <c r="K403">
        <v>86.5</v>
      </c>
      <c r="L403">
        <v>44.1</v>
      </c>
      <c r="M403">
        <v>57.7</v>
      </c>
      <c r="N403">
        <v>0.21</v>
      </c>
      <c r="O403">
        <v>0.73</v>
      </c>
      <c r="P403">
        <v>7.44</v>
      </c>
      <c r="Q403">
        <v>73</v>
      </c>
      <c r="R403" s="3">
        <v>44289</v>
      </c>
      <c r="S403">
        <v>15</v>
      </c>
      <c r="T403">
        <v>118</v>
      </c>
      <c r="U403">
        <v>67</v>
      </c>
      <c r="V403">
        <v>85</v>
      </c>
      <c r="W403">
        <v>0</v>
      </c>
      <c r="X403">
        <v>34.9</v>
      </c>
      <c r="Y403" s="48">
        <f t="shared" si="12"/>
        <v>84</v>
      </c>
      <c r="Z403">
        <v>63</v>
      </c>
      <c r="AA403">
        <f t="shared" si="13"/>
        <v>1</v>
      </c>
    </row>
    <row r="404" spans="1:27" x14ac:dyDescent="0.25">
      <c r="A404">
        <v>63</v>
      </c>
      <c r="B404">
        <v>0.45</v>
      </c>
      <c r="C404">
        <v>323</v>
      </c>
      <c r="D404">
        <v>257</v>
      </c>
      <c r="E404" t="s">
        <v>26</v>
      </c>
      <c r="F404">
        <v>4.3099999999999996</v>
      </c>
      <c r="G404">
        <v>1527</v>
      </c>
      <c r="H404">
        <v>29.6</v>
      </c>
      <c r="I404">
        <v>41.7</v>
      </c>
      <c r="J404">
        <v>0.66</v>
      </c>
      <c r="K404">
        <v>74.3</v>
      </c>
      <c r="L404">
        <v>58.8</v>
      </c>
      <c r="M404">
        <v>41.1</v>
      </c>
      <c r="N404">
        <v>0.21</v>
      </c>
      <c r="P404">
        <v>7.35</v>
      </c>
      <c r="Q404">
        <v>73</v>
      </c>
      <c r="R404" s="3">
        <v>44291</v>
      </c>
      <c r="S404">
        <v>16</v>
      </c>
      <c r="T404">
        <v>112</v>
      </c>
      <c r="U404">
        <v>58</v>
      </c>
      <c r="V404">
        <v>81</v>
      </c>
      <c r="W404">
        <v>11</v>
      </c>
      <c r="X404">
        <v>38.200000000000003</v>
      </c>
      <c r="Y404" s="48">
        <f t="shared" si="12"/>
        <v>76</v>
      </c>
      <c r="Z404">
        <v>63</v>
      </c>
      <c r="AA404">
        <f t="shared" si="13"/>
        <v>1</v>
      </c>
    </row>
    <row r="405" spans="1:27" x14ac:dyDescent="0.25">
      <c r="A405">
        <v>63</v>
      </c>
      <c r="B405">
        <v>1.07</v>
      </c>
      <c r="C405">
        <v>335</v>
      </c>
      <c r="E405" t="s">
        <v>26</v>
      </c>
      <c r="I405">
        <v>40.299999999999997</v>
      </c>
      <c r="K405">
        <v>76.3</v>
      </c>
      <c r="L405">
        <v>54.3</v>
      </c>
      <c r="M405">
        <v>40.6</v>
      </c>
      <c r="N405">
        <v>0.21</v>
      </c>
      <c r="O405">
        <v>0.8</v>
      </c>
      <c r="P405">
        <v>7.38</v>
      </c>
      <c r="Q405">
        <v>73</v>
      </c>
      <c r="R405" s="3">
        <v>44293</v>
      </c>
      <c r="S405">
        <v>18</v>
      </c>
      <c r="T405">
        <v>104</v>
      </c>
      <c r="U405">
        <v>68</v>
      </c>
      <c r="V405">
        <v>106</v>
      </c>
      <c r="W405">
        <v>8</v>
      </c>
      <c r="X405">
        <v>38.6</v>
      </c>
      <c r="Y405" s="48">
        <f t="shared" si="12"/>
        <v>80</v>
      </c>
      <c r="Z405">
        <v>63</v>
      </c>
      <c r="AA405">
        <f t="shared" si="13"/>
        <v>1</v>
      </c>
    </row>
    <row r="406" spans="1:27" x14ac:dyDescent="0.25">
      <c r="A406">
        <v>63</v>
      </c>
      <c r="B406">
        <v>0.97</v>
      </c>
      <c r="C406">
        <v>345</v>
      </c>
      <c r="E406" t="s">
        <v>26</v>
      </c>
      <c r="I406">
        <v>46.2</v>
      </c>
      <c r="J406">
        <v>0.93</v>
      </c>
      <c r="K406">
        <v>94.3</v>
      </c>
      <c r="L406">
        <v>43.4</v>
      </c>
      <c r="M406">
        <v>68</v>
      </c>
      <c r="N406">
        <v>0.21</v>
      </c>
      <c r="O406">
        <v>0.99</v>
      </c>
      <c r="P406">
        <v>7.45</v>
      </c>
      <c r="Q406">
        <v>73</v>
      </c>
      <c r="R406" s="3">
        <v>44294</v>
      </c>
      <c r="S406">
        <v>18</v>
      </c>
      <c r="T406">
        <v>108</v>
      </c>
      <c r="U406">
        <v>60</v>
      </c>
      <c r="V406">
        <v>72</v>
      </c>
      <c r="W406">
        <v>7</v>
      </c>
      <c r="X406">
        <v>38.5</v>
      </c>
      <c r="Y406" s="48">
        <f t="shared" si="12"/>
        <v>76</v>
      </c>
      <c r="Z406">
        <v>63</v>
      </c>
      <c r="AA406">
        <f t="shared" si="13"/>
        <v>1</v>
      </c>
    </row>
    <row r="407" spans="1:27" x14ac:dyDescent="0.25">
      <c r="A407">
        <v>63</v>
      </c>
      <c r="B407">
        <v>2.2000000000000002</v>
      </c>
      <c r="C407">
        <v>359</v>
      </c>
      <c r="E407" t="s">
        <v>26</v>
      </c>
      <c r="I407">
        <v>46</v>
      </c>
      <c r="J407">
        <v>1.19</v>
      </c>
      <c r="K407">
        <v>69.5</v>
      </c>
      <c r="L407">
        <v>68.5</v>
      </c>
      <c r="M407">
        <v>38.9</v>
      </c>
      <c r="N407">
        <v>0.21</v>
      </c>
      <c r="O407">
        <v>1.19</v>
      </c>
      <c r="P407">
        <v>7.3</v>
      </c>
      <c r="Q407">
        <v>73</v>
      </c>
      <c r="R407" s="3">
        <v>44295</v>
      </c>
      <c r="S407">
        <v>20</v>
      </c>
      <c r="T407">
        <v>107</v>
      </c>
      <c r="U407">
        <v>68</v>
      </c>
      <c r="V407">
        <v>74</v>
      </c>
      <c r="W407">
        <v>9</v>
      </c>
      <c r="X407">
        <v>37.9</v>
      </c>
      <c r="Y407" s="48">
        <f t="shared" si="12"/>
        <v>81</v>
      </c>
      <c r="Z407">
        <v>63</v>
      </c>
      <c r="AA407">
        <f t="shared" si="13"/>
        <v>1</v>
      </c>
    </row>
    <row r="408" spans="1:27" x14ac:dyDescent="0.25">
      <c r="A408">
        <v>63</v>
      </c>
      <c r="B408">
        <v>1.92</v>
      </c>
      <c r="C408">
        <v>283</v>
      </c>
      <c r="D408">
        <v>221</v>
      </c>
      <c r="E408" t="s">
        <v>26</v>
      </c>
      <c r="F408">
        <v>2.0499999999999998</v>
      </c>
      <c r="G408">
        <v>2385</v>
      </c>
      <c r="H408">
        <v>38.700000000000003</v>
      </c>
      <c r="I408">
        <v>40.1</v>
      </c>
      <c r="J408">
        <v>0.98</v>
      </c>
      <c r="K408">
        <v>87.1</v>
      </c>
      <c r="L408">
        <v>50.1</v>
      </c>
      <c r="M408">
        <v>53.7</v>
      </c>
      <c r="N408">
        <v>0.21</v>
      </c>
      <c r="O408">
        <v>0.98</v>
      </c>
      <c r="P408">
        <v>7.38</v>
      </c>
      <c r="Q408">
        <v>73</v>
      </c>
      <c r="R408" s="3">
        <v>44295</v>
      </c>
      <c r="S408">
        <v>20</v>
      </c>
      <c r="T408">
        <v>132</v>
      </c>
      <c r="U408">
        <v>56</v>
      </c>
      <c r="V408">
        <v>74</v>
      </c>
      <c r="W408">
        <v>5</v>
      </c>
      <c r="X408">
        <v>35</v>
      </c>
      <c r="Y408" s="48">
        <f t="shared" si="12"/>
        <v>81.333333333333329</v>
      </c>
      <c r="Z408">
        <v>63</v>
      </c>
      <c r="AA408">
        <f t="shared" si="13"/>
        <v>0</v>
      </c>
    </row>
    <row r="409" spans="1:27" x14ac:dyDescent="0.25">
      <c r="A409">
        <v>63</v>
      </c>
      <c r="B409">
        <v>1.82</v>
      </c>
      <c r="C409">
        <v>249</v>
      </c>
      <c r="D409">
        <v>218</v>
      </c>
      <c r="E409" t="s">
        <v>26</v>
      </c>
      <c r="F409">
        <v>1.47</v>
      </c>
      <c r="G409">
        <v>1688</v>
      </c>
      <c r="H409">
        <v>36.9</v>
      </c>
      <c r="I409">
        <v>27</v>
      </c>
      <c r="J409">
        <v>0.77</v>
      </c>
      <c r="K409">
        <v>82.9</v>
      </c>
      <c r="L409">
        <v>49</v>
      </c>
      <c r="M409">
        <v>43.6</v>
      </c>
      <c r="N409">
        <v>0.21</v>
      </c>
      <c r="O409">
        <v>0.84</v>
      </c>
      <c r="P409">
        <v>7.39</v>
      </c>
      <c r="Q409">
        <v>73</v>
      </c>
      <c r="R409" s="3">
        <v>44297</v>
      </c>
      <c r="S409">
        <v>20</v>
      </c>
      <c r="T409">
        <v>100</v>
      </c>
      <c r="U409">
        <v>60</v>
      </c>
      <c r="V409">
        <v>72</v>
      </c>
      <c r="W409">
        <v>3</v>
      </c>
      <c r="X409">
        <v>37</v>
      </c>
      <c r="Y409" s="48">
        <f t="shared" si="12"/>
        <v>73.333333333333329</v>
      </c>
      <c r="Z409">
        <v>63</v>
      </c>
      <c r="AA409">
        <f t="shared" si="13"/>
        <v>0</v>
      </c>
    </row>
    <row r="410" spans="1:27" x14ac:dyDescent="0.25">
      <c r="A410">
        <v>63</v>
      </c>
      <c r="B410">
        <v>2.0499999999999998</v>
      </c>
      <c r="C410">
        <v>195</v>
      </c>
      <c r="E410" t="s">
        <v>26</v>
      </c>
      <c r="I410">
        <v>24.6</v>
      </c>
      <c r="J410">
        <v>0.78</v>
      </c>
      <c r="K410">
        <v>61</v>
      </c>
      <c r="L410">
        <v>49.6</v>
      </c>
      <c r="M410">
        <v>33.700000000000003</v>
      </c>
      <c r="N410">
        <v>0.21</v>
      </c>
      <c r="O410">
        <v>0.77</v>
      </c>
      <c r="P410">
        <v>7.32</v>
      </c>
      <c r="Q410">
        <v>73</v>
      </c>
      <c r="R410" s="3">
        <v>44297</v>
      </c>
      <c r="S410">
        <v>16</v>
      </c>
      <c r="T410">
        <v>103</v>
      </c>
      <c r="U410">
        <v>56</v>
      </c>
      <c r="V410">
        <v>63</v>
      </c>
      <c r="W410">
        <v>6</v>
      </c>
      <c r="X410">
        <v>35</v>
      </c>
      <c r="Y410" s="48">
        <f t="shared" si="12"/>
        <v>71.666666666666671</v>
      </c>
      <c r="Z410">
        <v>63</v>
      </c>
      <c r="AA410">
        <f t="shared" si="13"/>
        <v>1</v>
      </c>
    </row>
    <row r="411" spans="1:27" x14ac:dyDescent="0.25">
      <c r="A411">
        <v>63</v>
      </c>
      <c r="B411">
        <v>1.67</v>
      </c>
      <c r="C411">
        <v>168</v>
      </c>
      <c r="E411" t="s">
        <v>26</v>
      </c>
      <c r="I411">
        <v>18.3</v>
      </c>
      <c r="K411">
        <v>65.3</v>
      </c>
      <c r="L411">
        <v>45.6</v>
      </c>
      <c r="M411">
        <v>36.200000000000003</v>
      </c>
      <c r="N411">
        <v>0.21</v>
      </c>
      <c r="O411">
        <v>0.59</v>
      </c>
      <c r="P411">
        <v>7.35</v>
      </c>
      <c r="Q411">
        <v>73</v>
      </c>
      <c r="R411" s="3">
        <v>44299</v>
      </c>
      <c r="S411">
        <v>16</v>
      </c>
      <c r="T411">
        <v>144</v>
      </c>
      <c r="U411">
        <v>73</v>
      </c>
      <c r="V411">
        <v>54</v>
      </c>
      <c r="W411">
        <v>7</v>
      </c>
      <c r="X411">
        <v>35.4</v>
      </c>
      <c r="Y411" s="48">
        <f t="shared" si="12"/>
        <v>96.666666666666671</v>
      </c>
      <c r="Z411">
        <v>63</v>
      </c>
      <c r="AA411">
        <f t="shared" si="13"/>
        <v>1</v>
      </c>
    </row>
    <row r="412" spans="1:27" x14ac:dyDescent="0.25">
      <c r="A412">
        <v>63</v>
      </c>
      <c r="B412">
        <v>0.9</v>
      </c>
      <c r="C412">
        <v>174</v>
      </c>
      <c r="E412" t="s">
        <v>26</v>
      </c>
      <c r="I412">
        <v>15.7</v>
      </c>
      <c r="K412">
        <v>63.9</v>
      </c>
      <c r="L412">
        <v>45.5</v>
      </c>
      <c r="M412">
        <v>33.1</v>
      </c>
      <c r="N412">
        <v>0.21</v>
      </c>
      <c r="O412">
        <v>0.61</v>
      </c>
      <c r="P412">
        <v>7.35</v>
      </c>
      <c r="Q412">
        <v>73</v>
      </c>
      <c r="R412" s="3">
        <v>44301</v>
      </c>
      <c r="S412">
        <v>20</v>
      </c>
      <c r="T412">
        <v>98</v>
      </c>
      <c r="U412">
        <v>64</v>
      </c>
      <c r="V412">
        <v>67</v>
      </c>
      <c r="W412">
        <v>6</v>
      </c>
      <c r="X412">
        <v>36.700000000000003</v>
      </c>
      <c r="Y412" s="48">
        <f t="shared" si="12"/>
        <v>75.333333333333329</v>
      </c>
      <c r="Z412">
        <v>63</v>
      </c>
      <c r="AA412">
        <f t="shared" si="13"/>
        <v>1</v>
      </c>
    </row>
    <row r="413" spans="1:27" x14ac:dyDescent="0.25">
      <c r="A413">
        <v>63</v>
      </c>
      <c r="B413">
        <v>1.78</v>
      </c>
      <c r="C413">
        <v>288</v>
      </c>
      <c r="E413" t="s">
        <v>26</v>
      </c>
      <c r="I413">
        <v>21.3</v>
      </c>
      <c r="K413">
        <v>71</v>
      </c>
      <c r="L413">
        <v>44.7</v>
      </c>
      <c r="M413">
        <v>38.299999999999997</v>
      </c>
      <c r="N413">
        <v>0.21</v>
      </c>
      <c r="O413">
        <v>0.81</v>
      </c>
      <c r="P413">
        <v>7.38</v>
      </c>
      <c r="Q413">
        <v>73</v>
      </c>
      <c r="R413" s="3">
        <v>44303</v>
      </c>
      <c r="S413">
        <v>19</v>
      </c>
      <c r="T413">
        <v>109</v>
      </c>
      <c r="U413">
        <v>57</v>
      </c>
      <c r="V413">
        <v>88</v>
      </c>
      <c r="W413">
        <v>6</v>
      </c>
      <c r="X413">
        <v>37</v>
      </c>
      <c r="Y413" s="48">
        <f t="shared" si="12"/>
        <v>74.333333333333329</v>
      </c>
      <c r="Z413">
        <v>63</v>
      </c>
      <c r="AA413">
        <f t="shared" si="13"/>
        <v>1</v>
      </c>
    </row>
    <row r="414" spans="1:27" x14ac:dyDescent="0.25">
      <c r="A414">
        <v>63</v>
      </c>
      <c r="B414">
        <v>1.61</v>
      </c>
      <c r="C414">
        <v>357</v>
      </c>
      <c r="E414" t="s">
        <v>26</v>
      </c>
      <c r="I414">
        <v>16.399999999999999</v>
      </c>
      <c r="K414">
        <v>77</v>
      </c>
      <c r="L414">
        <v>44</v>
      </c>
      <c r="M414">
        <v>42.1</v>
      </c>
      <c r="N414">
        <v>0.21</v>
      </c>
      <c r="O414">
        <v>0.53</v>
      </c>
      <c r="P414">
        <v>7.41</v>
      </c>
      <c r="Q414">
        <v>73</v>
      </c>
      <c r="R414" s="3">
        <v>44305</v>
      </c>
      <c r="S414">
        <v>20</v>
      </c>
      <c r="T414">
        <v>100</v>
      </c>
      <c r="U414">
        <v>60</v>
      </c>
      <c r="V414">
        <v>116</v>
      </c>
      <c r="W414">
        <v>0</v>
      </c>
      <c r="X414">
        <v>36.9</v>
      </c>
      <c r="Y414" s="48">
        <f t="shared" si="12"/>
        <v>73.333333333333329</v>
      </c>
      <c r="Z414">
        <v>63</v>
      </c>
      <c r="AA414">
        <f t="shared" si="13"/>
        <v>1</v>
      </c>
    </row>
    <row r="415" spans="1:27" x14ac:dyDescent="0.25">
      <c r="A415">
        <v>63</v>
      </c>
      <c r="B415">
        <v>1.71</v>
      </c>
      <c r="C415">
        <v>418</v>
      </c>
      <c r="E415" t="s">
        <v>26</v>
      </c>
      <c r="I415">
        <v>22.6</v>
      </c>
      <c r="K415">
        <v>92.8</v>
      </c>
      <c r="L415">
        <v>44.3</v>
      </c>
      <c r="M415">
        <v>65</v>
      </c>
      <c r="N415">
        <v>0.21</v>
      </c>
      <c r="O415">
        <v>0.57999999999999996</v>
      </c>
      <c r="P415">
        <v>7.4</v>
      </c>
      <c r="Q415">
        <v>73</v>
      </c>
      <c r="R415" s="3">
        <v>44305</v>
      </c>
      <c r="S415">
        <v>20</v>
      </c>
      <c r="T415">
        <v>100</v>
      </c>
      <c r="U415">
        <v>60</v>
      </c>
      <c r="V415">
        <v>116</v>
      </c>
      <c r="W415">
        <v>0</v>
      </c>
      <c r="X415">
        <v>35.299999999999997</v>
      </c>
      <c r="Y415" s="48">
        <f t="shared" si="12"/>
        <v>73.333333333333329</v>
      </c>
      <c r="Z415">
        <v>63</v>
      </c>
      <c r="AA415">
        <f t="shared" si="13"/>
        <v>1</v>
      </c>
    </row>
    <row r="416" spans="1:27" ht="15.75" customHeight="1" x14ac:dyDescent="0.25">
      <c r="A416">
        <v>63</v>
      </c>
      <c r="B416">
        <v>1.37</v>
      </c>
      <c r="C416">
        <v>452</v>
      </c>
      <c r="E416" t="s">
        <v>26</v>
      </c>
      <c r="I416">
        <v>30</v>
      </c>
      <c r="J416">
        <v>0.5</v>
      </c>
      <c r="K416">
        <v>70</v>
      </c>
      <c r="L416">
        <v>55.6</v>
      </c>
      <c r="M416">
        <v>40.9</v>
      </c>
      <c r="N416">
        <v>0.21</v>
      </c>
      <c r="O416">
        <v>0.73</v>
      </c>
      <c r="P416">
        <v>7.32</v>
      </c>
      <c r="Q416">
        <v>73</v>
      </c>
      <c r="R416" s="3">
        <v>44307</v>
      </c>
      <c r="S416">
        <v>17</v>
      </c>
      <c r="T416">
        <v>138</v>
      </c>
      <c r="U416">
        <v>83</v>
      </c>
      <c r="V416">
        <v>110</v>
      </c>
      <c r="W416">
        <v>10</v>
      </c>
      <c r="X416">
        <v>37.200000000000003</v>
      </c>
      <c r="Y416" s="48">
        <f t="shared" si="12"/>
        <v>101.33333333333333</v>
      </c>
      <c r="Z416">
        <v>63</v>
      </c>
      <c r="AA416">
        <f t="shared" si="13"/>
        <v>1</v>
      </c>
    </row>
    <row r="417" spans="1:27" x14ac:dyDescent="0.25">
      <c r="A417">
        <v>63</v>
      </c>
      <c r="B417">
        <v>2.5299999999999998</v>
      </c>
      <c r="C417">
        <v>524</v>
      </c>
      <c r="E417" t="s">
        <v>26</v>
      </c>
      <c r="I417">
        <v>34.799999999999997</v>
      </c>
      <c r="K417">
        <v>89.9</v>
      </c>
      <c r="L417">
        <v>46.5</v>
      </c>
      <c r="M417">
        <v>56.9</v>
      </c>
      <c r="N417">
        <v>0.21</v>
      </c>
      <c r="O417">
        <v>0.64</v>
      </c>
      <c r="P417">
        <v>7.39</v>
      </c>
      <c r="Q417">
        <v>73</v>
      </c>
      <c r="R417" s="3">
        <v>44307</v>
      </c>
      <c r="S417">
        <v>19</v>
      </c>
      <c r="T417">
        <v>142</v>
      </c>
      <c r="U417">
        <v>87</v>
      </c>
      <c r="V417">
        <v>100</v>
      </c>
      <c r="W417">
        <v>0</v>
      </c>
      <c r="X417">
        <v>37</v>
      </c>
      <c r="Y417" s="48">
        <f t="shared" si="12"/>
        <v>105.33333333333333</v>
      </c>
      <c r="Z417">
        <v>63</v>
      </c>
      <c r="AA417">
        <f t="shared" si="13"/>
        <v>1</v>
      </c>
    </row>
    <row r="418" spans="1:27" x14ac:dyDescent="0.25">
      <c r="A418">
        <v>63</v>
      </c>
      <c r="B418">
        <v>1.08</v>
      </c>
      <c r="C418">
        <v>462</v>
      </c>
      <c r="E418" t="s">
        <v>26</v>
      </c>
      <c r="I418">
        <v>39.6</v>
      </c>
      <c r="K418">
        <v>86.2</v>
      </c>
      <c r="L418">
        <v>56.1</v>
      </c>
      <c r="M418">
        <v>56.6</v>
      </c>
      <c r="N418">
        <v>0.21</v>
      </c>
      <c r="O418">
        <v>0.72</v>
      </c>
      <c r="P418">
        <v>7.31</v>
      </c>
      <c r="Q418">
        <v>73</v>
      </c>
      <c r="R418" s="3">
        <v>44309</v>
      </c>
      <c r="S418">
        <v>20</v>
      </c>
      <c r="T418">
        <v>101</v>
      </c>
      <c r="U418">
        <v>69</v>
      </c>
      <c r="V418">
        <v>77</v>
      </c>
      <c r="W418">
        <v>0</v>
      </c>
      <c r="X418">
        <v>37.299999999999997</v>
      </c>
      <c r="Y418" s="48">
        <f t="shared" si="12"/>
        <v>79.666666666666671</v>
      </c>
      <c r="Z418">
        <v>63</v>
      </c>
      <c r="AA418">
        <f t="shared" si="13"/>
        <v>1</v>
      </c>
    </row>
    <row r="419" spans="1:27" x14ac:dyDescent="0.25">
      <c r="A419">
        <v>65</v>
      </c>
      <c r="B419">
        <v>0.95</v>
      </c>
      <c r="C419">
        <v>9</v>
      </c>
      <c r="D419">
        <v>545</v>
      </c>
      <c r="E419" t="s">
        <v>26</v>
      </c>
      <c r="F419">
        <v>3.9</v>
      </c>
      <c r="G419">
        <v>2534</v>
      </c>
      <c r="H419">
        <v>14.5</v>
      </c>
      <c r="J419">
        <v>1.07</v>
      </c>
      <c r="K419">
        <v>88.5</v>
      </c>
      <c r="L419">
        <v>31.5</v>
      </c>
      <c r="M419">
        <v>49.9</v>
      </c>
      <c r="N419">
        <v>0.21</v>
      </c>
      <c r="O419">
        <v>0.63</v>
      </c>
      <c r="P419">
        <v>7.47</v>
      </c>
      <c r="Q419">
        <v>89</v>
      </c>
      <c r="R419" s="3">
        <v>44299</v>
      </c>
      <c r="S419">
        <v>20</v>
      </c>
      <c r="T419">
        <v>146</v>
      </c>
      <c r="U419">
        <v>78</v>
      </c>
      <c r="V419">
        <v>75</v>
      </c>
      <c r="W419">
        <v>15</v>
      </c>
      <c r="X419">
        <v>36.700000000000003</v>
      </c>
      <c r="Y419" s="48">
        <f t="shared" si="12"/>
        <v>100.66666666666667</v>
      </c>
      <c r="Z419">
        <v>65</v>
      </c>
      <c r="AA419">
        <f t="shared" si="13"/>
        <v>1</v>
      </c>
    </row>
    <row r="420" spans="1:27" x14ac:dyDescent="0.25">
      <c r="A420">
        <v>68</v>
      </c>
      <c r="B420">
        <v>0.86</v>
      </c>
      <c r="C420">
        <v>143</v>
      </c>
      <c r="D420">
        <v>393</v>
      </c>
      <c r="E420" t="s">
        <v>26</v>
      </c>
      <c r="F420">
        <v>1.51</v>
      </c>
      <c r="G420">
        <v>4435</v>
      </c>
      <c r="H420">
        <v>33.9</v>
      </c>
      <c r="I420">
        <v>51.5</v>
      </c>
      <c r="O420">
        <v>2.82</v>
      </c>
      <c r="Q420">
        <v>81</v>
      </c>
      <c r="R420" s="3">
        <v>44307</v>
      </c>
      <c r="S420">
        <v>22</v>
      </c>
      <c r="T420">
        <v>116</v>
      </c>
      <c r="U420">
        <v>78</v>
      </c>
      <c r="V420">
        <v>70</v>
      </c>
      <c r="W420">
        <v>15</v>
      </c>
      <c r="X420">
        <v>36.200000000000003</v>
      </c>
      <c r="Y420" s="48">
        <f t="shared" si="12"/>
        <v>90.666666666666671</v>
      </c>
      <c r="Z420">
        <v>68</v>
      </c>
      <c r="AA420">
        <f t="shared" si="13"/>
        <v>1</v>
      </c>
    </row>
    <row r="421" spans="1:27" x14ac:dyDescent="0.25">
      <c r="A421">
        <v>68</v>
      </c>
      <c r="B421">
        <v>1.43</v>
      </c>
      <c r="C421">
        <v>195</v>
      </c>
      <c r="D421">
        <v>483</v>
      </c>
      <c r="E421" t="s">
        <v>26</v>
      </c>
      <c r="F421">
        <v>1.39</v>
      </c>
      <c r="G421">
        <v>5821</v>
      </c>
      <c r="H421">
        <v>42.4</v>
      </c>
      <c r="I421">
        <v>60.8</v>
      </c>
      <c r="J421">
        <v>0.63</v>
      </c>
      <c r="K421">
        <v>92.4</v>
      </c>
      <c r="L421">
        <v>36.1</v>
      </c>
      <c r="M421">
        <v>68.599999999999994</v>
      </c>
      <c r="N421">
        <v>0.21</v>
      </c>
      <c r="O421">
        <v>3.67</v>
      </c>
      <c r="P421">
        <v>7.25</v>
      </c>
      <c r="Q421">
        <v>81</v>
      </c>
      <c r="R421" s="3">
        <v>44308</v>
      </c>
      <c r="S421">
        <v>18</v>
      </c>
      <c r="T421">
        <v>142</v>
      </c>
      <c r="U421">
        <v>53</v>
      </c>
      <c r="V421">
        <v>70</v>
      </c>
      <c r="W421">
        <v>3</v>
      </c>
      <c r="X421">
        <v>37.200000000000003</v>
      </c>
      <c r="Y421" s="48">
        <f t="shared" si="12"/>
        <v>82.666666666666671</v>
      </c>
      <c r="Z421">
        <v>68</v>
      </c>
      <c r="AA421">
        <f t="shared" si="13"/>
        <v>0</v>
      </c>
    </row>
    <row r="422" spans="1:27" x14ac:dyDescent="0.25">
      <c r="A422">
        <v>68</v>
      </c>
      <c r="B422">
        <v>0.98</v>
      </c>
      <c r="C422">
        <v>221</v>
      </c>
      <c r="E422" t="s">
        <v>26</v>
      </c>
      <c r="I422">
        <v>73.3</v>
      </c>
      <c r="J422">
        <v>1.02</v>
      </c>
      <c r="K422">
        <v>74.099999999999994</v>
      </c>
      <c r="L422">
        <v>49.3</v>
      </c>
      <c r="M422">
        <v>41.5</v>
      </c>
      <c r="N422">
        <v>0.65</v>
      </c>
      <c r="O422">
        <v>4.21</v>
      </c>
      <c r="P422">
        <v>7.15</v>
      </c>
      <c r="Q422">
        <v>81</v>
      </c>
      <c r="R422" s="3">
        <v>44309</v>
      </c>
      <c r="S422">
        <v>18</v>
      </c>
      <c r="T422">
        <v>95</v>
      </c>
      <c r="U422">
        <v>32</v>
      </c>
      <c r="V422">
        <v>57</v>
      </c>
      <c r="W422">
        <v>10</v>
      </c>
      <c r="X422">
        <v>37.4</v>
      </c>
      <c r="Y422" s="48">
        <f t="shared" si="12"/>
        <v>53</v>
      </c>
      <c r="Z422">
        <v>68</v>
      </c>
      <c r="AA422">
        <f t="shared" si="13"/>
        <v>1</v>
      </c>
    </row>
    <row r="423" spans="1:27" x14ac:dyDescent="0.25">
      <c r="A423">
        <v>68</v>
      </c>
      <c r="B423">
        <v>0.42</v>
      </c>
      <c r="C423">
        <v>295</v>
      </c>
      <c r="E423" t="s">
        <v>26</v>
      </c>
      <c r="I423">
        <v>102.6</v>
      </c>
      <c r="K423">
        <v>89.1</v>
      </c>
      <c r="L423">
        <v>39</v>
      </c>
      <c r="M423">
        <v>75.5</v>
      </c>
      <c r="N423">
        <v>0.45</v>
      </c>
      <c r="O423">
        <v>5.81</v>
      </c>
      <c r="P423">
        <v>7.08</v>
      </c>
      <c r="Q423">
        <v>81</v>
      </c>
      <c r="R423" s="3">
        <v>44311</v>
      </c>
      <c r="S423">
        <v>20</v>
      </c>
      <c r="T423">
        <v>133</v>
      </c>
      <c r="U423">
        <v>45</v>
      </c>
      <c r="V423">
        <v>54</v>
      </c>
      <c r="W423">
        <v>3</v>
      </c>
      <c r="X423">
        <v>33.799999999999997</v>
      </c>
      <c r="Y423" s="48">
        <f t="shared" si="12"/>
        <v>74.333333333333329</v>
      </c>
      <c r="Z423">
        <v>68</v>
      </c>
      <c r="AA423">
        <f t="shared" si="13"/>
        <v>1</v>
      </c>
    </row>
    <row r="424" spans="1:27" x14ac:dyDescent="0.25">
      <c r="A424">
        <v>77</v>
      </c>
      <c r="B424">
        <v>0.67</v>
      </c>
      <c r="C424">
        <v>171</v>
      </c>
      <c r="D424">
        <v>673</v>
      </c>
      <c r="E424" t="s">
        <v>26</v>
      </c>
      <c r="F424">
        <v>3.17</v>
      </c>
      <c r="G424">
        <v>20000</v>
      </c>
      <c r="H424">
        <v>8.3000000000000007</v>
      </c>
      <c r="I424">
        <v>22.8</v>
      </c>
      <c r="J424">
        <v>0.65</v>
      </c>
      <c r="K424">
        <v>97.8</v>
      </c>
      <c r="L424">
        <v>24.1</v>
      </c>
      <c r="M424">
        <v>63.3</v>
      </c>
      <c r="N424">
        <v>0.21</v>
      </c>
      <c r="O424">
        <v>1.02</v>
      </c>
      <c r="P424">
        <v>7.45</v>
      </c>
      <c r="Q424">
        <v>77</v>
      </c>
      <c r="R424" s="3">
        <v>44311</v>
      </c>
      <c r="S424">
        <v>20</v>
      </c>
      <c r="T424">
        <v>150</v>
      </c>
      <c r="U424">
        <v>90</v>
      </c>
      <c r="V424">
        <v>70</v>
      </c>
      <c r="W424">
        <v>15</v>
      </c>
      <c r="X424">
        <v>36</v>
      </c>
      <c r="Y424" s="48">
        <f t="shared" si="12"/>
        <v>110</v>
      </c>
      <c r="Z424">
        <v>77</v>
      </c>
      <c r="AA424">
        <f t="shared" si="13"/>
        <v>0</v>
      </c>
    </row>
    <row r="425" spans="1:27" x14ac:dyDescent="0.25">
      <c r="A425">
        <v>77</v>
      </c>
      <c r="B425">
        <v>0.75</v>
      </c>
      <c r="C425">
        <v>169</v>
      </c>
      <c r="D425">
        <v>662</v>
      </c>
      <c r="E425" t="s">
        <v>26</v>
      </c>
      <c r="F425">
        <v>2.56</v>
      </c>
      <c r="G425">
        <v>6348</v>
      </c>
      <c r="H425">
        <v>6.8</v>
      </c>
      <c r="I425">
        <v>19.5</v>
      </c>
      <c r="K425">
        <v>98.4</v>
      </c>
      <c r="L425">
        <v>30.5</v>
      </c>
      <c r="M425">
        <v>65.400000000000006</v>
      </c>
      <c r="N425">
        <v>0.21</v>
      </c>
      <c r="O425">
        <v>1.05</v>
      </c>
      <c r="P425">
        <v>7.41</v>
      </c>
      <c r="Q425">
        <v>77</v>
      </c>
      <c r="R425" s="3">
        <v>44312</v>
      </c>
      <c r="S425">
        <v>19</v>
      </c>
      <c r="T425">
        <v>145</v>
      </c>
      <c r="U425">
        <v>87</v>
      </c>
      <c r="V425">
        <v>71</v>
      </c>
      <c r="W425">
        <v>15</v>
      </c>
      <c r="X425">
        <v>37.799999999999997</v>
      </c>
      <c r="Y425" s="48">
        <f t="shared" si="12"/>
        <v>106.33333333333333</v>
      </c>
      <c r="Z425">
        <v>77</v>
      </c>
      <c r="AA425">
        <f t="shared" si="13"/>
        <v>1</v>
      </c>
    </row>
    <row r="426" spans="1:27" x14ac:dyDescent="0.25">
      <c r="A426">
        <v>77</v>
      </c>
      <c r="B426">
        <v>0.53</v>
      </c>
      <c r="C426">
        <v>240</v>
      </c>
      <c r="D426">
        <v>584</v>
      </c>
      <c r="E426" t="s">
        <v>26</v>
      </c>
      <c r="F426">
        <v>2.62</v>
      </c>
      <c r="G426">
        <v>7961</v>
      </c>
      <c r="H426">
        <v>34.299999999999997</v>
      </c>
      <c r="I426">
        <v>17.5</v>
      </c>
      <c r="J426">
        <v>0.8</v>
      </c>
      <c r="K426">
        <v>74.2</v>
      </c>
      <c r="L426">
        <v>62.7</v>
      </c>
      <c r="M426">
        <v>49.2</v>
      </c>
      <c r="N426">
        <v>0.21</v>
      </c>
      <c r="O426">
        <v>0.89</v>
      </c>
      <c r="P426">
        <v>7.2</v>
      </c>
      <c r="Q426">
        <v>77</v>
      </c>
      <c r="R426" s="3">
        <v>44313</v>
      </c>
      <c r="S426">
        <v>16</v>
      </c>
      <c r="T426">
        <v>150</v>
      </c>
      <c r="U426">
        <v>87</v>
      </c>
      <c r="V426">
        <v>93</v>
      </c>
      <c r="W426">
        <v>15</v>
      </c>
      <c r="X426">
        <v>37.4</v>
      </c>
      <c r="Y426" s="48">
        <f t="shared" si="12"/>
        <v>108</v>
      </c>
      <c r="Z426">
        <v>77</v>
      </c>
      <c r="AA426">
        <f t="shared" si="13"/>
        <v>0</v>
      </c>
    </row>
    <row r="427" spans="1:27" x14ac:dyDescent="0.25">
      <c r="A427">
        <v>77</v>
      </c>
      <c r="B427">
        <v>0.43</v>
      </c>
      <c r="C427">
        <v>224</v>
      </c>
      <c r="D427">
        <v>483</v>
      </c>
      <c r="E427" t="s">
        <v>26</v>
      </c>
      <c r="G427">
        <v>8126</v>
      </c>
      <c r="I427">
        <v>24</v>
      </c>
      <c r="J427">
        <v>0.61</v>
      </c>
      <c r="K427">
        <v>92.3</v>
      </c>
      <c r="L427">
        <v>51.3</v>
      </c>
      <c r="M427">
        <v>68.7</v>
      </c>
      <c r="N427">
        <v>0.21</v>
      </c>
      <c r="O427">
        <v>0.94</v>
      </c>
      <c r="P427">
        <v>7.3</v>
      </c>
      <c r="Q427">
        <v>77</v>
      </c>
      <c r="R427" s="3">
        <v>44315</v>
      </c>
      <c r="S427">
        <v>20</v>
      </c>
      <c r="T427">
        <v>180</v>
      </c>
      <c r="U427">
        <v>84</v>
      </c>
      <c r="V427">
        <v>75</v>
      </c>
      <c r="W427">
        <v>3</v>
      </c>
      <c r="X427">
        <v>37.9</v>
      </c>
      <c r="Y427" s="48">
        <f t="shared" si="12"/>
        <v>116</v>
      </c>
      <c r="Z427">
        <v>77</v>
      </c>
      <c r="AA427">
        <f t="shared" si="13"/>
        <v>1</v>
      </c>
    </row>
    <row r="428" spans="1:27" x14ac:dyDescent="0.25">
      <c r="A428">
        <v>77</v>
      </c>
      <c r="B428">
        <v>0.27</v>
      </c>
      <c r="C428">
        <v>203</v>
      </c>
      <c r="D428">
        <v>312</v>
      </c>
      <c r="E428" t="s">
        <v>26</v>
      </c>
      <c r="F428">
        <v>2.99</v>
      </c>
      <c r="G428">
        <v>7831</v>
      </c>
      <c r="H428">
        <v>13.8</v>
      </c>
      <c r="I428">
        <v>24.8</v>
      </c>
      <c r="J428">
        <v>0.42</v>
      </c>
      <c r="K428">
        <v>87.6</v>
      </c>
      <c r="L428">
        <v>48</v>
      </c>
      <c r="M428">
        <v>59.4</v>
      </c>
      <c r="N428">
        <v>0.21</v>
      </c>
      <c r="O428">
        <v>0.93</v>
      </c>
      <c r="P428">
        <v>7.26</v>
      </c>
      <c r="Q428">
        <v>77</v>
      </c>
      <c r="R428" s="3">
        <v>44315</v>
      </c>
      <c r="S428">
        <v>22</v>
      </c>
      <c r="T428">
        <v>143</v>
      </c>
      <c r="U428">
        <v>79</v>
      </c>
      <c r="V428">
        <v>64</v>
      </c>
      <c r="W428">
        <v>10</v>
      </c>
      <c r="X428">
        <v>37.200000000000003</v>
      </c>
      <c r="Y428" s="48">
        <f t="shared" si="12"/>
        <v>100.33333333333333</v>
      </c>
      <c r="Z428">
        <v>77</v>
      </c>
      <c r="AA428">
        <f t="shared" si="13"/>
        <v>0</v>
      </c>
    </row>
    <row r="429" spans="1:27" x14ac:dyDescent="0.25">
      <c r="A429">
        <v>77</v>
      </c>
      <c r="B429">
        <v>0.28000000000000003</v>
      </c>
      <c r="C429">
        <v>335</v>
      </c>
      <c r="E429" t="s">
        <v>26</v>
      </c>
      <c r="I429">
        <v>40.9</v>
      </c>
      <c r="K429">
        <v>90.9</v>
      </c>
      <c r="L429">
        <v>58.4</v>
      </c>
      <c r="M429">
        <v>72.099999999999994</v>
      </c>
      <c r="N429">
        <v>0.21</v>
      </c>
      <c r="O429">
        <v>1.02</v>
      </c>
      <c r="P429">
        <v>7.19</v>
      </c>
      <c r="Q429">
        <v>77</v>
      </c>
      <c r="R429" s="3">
        <v>44317</v>
      </c>
      <c r="S429">
        <v>20</v>
      </c>
      <c r="T429">
        <v>189</v>
      </c>
      <c r="U429">
        <v>118</v>
      </c>
      <c r="V429">
        <v>96</v>
      </c>
      <c r="W429">
        <v>3</v>
      </c>
      <c r="X429">
        <v>34.1</v>
      </c>
      <c r="Y429" s="48">
        <f t="shared" si="12"/>
        <v>141.66666666666666</v>
      </c>
      <c r="Z429">
        <v>77</v>
      </c>
      <c r="AA429">
        <f t="shared" si="13"/>
        <v>1</v>
      </c>
    </row>
    <row r="430" spans="1:27" x14ac:dyDescent="0.25">
      <c r="A430">
        <v>77</v>
      </c>
      <c r="B430">
        <v>0.31</v>
      </c>
      <c r="C430">
        <v>239</v>
      </c>
      <c r="D430">
        <v>319</v>
      </c>
      <c r="E430" t="s">
        <v>26</v>
      </c>
      <c r="G430">
        <v>10653</v>
      </c>
      <c r="H430">
        <v>14.8</v>
      </c>
      <c r="I430">
        <v>36.299999999999997</v>
      </c>
      <c r="J430">
        <v>0.43</v>
      </c>
      <c r="K430">
        <v>75.099999999999994</v>
      </c>
      <c r="L430">
        <v>53.8</v>
      </c>
      <c r="M430">
        <v>42.5</v>
      </c>
      <c r="N430">
        <v>0.21</v>
      </c>
      <c r="O430">
        <v>0.84</v>
      </c>
      <c r="P430">
        <v>7.28</v>
      </c>
      <c r="Q430">
        <v>77</v>
      </c>
      <c r="R430" s="3">
        <v>44318</v>
      </c>
      <c r="S430">
        <v>21</v>
      </c>
      <c r="T430">
        <v>139</v>
      </c>
      <c r="U430">
        <v>66</v>
      </c>
      <c r="V430">
        <v>70</v>
      </c>
      <c r="W430">
        <v>3</v>
      </c>
      <c r="X430">
        <v>33.6</v>
      </c>
      <c r="Y430" s="48">
        <f t="shared" si="12"/>
        <v>90.333333333333329</v>
      </c>
      <c r="Z430">
        <v>77</v>
      </c>
      <c r="AA430">
        <f t="shared" si="13"/>
        <v>1</v>
      </c>
    </row>
    <row r="431" spans="1:27" x14ac:dyDescent="0.25">
      <c r="A431">
        <v>77</v>
      </c>
      <c r="B431">
        <v>0.42</v>
      </c>
      <c r="C431">
        <v>250</v>
      </c>
      <c r="E431" t="s">
        <v>26</v>
      </c>
      <c r="I431">
        <v>39.799999999999997</v>
      </c>
      <c r="K431">
        <v>87.2</v>
      </c>
      <c r="L431">
        <v>40.5</v>
      </c>
      <c r="M431">
        <v>63.3</v>
      </c>
      <c r="N431">
        <v>0.21</v>
      </c>
      <c r="O431">
        <v>0.65</v>
      </c>
      <c r="P431">
        <v>7.37</v>
      </c>
      <c r="Q431">
        <v>77</v>
      </c>
      <c r="R431" s="3">
        <v>44319</v>
      </c>
      <c r="S431">
        <v>24</v>
      </c>
      <c r="T431">
        <v>166</v>
      </c>
      <c r="U431">
        <v>86</v>
      </c>
      <c r="V431">
        <v>50</v>
      </c>
      <c r="W431">
        <v>0</v>
      </c>
      <c r="X431">
        <v>33</v>
      </c>
      <c r="Y431" s="48">
        <f t="shared" si="12"/>
        <v>112.66666666666667</v>
      </c>
      <c r="Z431">
        <v>77</v>
      </c>
      <c r="AA431">
        <f t="shared" si="13"/>
        <v>1</v>
      </c>
    </row>
    <row r="432" spans="1:27" x14ac:dyDescent="0.25">
      <c r="A432">
        <v>77</v>
      </c>
      <c r="B432">
        <v>0.28000000000000003</v>
      </c>
      <c r="C432">
        <v>352</v>
      </c>
      <c r="E432" t="s">
        <v>26</v>
      </c>
      <c r="I432">
        <v>43.4</v>
      </c>
      <c r="K432">
        <v>91.5</v>
      </c>
      <c r="L432">
        <v>54.1</v>
      </c>
      <c r="M432">
        <v>70.099999999999994</v>
      </c>
      <c r="N432">
        <v>0.21</v>
      </c>
      <c r="O432">
        <v>0.85</v>
      </c>
      <c r="P432">
        <v>7.25</v>
      </c>
      <c r="Q432">
        <v>77</v>
      </c>
      <c r="R432" s="3">
        <v>44319</v>
      </c>
      <c r="S432">
        <v>22</v>
      </c>
      <c r="T432">
        <v>116</v>
      </c>
      <c r="U432">
        <v>70</v>
      </c>
      <c r="V432">
        <v>79</v>
      </c>
      <c r="W432">
        <v>0</v>
      </c>
      <c r="X432">
        <v>33.5</v>
      </c>
      <c r="Y432" s="48">
        <f t="shared" si="12"/>
        <v>85.333333333333329</v>
      </c>
      <c r="Z432">
        <v>77</v>
      </c>
      <c r="AA432">
        <f t="shared" si="13"/>
        <v>1</v>
      </c>
    </row>
    <row r="433" spans="1:27" x14ac:dyDescent="0.25">
      <c r="A433">
        <v>77</v>
      </c>
      <c r="B433">
        <v>0.65</v>
      </c>
      <c r="C433">
        <v>201</v>
      </c>
      <c r="D433">
        <v>286</v>
      </c>
      <c r="E433" t="s">
        <v>26</v>
      </c>
      <c r="G433">
        <v>3879</v>
      </c>
      <c r="I433">
        <v>40.6</v>
      </c>
      <c r="K433">
        <v>62.5</v>
      </c>
      <c r="L433">
        <v>57.1</v>
      </c>
      <c r="M433">
        <v>35.6</v>
      </c>
      <c r="N433">
        <v>0.21</v>
      </c>
      <c r="O433">
        <v>1.02</v>
      </c>
      <c r="P433">
        <v>7.36</v>
      </c>
      <c r="Q433">
        <v>77</v>
      </c>
      <c r="R433" s="3">
        <v>44321</v>
      </c>
      <c r="S433">
        <v>23</v>
      </c>
      <c r="T433">
        <v>170</v>
      </c>
      <c r="U433">
        <v>77</v>
      </c>
      <c r="V433">
        <v>101</v>
      </c>
      <c r="W433">
        <v>0</v>
      </c>
      <c r="X433">
        <v>36.9</v>
      </c>
      <c r="Y433" s="48">
        <f t="shared" si="12"/>
        <v>108</v>
      </c>
      <c r="Z433">
        <v>77</v>
      </c>
      <c r="AA433">
        <f t="shared" si="13"/>
        <v>1</v>
      </c>
    </row>
    <row r="434" spans="1:27" x14ac:dyDescent="0.25">
      <c r="A434">
        <v>77</v>
      </c>
      <c r="B434">
        <v>0.46</v>
      </c>
      <c r="C434">
        <v>114</v>
      </c>
      <c r="E434" t="s">
        <v>26</v>
      </c>
      <c r="I434">
        <v>38.700000000000003</v>
      </c>
      <c r="K434">
        <v>90</v>
      </c>
      <c r="L434">
        <v>57.7</v>
      </c>
      <c r="M434">
        <v>40.9</v>
      </c>
      <c r="N434">
        <v>0.21</v>
      </c>
      <c r="O434">
        <v>0.21</v>
      </c>
      <c r="P434">
        <v>7.32</v>
      </c>
      <c r="Q434">
        <v>77</v>
      </c>
      <c r="R434" s="3">
        <v>44323</v>
      </c>
      <c r="S434">
        <v>20</v>
      </c>
      <c r="T434">
        <v>132</v>
      </c>
      <c r="U434">
        <v>56</v>
      </c>
      <c r="V434">
        <v>74</v>
      </c>
      <c r="W434">
        <v>3</v>
      </c>
      <c r="X434">
        <v>38</v>
      </c>
      <c r="Y434" s="48">
        <f t="shared" si="12"/>
        <v>81.333333333333329</v>
      </c>
      <c r="Z434">
        <v>77</v>
      </c>
      <c r="AA434">
        <f t="shared" si="13"/>
        <v>1</v>
      </c>
    </row>
    <row r="435" spans="1:27" x14ac:dyDescent="0.25">
      <c r="A435">
        <v>77</v>
      </c>
      <c r="B435">
        <v>0.42</v>
      </c>
      <c r="C435">
        <v>137</v>
      </c>
      <c r="E435" t="s">
        <v>26</v>
      </c>
      <c r="I435">
        <v>40.200000000000003</v>
      </c>
      <c r="K435">
        <v>88.2</v>
      </c>
      <c r="L435">
        <v>51.7</v>
      </c>
      <c r="M435">
        <v>53.4</v>
      </c>
      <c r="N435">
        <v>0.21</v>
      </c>
      <c r="O435">
        <v>0.92</v>
      </c>
      <c r="P435">
        <v>7.4</v>
      </c>
      <c r="Q435">
        <v>77</v>
      </c>
      <c r="R435" s="3">
        <v>44325</v>
      </c>
      <c r="S435">
        <v>23</v>
      </c>
      <c r="T435">
        <v>190</v>
      </c>
      <c r="U435">
        <v>80</v>
      </c>
      <c r="V435">
        <v>110</v>
      </c>
      <c r="W435">
        <v>0</v>
      </c>
      <c r="X435">
        <v>38.6</v>
      </c>
      <c r="Y435" s="48">
        <f t="shared" si="12"/>
        <v>116.66666666666667</v>
      </c>
      <c r="Z435">
        <v>77</v>
      </c>
      <c r="AA435">
        <f t="shared" si="13"/>
        <v>1</v>
      </c>
    </row>
    <row r="436" spans="1:27" x14ac:dyDescent="0.25">
      <c r="A436">
        <v>77</v>
      </c>
      <c r="B436">
        <v>0.25</v>
      </c>
      <c r="C436">
        <v>181</v>
      </c>
      <c r="E436" t="s">
        <v>26</v>
      </c>
      <c r="I436">
        <v>59.5</v>
      </c>
      <c r="K436">
        <v>75.099999999999994</v>
      </c>
      <c r="L436">
        <v>91.8</v>
      </c>
      <c r="M436">
        <v>44.9</v>
      </c>
      <c r="N436">
        <v>0.21</v>
      </c>
      <c r="O436">
        <v>1.99</v>
      </c>
      <c r="P436">
        <v>7.1</v>
      </c>
      <c r="Q436">
        <v>77</v>
      </c>
      <c r="R436" s="3">
        <v>44327</v>
      </c>
      <c r="S436">
        <v>22</v>
      </c>
      <c r="T436">
        <v>100</v>
      </c>
      <c r="U436">
        <v>60</v>
      </c>
      <c r="V436">
        <v>92</v>
      </c>
      <c r="W436">
        <v>0</v>
      </c>
      <c r="X436">
        <v>34.9</v>
      </c>
      <c r="Y436" s="48">
        <f t="shared" si="12"/>
        <v>73.333333333333329</v>
      </c>
      <c r="Z436">
        <v>77</v>
      </c>
      <c r="AA436">
        <f t="shared" si="13"/>
        <v>1</v>
      </c>
    </row>
    <row r="437" spans="1:27" x14ac:dyDescent="0.25">
      <c r="A437">
        <v>77</v>
      </c>
      <c r="B437">
        <v>0.56999999999999995</v>
      </c>
      <c r="C437">
        <v>232</v>
      </c>
      <c r="D437">
        <v>294</v>
      </c>
      <c r="E437" t="s">
        <v>26</v>
      </c>
      <c r="G437">
        <v>11401</v>
      </c>
      <c r="I437">
        <v>73.7</v>
      </c>
      <c r="K437">
        <v>94.2</v>
      </c>
      <c r="L437">
        <v>85.4</v>
      </c>
      <c r="M437">
        <v>91.1</v>
      </c>
      <c r="N437">
        <v>0.21</v>
      </c>
      <c r="O437">
        <v>3.04</v>
      </c>
      <c r="P437">
        <v>7.1</v>
      </c>
      <c r="Q437">
        <v>77</v>
      </c>
      <c r="R437" s="3">
        <v>44327</v>
      </c>
      <c r="S437">
        <v>24</v>
      </c>
      <c r="T437">
        <v>124</v>
      </c>
      <c r="U437">
        <v>60</v>
      </c>
      <c r="V437">
        <v>94</v>
      </c>
      <c r="W437">
        <v>0</v>
      </c>
      <c r="X437">
        <v>35.200000000000003</v>
      </c>
      <c r="Y437" s="48">
        <f t="shared" si="12"/>
        <v>81.333333333333329</v>
      </c>
      <c r="Z437">
        <v>77</v>
      </c>
      <c r="AA437">
        <f t="shared" si="13"/>
        <v>1</v>
      </c>
    </row>
    <row r="438" spans="1:27" x14ac:dyDescent="0.25">
      <c r="A438">
        <v>78</v>
      </c>
      <c r="B438">
        <v>0.47</v>
      </c>
      <c r="C438">
        <v>192</v>
      </c>
      <c r="E438" t="s">
        <v>26</v>
      </c>
      <c r="F438">
        <v>1.3</v>
      </c>
      <c r="G438">
        <v>827</v>
      </c>
      <c r="H438">
        <v>14.7</v>
      </c>
      <c r="I438">
        <v>15.3</v>
      </c>
      <c r="J438">
        <v>1.68</v>
      </c>
      <c r="K438">
        <v>86.8</v>
      </c>
      <c r="L438">
        <v>34.200000000000003</v>
      </c>
      <c r="M438">
        <v>53.1</v>
      </c>
      <c r="N438">
        <v>0.21</v>
      </c>
      <c r="O438">
        <v>0.87</v>
      </c>
      <c r="P438">
        <v>7.41</v>
      </c>
      <c r="Q438">
        <v>69</v>
      </c>
      <c r="R438" s="3">
        <v>44318</v>
      </c>
      <c r="S438">
        <v>26</v>
      </c>
      <c r="T438">
        <v>122</v>
      </c>
      <c r="U438">
        <v>75</v>
      </c>
      <c r="V438">
        <v>98</v>
      </c>
      <c r="W438">
        <v>0</v>
      </c>
      <c r="X438">
        <v>36.6</v>
      </c>
      <c r="Y438" s="48">
        <f t="shared" si="12"/>
        <v>90.666666666666671</v>
      </c>
      <c r="Z438">
        <v>78</v>
      </c>
      <c r="AA438">
        <f t="shared" si="13"/>
        <v>1</v>
      </c>
    </row>
    <row r="439" spans="1:27" x14ac:dyDescent="0.25">
      <c r="A439">
        <v>78</v>
      </c>
      <c r="B439">
        <v>0.39</v>
      </c>
      <c r="C439">
        <v>208</v>
      </c>
      <c r="D439">
        <v>387</v>
      </c>
      <c r="E439" t="s">
        <v>26</v>
      </c>
      <c r="F439">
        <v>1.2</v>
      </c>
      <c r="G439">
        <v>769</v>
      </c>
      <c r="H439">
        <v>27.5</v>
      </c>
      <c r="I439">
        <v>16.600000000000001</v>
      </c>
      <c r="J439">
        <v>1.44</v>
      </c>
      <c r="K439">
        <v>94</v>
      </c>
      <c r="L439">
        <v>66.5</v>
      </c>
      <c r="M439">
        <v>66.5</v>
      </c>
      <c r="N439">
        <v>0.21</v>
      </c>
      <c r="O439">
        <v>0.78</v>
      </c>
      <c r="P439">
        <v>7.41</v>
      </c>
      <c r="Q439">
        <v>69</v>
      </c>
      <c r="R439" s="3">
        <v>44319</v>
      </c>
      <c r="S439">
        <v>30</v>
      </c>
      <c r="T439">
        <v>120</v>
      </c>
      <c r="U439">
        <v>78</v>
      </c>
      <c r="V439">
        <v>66</v>
      </c>
      <c r="W439">
        <v>0</v>
      </c>
      <c r="X439">
        <v>36.6</v>
      </c>
      <c r="Y439" s="48">
        <f t="shared" si="12"/>
        <v>92</v>
      </c>
      <c r="Z439">
        <v>78</v>
      </c>
      <c r="AA439">
        <f t="shared" si="13"/>
        <v>0</v>
      </c>
    </row>
    <row r="440" spans="1:27" x14ac:dyDescent="0.25">
      <c r="A440">
        <v>78</v>
      </c>
      <c r="B440">
        <v>0.35</v>
      </c>
      <c r="C440">
        <v>239</v>
      </c>
      <c r="D440">
        <v>369</v>
      </c>
      <c r="E440" t="s">
        <v>26</v>
      </c>
      <c r="F440">
        <v>1.41</v>
      </c>
      <c r="G440">
        <v>939</v>
      </c>
      <c r="H440">
        <v>24.1</v>
      </c>
      <c r="I440">
        <v>18.8</v>
      </c>
      <c r="K440">
        <v>96.9</v>
      </c>
      <c r="L440">
        <v>36.5</v>
      </c>
      <c r="M440">
        <v>92.4</v>
      </c>
      <c r="N440">
        <v>0.21</v>
      </c>
      <c r="O440">
        <v>0.73</v>
      </c>
      <c r="P440">
        <v>7.41</v>
      </c>
      <c r="Q440">
        <v>69</v>
      </c>
      <c r="R440" s="3">
        <v>44320</v>
      </c>
      <c r="S440">
        <v>22</v>
      </c>
      <c r="T440">
        <v>162</v>
      </c>
      <c r="U440">
        <v>80</v>
      </c>
      <c r="V440">
        <v>58</v>
      </c>
      <c r="W440">
        <v>0</v>
      </c>
      <c r="X440">
        <v>37</v>
      </c>
      <c r="Y440" s="48">
        <f t="shared" si="12"/>
        <v>107.33333333333333</v>
      </c>
      <c r="Z440">
        <v>78</v>
      </c>
      <c r="AA440">
        <f t="shared" si="13"/>
        <v>1</v>
      </c>
    </row>
    <row r="441" spans="1:27" x14ac:dyDescent="0.25">
      <c r="A441">
        <v>78</v>
      </c>
      <c r="B441">
        <v>0.34</v>
      </c>
      <c r="C441">
        <v>260</v>
      </c>
      <c r="E441" t="s">
        <v>26</v>
      </c>
      <c r="G441">
        <v>772</v>
      </c>
      <c r="H441">
        <v>28.4</v>
      </c>
      <c r="I441">
        <v>19.7</v>
      </c>
      <c r="K441">
        <v>86.1</v>
      </c>
      <c r="L441">
        <v>36.299999999999997</v>
      </c>
      <c r="M441">
        <v>50.5</v>
      </c>
      <c r="N441">
        <v>0.21</v>
      </c>
      <c r="O441">
        <v>0.86</v>
      </c>
      <c r="P441">
        <v>7.45</v>
      </c>
      <c r="Q441">
        <v>69</v>
      </c>
      <c r="R441" s="3">
        <v>44321</v>
      </c>
      <c r="S441">
        <v>20</v>
      </c>
      <c r="T441">
        <v>172</v>
      </c>
      <c r="U441">
        <v>89</v>
      </c>
      <c r="V441">
        <v>20</v>
      </c>
      <c r="W441">
        <v>0</v>
      </c>
      <c r="X441">
        <v>37.200000000000003</v>
      </c>
      <c r="Y441" s="48">
        <f t="shared" si="12"/>
        <v>116.66666666666667</v>
      </c>
      <c r="Z441">
        <v>78</v>
      </c>
      <c r="AA441">
        <f t="shared" si="13"/>
        <v>1</v>
      </c>
    </row>
    <row r="442" spans="1:27" x14ac:dyDescent="0.25">
      <c r="A442">
        <v>78</v>
      </c>
      <c r="B442">
        <v>0.3</v>
      </c>
      <c r="C442">
        <v>267</v>
      </c>
      <c r="E442" t="s">
        <v>26</v>
      </c>
      <c r="I442">
        <v>24.7</v>
      </c>
      <c r="K442">
        <v>71.8</v>
      </c>
      <c r="L442">
        <v>44.7</v>
      </c>
      <c r="M442">
        <v>40.5</v>
      </c>
      <c r="N442">
        <v>0.21</v>
      </c>
      <c r="O442">
        <v>0.81</v>
      </c>
      <c r="P442">
        <v>7.41</v>
      </c>
      <c r="Q442">
        <v>69</v>
      </c>
      <c r="R442" s="3">
        <v>44323</v>
      </c>
      <c r="S442">
        <v>18</v>
      </c>
      <c r="T442">
        <v>176</v>
      </c>
      <c r="U442">
        <v>100</v>
      </c>
      <c r="V442">
        <v>56</v>
      </c>
      <c r="W442">
        <v>0</v>
      </c>
      <c r="X442">
        <v>37.4</v>
      </c>
      <c r="Y442" s="48">
        <f t="shared" si="12"/>
        <v>125.33333333333333</v>
      </c>
      <c r="Z442">
        <v>78</v>
      </c>
      <c r="AA442">
        <f t="shared" si="13"/>
        <v>1</v>
      </c>
    </row>
    <row r="443" spans="1:27" x14ac:dyDescent="0.25">
      <c r="A443">
        <v>78</v>
      </c>
      <c r="B443">
        <v>0.41</v>
      </c>
      <c r="C443">
        <v>252</v>
      </c>
      <c r="E443" t="s">
        <v>26</v>
      </c>
      <c r="I443">
        <v>27.2</v>
      </c>
      <c r="K443">
        <v>89.2</v>
      </c>
      <c r="L443">
        <v>41.3</v>
      </c>
      <c r="M443">
        <v>57.3</v>
      </c>
      <c r="N443">
        <v>0.21</v>
      </c>
      <c r="O443">
        <v>1.01</v>
      </c>
      <c r="P443">
        <v>7.4</v>
      </c>
      <c r="Q443">
        <v>69</v>
      </c>
      <c r="R443" s="3">
        <v>44323</v>
      </c>
      <c r="S443">
        <v>17</v>
      </c>
      <c r="T443">
        <v>160</v>
      </c>
      <c r="U443">
        <v>72</v>
      </c>
      <c r="V443">
        <v>51</v>
      </c>
      <c r="W443">
        <v>0</v>
      </c>
      <c r="X443">
        <v>36.799999999999997</v>
      </c>
      <c r="Y443" s="48">
        <f t="shared" si="12"/>
        <v>101.33333333333333</v>
      </c>
      <c r="Z443">
        <v>78</v>
      </c>
      <c r="AA443">
        <f t="shared" si="13"/>
        <v>1</v>
      </c>
    </row>
    <row r="444" spans="1:27" x14ac:dyDescent="0.25">
      <c r="A444">
        <v>78</v>
      </c>
      <c r="B444">
        <v>0.72</v>
      </c>
      <c r="C444">
        <v>371</v>
      </c>
      <c r="E444" t="s">
        <v>26</v>
      </c>
      <c r="G444">
        <v>151.59</v>
      </c>
      <c r="I444">
        <v>27</v>
      </c>
      <c r="J444">
        <v>0.81</v>
      </c>
      <c r="K444">
        <v>88.6</v>
      </c>
      <c r="L444">
        <v>81.900000000000006</v>
      </c>
      <c r="M444">
        <v>67.8</v>
      </c>
      <c r="N444">
        <v>0.21</v>
      </c>
      <c r="O444">
        <v>0.88</v>
      </c>
      <c r="P444">
        <v>7.18</v>
      </c>
      <c r="Q444">
        <v>69</v>
      </c>
      <c r="R444" s="3">
        <v>44325</v>
      </c>
      <c r="S444">
        <v>20</v>
      </c>
      <c r="T444">
        <v>80</v>
      </c>
      <c r="U444">
        <v>60</v>
      </c>
      <c r="V444">
        <v>73</v>
      </c>
      <c r="W444">
        <v>0</v>
      </c>
      <c r="X444">
        <v>37</v>
      </c>
      <c r="Y444" s="48">
        <f t="shared" si="12"/>
        <v>66.666666666666671</v>
      </c>
      <c r="Z444">
        <v>78</v>
      </c>
      <c r="AA444">
        <f t="shared" si="13"/>
        <v>1</v>
      </c>
    </row>
    <row r="445" spans="1:27" x14ac:dyDescent="0.25">
      <c r="A445">
        <v>78</v>
      </c>
      <c r="B445">
        <v>0.63</v>
      </c>
      <c r="C445">
        <v>309</v>
      </c>
      <c r="E445" t="s">
        <v>26</v>
      </c>
      <c r="H445">
        <v>42.9</v>
      </c>
      <c r="I445">
        <v>25.4</v>
      </c>
      <c r="J445">
        <v>0.75</v>
      </c>
      <c r="K445">
        <v>85.1</v>
      </c>
      <c r="L445">
        <v>77.7</v>
      </c>
      <c r="M445">
        <v>56.5</v>
      </c>
      <c r="N445">
        <v>0.21</v>
      </c>
      <c r="O445">
        <v>0.93</v>
      </c>
      <c r="P445">
        <v>7.18</v>
      </c>
      <c r="Q445">
        <v>69</v>
      </c>
      <c r="R445" s="3">
        <v>44325</v>
      </c>
      <c r="S445">
        <v>20</v>
      </c>
      <c r="T445">
        <v>148</v>
      </c>
      <c r="U445">
        <v>80</v>
      </c>
      <c r="V445">
        <v>73</v>
      </c>
      <c r="W445">
        <v>0</v>
      </c>
      <c r="X445">
        <v>34.799999999999997</v>
      </c>
      <c r="Y445" s="48">
        <f t="shared" si="12"/>
        <v>102.66666666666667</v>
      </c>
      <c r="Z445">
        <v>78</v>
      </c>
      <c r="AA445">
        <f t="shared" si="13"/>
        <v>1</v>
      </c>
    </row>
    <row r="446" spans="1:27" x14ac:dyDescent="0.25">
      <c r="A446">
        <v>78</v>
      </c>
      <c r="B446">
        <v>0.47</v>
      </c>
      <c r="C446">
        <v>235</v>
      </c>
      <c r="E446" t="s">
        <v>26</v>
      </c>
      <c r="I446">
        <v>29.6</v>
      </c>
      <c r="K446">
        <v>91.6</v>
      </c>
      <c r="L446">
        <v>82.9</v>
      </c>
      <c r="M446">
        <v>71.3</v>
      </c>
      <c r="N446">
        <v>0.21</v>
      </c>
      <c r="O446">
        <v>0.81</v>
      </c>
      <c r="P446">
        <v>7.23</v>
      </c>
      <c r="Q446">
        <v>69</v>
      </c>
      <c r="R446" s="3">
        <v>44327</v>
      </c>
      <c r="S446">
        <v>20</v>
      </c>
      <c r="T446">
        <v>140</v>
      </c>
      <c r="U446">
        <v>70</v>
      </c>
      <c r="V446">
        <v>71</v>
      </c>
      <c r="W446">
        <v>0</v>
      </c>
      <c r="X446">
        <v>35.1</v>
      </c>
      <c r="Y446" s="48">
        <f t="shared" si="12"/>
        <v>93.333333333333329</v>
      </c>
      <c r="Z446">
        <v>78</v>
      </c>
      <c r="AA446">
        <f t="shared" si="13"/>
        <v>1</v>
      </c>
    </row>
    <row r="447" spans="1:27" x14ac:dyDescent="0.25">
      <c r="A447">
        <v>78</v>
      </c>
      <c r="B447">
        <v>0.46</v>
      </c>
      <c r="C447">
        <v>249</v>
      </c>
      <c r="D447">
        <v>272</v>
      </c>
      <c r="E447" t="s">
        <v>26</v>
      </c>
      <c r="G447">
        <v>500</v>
      </c>
      <c r="H447">
        <v>34.299999999999997</v>
      </c>
      <c r="I447">
        <v>35.700000000000003</v>
      </c>
      <c r="J447">
        <v>0.68</v>
      </c>
      <c r="K447">
        <v>92.8</v>
      </c>
      <c r="L447">
        <v>72.099999999999994</v>
      </c>
      <c r="M447">
        <v>69.8</v>
      </c>
      <c r="N447">
        <v>0.21</v>
      </c>
      <c r="O447">
        <v>0.8</v>
      </c>
      <c r="P447">
        <v>7.34</v>
      </c>
      <c r="Q447">
        <v>69</v>
      </c>
      <c r="R447" s="3">
        <v>44328</v>
      </c>
      <c r="S447">
        <v>22</v>
      </c>
      <c r="T447">
        <v>120</v>
      </c>
      <c r="U447">
        <v>70</v>
      </c>
      <c r="V447">
        <v>70</v>
      </c>
      <c r="W447">
        <v>3</v>
      </c>
      <c r="X447">
        <v>34.700000000000003</v>
      </c>
      <c r="Y447" s="48">
        <f t="shared" si="12"/>
        <v>86.666666666666671</v>
      </c>
      <c r="Z447">
        <v>78</v>
      </c>
      <c r="AA447">
        <f t="shared" si="13"/>
        <v>1</v>
      </c>
    </row>
    <row r="448" spans="1:27" x14ac:dyDescent="0.25">
      <c r="A448">
        <v>78</v>
      </c>
      <c r="B448">
        <v>0.89</v>
      </c>
      <c r="C448">
        <v>234</v>
      </c>
      <c r="D448">
        <v>308</v>
      </c>
      <c r="E448" t="s">
        <v>26</v>
      </c>
      <c r="F448">
        <v>0.83</v>
      </c>
      <c r="G448">
        <v>432</v>
      </c>
      <c r="H448">
        <v>50</v>
      </c>
      <c r="I448">
        <v>42.6</v>
      </c>
      <c r="J448">
        <v>0.53</v>
      </c>
      <c r="K448">
        <v>90.6</v>
      </c>
      <c r="L448">
        <v>67.5</v>
      </c>
      <c r="M448">
        <v>59.6</v>
      </c>
      <c r="N448">
        <v>0.21</v>
      </c>
      <c r="O448">
        <v>0.74</v>
      </c>
      <c r="P448">
        <v>7.36</v>
      </c>
      <c r="Q448">
        <v>69</v>
      </c>
      <c r="R448" s="3">
        <v>44329</v>
      </c>
      <c r="S448">
        <v>22</v>
      </c>
      <c r="T448">
        <v>112</v>
      </c>
      <c r="U448">
        <v>86</v>
      </c>
      <c r="V448">
        <v>96</v>
      </c>
      <c r="W448">
        <v>0</v>
      </c>
      <c r="X448">
        <v>37.4</v>
      </c>
      <c r="Y448" s="48">
        <f t="shared" si="12"/>
        <v>94.666666666666671</v>
      </c>
      <c r="Z448">
        <v>78</v>
      </c>
      <c r="AA448">
        <f t="shared" si="13"/>
        <v>0</v>
      </c>
    </row>
    <row r="449" spans="1:27" x14ac:dyDescent="0.25">
      <c r="A449">
        <v>78</v>
      </c>
      <c r="B449">
        <v>1.86</v>
      </c>
      <c r="C449">
        <v>221</v>
      </c>
      <c r="E449" t="s">
        <v>26</v>
      </c>
      <c r="I449">
        <v>46.3</v>
      </c>
      <c r="J449">
        <v>0.6</v>
      </c>
      <c r="K449">
        <v>57</v>
      </c>
      <c r="L449">
        <v>62.5</v>
      </c>
      <c r="M449">
        <v>30.8</v>
      </c>
      <c r="N449">
        <v>0.21</v>
      </c>
      <c r="O449">
        <v>0.75</v>
      </c>
      <c r="P449">
        <v>7.37</v>
      </c>
      <c r="Q449">
        <v>69</v>
      </c>
      <c r="R449" s="3">
        <v>44331</v>
      </c>
      <c r="S449">
        <v>16</v>
      </c>
      <c r="T449">
        <v>90</v>
      </c>
      <c r="U449">
        <v>60</v>
      </c>
      <c r="V449">
        <v>11</v>
      </c>
      <c r="W449">
        <v>0</v>
      </c>
      <c r="X449">
        <v>38.5</v>
      </c>
      <c r="Y449" s="48">
        <f t="shared" si="12"/>
        <v>70</v>
      </c>
      <c r="Z449">
        <v>78</v>
      </c>
      <c r="AA449">
        <f t="shared" si="13"/>
        <v>1</v>
      </c>
    </row>
    <row r="450" spans="1:27" x14ac:dyDescent="0.25">
      <c r="A450">
        <v>78</v>
      </c>
      <c r="B450">
        <v>1.85</v>
      </c>
      <c r="C450">
        <v>195</v>
      </c>
      <c r="E450" t="s">
        <v>26</v>
      </c>
      <c r="I450">
        <v>39.9</v>
      </c>
      <c r="K450">
        <v>81.400000000000006</v>
      </c>
      <c r="L450">
        <v>78.099999999999994</v>
      </c>
      <c r="M450">
        <v>52.1</v>
      </c>
      <c r="N450">
        <v>0.21</v>
      </c>
      <c r="O450">
        <v>0.72</v>
      </c>
      <c r="P450">
        <v>7.27</v>
      </c>
      <c r="Q450">
        <v>69</v>
      </c>
      <c r="R450" s="3">
        <v>44333</v>
      </c>
      <c r="S450">
        <v>21</v>
      </c>
      <c r="T450">
        <v>119</v>
      </c>
      <c r="U450">
        <v>61</v>
      </c>
      <c r="V450">
        <v>99</v>
      </c>
      <c r="W450">
        <v>3</v>
      </c>
      <c r="X450">
        <v>37.5</v>
      </c>
      <c r="Y450" s="48">
        <f t="shared" ref="Y450:Y513" si="14">IF(OR(T450="",U450=""),"",(T450+(2*U450))/3)</f>
        <v>80.333333333333329</v>
      </c>
      <c r="Z450">
        <v>78</v>
      </c>
      <c r="AA450">
        <f t="shared" ref="AA450:AA513" si="15">IF(A450="",0,IF(COUNTIF(B450:Y450,"")&gt;0,1,0))</f>
        <v>1</v>
      </c>
    </row>
    <row r="451" spans="1:27" x14ac:dyDescent="0.25">
      <c r="A451">
        <v>78</v>
      </c>
      <c r="B451">
        <v>1.1499999999999999</v>
      </c>
      <c r="C451">
        <v>165</v>
      </c>
      <c r="E451" t="s">
        <v>26</v>
      </c>
      <c r="I451">
        <v>36.6</v>
      </c>
      <c r="K451">
        <v>88.6</v>
      </c>
      <c r="L451">
        <v>63.4</v>
      </c>
      <c r="M451">
        <v>61.7</v>
      </c>
      <c r="N451">
        <v>0.21</v>
      </c>
      <c r="O451">
        <v>0.82</v>
      </c>
      <c r="P451">
        <v>7.35</v>
      </c>
      <c r="Q451">
        <v>69</v>
      </c>
      <c r="R451" s="3">
        <v>44334</v>
      </c>
      <c r="S451">
        <v>20</v>
      </c>
      <c r="T451">
        <v>123</v>
      </c>
      <c r="U451">
        <v>55</v>
      </c>
      <c r="V451">
        <v>76</v>
      </c>
      <c r="W451">
        <v>3</v>
      </c>
      <c r="X451">
        <v>37.4</v>
      </c>
      <c r="Y451" s="48">
        <f t="shared" si="14"/>
        <v>77.666666666666671</v>
      </c>
      <c r="Z451">
        <v>78</v>
      </c>
      <c r="AA451">
        <f t="shared" si="15"/>
        <v>1</v>
      </c>
    </row>
    <row r="452" spans="1:27" x14ac:dyDescent="0.25">
      <c r="A452">
        <v>78</v>
      </c>
      <c r="B452">
        <v>0.8</v>
      </c>
      <c r="C452">
        <v>176</v>
      </c>
      <c r="E452" t="s">
        <v>26</v>
      </c>
      <c r="G452">
        <v>622</v>
      </c>
      <c r="H452">
        <v>83.3</v>
      </c>
      <c r="I452">
        <v>38.700000000000003</v>
      </c>
      <c r="K452">
        <v>55.7</v>
      </c>
      <c r="L452">
        <v>58.5</v>
      </c>
      <c r="M452">
        <v>30.2</v>
      </c>
      <c r="N452">
        <v>0.21</v>
      </c>
      <c r="O452">
        <v>0.62</v>
      </c>
      <c r="P452">
        <v>7.39</v>
      </c>
      <c r="Q452">
        <v>69</v>
      </c>
      <c r="R452" s="3">
        <v>44335</v>
      </c>
      <c r="S452">
        <v>20</v>
      </c>
      <c r="T452">
        <v>132</v>
      </c>
      <c r="U452">
        <v>71</v>
      </c>
      <c r="V452">
        <v>73</v>
      </c>
      <c r="W452">
        <v>0</v>
      </c>
      <c r="X452">
        <v>36.9</v>
      </c>
      <c r="Y452" s="48">
        <f t="shared" si="14"/>
        <v>91.333333333333329</v>
      </c>
      <c r="Z452">
        <v>78</v>
      </c>
      <c r="AA452">
        <f t="shared" si="15"/>
        <v>1</v>
      </c>
    </row>
    <row r="453" spans="1:27" x14ac:dyDescent="0.25">
      <c r="A453">
        <v>78</v>
      </c>
      <c r="B453">
        <v>0.78</v>
      </c>
      <c r="C453">
        <v>138</v>
      </c>
      <c r="E453" t="s">
        <v>26</v>
      </c>
      <c r="I453">
        <v>34.299999999999997</v>
      </c>
      <c r="K453">
        <v>47.8</v>
      </c>
      <c r="L453">
        <v>47</v>
      </c>
      <c r="M453">
        <v>26.4</v>
      </c>
      <c r="N453">
        <v>0.21</v>
      </c>
      <c r="O453">
        <v>0.73</v>
      </c>
      <c r="P453">
        <v>7.41</v>
      </c>
      <c r="Q453">
        <v>69</v>
      </c>
      <c r="R453" s="3">
        <v>44336</v>
      </c>
      <c r="S453">
        <v>23</v>
      </c>
      <c r="T453">
        <v>130</v>
      </c>
      <c r="U453">
        <v>60</v>
      </c>
      <c r="V453">
        <v>99</v>
      </c>
      <c r="W453">
        <v>7</v>
      </c>
      <c r="X453">
        <v>37.700000000000003</v>
      </c>
      <c r="Y453" s="48">
        <f t="shared" si="14"/>
        <v>83.333333333333329</v>
      </c>
      <c r="Z453">
        <v>78</v>
      </c>
      <c r="AA453">
        <f t="shared" si="15"/>
        <v>1</v>
      </c>
    </row>
    <row r="454" spans="1:27" x14ac:dyDescent="0.25">
      <c r="A454">
        <v>78</v>
      </c>
      <c r="B454">
        <v>0.89</v>
      </c>
      <c r="C454">
        <v>126</v>
      </c>
      <c r="E454" t="s">
        <v>26</v>
      </c>
      <c r="F454">
        <v>3.97</v>
      </c>
      <c r="G454">
        <v>597</v>
      </c>
      <c r="I454">
        <v>20.100000000000001</v>
      </c>
      <c r="J454">
        <v>2.8</v>
      </c>
      <c r="K454">
        <v>93.2</v>
      </c>
      <c r="L454">
        <v>34.1</v>
      </c>
      <c r="M454">
        <v>64.2</v>
      </c>
      <c r="N454">
        <v>0.21</v>
      </c>
      <c r="O454">
        <v>0.56999999999999995</v>
      </c>
      <c r="P454">
        <v>7.47</v>
      </c>
      <c r="Q454">
        <v>69</v>
      </c>
      <c r="R454" s="3">
        <v>44337</v>
      </c>
      <c r="S454">
        <v>20</v>
      </c>
      <c r="T454">
        <v>150</v>
      </c>
      <c r="U454">
        <v>69</v>
      </c>
      <c r="V454">
        <v>74</v>
      </c>
      <c r="W454">
        <v>3</v>
      </c>
      <c r="X454">
        <v>38.9</v>
      </c>
      <c r="Y454" s="48">
        <f t="shared" si="14"/>
        <v>96</v>
      </c>
      <c r="Z454">
        <v>78</v>
      </c>
      <c r="AA454">
        <f t="shared" si="15"/>
        <v>1</v>
      </c>
    </row>
    <row r="455" spans="1:27" x14ac:dyDescent="0.25">
      <c r="A455">
        <v>78</v>
      </c>
      <c r="B455">
        <v>0.75</v>
      </c>
      <c r="C455">
        <v>95</v>
      </c>
      <c r="E455" t="s">
        <v>26</v>
      </c>
      <c r="I455">
        <v>24.8</v>
      </c>
      <c r="K455">
        <v>73</v>
      </c>
      <c r="L455">
        <v>49.2</v>
      </c>
      <c r="M455">
        <v>42.2</v>
      </c>
      <c r="N455">
        <v>0.21</v>
      </c>
      <c r="O455">
        <v>0.48</v>
      </c>
      <c r="P455">
        <v>7.31</v>
      </c>
      <c r="Q455">
        <v>69</v>
      </c>
      <c r="R455" s="3">
        <v>44338</v>
      </c>
      <c r="S455">
        <v>19</v>
      </c>
      <c r="T455">
        <v>159</v>
      </c>
      <c r="U455">
        <v>87</v>
      </c>
      <c r="V455">
        <v>74</v>
      </c>
      <c r="W455">
        <v>10</v>
      </c>
      <c r="X455">
        <v>37</v>
      </c>
      <c r="Y455" s="48">
        <f t="shared" si="14"/>
        <v>111</v>
      </c>
      <c r="Z455">
        <v>78</v>
      </c>
      <c r="AA455">
        <f t="shared" si="15"/>
        <v>1</v>
      </c>
    </row>
    <row r="456" spans="1:27" x14ac:dyDescent="0.25">
      <c r="A456">
        <v>78</v>
      </c>
      <c r="B456">
        <v>0.63</v>
      </c>
      <c r="C456">
        <v>110</v>
      </c>
      <c r="E456" t="s">
        <v>26</v>
      </c>
      <c r="I456">
        <v>16</v>
      </c>
      <c r="K456">
        <v>80.3</v>
      </c>
      <c r="L456">
        <v>36.9</v>
      </c>
      <c r="M456">
        <v>44.4</v>
      </c>
      <c r="N456">
        <v>0.21</v>
      </c>
      <c r="O456">
        <v>0.41</v>
      </c>
      <c r="P456">
        <v>7.4</v>
      </c>
      <c r="Q456">
        <v>69</v>
      </c>
      <c r="R456" s="3">
        <v>44340</v>
      </c>
      <c r="S456">
        <v>22</v>
      </c>
      <c r="T456">
        <v>141</v>
      </c>
      <c r="U456">
        <v>64</v>
      </c>
      <c r="V456">
        <v>79</v>
      </c>
      <c r="W456">
        <v>0</v>
      </c>
      <c r="X456">
        <v>38.9</v>
      </c>
      <c r="Y456" s="48">
        <f t="shared" si="14"/>
        <v>89.666666666666671</v>
      </c>
      <c r="Z456">
        <v>78</v>
      </c>
      <c r="AA456">
        <f t="shared" si="15"/>
        <v>1</v>
      </c>
    </row>
    <row r="457" spans="1:27" x14ac:dyDescent="0.25">
      <c r="A457">
        <v>78</v>
      </c>
      <c r="B457">
        <v>0.73</v>
      </c>
      <c r="C457">
        <v>106</v>
      </c>
      <c r="E457" t="s">
        <v>26</v>
      </c>
      <c r="I457">
        <v>17.600000000000001</v>
      </c>
      <c r="K457">
        <v>92.3</v>
      </c>
      <c r="L457">
        <v>32.9</v>
      </c>
      <c r="M457">
        <v>58.7</v>
      </c>
      <c r="N457">
        <v>0.21</v>
      </c>
      <c r="O457">
        <v>0.49</v>
      </c>
      <c r="P457">
        <v>7.47</v>
      </c>
      <c r="Q457">
        <v>69</v>
      </c>
      <c r="R457" s="3">
        <v>44341</v>
      </c>
      <c r="S457">
        <v>24</v>
      </c>
      <c r="T457">
        <v>131</v>
      </c>
      <c r="U457">
        <v>79</v>
      </c>
      <c r="V457">
        <v>95</v>
      </c>
      <c r="W457">
        <v>0</v>
      </c>
      <c r="X457">
        <v>38.1</v>
      </c>
      <c r="Y457" s="48">
        <f t="shared" si="14"/>
        <v>96.333333333333329</v>
      </c>
      <c r="Z457">
        <v>78</v>
      </c>
      <c r="AA457">
        <f t="shared" si="15"/>
        <v>1</v>
      </c>
    </row>
    <row r="458" spans="1:27" x14ac:dyDescent="0.25">
      <c r="A458">
        <v>78</v>
      </c>
      <c r="B458">
        <v>0.67</v>
      </c>
      <c r="C458">
        <v>104</v>
      </c>
      <c r="E458" t="s">
        <v>26</v>
      </c>
      <c r="I458">
        <v>16.399999999999999</v>
      </c>
      <c r="J458">
        <v>1.73</v>
      </c>
      <c r="K458">
        <v>64.400000000000006</v>
      </c>
      <c r="L458">
        <v>38</v>
      </c>
      <c r="M458">
        <v>33.799999999999997</v>
      </c>
      <c r="N458">
        <v>0.21</v>
      </c>
      <c r="O458">
        <v>0.48</v>
      </c>
      <c r="P458">
        <v>7.41</v>
      </c>
      <c r="Q458">
        <v>69</v>
      </c>
      <c r="R458" s="3">
        <v>44342</v>
      </c>
      <c r="S458">
        <v>18</v>
      </c>
      <c r="T458">
        <v>117</v>
      </c>
      <c r="U458">
        <v>70</v>
      </c>
      <c r="V458">
        <v>105</v>
      </c>
      <c r="W458">
        <v>10</v>
      </c>
      <c r="X458">
        <v>38.200000000000003</v>
      </c>
      <c r="Y458" s="48">
        <f t="shared" si="14"/>
        <v>85.666666666666671</v>
      </c>
      <c r="Z458">
        <v>78</v>
      </c>
      <c r="AA458">
        <f t="shared" si="15"/>
        <v>1</v>
      </c>
    </row>
    <row r="459" spans="1:27" x14ac:dyDescent="0.25">
      <c r="A459">
        <v>78</v>
      </c>
      <c r="B459">
        <v>0.62</v>
      </c>
      <c r="C459">
        <v>144</v>
      </c>
      <c r="E459" t="s">
        <v>26</v>
      </c>
      <c r="I459">
        <v>13.8</v>
      </c>
      <c r="K459">
        <v>84.5</v>
      </c>
      <c r="L459">
        <v>36.799999999999997</v>
      </c>
      <c r="M459">
        <v>45.7</v>
      </c>
      <c r="N459">
        <v>0.21</v>
      </c>
      <c r="O459">
        <v>0.48</v>
      </c>
      <c r="P459">
        <v>7.42</v>
      </c>
      <c r="Q459">
        <v>69</v>
      </c>
      <c r="R459" s="3">
        <v>44343</v>
      </c>
      <c r="S459">
        <v>20</v>
      </c>
      <c r="T459">
        <v>168</v>
      </c>
      <c r="U459">
        <v>74</v>
      </c>
      <c r="V459">
        <v>85</v>
      </c>
      <c r="W459">
        <v>12</v>
      </c>
      <c r="X459">
        <v>37.4</v>
      </c>
      <c r="Y459" s="48">
        <f t="shared" si="14"/>
        <v>105.33333333333333</v>
      </c>
      <c r="Z459">
        <v>78</v>
      </c>
      <c r="AA459">
        <f t="shared" si="15"/>
        <v>1</v>
      </c>
    </row>
    <row r="460" spans="1:27" x14ac:dyDescent="0.25">
      <c r="A460">
        <v>78</v>
      </c>
      <c r="B460">
        <v>0.5</v>
      </c>
      <c r="C460">
        <v>151</v>
      </c>
      <c r="E460" t="s">
        <v>26</v>
      </c>
      <c r="K460">
        <v>89.7</v>
      </c>
      <c r="L460">
        <v>35.799999999999997</v>
      </c>
      <c r="M460">
        <v>58.5</v>
      </c>
      <c r="N460">
        <v>0.21</v>
      </c>
      <c r="P460">
        <v>7.42</v>
      </c>
      <c r="Q460">
        <v>69</v>
      </c>
      <c r="R460" s="3">
        <v>44345</v>
      </c>
      <c r="S460">
        <v>20</v>
      </c>
      <c r="T460">
        <v>119</v>
      </c>
      <c r="U460">
        <v>69</v>
      </c>
      <c r="V460">
        <v>85</v>
      </c>
      <c r="W460">
        <v>8</v>
      </c>
      <c r="X460">
        <v>37.700000000000003</v>
      </c>
      <c r="Y460" s="48">
        <f t="shared" si="14"/>
        <v>85.666666666666671</v>
      </c>
      <c r="Z460">
        <v>78</v>
      </c>
      <c r="AA460">
        <f t="shared" si="15"/>
        <v>1</v>
      </c>
    </row>
    <row r="461" spans="1:27" x14ac:dyDescent="0.25">
      <c r="A461">
        <v>78</v>
      </c>
      <c r="B461">
        <v>0.57999999999999996</v>
      </c>
      <c r="C461">
        <v>155</v>
      </c>
      <c r="D461">
        <v>982</v>
      </c>
      <c r="E461" t="s">
        <v>26</v>
      </c>
      <c r="G461">
        <v>1018</v>
      </c>
      <c r="H461">
        <v>43.8</v>
      </c>
      <c r="I461">
        <v>16</v>
      </c>
      <c r="J461">
        <v>1.45</v>
      </c>
      <c r="K461">
        <v>67.599999999999994</v>
      </c>
      <c r="L461">
        <v>47.4</v>
      </c>
      <c r="M461">
        <v>41.1</v>
      </c>
      <c r="N461">
        <v>0.21</v>
      </c>
      <c r="O461">
        <v>0.48</v>
      </c>
      <c r="P461">
        <v>7.34</v>
      </c>
      <c r="Q461">
        <v>69</v>
      </c>
      <c r="R461" s="3">
        <v>44346</v>
      </c>
      <c r="S461">
        <v>20</v>
      </c>
      <c r="T461">
        <v>112</v>
      </c>
      <c r="U461">
        <v>70</v>
      </c>
      <c r="V461">
        <v>77</v>
      </c>
      <c r="W461">
        <v>0</v>
      </c>
      <c r="X461">
        <v>37.700000000000003</v>
      </c>
      <c r="Y461" s="48">
        <f t="shared" si="14"/>
        <v>84</v>
      </c>
      <c r="Z461">
        <v>78</v>
      </c>
      <c r="AA461">
        <f t="shared" si="15"/>
        <v>1</v>
      </c>
    </row>
    <row r="462" spans="1:27" x14ac:dyDescent="0.25">
      <c r="A462">
        <v>78</v>
      </c>
      <c r="B462">
        <v>0.61</v>
      </c>
      <c r="C462">
        <v>200</v>
      </c>
      <c r="E462" t="s">
        <v>26</v>
      </c>
      <c r="I462">
        <v>13.2</v>
      </c>
      <c r="K462">
        <v>96.1</v>
      </c>
      <c r="L462">
        <v>37.799999999999997</v>
      </c>
      <c r="M462">
        <v>78.400000000000006</v>
      </c>
      <c r="N462">
        <v>0.21</v>
      </c>
      <c r="O462">
        <v>0.45</v>
      </c>
      <c r="P462">
        <v>7.44</v>
      </c>
      <c r="Q462">
        <v>69</v>
      </c>
      <c r="R462" s="3">
        <v>44347</v>
      </c>
      <c r="S462">
        <v>23</v>
      </c>
      <c r="T462">
        <v>116</v>
      </c>
      <c r="U462">
        <v>79</v>
      </c>
      <c r="V462">
        <v>89</v>
      </c>
      <c r="W462">
        <v>15</v>
      </c>
      <c r="X462">
        <v>37.5</v>
      </c>
      <c r="Y462" s="48">
        <f t="shared" si="14"/>
        <v>91.333333333333329</v>
      </c>
      <c r="Z462">
        <v>78</v>
      </c>
      <c r="AA462">
        <f t="shared" si="15"/>
        <v>1</v>
      </c>
    </row>
    <row r="463" spans="1:27" x14ac:dyDescent="0.25">
      <c r="A463">
        <v>78</v>
      </c>
      <c r="B463">
        <v>0.6</v>
      </c>
      <c r="C463">
        <v>222</v>
      </c>
      <c r="E463" t="s">
        <v>26</v>
      </c>
      <c r="I463">
        <v>14.8</v>
      </c>
      <c r="K463">
        <v>88.7</v>
      </c>
      <c r="L463">
        <v>50.1</v>
      </c>
      <c r="M463">
        <v>61</v>
      </c>
      <c r="N463">
        <v>0.21</v>
      </c>
      <c r="O463">
        <v>0.46</v>
      </c>
      <c r="P463">
        <v>7.34</v>
      </c>
      <c r="Q463">
        <v>69</v>
      </c>
      <c r="R463" s="3">
        <v>44348</v>
      </c>
      <c r="S463">
        <v>28</v>
      </c>
      <c r="T463">
        <v>137</v>
      </c>
      <c r="U463">
        <v>76</v>
      </c>
      <c r="V463">
        <v>87</v>
      </c>
      <c r="W463">
        <v>14</v>
      </c>
      <c r="X463">
        <v>37.5</v>
      </c>
      <c r="Y463" s="48">
        <f t="shared" si="14"/>
        <v>96.333333333333329</v>
      </c>
      <c r="Z463">
        <v>78</v>
      </c>
      <c r="AA463">
        <f t="shared" si="15"/>
        <v>1</v>
      </c>
    </row>
    <row r="464" spans="1:27" x14ac:dyDescent="0.25">
      <c r="A464">
        <v>78</v>
      </c>
      <c r="B464">
        <v>0.42</v>
      </c>
      <c r="C464">
        <v>276</v>
      </c>
      <c r="E464" t="s">
        <v>26</v>
      </c>
      <c r="I464">
        <v>18.2</v>
      </c>
      <c r="K464">
        <v>93.1</v>
      </c>
      <c r="L464">
        <v>45.3</v>
      </c>
      <c r="M464">
        <v>68.099999999999994</v>
      </c>
      <c r="N464">
        <v>0.21</v>
      </c>
      <c r="O464">
        <v>0.48</v>
      </c>
      <c r="P464">
        <v>7.38</v>
      </c>
      <c r="Q464">
        <v>69</v>
      </c>
      <c r="R464" s="3">
        <v>44349</v>
      </c>
      <c r="S464">
        <v>23</v>
      </c>
      <c r="T464">
        <v>138</v>
      </c>
      <c r="U464">
        <v>82</v>
      </c>
      <c r="V464">
        <v>85</v>
      </c>
      <c r="W464">
        <v>14</v>
      </c>
      <c r="X464">
        <v>37.700000000000003</v>
      </c>
      <c r="Y464" s="48">
        <f t="shared" si="14"/>
        <v>100.66666666666667</v>
      </c>
      <c r="Z464">
        <v>78</v>
      </c>
      <c r="AA464">
        <f t="shared" si="15"/>
        <v>1</v>
      </c>
    </row>
    <row r="465" spans="1:27" x14ac:dyDescent="0.25">
      <c r="A465">
        <v>78</v>
      </c>
      <c r="B465">
        <v>0.53</v>
      </c>
      <c r="C465">
        <v>349</v>
      </c>
      <c r="E465" t="s">
        <v>26</v>
      </c>
      <c r="I465">
        <v>11</v>
      </c>
      <c r="K465">
        <v>88.8</v>
      </c>
      <c r="L465">
        <v>53.1</v>
      </c>
      <c r="M465">
        <v>67.8</v>
      </c>
      <c r="N465">
        <v>0.21</v>
      </c>
      <c r="O465">
        <v>0.46</v>
      </c>
      <c r="P465">
        <v>7.35</v>
      </c>
      <c r="Q465">
        <v>69</v>
      </c>
      <c r="R465" s="3">
        <v>44350</v>
      </c>
      <c r="S465">
        <v>26</v>
      </c>
      <c r="T465">
        <v>115</v>
      </c>
      <c r="U465">
        <v>71</v>
      </c>
      <c r="V465">
        <v>90</v>
      </c>
      <c r="W465">
        <v>14</v>
      </c>
      <c r="X465">
        <v>37.700000000000003</v>
      </c>
      <c r="Y465" s="48">
        <f t="shared" si="14"/>
        <v>85.666666666666671</v>
      </c>
      <c r="Z465">
        <v>78</v>
      </c>
      <c r="AA465">
        <f t="shared" si="15"/>
        <v>1</v>
      </c>
    </row>
    <row r="466" spans="1:27" x14ac:dyDescent="0.25">
      <c r="A466">
        <v>78</v>
      </c>
      <c r="B466">
        <v>0.93</v>
      </c>
      <c r="C466">
        <v>527</v>
      </c>
      <c r="E466" t="s">
        <v>26</v>
      </c>
      <c r="I466">
        <v>11.8</v>
      </c>
      <c r="K466">
        <v>92</v>
      </c>
      <c r="L466">
        <v>43.1</v>
      </c>
      <c r="M466">
        <v>62</v>
      </c>
      <c r="N466">
        <v>0.21</v>
      </c>
      <c r="O466">
        <v>0.44</v>
      </c>
      <c r="P466">
        <v>7.44</v>
      </c>
      <c r="Q466">
        <v>69</v>
      </c>
      <c r="R466" s="3">
        <v>44352</v>
      </c>
      <c r="S466">
        <v>25</v>
      </c>
      <c r="T466">
        <v>138</v>
      </c>
      <c r="U466">
        <v>95</v>
      </c>
      <c r="V466">
        <v>92</v>
      </c>
      <c r="W466">
        <v>10</v>
      </c>
      <c r="X466">
        <v>38.5</v>
      </c>
      <c r="Y466" s="48">
        <f t="shared" si="14"/>
        <v>109.33333333333333</v>
      </c>
      <c r="Z466">
        <v>78</v>
      </c>
      <c r="AA466">
        <f t="shared" si="15"/>
        <v>1</v>
      </c>
    </row>
    <row r="467" spans="1:27" x14ac:dyDescent="0.25">
      <c r="A467">
        <v>78</v>
      </c>
      <c r="B467">
        <v>0.74</v>
      </c>
      <c r="C467">
        <v>492</v>
      </c>
      <c r="E467" t="s">
        <v>26</v>
      </c>
      <c r="I467">
        <v>23.2</v>
      </c>
      <c r="K467">
        <v>89</v>
      </c>
      <c r="L467">
        <v>70.3</v>
      </c>
      <c r="M467">
        <v>51.4</v>
      </c>
      <c r="N467">
        <v>0.21</v>
      </c>
      <c r="O467">
        <v>0.54</v>
      </c>
      <c r="P467">
        <v>7.29</v>
      </c>
      <c r="Q467">
        <v>69</v>
      </c>
      <c r="R467" s="3">
        <v>44353</v>
      </c>
      <c r="S467">
        <v>25</v>
      </c>
      <c r="T467">
        <v>152</v>
      </c>
      <c r="U467">
        <v>92</v>
      </c>
      <c r="V467">
        <v>84</v>
      </c>
      <c r="W467">
        <v>14</v>
      </c>
      <c r="X467">
        <v>37.4</v>
      </c>
      <c r="Y467" s="48">
        <f t="shared" si="14"/>
        <v>112</v>
      </c>
      <c r="Z467">
        <v>78</v>
      </c>
      <c r="AA467">
        <f t="shared" si="15"/>
        <v>1</v>
      </c>
    </row>
    <row r="468" spans="1:27" x14ac:dyDescent="0.25">
      <c r="A468">
        <v>78</v>
      </c>
      <c r="B468">
        <v>0.7</v>
      </c>
      <c r="C468">
        <v>536</v>
      </c>
      <c r="E468" t="s">
        <v>26</v>
      </c>
      <c r="I468">
        <v>26</v>
      </c>
      <c r="K468">
        <v>97.9</v>
      </c>
      <c r="L468">
        <v>72.099999999999994</v>
      </c>
      <c r="M468">
        <v>58.7</v>
      </c>
      <c r="N468">
        <v>0.21</v>
      </c>
      <c r="O468">
        <v>0.46</v>
      </c>
      <c r="P468">
        <v>7.32</v>
      </c>
      <c r="Q468">
        <v>69</v>
      </c>
      <c r="R468" s="3">
        <v>44355</v>
      </c>
      <c r="S468">
        <v>18</v>
      </c>
      <c r="T468">
        <v>174</v>
      </c>
      <c r="U468">
        <v>74</v>
      </c>
      <c r="V468">
        <v>86</v>
      </c>
      <c r="W468">
        <v>14</v>
      </c>
      <c r="X468">
        <v>37.4</v>
      </c>
      <c r="Y468" s="48">
        <f t="shared" si="14"/>
        <v>107.33333333333333</v>
      </c>
      <c r="Z468">
        <v>78</v>
      </c>
      <c r="AA468">
        <f t="shared" si="15"/>
        <v>1</v>
      </c>
    </row>
    <row r="469" spans="1:27" x14ac:dyDescent="0.25">
      <c r="A469">
        <v>78</v>
      </c>
      <c r="B469">
        <v>0.98</v>
      </c>
      <c r="C469">
        <v>562</v>
      </c>
      <c r="E469" t="s">
        <v>26</v>
      </c>
      <c r="G469">
        <v>1397</v>
      </c>
      <c r="I469">
        <v>20.399999999999999</v>
      </c>
      <c r="J469">
        <v>20.399999999999999</v>
      </c>
      <c r="K469">
        <v>62</v>
      </c>
      <c r="L469">
        <v>68.7</v>
      </c>
      <c r="M469">
        <v>36.200000000000003</v>
      </c>
      <c r="N469">
        <v>0.21</v>
      </c>
      <c r="O469">
        <v>0.42</v>
      </c>
      <c r="P469">
        <v>7.35</v>
      </c>
      <c r="Q469">
        <v>69</v>
      </c>
      <c r="R469" s="3">
        <v>44356</v>
      </c>
      <c r="S469">
        <v>22</v>
      </c>
      <c r="T469">
        <v>159</v>
      </c>
      <c r="U469">
        <v>83</v>
      </c>
      <c r="V469">
        <v>91</v>
      </c>
      <c r="W469">
        <v>13</v>
      </c>
      <c r="X469">
        <v>37.4</v>
      </c>
      <c r="Y469" s="48">
        <f t="shared" si="14"/>
        <v>108.33333333333333</v>
      </c>
      <c r="Z469">
        <v>78</v>
      </c>
      <c r="AA469">
        <f t="shared" si="15"/>
        <v>1</v>
      </c>
    </row>
    <row r="470" spans="1:27" x14ac:dyDescent="0.25">
      <c r="A470">
        <v>78</v>
      </c>
      <c r="B470">
        <v>1.28</v>
      </c>
      <c r="C470">
        <v>540</v>
      </c>
      <c r="E470" t="s">
        <v>26</v>
      </c>
      <c r="I470">
        <v>17.399999999999999</v>
      </c>
      <c r="K470">
        <v>84.1</v>
      </c>
      <c r="L470">
        <v>57.8</v>
      </c>
      <c r="M470">
        <v>48.1</v>
      </c>
      <c r="N470">
        <v>0.21</v>
      </c>
      <c r="O470">
        <v>0.42</v>
      </c>
      <c r="P470">
        <v>7.38</v>
      </c>
      <c r="Q470">
        <v>69</v>
      </c>
      <c r="R470" s="3">
        <v>44358</v>
      </c>
      <c r="S470">
        <v>26</v>
      </c>
      <c r="T470">
        <v>85</v>
      </c>
      <c r="U470">
        <v>46</v>
      </c>
      <c r="V470">
        <v>87</v>
      </c>
      <c r="W470">
        <v>12</v>
      </c>
      <c r="X470">
        <v>37.4</v>
      </c>
      <c r="Y470" s="48">
        <f t="shared" si="14"/>
        <v>59</v>
      </c>
      <c r="Z470">
        <v>78</v>
      </c>
      <c r="AA470">
        <f t="shared" si="15"/>
        <v>1</v>
      </c>
    </row>
    <row r="471" spans="1:27" x14ac:dyDescent="0.25">
      <c r="A471">
        <v>78</v>
      </c>
      <c r="B471">
        <v>0.89</v>
      </c>
      <c r="C471">
        <v>374</v>
      </c>
      <c r="E471" t="s">
        <v>26</v>
      </c>
      <c r="H471">
        <v>78.099999999999994</v>
      </c>
      <c r="I471">
        <v>22.6</v>
      </c>
      <c r="J471">
        <v>0.98</v>
      </c>
      <c r="K471">
        <v>84.8</v>
      </c>
      <c r="L471">
        <v>76.5</v>
      </c>
      <c r="M471">
        <v>57.9</v>
      </c>
      <c r="N471">
        <v>0.21</v>
      </c>
      <c r="O471">
        <v>0.48</v>
      </c>
      <c r="P471">
        <v>7.25</v>
      </c>
      <c r="Q471">
        <v>69</v>
      </c>
      <c r="R471" s="3">
        <v>44359</v>
      </c>
      <c r="S471">
        <v>19</v>
      </c>
      <c r="T471">
        <v>93</v>
      </c>
      <c r="U471">
        <v>5</v>
      </c>
      <c r="V471">
        <v>81</v>
      </c>
      <c r="W471">
        <v>11</v>
      </c>
      <c r="X471">
        <v>37.1</v>
      </c>
      <c r="Y471" s="48">
        <f t="shared" si="14"/>
        <v>34.333333333333336</v>
      </c>
      <c r="Z471">
        <v>78</v>
      </c>
      <c r="AA471">
        <f t="shared" si="15"/>
        <v>1</v>
      </c>
    </row>
    <row r="472" spans="1:27" x14ac:dyDescent="0.25">
      <c r="A472">
        <v>78</v>
      </c>
      <c r="B472">
        <v>1.08</v>
      </c>
      <c r="C472">
        <v>336</v>
      </c>
      <c r="E472" t="s">
        <v>26</v>
      </c>
      <c r="I472">
        <v>16.5</v>
      </c>
      <c r="J472">
        <v>0.95</v>
      </c>
      <c r="K472">
        <v>91.6</v>
      </c>
      <c r="L472">
        <v>50</v>
      </c>
      <c r="M472">
        <v>58.8</v>
      </c>
      <c r="N472">
        <v>0.21</v>
      </c>
      <c r="O472">
        <v>0.44</v>
      </c>
      <c r="P472">
        <v>7.4</v>
      </c>
      <c r="Q472">
        <v>69</v>
      </c>
      <c r="R472" s="3">
        <v>44362</v>
      </c>
      <c r="S472">
        <v>20</v>
      </c>
      <c r="T472">
        <v>119</v>
      </c>
      <c r="U472">
        <v>72</v>
      </c>
      <c r="V472">
        <v>86</v>
      </c>
      <c r="W472">
        <v>11</v>
      </c>
      <c r="X472">
        <v>37.4</v>
      </c>
      <c r="Y472" s="48">
        <f t="shared" si="14"/>
        <v>87.666666666666671</v>
      </c>
      <c r="Z472">
        <v>78</v>
      </c>
      <c r="AA472">
        <f t="shared" si="15"/>
        <v>1</v>
      </c>
    </row>
    <row r="473" spans="1:27" x14ac:dyDescent="0.25">
      <c r="A473">
        <v>78</v>
      </c>
      <c r="B473">
        <v>1.27</v>
      </c>
      <c r="C473">
        <v>324</v>
      </c>
      <c r="E473" t="s">
        <v>26</v>
      </c>
      <c r="I473">
        <v>14</v>
      </c>
      <c r="K473">
        <v>85.6</v>
      </c>
      <c r="L473">
        <v>44.7</v>
      </c>
      <c r="M473">
        <v>53.7</v>
      </c>
      <c r="N473">
        <v>0.21</v>
      </c>
      <c r="O473">
        <v>0.45</v>
      </c>
      <c r="P473">
        <v>7.41</v>
      </c>
      <c r="Q473">
        <v>69</v>
      </c>
      <c r="R473" s="3">
        <v>44363</v>
      </c>
      <c r="S473">
        <v>20</v>
      </c>
      <c r="T473">
        <v>126</v>
      </c>
      <c r="U473">
        <v>74</v>
      </c>
      <c r="V473">
        <v>85</v>
      </c>
      <c r="W473">
        <v>10</v>
      </c>
      <c r="X473">
        <v>37.4</v>
      </c>
      <c r="Y473" s="48">
        <f t="shared" si="14"/>
        <v>91.333333333333329</v>
      </c>
      <c r="Z473">
        <v>78</v>
      </c>
      <c r="AA473">
        <f t="shared" si="15"/>
        <v>1</v>
      </c>
    </row>
    <row r="474" spans="1:27" x14ac:dyDescent="0.25">
      <c r="A474">
        <v>78</v>
      </c>
      <c r="B474">
        <v>1.29</v>
      </c>
      <c r="C474">
        <v>332</v>
      </c>
      <c r="E474" t="s">
        <v>26</v>
      </c>
      <c r="I474">
        <v>14.5</v>
      </c>
      <c r="J474">
        <v>1</v>
      </c>
      <c r="K474">
        <v>78.2</v>
      </c>
      <c r="L474">
        <v>54.2</v>
      </c>
      <c r="M474">
        <v>52.4</v>
      </c>
      <c r="N474">
        <v>0.21</v>
      </c>
      <c r="O474">
        <v>0.47</v>
      </c>
      <c r="P474">
        <v>7.32</v>
      </c>
      <c r="Q474">
        <v>69</v>
      </c>
      <c r="R474" s="3">
        <v>44364</v>
      </c>
      <c r="S474">
        <v>30</v>
      </c>
      <c r="T474">
        <v>109</v>
      </c>
      <c r="U474">
        <v>65</v>
      </c>
      <c r="V474">
        <v>85</v>
      </c>
      <c r="W474">
        <v>11</v>
      </c>
      <c r="X474">
        <v>37.6</v>
      </c>
      <c r="Y474" s="48">
        <f t="shared" si="14"/>
        <v>79.666666666666671</v>
      </c>
      <c r="Z474">
        <v>78</v>
      </c>
      <c r="AA474">
        <f t="shared" si="15"/>
        <v>1</v>
      </c>
    </row>
    <row r="475" spans="1:27" x14ac:dyDescent="0.25">
      <c r="A475">
        <v>78</v>
      </c>
      <c r="B475">
        <v>1.67</v>
      </c>
      <c r="C475">
        <v>362</v>
      </c>
      <c r="E475" t="s">
        <v>26</v>
      </c>
      <c r="I475">
        <v>14.2</v>
      </c>
      <c r="K475">
        <v>90.7</v>
      </c>
      <c r="L475">
        <v>43.4</v>
      </c>
      <c r="M475">
        <v>61.1</v>
      </c>
      <c r="N475">
        <v>0.21</v>
      </c>
      <c r="O475">
        <v>0.64</v>
      </c>
      <c r="P475">
        <v>7.42</v>
      </c>
      <c r="Q475">
        <v>69</v>
      </c>
      <c r="R475" s="3">
        <v>44367</v>
      </c>
      <c r="S475">
        <v>19</v>
      </c>
      <c r="T475">
        <v>127</v>
      </c>
      <c r="U475">
        <v>76</v>
      </c>
      <c r="V475">
        <v>95</v>
      </c>
      <c r="W475">
        <v>15</v>
      </c>
      <c r="X475">
        <v>37.6</v>
      </c>
      <c r="Y475" s="48">
        <f t="shared" si="14"/>
        <v>93</v>
      </c>
      <c r="Z475">
        <v>78</v>
      </c>
      <c r="AA475">
        <f t="shared" si="15"/>
        <v>1</v>
      </c>
    </row>
    <row r="476" spans="1:27" x14ac:dyDescent="0.25">
      <c r="A476">
        <v>78</v>
      </c>
      <c r="B476">
        <v>1.82</v>
      </c>
      <c r="C476">
        <v>390</v>
      </c>
      <c r="E476" t="s">
        <v>26</v>
      </c>
      <c r="I476">
        <v>14.6</v>
      </c>
      <c r="K476">
        <v>85.4</v>
      </c>
      <c r="L476">
        <v>44.4</v>
      </c>
      <c r="M476">
        <v>53.4</v>
      </c>
      <c r="N476">
        <v>0.21</v>
      </c>
      <c r="O476">
        <v>0.46</v>
      </c>
      <c r="P476">
        <v>7.4</v>
      </c>
      <c r="Q476">
        <v>69</v>
      </c>
      <c r="R476" s="3">
        <v>44369</v>
      </c>
      <c r="S476">
        <v>23</v>
      </c>
      <c r="T476">
        <v>132</v>
      </c>
      <c r="U476">
        <v>80</v>
      </c>
      <c r="V476">
        <v>98</v>
      </c>
      <c r="W476">
        <v>11</v>
      </c>
      <c r="X476">
        <v>37.299999999999997</v>
      </c>
      <c r="Y476" s="48">
        <f t="shared" si="14"/>
        <v>97.333333333333329</v>
      </c>
      <c r="Z476">
        <v>78</v>
      </c>
      <c r="AA476">
        <f t="shared" si="15"/>
        <v>1</v>
      </c>
    </row>
    <row r="477" spans="1:27" x14ac:dyDescent="0.25">
      <c r="A477">
        <v>78</v>
      </c>
      <c r="B477">
        <v>1.72</v>
      </c>
      <c r="C477">
        <v>386</v>
      </c>
      <c r="E477" t="s">
        <v>26</v>
      </c>
      <c r="I477">
        <v>14.3</v>
      </c>
      <c r="K477">
        <v>94.6</v>
      </c>
      <c r="L477">
        <v>51.3</v>
      </c>
      <c r="M477">
        <v>75.400000000000006</v>
      </c>
      <c r="N477">
        <v>0.21</v>
      </c>
      <c r="O477">
        <v>0.43</v>
      </c>
      <c r="P477">
        <v>7.37</v>
      </c>
      <c r="Q477">
        <v>69</v>
      </c>
      <c r="R477" s="3">
        <v>44371</v>
      </c>
      <c r="S477">
        <v>19</v>
      </c>
      <c r="T477">
        <v>96</v>
      </c>
      <c r="U477">
        <v>63</v>
      </c>
      <c r="V477">
        <v>85</v>
      </c>
      <c r="W477">
        <v>15</v>
      </c>
      <c r="X477">
        <v>36.6</v>
      </c>
      <c r="Y477" s="48">
        <f t="shared" si="14"/>
        <v>74</v>
      </c>
      <c r="Z477">
        <v>78</v>
      </c>
      <c r="AA477">
        <f t="shared" si="15"/>
        <v>1</v>
      </c>
    </row>
    <row r="478" spans="1:27" x14ac:dyDescent="0.25">
      <c r="A478">
        <v>92</v>
      </c>
      <c r="B478">
        <v>0.54</v>
      </c>
      <c r="C478">
        <v>186</v>
      </c>
      <c r="E478" t="s">
        <v>26</v>
      </c>
      <c r="F478">
        <v>4.6100000000000003</v>
      </c>
      <c r="G478">
        <v>5189</v>
      </c>
      <c r="H478">
        <v>58.2</v>
      </c>
      <c r="I478">
        <v>11.5</v>
      </c>
      <c r="J478">
        <v>0.38</v>
      </c>
      <c r="K478">
        <v>37.200000000000003</v>
      </c>
      <c r="L478">
        <v>69.2</v>
      </c>
      <c r="M478">
        <v>27.7</v>
      </c>
      <c r="N478">
        <v>0.21</v>
      </c>
      <c r="O478">
        <v>0.95</v>
      </c>
      <c r="P478">
        <v>7.1</v>
      </c>
      <c r="Q478">
        <v>47</v>
      </c>
      <c r="R478" s="3">
        <v>44318</v>
      </c>
      <c r="S478">
        <v>23</v>
      </c>
      <c r="T478">
        <v>100</v>
      </c>
      <c r="U478">
        <v>60</v>
      </c>
      <c r="V478">
        <v>105</v>
      </c>
      <c r="W478">
        <v>3</v>
      </c>
      <c r="X478">
        <v>37.4</v>
      </c>
      <c r="Y478" s="48">
        <f t="shared" si="14"/>
        <v>73.333333333333329</v>
      </c>
      <c r="Z478">
        <v>92</v>
      </c>
      <c r="AA478">
        <f t="shared" si="15"/>
        <v>1</v>
      </c>
    </row>
    <row r="479" spans="1:27" x14ac:dyDescent="0.25">
      <c r="A479">
        <v>92</v>
      </c>
      <c r="B479">
        <v>0.87</v>
      </c>
      <c r="C479">
        <v>280</v>
      </c>
      <c r="E479" t="s">
        <v>26</v>
      </c>
      <c r="I479">
        <v>37.5</v>
      </c>
      <c r="K479">
        <v>83.3</v>
      </c>
      <c r="L479">
        <v>60.7</v>
      </c>
      <c r="M479">
        <v>53.7</v>
      </c>
      <c r="N479">
        <v>0.21</v>
      </c>
      <c r="O479">
        <v>4.13</v>
      </c>
      <c r="P479">
        <v>7.16</v>
      </c>
      <c r="Q479">
        <v>47</v>
      </c>
      <c r="R479" s="3">
        <v>44319</v>
      </c>
      <c r="S479">
        <v>22</v>
      </c>
      <c r="T479">
        <v>108</v>
      </c>
      <c r="U479">
        <v>45</v>
      </c>
      <c r="V479">
        <v>103</v>
      </c>
      <c r="W479">
        <v>0</v>
      </c>
      <c r="X479">
        <v>37.299999999999997</v>
      </c>
      <c r="Y479" s="48">
        <f t="shared" si="14"/>
        <v>66</v>
      </c>
      <c r="Z479">
        <v>92</v>
      </c>
      <c r="AA479">
        <f t="shared" si="15"/>
        <v>1</v>
      </c>
    </row>
    <row r="480" spans="1:27" x14ac:dyDescent="0.25">
      <c r="A480">
        <v>92</v>
      </c>
      <c r="B480">
        <v>0.66</v>
      </c>
      <c r="C480">
        <v>306</v>
      </c>
      <c r="E480" t="s">
        <v>26</v>
      </c>
      <c r="I480">
        <v>57.2</v>
      </c>
      <c r="J480">
        <v>0.46</v>
      </c>
      <c r="K480">
        <v>79.400000000000006</v>
      </c>
      <c r="L480">
        <v>58.1</v>
      </c>
      <c r="M480">
        <v>50</v>
      </c>
      <c r="N480">
        <v>0.21</v>
      </c>
      <c r="O480">
        <v>5.74</v>
      </c>
      <c r="P480">
        <v>7.11</v>
      </c>
      <c r="Q480">
        <v>47</v>
      </c>
      <c r="R480" s="3">
        <v>44321</v>
      </c>
      <c r="S480">
        <v>24</v>
      </c>
      <c r="T480">
        <v>130</v>
      </c>
      <c r="U480">
        <v>70</v>
      </c>
      <c r="V480">
        <v>87</v>
      </c>
      <c r="W480">
        <v>3</v>
      </c>
      <c r="X480">
        <v>37</v>
      </c>
      <c r="Y480" s="48">
        <f t="shared" si="14"/>
        <v>90</v>
      </c>
      <c r="Z480">
        <v>92</v>
      </c>
      <c r="AA480">
        <f t="shared" si="15"/>
        <v>1</v>
      </c>
    </row>
    <row r="481" spans="1:27" x14ac:dyDescent="0.25">
      <c r="A481">
        <v>92</v>
      </c>
      <c r="B481">
        <v>5.7</v>
      </c>
      <c r="C481">
        <v>268</v>
      </c>
      <c r="E481" t="s">
        <v>26</v>
      </c>
      <c r="I481">
        <v>71.599999999999994</v>
      </c>
      <c r="J481">
        <v>0.38</v>
      </c>
      <c r="K481">
        <v>93.9</v>
      </c>
      <c r="L481">
        <v>54.5</v>
      </c>
      <c r="M481">
        <v>84.6</v>
      </c>
      <c r="N481">
        <v>0.21</v>
      </c>
      <c r="O481">
        <v>7.07</v>
      </c>
      <c r="P481">
        <v>7.12</v>
      </c>
      <c r="Q481">
        <v>47</v>
      </c>
      <c r="R481" s="3">
        <v>44321</v>
      </c>
      <c r="S481">
        <v>22</v>
      </c>
      <c r="T481">
        <v>61</v>
      </c>
      <c r="U481">
        <v>28</v>
      </c>
      <c r="V481">
        <v>82</v>
      </c>
      <c r="W481">
        <v>0</v>
      </c>
      <c r="X481">
        <v>36.799999999999997</v>
      </c>
      <c r="Y481" s="48">
        <f t="shared" si="14"/>
        <v>39</v>
      </c>
      <c r="Z481">
        <v>92</v>
      </c>
      <c r="AA481">
        <f t="shared" si="15"/>
        <v>1</v>
      </c>
    </row>
    <row r="482" spans="1:27" x14ac:dyDescent="0.25">
      <c r="A482">
        <v>92</v>
      </c>
      <c r="B482">
        <v>0.69</v>
      </c>
      <c r="C482">
        <v>253</v>
      </c>
      <c r="E482" t="s">
        <v>26</v>
      </c>
      <c r="I482">
        <v>89.1</v>
      </c>
      <c r="J482">
        <v>0.33</v>
      </c>
      <c r="K482">
        <v>86.4</v>
      </c>
      <c r="L482">
        <v>44.6</v>
      </c>
      <c r="M482">
        <v>61.1</v>
      </c>
      <c r="N482">
        <v>0.21</v>
      </c>
      <c r="O482">
        <v>8.24</v>
      </c>
      <c r="P482">
        <v>7.16</v>
      </c>
      <c r="Q482">
        <v>47</v>
      </c>
      <c r="R482" s="3">
        <v>44323</v>
      </c>
      <c r="S482">
        <v>19</v>
      </c>
      <c r="T482">
        <v>153</v>
      </c>
      <c r="U482">
        <v>75</v>
      </c>
      <c r="V482">
        <v>99</v>
      </c>
      <c r="W482">
        <v>3</v>
      </c>
      <c r="X482">
        <v>37.9</v>
      </c>
      <c r="Y482" s="48">
        <f t="shared" si="14"/>
        <v>101</v>
      </c>
      <c r="Z482">
        <v>92</v>
      </c>
      <c r="AA482">
        <f t="shared" si="15"/>
        <v>1</v>
      </c>
    </row>
    <row r="483" spans="1:27" x14ac:dyDescent="0.25">
      <c r="A483">
        <v>92</v>
      </c>
      <c r="B483">
        <v>3.5</v>
      </c>
      <c r="C483">
        <v>166</v>
      </c>
      <c r="E483" t="s">
        <v>26</v>
      </c>
      <c r="I483">
        <v>108.3</v>
      </c>
      <c r="K483">
        <v>83.4</v>
      </c>
      <c r="L483">
        <v>42.9</v>
      </c>
      <c r="M483">
        <v>60.4</v>
      </c>
      <c r="N483">
        <v>0.21</v>
      </c>
      <c r="O483">
        <v>9.58</v>
      </c>
      <c r="P483">
        <v>7.09</v>
      </c>
      <c r="Q483">
        <v>47</v>
      </c>
      <c r="R483" s="3">
        <v>44325</v>
      </c>
      <c r="S483">
        <v>16</v>
      </c>
      <c r="T483">
        <v>126</v>
      </c>
      <c r="U483">
        <v>52</v>
      </c>
      <c r="V483">
        <v>89</v>
      </c>
      <c r="W483">
        <v>3</v>
      </c>
      <c r="X483">
        <v>33.200000000000003</v>
      </c>
      <c r="Y483" s="48">
        <f t="shared" si="14"/>
        <v>76.666666666666671</v>
      </c>
      <c r="Z483">
        <v>92</v>
      </c>
      <c r="AA483">
        <f t="shared" si="15"/>
        <v>1</v>
      </c>
    </row>
    <row r="484" spans="1:27" x14ac:dyDescent="0.25">
      <c r="A484">
        <v>92</v>
      </c>
      <c r="B484">
        <v>5.0999999999999996</v>
      </c>
      <c r="C484">
        <v>154</v>
      </c>
      <c r="E484" t="s">
        <v>26</v>
      </c>
      <c r="I484">
        <v>121.6</v>
      </c>
      <c r="J484">
        <v>0.31</v>
      </c>
      <c r="K484">
        <v>87</v>
      </c>
      <c r="L484">
        <v>52.8</v>
      </c>
      <c r="M484">
        <v>66.7</v>
      </c>
      <c r="N484">
        <v>0.21</v>
      </c>
      <c r="O484">
        <v>10.5</v>
      </c>
      <c r="P484">
        <v>6.99</v>
      </c>
      <c r="Q484">
        <v>47</v>
      </c>
      <c r="R484" s="3">
        <v>44325</v>
      </c>
      <c r="S484">
        <v>17</v>
      </c>
      <c r="T484">
        <v>109</v>
      </c>
      <c r="U484">
        <v>51</v>
      </c>
      <c r="V484">
        <v>87</v>
      </c>
      <c r="W484">
        <v>3</v>
      </c>
      <c r="X484">
        <v>34.299999999999997</v>
      </c>
      <c r="Y484" s="48">
        <f t="shared" si="14"/>
        <v>70.333333333333329</v>
      </c>
      <c r="Z484">
        <v>92</v>
      </c>
      <c r="AA484">
        <f t="shared" si="15"/>
        <v>1</v>
      </c>
    </row>
    <row r="485" spans="1:27" x14ac:dyDescent="0.25">
      <c r="A485">
        <v>92</v>
      </c>
      <c r="B485">
        <v>0.65</v>
      </c>
      <c r="C485">
        <v>112</v>
      </c>
      <c r="E485" t="s">
        <v>26</v>
      </c>
      <c r="I485">
        <v>127.7</v>
      </c>
      <c r="J485">
        <v>0.35</v>
      </c>
      <c r="K485">
        <v>84.3</v>
      </c>
      <c r="L485">
        <v>46</v>
      </c>
      <c r="M485">
        <v>59.4</v>
      </c>
      <c r="N485">
        <v>0.21</v>
      </c>
      <c r="O485">
        <v>11.24</v>
      </c>
      <c r="P485">
        <v>6.99</v>
      </c>
      <c r="Q485">
        <v>47</v>
      </c>
      <c r="R485" s="3">
        <v>44327</v>
      </c>
      <c r="S485">
        <v>16</v>
      </c>
      <c r="T485">
        <v>111</v>
      </c>
      <c r="U485">
        <v>47</v>
      </c>
      <c r="V485">
        <v>85</v>
      </c>
      <c r="W485">
        <v>0</v>
      </c>
      <c r="X485">
        <v>32.9</v>
      </c>
      <c r="Y485" s="48">
        <f t="shared" si="14"/>
        <v>68.333333333333329</v>
      </c>
      <c r="Z485">
        <v>92</v>
      </c>
      <c r="AA485">
        <f t="shared" si="15"/>
        <v>1</v>
      </c>
    </row>
    <row r="486" spans="1:27" x14ac:dyDescent="0.25">
      <c r="A486">
        <v>95</v>
      </c>
      <c r="B486">
        <v>1.27</v>
      </c>
      <c r="C486">
        <v>396</v>
      </c>
      <c r="D486">
        <v>664</v>
      </c>
      <c r="E486" t="s">
        <v>26</v>
      </c>
      <c r="F486">
        <v>6.4</v>
      </c>
      <c r="G486">
        <v>2908</v>
      </c>
      <c r="H486">
        <v>15.1</v>
      </c>
      <c r="I486">
        <v>13.5</v>
      </c>
      <c r="J486">
        <v>0.4</v>
      </c>
      <c r="K486">
        <v>89.7</v>
      </c>
      <c r="L486">
        <v>36.200000000000003</v>
      </c>
      <c r="M486">
        <v>55.8</v>
      </c>
      <c r="N486">
        <v>0.21</v>
      </c>
      <c r="O486">
        <v>0.69</v>
      </c>
      <c r="P486">
        <v>7.41</v>
      </c>
      <c r="Q486">
        <v>43</v>
      </c>
      <c r="R486" s="3">
        <v>44282</v>
      </c>
      <c r="S486">
        <v>40</v>
      </c>
      <c r="T486">
        <v>147</v>
      </c>
      <c r="U486">
        <v>100</v>
      </c>
      <c r="V486">
        <v>109</v>
      </c>
      <c r="W486">
        <v>15</v>
      </c>
      <c r="X486">
        <v>36.799999999999997</v>
      </c>
      <c r="Y486" s="48">
        <f t="shared" si="14"/>
        <v>115.66666666666667</v>
      </c>
      <c r="Z486">
        <v>95</v>
      </c>
      <c r="AA486">
        <f t="shared" si="15"/>
        <v>0</v>
      </c>
    </row>
    <row r="487" spans="1:27" x14ac:dyDescent="0.25">
      <c r="A487">
        <v>95</v>
      </c>
      <c r="B487">
        <v>5.5</v>
      </c>
      <c r="C487">
        <v>254</v>
      </c>
      <c r="E487" t="s">
        <v>26</v>
      </c>
      <c r="F487">
        <v>10</v>
      </c>
      <c r="G487">
        <v>2594</v>
      </c>
      <c r="H487">
        <v>17.600000000000001</v>
      </c>
      <c r="I487">
        <v>15.7</v>
      </c>
      <c r="K487">
        <v>91</v>
      </c>
      <c r="L487">
        <v>68</v>
      </c>
      <c r="M487">
        <v>72.099999999999994</v>
      </c>
      <c r="N487">
        <v>0.21</v>
      </c>
      <c r="O487">
        <v>0.73</v>
      </c>
      <c r="P487">
        <v>7.23</v>
      </c>
      <c r="Q487">
        <v>43</v>
      </c>
      <c r="R487" s="3">
        <v>44282</v>
      </c>
      <c r="S487">
        <v>25</v>
      </c>
      <c r="T487">
        <v>131</v>
      </c>
      <c r="U487">
        <v>84</v>
      </c>
      <c r="V487">
        <v>97</v>
      </c>
      <c r="W487">
        <v>15</v>
      </c>
      <c r="X487">
        <v>36.700000000000003</v>
      </c>
      <c r="Y487" s="48">
        <f t="shared" si="14"/>
        <v>99.666666666666671</v>
      </c>
      <c r="Z487">
        <v>95</v>
      </c>
      <c r="AA487">
        <f t="shared" si="15"/>
        <v>1</v>
      </c>
    </row>
    <row r="488" spans="1:27" x14ac:dyDescent="0.25">
      <c r="A488">
        <v>95</v>
      </c>
      <c r="B488">
        <v>1.44</v>
      </c>
      <c r="C488">
        <v>151</v>
      </c>
      <c r="D488">
        <v>651</v>
      </c>
      <c r="E488" t="s">
        <v>26</v>
      </c>
      <c r="F488">
        <v>9.94</v>
      </c>
      <c r="G488">
        <v>1930</v>
      </c>
      <c r="H488">
        <v>112.7</v>
      </c>
      <c r="I488">
        <v>13.7</v>
      </c>
      <c r="J488">
        <v>1.19</v>
      </c>
      <c r="K488">
        <v>80.599999999999994</v>
      </c>
      <c r="L488">
        <v>66</v>
      </c>
      <c r="M488">
        <v>48.5</v>
      </c>
      <c r="N488">
        <v>0.21</v>
      </c>
      <c r="O488">
        <v>0.66</v>
      </c>
      <c r="P488">
        <v>7.27</v>
      </c>
      <c r="Q488">
        <v>43</v>
      </c>
      <c r="R488" s="3">
        <v>44283</v>
      </c>
      <c r="S488">
        <v>22</v>
      </c>
      <c r="T488">
        <v>101</v>
      </c>
      <c r="U488">
        <v>54</v>
      </c>
      <c r="V488">
        <v>56</v>
      </c>
      <c r="W488">
        <v>0</v>
      </c>
      <c r="X488">
        <v>34</v>
      </c>
      <c r="Y488" s="48">
        <f t="shared" si="14"/>
        <v>69.666666666666671</v>
      </c>
      <c r="Z488">
        <v>95</v>
      </c>
      <c r="AA488">
        <f t="shared" si="15"/>
        <v>0</v>
      </c>
    </row>
    <row r="489" spans="1:27" x14ac:dyDescent="0.25">
      <c r="A489">
        <v>95</v>
      </c>
      <c r="B489">
        <v>1.1000000000000001</v>
      </c>
      <c r="C489">
        <v>238</v>
      </c>
      <c r="E489" t="s">
        <v>26</v>
      </c>
      <c r="I489">
        <v>18.3</v>
      </c>
      <c r="K489">
        <v>74</v>
      </c>
      <c r="L489">
        <v>58.2</v>
      </c>
      <c r="M489">
        <v>42.6</v>
      </c>
      <c r="N489">
        <v>0.21</v>
      </c>
      <c r="O489">
        <v>0.72</v>
      </c>
      <c r="P489">
        <v>7.37</v>
      </c>
      <c r="Q489">
        <v>43</v>
      </c>
      <c r="R489" s="3">
        <v>44285</v>
      </c>
      <c r="S489">
        <v>24</v>
      </c>
      <c r="T489">
        <v>108</v>
      </c>
      <c r="U489">
        <v>65</v>
      </c>
      <c r="V489">
        <v>75</v>
      </c>
      <c r="W489">
        <v>3</v>
      </c>
      <c r="X489">
        <v>36.299999999999997</v>
      </c>
      <c r="Y489" s="48">
        <f t="shared" si="14"/>
        <v>79.333333333333329</v>
      </c>
      <c r="Z489">
        <v>95</v>
      </c>
      <c r="AA489">
        <f t="shared" si="15"/>
        <v>1</v>
      </c>
    </row>
    <row r="490" spans="1:27" x14ac:dyDescent="0.25">
      <c r="A490">
        <v>95</v>
      </c>
      <c r="B490">
        <v>1.1000000000000001</v>
      </c>
      <c r="C490">
        <v>265</v>
      </c>
      <c r="E490" t="s">
        <v>26</v>
      </c>
      <c r="I490">
        <v>15.8</v>
      </c>
      <c r="J490">
        <v>1.57</v>
      </c>
      <c r="K490">
        <v>67.900000000000006</v>
      </c>
      <c r="L490">
        <v>54.8</v>
      </c>
      <c r="M490">
        <v>36.700000000000003</v>
      </c>
      <c r="N490">
        <v>0.21</v>
      </c>
      <c r="O490">
        <v>0.64</v>
      </c>
      <c r="P490">
        <v>7.38</v>
      </c>
      <c r="Q490">
        <v>43</v>
      </c>
      <c r="R490" s="3">
        <v>44285</v>
      </c>
      <c r="S490">
        <v>23</v>
      </c>
      <c r="T490">
        <v>111</v>
      </c>
      <c r="U490">
        <v>71</v>
      </c>
      <c r="V490">
        <v>66</v>
      </c>
      <c r="W490">
        <v>10</v>
      </c>
      <c r="X490">
        <v>35.700000000000003</v>
      </c>
      <c r="Y490" s="48">
        <f t="shared" si="14"/>
        <v>84.333333333333329</v>
      </c>
      <c r="Z490">
        <v>95</v>
      </c>
      <c r="AA490">
        <f t="shared" si="15"/>
        <v>1</v>
      </c>
    </row>
    <row r="491" spans="1:27" x14ac:dyDescent="0.25">
      <c r="A491">
        <v>95</v>
      </c>
      <c r="B491">
        <v>1.72</v>
      </c>
      <c r="C491">
        <v>249</v>
      </c>
      <c r="D491">
        <v>374</v>
      </c>
      <c r="E491" t="s">
        <v>26</v>
      </c>
      <c r="I491">
        <v>21.1</v>
      </c>
      <c r="J491">
        <v>1.18</v>
      </c>
      <c r="K491">
        <v>71.400000000000006</v>
      </c>
      <c r="L491">
        <v>59.3</v>
      </c>
      <c r="M491">
        <v>42.6</v>
      </c>
      <c r="N491">
        <v>0.21</v>
      </c>
      <c r="O491">
        <v>0.62</v>
      </c>
      <c r="P491">
        <v>7.34</v>
      </c>
      <c r="Q491">
        <v>43</v>
      </c>
      <c r="R491" s="3">
        <v>44287</v>
      </c>
      <c r="S491">
        <v>22</v>
      </c>
      <c r="T491">
        <v>138</v>
      </c>
      <c r="U491">
        <v>85</v>
      </c>
      <c r="V491">
        <v>65</v>
      </c>
      <c r="W491">
        <v>0</v>
      </c>
      <c r="X491">
        <v>37.4</v>
      </c>
      <c r="Y491" s="48">
        <f t="shared" si="14"/>
        <v>102.66666666666667</v>
      </c>
      <c r="Z491">
        <v>95</v>
      </c>
      <c r="AA491">
        <f t="shared" si="15"/>
        <v>1</v>
      </c>
    </row>
    <row r="492" spans="1:27" x14ac:dyDescent="0.25">
      <c r="A492">
        <v>95</v>
      </c>
      <c r="B492">
        <v>2.74</v>
      </c>
      <c r="C492">
        <v>337</v>
      </c>
      <c r="E492" t="s">
        <v>26</v>
      </c>
      <c r="I492">
        <v>14.7</v>
      </c>
      <c r="K492">
        <v>68.5</v>
      </c>
      <c r="L492">
        <v>52.1</v>
      </c>
      <c r="M492">
        <v>38.700000000000003</v>
      </c>
      <c r="N492">
        <v>0.21</v>
      </c>
      <c r="O492">
        <v>0.57999999999999996</v>
      </c>
      <c r="P492">
        <v>7.38</v>
      </c>
      <c r="Q492">
        <v>43</v>
      </c>
      <c r="R492" s="3">
        <v>44289</v>
      </c>
      <c r="S492">
        <v>17</v>
      </c>
      <c r="T492">
        <v>103</v>
      </c>
      <c r="U492">
        <v>64</v>
      </c>
      <c r="V492">
        <v>86</v>
      </c>
      <c r="W492">
        <v>0</v>
      </c>
      <c r="X492">
        <v>37.1</v>
      </c>
      <c r="Y492" s="48">
        <f t="shared" si="14"/>
        <v>77</v>
      </c>
      <c r="Z492">
        <v>95</v>
      </c>
      <c r="AA492">
        <f t="shared" si="15"/>
        <v>1</v>
      </c>
    </row>
    <row r="493" spans="1:27" x14ac:dyDescent="0.25">
      <c r="A493">
        <v>95</v>
      </c>
      <c r="E493" t="s">
        <v>26</v>
      </c>
      <c r="I493">
        <v>17.3</v>
      </c>
      <c r="K493">
        <v>92.8</v>
      </c>
      <c r="L493">
        <v>47.2</v>
      </c>
      <c r="M493">
        <v>64.099999999999994</v>
      </c>
      <c r="N493">
        <v>0.21</v>
      </c>
      <c r="O493">
        <v>0.66</v>
      </c>
      <c r="P493">
        <v>7.42</v>
      </c>
      <c r="Q493">
        <v>43</v>
      </c>
      <c r="R493" s="3">
        <v>44290</v>
      </c>
      <c r="S493">
        <v>20</v>
      </c>
      <c r="T493">
        <v>127</v>
      </c>
      <c r="U493">
        <v>70</v>
      </c>
      <c r="V493">
        <v>102</v>
      </c>
      <c r="W493">
        <v>10</v>
      </c>
      <c r="X493">
        <v>37.5</v>
      </c>
      <c r="Y493" s="48">
        <f t="shared" si="14"/>
        <v>89</v>
      </c>
      <c r="Z493">
        <v>95</v>
      </c>
      <c r="AA493">
        <f t="shared" si="15"/>
        <v>1</v>
      </c>
    </row>
    <row r="494" spans="1:27" x14ac:dyDescent="0.25">
      <c r="A494">
        <v>95</v>
      </c>
      <c r="B494">
        <v>2.86</v>
      </c>
      <c r="C494">
        <v>371</v>
      </c>
      <c r="E494" t="s">
        <v>26</v>
      </c>
      <c r="I494">
        <v>15.1</v>
      </c>
      <c r="K494">
        <v>62.2</v>
      </c>
      <c r="L494">
        <v>62.2</v>
      </c>
      <c r="M494">
        <v>34.799999999999997</v>
      </c>
      <c r="N494">
        <v>0.21</v>
      </c>
      <c r="O494">
        <v>0.65</v>
      </c>
      <c r="P494">
        <v>7.38</v>
      </c>
      <c r="Q494">
        <v>43</v>
      </c>
      <c r="R494" s="3">
        <v>44291</v>
      </c>
      <c r="S494">
        <v>30</v>
      </c>
      <c r="T494">
        <v>134</v>
      </c>
      <c r="U494">
        <v>82</v>
      </c>
      <c r="V494">
        <v>99</v>
      </c>
      <c r="W494">
        <v>15</v>
      </c>
      <c r="X494">
        <v>37.4</v>
      </c>
      <c r="Y494" s="48">
        <f t="shared" si="14"/>
        <v>99.333333333333329</v>
      </c>
      <c r="Z494">
        <v>95</v>
      </c>
      <c r="AA494">
        <f t="shared" si="15"/>
        <v>1</v>
      </c>
    </row>
    <row r="495" spans="1:27" x14ac:dyDescent="0.25">
      <c r="A495">
        <v>95</v>
      </c>
      <c r="B495">
        <v>3.99</v>
      </c>
      <c r="C495">
        <v>530</v>
      </c>
      <c r="E495" t="s">
        <v>26</v>
      </c>
      <c r="F495">
        <v>2.64</v>
      </c>
      <c r="G495">
        <v>1810</v>
      </c>
      <c r="H495">
        <v>18.399999999999999</v>
      </c>
      <c r="I495">
        <v>12.2</v>
      </c>
      <c r="O495">
        <v>0.84</v>
      </c>
      <c r="Q495">
        <v>43</v>
      </c>
      <c r="R495" s="3">
        <v>44295</v>
      </c>
      <c r="S495">
        <v>19</v>
      </c>
      <c r="T495">
        <v>125</v>
      </c>
      <c r="U495">
        <v>78</v>
      </c>
      <c r="V495">
        <v>85</v>
      </c>
      <c r="W495">
        <v>15</v>
      </c>
      <c r="X495">
        <v>37.200000000000003</v>
      </c>
      <c r="Y495" s="48">
        <f t="shared" si="14"/>
        <v>93.666666666666671</v>
      </c>
      <c r="Z495">
        <v>95</v>
      </c>
      <c r="AA495">
        <f t="shared" si="15"/>
        <v>1</v>
      </c>
    </row>
    <row r="496" spans="1:27" x14ac:dyDescent="0.25">
      <c r="A496">
        <v>100</v>
      </c>
      <c r="B496">
        <v>0.62</v>
      </c>
      <c r="C496">
        <v>160</v>
      </c>
      <c r="D496">
        <v>295</v>
      </c>
      <c r="E496" t="s">
        <v>26</v>
      </c>
      <c r="F496">
        <v>11</v>
      </c>
      <c r="G496">
        <v>1159</v>
      </c>
      <c r="H496">
        <v>26.9</v>
      </c>
      <c r="I496">
        <v>25.5</v>
      </c>
      <c r="K496">
        <v>68</v>
      </c>
      <c r="L496">
        <v>29</v>
      </c>
      <c r="M496">
        <v>34.700000000000003</v>
      </c>
      <c r="N496">
        <v>0.21</v>
      </c>
      <c r="O496">
        <v>0.87</v>
      </c>
      <c r="P496">
        <v>7.38</v>
      </c>
      <c r="Q496">
        <v>81</v>
      </c>
      <c r="R496" s="3">
        <v>44319</v>
      </c>
      <c r="S496">
        <v>21</v>
      </c>
      <c r="T496">
        <v>139</v>
      </c>
      <c r="U496">
        <v>87</v>
      </c>
      <c r="V496">
        <v>87</v>
      </c>
      <c r="W496">
        <v>15</v>
      </c>
      <c r="X496">
        <v>37</v>
      </c>
      <c r="Y496" s="48">
        <f t="shared" si="14"/>
        <v>104.33333333333333</v>
      </c>
      <c r="Z496">
        <v>100</v>
      </c>
      <c r="AA496">
        <f t="shared" si="15"/>
        <v>1</v>
      </c>
    </row>
    <row r="497" spans="1:27" x14ac:dyDescent="0.25">
      <c r="A497">
        <v>100</v>
      </c>
      <c r="B497">
        <v>0.27</v>
      </c>
      <c r="C497">
        <v>170</v>
      </c>
      <c r="E497" t="s">
        <v>26</v>
      </c>
      <c r="F497">
        <v>0.91</v>
      </c>
      <c r="G497">
        <v>1170</v>
      </c>
      <c r="H497">
        <v>26</v>
      </c>
      <c r="I497">
        <v>24.8</v>
      </c>
      <c r="K497">
        <v>94.5</v>
      </c>
      <c r="L497">
        <v>22.4</v>
      </c>
      <c r="M497">
        <v>82.7</v>
      </c>
      <c r="N497">
        <v>0.21</v>
      </c>
      <c r="O497">
        <v>0.81</v>
      </c>
      <c r="P497">
        <v>7.35</v>
      </c>
      <c r="Q497">
        <v>81</v>
      </c>
      <c r="R497" s="3">
        <v>44321</v>
      </c>
      <c r="S497">
        <v>21</v>
      </c>
      <c r="T497">
        <v>136</v>
      </c>
      <c r="U497">
        <v>89</v>
      </c>
      <c r="V497">
        <v>98</v>
      </c>
      <c r="W497">
        <v>0</v>
      </c>
      <c r="X497">
        <v>36.5</v>
      </c>
      <c r="Y497" s="48">
        <f t="shared" si="14"/>
        <v>104.66666666666667</v>
      </c>
      <c r="Z497">
        <v>100</v>
      </c>
      <c r="AA497">
        <f t="shared" si="15"/>
        <v>1</v>
      </c>
    </row>
    <row r="498" spans="1:27" x14ac:dyDescent="0.25">
      <c r="A498">
        <v>107</v>
      </c>
      <c r="B498">
        <v>1.34</v>
      </c>
      <c r="C498">
        <v>218</v>
      </c>
      <c r="D498">
        <v>438</v>
      </c>
      <c r="E498" t="s">
        <v>26</v>
      </c>
      <c r="F498">
        <v>0.71</v>
      </c>
      <c r="G498">
        <v>729</v>
      </c>
      <c r="I498">
        <v>10.4</v>
      </c>
      <c r="K498">
        <v>97.7</v>
      </c>
      <c r="L498">
        <v>34.1</v>
      </c>
      <c r="M498">
        <v>100.8</v>
      </c>
      <c r="N498">
        <v>0.21</v>
      </c>
      <c r="O498">
        <v>0.7</v>
      </c>
      <c r="P498">
        <v>7.38</v>
      </c>
      <c r="Q498">
        <v>61</v>
      </c>
      <c r="R498" s="3">
        <v>44318</v>
      </c>
      <c r="S498">
        <v>18</v>
      </c>
      <c r="T498">
        <v>105</v>
      </c>
      <c r="U498">
        <v>60</v>
      </c>
      <c r="V498">
        <v>82</v>
      </c>
      <c r="W498">
        <v>3</v>
      </c>
      <c r="X498">
        <v>37</v>
      </c>
      <c r="Y498" s="48">
        <f t="shared" si="14"/>
        <v>75</v>
      </c>
      <c r="Z498">
        <v>107</v>
      </c>
      <c r="AA498">
        <f t="shared" si="15"/>
        <v>1</v>
      </c>
    </row>
    <row r="499" spans="1:27" x14ac:dyDescent="0.25">
      <c r="A499">
        <v>107</v>
      </c>
      <c r="D499">
        <v>702</v>
      </c>
      <c r="E499" t="s">
        <v>26</v>
      </c>
      <c r="F499">
        <v>2.4300000000000002</v>
      </c>
      <c r="G499">
        <v>798</v>
      </c>
      <c r="H499">
        <v>8.6</v>
      </c>
      <c r="I499">
        <v>7</v>
      </c>
      <c r="K499">
        <v>87.3</v>
      </c>
      <c r="L499">
        <v>25.4</v>
      </c>
      <c r="M499">
        <v>51</v>
      </c>
      <c r="N499">
        <v>0.21</v>
      </c>
      <c r="O499">
        <v>0.49</v>
      </c>
      <c r="P499">
        <v>7.42</v>
      </c>
      <c r="Q499">
        <v>61</v>
      </c>
      <c r="R499" s="3">
        <v>44321</v>
      </c>
      <c r="S499">
        <v>18</v>
      </c>
      <c r="T499">
        <v>122</v>
      </c>
      <c r="U499">
        <v>77</v>
      </c>
      <c r="V499">
        <v>93</v>
      </c>
      <c r="W499">
        <v>3</v>
      </c>
      <c r="X499">
        <v>38</v>
      </c>
      <c r="Y499" s="48">
        <f t="shared" si="14"/>
        <v>92</v>
      </c>
      <c r="Z499">
        <v>107</v>
      </c>
      <c r="AA499">
        <f t="shared" si="15"/>
        <v>1</v>
      </c>
    </row>
    <row r="500" spans="1:27" x14ac:dyDescent="0.25">
      <c r="A500">
        <v>107</v>
      </c>
      <c r="B500">
        <v>1.1000000000000001</v>
      </c>
      <c r="C500">
        <v>264</v>
      </c>
      <c r="D500">
        <v>1788</v>
      </c>
      <c r="E500" t="s">
        <v>26</v>
      </c>
      <c r="F500">
        <v>10</v>
      </c>
      <c r="G500">
        <v>4754</v>
      </c>
      <c r="H500">
        <v>137.5</v>
      </c>
      <c r="I500">
        <v>11.8</v>
      </c>
      <c r="J500">
        <v>0.63</v>
      </c>
      <c r="K500">
        <v>84.8</v>
      </c>
      <c r="L500">
        <v>65.3</v>
      </c>
      <c r="M500">
        <v>74.2</v>
      </c>
      <c r="N500">
        <v>0.21</v>
      </c>
      <c r="O500">
        <v>0.87</v>
      </c>
      <c r="P500">
        <v>7.06</v>
      </c>
      <c r="Q500">
        <v>61</v>
      </c>
      <c r="R500" s="3">
        <v>44322</v>
      </c>
      <c r="S500">
        <v>21</v>
      </c>
      <c r="T500">
        <v>87</v>
      </c>
      <c r="U500">
        <v>59</v>
      </c>
      <c r="V500">
        <v>91</v>
      </c>
      <c r="W500">
        <v>3</v>
      </c>
      <c r="X500">
        <v>36.799999999999997</v>
      </c>
      <c r="Y500" s="48">
        <f t="shared" si="14"/>
        <v>68.333333333333329</v>
      </c>
      <c r="Z500">
        <v>107</v>
      </c>
      <c r="AA500">
        <f t="shared" si="15"/>
        <v>0</v>
      </c>
    </row>
    <row r="501" spans="1:27" x14ac:dyDescent="0.25">
      <c r="A501">
        <v>107</v>
      </c>
      <c r="B501">
        <v>1.25</v>
      </c>
      <c r="C501">
        <v>224</v>
      </c>
      <c r="E501" t="s">
        <v>26</v>
      </c>
      <c r="G501">
        <v>2000</v>
      </c>
      <c r="H501">
        <v>432.2</v>
      </c>
      <c r="I501">
        <v>23.7</v>
      </c>
      <c r="J501">
        <v>0.72</v>
      </c>
      <c r="K501">
        <v>96.7</v>
      </c>
      <c r="L501">
        <v>28.7</v>
      </c>
      <c r="M501">
        <v>40.4</v>
      </c>
      <c r="N501">
        <v>0.21</v>
      </c>
      <c r="O501">
        <v>1.83</v>
      </c>
      <c r="P501">
        <v>7.24</v>
      </c>
      <c r="Q501">
        <v>61</v>
      </c>
      <c r="R501" s="3">
        <v>44323</v>
      </c>
      <c r="S501">
        <v>24</v>
      </c>
      <c r="T501">
        <v>111</v>
      </c>
      <c r="U501">
        <v>63</v>
      </c>
      <c r="V501">
        <v>116</v>
      </c>
      <c r="W501">
        <v>13</v>
      </c>
      <c r="X501">
        <v>38.700000000000003</v>
      </c>
      <c r="Y501" s="48">
        <f t="shared" si="14"/>
        <v>79</v>
      </c>
      <c r="Z501">
        <v>107</v>
      </c>
      <c r="AA501">
        <f t="shared" si="15"/>
        <v>1</v>
      </c>
    </row>
    <row r="502" spans="1:27" x14ac:dyDescent="0.25">
      <c r="A502">
        <v>107</v>
      </c>
      <c r="B502">
        <v>1.1000000000000001</v>
      </c>
      <c r="C502">
        <v>219</v>
      </c>
      <c r="E502" t="s">
        <v>26</v>
      </c>
      <c r="H502">
        <v>382.1</v>
      </c>
      <c r="I502">
        <v>44.5</v>
      </c>
      <c r="J502">
        <v>0.53</v>
      </c>
      <c r="K502">
        <v>74.099999999999994</v>
      </c>
      <c r="L502">
        <v>47.7</v>
      </c>
      <c r="M502">
        <v>47.7</v>
      </c>
      <c r="N502">
        <v>0.21</v>
      </c>
      <c r="O502">
        <v>3.63</v>
      </c>
      <c r="P502">
        <v>7.17</v>
      </c>
      <c r="Q502">
        <v>61</v>
      </c>
      <c r="R502" s="3">
        <v>44324</v>
      </c>
      <c r="S502">
        <v>20</v>
      </c>
      <c r="T502">
        <v>108</v>
      </c>
      <c r="U502">
        <v>45</v>
      </c>
      <c r="V502">
        <v>20</v>
      </c>
      <c r="W502">
        <v>0</v>
      </c>
      <c r="X502">
        <v>38.200000000000003</v>
      </c>
      <c r="Y502" s="48">
        <f t="shared" si="14"/>
        <v>66</v>
      </c>
      <c r="Z502">
        <v>107</v>
      </c>
      <c r="AA502">
        <f t="shared" si="15"/>
        <v>1</v>
      </c>
    </row>
    <row r="503" spans="1:27" x14ac:dyDescent="0.25">
      <c r="A503">
        <v>107</v>
      </c>
      <c r="B503">
        <v>0.87</v>
      </c>
      <c r="C503">
        <v>220</v>
      </c>
      <c r="E503" t="s">
        <v>26</v>
      </c>
      <c r="H503">
        <v>217.1</v>
      </c>
      <c r="I503">
        <v>58.1</v>
      </c>
      <c r="J503">
        <v>0.69</v>
      </c>
      <c r="K503">
        <v>77.400000000000006</v>
      </c>
      <c r="L503">
        <v>52.7</v>
      </c>
      <c r="M503">
        <v>46.4</v>
      </c>
      <c r="N503">
        <v>0.21</v>
      </c>
      <c r="O503">
        <v>4.76</v>
      </c>
      <c r="P503">
        <v>7.23</v>
      </c>
      <c r="Q503">
        <v>61</v>
      </c>
      <c r="R503" s="3">
        <v>44325</v>
      </c>
      <c r="S503">
        <v>22</v>
      </c>
      <c r="T503">
        <v>70</v>
      </c>
      <c r="U503">
        <v>40</v>
      </c>
      <c r="V503">
        <v>148</v>
      </c>
      <c r="W503">
        <v>0</v>
      </c>
      <c r="X503">
        <v>37</v>
      </c>
      <c r="Y503" s="48">
        <f t="shared" si="14"/>
        <v>50</v>
      </c>
      <c r="Z503">
        <v>107</v>
      </c>
      <c r="AA503">
        <f t="shared" si="15"/>
        <v>1</v>
      </c>
    </row>
    <row r="504" spans="1:27" x14ac:dyDescent="0.25">
      <c r="A504">
        <v>107</v>
      </c>
      <c r="B504">
        <v>0.6</v>
      </c>
      <c r="C504">
        <v>174</v>
      </c>
      <c r="E504" t="s">
        <v>26</v>
      </c>
      <c r="I504">
        <v>32.799999999999997</v>
      </c>
      <c r="J504">
        <v>1.41</v>
      </c>
      <c r="K504">
        <v>72.599999999999994</v>
      </c>
      <c r="L504">
        <v>56.8</v>
      </c>
      <c r="M504">
        <v>47.4</v>
      </c>
      <c r="N504">
        <v>0.21</v>
      </c>
      <c r="O504">
        <v>2.4900000000000002</v>
      </c>
      <c r="P504">
        <v>7.15</v>
      </c>
      <c r="Q504">
        <v>61</v>
      </c>
      <c r="R504" s="3">
        <v>44327</v>
      </c>
      <c r="S504">
        <v>24</v>
      </c>
      <c r="T504">
        <v>90</v>
      </c>
      <c r="U504">
        <v>65</v>
      </c>
      <c r="V504">
        <v>119</v>
      </c>
      <c r="W504">
        <v>0</v>
      </c>
      <c r="X504">
        <v>30</v>
      </c>
      <c r="Y504" s="48">
        <f t="shared" si="14"/>
        <v>73.333333333333329</v>
      </c>
      <c r="Z504">
        <v>107</v>
      </c>
      <c r="AA504">
        <f t="shared" si="15"/>
        <v>1</v>
      </c>
    </row>
    <row r="505" spans="1:27" x14ac:dyDescent="0.25">
      <c r="A505">
        <v>109</v>
      </c>
      <c r="B505">
        <v>1.08</v>
      </c>
      <c r="C505">
        <v>352</v>
      </c>
      <c r="E505" t="s">
        <v>26</v>
      </c>
      <c r="F505">
        <v>11</v>
      </c>
      <c r="G505">
        <v>810</v>
      </c>
      <c r="H505">
        <v>13.4</v>
      </c>
      <c r="I505">
        <v>18.399999999999999</v>
      </c>
      <c r="J505">
        <v>1.35</v>
      </c>
      <c r="K505">
        <v>92.1</v>
      </c>
      <c r="L505">
        <v>28.9</v>
      </c>
      <c r="M505">
        <v>63.6</v>
      </c>
      <c r="N505">
        <v>0.21</v>
      </c>
      <c r="O505">
        <v>0.91</v>
      </c>
      <c r="P505">
        <v>7.44</v>
      </c>
      <c r="Q505">
        <v>84</v>
      </c>
      <c r="R505" s="3">
        <v>44310</v>
      </c>
      <c r="S505">
        <v>22</v>
      </c>
      <c r="T505">
        <v>118</v>
      </c>
      <c r="U505">
        <v>78</v>
      </c>
      <c r="V505">
        <v>78</v>
      </c>
      <c r="W505">
        <v>15</v>
      </c>
      <c r="X505">
        <v>36</v>
      </c>
      <c r="Y505" s="48">
        <f t="shared" si="14"/>
        <v>91.333333333333329</v>
      </c>
      <c r="Z505">
        <v>109</v>
      </c>
      <c r="AA505">
        <f t="shared" si="15"/>
        <v>1</v>
      </c>
    </row>
    <row r="506" spans="1:27" x14ac:dyDescent="0.25">
      <c r="A506">
        <v>109</v>
      </c>
      <c r="B506">
        <v>1.28</v>
      </c>
      <c r="C506">
        <v>352</v>
      </c>
      <c r="D506">
        <v>335</v>
      </c>
      <c r="E506" t="s">
        <v>26</v>
      </c>
      <c r="F506">
        <v>11</v>
      </c>
      <c r="G506" s="62">
        <v>740</v>
      </c>
      <c r="H506">
        <v>14.5</v>
      </c>
      <c r="K506">
        <v>82</v>
      </c>
      <c r="L506">
        <v>33.5</v>
      </c>
      <c r="M506">
        <v>51.6</v>
      </c>
      <c r="N506">
        <v>0.21</v>
      </c>
      <c r="P506">
        <v>7.4</v>
      </c>
      <c r="Q506">
        <v>84</v>
      </c>
      <c r="R506" s="3">
        <v>44311</v>
      </c>
      <c r="S506">
        <v>18</v>
      </c>
      <c r="T506">
        <v>148</v>
      </c>
      <c r="U506">
        <v>55</v>
      </c>
      <c r="V506">
        <v>73</v>
      </c>
      <c r="W506">
        <v>15</v>
      </c>
      <c r="X506">
        <v>36.4</v>
      </c>
      <c r="Y506" s="48">
        <f t="shared" si="14"/>
        <v>86</v>
      </c>
      <c r="Z506">
        <v>109</v>
      </c>
      <c r="AA506">
        <f t="shared" si="15"/>
        <v>1</v>
      </c>
    </row>
    <row r="507" spans="1:27" x14ac:dyDescent="0.25">
      <c r="A507">
        <v>109</v>
      </c>
      <c r="B507">
        <v>1.55</v>
      </c>
      <c r="C507">
        <v>329</v>
      </c>
      <c r="D507">
        <v>330</v>
      </c>
      <c r="E507" t="s">
        <v>26</v>
      </c>
      <c r="F507">
        <v>2.36</v>
      </c>
      <c r="G507">
        <v>796</v>
      </c>
      <c r="I507">
        <v>17.8</v>
      </c>
      <c r="K507">
        <v>88.8</v>
      </c>
      <c r="L507">
        <v>36.9</v>
      </c>
      <c r="M507">
        <v>54.6</v>
      </c>
      <c r="N507">
        <v>0.21</v>
      </c>
      <c r="O507">
        <v>0.79</v>
      </c>
      <c r="P507">
        <v>7.38</v>
      </c>
      <c r="Q507">
        <v>84</v>
      </c>
      <c r="R507" s="3">
        <v>44318</v>
      </c>
      <c r="S507">
        <v>20</v>
      </c>
      <c r="T507">
        <v>125</v>
      </c>
      <c r="U507">
        <v>69</v>
      </c>
      <c r="V507">
        <v>60</v>
      </c>
      <c r="W507">
        <v>15</v>
      </c>
      <c r="X507">
        <v>36.1</v>
      </c>
      <c r="Y507" s="48">
        <f t="shared" si="14"/>
        <v>87.666666666666671</v>
      </c>
      <c r="Z507">
        <v>109</v>
      </c>
      <c r="AA507">
        <f t="shared" si="15"/>
        <v>1</v>
      </c>
    </row>
    <row r="508" spans="1:27" x14ac:dyDescent="0.25">
      <c r="A508">
        <v>109</v>
      </c>
      <c r="B508">
        <v>0.74</v>
      </c>
      <c r="C508">
        <v>305</v>
      </c>
      <c r="D508">
        <v>456</v>
      </c>
      <c r="E508" t="s">
        <v>26</v>
      </c>
      <c r="F508">
        <v>2.4500000000000002</v>
      </c>
      <c r="G508">
        <v>827</v>
      </c>
      <c r="H508">
        <v>12</v>
      </c>
      <c r="I508">
        <v>17.899999999999999</v>
      </c>
      <c r="K508">
        <v>88.7</v>
      </c>
      <c r="L508">
        <v>37.9</v>
      </c>
      <c r="M508">
        <v>59.7</v>
      </c>
      <c r="N508">
        <v>0.21</v>
      </c>
      <c r="O508">
        <v>0.77</v>
      </c>
      <c r="P508">
        <v>7.36</v>
      </c>
      <c r="Q508">
        <v>84</v>
      </c>
      <c r="R508" s="3">
        <v>44319</v>
      </c>
      <c r="S508">
        <v>20</v>
      </c>
      <c r="T508">
        <v>106</v>
      </c>
      <c r="U508">
        <v>70</v>
      </c>
      <c r="V508">
        <v>70</v>
      </c>
      <c r="W508">
        <v>15</v>
      </c>
      <c r="X508">
        <v>36.1</v>
      </c>
      <c r="Y508" s="48">
        <f t="shared" si="14"/>
        <v>82</v>
      </c>
      <c r="Z508">
        <v>109</v>
      </c>
      <c r="AA508">
        <f t="shared" si="15"/>
        <v>1</v>
      </c>
    </row>
    <row r="509" spans="1:27" x14ac:dyDescent="0.25">
      <c r="A509">
        <v>113</v>
      </c>
      <c r="B509">
        <v>1.42</v>
      </c>
      <c r="C509">
        <v>754</v>
      </c>
      <c r="E509" t="s">
        <v>26</v>
      </c>
      <c r="H509">
        <v>5</v>
      </c>
      <c r="I509">
        <v>18</v>
      </c>
      <c r="J509">
        <v>0.52</v>
      </c>
      <c r="K509">
        <v>83.8</v>
      </c>
      <c r="L509">
        <v>56.6</v>
      </c>
      <c r="M509">
        <v>56.6</v>
      </c>
      <c r="N509">
        <v>0.21</v>
      </c>
      <c r="O509">
        <v>0.68</v>
      </c>
      <c r="P509">
        <v>7.25</v>
      </c>
      <c r="Q509">
        <v>53</v>
      </c>
      <c r="R509" s="3">
        <v>44317</v>
      </c>
      <c r="S509">
        <v>15</v>
      </c>
      <c r="T509">
        <v>171</v>
      </c>
      <c r="U509">
        <v>96</v>
      </c>
      <c r="V509">
        <v>54</v>
      </c>
      <c r="W509">
        <v>3</v>
      </c>
      <c r="X509">
        <v>33.1</v>
      </c>
      <c r="Y509" s="48">
        <f t="shared" si="14"/>
        <v>121</v>
      </c>
      <c r="Z509">
        <v>113</v>
      </c>
      <c r="AA509">
        <f t="shared" si="15"/>
        <v>1</v>
      </c>
    </row>
    <row r="510" spans="1:27" x14ac:dyDescent="0.25">
      <c r="A510">
        <v>113</v>
      </c>
      <c r="B510">
        <v>0.76</v>
      </c>
      <c r="C510">
        <v>670</v>
      </c>
      <c r="E510" t="s">
        <v>26</v>
      </c>
      <c r="G510">
        <v>188.38</v>
      </c>
      <c r="I510">
        <v>17.8</v>
      </c>
      <c r="J510">
        <v>0.34</v>
      </c>
      <c r="K510">
        <v>67.8</v>
      </c>
      <c r="L510">
        <v>66.099999999999994</v>
      </c>
      <c r="M510">
        <v>41.1</v>
      </c>
      <c r="N510">
        <v>0.35</v>
      </c>
      <c r="O510">
        <v>0.71</v>
      </c>
      <c r="P510">
        <v>7.31</v>
      </c>
      <c r="Q510">
        <v>53</v>
      </c>
      <c r="R510" s="3">
        <v>44319</v>
      </c>
      <c r="S510">
        <v>22</v>
      </c>
      <c r="T510">
        <v>116</v>
      </c>
      <c r="U510">
        <v>73</v>
      </c>
      <c r="V510">
        <v>80</v>
      </c>
      <c r="W510">
        <v>3</v>
      </c>
      <c r="X510">
        <v>34</v>
      </c>
      <c r="Y510" s="48">
        <f t="shared" si="14"/>
        <v>87.333333333333329</v>
      </c>
      <c r="Z510">
        <v>113</v>
      </c>
      <c r="AA510">
        <f t="shared" si="15"/>
        <v>1</v>
      </c>
    </row>
    <row r="511" spans="1:27" x14ac:dyDescent="0.25">
      <c r="A511">
        <v>113</v>
      </c>
      <c r="B511">
        <v>0.72</v>
      </c>
      <c r="C511">
        <v>574</v>
      </c>
      <c r="E511" t="s">
        <v>26</v>
      </c>
      <c r="I511">
        <v>22.6</v>
      </c>
      <c r="K511">
        <v>93.7</v>
      </c>
      <c r="L511">
        <v>60.6</v>
      </c>
      <c r="M511">
        <v>73.400000000000006</v>
      </c>
      <c r="N511">
        <v>0.21</v>
      </c>
      <c r="O511">
        <v>0.7</v>
      </c>
      <c r="P511">
        <v>7.35</v>
      </c>
      <c r="Q511">
        <v>53</v>
      </c>
      <c r="R511" s="3">
        <v>44319</v>
      </c>
      <c r="S511">
        <v>22</v>
      </c>
      <c r="T511">
        <v>116</v>
      </c>
      <c r="U511">
        <v>73</v>
      </c>
      <c r="V511">
        <v>80</v>
      </c>
      <c r="W511">
        <v>3</v>
      </c>
      <c r="X511">
        <v>34.6</v>
      </c>
      <c r="Y511" s="48">
        <f t="shared" si="14"/>
        <v>87.333333333333329</v>
      </c>
      <c r="Z511">
        <v>113</v>
      </c>
      <c r="AA511">
        <f t="shared" si="15"/>
        <v>1</v>
      </c>
    </row>
    <row r="512" spans="1:27" x14ac:dyDescent="0.25">
      <c r="A512">
        <v>113</v>
      </c>
      <c r="B512">
        <v>0.73</v>
      </c>
      <c r="C512">
        <v>524</v>
      </c>
      <c r="E512" t="s">
        <v>26</v>
      </c>
      <c r="H512">
        <v>5.4</v>
      </c>
      <c r="I512">
        <v>22.9</v>
      </c>
      <c r="J512">
        <v>0.44</v>
      </c>
      <c r="K512">
        <v>71.400000000000006</v>
      </c>
      <c r="L512">
        <v>56.5</v>
      </c>
      <c r="M512">
        <v>43.3</v>
      </c>
      <c r="N512">
        <v>0.28000000000000003</v>
      </c>
      <c r="O512">
        <v>0.73</v>
      </c>
      <c r="P512">
        <v>7.39</v>
      </c>
      <c r="Q512">
        <v>53</v>
      </c>
      <c r="R512" s="3">
        <v>44321</v>
      </c>
      <c r="S512">
        <v>20</v>
      </c>
      <c r="T512">
        <v>118</v>
      </c>
      <c r="U512">
        <v>73</v>
      </c>
      <c r="V512">
        <v>79</v>
      </c>
      <c r="W512">
        <v>3</v>
      </c>
      <c r="X512">
        <v>34.799999999999997</v>
      </c>
      <c r="Y512" s="48">
        <f t="shared" si="14"/>
        <v>88</v>
      </c>
      <c r="Z512">
        <v>113</v>
      </c>
      <c r="AA512">
        <f t="shared" si="15"/>
        <v>1</v>
      </c>
    </row>
    <row r="513" spans="1:27" x14ac:dyDescent="0.25">
      <c r="A513">
        <v>113</v>
      </c>
      <c r="B513">
        <v>1.35</v>
      </c>
      <c r="C513">
        <v>431</v>
      </c>
      <c r="E513" t="s">
        <v>26</v>
      </c>
      <c r="I513">
        <v>19</v>
      </c>
      <c r="J513">
        <v>0.42</v>
      </c>
      <c r="K513">
        <v>72</v>
      </c>
      <c r="L513">
        <v>56.4</v>
      </c>
      <c r="M513">
        <v>47.4</v>
      </c>
      <c r="N513">
        <v>0.21</v>
      </c>
      <c r="O513">
        <v>0.57999999999999996</v>
      </c>
      <c r="P513">
        <v>7.35</v>
      </c>
      <c r="Q513">
        <v>53</v>
      </c>
      <c r="R513" s="3">
        <v>44322</v>
      </c>
      <c r="S513">
        <v>25</v>
      </c>
      <c r="T513">
        <v>166</v>
      </c>
      <c r="U513">
        <v>84</v>
      </c>
      <c r="V513">
        <v>104</v>
      </c>
      <c r="W513">
        <v>9</v>
      </c>
      <c r="X513">
        <v>37.1</v>
      </c>
      <c r="Y513" s="48">
        <f t="shared" si="14"/>
        <v>111.33333333333333</v>
      </c>
      <c r="Z513">
        <v>113</v>
      </c>
      <c r="AA513">
        <f t="shared" si="15"/>
        <v>1</v>
      </c>
    </row>
    <row r="514" spans="1:27" x14ac:dyDescent="0.25">
      <c r="A514">
        <v>114</v>
      </c>
      <c r="B514">
        <v>0.76</v>
      </c>
      <c r="C514">
        <v>179</v>
      </c>
      <c r="D514">
        <v>460</v>
      </c>
      <c r="E514" t="s">
        <v>26</v>
      </c>
      <c r="F514">
        <v>2.5</v>
      </c>
      <c r="G514">
        <v>2322</v>
      </c>
      <c r="H514">
        <v>11.6</v>
      </c>
      <c r="I514">
        <v>26.6</v>
      </c>
      <c r="J514">
        <v>0.55000000000000004</v>
      </c>
      <c r="K514">
        <v>87</v>
      </c>
      <c r="L514">
        <v>29.3</v>
      </c>
      <c r="M514">
        <v>52.5</v>
      </c>
      <c r="N514">
        <v>0.21</v>
      </c>
      <c r="O514">
        <v>0.88</v>
      </c>
      <c r="P514">
        <v>7.42</v>
      </c>
      <c r="Q514">
        <v>82</v>
      </c>
      <c r="R514" s="3">
        <v>44314</v>
      </c>
      <c r="S514">
        <v>20</v>
      </c>
      <c r="T514">
        <v>109</v>
      </c>
      <c r="U514">
        <v>67</v>
      </c>
      <c r="V514">
        <v>65</v>
      </c>
      <c r="W514">
        <v>15</v>
      </c>
      <c r="X514">
        <v>36.700000000000003</v>
      </c>
      <c r="Y514" s="48">
        <f t="shared" ref="Y514:Y577" si="16">IF(OR(T514="",U514=""),"",(T514+(2*U514))/3)</f>
        <v>81</v>
      </c>
      <c r="AA514">
        <f t="shared" ref="AA514:AA577" si="17">IF(A514="",0,IF(COUNTIF(B514:Y514,"")&gt;0,1,0))</f>
        <v>0</v>
      </c>
    </row>
    <row r="515" spans="1:27" x14ac:dyDescent="0.25">
      <c r="A515">
        <v>114</v>
      </c>
      <c r="B515">
        <v>0.39</v>
      </c>
      <c r="C515">
        <v>165</v>
      </c>
      <c r="D515">
        <v>439</v>
      </c>
      <c r="E515" t="s">
        <v>26</v>
      </c>
      <c r="F515">
        <v>1.63</v>
      </c>
      <c r="G515">
        <v>1743</v>
      </c>
      <c r="H515">
        <v>10.4</v>
      </c>
      <c r="I515">
        <v>26.7</v>
      </c>
      <c r="J515">
        <v>0.33</v>
      </c>
      <c r="K515">
        <v>93.4</v>
      </c>
      <c r="L515">
        <v>30.1</v>
      </c>
      <c r="M515">
        <v>68.5</v>
      </c>
      <c r="N515">
        <v>0.21</v>
      </c>
      <c r="O515">
        <v>0.79</v>
      </c>
      <c r="P515">
        <v>7.36</v>
      </c>
      <c r="Q515">
        <v>82</v>
      </c>
      <c r="R515" s="3">
        <v>44315</v>
      </c>
      <c r="S515">
        <v>20</v>
      </c>
      <c r="T515">
        <v>126</v>
      </c>
      <c r="U515">
        <v>76</v>
      </c>
      <c r="V515">
        <v>78</v>
      </c>
      <c r="W515">
        <v>15</v>
      </c>
      <c r="X515">
        <v>36</v>
      </c>
      <c r="Y515" s="48">
        <f t="shared" si="16"/>
        <v>92.666666666666671</v>
      </c>
      <c r="AA515">
        <f t="shared" si="17"/>
        <v>0</v>
      </c>
    </row>
    <row r="516" spans="1:27" x14ac:dyDescent="0.25">
      <c r="A516">
        <v>114</v>
      </c>
      <c r="B516">
        <v>0.35</v>
      </c>
      <c r="C516">
        <v>203</v>
      </c>
      <c r="D516">
        <v>625</v>
      </c>
      <c r="E516" t="s">
        <v>26</v>
      </c>
      <c r="F516">
        <v>1.47</v>
      </c>
      <c r="G516">
        <v>2473</v>
      </c>
      <c r="H516">
        <v>8.4</v>
      </c>
      <c r="I516">
        <v>24.1</v>
      </c>
      <c r="K516">
        <v>88.5</v>
      </c>
      <c r="L516">
        <v>20.9</v>
      </c>
      <c r="M516">
        <v>64.2</v>
      </c>
      <c r="N516">
        <v>0.21</v>
      </c>
      <c r="O516">
        <v>0.91</v>
      </c>
      <c r="P516">
        <v>7.33</v>
      </c>
      <c r="Q516">
        <v>82</v>
      </c>
      <c r="R516" s="3">
        <v>44317</v>
      </c>
      <c r="S516">
        <v>22</v>
      </c>
      <c r="T516">
        <v>128</v>
      </c>
      <c r="U516">
        <v>70</v>
      </c>
      <c r="V516">
        <v>76</v>
      </c>
      <c r="W516">
        <v>14</v>
      </c>
      <c r="X516">
        <v>36</v>
      </c>
      <c r="Y516" s="48">
        <f t="shared" si="16"/>
        <v>89.333333333333329</v>
      </c>
      <c r="AA516">
        <f t="shared" si="17"/>
        <v>1</v>
      </c>
    </row>
    <row r="517" spans="1:27" x14ac:dyDescent="0.25">
      <c r="A517">
        <v>120</v>
      </c>
      <c r="B517">
        <v>0.86</v>
      </c>
      <c r="C517">
        <v>162</v>
      </c>
      <c r="E517" t="s">
        <v>26</v>
      </c>
      <c r="F517">
        <v>0.75</v>
      </c>
      <c r="G517">
        <v>1064</v>
      </c>
      <c r="H517">
        <v>10.1</v>
      </c>
      <c r="I517">
        <v>22</v>
      </c>
      <c r="J517">
        <v>0.39</v>
      </c>
      <c r="K517">
        <v>94.2</v>
      </c>
      <c r="L517">
        <v>37.299999999999997</v>
      </c>
      <c r="M517">
        <v>71.900000000000006</v>
      </c>
      <c r="N517">
        <v>0.21</v>
      </c>
      <c r="O517">
        <v>0.89</v>
      </c>
      <c r="P517">
        <v>7.4</v>
      </c>
      <c r="Q517">
        <v>64</v>
      </c>
      <c r="R517" s="3">
        <v>44323</v>
      </c>
      <c r="S517">
        <v>28</v>
      </c>
      <c r="T517">
        <v>150</v>
      </c>
      <c r="U517">
        <v>79</v>
      </c>
      <c r="V517">
        <v>110</v>
      </c>
      <c r="W517">
        <v>15</v>
      </c>
      <c r="X517">
        <v>37.020000000000003</v>
      </c>
      <c r="Y517" s="48">
        <f t="shared" si="16"/>
        <v>102.66666666666667</v>
      </c>
      <c r="Z517">
        <v>120</v>
      </c>
      <c r="AA517">
        <f t="shared" si="17"/>
        <v>1</v>
      </c>
    </row>
    <row r="518" spans="1:27" x14ac:dyDescent="0.25">
      <c r="A518">
        <v>120</v>
      </c>
      <c r="B518">
        <v>0.97</v>
      </c>
      <c r="C518">
        <v>143</v>
      </c>
      <c r="D518">
        <v>385</v>
      </c>
      <c r="E518" t="s">
        <v>26</v>
      </c>
      <c r="F518">
        <v>0.82</v>
      </c>
      <c r="G518">
        <v>863</v>
      </c>
      <c r="H518">
        <v>10.199999999999999</v>
      </c>
      <c r="I518">
        <v>21.9</v>
      </c>
      <c r="K518">
        <v>90.5</v>
      </c>
      <c r="L518">
        <v>39.1</v>
      </c>
      <c r="M518">
        <v>53.4</v>
      </c>
      <c r="N518">
        <v>0.21</v>
      </c>
      <c r="O518">
        <v>0.84</v>
      </c>
      <c r="P518">
        <v>7.42</v>
      </c>
      <c r="Q518">
        <v>64</v>
      </c>
      <c r="R518" s="3">
        <v>44324</v>
      </c>
      <c r="S518">
        <v>24</v>
      </c>
      <c r="T518">
        <v>125</v>
      </c>
      <c r="U518">
        <v>80</v>
      </c>
      <c r="V518">
        <v>90</v>
      </c>
      <c r="W518">
        <v>15</v>
      </c>
      <c r="X518">
        <v>37.6</v>
      </c>
      <c r="Y518" s="48">
        <f t="shared" si="16"/>
        <v>95</v>
      </c>
      <c r="Z518">
        <v>120</v>
      </c>
      <c r="AA518">
        <f t="shared" si="17"/>
        <v>1</v>
      </c>
    </row>
    <row r="519" spans="1:27" x14ac:dyDescent="0.25">
      <c r="A519">
        <v>120</v>
      </c>
      <c r="B519">
        <v>0.86</v>
      </c>
      <c r="C519">
        <v>136</v>
      </c>
      <c r="D519">
        <v>516</v>
      </c>
      <c r="E519" t="s">
        <v>26</v>
      </c>
      <c r="F519">
        <v>1.03</v>
      </c>
      <c r="G519">
        <v>1123</v>
      </c>
      <c r="H519">
        <v>9.6999999999999993</v>
      </c>
      <c r="I519">
        <v>13.5</v>
      </c>
      <c r="J519">
        <v>0.44</v>
      </c>
      <c r="K519">
        <v>84.4</v>
      </c>
      <c r="L519">
        <v>48.6</v>
      </c>
      <c r="M519">
        <v>53.6</v>
      </c>
      <c r="N519">
        <v>0.21</v>
      </c>
      <c r="O519">
        <v>0.72</v>
      </c>
      <c r="P519">
        <v>7.31</v>
      </c>
      <c r="Q519">
        <v>64</v>
      </c>
      <c r="R519" s="3">
        <v>44325</v>
      </c>
      <c r="S519">
        <v>27</v>
      </c>
      <c r="T519">
        <v>117</v>
      </c>
      <c r="U519">
        <v>64</v>
      </c>
      <c r="V519">
        <v>94</v>
      </c>
      <c r="W519">
        <v>15</v>
      </c>
      <c r="X519">
        <v>38.799999999999997</v>
      </c>
      <c r="Y519" s="48">
        <f t="shared" si="16"/>
        <v>81.666666666666671</v>
      </c>
      <c r="Z519">
        <v>120</v>
      </c>
      <c r="AA519">
        <f t="shared" si="17"/>
        <v>0</v>
      </c>
    </row>
    <row r="520" spans="1:27" x14ac:dyDescent="0.25">
      <c r="A520">
        <v>120</v>
      </c>
      <c r="B520">
        <v>0.61</v>
      </c>
      <c r="C520">
        <v>161</v>
      </c>
      <c r="E520" t="s">
        <v>26</v>
      </c>
      <c r="I520">
        <v>14.8</v>
      </c>
      <c r="J520">
        <v>0.65</v>
      </c>
      <c r="K520">
        <v>91</v>
      </c>
      <c r="L520">
        <v>40.4</v>
      </c>
      <c r="M520">
        <v>68.099999999999994</v>
      </c>
      <c r="N520">
        <v>0.35</v>
      </c>
      <c r="O520">
        <v>0.82</v>
      </c>
      <c r="P520">
        <v>7.3</v>
      </c>
      <c r="Q520">
        <v>64</v>
      </c>
      <c r="R520" s="3">
        <v>44327</v>
      </c>
      <c r="S520">
        <v>22</v>
      </c>
      <c r="T520">
        <v>109</v>
      </c>
      <c r="U520">
        <v>61</v>
      </c>
      <c r="V520">
        <v>83</v>
      </c>
      <c r="W520">
        <v>10</v>
      </c>
      <c r="X520">
        <v>34</v>
      </c>
      <c r="Y520" s="48">
        <f t="shared" si="16"/>
        <v>77</v>
      </c>
      <c r="Z520">
        <v>120</v>
      </c>
      <c r="AA520">
        <f t="shared" si="17"/>
        <v>1</v>
      </c>
    </row>
    <row r="521" spans="1:27" x14ac:dyDescent="0.25">
      <c r="A521">
        <v>120</v>
      </c>
      <c r="B521">
        <v>0.61</v>
      </c>
      <c r="C521">
        <v>191</v>
      </c>
      <c r="E521" t="s">
        <v>26</v>
      </c>
      <c r="I521">
        <v>18.399999999999999</v>
      </c>
      <c r="K521">
        <v>92.5</v>
      </c>
      <c r="L521">
        <v>46</v>
      </c>
      <c r="M521">
        <v>71.8</v>
      </c>
      <c r="N521">
        <v>0.21</v>
      </c>
      <c r="O521">
        <v>0.83</v>
      </c>
      <c r="P521">
        <v>7.31</v>
      </c>
      <c r="Q521">
        <v>64</v>
      </c>
      <c r="R521" s="3">
        <v>44327</v>
      </c>
      <c r="S521">
        <v>20</v>
      </c>
      <c r="T521">
        <v>129</v>
      </c>
      <c r="U521">
        <v>65</v>
      </c>
      <c r="V521">
        <v>75</v>
      </c>
      <c r="W521">
        <v>3</v>
      </c>
      <c r="X521">
        <v>37</v>
      </c>
      <c r="Y521" s="48">
        <f t="shared" si="16"/>
        <v>86.333333333333329</v>
      </c>
      <c r="Z521">
        <v>120</v>
      </c>
      <c r="AA521">
        <f t="shared" si="17"/>
        <v>1</v>
      </c>
    </row>
    <row r="522" spans="1:27" x14ac:dyDescent="0.25">
      <c r="A522">
        <v>120</v>
      </c>
      <c r="B522">
        <v>0.94</v>
      </c>
      <c r="C522">
        <v>215</v>
      </c>
      <c r="E522" t="s">
        <v>26</v>
      </c>
      <c r="I522">
        <v>18.100000000000001</v>
      </c>
      <c r="K522">
        <v>94.3</v>
      </c>
      <c r="L522">
        <v>41.6</v>
      </c>
      <c r="M522">
        <v>66.2</v>
      </c>
      <c r="N522">
        <v>0.21</v>
      </c>
      <c r="O522">
        <v>0.67</v>
      </c>
      <c r="P522">
        <v>7.44</v>
      </c>
      <c r="Q522">
        <v>64</v>
      </c>
      <c r="R522" s="3">
        <v>44329</v>
      </c>
      <c r="S522">
        <v>18</v>
      </c>
      <c r="T522">
        <v>152</v>
      </c>
      <c r="U522">
        <v>71</v>
      </c>
      <c r="V522">
        <v>71</v>
      </c>
      <c r="W522">
        <v>10</v>
      </c>
      <c r="X522">
        <v>38.1</v>
      </c>
      <c r="Y522" s="48">
        <f t="shared" si="16"/>
        <v>98</v>
      </c>
      <c r="Z522">
        <v>120</v>
      </c>
      <c r="AA522">
        <f t="shared" si="17"/>
        <v>1</v>
      </c>
    </row>
    <row r="523" spans="1:27" x14ac:dyDescent="0.25">
      <c r="A523">
        <v>120</v>
      </c>
      <c r="B523">
        <v>1.53</v>
      </c>
      <c r="C523">
        <v>252</v>
      </c>
      <c r="E523" t="s">
        <v>26</v>
      </c>
      <c r="I523">
        <v>15</v>
      </c>
      <c r="K523">
        <v>92</v>
      </c>
      <c r="L523">
        <v>52</v>
      </c>
      <c r="M523">
        <v>66.3</v>
      </c>
      <c r="N523">
        <v>0.21</v>
      </c>
      <c r="O523">
        <v>0.62</v>
      </c>
      <c r="P523">
        <v>7.38</v>
      </c>
      <c r="Q523">
        <v>64</v>
      </c>
      <c r="R523" s="3">
        <v>44329</v>
      </c>
      <c r="S523">
        <v>22</v>
      </c>
      <c r="T523">
        <v>126</v>
      </c>
      <c r="U523">
        <v>62</v>
      </c>
      <c r="V523">
        <v>80</v>
      </c>
      <c r="W523">
        <v>3</v>
      </c>
      <c r="X523">
        <v>37.9</v>
      </c>
      <c r="Y523" s="48">
        <f t="shared" si="16"/>
        <v>83.333333333333329</v>
      </c>
      <c r="Z523">
        <v>120</v>
      </c>
      <c r="AA523">
        <f t="shared" si="17"/>
        <v>1</v>
      </c>
    </row>
    <row r="524" spans="1:27" x14ac:dyDescent="0.25">
      <c r="A524">
        <v>120</v>
      </c>
      <c r="B524">
        <v>1.41</v>
      </c>
      <c r="C524">
        <v>278</v>
      </c>
      <c r="E524" t="s">
        <v>26</v>
      </c>
      <c r="I524">
        <v>22.8</v>
      </c>
      <c r="K524">
        <v>83.8</v>
      </c>
      <c r="L524">
        <v>49.6</v>
      </c>
      <c r="M524">
        <v>51.7</v>
      </c>
      <c r="N524">
        <v>0.21</v>
      </c>
      <c r="O524">
        <v>0.65</v>
      </c>
      <c r="P524">
        <v>7.4</v>
      </c>
      <c r="Q524">
        <v>64</v>
      </c>
      <c r="R524" s="3">
        <v>44331</v>
      </c>
      <c r="S524">
        <v>20</v>
      </c>
      <c r="T524">
        <v>130</v>
      </c>
      <c r="U524">
        <v>80</v>
      </c>
      <c r="V524">
        <v>92</v>
      </c>
      <c r="W524">
        <v>3</v>
      </c>
      <c r="X524">
        <v>34.4</v>
      </c>
      <c r="Y524" s="48">
        <f t="shared" si="16"/>
        <v>96.666666666666671</v>
      </c>
      <c r="Z524">
        <v>120</v>
      </c>
      <c r="AA524">
        <f t="shared" si="17"/>
        <v>1</v>
      </c>
    </row>
    <row r="525" spans="1:27" x14ac:dyDescent="0.25">
      <c r="A525">
        <v>120</v>
      </c>
      <c r="B525">
        <v>1.53</v>
      </c>
      <c r="C525">
        <v>330</v>
      </c>
      <c r="E525" t="s">
        <v>26</v>
      </c>
      <c r="I525">
        <v>22.7</v>
      </c>
      <c r="J525">
        <v>0.45</v>
      </c>
      <c r="K525">
        <v>96</v>
      </c>
      <c r="L525">
        <v>53</v>
      </c>
      <c r="M525">
        <v>67.599999999999994</v>
      </c>
      <c r="N525">
        <v>0.21</v>
      </c>
      <c r="O525">
        <v>0.61</v>
      </c>
      <c r="P525">
        <v>7.38</v>
      </c>
      <c r="Q525">
        <v>64</v>
      </c>
      <c r="R525" s="3">
        <v>44331</v>
      </c>
      <c r="S525">
        <v>12</v>
      </c>
      <c r="T525">
        <v>97</v>
      </c>
      <c r="U525">
        <v>55</v>
      </c>
      <c r="V525">
        <v>89</v>
      </c>
      <c r="W525">
        <v>3</v>
      </c>
      <c r="X525">
        <v>34.1</v>
      </c>
      <c r="Y525" s="48">
        <f t="shared" si="16"/>
        <v>69</v>
      </c>
      <c r="Z525">
        <v>120</v>
      </c>
      <c r="AA525">
        <f t="shared" si="17"/>
        <v>1</v>
      </c>
    </row>
    <row r="526" spans="1:27" x14ac:dyDescent="0.25">
      <c r="A526">
        <v>120</v>
      </c>
      <c r="B526">
        <v>1.45</v>
      </c>
      <c r="C526">
        <v>341</v>
      </c>
      <c r="E526" t="s">
        <v>26</v>
      </c>
      <c r="I526">
        <v>25.3</v>
      </c>
      <c r="K526">
        <v>80.8</v>
      </c>
      <c r="L526">
        <v>50.9</v>
      </c>
      <c r="M526">
        <v>49.7</v>
      </c>
      <c r="N526">
        <v>0.21</v>
      </c>
      <c r="O526">
        <v>0.63</v>
      </c>
      <c r="P526">
        <v>7.42</v>
      </c>
      <c r="Q526">
        <v>64</v>
      </c>
      <c r="R526" s="3">
        <v>44333</v>
      </c>
      <c r="S526">
        <v>24</v>
      </c>
      <c r="T526">
        <v>128</v>
      </c>
      <c r="U526">
        <v>61</v>
      </c>
      <c r="V526">
        <v>84</v>
      </c>
      <c r="W526">
        <v>3</v>
      </c>
      <c r="X526">
        <v>37.799999999999997</v>
      </c>
      <c r="Y526" s="48">
        <f t="shared" si="16"/>
        <v>83.333333333333329</v>
      </c>
      <c r="Z526">
        <v>120</v>
      </c>
      <c r="AA526">
        <f t="shared" si="17"/>
        <v>1</v>
      </c>
    </row>
    <row r="527" spans="1:27" x14ac:dyDescent="0.25">
      <c r="A527">
        <v>120</v>
      </c>
      <c r="B527">
        <v>0.98</v>
      </c>
      <c r="C527">
        <v>324</v>
      </c>
      <c r="E527" t="s">
        <v>26</v>
      </c>
      <c r="I527">
        <v>20.8</v>
      </c>
      <c r="J527">
        <v>0.88</v>
      </c>
      <c r="K527">
        <v>94.9</v>
      </c>
      <c r="L527">
        <v>56.5</v>
      </c>
      <c r="M527">
        <v>80.3</v>
      </c>
      <c r="N527">
        <v>0.2</v>
      </c>
      <c r="O527">
        <v>0.64</v>
      </c>
      <c r="P527">
        <v>7.35</v>
      </c>
      <c r="Q527">
        <v>64</v>
      </c>
      <c r="R527" s="3">
        <v>44334</v>
      </c>
      <c r="S527">
        <v>21</v>
      </c>
      <c r="T527">
        <v>94</v>
      </c>
      <c r="U527">
        <v>53</v>
      </c>
      <c r="V527">
        <v>68</v>
      </c>
      <c r="W527">
        <v>10</v>
      </c>
      <c r="X527">
        <v>35.200000000000003</v>
      </c>
      <c r="Y527" s="48">
        <f t="shared" si="16"/>
        <v>66.666666666666671</v>
      </c>
      <c r="Z527">
        <v>120</v>
      </c>
      <c r="AA527">
        <f t="shared" si="17"/>
        <v>1</v>
      </c>
    </row>
    <row r="528" spans="1:27" x14ac:dyDescent="0.25">
      <c r="A528">
        <v>120</v>
      </c>
      <c r="B528">
        <v>2</v>
      </c>
      <c r="C528">
        <v>385</v>
      </c>
      <c r="E528" t="s">
        <v>26</v>
      </c>
      <c r="I528">
        <v>21.8</v>
      </c>
      <c r="K528">
        <v>88.4</v>
      </c>
      <c r="L528">
        <v>70.8</v>
      </c>
      <c r="M528">
        <v>59.3</v>
      </c>
      <c r="N528">
        <v>0.95</v>
      </c>
      <c r="O528">
        <v>0.57999999999999996</v>
      </c>
      <c r="P528">
        <v>7.29</v>
      </c>
      <c r="Q528">
        <v>64</v>
      </c>
      <c r="R528" s="3">
        <v>44335</v>
      </c>
      <c r="S528">
        <v>23</v>
      </c>
      <c r="T528">
        <v>115</v>
      </c>
      <c r="U528">
        <v>56</v>
      </c>
      <c r="V528">
        <v>96</v>
      </c>
      <c r="W528">
        <v>10</v>
      </c>
      <c r="X528">
        <v>37.9</v>
      </c>
      <c r="Y528" s="48">
        <f t="shared" si="16"/>
        <v>75.666666666666671</v>
      </c>
      <c r="Z528">
        <v>120</v>
      </c>
      <c r="AA528">
        <f t="shared" si="17"/>
        <v>1</v>
      </c>
    </row>
    <row r="529" spans="1:29" x14ac:dyDescent="0.25">
      <c r="A529">
        <v>120</v>
      </c>
      <c r="B529">
        <v>2.2400000000000002</v>
      </c>
      <c r="C529">
        <v>398</v>
      </c>
      <c r="E529" t="s">
        <v>26</v>
      </c>
      <c r="I529">
        <v>21.2</v>
      </c>
      <c r="K529">
        <v>75.3</v>
      </c>
      <c r="L529">
        <v>70.900000000000006</v>
      </c>
      <c r="M529">
        <v>45.5</v>
      </c>
      <c r="N529">
        <v>0.21</v>
      </c>
      <c r="O529">
        <v>0.63</v>
      </c>
      <c r="P529">
        <v>7.3</v>
      </c>
      <c r="Q529">
        <v>64</v>
      </c>
      <c r="R529" s="3">
        <v>44336</v>
      </c>
      <c r="S529">
        <v>24</v>
      </c>
      <c r="T529">
        <v>152</v>
      </c>
      <c r="U529">
        <v>70</v>
      </c>
      <c r="V529">
        <v>112</v>
      </c>
      <c r="W529">
        <v>10</v>
      </c>
      <c r="X529">
        <v>38.6</v>
      </c>
      <c r="Y529" s="48">
        <f t="shared" si="16"/>
        <v>97.333333333333329</v>
      </c>
      <c r="Z529">
        <v>120</v>
      </c>
      <c r="AA529">
        <f t="shared" si="17"/>
        <v>1</v>
      </c>
    </row>
    <row r="530" spans="1:29" x14ac:dyDescent="0.25">
      <c r="A530">
        <v>120</v>
      </c>
      <c r="B530">
        <v>1.72</v>
      </c>
      <c r="C530">
        <v>369</v>
      </c>
      <c r="E530" t="s">
        <v>26</v>
      </c>
      <c r="I530">
        <v>17.8</v>
      </c>
      <c r="K530">
        <v>74.400000000000006</v>
      </c>
      <c r="L530">
        <v>70</v>
      </c>
      <c r="M530">
        <v>44.5</v>
      </c>
      <c r="N530">
        <v>0.21</v>
      </c>
      <c r="O530">
        <v>0.68</v>
      </c>
      <c r="P530">
        <v>7.33</v>
      </c>
      <c r="Q530">
        <v>64</v>
      </c>
      <c r="R530" s="3">
        <v>44337</v>
      </c>
      <c r="S530">
        <v>24</v>
      </c>
      <c r="T530">
        <v>104</v>
      </c>
      <c r="U530">
        <v>55</v>
      </c>
      <c r="V530">
        <v>89</v>
      </c>
      <c r="W530">
        <v>10</v>
      </c>
      <c r="X530">
        <v>37.799999999999997</v>
      </c>
      <c r="Y530" s="48">
        <f t="shared" si="16"/>
        <v>71.333333333333329</v>
      </c>
      <c r="Z530">
        <v>120</v>
      </c>
      <c r="AA530">
        <f t="shared" si="17"/>
        <v>1</v>
      </c>
    </row>
    <row r="531" spans="1:29" x14ac:dyDescent="0.25">
      <c r="A531">
        <v>120</v>
      </c>
      <c r="B531">
        <v>1.66</v>
      </c>
      <c r="C531">
        <v>364</v>
      </c>
      <c r="E531" t="s">
        <v>26</v>
      </c>
      <c r="I531">
        <v>21.3</v>
      </c>
      <c r="K531">
        <v>81.3</v>
      </c>
      <c r="L531">
        <v>65.900000000000006</v>
      </c>
      <c r="M531">
        <v>50.2</v>
      </c>
      <c r="N531">
        <v>0.21</v>
      </c>
      <c r="O531">
        <v>0.67</v>
      </c>
      <c r="P531">
        <v>7.38</v>
      </c>
      <c r="Q531">
        <v>64</v>
      </c>
      <c r="R531" s="3">
        <v>44338</v>
      </c>
      <c r="S531">
        <v>22</v>
      </c>
      <c r="T531">
        <v>114</v>
      </c>
      <c r="U531">
        <v>61</v>
      </c>
      <c r="V531">
        <v>90</v>
      </c>
      <c r="W531">
        <v>3</v>
      </c>
      <c r="X531">
        <v>38</v>
      </c>
      <c r="Y531" s="48">
        <f t="shared" si="16"/>
        <v>78.666666666666671</v>
      </c>
      <c r="Z531">
        <v>120</v>
      </c>
      <c r="AA531">
        <f t="shared" si="17"/>
        <v>1</v>
      </c>
    </row>
    <row r="532" spans="1:29" x14ac:dyDescent="0.25">
      <c r="A532">
        <v>120</v>
      </c>
      <c r="B532">
        <v>1.7</v>
      </c>
      <c r="C532">
        <v>385</v>
      </c>
      <c r="E532" t="s">
        <v>26</v>
      </c>
      <c r="I532">
        <v>19.399999999999999</v>
      </c>
      <c r="J532">
        <v>0.5</v>
      </c>
      <c r="K532">
        <v>76.599999999999994</v>
      </c>
      <c r="L532">
        <v>69.2</v>
      </c>
      <c r="M532">
        <v>43.1</v>
      </c>
      <c r="N532">
        <v>1</v>
      </c>
      <c r="O532">
        <v>0.57999999999999996</v>
      </c>
      <c r="P532">
        <v>7.34</v>
      </c>
      <c r="Q532">
        <v>64</v>
      </c>
      <c r="R532" s="3">
        <v>44339</v>
      </c>
      <c r="S532">
        <v>23</v>
      </c>
      <c r="T532">
        <v>132</v>
      </c>
      <c r="U532">
        <v>79</v>
      </c>
      <c r="V532">
        <v>117</v>
      </c>
      <c r="W532">
        <v>3</v>
      </c>
      <c r="X532">
        <v>38.9</v>
      </c>
      <c r="Y532" s="48">
        <f t="shared" si="16"/>
        <v>96.666666666666671</v>
      </c>
      <c r="Z532">
        <v>120</v>
      </c>
      <c r="AA532">
        <f t="shared" si="17"/>
        <v>1</v>
      </c>
    </row>
    <row r="533" spans="1:29" x14ac:dyDescent="0.25">
      <c r="A533">
        <v>120</v>
      </c>
      <c r="B533">
        <v>1.9</v>
      </c>
      <c r="C533">
        <v>418</v>
      </c>
      <c r="E533" t="s">
        <v>26</v>
      </c>
      <c r="I533">
        <v>18.8</v>
      </c>
      <c r="K533">
        <v>47.4</v>
      </c>
      <c r="L533">
        <v>90.7</v>
      </c>
      <c r="M533">
        <v>33.1</v>
      </c>
      <c r="N533">
        <v>0.21</v>
      </c>
      <c r="O533">
        <v>0.6</v>
      </c>
      <c r="P533">
        <v>7.22</v>
      </c>
      <c r="Q533">
        <v>64</v>
      </c>
      <c r="R533" s="3">
        <v>44340</v>
      </c>
      <c r="S533">
        <v>24</v>
      </c>
      <c r="T533">
        <v>127</v>
      </c>
      <c r="U533">
        <v>60</v>
      </c>
      <c r="V533">
        <v>110</v>
      </c>
      <c r="W533">
        <v>10</v>
      </c>
      <c r="X533">
        <v>37</v>
      </c>
      <c r="Y533" s="48">
        <f t="shared" si="16"/>
        <v>82.333333333333329</v>
      </c>
      <c r="Z533">
        <v>120</v>
      </c>
      <c r="AA533">
        <f t="shared" si="17"/>
        <v>1</v>
      </c>
    </row>
    <row r="534" spans="1:29" x14ac:dyDescent="0.25">
      <c r="A534">
        <v>120</v>
      </c>
      <c r="B534">
        <v>1.35</v>
      </c>
      <c r="C534">
        <v>377</v>
      </c>
      <c r="E534" t="s">
        <v>26</v>
      </c>
      <c r="I534">
        <v>36.9</v>
      </c>
      <c r="K534">
        <v>62.4</v>
      </c>
      <c r="L534">
        <v>74</v>
      </c>
      <c r="M534">
        <v>36.6</v>
      </c>
      <c r="N534">
        <v>1</v>
      </c>
      <c r="O534">
        <v>1.32</v>
      </c>
      <c r="P534">
        <v>7.29</v>
      </c>
      <c r="Q534">
        <v>64</v>
      </c>
      <c r="R534" s="3">
        <v>44341</v>
      </c>
      <c r="S534">
        <v>24</v>
      </c>
      <c r="T534">
        <v>114</v>
      </c>
      <c r="U534">
        <v>62</v>
      </c>
      <c r="V534">
        <v>96</v>
      </c>
      <c r="W534">
        <v>3</v>
      </c>
      <c r="X534">
        <v>37.299999999999997</v>
      </c>
      <c r="Y534" s="48">
        <f t="shared" si="16"/>
        <v>79.333333333333329</v>
      </c>
      <c r="Z534">
        <v>120</v>
      </c>
      <c r="AA534">
        <f t="shared" si="17"/>
        <v>1</v>
      </c>
    </row>
    <row r="535" spans="1:29" x14ac:dyDescent="0.25">
      <c r="A535">
        <v>120</v>
      </c>
      <c r="B535">
        <v>1.68</v>
      </c>
      <c r="C535">
        <v>425</v>
      </c>
      <c r="E535" t="s">
        <v>26</v>
      </c>
      <c r="I535">
        <v>60.3</v>
      </c>
      <c r="K535">
        <v>51.7</v>
      </c>
      <c r="L535">
        <v>113.1</v>
      </c>
      <c r="M535">
        <v>43.1</v>
      </c>
      <c r="N535">
        <v>0.21</v>
      </c>
      <c r="O535">
        <v>1.78</v>
      </c>
      <c r="P535">
        <v>7.06</v>
      </c>
      <c r="Q535">
        <v>64</v>
      </c>
      <c r="R535" s="3">
        <v>44342</v>
      </c>
      <c r="S535">
        <v>21</v>
      </c>
      <c r="T535">
        <v>91</v>
      </c>
      <c r="U535">
        <v>54</v>
      </c>
      <c r="V535">
        <v>86</v>
      </c>
      <c r="W535">
        <v>3</v>
      </c>
      <c r="X535">
        <v>33.700000000000003</v>
      </c>
      <c r="Y535" s="48">
        <f t="shared" si="16"/>
        <v>66.333333333333329</v>
      </c>
      <c r="Z535">
        <v>120</v>
      </c>
      <c r="AA535">
        <f t="shared" si="17"/>
        <v>1</v>
      </c>
      <c r="AB535" s="57">
        <v>5.34</v>
      </c>
    </row>
    <row r="536" spans="1:29" x14ac:dyDescent="0.25">
      <c r="A536">
        <v>120</v>
      </c>
      <c r="B536">
        <v>1.65</v>
      </c>
      <c r="C536">
        <v>386</v>
      </c>
      <c r="E536" t="s">
        <v>26</v>
      </c>
      <c r="I536">
        <v>69.3</v>
      </c>
      <c r="K536">
        <v>59.6</v>
      </c>
      <c r="L536">
        <v>84.3</v>
      </c>
      <c r="M536">
        <v>40.4</v>
      </c>
      <c r="N536">
        <v>0.21</v>
      </c>
      <c r="O536">
        <v>2.42</v>
      </c>
      <c r="P536">
        <v>7.11</v>
      </c>
      <c r="Q536">
        <v>64</v>
      </c>
      <c r="R536" s="3">
        <v>44343</v>
      </c>
      <c r="S536">
        <v>22</v>
      </c>
      <c r="T536">
        <v>91</v>
      </c>
      <c r="U536">
        <v>49</v>
      </c>
      <c r="V536">
        <v>81</v>
      </c>
      <c r="W536">
        <v>3</v>
      </c>
      <c r="X536">
        <v>33.6</v>
      </c>
      <c r="Y536" s="48">
        <f t="shared" si="16"/>
        <v>63</v>
      </c>
      <c r="Z536">
        <v>120</v>
      </c>
      <c r="AA536">
        <f t="shared" si="17"/>
        <v>1</v>
      </c>
      <c r="AB536" s="57" t="s">
        <v>31</v>
      </c>
      <c r="AC536" t="s">
        <v>32</v>
      </c>
    </row>
    <row r="537" spans="1:29" x14ac:dyDescent="0.25">
      <c r="A537">
        <v>123</v>
      </c>
      <c r="B537">
        <v>1.35</v>
      </c>
      <c r="C537">
        <v>170</v>
      </c>
      <c r="D537">
        <v>192</v>
      </c>
      <c r="E537" t="s">
        <v>26</v>
      </c>
      <c r="F537">
        <v>1.1499999999999999</v>
      </c>
      <c r="G537">
        <v>168</v>
      </c>
      <c r="H537">
        <v>6.2</v>
      </c>
      <c r="I537">
        <v>21.9</v>
      </c>
      <c r="J537">
        <v>0.91</v>
      </c>
      <c r="K537">
        <v>97</v>
      </c>
      <c r="L537">
        <v>34.4</v>
      </c>
      <c r="M537">
        <v>80.599999999999994</v>
      </c>
      <c r="N537">
        <v>0.21</v>
      </c>
      <c r="O537">
        <v>1.26</v>
      </c>
      <c r="P537">
        <v>7.39</v>
      </c>
      <c r="Q537">
        <v>78</v>
      </c>
      <c r="R537" s="3">
        <v>44311</v>
      </c>
      <c r="S537">
        <v>21</v>
      </c>
      <c r="T537">
        <v>134</v>
      </c>
      <c r="U537">
        <v>66</v>
      </c>
      <c r="V537">
        <v>91</v>
      </c>
      <c r="W537">
        <v>15</v>
      </c>
      <c r="X537">
        <v>38</v>
      </c>
      <c r="Y537" s="48">
        <f t="shared" si="16"/>
        <v>88.666666666666671</v>
      </c>
      <c r="Z537">
        <v>123</v>
      </c>
      <c r="AA537">
        <f t="shared" si="17"/>
        <v>0</v>
      </c>
    </row>
    <row r="538" spans="1:29" x14ac:dyDescent="0.25">
      <c r="A538">
        <v>123</v>
      </c>
      <c r="B538">
        <v>1.68</v>
      </c>
      <c r="C538">
        <v>144</v>
      </c>
      <c r="D538">
        <v>167</v>
      </c>
      <c r="E538" t="s">
        <v>26</v>
      </c>
      <c r="F538">
        <v>0.74</v>
      </c>
      <c r="G538">
        <v>152</v>
      </c>
      <c r="K538">
        <v>98</v>
      </c>
      <c r="L538">
        <v>40.1</v>
      </c>
      <c r="M538">
        <v>127.6</v>
      </c>
      <c r="N538">
        <v>0.21</v>
      </c>
      <c r="O538">
        <v>1.1200000000000001</v>
      </c>
      <c r="P538">
        <v>7.37</v>
      </c>
      <c r="Q538">
        <v>78</v>
      </c>
      <c r="R538" s="3">
        <v>44312</v>
      </c>
      <c r="S538">
        <v>20</v>
      </c>
      <c r="T538">
        <v>109</v>
      </c>
      <c r="U538">
        <v>59</v>
      </c>
      <c r="V538">
        <v>63</v>
      </c>
      <c r="W538">
        <v>15</v>
      </c>
      <c r="X538">
        <v>36</v>
      </c>
      <c r="Y538" s="48">
        <f t="shared" si="16"/>
        <v>75.666666666666671</v>
      </c>
      <c r="Z538">
        <v>123</v>
      </c>
      <c r="AA538">
        <f t="shared" si="17"/>
        <v>1</v>
      </c>
    </row>
    <row r="539" spans="1:29" x14ac:dyDescent="0.25">
      <c r="A539">
        <v>126</v>
      </c>
      <c r="B539">
        <v>2.4500000000000002</v>
      </c>
      <c r="C539">
        <v>604</v>
      </c>
      <c r="D539">
        <v>441</v>
      </c>
      <c r="E539" t="s">
        <v>26</v>
      </c>
      <c r="F539">
        <v>0.72</v>
      </c>
      <c r="G539">
        <v>660</v>
      </c>
      <c r="H539">
        <v>16.100000000000001</v>
      </c>
      <c r="I539">
        <v>19.2</v>
      </c>
      <c r="J539">
        <v>0.22</v>
      </c>
      <c r="K539">
        <v>92.9</v>
      </c>
      <c r="L539">
        <v>41.8</v>
      </c>
      <c r="M539">
        <v>52.2</v>
      </c>
      <c r="N539">
        <v>0.21</v>
      </c>
      <c r="O539">
        <v>0.87</v>
      </c>
      <c r="P539">
        <v>7.4</v>
      </c>
      <c r="Q539">
        <v>65</v>
      </c>
      <c r="R539" s="3">
        <v>44303</v>
      </c>
      <c r="S539">
        <v>22</v>
      </c>
      <c r="T539">
        <v>117</v>
      </c>
      <c r="U539">
        <v>60</v>
      </c>
      <c r="V539">
        <v>71</v>
      </c>
      <c r="W539">
        <v>9</v>
      </c>
      <c r="X539">
        <v>36</v>
      </c>
      <c r="Y539" s="48">
        <f t="shared" si="16"/>
        <v>79</v>
      </c>
      <c r="AA539">
        <f t="shared" si="17"/>
        <v>0</v>
      </c>
    </row>
    <row r="540" spans="1:29" x14ac:dyDescent="0.25">
      <c r="A540">
        <v>126</v>
      </c>
      <c r="B540">
        <v>2.65</v>
      </c>
      <c r="C540">
        <v>527</v>
      </c>
      <c r="D540">
        <v>413</v>
      </c>
      <c r="E540" t="s">
        <v>26</v>
      </c>
      <c r="F540">
        <v>0.81</v>
      </c>
      <c r="G540">
        <v>819</v>
      </c>
      <c r="H540">
        <v>14.6</v>
      </c>
      <c r="I540">
        <v>19.7</v>
      </c>
      <c r="K540">
        <v>84.1</v>
      </c>
      <c r="L540">
        <v>43.8</v>
      </c>
      <c r="M540">
        <v>50.7</v>
      </c>
      <c r="N540">
        <v>0.21</v>
      </c>
      <c r="O540">
        <v>0.9</v>
      </c>
      <c r="P540">
        <v>7.39</v>
      </c>
      <c r="Q540">
        <v>65</v>
      </c>
      <c r="R540" s="3">
        <v>44305</v>
      </c>
      <c r="S540">
        <v>16</v>
      </c>
      <c r="T540">
        <v>109</v>
      </c>
      <c r="U540">
        <v>66</v>
      </c>
      <c r="V540">
        <v>52</v>
      </c>
      <c r="W540">
        <v>14</v>
      </c>
      <c r="X540">
        <v>37.5</v>
      </c>
      <c r="Y540" s="48">
        <f t="shared" si="16"/>
        <v>80.333333333333329</v>
      </c>
      <c r="AA540">
        <f t="shared" si="17"/>
        <v>1</v>
      </c>
    </row>
    <row r="541" spans="1:29" x14ac:dyDescent="0.25">
      <c r="A541">
        <v>126</v>
      </c>
      <c r="B541">
        <v>1.99</v>
      </c>
      <c r="C541">
        <v>634</v>
      </c>
      <c r="D541">
        <v>465</v>
      </c>
      <c r="E541" t="s">
        <v>26</v>
      </c>
      <c r="F541">
        <v>1.23</v>
      </c>
      <c r="H541">
        <v>15.5</v>
      </c>
      <c r="I541">
        <v>17.2</v>
      </c>
      <c r="J541">
        <v>0.41</v>
      </c>
      <c r="K541">
        <v>96.1</v>
      </c>
      <c r="L541">
        <v>34.200000000000003</v>
      </c>
      <c r="M541">
        <v>50.5</v>
      </c>
      <c r="N541">
        <v>0.21</v>
      </c>
      <c r="O541">
        <v>0.78</v>
      </c>
      <c r="P541">
        <v>7.42</v>
      </c>
      <c r="Q541">
        <v>65</v>
      </c>
      <c r="R541" s="3">
        <v>44307</v>
      </c>
      <c r="S541">
        <v>20</v>
      </c>
      <c r="T541">
        <v>130</v>
      </c>
      <c r="U541">
        <v>67</v>
      </c>
      <c r="V541">
        <v>59</v>
      </c>
      <c r="W541">
        <v>15</v>
      </c>
      <c r="X541">
        <v>37.700000000000003</v>
      </c>
      <c r="Y541" s="48">
        <f t="shared" si="16"/>
        <v>88</v>
      </c>
      <c r="AA541">
        <f t="shared" si="17"/>
        <v>1</v>
      </c>
    </row>
    <row r="542" spans="1:29" x14ac:dyDescent="0.25">
      <c r="A542">
        <v>126</v>
      </c>
      <c r="B542">
        <v>2.2200000000000002</v>
      </c>
      <c r="C542">
        <v>785</v>
      </c>
      <c r="D542">
        <v>504</v>
      </c>
      <c r="E542" t="s">
        <v>26</v>
      </c>
      <c r="F542">
        <v>0.8</v>
      </c>
      <c r="I542">
        <v>27.9</v>
      </c>
      <c r="K542">
        <v>92.5</v>
      </c>
      <c r="L542">
        <v>29.2</v>
      </c>
      <c r="M542">
        <v>59.5</v>
      </c>
      <c r="N542">
        <v>0.21</v>
      </c>
      <c r="O542">
        <v>0.94</v>
      </c>
      <c r="P542">
        <v>7.46</v>
      </c>
      <c r="Q542">
        <v>65</v>
      </c>
      <c r="R542" s="3">
        <v>44310</v>
      </c>
      <c r="S542">
        <v>18</v>
      </c>
      <c r="T542">
        <v>127</v>
      </c>
      <c r="U542">
        <v>69</v>
      </c>
      <c r="V542">
        <v>45</v>
      </c>
      <c r="W542">
        <v>15</v>
      </c>
      <c r="X542">
        <v>36</v>
      </c>
      <c r="Y542" s="48">
        <f t="shared" si="16"/>
        <v>88.333333333333329</v>
      </c>
      <c r="AA542">
        <f t="shared" si="17"/>
        <v>1</v>
      </c>
    </row>
    <row r="543" spans="1:29" x14ac:dyDescent="0.25">
      <c r="A543">
        <v>126</v>
      </c>
      <c r="B543">
        <v>1.43</v>
      </c>
      <c r="C543">
        <v>583</v>
      </c>
      <c r="D543">
        <v>519</v>
      </c>
      <c r="E543" t="s">
        <v>26</v>
      </c>
      <c r="I543">
        <v>25</v>
      </c>
      <c r="K543">
        <v>86.4</v>
      </c>
      <c r="L543">
        <v>33.700000000000003</v>
      </c>
      <c r="M543">
        <v>51.1</v>
      </c>
      <c r="N543">
        <v>0.21</v>
      </c>
      <c r="O543">
        <v>0.8</v>
      </c>
      <c r="P543">
        <v>7.42</v>
      </c>
      <c r="Q543">
        <v>65</v>
      </c>
      <c r="R543" s="3">
        <v>44311</v>
      </c>
      <c r="S543">
        <v>19</v>
      </c>
      <c r="T543">
        <v>165</v>
      </c>
      <c r="U543">
        <v>70</v>
      </c>
      <c r="V543">
        <v>40</v>
      </c>
      <c r="W543">
        <v>15</v>
      </c>
      <c r="X543">
        <v>36.5</v>
      </c>
      <c r="Y543" s="48">
        <f t="shared" si="16"/>
        <v>101.66666666666667</v>
      </c>
      <c r="AA543">
        <f t="shared" si="17"/>
        <v>1</v>
      </c>
    </row>
    <row r="544" spans="1:29" x14ac:dyDescent="0.25">
      <c r="A544">
        <v>126</v>
      </c>
      <c r="B544">
        <v>1.38</v>
      </c>
      <c r="C544">
        <v>508</v>
      </c>
      <c r="D544">
        <v>493</v>
      </c>
      <c r="E544" t="s">
        <v>26</v>
      </c>
      <c r="F544">
        <v>5.4</v>
      </c>
      <c r="G544">
        <v>1317</v>
      </c>
      <c r="H544">
        <v>18.7</v>
      </c>
      <c r="I544">
        <v>18</v>
      </c>
      <c r="K544">
        <v>86.4</v>
      </c>
      <c r="L544">
        <v>34.6</v>
      </c>
      <c r="M544">
        <v>50.3</v>
      </c>
      <c r="N544">
        <v>0.21</v>
      </c>
      <c r="O544">
        <v>0.79</v>
      </c>
      <c r="P544">
        <v>7.43</v>
      </c>
      <c r="Q544">
        <v>65</v>
      </c>
      <c r="R544" s="3">
        <v>44312</v>
      </c>
      <c r="S544">
        <v>23</v>
      </c>
      <c r="T544">
        <v>99</v>
      </c>
      <c r="U544">
        <v>55</v>
      </c>
      <c r="V544">
        <v>52</v>
      </c>
      <c r="W544">
        <v>15</v>
      </c>
      <c r="X544">
        <v>36.4</v>
      </c>
      <c r="Y544" s="48">
        <f t="shared" si="16"/>
        <v>69.666666666666671</v>
      </c>
      <c r="AA544">
        <f t="shared" si="17"/>
        <v>1</v>
      </c>
    </row>
    <row r="545" spans="1:27" x14ac:dyDescent="0.25">
      <c r="A545">
        <v>127</v>
      </c>
      <c r="B545">
        <v>0.77</v>
      </c>
      <c r="C545">
        <v>165</v>
      </c>
      <c r="D545">
        <v>242</v>
      </c>
      <c r="E545" t="s">
        <v>26</v>
      </c>
      <c r="F545">
        <v>0.79</v>
      </c>
      <c r="G545">
        <v>257</v>
      </c>
      <c r="H545">
        <v>9.9</v>
      </c>
      <c r="I545">
        <v>13.3</v>
      </c>
      <c r="J545">
        <v>1.29</v>
      </c>
      <c r="K545">
        <v>90.2</v>
      </c>
      <c r="L545">
        <v>38.200000000000003</v>
      </c>
      <c r="M545">
        <v>53.3</v>
      </c>
      <c r="N545">
        <v>0.21</v>
      </c>
      <c r="O545">
        <v>0.83</v>
      </c>
      <c r="P545">
        <v>7.37</v>
      </c>
      <c r="Q545">
        <v>78</v>
      </c>
      <c r="R545" s="3">
        <v>44305</v>
      </c>
      <c r="S545">
        <v>21</v>
      </c>
      <c r="T545">
        <v>204</v>
      </c>
      <c r="U545">
        <v>113</v>
      </c>
      <c r="V545">
        <v>89</v>
      </c>
      <c r="W545">
        <v>15</v>
      </c>
      <c r="X545">
        <v>36</v>
      </c>
      <c r="Y545" s="48">
        <f t="shared" si="16"/>
        <v>143.33333333333334</v>
      </c>
      <c r="AA545">
        <f t="shared" si="17"/>
        <v>0</v>
      </c>
    </row>
    <row r="546" spans="1:27" x14ac:dyDescent="0.25">
      <c r="A546">
        <v>127</v>
      </c>
      <c r="B546">
        <v>0.25</v>
      </c>
      <c r="C546">
        <v>178</v>
      </c>
      <c r="D546">
        <v>527</v>
      </c>
      <c r="E546" t="s">
        <v>26</v>
      </c>
      <c r="F546">
        <v>1.24</v>
      </c>
      <c r="I546">
        <v>26.1</v>
      </c>
      <c r="K546">
        <v>65</v>
      </c>
      <c r="L546">
        <v>42.3</v>
      </c>
      <c r="M546">
        <v>38</v>
      </c>
      <c r="N546">
        <v>0.21</v>
      </c>
      <c r="O546">
        <v>1.0900000000000001</v>
      </c>
      <c r="P546">
        <v>7.34</v>
      </c>
      <c r="Q546">
        <v>78</v>
      </c>
      <c r="R546" s="3">
        <v>44307</v>
      </c>
      <c r="S546">
        <v>20</v>
      </c>
      <c r="T546">
        <v>146</v>
      </c>
      <c r="U546">
        <v>80</v>
      </c>
      <c r="V546">
        <v>92</v>
      </c>
      <c r="W546">
        <v>15</v>
      </c>
      <c r="X546">
        <v>37.6</v>
      </c>
      <c r="Y546" s="48">
        <f t="shared" si="16"/>
        <v>102</v>
      </c>
      <c r="AA546">
        <f t="shared" si="17"/>
        <v>1</v>
      </c>
    </row>
    <row r="547" spans="1:27" x14ac:dyDescent="0.25">
      <c r="A547">
        <v>134</v>
      </c>
      <c r="B547">
        <v>0.79</v>
      </c>
      <c r="C547">
        <v>162</v>
      </c>
      <c r="E547" t="s">
        <v>26</v>
      </c>
      <c r="F547">
        <v>0.45</v>
      </c>
      <c r="G547">
        <v>1109</v>
      </c>
      <c r="H547">
        <v>5.4</v>
      </c>
      <c r="I547">
        <v>14.6</v>
      </c>
      <c r="J547">
        <v>0.94</v>
      </c>
      <c r="K547">
        <v>94.9</v>
      </c>
      <c r="L547">
        <v>32.6</v>
      </c>
      <c r="M547">
        <v>69.2</v>
      </c>
      <c r="N547">
        <v>0.21</v>
      </c>
      <c r="O547">
        <v>1.17</v>
      </c>
      <c r="P547">
        <v>7.39</v>
      </c>
      <c r="Q547">
        <v>47</v>
      </c>
      <c r="R547" s="3">
        <v>44303</v>
      </c>
      <c r="S547">
        <v>95</v>
      </c>
      <c r="T547">
        <v>120</v>
      </c>
      <c r="U547">
        <v>68</v>
      </c>
      <c r="V547">
        <v>92</v>
      </c>
      <c r="W547">
        <v>15</v>
      </c>
      <c r="X547">
        <v>38.5</v>
      </c>
      <c r="Y547" s="48">
        <f t="shared" si="16"/>
        <v>85.333333333333329</v>
      </c>
      <c r="Z547">
        <v>134</v>
      </c>
      <c r="AA547">
        <f t="shared" si="17"/>
        <v>1</v>
      </c>
    </row>
    <row r="548" spans="1:27" x14ac:dyDescent="0.25">
      <c r="A548">
        <v>134</v>
      </c>
      <c r="B548">
        <v>0.56999999999999995</v>
      </c>
      <c r="C548">
        <v>324</v>
      </c>
      <c r="D548">
        <v>439</v>
      </c>
      <c r="E548" t="s">
        <v>26</v>
      </c>
      <c r="F548">
        <v>0.3</v>
      </c>
      <c r="I548">
        <v>17.3</v>
      </c>
      <c r="K548">
        <v>89.8</v>
      </c>
      <c r="L548">
        <v>56</v>
      </c>
      <c r="M548">
        <v>56</v>
      </c>
      <c r="N548">
        <v>0.21</v>
      </c>
      <c r="O548">
        <v>0.93</v>
      </c>
      <c r="P548">
        <v>7.4</v>
      </c>
      <c r="Q548">
        <v>47</v>
      </c>
      <c r="R548" s="3">
        <v>44307</v>
      </c>
      <c r="S548">
        <v>19</v>
      </c>
      <c r="T548">
        <v>116</v>
      </c>
      <c r="U548">
        <v>69</v>
      </c>
      <c r="V548">
        <v>73</v>
      </c>
      <c r="W548">
        <v>15</v>
      </c>
      <c r="X548">
        <v>37.4</v>
      </c>
      <c r="Y548" s="48">
        <f t="shared" si="16"/>
        <v>84.666666666666671</v>
      </c>
      <c r="Z548">
        <v>134</v>
      </c>
      <c r="AA548">
        <f t="shared" si="17"/>
        <v>1</v>
      </c>
    </row>
    <row r="549" spans="1:27" x14ac:dyDescent="0.25">
      <c r="A549">
        <v>134</v>
      </c>
      <c r="B549">
        <v>0.47</v>
      </c>
      <c r="C549">
        <v>333</v>
      </c>
      <c r="E549" t="s">
        <v>26</v>
      </c>
      <c r="F549">
        <v>0.33</v>
      </c>
      <c r="H549">
        <v>4.8</v>
      </c>
      <c r="I549">
        <v>20.5</v>
      </c>
      <c r="J549">
        <v>1.08</v>
      </c>
      <c r="K549">
        <v>88.4</v>
      </c>
      <c r="L549">
        <v>35</v>
      </c>
      <c r="M549">
        <v>58.1</v>
      </c>
      <c r="N549">
        <v>0.21</v>
      </c>
      <c r="O549">
        <v>0.79</v>
      </c>
      <c r="P549">
        <v>7.41</v>
      </c>
      <c r="Q549">
        <v>47</v>
      </c>
      <c r="R549" s="3">
        <v>44308</v>
      </c>
      <c r="S549">
        <v>20</v>
      </c>
      <c r="T549">
        <v>141</v>
      </c>
      <c r="U549">
        <v>71</v>
      </c>
      <c r="V549">
        <v>61</v>
      </c>
      <c r="W549">
        <v>15</v>
      </c>
      <c r="X549">
        <v>36.799999999999997</v>
      </c>
      <c r="Y549" s="48">
        <f t="shared" si="16"/>
        <v>94.333333333333329</v>
      </c>
      <c r="Z549">
        <v>134</v>
      </c>
      <c r="AA549">
        <f t="shared" si="17"/>
        <v>1</v>
      </c>
    </row>
    <row r="550" spans="1:27" x14ac:dyDescent="0.25">
      <c r="A550">
        <v>134</v>
      </c>
      <c r="B550">
        <v>0.31</v>
      </c>
      <c r="C550">
        <v>341</v>
      </c>
      <c r="D550">
        <v>603</v>
      </c>
      <c r="E550" t="s">
        <v>26</v>
      </c>
      <c r="G550">
        <v>1801</v>
      </c>
      <c r="H550">
        <v>5.4</v>
      </c>
      <c r="I550">
        <v>24.1</v>
      </c>
      <c r="J550">
        <v>0.91</v>
      </c>
      <c r="K550">
        <v>89.4</v>
      </c>
      <c r="L550">
        <v>42.3</v>
      </c>
      <c r="M550">
        <v>64.099999999999994</v>
      </c>
      <c r="N550">
        <v>0.21</v>
      </c>
      <c r="O550">
        <v>0.85</v>
      </c>
      <c r="P550">
        <v>7.32</v>
      </c>
      <c r="Q550">
        <v>47</v>
      </c>
      <c r="R550" s="3">
        <v>44309</v>
      </c>
      <c r="S550">
        <v>20</v>
      </c>
      <c r="T550">
        <v>104</v>
      </c>
      <c r="U550">
        <v>66</v>
      </c>
      <c r="V550">
        <v>52</v>
      </c>
      <c r="W550">
        <v>0</v>
      </c>
      <c r="X550">
        <v>35.6</v>
      </c>
      <c r="Y550" s="48">
        <f t="shared" si="16"/>
        <v>78.666666666666671</v>
      </c>
      <c r="Z550">
        <v>134</v>
      </c>
      <c r="AA550">
        <f t="shared" si="17"/>
        <v>1</v>
      </c>
    </row>
    <row r="551" spans="1:27" x14ac:dyDescent="0.25">
      <c r="A551">
        <v>134</v>
      </c>
      <c r="B551">
        <v>0.53</v>
      </c>
      <c r="C551">
        <v>387</v>
      </c>
      <c r="E551" t="s">
        <v>26</v>
      </c>
      <c r="I551">
        <v>23.5</v>
      </c>
      <c r="K551">
        <v>90.4</v>
      </c>
      <c r="L551">
        <v>50</v>
      </c>
      <c r="M551">
        <v>54.4</v>
      </c>
      <c r="N551">
        <v>0.21</v>
      </c>
      <c r="O551">
        <v>0.76</v>
      </c>
      <c r="P551">
        <v>7.35</v>
      </c>
      <c r="Q551">
        <v>47</v>
      </c>
      <c r="R551" s="3">
        <v>44311</v>
      </c>
      <c r="S551">
        <v>20</v>
      </c>
      <c r="T551">
        <v>110</v>
      </c>
      <c r="U551">
        <v>60</v>
      </c>
      <c r="V551">
        <v>80</v>
      </c>
      <c r="W551">
        <v>3</v>
      </c>
      <c r="X551">
        <v>37.200000000000003</v>
      </c>
      <c r="Y551" s="48">
        <f t="shared" si="16"/>
        <v>76.666666666666671</v>
      </c>
      <c r="Z551">
        <v>134</v>
      </c>
      <c r="AA551">
        <f t="shared" si="17"/>
        <v>1</v>
      </c>
    </row>
    <row r="552" spans="1:27" x14ac:dyDescent="0.25">
      <c r="A552">
        <v>134</v>
      </c>
      <c r="B552">
        <v>1</v>
      </c>
      <c r="C552">
        <v>457</v>
      </c>
      <c r="E552" t="s">
        <v>26</v>
      </c>
      <c r="I552">
        <v>19.899999999999999</v>
      </c>
      <c r="K552">
        <v>87.5</v>
      </c>
      <c r="L552">
        <v>49.3</v>
      </c>
      <c r="M552">
        <v>50.3</v>
      </c>
      <c r="N552">
        <v>0.35</v>
      </c>
      <c r="O552">
        <v>0.73</v>
      </c>
      <c r="P552">
        <v>7.37</v>
      </c>
      <c r="Q552">
        <v>47</v>
      </c>
      <c r="R552" s="3">
        <v>44313</v>
      </c>
      <c r="S552">
        <v>14</v>
      </c>
      <c r="T552">
        <v>145</v>
      </c>
      <c r="U552">
        <v>97</v>
      </c>
      <c r="V552">
        <v>76</v>
      </c>
      <c r="W552">
        <v>10</v>
      </c>
      <c r="X552">
        <v>37.6</v>
      </c>
      <c r="Y552" s="48">
        <f t="shared" si="16"/>
        <v>113</v>
      </c>
      <c r="Z552">
        <v>134</v>
      </c>
      <c r="AA552">
        <f t="shared" si="17"/>
        <v>1</v>
      </c>
    </row>
    <row r="553" spans="1:27" x14ac:dyDescent="0.25">
      <c r="A553">
        <v>134</v>
      </c>
      <c r="B553">
        <v>0.72</v>
      </c>
      <c r="C553">
        <v>414</v>
      </c>
      <c r="E553" t="s">
        <v>26</v>
      </c>
      <c r="I553">
        <v>16.899999999999999</v>
      </c>
      <c r="K553">
        <v>91</v>
      </c>
      <c r="L553">
        <v>43.9</v>
      </c>
      <c r="M553">
        <v>59.4</v>
      </c>
      <c r="N553">
        <v>0.21</v>
      </c>
      <c r="O553">
        <v>0.7</v>
      </c>
      <c r="P553">
        <v>7.44</v>
      </c>
      <c r="Q553">
        <v>47</v>
      </c>
      <c r="R553" s="3">
        <v>44313</v>
      </c>
      <c r="S553">
        <v>14</v>
      </c>
      <c r="T553">
        <v>124</v>
      </c>
      <c r="U553">
        <v>74</v>
      </c>
      <c r="V553">
        <v>85</v>
      </c>
      <c r="W553">
        <v>13</v>
      </c>
      <c r="X553">
        <v>37.5</v>
      </c>
      <c r="Y553" s="48">
        <f t="shared" si="16"/>
        <v>90.666666666666671</v>
      </c>
      <c r="Z553">
        <v>134</v>
      </c>
      <c r="AA553">
        <f t="shared" si="17"/>
        <v>1</v>
      </c>
    </row>
    <row r="554" spans="1:27" x14ac:dyDescent="0.25">
      <c r="A554">
        <v>134</v>
      </c>
      <c r="B554">
        <v>0.81</v>
      </c>
      <c r="C554">
        <v>436</v>
      </c>
      <c r="E554" t="s">
        <v>26</v>
      </c>
      <c r="I554">
        <v>25</v>
      </c>
      <c r="K554">
        <v>95.3</v>
      </c>
      <c r="L554">
        <v>38.4</v>
      </c>
      <c r="M554">
        <v>53.9</v>
      </c>
      <c r="N554">
        <v>0.21</v>
      </c>
      <c r="O554">
        <v>0.78</v>
      </c>
      <c r="P554">
        <v>7.45</v>
      </c>
      <c r="Q554">
        <v>47</v>
      </c>
      <c r="R554" s="3">
        <v>44315</v>
      </c>
      <c r="S554">
        <v>90</v>
      </c>
      <c r="T554">
        <v>111</v>
      </c>
      <c r="U554">
        <v>73</v>
      </c>
      <c r="V554">
        <v>90</v>
      </c>
      <c r="W554">
        <v>15</v>
      </c>
      <c r="X554">
        <v>37</v>
      </c>
      <c r="Y554" s="48">
        <f t="shared" si="16"/>
        <v>85.666666666666671</v>
      </c>
      <c r="Z554">
        <v>134</v>
      </c>
      <c r="AA554">
        <f t="shared" si="17"/>
        <v>1</v>
      </c>
    </row>
    <row r="555" spans="1:27" x14ac:dyDescent="0.25">
      <c r="A555">
        <v>134</v>
      </c>
      <c r="B555">
        <v>1.31</v>
      </c>
      <c r="C555">
        <v>483</v>
      </c>
      <c r="E555" t="s">
        <v>26</v>
      </c>
      <c r="I555">
        <v>30.4</v>
      </c>
      <c r="K555">
        <v>89.6</v>
      </c>
      <c r="L555">
        <v>34.299999999999997</v>
      </c>
      <c r="M555">
        <v>55.8</v>
      </c>
      <c r="N555">
        <v>0.21</v>
      </c>
      <c r="O555">
        <v>0.98</v>
      </c>
      <c r="P555">
        <v>7.46</v>
      </c>
      <c r="Q555">
        <v>47</v>
      </c>
      <c r="R555" s="3">
        <v>44316</v>
      </c>
      <c r="S555">
        <v>17</v>
      </c>
      <c r="T555">
        <v>102</v>
      </c>
      <c r="U555">
        <v>65</v>
      </c>
      <c r="V555">
        <v>92</v>
      </c>
      <c r="W555">
        <v>15</v>
      </c>
      <c r="X555">
        <v>36.5</v>
      </c>
      <c r="Y555" s="48">
        <f t="shared" si="16"/>
        <v>77.333333333333329</v>
      </c>
      <c r="Z555">
        <v>134</v>
      </c>
      <c r="AA555">
        <f t="shared" si="17"/>
        <v>1</v>
      </c>
    </row>
    <row r="556" spans="1:27" x14ac:dyDescent="0.25">
      <c r="A556">
        <v>138</v>
      </c>
      <c r="B556">
        <v>0.67</v>
      </c>
      <c r="C556">
        <v>236</v>
      </c>
      <c r="E556" t="s">
        <v>26</v>
      </c>
      <c r="I556">
        <v>28.2</v>
      </c>
      <c r="J556">
        <v>0.43</v>
      </c>
      <c r="K556">
        <v>75.8</v>
      </c>
      <c r="L556">
        <v>47.8</v>
      </c>
      <c r="M556">
        <v>46.7</v>
      </c>
      <c r="N556">
        <v>0.21</v>
      </c>
      <c r="O556">
        <v>1.53</v>
      </c>
      <c r="P556">
        <v>7.19</v>
      </c>
      <c r="Q556">
        <v>55</v>
      </c>
      <c r="R556" s="3">
        <v>44314</v>
      </c>
      <c r="S556">
        <v>22</v>
      </c>
      <c r="T556">
        <v>125</v>
      </c>
      <c r="U556">
        <v>75</v>
      </c>
      <c r="V556">
        <v>100</v>
      </c>
      <c r="W556">
        <v>8</v>
      </c>
      <c r="X556">
        <v>33.200000000000003</v>
      </c>
      <c r="Y556" s="48">
        <f t="shared" si="16"/>
        <v>91.666666666666671</v>
      </c>
      <c r="Z556">
        <v>138</v>
      </c>
      <c r="AA556">
        <f t="shared" si="17"/>
        <v>1</v>
      </c>
    </row>
    <row r="557" spans="1:27" x14ac:dyDescent="0.25">
      <c r="A557">
        <v>138</v>
      </c>
      <c r="B557">
        <v>0.56000000000000005</v>
      </c>
      <c r="C557">
        <v>235</v>
      </c>
      <c r="D557">
        <v>615</v>
      </c>
      <c r="E557" t="s">
        <v>26</v>
      </c>
      <c r="F557">
        <v>1.41</v>
      </c>
      <c r="G557">
        <v>3530</v>
      </c>
      <c r="H557">
        <v>23.1</v>
      </c>
      <c r="I557">
        <v>21.1</v>
      </c>
      <c r="J557">
        <v>0.45</v>
      </c>
      <c r="K557">
        <v>93.9</v>
      </c>
      <c r="L557">
        <v>33.6</v>
      </c>
      <c r="M557">
        <v>49.7</v>
      </c>
      <c r="N557">
        <v>0.21</v>
      </c>
      <c r="O557">
        <v>1.1599999999999999</v>
      </c>
      <c r="P557">
        <v>7.29</v>
      </c>
      <c r="Q557">
        <v>55</v>
      </c>
      <c r="R557" s="3">
        <v>44315</v>
      </c>
      <c r="S557">
        <v>22</v>
      </c>
      <c r="T557">
        <v>135</v>
      </c>
      <c r="U557">
        <v>87</v>
      </c>
      <c r="V557">
        <v>49</v>
      </c>
      <c r="W557">
        <v>3</v>
      </c>
      <c r="X557">
        <v>35</v>
      </c>
      <c r="Y557" s="48">
        <f t="shared" si="16"/>
        <v>103</v>
      </c>
      <c r="Z557">
        <v>138</v>
      </c>
      <c r="AA557">
        <f t="shared" si="17"/>
        <v>0</v>
      </c>
    </row>
    <row r="558" spans="1:27" x14ac:dyDescent="0.25">
      <c r="A558">
        <v>138</v>
      </c>
      <c r="B558">
        <v>0.56999999999999995</v>
      </c>
      <c r="C558">
        <v>219</v>
      </c>
      <c r="D558">
        <v>409</v>
      </c>
      <c r="E558" t="s">
        <v>26</v>
      </c>
      <c r="F558">
        <v>1.45</v>
      </c>
      <c r="G558">
        <v>1055</v>
      </c>
      <c r="H558">
        <v>9</v>
      </c>
      <c r="I558">
        <v>25.9</v>
      </c>
      <c r="J558">
        <v>0.5</v>
      </c>
      <c r="K558">
        <v>68.8</v>
      </c>
      <c r="L558">
        <v>43.5</v>
      </c>
      <c r="M558">
        <v>38.799999999999997</v>
      </c>
      <c r="N558">
        <v>0.21</v>
      </c>
      <c r="O558">
        <v>0.77</v>
      </c>
      <c r="P558">
        <v>7.31</v>
      </c>
      <c r="Q558">
        <v>55</v>
      </c>
      <c r="R558" s="3">
        <v>44316</v>
      </c>
      <c r="S558">
        <v>20</v>
      </c>
      <c r="T558">
        <v>128</v>
      </c>
      <c r="U558">
        <v>83</v>
      </c>
      <c r="V558">
        <v>85</v>
      </c>
      <c r="W558">
        <v>3</v>
      </c>
      <c r="X558">
        <v>35.1</v>
      </c>
      <c r="Y558" s="48">
        <f t="shared" si="16"/>
        <v>98</v>
      </c>
      <c r="Z558">
        <v>138</v>
      </c>
      <c r="AA558">
        <f t="shared" si="17"/>
        <v>0</v>
      </c>
    </row>
    <row r="559" spans="1:27" x14ac:dyDescent="0.25">
      <c r="A559">
        <v>138</v>
      </c>
      <c r="B559">
        <v>0.68</v>
      </c>
      <c r="C559">
        <v>235</v>
      </c>
      <c r="E559" t="s">
        <v>26</v>
      </c>
      <c r="I559">
        <v>25.7</v>
      </c>
      <c r="K559">
        <v>94.7</v>
      </c>
      <c r="L559">
        <v>35.4</v>
      </c>
      <c r="M559">
        <v>67.8</v>
      </c>
      <c r="N559">
        <v>0.21</v>
      </c>
      <c r="O559">
        <v>0.83</v>
      </c>
      <c r="P559">
        <v>7.46</v>
      </c>
      <c r="Q559">
        <v>55</v>
      </c>
      <c r="R559" s="3">
        <v>44317</v>
      </c>
      <c r="S559">
        <v>24</v>
      </c>
      <c r="T559">
        <v>116</v>
      </c>
      <c r="U559">
        <v>71</v>
      </c>
      <c r="V559">
        <v>55</v>
      </c>
      <c r="W559">
        <v>3</v>
      </c>
      <c r="X559">
        <v>36</v>
      </c>
      <c r="Y559" s="48">
        <f t="shared" si="16"/>
        <v>86</v>
      </c>
      <c r="Z559">
        <v>138</v>
      </c>
      <c r="AA559">
        <f t="shared" si="17"/>
        <v>1</v>
      </c>
    </row>
    <row r="560" spans="1:27" x14ac:dyDescent="0.25">
      <c r="A560">
        <v>138</v>
      </c>
      <c r="B560">
        <v>0.56999999999999995</v>
      </c>
      <c r="C560">
        <v>272</v>
      </c>
      <c r="E560" t="s">
        <v>26</v>
      </c>
      <c r="I560">
        <v>25.3</v>
      </c>
      <c r="K560">
        <v>94</v>
      </c>
      <c r="L560">
        <v>42.9</v>
      </c>
      <c r="M560">
        <v>67</v>
      </c>
      <c r="N560">
        <v>0.21</v>
      </c>
      <c r="O560">
        <v>0.68</v>
      </c>
      <c r="P560">
        <v>7.41</v>
      </c>
      <c r="Q560">
        <v>55</v>
      </c>
      <c r="R560" s="3">
        <v>44319</v>
      </c>
      <c r="S560">
        <v>56</v>
      </c>
      <c r="T560">
        <v>105</v>
      </c>
      <c r="U560">
        <v>65</v>
      </c>
      <c r="V560">
        <v>56</v>
      </c>
      <c r="W560">
        <v>10</v>
      </c>
      <c r="X560">
        <v>37.6</v>
      </c>
      <c r="Y560" s="48">
        <f t="shared" si="16"/>
        <v>78.333333333333329</v>
      </c>
      <c r="Z560">
        <v>138</v>
      </c>
      <c r="AA560">
        <f t="shared" si="17"/>
        <v>1</v>
      </c>
    </row>
    <row r="561" spans="1:27" x14ac:dyDescent="0.25">
      <c r="A561">
        <v>138</v>
      </c>
      <c r="B561">
        <v>0.28999999999999998</v>
      </c>
      <c r="C561">
        <v>217</v>
      </c>
      <c r="E561" t="s">
        <v>26</v>
      </c>
      <c r="I561">
        <v>22.3</v>
      </c>
      <c r="K561">
        <v>84.7</v>
      </c>
      <c r="L561">
        <v>49.4</v>
      </c>
      <c r="M561">
        <v>49.4</v>
      </c>
      <c r="N561">
        <v>0.21</v>
      </c>
      <c r="O561">
        <v>0.8</v>
      </c>
      <c r="P561">
        <v>7.39</v>
      </c>
      <c r="Q561">
        <v>55</v>
      </c>
      <c r="R561" s="3">
        <v>44321</v>
      </c>
      <c r="S561">
        <v>20</v>
      </c>
      <c r="T561">
        <v>130</v>
      </c>
      <c r="U561">
        <v>67</v>
      </c>
      <c r="V561">
        <v>104</v>
      </c>
      <c r="W561">
        <v>0</v>
      </c>
      <c r="X561">
        <v>37.9</v>
      </c>
      <c r="Y561" s="48">
        <f t="shared" si="16"/>
        <v>88</v>
      </c>
      <c r="Z561">
        <v>138</v>
      </c>
      <c r="AA561">
        <f t="shared" si="17"/>
        <v>1</v>
      </c>
    </row>
    <row r="562" spans="1:27" x14ac:dyDescent="0.25">
      <c r="A562">
        <v>138</v>
      </c>
      <c r="B562">
        <v>0.2</v>
      </c>
      <c r="C562">
        <v>265</v>
      </c>
      <c r="E562" t="s">
        <v>26</v>
      </c>
      <c r="I562">
        <v>24.8</v>
      </c>
      <c r="K562">
        <v>87.1</v>
      </c>
      <c r="L562">
        <v>55.1</v>
      </c>
      <c r="M562">
        <v>55.8</v>
      </c>
      <c r="N562">
        <v>0.21</v>
      </c>
      <c r="O562">
        <v>0.87</v>
      </c>
      <c r="P562">
        <v>7.35</v>
      </c>
      <c r="Q562">
        <v>55</v>
      </c>
      <c r="R562" s="3">
        <v>44322</v>
      </c>
      <c r="S562">
        <v>20</v>
      </c>
      <c r="T562">
        <v>132</v>
      </c>
      <c r="U562">
        <v>56</v>
      </c>
      <c r="V562">
        <v>74</v>
      </c>
      <c r="W562">
        <v>10</v>
      </c>
      <c r="X562">
        <v>37.299999999999997</v>
      </c>
      <c r="Y562" s="48">
        <f t="shared" si="16"/>
        <v>81.333333333333329</v>
      </c>
      <c r="Z562">
        <v>138</v>
      </c>
      <c r="AA562">
        <f t="shared" si="17"/>
        <v>1</v>
      </c>
    </row>
    <row r="563" spans="1:27" x14ac:dyDescent="0.25">
      <c r="A563">
        <v>138</v>
      </c>
      <c r="B563">
        <v>0.45</v>
      </c>
      <c r="C563">
        <v>334</v>
      </c>
      <c r="E563" t="s">
        <v>26</v>
      </c>
      <c r="I563">
        <v>29.3</v>
      </c>
      <c r="K563">
        <v>88.2</v>
      </c>
      <c r="L563">
        <v>60.6</v>
      </c>
      <c r="M563">
        <v>57.2</v>
      </c>
      <c r="N563">
        <v>0.21</v>
      </c>
      <c r="O563">
        <v>0.7</v>
      </c>
      <c r="P563">
        <v>7.33</v>
      </c>
      <c r="Q563">
        <v>55</v>
      </c>
      <c r="R563" s="3">
        <v>44323</v>
      </c>
      <c r="S563">
        <v>19</v>
      </c>
      <c r="T563">
        <v>189</v>
      </c>
      <c r="U563">
        <v>116</v>
      </c>
      <c r="V563">
        <v>85</v>
      </c>
      <c r="W563">
        <v>11</v>
      </c>
      <c r="X563">
        <v>39.299999999999997</v>
      </c>
      <c r="Y563" s="48">
        <f t="shared" si="16"/>
        <v>140.33333333333334</v>
      </c>
      <c r="Z563">
        <v>138</v>
      </c>
      <c r="AA563">
        <f t="shared" si="17"/>
        <v>1</v>
      </c>
    </row>
    <row r="564" spans="1:27" x14ac:dyDescent="0.25">
      <c r="A564">
        <v>138</v>
      </c>
      <c r="B564">
        <v>0.67</v>
      </c>
      <c r="C564">
        <v>298</v>
      </c>
      <c r="E564" t="s">
        <v>26</v>
      </c>
      <c r="I564">
        <v>27.4</v>
      </c>
      <c r="J564">
        <v>0.51</v>
      </c>
      <c r="K564">
        <v>85</v>
      </c>
      <c r="L564">
        <v>54.9</v>
      </c>
      <c r="M564">
        <v>49.6</v>
      </c>
      <c r="N564">
        <v>0.21</v>
      </c>
      <c r="O564">
        <v>0.98</v>
      </c>
      <c r="P564">
        <v>7.4</v>
      </c>
      <c r="Q564">
        <v>55</v>
      </c>
      <c r="R564" s="3">
        <v>44325</v>
      </c>
      <c r="S564">
        <v>29</v>
      </c>
      <c r="T564">
        <v>118</v>
      </c>
      <c r="U564">
        <v>62</v>
      </c>
      <c r="V564">
        <v>90</v>
      </c>
      <c r="W564">
        <v>11</v>
      </c>
      <c r="X564">
        <v>38.4</v>
      </c>
      <c r="Y564" s="48">
        <f t="shared" si="16"/>
        <v>80.666666666666671</v>
      </c>
      <c r="Z564">
        <v>138</v>
      </c>
      <c r="AA564">
        <f t="shared" si="17"/>
        <v>1</v>
      </c>
    </row>
    <row r="565" spans="1:27" x14ac:dyDescent="0.25">
      <c r="A565">
        <v>138</v>
      </c>
      <c r="B565">
        <v>0.86</v>
      </c>
      <c r="C565">
        <v>350</v>
      </c>
      <c r="E565" t="s">
        <v>26</v>
      </c>
      <c r="I565">
        <v>27.2</v>
      </c>
      <c r="J565">
        <v>0.37</v>
      </c>
      <c r="K565">
        <v>83.6</v>
      </c>
      <c r="L565">
        <v>84.5</v>
      </c>
      <c r="M565">
        <v>55.9</v>
      </c>
      <c r="N565">
        <v>0.21</v>
      </c>
      <c r="O565">
        <v>0.99</v>
      </c>
      <c r="P565">
        <v>7.24</v>
      </c>
      <c r="Q565">
        <v>55</v>
      </c>
      <c r="R565" s="3">
        <v>44325</v>
      </c>
      <c r="S565">
        <v>30</v>
      </c>
      <c r="T565">
        <v>110</v>
      </c>
      <c r="U565">
        <v>62</v>
      </c>
      <c r="V565">
        <v>95</v>
      </c>
      <c r="W565">
        <v>11</v>
      </c>
      <c r="X565">
        <v>33</v>
      </c>
      <c r="Y565" s="48">
        <f t="shared" si="16"/>
        <v>78</v>
      </c>
      <c r="Z565">
        <v>138</v>
      </c>
      <c r="AA565">
        <f t="shared" si="17"/>
        <v>1</v>
      </c>
    </row>
    <row r="566" spans="1:27" x14ac:dyDescent="0.25">
      <c r="A566">
        <v>138</v>
      </c>
      <c r="B566">
        <v>0.62</v>
      </c>
      <c r="C566">
        <v>340</v>
      </c>
      <c r="E566" t="s">
        <v>26</v>
      </c>
      <c r="I566">
        <v>26.7</v>
      </c>
      <c r="K566">
        <v>86.3</v>
      </c>
      <c r="L566">
        <v>98.5</v>
      </c>
      <c r="M566">
        <v>56.7</v>
      </c>
      <c r="N566">
        <v>0.21</v>
      </c>
      <c r="O566">
        <v>1.03</v>
      </c>
      <c r="P566">
        <v>7.23</v>
      </c>
      <c r="Q566">
        <v>55</v>
      </c>
      <c r="R566" s="3">
        <v>44326</v>
      </c>
      <c r="S566">
        <v>20</v>
      </c>
      <c r="T566">
        <v>116</v>
      </c>
      <c r="U566">
        <v>66</v>
      </c>
      <c r="V566">
        <v>108</v>
      </c>
      <c r="W566">
        <v>11</v>
      </c>
      <c r="X566">
        <v>38.200000000000003</v>
      </c>
      <c r="Y566" s="48">
        <f t="shared" si="16"/>
        <v>82.666666666666671</v>
      </c>
      <c r="Z566">
        <v>138</v>
      </c>
      <c r="AA566">
        <f t="shared" si="17"/>
        <v>1</v>
      </c>
    </row>
    <row r="567" spans="1:27" x14ac:dyDescent="0.25">
      <c r="A567">
        <v>138</v>
      </c>
      <c r="B567">
        <v>0.74</v>
      </c>
      <c r="C567">
        <v>363</v>
      </c>
      <c r="D567">
        <v>312</v>
      </c>
      <c r="E567" t="s">
        <v>26</v>
      </c>
      <c r="G567">
        <v>727</v>
      </c>
      <c r="I567">
        <v>35.799999999999997</v>
      </c>
      <c r="K567">
        <v>82.8</v>
      </c>
      <c r="L567">
        <v>76.599999999999994</v>
      </c>
      <c r="M567">
        <v>35.5</v>
      </c>
      <c r="N567">
        <v>0.21</v>
      </c>
      <c r="O567">
        <v>1.35</v>
      </c>
      <c r="P567">
        <v>7.38</v>
      </c>
      <c r="Q567">
        <v>55</v>
      </c>
      <c r="R567" s="3">
        <v>44327</v>
      </c>
      <c r="S567">
        <v>22</v>
      </c>
      <c r="T567">
        <v>130</v>
      </c>
      <c r="U567">
        <v>72</v>
      </c>
      <c r="V567">
        <v>117</v>
      </c>
      <c r="W567">
        <v>0</v>
      </c>
      <c r="X567">
        <v>37.700000000000003</v>
      </c>
      <c r="Y567" s="48">
        <f t="shared" si="16"/>
        <v>91.333333333333329</v>
      </c>
      <c r="Z567">
        <v>138</v>
      </c>
      <c r="AA567">
        <f t="shared" si="17"/>
        <v>1</v>
      </c>
    </row>
    <row r="568" spans="1:27" x14ac:dyDescent="0.25">
      <c r="A568">
        <v>138</v>
      </c>
      <c r="B568">
        <v>1.1599999999999999</v>
      </c>
      <c r="C568">
        <v>400</v>
      </c>
      <c r="E568" t="s">
        <v>26</v>
      </c>
      <c r="I568">
        <v>34.5</v>
      </c>
      <c r="K568">
        <v>54.1</v>
      </c>
      <c r="L568">
        <v>85.1</v>
      </c>
      <c r="M568">
        <v>31.8</v>
      </c>
      <c r="N568">
        <v>0.21</v>
      </c>
      <c r="O568">
        <v>1.3</v>
      </c>
      <c r="P568">
        <v>7.33</v>
      </c>
      <c r="Q568">
        <v>55</v>
      </c>
      <c r="R568" s="3">
        <v>44329</v>
      </c>
      <c r="S568">
        <v>22</v>
      </c>
      <c r="T568">
        <v>119</v>
      </c>
      <c r="U568">
        <v>67</v>
      </c>
      <c r="V568">
        <v>100</v>
      </c>
      <c r="W568">
        <v>11</v>
      </c>
      <c r="X568">
        <v>38.299999999999997</v>
      </c>
      <c r="Y568" s="48">
        <f t="shared" si="16"/>
        <v>84.333333333333329</v>
      </c>
      <c r="Z568">
        <v>138</v>
      </c>
      <c r="AA568">
        <f t="shared" si="17"/>
        <v>1</v>
      </c>
    </row>
    <row r="569" spans="1:27" x14ac:dyDescent="0.25">
      <c r="A569">
        <v>138</v>
      </c>
      <c r="B569">
        <v>1.1000000000000001</v>
      </c>
      <c r="C569">
        <v>381</v>
      </c>
      <c r="E569" t="s">
        <v>26</v>
      </c>
      <c r="I569">
        <v>49.6</v>
      </c>
      <c r="K569">
        <v>67.2</v>
      </c>
      <c r="L569">
        <v>96.9</v>
      </c>
      <c r="M569">
        <v>39.200000000000003</v>
      </c>
      <c r="N569">
        <v>0.21</v>
      </c>
      <c r="O569">
        <v>1.38</v>
      </c>
      <c r="P569">
        <v>7.26</v>
      </c>
      <c r="Q569">
        <v>55</v>
      </c>
      <c r="R569" s="3">
        <v>44331</v>
      </c>
      <c r="S569">
        <v>15</v>
      </c>
      <c r="T569">
        <v>125</v>
      </c>
      <c r="U569">
        <v>66</v>
      </c>
      <c r="V569">
        <v>110</v>
      </c>
      <c r="W569">
        <v>0</v>
      </c>
      <c r="X569">
        <v>38.4</v>
      </c>
      <c r="Y569" s="48">
        <f t="shared" si="16"/>
        <v>85.666666666666671</v>
      </c>
      <c r="Z569">
        <v>138</v>
      </c>
      <c r="AA569">
        <f t="shared" si="17"/>
        <v>1</v>
      </c>
    </row>
    <row r="570" spans="1:27" x14ac:dyDescent="0.25">
      <c r="A570">
        <v>138</v>
      </c>
      <c r="B570">
        <v>1.26</v>
      </c>
      <c r="C570">
        <v>404</v>
      </c>
      <c r="E570" t="s">
        <v>26</v>
      </c>
      <c r="G570">
        <v>589</v>
      </c>
      <c r="I570">
        <v>51.5</v>
      </c>
      <c r="K570">
        <v>81.7</v>
      </c>
      <c r="L570">
        <v>75.099999999999994</v>
      </c>
      <c r="M570">
        <v>35</v>
      </c>
      <c r="N570">
        <v>0.21</v>
      </c>
      <c r="O570">
        <v>1.47</v>
      </c>
      <c r="P570">
        <v>7.35</v>
      </c>
      <c r="Q570">
        <v>55</v>
      </c>
      <c r="R570" s="3">
        <v>44331</v>
      </c>
      <c r="S570">
        <v>22</v>
      </c>
      <c r="T570">
        <v>101</v>
      </c>
      <c r="U570">
        <v>59</v>
      </c>
      <c r="V570">
        <v>89</v>
      </c>
      <c r="W570">
        <v>3</v>
      </c>
      <c r="X570">
        <v>38.200000000000003</v>
      </c>
      <c r="Y570" s="48">
        <f t="shared" si="16"/>
        <v>73</v>
      </c>
      <c r="Z570">
        <v>138</v>
      </c>
      <c r="AA570">
        <f t="shared" si="17"/>
        <v>1</v>
      </c>
    </row>
    <row r="571" spans="1:27" x14ac:dyDescent="0.25">
      <c r="A571">
        <v>138</v>
      </c>
      <c r="B571">
        <v>1.1000000000000001</v>
      </c>
      <c r="C571">
        <v>424</v>
      </c>
      <c r="E571" t="s">
        <v>26</v>
      </c>
      <c r="I571">
        <v>59.9</v>
      </c>
      <c r="K571">
        <v>52</v>
      </c>
      <c r="L571">
        <v>95.4</v>
      </c>
      <c r="M571">
        <v>36.6</v>
      </c>
      <c r="N571">
        <v>0.21</v>
      </c>
      <c r="O571">
        <v>1.52</v>
      </c>
      <c r="P571">
        <v>7.2</v>
      </c>
      <c r="Q571">
        <v>55</v>
      </c>
      <c r="R571" s="3">
        <v>44333</v>
      </c>
      <c r="S571">
        <v>23</v>
      </c>
      <c r="T571">
        <v>99</v>
      </c>
      <c r="U571">
        <v>61</v>
      </c>
      <c r="V571">
        <v>97</v>
      </c>
      <c r="W571">
        <v>3</v>
      </c>
      <c r="X571">
        <v>38.1</v>
      </c>
      <c r="Y571" s="48">
        <f t="shared" si="16"/>
        <v>73.666666666666671</v>
      </c>
      <c r="Z571">
        <v>138</v>
      </c>
      <c r="AA571">
        <f t="shared" si="17"/>
        <v>1</v>
      </c>
    </row>
    <row r="572" spans="1:27" x14ac:dyDescent="0.25">
      <c r="A572">
        <v>138</v>
      </c>
      <c r="B572">
        <v>1.03</v>
      </c>
      <c r="C572">
        <v>412</v>
      </c>
      <c r="E572" t="s">
        <v>26</v>
      </c>
      <c r="I572">
        <v>64.599999999999994</v>
      </c>
      <c r="J572">
        <v>1.07</v>
      </c>
      <c r="K572">
        <v>70.3</v>
      </c>
      <c r="L572">
        <v>78.3</v>
      </c>
      <c r="M572">
        <v>42.2</v>
      </c>
      <c r="N572">
        <v>0.21</v>
      </c>
      <c r="O572">
        <v>2.0699999999999998</v>
      </c>
      <c r="P572">
        <v>7.29</v>
      </c>
      <c r="Q572">
        <v>55</v>
      </c>
      <c r="R572" s="3">
        <v>44334</v>
      </c>
      <c r="S572">
        <v>20</v>
      </c>
      <c r="T572">
        <v>102</v>
      </c>
      <c r="U572">
        <v>61</v>
      </c>
      <c r="V572">
        <v>106</v>
      </c>
      <c r="W572">
        <v>11</v>
      </c>
      <c r="X572">
        <v>36.799999999999997</v>
      </c>
      <c r="Y572" s="48">
        <f t="shared" si="16"/>
        <v>74.666666666666671</v>
      </c>
      <c r="Z572">
        <v>138</v>
      </c>
      <c r="AA572">
        <f t="shared" si="17"/>
        <v>1</v>
      </c>
    </row>
    <row r="573" spans="1:27" x14ac:dyDescent="0.25">
      <c r="A573">
        <v>138</v>
      </c>
      <c r="B573">
        <v>0.97</v>
      </c>
      <c r="C573">
        <v>431</v>
      </c>
      <c r="E573" t="s">
        <v>26</v>
      </c>
      <c r="G573">
        <v>1115</v>
      </c>
      <c r="I573">
        <v>71.3</v>
      </c>
      <c r="K573">
        <v>73.599999999999994</v>
      </c>
      <c r="L573">
        <v>86.1</v>
      </c>
      <c r="M573">
        <v>44.9</v>
      </c>
      <c r="N573">
        <v>0.21</v>
      </c>
      <c r="O573">
        <v>2.4700000000000002</v>
      </c>
      <c r="P573">
        <v>7.22</v>
      </c>
      <c r="Q573">
        <v>55</v>
      </c>
      <c r="R573" s="3">
        <v>44335</v>
      </c>
      <c r="S573">
        <v>24</v>
      </c>
      <c r="T573">
        <v>110</v>
      </c>
      <c r="U573">
        <v>66</v>
      </c>
      <c r="V573">
        <v>109</v>
      </c>
      <c r="W573">
        <v>11</v>
      </c>
      <c r="X573">
        <v>37</v>
      </c>
      <c r="Y573" s="48">
        <f t="shared" si="16"/>
        <v>80.666666666666671</v>
      </c>
      <c r="Z573">
        <v>138</v>
      </c>
      <c r="AA573">
        <f t="shared" si="17"/>
        <v>1</v>
      </c>
    </row>
    <row r="574" spans="1:27" x14ac:dyDescent="0.25">
      <c r="A574">
        <v>138</v>
      </c>
      <c r="B574">
        <v>0.88</v>
      </c>
      <c r="C574">
        <v>424</v>
      </c>
      <c r="E574" t="s">
        <v>26</v>
      </c>
      <c r="I574">
        <v>79.3</v>
      </c>
      <c r="K574">
        <v>71.400000000000006</v>
      </c>
      <c r="L574">
        <v>93.4</v>
      </c>
      <c r="M574">
        <v>44.9</v>
      </c>
      <c r="N574">
        <v>0.21</v>
      </c>
      <c r="O574">
        <v>3.23</v>
      </c>
      <c r="P574">
        <v>7.14</v>
      </c>
      <c r="Q574">
        <v>55</v>
      </c>
      <c r="R574" s="3">
        <v>44336</v>
      </c>
      <c r="S574">
        <v>34</v>
      </c>
      <c r="T574">
        <v>110</v>
      </c>
      <c r="U574">
        <v>60</v>
      </c>
      <c r="V574">
        <v>130</v>
      </c>
      <c r="W574">
        <v>10</v>
      </c>
      <c r="X574">
        <v>37.9</v>
      </c>
      <c r="Y574" s="48">
        <f t="shared" si="16"/>
        <v>76.666666666666671</v>
      </c>
      <c r="Z574">
        <v>138</v>
      </c>
      <c r="AA574">
        <f t="shared" si="17"/>
        <v>1</v>
      </c>
    </row>
    <row r="575" spans="1:27" x14ac:dyDescent="0.25">
      <c r="A575">
        <v>138</v>
      </c>
      <c r="B575">
        <v>0.7</v>
      </c>
      <c r="C575">
        <v>356</v>
      </c>
      <c r="E575" t="s">
        <v>26</v>
      </c>
      <c r="I575">
        <v>74.2</v>
      </c>
      <c r="K575">
        <v>76.900000000000006</v>
      </c>
      <c r="L575">
        <v>94.3</v>
      </c>
      <c r="M575">
        <v>50.7</v>
      </c>
      <c r="N575">
        <v>1</v>
      </c>
      <c r="O575">
        <v>4.57</v>
      </c>
      <c r="P575">
        <v>7.15</v>
      </c>
      <c r="Q575">
        <v>55</v>
      </c>
      <c r="R575" s="3">
        <v>44337</v>
      </c>
      <c r="S575">
        <v>24</v>
      </c>
      <c r="T575">
        <v>104</v>
      </c>
      <c r="U575">
        <v>62</v>
      </c>
      <c r="V575">
        <v>107</v>
      </c>
      <c r="W575">
        <v>10</v>
      </c>
      <c r="X575">
        <v>36.200000000000003</v>
      </c>
      <c r="Y575" s="48">
        <f t="shared" si="16"/>
        <v>76</v>
      </c>
      <c r="Z575">
        <v>138</v>
      </c>
      <c r="AA575">
        <f t="shared" si="17"/>
        <v>1</v>
      </c>
    </row>
    <row r="576" spans="1:27" x14ac:dyDescent="0.25">
      <c r="A576">
        <v>138</v>
      </c>
      <c r="B576">
        <v>0.61</v>
      </c>
      <c r="C576">
        <v>324</v>
      </c>
      <c r="E576" t="s">
        <v>26</v>
      </c>
      <c r="I576">
        <v>103.4</v>
      </c>
      <c r="K576">
        <v>71.3</v>
      </c>
      <c r="L576">
        <v>101.1</v>
      </c>
      <c r="M576">
        <v>46</v>
      </c>
      <c r="N576">
        <v>0.21</v>
      </c>
      <c r="O576">
        <v>5.58</v>
      </c>
      <c r="P576">
        <v>7.06</v>
      </c>
      <c r="Q576">
        <v>55</v>
      </c>
      <c r="R576" s="3">
        <v>44338</v>
      </c>
      <c r="S576">
        <v>14</v>
      </c>
      <c r="T576">
        <v>108</v>
      </c>
      <c r="U576">
        <v>67</v>
      </c>
      <c r="V576">
        <v>110</v>
      </c>
      <c r="W576">
        <v>3</v>
      </c>
      <c r="X576">
        <v>36.4</v>
      </c>
      <c r="Y576" s="48">
        <f t="shared" si="16"/>
        <v>80.666666666666671</v>
      </c>
      <c r="Z576">
        <v>138</v>
      </c>
      <c r="AA576">
        <f t="shared" si="17"/>
        <v>1</v>
      </c>
    </row>
    <row r="577" spans="1:27" x14ac:dyDescent="0.25">
      <c r="A577">
        <v>140</v>
      </c>
      <c r="B577">
        <v>0.81</v>
      </c>
      <c r="C577">
        <v>196</v>
      </c>
      <c r="D577">
        <v>306</v>
      </c>
      <c r="E577" t="s">
        <v>26</v>
      </c>
      <c r="G577">
        <v>1635</v>
      </c>
      <c r="I577">
        <v>19</v>
      </c>
      <c r="J577">
        <v>0.99</v>
      </c>
      <c r="K577">
        <v>87.1</v>
      </c>
      <c r="L577">
        <v>27.6</v>
      </c>
      <c r="M577">
        <v>45.7</v>
      </c>
      <c r="N577">
        <v>0.21</v>
      </c>
      <c r="O577">
        <v>0.88</v>
      </c>
      <c r="P577">
        <v>7.48</v>
      </c>
      <c r="Q577">
        <v>61</v>
      </c>
      <c r="R577" s="3">
        <v>44305</v>
      </c>
      <c r="S577">
        <v>18</v>
      </c>
      <c r="T577">
        <v>168</v>
      </c>
      <c r="U577">
        <v>97</v>
      </c>
      <c r="V577">
        <v>69</v>
      </c>
      <c r="W577">
        <v>8</v>
      </c>
      <c r="X577">
        <v>37.799999999999997</v>
      </c>
      <c r="Y577" s="48">
        <f t="shared" si="16"/>
        <v>120.66666666666667</v>
      </c>
      <c r="Z577">
        <v>140</v>
      </c>
      <c r="AA577">
        <f t="shared" si="17"/>
        <v>1</v>
      </c>
    </row>
    <row r="578" spans="1:27" x14ac:dyDescent="0.25">
      <c r="A578">
        <v>140</v>
      </c>
      <c r="B578">
        <v>0.68</v>
      </c>
      <c r="C578">
        <v>276</v>
      </c>
      <c r="E578" t="s">
        <v>26</v>
      </c>
      <c r="I578">
        <v>24.3</v>
      </c>
      <c r="J578">
        <v>0.91</v>
      </c>
      <c r="K578">
        <v>85.2</v>
      </c>
      <c r="L578">
        <v>47.5</v>
      </c>
      <c r="M578">
        <v>55.5</v>
      </c>
      <c r="N578">
        <v>0.21</v>
      </c>
      <c r="O578">
        <v>0.84</v>
      </c>
      <c r="P578">
        <v>7.27</v>
      </c>
      <c r="Q578">
        <v>61</v>
      </c>
      <c r="R578" s="3">
        <v>44306</v>
      </c>
      <c r="S578">
        <v>20</v>
      </c>
      <c r="T578">
        <v>129</v>
      </c>
      <c r="U578">
        <v>73</v>
      </c>
      <c r="V578">
        <v>63</v>
      </c>
      <c r="W578">
        <v>0</v>
      </c>
      <c r="X578">
        <v>35</v>
      </c>
      <c r="Y578" s="48">
        <f t="shared" ref="Y578:Y641" si="18">IF(OR(T578="",U578=""),"",(T578+(2*U578))/3)</f>
        <v>91.666666666666671</v>
      </c>
      <c r="Z578">
        <v>140</v>
      </c>
      <c r="AA578">
        <f t="shared" ref="AA578:AA641" si="19">IF(A578="",0,IF(COUNTIF(B578:Y578,"")&gt;0,1,0))</f>
        <v>1</v>
      </c>
    </row>
    <row r="579" spans="1:27" x14ac:dyDescent="0.25">
      <c r="A579">
        <v>140</v>
      </c>
      <c r="B579">
        <v>0.98</v>
      </c>
      <c r="C579">
        <v>284</v>
      </c>
      <c r="E579" t="s">
        <v>26</v>
      </c>
      <c r="H579">
        <v>3</v>
      </c>
      <c r="I579">
        <v>15</v>
      </c>
      <c r="J579">
        <v>0.65</v>
      </c>
      <c r="K579">
        <v>79.900000000000006</v>
      </c>
      <c r="L579">
        <v>58.5</v>
      </c>
      <c r="M579">
        <v>46.6</v>
      </c>
      <c r="N579">
        <v>0.21</v>
      </c>
      <c r="O579">
        <v>0.56999999999999995</v>
      </c>
      <c r="P579">
        <v>7.31</v>
      </c>
      <c r="Q579">
        <v>61</v>
      </c>
      <c r="R579" s="3">
        <v>44307</v>
      </c>
      <c r="S579">
        <v>22</v>
      </c>
      <c r="T579">
        <v>130</v>
      </c>
      <c r="U579">
        <v>80</v>
      </c>
      <c r="V579">
        <v>72</v>
      </c>
      <c r="W579">
        <v>3</v>
      </c>
      <c r="X579">
        <v>34</v>
      </c>
      <c r="Y579" s="48">
        <f t="shared" si="18"/>
        <v>96.666666666666671</v>
      </c>
      <c r="Z579">
        <v>140</v>
      </c>
      <c r="AA579">
        <f t="shared" si="19"/>
        <v>1</v>
      </c>
    </row>
    <row r="580" spans="1:27" x14ac:dyDescent="0.25">
      <c r="A580">
        <v>140</v>
      </c>
      <c r="B580">
        <v>0.63</v>
      </c>
      <c r="C580">
        <v>182</v>
      </c>
      <c r="E580" t="s">
        <v>26</v>
      </c>
      <c r="I580">
        <v>13</v>
      </c>
      <c r="J580">
        <v>0.42</v>
      </c>
      <c r="K580">
        <v>93</v>
      </c>
      <c r="L580">
        <v>45.8</v>
      </c>
      <c r="M580">
        <v>62.5</v>
      </c>
      <c r="N580">
        <v>0.21</v>
      </c>
      <c r="O580">
        <v>0.48</v>
      </c>
      <c r="P580">
        <v>7.4</v>
      </c>
      <c r="Q580">
        <v>61</v>
      </c>
      <c r="R580" s="3">
        <v>44307</v>
      </c>
      <c r="S580">
        <v>22</v>
      </c>
      <c r="T580">
        <v>128</v>
      </c>
      <c r="U580">
        <v>78</v>
      </c>
      <c r="V580">
        <v>54</v>
      </c>
      <c r="W580">
        <v>3</v>
      </c>
      <c r="X580">
        <v>35</v>
      </c>
      <c r="Y580" s="48">
        <f t="shared" si="18"/>
        <v>94.666666666666671</v>
      </c>
      <c r="Z580">
        <v>140</v>
      </c>
      <c r="AA580">
        <f t="shared" si="19"/>
        <v>1</v>
      </c>
    </row>
    <row r="581" spans="1:27" x14ac:dyDescent="0.25">
      <c r="A581">
        <v>140</v>
      </c>
      <c r="B581">
        <v>0.33</v>
      </c>
      <c r="C581">
        <v>140</v>
      </c>
      <c r="E581" t="s">
        <v>26</v>
      </c>
      <c r="I581">
        <v>12.4</v>
      </c>
      <c r="J581">
        <v>0.28000000000000003</v>
      </c>
      <c r="K581">
        <v>91.6</v>
      </c>
      <c r="L581">
        <v>51.6</v>
      </c>
      <c r="M581">
        <v>64.400000000000006</v>
      </c>
      <c r="N581">
        <v>0.21</v>
      </c>
      <c r="O581">
        <v>0.46</v>
      </c>
      <c r="P581">
        <v>7.34</v>
      </c>
      <c r="Q581">
        <v>61</v>
      </c>
      <c r="R581" s="3">
        <v>44309</v>
      </c>
      <c r="S581">
        <v>22</v>
      </c>
      <c r="T581">
        <v>128</v>
      </c>
      <c r="U581">
        <v>73</v>
      </c>
      <c r="V581">
        <v>66</v>
      </c>
      <c r="W581">
        <v>0</v>
      </c>
      <c r="X581">
        <v>35</v>
      </c>
      <c r="Y581" s="48">
        <f t="shared" si="18"/>
        <v>91.333333333333329</v>
      </c>
      <c r="Z581">
        <v>140</v>
      </c>
      <c r="AA581">
        <f t="shared" si="19"/>
        <v>1</v>
      </c>
    </row>
    <row r="582" spans="1:27" x14ac:dyDescent="0.25">
      <c r="A582">
        <v>140</v>
      </c>
      <c r="B582">
        <v>0.52</v>
      </c>
      <c r="C582">
        <v>155</v>
      </c>
      <c r="E582" t="s">
        <v>26</v>
      </c>
      <c r="I582">
        <v>15.7</v>
      </c>
      <c r="K582">
        <v>84.9</v>
      </c>
      <c r="L582">
        <v>46.4</v>
      </c>
      <c r="M582">
        <v>48.9</v>
      </c>
      <c r="N582">
        <v>0.21</v>
      </c>
      <c r="O582">
        <v>0.5</v>
      </c>
      <c r="P582">
        <v>7.4</v>
      </c>
      <c r="Q582">
        <v>61</v>
      </c>
      <c r="R582" s="3">
        <v>44309</v>
      </c>
      <c r="S582">
        <v>22</v>
      </c>
      <c r="T582">
        <v>134</v>
      </c>
      <c r="U582">
        <v>84</v>
      </c>
      <c r="V582">
        <v>65</v>
      </c>
      <c r="W582">
        <v>0</v>
      </c>
      <c r="X582">
        <v>35.5</v>
      </c>
      <c r="Y582" s="48">
        <f t="shared" si="18"/>
        <v>100.66666666666667</v>
      </c>
      <c r="Z582">
        <v>140</v>
      </c>
      <c r="AA582">
        <f t="shared" si="19"/>
        <v>1</v>
      </c>
    </row>
    <row r="583" spans="1:27" x14ac:dyDescent="0.25">
      <c r="A583">
        <v>140</v>
      </c>
      <c r="B583">
        <v>0.65</v>
      </c>
      <c r="C583">
        <v>173</v>
      </c>
      <c r="E583" t="s">
        <v>26</v>
      </c>
      <c r="I583">
        <v>18.3</v>
      </c>
      <c r="K583">
        <v>87.3</v>
      </c>
      <c r="L583">
        <v>50</v>
      </c>
      <c r="M583">
        <v>50</v>
      </c>
      <c r="N583">
        <v>0.21</v>
      </c>
      <c r="O583">
        <v>0.52</v>
      </c>
      <c r="P583">
        <v>7.37</v>
      </c>
      <c r="Q583">
        <v>61</v>
      </c>
      <c r="R583" s="3">
        <v>44311</v>
      </c>
      <c r="S583">
        <v>24</v>
      </c>
      <c r="T583">
        <v>154</v>
      </c>
      <c r="U583">
        <v>85</v>
      </c>
      <c r="V583">
        <v>56</v>
      </c>
      <c r="W583">
        <v>0</v>
      </c>
      <c r="X583">
        <v>34</v>
      </c>
      <c r="Y583" s="48">
        <f t="shared" si="18"/>
        <v>108</v>
      </c>
      <c r="Z583">
        <v>140</v>
      </c>
      <c r="AA583">
        <f t="shared" si="19"/>
        <v>1</v>
      </c>
    </row>
    <row r="584" spans="1:27" x14ac:dyDescent="0.25">
      <c r="A584">
        <v>140</v>
      </c>
      <c r="B584">
        <v>0.34</v>
      </c>
      <c r="C584">
        <v>147</v>
      </c>
      <c r="E584" t="s">
        <v>26</v>
      </c>
      <c r="I584">
        <v>18</v>
      </c>
      <c r="K584">
        <v>88.3</v>
      </c>
      <c r="L584">
        <v>53.1</v>
      </c>
      <c r="M584">
        <v>55.9</v>
      </c>
      <c r="N584">
        <v>0.21</v>
      </c>
      <c r="O584">
        <v>0.61</v>
      </c>
      <c r="P584">
        <v>7.37</v>
      </c>
      <c r="Q584">
        <v>61</v>
      </c>
      <c r="R584" s="3">
        <v>44313</v>
      </c>
      <c r="S584">
        <v>22</v>
      </c>
      <c r="T584">
        <v>116</v>
      </c>
      <c r="U584">
        <v>59</v>
      </c>
      <c r="V584">
        <v>57</v>
      </c>
      <c r="W584">
        <v>0</v>
      </c>
      <c r="X584">
        <v>33.1</v>
      </c>
      <c r="Y584" s="48">
        <f t="shared" si="18"/>
        <v>78</v>
      </c>
      <c r="Z584">
        <v>140</v>
      </c>
      <c r="AA584">
        <f t="shared" si="19"/>
        <v>1</v>
      </c>
    </row>
    <row r="585" spans="1:27" x14ac:dyDescent="0.25">
      <c r="A585">
        <v>140</v>
      </c>
      <c r="B585">
        <v>0.78</v>
      </c>
      <c r="C585">
        <v>187</v>
      </c>
      <c r="E585" t="s">
        <v>26</v>
      </c>
      <c r="I585">
        <v>21.9</v>
      </c>
      <c r="J585">
        <v>0.39</v>
      </c>
      <c r="K585">
        <v>87</v>
      </c>
      <c r="L585">
        <v>72.900000000000006</v>
      </c>
      <c r="M585">
        <v>62.6</v>
      </c>
      <c r="N585">
        <v>0.21</v>
      </c>
      <c r="O585">
        <v>0.51</v>
      </c>
      <c r="P585">
        <v>7.26</v>
      </c>
      <c r="Q585">
        <v>61</v>
      </c>
      <c r="R585" s="3">
        <v>44313</v>
      </c>
      <c r="S585">
        <v>22</v>
      </c>
      <c r="T585">
        <v>106</v>
      </c>
      <c r="U585">
        <v>69</v>
      </c>
      <c r="V585">
        <v>66</v>
      </c>
      <c r="W585">
        <v>0</v>
      </c>
      <c r="X585">
        <v>33.299999999999997</v>
      </c>
      <c r="Y585" s="48">
        <f t="shared" si="18"/>
        <v>81.333333333333329</v>
      </c>
      <c r="Z585">
        <v>140</v>
      </c>
      <c r="AA585">
        <f t="shared" si="19"/>
        <v>1</v>
      </c>
    </row>
    <row r="586" spans="1:27" x14ac:dyDescent="0.25">
      <c r="A586">
        <v>140</v>
      </c>
      <c r="B586">
        <v>0.28000000000000003</v>
      </c>
      <c r="C586">
        <v>190</v>
      </c>
      <c r="E586" t="s">
        <v>26</v>
      </c>
      <c r="I586">
        <v>22.3</v>
      </c>
      <c r="J586">
        <v>0.5</v>
      </c>
      <c r="K586">
        <v>91.6</v>
      </c>
      <c r="L586">
        <v>60.3</v>
      </c>
      <c r="M586">
        <v>63.6</v>
      </c>
      <c r="N586">
        <v>0.21</v>
      </c>
      <c r="O586">
        <v>0.54</v>
      </c>
      <c r="P586">
        <v>7.34</v>
      </c>
      <c r="Q586">
        <v>61</v>
      </c>
      <c r="R586" s="3">
        <v>44315</v>
      </c>
      <c r="S586">
        <v>20</v>
      </c>
      <c r="T586">
        <v>107</v>
      </c>
      <c r="U586">
        <v>66</v>
      </c>
      <c r="V586">
        <v>58</v>
      </c>
      <c r="W586">
        <v>3</v>
      </c>
      <c r="X586">
        <v>34.799999999999997</v>
      </c>
      <c r="Y586" s="48">
        <f t="shared" si="18"/>
        <v>79.666666666666671</v>
      </c>
      <c r="Z586">
        <v>140</v>
      </c>
      <c r="AA586">
        <f t="shared" si="19"/>
        <v>1</v>
      </c>
    </row>
    <row r="587" spans="1:27" x14ac:dyDescent="0.25">
      <c r="A587">
        <v>140</v>
      </c>
      <c r="B587">
        <v>0.47</v>
      </c>
      <c r="C587">
        <v>146</v>
      </c>
      <c r="E587" t="s">
        <v>26</v>
      </c>
      <c r="I587">
        <v>20.399999999999999</v>
      </c>
      <c r="K587">
        <v>87.8</v>
      </c>
      <c r="L587">
        <v>55.4</v>
      </c>
      <c r="M587">
        <v>46</v>
      </c>
      <c r="N587">
        <v>0.21</v>
      </c>
      <c r="O587">
        <v>0.53</v>
      </c>
      <c r="P587">
        <v>7.36</v>
      </c>
      <c r="Q587">
        <v>61</v>
      </c>
      <c r="R587" s="3">
        <v>44316</v>
      </c>
      <c r="S587">
        <v>24</v>
      </c>
      <c r="T587">
        <v>97</v>
      </c>
      <c r="U587">
        <v>59</v>
      </c>
      <c r="V587">
        <v>51</v>
      </c>
      <c r="W587">
        <v>5</v>
      </c>
      <c r="X587">
        <v>34.5</v>
      </c>
      <c r="Y587" s="48">
        <f t="shared" si="18"/>
        <v>71.666666666666671</v>
      </c>
      <c r="Z587">
        <v>140</v>
      </c>
      <c r="AA587">
        <f t="shared" si="19"/>
        <v>1</v>
      </c>
    </row>
    <row r="588" spans="1:27" x14ac:dyDescent="0.25">
      <c r="A588">
        <v>140</v>
      </c>
      <c r="B588">
        <v>1.4</v>
      </c>
      <c r="C588">
        <v>133</v>
      </c>
      <c r="E588" t="s">
        <v>26</v>
      </c>
      <c r="I588">
        <v>22</v>
      </c>
      <c r="K588">
        <v>86.2</v>
      </c>
      <c r="L588">
        <v>39.6</v>
      </c>
      <c r="M588">
        <v>55.9</v>
      </c>
      <c r="N588">
        <v>0.21</v>
      </c>
      <c r="O588">
        <v>0.52</v>
      </c>
      <c r="P588">
        <v>7.31</v>
      </c>
      <c r="Q588">
        <v>61</v>
      </c>
      <c r="R588" s="3">
        <v>44316</v>
      </c>
      <c r="S588">
        <v>22</v>
      </c>
      <c r="T588">
        <v>117</v>
      </c>
      <c r="U588">
        <v>69</v>
      </c>
      <c r="V588">
        <v>69</v>
      </c>
      <c r="W588">
        <v>0</v>
      </c>
      <c r="X588">
        <v>35.1</v>
      </c>
      <c r="Y588" s="48">
        <f t="shared" si="18"/>
        <v>85</v>
      </c>
      <c r="Z588">
        <v>140</v>
      </c>
      <c r="AA588">
        <f t="shared" si="19"/>
        <v>1</v>
      </c>
    </row>
    <row r="589" spans="1:27" x14ac:dyDescent="0.25">
      <c r="A589">
        <v>140</v>
      </c>
      <c r="B589">
        <v>1.73</v>
      </c>
      <c r="C589">
        <v>141</v>
      </c>
      <c r="E589" t="s">
        <v>26</v>
      </c>
      <c r="I589">
        <v>22</v>
      </c>
      <c r="J589">
        <v>0.82</v>
      </c>
      <c r="K589">
        <v>87.8</v>
      </c>
      <c r="L589">
        <v>55.4</v>
      </c>
      <c r="M589">
        <v>43.1</v>
      </c>
      <c r="N589">
        <v>0.21</v>
      </c>
      <c r="O589">
        <v>0.82</v>
      </c>
      <c r="P589">
        <v>7.4</v>
      </c>
      <c r="Q589">
        <v>61</v>
      </c>
      <c r="R589" s="3">
        <v>44316</v>
      </c>
      <c r="S589">
        <v>22</v>
      </c>
      <c r="T589">
        <v>117</v>
      </c>
      <c r="U589">
        <v>69</v>
      </c>
      <c r="V589">
        <v>69</v>
      </c>
      <c r="W589">
        <v>0</v>
      </c>
      <c r="X589">
        <v>35.299999999999997</v>
      </c>
      <c r="Y589" s="48">
        <f t="shared" si="18"/>
        <v>85</v>
      </c>
      <c r="Z589">
        <v>140</v>
      </c>
      <c r="AA589">
        <f t="shared" si="19"/>
        <v>1</v>
      </c>
    </row>
    <row r="590" spans="1:27" x14ac:dyDescent="0.25">
      <c r="A590">
        <v>142</v>
      </c>
      <c r="B590">
        <v>0.96</v>
      </c>
      <c r="C590">
        <v>167</v>
      </c>
      <c r="E590" t="s">
        <v>26</v>
      </c>
      <c r="F590">
        <v>0.53</v>
      </c>
      <c r="G590">
        <v>2332</v>
      </c>
      <c r="H590">
        <v>8.6</v>
      </c>
      <c r="I590">
        <v>37.799999999999997</v>
      </c>
      <c r="J590">
        <v>0.51</v>
      </c>
      <c r="K590">
        <v>75.099999999999994</v>
      </c>
      <c r="L590">
        <v>34.6</v>
      </c>
      <c r="M590">
        <v>41.8</v>
      </c>
      <c r="N590">
        <v>0.21</v>
      </c>
      <c r="O590">
        <v>1.81</v>
      </c>
      <c r="P590">
        <v>7.36</v>
      </c>
      <c r="Q590">
        <v>56</v>
      </c>
      <c r="R590" s="3">
        <v>44305</v>
      </c>
      <c r="S590">
        <v>20</v>
      </c>
      <c r="T590">
        <v>120</v>
      </c>
      <c r="U590">
        <v>78</v>
      </c>
      <c r="V590">
        <v>78</v>
      </c>
      <c r="W590">
        <v>15</v>
      </c>
      <c r="X590">
        <v>37.6</v>
      </c>
      <c r="Y590" s="48">
        <f t="shared" si="18"/>
        <v>92</v>
      </c>
      <c r="Z590">
        <v>142</v>
      </c>
      <c r="AA590">
        <f t="shared" si="19"/>
        <v>1</v>
      </c>
    </row>
    <row r="591" spans="1:27" x14ac:dyDescent="0.25">
      <c r="A591">
        <v>142</v>
      </c>
      <c r="B591">
        <v>0.61</v>
      </c>
      <c r="C591">
        <v>178</v>
      </c>
      <c r="D591">
        <v>828</v>
      </c>
      <c r="E591" t="s">
        <v>26</v>
      </c>
      <c r="F591">
        <v>0.63</v>
      </c>
      <c r="G591">
        <v>2460</v>
      </c>
      <c r="H591">
        <v>8.4</v>
      </c>
      <c r="I591">
        <v>35.4</v>
      </c>
      <c r="J591">
        <v>0.74</v>
      </c>
      <c r="K591">
        <v>98.5</v>
      </c>
      <c r="L591">
        <v>40.299999999999997</v>
      </c>
      <c r="M591">
        <v>143.1</v>
      </c>
      <c r="N591">
        <v>0.21</v>
      </c>
      <c r="O591">
        <v>1.8</v>
      </c>
      <c r="P591">
        <v>7.28</v>
      </c>
      <c r="Q591">
        <v>56</v>
      </c>
      <c r="R591" s="3">
        <v>44306</v>
      </c>
      <c r="S591">
        <v>20</v>
      </c>
      <c r="T591">
        <v>108</v>
      </c>
      <c r="U591">
        <v>63</v>
      </c>
      <c r="V591">
        <v>65</v>
      </c>
      <c r="W591">
        <v>2</v>
      </c>
      <c r="X591">
        <v>37</v>
      </c>
      <c r="Y591" s="48">
        <f t="shared" si="18"/>
        <v>78</v>
      </c>
      <c r="Z591">
        <v>142</v>
      </c>
      <c r="AA591">
        <f t="shared" si="19"/>
        <v>0</v>
      </c>
    </row>
    <row r="592" spans="1:27" x14ac:dyDescent="0.25">
      <c r="A592">
        <v>142</v>
      </c>
      <c r="B592">
        <v>0.37</v>
      </c>
      <c r="C592">
        <v>182</v>
      </c>
      <c r="D592">
        <v>760</v>
      </c>
      <c r="E592" t="s">
        <v>26</v>
      </c>
      <c r="F592">
        <v>0.93</v>
      </c>
      <c r="G592">
        <v>2560</v>
      </c>
      <c r="H592">
        <v>5.9</v>
      </c>
      <c r="I592">
        <v>13.8</v>
      </c>
      <c r="J592">
        <v>0.56999999999999995</v>
      </c>
      <c r="K592">
        <v>95.9</v>
      </c>
      <c r="L592">
        <v>42.8</v>
      </c>
      <c r="M592">
        <v>67.2</v>
      </c>
      <c r="N592">
        <v>0.21</v>
      </c>
      <c r="O592">
        <v>1.17</v>
      </c>
      <c r="P592">
        <v>7.3</v>
      </c>
      <c r="Q592">
        <v>56</v>
      </c>
      <c r="R592" s="3">
        <v>44307</v>
      </c>
      <c r="S592">
        <v>63</v>
      </c>
      <c r="T592">
        <v>114</v>
      </c>
      <c r="U592">
        <v>67</v>
      </c>
      <c r="V592">
        <v>63</v>
      </c>
      <c r="W592">
        <v>3</v>
      </c>
      <c r="X592">
        <v>36.799999999999997</v>
      </c>
      <c r="Y592" s="48">
        <f t="shared" si="18"/>
        <v>82.666666666666671</v>
      </c>
      <c r="Z592">
        <v>142</v>
      </c>
      <c r="AA592">
        <f t="shared" si="19"/>
        <v>0</v>
      </c>
    </row>
    <row r="593" spans="1:27" x14ac:dyDescent="0.25">
      <c r="A593">
        <v>142</v>
      </c>
      <c r="B593">
        <v>0.47</v>
      </c>
      <c r="C593">
        <v>122</v>
      </c>
      <c r="E593" t="s">
        <v>26</v>
      </c>
      <c r="I593">
        <v>21.5</v>
      </c>
      <c r="J593">
        <v>0.52</v>
      </c>
      <c r="K593">
        <v>80.7</v>
      </c>
      <c r="L593">
        <v>53.9</v>
      </c>
      <c r="M593">
        <v>45.5</v>
      </c>
      <c r="N593">
        <v>0.45</v>
      </c>
      <c r="O593">
        <v>0.93</v>
      </c>
      <c r="P593">
        <v>7.32</v>
      </c>
      <c r="Q593">
        <v>56</v>
      </c>
      <c r="R593" s="3">
        <v>44309</v>
      </c>
      <c r="S593">
        <v>22</v>
      </c>
      <c r="T593">
        <v>105</v>
      </c>
      <c r="U593">
        <v>58</v>
      </c>
      <c r="V593">
        <v>68</v>
      </c>
      <c r="W593">
        <v>0</v>
      </c>
      <c r="X593">
        <v>37</v>
      </c>
      <c r="Y593" s="48">
        <f t="shared" si="18"/>
        <v>73.666666666666671</v>
      </c>
      <c r="Z593">
        <v>142</v>
      </c>
      <c r="AA593">
        <f t="shared" si="19"/>
        <v>1</v>
      </c>
    </row>
    <row r="594" spans="1:27" x14ac:dyDescent="0.25">
      <c r="A594">
        <v>142</v>
      </c>
      <c r="B594">
        <v>0.49</v>
      </c>
      <c r="C594">
        <v>131</v>
      </c>
      <c r="E594" t="s">
        <v>26</v>
      </c>
      <c r="I594">
        <v>20.100000000000001</v>
      </c>
      <c r="K594">
        <v>90</v>
      </c>
      <c r="L594">
        <v>42.3</v>
      </c>
      <c r="M594">
        <v>55.4</v>
      </c>
      <c r="N594">
        <v>0.21</v>
      </c>
      <c r="O594">
        <v>0.75</v>
      </c>
      <c r="P594">
        <v>7.4</v>
      </c>
      <c r="Q594">
        <v>56</v>
      </c>
      <c r="R594" s="3">
        <v>44311</v>
      </c>
      <c r="S594">
        <v>21</v>
      </c>
      <c r="T594">
        <v>102</v>
      </c>
      <c r="U594">
        <v>200</v>
      </c>
      <c r="V594">
        <v>59</v>
      </c>
      <c r="W594">
        <v>0</v>
      </c>
      <c r="X594">
        <v>34.799999999999997</v>
      </c>
      <c r="Y594" s="48">
        <f t="shared" si="18"/>
        <v>167.33333333333334</v>
      </c>
      <c r="Z594">
        <v>142</v>
      </c>
      <c r="AA594">
        <f t="shared" si="19"/>
        <v>1</v>
      </c>
    </row>
    <row r="595" spans="1:27" x14ac:dyDescent="0.25">
      <c r="A595">
        <v>142</v>
      </c>
      <c r="B595">
        <v>0.31</v>
      </c>
      <c r="C595">
        <v>147</v>
      </c>
      <c r="E595" t="s">
        <v>26</v>
      </c>
      <c r="I595">
        <v>21.9</v>
      </c>
      <c r="J595">
        <v>0.86</v>
      </c>
      <c r="K595">
        <v>73.599999999999994</v>
      </c>
      <c r="L595">
        <v>52.3</v>
      </c>
      <c r="M595">
        <v>42.4</v>
      </c>
      <c r="N595">
        <v>0.21</v>
      </c>
      <c r="O595">
        <v>0.76</v>
      </c>
      <c r="P595">
        <v>7.32</v>
      </c>
      <c r="Q595">
        <v>56</v>
      </c>
      <c r="R595" s="3">
        <v>44311</v>
      </c>
      <c r="S595">
        <v>22</v>
      </c>
      <c r="T595">
        <v>113</v>
      </c>
      <c r="U595">
        <v>63</v>
      </c>
      <c r="V595">
        <v>53</v>
      </c>
      <c r="W595">
        <v>10</v>
      </c>
      <c r="X595">
        <v>35</v>
      </c>
      <c r="Y595" s="48">
        <f t="shared" si="18"/>
        <v>79.666666666666671</v>
      </c>
      <c r="Z595">
        <v>142</v>
      </c>
      <c r="AA595">
        <f t="shared" si="19"/>
        <v>1</v>
      </c>
    </row>
    <row r="596" spans="1:27" x14ac:dyDescent="0.25">
      <c r="A596">
        <v>142</v>
      </c>
      <c r="B596">
        <v>0.48</v>
      </c>
      <c r="C596">
        <v>146</v>
      </c>
      <c r="E596" t="s">
        <v>26</v>
      </c>
      <c r="I596">
        <v>18.600000000000001</v>
      </c>
      <c r="K596">
        <v>70</v>
      </c>
      <c r="L596">
        <v>50.6</v>
      </c>
      <c r="M596">
        <v>39</v>
      </c>
      <c r="N596">
        <v>0.21</v>
      </c>
      <c r="O596">
        <v>0.75</v>
      </c>
      <c r="P596">
        <v>7.34</v>
      </c>
      <c r="Q596">
        <v>56</v>
      </c>
      <c r="R596" s="3">
        <v>44313</v>
      </c>
      <c r="S596">
        <v>19</v>
      </c>
      <c r="T596">
        <v>111</v>
      </c>
      <c r="U596">
        <v>58</v>
      </c>
      <c r="V596">
        <v>57</v>
      </c>
      <c r="W596">
        <v>0</v>
      </c>
      <c r="X596">
        <v>35</v>
      </c>
      <c r="Y596" s="48">
        <f t="shared" si="18"/>
        <v>75.666666666666671</v>
      </c>
      <c r="Z596">
        <v>142</v>
      </c>
      <c r="AA596">
        <f t="shared" si="19"/>
        <v>1</v>
      </c>
    </row>
    <row r="597" spans="1:27" x14ac:dyDescent="0.25">
      <c r="A597">
        <v>142</v>
      </c>
      <c r="B597">
        <v>0.45</v>
      </c>
      <c r="C597">
        <v>163</v>
      </c>
      <c r="E597" t="s">
        <v>26</v>
      </c>
      <c r="I597">
        <v>21.3</v>
      </c>
      <c r="J597">
        <v>1.32</v>
      </c>
      <c r="K597">
        <v>91.1</v>
      </c>
      <c r="L597">
        <v>59</v>
      </c>
      <c r="M597">
        <v>69.2</v>
      </c>
      <c r="N597">
        <v>0.21</v>
      </c>
      <c r="O597">
        <v>0.77</v>
      </c>
      <c r="P597">
        <v>7.28</v>
      </c>
      <c r="Q597">
        <v>56</v>
      </c>
      <c r="R597" s="3">
        <v>44315</v>
      </c>
      <c r="S597">
        <v>20</v>
      </c>
      <c r="T597">
        <v>123</v>
      </c>
      <c r="U597">
        <v>65</v>
      </c>
      <c r="V597">
        <v>92</v>
      </c>
      <c r="W597">
        <v>3</v>
      </c>
      <c r="X597">
        <v>37.5</v>
      </c>
      <c r="Y597" s="48">
        <f t="shared" si="18"/>
        <v>84.333333333333329</v>
      </c>
      <c r="Z597">
        <v>142</v>
      </c>
      <c r="AA597">
        <f t="shared" si="19"/>
        <v>1</v>
      </c>
    </row>
    <row r="598" spans="1:27" x14ac:dyDescent="0.25">
      <c r="A598">
        <v>142</v>
      </c>
      <c r="B598">
        <v>0.77</v>
      </c>
      <c r="C598">
        <v>194</v>
      </c>
      <c r="E598" t="s">
        <v>26</v>
      </c>
      <c r="I598">
        <v>16.8</v>
      </c>
      <c r="J598">
        <v>1.0900000000000001</v>
      </c>
      <c r="K598">
        <v>89.4</v>
      </c>
      <c r="L598">
        <v>50.5</v>
      </c>
      <c r="M598">
        <v>57.6</v>
      </c>
      <c r="N598">
        <v>0.21</v>
      </c>
      <c r="O598">
        <v>0.67</v>
      </c>
      <c r="P598">
        <v>7.35</v>
      </c>
      <c r="Q598">
        <v>56</v>
      </c>
      <c r="R598" s="3">
        <v>44316</v>
      </c>
      <c r="S598">
        <v>20</v>
      </c>
      <c r="T598">
        <v>110</v>
      </c>
      <c r="U598">
        <v>59</v>
      </c>
      <c r="V598">
        <v>74</v>
      </c>
      <c r="W598">
        <v>5</v>
      </c>
      <c r="X598">
        <v>37.1</v>
      </c>
      <c r="Y598" s="48">
        <f t="shared" si="18"/>
        <v>76</v>
      </c>
      <c r="Z598">
        <v>142</v>
      </c>
      <c r="AA598">
        <f t="shared" si="19"/>
        <v>1</v>
      </c>
    </row>
    <row r="599" spans="1:27" x14ac:dyDescent="0.25">
      <c r="A599">
        <v>142</v>
      </c>
      <c r="B599">
        <v>0.78</v>
      </c>
      <c r="C599">
        <v>247</v>
      </c>
      <c r="E599" t="s">
        <v>26</v>
      </c>
      <c r="I599">
        <v>22.8</v>
      </c>
      <c r="K599">
        <v>78.5</v>
      </c>
      <c r="L599">
        <v>40.9</v>
      </c>
      <c r="M599">
        <v>41.2</v>
      </c>
      <c r="N599">
        <v>0.21</v>
      </c>
      <c r="O599">
        <v>0.78</v>
      </c>
      <c r="P599">
        <v>7.42</v>
      </c>
      <c r="Q599">
        <v>56</v>
      </c>
      <c r="R599" s="3">
        <v>44317</v>
      </c>
      <c r="S599">
        <v>20</v>
      </c>
      <c r="T599">
        <v>111</v>
      </c>
      <c r="U599">
        <v>65</v>
      </c>
      <c r="V599">
        <v>69</v>
      </c>
      <c r="W599">
        <v>3</v>
      </c>
      <c r="X599">
        <v>37.4</v>
      </c>
      <c r="Y599" s="48">
        <f t="shared" si="18"/>
        <v>80.333333333333329</v>
      </c>
      <c r="Z599">
        <v>142</v>
      </c>
      <c r="AA599">
        <f t="shared" si="19"/>
        <v>1</v>
      </c>
    </row>
    <row r="600" spans="1:27" x14ac:dyDescent="0.25">
      <c r="A600">
        <v>142</v>
      </c>
      <c r="B600">
        <v>0.57999999999999996</v>
      </c>
      <c r="C600">
        <v>159</v>
      </c>
      <c r="E600" t="s">
        <v>26</v>
      </c>
      <c r="I600">
        <v>21.3</v>
      </c>
      <c r="K600">
        <v>86.9</v>
      </c>
      <c r="L600">
        <v>47.3</v>
      </c>
      <c r="M600">
        <v>55.2</v>
      </c>
      <c r="N600">
        <v>0.21</v>
      </c>
      <c r="O600">
        <v>0.68</v>
      </c>
      <c r="P600">
        <v>7.37</v>
      </c>
      <c r="Q600">
        <v>56</v>
      </c>
      <c r="R600" s="3">
        <v>44319</v>
      </c>
      <c r="S600">
        <v>27</v>
      </c>
      <c r="T600">
        <v>133</v>
      </c>
      <c r="U600">
        <v>80</v>
      </c>
      <c r="V600">
        <v>96</v>
      </c>
      <c r="W600">
        <v>11</v>
      </c>
      <c r="X600">
        <v>37.6</v>
      </c>
      <c r="Y600" s="48">
        <f t="shared" si="18"/>
        <v>97.666666666666671</v>
      </c>
      <c r="Z600">
        <v>142</v>
      </c>
      <c r="AA600">
        <f t="shared" si="19"/>
        <v>1</v>
      </c>
    </row>
    <row r="601" spans="1:27" x14ac:dyDescent="0.25">
      <c r="A601">
        <v>142</v>
      </c>
      <c r="B601">
        <v>0.56000000000000005</v>
      </c>
      <c r="C601">
        <v>152</v>
      </c>
      <c r="E601" t="s">
        <v>26</v>
      </c>
      <c r="I601">
        <v>24.9</v>
      </c>
      <c r="K601">
        <v>78.5</v>
      </c>
      <c r="L601">
        <v>52.3</v>
      </c>
      <c r="M601">
        <v>45.4</v>
      </c>
      <c r="N601">
        <v>0.21</v>
      </c>
      <c r="O601">
        <v>0.63</v>
      </c>
      <c r="P601">
        <v>7.32</v>
      </c>
      <c r="Q601">
        <v>56</v>
      </c>
      <c r="R601" s="3">
        <v>44320</v>
      </c>
      <c r="S601">
        <v>22</v>
      </c>
      <c r="T601">
        <v>167</v>
      </c>
      <c r="U601">
        <v>87</v>
      </c>
      <c r="V601">
        <v>89</v>
      </c>
      <c r="W601">
        <v>3</v>
      </c>
      <c r="X601">
        <v>38.200000000000003</v>
      </c>
      <c r="Y601" s="48">
        <f t="shared" si="18"/>
        <v>113.66666666666667</v>
      </c>
      <c r="Z601">
        <v>142</v>
      </c>
      <c r="AA601">
        <f t="shared" si="19"/>
        <v>1</v>
      </c>
    </row>
    <row r="602" spans="1:27" x14ac:dyDescent="0.25">
      <c r="A602">
        <v>142</v>
      </c>
      <c r="B602">
        <v>0.24</v>
      </c>
      <c r="C602">
        <v>148</v>
      </c>
      <c r="E602" t="s">
        <v>26</v>
      </c>
      <c r="I602">
        <v>80.2</v>
      </c>
      <c r="K602">
        <v>80.400000000000006</v>
      </c>
      <c r="L602">
        <v>119.6</v>
      </c>
      <c r="M602">
        <v>47.4</v>
      </c>
      <c r="N602">
        <v>0.21</v>
      </c>
      <c r="O602">
        <v>2.8</v>
      </c>
      <c r="P602">
        <v>6.97</v>
      </c>
      <c r="Q602">
        <v>56</v>
      </c>
      <c r="R602" s="3">
        <v>44322</v>
      </c>
      <c r="S602">
        <v>22</v>
      </c>
      <c r="T602">
        <v>131</v>
      </c>
      <c r="U602">
        <v>59</v>
      </c>
      <c r="V602">
        <v>106</v>
      </c>
      <c r="W602">
        <v>10</v>
      </c>
      <c r="X602">
        <v>37.4</v>
      </c>
      <c r="Y602" s="48">
        <f t="shared" si="18"/>
        <v>83</v>
      </c>
      <c r="Z602">
        <v>142</v>
      </c>
      <c r="AA602">
        <f t="shared" si="19"/>
        <v>1</v>
      </c>
    </row>
    <row r="603" spans="1:27" x14ac:dyDescent="0.25">
      <c r="A603">
        <v>142</v>
      </c>
      <c r="B603">
        <v>0.33</v>
      </c>
      <c r="C603">
        <v>151</v>
      </c>
      <c r="E603" t="s">
        <v>26</v>
      </c>
      <c r="I603">
        <v>104.2</v>
      </c>
      <c r="K603">
        <v>86.8</v>
      </c>
      <c r="L603">
        <v>107.2</v>
      </c>
      <c r="M603">
        <v>59.8</v>
      </c>
      <c r="N603">
        <v>0.21</v>
      </c>
      <c r="O603">
        <v>3.57</v>
      </c>
      <c r="P603">
        <v>6.95</v>
      </c>
      <c r="Q603">
        <v>56</v>
      </c>
      <c r="R603" s="3">
        <v>44323</v>
      </c>
      <c r="S603">
        <v>26</v>
      </c>
      <c r="T603">
        <v>121</v>
      </c>
      <c r="U603">
        <v>57</v>
      </c>
      <c r="V603">
        <v>103</v>
      </c>
      <c r="W603">
        <v>10</v>
      </c>
      <c r="X603">
        <v>37.6</v>
      </c>
      <c r="Y603" s="48">
        <f t="shared" si="18"/>
        <v>78.333333333333329</v>
      </c>
      <c r="Z603">
        <v>142</v>
      </c>
      <c r="AA603">
        <f t="shared" si="19"/>
        <v>1</v>
      </c>
    </row>
    <row r="604" spans="1:27" x14ac:dyDescent="0.25">
      <c r="A604">
        <v>142</v>
      </c>
      <c r="B604">
        <v>0.36</v>
      </c>
      <c r="C604">
        <v>125</v>
      </c>
      <c r="E604" t="s">
        <v>26</v>
      </c>
      <c r="I604">
        <v>102.6</v>
      </c>
      <c r="J604">
        <v>8.8800000000000008</v>
      </c>
      <c r="K604">
        <v>88.2</v>
      </c>
      <c r="L604">
        <v>112.1</v>
      </c>
      <c r="M604">
        <v>64.599999999999994</v>
      </c>
      <c r="N604">
        <v>0.21</v>
      </c>
      <c r="O604">
        <v>4.0999999999999996</v>
      </c>
      <c r="P604">
        <v>6.92</v>
      </c>
      <c r="Q604">
        <v>56</v>
      </c>
      <c r="R604" s="3">
        <v>44323</v>
      </c>
      <c r="S604">
        <v>26</v>
      </c>
      <c r="T604">
        <v>121</v>
      </c>
      <c r="U604">
        <v>57</v>
      </c>
      <c r="V604">
        <v>103</v>
      </c>
      <c r="W604">
        <v>10</v>
      </c>
      <c r="X604">
        <v>37.200000000000003</v>
      </c>
      <c r="Y604" s="48">
        <f t="shared" si="18"/>
        <v>78.333333333333329</v>
      </c>
      <c r="Z604">
        <v>142</v>
      </c>
      <c r="AA604">
        <f t="shared" si="19"/>
        <v>1</v>
      </c>
    </row>
    <row r="605" spans="1:27" x14ac:dyDescent="0.25">
      <c r="A605">
        <v>143</v>
      </c>
      <c r="B605">
        <v>1.22</v>
      </c>
      <c r="C605">
        <v>265</v>
      </c>
      <c r="E605" t="s">
        <v>26</v>
      </c>
      <c r="F605">
        <v>3.55</v>
      </c>
      <c r="G605">
        <v>1271</v>
      </c>
      <c r="H605">
        <v>28.4</v>
      </c>
      <c r="I605">
        <v>39.6</v>
      </c>
      <c r="J605">
        <v>0.24</v>
      </c>
      <c r="K605">
        <v>91.8</v>
      </c>
      <c r="L605">
        <v>48.8</v>
      </c>
      <c r="M605">
        <v>50.5</v>
      </c>
      <c r="N605">
        <v>0.21</v>
      </c>
      <c r="O605">
        <v>1.89</v>
      </c>
      <c r="P605">
        <v>7.24</v>
      </c>
      <c r="Q605">
        <v>79</v>
      </c>
      <c r="R605" s="3">
        <v>44306</v>
      </c>
      <c r="S605">
        <v>28</v>
      </c>
      <c r="T605">
        <v>139</v>
      </c>
      <c r="U605">
        <v>82</v>
      </c>
      <c r="V605">
        <v>116</v>
      </c>
      <c r="W605">
        <v>11</v>
      </c>
      <c r="X605">
        <v>33</v>
      </c>
      <c r="Y605" s="48">
        <f t="shared" si="18"/>
        <v>101</v>
      </c>
      <c r="Z605">
        <v>143</v>
      </c>
      <c r="AA605">
        <f t="shared" si="19"/>
        <v>1</v>
      </c>
    </row>
    <row r="606" spans="1:27" x14ac:dyDescent="0.25">
      <c r="A606">
        <v>143</v>
      </c>
      <c r="B606">
        <v>0.56000000000000005</v>
      </c>
      <c r="C606">
        <v>347</v>
      </c>
      <c r="E606" t="s">
        <v>26</v>
      </c>
      <c r="I606">
        <v>56.1</v>
      </c>
      <c r="K606">
        <v>84.1</v>
      </c>
      <c r="L606">
        <v>56.1</v>
      </c>
      <c r="M606">
        <v>50.4</v>
      </c>
      <c r="N606">
        <v>0.21</v>
      </c>
      <c r="O606">
        <v>1.98</v>
      </c>
      <c r="P606">
        <v>7.17</v>
      </c>
      <c r="Q606">
        <v>79</v>
      </c>
      <c r="R606" s="3">
        <v>44307</v>
      </c>
      <c r="S606">
        <v>18</v>
      </c>
      <c r="T606">
        <v>100</v>
      </c>
      <c r="U606">
        <v>70</v>
      </c>
      <c r="V606">
        <v>95</v>
      </c>
      <c r="W606">
        <v>3</v>
      </c>
      <c r="X606">
        <v>34</v>
      </c>
      <c r="Y606" s="48">
        <f t="shared" si="18"/>
        <v>80</v>
      </c>
      <c r="Z606">
        <v>143</v>
      </c>
      <c r="AA606">
        <f t="shared" si="19"/>
        <v>1</v>
      </c>
    </row>
    <row r="607" spans="1:27" x14ac:dyDescent="0.25">
      <c r="A607">
        <v>143</v>
      </c>
      <c r="B607">
        <v>0.39</v>
      </c>
      <c r="C607">
        <v>357</v>
      </c>
      <c r="E607" t="s">
        <v>26</v>
      </c>
      <c r="I607">
        <v>55.7</v>
      </c>
      <c r="J607">
        <v>0.26</v>
      </c>
      <c r="K607">
        <v>98.3</v>
      </c>
      <c r="L607">
        <v>52.5</v>
      </c>
      <c r="M607">
        <v>73.7</v>
      </c>
      <c r="N607">
        <v>0.21</v>
      </c>
      <c r="O607">
        <v>2.0699999999999998</v>
      </c>
      <c r="P607">
        <v>7.2</v>
      </c>
      <c r="Q607">
        <v>79</v>
      </c>
      <c r="R607" s="3">
        <v>44307</v>
      </c>
      <c r="S607">
        <v>18</v>
      </c>
      <c r="T607">
        <v>100</v>
      </c>
      <c r="U607">
        <v>70</v>
      </c>
      <c r="V607">
        <v>95</v>
      </c>
      <c r="W607">
        <v>3</v>
      </c>
      <c r="X607">
        <v>34.200000000000003</v>
      </c>
      <c r="Y607" s="48">
        <f t="shared" si="18"/>
        <v>80</v>
      </c>
      <c r="Z607">
        <v>143</v>
      </c>
      <c r="AA607">
        <f t="shared" si="19"/>
        <v>1</v>
      </c>
    </row>
    <row r="608" spans="1:27" x14ac:dyDescent="0.25">
      <c r="A608">
        <v>143</v>
      </c>
      <c r="B608">
        <v>0.46</v>
      </c>
      <c r="C608">
        <v>298</v>
      </c>
      <c r="E608" t="s">
        <v>26</v>
      </c>
      <c r="I608">
        <v>54.9</v>
      </c>
      <c r="J608">
        <v>0.36</v>
      </c>
      <c r="K608">
        <v>88.9</v>
      </c>
      <c r="L608">
        <v>31.1</v>
      </c>
      <c r="M608">
        <v>69.7</v>
      </c>
      <c r="N608">
        <v>0.21</v>
      </c>
      <c r="O608">
        <v>1.86</v>
      </c>
      <c r="P608">
        <v>7.19</v>
      </c>
      <c r="Q608">
        <v>79</v>
      </c>
      <c r="R608" s="3">
        <v>44309</v>
      </c>
      <c r="S608">
        <v>22</v>
      </c>
      <c r="T608">
        <v>124</v>
      </c>
      <c r="U608">
        <v>70</v>
      </c>
      <c r="V608">
        <v>71</v>
      </c>
      <c r="W608">
        <v>0</v>
      </c>
      <c r="X608">
        <v>34</v>
      </c>
      <c r="Y608" s="48">
        <f t="shared" si="18"/>
        <v>88</v>
      </c>
      <c r="Z608">
        <v>143</v>
      </c>
      <c r="AA608">
        <f t="shared" si="19"/>
        <v>1</v>
      </c>
    </row>
    <row r="609" spans="1:27" x14ac:dyDescent="0.25">
      <c r="A609">
        <v>143</v>
      </c>
      <c r="B609">
        <v>0.31</v>
      </c>
      <c r="C609">
        <v>335</v>
      </c>
      <c r="E609" t="s">
        <v>26</v>
      </c>
      <c r="I609">
        <v>71</v>
      </c>
      <c r="K609">
        <v>81.3</v>
      </c>
      <c r="L609">
        <v>57.1</v>
      </c>
      <c r="M609">
        <v>48.7</v>
      </c>
      <c r="N609">
        <v>0.21</v>
      </c>
      <c r="O609">
        <v>2.14</v>
      </c>
      <c r="P609">
        <v>7.26</v>
      </c>
      <c r="Q609">
        <v>79</v>
      </c>
      <c r="R609" s="3">
        <v>44309</v>
      </c>
      <c r="S609">
        <v>22</v>
      </c>
      <c r="T609">
        <v>106</v>
      </c>
      <c r="U609">
        <v>66</v>
      </c>
      <c r="V609">
        <v>67</v>
      </c>
      <c r="W609">
        <v>0</v>
      </c>
      <c r="X609">
        <v>34.1</v>
      </c>
      <c r="Y609" s="48">
        <f t="shared" si="18"/>
        <v>79.333333333333329</v>
      </c>
      <c r="Z609">
        <v>143</v>
      </c>
      <c r="AA609">
        <f t="shared" si="19"/>
        <v>1</v>
      </c>
    </row>
    <row r="610" spans="1:27" x14ac:dyDescent="0.25">
      <c r="A610">
        <v>145</v>
      </c>
      <c r="B610">
        <v>0.71</v>
      </c>
      <c r="C610">
        <v>187</v>
      </c>
      <c r="E610" t="s">
        <v>26</v>
      </c>
      <c r="F610">
        <v>0.68</v>
      </c>
      <c r="G610">
        <v>584</v>
      </c>
      <c r="I610">
        <v>10.6</v>
      </c>
      <c r="J610">
        <v>0.78</v>
      </c>
      <c r="K610">
        <v>94.5</v>
      </c>
      <c r="L610">
        <v>30.5</v>
      </c>
      <c r="M610">
        <v>61.2</v>
      </c>
      <c r="N610">
        <v>0.21</v>
      </c>
      <c r="O610">
        <v>0.98</v>
      </c>
      <c r="P610">
        <v>7.44</v>
      </c>
      <c r="Q610">
        <v>45</v>
      </c>
      <c r="R610" s="3">
        <v>44309</v>
      </c>
      <c r="S610">
        <v>25</v>
      </c>
      <c r="T610">
        <v>134</v>
      </c>
      <c r="U610">
        <v>76</v>
      </c>
      <c r="V610">
        <v>78</v>
      </c>
      <c r="W610">
        <v>15</v>
      </c>
      <c r="X610">
        <v>34.299999999999997</v>
      </c>
      <c r="Y610" s="48">
        <f t="shared" si="18"/>
        <v>95.333333333333329</v>
      </c>
      <c r="Z610">
        <v>145</v>
      </c>
      <c r="AA610">
        <f t="shared" si="19"/>
        <v>1</v>
      </c>
    </row>
    <row r="611" spans="1:27" x14ac:dyDescent="0.25">
      <c r="A611">
        <v>145</v>
      </c>
      <c r="B611">
        <v>0.49</v>
      </c>
      <c r="C611">
        <v>372</v>
      </c>
      <c r="D611">
        <v>651</v>
      </c>
      <c r="E611" t="s">
        <v>26</v>
      </c>
      <c r="F611">
        <v>3.41</v>
      </c>
      <c r="G611">
        <v>807</v>
      </c>
      <c r="I611">
        <v>16.7</v>
      </c>
      <c r="K611">
        <v>98.5</v>
      </c>
      <c r="L611">
        <v>35.9</v>
      </c>
      <c r="M611">
        <v>68</v>
      </c>
      <c r="N611">
        <v>0.21</v>
      </c>
      <c r="O611">
        <v>0.76</v>
      </c>
      <c r="P611">
        <v>7.36</v>
      </c>
      <c r="Q611">
        <v>45</v>
      </c>
      <c r="R611" s="3">
        <v>44313</v>
      </c>
      <c r="S611">
        <v>22</v>
      </c>
      <c r="T611">
        <v>118</v>
      </c>
      <c r="U611">
        <v>70</v>
      </c>
      <c r="V611">
        <v>108</v>
      </c>
      <c r="W611">
        <v>15</v>
      </c>
      <c r="X611">
        <v>34</v>
      </c>
      <c r="Y611" s="48">
        <f t="shared" si="18"/>
        <v>86</v>
      </c>
      <c r="Z611">
        <v>145</v>
      </c>
      <c r="AA611">
        <f t="shared" si="19"/>
        <v>1</v>
      </c>
    </row>
    <row r="612" spans="1:27" x14ac:dyDescent="0.25">
      <c r="A612">
        <v>145</v>
      </c>
      <c r="B612">
        <v>0.74</v>
      </c>
      <c r="C612">
        <v>345</v>
      </c>
      <c r="D612">
        <v>1783</v>
      </c>
      <c r="E612" t="s">
        <v>26</v>
      </c>
      <c r="F612">
        <v>10</v>
      </c>
      <c r="G612">
        <v>7785</v>
      </c>
      <c r="H612">
        <v>69.099999999999994</v>
      </c>
      <c r="I612">
        <v>27.4</v>
      </c>
      <c r="J612">
        <v>1.1399999999999999</v>
      </c>
      <c r="K612">
        <v>86.3</v>
      </c>
      <c r="L612">
        <v>69.7</v>
      </c>
      <c r="M612">
        <v>45.1</v>
      </c>
      <c r="N612">
        <v>0.21</v>
      </c>
      <c r="O612">
        <v>1.38</v>
      </c>
      <c r="P612">
        <v>7.16</v>
      </c>
      <c r="Q612">
        <v>45</v>
      </c>
      <c r="R612" s="3">
        <v>44313</v>
      </c>
      <c r="S612">
        <v>22</v>
      </c>
      <c r="T612">
        <v>140</v>
      </c>
      <c r="U612">
        <v>85</v>
      </c>
      <c r="V612">
        <v>110</v>
      </c>
      <c r="W612">
        <v>3</v>
      </c>
      <c r="X612">
        <v>34.1</v>
      </c>
      <c r="Y612" s="48">
        <f t="shared" si="18"/>
        <v>103.33333333333333</v>
      </c>
      <c r="Z612">
        <v>145</v>
      </c>
      <c r="AA612">
        <f t="shared" si="19"/>
        <v>0</v>
      </c>
    </row>
    <row r="613" spans="1:27" x14ac:dyDescent="0.25">
      <c r="A613">
        <v>145</v>
      </c>
      <c r="B613">
        <v>0.3</v>
      </c>
      <c r="C613">
        <v>384</v>
      </c>
      <c r="D613">
        <v>540</v>
      </c>
      <c r="E613" t="s">
        <v>26</v>
      </c>
      <c r="G613">
        <v>5554</v>
      </c>
      <c r="I613">
        <v>30.6</v>
      </c>
      <c r="J613">
        <v>0.47</v>
      </c>
      <c r="K613">
        <v>92.8</v>
      </c>
      <c r="L613">
        <v>64.5</v>
      </c>
      <c r="M613">
        <v>78</v>
      </c>
      <c r="N613">
        <v>0.21</v>
      </c>
      <c r="O613">
        <v>1.69</v>
      </c>
      <c r="P613">
        <v>7.21</v>
      </c>
      <c r="Q613">
        <v>45</v>
      </c>
      <c r="R613" s="3">
        <v>44315</v>
      </c>
      <c r="S613">
        <v>22</v>
      </c>
      <c r="T613">
        <v>140</v>
      </c>
      <c r="U613">
        <v>80</v>
      </c>
      <c r="V613">
        <v>75</v>
      </c>
      <c r="W613">
        <v>3</v>
      </c>
      <c r="X613">
        <v>31.8</v>
      </c>
      <c r="Y613" s="48">
        <f t="shared" si="18"/>
        <v>100</v>
      </c>
      <c r="Z613">
        <v>145</v>
      </c>
      <c r="AA613">
        <f t="shared" si="19"/>
        <v>1</v>
      </c>
    </row>
    <row r="614" spans="1:27" x14ac:dyDescent="0.25">
      <c r="A614">
        <v>145</v>
      </c>
      <c r="B614">
        <v>0.44</v>
      </c>
      <c r="C614">
        <v>411</v>
      </c>
      <c r="E614" t="s">
        <v>26</v>
      </c>
      <c r="I614">
        <v>24.9</v>
      </c>
      <c r="J614">
        <v>0.39</v>
      </c>
      <c r="K614">
        <v>93.4</v>
      </c>
      <c r="L614">
        <v>57</v>
      </c>
      <c r="M614">
        <v>75.900000000000006</v>
      </c>
      <c r="N614">
        <v>0.21</v>
      </c>
      <c r="O614">
        <v>1.22</v>
      </c>
      <c r="P614">
        <v>7.27</v>
      </c>
      <c r="Q614">
        <v>45</v>
      </c>
      <c r="R614" s="3">
        <v>44316</v>
      </c>
      <c r="S614">
        <v>20</v>
      </c>
      <c r="T614">
        <v>141</v>
      </c>
      <c r="U614">
        <v>75</v>
      </c>
      <c r="V614">
        <v>85</v>
      </c>
      <c r="W614">
        <v>3</v>
      </c>
      <c r="X614">
        <v>32.299999999999997</v>
      </c>
      <c r="Y614" s="48">
        <f t="shared" si="18"/>
        <v>97</v>
      </c>
      <c r="Z614">
        <v>145</v>
      </c>
      <c r="AA614">
        <f t="shared" si="19"/>
        <v>1</v>
      </c>
    </row>
    <row r="615" spans="1:27" x14ac:dyDescent="0.25">
      <c r="A615">
        <v>145</v>
      </c>
      <c r="B615">
        <v>0.24</v>
      </c>
      <c r="C615">
        <v>457</v>
      </c>
      <c r="E615" t="s">
        <v>26</v>
      </c>
      <c r="I615">
        <v>34.200000000000003</v>
      </c>
      <c r="K615">
        <v>89.8</v>
      </c>
      <c r="L615">
        <v>64.900000000000006</v>
      </c>
      <c r="M615">
        <v>64.3</v>
      </c>
      <c r="N615">
        <v>0.8</v>
      </c>
      <c r="O615">
        <v>1.21</v>
      </c>
      <c r="P615">
        <v>7.28</v>
      </c>
      <c r="Q615">
        <v>45</v>
      </c>
      <c r="R615" s="3">
        <v>44317</v>
      </c>
      <c r="S615">
        <v>24</v>
      </c>
      <c r="T615">
        <v>117</v>
      </c>
      <c r="U615">
        <v>66</v>
      </c>
      <c r="V615">
        <v>75</v>
      </c>
      <c r="W615">
        <v>3</v>
      </c>
      <c r="X615">
        <v>35.9</v>
      </c>
      <c r="Y615" s="48">
        <f t="shared" si="18"/>
        <v>83</v>
      </c>
      <c r="Z615">
        <v>145</v>
      </c>
      <c r="AA615">
        <f t="shared" si="19"/>
        <v>1</v>
      </c>
    </row>
    <row r="616" spans="1:27" x14ac:dyDescent="0.25">
      <c r="A616">
        <v>145</v>
      </c>
      <c r="B616">
        <v>0.37</v>
      </c>
      <c r="C616">
        <v>444</v>
      </c>
      <c r="E616" t="s">
        <v>26</v>
      </c>
      <c r="I616">
        <v>29</v>
      </c>
      <c r="J616">
        <v>0.61</v>
      </c>
      <c r="K616">
        <v>92.4</v>
      </c>
      <c r="L616">
        <v>49.2</v>
      </c>
      <c r="M616">
        <v>63.9</v>
      </c>
      <c r="N616">
        <v>0.21</v>
      </c>
      <c r="O616">
        <v>1.0900000000000001</v>
      </c>
      <c r="P616">
        <v>7.39</v>
      </c>
      <c r="Q616">
        <v>45</v>
      </c>
      <c r="R616" s="3">
        <v>44317</v>
      </c>
      <c r="S616">
        <v>22</v>
      </c>
      <c r="T616">
        <v>124</v>
      </c>
      <c r="U616">
        <v>74</v>
      </c>
      <c r="V616">
        <v>69</v>
      </c>
      <c r="W616">
        <v>10</v>
      </c>
      <c r="X616">
        <v>35.9</v>
      </c>
      <c r="Y616" s="48">
        <f t="shared" si="18"/>
        <v>90.666666666666671</v>
      </c>
      <c r="Z616">
        <v>145</v>
      </c>
      <c r="AA616">
        <f t="shared" si="19"/>
        <v>1</v>
      </c>
    </row>
    <row r="617" spans="1:27" x14ac:dyDescent="0.25">
      <c r="A617">
        <v>145</v>
      </c>
      <c r="B617">
        <v>0.73</v>
      </c>
      <c r="C617">
        <v>480</v>
      </c>
      <c r="E617" t="s">
        <v>26</v>
      </c>
      <c r="I617">
        <v>32.200000000000003</v>
      </c>
      <c r="K617">
        <v>87</v>
      </c>
      <c r="L617">
        <v>63.9</v>
      </c>
      <c r="M617">
        <v>57.8</v>
      </c>
      <c r="N617">
        <v>0.21</v>
      </c>
      <c r="O617">
        <v>1.05</v>
      </c>
      <c r="P617">
        <v>7.31</v>
      </c>
      <c r="Q617">
        <v>45</v>
      </c>
      <c r="R617" s="3">
        <v>44319</v>
      </c>
      <c r="S617">
        <v>20</v>
      </c>
      <c r="T617">
        <v>155</v>
      </c>
      <c r="U617">
        <v>78</v>
      </c>
      <c r="V617">
        <v>87</v>
      </c>
      <c r="W617">
        <v>3</v>
      </c>
      <c r="X617">
        <v>33.9</v>
      </c>
      <c r="Y617" s="48">
        <f t="shared" si="18"/>
        <v>103.66666666666667</v>
      </c>
      <c r="Z617">
        <v>145</v>
      </c>
      <c r="AA617">
        <f t="shared" si="19"/>
        <v>1</v>
      </c>
    </row>
    <row r="618" spans="1:27" x14ac:dyDescent="0.25">
      <c r="A618">
        <v>145</v>
      </c>
      <c r="B618">
        <v>0.67</v>
      </c>
      <c r="C618">
        <v>485</v>
      </c>
      <c r="E618" t="s">
        <v>26</v>
      </c>
      <c r="I618">
        <v>34</v>
      </c>
      <c r="K618">
        <v>86.7</v>
      </c>
      <c r="L618">
        <v>61.7</v>
      </c>
      <c r="M618">
        <v>56.5</v>
      </c>
      <c r="N618">
        <v>0.21</v>
      </c>
      <c r="O618">
        <v>1.37</v>
      </c>
      <c r="P618">
        <v>7.33</v>
      </c>
      <c r="Q618">
        <v>45</v>
      </c>
      <c r="R618" s="3">
        <v>44320</v>
      </c>
      <c r="S618">
        <v>24</v>
      </c>
      <c r="T618">
        <v>117</v>
      </c>
      <c r="U618">
        <v>66</v>
      </c>
      <c r="V618">
        <v>74</v>
      </c>
      <c r="W618">
        <v>3</v>
      </c>
      <c r="X618">
        <v>35.200000000000003</v>
      </c>
      <c r="Y618" s="48">
        <f t="shared" si="18"/>
        <v>83</v>
      </c>
      <c r="Z618">
        <v>145</v>
      </c>
      <c r="AA618">
        <f t="shared" si="19"/>
        <v>1</v>
      </c>
    </row>
    <row r="619" spans="1:27" x14ac:dyDescent="0.25">
      <c r="A619">
        <v>145</v>
      </c>
      <c r="B619">
        <v>0.78</v>
      </c>
      <c r="C619">
        <v>403</v>
      </c>
      <c r="E619" t="s">
        <v>26</v>
      </c>
      <c r="I619">
        <v>27.4</v>
      </c>
      <c r="K619">
        <v>91.6</v>
      </c>
      <c r="L619">
        <v>47.6</v>
      </c>
      <c r="M619">
        <v>61.7</v>
      </c>
      <c r="N619">
        <v>0.21</v>
      </c>
      <c r="O619">
        <v>1.23</v>
      </c>
      <c r="P619">
        <v>7.44</v>
      </c>
      <c r="Q619">
        <v>45</v>
      </c>
      <c r="R619" s="3">
        <v>44321</v>
      </c>
      <c r="S619">
        <v>23</v>
      </c>
      <c r="T619">
        <v>134</v>
      </c>
      <c r="U619">
        <v>65</v>
      </c>
      <c r="V619">
        <v>75</v>
      </c>
      <c r="W619">
        <v>3</v>
      </c>
      <c r="X619">
        <v>35</v>
      </c>
      <c r="Y619" s="48">
        <f t="shared" si="18"/>
        <v>88</v>
      </c>
      <c r="Z619">
        <v>145</v>
      </c>
      <c r="AA619">
        <f t="shared" si="19"/>
        <v>1</v>
      </c>
    </row>
    <row r="620" spans="1:27" x14ac:dyDescent="0.25">
      <c r="A620">
        <v>145</v>
      </c>
      <c r="B620">
        <v>0.82</v>
      </c>
      <c r="C620">
        <v>467</v>
      </c>
      <c r="E620" t="s">
        <v>26</v>
      </c>
      <c r="I620">
        <v>24.1</v>
      </c>
      <c r="K620">
        <v>88.1</v>
      </c>
      <c r="L620">
        <v>58</v>
      </c>
      <c r="M620">
        <v>58</v>
      </c>
      <c r="N620">
        <v>0.21</v>
      </c>
      <c r="O620">
        <v>1.26</v>
      </c>
      <c r="P620">
        <v>7.34</v>
      </c>
      <c r="Q620">
        <v>45</v>
      </c>
      <c r="R620" s="3">
        <v>44322</v>
      </c>
      <c r="S620">
        <v>24</v>
      </c>
      <c r="T620">
        <v>176</v>
      </c>
      <c r="U620">
        <v>92</v>
      </c>
      <c r="V620">
        <v>101</v>
      </c>
      <c r="W620">
        <v>11</v>
      </c>
      <c r="X620">
        <v>35</v>
      </c>
      <c r="Y620" s="48">
        <f t="shared" si="18"/>
        <v>120</v>
      </c>
      <c r="Z620">
        <v>145</v>
      </c>
      <c r="AA620">
        <f t="shared" si="19"/>
        <v>1</v>
      </c>
    </row>
    <row r="621" spans="1:27" x14ac:dyDescent="0.25">
      <c r="A621">
        <v>145</v>
      </c>
      <c r="B621">
        <v>0.72</v>
      </c>
      <c r="C621">
        <v>375</v>
      </c>
      <c r="E621" t="s">
        <v>26</v>
      </c>
      <c r="I621">
        <v>23.4</v>
      </c>
      <c r="K621">
        <v>86.9</v>
      </c>
      <c r="L621">
        <v>65.900000000000006</v>
      </c>
      <c r="M621">
        <v>61.3</v>
      </c>
      <c r="N621">
        <v>0.21</v>
      </c>
      <c r="O621">
        <v>1.44</v>
      </c>
      <c r="P621">
        <v>7.26</v>
      </c>
      <c r="Q621">
        <v>45</v>
      </c>
      <c r="R621" s="3">
        <v>44323</v>
      </c>
      <c r="S621">
        <v>18</v>
      </c>
      <c r="T621">
        <v>100</v>
      </c>
      <c r="U621">
        <v>60</v>
      </c>
      <c r="V621">
        <v>88</v>
      </c>
      <c r="W621">
        <v>10</v>
      </c>
      <c r="X621">
        <v>34</v>
      </c>
      <c r="Y621" s="48">
        <f t="shared" si="18"/>
        <v>73.333333333333329</v>
      </c>
      <c r="Z621">
        <v>145</v>
      </c>
      <c r="AA621">
        <f t="shared" si="19"/>
        <v>1</v>
      </c>
    </row>
    <row r="622" spans="1:27" x14ac:dyDescent="0.25">
      <c r="A622">
        <v>145</v>
      </c>
      <c r="B622">
        <v>0.83</v>
      </c>
      <c r="C622">
        <v>350</v>
      </c>
      <c r="E622" t="s">
        <v>26</v>
      </c>
      <c r="I622">
        <v>29.5</v>
      </c>
      <c r="K622">
        <v>83.7</v>
      </c>
      <c r="L622">
        <v>84.7</v>
      </c>
      <c r="M622">
        <v>54.6</v>
      </c>
      <c r="N622">
        <v>0.21</v>
      </c>
      <c r="O622">
        <v>1.75</v>
      </c>
      <c r="P622">
        <v>7.17</v>
      </c>
      <c r="Q622">
        <v>45</v>
      </c>
      <c r="R622" s="3">
        <v>44323</v>
      </c>
      <c r="S622">
        <v>18</v>
      </c>
      <c r="T622">
        <v>100</v>
      </c>
      <c r="U622">
        <v>60</v>
      </c>
      <c r="V622">
        <v>88</v>
      </c>
      <c r="W622">
        <v>10</v>
      </c>
      <c r="X622">
        <v>34.700000000000003</v>
      </c>
      <c r="Y622" s="48">
        <f t="shared" si="18"/>
        <v>73.333333333333329</v>
      </c>
      <c r="Z622">
        <v>145</v>
      </c>
      <c r="AA622">
        <f t="shared" si="19"/>
        <v>1</v>
      </c>
    </row>
    <row r="623" spans="1:27" x14ac:dyDescent="0.25">
      <c r="A623">
        <v>145</v>
      </c>
      <c r="B623">
        <v>0.97</v>
      </c>
      <c r="C623">
        <v>319</v>
      </c>
      <c r="E623" t="s">
        <v>26</v>
      </c>
      <c r="I623">
        <v>39.299999999999997</v>
      </c>
      <c r="J623">
        <v>1.56</v>
      </c>
      <c r="K623">
        <v>81.599999999999994</v>
      </c>
      <c r="L623">
        <v>81.3</v>
      </c>
      <c r="M623">
        <v>52.6</v>
      </c>
      <c r="N623">
        <v>0.21</v>
      </c>
      <c r="O623">
        <v>2.17</v>
      </c>
      <c r="P623">
        <v>7.19</v>
      </c>
      <c r="Q623">
        <v>45</v>
      </c>
      <c r="R623" s="3">
        <v>44325</v>
      </c>
      <c r="S623">
        <v>20</v>
      </c>
      <c r="T623">
        <v>127</v>
      </c>
      <c r="U623">
        <v>79</v>
      </c>
      <c r="V623">
        <v>110</v>
      </c>
      <c r="W623">
        <v>10</v>
      </c>
      <c r="X623">
        <v>37.4</v>
      </c>
      <c r="Y623" s="48">
        <f t="shared" si="18"/>
        <v>95</v>
      </c>
      <c r="Z623">
        <v>145</v>
      </c>
      <c r="AA623">
        <f t="shared" si="19"/>
        <v>1</v>
      </c>
    </row>
    <row r="624" spans="1:27" x14ac:dyDescent="0.25">
      <c r="A624">
        <v>145</v>
      </c>
      <c r="B624">
        <v>0.52</v>
      </c>
      <c r="C624">
        <v>365</v>
      </c>
      <c r="E624" t="s">
        <v>26</v>
      </c>
      <c r="I624">
        <v>53.9</v>
      </c>
      <c r="J624">
        <v>1.42</v>
      </c>
      <c r="K624">
        <v>85.2</v>
      </c>
      <c r="L624">
        <v>83.2</v>
      </c>
      <c r="M624">
        <v>57.5</v>
      </c>
      <c r="N624">
        <v>0.21</v>
      </c>
      <c r="O624">
        <v>3.14</v>
      </c>
      <c r="P624">
        <v>7.15</v>
      </c>
      <c r="Q624">
        <v>45</v>
      </c>
      <c r="R624" s="3">
        <v>44325</v>
      </c>
      <c r="S624">
        <v>20</v>
      </c>
      <c r="T624">
        <v>110</v>
      </c>
      <c r="U624">
        <v>61</v>
      </c>
      <c r="V624">
        <v>115</v>
      </c>
      <c r="W624">
        <v>10</v>
      </c>
      <c r="X624">
        <v>37.200000000000003</v>
      </c>
      <c r="Y624" s="48">
        <f t="shared" si="18"/>
        <v>77.333333333333329</v>
      </c>
      <c r="Z624">
        <v>145</v>
      </c>
      <c r="AA624">
        <f t="shared" si="19"/>
        <v>1</v>
      </c>
    </row>
    <row r="625" spans="1:27" x14ac:dyDescent="0.25">
      <c r="A625">
        <v>145</v>
      </c>
      <c r="B625">
        <v>0.59</v>
      </c>
      <c r="C625">
        <v>364</v>
      </c>
      <c r="E625" t="s">
        <v>26</v>
      </c>
      <c r="I625">
        <v>73.400000000000006</v>
      </c>
      <c r="K625">
        <v>85.7</v>
      </c>
      <c r="L625">
        <v>104.7</v>
      </c>
      <c r="M625">
        <v>66</v>
      </c>
      <c r="N625">
        <v>0.21</v>
      </c>
      <c r="O625">
        <v>4.03</v>
      </c>
      <c r="P625">
        <v>7.05</v>
      </c>
      <c r="Q625">
        <v>45</v>
      </c>
      <c r="R625" s="3">
        <v>44326</v>
      </c>
      <c r="S625">
        <v>20</v>
      </c>
      <c r="T625">
        <v>160</v>
      </c>
      <c r="U625">
        <v>90</v>
      </c>
      <c r="V625">
        <v>106</v>
      </c>
      <c r="W625">
        <v>10</v>
      </c>
      <c r="X625">
        <v>37.6</v>
      </c>
      <c r="Y625" s="48">
        <f t="shared" si="18"/>
        <v>113.33333333333333</v>
      </c>
      <c r="Z625">
        <v>145</v>
      </c>
      <c r="AA625">
        <f t="shared" si="19"/>
        <v>1</v>
      </c>
    </row>
    <row r="626" spans="1:27" x14ac:dyDescent="0.25">
      <c r="A626">
        <v>145</v>
      </c>
      <c r="B626">
        <v>0.73</v>
      </c>
      <c r="C626">
        <v>480</v>
      </c>
      <c r="E626" t="s">
        <v>26</v>
      </c>
      <c r="I626">
        <v>32.200000000000003</v>
      </c>
      <c r="K626">
        <v>87.1</v>
      </c>
      <c r="L626">
        <v>79.900000000000006</v>
      </c>
      <c r="M626">
        <v>57.8</v>
      </c>
      <c r="N626">
        <v>0.21</v>
      </c>
      <c r="O626">
        <v>1.05</v>
      </c>
      <c r="P626">
        <v>7.31</v>
      </c>
      <c r="Q626">
        <v>45</v>
      </c>
      <c r="R626" s="3">
        <v>44346</v>
      </c>
      <c r="S626">
        <v>19</v>
      </c>
      <c r="T626">
        <v>116</v>
      </c>
      <c r="U626">
        <v>56</v>
      </c>
      <c r="V626">
        <v>99</v>
      </c>
      <c r="W626">
        <v>3</v>
      </c>
      <c r="X626">
        <v>34.5</v>
      </c>
      <c r="Y626" s="48">
        <f t="shared" si="18"/>
        <v>76</v>
      </c>
      <c r="Z626">
        <v>145</v>
      </c>
      <c r="AA626">
        <f t="shared" si="19"/>
        <v>1</v>
      </c>
    </row>
    <row r="627" spans="1:27" x14ac:dyDescent="0.25">
      <c r="A627">
        <v>145</v>
      </c>
      <c r="B627">
        <v>0.56999999999999995</v>
      </c>
      <c r="C627">
        <v>189</v>
      </c>
      <c r="E627" t="s">
        <v>26</v>
      </c>
      <c r="I627">
        <v>86.7</v>
      </c>
      <c r="K627">
        <v>86.8</v>
      </c>
      <c r="L627">
        <v>73.2</v>
      </c>
      <c r="M627">
        <v>58.4</v>
      </c>
      <c r="N627">
        <v>0.21</v>
      </c>
      <c r="O627">
        <v>2.97</v>
      </c>
      <c r="P627">
        <v>7.18</v>
      </c>
      <c r="Q627">
        <v>45</v>
      </c>
      <c r="R627" s="3">
        <v>44347</v>
      </c>
      <c r="S627">
        <v>22</v>
      </c>
      <c r="T627">
        <v>126</v>
      </c>
      <c r="U627">
        <v>74</v>
      </c>
      <c r="V627">
        <v>93</v>
      </c>
      <c r="W627">
        <v>10</v>
      </c>
      <c r="X627">
        <v>34.5</v>
      </c>
      <c r="Y627" s="48">
        <f t="shared" si="18"/>
        <v>91.333333333333329</v>
      </c>
      <c r="Z627">
        <v>145</v>
      </c>
      <c r="AA627">
        <f t="shared" si="19"/>
        <v>1</v>
      </c>
    </row>
    <row r="628" spans="1:27" x14ac:dyDescent="0.25">
      <c r="A628">
        <v>145</v>
      </c>
      <c r="B628">
        <v>0.46</v>
      </c>
      <c r="C628">
        <v>199</v>
      </c>
      <c r="E628" t="s">
        <v>26</v>
      </c>
      <c r="I628">
        <v>117.9</v>
      </c>
      <c r="K628">
        <v>74.8</v>
      </c>
      <c r="L628">
        <v>102.1</v>
      </c>
      <c r="M628">
        <v>52.1</v>
      </c>
      <c r="N628">
        <v>0.21</v>
      </c>
      <c r="O628">
        <v>3.86</v>
      </c>
      <c r="P628">
        <v>7.03</v>
      </c>
      <c r="Q628">
        <v>45</v>
      </c>
      <c r="R628" s="3">
        <v>44348</v>
      </c>
      <c r="S628">
        <v>18</v>
      </c>
      <c r="T628">
        <v>100</v>
      </c>
      <c r="U628">
        <v>50</v>
      </c>
      <c r="V628">
        <v>99</v>
      </c>
      <c r="W628">
        <v>3</v>
      </c>
      <c r="X628">
        <v>36</v>
      </c>
      <c r="Y628" s="48">
        <f t="shared" si="18"/>
        <v>66.666666666666671</v>
      </c>
      <c r="Z628">
        <v>145</v>
      </c>
      <c r="AA628">
        <f t="shared" si="19"/>
        <v>1</v>
      </c>
    </row>
    <row r="629" spans="1:27" x14ac:dyDescent="0.25">
      <c r="A629">
        <v>145</v>
      </c>
      <c r="B629">
        <v>0.54</v>
      </c>
      <c r="C629">
        <v>186</v>
      </c>
      <c r="E629" t="s">
        <v>26</v>
      </c>
      <c r="I629">
        <v>92.5</v>
      </c>
      <c r="J629">
        <v>1.47</v>
      </c>
      <c r="K629">
        <v>92.1</v>
      </c>
      <c r="L629">
        <v>72.3</v>
      </c>
      <c r="M629">
        <v>72.3</v>
      </c>
      <c r="N629">
        <v>0.21</v>
      </c>
      <c r="O629">
        <v>2.91</v>
      </c>
      <c r="P629">
        <v>7.16</v>
      </c>
      <c r="Q629">
        <v>45</v>
      </c>
      <c r="R629" s="3">
        <v>44349</v>
      </c>
      <c r="S629">
        <v>18</v>
      </c>
      <c r="T629">
        <v>104</v>
      </c>
      <c r="U629">
        <v>51</v>
      </c>
      <c r="V629">
        <v>97</v>
      </c>
      <c r="W629">
        <v>3</v>
      </c>
      <c r="X629">
        <v>36</v>
      </c>
      <c r="Y629" s="48">
        <f t="shared" si="18"/>
        <v>68.666666666666671</v>
      </c>
      <c r="Z629">
        <v>145</v>
      </c>
      <c r="AA629">
        <f t="shared" si="19"/>
        <v>1</v>
      </c>
    </row>
    <row r="630" spans="1:27" x14ac:dyDescent="0.25">
      <c r="A630">
        <v>145</v>
      </c>
      <c r="B630">
        <v>0.82</v>
      </c>
      <c r="C630">
        <v>215</v>
      </c>
      <c r="E630" t="s">
        <v>26</v>
      </c>
      <c r="I630">
        <v>124.5</v>
      </c>
      <c r="K630">
        <v>75.900000000000006</v>
      </c>
      <c r="L630">
        <v>105.1</v>
      </c>
      <c r="M630">
        <v>50.5</v>
      </c>
      <c r="N630">
        <v>0.21</v>
      </c>
      <c r="O630">
        <v>3.89</v>
      </c>
      <c r="P630">
        <v>7</v>
      </c>
      <c r="Q630">
        <v>45</v>
      </c>
      <c r="R630" s="3">
        <v>44350</v>
      </c>
      <c r="S630">
        <v>20</v>
      </c>
      <c r="T630">
        <v>110</v>
      </c>
      <c r="U630">
        <v>60</v>
      </c>
      <c r="V630">
        <v>80</v>
      </c>
      <c r="W630">
        <v>3</v>
      </c>
      <c r="X630">
        <v>36</v>
      </c>
      <c r="Y630" s="48">
        <f t="shared" si="18"/>
        <v>76.666666666666671</v>
      </c>
      <c r="Z630">
        <v>145</v>
      </c>
      <c r="AA630">
        <f t="shared" si="19"/>
        <v>1</v>
      </c>
    </row>
    <row r="631" spans="1:27" x14ac:dyDescent="0.25">
      <c r="A631">
        <v>145</v>
      </c>
      <c r="B631">
        <v>0.39</v>
      </c>
      <c r="C631">
        <v>220</v>
      </c>
      <c r="D631">
        <v>283</v>
      </c>
      <c r="E631" t="s">
        <v>26</v>
      </c>
      <c r="G631">
        <v>851</v>
      </c>
      <c r="H631">
        <v>296</v>
      </c>
      <c r="I631">
        <v>104.5</v>
      </c>
      <c r="K631">
        <v>96.4</v>
      </c>
      <c r="L631">
        <v>72.7</v>
      </c>
      <c r="M631">
        <v>98.9</v>
      </c>
      <c r="N631">
        <v>0.21</v>
      </c>
      <c r="O631">
        <v>2.91</v>
      </c>
      <c r="P631">
        <v>7.17</v>
      </c>
      <c r="Q631">
        <v>45</v>
      </c>
      <c r="R631" s="3">
        <v>44351</v>
      </c>
      <c r="S631">
        <v>18</v>
      </c>
      <c r="T631">
        <v>120</v>
      </c>
      <c r="U631">
        <v>70</v>
      </c>
      <c r="V631">
        <v>72</v>
      </c>
      <c r="W631">
        <v>3</v>
      </c>
      <c r="X631">
        <v>36.5</v>
      </c>
      <c r="Y631" s="48">
        <f t="shared" si="18"/>
        <v>86.666666666666671</v>
      </c>
      <c r="Z631">
        <v>145</v>
      </c>
      <c r="AA631">
        <f t="shared" si="19"/>
        <v>1</v>
      </c>
    </row>
    <row r="632" spans="1:27" x14ac:dyDescent="0.25">
      <c r="A632">
        <v>145</v>
      </c>
      <c r="B632">
        <v>0.44</v>
      </c>
      <c r="C632">
        <v>251</v>
      </c>
      <c r="E632" t="s">
        <v>26</v>
      </c>
      <c r="I632">
        <v>130.80000000000001</v>
      </c>
      <c r="K632">
        <v>69.900000000000006</v>
      </c>
      <c r="L632">
        <v>91.1</v>
      </c>
      <c r="M632">
        <v>46.2</v>
      </c>
      <c r="N632">
        <v>0.21</v>
      </c>
      <c r="O632">
        <v>3.7</v>
      </c>
      <c r="P632">
        <v>7.07</v>
      </c>
      <c r="Q632">
        <v>45</v>
      </c>
      <c r="R632" s="3">
        <v>44352</v>
      </c>
      <c r="S632">
        <v>18</v>
      </c>
      <c r="T632">
        <v>135</v>
      </c>
      <c r="U632">
        <v>51</v>
      </c>
      <c r="V632">
        <v>105</v>
      </c>
      <c r="W632">
        <v>3</v>
      </c>
      <c r="X632">
        <v>36.200000000000003</v>
      </c>
      <c r="Y632" s="48">
        <f t="shared" si="18"/>
        <v>79</v>
      </c>
      <c r="Z632">
        <v>145</v>
      </c>
      <c r="AA632">
        <f t="shared" si="19"/>
        <v>1</v>
      </c>
    </row>
    <row r="633" spans="1:27" x14ac:dyDescent="0.25">
      <c r="A633">
        <v>145</v>
      </c>
      <c r="B633">
        <v>0.6</v>
      </c>
      <c r="C633">
        <v>273</v>
      </c>
      <c r="E633" t="s">
        <v>26</v>
      </c>
      <c r="I633">
        <v>121.3</v>
      </c>
      <c r="K633">
        <v>66.900000000000006</v>
      </c>
      <c r="L633">
        <v>64.099999999999994</v>
      </c>
      <c r="M633">
        <v>40.5</v>
      </c>
      <c r="N633">
        <v>0.21</v>
      </c>
      <c r="O633">
        <v>3.56</v>
      </c>
      <c r="P633">
        <v>7.22</v>
      </c>
      <c r="Q633">
        <v>45</v>
      </c>
      <c r="R633" s="3">
        <v>44354</v>
      </c>
      <c r="S633">
        <v>20</v>
      </c>
      <c r="T633">
        <v>109</v>
      </c>
      <c r="U633">
        <v>55</v>
      </c>
      <c r="V633">
        <v>90</v>
      </c>
      <c r="W633">
        <v>3</v>
      </c>
      <c r="X633">
        <v>37.1</v>
      </c>
      <c r="Y633" s="48">
        <f t="shared" si="18"/>
        <v>73</v>
      </c>
      <c r="Z633">
        <v>145</v>
      </c>
      <c r="AA633">
        <f t="shared" si="19"/>
        <v>1</v>
      </c>
    </row>
    <row r="634" spans="1:27" x14ac:dyDescent="0.25">
      <c r="A634">
        <v>145</v>
      </c>
      <c r="B634">
        <v>0.51</v>
      </c>
      <c r="C634">
        <v>277</v>
      </c>
      <c r="E634" t="s">
        <v>26</v>
      </c>
      <c r="K634">
        <v>96.4</v>
      </c>
      <c r="L634">
        <v>56.9</v>
      </c>
      <c r="M634">
        <v>59.6</v>
      </c>
      <c r="N634">
        <v>0.21</v>
      </c>
      <c r="P634">
        <v>7.29</v>
      </c>
      <c r="Q634">
        <v>45</v>
      </c>
      <c r="R634" s="3">
        <v>44355</v>
      </c>
      <c r="S634">
        <v>16</v>
      </c>
      <c r="T634">
        <v>102</v>
      </c>
      <c r="U634">
        <v>63</v>
      </c>
      <c r="V634">
        <v>86</v>
      </c>
      <c r="W634">
        <v>0</v>
      </c>
      <c r="X634">
        <v>36</v>
      </c>
      <c r="Y634" s="48">
        <f t="shared" si="18"/>
        <v>76</v>
      </c>
      <c r="Z634">
        <v>145</v>
      </c>
      <c r="AA634">
        <f t="shared" si="19"/>
        <v>1</v>
      </c>
    </row>
    <row r="635" spans="1:27" x14ac:dyDescent="0.25">
      <c r="A635">
        <v>145</v>
      </c>
      <c r="B635">
        <v>0.49</v>
      </c>
      <c r="C635">
        <v>290</v>
      </c>
      <c r="E635" t="s">
        <v>26</v>
      </c>
      <c r="G635">
        <v>732</v>
      </c>
      <c r="I635">
        <v>93</v>
      </c>
      <c r="K635">
        <v>89.3</v>
      </c>
      <c r="L635">
        <v>56.7</v>
      </c>
      <c r="M635">
        <v>62.3</v>
      </c>
      <c r="N635">
        <v>0.21</v>
      </c>
      <c r="O635">
        <v>2.75</v>
      </c>
      <c r="P635">
        <v>7.26</v>
      </c>
      <c r="Q635">
        <v>45</v>
      </c>
      <c r="R635" s="3">
        <v>44356</v>
      </c>
      <c r="S635">
        <v>22</v>
      </c>
      <c r="T635">
        <v>130</v>
      </c>
      <c r="U635">
        <v>79</v>
      </c>
      <c r="V635">
        <v>70</v>
      </c>
      <c r="W635">
        <v>3</v>
      </c>
      <c r="X635">
        <v>36</v>
      </c>
      <c r="Y635" s="48">
        <f t="shared" si="18"/>
        <v>96</v>
      </c>
      <c r="Z635">
        <v>145</v>
      </c>
      <c r="AA635">
        <f t="shared" si="19"/>
        <v>1</v>
      </c>
    </row>
    <row r="636" spans="1:27" x14ac:dyDescent="0.25">
      <c r="A636">
        <v>145</v>
      </c>
      <c r="B636">
        <v>0.46</v>
      </c>
      <c r="C636">
        <v>334</v>
      </c>
      <c r="E636" t="s">
        <v>26</v>
      </c>
      <c r="I636">
        <v>43.8</v>
      </c>
      <c r="K636">
        <v>99.8</v>
      </c>
      <c r="L636">
        <v>46</v>
      </c>
      <c r="M636">
        <v>55.6</v>
      </c>
      <c r="N636">
        <v>0.21</v>
      </c>
      <c r="O636">
        <v>1.55</v>
      </c>
      <c r="P636">
        <v>7.4</v>
      </c>
      <c r="Q636">
        <v>45</v>
      </c>
      <c r="R636" s="3">
        <v>44357</v>
      </c>
      <c r="S636">
        <v>17</v>
      </c>
      <c r="T636">
        <v>124</v>
      </c>
      <c r="U636">
        <v>68</v>
      </c>
      <c r="V636">
        <v>101</v>
      </c>
      <c r="W636">
        <v>0</v>
      </c>
      <c r="X636">
        <v>36</v>
      </c>
      <c r="Y636" s="48">
        <f t="shared" si="18"/>
        <v>86.666666666666671</v>
      </c>
      <c r="Z636">
        <v>145</v>
      </c>
      <c r="AA636">
        <f t="shared" si="19"/>
        <v>1</v>
      </c>
    </row>
    <row r="637" spans="1:27" x14ac:dyDescent="0.25">
      <c r="A637">
        <v>145</v>
      </c>
      <c r="B637">
        <v>0.49</v>
      </c>
      <c r="C637">
        <v>317</v>
      </c>
      <c r="E637" t="s">
        <v>26</v>
      </c>
      <c r="I637">
        <v>60.5</v>
      </c>
      <c r="K637">
        <v>93.2</v>
      </c>
      <c r="L637">
        <v>47.4</v>
      </c>
      <c r="M637">
        <v>63</v>
      </c>
      <c r="N637">
        <v>0.21</v>
      </c>
      <c r="O637">
        <v>1.82</v>
      </c>
      <c r="P637">
        <v>7.35</v>
      </c>
      <c r="Q637">
        <v>45</v>
      </c>
      <c r="R637" s="3">
        <v>44358</v>
      </c>
      <c r="S637">
        <v>18</v>
      </c>
      <c r="T637">
        <v>143</v>
      </c>
      <c r="U637">
        <v>83</v>
      </c>
      <c r="V637">
        <v>109</v>
      </c>
      <c r="W637">
        <v>3</v>
      </c>
      <c r="X637">
        <v>36</v>
      </c>
      <c r="Y637" s="48">
        <f t="shared" si="18"/>
        <v>103</v>
      </c>
      <c r="Z637">
        <v>145</v>
      </c>
      <c r="AA637">
        <f t="shared" si="19"/>
        <v>1</v>
      </c>
    </row>
    <row r="638" spans="1:27" x14ac:dyDescent="0.25">
      <c r="A638">
        <v>145</v>
      </c>
      <c r="B638">
        <v>0.52</v>
      </c>
      <c r="C638">
        <v>370</v>
      </c>
      <c r="E638" t="s">
        <v>26</v>
      </c>
      <c r="I638">
        <v>27.9</v>
      </c>
      <c r="J638">
        <v>0.99</v>
      </c>
      <c r="K638">
        <v>91.9</v>
      </c>
      <c r="L638">
        <v>33.6</v>
      </c>
      <c r="M638">
        <v>55.1</v>
      </c>
      <c r="N638">
        <v>0.21</v>
      </c>
      <c r="O638">
        <v>1.06</v>
      </c>
      <c r="P638">
        <v>7.48</v>
      </c>
      <c r="Q638">
        <v>45</v>
      </c>
      <c r="R638" s="3">
        <v>44359</v>
      </c>
      <c r="S638">
        <v>15</v>
      </c>
      <c r="T638">
        <v>135</v>
      </c>
      <c r="U638">
        <v>78</v>
      </c>
      <c r="V638">
        <v>101</v>
      </c>
      <c r="W638">
        <v>5</v>
      </c>
      <c r="X638">
        <v>37.9</v>
      </c>
      <c r="Y638" s="48">
        <f t="shared" si="18"/>
        <v>97</v>
      </c>
      <c r="Z638">
        <v>145</v>
      </c>
      <c r="AA638">
        <f t="shared" si="19"/>
        <v>1</v>
      </c>
    </row>
    <row r="639" spans="1:27" x14ac:dyDescent="0.25">
      <c r="A639">
        <v>145</v>
      </c>
      <c r="B639">
        <v>0.56999999999999995</v>
      </c>
      <c r="C639">
        <v>282</v>
      </c>
      <c r="E639" t="s">
        <v>26</v>
      </c>
      <c r="H639">
        <v>138.80000000000001</v>
      </c>
      <c r="I639">
        <v>43.1</v>
      </c>
      <c r="J639">
        <v>0.78</v>
      </c>
      <c r="K639">
        <v>99.6</v>
      </c>
      <c r="L639">
        <v>44</v>
      </c>
      <c r="M639">
        <v>41.1</v>
      </c>
      <c r="N639">
        <v>0.21</v>
      </c>
      <c r="O639">
        <v>1.4</v>
      </c>
      <c r="P639">
        <v>7.36</v>
      </c>
      <c r="Q639">
        <v>45</v>
      </c>
      <c r="R639" s="3">
        <v>44359</v>
      </c>
      <c r="S639">
        <v>15</v>
      </c>
      <c r="T639">
        <v>135</v>
      </c>
      <c r="U639">
        <v>78</v>
      </c>
      <c r="V639">
        <v>101</v>
      </c>
      <c r="W639">
        <v>5</v>
      </c>
      <c r="X639">
        <v>37.200000000000003</v>
      </c>
      <c r="Y639" s="48">
        <f t="shared" si="18"/>
        <v>97</v>
      </c>
      <c r="Z639">
        <v>145</v>
      </c>
      <c r="AA639">
        <f t="shared" si="19"/>
        <v>1</v>
      </c>
    </row>
    <row r="640" spans="1:27" x14ac:dyDescent="0.25">
      <c r="A640">
        <v>145</v>
      </c>
      <c r="B640">
        <v>0.48</v>
      </c>
      <c r="C640">
        <v>125</v>
      </c>
      <c r="E640" t="s">
        <v>26</v>
      </c>
      <c r="I640">
        <v>33.4</v>
      </c>
      <c r="K640">
        <v>97.8</v>
      </c>
      <c r="L640">
        <v>51</v>
      </c>
      <c r="M640">
        <v>109.8</v>
      </c>
      <c r="N640">
        <v>0.21</v>
      </c>
      <c r="O640">
        <v>1.29</v>
      </c>
      <c r="P640">
        <v>7.35</v>
      </c>
      <c r="Q640">
        <v>45</v>
      </c>
      <c r="R640" s="3">
        <v>44363</v>
      </c>
      <c r="S640">
        <v>20</v>
      </c>
      <c r="T640">
        <v>138</v>
      </c>
      <c r="U640">
        <v>81</v>
      </c>
      <c r="V640">
        <v>74</v>
      </c>
      <c r="W640">
        <v>4</v>
      </c>
      <c r="X640">
        <v>37</v>
      </c>
      <c r="Y640" s="48">
        <f t="shared" si="18"/>
        <v>100</v>
      </c>
      <c r="Z640">
        <v>145</v>
      </c>
      <c r="AA640">
        <f t="shared" si="19"/>
        <v>1</v>
      </c>
    </row>
    <row r="641" spans="1:27" x14ac:dyDescent="0.25">
      <c r="A641">
        <v>145</v>
      </c>
      <c r="B641">
        <v>0.8</v>
      </c>
      <c r="C641">
        <v>102</v>
      </c>
      <c r="E641" t="s">
        <v>26</v>
      </c>
      <c r="I641">
        <v>59.2</v>
      </c>
      <c r="K641">
        <v>93.4</v>
      </c>
      <c r="L641">
        <v>54.7</v>
      </c>
      <c r="M641">
        <v>74.099999999999994</v>
      </c>
      <c r="N641">
        <v>0.21</v>
      </c>
      <c r="O641">
        <v>2.2000000000000002</v>
      </c>
      <c r="P641">
        <v>7.28</v>
      </c>
      <c r="Q641">
        <v>45</v>
      </c>
      <c r="R641" s="3">
        <v>44364</v>
      </c>
      <c r="S641">
        <v>30</v>
      </c>
      <c r="T641">
        <v>123</v>
      </c>
      <c r="U641">
        <v>77</v>
      </c>
      <c r="V641">
        <v>75</v>
      </c>
      <c r="W641">
        <v>3</v>
      </c>
      <c r="X641">
        <v>37</v>
      </c>
      <c r="Y641" s="48">
        <f t="shared" si="18"/>
        <v>92.333333333333329</v>
      </c>
      <c r="Z641">
        <v>145</v>
      </c>
      <c r="AA641">
        <f t="shared" si="19"/>
        <v>1</v>
      </c>
    </row>
    <row r="642" spans="1:27" x14ac:dyDescent="0.25">
      <c r="A642">
        <v>145</v>
      </c>
      <c r="B642">
        <v>0.66</v>
      </c>
      <c r="C642">
        <v>124</v>
      </c>
      <c r="E642" t="s">
        <v>26</v>
      </c>
      <c r="I642">
        <v>31.6</v>
      </c>
      <c r="K642">
        <v>96.1</v>
      </c>
      <c r="L642">
        <v>56.4</v>
      </c>
      <c r="M642">
        <v>80.099999999999994</v>
      </c>
      <c r="N642">
        <v>0.21</v>
      </c>
      <c r="O642">
        <v>1.58</v>
      </c>
      <c r="P642">
        <v>7.31</v>
      </c>
      <c r="Q642">
        <v>45</v>
      </c>
      <c r="R642" s="3">
        <v>44365</v>
      </c>
      <c r="S642">
        <v>20</v>
      </c>
      <c r="T642">
        <v>127</v>
      </c>
      <c r="U642">
        <v>75</v>
      </c>
      <c r="V642">
        <v>300</v>
      </c>
      <c r="W642">
        <v>8</v>
      </c>
      <c r="X642">
        <v>37</v>
      </c>
      <c r="Y642" s="48">
        <f t="shared" ref="Y642:Y705" si="20">IF(OR(T642="",U642=""),"",(T642+(2*U642))/3)</f>
        <v>92.333333333333329</v>
      </c>
      <c r="Z642">
        <v>145</v>
      </c>
      <c r="AA642">
        <f t="shared" ref="AA642:AA705" si="21">IF(A642="",0,IF(COUNTIF(B642:Y642,"")&gt;0,1,0))</f>
        <v>1</v>
      </c>
    </row>
    <row r="643" spans="1:27" x14ac:dyDescent="0.25">
      <c r="A643">
        <v>145</v>
      </c>
      <c r="E643" t="s">
        <v>26</v>
      </c>
      <c r="I643">
        <v>20.6</v>
      </c>
      <c r="K643">
        <v>97.1</v>
      </c>
      <c r="L643">
        <v>44.5</v>
      </c>
      <c r="M643">
        <v>77.900000000000006</v>
      </c>
      <c r="N643">
        <v>0.21</v>
      </c>
      <c r="O643">
        <v>1.48</v>
      </c>
      <c r="P643">
        <v>7.43</v>
      </c>
      <c r="Q643">
        <v>45</v>
      </c>
      <c r="R643" s="3">
        <v>44367</v>
      </c>
      <c r="S643">
        <v>20</v>
      </c>
      <c r="T643">
        <v>155</v>
      </c>
      <c r="U643">
        <v>93</v>
      </c>
      <c r="V643">
        <v>102</v>
      </c>
      <c r="W643">
        <v>4</v>
      </c>
      <c r="X643">
        <v>37</v>
      </c>
      <c r="Y643" s="48">
        <f t="shared" si="20"/>
        <v>113.66666666666667</v>
      </c>
      <c r="Z643">
        <v>145</v>
      </c>
      <c r="AA643">
        <f t="shared" si="21"/>
        <v>1</v>
      </c>
    </row>
    <row r="644" spans="1:27" x14ac:dyDescent="0.25">
      <c r="A644">
        <v>145</v>
      </c>
      <c r="E644" t="s">
        <v>26</v>
      </c>
      <c r="I644">
        <v>34.299999999999997</v>
      </c>
      <c r="K644">
        <v>95.4</v>
      </c>
      <c r="L644">
        <v>43.2</v>
      </c>
      <c r="M644">
        <v>76.8</v>
      </c>
      <c r="N644">
        <v>0.21</v>
      </c>
      <c r="O644">
        <v>2.14</v>
      </c>
      <c r="P644">
        <v>7.39</v>
      </c>
      <c r="Q644">
        <v>45</v>
      </c>
      <c r="R644" s="3">
        <v>44368</v>
      </c>
      <c r="S644">
        <v>20</v>
      </c>
      <c r="T644">
        <v>121</v>
      </c>
      <c r="U644">
        <v>74</v>
      </c>
      <c r="V644">
        <v>62</v>
      </c>
      <c r="W644">
        <v>0</v>
      </c>
      <c r="X644">
        <v>37.200000000000003</v>
      </c>
      <c r="Y644" s="48">
        <f t="shared" si="20"/>
        <v>89.666666666666671</v>
      </c>
      <c r="Z644">
        <v>145</v>
      </c>
      <c r="AA644">
        <f t="shared" si="21"/>
        <v>1</v>
      </c>
    </row>
    <row r="645" spans="1:27" x14ac:dyDescent="0.25">
      <c r="A645">
        <v>145</v>
      </c>
      <c r="B645">
        <v>1.18</v>
      </c>
      <c r="C645">
        <v>316</v>
      </c>
      <c r="E645" t="s">
        <v>26</v>
      </c>
      <c r="I645">
        <v>40.5</v>
      </c>
      <c r="K645">
        <v>95.8</v>
      </c>
      <c r="L645">
        <v>37.5</v>
      </c>
      <c r="M645">
        <v>68</v>
      </c>
      <c r="N645">
        <v>0.21</v>
      </c>
      <c r="O645">
        <v>2.4900000000000002</v>
      </c>
      <c r="P645">
        <v>7.44</v>
      </c>
      <c r="Q645">
        <v>45</v>
      </c>
      <c r="R645" s="3">
        <v>44369</v>
      </c>
      <c r="S645">
        <v>34</v>
      </c>
      <c r="T645">
        <v>140</v>
      </c>
      <c r="U645">
        <v>83</v>
      </c>
      <c r="V645">
        <v>105</v>
      </c>
      <c r="W645">
        <v>7</v>
      </c>
      <c r="X645">
        <v>36.299999999999997</v>
      </c>
      <c r="Y645" s="48">
        <f t="shared" si="20"/>
        <v>102</v>
      </c>
      <c r="Z645">
        <v>145</v>
      </c>
      <c r="AA645">
        <f t="shared" si="21"/>
        <v>1</v>
      </c>
    </row>
    <row r="646" spans="1:27" x14ac:dyDescent="0.25">
      <c r="A646">
        <v>145</v>
      </c>
      <c r="B646">
        <v>1.46</v>
      </c>
      <c r="C646">
        <v>337</v>
      </c>
      <c r="E646" t="s">
        <v>26</v>
      </c>
      <c r="I646">
        <v>19.899999999999999</v>
      </c>
      <c r="J646">
        <v>0.97</v>
      </c>
      <c r="K646">
        <v>98.3</v>
      </c>
      <c r="L646">
        <v>34.200000000000003</v>
      </c>
      <c r="M646">
        <v>112.2</v>
      </c>
      <c r="N646">
        <v>0.21</v>
      </c>
      <c r="O646">
        <v>1.28</v>
      </c>
      <c r="P646">
        <v>7.5</v>
      </c>
      <c r="Q646">
        <v>45</v>
      </c>
      <c r="R646" s="3">
        <v>44370</v>
      </c>
      <c r="S646">
        <v>31</v>
      </c>
      <c r="T646">
        <v>131</v>
      </c>
      <c r="U646">
        <v>80</v>
      </c>
      <c r="V646">
        <v>122</v>
      </c>
      <c r="W646">
        <v>5</v>
      </c>
      <c r="X646">
        <v>37.299999999999997</v>
      </c>
      <c r="Y646" s="48">
        <f t="shared" si="20"/>
        <v>97</v>
      </c>
      <c r="Z646">
        <v>145</v>
      </c>
      <c r="AA646">
        <f t="shared" si="21"/>
        <v>1</v>
      </c>
    </row>
    <row r="647" spans="1:27" x14ac:dyDescent="0.25">
      <c r="A647">
        <v>145</v>
      </c>
      <c r="B647">
        <v>1.41</v>
      </c>
      <c r="C647">
        <v>392</v>
      </c>
      <c r="E647" t="s">
        <v>26</v>
      </c>
      <c r="I647">
        <v>29.7</v>
      </c>
      <c r="K647">
        <v>99.3</v>
      </c>
      <c r="L647">
        <v>39.200000000000003</v>
      </c>
      <c r="M647">
        <v>58.5</v>
      </c>
      <c r="N647">
        <v>0.21</v>
      </c>
      <c r="O647">
        <v>1.69</v>
      </c>
      <c r="P647">
        <v>7.44</v>
      </c>
      <c r="Q647">
        <v>45</v>
      </c>
      <c r="R647" s="3">
        <v>44371</v>
      </c>
      <c r="S647">
        <v>28</v>
      </c>
      <c r="T647">
        <v>117</v>
      </c>
      <c r="U647">
        <v>74</v>
      </c>
      <c r="V647">
        <v>116</v>
      </c>
      <c r="W647">
        <v>7</v>
      </c>
      <c r="X647">
        <v>36.6</v>
      </c>
      <c r="Y647" s="48">
        <f t="shared" si="20"/>
        <v>88.333333333333329</v>
      </c>
      <c r="Z647">
        <v>145</v>
      </c>
      <c r="AA647">
        <f t="shared" si="21"/>
        <v>1</v>
      </c>
    </row>
    <row r="648" spans="1:27" x14ac:dyDescent="0.25">
      <c r="A648">
        <v>148</v>
      </c>
      <c r="B648">
        <v>1</v>
      </c>
      <c r="C648">
        <v>381</v>
      </c>
      <c r="E648" t="s">
        <v>26</v>
      </c>
      <c r="G648">
        <v>1149</v>
      </c>
      <c r="H648">
        <v>11.5</v>
      </c>
      <c r="I648">
        <v>38.200000000000003</v>
      </c>
      <c r="J648">
        <v>0.48</v>
      </c>
      <c r="K648">
        <v>88.9</v>
      </c>
      <c r="L648">
        <v>29.2</v>
      </c>
      <c r="M648">
        <v>56.1</v>
      </c>
      <c r="N648">
        <v>0.21</v>
      </c>
      <c r="O648">
        <v>0.91</v>
      </c>
      <c r="P648">
        <v>7.42</v>
      </c>
      <c r="Q648">
        <v>45</v>
      </c>
      <c r="R648" s="3">
        <v>44320</v>
      </c>
      <c r="S648">
        <v>20</v>
      </c>
      <c r="T648">
        <v>145</v>
      </c>
      <c r="U648">
        <v>90</v>
      </c>
      <c r="V648">
        <v>85</v>
      </c>
      <c r="W648">
        <v>15</v>
      </c>
      <c r="X648">
        <v>35</v>
      </c>
      <c r="Y648" s="48">
        <f t="shared" si="20"/>
        <v>108.33333333333333</v>
      </c>
      <c r="Z648">
        <v>148</v>
      </c>
      <c r="AA648">
        <f t="shared" si="21"/>
        <v>1</v>
      </c>
    </row>
    <row r="649" spans="1:27" x14ac:dyDescent="0.25">
      <c r="A649">
        <v>148</v>
      </c>
      <c r="B649">
        <v>0.93</v>
      </c>
      <c r="C649">
        <v>366</v>
      </c>
      <c r="D649">
        <v>630</v>
      </c>
      <c r="E649" t="s">
        <v>26</v>
      </c>
      <c r="G649">
        <v>934</v>
      </c>
      <c r="I649">
        <v>32.5</v>
      </c>
      <c r="K649">
        <v>85.6</v>
      </c>
      <c r="L649">
        <v>26.5</v>
      </c>
      <c r="M649">
        <v>48.9</v>
      </c>
      <c r="N649">
        <v>0.21</v>
      </c>
      <c r="O649">
        <v>0.77</v>
      </c>
      <c r="P649">
        <v>7.47</v>
      </c>
      <c r="Q649">
        <v>45</v>
      </c>
      <c r="R649" s="3">
        <v>44321</v>
      </c>
      <c r="S649">
        <v>16</v>
      </c>
      <c r="T649">
        <v>136</v>
      </c>
      <c r="U649">
        <v>83</v>
      </c>
      <c r="V649">
        <v>79</v>
      </c>
      <c r="W649">
        <v>15</v>
      </c>
      <c r="X649">
        <v>38</v>
      </c>
      <c r="Y649" s="48">
        <f t="shared" si="20"/>
        <v>100.66666666666667</v>
      </c>
      <c r="Z649">
        <v>148</v>
      </c>
      <c r="AA649">
        <f t="shared" si="21"/>
        <v>1</v>
      </c>
    </row>
    <row r="650" spans="1:27" x14ac:dyDescent="0.25">
      <c r="A650">
        <v>148</v>
      </c>
      <c r="B650">
        <v>0.95</v>
      </c>
      <c r="C650">
        <v>289</v>
      </c>
      <c r="E650" t="s">
        <v>26</v>
      </c>
      <c r="I650">
        <v>29.4</v>
      </c>
      <c r="J650">
        <v>1.1200000000000001</v>
      </c>
      <c r="K650">
        <v>61.3</v>
      </c>
      <c r="L650">
        <v>90</v>
      </c>
      <c r="M650">
        <v>37.6</v>
      </c>
      <c r="N650">
        <v>0.21</v>
      </c>
      <c r="O650">
        <v>1.57</v>
      </c>
      <c r="P650">
        <v>7</v>
      </c>
      <c r="Q650">
        <v>45</v>
      </c>
      <c r="R650" s="3">
        <v>44323</v>
      </c>
      <c r="S650">
        <v>20</v>
      </c>
      <c r="T650">
        <v>132</v>
      </c>
      <c r="U650">
        <v>56</v>
      </c>
      <c r="V650">
        <v>74</v>
      </c>
      <c r="W650">
        <v>3</v>
      </c>
      <c r="X650">
        <v>37</v>
      </c>
      <c r="Y650" s="48">
        <f t="shared" si="20"/>
        <v>81.333333333333329</v>
      </c>
      <c r="Z650">
        <v>148</v>
      </c>
      <c r="AA650">
        <f t="shared" si="21"/>
        <v>1</v>
      </c>
    </row>
    <row r="651" spans="1:27" x14ac:dyDescent="0.25">
      <c r="A651">
        <v>148</v>
      </c>
      <c r="B651">
        <v>1</v>
      </c>
      <c r="C651">
        <v>277</v>
      </c>
      <c r="D651">
        <v>974</v>
      </c>
      <c r="E651" t="s">
        <v>26</v>
      </c>
      <c r="F651">
        <v>11</v>
      </c>
      <c r="G651">
        <v>4510</v>
      </c>
      <c r="H651">
        <v>465.9</v>
      </c>
      <c r="I651">
        <v>50.6</v>
      </c>
      <c r="J651">
        <v>0.47</v>
      </c>
      <c r="K651">
        <v>84.4</v>
      </c>
      <c r="L651">
        <v>79.599999999999994</v>
      </c>
      <c r="M651">
        <v>39.5</v>
      </c>
      <c r="N651">
        <v>0.21</v>
      </c>
      <c r="O651">
        <v>3.28</v>
      </c>
      <c r="P651">
        <v>7.04</v>
      </c>
      <c r="Q651">
        <v>45</v>
      </c>
      <c r="R651" s="3">
        <v>44323</v>
      </c>
      <c r="S651">
        <v>20</v>
      </c>
      <c r="T651">
        <v>132</v>
      </c>
      <c r="U651">
        <v>56</v>
      </c>
      <c r="V651">
        <v>74</v>
      </c>
      <c r="W651">
        <v>3</v>
      </c>
      <c r="X651">
        <v>36.9</v>
      </c>
      <c r="Y651" s="48">
        <f t="shared" si="20"/>
        <v>81.333333333333329</v>
      </c>
      <c r="Z651">
        <v>148</v>
      </c>
      <c r="AA651">
        <f t="shared" si="21"/>
        <v>0</v>
      </c>
    </row>
    <row r="652" spans="1:27" x14ac:dyDescent="0.25">
      <c r="A652">
        <v>148</v>
      </c>
      <c r="B652">
        <v>0.54</v>
      </c>
      <c r="C652">
        <v>261</v>
      </c>
      <c r="E652" t="s">
        <v>26</v>
      </c>
      <c r="I652">
        <v>50</v>
      </c>
      <c r="K652">
        <v>71.7</v>
      </c>
      <c r="L652">
        <v>54.3</v>
      </c>
      <c r="M652">
        <v>39.1</v>
      </c>
      <c r="N652">
        <v>0.21</v>
      </c>
      <c r="O652">
        <v>3.2</v>
      </c>
      <c r="P652">
        <v>7.12</v>
      </c>
      <c r="Q652">
        <v>45</v>
      </c>
      <c r="R652" s="3">
        <v>44325</v>
      </c>
      <c r="S652">
        <v>19</v>
      </c>
      <c r="T652">
        <v>100</v>
      </c>
      <c r="U652">
        <v>60</v>
      </c>
      <c r="V652">
        <v>117</v>
      </c>
      <c r="W652">
        <v>0</v>
      </c>
      <c r="X652">
        <v>31</v>
      </c>
      <c r="Y652" s="48">
        <f t="shared" si="20"/>
        <v>73.333333333333329</v>
      </c>
      <c r="Z652">
        <v>148</v>
      </c>
      <c r="AA652">
        <f t="shared" si="21"/>
        <v>1</v>
      </c>
    </row>
    <row r="653" spans="1:27" x14ac:dyDescent="0.25">
      <c r="A653">
        <v>148</v>
      </c>
      <c r="B653">
        <v>0.41</v>
      </c>
      <c r="C653">
        <v>153</v>
      </c>
      <c r="E653" t="s">
        <v>26</v>
      </c>
      <c r="H653">
        <v>180.8</v>
      </c>
      <c r="I653">
        <v>25</v>
      </c>
      <c r="K653">
        <v>69.900000000000006</v>
      </c>
      <c r="L653">
        <v>43.4</v>
      </c>
      <c r="M653">
        <v>35.799999999999997</v>
      </c>
      <c r="N653">
        <v>0.21</v>
      </c>
      <c r="O653">
        <v>1.53</v>
      </c>
      <c r="P653">
        <v>7.3</v>
      </c>
      <c r="Q653">
        <v>45</v>
      </c>
      <c r="R653" s="3">
        <v>44327</v>
      </c>
      <c r="S653">
        <v>18</v>
      </c>
      <c r="T653">
        <v>152</v>
      </c>
      <c r="U653">
        <v>98</v>
      </c>
      <c r="V653">
        <v>98</v>
      </c>
      <c r="W653">
        <v>0</v>
      </c>
      <c r="X653">
        <v>37.1</v>
      </c>
      <c r="Y653" s="48">
        <f t="shared" si="20"/>
        <v>116</v>
      </c>
      <c r="Z653">
        <v>148</v>
      </c>
      <c r="AA653">
        <f t="shared" si="21"/>
        <v>1</v>
      </c>
    </row>
    <row r="654" spans="1:27" x14ac:dyDescent="0.25">
      <c r="A654">
        <v>148</v>
      </c>
      <c r="B654">
        <v>0.32</v>
      </c>
      <c r="C654">
        <v>146</v>
      </c>
      <c r="E654" t="s">
        <v>26</v>
      </c>
      <c r="I654">
        <v>29.6</v>
      </c>
      <c r="J654">
        <v>0.84</v>
      </c>
      <c r="K654">
        <v>63.3</v>
      </c>
      <c r="L654">
        <v>39.200000000000003</v>
      </c>
      <c r="M654">
        <v>33.5</v>
      </c>
      <c r="N654">
        <v>0.21</v>
      </c>
      <c r="O654">
        <v>1.76</v>
      </c>
      <c r="P654">
        <v>7.35</v>
      </c>
      <c r="Q654">
        <v>45</v>
      </c>
      <c r="R654" s="3">
        <v>44327</v>
      </c>
      <c r="S654">
        <v>19</v>
      </c>
      <c r="T654">
        <v>129</v>
      </c>
      <c r="U654">
        <v>79</v>
      </c>
      <c r="V654">
        <v>78</v>
      </c>
      <c r="W654">
        <v>10</v>
      </c>
      <c r="X654">
        <v>37</v>
      </c>
      <c r="Y654" s="48">
        <f t="shared" si="20"/>
        <v>95.666666666666671</v>
      </c>
      <c r="Z654">
        <v>148</v>
      </c>
      <c r="AA654">
        <f t="shared" si="21"/>
        <v>1</v>
      </c>
    </row>
    <row r="655" spans="1:27" x14ac:dyDescent="0.25">
      <c r="A655">
        <v>148</v>
      </c>
      <c r="B655">
        <v>0.26</v>
      </c>
      <c r="C655">
        <v>141</v>
      </c>
      <c r="E655" t="s">
        <v>26</v>
      </c>
      <c r="I655">
        <v>34.9</v>
      </c>
      <c r="J655">
        <v>0.7</v>
      </c>
      <c r="K655">
        <v>92.1</v>
      </c>
      <c r="L655">
        <v>35.700000000000003</v>
      </c>
      <c r="M655">
        <v>66.099999999999994</v>
      </c>
      <c r="N655">
        <v>0.21</v>
      </c>
      <c r="O655">
        <v>1.66</v>
      </c>
      <c r="P655">
        <v>7.36</v>
      </c>
      <c r="Q655">
        <v>45</v>
      </c>
      <c r="R655" s="3">
        <v>44329</v>
      </c>
      <c r="S655">
        <v>20</v>
      </c>
      <c r="T655">
        <v>140</v>
      </c>
      <c r="U655">
        <v>84</v>
      </c>
      <c r="V655">
        <v>75</v>
      </c>
      <c r="W655">
        <v>3</v>
      </c>
      <c r="X655">
        <v>36</v>
      </c>
      <c r="Y655" s="48">
        <f t="shared" si="20"/>
        <v>102.66666666666667</v>
      </c>
      <c r="Z655">
        <v>148</v>
      </c>
      <c r="AA655">
        <f t="shared" si="21"/>
        <v>1</v>
      </c>
    </row>
    <row r="656" spans="1:27" x14ac:dyDescent="0.25">
      <c r="A656">
        <v>148</v>
      </c>
      <c r="B656">
        <v>0.28000000000000003</v>
      </c>
      <c r="C656">
        <v>148</v>
      </c>
      <c r="E656" t="s">
        <v>26</v>
      </c>
      <c r="I656">
        <v>55</v>
      </c>
      <c r="K656">
        <v>72.7</v>
      </c>
      <c r="L656">
        <v>56.5</v>
      </c>
      <c r="M656">
        <v>51.1</v>
      </c>
      <c r="N656">
        <v>0.21</v>
      </c>
      <c r="O656">
        <v>1.74</v>
      </c>
      <c r="P656">
        <v>7.16</v>
      </c>
      <c r="Q656">
        <v>45</v>
      </c>
      <c r="R656" s="3">
        <v>44331</v>
      </c>
      <c r="S656">
        <v>20</v>
      </c>
      <c r="T656">
        <v>116</v>
      </c>
      <c r="U656">
        <v>68</v>
      </c>
      <c r="V656">
        <v>74</v>
      </c>
      <c r="W656">
        <v>3</v>
      </c>
      <c r="X656">
        <v>34.700000000000003</v>
      </c>
      <c r="Y656" s="48">
        <f t="shared" si="20"/>
        <v>84</v>
      </c>
      <c r="Z656">
        <v>148</v>
      </c>
      <c r="AA656">
        <f t="shared" si="21"/>
        <v>1</v>
      </c>
    </row>
    <row r="657" spans="1:27" x14ac:dyDescent="0.25">
      <c r="A657">
        <v>148</v>
      </c>
      <c r="B657">
        <v>7.0000000000000007E-2</v>
      </c>
      <c r="C657">
        <v>105</v>
      </c>
      <c r="E657" t="s">
        <v>26</v>
      </c>
      <c r="G657">
        <v>1229</v>
      </c>
      <c r="H657">
        <v>121.5</v>
      </c>
      <c r="I657">
        <v>49.3</v>
      </c>
      <c r="J657">
        <v>0.78</v>
      </c>
      <c r="K657">
        <v>81.2</v>
      </c>
      <c r="L657">
        <v>50</v>
      </c>
      <c r="M657">
        <v>52.9</v>
      </c>
      <c r="N657">
        <v>0.21</v>
      </c>
      <c r="O657">
        <v>1.87</v>
      </c>
      <c r="P657">
        <v>7.28</v>
      </c>
      <c r="Q657">
        <v>45</v>
      </c>
      <c r="R657" s="3">
        <v>44331</v>
      </c>
      <c r="S657">
        <v>20</v>
      </c>
      <c r="T657">
        <v>116</v>
      </c>
      <c r="U657">
        <v>68</v>
      </c>
      <c r="V657">
        <v>74</v>
      </c>
      <c r="W657">
        <v>3</v>
      </c>
      <c r="X657">
        <v>35</v>
      </c>
      <c r="Y657" s="48">
        <f t="shared" si="20"/>
        <v>84</v>
      </c>
      <c r="Z657">
        <v>148</v>
      </c>
      <c r="AA657">
        <f t="shared" si="21"/>
        <v>1</v>
      </c>
    </row>
    <row r="658" spans="1:27" x14ac:dyDescent="0.25">
      <c r="A658">
        <v>148</v>
      </c>
      <c r="B658">
        <v>0.11</v>
      </c>
      <c r="C658">
        <v>89</v>
      </c>
      <c r="E658" t="s">
        <v>26</v>
      </c>
      <c r="I658">
        <v>107.4</v>
      </c>
      <c r="K658">
        <v>76.5</v>
      </c>
      <c r="L658">
        <v>54.8</v>
      </c>
      <c r="M658">
        <v>45.7</v>
      </c>
      <c r="N658">
        <v>0.21</v>
      </c>
      <c r="O658">
        <v>2.95</v>
      </c>
      <c r="P658">
        <v>7.18</v>
      </c>
      <c r="Q658">
        <v>45</v>
      </c>
      <c r="R658" s="3">
        <v>44333</v>
      </c>
      <c r="S658">
        <v>22</v>
      </c>
      <c r="T658">
        <v>191</v>
      </c>
      <c r="U658">
        <v>98</v>
      </c>
      <c r="V658">
        <v>64</v>
      </c>
      <c r="W658">
        <v>0</v>
      </c>
      <c r="X658">
        <v>33.700000000000003</v>
      </c>
      <c r="Y658" s="48">
        <f t="shared" si="20"/>
        <v>129</v>
      </c>
      <c r="Z658">
        <v>148</v>
      </c>
      <c r="AA658">
        <f t="shared" si="21"/>
        <v>1</v>
      </c>
    </row>
    <row r="659" spans="1:27" x14ac:dyDescent="0.25">
      <c r="A659">
        <v>148</v>
      </c>
      <c r="B659">
        <v>0.1</v>
      </c>
      <c r="C659">
        <v>99</v>
      </c>
      <c r="E659" t="s">
        <v>26</v>
      </c>
      <c r="H659">
        <v>198.4</v>
      </c>
      <c r="I659">
        <v>135.30000000000001</v>
      </c>
      <c r="J659">
        <v>0.62</v>
      </c>
      <c r="K659">
        <v>72.400000000000006</v>
      </c>
      <c r="L659">
        <v>47.5</v>
      </c>
      <c r="M659">
        <v>44.6</v>
      </c>
      <c r="N659">
        <v>0.21</v>
      </c>
      <c r="O659">
        <v>3.73</v>
      </c>
      <c r="P659">
        <v>7.18</v>
      </c>
      <c r="Q659">
        <v>45</v>
      </c>
      <c r="R659" s="3">
        <v>44334</v>
      </c>
      <c r="S659">
        <v>20</v>
      </c>
      <c r="T659">
        <v>101</v>
      </c>
      <c r="U659">
        <v>65</v>
      </c>
      <c r="V659">
        <v>69</v>
      </c>
      <c r="W659">
        <v>0</v>
      </c>
      <c r="X659">
        <v>33.9</v>
      </c>
      <c r="Y659" s="48">
        <f t="shared" si="20"/>
        <v>77</v>
      </c>
      <c r="Z659">
        <v>148</v>
      </c>
      <c r="AA659">
        <f t="shared" si="21"/>
        <v>1</v>
      </c>
    </row>
    <row r="660" spans="1:27" x14ac:dyDescent="0.25">
      <c r="A660">
        <v>148</v>
      </c>
      <c r="B660">
        <v>0.34</v>
      </c>
      <c r="C660">
        <v>111</v>
      </c>
      <c r="E660" t="s">
        <v>26</v>
      </c>
      <c r="I660">
        <v>99.6</v>
      </c>
      <c r="K660">
        <v>88</v>
      </c>
      <c r="L660">
        <v>50.6</v>
      </c>
      <c r="M660">
        <v>70.7</v>
      </c>
      <c r="N660">
        <v>0.21</v>
      </c>
      <c r="O660">
        <v>2.77</v>
      </c>
      <c r="P660">
        <v>7.25</v>
      </c>
      <c r="Q660">
        <v>45</v>
      </c>
      <c r="R660" s="3">
        <v>44335</v>
      </c>
      <c r="S660">
        <v>18</v>
      </c>
      <c r="T660">
        <v>107</v>
      </c>
      <c r="U660">
        <v>65</v>
      </c>
      <c r="V660">
        <v>85</v>
      </c>
      <c r="W660">
        <v>3</v>
      </c>
      <c r="X660">
        <v>33</v>
      </c>
      <c r="Y660" s="48">
        <f t="shared" si="20"/>
        <v>79</v>
      </c>
      <c r="Z660">
        <v>148</v>
      </c>
      <c r="AA660">
        <f t="shared" si="21"/>
        <v>1</v>
      </c>
    </row>
    <row r="661" spans="1:27" x14ac:dyDescent="0.25">
      <c r="A661">
        <v>148</v>
      </c>
      <c r="B661">
        <v>0.42</v>
      </c>
      <c r="C661">
        <v>108</v>
      </c>
      <c r="E661" t="s">
        <v>26</v>
      </c>
      <c r="I661">
        <v>130.5</v>
      </c>
      <c r="K661">
        <v>83.7</v>
      </c>
      <c r="L661">
        <v>51.1</v>
      </c>
      <c r="M661">
        <v>55.8</v>
      </c>
      <c r="N661">
        <v>0.21</v>
      </c>
      <c r="O661">
        <v>3.42</v>
      </c>
      <c r="P661">
        <v>7.21</v>
      </c>
      <c r="Q661">
        <v>45</v>
      </c>
      <c r="R661" s="3">
        <v>44335</v>
      </c>
      <c r="S661">
        <v>20</v>
      </c>
      <c r="T661">
        <v>132</v>
      </c>
      <c r="U661">
        <v>56</v>
      </c>
      <c r="V661">
        <v>74</v>
      </c>
      <c r="W661">
        <v>3</v>
      </c>
      <c r="X661">
        <v>33.6</v>
      </c>
      <c r="Y661" s="48">
        <f t="shared" si="20"/>
        <v>81.333333333333329</v>
      </c>
      <c r="Z661">
        <v>148</v>
      </c>
      <c r="AA661">
        <f t="shared" si="21"/>
        <v>1</v>
      </c>
    </row>
    <row r="662" spans="1:27" x14ac:dyDescent="0.25">
      <c r="A662">
        <v>148</v>
      </c>
      <c r="B662">
        <v>1.07</v>
      </c>
      <c r="C662">
        <v>130</v>
      </c>
      <c r="E662" t="s">
        <v>26</v>
      </c>
      <c r="I662">
        <v>136</v>
      </c>
      <c r="K662">
        <v>78.7</v>
      </c>
      <c r="L662">
        <v>63.2</v>
      </c>
      <c r="M662">
        <v>64.599999999999994</v>
      </c>
      <c r="N662">
        <v>0.21</v>
      </c>
      <c r="O662">
        <v>4</v>
      </c>
      <c r="P662">
        <v>7.05</v>
      </c>
      <c r="Q662">
        <v>45</v>
      </c>
      <c r="R662" s="3">
        <v>44337</v>
      </c>
      <c r="S662">
        <v>20</v>
      </c>
      <c r="T662">
        <v>100</v>
      </c>
      <c r="U662">
        <v>57</v>
      </c>
      <c r="V662">
        <v>74</v>
      </c>
      <c r="W662">
        <v>3</v>
      </c>
      <c r="X662">
        <v>34</v>
      </c>
      <c r="Y662" s="48">
        <f t="shared" si="20"/>
        <v>71.333333333333329</v>
      </c>
      <c r="Z662">
        <v>148</v>
      </c>
      <c r="AA662">
        <f t="shared" si="21"/>
        <v>1</v>
      </c>
    </row>
    <row r="663" spans="1:27" x14ac:dyDescent="0.25">
      <c r="A663">
        <v>152</v>
      </c>
      <c r="B663">
        <v>0.22</v>
      </c>
      <c r="C663">
        <v>124</v>
      </c>
      <c r="D663">
        <v>467</v>
      </c>
      <c r="E663" t="s">
        <v>26</v>
      </c>
      <c r="F663">
        <v>7.86</v>
      </c>
      <c r="G663">
        <v>330</v>
      </c>
      <c r="H663">
        <v>10</v>
      </c>
      <c r="I663">
        <v>36.299999999999997</v>
      </c>
      <c r="J663">
        <v>2.58</v>
      </c>
      <c r="K663">
        <v>90.2</v>
      </c>
      <c r="L663">
        <v>41.2</v>
      </c>
      <c r="M663">
        <v>58.2</v>
      </c>
      <c r="N663">
        <v>0.21</v>
      </c>
      <c r="O663">
        <v>0.69</v>
      </c>
      <c r="P663">
        <v>7.45</v>
      </c>
      <c r="Q663">
        <v>83</v>
      </c>
      <c r="R663" s="3">
        <v>44321</v>
      </c>
      <c r="S663">
        <v>20</v>
      </c>
      <c r="T663">
        <v>184</v>
      </c>
      <c r="U663">
        <v>84</v>
      </c>
      <c r="V663">
        <v>100</v>
      </c>
      <c r="W663">
        <v>12</v>
      </c>
      <c r="X663">
        <v>36.5</v>
      </c>
      <c r="Y663" s="48">
        <f t="shared" si="20"/>
        <v>117.33333333333333</v>
      </c>
      <c r="AA663">
        <f t="shared" si="21"/>
        <v>0</v>
      </c>
    </row>
    <row r="664" spans="1:27" x14ac:dyDescent="0.25">
      <c r="A664">
        <v>152</v>
      </c>
      <c r="B664">
        <v>0.34</v>
      </c>
      <c r="C664">
        <v>132</v>
      </c>
      <c r="E664" t="s">
        <v>26</v>
      </c>
      <c r="F664">
        <v>5.99</v>
      </c>
      <c r="G664">
        <v>418</v>
      </c>
      <c r="I664">
        <v>54</v>
      </c>
      <c r="K664">
        <v>91.2</v>
      </c>
      <c r="L664">
        <v>40.299999999999997</v>
      </c>
      <c r="M664">
        <v>62.9</v>
      </c>
      <c r="N664">
        <v>0.21</v>
      </c>
      <c r="O664">
        <v>0.83</v>
      </c>
      <c r="P664">
        <v>7.43</v>
      </c>
      <c r="Q664">
        <v>83</v>
      </c>
      <c r="R664" s="3">
        <v>44323</v>
      </c>
      <c r="S664">
        <v>17</v>
      </c>
      <c r="T664">
        <v>159</v>
      </c>
      <c r="U664">
        <v>85</v>
      </c>
      <c r="V664">
        <v>101</v>
      </c>
      <c r="W664">
        <v>0</v>
      </c>
      <c r="X664">
        <v>36</v>
      </c>
      <c r="Y664" s="48">
        <f t="shared" si="20"/>
        <v>109.66666666666667</v>
      </c>
      <c r="AA664">
        <f t="shared" si="21"/>
        <v>1</v>
      </c>
    </row>
    <row r="665" spans="1:27" x14ac:dyDescent="0.25">
      <c r="A665">
        <v>152</v>
      </c>
      <c r="B665">
        <v>0.33</v>
      </c>
      <c r="C665">
        <v>108</v>
      </c>
      <c r="D665">
        <v>427</v>
      </c>
      <c r="E665" t="s">
        <v>26</v>
      </c>
      <c r="F665">
        <v>2.33</v>
      </c>
      <c r="G665">
        <v>612</v>
      </c>
      <c r="K665">
        <v>94.9</v>
      </c>
      <c r="L665">
        <v>37.700000000000003</v>
      </c>
      <c r="M665">
        <v>79.400000000000006</v>
      </c>
      <c r="N665">
        <v>0.21</v>
      </c>
      <c r="P665">
        <v>7.36</v>
      </c>
      <c r="Q665">
        <v>83</v>
      </c>
      <c r="R665" s="3">
        <v>44327</v>
      </c>
      <c r="S665">
        <v>36</v>
      </c>
      <c r="T665">
        <v>130</v>
      </c>
      <c r="U665">
        <v>72</v>
      </c>
      <c r="V665">
        <v>19</v>
      </c>
      <c r="W665">
        <v>3</v>
      </c>
      <c r="Y665" s="48">
        <f t="shared" si="20"/>
        <v>91.333333333333329</v>
      </c>
      <c r="AA665">
        <f t="shared" si="21"/>
        <v>1</v>
      </c>
    </row>
    <row r="666" spans="1:27" x14ac:dyDescent="0.25">
      <c r="A666">
        <v>154</v>
      </c>
      <c r="B666">
        <v>0.52</v>
      </c>
      <c r="C666">
        <v>260</v>
      </c>
      <c r="D666">
        <v>569</v>
      </c>
      <c r="E666" t="s">
        <v>26</v>
      </c>
      <c r="F666">
        <v>1.84</v>
      </c>
      <c r="G666">
        <v>2367</v>
      </c>
      <c r="H666">
        <v>12.1</v>
      </c>
      <c r="I666">
        <v>9.6999999999999993</v>
      </c>
      <c r="J666">
        <v>0.98</v>
      </c>
      <c r="K666">
        <v>61.2</v>
      </c>
      <c r="L666">
        <v>24</v>
      </c>
      <c r="M666">
        <v>61.2</v>
      </c>
      <c r="N666">
        <v>0.21</v>
      </c>
      <c r="O666">
        <v>0.77</v>
      </c>
      <c r="P666">
        <v>7.48</v>
      </c>
      <c r="Q666">
        <v>83</v>
      </c>
      <c r="R666" s="3">
        <v>44317</v>
      </c>
      <c r="S666">
        <v>20</v>
      </c>
      <c r="T666">
        <v>139</v>
      </c>
      <c r="U666">
        <v>77</v>
      </c>
      <c r="V666">
        <v>90</v>
      </c>
      <c r="W666">
        <v>15</v>
      </c>
      <c r="X666">
        <v>35.9</v>
      </c>
      <c r="Y666" s="48">
        <f t="shared" si="20"/>
        <v>97.666666666666671</v>
      </c>
      <c r="Z666">
        <v>154</v>
      </c>
      <c r="AA666">
        <f t="shared" si="21"/>
        <v>0</v>
      </c>
    </row>
    <row r="667" spans="1:27" x14ac:dyDescent="0.25">
      <c r="A667">
        <v>154</v>
      </c>
      <c r="B667">
        <v>0.34</v>
      </c>
      <c r="C667">
        <v>265</v>
      </c>
      <c r="D667">
        <v>439</v>
      </c>
      <c r="E667" t="s">
        <v>26</v>
      </c>
      <c r="G667">
        <v>1749</v>
      </c>
      <c r="H667">
        <v>6.8</v>
      </c>
      <c r="I667">
        <v>8.6</v>
      </c>
      <c r="K667">
        <v>92.8</v>
      </c>
      <c r="L667">
        <v>32.6</v>
      </c>
      <c r="M667">
        <v>63.2</v>
      </c>
      <c r="N667">
        <v>0.21</v>
      </c>
      <c r="O667">
        <v>0.65</v>
      </c>
      <c r="P667">
        <v>7.44</v>
      </c>
      <c r="Q667">
        <v>83</v>
      </c>
      <c r="R667" s="3">
        <v>44318</v>
      </c>
      <c r="S667">
        <v>24</v>
      </c>
      <c r="T667">
        <v>116</v>
      </c>
      <c r="U667">
        <v>70</v>
      </c>
      <c r="V667">
        <v>66</v>
      </c>
      <c r="W667">
        <v>15</v>
      </c>
      <c r="X667">
        <v>35.200000000000003</v>
      </c>
      <c r="Y667" s="48">
        <f t="shared" si="20"/>
        <v>85.333333333333329</v>
      </c>
      <c r="Z667">
        <v>154</v>
      </c>
      <c r="AA667">
        <f t="shared" si="21"/>
        <v>1</v>
      </c>
    </row>
    <row r="668" spans="1:27" x14ac:dyDescent="0.25">
      <c r="A668">
        <v>154</v>
      </c>
      <c r="B668">
        <v>0.36</v>
      </c>
      <c r="C668">
        <v>352</v>
      </c>
      <c r="E668" t="s">
        <v>26</v>
      </c>
      <c r="F668">
        <v>1.1499999999999999</v>
      </c>
      <c r="G668">
        <v>2599</v>
      </c>
      <c r="H668">
        <v>5.7</v>
      </c>
      <c r="I668">
        <v>14</v>
      </c>
      <c r="J668">
        <v>0.57999999999999996</v>
      </c>
      <c r="K668">
        <v>95</v>
      </c>
      <c r="L668">
        <v>31.1</v>
      </c>
      <c r="M668">
        <v>70.599999999999994</v>
      </c>
      <c r="N668">
        <v>0.21</v>
      </c>
      <c r="O668">
        <v>0.57999999999999996</v>
      </c>
      <c r="P668">
        <v>7.47</v>
      </c>
      <c r="Q668">
        <v>83</v>
      </c>
      <c r="R668" s="3">
        <v>44319</v>
      </c>
      <c r="S668">
        <v>21</v>
      </c>
      <c r="T668">
        <v>121</v>
      </c>
      <c r="U668">
        <v>63</v>
      </c>
      <c r="V668">
        <v>57</v>
      </c>
      <c r="W668">
        <v>15</v>
      </c>
      <c r="X668">
        <v>35.5</v>
      </c>
      <c r="Y668" s="48">
        <f t="shared" si="20"/>
        <v>82.333333333333329</v>
      </c>
      <c r="Z668">
        <v>154</v>
      </c>
      <c r="AA668">
        <f t="shared" si="21"/>
        <v>1</v>
      </c>
    </row>
    <row r="669" spans="1:27" x14ac:dyDescent="0.25">
      <c r="A669">
        <v>154</v>
      </c>
      <c r="B669">
        <v>0.3</v>
      </c>
      <c r="C669">
        <v>262</v>
      </c>
      <c r="E669" t="s">
        <v>26</v>
      </c>
      <c r="G669">
        <v>117.86</v>
      </c>
      <c r="I669">
        <v>22.9</v>
      </c>
      <c r="J669">
        <v>1.92</v>
      </c>
      <c r="K669">
        <v>83.5</v>
      </c>
      <c r="L669">
        <v>70.5</v>
      </c>
      <c r="M669">
        <v>60.4</v>
      </c>
      <c r="N669">
        <v>0.21</v>
      </c>
      <c r="O669">
        <v>1.26</v>
      </c>
      <c r="P669">
        <v>7.11</v>
      </c>
      <c r="Q669">
        <v>83</v>
      </c>
      <c r="R669" s="3">
        <v>44322</v>
      </c>
      <c r="S669">
        <v>22</v>
      </c>
      <c r="T669">
        <v>107</v>
      </c>
      <c r="U669">
        <v>67</v>
      </c>
      <c r="V669">
        <v>98</v>
      </c>
      <c r="W669">
        <v>10</v>
      </c>
      <c r="X669">
        <v>34.5</v>
      </c>
      <c r="Y669" s="48">
        <f t="shared" si="20"/>
        <v>80.333333333333329</v>
      </c>
      <c r="Z669">
        <v>154</v>
      </c>
      <c r="AA669">
        <f t="shared" si="21"/>
        <v>1</v>
      </c>
    </row>
    <row r="670" spans="1:27" x14ac:dyDescent="0.25">
      <c r="A670">
        <v>154</v>
      </c>
      <c r="B670">
        <v>0.17</v>
      </c>
      <c r="C670">
        <v>288</v>
      </c>
      <c r="E670" t="s">
        <v>26</v>
      </c>
      <c r="I670">
        <v>32.799999999999997</v>
      </c>
      <c r="K670">
        <v>79.900000000000006</v>
      </c>
      <c r="L670">
        <v>65.8</v>
      </c>
      <c r="M670">
        <v>51.6</v>
      </c>
      <c r="N670">
        <v>0.21</v>
      </c>
      <c r="O670">
        <v>1.31</v>
      </c>
      <c r="P670">
        <v>7.12</v>
      </c>
      <c r="Q670">
        <v>83</v>
      </c>
      <c r="R670" s="3">
        <v>44323</v>
      </c>
      <c r="S670">
        <v>24</v>
      </c>
      <c r="T670">
        <v>136</v>
      </c>
      <c r="U670">
        <v>78</v>
      </c>
      <c r="V670">
        <v>76</v>
      </c>
      <c r="W670">
        <v>3</v>
      </c>
      <c r="X670">
        <v>37.700000000000003</v>
      </c>
      <c r="Y670" s="48">
        <f t="shared" si="20"/>
        <v>97.333333333333329</v>
      </c>
      <c r="Z670">
        <v>154</v>
      </c>
      <c r="AA670">
        <f t="shared" si="21"/>
        <v>1</v>
      </c>
    </row>
    <row r="671" spans="1:27" x14ac:dyDescent="0.25">
      <c r="A671">
        <v>154</v>
      </c>
      <c r="B671">
        <v>0.11</v>
      </c>
      <c r="C671">
        <v>201</v>
      </c>
      <c r="E671" t="s">
        <v>26</v>
      </c>
      <c r="I671">
        <v>48.7</v>
      </c>
      <c r="J671">
        <v>3</v>
      </c>
      <c r="K671">
        <v>91.9</v>
      </c>
      <c r="L671">
        <v>38.6</v>
      </c>
      <c r="M671">
        <v>60.9</v>
      </c>
      <c r="N671">
        <v>0.21</v>
      </c>
      <c r="O671">
        <v>1.01</v>
      </c>
      <c r="P671">
        <v>7.43</v>
      </c>
      <c r="Q671">
        <v>83</v>
      </c>
      <c r="R671" s="3">
        <v>44325</v>
      </c>
      <c r="S671">
        <v>15</v>
      </c>
      <c r="T671">
        <v>148</v>
      </c>
      <c r="U671">
        <v>65</v>
      </c>
      <c r="V671">
        <v>112</v>
      </c>
      <c r="W671">
        <v>3</v>
      </c>
      <c r="X671">
        <v>37.799999999999997</v>
      </c>
      <c r="Y671" s="48">
        <f t="shared" si="20"/>
        <v>92.666666666666671</v>
      </c>
      <c r="Z671">
        <v>154</v>
      </c>
      <c r="AA671">
        <f t="shared" si="21"/>
        <v>1</v>
      </c>
    </row>
    <row r="672" spans="1:27" x14ac:dyDescent="0.25">
      <c r="A672">
        <v>154</v>
      </c>
      <c r="B672">
        <v>0.21</v>
      </c>
      <c r="C672">
        <v>184</v>
      </c>
      <c r="E672" t="s">
        <v>26</v>
      </c>
      <c r="I672">
        <v>39.700000000000003</v>
      </c>
      <c r="K672">
        <v>91.8</v>
      </c>
      <c r="L672">
        <v>38</v>
      </c>
      <c r="M672">
        <v>61.4</v>
      </c>
      <c r="N672">
        <v>0.21</v>
      </c>
      <c r="O672">
        <v>0.74</v>
      </c>
      <c r="P672">
        <v>7.45</v>
      </c>
      <c r="Q672">
        <v>83</v>
      </c>
      <c r="R672" s="3">
        <v>44325</v>
      </c>
      <c r="S672">
        <v>15</v>
      </c>
      <c r="T672">
        <v>148</v>
      </c>
      <c r="U672">
        <v>65</v>
      </c>
      <c r="V672">
        <v>112</v>
      </c>
      <c r="W672">
        <v>3</v>
      </c>
      <c r="X672">
        <v>37.6</v>
      </c>
      <c r="Y672" s="48">
        <f t="shared" si="20"/>
        <v>92.666666666666671</v>
      </c>
      <c r="Z672">
        <v>154</v>
      </c>
      <c r="AA672">
        <f t="shared" si="21"/>
        <v>1</v>
      </c>
    </row>
    <row r="673" spans="1:28" x14ac:dyDescent="0.25">
      <c r="A673">
        <v>154</v>
      </c>
      <c r="B673">
        <v>0.3</v>
      </c>
      <c r="C673">
        <v>151</v>
      </c>
      <c r="E673" t="s">
        <v>26</v>
      </c>
      <c r="I673">
        <v>56.2</v>
      </c>
      <c r="K673">
        <v>86.3</v>
      </c>
      <c r="L673">
        <v>49.4</v>
      </c>
      <c r="M673">
        <v>59.6</v>
      </c>
      <c r="N673">
        <v>1</v>
      </c>
      <c r="O673">
        <v>1.63</v>
      </c>
      <c r="P673">
        <v>7.29</v>
      </c>
      <c r="Q673">
        <v>83</v>
      </c>
      <c r="R673" s="3">
        <v>44331</v>
      </c>
      <c r="S673">
        <v>18</v>
      </c>
      <c r="T673">
        <v>85</v>
      </c>
      <c r="U673">
        <v>40</v>
      </c>
      <c r="V673">
        <v>85</v>
      </c>
      <c r="W673">
        <v>3</v>
      </c>
      <c r="X673">
        <v>37.6</v>
      </c>
      <c r="Y673" s="48">
        <f t="shared" si="20"/>
        <v>55</v>
      </c>
      <c r="Z673">
        <v>154</v>
      </c>
      <c r="AA673">
        <f t="shared" si="21"/>
        <v>1</v>
      </c>
    </row>
    <row r="674" spans="1:28" x14ac:dyDescent="0.25">
      <c r="A674">
        <v>155</v>
      </c>
      <c r="B674">
        <v>1.05</v>
      </c>
      <c r="C674">
        <v>259</v>
      </c>
      <c r="D674">
        <v>626</v>
      </c>
      <c r="E674" t="s">
        <v>26</v>
      </c>
      <c r="F674">
        <v>0.99</v>
      </c>
      <c r="G674">
        <v>1622</v>
      </c>
      <c r="H674">
        <v>36.4</v>
      </c>
      <c r="I674">
        <v>18.100000000000001</v>
      </c>
      <c r="J674">
        <v>0.8</v>
      </c>
      <c r="K674">
        <v>94.5</v>
      </c>
      <c r="L674">
        <v>26.2</v>
      </c>
      <c r="M674">
        <v>71.599999999999994</v>
      </c>
      <c r="N674">
        <v>0.21</v>
      </c>
      <c r="O674">
        <v>0.74</v>
      </c>
      <c r="P674">
        <v>7.44</v>
      </c>
      <c r="Q674">
        <v>83</v>
      </c>
      <c r="R674" s="3">
        <v>44321</v>
      </c>
      <c r="S674">
        <v>22</v>
      </c>
      <c r="T674">
        <v>111</v>
      </c>
      <c r="U674">
        <v>77</v>
      </c>
      <c r="V674">
        <v>90</v>
      </c>
      <c r="W674">
        <v>0</v>
      </c>
      <c r="X674">
        <v>36.6</v>
      </c>
      <c r="Y674" s="48">
        <f t="shared" si="20"/>
        <v>88.333333333333329</v>
      </c>
      <c r="Z674">
        <v>155</v>
      </c>
      <c r="AA674">
        <f t="shared" si="21"/>
        <v>0</v>
      </c>
    </row>
    <row r="675" spans="1:28" x14ac:dyDescent="0.25">
      <c r="A675">
        <v>155</v>
      </c>
      <c r="B675">
        <v>0.43</v>
      </c>
      <c r="C675">
        <v>347</v>
      </c>
      <c r="E675" t="s">
        <v>26</v>
      </c>
      <c r="G675">
        <v>1382</v>
      </c>
      <c r="H675">
        <v>62.6</v>
      </c>
      <c r="I675">
        <v>12.4</v>
      </c>
      <c r="K675">
        <v>99</v>
      </c>
      <c r="L675">
        <v>66.099999999999994</v>
      </c>
      <c r="M675">
        <v>78.5</v>
      </c>
      <c r="N675">
        <v>0.21</v>
      </c>
      <c r="O675">
        <v>0.74</v>
      </c>
      <c r="P675">
        <v>7.17</v>
      </c>
      <c r="Q675">
        <v>83</v>
      </c>
      <c r="R675" s="3">
        <v>44322</v>
      </c>
      <c r="S675">
        <v>20</v>
      </c>
      <c r="T675">
        <v>108</v>
      </c>
      <c r="U675">
        <v>62</v>
      </c>
      <c r="V675">
        <v>74</v>
      </c>
      <c r="W675">
        <v>10</v>
      </c>
      <c r="X675">
        <v>36.4</v>
      </c>
      <c r="Y675" s="48">
        <f t="shared" si="20"/>
        <v>77.333333333333329</v>
      </c>
      <c r="Z675">
        <v>155</v>
      </c>
      <c r="AA675">
        <f t="shared" si="21"/>
        <v>1</v>
      </c>
    </row>
    <row r="676" spans="1:28" x14ac:dyDescent="0.25">
      <c r="A676">
        <v>155</v>
      </c>
      <c r="B676">
        <v>0.27</v>
      </c>
      <c r="C676">
        <v>259</v>
      </c>
      <c r="E676" t="s">
        <v>26</v>
      </c>
      <c r="I676">
        <v>26.6</v>
      </c>
      <c r="K676">
        <v>73.599999999999994</v>
      </c>
      <c r="L676">
        <v>38.799999999999997</v>
      </c>
      <c r="M676">
        <v>45.4</v>
      </c>
      <c r="N676">
        <v>0.21</v>
      </c>
      <c r="O676">
        <v>0.69</v>
      </c>
      <c r="P676">
        <v>7.27</v>
      </c>
      <c r="Q676">
        <v>83</v>
      </c>
      <c r="R676" s="3">
        <v>44323</v>
      </c>
      <c r="S676">
        <v>22</v>
      </c>
      <c r="T676">
        <v>114</v>
      </c>
      <c r="U676">
        <v>59</v>
      </c>
      <c r="V676">
        <v>75</v>
      </c>
      <c r="W676">
        <v>11</v>
      </c>
      <c r="X676">
        <v>34</v>
      </c>
      <c r="Y676" s="48">
        <f t="shared" si="20"/>
        <v>77.333333333333329</v>
      </c>
      <c r="Z676">
        <v>155</v>
      </c>
      <c r="AA676">
        <f t="shared" si="21"/>
        <v>1</v>
      </c>
    </row>
    <row r="677" spans="1:28" x14ac:dyDescent="0.25">
      <c r="A677">
        <v>155</v>
      </c>
      <c r="B677">
        <v>0.23</v>
      </c>
      <c r="C677">
        <v>225</v>
      </c>
      <c r="E677" t="s">
        <v>26</v>
      </c>
      <c r="I677">
        <v>25.5</v>
      </c>
      <c r="K677">
        <v>95.8</v>
      </c>
      <c r="L677">
        <v>38.700000000000003</v>
      </c>
      <c r="M677">
        <v>85.5</v>
      </c>
      <c r="N677">
        <v>0.21</v>
      </c>
      <c r="O677">
        <v>0.55000000000000004</v>
      </c>
      <c r="P677">
        <v>7.35</v>
      </c>
      <c r="Q677">
        <v>83</v>
      </c>
      <c r="R677" s="3">
        <v>44323</v>
      </c>
      <c r="S677">
        <v>23</v>
      </c>
      <c r="T677">
        <v>111</v>
      </c>
      <c r="U677">
        <v>63</v>
      </c>
      <c r="V677">
        <v>71</v>
      </c>
      <c r="W677">
        <v>3</v>
      </c>
      <c r="X677">
        <v>34.799999999999997</v>
      </c>
      <c r="Y677" s="48">
        <f t="shared" si="20"/>
        <v>79</v>
      </c>
      <c r="Z677">
        <v>155</v>
      </c>
      <c r="AA677">
        <f t="shared" si="21"/>
        <v>1</v>
      </c>
    </row>
    <row r="678" spans="1:28" x14ac:dyDescent="0.25">
      <c r="A678">
        <v>155</v>
      </c>
      <c r="B678">
        <v>0.23</v>
      </c>
      <c r="C678">
        <v>232</v>
      </c>
      <c r="E678" t="s">
        <v>26</v>
      </c>
      <c r="I678">
        <v>25.6</v>
      </c>
      <c r="J678">
        <v>0.93</v>
      </c>
      <c r="K678">
        <v>94.2</v>
      </c>
      <c r="L678">
        <v>39.799999999999997</v>
      </c>
      <c r="M678">
        <v>74.7</v>
      </c>
      <c r="N678">
        <v>0.21</v>
      </c>
      <c r="O678">
        <v>0.54</v>
      </c>
      <c r="P678">
        <v>7.38</v>
      </c>
      <c r="Q678">
        <v>83</v>
      </c>
      <c r="R678" s="3">
        <v>44325</v>
      </c>
      <c r="S678">
        <v>19</v>
      </c>
      <c r="T678">
        <v>102</v>
      </c>
      <c r="U678">
        <v>69</v>
      </c>
      <c r="V678">
        <v>75</v>
      </c>
      <c r="W678">
        <v>3</v>
      </c>
      <c r="X678">
        <v>34.5</v>
      </c>
      <c r="Y678" s="48">
        <f t="shared" si="20"/>
        <v>80</v>
      </c>
      <c r="Z678">
        <v>155</v>
      </c>
      <c r="AA678">
        <f t="shared" si="21"/>
        <v>1</v>
      </c>
      <c r="AB678" s="57">
        <v>4.38</v>
      </c>
    </row>
    <row r="679" spans="1:28" x14ac:dyDescent="0.25">
      <c r="A679">
        <v>155</v>
      </c>
      <c r="B679">
        <v>0.23</v>
      </c>
      <c r="C679">
        <v>224</v>
      </c>
      <c r="E679" t="s">
        <v>26</v>
      </c>
      <c r="I679">
        <v>29</v>
      </c>
      <c r="K679">
        <v>87.4</v>
      </c>
      <c r="L679">
        <v>39.799999999999997</v>
      </c>
      <c r="M679">
        <v>57.1</v>
      </c>
      <c r="N679">
        <v>0.21</v>
      </c>
      <c r="O679">
        <v>0.51</v>
      </c>
      <c r="P679">
        <v>7.43</v>
      </c>
      <c r="Q679">
        <v>83</v>
      </c>
      <c r="R679" s="3">
        <v>44325</v>
      </c>
      <c r="S679">
        <v>22</v>
      </c>
      <c r="T679">
        <v>98</v>
      </c>
      <c r="U679">
        <v>50</v>
      </c>
      <c r="V679">
        <v>76</v>
      </c>
      <c r="W679">
        <v>3</v>
      </c>
      <c r="X679">
        <v>35.200000000000003</v>
      </c>
      <c r="Y679" s="48">
        <f t="shared" si="20"/>
        <v>66</v>
      </c>
      <c r="Z679">
        <v>155</v>
      </c>
      <c r="AA679">
        <f t="shared" si="21"/>
        <v>1</v>
      </c>
      <c r="AB679" s="57" t="s">
        <v>33</v>
      </c>
    </row>
    <row r="680" spans="1:28" x14ac:dyDescent="0.25">
      <c r="A680">
        <v>155</v>
      </c>
      <c r="B680">
        <v>0.3</v>
      </c>
      <c r="C680">
        <v>226</v>
      </c>
      <c r="E680" t="s">
        <v>26</v>
      </c>
      <c r="I680">
        <v>23.7</v>
      </c>
      <c r="K680">
        <v>90.7</v>
      </c>
      <c r="L680">
        <v>46.2</v>
      </c>
      <c r="M680">
        <v>66.5</v>
      </c>
      <c r="N680">
        <v>0.85</v>
      </c>
      <c r="O680">
        <v>0.49</v>
      </c>
      <c r="P680">
        <v>7.41</v>
      </c>
      <c r="Q680">
        <v>83</v>
      </c>
      <c r="R680" s="3">
        <v>44327</v>
      </c>
      <c r="S680">
        <v>16</v>
      </c>
      <c r="T680">
        <v>92</v>
      </c>
      <c r="U680">
        <v>45</v>
      </c>
      <c r="V680">
        <v>103</v>
      </c>
      <c r="W680">
        <v>11</v>
      </c>
      <c r="X680">
        <v>37.1</v>
      </c>
      <c r="Y680" s="48">
        <f t="shared" si="20"/>
        <v>60.666666666666664</v>
      </c>
      <c r="Z680">
        <v>155</v>
      </c>
      <c r="AA680">
        <f t="shared" si="21"/>
        <v>1</v>
      </c>
    </row>
    <row r="681" spans="1:28" x14ac:dyDescent="0.25">
      <c r="A681">
        <v>155</v>
      </c>
      <c r="B681">
        <v>0.23</v>
      </c>
      <c r="C681">
        <v>147</v>
      </c>
      <c r="E681" t="s">
        <v>26</v>
      </c>
      <c r="I681">
        <v>25</v>
      </c>
      <c r="K681">
        <v>92.4</v>
      </c>
      <c r="L681">
        <v>56.8</v>
      </c>
      <c r="M681">
        <v>70</v>
      </c>
      <c r="N681">
        <v>0.21</v>
      </c>
      <c r="O681">
        <v>0.42</v>
      </c>
      <c r="P681">
        <v>7.4</v>
      </c>
      <c r="Q681">
        <v>83</v>
      </c>
      <c r="R681" s="3">
        <v>44329</v>
      </c>
      <c r="S681">
        <v>22</v>
      </c>
      <c r="T681">
        <v>100</v>
      </c>
      <c r="U681">
        <v>60</v>
      </c>
      <c r="V681">
        <v>122</v>
      </c>
      <c r="W681">
        <v>11</v>
      </c>
      <c r="X681">
        <v>37.200000000000003</v>
      </c>
      <c r="Y681" s="48">
        <f t="shared" si="20"/>
        <v>73.333333333333329</v>
      </c>
      <c r="Z681">
        <v>155</v>
      </c>
      <c r="AA681">
        <f t="shared" si="21"/>
        <v>1</v>
      </c>
    </row>
    <row r="682" spans="1:28" x14ac:dyDescent="0.25">
      <c r="A682">
        <v>155</v>
      </c>
      <c r="B682">
        <v>0.14000000000000001</v>
      </c>
      <c r="C682">
        <v>90</v>
      </c>
      <c r="E682" t="s">
        <v>26</v>
      </c>
      <c r="I682">
        <v>26.1</v>
      </c>
      <c r="K682">
        <v>61.8</v>
      </c>
      <c r="L682">
        <v>59.8</v>
      </c>
      <c r="M682">
        <v>35.4</v>
      </c>
      <c r="N682">
        <v>0.21</v>
      </c>
      <c r="O682">
        <v>0.51</v>
      </c>
      <c r="P682">
        <v>7.37</v>
      </c>
      <c r="Q682">
        <v>83</v>
      </c>
      <c r="R682" s="3">
        <v>44329</v>
      </c>
      <c r="S682">
        <v>30</v>
      </c>
      <c r="T682">
        <v>133</v>
      </c>
      <c r="U682">
        <v>69</v>
      </c>
      <c r="V682">
        <v>110</v>
      </c>
      <c r="W682">
        <v>3</v>
      </c>
      <c r="X682">
        <v>37</v>
      </c>
      <c r="Y682" s="48">
        <f t="shared" si="20"/>
        <v>90.333333333333329</v>
      </c>
      <c r="Z682">
        <v>155</v>
      </c>
      <c r="AA682">
        <f t="shared" si="21"/>
        <v>1</v>
      </c>
    </row>
    <row r="683" spans="1:28" x14ac:dyDescent="0.25">
      <c r="A683">
        <v>165</v>
      </c>
      <c r="B683">
        <v>0.47</v>
      </c>
      <c r="C683">
        <v>299</v>
      </c>
      <c r="D683">
        <v>197</v>
      </c>
      <c r="E683" t="s">
        <v>26</v>
      </c>
      <c r="F683">
        <v>0.39</v>
      </c>
      <c r="G683">
        <v>779</v>
      </c>
      <c r="H683">
        <v>4.3</v>
      </c>
      <c r="I683">
        <v>11.6</v>
      </c>
      <c r="J683">
        <v>0.82</v>
      </c>
      <c r="K683">
        <v>92.1</v>
      </c>
      <c r="L683">
        <v>34.6</v>
      </c>
      <c r="M683">
        <v>62.8</v>
      </c>
      <c r="N683">
        <v>0.21</v>
      </c>
      <c r="O683">
        <v>0.81</v>
      </c>
      <c r="P683">
        <v>7.42</v>
      </c>
      <c r="Q683">
        <v>83</v>
      </c>
      <c r="R683" s="3">
        <v>44221</v>
      </c>
      <c r="S683">
        <v>24</v>
      </c>
      <c r="T683">
        <v>119</v>
      </c>
      <c r="U683">
        <v>72</v>
      </c>
      <c r="V683">
        <v>70</v>
      </c>
      <c r="W683">
        <v>15</v>
      </c>
      <c r="X683">
        <v>36</v>
      </c>
      <c r="Y683" s="48">
        <f t="shared" si="20"/>
        <v>87.666666666666671</v>
      </c>
      <c r="Z683">
        <v>165</v>
      </c>
      <c r="AA683">
        <f t="shared" si="21"/>
        <v>0</v>
      </c>
    </row>
    <row r="684" spans="1:28" x14ac:dyDescent="0.25">
      <c r="A684">
        <v>165</v>
      </c>
      <c r="B684">
        <v>0.23</v>
      </c>
      <c r="C684">
        <v>272</v>
      </c>
      <c r="D684">
        <v>192</v>
      </c>
      <c r="E684" t="s">
        <v>26</v>
      </c>
      <c r="F684">
        <v>0.44</v>
      </c>
      <c r="G684">
        <v>837</v>
      </c>
      <c r="H684">
        <v>3.9</v>
      </c>
      <c r="I684">
        <v>11.9</v>
      </c>
      <c r="K684">
        <v>96.4</v>
      </c>
      <c r="L684">
        <v>36.200000000000003</v>
      </c>
      <c r="M684">
        <v>84.3</v>
      </c>
      <c r="N684">
        <v>0.21</v>
      </c>
      <c r="O684">
        <v>0.75</v>
      </c>
      <c r="P684">
        <v>7.39</v>
      </c>
      <c r="Q684">
        <v>83</v>
      </c>
      <c r="R684" s="3">
        <v>44343</v>
      </c>
      <c r="S684">
        <v>18</v>
      </c>
      <c r="T684">
        <v>95</v>
      </c>
      <c r="U684">
        <v>59</v>
      </c>
      <c r="V684">
        <v>62</v>
      </c>
      <c r="W684">
        <v>15</v>
      </c>
      <c r="X684">
        <v>38.9</v>
      </c>
      <c r="Y684" s="48">
        <f t="shared" si="20"/>
        <v>71</v>
      </c>
      <c r="Z684">
        <v>165</v>
      </c>
      <c r="AA684">
        <f t="shared" si="21"/>
        <v>1</v>
      </c>
    </row>
    <row r="685" spans="1:28" x14ac:dyDescent="0.25">
      <c r="A685">
        <v>165</v>
      </c>
      <c r="B685">
        <v>0.28999999999999998</v>
      </c>
      <c r="C685">
        <v>439</v>
      </c>
      <c r="E685" t="s">
        <v>26</v>
      </c>
      <c r="I685">
        <v>13.5</v>
      </c>
      <c r="K685">
        <v>79.7</v>
      </c>
      <c r="L685">
        <v>48.8</v>
      </c>
      <c r="M685">
        <v>35.700000000000003</v>
      </c>
      <c r="N685">
        <v>0.4</v>
      </c>
      <c r="O685">
        <v>0.44</v>
      </c>
      <c r="P685">
        <v>7.44</v>
      </c>
      <c r="Q685">
        <v>83</v>
      </c>
      <c r="R685" s="3">
        <v>44345</v>
      </c>
      <c r="S685">
        <v>21</v>
      </c>
      <c r="T685">
        <v>111</v>
      </c>
      <c r="U685">
        <v>68</v>
      </c>
      <c r="V685">
        <v>109</v>
      </c>
      <c r="W685">
        <v>15</v>
      </c>
      <c r="X685">
        <v>38.700000000000003</v>
      </c>
      <c r="Y685" s="48">
        <f t="shared" si="20"/>
        <v>82.333333333333329</v>
      </c>
      <c r="Z685">
        <v>165</v>
      </c>
      <c r="AA685">
        <f t="shared" si="21"/>
        <v>1</v>
      </c>
    </row>
    <row r="686" spans="1:28" x14ac:dyDescent="0.25">
      <c r="A686">
        <v>165</v>
      </c>
      <c r="B686">
        <v>0.25</v>
      </c>
      <c r="C686">
        <v>428</v>
      </c>
      <c r="D686">
        <v>322</v>
      </c>
      <c r="E686" t="s">
        <v>26</v>
      </c>
      <c r="F686">
        <v>0.96</v>
      </c>
      <c r="G686">
        <v>5332</v>
      </c>
      <c r="H686">
        <v>5.4</v>
      </c>
      <c r="I686">
        <v>9.3000000000000007</v>
      </c>
      <c r="K686">
        <v>55.5</v>
      </c>
      <c r="L686">
        <v>32.700000000000003</v>
      </c>
      <c r="M686">
        <v>75.7</v>
      </c>
      <c r="N686">
        <v>0.21</v>
      </c>
      <c r="O686">
        <v>0.39</v>
      </c>
      <c r="P686">
        <v>7.37</v>
      </c>
      <c r="Q686">
        <v>83</v>
      </c>
      <c r="R686" s="3">
        <v>44347</v>
      </c>
      <c r="S686">
        <v>21</v>
      </c>
      <c r="T686">
        <v>125</v>
      </c>
      <c r="U686">
        <v>88</v>
      </c>
      <c r="V686">
        <v>100</v>
      </c>
      <c r="W686">
        <v>0</v>
      </c>
      <c r="X686">
        <v>36</v>
      </c>
      <c r="Y686" s="48">
        <f t="shared" si="20"/>
        <v>100.33333333333333</v>
      </c>
      <c r="Z686">
        <v>165</v>
      </c>
      <c r="AA686">
        <f t="shared" si="21"/>
        <v>1</v>
      </c>
    </row>
    <row r="687" spans="1:28" x14ac:dyDescent="0.25">
      <c r="A687">
        <v>167</v>
      </c>
      <c r="B687">
        <v>1.61</v>
      </c>
      <c r="C687">
        <v>306</v>
      </c>
      <c r="E687" t="s">
        <v>26</v>
      </c>
      <c r="I687">
        <v>75.900000000000006</v>
      </c>
      <c r="J687">
        <v>0.92</v>
      </c>
      <c r="K687">
        <v>73.5</v>
      </c>
      <c r="L687">
        <v>62.7</v>
      </c>
      <c r="M687">
        <v>42.7</v>
      </c>
      <c r="N687">
        <v>0.21</v>
      </c>
      <c r="O687">
        <v>2.8</v>
      </c>
      <c r="P687">
        <v>7.26</v>
      </c>
      <c r="Q687">
        <v>56</v>
      </c>
      <c r="R687" s="3">
        <v>44028</v>
      </c>
      <c r="S687">
        <v>18</v>
      </c>
      <c r="T687">
        <v>130</v>
      </c>
      <c r="U687">
        <v>65</v>
      </c>
      <c r="V687">
        <v>60</v>
      </c>
      <c r="W687">
        <v>0</v>
      </c>
      <c r="X687">
        <v>0</v>
      </c>
      <c r="Y687" s="48">
        <f t="shared" si="20"/>
        <v>86.666666666666671</v>
      </c>
      <c r="Z687">
        <v>167</v>
      </c>
      <c r="AA687">
        <f t="shared" si="21"/>
        <v>1</v>
      </c>
    </row>
    <row r="688" spans="1:28" x14ac:dyDescent="0.25">
      <c r="A688">
        <v>167</v>
      </c>
      <c r="B688">
        <v>1.73</v>
      </c>
      <c r="C688">
        <v>337</v>
      </c>
      <c r="D688">
        <v>493</v>
      </c>
      <c r="E688" t="s">
        <v>26</v>
      </c>
      <c r="F688">
        <v>3.65</v>
      </c>
      <c r="G688">
        <v>2000</v>
      </c>
      <c r="H688">
        <v>29.5</v>
      </c>
      <c r="I688">
        <v>84.4</v>
      </c>
      <c r="J688">
        <v>0.94</v>
      </c>
      <c r="K688">
        <v>92.6</v>
      </c>
      <c r="L688">
        <v>49.4</v>
      </c>
      <c r="M688">
        <v>65</v>
      </c>
      <c r="N688">
        <v>0.4</v>
      </c>
      <c r="O688">
        <v>2.25</v>
      </c>
      <c r="P688">
        <v>7.33</v>
      </c>
      <c r="Q688">
        <v>56</v>
      </c>
      <c r="R688" s="3">
        <v>44029</v>
      </c>
      <c r="S688">
        <v>16</v>
      </c>
      <c r="T688">
        <v>135</v>
      </c>
      <c r="U688">
        <v>78</v>
      </c>
      <c r="V688">
        <v>50</v>
      </c>
      <c r="W688">
        <v>10</v>
      </c>
      <c r="X688">
        <v>36</v>
      </c>
      <c r="Y688" s="48">
        <f t="shared" si="20"/>
        <v>97</v>
      </c>
      <c r="Z688">
        <v>167</v>
      </c>
      <c r="AA688">
        <f t="shared" si="21"/>
        <v>0</v>
      </c>
    </row>
    <row r="689" spans="1:27" x14ac:dyDescent="0.25">
      <c r="A689">
        <v>167</v>
      </c>
      <c r="B689">
        <v>1.76</v>
      </c>
      <c r="C689">
        <v>358</v>
      </c>
      <c r="D689">
        <v>419</v>
      </c>
      <c r="E689" t="s">
        <v>26</v>
      </c>
      <c r="F689">
        <v>3.49</v>
      </c>
      <c r="G689">
        <v>2000</v>
      </c>
      <c r="I689">
        <v>62.8</v>
      </c>
      <c r="J689">
        <v>1.31</v>
      </c>
      <c r="K689">
        <v>64.599999999999994</v>
      </c>
      <c r="L689">
        <v>55.6</v>
      </c>
      <c r="M689">
        <v>39</v>
      </c>
      <c r="N689">
        <v>0.21</v>
      </c>
      <c r="O689">
        <v>1.87</v>
      </c>
      <c r="P689">
        <v>7.29</v>
      </c>
      <c r="Q689">
        <v>56</v>
      </c>
      <c r="R689" s="3">
        <v>44030</v>
      </c>
      <c r="S689">
        <v>16</v>
      </c>
      <c r="T689">
        <v>135</v>
      </c>
      <c r="U689">
        <v>78</v>
      </c>
      <c r="V689">
        <v>50</v>
      </c>
      <c r="W689">
        <v>10</v>
      </c>
      <c r="X689">
        <v>36</v>
      </c>
      <c r="Y689" s="48">
        <f t="shared" si="20"/>
        <v>97</v>
      </c>
      <c r="Z689">
        <v>167</v>
      </c>
      <c r="AA689">
        <f t="shared" si="21"/>
        <v>1</v>
      </c>
    </row>
    <row r="690" spans="1:27" x14ac:dyDescent="0.25">
      <c r="A690">
        <v>167</v>
      </c>
      <c r="B690">
        <v>1.52</v>
      </c>
      <c r="C690">
        <v>351</v>
      </c>
      <c r="E690" t="s">
        <v>26</v>
      </c>
      <c r="I690">
        <v>83.2</v>
      </c>
      <c r="K690">
        <v>93.1</v>
      </c>
      <c r="L690">
        <v>67.3</v>
      </c>
      <c r="M690">
        <v>88.9</v>
      </c>
      <c r="N690">
        <v>0.21</v>
      </c>
      <c r="O690">
        <v>1.69</v>
      </c>
      <c r="P690">
        <v>7.12</v>
      </c>
      <c r="Q690">
        <v>56</v>
      </c>
      <c r="R690" s="3">
        <v>44031</v>
      </c>
      <c r="S690">
        <v>20</v>
      </c>
      <c r="T690">
        <v>138</v>
      </c>
      <c r="U690">
        <v>75</v>
      </c>
      <c r="V690">
        <v>57</v>
      </c>
      <c r="W690">
        <v>3</v>
      </c>
      <c r="X690">
        <v>36.200000000000003</v>
      </c>
      <c r="Y690" s="48">
        <f t="shared" si="20"/>
        <v>96</v>
      </c>
      <c r="Z690">
        <v>167</v>
      </c>
      <c r="AA690">
        <f t="shared" si="21"/>
        <v>1</v>
      </c>
    </row>
    <row r="691" spans="1:27" x14ac:dyDescent="0.25">
      <c r="A691">
        <v>167</v>
      </c>
      <c r="B691">
        <v>1.47</v>
      </c>
      <c r="C691">
        <v>386</v>
      </c>
      <c r="E691" t="s">
        <v>26</v>
      </c>
      <c r="I691">
        <v>86.5</v>
      </c>
      <c r="J691">
        <v>1.35</v>
      </c>
      <c r="K691">
        <v>64.8</v>
      </c>
      <c r="L691">
        <v>41.8</v>
      </c>
      <c r="M691">
        <v>39.4</v>
      </c>
      <c r="N691">
        <v>0.21</v>
      </c>
      <c r="O691">
        <v>1.65</v>
      </c>
      <c r="P691">
        <v>7.25</v>
      </c>
      <c r="Q691">
        <v>56</v>
      </c>
      <c r="R691" s="3">
        <v>44032</v>
      </c>
      <c r="S691">
        <v>20</v>
      </c>
      <c r="T691">
        <v>140</v>
      </c>
      <c r="U691">
        <v>75</v>
      </c>
      <c r="V691">
        <v>68</v>
      </c>
      <c r="W691">
        <v>3</v>
      </c>
      <c r="X691">
        <v>36.9</v>
      </c>
      <c r="Y691" s="48">
        <f t="shared" si="20"/>
        <v>96.666666666666671</v>
      </c>
      <c r="Z691">
        <v>167</v>
      </c>
      <c r="AA691">
        <f t="shared" si="21"/>
        <v>1</v>
      </c>
    </row>
    <row r="692" spans="1:27" x14ac:dyDescent="0.25">
      <c r="A692">
        <v>167</v>
      </c>
      <c r="B692">
        <v>1.44</v>
      </c>
      <c r="C692">
        <v>431</v>
      </c>
      <c r="E692" t="s">
        <v>26</v>
      </c>
      <c r="I692">
        <v>67</v>
      </c>
      <c r="J692">
        <v>1.62</v>
      </c>
      <c r="K692">
        <v>89.4</v>
      </c>
      <c r="L692">
        <v>47.7</v>
      </c>
      <c r="M692">
        <v>62.3</v>
      </c>
      <c r="N692">
        <v>0.21</v>
      </c>
      <c r="O692">
        <v>1.39</v>
      </c>
      <c r="P692">
        <v>7.33</v>
      </c>
      <c r="Q692">
        <v>56</v>
      </c>
      <c r="R692" s="3">
        <v>44033</v>
      </c>
      <c r="S692">
        <v>16</v>
      </c>
      <c r="T692">
        <v>155</v>
      </c>
      <c r="U692">
        <v>86</v>
      </c>
      <c r="V692">
        <v>300</v>
      </c>
      <c r="W692">
        <v>0</v>
      </c>
      <c r="X692">
        <v>0</v>
      </c>
      <c r="Y692" s="48">
        <f t="shared" si="20"/>
        <v>109</v>
      </c>
      <c r="Z692">
        <v>167</v>
      </c>
      <c r="AA692">
        <f t="shared" si="21"/>
        <v>1</v>
      </c>
    </row>
    <row r="693" spans="1:27" x14ac:dyDescent="0.25">
      <c r="A693">
        <v>167</v>
      </c>
      <c r="C693">
        <v>488</v>
      </c>
      <c r="E693" t="s">
        <v>26</v>
      </c>
      <c r="I693">
        <v>55.2</v>
      </c>
      <c r="J693">
        <v>1.38</v>
      </c>
      <c r="K693">
        <v>91.1</v>
      </c>
      <c r="L693">
        <v>44.6</v>
      </c>
      <c r="M693">
        <v>69.5</v>
      </c>
      <c r="N693">
        <v>0.21</v>
      </c>
      <c r="O693">
        <v>1.21</v>
      </c>
      <c r="P693">
        <v>7.36</v>
      </c>
      <c r="Q693">
        <v>56</v>
      </c>
      <c r="R693" s="3">
        <v>44034</v>
      </c>
      <c r="S693">
        <v>26</v>
      </c>
      <c r="T693">
        <v>165</v>
      </c>
      <c r="U693">
        <v>92</v>
      </c>
      <c r="V693">
        <v>67</v>
      </c>
      <c r="W693">
        <v>14</v>
      </c>
      <c r="X693">
        <v>37</v>
      </c>
      <c r="Y693" s="48">
        <f t="shared" si="20"/>
        <v>116.33333333333333</v>
      </c>
      <c r="Z693">
        <v>167</v>
      </c>
      <c r="AA693">
        <f t="shared" si="21"/>
        <v>1</v>
      </c>
    </row>
    <row r="694" spans="1:27" x14ac:dyDescent="0.25">
      <c r="A694">
        <v>167</v>
      </c>
      <c r="B694">
        <v>2.57</v>
      </c>
      <c r="C694">
        <v>624</v>
      </c>
      <c r="E694" t="s">
        <v>26</v>
      </c>
      <c r="G694">
        <v>2000</v>
      </c>
      <c r="H694">
        <v>90.5</v>
      </c>
      <c r="I694">
        <v>59.1</v>
      </c>
      <c r="J694">
        <v>3.06</v>
      </c>
      <c r="K694">
        <v>85.9</v>
      </c>
      <c r="L694">
        <v>43.4</v>
      </c>
      <c r="M694">
        <v>51.8</v>
      </c>
      <c r="N694">
        <v>0.21</v>
      </c>
      <c r="O694">
        <v>1.19</v>
      </c>
      <c r="P694">
        <v>7.39</v>
      </c>
      <c r="Q694">
        <v>56</v>
      </c>
      <c r="R694" s="3">
        <v>44035</v>
      </c>
      <c r="S694">
        <v>36</v>
      </c>
      <c r="T694">
        <v>178</v>
      </c>
      <c r="U694">
        <v>95</v>
      </c>
      <c r="V694">
        <v>90</v>
      </c>
      <c r="W694">
        <v>15</v>
      </c>
      <c r="X694">
        <v>37.1</v>
      </c>
      <c r="Y694" s="48">
        <f t="shared" si="20"/>
        <v>122.66666666666667</v>
      </c>
      <c r="Z694">
        <v>167</v>
      </c>
      <c r="AA694">
        <f t="shared" si="21"/>
        <v>1</v>
      </c>
    </row>
    <row r="695" spans="1:27" x14ac:dyDescent="0.25">
      <c r="A695">
        <v>167</v>
      </c>
      <c r="C695">
        <v>683</v>
      </c>
      <c r="E695" t="s">
        <v>26</v>
      </c>
      <c r="I695">
        <v>46.5</v>
      </c>
      <c r="J695">
        <v>2.8</v>
      </c>
      <c r="K695">
        <v>83.8</v>
      </c>
      <c r="L695">
        <v>78.3</v>
      </c>
      <c r="M695">
        <v>67.900000000000006</v>
      </c>
      <c r="N695">
        <v>0.21</v>
      </c>
      <c r="O695">
        <v>1.2</v>
      </c>
      <c r="P695">
        <v>7.16</v>
      </c>
      <c r="Q695">
        <v>56</v>
      </c>
      <c r="R695" s="3">
        <v>44036</v>
      </c>
      <c r="S695">
        <v>18</v>
      </c>
      <c r="T695">
        <v>92</v>
      </c>
      <c r="U695">
        <v>43</v>
      </c>
      <c r="V695">
        <v>55</v>
      </c>
      <c r="W695">
        <v>0</v>
      </c>
      <c r="X695">
        <v>36.9</v>
      </c>
      <c r="Y695" s="48">
        <f t="shared" si="20"/>
        <v>59.333333333333336</v>
      </c>
      <c r="Z695">
        <v>167</v>
      </c>
      <c r="AA695">
        <f t="shared" si="21"/>
        <v>1</v>
      </c>
    </row>
    <row r="696" spans="1:27" x14ac:dyDescent="0.25">
      <c r="A696">
        <v>167</v>
      </c>
      <c r="B696">
        <v>1.18</v>
      </c>
      <c r="C696">
        <v>541</v>
      </c>
      <c r="E696" t="s">
        <v>26</v>
      </c>
      <c r="I696">
        <v>70.7</v>
      </c>
      <c r="K696">
        <v>93.9</v>
      </c>
      <c r="L696">
        <v>45</v>
      </c>
      <c r="M696">
        <v>68.5</v>
      </c>
      <c r="N696">
        <v>0.21</v>
      </c>
      <c r="O696">
        <v>1.39</v>
      </c>
      <c r="P696">
        <v>7.38</v>
      </c>
      <c r="Q696">
        <v>56</v>
      </c>
      <c r="R696" s="3">
        <v>44037</v>
      </c>
      <c r="S696">
        <v>18</v>
      </c>
      <c r="T696">
        <v>116</v>
      </c>
      <c r="U696">
        <v>64</v>
      </c>
      <c r="V696">
        <v>72</v>
      </c>
      <c r="W696">
        <v>13</v>
      </c>
      <c r="X696">
        <v>36</v>
      </c>
      <c r="Y696" s="48">
        <f t="shared" si="20"/>
        <v>81.333333333333329</v>
      </c>
      <c r="Z696">
        <v>167</v>
      </c>
      <c r="AA696">
        <f t="shared" si="21"/>
        <v>1</v>
      </c>
    </row>
    <row r="697" spans="1:27" x14ac:dyDescent="0.25">
      <c r="A697">
        <v>167</v>
      </c>
      <c r="B697">
        <v>0.95</v>
      </c>
      <c r="C697">
        <v>564</v>
      </c>
      <c r="E697" t="s">
        <v>26</v>
      </c>
      <c r="I697">
        <v>64.599999999999994</v>
      </c>
      <c r="J697">
        <v>1.1200000000000001</v>
      </c>
      <c r="K697">
        <v>87.2</v>
      </c>
      <c r="L697">
        <v>52.8</v>
      </c>
      <c r="M697">
        <v>57.1</v>
      </c>
      <c r="N697">
        <v>0.21</v>
      </c>
      <c r="O697">
        <v>1.24</v>
      </c>
      <c r="P697">
        <v>7.35</v>
      </c>
      <c r="Q697">
        <v>56</v>
      </c>
      <c r="R697" s="3">
        <v>44038</v>
      </c>
      <c r="S697">
        <v>16</v>
      </c>
      <c r="T697">
        <v>126</v>
      </c>
      <c r="U697">
        <v>73</v>
      </c>
      <c r="V697">
        <v>66</v>
      </c>
      <c r="W697">
        <v>10</v>
      </c>
      <c r="X697">
        <v>36</v>
      </c>
      <c r="Y697" s="48">
        <f t="shared" si="20"/>
        <v>90.666666666666671</v>
      </c>
      <c r="Z697">
        <v>167</v>
      </c>
      <c r="AA697">
        <f t="shared" si="21"/>
        <v>1</v>
      </c>
    </row>
    <row r="698" spans="1:27" x14ac:dyDescent="0.25">
      <c r="A698">
        <v>167</v>
      </c>
      <c r="B698">
        <v>1.77</v>
      </c>
      <c r="C698">
        <v>579</v>
      </c>
      <c r="E698" t="s">
        <v>26</v>
      </c>
      <c r="I698">
        <v>49.7</v>
      </c>
      <c r="J698">
        <v>1.23</v>
      </c>
      <c r="K698">
        <v>94.8</v>
      </c>
      <c r="L698">
        <v>43</v>
      </c>
      <c r="M698">
        <v>70.7</v>
      </c>
      <c r="N698">
        <v>0.21</v>
      </c>
      <c r="O698">
        <v>1.17</v>
      </c>
      <c r="P698">
        <v>7.42</v>
      </c>
      <c r="Q698">
        <v>56</v>
      </c>
      <c r="R698" s="3">
        <v>44039</v>
      </c>
      <c r="S698">
        <v>18</v>
      </c>
      <c r="T698">
        <v>121</v>
      </c>
      <c r="U698">
        <v>71</v>
      </c>
      <c r="V698">
        <v>60</v>
      </c>
      <c r="W698">
        <v>0</v>
      </c>
      <c r="X698">
        <v>0</v>
      </c>
      <c r="Y698" s="48">
        <f t="shared" si="20"/>
        <v>87.666666666666671</v>
      </c>
      <c r="Z698">
        <v>167</v>
      </c>
      <c r="AA698">
        <f t="shared" si="21"/>
        <v>1</v>
      </c>
    </row>
    <row r="699" spans="1:27" x14ac:dyDescent="0.25">
      <c r="A699">
        <v>167</v>
      </c>
      <c r="C699">
        <v>535</v>
      </c>
      <c r="E699" t="s">
        <v>26</v>
      </c>
      <c r="I699">
        <v>62.3</v>
      </c>
      <c r="K699">
        <v>91.4</v>
      </c>
      <c r="L699">
        <v>44</v>
      </c>
      <c r="M699">
        <v>60</v>
      </c>
      <c r="N699">
        <v>0.21</v>
      </c>
      <c r="O699">
        <v>1.26</v>
      </c>
      <c r="P699">
        <v>7.36</v>
      </c>
      <c r="Q699">
        <v>56</v>
      </c>
      <c r="R699" s="3">
        <v>44040</v>
      </c>
      <c r="S699">
        <v>18</v>
      </c>
      <c r="T699">
        <v>109</v>
      </c>
      <c r="U699">
        <v>61</v>
      </c>
      <c r="V699">
        <v>58</v>
      </c>
      <c r="W699">
        <v>11</v>
      </c>
      <c r="X699">
        <v>0</v>
      </c>
      <c r="Y699" s="48">
        <f t="shared" si="20"/>
        <v>77</v>
      </c>
      <c r="Z699">
        <v>167</v>
      </c>
      <c r="AA699">
        <f t="shared" si="21"/>
        <v>1</v>
      </c>
    </row>
    <row r="700" spans="1:27" x14ac:dyDescent="0.25">
      <c r="A700">
        <v>167</v>
      </c>
      <c r="B700">
        <v>1.08</v>
      </c>
      <c r="C700">
        <v>409</v>
      </c>
      <c r="E700" t="s">
        <v>26</v>
      </c>
      <c r="I700">
        <v>46.9</v>
      </c>
      <c r="K700">
        <v>90.7</v>
      </c>
      <c r="L700">
        <v>46.7</v>
      </c>
      <c r="M700">
        <v>62.2</v>
      </c>
      <c r="N700">
        <v>0.21</v>
      </c>
      <c r="O700">
        <v>1.07</v>
      </c>
      <c r="P700">
        <v>7.37</v>
      </c>
      <c r="Q700">
        <v>56</v>
      </c>
      <c r="R700" s="3">
        <v>44041</v>
      </c>
      <c r="S700">
        <v>16</v>
      </c>
      <c r="T700">
        <v>141</v>
      </c>
      <c r="U700">
        <v>83</v>
      </c>
      <c r="V700">
        <v>57</v>
      </c>
      <c r="W700">
        <v>12</v>
      </c>
      <c r="X700">
        <v>35.799999999999997</v>
      </c>
      <c r="Y700" s="48">
        <f t="shared" si="20"/>
        <v>102.33333333333333</v>
      </c>
      <c r="Z700">
        <v>167</v>
      </c>
      <c r="AA700">
        <f t="shared" si="21"/>
        <v>1</v>
      </c>
    </row>
    <row r="701" spans="1:27" x14ac:dyDescent="0.25">
      <c r="A701">
        <v>167</v>
      </c>
      <c r="B701">
        <v>1.19</v>
      </c>
      <c r="C701">
        <v>352</v>
      </c>
      <c r="E701" t="s">
        <v>26</v>
      </c>
      <c r="I701">
        <v>24.2</v>
      </c>
      <c r="K701">
        <v>90.1</v>
      </c>
      <c r="L701">
        <v>40.1</v>
      </c>
      <c r="M701">
        <v>54.7</v>
      </c>
      <c r="N701">
        <v>0.21</v>
      </c>
      <c r="O701">
        <v>0.77</v>
      </c>
      <c r="P701">
        <v>7.47</v>
      </c>
      <c r="Q701">
        <v>56</v>
      </c>
      <c r="R701" s="3">
        <v>44043</v>
      </c>
      <c r="S701">
        <v>18</v>
      </c>
      <c r="T701">
        <v>156</v>
      </c>
      <c r="U701">
        <v>87</v>
      </c>
      <c r="V701">
        <v>63</v>
      </c>
      <c r="W701">
        <v>13</v>
      </c>
      <c r="X701">
        <v>36.299999999999997</v>
      </c>
      <c r="Y701" s="48">
        <f t="shared" si="20"/>
        <v>110</v>
      </c>
      <c r="Z701">
        <v>167</v>
      </c>
      <c r="AA701">
        <f t="shared" si="21"/>
        <v>1</v>
      </c>
    </row>
    <row r="702" spans="1:27" x14ac:dyDescent="0.25">
      <c r="A702">
        <v>167</v>
      </c>
      <c r="B702">
        <v>1.49</v>
      </c>
      <c r="C702">
        <v>223</v>
      </c>
      <c r="E702" t="s">
        <v>26</v>
      </c>
      <c r="I702">
        <v>24.9</v>
      </c>
      <c r="K702">
        <v>97.2</v>
      </c>
      <c r="L702">
        <v>39.799999999999997</v>
      </c>
      <c r="M702">
        <v>77.900000000000006</v>
      </c>
      <c r="N702">
        <v>0.21</v>
      </c>
      <c r="O702">
        <v>0.77</v>
      </c>
      <c r="P702">
        <v>7.47</v>
      </c>
      <c r="Q702">
        <v>56</v>
      </c>
      <c r="R702" s="3">
        <v>44045</v>
      </c>
      <c r="S702">
        <v>19</v>
      </c>
      <c r="T702">
        <v>135</v>
      </c>
      <c r="U702">
        <v>87</v>
      </c>
      <c r="V702">
        <v>56</v>
      </c>
      <c r="W702">
        <v>10</v>
      </c>
      <c r="X702">
        <v>36.6</v>
      </c>
      <c r="Y702" s="48">
        <f t="shared" si="20"/>
        <v>103</v>
      </c>
      <c r="Z702">
        <v>167</v>
      </c>
      <c r="AA702">
        <f t="shared" si="21"/>
        <v>1</v>
      </c>
    </row>
    <row r="703" spans="1:27" x14ac:dyDescent="0.25">
      <c r="A703">
        <v>167</v>
      </c>
      <c r="B703">
        <v>1.42</v>
      </c>
      <c r="C703">
        <v>226</v>
      </c>
      <c r="E703" t="s">
        <v>26</v>
      </c>
      <c r="I703">
        <v>20.100000000000001</v>
      </c>
      <c r="K703">
        <v>93</v>
      </c>
      <c r="L703">
        <v>45.9</v>
      </c>
      <c r="M703">
        <v>60.8</v>
      </c>
      <c r="N703">
        <v>0.21</v>
      </c>
      <c r="O703">
        <v>0.64</v>
      </c>
      <c r="P703">
        <v>7.37</v>
      </c>
      <c r="Q703">
        <v>56</v>
      </c>
      <c r="R703" s="3">
        <v>44046</v>
      </c>
      <c r="S703">
        <v>20</v>
      </c>
      <c r="T703">
        <v>138</v>
      </c>
      <c r="U703">
        <v>87</v>
      </c>
      <c r="V703">
        <v>69</v>
      </c>
      <c r="W703">
        <v>10</v>
      </c>
      <c r="X703">
        <v>36</v>
      </c>
      <c r="Y703" s="48">
        <f t="shared" si="20"/>
        <v>104</v>
      </c>
      <c r="Z703">
        <v>167</v>
      </c>
      <c r="AA703">
        <f t="shared" si="21"/>
        <v>1</v>
      </c>
    </row>
    <row r="704" spans="1:27" x14ac:dyDescent="0.25">
      <c r="A704">
        <v>167</v>
      </c>
      <c r="B704">
        <v>1.42</v>
      </c>
      <c r="C704">
        <v>108</v>
      </c>
      <c r="E704" t="s">
        <v>26</v>
      </c>
      <c r="I704">
        <v>22.8</v>
      </c>
      <c r="K704">
        <v>95.3</v>
      </c>
      <c r="L704">
        <v>45</v>
      </c>
      <c r="M704">
        <v>74.8</v>
      </c>
      <c r="N704">
        <v>0.21</v>
      </c>
      <c r="O704">
        <v>0.59</v>
      </c>
      <c r="P704">
        <v>7.42</v>
      </c>
      <c r="Q704">
        <v>56</v>
      </c>
      <c r="R704" s="3">
        <v>44047</v>
      </c>
      <c r="S704">
        <v>16</v>
      </c>
      <c r="T704">
        <v>143</v>
      </c>
      <c r="U704">
        <v>90</v>
      </c>
      <c r="V704">
        <v>53</v>
      </c>
      <c r="W704">
        <v>3</v>
      </c>
      <c r="X704">
        <v>36.5</v>
      </c>
      <c r="Y704" s="48">
        <f t="shared" si="20"/>
        <v>107.66666666666667</v>
      </c>
      <c r="Z704">
        <v>167</v>
      </c>
      <c r="AA704">
        <f t="shared" si="21"/>
        <v>1</v>
      </c>
    </row>
    <row r="705" spans="1:27" x14ac:dyDescent="0.25">
      <c r="A705">
        <v>167</v>
      </c>
      <c r="B705">
        <v>1.42</v>
      </c>
      <c r="C705">
        <v>177</v>
      </c>
      <c r="D705">
        <v>367</v>
      </c>
      <c r="E705" t="s">
        <v>26</v>
      </c>
      <c r="G705">
        <v>882</v>
      </c>
      <c r="I705">
        <v>23.3</v>
      </c>
      <c r="K705">
        <v>93.9</v>
      </c>
      <c r="L705">
        <v>43.7</v>
      </c>
      <c r="M705">
        <v>65.900000000000006</v>
      </c>
      <c r="N705">
        <v>0.21</v>
      </c>
      <c r="O705">
        <v>0.65</v>
      </c>
      <c r="P705">
        <v>7.45</v>
      </c>
      <c r="Q705">
        <v>56</v>
      </c>
      <c r="R705" s="3">
        <v>44049</v>
      </c>
      <c r="S705">
        <v>20</v>
      </c>
      <c r="T705">
        <v>138</v>
      </c>
      <c r="U705">
        <v>88</v>
      </c>
      <c r="V705">
        <v>100</v>
      </c>
      <c r="W705">
        <v>15</v>
      </c>
      <c r="X705">
        <v>36.799999999999997</v>
      </c>
      <c r="Y705" s="48">
        <f t="shared" si="20"/>
        <v>104.66666666666667</v>
      </c>
      <c r="Z705">
        <v>167</v>
      </c>
      <c r="AA705">
        <f t="shared" si="21"/>
        <v>1</v>
      </c>
    </row>
    <row r="706" spans="1:27" x14ac:dyDescent="0.25">
      <c r="A706">
        <v>171</v>
      </c>
      <c r="B706">
        <v>0.84</v>
      </c>
      <c r="C706">
        <v>261</v>
      </c>
      <c r="D706">
        <v>536</v>
      </c>
      <c r="E706" t="s">
        <v>26</v>
      </c>
      <c r="G706">
        <v>4330</v>
      </c>
      <c r="H706">
        <v>4.7</v>
      </c>
      <c r="I706">
        <v>10.9</v>
      </c>
      <c r="J706">
        <v>0.74</v>
      </c>
      <c r="K706">
        <v>95.5</v>
      </c>
      <c r="L706">
        <v>28.2</v>
      </c>
      <c r="M706">
        <v>73.2</v>
      </c>
      <c r="N706">
        <v>0.21</v>
      </c>
      <c r="O706">
        <v>1</v>
      </c>
      <c r="P706">
        <v>7.48</v>
      </c>
      <c r="Q706">
        <v>27</v>
      </c>
      <c r="R706" s="3">
        <v>44321</v>
      </c>
      <c r="S706">
        <v>20</v>
      </c>
      <c r="T706">
        <v>144</v>
      </c>
      <c r="U706">
        <v>87</v>
      </c>
      <c r="V706">
        <v>97</v>
      </c>
      <c r="W706">
        <v>15</v>
      </c>
      <c r="X706">
        <v>36.799999999999997</v>
      </c>
      <c r="Y706" s="48">
        <f t="shared" ref="Y706:Y769" si="22">IF(OR(T706="",U706=""),"",(T706+(2*U706))/3)</f>
        <v>106</v>
      </c>
      <c r="Z706">
        <v>171</v>
      </c>
      <c r="AA706">
        <f t="shared" ref="AA706:AA769" si="23">IF(A706="",0,IF(COUNTIF(B706:Y706,"")&gt;0,1,0))</f>
        <v>1</v>
      </c>
    </row>
    <row r="707" spans="1:27" x14ac:dyDescent="0.25">
      <c r="A707">
        <v>171</v>
      </c>
      <c r="B707">
        <v>1.42</v>
      </c>
      <c r="C707">
        <v>161</v>
      </c>
      <c r="E707" t="s">
        <v>26</v>
      </c>
      <c r="I707">
        <v>11</v>
      </c>
      <c r="K707">
        <v>89.7</v>
      </c>
      <c r="L707">
        <v>42.5</v>
      </c>
      <c r="M707">
        <v>66.400000000000006</v>
      </c>
      <c r="N707">
        <v>0.21</v>
      </c>
      <c r="P707">
        <v>7.31</v>
      </c>
      <c r="Q707">
        <v>27</v>
      </c>
      <c r="R707" s="3">
        <v>44322</v>
      </c>
      <c r="S707">
        <v>20</v>
      </c>
      <c r="T707">
        <v>107</v>
      </c>
      <c r="U707">
        <v>66</v>
      </c>
      <c r="V707">
        <v>71</v>
      </c>
      <c r="W707">
        <v>10</v>
      </c>
      <c r="X707">
        <v>39</v>
      </c>
      <c r="Y707" s="48">
        <f t="shared" si="22"/>
        <v>79.666666666666671</v>
      </c>
      <c r="Z707">
        <v>171</v>
      </c>
      <c r="AA707">
        <f t="shared" si="23"/>
        <v>1</v>
      </c>
    </row>
    <row r="708" spans="1:27" x14ac:dyDescent="0.25">
      <c r="A708">
        <v>171</v>
      </c>
      <c r="B708">
        <v>0.63</v>
      </c>
      <c r="C708">
        <v>315</v>
      </c>
      <c r="E708" t="s">
        <v>26</v>
      </c>
      <c r="I708">
        <v>8.3000000000000007</v>
      </c>
      <c r="K708">
        <v>89.3</v>
      </c>
      <c r="L708">
        <v>49.3</v>
      </c>
      <c r="M708">
        <v>57.5</v>
      </c>
      <c r="N708">
        <v>0.21</v>
      </c>
      <c r="O708">
        <v>0.74</v>
      </c>
      <c r="P708">
        <v>7.3</v>
      </c>
      <c r="Q708">
        <v>27</v>
      </c>
      <c r="R708" s="3">
        <v>44323</v>
      </c>
      <c r="S708">
        <v>25</v>
      </c>
      <c r="T708">
        <v>155</v>
      </c>
      <c r="U708">
        <v>85</v>
      </c>
      <c r="V708">
        <v>85</v>
      </c>
      <c r="W708">
        <v>11</v>
      </c>
      <c r="X708">
        <v>35.9</v>
      </c>
      <c r="Y708" s="48">
        <f t="shared" si="22"/>
        <v>108.33333333333333</v>
      </c>
      <c r="Z708">
        <v>171</v>
      </c>
      <c r="AA708">
        <f t="shared" si="23"/>
        <v>1</v>
      </c>
    </row>
    <row r="709" spans="1:27" x14ac:dyDescent="0.25">
      <c r="A709">
        <v>171</v>
      </c>
      <c r="B709">
        <v>1.1100000000000001</v>
      </c>
      <c r="C709">
        <v>371</v>
      </c>
      <c r="E709" t="s">
        <v>26</v>
      </c>
      <c r="I709">
        <v>13.1</v>
      </c>
      <c r="K709">
        <v>86.4</v>
      </c>
      <c r="L709">
        <v>47.4</v>
      </c>
      <c r="M709">
        <v>53.2</v>
      </c>
      <c r="N709">
        <v>0.21</v>
      </c>
      <c r="O709">
        <v>0.76</v>
      </c>
      <c r="P709">
        <v>7.39</v>
      </c>
      <c r="Q709">
        <v>27</v>
      </c>
      <c r="R709" s="3">
        <v>44323</v>
      </c>
      <c r="S709">
        <v>25</v>
      </c>
      <c r="T709">
        <v>155</v>
      </c>
      <c r="U709">
        <v>85</v>
      </c>
      <c r="V709">
        <v>85</v>
      </c>
      <c r="W709">
        <v>11</v>
      </c>
      <c r="X709">
        <v>36.1</v>
      </c>
      <c r="Y709" s="48">
        <f t="shared" si="22"/>
        <v>108.33333333333333</v>
      </c>
      <c r="Z709">
        <v>171</v>
      </c>
      <c r="AA709">
        <f t="shared" si="23"/>
        <v>1</v>
      </c>
    </row>
    <row r="710" spans="1:27" x14ac:dyDescent="0.25">
      <c r="A710">
        <v>171</v>
      </c>
      <c r="B710">
        <v>1.1000000000000001</v>
      </c>
      <c r="C710">
        <v>407</v>
      </c>
      <c r="E710" t="s">
        <v>26</v>
      </c>
      <c r="I710">
        <v>13.1</v>
      </c>
      <c r="K710">
        <v>92</v>
      </c>
      <c r="L710">
        <v>38</v>
      </c>
      <c r="M710">
        <v>58.1</v>
      </c>
      <c r="N710">
        <v>0.21</v>
      </c>
      <c r="O710">
        <v>0.68</v>
      </c>
      <c r="P710">
        <v>7.44</v>
      </c>
      <c r="Q710">
        <v>27</v>
      </c>
      <c r="R710" s="3">
        <v>44325</v>
      </c>
      <c r="S710">
        <v>14</v>
      </c>
      <c r="T710">
        <v>125</v>
      </c>
      <c r="U710">
        <v>75</v>
      </c>
      <c r="V710">
        <v>65</v>
      </c>
      <c r="W710">
        <v>11</v>
      </c>
      <c r="X710">
        <v>35.6</v>
      </c>
      <c r="Y710" s="48">
        <f t="shared" si="22"/>
        <v>91.666666666666671</v>
      </c>
      <c r="Z710">
        <v>171</v>
      </c>
      <c r="AA710">
        <f t="shared" si="23"/>
        <v>1</v>
      </c>
    </row>
    <row r="711" spans="1:27" x14ac:dyDescent="0.25">
      <c r="A711">
        <v>171</v>
      </c>
      <c r="B711">
        <v>1.1599999999999999</v>
      </c>
      <c r="C711">
        <v>462</v>
      </c>
      <c r="E711" t="s">
        <v>26</v>
      </c>
      <c r="I711">
        <v>13.4</v>
      </c>
      <c r="K711">
        <v>87.5</v>
      </c>
      <c r="L711">
        <v>33.5</v>
      </c>
      <c r="M711">
        <v>50.3</v>
      </c>
      <c r="N711">
        <v>0.21</v>
      </c>
      <c r="O711">
        <v>0.68</v>
      </c>
      <c r="P711">
        <v>7.45</v>
      </c>
      <c r="Q711">
        <v>27</v>
      </c>
      <c r="R711" s="3">
        <v>44325</v>
      </c>
      <c r="S711">
        <v>20</v>
      </c>
      <c r="T711">
        <v>126</v>
      </c>
      <c r="U711">
        <v>78</v>
      </c>
      <c r="V711">
        <v>82</v>
      </c>
      <c r="W711">
        <v>11</v>
      </c>
      <c r="X711">
        <v>36</v>
      </c>
      <c r="Y711" s="48">
        <f t="shared" si="22"/>
        <v>94</v>
      </c>
      <c r="Z711">
        <v>171</v>
      </c>
      <c r="AA711">
        <f t="shared" si="23"/>
        <v>1</v>
      </c>
    </row>
    <row r="712" spans="1:27" x14ac:dyDescent="0.25">
      <c r="A712">
        <v>172</v>
      </c>
      <c r="B712">
        <v>0.52</v>
      </c>
      <c r="C712">
        <v>264</v>
      </c>
      <c r="E712" t="s">
        <v>26</v>
      </c>
      <c r="F712">
        <v>10</v>
      </c>
      <c r="G712">
        <v>1022</v>
      </c>
      <c r="H712">
        <v>86.8</v>
      </c>
      <c r="I712">
        <v>41.5</v>
      </c>
      <c r="J712">
        <v>0.68</v>
      </c>
      <c r="K712">
        <v>89.8</v>
      </c>
      <c r="L712">
        <v>33.200000000000003</v>
      </c>
      <c r="M712">
        <v>63.1</v>
      </c>
      <c r="N712">
        <v>0.21</v>
      </c>
      <c r="O712">
        <v>1.49</v>
      </c>
      <c r="P712">
        <v>7.4</v>
      </c>
      <c r="Q712">
        <v>87</v>
      </c>
      <c r="R712" s="3">
        <v>44321</v>
      </c>
      <c r="S712">
        <v>20</v>
      </c>
      <c r="T712">
        <v>177</v>
      </c>
      <c r="U712">
        <v>74</v>
      </c>
      <c r="V712">
        <v>67</v>
      </c>
      <c r="W712">
        <v>14</v>
      </c>
      <c r="X712">
        <v>35.799999999999997</v>
      </c>
      <c r="Y712" s="48">
        <f t="shared" si="22"/>
        <v>108.33333333333333</v>
      </c>
      <c r="Z712">
        <v>172</v>
      </c>
      <c r="AA712">
        <f t="shared" si="23"/>
        <v>1</v>
      </c>
    </row>
    <row r="713" spans="1:27" x14ac:dyDescent="0.25">
      <c r="A713">
        <v>172</v>
      </c>
      <c r="B713">
        <v>0.54</v>
      </c>
      <c r="C713">
        <v>292</v>
      </c>
      <c r="D713">
        <v>371</v>
      </c>
      <c r="E713" t="s">
        <v>26</v>
      </c>
      <c r="F713">
        <v>4.9000000000000004</v>
      </c>
      <c r="G713">
        <v>959</v>
      </c>
      <c r="H713">
        <v>55.9</v>
      </c>
      <c r="I713">
        <v>46.1</v>
      </c>
      <c r="J713">
        <v>0.46</v>
      </c>
      <c r="K713">
        <v>91.9</v>
      </c>
      <c r="L713">
        <v>36.9</v>
      </c>
      <c r="M713">
        <v>61.6</v>
      </c>
      <c r="N713">
        <v>0.21</v>
      </c>
      <c r="O713">
        <v>1.3</v>
      </c>
      <c r="P713">
        <v>7.38</v>
      </c>
      <c r="Q713">
        <v>87</v>
      </c>
      <c r="R713" s="3">
        <v>44322</v>
      </c>
      <c r="S713">
        <v>17</v>
      </c>
      <c r="T713">
        <v>191</v>
      </c>
      <c r="U713">
        <v>78</v>
      </c>
      <c r="V713">
        <v>56</v>
      </c>
      <c r="W713">
        <v>14</v>
      </c>
      <c r="X713">
        <v>35.5</v>
      </c>
      <c r="Y713" s="48">
        <f t="shared" si="22"/>
        <v>115.66666666666667</v>
      </c>
      <c r="Z713">
        <v>172</v>
      </c>
      <c r="AA713">
        <f t="shared" si="23"/>
        <v>0</v>
      </c>
    </row>
    <row r="714" spans="1:27" x14ac:dyDescent="0.25">
      <c r="A714">
        <v>172</v>
      </c>
      <c r="B714">
        <v>0.6</v>
      </c>
      <c r="C714">
        <v>294</v>
      </c>
      <c r="E714" t="s">
        <v>26</v>
      </c>
      <c r="F714">
        <v>4.3499999999999996</v>
      </c>
      <c r="G714">
        <v>886</v>
      </c>
      <c r="H714">
        <v>45.5</v>
      </c>
      <c r="I714">
        <v>37.799999999999997</v>
      </c>
      <c r="J714">
        <v>0.5</v>
      </c>
      <c r="K714">
        <v>93</v>
      </c>
      <c r="L714">
        <v>34.299999999999997</v>
      </c>
      <c r="M714">
        <v>65.8</v>
      </c>
      <c r="N714">
        <v>0.21</v>
      </c>
      <c r="O714">
        <v>1.04</v>
      </c>
      <c r="P714">
        <v>7.41</v>
      </c>
      <c r="Q714">
        <v>87</v>
      </c>
      <c r="R714" s="3">
        <v>44323</v>
      </c>
      <c r="S714">
        <v>20</v>
      </c>
      <c r="T714">
        <v>190</v>
      </c>
      <c r="U714">
        <v>100</v>
      </c>
      <c r="V714">
        <v>56</v>
      </c>
      <c r="W714">
        <v>0</v>
      </c>
      <c r="X714">
        <v>36</v>
      </c>
      <c r="Y714" s="48">
        <f t="shared" si="22"/>
        <v>130</v>
      </c>
      <c r="Z714">
        <v>172</v>
      </c>
      <c r="AA714">
        <f t="shared" si="23"/>
        <v>1</v>
      </c>
    </row>
    <row r="715" spans="1:27" x14ac:dyDescent="0.25">
      <c r="A715">
        <v>172</v>
      </c>
      <c r="B715">
        <v>0.88</v>
      </c>
      <c r="C715">
        <v>323</v>
      </c>
      <c r="E715" t="s">
        <v>26</v>
      </c>
      <c r="F715">
        <v>5.0999999999999996</v>
      </c>
      <c r="G715">
        <v>1145</v>
      </c>
      <c r="H715">
        <v>46</v>
      </c>
      <c r="I715">
        <v>38.6</v>
      </c>
      <c r="K715">
        <v>88.3</v>
      </c>
      <c r="L715">
        <v>32.799999999999997</v>
      </c>
      <c r="M715">
        <v>56</v>
      </c>
      <c r="N715">
        <v>0.21</v>
      </c>
      <c r="O715">
        <v>1.04</v>
      </c>
      <c r="P715">
        <v>7.4</v>
      </c>
      <c r="Q715">
        <v>87</v>
      </c>
      <c r="R715" s="3">
        <v>44324</v>
      </c>
      <c r="S715">
        <v>25</v>
      </c>
      <c r="T715">
        <v>182</v>
      </c>
      <c r="U715">
        <v>85</v>
      </c>
      <c r="V715">
        <v>78</v>
      </c>
      <c r="W715">
        <v>13</v>
      </c>
      <c r="X715">
        <v>35</v>
      </c>
      <c r="Y715" s="48">
        <f t="shared" si="22"/>
        <v>117.33333333333333</v>
      </c>
      <c r="Z715">
        <v>172</v>
      </c>
      <c r="AA715">
        <f t="shared" si="23"/>
        <v>1</v>
      </c>
    </row>
    <row r="716" spans="1:27" x14ac:dyDescent="0.25">
      <c r="A716">
        <v>172</v>
      </c>
      <c r="B716">
        <v>0.36</v>
      </c>
      <c r="C716">
        <v>264</v>
      </c>
      <c r="E716" t="s">
        <v>26</v>
      </c>
      <c r="F716">
        <v>2.95</v>
      </c>
      <c r="G716">
        <v>1094</v>
      </c>
      <c r="H716">
        <v>41.3</v>
      </c>
      <c r="I716">
        <v>39.5</v>
      </c>
      <c r="J716">
        <v>0.63</v>
      </c>
      <c r="K716">
        <v>89</v>
      </c>
      <c r="L716">
        <v>34.200000000000003</v>
      </c>
      <c r="M716">
        <v>55</v>
      </c>
      <c r="N716">
        <v>0.21</v>
      </c>
      <c r="O716">
        <v>1.01</v>
      </c>
      <c r="P716">
        <v>7.38</v>
      </c>
      <c r="Q716">
        <v>87</v>
      </c>
      <c r="R716" s="3">
        <v>44325</v>
      </c>
      <c r="S716">
        <v>27</v>
      </c>
      <c r="T716">
        <v>108</v>
      </c>
      <c r="U716">
        <v>74</v>
      </c>
      <c r="V716">
        <v>94</v>
      </c>
      <c r="W716">
        <v>15</v>
      </c>
      <c r="X716">
        <v>37</v>
      </c>
      <c r="Y716" s="48">
        <f t="shared" si="22"/>
        <v>85.333333333333329</v>
      </c>
      <c r="Z716">
        <v>172</v>
      </c>
      <c r="AA716">
        <f t="shared" si="23"/>
        <v>1</v>
      </c>
    </row>
    <row r="717" spans="1:27" x14ac:dyDescent="0.25">
      <c r="A717">
        <v>172</v>
      </c>
      <c r="B717">
        <v>0.37</v>
      </c>
      <c r="C717">
        <v>229</v>
      </c>
      <c r="E717" t="s">
        <v>26</v>
      </c>
      <c r="I717">
        <v>35.9</v>
      </c>
      <c r="K717">
        <v>91.8</v>
      </c>
      <c r="L717">
        <v>36.1</v>
      </c>
      <c r="M717">
        <v>68.2</v>
      </c>
      <c r="N717">
        <v>0.21</v>
      </c>
      <c r="O717">
        <v>0.97</v>
      </c>
      <c r="P717">
        <v>7.31</v>
      </c>
      <c r="Q717">
        <v>87</v>
      </c>
      <c r="R717" s="3">
        <v>44328</v>
      </c>
      <c r="S717">
        <v>19</v>
      </c>
      <c r="T717">
        <v>169</v>
      </c>
      <c r="U717">
        <v>80</v>
      </c>
      <c r="V717">
        <v>61</v>
      </c>
      <c r="W717">
        <v>15</v>
      </c>
      <c r="X717">
        <v>29</v>
      </c>
      <c r="Y717" s="48">
        <f t="shared" si="22"/>
        <v>109.66666666666667</v>
      </c>
      <c r="Z717">
        <v>172</v>
      </c>
      <c r="AA717">
        <f t="shared" si="23"/>
        <v>1</v>
      </c>
    </row>
    <row r="718" spans="1:27" x14ac:dyDescent="0.25">
      <c r="A718">
        <v>176</v>
      </c>
      <c r="B718">
        <v>0.3</v>
      </c>
      <c r="C718">
        <v>219</v>
      </c>
      <c r="D718">
        <v>432</v>
      </c>
      <c r="E718" t="s">
        <v>26</v>
      </c>
      <c r="F718">
        <v>0.34</v>
      </c>
      <c r="G718">
        <v>152</v>
      </c>
      <c r="H718">
        <v>3</v>
      </c>
      <c r="I718">
        <v>8.6</v>
      </c>
      <c r="K718">
        <v>97.7</v>
      </c>
      <c r="L718">
        <v>25.9</v>
      </c>
      <c r="M718">
        <v>100</v>
      </c>
      <c r="N718">
        <v>0.21</v>
      </c>
      <c r="O718">
        <v>0.81</v>
      </c>
      <c r="P718">
        <v>7.4</v>
      </c>
      <c r="Q718">
        <v>48</v>
      </c>
      <c r="R718" s="3">
        <v>44291</v>
      </c>
      <c r="S718">
        <v>21</v>
      </c>
      <c r="T718">
        <v>125</v>
      </c>
      <c r="U718">
        <v>80</v>
      </c>
      <c r="V718">
        <v>82</v>
      </c>
      <c r="W718">
        <v>15</v>
      </c>
      <c r="X718">
        <v>35.200000000000003</v>
      </c>
      <c r="Y718" s="48">
        <f t="shared" si="22"/>
        <v>95</v>
      </c>
      <c r="Z718">
        <v>176</v>
      </c>
      <c r="AA718">
        <f t="shared" si="23"/>
        <v>1</v>
      </c>
    </row>
    <row r="719" spans="1:27" x14ac:dyDescent="0.25">
      <c r="A719">
        <v>176</v>
      </c>
      <c r="B719">
        <v>0.59</v>
      </c>
      <c r="C719">
        <v>321</v>
      </c>
      <c r="D719">
        <v>564</v>
      </c>
      <c r="E719" t="s">
        <v>26</v>
      </c>
      <c r="F719">
        <v>0.48</v>
      </c>
      <c r="G719">
        <v>181</v>
      </c>
      <c r="I719">
        <v>6.8</v>
      </c>
      <c r="K719">
        <v>88.4</v>
      </c>
      <c r="L719">
        <v>29.9</v>
      </c>
      <c r="M719">
        <v>53.4</v>
      </c>
      <c r="N719">
        <v>0.21</v>
      </c>
      <c r="O719">
        <v>0.71</v>
      </c>
      <c r="P719">
        <v>7.46</v>
      </c>
      <c r="Q719">
        <v>48</v>
      </c>
      <c r="R719" s="3">
        <v>44292</v>
      </c>
      <c r="S719">
        <v>24</v>
      </c>
      <c r="T719">
        <v>111</v>
      </c>
      <c r="U719">
        <v>67</v>
      </c>
      <c r="V719">
        <v>80</v>
      </c>
      <c r="W719">
        <v>15</v>
      </c>
      <c r="X719">
        <v>37.4</v>
      </c>
      <c r="Y719" s="48">
        <f t="shared" si="22"/>
        <v>81.666666666666671</v>
      </c>
      <c r="Z719">
        <v>176</v>
      </c>
      <c r="AA719">
        <f t="shared" si="23"/>
        <v>1</v>
      </c>
    </row>
    <row r="720" spans="1:27" x14ac:dyDescent="0.25">
      <c r="A720">
        <v>176</v>
      </c>
      <c r="B720">
        <v>0.43</v>
      </c>
      <c r="C720">
        <v>328</v>
      </c>
      <c r="D720">
        <v>634</v>
      </c>
      <c r="E720" t="s">
        <v>26</v>
      </c>
      <c r="F720">
        <v>0.67</v>
      </c>
      <c r="G720">
        <v>187</v>
      </c>
      <c r="I720">
        <v>10</v>
      </c>
      <c r="K720">
        <v>93.5</v>
      </c>
      <c r="L720">
        <v>67.599999999999994</v>
      </c>
      <c r="M720">
        <v>67.599999999999994</v>
      </c>
      <c r="N720">
        <v>0.21</v>
      </c>
      <c r="O720">
        <v>0.78</v>
      </c>
      <c r="P720">
        <v>7.41</v>
      </c>
      <c r="Q720">
        <v>48</v>
      </c>
      <c r="R720" s="3">
        <v>44293</v>
      </c>
      <c r="S720">
        <v>22</v>
      </c>
      <c r="T720">
        <v>139</v>
      </c>
      <c r="U720">
        <v>88</v>
      </c>
      <c r="V720">
        <v>69</v>
      </c>
      <c r="W720">
        <v>15</v>
      </c>
      <c r="X720">
        <v>37.4</v>
      </c>
      <c r="Y720" s="48">
        <f t="shared" si="22"/>
        <v>105</v>
      </c>
      <c r="Z720">
        <v>176</v>
      </c>
      <c r="AA720">
        <f t="shared" si="23"/>
        <v>1</v>
      </c>
    </row>
    <row r="721" spans="1:27" x14ac:dyDescent="0.25">
      <c r="A721">
        <v>176</v>
      </c>
      <c r="D721">
        <v>539</v>
      </c>
      <c r="E721" t="s">
        <v>26</v>
      </c>
      <c r="F721">
        <v>0.92</v>
      </c>
      <c r="G721">
        <v>274</v>
      </c>
      <c r="H721">
        <v>68.7</v>
      </c>
      <c r="I721">
        <v>15.9</v>
      </c>
      <c r="J721">
        <v>0.31</v>
      </c>
      <c r="K721">
        <v>75.7</v>
      </c>
      <c r="L721">
        <v>47.6</v>
      </c>
      <c r="M721">
        <v>48.7</v>
      </c>
      <c r="N721">
        <v>0.21</v>
      </c>
      <c r="O721">
        <v>0.99</v>
      </c>
      <c r="P721">
        <v>7.23</v>
      </c>
      <c r="Q721">
        <v>48</v>
      </c>
      <c r="R721" s="3">
        <v>44294</v>
      </c>
      <c r="S721">
        <v>20</v>
      </c>
      <c r="T721">
        <v>114</v>
      </c>
      <c r="U721">
        <v>74</v>
      </c>
      <c r="V721">
        <v>84</v>
      </c>
      <c r="W721">
        <v>10</v>
      </c>
      <c r="X721">
        <v>37.700000000000003</v>
      </c>
      <c r="Y721" s="48">
        <f t="shared" si="22"/>
        <v>87.333333333333329</v>
      </c>
      <c r="Z721">
        <v>176</v>
      </c>
      <c r="AA721">
        <f t="shared" si="23"/>
        <v>1</v>
      </c>
    </row>
    <row r="722" spans="1:27" x14ac:dyDescent="0.25">
      <c r="A722">
        <v>176</v>
      </c>
      <c r="B722">
        <v>0.34</v>
      </c>
      <c r="C722">
        <v>429</v>
      </c>
      <c r="E722" t="s">
        <v>26</v>
      </c>
      <c r="I722">
        <v>9</v>
      </c>
      <c r="J722">
        <v>0.38</v>
      </c>
      <c r="K722">
        <v>95.2</v>
      </c>
      <c r="L722">
        <v>41.5</v>
      </c>
      <c r="M722">
        <v>59.7</v>
      </c>
      <c r="N722">
        <v>0.21</v>
      </c>
      <c r="O722">
        <v>0.66</v>
      </c>
      <c r="P722">
        <v>7.38</v>
      </c>
      <c r="Q722">
        <v>48</v>
      </c>
      <c r="R722" s="3">
        <v>11788</v>
      </c>
      <c r="S722">
        <v>22</v>
      </c>
      <c r="T722">
        <v>111</v>
      </c>
      <c r="U722">
        <v>72</v>
      </c>
      <c r="V722">
        <v>79</v>
      </c>
      <c r="W722">
        <v>10</v>
      </c>
      <c r="X722">
        <v>37.5</v>
      </c>
      <c r="Y722" s="48">
        <f t="shared" si="22"/>
        <v>85</v>
      </c>
      <c r="Z722">
        <v>176</v>
      </c>
      <c r="AA722">
        <f t="shared" si="23"/>
        <v>1</v>
      </c>
    </row>
    <row r="723" spans="1:27" x14ac:dyDescent="0.25">
      <c r="A723">
        <v>176</v>
      </c>
      <c r="B723">
        <v>0.56000000000000005</v>
      </c>
      <c r="C723">
        <v>453</v>
      </c>
      <c r="E723" t="s">
        <v>26</v>
      </c>
      <c r="I723">
        <v>10</v>
      </c>
      <c r="K723">
        <v>84.6</v>
      </c>
      <c r="L723">
        <v>48.5</v>
      </c>
      <c r="M723">
        <v>53.7</v>
      </c>
      <c r="N723">
        <v>0.21</v>
      </c>
      <c r="O723">
        <v>0.61</v>
      </c>
      <c r="P723">
        <v>7.32</v>
      </c>
      <c r="Q723">
        <v>48</v>
      </c>
      <c r="R723" s="3">
        <v>44297</v>
      </c>
      <c r="S723">
        <v>22</v>
      </c>
      <c r="T723">
        <v>148</v>
      </c>
      <c r="U723">
        <v>83</v>
      </c>
      <c r="V723">
        <v>84</v>
      </c>
      <c r="W723">
        <v>10</v>
      </c>
      <c r="X723">
        <v>38</v>
      </c>
      <c r="Y723" s="48">
        <f t="shared" si="22"/>
        <v>104.66666666666667</v>
      </c>
      <c r="Z723">
        <v>176</v>
      </c>
      <c r="AA723">
        <f t="shared" si="23"/>
        <v>1</v>
      </c>
    </row>
    <row r="724" spans="1:27" x14ac:dyDescent="0.25">
      <c r="A724">
        <v>176</v>
      </c>
      <c r="B724">
        <v>0.56999999999999995</v>
      </c>
      <c r="C724">
        <v>425</v>
      </c>
      <c r="E724" t="s">
        <v>26</v>
      </c>
      <c r="I724">
        <v>16.100000000000001</v>
      </c>
      <c r="J724">
        <v>0.27</v>
      </c>
      <c r="K724">
        <v>66.900000000000006</v>
      </c>
      <c r="L724">
        <v>51</v>
      </c>
      <c r="M724">
        <v>36.5</v>
      </c>
      <c r="N724">
        <v>0.21</v>
      </c>
      <c r="O724">
        <v>0.62</v>
      </c>
      <c r="P724">
        <v>7.39</v>
      </c>
      <c r="Q724">
        <v>48</v>
      </c>
      <c r="R724" s="3">
        <v>44297</v>
      </c>
      <c r="S724">
        <v>21</v>
      </c>
      <c r="T724">
        <v>173</v>
      </c>
      <c r="U724">
        <v>97</v>
      </c>
      <c r="V724">
        <v>62</v>
      </c>
      <c r="W724">
        <v>0</v>
      </c>
      <c r="X724">
        <v>37.799999999999997</v>
      </c>
      <c r="Y724" s="48">
        <f t="shared" si="22"/>
        <v>122.33333333333333</v>
      </c>
      <c r="Z724">
        <v>176</v>
      </c>
      <c r="AA724">
        <f t="shared" si="23"/>
        <v>1</v>
      </c>
    </row>
    <row r="725" spans="1:27" x14ac:dyDescent="0.25">
      <c r="A725">
        <v>176</v>
      </c>
      <c r="B725">
        <v>0.37</v>
      </c>
      <c r="C725">
        <v>433</v>
      </c>
      <c r="E725" t="s">
        <v>26</v>
      </c>
      <c r="I725">
        <v>12.4</v>
      </c>
      <c r="K725">
        <v>95.1</v>
      </c>
      <c r="L725">
        <v>51.4</v>
      </c>
      <c r="M725">
        <v>84.1</v>
      </c>
      <c r="N725">
        <v>0.21</v>
      </c>
      <c r="O725">
        <v>0.59</v>
      </c>
      <c r="P725">
        <v>7.37</v>
      </c>
      <c r="Q725">
        <v>48</v>
      </c>
      <c r="R725" s="3">
        <v>44299</v>
      </c>
      <c r="S725">
        <v>20</v>
      </c>
      <c r="T725">
        <v>157</v>
      </c>
      <c r="U725">
        <v>99</v>
      </c>
      <c r="V725">
        <v>90</v>
      </c>
      <c r="W725">
        <v>10</v>
      </c>
      <c r="X725">
        <v>37.700000000000003</v>
      </c>
      <c r="Y725" s="48">
        <f t="shared" si="22"/>
        <v>118.33333333333333</v>
      </c>
      <c r="Z725">
        <v>176</v>
      </c>
      <c r="AA725">
        <f t="shared" si="23"/>
        <v>1</v>
      </c>
    </row>
    <row r="726" spans="1:27" x14ac:dyDescent="0.25">
      <c r="A726">
        <v>176</v>
      </c>
      <c r="B726">
        <v>1.05</v>
      </c>
      <c r="C726">
        <v>493</v>
      </c>
      <c r="E726" t="s">
        <v>26</v>
      </c>
      <c r="I726">
        <v>16.899999999999999</v>
      </c>
      <c r="J726">
        <v>0.25</v>
      </c>
      <c r="K726">
        <v>89.9</v>
      </c>
      <c r="L726">
        <v>48.7</v>
      </c>
      <c r="M726">
        <v>59.6</v>
      </c>
      <c r="N726">
        <v>0.21</v>
      </c>
      <c r="O726">
        <v>0.64</v>
      </c>
      <c r="P726">
        <v>7.36</v>
      </c>
      <c r="Q726">
        <v>48</v>
      </c>
      <c r="R726" s="3">
        <v>44299</v>
      </c>
      <c r="S726">
        <v>20</v>
      </c>
      <c r="T726">
        <v>132</v>
      </c>
      <c r="U726">
        <v>79</v>
      </c>
      <c r="V726">
        <v>110</v>
      </c>
      <c r="W726">
        <v>0</v>
      </c>
      <c r="X726">
        <v>37.5</v>
      </c>
      <c r="Y726" s="48">
        <f t="shared" si="22"/>
        <v>96.666666666666671</v>
      </c>
      <c r="Z726">
        <v>176</v>
      </c>
      <c r="AA726">
        <f t="shared" si="23"/>
        <v>1</v>
      </c>
    </row>
    <row r="727" spans="1:27" x14ac:dyDescent="0.25">
      <c r="A727">
        <v>176</v>
      </c>
      <c r="B727">
        <v>1.35</v>
      </c>
      <c r="C727">
        <v>592</v>
      </c>
      <c r="D727">
        <v>296</v>
      </c>
      <c r="E727" t="s">
        <v>26</v>
      </c>
      <c r="G727">
        <v>177</v>
      </c>
      <c r="H727">
        <v>18.7</v>
      </c>
      <c r="I727">
        <v>15.3</v>
      </c>
      <c r="J727">
        <v>0.31</v>
      </c>
      <c r="K727">
        <v>88.2</v>
      </c>
      <c r="L727">
        <v>44</v>
      </c>
      <c r="M727">
        <v>60.6</v>
      </c>
      <c r="N727">
        <v>0.21</v>
      </c>
      <c r="O727">
        <v>0.61</v>
      </c>
      <c r="P727">
        <v>7.4</v>
      </c>
      <c r="Q727">
        <v>48</v>
      </c>
      <c r="R727" s="3">
        <v>44301</v>
      </c>
      <c r="S727">
        <v>60</v>
      </c>
      <c r="T727">
        <v>144</v>
      </c>
      <c r="U727">
        <v>88</v>
      </c>
      <c r="V727">
        <v>93</v>
      </c>
      <c r="W727">
        <v>6</v>
      </c>
      <c r="X727">
        <v>38</v>
      </c>
      <c r="Y727" s="48">
        <f t="shared" si="22"/>
        <v>106.66666666666667</v>
      </c>
      <c r="Z727">
        <v>176</v>
      </c>
      <c r="AA727">
        <f t="shared" si="23"/>
        <v>1</v>
      </c>
    </row>
    <row r="728" spans="1:27" x14ac:dyDescent="0.25">
      <c r="A728">
        <v>176</v>
      </c>
      <c r="B728">
        <v>0.56000000000000005</v>
      </c>
      <c r="C728">
        <v>412</v>
      </c>
      <c r="D728">
        <v>305</v>
      </c>
      <c r="E728" t="s">
        <v>26</v>
      </c>
      <c r="F728">
        <v>1.1299999999999999</v>
      </c>
      <c r="G728">
        <v>179</v>
      </c>
      <c r="H728">
        <v>6.6</v>
      </c>
      <c r="I728">
        <v>15.5</v>
      </c>
      <c r="J728">
        <v>0.16</v>
      </c>
      <c r="K728">
        <v>91</v>
      </c>
      <c r="L728">
        <v>43.3</v>
      </c>
      <c r="M728">
        <v>62</v>
      </c>
      <c r="N728">
        <v>0.21</v>
      </c>
      <c r="O728">
        <v>0.59</v>
      </c>
      <c r="P728">
        <v>7.42</v>
      </c>
      <c r="Q728">
        <v>48</v>
      </c>
      <c r="R728" s="3">
        <v>44303</v>
      </c>
      <c r="S728">
        <v>21</v>
      </c>
      <c r="T728">
        <v>146</v>
      </c>
      <c r="U728">
        <v>86</v>
      </c>
      <c r="V728">
        <v>89</v>
      </c>
      <c r="W728">
        <v>15</v>
      </c>
      <c r="X728">
        <v>38.5</v>
      </c>
      <c r="Y728" s="48">
        <f t="shared" si="22"/>
        <v>106</v>
      </c>
      <c r="Z728">
        <v>176</v>
      </c>
      <c r="AA728">
        <f t="shared" si="23"/>
        <v>0</v>
      </c>
    </row>
    <row r="729" spans="1:27" x14ac:dyDescent="0.25">
      <c r="A729">
        <v>176</v>
      </c>
      <c r="B729">
        <v>0.87</v>
      </c>
      <c r="C729">
        <v>462</v>
      </c>
      <c r="E729" t="s">
        <v>26</v>
      </c>
      <c r="G729">
        <v>181</v>
      </c>
      <c r="I729">
        <v>16.7</v>
      </c>
      <c r="K729">
        <v>62</v>
      </c>
      <c r="L729">
        <v>43.7</v>
      </c>
      <c r="M729">
        <v>31.7</v>
      </c>
      <c r="N729">
        <v>0.21</v>
      </c>
      <c r="O729">
        <v>0.64</v>
      </c>
      <c r="P729">
        <v>7.41</v>
      </c>
      <c r="Q729">
        <v>48</v>
      </c>
      <c r="R729" s="3">
        <v>44303</v>
      </c>
      <c r="S729">
        <v>20</v>
      </c>
      <c r="T729">
        <v>132</v>
      </c>
      <c r="U729">
        <v>56</v>
      </c>
      <c r="V729">
        <v>74</v>
      </c>
      <c r="W729">
        <v>15</v>
      </c>
      <c r="X729">
        <v>38.200000000000003</v>
      </c>
      <c r="Y729" s="48">
        <f t="shared" si="22"/>
        <v>81.333333333333329</v>
      </c>
      <c r="Z729">
        <v>176</v>
      </c>
      <c r="AA729">
        <f t="shared" si="23"/>
        <v>1</v>
      </c>
    </row>
    <row r="730" spans="1:27" x14ac:dyDescent="0.25">
      <c r="A730">
        <v>176</v>
      </c>
      <c r="B730">
        <v>1.17</v>
      </c>
      <c r="C730">
        <v>549</v>
      </c>
      <c r="D730">
        <v>770</v>
      </c>
      <c r="E730" t="s">
        <v>26</v>
      </c>
      <c r="G730">
        <v>320</v>
      </c>
      <c r="H730">
        <v>80.099999999999994</v>
      </c>
      <c r="I730">
        <v>18.899999999999999</v>
      </c>
      <c r="J730">
        <v>0.5</v>
      </c>
      <c r="K730">
        <v>84</v>
      </c>
      <c r="L730">
        <v>98.1</v>
      </c>
      <c r="M730">
        <v>68.900000000000006</v>
      </c>
      <c r="N730">
        <v>0.21</v>
      </c>
      <c r="O730">
        <v>1.1200000000000001</v>
      </c>
      <c r="P730">
        <v>7.8</v>
      </c>
      <c r="Q730">
        <v>48</v>
      </c>
      <c r="R730" s="3">
        <v>44305</v>
      </c>
      <c r="S730">
        <v>16</v>
      </c>
      <c r="T730">
        <v>117</v>
      </c>
      <c r="U730">
        <v>70</v>
      </c>
      <c r="V730">
        <v>99</v>
      </c>
      <c r="W730">
        <v>0</v>
      </c>
      <c r="X730">
        <v>38</v>
      </c>
      <c r="Y730" s="48">
        <f t="shared" si="22"/>
        <v>85.666666666666671</v>
      </c>
      <c r="Z730">
        <v>176</v>
      </c>
      <c r="AA730">
        <f t="shared" si="23"/>
        <v>1</v>
      </c>
    </row>
    <row r="731" spans="1:27" x14ac:dyDescent="0.25">
      <c r="A731">
        <v>176</v>
      </c>
      <c r="B731">
        <v>0.34</v>
      </c>
      <c r="C731">
        <v>479</v>
      </c>
      <c r="E731" t="s">
        <v>26</v>
      </c>
      <c r="F731">
        <v>3.09</v>
      </c>
      <c r="I731">
        <v>29.5</v>
      </c>
      <c r="J731">
        <v>0.54</v>
      </c>
      <c r="K731">
        <v>75.8</v>
      </c>
      <c r="L731">
        <v>70.3</v>
      </c>
      <c r="M731">
        <v>50.9</v>
      </c>
      <c r="N731">
        <v>0.8</v>
      </c>
      <c r="O731">
        <v>2.38</v>
      </c>
      <c r="P731">
        <v>7.07</v>
      </c>
      <c r="Q731">
        <v>48</v>
      </c>
      <c r="R731" s="3">
        <v>44305</v>
      </c>
      <c r="S731">
        <v>22</v>
      </c>
      <c r="T731">
        <v>90</v>
      </c>
      <c r="U731">
        <v>62</v>
      </c>
      <c r="V731">
        <v>83</v>
      </c>
      <c r="W731">
        <v>0</v>
      </c>
      <c r="X731">
        <v>37.200000000000003</v>
      </c>
      <c r="Y731" s="48">
        <f t="shared" si="22"/>
        <v>71.333333333333329</v>
      </c>
      <c r="Z731">
        <v>176</v>
      </c>
      <c r="AA731">
        <f t="shared" si="23"/>
        <v>1</v>
      </c>
    </row>
    <row r="732" spans="1:27" x14ac:dyDescent="0.25">
      <c r="A732">
        <v>176</v>
      </c>
      <c r="B732">
        <v>0.59</v>
      </c>
      <c r="C732">
        <v>449</v>
      </c>
      <c r="E732" t="s">
        <v>26</v>
      </c>
      <c r="I732">
        <v>45.4</v>
      </c>
      <c r="J732">
        <v>0.21</v>
      </c>
      <c r="K732">
        <v>89.5</v>
      </c>
      <c r="L732">
        <v>76</v>
      </c>
      <c r="M732">
        <v>71.900000000000006</v>
      </c>
      <c r="N732">
        <v>0.21</v>
      </c>
      <c r="O732">
        <v>3.39</v>
      </c>
      <c r="P732">
        <v>7.1</v>
      </c>
      <c r="Q732">
        <v>48</v>
      </c>
      <c r="R732" s="3">
        <v>44307</v>
      </c>
      <c r="S732">
        <v>26</v>
      </c>
      <c r="T732">
        <v>128</v>
      </c>
      <c r="U732">
        <v>78</v>
      </c>
      <c r="V732">
        <v>300</v>
      </c>
      <c r="W732">
        <v>0</v>
      </c>
      <c r="X732">
        <v>37.6</v>
      </c>
      <c r="Y732" s="48">
        <f t="shared" si="22"/>
        <v>94.666666666666671</v>
      </c>
      <c r="Z732">
        <v>176</v>
      </c>
      <c r="AA732">
        <f t="shared" si="23"/>
        <v>1</v>
      </c>
    </row>
    <row r="733" spans="1:27" x14ac:dyDescent="0.25">
      <c r="A733">
        <v>176</v>
      </c>
      <c r="B733">
        <v>0.49</v>
      </c>
      <c r="C733">
        <v>387</v>
      </c>
      <c r="E733" t="s">
        <v>26</v>
      </c>
      <c r="I733">
        <v>61.1</v>
      </c>
      <c r="K733">
        <v>89.1</v>
      </c>
      <c r="L733">
        <v>73.8</v>
      </c>
      <c r="M733">
        <v>70.7</v>
      </c>
      <c r="N733">
        <v>0.21</v>
      </c>
      <c r="O733">
        <v>3.8</v>
      </c>
      <c r="P733">
        <v>7.08</v>
      </c>
      <c r="Q733">
        <v>48</v>
      </c>
      <c r="R733" s="3">
        <v>44307</v>
      </c>
      <c r="S733">
        <v>20</v>
      </c>
      <c r="T733">
        <v>90</v>
      </c>
      <c r="U733">
        <v>60</v>
      </c>
      <c r="V733">
        <v>90</v>
      </c>
      <c r="W733">
        <v>3</v>
      </c>
      <c r="X733">
        <v>37.4</v>
      </c>
      <c r="Y733" s="48">
        <f t="shared" si="22"/>
        <v>70</v>
      </c>
      <c r="Z733">
        <v>176</v>
      </c>
      <c r="AA733">
        <f t="shared" si="23"/>
        <v>1</v>
      </c>
    </row>
    <row r="734" spans="1:27" x14ac:dyDescent="0.25">
      <c r="A734">
        <v>176</v>
      </c>
      <c r="B734">
        <v>0.7</v>
      </c>
      <c r="C734">
        <v>364</v>
      </c>
      <c r="E734" t="s">
        <v>26</v>
      </c>
      <c r="H734">
        <v>91.9</v>
      </c>
      <c r="I734">
        <v>65.900000000000006</v>
      </c>
      <c r="J734">
        <v>0.26</v>
      </c>
      <c r="K734">
        <v>64.3</v>
      </c>
      <c r="L734">
        <v>93.9</v>
      </c>
      <c r="M734">
        <v>42.1</v>
      </c>
      <c r="N734">
        <v>0.21</v>
      </c>
      <c r="O734">
        <v>3.31</v>
      </c>
      <c r="P734">
        <v>6.99</v>
      </c>
      <c r="Q734">
        <v>48</v>
      </c>
      <c r="R734" s="3">
        <v>44309</v>
      </c>
      <c r="S734">
        <v>20</v>
      </c>
      <c r="T734">
        <v>138</v>
      </c>
      <c r="U734">
        <v>78</v>
      </c>
      <c r="V734">
        <v>78</v>
      </c>
      <c r="W734">
        <v>0</v>
      </c>
      <c r="X734">
        <v>32.4</v>
      </c>
      <c r="Y734" s="48">
        <f t="shared" si="22"/>
        <v>98</v>
      </c>
      <c r="Z734">
        <v>176</v>
      </c>
      <c r="AA734">
        <f t="shared" si="23"/>
        <v>1</v>
      </c>
    </row>
    <row r="735" spans="1:27" x14ac:dyDescent="0.25">
      <c r="A735">
        <v>177</v>
      </c>
      <c r="B735">
        <v>0.72</v>
      </c>
      <c r="C735">
        <v>125</v>
      </c>
      <c r="E735" t="s">
        <v>26</v>
      </c>
      <c r="F735">
        <v>1.8</v>
      </c>
      <c r="G735">
        <v>1406</v>
      </c>
      <c r="H735">
        <v>39</v>
      </c>
      <c r="I735">
        <v>65.7</v>
      </c>
      <c r="K735">
        <v>96.3</v>
      </c>
      <c r="L735">
        <v>33.799999999999997</v>
      </c>
      <c r="M735">
        <v>88.6</v>
      </c>
      <c r="N735">
        <v>0.21</v>
      </c>
      <c r="O735">
        <v>1.97</v>
      </c>
      <c r="P735">
        <v>7.32</v>
      </c>
      <c r="Q735">
        <v>85</v>
      </c>
      <c r="R735" s="3">
        <v>44302</v>
      </c>
      <c r="S735">
        <v>20</v>
      </c>
      <c r="T735">
        <v>116</v>
      </c>
      <c r="U735">
        <v>96</v>
      </c>
      <c r="V735">
        <v>126</v>
      </c>
      <c r="W735">
        <v>14</v>
      </c>
      <c r="X735">
        <v>36.1</v>
      </c>
      <c r="Y735" s="48">
        <f t="shared" si="22"/>
        <v>102.66666666666667</v>
      </c>
      <c r="AA735">
        <f t="shared" si="23"/>
        <v>1</v>
      </c>
    </row>
    <row r="736" spans="1:27" x14ac:dyDescent="0.25">
      <c r="A736">
        <v>180</v>
      </c>
      <c r="B736">
        <v>0.84</v>
      </c>
      <c r="C736">
        <v>160</v>
      </c>
      <c r="D736">
        <v>576</v>
      </c>
      <c r="E736" t="s">
        <v>26</v>
      </c>
      <c r="F736">
        <v>1.31</v>
      </c>
      <c r="G736">
        <v>4180</v>
      </c>
      <c r="H736">
        <v>12.2</v>
      </c>
      <c r="I736">
        <v>41.7</v>
      </c>
      <c r="J736">
        <v>1.18</v>
      </c>
      <c r="K736">
        <v>89.2</v>
      </c>
      <c r="L736">
        <v>30</v>
      </c>
      <c r="M736">
        <v>56.8</v>
      </c>
      <c r="N736">
        <v>0.21</v>
      </c>
      <c r="O736">
        <v>1.75</v>
      </c>
      <c r="P736">
        <v>7.4</v>
      </c>
      <c r="Q736">
        <v>76</v>
      </c>
      <c r="R736" s="3">
        <v>44311</v>
      </c>
      <c r="S736">
        <v>25</v>
      </c>
      <c r="T736">
        <v>140</v>
      </c>
      <c r="U736">
        <v>85</v>
      </c>
      <c r="V736">
        <v>11</v>
      </c>
      <c r="W736">
        <v>15</v>
      </c>
      <c r="X736">
        <v>32.6</v>
      </c>
      <c r="Y736" s="48">
        <f t="shared" si="22"/>
        <v>103.33333333333333</v>
      </c>
      <c r="Z736">
        <v>180</v>
      </c>
      <c r="AA736">
        <f t="shared" si="23"/>
        <v>0</v>
      </c>
    </row>
    <row r="737" spans="1:27" x14ac:dyDescent="0.25">
      <c r="A737">
        <v>180</v>
      </c>
      <c r="B737">
        <v>0.53</v>
      </c>
      <c r="C737">
        <v>156</v>
      </c>
      <c r="E737" t="s">
        <v>26</v>
      </c>
      <c r="F737">
        <v>1.1599999999999999</v>
      </c>
      <c r="G737">
        <v>4101</v>
      </c>
      <c r="H737">
        <v>11.2</v>
      </c>
      <c r="I737">
        <v>34.5</v>
      </c>
      <c r="J737">
        <v>1.1399999999999999</v>
      </c>
      <c r="K737">
        <v>84.5</v>
      </c>
      <c r="L737">
        <v>34.299999999999997</v>
      </c>
      <c r="M737">
        <v>54.5</v>
      </c>
      <c r="N737">
        <v>0.21</v>
      </c>
      <c r="O737">
        <v>1.37</v>
      </c>
      <c r="P737">
        <v>7.39</v>
      </c>
      <c r="Q737">
        <v>76</v>
      </c>
      <c r="R737" s="3">
        <v>44312</v>
      </c>
      <c r="S737">
        <v>28</v>
      </c>
      <c r="T737">
        <v>116</v>
      </c>
      <c r="U737">
        <v>79</v>
      </c>
      <c r="V737">
        <v>80</v>
      </c>
      <c r="W737">
        <v>15</v>
      </c>
      <c r="X737">
        <v>33</v>
      </c>
      <c r="Y737" s="48">
        <f t="shared" si="22"/>
        <v>91.333333333333329</v>
      </c>
      <c r="Z737">
        <v>180</v>
      </c>
      <c r="AA737">
        <f t="shared" si="23"/>
        <v>1</v>
      </c>
    </row>
    <row r="738" spans="1:27" x14ac:dyDescent="0.25">
      <c r="A738">
        <v>180</v>
      </c>
      <c r="B738">
        <v>0.43</v>
      </c>
      <c r="C738">
        <v>189</v>
      </c>
      <c r="D738">
        <v>640</v>
      </c>
      <c r="E738" t="s">
        <v>26</v>
      </c>
      <c r="F738">
        <v>1.3</v>
      </c>
      <c r="G738">
        <v>3995</v>
      </c>
      <c r="H738">
        <v>8.4</v>
      </c>
      <c r="I738">
        <v>28.4</v>
      </c>
      <c r="K738">
        <v>93</v>
      </c>
      <c r="L738">
        <v>32.4</v>
      </c>
      <c r="M738">
        <v>49.7</v>
      </c>
      <c r="N738">
        <v>0.21</v>
      </c>
      <c r="O738">
        <v>1.02</v>
      </c>
      <c r="P738">
        <v>7.43</v>
      </c>
      <c r="Q738">
        <v>76</v>
      </c>
      <c r="R738" s="3">
        <v>44313</v>
      </c>
      <c r="S738">
        <v>40</v>
      </c>
      <c r="T738">
        <v>94</v>
      </c>
      <c r="U738">
        <v>62</v>
      </c>
      <c r="V738">
        <v>75</v>
      </c>
      <c r="W738">
        <v>15</v>
      </c>
      <c r="X738">
        <v>36</v>
      </c>
      <c r="Y738" s="48">
        <f t="shared" si="22"/>
        <v>72.666666666666671</v>
      </c>
      <c r="Z738">
        <v>180</v>
      </c>
      <c r="AA738">
        <f t="shared" si="23"/>
        <v>1</v>
      </c>
    </row>
    <row r="739" spans="1:27" x14ac:dyDescent="0.25">
      <c r="A739">
        <v>180</v>
      </c>
      <c r="B739">
        <v>0.55000000000000004</v>
      </c>
      <c r="C739">
        <v>128</v>
      </c>
      <c r="E739" t="s">
        <v>26</v>
      </c>
      <c r="H739">
        <v>7</v>
      </c>
      <c r="I739">
        <v>20.7</v>
      </c>
      <c r="J739">
        <v>0.79</v>
      </c>
      <c r="K739">
        <v>94.2</v>
      </c>
      <c r="L739">
        <v>37.200000000000003</v>
      </c>
      <c r="M739">
        <v>74.599999999999994</v>
      </c>
      <c r="N739">
        <v>0.21</v>
      </c>
      <c r="O739">
        <v>0.82</v>
      </c>
      <c r="P739">
        <v>7.34</v>
      </c>
      <c r="Q739">
        <v>76</v>
      </c>
      <c r="R739" s="3">
        <v>44313</v>
      </c>
      <c r="S739">
        <v>30</v>
      </c>
      <c r="T739">
        <v>115</v>
      </c>
      <c r="U739">
        <v>71</v>
      </c>
      <c r="V739">
        <v>94</v>
      </c>
      <c r="W739">
        <v>15</v>
      </c>
      <c r="X739">
        <v>36.1</v>
      </c>
      <c r="Y739" s="48">
        <f t="shared" si="22"/>
        <v>85.666666666666671</v>
      </c>
      <c r="Z739">
        <v>180</v>
      </c>
      <c r="AA739">
        <f t="shared" si="23"/>
        <v>1</v>
      </c>
    </row>
    <row r="740" spans="1:27" x14ac:dyDescent="0.25">
      <c r="A740">
        <v>180</v>
      </c>
      <c r="B740">
        <v>0.52</v>
      </c>
      <c r="C740">
        <v>279</v>
      </c>
      <c r="E740" t="s">
        <v>26</v>
      </c>
      <c r="G740">
        <v>2961</v>
      </c>
      <c r="I740">
        <v>33</v>
      </c>
      <c r="K740">
        <v>97.6</v>
      </c>
      <c r="L740">
        <v>73.900000000000006</v>
      </c>
      <c r="M740">
        <v>125.8</v>
      </c>
      <c r="N740">
        <v>0.21</v>
      </c>
      <c r="O740">
        <v>1.1100000000000001</v>
      </c>
      <c r="P740">
        <v>7.18</v>
      </c>
      <c r="Q740">
        <v>76</v>
      </c>
      <c r="R740" s="3">
        <v>44313</v>
      </c>
      <c r="S740">
        <v>16</v>
      </c>
      <c r="T740">
        <v>150</v>
      </c>
      <c r="U740">
        <v>100</v>
      </c>
      <c r="V740">
        <v>60</v>
      </c>
      <c r="W740">
        <v>0</v>
      </c>
      <c r="X740">
        <v>36.200000000000003</v>
      </c>
      <c r="Y740" s="48">
        <f t="shared" si="22"/>
        <v>116.66666666666667</v>
      </c>
      <c r="Z740">
        <v>180</v>
      </c>
      <c r="AA740">
        <f t="shared" si="23"/>
        <v>1</v>
      </c>
    </row>
    <row r="741" spans="1:27" x14ac:dyDescent="0.25">
      <c r="A741">
        <v>180</v>
      </c>
      <c r="B741">
        <v>0.4</v>
      </c>
      <c r="C741">
        <v>212</v>
      </c>
      <c r="E741" t="s">
        <v>26</v>
      </c>
      <c r="I741">
        <v>19.100000000000001</v>
      </c>
      <c r="J741">
        <v>0.75</v>
      </c>
      <c r="K741">
        <v>96.5</v>
      </c>
      <c r="L741">
        <v>69.3</v>
      </c>
      <c r="M741">
        <v>99.1</v>
      </c>
      <c r="N741">
        <v>0.21</v>
      </c>
      <c r="O741">
        <v>0.78</v>
      </c>
      <c r="P741">
        <v>7.25</v>
      </c>
      <c r="Q741">
        <v>76</v>
      </c>
      <c r="R741" s="3">
        <v>44315</v>
      </c>
      <c r="S741">
        <v>20</v>
      </c>
      <c r="T741">
        <v>144</v>
      </c>
      <c r="U741">
        <v>78</v>
      </c>
      <c r="V741">
        <v>85</v>
      </c>
      <c r="W741">
        <v>3</v>
      </c>
      <c r="X741">
        <v>35</v>
      </c>
      <c r="Y741" s="48">
        <f t="shared" si="22"/>
        <v>100</v>
      </c>
      <c r="Z741">
        <v>180</v>
      </c>
      <c r="AA741">
        <f t="shared" si="23"/>
        <v>1</v>
      </c>
    </row>
    <row r="742" spans="1:27" x14ac:dyDescent="0.25">
      <c r="A742">
        <v>180</v>
      </c>
      <c r="B742">
        <v>0.38</v>
      </c>
      <c r="C742">
        <v>239</v>
      </c>
      <c r="D742">
        <v>281</v>
      </c>
      <c r="E742" t="s">
        <v>26</v>
      </c>
      <c r="F742">
        <v>1.82</v>
      </c>
      <c r="G742">
        <v>689</v>
      </c>
      <c r="H742">
        <v>8.9</v>
      </c>
      <c r="I742">
        <v>19.2</v>
      </c>
      <c r="J742">
        <v>9.75</v>
      </c>
      <c r="K742">
        <v>79.7</v>
      </c>
      <c r="L742">
        <v>55.2</v>
      </c>
      <c r="M742">
        <v>42.7</v>
      </c>
      <c r="N742">
        <v>0.21</v>
      </c>
      <c r="O742">
        <v>0.83</v>
      </c>
      <c r="P742">
        <v>7.37</v>
      </c>
      <c r="Q742">
        <v>76</v>
      </c>
      <c r="R742" s="3">
        <v>44315</v>
      </c>
      <c r="S742">
        <v>22</v>
      </c>
      <c r="T742">
        <v>133</v>
      </c>
      <c r="U742">
        <v>65</v>
      </c>
      <c r="V742">
        <v>55</v>
      </c>
      <c r="W742">
        <v>10</v>
      </c>
      <c r="X742">
        <v>35.200000000000003</v>
      </c>
      <c r="Y742" s="48">
        <f t="shared" si="22"/>
        <v>87.666666666666671</v>
      </c>
      <c r="Z742">
        <v>180</v>
      </c>
      <c r="AA742">
        <f t="shared" si="23"/>
        <v>0</v>
      </c>
    </row>
    <row r="743" spans="1:27" x14ac:dyDescent="0.25">
      <c r="A743">
        <v>180</v>
      </c>
      <c r="B743">
        <v>0.37</v>
      </c>
      <c r="C743">
        <v>305</v>
      </c>
      <c r="E743" t="s">
        <v>26</v>
      </c>
      <c r="I743">
        <v>25.4</v>
      </c>
      <c r="K743">
        <v>94.2</v>
      </c>
      <c r="L743">
        <v>65.8</v>
      </c>
      <c r="M743">
        <v>77.900000000000006</v>
      </c>
      <c r="N743">
        <v>0.21</v>
      </c>
      <c r="O743">
        <v>0.77</v>
      </c>
      <c r="P743">
        <v>7.28</v>
      </c>
      <c r="Q743">
        <v>76</v>
      </c>
      <c r="R743" s="3">
        <v>44317</v>
      </c>
      <c r="S743">
        <v>20</v>
      </c>
      <c r="T743">
        <v>151</v>
      </c>
      <c r="U743">
        <v>59</v>
      </c>
      <c r="V743">
        <v>96</v>
      </c>
      <c r="W743">
        <v>3</v>
      </c>
      <c r="X743">
        <v>35.200000000000003</v>
      </c>
      <c r="Y743" s="48">
        <f t="shared" si="22"/>
        <v>89.666666666666671</v>
      </c>
      <c r="Z743">
        <v>180</v>
      </c>
      <c r="AA743">
        <f t="shared" si="23"/>
        <v>1</v>
      </c>
    </row>
    <row r="744" spans="1:27" x14ac:dyDescent="0.25">
      <c r="A744">
        <v>180</v>
      </c>
      <c r="B744">
        <v>0.2</v>
      </c>
      <c r="C744">
        <v>260</v>
      </c>
      <c r="D744">
        <v>311</v>
      </c>
      <c r="E744" t="s">
        <v>26</v>
      </c>
      <c r="G744">
        <v>570</v>
      </c>
      <c r="H744">
        <v>7.3</v>
      </c>
      <c r="I744">
        <v>23.1</v>
      </c>
      <c r="J744">
        <v>0.8</v>
      </c>
      <c r="K744">
        <v>89.7</v>
      </c>
      <c r="L744">
        <v>59.8</v>
      </c>
      <c r="M744">
        <v>56.5</v>
      </c>
      <c r="N744">
        <v>0.21</v>
      </c>
      <c r="O744">
        <v>0.8</v>
      </c>
      <c r="P744">
        <v>7.33</v>
      </c>
      <c r="Q744">
        <v>76</v>
      </c>
      <c r="R744" s="3">
        <v>44317</v>
      </c>
      <c r="S744">
        <v>20</v>
      </c>
      <c r="T744">
        <v>152</v>
      </c>
      <c r="U744">
        <v>74</v>
      </c>
      <c r="V744">
        <v>96</v>
      </c>
      <c r="W744">
        <v>3</v>
      </c>
      <c r="X744">
        <v>35.299999999999997</v>
      </c>
      <c r="Y744" s="48">
        <f t="shared" si="22"/>
        <v>100</v>
      </c>
      <c r="Z744">
        <v>180</v>
      </c>
      <c r="AA744">
        <f t="shared" si="23"/>
        <v>1</v>
      </c>
    </row>
    <row r="745" spans="1:27" x14ac:dyDescent="0.25">
      <c r="A745">
        <v>180</v>
      </c>
      <c r="B745">
        <v>0.43</v>
      </c>
      <c r="C745">
        <v>328</v>
      </c>
      <c r="E745" t="s">
        <v>26</v>
      </c>
      <c r="I745">
        <v>27.4</v>
      </c>
      <c r="K745">
        <v>89.7</v>
      </c>
      <c r="L745">
        <v>47.2</v>
      </c>
      <c r="M745">
        <v>53.9</v>
      </c>
      <c r="N745">
        <v>0.21</v>
      </c>
      <c r="O745">
        <v>0.9</v>
      </c>
      <c r="P745">
        <v>7.41</v>
      </c>
      <c r="Q745">
        <v>76</v>
      </c>
      <c r="R745" s="3">
        <v>44319</v>
      </c>
      <c r="S745">
        <v>15</v>
      </c>
      <c r="T745">
        <v>115</v>
      </c>
      <c r="U745">
        <v>61</v>
      </c>
      <c r="V745">
        <v>72</v>
      </c>
      <c r="W745">
        <v>0</v>
      </c>
      <c r="X745">
        <v>37</v>
      </c>
      <c r="Y745" s="48">
        <f t="shared" si="22"/>
        <v>79</v>
      </c>
      <c r="Z745">
        <v>180</v>
      </c>
      <c r="AA745">
        <f t="shared" si="23"/>
        <v>1</v>
      </c>
    </row>
    <row r="746" spans="1:27" x14ac:dyDescent="0.25">
      <c r="A746">
        <v>180</v>
      </c>
      <c r="B746">
        <v>0.45</v>
      </c>
      <c r="C746">
        <v>280</v>
      </c>
      <c r="E746" t="s">
        <v>26</v>
      </c>
      <c r="I746">
        <v>24.2</v>
      </c>
      <c r="K746">
        <v>86.3</v>
      </c>
      <c r="L746">
        <v>44.4</v>
      </c>
      <c r="M746">
        <v>48.6</v>
      </c>
      <c r="N746">
        <v>0.21</v>
      </c>
      <c r="O746">
        <v>0.86</v>
      </c>
      <c r="P746">
        <v>7.45</v>
      </c>
      <c r="Q746">
        <v>76</v>
      </c>
      <c r="R746" s="3">
        <v>44321</v>
      </c>
      <c r="S746">
        <v>20</v>
      </c>
      <c r="T746">
        <v>150</v>
      </c>
      <c r="U746">
        <v>99</v>
      </c>
      <c r="V746">
        <v>80</v>
      </c>
      <c r="W746">
        <v>0</v>
      </c>
      <c r="X746">
        <v>35.5</v>
      </c>
      <c r="Y746" s="48">
        <f t="shared" si="22"/>
        <v>116</v>
      </c>
      <c r="Z746">
        <v>180</v>
      </c>
      <c r="AA746">
        <f t="shared" si="23"/>
        <v>1</v>
      </c>
    </row>
    <row r="747" spans="1:27" x14ac:dyDescent="0.25">
      <c r="A747">
        <v>180</v>
      </c>
      <c r="B747">
        <v>0.25</v>
      </c>
      <c r="C747">
        <v>327</v>
      </c>
      <c r="D747">
        <v>471</v>
      </c>
      <c r="E747" t="s">
        <v>26</v>
      </c>
      <c r="G747">
        <v>635</v>
      </c>
      <c r="H747">
        <v>11.1</v>
      </c>
      <c r="I747">
        <v>32.799999999999997</v>
      </c>
      <c r="J747">
        <v>1.53</v>
      </c>
      <c r="K747">
        <v>94.6</v>
      </c>
      <c r="L747">
        <v>78.5</v>
      </c>
      <c r="M747">
        <v>86.2</v>
      </c>
      <c r="N747">
        <v>0.21</v>
      </c>
      <c r="O747">
        <v>1.0900000000000001</v>
      </c>
      <c r="P747">
        <v>7.23</v>
      </c>
      <c r="Q747">
        <v>76</v>
      </c>
      <c r="R747" s="3">
        <v>44321</v>
      </c>
      <c r="S747">
        <v>18</v>
      </c>
      <c r="T747">
        <v>97</v>
      </c>
      <c r="U747">
        <v>60</v>
      </c>
      <c r="V747">
        <v>62</v>
      </c>
      <c r="W747">
        <v>0</v>
      </c>
      <c r="X747">
        <v>35.6</v>
      </c>
      <c r="Y747" s="48">
        <f t="shared" si="22"/>
        <v>72.333333333333329</v>
      </c>
      <c r="Z747">
        <v>180</v>
      </c>
      <c r="AA747">
        <f t="shared" si="23"/>
        <v>1</v>
      </c>
    </row>
    <row r="748" spans="1:27" x14ac:dyDescent="0.25">
      <c r="A748">
        <v>180</v>
      </c>
      <c r="B748">
        <v>0.17</v>
      </c>
      <c r="C748">
        <v>255</v>
      </c>
      <c r="E748" t="s">
        <v>26</v>
      </c>
      <c r="I748">
        <v>30.2</v>
      </c>
      <c r="K748">
        <v>96.3</v>
      </c>
      <c r="L748">
        <v>61.8</v>
      </c>
      <c r="M748">
        <v>72.2</v>
      </c>
      <c r="N748">
        <v>0.21</v>
      </c>
      <c r="O748">
        <v>0.93</v>
      </c>
      <c r="P748">
        <v>7.34</v>
      </c>
      <c r="Q748">
        <v>76</v>
      </c>
      <c r="R748" s="3">
        <v>44323</v>
      </c>
      <c r="S748">
        <v>20</v>
      </c>
      <c r="T748">
        <v>150</v>
      </c>
      <c r="U748">
        <v>77</v>
      </c>
      <c r="V748">
        <v>85</v>
      </c>
      <c r="W748">
        <v>3</v>
      </c>
      <c r="X748">
        <v>37.1</v>
      </c>
      <c r="Y748" s="48">
        <f t="shared" si="22"/>
        <v>101.33333333333333</v>
      </c>
      <c r="Z748">
        <v>180</v>
      </c>
      <c r="AA748">
        <f t="shared" si="23"/>
        <v>1</v>
      </c>
    </row>
    <row r="749" spans="1:27" x14ac:dyDescent="0.25">
      <c r="A749">
        <v>180</v>
      </c>
      <c r="B749">
        <v>0.56999999999999995</v>
      </c>
      <c r="C749">
        <v>276</v>
      </c>
      <c r="E749" t="s">
        <v>26</v>
      </c>
      <c r="I749">
        <v>19.2</v>
      </c>
      <c r="K749">
        <v>86.2</v>
      </c>
      <c r="L749">
        <v>60.4</v>
      </c>
      <c r="M749">
        <v>53.8</v>
      </c>
      <c r="N749">
        <v>0.21</v>
      </c>
      <c r="O749">
        <v>0.93</v>
      </c>
      <c r="P749">
        <v>7.37</v>
      </c>
      <c r="Q749">
        <v>76</v>
      </c>
      <c r="R749" s="3">
        <v>44323</v>
      </c>
      <c r="S749">
        <v>20</v>
      </c>
      <c r="T749">
        <v>109</v>
      </c>
      <c r="U749">
        <v>59</v>
      </c>
      <c r="V749">
        <v>54</v>
      </c>
      <c r="W749">
        <v>0</v>
      </c>
      <c r="X749">
        <v>36.9</v>
      </c>
      <c r="Y749" s="48">
        <f t="shared" si="22"/>
        <v>75.666666666666671</v>
      </c>
      <c r="Z749">
        <v>180</v>
      </c>
      <c r="AA749">
        <f t="shared" si="23"/>
        <v>1</v>
      </c>
    </row>
    <row r="750" spans="1:27" x14ac:dyDescent="0.25">
      <c r="A750">
        <v>180</v>
      </c>
      <c r="B750">
        <v>0.28000000000000003</v>
      </c>
      <c r="C750">
        <v>312</v>
      </c>
      <c r="E750" t="s">
        <v>26</v>
      </c>
      <c r="I750">
        <v>27.5</v>
      </c>
      <c r="K750">
        <v>92</v>
      </c>
      <c r="L750">
        <v>46</v>
      </c>
      <c r="M750">
        <v>59</v>
      </c>
      <c r="N750">
        <v>0.21</v>
      </c>
      <c r="O750">
        <v>0.85</v>
      </c>
      <c r="P750">
        <v>7.44</v>
      </c>
      <c r="Q750">
        <v>76</v>
      </c>
      <c r="R750" s="3">
        <v>44325</v>
      </c>
      <c r="S750">
        <v>60</v>
      </c>
      <c r="T750">
        <v>180</v>
      </c>
      <c r="U750">
        <v>90</v>
      </c>
      <c r="V750">
        <v>140</v>
      </c>
      <c r="W750">
        <v>0</v>
      </c>
      <c r="X750">
        <v>37.6</v>
      </c>
      <c r="Y750" s="48">
        <f t="shared" si="22"/>
        <v>120</v>
      </c>
      <c r="Z750">
        <v>180</v>
      </c>
      <c r="AA750">
        <f t="shared" si="23"/>
        <v>1</v>
      </c>
    </row>
    <row r="751" spans="1:27" x14ac:dyDescent="0.25">
      <c r="A751">
        <v>180</v>
      </c>
      <c r="B751">
        <v>0.49</v>
      </c>
      <c r="C751">
        <v>253</v>
      </c>
      <c r="E751" t="s">
        <v>26</v>
      </c>
      <c r="H751">
        <v>9.3000000000000007</v>
      </c>
      <c r="I751">
        <v>24.2</v>
      </c>
      <c r="J751">
        <v>1.48</v>
      </c>
      <c r="K751">
        <v>67.900000000000006</v>
      </c>
      <c r="L751">
        <v>48.8</v>
      </c>
      <c r="M751">
        <v>36.5</v>
      </c>
      <c r="N751">
        <v>0.21</v>
      </c>
      <c r="O751">
        <v>0.75</v>
      </c>
      <c r="P751">
        <v>7.38</v>
      </c>
      <c r="Q751">
        <v>76</v>
      </c>
      <c r="R751" s="3">
        <v>44325</v>
      </c>
      <c r="S751">
        <v>60</v>
      </c>
      <c r="T751">
        <v>180</v>
      </c>
      <c r="U751">
        <v>90</v>
      </c>
      <c r="V751">
        <v>140</v>
      </c>
      <c r="W751">
        <v>0</v>
      </c>
      <c r="X751">
        <v>37.200000000000003</v>
      </c>
      <c r="Y751" s="48">
        <f t="shared" si="22"/>
        <v>120</v>
      </c>
      <c r="Z751">
        <v>180</v>
      </c>
      <c r="AA751">
        <f t="shared" si="23"/>
        <v>1</v>
      </c>
    </row>
    <row r="752" spans="1:27" x14ac:dyDescent="0.25">
      <c r="A752">
        <v>180</v>
      </c>
      <c r="B752">
        <v>0.71</v>
      </c>
      <c r="C752">
        <v>252</v>
      </c>
      <c r="E752" t="s">
        <v>26</v>
      </c>
      <c r="I752">
        <v>31.1</v>
      </c>
      <c r="K752">
        <v>92.4</v>
      </c>
      <c r="L752">
        <v>44.6</v>
      </c>
      <c r="M752">
        <v>62.9</v>
      </c>
      <c r="N752">
        <v>0.21</v>
      </c>
      <c r="O752">
        <v>1</v>
      </c>
      <c r="P752">
        <v>7.4</v>
      </c>
      <c r="Q752">
        <v>76</v>
      </c>
      <c r="R752" s="3">
        <v>44327</v>
      </c>
      <c r="S752">
        <v>19</v>
      </c>
      <c r="T752">
        <v>154</v>
      </c>
      <c r="U752">
        <v>105</v>
      </c>
      <c r="V752">
        <v>19</v>
      </c>
      <c r="W752">
        <v>0</v>
      </c>
      <c r="X752">
        <v>37.700000000000003</v>
      </c>
      <c r="Y752" s="48">
        <f t="shared" si="22"/>
        <v>121.33333333333333</v>
      </c>
      <c r="Z752">
        <v>180</v>
      </c>
      <c r="AA752">
        <f t="shared" si="23"/>
        <v>1</v>
      </c>
    </row>
    <row r="753" spans="1:27" x14ac:dyDescent="0.25">
      <c r="A753">
        <v>180</v>
      </c>
      <c r="B753">
        <v>0.7</v>
      </c>
      <c r="C753">
        <v>213</v>
      </c>
      <c r="E753" t="s">
        <v>26</v>
      </c>
      <c r="G753">
        <v>840</v>
      </c>
      <c r="I753">
        <v>30.1</v>
      </c>
      <c r="K753">
        <v>73.900000000000006</v>
      </c>
      <c r="L753">
        <v>42.5</v>
      </c>
      <c r="M753">
        <v>40.1</v>
      </c>
      <c r="N753">
        <v>0.21</v>
      </c>
      <c r="O753">
        <v>0.83</v>
      </c>
      <c r="P753">
        <v>7.41</v>
      </c>
      <c r="Q753">
        <v>76</v>
      </c>
      <c r="R753" s="3">
        <v>44327</v>
      </c>
      <c r="S753">
        <v>16</v>
      </c>
      <c r="T753">
        <v>112</v>
      </c>
      <c r="U753">
        <v>73</v>
      </c>
      <c r="V753">
        <v>102</v>
      </c>
      <c r="W753">
        <v>10</v>
      </c>
      <c r="X753">
        <v>37.5</v>
      </c>
      <c r="Y753" s="48">
        <f t="shared" si="22"/>
        <v>86</v>
      </c>
      <c r="Z753">
        <v>180</v>
      </c>
      <c r="AA753">
        <f t="shared" si="23"/>
        <v>1</v>
      </c>
    </row>
    <row r="754" spans="1:27" x14ac:dyDescent="0.25">
      <c r="A754">
        <v>180</v>
      </c>
      <c r="B754">
        <v>0.78</v>
      </c>
      <c r="C754">
        <v>210</v>
      </c>
      <c r="D754">
        <v>373</v>
      </c>
      <c r="E754" t="s">
        <v>26</v>
      </c>
      <c r="F754">
        <v>2.69</v>
      </c>
      <c r="G754">
        <v>767</v>
      </c>
      <c r="H754">
        <v>30.3</v>
      </c>
      <c r="I754">
        <v>38.700000000000003</v>
      </c>
      <c r="J754">
        <v>0.95</v>
      </c>
      <c r="K754">
        <v>94.2</v>
      </c>
      <c r="L754">
        <v>36.1</v>
      </c>
      <c r="M754">
        <v>66.2</v>
      </c>
      <c r="N754">
        <v>0.21</v>
      </c>
      <c r="P754">
        <v>7.46</v>
      </c>
      <c r="Q754">
        <v>76</v>
      </c>
      <c r="R754" s="3">
        <v>44329</v>
      </c>
      <c r="S754">
        <v>19</v>
      </c>
      <c r="T754">
        <v>133</v>
      </c>
      <c r="U754">
        <v>76</v>
      </c>
      <c r="V754">
        <v>92</v>
      </c>
      <c r="W754">
        <v>0</v>
      </c>
      <c r="X754">
        <v>36.9</v>
      </c>
      <c r="Y754" s="48">
        <f t="shared" si="22"/>
        <v>95</v>
      </c>
      <c r="Z754">
        <v>180</v>
      </c>
      <c r="AA754">
        <f t="shared" si="23"/>
        <v>1</v>
      </c>
    </row>
    <row r="755" spans="1:27" x14ac:dyDescent="0.25">
      <c r="A755">
        <v>180</v>
      </c>
      <c r="B755">
        <v>1.03</v>
      </c>
      <c r="C755">
        <v>259</v>
      </c>
      <c r="E755" t="s">
        <v>26</v>
      </c>
      <c r="I755">
        <v>41.3</v>
      </c>
      <c r="K755">
        <v>35.6</v>
      </c>
      <c r="L755">
        <v>49.2</v>
      </c>
      <c r="M755">
        <v>24.8</v>
      </c>
      <c r="N755">
        <v>0.21</v>
      </c>
      <c r="O755">
        <v>1.51</v>
      </c>
      <c r="P755">
        <v>7.34</v>
      </c>
      <c r="Q755">
        <v>76</v>
      </c>
      <c r="R755" s="3">
        <v>44329</v>
      </c>
      <c r="S755">
        <v>16</v>
      </c>
      <c r="T755">
        <v>117</v>
      </c>
      <c r="U755">
        <v>65</v>
      </c>
      <c r="V755">
        <v>104</v>
      </c>
      <c r="W755">
        <v>10</v>
      </c>
      <c r="X755">
        <v>36.700000000000003</v>
      </c>
      <c r="Y755" s="48">
        <f t="shared" si="22"/>
        <v>82.333333333333329</v>
      </c>
      <c r="Z755">
        <v>180</v>
      </c>
      <c r="AA755">
        <f t="shared" si="23"/>
        <v>1</v>
      </c>
    </row>
    <row r="756" spans="1:27" x14ac:dyDescent="0.25">
      <c r="A756">
        <v>180</v>
      </c>
      <c r="B756">
        <v>0.8</v>
      </c>
      <c r="C756">
        <v>281</v>
      </c>
      <c r="E756" t="s">
        <v>26</v>
      </c>
      <c r="I756">
        <v>49.8</v>
      </c>
      <c r="K756">
        <v>88.9</v>
      </c>
      <c r="L756">
        <v>36.6</v>
      </c>
      <c r="M756">
        <v>53.4</v>
      </c>
      <c r="N756">
        <v>0.21</v>
      </c>
      <c r="O756">
        <v>1.32</v>
      </c>
      <c r="P756">
        <v>7.42</v>
      </c>
      <c r="Q756">
        <v>76</v>
      </c>
      <c r="R756" s="3">
        <v>44331</v>
      </c>
      <c r="S756">
        <v>25</v>
      </c>
      <c r="T756">
        <v>147</v>
      </c>
      <c r="U756">
        <v>81</v>
      </c>
      <c r="V756">
        <v>115</v>
      </c>
      <c r="W756">
        <v>10</v>
      </c>
      <c r="X756">
        <v>37.799999999999997</v>
      </c>
      <c r="Y756" s="48">
        <f t="shared" si="22"/>
        <v>103</v>
      </c>
      <c r="Z756">
        <v>180</v>
      </c>
      <c r="AA756">
        <f t="shared" si="23"/>
        <v>1</v>
      </c>
    </row>
    <row r="757" spans="1:27" x14ac:dyDescent="0.25">
      <c r="A757">
        <v>180</v>
      </c>
      <c r="B757">
        <v>1.51</v>
      </c>
      <c r="C757">
        <v>303</v>
      </c>
      <c r="E757" t="s">
        <v>26</v>
      </c>
      <c r="G757">
        <v>658</v>
      </c>
      <c r="I757">
        <v>57</v>
      </c>
      <c r="K757">
        <v>39.6</v>
      </c>
      <c r="L757">
        <v>51.6</v>
      </c>
      <c r="M757">
        <v>26.3</v>
      </c>
      <c r="N757">
        <v>0.21</v>
      </c>
      <c r="O757">
        <v>1.59</v>
      </c>
      <c r="P757">
        <v>7.3</v>
      </c>
      <c r="Q757">
        <v>76</v>
      </c>
      <c r="R757" s="3">
        <v>44331</v>
      </c>
      <c r="S757">
        <v>23</v>
      </c>
      <c r="T757">
        <v>80</v>
      </c>
      <c r="U757">
        <v>50</v>
      </c>
      <c r="V757">
        <v>73</v>
      </c>
      <c r="W757">
        <v>10</v>
      </c>
      <c r="X757">
        <v>37.6</v>
      </c>
      <c r="Y757" s="48">
        <f t="shared" si="22"/>
        <v>60</v>
      </c>
      <c r="Z757">
        <v>180</v>
      </c>
      <c r="AA757">
        <f t="shared" si="23"/>
        <v>1</v>
      </c>
    </row>
    <row r="758" spans="1:27" x14ac:dyDescent="0.25">
      <c r="A758">
        <v>180</v>
      </c>
      <c r="B758">
        <v>1.44</v>
      </c>
      <c r="C758">
        <v>321</v>
      </c>
      <c r="E758" t="s">
        <v>26</v>
      </c>
      <c r="I758">
        <v>61.9</v>
      </c>
      <c r="K758">
        <v>88.1</v>
      </c>
      <c r="L758">
        <v>39.4</v>
      </c>
      <c r="M758">
        <v>56.8</v>
      </c>
      <c r="N758">
        <v>0.21</v>
      </c>
      <c r="O758">
        <v>1.5</v>
      </c>
      <c r="P758">
        <v>7.37</v>
      </c>
      <c r="Q758">
        <v>76</v>
      </c>
      <c r="R758" s="3">
        <v>44333</v>
      </c>
      <c r="S758">
        <v>21</v>
      </c>
      <c r="T758">
        <v>124</v>
      </c>
      <c r="U758">
        <v>71</v>
      </c>
      <c r="V758">
        <v>115</v>
      </c>
      <c r="W758">
        <v>3</v>
      </c>
      <c r="X758">
        <v>38</v>
      </c>
      <c r="Y758" s="48">
        <f t="shared" si="22"/>
        <v>88.666666666666671</v>
      </c>
      <c r="Z758">
        <v>180</v>
      </c>
      <c r="AA758">
        <f t="shared" si="23"/>
        <v>1</v>
      </c>
    </row>
    <row r="759" spans="1:27" x14ac:dyDescent="0.25">
      <c r="A759">
        <v>180</v>
      </c>
      <c r="B759">
        <v>1.32</v>
      </c>
      <c r="C759">
        <v>367</v>
      </c>
      <c r="E759" t="s">
        <v>26</v>
      </c>
      <c r="K759">
        <v>93.3</v>
      </c>
      <c r="L759">
        <v>36.1</v>
      </c>
      <c r="M759">
        <v>67.3</v>
      </c>
      <c r="N759">
        <v>0.21</v>
      </c>
      <c r="P759">
        <v>7.42</v>
      </c>
      <c r="Q759">
        <v>76</v>
      </c>
      <c r="R759" s="3">
        <v>44334</v>
      </c>
      <c r="S759">
        <v>20</v>
      </c>
      <c r="T759">
        <v>132</v>
      </c>
      <c r="U759">
        <v>77</v>
      </c>
      <c r="V759">
        <v>70</v>
      </c>
      <c r="W759">
        <v>0</v>
      </c>
      <c r="X759">
        <v>37.799999999999997</v>
      </c>
      <c r="Y759" s="48">
        <f t="shared" si="22"/>
        <v>95.333333333333329</v>
      </c>
      <c r="Z759">
        <v>180</v>
      </c>
      <c r="AA759">
        <f t="shared" si="23"/>
        <v>1</v>
      </c>
    </row>
    <row r="760" spans="1:27" x14ac:dyDescent="0.25">
      <c r="A760">
        <v>180</v>
      </c>
      <c r="B760">
        <v>1.1399999999999999</v>
      </c>
      <c r="C760">
        <v>414</v>
      </c>
      <c r="E760" t="s">
        <v>26</v>
      </c>
      <c r="G760">
        <v>626</v>
      </c>
      <c r="I760">
        <v>47.3</v>
      </c>
      <c r="K760">
        <v>92.8</v>
      </c>
      <c r="L760">
        <v>35.700000000000003</v>
      </c>
      <c r="M760">
        <v>62</v>
      </c>
      <c r="N760">
        <v>0.21</v>
      </c>
      <c r="O760">
        <v>1.18</v>
      </c>
      <c r="P760">
        <v>7.43</v>
      </c>
      <c r="Q760">
        <v>76</v>
      </c>
      <c r="R760" s="3">
        <v>44335</v>
      </c>
      <c r="S760">
        <v>19</v>
      </c>
      <c r="T760">
        <v>103</v>
      </c>
      <c r="U760">
        <v>64</v>
      </c>
      <c r="V760">
        <v>121</v>
      </c>
      <c r="W760">
        <v>0</v>
      </c>
      <c r="X760">
        <v>38.4</v>
      </c>
      <c r="Y760" s="48">
        <f t="shared" si="22"/>
        <v>77</v>
      </c>
      <c r="Z760">
        <v>180</v>
      </c>
      <c r="AA760">
        <f t="shared" si="23"/>
        <v>1</v>
      </c>
    </row>
    <row r="761" spans="1:27" x14ac:dyDescent="0.25">
      <c r="A761">
        <v>180</v>
      </c>
      <c r="B761">
        <v>1.96</v>
      </c>
      <c r="C761">
        <v>457</v>
      </c>
      <c r="E761" t="s">
        <v>26</v>
      </c>
      <c r="I761">
        <v>53</v>
      </c>
      <c r="K761">
        <v>97.4</v>
      </c>
      <c r="L761">
        <v>40.299999999999997</v>
      </c>
      <c r="M761">
        <v>70.2</v>
      </c>
      <c r="N761">
        <v>0.5</v>
      </c>
      <c r="O761">
        <v>1.41</v>
      </c>
      <c r="P761">
        <v>7.41</v>
      </c>
      <c r="Q761">
        <v>76</v>
      </c>
      <c r="R761" s="3">
        <v>44336</v>
      </c>
      <c r="S761">
        <v>23</v>
      </c>
      <c r="T761">
        <v>150</v>
      </c>
      <c r="U761">
        <v>80</v>
      </c>
      <c r="V761">
        <v>110</v>
      </c>
      <c r="W761">
        <v>11</v>
      </c>
      <c r="X761">
        <v>37.700000000000003</v>
      </c>
      <c r="Y761" s="48">
        <f t="shared" si="22"/>
        <v>103.33333333333333</v>
      </c>
      <c r="Z761">
        <v>180</v>
      </c>
      <c r="AA761">
        <f t="shared" si="23"/>
        <v>1</v>
      </c>
    </row>
    <row r="762" spans="1:27" x14ac:dyDescent="0.25">
      <c r="A762">
        <v>180</v>
      </c>
      <c r="B762">
        <v>1.75</v>
      </c>
      <c r="C762">
        <v>561</v>
      </c>
      <c r="E762" t="s">
        <v>26</v>
      </c>
      <c r="I762">
        <v>53.9</v>
      </c>
      <c r="K762">
        <v>83.5</v>
      </c>
      <c r="L762">
        <v>62.2</v>
      </c>
      <c r="M762">
        <v>57.7</v>
      </c>
      <c r="N762">
        <v>0.21</v>
      </c>
      <c r="O762">
        <v>1</v>
      </c>
      <c r="P762">
        <v>7.28</v>
      </c>
      <c r="Q762">
        <v>76</v>
      </c>
      <c r="R762" s="3">
        <v>44339</v>
      </c>
      <c r="S762">
        <v>18</v>
      </c>
      <c r="T762">
        <v>180</v>
      </c>
      <c r="U762">
        <v>83</v>
      </c>
      <c r="V762">
        <v>122</v>
      </c>
      <c r="W762">
        <v>10</v>
      </c>
      <c r="X762">
        <v>37.700000000000003</v>
      </c>
      <c r="Y762" s="48">
        <f t="shared" si="22"/>
        <v>115.33333333333333</v>
      </c>
      <c r="Z762">
        <v>180</v>
      </c>
      <c r="AA762">
        <f t="shared" si="23"/>
        <v>1</v>
      </c>
    </row>
    <row r="763" spans="1:27" x14ac:dyDescent="0.25">
      <c r="A763">
        <v>180</v>
      </c>
      <c r="B763">
        <v>1.75</v>
      </c>
      <c r="C763">
        <v>650</v>
      </c>
      <c r="E763" t="s">
        <v>26</v>
      </c>
      <c r="I763">
        <v>42.4</v>
      </c>
      <c r="K763">
        <v>83.4</v>
      </c>
      <c r="L763">
        <v>48.7</v>
      </c>
      <c r="M763">
        <v>50</v>
      </c>
      <c r="N763">
        <v>0.21</v>
      </c>
      <c r="O763">
        <v>1.06</v>
      </c>
      <c r="P763">
        <v>7.36</v>
      </c>
      <c r="Q763">
        <v>76</v>
      </c>
      <c r="R763" s="3">
        <v>44340</v>
      </c>
      <c r="S763">
        <v>19</v>
      </c>
      <c r="T763">
        <v>125</v>
      </c>
      <c r="U763">
        <v>78</v>
      </c>
      <c r="V763">
        <v>112</v>
      </c>
      <c r="W763">
        <v>0</v>
      </c>
      <c r="X763">
        <v>38.5</v>
      </c>
      <c r="Y763" s="48">
        <f t="shared" si="22"/>
        <v>93.666666666666671</v>
      </c>
      <c r="Z763">
        <v>180</v>
      </c>
      <c r="AA763">
        <f t="shared" si="23"/>
        <v>1</v>
      </c>
    </row>
    <row r="764" spans="1:27" x14ac:dyDescent="0.25">
      <c r="A764">
        <v>180</v>
      </c>
      <c r="B764">
        <v>1.79</v>
      </c>
      <c r="C764">
        <v>651</v>
      </c>
      <c r="E764" t="s">
        <v>26</v>
      </c>
      <c r="I764">
        <v>41.3</v>
      </c>
      <c r="K764">
        <v>82.3</v>
      </c>
      <c r="L764">
        <v>57.3</v>
      </c>
      <c r="M764">
        <v>54.9</v>
      </c>
      <c r="N764">
        <v>0.21</v>
      </c>
      <c r="O764">
        <v>1.1200000000000001</v>
      </c>
      <c r="P764">
        <v>7.32</v>
      </c>
      <c r="Q764">
        <v>76</v>
      </c>
      <c r="R764" s="3">
        <v>44341</v>
      </c>
      <c r="S764">
        <v>19</v>
      </c>
      <c r="T764">
        <v>84</v>
      </c>
      <c r="U764">
        <v>52</v>
      </c>
      <c r="V764">
        <v>106</v>
      </c>
      <c r="W764">
        <v>0</v>
      </c>
      <c r="X764">
        <v>37.700000000000003</v>
      </c>
      <c r="Y764" s="48">
        <f t="shared" si="22"/>
        <v>62.666666666666664</v>
      </c>
      <c r="Z764">
        <v>180</v>
      </c>
      <c r="AA764">
        <f t="shared" si="23"/>
        <v>1</v>
      </c>
    </row>
    <row r="765" spans="1:27" x14ac:dyDescent="0.25">
      <c r="A765">
        <v>180</v>
      </c>
      <c r="B765">
        <v>1.62</v>
      </c>
      <c r="C765">
        <v>629</v>
      </c>
      <c r="E765" t="s">
        <v>26</v>
      </c>
      <c r="K765">
        <v>86.1</v>
      </c>
      <c r="L765">
        <v>50.4</v>
      </c>
      <c r="M765">
        <v>56.2</v>
      </c>
      <c r="N765">
        <v>0.21</v>
      </c>
      <c r="O765">
        <v>1.06</v>
      </c>
      <c r="P765">
        <v>7.38</v>
      </c>
      <c r="Q765">
        <v>76</v>
      </c>
      <c r="R765" s="3">
        <v>44342</v>
      </c>
      <c r="S765">
        <v>20</v>
      </c>
      <c r="T765">
        <v>125</v>
      </c>
      <c r="U765">
        <v>76</v>
      </c>
      <c r="V765">
        <v>109</v>
      </c>
      <c r="W765">
        <v>0</v>
      </c>
      <c r="X765">
        <v>37.799999999999997</v>
      </c>
      <c r="Y765" s="48">
        <f t="shared" si="22"/>
        <v>92.333333333333329</v>
      </c>
      <c r="Z765">
        <v>180</v>
      </c>
      <c r="AA765">
        <f t="shared" si="23"/>
        <v>1</v>
      </c>
    </row>
    <row r="766" spans="1:27" x14ac:dyDescent="0.25">
      <c r="A766">
        <v>181</v>
      </c>
      <c r="B766">
        <v>0.66</v>
      </c>
      <c r="C766">
        <v>291</v>
      </c>
      <c r="D766">
        <v>630</v>
      </c>
      <c r="E766" t="s">
        <v>26</v>
      </c>
      <c r="G766">
        <v>4002</v>
      </c>
      <c r="H766">
        <v>8.3000000000000007</v>
      </c>
      <c r="I766">
        <v>29.9</v>
      </c>
      <c r="J766">
        <v>0.79</v>
      </c>
      <c r="K766">
        <v>96</v>
      </c>
      <c r="L766">
        <v>31.8</v>
      </c>
      <c r="M766">
        <v>81.8</v>
      </c>
      <c r="N766">
        <v>0.21</v>
      </c>
      <c r="O766">
        <v>1.05</v>
      </c>
      <c r="P766">
        <v>7.43</v>
      </c>
      <c r="Q766">
        <v>66</v>
      </c>
      <c r="R766" s="3">
        <v>44306</v>
      </c>
      <c r="S766">
        <v>22</v>
      </c>
      <c r="T766">
        <v>115</v>
      </c>
      <c r="U766">
        <v>65</v>
      </c>
      <c r="V766">
        <v>106</v>
      </c>
      <c r="W766">
        <v>3</v>
      </c>
      <c r="X766">
        <v>35</v>
      </c>
      <c r="Y766" s="48">
        <f t="shared" si="22"/>
        <v>81.666666666666671</v>
      </c>
      <c r="Z766">
        <v>181</v>
      </c>
      <c r="AA766">
        <f t="shared" si="23"/>
        <v>1</v>
      </c>
    </row>
    <row r="767" spans="1:27" x14ac:dyDescent="0.25">
      <c r="A767">
        <v>181</v>
      </c>
      <c r="B767">
        <v>0.6</v>
      </c>
      <c r="C767">
        <v>325</v>
      </c>
      <c r="D767">
        <v>560</v>
      </c>
      <c r="E767" t="s">
        <v>26</v>
      </c>
      <c r="F767">
        <v>1.39</v>
      </c>
      <c r="G767">
        <v>3780</v>
      </c>
      <c r="H767">
        <v>8.5</v>
      </c>
      <c r="I767">
        <v>23.5</v>
      </c>
      <c r="J767">
        <v>0.51</v>
      </c>
      <c r="K767">
        <v>81.900000000000006</v>
      </c>
      <c r="L767">
        <v>39</v>
      </c>
      <c r="M767">
        <v>54.3</v>
      </c>
      <c r="N767">
        <v>0.21</v>
      </c>
      <c r="O767">
        <v>0.81</v>
      </c>
      <c r="P767">
        <v>7.24</v>
      </c>
      <c r="Q767">
        <v>66</v>
      </c>
      <c r="R767" s="3">
        <v>44307</v>
      </c>
      <c r="S767">
        <v>20</v>
      </c>
      <c r="T767">
        <v>132</v>
      </c>
      <c r="U767">
        <v>56</v>
      </c>
      <c r="V767">
        <v>74</v>
      </c>
      <c r="W767">
        <v>3</v>
      </c>
      <c r="X767">
        <v>35.200000000000003</v>
      </c>
      <c r="Y767" s="48">
        <f t="shared" si="22"/>
        <v>81.333333333333329</v>
      </c>
      <c r="Z767">
        <v>181</v>
      </c>
      <c r="AA767">
        <f t="shared" si="23"/>
        <v>0</v>
      </c>
    </row>
    <row r="768" spans="1:27" x14ac:dyDescent="0.25">
      <c r="A768">
        <v>181</v>
      </c>
      <c r="B768">
        <v>0.54</v>
      </c>
      <c r="C768">
        <v>371</v>
      </c>
      <c r="D768">
        <v>610</v>
      </c>
      <c r="E768" t="s">
        <v>26</v>
      </c>
      <c r="F768">
        <v>3.27</v>
      </c>
      <c r="G768">
        <v>3243</v>
      </c>
      <c r="H768">
        <v>71.5</v>
      </c>
      <c r="I768">
        <v>18.8</v>
      </c>
      <c r="J768">
        <v>0.46</v>
      </c>
      <c r="K768">
        <v>92.9</v>
      </c>
      <c r="L768">
        <v>37.700000000000003</v>
      </c>
      <c r="M768">
        <v>68.7</v>
      </c>
      <c r="N768">
        <v>0.21</v>
      </c>
      <c r="O768">
        <v>0.81</v>
      </c>
      <c r="P768">
        <v>7.26</v>
      </c>
      <c r="Q768">
        <v>66</v>
      </c>
      <c r="R768" s="3">
        <v>44307</v>
      </c>
      <c r="S768">
        <v>23</v>
      </c>
      <c r="T768">
        <v>132</v>
      </c>
      <c r="U768">
        <v>76</v>
      </c>
      <c r="V768">
        <v>79</v>
      </c>
      <c r="W768">
        <v>0</v>
      </c>
      <c r="X768">
        <v>35.6</v>
      </c>
      <c r="Y768" s="48">
        <f t="shared" si="22"/>
        <v>94.666666666666671</v>
      </c>
      <c r="Z768">
        <v>181</v>
      </c>
      <c r="AA768">
        <f t="shared" si="23"/>
        <v>0</v>
      </c>
    </row>
    <row r="769" spans="1:27" x14ac:dyDescent="0.25">
      <c r="A769">
        <v>181</v>
      </c>
      <c r="B769">
        <v>0.2</v>
      </c>
      <c r="C769">
        <v>213</v>
      </c>
      <c r="D769">
        <v>434</v>
      </c>
      <c r="E769" t="s">
        <v>26</v>
      </c>
      <c r="F769">
        <v>5.51</v>
      </c>
      <c r="G769">
        <v>2000</v>
      </c>
      <c r="H769">
        <v>20.5</v>
      </c>
      <c r="I769">
        <v>16.399999999999999</v>
      </c>
      <c r="J769">
        <v>0.62</v>
      </c>
      <c r="K769">
        <v>87.8</v>
      </c>
      <c r="L769">
        <v>76</v>
      </c>
      <c r="M769">
        <v>60.1</v>
      </c>
      <c r="N769">
        <v>0.21</v>
      </c>
      <c r="O769">
        <v>0.79</v>
      </c>
      <c r="P769">
        <v>7.2</v>
      </c>
      <c r="Q769">
        <v>66</v>
      </c>
      <c r="R769" s="3">
        <v>44309</v>
      </c>
      <c r="S769">
        <v>20</v>
      </c>
      <c r="T769">
        <v>136</v>
      </c>
      <c r="U769">
        <v>79</v>
      </c>
      <c r="V769">
        <v>120</v>
      </c>
      <c r="W769">
        <v>10</v>
      </c>
      <c r="X769">
        <v>38</v>
      </c>
      <c r="Y769" s="48">
        <f t="shared" si="22"/>
        <v>98</v>
      </c>
      <c r="Z769">
        <v>181</v>
      </c>
      <c r="AA769">
        <f t="shared" si="23"/>
        <v>0</v>
      </c>
    </row>
    <row r="770" spans="1:27" x14ac:dyDescent="0.25">
      <c r="A770">
        <v>181</v>
      </c>
      <c r="B770">
        <v>0.42</v>
      </c>
      <c r="C770">
        <v>250</v>
      </c>
      <c r="E770" t="s">
        <v>26</v>
      </c>
      <c r="G770">
        <v>2558</v>
      </c>
      <c r="I770">
        <v>26.9</v>
      </c>
      <c r="J770">
        <v>0.4</v>
      </c>
      <c r="K770">
        <v>78.7</v>
      </c>
      <c r="L770">
        <v>66.099999999999994</v>
      </c>
      <c r="M770">
        <v>45</v>
      </c>
      <c r="N770">
        <v>0.21</v>
      </c>
      <c r="O770">
        <v>0.95</v>
      </c>
      <c r="P770">
        <v>7.32</v>
      </c>
      <c r="Q770">
        <v>66</v>
      </c>
      <c r="R770" s="3">
        <v>44309</v>
      </c>
      <c r="S770">
        <v>20</v>
      </c>
      <c r="T770">
        <v>136</v>
      </c>
      <c r="U770">
        <v>79</v>
      </c>
      <c r="V770">
        <v>120</v>
      </c>
      <c r="W770">
        <v>10</v>
      </c>
      <c r="X770">
        <v>37.4</v>
      </c>
      <c r="Y770" s="48">
        <f t="shared" ref="Y770:Y833" si="24">IF(OR(T770="",U770=""),"",(T770+(2*U770))/3)</f>
        <v>98</v>
      </c>
      <c r="Z770">
        <v>181</v>
      </c>
      <c r="AA770">
        <f t="shared" ref="AA770:AA833" si="25">IF(A770="",0,IF(COUNTIF(B770:Y770,"")&gt;0,1,0))</f>
        <v>1</v>
      </c>
    </row>
    <row r="771" spans="1:27" x14ac:dyDescent="0.25">
      <c r="A771">
        <v>181</v>
      </c>
      <c r="B771">
        <v>0.47</v>
      </c>
      <c r="C771">
        <v>280</v>
      </c>
      <c r="D771">
        <v>362</v>
      </c>
      <c r="E771" t="s">
        <v>26</v>
      </c>
      <c r="G771">
        <v>2630</v>
      </c>
      <c r="I771">
        <v>40.9</v>
      </c>
      <c r="J771">
        <v>0.49</v>
      </c>
      <c r="K771">
        <v>92.6</v>
      </c>
      <c r="L771">
        <v>56.8</v>
      </c>
      <c r="M771">
        <v>60.5</v>
      </c>
      <c r="N771">
        <v>0.21</v>
      </c>
      <c r="O771">
        <v>0.91</v>
      </c>
      <c r="P771">
        <v>7.39</v>
      </c>
      <c r="Q771">
        <v>66</v>
      </c>
      <c r="R771" s="3">
        <v>44311</v>
      </c>
      <c r="S771">
        <v>25</v>
      </c>
      <c r="T771">
        <v>136</v>
      </c>
      <c r="U771">
        <v>72</v>
      </c>
      <c r="V771">
        <v>121</v>
      </c>
      <c r="W771">
        <v>0</v>
      </c>
      <c r="X771">
        <v>37.5</v>
      </c>
      <c r="Y771" s="48">
        <f t="shared" si="24"/>
        <v>93.333333333333329</v>
      </c>
      <c r="Z771">
        <v>181</v>
      </c>
      <c r="AA771">
        <f t="shared" si="25"/>
        <v>1</v>
      </c>
    </row>
    <row r="772" spans="1:27" x14ac:dyDescent="0.25">
      <c r="A772">
        <v>181</v>
      </c>
      <c r="B772">
        <v>1.65</v>
      </c>
      <c r="C772">
        <v>356</v>
      </c>
      <c r="E772" t="s">
        <v>26</v>
      </c>
      <c r="I772">
        <v>20.9</v>
      </c>
      <c r="K772">
        <v>87</v>
      </c>
      <c r="L772">
        <v>47.5</v>
      </c>
      <c r="M772">
        <v>63.9</v>
      </c>
      <c r="N772">
        <v>0.21</v>
      </c>
      <c r="O772">
        <v>0.45</v>
      </c>
      <c r="P772">
        <v>7.32</v>
      </c>
      <c r="Q772">
        <v>66</v>
      </c>
      <c r="R772" s="3">
        <v>44312</v>
      </c>
      <c r="S772">
        <v>17</v>
      </c>
      <c r="T772">
        <v>118</v>
      </c>
      <c r="U772">
        <v>200</v>
      </c>
      <c r="V772">
        <v>70</v>
      </c>
      <c r="W772">
        <v>0</v>
      </c>
      <c r="X772">
        <v>38.1</v>
      </c>
      <c r="Y772" s="48">
        <f t="shared" si="24"/>
        <v>172.66666666666666</v>
      </c>
      <c r="Z772">
        <v>181</v>
      </c>
      <c r="AA772">
        <f t="shared" si="25"/>
        <v>1</v>
      </c>
    </row>
    <row r="773" spans="1:27" x14ac:dyDescent="0.25">
      <c r="A773">
        <v>181</v>
      </c>
      <c r="B773">
        <v>0.82</v>
      </c>
      <c r="C773">
        <v>328</v>
      </c>
      <c r="D773">
        <v>483</v>
      </c>
      <c r="E773" t="s">
        <v>26</v>
      </c>
      <c r="G773">
        <v>4419</v>
      </c>
      <c r="I773">
        <v>51.1</v>
      </c>
      <c r="K773">
        <v>91</v>
      </c>
      <c r="L773">
        <v>41.9</v>
      </c>
      <c r="M773">
        <v>55.4</v>
      </c>
      <c r="N773">
        <v>0.21</v>
      </c>
      <c r="O773">
        <v>0.94</v>
      </c>
      <c r="P773">
        <v>7.47</v>
      </c>
      <c r="Q773">
        <v>66</v>
      </c>
      <c r="R773" s="3">
        <v>44313</v>
      </c>
      <c r="S773">
        <v>24</v>
      </c>
      <c r="T773">
        <v>115</v>
      </c>
      <c r="U773">
        <v>68</v>
      </c>
      <c r="V773">
        <v>76</v>
      </c>
      <c r="W773">
        <v>3</v>
      </c>
      <c r="X773">
        <v>36.4</v>
      </c>
      <c r="Y773" s="48">
        <f t="shared" si="24"/>
        <v>83.666666666666671</v>
      </c>
      <c r="Z773">
        <v>181</v>
      </c>
      <c r="AA773">
        <f t="shared" si="25"/>
        <v>1</v>
      </c>
    </row>
    <row r="774" spans="1:27" x14ac:dyDescent="0.25">
      <c r="A774">
        <v>181</v>
      </c>
      <c r="B774">
        <v>0.53</v>
      </c>
      <c r="C774">
        <v>376</v>
      </c>
      <c r="D774">
        <v>501</v>
      </c>
      <c r="E774" t="s">
        <v>26</v>
      </c>
      <c r="F774">
        <v>1.47</v>
      </c>
      <c r="G774">
        <v>4285</v>
      </c>
      <c r="H774">
        <v>10.7</v>
      </c>
      <c r="I774">
        <v>53.4</v>
      </c>
      <c r="J774">
        <v>1.06</v>
      </c>
      <c r="K774">
        <v>95.4</v>
      </c>
      <c r="L774">
        <v>39.700000000000003</v>
      </c>
      <c r="M774">
        <v>70.400000000000006</v>
      </c>
      <c r="N774">
        <v>0.21</v>
      </c>
      <c r="O774">
        <v>0.93</v>
      </c>
      <c r="P774">
        <v>7.48</v>
      </c>
      <c r="Q774">
        <v>66</v>
      </c>
      <c r="R774" s="3">
        <v>44315</v>
      </c>
      <c r="S774">
        <v>24</v>
      </c>
      <c r="T774">
        <v>110</v>
      </c>
      <c r="U774">
        <v>75</v>
      </c>
      <c r="V774">
        <v>81</v>
      </c>
      <c r="W774">
        <v>3</v>
      </c>
      <c r="X774">
        <v>37</v>
      </c>
      <c r="Y774" s="48">
        <f t="shared" si="24"/>
        <v>86.666666666666671</v>
      </c>
      <c r="Z774">
        <v>181</v>
      </c>
      <c r="AA774">
        <f t="shared" si="25"/>
        <v>0</v>
      </c>
    </row>
    <row r="775" spans="1:27" x14ac:dyDescent="0.25">
      <c r="A775">
        <v>181</v>
      </c>
      <c r="B775">
        <v>0.63</v>
      </c>
      <c r="C775">
        <v>289</v>
      </c>
      <c r="D775">
        <v>345</v>
      </c>
      <c r="E775" t="s">
        <v>26</v>
      </c>
      <c r="F775">
        <v>1.26</v>
      </c>
      <c r="G775">
        <v>2956</v>
      </c>
      <c r="H775">
        <v>14.4</v>
      </c>
      <c r="I775">
        <v>46.2</v>
      </c>
      <c r="J775">
        <v>0.85</v>
      </c>
      <c r="K775">
        <v>70.400000000000006</v>
      </c>
      <c r="L775">
        <v>50.2</v>
      </c>
      <c r="M775">
        <v>40.9</v>
      </c>
      <c r="N775">
        <v>0.21</v>
      </c>
      <c r="O775">
        <v>0.87</v>
      </c>
      <c r="P775">
        <v>7.37</v>
      </c>
      <c r="Q775">
        <v>66</v>
      </c>
      <c r="R775" s="3">
        <v>44317</v>
      </c>
      <c r="S775">
        <v>20</v>
      </c>
      <c r="T775">
        <v>147</v>
      </c>
      <c r="U775">
        <v>91</v>
      </c>
      <c r="V775">
        <v>74</v>
      </c>
      <c r="W775">
        <v>3</v>
      </c>
      <c r="X775">
        <v>37</v>
      </c>
      <c r="Y775" s="48">
        <f t="shared" si="24"/>
        <v>109.66666666666667</v>
      </c>
      <c r="Z775">
        <v>181</v>
      </c>
      <c r="AA775">
        <f t="shared" si="25"/>
        <v>0</v>
      </c>
    </row>
    <row r="776" spans="1:27" x14ac:dyDescent="0.25">
      <c r="A776">
        <v>181</v>
      </c>
      <c r="B776">
        <v>0.89</v>
      </c>
      <c r="C776">
        <v>312</v>
      </c>
      <c r="I776">
        <v>48.2</v>
      </c>
      <c r="K776">
        <v>84.5</v>
      </c>
      <c r="L776">
        <v>42.5</v>
      </c>
      <c r="M776">
        <v>50.1</v>
      </c>
      <c r="N776">
        <v>0.21</v>
      </c>
      <c r="O776">
        <v>0.82</v>
      </c>
      <c r="P776">
        <v>7.39</v>
      </c>
      <c r="Q776">
        <v>66</v>
      </c>
      <c r="R776" s="3">
        <v>44319</v>
      </c>
      <c r="S776">
        <v>20</v>
      </c>
      <c r="T776">
        <v>114</v>
      </c>
      <c r="U776">
        <v>68</v>
      </c>
      <c r="V776">
        <v>112</v>
      </c>
      <c r="W776">
        <v>0</v>
      </c>
      <c r="X776">
        <v>0</v>
      </c>
      <c r="Y776" s="48">
        <f t="shared" si="24"/>
        <v>83.333333333333329</v>
      </c>
      <c r="Z776">
        <v>181</v>
      </c>
      <c r="AA776">
        <f t="shared" si="25"/>
        <v>1</v>
      </c>
    </row>
    <row r="777" spans="1:27" x14ac:dyDescent="0.25">
      <c r="A777">
        <v>181</v>
      </c>
      <c r="B777">
        <v>1.1200000000000001</v>
      </c>
      <c r="C777">
        <v>311</v>
      </c>
      <c r="G777">
        <v>3194</v>
      </c>
      <c r="H777">
        <v>28.3</v>
      </c>
      <c r="I777">
        <v>35</v>
      </c>
      <c r="J777">
        <v>1.45</v>
      </c>
      <c r="K777">
        <v>76.599999999999994</v>
      </c>
      <c r="L777">
        <v>48.8</v>
      </c>
      <c r="M777">
        <v>44.9</v>
      </c>
      <c r="N777">
        <v>0.21</v>
      </c>
      <c r="O777">
        <v>0.63</v>
      </c>
      <c r="P777">
        <v>7.35</v>
      </c>
      <c r="Q777">
        <v>66</v>
      </c>
      <c r="R777" s="3">
        <v>44321</v>
      </c>
      <c r="S777">
        <v>25</v>
      </c>
      <c r="T777">
        <v>132</v>
      </c>
      <c r="U777">
        <v>63</v>
      </c>
      <c r="V777">
        <v>99</v>
      </c>
      <c r="W777">
        <v>3</v>
      </c>
      <c r="X777">
        <v>36.5</v>
      </c>
      <c r="Y777" s="48">
        <f t="shared" si="24"/>
        <v>86</v>
      </c>
      <c r="Z777">
        <v>181</v>
      </c>
      <c r="AA777">
        <f t="shared" si="25"/>
        <v>1</v>
      </c>
    </row>
    <row r="778" spans="1:27" x14ac:dyDescent="0.25">
      <c r="A778">
        <v>181</v>
      </c>
      <c r="B778">
        <v>0.62</v>
      </c>
      <c r="C778">
        <v>249</v>
      </c>
      <c r="I778">
        <v>30.7</v>
      </c>
      <c r="J778">
        <v>1.1599999999999999</v>
      </c>
      <c r="K778">
        <v>99</v>
      </c>
      <c r="L778">
        <v>45.1</v>
      </c>
      <c r="M778">
        <v>64.7</v>
      </c>
      <c r="N778">
        <v>0.21</v>
      </c>
      <c r="O778">
        <v>0.56000000000000005</v>
      </c>
      <c r="P778">
        <v>7.38</v>
      </c>
      <c r="Q778">
        <v>66</v>
      </c>
      <c r="R778" s="3">
        <v>44323</v>
      </c>
      <c r="S778">
        <v>20</v>
      </c>
      <c r="T778">
        <v>138</v>
      </c>
      <c r="U778">
        <v>94</v>
      </c>
      <c r="V778">
        <v>120</v>
      </c>
      <c r="W778">
        <v>3</v>
      </c>
      <c r="X778">
        <v>39</v>
      </c>
      <c r="Y778" s="48">
        <f t="shared" si="24"/>
        <v>108.66666666666667</v>
      </c>
      <c r="Z778">
        <v>181</v>
      </c>
      <c r="AA778">
        <f t="shared" si="25"/>
        <v>1</v>
      </c>
    </row>
    <row r="779" spans="1:27" x14ac:dyDescent="0.25">
      <c r="A779">
        <v>181</v>
      </c>
      <c r="B779">
        <v>1.3</v>
      </c>
      <c r="C779">
        <v>251</v>
      </c>
      <c r="I779">
        <v>33.6</v>
      </c>
      <c r="K779">
        <v>74.3</v>
      </c>
      <c r="L779">
        <v>52.3</v>
      </c>
      <c r="M779">
        <v>40</v>
      </c>
      <c r="N779">
        <v>0.21</v>
      </c>
      <c r="O779">
        <v>0.55000000000000004</v>
      </c>
      <c r="P779">
        <v>7.35</v>
      </c>
      <c r="Q779">
        <v>66</v>
      </c>
      <c r="R779" s="3">
        <v>44325</v>
      </c>
      <c r="S779">
        <v>26</v>
      </c>
      <c r="T779">
        <v>137</v>
      </c>
      <c r="U779">
        <v>72</v>
      </c>
      <c r="V779">
        <v>111</v>
      </c>
      <c r="W779">
        <v>0</v>
      </c>
      <c r="X779">
        <v>38</v>
      </c>
      <c r="Y779" s="48">
        <f t="shared" si="24"/>
        <v>93.666666666666671</v>
      </c>
      <c r="Z779">
        <v>181</v>
      </c>
      <c r="AA779">
        <f t="shared" si="25"/>
        <v>1</v>
      </c>
    </row>
    <row r="780" spans="1:27" x14ac:dyDescent="0.25">
      <c r="A780">
        <v>181</v>
      </c>
      <c r="B780">
        <v>0.61</v>
      </c>
      <c r="C780">
        <v>287</v>
      </c>
      <c r="I780">
        <v>19.399999999999999</v>
      </c>
      <c r="J780">
        <v>0.37</v>
      </c>
      <c r="K780">
        <v>89</v>
      </c>
      <c r="L780">
        <v>80.400000000000006</v>
      </c>
      <c r="M780">
        <v>66.400000000000006</v>
      </c>
      <c r="N780">
        <v>0.21</v>
      </c>
      <c r="O780">
        <v>0.53</v>
      </c>
      <c r="P780">
        <v>7.25</v>
      </c>
      <c r="Q780">
        <v>66</v>
      </c>
      <c r="R780" s="3">
        <v>44329</v>
      </c>
      <c r="S780">
        <v>20</v>
      </c>
      <c r="T780">
        <v>132</v>
      </c>
      <c r="U780">
        <v>80</v>
      </c>
      <c r="V780">
        <v>74</v>
      </c>
      <c r="W780">
        <v>3</v>
      </c>
      <c r="X780">
        <v>37</v>
      </c>
      <c r="Y780" s="48">
        <f t="shared" si="24"/>
        <v>97.333333333333329</v>
      </c>
      <c r="Z780">
        <v>181</v>
      </c>
      <c r="AA780">
        <f t="shared" si="25"/>
        <v>1</v>
      </c>
    </row>
    <row r="781" spans="1:27" x14ac:dyDescent="0.25">
      <c r="A781">
        <v>181</v>
      </c>
      <c r="B781">
        <v>0.46</v>
      </c>
      <c r="C781">
        <v>309</v>
      </c>
      <c r="G781">
        <v>2813</v>
      </c>
      <c r="H781">
        <v>68.3</v>
      </c>
      <c r="I781">
        <v>31.6</v>
      </c>
      <c r="K781">
        <v>53</v>
      </c>
      <c r="L781">
        <v>97</v>
      </c>
      <c r="M781">
        <v>53</v>
      </c>
      <c r="N781">
        <v>0.21</v>
      </c>
      <c r="O781">
        <v>0.59</v>
      </c>
      <c r="P781">
        <v>7.23</v>
      </c>
      <c r="Q781">
        <v>66</v>
      </c>
      <c r="R781" s="3">
        <v>44331</v>
      </c>
      <c r="S781">
        <v>20</v>
      </c>
      <c r="T781">
        <v>121</v>
      </c>
      <c r="U781">
        <v>65</v>
      </c>
      <c r="V781">
        <v>74</v>
      </c>
      <c r="W781">
        <v>3</v>
      </c>
      <c r="X781">
        <v>37</v>
      </c>
      <c r="Y781" s="48">
        <f t="shared" si="24"/>
        <v>83.666666666666671</v>
      </c>
      <c r="Z781">
        <v>181</v>
      </c>
      <c r="AA781">
        <f t="shared" si="25"/>
        <v>1</v>
      </c>
    </row>
    <row r="782" spans="1:27" x14ac:dyDescent="0.25">
      <c r="A782">
        <v>181</v>
      </c>
      <c r="B782">
        <v>1.29</v>
      </c>
      <c r="C782">
        <v>422</v>
      </c>
      <c r="I782">
        <v>37.799999999999997</v>
      </c>
      <c r="K782">
        <v>60.1</v>
      </c>
      <c r="L782">
        <v>59.8</v>
      </c>
      <c r="M782">
        <v>34.4</v>
      </c>
      <c r="N782">
        <v>0.21</v>
      </c>
      <c r="O782">
        <v>0.65</v>
      </c>
      <c r="P782">
        <v>7.34</v>
      </c>
      <c r="Q782">
        <v>66</v>
      </c>
      <c r="R782" s="3">
        <v>44333</v>
      </c>
      <c r="S782">
        <v>37</v>
      </c>
      <c r="T782">
        <v>121</v>
      </c>
      <c r="U782">
        <v>67</v>
      </c>
      <c r="V782">
        <v>123</v>
      </c>
      <c r="W782">
        <v>3</v>
      </c>
      <c r="X782">
        <v>37</v>
      </c>
      <c r="Y782" s="48">
        <f t="shared" si="24"/>
        <v>85</v>
      </c>
      <c r="Z782">
        <v>181</v>
      </c>
      <c r="AA782">
        <f t="shared" si="25"/>
        <v>1</v>
      </c>
    </row>
    <row r="783" spans="1:27" x14ac:dyDescent="0.25">
      <c r="A783">
        <v>181</v>
      </c>
      <c r="B783">
        <v>1.01</v>
      </c>
      <c r="C783">
        <v>417</v>
      </c>
      <c r="I783">
        <v>32.9</v>
      </c>
      <c r="K783">
        <v>89.9</v>
      </c>
      <c r="L783">
        <v>46.8</v>
      </c>
      <c r="M783">
        <v>59.3</v>
      </c>
      <c r="N783">
        <v>0.21</v>
      </c>
      <c r="O783">
        <v>0.69</v>
      </c>
      <c r="P783">
        <v>7.39</v>
      </c>
      <c r="Q783">
        <v>66</v>
      </c>
      <c r="R783" s="3">
        <v>44335</v>
      </c>
      <c r="S783">
        <v>23</v>
      </c>
      <c r="T783">
        <v>140</v>
      </c>
      <c r="U783">
        <v>78</v>
      </c>
      <c r="V783">
        <v>110</v>
      </c>
      <c r="W783">
        <v>10</v>
      </c>
      <c r="X783">
        <v>36</v>
      </c>
      <c r="Y783" s="48">
        <f t="shared" si="24"/>
        <v>98.666666666666671</v>
      </c>
      <c r="Z783">
        <v>181</v>
      </c>
      <c r="AA783">
        <f t="shared" si="25"/>
        <v>1</v>
      </c>
    </row>
    <row r="784" spans="1:27" x14ac:dyDescent="0.25">
      <c r="A784">
        <v>181</v>
      </c>
      <c r="B784">
        <v>1.26</v>
      </c>
      <c r="C784">
        <v>422</v>
      </c>
      <c r="I784">
        <v>34.9</v>
      </c>
      <c r="J784">
        <v>0.3</v>
      </c>
      <c r="K784">
        <v>84.2</v>
      </c>
      <c r="L784">
        <v>52.3</v>
      </c>
      <c r="M784">
        <v>53.5</v>
      </c>
      <c r="N784">
        <v>0.21</v>
      </c>
      <c r="O784">
        <v>0.71</v>
      </c>
      <c r="P784">
        <v>7.36</v>
      </c>
      <c r="Q784">
        <v>66</v>
      </c>
      <c r="R784" s="3">
        <v>44336</v>
      </c>
      <c r="S784">
        <v>22</v>
      </c>
      <c r="T784">
        <v>115</v>
      </c>
      <c r="U784">
        <v>65</v>
      </c>
      <c r="V784">
        <v>106</v>
      </c>
      <c r="W784">
        <v>3</v>
      </c>
      <c r="X784">
        <v>36</v>
      </c>
      <c r="Y784" s="48">
        <f t="shared" si="24"/>
        <v>81.666666666666671</v>
      </c>
      <c r="Z784">
        <v>181</v>
      </c>
      <c r="AA784">
        <f t="shared" si="25"/>
        <v>1</v>
      </c>
    </row>
    <row r="785" spans="1:27" x14ac:dyDescent="0.25">
      <c r="A785">
        <v>181</v>
      </c>
      <c r="B785">
        <v>1.52</v>
      </c>
      <c r="C785">
        <v>406</v>
      </c>
      <c r="I785">
        <v>22.6</v>
      </c>
      <c r="K785">
        <v>85</v>
      </c>
      <c r="L785">
        <v>45.6</v>
      </c>
      <c r="M785">
        <v>49.1</v>
      </c>
      <c r="N785">
        <v>0.21</v>
      </c>
      <c r="O785">
        <v>0.56000000000000005</v>
      </c>
      <c r="P785">
        <v>7.4</v>
      </c>
      <c r="Q785">
        <v>66</v>
      </c>
      <c r="R785" s="3">
        <v>44337</v>
      </c>
      <c r="S785">
        <v>20</v>
      </c>
      <c r="T785">
        <v>132</v>
      </c>
      <c r="U785">
        <v>56</v>
      </c>
      <c r="V785">
        <v>74</v>
      </c>
      <c r="W785">
        <v>3</v>
      </c>
      <c r="X785">
        <v>37</v>
      </c>
      <c r="Y785" s="48">
        <f t="shared" si="24"/>
        <v>81.333333333333329</v>
      </c>
      <c r="Z785">
        <v>181</v>
      </c>
      <c r="AA785">
        <f t="shared" si="25"/>
        <v>1</v>
      </c>
    </row>
    <row r="786" spans="1:27" x14ac:dyDescent="0.25">
      <c r="A786">
        <v>181</v>
      </c>
      <c r="B786">
        <v>1.73</v>
      </c>
      <c r="C786">
        <v>350</v>
      </c>
      <c r="I786">
        <v>21.6</v>
      </c>
      <c r="K786">
        <v>78.8</v>
      </c>
      <c r="L786">
        <v>56.1</v>
      </c>
      <c r="M786">
        <v>48.6</v>
      </c>
      <c r="N786">
        <v>0.21</v>
      </c>
      <c r="O786">
        <v>0.53</v>
      </c>
      <c r="P786">
        <v>7.3</v>
      </c>
      <c r="Q786">
        <v>66</v>
      </c>
      <c r="R786" s="3">
        <v>44338</v>
      </c>
      <c r="S786">
        <v>17</v>
      </c>
      <c r="T786">
        <v>112</v>
      </c>
      <c r="U786">
        <v>68</v>
      </c>
      <c r="V786">
        <v>115</v>
      </c>
      <c r="W786">
        <v>0</v>
      </c>
      <c r="X786">
        <v>36</v>
      </c>
      <c r="Y786" s="48">
        <f t="shared" si="24"/>
        <v>82.666666666666671</v>
      </c>
      <c r="Z786">
        <v>181</v>
      </c>
      <c r="AA786">
        <f t="shared" si="25"/>
        <v>1</v>
      </c>
    </row>
    <row r="787" spans="1:27" x14ac:dyDescent="0.25">
      <c r="A787">
        <v>181</v>
      </c>
      <c r="B787">
        <v>1.35</v>
      </c>
      <c r="C787">
        <v>371</v>
      </c>
      <c r="I787">
        <v>18.8</v>
      </c>
      <c r="K787">
        <v>89</v>
      </c>
      <c r="L787">
        <v>57</v>
      </c>
      <c r="M787">
        <v>64.5</v>
      </c>
      <c r="N787">
        <v>0.21</v>
      </c>
      <c r="O787">
        <v>0.49</v>
      </c>
      <c r="P787">
        <v>7.3</v>
      </c>
      <c r="Q787">
        <v>66</v>
      </c>
      <c r="R787" s="3">
        <v>44340</v>
      </c>
      <c r="S787">
        <v>23</v>
      </c>
      <c r="T787">
        <v>150</v>
      </c>
      <c r="U787">
        <v>100</v>
      </c>
      <c r="V787">
        <v>114</v>
      </c>
      <c r="W787">
        <v>0</v>
      </c>
      <c r="X787">
        <v>45</v>
      </c>
      <c r="Y787" s="48">
        <f t="shared" si="24"/>
        <v>116.66666666666667</v>
      </c>
      <c r="Z787">
        <v>181</v>
      </c>
      <c r="AA787">
        <f t="shared" si="25"/>
        <v>1</v>
      </c>
    </row>
    <row r="788" spans="1:27" x14ac:dyDescent="0.25">
      <c r="A788">
        <v>181</v>
      </c>
      <c r="B788">
        <v>1.6</v>
      </c>
      <c r="C788">
        <v>300</v>
      </c>
      <c r="I788">
        <v>16.600000000000001</v>
      </c>
      <c r="K788">
        <v>98.7</v>
      </c>
      <c r="L788">
        <v>46.2</v>
      </c>
      <c r="M788">
        <v>59.6</v>
      </c>
      <c r="N788">
        <v>0.21</v>
      </c>
      <c r="O788">
        <v>0.45</v>
      </c>
      <c r="P788">
        <v>7.39</v>
      </c>
      <c r="Q788">
        <v>66</v>
      </c>
      <c r="R788" s="3">
        <v>44341</v>
      </c>
      <c r="S788">
        <v>25</v>
      </c>
      <c r="T788">
        <v>136</v>
      </c>
      <c r="U788">
        <v>72</v>
      </c>
      <c r="V788">
        <v>121</v>
      </c>
      <c r="W788">
        <v>0</v>
      </c>
      <c r="X788">
        <v>36</v>
      </c>
      <c r="Y788" s="48">
        <f t="shared" si="24"/>
        <v>93.333333333333329</v>
      </c>
      <c r="Z788">
        <v>181</v>
      </c>
      <c r="AA788">
        <f t="shared" si="25"/>
        <v>1</v>
      </c>
    </row>
    <row r="789" spans="1:27" x14ac:dyDescent="0.25">
      <c r="A789">
        <v>181</v>
      </c>
      <c r="B789">
        <v>1.65</v>
      </c>
      <c r="C789">
        <v>356</v>
      </c>
      <c r="I789">
        <v>20.9</v>
      </c>
      <c r="K789">
        <v>89.3</v>
      </c>
      <c r="L789">
        <v>59.6</v>
      </c>
      <c r="M789">
        <v>63.9</v>
      </c>
      <c r="N789">
        <v>0.21</v>
      </c>
      <c r="O789">
        <v>0.45</v>
      </c>
      <c r="P789">
        <v>7.32</v>
      </c>
      <c r="Q789">
        <v>66</v>
      </c>
      <c r="R789" s="3">
        <v>44342</v>
      </c>
      <c r="S789">
        <v>17</v>
      </c>
      <c r="T789">
        <v>118</v>
      </c>
      <c r="U789">
        <v>200</v>
      </c>
      <c r="V789">
        <v>70</v>
      </c>
      <c r="W789">
        <v>0</v>
      </c>
      <c r="X789">
        <v>36</v>
      </c>
      <c r="Y789" s="48">
        <f t="shared" si="24"/>
        <v>172.66666666666666</v>
      </c>
      <c r="Z789">
        <v>181</v>
      </c>
      <c r="AA789">
        <f t="shared" si="25"/>
        <v>1</v>
      </c>
    </row>
    <row r="790" spans="1:27" x14ac:dyDescent="0.25">
      <c r="A790">
        <v>181</v>
      </c>
      <c r="B790">
        <v>2.33</v>
      </c>
      <c r="C790">
        <v>438</v>
      </c>
      <c r="E790" t="s">
        <v>26</v>
      </c>
      <c r="I790">
        <v>19.399999999999999</v>
      </c>
      <c r="K790">
        <v>82.6</v>
      </c>
      <c r="L790">
        <v>66.3</v>
      </c>
      <c r="M790">
        <v>53.1</v>
      </c>
      <c r="N790">
        <v>0.21</v>
      </c>
      <c r="O790">
        <v>0.53</v>
      </c>
      <c r="P790">
        <v>7.33</v>
      </c>
      <c r="Q790">
        <v>66</v>
      </c>
      <c r="R790" s="3">
        <v>44344</v>
      </c>
      <c r="S790">
        <v>20</v>
      </c>
      <c r="T790">
        <v>133</v>
      </c>
      <c r="U790">
        <v>85</v>
      </c>
      <c r="V790">
        <v>96</v>
      </c>
      <c r="W790">
        <v>3</v>
      </c>
      <c r="X790">
        <v>37.299999999999997</v>
      </c>
      <c r="Y790" s="48">
        <f t="shared" si="24"/>
        <v>101</v>
      </c>
      <c r="Z790">
        <v>181</v>
      </c>
      <c r="AA790">
        <f t="shared" si="25"/>
        <v>1</v>
      </c>
    </row>
    <row r="791" spans="1:27" x14ac:dyDescent="0.25">
      <c r="A791">
        <v>181</v>
      </c>
      <c r="B791">
        <v>2.5099999999999998</v>
      </c>
      <c r="C791">
        <v>442</v>
      </c>
      <c r="E791" t="s">
        <v>26</v>
      </c>
      <c r="I791">
        <v>22.3</v>
      </c>
      <c r="K791">
        <v>85.4</v>
      </c>
      <c r="L791">
        <v>53.1</v>
      </c>
      <c r="M791">
        <v>55.3</v>
      </c>
      <c r="N791">
        <v>0.21</v>
      </c>
      <c r="O791">
        <v>0.46</v>
      </c>
      <c r="P791">
        <v>7.38</v>
      </c>
      <c r="Q791">
        <v>66</v>
      </c>
      <c r="R791" s="3">
        <v>44345</v>
      </c>
      <c r="S791">
        <v>20</v>
      </c>
      <c r="T791">
        <v>133</v>
      </c>
      <c r="U791">
        <v>74</v>
      </c>
      <c r="V791">
        <v>74</v>
      </c>
      <c r="W791">
        <v>12</v>
      </c>
      <c r="X791">
        <v>38.4</v>
      </c>
      <c r="Y791" s="48">
        <f t="shared" si="24"/>
        <v>93.666666666666671</v>
      </c>
      <c r="Z791">
        <v>181</v>
      </c>
      <c r="AA791">
        <f t="shared" si="25"/>
        <v>1</v>
      </c>
    </row>
    <row r="792" spans="1:27" x14ac:dyDescent="0.25">
      <c r="A792">
        <v>181</v>
      </c>
      <c r="B792">
        <v>2.12</v>
      </c>
      <c r="C792">
        <v>397</v>
      </c>
      <c r="D792">
        <v>281</v>
      </c>
      <c r="E792" t="s">
        <v>26</v>
      </c>
      <c r="G792">
        <v>1251</v>
      </c>
      <c r="H792">
        <v>44</v>
      </c>
      <c r="I792">
        <v>27</v>
      </c>
      <c r="K792">
        <v>97</v>
      </c>
      <c r="L792">
        <v>59.3</v>
      </c>
      <c r="M792">
        <v>65.5</v>
      </c>
      <c r="N792">
        <v>0.21</v>
      </c>
      <c r="O792">
        <v>0.54</v>
      </c>
      <c r="P792">
        <v>7.36</v>
      </c>
      <c r="Q792">
        <v>66</v>
      </c>
      <c r="R792" s="3">
        <v>44346</v>
      </c>
      <c r="S792">
        <v>19</v>
      </c>
      <c r="T792">
        <v>110</v>
      </c>
      <c r="U792">
        <v>60</v>
      </c>
      <c r="V792">
        <v>300</v>
      </c>
      <c r="W792">
        <v>0</v>
      </c>
      <c r="X792">
        <v>37.799999999999997</v>
      </c>
      <c r="Y792" s="48">
        <f t="shared" si="24"/>
        <v>76.666666666666671</v>
      </c>
      <c r="Z792">
        <v>181</v>
      </c>
      <c r="AA792">
        <f t="shared" si="25"/>
        <v>1</v>
      </c>
    </row>
    <row r="793" spans="1:27" x14ac:dyDescent="0.25">
      <c r="A793">
        <v>181</v>
      </c>
      <c r="B793">
        <v>2.4300000000000002</v>
      </c>
      <c r="C793">
        <v>409</v>
      </c>
      <c r="E793" t="s">
        <v>26</v>
      </c>
      <c r="I793">
        <v>27.4</v>
      </c>
      <c r="K793">
        <v>88.3</v>
      </c>
      <c r="L793">
        <v>57.8</v>
      </c>
      <c r="M793">
        <v>56.4</v>
      </c>
      <c r="N793">
        <v>0.21</v>
      </c>
      <c r="O793">
        <v>0.52</v>
      </c>
      <c r="P793">
        <v>7.36</v>
      </c>
      <c r="Q793">
        <v>66</v>
      </c>
      <c r="R793" s="3">
        <v>44347</v>
      </c>
      <c r="S793">
        <v>17</v>
      </c>
      <c r="T793">
        <v>149</v>
      </c>
      <c r="U793">
        <v>90</v>
      </c>
      <c r="V793">
        <v>119</v>
      </c>
      <c r="W793">
        <v>12</v>
      </c>
      <c r="Y793" s="48">
        <f t="shared" si="24"/>
        <v>109.66666666666667</v>
      </c>
      <c r="Z793">
        <v>181</v>
      </c>
      <c r="AA793">
        <f t="shared" si="25"/>
        <v>1</v>
      </c>
    </row>
    <row r="794" spans="1:27" x14ac:dyDescent="0.25">
      <c r="A794">
        <v>181</v>
      </c>
      <c r="B794">
        <v>1.79</v>
      </c>
      <c r="C794">
        <v>300</v>
      </c>
      <c r="E794" t="s">
        <v>26</v>
      </c>
      <c r="I794">
        <v>25.5</v>
      </c>
      <c r="J794">
        <v>0.22</v>
      </c>
      <c r="K794">
        <v>92.6</v>
      </c>
      <c r="L794">
        <v>52</v>
      </c>
      <c r="M794">
        <v>63</v>
      </c>
      <c r="N794">
        <v>0.21</v>
      </c>
      <c r="O794">
        <v>0.56000000000000005</v>
      </c>
      <c r="P794">
        <v>7.43</v>
      </c>
      <c r="Q794">
        <v>66</v>
      </c>
      <c r="R794" s="3">
        <v>44348</v>
      </c>
      <c r="S794">
        <v>18</v>
      </c>
      <c r="T794">
        <v>96</v>
      </c>
      <c r="U794">
        <v>63</v>
      </c>
      <c r="V794">
        <v>75</v>
      </c>
      <c r="W794">
        <v>15</v>
      </c>
      <c r="X794">
        <v>37.799999999999997</v>
      </c>
      <c r="Y794" s="48">
        <f t="shared" si="24"/>
        <v>74</v>
      </c>
      <c r="Z794">
        <v>181</v>
      </c>
      <c r="AA794">
        <f t="shared" si="25"/>
        <v>1</v>
      </c>
    </row>
    <row r="795" spans="1:27" x14ac:dyDescent="0.25">
      <c r="A795">
        <v>181</v>
      </c>
      <c r="B795">
        <v>1.9</v>
      </c>
      <c r="C795">
        <v>297</v>
      </c>
      <c r="E795" t="s">
        <v>26</v>
      </c>
      <c r="I795">
        <v>30.2</v>
      </c>
      <c r="K795">
        <v>95.7</v>
      </c>
      <c r="L795">
        <v>52.8</v>
      </c>
      <c r="M795">
        <v>62.1</v>
      </c>
      <c r="N795">
        <v>0.21</v>
      </c>
      <c r="O795">
        <v>0.49</v>
      </c>
      <c r="P795">
        <v>7.37</v>
      </c>
      <c r="Q795">
        <v>66</v>
      </c>
      <c r="R795" s="3">
        <v>44350</v>
      </c>
      <c r="S795">
        <v>21</v>
      </c>
      <c r="T795">
        <v>90</v>
      </c>
      <c r="U795">
        <v>65</v>
      </c>
      <c r="V795">
        <v>90</v>
      </c>
      <c r="W795">
        <v>13</v>
      </c>
      <c r="X795">
        <v>38.4</v>
      </c>
      <c r="Y795" s="48">
        <f t="shared" si="24"/>
        <v>73.333333333333329</v>
      </c>
      <c r="Z795">
        <v>181</v>
      </c>
      <c r="AA795">
        <f t="shared" si="25"/>
        <v>1</v>
      </c>
    </row>
    <row r="796" spans="1:27" x14ac:dyDescent="0.25">
      <c r="A796">
        <v>181</v>
      </c>
      <c r="B796">
        <v>1.4</v>
      </c>
      <c r="C796">
        <v>247</v>
      </c>
      <c r="E796" t="s">
        <v>26</v>
      </c>
      <c r="I796">
        <v>17.899999999999999</v>
      </c>
      <c r="K796">
        <v>64.5</v>
      </c>
      <c r="L796">
        <v>50.7</v>
      </c>
      <c r="M796">
        <v>38.700000000000003</v>
      </c>
      <c r="N796">
        <v>0.21</v>
      </c>
      <c r="O796">
        <v>0.48</v>
      </c>
      <c r="P796">
        <v>7.38</v>
      </c>
      <c r="Q796">
        <v>66</v>
      </c>
      <c r="R796" s="3">
        <v>44352</v>
      </c>
      <c r="S796">
        <v>20</v>
      </c>
      <c r="T796">
        <v>120</v>
      </c>
      <c r="U796">
        <v>70</v>
      </c>
      <c r="V796">
        <v>70</v>
      </c>
      <c r="W796">
        <v>13</v>
      </c>
      <c r="X796">
        <v>39</v>
      </c>
      <c r="Y796" s="48">
        <f t="shared" si="24"/>
        <v>86.666666666666671</v>
      </c>
      <c r="Z796">
        <v>181</v>
      </c>
      <c r="AA796">
        <f t="shared" si="25"/>
        <v>1</v>
      </c>
    </row>
    <row r="797" spans="1:27" x14ac:dyDescent="0.25">
      <c r="A797">
        <v>181</v>
      </c>
      <c r="B797">
        <v>2.13</v>
      </c>
      <c r="C797">
        <v>229</v>
      </c>
      <c r="E797" t="s">
        <v>26</v>
      </c>
      <c r="I797">
        <v>19.7</v>
      </c>
      <c r="K797">
        <v>67.3</v>
      </c>
      <c r="L797">
        <v>51.5</v>
      </c>
      <c r="M797">
        <v>40.9</v>
      </c>
      <c r="N797">
        <v>0.21</v>
      </c>
      <c r="O797">
        <v>0.5</v>
      </c>
      <c r="P797">
        <v>7.35</v>
      </c>
      <c r="Q797">
        <v>66</v>
      </c>
      <c r="R797" s="3">
        <v>44353</v>
      </c>
      <c r="S797">
        <v>32</v>
      </c>
      <c r="T797">
        <v>109</v>
      </c>
      <c r="U797">
        <v>78</v>
      </c>
      <c r="V797">
        <v>78</v>
      </c>
      <c r="W797">
        <v>0</v>
      </c>
      <c r="X797">
        <v>38.299999999999997</v>
      </c>
      <c r="Y797" s="48">
        <f t="shared" si="24"/>
        <v>88.333333333333329</v>
      </c>
      <c r="Z797">
        <v>181</v>
      </c>
      <c r="AA797">
        <f t="shared" si="25"/>
        <v>1</v>
      </c>
    </row>
    <row r="798" spans="1:27" x14ac:dyDescent="0.25">
      <c r="A798">
        <v>181</v>
      </c>
      <c r="B798">
        <v>2.12</v>
      </c>
      <c r="C798">
        <v>250</v>
      </c>
      <c r="E798" t="s">
        <v>26</v>
      </c>
      <c r="I798">
        <v>21.1</v>
      </c>
      <c r="K798">
        <v>92.7</v>
      </c>
      <c r="L798">
        <v>45.3</v>
      </c>
      <c r="M798">
        <v>68.2</v>
      </c>
      <c r="N798">
        <v>0.21</v>
      </c>
      <c r="P798">
        <v>7.39</v>
      </c>
      <c r="Q798">
        <v>66</v>
      </c>
      <c r="R798" s="3">
        <v>44354</v>
      </c>
      <c r="S798">
        <v>30</v>
      </c>
      <c r="T798">
        <v>123</v>
      </c>
      <c r="U798">
        <v>78</v>
      </c>
      <c r="V798">
        <v>114</v>
      </c>
      <c r="W798">
        <v>15</v>
      </c>
      <c r="X798">
        <v>39</v>
      </c>
      <c r="Y798" s="48">
        <f t="shared" si="24"/>
        <v>93</v>
      </c>
      <c r="Z798">
        <v>181</v>
      </c>
      <c r="AA798">
        <f t="shared" si="25"/>
        <v>1</v>
      </c>
    </row>
    <row r="799" spans="1:27" x14ac:dyDescent="0.25">
      <c r="A799">
        <v>181</v>
      </c>
      <c r="B799">
        <v>3.2</v>
      </c>
      <c r="C799">
        <v>312</v>
      </c>
      <c r="E799" t="s">
        <v>26</v>
      </c>
      <c r="I799">
        <v>17.5</v>
      </c>
      <c r="K799">
        <v>91.2</v>
      </c>
      <c r="L799">
        <v>53.2</v>
      </c>
      <c r="M799">
        <v>68.3</v>
      </c>
      <c r="N799">
        <v>0.21</v>
      </c>
      <c r="O799">
        <v>0.44</v>
      </c>
      <c r="P799">
        <v>7.32</v>
      </c>
      <c r="Q799">
        <v>66</v>
      </c>
      <c r="R799" s="3">
        <v>44355</v>
      </c>
      <c r="S799">
        <v>18</v>
      </c>
      <c r="T799">
        <v>127</v>
      </c>
      <c r="U799">
        <v>80</v>
      </c>
      <c r="V799">
        <v>105</v>
      </c>
      <c r="W799">
        <v>15</v>
      </c>
      <c r="X799">
        <v>38.700000000000003</v>
      </c>
      <c r="Y799" s="48">
        <f t="shared" si="24"/>
        <v>95.666666666666671</v>
      </c>
      <c r="Z799">
        <v>181</v>
      </c>
      <c r="AA799">
        <f t="shared" si="25"/>
        <v>1</v>
      </c>
    </row>
    <row r="800" spans="1:27" x14ac:dyDescent="0.25">
      <c r="A800">
        <v>181</v>
      </c>
      <c r="B800">
        <v>1.62</v>
      </c>
      <c r="C800">
        <v>256</v>
      </c>
      <c r="E800" t="s">
        <v>26</v>
      </c>
      <c r="I800">
        <v>16.600000000000001</v>
      </c>
      <c r="K800">
        <v>88.7</v>
      </c>
      <c r="L800">
        <v>50</v>
      </c>
      <c r="M800">
        <v>58.7</v>
      </c>
      <c r="N800">
        <v>0.21</v>
      </c>
      <c r="O800">
        <v>0.41</v>
      </c>
      <c r="P800">
        <v>7.37</v>
      </c>
      <c r="Q800">
        <v>66</v>
      </c>
      <c r="R800" s="3">
        <v>44357</v>
      </c>
      <c r="S800">
        <v>18</v>
      </c>
      <c r="T800">
        <v>114</v>
      </c>
      <c r="U800">
        <v>60</v>
      </c>
      <c r="V800">
        <v>85</v>
      </c>
      <c r="W800">
        <v>15</v>
      </c>
      <c r="X800">
        <v>37.9</v>
      </c>
      <c r="Y800" s="48">
        <f t="shared" si="24"/>
        <v>78</v>
      </c>
      <c r="Z800">
        <v>181</v>
      </c>
      <c r="AA800">
        <f t="shared" si="25"/>
        <v>1</v>
      </c>
    </row>
    <row r="801" spans="1:27" x14ac:dyDescent="0.25">
      <c r="A801">
        <v>181</v>
      </c>
      <c r="B801">
        <v>1.61</v>
      </c>
      <c r="C801">
        <v>279</v>
      </c>
      <c r="E801" t="s">
        <v>26</v>
      </c>
      <c r="I801">
        <v>16.600000000000001</v>
      </c>
      <c r="J801">
        <v>14.7</v>
      </c>
      <c r="K801">
        <v>99</v>
      </c>
      <c r="L801">
        <v>48.8</v>
      </c>
      <c r="M801">
        <v>65.900000000000006</v>
      </c>
      <c r="N801">
        <v>0.21</v>
      </c>
      <c r="O801">
        <v>0.46</v>
      </c>
      <c r="P801">
        <v>7.38</v>
      </c>
      <c r="Q801">
        <v>66</v>
      </c>
      <c r="R801" s="3">
        <v>44358</v>
      </c>
      <c r="S801">
        <v>23</v>
      </c>
      <c r="T801">
        <v>110</v>
      </c>
      <c r="U801">
        <v>56</v>
      </c>
      <c r="V801">
        <v>116</v>
      </c>
      <c r="W801">
        <v>15</v>
      </c>
      <c r="X801">
        <v>37.6</v>
      </c>
      <c r="Y801" s="48">
        <f t="shared" si="24"/>
        <v>74</v>
      </c>
      <c r="Z801">
        <v>181</v>
      </c>
      <c r="AA801">
        <f t="shared" si="25"/>
        <v>1</v>
      </c>
    </row>
    <row r="802" spans="1:27" x14ac:dyDescent="0.25">
      <c r="A802">
        <v>184</v>
      </c>
      <c r="B802">
        <v>0.56000000000000005</v>
      </c>
      <c r="C802">
        <v>184</v>
      </c>
      <c r="D802">
        <v>343</v>
      </c>
      <c r="E802" t="s">
        <v>26</v>
      </c>
      <c r="F802">
        <v>0.74</v>
      </c>
      <c r="G802">
        <v>2573</v>
      </c>
      <c r="I802">
        <v>12.5</v>
      </c>
      <c r="K802">
        <v>57.6</v>
      </c>
      <c r="L802">
        <v>37.5</v>
      </c>
      <c r="M802">
        <v>91.6</v>
      </c>
      <c r="N802">
        <v>0.21</v>
      </c>
      <c r="O802">
        <v>0.71</v>
      </c>
      <c r="P802">
        <v>7.4</v>
      </c>
      <c r="Q802">
        <v>72</v>
      </c>
      <c r="R802" s="3">
        <v>44307</v>
      </c>
      <c r="S802">
        <v>16</v>
      </c>
      <c r="T802">
        <v>118</v>
      </c>
      <c r="U802">
        <v>64</v>
      </c>
      <c r="V802">
        <v>69</v>
      </c>
      <c r="W802">
        <v>15</v>
      </c>
      <c r="X802">
        <v>36.799999999999997</v>
      </c>
      <c r="Y802" s="48">
        <f t="shared" si="24"/>
        <v>82</v>
      </c>
      <c r="Z802">
        <v>184</v>
      </c>
      <c r="AA802">
        <f t="shared" si="25"/>
        <v>1</v>
      </c>
    </row>
    <row r="803" spans="1:27" x14ac:dyDescent="0.25">
      <c r="A803">
        <v>184</v>
      </c>
      <c r="B803">
        <v>0.69</v>
      </c>
      <c r="C803">
        <v>114</v>
      </c>
      <c r="D803">
        <v>346</v>
      </c>
      <c r="E803" t="s">
        <v>26</v>
      </c>
      <c r="F803">
        <v>0.93</v>
      </c>
      <c r="H803">
        <v>13.5</v>
      </c>
      <c r="I803">
        <v>12.8</v>
      </c>
      <c r="J803">
        <v>0.36</v>
      </c>
      <c r="K803">
        <v>67</v>
      </c>
      <c r="L803">
        <v>46.9</v>
      </c>
      <c r="M803">
        <v>36</v>
      </c>
      <c r="N803">
        <v>0.21</v>
      </c>
      <c r="O803">
        <v>0.63</v>
      </c>
      <c r="P803">
        <v>7.39</v>
      </c>
      <c r="Q803">
        <v>72</v>
      </c>
      <c r="R803" s="3">
        <v>44307</v>
      </c>
      <c r="S803">
        <v>20</v>
      </c>
      <c r="T803">
        <v>93</v>
      </c>
      <c r="U803">
        <v>50</v>
      </c>
      <c r="V803">
        <v>85</v>
      </c>
      <c r="W803">
        <v>3</v>
      </c>
      <c r="X803">
        <v>36</v>
      </c>
      <c r="Y803" s="48">
        <f t="shared" si="24"/>
        <v>64.333333333333329</v>
      </c>
      <c r="Z803">
        <v>184</v>
      </c>
      <c r="AA803">
        <f t="shared" si="25"/>
        <v>1</v>
      </c>
    </row>
    <row r="804" spans="1:27" x14ac:dyDescent="0.25">
      <c r="A804">
        <v>184</v>
      </c>
      <c r="B804">
        <v>0.66</v>
      </c>
      <c r="C804">
        <v>10.1</v>
      </c>
      <c r="E804" t="s">
        <v>26</v>
      </c>
      <c r="I804">
        <v>14.7</v>
      </c>
      <c r="K804">
        <v>68.2</v>
      </c>
      <c r="L804">
        <v>46.3</v>
      </c>
      <c r="M804">
        <v>34.6</v>
      </c>
      <c r="N804">
        <v>0.21</v>
      </c>
      <c r="O804">
        <v>0.72</v>
      </c>
      <c r="P804">
        <v>7.41</v>
      </c>
      <c r="Q804">
        <v>72</v>
      </c>
      <c r="R804" s="3">
        <v>44309</v>
      </c>
      <c r="S804">
        <v>21</v>
      </c>
      <c r="T804">
        <v>113</v>
      </c>
      <c r="U804">
        <v>67</v>
      </c>
      <c r="V804">
        <v>51</v>
      </c>
      <c r="W804">
        <v>3</v>
      </c>
      <c r="X804">
        <v>34.799999999999997</v>
      </c>
      <c r="Y804" s="48">
        <f t="shared" si="24"/>
        <v>82.333333333333329</v>
      </c>
      <c r="Z804">
        <v>184</v>
      </c>
      <c r="AA804">
        <f t="shared" si="25"/>
        <v>1</v>
      </c>
    </row>
    <row r="805" spans="1:27" x14ac:dyDescent="0.25">
      <c r="A805">
        <v>184</v>
      </c>
      <c r="B805">
        <v>0.75</v>
      </c>
      <c r="C805">
        <v>414</v>
      </c>
      <c r="D805">
        <v>267</v>
      </c>
      <c r="E805" t="s">
        <v>26</v>
      </c>
      <c r="G805">
        <v>2345</v>
      </c>
      <c r="I805">
        <v>15.6</v>
      </c>
      <c r="J805">
        <v>0.9</v>
      </c>
      <c r="K805">
        <v>95.6</v>
      </c>
      <c r="L805">
        <v>31.1</v>
      </c>
      <c r="M805">
        <v>74.2</v>
      </c>
      <c r="N805">
        <v>0.21</v>
      </c>
      <c r="O805">
        <v>0.75</v>
      </c>
      <c r="P805">
        <v>7.48</v>
      </c>
      <c r="Q805">
        <v>72</v>
      </c>
      <c r="R805" s="3">
        <v>44309</v>
      </c>
      <c r="S805">
        <v>22</v>
      </c>
      <c r="T805">
        <v>131</v>
      </c>
      <c r="U805">
        <v>70</v>
      </c>
      <c r="V805">
        <v>48</v>
      </c>
      <c r="W805">
        <v>0</v>
      </c>
      <c r="X805">
        <v>35</v>
      </c>
      <c r="Y805" s="48">
        <f t="shared" si="24"/>
        <v>90.333333333333329</v>
      </c>
      <c r="Z805">
        <v>184</v>
      </c>
      <c r="AA805">
        <f t="shared" si="25"/>
        <v>1</v>
      </c>
    </row>
    <row r="806" spans="1:27" x14ac:dyDescent="0.25">
      <c r="A806">
        <v>184</v>
      </c>
      <c r="B806">
        <v>1.65</v>
      </c>
      <c r="C806">
        <v>372</v>
      </c>
      <c r="D806">
        <v>276</v>
      </c>
      <c r="E806" t="s">
        <v>26</v>
      </c>
      <c r="G806">
        <v>1822</v>
      </c>
      <c r="H806">
        <v>22.21</v>
      </c>
      <c r="I806">
        <v>19.8</v>
      </c>
      <c r="K806">
        <v>95.5</v>
      </c>
      <c r="L806">
        <v>33.6</v>
      </c>
      <c r="M806">
        <v>73.8</v>
      </c>
      <c r="N806">
        <v>0.21</v>
      </c>
      <c r="O806">
        <v>0.72</v>
      </c>
      <c r="P806">
        <v>7.45</v>
      </c>
      <c r="Q806">
        <v>72</v>
      </c>
      <c r="R806" s="3">
        <v>44311</v>
      </c>
      <c r="S806">
        <v>18</v>
      </c>
      <c r="T806">
        <v>111</v>
      </c>
      <c r="U806">
        <v>63</v>
      </c>
      <c r="V806">
        <v>63</v>
      </c>
      <c r="W806">
        <v>3</v>
      </c>
      <c r="X806">
        <v>35.1</v>
      </c>
      <c r="Y806" s="48">
        <f t="shared" si="24"/>
        <v>79</v>
      </c>
      <c r="Z806">
        <v>184</v>
      </c>
      <c r="AA806">
        <f t="shared" si="25"/>
        <v>1</v>
      </c>
    </row>
    <row r="807" spans="1:27" x14ac:dyDescent="0.25">
      <c r="A807">
        <v>184</v>
      </c>
      <c r="B807">
        <v>1.03</v>
      </c>
      <c r="C807">
        <v>388</v>
      </c>
      <c r="E807" t="s">
        <v>26</v>
      </c>
      <c r="G807">
        <v>1292</v>
      </c>
      <c r="I807">
        <v>14.8</v>
      </c>
      <c r="K807">
        <v>72</v>
      </c>
      <c r="L807">
        <v>53</v>
      </c>
      <c r="M807">
        <v>37.700000000000003</v>
      </c>
      <c r="N807">
        <v>0.21</v>
      </c>
      <c r="O807">
        <v>0.73</v>
      </c>
      <c r="P807">
        <v>7.4</v>
      </c>
      <c r="Q807">
        <v>72</v>
      </c>
      <c r="R807" s="3">
        <v>44313</v>
      </c>
      <c r="S807">
        <v>18</v>
      </c>
      <c r="T807">
        <v>118</v>
      </c>
      <c r="U807">
        <v>57</v>
      </c>
      <c r="V807">
        <v>86</v>
      </c>
      <c r="W807">
        <v>3</v>
      </c>
      <c r="X807">
        <v>37.5</v>
      </c>
      <c r="Y807" s="48">
        <f t="shared" si="24"/>
        <v>77.333333333333329</v>
      </c>
      <c r="Z807">
        <v>184</v>
      </c>
      <c r="AA807">
        <f t="shared" si="25"/>
        <v>1</v>
      </c>
    </row>
    <row r="808" spans="1:27" x14ac:dyDescent="0.25">
      <c r="A808">
        <v>184</v>
      </c>
      <c r="B808">
        <v>1.04</v>
      </c>
      <c r="C808">
        <v>421</v>
      </c>
      <c r="E808" t="s">
        <v>26</v>
      </c>
      <c r="F808">
        <v>1.62</v>
      </c>
      <c r="G808">
        <v>1193</v>
      </c>
      <c r="H808">
        <v>16.3</v>
      </c>
      <c r="I808">
        <v>17.399999999999999</v>
      </c>
      <c r="K808">
        <v>76.900000000000006</v>
      </c>
      <c r="L808">
        <v>59</v>
      </c>
      <c r="M808">
        <v>40.799999999999997</v>
      </c>
      <c r="N808">
        <v>0.21</v>
      </c>
      <c r="O808">
        <v>0.66</v>
      </c>
      <c r="P808">
        <v>7.35</v>
      </c>
      <c r="Q808">
        <v>72</v>
      </c>
      <c r="R808" s="3">
        <v>44315</v>
      </c>
      <c r="S808">
        <v>14</v>
      </c>
      <c r="T808">
        <v>127</v>
      </c>
      <c r="U808">
        <v>73</v>
      </c>
      <c r="V808">
        <v>78</v>
      </c>
      <c r="W808">
        <v>8</v>
      </c>
      <c r="X808">
        <v>35</v>
      </c>
      <c r="Y808" s="48">
        <f t="shared" si="24"/>
        <v>91</v>
      </c>
      <c r="Z808">
        <v>184</v>
      </c>
      <c r="AA808">
        <f t="shared" si="25"/>
        <v>1</v>
      </c>
    </row>
    <row r="809" spans="1:27" x14ac:dyDescent="0.25">
      <c r="A809">
        <v>184</v>
      </c>
      <c r="B809">
        <v>1.1599999999999999</v>
      </c>
      <c r="C809">
        <v>377</v>
      </c>
      <c r="E809" t="s">
        <v>26</v>
      </c>
      <c r="I809">
        <v>14.7</v>
      </c>
      <c r="J809">
        <v>0.32</v>
      </c>
      <c r="K809">
        <v>57.6</v>
      </c>
      <c r="L809">
        <v>67.3</v>
      </c>
      <c r="M809">
        <v>31</v>
      </c>
      <c r="N809">
        <v>0.21</v>
      </c>
      <c r="O809">
        <v>0.69</v>
      </c>
      <c r="P809">
        <v>7.32</v>
      </c>
      <c r="Q809">
        <v>72</v>
      </c>
      <c r="R809" s="3">
        <v>44315</v>
      </c>
      <c r="S809">
        <v>14</v>
      </c>
      <c r="T809">
        <v>127</v>
      </c>
      <c r="U809">
        <v>73</v>
      </c>
      <c r="V809">
        <v>78</v>
      </c>
      <c r="W809">
        <v>8</v>
      </c>
      <c r="X809">
        <v>35.4</v>
      </c>
      <c r="Y809" s="48">
        <f t="shared" si="24"/>
        <v>91</v>
      </c>
      <c r="Z809">
        <v>184</v>
      </c>
      <c r="AA809">
        <f t="shared" si="25"/>
        <v>1</v>
      </c>
    </row>
    <row r="810" spans="1:27" x14ac:dyDescent="0.25">
      <c r="A810">
        <v>184</v>
      </c>
      <c r="B810">
        <v>1.1499999999999999</v>
      </c>
      <c r="C810">
        <v>372</v>
      </c>
      <c r="E810" t="s">
        <v>26</v>
      </c>
      <c r="I810">
        <v>15.7</v>
      </c>
      <c r="K810">
        <v>92.1</v>
      </c>
      <c r="L810">
        <v>58</v>
      </c>
      <c r="M810">
        <v>62.1</v>
      </c>
      <c r="N810">
        <v>0.21</v>
      </c>
      <c r="O810">
        <v>0.64</v>
      </c>
      <c r="P810">
        <v>7.35</v>
      </c>
      <c r="Q810">
        <v>72</v>
      </c>
      <c r="R810" s="3">
        <v>44317</v>
      </c>
      <c r="S810">
        <v>20</v>
      </c>
      <c r="T810">
        <v>132</v>
      </c>
      <c r="U810">
        <v>56</v>
      </c>
      <c r="V810">
        <v>74</v>
      </c>
      <c r="W810">
        <v>10</v>
      </c>
      <c r="X810">
        <v>37</v>
      </c>
      <c r="Y810" s="48">
        <f t="shared" si="24"/>
        <v>81.333333333333329</v>
      </c>
      <c r="Z810">
        <v>184</v>
      </c>
      <c r="AA810">
        <f t="shared" si="25"/>
        <v>1</v>
      </c>
    </row>
    <row r="811" spans="1:27" x14ac:dyDescent="0.25">
      <c r="A811">
        <v>184</v>
      </c>
      <c r="B811">
        <v>1.37</v>
      </c>
      <c r="C811">
        <v>396</v>
      </c>
      <c r="E811" t="s">
        <v>26</v>
      </c>
      <c r="I811">
        <v>17.7</v>
      </c>
      <c r="J811">
        <v>0.28999999999999998</v>
      </c>
      <c r="K811">
        <v>89.1</v>
      </c>
      <c r="L811">
        <v>55.1</v>
      </c>
      <c r="M811">
        <v>53.1</v>
      </c>
      <c r="N811">
        <v>0.21</v>
      </c>
      <c r="O811">
        <v>0.57999999999999996</v>
      </c>
      <c r="P811">
        <v>7.4</v>
      </c>
      <c r="Q811">
        <v>72</v>
      </c>
      <c r="R811" s="3">
        <v>44319</v>
      </c>
      <c r="S811">
        <v>16</v>
      </c>
      <c r="T811">
        <v>162</v>
      </c>
      <c r="U811">
        <v>66</v>
      </c>
      <c r="V811">
        <v>94</v>
      </c>
      <c r="W811">
        <v>0</v>
      </c>
      <c r="X811">
        <v>35.200000000000003</v>
      </c>
      <c r="Y811" s="48">
        <f t="shared" si="24"/>
        <v>98</v>
      </c>
      <c r="Z811">
        <v>184</v>
      </c>
      <c r="AA811">
        <f t="shared" si="25"/>
        <v>1</v>
      </c>
    </row>
    <row r="812" spans="1:27" x14ac:dyDescent="0.25">
      <c r="A812">
        <v>184</v>
      </c>
      <c r="B812">
        <v>0.51</v>
      </c>
      <c r="C812">
        <v>381</v>
      </c>
      <c r="E812" t="s">
        <v>26</v>
      </c>
      <c r="I812">
        <v>21.5</v>
      </c>
      <c r="J812">
        <v>0.35</v>
      </c>
      <c r="K812">
        <v>88.3</v>
      </c>
      <c r="L812">
        <v>66.7</v>
      </c>
      <c r="M812">
        <v>56.3</v>
      </c>
      <c r="N812">
        <v>0.21</v>
      </c>
      <c r="O812">
        <v>0.67</v>
      </c>
      <c r="P812">
        <v>7.32</v>
      </c>
      <c r="Q812">
        <v>72</v>
      </c>
      <c r="R812" s="3">
        <v>44321</v>
      </c>
      <c r="S812">
        <v>13</v>
      </c>
      <c r="T812">
        <v>101</v>
      </c>
      <c r="U812">
        <v>63</v>
      </c>
      <c r="V812">
        <v>99</v>
      </c>
      <c r="W812">
        <v>10</v>
      </c>
      <c r="X812">
        <v>37.5</v>
      </c>
      <c r="Y812" s="48">
        <f t="shared" si="24"/>
        <v>75.666666666666671</v>
      </c>
      <c r="Z812">
        <v>184</v>
      </c>
      <c r="AA812">
        <f t="shared" si="25"/>
        <v>1</v>
      </c>
    </row>
    <row r="813" spans="1:27" x14ac:dyDescent="0.25">
      <c r="A813">
        <v>184</v>
      </c>
      <c r="B813">
        <v>1.05</v>
      </c>
      <c r="C813">
        <v>346</v>
      </c>
      <c r="E813" t="s">
        <v>26</v>
      </c>
      <c r="I813">
        <v>18</v>
      </c>
      <c r="J813">
        <v>0.31</v>
      </c>
      <c r="K813">
        <v>92.1</v>
      </c>
      <c r="L813">
        <v>64.099999999999994</v>
      </c>
      <c r="M813">
        <v>62.8</v>
      </c>
      <c r="N813">
        <v>0.21</v>
      </c>
      <c r="O813">
        <v>0.55000000000000004</v>
      </c>
      <c r="P813">
        <v>7.36</v>
      </c>
      <c r="Q813">
        <v>72</v>
      </c>
      <c r="R813" s="3">
        <v>44323</v>
      </c>
      <c r="S813">
        <v>20</v>
      </c>
      <c r="T813">
        <v>114</v>
      </c>
      <c r="U813">
        <v>71</v>
      </c>
      <c r="V813">
        <v>85</v>
      </c>
      <c r="W813">
        <v>3</v>
      </c>
      <c r="X813">
        <v>35.799999999999997</v>
      </c>
      <c r="Y813" s="48">
        <f t="shared" si="24"/>
        <v>85.333333333333329</v>
      </c>
      <c r="Z813">
        <v>184</v>
      </c>
      <c r="AA813">
        <f t="shared" si="25"/>
        <v>1</v>
      </c>
    </row>
    <row r="814" spans="1:27" x14ac:dyDescent="0.25">
      <c r="A814">
        <v>184</v>
      </c>
      <c r="B814">
        <v>0.99</v>
      </c>
      <c r="C814">
        <v>397</v>
      </c>
      <c r="D814">
        <v>194</v>
      </c>
      <c r="E814" t="s">
        <v>26</v>
      </c>
      <c r="G814">
        <v>874</v>
      </c>
      <c r="H814">
        <v>15</v>
      </c>
      <c r="I814">
        <v>19.2</v>
      </c>
      <c r="J814">
        <v>0.28999999999999998</v>
      </c>
      <c r="K814">
        <v>71</v>
      </c>
      <c r="L814">
        <v>53.4</v>
      </c>
      <c r="M814">
        <v>34.5</v>
      </c>
      <c r="N814">
        <v>0.21</v>
      </c>
      <c r="O814">
        <v>0.56999999999999995</v>
      </c>
      <c r="P814">
        <v>7.45</v>
      </c>
      <c r="Q814">
        <v>72</v>
      </c>
      <c r="R814" s="3">
        <v>44323</v>
      </c>
      <c r="S814">
        <v>20</v>
      </c>
      <c r="T814">
        <v>141</v>
      </c>
      <c r="U814">
        <v>90</v>
      </c>
      <c r="V814">
        <v>74</v>
      </c>
      <c r="W814">
        <v>3</v>
      </c>
      <c r="X814">
        <v>35.9</v>
      </c>
      <c r="Y814" s="48">
        <f t="shared" si="24"/>
        <v>107</v>
      </c>
      <c r="Z814">
        <v>184</v>
      </c>
      <c r="AA814">
        <f t="shared" si="25"/>
        <v>1</v>
      </c>
    </row>
    <row r="815" spans="1:27" x14ac:dyDescent="0.25">
      <c r="A815">
        <v>184</v>
      </c>
      <c r="B815">
        <v>1.45</v>
      </c>
      <c r="C815">
        <v>454</v>
      </c>
      <c r="E815" t="s">
        <v>26</v>
      </c>
      <c r="I815">
        <v>14.3</v>
      </c>
      <c r="J815">
        <v>0.39</v>
      </c>
      <c r="K815">
        <v>68.099999999999994</v>
      </c>
      <c r="L815">
        <v>48.7</v>
      </c>
      <c r="M815">
        <v>37.1</v>
      </c>
      <c r="N815">
        <v>0.21</v>
      </c>
      <c r="O815">
        <v>0.69</v>
      </c>
      <c r="P815">
        <v>7.41</v>
      </c>
      <c r="Q815">
        <v>72</v>
      </c>
      <c r="R815" s="3">
        <v>44325</v>
      </c>
      <c r="S815">
        <v>19</v>
      </c>
      <c r="T815">
        <v>120</v>
      </c>
      <c r="U815">
        <v>73</v>
      </c>
      <c r="V815">
        <v>99</v>
      </c>
      <c r="W815">
        <v>0</v>
      </c>
      <c r="X815">
        <v>35.799999999999997</v>
      </c>
      <c r="Y815" s="48">
        <f t="shared" si="24"/>
        <v>88.666666666666671</v>
      </c>
      <c r="Z815">
        <v>184</v>
      </c>
      <c r="AA815">
        <f t="shared" si="25"/>
        <v>1</v>
      </c>
    </row>
    <row r="816" spans="1:27" x14ac:dyDescent="0.25">
      <c r="A816">
        <v>184</v>
      </c>
      <c r="B816">
        <v>1.99</v>
      </c>
      <c r="C816">
        <v>484</v>
      </c>
      <c r="E816" t="s">
        <v>26</v>
      </c>
      <c r="I816">
        <v>17.8</v>
      </c>
      <c r="K816">
        <v>83.4</v>
      </c>
      <c r="L816">
        <v>42.6</v>
      </c>
      <c r="M816">
        <v>47.8</v>
      </c>
      <c r="N816">
        <v>0.21</v>
      </c>
      <c r="O816">
        <v>0.68</v>
      </c>
      <c r="P816">
        <v>7.44</v>
      </c>
      <c r="Q816">
        <v>72</v>
      </c>
      <c r="R816" s="3">
        <v>44327</v>
      </c>
      <c r="S816">
        <v>21</v>
      </c>
      <c r="T816">
        <v>121</v>
      </c>
      <c r="U816">
        <v>67</v>
      </c>
      <c r="V816">
        <v>89</v>
      </c>
      <c r="W816">
        <v>0</v>
      </c>
      <c r="X816">
        <v>36</v>
      </c>
      <c r="Y816" s="48">
        <f t="shared" si="24"/>
        <v>85</v>
      </c>
      <c r="Z816">
        <v>184</v>
      </c>
      <c r="AA816">
        <f t="shared" si="25"/>
        <v>1</v>
      </c>
    </row>
    <row r="817" spans="1:27" x14ac:dyDescent="0.25">
      <c r="A817">
        <v>185</v>
      </c>
      <c r="B817">
        <v>2.58</v>
      </c>
      <c r="C817">
        <v>156</v>
      </c>
      <c r="E817" t="s">
        <v>26</v>
      </c>
      <c r="F817">
        <v>2.25</v>
      </c>
      <c r="G817">
        <v>1432</v>
      </c>
      <c r="H817">
        <v>15.4</v>
      </c>
      <c r="I817">
        <v>16.100000000000001</v>
      </c>
      <c r="J817">
        <v>2.5499999999999998</v>
      </c>
      <c r="K817">
        <v>72.7</v>
      </c>
      <c r="L817">
        <v>57.1</v>
      </c>
      <c r="M817">
        <v>43.7</v>
      </c>
      <c r="N817">
        <v>0.21</v>
      </c>
      <c r="O817">
        <v>1.69</v>
      </c>
      <c r="P817">
        <v>7.25</v>
      </c>
      <c r="Q817">
        <v>36</v>
      </c>
      <c r="R817" s="3">
        <v>44308</v>
      </c>
      <c r="S817">
        <v>20</v>
      </c>
      <c r="T817">
        <v>109</v>
      </c>
      <c r="U817">
        <v>69</v>
      </c>
      <c r="V817">
        <v>88</v>
      </c>
      <c r="W817">
        <v>0</v>
      </c>
      <c r="X817">
        <v>37.5</v>
      </c>
      <c r="Y817" s="48">
        <f t="shared" si="24"/>
        <v>82.333333333333329</v>
      </c>
      <c r="Z817">
        <v>185</v>
      </c>
      <c r="AA817">
        <f t="shared" si="25"/>
        <v>1</v>
      </c>
    </row>
    <row r="818" spans="1:27" x14ac:dyDescent="0.25">
      <c r="A818">
        <v>185</v>
      </c>
      <c r="B818">
        <v>1.31</v>
      </c>
      <c r="C818">
        <v>272</v>
      </c>
      <c r="E818" t="s">
        <v>26</v>
      </c>
      <c r="I818">
        <v>19.3</v>
      </c>
      <c r="K818">
        <v>69.599999999999994</v>
      </c>
      <c r="L818">
        <v>60.6</v>
      </c>
      <c r="M818">
        <v>39.5</v>
      </c>
      <c r="N818">
        <v>0.21</v>
      </c>
      <c r="O818">
        <v>1.04</v>
      </c>
      <c r="P818">
        <v>7.25</v>
      </c>
      <c r="Q818">
        <v>36</v>
      </c>
      <c r="R818" s="3">
        <v>44309</v>
      </c>
      <c r="S818">
        <v>24</v>
      </c>
      <c r="T818">
        <v>139</v>
      </c>
      <c r="U818">
        <v>72</v>
      </c>
      <c r="V818">
        <v>110</v>
      </c>
      <c r="W818">
        <v>3</v>
      </c>
      <c r="X818">
        <v>38.4</v>
      </c>
      <c r="Y818" s="48">
        <f t="shared" si="24"/>
        <v>94.333333333333329</v>
      </c>
      <c r="Z818">
        <v>185</v>
      </c>
      <c r="AA818">
        <f t="shared" si="25"/>
        <v>1</v>
      </c>
    </row>
    <row r="819" spans="1:27" x14ac:dyDescent="0.25">
      <c r="A819">
        <v>185</v>
      </c>
      <c r="B819">
        <v>1.1299999999999999</v>
      </c>
      <c r="C819">
        <v>321</v>
      </c>
      <c r="E819" t="s">
        <v>26</v>
      </c>
      <c r="G819">
        <v>130.75</v>
      </c>
      <c r="I819">
        <v>34.6</v>
      </c>
      <c r="J819">
        <v>2.14</v>
      </c>
      <c r="K819">
        <v>79.7</v>
      </c>
      <c r="L819">
        <v>59.8</v>
      </c>
      <c r="M819">
        <v>47.4</v>
      </c>
      <c r="N819">
        <v>0.21</v>
      </c>
      <c r="O819">
        <v>3.09</v>
      </c>
      <c r="P819">
        <v>7.26</v>
      </c>
      <c r="Q819">
        <v>36</v>
      </c>
      <c r="R819" s="3">
        <v>11804</v>
      </c>
      <c r="S819">
        <v>22</v>
      </c>
      <c r="T819">
        <v>122</v>
      </c>
      <c r="U819">
        <v>64</v>
      </c>
      <c r="V819">
        <v>89</v>
      </c>
      <c r="W819">
        <v>3</v>
      </c>
      <c r="X819">
        <v>35.700000000000003</v>
      </c>
      <c r="Y819" s="48">
        <f t="shared" si="24"/>
        <v>83.333333333333329</v>
      </c>
      <c r="Z819">
        <v>185</v>
      </c>
      <c r="AA819">
        <f t="shared" si="25"/>
        <v>1</v>
      </c>
    </row>
    <row r="820" spans="1:27" x14ac:dyDescent="0.25">
      <c r="A820">
        <v>185</v>
      </c>
      <c r="B820">
        <v>0.87</v>
      </c>
      <c r="C820">
        <v>365</v>
      </c>
      <c r="D820">
        <v>452</v>
      </c>
      <c r="E820" t="s">
        <v>26</v>
      </c>
      <c r="G820">
        <v>1413</v>
      </c>
      <c r="H820">
        <v>10.6</v>
      </c>
      <c r="I820">
        <v>45.3</v>
      </c>
      <c r="K820">
        <v>71.900000000000006</v>
      </c>
      <c r="L820">
        <v>73.400000000000006</v>
      </c>
      <c r="M820">
        <v>44.3</v>
      </c>
      <c r="N820">
        <v>0.21</v>
      </c>
      <c r="O820">
        <v>3.1</v>
      </c>
      <c r="P820">
        <v>7.25</v>
      </c>
      <c r="Q820">
        <v>36</v>
      </c>
      <c r="R820" s="3">
        <v>11804</v>
      </c>
      <c r="S820">
        <v>23</v>
      </c>
      <c r="T820">
        <v>128</v>
      </c>
      <c r="U820">
        <v>66</v>
      </c>
      <c r="V820">
        <v>92</v>
      </c>
      <c r="W820">
        <v>0</v>
      </c>
      <c r="X820">
        <v>36.1</v>
      </c>
      <c r="Y820" s="48">
        <f t="shared" si="24"/>
        <v>86.666666666666671</v>
      </c>
      <c r="Z820">
        <v>185</v>
      </c>
      <c r="AA820">
        <f t="shared" si="25"/>
        <v>1</v>
      </c>
    </row>
    <row r="821" spans="1:27" x14ac:dyDescent="0.25">
      <c r="A821">
        <v>185</v>
      </c>
      <c r="B821">
        <v>1.2</v>
      </c>
      <c r="C821">
        <v>464</v>
      </c>
      <c r="E821" t="s">
        <v>26</v>
      </c>
      <c r="G821">
        <v>1360</v>
      </c>
      <c r="I821">
        <v>58.7</v>
      </c>
      <c r="J821">
        <v>1.5</v>
      </c>
      <c r="K821">
        <v>93.6</v>
      </c>
      <c r="L821">
        <v>78</v>
      </c>
      <c r="M821">
        <v>75.099999999999994</v>
      </c>
      <c r="N821">
        <v>0.21</v>
      </c>
      <c r="O821">
        <v>2.37</v>
      </c>
      <c r="P821">
        <v>7.3</v>
      </c>
      <c r="Q821">
        <v>36</v>
      </c>
      <c r="R821" s="3">
        <v>44313</v>
      </c>
      <c r="S821">
        <v>23</v>
      </c>
      <c r="T821">
        <v>166</v>
      </c>
      <c r="U821">
        <v>80</v>
      </c>
      <c r="V821">
        <v>116</v>
      </c>
      <c r="W821">
        <v>3</v>
      </c>
      <c r="X821">
        <v>36.200000000000003</v>
      </c>
      <c r="Y821" s="48">
        <f t="shared" si="24"/>
        <v>108.66666666666667</v>
      </c>
      <c r="Z821">
        <v>185</v>
      </c>
      <c r="AA821">
        <f t="shared" si="25"/>
        <v>1</v>
      </c>
    </row>
    <row r="822" spans="1:27" x14ac:dyDescent="0.25">
      <c r="A822">
        <v>185</v>
      </c>
      <c r="B822">
        <v>0.73</v>
      </c>
      <c r="C822">
        <v>431</v>
      </c>
      <c r="D822">
        <v>369</v>
      </c>
      <c r="E822" t="s">
        <v>26</v>
      </c>
      <c r="F822">
        <v>1.77</v>
      </c>
      <c r="G822">
        <v>1127</v>
      </c>
      <c r="H822">
        <v>15.3</v>
      </c>
      <c r="I822">
        <v>59.3</v>
      </c>
      <c r="J822">
        <v>1.08</v>
      </c>
      <c r="K822">
        <v>70.7</v>
      </c>
      <c r="L822">
        <v>108</v>
      </c>
      <c r="M822">
        <v>41.8</v>
      </c>
      <c r="N822">
        <v>0.21</v>
      </c>
      <c r="O822">
        <v>2.38</v>
      </c>
      <c r="P822">
        <v>7.25</v>
      </c>
      <c r="Q822">
        <v>36</v>
      </c>
      <c r="R822" s="3">
        <v>44315</v>
      </c>
      <c r="S822">
        <v>36</v>
      </c>
      <c r="T822">
        <v>147</v>
      </c>
      <c r="U822">
        <v>74</v>
      </c>
      <c r="V822">
        <v>100</v>
      </c>
      <c r="W822">
        <v>3</v>
      </c>
      <c r="X822">
        <v>38</v>
      </c>
      <c r="Y822" s="48">
        <f t="shared" si="24"/>
        <v>98.333333333333329</v>
      </c>
      <c r="Z822">
        <v>185</v>
      </c>
      <c r="AA822">
        <f t="shared" si="25"/>
        <v>0</v>
      </c>
    </row>
    <row r="823" spans="1:27" x14ac:dyDescent="0.25">
      <c r="A823">
        <v>185</v>
      </c>
      <c r="B823">
        <v>0.54</v>
      </c>
      <c r="C823">
        <v>375</v>
      </c>
      <c r="E823" t="s">
        <v>26</v>
      </c>
      <c r="I823">
        <v>54.2</v>
      </c>
      <c r="J823">
        <v>0.96</v>
      </c>
      <c r="K823">
        <v>68.8</v>
      </c>
      <c r="L823">
        <v>113.3</v>
      </c>
      <c r="M823">
        <v>41.5</v>
      </c>
      <c r="N823">
        <v>0.21</v>
      </c>
      <c r="O823">
        <v>2.2799999999999998</v>
      </c>
      <c r="P823">
        <v>7.22</v>
      </c>
      <c r="Q823">
        <v>36</v>
      </c>
      <c r="R823" s="3">
        <v>44315</v>
      </c>
      <c r="S823">
        <v>22</v>
      </c>
      <c r="T823">
        <v>146</v>
      </c>
      <c r="U823">
        <v>74</v>
      </c>
      <c r="V823">
        <v>111</v>
      </c>
      <c r="W823">
        <v>10</v>
      </c>
      <c r="X823">
        <v>37.9</v>
      </c>
      <c r="Y823" s="48">
        <f t="shared" si="24"/>
        <v>98</v>
      </c>
      <c r="Z823">
        <v>185</v>
      </c>
      <c r="AA823">
        <f t="shared" si="25"/>
        <v>1</v>
      </c>
    </row>
    <row r="824" spans="1:27" x14ac:dyDescent="0.25">
      <c r="A824">
        <v>185</v>
      </c>
      <c r="B824">
        <v>1.59</v>
      </c>
      <c r="C824">
        <v>413</v>
      </c>
      <c r="E824" t="s">
        <v>26</v>
      </c>
      <c r="I824">
        <v>57.8</v>
      </c>
      <c r="K824">
        <v>90.6</v>
      </c>
      <c r="L824">
        <v>108.3</v>
      </c>
      <c r="M824">
        <v>65</v>
      </c>
      <c r="N824">
        <v>0.21</v>
      </c>
      <c r="O824">
        <v>2.4700000000000002</v>
      </c>
      <c r="P824">
        <v>7.25</v>
      </c>
      <c r="Q824">
        <v>36</v>
      </c>
      <c r="R824" s="3">
        <v>44317</v>
      </c>
      <c r="S824">
        <v>20</v>
      </c>
      <c r="T824">
        <v>125</v>
      </c>
      <c r="U824">
        <v>62</v>
      </c>
      <c r="V824">
        <v>96</v>
      </c>
      <c r="W824">
        <v>3</v>
      </c>
      <c r="X824">
        <v>39</v>
      </c>
      <c r="Y824" s="48">
        <f t="shared" si="24"/>
        <v>83</v>
      </c>
      <c r="Z824">
        <v>185</v>
      </c>
      <c r="AA824">
        <f t="shared" si="25"/>
        <v>1</v>
      </c>
    </row>
    <row r="825" spans="1:27" x14ac:dyDescent="0.25">
      <c r="A825">
        <v>185</v>
      </c>
      <c r="B825">
        <v>1.07</v>
      </c>
      <c r="C825">
        <v>317</v>
      </c>
      <c r="D825">
        <v>311</v>
      </c>
      <c r="E825" t="s">
        <v>26</v>
      </c>
      <c r="F825">
        <v>4.3899999999999997</v>
      </c>
      <c r="G825">
        <v>1041</v>
      </c>
      <c r="H825">
        <v>458.7</v>
      </c>
      <c r="I825">
        <v>46.8</v>
      </c>
      <c r="J825">
        <v>0.75</v>
      </c>
      <c r="K825">
        <v>75.2</v>
      </c>
      <c r="L825">
        <v>123.1</v>
      </c>
      <c r="M825">
        <v>42.8</v>
      </c>
      <c r="N825">
        <v>0.21</v>
      </c>
      <c r="O825">
        <v>2.41</v>
      </c>
      <c r="P825">
        <v>7.22</v>
      </c>
      <c r="Q825">
        <v>36</v>
      </c>
      <c r="R825" s="3">
        <v>44317</v>
      </c>
      <c r="S825">
        <v>19</v>
      </c>
      <c r="T825">
        <v>164</v>
      </c>
      <c r="U825">
        <v>85</v>
      </c>
      <c r="V825">
        <v>74</v>
      </c>
      <c r="W825">
        <v>3</v>
      </c>
      <c r="X825">
        <v>38.6</v>
      </c>
      <c r="Y825" s="48">
        <f t="shared" si="24"/>
        <v>111.33333333333333</v>
      </c>
      <c r="Z825">
        <v>185</v>
      </c>
      <c r="AA825">
        <f t="shared" si="25"/>
        <v>0</v>
      </c>
    </row>
    <row r="826" spans="1:27" x14ac:dyDescent="0.25">
      <c r="A826">
        <v>185</v>
      </c>
      <c r="B826">
        <v>1.19</v>
      </c>
      <c r="C826">
        <v>283</v>
      </c>
      <c r="E826" t="s">
        <v>26</v>
      </c>
      <c r="I826">
        <v>51.1</v>
      </c>
      <c r="J826">
        <v>0.63</v>
      </c>
      <c r="K826">
        <v>70</v>
      </c>
      <c r="L826">
        <v>103.9</v>
      </c>
      <c r="M826">
        <v>40.1</v>
      </c>
      <c r="N826">
        <v>0.21</v>
      </c>
      <c r="O826">
        <v>1.99</v>
      </c>
      <c r="P826">
        <v>7.28</v>
      </c>
      <c r="Q826">
        <v>36</v>
      </c>
      <c r="R826" s="3">
        <v>44319</v>
      </c>
      <c r="S826">
        <v>22</v>
      </c>
      <c r="T826">
        <v>124</v>
      </c>
      <c r="U826">
        <v>75</v>
      </c>
      <c r="V826">
        <v>122</v>
      </c>
      <c r="W826">
        <v>0</v>
      </c>
      <c r="X826">
        <v>38.200000000000003</v>
      </c>
      <c r="Y826" s="48">
        <f t="shared" si="24"/>
        <v>91.333333333333329</v>
      </c>
      <c r="Z826">
        <v>185</v>
      </c>
      <c r="AA826">
        <f t="shared" si="25"/>
        <v>1</v>
      </c>
    </row>
    <row r="827" spans="1:27" x14ac:dyDescent="0.25">
      <c r="A827">
        <v>190</v>
      </c>
      <c r="B827">
        <v>0.53</v>
      </c>
      <c r="C827">
        <v>418</v>
      </c>
      <c r="E827" t="s">
        <v>26</v>
      </c>
      <c r="F827">
        <v>0.63</v>
      </c>
      <c r="G827">
        <v>3111</v>
      </c>
      <c r="H827">
        <v>4.4000000000000004</v>
      </c>
      <c r="I827">
        <v>17.100000000000001</v>
      </c>
      <c r="J827">
        <v>1.0900000000000001</v>
      </c>
      <c r="K827">
        <v>87.7</v>
      </c>
      <c r="L827">
        <v>31.3</v>
      </c>
      <c r="M827">
        <v>53</v>
      </c>
      <c r="N827">
        <v>0.21</v>
      </c>
      <c r="O827">
        <v>0.87</v>
      </c>
      <c r="P827">
        <v>7.41</v>
      </c>
      <c r="Q827">
        <v>56</v>
      </c>
      <c r="R827" s="3">
        <v>44313</v>
      </c>
      <c r="S827">
        <v>22</v>
      </c>
      <c r="T827">
        <v>130</v>
      </c>
      <c r="U827">
        <v>78</v>
      </c>
      <c r="V827">
        <v>85</v>
      </c>
      <c r="W827">
        <v>15</v>
      </c>
      <c r="X827" s="48">
        <v>36</v>
      </c>
      <c r="Y827" s="48">
        <f t="shared" si="24"/>
        <v>95.333333333333329</v>
      </c>
      <c r="Z827">
        <v>190</v>
      </c>
      <c r="AA827">
        <f t="shared" si="25"/>
        <v>1</v>
      </c>
    </row>
    <row r="828" spans="1:27" x14ac:dyDescent="0.25">
      <c r="A828">
        <v>190</v>
      </c>
      <c r="B828">
        <v>0.96</v>
      </c>
      <c r="C828">
        <v>535</v>
      </c>
      <c r="D828">
        <v>405</v>
      </c>
      <c r="E828" t="s">
        <v>26</v>
      </c>
      <c r="F828">
        <v>0.52</v>
      </c>
      <c r="G828">
        <v>2837</v>
      </c>
      <c r="I828">
        <v>25.8</v>
      </c>
      <c r="K828">
        <v>94.6</v>
      </c>
      <c r="L828">
        <v>31.6</v>
      </c>
      <c r="M828">
        <v>75.8</v>
      </c>
      <c r="N828">
        <v>0.21</v>
      </c>
      <c r="O828">
        <v>0.83</v>
      </c>
      <c r="P828">
        <v>7.4</v>
      </c>
      <c r="Q828">
        <v>56</v>
      </c>
      <c r="R828" s="3">
        <v>44314</v>
      </c>
      <c r="S828">
        <v>19</v>
      </c>
      <c r="T828">
        <v>140</v>
      </c>
      <c r="U828">
        <v>74</v>
      </c>
      <c r="V828">
        <v>74</v>
      </c>
      <c r="W828">
        <v>15</v>
      </c>
      <c r="X828" s="48">
        <v>35.9</v>
      </c>
      <c r="Y828" s="48">
        <f t="shared" si="24"/>
        <v>96</v>
      </c>
      <c r="Z828">
        <v>190</v>
      </c>
      <c r="AA828">
        <f t="shared" si="25"/>
        <v>1</v>
      </c>
    </row>
    <row r="829" spans="1:27" x14ac:dyDescent="0.25">
      <c r="A829">
        <v>190</v>
      </c>
      <c r="B829">
        <v>0.82</v>
      </c>
      <c r="C829">
        <v>673</v>
      </c>
      <c r="D829">
        <v>400</v>
      </c>
      <c r="E829" t="s">
        <v>26</v>
      </c>
      <c r="F829">
        <v>0.54</v>
      </c>
      <c r="G829">
        <v>2337</v>
      </c>
      <c r="H829">
        <v>5.6</v>
      </c>
      <c r="I829">
        <v>27.5</v>
      </c>
      <c r="K829">
        <v>87.8</v>
      </c>
      <c r="L829">
        <v>31.1</v>
      </c>
      <c r="M829">
        <v>38.200000000000003</v>
      </c>
      <c r="N829">
        <v>0.21</v>
      </c>
      <c r="O829">
        <v>0.91</v>
      </c>
      <c r="P829">
        <v>7.39</v>
      </c>
      <c r="Q829">
        <v>56</v>
      </c>
      <c r="R829" s="3">
        <v>44315</v>
      </c>
      <c r="S829">
        <v>19</v>
      </c>
      <c r="T829">
        <v>142</v>
      </c>
      <c r="U829">
        <v>95</v>
      </c>
      <c r="V829">
        <v>65</v>
      </c>
      <c r="W829">
        <v>15</v>
      </c>
      <c r="X829" s="48">
        <v>35.5</v>
      </c>
      <c r="Y829" s="48">
        <f t="shared" si="24"/>
        <v>110.66666666666667</v>
      </c>
      <c r="Z829">
        <v>190</v>
      </c>
      <c r="AA829">
        <f t="shared" si="25"/>
        <v>1</v>
      </c>
    </row>
    <row r="830" spans="1:27" x14ac:dyDescent="0.25">
      <c r="A830">
        <v>191</v>
      </c>
      <c r="B830">
        <v>1.1200000000000001</v>
      </c>
      <c r="C830">
        <v>244</v>
      </c>
      <c r="D830">
        <v>339</v>
      </c>
      <c r="E830" t="s">
        <v>26</v>
      </c>
      <c r="F830">
        <v>0.53</v>
      </c>
      <c r="G830">
        <v>1030</v>
      </c>
      <c r="H830">
        <v>3.8</v>
      </c>
      <c r="I830">
        <v>21.9</v>
      </c>
      <c r="K830">
        <v>95</v>
      </c>
      <c r="L830">
        <v>38.6</v>
      </c>
      <c r="M830">
        <v>58.6</v>
      </c>
      <c r="N830">
        <v>0.21</v>
      </c>
      <c r="O830">
        <v>0.83</v>
      </c>
      <c r="P830">
        <v>7.4</v>
      </c>
      <c r="Q830">
        <v>70</v>
      </c>
      <c r="R830" s="3">
        <v>44305</v>
      </c>
      <c r="S830">
        <v>21</v>
      </c>
      <c r="T830">
        <v>115</v>
      </c>
      <c r="U830">
        <v>77</v>
      </c>
      <c r="V830">
        <v>56</v>
      </c>
      <c r="W830">
        <v>15</v>
      </c>
      <c r="X830">
        <v>34.700000000000003</v>
      </c>
      <c r="Y830" s="48">
        <f t="shared" si="24"/>
        <v>89.666666666666671</v>
      </c>
      <c r="Z830">
        <v>191</v>
      </c>
      <c r="AA830">
        <f t="shared" si="25"/>
        <v>1</v>
      </c>
    </row>
    <row r="831" spans="1:27" x14ac:dyDescent="0.25">
      <c r="A831">
        <v>191</v>
      </c>
      <c r="B831">
        <v>1.1599999999999999</v>
      </c>
      <c r="C831">
        <v>309</v>
      </c>
      <c r="D831">
        <v>296</v>
      </c>
      <c r="E831" t="s">
        <v>26</v>
      </c>
      <c r="G831">
        <v>918</v>
      </c>
      <c r="K831">
        <v>92</v>
      </c>
      <c r="L831">
        <v>33.1</v>
      </c>
      <c r="M831">
        <v>64.8</v>
      </c>
      <c r="N831">
        <v>0.21</v>
      </c>
      <c r="P831">
        <v>7.43</v>
      </c>
      <c r="Q831">
        <v>70</v>
      </c>
      <c r="R831" s="3">
        <v>44306</v>
      </c>
      <c r="S831">
        <v>16</v>
      </c>
      <c r="T831">
        <v>130</v>
      </c>
      <c r="U831">
        <v>68</v>
      </c>
      <c r="V831">
        <v>69</v>
      </c>
      <c r="W831">
        <v>15</v>
      </c>
      <c r="X831">
        <v>36.200000000000003</v>
      </c>
      <c r="Y831" s="48">
        <f t="shared" si="24"/>
        <v>88.666666666666671</v>
      </c>
      <c r="Z831">
        <v>191</v>
      </c>
      <c r="AA831">
        <f t="shared" si="25"/>
        <v>1</v>
      </c>
    </row>
    <row r="832" spans="1:27" x14ac:dyDescent="0.25">
      <c r="A832">
        <v>191</v>
      </c>
      <c r="B832">
        <v>0.93</v>
      </c>
      <c r="C832">
        <v>320</v>
      </c>
      <c r="E832" t="s">
        <v>26</v>
      </c>
      <c r="I832">
        <v>25.9</v>
      </c>
      <c r="K832">
        <v>73.7</v>
      </c>
      <c r="L832">
        <v>52.8</v>
      </c>
      <c r="M832">
        <v>44.1</v>
      </c>
      <c r="N832">
        <v>0.8</v>
      </c>
      <c r="O832">
        <v>1.05</v>
      </c>
      <c r="P832">
        <v>7.28</v>
      </c>
      <c r="Q832">
        <v>70</v>
      </c>
      <c r="R832" s="3">
        <v>44309</v>
      </c>
      <c r="S832">
        <v>18</v>
      </c>
      <c r="T832">
        <v>100</v>
      </c>
      <c r="U832">
        <v>60</v>
      </c>
      <c r="V832">
        <v>56</v>
      </c>
      <c r="W832">
        <v>3</v>
      </c>
      <c r="X832">
        <v>34.5</v>
      </c>
      <c r="Y832" s="48">
        <f t="shared" si="24"/>
        <v>73.333333333333329</v>
      </c>
      <c r="Z832">
        <v>191</v>
      </c>
      <c r="AA832">
        <f t="shared" si="25"/>
        <v>1</v>
      </c>
    </row>
    <row r="833" spans="1:27" x14ac:dyDescent="0.25">
      <c r="A833">
        <v>191</v>
      </c>
      <c r="B833">
        <v>0.64</v>
      </c>
      <c r="C833">
        <v>285</v>
      </c>
      <c r="E833" t="s">
        <v>26</v>
      </c>
      <c r="I833">
        <v>30</v>
      </c>
      <c r="K833">
        <v>97</v>
      </c>
      <c r="L833">
        <v>47.4</v>
      </c>
      <c r="M833">
        <v>102.3</v>
      </c>
      <c r="N833">
        <v>0.21</v>
      </c>
      <c r="O833">
        <v>0.97</v>
      </c>
      <c r="P833">
        <v>7.31</v>
      </c>
      <c r="Q833">
        <v>70</v>
      </c>
      <c r="R833" s="3">
        <v>44309</v>
      </c>
      <c r="S833">
        <v>20</v>
      </c>
      <c r="T833">
        <v>110</v>
      </c>
      <c r="U833">
        <v>67</v>
      </c>
      <c r="V833">
        <v>74</v>
      </c>
      <c r="W833">
        <v>12</v>
      </c>
      <c r="X833">
        <v>33</v>
      </c>
      <c r="Y833" s="48">
        <f t="shared" si="24"/>
        <v>81.333333333333329</v>
      </c>
      <c r="Z833">
        <v>191</v>
      </c>
      <c r="AA833">
        <f t="shared" si="25"/>
        <v>1</v>
      </c>
    </row>
    <row r="834" spans="1:27" x14ac:dyDescent="0.25">
      <c r="A834">
        <v>191</v>
      </c>
      <c r="B834">
        <v>0.43</v>
      </c>
      <c r="C834">
        <v>285</v>
      </c>
      <c r="E834" t="s">
        <v>26</v>
      </c>
      <c r="I834">
        <v>27.8</v>
      </c>
      <c r="K834">
        <v>90.6</v>
      </c>
      <c r="L834">
        <v>51</v>
      </c>
      <c r="M834">
        <v>62.6</v>
      </c>
      <c r="N834">
        <v>0.35</v>
      </c>
      <c r="O834">
        <v>0.95</v>
      </c>
      <c r="P834">
        <v>7.33</v>
      </c>
      <c r="Q834">
        <v>70</v>
      </c>
      <c r="R834" s="3">
        <v>44311</v>
      </c>
      <c r="S834">
        <v>20</v>
      </c>
      <c r="T834">
        <v>100</v>
      </c>
      <c r="U834">
        <v>60</v>
      </c>
      <c r="V834">
        <v>44</v>
      </c>
      <c r="W834">
        <v>3</v>
      </c>
      <c r="X834">
        <v>36</v>
      </c>
      <c r="Y834" s="48">
        <f t="shared" ref="Y834:Y897" si="26">IF(OR(T834="",U834=""),"",(T834+(2*U834))/3)</f>
        <v>73.333333333333329</v>
      </c>
      <c r="Z834">
        <v>191</v>
      </c>
      <c r="AA834">
        <f t="shared" ref="AA834:AA897" si="27">IF(A834="",0,IF(COUNTIF(B834:Y834,"")&gt;0,1,0))</f>
        <v>1</v>
      </c>
    </row>
    <row r="835" spans="1:27" x14ac:dyDescent="0.25">
      <c r="A835">
        <v>191</v>
      </c>
      <c r="B835">
        <v>0.55000000000000004</v>
      </c>
      <c r="C835">
        <v>294</v>
      </c>
      <c r="E835" t="s">
        <v>26</v>
      </c>
      <c r="I835">
        <v>28.6</v>
      </c>
      <c r="K835">
        <v>97.5</v>
      </c>
      <c r="L835">
        <v>47</v>
      </c>
      <c r="M835">
        <v>73.599999999999994</v>
      </c>
      <c r="N835">
        <v>0.21</v>
      </c>
      <c r="O835">
        <v>0.96</v>
      </c>
      <c r="P835">
        <v>7.36</v>
      </c>
      <c r="Q835">
        <v>70</v>
      </c>
      <c r="R835" s="3">
        <v>44311</v>
      </c>
      <c r="S835">
        <v>12</v>
      </c>
      <c r="T835">
        <v>121</v>
      </c>
      <c r="U835">
        <v>70</v>
      </c>
      <c r="V835">
        <v>65</v>
      </c>
      <c r="W835">
        <v>7</v>
      </c>
      <c r="X835">
        <v>36.6</v>
      </c>
      <c r="Y835" s="48">
        <f t="shared" si="26"/>
        <v>87</v>
      </c>
      <c r="Z835">
        <v>191</v>
      </c>
      <c r="AA835">
        <f t="shared" si="27"/>
        <v>1</v>
      </c>
    </row>
    <row r="836" spans="1:27" x14ac:dyDescent="0.25">
      <c r="A836">
        <v>191</v>
      </c>
      <c r="B836">
        <v>0.75</v>
      </c>
      <c r="C836">
        <v>315</v>
      </c>
      <c r="E836" t="s">
        <v>26</v>
      </c>
      <c r="I836">
        <v>18.100000000000001</v>
      </c>
      <c r="K836">
        <v>85.2</v>
      </c>
      <c r="L836">
        <v>37.200000000000003</v>
      </c>
      <c r="M836">
        <v>49.4</v>
      </c>
      <c r="N836">
        <v>0.21</v>
      </c>
      <c r="O836">
        <v>0.75</v>
      </c>
      <c r="P836">
        <v>7.46</v>
      </c>
      <c r="Q836">
        <v>70</v>
      </c>
      <c r="R836" s="3">
        <v>44313</v>
      </c>
      <c r="S836">
        <v>18</v>
      </c>
      <c r="T836">
        <v>146</v>
      </c>
      <c r="U836">
        <v>85</v>
      </c>
      <c r="V836">
        <v>73</v>
      </c>
      <c r="W836">
        <v>14</v>
      </c>
      <c r="X836">
        <v>35.799999999999997</v>
      </c>
      <c r="Y836" s="48">
        <f t="shared" si="26"/>
        <v>105.33333333333333</v>
      </c>
      <c r="Z836">
        <v>191</v>
      </c>
      <c r="AA836">
        <f t="shared" si="27"/>
        <v>1</v>
      </c>
    </row>
    <row r="837" spans="1:27" x14ac:dyDescent="0.25">
      <c r="A837">
        <v>196</v>
      </c>
      <c r="B837">
        <v>0.54</v>
      </c>
      <c r="C837">
        <v>428</v>
      </c>
      <c r="E837" t="s">
        <v>26</v>
      </c>
      <c r="F837">
        <v>1.99</v>
      </c>
      <c r="G837">
        <v>1184</v>
      </c>
      <c r="H837">
        <v>6.2</v>
      </c>
      <c r="I837">
        <v>17.3</v>
      </c>
      <c r="J837">
        <v>0.44</v>
      </c>
      <c r="K837">
        <v>44.1</v>
      </c>
      <c r="L837">
        <v>46.3</v>
      </c>
      <c r="M837">
        <v>25.1</v>
      </c>
      <c r="N837">
        <v>0.21</v>
      </c>
      <c r="O837">
        <v>0.69</v>
      </c>
      <c r="P837">
        <v>7.4</v>
      </c>
      <c r="Q837">
        <v>56</v>
      </c>
      <c r="R837" s="76">
        <v>44028</v>
      </c>
      <c r="S837">
        <v>12</v>
      </c>
      <c r="T837">
        <v>160</v>
      </c>
      <c r="U837">
        <v>80</v>
      </c>
      <c r="V837">
        <v>65</v>
      </c>
      <c r="W837">
        <v>15</v>
      </c>
      <c r="X837">
        <v>36</v>
      </c>
      <c r="Y837" s="48">
        <f t="shared" si="26"/>
        <v>106.66666666666667</v>
      </c>
      <c r="Z837">
        <v>196</v>
      </c>
      <c r="AA837">
        <f t="shared" si="27"/>
        <v>1</v>
      </c>
    </row>
    <row r="838" spans="1:27" x14ac:dyDescent="0.25">
      <c r="A838">
        <v>196</v>
      </c>
      <c r="B838">
        <v>0.5</v>
      </c>
      <c r="C838">
        <v>354</v>
      </c>
      <c r="D838">
        <v>365</v>
      </c>
      <c r="E838" t="s">
        <v>26</v>
      </c>
      <c r="F838">
        <v>4.16</v>
      </c>
      <c r="G838">
        <v>1383</v>
      </c>
      <c r="H838">
        <v>7</v>
      </c>
      <c r="I838">
        <v>13.7</v>
      </c>
      <c r="K838">
        <v>89.8</v>
      </c>
      <c r="L838">
        <v>35.700000000000003</v>
      </c>
      <c r="M838">
        <v>59</v>
      </c>
      <c r="N838">
        <v>0.21</v>
      </c>
      <c r="O838">
        <v>0.65</v>
      </c>
      <c r="P838">
        <v>7.36</v>
      </c>
      <c r="Q838">
        <v>56</v>
      </c>
      <c r="R838" s="3">
        <v>44031</v>
      </c>
      <c r="S838">
        <v>18</v>
      </c>
      <c r="T838">
        <v>150</v>
      </c>
      <c r="U838">
        <v>89</v>
      </c>
      <c r="V838">
        <v>78</v>
      </c>
      <c r="W838">
        <v>15</v>
      </c>
      <c r="X838">
        <v>36.200000000000003</v>
      </c>
      <c r="Y838" s="48">
        <f t="shared" si="26"/>
        <v>109.33333333333333</v>
      </c>
      <c r="Z838">
        <v>196</v>
      </c>
      <c r="AA838">
        <f t="shared" si="27"/>
        <v>1</v>
      </c>
    </row>
    <row r="839" spans="1:27" x14ac:dyDescent="0.25">
      <c r="A839">
        <v>196</v>
      </c>
      <c r="B839">
        <v>0.57999999999999996</v>
      </c>
      <c r="C839">
        <v>393</v>
      </c>
      <c r="E839" t="s">
        <v>26</v>
      </c>
      <c r="I839">
        <v>14.3</v>
      </c>
      <c r="K839">
        <v>71.8</v>
      </c>
      <c r="L839">
        <v>35.200000000000003</v>
      </c>
      <c r="M839">
        <v>41</v>
      </c>
      <c r="N839">
        <v>0.21</v>
      </c>
      <c r="O839">
        <v>0.74</v>
      </c>
      <c r="P839">
        <v>7.36</v>
      </c>
      <c r="Q839">
        <v>56</v>
      </c>
      <c r="R839" s="3">
        <v>44032</v>
      </c>
      <c r="S839">
        <v>20</v>
      </c>
      <c r="T839">
        <v>136</v>
      </c>
      <c r="U839">
        <v>76</v>
      </c>
      <c r="V839">
        <v>76</v>
      </c>
      <c r="W839">
        <v>15</v>
      </c>
      <c r="X839">
        <v>36.1</v>
      </c>
      <c r="Y839" s="48">
        <f t="shared" si="26"/>
        <v>96</v>
      </c>
      <c r="Z839">
        <v>196</v>
      </c>
      <c r="AA839">
        <f t="shared" si="27"/>
        <v>1</v>
      </c>
    </row>
    <row r="840" spans="1:27" x14ac:dyDescent="0.25">
      <c r="A840">
        <v>196</v>
      </c>
      <c r="B840">
        <v>0.75</v>
      </c>
      <c r="C840">
        <v>361</v>
      </c>
      <c r="D840">
        <v>261</v>
      </c>
      <c r="E840" t="s">
        <v>26</v>
      </c>
      <c r="F840">
        <v>1.83</v>
      </c>
      <c r="G840">
        <v>1400</v>
      </c>
      <c r="H840">
        <v>5.6</v>
      </c>
      <c r="I840">
        <v>17.8</v>
      </c>
      <c r="K840">
        <v>92</v>
      </c>
      <c r="L840">
        <v>32.5</v>
      </c>
      <c r="M840">
        <v>66.099999999999994</v>
      </c>
      <c r="N840">
        <v>0.21</v>
      </c>
      <c r="O840">
        <v>0.59</v>
      </c>
      <c r="P840">
        <v>7.42</v>
      </c>
      <c r="Q840">
        <v>56</v>
      </c>
      <c r="R840" s="3">
        <v>44033</v>
      </c>
      <c r="S840">
        <v>19</v>
      </c>
      <c r="T840">
        <v>130</v>
      </c>
      <c r="U840">
        <v>76</v>
      </c>
      <c r="V840">
        <v>72</v>
      </c>
      <c r="W840">
        <v>0</v>
      </c>
      <c r="X840">
        <v>36</v>
      </c>
      <c r="Y840" s="48">
        <f t="shared" si="26"/>
        <v>94</v>
      </c>
      <c r="Z840">
        <v>196</v>
      </c>
      <c r="AA840">
        <f t="shared" si="27"/>
        <v>1</v>
      </c>
    </row>
    <row r="841" spans="1:27" x14ac:dyDescent="0.25">
      <c r="A841">
        <v>196</v>
      </c>
      <c r="B841">
        <v>1.39</v>
      </c>
      <c r="C841">
        <v>334</v>
      </c>
      <c r="D841">
        <v>209</v>
      </c>
      <c r="E841" t="s">
        <v>26</v>
      </c>
      <c r="F841">
        <v>1.1000000000000001</v>
      </c>
      <c r="G841">
        <v>1570</v>
      </c>
      <c r="H841">
        <v>7.4</v>
      </c>
      <c r="K841">
        <v>94.2</v>
      </c>
      <c r="L841">
        <v>35.9</v>
      </c>
      <c r="M841">
        <v>58.7</v>
      </c>
      <c r="N841">
        <v>0.21</v>
      </c>
      <c r="P841">
        <v>7.47</v>
      </c>
      <c r="Q841">
        <v>56</v>
      </c>
      <c r="R841" s="3">
        <v>44037</v>
      </c>
      <c r="S841">
        <v>21</v>
      </c>
      <c r="T841">
        <v>120</v>
      </c>
      <c r="U841">
        <v>76</v>
      </c>
      <c r="V841">
        <v>55</v>
      </c>
      <c r="W841">
        <v>15</v>
      </c>
      <c r="X841">
        <v>36</v>
      </c>
      <c r="Y841" s="48">
        <f t="shared" si="26"/>
        <v>90.666666666666671</v>
      </c>
      <c r="Z841">
        <v>196</v>
      </c>
      <c r="AA841">
        <f t="shared" si="27"/>
        <v>1</v>
      </c>
    </row>
    <row r="842" spans="1:27" x14ac:dyDescent="0.25">
      <c r="A842">
        <v>197</v>
      </c>
      <c r="B842">
        <v>0.88</v>
      </c>
      <c r="C842">
        <v>154</v>
      </c>
      <c r="D842">
        <v>561</v>
      </c>
      <c r="E842" t="s">
        <v>26</v>
      </c>
      <c r="F842">
        <v>0.98</v>
      </c>
      <c r="G842">
        <v>4527</v>
      </c>
      <c r="H842">
        <v>16.600000000000001</v>
      </c>
      <c r="I842">
        <v>28.9</v>
      </c>
      <c r="J842">
        <v>0.56000000000000005</v>
      </c>
      <c r="K842">
        <v>93.1</v>
      </c>
      <c r="L842">
        <v>23.8</v>
      </c>
      <c r="M842">
        <v>64.8</v>
      </c>
      <c r="N842">
        <v>0.21</v>
      </c>
      <c r="O842">
        <v>1.46</v>
      </c>
      <c r="P842">
        <v>7.42</v>
      </c>
      <c r="Q842">
        <v>55</v>
      </c>
      <c r="R842" s="3">
        <v>44314</v>
      </c>
      <c r="S842">
        <v>30</v>
      </c>
      <c r="T842">
        <v>120</v>
      </c>
      <c r="U842">
        <v>99</v>
      </c>
      <c r="V842">
        <v>120</v>
      </c>
      <c r="W842">
        <v>15</v>
      </c>
      <c r="X842">
        <v>35.4</v>
      </c>
      <c r="Y842" s="48">
        <f t="shared" si="26"/>
        <v>106</v>
      </c>
      <c r="Z842">
        <v>197</v>
      </c>
      <c r="AA842">
        <f t="shared" si="27"/>
        <v>0</v>
      </c>
    </row>
    <row r="843" spans="1:27" x14ac:dyDescent="0.25">
      <c r="A843">
        <v>197</v>
      </c>
      <c r="B843">
        <v>0.47</v>
      </c>
      <c r="C843">
        <v>180</v>
      </c>
      <c r="E843" t="s">
        <v>26</v>
      </c>
      <c r="F843">
        <v>0.75</v>
      </c>
      <c r="I843">
        <v>36.700000000000003</v>
      </c>
      <c r="J843">
        <v>0.65</v>
      </c>
      <c r="K843">
        <v>82.6</v>
      </c>
      <c r="L843">
        <v>26.9</v>
      </c>
      <c r="M843">
        <v>49.9</v>
      </c>
      <c r="N843">
        <v>0.21</v>
      </c>
      <c r="O843">
        <v>1.8</v>
      </c>
      <c r="P843">
        <v>7.3</v>
      </c>
      <c r="Q843">
        <v>55</v>
      </c>
      <c r="R843" s="3">
        <v>44315</v>
      </c>
      <c r="S843">
        <v>16</v>
      </c>
      <c r="T843">
        <v>108</v>
      </c>
      <c r="U843">
        <v>62</v>
      </c>
      <c r="V843">
        <v>69</v>
      </c>
      <c r="W843">
        <v>15</v>
      </c>
      <c r="X843">
        <v>35.799999999999997</v>
      </c>
      <c r="Y843" s="48">
        <f t="shared" si="26"/>
        <v>77.333333333333329</v>
      </c>
      <c r="Z843">
        <v>197</v>
      </c>
      <c r="AA843">
        <f t="shared" si="27"/>
        <v>1</v>
      </c>
    </row>
    <row r="844" spans="1:27" x14ac:dyDescent="0.25">
      <c r="A844">
        <v>197</v>
      </c>
      <c r="B844">
        <v>0.31</v>
      </c>
      <c r="C844">
        <v>216</v>
      </c>
      <c r="E844" t="s">
        <v>26</v>
      </c>
      <c r="G844">
        <v>115.63</v>
      </c>
      <c r="I844">
        <v>33.799999999999997</v>
      </c>
      <c r="J844">
        <v>0.85</v>
      </c>
      <c r="K844">
        <v>80.3</v>
      </c>
      <c r="L844">
        <v>49.3</v>
      </c>
      <c r="M844">
        <v>49.5</v>
      </c>
      <c r="N844">
        <v>0.21</v>
      </c>
      <c r="O844">
        <v>1.5</v>
      </c>
      <c r="P844">
        <v>7.25</v>
      </c>
      <c r="Q844">
        <v>55</v>
      </c>
      <c r="R844" s="3">
        <v>44316</v>
      </c>
      <c r="S844">
        <v>20</v>
      </c>
      <c r="T844">
        <v>300</v>
      </c>
      <c r="U844">
        <v>72</v>
      </c>
      <c r="V844">
        <v>84</v>
      </c>
      <c r="W844">
        <v>3</v>
      </c>
      <c r="X844">
        <v>38.1</v>
      </c>
      <c r="Y844" s="48">
        <f t="shared" si="26"/>
        <v>148</v>
      </c>
      <c r="Z844">
        <v>197</v>
      </c>
      <c r="AA844">
        <f t="shared" si="27"/>
        <v>1</v>
      </c>
    </row>
    <row r="845" spans="1:27" x14ac:dyDescent="0.25">
      <c r="A845">
        <v>197</v>
      </c>
      <c r="B845">
        <v>0.18</v>
      </c>
      <c r="C845">
        <v>212</v>
      </c>
      <c r="E845" t="s">
        <v>26</v>
      </c>
      <c r="F845">
        <v>0.93</v>
      </c>
      <c r="G845">
        <v>4447</v>
      </c>
      <c r="H845">
        <v>24.8</v>
      </c>
      <c r="I845">
        <v>21.3</v>
      </c>
      <c r="J845">
        <v>1.05</v>
      </c>
      <c r="K845">
        <v>86.3</v>
      </c>
      <c r="L845">
        <v>69.5</v>
      </c>
      <c r="M845">
        <v>55.1</v>
      </c>
      <c r="N845">
        <v>0.21</v>
      </c>
      <c r="O845">
        <v>1.08</v>
      </c>
      <c r="P845">
        <v>7.2</v>
      </c>
      <c r="Q845">
        <v>55</v>
      </c>
      <c r="R845" s="3">
        <v>44317</v>
      </c>
      <c r="S845">
        <v>22</v>
      </c>
      <c r="T845">
        <v>109</v>
      </c>
      <c r="U845">
        <v>62</v>
      </c>
      <c r="V845">
        <v>84</v>
      </c>
      <c r="W845">
        <v>0</v>
      </c>
      <c r="X845">
        <v>37.9</v>
      </c>
      <c r="Y845" s="48">
        <f t="shared" si="26"/>
        <v>77.666666666666671</v>
      </c>
      <c r="Z845">
        <v>197</v>
      </c>
      <c r="AA845">
        <f t="shared" si="27"/>
        <v>1</v>
      </c>
    </row>
    <row r="846" spans="1:27" x14ac:dyDescent="0.25">
      <c r="A846">
        <v>197</v>
      </c>
      <c r="B846">
        <v>0.2</v>
      </c>
      <c r="C846">
        <v>256</v>
      </c>
      <c r="E846" t="s">
        <v>26</v>
      </c>
      <c r="I846">
        <v>21.7</v>
      </c>
      <c r="K846">
        <v>94.3</v>
      </c>
      <c r="L846">
        <v>53.4</v>
      </c>
      <c r="M846">
        <v>70.7</v>
      </c>
      <c r="N846">
        <v>0.21</v>
      </c>
      <c r="O846">
        <v>0.93</v>
      </c>
      <c r="P846">
        <v>7.33</v>
      </c>
      <c r="Q846">
        <v>55</v>
      </c>
      <c r="R846" s="3">
        <v>44317</v>
      </c>
      <c r="S846">
        <v>22</v>
      </c>
      <c r="T846">
        <v>109</v>
      </c>
      <c r="U846">
        <v>62</v>
      </c>
      <c r="V846">
        <v>84</v>
      </c>
      <c r="W846">
        <v>0</v>
      </c>
      <c r="X846">
        <v>37.5</v>
      </c>
      <c r="Y846" s="48">
        <f t="shared" si="26"/>
        <v>77.666666666666671</v>
      </c>
      <c r="Z846">
        <v>197</v>
      </c>
      <c r="AA846">
        <f t="shared" si="27"/>
        <v>1</v>
      </c>
    </row>
    <row r="847" spans="1:27" x14ac:dyDescent="0.25">
      <c r="A847">
        <v>197</v>
      </c>
      <c r="B847">
        <v>0.28000000000000003</v>
      </c>
      <c r="C847">
        <v>286</v>
      </c>
      <c r="E847" t="s">
        <v>26</v>
      </c>
      <c r="I847">
        <v>23.3</v>
      </c>
      <c r="K847">
        <v>89.7</v>
      </c>
      <c r="L847">
        <v>70.5</v>
      </c>
      <c r="M847">
        <v>59.3</v>
      </c>
      <c r="N847">
        <v>0.21</v>
      </c>
      <c r="O847">
        <v>0.8</v>
      </c>
      <c r="P847">
        <v>7.26</v>
      </c>
      <c r="Q847">
        <v>55</v>
      </c>
      <c r="R847" s="3">
        <v>44319</v>
      </c>
      <c r="S847">
        <v>20</v>
      </c>
      <c r="T847">
        <v>166</v>
      </c>
      <c r="U847">
        <v>89</v>
      </c>
      <c r="V847">
        <v>102</v>
      </c>
      <c r="W847">
        <v>10</v>
      </c>
      <c r="X847">
        <v>35.299999999999997</v>
      </c>
      <c r="Y847" s="48">
        <f t="shared" si="26"/>
        <v>114.66666666666667</v>
      </c>
      <c r="Z847">
        <v>197</v>
      </c>
      <c r="AA847">
        <f t="shared" si="27"/>
        <v>1</v>
      </c>
    </row>
    <row r="848" spans="1:27" x14ac:dyDescent="0.25">
      <c r="A848">
        <v>197</v>
      </c>
      <c r="B848">
        <v>0.28000000000000003</v>
      </c>
      <c r="C848">
        <v>273</v>
      </c>
      <c r="E848" t="s">
        <v>26</v>
      </c>
      <c r="I848">
        <v>26.4</v>
      </c>
      <c r="K848">
        <v>86.1</v>
      </c>
      <c r="L848">
        <v>71.099999999999994</v>
      </c>
      <c r="M848">
        <v>59.7</v>
      </c>
      <c r="N848">
        <v>0.21</v>
      </c>
      <c r="O848">
        <v>0.88</v>
      </c>
      <c r="P848">
        <v>7.29</v>
      </c>
      <c r="Q848">
        <v>55</v>
      </c>
      <c r="R848" s="3">
        <v>44320</v>
      </c>
      <c r="S848">
        <v>22</v>
      </c>
      <c r="T848">
        <v>170</v>
      </c>
      <c r="U848">
        <v>88</v>
      </c>
      <c r="V848">
        <v>73</v>
      </c>
      <c r="W848">
        <v>3</v>
      </c>
      <c r="X848">
        <v>35.299999999999997</v>
      </c>
      <c r="Y848" s="48">
        <f t="shared" si="26"/>
        <v>115.33333333333333</v>
      </c>
      <c r="Z848">
        <v>197</v>
      </c>
      <c r="AA848">
        <f t="shared" si="27"/>
        <v>1</v>
      </c>
    </row>
    <row r="849" spans="1:28" x14ac:dyDescent="0.25">
      <c r="A849">
        <v>197</v>
      </c>
      <c r="B849">
        <v>0.23</v>
      </c>
      <c r="C849">
        <v>269</v>
      </c>
      <c r="E849" t="s">
        <v>26</v>
      </c>
      <c r="I849">
        <v>28.9</v>
      </c>
      <c r="K849">
        <v>93.7</v>
      </c>
      <c r="L849">
        <v>83.8</v>
      </c>
      <c r="M849">
        <v>71.5</v>
      </c>
      <c r="N849">
        <v>0.21</v>
      </c>
      <c r="O849">
        <v>0.78</v>
      </c>
      <c r="P849">
        <v>7.26</v>
      </c>
      <c r="Q849">
        <v>55</v>
      </c>
      <c r="R849" s="3">
        <v>44321</v>
      </c>
      <c r="S849">
        <v>22</v>
      </c>
      <c r="T849">
        <v>154</v>
      </c>
      <c r="U849">
        <v>84</v>
      </c>
      <c r="V849">
        <v>66</v>
      </c>
      <c r="W849">
        <v>10</v>
      </c>
      <c r="X849">
        <v>35.5</v>
      </c>
      <c r="Y849" s="48">
        <f t="shared" si="26"/>
        <v>107.33333333333333</v>
      </c>
      <c r="Z849">
        <v>197</v>
      </c>
      <c r="AA849">
        <f t="shared" si="27"/>
        <v>1</v>
      </c>
    </row>
    <row r="850" spans="1:28" x14ac:dyDescent="0.25">
      <c r="A850">
        <v>197</v>
      </c>
      <c r="B850">
        <v>0.32</v>
      </c>
      <c r="C850">
        <v>282</v>
      </c>
      <c r="E850" t="s">
        <v>26</v>
      </c>
      <c r="I850">
        <v>30.1</v>
      </c>
      <c r="K850">
        <v>85.8</v>
      </c>
      <c r="L850">
        <v>79.3</v>
      </c>
      <c r="M850">
        <v>55.6</v>
      </c>
      <c r="N850">
        <v>0.21</v>
      </c>
      <c r="O850">
        <v>0.74</v>
      </c>
      <c r="P850">
        <v>7.3</v>
      </c>
      <c r="Q850">
        <v>55</v>
      </c>
      <c r="R850" s="3">
        <v>44322</v>
      </c>
      <c r="S850">
        <v>22</v>
      </c>
      <c r="T850">
        <v>128</v>
      </c>
      <c r="U850">
        <v>72</v>
      </c>
      <c r="V850">
        <v>94</v>
      </c>
      <c r="W850">
        <v>10</v>
      </c>
      <c r="X850">
        <v>34.799999999999997</v>
      </c>
      <c r="Y850" s="48">
        <f t="shared" si="26"/>
        <v>90.666666666666671</v>
      </c>
      <c r="Z850">
        <v>197</v>
      </c>
      <c r="AA850">
        <f t="shared" si="27"/>
        <v>1</v>
      </c>
    </row>
    <row r="851" spans="1:28" x14ac:dyDescent="0.25">
      <c r="A851">
        <v>197</v>
      </c>
      <c r="B851">
        <v>0.42</v>
      </c>
      <c r="C851">
        <v>287</v>
      </c>
      <c r="E851" t="s">
        <v>26</v>
      </c>
      <c r="I851">
        <v>32.299999999999997</v>
      </c>
      <c r="K851">
        <v>73.599999999999994</v>
      </c>
      <c r="L851">
        <v>95.1</v>
      </c>
      <c r="M851">
        <v>43.4</v>
      </c>
      <c r="N851">
        <v>0.21</v>
      </c>
      <c r="O851">
        <v>0.85</v>
      </c>
      <c r="P851">
        <v>7.24</v>
      </c>
      <c r="Q851">
        <v>55</v>
      </c>
      <c r="R851" s="3">
        <v>44323</v>
      </c>
      <c r="S851">
        <v>22</v>
      </c>
      <c r="T851">
        <v>135</v>
      </c>
      <c r="U851">
        <v>71</v>
      </c>
      <c r="V851">
        <v>102</v>
      </c>
      <c r="W851">
        <v>10</v>
      </c>
      <c r="X851">
        <v>36</v>
      </c>
      <c r="Y851" s="48">
        <f t="shared" si="26"/>
        <v>92.333333333333329</v>
      </c>
      <c r="Z851">
        <v>197</v>
      </c>
      <c r="AA851">
        <f t="shared" si="27"/>
        <v>1</v>
      </c>
    </row>
    <row r="852" spans="1:28" x14ac:dyDescent="0.25">
      <c r="A852">
        <v>197</v>
      </c>
      <c r="B852">
        <v>0.6</v>
      </c>
      <c r="C852">
        <v>273</v>
      </c>
      <c r="E852" t="s">
        <v>26</v>
      </c>
      <c r="I852">
        <v>50.1</v>
      </c>
      <c r="K852">
        <v>69.2</v>
      </c>
      <c r="L852">
        <v>68.3</v>
      </c>
      <c r="M852">
        <v>35.200000000000003</v>
      </c>
      <c r="N852">
        <v>0.21</v>
      </c>
      <c r="O852">
        <v>2.02</v>
      </c>
      <c r="P852">
        <v>7.33</v>
      </c>
      <c r="Q852">
        <v>55</v>
      </c>
      <c r="R852" s="3">
        <v>44323</v>
      </c>
      <c r="S852">
        <v>22</v>
      </c>
      <c r="T852">
        <v>65</v>
      </c>
      <c r="U852">
        <v>45</v>
      </c>
      <c r="V852">
        <v>100</v>
      </c>
      <c r="W852">
        <v>10</v>
      </c>
      <c r="X852">
        <v>36.200000000000003</v>
      </c>
      <c r="Y852" s="48">
        <f t="shared" si="26"/>
        <v>51.666666666666664</v>
      </c>
      <c r="Z852">
        <v>197</v>
      </c>
      <c r="AA852">
        <f t="shared" si="27"/>
        <v>1</v>
      </c>
    </row>
    <row r="853" spans="1:28" x14ac:dyDescent="0.25">
      <c r="A853">
        <v>197</v>
      </c>
      <c r="B853">
        <v>0.49</v>
      </c>
      <c r="C853">
        <v>224</v>
      </c>
      <c r="E853" t="s">
        <v>26</v>
      </c>
      <c r="I853">
        <v>75.599999999999994</v>
      </c>
      <c r="J853">
        <v>1.35</v>
      </c>
      <c r="K853">
        <v>59.7</v>
      </c>
      <c r="L853">
        <v>78.099999999999994</v>
      </c>
      <c r="M853">
        <v>35.700000000000003</v>
      </c>
      <c r="N853">
        <v>0.21</v>
      </c>
      <c r="O853">
        <v>3.56</v>
      </c>
      <c r="P853">
        <v>7.23</v>
      </c>
      <c r="Q853">
        <v>55</v>
      </c>
      <c r="R853" s="3">
        <v>44325</v>
      </c>
      <c r="S853">
        <v>22</v>
      </c>
      <c r="T853">
        <v>149</v>
      </c>
      <c r="U853">
        <v>78</v>
      </c>
      <c r="V853">
        <v>120</v>
      </c>
      <c r="W853">
        <v>10</v>
      </c>
      <c r="X853">
        <v>38</v>
      </c>
      <c r="Y853" s="48">
        <f t="shared" si="26"/>
        <v>101.66666666666667</v>
      </c>
      <c r="Z853">
        <v>197</v>
      </c>
      <c r="AA853">
        <f t="shared" si="27"/>
        <v>1</v>
      </c>
    </row>
    <row r="854" spans="1:28" x14ac:dyDescent="0.25">
      <c r="A854">
        <v>198</v>
      </c>
      <c r="B854">
        <v>0.83</v>
      </c>
      <c r="C854">
        <v>169</v>
      </c>
      <c r="E854" t="s">
        <v>26</v>
      </c>
      <c r="I854">
        <v>37.4</v>
      </c>
      <c r="J854">
        <v>0.46</v>
      </c>
      <c r="K854">
        <v>70.8</v>
      </c>
      <c r="L854">
        <v>58.4</v>
      </c>
      <c r="M854">
        <v>44.1</v>
      </c>
      <c r="N854">
        <v>0.21</v>
      </c>
      <c r="O854">
        <v>1.48</v>
      </c>
      <c r="P854">
        <v>7.14</v>
      </c>
      <c r="Q854">
        <v>87</v>
      </c>
      <c r="R854" s="3">
        <v>44296</v>
      </c>
      <c r="S854">
        <v>18</v>
      </c>
      <c r="T854">
        <v>127</v>
      </c>
      <c r="U854">
        <v>45</v>
      </c>
      <c r="V854">
        <v>60</v>
      </c>
      <c r="W854">
        <v>12</v>
      </c>
      <c r="X854">
        <v>35</v>
      </c>
      <c r="Y854" s="48">
        <f t="shared" si="26"/>
        <v>72.333333333333329</v>
      </c>
      <c r="Z854">
        <v>198</v>
      </c>
      <c r="AA854">
        <f t="shared" si="27"/>
        <v>1</v>
      </c>
      <c r="AB854" s="57" t="s">
        <v>34</v>
      </c>
    </row>
    <row r="855" spans="1:28" x14ac:dyDescent="0.25">
      <c r="A855">
        <v>198</v>
      </c>
      <c r="B855">
        <v>0.54</v>
      </c>
      <c r="C855">
        <v>164</v>
      </c>
      <c r="D855">
        <v>272</v>
      </c>
      <c r="E855" t="s">
        <v>26</v>
      </c>
      <c r="F855">
        <v>2.54</v>
      </c>
      <c r="G855">
        <v>1276</v>
      </c>
      <c r="H855">
        <v>151.30000000000001</v>
      </c>
      <c r="I855">
        <v>41.3</v>
      </c>
      <c r="J855">
        <v>0.46</v>
      </c>
      <c r="K855">
        <v>66.599999999999994</v>
      </c>
      <c r="L855">
        <v>41.8</v>
      </c>
      <c r="M855">
        <v>37.4</v>
      </c>
      <c r="N855">
        <v>0.21</v>
      </c>
      <c r="O855">
        <v>1.7</v>
      </c>
      <c r="P855">
        <v>7.25</v>
      </c>
      <c r="Q855">
        <v>87</v>
      </c>
      <c r="R855" s="3">
        <v>44297</v>
      </c>
      <c r="S855">
        <v>16</v>
      </c>
      <c r="T855">
        <v>116</v>
      </c>
      <c r="U855">
        <v>79</v>
      </c>
      <c r="V855">
        <v>70</v>
      </c>
      <c r="W855">
        <v>10</v>
      </c>
      <c r="X855">
        <v>34</v>
      </c>
      <c r="Y855" s="48">
        <f t="shared" si="26"/>
        <v>91.333333333333329</v>
      </c>
      <c r="Z855">
        <v>198</v>
      </c>
      <c r="AA855">
        <f t="shared" si="27"/>
        <v>0</v>
      </c>
    </row>
    <row r="856" spans="1:28" x14ac:dyDescent="0.25">
      <c r="A856">
        <v>198</v>
      </c>
      <c r="B856">
        <v>0.4</v>
      </c>
      <c r="C856">
        <v>165</v>
      </c>
      <c r="E856" t="s">
        <v>26</v>
      </c>
      <c r="I856">
        <v>51.8</v>
      </c>
      <c r="J856">
        <v>0.28000000000000003</v>
      </c>
      <c r="K856">
        <v>61.5</v>
      </c>
      <c r="L856">
        <v>46.5</v>
      </c>
      <c r="M856">
        <v>36.6</v>
      </c>
      <c r="N856">
        <v>0.21</v>
      </c>
      <c r="O856">
        <v>1.71</v>
      </c>
      <c r="P856">
        <v>7.22</v>
      </c>
      <c r="Q856">
        <v>87</v>
      </c>
      <c r="R856" s="3">
        <v>44297</v>
      </c>
      <c r="S856">
        <v>16</v>
      </c>
      <c r="T856">
        <v>116</v>
      </c>
      <c r="U856">
        <v>79</v>
      </c>
      <c r="V856">
        <v>70</v>
      </c>
      <c r="W856">
        <v>10</v>
      </c>
      <c r="X856">
        <v>34.799999999999997</v>
      </c>
      <c r="Y856" s="48">
        <f t="shared" si="26"/>
        <v>91.333333333333329</v>
      </c>
      <c r="Z856">
        <v>198</v>
      </c>
      <c r="AA856">
        <f t="shared" si="27"/>
        <v>1</v>
      </c>
    </row>
    <row r="857" spans="1:28" x14ac:dyDescent="0.25">
      <c r="A857">
        <v>198</v>
      </c>
      <c r="B857">
        <v>0.21</v>
      </c>
      <c r="C857">
        <v>193</v>
      </c>
      <c r="E857" t="s">
        <v>26</v>
      </c>
      <c r="I857">
        <v>59.4</v>
      </c>
      <c r="J857">
        <v>0.35</v>
      </c>
      <c r="K857">
        <v>65.2</v>
      </c>
      <c r="L857">
        <v>47</v>
      </c>
      <c r="M857">
        <v>39.4</v>
      </c>
      <c r="N857">
        <v>0.21</v>
      </c>
      <c r="O857">
        <v>1.59</v>
      </c>
      <c r="P857">
        <v>7.23</v>
      </c>
      <c r="Q857">
        <v>87</v>
      </c>
      <c r="R857" s="3">
        <v>44299</v>
      </c>
      <c r="S857">
        <v>20</v>
      </c>
      <c r="T857">
        <v>121</v>
      </c>
      <c r="U857">
        <v>57</v>
      </c>
      <c r="V857">
        <v>78</v>
      </c>
      <c r="W857">
        <v>0</v>
      </c>
      <c r="X857">
        <v>34</v>
      </c>
      <c r="Y857" s="48">
        <f t="shared" si="26"/>
        <v>78.333333333333329</v>
      </c>
      <c r="Z857">
        <v>198</v>
      </c>
      <c r="AA857">
        <f t="shared" si="27"/>
        <v>1</v>
      </c>
    </row>
    <row r="858" spans="1:28" x14ac:dyDescent="0.25">
      <c r="A858">
        <v>198</v>
      </c>
      <c r="B858">
        <v>0.32</v>
      </c>
      <c r="C858">
        <v>207</v>
      </c>
      <c r="E858" t="s">
        <v>26</v>
      </c>
      <c r="I858">
        <v>71.099999999999994</v>
      </c>
      <c r="K858">
        <v>56.7</v>
      </c>
      <c r="L858">
        <v>58.2</v>
      </c>
      <c r="M858">
        <v>35.200000000000003</v>
      </c>
      <c r="N858">
        <v>0.21</v>
      </c>
      <c r="O858">
        <v>1.98</v>
      </c>
      <c r="P858">
        <v>7.14</v>
      </c>
      <c r="Q858">
        <v>87</v>
      </c>
      <c r="R858" s="3">
        <v>44301</v>
      </c>
      <c r="S858">
        <v>17</v>
      </c>
      <c r="T858">
        <v>101</v>
      </c>
      <c r="U858">
        <v>54</v>
      </c>
      <c r="V858">
        <v>70</v>
      </c>
      <c r="W858">
        <v>3</v>
      </c>
      <c r="X858">
        <v>34</v>
      </c>
      <c r="Y858" s="48">
        <f t="shared" si="26"/>
        <v>69.666666666666671</v>
      </c>
      <c r="Z858">
        <v>198</v>
      </c>
      <c r="AA858">
        <f t="shared" si="27"/>
        <v>1</v>
      </c>
    </row>
    <row r="859" spans="1:28" x14ac:dyDescent="0.25">
      <c r="A859">
        <v>198</v>
      </c>
      <c r="B859">
        <v>0.22</v>
      </c>
      <c r="C859">
        <v>197</v>
      </c>
      <c r="E859" t="s">
        <v>26</v>
      </c>
      <c r="I859">
        <v>79.5</v>
      </c>
      <c r="K859">
        <v>88.8</v>
      </c>
      <c r="L859">
        <v>46</v>
      </c>
      <c r="M859">
        <v>56.3</v>
      </c>
      <c r="N859">
        <v>1</v>
      </c>
      <c r="O859">
        <v>2.65</v>
      </c>
      <c r="P859">
        <v>7.18</v>
      </c>
      <c r="Q859">
        <v>87</v>
      </c>
      <c r="R859" s="3">
        <v>44301</v>
      </c>
      <c r="S859">
        <v>20</v>
      </c>
      <c r="T859">
        <v>127</v>
      </c>
      <c r="U859">
        <v>54</v>
      </c>
      <c r="V859">
        <v>70</v>
      </c>
      <c r="W859">
        <v>3</v>
      </c>
      <c r="X859">
        <v>34.1</v>
      </c>
      <c r="Y859" s="48">
        <f t="shared" si="26"/>
        <v>78.333333333333329</v>
      </c>
      <c r="Z859">
        <v>198</v>
      </c>
      <c r="AA859">
        <f t="shared" si="27"/>
        <v>1</v>
      </c>
    </row>
    <row r="860" spans="1:28" x14ac:dyDescent="0.25">
      <c r="A860">
        <v>198</v>
      </c>
      <c r="B860">
        <v>0.2</v>
      </c>
      <c r="C860">
        <v>154</v>
      </c>
      <c r="E860" t="s">
        <v>26</v>
      </c>
      <c r="I860">
        <v>88.5</v>
      </c>
      <c r="K860">
        <v>74.3</v>
      </c>
      <c r="L860">
        <v>54.5</v>
      </c>
      <c r="M860">
        <v>42.9</v>
      </c>
      <c r="N860">
        <v>0.21</v>
      </c>
      <c r="O860">
        <v>3.01</v>
      </c>
      <c r="P860">
        <v>7.13</v>
      </c>
      <c r="Q860">
        <v>87</v>
      </c>
      <c r="R860" s="3">
        <v>44303</v>
      </c>
      <c r="S860">
        <v>21</v>
      </c>
      <c r="T860">
        <v>131</v>
      </c>
      <c r="U860">
        <v>51</v>
      </c>
      <c r="V860">
        <v>70</v>
      </c>
      <c r="W860">
        <v>3</v>
      </c>
      <c r="X860">
        <v>33</v>
      </c>
      <c r="Y860" s="48">
        <f t="shared" si="26"/>
        <v>77.666666666666671</v>
      </c>
      <c r="Z860">
        <v>198</v>
      </c>
      <c r="AA860">
        <f t="shared" si="27"/>
        <v>1</v>
      </c>
    </row>
    <row r="861" spans="1:28" x14ac:dyDescent="0.25">
      <c r="A861">
        <v>198</v>
      </c>
      <c r="B861">
        <v>0.18</v>
      </c>
      <c r="C861">
        <v>130</v>
      </c>
      <c r="E861" t="s">
        <v>26</v>
      </c>
      <c r="I861">
        <v>90.1</v>
      </c>
      <c r="K861">
        <v>87.1</v>
      </c>
      <c r="L861">
        <v>45.2</v>
      </c>
      <c r="M861">
        <v>60.5</v>
      </c>
      <c r="N861">
        <v>0.21</v>
      </c>
      <c r="O861">
        <v>3.02</v>
      </c>
      <c r="P861">
        <v>7.19</v>
      </c>
      <c r="Q861">
        <v>87</v>
      </c>
      <c r="R861" s="3">
        <v>44303</v>
      </c>
      <c r="S861">
        <v>20</v>
      </c>
      <c r="T861">
        <v>136</v>
      </c>
      <c r="U861">
        <v>57</v>
      </c>
      <c r="V861">
        <v>70</v>
      </c>
      <c r="W861">
        <v>0</v>
      </c>
      <c r="X861">
        <v>33.200000000000003</v>
      </c>
      <c r="Y861" s="48">
        <f t="shared" si="26"/>
        <v>83.333333333333329</v>
      </c>
      <c r="Z861">
        <v>198</v>
      </c>
      <c r="AA861">
        <f t="shared" si="27"/>
        <v>1</v>
      </c>
    </row>
    <row r="862" spans="1:28" x14ac:dyDescent="0.25">
      <c r="A862">
        <v>198</v>
      </c>
      <c r="B862">
        <v>0.38</v>
      </c>
      <c r="C862">
        <v>124</v>
      </c>
      <c r="E862" t="s">
        <v>26</v>
      </c>
      <c r="I862">
        <v>107.4</v>
      </c>
      <c r="K862">
        <v>78.7</v>
      </c>
      <c r="L862">
        <v>38.6</v>
      </c>
      <c r="M862">
        <v>45.4</v>
      </c>
      <c r="N862">
        <v>0.21</v>
      </c>
      <c r="O862">
        <v>3.38</v>
      </c>
      <c r="P862">
        <v>7.26</v>
      </c>
      <c r="Q862">
        <v>87</v>
      </c>
      <c r="R862" s="3">
        <v>44305</v>
      </c>
      <c r="S862">
        <v>20</v>
      </c>
      <c r="T862">
        <v>125</v>
      </c>
      <c r="U862">
        <v>53</v>
      </c>
      <c r="V862">
        <v>70</v>
      </c>
      <c r="W862">
        <v>0</v>
      </c>
      <c r="X862">
        <v>35.1</v>
      </c>
      <c r="Y862" s="48">
        <f t="shared" si="26"/>
        <v>77</v>
      </c>
      <c r="Z862">
        <v>198</v>
      </c>
      <c r="AA862">
        <f t="shared" si="27"/>
        <v>1</v>
      </c>
    </row>
    <row r="863" spans="1:28" x14ac:dyDescent="0.25">
      <c r="A863">
        <v>198</v>
      </c>
      <c r="B863">
        <v>0.35</v>
      </c>
      <c r="C863">
        <v>122</v>
      </c>
      <c r="E863" t="s">
        <v>26</v>
      </c>
      <c r="I863">
        <v>98.8</v>
      </c>
      <c r="K863">
        <v>73.900000000000006</v>
      </c>
      <c r="L863">
        <v>48.2</v>
      </c>
      <c r="M863">
        <v>40.6</v>
      </c>
      <c r="N863">
        <v>0.21</v>
      </c>
      <c r="O863">
        <v>3.12</v>
      </c>
      <c r="P863">
        <v>7.26</v>
      </c>
      <c r="Q863">
        <v>87</v>
      </c>
      <c r="R863" s="3">
        <v>44305</v>
      </c>
      <c r="S863">
        <v>20</v>
      </c>
      <c r="T863">
        <v>125</v>
      </c>
      <c r="U863">
        <v>53</v>
      </c>
      <c r="V863">
        <v>70</v>
      </c>
      <c r="W863">
        <v>0</v>
      </c>
      <c r="X863">
        <v>35.200000000000003</v>
      </c>
      <c r="Y863" s="48">
        <f t="shared" si="26"/>
        <v>77</v>
      </c>
      <c r="Z863">
        <v>198</v>
      </c>
      <c r="AA863">
        <f t="shared" si="27"/>
        <v>1</v>
      </c>
    </row>
    <row r="864" spans="1:28" x14ac:dyDescent="0.25">
      <c r="A864">
        <v>198</v>
      </c>
      <c r="B864">
        <v>0.3</v>
      </c>
      <c r="C864">
        <v>103</v>
      </c>
      <c r="E864" t="s">
        <v>26</v>
      </c>
      <c r="I864">
        <v>90.1</v>
      </c>
      <c r="J864">
        <v>0.86</v>
      </c>
      <c r="K864">
        <v>74.099999999999994</v>
      </c>
      <c r="L864">
        <v>52.6</v>
      </c>
      <c r="M864">
        <v>43.9</v>
      </c>
      <c r="N864">
        <v>0.21</v>
      </c>
      <c r="O864">
        <v>2.4300000000000002</v>
      </c>
      <c r="P864">
        <v>7.26</v>
      </c>
      <c r="Q864">
        <v>87</v>
      </c>
      <c r="R864" s="3">
        <v>44307</v>
      </c>
      <c r="S864">
        <v>20</v>
      </c>
      <c r="T864">
        <v>132</v>
      </c>
      <c r="U864">
        <v>56</v>
      </c>
      <c r="V864">
        <v>74</v>
      </c>
      <c r="W864">
        <v>5</v>
      </c>
      <c r="X864">
        <v>35.299999999999997</v>
      </c>
      <c r="Y864" s="48">
        <f t="shared" si="26"/>
        <v>81.333333333333329</v>
      </c>
      <c r="Z864">
        <v>198</v>
      </c>
      <c r="AA864">
        <f t="shared" si="27"/>
        <v>1</v>
      </c>
    </row>
    <row r="865" spans="1:27" x14ac:dyDescent="0.25">
      <c r="A865">
        <v>198</v>
      </c>
      <c r="B865">
        <v>0.35</v>
      </c>
      <c r="C865">
        <v>87</v>
      </c>
      <c r="E865" t="s">
        <v>26</v>
      </c>
      <c r="F865">
        <v>11</v>
      </c>
      <c r="G865">
        <v>9089</v>
      </c>
      <c r="H865">
        <v>32.5</v>
      </c>
      <c r="I865">
        <v>74</v>
      </c>
      <c r="J865">
        <v>1.04</v>
      </c>
      <c r="K865">
        <v>69.599999999999994</v>
      </c>
      <c r="L865">
        <v>47.6</v>
      </c>
      <c r="M865">
        <v>38.700000000000003</v>
      </c>
      <c r="N865">
        <v>0.21</v>
      </c>
      <c r="O865">
        <v>1.06</v>
      </c>
      <c r="P865">
        <v>7.31</v>
      </c>
      <c r="Q865">
        <v>87</v>
      </c>
      <c r="R865" s="3">
        <v>44307</v>
      </c>
      <c r="S865">
        <v>14</v>
      </c>
      <c r="T865">
        <v>200</v>
      </c>
      <c r="U865">
        <v>76</v>
      </c>
      <c r="V865">
        <v>100</v>
      </c>
      <c r="W865">
        <v>5</v>
      </c>
      <c r="X865">
        <v>36.200000000000003</v>
      </c>
      <c r="Y865" s="48">
        <f t="shared" si="26"/>
        <v>117.33333333333333</v>
      </c>
      <c r="Z865">
        <v>198</v>
      </c>
      <c r="AA865">
        <f t="shared" si="27"/>
        <v>1</v>
      </c>
    </row>
    <row r="866" spans="1:27" x14ac:dyDescent="0.25">
      <c r="A866">
        <v>198</v>
      </c>
      <c r="B866">
        <v>0.39</v>
      </c>
      <c r="C866">
        <v>64</v>
      </c>
      <c r="E866" t="s">
        <v>26</v>
      </c>
      <c r="I866">
        <v>62.7</v>
      </c>
      <c r="K866">
        <v>63.9</v>
      </c>
      <c r="L866">
        <v>47.4</v>
      </c>
      <c r="M866">
        <v>38.4</v>
      </c>
      <c r="N866">
        <v>0.21</v>
      </c>
      <c r="O866">
        <v>1.59</v>
      </c>
      <c r="P866">
        <v>7.36</v>
      </c>
      <c r="Q866">
        <v>87</v>
      </c>
      <c r="R866" s="3">
        <v>44309</v>
      </c>
      <c r="S866">
        <v>21</v>
      </c>
      <c r="T866">
        <v>178</v>
      </c>
      <c r="U866">
        <v>83</v>
      </c>
      <c r="V866">
        <v>113</v>
      </c>
      <c r="W866">
        <v>7</v>
      </c>
      <c r="X866">
        <v>36.4</v>
      </c>
      <c r="Y866" s="48">
        <f t="shared" si="26"/>
        <v>114.66666666666667</v>
      </c>
      <c r="Z866">
        <v>198</v>
      </c>
      <c r="AA866">
        <f t="shared" si="27"/>
        <v>1</v>
      </c>
    </row>
    <row r="867" spans="1:27" x14ac:dyDescent="0.25">
      <c r="A867">
        <v>198</v>
      </c>
      <c r="B867">
        <v>0.49</v>
      </c>
      <c r="C867">
        <v>42</v>
      </c>
      <c r="E867" t="s">
        <v>26</v>
      </c>
      <c r="I867">
        <v>63.2</v>
      </c>
      <c r="K867">
        <v>66.400000000000006</v>
      </c>
      <c r="L867">
        <v>51.2</v>
      </c>
      <c r="M867">
        <v>35.6</v>
      </c>
      <c r="N867">
        <v>0.21</v>
      </c>
      <c r="O867">
        <v>1.62</v>
      </c>
      <c r="P867">
        <v>7.32</v>
      </c>
      <c r="Q867">
        <v>87</v>
      </c>
      <c r="R867" s="3">
        <v>44309</v>
      </c>
      <c r="S867">
        <v>21</v>
      </c>
      <c r="T867">
        <v>154</v>
      </c>
      <c r="U867">
        <v>88</v>
      </c>
      <c r="V867">
        <v>92</v>
      </c>
      <c r="W867">
        <v>0</v>
      </c>
      <c r="X867">
        <v>36.5</v>
      </c>
      <c r="Y867" s="48">
        <f t="shared" si="26"/>
        <v>110</v>
      </c>
      <c r="Z867">
        <v>198</v>
      </c>
      <c r="AA867">
        <f t="shared" si="27"/>
        <v>1</v>
      </c>
    </row>
    <row r="868" spans="1:27" x14ac:dyDescent="0.25">
      <c r="A868">
        <v>198</v>
      </c>
      <c r="B868">
        <v>0.35</v>
      </c>
      <c r="C868">
        <v>30</v>
      </c>
      <c r="E868" t="s">
        <v>26</v>
      </c>
      <c r="I868">
        <v>64.5</v>
      </c>
      <c r="K868">
        <v>89</v>
      </c>
      <c r="L868">
        <v>50.7</v>
      </c>
      <c r="M868">
        <v>62.7</v>
      </c>
      <c r="N868">
        <v>0.21</v>
      </c>
      <c r="O868">
        <v>1.66</v>
      </c>
      <c r="P868">
        <v>7.34</v>
      </c>
      <c r="Q868">
        <v>87</v>
      </c>
      <c r="R868" s="3">
        <v>44311</v>
      </c>
      <c r="S868">
        <v>18</v>
      </c>
      <c r="T868">
        <v>156</v>
      </c>
      <c r="U868">
        <v>55</v>
      </c>
      <c r="V868">
        <v>95</v>
      </c>
      <c r="W868">
        <v>5</v>
      </c>
      <c r="X868">
        <v>38</v>
      </c>
      <c r="Y868" s="48">
        <f t="shared" si="26"/>
        <v>88.666666666666671</v>
      </c>
      <c r="Z868">
        <v>198</v>
      </c>
      <c r="AA868">
        <f t="shared" si="27"/>
        <v>1</v>
      </c>
    </row>
    <row r="869" spans="1:27" x14ac:dyDescent="0.25">
      <c r="A869">
        <v>198</v>
      </c>
      <c r="B869">
        <v>0.39</v>
      </c>
      <c r="C869">
        <v>25</v>
      </c>
      <c r="E869" t="s">
        <v>26</v>
      </c>
      <c r="I869">
        <v>74.099999999999994</v>
      </c>
      <c r="K869">
        <v>85.3</v>
      </c>
      <c r="L869">
        <v>54.1</v>
      </c>
      <c r="M869">
        <v>51.9</v>
      </c>
      <c r="N869">
        <v>0.21</v>
      </c>
      <c r="O869">
        <v>1.81</v>
      </c>
      <c r="P869">
        <v>7.3</v>
      </c>
      <c r="Q869">
        <v>87</v>
      </c>
      <c r="R869" s="3">
        <v>44311</v>
      </c>
      <c r="S869">
        <v>17</v>
      </c>
      <c r="T869">
        <v>124</v>
      </c>
      <c r="U869">
        <v>44</v>
      </c>
      <c r="V869">
        <v>83</v>
      </c>
      <c r="W869">
        <v>5</v>
      </c>
      <c r="X869">
        <v>37.6</v>
      </c>
      <c r="Y869" s="48">
        <f t="shared" si="26"/>
        <v>70.666666666666671</v>
      </c>
      <c r="Z869">
        <v>198</v>
      </c>
      <c r="AA869">
        <f t="shared" si="27"/>
        <v>1</v>
      </c>
    </row>
    <row r="870" spans="1:27" x14ac:dyDescent="0.25">
      <c r="A870">
        <v>198</v>
      </c>
      <c r="B870">
        <v>0.37</v>
      </c>
      <c r="C870">
        <v>30</v>
      </c>
      <c r="E870" t="s">
        <v>26</v>
      </c>
      <c r="I870">
        <v>66.7</v>
      </c>
      <c r="J870">
        <v>0.8</v>
      </c>
      <c r="K870">
        <v>86.8</v>
      </c>
      <c r="L870">
        <v>47</v>
      </c>
      <c r="M870">
        <v>52.2</v>
      </c>
      <c r="N870">
        <v>0.21</v>
      </c>
      <c r="O870">
        <v>1.46</v>
      </c>
      <c r="P870">
        <v>7.41</v>
      </c>
      <c r="Q870">
        <v>87</v>
      </c>
      <c r="R870" s="3">
        <v>44313</v>
      </c>
      <c r="S870">
        <v>22</v>
      </c>
      <c r="T870">
        <v>162</v>
      </c>
      <c r="U870">
        <v>58</v>
      </c>
      <c r="V870">
        <v>109</v>
      </c>
      <c r="W870">
        <v>3</v>
      </c>
      <c r="X870">
        <v>38.1</v>
      </c>
      <c r="Y870" s="48">
        <f t="shared" si="26"/>
        <v>92.666666666666671</v>
      </c>
      <c r="Z870">
        <v>198</v>
      </c>
      <c r="AA870">
        <f t="shared" si="27"/>
        <v>1</v>
      </c>
    </row>
    <row r="871" spans="1:27" x14ac:dyDescent="0.25">
      <c r="A871">
        <v>198</v>
      </c>
      <c r="B871">
        <v>0.31</v>
      </c>
      <c r="C871">
        <v>35</v>
      </c>
      <c r="D871">
        <v>257</v>
      </c>
      <c r="E871" t="s">
        <v>26</v>
      </c>
      <c r="F871">
        <v>11</v>
      </c>
      <c r="G871">
        <v>4789</v>
      </c>
      <c r="H871">
        <v>110.8</v>
      </c>
      <c r="I871">
        <v>64.099999999999994</v>
      </c>
      <c r="J871">
        <v>0.62</v>
      </c>
      <c r="K871">
        <v>86.3</v>
      </c>
      <c r="L871">
        <v>52.7</v>
      </c>
      <c r="M871">
        <v>7.36</v>
      </c>
      <c r="N871">
        <v>0.21</v>
      </c>
      <c r="O871">
        <v>1.62</v>
      </c>
      <c r="P871">
        <v>7.36</v>
      </c>
      <c r="Q871">
        <v>87</v>
      </c>
      <c r="R871" s="3">
        <v>44315</v>
      </c>
      <c r="S871">
        <v>21</v>
      </c>
      <c r="T871">
        <v>147</v>
      </c>
      <c r="U871">
        <v>50</v>
      </c>
      <c r="V871">
        <v>100</v>
      </c>
      <c r="W871">
        <v>3</v>
      </c>
      <c r="X871">
        <v>38</v>
      </c>
      <c r="Y871" s="48">
        <f t="shared" si="26"/>
        <v>82.333333333333329</v>
      </c>
      <c r="Z871">
        <v>198</v>
      </c>
      <c r="AA871">
        <f t="shared" si="27"/>
        <v>0</v>
      </c>
    </row>
    <row r="872" spans="1:27" x14ac:dyDescent="0.25">
      <c r="A872">
        <v>198</v>
      </c>
      <c r="B872">
        <v>0.42</v>
      </c>
      <c r="C872">
        <v>72</v>
      </c>
      <c r="E872" t="s">
        <v>26</v>
      </c>
      <c r="I872">
        <v>65</v>
      </c>
      <c r="J872">
        <v>1.92</v>
      </c>
      <c r="K872">
        <v>58</v>
      </c>
      <c r="L872">
        <v>67.2</v>
      </c>
      <c r="M872">
        <v>34.9</v>
      </c>
      <c r="N872">
        <v>0.21</v>
      </c>
      <c r="O872">
        <v>1.66</v>
      </c>
      <c r="P872">
        <v>7.27</v>
      </c>
      <c r="Q872">
        <v>87</v>
      </c>
      <c r="R872" s="3">
        <v>44315</v>
      </c>
      <c r="S872">
        <v>20</v>
      </c>
      <c r="T872">
        <v>149</v>
      </c>
      <c r="U872">
        <v>53</v>
      </c>
      <c r="V872">
        <v>109</v>
      </c>
      <c r="W872">
        <v>10</v>
      </c>
      <c r="X872">
        <v>37.5</v>
      </c>
      <c r="Y872" s="48">
        <f t="shared" si="26"/>
        <v>85</v>
      </c>
      <c r="Z872">
        <v>198</v>
      </c>
      <c r="AA872">
        <f t="shared" si="27"/>
        <v>1</v>
      </c>
    </row>
    <row r="873" spans="1:27" x14ac:dyDescent="0.25">
      <c r="A873">
        <v>198</v>
      </c>
      <c r="B873">
        <v>0.42</v>
      </c>
      <c r="C873">
        <v>71</v>
      </c>
      <c r="E873" t="s">
        <v>26</v>
      </c>
      <c r="I873">
        <v>79</v>
      </c>
      <c r="K873">
        <v>75.8</v>
      </c>
      <c r="L873">
        <v>64</v>
      </c>
      <c r="M873">
        <v>40.1</v>
      </c>
      <c r="N873">
        <v>0.21</v>
      </c>
      <c r="O873">
        <v>1.86</v>
      </c>
      <c r="P873">
        <v>7.3</v>
      </c>
      <c r="Q873">
        <v>87</v>
      </c>
      <c r="R873" s="3">
        <v>44317</v>
      </c>
      <c r="S873">
        <v>22</v>
      </c>
      <c r="T873">
        <v>106</v>
      </c>
      <c r="U873">
        <v>44</v>
      </c>
      <c r="V873">
        <v>115</v>
      </c>
      <c r="W873">
        <v>10</v>
      </c>
      <c r="X873">
        <v>37.700000000000003</v>
      </c>
      <c r="Y873" s="48">
        <f t="shared" si="26"/>
        <v>64.666666666666671</v>
      </c>
      <c r="Z873">
        <v>198</v>
      </c>
      <c r="AA873">
        <f t="shared" si="27"/>
        <v>1</v>
      </c>
    </row>
    <row r="874" spans="1:27" x14ac:dyDescent="0.25">
      <c r="A874">
        <v>199</v>
      </c>
      <c r="B874">
        <v>0.67</v>
      </c>
      <c r="C874">
        <v>324</v>
      </c>
      <c r="D874">
        <v>482</v>
      </c>
      <c r="E874" t="s">
        <v>26</v>
      </c>
      <c r="F874">
        <v>0.61</v>
      </c>
      <c r="G874">
        <v>1118</v>
      </c>
      <c r="H874">
        <v>3.7</v>
      </c>
      <c r="I874">
        <v>17.2</v>
      </c>
      <c r="J874">
        <v>0.49</v>
      </c>
      <c r="K874">
        <v>94.3</v>
      </c>
      <c r="L874">
        <v>30.2</v>
      </c>
      <c r="M874">
        <v>66.599999999999994</v>
      </c>
      <c r="N874">
        <v>0.21</v>
      </c>
      <c r="O874">
        <v>0.88</v>
      </c>
      <c r="P874">
        <v>7.45</v>
      </c>
      <c r="Q874">
        <v>37</v>
      </c>
      <c r="R874" s="3">
        <v>44317</v>
      </c>
      <c r="S874">
        <v>24</v>
      </c>
      <c r="T874">
        <v>120</v>
      </c>
      <c r="U874">
        <v>87</v>
      </c>
      <c r="V874">
        <v>103</v>
      </c>
      <c r="W874">
        <v>15</v>
      </c>
      <c r="X874">
        <v>37.6</v>
      </c>
      <c r="Y874" s="48">
        <f t="shared" si="26"/>
        <v>98</v>
      </c>
      <c r="Z874">
        <v>199</v>
      </c>
      <c r="AA874">
        <f t="shared" si="27"/>
        <v>0</v>
      </c>
    </row>
    <row r="875" spans="1:27" x14ac:dyDescent="0.25">
      <c r="A875">
        <v>199</v>
      </c>
      <c r="B875">
        <v>1.1100000000000001</v>
      </c>
      <c r="C875">
        <v>300</v>
      </c>
      <c r="E875" t="s">
        <v>26</v>
      </c>
      <c r="I875">
        <v>17.5</v>
      </c>
      <c r="K875">
        <v>91.9</v>
      </c>
      <c r="L875">
        <v>32.6</v>
      </c>
      <c r="M875">
        <v>65.8</v>
      </c>
      <c r="N875">
        <v>0.21</v>
      </c>
      <c r="O875">
        <v>1.01</v>
      </c>
      <c r="P875">
        <v>7.38</v>
      </c>
      <c r="Q875">
        <v>37</v>
      </c>
      <c r="R875" s="3">
        <v>44319</v>
      </c>
      <c r="S875">
        <v>19</v>
      </c>
      <c r="T875">
        <v>117</v>
      </c>
      <c r="U875">
        <v>70</v>
      </c>
      <c r="V875">
        <v>63</v>
      </c>
      <c r="W875">
        <v>15</v>
      </c>
      <c r="X875">
        <v>36.4</v>
      </c>
      <c r="Y875" s="48">
        <f t="shared" si="26"/>
        <v>85.666666666666671</v>
      </c>
      <c r="Z875">
        <v>199</v>
      </c>
      <c r="AA875">
        <f t="shared" si="27"/>
        <v>1</v>
      </c>
    </row>
    <row r="876" spans="1:27" x14ac:dyDescent="0.25">
      <c r="A876">
        <v>199</v>
      </c>
      <c r="B876">
        <v>0.54</v>
      </c>
      <c r="C876">
        <v>318</v>
      </c>
      <c r="D876">
        <v>283</v>
      </c>
      <c r="E876" t="s">
        <v>26</v>
      </c>
      <c r="H876">
        <v>3.8</v>
      </c>
      <c r="I876">
        <v>15.7</v>
      </c>
      <c r="K876">
        <v>88.8</v>
      </c>
      <c r="L876">
        <v>42.7</v>
      </c>
      <c r="M876">
        <v>59.4</v>
      </c>
      <c r="N876">
        <v>0.21</v>
      </c>
      <c r="O876">
        <v>0.86</v>
      </c>
      <c r="P876">
        <v>7.36</v>
      </c>
      <c r="Q876">
        <v>37</v>
      </c>
      <c r="R876" s="3">
        <v>44320</v>
      </c>
      <c r="S876">
        <v>18</v>
      </c>
      <c r="T876">
        <v>134</v>
      </c>
      <c r="U876">
        <v>85</v>
      </c>
      <c r="V876">
        <v>56</v>
      </c>
      <c r="W876">
        <v>0</v>
      </c>
      <c r="X876">
        <v>35</v>
      </c>
      <c r="Y876" s="48">
        <f t="shared" si="26"/>
        <v>101.33333333333333</v>
      </c>
      <c r="Z876">
        <v>199</v>
      </c>
      <c r="AA876">
        <f t="shared" si="27"/>
        <v>1</v>
      </c>
    </row>
    <row r="877" spans="1:27" x14ac:dyDescent="0.25">
      <c r="A877">
        <v>199</v>
      </c>
      <c r="B877">
        <v>0.73</v>
      </c>
      <c r="C877">
        <v>367</v>
      </c>
      <c r="E877" t="s">
        <v>26</v>
      </c>
      <c r="I877">
        <v>20</v>
      </c>
      <c r="J877">
        <v>0.54</v>
      </c>
      <c r="K877">
        <v>85.9</v>
      </c>
      <c r="L877">
        <v>44.3</v>
      </c>
      <c r="M877">
        <v>54.8</v>
      </c>
      <c r="N877">
        <v>0.21</v>
      </c>
      <c r="O877">
        <v>0.93</v>
      </c>
      <c r="P877">
        <v>7.36</v>
      </c>
      <c r="Q877">
        <v>37</v>
      </c>
      <c r="R877" s="3">
        <v>44321</v>
      </c>
      <c r="S877">
        <v>25</v>
      </c>
      <c r="T877">
        <v>114</v>
      </c>
      <c r="U877">
        <v>76</v>
      </c>
      <c r="V877">
        <v>50</v>
      </c>
      <c r="W877">
        <v>15</v>
      </c>
      <c r="X877">
        <v>35</v>
      </c>
      <c r="Y877" s="48">
        <f t="shared" si="26"/>
        <v>88.666666666666671</v>
      </c>
      <c r="Z877">
        <v>199</v>
      </c>
      <c r="AA877">
        <f t="shared" si="27"/>
        <v>1</v>
      </c>
    </row>
    <row r="878" spans="1:27" x14ac:dyDescent="0.25">
      <c r="A878">
        <v>199</v>
      </c>
      <c r="B878">
        <v>1.03</v>
      </c>
      <c r="C878">
        <v>421</v>
      </c>
      <c r="D878">
        <v>303</v>
      </c>
      <c r="E878" t="s">
        <v>26</v>
      </c>
      <c r="G878">
        <v>1241</v>
      </c>
      <c r="H878">
        <v>3.1</v>
      </c>
      <c r="I878">
        <v>21.5</v>
      </c>
      <c r="K878">
        <v>43.2</v>
      </c>
      <c r="L878">
        <v>48.6</v>
      </c>
      <c r="M878">
        <v>26.9</v>
      </c>
      <c r="N878">
        <v>0.21</v>
      </c>
      <c r="O878">
        <v>0.87</v>
      </c>
      <c r="P878">
        <v>7.37</v>
      </c>
      <c r="Q878">
        <v>37</v>
      </c>
      <c r="R878" s="3">
        <v>44321</v>
      </c>
      <c r="S878">
        <v>22</v>
      </c>
      <c r="T878">
        <v>180</v>
      </c>
      <c r="U878">
        <v>85</v>
      </c>
      <c r="V878">
        <v>59</v>
      </c>
      <c r="W878">
        <v>0</v>
      </c>
      <c r="X878">
        <v>35.1</v>
      </c>
      <c r="Y878" s="48">
        <f t="shared" si="26"/>
        <v>116.66666666666667</v>
      </c>
      <c r="Z878">
        <v>199</v>
      </c>
      <c r="AA878">
        <f t="shared" si="27"/>
        <v>1</v>
      </c>
    </row>
    <row r="879" spans="1:27" x14ac:dyDescent="0.25">
      <c r="A879">
        <v>199</v>
      </c>
      <c r="B879">
        <v>0.91</v>
      </c>
      <c r="C879">
        <v>505</v>
      </c>
      <c r="E879" t="s">
        <v>26</v>
      </c>
      <c r="I879">
        <v>19.399999999999999</v>
      </c>
      <c r="K879">
        <v>90.2</v>
      </c>
      <c r="L879">
        <v>40.9</v>
      </c>
      <c r="M879">
        <v>62.3</v>
      </c>
      <c r="N879">
        <v>0.21</v>
      </c>
      <c r="O879">
        <v>0.69</v>
      </c>
      <c r="P879">
        <v>7.36</v>
      </c>
      <c r="Q879">
        <v>37</v>
      </c>
      <c r="R879" s="3">
        <v>44323</v>
      </c>
      <c r="S879">
        <v>20</v>
      </c>
      <c r="T879">
        <v>107</v>
      </c>
      <c r="U879">
        <v>73</v>
      </c>
      <c r="V879">
        <v>56</v>
      </c>
      <c r="W879">
        <v>3</v>
      </c>
      <c r="X879">
        <v>35.9</v>
      </c>
      <c r="Y879" s="48">
        <f t="shared" si="26"/>
        <v>84.333333333333329</v>
      </c>
      <c r="Z879">
        <v>199</v>
      </c>
      <c r="AA879">
        <f t="shared" si="27"/>
        <v>1</v>
      </c>
    </row>
    <row r="880" spans="1:27" x14ac:dyDescent="0.25">
      <c r="A880">
        <v>199</v>
      </c>
      <c r="B880">
        <v>1.1299999999999999</v>
      </c>
      <c r="C880">
        <v>569</v>
      </c>
      <c r="E880" t="s">
        <v>26</v>
      </c>
      <c r="F880">
        <v>0.23</v>
      </c>
      <c r="I880">
        <v>21.1</v>
      </c>
      <c r="K880">
        <v>94</v>
      </c>
      <c r="L880">
        <v>39.799999999999997</v>
      </c>
      <c r="M880">
        <v>56.4</v>
      </c>
      <c r="N880">
        <v>0.21</v>
      </c>
      <c r="O880">
        <v>0.82</v>
      </c>
      <c r="P880">
        <v>7.37</v>
      </c>
      <c r="Q880">
        <v>37</v>
      </c>
      <c r="R880" s="3">
        <v>44325</v>
      </c>
      <c r="S880">
        <v>23</v>
      </c>
      <c r="T880">
        <v>108</v>
      </c>
      <c r="U880">
        <v>69</v>
      </c>
      <c r="V880">
        <v>51</v>
      </c>
      <c r="W880">
        <v>0</v>
      </c>
      <c r="X880">
        <v>34.799999999999997</v>
      </c>
      <c r="Y880" s="48">
        <f t="shared" si="26"/>
        <v>82</v>
      </c>
      <c r="Z880">
        <v>199</v>
      </c>
      <c r="AA880">
        <f t="shared" si="27"/>
        <v>1</v>
      </c>
    </row>
    <row r="881" spans="1:28" x14ac:dyDescent="0.25">
      <c r="A881">
        <v>199</v>
      </c>
      <c r="B881">
        <v>1.8</v>
      </c>
      <c r="C881">
        <v>578</v>
      </c>
      <c r="D881">
        <v>168</v>
      </c>
      <c r="E881" t="s">
        <v>26</v>
      </c>
      <c r="F881">
        <v>0.17</v>
      </c>
      <c r="G881">
        <v>569</v>
      </c>
      <c r="H881">
        <v>4.4000000000000004</v>
      </c>
      <c r="I881">
        <v>15.7</v>
      </c>
      <c r="K881">
        <v>96</v>
      </c>
      <c r="L881">
        <v>34.299999999999997</v>
      </c>
      <c r="M881">
        <v>84.4</v>
      </c>
      <c r="N881">
        <v>0.21</v>
      </c>
      <c r="O881">
        <v>0.88</v>
      </c>
      <c r="P881">
        <v>7.35</v>
      </c>
      <c r="Q881">
        <v>37</v>
      </c>
      <c r="R881" s="3">
        <v>44327</v>
      </c>
      <c r="S881">
        <v>20</v>
      </c>
      <c r="T881">
        <v>107</v>
      </c>
      <c r="U881">
        <v>71</v>
      </c>
      <c r="V881">
        <v>44</v>
      </c>
      <c r="W881">
        <v>0</v>
      </c>
      <c r="X881">
        <v>35</v>
      </c>
      <c r="Y881" s="48">
        <f t="shared" si="26"/>
        <v>83</v>
      </c>
      <c r="Z881">
        <v>199</v>
      </c>
      <c r="AA881">
        <f t="shared" si="27"/>
        <v>1</v>
      </c>
      <c r="AB881" s="57" t="s">
        <v>35</v>
      </c>
    </row>
    <row r="882" spans="1:28" x14ac:dyDescent="0.25">
      <c r="A882">
        <v>200</v>
      </c>
      <c r="B882">
        <v>0.85</v>
      </c>
      <c r="C882">
        <v>350</v>
      </c>
      <c r="E882" t="s">
        <v>26</v>
      </c>
      <c r="I882">
        <v>14.8</v>
      </c>
      <c r="J882">
        <v>1.48</v>
      </c>
      <c r="K882">
        <v>84.9</v>
      </c>
      <c r="L882">
        <v>54.1</v>
      </c>
      <c r="M882">
        <v>53.4</v>
      </c>
      <c r="N882">
        <v>0.21</v>
      </c>
      <c r="O882">
        <v>0.55000000000000004</v>
      </c>
      <c r="P882">
        <v>7.38</v>
      </c>
      <c r="Q882">
        <v>33</v>
      </c>
      <c r="R882" s="3">
        <v>44314</v>
      </c>
      <c r="S882">
        <v>19</v>
      </c>
      <c r="T882">
        <v>119</v>
      </c>
      <c r="U882">
        <v>77</v>
      </c>
      <c r="V882">
        <v>60</v>
      </c>
      <c r="W882">
        <v>3</v>
      </c>
      <c r="X882">
        <v>35</v>
      </c>
      <c r="Y882" s="48">
        <f t="shared" si="26"/>
        <v>91</v>
      </c>
      <c r="Z882">
        <v>200</v>
      </c>
      <c r="AA882">
        <f t="shared" si="27"/>
        <v>1</v>
      </c>
    </row>
    <row r="883" spans="1:28" x14ac:dyDescent="0.25">
      <c r="A883">
        <v>200</v>
      </c>
      <c r="B883">
        <v>0.73</v>
      </c>
      <c r="C883">
        <v>374</v>
      </c>
      <c r="E883" t="s">
        <v>26</v>
      </c>
      <c r="F883">
        <v>2.68</v>
      </c>
      <c r="G883">
        <v>1724</v>
      </c>
      <c r="H883">
        <v>3</v>
      </c>
      <c r="I883">
        <v>15.6</v>
      </c>
      <c r="J883">
        <v>1.7</v>
      </c>
      <c r="K883">
        <v>80.099999999999994</v>
      </c>
      <c r="L883">
        <v>58.4</v>
      </c>
      <c r="M883">
        <v>46.4</v>
      </c>
      <c r="N883">
        <v>0.21</v>
      </c>
      <c r="O883">
        <v>0.47</v>
      </c>
      <c r="P883">
        <v>7.34</v>
      </c>
      <c r="Q883">
        <v>33</v>
      </c>
      <c r="R883" s="3">
        <v>44315</v>
      </c>
      <c r="S883">
        <v>22</v>
      </c>
      <c r="T883">
        <v>107</v>
      </c>
      <c r="U883">
        <v>58</v>
      </c>
      <c r="V883">
        <v>56</v>
      </c>
      <c r="W883">
        <v>3</v>
      </c>
      <c r="X883">
        <v>35</v>
      </c>
      <c r="Y883" s="48">
        <f t="shared" si="26"/>
        <v>74.333333333333329</v>
      </c>
      <c r="Z883">
        <v>200</v>
      </c>
      <c r="AA883">
        <f t="shared" si="27"/>
        <v>1</v>
      </c>
    </row>
    <row r="884" spans="1:28" x14ac:dyDescent="0.25">
      <c r="A884">
        <v>200</v>
      </c>
      <c r="B884">
        <v>1.06</v>
      </c>
      <c r="C884">
        <v>401</v>
      </c>
      <c r="E884" t="s">
        <v>26</v>
      </c>
      <c r="I884">
        <v>12.8</v>
      </c>
      <c r="J884">
        <v>1.62</v>
      </c>
      <c r="K884">
        <v>83.7</v>
      </c>
      <c r="L884">
        <v>57.4</v>
      </c>
      <c r="M884">
        <v>38</v>
      </c>
      <c r="N884">
        <v>0.21</v>
      </c>
      <c r="O884">
        <v>0.49</v>
      </c>
      <c r="P884">
        <v>7.34</v>
      </c>
      <c r="Q884">
        <v>33</v>
      </c>
      <c r="R884" s="3">
        <v>44315</v>
      </c>
      <c r="S884">
        <v>22</v>
      </c>
      <c r="T884">
        <v>160</v>
      </c>
      <c r="U884">
        <v>87</v>
      </c>
      <c r="V884">
        <v>66</v>
      </c>
      <c r="W884">
        <v>10</v>
      </c>
      <c r="X884">
        <v>35.6</v>
      </c>
      <c r="Y884" s="48">
        <f t="shared" si="26"/>
        <v>111.33333333333333</v>
      </c>
      <c r="Z884">
        <v>200</v>
      </c>
      <c r="AA884">
        <f t="shared" si="27"/>
        <v>1</v>
      </c>
    </row>
    <row r="885" spans="1:28" x14ac:dyDescent="0.25">
      <c r="A885">
        <v>200</v>
      </c>
      <c r="B885">
        <v>1.0900000000000001</v>
      </c>
      <c r="C885">
        <v>306</v>
      </c>
      <c r="E885" t="s">
        <v>26</v>
      </c>
      <c r="I885">
        <v>20.6</v>
      </c>
      <c r="K885">
        <v>89.5</v>
      </c>
      <c r="L885">
        <v>50.4</v>
      </c>
      <c r="M885">
        <v>55.5</v>
      </c>
      <c r="N885">
        <v>0.21</v>
      </c>
      <c r="O885">
        <v>0.61</v>
      </c>
      <c r="P885">
        <v>7.41</v>
      </c>
      <c r="Q885">
        <v>33</v>
      </c>
      <c r="R885" s="3">
        <v>44317</v>
      </c>
      <c r="S885">
        <v>20</v>
      </c>
      <c r="T885">
        <v>141</v>
      </c>
      <c r="U885">
        <v>89</v>
      </c>
      <c r="V885">
        <v>74</v>
      </c>
      <c r="W885">
        <v>5</v>
      </c>
      <c r="X885">
        <v>33.6</v>
      </c>
      <c r="Y885" s="48">
        <f t="shared" si="26"/>
        <v>106.33333333333333</v>
      </c>
      <c r="Z885">
        <v>200</v>
      </c>
      <c r="AA885">
        <f t="shared" si="27"/>
        <v>1</v>
      </c>
    </row>
    <row r="886" spans="1:28" x14ac:dyDescent="0.25">
      <c r="A886">
        <v>200</v>
      </c>
      <c r="B886">
        <v>0.54</v>
      </c>
      <c r="C886">
        <v>305</v>
      </c>
      <c r="D886">
        <v>274</v>
      </c>
      <c r="E886" t="s">
        <v>26</v>
      </c>
      <c r="G886">
        <v>1815</v>
      </c>
      <c r="H886">
        <v>4</v>
      </c>
      <c r="I886">
        <v>12</v>
      </c>
      <c r="J886">
        <v>0.97</v>
      </c>
      <c r="K886">
        <v>64</v>
      </c>
      <c r="L886">
        <v>52.8</v>
      </c>
      <c r="M886">
        <v>31.4</v>
      </c>
      <c r="N886">
        <v>0.21</v>
      </c>
      <c r="O886">
        <v>0.48</v>
      </c>
      <c r="P886">
        <v>7.39</v>
      </c>
      <c r="Q886">
        <v>33</v>
      </c>
      <c r="R886" s="3">
        <v>44317</v>
      </c>
      <c r="S886">
        <v>22</v>
      </c>
      <c r="T886">
        <v>104</v>
      </c>
      <c r="U886">
        <v>52</v>
      </c>
      <c r="V886">
        <v>70</v>
      </c>
      <c r="W886">
        <v>10</v>
      </c>
      <c r="X886">
        <v>37.9</v>
      </c>
      <c r="Y886" s="48">
        <f t="shared" si="26"/>
        <v>69.333333333333329</v>
      </c>
      <c r="Z886">
        <v>200</v>
      </c>
      <c r="AA886">
        <f t="shared" si="27"/>
        <v>1</v>
      </c>
    </row>
    <row r="887" spans="1:28" x14ac:dyDescent="0.25">
      <c r="A887">
        <v>200</v>
      </c>
      <c r="B887">
        <v>0.64</v>
      </c>
      <c r="C887">
        <v>348</v>
      </c>
      <c r="E887" t="s">
        <v>26</v>
      </c>
      <c r="I887">
        <v>13.5</v>
      </c>
      <c r="J887">
        <v>0.72</v>
      </c>
      <c r="K887">
        <v>67.400000000000006</v>
      </c>
      <c r="L887">
        <v>54.2</v>
      </c>
      <c r="M887">
        <v>37.6</v>
      </c>
      <c r="N887">
        <v>0.21</v>
      </c>
      <c r="O887">
        <v>0.46</v>
      </c>
      <c r="P887">
        <v>7.36</v>
      </c>
      <c r="Q887">
        <v>33</v>
      </c>
      <c r="R887" s="3">
        <v>44319</v>
      </c>
      <c r="S887">
        <v>20</v>
      </c>
      <c r="T887">
        <v>112</v>
      </c>
      <c r="U887">
        <v>56</v>
      </c>
      <c r="V887">
        <v>70</v>
      </c>
      <c r="W887">
        <v>6</v>
      </c>
      <c r="X887">
        <v>35.200000000000003</v>
      </c>
      <c r="Y887" s="48">
        <f t="shared" si="26"/>
        <v>74.666666666666671</v>
      </c>
      <c r="Z887">
        <v>200</v>
      </c>
      <c r="AA887">
        <f t="shared" si="27"/>
        <v>1</v>
      </c>
    </row>
    <row r="888" spans="1:28" x14ac:dyDescent="0.25">
      <c r="A888">
        <v>200</v>
      </c>
      <c r="B888">
        <v>0.88</v>
      </c>
      <c r="C888">
        <v>434</v>
      </c>
      <c r="E888" t="s">
        <v>26</v>
      </c>
      <c r="I888">
        <v>15.1</v>
      </c>
      <c r="J888">
        <v>0.91</v>
      </c>
      <c r="K888">
        <v>59.6</v>
      </c>
      <c r="L888">
        <v>62.8</v>
      </c>
      <c r="M888">
        <v>31.4</v>
      </c>
      <c r="N888">
        <v>0.21</v>
      </c>
      <c r="O888">
        <v>0.52</v>
      </c>
      <c r="P888">
        <v>7.32</v>
      </c>
      <c r="Q888">
        <v>33</v>
      </c>
      <c r="R888" s="3">
        <v>44319</v>
      </c>
      <c r="S888">
        <v>24</v>
      </c>
      <c r="T888">
        <v>92</v>
      </c>
      <c r="U888">
        <v>49</v>
      </c>
      <c r="V888">
        <v>54</v>
      </c>
      <c r="W888">
        <v>6</v>
      </c>
      <c r="X888">
        <v>37.299999999999997</v>
      </c>
      <c r="Y888" s="48">
        <f t="shared" si="26"/>
        <v>63.333333333333336</v>
      </c>
      <c r="Z888">
        <v>200</v>
      </c>
      <c r="AA888">
        <f t="shared" si="27"/>
        <v>1</v>
      </c>
    </row>
    <row r="889" spans="1:28" x14ac:dyDescent="0.25">
      <c r="A889">
        <v>200</v>
      </c>
      <c r="B889">
        <v>0.75</v>
      </c>
      <c r="C889">
        <v>412</v>
      </c>
      <c r="E889" t="s">
        <v>26</v>
      </c>
      <c r="I889">
        <v>21</v>
      </c>
      <c r="J889">
        <v>0.82</v>
      </c>
      <c r="K889">
        <v>78.3</v>
      </c>
      <c r="L889">
        <v>66.400000000000006</v>
      </c>
      <c r="M889">
        <v>45.1</v>
      </c>
      <c r="N889">
        <v>0.21</v>
      </c>
      <c r="O889">
        <v>0.49</v>
      </c>
      <c r="P889">
        <v>7.3</v>
      </c>
      <c r="Q889">
        <v>33</v>
      </c>
      <c r="R889" s="3">
        <v>44321</v>
      </c>
      <c r="S889">
        <v>14</v>
      </c>
      <c r="T889">
        <v>100</v>
      </c>
      <c r="U889">
        <v>60</v>
      </c>
      <c r="V889">
        <v>55</v>
      </c>
      <c r="W889">
        <v>3</v>
      </c>
      <c r="X889">
        <v>35</v>
      </c>
      <c r="Y889" s="48">
        <f t="shared" si="26"/>
        <v>73.333333333333329</v>
      </c>
      <c r="Z889">
        <v>200</v>
      </c>
      <c r="AA889">
        <f t="shared" si="27"/>
        <v>1</v>
      </c>
    </row>
    <row r="890" spans="1:28" x14ac:dyDescent="0.25">
      <c r="A890">
        <v>200</v>
      </c>
      <c r="B890">
        <v>2.2000000000000002</v>
      </c>
      <c r="C890">
        <v>378</v>
      </c>
      <c r="E890" t="s">
        <v>26</v>
      </c>
      <c r="I890">
        <v>1.97</v>
      </c>
      <c r="J890">
        <v>0.73</v>
      </c>
      <c r="K890">
        <v>88.5</v>
      </c>
      <c r="L890">
        <v>49.7</v>
      </c>
      <c r="M890">
        <v>53.7</v>
      </c>
      <c r="N890">
        <v>0.21</v>
      </c>
      <c r="O890">
        <v>0.51</v>
      </c>
      <c r="P890">
        <v>7.41</v>
      </c>
      <c r="Q890">
        <v>33</v>
      </c>
      <c r="R890" s="3">
        <v>44321</v>
      </c>
      <c r="S890">
        <v>17</v>
      </c>
      <c r="T890">
        <v>86</v>
      </c>
      <c r="U890">
        <v>53</v>
      </c>
      <c r="V890">
        <v>63</v>
      </c>
      <c r="W890">
        <v>0</v>
      </c>
      <c r="X890">
        <v>37</v>
      </c>
      <c r="Y890" s="48">
        <f t="shared" si="26"/>
        <v>64</v>
      </c>
      <c r="Z890">
        <v>200</v>
      </c>
      <c r="AA890">
        <f t="shared" si="27"/>
        <v>1</v>
      </c>
    </row>
    <row r="891" spans="1:28" x14ac:dyDescent="0.25">
      <c r="A891">
        <v>200</v>
      </c>
      <c r="B891">
        <v>1.74</v>
      </c>
      <c r="C891">
        <v>361</v>
      </c>
      <c r="E891" t="s">
        <v>26</v>
      </c>
      <c r="I891">
        <v>18.100000000000001</v>
      </c>
      <c r="J891">
        <v>0.87</v>
      </c>
      <c r="K891">
        <v>81.7</v>
      </c>
      <c r="L891">
        <v>53.7</v>
      </c>
      <c r="M891">
        <v>49.6</v>
      </c>
      <c r="N891">
        <v>0.21</v>
      </c>
      <c r="O891">
        <v>0.56000000000000005</v>
      </c>
      <c r="P891">
        <v>7.34</v>
      </c>
      <c r="Q891">
        <v>33</v>
      </c>
      <c r="R891" s="3">
        <v>44323</v>
      </c>
      <c r="S891">
        <v>20</v>
      </c>
      <c r="T891">
        <v>103</v>
      </c>
      <c r="U891">
        <v>58</v>
      </c>
      <c r="V891">
        <v>74</v>
      </c>
      <c r="W891">
        <v>9</v>
      </c>
      <c r="X891">
        <v>38.6</v>
      </c>
      <c r="Y891" s="48">
        <f t="shared" si="26"/>
        <v>73</v>
      </c>
      <c r="Z891">
        <v>200</v>
      </c>
      <c r="AA891">
        <f t="shared" si="27"/>
        <v>1</v>
      </c>
    </row>
    <row r="892" spans="1:28" x14ac:dyDescent="0.25">
      <c r="A892">
        <v>200</v>
      </c>
      <c r="B892">
        <v>1.68</v>
      </c>
      <c r="C892">
        <v>389</v>
      </c>
      <c r="E892" t="s">
        <v>26</v>
      </c>
      <c r="F892">
        <v>2.29</v>
      </c>
      <c r="G892">
        <v>1363</v>
      </c>
      <c r="H892">
        <v>13.9</v>
      </c>
      <c r="I892">
        <v>14.3</v>
      </c>
      <c r="J892">
        <v>0.92</v>
      </c>
      <c r="K892">
        <v>72.099999999999994</v>
      </c>
      <c r="L892">
        <v>52.7</v>
      </c>
      <c r="M892">
        <v>38.700000000000003</v>
      </c>
      <c r="N892">
        <v>0.21</v>
      </c>
      <c r="O892">
        <v>0.5</v>
      </c>
      <c r="P892">
        <v>7.35</v>
      </c>
      <c r="Q892">
        <v>33</v>
      </c>
      <c r="R892" s="3">
        <v>44323</v>
      </c>
      <c r="S892">
        <v>20</v>
      </c>
      <c r="T892">
        <v>132</v>
      </c>
      <c r="U892">
        <v>68</v>
      </c>
      <c r="V892">
        <v>96</v>
      </c>
      <c r="W892">
        <v>3</v>
      </c>
      <c r="X892">
        <v>35.1</v>
      </c>
      <c r="Y892" s="48">
        <f t="shared" si="26"/>
        <v>89.333333333333329</v>
      </c>
      <c r="Z892">
        <v>200</v>
      </c>
      <c r="AA892">
        <f t="shared" si="27"/>
        <v>1</v>
      </c>
    </row>
    <row r="893" spans="1:28" x14ac:dyDescent="0.25">
      <c r="A893">
        <v>200</v>
      </c>
      <c r="B893">
        <v>1.8</v>
      </c>
      <c r="C893">
        <v>346</v>
      </c>
      <c r="E893" t="s">
        <v>26</v>
      </c>
      <c r="I893">
        <v>14.9</v>
      </c>
      <c r="K893">
        <v>94</v>
      </c>
      <c r="L893">
        <v>40.9</v>
      </c>
      <c r="M893">
        <v>60.3</v>
      </c>
      <c r="N893">
        <v>0.21</v>
      </c>
      <c r="O893">
        <v>0.49</v>
      </c>
      <c r="P893">
        <v>7.44</v>
      </c>
      <c r="Q893">
        <v>33</v>
      </c>
      <c r="R893" s="3">
        <v>44325</v>
      </c>
      <c r="S893">
        <v>17</v>
      </c>
      <c r="T893">
        <v>114</v>
      </c>
      <c r="U893">
        <v>65</v>
      </c>
      <c r="V893">
        <v>95</v>
      </c>
      <c r="W893">
        <v>3</v>
      </c>
      <c r="X893">
        <v>33.299999999999997</v>
      </c>
      <c r="Y893" s="48">
        <f t="shared" si="26"/>
        <v>81.333333333333329</v>
      </c>
      <c r="Z893">
        <v>200</v>
      </c>
      <c r="AA893">
        <f t="shared" si="27"/>
        <v>1</v>
      </c>
    </row>
    <row r="894" spans="1:28" x14ac:dyDescent="0.25">
      <c r="A894">
        <v>200</v>
      </c>
      <c r="B894">
        <v>0.94</v>
      </c>
      <c r="C894">
        <v>390</v>
      </c>
      <c r="E894" t="s">
        <v>26</v>
      </c>
      <c r="I894">
        <v>12</v>
      </c>
      <c r="K894">
        <v>90.4</v>
      </c>
      <c r="L894">
        <v>47.3</v>
      </c>
      <c r="M894">
        <v>58.7</v>
      </c>
      <c r="N894">
        <v>0.21</v>
      </c>
      <c r="O894">
        <v>0.42</v>
      </c>
      <c r="P894">
        <v>7.39</v>
      </c>
      <c r="Q894">
        <v>33</v>
      </c>
      <c r="R894" s="3">
        <v>44325</v>
      </c>
      <c r="S894">
        <v>18</v>
      </c>
      <c r="T894">
        <v>142</v>
      </c>
      <c r="U894">
        <v>85</v>
      </c>
      <c r="V894">
        <v>100</v>
      </c>
      <c r="W894">
        <v>3</v>
      </c>
      <c r="X894">
        <v>37.9</v>
      </c>
      <c r="Y894" s="48">
        <f t="shared" si="26"/>
        <v>104</v>
      </c>
      <c r="Z894">
        <v>200</v>
      </c>
      <c r="AA894">
        <f t="shared" si="27"/>
        <v>1</v>
      </c>
    </row>
    <row r="895" spans="1:28" x14ac:dyDescent="0.25">
      <c r="A895">
        <v>200</v>
      </c>
      <c r="B895">
        <v>2.31</v>
      </c>
      <c r="C895">
        <v>333</v>
      </c>
      <c r="E895" t="s">
        <v>26</v>
      </c>
      <c r="I895">
        <v>15.5</v>
      </c>
      <c r="K895">
        <v>88.4</v>
      </c>
      <c r="L895">
        <v>48.5</v>
      </c>
      <c r="M895">
        <v>55.4</v>
      </c>
      <c r="N895">
        <v>0.21</v>
      </c>
      <c r="O895">
        <v>0.57999999999999996</v>
      </c>
      <c r="P895">
        <v>7.39</v>
      </c>
      <c r="Q895">
        <v>33</v>
      </c>
      <c r="R895" s="3">
        <v>44327</v>
      </c>
      <c r="S895">
        <v>15</v>
      </c>
      <c r="T895">
        <v>131</v>
      </c>
      <c r="U895">
        <v>75</v>
      </c>
      <c r="V895">
        <v>67</v>
      </c>
      <c r="W895">
        <v>0</v>
      </c>
      <c r="X895">
        <v>36</v>
      </c>
      <c r="Y895" s="48">
        <f t="shared" si="26"/>
        <v>93.666666666666671</v>
      </c>
      <c r="Z895">
        <v>200</v>
      </c>
      <c r="AA895">
        <f t="shared" si="27"/>
        <v>1</v>
      </c>
    </row>
    <row r="896" spans="1:28" x14ac:dyDescent="0.25">
      <c r="A896">
        <v>203</v>
      </c>
      <c r="B896">
        <v>0.61</v>
      </c>
      <c r="C896">
        <v>384</v>
      </c>
      <c r="D896">
        <v>719</v>
      </c>
      <c r="E896" t="s">
        <v>26</v>
      </c>
      <c r="F896">
        <v>1</v>
      </c>
      <c r="G896">
        <v>2731</v>
      </c>
      <c r="H896">
        <v>16</v>
      </c>
      <c r="I896">
        <v>13.9</v>
      </c>
      <c r="K896">
        <v>92.5</v>
      </c>
      <c r="L896">
        <v>31.5</v>
      </c>
      <c r="M896">
        <v>58</v>
      </c>
      <c r="N896">
        <v>0.21</v>
      </c>
      <c r="O896">
        <v>0.88</v>
      </c>
      <c r="P896">
        <v>7.44</v>
      </c>
      <c r="Q896">
        <v>67</v>
      </c>
      <c r="R896" s="3">
        <v>44305</v>
      </c>
      <c r="S896">
        <v>23</v>
      </c>
      <c r="T896">
        <v>122</v>
      </c>
      <c r="U896">
        <v>66</v>
      </c>
      <c r="V896">
        <v>64</v>
      </c>
      <c r="W896">
        <v>15</v>
      </c>
      <c r="X896">
        <v>36.700000000000003</v>
      </c>
      <c r="Y896" s="48">
        <f t="shared" si="26"/>
        <v>84.666666666666671</v>
      </c>
      <c r="Z896">
        <v>203</v>
      </c>
      <c r="AA896">
        <f t="shared" si="27"/>
        <v>1</v>
      </c>
    </row>
    <row r="897" spans="1:27" x14ac:dyDescent="0.25">
      <c r="A897">
        <v>203</v>
      </c>
      <c r="B897">
        <v>0.84</v>
      </c>
      <c r="C897">
        <v>413</v>
      </c>
      <c r="D897">
        <v>770</v>
      </c>
      <c r="E897" t="s">
        <v>26</v>
      </c>
      <c r="F897">
        <v>0.93</v>
      </c>
      <c r="G897">
        <v>2311</v>
      </c>
      <c r="I897">
        <v>13.1</v>
      </c>
      <c r="J897">
        <v>0.44</v>
      </c>
      <c r="K897">
        <v>92.7</v>
      </c>
      <c r="L897">
        <v>27.4</v>
      </c>
      <c r="M897">
        <v>73.099999999999994</v>
      </c>
      <c r="N897">
        <v>0.21</v>
      </c>
      <c r="O897">
        <v>0.96</v>
      </c>
      <c r="P897">
        <v>7.36</v>
      </c>
      <c r="Q897">
        <v>67</v>
      </c>
      <c r="R897" s="3">
        <v>44306</v>
      </c>
      <c r="S897">
        <v>21</v>
      </c>
      <c r="T897">
        <v>117</v>
      </c>
      <c r="U897">
        <v>71</v>
      </c>
      <c r="V897">
        <v>110</v>
      </c>
      <c r="W897">
        <v>15</v>
      </c>
      <c r="X897">
        <v>34.1</v>
      </c>
      <c r="Y897" s="48">
        <f t="shared" si="26"/>
        <v>86.333333333333329</v>
      </c>
      <c r="Z897">
        <v>203</v>
      </c>
      <c r="AA897">
        <f t="shared" si="27"/>
        <v>1</v>
      </c>
    </row>
    <row r="898" spans="1:27" x14ac:dyDescent="0.25">
      <c r="A898">
        <v>203</v>
      </c>
      <c r="B898">
        <v>2.12</v>
      </c>
      <c r="C898">
        <v>424</v>
      </c>
      <c r="D898">
        <v>2762</v>
      </c>
      <c r="E898" t="s">
        <v>26</v>
      </c>
      <c r="F898">
        <v>11</v>
      </c>
      <c r="G898">
        <v>2000</v>
      </c>
      <c r="H898">
        <v>329.6</v>
      </c>
      <c r="I898">
        <v>21</v>
      </c>
      <c r="J898">
        <v>1.46</v>
      </c>
      <c r="K898">
        <v>36.799999999999997</v>
      </c>
      <c r="L898">
        <v>91.2</v>
      </c>
      <c r="M898">
        <v>33.700000000000003</v>
      </c>
      <c r="N898">
        <v>0.21</v>
      </c>
      <c r="O898">
        <v>1.6</v>
      </c>
      <c r="P898">
        <v>6.88</v>
      </c>
      <c r="Q898">
        <v>67</v>
      </c>
      <c r="R898" s="3">
        <v>44306</v>
      </c>
      <c r="S898">
        <v>40</v>
      </c>
      <c r="T898">
        <v>120</v>
      </c>
      <c r="U898">
        <v>75</v>
      </c>
      <c r="V898">
        <v>150</v>
      </c>
      <c r="W898">
        <v>0</v>
      </c>
      <c r="X898">
        <v>34.299999999999997</v>
      </c>
      <c r="Y898" s="48">
        <f t="shared" ref="Y898:Y961" si="28">IF(OR(T898="",U898=""),"",(T898+(2*U898))/3)</f>
        <v>90</v>
      </c>
      <c r="Z898">
        <v>203</v>
      </c>
      <c r="AA898">
        <f t="shared" ref="AA898:AA961" si="29">IF(A898="",0,IF(COUNTIF(B898:Y898,"")&gt;0,1,0))</f>
        <v>0</v>
      </c>
    </row>
    <row r="899" spans="1:27" x14ac:dyDescent="0.25">
      <c r="A899">
        <v>203</v>
      </c>
      <c r="B899">
        <v>0.54</v>
      </c>
      <c r="C899">
        <v>283</v>
      </c>
      <c r="D899">
        <v>14783</v>
      </c>
      <c r="E899" t="s">
        <v>26</v>
      </c>
      <c r="F899">
        <v>11</v>
      </c>
      <c r="G899">
        <v>198193</v>
      </c>
      <c r="H899">
        <v>2431</v>
      </c>
      <c r="I899">
        <v>39.200000000000003</v>
      </c>
      <c r="J899">
        <v>1.81</v>
      </c>
      <c r="K899">
        <v>62.1</v>
      </c>
      <c r="L899">
        <v>75.7</v>
      </c>
      <c r="M899">
        <v>38.299999999999997</v>
      </c>
      <c r="N899">
        <v>0.21</v>
      </c>
      <c r="O899">
        <v>4.9000000000000004</v>
      </c>
      <c r="P899">
        <v>6.92</v>
      </c>
      <c r="Q899">
        <v>67</v>
      </c>
      <c r="R899" s="3">
        <v>44307</v>
      </c>
      <c r="S899">
        <v>19</v>
      </c>
      <c r="T899">
        <v>111</v>
      </c>
      <c r="U899">
        <v>67</v>
      </c>
      <c r="V899">
        <v>130</v>
      </c>
      <c r="W899">
        <v>3</v>
      </c>
      <c r="X899">
        <v>34</v>
      </c>
      <c r="Y899" s="48">
        <f t="shared" si="28"/>
        <v>81.666666666666671</v>
      </c>
      <c r="Z899">
        <v>203</v>
      </c>
      <c r="AA899">
        <f t="shared" si="29"/>
        <v>0</v>
      </c>
    </row>
    <row r="900" spans="1:27" x14ac:dyDescent="0.25">
      <c r="A900">
        <v>204</v>
      </c>
      <c r="B900">
        <v>0.98</v>
      </c>
      <c r="C900">
        <v>280</v>
      </c>
      <c r="D900">
        <v>171</v>
      </c>
      <c r="E900" t="s">
        <v>26</v>
      </c>
      <c r="F900">
        <v>0.91</v>
      </c>
      <c r="G900">
        <v>1210</v>
      </c>
      <c r="H900">
        <v>5.5</v>
      </c>
      <c r="I900">
        <v>21.8</v>
      </c>
      <c r="K900">
        <v>82.1</v>
      </c>
      <c r="L900">
        <v>42.4</v>
      </c>
      <c r="M900">
        <v>48.8</v>
      </c>
      <c r="N900">
        <v>0.21</v>
      </c>
      <c r="O900">
        <v>0.83</v>
      </c>
      <c r="P900">
        <v>7.35</v>
      </c>
      <c r="Q900">
        <v>70</v>
      </c>
      <c r="R900" s="3">
        <v>44028</v>
      </c>
      <c r="S900">
        <v>22</v>
      </c>
      <c r="T900">
        <v>121</v>
      </c>
      <c r="U900">
        <v>70</v>
      </c>
      <c r="V900">
        <v>72</v>
      </c>
      <c r="W900">
        <v>15</v>
      </c>
      <c r="X900">
        <v>36</v>
      </c>
      <c r="Y900" s="48">
        <f t="shared" si="28"/>
        <v>87</v>
      </c>
      <c r="Z900">
        <v>204</v>
      </c>
      <c r="AA900">
        <f t="shared" si="29"/>
        <v>1</v>
      </c>
    </row>
    <row r="901" spans="1:27" x14ac:dyDescent="0.25">
      <c r="A901">
        <v>205</v>
      </c>
      <c r="B901">
        <v>0.55000000000000004</v>
      </c>
      <c r="C901">
        <v>250</v>
      </c>
      <c r="D901">
        <v>478</v>
      </c>
      <c r="E901" t="s">
        <v>26</v>
      </c>
      <c r="F901">
        <v>1.2</v>
      </c>
      <c r="H901">
        <v>164.4</v>
      </c>
      <c r="I901">
        <v>53</v>
      </c>
      <c r="J901">
        <v>0.63</v>
      </c>
      <c r="K901">
        <v>95</v>
      </c>
      <c r="L901">
        <v>46.8</v>
      </c>
      <c r="M901">
        <v>78.599999999999994</v>
      </c>
      <c r="N901">
        <v>0.21</v>
      </c>
      <c r="O901">
        <v>2.21</v>
      </c>
      <c r="P901">
        <v>7.35</v>
      </c>
      <c r="Q901">
        <v>80</v>
      </c>
      <c r="R901" s="3">
        <v>44322</v>
      </c>
      <c r="S901">
        <v>18</v>
      </c>
      <c r="T901">
        <v>111</v>
      </c>
      <c r="U901">
        <v>62</v>
      </c>
      <c r="V901">
        <v>64</v>
      </c>
      <c r="W901">
        <v>3</v>
      </c>
      <c r="X901">
        <v>35.1</v>
      </c>
      <c r="Y901" s="48">
        <f t="shared" si="28"/>
        <v>78.333333333333329</v>
      </c>
      <c r="Z901">
        <v>205</v>
      </c>
      <c r="AA901">
        <f t="shared" si="29"/>
        <v>1</v>
      </c>
    </row>
    <row r="902" spans="1:27" x14ac:dyDescent="0.25">
      <c r="A902">
        <v>205</v>
      </c>
      <c r="B902">
        <v>0.47</v>
      </c>
      <c r="C902">
        <v>241</v>
      </c>
      <c r="D902">
        <v>383</v>
      </c>
      <c r="E902" t="s">
        <v>26</v>
      </c>
      <c r="F902">
        <v>0.61</v>
      </c>
      <c r="G902">
        <v>522</v>
      </c>
      <c r="H902">
        <v>174.9</v>
      </c>
      <c r="I902">
        <v>56.5</v>
      </c>
      <c r="J902">
        <v>0.75</v>
      </c>
      <c r="K902">
        <v>83.5</v>
      </c>
      <c r="L902">
        <v>45.7</v>
      </c>
      <c r="M902">
        <v>52.9</v>
      </c>
      <c r="N902">
        <v>0.21</v>
      </c>
      <c r="O902">
        <v>2.11</v>
      </c>
      <c r="P902">
        <v>7.38</v>
      </c>
      <c r="Q902">
        <v>80</v>
      </c>
      <c r="R902" s="3">
        <v>44323</v>
      </c>
      <c r="S902">
        <v>20</v>
      </c>
      <c r="T902">
        <v>134</v>
      </c>
      <c r="U902">
        <v>67</v>
      </c>
      <c r="V902">
        <v>50</v>
      </c>
      <c r="W902">
        <v>0</v>
      </c>
      <c r="X902">
        <v>35.9</v>
      </c>
      <c r="Y902" s="48">
        <f t="shared" si="28"/>
        <v>89.333333333333329</v>
      </c>
      <c r="Z902">
        <v>205</v>
      </c>
      <c r="AA902">
        <f t="shared" si="29"/>
        <v>0</v>
      </c>
    </row>
    <row r="903" spans="1:27" x14ac:dyDescent="0.25">
      <c r="A903">
        <v>205</v>
      </c>
      <c r="B903">
        <v>0.47</v>
      </c>
      <c r="C903">
        <v>325</v>
      </c>
      <c r="D903">
        <v>435</v>
      </c>
      <c r="E903" t="s">
        <v>26</v>
      </c>
      <c r="F903">
        <v>0.72</v>
      </c>
      <c r="G903">
        <v>514</v>
      </c>
      <c r="I903">
        <v>66.2</v>
      </c>
      <c r="J903">
        <v>0.86</v>
      </c>
      <c r="K903">
        <v>74</v>
      </c>
      <c r="L903">
        <v>70</v>
      </c>
      <c r="M903">
        <v>52.1</v>
      </c>
      <c r="N903">
        <v>0.21</v>
      </c>
      <c r="O903">
        <v>2.31</v>
      </c>
      <c r="P903">
        <v>7.16</v>
      </c>
      <c r="Q903">
        <v>80</v>
      </c>
      <c r="R903" s="3">
        <v>44324</v>
      </c>
      <c r="S903">
        <v>16</v>
      </c>
      <c r="T903">
        <v>198</v>
      </c>
      <c r="U903">
        <v>77</v>
      </c>
      <c r="V903">
        <v>62</v>
      </c>
      <c r="W903">
        <v>0</v>
      </c>
      <c r="X903">
        <v>34.5</v>
      </c>
      <c r="Y903" s="48">
        <f t="shared" si="28"/>
        <v>117.33333333333333</v>
      </c>
      <c r="Z903">
        <v>205</v>
      </c>
      <c r="AA903">
        <f t="shared" si="29"/>
        <v>1</v>
      </c>
    </row>
    <row r="904" spans="1:27" x14ac:dyDescent="0.25">
      <c r="A904">
        <v>205</v>
      </c>
      <c r="B904">
        <v>0.53</v>
      </c>
      <c r="C904">
        <v>272</v>
      </c>
      <c r="D904">
        <v>316</v>
      </c>
      <c r="E904" t="s">
        <v>26</v>
      </c>
      <c r="F904">
        <v>0.45</v>
      </c>
      <c r="G904">
        <v>333</v>
      </c>
      <c r="H904">
        <v>142.1</v>
      </c>
      <c r="I904">
        <v>75.400000000000006</v>
      </c>
      <c r="K904">
        <v>74.2</v>
      </c>
      <c r="L904">
        <v>45.9</v>
      </c>
      <c r="M904">
        <v>43.7</v>
      </c>
      <c r="N904">
        <v>0.5</v>
      </c>
      <c r="O904">
        <v>1.1299999999999999</v>
      </c>
      <c r="P904">
        <v>7.33</v>
      </c>
      <c r="Q904">
        <v>80</v>
      </c>
      <c r="R904" s="3">
        <v>44325</v>
      </c>
      <c r="S904">
        <v>20</v>
      </c>
      <c r="T904">
        <v>95</v>
      </c>
      <c r="U904">
        <v>54</v>
      </c>
      <c r="V904">
        <v>67</v>
      </c>
      <c r="W904">
        <v>0</v>
      </c>
      <c r="X904">
        <v>34.1</v>
      </c>
      <c r="Y904" s="48">
        <f t="shared" si="28"/>
        <v>67.666666666666671</v>
      </c>
      <c r="Z904">
        <v>205</v>
      </c>
      <c r="AA904">
        <f t="shared" si="29"/>
        <v>1</v>
      </c>
    </row>
    <row r="905" spans="1:27" x14ac:dyDescent="0.25">
      <c r="A905">
        <v>205</v>
      </c>
      <c r="B905">
        <v>1.17</v>
      </c>
      <c r="C905">
        <v>255</v>
      </c>
      <c r="E905" t="s">
        <v>26</v>
      </c>
      <c r="K905">
        <v>78.900000000000006</v>
      </c>
      <c r="L905">
        <v>50.8</v>
      </c>
      <c r="M905">
        <v>45</v>
      </c>
      <c r="N905">
        <v>0.21</v>
      </c>
      <c r="O905">
        <v>2.81</v>
      </c>
      <c r="P905">
        <v>7.29</v>
      </c>
      <c r="Q905">
        <v>80</v>
      </c>
      <c r="R905" s="3">
        <v>44327</v>
      </c>
      <c r="S905">
        <v>19</v>
      </c>
      <c r="T905">
        <v>147</v>
      </c>
      <c r="U905">
        <v>72</v>
      </c>
      <c r="V905">
        <v>77</v>
      </c>
      <c r="W905">
        <v>0</v>
      </c>
      <c r="X905">
        <v>35.1</v>
      </c>
      <c r="Y905" s="48">
        <f t="shared" si="28"/>
        <v>97</v>
      </c>
      <c r="Z905">
        <v>205</v>
      </c>
      <c r="AA905">
        <f t="shared" si="29"/>
        <v>1</v>
      </c>
    </row>
    <row r="906" spans="1:27" x14ac:dyDescent="0.25">
      <c r="A906">
        <v>205</v>
      </c>
      <c r="B906">
        <v>1.43</v>
      </c>
      <c r="C906">
        <v>240</v>
      </c>
      <c r="E906" t="s">
        <v>26</v>
      </c>
      <c r="I906">
        <v>112</v>
      </c>
      <c r="K906">
        <v>94.9</v>
      </c>
      <c r="L906">
        <v>34.9</v>
      </c>
      <c r="M906">
        <v>65.5</v>
      </c>
      <c r="N906">
        <v>0.21</v>
      </c>
      <c r="O906">
        <v>3.22</v>
      </c>
      <c r="P906">
        <v>7.36</v>
      </c>
      <c r="Q906">
        <v>80</v>
      </c>
      <c r="R906" s="3">
        <v>44327</v>
      </c>
      <c r="S906">
        <v>20</v>
      </c>
      <c r="T906">
        <v>122</v>
      </c>
      <c r="U906">
        <v>64</v>
      </c>
      <c r="V906">
        <v>83</v>
      </c>
      <c r="W906">
        <v>0</v>
      </c>
      <c r="X906">
        <v>35.799999999999997</v>
      </c>
      <c r="Y906" s="48">
        <f t="shared" si="28"/>
        <v>83.333333333333329</v>
      </c>
      <c r="Z906">
        <v>205</v>
      </c>
      <c r="AA906">
        <f t="shared" si="29"/>
        <v>1</v>
      </c>
    </row>
    <row r="907" spans="1:27" x14ac:dyDescent="0.25">
      <c r="A907">
        <v>205</v>
      </c>
      <c r="B907">
        <v>1.31</v>
      </c>
      <c r="C907">
        <v>296</v>
      </c>
      <c r="D907">
        <v>538</v>
      </c>
      <c r="E907" t="s">
        <v>26</v>
      </c>
      <c r="G907">
        <v>1411</v>
      </c>
      <c r="H907">
        <v>128.9</v>
      </c>
      <c r="I907">
        <v>94.7</v>
      </c>
      <c r="J907">
        <v>1.44</v>
      </c>
      <c r="K907">
        <v>66.599999999999994</v>
      </c>
      <c r="L907">
        <v>45.6</v>
      </c>
      <c r="M907">
        <v>43.2</v>
      </c>
      <c r="N907">
        <v>0.21</v>
      </c>
      <c r="O907">
        <v>2.91</v>
      </c>
      <c r="P907">
        <v>7.24</v>
      </c>
      <c r="Q907">
        <v>80</v>
      </c>
      <c r="R907" s="3">
        <v>44328</v>
      </c>
      <c r="S907">
        <v>18</v>
      </c>
      <c r="T907">
        <v>114</v>
      </c>
      <c r="U907">
        <v>70</v>
      </c>
      <c r="V907">
        <v>80</v>
      </c>
      <c r="W907">
        <v>3</v>
      </c>
      <c r="X907">
        <v>38.1</v>
      </c>
      <c r="Y907" s="48">
        <f t="shared" si="28"/>
        <v>84.666666666666671</v>
      </c>
      <c r="Z907">
        <v>205</v>
      </c>
      <c r="AA907">
        <f t="shared" si="29"/>
        <v>1</v>
      </c>
    </row>
    <row r="908" spans="1:27" x14ac:dyDescent="0.25">
      <c r="A908">
        <v>205</v>
      </c>
      <c r="B908">
        <v>2.76</v>
      </c>
      <c r="C908">
        <v>274</v>
      </c>
      <c r="E908" t="s">
        <v>26</v>
      </c>
      <c r="I908">
        <v>54.5</v>
      </c>
      <c r="J908">
        <v>1.55</v>
      </c>
      <c r="K908">
        <v>95.1</v>
      </c>
      <c r="L908">
        <v>35.799999999999997</v>
      </c>
      <c r="M908">
        <v>94.1</v>
      </c>
      <c r="N908">
        <v>0.21</v>
      </c>
      <c r="O908">
        <v>2.33</v>
      </c>
      <c r="P908">
        <v>7.13</v>
      </c>
      <c r="Q908">
        <v>80</v>
      </c>
      <c r="R908" s="3">
        <v>44329</v>
      </c>
      <c r="S908">
        <v>20</v>
      </c>
      <c r="T908">
        <v>86</v>
      </c>
      <c r="U908">
        <v>59</v>
      </c>
      <c r="V908">
        <v>69</v>
      </c>
      <c r="W908">
        <v>3</v>
      </c>
      <c r="X908">
        <v>32</v>
      </c>
      <c r="Y908" s="48">
        <f t="shared" si="28"/>
        <v>68</v>
      </c>
      <c r="Z908">
        <v>205</v>
      </c>
      <c r="AA908">
        <f t="shared" si="29"/>
        <v>1</v>
      </c>
    </row>
    <row r="909" spans="1:27" x14ac:dyDescent="0.25">
      <c r="A909">
        <v>208</v>
      </c>
      <c r="B909">
        <v>0.38</v>
      </c>
      <c r="C909">
        <v>265</v>
      </c>
      <c r="E909" t="s">
        <v>26</v>
      </c>
      <c r="F909">
        <v>1.3</v>
      </c>
      <c r="G909">
        <v>927</v>
      </c>
      <c r="I909">
        <v>13.2</v>
      </c>
      <c r="J909">
        <v>0.22</v>
      </c>
      <c r="K909">
        <v>90.1</v>
      </c>
      <c r="L909">
        <v>35.700000000000003</v>
      </c>
      <c r="M909">
        <v>58.1</v>
      </c>
      <c r="N909">
        <v>0.21</v>
      </c>
      <c r="O909">
        <v>1.1299999999999999</v>
      </c>
      <c r="P909">
        <v>7.38</v>
      </c>
      <c r="Q909">
        <v>71</v>
      </c>
      <c r="R909" s="3">
        <v>44309</v>
      </c>
      <c r="S909">
        <v>22</v>
      </c>
      <c r="T909">
        <v>123</v>
      </c>
      <c r="U909">
        <v>78</v>
      </c>
      <c r="V909">
        <v>65</v>
      </c>
      <c r="W909">
        <v>15</v>
      </c>
      <c r="X909">
        <v>35.5</v>
      </c>
      <c r="Y909" s="48">
        <f t="shared" si="28"/>
        <v>93</v>
      </c>
      <c r="Z909">
        <v>208</v>
      </c>
      <c r="AA909">
        <f t="shared" si="29"/>
        <v>1</v>
      </c>
    </row>
    <row r="910" spans="1:27" x14ac:dyDescent="0.25">
      <c r="A910">
        <v>208</v>
      </c>
      <c r="B910">
        <v>0.48</v>
      </c>
      <c r="C910">
        <v>308</v>
      </c>
      <c r="D910">
        <v>522</v>
      </c>
      <c r="E910" t="s">
        <v>26</v>
      </c>
      <c r="F910">
        <v>0.88</v>
      </c>
      <c r="G910">
        <v>1080</v>
      </c>
      <c r="H910">
        <v>4.3</v>
      </c>
      <c r="I910">
        <v>12</v>
      </c>
      <c r="J910">
        <v>0.23</v>
      </c>
      <c r="K910">
        <v>86.5</v>
      </c>
      <c r="L910">
        <v>38.200000000000003</v>
      </c>
      <c r="M910">
        <v>52.1</v>
      </c>
      <c r="N910">
        <v>0.21</v>
      </c>
      <c r="O910">
        <v>0.86</v>
      </c>
      <c r="P910">
        <v>7.38</v>
      </c>
      <c r="Q910">
        <v>71</v>
      </c>
      <c r="R910" s="3">
        <v>44310</v>
      </c>
      <c r="S910">
        <v>22</v>
      </c>
      <c r="T910">
        <v>128</v>
      </c>
      <c r="U910">
        <v>70</v>
      </c>
      <c r="V910">
        <v>52</v>
      </c>
      <c r="W910">
        <v>15</v>
      </c>
      <c r="X910">
        <v>35.9</v>
      </c>
      <c r="Y910" s="48">
        <f t="shared" si="28"/>
        <v>89.333333333333329</v>
      </c>
      <c r="Z910">
        <v>208</v>
      </c>
      <c r="AA910">
        <f t="shared" si="29"/>
        <v>0</v>
      </c>
    </row>
    <row r="911" spans="1:27" x14ac:dyDescent="0.25">
      <c r="A911">
        <v>208</v>
      </c>
      <c r="B911">
        <v>0.69</v>
      </c>
      <c r="C911">
        <v>367</v>
      </c>
      <c r="D911">
        <v>554</v>
      </c>
      <c r="E911" t="s">
        <v>26</v>
      </c>
      <c r="F911">
        <v>1.2</v>
      </c>
      <c r="G911">
        <v>1027</v>
      </c>
      <c r="H911">
        <v>5.6</v>
      </c>
      <c r="I911">
        <v>12.7</v>
      </c>
      <c r="K911">
        <v>87.8</v>
      </c>
      <c r="L911">
        <v>45.4</v>
      </c>
      <c r="M911">
        <v>52.5</v>
      </c>
      <c r="N911">
        <v>0.21</v>
      </c>
      <c r="O911">
        <v>0.86</v>
      </c>
      <c r="P911">
        <v>7.41</v>
      </c>
      <c r="Q911">
        <v>71</v>
      </c>
      <c r="R911" s="3">
        <v>44312</v>
      </c>
      <c r="S911">
        <v>18</v>
      </c>
      <c r="T911">
        <v>150</v>
      </c>
      <c r="U911">
        <v>85</v>
      </c>
      <c r="V911">
        <v>57</v>
      </c>
      <c r="W911">
        <v>15</v>
      </c>
      <c r="X911">
        <v>35.200000000000003</v>
      </c>
      <c r="Y911" s="48">
        <f t="shared" si="28"/>
        <v>106.66666666666667</v>
      </c>
      <c r="Z911">
        <v>208</v>
      </c>
      <c r="AA911">
        <f t="shared" si="29"/>
        <v>1</v>
      </c>
    </row>
    <row r="912" spans="1:27" x14ac:dyDescent="0.25">
      <c r="A912">
        <v>208</v>
      </c>
      <c r="B912">
        <v>0.49</v>
      </c>
      <c r="C912">
        <v>442</v>
      </c>
      <c r="D912">
        <v>471</v>
      </c>
      <c r="E912" t="s">
        <v>26</v>
      </c>
      <c r="I912">
        <v>25.9</v>
      </c>
      <c r="J912">
        <v>0.51</v>
      </c>
      <c r="K912">
        <v>79.900000000000006</v>
      </c>
      <c r="L912">
        <v>51.7</v>
      </c>
      <c r="M912">
        <v>48.6</v>
      </c>
      <c r="N912">
        <v>0.21</v>
      </c>
      <c r="O912">
        <v>0.83</v>
      </c>
      <c r="P912">
        <v>7.36</v>
      </c>
      <c r="Q912">
        <v>71</v>
      </c>
      <c r="R912" s="3">
        <v>44313</v>
      </c>
      <c r="S912">
        <v>18</v>
      </c>
      <c r="T912">
        <v>142</v>
      </c>
      <c r="U912">
        <v>84</v>
      </c>
      <c r="V912">
        <v>45</v>
      </c>
      <c r="W912">
        <v>0</v>
      </c>
      <c r="X912">
        <v>35</v>
      </c>
      <c r="Y912" s="48">
        <f t="shared" si="28"/>
        <v>103.33333333333333</v>
      </c>
      <c r="Z912">
        <v>208</v>
      </c>
      <c r="AA912">
        <f t="shared" si="29"/>
        <v>1</v>
      </c>
    </row>
    <row r="913" spans="1:27" x14ac:dyDescent="0.25">
      <c r="A913">
        <v>208</v>
      </c>
      <c r="B913">
        <v>0.38</v>
      </c>
      <c r="C913">
        <v>428</v>
      </c>
      <c r="E913" t="s">
        <v>26</v>
      </c>
      <c r="F913">
        <v>1.55</v>
      </c>
      <c r="G913">
        <v>972</v>
      </c>
      <c r="H913">
        <v>19.899999999999999</v>
      </c>
      <c r="I913">
        <v>18.2</v>
      </c>
      <c r="J913">
        <v>0.45</v>
      </c>
      <c r="K913">
        <v>75.2</v>
      </c>
      <c r="L913">
        <v>53.1</v>
      </c>
      <c r="M913">
        <v>43.3</v>
      </c>
      <c r="N913">
        <v>0.21</v>
      </c>
      <c r="O913">
        <v>0.62</v>
      </c>
      <c r="P913">
        <v>7.35</v>
      </c>
      <c r="Q913">
        <v>71</v>
      </c>
      <c r="R913" s="3">
        <v>44316</v>
      </c>
      <c r="S913">
        <v>74</v>
      </c>
      <c r="T913">
        <v>144</v>
      </c>
      <c r="U913">
        <v>85</v>
      </c>
      <c r="V913">
        <v>74</v>
      </c>
      <c r="W913">
        <v>3</v>
      </c>
      <c r="X913">
        <v>35</v>
      </c>
      <c r="Y913" s="48">
        <f t="shared" si="28"/>
        <v>104.66666666666667</v>
      </c>
      <c r="Z913">
        <v>208</v>
      </c>
      <c r="AA913">
        <f t="shared" si="29"/>
        <v>1</v>
      </c>
    </row>
    <row r="914" spans="1:27" x14ac:dyDescent="0.25">
      <c r="A914">
        <v>208</v>
      </c>
      <c r="B914">
        <v>0.25</v>
      </c>
      <c r="C914">
        <v>391</v>
      </c>
      <c r="E914" t="s">
        <v>26</v>
      </c>
      <c r="F914">
        <v>1.76</v>
      </c>
      <c r="G914">
        <v>877</v>
      </c>
      <c r="H914">
        <v>21.6</v>
      </c>
      <c r="I914">
        <v>24.9</v>
      </c>
      <c r="J914">
        <v>0.33</v>
      </c>
      <c r="K914">
        <v>83.2</v>
      </c>
      <c r="L914">
        <v>57.1</v>
      </c>
      <c r="M914">
        <v>51.4</v>
      </c>
      <c r="N914">
        <v>0.21</v>
      </c>
      <c r="O914">
        <v>0.73</v>
      </c>
      <c r="P914">
        <v>7.3</v>
      </c>
      <c r="Q914">
        <v>71</v>
      </c>
      <c r="R914" s="3">
        <v>44317</v>
      </c>
      <c r="S914">
        <v>18</v>
      </c>
      <c r="T914">
        <v>100</v>
      </c>
      <c r="U914">
        <v>64</v>
      </c>
      <c r="V914">
        <v>44</v>
      </c>
      <c r="W914">
        <v>3</v>
      </c>
      <c r="X914">
        <v>35.200000000000003</v>
      </c>
      <c r="Y914" s="48">
        <f t="shared" si="28"/>
        <v>76</v>
      </c>
      <c r="Z914">
        <v>208</v>
      </c>
      <c r="AA914">
        <f t="shared" si="29"/>
        <v>1</v>
      </c>
    </row>
    <row r="915" spans="1:27" x14ac:dyDescent="0.25">
      <c r="A915">
        <v>208</v>
      </c>
      <c r="B915">
        <v>0.38</v>
      </c>
      <c r="C915">
        <v>392</v>
      </c>
      <c r="E915" t="s">
        <v>26</v>
      </c>
      <c r="I915">
        <v>28.2</v>
      </c>
      <c r="K915">
        <v>90.7</v>
      </c>
      <c r="L915">
        <v>52</v>
      </c>
      <c r="M915">
        <v>58.5</v>
      </c>
      <c r="N915">
        <v>0.21</v>
      </c>
      <c r="O915">
        <v>0.85</v>
      </c>
      <c r="P915">
        <v>7.38</v>
      </c>
      <c r="Q915">
        <v>71</v>
      </c>
      <c r="R915" s="3">
        <v>44317</v>
      </c>
      <c r="S915">
        <v>18</v>
      </c>
      <c r="T915">
        <v>107</v>
      </c>
      <c r="U915">
        <v>68</v>
      </c>
      <c r="V915">
        <v>68</v>
      </c>
      <c r="W915">
        <v>3</v>
      </c>
      <c r="X915">
        <v>35.299999999999997</v>
      </c>
      <c r="Y915" s="48">
        <f t="shared" si="28"/>
        <v>81</v>
      </c>
      <c r="Z915">
        <v>208</v>
      </c>
      <c r="AA915">
        <f t="shared" si="29"/>
        <v>1</v>
      </c>
    </row>
    <row r="916" spans="1:27" x14ac:dyDescent="0.25">
      <c r="A916">
        <v>208</v>
      </c>
      <c r="B916">
        <v>0.14000000000000001</v>
      </c>
      <c r="C916">
        <v>335</v>
      </c>
      <c r="E916" t="s">
        <v>26</v>
      </c>
      <c r="I916">
        <v>33.9</v>
      </c>
      <c r="K916">
        <v>91.1</v>
      </c>
      <c r="L916">
        <v>51.9</v>
      </c>
      <c r="M916">
        <v>61.2</v>
      </c>
      <c r="N916">
        <v>0.21</v>
      </c>
      <c r="O916">
        <v>0.82</v>
      </c>
      <c r="P916">
        <v>7.38</v>
      </c>
      <c r="Q916">
        <v>71</v>
      </c>
      <c r="R916" s="3">
        <v>44319</v>
      </c>
      <c r="S916">
        <v>16</v>
      </c>
      <c r="T916">
        <v>121</v>
      </c>
      <c r="U916">
        <v>67</v>
      </c>
      <c r="V916">
        <v>90</v>
      </c>
      <c r="W916">
        <v>11</v>
      </c>
      <c r="X916">
        <v>34.5</v>
      </c>
      <c r="Y916" s="48">
        <f t="shared" si="28"/>
        <v>85</v>
      </c>
      <c r="Z916">
        <v>208</v>
      </c>
      <c r="AA916">
        <f t="shared" si="29"/>
        <v>1</v>
      </c>
    </row>
    <row r="917" spans="1:27" x14ac:dyDescent="0.25">
      <c r="A917">
        <v>208</v>
      </c>
      <c r="B917">
        <v>0.59</v>
      </c>
      <c r="C917">
        <v>318</v>
      </c>
      <c r="E917" t="s">
        <v>26</v>
      </c>
      <c r="I917">
        <v>30</v>
      </c>
      <c r="K917">
        <v>86</v>
      </c>
      <c r="L917">
        <v>58</v>
      </c>
      <c r="M917">
        <v>56</v>
      </c>
      <c r="N917">
        <v>0.21</v>
      </c>
      <c r="O917">
        <v>0.9</v>
      </c>
      <c r="P917">
        <v>7.35</v>
      </c>
      <c r="Q917">
        <v>71</v>
      </c>
      <c r="R917" s="3">
        <v>44320</v>
      </c>
      <c r="S917">
        <v>20</v>
      </c>
      <c r="T917">
        <v>130</v>
      </c>
      <c r="U917">
        <v>68</v>
      </c>
      <c r="V917">
        <v>20</v>
      </c>
      <c r="W917">
        <v>11</v>
      </c>
      <c r="X917">
        <v>37.700000000000003</v>
      </c>
      <c r="Y917" s="48">
        <f t="shared" si="28"/>
        <v>88.666666666666671</v>
      </c>
      <c r="Z917">
        <v>208</v>
      </c>
      <c r="AA917">
        <f t="shared" si="29"/>
        <v>1</v>
      </c>
    </row>
    <row r="918" spans="1:27" x14ac:dyDescent="0.25">
      <c r="A918">
        <v>208</v>
      </c>
      <c r="B918">
        <v>0.46</v>
      </c>
      <c r="C918">
        <v>307</v>
      </c>
      <c r="E918" t="s">
        <v>26</v>
      </c>
      <c r="I918">
        <v>24.1</v>
      </c>
      <c r="K918">
        <v>87</v>
      </c>
      <c r="L918">
        <v>59.6</v>
      </c>
      <c r="M918">
        <v>51.5</v>
      </c>
      <c r="N918">
        <v>0.21</v>
      </c>
      <c r="O918">
        <v>0.73</v>
      </c>
      <c r="P918">
        <v>7.33</v>
      </c>
      <c r="Q918">
        <v>71</v>
      </c>
      <c r="R918" s="3">
        <v>44321</v>
      </c>
      <c r="S918">
        <v>20</v>
      </c>
      <c r="T918">
        <v>153</v>
      </c>
      <c r="U918">
        <v>83</v>
      </c>
      <c r="V918">
        <v>75</v>
      </c>
      <c r="W918">
        <v>11</v>
      </c>
      <c r="X918">
        <v>38.1</v>
      </c>
      <c r="Y918" s="48">
        <f t="shared" si="28"/>
        <v>106.33333333333333</v>
      </c>
      <c r="Z918">
        <v>208</v>
      </c>
      <c r="AA918">
        <f t="shared" si="29"/>
        <v>1</v>
      </c>
    </row>
    <row r="919" spans="1:27" x14ac:dyDescent="0.25">
      <c r="A919">
        <v>208</v>
      </c>
      <c r="B919">
        <v>0.65</v>
      </c>
      <c r="C919">
        <v>267</v>
      </c>
      <c r="E919" t="s">
        <v>26</v>
      </c>
      <c r="I919">
        <v>26.5</v>
      </c>
      <c r="K919">
        <v>84.2</v>
      </c>
      <c r="L919">
        <v>50.9</v>
      </c>
      <c r="M919">
        <v>46.9</v>
      </c>
      <c r="N919">
        <v>0.21</v>
      </c>
      <c r="O919">
        <v>0.75</v>
      </c>
      <c r="P919">
        <v>7.4</v>
      </c>
      <c r="Q919">
        <v>71</v>
      </c>
      <c r="R919" s="3">
        <v>44322</v>
      </c>
      <c r="S919">
        <v>22</v>
      </c>
      <c r="T919">
        <v>163</v>
      </c>
      <c r="U919">
        <v>93</v>
      </c>
      <c r="V919">
        <v>106</v>
      </c>
      <c r="W919">
        <v>11</v>
      </c>
      <c r="X919">
        <v>37.799999999999997</v>
      </c>
      <c r="Y919" s="48">
        <f t="shared" si="28"/>
        <v>116.33333333333333</v>
      </c>
      <c r="Z919">
        <v>208</v>
      </c>
      <c r="AA919">
        <f t="shared" si="29"/>
        <v>1</v>
      </c>
    </row>
    <row r="920" spans="1:27" x14ac:dyDescent="0.25">
      <c r="A920">
        <v>208</v>
      </c>
      <c r="B920">
        <v>0.41</v>
      </c>
      <c r="C920">
        <v>213</v>
      </c>
      <c r="E920" t="s">
        <v>26</v>
      </c>
      <c r="I920">
        <v>23.4</v>
      </c>
      <c r="K920">
        <v>74.2</v>
      </c>
      <c r="L920">
        <v>54.2</v>
      </c>
      <c r="M920">
        <v>39.6</v>
      </c>
      <c r="N920">
        <v>0.21</v>
      </c>
      <c r="O920">
        <v>0.68</v>
      </c>
      <c r="P920">
        <v>7.4</v>
      </c>
      <c r="Q920">
        <v>71</v>
      </c>
      <c r="R920" s="3">
        <v>44323</v>
      </c>
      <c r="S920">
        <v>16</v>
      </c>
      <c r="T920">
        <v>104</v>
      </c>
      <c r="U920">
        <v>58</v>
      </c>
      <c r="V920">
        <v>70</v>
      </c>
      <c r="W920">
        <v>11</v>
      </c>
      <c r="X920">
        <v>38</v>
      </c>
      <c r="Y920" s="48">
        <f t="shared" si="28"/>
        <v>73.333333333333329</v>
      </c>
      <c r="Z920">
        <v>208</v>
      </c>
      <c r="AA920">
        <f t="shared" si="29"/>
        <v>1</v>
      </c>
    </row>
    <row r="921" spans="1:27" x14ac:dyDescent="0.25">
      <c r="A921">
        <v>208</v>
      </c>
      <c r="B921">
        <v>0.53</v>
      </c>
      <c r="C921">
        <v>208</v>
      </c>
      <c r="E921" t="s">
        <v>26</v>
      </c>
      <c r="I921">
        <v>27.6</v>
      </c>
      <c r="K921">
        <v>74.3</v>
      </c>
      <c r="L921">
        <v>71.8</v>
      </c>
      <c r="M921">
        <v>44.2</v>
      </c>
      <c r="N921">
        <v>0.21</v>
      </c>
      <c r="O921">
        <v>0.77</v>
      </c>
      <c r="P921">
        <v>7.3</v>
      </c>
      <c r="Q921">
        <v>71</v>
      </c>
      <c r="R921" s="3">
        <v>44323</v>
      </c>
      <c r="S921">
        <v>15</v>
      </c>
      <c r="T921">
        <v>133</v>
      </c>
      <c r="U921">
        <v>73</v>
      </c>
      <c r="V921">
        <v>62</v>
      </c>
      <c r="W921">
        <v>11</v>
      </c>
      <c r="X921">
        <v>37.9</v>
      </c>
      <c r="Y921" s="48">
        <f t="shared" si="28"/>
        <v>93</v>
      </c>
      <c r="Z921">
        <v>208</v>
      </c>
      <c r="AA921">
        <f t="shared" si="29"/>
        <v>1</v>
      </c>
    </row>
    <row r="922" spans="1:27" x14ac:dyDescent="0.25">
      <c r="A922">
        <v>218</v>
      </c>
      <c r="B922">
        <v>0.49</v>
      </c>
      <c r="C922">
        <v>246</v>
      </c>
      <c r="E922" t="s">
        <v>26</v>
      </c>
      <c r="F922">
        <v>0.56000000000000005</v>
      </c>
      <c r="H922">
        <v>3</v>
      </c>
      <c r="I922">
        <v>10.3</v>
      </c>
      <c r="J922">
        <v>0.52</v>
      </c>
      <c r="K922">
        <v>96</v>
      </c>
      <c r="L922">
        <v>42.6</v>
      </c>
      <c r="M922">
        <v>77.400000000000006</v>
      </c>
      <c r="N922">
        <v>0.21</v>
      </c>
      <c r="O922">
        <v>0.81</v>
      </c>
      <c r="P922">
        <v>7.44</v>
      </c>
      <c r="Q922">
        <v>49</v>
      </c>
      <c r="R922" s="3">
        <v>44311</v>
      </c>
      <c r="S922">
        <v>18</v>
      </c>
      <c r="T922">
        <v>135</v>
      </c>
      <c r="U922">
        <v>85</v>
      </c>
      <c r="V922">
        <v>94</v>
      </c>
      <c r="W922">
        <v>8</v>
      </c>
      <c r="X922">
        <v>36</v>
      </c>
      <c r="Y922" s="48">
        <f t="shared" si="28"/>
        <v>101.66666666666667</v>
      </c>
      <c r="Z922">
        <v>218</v>
      </c>
      <c r="AA922">
        <f t="shared" si="29"/>
        <v>1</v>
      </c>
    </row>
    <row r="923" spans="1:27" x14ac:dyDescent="0.25">
      <c r="A923">
        <v>218</v>
      </c>
      <c r="B923">
        <v>1.06</v>
      </c>
      <c r="C923">
        <v>324</v>
      </c>
      <c r="E923" t="s">
        <v>26</v>
      </c>
      <c r="I923">
        <v>14.4</v>
      </c>
      <c r="K923">
        <v>80.3</v>
      </c>
      <c r="L923">
        <v>47.5</v>
      </c>
      <c r="M923">
        <v>42.3</v>
      </c>
      <c r="N923">
        <v>0.21</v>
      </c>
      <c r="O923">
        <v>0.62</v>
      </c>
      <c r="P923">
        <v>7.35</v>
      </c>
      <c r="Q923">
        <v>49</v>
      </c>
      <c r="R923" s="3">
        <v>44313</v>
      </c>
      <c r="S923">
        <v>16</v>
      </c>
      <c r="T923">
        <v>150</v>
      </c>
      <c r="U923">
        <v>80</v>
      </c>
      <c r="V923">
        <v>78</v>
      </c>
      <c r="W923">
        <v>15</v>
      </c>
      <c r="X923">
        <v>35.5</v>
      </c>
      <c r="Y923" s="48">
        <f t="shared" si="28"/>
        <v>103.33333333333333</v>
      </c>
      <c r="Z923">
        <v>218</v>
      </c>
      <c r="AA923">
        <f t="shared" si="29"/>
        <v>1</v>
      </c>
    </row>
    <row r="924" spans="1:27" x14ac:dyDescent="0.25">
      <c r="A924">
        <v>218</v>
      </c>
      <c r="B924">
        <v>1.38</v>
      </c>
      <c r="C924">
        <v>282</v>
      </c>
      <c r="E924" t="s">
        <v>26</v>
      </c>
      <c r="I924">
        <v>16.7</v>
      </c>
      <c r="J924">
        <v>0.6</v>
      </c>
      <c r="K924">
        <v>95.8</v>
      </c>
      <c r="L924">
        <v>41.1</v>
      </c>
      <c r="M924">
        <v>76.599999999999994</v>
      </c>
      <c r="N924">
        <v>0.21</v>
      </c>
      <c r="O924">
        <v>0.54</v>
      </c>
      <c r="P924">
        <v>7.43</v>
      </c>
      <c r="Q924">
        <v>49</v>
      </c>
      <c r="R924" s="3">
        <v>44315</v>
      </c>
      <c r="S924">
        <v>20</v>
      </c>
      <c r="T924">
        <v>170</v>
      </c>
      <c r="U924">
        <v>100</v>
      </c>
      <c r="V924">
        <v>100</v>
      </c>
      <c r="W924">
        <v>3</v>
      </c>
      <c r="X924">
        <v>35</v>
      </c>
      <c r="Y924" s="48">
        <f t="shared" si="28"/>
        <v>123.33333333333333</v>
      </c>
      <c r="Z924">
        <v>218</v>
      </c>
      <c r="AA924">
        <f t="shared" si="29"/>
        <v>1</v>
      </c>
    </row>
    <row r="925" spans="1:27" x14ac:dyDescent="0.25">
      <c r="A925">
        <v>218</v>
      </c>
      <c r="B925">
        <v>1.64</v>
      </c>
      <c r="C925">
        <v>379</v>
      </c>
      <c r="E925" t="s">
        <v>26</v>
      </c>
      <c r="I925">
        <v>20.9</v>
      </c>
      <c r="J925">
        <v>0.49</v>
      </c>
      <c r="K925">
        <v>84</v>
      </c>
      <c r="L925">
        <v>43.8</v>
      </c>
      <c r="M925">
        <v>48.6</v>
      </c>
      <c r="N925">
        <v>0.21</v>
      </c>
      <c r="O925">
        <v>0.67</v>
      </c>
      <c r="P925">
        <v>7.38</v>
      </c>
      <c r="Q925">
        <v>49</v>
      </c>
      <c r="R925" s="3">
        <v>44316</v>
      </c>
      <c r="S925">
        <v>20</v>
      </c>
      <c r="T925">
        <v>300</v>
      </c>
      <c r="U925">
        <v>74</v>
      </c>
      <c r="V925">
        <v>85</v>
      </c>
      <c r="W925">
        <v>6</v>
      </c>
      <c r="X925">
        <v>34.799999999999997</v>
      </c>
      <c r="Y925" s="48">
        <f t="shared" si="28"/>
        <v>149.33333333333334</v>
      </c>
      <c r="Z925">
        <v>218</v>
      </c>
      <c r="AA925">
        <f t="shared" si="29"/>
        <v>1</v>
      </c>
    </row>
    <row r="926" spans="1:27" x14ac:dyDescent="0.25">
      <c r="A926">
        <v>218</v>
      </c>
      <c r="B926">
        <v>1.46</v>
      </c>
      <c r="C926">
        <v>339</v>
      </c>
      <c r="D926">
        <v>598</v>
      </c>
      <c r="E926" t="s">
        <v>26</v>
      </c>
      <c r="F926">
        <v>4.8600000000000003</v>
      </c>
      <c r="G926">
        <v>1022</v>
      </c>
      <c r="H926">
        <v>4.0999999999999996</v>
      </c>
      <c r="I926">
        <v>19.2</v>
      </c>
      <c r="J926">
        <v>0.59</v>
      </c>
      <c r="K926">
        <v>61.1</v>
      </c>
      <c r="L926">
        <v>47.9</v>
      </c>
      <c r="M926">
        <v>33.1</v>
      </c>
      <c r="N926">
        <v>0.21</v>
      </c>
      <c r="O926">
        <v>0.57999999999999996</v>
      </c>
      <c r="P926">
        <v>7.38</v>
      </c>
      <c r="Q926">
        <v>49</v>
      </c>
      <c r="R926" s="3">
        <v>44317</v>
      </c>
      <c r="S926">
        <v>18</v>
      </c>
      <c r="T926">
        <v>137</v>
      </c>
      <c r="U926">
        <v>80</v>
      </c>
      <c r="V926">
        <v>71</v>
      </c>
      <c r="W926">
        <v>6</v>
      </c>
      <c r="X926">
        <v>35.200000000000003</v>
      </c>
      <c r="Y926" s="48">
        <f t="shared" si="28"/>
        <v>99</v>
      </c>
      <c r="Z926">
        <v>218</v>
      </c>
      <c r="AA926">
        <f t="shared" si="29"/>
        <v>0</v>
      </c>
    </row>
    <row r="927" spans="1:27" x14ac:dyDescent="0.25">
      <c r="A927">
        <v>218</v>
      </c>
      <c r="B927">
        <v>0.86</v>
      </c>
      <c r="C927">
        <v>326</v>
      </c>
      <c r="E927" t="s">
        <v>26</v>
      </c>
      <c r="I927">
        <v>18.3</v>
      </c>
      <c r="K927">
        <v>91.1</v>
      </c>
      <c r="L927">
        <v>33.5</v>
      </c>
      <c r="M927">
        <v>60.8</v>
      </c>
      <c r="N927">
        <v>0.21</v>
      </c>
      <c r="O927">
        <v>0.61</v>
      </c>
      <c r="P927">
        <v>7.46</v>
      </c>
      <c r="Q927">
        <v>49</v>
      </c>
      <c r="R927" s="3">
        <v>44317</v>
      </c>
      <c r="S927">
        <v>30</v>
      </c>
      <c r="T927">
        <v>174</v>
      </c>
      <c r="U927">
        <v>95</v>
      </c>
      <c r="V927">
        <v>113</v>
      </c>
      <c r="W927">
        <v>6</v>
      </c>
      <c r="X927">
        <v>36.4</v>
      </c>
      <c r="Y927" s="48">
        <f t="shared" si="28"/>
        <v>121.33333333333333</v>
      </c>
      <c r="Z927">
        <v>218</v>
      </c>
      <c r="AA927">
        <f t="shared" si="29"/>
        <v>1</v>
      </c>
    </row>
    <row r="928" spans="1:27" x14ac:dyDescent="0.25">
      <c r="A928">
        <v>218</v>
      </c>
      <c r="B928">
        <v>0.81</v>
      </c>
      <c r="C928">
        <v>329</v>
      </c>
      <c r="E928" t="s">
        <v>26</v>
      </c>
      <c r="I928">
        <v>23.2</v>
      </c>
      <c r="K928">
        <v>87.7</v>
      </c>
      <c r="L928">
        <v>33.5</v>
      </c>
      <c r="M928">
        <v>49.4</v>
      </c>
      <c r="N928">
        <v>0.21</v>
      </c>
      <c r="O928">
        <v>0.61</v>
      </c>
      <c r="P928">
        <v>7.47</v>
      </c>
      <c r="Q928">
        <v>49</v>
      </c>
      <c r="R928" s="3">
        <v>44319</v>
      </c>
      <c r="S928">
        <v>30</v>
      </c>
      <c r="T928">
        <v>127</v>
      </c>
      <c r="U928">
        <v>68</v>
      </c>
      <c r="V928">
        <v>66</v>
      </c>
      <c r="W928">
        <v>15</v>
      </c>
      <c r="X928">
        <v>36.5</v>
      </c>
      <c r="Y928" s="48">
        <f t="shared" si="28"/>
        <v>87.666666666666671</v>
      </c>
      <c r="Z928">
        <v>218</v>
      </c>
      <c r="AA928">
        <f t="shared" si="29"/>
        <v>1</v>
      </c>
    </row>
    <row r="929" spans="1:27" x14ac:dyDescent="0.25">
      <c r="A929">
        <v>218</v>
      </c>
      <c r="B929">
        <v>0.59</v>
      </c>
      <c r="C929">
        <v>350</v>
      </c>
      <c r="E929" t="s">
        <v>26</v>
      </c>
      <c r="I929">
        <v>23.2</v>
      </c>
      <c r="K929">
        <v>84.2</v>
      </c>
      <c r="L929">
        <v>37.1</v>
      </c>
      <c r="M929">
        <v>41</v>
      </c>
      <c r="N929">
        <v>0.21</v>
      </c>
      <c r="O929">
        <v>0.69</v>
      </c>
      <c r="P929">
        <v>7.42</v>
      </c>
      <c r="Q929">
        <v>49</v>
      </c>
      <c r="R929" s="3">
        <v>44320</v>
      </c>
      <c r="S929">
        <v>24</v>
      </c>
      <c r="T929">
        <v>104</v>
      </c>
      <c r="U929">
        <v>69</v>
      </c>
      <c r="V929">
        <v>56</v>
      </c>
      <c r="W929">
        <v>14</v>
      </c>
      <c r="X929">
        <v>35</v>
      </c>
      <c r="Y929" s="48">
        <f t="shared" si="28"/>
        <v>80.666666666666671</v>
      </c>
      <c r="Z929">
        <v>218</v>
      </c>
      <c r="AA929">
        <f t="shared" si="29"/>
        <v>1</v>
      </c>
    </row>
    <row r="930" spans="1:27" x14ac:dyDescent="0.25">
      <c r="A930">
        <v>218</v>
      </c>
      <c r="B930">
        <v>1.96</v>
      </c>
      <c r="C930">
        <v>513</v>
      </c>
      <c r="E930" t="s">
        <v>26</v>
      </c>
      <c r="I930">
        <v>18.600000000000001</v>
      </c>
      <c r="K930">
        <v>89.2</v>
      </c>
      <c r="L930">
        <v>39.9</v>
      </c>
      <c r="M930">
        <v>0.21</v>
      </c>
      <c r="N930">
        <v>0.21</v>
      </c>
      <c r="O930">
        <v>0.65</v>
      </c>
      <c r="P930">
        <v>7.4</v>
      </c>
      <c r="Q930">
        <v>49</v>
      </c>
      <c r="R930" s="3">
        <v>44322</v>
      </c>
      <c r="S930">
        <v>18</v>
      </c>
      <c r="T930">
        <v>95</v>
      </c>
      <c r="U930">
        <v>56</v>
      </c>
      <c r="V930">
        <v>75</v>
      </c>
      <c r="W930">
        <v>15</v>
      </c>
      <c r="X930">
        <v>35.6</v>
      </c>
      <c r="Y930" s="48">
        <f t="shared" si="28"/>
        <v>69</v>
      </c>
      <c r="Z930">
        <v>218</v>
      </c>
      <c r="AA930">
        <f t="shared" si="29"/>
        <v>1</v>
      </c>
    </row>
    <row r="931" spans="1:27" x14ac:dyDescent="0.25">
      <c r="A931">
        <v>218</v>
      </c>
      <c r="B931">
        <v>2.14</v>
      </c>
      <c r="C931">
        <v>532</v>
      </c>
      <c r="E931" t="s">
        <v>26</v>
      </c>
      <c r="I931">
        <v>21.1</v>
      </c>
      <c r="K931">
        <v>89.9</v>
      </c>
      <c r="L931">
        <v>39.299999999999997</v>
      </c>
      <c r="M931">
        <v>57.2</v>
      </c>
      <c r="N931">
        <v>0.21</v>
      </c>
      <c r="O931">
        <v>0.74</v>
      </c>
      <c r="P931">
        <v>7.39</v>
      </c>
      <c r="Q931">
        <v>49</v>
      </c>
      <c r="R931" s="3">
        <v>44323</v>
      </c>
      <c r="S931">
        <v>22</v>
      </c>
      <c r="T931">
        <v>100</v>
      </c>
      <c r="U931">
        <v>52</v>
      </c>
      <c r="V931">
        <v>69</v>
      </c>
      <c r="W931">
        <v>15</v>
      </c>
      <c r="X931">
        <v>35.4</v>
      </c>
      <c r="Y931" s="48">
        <f t="shared" si="28"/>
        <v>68</v>
      </c>
      <c r="Z931">
        <v>218</v>
      </c>
      <c r="AA931">
        <f t="shared" si="29"/>
        <v>1</v>
      </c>
    </row>
    <row r="932" spans="1:27" x14ac:dyDescent="0.25">
      <c r="A932">
        <v>220</v>
      </c>
      <c r="B932">
        <v>0.59</v>
      </c>
      <c r="C932">
        <v>100</v>
      </c>
      <c r="D932">
        <v>614</v>
      </c>
      <c r="E932" t="s">
        <v>26</v>
      </c>
      <c r="F932">
        <v>0.41</v>
      </c>
      <c r="G932">
        <v>2722</v>
      </c>
      <c r="H932">
        <v>10</v>
      </c>
      <c r="I932">
        <v>23.4</v>
      </c>
      <c r="J932">
        <v>1.1100000000000001</v>
      </c>
      <c r="K932">
        <v>97.3</v>
      </c>
      <c r="L932">
        <v>33.6</v>
      </c>
      <c r="M932">
        <v>77.5</v>
      </c>
      <c r="N932">
        <v>0.21</v>
      </c>
      <c r="O932">
        <v>1.45</v>
      </c>
      <c r="P932">
        <v>7.39</v>
      </c>
      <c r="Q932">
        <v>68</v>
      </c>
      <c r="R932" s="3">
        <v>44306</v>
      </c>
      <c r="S932">
        <v>18</v>
      </c>
      <c r="T932">
        <v>110</v>
      </c>
      <c r="U932">
        <v>200</v>
      </c>
      <c r="V932">
        <v>55</v>
      </c>
      <c r="W932">
        <v>15</v>
      </c>
      <c r="X932">
        <v>36</v>
      </c>
      <c r="Y932" s="48">
        <f t="shared" si="28"/>
        <v>170</v>
      </c>
      <c r="Z932">
        <v>220</v>
      </c>
      <c r="AA932">
        <f t="shared" si="29"/>
        <v>0</v>
      </c>
    </row>
    <row r="933" spans="1:27" x14ac:dyDescent="0.25">
      <c r="A933">
        <v>220</v>
      </c>
      <c r="B933">
        <v>0.5</v>
      </c>
      <c r="C933">
        <v>107</v>
      </c>
      <c r="E933" t="s">
        <v>26</v>
      </c>
      <c r="I933">
        <v>32.200000000000003</v>
      </c>
      <c r="K933">
        <v>90.1</v>
      </c>
      <c r="L933">
        <v>27</v>
      </c>
      <c r="M933">
        <v>53.1</v>
      </c>
      <c r="N933">
        <v>0.21</v>
      </c>
      <c r="O933">
        <v>0.63</v>
      </c>
      <c r="P933">
        <v>7.48</v>
      </c>
      <c r="Q933">
        <v>68</v>
      </c>
      <c r="R933" s="3">
        <v>44307</v>
      </c>
      <c r="S933">
        <v>22</v>
      </c>
      <c r="T933">
        <v>117</v>
      </c>
      <c r="U933">
        <v>70</v>
      </c>
      <c r="V933">
        <v>66</v>
      </c>
      <c r="W933">
        <v>3</v>
      </c>
      <c r="X933">
        <v>35.799999999999997</v>
      </c>
      <c r="Y933" s="48">
        <f t="shared" si="28"/>
        <v>85.666666666666671</v>
      </c>
      <c r="Z933">
        <v>220</v>
      </c>
      <c r="AA933">
        <f t="shared" si="29"/>
        <v>1</v>
      </c>
    </row>
    <row r="934" spans="1:27" x14ac:dyDescent="0.25">
      <c r="A934">
        <v>220</v>
      </c>
      <c r="B934">
        <v>0.47</v>
      </c>
      <c r="C934">
        <v>142</v>
      </c>
      <c r="D934">
        <v>514</v>
      </c>
      <c r="E934" t="s">
        <v>26</v>
      </c>
      <c r="F934">
        <v>0.36</v>
      </c>
      <c r="G934">
        <v>2147</v>
      </c>
      <c r="H934">
        <v>7</v>
      </c>
      <c r="I934">
        <v>21.1</v>
      </c>
      <c r="J934">
        <v>1.0900000000000001</v>
      </c>
      <c r="K934">
        <v>92.5</v>
      </c>
      <c r="L934">
        <v>31.4</v>
      </c>
      <c r="M934">
        <v>64.3</v>
      </c>
      <c r="N934">
        <v>0.21</v>
      </c>
      <c r="O934">
        <v>0.59</v>
      </c>
      <c r="P934">
        <v>7.43</v>
      </c>
      <c r="Q934">
        <v>68</v>
      </c>
      <c r="R934" s="3">
        <v>44309</v>
      </c>
      <c r="S934">
        <v>19</v>
      </c>
      <c r="T934">
        <v>130</v>
      </c>
      <c r="U934">
        <v>72</v>
      </c>
      <c r="V934">
        <v>49</v>
      </c>
      <c r="W934">
        <v>15</v>
      </c>
      <c r="X934">
        <v>34</v>
      </c>
      <c r="Y934" s="48">
        <f t="shared" si="28"/>
        <v>91.333333333333329</v>
      </c>
      <c r="Z934">
        <v>220</v>
      </c>
      <c r="AA934">
        <f t="shared" si="29"/>
        <v>0</v>
      </c>
    </row>
    <row r="935" spans="1:27" x14ac:dyDescent="0.25">
      <c r="A935">
        <v>223</v>
      </c>
      <c r="B935">
        <v>1.18</v>
      </c>
      <c r="C935">
        <v>156</v>
      </c>
      <c r="E935" t="s">
        <v>26</v>
      </c>
      <c r="G935">
        <v>529</v>
      </c>
      <c r="I935">
        <v>36.799999999999997</v>
      </c>
      <c r="J935">
        <v>0.55000000000000004</v>
      </c>
      <c r="K935">
        <v>85.2</v>
      </c>
      <c r="L935">
        <v>40.700000000000003</v>
      </c>
      <c r="M935">
        <v>49.3</v>
      </c>
      <c r="N935">
        <v>0.21</v>
      </c>
      <c r="O935">
        <v>1.55</v>
      </c>
      <c r="P935">
        <v>7.38</v>
      </c>
      <c r="Q935">
        <v>93</v>
      </c>
      <c r="R935" s="3">
        <v>44294</v>
      </c>
      <c r="S935">
        <v>19</v>
      </c>
      <c r="T935">
        <v>100</v>
      </c>
      <c r="U935">
        <v>64</v>
      </c>
      <c r="V935">
        <v>65</v>
      </c>
      <c r="W935">
        <v>15</v>
      </c>
      <c r="X935">
        <v>35.200000000000003</v>
      </c>
      <c r="Y935" s="48">
        <f t="shared" si="28"/>
        <v>76</v>
      </c>
      <c r="Z935">
        <v>223</v>
      </c>
      <c r="AA935">
        <f t="shared" si="29"/>
        <v>1</v>
      </c>
    </row>
    <row r="936" spans="1:27" x14ac:dyDescent="0.25">
      <c r="A936">
        <v>223</v>
      </c>
      <c r="B936">
        <v>0.88</v>
      </c>
      <c r="C936">
        <v>146</v>
      </c>
      <c r="D936">
        <v>339</v>
      </c>
      <c r="E936" t="s">
        <v>26</v>
      </c>
      <c r="F936">
        <v>2.23</v>
      </c>
      <c r="G936">
        <v>693</v>
      </c>
      <c r="H936">
        <v>34.299999999999997</v>
      </c>
      <c r="I936">
        <v>45.3</v>
      </c>
      <c r="K936">
        <v>80</v>
      </c>
      <c r="L936">
        <v>38.299999999999997</v>
      </c>
      <c r="M936">
        <v>46.1</v>
      </c>
      <c r="N936">
        <v>0.5</v>
      </c>
      <c r="O936">
        <v>1.72</v>
      </c>
      <c r="P936">
        <v>7.32</v>
      </c>
      <c r="Q936">
        <v>93</v>
      </c>
      <c r="R936" s="3">
        <v>44295</v>
      </c>
      <c r="S936">
        <v>18</v>
      </c>
      <c r="T936">
        <v>145</v>
      </c>
      <c r="U936">
        <v>68</v>
      </c>
      <c r="V936">
        <v>88</v>
      </c>
      <c r="W936">
        <v>15</v>
      </c>
      <c r="X936">
        <v>35</v>
      </c>
      <c r="Y936" s="48">
        <f t="shared" si="28"/>
        <v>93.666666666666671</v>
      </c>
      <c r="Z936">
        <v>223</v>
      </c>
      <c r="AA936">
        <f t="shared" si="29"/>
        <v>1</v>
      </c>
    </row>
    <row r="937" spans="1:27" x14ac:dyDescent="0.25">
      <c r="A937">
        <v>223</v>
      </c>
      <c r="B937">
        <v>0.57999999999999996</v>
      </c>
      <c r="C937">
        <v>161</v>
      </c>
      <c r="D937">
        <v>348</v>
      </c>
      <c r="E937" t="s">
        <v>26</v>
      </c>
      <c r="F937">
        <v>5.51</v>
      </c>
      <c r="G937">
        <v>820</v>
      </c>
      <c r="H937">
        <v>42.7</v>
      </c>
      <c r="I937">
        <v>39.200000000000003</v>
      </c>
      <c r="J937">
        <v>0.5</v>
      </c>
      <c r="K937">
        <v>60.1</v>
      </c>
      <c r="L937">
        <v>34.799999999999997</v>
      </c>
      <c r="M937">
        <v>39</v>
      </c>
      <c r="N937">
        <v>0.21</v>
      </c>
      <c r="O937">
        <v>1.52</v>
      </c>
      <c r="P937">
        <v>7.27</v>
      </c>
      <c r="Q937">
        <v>93</v>
      </c>
      <c r="R937" s="3">
        <v>44296</v>
      </c>
      <c r="S937">
        <v>23</v>
      </c>
      <c r="T937">
        <v>114</v>
      </c>
      <c r="U937">
        <v>63</v>
      </c>
      <c r="V937">
        <v>79</v>
      </c>
      <c r="W937">
        <v>15</v>
      </c>
      <c r="X937">
        <v>34.799999999999997</v>
      </c>
      <c r="Y937" s="48">
        <f t="shared" si="28"/>
        <v>80</v>
      </c>
      <c r="Z937">
        <v>223</v>
      </c>
      <c r="AA937">
        <f t="shared" si="29"/>
        <v>0</v>
      </c>
    </row>
    <row r="938" spans="1:27" x14ac:dyDescent="0.25">
      <c r="A938">
        <v>223</v>
      </c>
      <c r="B938">
        <v>0.51</v>
      </c>
      <c r="C938">
        <v>188</v>
      </c>
      <c r="D938">
        <v>381</v>
      </c>
      <c r="E938" t="s">
        <v>26</v>
      </c>
      <c r="H938">
        <v>44.1</v>
      </c>
      <c r="I938">
        <v>42.3</v>
      </c>
      <c r="J938">
        <v>0.42</v>
      </c>
      <c r="K938">
        <v>90.5</v>
      </c>
      <c r="L938">
        <v>51.5</v>
      </c>
      <c r="M938">
        <v>70.5</v>
      </c>
      <c r="N938">
        <v>0.21</v>
      </c>
      <c r="O938">
        <v>1.62</v>
      </c>
      <c r="P938">
        <v>7.19</v>
      </c>
      <c r="Q938">
        <v>93</v>
      </c>
      <c r="R938" s="3">
        <v>44297</v>
      </c>
      <c r="S938">
        <v>22</v>
      </c>
      <c r="T938">
        <v>147</v>
      </c>
      <c r="U938">
        <v>60</v>
      </c>
      <c r="V938">
        <v>54</v>
      </c>
      <c r="W938">
        <v>6</v>
      </c>
      <c r="X938">
        <v>33</v>
      </c>
      <c r="Y938" s="48">
        <f t="shared" si="28"/>
        <v>89</v>
      </c>
      <c r="Z938">
        <v>223</v>
      </c>
      <c r="AA938">
        <f t="shared" si="29"/>
        <v>1</v>
      </c>
    </row>
    <row r="939" spans="1:27" x14ac:dyDescent="0.25">
      <c r="A939">
        <v>223</v>
      </c>
      <c r="B939">
        <v>0.39</v>
      </c>
      <c r="C939">
        <v>180</v>
      </c>
      <c r="E939" t="s">
        <v>26</v>
      </c>
      <c r="I939">
        <v>54.3</v>
      </c>
      <c r="J939">
        <v>0.36</v>
      </c>
      <c r="K939">
        <v>74.099999999999994</v>
      </c>
      <c r="L939">
        <v>48.8</v>
      </c>
      <c r="M939">
        <v>43.2</v>
      </c>
      <c r="N939">
        <v>0.21</v>
      </c>
      <c r="O939">
        <v>1.62</v>
      </c>
      <c r="P939">
        <v>7.26</v>
      </c>
      <c r="Q939">
        <v>93</v>
      </c>
      <c r="R939" s="3">
        <v>44297</v>
      </c>
      <c r="S939">
        <v>24</v>
      </c>
      <c r="T939">
        <v>148</v>
      </c>
      <c r="U939">
        <v>61</v>
      </c>
      <c r="V939">
        <v>50</v>
      </c>
      <c r="W939">
        <v>0</v>
      </c>
      <c r="X939">
        <v>33.299999999999997</v>
      </c>
      <c r="Y939" s="48">
        <f t="shared" si="28"/>
        <v>90</v>
      </c>
      <c r="Z939">
        <v>223</v>
      </c>
      <c r="AA939">
        <f t="shared" si="29"/>
        <v>1</v>
      </c>
    </row>
    <row r="940" spans="1:27" x14ac:dyDescent="0.25">
      <c r="A940">
        <v>223</v>
      </c>
      <c r="B940">
        <v>0.38</v>
      </c>
      <c r="C940">
        <v>163</v>
      </c>
      <c r="E940" t="s">
        <v>26</v>
      </c>
      <c r="F940">
        <v>9.2200000000000006</v>
      </c>
      <c r="G940">
        <v>1075</v>
      </c>
      <c r="H940">
        <v>31.1</v>
      </c>
      <c r="I940">
        <v>58.7</v>
      </c>
      <c r="J940">
        <v>0.39</v>
      </c>
      <c r="K940">
        <v>94.1</v>
      </c>
      <c r="L940">
        <v>52.9</v>
      </c>
      <c r="M940">
        <v>80.2</v>
      </c>
      <c r="N940">
        <v>0.21</v>
      </c>
      <c r="O940">
        <v>1.67</v>
      </c>
      <c r="P940">
        <v>7.23</v>
      </c>
      <c r="Q940">
        <v>93</v>
      </c>
      <c r="R940" s="3">
        <v>44299</v>
      </c>
      <c r="S940">
        <v>24</v>
      </c>
      <c r="T940">
        <v>135</v>
      </c>
      <c r="U940">
        <v>88</v>
      </c>
      <c r="V940">
        <v>124</v>
      </c>
      <c r="W940">
        <v>0</v>
      </c>
      <c r="X940">
        <v>33.9</v>
      </c>
      <c r="Y940" s="48">
        <f t="shared" si="28"/>
        <v>103.66666666666667</v>
      </c>
      <c r="Z940">
        <v>223</v>
      </c>
      <c r="AA940">
        <f t="shared" si="29"/>
        <v>1</v>
      </c>
    </row>
    <row r="941" spans="1:27" x14ac:dyDescent="0.25">
      <c r="A941">
        <v>223</v>
      </c>
      <c r="B941">
        <v>0.31</v>
      </c>
      <c r="C941">
        <v>164</v>
      </c>
      <c r="E941" t="s">
        <v>26</v>
      </c>
      <c r="I941">
        <v>65.3</v>
      </c>
      <c r="J941">
        <v>0.3</v>
      </c>
      <c r="K941">
        <v>92.2</v>
      </c>
      <c r="L941">
        <v>50.7</v>
      </c>
      <c r="M941">
        <v>67.5</v>
      </c>
      <c r="N941">
        <v>0.21</v>
      </c>
      <c r="O941">
        <v>1.35</v>
      </c>
      <c r="P941">
        <v>7.31</v>
      </c>
      <c r="Q941">
        <v>93</v>
      </c>
      <c r="R941" s="3">
        <v>44301</v>
      </c>
      <c r="S941">
        <v>60</v>
      </c>
      <c r="T941">
        <v>140</v>
      </c>
      <c r="U941">
        <v>80</v>
      </c>
      <c r="V941">
        <v>88</v>
      </c>
      <c r="W941">
        <v>3</v>
      </c>
      <c r="X941">
        <v>35.4</v>
      </c>
      <c r="Y941" s="48">
        <f t="shared" si="28"/>
        <v>100</v>
      </c>
      <c r="Z941">
        <v>223</v>
      </c>
      <c r="AA941">
        <f t="shared" si="29"/>
        <v>1</v>
      </c>
    </row>
    <row r="942" spans="1:27" x14ac:dyDescent="0.25">
      <c r="A942">
        <v>223</v>
      </c>
      <c r="B942">
        <v>0.54</v>
      </c>
      <c r="C942">
        <v>196</v>
      </c>
      <c r="D942">
        <v>333</v>
      </c>
      <c r="E942" t="s">
        <v>26</v>
      </c>
      <c r="F942">
        <v>9.5399999999999991</v>
      </c>
      <c r="G942">
        <v>910</v>
      </c>
      <c r="H942">
        <v>39.299999999999997</v>
      </c>
      <c r="I942">
        <v>65.5</v>
      </c>
      <c r="J942">
        <v>0.44</v>
      </c>
      <c r="K942">
        <v>78.2</v>
      </c>
      <c r="L942">
        <v>53.7</v>
      </c>
      <c r="M942">
        <v>45.1</v>
      </c>
      <c r="N942">
        <v>0.21</v>
      </c>
      <c r="O942">
        <v>1.35</v>
      </c>
      <c r="P942">
        <v>7.32</v>
      </c>
      <c r="Q942">
        <v>93</v>
      </c>
      <c r="R942" s="3">
        <v>44303</v>
      </c>
      <c r="S942">
        <v>26</v>
      </c>
      <c r="T942">
        <v>130</v>
      </c>
      <c r="U942">
        <v>68</v>
      </c>
      <c r="V942">
        <v>96</v>
      </c>
      <c r="W942">
        <v>0</v>
      </c>
      <c r="X942">
        <v>34</v>
      </c>
      <c r="Y942" s="48">
        <f t="shared" si="28"/>
        <v>88.666666666666671</v>
      </c>
      <c r="Z942">
        <v>223</v>
      </c>
      <c r="AA942">
        <f t="shared" si="29"/>
        <v>0</v>
      </c>
    </row>
    <row r="943" spans="1:27" x14ac:dyDescent="0.25">
      <c r="A943">
        <v>224</v>
      </c>
      <c r="B943">
        <v>0.87</v>
      </c>
      <c r="C943">
        <v>181</v>
      </c>
      <c r="D943">
        <v>509</v>
      </c>
      <c r="E943" t="s">
        <v>26</v>
      </c>
      <c r="F943">
        <v>3.25</v>
      </c>
      <c r="G943">
        <v>953</v>
      </c>
      <c r="H943">
        <v>9.6999999999999993</v>
      </c>
      <c r="K943">
        <v>85.9</v>
      </c>
      <c r="L943">
        <v>40.6</v>
      </c>
      <c r="M943">
        <v>48.7</v>
      </c>
      <c r="N943">
        <v>0.21</v>
      </c>
      <c r="O943">
        <v>1.23</v>
      </c>
      <c r="P943">
        <v>7.38</v>
      </c>
      <c r="Q943">
        <v>83</v>
      </c>
      <c r="R943" s="3">
        <v>44307</v>
      </c>
      <c r="S943">
        <v>18</v>
      </c>
      <c r="T943">
        <v>135</v>
      </c>
      <c r="U943">
        <v>90</v>
      </c>
      <c r="V943">
        <v>75</v>
      </c>
      <c r="W943">
        <v>15</v>
      </c>
      <c r="X943">
        <v>37</v>
      </c>
      <c r="Y943" s="48">
        <f t="shared" si="28"/>
        <v>105</v>
      </c>
      <c r="Z943">
        <v>224</v>
      </c>
      <c r="AA943">
        <f t="shared" si="29"/>
        <v>1</v>
      </c>
    </row>
    <row r="944" spans="1:27" x14ac:dyDescent="0.25">
      <c r="A944">
        <v>224</v>
      </c>
      <c r="B944">
        <v>0.75</v>
      </c>
      <c r="C944">
        <v>187</v>
      </c>
      <c r="D944">
        <v>585</v>
      </c>
      <c r="E944" t="s">
        <v>26</v>
      </c>
      <c r="F944">
        <v>4.1100000000000003</v>
      </c>
      <c r="G944">
        <v>966</v>
      </c>
      <c r="H944">
        <v>8.1</v>
      </c>
      <c r="I944">
        <v>17.5</v>
      </c>
      <c r="J944">
        <v>0.41</v>
      </c>
      <c r="K944">
        <v>86.3</v>
      </c>
      <c r="L944">
        <v>42.1</v>
      </c>
      <c r="M944">
        <v>54.7</v>
      </c>
      <c r="N944">
        <v>0.21</v>
      </c>
      <c r="O944">
        <v>0.99</v>
      </c>
      <c r="P944">
        <v>7.33</v>
      </c>
      <c r="Q944">
        <v>83</v>
      </c>
      <c r="R944" s="3">
        <v>44308</v>
      </c>
      <c r="S944">
        <v>24</v>
      </c>
      <c r="T944">
        <v>151</v>
      </c>
      <c r="U944">
        <v>71</v>
      </c>
      <c r="V944">
        <v>100</v>
      </c>
      <c r="W944">
        <v>15</v>
      </c>
      <c r="X944">
        <v>34.1</v>
      </c>
      <c r="Y944" s="48">
        <f t="shared" si="28"/>
        <v>97.666666666666671</v>
      </c>
      <c r="Z944">
        <v>224</v>
      </c>
      <c r="AA944">
        <f t="shared" si="29"/>
        <v>0</v>
      </c>
    </row>
    <row r="945" spans="1:27" x14ac:dyDescent="0.25">
      <c r="A945">
        <v>224</v>
      </c>
      <c r="B945">
        <v>1.32</v>
      </c>
      <c r="C945">
        <v>235</v>
      </c>
      <c r="D945">
        <v>599</v>
      </c>
      <c r="E945" t="s">
        <v>26</v>
      </c>
      <c r="F945">
        <v>11</v>
      </c>
      <c r="G945">
        <v>1573</v>
      </c>
      <c r="H945">
        <v>9.8000000000000007</v>
      </c>
      <c r="I945">
        <v>25</v>
      </c>
      <c r="J945">
        <v>0.73</v>
      </c>
      <c r="K945">
        <v>74.8</v>
      </c>
      <c r="L945">
        <v>52.7</v>
      </c>
      <c r="M945">
        <v>45.2</v>
      </c>
      <c r="N945">
        <v>0.75</v>
      </c>
      <c r="O945">
        <v>0.95</v>
      </c>
      <c r="P945">
        <v>7.26</v>
      </c>
      <c r="Q945">
        <v>83</v>
      </c>
      <c r="R945" s="3">
        <v>44309</v>
      </c>
      <c r="S945">
        <v>17</v>
      </c>
      <c r="T945">
        <v>134</v>
      </c>
      <c r="U945">
        <v>70</v>
      </c>
      <c r="V945">
        <v>32</v>
      </c>
      <c r="W945">
        <v>10</v>
      </c>
      <c r="X945">
        <v>33</v>
      </c>
      <c r="Y945" s="48">
        <f t="shared" si="28"/>
        <v>91.333333333333329</v>
      </c>
      <c r="Z945">
        <v>224</v>
      </c>
      <c r="AA945">
        <f t="shared" si="29"/>
        <v>0</v>
      </c>
    </row>
    <row r="946" spans="1:27" x14ac:dyDescent="0.25">
      <c r="A946">
        <v>224</v>
      </c>
      <c r="B946">
        <v>0.76</v>
      </c>
      <c r="C946">
        <v>179</v>
      </c>
      <c r="E946" t="s">
        <v>26</v>
      </c>
      <c r="I946">
        <v>19.2</v>
      </c>
      <c r="K946">
        <v>92.4</v>
      </c>
      <c r="L946">
        <v>41.5</v>
      </c>
      <c r="M946">
        <v>61.2</v>
      </c>
      <c r="N946">
        <v>0.21</v>
      </c>
      <c r="O946">
        <v>0.64</v>
      </c>
      <c r="P946">
        <v>7.37</v>
      </c>
      <c r="Q946">
        <v>83</v>
      </c>
      <c r="R946" s="3">
        <v>44309</v>
      </c>
      <c r="S946">
        <v>18</v>
      </c>
      <c r="T946">
        <v>141</v>
      </c>
      <c r="U946">
        <v>70</v>
      </c>
      <c r="V946">
        <v>30</v>
      </c>
      <c r="W946">
        <v>10</v>
      </c>
      <c r="X946">
        <v>34</v>
      </c>
      <c r="Y946" s="48">
        <f t="shared" si="28"/>
        <v>93.666666666666671</v>
      </c>
      <c r="Z946">
        <v>224</v>
      </c>
      <c r="AA946">
        <f t="shared" si="29"/>
        <v>1</v>
      </c>
    </row>
    <row r="947" spans="1:27" x14ac:dyDescent="0.25">
      <c r="A947">
        <v>224</v>
      </c>
      <c r="B947">
        <v>0.96</v>
      </c>
      <c r="C947">
        <v>211</v>
      </c>
      <c r="E947" t="s">
        <v>26</v>
      </c>
      <c r="I947">
        <v>26.7</v>
      </c>
      <c r="K947">
        <v>86</v>
      </c>
      <c r="L947">
        <v>63.3</v>
      </c>
      <c r="M947">
        <v>63.8</v>
      </c>
      <c r="N947">
        <v>0.95</v>
      </c>
      <c r="O947">
        <v>0.91</v>
      </c>
      <c r="P947">
        <v>7.21</v>
      </c>
      <c r="Q947">
        <v>83</v>
      </c>
      <c r="R947" s="3">
        <v>44311</v>
      </c>
      <c r="S947">
        <v>20</v>
      </c>
      <c r="T947">
        <v>142</v>
      </c>
      <c r="U947">
        <v>59</v>
      </c>
      <c r="V947">
        <v>69</v>
      </c>
      <c r="W947">
        <v>3</v>
      </c>
      <c r="X947">
        <v>34.5</v>
      </c>
      <c r="Y947" s="48">
        <f t="shared" si="28"/>
        <v>86.666666666666671</v>
      </c>
      <c r="Z947">
        <v>224</v>
      </c>
      <c r="AA947">
        <f t="shared" si="29"/>
        <v>1</v>
      </c>
    </row>
    <row r="948" spans="1:27" x14ac:dyDescent="0.25">
      <c r="A948">
        <v>224</v>
      </c>
      <c r="B948">
        <v>0.49</v>
      </c>
      <c r="C948">
        <v>162</v>
      </c>
      <c r="E948" t="s">
        <v>26</v>
      </c>
      <c r="I948">
        <v>26.9</v>
      </c>
      <c r="K948">
        <v>95.3</v>
      </c>
      <c r="L948">
        <v>48</v>
      </c>
      <c r="M948">
        <v>60.5</v>
      </c>
      <c r="N948">
        <v>0.21</v>
      </c>
      <c r="O948">
        <v>0.73</v>
      </c>
      <c r="P948">
        <v>7.35</v>
      </c>
      <c r="Q948">
        <v>83</v>
      </c>
      <c r="R948" s="3">
        <v>44311</v>
      </c>
      <c r="S948">
        <v>20</v>
      </c>
      <c r="T948">
        <v>142</v>
      </c>
      <c r="U948">
        <v>59</v>
      </c>
      <c r="V948">
        <v>109</v>
      </c>
      <c r="W948">
        <v>3</v>
      </c>
      <c r="X948">
        <v>34.299999999999997</v>
      </c>
      <c r="Y948" s="48">
        <f t="shared" si="28"/>
        <v>86.666666666666671</v>
      </c>
      <c r="Z948">
        <v>224</v>
      </c>
      <c r="AA948">
        <f t="shared" si="29"/>
        <v>1</v>
      </c>
    </row>
    <row r="949" spans="1:27" x14ac:dyDescent="0.25">
      <c r="A949">
        <v>224</v>
      </c>
      <c r="B949">
        <v>0.77</v>
      </c>
      <c r="C949">
        <v>146</v>
      </c>
      <c r="E949" t="s">
        <v>26</v>
      </c>
      <c r="I949">
        <v>22.8</v>
      </c>
      <c r="K949">
        <v>87.4</v>
      </c>
      <c r="L949">
        <v>53.9</v>
      </c>
      <c r="M949">
        <v>54.6</v>
      </c>
      <c r="N949">
        <v>0.5</v>
      </c>
      <c r="O949">
        <v>0.62</v>
      </c>
      <c r="P949">
        <v>7.31</v>
      </c>
      <c r="Q949">
        <v>83</v>
      </c>
      <c r="R949" s="3">
        <v>44313</v>
      </c>
      <c r="S949">
        <v>20</v>
      </c>
      <c r="T949">
        <v>141</v>
      </c>
      <c r="U949">
        <v>58</v>
      </c>
      <c r="V949">
        <v>59</v>
      </c>
      <c r="W949">
        <v>10</v>
      </c>
      <c r="X949">
        <v>35.6</v>
      </c>
      <c r="Y949" s="48">
        <f t="shared" si="28"/>
        <v>85.666666666666671</v>
      </c>
      <c r="Z949">
        <v>224</v>
      </c>
      <c r="AA949">
        <f t="shared" si="29"/>
        <v>1</v>
      </c>
    </row>
    <row r="950" spans="1:27" x14ac:dyDescent="0.25">
      <c r="A950">
        <v>224</v>
      </c>
      <c r="B950">
        <v>0.56000000000000005</v>
      </c>
      <c r="C950">
        <v>155</v>
      </c>
      <c r="E950" t="s">
        <v>26</v>
      </c>
      <c r="I950">
        <v>16.2</v>
      </c>
      <c r="K950">
        <v>98.4</v>
      </c>
      <c r="L950">
        <v>53.6</v>
      </c>
      <c r="M950">
        <v>60.3</v>
      </c>
      <c r="N950">
        <v>0.21</v>
      </c>
      <c r="O950">
        <v>0.52</v>
      </c>
      <c r="P950">
        <v>7.33</v>
      </c>
      <c r="Q950">
        <v>83</v>
      </c>
      <c r="R950" s="3">
        <v>44313</v>
      </c>
      <c r="S950">
        <v>20</v>
      </c>
      <c r="T950">
        <v>92</v>
      </c>
      <c r="U950">
        <v>46</v>
      </c>
      <c r="V950">
        <v>65</v>
      </c>
      <c r="W950">
        <v>10</v>
      </c>
      <c r="X950">
        <v>36</v>
      </c>
      <c r="Y950" s="48">
        <f t="shared" si="28"/>
        <v>61.333333333333336</v>
      </c>
      <c r="Z950">
        <v>224</v>
      </c>
      <c r="AA950">
        <f t="shared" si="29"/>
        <v>1</v>
      </c>
    </row>
    <row r="951" spans="1:27" x14ac:dyDescent="0.25">
      <c r="A951">
        <v>224</v>
      </c>
      <c r="B951">
        <v>0.38</v>
      </c>
      <c r="C951">
        <v>161</v>
      </c>
      <c r="E951" t="s">
        <v>26</v>
      </c>
      <c r="I951">
        <v>26.2</v>
      </c>
      <c r="K951">
        <v>93.4</v>
      </c>
      <c r="L951">
        <v>42.4</v>
      </c>
      <c r="M951">
        <v>71.599999999999994</v>
      </c>
      <c r="N951">
        <v>0.21</v>
      </c>
      <c r="O951">
        <v>0.6</v>
      </c>
      <c r="P951">
        <v>7.36</v>
      </c>
      <c r="Q951">
        <v>83</v>
      </c>
      <c r="R951" s="3">
        <v>44315</v>
      </c>
      <c r="S951">
        <v>20</v>
      </c>
      <c r="T951">
        <v>108</v>
      </c>
      <c r="U951">
        <v>55</v>
      </c>
      <c r="V951">
        <v>56</v>
      </c>
      <c r="W951">
        <v>10</v>
      </c>
      <c r="X951">
        <v>35.799999999999997</v>
      </c>
      <c r="Y951" s="48">
        <f t="shared" si="28"/>
        <v>72.666666666666671</v>
      </c>
      <c r="Z951">
        <v>224</v>
      </c>
      <c r="AA951">
        <f t="shared" si="29"/>
        <v>1</v>
      </c>
    </row>
    <row r="952" spans="1:27" x14ac:dyDescent="0.25">
      <c r="A952">
        <v>224</v>
      </c>
      <c r="B952">
        <v>0.32</v>
      </c>
      <c r="C952">
        <v>217</v>
      </c>
      <c r="E952" t="s">
        <v>26</v>
      </c>
      <c r="I952">
        <v>20.9</v>
      </c>
      <c r="K952">
        <v>84.2</v>
      </c>
      <c r="L952">
        <v>61.5</v>
      </c>
      <c r="M952">
        <v>51.4</v>
      </c>
      <c r="N952">
        <v>0.21</v>
      </c>
      <c r="O952">
        <v>0.56000000000000005</v>
      </c>
      <c r="P952">
        <v>7.34</v>
      </c>
      <c r="Q952">
        <v>83</v>
      </c>
      <c r="R952" s="3">
        <v>44316</v>
      </c>
      <c r="S952">
        <v>20</v>
      </c>
      <c r="T952">
        <v>131</v>
      </c>
      <c r="U952">
        <v>52</v>
      </c>
      <c r="V952">
        <v>71</v>
      </c>
      <c r="W952">
        <v>10</v>
      </c>
      <c r="X952">
        <v>38.6</v>
      </c>
      <c r="Y952" s="48">
        <f t="shared" si="28"/>
        <v>78.333333333333329</v>
      </c>
      <c r="Z952">
        <v>224</v>
      </c>
      <c r="AA952">
        <f t="shared" si="29"/>
        <v>1</v>
      </c>
    </row>
    <row r="953" spans="1:27" x14ac:dyDescent="0.25">
      <c r="A953">
        <v>224</v>
      </c>
      <c r="B953">
        <v>0.5</v>
      </c>
      <c r="C953">
        <v>186</v>
      </c>
      <c r="E953" t="s">
        <v>26</v>
      </c>
      <c r="I953">
        <v>28.5</v>
      </c>
      <c r="K953">
        <v>72.8</v>
      </c>
      <c r="L953">
        <v>74.5</v>
      </c>
      <c r="M953">
        <v>40.1</v>
      </c>
      <c r="N953">
        <v>0.21</v>
      </c>
      <c r="O953">
        <v>0.71</v>
      </c>
      <c r="P953">
        <v>7.27</v>
      </c>
      <c r="Q953">
        <v>83</v>
      </c>
      <c r="R953" s="3">
        <v>44317</v>
      </c>
      <c r="S953">
        <v>18</v>
      </c>
      <c r="T953">
        <v>136</v>
      </c>
      <c r="U953">
        <v>61</v>
      </c>
      <c r="V953">
        <v>103</v>
      </c>
      <c r="W953">
        <v>3</v>
      </c>
      <c r="X953">
        <v>35.799999999999997</v>
      </c>
      <c r="Y953" s="48">
        <f t="shared" si="28"/>
        <v>86</v>
      </c>
      <c r="Z953">
        <v>224</v>
      </c>
      <c r="AA953">
        <f t="shared" si="29"/>
        <v>1</v>
      </c>
    </row>
    <row r="954" spans="1:27" x14ac:dyDescent="0.25">
      <c r="A954">
        <v>224</v>
      </c>
      <c r="B954">
        <v>0.62</v>
      </c>
      <c r="C954">
        <v>167</v>
      </c>
      <c r="E954" t="s">
        <v>26</v>
      </c>
      <c r="H954">
        <v>76.7</v>
      </c>
      <c r="I954">
        <v>36.4</v>
      </c>
      <c r="J954">
        <v>2.29</v>
      </c>
      <c r="K954">
        <v>65.7</v>
      </c>
      <c r="L954">
        <v>70.7</v>
      </c>
      <c r="M954">
        <v>34.5</v>
      </c>
      <c r="N954">
        <v>0.21</v>
      </c>
      <c r="O954">
        <v>0.88</v>
      </c>
      <c r="P954">
        <v>7.28</v>
      </c>
      <c r="Q954">
        <v>83</v>
      </c>
      <c r="R954" s="3">
        <v>44317</v>
      </c>
      <c r="S954">
        <v>20</v>
      </c>
      <c r="T954">
        <v>113</v>
      </c>
      <c r="U954">
        <v>55</v>
      </c>
      <c r="V954">
        <v>100</v>
      </c>
      <c r="W954">
        <v>3</v>
      </c>
      <c r="X954">
        <v>36.1</v>
      </c>
      <c r="Y954" s="48">
        <f t="shared" si="28"/>
        <v>74.333333333333329</v>
      </c>
      <c r="Z954">
        <v>224</v>
      </c>
      <c r="AA954">
        <f t="shared" si="29"/>
        <v>1</v>
      </c>
    </row>
    <row r="955" spans="1:27" x14ac:dyDescent="0.25">
      <c r="A955">
        <v>228</v>
      </c>
      <c r="B955">
        <v>0.76</v>
      </c>
      <c r="C955">
        <v>492</v>
      </c>
      <c r="D955">
        <v>383</v>
      </c>
      <c r="E955" t="s">
        <v>26</v>
      </c>
      <c r="G955">
        <v>1253</v>
      </c>
      <c r="I955">
        <v>17.399999999999999</v>
      </c>
      <c r="K955">
        <v>95.5</v>
      </c>
      <c r="L955">
        <v>35</v>
      </c>
      <c r="M955">
        <v>74.8</v>
      </c>
      <c r="N955">
        <v>0.21</v>
      </c>
      <c r="O955">
        <v>0.55000000000000004</v>
      </c>
      <c r="P955">
        <v>7.43</v>
      </c>
      <c r="Q955">
        <v>61</v>
      </c>
      <c r="R955" s="3">
        <v>44324</v>
      </c>
      <c r="S955">
        <v>24</v>
      </c>
      <c r="T955">
        <v>134</v>
      </c>
      <c r="U955">
        <v>81</v>
      </c>
      <c r="V955">
        <v>75</v>
      </c>
      <c r="W955">
        <v>15</v>
      </c>
      <c r="X955">
        <v>36</v>
      </c>
      <c r="Y955" s="48">
        <f t="shared" si="28"/>
        <v>98.666666666666671</v>
      </c>
      <c r="Z955">
        <v>228</v>
      </c>
      <c r="AA955">
        <f t="shared" si="29"/>
        <v>1</v>
      </c>
    </row>
    <row r="956" spans="1:27" x14ac:dyDescent="0.25">
      <c r="A956">
        <v>228</v>
      </c>
      <c r="B956">
        <v>0.72</v>
      </c>
      <c r="C956">
        <v>471</v>
      </c>
      <c r="D956">
        <v>291</v>
      </c>
      <c r="E956" t="s">
        <v>26</v>
      </c>
      <c r="F956">
        <v>0.6</v>
      </c>
      <c r="G956">
        <v>970</v>
      </c>
      <c r="H956">
        <v>3.2</v>
      </c>
      <c r="I956">
        <v>19</v>
      </c>
      <c r="J956">
        <v>0.33</v>
      </c>
      <c r="K956">
        <v>94.9</v>
      </c>
      <c r="L956">
        <v>35.799999999999997</v>
      </c>
      <c r="M956">
        <v>74</v>
      </c>
      <c r="N956">
        <v>0.21</v>
      </c>
      <c r="O956">
        <v>0.52</v>
      </c>
      <c r="P956">
        <v>7.42</v>
      </c>
      <c r="Q956">
        <v>61</v>
      </c>
      <c r="R956" s="3">
        <v>44325</v>
      </c>
      <c r="S956">
        <v>60</v>
      </c>
      <c r="T956">
        <v>86</v>
      </c>
      <c r="U956">
        <v>59</v>
      </c>
      <c r="V956">
        <v>71</v>
      </c>
      <c r="W956">
        <v>15</v>
      </c>
      <c r="X956">
        <v>35</v>
      </c>
      <c r="Y956" s="48">
        <f t="shared" si="28"/>
        <v>68</v>
      </c>
      <c r="Z956">
        <v>228</v>
      </c>
      <c r="AA956">
        <f t="shared" si="29"/>
        <v>0</v>
      </c>
    </row>
    <row r="957" spans="1:27" x14ac:dyDescent="0.25">
      <c r="A957">
        <v>228</v>
      </c>
      <c r="B957">
        <v>1.38</v>
      </c>
      <c r="C957">
        <v>479</v>
      </c>
      <c r="D957">
        <v>380</v>
      </c>
      <c r="E957" t="s">
        <v>26</v>
      </c>
      <c r="F957">
        <v>0.97</v>
      </c>
      <c r="G957">
        <v>966</v>
      </c>
      <c r="H957">
        <v>5.5</v>
      </c>
      <c r="I957">
        <v>13.4</v>
      </c>
      <c r="J957">
        <v>0.52</v>
      </c>
      <c r="K957">
        <v>90.5</v>
      </c>
      <c r="L957">
        <v>37.4</v>
      </c>
      <c r="M957">
        <v>58.3</v>
      </c>
      <c r="N957">
        <v>0.21</v>
      </c>
      <c r="O957">
        <v>0.63</v>
      </c>
      <c r="P957">
        <v>7.4</v>
      </c>
      <c r="Q957">
        <v>61</v>
      </c>
      <c r="R957" s="3">
        <v>44326</v>
      </c>
      <c r="S957">
        <v>19</v>
      </c>
      <c r="T957">
        <v>127</v>
      </c>
      <c r="U957">
        <v>74</v>
      </c>
      <c r="V957">
        <v>78</v>
      </c>
      <c r="W957">
        <v>15</v>
      </c>
      <c r="X957">
        <v>35.700000000000003</v>
      </c>
      <c r="Y957" s="48">
        <f t="shared" si="28"/>
        <v>91.666666666666671</v>
      </c>
      <c r="Z957">
        <v>228</v>
      </c>
      <c r="AA957">
        <f t="shared" si="29"/>
        <v>0</v>
      </c>
    </row>
    <row r="958" spans="1:27" x14ac:dyDescent="0.25">
      <c r="A958">
        <v>228</v>
      </c>
      <c r="B958">
        <v>1.1399999999999999</v>
      </c>
      <c r="C958">
        <v>446</v>
      </c>
      <c r="E958" t="s">
        <v>26</v>
      </c>
      <c r="I958">
        <v>11.9</v>
      </c>
      <c r="K958">
        <v>86.7</v>
      </c>
      <c r="L958">
        <v>37.1</v>
      </c>
      <c r="M958">
        <v>51.2</v>
      </c>
      <c r="N958">
        <v>0.21</v>
      </c>
      <c r="O958">
        <v>0.55000000000000004</v>
      </c>
      <c r="P958">
        <v>7.4</v>
      </c>
      <c r="Q958">
        <v>61</v>
      </c>
      <c r="R958" s="3">
        <v>44327</v>
      </c>
      <c r="S958">
        <v>27</v>
      </c>
      <c r="T958">
        <v>165</v>
      </c>
      <c r="U958">
        <v>80</v>
      </c>
      <c r="V958">
        <v>88</v>
      </c>
      <c r="W958">
        <v>0</v>
      </c>
      <c r="X958">
        <v>35.1</v>
      </c>
      <c r="Y958" s="48">
        <f t="shared" si="28"/>
        <v>108.33333333333333</v>
      </c>
      <c r="Z958">
        <v>228</v>
      </c>
      <c r="AA958">
        <f t="shared" si="29"/>
        <v>1</v>
      </c>
    </row>
    <row r="959" spans="1:27" x14ac:dyDescent="0.25">
      <c r="A959">
        <v>228</v>
      </c>
      <c r="B959">
        <v>1.24</v>
      </c>
      <c r="C959">
        <v>449</v>
      </c>
      <c r="E959" t="s">
        <v>26</v>
      </c>
      <c r="G959">
        <v>1093</v>
      </c>
      <c r="I959">
        <v>8.1999999999999993</v>
      </c>
      <c r="K959">
        <v>84.5</v>
      </c>
      <c r="L959">
        <v>36.6</v>
      </c>
      <c r="M959">
        <v>45.6</v>
      </c>
      <c r="N959">
        <v>0.21</v>
      </c>
      <c r="O959">
        <v>0.53</v>
      </c>
      <c r="P959">
        <v>7.43</v>
      </c>
      <c r="Q959">
        <v>61</v>
      </c>
      <c r="R959" s="3">
        <v>44327</v>
      </c>
      <c r="S959">
        <v>22</v>
      </c>
      <c r="T959">
        <v>159</v>
      </c>
      <c r="U959">
        <v>85</v>
      </c>
      <c r="V959">
        <v>62</v>
      </c>
      <c r="W959">
        <v>15</v>
      </c>
      <c r="X959">
        <v>35.299999999999997</v>
      </c>
      <c r="Y959" s="48">
        <f t="shared" si="28"/>
        <v>109.66666666666667</v>
      </c>
      <c r="Z959">
        <v>228</v>
      </c>
      <c r="AA959">
        <f t="shared" si="29"/>
        <v>1</v>
      </c>
    </row>
    <row r="960" spans="1:27" x14ac:dyDescent="0.25">
      <c r="A960">
        <v>228</v>
      </c>
      <c r="B960">
        <v>1.36</v>
      </c>
      <c r="C960">
        <v>538</v>
      </c>
      <c r="D960">
        <v>301</v>
      </c>
      <c r="E960" t="s">
        <v>26</v>
      </c>
      <c r="G960">
        <v>1013</v>
      </c>
      <c r="H960">
        <v>3</v>
      </c>
      <c r="I960">
        <v>8.6</v>
      </c>
      <c r="J960">
        <v>0.42</v>
      </c>
      <c r="K960">
        <v>73.2</v>
      </c>
      <c r="L960">
        <v>35.299999999999997</v>
      </c>
      <c r="M960">
        <v>37.4</v>
      </c>
      <c r="N960">
        <v>0.21</v>
      </c>
      <c r="O960">
        <v>0.56999999999999995</v>
      </c>
      <c r="P960">
        <v>7.46</v>
      </c>
      <c r="Q960">
        <v>61</v>
      </c>
      <c r="R960" s="3">
        <v>44329</v>
      </c>
      <c r="S960">
        <v>23</v>
      </c>
      <c r="T960">
        <v>120</v>
      </c>
      <c r="U960">
        <v>70</v>
      </c>
      <c r="V960">
        <v>96</v>
      </c>
      <c r="W960">
        <v>0</v>
      </c>
      <c r="X960">
        <v>35.200000000000003</v>
      </c>
      <c r="Y960" s="48">
        <f t="shared" si="28"/>
        <v>86.666666666666671</v>
      </c>
      <c r="Z960">
        <v>228</v>
      </c>
      <c r="AA960">
        <f t="shared" si="29"/>
        <v>1</v>
      </c>
    </row>
    <row r="961" spans="1:27" x14ac:dyDescent="0.25">
      <c r="A961">
        <v>228</v>
      </c>
      <c r="B961">
        <v>0.82</v>
      </c>
      <c r="C961">
        <v>687</v>
      </c>
      <c r="E961" t="s">
        <v>26</v>
      </c>
      <c r="G961">
        <v>915</v>
      </c>
      <c r="I961">
        <v>13.4</v>
      </c>
      <c r="K961">
        <v>88.1</v>
      </c>
      <c r="L961">
        <v>42.4</v>
      </c>
      <c r="M961">
        <v>53</v>
      </c>
      <c r="N961">
        <v>0.21</v>
      </c>
      <c r="O961">
        <v>0.57999999999999996</v>
      </c>
      <c r="P961">
        <v>7.36</v>
      </c>
      <c r="Q961">
        <v>61</v>
      </c>
      <c r="R961" s="3">
        <v>44331</v>
      </c>
      <c r="S961">
        <v>30</v>
      </c>
      <c r="T961">
        <v>160</v>
      </c>
      <c r="U961">
        <v>80</v>
      </c>
      <c r="V961">
        <v>113</v>
      </c>
      <c r="W961">
        <v>0</v>
      </c>
      <c r="X961">
        <v>35.4</v>
      </c>
      <c r="Y961" s="48">
        <f t="shared" si="28"/>
        <v>106.66666666666667</v>
      </c>
      <c r="Z961">
        <v>228</v>
      </c>
      <c r="AA961">
        <f t="shared" si="29"/>
        <v>1</v>
      </c>
    </row>
    <row r="962" spans="1:27" x14ac:dyDescent="0.25">
      <c r="A962">
        <v>228</v>
      </c>
      <c r="B962">
        <v>0.73</v>
      </c>
      <c r="C962">
        <v>607</v>
      </c>
      <c r="E962" t="s">
        <v>26</v>
      </c>
      <c r="I962">
        <v>14.9</v>
      </c>
      <c r="K962">
        <v>84.7</v>
      </c>
      <c r="L962">
        <v>42.2</v>
      </c>
      <c r="M962">
        <v>50.3</v>
      </c>
      <c r="N962">
        <v>0.5</v>
      </c>
      <c r="O962">
        <v>0.5</v>
      </c>
      <c r="P962">
        <v>7.38</v>
      </c>
      <c r="Q962">
        <v>61</v>
      </c>
      <c r="R962" s="3">
        <v>44333</v>
      </c>
      <c r="S962">
        <v>17</v>
      </c>
      <c r="T962">
        <v>105</v>
      </c>
      <c r="U962">
        <v>95</v>
      </c>
      <c r="V962">
        <v>66</v>
      </c>
      <c r="W962">
        <v>3</v>
      </c>
      <c r="X962">
        <v>35.5</v>
      </c>
      <c r="Y962" s="48">
        <f t="shared" ref="Y962:Y1025" si="30">IF(OR(T962="",U962=""),"",(T962+(2*U962))/3)</f>
        <v>98.333333333333329</v>
      </c>
      <c r="Z962">
        <v>228</v>
      </c>
      <c r="AA962">
        <f t="shared" ref="AA962:AA1025" si="31">IF(A962="",0,IF(COUNTIF(B962:Y962,"")&gt;0,1,0))</f>
        <v>1</v>
      </c>
    </row>
    <row r="963" spans="1:27" x14ac:dyDescent="0.25">
      <c r="A963">
        <v>228</v>
      </c>
      <c r="B963">
        <v>0.92</v>
      </c>
      <c r="C963">
        <v>703</v>
      </c>
      <c r="E963" t="s">
        <v>26</v>
      </c>
      <c r="K963">
        <v>92.9</v>
      </c>
      <c r="L963">
        <v>38.299999999999997</v>
      </c>
      <c r="M963">
        <v>57.7</v>
      </c>
      <c r="N963">
        <v>0.21</v>
      </c>
      <c r="O963">
        <v>0.68</v>
      </c>
      <c r="P963">
        <v>7.47</v>
      </c>
      <c r="Q963">
        <v>61</v>
      </c>
      <c r="R963" s="3">
        <v>44334</v>
      </c>
      <c r="S963">
        <v>19</v>
      </c>
      <c r="T963">
        <v>135</v>
      </c>
      <c r="U963">
        <v>69</v>
      </c>
      <c r="V963">
        <v>89</v>
      </c>
      <c r="W963">
        <v>0</v>
      </c>
      <c r="X963">
        <v>36</v>
      </c>
      <c r="Y963" s="48">
        <f t="shared" si="30"/>
        <v>91</v>
      </c>
      <c r="Z963">
        <v>228</v>
      </c>
      <c r="AA963">
        <f t="shared" si="31"/>
        <v>1</v>
      </c>
    </row>
    <row r="964" spans="1:27" x14ac:dyDescent="0.25">
      <c r="A964">
        <v>228</v>
      </c>
      <c r="B964">
        <v>2.17</v>
      </c>
      <c r="C964">
        <v>439</v>
      </c>
      <c r="E964" t="s">
        <v>26</v>
      </c>
      <c r="I964">
        <v>11.7</v>
      </c>
      <c r="K964">
        <v>90</v>
      </c>
      <c r="L964">
        <v>41.6</v>
      </c>
      <c r="M964">
        <v>55.2</v>
      </c>
      <c r="N964">
        <v>0.21</v>
      </c>
      <c r="O964">
        <v>0.59</v>
      </c>
      <c r="P964">
        <v>7.46</v>
      </c>
      <c r="Q964">
        <v>61</v>
      </c>
      <c r="R964" s="3">
        <v>44335</v>
      </c>
      <c r="S964">
        <v>22</v>
      </c>
      <c r="T964">
        <v>140</v>
      </c>
      <c r="U964">
        <v>80</v>
      </c>
      <c r="V964">
        <v>72</v>
      </c>
      <c r="W964">
        <v>15</v>
      </c>
      <c r="X964">
        <v>36</v>
      </c>
      <c r="Y964" s="48">
        <f t="shared" si="30"/>
        <v>100</v>
      </c>
      <c r="Z964">
        <v>228</v>
      </c>
      <c r="AA964">
        <f t="shared" si="31"/>
        <v>1</v>
      </c>
    </row>
    <row r="965" spans="1:27" x14ac:dyDescent="0.25">
      <c r="A965">
        <v>228</v>
      </c>
      <c r="B965">
        <v>2.52</v>
      </c>
      <c r="C965">
        <v>535</v>
      </c>
      <c r="E965" t="s">
        <v>26</v>
      </c>
      <c r="I965">
        <v>13.5</v>
      </c>
      <c r="K965">
        <v>90.4</v>
      </c>
      <c r="L965">
        <v>43.7</v>
      </c>
      <c r="M965">
        <v>54.7</v>
      </c>
      <c r="N965">
        <v>0.32</v>
      </c>
      <c r="P965">
        <v>7.42</v>
      </c>
      <c r="Q965">
        <v>61</v>
      </c>
      <c r="R965" s="3">
        <v>44336</v>
      </c>
      <c r="S965">
        <v>25</v>
      </c>
      <c r="T965">
        <v>107</v>
      </c>
      <c r="U965">
        <v>63</v>
      </c>
      <c r="V965">
        <v>84</v>
      </c>
      <c r="W965">
        <v>15</v>
      </c>
      <c r="X965">
        <v>34.799999999999997</v>
      </c>
      <c r="Y965" s="48">
        <f t="shared" si="30"/>
        <v>77.666666666666671</v>
      </c>
      <c r="Z965">
        <v>228</v>
      </c>
      <c r="AA965">
        <f t="shared" si="31"/>
        <v>1</v>
      </c>
    </row>
    <row r="966" spans="1:27" x14ac:dyDescent="0.25">
      <c r="A966">
        <v>230</v>
      </c>
      <c r="B966">
        <v>1.6</v>
      </c>
      <c r="C966">
        <v>235</v>
      </c>
      <c r="D966">
        <v>723</v>
      </c>
      <c r="E966" t="s">
        <v>26</v>
      </c>
      <c r="F966">
        <v>1.58</v>
      </c>
      <c r="G966">
        <v>1525</v>
      </c>
      <c r="H966">
        <v>39.4</v>
      </c>
      <c r="I966">
        <v>15.3</v>
      </c>
      <c r="J966">
        <v>0.3</v>
      </c>
      <c r="K966">
        <v>76</v>
      </c>
      <c r="L966">
        <v>28.9</v>
      </c>
      <c r="M966">
        <v>40.799999999999997</v>
      </c>
      <c r="N966">
        <v>0.21</v>
      </c>
      <c r="O966">
        <v>0.81</v>
      </c>
      <c r="P966">
        <v>7.44</v>
      </c>
      <c r="Q966">
        <v>53</v>
      </c>
      <c r="R966" s="3">
        <v>44290</v>
      </c>
      <c r="S966">
        <v>22</v>
      </c>
      <c r="T966">
        <v>131</v>
      </c>
      <c r="U966">
        <v>70</v>
      </c>
      <c r="V966">
        <v>101</v>
      </c>
      <c r="W966">
        <v>15</v>
      </c>
      <c r="X966">
        <v>36</v>
      </c>
      <c r="Y966" s="48">
        <f t="shared" si="30"/>
        <v>90.333333333333329</v>
      </c>
      <c r="Z966">
        <v>230</v>
      </c>
      <c r="AA966">
        <f t="shared" si="31"/>
        <v>0</v>
      </c>
    </row>
    <row r="967" spans="1:27" x14ac:dyDescent="0.25">
      <c r="A967">
        <v>230</v>
      </c>
      <c r="B967">
        <v>1.53</v>
      </c>
      <c r="C967">
        <v>232</v>
      </c>
      <c r="D967">
        <v>877</v>
      </c>
      <c r="E967" t="s">
        <v>26</v>
      </c>
      <c r="F967">
        <v>1.1100000000000001</v>
      </c>
      <c r="G967">
        <v>3146</v>
      </c>
      <c r="I967">
        <v>17.8</v>
      </c>
      <c r="J967">
        <v>0.41</v>
      </c>
      <c r="K967">
        <v>90.7</v>
      </c>
      <c r="L967">
        <v>39.200000000000003</v>
      </c>
      <c r="M967">
        <v>65.3</v>
      </c>
      <c r="N967">
        <v>0.21</v>
      </c>
      <c r="O967">
        <v>0.85</v>
      </c>
      <c r="P967">
        <v>7.35</v>
      </c>
      <c r="Q967">
        <v>53</v>
      </c>
      <c r="R967" s="3">
        <v>44291</v>
      </c>
      <c r="S967">
        <v>23</v>
      </c>
      <c r="T967">
        <v>122</v>
      </c>
      <c r="U967">
        <v>72</v>
      </c>
      <c r="V967">
        <v>53</v>
      </c>
      <c r="W967">
        <v>15</v>
      </c>
      <c r="X967">
        <v>35.049999999999997</v>
      </c>
      <c r="Y967" s="48">
        <f t="shared" si="30"/>
        <v>88.666666666666671</v>
      </c>
      <c r="Z967">
        <v>230</v>
      </c>
      <c r="AA967">
        <f t="shared" si="31"/>
        <v>1</v>
      </c>
    </row>
    <row r="968" spans="1:27" x14ac:dyDescent="0.25">
      <c r="A968">
        <v>230</v>
      </c>
      <c r="B968">
        <v>1.42</v>
      </c>
      <c r="C968">
        <v>268</v>
      </c>
      <c r="E968" t="s">
        <v>26</v>
      </c>
      <c r="I968">
        <v>20.8</v>
      </c>
      <c r="K968">
        <v>89</v>
      </c>
      <c r="L968">
        <v>42.2</v>
      </c>
      <c r="M968">
        <v>57.5</v>
      </c>
      <c r="N968">
        <v>0.9</v>
      </c>
      <c r="O968">
        <v>0.81</v>
      </c>
      <c r="P968">
        <v>7.37</v>
      </c>
      <c r="Q968">
        <v>53</v>
      </c>
      <c r="R968" s="3">
        <v>44291</v>
      </c>
      <c r="S968">
        <v>22</v>
      </c>
      <c r="T968">
        <v>130</v>
      </c>
      <c r="U968">
        <v>66</v>
      </c>
      <c r="V968">
        <v>65</v>
      </c>
      <c r="W968">
        <v>15</v>
      </c>
      <c r="X968">
        <v>35.07</v>
      </c>
      <c r="Y968" s="48">
        <f t="shared" si="30"/>
        <v>87.333333333333329</v>
      </c>
      <c r="Z968">
        <v>230</v>
      </c>
      <c r="AA968">
        <f t="shared" si="31"/>
        <v>1</v>
      </c>
    </row>
    <row r="969" spans="1:27" x14ac:dyDescent="0.25">
      <c r="A969">
        <v>230</v>
      </c>
      <c r="B969">
        <v>1.58</v>
      </c>
      <c r="C969">
        <v>315</v>
      </c>
      <c r="E969" t="s">
        <v>26</v>
      </c>
      <c r="I969">
        <v>19.3</v>
      </c>
      <c r="K969">
        <v>88</v>
      </c>
      <c r="L969">
        <v>38.6</v>
      </c>
      <c r="M969">
        <v>56.5</v>
      </c>
      <c r="N969">
        <v>0.21</v>
      </c>
      <c r="O969">
        <v>0.74</v>
      </c>
      <c r="P969">
        <v>7.39</v>
      </c>
      <c r="Q969">
        <v>53</v>
      </c>
      <c r="R969" s="3">
        <v>44293</v>
      </c>
      <c r="S969">
        <v>12</v>
      </c>
      <c r="T969">
        <v>162</v>
      </c>
      <c r="U969">
        <v>74</v>
      </c>
      <c r="V969">
        <v>50</v>
      </c>
      <c r="W969">
        <v>15</v>
      </c>
      <c r="X969">
        <v>35.9</v>
      </c>
      <c r="Y969" s="48">
        <f t="shared" si="30"/>
        <v>103.33333333333333</v>
      </c>
      <c r="Z969">
        <v>230</v>
      </c>
      <c r="AA969">
        <f t="shared" si="31"/>
        <v>1</v>
      </c>
    </row>
    <row r="970" spans="1:27" x14ac:dyDescent="0.25">
      <c r="A970">
        <v>230</v>
      </c>
      <c r="B970">
        <v>1.92</v>
      </c>
      <c r="C970">
        <v>343</v>
      </c>
      <c r="E970" t="s">
        <v>26</v>
      </c>
      <c r="G970">
        <v>765</v>
      </c>
      <c r="I970">
        <v>16.899999999999999</v>
      </c>
      <c r="K970">
        <v>91.9</v>
      </c>
      <c r="L970">
        <v>46.1</v>
      </c>
      <c r="M970">
        <v>65.5</v>
      </c>
      <c r="N970">
        <v>0.21</v>
      </c>
      <c r="O970">
        <v>0.78</v>
      </c>
      <c r="P970">
        <v>7.37</v>
      </c>
      <c r="Q970">
        <v>53</v>
      </c>
      <c r="R970" s="3">
        <v>44294</v>
      </c>
      <c r="S970">
        <v>17</v>
      </c>
      <c r="T970">
        <v>143</v>
      </c>
      <c r="U970">
        <v>67</v>
      </c>
      <c r="V970">
        <v>58</v>
      </c>
      <c r="W970">
        <v>15</v>
      </c>
      <c r="X970">
        <v>35.6</v>
      </c>
      <c r="Y970" s="48">
        <f t="shared" si="30"/>
        <v>92.333333333333329</v>
      </c>
      <c r="Z970">
        <v>230</v>
      </c>
      <c r="AA970">
        <f t="shared" si="31"/>
        <v>1</v>
      </c>
    </row>
    <row r="971" spans="1:27" x14ac:dyDescent="0.25">
      <c r="A971">
        <v>230</v>
      </c>
      <c r="B971">
        <v>2.74</v>
      </c>
      <c r="C971">
        <v>334</v>
      </c>
      <c r="E971" t="s">
        <v>26</v>
      </c>
      <c r="I971">
        <v>12.9</v>
      </c>
      <c r="K971">
        <v>89</v>
      </c>
      <c r="L971">
        <v>42.5</v>
      </c>
      <c r="M971">
        <v>58.6</v>
      </c>
      <c r="N971">
        <v>0.21</v>
      </c>
      <c r="O971">
        <v>0.73</v>
      </c>
      <c r="P971">
        <v>7.42</v>
      </c>
      <c r="Q971">
        <v>53</v>
      </c>
      <c r="R971" s="3">
        <v>44295</v>
      </c>
      <c r="S971">
        <v>17</v>
      </c>
      <c r="T971">
        <v>168</v>
      </c>
      <c r="U971">
        <v>79</v>
      </c>
      <c r="V971">
        <v>61</v>
      </c>
      <c r="W971">
        <v>15</v>
      </c>
      <c r="X971">
        <v>35.799999999999997</v>
      </c>
      <c r="Y971" s="48">
        <f t="shared" si="30"/>
        <v>108.66666666666667</v>
      </c>
      <c r="Z971">
        <v>230</v>
      </c>
      <c r="AA971">
        <f t="shared" si="31"/>
        <v>1</v>
      </c>
    </row>
    <row r="972" spans="1:27" x14ac:dyDescent="0.25">
      <c r="A972">
        <v>230</v>
      </c>
      <c r="B972">
        <v>2.92</v>
      </c>
      <c r="C972">
        <v>308</v>
      </c>
      <c r="E972" t="s">
        <v>26</v>
      </c>
      <c r="I972">
        <v>12.4</v>
      </c>
      <c r="K972">
        <v>86.3</v>
      </c>
      <c r="L972">
        <v>39.1</v>
      </c>
      <c r="M972">
        <v>53.1</v>
      </c>
      <c r="N972">
        <v>0.7</v>
      </c>
      <c r="O972">
        <v>0.79</v>
      </c>
      <c r="P972">
        <v>7.42</v>
      </c>
      <c r="Q972">
        <v>53</v>
      </c>
      <c r="R972" s="3">
        <v>44295</v>
      </c>
      <c r="S972">
        <v>22</v>
      </c>
      <c r="T972">
        <v>112</v>
      </c>
      <c r="U972">
        <v>74</v>
      </c>
      <c r="V972">
        <v>70</v>
      </c>
      <c r="W972">
        <v>15</v>
      </c>
      <c r="X972">
        <v>36</v>
      </c>
      <c r="Y972" s="48">
        <f t="shared" si="30"/>
        <v>86.666666666666671</v>
      </c>
      <c r="Z972">
        <v>230</v>
      </c>
      <c r="AA972">
        <f t="shared" si="31"/>
        <v>1</v>
      </c>
    </row>
    <row r="973" spans="1:27" x14ac:dyDescent="0.25">
      <c r="A973">
        <v>230</v>
      </c>
      <c r="B973">
        <v>2.65</v>
      </c>
      <c r="C973">
        <v>300</v>
      </c>
      <c r="E973" t="s">
        <v>26</v>
      </c>
      <c r="I973">
        <v>12.2</v>
      </c>
      <c r="K973">
        <v>84.2</v>
      </c>
      <c r="L973">
        <v>41.8</v>
      </c>
      <c r="M973">
        <v>53.4</v>
      </c>
      <c r="N973">
        <v>0.21</v>
      </c>
      <c r="O973">
        <v>0.78</v>
      </c>
      <c r="P973">
        <v>7.4</v>
      </c>
      <c r="Q973">
        <v>53</v>
      </c>
      <c r="R973" s="3">
        <v>44297</v>
      </c>
      <c r="S973">
        <v>18</v>
      </c>
      <c r="T973">
        <v>120</v>
      </c>
      <c r="U973">
        <v>80</v>
      </c>
      <c r="V973">
        <v>72</v>
      </c>
      <c r="W973">
        <v>15</v>
      </c>
      <c r="X973">
        <v>36</v>
      </c>
      <c r="Y973" s="48">
        <f t="shared" si="30"/>
        <v>93.333333333333329</v>
      </c>
      <c r="Z973">
        <v>230</v>
      </c>
      <c r="AA973">
        <f t="shared" si="31"/>
        <v>1</v>
      </c>
    </row>
    <row r="974" spans="1:27" x14ac:dyDescent="0.25">
      <c r="A974">
        <v>230</v>
      </c>
      <c r="B974">
        <v>2.66</v>
      </c>
      <c r="C974">
        <v>275</v>
      </c>
      <c r="E974" t="s">
        <v>26</v>
      </c>
      <c r="I974">
        <v>15.5</v>
      </c>
      <c r="J974">
        <v>0.46</v>
      </c>
      <c r="K974">
        <v>89.9</v>
      </c>
      <c r="L974">
        <v>39.6</v>
      </c>
      <c r="M974">
        <v>58.3</v>
      </c>
      <c r="N974">
        <v>0.21</v>
      </c>
      <c r="O974">
        <v>0.93</v>
      </c>
      <c r="P974">
        <v>7.42</v>
      </c>
      <c r="Q974">
        <v>53</v>
      </c>
      <c r="R974" s="3">
        <v>44297</v>
      </c>
      <c r="S974">
        <v>21</v>
      </c>
      <c r="T974">
        <v>101</v>
      </c>
      <c r="U974">
        <v>57</v>
      </c>
      <c r="V974">
        <v>55</v>
      </c>
      <c r="W974">
        <v>0</v>
      </c>
      <c r="X974">
        <v>36.200000000000003</v>
      </c>
      <c r="Y974" s="48">
        <f t="shared" si="30"/>
        <v>71.666666666666671</v>
      </c>
      <c r="Z974">
        <v>230</v>
      </c>
      <c r="AA974">
        <f t="shared" si="31"/>
        <v>1</v>
      </c>
    </row>
    <row r="975" spans="1:27" x14ac:dyDescent="0.25">
      <c r="A975">
        <v>230</v>
      </c>
      <c r="B975">
        <v>1.71</v>
      </c>
      <c r="C975">
        <v>320</v>
      </c>
      <c r="E975" t="s">
        <v>26</v>
      </c>
      <c r="I975">
        <v>12.5</v>
      </c>
      <c r="K975">
        <v>89.1</v>
      </c>
      <c r="L975">
        <v>38.6</v>
      </c>
      <c r="M975">
        <v>58.3</v>
      </c>
      <c r="N975">
        <v>0.21</v>
      </c>
      <c r="O975">
        <v>0.71</v>
      </c>
      <c r="P975">
        <v>7.4</v>
      </c>
      <c r="Q975">
        <v>53</v>
      </c>
      <c r="R975" s="3">
        <v>44299</v>
      </c>
      <c r="S975">
        <v>20</v>
      </c>
      <c r="T975">
        <v>100</v>
      </c>
      <c r="U975">
        <v>59</v>
      </c>
      <c r="V975">
        <v>69</v>
      </c>
      <c r="W975">
        <v>15</v>
      </c>
      <c r="X975">
        <v>35</v>
      </c>
      <c r="Y975" s="48">
        <f t="shared" si="30"/>
        <v>72.666666666666671</v>
      </c>
      <c r="Z975">
        <v>230</v>
      </c>
      <c r="AA975">
        <f t="shared" si="31"/>
        <v>1</v>
      </c>
    </row>
    <row r="976" spans="1:27" x14ac:dyDescent="0.25">
      <c r="A976">
        <v>230</v>
      </c>
      <c r="B976">
        <v>2.5</v>
      </c>
      <c r="C976">
        <v>312</v>
      </c>
      <c r="E976" t="s">
        <v>26</v>
      </c>
      <c r="I976">
        <v>19</v>
      </c>
      <c r="K976">
        <v>88.8</v>
      </c>
      <c r="L976">
        <v>46.5</v>
      </c>
      <c r="M976">
        <v>58.7</v>
      </c>
      <c r="N976">
        <v>0.21</v>
      </c>
      <c r="O976">
        <v>0.78</v>
      </c>
      <c r="P976">
        <v>7.35</v>
      </c>
      <c r="Q976">
        <v>53</v>
      </c>
      <c r="R976" s="3">
        <v>44301</v>
      </c>
      <c r="S976">
        <v>16</v>
      </c>
      <c r="T976">
        <v>93</v>
      </c>
      <c r="U976">
        <v>53</v>
      </c>
      <c r="V976">
        <v>61</v>
      </c>
      <c r="W976">
        <v>15</v>
      </c>
      <c r="X976">
        <v>35</v>
      </c>
      <c r="Y976" s="48">
        <f t="shared" si="30"/>
        <v>66.333333333333329</v>
      </c>
      <c r="Z976">
        <v>230</v>
      </c>
      <c r="AA976">
        <f t="shared" si="31"/>
        <v>1</v>
      </c>
    </row>
    <row r="977" spans="1:28" x14ac:dyDescent="0.25">
      <c r="A977">
        <v>231</v>
      </c>
      <c r="B977">
        <v>1.41</v>
      </c>
      <c r="C977">
        <v>431</v>
      </c>
      <c r="E977" t="s">
        <v>26</v>
      </c>
      <c r="F977">
        <v>2.77</v>
      </c>
      <c r="G977">
        <v>856</v>
      </c>
      <c r="H977">
        <v>4</v>
      </c>
      <c r="I977">
        <v>13.8</v>
      </c>
      <c r="J977">
        <v>0.39</v>
      </c>
      <c r="K977">
        <v>86.1</v>
      </c>
      <c r="L977">
        <v>33.9</v>
      </c>
      <c r="M977">
        <v>47</v>
      </c>
      <c r="N977">
        <v>0.21</v>
      </c>
      <c r="O977">
        <v>0.71</v>
      </c>
      <c r="P977">
        <v>7.43</v>
      </c>
      <c r="Q977">
        <v>51</v>
      </c>
      <c r="R977" s="3">
        <v>44329</v>
      </c>
      <c r="S977">
        <v>18</v>
      </c>
      <c r="T977">
        <v>101</v>
      </c>
      <c r="U977">
        <v>64</v>
      </c>
      <c r="V977">
        <v>90</v>
      </c>
      <c r="W977">
        <v>15</v>
      </c>
      <c r="X977">
        <v>35.6</v>
      </c>
      <c r="Y977" s="48">
        <f t="shared" si="30"/>
        <v>76.333333333333329</v>
      </c>
      <c r="Z977">
        <v>231</v>
      </c>
      <c r="AA977">
        <f t="shared" si="31"/>
        <v>1</v>
      </c>
    </row>
    <row r="978" spans="1:28" x14ac:dyDescent="0.25">
      <c r="A978">
        <v>231</v>
      </c>
      <c r="B978">
        <v>1.23</v>
      </c>
      <c r="C978">
        <v>555</v>
      </c>
      <c r="E978" t="s">
        <v>26</v>
      </c>
      <c r="G978">
        <v>935</v>
      </c>
      <c r="I978">
        <v>15.6</v>
      </c>
      <c r="K978">
        <v>74</v>
      </c>
      <c r="L978">
        <v>54.5</v>
      </c>
      <c r="M978">
        <v>40.799999999999997</v>
      </c>
      <c r="N978">
        <v>0.21</v>
      </c>
      <c r="O978">
        <v>0.62</v>
      </c>
      <c r="P978">
        <v>7.33</v>
      </c>
      <c r="Q978">
        <v>51</v>
      </c>
      <c r="R978" s="3">
        <v>44331</v>
      </c>
      <c r="S978">
        <v>21</v>
      </c>
      <c r="T978">
        <v>124</v>
      </c>
      <c r="U978">
        <v>64</v>
      </c>
      <c r="V978">
        <v>56</v>
      </c>
      <c r="W978">
        <v>0</v>
      </c>
      <c r="X978">
        <v>36.200000000000003</v>
      </c>
      <c r="Y978" s="48">
        <f t="shared" si="30"/>
        <v>84</v>
      </c>
      <c r="Z978">
        <v>231</v>
      </c>
      <c r="AA978">
        <f t="shared" si="31"/>
        <v>1</v>
      </c>
    </row>
    <row r="979" spans="1:28" x14ac:dyDescent="0.25">
      <c r="A979">
        <v>231</v>
      </c>
      <c r="B979">
        <v>0.87</v>
      </c>
      <c r="C979">
        <v>431</v>
      </c>
      <c r="E979" t="s">
        <v>26</v>
      </c>
      <c r="I979">
        <v>12.1</v>
      </c>
      <c r="K979">
        <v>68.5</v>
      </c>
      <c r="L979">
        <v>66.3</v>
      </c>
      <c r="M979">
        <v>40.1</v>
      </c>
      <c r="N979">
        <v>0.4</v>
      </c>
      <c r="O979">
        <v>0.52</v>
      </c>
      <c r="P979">
        <v>7.28</v>
      </c>
      <c r="Q979">
        <v>51</v>
      </c>
      <c r="R979" s="3">
        <v>44333</v>
      </c>
      <c r="S979">
        <v>22</v>
      </c>
      <c r="T979">
        <v>107</v>
      </c>
      <c r="U979">
        <v>64</v>
      </c>
      <c r="V979">
        <v>55</v>
      </c>
      <c r="W979">
        <v>0</v>
      </c>
      <c r="X979">
        <v>36</v>
      </c>
      <c r="Y979" s="48">
        <f t="shared" si="30"/>
        <v>78.333333333333329</v>
      </c>
      <c r="Z979">
        <v>231</v>
      </c>
      <c r="AA979">
        <f t="shared" si="31"/>
        <v>1</v>
      </c>
    </row>
    <row r="980" spans="1:28" x14ac:dyDescent="0.25">
      <c r="A980">
        <v>231</v>
      </c>
      <c r="B980">
        <v>1.32</v>
      </c>
      <c r="C980">
        <v>434</v>
      </c>
      <c r="E980" t="s">
        <v>26</v>
      </c>
      <c r="K980">
        <v>69.8</v>
      </c>
      <c r="L980">
        <v>59.7</v>
      </c>
      <c r="M980">
        <v>38.200000000000003</v>
      </c>
      <c r="N980">
        <v>0.21</v>
      </c>
      <c r="O980">
        <v>0.71</v>
      </c>
      <c r="P980">
        <v>7.34</v>
      </c>
      <c r="Q980">
        <v>51</v>
      </c>
      <c r="R980" s="3">
        <v>44334</v>
      </c>
      <c r="S980">
        <v>22</v>
      </c>
      <c r="T980">
        <v>97</v>
      </c>
      <c r="U980">
        <v>60</v>
      </c>
      <c r="V980">
        <v>76</v>
      </c>
      <c r="W980">
        <v>3</v>
      </c>
      <c r="X980">
        <v>37.9</v>
      </c>
      <c r="Y980" s="48">
        <f t="shared" si="30"/>
        <v>72.333333333333329</v>
      </c>
      <c r="Z980">
        <v>231</v>
      </c>
      <c r="AA980">
        <f t="shared" si="31"/>
        <v>1</v>
      </c>
    </row>
    <row r="981" spans="1:28" x14ac:dyDescent="0.25">
      <c r="A981">
        <v>231</v>
      </c>
      <c r="B981">
        <v>0.7</v>
      </c>
      <c r="C981">
        <v>454</v>
      </c>
      <c r="E981" t="s">
        <v>26</v>
      </c>
      <c r="G981">
        <v>1043</v>
      </c>
      <c r="I981">
        <v>16.899999999999999</v>
      </c>
      <c r="K981">
        <v>95</v>
      </c>
      <c r="L981">
        <v>45.9</v>
      </c>
      <c r="M981">
        <v>75.7</v>
      </c>
      <c r="N981">
        <v>0.21</v>
      </c>
      <c r="O981">
        <v>0.63</v>
      </c>
      <c r="P981">
        <v>7.4</v>
      </c>
      <c r="Q981">
        <v>51</v>
      </c>
      <c r="R981" s="3">
        <v>44335</v>
      </c>
      <c r="S981">
        <v>24</v>
      </c>
      <c r="T981">
        <v>149</v>
      </c>
      <c r="U981">
        <v>88</v>
      </c>
      <c r="V981">
        <v>98</v>
      </c>
      <c r="W981">
        <v>0</v>
      </c>
      <c r="X981">
        <v>36</v>
      </c>
      <c r="Y981" s="48">
        <f t="shared" si="30"/>
        <v>108.33333333333333</v>
      </c>
      <c r="Z981">
        <v>231</v>
      </c>
      <c r="AA981">
        <f t="shared" si="31"/>
        <v>1</v>
      </c>
    </row>
    <row r="982" spans="1:28" x14ac:dyDescent="0.25">
      <c r="A982">
        <v>231</v>
      </c>
      <c r="B982">
        <v>2.77</v>
      </c>
      <c r="C982">
        <v>414</v>
      </c>
      <c r="E982" t="s">
        <v>26</v>
      </c>
      <c r="I982">
        <v>2.17</v>
      </c>
      <c r="K982">
        <v>71</v>
      </c>
      <c r="L982">
        <v>52</v>
      </c>
      <c r="M982">
        <v>37.299999999999997</v>
      </c>
      <c r="N982">
        <v>0.21</v>
      </c>
      <c r="O982">
        <v>0.72</v>
      </c>
      <c r="P982">
        <v>7.39</v>
      </c>
      <c r="Q982">
        <v>51</v>
      </c>
      <c r="R982" s="3">
        <v>44336</v>
      </c>
      <c r="S982">
        <v>24</v>
      </c>
      <c r="T982">
        <v>129</v>
      </c>
      <c r="U982">
        <v>72</v>
      </c>
      <c r="V982">
        <v>47</v>
      </c>
      <c r="W982">
        <v>3</v>
      </c>
      <c r="X982">
        <v>38.200000000000003</v>
      </c>
      <c r="Y982" s="48">
        <f t="shared" si="30"/>
        <v>91</v>
      </c>
      <c r="Z982">
        <v>231</v>
      </c>
      <c r="AA982">
        <f t="shared" si="31"/>
        <v>1</v>
      </c>
    </row>
    <row r="983" spans="1:28" x14ac:dyDescent="0.25">
      <c r="A983">
        <v>231</v>
      </c>
      <c r="B983">
        <v>2.06</v>
      </c>
      <c r="C983">
        <v>400</v>
      </c>
      <c r="E983" t="s">
        <v>26</v>
      </c>
      <c r="F983">
        <v>1.06</v>
      </c>
      <c r="I983">
        <v>9.1999999999999993</v>
      </c>
      <c r="J983">
        <v>0.54</v>
      </c>
      <c r="K983">
        <v>91.6</v>
      </c>
      <c r="L983">
        <v>53.8</v>
      </c>
      <c r="M983">
        <v>65.2</v>
      </c>
      <c r="N983">
        <v>0.21</v>
      </c>
      <c r="O983">
        <v>0.67</v>
      </c>
      <c r="P983">
        <v>7.37</v>
      </c>
      <c r="Q983">
        <v>51</v>
      </c>
      <c r="R983" s="3">
        <v>44337</v>
      </c>
      <c r="S983">
        <v>20</v>
      </c>
      <c r="T983">
        <v>106</v>
      </c>
      <c r="U983">
        <v>73</v>
      </c>
      <c r="V983">
        <v>85</v>
      </c>
      <c r="W983">
        <v>3</v>
      </c>
      <c r="X983">
        <v>38</v>
      </c>
      <c r="Y983" s="48">
        <f t="shared" si="30"/>
        <v>84</v>
      </c>
      <c r="Z983">
        <v>231</v>
      </c>
      <c r="AA983">
        <f t="shared" si="31"/>
        <v>1</v>
      </c>
    </row>
    <row r="984" spans="1:28" x14ac:dyDescent="0.25">
      <c r="A984">
        <v>231</v>
      </c>
      <c r="B984">
        <v>0.95</v>
      </c>
      <c r="C984">
        <v>398</v>
      </c>
      <c r="E984" t="s">
        <v>26</v>
      </c>
      <c r="I984">
        <v>18.399999999999999</v>
      </c>
      <c r="K984">
        <v>90.4</v>
      </c>
      <c r="L984">
        <v>49.8</v>
      </c>
      <c r="M984">
        <v>58.1</v>
      </c>
      <c r="N984">
        <v>0.21</v>
      </c>
      <c r="O984">
        <v>0.7</v>
      </c>
      <c r="P984">
        <v>7.41</v>
      </c>
      <c r="Q984">
        <v>51</v>
      </c>
      <c r="R984" s="3">
        <v>44338</v>
      </c>
      <c r="S984">
        <v>22</v>
      </c>
      <c r="T984">
        <v>175</v>
      </c>
      <c r="U984">
        <v>92</v>
      </c>
      <c r="V984">
        <v>63</v>
      </c>
      <c r="W984">
        <v>10</v>
      </c>
      <c r="X984">
        <v>37.5</v>
      </c>
      <c r="Y984" s="48">
        <f t="shared" si="30"/>
        <v>119.66666666666667</v>
      </c>
      <c r="Z984">
        <v>231</v>
      </c>
      <c r="AA984">
        <f t="shared" si="31"/>
        <v>1</v>
      </c>
    </row>
    <row r="985" spans="1:28" x14ac:dyDescent="0.25">
      <c r="A985">
        <v>231</v>
      </c>
      <c r="B985">
        <v>1.93</v>
      </c>
      <c r="C985">
        <v>427</v>
      </c>
      <c r="E985" t="s">
        <v>26</v>
      </c>
      <c r="I985">
        <v>29.3</v>
      </c>
      <c r="J985">
        <v>0.79</v>
      </c>
      <c r="K985">
        <v>69.599999999999994</v>
      </c>
      <c r="L985">
        <v>54.6</v>
      </c>
      <c r="M985">
        <v>38.700000000000003</v>
      </c>
      <c r="N985">
        <v>0.21</v>
      </c>
      <c r="O985">
        <v>0.74</v>
      </c>
      <c r="P985">
        <v>7.37</v>
      </c>
      <c r="Q985">
        <v>51</v>
      </c>
      <c r="R985" s="3">
        <v>44340</v>
      </c>
      <c r="S985">
        <v>17</v>
      </c>
      <c r="T985">
        <v>91</v>
      </c>
      <c r="U985">
        <v>58</v>
      </c>
      <c r="V985">
        <v>69</v>
      </c>
      <c r="W985">
        <v>0</v>
      </c>
      <c r="X985">
        <v>36</v>
      </c>
      <c r="Y985" s="48">
        <f t="shared" si="30"/>
        <v>69</v>
      </c>
      <c r="Z985">
        <v>231</v>
      </c>
      <c r="AA985">
        <f t="shared" si="31"/>
        <v>1</v>
      </c>
    </row>
    <row r="986" spans="1:28" x14ac:dyDescent="0.25">
      <c r="A986">
        <v>231</v>
      </c>
      <c r="B986">
        <v>1.83</v>
      </c>
      <c r="C986">
        <v>493</v>
      </c>
      <c r="E986" t="s">
        <v>26</v>
      </c>
      <c r="G986">
        <v>1627</v>
      </c>
      <c r="H986">
        <v>20.399999999999999</v>
      </c>
      <c r="I986">
        <v>20.399999999999999</v>
      </c>
      <c r="K986">
        <v>83.7</v>
      </c>
      <c r="L986">
        <v>42.2</v>
      </c>
      <c r="M986">
        <v>45.2</v>
      </c>
      <c r="N986">
        <v>0.21</v>
      </c>
      <c r="O986">
        <v>0.76</v>
      </c>
      <c r="P986">
        <v>7.46</v>
      </c>
      <c r="Q986">
        <v>51</v>
      </c>
      <c r="R986" s="3">
        <v>44311</v>
      </c>
      <c r="S986">
        <v>20</v>
      </c>
      <c r="T986">
        <v>113</v>
      </c>
      <c r="U986">
        <v>65</v>
      </c>
      <c r="V986">
        <v>79</v>
      </c>
      <c r="W986">
        <v>0</v>
      </c>
      <c r="X986">
        <v>36</v>
      </c>
      <c r="Y986" s="48">
        <f t="shared" si="30"/>
        <v>81</v>
      </c>
      <c r="Z986">
        <v>231</v>
      </c>
      <c r="AA986">
        <f t="shared" si="31"/>
        <v>1</v>
      </c>
      <c r="AB986" s="57" t="s">
        <v>36</v>
      </c>
    </row>
    <row r="987" spans="1:28" x14ac:dyDescent="0.25">
      <c r="A987">
        <v>231</v>
      </c>
      <c r="B987">
        <v>2.63</v>
      </c>
      <c r="C987">
        <v>461</v>
      </c>
      <c r="E987" t="s">
        <v>26</v>
      </c>
      <c r="I987">
        <v>23.8</v>
      </c>
      <c r="J987">
        <v>0.52</v>
      </c>
      <c r="K987">
        <v>86.5</v>
      </c>
      <c r="L987">
        <v>54.3</v>
      </c>
      <c r="M987">
        <v>53.6</v>
      </c>
      <c r="N987">
        <v>0.21</v>
      </c>
      <c r="O987">
        <v>0.84</v>
      </c>
      <c r="P987">
        <v>7.38</v>
      </c>
      <c r="Q987">
        <v>51</v>
      </c>
      <c r="R987" s="3">
        <v>44312</v>
      </c>
      <c r="S987">
        <v>28</v>
      </c>
      <c r="T987">
        <v>80</v>
      </c>
      <c r="U987">
        <v>45</v>
      </c>
      <c r="V987">
        <v>84</v>
      </c>
      <c r="W987">
        <v>0</v>
      </c>
      <c r="X987">
        <v>36</v>
      </c>
      <c r="Y987" s="48">
        <f t="shared" si="30"/>
        <v>56.666666666666664</v>
      </c>
      <c r="Z987">
        <v>231</v>
      </c>
      <c r="AA987">
        <f t="shared" si="31"/>
        <v>1</v>
      </c>
      <c r="AB987" s="57" t="s">
        <v>37</v>
      </c>
    </row>
    <row r="988" spans="1:28" x14ac:dyDescent="0.25">
      <c r="A988">
        <v>231</v>
      </c>
      <c r="B988">
        <v>2.31</v>
      </c>
      <c r="C988">
        <v>401</v>
      </c>
      <c r="D988">
        <v>150</v>
      </c>
      <c r="E988" t="s">
        <v>26</v>
      </c>
      <c r="G988">
        <v>693</v>
      </c>
      <c r="H988">
        <v>7.2</v>
      </c>
      <c r="I988">
        <v>16</v>
      </c>
      <c r="J988">
        <v>0.53</v>
      </c>
      <c r="K988">
        <v>81.2</v>
      </c>
      <c r="L988">
        <v>53.3</v>
      </c>
      <c r="M988">
        <v>47.7</v>
      </c>
      <c r="N988">
        <v>0.21</v>
      </c>
      <c r="O988">
        <v>0.75</v>
      </c>
      <c r="P988">
        <v>7.35</v>
      </c>
      <c r="Q988">
        <v>51</v>
      </c>
      <c r="R988" s="3">
        <v>44344</v>
      </c>
      <c r="S988">
        <v>20</v>
      </c>
      <c r="T988">
        <v>132</v>
      </c>
      <c r="U988">
        <v>56</v>
      </c>
      <c r="V988">
        <v>85</v>
      </c>
      <c r="W988">
        <v>3</v>
      </c>
      <c r="X988">
        <v>35.9</v>
      </c>
      <c r="Y988" s="48">
        <f t="shared" si="30"/>
        <v>81.333333333333329</v>
      </c>
      <c r="Z988">
        <v>231</v>
      </c>
      <c r="AA988">
        <f t="shared" si="31"/>
        <v>1</v>
      </c>
    </row>
    <row r="989" spans="1:28" x14ac:dyDescent="0.25">
      <c r="A989">
        <v>233</v>
      </c>
      <c r="B989">
        <v>1.1599999999999999</v>
      </c>
      <c r="C989">
        <v>148</v>
      </c>
      <c r="D989">
        <v>355</v>
      </c>
      <c r="E989" t="s">
        <v>26</v>
      </c>
      <c r="F989">
        <v>1.02</v>
      </c>
      <c r="G989">
        <v>1071</v>
      </c>
      <c r="H989">
        <v>24</v>
      </c>
      <c r="I989">
        <v>18.7</v>
      </c>
      <c r="J989">
        <v>0.54</v>
      </c>
      <c r="K989">
        <v>95.5</v>
      </c>
      <c r="L989">
        <v>28.3</v>
      </c>
      <c r="M989">
        <v>74.3</v>
      </c>
      <c r="N989">
        <v>0.21</v>
      </c>
      <c r="O989">
        <v>0.84</v>
      </c>
      <c r="P989">
        <v>7.44</v>
      </c>
      <c r="Q989">
        <v>88</v>
      </c>
      <c r="R989" s="3">
        <v>44323</v>
      </c>
      <c r="S989">
        <v>20</v>
      </c>
      <c r="T989">
        <v>116</v>
      </c>
      <c r="U989">
        <v>68</v>
      </c>
      <c r="V989">
        <v>80</v>
      </c>
      <c r="W989">
        <v>15</v>
      </c>
      <c r="X989">
        <v>36.5</v>
      </c>
      <c r="Y989" s="48">
        <f t="shared" si="30"/>
        <v>84</v>
      </c>
      <c r="AA989">
        <f t="shared" si="31"/>
        <v>0</v>
      </c>
    </row>
    <row r="990" spans="1:28" x14ac:dyDescent="0.25">
      <c r="A990">
        <v>234</v>
      </c>
      <c r="B990">
        <v>0.34</v>
      </c>
      <c r="C990">
        <v>222</v>
      </c>
      <c r="D990">
        <v>528</v>
      </c>
      <c r="E990" t="s">
        <v>26</v>
      </c>
      <c r="F990">
        <v>11</v>
      </c>
      <c r="G990">
        <v>1159</v>
      </c>
      <c r="H990">
        <v>9.1</v>
      </c>
      <c r="I990">
        <v>29.7</v>
      </c>
      <c r="K990">
        <v>94.7</v>
      </c>
      <c r="L990">
        <v>38.799999999999997</v>
      </c>
      <c r="M990">
        <v>70</v>
      </c>
      <c r="N990">
        <v>0.21</v>
      </c>
      <c r="O990">
        <v>1.1000000000000001</v>
      </c>
      <c r="P990">
        <v>7.45</v>
      </c>
      <c r="Q990">
        <v>77</v>
      </c>
      <c r="R990" s="3">
        <v>44324</v>
      </c>
      <c r="S990">
        <v>19</v>
      </c>
      <c r="T990">
        <v>128</v>
      </c>
      <c r="U990">
        <v>61</v>
      </c>
      <c r="V990">
        <v>67</v>
      </c>
      <c r="W990">
        <v>15</v>
      </c>
      <c r="X990">
        <v>35</v>
      </c>
      <c r="Y990" s="48">
        <f t="shared" si="30"/>
        <v>83.333333333333329</v>
      </c>
      <c r="Z990">
        <v>234</v>
      </c>
      <c r="AA990">
        <f t="shared" si="31"/>
        <v>1</v>
      </c>
    </row>
    <row r="991" spans="1:28" x14ac:dyDescent="0.25">
      <c r="A991">
        <v>234</v>
      </c>
      <c r="B991">
        <v>0.67</v>
      </c>
      <c r="C991">
        <v>325</v>
      </c>
      <c r="D991">
        <v>385</v>
      </c>
      <c r="E991" t="s">
        <v>26</v>
      </c>
      <c r="F991">
        <v>0.64</v>
      </c>
      <c r="G991">
        <v>1171</v>
      </c>
      <c r="H991">
        <v>13.8</v>
      </c>
      <c r="I991">
        <v>26.7</v>
      </c>
      <c r="J991">
        <v>0.5</v>
      </c>
      <c r="K991">
        <v>96.1</v>
      </c>
      <c r="L991">
        <v>41.3</v>
      </c>
      <c r="M991">
        <v>73.900000000000006</v>
      </c>
      <c r="N991">
        <v>0.21</v>
      </c>
      <c r="O991">
        <v>0.97</v>
      </c>
      <c r="P991">
        <v>7.45</v>
      </c>
      <c r="Q991">
        <v>77</v>
      </c>
      <c r="R991" s="3">
        <v>44325</v>
      </c>
      <c r="S991">
        <v>21</v>
      </c>
      <c r="T991">
        <v>158</v>
      </c>
      <c r="U991">
        <v>69</v>
      </c>
      <c r="V991">
        <v>77</v>
      </c>
      <c r="W991">
        <v>15</v>
      </c>
      <c r="X991">
        <v>35</v>
      </c>
      <c r="Y991" s="48">
        <f t="shared" si="30"/>
        <v>98.666666666666671</v>
      </c>
      <c r="Z991">
        <v>234</v>
      </c>
      <c r="AA991">
        <f t="shared" si="31"/>
        <v>0</v>
      </c>
    </row>
    <row r="992" spans="1:28" x14ac:dyDescent="0.25">
      <c r="A992">
        <v>234</v>
      </c>
      <c r="B992">
        <v>0.33</v>
      </c>
      <c r="C992">
        <v>225</v>
      </c>
      <c r="D992">
        <v>293</v>
      </c>
      <c r="E992" t="s">
        <v>26</v>
      </c>
      <c r="F992">
        <v>0.75</v>
      </c>
      <c r="G992">
        <v>931</v>
      </c>
      <c r="H992">
        <v>15.1</v>
      </c>
      <c r="I992">
        <v>30.9</v>
      </c>
      <c r="K992">
        <v>88.2</v>
      </c>
      <c r="L992">
        <v>47.4</v>
      </c>
      <c r="M992">
        <v>53.2</v>
      </c>
      <c r="N992">
        <v>0.21</v>
      </c>
      <c r="O992">
        <v>1.03</v>
      </c>
      <c r="P992">
        <v>7.39</v>
      </c>
      <c r="Q992">
        <v>77</v>
      </c>
      <c r="R992" s="3">
        <v>44326</v>
      </c>
      <c r="S992">
        <v>10</v>
      </c>
      <c r="T992">
        <v>170</v>
      </c>
      <c r="U992">
        <v>92</v>
      </c>
      <c r="V992">
        <v>74</v>
      </c>
      <c r="W992">
        <v>15</v>
      </c>
      <c r="X992">
        <v>36</v>
      </c>
      <c r="Y992" s="48">
        <f t="shared" si="30"/>
        <v>118</v>
      </c>
      <c r="Z992">
        <v>234</v>
      </c>
      <c r="AA992">
        <f t="shared" si="31"/>
        <v>1</v>
      </c>
    </row>
    <row r="993" spans="1:27" x14ac:dyDescent="0.25">
      <c r="A993">
        <v>234</v>
      </c>
      <c r="B993">
        <v>0.73</v>
      </c>
      <c r="C993">
        <v>196</v>
      </c>
      <c r="E993" t="s">
        <v>26</v>
      </c>
      <c r="F993">
        <v>0.44</v>
      </c>
      <c r="G993">
        <v>1340</v>
      </c>
      <c r="H993">
        <v>18.5</v>
      </c>
      <c r="I993">
        <v>22.3</v>
      </c>
      <c r="J993">
        <v>0.56000000000000005</v>
      </c>
      <c r="K993">
        <v>96.7</v>
      </c>
      <c r="L993">
        <v>50.3</v>
      </c>
      <c r="M993">
        <v>95.7</v>
      </c>
      <c r="N993">
        <v>0.21</v>
      </c>
      <c r="O993">
        <v>1.03</v>
      </c>
      <c r="P993">
        <v>7.37</v>
      </c>
      <c r="Q993">
        <v>77</v>
      </c>
      <c r="R993" s="3">
        <v>44328</v>
      </c>
      <c r="S993">
        <v>20</v>
      </c>
      <c r="T993">
        <v>150</v>
      </c>
      <c r="U993">
        <v>70</v>
      </c>
      <c r="V993">
        <v>83</v>
      </c>
      <c r="W993">
        <v>0</v>
      </c>
      <c r="X993">
        <v>36</v>
      </c>
      <c r="Y993" s="48">
        <f t="shared" si="30"/>
        <v>96.666666666666671</v>
      </c>
      <c r="Z993">
        <v>234</v>
      </c>
      <c r="AA993">
        <f t="shared" si="31"/>
        <v>1</v>
      </c>
    </row>
    <row r="994" spans="1:27" x14ac:dyDescent="0.25">
      <c r="A994">
        <v>234</v>
      </c>
      <c r="B994">
        <v>0.26</v>
      </c>
      <c r="C994">
        <v>144</v>
      </c>
      <c r="D994">
        <v>385</v>
      </c>
      <c r="E994" t="s">
        <v>26</v>
      </c>
      <c r="F994">
        <v>0.59</v>
      </c>
      <c r="G994">
        <v>1680</v>
      </c>
      <c r="I994">
        <v>22.7</v>
      </c>
      <c r="K994">
        <v>97.2</v>
      </c>
      <c r="L994">
        <v>37.799999999999997</v>
      </c>
      <c r="M994">
        <v>78.7</v>
      </c>
      <c r="N994">
        <v>0.21</v>
      </c>
      <c r="O994">
        <v>1.03</v>
      </c>
      <c r="P994">
        <v>7.47</v>
      </c>
      <c r="Q994">
        <v>77</v>
      </c>
      <c r="R994" s="3">
        <v>44329</v>
      </c>
      <c r="S994">
        <v>20</v>
      </c>
      <c r="T994">
        <v>138</v>
      </c>
      <c r="U994">
        <v>76</v>
      </c>
      <c r="V994">
        <v>76</v>
      </c>
      <c r="W994">
        <v>0</v>
      </c>
      <c r="X994">
        <v>35</v>
      </c>
      <c r="Y994" s="48">
        <f t="shared" si="30"/>
        <v>96.666666666666671</v>
      </c>
      <c r="Z994">
        <v>234</v>
      </c>
      <c r="AA994">
        <f t="shared" si="31"/>
        <v>1</v>
      </c>
    </row>
    <row r="995" spans="1:27" x14ac:dyDescent="0.25">
      <c r="A995">
        <v>234</v>
      </c>
      <c r="B995">
        <v>0.65</v>
      </c>
      <c r="C995">
        <v>144</v>
      </c>
      <c r="E995" t="s">
        <v>26</v>
      </c>
      <c r="I995">
        <v>22.8</v>
      </c>
      <c r="K995">
        <v>93.5</v>
      </c>
      <c r="L995">
        <v>40</v>
      </c>
      <c r="M995">
        <v>65.5</v>
      </c>
      <c r="N995">
        <v>0.21</v>
      </c>
      <c r="O995">
        <v>1.05</v>
      </c>
      <c r="P995">
        <v>7.41</v>
      </c>
      <c r="Q995">
        <v>77</v>
      </c>
      <c r="R995" s="3">
        <v>44331</v>
      </c>
      <c r="S995">
        <v>16</v>
      </c>
      <c r="T995">
        <v>127</v>
      </c>
      <c r="U995">
        <v>66</v>
      </c>
      <c r="V995">
        <v>69</v>
      </c>
      <c r="W995">
        <v>15</v>
      </c>
      <c r="X995">
        <v>35.6</v>
      </c>
      <c r="Y995" s="48">
        <f t="shared" si="30"/>
        <v>86.333333333333329</v>
      </c>
      <c r="Z995">
        <v>234</v>
      </c>
      <c r="AA995">
        <f t="shared" si="31"/>
        <v>1</v>
      </c>
    </row>
    <row r="996" spans="1:27" x14ac:dyDescent="0.25">
      <c r="A996">
        <v>235</v>
      </c>
      <c r="B996">
        <v>1.46</v>
      </c>
      <c r="C996">
        <v>144</v>
      </c>
      <c r="D996">
        <v>550</v>
      </c>
      <c r="E996" t="s">
        <v>26</v>
      </c>
      <c r="F996">
        <v>1.76</v>
      </c>
      <c r="G996">
        <v>1371</v>
      </c>
      <c r="H996">
        <v>105.3</v>
      </c>
      <c r="I996">
        <v>17.100000000000001</v>
      </c>
      <c r="J996">
        <v>0.89</v>
      </c>
      <c r="K996">
        <v>90.8</v>
      </c>
      <c r="L996">
        <v>35.1</v>
      </c>
      <c r="M996">
        <v>55</v>
      </c>
      <c r="N996">
        <v>0.21</v>
      </c>
      <c r="O996">
        <v>0.67</v>
      </c>
      <c r="P996">
        <v>7.46</v>
      </c>
      <c r="Q996">
        <v>62</v>
      </c>
      <c r="R996" s="3">
        <v>44321</v>
      </c>
      <c r="S996">
        <v>25</v>
      </c>
      <c r="T996">
        <v>137</v>
      </c>
      <c r="U996">
        <v>92</v>
      </c>
      <c r="V996">
        <v>118</v>
      </c>
      <c r="W996">
        <v>14</v>
      </c>
      <c r="X996">
        <v>38.799999999999997</v>
      </c>
      <c r="Y996" s="48">
        <f t="shared" si="30"/>
        <v>107</v>
      </c>
      <c r="Z996">
        <v>235</v>
      </c>
      <c r="AA996">
        <f t="shared" si="31"/>
        <v>0</v>
      </c>
    </row>
    <row r="997" spans="1:27" x14ac:dyDescent="0.25">
      <c r="A997">
        <v>235</v>
      </c>
      <c r="B997">
        <v>1.08</v>
      </c>
      <c r="C997">
        <v>142</v>
      </c>
      <c r="D997">
        <v>670</v>
      </c>
      <c r="E997" t="s">
        <v>26</v>
      </c>
      <c r="F997">
        <v>2.13</v>
      </c>
      <c r="G997">
        <v>1355</v>
      </c>
      <c r="H997">
        <v>91.2</v>
      </c>
      <c r="I997">
        <v>14.8</v>
      </c>
      <c r="J997">
        <v>0.91</v>
      </c>
      <c r="K997">
        <v>90</v>
      </c>
      <c r="L997">
        <v>40.299999999999997</v>
      </c>
      <c r="M997">
        <v>57</v>
      </c>
      <c r="N997">
        <v>0.21</v>
      </c>
      <c r="O997">
        <v>0.64</v>
      </c>
      <c r="P997">
        <v>7.43</v>
      </c>
      <c r="Q997">
        <v>62</v>
      </c>
      <c r="R997" s="3">
        <v>44322</v>
      </c>
      <c r="S997">
        <v>26</v>
      </c>
      <c r="T997">
        <v>129</v>
      </c>
      <c r="U997">
        <v>83</v>
      </c>
      <c r="V997">
        <v>80</v>
      </c>
      <c r="W997">
        <v>15</v>
      </c>
      <c r="X997">
        <v>38.6</v>
      </c>
      <c r="Y997" s="48">
        <f t="shared" si="30"/>
        <v>98.333333333333329</v>
      </c>
      <c r="Z997">
        <v>235</v>
      </c>
      <c r="AA997">
        <f t="shared" si="31"/>
        <v>0</v>
      </c>
    </row>
    <row r="998" spans="1:27" x14ac:dyDescent="0.25">
      <c r="A998">
        <v>235</v>
      </c>
      <c r="B998">
        <v>0.92</v>
      </c>
      <c r="C998">
        <v>199</v>
      </c>
      <c r="E998" t="s">
        <v>26</v>
      </c>
      <c r="F998">
        <v>1.91</v>
      </c>
      <c r="G998">
        <v>2774</v>
      </c>
      <c r="H998">
        <v>933</v>
      </c>
      <c r="I998">
        <v>23.7</v>
      </c>
      <c r="J998">
        <v>0.84</v>
      </c>
      <c r="K998">
        <v>96.5</v>
      </c>
      <c r="L998">
        <v>52.8</v>
      </c>
      <c r="M998">
        <v>97.3</v>
      </c>
      <c r="N998">
        <v>0.21</v>
      </c>
      <c r="O998">
        <v>0.89</v>
      </c>
      <c r="P998">
        <v>7.23</v>
      </c>
      <c r="Q998">
        <v>62</v>
      </c>
      <c r="R998" s="3">
        <v>44323</v>
      </c>
      <c r="S998">
        <v>24</v>
      </c>
      <c r="T998">
        <v>124</v>
      </c>
      <c r="U998">
        <v>87</v>
      </c>
      <c r="V998">
        <v>100</v>
      </c>
      <c r="W998">
        <v>15</v>
      </c>
      <c r="X998">
        <v>36</v>
      </c>
      <c r="Y998" s="48">
        <f t="shared" si="30"/>
        <v>99.333333333333329</v>
      </c>
      <c r="Z998">
        <v>235</v>
      </c>
      <c r="AA998">
        <f t="shared" si="31"/>
        <v>1</v>
      </c>
    </row>
    <row r="999" spans="1:27" x14ac:dyDescent="0.25">
      <c r="A999">
        <v>235</v>
      </c>
      <c r="B999">
        <v>1.0900000000000001</v>
      </c>
      <c r="C999">
        <v>134</v>
      </c>
      <c r="D999">
        <v>584</v>
      </c>
      <c r="E999" t="s">
        <v>26</v>
      </c>
      <c r="F999">
        <v>2.59</v>
      </c>
      <c r="G999">
        <v>3243</v>
      </c>
      <c r="H999">
        <v>638.79999999999995</v>
      </c>
      <c r="I999">
        <v>27.5</v>
      </c>
      <c r="J999">
        <v>1.07</v>
      </c>
      <c r="K999">
        <v>68.2</v>
      </c>
      <c r="L999">
        <v>57.1</v>
      </c>
      <c r="M999">
        <v>38</v>
      </c>
      <c r="N999">
        <v>0.21</v>
      </c>
      <c r="O999">
        <v>0.77</v>
      </c>
      <c r="P999">
        <v>7.27</v>
      </c>
      <c r="Q999">
        <v>62</v>
      </c>
      <c r="R999" s="3">
        <v>44324</v>
      </c>
      <c r="S999">
        <v>23</v>
      </c>
      <c r="T999">
        <v>100</v>
      </c>
      <c r="U999">
        <v>68</v>
      </c>
      <c r="V999">
        <v>100</v>
      </c>
      <c r="W999">
        <v>15</v>
      </c>
      <c r="X999">
        <v>37.799999999999997</v>
      </c>
      <c r="Y999" s="48">
        <f t="shared" si="30"/>
        <v>78.666666666666671</v>
      </c>
      <c r="Z999">
        <v>235</v>
      </c>
      <c r="AA999">
        <f t="shared" si="31"/>
        <v>0</v>
      </c>
    </row>
    <row r="1000" spans="1:27" x14ac:dyDescent="0.25">
      <c r="A1000">
        <v>235</v>
      </c>
      <c r="B1000">
        <v>1.33</v>
      </c>
      <c r="C1000">
        <v>194</v>
      </c>
      <c r="D1000">
        <v>718</v>
      </c>
      <c r="E1000" t="s">
        <v>26</v>
      </c>
      <c r="F1000">
        <v>3.11</v>
      </c>
      <c r="G1000">
        <v>5665</v>
      </c>
      <c r="H1000">
        <v>422.5</v>
      </c>
      <c r="I1000">
        <v>37.9</v>
      </c>
      <c r="K1000">
        <v>71.3</v>
      </c>
      <c r="L1000">
        <v>57.8</v>
      </c>
      <c r="M1000">
        <v>40.4</v>
      </c>
      <c r="N1000">
        <v>0.85</v>
      </c>
      <c r="O1000">
        <v>0.85</v>
      </c>
      <c r="P1000">
        <v>7.29</v>
      </c>
      <c r="Q1000">
        <v>62</v>
      </c>
      <c r="R1000" s="3">
        <v>44325</v>
      </c>
      <c r="S1000">
        <v>20</v>
      </c>
      <c r="T1000">
        <v>132</v>
      </c>
      <c r="U1000">
        <v>90</v>
      </c>
      <c r="V1000">
        <v>137</v>
      </c>
      <c r="W1000">
        <v>15</v>
      </c>
      <c r="X1000">
        <v>38</v>
      </c>
      <c r="Y1000" s="48">
        <f t="shared" si="30"/>
        <v>104</v>
      </c>
      <c r="Z1000">
        <v>235</v>
      </c>
      <c r="AA1000">
        <f t="shared" si="31"/>
        <v>1</v>
      </c>
    </row>
    <row r="1001" spans="1:27" x14ac:dyDescent="0.25">
      <c r="A1001">
        <v>235</v>
      </c>
      <c r="B1001">
        <v>1.31</v>
      </c>
      <c r="C1001">
        <v>225</v>
      </c>
      <c r="E1001" t="s">
        <v>26</v>
      </c>
      <c r="I1001">
        <v>56.2</v>
      </c>
      <c r="K1001">
        <v>73</v>
      </c>
      <c r="L1001">
        <v>65.400000000000006</v>
      </c>
      <c r="M1001">
        <v>46.1</v>
      </c>
      <c r="N1001">
        <v>0.21</v>
      </c>
      <c r="O1001">
        <v>0.97</v>
      </c>
      <c r="P1001">
        <v>7.24</v>
      </c>
      <c r="Q1001">
        <v>62</v>
      </c>
      <c r="R1001" s="3">
        <v>44325</v>
      </c>
      <c r="S1001">
        <v>24</v>
      </c>
      <c r="T1001">
        <v>107</v>
      </c>
      <c r="U1001">
        <v>82</v>
      </c>
      <c r="V1001">
        <v>87</v>
      </c>
      <c r="W1001">
        <v>15</v>
      </c>
      <c r="X1001">
        <v>37.700000000000003</v>
      </c>
      <c r="Y1001" s="48">
        <f t="shared" si="30"/>
        <v>90.333333333333329</v>
      </c>
      <c r="Z1001">
        <v>235</v>
      </c>
      <c r="AA1001">
        <f t="shared" si="31"/>
        <v>1</v>
      </c>
    </row>
    <row r="1002" spans="1:27" x14ac:dyDescent="0.25">
      <c r="A1002">
        <v>235</v>
      </c>
      <c r="B1002">
        <v>0.84</v>
      </c>
      <c r="C1002">
        <v>221</v>
      </c>
      <c r="E1002" t="s">
        <v>26</v>
      </c>
      <c r="F1002">
        <v>3.76</v>
      </c>
      <c r="G1002">
        <v>1940</v>
      </c>
      <c r="H1002">
        <v>219.4</v>
      </c>
      <c r="I1002">
        <v>52.2</v>
      </c>
      <c r="K1002">
        <v>72.7</v>
      </c>
      <c r="L1002">
        <v>60</v>
      </c>
      <c r="M1002">
        <v>41.8</v>
      </c>
      <c r="N1002">
        <v>0.21</v>
      </c>
      <c r="O1002">
        <v>0.85</v>
      </c>
      <c r="P1002">
        <v>7.28</v>
      </c>
      <c r="Q1002">
        <v>62</v>
      </c>
      <c r="R1002" s="3">
        <v>44327</v>
      </c>
      <c r="S1002">
        <v>22</v>
      </c>
      <c r="T1002">
        <v>154</v>
      </c>
      <c r="U1002">
        <v>97</v>
      </c>
      <c r="V1002">
        <v>91</v>
      </c>
      <c r="W1002">
        <v>15</v>
      </c>
      <c r="X1002">
        <v>38.5</v>
      </c>
      <c r="Y1002" s="48">
        <f t="shared" si="30"/>
        <v>116</v>
      </c>
      <c r="Z1002">
        <v>235</v>
      </c>
      <c r="AA1002">
        <f t="shared" si="31"/>
        <v>1</v>
      </c>
    </row>
    <row r="1003" spans="1:27" x14ac:dyDescent="0.25">
      <c r="A1003">
        <v>235</v>
      </c>
      <c r="B1003">
        <v>0.55000000000000004</v>
      </c>
      <c r="C1003">
        <v>221</v>
      </c>
      <c r="E1003" t="s">
        <v>26</v>
      </c>
      <c r="I1003">
        <v>37.1</v>
      </c>
      <c r="K1003">
        <v>66.5</v>
      </c>
      <c r="L1003">
        <v>57</v>
      </c>
      <c r="M1003">
        <v>35.299999999999997</v>
      </c>
      <c r="N1003">
        <v>0.21</v>
      </c>
      <c r="O1003">
        <v>0.57999999999999996</v>
      </c>
      <c r="P1003">
        <v>7.39</v>
      </c>
      <c r="Q1003">
        <v>62</v>
      </c>
      <c r="R1003" s="3">
        <v>44327</v>
      </c>
      <c r="S1003">
        <v>20</v>
      </c>
      <c r="T1003">
        <v>148</v>
      </c>
      <c r="U1003">
        <v>93</v>
      </c>
      <c r="V1003">
        <v>105</v>
      </c>
      <c r="W1003">
        <v>15</v>
      </c>
      <c r="X1003">
        <v>37.5</v>
      </c>
      <c r="Y1003" s="48">
        <f t="shared" si="30"/>
        <v>111.33333333333333</v>
      </c>
      <c r="Z1003">
        <v>235</v>
      </c>
      <c r="AA1003">
        <f t="shared" si="31"/>
        <v>1</v>
      </c>
    </row>
    <row r="1004" spans="1:27" x14ac:dyDescent="0.25">
      <c r="A1004">
        <v>235</v>
      </c>
      <c r="B1004">
        <v>0.6</v>
      </c>
      <c r="C1004">
        <v>216</v>
      </c>
      <c r="E1004" t="s">
        <v>26</v>
      </c>
      <c r="F1004">
        <v>8</v>
      </c>
      <c r="G1004">
        <v>1713</v>
      </c>
      <c r="I1004">
        <v>28.9</v>
      </c>
      <c r="K1004">
        <v>68.900000000000006</v>
      </c>
      <c r="L1004">
        <v>61.5</v>
      </c>
      <c r="M1004">
        <v>37.9</v>
      </c>
      <c r="N1004">
        <v>0.21</v>
      </c>
      <c r="O1004">
        <v>0.5</v>
      </c>
      <c r="P1004">
        <v>7.38</v>
      </c>
      <c r="Q1004">
        <v>62</v>
      </c>
      <c r="R1004" s="3">
        <v>44329</v>
      </c>
      <c r="S1004">
        <v>21</v>
      </c>
      <c r="T1004">
        <v>140</v>
      </c>
      <c r="U1004">
        <v>85</v>
      </c>
      <c r="V1004">
        <v>106</v>
      </c>
      <c r="W1004">
        <v>15</v>
      </c>
      <c r="X1004">
        <v>36</v>
      </c>
      <c r="Y1004" s="48">
        <f t="shared" si="30"/>
        <v>103.33333333333333</v>
      </c>
      <c r="Z1004">
        <v>235</v>
      </c>
      <c r="AA1004">
        <f t="shared" si="31"/>
        <v>1</v>
      </c>
    </row>
    <row r="1005" spans="1:27" x14ac:dyDescent="0.25">
      <c r="A1005">
        <v>235</v>
      </c>
      <c r="B1005">
        <v>0.5</v>
      </c>
      <c r="C1005">
        <v>176</v>
      </c>
      <c r="D1005">
        <v>445</v>
      </c>
      <c r="E1005" t="s">
        <v>26</v>
      </c>
      <c r="F1005">
        <v>3.75</v>
      </c>
      <c r="I1005">
        <v>29.6</v>
      </c>
      <c r="K1005">
        <v>82.4</v>
      </c>
      <c r="L1005">
        <v>60.3</v>
      </c>
      <c r="M1005">
        <v>45.7</v>
      </c>
      <c r="N1005">
        <v>0.21</v>
      </c>
      <c r="O1005">
        <v>0.47</v>
      </c>
      <c r="P1005">
        <v>7.38</v>
      </c>
      <c r="Q1005">
        <v>62</v>
      </c>
      <c r="R1005" s="3">
        <v>44331</v>
      </c>
      <c r="S1005">
        <v>21</v>
      </c>
      <c r="T1005">
        <v>123</v>
      </c>
      <c r="U1005">
        <v>67</v>
      </c>
      <c r="V1005">
        <v>63</v>
      </c>
      <c r="W1005">
        <v>15</v>
      </c>
      <c r="X1005">
        <v>34.700000000000003</v>
      </c>
      <c r="Y1005" s="48">
        <f t="shared" si="30"/>
        <v>85.666666666666671</v>
      </c>
      <c r="Z1005">
        <v>235</v>
      </c>
      <c r="AA1005">
        <f t="shared" si="31"/>
        <v>1</v>
      </c>
    </row>
    <row r="1006" spans="1:27" x14ac:dyDescent="0.25">
      <c r="A1006">
        <v>236</v>
      </c>
      <c r="B1006">
        <v>2.1800000000000002</v>
      </c>
      <c r="C1006">
        <v>274</v>
      </c>
      <c r="D1006">
        <v>792</v>
      </c>
      <c r="E1006" t="s">
        <v>26</v>
      </c>
      <c r="F1006">
        <v>0.46</v>
      </c>
      <c r="G1006">
        <v>3187</v>
      </c>
      <c r="H1006">
        <v>11.7</v>
      </c>
      <c r="I1006">
        <v>9.6999999999999993</v>
      </c>
      <c r="J1006">
        <v>0.26</v>
      </c>
      <c r="K1006">
        <v>93.4</v>
      </c>
      <c r="L1006">
        <v>53.5</v>
      </c>
      <c r="M1006">
        <v>73.400000000000006</v>
      </c>
      <c r="N1006">
        <v>0.21</v>
      </c>
      <c r="O1006">
        <v>0.57999999999999996</v>
      </c>
      <c r="P1006">
        <v>7.27</v>
      </c>
      <c r="Q1006">
        <v>64</v>
      </c>
      <c r="R1006" s="3">
        <v>44320</v>
      </c>
      <c r="S1006">
        <v>32</v>
      </c>
      <c r="T1006">
        <v>134</v>
      </c>
      <c r="U1006">
        <v>78</v>
      </c>
      <c r="V1006">
        <v>76</v>
      </c>
      <c r="W1006">
        <v>15</v>
      </c>
      <c r="X1006">
        <v>35.1</v>
      </c>
      <c r="Y1006" s="48">
        <f t="shared" si="30"/>
        <v>96.666666666666671</v>
      </c>
      <c r="Z1006">
        <v>236</v>
      </c>
      <c r="AA1006">
        <f t="shared" si="31"/>
        <v>0</v>
      </c>
    </row>
    <row r="1007" spans="1:27" x14ac:dyDescent="0.25">
      <c r="A1007">
        <v>236</v>
      </c>
      <c r="B1007">
        <v>1.6</v>
      </c>
      <c r="C1007">
        <v>300</v>
      </c>
      <c r="D1007">
        <v>828</v>
      </c>
      <c r="E1007" t="s">
        <v>26</v>
      </c>
      <c r="F1007">
        <v>0.78</v>
      </c>
      <c r="G1007">
        <v>3586</v>
      </c>
      <c r="H1007">
        <v>20.100000000000001</v>
      </c>
      <c r="I1007">
        <v>12</v>
      </c>
      <c r="J1007">
        <v>0.39</v>
      </c>
      <c r="K1007">
        <v>94.5</v>
      </c>
      <c r="L1007">
        <v>93.8</v>
      </c>
      <c r="M1007">
        <v>95.5</v>
      </c>
      <c r="N1007">
        <v>0.21</v>
      </c>
      <c r="O1007">
        <v>0.62</v>
      </c>
      <c r="P1007">
        <v>7.09</v>
      </c>
      <c r="Q1007">
        <v>64</v>
      </c>
      <c r="R1007" s="3">
        <v>44321</v>
      </c>
      <c r="S1007">
        <v>22</v>
      </c>
      <c r="T1007">
        <v>149</v>
      </c>
      <c r="U1007">
        <v>80</v>
      </c>
      <c r="V1007">
        <v>55</v>
      </c>
      <c r="W1007">
        <v>10</v>
      </c>
      <c r="X1007">
        <v>34.4</v>
      </c>
      <c r="Y1007" s="48">
        <f t="shared" si="30"/>
        <v>103</v>
      </c>
      <c r="Z1007">
        <v>236</v>
      </c>
      <c r="AA1007">
        <f t="shared" si="31"/>
        <v>0</v>
      </c>
    </row>
    <row r="1008" spans="1:27" x14ac:dyDescent="0.25">
      <c r="A1008">
        <v>236</v>
      </c>
      <c r="B1008">
        <v>0.6</v>
      </c>
      <c r="C1008">
        <v>301</v>
      </c>
      <c r="E1008" t="s">
        <v>26</v>
      </c>
      <c r="I1008">
        <v>17.7</v>
      </c>
      <c r="K1008">
        <v>80.599999999999994</v>
      </c>
      <c r="L1008">
        <v>73.099999999999994</v>
      </c>
      <c r="M1008">
        <v>45.2</v>
      </c>
      <c r="N1008">
        <v>0.21</v>
      </c>
      <c r="O1008">
        <v>0.62</v>
      </c>
      <c r="P1008">
        <v>7.26</v>
      </c>
      <c r="Q1008">
        <v>64</v>
      </c>
      <c r="R1008" s="3">
        <v>44323</v>
      </c>
      <c r="S1008">
        <v>22</v>
      </c>
      <c r="T1008">
        <v>160</v>
      </c>
      <c r="U1008">
        <v>83</v>
      </c>
      <c r="V1008">
        <v>112</v>
      </c>
      <c r="W1008">
        <v>10</v>
      </c>
      <c r="X1008">
        <v>35</v>
      </c>
      <c r="Y1008" s="48">
        <f t="shared" si="30"/>
        <v>108.66666666666667</v>
      </c>
      <c r="Z1008">
        <v>236</v>
      </c>
      <c r="AA1008">
        <f t="shared" si="31"/>
        <v>1</v>
      </c>
    </row>
    <row r="1009" spans="1:27" x14ac:dyDescent="0.25">
      <c r="A1009">
        <v>236</v>
      </c>
      <c r="B1009">
        <v>0.95</v>
      </c>
      <c r="C1009">
        <v>461</v>
      </c>
      <c r="E1009" t="s">
        <v>26</v>
      </c>
      <c r="I1009">
        <v>21.8</v>
      </c>
      <c r="J1009">
        <v>0.43</v>
      </c>
      <c r="K1009">
        <v>93.4</v>
      </c>
      <c r="L1009">
        <v>77.2</v>
      </c>
      <c r="M1009">
        <v>71</v>
      </c>
      <c r="N1009">
        <v>0.21</v>
      </c>
      <c r="O1009">
        <v>0.56999999999999995</v>
      </c>
      <c r="P1009">
        <v>7.28</v>
      </c>
      <c r="Q1009">
        <v>64</v>
      </c>
      <c r="R1009" s="3">
        <v>44325</v>
      </c>
      <c r="S1009">
        <v>23</v>
      </c>
      <c r="T1009">
        <v>140</v>
      </c>
      <c r="U1009">
        <v>77</v>
      </c>
      <c r="V1009">
        <v>123</v>
      </c>
      <c r="W1009">
        <v>10</v>
      </c>
      <c r="X1009">
        <v>36.700000000000003</v>
      </c>
      <c r="Y1009" s="48">
        <f t="shared" si="30"/>
        <v>98</v>
      </c>
      <c r="Z1009">
        <v>236</v>
      </c>
      <c r="AA1009">
        <f t="shared" si="31"/>
        <v>1</v>
      </c>
    </row>
    <row r="1010" spans="1:27" x14ac:dyDescent="0.25">
      <c r="A1010">
        <v>236</v>
      </c>
      <c r="B1010">
        <v>1.97</v>
      </c>
      <c r="C1010">
        <v>500</v>
      </c>
      <c r="E1010" t="s">
        <v>26</v>
      </c>
      <c r="I1010">
        <v>17.2</v>
      </c>
      <c r="K1010">
        <v>84</v>
      </c>
      <c r="L1010">
        <v>67.599999999999994</v>
      </c>
      <c r="M1010">
        <v>49.2</v>
      </c>
      <c r="N1010">
        <v>0.6</v>
      </c>
      <c r="O1010">
        <v>0.48</v>
      </c>
      <c r="P1010">
        <v>7.35</v>
      </c>
      <c r="Q1010">
        <v>64</v>
      </c>
      <c r="R1010" s="3">
        <v>44327</v>
      </c>
      <c r="S1010">
        <v>22</v>
      </c>
      <c r="T1010">
        <v>156</v>
      </c>
      <c r="U1010">
        <v>50</v>
      </c>
      <c r="V1010">
        <v>93</v>
      </c>
      <c r="W1010">
        <v>10</v>
      </c>
      <c r="X1010">
        <v>38.299999999999997</v>
      </c>
      <c r="Y1010" s="48">
        <f t="shared" si="30"/>
        <v>85.333333333333329</v>
      </c>
      <c r="Z1010">
        <v>236</v>
      </c>
      <c r="AA1010">
        <f t="shared" si="31"/>
        <v>1</v>
      </c>
    </row>
    <row r="1011" spans="1:27" x14ac:dyDescent="0.25">
      <c r="A1011">
        <v>236</v>
      </c>
      <c r="B1011">
        <v>1.71</v>
      </c>
      <c r="C1011">
        <v>422</v>
      </c>
      <c r="E1011" t="s">
        <v>26</v>
      </c>
      <c r="I1011">
        <v>15.4</v>
      </c>
      <c r="K1011">
        <v>80.7</v>
      </c>
      <c r="L1011">
        <v>66.5</v>
      </c>
      <c r="M1011">
        <v>46.8</v>
      </c>
      <c r="N1011">
        <v>0.21</v>
      </c>
      <c r="O1011">
        <v>0.56999999999999995</v>
      </c>
      <c r="P1011">
        <v>7.36</v>
      </c>
      <c r="Q1011">
        <v>64</v>
      </c>
      <c r="R1011" s="3">
        <v>44327</v>
      </c>
      <c r="S1011">
        <v>22</v>
      </c>
      <c r="T1011">
        <v>136</v>
      </c>
      <c r="U1011">
        <v>46</v>
      </c>
      <c r="V1011">
        <v>90</v>
      </c>
      <c r="W1011">
        <v>10</v>
      </c>
      <c r="X1011">
        <v>38.1</v>
      </c>
      <c r="Y1011" s="48">
        <f t="shared" si="30"/>
        <v>76</v>
      </c>
      <c r="Z1011">
        <v>236</v>
      </c>
      <c r="AA1011">
        <f t="shared" si="31"/>
        <v>1</v>
      </c>
    </row>
    <row r="1012" spans="1:27" x14ac:dyDescent="0.25">
      <c r="A1012">
        <v>236</v>
      </c>
      <c r="B1012">
        <v>1.06</v>
      </c>
      <c r="C1012">
        <v>366</v>
      </c>
      <c r="E1012" t="s">
        <v>26</v>
      </c>
      <c r="I1012">
        <v>20.3</v>
      </c>
      <c r="K1012">
        <v>74.8</v>
      </c>
      <c r="L1012">
        <v>67.099999999999994</v>
      </c>
      <c r="M1012">
        <v>37.4</v>
      </c>
      <c r="N1012">
        <v>0.21</v>
      </c>
      <c r="O1012">
        <v>0.64</v>
      </c>
      <c r="P1012">
        <v>7.37</v>
      </c>
      <c r="Q1012">
        <v>64</v>
      </c>
      <c r="R1012" s="3">
        <v>44329</v>
      </c>
      <c r="S1012">
        <v>20</v>
      </c>
      <c r="T1012">
        <v>113</v>
      </c>
      <c r="U1012">
        <v>65</v>
      </c>
      <c r="V1012">
        <v>125</v>
      </c>
      <c r="W1012">
        <v>10</v>
      </c>
      <c r="X1012">
        <v>38.200000000000003</v>
      </c>
      <c r="Y1012" s="48">
        <f t="shared" si="30"/>
        <v>81</v>
      </c>
      <c r="Z1012">
        <v>236</v>
      </c>
      <c r="AA1012">
        <f t="shared" si="31"/>
        <v>1</v>
      </c>
    </row>
    <row r="1013" spans="1:27" x14ac:dyDescent="0.25">
      <c r="A1013">
        <v>236</v>
      </c>
      <c r="B1013">
        <v>0.67</v>
      </c>
      <c r="C1013">
        <v>331</v>
      </c>
      <c r="E1013" t="s">
        <v>26</v>
      </c>
      <c r="I1013">
        <v>31.4</v>
      </c>
      <c r="K1013">
        <v>46.3</v>
      </c>
      <c r="L1013">
        <v>77.7</v>
      </c>
      <c r="M1013">
        <v>30.9</v>
      </c>
      <c r="N1013">
        <v>0.21</v>
      </c>
      <c r="O1013">
        <v>1.82</v>
      </c>
      <c r="P1013">
        <v>7.22</v>
      </c>
      <c r="Q1013">
        <v>64</v>
      </c>
      <c r="R1013" s="3">
        <v>44329</v>
      </c>
      <c r="S1013">
        <v>24</v>
      </c>
      <c r="T1013">
        <v>125</v>
      </c>
      <c r="U1013">
        <v>65</v>
      </c>
      <c r="V1013">
        <v>120</v>
      </c>
      <c r="W1013">
        <v>3</v>
      </c>
      <c r="X1013">
        <v>37.9</v>
      </c>
      <c r="Y1013" s="48">
        <f t="shared" si="30"/>
        <v>85</v>
      </c>
      <c r="Z1013">
        <v>236</v>
      </c>
      <c r="AA1013">
        <f t="shared" si="31"/>
        <v>1</v>
      </c>
    </row>
    <row r="1014" spans="1:27" x14ac:dyDescent="0.25">
      <c r="A1014">
        <v>237</v>
      </c>
      <c r="B1014">
        <v>0.52</v>
      </c>
      <c r="C1014">
        <v>123</v>
      </c>
      <c r="D1014">
        <v>497</v>
      </c>
      <c r="E1014" t="s">
        <v>26</v>
      </c>
      <c r="F1014">
        <v>4.41</v>
      </c>
      <c r="G1014">
        <v>1685</v>
      </c>
      <c r="H1014">
        <v>6.6</v>
      </c>
      <c r="I1014">
        <v>15.6</v>
      </c>
      <c r="K1014">
        <v>96.2</v>
      </c>
      <c r="L1014">
        <v>33.9</v>
      </c>
      <c r="M1014">
        <v>78.900000000000006</v>
      </c>
      <c r="N1014">
        <v>0.5</v>
      </c>
      <c r="O1014">
        <v>0.67</v>
      </c>
      <c r="P1014">
        <v>7.48</v>
      </c>
      <c r="Q1014">
        <v>51</v>
      </c>
      <c r="R1014" s="3">
        <v>44319</v>
      </c>
      <c r="S1014">
        <v>21</v>
      </c>
      <c r="T1014">
        <v>130</v>
      </c>
      <c r="U1014">
        <v>77</v>
      </c>
      <c r="V1014">
        <v>89</v>
      </c>
      <c r="W1014">
        <v>0</v>
      </c>
      <c r="X1014">
        <v>38.6</v>
      </c>
      <c r="Y1014" s="48">
        <f t="shared" si="30"/>
        <v>94.666666666666671</v>
      </c>
      <c r="Z1014">
        <v>237</v>
      </c>
      <c r="AA1014">
        <f t="shared" si="31"/>
        <v>1</v>
      </c>
    </row>
    <row r="1015" spans="1:27" x14ac:dyDescent="0.25">
      <c r="A1015">
        <v>237</v>
      </c>
      <c r="B1015">
        <v>0.72</v>
      </c>
      <c r="C1015">
        <v>41</v>
      </c>
      <c r="E1015" t="s">
        <v>26</v>
      </c>
      <c r="I1015">
        <v>23.4</v>
      </c>
      <c r="J1015">
        <v>0.4</v>
      </c>
      <c r="K1015">
        <v>85.1</v>
      </c>
      <c r="L1015">
        <v>80.5</v>
      </c>
      <c r="M1015">
        <v>55.4</v>
      </c>
      <c r="N1015">
        <v>0.7</v>
      </c>
      <c r="O1015">
        <v>20.52</v>
      </c>
      <c r="P1015">
        <v>7.18</v>
      </c>
      <c r="Q1015">
        <v>51</v>
      </c>
      <c r="R1015" s="3">
        <v>44321</v>
      </c>
      <c r="S1015">
        <v>20</v>
      </c>
      <c r="T1015">
        <v>127</v>
      </c>
      <c r="U1015">
        <v>71</v>
      </c>
      <c r="V1015">
        <v>92</v>
      </c>
      <c r="W1015">
        <v>0</v>
      </c>
      <c r="X1015">
        <v>38.700000000000003</v>
      </c>
      <c r="Y1015" s="48">
        <f t="shared" si="30"/>
        <v>89.666666666666671</v>
      </c>
      <c r="Z1015">
        <v>237</v>
      </c>
      <c r="AA1015">
        <f t="shared" si="31"/>
        <v>1</v>
      </c>
    </row>
    <row r="1016" spans="1:27" x14ac:dyDescent="0.25">
      <c r="A1016">
        <v>237</v>
      </c>
      <c r="B1016">
        <v>0.46</v>
      </c>
      <c r="C1016">
        <v>100</v>
      </c>
      <c r="E1016" t="s">
        <v>26</v>
      </c>
      <c r="I1016">
        <v>45.5</v>
      </c>
      <c r="K1016">
        <v>90.5</v>
      </c>
      <c r="L1016">
        <v>78.7</v>
      </c>
      <c r="M1016">
        <v>66.8</v>
      </c>
      <c r="N1016">
        <v>0.21</v>
      </c>
      <c r="O1016">
        <v>1.79</v>
      </c>
      <c r="P1016">
        <v>7.17</v>
      </c>
      <c r="Q1016">
        <v>51</v>
      </c>
      <c r="R1016" s="3">
        <v>44322</v>
      </c>
      <c r="S1016">
        <v>20</v>
      </c>
      <c r="T1016">
        <v>112</v>
      </c>
      <c r="U1016">
        <v>67</v>
      </c>
      <c r="V1016">
        <v>74</v>
      </c>
      <c r="W1016">
        <v>3</v>
      </c>
      <c r="X1016">
        <v>38.799999999999997</v>
      </c>
      <c r="Y1016" s="48">
        <f t="shared" si="30"/>
        <v>82</v>
      </c>
      <c r="Z1016">
        <v>237</v>
      </c>
      <c r="AA1016">
        <f t="shared" si="31"/>
        <v>1</v>
      </c>
    </row>
    <row r="1017" spans="1:27" x14ac:dyDescent="0.25">
      <c r="A1017">
        <v>237</v>
      </c>
      <c r="B1017">
        <v>0.98</v>
      </c>
      <c r="C1017">
        <v>159</v>
      </c>
      <c r="E1017" t="s">
        <v>26</v>
      </c>
      <c r="I1017">
        <v>48</v>
      </c>
      <c r="K1017">
        <v>78.8</v>
      </c>
      <c r="L1017">
        <v>66.3</v>
      </c>
      <c r="M1017">
        <v>44.4</v>
      </c>
      <c r="N1017">
        <v>0.21</v>
      </c>
      <c r="O1017">
        <v>1.43</v>
      </c>
      <c r="P1017">
        <v>7.28</v>
      </c>
      <c r="Q1017">
        <v>51</v>
      </c>
      <c r="R1017" s="3">
        <v>44323</v>
      </c>
      <c r="S1017">
        <v>20</v>
      </c>
      <c r="T1017">
        <v>150</v>
      </c>
      <c r="U1017">
        <v>89</v>
      </c>
      <c r="V1017">
        <v>50</v>
      </c>
      <c r="W1017">
        <v>10</v>
      </c>
      <c r="X1017">
        <v>34</v>
      </c>
      <c r="Y1017" s="48">
        <f t="shared" si="30"/>
        <v>109.33333333333333</v>
      </c>
      <c r="Z1017">
        <v>237</v>
      </c>
      <c r="AA1017">
        <f t="shared" si="31"/>
        <v>1</v>
      </c>
    </row>
    <row r="1018" spans="1:27" x14ac:dyDescent="0.25">
      <c r="A1018">
        <v>237</v>
      </c>
      <c r="B1018">
        <v>0.41</v>
      </c>
      <c r="C1018">
        <v>131</v>
      </c>
      <c r="E1018" t="s">
        <v>26</v>
      </c>
      <c r="I1018">
        <v>47.8</v>
      </c>
      <c r="K1018">
        <v>92.5</v>
      </c>
      <c r="L1018">
        <v>76</v>
      </c>
      <c r="M1018">
        <v>70.900000000000006</v>
      </c>
      <c r="N1018">
        <v>0.21</v>
      </c>
      <c r="O1018">
        <v>1</v>
      </c>
      <c r="P1018">
        <v>7.25</v>
      </c>
      <c r="Q1018">
        <v>51</v>
      </c>
      <c r="R1018" s="3">
        <v>44323</v>
      </c>
      <c r="S1018">
        <v>23</v>
      </c>
      <c r="T1018">
        <v>154</v>
      </c>
      <c r="U1018">
        <v>90</v>
      </c>
      <c r="V1018">
        <v>69</v>
      </c>
      <c r="W1018">
        <v>10</v>
      </c>
      <c r="X1018">
        <v>34.5</v>
      </c>
      <c r="Y1018" s="48">
        <f t="shared" si="30"/>
        <v>111.33333333333333</v>
      </c>
      <c r="Z1018">
        <v>237</v>
      </c>
      <c r="AA1018">
        <f t="shared" si="31"/>
        <v>1</v>
      </c>
    </row>
    <row r="1019" spans="1:27" x14ac:dyDescent="0.25">
      <c r="A1019">
        <v>237</v>
      </c>
      <c r="B1019">
        <v>0.67</v>
      </c>
      <c r="C1019">
        <v>170</v>
      </c>
      <c r="E1019" t="s">
        <v>26</v>
      </c>
      <c r="I1019">
        <v>42.5</v>
      </c>
      <c r="J1019">
        <v>0.62</v>
      </c>
      <c r="K1019">
        <v>90</v>
      </c>
      <c r="L1019">
        <v>53.3</v>
      </c>
      <c r="M1019">
        <v>50.8</v>
      </c>
      <c r="N1019">
        <v>0.21</v>
      </c>
      <c r="O1019">
        <v>0.86</v>
      </c>
      <c r="P1019">
        <v>7.45</v>
      </c>
      <c r="Q1019">
        <v>51</v>
      </c>
      <c r="R1019" s="3">
        <v>44325</v>
      </c>
      <c r="S1019">
        <v>20</v>
      </c>
      <c r="T1019">
        <v>216</v>
      </c>
      <c r="U1019">
        <v>97</v>
      </c>
      <c r="V1019">
        <v>93</v>
      </c>
      <c r="W1019">
        <v>10</v>
      </c>
      <c r="X1019">
        <v>38.5</v>
      </c>
      <c r="Y1019" s="48">
        <f t="shared" si="30"/>
        <v>136.66666666666666</v>
      </c>
      <c r="Z1019">
        <v>237</v>
      </c>
      <c r="AA1019">
        <f t="shared" si="31"/>
        <v>1</v>
      </c>
    </row>
    <row r="1020" spans="1:27" x14ac:dyDescent="0.25">
      <c r="A1020">
        <v>237</v>
      </c>
      <c r="B1020">
        <v>0.46</v>
      </c>
      <c r="C1020">
        <v>210</v>
      </c>
      <c r="E1020" t="s">
        <v>26</v>
      </c>
      <c r="I1020">
        <v>35.9</v>
      </c>
      <c r="K1020">
        <v>93.9</v>
      </c>
      <c r="L1020">
        <v>67.900000000000006</v>
      </c>
      <c r="M1020">
        <v>71</v>
      </c>
      <c r="N1020">
        <v>0.21</v>
      </c>
      <c r="O1020">
        <v>0.71</v>
      </c>
      <c r="P1020">
        <v>7.38</v>
      </c>
      <c r="Q1020">
        <v>51</v>
      </c>
      <c r="R1020" s="3">
        <v>44326</v>
      </c>
      <c r="S1020">
        <v>21</v>
      </c>
      <c r="T1020">
        <v>178</v>
      </c>
      <c r="U1020">
        <v>90</v>
      </c>
      <c r="V1020">
        <v>98</v>
      </c>
      <c r="W1020">
        <v>10</v>
      </c>
      <c r="X1020">
        <v>35.799999999999997</v>
      </c>
      <c r="Y1020" s="48">
        <f t="shared" si="30"/>
        <v>119.33333333333333</v>
      </c>
      <c r="Z1020">
        <v>237</v>
      </c>
      <c r="AA1020">
        <f t="shared" si="31"/>
        <v>1</v>
      </c>
    </row>
    <row r="1021" spans="1:27" x14ac:dyDescent="0.25">
      <c r="A1021">
        <v>237</v>
      </c>
      <c r="B1021">
        <v>1.05</v>
      </c>
      <c r="C1021">
        <v>288</v>
      </c>
      <c r="D1021">
        <v>415</v>
      </c>
      <c r="E1021" t="s">
        <v>26</v>
      </c>
      <c r="G1021">
        <v>1058</v>
      </c>
      <c r="I1021">
        <v>35</v>
      </c>
      <c r="J1021">
        <v>1.2</v>
      </c>
      <c r="K1021">
        <v>89.9</v>
      </c>
      <c r="L1021">
        <v>51.4</v>
      </c>
      <c r="M1021">
        <v>51.1</v>
      </c>
      <c r="N1021">
        <v>0.21</v>
      </c>
      <c r="O1021">
        <v>0.79</v>
      </c>
      <c r="P1021">
        <v>7.48</v>
      </c>
      <c r="Q1021">
        <v>51</v>
      </c>
      <c r="R1021" s="3">
        <v>44327</v>
      </c>
      <c r="S1021">
        <v>22</v>
      </c>
      <c r="T1021">
        <v>109</v>
      </c>
      <c r="U1021">
        <v>60</v>
      </c>
      <c r="V1021">
        <v>79</v>
      </c>
      <c r="W1021">
        <v>3</v>
      </c>
      <c r="X1021">
        <v>36</v>
      </c>
      <c r="Y1021" s="48">
        <f t="shared" si="30"/>
        <v>76.333333333333329</v>
      </c>
      <c r="Z1021">
        <v>237</v>
      </c>
      <c r="AA1021">
        <f t="shared" si="31"/>
        <v>1</v>
      </c>
    </row>
    <row r="1022" spans="1:27" x14ac:dyDescent="0.25">
      <c r="A1022">
        <v>237</v>
      </c>
      <c r="B1022">
        <v>1.5</v>
      </c>
      <c r="C1022">
        <v>357</v>
      </c>
      <c r="D1022">
        <v>517</v>
      </c>
      <c r="E1022" t="s">
        <v>26</v>
      </c>
      <c r="G1022">
        <v>1498</v>
      </c>
      <c r="I1022">
        <v>26.6</v>
      </c>
      <c r="K1022">
        <v>93.1</v>
      </c>
      <c r="L1022">
        <v>53.6</v>
      </c>
      <c r="M1022">
        <v>64.2</v>
      </c>
      <c r="N1022">
        <v>0.21</v>
      </c>
      <c r="O1022">
        <v>0.78</v>
      </c>
      <c r="P1022">
        <v>7.42</v>
      </c>
      <c r="Q1022">
        <v>51</v>
      </c>
      <c r="R1022" s="3">
        <v>44329</v>
      </c>
      <c r="S1022">
        <v>20</v>
      </c>
      <c r="T1022">
        <v>132</v>
      </c>
      <c r="U1022">
        <v>75</v>
      </c>
      <c r="V1022">
        <v>83</v>
      </c>
      <c r="W1022">
        <v>11</v>
      </c>
      <c r="X1022">
        <v>36.5</v>
      </c>
      <c r="Y1022" s="48">
        <f t="shared" si="30"/>
        <v>94</v>
      </c>
      <c r="Z1022">
        <v>237</v>
      </c>
      <c r="AA1022">
        <f t="shared" si="31"/>
        <v>1</v>
      </c>
    </row>
    <row r="1023" spans="1:27" x14ac:dyDescent="0.25">
      <c r="A1023">
        <v>237</v>
      </c>
      <c r="B1023">
        <v>0.84</v>
      </c>
      <c r="C1023">
        <v>330</v>
      </c>
      <c r="E1023" t="s">
        <v>26</v>
      </c>
      <c r="I1023">
        <v>35.6</v>
      </c>
      <c r="K1023">
        <v>94.9</v>
      </c>
      <c r="L1023">
        <v>55</v>
      </c>
      <c r="M1023">
        <v>77.2</v>
      </c>
      <c r="N1023">
        <v>0.21</v>
      </c>
      <c r="O1023">
        <v>0.7</v>
      </c>
      <c r="P1023">
        <v>7.39</v>
      </c>
      <c r="Q1023">
        <v>51</v>
      </c>
      <c r="R1023" s="3">
        <v>44331</v>
      </c>
      <c r="S1023">
        <v>25</v>
      </c>
      <c r="T1023">
        <v>150</v>
      </c>
      <c r="U1023">
        <v>80</v>
      </c>
      <c r="V1023">
        <v>112</v>
      </c>
      <c r="W1023">
        <v>0</v>
      </c>
      <c r="X1023">
        <v>36</v>
      </c>
      <c r="Y1023" s="48">
        <f t="shared" si="30"/>
        <v>103.33333333333333</v>
      </c>
      <c r="Z1023">
        <v>237</v>
      </c>
      <c r="AA1023">
        <f t="shared" si="31"/>
        <v>1</v>
      </c>
    </row>
    <row r="1024" spans="1:27" x14ac:dyDescent="0.25">
      <c r="A1024">
        <v>237</v>
      </c>
      <c r="B1024">
        <v>0.81</v>
      </c>
      <c r="C1024">
        <v>310</v>
      </c>
      <c r="E1024" t="s">
        <v>26</v>
      </c>
      <c r="G1024">
        <v>2285</v>
      </c>
      <c r="I1024">
        <v>38.200000000000003</v>
      </c>
      <c r="K1024">
        <v>73</v>
      </c>
      <c r="L1024">
        <v>58</v>
      </c>
      <c r="M1024">
        <v>39.9</v>
      </c>
      <c r="N1024">
        <v>0.21</v>
      </c>
      <c r="O1024">
        <v>0.76</v>
      </c>
      <c r="P1024">
        <v>7.38</v>
      </c>
      <c r="Q1024">
        <v>51</v>
      </c>
      <c r="R1024" s="3">
        <v>44331</v>
      </c>
      <c r="S1024">
        <v>19</v>
      </c>
      <c r="T1024">
        <v>92</v>
      </c>
      <c r="U1024">
        <v>52</v>
      </c>
      <c r="V1024">
        <v>96</v>
      </c>
      <c r="W1024">
        <v>6</v>
      </c>
      <c r="X1024">
        <v>36.200000000000003</v>
      </c>
      <c r="Y1024" s="48">
        <f t="shared" si="30"/>
        <v>65.333333333333329</v>
      </c>
      <c r="Z1024">
        <v>237</v>
      </c>
      <c r="AA1024">
        <f t="shared" si="31"/>
        <v>1</v>
      </c>
    </row>
    <row r="1025" spans="1:27" x14ac:dyDescent="0.25">
      <c r="A1025">
        <v>237</v>
      </c>
      <c r="B1025">
        <v>1.37</v>
      </c>
      <c r="C1025">
        <v>338</v>
      </c>
      <c r="E1025" t="s">
        <v>26</v>
      </c>
      <c r="I1025">
        <v>39.200000000000003</v>
      </c>
      <c r="K1025">
        <v>87.2</v>
      </c>
      <c r="L1025">
        <v>52.4</v>
      </c>
      <c r="M1025">
        <v>54.5</v>
      </c>
      <c r="N1025">
        <v>0.21</v>
      </c>
      <c r="O1025">
        <v>0.7</v>
      </c>
      <c r="P1025">
        <v>7.4</v>
      </c>
      <c r="Q1025">
        <v>51</v>
      </c>
      <c r="R1025" s="3">
        <v>44333</v>
      </c>
      <c r="S1025">
        <v>19</v>
      </c>
      <c r="T1025">
        <v>128</v>
      </c>
      <c r="U1025">
        <v>66</v>
      </c>
      <c r="V1025">
        <v>105</v>
      </c>
      <c r="W1025">
        <v>11</v>
      </c>
      <c r="X1025">
        <v>35.299999999999997</v>
      </c>
      <c r="Y1025" s="48">
        <f t="shared" si="30"/>
        <v>86.666666666666671</v>
      </c>
      <c r="Z1025">
        <v>237</v>
      </c>
      <c r="AA1025">
        <f t="shared" si="31"/>
        <v>1</v>
      </c>
    </row>
    <row r="1026" spans="1:27" x14ac:dyDescent="0.25">
      <c r="A1026">
        <v>237</v>
      </c>
      <c r="B1026">
        <v>1.03</v>
      </c>
      <c r="C1026">
        <v>448</v>
      </c>
      <c r="E1026" t="s">
        <v>26</v>
      </c>
      <c r="I1026">
        <v>41.1</v>
      </c>
      <c r="K1026">
        <v>89.2</v>
      </c>
      <c r="L1026">
        <v>58.3</v>
      </c>
      <c r="M1026">
        <v>60.8</v>
      </c>
      <c r="N1026">
        <v>0.21</v>
      </c>
      <c r="O1026">
        <v>0.74</v>
      </c>
      <c r="P1026">
        <v>7.39</v>
      </c>
      <c r="Q1026">
        <v>51</v>
      </c>
      <c r="R1026" s="3">
        <v>44334</v>
      </c>
      <c r="S1026">
        <v>21</v>
      </c>
      <c r="T1026">
        <v>138</v>
      </c>
      <c r="U1026">
        <v>80</v>
      </c>
      <c r="V1026">
        <v>130</v>
      </c>
      <c r="W1026">
        <v>13</v>
      </c>
      <c r="X1026">
        <v>38.299999999999997</v>
      </c>
      <c r="Y1026" s="48">
        <f t="shared" ref="Y1026:Y1089" si="32">IF(OR(T1026="",U1026=""),"",(T1026+(2*U1026))/3)</f>
        <v>99.333333333333329</v>
      </c>
      <c r="Z1026">
        <v>237</v>
      </c>
      <c r="AA1026">
        <f t="shared" ref="AA1026:AA1089" si="33">IF(A1026="",0,IF(COUNTIF(B1026:Y1026,"")&gt;0,1,0))</f>
        <v>1</v>
      </c>
    </row>
    <row r="1027" spans="1:27" x14ac:dyDescent="0.25">
      <c r="A1027">
        <v>237</v>
      </c>
      <c r="B1027">
        <v>1.26</v>
      </c>
      <c r="C1027">
        <v>393</v>
      </c>
      <c r="E1027" t="s">
        <v>26</v>
      </c>
      <c r="G1027">
        <v>21.48</v>
      </c>
      <c r="I1027">
        <v>54.4</v>
      </c>
      <c r="K1027">
        <v>93.6</v>
      </c>
      <c r="L1027">
        <v>51.8</v>
      </c>
      <c r="M1027">
        <v>64.900000000000006</v>
      </c>
      <c r="N1027">
        <v>0.21</v>
      </c>
      <c r="O1027">
        <v>0.78</v>
      </c>
      <c r="P1027">
        <v>7.45</v>
      </c>
      <c r="Q1027">
        <v>51</v>
      </c>
      <c r="R1027" s="3">
        <v>44335</v>
      </c>
      <c r="S1027">
        <v>20</v>
      </c>
      <c r="T1027">
        <v>130</v>
      </c>
      <c r="U1027">
        <v>65</v>
      </c>
      <c r="V1027">
        <v>65</v>
      </c>
      <c r="W1027">
        <v>15</v>
      </c>
      <c r="X1027">
        <v>35</v>
      </c>
      <c r="Y1027" s="48">
        <f t="shared" si="32"/>
        <v>86.666666666666671</v>
      </c>
      <c r="Z1027">
        <v>237</v>
      </c>
      <c r="AA1027">
        <f t="shared" si="33"/>
        <v>1</v>
      </c>
    </row>
    <row r="1028" spans="1:27" x14ac:dyDescent="0.25">
      <c r="A1028">
        <v>238</v>
      </c>
      <c r="B1028">
        <v>0.38</v>
      </c>
      <c r="C1028">
        <v>219</v>
      </c>
      <c r="D1028">
        <v>371</v>
      </c>
      <c r="E1028" t="s">
        <v>26</v>
      </c>
      <c r="F1028">
        <v>1.71</v>
      </c>
      <c r="G1028">
        <v>2803</v>
      </c>
      <c r="H1028">
        <v>6.8</v>
      </c>
      <c r="I1028">
        <v>11.4</v>
      </c>
      <c r="J1028">
        <v>0.56000000000000005</v>
      </c>
      <c r="K1028">
        <v>93.6</v>
      </c>
      <c r="L1028">
        <v>35.799999999999997</v>
      </c>
      <c r="M1028">
        <v>65.5</v>
      </c>
      <c r="N1028">
        <v>0.21</v>
      </c>
      <c r="O1028">
        <v>0.69</v>
      </c>
      <c r="P1028">
        <v>7.45</v>
      </c>
      <c r="Q1028">
        <v>69</v>
      </c>
      <c r="R1028" s="3">
        <v>44313</v>
      </c>
      <c r="S1028">
        <v>20</v>
      </c>
      <c r="T1028">
        <v>170</v>
      </c>
      <c r="U1028">
        <v>96</v>
      </c>
      <c r="V1028">
        <v>78</v>
      </c>
      <c r="W1028">
        <v>15</v>
      </c>
      <c r="X1028">
        <v>36.1</v>
      </c>
      <c r="Y1028" s="48">
        <f t="shared" si="32"/>
        <v>120.66666666666667</v>
      </c>
      <c r="Z1028">
        <v>238</v>
      </c>
      <c r="AA1028">
        <f t="shared" si="33"/>
        <v>0</v>
      </c>
    </row>
    <row r="1029" spans="1:27" x14ac:dyDescent="0.25">
      <c r="A1029">
        <v>238</v>
      </c>
      <c r="B1029">
        <v>0.4</v>
      </c>
      <c r="C1029">
        <v>232</v>
      </c>
      <c r="D1029">
        <v>309</v>
      </c>
      <c r="E1029" t="s">
        <v>26</v>
      </c>
      <c r="F1029">
        <v>5.85</v>
      </c>
      <c r="G1029">
        <v>3246</v>
      </c>
      <c r="H1029">
        <v>4.8</v>
      </c>
      <c r="I1029">
        <v>20.3</v>
      </c>
      <c r="J1029">
        <v>0.56999999999999995</v>
      </c>
      <c r="K1029">
        <v>92.7</v>
      </c>
      <c r="L1029">
        <v>37.9</v>
      </c>
      <c r="M1029">
        <v>62.1</v>
      </c>
      <c r="N1029">
        <v>0.21</v>
      </c>
      <c r="O1029">
        <v>0.62</v>
      </c>
      <c r="P1029">
        <v>7.42</v>
      </c>
      <c r="Q1029">
        <v>69</v>
      </c>
      <c r="R1029" s="3">
        <v>44314</v>
      </c>
      <c r="S1029">
        <v>20</v>
      </c>
      <c r="T1029">
        <v>112</v>
      </c>
      <c r="U1029">
        <v>93</v>
      </c>
      <c r="V1029">
        <v>83</v>
      </c>
      <c r="W1029">
        <v>15</v>
      </c>
      <c r="X1029">
        <v>35.5</v>
      </c>
      <c r="Y1029" s="48">
        <f t="shared" si="32"/>
        <v>99.333333333333329</v>
      </c>
      <c r="Z1029">
        <v>238</v>
      </c>
      <c r="AA1029">
        <f t="shared" si="33"/>
        <v>0</v>
      </c>
    </row>
    <row r="1030" spans="1:27" x14ac:dyDescent="0.25">
      <c r="A1030">
        <v>238</v>
      </c>
      <c r="B1030">
        <v>0.5</v>
      </c>
      <c r="C1030">
        <v>319</v>
      </c>
      <c r="D1030">
        <v>306</v>
      </c>
      <c r="E1030" t="s">
        <v>26</v>
      </c>
      <c r="F1030">
        <v>1.1499999999999999</v>
      </c>
      <c r="G1030">
        <v>2518</v>
      </c>
      <c r="H1030">
        <v>5.5</v>
      </c>
      <c r="I1030">
        <v>13.8</v>
      </c>
      <c r="J1030">
        <v>0.57999999999999996</v>
      </c>
      <c r="K1030">
        <v>89.7</v>
      </c>
      <c r="L1030">
        <v>39.299999999999997</v>
      </c>
      <c r="M1030">
        <v>55.4</v>
      </c>
      <c r="N1030">
        <v>0.21</v>
      </c>
      <c r="O1030">
        <v>0.56999999999999995</v>
      </c>
      <c r="P1030">
        <v>7.43</v>
      </c>
      <c r="Q1030">
        <v>69</v>
      </c>
      <c r="R1030" s="3">
        <v>44316</v>
      </c>
      <c r="S1030">
        <v>22</v>
      </c>
      <c r="T1030">
        <v>149</v>
      </c>
      <c r="U1030">
        <v>92</v>
      </c>
      <c r="V1030">
        <v>78</v>
      </c>
      <c r="W1030">
        <v>11</v>
      </c>
      <c r="X1030">
        <v>36</v>
      </c>
      <c r="Y1030" s="48">
        <f t="shared" si="32"/>
        <v>111</v>
      </c>
      <c r="Z1030">
        <v>238</v>
      </c>
      <c r="AA1030">
        <f t="shared" si="33"/>
        <v>0</v>
      </c>
    </row>
    <row r="1031" spans="1:27" x14ac:dyDescent="0.25">
      <c r="A1031">
        <v>238</v>
      </c>
      <c r="B1031">
        <v>0.53</v>
      </c>
      <c r="C1031">
        <v>182</v>
      </c>
      <c r="D1031">
        <v>305</v>
      </c>
      <c r="E1031" t="s">
        <v>26</v>
      </c>
      <c r="F1031">
        <v>2.23</v>
      </c>
      <c r="G1031">
        <v>2174</v>
      </c>
      <c r="H1031">
        <v>6.2</v>
      </c>
      <c r="I1031">
        <v>16.100000000000001</v>
      </c>
      <c r="K1031">
        <v>90.9</v>
      </c>
      <c r="L1031">
        <v>34.4</v>
      </c>
      <c r="M1031">
        <v>53.6</v>
      </c>
      <c r="N1031">
        <v>0.21</v>
      </c>
      <c r="O1031">
        <v>0.55000000000000004</v>
      </c>
      <c r="P1031">
        <v>7.48</v>
      </c>
      <c r="Q1031">
        <v>69</v>
      </c>
      <c r="R1031" s="3">
        <v>44317</v>
      </c>
      <c r="S1031">
        <v>21</v>
      </c>
      <c r="T1031">
        <v>167</v>
      </c>
      <c r="U1031">
        <v>86</v>
      </c>
      <c r="V1031">
        <v>122</v>
      </c>
      <c r="W1031">
        <v>0</v>
      </c>
      <c r="X1031">
        <v>36</v>
      </c>
      <c r="Y1031" s="48">
        <f t="shared" si="32"/>
        <v>113</v>
      </c>
      <c r="Z1031">
        <v>238</v>
      </c>
      <c r="AA1031">
        <f t="shared" si="33"/>
        <v>1</v>
      </c>
    </row>
    <row r="1032" spans="1:27" x14ac:dyDescent="0.25">
      <c r="A1032">
        <v>238</v>
      </c>
      <c r="B1032">
        <v>0.47</v>
      </c>
      <c r="C1032">
        <v>336</v>
      </c>
      <c r="D1032">
        <v>420</v>
      </c>
      <c r="E1032" t="s">
        <v>26</v>
      </c>
      <c r="G1032">
        <v>1618</v>
      </c>
      <c r="H1032">
        <v>6.4</v>
      </c>
      <c r="I1032">
        <v>13.7</v>
      </c>
      <c r="K1032">
        <v>91</v>
      </c>
      <c r="L1032">
        <v>33.700000000000003</v>
      </c>
      <c r="M1032">
        <v>55.9</v>
      </c>
      <c r="N1032">
        <v>0.21</v>
      </c>
      <c r="O1032">
        <v>0.52</v>
      </c>
      <c r="P1032">
        <v>7.46</v>
      </c>
      <c r="Q1032">
        <v>69</v>
      </c>
      <c r="R1032" s="3">
        <v>44318</v>
      </c>
      <c r="S1032">
        <v>24</v>
      </c>
      <c r="T1032">
        <v>164</v>
      </c>
      <c r="U1032">
        <v>89</v>
      </c>
      <c r="V1032">
        <v>82</v>
      </c>
      <c r="W1032">
        <v>15</v>
      </c>
      <c r="X1032">
        <v>36</v>
      </c>
      <c r="Y1032" s="48">
        <f t="shared" si="32"/>
        <v>114</v>
      </c>
      <c r="Z1032">
        <v>238</v>
      </c>
      <c r="AA1032">
        <f t="shared" si="33"/>
        <v>1</v>
      </c>
    </row>
    <row r="1033" spans="1:27" x14ac:dyDescent="0.25">
      <c r="A1033">
        <v>251</v>
      </c>
      <c r="B1033">
        <v>0.8</v>
      </c>
      <c r="C1033">
        <v>242</v>
      </c>
      <c r="D1033">
        <v>269</v>
      </c>
      <c r="E1033" t="s">
        <v>26</v>
      </c>
      <c r="F1033">
        <v>5.73</v>
      </c>
      <c r="G1033">
        <v>227</v>
      </c>
      <c r="I1033">
        <v>4.9000000000000004</v>
      </c>
      <c r="J1033">
        <v>0.59</v>
      </c>
      <c r="K1033">
        <v>96.6</v>
      </c>
      <c r="L1033">
        <v>28.2</v>
      </c>
      <c r="M1033">
        <v>81.2</v>
      </c>
      <c r="N1033">
        <v>0.5</v>
      </c>
      <c r="O1033">
        <v>0.56999999999999995</v>
      </c>
      <c r="P1033">
        <v>7.45</v>
      </c>
      <c r="Q1033">
        <v>37</v>
      </c>
      <c r="R1033" s="3">
        <v>44029</v>
      </c>
      <c r="S1033">
        <v>16</v>
      </c>
      <c r="T1033">
        <v>95</v>
      </c>
      <c r="U1033">
        <v>60</v>
      </c>
      <c r="V1033">
        <v>65</v>
      </c>
      <c r="W1033">
        <v>15</v>
      </c>
      <c r="X1033">
        <v>36</v>
      </c>
      <c r="Y1033" s="48">
        <f t="shared" si="32"/>
        <v>71.666666666666671</v>
      </c>
      <c r="Z1033">
        <v>251</v>
      </c>
      <c r="AA1033">
        <f t="shared" si="33"/>
        <v>1</v>
      </c>
    </row>
    <row r="1034" spans="1:27" x14ac:dyDescent="0.25">
      <c r="A1034">
        <v>251</v>
      </c>
      <c r="B1034">
        <v>0.79</v>
      </c>
      <c r="C1034">
        <v>312</v>
      </c>
      <c r="E1034" t="s">
        <v>26</v>
      </c>
      <c r="F1034">
        <v>1.42</v>
      </c>
      <c r="G1034">
        <v>257</v>
      </c>
      <c r="I1034">
        <v>8.6999999999999993</v>
      </c>
      <c r="K1034">
        <v>98.2</v>
      </c>
      <c r="L1034">
        <v>29.4</v>
      </c>
      <c r="M1034">
        <v>59.2</v>
      </c>
      <c r="N1034">
        <v>0.21</v>
      </c>
      <c r="O1034">
        <v>0.65</v>
      </c>
      <c r="P1034">
        <v>7.46</v>
      </c>
      <c r="Q1034">
        <v>37</v>
      </c>
      <c r="R1034" s="76">
        <v>44030</v>
      </c>
      <c r="S1034">
        <v>22</v>
      </c>
      <c r="T1034">
        <v>103</v>
      </c>
      <c r="U1034">
        <v>75</v>
      </c>
      <c r="V1034">
        <v>77</v>
      </c>
      <c r="W1034">
        <v>15</v>
      </c>
      <c r="X1034">
        <v>35.9</v>
      </c>
      <c r="Y1034" s="48">
        <f t="shared" si="32"/>
        <v>84.333333333333329</v>
      </c>
      <c r="Z1034">
        <v>251</v>
      </c>
      <c r="AA1034">
        <f t="shared" si="33"/>
        <v>1</v>
      </c>
    </row>
    <row r="1035" spans="1:27" x14ac:dyDescent="0.25">
      <c r="A1035">
        <v>251</v>
      </c>
      <c r="B1035">
        <v>0.99</v>
      </c>
      <c r="C1035">
        <v>365</v>
      </c>
      <c r="D1035">
        <v>279</v>
      </c>
      <c r="E1035" t="s">
        <v>26</v>
      </c>
      <c r="G1035">
        <v>204</v>
      </c>
      <c r="I1035">
        <v>11.8</v>
      </c>
      <c r="K1035">
        <v>98.1</v>
      </c>
      <c r="L1035">
        <v>31.4</v>
      </c>
      <c r="M1035">
        <v>64.099999999999994</v>
      </c>
      <c r="N1035">
        <v>0.21</v>
      </c>
      <c r="O1035">
        <v>0.67</v>
      </c>
      <c r="P1035">
        <v>7.45</v>
      </c>
      <c r="Q1035">
        <v>37</v>
      </c>
      <c r="R1035" s="3">
        <v>44031</v>
      </c>
      <c r="S1035">
        <v>23</v>
      </c>
      <c r="T1035">
        <v>114</v>
      </c>
      <c r="U1035">
        <v>54</v>
      </c>
      <c r="V1035">
        <v>55</v>
      </c>
      <c r="W1035">
        <v>15</v>
      </c>
      <c r="X1035">
        <v>36</v>
      </c>
      <c r="Y1035" s="48">
        <f t="shared" si="32"/>
        <v>74</v>
      </c>
      <c r="Z1035">
        <v>251</v>
      </c>
      <c r="AA1035">
        <f t="shared" si="33"/>
        <v>1</v>
      </c>
    </row>
    <row r="1036" spans="1:27" x14ac:dyDescent="0.25">
      <c r="A1036">
        <v>251</v>
      </c>
      <c r="B1036">
        <v>1.1499999999999999</v>
      </c>
      <c r="C1036">
        <v>365</v>
      </c>
      <c r="E1036" t="s">
        <v>26</v>
      </c>
      <c r="I1036">
        <v>11.1</v>
      </c>
      <c r="K1036">
        <v>77.099999999999994</v>
      </c>
      <c r="L1036">
        <v>32.1</v>
      </c>
      <c r="M1036">
        <v>49.1</v>
      </c>
      <c r="N1036">
        <v>0.21</v>
      </c>
      <c r="O1036">
        <v>0.66</v>
      </c>
      <c r="P1036">
        <v>7.38</v>
      </c>
      <c r="Q1036">
        <v>37</v>
      </c>
      <c r="R1036" s="3">
        <v>44032</v>
      </c>
      <c r="S1036">
        <v>18</v>
      </c>
      <c r="T1036">
        <v>108</v>
      </c>
      <c r="U1036">
        <v>76</v>
      </c>
      <c r="V1036">
        <v>67</v>
      </c>
      <c r="W1036">
        <v>15</v>
      </c>
      <c r="X1036">
        <v>36</v>
      </c>
      <c r="Y1036" s="48">
        <f t="shared" si="32"/>
        <v>86.666666666666671</v>
      </c>
      <c r="Z1036">
        <v>251</v>
      </c>
      <c r="AA1036">
        <f t="shared" si="33"/>
        <v>1</v>
      </c>
    </row>
    <row r="1037" spans="1:27" x14ac:dyDescent="0.25">
      <c r="A1037">
        <v>251</v>
      </c>
      <c r="B1037">
        <v>1.24</v>
      </c>
      <c r="C1037">
        <v>366</v>
      </c>
      <c r="D1037">
        <v>251</v>
      </c>
      <c r="E1037" t="s">
        <v>26</v>
      </c>
      <c r="F1037">
        <v>0.76</v>
      </c>
      <c r="G1037">
        <v>116</v>
      </c>
      <c r="H1037">
        <v>5.5</v>
      </c>
      <c r="I1037">
        <v>9.4</v>
      </c>
      <c r="K1037">
        <v>90.8</v>
      </c>
      <c r="L1037">
        <v>29.2</v>
      </c>
      <c r="M1037">
        <v>63.6</v>
      </c>
      <c r="N1037">
        <v>0.21</v>
      </c>
      <c r="O1037">
        <v>0.6</v>
      </c>
      <c r="P1037">
        <v>7.39</v>
      </c>
      <c r="Q1037">
        <v>37</v>
      </c>
      <c r="R1037" s="3">
        <v>44034</v>
      </c>
      <c r="S1037">
        <v>18</v>
      </c>
      <c r="T1037">
        <v>118</v>
      </c>
      <c r="U1037">
        <v>73</v>
      </c>
      <c r="V1037">
        <v>60</v>
      </c>
      <c r="W1037">
        <v>15</v>
      </c>
      <c r="X1037">
        <v>36.5</v>
      </c>
      <c r="Y1037" s="48">
        <f t="shared" si="32"/>
        <v>88</v>
      </c>
      <c r="Z1037">
        <v>251</v>
      </c>
      <c r="AA1037">
        <f t="shared" si="33"/>
        <v>1</v>
      </c>
    </row>
    <row r="1038" spans="1:27" x14ac:dyDescent="0.25">
      <c r="A1038">
        <v>256</v>
      </c>
      <c r="B1038">
        <v>2.61</v>
      </c>
      <c r="C1038">
        <v>442</v>
      </c>
      <c r="E1038" t="s">
        <v>26</v>
      </c>
      <c r="I1038">
        <v>13.4</v>
      </c>
      <c r="K1038">
        <v>58</v>
      </c>
      <c r="L1038">
        <v>54.6</v>
      </c>
      <c r="M1038">
        <v>34</v>
      </c>
      <c r="N1038">
        <v>0.21</v>
      </c>
      <c r="O1038">
        <v>0.39</v>
      </c>
      <c r="P1038">
        <v>7.35</v>
      </c>
      <c r="Q1038">
        <v>58</v>
      </c>
      <c r="R1038" s="3">
        <v>44028</v>
      </c>
      <c r="S1038">
        <v>28</v>
      </c>
      <c r="T1038">
        <v>116</v>
      </c>
      <c r="U1038">
        <v>80</v>
      </c>
      <c r="V1038">
        <v>95</v>
      </c>
      <c r="W1038">
        <v>11</v>
      </c>
      <c r="X1038">
        <v>36.4</v>
      </c>
      <c r="Y1038" s="48">
        <f t="shared" si="32"/>
        <v>92</v>
      </c>
      <c r="Z1038">
        <v>256</v>
      </c>
      <c r="AA1038">
        <f t="shared" si="33"/>
        <v>1</v>
      </c>
    </row>
    <row r="1039" spans="1:27" x14ac:dyDescent="0.25">
      <c r="A1039">
        <v>256</v>
      </c>
      <c r="B1039">
        <v>2.3199999999999998</v>
      </c>
      <c r="C1039">
        <v>440</v>
      </c>
      <c r="E1039" t="s">
        <v>26</v>
      </c>
      <c r="I1039">
        <v>12.2</v>
      </c>
      <c r="J1039">
        <v>0.18</v>
      </c>
      <c r="K1039">
        <v>65.099999999999994</v>
      </c>
      <c r="L1039">
        <v>53.8</v>
      </c>
      <c r="M1039">
        <v>38.5</v>
      </c>
      <c r="N1039">
        <v>0.35</v>
      </c>
      <c r="O1039">
        <v>0.36</v>
      </c>
      <c r="P1039">
        <v>7.35</v>
      </c>
      <c r="Q1039">
        <v>58</v>
      </c>
      <c r="R1039" s="3">
        <v>44029</v>
      </c>
      <c r="S1039">
        <v>22</v>
      </c>
      <c r="T1039">
        <v>105</v>
      </c>
      <c r="U1039">
        <v>78</v>
      </c>
      <c r="V1039">
        <v>90</v>
      </c>
      <c r="W1039">
        <v>11</v>
      </c>
      <c r="X1039">
        <v>36.700000000000003</v>
      </c>
      <c r="Y1039" s="48">
        <f t="shared" si="32"/>
        <v>87</v>
      </c>
      <c r="Z1039">
        <v>256</v>
      </c>
      <c r="AA1039">
        <f t="shared" si="33"/>
        <v>1</v>
      </c>
    </row>
    <row r="1040" spans="1:27" x14ac:dyDescent="0.25">
      <c r="A1040">
        <v>256</v>
      </c>
      <c r="B1040">
        <v>3.68</v>
      </c>
      <c r="C1040">
        <v>415</v>
      </c>
      <c r="E1040" t="s">
        <v>26</v>
      </c>
      <c r="I1040">
        <v>11.6</v>
      </c>
      <c r="K1040">
        <v>89.6</v>
      </c>
      <c r="L1040">
        <v>46.5</v>
      </c>
      <c r="M1040">
        <v>56.6</v>
      </c>
      <c r="N1040">
        <v>0.21</v>
      </c>
      <c r="O1040">
        <v>0.37</v>
      </c>
      <c r="P1040">
        <v>7.38</v>
      </c>
      <c r="Q1040">
        <v>58</v>
      </c>
      <c r="R1040" s="3">
        <v>44030</v>
      </c>
      <c r="S1040">
        <v>19</v>
      </c>
      <c r="T1040">
        <v>97</v>
      </c>
      <c r="U1040">
        <v>69</v>
      </c>
      <c r="V1040">
        <v>95</v>
      </c>
      <c r="W1040">
        <v>11</v>
      </c>
      <c r="X1040">
        <v>0</v>
      </c>
      <c r="Y1040" s="48">
        <f t="shared" si="32"/>
        <v>78.333333333333329</v>
      </c>
      <c r="Z1040">
        <v>256</v>
      </c>
      <c r="AA1040">
        <f t="shared" si="33"/>
        <v>1</v>
      </c>
    </row>
    <row r="1041" spans="1:27" x14ac:dyDescent="0.25">
      <c r="A1041">
        <v>256</v>
      </c>
      <c r="B1041">
        <v>6.62</v>
      </c>
      <c r="C1041">
        <v>512</v>
      </c>
      <c r="E1041" t="s">
        <v>26</v>
      </c>
      <c r="I1041">
        <v>17</v>
      </c>
      <c r="K1041">
        <v>71.2</v>
      </c>
      <c r="L1041">
        <v>73.7</v>
      </c>
      <c r="M1041">
        <v>45.1</v>
      </c>
      <c r="N1041">
        <v>0.21</v>
      </c>
      <c r="O1041">
        <v>0.39</v>
      </c>
      <c r="P1041">
        <v>7.27</v>
      </c>
      <c r="Q1041">
        <v>58</v>
      </c>
      <c r="R1041" s="3">
        <v>44031</v>
      </c>
      <c r="S1041">
        <v>22</v>
      </c>
      <c r="T1041">
        <v>97</v>
      </c>
      <c r="U1041">
        <v>66</v>
      </c>
      <c r="V1041">
        <v>102</v>
      </c>
      <c r="W1041">
        <v>11</v>
      </c>
      <c r="X1041">
        <v>36.799999999999997</v>
      </c>
      <c r="Y1041" s="48">
        <f t="shared" si="32"/>
        <v>76.333333333333329</v>
      </c>
      <c r="Z1041">
        <v>256</v>
      </c>
      <c r="AA1041">
        <f t="shared" si="33"/>
        <v>1</v>
      </c>
    </row>
    <row r="1042" spans="1:27" x14ac:dyDescent="0.25">
      <c r="A1042">
        <v>256</v>
      </c>
      <c r="C1042">
        <v>520</v>
      </c>
      <c r="E1042" t="s">
        <v>26</v>
      </c>
      <c r="I1042">
        <v>0.43</v>
      </c>
      <c r="K1042">
        <v>60</v>
      </c>
      <c r="L1042">
        <v>62.9</v>
      </c>
      <c r="M1042">
        <v>37.1</v>
      </c>
      <c r="N1042">
        <v>0.21</v>
      </c>
      <c r="P1042">
        <v>7.32</v>
      </c>
      <c r="Q1042">
        <v>58</v>
      </c>
      <c r="R1042" s="3">
        <v>44032</v>
      </c>
      <c r="S1042">
        <v>20</v>
      </c>
      <c r="T1042">
        <v>100</v>
      </c>
      <c r="U1042">
        <v>60</v>
      </c>
      <c r="V1042">
        <v>99</v>
      </c>
      <c r="W1042">
        <v>10</v>
      </c>
      <c r="X1042">
        <v>36.5</v>
      </c>
      <c r="Y1042" s="48">
        <f t="shared" si="32"/>
        <v>73.333333333333329</v>
      </c>
      <c r="Z1042">
        <v>256</v>
      </c>
      <c r="AA1042">
        <f t="shared" si="33"/>
        <v>1</v>
      </c>
    </row>
    <row r="1043" spans="1:27" x14ac:dyDescent="0.25">
      <c r="A1043">
        <v>256</v>
      </c>
      <c r="B1043">
        <v>5.08</v>
      </c>
      <c r="C1043">
        <v>522</v>
      </c>
      <c r="E1043" t="s">
        <v>26</v>
      </c>
      <c r="I1043">
        <v>1.63</v>
      </c>
      <c r="K1043">
        <v>60.2</v>
      </c>
      <c r="L1043">
        <v>57.6</v>
      </c>
      <c r="M1043">
        <v>34.799999999999997</v>
      </c>
      <c r="N1043">
        <v>0.21</v>
      </c>
      <c r="O1043">
        <v>1.63</v>
      </c>
      <c r="P1043">
        <v>7.33</v>
      </c>
      <c r="Q1043">
        <v>58</v>
      </c>
      <c r="R1043" s="3">
        <v>44033</v>
      </c>
      <c r="S1043">
        <v>28</v>
      </c>
      <c r="T1043">
        <v>103</v>
      </c>
      <c r="U1043">
        <v>70</v>
      </c>
      <c r="V1043">
        <v>87</v>
      </c>
      <c r="W1043">
        <v>0</v>
      </c>
      <c r="X1043">
        <v>37</v>
      </c>
      <c r="Y1043" s="48">
        <f t="shared" si="32"/>
        <v>81</v>
      </c>
      <c r="Z1043">
        <v>256</v>
      </c>
      <c r="AA1043">
        <f t="shared" si="33"/>
        <v>1</v>
      </c>
    </row>
    <row r="1044" spans="1:27" x14ac:dyDescent="0.25">
      <c r="A1044">
        <v>256</v>
      </c>
      <c r="B1044">
        <v>3.54</v>
      </c>
      <c r="C1044">
        <v>517</v>
      </c>
      <c r="E1044" t="s">
        <v>26</v>
      </c>
      <c r="I1044">
        <v>13</v>
      </c>
      <c r="K1044">
        <v>52.9</v>
      </c>
      <c r="L1044">
        <v>59.8</v>
      </c>
      <c r="M1044">
        <v>30.6</v>
      </c>
      <c r="N1044">
        <v>0.21</v>
      </c>
      <c r="P1044">
        <v>7.38</v>
      </c>
      <c r="Q1044">
        <v>58</v>
      </c>
      <c r="R1044" s="3">
        <v>44034</v>
      </c>
      <c r="S1044">
        <v>22</v>
      </c>
      <c r="T1044">
        <v>117</v>
      </c>
      <c r="U1044">
        <v>81</v>
      </c>
      <c r="V1044">
        <v>120</v>
      </c>
      <c r="W1044">
        <v>13</v>
      </c>
      <c r="X1044">
        <v>38</v>
      </c>
      <c r="Y1044" s="48">
        <f t="shared" si="32"/>
        <v>93</v>
      </c>
      <c r="Z1044">
        <v>256</v>
      </c>
      <c r="AA1044">
        <f t="shared" si="33"/>
        <v>1</v>
      </c>
    </row>
    <row r="1045" spans="1:27" x14ac:dyDescent="0.25">
      <c r="A1045">
        <v>256</v>
      </c>
      <c r="B1045">
        <v>3.83</v>
      </c>
      <c r="C1045">
        <v>485</v>
      </c>
      <c r="E1045" t="s">
        <v>26</v>
      </c>
      <c r="I1045">
        <v>17</v>
      </c>
      <c r="K1045">
        <v>66.3</v>
      </c>
      <c r="L1045">
        <v>57.4</v>
      </c>
      <c r="M1045">
        <v>41.1</v>
      </c>
      <c r="N1045">
        <v>0.21</v>
      </c>
      <c r="P1045">
        <v>7.4</v>
      </c>
      <c r="Q1045">
        <v>58</v>
      </c>
      <c r="R1045" s="3">
        <v>44035</v>
      </c>
      <c r="S1045">
        <v>39</v>
      </c>
      <c r="T1045">
        <v>139</v>
      </c>
      <c r="U1045">
        <v>77</v>
      </c>
      <c r="V1045">
        <v>103</v>
      </c>
      <c r="W1045">
        <v>0</v>
      </c>
      <c r="X1045">
        <v>37</v>
      </c>
      <c r="Y1045" s="48">
        <f t="shared" si="32"/>
        <v>97.666666666666671</v>
      </c>
      <c r="Z1045">
        <v>256</v>
      </c>
      <c r="AA1045">
        <f t="shared" si="33"/>
        <v>1</v>
      </c>
    </row>
    <row r="1046" spans="1:27" x14ac:dyDescent="0.25">
      <c r="A1046">
        <v>256</v>
      </c>
      <c r="B1046">
        <v>4.03</v>
      </c>
      <c r="C1046">
        <v>500</v>
      </c>
      <c r="E1046" t="s">
        <v>26</v>
      </c>
      <c r="I1046">
        <v>13.5</v>
      </c>
      <c r="K1046">
        <v>83.5</v>
      </c>
      <c r="L1046">
        <v>68.5</v>
      </c>
      <c r="M1046">
        <v>54.9</v>
      </c>
      <c r="N1046">
        <v>0.21</v>
      </c>
      <c r="O1046">
        <v>0.44</v>
      </c>
      <c r="P1046">
        <v>7.32</v>
      </c>
      <c r="Q1046">
        <v>58</v>
      </c>
      <c r="R1046" s="3">
        <v>44036</v>
      </c>
      <c r="S1046">
        <v>26</v>
      </c>
      <c r="T1046">
        <v>117</v>
      </c>
      <c r="U1046">
        <v>79</v>
      </c>
      <c r="V1046">
        <v>93</v>
      </c>
      <c r="W1046">
        <v>0</v>
      </c>
      <c r="X1046">
        <v>0</v>
      </c>
      <c r="Y1046" s="48">
        <f t="shared" si="32"/>
        <v>91.666666666666671</v>
      </c>
      <c r="Z1046">
        <v>256</v>
      </c>
      <c r="AA1046">
        <f t="shared" si="33"/>
        <v>1</v>
      </c>
    </row>
    <row r="1047" spans="1:27" x14ac:dyDescent="0.25">
      <c r="A1047">
        <v>256</v>
      </c>
      <c r="B1047">
        <v>5.75</v>
      </c>
      <c r="C1047">
        <v>566</v>
      </c>
      <c r="E1047" t="s">
        <v>26</v>
      </c>
      <c r="I1047">
        <v>15.4</v>
      </c>
      <c r="K1047">
        <v>80.2</v>
      </c>
      <c r="L1047">
        <v>59.8</v>
      </c>
      <c r="M1047">
        <v>47.6</v>
      </c>
      <c r="N1047">
        <v>0.21</v>
      </c>
      <c r="O1047">
        <v>0.4</v>
      </c>
      <c r="P1047">
        <v>7.41</v>
      </c>
      <c r="Q1047">
        <v>58</v>
      </c>
      <c r="R1047" s="3">
        <v>44037</v>
      </c>
      <c r="S1047">
        <v>24</v>
      </c>
      <c r="T1047">
        <v>127</v>
      </c>
      <c r="U1047">
        <v>80</v>
      </c>
      <c r="V1047">
        <v>102</v>
      </c>
      <c r="W1047">
        <v>11</v>
      </c>
      <c r="X1047">
        <v>37</v>
      </c>
      <c r="Y1047" s="48">
        <f t="shared" si="32"/>
        <v>95.666666666666671</v>
      </c>
      <c r="Z1047">
        <v>256</v>
      </c>
      <c r="AA1047">
        <f t="shared" si="33"/>
        <v>1</v>
      </c>
    </row>
    <row r="1048" spans="1:27" x14ac:dyDescent="0.25">
      <c r="A1048">
        <v>256</v>
      </c>
      <c r="B1048">
        <v>6.19</v>
      </c>
      <c r="C1048">
        <v>530</v>
      </c>
      <c r="E1048" t="s">
        <v>26</v>
      </c>
      <c r="I1048">
        <v>19.100000000000001</v>
      </c>
      <c r="K1048">
        <v>92</v>
      </c>
      <c r="L1048">
        <v>61.6</v>
      </c>
      <c r="M1048">
        <v>64</v>
      </c>
      <c r="N1048">
        <v>0.21</v>
      </c>
      <c r="O1048">
        <v>0.53</v>
      </c>
      <c r="P1048">
        <v>7.39</v>
      </c>
      <c r="Q1048">
        <v>58</v>
      </c>
      <c r="R1048" s="3">
        <v>44038</v>
      </c>
      <c r="S1048">
        <v>16</v>
      </c>
      <c r="T1048">
        <v>118</v>
      </c>
      <c r="U1048">
        <v>81</v>
      </c>
      <c r="V1048">
        <v>97</v>
      </c>
      <c r="W1048">
        <v>11</v>
      </c>
      <c r="X1048">
        <v>35.9</v>
      </c>
      <c r="Y1048" s="48">
        <f t="shared" si="32"/>
        <v>93.333333333333329</v>
      </c>
      <c r="Z1048">
        <v>256</v>
      </c>
      <c r="AA1048">
        <f t="shared" si="33"/>
        <v>1</v>
      </c>
    </row>
    <row r="1049" spans="1:27" x14ac:dyDescent="0.25">
      <c r="A1049">
        <v>256</v>
      </c>
      <c r="B1049">
        <v>5.71</v>
      </c>
      <c r="C1049">
        <v>523</v>
      </c>
      <c r="E1049" t="s">
        <v>26</v>
      </c>
      <c r="I1049">
        <v>18.600000000000001</v>
      </c>
      <c r="K1049">
        <v>93.8</v>
      </c>
      <c r="L1049">
        <v>59.3</v>
      </c>
      <c r="M1049">
        <v>65.2</v>
      </c>
      <c r="N1049">
        <v>0.21</v>
      </c>
      <c r="O1049">
        <v>0.55000000000000004</v>
      </c>
      <c r="P1049">
        <v>7.44</v>
      </c>
      <c r="Q1049">
        <v>58</v>
      </c>
      <c r="R1049" s="3">
        <v>44039</v>
      </c>
      <c r="S1049">
        <v>18</v>
      </c>
      <c r="T1049">
        <v>140</v>
      </c>
      <c r="U1049">
        <v>80</v>
      </c>
      <c r="V1049">
        <v>78</v>
      </c>
      <c r="W1049">
        <v>15</v>
      </c>
      <c r="X1049">
        <v>36.5</v>
      </c>
      <c r="Y1049" s="48">
        <f t="shared" si="32"/>
        <v>100</v>
      </c>
      <c r="Z1049">
        <v>256</v>
      </c>
      <c r="AA1049">
        <f t="shared" si="33"/>
        <v>1</v>
      </c>
    </row>
    <row r="1050" spans="1:27" x14ac:dyDescent="0.25">
      <c r="A1050">
        <v>256</v>
      </c>
      <c r="B1050">
        <v>3.58</v>
      </c>
      <c r="C1050">
        <v>482</v>
      </c>
      <c r="E1050" t="s">
        <v>26</v>
      </c>
      <c r="I1050">
        <v>13.2</v>
      </c>
      <c r="K1050">
        <v>84.8</v>
      </c>
      <c r="L1050">
        <v>49</v>
      </c>
      <c r="M1050">
        <v>50.5</v>
      </c>
      <c r="N1050">
        <v>0.21</v>
      </c>
      <c r="O1050">
        <v>0.48</v>
      </c>
      <c r="P1050">
        <v>7.42</v>
      </c>
      <c r="Q1050">
        <v>58</v>
      </c>
      <c r="R1050" s="3">
        <v>44047</v>
      </c>
      <c r="S1050">
        <v>20</v>
      </c>
      <c r="T1050">
        <v>97</v>
      </c>
      <c r="U1050">
        <v>66</v>
      </c>
      <c r="V1050">
        <v>93</v>
      </c>
      <c r="W1050">
        <v>15</v>
      </c>
      <c r="X1050">
        <v>35.799999999999997</v>
      </c>
      <c r="Y1050" s="48">
        <f t="shared" si="32"/>
        <v>76.333333333333329</v>
      </c>
      <c r="Z1050">
        <v>256</v>
      </c>
      <c r="AA1050">
        <f t="shared" si="33"/>
        <v>1</v>
      </c>
    </row>
    <row r="1051" spans="1:27" x14ac:dyDescent="0.25">
      <c r="A1051">
        <v>256</v>
      </c>
      <c r="B1051">
        <v>3.17</v>
      </c>
      <c r="C1051">
        <v>570</v>
      </c>
      <c r="E1051" t="s">
        <v>26</v>
      </c>
      <c r="I1051">
        <v>12</v>
      </c>
      <c r="J1051">
        <v>0.15</v>
      </c>
      <c r="K1051">
        <v>95.5</v>
      </c>
      <c r="L1051">
        <v>53.1</v>
      </c>
      <c r="M1051">
        <v>75.2</v>
      </c>
      <c r="N1051">
        <v>0.21</v>
      </c>
      <c r="O1051">
        <v>0.41</v>
      </c>
      <c r="P1051">
        <v>7.39</v>
      </c>
      <c r="Q1051">
        <v>58</v>
      </c>
      <c r="R1051" s="3">
        <v>44049</v>
      </c>
      <c r="S1051">
        <v>20</v>
      </c>
      <c r="T1051">
        <v>101</v>
      </c>
      <c r="U1051">
        <v>31</v>
      </c>
      <c r="V1051">
        <v>74</v>
      </c>
      <c r="W1051">
        <v>0</v>
      </c>
      <c r="X1051">
        <v>0</v>
      </c>
      <c r="Y1051" s="48">
        <f t="shared" si="32"/>
        <v>54.333333333333336</v>
      </c>
      <c r="Z1051">
        <v>256</v>
      </c>
      <c r="AA1051">
        <f t="shared" si="33"/>
        <v>1</v>
      </c>
    </row>
    <row r="1052" spans="1:27" x14ac:dyDescent="0.25">
      <c r="A1052">
        <v>256</v>
      </c>
      <c r="B1052">
        <v>1.34</v>
      </c>
      <c r="C1052">
        <v>588</v>
      </c>
      <c r="D1052">
        <v>238</v>
      </c>
      <c r="E1052" t="s">
        <v>26</v>
      </c>
      <c r="I1052">
        <v>21.8</v>
      </c>
      <c r="J1052">
        <v>0.19</v>
      </c>
      <c r="K1052">
        <v>87.8</v>
      </c>
      <c r="L1052">
        <v>49.7</v>
      </c>
      <c r="M1052">
        <v>56</v>
      </c>
      <c r="N1052">
        <v>0.21</v>
      </c>
      <c r="O1052">
        <v>0.49</v>
      </c>
      <c r="P1052">
        <v>7.39</v>
      </c>
      <c r="Q1052">
        <v>58</v>
      </c>
      <c r="R1052" s="3">
        <v>44050</v>
      </c>
      <c r="S1052">
        <v>18</v>
      </c>
      <c r="T1052">
        <v>100</v>
      </c>
      <c r="U1052">
        <v>60</v>
      </c>
      <c r="V1052">
        <v>85</v>
      </c>
      <c r="W1052">
        <v>15</v>
      </c>
      <c r="X1052">
        <v>37</v>
      </c>
      <c r="Y1052" s="48">
        <f t="shared" si="32"/>
        <v>73.333333333333329</v>
      </c>
      <c r="Z1052">
        <v>256</v>
      </c>
      <c r="AA1052">
        <f t="shared" si="33"/>
        <v>1</v>
      </c>
    </row>
    <row r="1053" spans="1:27" x14ac:dyDescent="0.25">
      <c r="A1053">
        <v>256</v>
      </c>
      <c r="B1053">
        <v>2.8</v>
      </c>
      <c r="C1053">
        <v>600</v>
      </c>
      <c r="D1053">
        <v>202</v>
      </c>
      <c r="E1053" t="s">
        <v>26</v>
      </c>
      <c r="I1053">
        <v>24.4</v>
      </c>
      <c r="J1053">
        <v>0.1</v>
      </c>
      <c r="K1053">
        <v>91.6</v>
      </c>
      <c r="L1053">
        <v>47.4</v>
      </c>
      <c r="M1053">
        <v>58</v>
      </c>
      <c r="N1053">
        <v>0.21</v>
      </c>
      <c r="O1053">
        <v>0.45</v>
      </c>
      <c r="P1053">
        <v>7.44</v>
      </c>
      <c r="Q1053">
        <v>58</v>
      </c>
      <c r="R1053" s="3">
        <v>44051</v>
      </c>
      <c r="S1053">
        <v>10</v>
      </c>
      <c r="T1053">
        <v>105</v>
      </c>
      <c r="U1053">
        <v>76</v>
      </c>
      <c r="V1053">
        <v>79</v>
      </c>
      <c r="W1053">
        <v>15</v>
      </c>
      <c r="X1053">
        <v>36.299999999999997</v>
      </c>
      <c r="Y1053" s="48">
        <f t="shared" si="32"/>
        <v>85.666666666666671</v>
      </c>
      <c r="Z1053">
        <v>256</v>
      </c>
      <c r="AA1053">
        <f t="shared" si="33"/>
        <v>1</v>
      </c>
    </row>
    <row r="1054" spans="1:27" x14ac:dyDescent="0.25">
      <c r="A1054">
        <v>256</v>
      </c>
      <c r="B1054">
        <v>1.71</v>
      </c>
      <c r="C1054">
        <v>666</v>
      </c>
      <c r="E1054" t="s">
        <v>26</v>
      </c>
      <c r="K1054">
        <v>89.7</v>
      </c>
      <c r="L1054">
        <v>49.5</v>
      </c>
      <c r="M1054">
        <v>57.9</v>
      </c>
      <c r="N1054">
        <v>0.21</v>
      </c>
      <c r="O1054">
        <v>0.49</v>
      </c>
      <c r="P1054">
        <v>7.42</v>
      </c>
      <c r="Q1054">
        <v>58</v>
      </c>
      <c r="R1054" s="3">
        <v>44052</v>
      </c>
      <c r="S1054">
        <v>20</v>
      </c>
      <c r="T1054">
        <v>91</v>
      </c>
      <c r="U1054">
        <v>62</v>
      </c>
      <c r="V1054">
        <v>78</v>
      </c>
      <c r="W1054">
        <v>3</v>
      </c>
      <c r="X1054">
        <v>36</v>
      </c>
      <c r="Y1054" s="48">
        <f t="shared" si="32"/>
        <v>71.666666666666671</v>
      </c>
      <c r="Z1054">
        <v>256</v>
      </c>
      <c r="AA1054">
        <f t="shared" si="33"/>
        <v>1</v>
      </c>
    </row>
    <row r="1055" spans="1:27" x14ac:dyDescent="0.25">
      <c r="A1055">
        <v>256</v>
      </c>
      <c r="B1055">
        <v>4.17</v>
      </c>
      <c r="C1055">
        <v>672</v>
      </c>
      <c r="E1055" t="s">
        <v>26</v>
      </c>
      <c r="K1055">
        <v>94.8</v>
      </c>
      <c r="L1055">
        <v>48</v>
      </c>
      <c r="M1055">
        <v>73.3</v>
      </c>
      <c r="N1055">
        <v>0.21</v>
      </c>
      <c r="O1055">
        <v>0.46</v>
      </c>
      <c r="P1055">
        <v>7.44</v>
      </c>
      <c r="Q1055">
        <v>58</v>
      </c>
      <c r="R1055" s="3">
        <v>44054</v>
      </c>
      <c r="S1055">
        <v>21</v>
      </c>
      <c r="T1055">
        <v>90</v>
      </c>
      <c r="U1055">
        <v>61</v>
      </c>
      <c r="V1055">
        <v>80</v>
      </c>
      <c r="W1055">
        <v>3</v>
      </c>
      <c r="X1055">
        <v>36.299999999999997</v>
      </c>
      <c r="Y1055" s="48">
        <f t="shared" si="32"/>
        <v>70.666666666666671</v>
      </c>
      <c r="Z1055">
        <v>256</v>
      </c>
      <c r="AA1055">
        <f t="shared" si="33"/>
        <v>1</v>
      </c>
    </row>
    <row r="1056" spans="1:27" x14ac:dyDescent="0.25">
      <c r="A1056">
        <v>256</v>
      </c>
      <c r="B1056">
        <v>1.19</v>
      </c>
      <c r="C1056">
        <v>549</v>
      </c>
      <c r="E1056" t="s">
        <v>26</v>
      </c>
      <c r="I1056">
        <v>18</v>
      </c>
      <c r="K1056">
        <v>95.4</v>
      </c>
      <c r="L1056">
        <v>38</v>
      </c>
      <c r="M1056">
        <v>74.900000000000006</v>
      </c>
      <c r="N1056">
        <v>0.21</v>
      </c>
      <c r="O1056">
        <v>0.41</v>
      </c>
      <c r="P1056">
        <v>7.44</v>
      </c>
      <c r="Q1056">
        <v>58</v>
      </c>
      <c r="R1056" s="3">
        <v>44056</v>
      </c>
      <c r="S1056">
        <v>21</v>
      </c>
      <c r="T1056">
        <v>113</v>
      </c>
      <c r="U1056">
        <v>73</v>
      </c>
      <c r="V1056">
        <v>87</v>
      </c>
      <c r="W1056">
        <v>3</v>
      </c>
      <c r="X1056">
        <v>36.049999999999997</v>
      </c>
      <c r="Y1056" s="48">
        <f t="shared" si="32"/>
        <v>86.333333333333329</v>
      </c>
      <c r="Z1056">
        <v>256</v>
      </c>
      <c r="AA1056">
        <f t="shared" si="33"/>
        <v>1</v>
      </c>
    </row>
    <row r="1057" spans="1:27" x14ac:dyDescent="0.25">
      <c r="A1057">
        <v>256</v>
      </c>
      <c r="B1057">
        <v>2.46</v>
      </c>
      <c r="C1057">
        <v>349</v>
      </c>
      <c r="E1057" t="s">
        <v>26</v>
      </c>
      <c r="I1057">
        <v>11.2</v>
      </c>
      <c r="K1057">
        <v>96.9</v>
      </c>
      <c r="L1057">
        <v>34.9</v>
      </c>
      <c r="M1057">
        <v>85.2</v>
      </c>
      <c r="N1057">
        <v>0.21</v>
      </c>
      <c r="O1057">
        <v>0.52</v>
      </c>
      <c r="P1057">
        <v>7.43</v>
      </c>
      <c r="Q1057">
        <v>58</v>
      </c>
      <c r="R1057" s="3">
        <v>44069</v>
      </c>
      <c r="S1057">
        <v>18</v>
      </c>
      <c r="T1057">
        <v>128</v>
      </c>
      <c r="U1057">
        <v>56</v>
      </c>
      <c r="V1057">
        <v>71</v>
      </c>
      <c r="W1057">
        <v>15</v>
      </c>
      <c r="X1057">
        <v>36.5</v>
      </c>
      <c r="Y1057" s="48">
        <f t="shared" si="32"/>
        <v>80</v>
      </c>
      <c r="Z1057">
        <v>256</v>
      </c>
      <c r="AA1057">
        <f t="shared" si="33"/>
        <v>1</v>
      </c>
    </row>
    <row r="1058" spans="1:27" x14ac:dyDescent="0.25">
      <c r="A1058">
        <v>260</v>
      </c>
      <c r="B1058">
        <v>1.4</v>
      </c>
      <c r="C1058">
        <v>259</v>
      </c>
      <c r="D1058">
        <v>303</v>
      </c>
      <c r="E1058" t="s">
        <v>26</v>
      </c>
      <c r="F1058">
        <v>1.2</v>
      </c>
      <c r="G1058">
        <v>410</v>
      </c>
      <c r="H1058">
        <v>18.7</v>
      </c>
      <c r="I1058">
        <v>30.6</v>
      </c>
      <c r="J1058">
        <v>0.61</v>
      </c>
      <c r="K1058">
        <v>83.2</v>
      </c>
      <c r="L1058">
        <v>24.2</v>
      </c>
      <c r="M1058">
        <v>48.6</v>
      </c>
      <c r="N1058">
        <v>0.21</v>
      </c>
      <c r="O1058">
        <v>1.33</v>
      </c>
      <c r="P1058">
        <v>7.44</v>
      </c>
      <c r="Q1058">
        <v>75</v>
      </c>
      <c r="R1058" s="3">
        <v>44032</v>
      </c>
      <c r="S1058">
        <v>20</v>
      </c>
      <c r="T1058">
        <v>129</v>
      </c>
      <c r="U1058">
        <v>85</v>
      </c>
      <c r="V1058">
        <v>98</v>
      </c>
      <c r="W1058">
        <v>15</v>
      </c>
      <c r="X1058">
        <v>37.6</v>
      </c>
      <c r="Y1058" s="48">
        <f t="shared" si="32"/>
        <v>99.666666666666671</v>
      </c>
      <c r="Z1058">
        <v>260</v>
      </c>
      <c r="AA1058">
        <f t="shared" si="33"/>
        <v>0</v>
      </c>
    </row>
    <row r="1059" spans="1:27" x14ac:dyDescent="0.25">
      <c r="A1059">
        <v>260</v>
      </c>
      <c r="B1059">
        <v>0.47</v>
      </c>
      <c r="C1059">
        <v>346</v>
      </c>
      <c r="D1059">
        <v>255</v>
      </c>
      <c r="E1059" t="s">
        <v>26</v>
      </c>
      <c r="G1059">
        <v>612</v>
      </c>
      <c r="H1059">
        <v>9.6999999999999993</v>
      </c>
      <c r="I1059">
        <v>19.3</v>
      </c>
      <c r="K1059">
        <v>87.5</v>
      </c>
      <c r="L1059">
        <v>31.2</v>
      </c>
      <c r="M1059">
        <v>58.9</v>
      </c>
      <c r="N1059">
        <v>0.21</v>
      </c>
      <c r="O1059">
        <v>0.53</v>
      </c>
      <c r="P1059">
        <v>7.34</v>
      </c>
      <c r="Q1059">
        <v>75</v>
      </c>
      <c r="R1059" s="3">
        <v>44034</v>
      </c>
      <c r="S1059">
        <v>20</v>
      </c>
      <c r="T1059">
        <v>115</v>
      </c>
      <c r="U1059">
        <v>74</v>
      </c>
      <c r="V1059">
        <v>82</v>
      </c>
      <c r="W1059">
        <v>15</v>
      </c>
      <c r="X1059">
        <v>36</v>
      </c>
      <c r="Y1059" s="48">
        <f t="shared" si="32"/>
        <v>87.666666666666671</v>
      </c>
      <c r="Z1059">
        <v>260</v>
      </c>
      <c r="AA1059">
        <f t="shared" si="33"/>
        <v>1</v>
      </c>
    </row>
    <row r="1060" spans="1:27" x14ac:dyDescent="0.25">
      <c r="A1060">
        <v>260</v>
      </c>
      <c r="B1060">
        <v>0.77</v>
      </c>
      <c r="C1060">
        <v>337</v>
      </c>
      <c r="E1060" t="s">
        <v>26</v>
      </c>
      <c r="H1060">
        <v>23.8</v>
      </c>
      <c r="I1060">
        <v>39.200000000000003</v>
      </c>
      <c r="K1060">
        <v>69.099999999999994</v>
      </c>
      <c r="L1060">
        <v>26.9</v>
      </c>
      <c r="M1060">
        <v>34.1</v>
      </c>
      <c r="N1060">
        <v>0.21</v>
      </c>
      <c r="O1060">
        <v>1.35</v>
      </c>
      <c r="P1060">
        <v>7.34</v>
      </c>
      <c r="Q1060">
        <v>75</v>
      </c>
      <c r="R1060" s="3">
        <v>44035</v>
      </c>
      <c r="S1060">
        <v>22</v>
      </c>
      <c r="T1060">
        <v>147</v>
      </c>
      <c r="U1060">
        <v>83</v>
      </c>
      <c r="V1060">
        <v>87</v>
      </c>
      <c r="W1060">
        <v>15</v>
      </c>
      <c r="X1060">
        <v>36</v>
      </c>
      <c r="Y1060" s="48">
        <f t="shared" si="32"/>
        <v>104.33333333333333</v>
      </c>
      <c r="Z1060">
        <v>260</v>
      </c>
      <c r="AA1060">
        <f t="shared" si="33"/>
        <v>1</v>
      </c>
    </row>
    <row r="1061" spans="1:27" x14ac:dyDescent="0.25">
      <c r="A1061">
        <v>260</v>
      </c>
      <c r="B1061">
        <v>1.08</v>
      </c>
      <c r="C1061">
        <v>355</v>
      </c>
      <c r="E1061" t="s">
        <v>26</v>
      </c>
      <c r="I1061">
        <v>39.299999999999997</v>
      </c>
      <c r="J1061">
        <v>0.33</v>
      </c>
      <c r="K1061">
        <v>76.099999999999994</v>
      </c>
      <c r="L1061">
        <v>43.1</v>
      </c>
      <c r="M1061">
        <v>43.1</v>
      </c>
      <c r="N1061">
        <v>0.21</v>
      </c>
      <c r="O1061">
        <v>0.91</v>
      </c>
      <c r="P1061">
        <v>7.35</v>
      </c>
      <c r="Q1061">
        <v>75</v>
      </c>
      <c r="R1061" s="3">
        <v>44037</v>
      </c>
      <c r="S1061">
        <v>20</v>
      </c>
      <c r="T1061">
        <v>138</v>
      </c>
      <c r="U1061">
        <v>82</v>
      </c>
      <c r="V1061">
        <v>82</v>
      </c>
      <c r="W1061">
        <v>15</v>
      </c>
      <c r="X1061">
        <v>35.799999999999997</v>
      </c>
      <c r="Y1061" s="48">
        <f t="shared" si="32"/>
        <v>100.66666666666667</v>
      </c>
      <c r="Z1061">
        <v>260</v>
      </c>
      <c r="AA1061">
        <f t="shared" si="33"/>
        <v>1</v>
      </c>
    </row>
    <row r="1062" spans="1:27" x14ac:dyDescent="0.25">
      <c r="A1062">
        <v>260</v>
      </c>
      <c r="B1062">
        <v>0.91</v>
      </c>
      <c r="C1062">
        <v>375</v>
      </c>
      <c r="E1062" t="s">
        <v>26</v>
      </c>
      <c r="I1062">
        <v>32.5</v>
      </c>
      <c r="J1062">
        <v>0.43</v>
      </c>
      <c r="K1062">
        <v>83.8</v>
      </c>
      <c r="L1062">
        <v>35.9</v>
      </c>
      <c r="M1062">
        <v>50.1</v>
      </c>
      <c r="N1062">
        <v>0.21</v>
      </c>
      <c r="O1062">
        <v>0.96</v>
      </c>
      <c r="P1062">
        <v>7.4</v>
      </c>
      <c r="Q1062">
        <v>75</v>
      </c>
      <c r="R1062" s="3">
        <v>44038</v>
      </c>
      <c r="S1062">
        <v>15</v>
      </c>
      <c r="T1062">
        <v>161</v>
      </c>
      <c r="U1062">
        <v>83</v>
      </c>
      <c r="V1062">
        <v>98</v>
      </c>
      <c r="W1062">
        <v>15</v>
      </c>
      <c r="X1062">
        <v>36</v>
      </c>
      <c r="Y1062" s="48">
        <f t="shared" si="32"/>
        <v>109</v>
      </c>
      <c r="Z1062">
        <v>260</v>
      </c>
      <c r="AA1062">
        <f t="shared" si="33"/>
        <v>1</v>
      </c>
    </row>
    <row r="1063" spans="1:27" x14ac:dyDescent="0.25">
      <c r="A1063">
        <v>260</v>
      </c>
      <c r="B1063">
        <v>0.96</v>
      </c>
      <c r="C1063">
        <v>323</v>
      </c>
      <c r="D1063">
        <v>402</v>
      </c>
      <c r="E1063" t="s">
        <v>26</v>
      </c>
      <c r="F1063">
        <v>2.2200000000000002</v>
      </c>
      <c r="G1063">
        <v>697</v>
      </c>
      <c r="H1063">
        <v>16.399999999999999</v>
      </c>
      <c r="I1063">
        <v>25.6</v>
      </c>
      <c r="K1063">
        <v>71.400000000000006</v>
      </c>
      <c r="L1063">
        <v>35.5</v>
      </c>
      <c r="M1063">
        <v>44</v>
      </c>
      <c r="N1063">
        <v>0.21</v>
      </c>
      <c r="O1063">
        <v>0.74</v>
      </c>
      <c r="P1063">
        <v>7.39</v>
      </c>
      <c r="Q1063">
        <v>75</v>
      </c>
      <c r="R1063" s="3">
        <v>44043</v>
      </c>
      <c r="S1063">
        <v>60</v>
      </c>
      <c r="T1063">
        <v>110</v>
      </c>
      <c r="U1063">
        <v>70</v>
      </c>
      <c r="V1063">
        <v>7</v>
      </c>
      <c r="W1063">
        <v>0</v>
      </c>
      <c r="X1063">
        <v>0</v>
      </c>
      <c r="Y1063" s="48">
        <f t="shared" si="32"/>
        <v>83.333333333333329</v>
      </c>
      <c r="Z1063">
        <v>260</v>
      </c>
      <c r="AA1063">
        <f t="shared" si="33"/>
        <v>1</v>
      </c>
    </row>
    <row r="1064" spans="1:27" x14ac:dyDescent="0.25">
      <c r="A1064">
        <v>260</v>
      </c>
      <c r="B1064">
        <v>0.74</v>
      </c>
      <c r="C1064">
        <v>290</v>
      </c>
      <c r="E1064" t="s">
        <v>26</v>
      </c>
      <c r="F1064">
        <v>1.24</v>
      </c>
      <c r="G1064">
        <v>750</v>
      </c>
      <c r="H1064">
        <v>20.5</v>
      </c>
      <c r="I1064">
        <v>7.8</v>
      </c>
      <c r="K1064">
        <v>57.6</v>
      </c>
      <c r="L1064">
        <v>22.2</v>
      </c>
      <c r="M1064">
        <v>27.5</v>
      </c>
      <c r="N1064">
        <v>0.5</v>
      </c>
      <c r="O1064">
        <v>0.45</v>
      </c>
      <c r="P1064">
        <v>7.37</v>
      </c>
      <c r="Q1064">
        <v>75</v>
      </c>
      <c r="R1064" s="3">
        <v>44047</v>
      </c>
      <c r="S1064">
        <v>18</v>
      </c>
      <c r="T1064">
        <v>145</v>
      </c>
      <c r="U1064">
        <v>92</v>
      </c>
      <c r="V1064">
        <v>78</v>
      </c>
      <c r="W1064">
        <v>15</v>
      </c>
      <c r="X1064">
        <v>36.5</v>
      </c>
      <c r="Y1064" s="48">
        <f t="shared" si="32"/>
        <v>109.66666666666667</v>
      </c>
      <c r="Z1064">
        <v>260</v>
      </c>
      <c r="AA1064">
        <f t="shared" si="33"/>
        <v>1</v>
      </c>
    </row>
    <row r="1065" spans="1:27" x14ac:dyDescent="0.25">
      <c r="A1065">
        <v>260</v>
      </c>
      <c r="B1065">
        <v>0.98</v>
      </c>
      <c r="C1065">
        <v>344</v>
      </c>
      <c r="D1065">
        <v>315</v>
      </c>
      <c r="E1065" t="s">
        <v>26</v>
      </c>
      <c r="F1065">
        <v>1.49</v>
      </c>
      <c r="G1065">
        <v>683</v>
      </c>
      <c r="H1065">
        <v>25.5</v>
      </c>
      <c r="I1065">
        <v>6.6</v>
      </c>
      <c r="K1065">
        <v>79.599999999999994</v>
      </c>
      <c r="L1065">
        <v>30.8</v>
      </c>
      <c r="M1065">
        <v>45.3</v>
      </c>
      <c r="N1065">
        <v>0.21</v>
      </c>
      <c r="O1065">
        <v>0.79</v>
      </c>
      <c r="P1065">
        <v>7.44</v>
      </c>
      <c r="Q1065">
        <v>75</v>
      </c>
      <c r="R1065" s="3">
        <v>44049</v>
      </c>
      <c r="S1065">
        <v>24</v>
      </c>
      <c r="T1065">
        <v>147</v>
      </c>
      <c r="U1065">
        <v>90</v>
      </c>
      <c r="V1065">
        <v>86</v>
      </c>
      <c r="W1065">
        <v>15</v>
      </c>
      <c r="X1065">
        <v>36.700000000000003</v>
      </c>
      <c r="Y1065" s="48">
        <f t="shared" si="32"/>
        <v>109</v>
      </c>
      <c r="Z1065">
        <v>260</v>
      </c>
      <c r="AA1065">
        <f t="shared" si="33"/>
        <v>1</v>
      </c>
    </row>
    <row r="1066" spans="1:27" x14ac:dyDescent="0.25">
      <c r="A1066">
        <v>260</v>
      </c>
      <c r="B1066">
        <v>1.81</v>
      </c>
      <c r="C1066">
        <v>367</v>
      </c>
      <c r="E1066" t="s">
        <v>26</v>
      </c>
      <c r="I1066">
        <v>8.8000000000000007</v>
      </c>
      <c r="J1066">
        <v>0.28000000000000003</v>
      </c>
      <c r="K1066">
        <v>57.9</v>
      </c>
      <c r="L1066">
        <v>49.1</v>
      </c>
      <c r="M1066">
        <v>32.299999999999997</v>
      </c>
      <c r="N1066">
        <v>0.21</v>
      </c>
      <c r="O1066">
        <v>0.78</v>
      </c>
      <c r="P1066">
        <v>7.33</v>
      </c>
      <c r="Q1066">
        <v>75</v>
      </c>
      <c r="R1066" s="3">
        <v>44051</v>
      </c>
      <c r="S1066">
        <v>22</v>
      </c>
      <c r="T1066">
        <v>131</v>
      </c>
      <c r="U1066">
        <v>51</v>
      </c>
      <c r="V1066">
        <v>66</v>
      </c>
      <c r="W1066">
        <v>0</v>
      </c>
      <c r="X1066">
        <v>36</v>
      </c>
      <c r="Y1066" s="48">
        <f t="shared" si="32"/>
        <v>77.666666666666671</v>
      </c>
      <c r="Z1066">
        <v>260</v>
      </c>
      <c r="AA1066">
        <f t="shared" si="33"/>
        <v>1</v>
      </c>
    </row>
    <row r="1067" spans="1:27" x14ac:dyDescent="0.25">
      <c r="A1067">
        <v>260</v>
      </c>
      <c r="B1067">
        <v>1.86</v>
      </c>
      <c r="C1067">
        <v>299</v>
      </c>
      <c r="E1067" t="s">
        <v>26</v>
      </c>
      <c r="I1067">
        <v>9.6</v>
      </c>
      <c r="K1067">
        <v>81.099999999999994</v>
      </c>
      <c r="L1067">
        <v>71.5</v>
      </c>
      <c r="M1067">
        <v>48.7</v>
      </c>
      <c r="N1067">
        <v>0.21</v>
      </c>
      <c r="O1067">
        <v>0.82</v>
      </c>
      <c r="P1067">
        <v>7.2</v>
      </c>
      <c r="Q1067">
        <v>75</v>
      </c>
      <c r="R1067" s="3">
        <v>44053</v>
      </c>
      <c r="S1067">
        <v>16</v>
      </c>
      <c r="T1067">
        <v>138</v>
      </c>
      <c r="U1067">
        <v>79</v>
      </c>
      <c r="V1067">
        <v>70</v>
      </c>
      <c r="W1067">
        <v>0</v>
      </c>
      <c r="X1067">
        <v>0</v>
      </c>
      <c r="Y1067" s="48">
        <f t="shared" si="32"/>
        <v>98.666666666666671</v>
      </c>
      <c r="Z1067">
        <v>260</v>
      </c>
      <c r="AA1067">
        <f t="shared" si="33"/>
        <v>1</v>
      </c>
    </row>
    <row r="1068" spans="1:27" x14ac:dyDescent="0.25">
      <c r="A1068">
        <v>260</v>
      </c>
      <c r="B1068">
        <v>2.4700000000000002</v>
      </c>
      <c r="C1068">
        <v>237</v>
      </c>
      <c r="E1068" t="s">
        <v>26</v>
      </c>
      <c r="I1068">
        <v>12.2</v>
      </c>
      <c r="K1068">
        <v>75</v>
      </c>
      <c r="L1068">
        <v>67.3</v>
      </c>
      <c r="M1068">
        <v>45.5</v>
      </c>
      <c r="N1068">
        <v>0.21</v>
      </c>
      <c r="O1068">
        <v>0.81</v>
      </c>
      <c r="P1068">
        <v>7.31</v>
      </c>
      <c r="Q1068">
        <v>75</v>
      </c>
      <c r="R1068" s="3">
        <v>44055</v>
      </c>
      <c r="S1068">
        <v>20</v>
      </c>
      <c r="T1068">
        <v>120</v>
      </c>
      <c r="U1068">
        <v>70</v>
      </c>
      <c r="V1068">
        <v>55</v>
      </c>
      <c r="W1068">
        <v>3</v>
      </c>
      <c r="X1068">
        <v>36.5</v>
      </c>
      <c r="Y1068" s="48">
        <f t="shared" si="32"/>
        <v>86.666666666666671</v>
      </c>
      <c r="Z1068">
        <v>260</v>
      </c>
      <c r="AA1068">
        <f t="shared" si="33"/>
        <v>1</v>
      </c>
    </row>
    <row r="1069" spans="1:27" x14ac:dyDescent="0.25">
      <c r="A1069">
        <v>260</v>
      </c>
      <c r="B1069">
        <v>2.88</v>
      </c>
      <c r="C1069">
        <v>217</v>
      </c>
      <c r="D1069">
        <v>315</v>
      </c>
      <c r="E1069" t="s">
        <v>26</v>
      </c>
      <c r="F1069">
        <v>2.08</v>
      </c>
      <c r="G1069">
        <v>1175</v>
      </c>
      <c r="H1069">
        <v>37</v>
      </c>
      <c r="I1069">
        <v>16.2</v>
      </c>
      <c r="J1069">
        <v>0.46</v>
      </c>
      <c r="K1069">
        <v>69</v>
      </c>
      <c r="L1069">
        <v>44.7</v>
      </c>
      <c r="M1069">
        <v>41.2</v>
      </c>
      <c r="N1069">
        <v>0.21</v>
      </c>
      <c r="O1069">
        <v>0.96</v>
      </c>
      <c r="P1069">
        <v>7.38</v>
      </c>
      <c r="Q1069">
        <v>75</v>
      </c>
      <c r="R1069" s="3">
        <v>44057</v>
      </c>
      <c r="S1069">
        <v>20</v>
      </c>
      <c r="T1069">
        <v>114</v>
      </c>
      <c r="U1069">
        <v>63</v>
      </c>
      <c r="V1069">
        <v>72</v>
      </c>
      <c r="W1069">
        <v>3</v>
      </c>
      <c r="X1069">
        <v>37</v>
      </c>
      <c r="Y1069" s="48">
        <f t="shared" si="32"/>
        <v>80</v>
      </c>
      <c r="Z1069">
        <v>260</v>
      </c>
      <c r="AA1069">
        <f t="shared" si="33"/>
        <v>0</v>
      </c>
    </row>
    <row r="1070" spans="1:27" x14ac:dyDescent="0.25">
      <c r="A1070">
        <v>288</v>
      </c>
      <c r="B1070">
        <v>1.1100000000000001</v>
      </c>
      <c r="C1070">
        <v>237</v>
      </c>
      <c r="D1070">
        <v>404</v>
      </c>
      <c r="E1070" t="s">
        <v>26</v>
      </c>
      <c r="F1070">
        <v>1.29</v>
      </c>
      <c r="G1070">
        <v>1493</v>
      </c>
      <c r="H1070">
        <v>8.6999999999999993</v>
      </c>
      <c r="I1070">
        <v>25.9</v>
      </c>
      <c r="J1070">
        <v>0.56000000000000005</v>
      </c>
      <c r="K1070">
        <v>88.5</v>
      </c>
      <c r="L1070">
        <v>33</v>
      </c>
      <c r="M1070">
        <v>68.099999999999994</v>
      </c>
      <c r="N1070">
        <v>0.21</v>
      </c>
      <c r="P1070">
        <v>7.36</v>
      </c>
      <c r="Q1070">
        <v>78</v>
      </c>
      <c r="R1070" s="3">
        <v>44036</v>
      </c>
      <c r="S1070">
        <v>20</v>
      </c>
      <c r="T1070">
        <v>120</v>
      </c>
      <c r="U1070">
        <v>60</v>
      </c>
      <c r="V1070">
        <v>74</v>
      </c>
      <c r="W1070">
        <v>15</v>
      </c>
      <c r="X1070">
        <v>37</v>
      </c>
      <c r="Y1070" s="48">
        <f t="shared" si="32"/>
        <v>80</v>
      </c>
      <c r="Z1070">
        <v>288</v>
      </c>
      <c r="AA1070">
        <f t="shared" si="33"/>
        <v>1</v>
      </c>
    </row>
    <row r="1071" spans="1:27" x14ac:dyDescent="0.25">
      <c r="A1071">
        <v>288</v>
      </c>
      <c r="B1071">
        <v>0.45</v>
      </c>
      <c r="C1071">
        <v>288</v>
      </c>
      <c r="D1071">
        <v>415</v>
      </c>
      <c r="E1071" t="s">
        <v>26</v>
      </c>
      <c r="F1071">
        <v>2.93</v>
      </c>
      <c r="G1071">
        <v>1817</v>
      </c>
      <c r="I1071">
        <v>21.5</v>
      </c>
      <c r="K1071">
        <v>83.2</v>
      </c>
      <c r="L1071">
        <v>33.6</v>
      </c>
      <c r="M1071">
        <v>52.4</v>
      </c>
      <c r="N1071">
        <v>0.21</v>
      </c>
      <c r="O1071">
        <v>0.84</v>
      </c>
      <c r="P1071">
        <v>7.39</v>
      </c>
      <c r="Q1071">
        <v>78</v>
      </c>
      <c r="R1071" s="3">
        <v>44039</v>
      </c>
      <c r="S1071">
        <v>19</v>
      </c>
      <c r="T1071">
        <v>169</v>
      </c>
      <c r="U1071">
        <v>89</v>
      </c>
      <c r="V1071">
        <v>68</v>
      </c>
      <c r="W1071">
        <v>15</v>
      </c>
      <c r="X1071">
        <v>35.799999999999997</v>
      </c>
      <c r="Y1071" s="48">
        <f t="shared" si="32"/>
        <v>115.66666666666667</v>
      </c>
      <c r="Z1071">
        <v>288</v>
      </c>
      <c r="AA1071">
        <f t="shared" si="33"/>
        <v>1</v>
      </c>
    </row>
    <row r="1072" spans="1:27" x14ac:dyDescent="0.25">
      <c r="A1072">
        <v>288</v>
      </c>
      <c r="B1072">
        <v>0.53</v>
      </c>
      <c r="C1072">
        <v>174</v>
      </c>
      <c r="D1072">
        <v>341</v>
      </c>
      <c r="E1072" t="s">
        <v>26</v>
      </c>
      <c r="F1072">
        <v>5.67</v>
      </c>
      <c r="G1072">
        <v>1460</v>
      </c>
      <c r="H1072">
        <v>8.4</v>
      </c>
      <c r="J1072">
        <v>0.47</v>
      </c>
      <c r="K1072">
        <v>87.3</v>
      </c>
      <c r="L1072">
        <v>36.700000000000003</v>
      </c>
      <c r="M1072">
        <v>53.5</v>
      </c>
      <c r="N1072">
        <v>0.21</v>
      </c>
      <c r="P1072">
        <v>7.4</v>
      </c>
      <c r="Q1072">
        <v>78</v>
      </c>
      <c r="R1072" s="3">
        <v>44043</v>
      </c>
      <c r="S1072">
        <v>24</v>
      </c>
      <c r="T1072">
        <v>128</v>
      </c>
      <c r="U1072">
        <v>70</v>
      </c>
      <c r="V1072">
        <v>68</v>
      </c>
      <c r="W1072">
        <v>15</v>
      </c>
      <c r="X1072">
        <v>36</v>
      </c>
      <c r="Y1072" s="48">
        <f t="shared" si="32"/>
        <v>89.333333333333329</v>
      </c>
      <c r="Z1072">
        <v>288</v>
      </c>
      <c r="AA1072">
        <f t="shared" si="33"/>
        <v>1</v>
      </c>
    </row>
    <row r="1073" spans="1:27" x14ac:dyDescent="0.25">
      <c r="A1073">
        <v>288</v>
      </c>
      <c r="B1073">
        <v>0.92</v>
      </c>
      <c r="C1073">
        <v>218</v>
      </c>
      <c r="D1073">
        <v>334</v>
      </c>
      <c r="E1073" t="s">
        <v>26</v>
      </c>
      <c r="F1073">
        <v>3.66</v>
      </c>
      <c r="G1073">
        <v>1403</v>
      </c>
      <c r="H1073">
        <v>10</v>
      </c>
      <c r="I1073">
        <v>25.2</v>
      </c>
      <c r="J1073">
        <v>0.35</v>
      </c>
      <c r="K1073">
        <v>88.1</v>
      </c>
      <c r="L1073">
        <v>42</v>
      </c>
      <c r="M1073">
        <v>60.3</v>
      </c>
      <c r="N1073">
        <v>0.21</v>
      </c>
      <c r="O1073">
        <v>0.81</v>
      </c>
      <c r="P1073">
        <v>7.36</v>
      </c>
      <c r="Q1073">
        <v>78</v>
      </c>
      <c r="R1073" s="3">
        <v>44047</v>
      </c>
      <c r="S1073">
        <v>18</v>
      </c>
      <c r="T1073">
        <v>134</v>
      </c>
      <c r="U1073">
        <v>74</v>
      </c>
      <c r="V1073">
        <v>88</v>
      </c>
      <c r="W1073">
        <v>15</v>
      </c>
      <c r="X1073">
        <v>37</v>
      </c>
      <c r="Y1073" s="48">
        <f t="shared" si="32"/>
        <v>94</v>
      </c>
      <c r="Z1073">
        <v>288</v>
      </c>
      <c r="AA1073">
        <f t="shared" si="33"/>
        <v>0</v>
      </c>
    </row>
    <row r="1074" spans="1:27" x14ac:dyDescent="0.25">
      <c r="A1074">
        <v>288</v>
      </c>
      <c r="B1074">
        <v>0.3</v>
      </c>
      <c r="C1074">
        <v>233</v>
      </c>
      <c r="D1074">
        <v>321</v>
      </c>
      <c r="E1074" t="s">
        <v>26</v>
      </c>
      <c r="F1074">
        <v>11</v>
      </c>
      <c r="G1074">
        <v>1252</v>
      </c>
      <c r="I1074">
        <v>19.7</v>
      </c>
      <c r="J1074">
        <v>0.3</v>
      </c>
      <c r="K1074">
        <v>82.2</v>
      </c>
      <c r="L1074">
        <v>36.700000000000003</v>
      </c>
      <c r="M1074">
        <v>47.2</v>
      </c>
      <c r="N1074">
        <v>0.21</v>
      </c>
      <c r="O1074">
        <v>0.72</v>
      </c>
      <c r="P1074">
        <v>7.42</v>
      </c>
      <c r="Q1074">
        <v>78</v>
      </c>
      <c r="R1074" s="3">
        <v>44048</v>
      </c>
      <c r="S1074">
        <v>18</v>
      </c>
      <c r="T1074">
        <v>130</v>
      </c>
      <c r="U1074">
        <v>80</v>
      </c>
      <c r="V1074">
        <v>72</v>
      </c>
      <c r="W1074">
        <v>15</v>
      </c>
      <c r="X1074">
        <v>36.5</v>
      </c>
      <c r="Y1074" s="48">
        <f t="shared" si="32"/>
        <v>96.666666666666671</v>
      </c>
      <c r="Z1074">
        <v>288</v>
      </c>
      <c r="AA1074">
        <f t="shared" si="33"/>
        <v>1</v>
      </c>
    </row>
    <row r="1075" spans="1:27" x14ac:dyDescent="0.25">
      <c r="A1075">
        <v>288</v>
      </c>
      <c r="B1075">
        <v>0.49</v>
      </c>
      <c r="C1075">
        <v>265</v>
      </c>
      <c r="E1075" t="s">
        <v>26</v>
      </c>
      <c r="F1075">
        <v>3.11</v>
      </c>
      <c r="G1075">
        <v>1189</v>
      </c>
      <c r="H1075">
        <v>9.3000000000000007</v>
      </c>
      <c r="J1075">
        <v>0.38</v>
      </c>
      <c r="K1075">
        <v>95.5</v>
      </c>
      <c r="L1075">
        <v>35.5</v>
      </c>
      <c r="M1075">
        <v>79.2</v>
      </c>
      <c r="N1075">
        <v>0.21</v>
      </c>
      <c r="P1075">
        <v>7.42</v>
      </c>
      <c r="Q1075">
        <v>78</v>
      </c>
      <c r="R1075" s="3">
        <v>44049</v>
      </c>
      <c r="S1075">
        <v>18</v>
      </c>
      <c r="T1075">
        <v>130</v>
      </c>
      <c r="U1075">
        <v>64</v>
      </c>
      <c r="V1075">
        <v>74</v>
      </c>
      <c r="W1075">
        <v>15</v>
      </c>
      <c r="X1075">
        <v>37</v>
      </c>
      <c r="Y1075" s="48">
        <f t="shared" si="32"/>
        <v>86</v>
      </c>
      <c r="Z1075">
        <v>288</v>
      </c>
      <c r="AA1075">
        <f t="shared" si="33"/>
        <v>1</v>
      </c>
    </row>
    <row r="1076" spans="1:27" x14ac:dyDescent="0.25">
      <c r="A1076">
        <v>303</v>
      </c>
      <c r="B1076">
        <v>0.25</v>
      </c>
      <c r="C1076">
        <v>307</v>
      </c>
      <c r="D1076">
        <v>478</v>
      </c>
      <c r="E1076" t="s">
        <v>26</v>
      </c>
      <c r="F1076">
        <v>1.28</v>
      </c>
      <c r="G1076">
        <v>1387</v>
      </c>
      <c r="H1076">
        <v>11.3</v>
      </c>
      <c r="I1076">
        <v>8.3000000000000007</v>
      </c>
      <c r="J1076">
        <v>0.3</v>
      </c>
      <c r="K1076">
        <v>69.5</v>
      </c>
      <c r="L1076">
        <v>33.9</v>
      </c>
      <c r="M1076">
        <v>35.5</v>
      </c>
      <c r="N1076">
        <v>0.21</v>
      </c>
      <c r="O1076">
        <v>0.7</v>
      </c>
      <c r="P1076">
        <v>7.38</v>
      </c>
      <c r="Q1076">
        <v>67</v>
      </c>
      <c r="R1076" s="3">
        <v>44321</v>
      </c>
      <c r="S1076">
        <v>19</v>
      </c>
      <c r="T1076">
        <v>142</v>
      </c>
      <c r="U1076">
        <v>84</v>
      </c>
      <c r="V1076">
        <v>83</v>
      </c>
      <c r="W1076">
        <v>15</v>
      </c>
      <c r="Y1076" s="48">
        <f t="shared" si="32"/>
        <v>103.33333333333333</v>
      </c>
      <c r="Z1076">
        <v>303</v>
      </c>
      <c r="AA1076">
        <f t="shared" si="33"/>
        <v>1</v>
      </c>
    </row>
    <row r="1077" spans="1:27" x14ac:dyDescent="0.25">
      <c r="A1077">
        <v>303</v>
      </c>
      <c r="B1077">
        <v>0.28000000000000003</v>
      </c>
      <c r="C1077">
        <v>171</v>
      </c>
      <c r="E1077" t="s">
        <v>26</v>
      </c>
      <c r="I1077">
        <v>24.4</v>
      </c>
      <c r="K1077">
        <v>97.2</v>
      </c>
      <c r="L1077">
        <v>47.8</v>
      </c>
      <c r="M1077">
        <v>115.7</v>
      </c>
      <c r="N1077">
        <v>0.21</v>
      </c>
      <c r="O1077">
        <v>2.0699999999999998</v>
      </c>
      <c r="P1077">
        <v>7.09</v>
      </c>
      <c r="Q1077">
        <v>67</v>
      </c>
      <c r="R1077" s="3">
        <v>44323</v>
      </c>
      <c r="S1077">
        <v>19</v>
      </c>
      <c r="T1077">
        <v>146</v>
      </c>
      <c r="U1077">
        <v>90</v>
      </c>
      <c r="V1077">
        <v>123</v>
      </c>
      <c r="W1077">
        <v>3</v>
      </c>
      <c r="Y1077" s="48">
        <f t="shared" si="32"/>
        <v>108.66666666666667</v>
      </c>
      <c r="Z1077">
        <v>303</v>
      </c>
      <c r="AA1077">
        <f t="shared" si="33"/>
        <v>1</v>
      </c>
    </row>
    <row r="1078" spans="1:27" x14ac:dyDescent="0.25">
      <c r="A1078">
        <v>303</v>
      </c>
      <c r="B1078">
        <v>0.48</v>
      </c>
      <c r="C1078">
        <v>162</v>
      </c>
      <c r="E1078" t="s">
        <v>26</v>
      </c>
      <c r="I1078">
        <v>23.6</v>
      </c>
      <c r="K1078">
        <v>98.8</v>
      </c>
      <c r="L1078">
        <v>36.299999999999997</v>
      </c>
      <c r="M1078">
        <v>173.7</v>
      </c>
      <c r="N1078">
        <v>0.21</v>
      </c>
      <c r="O1078">
        <v>1.82</v>
      </c>
      <c r="P1078">
        <v>7</v>
      </c>
      <c r="Q1078">
        <v>67</v>
      </c>
      <c r="R1078" s="3">
        <v>44325</v>
      </c>
      <c r="S1078">
        <v>22</v>
      </c>
      <c r="T1078">
        <v>106</v>
      </c>
      <c r="U1078">
        <v>52</v>
      </c>
      <c r="V1078">
        <v>70</v>
      </c>
      <c r="W1078">
        <v>3</v>
      </c>
      <c r="Y1078" s="48">
        <f t="shared" si="32"/>
        <v>70</v>
      </c>
      <c r="Z1078">
        <v>303</v>
      </c>
      <c r="AA1078">
        <f t="shared" si="33"/>
        <v>1</v>
      </c>
    </row>
    <row r="1079" spans="1:27" x14ac:dyDescent="0.25">
      <c r="A1079">
        <v>309</v>
      </c>
      <c r="B1079">
        <v>0.28000000000000003</v>
      </c>
      <c r="C1079">
        <v>181</v>
      </c>
      <c r="D1079">
        <v>470</v>
      </c>
      <c r="E1079" t="s">
        <v>26</v>
      </c>
      <c r="F1079">
        <v>1.56</v>
      </c>
      <c r="G1079">
        <v>933</v>
      </c>
      <c r="H1079">
        <v>10.8</v>
      </c>
      <c r="I1079">
        <v>22.4</v>
      </c>
      <c r="K1079">
        <v>86</v>
      </c>
      <c r="L1079">
        <v>25.9</v>
      </c>
      <c r="M1079">
        <v>51.5</v>
      </c>
      <c r="N1079">
        <v>0.21</v>
      </c>
      <c r="O1079">
        <v>1.0900000000000001</v>
      </c>
      <c r="P1079">
        <v>7.44</v>
      </c>
      <c r="Q1079">
        <v>77</v>
      </c>
      <c r="R1079" s="3">
        <v>44300</v>
      </c>
      <c r="S1079">
        <v>24</v>
      </c>
      <c r="T1079">
        <v>118</v>
      </c>
      <c r="U1079">
        <v>72</v>
      </c>
      <c r="V1079">
        <v>80</v>
      </c>
      <c r="W1079">
        <v>15</v>
      </c>
      <c r="X1079">
        <v>35.5</v>
      </c>
      <c r="Y1079" s="48">
        <f t="shared" si="32"/>
        <v>87.333333333333329</v>
      </c>
      <c r="Z1079">
        <v>309</v>
      </c>
      <c r="AA1079">
        <f t="shared" si="33"/>
        <v>1</v>
      </c>
    </row>
    <row r="1080" spans="1:27" x14ac:dyDescent="0.25">
      <c r="A1080">
        <v>309</v>
      </c>
      <c r="B1080">
        <v>0.67</v>
      </c>
      <c r="C1080">
        <v>170</v>
      </c>
      <c r="E1080" t="s">
        <v>26</v>
      </c>
      <c r="I1080">
        <v>23.8</v>
      </c>
      <c r="K1080">
        <v>88.8</v>
      </c>
      <c r="L1080">
        <v>15.4</v>
      </c>
      <c r="M1080">
        <v>53.5</v>
      </c>
      <c r="N1080">
        <v>0.21</v>
      </c>
      <c r="O1080">
        <v>1.1599999999999999</v>
      </c>
      <c r="P1080">
        <v>7.47</v>
      </c>
      <c r="Q1080">
        <v>77</v>
      </c>
      <c r="R1080" s="3">
        <v>44302</v>
      </c>
      <c r="S1080">
        <v>30</v>
      </c>
      <c r="T1080">
        <v>115</v>
      </c>
      <c r="U1080">
        <v>70</v>
      </c>
      <c r="V1080">
        <v>90</v>
      </c>
      <c r="W1080">
        <v>15</v>
      </c>
      <c r="X1080">
        <v>35</v>
      </c>
      <c r="Y1080" s="48">
        <f t="shared" si="32"/>
        <v>85</v>
      </c>
      <c r="Z1080">
        <v>309</v>
      </c>
      <c r="AA1080">
        <f t="shared" si="33"/>
        <v>1</v>
      </c>
    </row>
    <row r="1081" spans="1:27" x14ac:dyDescent="0.25">
      <c r="A1081">
        <v>309</v>
      </c>
      <c r="B1081">
        <v>0.46</v>
      </c>
      <c r="C1081">
        <v>184</v>
      </c>
      <c r="E1081" t="s">
        <v>26</v>
      </c>
      <c r="I1081">
        <v>27.5</v>
      </c>
      <c r="K1081">
        <v>83.1</v>
      </c>
      <c r="L1081">
        <v>27.5</v>
      </c>
      <c r="M1081">
        <v>46.3</v>
      </c>
      <c r="N1081">
        <v>0.21</v>
      </c>
      <c r="O1081">
        <v>1.32</v>
      </c>
      <c r="P1081">
        <v>7.48</v>
      </c>
      <c r="Q1081">
        <v>77</v>
      </c>
      <c r="R1081" s="3">
        <v>44303</v>
      </c>
      <c r="S1081">
        <v>18</v>
      </c>
      <c r="T1081">
        <v>102</v>
      </c>
      <c r="U1081">
        <v>65</v>
      </c>
      <c r="V1081">
        <v>83</v>
      </c>
      <c r="W1081">
        <v>15</v>
      </c>
      <c r="X1081">
        <v>35.1</v>
      </c>
      <c r="Y1081" s="48">
        <f t="shared" si="32"/>
        <v>77.333333333333329</v>
      </c>
      <c r="Z1081">
        <v>309</v>
      </c>
      <c r="AA1081">
        <f t="shared" si="33"/>
        <v>1</v>
      </c>
    </row>
    <row r="1082" spans="1:27" x14ac:dyDescent="0.25">
      <c r="A1082">
        <v>309</v>
      </c>
      <c r="B1082">
        <v>0.3</v>
      </c>
      <c r="C1082">
        <v>192</v>
      </c>
      <c r="E1082" t="s">
        <v>26</v>
      </c>
      <c r="I1082">
        <v>38.4</v>
      </c>
      <c r="K1082">
        <v>91.8</v>
      </c>
      <c r="L1082">
        <v>31.5</v>
      </c>
      <c r="M1082">
        <v>62.9</v>
      </c>
      <c r="N1082">
        <v>0.21</v>
      </c>
      <c r="O1082">
        <v>1.32</v>
      </c>
      <c r="P1082">
        <v>7.46</v>
      </c>
      <c r="Q1082">
        <v>77</v>
      </c>
      <c r="R1082" s="3">
        <v>44303</v>
      </c>
      <c r="S1082">
        <v>26</v>
      </c>
      <c r="T1082">
        <v>97</v>
      </c>
      <c r="U1082">
        <v>63</v>
      </c>
      <c r="V1082">
        <v>67</v>
      </c>
      <c r="W1082">
        <v>15</v>
      </c>
      <c r="X1082">
        <v>35.200000000000003</v>
      </c>
      <c r="Y1082" s="48">
        <f t="shared" si="32"/>
        <v>74.333333333333329</v>
      </c>
      <c r="Z1082">
        <v>309</v>
      </c>
      <c r="AA1082">
        <f t="shared" si="33"/>
        <v>1</v>
      </c>
    </row>
    <row r="1083" spans="1:27" x14ac:dyDescent="0.25">
      <c r="A1083">
        <v>309</v>
      </c>
      <c r="B1083">
        <v>0.35</v>
      </c>
      <c r="C1083">
        <v>212</v>
      </c>
      <c r="D1083">
        <v>395</v>
      </c>
      <c r="E1083" t="s">
        <v>26</v>
      </c>
      <c r="F1083">
        <v>3.3</v>
      </c>
      <c r="G1083">
        <v>2158</v>
      </c>
      <c r="H1083">
        <v>74.8</v>
      </c>
      <c r="I1083">
        <v>63.7</v>
      </c>
      <c r="K1083">
        <v>91.1</v>
      </c>
      <c r="L1083">
        <v>28.1</v>
      </c>
      <c r="M1083">
        <v>65.7</v>
      </c>
      <c r="N1083">
        <v>0.21</v>
      </c>
      <c r="O1083">
        <v>1.8</v>
      </c>
      <c r="P1083">
        <v>7.37</v>
      </c>
      <c r="Q1083">
        <v>77</v>
      </c>
      <c r="R1083" s="3">
        <v>44305</v>
      </c>
      <c r="S1083">
        <v>22</v>
      </c>
      <c r="T1083">
        <v>121</v>
      </c>
      <c r="U1083">
        <v>77</v>
      </c>
      <c r="V1083">
        <v>100</v>
      </c>
      <c r="W1083">
        <v>15</v>
      </c>
      <c r="X1083">
        <v>35</v>
      </c>
      <c r="Y1083" s="48">
        <f t="shared" si="32"/>
        <v>91.666666666666671</v>
      </c>
      <c r="Z1083">
        <v>309</v>
      </c>
      <c r="AA1083">
        <f t="shared" si="33"/>
        <v>1</v>
      </c>
    </row>
    <row r="1084" spans="1:27" x14ac:dyDescent="0.25">
      <c r="A1084">
        <v>311</v>
      </c>
      <c r="B1084">
        <v>0.69</v>
      </c>
      <c r="C1084">
        <v>308</v>
      </c>
      <c r="D1084">
        <v>601</v>
      </c>
      <c r="E1084" t="s">
        <v>26</v>
      </c>
      <c r="F1084">
        <v>11</v>
      </c>
      <c r="G1084">
        <v>1479</v>
      </c>
      <c r="H1084">
        <v>103.4</v>
      </c>
      <c r="I1084">
        <v>24.2</v>
      </c>
      <c r="J1084">
        <v>0.93</v>
      </c>
      <c r="K1084">
        <v>92.1</v>
      </c>
      <c r="L1084">
        <v>28.2</v>
      </c>
      <c r="M1084">
        <v>61</v>
      </c>
      <c r="N1084">
        <v>0.21</v>
      </c>
      <c r="O1084">
        <v>1.04</v>
      </c>
      <c r="P1084">
        <v>7.47</v>
      </c>
      <c r="Q1084">
        <v>54</v>
      </c>
      <c r="R1084" s="3">
        <v>44300</v>
      </c>
      <c r="S1084">
        <v>24</v>
      </c>
      <c r="T1084">
        <v>135</v>
      </c>
      <c r="U1084">
        <v>85</v>
      </c>
      <c r="V1084">
        <v>76</v>
      </c>
      <c r="W1084">
        <v>15</v>
      </c>
      <c r="X1084">
        <v>35.4</v>
      </c>
      <c r="Y1084" s="48">
        <f t="shared" si="32"/>
        <v>101.66666666666667</v>
      </c>
      <c r="Z1084">
        <v>311</v>
      </c>
      <c r="AA1084">
        <f t="shared" si="33"/>
        <v>0</v>
      </c>
    </row>
    <row r="1085" spans="1:27" x14ac:dyDescent="0.25">
      <c r="A1085">
        <v>311</v>
      </c>
      <c r="B1085">
        <v>0.6</v>
      </c>
      <c r="C1085">
        <v>394</v>
      </c>
      <c r="D1085">
        <v>466</v>
      </c>
      <c r="E1085" t="s">
        <v>26</v>
      </c>
      <c r="G1085">
        <v>1440</v>
      </c>
      <c r="H1085">
        <v>21.3</v>
      </c>
      <c r="I1085">
        <v>25.4</v>
      </c>
      <c r="J1085">
        <v>0.53</v>
      </c>
      <c r="K1085">
        <v>79.599999999999994</v>
      </c>
      <c r="L1085">
        <v>33.4</v>
      </c>
      <c r="M1085">
        <v>47.1</v>
      </c>
      <c r="N1085">
        <v>0.21</v>
      </c>
      <c r="O1085">
        <v>0.78</v>
      </c>
      <c r="P1085">
        <v>7.42</v>
      </c>
      <c r="Q1085">
        <v>54</v>
      </c>
      <c r="R1085" s="3">
        <v>44301</v>
      </c>
      <c r="S1085">
        <v>22</v>
      </c>
      <c r="T1085">
        <v>105</v>
      </c>
      <c r="U1085">
        <v>64</v>
      </c>
      <c r="V1085">
        <v>76</v>
      </c>
      <c r="W1085">
        <v>15</v>
      </c>
      <c r="X1085">
        <v>35</v>
      </c>
      <c r="Y1085" s="48">
        <f t="shared" si="32"/>
        <v>77.666666666666671</v>
      </c>
      <c r="Z1085">
        <v>311</v>
      </c>
      <c r="AA1085">
        <f t="shared" si="33"/>
        <v>1</v>
      </c>
    </row>
    <row r="1086" spans="1:27" x14ac:dyDescent="0.25">
      <c r="A1086">
        <v>311</v>
      </c>
      <c r="B1086">
        <v>0.98</v>
      </c>
      <c r="C1086">
        <v>485</v>
      </c>
      <c r="D1086">
        <v>407</v>
      </c>
      <c r="E1086" t="s">
        <v>26</v>
      </c>
      <c r="I1086">
        <v>19.8</v>
      </c>
      <c r="K1086">
        <v>84</v>
      </c>
      <c r="L1086">
        <v>33.6</v>
      </c>
      <c r="M1086">
        <v>49.3</v>
      </c>
      <c r="N1086">
        <v>0.21</v>
      </c>
      <c r="O1086">
        <v>0.78</v>
      </c>
      <c r="P1086">
        <v>7.44</v>
      </c>
      <c r="Q1086">
        <v>54</v>
      </c>
      <c r="R1086" s="3">
        <v>44303</v>
      </c>
      <c r="S1086">
        <v>20</v>
      </c>
      <c r="T1086">
        <v>132</v>
      </c>
      <c r="U1086">
        <v>56</v>
      </c>
      <c r="V1086">
        <v>96</v>
      </c>
      <c r="W1086">
        <v>15</v>
      </c>
      <c r="X1086">
        <v>36</v>
      </c>
      <c r="Y1086" s="48">
        <f t="shared" si="32"/>
        <v>81.333333333333329</v>
      </c>
      <c r="Z1086">
        <v>311</v>
      </c>
      <c r="AA1086">
        <f t="shared" si="33"/>
        <v>1</v>
      </c>
    </row>
    <row r="1087" spans="1:27" x14ac:dyDescent="0.25">
      <c r="A1087">
        <v>311</v>
      </c>
      <c r="B1087">
        <v>0.98</v>
      </c>
      <c r="C1087">
        <v>508</v>
      </c>
      <c r="E1087" t="s">
        <v>26</v>
      </c>
      <c r="I1087">
        <v>23.9</v>
      </c>
      <c r="K1087">
        <v>93</v>
      </c>
      <c r="L1087">
        <v>37.5</v>
      </c>
      <c r="M1087">
        <v>66.400000000000006</v>
      </c>
      <c r="N1087">
        <v>0.21</v>
      </c>
      <c r="O1087">
        <v>0.78</v>
      </c>
      <c r="P1087">
        <v>7.39</v>
      </c>
      <c r="Q1087">
        <v>54</v>
      </c>
      <c r="R1087" s="3">
        <v>44303</v>
      </c>
      <c r="S1087">
        <v>20</v>
      </c>
      <c r="T1087">
        <v>132</v>
      </c>
      <c r="U1087">
        <v>56</v>
      </c>
      <c r="V1087">
        <v>96</v>
      </c>
      <c r="W1087">
        <v>15</v>
      </c>
      <c r="X1087">
        <v>36.1</v>
      </c>
      <c r="Y1087" s="48">
        <f t="shared" si="32"/>
        <v>81.333333333333329</v>
      </c>
      <c r="Z1087">
        <v>311</v>
      </c>
      <c r="AA1087">
        <f t="shared" si="33"/>
        <v>1</v>
      </c>
    </row>
    <row r="1088" spans="1:27" x14ac:dyDescent="0.25">
      <c r="A1088">
        <v>311</v>
      </c>
      <c r="B1088">
        <v>0.84</v>
      </c>
      <c r="C1088">
        <v>589</v>
      </c>
      <c r="E1088" t="s">
        <v>26</v>
      </c>
      <c r="I1088">
        <v>24.3</v>
      </c>
      <c r="K1088">
        <v>82.1</v>
      </c>
      <c r="L1088">
        <v>40.1</v>
      </c>
      <c r="M1088">
        <v>49.6</v>
      </c>
      <c r="N1088">
        <v>0.21</v>
      </c>
      <c r="O1088">
        <v>0.79</v>
      </c>
      <c r="P1088">
        <v>7.36</v>
      </c>
      <c r="Q1088">
        <v>54</v>
      </c>
      <c r="R1088" s="3">
        <v>44305</v>
      </c>
      <c r="S1088">
        <v>19</v>
      </c>
      <c r="T1088">
        <v>106</v>
      </c>
      <c r="U1088">
        <v>66</v>
      </c>
      <c r="V1088">
        <v>50</v>
      </c>
      <c r="W1088">
        <v>0</v>
      </c>
      <c r="X1088">
        <v>35.4</v>
      </c>
      <c r="Y1088" s="48">
        <f t="shared" si="32"/>
        <v>79.333333333333329</v>
      </c>
      <c r="Z1088">
        <v>311</v>
      </c>
      <c r="AA1088">
        <f t="shared" si="33"/>
        <v>1</v>
      </c>
    </row>
    <row r="1089" spans="1:27" x14ac:dyDescent="0.25">
      <c r="A1089">
        <v>311</v>
      </c>
      <c r="B1089">
        <v>0.83</v>
      </c>
      <c r="C1089">
        <v>611</v>
      </c>
      <c r="E1089" t="s">
        <v>26</v>
      </c>
      <c r="I1089">
        <v>19.899999999999999</v>
      </c>
      <c r="K1089">
        <v>89.5</v>
      </c>
      <c r="L1089">
        <v>37.5</v>
      </c>
      <c r="M1089">
        <v>62.5</v>
      </c>
      <c r="N1089">
        <v>0.21</v>
      </c>
      <c r="O1089">
        <v>0.79</v>
      </c>
      <c r="P1089">
        <v>7.37</v>
      </c>
      <c r="Q1089">
        <v>54</v>
      </c>
      <c r="R1089" s="3">
        <v>44305</v>
      </c>
      <c r="S1089">
        <v>17</v>
      </c>
      <c r="T1089">
        <v>140</v>
      </c>
      <c r="U1089">
        <v>80</v>
      </c>
      <c r="V1089">
        <v>50</v>
      </c>
      <c r="W1089">
        <v>0</v>
      </c>
      <c r="X1089">
        <v>35.5</v>
      </c>
      <c r="Y1089" s="48">
        <f t="shared" si="32"/>
        <v>100</v>
      </c>
      <c r="Z1089">
        <v>311</v>
      </c>
      <c r="AA1089">
        <f t="shared" si="33"/>
        <v>1</v>
      </c>
    </row>
    <row r="1090" spans="1:27" x14ac:dyDescent="0.25">
      <c r="A1090">
        <v>311</v>
      </c>
      <c r="B1090">
        <v>0.74</v>
      </c>
      <c r="C1090">
        <v>648</v>
      </c>
      <c r="E1090" t="s">
        <v>26</v>
      </c>
      <c r="I1090">
        <v>22.9</v>
      </c>
      <c r="K1090">
        <v>87.2</v>
      </c>
      <c r="L1090">
        <v>43.4</v>
      </c>
      <c r="M1090">
        <v>58.3</v>
      </c>
      <c r="N1090">
        <v>0.21</v>
      </c>
      <c r="O1090">
        <v>0.77</v>
      </c>
      <c r="P1090">
        <v>7.36</v>
      </c>
      <c r="Q1090">
        <v>54</v>
      </c>
      <c r="R1090" s="3">
        <v>44307</v>
      </c>
      <c r="S1090">
        <v>13</v>
      </c>
      <c r="T1090">
        <v>130</v>
      </c>
      <c r="U1090">
        <v>80</v>
      </c>
      <c r="V1090">
        <v>45</v>
      </c>
      <c r="W1090">
        <v>15</v>
      </c>
      <c r="X1090">
        <v>36</v>
      </c>
      <c r="Y1090" s="48">
        <f t="shared" ref="Y1090:Y1153" si="34">IF(OR(T1090="",U1090=""),"",(T1090+(2*U1090))/3)</f>
        <v>96.666666666666671</v>
      </c>
      <c r="Z1090">
        <v>311</v>
      </c>
      <c r="AA1090">
        <f t="shared" ref="AA1090:AA1153" si="35">IF(A1090="",0,IF(COUNTIF(B1090:Y1090,"")&gt;0,1,0))</f>
        <v>1</v>
      </c>
    </row>
    <row r="1091" spans="1:27" x14ac:dyDescent="0.25">
      <c r="A1091">
        <v>311</v>
      </c>
      <c r="B1091">
        <v>0.81</v>
      </c>
      <c r="C1091">
        <v>635</v>
      </c>
      <c r="E1091" t="s">
        <v>26</v>
      </c>
      <c r="G1091">
        <v>1120</v>
      </c>
      <c r="I1091">
        <v>25</v>
      </c>
      <c r="K1091">
        <v>87.6</v>
      </c>
      <c r="L1091">
        <v>39.5</v>
      </c>
      <c r="M1091">
        <v>54.3</v>
      </c>
      <c r="N1091">
        <v>0.21</v>
      </c>
      <c r="O1091">
        <v>0.79</v>
      </c>
      <c r="P1091">
        <v>7.41</v>
      </c>
      <c r="Q1091">
        <v>54</v>
      </c>
      <c r="R1091" s="3">
        <v>44307</v>
      </c>
      <c r="S1091">
        <v>20</v>
      </c>
      <c r="T1091">
        <v>110</v>
      </c>
      <c r="U1091">
        <v>60</v>
      </c>
      <c r="V1091">
        <v>80</v>
      </c>
      <c r="W1091">
        <v>0</v>
      </c>
      <c r="X1091">
        <v>36.1</v>
      </c>
      <c r="Y1091" s="48">
        <f t="shared" si="34"/>
        <v>76.666666666666671</v>
      </c>
      <c r="Z1091">
        <v>311</v>
      </c>
      <c r="AA1091">
        <f t="shared" si="35"/>
        <v>1</v>
      </c>
    </row>
    <row r="1092" spans="1:27" x14ac:dyDescent="0.25">
      <c r="A1092">
        <v>311</v>
      </c>
      <c r="B1092">
        <v>0.76</v>
      </c>
      <c r="C1092">
        <v>639</v>
      </c>
      <c r="D1092">
        <v>340</v>
      </c>
      <c r="E1092" t="s">
        <v>26</v>
      </c>
      <c r="F1092">
        <v>2.68</v>
      </c>
      <c r="I1092">
        <v>25.6</v>
      </c>
      <c r="K1092">
        <v>0</v>
      </c>
      <c r="L1092">
        <v>13.7</v>
      </c>
      <c r="M1092">
        <v>61.2</v>
      </c>
      <c r="N1092">
        <v>0.21</v>
      </c>
      <c r="O1092">
        <v>0.84</v>
      </c>
      <c r="P1092">
        <v>7.47</v>
      </c>
      <c r="Q1092">
        <v>54</v>
      </c>
      <c r="R1092" s="3">
        <v>44309</v>
      </c>
      <c r="S1092">
        <v>20</v>
      </c>
      <c r="T1092">
        <v>131</v>
      </c>
      <c r="U1092">
        <v>83</v>
      </c>
      <c r="V1092">
        <v>65</v>
      </c>
      <c r="W1092">
        <v>0</v>
      </c>
      <c r="X1092">
        <v>34.799999999999997</v>
      </c>
      <c r="Y1092" s="48">
        <f t="shared" si="34"/>
        <v>99</v>
      </c>
      <c r="Z1092">
        <v>311</v>
      </c>
      <c r="AA1092">
        <f t="shared" si="35"/>
        <v>1</v>
      </c>
    </row>
    <row r="1093" spans="1:27" x14ac:dyDescent="0.25">
      <c r="A1093">
        <v>312</v>
      </c>
      <c r="B1093">
        <v>2.02</v>
      </c>
      <c r="C1093">
        <v>202</v>
      </c>
      <c r="D1093">
        <v>273</v>
      </c>
      <c r="E1093" t="s">
        <v>26</v>
      </c>
      <c r="G1093">
        <v>826</v>
      </c>
      <c r="H1093">
        <v>3</v>
      </c>
      <c r="I1093">
        <v>11.6</v>
      </c>
      <c r="J1093">
        <v>0.3</v>
      </c>
      <c r="K1093">
        <v>96.7</v>
      </c>
      <c r="L1093">
        <v>30.3</v>
      </c>
      <c r="M1093">
        <v>80</v>
      </c>
      <c r="N1093">
        <v>0.21</v>
      </c>
      <c r="O1093">
        <v>0.66</v>
      </c>
      <c r="P1093">
        <v>7.47</v>
      </c>
      <c r="Q1093">
        <v>40</v>
      </c>
      <c r="R1093" s="3">
        <v>44292</v>
      </c>
      <c r="S1093">
        <v>22</v>
      </c>
      <c r="T1093">
        <v>135</v>
      </c>
      <c r="U1093">
        <v>85</v>
      </c>
      <c r="V1093">
        <v>105</v>
      </c>
      <c r="W1093">
        <v>15</v>
      </c>
      <c r="Y1093" s="48">
        <f t="shared" si="34"/>
        <v>101.66666666666667</v>
      </c>
      <c r="Z1093">
        <v>312</v>
      </c>
      <c r="AA1093">
        <f t="shared" si="35"/>
        <v>1</v>
      </c>
    </row>
    <row r="1094" spans="1:27" x14ac:dyDescent="0.25">
      <c r="A1094">
        <v>312</v>
      </c>
      <c r="B1094">
        <v>2.1</v>
      </c>
      <c r="C1094">
        <v>391</v>
      </c>
      <c r="E1094" t="s">
        <v>26</v>
      </c>
      <c r="F1094">
        <v>0.72</v>
      </c>
      <c r="G1094">
        <v>1808</v>
      </c>
      <c r="H1094">
        <v>3.3</v>
      </c>
      <c r="I1094">
        <v>8.8000000000000007</v>
      </c>
      <c r="J1094">
        <v>0.53</v>
      </c>
      <c r="O1094">
        <v>0.45</v>
      </c>
      <c r="Q1094">
        <v>40</v>
      </c>
      <c r="R1094" s="3">
        <v>44298</v>
      </c>
      <c r="S1094">
        <v>20</v>
      </c>
      <c r="T1094">
        <v>151</v>
      </c>
      <c r="U1094">
        <v>85</v>
      </c>
      <c r="V1094">
        <v>76</v>
      </c>
      <c r="W1094">
        <v>15</v>
      </c>
      <c r="X1094">
        <v>38</v>
      </c>
      <c r="Y1094" s="48">
        <f t="shared" si="34"/>
        <v>107</v>
      </c>
      <c r="Z1094">
        <v>312</v>
      </c>
      <c r="AA1094">
        <f t="shared" si="35"/>
        <v>1</v>
      </c>
    </row>
    <row r="1095" spans="1:27" x14ac:dyDescent="0.25">
      <c r="A1095">
        <v>312</v>
      </c>
      <c r="B1095">
        <v>1.35</v>
      </c>
      <c r="C1095">
        <v>419</v>
      </c>
      <c r="E1095" t="s">
        <v>26</v>
      </c>
      <c r="G1095">
        <v>1817</v>
      </c>
      <c r="H1095">
        <v>5.3</v>
      </c>
      <c r="I1095">
        <v>10.7</v>
      </c>
      <c r="J1095">
        <v>0.5</v>
      </c>
      <c r="K1095">
        <v>68.3</v>
      </c>
      <c r="L1095">
        <v>46.2</v>
      </c>
      <c r="M1095">
        <v>37.799999999999997</v>
      </c>
      <c r="N1095">
        <v>0.21</v>
      </c>
      <c r="O1095">
        <v>0.48</v>
      </c>
      <c r="P1095">
        <v>7.37</v>
      </c>
      <c r="Q1095">
        <v>40</v>
      </c>
      <c r="R1095" s="3">
        <v>44299</v>
      </c>
      <c r="S1095">
        <v>18</v>
      </c>
      <c r="T1095">
        <v>128</v>
      </c>
      <c r="U1095">
        <v>73</v>
      </c>
      <c r="V1095">
        <v>86</v>
      </c>
      <c r="W1095">
        <v>0</v>
      </c>
      <c r="X1095">
        <v>35</v>
      </c>
      <c r="Y1095" s="48">
        <f t="shared" si="34"/>
        <v>91.333333333333329</v>
      </c>
      <c r="Z1095">
        <v>312</v>
      </c>
      <c r="AA1095">
        <f t="shared" si="35"/>
        <v>1</v>
      </c>
    </row>
    <row r="1096" spans="1:27" x14ac:dyDescent="0.25">
      <c r="A1096">
        <v>312</v>
      </c>
      <c r="B1096">
        <v>2.93</v>
      </c>
      <c r="C1096">
        <v>395</v>
      </c>
      <c r="D1096">
        <v>372</v>
      </c>
      <c r="E1096" t="s">
        <v>26</v>
      </c>
      <c r="F1096">
        <v>0.64</v>
      </c>
      <c r="G1096">
        <v>1501</v>
      </c>
      <c r="H1096">
        <v>5.8</v>
      </c>
      <c r="I1096">
        <v>12</v>
      </c>
      <c r="J1096">
        <v>0.35</v>
      </c>
      <c r="K1096">
        <v>94.4</v>
      </c>
      <c r="L1096">
        <v>42.3</v>
      </c>
      <c r="M1096">
        <v>68.2</v>
      </c>
      <c r="N1096">
        <v>0.21</v>
      </c>
      <c r="O1096">
        <v>0.48</v>
      </c>
      <c r="P1096">
        <v>7.39</v>
      </c>
      <c r="Q1096">
        <v>40</v>
      </c>
      <c r="R1096" s="3">
        <v>44299</v>
      </c>
      <c r="S1096">
        <v>18</v>
      </c>
      <c r="T1096">
        <v>128</v>
      </c>
      <c r="U1096">
        <v>73</v>
      </c>
      <c r="V1096">
        <v>86</v>
      </c>
      <c r="W1096">
        <v>0</v>
      </c>
      <c r="X1096">
        <v>36</v>
      </c>
      <c r="Y1096" s="48">
        <f t="shared" si="34"/>
        <v>91.333333333333329</v>
      </c>
      <c r="Z1096">
        <v>312</v>
      </c>
      <c r="AA1096">
        <f t="shared" si="35"/>
        <v>0</v>
      </c>
    </row>
    <row r="1097" spans="1:27" x14ac:dyDescent="0.25">
      <c r="A1097">
        <v>312</v>
      </c>
      <c r="B1097">
        <v>1.84</v>
      </c>
      <c r="C1097">
        <v>487</v>
      </c>
      <c r="D1097">
        <v>435</v>
      </c>
      <c r="E1097" t="s">
        <v>26</v>
      </c>
      <c r="F1097">
        <v>0.53</v>
      </c>
      <c r="G1097">
        <v>1326</v>
      </c>
      <c r="H1097">
        <v>4.8</v>
      </c>
      <c r="I1097">
        <v>12.2</v>
      </c>
      <c r="J1097">
        <v>0.43</v>
      </c>
      <c r="K1097">
        <v>80.3</v>
      </c>
      <c r="L1097">
        <v>59.2</v>
      </c>
      <c r="M1097">
        <v>47.2</v>
      </c>
      <c r="N1097">
        <v>0.21</v>
      </c>
      <c r="O1097">
        <v>0.41</v>
      </c>
      <c r="P1097">
        <v>7.34</v>
      </c>
      <c r="Q1097">
        <v>40</v>
      </c>
      <c r="R1097" s="3">
        <v>44301</v>
      </c>
      <c r="S1097">
        <v>19</v>
      </c>
      <c r="T1097">
        <v>149</v>
      </c>
      <c r="U1097">
        <v>79</v>
      </c>
      <c r="V1097">
        <v>86</v>
      </c>
      <c r="W1097">
        <v>15</v>
      </c>
      <c r="X1097">
        <v>38.200000000000003</v>
      </c>
      <c r="Y1097" s="48">
        <f t="shared" si="34"/>
        <v>102.33333333333333</v>
      </c>
      <c r="Z1097">
        <v>312</v>
      </c>
      <c r="AA1097">
        <f t="shared" si="35"/>
        <v>0</v>
      </c>
    </row>
    <row r="1098" spans="1:27" x14ac:dyDescent="0.25">
      <c r="A1098">
        <v>312</v>
      </c>
      <c r="B1098">
        <v>1.89</v>
      </c>
      <c r="C1098">
        <v>654</v>
      </c>
      <c r="D1098">
        <v>368</v>
      </c>
      <c r="E1098" t="s">
        <v>26</v>
      </c>
      <c r="F1098">
        <v>0.34</v>
      </c>
      <c r="G1098">
        <v>969</v>
      </c>
      <c r="H1098">
        <v>20</v>
      </c>
      <c r="I1098">
        <v>10.7</v>
      </c>
      <c r="J1098">
        <v>0.42</v>
      </c>
      <c r="K1098">
        <v>80.900000000000006</v>
      </c>
      <c r="L1098">
        <v>59.2</v>
      </c>
      <c r="M1098">
        <v>47.6</v>
      </c>
      <c r="N1098">
        <v>0.21</v>
      </c>
      <c r="O1098">
        <v>0.45</v>
      </c>
      <c r="P1098">
        <v>7.38</v>
      </c>
      <c r="Q1098">
        <v>40</v>
      </c>
      <c r="R1098" s="3">
        <v>44303</v>
      </c>
      <c r="S1098">
        <v>21</v>
      </c>
      <c r="T1098">
        <v>131</v>
      </c>
      <c r="U1098">
        <v>66</v>
      </c>
      <c r="V1098">
        <v>70</v>
      </c>
      <c r="W1098">
        <v>0</v>
      </c>
      <c r="X1098">
        <v>35.9</v>
      </c>
      <c r="Y1098" s="48">
        <f t="shared" si="34"/>
        <v>87.666666666666671</v>
      </c>
      <c r="Z1098">
        <v>312</v>
      </c>
      <c r="AA1098">
        <f t="shared" si="35"/>
        <v>0</v>
      </c>
    </row>
    <row r="1099" spans="1:27" x14ac:dyDescent="0.25">
      <c r="A1099">
        <v>312</v>
      </c>
      <c r="B1099">
        <v>2.36</v>
      </c>
      <c r="C1099">
        <v>657</v>
      </c>
      <c r="D1099">
        <v>392</v>
      </c>
      <c r="E1099" t="s">
        <v>26</v>
      </c>
      <c r="F1099">
        <v>0.42</v>
      </c>
      <c r="G1099">
        <v>848</v>
      </c>
      <c r="H1099">
        <v>10.199999999999999</v>
      </c>
      <c r="I1099">
        <v>19.8</v>
      </c>
      <c r="J1099">
        <v>0.42</v>
      </c>
      <c r="K1099">
        <v>62.4</v>
      </c>
      <c r="L1099">
        <v>79.400000000000006</v>
      </c>
      <c r="M1099">
        <v>38.700000000000003</v>
      </c>
      <c r="N1099">
        <v>0.21</v>
      </c>
      <c r="O1099">
        <v>0.45</v>
      </c>
      <c r="P1099">
        <v>7.29</v>
      </c>
      <c r="Q1099">
        <v>40</v>
      </c>
      <c r="R1099" s="3">
        <v>44305</v>
      </c>
      <c r="S1099">
        <v>13</v>
      </c>
      <c r="T1099">
        <v>130</v>
      </c>
      <c r="U1099">
        <v>68</v>
      </c>
      <c r="V1099">
        <v>68</v>
      </c>
      <c r="W1099">
        <v>0</v>
      </c>
      <c r="X1099">
        <v>36.700000000000003</v>
      </c>
      <c r="Y1099" s="48">
        <f t="shared" si="34"/>
        <v>88.666666666666671</v>
      </c>
      <c r="Z1099">
        <v>312</v>
      </c>
      <c r="AA1099">
        <f t="shared" si="35"/>
        <v>0</v>
      </c>
    </row>
    <row r="1100" spans="1:27" x14ac:dyDescent="0.25">
      <c r="A1100">
        <v>312</v>
      </c>
      <c r="B1100">
        <v>2.7</v>
      </c>
      <c r="C1100">
        <v>648</v>
      </c>
      <c r="E1100" t="s">
        <v>26</v>
      </c>
      <c r="I1100">
        <v>18.600000000000001</v>
      </c>
      <c r="J1100">
        <v>0.49</v>
      </c>
      <c r="K1100">
        <v>88.9</v>
      </c>
      <c r="L1100">
        <v>80.8</v>
      </c>
      <c r="M1100">
        <v>61.7</v>
      </c>
      <c r="N1100">
        <v>0.35</v>
      </c>
      <c r="O1100">
        <v>0.46</v>
      </c>
      <c r="P1100">
        <v>7.33</v>
      </c>
      <c r="Q1100">
        <v>40</v>
      </c>
      <c r="R1100" s="3">
        <v>44305</v>
      </c>
      <c r="S1100">
        <v>16</v>
      </c>
      <c r="T1100">
        <v>112</v>
      </c>
      <c r="U1100">
        <v>89</v>
      </c>
      <c r="V1100">
        <v>56</v>
      </c>
      <c r="W1100">
        <v>0</v>
      </c>
      <c r="X1100">
        <v>36.799999999999997</v>
      </c>
      <c r="Y1100" s="48">
        <f t="shared" si="34"/>
        <v>96.666666666666671</v>
      </c>
      <c r="Z1100">
        <v>312</v>
      </c>
      <c r="AA1100">
        <f t="shared" si="35"/>
        <v>1</v>
      </c>
    </row>
    <row r="1101" spans="1:27" x14ac:dyDescent="0.25">
      <c r="A1101">
        <v>312</v>
      </c>
      <c r="B1101">
        <v>2.5</v>
      </c>
      <c r="C1101">
        <v>504</v>
      </c>
      <c r="E1101" t="s">
        <v>26</v>
      </c>
      <c r="I1101">
        <v>19.899999999999999</v>
      </c>
      <c r="J1101">
        <v>0.47</v>
      </c>
      <c r="K1101">
        <v>90</v>
      </c>
      <c r="L1101">
        <v>55.1</v>
      </c>
      <c r="M1101">
        <v>58.8</v>
      </c>
      <c r="N1101">
        <v>0.21</v>
      </c>
      <c r="O1101">
        <v>0.43</v>
      </c>
      <c r="P1101">
        <v>7.43</v>
      </c>
      <c r="Q1101">
        <v>40</v>
      </c>
      <c r="R1101" s="3">
        <v>44307</v>
      </c>
      <c r="S1101">
        <v>17</v>
      </c>
      <c r="T1101">
        <v>109</v>
      </c>
      <c r="U1101">
        <v>60</v>
      </c>
      <c r="V1101">
        <v>75</v>
      </c>
      <c r="W1101">
        <v>0</v>
      </c>
      <c r="X1101">
        <v>35</v>
      </c>
      <c r="Y1101" s="48">
        <f t="shared" si="34"/>
        <v>76.333333333333329</v>
      </c>
      <c r="Z1101">
        <v>312</v>
      </c>
      <c r="AA1101">
        <f t="shared" si="35"/>
        <v>1</v>
      </c>
    </row>
    <row r="1102" spans="1:27" x14ac:dyDescent="0.25">
      <c r="A1102">
        <v>312</v>
      </c>
      <c r="B1102">
        <v>2.92</v>
      </c>
      <c r="C1102">
        <v>368</v>
      </c>
      <c r="D1102">
        <v>246</v>
      </c>
      <c r="E1102" t="s">
        <v>26</v>
      </c>
      <c r="I1102">
        <v>22.9</v>
      </c>
      <c r="K1102">
        <v>94.3</v>
      </c>
      <c r="L1102">
        <v>59.2</v>
      </c>
      <c r="M1102">
        <v>65.2</v>
      </c>
      <c r="N1102">
        <v>0.21</v>
      </c>
      <c r="O1102">
        <v>0.52</v>
      </c>
      <c r="P1102">
        <v>7.43</v>
      </c>
      <c r="Q1102">
        <v>40</v>
      </c>
      <c r="R1102" s="3">
        <v>44307</v>
      </c>
      <c r="S1102">
        <v>20</v>
      </c>
      <c r="T1102">
        <v>100</v>
      </c>
      <c r="U1102">
        <v>60</v>
      </c>
      <c r="V1102">
        <v>80</v>
      </c>
      <c r="W1102">
        <v>3</v>
      </c>
      <c r="X1102">
        <v>36</v>
      </c>
      <c r="Y1102" s="48">
        <f t="shared" si="34"/>
        <v>73.333333333333329</v>
      </c>
      <c r="Z1102">
        <v>312</v>
      </c>
      <c r="AA1102">
        <f t="shared" si="35"/>
        <v>1</v>
      </c>
    </row>
    <row r="1103" spans="1:27" x14ac:dyDescent="0.25">
      <c r="A1103">
        <v>312</v>
      </c>
      <c r="B1103">
        <v>2.0099999999999998</v>
      </c>
      <c r="C1103">
        <v>425</v>
      </c>
      <c r="D1103">
        <v>327</v>
      </c>
      <c r="E1103" t="s">
        <v>26</v>
      </c>
      <c r="F1103">
        <v>0.6</v>
      </c>
      <c r="G1103">
        <v>726</v>
      </c>
      <c r="H1103">
        <v>50.8</v>
      </c>
      <c r="I1103">
        <v>18.2</v>
      </c>
      <c r="J1103">
        <v>0.41</v>
      </c>
      <c r="K1103">
        <v>68.2</v>
      </c>
      <c r="L1103">
        <v>60.4</v>
      </c>
      <c r="M1103">
        <v>41.3</v>
      </c>
      <c r="N1103">
        <v>0.21</v>
      </c>
      <c r="O1103">
        <v>0.47</v>
      </c>
      <c r="P1103">
        <v>7.37</v>
      </c>
      <c r="Q1103">
        <v>40</v>
      </c>
      <c r="R1103" s="3">
        <v>44309</v>
      </c>
      <c r="S1103">
        <v>20</v>
      </c>
      <c r="T1103">
        <v>117</v>
      </c>
      <c r="U1103">
        <v>61</v>
      </c>
      <c r="V1103">
        <v>93</v>
      </c>
      <c r="W1103">
        <v>15</v>
      </c>
      <c r="X1103">
        <v>38</v>
      </c>
      <c r="Y1103" s="48">
        <f t="shared" si="34"/>
        <v>79.666666666666671</v>
      </c>
      <c r="Z1103">
        <v>312</v>
      </c>
      <c r="AA1103">
        <f t="shared" si="35"/>
        <v>0</v>
      </c>
    </row>
    <row r="1104" spans="1:27" x14ac:dyDescent="0.25">
      <c r="A1104">
        <v>312</v>
      </c>
      <c r="B1104">
        <v>2.3199999999999998</v>
      </c>
      <c r="C1104">
        <v>405</v>
      </c>
      <c r="D1104">
        <v>299</v>
      </c>
      <c r="E1104" t="s">
        <v>26</v>
      </c>
      <c r="I1104">
        <v>21.2</v>
      </c>
      <c r="K1104">
        <v>94.1</v>
      </c>
      <c r="L1104">
        <v>48.3</v>
      </c>
      <c r="M1104">
        <v>72.8</v>
      </c>
      <c r="N1104">
        <v>0.21</v>
      </c>
      <c r="O1104">
        <v>0.5</v>
      </c>
      <c r="P1104">
        <v>7.38</v>
      </c>
      <c r="Q1104">
        <v>40</v>
      </c>
      <c r="R1104" s="3">
        <v>44309</v>
      </c>
      <c r="S1104">
        <v>20</v>
      </c>
      <c r="T1104">
        <v>138</v>
      </c>
      <c r="U1104">
        <v>95</v>
      </c>
      <c r="V1104">
        <v>95</v>
      </c>
      <c r="W1104">
        <v>14</v>
      </c>
      <c r="X1104">
        <v>37.700000000000003</v>
      </c>
      <c r="Y1104" s="48">
        <f t="shared" si="34"/>
        <v>109.33333333333333</v>
      </c>
      <c r="Z1104">
        <v>312</v>
      </c>
      <c r="AA1104">
        <f t="shared" si="35"/>
        <v>1</v>
      </c>
    </row>
    <row r="1105" spans="1:27" x14ac:dyDescent="0.25">
      <c r="A1105">
        <v>312</v>
      </c>
      <c r="B1105">
        <v>3.8</v>
      </c>
      <c r="C1105">
        <v>423</v>
      </c>
      <c r="E1105" t="s">
        <v>26</v>
      </c>
      <c r="G1105">
        <v>740</v>
      </c>
      <c r="I1105">
        <v>22.4</v>
      </c>
      <c r="K1105">
        <v>93.1</v>
      </c>
      <c r="L1105">
        <v>42.4</v>
      </c>
      <c r="M1105">
        <v>58.7</v>
      </c>
      <c r="N1105">
        <v>0.21</v>
      </c>
      <c r="O1105">
        <v>0.43</v>
      </c>
      <c r="P1105">
        <v>7.39</v>
      </c>
      <c r="Q1105">
        <v>40</v>
      </c>
      <c r="R1105" s="3">
        <v>44311</v>
      </c>
      <c r="S1105">
        <v>16</v>
      </c>
      <c r="T1105">
        <v>102</v>
      </c>
      <c r="U1105">
        <v>62</v>
      </c>
      <c r="V1105">
        <v>92</v>
      </c>
      <c r="W1105">
        <v>14</v>
      </c>
      <c r="X1105">
        <v>33</v>
      </c>
      <c r="Y1105" s="48">
        <f t="shared" si="34"/>
        <v>75.333333333333329</v>
      </c>
      <c r="Z1105">
        <v>312</v>
      </c>
      <c r="AA1105">
        <f t="shared" si="35"/>
        <v>1</v>
      </c>
    </row>
    <row r="1106" spans="1:27" x14ac:dyDescent="0.25">
      <c r="A1106">
        <v>312</v>
      </c>
      <c r="B1106">
        <v>4.18</v>
      </c>
      <c r="C1106">
        <v>411</v>
      </c>
      <c r="E1106" t="s">
        <v>26</v>
      </c>
      <c r="I1106">
        <v>25.4</v>
      </c>
      <c r="K1106">
        <v>87.6</v>
      </c>
      <c r="L1106">
        <v>50.5</v>
      </c>
      <c r="M1106">
        <v>56.6</v>
      </c>
      <c r="N1106">
        <v>0.21</v>
      </c>
      <c r="O1106">
        <v>0.45</v>
      </c>
      <c r="P1106">
        <v>7.35</v>
      </c>
      <c r="Q1106">
        <v>40</v>
      </c>
      <c r="R1106" s="3">
        <v>44311</v>
      </c>
      <c r="S1106">
        <v>16</v>
      </c>
      <c r="T1106">
        <v>135</v>
      </c>
      <c r="U1106">
        <v>75</v>
      </c>
      <c r="V1106">
        <v>96</v>
      </c>
      <c r="W1106">
        <v>0</v>
      </c>
      <c r="X1106">
        <v>35.4</v>
      </c>
      <c r="Y1106" s="48">
        <f t="shared" si="34"/>
        <v>95</v>
      </c>
      <c r="Z1106">
        <v>312</v>
      </c>
      <c r="AA1106">
        <f t="shared" si="35"/>
        <v>1</v>
      </c>
    </row>
    <row r="1107" spans="1:27" x14ac:dyDescent="0.25">
      <c r="A1107">
        <v>313</v>
      </c>
      <c r="B1107">
        <v>0.65</v>
      </c>
      <c r="C1107">
        <v>267</v>
      </c>
      <c r="D1107">
        <v>662</v>
      </c>
      <c r="E1107" t="s">
        <v>26</v>
      </c>
      <c r="G1107">
        <v>7267</v>
      </c>
      <c r="H1107">
        <v>14.8</v>
      </c>
      <c r="I1107">
        <v>21.6</v>
      </c>
      <c r="J1107">
        <v>1.0900000000000001</v>
      </c>
      <c r="K1107">
        <v>84.3</v>
      </c>
      <c r="L1107">
        <v>55.2</v>
      </c>
      <c r="M1107">
        <v>49.6</v>
      </c>
      <c r="N1107">
        <v>0.85</v>
      </c>
      <c r="O1107">
        <v>0.83</v>
      </c>
      <c r="P1107">
        <v>7.42</v>
      </c>
      <c r="Q1107">
        <v>41</v>
      </c>
      <c r="R1107" s="3">
        <v>44309</v>
      </c>
      <c r="S1107">
        <v>17</v>
      </c>
      <c r="T1107">
        <v>100</v>
      </c>
      <c r="U1107">
        <v>69</v>
      </c>
      <c r="V1107">
        <v>82</v>
      </c>
      <c r="W1107">
        <v>15</v>
      </c>
      <c r="X1107">
        <v>34</v>
      </c>
      <c r="Y1107" s="48">
        <f t="shared" si="34"/>
        <v>79.333333333333329</v>
      </c>
      <c r="Z1107">
        <v>313</v>
      </c>
      <c r="AA1107">
        <f t="shared" si="35"/>
        <v>1</v>
      </c>
    </row>
    <row r="1108" spans="1:27" x14ac:dyDescent="0.25">
      <c r="A1108">
        <v>313</v>
      </c>
      <c r="B1108">
        <v>0.99</v>
      </c>
      <c r="C1108">
        <v>443</v>
      </c>
      <c r="E1108" t="s">
        <v>26</v>
      </c>
      <c r="I1108">
        <v>14.8</v>
      </c>
      <c r="K1108">
        <v>91.9</v>
      </c>
      <c r="L1108">
        <v>45.4</v>
      </c>
      <c r="M1108">
        <v>52.5</v>
      </c>
      <c r="N1108">
        <v>0.21</v>
      </c>
      <c r="O1108">
        <v>0.93</v>
      </c>
      <c r="P1108">
        <v>7.5</v>
      </c>
      <c r="Q1108">
        <v>41</v>
      </c>
      <c r="R1108" s="3">
        <v>44311</v>
      </c>
      <c r="S1108">
        <v>20</v>
      </c>
      <c r="T1108">
        <v>110</v>
      </c>
      <c r="U1108">
        <v>60</v>
      </c>
      <c r="V1108">
        <v>80</v>
      </c>
      <c r="W1108">
        <v>15</v>
      </c>
      <c r="X1108">
        <v>36</v>
      </c>
      <c r="Y1108" s="48">
        <f t="shared" si="34"/>
        <v>76.666666666666671</v>
      </c>
      <c r="Z1108">
        <v>313</v>
      </c>
      <c r="AA1108">
        <f t="shared" si="35"/>
        <v>1</v>
      </c>
    </row>
    <row r="1109" spans="1:27" x14ac:dyDescent="0.25">
      <c r="A1109">
        <v>313</v>
      </c>
      <c r="B1109">
        <v>21.7</v>
      </c>
      <c r="C1109">
        <v>538</v>
      </c>
      <c r="E1109" t="s">
        <v>26</v>
      </c>
      <c r="I1109">
        <v>18</v>
      </c>
      <c r="K1109">
        <v>87.1</v>
      </c>
      <c r="L1109">
        <v>38.799999999999997</v>
      </c>
      <c r="M1109">
        <v>53.7</v>
      </c>
      <c r="N1109">
        <v>0.4</v>
      </c>
      <c r="O1109">
        <v>0.73</v>
      </c>
      <c r="P1109">
        <v>7.46</v>
      </c>
      <c r="Q1109">
        <v>41</v>
      </c>
      <c r="R1109" s="3">
        <v>44313</v>
      </c>
      <c r="S1109">
        <v>20</v>
      </c>
      <c r="T1109">
        <v>118</v>
      </c>
      <c r="U1109">
        <v>78</v>
      </c>
      <c r="V1109">
        <v>66</v>
      </c>
      <c r="W1109">
        <v>15</v>
      </c>
      <c r="X1109">
        <v>35.700000000000003</v>
      </c>
      <c r="Y1109" s="48">
        <f t="shared" si="34"/>
        <v>91.333333333333329</v>
      </c>
      <c r="Z1109">
        <v>313</v>
      </c>
      <c r="AA1109">
        <f t="shared" si="35"/>
        <v>1</v>
      </c>
    </row>
    <row r="1110" spans="1:27" x14ac:dyDescent="0.25">
      <c r="A1110">
        <v>316</v>
      </c>
      <c r="B1110">
        <v>0.97</v>
      </c>
      <c r="C1110">
        <v>238</v>
      </c>
      <c r="E1110" t="s">
        <v>26</v>
      </c>
      <c r="F1110">
        <v>1.49</v>
      </c>
      <c r="G1110">
        <v>1782</v>
      </c>
      <c r="H1110">
        <v>5.7</v>
      </c>
      <c r="I1110">
        <v>9.6</v>
      </c>
      <c r="J1110">
        <v>0.51</v>
      </c>
      <c r="K1110">
        <v>86.9</v>
      </c>
      <c r="L1110">
        <v>33.9</v>
      </c>
      <c r="M1110">
        <v>51.8</v>
      </c>
      <c r="N1110">
        <v>0.21</v>
      </c>
      <c r="O1110">
        <v>0.64</v>
      </c>
      <c r="P1110">
        <v>7.44</v>
      </c>
      <c r="Q1110">
        <v>65</v>
      </c>
      <c r="R1110" s="3">
        <v>44325</v>
      </c>
      <c r="S1110">
        <v>26</v>
      </c>
      <c r="T1110">
        <v>143</v>
      </c>
      <c r="U1110">
        <v>71</v>
      </c>
      <c r="V1110">
        <v>79</v>
      </c>
      <c r="W1110">
        <v>0</v>
      </c>
      <c r="X1110">
        <v>37.9</v>
      </c>
      <c r="Y1110" s="48">
        <f t="shared" si="34"/>
        <v>95</v>
      </c>
      <c r="Z1110">
        <v>316</v>
      </c>
      <c r="AA1110">
        <f t="shared" si="35"/>
        <v>1</v>
      </c>
    </row>
    <row r="1111" spans="1:27" x14ac:dyDescent="0.25">
      <c r="A1111">
        <v>316</v>
      </c>
      <c r="B1111">
        <v>1.72</v>
      </c>
      <c r="C1111">
        <v>263</v>
      </c>
      <c r="D1111">
        <v>316</v>
      </c>
      <c r="E1111" t="s">
        <v>26</v>
      </c>
      <c r="F1111">
        <v>0.86</v>
      </c>
      <c r="G1111">
        <v>1372</v>
      </c>
      <c r="K1111">
        <v>93.5</v>
      </c>
      <c r="L1111">
        <v>42.9</v>
      </c>
      <c r="M1111">
        <v>65</v>
      </c>
      <c r="N1111">
        <v>0.21</v>
      </c>
      <c r="P1111">
        <v>7.39</v>
      </c>
      <c r="Q1111">
        <v>65</v>
      </c>
      <c r="R1111" s="3">
        <v>44328</v>
      </c>
      <c r="S1111">
        <v>30</v>
      </c>
      <c r="T1111">
        <v>144</v>
      </c>
      <c r="U1111">
        <v>76</v>
      </c>
      <c r="V1111">
        <v>78</v>
      </c>
      <c r="W1111">
        <v>15</v>
      </c>
      <c r="X1111">
        <v>35.9</v>
      </c>
      <c r="Y1111" s="48">
        <f t="shared" si="34"/>
        <v>98.666666666666671</v>
      </c>
      <c r="Z1111">
        <v>316</v>
      </c>
      <c r="AA1111">
        <f t="shared" si="35"/>
        <v>1</v>
      </c>
    </row>
    <row r="1112" spans="1:27" x14ac:dyDescent="0.25">
      <c r="A1112">
        <v>316</v>
      </c>
      <c r="B1112">
        <v>0.6</v>
      </c>
      <c r="C1112">
        <v>163</v>
      </c>
      <c r="D1112">
        <v>342</v>
      </c>
      <c r="E1112" t="s">
        <v>26</v>
      </c>
      <c r="F1112">
        <v>4.54</v>
      </c>
      <c r="G1112">
        <v>0</v>
      </c>
      <c r="H1112">
        <v>5.7</v>
      </c>
      <c r="I1112">
        <v>0</v>
      </c>
      <c r="J1112">
        <v>1.1000000000000001</v>
      </c>
      <c r="K1112">
        <v>94.6</v>
      </c>
      <c r="L1112">
        <v>47.6</v>
      </c>
      <c r="M1112">
        <v>47.6</v>
      </c>
      <c r="N1112">
        <v>0.21</v>
      </c>
      <c r="O1112">
        <v>0</v>
      </c>
      <c r="P1112">
        <v>7.39</v>
      </c>
      <c r="Q1112">
        <v>65</v>
      </c>
      <c r="R1112" s="3">
        <v>44329</v>
      </c>
      <c r="S1112">
        <v>20</v>
      </c>
      <c r="T1112">
        <v>132</v>
      </c>
      <c r="U1112">
        <v>56</v>
      </c>
      <c r="V1112">
        <v>74</v>
      </c>
      <c r="W1112">
        <v>3</v>
      </c>
      <c r="X1112">
        <v>35.200000000000003</v>
      </c>
      <c r="Y1112" s="48">
        <f t="shared" si="34"/>
        <v>81.333333333333329</v>
      </c>
      <c r="Z1112">
        <v>316</v>
      </c>
      <c r="AA1112">
        <f t="shared" si="35"/>
        <v>0</v>
      </c>
    </row>
    <row r="1113" spans="1:27" x14ac:dyDescent="0.25">
      <c r="A1113">
        <v>316</v>
      </c>
      <c r="B1113">
        <v>0.7</v>
      </c>
      <c r="C1113">
        <v>228</v>
      </c>
      <c r="D1113">
        <v>294</v>
      </c>
      <c r="E1113" t="s">
        <v>26</v>
      </c>
      <c r="G1113">
        <v>1321</v>
      </c>
      <c r="H1113">
        <v>12.9</v>
      </c>
      <c r="I1113">
        <v>13.1</v>
      </c>
      <c r="J1113">
        <v>0.33</v>
      </c>
      <c r="K1113">
        <v>86.5</v>
      </c>
      <c r="L1113">
        <v>43.9</v>
      </c>
      <c r="M1113">
        <v>65.599999999999994</v>
      </c>
      <c r="N1113">
        <v>0.21</v>
      </c>
      <c r="O1113">
        <v>0.85</v>
      </c>
      <c r="P1113">
        <v>7.4</v>
      </c>
      <c r="Q1113">
        <v>65</v>
      </c>
      <c r="R1113" s="3">
        <v>44329</v>
      </c>
      <c r="S1113">
        <v>20</v>
      </c>
      <c r="T1113">
        <v>133</v>
      </c>
      <c r="U1113">
        <v>64</v>
      </c>
      <c r="V1113">
        <v>57</v>
      </c>
      <c r="W1113">
        <v>10</v>
      </c>
      <c r="X1113">
        <v>35.4</v>
      </c>
      <c r="Y1113" s="48">
        <f t="shared" si="34"/>
        <v>87</v>
      </c>
      <c r="Z1113">
        <v>316</v>
      </c>
      <c r="AA1113">
        <f t="shared" si="35"/>
        <v>1</v>
      </c>
    </row>
    <row r="1114" spans="1:27" x14ac:dyDescent="0.25">
      <c r="A1114">
        <v>316</v>
      </c>
      <c r="B1114">
        <v>1.19</v>
      </c>
      <c r="C1114">
        <v>95</v>
      </c>
      <c r="D1114">
        <v>259</v>
      </c>
      <c r="E1114" t="s">
        <v>26</v>
      </c>
      <c r="F1114">
        <v>11</v>
      </c>
      <c r="G1114">
        <v>1033</v>
      </c>
      <c r="H1114">
        <v>5.0999999999999996</v>
      </c>
      <c r="I1114">
        <v>18.100000000000001</v>
      </c>
      <c r="J1114">
        <v>0.5</v>
      </c>
      <c r="K1114">
        <v>95.2</v>
      </c>
      <c r="L1114">
        <v>48.7</v>
      </c>
      <c r="M1114">
        <v>75.3</v>
      </c>
      <c r="N1114">
        <v>0.21</v>
      </c>
      <c r="O1114">
        <v>0.51</v>
      </c>
      <c r="P1114">
        <v>7.42</v>
      </c>
      <c r="Q1114">
        <v>65</v>
      </c>
      <c r="R1114" s="3">
        <v>44331</v>
      </c>
      <c r="S1114">
        <v>20</v>
      </c>
      <c r="T1114">
        <v>132</v>
      </c>
      <c r="U1114">
        <v>64</v>
      </c>
      <c r="V1114">
        <v>74</v>
      </c>
      <c r="W1114">
        <v>3</v>
      </c>
      <c r="X1114">
        <v>35.1</v>
      </c>
      <c r="Y1114" s="48">
        <f t="shared" si="34"/>
        <v>86.666666666666671</v>
      </c>
      <c r="Z1114">
        <v>316</v>
      </c>
      <c r="AA1114">
        <f t="shared" si="35"/>
        <v>0</v>
      </c>
    </row>
    <row r="1115" spans="1:27" x14ac:dyDescent="0.25">
      <c r="A1115">
        <v>316</v>
      </c>
      <c r="B1115">
        <v>1.1399999999999999</v>
      </c>
      <c r="C1115">
        <v>59</v>
      </c>
      <c r="E1115" t="s">
        <v>26</v>
      </c>
      <c r="I1115">
        <v>14.9</v>
      </c>
      <c r="K1115">
        <v>74.3</v>
      </c>
      <c r="L1115">
        <v>61.1</v>
      </c>
      <c r="M1115">
        <v>42.5</v>
      </c>
      <c r="N1115">
        <v>0.35</v>
      </c>
      <c r="O1115">
        <v>0.49</v>
      </c>
      <c r="P1115">
        <v>7.34</v>
      </c>
      <c r="Q1115">
        <v>65</v>
      </c>
      <c r="R1115" s="3">
        <v>44333</v>
      </c>
      <c r="S1115">
        <v>20</v>
      </c>
      <c r="T1115">
        <v>129</v>
      </c>
      <c r="U1115">
        <v>69</v>
      </c>
      <c r="V1115">
        <v>59</v>
      </c>
      <c r="W1115">
        <v>0</v>
      </c>
      <c r="X1115">
        <v>35.299999999999997</v>
      </c>
      <c r="Y1115" s="48">
        <f t="shared" si="34"/>
        <v>89</v>
      </c>
      <c r="Z1115">
        <v>316</v>
      </c>
      <c r="AA1115">
        <f t="shared" si="35"/>
        <v>1</v>
      </c>
    </row>
    <row r="1116" spans="1:27" x14ac:dyDescent="0.25">
      <c r="A1116">
        <v>316</v>
      </c>
      <c r="B1116">
        <v>0.95</v>
      </c>
      <c r="C1116">
        <v>66</v>
      </c>
      <c r="E1116" t="s">
        <v>26</v>
      </c>
      <c r="K1116">
        <v>88</v>
      </c>
      <c r="L1116">
        <v>53.4</v>
      </c>
      <c r="M1116">
        <v>58.4</v>
      </c>
      <c r="N1116">
        <v>0.21</v>
      </c>
      <c r="O1116">
        <v>0.57999999999999996</v>
      </c>
      <c r="P1116">
        <v>7.42</v>
      </c>
      <c r="Q1116">
        <v>65</v>
      </c>
      <c r="R1116" s="3">
        <v>44334</v>
      </c>
      <c r="S1116">
        <v>20</v>
      </c>
      <c r="T1116">
        <v>169</v>
      </c>
      <c r="U1116">
        <v>89</v>
      </c>
      <c r="V1116">
        <v>56</v>
      </c>
      <c r="W1116">
        <v>0</v>
      </c>
      <c r="X1116">
        <v>35.4</v>
      </c>
      <c r="Y1116" s="48">
        <f t="shared" si="34"/>
        <v>115.66666666666667</v>
      </c>
      <c r="Z1116">
        <v>316</v>
      </c>
      <c r="AA1116">
        <f t="shared" si="35"/>
        <v>1</v>
      </c>
    </row>
    <row r="1117" spans="1:27" x14ac:dyDescent="0.25">
      <c r="A1117">
        <v>316</v>
      </c>
      <c r="B1117">
        <v>2.0699999999999998</v>
      </c>
      <c r="C1117">
        <v>76</v>
      </c>
      <c r="E1117" t="s">
        <v>26</v>
      </c>
      <c r="K1117">
        <v>91.6</v>
      </c>
      <c r="L1117">
        <v>49.5</v>
      </c>
      <c r="M1117">
        <v>60.4</v>
      </c>
      <c r="N1117">
        <v>0.21</v>
      </c>
      <c r="O1117">
        <v>0.58799999999999997</v>
      </c>
      <c r="P1117">
        <v>7.44</v>
      </c>
      <c r="Q1117">
        <v>65</v>
      </c>
      <c r="R1117" s="3">
        <v>44335</v>
      </c>
      <c r="S1117">
        <v>22</v>
      </c>
      <c r="T1117">
        <v>180</v>
      </c>
      <c r="U1117">
        <v>89</v>
      </c>
      <c r="V1117">
        <v>118</v>
      </c>
      <c r="W1117">
        <v>7</v>
      </c>
      <c r="X1117">
        <v>35.6</v>
      </c>
      <c r="Y1117" s="48">
        <f t="shared" si="34"/>
        <v>119.33333333333333</v>
      </c>
      <c r="Z1117">
        <v>316</v>
      </c>
      <c r="AA1117">
        <f t="shared" si="35"/>
        <v>1</v>
      </c>
    </row>
    <row r="1118" spans="1:27" x14ac:dyDescent="0.25">
      <c r="A1118">
        <v>316</v>
      </c>
      <c r="B1118">
        <v>1.61</v>
      </c>
      <c r="C1118">
        <v>105</v>
      </c>
      <c r="E1118" t="s">
        <v>26</v>
      </c>
      <c r="I1118">
        <v>17.399999999999999</v>
      </c>
      <c r="J1118">
        <v>0.59</v>
      </c>
      <c r="K1118">
        <v>89.4</v>
      </c>
      <c r="L1118">
        <v>52.1</v>
      </c>
      <c r="M1118">
        <v>60.3</v>
      </c>
      <c r="N1118">
        <v>0.21</v>
      </c>
      <c r="O1118">
        <v>0.5</v>
      </c>
      <c r="P1118">
        <v>7.45</v>
      </c>
      <c r="Q1118">
        <v>65</v>
      </c>
      <c r="R1118" s="3">
        <v>44336</v>
      </c>
      <c r="S1118">
        <v>20</v>
      </c>
      <c r="T1118">
        <v>150</v>
      </c>
      <c r="U1118">
        <v>90</v>
      </c>
      <c r="V1118">
        <v>69</v>
      </c>
      <c r="W1118">
        <v>10</v>
      </c>
      <c r="X1118">
        <v>35</v>
      </c>
      <c r="Y1118" s="48">
        <f t="shared" si="34"/>
        <v>110</v>
      </c>
      <c r="Z1118">
        <v>316</v>
      </c>
      <c r="AA1118">
        <f t="shared" si="35"/>
        <v>1</v>
      </c>
    </row>
    <row r="1119" spans="1:27" x14ac:dyDescent="0.25">
      <c r="A1119">
        <v>316</v>
      </c>
      <c r="B1119">
        <v>2.3199999999999998</v>
      </c>
      <c r="C1119">
        <v>131</v>
      </c>
      <c r="E1119" t="s">
        <v>26</v>
      </c>
      <c r="J1119">
        <v>1.1000000000000001</v>
      </c>
      <c r="K1119">
        <v>84.4</v>
      </c>
      <c r="L1119">
        <v>37.9</v>
      </c>
      <c r="M1119">
        <v>49.8</v>
      </c>
      <c r="N1119">
        <v>0.21</v>
      </c>
      <c r="O1119">
        <v>0.51</v>
      </c>
      <c r="P1119">
        <v>7.41</v>
      </c>
      <c r="Q1119">
        <v>65</v>
      </c>
      <c r="R1119" s="3">
        <v>44337</v>
      </c>
      <c r="S1119">
        <v>20</v>
      </c>
      <c r="T1119">
        <v>132</v>
      </c>
      <c r="U1119">
        <v>56</v>
      </c>
      <c r="V1119">
        <v>74</v>
      </c>
      <c r="W1119">
        <v>3</v>
      </c>
      <c r="X1119">
        <v>36</v>
      </c>
      <c r="Y1119" s="48">
        <f t="shared" si="34"/>
        <v>81.333333333333329</v>
      </c>
      <c r="Z1119">
        <v>316</v>
      </c>
      <c r="AA1119">
        <f t="shared" si="35"/>
        <v>1</v>
      </c>
    </row>
    <row r="1120" spans="1:27" x14ac:dyDescent="0.25">
      <c r="A1120">
        <v>316</v>
      </c>
      <c r="B1120">
        <v>2.2999999999999998</v>
      </c>
      <c r="C1120">
        <v>176</v>
      </c>
      <c r="E1120" t="s">
        <v>26</v>
      </c>
      <c r="I1120">
        <v>18.100000000000001</v>
      </c>
      <c r="K1120">
        <v>87</v>
      </c>
      <c r="L1120">
        <v>50.9</v>
      </c>
      <c r="M1120">
        <v>57.1</v>
      </c>
      <c r="N1120">
        <v>0.21</v>
      </c>
      <c r="O1120">
        <v>0.52</v>
      </c>
      <c r="P1120">
        <v>7.35</v>
      </c>
      <c r="Q1120">
        <v>65</v>
      </c>
      <c r="R1120" s="3">
        <v>44338</v>
      </c>
      <c r="S1120">
        <v>18</v>
      </c>
      <c r="T1120">
        <v>146</v>
      </c>
      <c r="U1120">
        <v>75</v>
      </c>
      <c r="V1120">
        <v>102</v>
      </c>
      <c r="W1120">
        <v>0</v>
      </c>
      <c r="X1120">
        <v>36.4</v>
      </c>
      <c r="Y1120" s="48">
        <f t="shared" si="34"/>
        <v>98.666666666666671</v>
      </c>
      <c r="Z1120">
        <v>316</v>
      </c>
      <c r="AA1120">
        <f t="shared" si="35"/>
        <v>1</v>
      </c>
    </row>
    <row r="1121" spans="1:31" x14ac:dyDescent="0.25">
      <c r="A1121">
        <v>316</v>
      </c>
      <c r="B1121">
        <v>1.33</v>
      </c>
      <c r="C1121">
        <v>190</v>
      </c>
      <c r="D1121">
        <v>342</v>
      </c>
      <c r="E1121" t="s">
        <v>26</v>
      </c>
      <c r="G1121">
        <v>1963</v>
      </c>
      <c r="K1121">
        <v>89.2</v>
      </c>
      <c r="L1121">
        <v>45.9</v>
      </c>
      <c r="M1121">
        <v>56.4</v>
      </c>
      <c r="N1121">
        <v>0.21</v>
      </c>
      <c r="P1121">
        <v>7.39</v>
      </c>
      <c r="Q1121">
        <v>65</v>
      </c>
      <c r="R1121" s="3">
        <v>44339</v>
      </c>
      <c r="S1121">
        <v>25</v>
      </c>
      <c r="T1121">
        <v>180</v>
      </c>
      <c r="U1121">
        <v>95</v>
      </c>
      <c r="V1121">
        <v>99</v>
      </c>
      <c r="W1121">
        <v>14</v>
      </c>
      <c r="X1121">
        <v>36.200000000000003</v>
      </c>
      <c r="Y1121" s="48">
        <f t="shared" si="34"/>
        <v>123.33333333333333</v>
      </c>
      <c r="Z1121">
        <v>316</v>
      </c>
      <c r="AA1121">
        <f t="shared" si="35"/>
        <v>1</v>
      </c>
    </row>
    <row r="1122" spans="1:31" x14ac:dyDescent="0.25">
      <c r="A1122">
        <v>316</v>
      </c>
      <c r="B1122">
        <v>1.22</v>
      </c>
      <c r="C1122">
        <v>169</v>
      </c>
      <c r="E1122" t="s">
        <v>26</v>
      </c>
      <c r="I1122">
        <v>14.6</v>
      </c>
      <c r="K1122">
        <v>83</v>
      </c>
      <c r="L1122">
        <v>45.3</v>
      </c>
      <c r="M1122">
        <v>49.3</v>
      </c>
      <c r="N1122">
        <v>0.21</v>
      </c>
      <c r="O1122">
        <v>0.45</v>
      </c>
      <c r="P1122">
        <v>7.38</v>
      </c>
      <c r="Q1122">
        <v>65</v>
      </c>
      <c r="R1122" s="3">
        <v>44340</v>
      </c>
      <c r="S1122">
        <v>27</v>
      </c>
      <c r="T1122">
        <v>162</v>
      </c>
      <c r="U1122">
        <v>85</v>
      </c>
      <c r="V1122">
        <v>95</v>
      </c>
      <c r="W1122">
        <v>14</v>
      </c>
      <c r="X1122">
        <v>35.9</v>
      </c>
      <c r="Y1122" s="48">
        <f t="shared" si="34"/>
        <v>110.66666666666667</v>
      </c>
      <c r="Z1122">
        <v>316</v>
      </c>
      <c r="AA1122">
        <f t="shared" si="35"/>
        <v>1</v>
      </c>
    </row>
    <row r="1123" spans="1:31" x14ac:dyDescent="0.25">
      <c r="A1123">
        <v>317</v>
      </c>
      <c r="B1123">
        <v>0.71</v>
      </c>
      <c r="C1123">
        <v>91</v>
      </c>
      <c r="E1123" t="s">
        <v>26</v>
      </c>
      <c r="I1123">
        <v>16.3</v>
      </c>
      <c r="M1123">
        <v>68.5</v>
      </c>
      <c r="N1123">
        <v>0.21</v>
      </c>
      <c r="O1123">
        <v>0.98</v>
      </c>
      <c r="P1123">
        <v>7.39</v>
      </c>
      <c r="Q1123">
        <v>42</v>
      </c>
      <c r="R1123" s="3">
        <v>44318</v>
      </c>
      <c r="S1123">
        <v>18</v>
      </c>
      <c r="T1123">
        <v>142</v>
      </c>
      <c r="U1123">
        <v>96</v>
      </c>
      <c r="V1123">
        <v>106</v>
      </c>
      <c r="W1123">
        <v>15</v>
      </c>
      <c r="X1123">
        <v>34.5</v>
      </c>
      <c r="Y1123" s="48">
        <f t="shared" si="34"/>
        <v>111.33333333333333</v>
      </c>
      <c r="Z1123">
        <v>317</v>
      </c>
      <c r="AA1123">
        <f t="shared" si="35"/>
        <v>1</v>
      </c>
    </row>
    <row r="1124" spans="1:31" x14ac:dyDescent="0.25">
      <c r="A1124">
        <v>321</v>
      </c>
      <c r="B1124">
        <v>0.71</v>
      </c>
      <c r="C1124">
        <v>148</v>
      </c>
      <c r="E1124" t="s">
        <v>26</v>
      </c>
      <c r="I1124">
        <v>23.7</v>
      </c>
      <c r="J1124">
        <v>0.59</v>
      </c>
      <c r="K1124">
        <v>71.2</v>
      </c>
      <c r="L1124">
        <v>47.8</v>
      </c>
      <c r="M1124">
        <v>37.9</v>
      </c>
      <c r="N1124">
        <v>0.21</v>
      </c>
      <c r="O1124">
        <v>1.1000000000000001</v>
      </c>
      <c r="P1124">
        <v>7.31</v>
      </c>
      <c r="Q1124">
        <v>73</v>
      </c>
      <c r="R1124" s="3">
        <v>44051</v>
      </c>
      <c r="S1124">
        <v>24</v>
      </c>
      <c r="T1124">
        <v>147</v>
      </c>
      <c r="U1124">
        <v>85</v>
      </c>
      <c r="V1124">
        <v>81</v>
      </c>
      <c r="W1124">
        <v>15</v>
      </c>
      <c r="X1124">
        <v>36</v>
      </c>
      <c r="Y1124" s="48">
        <f t="shared" si="34"/>
        <v>105.66666666666667</v>
      </c>
      <c r="Z1124">
        <v>321</v>
      </c>
      <c r="AA1124">
        <f t="shared" si="35"/>
        <v>1</v>
      </c>
    </row>
    <row r="1125" spans="1:31" x14ac:dyDescent="0.25">
      <c r="A1125">
        <v>321</v>
      </c>
      <c r="B1125">
        <v>0.61</v>
      </c>
      <c r="C1125">
        <v>131</v>
      </c>
      <c r="E1125" t="s">
        <v>26</v>
      </c>
      <c r="I1125">
        <v>21.6</v>
      </c>
      <c r="K1125">
        <v>78.7</v>
      </c>
      <c r="L1125">
        <v>49.4</v>
      </c>
      <c r="M1125">
        <v>44.8</v>
      </c>
      <c r="N1125">
        <v>0.21</v>
      </c>
      <c r="O1125">
        <v>1.22</v>
      </c>
      <c r="P1125">
        <v>7.25</v>
      </c>
      <c r="Q1125">
        <v>73</v>
      </c>
      <c r="R1125" s="3">
        <v>44053</v>
      </c>
      <c r="S1125">
        <v>18</v>
      </c>
      <c r="T1125">
        <v>145</v>
      </c>
      <c r="U1125">
        <v>81</v>
      </c>
      <c r="V1125">
        <v>40</v>
      </c>
      <c r="W1125">
        <v>0</v>
      </c>
      <c r="X1125">
        <v>0</v>
      </c>
      <c r="Y1125" s="48">
        <f t="shared" si="34"/>
        <v>102.33333333333333</v>
      </c>
      <c r="Z1125">
        <v>321</v>
      </c>
      <c r="AA1125">
        <f t="shared" si="35"/>
        <v>1</v>
      </c>
    </row>
    <row r="1126" spans="1:31" x14ac:dyDescent="0.25">
      <c r="A1126">
        <v>321</v>
      </c>
      <c r="B1126">
        <v>0.31</v>
      </c>
      <c r="C1126">
        <v>83</v>
      </c>
      <c r="E1126" t="s">
        <v>26</v>
      </c>
      <c r="F1126">
        <v>0.8</v>
      </c>
      <c r="G1126">
        <v>2000</v>
      </c>
      <c r="H1126">
        <v>25.7</v>
      </c>
      <c r="I1126">
        <v>23.5</v>
      </c>
      <c r="K1126">
        <v>72.400000000000006</v>
      </c>
      <c r="L1126">
        <v>51.5</v>
      </c>
      <c r="M1126">
        <v>43.4</v>
      </c>
      <c r="N1126">
        <v>0.21</v>
      </c>
      <c r="O1126">
        <v>1.1100000000000001</v>
      </c>
      <c r="P1126">
        <v>7.25</v>
      </c>
      <c r="Q1126">
        <v>73</v>
      </c>
      <c r="R1126" s="3">
        <v>44054</v>
      </c>
      <c r="S1126">
        <v>20</v>
      </c>
      <c r="T1126">
        <v>90</v>
      </c>
      <c r="U1126">
        <v>60</v>
      </c>
      <c r="V1126">
        <v>45</v>
      </c>
      <c r="W1126">
        <v>14</v>
      </c>
      <c r="X1126">
        <v>36.5</v>
      </c>
      <c r="Y1126" s="48">
        <f t="shared" si="34"/>
        <v>70</v>
      </c>
      <c r="Z1126">
        <v>321</v>
      </c>
      <c r="AA1126">
        <f t="shared" si="35"/>
        <v>1</v>
      </c>
    </row>
    <row r="1127" spans="1:31" x14ac:dyDescent="0.25">
      <c r="A1127">
        <v>335</v>
      </c>
      <c r="B1127">
        <v>1.73</v>
      </c>
      <c r="C1127">
        <v>226</v>
      </c>
      <c r="E1127" t="s">
        <v>26</v>
      </c>
      <c r="I1127">
        <v>22.6</v>
      </c>
      <c r="K1127">
        <v>95.2</v>
      </c>
      <c r="L1127">
        <v>34.6</v>
      </c>
      <c r="M1127">
        <v>69.2</v>
      </c>
      <c r="N1127">
        <v>0.21</v>
      </c>
      <c r="O1127">
        <v>0.81</v>
      </c>
      <c r="P1127">
        <v>7.42</v>
      </c>
      <c r="Q1127">
        <v>68</v>
      </c>
      <c r="R1127" s="3">
        <v>44037</v>
      </c>
      <c r="S1127">
        <v>20</v>
      </c>
      <c r="T1127">
        <v>105</v>
      </c>
      <c r="U1127">
        <v>77</v>
      </c>
      <c r="V1127">
        <v>78</v>
      </c>
      <c r="W1127">
        <v>0</v>
      </c>
      <c r="X1127">
        <v>0</v>
      </c>
      <c r="Y1127" s="48">
        <f t="shared" si="34"/>
        <v>86.333333333333329</v>
      </c>
      <c r="Z1127">
        <v>335</v>
      </c>
      <c r="AA1127">
        <f t="shared" si="35"/>
        <v>1</v>
      </c>
    </row>
    <row r="1128" spans="1:31" x14ac:dyDescent="0.25">
      <c r="A1128">
        <v>343</v>
      </c>
      <c r="B1128">
        <v>1.03</v>
      </c>
      <c r="C1128">
        <v>125</v>
      </c>
      <c r="E1128" t="s">
        <v>26</v>
      </c>
      <c r="H1128">
        <v>101.5</v>
      </c>
      <c r="I1128">
        <v>28.2</v>
      </c>
      <c r="K1128">
        <v>69</v>
      </c>
      <c r="L1128">
        <v>55.5</v>
      </c>
      <c r="M1128">
        <v>40.5</v>
      </c>
      <c r="N1128">
        <v>0.21</v>
      </c>
      <c r="O1128">
        <v>0.96299999999999997</v>
      </c>
      <c r="P1128">
        <v>7.35</v>
      </c>
      <c r="Q1128">
        <v>73</v>
      </c>
      <c r="R1128" s="3">
        <v>44028</v>
      </c>
      <c r="S1128">
        <v>19</v>
      </c>
      <c r="T1128">
        <v>102</v>
      </c>
      <c r="U1128">
        <v>60</v>
      </c>
      <c r="V1128">
        <v>84</v>
      </c>
      <c r="W1128">
        <v>12</v>
      </c>
      <c r="X1128">
        <v>37.5</v>
      </c>
      <c r="Y1128" s="48">
        <f t="shared" si="34"/>
        <v>74</v>
      </c>
      <c r="Z1128">
        <v>343</v>
      </c>
      <c r="AA1128">
        <f t="shared" si="35"/>
        <v>1</v>
      </c>
    </row>
    <row r="1129" spans="1:31" x14ac:dyDescent="0.25">
      <c r="A1129">
        <v>343</v>
      </c>
      <c r="B1129">
        <v>1</v>
      </c>
      <c r="C1129">
        <v>140</v>
      </c>
      <c r="E1129" t="s">
        <v>26</v>
      </c>
      <c r="F1129">
        <v>1.71</v>
      </c>
      <c r="G1129">
        <v>584</v>
      </c>
      <c r="H1129">
        <v>93.1</v>
      </c>
      <c r="I1129">
        <v>25.4</v>
      </c>
      <c r="J1129">
        <v>0.23</v>
      </c>
      <c r="K1129">
        <v>59.2</v>
      </c>
      <c r="L1129">
        <v>57</v>
      </c>
      <c r="M1129">
        <v>35.4</v>
      </c>
      <c r="N1129">
        <v>0.21</v>
      </c>
      <c r="O1129">
        <v>0.86</v>
      </c>
      <c r="P1129">
        <v>7.36</v>
      </c>
      <c r="Q1129">
        <v>73</v>
      </c>
      <c r="R1129" s="3">
        <v>44029</v>
      </c>
      <c r="S1129">
        <v>17</v>
      </c>
      <c r="T1129">
        <v>91</v>
      </c>
      <c r="U1129">
        <v>34</v>
      </c>
      <c r="V1129">
        <v>79</v>
      </c>
      <c r="W1129">
        <v>10</v>
      </c>
      <c r="X1129">
        <v>37</v>
      </c>
      <c r="Y1129" s="48">
        <f t="shared" si="34"/>
        <v>53</v>
      </c>
      <c r="Z1129">
        <v>343</v>
      </c>
      <c r="AA1129">
        <f t="shared" si="35"/>
        <v>1</v>
      </c>
    </row>
    <row r="1130" spans="1:31" x14ac:dyDescent="0.25">
      <c r="A1130">
        <v>343</v>
      </c>
      <c r="B1130">
        <v>0.83</v>
      </c>
      <c r="C1130">
        <v>113</v>
      </c>
      <c r="E1130" t="s">
        <v>26</v>
      </c>
      <c r="I1130">
        <v>23.8</v>
      </c>
      <c r="K1130">
        <v>65.3</v>
      </c>
      <c r="L1130">
        <v>57.1</v>
      </c>
      <c r="M1130">
        <v>40</v>
      </c>
      <c r="N1130">
        <v>0.21</v>
      </c>
      <c r="O1130">
        <v>0.87</v>
      </c>
      <c r="P1130">
        <v>7.35</v>
      </c>
      <c r="Q1130">
        <v>73</v>
      </c>
      <c r="R1130" s="3">
        <v>44030</v>
      </c>
      <c r="S1130">
        <v>17</v>
      </c>
      <c r="T1130">
        <v>157</v>
      </c>
      <c r="U1130">
        <v>64</v>
      </c>
      <c r="V1130">
        <v>76</v>
      </c>
      <c r="W1130">
        <v>8</v>
      </c>
      <c r="X1130">
        <v>37.700000000000003</v>
      </c>
      <c r="Y1130" s="48">
        <f t="shared" si="34"/>
        <v>95</v>
      </c>
      <c r="Z1130">
        <v>343</v>
      </c>
      <c r="AA1130">
        <f t="shared" si="35"/>
        <v>1</v>
      </c>
    </row>
    <row r="1131" spans="1:31" x14ac:dyDescent="0.25">
      <c r="A1131">
        <v>343</v>
      </c>
      <c r="B1131">
        <v>1.51</v>
      </c>
      <c r="C1131">
        <v>126</v>
      </c>
      <c r="E1131" t="s">
        <v>26</v>
      </c>
      <c r="I1131">
        <v>25.4</v>
      </c>
      <c r="K1131">
        <v>91</v>
      </c>
      <c r="L1131">
        <v>47.8</v>
      </c>
      <c r="M1131">
        <v>62.3</v>
      </c>
      <c r="N1131">
        <v>0.21</v>
      </c>
      <c r="O1131">
        <v>0.81</v>
      </c>
      <c r="P1131">
        <v>7.42</v>
      </c>
      <c r="Q1131">
        <v>73</v>
      </c>
      <c r="R1131" s="3">
        <v>44031</v>
      </c>
      <c r="S1131">
        <v>22</v>
      </c>
      <c r="T1131">
        <v>126</v>
      </c>
      <c r="U1131">
        <v>72</v>
      </c>
      <c r="V1131">
        <v>91</v>
      </c>
      <c r="W1131">
        <v>8</v>
      </c>
      <c r="X1131">
        <v>36.9</v>
      </c>
      <c r="Y1131" s="48">
        <f t="shared" si="34"/>
        <v>90</v>
      </c>
      <c r="Z1131">
        <v>343</v>
      </c>
      <c r="AA1131">
        <f t="shared" si="35"/>
        <v>1</v>
      </c>
    </row>
    <row r="1132" spans="1:31" x14ac:dyDescent="0.25">
      <c r="A1132">
        <v>343</v>
      </c>
      <c r="B1132">
        <v>2.84</v>
      </c>
      <c r="C1132">
        <v>174</v>
      </c>
      <c r="E1132" t="s">
        <v>26</v>
      </c>
      <c r="I1132">
        <v>24.3</v>
      </c>
      <c r="K1132">
        <v>65.599999999999994</v>
      </c>
      <c r="L1132">
        <v>80.400000000000006</v>
      </c>
      <c r="M1132">
        <v>43.6</v>
      </c>
      <c r="N1132">
        <v>0.21</v>
      </c>
      <c r="O1132">
        <v>0.76</v>
      </c>
      <c r="P1132">
        <v>7.22</v>
      </c>
      <c r="Q1132">
        <v>73</v>
      </c>
      <c r="R1132" s="3">
        <v>44032</v>
      </c>
      <c r="S1132">
        <v>25</v>
      </c>
      <c r="T1132">
        <v>156</v>
      </c>
      <c r="U1132">
        <v>100</v>
      </c>
      <c r="V1132">
        <v>117</v>
      </c>
      <c r="W1132">
        <v>15</v>
      </c>
      <c r="X1132">
        <v>37.5</v>
      </c>
      <c r="Y1132" s="48">
        <f t="shared" si="34"/>
        <v>118.66666666666667</v>
      </c>
      <c r="Z1132">
        <v>343</v>
      </c>
      <c r="AA1132">
        <f t="shared" si="35"/>
        <v>1</v>
      </c>
    </row>
    <row r="1133" spans="1:31" x14ac:dyDescent="0.25">
      <c r="A1133">
        <v>343</v>
      </c>
      <c r="C1133">
        <v>195</v>
      </c>
      <c r="E1133" t="s">
        <v>26</v>
      </c>
      <c r="I1133">
        <v>28.7</v>
      </c>
      <c r="J1133">
        <v>0.52</v>
      </c>
      <c r="K1133">
        <v>76.2</v>
      </c>
      <c r="L1133">
        <v>45.1</v>
      </c>
      <c r="M1133">
        <v>40.799999999999997</v>
      </c>
      <c r="N1133">
        <v>0.21</v>
      </c>
      <c r="O1133">
        <v>0.98</v>
      </c>
      <c r="P1133">
        <v>7.42</v>
      </c>
      <c r="Q1133">
        <v>73</v>
      </c>
      <c r="R1133" s="3">
        <v>44033</v>
      </c>
      <c r="S1133">
        <v>25</v>
      </c>
      <c r="T1133">
        <v>130</v>
      </c>
      <c r="U1133">
        <v>70</v>
      </c>
      <c r="V1133">
        <v>140</v>
      </c>
      <c r="W1133">
        <v>15</v>
      </c>
      <c r="X1133">
        <v>36</v>
      </c>
      <c r="Y1133" s="48">
        <f t="shared" si="34"/>
        <v>90</v>
      </c>
      <c r="Z1133">
        <v>343</v>
      </c>
      <c r="AA1133">
        <f t="shared" si="35"/>
        <v>1</v>
      </c>
    </row>
    <row r="1134" spans="1:31" x14ac:dyDescent="0.25">
      <c r="A1134">
        <v>343</v>
      </c>
      <c r="B1134">
        <v>2.82</v>
      </c>
      <c r="C1134">
        <v>232</v>
      </c>
      <c r="E1134" t="s">
        <v>26</v>
      </c>
      <c r="I1134">
        <v>32</v>
      </c>
      <c r="J1134">
        <v>0.42</v>
      </c>
      <c r="K1134">
        <v>86.2</v>
      </c>
      <c r="L1134">
        <v>50.2</v>
      </c>
      <c r="M1134">
        <v>56.3</v>
      </c>
      <c r="N1134">
        <v>0.21</v>
      </c>
      <c r="O1134">
        <v>1.03</v>
      </c>
      <c r="P1134">
        <v>7.38</v>
      </c>
      <c r="Q1134">
        <v>73</v>
      </c>
      <c r="R1134" s="3">
        <v>44034</v>
      </c>
      <c r="S1134">
        <v>17</v>
      </c>
      <c r="T1134">
        <v>144</v>
      </c>
      <c r="U1134">
        <v>77</v>
      </c>
      <c r="V1134">
        <v>70</v>
      </c>
      <c r="W1134">
        <v>8</v>
      </c>
      <c r="X1134">
        <v>36.799999999999997</v>
      </c>
      <c r="Y1134" s="48">
        <f t="shared" si="34"/>
        <v>99.333333333333329</v>
      </c>
      <c r="Z1134">
        <v>343</v>
      </c>
      <c r="AA1134">
        <f t="shared" si="35"/>
        <v>1</v>
      </c>
    </row>
    <row r="1135" spans="1:31" x14ac:dyDescent="0.25">
      <c r="A1135">
        <v>343</v>
      </c>
      <c r="B1135">
        <v>0.94</v>
      </c>
      <c r="C1135">
        <v>271</v>
      </c>
      <c r="E1135" t="s">
        <v>26</v>
      </c>
      <c r="H1135">
        <v>99.6</v>
      </c>
      <c r="I1135">
        <v>42.8</v>
      </c>
      <c r="J1135">
        <v>0.28000000000000003</v>
      </c>
      <c r="K1135">
        <v>81.5</v>
      </c>
      <c r="L1135">
        <v>49.3</v>
      </c>
      <c r="M1135">
        <v>51.7</v>
      </c>
      <c r="N1135">
        <v>0.21</v>
      </c>
      <c r="O1135">
        <v>1.02</v>
      </c>
      <c r="P1135">
        <v>7.44</v>
      </c>
      <c r="Q1135">
        <v>73</v>
      </c>
      <c r="R1135" s="3">
        <v>44035</v>
      </c>
      <c r="S1135">
        <v>18</v>
      </c>
      <c r="T1135">
        <v>141</v>
      </c>
      <c r="U1135">
        <v>84</v>
      </c>
      <c r="V1135">
        <v>76</v>
      </c>
      <c r="W1135">
        <v>8</v>
      </c>
      <c r="X1135">
        <v>35.799999999999997</v>
      </c>
      <c r="Y1135" s="48">
        <f t="shared" si="34"/>
        <v>103</v>
      </c>
      <c r="Z1135">
        <v>343</v>
      </c>
      <c r="AA1135">
        <f t="shared" si="35"/>
        <v>1</v>
      </c>
    </row>
    <row r="1136" spans="1:31" s="45" customFormat="1" x14ac:dyDescent="0.25">
      <c r="A1136">
        <v>343</v>
      </c>
      <c r="B1136">
        <v>1.27</v>
      </c>
      <c r="C1136">
        <v>258</v>
      </c>
      <c r="D1136"/>
      <c r="E1136" t="s">
        <v>26</v>
      </c>
      <c r="F1136"/>
      <c r="G1136"/>
      <c r="H1136"/>
      <c r="I1136">
        <v>34.4</v>
      </c>
      <c r="J1136">
        <v>0.31</v>
      </c>
      <c r="K1136">
        <v>58.9</v>
      </c>
      <c r="L1136">
        <v>52.6</v>
      </c>
      <c r="M1136">
        <v>31.3</v>
      </c>
      <c r="N1136">
        <v>0.21</v>
      </c>
      <c r="O1136"/>
      <c r="P1136">
        <v>7.4</v>
      </c>
      <c r="Q1136">
        <v>73</v>
      </c>
      <c r="R1136" s="3">
        <v>44036</v>
      </c>
      <c r="S1136">
        <v>18</v>
      </c>
      <c r="T1136">
        <v>124</v>
      </c>
      <c r="U1136">
        <v>76</v>
      </c>
      <c r="V1136">
        <v>71</v>
      </c>
      <c r="W1136">
        <v>8</v>
      </c>
      <c r="X1136">
        <v>36</v>
      </c>
      <c r="Y1136" s="48">
        <f t="shared" si="34"/>
        <v>92</v>
      </c>
      <c r="Z1136">
        <v>343</v>
      </c>
      <c r="AA1136">
        <f t="shared" si="35"/>
        <v>1</v>
      </c>
      <c r="AB1136" s="57"/>
      <c r="AC1136"/>
      <c r="AD1136"/>
      <c r="AE1136"/>
    </row>
    <row r="1137" spans="1:27" x14ac:dyDescent="0.25">
      <c r="A1137">
        <v>343</v>
      </c>
      <c r="B1137">
        <v>1.32</v>
      </c>
      <c r="C1137">
        <v>172</v>
      </c>
      <c r="E1137" t="s">
        <v>26</v>
      </c>
      <c r="I1137">
        <v>18.399999999999999</v>
      </c>
      <c r="J1137">
        <v>0.74</v>
      </c>
      <c r="K1137">
        <v>93.9</v>
      </c>
      <c r="L1137">
        <v>59</v>
      </c>
      <c r="M1137">
        <v>72.5</v>
      </c>
      <c r="N1137">
        <v>0.21</v>
      </c>
      <c r="O1137">
        <v>0.45</v>
      </c>
      <c r="P1137">
        <v>7.4</v>
      </c>
      <c r="Q1137">
        <v>73</v>
      </c>
      <c r="R1137" s="3">
        <v>44038</v>
      </c>
      <c r="S1137">
        <v>10</v>
      </c>
      <c r="T1137">
        <v>138</v>
      </c>
      <c r="U1137">
        <v>79</v>
      </c>
      <c r="V1137">
        <v>65</v>
      </c>
      <c r="W1137">
        <v>3</v>
      </c>
      <c r="X1137">
        <v>36.299999999999997</v>
      </c>
      <c r="Y1137" s="48">
        <f t="shared" si="34"/>
        <v>98.666666666666671</v>
      </c>
      <c r="Z1137">
        <v>343</v>
      </c>
      <c r="AA1137">
        <f t="shared" si="35"/>
        <v>1</v>
      </c>
    </row>
    <row r="1138" spans="1:27" x14ac:dyDescent="0.25">
      <c r="A1138">
        <v>343</v>
      </c>
      <c r="B1138">
        <v>1.85</v>
      </c>
      <c r="C1138">
        <v>240</v>
      </c>
      <c r="E1138" t="s">
        <v>26</v>
      </c>
      <c r="I1138">
        <v>13</v>
      </c>
      <c r="K1138">
        <v>89.4</v>
      </c>
      <c r="L1138">
        <v>58.9</v>
      </c>
      <c r="M1138">
        <v>62.4</v>
      </c>
      <c r="N1138">
        <v>0.21</v>
      </c>
      <c r="O1138">
        <v>0.45</v>
      </c>
      <c r="P1138">
        <v>7.39</v>
      </c>
      <c r="Q1138">
        <v>73</v>
      </c>
      <c r="R1138" s="3">
        <v>44040</v>
      </c>
      <c r="S1138">
        <v>17</v>
      </c>
      <c r="T1138">
        <v>124</v>
      </c>
      <c r="U1138">
        <v>76</v>
      </c>
      <c r="V1138">
        <v>55</v>
      </c>
      <c r="W1138">
        <v>0</v>
      </c>
      <c r="X1138">
        <v>0</v>
      </c>
      <c r="Y1138" s="48">
        <f t="shared" si="34"/>
        <v>92</v>
      </c>
      <c r="Z1138">
        <v>343</v>
      </c>
      <c r="AA1138">
        <f t="shared" si="35"/>
        <v>1</v>
      </c>
    </row>
    <row r="1139" spans="1:27" x14ac:dyDescent="0.25">
      <c r="A1139">
        <v>346</v>
      </c>
      <c r="B1139">
        <v>0.88</v>
      </c>
      <c r="C1139">
        <v>303</v>
      </c>
      <c r="E1139" t="s">
        <v>26</v>
      </c>
      <c r="I1139">
        <v>25.2</v>
      </c>
      <c r="J1139">
        <v>0.53</v>
      </c>
      <c r="K1139">
        <v>63.9</v>
      </c>
      <c r="L1139">
        <v>54.2</v>
      </c>
      <c r="M1139">
        <v>36.799999999999997</v>
      </c>
      <c r="N1139">
        <v>0.21</v>
      </c>
      <c r="O1139">
        <v>0.87</v>
      </c>
      <c r="P1139">
        <v>7.37</v>
      </c>
      <c r="Q1139">
        <v>38</v>
      </c>
      <c r="R1139" s="3">
        <v>44028</v>
      </c>
      <c r="S1139">
        <v>18</v>
      </c>
      <c r="T1139">
        <v>128</v>
      </c>
      <c r="U1139">
        <v>56</v>
      </c>
      <c r="V1139">
        <v>94</v>
      </c>
      <c r="W1139">
        <v>10</v>
      </c>
      <c r="X1139">
        <v>36</v>
      </c>
      <c r="Y1139" s="48">
        <f t="shared" si="34"/>
        <v>80</v>
      </c>
      <c r="Z1139">
        <v>346</v>
      </c>
      <c r="AA1139">
        <f t="shared" si="35"/>
        <v>1</v>
      </c>
    </row>
    <row r="1140" spans="1:27" x14ac:dyDescent="0.25">
      <c r="A1140">
        <v>346</v>
      </c>
      <c r="B1140">
        <v>1</v>
      </c>
      <c r="C1140">
        <v>353</v>
      </c>
      <c r="D1140">
        <v>397</v>
      </c>
      <c r="E1140" t="s">
        <v>26</v>
      </c>
      <c r="G1140">
        <v>1561</v>
      </c>
      <c r="H1140">
        <v>5.6</v>
      </c>
      <c r="I1140">
        <v>21.7</v>
      </c>
      <c r="K1140">
        <v>55.8</v>
      </c>
      <c r="L1140">
        <v>62.9</v>
      </c>
      <c r="M1140">
        <v>32.9</v>
      </c>
      <c r="N1140">
        <v>0.21</v>
      </c>
      <c r="O1140">
        <v>0.88</v>
      </c>
      <c r="P1140">
        <v>7.32</v>
      </c>
      <c r="Q1140">
        <v>38</v>
      </c>
      <c r="R1140" s="3">
        <v>44029</v>
      </c>
      <c r="S1140">
        <v>11</v>
      </c>
      <c r="T1140">
        <v>112</v>
      </c>
      <c r="U1140">
        <v>75</v>
      </c>
      <c r="V1140">
        <v>76</v>
      </c>
      <c r="W1140">
        <v>3</v>
      </c>
      <c r="X1140">
        <v>36</v>
      </c>
      <c r="Y1140" s="48">
        <f t="shared" si="34"/>
        <v>87.333333333333329</v>
      </c>
      <c r="Z1140">
        <v>346</v>
      </c>
      <c r="AA1140">
        <f t="shared" si="35"/>
        <v>1</v>
      </c>
    </row>
    <row r="1141" spans="1:27" x14ac:dyDescent="0.25">
      <c r="A1141">
        <v>346</v>
      </c>
      <c r="D1141">
        <v>414</v>
      </c>
      <c r="E1141" t="s">
        <v>26</v>
      </c>
      <c r="G1141">
        <v>1504</v>
      </c>
      <c r="I1141">
        <v>15.4</v>
      </c>
      <c r="K1141">
        <v>73.099999999999994</v>
      </c>
      <c r="L1141">
        <v>76.8</v>
      </c>
      <c r="M1141">
        <v>48.2</v>
      </c>
      <c r="N1141">
        <v>0.21</v>
      </c>
      <c r="O1141">
        <v>0.94</v>
      </c>
      <c r="P1141">
        <v>7.21</v>
      </c>
      <c r="Q1141">
        <v>38</v>
      </c>
      <c r="R1141" s="3">
        <v>44030</v>
      </c>
      <c r="S1141">
        <v>16</v>
      </c>
      <c r="T1141">
        <v>300</v>
      </c>
      <c r="U1141">
        <v>65</v>
      </c>
      <c r="V1141">
        <v>73</v>
      </c>
      <c r="W1141">
        <v>0</v>
      </c>
      <c r="X1141">
        <v>0</v>
      </c>
      <c r="Y1141" s="48">
        <f t="shared" si="34"/>
        <v>143.33333333333334</v>
      </c>
      <c r="Z1141">
        <v>346</v>
      </c>
      <c r="AA1141">
        <f t="shared" si="35"/>
        <v>1</v>
      </c>
    </row>
    <row r="1142" spans="1:27" x14ac:dyDescent="0.25">
      <c r="A1142">
        <v>346</v>
      </c>
      <c r="C1142">
        <v>314</v>
      </c>
      <c r="E1142" t="s">
        <v>26</v>
      </c>
      <c r="I1142">
        <v>23.9</v>
      </c>
      <c r="J1142">
        <v>0.49</v>
      </c>
      <c r="K1142">
        <v>69.8</v>
      </c>
      <c r="L1142">
        <v>67.900000000000006</v>
      </c>
      <c r="M1142">
        <v>39.9</v>
      </c>
      <c r="N1142">
        <v>0.21</v>
      </c>
      <c r="O1142">
        <v>0.73</v>
      </c>
      <c r="P1142">
        <v>7.29</v>
      </c>
      <c r="Q1142">
        <v>38</v>
      </c>
      <c r="R1142" s="3">
        <v>44033</v>
      </c>
      <c r="S1142">
        <v>16</v>
      </c>
      <c r="T1142">
        <v>137</v>
      </c>
      <c r="U1142">
        <v>76</v>
      </c>
      <c r="V1142">
        <v>73</v>
      </c>
      <c r="W1142">
        <v>0</v>
      </c>
      <c r="X1142">
        <v>36</v>
      </c>
      <c r="Y1142" s="48">
        <f t="shared" si="34"/>
        <v>96.333333333333329</v>
      </c>
      <c r="Z1142">
        <v>346</v>
      </c>
      <c r="AA1142">
        <f t="shared" si="35"/>
        <v>1</v>
      </c>
    </row>
    <row r="1143" spans="1:27" x14ac:dyDescent="0.25">
      <c r="A1143">
        <v>346</v>
      </c>
      <c r="B1143">
        <v>1.89</v>
      </c>
      <c r="C1143">
        <v>314</v>
      </c>
      <c r="E1143" t="s">
        <v>26</v>
      </c>
      <c r="I1143">
        <v>20.2</v>
      </c>
      <c r="K1143">
        <v>67.3</v>
      </c>
      <c r="L1143">
        <v>63.7</v>
      </c>
      <c r="M1143">
        <v>38.5</v>
      </c>
      <c r="N1143">
        <v>0.21</v>
      </c>
      <c r="O1143">
        <v>0.79</v>
      </c>
      <c r="P1143">
        <v>7.31</v>
      </c>
      <c r="Q1143">
        <v>38</v>
      </c>
      <c r="R1143" s="3">
        <v>44034</v>
      </c>
      <c r="S1143">
        <v>23</v>
      </c>
      <c r="T1143">
        <v>116</v>
      </c>
      <c r="U1143">
        <v>72</v>
      </c>
      <c r="V1143">
        <v>73</v>
      </c>
      <c r="W1143">
        <v>0</v>
      </c>
      <c r="X1143">
        <v>36.6</v>
      </c>
      <c r="Y1143" s="48">
        <f t="shared" si="34"/>
        <v>86.666666666666671</v>
      </c>
      <c r="Z1143">
        <v>346</v>
      </c>
      <c r="AA1143">
        <f t="shared" si="35"/>
        <v>1</v>
      </c>
    </row>
    <row r="1144" spans="1:27" x14ac:dyDescent="0.25">
      <c r="A1144">
        <v>346</v>
      </c>
      <c r="B1144">
        <v>0.66</v>
      </c>
      <c r="C1144">
        <v>278</v>
      </c>
      <c r="E1144" t="s">
        <v>26</v>
      </c>
      <c r="I1144">
        <v>28.2</v>
      </c>
      <c r="J1144">
        <v>0.56000000000000005</v>
      </c>
      <c r="K1144">
        <v>76.900000000000006</v>
      </c>
      <c r="L1144">
        <v>60.8</v>
      </c>
      <c r="M1144">
        <v>45.3</v>
      </c>
      <c r="N1144">
        <v>0.21</v>
      </c>
      <c r="O1144">
        <v>0.72</v>
      </c>
      <c r="P1144">
        <v>7.31</v>
      </c>
      <c r="Q1144">
        <v>38</v>
      </c>
      <c r="R1144" s="3">
        <v>44035</v>
      </c>
      <c r="S1144">
        <v>22</v>
      </c>
      <c r="T1144">
        <v>121</v>
      </c>
      <c r="U1144">
        <v>93</v>
      </c>
      <c r="V1144">
        <v>101</v>
      </c>
      <c r="W1144">
        <v>0</v>
      </c>
      <c r="X1144">
        <v>0</v>
      </c>
      <c r="Y1144" s="48">
        <f t="shared" si="34"/>
        <v>102.33333333333333</v>
      </c>
      <c r="Z1144">
        <v>346</v>
      </c>
      <c r="AA1144">
        <f t="shared" si="35"/>
        <v>1</v>
      </c>
    </row>
    <row r="1145" spans="1:27" x14ac:dyDescent="0.25">
      <c r="A1145">
        <v>346</v>
      </c>
      <c r="B1145">
        <v>2.3199999999999998</v>
      </c>
      <c r="C1145">
        <v>249</v>
      </c>
      <c r="E1145" t="s">
        <v>26</v>
      </c>
      <c r="K1145">
        <v>94.2</v>
      </c>
      <c r="L1145">
        <v>44.5</v>
      </c>
      <c r="M1145">
        <v>71.099999999999994</v>
      </c>
      <c r="N1145">
        <v>0.21</v>
      </c>
      <c r="O1145">
        <v>0.75</v>
      </c>
      <c r="P1145">
        <v>7.42</v>
      </c>
      <c r="Q1145">
        <v>38</v>
      </c>
      <c r="R1145" s="3">
        <v>44036</v>
      </c>
      <c r="S1145">
        <v>14</v>
      </c>
      <c r="T1145">
        <v>124</v>
      </c>
      <c r="U1145">
        <v>95</v>
      </c>
      <c r="V1145">
        <v>125</v>
      </c>
      <c r="W1145">
        <v>0</v>
      </c>
      <c r="X1145">
        <v>38</v>
      </c>
      <c r="Y1145" s="48">
        <f t="shared" si="34"/>
        <v>104.66666666666667</v>
      </c>
      <c r="Z1145">
        <v>346</v>
      </c>
      <c r="AA1145">
        <f t="shared" si="35"/>
        <v>1</v>
      </c>
    </row>
    <row r="1146" spans="1:27" x14ac:dyDescent="0.25">
      <c r="A1146">
        <v>346</v>
      </c>
      <c r="B1146">
        <v>2.02</v>
      </c>
      <c r="C1146">
        <v>188</v>
      </c>
      <c r="E1146" t="s">
        <v>26</v>
      </c>
      <c r="I1146">
        <v>23.2</v>
      </c>
      <c r="J1146">
        <v>0.37</v>
      </c>
      <c r="K1146">
        <v>72.599999999999994</v>
      </c>
      <c r="L1146">
        <v>81.099999999999994</v>
      </c>
      <c r="M1146">
        <v>42.7</v>
      </c>
      <c r="N1146">
        <v>0.21</v>
      </c>
      <c r="P1146">
        <v>7.22</v>
      </c>
      <c r="Q1146">
        <v>38</v>
      </c>
      <c r="R1146" s="3">
        <v>44037</v>
      </c>
      <c r="S1146">
        <v>20</v>
      </c>
      <c r="T1146">
        <v>122</v>
      </c>
      <c r="U1146">
        <v>56</v>
      </c>
      <c r="V1146">
        <v>80</v>
      </c>
      <c r="W1146">
        <v>0</v>
      </c>
      <c r="X1146">
        <v>0</v>
      </c>
      <c r="Y1146" s="48">
        <f t="shared" si="34"/>
        <v>78</v>
      </c>
      <c r="Z1146">
        <v>346</v>
      </c>
      <c r="AA1146">
        <f t="shared" si="35"/>
        <v>1</v>
      </c>
    </row>
    <row r="1147" spans="1:27" x14ac:dyDescent="0.25">
      <c r="A1147">
        <v>346</v>
      </c>
      <c r="B1147">
        <v>1.58</v>
      </c>
      <c r="C1147">
        <v>196</v>
      </c>
      <c r="E1147" t="s">
        <v>26</v>
      </c>
      <c r="I1147">
        <v>22</v>
      </c>
      <c r="J1147">
        <v>0.34</v>
      </c>
      <c r="K1147">
        <v>72.099999999999994</v>
      </c>
      <c r="L1147">
        <v>102.7</v>
      </c>
      <c r="M1147">
        <v>43.1</v>
      </c>
      <c r="N1147">
        <v>0.21</v>
      </c>
      <c r="O1147">
        <v>0.86</v>
      </c>
      <c r="P1147">
        <v>7.18</v>
      </c>
      <c r="Q1147">
        <v>38</v>
      </c>
      <c r="R1147" s="3">
        <v>44038</v>
      </c>
      <c r="S1147">
        <v>20</v>
      </c>
      <c r="T1147">
        <v>137</v>
      </c>
      <c r="U1147">
        <v>74</v>
      </c>
      <c r="V1147">
        <v>112</v>
      </c>
      <c r="W1147">
        <v>0</v>
      </c>
      <c r="X1147">
        <v>38.799999999999997</v>
      </c>
      <c r="Y1147" s="48">
        <f t="shared" si="34"/>
        <v>95</v>
      </c>
      <c r="Z1147">
        <v>346</v>
      </c>
      <c r="AA1147">
        <f t="shared" si="35"/>
        <v>1</v>
      </c>
    </row>
    <row r="1148" spans="1:27" x14ac:dyDescent="0.25">
      <c r="A1148">
        <v>346</v>
      </c>
      <c r="B1148">
        <v>1.38</v>
      </c>
      <c r="C1148">
        <v>159</v>
      </c>
      <c r="E1148" t="s">
        <v>26</v>
      </c>
      <c r="I1148">
        <v>24.3</v>
      </c>
      <c r="J1148">
        <v>0.27</v>
      </c>
      <c r="K1148">
        <v>61.4</v>
      </c>
      <c r="L1148">
        <v>87.3</v>
      </c>
      <c r="M1148">
        <v>24.6</v>
      </c>
      <c r="N1148">
        <v>0.4</v>
      </c>
      <c r="O1148">
        <v>0.82</v>
      </c>
      <c r="P1148">
        <v>7.29</v>
      </c>
      <c r="Q1148">
        <v>38</v>
      </c>
      <c r="R1148" s="3">
        <v>44039</v>
      </c>
      <c r="S1148">
        <v>20</v>
      </c>
      <c r="T1148">
        <v>136</v>
      </c>
      <c r="U1148">
        <v>79</v>
      </c>
      <c r="V1148">
        <v>88</v>
      </c>
      <c r="W1148">
        <v>0</v>
      </c>
      <c r="X1148">
        <v>0</v>
      </c>
      <c r="Y1148" s="48">
        <f t="shared" si="34"/>
        <v>98</v>
      </c>
      <c r="Z1148">
        <v>346</v>
      </c>
      <c r="AA1148">
        <f t="shared" si="35"/>
        <v>1</v>
      </c>
    </row>
    <row r="1149" spans="1:27" x14ac:dyDescent="0.25">
      <c r="A1149">
        <v>346</v>
      </c>
      <c r="B1149">
        <v>1.1000000000000001</v>
      </c>
      <c r="C1149">
        <v>160</v>
      </c>
      <c r="D1149">
        <v>308</v>
      </c>
      <c r="E1149" t="s">
        <v>26</v>
      </c>
      <c r="F1149">
        <v>1.97</v>
      </c>
      <c r="G1149">
        <v>969</v>
      </c>
      <c r="I1149">
        <v>23.9</v>
      </c>
      <c r="K1149">
        <v>95.8</v>
      </c>
      <c r="L1149">
        <v>59.7</v>
      </c>
      <c r="M1149">
        <v>68.099999999999994</v>
      </c>
      <c r="N1149">
        <v>0.21</v>
      </c>
      <c r="O1149">
        <v>0.61</v>
      </c>
      <c r="P1149">
        <v>7.42</v>
      </c>
      <c r="Q1149">
        <v>38</v>
      </c>
      <c r="R1149" s="3">
        <v>44040</v>
      </c>
      <c r="S1149">
        <v>16</v>
      </c>
      <c r="T1149">
        <v>144</v>
      </c>
      <c r="U1149">
        <v>78</v>
      </c>
      <c r="V1149">
        <v>105</v>
      </c>
      <c r="W1149">
        <v>3</v>
      </c>
      <c r="X1149">
        <v>37</v>
      </c>
      <c r="Y1149" s="48">
        <f t="shared" si="34"/>
        <v>100</v>
      </c>
      <c r="Z1149">
        <v>346</v>
      </c>
      <c r="AA1149">
        <f t="shared" si="35"/>
        <v>1</v>
      </c>
    </row>
    <row r="1150" spans="1:27" x14ac:dyDescent="0.25">
      <c r="A1150">
        <v>346</v>
      </c>
      <c r="B1150">
        <v>1.4</v>
      </c>
      <c r="C1150">
        <v>155</v>
      </c>
      <c r="E1150" t="s">
        <v>26</v>
      </c>
      <c r="I1150">
        <v>22.6</v>
      </c>
      <c r="K1150">
        <v>70.8</v>
      </c>
      <c r="L1150">
        <v>70</v>
      </c>
      <c r="M1150">
        <v>37</v>
      </c>
      <c r="N1150">
        <v>0.21</v>
      </c>
      <c r="O1150">
        <v>0.66</v>
      </c>
      <c r="P1150">
        <v>7.34</v>
      </c>
      <c r="Q1150">
        <v>38</v>
      </c>
      <c r="R1150" s="3">
        <v>44041</v>
      </c>
      <c r="S1150">
        <v>18</v>
      </c>
      <c r="T1150">
        <v>115</v>
      </c>
      <c r="U1150">
        <v>66</v>
      </c>
      <c r="V1150">
        <v>92</v>
      </c>
      <c r="W1150">
        <v>14</v>
      </c>
      <c r="X1150">
        <v>37.1</v>
      </c>
      <c r="Y1150" s="48">
        <f t="shared" si="34"/>
        <v>82.333333333333329</v>
      </c>
      <c r="Z1150">
        <v>346</v>
      </c>
      <c r="AA1150">
        <f t="shared" si="35"/>
        <v>1</v>
      </c>
    </row>
    <row r="1151" spans="1:27" x14ac:dyDescent="0.25">
      <c r="A1151">
        <v>346</v>
      </c>
      <c r="B1151">
        <v>1.43</v>
      </c>
      <c r="C1151">
        <v>159</v>
      </c>
      <c r="E1151" t="s">
        <v>26</v>
      </c>
      <c r="I1151">
        <v>17.5</v>
      </c>
      <c r="K1151">
        <v>77.3</v>
      </c>
      <c r="L1151">
        <v>61.4</v>
      </c>
      <c r="M1151">
        <v>40.700000000000003</v>
      </c>
      <c r="N1151">
        <v>0.21</v>
      </c>
      <c r="O1151">
        <v>0.67</v>
      </c>
      <c r="P1151">
        <v>7.37</v>
      </c>
      <c r="Q1151">
        <v>38</v>
      </c>
      <c r="R1151" s="3">
        <v>44042</v>
      </c>
      <c r="S1151">
        <v>18</v>
      </c>
      <c r="T1151">
        <v>123</v>
      </c>
      <c r="U1151">
        <v>80</v>
      </c>
      <c r="V1151">
        <v>126</v>
      </c>
      <c r="W1151">
        <v>0</v>
      </c>
      <c r="X1151">
        <v>38.1</v>
      </c>
      <c r="Y1151" s="48">
        <f t="shared" si="34"/>
        <v>94.333333333333329</v>
      </c>
      <c r="Z1151">
        <v>346</v>
      </c>
      <c r="AA1151">
        <f t="shared" si="35"/>
        <v>1</v>
      </c>
    </row>
    <row r="1152" spans="1:27" x14ac:dyDescent="0.25">
      <c r="A1152">
        <v>346</v>
      </c>
      <c r="B1152">
        <v>1.97</v>
      </c>
      <c r="C1152">
        <v>208</v>
      </c>
      <c r="E1152" t="s">
        <v>26</v>
      </c>
      <c r="I1152">
        <v>17.2</v>
      </c>
      <c r="K1152">
        <v>66.099999999999994</v>
      </c>
      <c r="L1152">
        <v>53.8</v>
      </c>
      <c r="M1152">
        <v>36.200000000000003</v>
      </c>
      <c r="N1152">
        <v>0.35</v>
      </c>
      <c r="P1152">
        <v>7.39</v>
      </c>
      <c r="Q1152">
        <v>38</v>
      </c>
      <c r="R1152" s="3">
        <v>44043</v>
      </c>
      <c r="S1152">
        <v>18</v>
      </c>
      <c r="T1152">
        <v>150</v>
      </c>
      <c r="U1152">
        <v>70</v>
      </c>
      <c r="V1152">
        <v>80</v>
      </c>
      <c r="W1152">
        <v>15</v>
      </c>
      <c r="X1152">
        <v>37.9</v>
      </c>
      <c r="Y1152" s="48">
        <f t="shared" si="34"/>
        <v>96.666666666666671</v>
      </c>
      <c r="Z1152">
        <v>346</v>
      </c>
      <c r="AA1152">
        <f t="shared" si="35"/>
        <v>1</v>
      </c>
    </row>
    <row r="1153" spans="1:31" x14ac:dyDescent="0.25">
      <c r="A1153">
        <v>346</v>
      </c>
      <c r="B1153">
        <v>1.02</v>
      </c>
      <c r="C1153">
        <v>195</v>
      </c>
      <c r="E1153" t="s">
        <v>26</v>
      </c>
      <c r="I1153">
        <v>18.100000000000001</v>
      </c>
      <c r="K1153">
        <v>74</v>
      </c>
      <c r="L1153">
        <v>55</v>
      </c>
      <c r="M1153">
        <v>41.6</v>
      </c>
      <c r="N1153">
        <v>0.21</v>
      </c>
      <c r="P1153">
        <v>7.34</v>
      </c>
      <c r="Q1153">
        <v>38</v>
      </c>
      <c r="R1153" s="3">
        <v>44044</v>
      </c>
      <c r="S1153">
        <v>20</v>
      </c>
      <c r="T1153">
        <v>128</v>
      </c>
      <c r="U1153">
        <v>73</v>
      </c>
      <c r="V1153">
        <v>111</v>
      </c>
      <c r="W1153">
        <v>14</v>
      </c>
      <c r="X1153">
        <v>37</v>
      </c>
      <c r="Y1153" s="48">
        <f t="shared" si="34"/>
        <v>91.333333333333329</v>
      </c>
      <c r="Z1153">
        <v>346</v>
      </c>
      <c r="AA1153">
        <f t="shared" si="35"/>
        <v>1</v>
      </c>
    </row>
    <row r="1154" spans="1:31" x14ac:dyDescent="0.25">
      <c r="A1154">
        <v>346</v>
      </c>
      <c r="B1154">
        <v>1.46</v>
      </c>
      <c r="C1154">
        <v>213</v>
      </c>
      <c r="D1154">
        <v>510</v>
      </c>
      <c r="E1154" t="s">
        <v>26</v>
      </c>
      <c r="F1154">
        <v>3.68</v>
      </c>
      <c r="G1154">
        <v>984</v>
      </c>
      <c r="H1154">
        <v>67.3</v>
      </c>
      <c r="I1154">
        <v>18.2</v>
      </c>
      <c r="J1154">
        <v>0.63</v>
      </c>
      <c r="K1154">
        <v>54.5</v>
      </c>
      <c r="L1154">
        <v>48.4</v>
      </c>
      <c r="M1154">
        <v>30.2</v>
      </c>
      <c r="N1154">
        <v>0.21</v>
      </c>
      <c r="O1154">
        <v>0.77</v>
      </c>
      <c r="P1154">
        <v>7.38</v>
      </c>
      <c r="Q1154">
        <v>38</v>
      </c>
      <c r="R1154" s="3">
        <v>44045</v>
      </c>
      <c r="S1154">
        <v>23</v>
      </c>
      <c r="T1154">
        <v>141</v>
      </c>
      <c r="U1154">
        <v>83</v>
      </c>
      <c r="V1154">
        <v>90</v>
      </c>
      <c r="W1154">
        <v>11</v>
      </c>
      <c r="X1154">
        <v>38.1</v>
      </c>
      <c r="Y1154" s="48">
        <f t="shared" ref="Y1154:Y1217" si="36">IF(OR(T1154="",U1154=""),"",(T1154+(2*U1154))/3)</f>
        <v>102.33333333333333</v>
      </c>
      <c r="Z1154">
        <v>346</v>
      </c>
      <c r="AA1154">
        <f t="shared" ref="AA1154:AA1217" si="37">IF(A1154="",0,IF(COUNTIF(B1154:Y1154,"")&gt;0,1,0))</f>
        <v>0</v>
      </c>
      <c r="AC1154" t="s">
        <v>38</v>
      </c>
      <c r="AD1154">
        <v>277</v>
      </c>
      <c r="AE1154" t="s">
        <v>39</v>
      </c>
    </row>
    <row r="1155" spans="1:31" x14ac:dyDescent="0.25">
      <c r="A1155">
        <v>346</v>
      </c>
      <c r="B1155">
        <v>1.55</v>
      </c>
      <c r="C1155">
        <v>231</v>
      </c>
      <c r="E1155" t="s">
        <v>26</v>
      </c>
      <c r="I1155">
        <v>22.6</v>
      </c>
      <c r="K1155">
        <v>57</v>
      </c>
      <c r="L1155">
        <v>57.6</v>
      </c>
      <c r="M1155">
        <v>33.200000000000003</v>
      </c>
      <c r="N1155">
        <v>0.21</v>
      </c>
      <c r="O1155">
        <v>0.8</v>
      </c>
      <c r="P1155">
        <v>7.29</v>
      </c>
      <c r="Q1155">
        <v>38</v>
      </c>
      <c r="R1155" s="3">
        <v>44046</v>
      </c>
      <c r="S1155">
        <v>28</v>
      </c>
      <c r="T1155">
        <v>160</v>
      </c>
      <c r="U1155">
        <v>98</v>
      </c>
      <c r="V1155">
        <v>97</v>
      </c>
      <c r="W1155">
        <v>12</v>
      </c>
      <c r="X1155">
        <v>37.5</v>
      </c>
      <c r="Y1155" s="48">
        <f t="shared" si="36"/>
        <v>118.66666666666667</v>
      </c>
      <c r="Z1155">
        <v>346</v>
      </c>
      <c r="AA1155">
        <f t="shared" si="37"/>
        <v>1</v>
      </c>
      <c r="AC1155" t="s">
        <v>40</v>
      </c>
      <c r="AD1155">
        <v>478</v>
      </c>
      <c r="AE1155" t="s">
        <v>41</v>
      </c>
    </row>
    <row r="1156" spans="1:31" x14ac:dyDescent="0.25">
      <c r="A1156">
        <v>346</v>
      </c>
      <c r="B1156">
        <v>1.35</v>
      </c>
      <c r="C1156">
        <v>255</v>
      </c>
      <c r="D1156">
        <v>419</v>
      </c>
      <c r="E1156" t="s">
        <v>26</v>
      </c>
      <c r="F1156">
        <v>3.77</v>
      </c>
      <c r="G1156">
        <v>1052</v>
      </c>
      <c r="I1156">
        <v>18.8</v>
      </c>
      <c r="J1156">
        <v>0.43</v>
      </c>
      <c r="K1156">
        <v>41.5</v>
      </c>
      <c r="L1156">
        <v>58.6</v>
      </c>
      <c r="M1156">
        <v>23.6</v>
      </c>
      <c r="N1156">
        <v>0.21</v>
      </c>
      <c r="O1156">
        <v>0.85</v>
      </c>
      <c r="P1156">
        <v>7.32</v>
      </c>
      <c r="Q1156">
        <v>38</v>
      </c>
      <c r="R1156" s="3">
        <v>44047</v>
      </c>
      <c r="S1156">
        <v>40</v>
      </c>
      <c r="T1156">
        <v>150</v>
      </c>
      <c r="U1156">
        <v>93</v>
      </c>
      <c r="V1156">
        <v>108</v>
      </c>
      <c r="W1156">
        <v>12</v>
      </c>
      <c r="X1156">
        <v>38</v>
      </c>
      <c r="Y1156" s="48">
        <f t="shared" si="36"/>
        <v>112</v>
      </c>
      <c r="Z1156">
        <v>346</v>
      </c>
      <c r="AA1156">
        <f t="shared" si="37"/>
        <v>1</v>
      </c>
    </row>
    <row r="1157" spans="1:31" x14ac:dyDescent="0.25">
      <c r="A1157">
        <v>346</v>
      </c>
      <c r="B1157">
        <v>1.93</v>
      </c>
      <c r="C1157">
        <v>402</v>
      </c>
      <c r="D1157">
        <v>466</v>
      </c>
      <c r="E1157" t="s">
        <v>26</v>
      </c>
      <c r="G1157">
        <v>1055</v>
      </c>
      <c r="I1157">
        <v>31.4</v>
      </c>
      <c r="K1157">
        <v>70.3</v>
      </c>
      <c r="L1157">
        <v>86.8</v>
      </c>
      <c r="M1157">
        <v>35.9</v>
      </c>
      <c r="N1157">
        <v>0.21</v>
      </c>
      <c r="O1157">
        <v>1.91</v>
      </c>
      <c r="P1157">
        <v>7.18</v>
      </c>
      <c r="Q1157">
        <v>38</v>
      </c>
      <c r="R1157" s="3">
        <v>44049</v>
      </c>
      <c r="S1157">
        <v>19</v>
      </c>
      <c r="T1157">
        <v>128</v>
      </c>
      <c r="U1157">
        <v>82</v>
      </c>
      <c r="V1157">
        <v>94</v>
      </c>
      <c r="W1157">
        <v>11</v>
      </c>
      <c r="X1157">
        <v>37.6</v>
      </c>
      <c r="Y1157" s="48">
        <f t="shared" si="36"/>
        <v>97.333333333333329</v>
      </c>
      <c r="Z1157">
        <v>346</v>
      </c>
      <c r="AA1157">
        <f t="shared" si="37"/>
        <v>1</v>
      </c>
    </row>
    <row r="1158" spans="1:31" x14ac:dyDescent="0.25">
      <c r="A1158">
        <v>346</v>
      </c>
      <c r="B1158">
        <v>2.02</v>
      </c>
      <c r="C1158">
        <v>509</v>
      </c>
      <c r="E1158" t="s">
        <v>26</v>
      </c>
      <c r="I1158">
        <v>67.599999999999994</v>
      </c>
      <c r="K1158">
        <v>69.400000000000006</v>
      </c>
      <c r="L1158">
        <v>85.1</v>
      </c>
      <c r="M1158">
        <v>43.5</v>
      </c>
      <c r="N1158">
        <v>0.21</v>
      </c>
      <c r="O1158">
        <v>4.16</v>
      </c>
      <c r="P1158">
        <v>7.16</v>
      </c>
      <c r="Q1158">
        <v>38</v>
      </c>
      <c r="R1158" s="3">
        <v>44051</v>
      </c>
      <c r="S1158">
        <v>22</v>
      </c>
      <c r="T1158">
        <v>152</v>
      </c>
      <c r="U1158">
        <v>88</v>
      </c>
      <c r="V1158">
        <v>109</v>
      </c>
      <c r="W1158">
        <v>0</v>
      </c>
      <c r="X1158">
        <v>0</v>
      </c>
      <c r="Y1158" s="48">
        <f t="shared" si="36"/>
        <v>109.33333333333333</v>
      </c>
      <c r="Z1158">
        <v>346</v>
      </c>
      <c r="AA1158">
        <f t="shared" si="37"/>
        <v>1</v>
      </c>
    </row>
    <row r="1159" spans="1:31" x14ac:dyDescent="0.25">
      <c r="A1159">
        <v>346</v>
      </c>
      <c r="B1159">
        <v>1.83</v>
      </c>
      <c r="C1159">
        <v>488</v>
      </c>
      <c r="D1159">
        <v>737</v>
      </c>
      <c r="E1159" t="s">
        <v>26</v>
      </c>
      <c r="F1159">
        <v>4.01</v>
      </c>
      <c r="G1159">
        <v>1635</v>
      </c>
      <c r="I1159">
        <v>55.5</v>
      </c>
      <c r="J1159">
        <v>0.22</v>
      </c>
      <c r="K1159">
        <v>69.400000000000006</v>
      </c>
      <c r="L1159">
        <v>85.1</v>
      </c>
      <c r="M1159">
        <v>43.5</v>
      </c>
      <c r="N1159">
        <v>0.21</v>
      </c>
      <c r="O1159">
        <v>2.08</v>
      </c>
      <c r="P1159">
        <v>7.16</v>
      </c>
      <c r="Q1159">
        <v>38</v>
      </c>
      <c r="R1159" s="3">
        <v>44052</v>
      </c>
      <c r="S1159">
        <v>16</v>
      </c>
      <c r="T1159">
        <v>150</v>
      </c>
      <c r="U1159">
        <v>70</v>
      </c>
      <c r="V1159">
        <v>80</v>
      </c>
      <c r="W1159">
        <v>3</v>
      </c>
      <c r="X1159">
        <v>36</v>
      </c>
      <c r="Y1159" s="48">
        <f t="shared" si="36"/>
        <v>96.666666666666671</v>
      </c>
      <c r="Z1159">
        <v>346</v>
      </c>
      <c r="AA1159">
        <f t="shared" si="37"/>
        <v>1</v>
      </c>
    </row>
    <row r="1160" spans="1:31" x14ac:dyDescent="0.25">
      <c r="A1160">
        <v>346</v>
      </c>
      <c r="B1160">
        <v>2.62</v>
      </c>
      <c r="C1160">
        <v>546</v>
      </c>
      <c r="D1160">
        <v>558</v>
      </c>
      <c r="E1160" t="s">
        <v>26</v>
      </c>
      <c r="F1160">
        <v>3.67</v>
      </c>
      <c r="G1160">
        <v>1436</v>
      </c>
      <c r="I1160">
        <v>37.1</v>
      </c>
      <c r="J1160">
        <v>0.25</v>
      </c>
      <c r="K1160">
        <v>70.209999999999994</v>
      </c>
      <c r="L1160">
        <v>110.2</v>
      </c>
      <c r="M1160">
        <v>39</v>
      </c>
      <c r="N1160">
        <v>0.21</v>
      </c>
      <c r="O1160">
        <v>3.08</v>
      </c>
      <c r="P1160">
        <v>7</v>
      </c>
      <c r="Q1160">
        <v>38</v>
      </c>
      <c r="R1160" s="3">
        <v>44053</v>
      </c>
      <c r="S1160">
        <v>35</v>
      </c>
      <c r="T1160">
        <v>134</v>
      </c>
      <c r="U1160">
        <v>78</v>
      </c>
      <c r="V1160">
        <v>113</v>
      </c>
      <c r="W1160">
        <v>12</v>
      </c>
      <c r="X1160">
        <v>36.299999999999997</v>
      </c>
      <c r="Y1160" s="48">
        <f t="shared" si="36"/>
        <v>96.666666666666671</v>
      </c>
      <c r="Z1160">
        <v>346</v>
      </c>
      <c r="AA1160">
        <f t="shared" si="37"/>
        <v>1</v>
      </c>
    </row>
    <row r="1161" spans="1:31" x14ac:dyDescent="0.25">
      <c r="A1161">
        <v>346</v>
      </c>
      <c r="B1161">
        <v>1.25</v>
      </c>
      <c r="C1161">
        <v>440</v>
      </c>
      <c r="E1161" t="s">
        <v>26</v>
      </c>
      <c r="I1161">
        <v>54.2</v>
      </c>
      <c r="K1161">
        <v>93.3</v>
      </c>
      <c r="L1161">
        <v>77.8</v>
      </c>
      <c r="M1161">
        <v>68.400000000000006</v>
      </c>
      <c r="N1161">
        <v>0.21</v>
      </c>
      <c r="O1161">
        <v>3.31</v>
      </c>
      <c r="P1161">
        <v>7.21</v>
      </c>
      <c r="Q1161">
        <v>38</v>
      </c>
      <c r="R1161" s="3">
        <v>44055</v>
      </c>
      <c r="S1161">
        <v>34</v>
      </c>
      <c r="T1161">
        <v>172</v>
      </c>
      <c r="U1161">
        <v>100</v>
      </c>
      <c r="V1161">
        <v>117</v>
      </c>
      <c r="W1161">
        <v>11</v>
      </c>
      <c r="X1161">
        <v>36.799999999999997</v>
      </c>
      <c r="Y1161" s="48">
        <f t="shared" si="36"/>
        <v>124</v>
      </c>
      <c r="Z1161">
        <v>346</v>
      </c>
      <c r="AA1161">
        <f t="shared" si="37"/>
        <v>1</v>
      </c>
    </row>
    <row r="1162" spans="1:31" x14ac:dyDescent="0.25">
      <c r="A1162">
        <v>346</v>
      </c>
      <c r="B1162">
        <v>2.21</v>
      </c>
      <c r="C1162">
        <v>325</v>
      </c>
      <c r="E1162" t="s">
        <v>26</v>
      </c>
      <c r="I1162">
        <v>54.5</v>
      </c>
      <c r="K1162">
        <v>69.099999999999994</v>
      </c>
      <c r="L1162">
        <v>68.900000000000006</v>
      </c>
      <c r="M1162">
        <v>37.299999999999997</v>
      </c>
      <c r="N1162">
        <v>0.21</v>
      </c>
      <c r="O1162">
        <v>3.14</v>
      </c>
      <c r="P1162">
        <v>7.27</v>
      </c>
      <c r="Q1162">
        <v>38</v>
      </c>
      <c r="R1162" s="3">
        <v>44057</v>
      </c>
      <c r="S1162">
        <v>27</v>
      </c>
      <c r="T1162">
        <v>150</v>
      </c>
      <c r="U1162">
        <v>77</v>
      </c>
      <c r="V1162">
        <v>109</v>
      </c>
      <c r="W1162">
        <v>11</v>
      </c>
      <c r="X1162">
        <v>38.200000000000003</v>
      </c>
      <c r="Y1162" s="48">
        <f t="shared" si="36"/>
        <v>101.33333333333333</v>
      </c>
      <c r="Z1162">
        <v>346</v>
      </c>
      <c r="AA1162">
        <f t="shared" si="37"/>
        <v>1</v>
      </c>
    </row>
    <row r="1163" spans="1:31" x14ac:dyDescent="0.25">
      <c r="A1163">
        <v>346</v>
      </c>
      <c r="B1163">
        <v>1.44</v>
      </c>
      <c r="C1163">
        <v>242</v>
      </c>
      <c r="E1163" t="s">
        <v>26</v>
      </c>
      <c r="I1163">
        <v>61.9</v>
      </c>
      <c r="K1163">
        <v>94</v>
      </c>
      <c r="L1163">
        <v>53.8</v>
      </c>
      <c r="M1163">
        <v>70</v>
      </c>
      <c r="N1163">
        <v>0.21</v>
      </c>
      <c r="O1163">
        <v>3.27</v>
      </c>
      <c r="P1163">
        <v>7.36</v>
      </c>
      <c r="Q1163">
        <v>38</v>
      </c>
      <c r="R1163" s="3">
        <v>44059</v>
      </c>
      <c r="S1163">
        <v>16</v>
      </c>
      <c r="T1163">
        <v>142</v>
      </c>
      <c r="U1163">
        <v>88</v>
      </c>
      <c r="V1163">
        <v>84</v>
      </c>
      <c r="W1163">
        <v>11</v>
      </c>
      <c r="X1163">
        <v>37.6</v>
      </c>
      <c r="Y1163" s="48">
        <f t="shared" si="36"/>
        <v>106</v>
      </c>
      <c r="Z1163">
        <v>346</v>
      </c>
      <c r="AA1163">
        <f t="shared" si="37"/>
        <v>1</v>
      </c>
    </row>
    <row r="1164" spans="1:31" x14ac:dyDescent="0.25">
      <c r="A1164">
        <v>346</v>
      </c>
      <c r="B1164">
        <v>2</v>
      </c>
      <c r="C1164">
        <v>207</v>
      </c>
      <c r="E1164" t="s">
        <v>26</v>
      </c>
      <c r="I1164">
        <v>71.900000000000006</v>
      </c>
      <c r="K1164">
        <v>96.9</v>
      </c>
      <c r="L1164">
        <v>44.6</v>
      </c>
      <c r="M1164">
        <v>87.8</v>
      </c>
      <c r="N1164">
        <v>0.21</v>
      </c>
      <c r="O1164">
        <v>3.56</v>
      </c>
      <c r="P1164">
        <v>7.43</v>
      </c>
      <c r="Q1164">
        <v>38</v>
      </c>
      <c r="R1164" s="3">
        <v>44061</v>
      </c>
      <c r="S1164">
        <v>26</v>
      </c>
      <c r="T1164">
        <v>167</v>
      </c>
      <c r="U1164">
        <v>15</v>
      </c>
      <c r="V1164">
        <v>105</v>
      </c>
      <c r="W1164">
        <v>12</v>
      </c>
      <c r="X1164">
        <v>36.299999999999997</v>
      </c>
      <c r="Y1164" s="48">
        <f t="shared" si="36"/>
        <v>65.666666666666671</v>
      </c>
      <c r="Z1164">
        <v>346</v>
      </c>
      <c r="AA1164">
        <f t="shared" si="37"/>
        <v>1</v>
      </c>
    </row>
    <row r="1165" spans="1:31" x14ac:dyDescent="0.25">
      <c r="A1165">
        <v>346</v>
      </c>
      <c r="B1165">
        <v>2.59</v>
      </c>
      <c r="C1165">
        <v>207</v>
      </c>
      <c r="E1165" t="s">
        <v>26</v>
      </c>
      <c r="I1165">
        <v>77.599999999999994</v>
      </c>
      <c r="J1165">
        <v>0.27</v>
      </c>
      <c r="K1165">
        <v>96.9</v>
      </c>
      <c r="L1165">
        <v>42.7</v>
      </c>
      <c r="M1165">
        <v>78.3</v>
      </c>
      <c r="N1165">
        <v>0.21</v>
      </c>
      <c r="O1165">
        <v>3.44</v>
      </c>
      <c r="P1165">
        <v>7.45</v>
      </c>
      <c r="Q1165">
        <v>38</v>
      </c>
      <c r="R1165" s="3">
        <v>44063</v>
      </c>
      <c r="S1165">
        <v>14</v>
      </c>
      <c r="T1165">
        <v>137</v>
      </c>
      <c r="U1165">
        <v>94</v>
      </c>
      <c r="V1165">
        <v>110</v>
      </c>
      <c r="W1165">
        <v>13</v>
      </c>
      <c r="X1165">
        <v>37.4</v>
      </c>
      <c r="Y1165" s="48">
        <f t="shared" si="36"/>
        <v>108.33333333333333</v>
      </c>
      <c r="Z1165">
        <v>346</v>
      </c>
      <c r="AA1165">
        <f t="shared" si="37"/>
        <v>1</v>
      </c>
    </row>
    <row r="1166" spans="1:31" x14ac:dyDescent="0.25">
      <c r="A1166">
        <v>346</v>
      </c>
      <c r="B1166">
        <v>2.82</v>
      </c>
      <c r="C1166">
        <v>364</v>
      </c>
      <c r="E1166" t="s">
        <v>26</v>
      </c>
      <c r="I1166">
        <v>85.6</v>
      </c>
      <c r="K1166">
        <v>92.8</v>
      </c>
      <c r="L1166">
        <v>36.6</v>
      </c>
      <c r="M1166">
        <v>61.4</v>
      </c>
      <c r="N1166">
        <v>0.21</v>
      </c>
      <c r="O1166">
        <v>4.58</v>
      </c>
      <c r="P1166">
        <v>7.44</v>
      </c>
      <c r="Q1166">
        <v>38</v>
      </c>
      <c r="R1166" s="3">
        <v>44065</v>
      </c>
      <c r="S1166">
        <v>16</v>
      </c>
      <c r="T1166">
        <v>140</v>
      </c>
      <c r="U1166">
        <v>80</v>
      </c>
      <c r="V1166">
        <v>90</v>
      </c>
      <c r="W1166">
        <v>15</v>
      </c>
      <c r="X1166">
        <v>37</v>
      </c>
      <c r="Y1166" s="48">
        <f t="shared" si="36"/>
        <v>100</v>
      </c>
      <c r="Z1166">
        <v>346</v>
      </c>
      <c r="AA1166">
        <f t="shared" si="37"/>
        <v>1</v>
      </c>
    </row>
    <row r="1167" spans="1:31" x14ac:dyDescent="0.25">
      <c r="A1167">
        <v>352</v>
      </c>
      <c r="B1167">
        <v>0.74</v>
      </c>
      <c r="C1167">
        <v>429</v>
      </c>
      <c r="D1167">
        <v>186</v>
      </c>
      <c r="E1167" t="s">
        <v>26</v>
      </c>
      <c r="F1167">
        <v>6.02</v>
      </c>
      <c r="G1167">
        <v>1799</v>
      </c>
      <c r="H1167">
        <v>12.8</v>
      </c>
      <c r="I1167">
        <v>35.5</v>
      </c>
      <c r="J1167">
        <v>0.61</v>
      </c>
      <c r="K1167">
        <v>55</v>
      </c>
      <c r="L1167">
        <v>38.4</v>
      </c>
      <c r="M1167">
        <v>38</v>
      </c>
      <c r="N1167">
        <v>0.21</v>
      </c>
      <c r="O1167">
        <v>1.18</v>
      </c>
      <c r="P1167">
        <v>7.17</v>
      </c>
      <c r="Q1167">
        <v>80</v>
      </c>
      <c r="R1167" s="3">
        <v>44324</v>
      </c>
      <c r="S1167">
        <v>12</v>
      </c>
      <c r="T1167">
        <v>106</v>
      </c>
      <c r="U1167">
        <v>53</v>
      </c>
      <c r="V1167">
        <v>80</v>
      </c>
      <c r="W1167">
        <v>15</v>
      </c>
      <c r="X1167">
        <v>34.6</v>
      </c>
      <c r="Y1167" s="48">
        <f t="shared" si="36"/>
        <v>70.666666666666671</v>
      </c>
      <c r="Z1167">
        <v>352</v>
      </c>
      <c r="AA1167">
        <f t="shared" si="37"/>
        <v>0</v>
      </c>
    </row>
    <row r="1168" spans="1:31" x14ac:dyDescent="0.25">
      <c r="A1168">
        <v>352</v>
      </c>
      <c r="B1168">
        <v>0.54</v>
      </c>
      <c r="C1168">
        <v>340</v>
      </c>
      <c r="D1168">
        <v>220</v>
      </c>
      <c r="E1168" t="s">
        <v>26</v>
      </c>
      <c r="F1168">
        <v>5.0599999999999996</v>
      </c>
      <c r="G1168">
        <v>5614</v>
      </c>
      <c r="H1168">
        <v>15.9</v>
      </c>
      <c r="I1168">
        <v>55.9</v>
      </c>
      <c r="K1168">
        <v>73.8</v>
      </c>
      <c r="L1168">
        <v>43.1</v>
      </c>
      <c r="M1168">
        <v>50.5</v>
      </c>
      <c r="N1168">
        <v>0.5</v>
      </c>
      <c r="O1168">
        <v>1.99</v>
      </c>
      <c r="P1168">
        <v>7.1</v>
      </c>
      <c r="Q1168">
        <v>80</v>
      </c>
      <c r="R1168" s="3">
        <v>44325</v>
      </c>
      <c r="S1168">
        <v>16</v>
      </c>
      <c r="T1168">
        <v>116</v>
      </c>
      <c r="U1168">
        <v>57</v>
      </c>
      <c r="V1168">
        <v>54</v>
      </c>
      <c r="W1168">
        <v>15</v>
      </c>
      <c r="X1168">
        <v>34</v>
      </c>
      <c r="Y1168" s="48">
        <f t="shared" si="36"/>
        <v>76.666666666666671</v>
      </c>
      <c r="Z1168">
        <v>352</v>
      </c>
      <c r="AA1168">
        <f t="shared" si="37"/>
        <v>1</v>
      </c>
    </row>
    <row r="1169" spans="1:28" x14ac:dyDescent="0.25">
      <c r="A1169">
        <v>352</v>
      </c>
      <c r="B1169">
        <v>0.45</v>
      </c>
      <c r="C1169">
        <v>364</v>
      </c>
      <c r="E1169" t="s">
        <v>26</v>
      </c>
      <c r="I1169">
        <v>76</v>
      </c>
      <c r="K1169">
        <v>95.1</v>
      </c>
      <c r="L1169">
        <v>34</v>
      </c>
      <c r="M1169">
        <v>61.5</v>
      </c>
      <c r="N1169">
        <v>0.21</v>
      </c>
      <c r="O1169">
        <v>1.1599999999999999</v>
      </c>
      <c r="P1169">
        <v>7.14</v>
      </c>
      <c r="Q1169">
        <v>80</v>
      </c>
      <c r="R1169" s="3">
        <v>44325</v>
      </c>
      <c r="S1169">
        <v>16</v>
      </c>
      <c r="T1169">
        <v>113</v>
      </c>
      <c r="U1169">
        <v>59</v>
      </c>
      <c r="V1169">
        <v>54</v>
      </c>
      <c r="W1169">
        <v>15</v>
      </c>
      <c r="X1169">
        <v>34.9</v>
      </c>
      <c r="Y1169" s="48">
        <f t="shared" si="36"/>
        <v>77</v>
      </c>
      <c r="Z1169">
        <v>352</v>
      </c>
      <c r="AA1169">
        <f t="shared" si="37"/>
        <v>1</v>
      </c>
    </row>
    <row r="1170" spans="1:28" x14ac:dyDescent="0.25">
      <c r="A1170">
        <v>352</v>
      </c>
      <c r="B1170">
        <v>0.41</v>
      </c>
      <c r="C1170">
        <v>248</v>
      </c>
      <c r="E1170" t="s">
        <v>26</v>
      </c>
      <c r="I1170">
        <v>74.599999999999994</v>
      </c>
      <c r="K1170">
        <v>79.3</v>
      </c>
      <c r="L1170">
        <v>38.1</v>
      </c>
      <c r="M1170">
        <v>54.2</v>
      </c>
      <c r="N1170">
        <v>0.21</v>
      </c>
      <c r="O1170">
        <v>1.84</v>
      </c>
      <c r="P1170">
        <v>7.28</v>
      </c>
      <c r="Q1170">
        <v>80</v>
      </c>
      <c r="R1170" s="3">
        <v>44327</v>
      </c>
      <c r="S1170">
        <v>20</v>
      </c>
      <c r="T1170">
        <v>118</v>
      </c>
      <c r="U1170">
        <v>68</v>
      </c>
      <c r="V1170">
        <v>67</v>
      </c>
      <c r="W1170">
        <v>3</v>
      </c>
      <c r="X1170">
        <v>34.6</v>
      </c>
      <c r="Y1170" s="48">
        <f t="shared" si="36"/>
        <v>84.666666666666671</v>
      </c>
      <c r="Z1170">
        <v>352</v>
      </c>
      <c r="AA1170">
        <f t="shared" si="37"/>
        <v>1</v>
      </c>
    </row>
    <row r="1171" spans="1:28" x14ac:dyDescent="0.25">
      <c r="A1171">
        <v>352</v>
      </c>
      <c r="B1171">
        <v>0.42</v>
      </c>
      <c r="C1171">
        <v>346</v>
      </c>
      <c r="E1171" t="s">
        <v>26</v>
      </c>
      <c r="I1171">
        <v>62.4</v>
      </c>
      <c r="K1171">
        <v>83.1</v>
      </c>
      <c r="L1171">
        <v>39.799999999999997</v>
      </c>
      <c r="M1171">
        <v>60.5</v>
      </c>
      <c r="N1171">
        <v>0.21</v>
      </c>
      <c r="O1171">
        <v>1.4</v>
      </c>
      <c r="P1171">
        <v>7.19</v>
      </c>
      <c r="Q1171">
        <v>80</v>
      </c>
      <c r="R1171" s="3">
        <v>44327</v>
      </c>
      <c r="S1171">
        <v>14</v>
      </c>
      <c r="T1171">
        <v>103</v>
      </c>
      <c r="U1171">
        <v>45</v>
      </c>
      <c r="V1171">
        <v>65</v>
      </c>
      <c r="W1171">
        <v>3</v>
      </c>
      <c r="X1171">
        <v>35.799999999999997</v>
      </c>
      <c r="Y1171" s="48">
        <f t="shared" si="36"/>
        <v>64.333333333333329</v>
      </c>
      <c r="Z1171">
        <v>352</v>
      </c>
      <c r="AA1171">
        <f t="shared" si="37"/>
        <v>1</v>
      </c>
    </row>
    <row r="1172" spans="1:28" x14ac:dyDescent="0.25">
      <c r="A1172">
        <v>352</v>
      </c>
      <c r="B1172">
        <v>0.6</v>
      </c>
      <c r="C1172">
        <v>491</v>
      </c>
      <c r="E1172" t="s">
        <v>26</v>
      </c>
      <c r="F1172">
        <v>3.31</v>
      </c>
      <c r="G1172">
        <v>2230</v>
      </c>
      <c r="H1172">
        <v>111.2</v>
      </c>
      <c r="I1172">
        <v>64.8</v>
      </c>
      <c r="K1172">
        <v>80.5</v>
      </c>
      <c r="L1172">
        <v>42</v>
      </c>
      <c r="M1172">
        <v>52.2</v>
      </c>
      <c r="N1172">
        <v>0.21</v>
      </c>
      <c r="O1172">
        <v>1.32</v>
      </c>
      <c r="P1172">
        <v>7.23</v>
      </c>
      <c r="Q1172">
        <v>80</v>
      </c>
      <c r="R1172" s="3">
        <v>44329</v>
      </c>
      <c r="S1172">
        <v>14</v>
      </c>
      <c r="T1172">
        <v>160</v>
      </c>
      <c r="U1172">
        <v>82</v>
      </c>
      <c r="V1172">
        <v>86</v>
      </c>
      <c r="W1172">
        <v>3</v>
      </c>
      <c r="X1172">
        <v>34.799999999999997</v>
      </c>
      <c r="Y1172" s="48">
        <f t="shared" si="36"/>
        <v>108</v>
      </c>
      <c r="Z1172">
        <v>352</v>
      </c>
      <c r="AA1172">
        <f t="shared" si="37"/>
        <v>1</v>
      </c>
    </row>
    <row r="1173" spans="1:28" x14ac:dyDescent="0.25">
      <c r="A1173">
        <v>352</v>
      </c>
      <c r="B1173">
        <v>0.77</v>
      </c>
      <c r="C1173">
        <v>349</v>
      </c>
      <c r="E1173" t="s">
        <v>26</v>
      </c>
      <c r="I1173">
        <v>44.9</v>
      </c>
      <c r="K1173">
        <v>72.3</v>
      </c>
      <c r="L1173">
        <v>36.799999999999997</v>
      </c>
      <c r="M1173">
        <v>40.799999999999997</v>
      </c>
      <c r="N1173">
        <v>0.21</v>
      </c>
      <c r="O1173">
        <v>1.1200000000000001</v>
      </c>
      <c r="P1173">
        <v>7.29</v>
      </c>
      <c r="Q1173">
        <v>80</v>
      </c>
      <c r="R1173" s="3">
        <v>44329</v>
      </c>
      <c r="S1173">
        <v>14</v>
      </c>
      <c r="T1173">
        <v>141</v>
      </c>
      <c r="U1173">
        <v>73</v>
      </c>
      <c r="V1173">
        <v>78</v>
      </c>
      <c r="W1173">
        <v>3</v>
      </c>
      <c r="X1173">
        <v>35.1</v>
      </c>
      <c r="Y1173" s="48">
        <f t="shared" si="36"/>
        <v>95.666666666666671</v>
      </c>
      <c r="Z1173">
        <v>352</v>
      </c>
      <c r="AA1173">
        <f t="shared" si="37"/>
        <v>1</v>
      </c>
    </row>
    <row r="1174" spans="1:28" x14ac:dyDescent="0.25">
      <c r="A1174">
        <v>352</v>
      </c>
      <c r="B1174">
        <v>0.55000000000000004</v>
      </c>
      <c r="C1174">
        <v>402</v>
      </c>
      <c r="E1174" t="s">
        <v>26</v>
      </c>
      <c r="I1174">
        <v>53.5</v>
      </c>
      <c r="J1174">
        <v>0.63</v>
      </c>
      <c r="K1174">
        <v>81</v>
      </c>
      <c r="L1174">
        <v>38.6</v>
      </c>
      <c r="M1174">
        <v>46.4</v>
      </c>
      <c r="N1174">
        <v>0.21</v>
      </c>
      <c r="O1174">
        <v>1.1200000000000001</v>
      </c>
      <c r="P1174">
        <v>7.3</v>
      </c>
      <c r="Q1174">
        <v>80</v>
      </c>
      <c r="R1174" s="3">
        <v>44331</v>
      </c>
      <c r="S1174">
        <v>12</v>
      </c>
      <c r="T1174">
        <v>140</v>
      </c>
      <c r="U1174">
        <v>73</v>
      </c>
      <c r="V1174">
        <v>104</v>
      </c>
      <c r="W1174">
        <v>0</v>
      </c>
      <c r="X1174">
        <v>38.6</v>
      </c>
      <c r="Y1174" s="48">
        <f t="shared" si="36"/>
        <v>95.333333333333329</v>
      </c>
      <c r="Z1174">
        <v>352</v>
      </c>
      <c r="AA1174">
        <f t="shared" si="37"/>
        <v>1</v>
      </c>
    </row>
    <row r="1175" spans="1:28" x14ac:dyDescent="0.25">
      <c r="A1175">
        <v>352</v>
      </c>
      <c r="B1175">
        <v>0.52</v>
      </c>
      <c r="C1175">
        <v>302</v>
      </c>
      <c r="E1175" t="s">
        <v>26</v>
      </c>
      <c r="I1175">
        <v>51</v>
      </c>
      <c r="J1175">
        <v>1.03</v>
      </c>
      <c r="K1175">
        <v>68.900000000000006</v>
      </c>
      <c r="L1175">
        <v>45.5</v>
      </c>
      <c r="M1175">
        <v>44.2</v>
      </c>
      <c r="N1175">
        <v>0.21</v>
      </c>
      <c r="O1175">
        <v>0.92</v>
      </c>
      <c r="P1175">
        <v>7.23</v>
      </c>
      <c r="Q1175">
        <v>80</v>
      </c>
      <c r="R1175" s="3">
        <v>44333</v>
      </c>
      <c r="S1175">
        <v>20</v>
      </c>
      <c r="T1175">
        <v>128</v>
      </c>
      <c r="U1175">
        <v>75</v>
      </c>
      <c r="V1175">
        <v>98</v>
      </c>
      <c r="W1175">
        <v>3</v>
      </c>
      <c r="X1175">
        <v>35</v>
      </c>
      <c r="Y1175" s="48">
        <f t="shared" si="36"/>
        <v>92.666666666666671</v>
      </c>
      <c r="Z1175">
        <v>352</v>
      </c>
      <c r="AA1175">
        <f t="shared" si="37"/>
        <v>1</v>
      </c>
    </row>
    <row r="1176" spans="1:28" x14ac:dyDescent="0.25">
      <c r="A1176">
        <v>352</v>
      </c>
      <c r="B1176">
        <v>0.56999999999999995</v>
      </c>
      <c r="C1176">
        <v>392</v>
      </c>
      <c r="E1176" t="s">
        <v>26</v>
      </c>
      <c r="I1176">
        <v>50.7</v>
      </c>
      <c r="K1176">
        <v>68.2</v>
      </c>
      <c r="L1176">
        <v>33.4</v>
      </c>
      <c r="M1176">
        <v>37.6</v>
      </c>
      <c r="N1176">
        <v>0.21</v>
      </c>
      <c r="O1176">
        <v>1.27</v>
      </c>
      <c r="P1176">
        <v>7.32</v>
      </c>
      <c r="Q1176">
        <v>80</v>
      </c>
      <c r="R1176" s="3">
        <v>44334</v>
      </c>
      <c r="S1176">
        <v>21</v>
      </c>
      <c r="T1176">
        <v>149</v>
      </c>
      <c r="U1176">
        <v>84</v>
      </c>
      <c r="V1176">
        <v>116</v>
      </c>
      <c r="W1176">
        <v>0</v>
      </c>
      <c r="X1176">
        <v>35</v>
      </c>
      <c r="Y1176" s="48">
        <f t="shared" si="36"/>
        <v>105.66666666666667</v>
      </c>
      <c r="Z1176">
        <v>352</v>
      </c>
      <c r="AA1176">
        <f t="shared" si="37"/>
        <v>1</v>
      </c>
    </row>
    <row r="1177" spans="1:28" x14ac:dyDescent="0.25">
      <c r="A1177">
        <v>352</v>
      </c>
      <c r="B1177">
        <v>0.5</v>
      </c>
      <c r="C1177">
        <v>192</v>
      </c>
      <c r="E1177" t="s">
        <v>26</v>
      </c>
      <c r="I1177">
        <v>66.5</v>
      </c>
      <c r="K1177">
        <v>61.2</v>
      </c>
      <c r="L1177">
        <v>48.4</v>
      </c>
      <c r="M1177">
        <v>41.4</v>
      </c>
      <c r="N1177">
        <v>0.21</v>
      </c>
      <c r="O1177">
        <v>1.45</v>
      </c>
      <c r="P1177">
        <v>7.2</v>
      </c>
      <c r="Q1177">
        <v>80</v>
      </c>
      <c r="R1177" s="3">
        <v>44335</v>
      </c>
      <c r="S1177">
        <v>18</v>
      </c>
      <c r="T1177">
        <v>105</v>
      </c>
      <c r="U1177">
        <v>74</v>
      </c>
      <c r="V1177">
        <v>78</v>
      </c>
      <c r="W1177">
        <v>3</v>
      </c>
      <c r="X1177">
        <v>35</v>
      </c>
      <c r="Y1177" s="48">
        <f t="shared" si="36"/>
        <v>84.333333333333329</v>
      </c>
      <c r="Z1177">
        <v>352</v>
      </c>
      <c r="AA1177">
        <f t="shared" si="37"/>
        <v>1</v>
      </c>
      <c r="AB1177" s="57" t="s">
        <v>42</v>
      </c>
    </row>
    <row r="1178" spans="1:28" x14ac:dyDescent="0.25">
      <c r="A1178">
        <v>352</v>
      </c>
      <c r="B1178">
        <v>0.5</v>
      </c>
      <c r="C1178">
        <v>182</v>
      </c>
      <c r="E1178" t="s">
        <v>26</v>
      </c>
      <c r="I1178">
        <v>64.2</v>
      </c>
      <c r="K1178">
        <v>60</v>
      </c>
      <c r="L1178">
        <v>30.1</v>
      </c>
      <c r="M1178">
        <v>37</v>
      </c>
      <c r="N1178">
        <v>0.21</v>
      </c>
      <c r="O1178">
        <v>1.39</v>
      </c>
      <c r="P1178">
        <v>7.31</v>
      </c>
      <c r="Q1178">
        <v>80</v>
      </c>
      <c r="R1178" s="3">
        <v>44336</v>
      </c>
      <c r="S1178">
        <v>18</v>
      </c>
      <c r="T1178">
        <v>90</v>
      </c>
      <c r="U1178">
        <v>50</v>
      </c>
      <c r="V1178">
        <v>84</v>
      </c>
      <c r="W1178">
        <v>3</v>
      </c>
      <c r="X1178">
        <v>35</v>
      </c>
      <c r="Y1178" s="48">
        <f t="shared" si="36"/>
        <v>63.333333333333336</v>
      </c>
      <c r="Z1178">
        <v>352</v>
      </c>
      <c r="AA1178">
        <f t="shared" si="37"/>
        <v>1</v>
      </c>
      <c r="AB1178" s="57" t="s">
        <v>43</v>
      </c>
    </row>
    <row r="1179" spans="1:28" x14ac:dyDescent="0.25">
      <c r="A1179">
        <v>352</v>
      </c>
      <c r="B1179">
        <v>0.74</v>
      </c>
      <c r="C1179">
        <v>429</v>
      </c>
      <c r="D1179">
        <v>186</v>
      </c>
      <c r="E1179" t="s">
        <v>26</v>
      </c>
      <c r="F1179">
        <v>6.02</v>
      </c>
      <c r="G1179">
        <v>1799</v>
      </c>
      <c r="H1179">
        <v>12.8</v>
      </c>
      <c r="I1179">
        <v>35.5</v>
      </c>
      <c r="J1179">
        <v>0.61</v>
      </c>
      <c r="K1179">
        <v>55</v>
      </c>
      <c r="L1179">
        <v>38.4</v>
      </c>
      <c r="M1179">
        <v>38</v>
      </c>
      <c r="N1179">
        <v>0.21</v>
      </c>
      <c r="O1179">
        <v>1.18</v>
      </c>
      <c r="P1179">
        <v>7.12</v>
      </c>
      <c r="Q1179">
        <v>80</v>
      </c>
      <c r="R1179" s="3">
        <v>44324</v>
      </c>
      <c r="S1179">
        <v>16</v>
      </c>
      <c r="T1179">
        <v>117</v>
      </c>
      <c r="U1179">
        <v>59</v>
      </c>
      <c r="V1179">
        <v>65</v>
      </c>
      <c r="W1179">
        <v>0</v>
      </c>
      <c r="X1179">
        <v>36.5</v>
      </c>
      <c r="Y1179" s="48">
        <f t="shared" si="36"/>
        <v>78.333333333333329</v>
      </c>
      <c r="AA1179">
        <f t="shared" si="37"/>
        <v>0</v>
      </c>
    </row>
    <row r="1180" spans="1:28" x14ac:dyDescent="0.25">
      <c r="A1180">
        <v>352</v>
      </c>
      <c r="B1180">
        <v>0.54</v>
      </c>
      <c r="C1180">
        <v>340</v>
      </c>
      <c r="D1180">
        <v>220</v>
      </c>
      <c r="E1180" t="s">
        <v>26</v>
      </c>
      <c r="F1180">
        <v>5.0599999999999996</v>
      </c>
      <c r="G1180">
        <v>5614</v>
      </c>
      <c r="H1180">
        <v>15.9</v>
      </c>
      <c r="I1180">
        <v>55.9</v>
      </c>
      <c r="K1180">
        <v>73.8</v>
      </c>
      <c r="L1180">
        <v>43.1</v>
      </c>
      <c r="M1180">
        <v>50.5</v>
      </c>
      <c r="N1180">
        <v>0.5</v>
      </c>
      <c r="O1180">
        <v>1.99</v>
      </c>
      <c r="P1180">
        <v>7.1</v>
      </c>
      <c r="Q1180">
        <v>80</v>
      </c>
      <c r="R1180" s="3">
        <v>44325</v>
      </c>
      <c r="S1180">
        <v>16</v>
      </c>
      <c r="T1180">
        <v>102</v>
      </c>
      <c r="U1180">
        <v>47</v>
      </c>
      <c r="V1180">
        <v>55</v>
      </c>
      <c r="W1180">
        <v>0</v>
      </c>
      <c r="X1180">
        <v>35.799999999999997</v>
      </c>
      <c r="Y1180" s="48">
        <f t="shared" si="36"/>
        <v>65.333333333333329</v>
      </c>
      <c r="AA1180">
        <f t="shared" si="37"/>
        <v>1</v>
      </c>
    </row>
    <row r="1181" spans="1:28" x14ac:dyDescent="0.25">
      <c r="A1181">
        <v>352</v>
      </c>
      <c r="B1181">
        <v>0.41</v>
      </c>
      <c r="C1181">
        <v>248</v>
      </c>
      <c r="E1181" t="s">
        <v>26</v>
      </c>
      <c r="I1181">
        <v>74.5</v>
      </c>
      <c r="K1181">
        <v>79.3</v>
      </c>
      <c r="L1181">
        <v>38.1</v>
      </c>
      <c r="M1181">
        <v>54.2</v>
      </c>
      <c r="N1181">
        <v>0.21</v>
      </c>
      <c r="O1181">
        <v>1.84</v>
      </c>
      <c r="P1181">
        <v>7.18</v>
      </c>
      <c r="Q1181">
        <v>80</v>
      </c>
      <c r="R1181" s="3">
        <v>44327</v>
      </c>
      <c r="S1181">
        <v>20</v>
      </c>
      <c r="T1181">
        <v>118</v>
      </c>
      <c r="U1181">
        <v>68</v>
      </c>
      <c r="V1181">
        <v>678</v>
      </c>
      <c r="W1181">
        <v>3</v>
      </c>
      <c r="X1181">
        <v>35</v>
      </c>
      <c r="Y1181" s="48">
        <f t="shared" si="36"/>
        <v>84.666666666666671</v>
      </c>
      <c r="AA1181">
        <f t="shared" si="37"/>
        <v>1</v>
      </c>
    </row>
    <row r="1182" spans="1:28" x14ac:dyDescent="0.25">
      <c r="A1182">
        <v>352</v>
      </c>
      <c r="B1182">
        <v>0.6</v>
      </c>
      <c r="C1182">
        <v>491</v>
      </c>
      <c r="E1182" t="s">
        <v>26</v>
      </c>
      <c r="F1182">
        <v>3.31</v>
      </c>
      <c r="G1182">
        <v>2230</v>
      </c>
      <c r="H1182">
        <v>111.2</v>
      </c>
      <c r="I1182">
        <v>64.8</v>
      </c>
      <c r="K1182">
        <v>80.5</v>
      </c>
      <c r="L1182">
        <v>42</v>
      </c>
      <c r="M1182">
        <v>52.2</v>
      </c>
      <c r="N1182">
        <v>0.21</v>
      </c>
      <c r="O1182">
        <v>1.32</v>
      </c>
      <c r="P1182">
        <v>7.23</v>
      </c>
      <c r="Q1182">
        <v>80</v>
      </c>
      <c r="R1182" s="3">
        <v>44329</v>
      </c>
      <c r="S1182">
        <v>14</v>
      </c>
      <c r="T1182">
        <v>160</v>
      </c>
      <c r="U1182">
        <v>82</v>
      </c>
      <c r="V1182">
        <v>86</v>
      </c>
      <c r="W1182">
        <v>3</v>
      </c>
      <c r="X1182">
        <v>35.799999999999997</v>
      </c>
      <c r="Y1182" s="48">
        <f t="shared" si="36"/>
        <v>108</v>
      </c>
      <c r="AA1182">
        <f t="shared" si="37"/>
        <v>1</v>
      </c>
    </row>
    <row r="1183" spans="1:28" x14ac:dyDescent="0.25">
      <c r="A1183">
        <v>352</v>
      </c>
      <c r="B1183">
        <v>0.55000000000000004</v>
      </c>
      <c r="C1183">
        <v>420</v>
      </c>
      <c r="E1183" t="s">
        <v>26</v>
      </c>
      <c r="I1183">
        <v>53.5</v>
      </c>
      <c r="J1183">
        <v>0.63</v>
      </c>
      <c r="K1183">
        <v>81</v>
      </c>
      <c r="L1183">
        <v>38.6</v>
      </c>
      <c r="M1183">
        <v>46.4</v>
      </c>
      <c r="N1183">
        <v>0.21</v>
      </c>
      <c r="O1183">
        <v>1.1200000000000001</v>
      </c>
      <c r="P1183">
        <v>7.3</v>
      </c>
      <c r="Q1183">
        <v>80</v>
      </c>
      <c r="R1183" s="3">
        <v>44331</v>
      </c>
      <c r="S1183">
        <v>12</v>
      </c>
      <c r="T1183">
        <v>140</v>
      </c>
      <c r="U1183">
        <v>73</v>
      </c>
      <c r="V1183">
        <v>104</v>
      </c>
      <c r="W1183">
        <v>0</v>
      </c>
      <c r="X1183">
        <v>38.6</v>
      </c>
      <c r="Y1183" s="48">
        <f t="shared" si="36"/>
        <v>95.333333333333329</v>
      </c>
      <c r="AA1183">
        <f t="shared" si="37"/>
        <v>1</v>
      </c>
    </row>
    <row r="1184" spans="1:28" x14ac:dyDescent="0.25">
      <c r="A1184">
        <v>352</v>
      </c>
      <c r="B1184">
        <v>0.52</v>
      </c>
      <c r="C1184">
        <v>302</v>
      </c>
      <c r="E1184" t="s">
        <v>26</v>
      </c>
      <c r="I1184">
        <v>51</v>
      </c>
      <c r="J1184">
        <v>1.03</v>
      </c>
      <c r="K1184">
        <v>68.900000000000006</v>
      </c>
      <c r="L1184">
        <v>45.5</v>
      </c>
      <c r="M1184">
        <v>44.2</v>
      </c>
      <c r="N1184">
        <v>0.21</v>
      </c>
      <c r="O1184">
        <v>0.92</v>
      </c>
      <c r="P1184">
        <v>7.23</v>
      </c>
      <c r="Q1184">
        <v>80</v>
      </c>
      <c r="R1184" s="3">
        <v>44333</v>
      </c>
      <c r="S1184">
        <v>20</v>
      </c>
      <c r="T1184">
        <v>128</v>
      </c>
      <c r="U1184">
        <v>75</v>
      </c>
      <c r="V1184">
        <v>98</v>
      </c>
      <c r="W1184">
        <v>3</v>
      </c>
      <c r="X1184">
        <v>35.6</v>
      </c>
      <c r="Y1184" s="48">
        <f t="shared" si="36"/>
        <v>92.666666666666671</v>
      </c>
      <c r="AA1184">
        <f t="shared" si="37"/>
        <v>1</v>
      </c>
    </row>
    <row r="1185" spans="1:27" x14ac:dyDescent="0.25">
      <c r="A1185">
        <v>352</v>
      </c>
      <c r="B1185">
        <v>0.56999999999999995</v>
      </c>
      <c r="C1185">
        <v>392</v>
      </c>
      <c r="E1185" t="s">
        <v>26</v>
      </c>
      <c r="I1185">
        <v>50.7</v>
      </c>
      <c r="K1185">
        <v>68.2</v>
      </c>
      <c r="L1185">
        <v>33.4</v>
      </c>
      <c r="M1185">
        <v>37.6</v>
      </c>
      <c r="N1185">
        <v>0.21</v>
      </c>
      <c r="O1185">
        <v>1.27</v>
      </c>
      <c r="P1185">
        <v>7.32</v>
      </c>
      <c r="Q1185">
        <v>80</v>
      </c>
      <c r="R1185" s="3">
        <v>44334</v>
      </c>
      <c r="S1185">
        <v>18</v>
      </c>
      <c r="T1185">
        <v>115</v>
      </c>
      <c r="U1185">
        <v>80</v>
      </c>
      <c r="V1185">
        <v>75</v>
      </c>
      <c r="W1185">
        <v>0</v>
      </c>
      <c r="X1185">
        <v>0</v>
      </c>
      <c r="Y1185" s="48">
        <f t="shared" si="36"/>
        <v>91.666666666666671</v>
      </c>
      <c r="AA1185">
        <f t="shared" si="37"/>
        <v>1</v>
      </c>
    </row>
    <row r="1186" spans="1:27" x14ac:dyDescent="0.25">
      <c r="A1186">
        <v>352</v>
      </c>
      <c r="B1186">
        <v>0.5</v>
      </c>
      <c r="C1186">
        <v>192</v>
      </c>
      <c r="E1186" t="s">
        <v>26</v>
      </c>
      <c r="I1186">
        <v>66.5</v>
      </c>
      <c r="K1186">
        <v>61.2</v>
      </c>
      <c r="L1186">
        <v>48.4</v>
      </c>
      <c r="M1186">
        <v>41.4</v>
      </c>
      <c r="N1186">
        <v>0.21</v>
      </c>
      <c r="O1186">
        <v>1.45</v>
      </c>
      <c r="P1186">
        <v>7.2</v>
      </c>
      <c r="Q1186">
        <v>80</v>
      </c>
      <c r="R1186" s="3">
        <v>44335</v>
      </c>
      <c r="S1186">
        <v>18</v>
      </c>
      <c r="T1186">
        <v>105</v>
      </c>
      <c r="U1186">
        <v>74</v>
      </c>
      <c r="V1186">
        <v>78</v>
      </c>
      <c r="W1186">
        <v>3</v>
      </c>
      <c r="X1186">
        <v>36.6</v>
      </c>
      <c r="Y1186" s="48">
        <f t="shared" si="36"/>
        <v>84.333333333333329</v>
      </c>
      <c r="AA1186">
        <f t="shared" si="37"/>
        <v>1</v>
      </c>
    </row>
    <row r="1187" spans="1:27" x14ac:dyDescent="0.25">
      <c r="A1187">
        <v>352</v>
      </c>
      <c r="B1187">
        <v>0.5</v>
      </c>
      <c r="C1187">
        <v>182</v>
      </c>
      <c r="E1187" t="s">
        <v>26</v>
      </c>
      <c r="I1187">
        <v>64.2</v>
      </c>
      <c r="K1187">
        <v>60</v>
      </c>
      <c r="L1187">
        <v>30.1</v>
      </c>
      <c r="M1187">
        <v>37</v>
      </c>
      <c r="N1187">
        <v>0.21</v>
      </c>
      <c r="O1187">
        <v>1.39</v>
      </c>
      <c r="P1187">
        <v>7.31</v>
      </c>
      <c r="Q1187">
        <v>80</v>
      </c>
      <c r="R1187" s="3">
        <v>44336</v>
      </c>
      <c r="S1187">
        <v>18</v>
      </c>
      <c r="T1187">
        <v>90</v>
      </c>
      <c r="U1187">
        <v>50</v>
      </c>
      <c r="V1187">
        <v>84</v>
      </c>
      <c r="W1187">
        <v>3</v>
      </c>
      <c r="X1187">
        <v>36.6</v>
      </c>
      <c r="Y1187" s="48">
        <f t="shared" si="36"/>
        <v>63.333333333333336</v>
      </c>
      <c r="AA1187">
        <f t="shared" si="37"/>
        <v>1</v>
      </c>
    </row>
    <row r="1188" spans="1:27" x14ac:dyDescent="0.25">
      <c r="A1188">
        <v>354</v>
      </c>
      <c r="B1188">
        <v>0.86</v>
      </c>
      <c r="C1188">
        <v>204</v>
      </c>
      <c r="D1188">
        <v>715</v>
      </c>
      <c r="E1188" t="s">
        <v>26</v>
      </c>
      <c r="F1188">
        <v>1.67</v>
      </c>
      <c r="G1188">
        <v>6854</v>
      </c>
      <c r="H1188">
        <v>34.1</v>
      </c>
      <c r="I1188">
        <v>22.8</v>
      </c>
      <c r="J1188">
        <v>0.85</v>
      </c>
      <c r="K1188">
        <v>88.4</v>
      </c>
      <c r="L1188">
        <v>39.5</v>
      </c>
      <c r="M1188">
        <v>56.9</v>
      </c>
      <c r="N1188">
        <v>0.21</v>
      </c>
      <c r="O1188">
        <v>0.82</v>
      </c>
      <c r="P1188">
        <v>7.37</v>
      </c>
      <c r="Q1188">
        <v>74</v>
      </c>
      <c r="R1188" s="3">
        <v>44325</v>
      </c>
      <c r="S1188">
        <v>17</v>
      </c>
      <c r="T1188">
        <v>118</v>
      </c>
      <c r="U1188">
        <v>72</v>
      </c>
      <c r="V1188">
        <v>87</v>
      </c>
      <c r="W1188">
        <v>15</v>
      </c>
      <c r="X1188">
        <v>35.1</v>
      </c>
      <c r="Y1188" s="48">
        <f t="shared" si="36"/>
        <v>87.333333333333329</v>
      </c>
      <c r="Z1188">
        <v>354</v>
      </c>
      <c r="AA1188">
        <f t="shared" si="37"/>
        <v>0</v>
      </c>
    </row>
    <row r="1189" spans="1:27" x14ac:dyDescent="0.25">
      <c r="A1189">
        <v>354</v>
      </c>
      <c r="B1189">
        <v>0.9</v>
      </c>
      <c r="C1189">
        <v>193</v>
      </c>
      <c r="E1189" t="s">
        <v>26</v>
      </c>
      <c r="I1189">
        <v>31.8</v>
      </c>
      <c r="J1189">
        <v>1.07</v>
      </c>
      <c r="K1189">
        <v>86.6</v>
      </c>
      <c r="L1189">
        <v>36.200000000000003</v>
      </c>
      <c r="M1189">
        <v>50.7</v>
      </c>
      <c r="N1189">
        <v>0.21</v>
      </c>
      <c r="O1189">
        <v>0.88</v>
      </c>
      <c r="P1189">
        <v>7.42</v>
      </c>
      <c r="Q1189">
        <v>74</v>
      </c>
      <c r="R1189" s="3">
        <v>44325</v>
      </c>
      <c r="S1189">
        <v>22</v>
      </c>
      <c r="T1189">
        <v>128</v>
      </c>
      <c r="U1189">
        <v>77</v>
      </c>
      <c r="V1189">
        <v>74</v>
      </c>
      <c r="W1189">
        <v>15</v>
      </c>
      <c r="X1189">
        <v>36</v>
      </c>
      <c r="Y1189" s="48">
        <f t="shared" si="36"/>
        <v>94</v>
      </c>
      <c r="Z1189">
        <v>354</v>
      </c>
      <c r="AA1189">
        <f t="shared" si="37"/>
        <v>1</v>
      </c>
    </row>
    <row r="1190" spans="1:27" x14ac:dyDescent="0.25">
      <c r="A1190">
        <v>354</v>
      </c>
      <c r="B1190">
        <v>0.92</v>
      </c>
      <c r="C1190">
        <v>215</v>
      </c>
      <c r="E1190" t="s">
        <v>26</v>
      </c>
      <c r="F1190">
        <v>11</v>
      </c>
      <c r="G1190">
        <v>2793</v>
      </c>
      <c r="H1190">
        <v>22.4</v>
      </c>
      <c r="I1190">
        <v>21.1</v>
      </c>
      <c r="J1190">
        <v>1.65</v>
      </c>
      <c r="K1190">
        <v>92.9</v>
      </c>
      <c r="L1190">
        <v>33.6</v>
      </c>
      <c r="M1190">
        <v>62.1</v>
      </c>
      <c r="N1190">
        <v>0.21</v>
      </c>
      <c r="O1190">
        <v>0.88</v>
      </c>
      <c r="P1190">
        <v>7.43</v>
      </c>
      <c r="Q1190">
        <v>74</v>
      </c>
      <c r="R1190" s="3">
        <v>44329</v>
      </c>
      <c r="S1190">
        <v>22</v>
      </c>
      <c r="T1190">
        <v>124</v>
      </c>
      <c r="U1190">
        <v>74</v>
      </c>
      <c r="V1190">
        <v>73</v>
      </c>
      <c r="W1190">
        <v>15</v>
      </c>
      <c r="X1190">
        <v>35.1</v>
      </c>
      <c r="Y1190" s="48">
        <f t="shared" si="36"/>
        <v>90.666666666666671</v>
      </c>
      <c r="Z1190">
        <v>354</v>
      </c>
      <c r="AA1190">
        <f t="shared" si="37"/>
        <v>1</v>
      </c>
    </row>
    <row r="1191" spans="1:27" x14ac:dyDescent="0.25">
      <c r="A1191">
        <v>354</v>
      </c>
      <c r="B1191">
        <v>0.82</v>
      </c>
      <c r="C1191">
        <v>216</v>
      </c>
      <c r="E1191" t="s">
        <v>26</v>
      </c>
      <c r="I1191">
        <v>17.100000000000001</v>
      </c>
      <c r="K1191">
        <v>91</v>
      </c>
      <c r="L1191">
        <v>41</v>
      </c>
      <c r="M1191">
        <v>64.400000000000006</v>
      </c>
      <c r="N1191">
        <v>0.21</v>
      </c>
      <c r="O1191">
        <v>0.89</v>
      </c>
      <c r="P1191">
        <v>7.36</v>
      </c>
      <c r="Q1191">
        <v>74</v>
      </c>
      <c r="R1191" s="3">
        <v>44329</v>
      </c>
      <c r="S1191">
        <v>19</v>
      </c>
      <c r="T1191">
        <v>130</v>
      </c>
      <c r="U1191">
        <v>72</v>
      </c>
      <c r="V1191">
        <v>72</v>
      </c>
      <c r="W1191">
        <v>15</v>
      </c>
      <c r="X1191">
        <v>35.4</v>
      </c>
      <c r="Y1191" s="48">
        <f t="shared" si="36"/>
        <v>91.333333333333329</v>
      </c>
      <c r="Z1191">
        <v>354</v>
      </c>
      <c r="AA1191">
        <f t="shared" si="37"/>
        <v>1</v>
      </c>
    </row>
    <row r="1192" spans="1:27" x14ac:dyDescent="0.25">
      <c r="A1192">
        <v>354</v>
      </c>
      <c r="B1192">
        <v>1.08</v>
      </c>
      <c r="C1192">
        <v>301</v>
      </c>
      <c r="E1192" t="s">
        <v>26</v>
      </c>
      <c r="H1192">
        <v>19.899999999999999</v>
      </c>
      <c r="I1192">
        <v>21</v>
      </c>
      <c r="J1192">
        <v>1.68</v>
      </c>
      <c r="K1192">
        <v>83.8</v>
      </c>
      <c r="L1192">
        <v>64.900000000000006</v>
      </c>
      <c r="M1192">
        <v>55.1</v>
      </c>
      <c r="N1192">
        <v>0.21</v>
      </c>
      <c r="O1192">
        <v>0.77</v>
      </c>
      <c r="P1192">
        <v>7.2</v>
      </c>
      <c r="Q1192">
        <v>74</v>
      </c>
      <c r="R1192" s="3">
        <v>44331</v>
      </c>
      <c r="S1192">
        <v>24</v>
      </c>
      <c r="T1192">
        <v>121</v>
      </c>
      <c r="U1192">
        <v>58</v>
      </c>
      <c r="V1192">
        <v>56</v>
      </c>
      <c r="W1192">
        <v>3</v>
      </c>
      <c r="X1192">
        <v>35</v>
      </c>
      <c r="Y1192" s="48">
        <f t="shared" si="36"/>
        <v>79</v>
      </c>
      <c r="Z1192">
        <v>354</v>
      </c>
      <c r="AA1192">
        <f t="shared" si="37"/>
        <v>1</v>
      </c>
    </row>
    <row r="1193" spans="1:27" x14ac:dyDescent="0.25">
      <c r="A1193">
        <v>354</v>
      </c>
      <c r="B1193">
        <v>1.1499999999999999</v>
      </c>
      <c r="C1193">
        <v>363</v>
      </c>
      <c r="E1193" t="s">
        <v>26</v>
      </c>
      <c r="I1193">
        <v>26.7</v>
      </c>
      <c r="J1193">
        <v>1.67</v>
      </c>
      <c r="K1193">
        <v>85</v>
      </c>
      <c r="L1193">
        <v>57.3</v>
      </c>
      <c r="M1193">
        <v>53.7</v>
      </c>
      <c r="N1193">
        <v>0.21</v>
      </c>
      <c r="O1193">
        <v>0.76</v>
      </c>
      <c r="P1193">
        <v>7.29</v>
      </c>
      <c r="Q1193">
        <v>74</v>
      </c>
      <c r="R1193" s="3">
        <v>44333</v>
      </c>
      <c r="S1193">
        <v>24</v>
      </c>
      <c r="T1193">
        <v>118</v>
      </c>
      <c r="U1193">
        <v>63</v>
      </c>
      <c r="V1193">
        <v>70</v>
      </c>
      <c r="W1193">
        <v>3</v>
      </c>
      <c r="X1193">
        <v>35.200000000000003</v>
      </c>
      <c r="Y1193" s="48">
        <f t="shared" si="36"/>
        <v>81.333333333333329</v>
      </c>
      <c r="Z1193">
        <v>354</v>
      </c>
      <c r="AA1193">
        <f t="shared" si="37"/>
        <v>1</v>
      </c>
    </row>
    <row r="1194" spans="1:27" x14ac:dyDescent="0.25">
      <c r="A1194">
        <v>354</v>
      </c>
      <c r="B1194">
        <v>1</v>
      </c>
      <c r="C1194">
        <v>402</v>
      </c>
      <c r="E1194" t="s">
        <v>26</v>
      </c>
      <c r="H1194">
        <v>31.5</v>
      </c>
      <c r="I1194">
        <v>23.6</v>
      </c>
      <c r="J1194">
        <v>0.9</v>
      </c>
      <c r="K1194">
        <v>80.900000000000006</v>
      </c>
      <c r="L1194">
        <v>56.8</v>
      </c>
      <c r="M1194">
        <v>60</v>
      </c>
      <c r="N1194">
        <v>0.21</v>
      </c>
      <c r="O1194">
        <v>0.79</v>
      </c>
      <c r="P1194">
        <v>7.34</v>
      </c>
      <c r="Q1194">
        <v>74</v>
      </c>
      <c r="R1194" s="3">
        <v>44334</v>
      </c>
      <c r="S1194">
        <v>36</v>
      </c>
      <c r="T1194">
        <v>178</v>
      </c>
      <c r="U1194">
        <v>78</v>
      </c>
      <c r="V1194">
        <v>63</v>
      </c>
      <c r="W1194">
        <v>3</v>
      </c>
      <c r="X1194">
        <v>35</v>
      </c>
      <c r="Y1194" s="48">
        <f t="shared" si="36"/>
        <v>111.33333333333333</v>
      </c>
      <c r="Z1194">
        <v>354</v>
      </c>
      <c r="AA1194">
        <f t="shared" si="37"/>
        <v>1</v>
      </c>
    </row>
    <row r="1195" spans="1:27" x14ac:dyDescent="0.25">
      <c r="A1195">
        <v>354</v>
      </c>
      <c r="B1195">
        <v>0.9</v>
      </c>
      <c r="C1195">
        <v>338</v>
      </c>
      <c r="E1195" t="s">
        <v>26</v>
      </c>
      <c r="F1195">
        <v>1.69</v>
      </c>
      <c r="G1195">
        <v>2000</v>
      </c>
      <c r="I1195">
        <v>26.9</v>
      </c>
      <c r="J1195">
        <v>1.06</v>
      </c>
      <c r="K1195">
        <v>73.400000000000006</v>
      </c>
      <c r="L1195">
        <v>55.2</v>
      </c>
      <c r="M1195">
        <v>40.4</v>
      </c>
      <c r="N1195">
        <v>0.21</v>
      </c>
      <c r="O1195">
        <v>0.89</v>
      </c>
      <c r="P1195">
        <v>7.37</v>
      </c>
      <c r="Q1195">
        <v>74</v>
      </c>
      <c r="R1195" s="3">
        <v>44335</v>
      </c>
      <c r="S1195">
        <v>24</v>
      </c>
      <c r="T1195">
        <v>115</v>
      </c>
      <c r="U1195">
        <v>62</v>
      </c>
      <c r="V1195">
        <v>56</v>
      </c>
      <c r="W1195">
        <v>3</v>
      </c>
      <c r="X1195">
        <v>28</v>
      </c>
      <c r="Y1195" s="48">
        <f t="shared" si="36"/>
        <v>79.666666666666671</v>
      </c>
      <c r="Z1195">
        <v>354</v>
      </c>
      <c r="AA1195">
        <f t="shared" si="37"/>
        <v>1</v>
      </c>
    </row>
    <row r="1196" spans="1:27" x14ac:dyDescent="0.25">
      <c r="A1196">
        <v>354</v>
      </c>
      <c r="B1196">
        <v>0.81</v>
      </c>
      <c r="C1196">
        <v>314</v>
      </c>
      <c r="E1196" t="s">
        <v>26</v>
      </c>
      <c r="I1196">
        <v>26</v>
      </c>
      <c r="K1196">
        <v>85.7</v>
      </c>
      <c r="L1196">
        <v>44.6</v>
      </c>
      <c r="M1196">
        <v>50.3</v>
      </c>
      <c r="N1196">
        <v>0.21</v>
      </c>
      <c r="O1196">
        <v>0.9</v>
      </c>
      <c r="P1196">
        <v>7.39</v>
      </c>
      <c r="Q1196">
        <v>74</v>
      </c>
      <c r="R1196" s="3">
        <v>44336</v>
      </c>
      <c r="S1196">
        <v>20</v>
      </c>
      <c r="T1196">
        <v>132</v>
      </c>
      <c r="U1196">
        <v>56</v>
      </c>
      <c r="V1196">
        <v>74</v>
      </c>
      <c r="W1196">
        <v>3</v>
      </c>
      <c r="X1196">
        <v>35.4</v>
      </c>
      <c r="Y1196" s="48">
        <f t="shared" si="36"/>
        <v>81.333333333333329</v>
      </c>
      <c r="Z1196">
        <v>354</v>
      </c>
      <c r="AA1196">
        <f t="shared" si="37"/>
        <v>1</v>
      </c>
    </row>
    <row r="1197" spans="1:27" x14ac:dyDescent="0.25">
      <c r="A1197">
        <v>354</v>
      </c>
      <c r="B1197">
        <v>0.69</v>
      </c>
      <c r="C1197">
        <v>318</v>
      </c>
      <c r="D1197">
        <v>392</v>
      </c>
      <c r="E1197" t="s">
        <v>26</v>
      </c>
      <c r="F1197">
        <v>1.86</v>
      </c>
      <c r="G1197">
        <v>2560</v>
      </c>
      <c r="H1197">
        <v>33.4</v>
      </c>
      <c r="I1197">
        <v>15.5</v>
      </c>
      <c r="J1197">
        <v>2.19</v>
      </c>
      <c r="K1197">
        <v>74.599999999999994</v>
      </c>
      <c r="L1197">
        <v>54.2</v>
      </c>
      <c r="M1197">
        <v>41.3</v>
      </c>
      <c r="N1197">
        <v>0.21</v>
      </c>
      <c r="O1197">
        <v>0.73</v>
      </c>
      <c r="P1197">
        <v>7.23</v>
      </c>
      <c r="Q1197">
        <v>74</v>
      </c>
      <c r="R1197" s="3">
        <v>44337</v>
      </c>
      <c r="S1197">
        <v>18</v>
      </c>
      <c r="T1197">
        <v>150</v>
      </c>
      <c r="U1197">
        <v>76</v>
      </c>
      <c r="V1197">
        <v>97</v>
      </c>
      <c r="W1197">
        <v>10</v>
      </c>
      <c r="X1197">
        <v>36.4</v>
      </c>
      <c r="Y1197" s="48">
        <f t="shared" si="36"/>
        <v>100.66666666666667</v>
      </c>
      <c r="Z1197">
        <v>354</v>
      </c>
      <c r="AA1197">
        <f t="shared" si="37"/>
        <v>0</v>
      </c>
    </row>
    <row r="1198" spans="1:27" x14ac:dyDescent="0.25">
      <c r="A1198">
        <v>354</v>
      </c>
      <c r="B1198">
        <v>0.87</v>
      </c>
      <c r="C1198">
        <v>314</v>
      </c>
      <c r="E1198" t="s">
        <v>26</v>
      </c>
      <c r="H1198">
        <v>45.3</v>
      </c>
      <c r="I1198">
        <v>22</v>
      </c>
      <c r="K1198">
        <v>93.5</v>
      </c>
      <c r="L1198">
        <v>47.9</v>
      </c>
      <c r="M1198">
        <v>64.900000000000006</v>
      </c>
      <c r="N1198">
        <v>0.21</v>
      </c>
      <c r="O1198">
        <v>0.77</v>
      </c>
      <c r="P1198">
        <v>7.37</v>
      </c>
      <c r="Q1198">
        <v>74</v>
      </c>
      <c r="R1198" s="3">
        <v>44338</v>
      </c>
      <c r="S1198">
        <v>18</v>
      </c>
      <c r="T1198">
        <v>109</v>
      </c>
      <c r="U1198">
        <v>63</v>
      </c>
      <c r="V1198">
        <v>73</v>
      </c>
      <c r="W1198">
        <v>14</v>
      </c>
      <c r="X1198">
        <v>36.1</v>
      </c>
      <c r="Y1198" s="48">
        <f t="shared" si="36"/>
        <v>78.333333333333329</v>
      </c>
      <c r="Z1198">
        <v>354</v>
      </c>
      <c r="AA1198">
        <f t="shared" si="37"/>
        <v>1</v>
      </c>
    </row>
    <row r="1199" spans="1:27" x14ac:dyDescent="0.25">
      <c r="A1199">
        <v>354</v>
      </c>
      <c r="B1199">
        <v>1.1100000000000001</v>
      </c>
      <c r="C1199">
        <v>328</v>
      </c>
      <c r="D1199">
        <v>344</v>
      </c>
      <c r="E1199" t="s">
        <v>26</v>
      </c>
      <c r="F1199">
        <v>2.29</v>
      </c>
      <c r="G1199">
        <v>3210</v>
      </c>
      <c r="H1199">
        <v>27.5</v>
      </c>
      <c r="I1199">
        <v>19.8</v>
      </c>
      <c r="K1199">
        <v>75.3</v>
      </c>
      <c r="L1199">
        <v>49</v>
      </c>
      <c r="M1199">
        <v>40.5</v>
      </c>
      <c r="N1199">
        <v>0.21</v>
      </c>
      <c r="O1199">
        <v>0.73</v>
      </c>
      <c r="P1199">
        <v>7.36</v>
      </c>
      <c r="Q1199">
        <v>74</v>
      </c>
      <c r="R1199" s="3">
        <v>44339</v>
      </c>
      <c r="S1199">
        <v>20</v>
      </c>
      <c r="T1199">
        <v>130</v>
      </c>
      <c r="U1199">
        <v>76</v>
      </c>
      <c r="V1199">
        <v>73</v>
      </c>
      <c r="W1199">
        <v>15</v>
      </c>
      <c r="X1199">
        <v>36</v>
      </c>
      <c r="Y1199" s="48">
        <f t="shared" si="36"/>
        <v>94</v>
      </c>
      <c r="Z1199">
        <v>354</v>
      </c>
      <c r="AA1199">
        <f t="shared" si="37"/>
        <v>1</v>
      </c>
    </row>
    <row r="1200" spans="1:27" x14ac:dyDescent="0.25">
      <c r="A1200">
        <v>354</v>
      </c>
      <c r="B1200">
        <v>0.85</v>
      </c>
      <c r="C1200">
        <v>302</v>
      </c>
      <c r="E1200" t="s">
        <v>26</v>
      </c>
      <c r="I1200">
        <v>24.8</v>
      </c>
      <c r="J1200">
        <v>1.39</v>
      </c>
      <c r="K1200">
        <v>86.5</v>
      </c>
      <c r="L1200">
        <v>41</v>
      </c>
      <c r="M1200">
        <v>49.2</v>
      </c>
      <c r="N1200">
        <v>0.21</v>
      </c>
      <c r="O1200">
        <v>0.67</v>
      </c>
      <c r="P1200">
        <v>7.42</v>
      </c>
      <c r="Q1200">
        <v>74</v>
      </c>
      <c r="R1200" s="3">
        <v>44342</v>
      </c>
      <c r="S1200">
        <v>24</v>
      </c>
      <c r="T1200">
        <v>145</v>
      </c>
      <c r="U1200">
        <v>82</v>
      </c>
      <c r="V1200">
        <v>118</v>
      </c>
      <c r="W1200">
        <v>13</v>
      </c>
      <c r="X1200">
        <v>36.6</v>
      </c>
      <c r="Y1200" s="48">
        <f t="shared" si="36"/>
        <v>103</v>
      </c>
      <c r="Z1200">
        <v>354</v>
      </c>
      <c r="AA1200">
        <f t="shared" si="37"/>
        <v>1</v>
      </c>
    </row>
    <row r="1201" spans="1:27" x14ac:dyDescent="0.25">
      <c r="A1201">
        <v>354</v>
      </c>
      <c r="B1201">
        <v>0.85</v>
      </c>
      <c r="C1201">
        <v>274</v>
      </c>
      <c r="D1201">
        <v>302</v>
      </c>
      <c r="E1201" t="s">
        <v>26</v>
      </c>
      <c r="F1201">
        <v>2.17</v>
      </c>
      <c r="G1201">
        <v>1958</v>
      </c>
      <c r="I1201">
        <v>24.9</v>
      </c>
      <c r="J1201">
        <v>1.05</v>
      </c>
      <c r="K1201">
        <v>64.900000000000006</v>
      </c>
      <c r="L1201">
        <v>46.4</v>
      </c>
      <c r="M1201">
        <v>35.1</v>
      </c>
      <c r="N1201">
        <v>0.21</v>
      </c>
      <c r="O1201">
        <v>0.66</v>
      </c>
      <c r="P1201">
        <v>7.37</v>
      </c>
      <c r="Q1201">
        <v>74</v>
      </c>
      <c r="R1201" s="3">
        <v>44343</v>
      </c>
      <c r="S1201">
        <v>36</v>
      </c>
      <c r="T1201">
        <v>136</v>
      </c>
      <c r="U1201">
        <v>77</v>
      </c>
      <c r="V1201">
        <v>71</v>
      </c>
      <c r="W1201">
        <v>15</v>
      </c>
      <c r="X1201">
        <v>36</v>
      </c>
      <c r="Y1201" s="48">
        <f t="shared" si="36"/>
        <v>96.666666666666671</v>
      </c>
      <c r="Z1201">
        <v>354</v>
      </c>
      <c r="AA1201">
        <f t="shared" si="37"/>
        <v>1</v>
      </c>
    </row>
    <row r="1202" spans="1:27" x14ac:dyDescent="0.25">
      <c r="A1202">
        <v>354</v>
      </c>
      <c r="B1202">
        <v>1.73</v>
      </c>
      <c r="C1202">
        <v>472</v>
      </c>
      <c r="E1202" t="s">
        <v>26</v>
      </c>
      <c r="I1202">
        <v>18.399999999999999</v>
      </c>
      <c r="J1202">
        <v>1.04</v>
      </c>
      <c r="K1202">
        <v>94.2</v>
      </c>
      <c r="L1202">
        <v>42.4</v>
      </c>
      <c r="M1202">
        <v>66.400000000000006</v>
      </c>
      <c r="N1202">
        <v>0.21</v>
      </c>
      <c r="O1202">
        <v>0.62</v>
      </c>
      <c r="P1202">
        <v>7.43</v>
      </c>
      <c r="Q1202">
        <v>74</v>
      </c>
      <c r="R1202" s="3">
        <v>44349</v>
      </c>
      <c r="S1202">
        <v>20</v>
      </c>
      <c r="T1202">
        <v>137</v>
      </c>
      <c r="U1202">
        <v>87</v>
      </c>
      <c r="V1202">
        <v>74</v>
      </c>
      <c r="W1202">
        <v>14</v>
      </c>
      <c r="X1202">
        <v>34.6</v>
      </c>
      <c r="Y1202" s="48">
        <f t="shared" si="36"/>
        <v>103.66666666666667</v>
      </c>
      <c r="Z1202">
        <v>354</v>
      </c>
      <c r="AA1202">
        <f t="shared" si="37"/>
        <v>1</v>
      </c>
    </row>
    <row r="1203" spans="1:27" x14ac:dyDescent="0.25">
      <c r="A1203">
        <v>354</v>
      </c>
      <c r="B1203">
        <v>1.71</v>
      </c>
      <c r="C1203">
        <v>483</v>
      </c>
      <c r="E1203" t="s">
        <v>26</v>
      </c>
      <c r="I1203">
        <v>23.9</v>
      </c>
      <c r="K1203">
        <v>89</v>
      </c>
      <c r="L1203">
        <v>47.7</v>
      </c>
      <c r="M1203">
        <v>60.2</v>
      </c>
      <c r="N1203">
        <v>0.21</v>
      </c>
      <c r="O1203">
        <v>0.67</v>
      </c>
      <c r="P1203">
        <v>7.41</v>
      </c>
      <c r="Q1203">
        <v>74</v>
      </c>
      <c r="R1203" s="3">
        <v>44350</v>
      </c>
      <c r="S1203">
        <v>18</v>
      </c>
      <c r="T1203">
        <v>140</v>
      </c>
      <c r="U1203">
        <v>80</v>
      </c>
      <c r="V1203">
        <v>75</v>
      </c>
      <c r="W1203">
        <v>3</v>
      </c>
      <c r="X1203">
        <v>36.1</v>
      </c>
      <c r="Y1203" s="48">
        <f t="shared" si="36"/>
        <v>100</v>
      </c>
      <c r="Z1203">
        <v>354</v>
      </c>
      <c r="AA1203">
        <f t="shared" si="37"/>
        <v>1</v>
      </c>
    </row>
    <row r="1204" spans="1:27" x14ac:dyDescent="0.25">
      <c r="A1204">
        <v>354</v>
      </c>
      <c r="B1204">
        <v>1.35</v>
      </c>
      <c r="C1204">
        <v>283</v>
      </c>
      <c r="E1204" t="s">
        <v>26</v>
      </c>
      <c r="K1204">
        <v>89.2</v>
      </c>
      <c r="L1204">
        <v>37.799999999999997</v>
      </c>
      <c r="M1204">
        <v>55</v>
      </c>
      <c r="N1204">
        <v>0.21</v>
      </c>
      <c r="O1204">
        <v>0.65</v>
      </c>
      <c r="P1204">
        <v>7.43</v>
      </c>
      <c r="Q1204">
        <v>74</v>
      </c>
      <c r="R1204" s="3">
        <v>44344</v>
      </c>
      <c r="S1204">
        <v>20</v>
      </c>
      <c r="T1204">
        <v>128</v>
      </c>
      <c r="U1204">
        <v>81</v>
      </c>
      <c r="V1204">
        <v>110</v>
      </c>
      <c r="W1204">
        <v>15</v>
      </c>
      <c r="X1204">
        <v>37</v>
      </c>
      <c r="Y1204" s="48">
        <f t="shared" si="36"/>
        <v>96.666666666666671</v>
      </c>
      <c r="AA1204">
        <f t="shared" si="37"/>
        <v>1</v>
      </c>
    </row>
    <row r="1205" spans="1:27" x14ac:dyDescent="0.25">
      <c r="A1205">
        <v>354</v>
      </c>
      <c r="B1205">
        <v>1.69</v>
      </c>
      <c r="C1205">
        <v>391</v>
      </c>
      <c r="E1205" t="s">
        <v>26</v>
      </c>
      <c r="K1205">
        <v>93.2</v>
      </c>
      <c r="L1205">
        <v>42.3</v>
      </c>
      <c r="M1205">
        <v>66</v>
      </c>
      <c r="N1205">
        <v>0.21</v>
      </c>
      <c r="O1205">
        <v>0.61</v>
      </c>
      <c r="P1205">
        <v>7.4</v>
      </c>
      <c r="Q1205">
        <v>74</v>
      </c>
      <c r="R1205" s="3">
        <v>44202</v>
      </c>
      <c r="S1205">
        <v>17</v>
      </c>
      <c r="T1205">
        <v>144</v>
      </c>
      <c r="U1205">
        <v>85</v>
      </c>
      <c r="V1205">
        <v>100</v>
      </c>
      <c r="W1205">
        <v>0</v>
      </c>
      <c r="X1205">
        <v>37</v>
      </c>
      <c r="Y1205" s="48">
        <f t="shared" si="36"/>
        <v>104.66666666666667</v>
      </c>
      <c r="AA1205">
        <f t="shared" si="37"/>
        <v>1</v>
      </c>
    </row>
    <row r="1206" spans="1:27" x14ac:dyDescent="0.25">
      <c r="A1206">
        <v>354</v>
      </c>
      <c r="B1206">
        <v>2.74</v>
      </c>
      <c r="C1206">
        <v>518</v>
      </c>
      <c r="E1206" t="s">
        <v>26</v>
      </c>
      <c r="I1206">
        <v>17</v>
      </c>
      <c r="J1206">
        <v>0.64</v>
      </c>
      <c r="K1206">
        <v>64.7</v>
      </c>
      <c r="L1206">
        <v>47.9</v>
      </c>
      <c r="M1206">
        <v>33.299999999999997</v>
      </c>
      <c r="N1206">
        <v>0.21</v>
      </c>
      <c r="O1206">
        <v>0.68</v>
      </c>
      <c r="P1206">
        <v>7.38</v>
      </c>
      <c r="Q1206">
        <v>74</v>
      </c>
      <c r="R1206" s="3">
        <v>44322</v>
      </c>
      <c r="S1206">
        <v>22</v>
      </c>
      <c r="T1206">
        <v>127</v>
      </c>
      <c r="U1206">
        <v>74</v>
      </c>
      <c r="V1206">
        <v>94</v>
      </c>
      <c r="W1206">
        <v>15</v>
      </c>
      <c r="X1206">
        <v>36.4</v>
      </c>
      <c r="Y1206" s="48">
        <f t="shared" si="36"/>
        <v>91.666666666666671</v>
      </c>
      <c r="AA1206">
        <f t="shared" si="37"/>
        <v>1</v>
      </c>
    </row>
    <row r="1207" spans="1:27" x14ac:dyDescent="0.25">
      <c r="A1207">
        <v>355</v>
      </c>
      <c r="B1207">
        <v>0.56999999999999995</v>
      </c>
      <c r="C1207">
        <v>326</v>
      </c>
      <c r="D1207">
        <v>630</v>
      </c>
      <c r="E1207" t="s">
        <v>26</v>
      </c>
      <c r="F1207">
        <v>1.4</v>
      </c>
      <c r="G1207">
        <v>1200</v>
      </c>
      <c r="H1207">
        <v>9.4</v>
      </c>
      <c r="I1207">
        <v>12.1</v>
      </c>
      <c r="J1207">
        <v>0.42</v>
      </c>
      <c r="K1207">
        <v>92.1</v>
      </c>
      <c r="L1207">
        <v>47.3</v>
      </c>
      <c r="M1207">
        <v>64.400000000000006</v>
      </c>
      <c r="N1207">
        <v>0.21</v>
      </c>
      <c r="O1207">
        <v>0.55000000000000004</v>
      </c>
      <c r="P1207">
        <v>7.37</v>
      </c>
      <c r="Q1207">
        <v>67</v>
      </c>
      <c r="R1207" s="3">
        <v>44325</v>
      </c>
      <c r="S1207">
        <v>21</v>
      </c>
      <c r="T1207">
        <v>149</v>
      </c>
      <c r="U1207">
        <v>68</v>
      </c>
      <c r="V1207">
        <v>84</v>
      </c>
      <c r="W1207">
        <v>0</v>
      </c>
      <c r="X1207">
        <v>35</v>
      </c>
      <c r="Y1207" s="48">
        <f t="shared" si="36"/>
        <v>95</v>
      </c>
      <c r="Z1207">
        <v>355</v>
      </c>
      <c r="AA1207">
        <f t="shared" si="37"/>
        <v>0</v>
      </c>
    </row>
    <row r="1208" spans="1:27" x14ac:dyDescent="0.25">
      <c r="A1208">
        <v>355</v>
      </c>
      <c r="B1208">
        <v>0.4</v>
      </c>
      <c r="C1208">
        <v>306</v>
      </c>
      <c r="E1208" t="s">
        <v>26</v>
      </c>
      <c r="F1208">
        <v>4.95</v>
      </c>
      <c r="G1208">
        <v>1182</v>
      </c>
      <c r="H1208">
        <v>9.6999999999999993</v>
      </c>
      <c r="I1208">
        <v>14.1</v>
      </c>
      <c r="J1208">
        <v>0.47</v>
      </c>
      <c r="K1208">
        <v>88</v>
      </c>
      <c r="L1208">
        <v>47.3</v>
      </c>
      <c r="M1208">
        <v>52.3</v>
      </c>
      <c r="N1208">
        <v>0.21</v>
      </c>
      <c r="O1208">
        <v>0.59</v>
      </c>
      <c r="P1208">
        <v>7.39</v>
      </c>
      <c r="Q1208">
        <v>67</v>
      </c>
      <c r="R1208" s="3">
        <v>44326</v>
      </c>
      <c r="S1208">
        <v>20</v>
      </c>
      <c r="T1208">
        <v>146</v>
      </c>
      <c r="U1208">
        <v>75</v>
      </c>
      <c r="V1208">
        <v>46</v>
      </c>
      <c r="W1208">
        <v>0</v>
      </c>
      <c r="X1208">
        <v>35</v>
      </c>
      <c r="Y1208" s="48">
        <f t="shared" si="36"/>
        <v>98.666666666666671</v>
      </c>
      <c r="Z1208">
        <v>355</v>
      </c>
      <c r="AA1208">
        <f t="shared" si="37"/>
        <v>1</v>
      </c>
    </row>
    <row r="1209" spans="1:27" x14ac:dyDescent="0.25">
      <c r="A1209">
        <v>355</v>
      </c>
      <c r="B1209">
        <v>0.56999999999999995</v>
      </c>
      <c r="C1209">
        <v>297</v>
      </c>
      <c r="E1209" t="s">
        <v>26</v>
      </c>
      <c r="I1209">
        <v>7.8</v>
      </c>
      <c r="J1209">
        <v>0.48</v>
      </c>
      <c r="K1209">
        <v>67.599999999999994</v>
      </c>
      <c r="L1209">
        <v>57.3</v>
      </c>
      <c r="M1209">
        <v>37.6</v>
      </c>
      <c r="N1209">
        <v>0.21</v>
      </c>
      <c r="O1209">
        <v>0.44</v>
      </c>
      <c r="P1209">
        <v>7.39</v>
      </c>
      <c r="Q1209">
        <v>67</v>
      </c>
      <c r="R1209" s="3">
        <v>44327</v>
      </c>
      <c r="S1209">
        <v>20</v>
      </c>
      <c r="T1209">
        <v>151</v>
      </c>
      <c r="U1209">
        <v>72</v>
      </c>
      <c r="V1209">
        <v>49</v>
      </c>
      <c r="W1209">
        <v>0</v>
      </c>
      <c r="X1209">
        <v>35</v>
      </c>
      <c r="Y1209" s="48">
        <f t="shared" si="36"/>
        <v>98.333333333333329</v>
      </c>
      <c r="Z1209">
        <v>355</v>
      </c>
      <c r="AA1209">
        <f t="shared" si="37"/>
        <v>1</v>
      </c>
    </row>
    <row r="1210" spans="1:27" x14ac:dyDescent="0.25">
      <c r="A1210">
        <v>355</v>
      </c>
      <c r="B1210">
        <v>0.44</v>
      </c>
      <c r="C1210">
        <v>277</v>
      </c>
      <c r="E1210" t="s">
        <v>26</v>
      </c>
      <c r="I1210">
        <v>13.1</v>
      </c>
      <c r="K1210">
        <v>74.599999999999994</v>
      </c>
      <c r="L1210">
        <v>50.5</v>
      </c>
      <c r="M1210">
        <v>43.1</v>
      </c>
      <c r="N1210">
        <v>0.21</v>
      </c>
      <c r="O1210">
        <v>0.52</v>
      </c>
      <c r="P1210">
        <v>7.4</v>
      </c>
      <c r="Q1210">
        <v>67</v>
      </c>
      <c r="R1210" s="3">
        <v>44327</v>
      </c>
      <c r="S1210">
        <v>20</v>
      </c>
      <c r="T1210">
        <v>147</v>
      </c>
      <c r="U1210">
        <v>83</v>
      </c>
      <c r="V1210">
        <v>45</v>
      </c>
      <c r="W1210">
        <v>0</v>
      </c>
      <c r="X1210">
        <v>35.1</v>
      </c>
      <c r="Y1210" s="48">
        <f t="shared" si="36"/>
        <v>104.33333333333333</v>
      </c>
      <c r="Z1210">
        <v>355</v>
      </c>
      <c r="AA1210">
        <f t="shared" si="37"/>
        <v>1</v>
      </c>
    </row>
    <row r="1211" spans="1:27" x14ac:dyDescent="0.25">
      <c r="A1211">
        <v>355</v>
      </c>
      <c r="B1211">
        <v>0.27</v>
      </c>
      <c r="C1211">
        <v>293</v>
      </c>
      <c r="E1211" t="s">
        <v>26</v>
      </c>
      <c r="F1211">
        <v>2.06</v>
      </c>
      <c r="G1211">
        <v>1145</v>
      </c>
      <c r="I1211">
        <v>17</v>
      </c>
      <c r="K1211">
        <v>74.8</v>
      </c>
      <c r="L1211">
        <v>54.1</v>
      </c>
      <c r="M1211">
        <v>41.3</v>
      </c>
      <c r="N1211">
        <v>0.21</v>
      </c>
      <c r="O1211">
        <v>0.5</v>
      </c>
      <c r="P1211">
        <v>7.4</v>
      </c>
      <c r="Q1211">
        <v>67</v>
      </c>
      <c r="R1211" s="3">
        <v>44329</v>
      </c>
      <c r="S1211">
        <v>22</v>
      </c>
      <c r="T1211">
        <v>124</v>
      </c>
      <c r="U1211">
        <v>73</v>
      </c>
      <c r="V1211">
        <v>93</v>
      </c>
      <c r="W1211">
        <v>0</v>
      </c>
      <c r="X1211">
        <v>35.299999999999997</v>
      </c>
      <c r="Y1211" s="48">
        <f t="shared" si="36"/>
        <v>90</v>
      </c>
      <c r="Z1211">
        <v>355</v>
      </c>
      <c r="AA1211">
        <f t="shared" si="37"/>
        <v>1</v>
      </c>
    </row>
    <row r="1212" spans="1:27" x14ac:dyDescent="0.25">
      <c r="A1212">
        <v>355</v>
      </c>
      <c r="B1212">
        <v>0.4</v>
      </c>
      <c r="C1212">
        <v>263</v>
      </c>
      <c r="E1212" t="s">
        <v>26</v>
      </c>
      <c r="I1212">
        <v>23.2</v>
      </c>
      <c r="J1212">
        <v>0.45</v>
      </c>
      <c r="K1212">
        <v>66.3</v>
      </c>
      <c r="L1212">
        <v>58.4</v>
      </c>
      <c r="M1212">
        <v>36.299999999999997</v>
      </c>
      <c r="N1212">
        <v>0.21</v>
      </c>
      <c r="O1212">
        <v>0.5</v>
      </c>
      <c r="P1212">
        <v>7.36</v>
      </c>
      <c r="Q1212">
        <v>67</v>
      </c>
      <c r="R1212" s="3">
        <v>44331</v>
      </c>
      <c r="S1212">
        <v>18</v>
      </c>
      <c r="T1212">
        <v>103</v>
      </c>
      <c r="U1212">
        <v>60</v>
      </c>
      <c r="V1212">
        <v>63</v>
      </c>
      <c r="W1212">
        <v>0</v>
      </c>
      <c r="X1212">
        <v>34.200000000000003</v>
      </c>
      <c r="Y1212" s="48">
        <f t="shared" si="36"/>
        <v>74.333333333333329</v>
      </c>
      <c r="Z1212">
        <v>355</v>
      </c>
      <c r="AA1212">
        <f t="shared" si="37"/>
        <v>1</v>
      </c>
    </row>
    <row r="1213" spans="1:27" x14ac:dyDescent="0.25">
      <c r="A1213">
        <v>355</v>
      </c>
      <c r="B1213">
        <v>0.42</v>
      </c>
      <c r="C1213">
        <v>275</v>
      </c>
      <c r="D1213">
        <v>322</v>
      </c>
      <c r="E1213" t="s">
        <v>26</v>
      </c>
      <c r="F1213">
        <v>3.35</v>
      </c>
      <c r="G1213">
        <v>719</v>
      </c>
      <c r="H1213">
        <v>13.4</v>
      </c>
      <c r="I1213">
        <v>22.8</v>
      </c>
      <c r="K1213">
        <v>71.599999999999994</v>
      </c>
      <c r="L1213">
        <v>53.7</v>
      </c>
      <c r="M1213">
        <v>41.5</v>
      </c>
      <c r="N1213">
        <v>0.21</v>
      </c>
      <c r="O1213">
        <v>0.49</v>
      </c>
      <c r="P1213">
        <v>7.4</v>
      </c>
      <c r="Q1213">
        <v>67</v>
      </c>
      <c r="R1213" s="3">
        <v>44333</v>
      </c>
      <c r="S1213">
        <v>20</v>
      </c>
      <c r="T1213">
        <v>106</v>
      </c>
      <c r="U1213">
        <v>61</v>
      </c>
      <c r="V1213">
        <v>63</v>
      </c>
      <c r="W1213">
        <v>0</v>
      </c>
      <c r="X1213">
        <v>35.6</v>
      </c>
      <c r="Y1213" s="48">
        <f t="shared" si="36"/>
        <v>76</v>
      </c>
      <c r="Z1213">
        <v>355</v>
      </c>
      <c r="AA1213">
        <f t="shared" si="37"/>
        <v>1</v>
      </c>
    </row>
    <row r="1214" spans="1:27" x14ac:dyDescent="0.25">
      <c r="A1214">
        <v>355</v>
      </c>
      <c r="B1214">
        <v>0.39</v>
      </c>
      <c r="C1214">
        <v>253</v>
      </c>
      <c r="E1214" t="s">
        <v>26</v>
      </c>
      <c r="I1214">
        <v>20.5</v>
      </c>
      <c r="J1214">
        <v>0.32</v>
      </c>
      <c r="K1214">
        <v>89.8</v>
      </c>
      <c r="L1214">
        <v>47.7</v>
      </c>
      <c r="M1214">
        <v>59.5</v>
      </c>
      <c r="N1214">
        <v>0.21</v>
      </c>
      <c r="O1214">
        <v>0.48</v>
      </c>
      <c r="P1214">
        <v>7.4</v>
      </c>
      <c r="Q1214">
        <v>67</v>
      </c>
      <c r="R1214" s="3">
        <v>44334</v>
      </c>
      <c r="S1214">
        <v>21</v>
      </c>
      <c r="T1214">
        <v>140</v>
      </c>
      <c r="U1214">
        <v>77</v>
      </c>
      <c r="V1214">
        <v>78</v>
      </c>
      <c r="W1214">
        <v>0</v>
      </c>
      <c r="X1214">
        <v>36</v>
      </c>
      <c r="Y1214" s="48">
        <f t="shared" si="36"/>
        <v>98</v>
      </c>
      <c r="Z1214">
        <v>355</v>
      </c>
      <c r="AA1214">
        <f t="shared" si="37"/>
        <v>1</v>
      </c>
    </row>
    <row r="1215" spans="1:27" x14ac:dyDescent="0.25">
      <c r="A1215">
        <v>355</v>
      </c>
      <c r="B1215">
        <v>0.35</v>
      </c>
      <c r="C1215">
        <v>161</v>
      </c>
      <c r="D1215">
        <v>365</v>
      </c>
      <c r="E1215" t="s">
        <v>26</v>
      </c>
      <c r="F1215">
        <v>3.61</v>
      </c>
      <c r="G1215">
        <v>612</v>
      </c>
      <c r="I1215">
        <v>21.3</v>
      </c>
      <c r="K1215">
        <v>67.5</v>
      </c>
      <c r="L1215">
        <v>59.5</v>
      </c>
      <c r="M1215">
        <v>37.5</v>
      </c>
      <c r="N1215">
        <v>0.21</v>
      </c>
      <c r="O1215">
        <v>0.45</v>
      </c>
      <c r="P1215">
        <v>7.36</v>
      </c>
      <c r="Q1215">
        <v>67</v>
      </c>
      <c r="R1215" s="3">
        <v>44335</v>
      </c>
      <c r="S1215">
        <v>23</v>
      </c>
      <c r="T1215">
        <v>110</v>
      </c>
      <c r="U1215">
        <v>71</v>
      </c>
      <c r="V1215">
        <v>87</v>
      </c>
      <c r="W1215">
        <v>0</v>
      </c>
      <c r="X1215">
        <v>35.9</v>
      </c>
      <c r="Y1215" s="48">
        <f t="shared" si="36"/>
        <v>84</v>
      </c>
      <c r="Z1215">
        <v>355</v>
      </c>
      <c r="AA1215">
        <f t="shared" si="37"/>
        <v>1</v>
      </c>
    </row>
    <row r="1216" spans="1:27" x14ac:dyDescent="0.25">
      <c r="A1216">
        <v>355</v>
      </c>
      <c r="B1216">
        <v>0.51</v>
      </c>
      <c r="C1216">
        <v>71</v>
      </c>
      <c r="D1216">
        <v>439</v>
      </c>
      <c r="E1216" t="s">
        <v>26</v>
      </c>
      <c r="F1216">
        <v>4.3600000000000003</v>
      </c>
      <c r="G1216">
        <v>731</v>
      </c>
      <c r="H1216">
        <v>29.2</v>
      </c>
      <c r="I1216">
        <v>11.4</v>
      </c>
      <c r="K1216">
        <v>72.900000000000006</v>
      </c>
      <c r="L1216">
        <v>51.3</v>
      </c>
      <c r="M1216">
        <v>36.799999999999997</v>
      </c>
      <c r="N1216">
        <v>0.21</v>
      </c>
      <c r="O1216">
        <v>0.46</v>
      </c>
      <c r="P1216">
        <v>7.42</v>
      </c>
      <c r="Q1216">
        <v>67</v>
      </c>
      <c r="R1216" s="3">
        <v>44337</v>
      </c>
      <c r="S1216">
        <v>22</v>
      </c>
      <c r="T1216">
        <v>143</v>
      </c>
      <c r="U1216">
        <v>96</v>
      </c>
      <c r="V1216">
        <v>89</v>
      </c>
      <c r="W1216">
        <v>0</v>
      </c>
      <c r="X1216">
        <v>36</v>
      </c>
      <c r="Y1216" s="48">
        <f t="shared" si="36"/>
        <v>111.66666666666667</v>
      </c>
      <c r="Z1216">
        <v>355</v>
      </c>
      <c r="AA1216">
        <f t="shared" si="37"/>
        <v>1</v>
      </c>
    </row>
    <row r="1217" spans="1:28" x14ac:dyDescent="0.25">
      <c r="A1217">
        <v>355</v>
      </c>
      <c r="B1217">
        <v>0.56999999999999995</v>
      </c>
      <c r="C1217">
        <v>66</v>
      </c>
      <c r="D1217">
        <v>474</v>
      </c>
      <c r="E1217" t="s">
        <v>26</v>
      </c>
      <c r="F1217">
        <v>5.04</v>
      </c>
      <c r="I1217">
        <v>13.6</v>
      </c>
      <c r="J1217">
        <v>0.63</v>
      </c>
      <c r="K1217">
        <v>94.3</v>
      </c>
      <c r="L1217">
        <v>43.6</v>
      </c>
      <c r="M1217">
        <v>72.7</v>
      </c>
      <c r="N1217">
        <v>0.21</v>
      </c>
      <c r="O1217">
        <v>0.52</v>
      </c>
      <c r="P1217">
        <v>7.4</v>
      </c>
      <c r="Q1217">
        <v>67</v>
      </c>
      <c r="R1217" s="3">
        <v>44338</v>
      </c>
      <c r="S1217">
        <v>16</v>
      </c>
      <c r="T1217">
        <v>122</v>
      </c>
      <c r="U1217">
        <v>79</v>
      </c>
      <c r="V1217">
        <v>86</v>
      </c>
      <c r="W1217">
        <v>15</v>
      </c>
      <c r="X1217">
        <v>36</v>
      </c>
      <c r="Y1217" s="48">
        <f t="shared" si="36"/>
        <v>93.333333333333329</v>
      </c>
      <c r="Z1217">
        <v>355</v>
      </c>
      <c r="AA1217">
        <f t="shared" si="37"/>
        <v>1</v>
      </c>
    </row>
    <row r="1218" spans="1:28" x14ac:dyDescent="0.25">
      <c r="A1218">
        <v>355</v>
      </c>
      <c r="B1218">
        <v>0.5</v>
      </c>
      <c r="C1218">
        <v>300</v>
      </c>
      <c r="E1218" t="s">
        <v>26</v>
      </c>
      <c r="F1218">
        <v>1.51</v>
      </c>
      <c r="G1218">
        <v>1152</v>
      </c>
      <c r="H1218">
        <v>8.3000000000000007</v>
      </c>
      <c r="I1218">
        <v>13</v>
      </c>
      <c r="K1218">
        <v>88.1</v>
      </c>
      <c r="L1218">
        <v>44.2</v>
      </c>
      <c r="M1218">
        <v>54.3</v>
      </c>
      <c r="N1218">
        <v>0.21</v>
      </c>
      <c r="O1218">
        <v>0.62</v>
      </c>
      <c r="P1218">
        <v>7.37</v>
      </c>
      <c r="Q1218">
        <v>68</v>
      </c>
      <c r="R1218" s="3">
        <v>44324</v>
      </c>
      <c r="S1218">
        <v>24</v>
      </c>
      <c r="T1218">
        <v>153</v>
      </c>
      <c r="U1218">
        <v>65</v>
      </c>
      <c r="V1218">
        <v>57</v>
      </c>
      <c r="W1218">
        <v>15</v>
      </c>
      <c r="X1218">
        <v>36</v>
      </c>
      <c r="Y1218" s="48">
        <f t="shared" ref="Y1218:Y1281" si="38">IF(OR(T1218="",U1218=""),"",(T1218+(2*U1218))/3)</f>
        <v>94.333333333333329</v>
      </c>
      <c r="AA1218">
        <f t="shared" ref="AA1218:AA1281" si="39">IF(A1218="",0,IF(COUNTIF(B1218:Y1218,"")&gt;0,1,0))</f>
        <v>1</v>
      </c>
    </row>
    <row r="1219" spans="1:28" x14ac:dyDescent="0.25">
      <c r="A1219">
        <v>356</v>
      </c>
      <c r="B1219">
        <v>0.25</v>
      </c>
      <c r="C1219">
        <v>275</v>
      </c>
      <c r="E1219" t="s">
        <v>26</v>
      </c>
      <c r="I1219">
        <v>41.7</v>
      </c>
      <c r="K1219">
        <v>76.3</v>
      </c>
      <c r="L1219">
        <v>59.3</v>
      </c>
      <c r="M1219">
        <v>51.2</v>
      </c>
      <c r="N1219">
        <v>0.21</v>
      </c>
      <c r="O1219">
        <v>2.67</v>
      </c>
      <c r="P1219">
        <v>7.09</v>
      </c>
      <c r="Q1219">
        <v>59</v>
      </c>
      <c r="R1219" s="3">
        <v>44303</v>
      </c>
      <c r="S1219">
        <v>16</v>
      </c>
      <c r="T1219">
        <v>100</v>
      </c>
      <c r="U1219">
        <v>60</v>
      </c>
      <c r="V1219">
        <v>110</v>
      </c>
      <c r="W1219">
        <v>3</v>
      </c>
      <c r="X1219">
        <v>35</v>
      </c>
      <c r="Y1219" s="48">
        <f t="shared" si="38"/>
        <v>73.333333333333329</v>
      </c>
      <c r="Z1219">
        <v>356</v>
      </c>
      <c r="AA1219">
        <f t="shared" si="39"/>
        <v>1</v>
      </c>
    </row>
    <row r="1220" spans="1:28" x14ac:dyDescent="0.25">
      <c r="A1220">
        <v>356</v>
      </c>
      <c r="B1220">
        <v>0.4</v>
      </c>
      <c r="C1220">
        <v>173</v>
      </c>
      <c r="E1220" t="s">
        <v>26</v>
      </c>
      <c r="I1220">
        <v>63.5</v>
      </c>
      <c r="K1220">
        <v>97.1</v>
      </c>
      <c r="L1220">
        <v>43.6</v>
      </c>
      <c r="M1220">
        <v>106.8</v>
      </c>
      <c r="N1220">
        <v>0.21</v>
      </c>
      <c r="O1220">
        <v>2.89</v>
      </c>
      <c r="P1220">
        <v>7.22</v>
      </c>
      <c r="Q1220">
        <v>59</v>
      </c>
      <c r="R1220" s="3">
        <v>44303</v>
      </c>
      <c r="S1220">
        <v>18</v>
      </c>
      <c r="T1220">
        <v>107</v>
      </c>
      <c r="U1220">
        <v>77</v>
      </c>
      <c r="V1220">
        <v>89</v>
      </c>
      <c r="W1220">
        <v>15</v>
      </c>
      <c r="X1220">
        <v>35.1</v>
      </c>
      <c r="Y1220" s="48">
        <f t="shared" si="38"/>
        <v>87</v>
      </c>
      <c r="Z1220">
        <v>356</v>
      </c>
      <c r="AA1220">
        <f t="shared" si="39"/>
        <v>1</v>
      </c>
    </row>
    <row r="1221" spans="1:28" x14ac:dyDescent="0.25">
      <c r="A1221">
        <v>356</v>
      </c>
      <c r="B1221">
        <v>0.41</v>
      </c>
      <c r="C1221">
        <v>137</v>
      </c>
      <c r="E1221" t="s">
        <v>26</v>
      </c>
      <c r="I1221">
        <v>72.599999999999994</v>
      </c>
      <c r="J1221">
        <v>0.21</v>
      </c>
      <c r="K1221">
        <v>97.3</v>
      </c>
      <c r="L1221">
        <v>27.7</v>
      </c>
      <c r="M1221">
        <v>72.8</v>
      </c>
      <c r="N1221">
        <v>0.21</v>
      </c>
      <c r="O1221">
        <v>2.52</v>
      </c>
      <c r="P1221">
        <v>7.4</v>
      </c>
      <c r="Q1221">
        <v>59</v>
      </c>
      <c r="R1221" s="3">
        <v>44305</v>
      </c>
      <c r="S1221">
        <v>16</v>
      </c>
      <c r="T1221">
        <v>112</v>
      </c>
      <c r="U1221">
        <v>54</v>
      </c>
      <c r="V1221">
        <v>74</v>
      </c>
      <c r="W1221">
        <v>15</v>
      </c>
      <c r="X1221">
        <v>36</v>
      </c>
      <c r="Y1221" s="48">
        <f t="shared" si="38"/>
        <v>73.333333333333329</v>
      </c>
      <c r="Z1221">
        <v>356</v>
      </c>
      <c r="AA1221">
        <f t="shared" si="39"/>
        <v>1</v>
      </c>
      <c r="AB1221" s="57" t="s">
        <v>44</v>
      </c>
    </row>
    <row r="1222" spans="1:28" x14ac:dyDescent="0.25">
      <c r="A1222">
        <v>356</v>
      </c>
      <c r="B1222">
        <v>0.45</v>
      </c>
      <c r="C1222">
        <v>163</v>
      </c>
      <c r="E1222" t="s">
        <v>26</v>
      </c>
      <c r="I1222">
        <v>64.3</v>
      </c>
      <c r="J1222">
        <v>0.27</v>
      </c>
      <c r="K1222">
        <v>94.2</v>
      </c>
      <c r="L1222">
        <v>28.2</v>
      </c>
      <c r="M1222">
        <v>59.7</v>
      </c>
      <c r="N1222">
        <v>0.21</v>
      </c>
      <c r="O1222">
        <v>2.67</v>
      </c>
      <c r="P1222">
        <v>7.39</v>
      </c>
      <c r="Q1222">
        <v>59</v>
      </c>
      <c r="R1222" s="3">
        <v>44305</v>
      </c>
      <c r="S1222">
        <v>16</v>
      </c>
      <c r="T1222">
        <v>128</v>
      </c>
      <c r="U1222">
        <v>69</v>
      </c>
      <c r="V1222">
        <v>87</v>
      </c>
      <c r="W1222">
        <v>15</v>
      </c>
      <c r="X1222">
        <v>36.200000000000003</v>
      </c>
      <c r="Y1222" s="48">
        <f t="shared" si="38"/>
        <v>88.666666666666671</v>
      </c>
      <c r="Z1222">
        <v>356</v>
      </c>
      <c r="AA1222">
        <f t="shared" si="39"/>
        <v>1</v>
      </c>
      <c r="AB1222" s="57" t="s">
        <v>45</v>
      </c>
    </row>
    <row r="1223" spans="1:28" x14ac:dyDescent="0.25">
      <c r="A1223">
        <v>356</v>
      </c>
      <c r="B1223">
        <v>0.64</v>
      </c>
      <c r="C1223">
        <v>301</v>
      </c>
      <c r="D1223">
        <v>238</v>
      </c>
      <c r="E1223" t="s">
        <v>26</v>
      </c>
      <c r="F1223">
        <v>0.83</v>
      </c>
      <c r="G1223">
        <v>1816</v>
      </c>
      <c r="H1223">
        <v>60.3</v>
      </c>
      <c r="I1223">
        <v>76.3</v>
      </c>
      <c r="J1223">
        <v>0.17</v>
      </c>
      <c r="K1223">
        <v>96.6</v>
      </c>
      <c r="L1223">
        <v>53.5</v>
      </c>
      <c r="M1223">
        <v>115.7</v>
      </c>
      <c r="N1223">
        <v>0.21</v>
      </c>
      <c r="O1223">
        <v>1.52</v>
      </c>
      <c r="P1223">
        <v>7.09</v>
      </c>
      <c r="Q1223">
        <v>59</v>
      </c>
      <c r="R1223" s="3">
        <v>44324</v>
      </c>
      <c r="S1223">
        <v>18</v>
      </c>
      <c r="T1223">
        <v>100</v>
      </c>
      <c r="U1223">
        <v>24</v>
      </c>
      <c r="V1223">
        <v>80</v>
      </c>
      <c r="W1223">
        <v>15</v>
      </c>
      <c r="X1223">
        <v>34.6</v>
      </c>
      <c r="Y1223" s="48">
        <f t="shared" si="38"/>
        <v>49.333333333333336</v>
      </c>
      <c r="Z1223">
        <v>356</v>
      </c>
      <c r="AA1223">
        <f t="shared" si="39"/>
        <v>0</v>
      </c>
    </row>
    <row r="1224" spans="1:28" x14ac:dyDescent="0.25">
      <c r="A1224">
        <v>356</v>
      </c>
      <c r="B1224">
        <v>0.69</v>
      </c>
      <c r="C1224">
        <v>317</v>
      </c>
      <c r="D1224">
        <v>268</v>
      </c>
      <c r="E1224" t="s">
        <v>26</v>
      </c>
      <c r="F1224">
        <v>1.01</v>
      </c>
      <c r="G1224">
        <v>1624</v>
      </c>
      <c r="H1224">
        <v>55.9</v>
      </c>
      <c r="I1224">
        <v>76.3</v>
      </c>
      <c r="J1224">
        <v>0.19</v>
      </c>
      <c r="K1224">
        <v>80.2</v>
      </c>
      <c r="L1224">
        <v>57.7</v>
      </c>
      <c r="M1224">
        <v>72.900000000000006</v>
      </c>
      <c r="N1224">
        <v>0.21</v>
      </c>
      <c r="O1224">
        <v>1.73</v>
      </c>
      <c r="P1224">
        <v>6.99</v>
      </c>
      <c r="Q1224">
        <v>59</v>
      </c>
      <c r="R1224" s="3">
        <v>44324</v>
      </c>
      <c r="S1224">
        <v>45</v>
      </c>
      <c r="T1224">
        <v>70</v>
      </c>
      <c r="U1224">
        <v>42</v>
      </c>
      <c r="V1224">
        <v>140</v>
      </c>
      <c r="W1224">
        <v>10</v>
      </c>
      <c r="X1224">
        <v>33</v>
      </c>
      <c r="Y1224" s="48">
        <f t="shared" si="38"/>
        <v>51.333333333333336</v>
      </c>
      <c r="Z1224">
        <v>356</v>
      </c>
      <c r="AA1224">
        <f t="shared" si="39"/>
        <v>0</v>
      </c>
    </row>
    <row r="1225" spans="1:28" x14ac:dyDescent="0.25">
      <c r="A1225">
        <v>356</v>
      </c>
      <c r="B1225">
        <v>0.84</v>
      </c>
      <c r="C1225">
        <v>314</v>
      </c>
      <c r="D1225">
        <v>218</v>
      </c>
      <c r="E1225" t="s">
        <v>26</v>
      </c>
      <c r="F1225">
        <v>7.11</v>
      </c>
      <c r="G1225">
        <v>1782</v>
      </c>
      <c r="H1225">
        <v>52.2</v>
      </c>
      <c r="I1225">
        <v>84.8</v>
      </c>
      <c r="J1225">
        <v>0.21</v>
      </c>
      <c r="K1225">
        <v>74.7</v>
      </c>
      <c r="L1225">
        <v>47.9</v>
      </c>
      <c r="M1225">
        <v>60.1</v>
      </c>
      <c r="N1225">
        <v>0.21</v>
      </c>
      <c r="O1225">
        <v>1.88</v>
      </c>
      <c r="P1225">
        <v>7.07</v>
      </c>
      <c r="Q1225">
        <v>59</v>
      </c>
      <c r="R1225" s="3">
        <v>44325</v>
      </c>
      <c r="S1225">
        <v>19</v>
      </c>
      <c r="T1225">
        <v>128</v>
      </c>
      <c r="U1225">
        <v>80</v>
      </c>
      <c r="V1225">
        <v>71</v>
      </c>
      <c r="W1225">
        <v>10</v>
      </c>
      <c r="X1225">
        <v>32.4</v>
      </c>
      <c r="Y1225" s="48">
        <f t="shared" si="38"/>
        <v>96</v>
      </c>
      <c r="Z1225">
        <v>356</v>
      </c>
      <c r="AA1225">
        <f t="shared" si="39"/>
        <v>0</v>
      </c>
    </row>
    <row r="1226" spans="1:28" x14ac:dyDescent="0.25">
      <c r="A1226">
        <v>356</v>
      </c>
      <c r="B1226">
        <v>0.85</v>
      </c>
      <c r="C1226">
        <v>239</v>
      </c>
      <c r="E1226" t="s">
        <v>26</v>
      </c>
      <c r="I1226">
        <v>87.2</v>
      </c>
      <c r="K1226">
        <v>81.2</v>
      </c>
      <c r="L1226">
        <v>58.5</v>
      </c>
      <c r="M1226">
        <v>54</v>
      </c>
      <c r="N1226">
        <v>0.35</v>
      </c>
      <c r="O1226">
        <v>1.88</v>
      </c>
      <c r="P1226">
        <v>7.16</v>
      </c>
      <c r="Q1226">
        <v>59</v>
      </c>
      <c r="R1226" s="3">
        <v>44327</v>
      </c>
      <c r="S1226">
        <v>20</v>
      </c>
      <c r="T1226">
        <v>134</v>
      </c>
      <c r="U1226">
        <v>84</v>
      </c>
      <c r="V1226">
        <v>84</v>
      </c>
      <c r="W1226">
        <v>10</v>
      </c>
      <c r="X1226">
        <v>36.6</v>
      </c>
      <c r="Y1226" s="48">
        <f t="shared" si="38"/>
        <v>100.66666666666667</v>
      </c>
      <c r="Z1226">
        <v>356</v>
      </c>
      <c r="AA1226">
        <f t="shared" si="39"/>
        <v>1</v>
      </c>
    </row>
    <row r="1227" spans="1:28" x14ac:dyDescent="0.25">
      <c r="A1227">
        <v>358</v>
      </c>
      <c r="B1227">
        <v>0.98</v>
      </c>
      <c r="C1227">
        <v>203</v>
      </c>
      <c r="D1227">
        <v>449</v>
      </c>
      <c r="E1227" t="s">
        <v>26</v>
      </c>
      <c r="F1227">
        <v>0.42</v>
      </c>
      <c r="G1227">
        <v>2920</v>
      </c>
      <c r="I1227">
        <v>12.8</v>
      </c>
      <c r="K1227">
        <v>93.1</v>
      </c>
      <c r="L1227">
        <v>37.4</v>
      </c>
      <c r="M1227">
        <v>66.400000000000006</v>
      </c>
      <c r="N1227">
        <v>0.21</v>
      </c>
      <c r="O1227">
        <v>0.82</v>
      </c>
      <c r="P1227">
        <v>7.38</v>
      </c>
      <c r="Q1227">
        <v>49</v>
      </c>
      <c r="R1227" s="3">
        <v>44321</v>
      </c>
      <c r="S1227">
        <v>20</v>
      </c>
      <c r="T1227">
        <v>106</v>
      </c>
      <c r="U1227">
        <v>82</v>
      </c>
      <c r="V1227">
        <v>87</v>
      </c>
      <c r="W1227">
        <v>15</v>
      </c>
      <c r="X1227">
        <v>36</v>
      </c>
      <c r="Y1227" s="48">
        <f t="shared" si="38"/>
        <v>90</v>
      </c>
      <c r="Z1227">
        <v>358</v>
      </c>
      <c r="AA1227">
        <f t="shared" si="39"/>
        <v>1</v>
      </c>
    </row>
    <row r="1228" spans="1:28" x14ac:dyDescent="0.25">
      <c r="A1228">
        <v>358</v>
      </c>
      <c r="E1228" t="s">
        <v>26</v>
      </c>
      <c r="I1228">
        <v>12.4</v>
      </c>
      <c r="J1228">
        <v>0.52</v>
      </c>
      <c r="K1228">
        <v>98.4</v>
      </c>
      <c r="L1228">
        <v>54</v>
      </c>
      <c r="M1228">
        <v>133.19999999999999</v>
      </c>
      <c r="N1228">
        <v>0.21</v>
      </c>
      <c r="O1228">
        <v>0.82</v>
      </c>
      <c r="P1228">
        <v>7.23</v>
      </c>
      <c r="Q1228">
        <v>49</v>
      </c>
      <c r="R1228" s="3">
        <v>44323</v>
      </c>
      <c r="S1228">
        <v>30</v>
      </c>
      <c r="T1228">
        <v>128</v>
      </c>
      <c r="U1228">
        <v>74</v>
      </c>
      <c r="V1228">
        <v>96</v>
      </c>
      <c r="W1228">
        <v>15</v>
      </c>
      <c r="X1228">
        <v>35.5</v>
      </c>
      <c r="Y1228" s="48">
        <f t="shared" si="38"/>
        <v>92</v>
      </c>
      <c r="Z1228">
        <v>358</v>
      </c>
      <c r="AA1228">
        <f t="shared" si="39"/>
        <v>1</v>
      </c>
    </row>
    <row r="1229" spans="1:28" x14ac:dyDescent="0.25">
      <c r="A1229">
        <v>358</v>
      </c>
      <c r="B1229">
        <v>1.26</v>
      </c>
      <c r="C1229">
        <v>437</v>
      </c>
      <c r="E1229" t="s">
        <v>26</v>
      </c>
      <c r="I1229">
        <v>16.600000000000001</v>
      </c>
      <c r="J1229">
        <v>0.66</v>
      </c>
      <c r="K1229">
        <v>79.400000000000006</v>
      </c>
      <c r="L1229">
        <v>42.3</v>
      </c>
      <c r="M1229">
        <v>45.8</v>
      </c>
      <c r="N1229">
        <v>0.21</v>
      </c>
      <c r="O1229">
        <v>0.71</v>
      </c>
      <c r="P1229">
        <v>7.29</v>
      </c>
      <c r="Q1229">
        <v>49</v>
      </c>
      <c r="R1229" s="3">
        <v>44324</v>
      </c>
      <c r="S1229">
        <v>25</v>
      </c>
      <c r="T1229">
        <v>117</v>
      </c>
      <c r="U1229">
        <v>62</v>
      </c>
      <c r="V1229">
        <v>78</v>
      </c>
      <c r="W1229">
        <v>15</v>
      </c>
      <c r="X1229">
        <v>35.299999999999997</v>
      </c>
      <c r="Y1229" s="48">
        <f t="shared" si="38"/>
        <v>80.333333333333329</v>
      </c>
      <c r="Z1229">
        <v>358</v>
      </c>
      <c r="AA1229">
        <f t="shared" si="39"/>
        <v>1</v>
      </c>
    </row>
    <row r="1230" spans="1:28" x14ac:dyDescent="0.25">
      <c r="A1230">
        <v>358</v>
      </c>
      <c r="B1230">
        <v>0.67</v>
      </c>
      <c r="C1230">
        <v>348</v>
      </c>
      <c r="E1230" t="s">
        <v>26</v>
      </c>
      <c r="F1230">
        <v>7.31</v>
      </c>
      <c r="I1230">
        <v>11.5</v>
      </c>
      <c r="K1230">
        <v>78.599999999999994</v>
      </c>
      <c r="L1230">
        <v>57.8</v>
      </c>
      <c r="M1230">
        <v>43.6</v>
      </c>
      <c r="N1230">
        <v>0.55000000000000004</v>
      </c>
      <c r="O1230">
        <v>0.56999999999999995</v>
      </c>
      <c r="P1230">
        <v>7.31</v>
      </c>
      <c r="Q1230">
        <v>49</v>
      </c>
      <c r="R1230" s="3">
        <v>44325</v>
      </c>
      <c r="S1230">
        <v>22</v>
      </c>
      <c r="T1230">
        <v>156</v>
      </c>
      <c r="U1230">
        <v>76</v>
      </c>
      <c r="V1230">
        <v>101</v>
      </c>
      <c r="W1230">
        <v>15</v>
      </c>
      <c r="X1230">
        <v>35.6</v>
      </c>
      <c r="Y1230" s="48">
        <f t="shared" si="38"/>
        <v>102.66666666666667</v>
      </c>
      <c r="Z1230">
        <v>358</v>
      </c>
      <c r="AA1230">
        <f t="shared" si="39"/>
        <v>1</v>
      </c>
    </row>
    <row r="1231" spans="1:28" x14ac:dyDescent="0.25">
      <c r="A1231">
        <v>358</v>
      </c>
      <c r="B1231">
        <v>0.72</v>
      </c>
      <c r="C1231">
        <v>378</v>
      </c>
      <c r="E1231" t="s">
        <v>26</v>
      </c>
      <c r="I1231">
        <v>12.4</v>
      </c>
      <c r="K1231">
        <v>83.2</v>
      </c>
      <c r="L1231">
        <v>53.2</v>
      </c>
      <c r="M1231">
        <v>61.3</v>
      </c>
      <c r="N1231">
        <v>0.21</v>
      </c>
      <c r="O1231">
        <v>0.56999999999999995</v>
      </c>
      <c r="P1231">
        <v>7.39</v>
      </c>
      <c r="Q1231">
        <v>49</v>
      </c>
      <c r="R1231" s="3">
        <v>44325</v>
      </c>
      <c r="S1231">
        <v>22</v>
      </c>
      <c r="T1231">
        <v>158</v>
      </c>
      <c r="U1231">
        <v>87</v>
      </c>
      <c r="V1231">
        <v>111</v>
      </c>
      <c r="W1231">
        <v>15</v>
      </c>
      <c r="X1231">
        <v>35.700000000000003</v>
      </c>
      <c r="Y1231" s="48">
        <f t="shared" si="38"/>
        <v>110.66666666666667</v>
      </c>
      <c r="Z1231">
        <v>358</v>
      </c>
      <c r="AA1231">
        <f t="shared" si="39"/>
        <v>1</v>
      </c>
    </row>
    <row r="1232" spans="1:28" x14ac:dyDescent="0.25">
      <c r="A1232">
        <v>358</v>
      </c>
      <c r="B1232">
        <v>0.63</v>
      </c>
      <c r="C1232">
        <v>379</v>
      </c>
      <c r="E1232" t="s">
        <v>26</v>
      </c>
      <c r="I1232">
        <v>21.2</v>
      </c>
      <c r="K1232">
        <v>81.400000000000006</v>
      </c>
      <c r="L1232">
        <v>54.6</v>
      </c>
      <c r="M1232">
        <v>50</v>
      </c>
      <c r="N1232">
        <v>0.21</v>
      </c>
      <c r="O1232">
        <v>0.65</v>
      </c>
      <c r="P1232">
        <v>7.36</v>
      </c>
      <c r="Q1232">
        <v>49</v>
      </c>
      <c r="R1232" s="3">
        <v>44327</v>
      </c>
      <c r="S1232">
        <v>18</v>
      </c>
      <c r="T1232">
        <v>124</v>
      </c>
      <c r="U1232">
        <v>78</v>
      </c>
      <c r="V1232">
        <v>76</v>
      </c>
      <c r="W1232">
        <v>15</v>
      </c>
      <c r="X1232">
        <v>35.1</v>
      </c>
      <c r="Y1232" s="48">
        <f t="shared" si="38"/>
        <v>93.333333333333329</v>
      </c>
      <c r="Z1232">
        <v>358</v>
      </c>
      <c r="AA1232">
        <f t="shared" si="39"/>
        <v>1</v>
      </c>
    </row>
    <row r="1233" spans="1:28" x14ac:dyDescent="0.25">
      <c r="A1233">
        <v>358</v>
      </c>
      <c r="B1233">
        <v>0.82</v>
      </c>
      <c r="C1233">
        <v>312</v>
      </c>
      <c r="E1233" t="s">
        <v>26</v>
      </c>
      <c r="F1233">
        <v>2.67</v>
      </c>
      <c r="I1233">
        <v>22.8</v>
      </c>
      <c r="K1233">
        <v>73.099999999999994</v>
      </c>
      <c r="L1233">
        <v>51.4</v>
      </c>
      <c r="M1233">
        <v>56.2</v>
      </c>
      <c r="N1233">
        <v>0.21</v>
      </c>
      <c r="O1233">
        <v>0.62</v>
      </c>
      <c r="P1233">
        <v>7.38</v>
      </c>
      <c r="Q1233">
        <v>49</v>
      </c>
      <c r="R1233" s="3">
        <v>44329</v>
      </c>
      <c r="S1233">
        <v>22</v>
      </c>
      <c r="T1233">
        <v>100</v>
      </c>
      <c r="U1233">
        <v>62</v>
      </c>
      <c r="V1233">
        <v>52</v>
      </c>
      <c r="W1233">
        <v>15</v>
      </c>
      <c r="X1233">
        <v>34.4</v>
      </c>
      <c r="Y1233" s="48">
        <f t="shared" si="38"/>
        <v>74.666666666666671</v>
      </c>
      <c r="Z1233">
        <v>358</v>
      </c>
      <c r="AA1233">
        <f t="shared" si="39"/>
        <v>1</v>
      </c>
      <c r="AB1233" s="57" t="s">
        <v>46</v>
      </c>
    </row>
    <row r="1234" spans="1:28" x14ac:dyDescent="0.25">
      <c r="A1234">
        <v>358</v>
      </c>
      <c r="B1234">
        <v>0.93</v>
      </c>
      <c r="C1234">
        <v>352</v>
      </c>
      <c r="E1234" t="s">
        <v>26</v>
      </c>
      <c r="I1234">
        <v>21.1</v>
      </c>
      <c r="K1234">
        <v>85.7</v>
      </c>
      <c r="L1234">
        <v>46.4</v>
      </c>
      <c r="M1234">
        <v>51</v>
      </c>
      <c r="N1234">
        <v>0.21</v>
      </c>
      <c r="O1234">
        <v>0.62</v>
      </c>
      <c r="P1234">
        <v>7.41</v>
      </c>
      <c r="Q1234">
        <v>49</v>
      </c>
      <c r="R1234" s="3">
        <v>44329</v>
      </c>
      <c r="S1234">
        <v>22</v>
      </c>
      <c r="T1234">
        <v>134</v>
      </c>
      <c r="U1234">
        <v>103</v>
      </c>
      <c r="V1234">
        <v>49</v>
      </c>
      <c r="W1234">
        <v>15</v>
      </c>
      <c r="X1234">
        <v>35</v>
      </c>
      <c r="Y1234" s="48">
        <f t="shared" si="38"/>
        <v>113.33333333333333</v>
      </c>
      <c r="Z1234">
        <v>358</v>
      </c>
      <c r="AA1234">
        <f t="shared" si="39"/>
        <v>1</v>
      </c>
    </row>
    <row r="1235" spans="1:28" x14ac:dyDescent="0.25">
      <c r="A1235">
        <v>358</v>
      </c>
      <c r="B1235">
        <v>2.16</v>
      </c>
      <c r="C1235">
        <v>471</v>
      </c>
      <c r="D1235">
        <v>330</v>
      </c>
      <c r="E1235" t="s">
        <v>26</v>
      </c>
      <c r="G1235">
        <v>1813</v>
      </c>
      <c r="H1235">
        <v>11.5</v>
      </c>
      <c r="I1235">
        <v>25.1</v>
      </c>
      <c r="K1235">
        <v>83.6</v>
      </c>
      <c r="L1235">
        <v>67.099999999999994</v>
      </c>
      <c r="M1235">
        <v>55.7</v>
      </c>
      <c r="N1235">
        <v>0.21</v>
      </c>
      <c r="O1235">
        <v>0.77</v>
      </c>
      <c r="P1235">
        <v>7.29</v>
      </c>
      <c r="Q1235">
        <v>49</v>
      </c>
      <c r="R1235" s="3">
        <v>44331</v>
      </c>
      <c r="S1235">
        <v>22</v>
      </c>
      <c r="T1235">
        <v>119</v>
      </c>
      <c r="U1235">
        <v>65</v>
      </c>
      <c r="V1235">
        <v>72</v>
      </c>
      <c r="W1235">
        <v>8</v>
      </c>
      <c r="X1235">
        <v>36</v>
      </c>
      <c r="Y1235" s="48">
        <f t="shared" si="38"/>
        <v>83</v>
      </c>
      <c r="Z1235">
        <v>358</v>
      </c>
      <c r="AA1235">
        <f t="shared" si="39"/>
        <v>1</v>
      </c>
    </row>
    <row r="1236" spans="1:28" x14ac:dyDescent="0.25">
      <c r="A1236">
        <v>358</v>
      </c>
      <c r="B1236">
        <v>1.1499999999999999</v>
      </c>
      <c r="C1236">
        <v>289</v>
      </c>
      <c r="D1236">
        <v>270</v>
      </c>
      <c r="E1236" t="s">
        <v>26</v>
      </c>
      <c r="F1236">
        <v>2.61</v>
      </c>
      <c r="G1236">
        <v>1588</v>
      </c>
      <c r="I1236">
        <v>22.6</v>
      </c>
      <c r="K1236">
        <v>67</v>
      </c>
      <c r="L1236">
        <v>59.8</v>
      </c>
      <c r="M1236">
        <v>38.299999999999997</v>
      </c>
      <c r="N1236">
        <v>0.21</v>
      </c>
      <c r="O1236">
        <v>0.69</v>
      </c>
      <c r="P1236">
        <v>7.32</v>
      </c>
      <c r="Q1236">
        <v>49</v>
      </c>
      <c r="R1236" s="3">
        <v>44333</v>
      </c>
      <c r="S1236">
        <v>22</v>
      </c>
      <c r="T1236">
        <v>106</v>
      </c>
      <c r="U1236">
        <v>65</v>
      </c>
      <c r="V1236">
        <v>71</v>
      </c>
      <c r="W1236">
        <v>0</v>
      </c>
      <c r="X1236">
        <v>35.299999999999997</v>
      </c>
      <c r="Y1236" s="48">
        <f t="shared" si="38"/>
        <v>78.666666666666671</v>
      </c>
      <c r="Z1236">
        <v>358</v>
      </c>
      <c r="AA1236">
        <f t="shared" si="39"/>
        <v>1</v>
      </c>
    </row>
    <row r="1237" spans="1:28" x14ac:dyDescent="0.25">
      <c r="A1237">
        <v>358</v>
      </c>
      <c r="B1237">
        <v>1.07</v>
      </c>
      <c r="C1237">
        <v>320</v>
      </c>
      <c r="E1237" t="s">
        <v>26</v>
      </c>
      <c r="I1237">
        <v>19.3</v>
      </c>
      <c r="K1237">
        <v>92.5</v>
      </c>
      <c r="L1237">
        <v>50.3</v>
      </c>
      <c r="M1237">
        <v>62.6</v>
      </c>
      <c r="N1237">
        <v>0.21</v>
      </c>
      <c r="O1237">
        <v>0.65</v>
      </c>
      <c r="P1237">
        <v>7.37</v>
      </c>
      <c r="Q1237">
        <v>49</v>
      </c>
      <c r="R1237" s="3">
        <v>44334</v>
      </c>
      <c r="S1237">
        <v>22</v>
      </c>
      <c r="T1237">
        <v>117</v>
      </c>
      <c r="U1237">
        <v>55</v>
      </c>
      <c r="V1237">
        <v>93</v>
      </c>
      <c r="W1237">
        <v>3</v>
      </c>
      <c r="X1237">
        <v>36</v>
      </c>
      <c r="Y1237" s="48">
        <f t="shared" si="38"/>
        <v>75.666666666666671</v>
      </c>
      <c r="Z1237">
        <v>358</v>
      </c>
      <c r="AA1237">
        <f t="shared" si="39"/>
        <v>1</v>
      </c>
    </row>
    <row r="1238" spans="1:28" x14ac:dyDescent="0.25">
      <c r="A1238">
        <v>358</v>
      </c>
      <c r="B1238">
        <v>1.1200000000000001</v>
      </c>
      <c r="C1238">
        <v>337</v>
      </c>
      <c r="D1238">
        <v>220</v>
      </c>
      <c r="E1238" t="s">
        <v>26</v>
      </c>
      <c r="F1238">
        <v>3.39</v>
      </c>
      <c r="G1238">
        <v>1533</v>
      </c>
      <c r="H1238">
        <v>5.4</v>
      </c>
      <c r="I1238">
        <v>17.600000000000001</v>
      </c>
      <c r="K1238">
        <v>71</v>
      </c>
      <c r="L1238">
        <v>56.4</v>
      </c>
      <c r="M1238">
        <v>40.200000000000003</v>
      </c>
      <c r="N1238">
        <v>0.21</v>
      </c>
      <c r="O1238">
        <v>0.76</v>
      </c>
      <c r="P1238">
        <v>7.33</v>
      </c>
      <c r="Q1238">
        <v>49</v>
      </c>
      <c r="R1238" s="3">
        <v>44335</v>
      </c>
      <c r="S1238">
        <v>24</v>
      </c>
      <c r="T1238">
        <v>110</v>
      </c>
      <c r="U1238">
        <v>52</v>
      </c>
      <c r="V1238">
        <v>96</v>
      </c>
      <c r="W1238">
        <v>0</v>
      </c>
      <c r="X1238">
        <v>36.1</v>
      </c>
      <c r="Y1238" s="48">
        <f t="shared" si="38"/>
        <v>71.333333333333329</v>
      </c>
      <c r="Z1238">
        <v>358</v>
      </c>
      <c r="AA1238">
        <f t="shared" si="39"/>
        <v>1</v>
      </c>
    </row>
    <row r="1239" spans="1:28" x14ac:dyDescent="0.25">
      <c r="A1239">
        <v>358</v>
      </c>
      <c r="B1239">
        <v>1.1399999999999999</v>
      </c>
      <c r="C1239">
        <v>304</v>
      </c>
      <c r="E1239" t="s">
        <v>26</v>
      </c>
      <c r="F1239">
        <v>3.73</v>
      </c>
      <c r="G1239">
        <v>1404</v>
      </c>
      <c r="I1239">
        <v>14.4</v>
      </c>
      <c r="K1239">
        <v>72.2</v>
      </c>
      <c r="L1239">
        <v>49.8</v>
      </c>
      <c r="M1239">
        <v>40.5</v>
      </c>
      <c r="N1239">
        <v>0.21</v>
      </c>
      <c r="O1239">
        <v>0.74</v>
      </c>
      <c r="P1239">
        <v>7.39</v>
      </c>
      <c r="Q1239">
        <v>49</v>
      </c>
      <c r="R1239" s="3">
        <v>44337</v>
      </c>
      <c r="S1239">
        <v>22</v>
      </c>
      <c r="T1239">
        <v>140</v>
      </c>
      <c r="U1239">
        <v>97</v>
      </c>
      <c r="V1239">
        <v>114</v>
      </c>
      <c r="W1239">
        <v>0</v>
      </c>
      <c r="X1239">
        <v>36</v>
      </c>
      <c r="Y1239" s="48">
        <f t="shared" si="38"/>
        <v>111.33333333333333</v>
      </c>
      <c r="Z1239">
        <v>358</v>
      </c>
      <c r="AA1239">
        <f t="shared" si="39"/>
        <v>1</v>
      </c>
    </row>
    <row r="1240" spans="1:28" x14ac:dyDescent="0.25">
      <c r="A1240">
        <v>358</v>
      </c>
      <c r="B1240">
        <v>1.1100000000000001</v>
      </c>
      <c r="C1240">
        <v>322</v>
      </c>
      <c r="E1240" t="s">
        <v>26</v>
      </c>
      <c r="I1240">
        <v>16.5</v>
      </c>
      <c r="K1240">
        <v>82.5</v>
      </c>
      <c r="L1240">
        <v>40.200000000000003</v>
      </c>
      <c r="M1240">
        <v>49.5</v>
      </c>
      <c r="N1240">
        <v>0.21</v>
      </c>
      <c r="O1240">
        <v>0.71</v>
      </c>
      <c r="P1240">
        <v>7.4</v>
      </c>
      <c r="Q1240">
        <v>49</v>
      </c>
      <c r="R1240" s="3">
        <v>44339</v>
      </c>
      <c r="S1240">
        <v>22</v>
      </c>
      <c r="T1240">
        <v>152</v>
      </c>
      <c r="U1240">
        <v>106</v>
      </c>
      <c r="V1240">
        <v>101</v>
      </c>
      <c r="W1240">
        <v>0</v>
      </c>
      <c r="X1240">
        <v>35.5</v>
      </c>
      <c r="Y1240" s="48">
        <f t="shared" si="38"/>
        <v>121.33333333333333</v>
      </c>
      <c r="Z1240">
        <v>358</v>
      </c>
      <c r="AA1240">
        <f t="shared" si="39"/>
        <v>1</v>
      </c>
    </row>
    <row r="1241" spans="1:28" x14ac:dyDescent="0.25">
      <c r="A1241">
        <v>358</v>
      </c>
      <c r="B1241">
        <v>1.0900000000000001</v>
      </c>
      <c r="C1241">
        <v>296</v>
      </c>
      <c r="E1241" t="s">
        <v>26</v>
      </c>
      <c r="K1241">
        <v>92.1</v>
      </c>
      <c r="L1241">
        <v>36.1</v>
      </c>
      <c r="M1241">
        <v>61.2</v>
      </c>
      <c r="N1241">
        <v>0.21</v>
      </c>
      <c r="P1241">
        <v>7.44</v>
      </c>
      <c r="Q1241">
        <v>49</v>
      </c>
      <c r="R1241" s="3">
        <v>44338</v>
      </c>
      <c r="S1241">
        <v>28</v>
      </c>
      <c r="T1241">
        <v>155</v>
      </c>
      <c r="U1241">
        <v>105</v>
      </c>
      <c r="V1241">
        <v>113</v>
      </c>
      <c r="W1241">
        <v>12</v>
      </c>
      <c r="X1241">
        <v>36.5</v>
      </c>
      <c r="Y1241" s="48">
        <f t="shared" si="38"/>
        <v>121.66666666666667</v>
      </c>
      <c r="AA1241">
        <f t="shared" si="39"/>
        <v>1</v>
      </c>
    </row>
    <row r="1242" spans="1:28" x14ac:dyDescent="0.25">
      <c r="A1242">
        <v>359</v>
      </c>
      <c r="B1242">
        <v>0.79</v>
      </c>
      <c r="C1242">
        <v>164</v>
      </c>
      <c r="D1242">
        <v>396</v>
      </c>
      <c r="E1242" t="s">
        <v>26</v>
      </c>
      <c r="G1242">
        <v>435</v>
      </c>
      <c r="H1242">
        <v>4.2</v>
      </c>
      <c r="I1242">
        <v>11.8</v>
      </c>
      <c r="J1242">
        <v>0.34</v>
      </c>
      <c r="K1242">
        <v>97.5</v>
      </c>
      <c r="L1242">
        <v>27</v>
      </c>
      <c r="M1242">
        <v>96.7</v>
      </c>
      <c r="N1242">
        <v>0.21</v>
      </c>
      <c r="O1242">
        <v>0.72</v>
      </c>
      <c r="P1242">
        <v>7.43</v>
      </c>
      <c r="Q1242">
        <v>45</v>
      </c>
      <c r="R1242" s="3">
        <v>44322</v>
      </c>
      <c r="S1242">
        <v>28</v>
      </c>
      <c r="T1242">
        <v>130</v>
      </c>
      <c r="U1242">
        <v>70</v>
      </c>
      <c r="V1242">
        <v>100</v>
      </c>
      <c r="W1242">
        <v>0</v>
      </c>
      <c r="X1242">
        <v>36.4</v>
      </c>
      <c r="Y1242" s="48">
        <f t="shared" si="38"/>
        <v>90</v>
      </c>
      <c r="Z1242">
        <v>359</v>
      </c>
      <c r="AA1242">
        <f t="shared" si="39"/>
        <v>1</v>
      </c>
    </row>
    <row r="1243" spans="1:28" x14ac:dyDescent="0.25">
      <c r="A1243">
        <v>359</v>
      </c>
      <c r="B1243">
        <v>0.54</v>
      </c>
      <c r="C1243">
        <v>152</v>
      </c>
      <c r="E1243" t="s">
        <v>26</v>
      </c>
      <c r="F1243">
        <v>0.56999999999999995</v>
      </c>
      <c r="G1243">
        <v>583</v>
      </c>
      <c r="H1243">
        <v>3</v>
      </c>
      <c r="I1243">
        <v>9.5</v>
      </c>
      <c r="K1243">
        <v>87.5</v>
      </c>
      <c r="L1243">
        <v>35.1</v>
      </c>
      <c r="M1243">
        <v>52.5</v>
      </c>
      <c r="N1243">
        <v>0.21</v>
      </c>
      <c r="O1243">
        <v>0.76</v>
      </c>
      <c r="P1243">
        <v>7.41</v>
      </c>
      <c r="Q1243">
        <v>45</v>
      </c>
      <c r="R1243" s="3">
        <v>44324</v>
      </c>
      <c r="S1243">
        <v>24</v>
      </c>
      <c r="T1243">
        <v>122</v>
      </c>
      <c r="U1243">
        <v>78</v>
      </c>
      <c r="V1243">
        <v>88</v>
      </c>
      <c r="W1243">
        <v>15</v>
      </c>
      <c r="X1243">
        <v>36</v>
      </c>
      <c r="Y1243" s="48">
        <f t="shared" si="38"/>
        <v>92.666666666666671</v>
      </c>
      <c r="Z1243">
        <v>359</v>
      </c>
      <c r="AA1243">
        <f t="shared" si="39"/>
        <v>1</v>
      </c>
    </row>
    <row r="1244" spans="1:28" x14ac:dyDescent="0.25">
      <c r="A1244">
        <v>359</v>
      </c>
      <c r="B1244">
        <v>0.46</v>
      </c>
      <c r="C1244">
        <v>189</v>
      </c>
      <c r="D1244">
        <v>648</v>
      </c>
      <c r="E1244" t="s">
        <v>26</v>
      </c>
      <c r="F1244">
        <v>0.66</v>
      </c>
      <c r="G1244">
        <v>882</v>
      </c>
      <c r="H1244">
        <v>3</v>
      </c>
      <c r="I1244">
        <v>12.2</v>
      </c>
      <c r="J1244">
        <v>0.37</v>
      </c>
      <c r="K1244">
        <v>93.2</v>
      </c>
      <c r="L1244">
        <v>34.9</v>
      </c>
      <c r="M1244">
        <v>65.099999999999994</v>
      </c>
      <c r="N1244">
        <v>0.21</v>
      </c>
      <c r="O1244">
        <v>0.63</v>
      </c>
      <c r="P1244">
        <v>7.39</v>
      </c>
      <c r="Q1244">
        <v>45</v>
      </c>
      <c r="R1244" s="3">
        <v>44325</v>
      </c>
      <c r="S1244">
        <v>21</v>
      </c>
      <c r="T1244">
        <v>107</v>
      </c>
      <c r="U1244">
        <v>68</v>
      </c>
      <c r="V1244">
        <v>79</v>
      </c>
      <c r="W1244">
        <v>15</v>
      </c>
      <c r="X1244">
        <v>36</v>
      </c>
      <c r="Y1244" s="48">
        <f t="shared" si="38"/>
        <v>81</v>
      </c>
      <c r="Z1244">
        <v>359</v>
      </c>
      <c r="AA1244">
        <f t="shared" si="39"/>
        <v>0</v>
      </c>
    </row>
    <row r="1245" spans="1:28" x14ac:dyDescent="0.25">
      <c r="A1245">
        <v>359</v>
      </c>
      <c r="B1245">
        <v>0.45</v>
      </c>
      <c r="C1245">
        <v>228</v>
      </c>
      <c r="E1245" t="s">
        <v>26</v>
      </c>
      <c r="F1245">
        <v>0.66</v>
      </c>
      <c r="G1245">
        <v>866</v>
      </c>
      <c r="H1245">
        <v>5.6</v>
      </c>
      <c r="I1245">
        <v>14.1</v>
      </c>
      <c r="J1245">
        <v>0.42</v>
      </c>
      <c r="K1245">
        <v>83.8</v>
      </c>
      <c r="L1245">
        <v>45.9</v>
      </c>
      <c r="M1245">
        <v>51.2</v>
      </c>
      <c r="N1245">
        <v>0.21</v>
      </c>
      <c r="O1245">
        <v>0.56999999999999995</v>
      </c>
      <c r="P1245">
        <v>7.33</v>
      </c>
      <c r="Q1245">
        <v>45</v>
      </c>
      <c r="R1245" s="3">
        <v>44326</v>
      </c>
      <c r="S1245">
        <v>22</v>
      </c>
      <c r="T1245">
        <v>129</v>
      </c>
      <c r="U1245">
        <v>86</v>
      </c>
      <c r="V1245">
        <v>72</v>
      </c>
      <c r="W1245">
        <v>0</v>
      </c>
      <c r="X1245">
        <v>35.6</v>
      </c>
      <c r="Y1245" s="48">
        <f t="shared" si="38"/>
        <v>100.33333333333333</v>
      </c>
      <c r="Z1245">
        <v>359</v>
      </c>
      <c r="AA1245">
        <f t="shared" si="39"/>
        <v>1</v>
      </c>
    </row>
    <row r="1246" spans="1:28" x14ac:dyDescent="0.25">
      <c r="A1246">
        <v>359</v>
      </c>
      <c r="B1246">
        <v>0.57999999999999996</v>
      </c>
      <c r="C1246">
        <v>238</v>
      </c>
      <c r="D1246">
        <v>680</v>
      </c>
      <c r="E1246" t="s">
        <v>26</v>
      </c>
      <c r="F1246">
        <v>0.97</v>
      </c>
      <c r="G1246">
        <v>648</v>
      </c>
      <c r="H1246">
        <v>4.9000000000000004</v>
      </c>
      <c r="I1246">
        <v>11.6</v>
      </c>
      <c r="K1246">
        <v>89.3</v>
      </c>
      <c r="L1246">
        <v>36.299999999999997</v>
      </c>
      <c r="M1246">
        <v>55.2</v>
      </c>
      <c r="N1246">
        <v>0.21</v>
      </c>
      <c r="O1246">
        <v>0.54</v>
      </c>
      <c r="P1246">
        <v>7.45</v>
      </c>
      <c r="Q1246">
        <v>45</v>
      </c>
      <c r="R1246" s="3">
        <v>44327</v>
      </c>
      <c r="S1246">
        <v>20</v>
      </c>
      <c r="T1246">
        <v>140</v>
      </c>
      <c r="U1246">
        <v>80</v>
      </c>
      <c r="V1246">
        <v>90</v>
      </c>
      <c r="W1246">
        <v>0</v>
      </c>
      <c r="X1246">
        <v>34.5</v>
      </c>
      <c r="Y1246" s="48">
        <f t="shared" si="38"/>
        <v>100</v>
      </c>
      <c r="Z1246">
        <v>359</v>
      </c>
      <c r="AA1246">
        <f t="shared" si="39"/>
        <v>1</v>
      </c>
    </row>
    <row r="1247" spans="1:28" x14ac:dyDescent="0.25">
      <c r="A1247">
        <v>359</v>
      </c>
      <c r="B1247">
        <v>0.45</v>
      </c>
      <c r="C1247">
        <v>301</v>
      </c>
      <c r="D1247">
        <v>328</v>
      </c>
      <c r="E1247" t="s">
        <v>26</v>
      </c>
      <c r="G1247">
        <v>555</v>
      </c>
      <c r="I1247">
        <v>10.1</v>
      </c>
      <c r="K1247">
        <v>89.5</v>
      </c>
      <c r="L1247">
        <v>68.099999999999994</v>
      </c>
      <c r="M1247">
        <v>62.4</v>
      </c>
      <c r="N1247">
        <v>0.21</v>
      </c>
      <c r="O1247">
        <v>0.49</v>
      </c>
      <c r="P1247">
        <v>7.28</v>
      </c>
      <c r="Q1247">
        <v>45</v>
      </c>
      <c r="R1247" s="3">
        <v>44329</v>
      </c>
      <c r="S1247">
        <v>24</v>
      </c>
      <c r="T1247">
        <v>140</v>
      </c>
      <c r="U1247">
        <v>70</v>
      </c>
      <c r="V1247">
        <v>81</v>
      </c>
      <c r="W1247">
        <v>3</v>
      </c>
      <c r="X1247">
        <v>34.1</v>
      </c>
      <c r="Y1247" s="48">
        <f t="shared" si="38"/>
        <v>93.333333333333329</v>
      </c>
      <c r="Z1247">
        <v>359</v>
      </c>
      <c r="AA1247">
        <f t="shared" si="39"/>
        <v>1</v>
      </c>
    </row>
    <row r="1248" spans="1:28" x14ac:dyDescent="0.25">
      <c r="A1248">
        <v>359</v>
      </c>
      <c r="B1248">
        <v>0.72</v>
      </c>
      <c r="C1248">
        <v>365</v>
      </c>
      <c r="E1248" t="s">
        <v>26</v>
      </c>
      <c r="K1248">
        <v>97.1</v>
      </c>
      <c r="L1248">
        <v>65.8</v>
      </c>
      <c r="M1248">
        <v>42.9</v>
      </c>
      <c r="N1248">
        <v>0.21</v>
      </c>
      <c r="O1248">
        <v>0.49</v>
      </c>
      <c r="P1248">
        <v>7.37</v>
      </c>
      <c r="Q1248">
        <v>45</v>
      </c>
      <c r="R1248" s="3">
        <v>44331</v>
      </c>
      <c r="S1248">
        <v>22</v>
      </c>
      <c r="T1248">
        <v>124</v>
      </c>
      <c r="U1248">
        <v>71</v>
      </c>
      <c r="V1248">
        <v>89</v>
      </c>
      <c r="W1248">
        <v>0</v>
      </c>
      <c r="X1248">
        <v>36.200000000000003</v>
      </c>
      <c r="Y1248" s="48">
        <f t="shared" si="38"/>
        <v>88.666666666666671</v>
      </c>
      <c r="Z1248">
        <v>359</v>
      </c>
      <c r="AA1248">
        <f t="shared" si="39"/>
        <v>1</v>
      </c>
    </row>
    <row r="1249" spans="1:27" x14ac:dyDescent="0.25">
      <c r="A1249">
        <v>359</v>
      </c>
      <c r="B1249">
        <v>0.32</v>
      </c>
      <c r="C1249">
        <v>380</v>
      </c>
      <c r="E1249" t="s">
        <v>26</v>
      </c>
      <c r="I1249">
        <v>14.2</v>
      </c>
      <c r="K1249">
        <v>91.9</v>
      </c>
      <c r="L1249">
        <v>66.099999999999994</v>
      </c>
      <c r="M1249">
        <v>62.3</v>
      </c>
      <c r="N1249">
        <v>0.21</v>
      </c>
      <c r="O1249">
        <v>0.39</v>
      </c>
      <c r="P1249">
        <v>7.38</v>
      </c>
      <c r="Q1249">
        <v>45</v>
      </c>
      <c r="R1249" s="3">
        <v>44333</v>
      </c>
      <c r="S1249">
        <v>22</v>
      </c>
      <c r="T1249">
        <v>150</v>
      </c>
      <c r="U1249">
        <v>80</v>
      </c>
      <c r="V1249">
        <v>90</v>
      </c>
      <c r="W1249">
        <v>3</v>
      </c>
      <c r="X1249">
        <v>36.299999999999997</v>
      </c>
      <c r="Y1249" s="48">
        <f t="shared" si="38"/>
        <v>103.33333333333333</v>
      </c>
      <c r="Z1249">
        <v>359</v>
      </c>
      <c r="AA1249">
        <f t="shared" si="39"/>
        <v>1</v>
      </c>
    </row>
    <row r="1250" spans="1:27" x14ac:dyDescent="0.25">
      <c r="A1250">
        <v>359</v>
      </c>
      <c r="B1250">
        <v>0.22</v>
      </c>
      <c r="C1250">
        <v>276</v>
      </c>
      <c r="E1250" t="s">
        <v>26</v>
      </c>
      <c r="G1250">
        <v>948</v>
      </c>
      <c r="I1250">
        <v>25</v>
      </c>
      <c r="K1250">
        <v>84.5</v>
      </c>
      <c r="L1250">
        <v>52.3</v>
      </c>
      <c r="M1250">
        <v>50.4</v>
      </c>
      <c r="N1250">
        <v>0.21</v>
      </c>
      <c r="O1250">
        <v>0.67</v>
      </c>
      <c r="P1250">
        <v>7.41</v>
      </c>
      <c r="Q1250">
        <v>45</v>
      </c>
      <c r="R1250" s="3">
        <v>44335</v>
      </c>
      <c r="S1250">
        <v>20</v>
      </c>
      <c r="T1250">
        <v>80</v>
      </c>
      <c r="U1250">
        <v>40</v>
      </c>
      <c r="V1250">
        <v>20</v>
      </c>
      <c r="W1250">
        <v>0</v>
      </c>
      <c r="X1250">
        <v>39</v>
      </c>
      <c r="Y1250" s="48">
        <f t="shared" si="38"/>
        <v>53.333333333333336</v>
      </c>
      <c r="Z1250">
        <v>359</v>
      </c>
      <c r="AA1250">
        <f t="shared" si="39"/>
        <v>1</v>
      </c>
    </row>
    <row r="1251" spans="1:27" x14ac:dyDescent="0.25">
      <c r="A1251">
        <v>359</v>
      </c>
      <c r="B1251">
        <v>0.43</v>
      </c>
      <c r="C1251">
        <v>78</v>
      </c>
      <c r="E1251" t="s">
        <v>26</v>
      </c>
      <c r="I1251">
        <v>31.1</v>
      </c>
      <c r="K1251">
        <v>72.5</v>
      </c>
      <c r="L1251">
        <v>83.4</v>
      </c>
      <c r="M1251">
        <v>49.4</v>
      </c>
      <c r="N1251">
        <v>0.21</v>
      </c>
      <c r="O1251">
        <v>0.84</v>
      </c>
      <c r="P1251">
        <v>7.16</v>
      </c>
      <c r="Q1251">
        <v>45</v>
      </c>
      <c r="R1251" s="3">
        <v>44336</v>
      </c>
      <c r="S1251">
        <v>20</v>
      </c>
      <c r="T1251">
        <v>148</v>
      </c>
      <c r="U1251">
        <v>75</v>
      </c>
      <c r="V1251">
        <v>109</v>
      </c>
      <c r="W1251">
        <v>10</v>
      </c>
      <c r="X1251">
        <v>38.200000000000003</v>
      </c>
      <c r="Y1251" s="48">
        <f t="shared" si="38"/>
        <v>99.333333333333329</v>
      </c>
      <c r="Z1251">
        <v>359</v>
      </c>
      <c r="AA1251">
        <f t="shared" si="39"/>
        <v>1</v>
      </c>
    </row>
    <row r="1252" spans="1:27" x14ac:dyDescent="0.25">
      <c r="A1252">
        <v>359</v>
      </c>
      <c r="B1252">
        <v>0.36</v>
      </c>
      <c r="C1252">
        <v>17</v>
      </c>
      <c r="E1252" t="s">
        <v>26</v>
      </c>
      <c r="I1252">
        <v>25.7</v>
      </c>
      <c r="K1252">
        <v>83</v>
      </c>
      <c r="L1252">
        <v>73.2</v>
      </c>
      <c r="M1252">
        <v>53.3</v>
      </c>
      <c r="N1252">
        <v>0.55000000000000004</v>
      </c>
      <c r="O1252">
        <v>0.74</v>
      </c>
      <c r="P1252">
        <v>7.23</v>
      </c>
      <c r="Q1252">
        <v>45</v>
      </c>
      <c r="R1252" s="3">
        <v>44337</v>
      </c>
      <c r="S1252">
        <v>20</v>
      </c>
      <c r="T1252">
        <v>103</v>
      </c>
      <c r="U1252">
        <v>59</v>
      </c>
      <c r="V1252">
        <v>128</v>
      </c>
      <c r="W1252">
        <v>10</v>
      </c>
      <c r="X1252">
        <v>39</v>
      </c>
      <c r="Y1252" s="48">
        <f t="shared" si="38"/>
        <v>73.666666666666671</v>
      </c>
      <c r="Z1252">
        <v>359</v>
      </c>
      <c r="AA1252">
        <f t="shared" si="39"/>
        <v>1</v>
      </c>
    </row>
    <row r="1253" spans="1:27" x14ac:dyDescent="0.25">
      <c r="A1253">
        <v>359</v>
      </c>
      <c r="B1253">
        <v>0.28000000000000003</v>
      </c>
      <c r="C1253">
        <v>7</v>
      </c>
      <c r="E1253" t="s">
        <v>26</v>
      </c>
      <c r="I1253">
        <v>57.6</v>
      </c>
      <c r="K1253">
        <v>59</v>
      </c>
      <c r="L1253">
        <v>73.599999999999994</v>
      </c>
      <c r="M1253">
        <v>38.1</v>
      </c>
      <c r="N1253">
        <v>0.21</v>
      </c>
      <c r="O1253">
        <v>1.25</v>
      </c>
      <c r="P1253">
        <v>7.21</v>
      </c>
      <c r="Q1253">
        <v>45</v>
      </c>
      <c r="R1253" s="3">
        <v>44338</v>
      </c>
      <c r="S1253">
        <v>21</v>
      </c>
      <c r="T1253">
        <v>120</v>
      </c>
      <c r="U1253">
        <v>66</v>
      </c>
      <c r="V1253">
        <v>114</v>
      </c>
      <c r="W1253">
        <v>3</v>
      </c>
      <c r="X1253">
        <v>38.6</v>
      </c>
      <c r="Y1253" s="48">
        <f t="shared" si="38"/>
        <v>84</v>
      </c>
      <c r="Z1253">
        <v>359</v>
      </c>
      <c r="AA1253">
        <f t="shared" si="39"/>
        <v>1</v>
      </c>
    </row>
    <row r="1254" spans="1:27" x14ac:dyDescent="0.25">
      <c r="A1254">
        <v>359</v>
      </c>
      <c r="B1254">
        <v>0.57999999999999996</v>
      </c>
      <c r="C1254">
        <v>22</v>
      </c>
      <c r="E1254" t="s">
        <v>26</v>
      </c>
      <c r="I1254">
        <v>107.9</v>
      </c>
      <c r="J1254">
        <v>3.62</v>
      </c>
      <c r="K1254">
        <v>91</v>
      </c>
      <c r="L1254">
        <v>51.5</v>
      </c>
      <c r="M1254">
        <v>64.5</v>
      </c>
      <c r="N1254">
        <v>0.21</v>
      </c>
      <c r="O1254">
        <v>1.55</v>
      </c>
      <c r="P1254">
        <v>7.36</v>
      </c>
      <c r="Q1254">
        <v>45</v>
      </c>
      <c r="R1254" s="3">
        <v>44340</v>
      </c>
      <c r="S1254">
        <v>22</v>
      </c>
      <c r="T1254">
        <v>102</v>
      </c>
      <c r="U1254">
        <v>63</v>
      </c>
      <c r="V1254">
        <v>89</v>
      </c>
      <c r="W1254">
        <v>0</v>
      </c>
      <c r="X1254">
        <v>35.5</v>
      </c>
      <c r="Y1254" s="48">
        <f t="shared" si="38"/>
        <v>76</v>
      </c>
      <c r="Z1254">
        <v>359</v>
      </c>
      <c r="AA1254">
        <f t="shared" si="39"/>
        <v>1</v>
      </c>
    </row>
    <row r="1255" spans="1:27" x14ac:dyDescent="0.25">
      <c r="A1255">
        <v>359</v>
      </c>
      <c r="B1255">
        <v>0.61</v>
      </c>
      <c r="C1255">
        <v>38</v>
      </c>
      <c r="D1255">
        <v>338</v>
      </c>
      <c r="E1255" t="s">
        <v>26</v>
      </c>
      <c r="G1255">
        <v>4186</v>
      </c>
      <c r="I1255">
        <v>83.6</v>
      </c>
      <c r="J1255">
        <v>3.4</v>
      </c>
      <c r="K1255">
        <v>91.4</v>
      </c>
      <c r="L1255">
        <v>56.2</v>
      </c>
      <c r="M1255">
        <v>70.7</v>
      </c>
      <c r="N1255">
        <v>0.21</v>
      </c>
      <c r="O1255">
        <v>1.36</v>
      </c>
      <c r="P1255">
        <v>7.35</v>
      </c>
      <c r="Q1255">
        <v>45</v>
      </c>
      <c r="R1255" s="3">
        <v>44341</v>
      </c>
      <c r="S1255">
        <v>21</v>
      </c>
      <c r="T1255">
        <v>124</v>
      </c>
      <c r="U1255">
        <v>67</v>
      </c>
      <c r="V1255">
        <v>78</v>
      </c>
      <c r="W1255">
        <v>11</v>
      </c>
      <c r="X1255">
        <v>36</v>
      </c>
      <c r="Y1255" s="48">
        <f t="shared" si="38"/>
        <v>86</v>
      </c>
      <c r="Z1255">
        <v>359</v>
      </c>
      <c r="AA1255">
        <f t="shared" si="39"/>
        <v>1</v>
      </c>
    </row>
    <row r="1256" spans="1:27" x14ac:dyDescent="0.25">
      <c r="A1256">
        <v>359</v>
      </c>
      <c r="B1256">
        <v>0.79</v>
      </c>
      <c r="C1256">
        <v>71</v>
      </c>
      <c r="E1256" t="s">
        <v>26</v>
      </c>
      <c r="I1256">
        <v>74.599999999999994</v>
      </c>
      <c r="K1256">
        <v>91.3</v>
      </c>
      <c r="L1256">
        <v>55.4</v>
      </c>
      <c r="M1256">
        <v>69.2</v>
      </c>
      <c r="N1256">
        <v>0.21</v>
      </c>
      <c r="O1256">
        <v>1.1200000000000001</v>
      </c>
      <c r="P1256">
        <v>7.37</v>
      </c>
      <c r="Q1256">
        <v>45</v>
      </c>
      <c r="R1256" s="3">
        <v>44342</v>
      </c>
      <c r="S1256">
        <v>20</v>
      </c>
      <c r="T1256">
        <v>109</v>
      </c>
      <c r="U1256">
        <v>56</v>
      </c>
      <c r="V1256">
        <v>74</v>
      </c>
      <c r="W1256">
        <v>3</v>
      </c>
      <c r="X1256">
        <v>35.6</v>
      </c>
      <c r="Y1256" s="48">
        <f t="shared" si="38"/>
        <v>73.666666666666671</v>
      </c>
      <c r="Z1256">
        <v>359</v>
      </c>
      <c r="AA1256">
        <f t="shared" si="39"/>
        <v>1</v>
      </c>
    </row>
    <row r="1257" spans="1:27" x14ac:dyDescent="0.25">
      <c r="A1257">
        <v>359</v>
      </c>
      <c r="B1257">
        <v>0.89</v>
      </c>
      <c r="C1257">
        <v>91</v>
      </c>
      <c r="E1257" t="s">
        <v>26</v>
      </c>
      <c r="I1257">
        <v>52.9</v>
      </c>
      <c r="K1257">
        <v>93</v>
      </c>
      <c r="L1257">
        <v>45.5</v>
      </c>
      <c r="M1257">
        <v>62.2</v>
      </c>
      <c r="N1257">
        <v>0.21</v>
      </c>
      <c r="O1257">
        <v>0.96</v>
      </c>
      <c r="P1257">
        <v>7.44</v>
      </c>
      <c r="Q1257">
        <v>45</v>
      </c>
      <c r="R1257" s="3">
        <v>44343</v>
      </c>
      <c r="S1257">
        <v>19</v>
      </c>
      <c r="T1257">
        <v>108</v>
      </c>
      <c r="U1257">
        <v>65</v>
      </c>
      <c r="V1257">
        <v>92</v>
      </c>
      <c r="W1257">
        <v>10</v>
      </c>
      <c r="X1257">
        <v>35.5</v>
      </c>
      <c r="Y1257" s="48">
        <f t="shared" si="38"/>
        <v>79.333333333333329</v>
      </c>
      <c r="Z1257">
        <v>359</v>
      </c>
      <c r="AA1257">
        <f t="shared" si="39"/>
        <v>1</v>
      </c>
    </row>
    <row r="1258" spans="1:27" x14ac:dyDescent="0.25">
      <c r="A1258">
        <v>359</v>
      </c>
      <c r="B1258">
        <v>1.06</v>
      </c>
      <c r="C1258">
        <v>137</v>
      </c>
      <c r="E1258" t="s">
        <v>26</v>
      </c>
      <c r="I1258">
        <v>29.5</v>
      </c>
      <c r="K1258">
        <v>91.6</v>
      </c>
      <c r="L1258">
        <v>36.1</v>
      </c>
      <c r="M1258">
        <v>57.4</v>
      </c>
      <c r="N1258">
        <v>0.21</v>
      </c>
      <c r="O1258">
        <v>0.78</v>
      </c>
      <c r="P1258">
        <v>7.47</v>
      </c>
      <c r="Q1258">
        <v>45</v>
      </c>
      <c r="R1258" s="3">
        <v>44345</v>
      </c>
      <c r="S1258">
        <v>22</v>
      </c>
      <c r="T1258">
        <v>123</v>
      </c>
      <c r="U1258">
        <v>70</v>
      </c>
      <c r="V1258">
        <v>88</v>
      </c>
      <c r="W1258">
        <v>10</v>
      </c>
      <c r="X1258">
        <v>38.200000000000003</v>
      </c>
      <c r="Y1258" s="48">
        <f t="shared" si="38"/>
        <v>87.666666666666671</v>
      </c>
      <c r="Z1258">
        <v>359</v>
      </c>
      <c r="AA1258">
        <f t="shared" si="39"/>
        <v>1</v>
      </c>
    </row>
    <row r="1259" spans="1:27" x14ac:dyDescent="0.25">
      <c r="A1259">
        <v>359</v>
      </c>
      <c r="B1259">
        <v>1.18</v>
      </c>
      <c r="C1259">
        <v>152</v>
      </c>
      <c r="E1259" t="s">
        <v>26</v>
      </c>
      <c r="I1259">
        <v>28.2</v>
      </c>
      <c r="J1259">
        <v>1.63</v>
      </c>
      <c r="K1259">
        <v>37.9</v>
      </c>
      <c r="L1259">
        <v>37.9</v>
      </c>
      <c r="M1259">
        <v>41.7</v>
      </c>
      <c r="N1259">
        <v>0.21</v>
      </c>
      <c r="O1259">
        <v>0.82</v>
      </c>
      <c r="P1259">
        <v>7.39</v>
      </c>
      <c r="Q1259">
        <v>45</v>
      </c>
      <c r="R1259" s="3">
        <v>44346</v>
      </c>
      <c r="S1259">
        <v>22</v>
      </c>
      <c r="T1259">
        <v>118</v>
      </c>
      <c r="U1259">
        <v>67</v>
      </c>
      <c r="V1259">
        <v>84</v>
      </c>
      <c r="W1259">
        <v>11</v>
      </c>
      <c r="X1259">
        <v>36.4</v>
      </c>
      <c r="Y1259" s="48">
        <f t="shared" si="38"/>
        <v>84</v>
      </c>
      <c r="Z1259">
        <v>359</v>
      </c>
      <c r="AA1259">
        <f t="shared" si="39"/>
        <v>1</v>
      </c>
    </row>
    <row r="1260" spans="1:27" x14ac:dyDescent="0.25">
      <c r="A1260">
        <v>359</v>
      </c>
      <c r="B1260">
        <v>1.23</v>
      </c>
      <c r="C1260">
        <v>183</v>
      </c>
      <c r="E1260" t="s">
        <v>26</v>
      </c>
      <c r="I1260">
        <v>26.9</v>
      </c>
      <c r="K1260">
        <v>90.8</v>
      </c>
      <c r="L1260">
        <v>29.4</v>
      </c>
      <c r="M1260">
        <v>62</v>
      </c>
      <c r="N1260">
        <v>0.21</v>
      </c>
      <c r="O1260">
        <v>0.59</v>
      </c>
      <c r="P1260">
        <v>7.43</v>
      </c>
      <c r="Q1260">
        <v>45</v>
      </c>
      <c r="R1260" s="3">
        <v>44347</v>
      </c>
      <c r="S1260">
        <v>20</v>
      </c>
      <c r="T1260">
        <v>135</v>
      </c>
      <c r="U1260">
        <v>80</v>
      </c>
      <c r="V1260">
        <v>100</v>
      </c>
      <c r="W1260">
        <v>13</v>
      </c>
      <c r="X1260">
        <v>35.9</v>
      </c>
      <c r="Y1260" s="48">
        <f t="shared" si="38"/>
        <v>98.333333333333329</v>
      </c>
      <c r="Z1260">
        <v>359</v>
      </c>
      <c r="AA1260">
        <f t="shared" si="39"/>
        <v>1</v>
      </c>
    </row>
    <row r="1261" spans="1:27" x14ac:dyDescent="0.25">
      <c r="A1261">
        <v>359</v>
      </c>
      <c r="B1261">
        <v>2.08</v>
      </c>
      <c r="C1261">
        <v>377</v>
      </c>
      <c r="E1261" t="s">
        <v>26</v>
      </c>
      <c r="I1261">
        <v>51</v>
      </c>
      <c r="K1261">
        <v>90.6</v>
      </c>
      <c r="L1261">
        <v>35.799999999999997</v>
      </c>
      <c r="M1261">
        <v>60.8</v>
      </c>
      <c r="N1261">
        <v>0.21</v>
      </c>
      <c r="O1261">
        <v>0.56000000000000005</v>
      </c>
      <c r="P1261">
        <v>7.41</v>
      </c>
      <c r="Q1261">
        <v>45</v>
      </c>
      <c r="R1261" s="3">
        <v>44351</v>
      </c>
      <c r="S1261">
        <v>18</v>
      </c>
      <c r="T1261">
        <v>121</v>
      </c>
      <c r="U1261">
        <v>77</v>
      </c>
      <c r="V1261">
        <v>92</v>
      </c>
      <c r="W1261">
        <v>12</v>
      </c>
      <c r="X1261">
        <v>35.5</v>
      </c>
      <c r="Y1261" s="48">
        <f t="shared" si="38"/>
        <v>91.666666666666671</v>
      </c>
      <c r="Z1261">
        <v>359</v>
      </c>
      <c r="AA1261">
        <f t="shared" si="39"/>
        <v>1</v>
      </c>
    </row>
    <row r="1262" spans="1:27" x14ac:dyDescent="0.25">
      <c r="A1262">
        <v>361</v>
      </c>
      <c r="B1262">
        <v>0.82</v>
      </c>
      <c r="C1262">
        <v>340</v>
      </c>
      <c r="D1262">
        <v>423</v>
      </c>
      <c r="E1262" t="s">
        <v>26</v>
      </c>
      <c r="F1262">
        <v>0.59</v>
      </c>
      <c r="G1262">
        <v>4246</v>
      </c>
      <c r="I1262">
        <v>14.5</v>
      </c>
      <c r="J1262">
        <v>0.83</v>
      </c>
      <c r="K1262">
        <v>48.5</v>
      </c>
      <c r="L1262">
        <v>57.8</v>
      </c>
      <c r="M1262">
        <v>30.4</v>
      </c>
      <c r="N1262">
        <v>0.21</v>
      </c>
      <c r="O1262">
        <v>0.77</v>
      </c>
      <c r="P1262">
        <v>7.29</v>
      </c>
      <c r="Q1262">
        <v>36</v>
      </c>
      <c r="R1262" s="3">
        <v>44193</v>
      </c>
      <c r="S1262">
        <v>22</v>
      </c>
      <c r="T1262">
        <v>147</v>
      </c>
      <c r="U1262">
        <v>98</v>
      </c>
      <c r="V1262">
        <v>80</v>
      </c>
      <c r="W1262">
        <v>15</v>
      </c>
      <c r="X1262">
        <v>36.1</v>
      </c>
      <c r="Y1262" s="48">
        <f t="shared" si="38"/>
        <v>114.33333333333333</v>
      </c>
      <c r="Z1262">
        <v>361</v>
      </c>
      <c r="AA1262">
        <f t="shared" si="39"/>
        <v>1</v>
      </c>
    </row>
    <row r="1263" spans="1:27" x14ac:dyDescent="0.25">
      <c r="A1263">
        <v>361</v>
      </c>
      <c r="B1263">
        <v>0.77</v>
      </c>
      <c r="C1263">
        <v>411</v>
      </c>
      <c r="D1263">
        <v>340</v>
      </c>
      <c r="E1263" t="s">
        <v>26</v>
      </c>
      <c r="F1263">
        <v>0.54</v>
      </c>
      <c r="G1263">
        <v>3217</v>
      </c>
      <c r="H1263">
        <v>3</v>
      </c>
      <c r="I1263">
        <v>20</v>
      </c>
      <c r="J1263">
        <v>0.61</v>
      </c>
      <c r="K1263">
        <v>96.2</v>
      </c>
      <c r="L1263">
        <v>42</v>
      </c>
      <c r="M1263">
        <v>85.7</v>
      </c>
      <c r="N1263">
        <v>0.21</v>
      </c>
      <c r="O1263">
        <v>0.69</v>
      </c>
      <c r="P1263">
        <v>7.4</v>
      </c>
      <c r="Q1263">
        <v>36</v>
      </c>
      <c r="R1263" s="3">
        <v>44194</v>
      </c>
      <c r="S1263">
        <v>20</v>
      </c>
      <c r="T1263">
        <v>122</v>
      </c>
      <c r="U1263">
        <v>78</v>
      </c>
      <c r="V1263">
        <v>78</v>
      </c>
      <c r="W1263">
        <v>15</v>
      </c>
      <c r="X1263">
        <v>36</v>
      </c>
      <c r="Y1263" s="48">
        <f t="shared" si="38"/>
        <v>92.666666666666671</v>
      </c>
      <c r="Z1263">
        <v>361</v>
      </c>
      <c r="AA1263">
        <f t="shared" si="39"/>
        <v>0</v>
      </c>
    </row>
    <row r="1264" spans="1:27" x14ac:dyDescent="0.25">
      <c r="A1264">
        <v>361</v>
      </c>
      <c r="B1264">
        <v>1.08</v>
      </c>
      <c r="C1264">
        <v>405</v>
      </c>
      <c r="D1264">
        <v>371</v>
      </c>
      <c r="E1264" t="s">
        <v>26</v>
      </c>
      <c r="F1264">
        <v>0.62</v>
      </c>
      <c r="G1264">
        <v>924</v>
      </c>
      <c r="H1264">
        <v>3</v>
      </c>
      <c r="I1264">
        <v>16.899999999999999</v>
      </c>
      <c r="J1264">
        <v>1.04</v>
      </c>
      <c r="K1264">
        <v>89.1</v>
      </c>
      <c r="L1264">
        <v>46.5</v>
      </c>
      <c r="M1264">
        <v>56.8</v>
      </c>
      <c r="N1264">
        <v>0.21</v>
      </c>
      <c r="O1264">
        <v>0.73</v>
      </c>
      <c r="P1264">
        <v>7.35</v>
      </c>
      <c r="Q1264">
        <v>36</v>
      </c>
      <c r="R1264" s="3">
        <v>44560</v>
      </c>
      <c r="S1264">
        <v>22</v>
      </c>
      <c r="T1264">
        <v>122</v>
      </c>
      <c r="U1264">
        <v>62</v>
      </c>
      <c r="V1264">
        <v>88</v>
      </c>
      <c r="W1264">
        <v>15</v>
      </c>
      <c r="X1264">
        <v>36.299999999999997</v>
      </c>
      <c r="Y1264" s="48">
        <f t="shared" si="38"/>
        <v>82</v>
      </c>
      <c r="Z1264">
        <v>361</v>
      </c>
      <c r="AA1264">
        <f t="shared" si="39"/>
        <v>0</v>
      </c>
    </row>
    <row r="1265" spans="1:27" x14ac:dyDescent="0.25">
      <c r="A1265">
        <v>361</v>
      </c>
      <c r="B1265">
        <v>0.71</v>
      </c>
      <c r="C1265">
        <v>474</v>
      </c>
      <c r="D1265">
        <v>259</v>
      </c>
      <c r="E1265" t="s">
        <v>26</v>
      </c>
      <c r="F1265">
        <v>0.37</v>
      </c>
      <c r="G1265">
        <v>852</v>
      </c>
      <c r="H1265">
        <v>3</v>
      </c>
      <c r="I1265">
        <v>17.899999999999999</v>
      </c>
      <c r="J1265">
        <v>0.75</v>
      </c>
      <c r="K1265">
        <v>90.4</v>
      </c>
      <c r="L1265">
        <v>44</v>
      </c>
      <c r="M1265">
        <v>62.4</v>
      </c>
      <c r="N1265">
        <v>0.21</v>
      </c>
      <c r="O1265">
        <v>0.79</v>
      </c>
      <c r="P1265">
        <v>7.36</v>
      </c>
      <c r="Q1265">
        <v>36</v>
      </c>
      <c r="R1265" s="3">
        <v>44197</v>
      </c>
      <c r="S1265">
        <v>19</v>
      </c>
      <c r="T1265">
        <v>120</v>
      </c>
      <c r="U1265">
        <v>75</v>
      </c>
      <c r="V1265">
        <v>65</v>
      </c>
      <c r="W1265">
        <v>15</v>
      </c>
      <c r="X1265">
        <v>36</v>
      </c>
      <c r="Y1265" s="48">
        <f t="shared" si="38"/>
        <v>90</v>
      </c>
      <c r="Z1265">
        <v>361</v>
      </c>
      <c r="AA1265">
        <f t="shared" si="39"/>
        <v>0</v>
      </c>
    </row>
    <row r="1266" spans="1:27" x14ac:dyDescent="0.25">
      <c r="A1266">
        <v>367</v>
      </c>
      <c r="B1266">
        <v>2.06</v>
      </c>
      <c r="C1266">
        <v>188</v>
      </c>
      <c r="D1266">
        <v>217</v>
      </c>
      <c r="E1266" t="s">
        <v>26</v>
      </c>
      <c r="F1266">
        <v>1.66</v>
      </c>
      <c r="G1266">
        <v>437</v>
      </c>
      <c r="H1266">
        <v>15.8</v>
      </c>
      <c r="I1266">
        <v>22.4</v>
      </c>
      <c r="J1266">
        <v>0.43</v>
      </c>
      <c r="K1266">
        <v>89.2</v>
      </c>
      <c r="L1266">
        <v>36.5</v>
      </c>
      <c r="M1266">
        <v>55.6</v>
      </c>
      <c r="N1266">
        <v>0.21</v>
      </c>
      <c r="O1266">
        <v>0.71</v>
      </c>
      <c r="P1266">
        <v>7.42</v>
      </c>
      <c r="Q1266">
        <v>83</v>
      </c>
      <c r="R1266" s="3">
        <v>44316</v>
      </c>
      <c r="S1266">
        <v>35</v>
      </c>
      <c r="T1266">
        <v>170</v>
      </c>
      <c r="U1266">
        <v>85</v>
      </c>
      <c r="V1266">
        <v>79</v>
      </c>
      <c r="W1266">
        <v>15</v>
      </c>
      <c r="X1266">
        <v>36</v>
      </c>
      <c r="Y1266" s="48">
        <f t="shared" si="38"/>
        <v>113.33333333333333</v>
      </c>
      <c r="AA1266">
        <f t="shared" si="39"/>
        <v>0</v>
      </c>
    </row>
    <row r="1267" spans="1:27" x14ac:dyDescent="0.25">
      <c r="A1267">
        <v>367</v>
      </c>
      <c r="B1267">
        <v>0.87</v>
      </c>
      <c r="C1267">
        <v>254</v>
      </c>
      <c r="D1267">
        <v>477</v>
      </c>
      <c r="E1267" t="s">
        <v>26</v>
      </c>
      <c r="F1267">
        <v>0.81</v>
      </c>
      <c r="I1267">
        <v>15.9</v>
      </c>
      <c r="K1267">
        <v>85.7</v>
      </c>
      <c r="L1267">
        <v>35.1</v>
      </c>
      <c r="M1267">
        <v>47.4</v>
      </c>
      <c r="N1267">
        <v>0.21</v>
      </c>
      <c r="O1267">
        <v>0.57999999999999996</v>
      </c>
      <c r="P1267">
        <v>7.44</v>
      </c>
      <c r="Q1267">
        <v>83</v>
      </c>
      <c r="R1267" s="3">
        <v>44320</v>
      </c>
      <c r="S1267">
        <v>19</v>
      </c>
      <c r="T1267">
        <v>152</v>
      </c>
      <c r="U1267">
        <v>88</v>
      </c>
      <c r="V1267">
        <v>72</v>
      </c>
      <c r="W1267">
        <v>15</v>
      </c>
      <c r="X1267">
        <v>36.4</v>
      </c>
      <c r="Y1267" s="48">
        <f t="shared" si="38"/>
        <v>109.33333333333333</v>
      </c>
      <c r="AA1267">
        <f t="shared" si="39"/>
        <v>1</v>
      </c>
    </row>
    <row r="1268" spans="1:27" x14ac:dyDescent="0.25">
      <c r="A1268">
        <v>367</v>
      </c>
      <c r="B1268">
        <v>1</v>
      </c>
      <c r="C1268">
        <v>263</v>
      </c>
      <c r="D1268">
        <v>553</v>
      </c>
      <c r="E1268" t="s">
        <v>26</v>
      </c>
      <c r="K1268">
        <v>78.599999999999994</v>
      </c>
      <c r="L1268">
        <v>31.5</v>
      </c>
      <c r="M1268">
        <v>40.200000000000003</v>
      </c>
      <c r="N1268">
        <v>0.21</v>
      </c>
      <c r="O1268">
        <v>0.57999999999999996</v>
      </c>
      <c r="P1268">
        <v>7.47</v>
      </c>
      <c r="Q1268">
        <v>83</v>
      </c>
      <c r="R1268" s="3">
        <v>44321</v>
      </c>
      <c r="S1268">
        <v>18</v>
      </c>
      <c r="T1268">
        <v>169</v>
      </c>
      <c r="U1268">
        <v>91</v>
      </c>
      <c r="V1268">
        <v>90</v>
      </c>
      <c r="W1268">
        <v>15</v>
      </c>
      <c r="X1268">
        <v>36</v>
      </c>
      <c r="Y1268" s="48">
        <f t="shared" si="38"/>
        <v>117</v>
      </c>
      <c r="AA1268">
        <f t="shared" si="39"/>
        <v>1</v>
      </c>
    </row>
    <row r="1269" spans="1:27" x14ac:dyDescent="0.25">
      <c r="A1269">
        <v>375</v>
      </c>
      <c r="B1269">
        <v>0.56000000000000005</v>
      </c>
      <c r="C1269">
        <v>118</v>
      </c>
      <c r="D1269">
        <v>308</v>
      </c>
      <c r="E1269" t="s">
        <v>26</v>
      </c>
      <c r="F1269">
        <v>0.43</v>
      </c>
      <c r="G1269">
        <v>734</v>
      </c>
      <c r="I1269">
        <v>45.8</v>
      </c>
      <c r="K1269">
        <v>92</v>
      </c>
      <c r="L1269">
        <v>26.7</v>
      </c>
      <c r="M1269">
        <v>61.3</v>
      </c>
      <c r="N1269">
        <v>0.21</v>
      </c>
      <c r="O1269">
        <v>1.45</v>
      </c>
      <c r="P1269">
        <v>7.41</v>
      </c>
      <c r="Q1269">
        <v>73</v>
      </c>
      <c r="R1269" s="3">
        <v>44311</v>
      </c>
      <c r="S1269">
        <v>22</v>
      </c>
      <c r="T1269">
        <v>104</v>
      </c>
      <c r="U1269">
        <v>64</v>
      </c>
      <c r="V1269">
        <v>57</v>
      </c>
      <c r="W1269">
        <v>15</v>
      </c>
      <c r="X1269">
        <v>35.299999999999997</v>
      </c>
      <c r="Y1269" s="48">
        <f t="shared" si="38"/>
        <v>77.333333333333329</v>
      </c>
      <c r="Z1269">
        <v>375</v>
      </c>
      <c r="AA1269">
        <f t="shared" si="39"/>
        <v>1</v>
      </c>
    </row>
    <row r="1270" spans="1:27" x14ac:dyDescent="0.25">
      <c r="A1270">
        <v>375</v>
      </c>
      <c r="B1270">
        <v>0.73</v>
      </c>
      <c r="C1270">
        <v>120</v>
      </c>
      <c r="E1270" t="s">
        <v>26</v>
      </c>
      <c r="F1270">
        <v>0.65</v>
      </c>
      <c r="G1270">
        <v>1344</v>
      </c>
      <c r="H1270">
        <v>13.2</v>
      </c>
      <c r="I1270">
        <v>46.7</v>
      </c>
      <c r="K1270">
        <v>74.599999999999994</v>
      </c>
      <c r="L1270">
        <v>51.3</v>
      </c>
      <c r="M1270">
        <v>46.8</v>
      </c>
      <c r="N1270">
        <v>0.21</v>
      </c>
      <c r="O1270">
        <v>1.41</v>
      </c>
      <c r="P1270">
        <v>7.22</v>
      </c>
      <c r="Q1270">
        <v>73</v>
      </c>
      <c r="R1270" s="3">
        <v>44312</v>
      </c>
      <c r="S1270">
        <v>21</v>
      </c>
      <c r="T1270">
        <v>117</v>
      </c>
      <c r="U1270">
        <v>65</v>
      </c>
      <c r="V1270">
        <v>68</v>
      </c>
      <c r="W1270">
        <v>13</v>
      </c>
      <c r="X1270">
        <v>36.1</v>
      </c>
      <c r="Y1270" s="48">
        <f t="shared" si="38"/>
        <v>82.333333333333329</v>
      </c>
      <c r="Z1270">
        <v>375</v>
      </c>
      <c r="AA1270">
        <f t="shared" si="39"/>
        <v>1</v>
      </c>
    </row>
    <row r="1271" spans="1:27" x14ac:dyDescent="0.25">
      <c r="A1271">
        <v>375</v>
      </c>
      <c r="B1271">
        <v>0.38</v>
      </c>
      <c r="C1271">
        <v>154</v>
      </c>
      <c r="D1271">
        <v>483</v>
      </c>
      <c r="E1271" t="s">
        <v>26</v>
      </c>
      <c r="F1271">
        <v>0.9</v>
      </c>
      <c r="G1271">
        <v>2074</v>
      </c>
      <c r="H1271">
        <v>52.4</v>
      </c>
      <c r="I1271">
        <v>40.200000000000003</v>
      </c>
      <c r="J1271">
        <v>1.84</v>
      </c>
      <c r="K1271">
        <v>83.5</v>
      </c>
      <c r="L1271">
        <v>45.9</v>
      </c>
      <c r="M1271">
        <v>52.6</v>
      </c>
      <c r="N1271">
        <v>0.21</v>
      </c>
      <c r="O1271">
        <v>1.36</v>
      </c>
      <c r="P1271">
        <v>7.24</v>
      </c>
      <c r="Q1271">
        <v>73</v>
      </c>
      <c r="R1271" s="3">
        <v>44313</v>
      </c>
      <c r="S1271">
        <v>20</v>
      </c>
      <c r="T1271">
        <v>126</v>
      </c>
      <c r="U1271">
        <v>76</v>
      </c>
      <c r="V1271">
        <v>79</v>
      </c>
      <c r="W1271">
        <v>0</v>
      </c>
      <c r="X1271">
        <v>34</v>
      </c>
      <c r="Y1271" s="48">
        <f t="shared" si="38"/>
        <v>92.666666666666671</v>
      </c>
      <c r="Z1271">
        <v>375</v>
      </c>
      <c r="AA1271">
        <f t="shared" si="39"/>
        <v>0</v>
      </c>
    </row>
    <row r="1272" spans="1:27" x14ac:dyDescent="0.25">
      <c r="A1272">
        <v>375</v>
      </c>
      <c r="B1272">
        <v>0.8</v>
      </c>
      <c r="C1272">
        <v>210</v>
      </c>
      <c r="E1272" t="s">
        <v>26</v>
      </c>
      <c r="F1272">
        <v>1.02</v>
      </c>
      <c r="G1272">
        <v>1575</v>
      </c>
      <c r="H1272">
        <v>17.399999999999999</v>
      </c>
      <c r="I1272">
        <v>28.2</v>
      </c>
      <c r="J1272">
        <v>0.61</v>
      </c>
      <c r="K1272">
        <v>92.2</v>
      </c>
      <c r="L1272">
        <v>44</v>
      </c>
      <c r="M1272">
        <v>73.900000000000006</v>
      </c>
      <c r="N1272">
        <v>0.21</v>
      </c>
      <c r="O1272">
        <v>0.82</v>
      </c>
      <c r="P1272">
        <v>7.32</v>
      </c>
      <c r="Q1272">
        <v>73</v>
      </c>
      <c r="R1272" s="3">
        <v>44316</v>
      </c>
      <c r="S1272">
        <v>20</v>
      </c>
      <c r="T1272">
        <v>139</v>
      </c>
      <c r="U1272">
        <v>75</v>
      </c>
      <c r="V1272">
        <v>60</v>
      </c>
      <c r="W1272">
        <v>3</v>
      </c>
      <c r="X1272">
        <v>34.299999999999997</v>
      </c>
      <c r="Y1272" s="48">
        <f t="shared" si="38"/>
        <v>96.333333333333329</v>
      </c>
      <c r="Z1272">
        <v>375</v>
      </c>
      <c r="AA1272">
        <f t="shared" si="39"/>
        <v>1</v>
      </c>
    </row>
    <row r="1273" spans="1:27" x14ac:dyDescent="0.25">
      <c r="A1273">
        <v>375</v>
      </c>
      <c r="B1273">
        <v>0.2</v>
      </c>
      <c r="C1273">
        <v>177</v>
      </c>
      <c r="D1273">
        <v>379</v>
      </c>
      <c r="E1273" t="s">
        <v>26</v>
      </c>
      <c r="F1273">
        <v>1.4</v>
      </c>
      <c r="G1273">
        <v>1541</v>
      </c>
      <c r="H1273">
        <v>18.7</v>
      </c>
      <c r="I1273">
        <v>37.5</v>
      </c>
      <c r="J1273">
        <v>0.54</v>
      </c>
      <c r="K1273">
        <v>86.1</v>
      </c>
      <c r="L1273">
        <v>55.4</v>
      </c>
      <c r="M1273">
        <v>61.3</v>
      </c>
      <c r="N1273">
        <v>0.21</v>
      </c>
      <c r="O1273">
        <v>1.03</v>
      </c>
      <c r="P1273">
        <v>7.17</v>
      </c>
      <c r="Q1273">
        <v>73</v>
      </c>
      <c r="R1273" s="3">
        <v>44317</v>
      </c>
      <c r="S1273">
        <v>22</v>
      </c>
      <c r="T1273">
        <v>130</v>
      </c>
      <c r="U1273">
        <v>70</v>
      </c>
      <c r="V1273">
        <v>89</v>
      </c>
      <c r="W1273">
        <v>3</v>
      </c>
      <c r="X1273">
        <v>35</v>
      </c>
      <c r="Y1273" s="48">
        <f t="shared" si="38"/>
        <v>90</v>
      </c>
      <c r="Z1273">
        <v>375</v>
      </c>
      <c r="AA1273">
        <f t="shared" si="39"/>
        <v>0</v>
      </c>
    </row>
    <row r="1274" spans="1:27" x14ac:dyDescent="0.25">
      <c r="A1274">
        <v>375</v>
      </c>
      <c r="B1274">
        <v>0.34</v>
      </c>
      <c r="C1274">
        <v>191</v>
      </c>
      <c r="E1274" t="s">
        <v>26</v>
      </c>
      <c r="I1274">
        <v>46.1</v>
      </c>
      <c r="K1274">
        <v>94.8</v>
      </c>
      <c r="L1274">
        <v>50.1</v>
      </c>
      <c r="M1274">
        <v>70.5</v>
      </c>
      <c r="N1274">
        <v>0.21</v>
      </c>
      <c r="O1274">
        <v>0.8</v>
      </c>
      <c r="P1274">
        <v>7.35</v>
      </c>
      <c r="Q1274">
        <v>73</v>
      </c>
      <c r="R1274" s="3">
        <v>44319</v>
      </c>
      <c r="S1274">
        <v>17</v>
      </c>
      <c r="T1274">
        <v>100</v>
      </c>
      <c r="U1274">
        <v>60</v>
      </c>
      <c r="V1274">
        <v>89</v>
      </c>
      <c r="W1274">
        <v>10</v>
      </c>
      <c r="X1274">
        <v>35</v>
      </c>
      <c r="Y1274" s="48">
        <f t="shared" si="38"/>
        <v>73.333333333333329</v>
      </c>
      <c r="Z1274">
        <v>375</v>
      </c>
      <c r="AA1274">
        <f t="shared" si="39"/>
        <v>1</v>
      </c>
    </row>
    <row r="1275" spans="1:27" x14ac:dyDescent="0.25">
      <c r="A1275">
        <v>375</v>
      </c>
      <c r="B1275">
        <v>0.5</v>
      </c>
      <c r="C1275">
        <v>141</v>
      </c>
      <c r="E1275" t="s">
        <v>26</v>
      </c>
      <c r="I1275">
        <v>35.700000000000003</v>
      </c>
      <c r="K1275">
        <v>85.8</v>
      </c>
      <c r="L1275">
        <v>51.3</v>
      </c>
      <c r="M1275">
        <v>51.3</v>
      </c>
      <c r="N1275">
        <v>0.21</v>
      </c>
      <c r="O1275">
        <v>0.9</v>
      </c>
      <c r="P1275">
        <v>7.36</v>
      </c>
      <c r="Q1275">
        <v>73</v>
      </c>
      <c r="R1275" s="3">
        <v>44320</v>
      </c>
      <c r="S1275">
        <v>22</v>
      </c>
      <c r="T1275">
        <v>117</v>
      </c>
      <c r="U1275">
        <v>64</v>
      </c>
      <c r="V1275">
        <v>122</v>
      </c>
      <c r="W1275">
        <v>11</v>
      </c>
      <c r="X1275">
        <v>38.299999999999997</v>
      </c>
      <c r="Y1275" s="48">
        <f t="shared" si="38"/>
        <v>81.666666666666671</v>
      </c>
      <c r="Z1275">
        <v>375</v>
      </c>
      <c r="AA1275">
        <f t="shared" si="39"/>
        <v>1</v>
      </c>
    </row>
    <row r="1276" spans="1:27" x14ac:dyDescent="0.25">
      <c r="A1276">
        <v>375</v>
      </c>
      <c r="B1276">
        <v>0.33</v>
      </c>
      <c r="C1276">
        <v>166</v>
      </c>
      <c r="E1276" t="s">
        <v>26</v>
      </c>
      <c r="I1276">
        <v>48.3</v>
      </c>
      <c r="K1276">
        <v>77.3</v>
      </c>
      <c r="L1276">
        <v>75.5</v>
      </c>
      <c r="M1276">
        <v>44.5</v>
      </c>
      <c r="N1276">
        <v>0.21</v>
      </c>
      <c r="O1276">
        <v>1.23</v>
      </c>
      <c r="P1276">
        <v>7.16</v>
      </c>
      <c r="Q1276">
        <v>73</v>
      </c>
      <c r="R1276" s="3">
        <v>44321</v>
      </c>
      <c r="S1276">
        <v>22</v>
      </c>
      <c r="T1276">
        <v>88</v>
      </c>
      <c r="U1276">
        <v>63</v>
      </c>
      <c r="V1276">
        <v>128</v>
      </c>
      <c r="W1276">
        <v>11</v>
      </c>
      <c r="X1276">
        <v>36.6</v>
      </c>
      <c r="Y1276" s="48">
        <f t="shared" si="38"/>
        <v>71.333333333333329</v>
      </c>
      <c r="Z1276">
        <v>375</v>
      </c>
      <c r="AA1276">
        <f t="shared" si="39"/>
        <v>1</v>
      </c>
    </row>
    <row r="1277" spans="1:27" x14ac:dyDescent="0.25">
      <c r="A1277">
        <v>376</v>
      </c>
      <c r="B1277">
        <v>1.36</v>
      </c>
      <c r="C1277">
        <v>420</v>
      </c>
      <c r="D1277">
        <v>330</v>
      </c>
      <c r="E1277" t="s">
        <v>26</v>
      </c>
      <c r="F1277">
        <v>0.77</v>
      </c>
      <c r="G1277">
        <v>1234</v>
      </c>
      <c r="H1277">
        <v>3</v>
      </c>
      <c r="I1277">
        <v>18.8</v>
      </c>
      <c r="J1277">
        <v>0.72</v>
      </c>
      <c r="K1277">
        <v>95</v>
      </c>
      <c r="L1277">
        <v>43.1</v>
      </c>
      <c r="M1277">
        <v>59.7</v>
      </c>
      <c r="N1277">
        <v>0.21</v>
      </c>
      <c r="O1277">
        <v>0.76</v>
      </c>
      <c r="P1277">
        <v>7.38</v>
      </c>
      <c r="Q1277">
        <v>47</v>
      </c>
      <c r="R1277" s="3">
        <v>44313</v>
      </c>
      <c r="S1277">
        <v>24</v>
      </c>
      <c r="T1277">
        <v>114</v>
      </c>
      <c r="U1277">
        <v>57</v>
      </c>
      <c r="V1277">
        <v>59</v>
      </c>
      <c r="W1277">
        <v>0</v>
      </c>
      <c r="X1277">
        <v>35</v>
      </c>
      <c r="Y1277" s="48">
        <f t="shared" si="38"/>
        <v>76</v>
      </c>
      <c r="Z1277">
        <v>376</v>
      </c>
      <c r="AA1277">
        <f t="shared" si="39"/>
        <v>0</v>
      </c>
    </row>
    <row r="1278" spans="1:27" x14ac:dyDescent="0.25">
      <c r="A1278">
        <v>376</v>
      </c>
      <c r="B1278">
        <v>1.51</v>
      </c>
      <c r="C1278">
        <v>518</v>
      </c>
      <c r="E1278" t="s">
        <v>26</v>
      </c>
      <c r="I1278">
        <v>15</v>
      </c>
      <c r="K1278">
        <v>90.1</v>
      </c>
      <c r="L1278">
        <v>38.200000000000003</v>
      </c>
      <c r="M1278">
        <v>55.9</v>
      </c>
      <c r="N1278">
        <v>0.21</v>
      </c>
      <c r="O1278">
        <v>0.68</v>
      </c>
      <c r="P1278">
        <v>7.43</v>
      </c>
      <c r="Q1278">
        <v>47</v>
      </c>
      <c r="R1278" s="3">
        <v>44315</v>
      </c>
      <c r="S1278">
        <v>20</v>
      </c>
      <c r="T1278">
        <v>142</v>
      </c>
      <c r="U1278">
        <v>73</v>
      </c>
      <c r="V1278">
        <v>92</v>
      </c>
      <c r="W1278">
        <v>15</v>
      </c>
      <c r="X1278">
        <v>35.5</v>
      </c>
      <c r="Y1278" s="48">
        <f t="shared" si="38"/>
        <v>96</v>
      </c>
      <c r="Z1278">
        <v>376</v>
      </c>
      <c r="AA1278">
        <f t="shared" si="39"/>
        <v>1</v>
      </c>
    </row>
    <row r="1279" spans="1:27" x14ac:dyDescent="0.25">
      <c r="A1279">
        <v>376</v>
      </c>
      <c r="B1279">
        <v>1.58</v>
      </c>
      <c r="C1279">
        <v>521</v>
      </c>
      <c r="E1279" t="s">
        <v>26</v>
      </c>
      <c r="I1279">
        <v>11</v>
      </c>
      <c r="J1279">
        <v>0.68</v>
      </c>
      <c r="K1279">
        <v>87.3</v>
      </c>
      <c r="L1279">
        <v>39.1</v>
      </c>
      <c r="M1279">
        <v>53</v>
      </c>
      <c r="N1279">
        <v>0.21</v>
      </c>
      <c r="O1279">
        <v>0.63</v>
      </c>
      <c r="P1279">
        <v>7.41</v>
      </c>
      <c r="Q1279">
        <v>47</v>
      </c>
      <c r="R1279" s="3">
        <v>44316</v>
      </c>
      <c r="S1279">
        <v>20</v>
      </c>
      <c r="T1279">
        <v>117</v>
      </c>
      <c r="U1279">
        <v>73</v>
      </c>
      <c r="V1279">
        <v>51</v>
      </c>
      <c r="W1279">
        <v>15</v>
      </c>
      <c r="X1279">
        <v>34.799999999999997</v>
      </c>
      <c r="Y1279" s="48">
        <f t="shared" si="38"/>
        <v>87.666666666666671</v>
      </c>
      <c r="Z1279">
        <v>376</v>
      </c>
      <c r="AA1279">
        <f t="shared" si="39"/>
        <v>1</v>
      </c>
    </row>
    <row r="1280" spans="1:27" x14ac:dyDescent="0.25">
      <c r="A1280">
        <v>376</v>
      </c>
      <c r="B1280">
        <v>1.71</v>
      </c>
      <c r="C1280">
        <v>552</v>
      </c>
      <c r="E1280" t="s">
        <v>26</v>
      </c>
      <c r="H1280">
        <v>3</v>
      </c>
      <c r="I1280">
        <v>16.2</v>
      </c>
      <c r="J1280">
        <v>0.49</v>
      </c>
      <c r="K1280">
        <v>89.7</v>
      </c>
      <c r="L1280">
        <v>36.4</v>
      </c>
      <c r="M1280">
        <v>58.9</v>
      </c>
      <c r="N1280">
        <v>0.21</v>
      </c>
      <c r="O1280">
        <v>0.59</v>
      </c>
      <c r="P1280">
        <v>7.4</v>
      </c>
      <c r="Q1280">
        <v>47</v>
      </c>
      <c r="R1280" s="3">
        <v>44317</v>
      </c>
      <c r="S1280">
        <v>16</v>
      </c>
      <c r="T1280">
        <v>92</v>
      </c>
      <c r="U1280">
        <v>60</v>
      </c>
      <c r="V1280">
        <v>62</v>
      </c>
      <c r="W1280">
        <v>15</v>
      </c>
      <c r="X1280">
        <v>35</v>
      </c>
      <c r="Y1280" s="48">
        <f t="shared" si="38"/>
        <v>70.666666666666671</v>
      </c>
      <c r="Z1280">
        <v>376</v>
      </c>
      <c r="AA1280">
        <f t="shared" si="39"/>
        <v>1</v>
      </c>
    </row>
    <row r="1281" spans="1:28" x14ac:dyDescent="0.25">
      <c r="A1281">
        <v>381</v>
      </c>
      <c r="B1281">
        <v>3.09</v>
      </c>
      <c r="C1281">
        <v>198</v>
      </c>
      <c r="D1281">
        <v>282</v>
      </c>
      <c r="E1281" t="s">
        <v>26</v>
      </c>
      <c r="F1281">
        <v>0.38</v>
      </c>
      <c r="G1281">
        <v>1945</v>
      </c>
      <c r="H1281">
        <v>5.9</v>
      </c>
      <c r="I1281">
        <v>14.8</v>
      </c>
      <c r="J1281">
        <v>0.45</v>
      </c>
      <c r="K1281">
        <v>91.6</v>
      </c>
      <c r="L1281">
        <v>33.799999999999997</v>
      </c>
      <c r="M1281">
        <v>59</v>
      </c>
      <c r="N1281">
        <v>0.21</v>
      </c>
      <c r="O1281">
        <v>0.91</v>
      </c>
      <c r="P1281">
        <v>7.36</v>
      </c>
      <c r="Q1281">
        <v>31</v>
      </c>
      <c r="R1281" s="3">
        <v>44126</v>
      </c>
      <c r="S1281">
        <v>22</v>
      </c>
      <c r="T1281">
        <v>136</v>
      </c>
      <c r="U1281">
        <v>66</v>
      </c>
      <c r="V1281">
        <v>101</v>
      </c>
      <c r="W1281">
        <v>15</v>
      </c>
      <c r="X1281">
        <v>38</v>
      </c>
      <c r="Y1281" s="48">
        <f t="shared" si="38"/>
        <v>89.333333333333329</v>
      </c>
      <c r="AA1281">
        <f t="shared" si="39"/>
        <v>0</v>
      </c>
    </row>
    <row r="1282" spans="1:28" x14ac:dyDescent="0.25">
      <c r="A1282">
        <v>381</v>
      </c>
      <c r="B1282">
        <v>0.74</v>
      </c>
      <c r="C1282">
        <v>235</v>
      </c>
      <c r="D1282">
        <v>361</v>
      </c>
      <c r="E1282" t="s">
        <v>26</v>
      </c>
      <c r="F1282">
        <v>0.45</v>
      </c>
      <c r="G1282">
        <v>2000</v>
      </c>
      <c r="I1282">
        <v>11.1</v>
      </c>
      <c r="J1282">
        <v>0.71</v>
      </c>
      <c r="K1282">
        <v>89.7</v>
      </c>
      <c r="L1282">
        <v>30.4</v>
      </c>
      <c r="M1282">
        <v>53.2</v>
      </c>
      <c r="N1282">
        <v>0.21</v>
      </c>
      <c r="O1282">
        <v>0.75</v>
      </c>
      <c r="P1282">
        <v>7.42</v>
      </c>
      <c r="Q1282">
        <v>31</v>
      </c>
      <c r="R1282" s="3">
        <v>44131</v>
      </c>
      <c r="S1282">
        <v>22</v>
      </c>
      <c r="T1282">
        <v>128</v>
      </c>
      <c r="U1282">
        <v>81</v>
      </c>
      <c r="V1282">
        <v>86</v>
      </c>
      <c r="W1282">
        <v>15</v>
      </c>
      <c r="X1282">
        <v>37.5</v>
      </c>
      <c r="Y1282" s="48">
        <f t="shared" ref="Y1282:Y1345" si="40">IF(OR(T1282="",U1282=""),"",(T1282+(2*U1282))/3)</f>
        <v>96.666666666666671</v>
      </c>
      <c r="AA1282">
        <f t="shared" ref="AA1282:AA1345" si="41">IF(A1282="",0,IF(COUNTIF(B1282:Y1282,"")&gt;0,1,0))</f>
        <v>1</v>
      </c>
    </row>
    <row r="1283" spans="1:28" x14ac:dyDescent="0.25">
      <c r="A1283">
        <v>381</v>
      </c>
      <c r="B1283">
        <v>0.96</v>
      </c>
      <c r="C1283">
        <v>312</v>
      </c>
      <c r="E1283" t="s">
        <v>26</v>
      </c>
      <c r="H1283">
        <v>5.7</v>
      </c>
      <c r="I1283">
        <v>13.7</v>
      </c>
      <c r="K1283">
        <v>75.7</v>
      </c>
      <c r="L1283">
        <v>38.6</v>
      </c>
      <c r="M1283">
        <v>42.2</v>
      </c>
      <c r="N1283">
        <v>0.21</v>
      </c>
      <c r="O1283">
        <v>0.62</v>
      </c>
      <c r="P1283">
        <v>7.4</v>
      </c>
      <c r="Q1283">
        <v>31</v>
      </c>
      <c r="R1283" s="3">
        <v>44132</v>
      </c>
      <c r="S1283">
        <v>20</v>
      </c>
      <c r="T1283">
        <v>132</v>
      </c>
      <c r="U1283">
        <v>74</v>
      </c>
      <c r="V1283">
        <v>109</v>
      </c>
      <c r="W1283">
        <v>12</v>
      </c>
      <c r="X1283">
        <v>37</v>
      </c>
      <c r="Y1283" s="48">
        <f t="shared" si="40"/>
        <v>93.333333333333329</v>
      </c>
      <c r="AA1283">
        <f t="shared" si="41"/>
        <v>1</v>
      </c>
    </row>
    <row r="1284" spans="1:28" x14ac:dyDescent="0.25">
      <c r="A1284">
        <v>381</v>
      </c>
      <c r="B1284">
        <v>0.83</v>
      </c>
      <c r="C1284">
        <v>349</v>
      </c>
      <c r="E1284" t="s">
        <v>26</v>
      </c>
      <c r="I1284">
        <v>17.7</v>
      </c>
      <c r="J1284">
        <v>0.6</v>
      </c>
      <c r="K1284">
        <v>76.099999999999994</v>
      </c>
      <c r="L1284">
        <v>47.9</v>
      </c>
      <c r="M1284">
        <v>42.8</v>
      </c>
      <c r="N1284">
        <v>0.21</v>
      </c>
      <c r="O1284">
        <v>0.63</v>
      </c>
      <c r="P1284">
        <v>7.37</v>
      </c>
      <c r="Q1284">
        <v>31</v>
      </c>
      <c r="R1284" s="3">
        <v>44133</v>
      </c>
      <c r="S1284">
        <v>20</v>
      </c>
      <c r="T1284">
        <v>127</v>
      </c>
      <c r="U1284">
        <v>63</v>
      </c>
      <c r="V1284">
        <v>62</v>
      </c>
      <c r="W1284">
        <v>3</v>
      </c>
      <c r="X1284">
        <v>36.799999999999997</v>
      </c>
      <c r="Y1284" s="48">
        <f t="shared" si="40"/>
        <v>84.333333333333329</v>
      </c>
      <c r="AA1284">
        <f t="shared" si="41"/>
        <v>1</v>
      </c>
    </row>
    <row r="1285" spans="1:28" x14ac:dyDescent="0.25">
      <c r="A1285">
        <v>381</v>
      </c>
      <c r="B1285">
        <v>0.88</v>
      </c>
      <c r="C1285">
        <v>372</v>
      </c>
      <c r="E1285" t="s">
        <v>26</v>
      </c>
      <c r="I1285">
        <v>17.899999999999999</v>
      </c>
      <c r="J1285">
        <v>0.42</v>
      </c>
      <c r="K1285">
        <v>68.900000000000006</v>
      </c>
      <c r="L1285">
        <v>54.4</v>
      </c>
      <c r="M1285">
        <v>39.6</v>
      </c>
      <c r="N1285">
        <v>0.21</v>
      </c>
      <c r="O1285">
        <v>0.56000000000000005</v>
      </c>
      <c r="P1285">
        <v>7.34</v>
      </c>
      <c r="Q1285">
        <v>31</v>
      </c>
      <c r="R1285" s="3">
        <v>44134</v>
      </c>
      <c r="S1285">
        <v>20</v>
      </c>
      <c r="T1285">
        <v>104</v>
      </c>
      <c r="U1285">
        <v>52</v>
      </c>
      <c r="V1285">
        <v>74</v>
      </c>
      <c r="W1285">
        <v>3</v>
      </c>
      <c r="X1285">
        <v>37</v>
      </c>
      <c r="Y1285" s="48">
        <f t="shared" si="40"/>
        <v>69.333333333333329</v>
      </c>
      <c r="AA1285">
        <f t="shared" si="41"/>
        <v>1</v>
      </c>
    </row>
    <row r="1286" spans="1:28" x14ac:dyDescent="0.25">
      <c r="A1286">
        <v>381</v>
      </c>
      <c r="B1286">
        <v>0.74</v>
      </c>
      <c r="C1286">
        <v>486</v>
      </c>
      <c r="E1286" t="s">
        <v>26</v>
      </c>
      <c r="I1286">
        <v>12.9</v>
      </c>
      <c r="K1286">
        <v>95.4</v>
      </c>
      <c r="L1286">
        <v>53.9</v>
      </c>
      <c r="M1286">
        <v>83.1</v>
      </c>
      <c r="N1286">
        <v>0.21</v>
      </c>
      <c r="O1286">
        <v>0.55000000000000004</v>
      </c>
      <c r="P1286">
        <v>7.36</v>
      </c>
      <c r="Q1286">
        <v>31</v>
      </c>
      <c r="R1286" s="3">
        <v>44135</v>
      </c>
      <c r="S1286">
        <v>20</v>
      </c>
      <c r="T1286">
        <v>135</v>
      </c>
      <c r="U1286">
        <v>90</v>
      </c>
      <c r="V1286">
        <v>78</v>
      </c>
      <c r="W1286">
        <v>3</v>
      </c>
      <c r="X1286">
        <v>37</v>
      </c>
      <c r="Y1286" s="48">
        <f t="shared" si="40"/>
        <v>105</v>
      </c>
      <c r="AA1286">
        <f t="shared" si="41"/>
        <v>1</v>
      </c>
    </row>
    <row r="1287" spans="1:28" x14ac:dyDescent="0.25">
      <c r="A1287">
        <v>381</v>
      </c>
      <c r="B1287">
        <v>0.95</v>
      </c>
      <c r="C1287">
        <v>521</v>
      </c>
      <c r="E1287" t="s">
        <v>26</v>
      </c>
      <c r="I1287">
        <v>9.8000000000000007</v>
      </c>
      <c r="K1287">
        <v>95.2</v>
      </c>
      <c r="L1287">
        <v>55</v>
      </c>
      <c r="M1287">
        <v>85.9</v>
      </c>
      <c r="N1287">
        <v>0.21</v>
      </c>
      <c r="O1287">
        <v>0.48</v>
      </c>
      <c r="P1287">
        <v>7.34</v>
      </c>
      <c r="Q1287">
        <v>31</v>
      </c>
      <c r="R1287" s="3">
        <v>44136</v>
      </c>
      <c r="S1287">
        <v>20</v>
      </c>
      <c r="T1287">
        <v>150</v>
      </c>
      <c r="U1287">
        <v>87</v>
      </c>
      <c r="V1287">
        <v>67</v>
      </c>
      <c r="W1287">
        <v>0</v>
      </c>
      <c r="X1287">
        <v>36</v>
      </c>
      <c r="Y1287" s="48">
        <f t="shared" si="40"/>
        <v>108</v>
      </c>
      <c r="AA1287">
        <f t="shared" si="41"/>
        <v>1</v>
      </c>
    </row>
    <row r="1288" spans="1:28" x14ac:dyDescent="0.25">
      <c r="A1288">
        <v>381</v>
      </c>
      <c r="B1288">
        <v>1.19</v>
      </c>
      <c r="C1288">
        <v>519</v>
      </c>
      <c r="E1288" t="s">
        <v>26</v>
      </c>
      <c r="I1288">
        <v>15.4</v>
      </c>
      <c r="K1288">
        <v>76.8</v>
      </c>
      <c r="L1288">
        <v>50.7</v>
      </c>
      <c r="M1288">
        <v>44.2</v>
      </c>
      <c r="N1288">
        <v>0.21</v>
      </c>
      <c r="O1288">
        <v>0.49</v>
      </c>
      <c r="P1288">
        <v>7.37</v>
      </c>
      <c r="Q1288">
        <v>31</v>
      </c>
      <c r="R1288" s="3">
        <v>44137</v>
      </c>
      <c r="S1288">
        <v>20</v>
      </c>
      <c r="T1288">
        <v>145</v>
      </c>
      <c r="U1288">
        <v>75</v>
      </c>
      <c r="V1288">
        <v>72</v>
      </c>
      <c r="W1288">
        <v>3</v>
      </c>
      <c r="X1288">
        <v>36.700000000000003</v>
      </c>
      <c r="Y1288" s="48">
        <f t="shared" si="40"/>
        <v>98.333333333333329</v>
      </c>
      <c r="AA1288">
        <f t="shared" si="41"/>
        <v>1</v>
      </c>
    </row>
    <row r="1289" spans="1:28" x14ac:dyDescent="0.25">
      <c r="A1289">
        <v>381</v>
      </c>
      <c r="B1289">
        <v>2.82</v>
      </c>
      <c r="C1289">
        <v>431</v>
      </c>
      <c r="E1289" t="s">
        <v>26</v>
      </c>
      <c r="I1289">
        <v>20.2</v>
      </c>
      <c r="K1289">
        <v>95.3</v>
      </c>
      <c r="L1289">
        <v>48.2</v>
      </c>
      <c r="M1289">
        <v>79.2</v>
      </c>
      <c r="N1289">
        <v>0.21</v>
      </c>
      <c r="O1289">
        <v>0.6</v>
      </c>
      <c r="P1289">
        <v>7.41</v>
      </c>
      <c r="Q1289">
        <v>31</v>
      </c>
      <c r="R1289" s="3">
        <v>44139</v>
      </c>
      <c r="S1289">
        <v>15</v>
      </c>
      <c r="T1289">
        <v>121</v>
      </c>
      <c r="U1289">
        <v>52</v>
      </c>
      <c r="V1289">
        <v>53</v>
      </c>
      <c r="W1289">
        <v>8</v>
      </c>
      <c r="X1289">
        <v>36.200000000000003</v>
      </c>
      <c r="Y1289" s="48">
        <f t="shared" si="40"/>
        <v>75</v>
      </c>
      <c r="AA1289">
        <f t="shared" si="41"/>
        <v>1</v>
      </c>
    </row>
    <row r="1290" spans="1:28" x14ac:dyDescent="0.25">
      <c r="A1290" s="77">
        <v>383</v>
      </c>
      <c r="B1290">
        <v>0.62</v>
      </c>
      <c r="C1290">
        <v>164</v>
      </c>
      <c r="D1290">
        <v>310</v>
      </c>
      <c r="E1290" t="s">
        <v>26</v>
      </c>
      <c r="I1290">
        <v>95.8</v>
      </c>
      <c r="J1290">
        <v>0.3</v>
      </c>
      <c r="K1290">
        <v>97.3</v>
      </c>
      <c r="L1290">
        <v>28.3</v>
      </c>
      <c r="M1290">
        <v>92.9</v>
      </c>
      <c r="N1290">
        <v>0.21</v>
      </c>
      <c r="O1290">
        <v>29.9</v>
      </c>
      <c r="P1290">
        <v>7.42</v>
      </c>
      <c r="Q1290">
        <v>25</v>
      </c>
      <c r="R1290" s="3">
        <v>44096</v>
      </c>
      <c r="Y1290" s="48" t="str">
        <f t="shared" si="40"/>
        <v/>
      </c>
      <c r="AA1290">
        <f t="shared" si="41"/>
        <v>1</v>
      </c>
    </row>
    <row r="1291" spans="1:28" x14ac:dyDescent="0.25">
      <c r="A1291" s="77">
        <v>383</v>
      </c>
      <c r="B1291">
        <v>1</v>
      </c>
      <c r="C1291">
        <v>206</v>
      </c>
      <c r="E1291" t="s">
        <v>26</v>
      </c>
      <c r="G1291">
        <v>1402</v>
      </c>
      <c r="I1291">
        <v>101.2</v>
      </c>
      <c r="K1291">
        <v>87.6</v>
      </c>
      <c r="L1291">
        <v>30.2</v>
      </c>
      <c r="M1291">
        <v>53.2</v>
      </c>
      <c r="N1291">
        <v>0.21</v>
      </c>
      <c r="O1291">
        <v>33.729999999999997</v>
      </c>
      <c r="P1291">
        <v>7.41</v>
      </c>
      <c r="Q1291">
        <v>25</v>
      </c>
      <c r="R1291" s="3">
        <v>44097</v>
      </c>
      <c r="Y1291" s="48" t="str">
        <f t="shared" si="40"/>
        <v/>
      </c>
      <c r="AA1291">
        <f t="shared" si="41"/>
        <v>1</v>
      </c>
    </row>
    <row r="1292" spans="1:28" x14ac:dyDescent="0.25">
      <c r="A1292">
        <v>385</v>
      </c>
      <c r="B1292">
        <v>1.1399999999999999</v>
      </c>
      <c r="C1292">
        <v>350</v>
      </c>
      <c r="D1292">
        <v>699</v>
      </c>
      <c r="E1292" t="s">
        <v>26</v>
      </c>
      <c r="F1292">
        <v>0.66</v>
      </c>
      <c r="G1292">
        <v>653</v>
      </c>
      <c r="H1292">
        <v>23.1</v>
      </c>
      <c r="I1292">
        <v>19.600000000000001</v>
      </c>
      <c r="J1292">
        <v>0.24</v>
      </c>
      <c r="K1292">
        <v>79.7</v>
      </c>
      <c r="L1292">
        <v>53.5</v>
      </c>
      <c r="M1292">
        <v>55.1</v>
      </c>
      <c r="N1292">
        <v>0.21</v>
      </c>
      <c r="O1292">
        <v>1.1000000000000001</v>
      </c>
      <c r="P1292">
        <v>7.22</v>
      </c>
      <c r="Q1292">
        <v>33</v>
      </c>
      <c r="R1292" s="3">
        <v>44294</v>
      </c>
      <c r="S1292">
        <v>30</v>
      </c>
      <c r="T1292">
        <v>105</v>
      </c>
      <c r="U1292">
        <v>65</v>
      </c>
      <c r="V1292">
        <v>120</v>
      </c>
      <c r="W1292">
        <v>15</v>
      </c>
      <c r="X1292">
        <v>34.5</v>
      </c>
      <c r="Y1292" s="48">
        <f t="shared" si="40"/>
        <v>78.333333333333329</v>
      </c>
      <c r="Z1292">
        <v>385</v>
      </c>
      <c r="AA1292">
        <f t="shared" si="41"/>
        <v>0</v>
      </c>
      <c r="AB1292" s="57" t="s">
        <v>47</v>
      </c>
    </row>
    <row r="1293" spans="1:28" x14ac:dyDescent="0.25">
      <c r="A1293">
        <v>385</v>
      </c>
      <c r="B1293">
        <v>2.5099999999999998</v>
      </c>
      <c r="C1293">
        <v>463</v>
      </c>
      <c r="D1293">
        <v>873</v>
      </c>
      <c r="E1293" t="s">
        <v>26</v>
      </c>
      <c r="F1293">
        <v>0.87</v>
      </c>
      <c r="G1293">
        <v>707</v>
      </c>
      <c r="H1293">
        <v>29</v>
      </c>
      <c r="I1293">
        <v>14.3</v>
      </c>
      <c r="J1293">
        <v>0.28999999999999998</v>
      </c>
      <c r="K1293">
        <v>80.099999999999994</v>
      </c>
      <c r="L1293">
        <v>103.1</v>
      </c>
      <c r="M1293">
        <v>0.21</v>
      </c>
      <c r="N1293">
        <v>0.21</v>
      </c>
      <c r="O1293">
        <v>1.08</v>
      </c>
      <c r="P1293">
        <v>7.06</v>
      </c>
      <c r="Q1293">
        <v>33</v>
      </c>
      <c r="R1293" s="3">
        <v>44295</v>
      </c>
      <c r="S1293">
        <v>20</v>
      </c>
      <c r="T1293">
        <v>122</v>
      </c>
      <c r="U1293">
        <v>75</v>
      </c>
      <c r="V1293">
        <v>84</v>
      </c>
      <c r="W1293">
        <v>3</v>
      </c>
      <c r="X1293">
        <v>36</v>
      </c>
      <c r="Y1293" s="48">
        <f t="shared" si="40"/>
        <v>90.666666666666671</v>
      </c>
      <c r="Z1293">
        <v>385</v>
      </c>
      <c r="AA1293">
        <f t="shared" si="41"/>
        <v>0</v>
      </c>
      <c r="AB1293" s="57" t="s">
        <v>48</v>
      </c>
    </row>
    <row r="1294" spans="1:28" x14ac:dyDescent="0.25">
      <c r="A1294">
        <v>385</v>
      </c>
      <c r="B1294">
        <v>0.91</v>
      </c>
      <c r="C1294">
        <v>309</v>
      </c>
      <c r="D1294">
        <v>767</v>
      </c>
      <c r="E1294" t="s">
        <v>26</v>
      </c>
      <c r="G1294">
        <v>851</v>
      </c>
      <c r="H1294">
        <v>7.2</v>
      </c>
      <c r="I1294">
        <v>7.6</v>
      </c>
      <c r="J1294">
        <v>0.31</v>
      </c>
      <c r="K1294">
        <v>92.9</v>
      </c>
      <c r="L1294">
        <v>86</v>
      </c>
      <c r="M1294">
        <v>70.3</v>
      </c>
      <c r="N1294">
        <v>0.8</v>
      </c>
      <c r="O1294">
        <v>0.81</v>
      </c>
      <c r="P1294">
        <v>7.17</v>
      </c>
      <c r="Q1294">
        <v>33</v>
      </c>
      <c r="R1294" s="3">
        <v>44295</v>
      </c>
      <c r="S1294">
        <v>20</v>
      </c>
      <c r="T1294">
        <v>135</v>
      </c>
      <c r="U1294">
        <v>84</v>
      </c>
      <c r="V1294">
        <v>83</v>
      </c>
      <c r="W1294">
        <v>10</v>
      </c>
      <c r="X1294">
        <v>36.1</v>
      </c>
      <c r="Y1294" s="48">
        <f t="shared" si="40"/>
        <v>101</v>
      </c>
      <c r="Z1294">
        <v>385</v>
      </c>
      <c r="AA1294">
        <f t="shared" si="41"/>
        <v>1</v>
      </c>
    </row>
    <row r="1295" spans="1:28" x14ac:dyDescent="0.25">
      <c r="A1295">
        <v>385</v>
      </c>
      <c r="B1295">
        <v>0.95</v>
      </c>
      <c r="C1295">
        <v>300</v>
      </c>
      <c r="E1295" t="s">
        <v>26</v>
      </c>
      <c r="I1295">
        <v>12.9</v>
      </c>
      <c r="J1295">
        <v>0.33</v>
      </c>
      <c r="K1295">
        <v>71</v>
      </c>
      <c r="L1295">
        <v>56.1</v>
      </c>
      <c r="M1295">
        <v>38.299999999999997</v>
      </c>
      <c r="N1295">
        <v>0.21</v>
      </c>
      <c r="O1295">
        <v>0.72</v>
      </c>
      <c r="P1295">
        <v>7.38</v>
      </c>
      <c r="Q1295">
        <v>33</v>
      </c>
      <c r="R1295" s="3">
        <v>44297</v>
      </c>
      <c r="S1295">
        <v>24</v>
      </c>
      <c r="T1295">
        <v>126</v>
      </c>
      <c r="U1295">
        <v>79</v>
      </c>
      <c r="V1295">
        <v>76</v>
      </c>
      <c r="W1295">
        <v>10</v>
      </c>
      <c r="X1295">
        <v>38.299999999999997</v>
      </c>
      <c r="Y1295" s="48">
        <f t="shared" si="40"/>
        <v>94.666666666666671</v>
      </c>
      <c r="Z1295">
        <v>385</v>
      </c>
      <c r="AA1295">
        <f t="shared" si="41"/>
        <v>1</v>
      </c>
    </row>
    <row r="1296" spans="1:28" x14ac:dyDescent="0.25">
      <c r="A1296">
        <v>385</v>
      </c>
      <c r="B1296">
        <v>0.81</v>
      </c>
      <c r="C1296">
        <v>257</v>
      </c>
      <c r="E1296" t="s">
        <v>26</v>
      </c>
      <c r="I1296">
        <v>16.7</v>
      </c>
      <c r="K1296">
        <v>77.900000000000006</v>
      </c>
      <c r="L1296">
        <v>62.6</v>
      </c>
      <c r="M1296">
        <v>43.9</v>
      </c>
      <c r="N1296">
        <v>0.21</v>
      </c>
      <c r="O1296">
        <v>0.62</v>
      </c>
      <c r="P1296">
        <v>7.36</v>
      </c>
      <c r="Q1296">
        <v>33</v>
      </c>
      <c r="R1296" s="3">
        <v>44299</v>
      </c>
      <c r="S1296">
        <v>20</v>
      </c>
      <c r="T1296">
        <v>112</v>
      </c>
      <c r="U1296">
        <v>64</v>
      </c>
      <c r="V1296">
        <v>88</v>
      </c>
      <c r="W1296">
        <v>0</v>
      </c>
      <c r="X1296">
        <v>38.299999999999997</v>
      </c>
      <c r="Y1296" s="48">
        <f t="shared" si="40"/>
        <v>80</v>
      </c>
      <c r="Z1296">
        <v>385</v>
      </c>
      <c r="AA1296">
        <f t="shared" si="41"/>
        <v>1</v>
      </c>
    </row>
    <row r="1297" spans="1:28" x14ac:dyDescent="0.25">
      <c r="A1297">
        <v>385</v>
      </c>
      <c r="B1297">
        <v>0.61</v>
      </c>
      <c r="C1297">
        <v>272</v>
      </c>
      <c r="E1297" t="s">
        <v>26</v>
      </c>
      <c r="I1297">
        <v>18.2</v>
      </c>
      <c r="J1297">
        <v>0.37</v>
      </c>
      <c r="K1297">
        <v>77.900000000000006</v>
      </c>
      <c r="L1297">
        <v>88.1</v>
      </c>
      <c r="M1297">
        <v>47.8</v>
      </c>
      <c r="N1297">
        <v>0.21</v>
      </c>
      <c r="O1297">
        <v>0.53</v>
      </c>
      <c r="P1297">
        <v>7.24</v>
      </c>
      <c r="Q1297">
        <v>33</v>
      </c>
      <c r="R1297" s="3">
        <v>44301</v>
      </c>
      <c r="S1297">
        <v>24</v>
      </c>
      <c r="T1297">
        <v>121</v>
      </c>
      <c r="U1297">
        <v>65</v>
      </c>
      <c r="V1297">
        <v>85</v>
      </c>
      <c r="W1297">
        <v>3</v>
      </c>
      <c r="X1297">
        <v>38.299999999999997</v>
      </c>
      <c r="Y1297" s="48">
        <f t="shared" si="40"/>
        <v>83.666666666666671</v>
      </c>
      <c r="Z1297">
        <v>385</v>
      </c>
      <c r="AA1297">
        <f t="shared" si="41"/>
        <v>1</v>
      </c>
    </row>
    <row r="1298" spans="1:28" x14ac:dyDescent="0.25">
      <c r="A1298">
        <v>385</v>
      </c>
      <c r="B1298">
        <v>0.8</v>
      </c>
      <c r="C1298">
        <v>348</v>
      </c>
      <c r="E1298" t="s">
        <v>26</v>
      </c>
      <c r="F1298">
        <v>5.44</v>
      </c>
      <c r="G1298">
        <v>672</v>
      </c>
      <c r="K1298">
        <v>62.8</v>
      </c>
      <c r="L1298">
        <v>99.4</v>
      </c>
      <c r="M1298">
        <v>37.299999999999997</v>
      </c>
      <c r="N1298">
        <v>0.21</v>
      </c>
      <c r="P1298">
        <v>7.22</v>
      </c>
      <c r="Q1298">
        <v>33</v>
      </c>
      <c r="R1298" s="3">
        <v>44302</v>
      </c>
      <c r="S1298">
        <v>24</v>
      </c>
      <c r="T1298">
        <v>149</v>
      </c>
      <c r="U1298">
        <v>88</v>
      </c>
      <c r="V1298">
        <v>135</v>
      </c>
      <c r="W1298">
        <v>3</v>
      </c>
      <c r="X1298">
        <v>39.299999999999997</v>
      </c>
      <c r="Y1298" s="48">
        <f t="shared" si="40"/>
        <v>108.33333333333333</v>
      </c>
      <c r="Z1298">
        <v>385</v>
      </c>
      <c r="AA1298">
        <f t="shared" si="41"/>
        <v>1</v>
      </c>
    </row>
    <row r="1299" spans="1:28" x14ac:dyDescent="0.25">
      <c r="A1299">
        <v>385</v>
      </c>
      <c r="B1299">
        <v>0.82</v>
      </c>
      <c r="C1299">
        <v>330</v>
      </c>
      <c r="E1299" t="s">
        <v>26</v>
      </c>
      <c r="F1299">
        <v>5.5</v>
      </c>
      <c r="G1299">
        <v>508</v>
      </c>
      <c r="H1299">
        <v>21.4</v>
      </c>
      <c r="I1299">
        <v>23.9</v>
      </c>
      <c r="J1299">
        <v>0.24</v>
      </c>
      <c r="K1299">
        <v>69.3</v>
      </c>
      <c r="L1299">
        <v>89.8</v>
      </c>
      <c r="M1299">
        <v>38.299999999999997</v>
      </c>
      <c r="N1299">
        <v>0.21</v>
      </c>
      <c r="O1299">
        <v>0.76</v>
      </c>
      <c r="P1299">
        <v>7.32</v>
      </c>
      <c r="Q1299">
        <v>33</v>
      </c>
      <c r="R1299" s="3">
        <v>44303</v>
      </c>
      <c r="S1299">
        <v>30</v>
      </c>
      <c r="T1299">
        <v>132</v>
      </c>
      <c r="U1299">
        <v>82</v>
      </c>
      <c r="V1299">
        <v>136</v>
      </c>
      <c r="W1299">
        <v>3</v>
      </c>
      <c r="X1299">
        <v>39.6</v>
      </c>
      <c r="Y1299" s="48">
        <f t="shared" si="40"/>
        <v>98.666666666666671</v>
      </c>
      <c r="Z1299">
        <v>385</v>
      </c>
      <c r="AA1299">
        <f t="shared" si="41"/>
        <v>1</v>
      </c>
    </row>
    <row r="1300" spans="1:28" x14ac:dyDescent="0.25">
      <c r="A1300">
        <v>385</v>
      </c>
      <c r="B1300">
        <v>0.81</v>
      </c>
      <c r="C1300">
        <v>602</v>
      </c>
      <c r="D1300">
        <v>1673</v>
      </c>
      <c r="E1300" t="s">
        <v>26</v>
      </c>
      <c r="F1300">
        <v>4.71</v>
      </c>
      <c r="G1300">
        <v>4633</v>
      </c>
      <c r="H1300">
        <v>75.599999999999994</v>
      </c>
      <c r="I1300">
        <v>32.5</v>
      </c>
      <c r="J1300">
        <v>0.22</v>
      </c>
      <c r="K1300">
        <v>39.1</v>
      </c>
      <c r="L1300">
        <v>139.80000000000001</v>
      </c>
      <c r="M1300">
        <v>25.8</v>
      </c>
      <c r="N1300">
        <v>0.21</v>
      </c>
      <c r="O1300">
        <v>0.68</v>
      </c>
      <c r="P1300">
        <v>7.15</v>
      </c>
      <c r="Q1300">
        <v>33</v>
      </c>
      <c r="R1300" s="3">
        <v>44305</v>
      </c>
      <c r="S1300">
        <v>24</v>
      </c>
      <c r="T1300">
        <v>131</v>
      </c>
      <c r="U1300">
        <v>82</v>
      </c>
      <c r="V1300">
        <v>110</v>
      </c>
      <c r="W1300">
        <v>3</v>
      </c>
      <c r="X1300">
        <v>39.299999999999997</v>
      </c>
      <c r="Y1300" s="48">
        <f t="shared" si="40"/>
        <v>98.333333333333329</v>
      </c>
      <c r="Z1300">
        <v>385</v>
      </c>
      <c r="AA1300">
        <f t="shared" si="41"/>
        <v>0</v>
      </c>
    </row>
    <row r="1301" spans="1:28" x14ac:dyDescent="0.25">
      <c r="A1301">
        <v>385</v>
      </c>
      <c r="B1301">
        <v>1.68</v>
      </c>
      <c r="C1301">
        <v>543</v>
      </c>
      <c r="D1301">
        <v>1157</v>
      </c>
      <c r="E1301" t="s">
        <v>26</v>
      </c>
      <c r="F1301">
        <v>2.87</v>
      </c>
      <c r="G1301">
        <v>4312</v>
      </c>
      <c r="H1301">
        <v>40.200000000000003</v>
      </c>
      <c r="I1301">
        <v>46.3</v>
      </c>
      <c r="J1301">
        <v>0.31</v>
      </c>
      <c r="K1301">
        <v>44.8</v>
      </c>
      <c r="L1301">
        <v>129.19999999999999</v>
      </c>
      <c r="M1301">
        <v>28</v>
      </c>
      <c r="N1301">
        <v>0.21</v>
      </c>
      <c r="O1301">
        <v>0.72</v>
      </c>
      <c r="P1301">
        <v>7.2</v>
      </c>
      <c r="Q1301">
        <v>33</v>
      </c>
      <c r="R1301" s="3">
        <v>44307</v>
      </c>
      <c r="S1301">
        <v>22</v>
      </c>
      <c r="T1301">
        <v>133</v>
      </c>
      <c r="U1301">
        <v>72</v>
      </c>
      <c r="V1301">
        <v>110</v>
      </c>
      <c r="W1301">
        <v>3</v>
      </c>
      <c r="X1301">
        <v>39.1</v>
      </c>
      <c r="Y1301" s="48">
        <f t="shared" si="40"/>
        <v>92.333333333333329</v>
      </c>
      <c r="Z1301">
        <v>385</v>
      </c>
      <c r="AA1301">
        <f t="shared" si="41"/>
        <v>0</v>
      </c>
    </row>
    <row r="1302" spans="1:28" x14ac:dyDescent="0.25">
      <c r="A1302">
        <v>385</v>
      </c>
      <c r="B1302">
        <v>2.42</v>
      </c>
      <c r="C1302">
        <v>461</v>
      </c>
      <c r="E1302" t="s">
        <v>26</v>
      </c>
      <c r="I1302">
        <v>57.5</v>
      </c>
      <c r="K1302">
        <v>48.3</v>
      </c>
      <c r="L1302">
        <v>123.1</v>
      </c>
      <c r="M1302">
        <v>25.6</v>
      </c>
      <c r="N1302">
        <v>0.21</v>
      </c>
      <c r="O1302">
        <v>0.75</v>
      </c>
      <c r="P1302">
        <v>7.25</v>
      </c>
      <c r="Q1302">
        <v>33</v>
      </c>
      <c r="R1302" s="3">
        <v>44309</v>
      </c>
      <c r="S1302">
        <v>24</v>
      </c>
      <c r="T1302">
        <v>107</v>
      </c>
      <c r="U1302">
        <v>64</v>
      </c>
      <c r="V1302">
        <v>126</v>
      </c>
      <c r="W1302">
        <v>3</v>
      </c>
      <c r="X1302">
        <v>39.5</v>
      </c>
      <c r="Y1302" s="48">
        <f t="shared" si="40"/>
        <v>78.333333333333329</v>
      </c>
      <c r="Z1302">
        <v>385</v>
      </c>
      <c r="AA1302">
        <f t="shared" si="41"/>
        <v>1</v>
      </c>
      <c r="AB1302"/>
    </row>
    <row r="1303" spans="1:28" x14ac:dyDescent="0.25">
      <c r="A1303">
        <v>407</v>
      </c>
      <c r="B1303">
        <v>0.83</v>
      </c>
      <c r="C1303">
        <v>210</v>
      </c>
      <c r="D1303">
        <v>533</v>
      </c>
      <c r="E1303" t="s">
        <v>26</v>
      </c>
      <c r="F1303">
        <v>0.85</v>
      </c>
      <c r="G1303">
        <v>2000</v>
      </c>
      <c r="H1303">
        <v>12.8</v>
      </c>
      <c r="I1303">
        <v>7.2</v>
      </c>
      <c r="J1303">
        <v>0.35</v>
      </c>
      <c r="K1303">
        <v>93</v>
      </c>
      <c r="L1303">
        <v>29.5</v>
      </c>
      <c r="M1303">
        <v>63</v>
      </c>
      <c r="N1303">
        <v>0.21</v>
      </c>
      <c r="O1303">
        <v>0.83</v>
      </c>
      <c r="P1303">
        <v>7.42</v>
      </c>
      <c r="Q1303">
        <v>61</v>
      </c>
      <c r="R1303" s="3">
        <v>44240</v>
      </c>
      <c r="S1303">
        <v>23</v>
      </c>
      <c r="T1303">
        <v>134</v>
      </c>
      <c r="U1303">
        <v>74</v>
      </c>
      <c r="V1303">
        <v>93</v>
      </c>
      <c r="W1303">
        <v>15</v>
      </c>
      <c r="X1303">
        <v>36</v>
      </c>
      <c r="Y1303" s="48">
        <f t="shared" si="40"/>
        <v>94</v>
      </c>
      <c r="Z1303">
        <v>407</v>
      </c>
      <c r="AA1303">
        <f t="shared" si="41"/>
        <v>0</v>
      </c>
    </row>
    <row r="1304" spans="1:28" x14ac:dyDescent="0.25">
      <c r="A1304">
        <v>407</v>
      </c>
      <c r="B1304">
        <v>0.34</v>
      </c>
      <c r="C1304">
        <v>192</v>
      </c>
      <c r="D1304">
        <v>543</v>
      </c>
      <c r="E1304" t="s">
        <v>26</v>
      </c>
      <c r="F1304">
        <v>1.1399999999999999</v>
      </c>
      <c r="G1304">
        <v>3634</v>
      </c>
      <c r="H1304">
        <v>13</v>
      </c>
      <c r="I1304">
        <v>7.6</v>
      </c>
      <c r="J1304">
        <v>0.4</v>
      </c>
      <c r="K1304">
        <v>89.7</v>
      </c>
      <c r="L1304">
        <v>33.1</v>
      </c>
      <c r="M1304">
        <v>55.1</v>
      </c>
      <c r="N1304">
        <v>0.21</v>
      </c>
      <c r="O1304">
        <v>0.65</v>
      </c>
      <c r="P1304">
        <v>7.4</v>
      </c>
      <c r="Q1304">
        <v>61</v>
      </c>
      <c r="R1304" s="3">
        <v>44241</v>
      </c>
      <c r="S1304">
        <v>44</v>
      </c>
      <c r="T1304">
        <v>113</v>
      </c>
      <c r="U1304">
        <v>59</v>
      </c>
      <c r="V1304">
        <v>58</v>
      </c>
      <c r="W1304">
        <v>15</v>
      </c>
      <c r="X1304">
        <v>36.200000000000003</v>
      </c>
      <c r="Y1304" s="48">
        <f t="shared" si="40"/>
        <v>77</v>
      </c>
      <c r="Z1304">
        <v>407</v>
      </c>
      <c r="AA1304">
        <f t="shared" si="41"/>
        <v>0</v>
      </c>
    </row>
    <row r="1305" spans="1:28" x14ac:dyDescent="0.25">
      <c r="A1305">
        <v>407</v>
      </c>
      <c r="B1305">
        <v>0.56999999999999995</v>
      </c>
      <c r="C1305">
        <v>254</v>
      </c>
      <c r="E1305" t="s">
        <v>26</v>
      </c>
      <c r="I1305">
        <v>20.9</v>
      </c>
      <c r="J1305">
        <v>0.56000000000000005</v>
      </c>
      <c r="K1305">
        <v>93.3</v>
      </c>
      <c r="L1305">
        <v>45.2</v>
      </c>
      <c r="M1305">
        <v>68.2</v>
      </c>
      <c r="N1305">
        <v>0.21</v>
      </c>
      <c r="O1305">
        <v>1.19</v>
      </c>
      <c r="P1305">
        <v>7.31</v>
      </c>
      <c r="Q1305">
        <v>61</v>
      </c>
      <c r="R1305" s="3">
        <v>44243</v>
      </c>
      <c r="S1305">
        <v>23</v>
      </c>
      <c r="T1305">
        <v>127</v>
      </c>
      <c r="U1305">
        <v>65</v>
      </c>
      <c r="V1305">
        <v>45</v>
      </c>
      <c r="W1305">
        <v>10</v>
      </c>
      <c r="X1305">
        <v>35</v>
      </c>
      <c r="Y1305" s="48">
        <f t="shared" si="40"/>
        <v>85.666666666666671</v>
      </c>
      <c r="Z1305">
        <v>407</v>
      </c>
      <c r="AA1305">
        <f t="shared" si="41"/>
        <v>1</v>
      </c>
    </row>
    <row r="1306" spans="1:28" x14ac:dyDescent="0.25">
      <c r="A1306">
        <v>407</v>
      </c>
      <c r="B1306">
        <v>0.75</v>
      </c>
      <c r="C1306">
        <v>287</v>
      </c>
      <c r="E1306" t="s">
        <v>26</v>
      </c>
      <c r="I1306">
        <v>25.1</v>
      </c>
      <c r="K1306">
        <v>78.099999999999994</v>
      </c>
      <c r="L1306">
        <v>45.8</v>
      </c>
      <c r="M1306">
        <v>45.8</v>
      </c>
      <c r="N1306">
        <v>0.21</v>
      </c>
      <c r="O1306">
        <v>1.48</v>
      </c>
      <c r="P1306">
        <v>7.44</v>
      </c>
      <c r="Q1306">
        <v>61</v>
      </c>
      <c r="R1306" s="3">
        <v>44244</v>
      </c>
      <c r="S1306">
        <v>24</v>
      </c>
      <c r="T1306">
        <v>173</v>
      </c>
      <c r="U1306">
        <v>82</v>
      </c>
      <c r="V1306">
        <v>101</v>
      </c>
      <c r="W1306">
        <v>10</v>
      </c>
      <c r="X1306">
        <v>36.200000000000003</v>
      </c>
      <c r="Y1306" s="48">
        <f t="shared" si="40"/>
        <v>112.33333333333333</v>
      </c>
      <c r="Z1306">
        <v>407</v>
      </c>
      <c r="AA1306">
        <f t="shared" si="41"/>
        <v>1</v>
      </c>
    </row>
    <row r="1307" spans="1:28" x14ac:dyDescent="0.25">
      <c r="A1307">
        <v>407</v>
      </c>
      <c r="B1307">
        <v>0.8</v>
      </c>
      <c r="C1307">
        <v>300</v>
      </c>
      <c r="E1307" t="s">
        <v>26</v>
      </c>
      <c r="I1307">
        <v>24.4</v>
      </c>
      <c r="K1307">
        <v>87.7</v>
      </c>
      <c r="L1307">
        <v>46.8</v>
      </c>
      <c r="M1307">
        <v>52.5</v>
      </c>
      <c r="N1307">
        <v>0.21</v>
      </c>
      <c r="O1307">
        <v>1.45</v>
      </c>
      <c r="P1307">
        <v>7.42</v>
      </c>
      <c r="Q1307">
        <v>61</v>
      </c>
      <c r="R1307" s="3">
        <v>44245</v>
      </c>
      <c r="S1307">
        <v>22</v>
      </c>
      <c r="T1307">
        <v>161</v>
      </c>
      <c r="U1307">
        <v>71</v>
      </c>
      <c r="V1307">
        <v>89</v>
      </c>
      <c r="W1307">
        <v>11</v>
      </c>
      <c r="X1307">
        <v>36.6</v>
      </c>
      <c r="Y1307" s="48">
        <f t="shared" si="40"/>
        <v>101</v>
      </c>
      <c r="Z1307">
        <v>407</v>
      </c>
      <c r="AA1307">
        <f t="shared" si="41"/>
        <v>1</v>
      </c>
    </row>
    <row r="1308" spans="1:28" x14ac:dyDescent="0.25">
      <c r="A1308">
        <v>407</v>
      </c>
      <c r="B1308">
        <v>1.1599999999999999</v>
      </c>
      <c r="C1308">
        <v>385</v>
      </c>
      <c r="E1308" t="s">
        <v>26</v>
      </c>
      <c r="I1308">
        <v>27.4</v>
      </c>
      <c r="K1308">
        <v>69.099999999999994</v>
      </c>
      <c r="L1308">
        <v>69.3</v>
      </c>
      <c r="M1308">
        <v>44.3</v>
      </c>
      <c r="N1308">
        <v>0.21</v>
      </c>
      <c r="O1308">
        <v>1.51</v>
      </c>
      <c r="P1308">
        <v>7.29</v>
      </c>
      <c r="Q1308">
        <v>61</v>
      </c>
      <c r="R1308" s="3">
        <v>44247</v>
      </c>
      <c r="S1308">
        <v>20</v>
      </c>
      <c r="T1308">
        <v>105</v>
      </c>
      <c r="U1308">
        <v>60</v>
      </c>
      <c r="V1308">
        <v>70</v>
      </c>
      <c r="W1308">
        <v>3</v>
      </c>
      <c r="X1308">
        <v>36.700000000000003</v>
      </c>
      <c r="Y1308" s="48">
        <f t="shared" si="40"/>
        <v>75</v>
      </c>
      <c r="Z1308">
        <v>407</v>
      </c>
      <c r="AA1308">
        <f t="shared" si="41"/>
        <v>1</v>
      </c>
    </row>
    <row r="1309" spans="1:28" x14ac:dyDescent="0.25">
      <c r="A1309">
        <v>407</v>
      </c>
      <c r="B1309">
        <v>0.99</v>
      </c>
      <c r="C1309">
        <v>459</v>
      </c>
      <c r="E1309" t="s">
        <v>26</v>
      </c>
      <c r="I1309">
        <v>31</v>
      </c>
      <c r="K1309">
        <v>65.900000000000006</v>
      </c>
      <c r="L1309">
        <v>59.6</v>
      </c>
      <c r="M1309">
        <v>38.200000000000003</v>
      </c>
      <c r="N1309">
        <v>0.21</v>
      </c>
      <c r="O1309">
        <v>1.66</v>
      </c>
      <c r="P1309">
        <v>7.35</v>
      </c>
      <c r="Q1309">
        <v>61</v>
      </c>
      <c r="R1309" s="3">
        <v>44249</v>
      </c>
      <c r="S1309">
        <v>20</v>
      </c>
      <c r="T1309">
        <v>110</v>
      </c>
      <c r="U1309">
        <v>57</v>
      </c>
      <c r="V1309">
        <v>75</v>
      </c>
      <c r="W1309">
        <v>10</v>
      </c>
      <c r="X1309">
        <v>37.4</v>
      </c>
      <c r="Y1309" s="48">
        <f t="shared" si="40"/>
        <v>74.666666666666671</v>
      </c>
      <c r="Z1309">
        <v>407</v>
      </c>
      <c r="AA1309">
        <f t="shared" si="41"/>
        <v>1</v>
      </c>
    </row>
    <row r="1310" spans="1:28" x14ac:dyDescent="0.25">
      <c r="A1310">
        <v>407</v>
      </c>
      <c r="B1310">
        <v>1.01</v>
      </c>
      <c r="C1310">
        <v>454</v>
      </c>
      <c r="E1310" t="s">
        <v>26</v>
      </c>
      <c r="I1310">
        <v>27.2</v>
      </c>
      <c r="K1310">
        <v>85</v>
      </c>
      <c r="L1310">
        <v>54.3</v>
      </c>
      <c r="M1310">
        <v>50.9</v>
      </c>
      <c r="N1310">
        <v>0.21</v>
      </c>
      <c r="O1310">
        <v>1.38</v>
      </c>
      <c r="P1310">
        <v>7.36</v>
      </c>
      <c r="Q1310">
        <v>61</v>
      </c>
      <c r="R1310" s="3">
        <v>44250</v>
      </c>
      <c r="S1310">
        <v>20</v>
      </c>
      <c r="T1310">
        <v>106</v>
      </c>
      <c r="U1310">
        <v>55</v>
      </c>
      <c r="V1310">
        <v>71</v>
      </c>
      <c r="W1310">
        <v>10</v>
      </c>
      <c r="X1310">
        <v>37.1</v>
      </c>
      <c r="Y1310" s="48">
        <f t="shared" si="40"/>
        <v>72</v>
      </c>
      <c r="Z1310">
        <v>407</v>
      </c>
      <c r="AA1310">
        <f t="shared" si="41"/>
        <v>1</v>
      </c>
    </row>
    <row r="1311" spans="1:28" x14ac:dyDescent="0.25">
      <c r="A1311">
        <v>407</v>
      </c>
      <c r="B1311">
        <v>0.77</v>
      </c>
      <c r="C1311">
        <v>518</v>
      </c>
      <c r="E1311" t="s">
        <v>26</v>
      </c>
      <c r="I1311">
        <v>30.7</v>
      </c>
      <c r="K1311">
        <v>68.5</v>
      </c>
      <c r="L1311">
        <v>56.3</v>
      </c>
      <c r="M1311">
        <v>38.6</v>
      </c>
      <c r="N1311">
        <v>0.21</v>
      </c>
      <c r="O1311">
        <v>1.27</v>
      </c>
      <c r="P1311">
        <v>7.36</v>
      </c>
      <c r="Q1311">
        <v>61</v>
      </c>
      <c r="R1311" s="3">
        <v>44251</v>
      </c>
      <c r="S1311">
        <v>21</v>
      </c>
      <c r="T1311">
        <v>118</v>
      </c>
      <c r="U1311">
        <v>63</v>
      </c>
      <c r="V1311">
        <v>95</v>
      </c>
      <c r="W1311">
        <v>10</v>
      </c>
      <c r="X1311">
        <v>37.1</v>
      </c>
      <c r="Y1311" s="48">
        <f t="shared" si="40"/>
        <v>81.333333333333329</v>
      </c>
      <c r="Z1311">
        <v>407</v>
      </c>
      <c r="AA1311">
        <f t="shared" si="41"/>
        <v>1</v>
      </c>
    </row>
    <row r="1312" spans="1:28" x14ac:dyDescent="0.25">
      <c r="A1312">
        <v>407</v>
      </c>
      <c r="B1312">
        <v>1.1200000000000001</v>
      </c>
      <c r="C1312">
        <v>552</v>
      </c>
      <c r="E1312" t="s">
        <v>26</v>
      </c>
      <c r="I1312">
        <v>26.2</v>
      </c>
      <c r="K1312">
        <v>86.6</v>
      </c>
      <c r="L1312">
        <v>49.7</v>
      </c>
      <c r="M1312">
        <v>55.5</v>
      </c>
      <c r="N1312">
        <v>0.21</v>
      </c>
      <c r="O1312">
        <v>1.2</v>
      </c>
      <c r="P1312">
        <v>7.42</v>
      </c>
      <c r="Q1312">
        <v>61</v>
      </c>
      <c r="R1312" s="3">
        <v>44253</v>
      </c>
      <c r="S1312">
        <v>17</v>
      </c>
      <c r="T1312">
        <v>126</v>
      </c>
      <c r="U1312">
        <v>63</v>
      </c>
      <c r="V1312">
        <v>78</v>
      </c>
      <c r="W1312">
        <v>12</v>
      </c>
      <c r="X1312">
        <v>37.6</v>
      </c>
      <c r="Y1312" s="48">
        <f t="shared" si="40"/>
        <v>84</v>
      </c>
      <c r="Z1312">
        <v>407</v>
      </c>
      <c r="AA1312">
        <f t="shared" si="41"/>
        <v>1</v>
      </c>
    </row>
    <row r="1313" spans="1:27" x14ac:dyDescent="0.25">
      <c r="A1313">
        <v>407</v>
      </c>
      <c r="B1313">
        <v>1.1399999999999999</v>
      </c>
      <c r="C1313">
        <v>481</v>
      </c>
      <c r="E1313" t="s">
        <v>26</v>
      </c>
      <c r="I1313">
        <v>27.9</v>
      </c>
      <c r="K1313">
        <v>92</v>
      </c>
      <c r="L1313">
        <v>45.6</v>
      </c>
      <c r="M1313">
        <v>59.1</v>
      </c>
      <c r="N1313">
        <v>0.21</v>
      </c>
      <c r="O1313">
        <v>1.07</v>
      </c>
      <c r="P1313">
        <v>7.45</v>
      </c>
      <c r="Q1313">
        <v>61</v>
      </c>
      <c r="R1313" s="3">
        <v>44254</v>
      </c>
      <c r="S1313">
        <v>15</v>
      </c>
      <c r="T1313">
        <v>91</v>
      </c>
      <c r="U1313">
        <v>59</v>
      </c>
      <c r="V1313">
        <v>52</v>
      </c>
      <c r="W1313">
        <v>11</v>
      </c>
      <c r="X1313">
        <v>36.1</v>
      </c>
      <c r="Y1313" s="48">
        <f t="shared" si="40"/>
        <v>69.666666666666671</v>
      </c>
      <c r="Z1313">
        <v>407</v>
      </c>
      <c r="AA1313">
        <f t="shared" si="41"/>
        <v>1</v>
      </c>
    </row>
    <row r="1314" spans="1:27" x14ac:dyDescent="0.25">
      <c r="A1314">
        <v>407</v>
      </c>
      <c r="B1314">
        <v>0.75</v>
      </c>
      <c r="C1314">
        <v>542</v>
      </c>
      <c r="E1314" t="s">
        <v>26</v>
      </c>
      <c r="I1314">
        <v>27.1</v>
      </c>
      <c r="J1314">
        <v>0.44</v>
      </c>
      <c r="K1314">
        <v>91.7</v>
      </c>
      <c r="L1314">
        <v>43.3</v>
      </c>
      <c r="M1314">
        <v>58.8</v>
      </c>
      <c r="N1314">
        <v>0.21</v>
      </c>
      <c r="O1314">
        <v>1.06</v>
      </c>
      <c r="P1314">
        <v>7.46</v>
      </c>
      <c r="Q1314">
        <v>61</v>
      </c>
      <c r="R1314" s="3">
        <v>44255</v>
      </c>
      <c r="S1314">
        <v>24</v>
      </c>
      <c r="T1314">
        <v>113</v>
      </c>
      <c r="U1314">
        <v>62</v>
      </c>
      <c r="V1314">
        <v>106</v>
      </c>
      <c r="W1314">
        <v>11</v>
      </c>
      <c r="X1314">
        <v>35</v>
      </c>
      <c r="Y1314" s="48">
        <f t="shared" si="40"/>
        <v>79</v>
      </c>
      <c r="Z1314">
        <v>407</v>
      </c>
      <c r="AA1314">
        <f t="shared" si="41"/>
        <v>1</v>
      </c>
    </row>
    <row r="1315" spans="1:27" x14ac:dyDescent="0.25">
      <c r="A1315">
        <v>407</v>
      </c>
      <c r="B1315">
        <v>1.45</v>
      </c>
      <c r="C1315">
        <v>584</v>
      </c>
      <c r="E1315" t="s">
        <v>26</v>
      </c>
      <c r="I1315">
        <v>31.8</v>
      </c>
      <c r="K1315">
        <v>73</v>
      </c>
      <c r="L1315">
        <v>46.7</v>
      </c>
      <c r="M1315">
        <v>41.7</v>
      </c>
      <c r="N1315">
        <v>0.21</v>
      </c>
      <c r="O1315">
        <v>1</v>
      </c>
      <c r="P1315">
        <v>7.41</v>
      </c>
      <c r="Q1315">
        <v>61</v>
      </c>
      <c r="R1315" s="3">
        <v>44257</v>
      </c>
      <c r="S1315">
        <v>16</v>
      </c>
      <c r="T1315">
        <v>166</v>
      </c>
      <c r="U1315">
        <v>91</v>
      </c>
      <c r="V1315">
        <v>81</v>
      </c>
      <c r="W1315">
        <v>15</v>
      </c>
      <c r="X1315">
        <v>36.5</v>
      </c>
      <c r="Y1315" s="48">
        <f t="shared" si="40"/>
        <v>116</v>
      </c>
      <c r="Z1315">
        <v>407</v>
      </c>
      <c r="AA1315">
        <f t="shared" si="41"/>
        <v>1</v>
      </c>
    </row>
    <row r="1316" spans="1:27" x14ac:dyDescent="0.25">
      <c r="A1316">
        <v>407</v>
      </c>
      <c r="B1316">
        <v>1.46</v>
      </c>
      <c r="C1316">
        <v>547</v>
      </c>
      <c r="E1316" t="s">
        <v>26</v>
      </c>
      <c r="I1316">
        <v>31.6</v>
      </c>
      <c r="J1316">
        <v>0.41</v>
      </c>
      <c r="K1316">
        <v>95.5</v>
      </c>
      <c r="L1316">
        <v>41.7</v>
      </c>
      <c r="M1316">
        <v>73.099999999999994</v>
      </c>
      <c r="N1316">
        <v>0.21</v>
      </c>
      <c r="O1316">
        <v>0.95</v>
      </c>
      <c r="P1316">
        <v>7.46</v>
      </c>
      <c r="Q1316">
        <v>61</v>
      </c>
      <c r="R1316" s="3">
        <v>44258</v>
      </c>
      <c r="S1316">
        <v>20</v>
      </c>
      <c r="T1316">
        <v>150</v>
      </c>
      <c r="U1316">
        <v>81</v>
      </c>
      <c r="V1316">
        <v>87</v>
      </c>
      <c r="W1316">
        <v>15</v>
      </c>
      <c r="X1316">
        <v>36.5</v>
      </c>
      <c r="Y1316" s="48">
        <f t="shared" si="40"/>
        <v>104</v>
      </c>
      <c r="Z1316">
        <v>407</v>
      </c>
      <c r="AA1316">
        <f t="shared" si="41"/>
        <v>1</v>
      </c>
    </row>
    <row r="1317" spans="1:27" x14ac:dyDescent="0.25">
      <c r="A1317">
        <v>407</v>
      </c>
      <c r="B1317">
        <v>2.2999999999999998</v>
      </c>
      <c r="C1317">
        <v>540</v>
      </c>
      <c r="E1317" t="s">
        <v>26</v>
      </c>
      <c r="I1317">
        <v>25.6</v>
      </c>
      <c r="J1317">
        <v>0.39</v>
      </c>
      <c r="K1317">
        <v>84.9</v>
      </c>
      <c r="L1317">
        <v>34.299999999999997</v>
      </c>
      <c r="M1317">
        <v>48.8</v>
      </c>
      <c r="N1317">
        <v>0.21</v>
      </c>
      <c r="O1317">
        <v>0.91</v>
      </c>
      <c r="P1317">
        <v>7.45</v>
      </c>
      <c r="Q1317">
        <v>61</v>
      </c>
      <c r="R1317" s="3">
        <v>44259</v>
      </c>
      <c r="S1317">
        <v>19</v>
      </c>
      <c r="T1317">
        <v>147</v>
      </c>
      <c r="U1317">
        <v>73</v>
      </c>
      <c r="V1317">
        <v>82</v>
      </c>
      <c r="W1317">
        <v>15</v>
      </c>
      <c r="X1317">
        <v>36.5</v>
      </c>
      <c r="Y1317" s="48">
        <f t="shared" si="40"/>
        <v>97.666666666666671</v>
      </c>
      <c r="Z1317">
        <v>407</v>
      </c>
      <c r="AA1317">
        <f t="shared" si="41"/>
        <v>1</v>
      </c>
    </row>
    <row r="1318" spans="1:27" x14ac:dyDescent="0.25">
      <c r="A1318">
        <v>410</v>
      </c>
      <c r="B1318">
        <v>0.78</v>
      </c>
      <c r="C1318">
        <v>173</v>
      </c>
      <c r="D1318">
        <v>485</v>
      </c>
      <c r="E1318" t="s">
        <v>26</v>
      </c>
      <c r="F1318">
        <v>1.66</v>
      </c>
      <c r="G1318">
        <v>1970</v>
      </c>
      <c r="H1318">
        <v>8.6</v>
      </c>
      <c r="I1318">
        <v>21.3</v>
      </c>
      <c r="J1318">
        <v>0.73</v>
      </c>
      <c r="K1318">
        <v>85.6</v>
      </c>
      <c r="L1318">
        <v>33</v>
      </c>
      <c r="M1318">
        <v>50.6</v>
      </c>
      <c r="N1318">
        <v>0.21</v>
      </c>
      <c r="O1318">
        <v>1.24</v>
      </c>
      <c r="P1318">
        <v>7.41</v>
      </c>
      <c r="Q1318">
        <v>58</v>
      </c>
      <c r="R1318" s="3">
        <v>44207</v>
      </c>
      <c r="S1318">
        <v>20</v>
      </c>
      <c r="T1318">
        <v>136</v>
      </c>
      <c r="U1318">
        <v>77</v>
      </c>
      <c r="V1318">
        <v>109</v>
      </c>
      <c r="W1318">
        <v>15</v>
      </c>
      <c r="X1318">
        <v>36</v>
      </c>
      <c r="Y1318" s="48">
        <f t="shared" si="40"/>
        <v>96.666666666666671</v>
      </c>
      <c r="Z1318">
        <v>410</v>
      </c>
      <c r="AA1318">
        <f t="shared" si="41"/>
        <v>0</v>
      </c>
    </row>
    <row r="1319" spans="1:27" x14ac:dyDescent="0.25">
      <c r="A1319">
        <v>410</v>
      </c>
      <c r="B1319">
        <v>0.37</v>
      </c>
      <c r="C1319">
        <v>186</v>
      </c>
      <c r="E1319" t="s">
        <v>26</v>
      </c>
      <c r="F1319">
        <v>2.08</v>
      </c>
      <c r="G1319">
        <v>2069</v>
      </c>
      <c r="I1319">
        <v>22.6</v>
      </c>
      <c r="K1319">
        <v>84.3</v>
      </c>
      <c r="L1319">
        <v>30.6</v>
      </c>
      <c r="M1319">
        <v>50.1</v>
      </c>
      <c r="N1319">
        <v>0.21</v>
      </c>
      <c r="O1319">
        <v>1.07</v>
      </c>
      <c r="P1319">
        <v>7.39</v>
      </c>
      <c r="Q1319">
        <v>58</v>
      </c>
      <c r="R1319" s="3">
        <v>44209</v>
      </c>
      <c r="S1319">
        <v>18</v>
      </c>
      <c r="T1319">
        <v>130</v>
      </c>
      <c r="U1319">
        <v>80</v>
      </c>
      <c r="V1319">
        <v>84</v>
      </c>
      <c r="W1319">
        <v>15</v>
      </c>
      <c r="X1319">
        <v>36</v>
      </c>
      <c r="Y1319" s="48">
        <f t="shared" si="40"/>
        <v>96.666666666666671</v>
      </c>
      <c r="Z1319">
        <v>410</v>
      </c>
      <c r="AA1319">
        <f t="shared" si="41"/>
        <v>1</v>
      </c>
    </row>
    <row r="1320" spans="1:27" x14ac:dyDescent="0.25">
      <c r="A1320">
        <v>420</v>
      </c>
      <c r="B1320">
        <v>1.24</v>
      </c>
      <c r="C1320">
        <v>170</v>
      </c>
      <c r="D1320">
        <v>237</v>
      </c>
      <c r="E1320" t="s">
        <v>26</v>
      </c>
      <c r="F1320">
        <v>6.63</v>
      </c>
      <c r="G1320">
        <v>438</v>
      </c>
      <c r="H1320">
        <v>28.8</v>
      </c>
      <c r="I1320">
        <v>12.8</v>
      </c>
      <c r="J1320">
        <v>0.46</v>
      </c>
      <c r="K1320">
        <v>90.3</v>
      </c>
      <c r="L1320">
        <v>41.6</v>
      </c>
      <c r="M1320">
        <v>64.5</v>
      </c>
      <c r="N1320">
        <v>0.21</v>
      </c>
      <c r="O1320">
        <v>0.97</v>
      </c>
      <c r="P1320">
        <v>7.36</v>
      </c>
      <c r="Q1320">
        <v>90</v>
      </c>
      <c r="R1320" s="3">
        <v>44202</v>
      </c>
      <c r="S1320">
        <v>20</v>
      </c>
      <c r="T1320">
        <v>128</v>
      </c>
      <c r="U1320">
        <v>66</v>
      </c>
      <c r="V1320">
        <v>74</v>
      </c>
      <c r="W1320">
        <v>15</v>
      </c>
      <c r="X1320">
        <v>36</v>
      </c>
      <c r="Y1320" s="48">
        <f t="shared" si="40"/>
        <v>86.666666666666671</v>
      </c>
      <c r="Z1320">
        <v>420</v>
      </c>
      <c r="AA1320">
        <f t="shared" si="41"/>
        <v>0</v>
      </c>
    </row>
    <row r="1321" spans="1:27" x14ac:dyDescent="0.25">
      <c r="A1321">
        <v>423</v>
      </c>
      <c r="B1321">
        <v>0.7</v>
      </c>
      <c r="C1321">
        <v>141</v>
      </c>
      <c r="E1321" t="s">
        <v>26</v>
      </c>
      <c r="I1321">
        <v>10</v>
      </c>
      <c r="J1321">
        <v>0.48</v>
      </c>
      <c r="K1321">
        <v>87.4</v>
      </c>
      <c r="L1321">
        <v>29.3</v>
      </c>
      <c r="M1321">
        <v>47.4</v>
      </c>
      <c r="N1321">
        <v>0.21</v>
      </c>
      <c r="O1321">
        <v>0.72</v>
      </c>
      <c r="P1321">
        <v>7.47</v>
      </c>
      <c r="Q1321">
        <v>95</v>
      </c>
      <c r="R1321" s="3">
        <v>44067</v>
      </c>
      <c r="Y1321" s="48" t="str">
        <f t="shared" si="40"/>
        <v/>
      </c>
      <c r="AA1321">
        <f t="shared" si="41"/>
        <v>1</v>
      </c>
    </row>
    <row r="1322" spans="1:27" x14ac:dyDescent="0.25">
      <c r="A1322">
        <v>423</v>
      </c>
      <c r="B1322">
        <v>0.66</v>
      </c>
      <c r="C1322">
        <v>197</v>
      </c>
      <c r="D1322">
        <v>348</v>
      </c>
      <c r="E1322" t="s">
        <v>26</v>
      </c>
      <c r="G1322">
        <v>3680</v>
      </c>
      <c r="I1322">
        <v>8.6</v>
      </c>
      <c r="J1322">
        <v>0.51</v>
      </c>
      <c r="K1322">
        <v>87.9</v>
      </c>
      <c r="L1322">
        <v>37.1</v>
      </c>
      <c r="M1322">
        <v>51.5</v>
      </c>
      <c r="N1322">
        <v>0.21</v>
      </c>
      <c r="O1322">
        <v>0.72</v>
      </c>
      <c r="P1322">
        <v>7.48</v>
      </c>
      <c r="Q1322">
        <v>95</v>
      </c>
      <c r="R1322" s="3">
        <v>44068</v>
      </c>
      <c r="Y1322" s="48" t="str">
        <f t="shared" si="40"/>
        <v/>
      </c>
      <c r="AA1322">
        <f t="shared" si="41"/>
        <v>1</v>
      </c>
    </row>
    <row r="1323" spans="1:27" x14ac:dyDescent="0.25">
      <c r="A1323">
        <v>423</v>
      </c>
      <c r="B1323">
        <v>0.45</v>
      </c>
      <c r="C1323">
        <v>243</v>
      </c>
      <c r="E1323" t="s">
        <v>26</v>
      </c>
      <c r="I1323">
        <v>31.2</v>
      </c>
      <c r="J1323">
        <v>0.41</v>
      </c>
      <c r="K1323">
        <v>82.6</v>
      </c>
      <c r="L1323">
        <v>40.4</v>
      </c>
      <c r="M1323">
        <v>44</v>
      </c>
      <c r="N1323">
        <v>1</v>
      </c>
      <c r="O1323">
        <v>1.46</v>
      </c>
      <c r="P1323">
        <v>7.48</v>
      </c>
      <c r="Q1323">
        <v>95</v>
      </c>
      <c r="R1323" s="3">
        <v>44069</v>
      </c>
      <c r="Y1323" s="48" t="str">
        <f t="shared" si="40"/>
        <v/>
      </c>
      <c r="AA1323">
        <f t="shared" si="41"/>
        <v>1</v>
      </c>
    </row>
    <row r="1324" spans="1:27" x14ac:dyDescent="0.25">
      <c r="A1324">
        <v>423</v>
      </c>
      <c r="B1324">
        <v>0.67</v>
      </c>
      <c r="C1324">
        <v>286</v>
      </c>
      <c r="E1324" t="s">
        <v>26</v>
      </c>
      <c r="I1324">
        <v>36.299999999999997</v>
      </c>
      <c r="K1324">
        <v>87</v>
      </c>
      <c r="L1324">
        <v>63.8</v>
      </c>
      <c r="M1324">
        <v>57.2</v>
      </c>
      <c r="N1324">
        <v>0.21</v>
      </c>
      <c r="O1324">
        <v>0.97</v>
      </c>
      <c r="P1324">
        <v>7.35</v>
      </c>
      <c r="Q1324">
        <v>95</v>
      </c>
      <c r="R1324" s="3">
        <v>44071</v>
      </c>
      <c r="Y1324" s="48" t="str">
        <f t="shared" si="40"/>
        <v/>
      </c>
      <c r="AA1324">
        <f t="shared" si="41"/>
        <v>1</v>
      </c>
    </row>
    <row r="1325" spans="1:27" x14ac:dyDescent="0.25">
      <c r="A1325">
        <v>423</v>
      </c>
      <c r="B1325">
        <v>0.56999999999999995</v>
      </c>
      <c r="C1325">
        <v>265</v>
      </c>
      <c r="E1325" t="s">
        <v>26</v>
      </c>
      <c r="I1325">
        <v>29.1</v>
      </c>
      <c r="K1325">
        <v>58.2</v>
      </c>
      <c r="L1325">
        <v>59.1</v>
      </c>
      <c r="M1325">
        <v>30.4</v>
      </c>
      <c r="N1325">
        <v>0.35</v>
      </c>
      <c r="O1325">
        <v>0.76</v>
      </c>
      <c r="P1325">
        <v>7.42</v>
      </c>
      <c r="Q1325">
        <v>95</v>
      </c>
      <c r="R1325" s="3">
        <v>44072</v>
      </c>
      <c r="Y1325" s="48" t="str">
        <f t="shared" si="40"/>
        <v/>
      </c>
      <c r="AA1325">
        <f t="shared" si="41"/>
        <v>1</v>
      </c>
    </row>
    <row r="1326" spans="1:27" x14ac:dyDescent="0.25">
      <c r="A1326">
        <v>423</v>
      </c>
      <c r="B1326">
        <v>0.76</v>
      </c>
      <c r="C1326">
        <v>258</v>
      </c>
      <c r="D1326">
        <v>248</v>
      </c>
      <c r="E1326" t="s">
        <v>26</v>
      </c>
      <c r="F1326">
        <v>7.09</v>
      </c>
      <c r="G1326">
        <v>2867</v>
      </c>
      <c r="I1326">
        <v>24.9</v>
      </c>
      <c r="K1326">
        <v>91.9</v>
      </c>
      <c r="L1326">
        <v>48.9</v>
      </c>
      <c r="M1326">
        <v>60.1</v>
      </c>
      <c r="N1326">
        <v>0.21</v>
      </c>
      <c r="O1326">
        <v>0.72</v>
      </c>
      <c r="P1326">
        <v>7.45</v>
      </c>
      <c r="Q1326">
        <v>95</v>
      </c>
      <c r="R1326" s="3">
        <v>44074</v>
      </c>
      <c r="Y1326" s="48" t="str">
        <f t="shared" si="40"/>
        <v/>
      </c>
      <c r="AA1326">
        <f t="shared" si="41"/>
        <v>1</v>
      </c>
    </row>
    <row r="1327" spans="1:27" x14ac:dyDescent="0.25">
      <c r="A1327">
        <v>423</v>
      </c>
      <c r="B1327">
        <v>0.62</v>
      </c>
      <c r="C1327">
        <v>269</v>
      </c>
      <c r="E1327" t="s">
        <v>26</v>
      </c>
      <c r="G1327">
        <v>3042</v>
      </c>
      <c r="I1327">
        <v>26.6</v>
      </c>
      <c r="K1327">
        <v>85.8</v>
      </c>
      <c r="L1327">
        <v>28.8</v>
      </c>
      <c r="M1327">
        <v>47.4</v>
      </c>
      <c r="N1327">
        <v>0.21</v>
      </c>
      <c r="O1327">
        <v>0.75</v>
      </c>
      <c r="P1327">
        <v>7.55</v>
      </c>
      <c r="Q1327">
        <v>95</v>
      </c>
      <c r="R1327" s="3">
        <v>44075</v>
      </c>
      <c r="Y1327" s="48" t="str">
        <f t="shared" si="40"/>
        <v/>
      </c>
      <c r="AA1327">
        <f t="shared" si="41"/>
        <v>1</v>
      </c>
    </row>
    <row r="1328" spans="1:27" x14ac:dyDescent="0.25">
      <c r="A1328">
        <v>423</v>
      </c>
      <c r="B1328">
        <v>1.43</v>
      </c>
      <c r="C1328">
        <v>278</v>
      </c>
      <c r="D1328">
        <v>361</v>
      </c>
      <c r="E1328" t="s">
        <v>26</v>
      </c>
      <c r="F1328">
        <v>3.36</v>
      </c>
      <c r="G1328">
        <v>2000</v>
      </c>
      <c r="H1328">
        <v>207.5</v>
      </c>
      <c r="I1328">
        <v>37.200000000000003</v>
      </c>
      <c r="J1328">
        <v>0.44</v>
      </c>
      <c r="K1328">
        <v>84.4</v>
      </c>
      <c r="L1328">
        <v>31.7</v>
      </c>
      <c r="M1328">
        <v>47.4</v>
      </c>
      <c r="N1328">
        <v>0.55000000000000004</v>
      </c>
      <c r="O1328">
        <v>0.78</v>
      </c>
      <c r="P1328">
        <v>7.49</v>
      </c>
      <c r="Q1328">
        <v>95</v>
      </c>
      <c r="R1328" s="3">
        <v>44077</v>
      </c>
      <c r="Y1328" s="48" t="str">
        <f t="shared" si="40"/>
        <v/>
      </c>
      <c r="AA1328">
        <f t="shared" si="41"/>
        <v>1</v>
      </c>
    </row>
    <row r="1329" spans="1:27" x14ac:dyDescent="0.25">
      <c r="A1329">
        <v>423</v>
      </c>
      <c r="B1329">
        <v>1.0900000000000001</v>
      </c>
      <c r="C1329">
        <v>329</v>
      </c>
      <c r="E1329" t="s">
        <v>26</v>
      </c>
      <c r="I1329">
        <v>36.200000000000003</v>
      </c>
      <c r="J1329">
        <v>0.47</v>
      </c>
      <c r="K1329">
        <v>72</v>
      </c>
      <c r="L1329">
        <v>59.3</v>
      </c>
      <c r="M1329">
        <v>38.1</v>
      </c>
      <c r="N1329">
        <v>0.35</v>
      </c>
      <c r="O1329">
        <v>0.79</v>
      </c>
      <c r="P1329">
        <v>7.35</v>
      </c>
      <c r="Q1329">
        <v>95</v>
      </c>
      <c r="R1329" s="3">
        <v>44079</v>
      </c>
      <c r="Y1329" s="48" t="str">
        <f t="shared" si="40"/>
        <v/>
      </c>
      <c r="AA1329">
        <f t="shared" si="41"/>
        <v>1</v>
      </c>
    </row>
    <row r="1330" spans="1:27" x14ac:dyDescent="0.25">
      <c r="A1330">
        <v>423</v>
      </c>
      <c r="B1330">
        <v>0.89</v>
      </c>
      <c r="C1330">
        <v>349</v>
      </c>
      <c r="E1330" t="s">
        <v>26</v>
      </c>
      <c r="I1330">
        <v>34.1</v>
      </c>
      <c r="J1330">
        <v>0.48</v>
      </c>
      <c r="K1330">
        <v>69.099999999999994</v>
      </c>
      <c r="L1330">
        <v>55.4</v>
      </c>
      <c r="M1330">
        <v>36.299999999999997</v>
      </c>
      <c r="N1330">
        <v>0.35</v>
      </c>
      <c r="O1330">
        <v>0.73</v>
      </c>
      <c r="P1330">
        <v>7.4</v>
      </c>
      <c r="Q1330">
        <v>95</v>
      </c>
      <c r="R1330" s="3">
        <v>44081</v>
      </c>
      <c r="Y1330" s="48" t="str">
        <f t="shared" si="40"/>
        <v/>
      </c>
      <c r="AA1330">
        <f t="shared" si="41"/>
        <v>1</v>
      </c>
    </row>
    <row r="1331" spans="1:27" x14ac:dyDescent="0.25">
      <c r="A1331">
        <v>423</v>
      </c>
      <c r="B1331">
        <v>0.83</v>
      </c>
      <c r="C1331">
        <v>319</v>
      </c>
      <c r="D1331">
        <v>203</v>
      </c>
      <c r="E1331" t="s">
        <v>26</v>
      </c>
      <c r="F1331">
        <v>2.12</v>
      </c>
      <c r="G1331">
        <v>2132</v>
      </c>
      <c r="H1331">
        <v>72.8</v>
      </c>
      <c r="I1331">
        <v>28.1</v>
      </c>
      <c r="J1331">
        <v>0.36</v>
      </c>
      <c r="K1331">
        <v>61.3</v>
      </c>
      <c r="L1331">
        <v>54.7</v>
      </c>
      <c r="M1331">
        <v>31.9</v>
      </c>
      <c r="N1331">
        <v>0.21</v>
      </c>
      <c r="O1331">
        <v>0.66</v>
      </c>
      <c r="P1331">
        <v>7.43</v>
      </c>
      <c r="Q1331">
        <v>95</v>
      </c>
      <c r="R1331" s="3">
        <v>44083</v>
      </c>
      <c r="Y1331" s="48" t="str">
        <f t="shared" si="40"/>
        <v/>
      </c>
      <c r="AA1331">
        <f t="shared" si="41"/>
        <v>1</v>
      </c>
    </row>
    <row r="1332" spans="1:27" x14ac:dyDescent="0.25">
      <c r="A1332">
        <v>423</v>
      </c>
      <c r="B1332">
        <v>1.28</v>
      </c>
      <c r="C1332">
        <v>283</v>
      </c>
      <c r="E1332" t="s">
        <v>26</v>
      </c>
      <c r="I1332">
        <v>34.6</v>
      </c>
      <c r="K1332">
        <v>66.900000000000006</v>
      </c>
      <c r="L1332">
        <v>64.3</v>
      </c>
      <c r="M1332">
        <v>38.200000000000003</v>
      </c>
      <c r="N1332">
        <v>0.4</v>
      </c>
      <c r="O1332">
        <v>0.69</v>
      </c>
      <c r="P1332">
        <v>7.34</v>
      </c>
      <c r="Q1332">
        <v>95</v>
      </c>
      <c r="R1332" s="3">
        <v>44085</v>
      </c>
      <c r="Y1332" s="48" t="str">
        <f t="shared" si="40"/>
        <v/>
      </c>
      <c r="AA1332">
        <f t="shared" si="41"/>
        <v>1</v>
      </c>
    </row>
    <row r="1333" spans="1:27" x14ac:dyDescent="0.25">
      <c r="A1333">
        <v>423</v>
      </c>
      <c r="B1333">
        <v>1.41</v>
      </c>
      <c r="C1333">
        <v>264</v>
      </c>
      <c r="E1333" t="s">
        <v>26</v>
      </c>
      <c r="I1333">
        <v>25.6</v>
      </c>
      <c r="K1333">
        <v>72.599999999999994</v>
      </c>
      <c r="L1333">
        <v>63.5</v>
      </c>
      <c r="M1333">
        <v>40.799999999999997</v>
      </c>
      <c r="N1333">
        <v>0.35</v>
      </c>
      <c r="O1333">
        <v>0.69</v>
      </c>
      <c r="P1333">
        <v>7.39</v>
      </c>
      <c r="Q1333">
        <v>95</v>
      </c>
      <c r="R1333" s="3">
        <v>44086</v>
      </c>
      <c r="Y1333" s="48" t="str">
        <f t="shared" si="40"/>
        <v/>
      </c>
      <c r="AA1333">
        <f t="shared" si="41"/>
        <v>1</v>
      </c>
    </row>
    <row r="1334" spans="1:27" x14ac:dyDescent="0.25">
      <c r="A1334">
        <v>423</v>
      </c>
      <c r="B1334">
        <v>1.23</v>
      </c>
      <c r="C1334">
        <v>276</v>
      </c>
      <c r="D1334">
        <v>185</v>
      </c>
      <c r="E1334" t="s">
        <v>26</v>
      </c>
      <c r="F1334">
        <v>2.0699999999999998</v>
      </c>
      <c r="G1334">
        <v>3650</v>
      </c>
      <c r="H1334">
        <v>35.200000000000003</v>
      </c>
      <c r="I1334">
        <v>32</v>
      </c>
      <c r="J1334">
        <v>0.38</v>
      </c>
      <c r="K1334">
        <v>72.599999999999994</v>
      </c>
      <c r="L1334">
        <v>70.7</v>
      </c>
      <c r="M1334">
        <v>42.1</v>
      </c>
      <c r="N1334">
        <v>0.21</v>
      </c>
      <c r="O1334">
        <v>0.72</v>
      </c>
      <c r="P1334">
        <v>7.33</v>
      </c>
      <c r="Q1334">
        <v>95</v>
      </c>
      <c r="R1334" s="3">
        <v>44087</v>
      </c>
      <c r="Y1334" s="48" t="str">
        <f t="shared" si="40"/>
        <v/>
      </c>
      <c r="AA1334">
        <f t="shared" si="41"/>
        <v>1</v>
      </c>
    </row>
    <row r="1335" spans="1:27" x14ac:dyDescent="0.25">
      <c r="A1335">
        <v>423</v>
      </c>
      <c r="B1335">
        <v>1.1499999999999999</v>
      </c>
      <c r="C1335">
        <v>289</v>
      </c>
      <c r="E1335" t="s">
        <v>26</v>
      </c>
      <c r="I1335">
        <v>33.1</v>
      </c>
      <c r="J1335">
        <v>0.25</v>
      </c>
      <c r="K1335">
        <v>63.3</v>
      </c>
      <c r="L1335">
        <v>66.7</v>
      </c>
      <c r="M1335">
        <v>38.299999999999997</v>
      </c>
      <c r="N1335">
        <v>0.4</v>
      </c>
      <c r="O1335">
        <v>0.57999999999999996</v>
      </c>
      <c r="P1335">
        <v>7.37</v>
      </c>
      <c r="Q1335">
        <v>95</v>
      </c>
      <c r="R1335" s="3">
        <v>44089</v>
      </c>
      <c r="Y1335" s="48" t="str">
        <f t="shared" si="40"/>
        <v/>
      </c>
      <c r="AA1335">
        <f t="shared" si="41"/>
        <v>1</v>
      </c>
    </row>
    <row r="1336" spans="1:27" x14ac:dyDescent="0.25">
      <c r="A1336">
        <v>423</v>
      </c>
      <c r="B1336">
        <v>1.0900000000000001</v>
      </c>
      <c r="C1336">
        <v>287</v>
      </c>
      <c r="E1336" t="s">
        <v>26</v>
      </c>
      <c r="I1336">
        <v>29.3</v>
      </c>
      <c r="K1336">
        <v>89</v>
      </c>
      <c r="L1336">
        <v>65.099999999999994</v>
      </c>
      <c r="M1336">
        <v>61.7</v>
      </c>
      <c r="N1336">
        <v>0.21</v>
      </c>
      <c r="O1336">
        <v>0.59</v>
      </c>
      <c r="P1336">
        <v>7.37</v>
      </c>
      <c r="Q1336">
        <v>95</v>
      </c>
      <c r="R1336" s="3">
        <v>44090</v>
      </c>
      <c r="Y1336" s="48" t="str">
        <f t="shared" si="40"/>
        <v/>
      </c>
      <c r="AA1336">
        <f t="shared" si="41"/>
        <v>1</v>
      </c>
    </row>
    <row r="1337" spans="1:27" x14ac:dyDescent="0.25">
      <c r="A1337">
        <v>423</v>
      </c>
      <c r="B1337">
        <v>1.1399999999999999</v>
      </c>
      <c r="C1337">
        <v>356</v>
      </c>
      <c r="E1337" t="s">
        <v>26</v>
      </c>
      <c r="H1337">
        <v>23.9</v>
      </c>
      <c r="I1337">
        <v>27.9</v>
      </c>
      <c r="J1337">
        <v>0.21</v>
      </c>
      <c r="K1337">
        <v>94.6</v>
      </c>
      <c r="L1337">
        <v>52.9</v>
      </c>
      <c r="M1337">
        <v>72</v>
      </c>
      <c r="N1337">
        <v>0.5</v>
      </c>
      <c r="P1337">
        <v>7.43</v>
      </c>
      <c r="Q1337">
        <v>95</v>
      </c>
      <c r="R1337" s="3">
        <v>44091</v>
      </c>
      <c r="Y1337" s="48" t="str">
        <f t="shared" si="40"/>
        <v/>
      </c>
      <c r="AA1337">
        <f t="shared" si="41"/>
        <v>1</v>
      </c>
    </row>
    <row r="1338" spans="1:27" x14ac:dyDescent="0.25">
      <c r="A1338">
        <v>423</v>
      </c>
      <c r="B1338">
        <v>1.95</v>
      </c>
      <c r="C1338">
        <v>366</v>
      </c>
      <c r="E1338" t="s">
        <v>26</v>
      </c>
      <c r="I1338">
        <v>28</v>
      </c>
      <c r="K1338">
        <v>63.2</v>
      </c>
      <c r="L1338">
        <v>54.7</v>
      </c>
      <c r="M1338">
        <v>35.799999999999997</v>
      </c>
      <c r="N1338">
        <v>0.21</v>
      </c>
      <c r="O1338">
        <v>0.53</v>
      </c>
      <c r="P1338">
        <v>7.42</v>
      </c>
      <c r="Q1338">
        <v>95</v>
      </c>
      <c r="R1338" s="3">
        <v>44092</v>
      </c>
      <c r="Y1338" s="48" t="str">
        <f t="shared" si="40"/>
        <v/>
      </c>
      <c r="AA1338">
        <f t="shared" si="41"/>
        <v>1</v>
      </c>
    </row>
    <row r="1339" spans="1:27" x14ac:dyDescent="0.25">
      <c r="A1339">
        <v>423</v>
      </c>
      <c r="B1339">
        <v>1.77</v>
      </c>
      <c r="C1339">
        <v>380</v>
      </c>
      <c r="E1339" t="s">
        <v>26</v>
      </c>
      <c r="I1339">
        <v>28.4</v>
      </c>
      <c r="K1339">
        <v>93.5</v>
      </c>
      <c r="L1339">
        <v>40.6</v>
      </c>
      <c r="M1339">
        <v>61.4</v>
      </c>
      <c r="N1339">
        <v>0.5</v>
      </c>
      <c r="O1339">
        <v>0.54</v>
      </c>
      <c r="P1339">
        <v>7.48</v>
      </c>
      <c r="Q1339">
        <v>95</v>
      </c>
      <c r="R1339" s="3">
        <v>44093</v>
      </c>
      <c r="Y1339" s="48" t="str">
        <f t="shared" si="40"/>
        <v/>
      </c>
      <c r="AA1339">
        <f t="shared" si="41"/>
        <v>1</v>
      </c>
    </row>
    <row r="1340" spans="1:27" x14ac:dyDescent="0.25">
      <c r="A1340">
        <v>423</v>
      </c>
      <c r="B1340">
        <v>1.73</v>
      </c>
      <c r="C1340">
        <v>371</v>
      </c>
      <c r="D1340">
        <v>195</v>
      </c>
      <c r="E1340" t="s">
        <v>26</v>
      </c>
      <c r="F1340">
        <v>1.64</v>
      </c>
      <c r="G1340">
        <v>1907</v>
      </c>
      <c r="H1340">
        <v>51.9</v>
      </c>
      <c r="I1340">
        <v>44.5</v>
      </c>
      <c r="J1340">
        <v>0.24</v>
      </c>
      <c r="K1340">
        <v>52.8</v>
      </c>
      <c r="L1340">
        <v>51.7</v>
      </c>
      <c r="M1340">
        <v>28.7</v>
      </c>
      <c r="N1340">
        <v>0.21</v>
      </c>
      <c r="O1340">
        <v>0.6</v>
      </c>
      <c r="P1340">
        <v>7.4</v>
      </c>
      <c r="Q1340">
        <v>95</v>
      </c>
      <c r="R1340" s="3">
        <v>44094</v>
      </c>
      <c r="Y1340" s="48" t="str">
        <f t="shared" si="40"/>
        <v/>
      </c>
      <c r="AA1340">
        <f t="shared" si="41"/>
        <v>1</v>
      </c>
    </row>
    <row r="1341" spans="1:27" x14ac:dyDescent="0.25">
      <c r="A1341">
        <v>423</v>
      </c>
      <c r="B1341">
        <v>1.17</v>
      </c>
      <c r="C1341">
        <v>347</v>
      </c>
      <c r="E1341" t="s">
        <v>26</v>
      </c>
      <c r="I1341">
        <v>50.2</v>
      </c>
      <c r="J1341">
        <v>0.28000000000000003</v>
      </c>
      <c r="K1341">
        <v>92.7</v>
      </c>
      <c r="L1341">
        <v>38.5</v>
      </c>
      <c r="M1341">
        <v>59.8</v>
      </c>
      <c r="N1341">
        <v>0.4</v>
      </c>
      <c r="O1341">
        <v>0.56999999999999995</v>
      </c>
      <c r="P1341">
        <v>7.49</v>
      </c>
      <c r="Q1341">
        <v>95</v>
      </c>
      <c r="R1341" s="3">
        <v>44095</v>
      </c>
      <c r="Y1341" s="48" t="str">
        <f t="shared" si="40"/>
        <v/>
      </c>
      <c r="AA1341">
        <f t="shared" si="41"/>
        <v>1</v>
      </c>
    </row>
    <row r="1342" spans="1:27" x14ac:dyDescent="0.25">
      <c r="A1342">
        <v>425</v>
      </c>
      <c r="B1342">
        <v>0.53</v>
      </c>
      <c r="C1342">
        <v>324</v>
      </c>
      <c r="D1342">
        <v>441</v>
      </c>
      <c r="E1342" t="s">
        <v>26</v>
      </c>
      <c r="F1342">
        <v>3.46</v>
      </c>
      <c r="G1342">
        <v>1826</v>
      </c>
      <c r="H1342">
        <v>42.8</v>
      </c>
      <c r="I1342">
        <v>25.7</v>
      </c>
      <c r="J1342">
        <v>1.72</v>
      </c>
      <c r="K1342">
        <v>86</v>
      </c>
      <c r="L1342">
        <v>31.1</v>
      </c>
      <c r="M1342">
        <v>51.8</v>
      </c>
      <c r="N1342">
        <v>0.21</v>
      </c>
      <c r="O1342">
        <v>1.35</v>
      </c>
      <c r="P1342">
        <v>7.4</v>
      </c>
      <c r="Q1342">
        <v>91</v>
      </c>
      <c r="R1342" s="3">
        <v>44341</v>
      </c>
      <c r="S1342">
        <v>20</v>
      </c>
      <c r="T1342">
        <v>147</v>
      </c>
      <c r="U1342">
        <v>78</v>
      </c>
      <c r="V1342">
        <v>94</v>
      </c>
      <c r="W1342">
        <v>0</v>
      </c>
      <c r="X1342">
        <v>37.9</v>
      </c>
      <c r="Y1342" s="48">
        <f t="shared" si="40"/>
        <v>101</v>
      </c>
      <c r="Z1342">
        <v>425</v>
      </c>
      <c r="AA1342">
        <f t="shared" si="41"/>
        <v>0</v>
      </c>
    </row>
    <row r="1343" spans="1:27" x14ac:dyDescent="0.25">
      <c r="A1343">
        <v>429</v>
      </c>
      <c r="B1343">
        <v>0.9</v>
      </c>
      <c r="C1343">
        <v>260</v>
      </c>
      <c r="D1343">
        <v>382</v>
      </c>
      <c r="E1343" t="s">
        <v>26</v>
      </c>
      <c r="F1343">
        <v>3.55</v>
      </c>
      <c r="G1343">
        <v>1012</v>
      </c>
      <c r="H1343">
        <v>54.9</v>
      </c>
      <c r="I1343">
        <v>37.4</v>
      </c>
      <c r="J1343">
        <v>0.45</v>
      </c>
      <c r="K1343">
        <v>75.2</v>
      </c>
      <c r="L1343">
        <v>36.6</v>
      </c>
      <c r="M1343">
        <v>42.9</v>
      </c>
      <c r="N1343">
        <v>0.21</v>
      </c>
      <c r="O1343">
        <v>1.39</v>
      </c>
      <c r="P1343">
        <v>7.35</v>
      </c>
      <c r="Q1343">
        <v>93</v>
      </c>
      <c r="R1343" s="3">
        <v>44325</v>
      </c>
      <c r="S1343">
        <v>24</v>
      </c>
      <c r="T1343">
        <v>123</v>
      </c>
      <c r="U1343">
        <v>88</v>
      </c>
      <c r="V1343">
        <v>60</v>
      </c>
      <c r="W1343">
        <v>15</v>
      </c>
      <c r="X1343">
        <v>36</v>
      </c>
      <c r="Y1343" s="48">
        <f t="shared" si="40"/>
        <v>99.666666666666671</v>
      </c>
      <c r="Z1343">
        <v>429</v>
      </c>
      <c r="AA1343">
        <f t="shared" si="41"/>
        <v>0</v>
      </c>
    </row>
    <row r="1344" spans="1:27" x14ac:dyDescent="0.25">
      <c r="A1344">
        <v>429</v>
      </c>
      <c r="B1344">
        <v>0.41</v>
      </c>
      <c r="C1344">
        <v>259</v>
      </c>
      <c r="E1344" t="s">
        <v>26</v>
      </c>
      <c r="F1344">
        <v>2.79</v>
      </c>
      <c r="G1344">
        <v>1117</v>
      </c>
      <c r="H1344">
        <v>64.3</v>
      </c>
      <c r="I1344">
        <v>41.3</v>
      </c>
      <c r="J1344">
        <v>0.54</v>
      </c>
      <c r="K1344">
        <v>84.4</v>
      </c>
      <c r="L1344">
        <v>45.5</v>
      </c>
      <c r="M1344">
        <v>57.1</v>
      </c>
      <c r="N1344">
        <v>0.21</v>
      </c>
      <c r="O1344">
        <v>1.47</v>
      </c>
      <c r="P1344">
        <v>7.28</v>
      </c>
      <c r="Q1344">
        <v>93</v>
      </c>
      <c r="R1344" s="3">
        <v>44326</v>
      </c>
      <c r="S1344">
        <v>28</v>
      </c>
      <c r="T1344">
        <v>120</v>
      </c>
      <c r="U1344">
        <v>74</v>
      </c>
      <c r="V1344">
        <v>90</v>
      </c>
      <c r="W1344">
        <v>15</v>
      </c>
      <c r="X1344">
        <v>36.200000000000003</v>
      </c>
      <c r="Y1344" s="48">
        <f t="shared" si="40"/>
        <v>89.333333333333329</v>
      </c>
      <c r="Z1344">
        <v>429</v>
      </c>
      <c r="AA1344">
        <f t="shared" si="41"/>
        <v>1</v>
      </c>
    </row>
    <row r="1345" spans="1:27" x14ac:dyDescent="0.25">
      <c r="A1345">
        <v>430</v>
      </c>
      <c r="B1345">
        <v>1.31</v>
      </c>
      <c r="C1345">
        <v>176</v>
      </c>
      <c r="D1345">
        <v>282</v>
      </c>
      <c r="E1345" t="s">
        <v>26</v>
      </c>
      <c r="F1345">
        <v>1.03</v>
      </c>
      <c r="G1345">
        <v>703</v>
      </c>
      <c r="H1345">
        <v>60.1</v>
      </c>
      <c r="I1345">
        <v>32.799999999999997</v>
      </c>
      <c r="J1345">
        <v>0.73</v>
      </c>
      <c r="K1345">
        <v>90.7</v>
      </c>
      <c r="L1345">
        <v>33.299999999999997</v>
      </c>
      <c r="M1345">
        <v>57.1</v>
      </c>
      <c r="N1345">
        <v>0.21</v>
      </c>
      <c r="O1345">
        <v>1.81</v>
      </c>
      <c r="P1345">
        <v>7.44</v>
      </c>
      <c r="Q1345">
        <v>99</v>
      </c>
      <c r="R1345" s="3">
        <v>44309</v>
      </c>
      <c r="S1345">
        <v>26</v>
      </c>
      <c r="T1345">
        <v>134</v>
      </c>
      <c r="U1345">
        <v>76</v>
      </c>
      <c r="V1345">
        <v>93</v>
      </c>
      <c r="W1345">
        <v>15</v>
      </c>
      <c r="X1345">
        <v>38.6</v>
      </c>
      <c r="Y1345" s="48">
        <f t="shared" si="40"/>
        <v>95.333333333333329</v>
      </c>
      <c r="Z1345">
        <v>430</v>
      </c>
      <c r="AA1345">
        <f t="shared" si="41"/>
        <v>0</v>
      </c>
    </row>
    <row r="1346" spans="1:27" x14ac:dyDescent="0.25">
      <c r="A1346">
        <v>430</v>
      </c>
      <c r="B1346">
        <v>1.28</v>
      </c>
      <c r="C1346">
        <v>167</v>
      </c>
      <c r="D1346">
        <v>266</v>
      </c>
      <c r="E1346" t="s">
        <v>26</v>
      </c>
      <c r="F1346">
        <v>0.99</v>
      </c>
      <c r="G1346">
        <v>754</v>
      </c>
      <c r="H1346">
        <v>66.099999999999994</v>
      </c>
      <c r="I1346">
        <v>37.700000000000003</v>
      </c>
      <c r="K1346">
        <v>96.9</v>
      </c>
      <c r="L1346">
        <v>35.299999999999997</v>
      </c>
      <c r="M1346">
        <v>81.2</v>
      </c>
      <c r="N1346">
        <v>0.21</v>
      </c>
      <c r="O1346">
        <v>1.9</v>
      </c>
      <c r="P1346">
        <v>7.39</v>
      </c>
      <c r="Q1346">
        <v>99</v>
      </c>
      <c r="R1346" s="3">
        <v>44310</v>
      </c>
      <c r="S1346">
        <v>16</v>
      </c>
      <c r="T1346">
        <v>134</v>
      </c>
      <c r="U1346">
        <v>75</v>
      </c>
      <c r="V1346">
        <v>69</v>
      </c>
      <c r="W1346">
        <v>15</v>
      </c>
      <c r="X1346">
        <v>36</v>
      </c>
      <c r="Y1346" s="48">
        <f t="shared" ref="Y1346:Y1409" si="42">IF(OR(T1346="",U1346=""),"",(T1346+(2*U1346))/3)</f>
        <v>94.666666666666671</v>
      </c>
      <c r="Z1346">
        <v>430</v>
      </c>
      <c r="AA1346">
        <f t="shared" ref="AA1346:AA1409" si="43">IF(A1346="",0,IF(COUNTIF(B1346:Y1346,"")&gt;0,1,0))</f>
        <v>1</v>
      </c>
    </row>
    <row r="1347" spans="1:27" x14ac:dyDescent="0.25">
      <c r="A1347">
        <v>431</v>
      </c>
      <c r="B1347">
        <v>0.77</v>
      </c>
      <c r="C1347">
        <v>77</v>
      </c>
      <c r="E1347" t="s">
        <v>26</v>
      </c>
      <c r="I1347">
        <v>32.1</v>
      </c>
      <c r="K1347">
        <v>98</v>
      </c>
      <c r="L1347">
        <v>28.5</v>
      </c>
      <c r="M1347">
        <v>100.9</v>
      </c>
      <c r="N1347">
        <v>0.21</v>
      </c>
      <c r="O1347">
        <v>1.62</v>
      </c>
      <c r="P1347">
        <v>7.46</v>
      </c>
      <c r="Q1347">
        <v>87</v>
      </c>
      <c r="R1347" s="3">
        <v>44204</v>
      </c>
      <c r="S1347">
        <v>20</v>
      </c>
      <c r="T1347">
        <v>143</v>
      </c>
      <c r="U1347">
        <v>80</v>
      </c>
      <c r="V1347">
        <v>79</v>
      </c>
      <c r="W1347">
        <v>15</v>
      </c>
      <c r="X1347">
        <v>36</v>
      </c>
      <c r="Y1347" s="48">
        <f t="shared" si="42"/>
        <v>101</v>
      </c>
      <c r="Z1347">
        <v>431</v>
      </c>
      <c r="AA1347">
        <f t="shared" si="43"/>
        <v>1</v>
      </c>
    </row>
    <row r="1348" spans="1:27" x14ac:dyDescent="0.25">
      <c r="A1348">
        <v>432</v>
      </c>
      <c r="B1348">
        <v>0.56999999999999995</v>
      </c>
      <c r="C1348">
        <v>337</v>
      </c>
      <c r="D1348">
        <v>363</v>
      </c>
      <c r="E1348" t="s">
        <v>26</v>
      </c>
      <c r="F1348">
        <v>1.1000000000000001</v>
      </c>
      <c r="G1348">
        <v>587</v>
      </c>
      <c r="H1348">
        <v>49.5</v>
      </c>
      <c r="I1348">
        <v>68.900000000000006</v>
      </c>
      <c r="J1348">
        <v>0.8</v>
      </c>
      <c r="K1348">
        <v>77.400000000000006</v>
      </c>
      <c r="L1348">
        <v>29.5</v>
      </c>
      <c r="M1348">
        <v>46.2</v>
      </c>
      <c r="N1348">
        <v>0.21</v>
      </c>
      <c r="O1348">
        <v>3.07</v>
      </c>
      <c r="P1348">
        <v>7.35</v>
      </c>
      <c r="Q1348">
        <v>87</v>
      </c>
      <c r="R1348" s="3">
        <v>44211</v>
      </c>
      <c r="S1348">
        <v>18</v>
      </c>
      <c r="T1348">
        <v>116</v>
      </c>
      <c r="U1348">
        <v>78</v>
      </c>
      <c r="V1348">
        <v>78</v>
      </c>
      <c r="W1348">
        <v>15</v>
      </c>
      <c r="X1348">
        <v>36</v>
      </c>
      <c r="Y1348" s="48">
        <f t="shared" si="42"/>
        <v>90.666666666666671</v>
      </c>
      <c r="Z1348">
        <v>432</v>
      </c>
      <c r="AA1348">
        <f t="shared" si="43"/>
        <v>0</v>
      </c>
    </row>
    <row r="1349" spans="1:27" x14ac:dyDescent="0.25">
      <c r="A1349">
        <v>432</v>
      </c>
      <c r="B1349">
        <v>0.31</v>
      </c>
      <c r="C1349">
        <v>362</v>
      </c>
      <c r="D1349">
        <v>421</v>
      </c>
      <c r="E1349" t="s">
        <v>26</v>
      </c>
      <c r="G1349">
        <v>674</v>
      </c>
      <c r="H1349">
        <v>38.200000000000003</v>
      </c>
      <c r="K1349">
        <v>69.3</v>
      </c>
      <c r="L1349">
        <v>30.5</v>
      </c>
      <c r="M1349">
        <v>42.6</v>
      </c>
      <c r="N1349">
        <v>0.21</v>
      </c>
      <c r="O1349">
        <v>3.09</v>
      </c>
      <c r="P1349">
        <v>7.33</v>
      </c>
      <c r="Q1349">
        <v>87</v>
      </c>
      <c r="R1349" s="3">
        <v>44213</v>
      </c>
      <c r="S1349">
        <v>17</v>
      </c>
      <c r="T1349">
        <v>108</v>
      </c>
      <c r="U1349">
        <v>57</v>
      </c>
      <c r="V1349">
        <v>110</v>
      </c>
      <c r="W1349">
        <v>0</v>
      </c>
      <c r="X1349">
        <v>35.4</v>
      </c>
      <c r="Y1349" s="48">
        <f t="shared" si="42"/>
        <v>74</v>
      </c>
      <c r="Z1349">
        <v>432</v>
      </c>
      <c r="AA1349">
        <f t="shared" si="43"/>
        <v>1</v>
      </c>
    </row>
    <row r="1350" spans="1:27" x14ac:dyDescent="0.25">
      <c r="A1350">
        <v>433</v>
      </c>
      <c r="B1350">
        <v>0.6</v>
      </c>
      <c r="C1350">
        <v>240</v>
      </c>
      <c r="D1350">
        <v>266</v>
      </c>
      <c r="E1350" t="s">
        <v>26</v>
      </c>
      <c r="F1350">
        <v>0.56999999999999995</v>
      </c>
      <c r="G1350">
        <v>869</v>
      </c>
      <c r="H1350">
        <v>31.2</v>
      </c>
      <c r="I1350">
        <v>38.700000000000003</v>
      </c>
      <c r="K1350">
        <v>87</v>
      </c>
      <c r="L1350">
        <v>33.200000000000003</v>
      </c>
      <c r="M1350">
        <v>52.7</v>
      </c>
      <c r="N1350">
        <v>0.32</v>
      </c>
      <c r="O1350">
        <v>1.99</v>
      </c>
      <c r="P1350">
        <v>7.38</v>
      </c>
      <c r="Q1350">
        <v>90</v>
      </c>
      <c r="R1350" s="3">
        <v>44284</v>
      </c>
      <c r="Y1350" s="48" t="str">
        <f t="shared" si="42"/>
        <v/>
      </c>
      <c r="AA1350">
        <f t="shared" si="43"/>
        <v>1</v>
      </c>
    </row>
    <row r="1351" spans="1:27" x14ac:dyDescent="0.25">
      <c r="A1351">
        <v>433</v>
      </c>
      <c r="B1351">
        <v>0.39</v>
      </c>
      <c r="C1351">
        <v>316</v>
      </c>
      <c r="D1351">
        <v>287</v>
      </c>
      <c r="E1351" t="s">
        <v>26</v>
      </c>
      <c r="F1351">
        <v>0.34</v>
      </c>
      <c r="H1351">
        <v>32</v>
      </c>
      <c r="I1351">
        <v>27.2</v>
      </c>
      <c r="J1351">
        <v>0.32</v>
      </c>
      <c r="K1351">
        <v>69.2</v>
      </c>
      <c r="L1351">
        <v>35.4</v>
      </c>
      <c r="M1351">
        <v>36.9</v>
      </c>
      <c r="N1351">
        <v>0.21</v>
      </c>
      <c r="O1351">
        <v>1.65</v>
      </c>
      <c r="P1351">
        <v>7.4</v>
      </c>
      <c r="Q1351">
        <v>90</v>
      </c>
      <c r="R1351" s="3">
        <v>44286</v>
      </c>
      <c r="Y1351" s="48" t="str">
        <f t="shared" si="42"/>
        <v/>
      </c>
      <c r="AA1351">
        <f t="shared" si="43"/>
        <v>1</v>
      </c>
    </row>
    <row r="1352" spans="1:27" x14ac:dyDescent="0.25">
      <c r="A1352">
        <v>433</v>
      </c>
      <c r="B1352">
        <v>0.4</v>
      </c>
      <c r="C1352">
        <v>396</v>
      </c>
      <c r="D1352">
        <v>322</v>
      </c>
      <c r="E1352" t="s">
        <v>26</v>
      </c>
      <c r="F1352">
        <v>1.08</v>
      </c>
      <c r="G1352">
        <v>1.53</v>
      </c>
      <c r="H1352">
        <v>33.799999999999997</v>
      </c>
      <c r="I1352">
        <v>38.9</v>
      </c>
      <c r="J1352">
        <v>0.23</v>
      </c>
      <c r="K1352">
        <v>84.7</v>
      </c>
      <c r="L1352">
        <v>59.9</v>
      </c>
      <c r="M1352">
        <v>53.3</v>
      </c>
      <c r="N1352">
        <v>0.21</v>
      </c>
      <c r="O1352">
        <v>1.99</v>
      </c>
      <c r="P1352">
        <v>7.2</v>
      </c>
      <c r="Q1352">
        <v>90</v>
      </c>
      <c r="R1352" s="3">
        <v>44287</v>
      </c>
      <c r="Y1352" s="48" t="str">
        <f t="shared" si="42"/>
        <v/>
      </c>
      <c r="AA1352">
        <f t="shared" si="43"/>
        <v>1</v>
      </c>
    </row>
    <row r="1353" spans="1:27" x14ac:dyDescent="0.25">
      <c r="A1353">
        <v>433</v>
      </c>
      <c r="B1353">
        <v>0.44</v>
      </c>
      <c r="C1353">
        <v>399</v>
      </c>
      <c r="E1353" t="s">
        <v>26</v>
      </c>
      <c r="I1353">
        <v>43.4</v>
      </c>
      <c r="K1353">
        <v>69.900000000000006</v>
      </c>
      <c r="L1353">
        <v>47.4</v>
      </c>
      <c r="M1353">
        <v>37.799999999999997</v>
      </c>
      <c r="N1353">
        <v>0.21</v>
      </c>
      <c r="O1353">
        <v>1.88</v>
      </c>
      <c r="P1353">
        <v>7.31</v>
      </c>
      <c r="Q1353">
        <v>90</v>
      </c>
      <c r="R1353" s="3">
        <v>44289</v>
      </c>
      <c r="Y1353" s="48" t="str">
        <f t="shared" si="42"/>
        <v/>
      </c>
      <c r="AA1353">
        <f t="shared" si="43"/>
        <v>1</v>
      </c>
    </row>
    <row r="1354" spans="1:27" x14ac:dyDescent="0.25">
      <c r="A1354">
        <v>433</v>
      </c>
      <c r="B1354">
        <v>0.34</v>
      </c>
      <c r="C1354">
        <v>350</v>
      </c>
      <c r="D1354">
        <v>253</v>
      </c>
      <c r="E1354" t="s">
        <v>26</v>
      </c>
      <c r="F1354">
        <v>2.2999999999999998</v>
      </c>
      <c r="G1354">
        <v>869</v>
      </c>
      <c r="H1354">
        <v>21.7</v>
      </c>
      <c r="I1354">
        <v>51.7</v>
      </c>
      <c r="J1354">
        <v>0.35</v>
      </c>
      <c r="K1354">
        <v>66.599999999999994</v>
      </c>
      <c r="L1354">
        <v>48.3</v>
      </c>
      <c r="M1354">
        <v>38.299999999999997</v>
      </c>
      <c r="N1354">
        <v>0.21</v>
      </c>
      <c r="O1354">
        <v>1.64</v>
      </c>
      <c r="P1354">
        <v>7.35</v>
      </c>
      <c r="Q1354">
        <v>90</v>
      </c>
      <c r="R1354" s="3">
        <v>44291</v>
      </c>
      <c r="Y1354" s="48" t="str">
        <f t="shared" si="42"/>
        <v/>
      </c>
      <c r="AA1354">
        <f t="shared" si="43"/>
        <v>1</v>
      </c>
    </row>
    <row r="1355" spans="1:27" x14ac:dyDescent="0.25">
      <c r="A1355">
        <v>433</v>
      </c>
      <c r="B1355">
        <v>0.24</v>
      </c>
      <c r="C1355">
        <v>115</v>
      </c>
      <c r="D1355">
        <v>719</v>
      </c>
      <c r="E1355" t="s">
        <v>26</v>
      </c>
      <c r="G1355">
        <v>2367</v>
      </c>
      <c r="I1355">
        <v>71.7</v>
      </c>
      <c r="J1355">
        <v>0.53</v>
      </c>
      <c r="K1355">
        <v>61.9</v>
      </c>
      <c r="L1355">
        <v>71</v>
      </c>
      <c r="M1355">
        <v>39.200000000000003</v>
      </c>
      <c r="N1355">
        <v>0.21</v>
      </c>
      <c r="O1355">
        <v>2.82</v>
      </c>
      <c r="P1355">
        <v>7.13</v>
      </c>
      <c r="Q1355">
        <v>90</v>
      </c>
      <c r="R1355" s="3">
        <v>44293</v>
      </c>
      <c r="Y1355" s="48" t="str">
        <f t="shared" si="42"/>
        <v/>
      </c>
      <c r="AA1355">
        <f t="shared" si="43"/>
        <v>1</v>
      </c>
    </row>
    <row r="1356" spans="1:27" x14ac:dyDescent="0.25">
      <c r="A1356">
        <v>434</v>
      </c>
      <c r="B1356">
        <v>1.96</v>
      </c>
      <c r="C1356">
        <v>203</v>
      </c>
      <c r="E1356" t="s">
        <v>26</v>
      </c>
      <c r="F1356">
        <v>11</v>
      </c>
      <c r="G1356">
        <v>412</v>
      </c>
      <c r="H1356">
        <v>23.8</v>
      </c>
      <c r="I1356">
        <v>23.9</v>
      </c>
      <c r="J1356">
        <v>0.51</v>
      </c>
      <c r="K1356">
        <v>85.7</v>
      </c>
      <c r="L1356">
        <v>29.4</v>
      </c>
      <c r="M1356">
        <v>50.7</v>
      </c>
      <c r="N1356">
        <v>0.21</v>
      </c>
      <c r="O1356">
        <v>1.23</v>
      </c>
      <c r="P1356">
        <v>7.45</v>
      </c>
      <c r="Q1356">
        <v>91</v>
      </c>
      <c r="R1356" s="3">
        <v>44197</v>
      </c>
      <c r="S1356">
        <v>35</v>
      </c>
      <c r="T1356">
        <v>161</v>
      </c>
      <c r="U1356">
        <v>79</v>
      </c>
      <c r="V1356">
        <v>74</v>
      </c>
      <c r="W1356">
        <v>15</v>
      </c>
      <c r="X1356">
        <v>37.4</v>
      </c>
      <c r="Y1356" s="48">
        <f t="shared" si="42"/>
        <v>106.33333333333333</v>
      </c>
      <c r="Z1356">
        <v>434</v>
      </c>
      <c r="AA1356">
        <f t="shared" si="43"/>
        <v>1</v>
      </c>
    </row>
    <row r="1357" spans="1:27" x14ac:dyDescent="0.25">
      <c r="A1357">
        <v>434</v>
      </c>
      <c r="B1357">
        <v>0.41</v>
      </c>
      <c r="C1357">
        <v>200</v>
      </c>
      <c r="D1357">
        <v>395</v>
      </c>
      <c r="E1357" t="s">
        <v>26</v>
      </c>
      <c r="F1357">
        <v>2.72</v>
      </c>
      <c r="G1357">
        <v>325</v>
      </c>
      <c r="H1357">
        <v>19</v>
      </c>
      <c r="I1357">
        <v>16.600000000000001</v>
      </c>
      <c r="K1357">
        <v>77</v>
      </c>
      <c r="L1357">
        <v>23.2</v>
      </c>
      <c r="M1357">
        <v>48.2</v>
      </c>
      <c r="N1357">
        <v>0.21</v>
      </c>
      <c r="O1357">
        <v>0.97</v>
      </c>
      <c r="P1357">
        <v>7.31</v>
      </c>
      <c r="Q1357">
        <v>91</v>
      </c>
      <c r="R1357" s="3">
        <v>44200</v>
      </c>
      <c r="S1357">
        <v>18</v>
      </c>
      <c r="T1357">
        <v>161</v>
      </c>
      <c r="U1357">
        <v>72</v>
      </c>
      <c r="V1357">
        <v>72</v>
      </c>
      <c r="W1357">
        <v>15</v>
      </c>
      <c r="X1357">
        <v>36</v>
      </c>
      <c r="Y1357" s="48">
        <f t="shared" si="42"/>
        <v>101.66666666666667</v>
      </c>
      <c r="Z1357">
        <v>434</v>
      </c>
      <c r="AA1357">
        <f t="shared" si="43"/>
        <v>1</v>
      </c>
    </row>
    <row r="1358" spans="1:27" x14ac:dyDescent="0.25">
      <c r="A1358">
        <v>436</v>
      </c>
      <c r="B1358">
        <v>0.22</v>
      </c>
      <c r="C1358">
        <v>308</v>
      </c>
      <c r="D1358">
        <v>350</v>
      </c>
      <c r="E1358" t="s">
        <v>26</v>
      </c>
      <c r="F1358">
        <v>2.2599999999999998</v>
      </c>
      <c r="G1358">
        <v>711</v>
      </c>
      <c r="H1358">
        <v>259.2</v>
      </c>
      <c r="I1358">
        <v>37.6</v>
      </c>
      <c r="J1358">
        <v>0.4</v>
      </c>
      <c r="K1358">
        <v>72.8</v>
      </c>
      <c r="L1358">
        <v>44.1</v>
      </c>
      <c r="M1358">
        <v>48.2</v>
      </c>
      <c r="N1358">
        <v>0.21</v>
      </c>
      <c r="O1358">
        <v>1.26</v>
      </c>
      <c r="P1358">
        <v>7.31</v>
      </c>
      <c r="Q1358">
        <v>87</v>
      </c>
      <c r="R1358" s="3">
        <v>44339</v>
      </c>
      <c r="Y1358" s="48" t="str">
        <f t="shared" si="42"/>
        <v/>
      </c>
      <c r="AA1358">
        <f t="shared" si="43"/>
        <v>1</v>
      </c>
    </row>
    <row r="1359" spans="1:27" x14ac:dyDescent="0.25">
      <c r="A1359">
        <v>439</v>
      </c>
      <c r="D1359">
        <v>338</v>
      </c>
      <c r="E1359" t="s">
        <v>26</v>
      </c>
      <c r="F1359">
        <v>11</v>
      </c>
      <c r="I1359">
        <v>44.6</v>
      </c>
      <c r="K1359">
        <v>71.900000000000006</v>
      </c>
      <c r="L1359">
        <v>29.8</v>
      </c>
      <c r="M1359">
        <v>39.799999999999997</v>
      </c>
      <c r="N1359">
        <v>0.21</v>
      </c>
      <c r="O1359">
        <v>1.34</v>
      </c>
      <c r="P1359">
        <v>7.37</v>
      </c>
      <c r="Q1359">
        <v>96</v>
      </c>
      <c r="R1359" s="3">
        <v>44253</v>
      </c>
      <c r="S1359">
        <v>2</v>
      </c>
      <c r="T1359">
        <v>182</v>
      </c>
      <c r="U1359">
        <v>87</v>
      </c>
      <c r="V1359">
        <v>69</v>
      </c>
      <c r="W1359">
        <v>0</v>
      </c>
      <c r="X1359">
        <v>35.200000000000003</v>
      </c>
      <c r="Y1359" s="48">
        <f t="shared" si="42"/>
        <v>118.66666666666667</v>
      </c>
      <c r="Z1359">
        <v>439</v>
      </c>
      <c r="AA1359">
        <f t="shared" si="43"/>
        <v>1</v>
      </c>
    </row>
    <row r="1360" spans="1:27" x14ac:dyDescent="0.25">
      <c r="A1360">
        <v>439</v>
      </c>
      <c r="B1360">
        <v>0.62</v>
      </c>
      <c r="C1360">
        <v>111</v>
      </c>
      <c r="D1360">
        <v>476</v>
      </c>
      <c r="E1360" t="s">
        <v>26</v>
      </c>
      <c r="F1360">
        <v>6.54</v>
      </c>
      <c r="G1360">
        <v>2050</v>
      </c>
      <c r="H1360">
        <v>32</v>
      </c>
      <c r="I1360">
        <v>39.1</v>
      </c>
      <c r="K1360">
        <v>95.6</v>
      </c>
      <c r="L1360">
        <v>27</v>
      </c>
      <c r="M1360">
        <v>75.8</v>
      </c>
      <c r="N1360">
        <v>0.21</v>
      </c>
      <c r="O1360">
        <v>0.98</v>
      </c>
      <c r="P1360">
        <v>7.44</v>
      </c>
      <c r="Q1360">
        <v>96</v>
      </c>
      <c r="R1360" s="3">
        <v>44254</v>
      </c>
      <c r="S1360">
        <v>22</v>
      </c>
      <c r="T1360">
        <v>125</v>
      </c>
      <c r="U1360">
        <v>57</v>
      </c>
      <c r="V1360">
        <v>80</v>
      </c>
      <c r="W1360">
        <v>15</v>
      </c>
      <c r="X1360">
        <v>36</v>
      </c>
      <c r="Y1360" s="48">
        <f t="shared" si="42"/>
        <v>79.666666666666671</v>
      </c>
      <c r="Z1360">
        <v>439</v>
      </c>
      <c r="AA1360">
        <f t="shared" si="43"/>
        <v>1</v>
      </c>
    </row>
    <row r="1361" spans="1:27" x14ac:dyDescent="0.25">
      <c r="A1361">
        <v>444</v>
      </c>
      <c r="B1361">
        <v>1.25</v>
      </c>
      <c r="C1361">
        <v>276</v>
      </c>
      <c r="E1361" t="s">
        <v>26</v>
      </c>
      <c r="G1361">
        <v>938</v>
      </c>
      <c r="H1361">
        <v>13.7</v>
      </c>
      <c r="I1361">
        <v>21.8</v>
      </c>
      <c r="J1361">
        <v>0.5</v>
      </c>
      <c r="K1361">
        <v>73.5</v>
      </c>
      <c r="L1361">
        <v>57.3</v>
      </c>
      <c r="M1361">
        <v>42.2</v>
      </c>
      <c r="N1361">
        <v>0.21</v>
      </c>
      <c r="O1361">
        <v>0.49</v>
      </c>
      <c r="P1361">
        <v>7.33</v>
      </c>
      <c r="Q1361">
        <v>61</v>
      </c>
      <c r="R1361" s="3">
        <v>44243</v>
      </c>
      <c r="Y1361" s="48" t="str">
        <f t="shared" si="42"/>
        <v/>
      </c>
      <c r="AA1361">
        <f t="shared" si="43"/>
        <v>1</v>
      </c>
    </row>
    <row r="1362" spans="1:27" x14ac:dyDescent="0.25">
      <c r="A1362">
        <v>444</v>
      </c>
      <c r="B1362">
        <v>0.65</v>
      </c>
      <c r="C1362">
        <v>228</v>
      </c>
      <c r="E1362" t="s">
        <v>26</v>
      </c>
      <c r="I1362">
        <v>27.3</v>
      </c>
      <c r="K1362">
        <v>93.5</v>
      </c>
      <c r="L1362">
        <v>49.9</v>
      </c>
      <c r="M1362">
        <v>68.599999999999994</v>
      </c>
      <c r="N1362">
        <v>0.21</v>
      </c>
      <c r="O1362">
        <v>0.62</v>
      </c>
      <c r="P1362">
        <v>7.37</v>
      </c>
      <c r="Q1362">
        <v>61</v>
      </c>
      <c r="R1362" s="3">
        <v>44245</v>
      </c>
      <c r="Y1362" s="48" t="str">
        <f t="shared" si="42"/>
        <v/>
      </c>
      <c r="AA1362">
        <f t="shared" si="43"/>
        <v>1</v>
      </c>
    </row>
    <row r="1363" spans="1:27" x14ac:dyDescent="0.25">
      <c r="A1363">
        <v>444</v>
      </c>
      <c r="B1363">
        <v>0.96</v>
      </c>
      <c r="C1363">
        <v>210</v>
      </c>
      <c r="E1363" t="s">
        <v>26</v>
      </c>
      <c r="I1363">
        <v>21.8</v>
      </c>
      <c r="K1363">
        <v>94.1</v>
      </c>
      <c r="L1363">
        <v>47.1</v>
      </c>
      <c r="M1363">
        <v>64.5</v>
      </c>
      <c r="N1363">
        <v>0.21</v>
      </c>
      <c r="O1363">
        <v>0.53</v>
      </c>
      <c r="P1363">
        <v>7.43</v>
      </c>
      <c r="Q1363">
        <v>61</v>
      </c>
      <c r="R1363" s="3">
        <v>44247</v>
      </c>
      <c r="Y1363" s="48" t="str">
        <f t="shared" si="42"/>
        <v/>
      </c>
      <c r="AA1363">
        <f t="shared" si="43"/>
        <v>1</v>
      </c>
    </row>
    <row r="1364" spans="1:27" x14ac:dyDescent="0.25">
      <c r="A1364">
        <v>444</v>
      </c>
      <c r="B1364">
        <v>0.64</v>
      </c>
      <c r="C1364">
        <v>247</v>
      </c>
      <c r="E1364" t="s">
        <v>26</v>
      </c>
      <c r="I1364">
        <v>21</v>
      </c>
      <c r="K1364">
        <v>82.2</v>
      </c>
      <c r="L1364">
        <v>38.200000000000003</v>
      </c>
      <c r="M1364">
        <v>42.7</v>
      </c>
      <c r="N1364">
        <v>0.21</v>
      </c>
      <c r="O1364">
        <v>0.5</v>
      </c>
      <c r="P1364">
        <v>7.48</v>
      </c>
      <c r="Q1364">
        <v>61</v>
      </c>
      <c r="R1364" s="3">
        <v>44249</v>
      </c>
      <c r="Y1364" s="48" t="str">
        <f t="shared" si="42"/>
        <v/>
      </c>
      <c r="AA1364">
        <f t="shared" si="43"/>
        <v>1</v>
      </c>
    </row>
    <row r="1365" spans="1:27" x14ac:dyDescent="0.25">
      <c r="A1365">
        <v>444</v>
      </c>
      <c r="B1365">
        <v>0.56000000000000005</v>
      </c>
      <c r="C1365">
        <v>234</v>
      </c>
      <c r="E1365" t="s">
        <v>26</v>
      </c>
      <c r="I1365">
        <v>28.3</v>
      </c>
      <c r="K1365">
        <v>85.4</v>
      </c>
      <c r="L1365">
        <v>36.799999999999997</v>
      </c>
      <c r="M1365">
        <v>47.1</v>
      </c>
      <c r="N1365">
        <v>0.21</v>
      </c>
      <c r="O1365">
        <v>0.6</v>
      </c>
      <c r="P1365">
        <v>7.48</v>
      </c>
      <c r="Q1365">
        <v>61</v>
      </c>
      <c r="R1365" s="3">
        <v>44250</v>
      </c>
      <c r="Y1365" s="48" t="str">
        <f t="shared" si="42"/>
        <v/>
      </c>
      <c r="AA1365">
        <f t="shared" si="43"/>
        <v>1</v>
      </c>
    </row>
    <row r="1366" spans="1:27" x14ac:dyDescent="0.25">
      <c r="A1366">
        <v>444</v>
      </c>
      <c r="B1366">
        <v>0.46</v>
      </c>
      <c r="C1366">
        <v>226</v>
      </c>
      <c r="E1366" t="s">
        <v>26</v>
      </c>
      <c r="I1366">
        <v>28.5</v>
      </c>
      <c r="K1366">
        <v>93.9</v>
      </c>
      <c r="L1366">
        <v>40.700000000000003</v>
      </c>
      <c r="M1366">
        <v>66.900000000000006</v>
      </c>
      <c r="N1366">
        <v>0.21</v>
      </c>
      <c r="O1366">
        <v>0.47</v>
      </c>
      <c r="P1366">
        <v>7.46</v>
      </c>
      <c r="Q1366">
        <v>61</v>
      </c>
      <c r="R1366" s="3">
        <v>44251</v>
      </c>
      <c r="Y1366" s="48" t="str">
        <f t="shared" si="42"/>
        <v/>
      </c>
      <c r="AA1366">
        <f t="shared" si="43"/>
        <v>1</v>
      </c>
    </row>
    <row r="1367" spans="1:27" x14ac:dyDescent="0.25">
      <c r="A1367">
        <v>444</v>
      </c>
      <c r="B1367">
        <v>0.71</v>
      </c>
      <c r="C1367">
        <v>256</v>
      </c>
      <c r="E1367" t="s">
        <v>26</v>
      </c>
      <c r="I1367">
        <v>22</v>
      </c>
      <c r="K1367">
        <v>93.7</v>
      </c>
      <c r="L1367">
        <v>40.799999999999997</v>
      </c>
      <c r="M1367">
        <v>63.7</v>
      </c>
      <c r="N1367">
        <v>0.21</v>
      </c>
      <c r="O1367">
        <v>0.5</v>
      </c>
      <c r="P1367">
        <v>7.42</v>
      </c>
      <c r="Q1367">
        <v>61</v>
      </c>
      <c r="R1367" s="3">
        <v>44253</v>
      </c>
      <c r="Y1367" s="48" t="str">
        <f t="shared" si="42"/>
        <v/>
      </c>
      <c r="AA1367">
        <f t="shared" si="43"/>
        <v>1</v>
      </c>
    </row>
    <row r="1368" spans="1:27" x14ac:dyDescent="0.25">
      <c r="A1368">
        <v>444</v>
      </c>
      <c r="B1368">
        <v>0.94</v>
      </c>
      <c r="C1368">
        <v>274</v>
      </c>
      <c r="E1368" t="s">
        <v>26</v>
      </c>
      <c r="I1368">
        <v>16.100000000000001</v>
      </c>
      <c r="J1368">
        <v>1.1000000000000001</v>
      </c>
      <c r="K1368">
        <v>96</v>
      </c>
      <c r="L1368">
        <v>34.200000000000003</v>
      </c>
      <c r="M1368">
        <v>55.5</v>
      </c>
      <c r="N1368">
        <v>0.21</v>
      </c>
      <c r="O1368">
        <v>0.49</v>
      </c>
      <c r="P1368">
        <v>7.45</v>
      </c>
      <c r="Q1368">
        <v>61</v>
      </c>
      <c r="R1368" s="3">
        <v>44255</v>
      </c>
      <c r="Y1368" s="48" t="str">
        <f t="shared" si="42"/>
        <v/>
      </c>
      <c r="AA1368">
        <f t="shared" si="43"/>
        <v>1</v>
      </c>
    </row>
    <row r="1369" spans="1:27" x14ac:dyDescent="0.25">
      <c r="A1369">
        <v>444</v>
      </c>
      <c r="B1369">
        <v>1.42</v>
      </c>
      <c r="C1369">
        <v>293</v>
      </c>
      <c r="E1369" t="s">
        <v>26</v>
      </c>
      <c r="I1369">
        <v>17.8</v>
      </c>
      <c r="J1369">
        <v>0.67</v>
      </c>
      <c r="K1369">
        <v>64.8</v>
      </c>
      <c r="L1369">
        <v>46.8</v>
      </c>
      <c r="M1369">
        <v>36.299999999999997</v>
      </c>
      <c r="N1369">
        <v>0.21</v>
      </c>
      <c r="O1369">
        <v>0.42</v>
      </c>
      <c r="P1369">
        <v>7.37</v>
      </c>
      <c r="Q1369">
        <v>61</v>
      </c>
      <c r="R1369" s="3">
        <v>44257</v>
      </c>
      <c r="Y1369" s="48" t="str">
        <f t="shared" si="42"/>
        <v/>
      </c>
      <c r="AA1369">
        <f t="shared" si="43"/>
        <v>1</v>
      </c>
    </row>
    <row r="1370" spans="1:27" x14ac:dyDescent="0.25">
      <c r="A1370">
        <v>444</v>
      </c>
      <c r="B1370">
        <v>2.25</v>
      </c>
      <c r="C1370">
        <v>328</v>
      </c>
      <c r="E1370" t="s">
        <v>26</v>
      </c>
      <c r="I1370">
        <v>18.3</v>
      </c>
      <c r="J1370">
        <v>0.75</v>
      </c>
      <c r="K1370">
        <v>63.4</v>
      </c>
      <c r="L1370">
        <v>42.9</v>
      </c>
      <c r="M1370">
        <v>33.799999999999997</v>
      </c>
      <c r="N1370">
        <v>0.21</v>
      </c>
      <c r="P1370">
        <v>7.4</v>
      </c>
      <c r="Q1370">
        <v>61</v>
      </c>
      <c r="R1370" s="3">
        <v>44258</v>
      </c>
      <c r="Y1370" s="48" t="str">
        <f t="shared" si="42"/>
        <v/>
      </c>
      <c r="AA1370">
        <f t="shared" si="43"/>
        <v>1</v>
      </c>
    </row>
    <row r="1371" spans="1:27" x14ac:dyDescent="0.25">
      <c r="A1371">
        <v>477</v>
      </c>
      <c r="B1371">
        <v>0.21</v>
      </c>
      <c r="C1371">
        <v>493</v>
      </c>
      <c r="E1371" t="s">
        <v>26</v>
      </c>
      <c r="I1371">
        <v>15.3</v>
      </c>
      <c r="J1371">
        <v>0.77</v>
      </c>
      <c r="K1371">
        <v>88.9</v>
      </c>
      <c r="L1371">
        <v>33</v>
      </c>
      <c r="M1371">
        <v>57.1</v>
      </c>
      <c r="N1371">
        <v>0.21</v>
      </c>
      <c r="O1371">
        <v>0.61</v>
      </c>
      <c r="P1371">
        <v>7.48</v>
      </c>
      <c r="Q1371">
        <v>80</v>
      </c>
      <c r="R1371" s="3">
        <v>44331</v>
      </c>
      <c r="S1371">
        <v>19</v>
      </c>
      <c r="T1371">
        <v>129</v>
      </c>
      <c r="U1371">
        <v>75</v>
      </c>
      <c r="V1371">
        <v>68</v>
      </c>
      <c r="W1371">
        <v>15</v>
      </c>
      <c r="X1371">
        <v>36</v>
      </c>
      <c r="Y1371" s="48">
        <f t="shared" si="42"/>
        <v>93</v>
      </c>
      <c r="Z1371">
        <v>477</v>
      </c>
      <c r="AA1371">
        <f t="shared" si="43"/>
        <v>1</v>
      </c>
    </row>
    <row r="1372" spans="1:27" x14ac:dyDescent="0.25">
      <c r="A1372">
        <v>477</v>
      </c>
      <c r="B1372">
        <v>0.25</v>
      </c>
      <c r="C1372">
        <v>516</v>
      </c>
      <c r="D1372">
        <v>253</v>
      </c>
      <c r="E1372" t="s">
        <v>26</v>
      </c>
      <c r="F1372">
        <v>0.68</v>
      </c>
      <c r="G1372">
        <v>151</v>
      </c>
      <c r="H1372">
        <v>14.5</v>
      </c>
      <c r="I1372">
        <v>14.4</v>
      </c>
      <c r="J1372">
        <v>1.04</v>
      </c>
      <c r="K1372">
        <v>86.4</v>
      </c>
      <c r="L1372">
        <v>40</v>
      </c>
      <c r="M1372">
        <v>58.4</v>
      </c>
      <c r="N1372">
        <v>0.21</v>
      </c>
      <c r="O1372">
        <v>0.64</v>
      </c>
      <c r="P1372">
        <v>7.41</v>
      </c>
      <c r="Q1372">
        <v>80</v>
      </c>
      <c r="R1372" s="3">
        <v>44332</v>
      </c>
      <c r="S1372">
        <v>20</v>
      </c>
      <c r="T1372">
        <v>114</v>
      </c>
      <c r="U1372">
        <v>64</v>
      </c>
      <c r="V1372">
        <v>64</v>
      </c>
      <c r="W1372">
        <v>15</v>
      </c>
      <c r="X1372">
        <v>36.299999999999997</v>
      </c>
      <c r="Y1372" s="48">
        <f t="shared" si="42"/>
        <v>80.666666666666671</v>
      </c>
      <c r="Z1372">
        <v>477</v>
      </c>
      <c r="AA1372">
        <f t="shared" si="43"/>
        <v>0</v>
      </c>
    </row>
    <row r="1373" spans="1:27" x14ac:dyDescent="0.25">
      <c r="A1373">
        <v>477</v>
      </c>
      <c r="B1373">
        <v>0.2</v>
      </c>
      <c r="C1373">
        <v>471</v>
      </c>
      <c r="E1373" t="s">
        <v>26</v>
      </c>
      <c r="I1373">
        <v>12.3</v>
      </c>
      <c r="K1373">
        <v>82.7</v>
      </c>
      <c r="L1373">
        <v>37.9</v>
      </c>
      <c r="M1373">
        <v>49.6</v>
      </c>
      <c r="N1373">
        <v>0.21</v>
      </c>
      <c r="O1373">
        <v>0.64</v>
      </c>
      <c r="P1373">
        <v>7.42</v>
      </c>
      <c r="Q1373">
        <v>80</v>
      </c>
      <c r="R1373" s="3">
        <v>44333</v>
      </c>
      <c r="S1373">
        <v>14</v>
      </c>
      <c r="T1373">
        <v>150</v>
      </c>
      <c r="U1373">
        <v>80</v>
      </c>
      <c r="V1373">
        <v>75</v>
      </c>
      <c r="W1373">
        <v>14</v>
      </c>
      <c r="X1373">
        <v>36.5</v>
      </c>
      <c r="Y1373" s="48">
        <f t="shared" si="42"/>
        <v>103.33333333333333</v>
      </c>
      <c r="Z1373">
        <v>477</v>
      </c>
      <c r="AA1373">
        <f t="shared" si="43"/>
        <v>1</v>
      </c>
    </row>
    <row r="1374" spans="1:27" x14ac:dyDescent="0.25">
      <c r="A1374">
        <v>477</v>
      </c>
      <c r="B1374">
        <v>0.43</v>
      </c>
      <c r="C1374">
        <v>581</v>
      </c>
      <c r="E1374" t="s">
        <v>26</v>
      </c>
      <c r="I1374">
        <v>12.6</v>
      </c>
      <c r="K1374">
        <v>79.7</v>
      </c>
      <c r="L1374">
        <v>44.1</v>
      </c>
      <c r="M1374">
        <v>49.3</v>
      </c>
      <c r="N1374">
        <v>0.21</v>
      </c>
      <c r="O1374">
        <v>0.62</v>
      </c>
      <c r="P1374">
        <v>7.39</v>
      </c>
      <c r="Q1374">
        <v>80</v>
      </c>
      <c r="R1374" s="3">
        <v>44334</v>
      </c>
      <c r="S1374">
        <v>18</v>
      </c>
      <c r="T1374">
        <v>128</v>
      </c>
      <c r="U1374">
        <v>73</v>
      </c>
      <c r="V1374">
        <v>60</v>
      </c>
      <c r="W1374">
        <v>14</v>
      </c>
      <c r="X1374">
        <v>36.200000000000003</v>
      </c>
      <c r="Y1374" s="48">
        <f t="shared" si="42"/>
        <v>91.333333333333329</v>
      </c>
      <c r="Z1374">
        <v>477</v>
      </c>
      <c r="AA1374">
        <f t="shared" si="43"/>
        <v>1</v>
      </c>
    </row>
    <row r="1375" spans="1:27" x14ac:dyDescent="0.25">
      <c r="A1375">
        <v>477</v>
      </c>
      <c r="B1375">
        <v>0.26</v>
      </c>
      <c r="C1375">
        <v>555</v>
      </c>
      <c r="E1375" t="s">
        <v>26</v>
      </c>
      <c r="I1375">
        <v>11</v>
      </c>
      <c r="K1375">
        <v>89.7</v>
      </c>
      <c r="L1375">
        <v>40.5</v>
      </c>
      <c r="M1375">
        <v>57.6</v>
      </c>
      <c r="N1375">
        <v>0.75</v>
      </c>
      <c r="O1375">
        <v>0.59</v>
      </c>
      <c r="P1375">
        <v>7.42</v>
      </c>
      <c r="Q1375">
        <v>80</v>
      </c>
      <c r="R1375" s="3">
        <v>44335</v>
      </c>
      <c r="S1375">
        <v>15</v>
      </c>
      <c r="T1375">
        <v>155</v>
      </c>
      <c r="U1375">
        <v>90</v>
      </c>
      <c r="V1375">
        <v>59</v>
      </c>
      <c r="W1375">
        <v>14</v>
      </c>
      <c r="X1375">
        <v>25.7</v>
      </c>
      <c r="Y1375" s="48">
        <f t="shared" si="42"/>
        <v>111.66666666666667</v>
      </c>
      <c r="Z1375">
        <v>477</v>
      </c>
      <c r="AA1375">
        <f t="shared" si="43"/>
        <v>1</v>
      </c>
    </row>
    <row r="1376" spans="1:27" x14ac:dyDescent="0.25">
      <c r="A1376">
        <v>477</v>
      </c>
      <c r="B1376">
        <v>0.75</v>
      </c>
      <c r="C1376">
        <v>594</v>
      </c>
      <c r="E1376" t="s">
        <v>26</v>
      </c>
      <c r="I1376">
        <v>11.6</v>
      </c>
      <c r="K1376">
        <v>80.7</v>
      </c>
      <c r="L1376">
        <v>42.1</v>
      </c>
      <c r="M1376">
        <v>51.7</v>
      </c>
      <c r="N1376">
        <v>0.21</v>
      </c>
      <c r="O1376">
        <v>0.69</v>
      </c>
      <c r="P1376">
        <v>7.37</v>
      </c>
      <c r="Q1376">
        <v>80</v>
      </c>
      <c r="R1376" s="3">
        <v>44336</v>
      </c>
      <c r="S1376">
        <v>15</v>
      </c>
      <c r="T1376">
        <v>104</v>
      </c>
      <c r="U1376">
        <v>62</v>
      </c>
      <c r="V1376">
        <v>58</v>
      </c>
      <c r="W1376">
        <v>14</v>
      </c>
      <c r="X1376">
        <v>36.6</v>
      </c>
      <c r="Y1376" s="48">
        <f t="shared" si="42"/>
        <v>76</v>
      </c>
      <c r="Z1376">
        <v>477</v>
      </c>
      <c r="AA1376">
        <f t="shared" si="43"/>
        <v>1</v>
      </c>
    </row>
    <row r="1377" spans="1:27" x14ac:dyDescent="0.25">
      <c r="A1377">
        <v>477</v>
      </c>
      <c r="B1377">
        <v>0.56000000000000005</v>
      </c>
      <c r="C1377">
        <v>365</v>
      </c>
      <c r="D1377">
        <v>179</v>
      </c>
      <c r="E1377" t="s">
        <v>26</v>
      </c>
      <c r="F1377">
        <v>1.02</v>
      </c>
      <c r="G1377">
        <v>148</v>
      </c>
      <c r="I1377">
        <v>11.2</v>
      </c>
      <c r="K1377">
        <v>98.2</v>
      </c>
      <c r="L1377">
        <v>25.2</v>
      </c>
      <c r="M1377">
        <v>126.3</v>
      </c>
      <c r="N1377">
        <v>0.21</v>
      </c>
      <c r="O1377">
        <v>0.74</v>
      </c>
      <c r="P1377">
        <v>7.31</v>
      </c>
      <c r="Q1377">
        <v>80</v>
      </c>
      <c r="R1377" s="3">
        <v>44343</v>
      </c>
      <c r="S1377">
        <v>22</v>
      </c>
      <c r="T1377">
        <v>137</v>
      </c>
      <c r="U1377">
        <v>72</v>
      </c>
      <c r="V1377">
        <v>97</v>
      </c>
      <c r="W1377">
        <v>15</v>
      </c>
      <c r="X1377">
        <v>36</v>
      </c>
      <c r="Y1377" s="48">
        <f t="shared" si="42"/>
        <v>93.666666666666671</v>
      </c>
      <c r="Z1377">
        <v>477</v>
      </c>
      <c r="AA1377">
        <f t="shared" si="43"/>
        <v>1</v>
      </c>
    </row>
    <row r="1378" spans="1:27" x14ac:dyDescent="0.25">
      <c r="A1378">
        <v>479</v>
      </c>
      <c r="B1378">
        <v>0.26</v>
      </c>
      <c r="C1378">
        <v>292</v>
      </c>
      <c r="D1378">
        <v>278</v>
      </c>
      <c r="E1378" t="s">
        <v>26</v>
      </c>
      <c r="F1378">
        <v>1.05</v>
      </c>
      <c r="G1378">
        <v>3520</v>
      </c>
      <c r="I1378">
        <v>46.3</v>
      </c>
      <c r="K1378">
        <v>86.7</v>
      </c>
      <c r="L1378">
        <v>46.6</v>
      </c>
      <c r="M1378">
        <v>66.099999999999994</v>
      </c>
      <c r="N1378">
        <v>0.21</v>
      </c>
      <c r="O1378">
        <v>1.54</v>
      </c>
      <c r="P1378">
        <v>7.21</v>
      </c>
      <c r="Q1378">
        <v>89</v>
      </c>
      <c r="R1378" s="3">
        <v>44219</v>
      </c>
      <c r="S1378">
        <v>18</v>
      </c>
      <c r="T1378">
        <v>122</v>
      </c>
      <c r="U1378">
        <v>77</v>
      </c>
      <c r="V1378">
        <v>76</v>
      </c>
      <c r="W1378">
        <v>15</v>
      </c>
      <c r="X1378">
        <v>36.200000000000003</v>
      </c>
      <c r="Y1378" s="48">
        <f t="shared" si="42"/>
        <v>92</v>
      </c>
      <c r="Z1378">
        <v>479</v>
      </c>
      <c r="AA1378">
        <f t="shared" si="43"/>
        <v>1</v>
      </c>
    </row>
    <row r="1379" spans="1:27" x14ac:dyDescent="0.25">
      <c r="A1379">
        <v>482</v>
      </c>
      <c r="B1379">
        <v>0.56000000000000005</v>
      </c>
      <c r="C1379">
        <v>314</v>
      </c>
      <c r="D1379">
        <v>458</v>
      </c>
      <c r="E1379" t="s">
        <v>26</v>
      </c>
      <c r="F1379">
        <v>2.88</v>
      </c>
      <c r="G1379">
        <v>2900</v>
      </c>
      <c r="H1379">
        <v>11</v>
      </c>
      <c r="I1379">
        <v>26.4</v>
      </c>
      <c r="K1379">
        <v>87.9</v>
      </c>
      <c r="L1379">
        <v>37.5</v>
      </c>
      <c r="M1379">
        <v>66.2</v>
      </c>
      <c r="N1379">
        <v>0.21</v>
      </c>
      <c r="O1379">
        <v>1</v>
      </c>
      <c r="P1379">
        <v>7.24</v>
      </c>
      <c r="Q1379">
        <v>80</v>
      </c>
      <c r="R1379" s="3">
        <v>44204</v>
      </c>
      <c r="S1379">
        <v>22</v>
      </c>
      <c r="T1379">
        <v>134</v>
      </c>
      <c r="U1379">
        <v>76</v>
      </c>
      <c r="V1379">
        <v>62</v>
      </c>
      <c r="W1379">
        <v>3</v>
      </c>
      <c r="X1379">
        <v>36.799999999999997</v>
      </c>
      <c r="Y1379" s="48">
        <f t="shared" si="42"/>
        <v>95.333333333333329</v>
      </c>
      <c r="Z1379">
        <v>482</v>
      </c>
      <c r="AA1379">
        <f t="shared" si="43"/>
        <v>1</v>
      </c>
    </row>
    <row r="1380" spans="1:27" x14ac:dyDescent="0.25">
      <c r="A1380">
        <v>482</v>
      </c>
      <c r="B1380">
        <v>0.81</v>
      </c>
      <c r="C1380">
        <v>323</v>
      </c>
      <c r="D1380">
        <v>364</v>
      </c>
      <c r="E1380" t="s">
        <v>26</v>
      </c>
      <c r="F1380">
        <v>11</v>
      </c>
      <c r="G1380">
        <v>2732</v>
      </c>
      <c r="H1380">
        <v>18.600000000000001</v>
      </c>
      <c r="I1380">
        <v>37.6</v>
      </c>
      <c r="J1380">
        <v>0.97</v>
      </c>
      <c r="K1380">
        <v>88.8</v>
      </c>
      <c r="L1380">
        <v>49.1</v>
      </c>
      <c r="M1380">
        <v>71</v>
      </c>
      <c r="N1380">
        <v>0.21</v>
      </c>
      <c r="O1380">
        <v>1.99</v>
      </c>
      <c r="P1380">
        <v>7.21</v>
      </c>
      <c r="Q1380">
        <v>80</v>
      </c>
      <c r="R1380" s="3">
        <v>44207</v>
      </c>
      <c r="S1380">
        <v>22</v>
      </c>
      <c r="T1380">
        <v>96</v>
      </c>
      <c r="U1380">
        <v>66</v>
      </c>
      <c r="V1380">
        <v>82</v>
      </c>
      <c r="W1380">
        <v>3</v>
      </c>
      <c r="X1380">
        <v>38</v>
      </c>
      <c r="Y1380" s="48">
        <f t="shared" si="42"/>
        <v>76</v>
      </c>
      <c r="Z1380">
        <v>482</v>
      </c>
      <c r="AA1380">
        <f t="shared" si="43"/>
        <v>0</v>
      </c>
    </row>
    <row r="1381" spans="1:27" x14ac:dyDescent="0.25">
      <c r="A1381">
        <v>493</v>
      </c>
      <c r="B1381">
        <v>6.44</v>
      </c>
      <c r="C1381">
        <v>290</v>
      </c>
      <c r="E1381" t="s">
        <v>26</v>
      </c>
      <c r="I1381">
        <v>73.8</v>
      </c>
      <c r="J1381">
        <v>0.56000000000000005</v>
      </c>
      <c r="K1381">
        <v>89.1</v>
      </c>
      <c r="L1381">
        <v>40.1</v>
      </c>
      <c r="M1381">
        <v>68.099999999999994</v>
      </c>
      <c r="N1381">
        <v>0.21</v>
      </c>
      <c r="O1381">
        <v>3.06</v>
      </c>
      <c r="P1381">
        <v>7.25</v>
      </c>
      <c r="Q1381">
        <v>87</v>
      </c>
      <c r="R1381" s="3">
        <v>44191</v>
      </c>
      <c r="S1381">
        <v>18</v>
      </c>
      <c r="T1381">
        <v>110</v>
      </c>
      <c r="U1381">
        <v>61</v>
      </c>
      <c r="V1381">
        <v>54</v>
      </c>
      <c r="W1381">
        <v>3</v>
      </c>
      <c r="X1381">
        <v>32</v>
      </c>
      <c r="Y1381" s="48">
        <f t="shared" si="42"/>
        <v>77.333333333333329</v>
      </c>
      <c r="Z1381">
        <v>493</v>
      </c>
      <c r="AA1381">
        <f t="shared" si="43"/>
        <v>1</v>
      </c>
    </row>
    <row r="1382" spans="1:27" x14ac:dyDescent="0.25">
      <c r="A1382">
        <v>493</v>
      </c>
      <c r="B1382">
        <v>6.92</v>
      </c>
      <c r="C1382">
        <v>290</v>
      </c>
      <c r="E1382" t="s">
        <v>26</v>
      </c>
      <c r="I1382">
        <v>104.4</v>
      </c>
      <c r="J1382">
        <v>0.46</v>
      </c>
      <c r="K1382">
        <v>90</v>
      </c>
      <c r="L1382">
        <v>32.9</v>
      </c>
      <c r="M1382">
        <v>58.1</v>
      </c>
      <c r="N1382">
        <v>0.21</v>
      </c>
      <c r="O1382">
        <v>2.35</v>
      </c>
      <c r="P1382">
        <v>7.41</v>
      </c>
      <c r="Q1382">
        <v>87</v>
      </c>
      <c r="R1382" s="3">
        <v>44192</v>
      </c>
      <c r="S1382">
        <v>20</v>
      </c>
      <c r="T1382">
        <v>132</v>
      </c>
      <c r="U1382">
        <v>80</v>
      </c>
      <c r="V1382">
        <v>59</v>
      </c>
      <c r="W1382">
        <v>3</v>
      </c>
      <c r="X1382">
        <v>36.1</v>
      </c>
      <c r="Y1382" s="48">
        <f t="shared" si="42"/>
        <v>97.333333333333329</v>
      </c>
      <c r="Z1382">
        <v>493</v>
      </c>
      <c r="AA1382">
        <f t="shared" si="43"/>
        <v>1</v>
      </c>
    </row>
    <row r="1383" spans="1:27" x14ac:dyDescent="0.25">
      <c r="A1383">
        <v>493</v>
      </c>
      <c r="B1383">
        <v>7.22</v>
      </c>
      <c r="C1383">
        <v>302</v>
      </c>
      <c r="E1383" t="s">
        <v>26</v>
      </c>
      <c r="I1383">
        <v>110.6</v>
      </c>
      <c r="K1383">
        <v>84.9</v>
      </c>
      <c r="L1383">
        <v>34.9</v>
      </c>
      <c r="M1383">
        <v>58</v>
      </c>
      <c r="N1383">
        <v>0.21</v>
      </c>
      <c r="O1383">
        <v>2.11</v>
      </c>
      <c r="P1383">
        <v>7.31</v>
      </c>
      <c r="Q1383">
        <v>87</v>
      </c>
      <c r="R1383" s="3">
        <v>44193</v>
      </c>
      <c r="S1383">
        <v>18</v>
      </c>
      <c r="T1383">
        <v>120</v>
      </c>
      <c r="U1383">
        <v>80</v>
      </c>
      <c r="V1383">
        <v>87</v>
      </c>
      <c r="W1383">
        <v>3</v>
      </c>
      <c r="X1383">
        <v>35.5</v>
      </c>
      <c r="Y1383" s="48">
        <f t="shared" si="42"/>
        <v>93.333333333333329</v>
      </c>
      <c r="Z1383">
        <v>493</v>
      </c>
      <c r="AA1383">
        <f t="shared" si="43"/>
        <v>1</v>
      </c>
    </row>
    <row r="1384" spans="1:27" x14ac:dyDescent="0.25">
      <c r="A1384">
        <v>497</v>
      </c>
      <c r="B1384">
        <v>0.3</v>
      </c>
      <c r="C1384">
        <v>268</v>
      </c>
      <c r="E1384" t="s">
        <v>26</v>
      </c>
      <c r="I1384">
        <v>18.8</v>
      </c>
      <c r="K1384">
        <v>80.5</v>
      </c>
      <c r="L1384">
        <v>40.4</v>
      </c>
      <c r="M1384">
        <v>53.7</v>
      </c>
      <c r="N1384">
        <v>0.21</v>
      </c>
      <c r="O1384">
        <v>0.59</v>
      </c>
      <c r="P1384">
        <v>7.32</v>
      </c>
      <c r="Q1384">
        <v>78</v>
      </c>
      <c r="R1384" s="3">
        <v>44201</v>
      </c>
      <c r="S1384">
        <v>14</v>
      </c>
      <c r="T1384">
        <v>167</v>
      </c>
      <c r="U1384">
        <v>80</v>
      </c>
      <c r="V1384">
        <v>95</v>
      </c>
      <c r="W1384">
        <v>0</v>
      </c>
      <c r="X1384">
        <v>36</v>
      </c>
      <c r="Y1384" s="48">
        <f t="shared" si="42"/>
        <v>109</v>
      </c>
      <c r="Z1384">
        <v>497</v>
      </c>
      <c r="AA1384">
        <f t="shared" si="43"/>
        <v>1</v>
      </c>
    </row>
    <row r="1385" spans="1:27" x14ac:dyDescent="0.25">
      <c r="A1385">
        <v>497</v>
      </c>
      <c r="B1385">
        <v>0.37</v>
      </c>
      <c r="C1385">
        <v>261</v>
      </c>
      <c r="E1385" t="s">
        <v>26</v>
      </c>
      <c r="I1385">
        <v>18.600000000000001</v>
      </c>
      <c r="K1385">
        <v>86.3</v>
      </c>
      <c r="L1385">
        <v>42.4</v>
      </c>
      <c r="M1385">
        <v>55.5</v>
      </c>
      <c r="N1385">
        <v>0.21</v>
      </c>
      <c r="O1385">
        <v>0.6</v>
      </c>
      <c r="P1385">
        <v>7.35</v>
      </c>
      <c r="Q1385">
        <v>78</v>
      </c>
      <c r="R1385" s="3">
        <v>44203</v>
      </c>
      <c r="S1385">
        <v>22</v>
      </c>
      <c r="T1385">
        <v>145</v>
      </c>
      <c r="U1385">
        <v>70</v>
      </c>
      <c r="V1385">
        <v>90</v>
      </c>
      <c r="W1385">
        <v>15</v>
      </c>
      <c r="X1385">
        <v>36.4</v>
      </c>
      <c r="Y1385" s="48">
        <f t="shared" si="42"/>
        <v>95</v>
      </c>
      <c r="Z1385">
        <v>497</v>
      </c>
      <c r="AA1385">
        <f t="shared" si="43"/>
        <v>1</v>
      </c>
    </row>
    <row r="1386" spans="1:27" x14ac:dyDescent="0.25">
      <c r="A1386">
        <v>502</v>
      </c>
      <c r="B1386">
        <v>0.45</v>
      </c>
      <c r="C1386">
        <v>59</v>
      </c>
      <c r="D1386">
        <v>330</v>
      </c>
      <c r="E1386" t="s">
        <v>26</v>
      </c>
      <c r="F1386">
        <v>0.62</v>
      </c>
      <c r="G1386">
        <v>407</v>
      </c>
      <c r="H1386">
        <v>14.6</v>
      </c>
      <c r="I1386">
        <v>16.899999999999999</v>
      </c>
      <c r="J1386">
        <v>0.21</v>
      </c>
      <c r="K1386">
        <v>96.2</v>
      </c>
      <c r="L1386">
        <v>33.5</v>
      </c>
      <c r="M1386">
        <v>83.7</v>
      </c>
      <c r="N1386">
        <v>0.21</v>
      </c>
      <c r="O1386">
        <v>0.98</v>
      </c>
      <c r="P1386">
        <v>7.41</v>
      </c>
      <c r="Q1386">
        <v>84</v>
      </c>
      <c r="R1386" s="3">
        <v>44236</v>
      </c>
      <c r="S1386">
        <v>18</v>
      </c>
      <c r="T1386">
        <v>150</v>
      </c>
      <c r="U1386">
        <v>80</v>
      </c>
      <c r="V1386">
        <v>68</v>
      </c>
      <c r="W1386">
        <v>15</v>
      </c>
      <c r="X1386">
        <v>36.9</v>
      </c>
      <c r="Y1386" s="48">
        <f t="shared" si="42"/>
        <v>103.33333333333333</v>
      </c>
      <c r="Z1386">
        <v>502</v>
      </c>
      <c r="AA1386">
        <f t="shared" si="43"/>
        <v>0</v>
      </c>
    </row>
    <row r="1387" spans="1:27" x14ac:dyDescent="0.25">
      <c r="A1387">
        <v>502</v>
      </c>
      <c r="B1387">
        <v>0.43</v>
      </c>
      <c r="C1387">
        <v>53</v>
      </c>
      <c r="D1387">
        <v>636</v>
      </c>
      <c r="E1387" t="s">
        <v>26</v>
      </c>
      <c r="F1387">
        <v>1.59</v>
      </c>
      <c r="G1387">
        <v>810</v>
      </c>
      <c r="H1387">
        <v>25.5</v>
      </c>
      <c r="K1387">
        <v>90.7</v>
      </c>
      <c r="L1387">
        <v>31</v>
      </c>
      <c r="M1387">
        <v>72.099999999999994</v>
      </c>
      <c r="N1387">
        <v>0.21</v>
      </c>
      <c r="O1387">
        <v>0.73</v>
      </c>
      <c r="P1387">
        <v>7.3</v>
      </c>
      <c r="Q1387">
        <v>84</v>
      </c>
      <c r="R1387" s="3">
        <v>44239</v>
      </c>
      <c r="S1387">
        <v>18</v>
      </c>
      <c r="T1387">
        <v>117</v>
      </c>
      <c r="U1387">
        <v>67</v>
      </c>
      <c r="V1387">
        <v>78</v>
      </c>
      <c r="W1387">
        <v>15</v>
      </c>
      <c r="X1387">
        <v>36</v>
      </c>
      <c r="Y1387" s="48">
        <f t="shared" si="42"/>
        <v>83.666666666666671</v>
      </c>
      <c r="Z1387">
        <v>502</v>
      </c>
      <c r="AA1387">
        <f t="shared" si="43"/>
        <v>1</v>
      </c>
    </row>
    <row r="1388" spans="1:27" x14ac:dyDescent="0.25">
      <c r="A1388">
        <v>502</v>
      </c>
      <c r="B1388">
        <v>0.36</v>
      </c>
      <c r="C1388">
        <v>54</v>
      </c>
      <c r="E1388" t="s">
        <v>26</v>
      </c>
      <c r="H1388">
        <v>181.7</v>
      </c>
      <c r="I1388">
        <v>46.2</v>
      </c>
      <c r="K1388">
        <v>94</v>
      </c>
      <c r="L1388">
        <v>66</v>
      </c>
      <c r="M1388">
        <v>99.2</v>
      </c>
      <c r="N1388">
        <v>0.21</v>
      </c>
      <c r="O1388">
        <v>1.82</v>
      </c>
      <c r="P1388">
        <v>7.12</v>
      </c>
      <c r="Q1388">
        <v>84</v>
      </c>
      <c r="R1388" s="3">
        <v>44241</v>
      </c>
      <c r="S1388">
        <v>24</v>
      </c>
      <c r="T1388">
        <v>111</v>
      </c>
      <c r="U1388">
        <v>68</v>
      </c>
      <c r="V1388">
        <v>95</v>
      </c>
      <c r="W1388">
        <v>4</v>
      </c>
      <c r="X1388">
        <v>37</v>
      </c>
      <c r="Y1388" s="48">
        <f t="shared" si="42"/>
        <v>82.333333333333329</v>
      </c>
      <c r="Z1388">
        <v>502</v>
      </c>
      <c r="AA1388">
        <f t="shared" si="43"/>
        <v>1</v>
      </c>
    </row>
    <row r="1389" spans="1:27" x14ac:dyDescent="0.25">
      <c r="A1389">
        <v>502</v>
      </c>
      <c r="B1389">
        <v>0.52</v>
      </c>
      <c r="C1389">
        <v>50</v>
      </c>
      <c r="E1389" t="s">
        <v>26</v>
      </c>
      <c r="I1389">
        <v>36.799999999999997</v>
      </c>
      <c r="J1389">
        <v>1</v>
      </c>
      <c r="K1389">
        <v>90</v>
      </c>
      <c r="L1389">
        <v>48.1</v>
      </c>
      <c r="M1389">
        <v>64.7</v>
      </c>
      <c r="N1389">
        <v>0.21</v>
      </c>
      <c r="O1389">
        <v>0.94</v>
      </c>
      <c r="P1389">
        <v>7.36</v>
      </c>
      <c r="Q1389">
        <v>84</v>
      </c>
      <c r="R1389" s="3">
        <v>44243</v>
      </c>
      <c r="S1389">
        <v>22</v>
      </c>
      <c r="T1389">
        <v>108</v>
      </c>
      <c r="U1389">
        <v>54</v>
      </c>
      <c r="V1389">
        <v>54</v>
      </c>
      <c r="W1389">
        <v>10</v>
      </c>
      <c r="X1389">
        <v>35.9</v>
      </c>
      <c r="Y1389" s="48">
        <f t="shared" si="42"/>
        <v>72</v>
      </c>
      <c r="Z1389">
        <v>502</v>
      </c>
      <c r="AA1389">
        <f t="shared" si="43"/>
        <v>1</v>
      </c>
    </row>
    <row r="1390" spans="1:27" x14ac:dyDescent="0.25">
      <c r="A1390">
        <v>502</v>
      </c>
      <c r="B1390">
        <v>0.33</v>
      </c>
      <c r="C1390">
        <v>53</v>
      </c>
      <c r="E1390" t="s">
        <v>26</v>
      </c>
      <c r="I1390">
        <v>31.5</v>
      </c>
      <c r="K1390">
        <v>69.099999999999994</v>
      </c>
      <c r="L1390">
        <v>59.5</v>
      </c>
      <c r="M1390">
        <v>38.299999999999997</v>
      </c>
      <c r="N1390">
        <v>0.21</v>
      </c>
      <c r="O1390">
        <v>0.94</v>
      </c>
      <c r="P1390">
        <v>7.33</v>
      </c>
      <c r="Q1390">
        <v>84</v>
      </c>
      <c r="R1390" s="3">
        <v>44244</v>
      </c>
      <c r="S1390">
        <v>20</v>
      </c>
      <c r="T1390">
        <v>162</v>
      </c>
      <c r="U1390">
        <v>80</v>
      </c>
      <c r="V1390">
        <v>85</v>
      </c>
      <c r="W1390">
        <v>11</v>
      </c>
      <c r="X1390">
        <v>36</v>
      </c>
      <c r="Y1390" s="48">
        <f t="shared" si="42"/>
        <v>107.33333333333333</v>
      </c>
      <c r="Z1390">
        <v>502</v>
      </c>
      <c r="AA1390">
        <f t="shared" si="43"/>
        <v>1</v>
      </c>
    </row>
    <row r="1391" spans="1:27" x14ac:dyDescent="0.25">
      <c r="A1391">
        <v>502</v>
      </c>
      <c r="B1391">
        <v>0.39</v>
      </c>
      <c r="C1391">
        <v>54</v>
      </c>
      <c r="E1391" t="s">
        <v>26</v>
      </c>
      <c r="I1391">
        <v>27.2</v>
      </c>
      <c r="K1391">
        <v>94</v>
      </c>
      <c r="L1391">
        <v>47.3</v>
      </c>
      <c r="M1391">
        <v>73.599999999999994</v>
      </c>
      <c r="N1391">
        <v>0.21</v>
      </c>
      <c r="O1391">
        <v>0.83</v>
      </c>
      <c r="P1391">
        <v>7.42</v>
      </c>
      <c r="Q1391">
        <v>84</v>
      </c>
      <c r="R1391" s="3">
        <v>44245</v>
      </c>
      <c r="S1391">
        <v>23</v>
      </c>
      <c r="T1391">
        <v>139</v>
      </c>
      <c r="U1391">
        <v>60</v>
      </c>
      <c r="V1391">
        <v>61</v>
      </c>
      <c r="W1391">
        <v>10</v>
      </c>
      <c r="X1391">
        <v>35.799999999999997</v>
      </c>
      <c r="Y1391" s="48">
        <f t="shared" si="42"/>
        <v>86.333333333333329</v>
      </c>
      <c r="Z1391">
        <v>502</v>
      </c>
      <c r="AA1391">
        <f t="shared" si="43"/>
        <v>1</v>
      </c>
    </row>
    <row r="1392" spans="1:27" x14ac:dyDescent="0.25">
      <c r="A1392">
        <v>502</v>
      </c>
      <c r="B1392">
        <v>0.57999999999999996</v>
      </c>
      <c r="C1392">
        <v>37</v>
      </c>
      <c r="E1392" t="s">
        <v>26</v>
      </c>
      <c r="I1392">
        <v>32.1</v>
      </c>
      <c r="K1392">
        <v>42.4</v>
      </c>
      <c r="L1392">
        <v>56.1</v>
      </c>
      <c r="M1392">
        <v>27.3</v>
      </c>
      <c r="N1392">
        <v>0.21</v>
      </c>
      <c r="O1392">
        <v>0.98</v>
      </c>
      <c r="P1392">
        <v>7.4</v>
      </c>
      <c r="Q1392">
        <v>84</v>
      </c>
      <c r="R1392" s="3">
        <v>44249</v>
      </c>
      <c r="S1392">
        <v>24</v>
      </c>
      <c r="T1392">
        <v>70</v>
      </c>
      <c r="U1392">
        <v>40</v>
      </c>
      <c r="V1392">
        <v>95</v>
      </c>
      <c r="W1392">
        <v>3</v>
      </c>
      <c r="X1392">
        <v>37.799999999999997</v>
      </c>
      <c r="Y1392" s="48">
        <f t="shared" si="42"/>
        <v>50</v>
      </c>
      <c r="Z1392">
        <v>502</v>
      </c>
      <c r="AA1392">
        <f t="shared" si="43"/>
        <v>1</v>
      </c>
    </row>
    <row r="1393" spans="1:27" x14ac:dyDescent="0.25">
      <c r="A1393">
        <v>502</v>
      </c>
      <c r="B1393">
        <v>0.51</v>
      </c>
      <c r="C1393">
        <v>41</v>
      </c>
      <c r="E1393" t="s">
        <v>26</v>
      </c>
      <c r="I1393">
        <v>36.6</v>
      </c>
      <c r="K1393">
        <v>94</v>
      </c>
      <c r="L1393">
        <v>77</v>
      </c>
      <c r="M1393">
        <v>91.2</v>
      </c>
      <c r="N1393">
        <v>0.21</v>
      </c>
      <c r="O1393">
        <v>1.41</v>
      </c>
      <c r="P1393">
        <v>7.21</v>
      </c>
      <c r="Q1393">
        <v>84</v>
      </c>
      <c r="R1393" s="3">
        <v>44250</v>
      </c>
      <c r="S1393">
        <v>18</v>
      </c>
      <c r="T1393">
        <v>60</v>
      </c>
      <c r="U1393">
        <v>30</v>
      </c>
      <c r="V1393">
        <v>20</v>
      </c>
      <c r="W1393">
        <v>3</v>
      </c>
      <c r="X1393">
        <v>32</v>
      </c>
      <c r="Y1393" s="48">
        <f t="shared" si="42"/>
        <v>40</v>
      </c>
      <c r="Z1393">
        <v>502</v>
      </c>
      <c r="AA1393">
        <f t="shared" si="43"/>
        <v>1</v>
      </c>
    </row>
    <row r="1394" spans="1:27" x14ac:dyDescent="0.25">
      <c r="A1394">
        <v>506</v>
      </c>
      <c r="B1394">
        <v>1.1599999999999999</v>
      </c>
      <c r="C1394">
        <v>507</v>
      </c>
      <c r="D1394">
        <v>351</v>
      </c>
      <c r="E1394" t="s">
        <v>26</v>
      </c>
      <c r="F1394">
        <v>3.71</v>
      </c>
      <c r="G1394">
        <v>1900</v>
      </c>
      <c r="H1394">
        <v>9.4</v>
      </c>
      <c r="I1394">
        <v>29</v>
      </c>
      <c r="J1394">
        <v>0.77</v>
      </c>
      <c r="K1394">
        <v>88.4</v>
      </c>
      <c r="L1394">
        <v>33.299999999999997</v>
      </c>
      <c r="M1394">
        <v>57.6</v>
      </c>
      <c r="N1394">
        <v>0.21</v>
      </c>
      <c r="O1394">
        <v>1.04</v>
      </c>
      <c r="P1394">
        <v>7.37</v>
      </c>
      <c r="Q1394">
        <v>80</v>
      </c>
      <c r="R1394" s="3">
        <v>44239</v>
      </c>
      <c r="S1394">
        <v>21</v>
      </c>
      <c r="T1394">
        <v>126</v>
      </c>
      <c r="U1394">
        <v>66</v>
      </c>
      <c r="V1394">
        <v>107</v>
      </c>
      <c r="W1394">
        <v>15</v>
      </c>
      <c r="X1394">
        <v>36</v>
      </c>
      <c r="Y1394" s="48">
        <f t="shared" si="42"/>
        <v>86</v>
      </c>
      <c r="Z1394">
        <v>506</v>
      </c>
      <c r="AA1394">
        <f t="shared" si="43"/>
        <v>0</v>
      </c>
    </row>
    <row r="1395" spans="1:27" x14ac:dyDescent="0.25">
      <c r="A1395">
        <v>506</v>
      </c>
      <c r="B1395">
        <v>0.79</v>
      </c>
      <c r="C1395">
        <v>496</v>
      </c>
      <c r="D1395">
        <v>1929</v>
      </c>
      <c r="E1395" t="s">
        <v>26</v>
      </c>
      <c r="F1395">
        <v>11</v>
      </c>
      <c r="G1395">
        <v>23566</v>
      </c>
      <c r="H1395">
        <v>3469</v>
      </c>
      <c r="I1395">
        <v>44.4</v>
      </c>
      <c r="J1395">
        <v>0.8</v>
      </c>
      <c r="K1395">
        <v>91.6</v>
      </c>
      <c r="L1395">
        <v>34.1</v>
      </c>
      <c r="M1395">
        <v>66</v>
      </c>
      <c r="N1395">
        <v>0.21</v>
      </c>
      <c r="O1395">
        <v>2.1800000000000002</v>
      </c>
      <c r="P1395">
        <v>7.36</v>
      </c>
      <c r="Q1395">
        <v>80</v>
      </c>
      <c r="R1395" s="3">
        <v>44241</v>
      </c>
      <c r="S1395">
        <v>22</v>
      </c>
      <c r="T1395">
        <v>96</v>
      </c>
      <c r="U1395">
        <v>55</v>
      </c>
      <c r="V1395">
        <v>111</v>
      </c>
      <c r="W1395">
        <v>3</v>
      </c>
      <c r="X1395">
        <v>35</v>
      </c>
      <c r="Y1395" s="48">
        <f t="shared" si="42"/>
        <v>68.666666666666671</v>
      </c>
      <c r="Z1395">
        <v>506</v>
      </c>
      <c r="AA1395">
        <f t="shared" si="43"/>
        <v>0</v>
      </c>
    </row>
    <row r="1396" spans="1:27" x14ac:dyDescent="0.25">
      <c r="A1396">
        <v>506</v>
      </c>
      <c r="B1396">
        <v>0.94</v>
      </c>
      <c r="C1396">
        <v>206</v>
      </c>
      <c r="E1396" t="s">
        <v>26</v>
      </c>
      <c r="I1396">
        <v>61.3</v>
      </c>
      <c r="J1396">
        <v>0.74</v>
      </c>
      <c r="K1396">
        <v>56.7</v>
      </c>
      <c r="L1396">
        <v>69.3</v>
      </c>
      <c r="M1396">
        <v>46.8</v>
      </c>
      <c r="N1396">
        <v>0.21</v>
      </c>
      <c r="O1396">
        <v>5.88</v>
      </c>
      <c r="P1396">
        <v>7.03</v>
      </c>
      <c r="Q1396">
        <v>80</v>
      </c>
      <c r="R1396" s="3">
        <v>44243</v>
      </c>
      <c r="S1396">
        <v>24</v>
      </c>
      <c r="T1396">
        <v>131</v>
      </c>
      <c r="U1396">
        <v>54</v>
      </c>
      <c r="V1396">
        <v>115</v>
      </c>
      <c r="W1396">
        <v>0</v>
      </c>
      <c r="X1396">
        <v>36.4</v>
      </c>
      <c r="Y1396" s="48">
        <f t="shared" si="42"/>
        <v>79.666666666666671</v>
      </c>
      <c r="Z1396">
        <v>506</v>
      </c>
      <c r="AA1396">
        <f t="shared" si="43"/>
        <v>1</v>
      </c>
    </row>
    <row r="1397" spans="1:27" x14ac:dyDescent="0.25">
      <c r="A1397">
        <v>510</v>
      </c>
      <c r="B1397">
        <v>1.02</v>
      </c>
      <c r="C1397">
        <v>200</v>
      </c>
      <c r="D1397">
        <v>428</v>
      </c>
      <c r="E1397" t="s">
        <v>26</v>
      </c>
      <c r="F1397">
        <v>1.26</v>
      </c>
      <c r="G1397">
        <v>806</v>
      </c>
      <c r="H1397">
        <v>8</v>
      </c>
      <c r="I1397">
        <v>7.9</v>
      </c>
      <c r="J1397">
        <v>0.39</v>
      </c>
      <c r="K1397">
        <v>93.7</v>
      </c>
      <c r="L1397">
        <v>34.700000000000003</v>
      </c>
      <c r="M1397">
        <v>73.900000000000006</v>
      </c>
      <c r="N1397">
        <v>0.21</v>
      </c>
      <c r="O1397">
        <v>0.94</v>
      </c>
      <c r="P1397">
        <v>7.37</v>
      </c>
      <c r="Q1397">
        <v>62</v>
      </c>
      <c r="R1397" s="3">
        <v>44207</v>
      </c>
      <c r="S1397">
        <v>26</v>
      </c>
      <c r="T1397">
        <v>122</v>
      </c>
      <c r="U1397">
        <v>73</v>
      </c>
      <c r="V1397">
        <v>72</v>
      </c>
      <c r="W1397">
        <v>15</v>
      </c>
      <c r="X1397">
        <v>36.4</v>
      </c>
      <c r="Y1397" s="48">
        <f t="shared" si="42"/>
        <v>89.333333333333329</v>
      </c>
      <c r="Z1397">
        <v>510</v>
      </c>
      <c r="AA1397">
        <f t="shared" si="43"/>
        <v>0</v>
      </c>
    </row>
    <row r="1398" spans="1:27" x14ac:dyDescent="0.25">
      <c r="A1398">
        <v>510</v>
      </c>
      <c r="B1398">
        <v>0.21</v>
      </c>
      <c r="C1398">
        <v>202</v>
      </c>
      <c r="E1398" t="s">
        <v>26</v>
      </c>
      <c r="I1398">
        <v>8.6999999999999993</v>
      </c>
      <c r="K1398">
        <v>88.6</v>
      </c>
      <c r="L1398">
        <v>25.8</v>
      </c>
      <c r="M1398">
        <v>58.9</v>
      </c>
      <c r="N1398">
        <v>0.21</v>
      </c>
      <c r="O1398">
        <v>0.78</v>
      </c>
      <c r="P1398">
        <v>7.44</v>
      </c>
      <c r="Q1398">
        <v>62</v>
      </c>
      <c r="R1398" s="3">
        <v>44209</v>
      </c>
      <c r="S1398">
        <v>19</v>
      </c>
      <c r="T1398">
        <v>144</v>
      </c>
      <c r="U1398">
        <v>91</v>
      </c>
      <c r="V1398">
        <v>85</v>
      </c>
      <c r="W1398">
        <v>0</v>
      </c>
      <c r="X1398">
        <v>35.5</v>
      </c>
      <c r="Y1398" s="48">
        <f t="shared" si="42"/>
        <v>108.66666666666667</v>
      </c>
      <c r="Z1398">
        <v>510</v>
      </c>
      <c r="AA1398">
        <f t="shared" si="43"/>
        <v>1</v>
      </c>
    </row>
    <row r="1399" spans="1:27" x14ac:dyDescent="0.25">
      <c r="A1399">
        <v>510</v>
      </c>
      <c r="B1399">
        <v>0.1</v>
      </c>
      <c r="C1399">
        <v>187</v>
      </c>
      <c r="D1399">
        <v>557</v>
      </c>
      <c r="E1399" t="s">
        <v>26</v>
      </c>
      <c r="F1399">
        <v>5.66</v>
      </c>
      <c r="G1399">
        <v>1011</v>
      </c>
      <c r="H1399">
        <v>265.2</v>
      </c>
      <c r="I1399">
        <v>8.5</v>
      </c>
      <c r="J1399">
        <v>0.51</v>
      </c>
      <c r="K1399">
        <v>91.7</v>
      </c>
      <c r="L1399">
        <v>62</v>
      </c>
      <c r="M1399">
        <v>78.3</v>
      </c>
      <c r="N1399">
        <v>0.21</v>
      </c>
      <c r="O1399">
        <v>0.65</v>
      </c>
      <c r="P1399">
        <v>7.21</v>
      </c>
      <c r="Q1399">
        <v>62</v>
      </c>
      <c r="R1399" s="3">
        <v>44211</v>
      </c>
      <c r="S1399">
        <v>20</v>
      </c>
      <c r="T1399">
        <v>132</v>
      </c>
      <c r="U1399">
        <v>74</v>
      </c>
      <c r="V1399">
        <v>89</v>
      </c>
      <c r="W1399">
        <v>3</v>
      </c>
      <c r="X1399">
        <v>37</v>
      </c>
      <c r="Y1399" s="48">
        <f t="shared" si="42"/>
        <v>93.333333333333329</v>
      </c>
      <c r="Z1399">
        <v>510</v>
      </c>
      <c r="AA1399">
        <f t="shared" si="43"/>
        <v>0</v>
      </c>
    </row>
    <row r="1400" spans="1:27" x14ac:dyDescent="0.25">
      <c r="A1400">
        <v>510</v>
      </c>
      <c r="B1400">
        <v>0.21</v>
      </c>
      <c r="C1400">
        <v>192</v>
      </c>
      <c r="E1400" t="s">
        <v>26</v>
      </c>
      <c r="H1400">
        <v>56.7</v>
      </c>
      <c r="I1400">
        <v>13.9</v>
      </c>
      <c r="J1400">
        <v>0.43</v>
      </c>
      <c r="K1400">
        <v>86.9</v>
      </c>
      <c r="L1400">
        <v>51.3</v>
      </c>
      <c r="M1400">
        <v>56.5</v>
      </c>
      <c r="N1400">
        <v>0.4</v>
      </c>
      <c r="O1400">
        <v>0.6</v>
      </c>
      <c r="P1400">
        <v>7.33</v>
      </c>
      <c r="Q1400">
        <v>62</v>
      </c>
      <c r="R1400" s="3">
        <v>44213</v>
      </c>
      <c r="S1400">
        <v>23</v>
      </c>
      <c r="T1400">
        <v>109</v>
      </c>
      <c r="U1400">
        <v>70</v>
      </c>
      <c r="V1400">
        <v>77</v>
      </c>
      <c r="W1400">
        <v>3</v>
      </c>
      <c r="X1400">
        <v>36.799999999999997</v>
      </c>
      <c r="Y1400" s="48">
        <f t="shared" si="42"/>
        <v>83</v>
      </c>
      <c r="Z1400">
        <v>510</v>
      </c>
      <c r="AA1400">
        <f t="shared" si="43"/>
        <v>1</v>
      </c>
    </row>
    <row r="1401" spans="1:27" x14ac:dyDescent="0.25">
      <c r="A1401">
        <v>510</v>
      </c>
      <c r="B1401">
        <v>0.36</v>
      </c>
      <c r="C1401">
        <v>258</v>
      </c>
      <c r="E1401" t="s">
        <v>26</v>
      </c>
      <c r="I1401">
        <v>14.9</v>
      </c>
      <c r="J1401">
        <v>0.98</v>
      </c>
      <c r="K1401">
        <v>74.8</v>
      </c>
      <c r="L1401">
        <v>77.400000000000006</v>
      </c>
      <c r="M1401">
        <v>47.1</v>
      </c>
      <c r="N1401">
        <v>0.21</v>
      </c>
      <c r="O1401">
        <v>0.63</v>
      </c>
      <c r="P1401">
        <v>7.25</v>
      </c>
      <c r="Q1401">
        <v>62</v>
      </c>
      <c r="R1401" s="3">
        <v>44215</v>
      </c>
      <c r="S1401">
        <v>21</v>
      </c>
      <c r="T1401">
        <v>150</v>
      </c>
      <c r="U1401">
        <v>75</v>
      </c>
      <c r="V1401">
        <v>75</v>
      </c>
      <c r="W1401">
        <v>3</v>
      </c>
      <c r="X1401">
        <v>36.700000000000003</v>
      </c>
      <c r="Y1401" s="48">
        <f t="shared" si="42"/>
        <v>100</v>
      </c>
      <c r="Z1401">
        <v>510</v>
      </c>
      <c r="AA1401">
        <f t="shared" si="43"/>
        <v>1</v>
      </c>
    </row>
    <row r="1402" spans="1:27" x14ac:dyDescent="0.25">
      <c r="A1402">
        <v>510</v>
      </c>
      <c r="B1402">
        <v>0.28000000000000003</v>
      </c>
      <c r="C1402">
        <v>269</v>
      </c>
      <c r="D1402">
        <v>309</v>
      </c>
      <c r="E1402" t="s">
        <v>26</v>
      </c>
      <c r="F1402">
        <v>1.41</v>
      </c>
      <c r="G1402">
        <v>1116</v>
      </c>
      <c r="H1402">
        <v>18.2</v>
      </c>
      <c r="I1402">
        <v>21.8</v>
      </c>
      <c r="J1402">
        <v>0.59</v>
      </c>
      <c r="K1402">
        <v>76.8</v>
      </c>
      <c r="L1402">
        <v>74.8</v>
      </c>
      <c r="M1402">
        <v>46.8</v>
      </c>
      <c r="N1402">
        <v>0.21</v>
      </c>
      <c r="O1402">
        <v>0.65</v>
      </c>
      <c r="P1402">
        <v>7.28</v>
      </c>
      <c r="Q1402">
        <v>62</v>
      </c>
      <c r="R1402" s="3">
        <v>44217</v>
      </c>
      <c r="S1402">
        <v>20</v>
      </c>
      <c r="T1402">
        <v>135</v>
      </c>
      <c r="U1402">
        <v>67</v>
      </c>
      <c r="V1402">
        <v>76</v>
      </c>
      <c r="W1402">
        <v>3</v>
      </c>
      <c r="X1402">
        <v>35</v>
      </c>
      <c r="Y1402" s="48">
        <f t="shared" si="42"/>
        <v>89.666666666666671</v>
      </c>
      <c r="Z1402">
        <v>510</v>
      </c>
      <c r="AA1402">
        <f t="shared" si="43"/>
        <v>0</v>
      </c>
    </row>
    <row r="1403" spans="1:27" x14ac:dyDescent="0.25">
      <c r="A1403">
        <v>510</v>
      </c>
      <c r="B1403">
        <v>0.92</v>
      </c>
      <c r="C1403">
        <v>471</v>
      </c>
      <c r="E1403" t="s">
        <v>26</v>
      </c>
      <c r="I1403">
        <v>27.1</v>
      </c>
      <c r="K1403">
        <v>89.3</v>
      </c>
      <c r="L1403">
        <v>77.099999999999994</v>
      </c>
      <c r="M1403">
        <v>63.4</v>
      </c>
      <c r="N1403">
        <v>0.21</v>
      </c>
      <c r="O1403">
        <v>0.54</v>
      </c>
      <c r="P1403">
        <v>7.3</v>
      </c>
      <c r="Q1403">
        <v>62</v>
      </c>
      <c r="R1403" s="3">
        <v>44219</v>
      </c>
      <c r="S1403">
        <v>21</v>
      </c>
      <c r="T1403">
        <v>126</v>
      </c>
      <c r="U1403">
        <v>58</v>
      </c>
      <c r="V1403">
        <v>71</v>
      </c>
      <c r="W1403">
        <v>3</v>
      </c>
      <c r="X1403">
        <v>35.299999999999997</v>
      </c>
      <c r="Y1403" s="48">
        <f t="shared" si="42"/>
        <v>80.666666666666671</v>
      </c>
      <c r="Z1403">
        <v>510</v>
      </c>
      <c r="AA1403">
        <f t="shared" si="43"/>
        <v>1</v>
      </c>
    </row>
    <row r="1404" spans="1:27" x14ac:dyDescent="0.25">
      <c r="A1404">
        <v>510</v>
      </c>
      <c r="B1404">
        <v>0.63</v>
      </c>
      <c r="C1404">
        <v>379</v>
      </c>
      <c r="E1404" t="s">
        <v>26</v>
      </c>
      <c r="I1404">
        <v>19.8</v>
      </c>
      <c r="J1404">
        <v>0.51</v>
      </c>
      <c r="K1404">
        <v>94.2</v>
      </c>
      <c r="L1404">
        <v>65</v>
      </c>
      <c r="M1404">
        <v>76.8</v>
      </c>
      <c r="N1404">
        <v>0.21</v>
      </c>
      <c r="O1404">
        <v>0.52</v>
      </c>
      <c r="P1404">
        <v>7.39</v>
      </c>
      <c r="Q1404">
        <v>62</v>
      </c>
      <c r="R1404" s="3">
        <v>44221</v>
      </c>
      <c r="S1404">
        <v>20</v>
      </c>
      <c r="T1404">
        <v>78</v>
      </c>
      <c r="U1404">
        <v>46</v>
      </c>
      <c r="V1404">
        <v>66</v>
      </c>
      <c r="W1404">
        <v>3</v>
      </c>
      <c r="X1404">
        <v>36.5</v>
      </c>
      <c r="Y1404" s="48">
        <f t="shared" si="42"/>
        <v>56.666666666666664</v>
      </c>
      <c r="Z1404">
        <v>510</v>
      </c>
      <c r="AA1404">
        <f t="shared" si="43"/>
        <v>1</v>
      </c>
    </row>
    <row r="1405" spans="1:27" x14ac:dyDescent="0.25">
      <c r="A1405">
        <v>510</v>
      </c>
      <c r="B1405">
        <v>0.8</v>
      </c>
      <c r="C1405">
        <v>416</v>
      </c>
      <c r="E1405" t="s">
        <v>26</v>
      </c>
      <c r="F1405">
        <v>1.78</v>
      </c>
      <c r="G1405">
        <v>1218</v>
      </c>
      <c r="H1405">
        <v>42.7</v>
      </c>
      <c r="I1405">
        <v>25.4</v>
      </c>
      <c r="J1405">
        <v>0.46</v>
      </c>
      <c r="K1405">
        <v>86.2</v>
      </c>
      <c r="L1405">
        <v>78.8</v>
      </c>
      <c r="M1405">
        <v>56</v>
      </c>
      <c r="N1405">
        <v>0.21</v>
      </c>
      <c r="O1405">
        <v>0.55000000000000004</v>
      </c>
      <c r="P1405">
        <v>7.33</v>
      </c>
      <c r="Q1405">
        <v>62</v>
      </c>
      <c r="R1405" s="3">
        <v>44223</v>
      </c>
      <c r="S1405">
        <v>20</v>
      </c>
      <c r="T1405">
        <v>132</v>
      </c>
      <c r="U1405">
        <v>74</v>
      </c>
      <c r="V1405">
        <v>96</v>
      </c>
      <c r="W1405">
        <v>3</v>
      </c>
      <c r="X1405">
        <v>37</v>
      </c>
      <c r="Y1405" s="48">
        <f t="shared" si="42"/>
        <v>93.333333333333329</v>
      </c>
      <c r="Z1405">
        <v>510</v>
      </c>
      <c r="AA1405">
        <f t="shared" si="43"/>
        <v>1</v>
      </c>
    </row>
    <row r="1406" spans="1:27" x14ac:dyDescent="0.25">
      <c r="A1406">
        <v>510</v>
      </c>
      <c r="B1406">
        <v>0.76</v>
      </c>
      <c r="C1406">
        <v>353</v>
      </c>
      <c r="E1406" t="s">
        <v>26</v>
      </c>
      <c r="I1406">
        <v>23.2</v>
      </c>
      <c r="K1406">
        <v>89.6</v>
      </c>
      <c r="L1406">
        <v>77.5</v>
      </c>
      <c r="M1406">
        <v>63.6</v>
      </c>
      <c r="N1406">
        <v>0.21</v>
      </c>
      <c r="O1406">
        <v>0.6</v>
      </c>
      <c r="P1406">
        <v>7.1</v>
      </c>
      <c r="Q1406">
        <v>62</v>
      </c>
      <c r="R1406" s="3">
        <v>44225</v>
      </c>
      <c r="S1406">
        <v>20</v>
      </c>
      <c r="T1406">
        <v>130</v>
      </c>
      <c r="U1406">
        <v>64</v>
      </c>
      <c r="V1406">
        <v>72</v>
      </c>
      <c r="W1406">
        <v>3</v>
      </c>
      <c r="X1406">
        <v>37</v>
      </c>
      <c r="Y1406" s="48">
        <f t="shared" si="42"/>
        <v>86</v>
      </c>
      <c r="Z1406">
        <v>510</v>
      </c>
      <c r="AA1406">
        <f t="shared" si="43"/>
        <v>1</v>
      </c>
    </row>
    <row r="1407" spans="1:27" x14ac:dyDescent="0.25">
      <c r="A1407">
        <v>510</v>
      </c>
      <c r="B1407">
        <v>1.1399999999999999</v>
      </c>
      <c r="C1407">
        <v>364</v>
      </c>
      <c r="E1407" t="s">
        <v>26</v>
      </c>
      <c r="H1407">
        <v>38</v>
      </c>
      <c r="I1407">
        <v>12.8</v>
      </c>
      <c r="J1407">
        <v>0.66</v>
      </c>
      <c r="K1407">
        <v>75.7</v>
      </c>
      <c r="L1407">
        <v>75.099999999999994</v>
      </c>
      <c r="M1407">
        <v>50.1</v>
      </c>
      <c r="N1407">
        <v>0.21</v>
      </c>
      <c r="O1407">
        <v>0.54</v>
      </c>
      <c r="P1407">
        <v>7.32</v>
      </c>
      <c r="Q1407">
        <v>62</v>
      </c>
      <c r="R1407" s="3">
        <v>44227</v>
      </c>
      <c r="S1407">
        <v>17</v>
      </c>
      <c r="T1407">
        <v>134</v>
      </c>
      <c r="U1407">
        <v>76</v>
      </c>
      <c r="V1407">
        <v>81</v>
      </c>
      <c r="W1407">
        <v>4</v>
      </c>
      <c r="X1407">
        <v>36</v>
      </c>
      <c r="Y1407" s="48">
        <f t="shared" si="42"/>
        <v>95.333333333333329</v>
      </c>
      <c r="Z1407">
        <v>510</v>
      </c>
      <c r="AA1407">
        <f t="shared" si="43"/>
        <v>1</v>
      </c>
    </row>
    <row r="1408" spans="1:27" x14ac:dyDescent="0.25">
      <c r="A1408">
        <v>510</v>
      </c>
      <c r="B1408">
        <v>0.97</v>
      </c>
      <c r="C1408">
        <v>383</v>
      </c>
      <c r="E1408" t="s">
        <v>26</v>
      </c>
      <c r="H1408">
        <v>42</v>
      </c>
      <c r="I1408">
        <v>12.3</v>
      </c>
      <c r="J1408">
        <v>0.42</v>
      </c>
      <c r="K1408">
        <v>89.3</v>
      </c>
      <c r="L1408">
        <v>77.400000000000006</v>
      </c>
      <c r="M1408">
        <v>68.3</v>
      </c>
      <c r="N1408">
        <v>0.21</v>
      </c>
      <c r="O1408">
        <v>0.48</v>
      </c>
      <c r="P1408">
        <v>7.29</v>
      </c>
      <c r="Q1408">
        <v>62</v>
      </c>
      <c r="R1408" s="3">
        <v>44229</v>
      </c>
      <c r="S1408">
        <v>22</v>
      </c>
      <c r="T1408">
        <v>110</v>
      </c>
      <c r="U1408">
        <v>88</v>
      </c>
      <c r="V1408">
        <v>124</v>
      </c>
      <c r="W1408">
        <v>0</v>
      </c>
      <c r="X1408">
        <v>37</v>
      </c>
      <c r="Y1408" s="48">
        <f t="shared" si="42"/>
        <v>95.333333333333329</v>
      </c>
      <c r="Z1408">
        <v>510</v>
      </c>
      <c r="AA1408">
        <f t="shared" si="43"/>
        <v>1</v>
      </c>
    </row>
    <row r="1409" spans="1:27" x14ac:dyDescent="0.25">
      <c r="A1409">
        <v>510</v>
      </c>
      <c r="B1409">
        <v>1.72</v>
      </c>
      <c r="C1409">
        <v>398</v>
      </c>
      <c r="D1409">
        <v>339</v>
      </c>
      <c r="E1409" t="s">
        <v>26</v>
      </c>
      <c r="G1409">
        <v>1147</v>
      </c>
      <c r="H1409">
        <v>58.4</v>
      </c>
      <c r="I1409">
        <v>18.5</v>
      </c>
      <c r="K1409">
        <v>64.8</v>
      </c>
      <c r="L1409">
        <v>65.400000000000006</v>
      </c>
      <c r="M1409">
        <v>37.700000000000003</v>
      </c>
      <c r="N1409">
        <v>0.21</v>
      </c>
      <c r="O1409">
        <v>0.5</v>
      </c>
      <c r="P1409">
        <v>7.37</v>
      </c>
      <c r="Q1409">
        <v>62</v>
      </c>
      <c r="R1409" s="3">
        <v>44231</v>
      </c>
      <c r="S1409">
        <v>20</v>
      </c>
      <c r="T1409">
        <v>120</v>
      </c>
      <c r="U1409">
        <v>70</v>
      </c>
      <c r="V1409">
        <v>79</v>
      </c>
      <c r="W1409">
        <v>3</v>
      </c>
      <c r="X1409">
        <v>36.5</v>
      </c>
      <c r="Y1409" s="48">
        <f t="shared" si="42"/>
        <v>86.666666666666671</v>
      </c>
      <c r="Z1409">
        <v>510</v>
      </c>
      <c r="AA1409">
        <f t="shared" si="43"/>
        <v>1</v>
      </c>
    </row>
    <row r="1410" spans="1:27" x14ac:dyDescent="0.25">
      <c r="A1410">
        <v>510</v>
      </c>
      <c r="B1410">
        <v>1.56</v>
      </c>
      <c r="C1410">
        <v>414</v>
      </c>
      <c r="D1410">
        <v>362</v>
      </c>
      <c r="E1410" t="s">
        <v>26</v>
      </c>
      <c r="F1410">
        <v>3.41</v>
      </c>
      <c r="G1410">
        <v>1266</v>
      </c>
      <c r="H1410">
        <v>67</v>
      </c>
      <c r="I1410">
        <v>19.8</v>
      </c>
      <c r="J1410">
        <v>0.4</v>
      </c>
      <c r="K1410">
        <v>73</v>
      </c>
      <c r="L1410">
        <v>84.7</v>
      </c>
      <c r="M1410">
        <v>43.4</v>
      </c>
      <c r="N1410">
        <v>0.21</v>
      </c>
      <c r="O1410">
        <v>0.46</v>
      </c>
      <c r="P1410">
        <v>7.29</v>
      </c>
      <c r="Q1410">
        <v>62</v>
      </c>
      <c r="R1410" s="3">
        <v>44233</v>
      </c>
      <c r="S1410">
        <v>17</v>
      </c>
      <c r="T1410">
        <v>135</v>
      </c>
      <c r="U1410">
        <v>82</v>
      </c>
      <c r="V1410">
        <v>76</v>
      </c>
      <c r="W1410">
        <v>7</v>
      </c>
      <c r="X1410">
        <v>36</v>
      </c>
      <c r="Y1410" s="48">
        <f t="shared" ref="Y1410:Y1473" si="44">IF(OR(T1410="",U1410=""),"",(T1410+(2*U1410))/3)</f>
        <v>99.666666666666671</v>
      </c>
      <c r="Z1410">
        <v>510</v>
      </c>
      <c r="AA1410">
        <f t="shared" ref="AA1410:AA1473" si="45">IF(A1410="",0,IF(COUNTIF(B1410:Y1410,"")&gt;0,1,0))</f>
        <v>0</v>
      </c>
    </row>
    <row r="1411" spans="1:27" x14ac:dyDescent="0.25">
      <c r="A1411">
        <v>510</v>
      </c>
      <c r="B1411">
        <v>1.83</v>
      </c>
      <c r="C1411">
        <v>464</v>
      </c>
      <c r="E1411" t="s">
        <v>26</v>
      </c>
      <c r="I1411">
        <v>17.2</v>
      </c>
      <c r="J1411">
        <v>0.38</v>
      </c>
      <c r="K1411">
        <v>91.6</v>
      </c>
      <c r="L1411">
        <v>63.8</v>
      </c>
      <c r="M1411">
        <v>60.5</v>
      </c>
      <c r="N1411">
        <v>0.21</v>
      </c>
      <c r="O1411">
        <v>0.51</v>
      </c>
      <c r="P1411">
        <v>7.4</v>
      </c>
      <c r="Q1411">
        <v>62</v>
      </c>
      <c r="R1411" s="3">
        <v>44234</v>
      </c>
      <c r="S1411">
        <v>20</v>
      </c>
      <c r="T1411">
        <v>132</v>
      </c>
      <c r="U1411">
        <v>56</v>
      </c>
      <c r="V1411">
        <v>96</v>
      </c>
      <c r="W1411">
        <v>5</v>
      </c>
      <c r="X1411">
        <v>37</v>
      </c>
      <c r="Y1411" s="48">
        <f t="shared" si="44"/>
        <v>81.333333333333329</v>
      </c>
      <c r="Z1411">
        <v>510</v>
      </c>
      <c r="AA1411">
        <f t="shared" si="45"/>
        <v>1</v>
      </c>
    </row>
    <row r="1412" spans="1:27" x14ac:dyDescent="0.25">
      <c r="A1412">
        <v>510</v>
      </c>
      <c r="B1412">
        <v>1.38</v>
      </c>
      <c r="C1412">
        <v>390</v>
      </c>
      <c r="E1412" t="s">
        <v>26</v>
      </c>
      <c r="I1412">
        <v>22.2</v>
      </c>
      <c r="J1412">
        <v>0.32</v>
      </c>
      <c r="K1412">
        <v>85</v>
      </c>
      <c r="L1412">
        <v>69.599999999999994</v>
      </c>
      <c r="M1412">
        <v>56.7</v>
      </c>
      <c r="N1412">
        <v>0.21</v>
      </c>
      <c r="O1412">
        <v>0.56999999999999995</v>
      </c>
      <c r="P1412">
        <v>7.33</v>
      </c>
      <c r="Q1412">
        <v>62</v>
      </c>
      <c r="R1412" s="3">
        <v>44235</v>
      </c>
      <c r="S1412">
        <v>22</v>
      </c>
      <c r="T1412">
        <v>91</v>
      </c>
      <c r="U1412">
        <v>60</v>
      </c>
      <c r="V1412">
        <v>108</v>
      </c>
      <c r="W1412">
        <v>3</v>
      </c>
      <c r="X1412">
        <v>37.1</v>
      </c>
      <c r="Y1412" s="48">
        <f t="shared" si="44"/>
        <v>70.333333333333329</v>
      </c>
      <c r="Z1412">
        <v>510</v>
      </c>
      <c r="AA1412">
        <f t="shared" si="45"/>
        <v>1</v>
      </c>
    </row>
    <row r="1413" spans="1:27" x14ac:dyDescent="0.25">
      <c r="A1413">
        <v>510</v>
      </c>
      <c r="B1413">
        <v>1.66</v>
      </c>
      <c r="C1413">
        <v>431</v>
      </c>
      <c r="E1413" t="s">
        <v>26</v>
      </c>
      <c r="I1413">
        <v>20.7</v>
      </c>
      <c r="K1413">
        <v>83.4</v>
      </c>
      <c r="L1413">
        <v>74.599999999999994</v>
      </c>
      <c r="M1413">
        <v>55.2</v>
      </c>
      <c r="N1413">
        <v>0.21</v>
      </c>
      <c r="O1413">
        <v>0.59</v>
      </c>
      <c r="P1413">
        <v>7.34</v>
      </c>
      <c r="Q1413">
        <v>62</v>
      </c>
      <c r="R1413" s="3">
        <v>44237</v>
      </c>
      <c r="S1413">
        <v>20</v>
      </c>
      <c r="T1413">
        <v>126</v>
      </c>
      <c r="U1413">
        <v>74</v>
      </c>
      <c r="V1413">
        <v>85</v>
      </c>
      <c r="W1413">
        <v>9</v>
      </c>
      <c r="X1413">
        <v>37</v>
      </c>
      <c r="Y1413" s="48">
        <f t="shared" si="44"/>
        <v>91.333333333333329</v>
      </c>
      <c r="Z1413">
        <v>510</v>
      </c>
      <c r="AA1413">
        <f t="shared" si="45"/>
        <v>1</v>
      </c>
    </row>
    <row r="1414" spans="1:27" x14ac:dyDescent="0.25">
      <c r="A1414">
        <v>510</v>
      </c>
      <c r="B1414">
        <v>1.86</v>
      </c>
      <c r="C1414">
        <v>418</v>
      </c>
      <c r="E1414" t="s">
        <v>26</v>
      </c>
      <c r="F1414">
        <v>2.96</v>
      </c>
      <c r="G1414">
        <v>1124</v>
      </c>
      <c r="H1414">
        <v>170.4</v>
      </c>
      <c r="I1414">
        <v>20</v>
      </c>
      <c r="J1414">
        <v>0.3</v>
      </c>
      <c r="K1414">
        <v>83.1</v>
      </c>
      <c r="L1414">
        <v>65.8</v>
      </c>
      <c r="M1414">
        <v>53.6</v>
      </c>
      <c r="N1414">
        <v>0.21</v>
      </c>
      <c r="O1414">
        <v>0.65</v>
      </c>
      <c r="P1414">
        <v>7.38</v>
      </c>
      <c r="Q1414">
        <v>62</v>
      </c>
      <c r="R1414" s="3">
        <v>44239</v>
      </c>
      <c r="S1414">
        <v>20</v>
      </c>
      <c r="T1414">
        <v>108</v>
      </c>
      <c r="U1414">
        <v>67</v>
      </c>
      <c r="V1414">
        <v>74</v>
      </c>
      <c r="W1414">
        <v>10</v>
      </c>
      <c r="X1414">
        <v>37</v>
      </c>
      <c r="Y1414" s="48">
        <f t="shared" si="44"/>
        <v>80.666666666666671</v>
      </c>
      <c r="Z1414">
        <v>510</v>
      </c>
      <c r="AA1414">
        <f t="shared" si="45"/>
        <v>1</v>
      </c>
    </row>
    <row r="1415" spans="1:27" x14ac:dyDescent="0.25">
      <c r="A1415">
        <v>510</v>
      </c>
      <c r="B1415">
        <v>1.72</v>
      </c>
      <c r="C1415">
        <v>401</v>
      </c>
      <c r="E1415" t="s">
        <v>26</v>
      </c>
      <c r="I1415">
        <v>15.7</v>
      </c>
      <c r="K1415">
        <v>61.1</v>
      </c>
      <c r="L1415">
        <v>67</v>
      </c>
      <c r="M1415">
        <v>37.1</v>
      </c>
      <c r="N1415">
        <v>0.21</v>
      </c>
      <c r="O1415">
        <v>0.56999999999999995</v>
      </c>
      <c r="P1415">
        <v>7.32</v>
      </c>
      <c r="Q1415">
        <v>62</v>
      </c>
      <c r="R1415" s="3">
        <v>44241</v>
      </c>
      <c r="S1415">
        <v>15</v>
      </c>
      <c r="T1415">
        <v>117</v>
      </c>
      <c r="U1415">
        <v>67</v>
      </c>
      <c r="V1415">
        <v>106</v>
      </c>
      <c r="W1415">
        <v>10</v>
      </c>
      <c r="X1415">
        <v>35.1</v>
      </c>
      <c r="Y1415" s="48">
        <f t="shared" si="44"/>
        <v>83.666666666666671</v>
      </c>
      <c r="Z1415">
        <v>510</v>
      </c>
      <c r="AA1415">
        <f t="shared" si="45"/>
        <v>1</v>
      </c>
    </row>
    <row r="1416" spans="1:27" x14ac:dyDescent="0.25">
      <c r="A1416">
        <v>510</v>
      </c>
      <c r="B1416">
        <v>1.56</v>
      </c>
      <c r="C1416">
        <v>454</v>
      </c>
      <c r="E1416" t="s">
        <v>26</v>
      </c>
      <c r="I1416">
        <v>13.7</v>
      </c>
      <c r="K1416">
        <v>88.4</v>
      </c>
      <c r="L1416">
        <v>53.1</v>
      </c>
      <c r="M1416">
        <v>56.1</v>
      </c>
      <c r="N1416">
        <v>0.21</v>
      </c>
      <c r="O1416">
        <v>0.52</v>
      </c>
      <c r="P1416">
        <v>7.4</v>
      </c>
      <c r="Q1416">
        <v>62</v>
      </c>
      <c r="R1416" s="3">
        <v>44243</v>
      </c>
      <c r="S1416">
        <v>20</v>
      </c>
      <c r="T1416">
        <v>118</v>
      </c>
      <c r="U1416">
        <v>86</v>
      </c>
      <c r="V1416">
        <v>90</v>
      </c>
      <c r="W1416">
        <v>0</v>
      </c>
      <c r="X1416">
        <v>37.6</v>
      </c>
      <c r="Y1416" s="48">
        <f t="shared" si="44"/>
        <v>96.666666666666671</v>
      </c>
      <c r="Z1416">
        <v>510</v>
      </c>
      <c r="AA1416">
        <f t="shared" si="45"/>
        <v>1</v>
      </c>
    </row>
    <row r="1417" spans="1:27" x14ac:dyDescent="0.25">
      <c r="A1417">
        <v>510</v>
      </c>
      <c r="B1417">
        <v>1.28</v>
      </c>
      <c r="C1417">
        <v>447</v>
      </c>
      <c r="E1417" t="s">
        <v>26</v>
      </c>
      <c r="I1417">
        <v>10.7</v>
      </c>
      <c r="K1417">
        <v>89.1</v>
      </c>
      <c r="L1417">
        <v>56.6</v>
      </c>
      <c r="M1417">
        <v>60.5</v>
      </c>
      <c r="N1417">
        <v>0.21</v>
      </c>
      <c r="O1417">
        <v>0.49</v>
      </c>
      <c r="P1417">
        <v>7.3879999999999999</v>
      </c>
      <c r="Q1417">
        <v>62</v>
      </c>
      <c r="R1417" s="3">
        <v>44245</v>
      </c>
      <c r="S1417">
        <v>17</v>
      </c>
      <c r="T1417">
        <v>134</v>
      </c>
      <c r="U1417">
        <v>80</v>
      </c>
      <c r="V1417">
        <v>115</v>
      </c>
      <c r="W1417">
        <v>0</v>
      </c>
      <c r="X1417">
        <v>37.5</v>
      </c>
      <c r="Y1417" s="48">
        <f t="shared" si="44"/>
        <v>98</v>
      </c>
      <c r="Z1417">
        <v>510</v>
      </c>
      <c r="AA1417">
        <f t="shared" si="45"/>
        <v>1</v>
      </c>
    </row>
    <row r="1418" spans="1:27" x14ac:dyDescent="0.25">
      <c r="A1418">
        <v>510</v>
      </c>
      <c r="B1418">
        <v>1.2</v>
      </c>
      <c r="C1418">
        <v>489</v>
      </c>
      <c r="D1418">
        <v>292</v>
      </c>
      <c r="E1418" t="s">
        <v>26</v>
      </c>
      <c r="F1418">
        <v>6.33</v>
      </c>
      <c r="G1418">
        <v>609</v>
      </c>
      <c r="H1418">
        <v>46.2</v>
      </c>
      <c r="I1418">
        <v>13.2</v>
      </c>
      <c r="J1418">
        <v>0.28000000000000003</v>
      </c>
      <c r="K1418">
        <v>57.2</v>
      </c>
      <c r="L1418">
        <v>59</v>
      </c>
      <c r="M1418">
        <v>36</v>
      </c>
      <c r="N1418">
        <v>0.21</v>
      </c>
      <c r="O1418">
        <v>0.49</v>
      </c>
      <c r="P1418">
        <v>7.35</v>
      </c>
      <c r="Q1418">
        <v>62</v>
      </c>
      <c r="R1418" s="3">
        <v>44249</v>
      </c>
      <c r="S1418">
        <v>19</v>
      </c>
      <c r="T1418">
        <v>115</v>
      </c>
      <c r="U1418">
        <v>70</v>
      </c>
      <c r="V1418">
        <v>78</v>
      </c>
      <c r="W1418">
        <v>3</v>
      </c>
      <c r="X1418">
        <v>37.200000000000003</v>
      </c>
      <c r="Y1418" s="48">
        <f t="shared" si="44"/>
        <v>85</v>
      </c>
      <c r="Z1418">
        <v>510</v>
      </c>
      <c r="AA1418">
        <f t="shared" si="45"/>
        <v>0</v>
      </c>
    </row>
    <row r="1419" spans="1:27" x14ac:dyDescent="0.25">
      <c r="A1419">
        <v>510</v>
      </c>
      <c r="B1419">
        <v>1.45</v>
      </c>
      <c r="C1419">
        <v>499</v>
      </c>
      <c r="E1419" t="s">
        <v>26</v>
      </c>
      <c r="I1419">
        <v>14.8</v>
      </c>
      <c r="K1419">
        <v>86.2</v>
      </c>
      <c r="L1419">
        <v>42.1</v>
      </c>
      <c r="M1419">
        <v>52</v>
      </c>
      <c r="N1419">
        <v>0.21</v>
      </c>
      <c r="O1419">
        <v>0.57999999999999996</v>
      </c>
      <c r="P1419">
        <v>7.42</v>
      </c>
      <c r="Q1419">
        <v>62</v>
      </c>
      <c r="R1419" s="3">
        <v>44250</v>
      </c>
      <c r="S1419">
        <v>18</v>
      </c>
      <c r="T1419">
        <v>125</v>
      </c>
      <c r="U1419">
        <v>79</v>
      </c>
      <c r="V1419">
        <v>114</v>
      </c>
      <c r="W1419">
        <v>0</v>
      </c>
      <c r="X1419">
        <v>36</v>
      </c>
      <c r="Y1419" s="48">
        <f t="shared" si="44"/>
        <v>94.333333333333329</v>
      </c>
      <c r="Z1419">
        <v>510</v>
      </c>
      <c r="AA1419">
        <f t="shared" si="45"/>
        <v>1</v>
      </c>
    </row>
    <row r="1420" spans="1:27" x14ac:dyDescent="0.25">
      <c r="A1420">
        <v>510</v>
      </c>
      <c r="B1420">
        <v>1.37</v>
      </c>
      <c r="C1420">
        <v>491</v>
      </c>
      <c r="E1420" t="s">
        <v>26</v>
      </c>
      <c r="I1420">
        <v>13.9</v>
      </c>
      <c r="K1420">
        <v>91.1</v>
      </c>
      <c r="L1420">
        <v>40.700000000000003</v>
      </c>
      <c r="M1420">
        <v>60.6</v>
      </c>
      <c r="N1420">
        <v>0.21</v>
      </c>
      <c r="O1420">
        <v>0.5</v>
      </c>
      <c r="P1420">
        <v>7.4</v>
      </c>
      <c r="Q1420">
        <v>62</v>
      </c>
      <c r="R1420" s="3">
        <v>44251</v>
      </c>
      <c r="S1420">
        <v>16</v>
      </c>
      <c r="T1420">
        <v>107</v>
      </c>
      <c r="U1420">
        <v>59</v>
      </c>
      <c r="V1420">
        <v>100</v>
      </c>
      <c r="W1420">
        <v>0</v>
      </c>
      <c r="X1420">
        <v>36</v>
      </c>
      <c r="Y1420" s="48">
        <f t="shared" si="44"/>
        <v>75</v>
      </c>
      <c r="Z1420">
        <v>510</v>
      </c>
      <c r="AA1420">
        <f t="shared" si="45"/>
        <v>1</v>
      </c>
    </row>
    <row r="1421" spans="1:27" x14ac:dyDescent="0.25">
      <c r="A1421">
        <v>510</v>
      </c>
      <c r="B1421">
        <v>1.56</v>
      </c>
      <c r="C1421">
        <v>484</v>
      </c>
      <c r="E1421" t="s">
        <v>26</v>
      </c>
      <c r="I1421">
        <v>18.600000000000001</v>
      </c>
      <c r="K1421">
        <v>89.6</v>
      </c>
      <c r="L1421">
        <v>39.200000000000003</v>
      </c>
      <c r="M1421">
        <v>57.9</v>
      </c>
      <c r="N1421">
        <v>0.21</v>
      </c>
      <c r="O1421">
        <v>0.53</v>
      </c>
      <c r="P1421">
        <v>7.4</v>
      </c>
      <c r="Q1421">
        <v>62</v>
      </c>
      <c r="R1421" s="3">
        <v>44253</v>
      </c>
      <c r="S1421">
        <v>16</v>
      </c>
      <c r="T1421">
        <v>116</v>
      </c>
      <c r="U1421">
        <v>70</v>
      </c>
      <c r="V1421">
        <v>109</v>
      </c>
      <c r="W1421">
        <v>0</v>
      </c>
      <c r="X1421">
        <v>36</v>
      </c>
      <c r="Y1421" s="48">
        <f t="shared" si="44"/>
        <v>85.333333333333329</v>
      </c>
      <c r="Z1421">
        <v>510</v>
      </c>
      <c r="AA1421">
        <f t="shared" si="45"/>
        <v>1</v>
      </c>
    </row>
    <row r="1422" spans="1:27" x14ac:dyDescent="0.25">
      <c r="A1422">
        <v>510</v>
      </c>
      <c r="B1422">
        <v>0.54</v>
      </c>
      <c r="C1422">
        <v>443</v>
      </c>
      <c r="E1422" t="s">
        <v>26</v>
      </c>
      <c r="I1422">
        <v>17</v>
      </c>
      <c r="K1422">
        <v>91.2</v>
      </c>
      <c r="L1422">
        <v>35.9</v>
      </c>
      <c r="M1422">
        <v>58.7</v>
      </c>
      <c r="N1422">
        <v>0.21</v>
      </c>
      <c r="O1422">
        <v>0.6</v>
      </c>
      <c r="P1422">
        <v>7.44</v>
      </c>
      <c r="Q1422">
        <v>62</v>
      </c>
      <c r="R1422" s="3">
        <v>44255</v>
      </c>
      <c r="S1422">
        <v>17</v>
      </c>
      <c r="T1422">
        <v>95</v>
      </c>
      <c r="U1422">
        <v>60</v>
      </c>
      <c r="V1422">
        <v>119</v>
      </c>
      <c r="W1422">
        <v>11</v>
      </c>
      <c r="X1422">
        <v>39</v>
      </c>
      <c r="Y1422" s="48">
        <f t="shared" si="44"/>
        <v>71.666666666666671</v>
      </c>
      <c r="Z1422">
        <v>510</v>
      </c>
      <c r="AA1422">
        <f t="shared" si="45"/>
        <v>1</v>
      </c>
    </row>
    <row r="1423" spans="1:27" x14ac:dyDescent="0.25">
      <c r="A1423">
        <v>510</v>
      </c>
      <c r="B1423">
        <v>1.1000000000000001</v>
      </c>
      <c r="C1423">
        <v>328</v>
      </c>
      <c r="E1423" t="s">
        <v>26</v>
      </c>
      <c r="I1423">
        <v>21.5</v>
      </c>
      <c r="K1423">
        <v>91.8</v>
      </c>
      <c r="L1423">
        <v>34.799999999999997</v>
      </c>
      <c r="M1423">
        <v>62.2</v>
      </c>
      <c r="N1423">
        <v>0.21</v>
      </c>
      <c r="O1423">
        <v>0.57999999999999996</v>
      </c>
      <c r="P1423">
        <v>7.43</v>
      </c>
      <c r="Q1423">
        <v>62</v>
      </c>
      <c r="R1423" s="3">
        <v>44257</v>
      </c>
      <c r="S1423">
        <v>20</v>
      </c>
      <c r="T1423">
        <v>158</v>
      </c>
      <c r="U1423">
        <v>67</v>
      </c>
      <c r="V1423">
        <v>129</v>
      </c>
      <c r="W1423">
        <v>11</v>
      </c>
      <c r="X1423">
        <v>38.6</v>
      </c>
      <c r="Y1423" s="48">
        <f t="shared" si="44"/>
        <v>97.333333333333329</v>
      </c>
      <c r="Z1423">
        <v>510</v>
      </c>
      <c r="AA1423">
        <f t="shared" si="45"/>
        <v>1</v>
      </c>
    </row>
    <row r="1424" spans="1:27" x14ac:dyDescent="0.25">
      <c r="A1424">
        <v>510</v>
      </c>
      <c r="B1424">
        <v>1.74</v>
      </c>
      <c r="C1424">
        <v>330</v>
      </c>
      <c r="D1424">
        <v>248</v>
      </c>
      <c r="E1424" t="s">
        <v>26</v>
      </c>
      <c r="F1424">
        <v>2.2799999999999998</v>
      </c>
      <c r="G1424">
        <v>820</v>
      </c>
      <c r="I1424">
        <v>16.899999999999999</v>
      </c>
      <c r="J1424">
        <v>0.37</v>
      </c>
      <c r="K1424">
        <v>86.6</v>
      </c>
      <c r="L1424">
        <v>42.8</v>
      </c>
      <c r="M1424">
        <v>57.5</v>
      </c>
      <c r="N1424">
        <v>0.21</v>
      </c>
      <c r="O1424">
        <v>0.54</v>
      </c>
      <c r="P1424">
        <v>7.39</v>
      </c>
      <c r="Q1424">
        <v>62</v>
      </c>
      <c r="R1424" s="3">
        <v>44259</v>
      </c>
      <c r="S1424">
        <v>20</v>
      </c>
      <c r="T1424">
        <v>167</v>
      </c>
      <c r="U1424">
        <v>73</v>
      </c>
      <c r="V1424">
        <v>115</v>
      </c>
      <c r="W1424">
        <v>11</v>
      </c>
      <c r="X1424">
        <v>35.700000000000003</v>
      </c>
      <c r="Y1424" s="48">
        <f t="shared" si="44"/>
        <v>104.33333333333333</v>
      </c>
      <c r="Z1424">
        <v>510</v>
      </c>
      <c r="AA1424">
        <f t="shared" si="45"/>
        <v>1</v>
      </c>
    </row>
    <row r="1425" spans="1:27" x14ac:dyDescent="0.25">
      <c r="A1425">
        <v>511</v>
      </c>
      <c r="B1425">
        <v>0.73</v>
      </c>
      <c r="C1425">
        <v>202</v>
      </c>
      <c r="D1425">
        <v>218</v>
      </c>
      <c r="E1425" t="s">
        <v>26</v>
      </c>
      <c r="F1425">
        <v>0.34</v>
      </c>
      <c r="G1425">
        <v>3268</v>
      </c>
      <c r="I1425">
        <v>12.1</v>
      </c>
      <c r="J1425">
        <v>0.62</v>
      </c>
      <c r="K1425">
        <v>96.2</v>
      </c>
      <c r="L1425">
        <v>28.7</v>
      </c>
      <c r="M1425">
        <v>28.7</v>
      </c>
      <c r="N1425">
        <v>0.21</v>
      </c>
      <c r="O1425">
        <v>0.72</v>
      </c>
      <c r="P1425">
        <v>7.36</v>
      </c>
      <c r="Q1425">
        <v>80</v>
      </c>
      <c r="R1425" s="3">
        <v>44206</v>
      </c>
      <c r="S1425">
        <v>20</v>
      </c>
      <c r="T1425">
        <v>132</v>
      </c>
      <c r="U1425">
        <v>89</v>
      </c>
      <c r="V1425">
        <v>58</v>
      </c>
      <c r="W1425">
        <v>5</v>
      </c>
      <c r="X1425">
        <v>37</v>
      </c>
      <c r="Y1425" s="48">
        <f t="shared" si="44"/>
        <v>103.33333333333333</v>
      </c>
      <c r="Z1425">
        <v>511</v>
      </c>
      <c r="AA1425">
        <f t="shared" si="45"/>
        <v>1</v>
      </c>
    </row>
    <row r="1426" spans="1:27" x14ac:dyDescent="0.25">
      <c r="A1426">
        <v>511</v>
      </c>
      <c r="B1426">
        <v>0.63</v>
      </c>
      <c r="C1426">
        <v>226</v>
      </c>
      <c r="D1426">
        <v>169</v>
      </c>
      <c r="E1426" t="s">
        <v>26</v>
      </c>
      <c r="G1426">
        <v>2574</v>
      </c>
      <c r="I1426">
        <v>23.1</v>
      </c>
      <c r="J1426">
        <v>0.42</v>
      </c>
      <c r="K1426">
        <v>63.1</v>
      </c>
      <c r="L1426">
        <v>64.2</v>
      </c>
      <c r="M1426">
        <v>35.5</v>
      </c>
      <c r="N1426">
        <v>0.21</v>
      </c>
      <c r="O1426">
        <v>1.07</v>
      </c>
      <c r="P1426">
        <v>7.3</v>
      </c>
      <c r="Q1426">
        <v>80</v>
      </c>
      <c r="R1426" s="3">
        <v>44207</v>
      </c>
      <c r="S1426">
        <v>24</v>
      </c>
      <c r="T1426">
        <v>140</v>
      </c>
      <c r="U1426">
        <v>75</v>
      </c>
      <c r="V1426">
        <v>60</v>
      </c>
      <c r="W1426">
        <v>3</v>
      </c>
      <c r="X1426">
        <v>36.799999999999997</v>
      </c>
      <c r="Y1426" s="48">
        <f t="shared" si="44"/>
        <v>96.666666666666671</v>
      </c>
      <c r="Z1426">
        <v>511</v>
      </c>
      <c r="AA1426">
        <f t="shared" si="45"/>
        <v>1</v>
      </c>
    </row>
    <row r="1427" spans="1:27" x14ac:dyDescent="0.25">
      <c r="A1427">
        <v>511</v>
      </c>
      <c r="B1427">
        <v>0.56000000000000005</v>
      </c>
      <c r="C1427">
        <v>223</v>
      </c>
      <c r="E1427" t="s">
        <v>26</v>
      </c>
      <c r="F1427">
        <v>2.5</v>
      </c>
      <c r="G1427">
        <v>1875</v>
      </c>
      <c r="H1427">
        <v>28.5</v>
      </c>
      <c r="I1427">
        <v>26.6</v>
      </c>
      <c r="K1427">
        <v>64.400000000000006</v>
      </c>
      <c r="L1427">
        <v>69.900000000000006</v>
      </c>
      <c r="M1427">
        <v>37.6</v>
      </c>
      <c r="N1427">
        <v>0.21</v>
      </c>
      <c r="O1427">
        <v>0.83</v>
      </c>
      <c r="P1427">
        <v>7.28</v>
      </c>
      <c r="Q1427">
        <v>80</v>
      </c>
      <c r="R1427" s="3">
        <v>44208</v>
      </c>
      <c r="S1427">
        <v>23</v>
      </c>
      <c r="T1427">
        <v>127</v>
      </c>
      <c r="U1427">
        <v>66</v>
      </c>
      <c r="V1427">
        <v>55</v>
      </c>
      <c r="W1427">
        <v>3</v>
      </c>
      <c r="X1427">
        <v>35.9</v>
      </c>
      <c r="Y1427" s="48">
        <f t="shared" si="44"/>
        <v>86.333333333333329</v>
      </c>
      <c r="Z1427">
        <v>511</v>
      </c>
      <c r="AA1427">
        <f t="shared" si="45"/>
        <v>1</v>
      </c>
    </row>
    <row r="1428" spans="1:27" x14ac:dyDescent="0.25">
      <c r="A1428">
        <v>511</v>
      </c>
      <c r="B1428">
        <v>1.1299999999999999</v>
      </c>
      <c r="C1428">
        <v>678</v>
      </c>
      <c r="D1428">
        <v>369</v>
      </c>
      <c r="E1428" t="s">
        <v>26</v>
      </c>
      <c r="F1428">
        <v>2.6</v>
      </c>
      <c r="G1428">
        <v>2367</v>
      </c>
      <c r="I1428">
        <v>18.100000000000001</v>
      </c>
      <c r="K1428">
        <v>94.5</v>
      </c>
      <c r="L1428">
        <v>60.6</v>
      </c>
      <c r="M1428">
        <v>66.7</v>
      </c>
      <c r="N1428">
        <v>0.21</v>
      </c>
      <c r="O1428">
        <v>0.65</v>
      </c>
      <c r="P1428">
        <v>7.4</v>
      </c>
      <c r="Q1428">
        <v>80</v>
      </c>
      <c r="R1428" s="3">
        <v>44209</v>
      </c>
      <c r="S1428">
        <v>21</v>
      </c>
      <c r="T1428">
        <v>141</v>
      </c>
      <c r="U1428">
        <v>81</v>
      </c>
      <c r="V1428">
        <v>54</v>
      </c>
      <c r="W1428">
        <v>3</v>
      </c>
      <c r="X1428">
        <v>36.200000000000003</v>
      </c>
      <c r="Y1428" s="48">
        <f t="shared" si="44"/>
        <v>101</v>
      </c>
      <c r="Z1428">
        <v>511</v>
      </c>
      <c r="AA1428">
        <f t="shared" si="45"/>
        <v>1</v>
      </c>
    </row>
    <row r="1429" spans="1:27" x14ac:dyDescent="0.25">
      <c r="A1429">
        <v>512</v>
      </c>
      <c r="B1429">
        <v>0.63</v>
      </c>
      <c r="C1429">
        <v>195</v>
      </c>
      <c r="E1429" t="s">
        <v>26</v>
      </c>
      <c r="F1429">
        <v>6.77</v>
      </c>
      <c r="G1429">
        <v>399</v>
      </c>
      <c r="H1429">
        <v>9</v>
      </c>
      <c r="I1429">
        <v>20</v>
      </c>
      <c r="J1429">
        <v>0.72</v>
      </c>
      <c r="K1429">
        <v>78.3</v>
      </c>
      <c r="L1429">
        <v>70.5</v>
      </c>
      <c r="M1429">
        <v>63.5</v>
      </c>
      <c r="N1429">
        <v>0.21</v>
      </c>
      <c r="O1429">
        <v>1.34</v>
      </c>
      <c r="P1429">
        <v>7.07</v>
      </c>
      <c r="Q1429">
        <v>89</v>
      </c>
      <c r="R1429" s="3">
        <v>44198</v>
      </c>
      <c r="S1429">
        <v>20</v>
      </c>
      <c r="T1429">
        <v>140</v>
      </c>
      <c r="U1429">
        <v>64</v>
      </c>
      <c r="V1429">
        <v>74</v>
      </c>
      <c r="W1429">
        <v>5</v>
      </c>
      <c r="X1429">
        <v>36</v>
      </c>
      <c r="Y1429" s="48">
        <f t="shared" si="44"/>
        <v>89.333333333333329</v>
      </c>
      <c r="Z1429">
        <v>512</v>
      </c>
      <c r="AA1429">
        <f t="shared" si="45"/>
        <v>1</v>
      </c>
    </row>
    <row r="1430" spans="1:27" x14ac:dyDescent="0.25">
      <c r="A1430">
        <v>512</v>
      </c>
      <c r="B1430">
        <v>1.17</v>
      </c>
      <c r="C1430">
        <v>243</v>
      </c>
      <c r="E1430" t="s">
        <v>26</v>
      </c>
      <c r="I1430">
        <v>36.799999999999997</v>
      </c>
      <c r="J1430">
        <v>0.54</v>
      </c>
      <c r="K1430">
        <v>76.2</v>
      </c>
      <c r="L1430">
        <v>48.2</v>
      </c>
      <c r="M1430">
        <v>43.3</v>
      </c>
      <c r="N1430">
        <v>0.21</v>
      </c>
      <c r="O1430">
        <v>5.16</v>
      </c>
      <c r="P1430">
        <v>7.19</v>
      </c>
      <c r="Q1430">
        <v>89</v>
      </c>
      <c r="R1430" s="3">
        <v>44199</v>
      </c>
      <c r="S1430">
        <v>22</v>
      </c>
      <c r="T1430">
        <v>300</v>
      </c>
      <c r="U1430">
        <v>64</v>
      </c>
      <c r="V1430">
        <v>80</v>
      </c>
      <c r="W1430">
        <v>3</v>
      </c>
      <c r="X1430">
        <v>36.5</v>
      </c>
      <c r="Y1430" s="48">
        <f t="shared" si="44"/>
        <v>142.66666666666666</v>
      </c>
      <c r="Z1430">
        <v>512</v>
      </c>
      <c r="AA1430">
        <f t="shared" si="45"/>
        <v>1</v>
      </c>
    </row>
    <row r="1431" spans="1:27" x14ac:dyDescent="0.25">
      <c r="A1431">
        <v>512</v>
      </c>
      <c r="B1431">
        <v>0.37</v>
      </c>
      <c r="C1431">
        <v>164</v>
      </c>
      <c r="E1431" t="s">
        <v>26</v>
      </c>
      <c r="I1431">
        <v>32.299999999999997</v>
      </c>
      <c r="J1431">
        <v>0.78</v>
      </c>
      <c r="K1431">
        <v>47.8</v>
      </c>
      <c r="L1431">
        <v>55.4</v>
      </c>
      <c r="M1431">
        <v>32.299999999999997</v>
      </c>
      <c r="N1431">
        <v>0.21</v>
      </c>
      <c r="O1431">
        <v>3.29</v>
      </c>
      <c r="P1431">
        <v>7.24</v>
      </c>
      <c r="Q1431">
        <v>89</v>
      </c>
      <c r="R1431" s="3">
        <v>44201</v>
      </c>
      <c r="S1431">
        <v>18</v>
      </c>
      <c r="T1431">
        <v>130</v>
      </c>
      <c r="U1431">
        <v>80</v>
      </c>
      <c r="V1431">
        <v>72</v>
      </c>
      <c r="W1431">
        <v>3</v>
      </c>
      <c r="X1431">
        <v>37</v>
      </c>
      <c r="Y1431" s="48">
        <f t="shared" si="44"/>
        <v>96.666666666666671</v>
      </c>
      <c r="Z1431">
        <v>512</v>
      </c>
      <c r="AA1431">
        <f t="shared" si="45"/>
        <v>1</v>
      </c>
    </row>
    <row r="1432" spans="1:27" x14ac:dyDescent="0.25">
      <c r="A1432">
        <v>512</v>
      </c>
      <c r="B1432">
        <v>0.35</v>
      </c>
      <c r="C1432">
        <v>121</v>
      </c>
      <c r="E1432" t="s">
        <v>26</v>
      </c>
      <c r="I1432">
        <v>50.7</v>
      </c>
      <c r="J1432">
        <v>0.55000000000000004</v>
      </c>
      <c r="K1432">
        <v>70.8</v>
      </c>
      <c r="L1432">
        <v>48.1</v>
      </c>
      <c r="M1432">
        <v>45.6</v>
      </c>
      <c r="N1432">
        <v>0.21</v>
      </c>
      <c r="O1432">
        <v>3.68</v>
      </c>
      <c r="P1432">
        <v>7.27</v>
      </c>
      <c r="Q1432">
        <v>89</v>
      </c>
      <c r="R1432" s="3">
        <v>44203</v>
      </c>
      <c r="S1432">
        <v>22</v>
      </c>
      <c r="T1432">
        <v>204</v>
      </c>
      <c r="U1432">
        <v>103</v>
      </c>
      <c r="V1432">
        <v>85</v>
      </c>
      <c r="W1432">
        <v>3</v>
      </c>
      <c r="X1432">
        <v>35</v>
      </c>
      <c r="Y1432" s="48">
        <f t="shared" si="44"/>
        <v>136.66666666666666</v>
      </c>
      <c r="Z1432">
        <v>512</v>
      </c>
      <c r="AA1432">
        <f t="shared" si="45"/>
        <v>1</v>
      </c>
    </row>
    <row r="1433" spans="1:27" x14ac:dyDescent="0.25">
      <c r="A1433">
        <v>512</v>
      </c>
      <c r="B1433">
        <v>0.4</v>
      </c>
      <c r="C1433">
        <v>138</v>
      </c>
      <c r="E1433" t="s">
        <v>26</v>
      </c>
      <c r="I1433">
        <v>48.3</v>
      </c>
      <c r="K1433">
        <v>65.3</v>
      </c>
      <c r="L1433">
        <v>54.5</v>
      </c>
      <c r="M1433">
        <v>38.6</v>
      </c>
      <c r="N1433">
        <v>0.21</v>
      </c>
      <c r="O1433">
        <v>2.91</v>
      </c>
      <c r="P1433">
        <v>7.29</v>
      </c>
      <c r="Q1433">
        <v>89</v>
      </c>
      <c r="R1433" s="3">
        <v>44205</v>
      </c>
      <c r="S1433">
        <v>20</v>
      </c>
      <c r="T1433">
        <v>127</v>
      </c>
      <c r="U1433">
        <v>60</v>
      </c>
      <c r="V1433">
        <v>74</v>
      </c>
      <c r="W1433">
        <v>5</v>
      </c>
      <c r="X1433">
        <v>37</v>
      </c>
      <c r="Y1433" s="48">
        <f t="shared" si="44"/>
        <v>82.333333333333329</v>
      </c>
      <c r="Z1433">
        <v>512</v>
      </c>
      <c r="AA1433">
        <f t="shared" si="45"/>
        <v>1</v>
      </c>
    </row>
    <row r="1434" spans="1:27" x14ac:dyDescent="0.25">
      <c r="A1434">
        <v>512</v>
      </c>
      <c r="B1434">
        <v>0.28999999999999998</v>
      </c>
      <c r="C1434">
        <v>130</v>
      </c>
      <c r="E1434" t="s">
        <v>26</v>
      </c>
      <c r="H1434">
        <v>86.9</v>
      </c>
      <c r="I1434">
        <v>72.900000000000006</v>
      </c>
      <c r="K1434">
        <v>0.37</v>
      </c>
      <c r="L1434">
        <v>45.1</v>
      </c>
      <c r="M1434">
        <v>64.8</v>
      </c>
      <c r="N1434">
        <v>0.21</v>
      </c>
      <c r="O1434">
        <v>3.94</v>
      </c>
      <c r="P1434">
        <v>7.33</v>
      </c>
      <c r="Q1434">
        <v>89</v>
      </c>
      <c r="R1434" s="3">
        <v>44206</v>
      </c>
      <c r="S1434">
        <v>16</v>
      </c>
      <c r="T1434">
        <v>130</v>
      </c>
      <c r="U1434">
        <v>54</v>
      </c>
      <c r="V1434">
        <v>71</v>
      </c>
      <c r="W1434">
        <v>0</v>
      </c>
      <c r="X1434">
        <v>36.5</v>
      </c>
      <c r="Y1434" s="48">
        <f t="shared" si="44"/>
        <v>79.333333333333329</v>
      </c>
      <c r="Z1434">
        <v>512</v>
      </c>
      <c r="AA1434">
        <f t="shared" si="45"/>
        <v>1</v>
      </c>
    </row>
    <row r="1435" spans="1:27" x14ac:dyDescent="0.25">
      <c r="A1435">
        <v>512</v>
      </c>
      <c r="B1435">
        <v>0.41</v>
      </c>
      <c r="C1435">
        <v>170</v>
      </c>
      <c r="E1435" t="s">
        <v>26</v>
      </c>
      <c r="I1435">
        <v>82.7</v>
      </c>
      <c r="K1435">
        <v>59.1</v>
      </c>
      <c r="L1435">
        <v>58.4</v>
      </c>
      <c r="M1435">
        <v>37.4</v>
      </c>
      <c r="N1435">
        <v>0.21</v>
      </c>
      <c r="O1435">
        <v>3.87</v>
      </c>
      <c r="P1435">
        <v>7.25</v>
      </c>
      <c r="Q1435">
        <v>89</v>
      </c>
      <c r="R1435" s="3">
        <v>44207</v>
      </c>
      <c r="S1435">
        <v>16</v>
      </c>
      <c r="T1435">
        <v>99</v>
      </c>
      <c r="U1435">
        <v>46</v>
      </c>
      <c r="V1435">
        <v>80</v>
      </c>
      <c r="W1435">
        <v>10</v>
      </c>
      <c r="X1435">
        <v>36.1</v>
      </c>
      <c r="Y1435" s="48">
        <f t="shared" si="44"/>
        <v>63.666666666666664</v>
      </c>
      <c r="Z1435">
        <v>512</v>
      </c>
      <c r="AA1435">
        <f t="shared" si="45"/>
        <v>1</v>
      </c>
    </row>
    <row r="1436" spans="1:27" x14ac:dyDescent="0.25">
      <c r="A1436">
        <v>512</v>
      </c>
      <c r="B1436">
        <v>0.44</v>
      </c>
      <c r="C1436">
        <v>137</v>
      </c>
      <c r="E1436" t="s">
        <v>26</v>
      </c>
      <c r="I1436">
        <v>90.3</v>
      </c>
      <c r="K1436">
        <v>64.400000000000006</v>
      </c>
      <c r="L1436">
        <v>49.1</v>
      </c>
      <c r="M1436">
        <v>36.799999999999997</v>
      </c>
      <c r="N1436">
        <v>0.21</v>
      </c>
      <c r="O1436">
        <v>1.03</v>
      </c>
      <c r="P1436">
        <v>7.34</v>
      </c>
      <c r="Q1436">
        <v>89</v>
      </c>
      <c r="R1436" s="3">
        <v>44209</v>
      </c>
      <c r="S1436">
        <v>20</v>
      </c>
      <c r="T1436">
        <v>132</v>
      </c>
      <c r="U1436">
        <v>74</v>
      </c>
      <c r="V1436">
        <v>56</v>
      </c>
      <c r="W1436">
        <v>8</v>
      </c>
      <c r="X1436">
        <v>37</v>
      </c>
      <c r="Y1436" s="48">
        <f t="shared" si="44"/>
        <v>93.333333333333329</v>
      </c>
      <c r="Z1436">
        <v>512</v>
      </c>
      <c r="AA1436">
        <f t="shared" si="45"/>
        <v>1</v>
      </c>
    </row>
    <row r="1437" spans="1:27" x14ac:dyDescent="0.25">
      <c r="A1437">
        <v>512</v>
      </c>
      <c r="B1437">
        <v>0.41</v>
      </c>
      <c r="C1437">
        <v>134</v>
      </c>
      <c r="D1437">
        <v>381</v>
      </c>
      <c r="E1437" t="s">
        <v>26</v>
      </c>
      <c r="F1437">
        <v>3.11</v>
      </c>
      <c r="G1437">
        <v>257</v>
      </c>
      <c r="H1437">
        <v>126.4</v>
      </c>
      <c r="I1437">
        <v>58.9</v>
      </c>
      <c r="J1437">
        <v>0.55000000000000004</v>
      </c>
      <c r="K1437">
        <v>70.2</v>
      </c>
      <c r="L1437">
        <v>55.4</v>
      </c>
      <c r="M1437">
        <v>43.5</v>
      </c>
      <c r="N1437">
        <v>0.21</v>
      </c>
      <c r="O1437">
        <v>1.98</v>
      </c>
      <c r="P1437">
        <v>7.28</v>
      </c>
      <c r="Q1437">
        <v>89</v>
      </c>
      <c r="R1437" s="3">
        <v>44211</v>
      </c>
      <c r="S1437">
        <v>20</v>
      </c>
      <c r="T1437">
        <v>169</v>
      </c>
      <c r="U1437">
        <v>77</v>
      </c>
      <c r="V1437">
        <v>82</v>
      </c>
      <c r="W1437">
        <v>7</v>
      </c>
      <c r="X1437">
        <v>37</v>
      </c>
      <c r="Y1437" s="48">
        <f t="shared" si="44"/>
        <v>107.66666666666667</v>
      </c>
      <c r="Z1437">
        <v>512</v>
      </c>
      <c r="AA1437">
        <f t="shared" si="45"/>
        <v>0</v>
      </c>
    </row>
    <row r="1438" spans="1:27" x14ac:dyDescent="0.25">
      <c r="A1438">
        <v>512</v>
      </c>
      <c r="B1438">
        <v>0.75</v>
      </c>
      <c r="C1438">
        <v>148</v>
      </c>
      <c r="E1438" t="s">
        <v>26</v>
      </c>
      <c r="I1438">
        <v>82.3</v>
      </c>
      <c r="J1438">
        <v>0.62</v>
      </c>
      <c r="K1438">
        <v>64.5</v>
      </c>
      <c r="L1438">
        <v>53</v>
      </c>
      <c r="M1438">
        <v>38.4</v>
      </c>
      <c r="N1438">
        <v>0.21</v>
      </c>
      <c r="O1438">
        <v>3.9</v>
      </c>
      <c r="P1438">
        <v>7.28</v>
      </c>
      <c r="Q1438">
        <v>89</v>
      </c>
      <c r="R1438" s="3">
        <v>44213</v>
      </c>
      <c r="S1438">
        <v>32</v>
      </c>
      <c r="T1438">
        <v>134</v>
      </c>
      <c r="U1438">
        <v>84</v>
      </c>
      <c r="V1438">
        <v>101</v>
      </c>
      <c r="W1438">
        <v>13</v>
      </c>
      <c r="X1438">
        <v>36.5</v>
      </c>
      <c r="Y1438" s="48">
        <f t="shared" si="44"/>
        <v>100.66666666666667</v>
      </c>
      <c r="Z1438">
        <v>512</v>
      </c>
      <c r="AA1438">
        <f t="shared" si="45"/>
        <v>1</v>
      </c>
    </row>
    <row r="1439" spans="1:27" x14ac:dyDescent="0.25">
      <c r="A1439">
        <v>512</v>
      </c>
      <c r="B1439">
        <v>0.71</v>
      </c>
      <c r="C1439">
        <v>146</v>
      </c>
      <c r="E1439" t="s">
        <v>26</v>
      </c>
      <c r="I1439">
        <v>89.3</v>
      </c>
      <c r="J1439">
        <v>0.3</v>
      </c>
      <c r="K1439">
        <v>50.8</v>
      </c>
      <c r="L1439">
        <v>68.3</v>
      </c>
      <c r="M1439">
        <v>34</v>
      </c>
      <c r="N1439">
        <v>0.21</v>
      </c>
      <c r="O1439">
        <v>3.95</v>
      </c>
      <c r="P1439">
        <v>7.21</v>
      </c>
      <c r="Q1439">
        <v>89</v>
      </c>
      <c r="R1439" s="3">
        <v>44215</v>
      </c>
      <c r="S1439">
        <v>18</v>
      </c>
      <c r="T1439">
        <v>110</v>
      </c>
      <c r="U1439">
        <v>70</v>
      </c>
      <c r="V1439">
        <v>72</v>
      </c>
      <c r="W1439">
        <v>6</v>
      </c>
      <c r="X1439">
        <v>36.5</v>
      </c>
      <c r="Y1439" s="48">
        <f t="shared" si="44"/>
        <v>83.333333333333329</v>
      </c>
      <c r="Z1439">
        <v>512</v>
      </c>
      <c r="AA1439">
        <f t="shared" si="45"/>
        <v>1</v>
      </c>
    </row>
    <row r="1440" spans="1:27" x14ac:dyDescent="0.25">
      <c r="A1440">
        <v>512</v>
      </c>
      <c r="B1440">
        <v>0.42</v>
      </c>
      <c r="C1440">
        <v>105</v>
      </c>
      <c r="D1440">
        <v>284</v>
      </c>
      <c r="E1440" t="s">
        <v>26</v>
      </c>
      <c r="F1440">
        <v>3.84</v>
      </c>
      <c r="G1440">
        <v>298</v>
      </c>
      <c r="H1440">
        <v>101.7</v>
      </c>
      <c r="I1440">
        <v>88</v>
      </c>
      <c r="J1440">
        <v>0.33</v>
      </c>
      <c r="K1440">
        <v>68.7</v>
      </c>
      <c r="L1440">
        <v>57.1</v>
      </c>
      <c r="M1440">
        <v>40.5</v>
      </c>
      <c r="N1440">
        <v>0.21</v>
      </c>
      <c r="O1440">
        <v>3.42</v>
      </c>
      <c r="P1440">
        <v>7.29</v>
      </c>
      <c r="Q1440">
        <v>89</v>
      </c>
      <c r="R1440" s="3">
        <v>44217</v>
      </c>
      <c r="S1440">
        <v>20</v>
      </c>
      <c r="T1440">
        <v>142</v>
      </c>
      <c r="U1440">
        <v>85</v>
      </c>
      <c r="V1440">
        <v>72</v>
      </c>
      <c r="W1440">
        <v>6</v>
      </c>
      <c r="X1440">
        <v>36</v>
      </c>
      <c r="Y1440" s="48">
        <f t="shared" si="44"/>
        <v>104</v>
      </c>
      <c r="Z1440">
        <v>512</v>
      </c>
      <c r="AA1440">
        <f t="shared" si="45"/>
        <v>0</v>
      </c>
    </row>
    <row r="1441" spans="1:27" x14ac:dyDescent="0.25">
      <c r="A1441">
        <v>512</v>
      </c>
      <c r="B1441">
        <v>0.38</v>
      </c>
      <c r="C1441">
        <v>155</v>
      </c>
      <c r="E1441" t="s">
        <v>26</v>
      </c>
      <c r="I1441">
        <v>57.6</v>
      </c>
      <c r="K1441">
        <v>83.9</v>
      </c>
      <c r="L1441">
        <v>42.4</v>
      </c>
      <c r="M1441">
        <v>51.7</v>
      </c>
      <c r="N1441">
        <v>0.21</v>
      </c>
      <c r="O1441">
        <v>2.57</v>
      </c>
      <c r="P1441">
        <v>7.35</v>
      </c>
      <c r="Q1441">
        <v>89</v>
      </c>
      <c r="R1441" s="3">
        <v>44219</v>
      </c>
      <c r="S1441">
        <v>20</v>
      </c>
      <c r="T1441">
        <v>90</v>
      </c>
      <c r="U1441">
        <v>40</v>
      </c>
      <c r="V1441">
        <v>130</v>
      </c>
      <c r="W1441">
        <v>0</v>
      </c>
      <c r="X1441">
        <v>36</v>
      </c>
      <c r="Y1441" s="48">
        <f t="shared" si="44"/>
        <v>56.666666666666664</v>
      </c>
      <c r="Z1441">
        <v>512</v>
      </c>
      <c r="AA1441">
        <f t="shared" si="45"/>
        <v>1</v>
      </c>
    </row>
    <row r="1442" spans="1:27" x14ac:dyDescent="0.25">
      <c r="A1442">
        <v>520</v>
      </c>
      <c r="B1442">
        <v>0.87</v>
      </c>
      <c r="C1442">
        <v>218</v>
      </c>
      <c r="D1442">
        <v>667</v>
      </c>
      <c r="E1442" t="s">
        <v>26</v>
      </c>
      <c r="F1442">
        <v>2.89</v>
      </c>
      <c r="G1442">
        <v>985</v>
      </c>
      <c r="H1442">
        <v>18.7</v>
      </c>
      <c r="I1442">
        <v>23.3</v>
      </c>
      <c r="J1442">
        <v>0.92</v>
      </c>
      <c r="K1442">
        <v>74</v>
      </c>
      <c r="L1442">
        <v>24.7</v>
      </c>
      <c r="M1442">
        <v>54.6</v>
      </c>
      <c r="N1442">
        <v>0.21</v>
      </c>
      <c r="O1442">
        <v>0.99</v>
      </c>
      <c r="P1442">
        <v>7.45</v>
      </c>
      <c r="Q1442">
        <v>87</v>
      </c>
      <c r="R1442" s="3">
        <v>44205</v>
      </c>
      <c r="S1442">
        <v>35</v>
      </c>
      <c r="T1442">
        <v>147</v>
      </c>
      <c r="U1442">
        <v>81</v>
      </c>
      <c r="V1442">
        <v>97</v>
      </c>
      <c r="W1442">
        <v>15</v>
      </c>
      <c r="X1442">
        <v>37.799999999999997</v>
      </c>
      <c r="Y1442" s="48">
        <f t="shared" si="44"/>
        <v>103</v>
      </c>
      <c r="Z1442">
        <v>520</v>
      </c>
      <c r="AA1442">
        <f t="shared" si="45"/>
        <v>0</v>
      </c>
    </row>
    <row r="1443" spans="1:27" x14ac:dyDescent="0.25">
      <c r="A1443">
        <v>520</v>
      </c>
      <c r="B1443">
        <v>0.64</v>
      </c>
      <c r="C1443">
        <v>270</v>
      </c>
      <c r="E1443" t="s">
        <v>26</v>
      </c>
      <c r="H1443">
        <v>14.6</v>
      </c>
      <c r="I1443">
        <v>28.7</v>
      </c>
      <c r="J1443">
        <v>0.36</v>
      </c>
      <c r="K1443">
        <v>90.6</v>
      </c>
      <c r="L1443">
        <v>74.099999999999994</v>
      </c>
      <c r="M1443">
        <v>80.2</v>
      </c>
      <c r="N1443">
        <v>0.21</v>
      </c>
      <c r="O1443">
        <v>0.97</v>
      </c>
      <c r="P1443">
        <v>7.14</v>
      </c>
      <c r="Q1443">
        <v>87</v>
      </c>
      <c r="R1443" s="3">
        <v>44206</v>
      </c>
      <c r="S1443">
        <v>19</v>
      </c>
      <c r="T1443">
        <v>106</v>
      </c>
      <c r="U1443">
        <v>54</v>
      </c>
      <c r="V1443">
        <v>78</v>
      </c>
      <c r="W1443">
        <v>0</v>
      </c>
      <c r="X1443">
        <v>37</v>
      </c>
      <c r="Y1443" s="48">
        <f t="shared" si="44"/>
        <v>71.333333333333329</v>
      </c>
      <c r="Z1443">
        <v>520</v>
      </c>
      <c r="AA1443">
        <f t="shared" si="45"/>
        <v>1</v>
      </c>
    </row>
    <row r="1444" spans="1:27" x14ac:dyDescent="0.25">
      <c r="A1444">
        <v>520</v>
      </c>
      <c r="B1444">
        <v>0.61</v>
      </c>
      <c r="C1444">
        <v>286</v>
      </c>
      <c r="E1444" t="s">
        <v>26</v>
      </c>
      <c r="H1444">
        <v>20.100000000000001</v>
      </c>
      <c r="I1444">
        <v>52.3</v>
      </c>
      <c r="J1444">
        <v>0.36</v>
      </c>
      <c r="K1444">
        <v>91</v>
      </c>
      <c r="L1444">
        <v>39</v>
      </c>
      <c r="M1444">
        <v>63.7</v>
      </c>
      <c r="N1444">
        <v>0.21</v>
      </c>
      <c r="O1444">
        <v>1.7</v>
      </c>
      <c r="P1444">
        <v>7.36</v>
      </c>
      <c r="Q1444">
        <v>87</v>
      </c>
      <c r="R1444" s="3">
        <v>44207</v>
      </c>
      <c r="S1444">
        <v>21</v>
      </c>
      <c r="T1444">
        <v>102</v>
      </c>
      <c r="U1444">
        <v>72</v>
      </c>
      <c r="V1444">
        <v>72</v>
      </c>
      <c r="W1444">
        <v>0</v>
      </c>
      <c r="X1444">
        <v>36.9</v>
      </c>
      <c r="Y1444" s="48">
        <f t="shared" si="44"/>
        <v>82</v>
      </c>
      <c r="Z1444">
        <v>520</v>
      </c>
      <c r="AA1444">
        <f t="shared" si="45"/>
        <v>1</v>
      </c>
    </row>
    <row r="1445" spans="1:27" x14ac:dyDescent="0.25">
      <c r="A1445">
        <v>520</v>
      </c>
      <c r="E1445" t="s">
        <v>26</v>
      </c>
      <c r="F1445">
        <v>2.2599999999999998</v>
      </c>
      <c r="I1445">
        <v>40</v>
      </c>
      <c r="J1445">
        <v>0.57999999999999996</v>
      </c>
      <c r="K1445">
        <v>74</v>
      </c>
      <c r="L1445">
        <v>65.3</v>
      </c>
      <c r="M1445">
        <v>65.3</v>
      </c>
      <c r="N1445">
        <v>0.21</v>
      </c>
      <c r="O1445">
        <v>1.21</v>
      </c>
      <c r="P1445">
        <v>7.14</v>
      </c>
      <c r="Q1445">
        <v>87</v>
      </c>
      <c r="R1445" s="3">
        <v>44208</v>
      </c>
      <c r="S1445">
        <v>22</v>
      </c>
      <c r="T1445">
        <v>126</v>
      </c>
      <c r="U1445">
        <v>69</v>
      </c>
      <c r="V1445">
        <v>92</v>
      </c>
      <c r="W1445">
        <v>0</v>
      </c>
      <c r="X1445">
        <v>36</v>
      </c>
      <c r="Y1445" s="48">
        <f t="shared" si="44"/>
        <v>88</v>
      </c>
      <c r="Z1445">
        <v>520</v>
      </c>
      <c r="AA1445">
        <f t="shared" si="45"/>
        <v>1</v>
      </c>
    </row>
    <row r="1446" spans="1:27" x14ac:dyDescent="0.25">
      <c r="A1446">
        <v>520</v>
      </c>
      <c r="B1446">
        <v>0.55000000000000004</v>
      </c>
      <c r="C1446">
        <v>265</v>
      </c>
      <c r="E1446" t="s">
        <v>26</v>
      </c>
      <c r="I1446">
        <v>32.1</v>
      </c>
      <c r="J1446">
        <v>0.6</v>
      </c>
      <c r="K1446">
        <v>77.099999999999994</v>
      </c>
      <c r="L1446">
        <v>50.5</v>
      </c>
      <c r="M1446">
        <v>46.2</v>
      </c>
      <c r="N1446">
        <v>0.21</v>
      </c>
      <c r="O1446">
        <v>1.1599999999999999</v>
      </c>
      <c r="P1446">
        <v>7.31</v>
      </c>
      <c r="Q1446">
        <v>87</v>
      </c>
      <c r="R1446" s="3">
        <v>44209</v>
      </c>
      <c r="S1446">
        <v>20</v>
      </c>
      <c r="T1446">
        <v>128</v>
      </c>
      <c r="U1446">
        <v>74</v>
      </c>
      <c r="V1446">
        <v>85</v>
      </c>
      <c r="W1446">
        <v>3</v>
      </c>
      <c r="X1446">
        <v>37</v>
      </c>
      <c r="Y1446" s="48">
        <f t="shared" si="44"/>
        <v>92</v>
      </c>
      <c r="Z1446">
        <v>520</v>
      </c>
      <c r="AA1446">
        <f t="shared" si="45"/>
        <v>1</v>
      </c>
    </row>
    <row r="1447" spans="1:27" x14ac:dyDescent="0.25">
      <c r="A1447">
        <v>520</v>
      </c>
      <c r="B1447">
        <v>0.35</v>
      </c>
      <c r="C1447">
        <v>325</v>
      </c>
      <c r="D1447">
        <v>454</v>
      </c>
      <c r="E1447" t="s">
        <v>26</v>
      </c>
      <c r="F1447">
        <v>1.34</v>
      </c>
      <c r="I1447">
        <v>34.799999999999997</v>
      </c>
      <c r="J1447">
        <v>0.43</v>
      </c>
      <c r="K1447">
        <v>73</v>
      </c>
      <c r="L1447">
        <v>72</v>
      </c>
      <c r="M1447">
        <v>48.9</v>
      </c>
      <c r="N1447">
        <v>0.21</v>
      </c>
      <c r="O1447">
        <v>1.0900000000000001</v>
      </c>
      <c r="P1447">
        <v>7.19</v>
      </c>
      <c r="Q1447">
        <v>87</v>
      </c>
      <c r="R1447" s="3">
        <v>44211</v>
      </c>
      <c r="S1447">
        <v>20</v>
      </c>
      <c r="T1447">
        <v>131</v>
      </c>
      <c r="U1447">
        <v>84</v>
      </c>
      <c r="V1447">
        <v>85</v>
      </c>
      <c r="W1447">
        <v>3</v>
      </c>
      <c r="X1447">
        <v>37</v>
      </c>
      <c r="Y1447" s="48">
        <f t="shared" si="44"/>
        <v>99.666666666666671</v>
      </c>
      <c r="Z1447">
        <v>520</v>
      </c>
      <c r="AA1447">
        <f t="shared" si="45"/>
        <v>1</v>
      </c>
    </row>
    <row r="1448" spans="1:27" x14ac:dyDescent="0.25">
      <c r="A1448">
        <v>520</v>
      </c>
      <c r="B1448">
        <v>0.51</v>
      </c>
      <c r="C1448">
        <v>215</v>
      </c>
      <c r="E1448" t="s">
        <v>26</v>
      </c>
      <c r="I1448">
        <v>67.599999999999994</v>
      </c>
      <c r="J1448">
        <v>0.33</v>
      </c>
      <c r="K1448">
        <v>73.8</v>
      </c>
      <c r="L1448">
        <v>69.2</v>
      </c>
      <c r="M1448">
        <v>46.1</v>
      </c>
      <c r="N1448">
        <v>0.21</v>
      </c>
      <c r="O1448">
        <v>1.38</v>
      </c>
      <c r="P1448">
        <v>7.26</v>
      </c>
      <c r="Q1448">
        <v>87</v>
      </c>
      <c r="R1448" s="3">
        <v>44213</v>
      </c>
      <c r="S1448">
        <v>24</v>
      </c>
      <c r="T1448">
        <v>121</v>
      </c>
      <c r="U1448">
        <v>62</v>
      </c>
      <c r="V1448">
        <v>116</v>
      </c>
      <c r="W1448">
        <v>10</v>
      </c>
      <c r="X1448">
        <v>35.799999999999997</v>
      </c>
      <c r="Y1448" s="48">
        <f t="shared" si="44"/>
        <v>81.666666666666671</v>
      </c>
      <c r="Z1448">
        <v>520</v>
      </c>
      <c r="AA1448">
        <f t="shared" si="45"/>
        <v>1</v>
      </c>
    </row>
    <row r="1449" spans="1:27" x14ac:dyDescent="0.25">
      <c r="A1449">
        <v>520</v>
      </c>
      <c r="B1449">
        <v>0.74</v>
      </c>
      <c r="C1449">
        <v>158</v>
      </c>
      <c r="E1449" t="s">
        <v>26</v>
      </c>
      <c r="I1449">
        <v>101.3</v>
      </c>
      <c r="J1449">
        <v>0.48</v>
      </c>
      <c r="K1449">
        <v>60.9</v>
      </c>
      <c r="L1449">
        <v>75</v>
      </c>
      <c r="M1449">
        <v>38.700000000000003</v>
      </c>
      <c r="N1449">
        <v>0.21</v>
      </c>
      <c r="O1449">
        <v>2.13</v>
      </c>
      <c r="P1449">
        <v>7.22</v>
      </c>
      <c r="Q1449">
        <v>87</v>
      </c>
      <c r="R1449" s="3">
        <v>44215</v>
      </c>
      <c r="S1449">
        <v>18</v>
      </c>
      <c r="T1449">
        <v>64</v>
      </c>
      <c r="U1449">
        <v>26</v>
      </c>
      <c r="V1449">
        <v>42</v>
      </c>
      <c r="W1449">
        <v>3</v>
      </c>
      <c r="X1449">
        <v>38</v>
      </c>
      <c r="Y1449" s="48">
        <f t="shared" si="44"/>
        <v>38.666666666666664</v>
      </c>
      <c r="Z1449">
        <v>520</v>
      </c>
      <c r="AA1449">
        <f t="shared" si="45"/>
        <v>1</v>
      </c>
    </row>
    <row r="1450" spans="1:27" x14ac:dyDescent="0.25">
      <c r="A1450">
        <v>524</v>
      </c>
      <c r="B1450">
        <v>0.13</v>
      </c>
      <c r="C1450">
        <v>229</v>
      </c>
      <c r="D1450">
        <v>382</v>
      </c>
      <c r="E1450" t="s">
        <v>26</v>
      </c>
      <c r="F1450">
        <v>5.63</v>
      </c>
      <c r="G1450">
        <v>3338</v>
      </c>
      <c r="K1450">
        <v>97</v>
      </c>
      <c r="L1450">
        <v>23.2</v>
      </c>
      <c r="M1450">
        <v>88.3</v>
      </c>
      <c r="N1450">
        <v>0.21</v>
      </c>
      <c r="O1450">
        <v>0.72</v>
      </c>
      <c r="P1450">
        <v>7.39</v>
      </c>
      <c r="Q1450">
        <v>83</v>
      </c>
      <c r="R1450" s="3">
        <v>44341</v>
      </c>
      <c r="S1450">
        <v>16</v>
      </c>
      <c r="T1450">
        <v>120</v>
      </c>
      <c r="U1450">
        <v>58</v>
      </c>
      <c r="V1450">
        <v>69</v>
      </c>
      <c r="W1450">
        <v>15</v>
      </c>
      <c r="X1450">
        <v>36</v>
      </c>
      <c r="Y1450" s="48">
        <f t="shared" si="44"/>
        <v>78.666666666666671</v>
      </c>
      <c r="Z1450">
        <v>524</v>
      </c>
      <c r="AA1450">
        <f t="shared" si="45"/>
        <v>1</v>
      </c>
    </row>
    <row r="1451" spans="1:27" x14ac:dyDescent="0.25">
      <c r="A1451">
        <v>524</v>
      </c>
      <c r="B1451">
        <v>0.37</v>
      </c>
      <c r="C1451">
        <v>177</v>
      </c>
      <c r="D1451">
        <v>1859</v>
      </c>
      <c r="E1451" t="s">
        <v>26</v>
      </c>
      <c r="F1451">
        <v>11</v>
      </c>
      <c r="G1451">
        <v>48671</v>
      </c>
      <c r="H1451">
        <v>984.2</v>
      </c>
      <c r="I1451">
        <v>29</v>
      </c>
      <c r="J1451">
        <v>3.06</v>
      </c>
      <c r="K1451">
        <v>20.8</v>
      </c>
      <c r="L1451">
        <v>73.099999999999994</v>
      </c>
      <c r="M1451">
        <v>19.899999999999999</v>
      </c>
      <c r="N1451">
        <v>0.21</v>
      </c>
      <c r="O1451">
        <v>1.35</v>
      </c>
      <c r="P1451">
        <v>7.03</v>
      </c>
      <c r="Q1451">
        <v>83</v>
      </c>
      <c r="R1451" s="3">
        <v>44343</v>
      </c>
      <c r="S1451">
        <v>22</v>
      </c>
      <c r="T1451">
        <v>120</v>
      </c>
      <c r="U1451">
        <v>77</v>
      </c>
      <c r="V1451">
        <v>96</v>
      </c>
      <c r="W1451">
        <v>3</v>
      </c>
      <c r="X1451">
        <v>35</v>
      </c>
      <c r="Y1451" s="48">
        <f t="shared" si="44"/>
        <v>91.333333333333329</v>
      </c>
      <c r="Z1451">
        <v>524</v>
      </c>
      <c r="AA1451">
        <f t="shared" si="45"/>
        <v>0</v>
      </c>
    </row>
    <row r="1452" spans="1:27" x14ac:dyDescent="0.25">
      <c r="A1452">
        <v>524</v>
      </c>
      <c r="B1452">
        <v>0.41</v>
      </c>
      <c r="C1452">
        <v>209</v>
      </c>
      <c r="E1452" t="s">
        <v>26</v>
      </c>
      <c r="I1452">
        <v>57.2</v>
      </c>
      <c r="K1452">
        <v>84.2</v>
      </c>
      <c r="L1452">
        <v>46.7</v>
      </c>
      <c r="M1452">
        <v>65.5</v>
      </c>
      <c r="N1452">
        <v>0.21</v>
      </c>
      <c r="O1452">
        <v>3.61</v>
      </c>
      <c r="P1452">
        <v>7.09</v>
      </c>
      <c r="Q1452">
        <v>83</v>
      </c>
      <c r="R1452" s="3">
        <v>44344</v>
      </c>
      <c r="S1452">
        <v>24</v>
      </c>
      <c r="T1452">
        <v>129</v>
      </c>
      <c r="U1452">
        <v>53</v>
      </c>
      <c r="V1452">
        <v>93</v>
      </c>
      <c r="W1452">
        <v>3</v>
      </c>
      <c r="X1452">
        <v>35.799999999999997</v>
      </c>
      <c r="Y1452" s="48">
        <f t="shared" si="44"/>
        <v>78.333333333333329</v>
      </c>
      <c r="Z1452">
        <v>524</v>
      </c>
      <c r="AA1452">
        <f t="shared" si="45"/>
        <v>1</v>
      </c>
    </row>
    <row r="1453" spans="1:27" x14ac:dyDescent="0.25">
      <c r="A1453">
        <v>524</v>
      </c>
      <c r="B1453">
        <v>0.41</v>
      </c>
      <c r="C1453">
        <v>181</v>
      </c>
      <c r="E1453" t="s">
        <v>26</v>
      </c>
      <c r="I1453">
        <v>111.6</v>
      </c>
      <c r="K1453">
        <v>91.6</v>
      </c>
      <c r="L1453">
        <v>62</v>
      </c>
      <c r="M1453">
        <v>93.7</v>
      </c>
      <c r="N1453">
        <v>0.21</v>
      </c>
      <c r="O1453">
        <v>6.95</v>
      </c>
      <c r="P1453">
        <v>6.93</v>
      </c>
      <c r="Q1453">
        <v>83</v>
      </c>
      <c r="R1453" s="3">
        <v>44346</v>
      </c>
      <c r="S1453">
        <v>24</v>
      </c>
      <c r="T1453">
        <v>120</v>
      </c>
      <c r="U1453">
        <v>65</v>
      </c>
      <c r="V1453">
        <v>100</v>
      </c>
      <c r="W1453">
        <v>3</v>
      </c>
      <c r="X1453">
        <v>35.799999999999997</v>
      </c>
      <c r="Y1453" s="48">
        <f t="shared" si="44"/>
        <v>83.333333333333329</v>
      </c>
      <c r="Z1453">
        <v>524</v>
      </c>
      <c r="AA1453">
        <f t="shared" si="45"/>
        <v>1</v>
      </c>
    </row>
    <row r="1454" spans="1:27" x14ac:dyDescent="0.25">
      <c r="A1454">
        <v>534</v>
      </c>
      <c r="B1454">
        <v>0.59</v>
      </c>
      <c r="C1454">
        <v>122</v>
      </c>
      <c r="D1454">
        <v>339</v>
      </c>
      <c r="E1454" t="s">
        <v>26</v>
      </c>
      <c r="F1454">
        <v>1.47</v>
      </c>
      <c r="G1454">
        <v>171</v>
      </c>
      <c r="H1454">
        <v>5.2</v>
      </c>
      <c r="I1454">
        <v>13.9</v>
      </c>
      <c r="J1454">
        <v>0.71</v>
      </c>
      <c r="K1454">
        <v>93.9</v>
      </c>
      <c r="L1454">
        <v>30.9</v>
      </c>
      <c r="M1454">
        <v>60.8</v>
      </c>
      <c r="N1454">
        <v>0.21</v>
      </c>
      <c r="O1454">
        <v>0.85</v>
      </c>
      <c r="P1454">
        <v>7.46</v>
      </c>
      <c r="Q1454">
        <v>82</v>
      </c>
      <c r="R1454" s="3">
        <v>44282</v>
      </c>
      <c r="S1454">
        <v>22</v>
      </c>
      <c r="T1454">
        <v>178</v>
      </c>
      <c r="U1454">
        <v>89</v>
      </c>
      <c r="V1454">
        <v>98</v>
      </c>
      <c r="W1454">
        <v>15</v>
      </c>
      <c r="X1454">
        <v>38.5</v>
      </c>
      <c r="Y1454" s="48">
        <f t="shared" si="44"/>
        <v>118.66666666666667</v>
      </c>
      <c r="Z1454">
        <v>534</v>
      </c>
      <c r="AA1454">
        <f t="shared" si="45"/>
        <v>0</v>
      </c>
    </row>
    <row r="1455" spans="1:27" x14ac:dyDescent="0.25">
      <c r="A1455">
        <v>534</v>
      </c>
      <c r="B1455">
        <v>0.59</v>
      </c>
      <c r="C1455">
        <v>157</v>
      </c>
      <c r="D1455">
        <v>443</v>
      </c>
      <c r="E1455" t="s">
        <v>26</v>
      </c>
      <c r="F1455">
        <v>0.77</v>
      </c>
      <c r="G1455">
        <v>439</v>
      </c>
      <c r="H1455">
        <v>7</v>
      </c>
      <c r="I1455">
        <v>16.7</v>
      </c>
      <c r="K1455">
        <v>89.6</v>
      </c>
      <c r="L1455">
        <v>34.299999999999997</v>
      </c>
      <c r="M1455">
        <v>52.5</v>
      </c>
      <c r="N1455">
        <v>0.21</v>
      </c>
      <c r="O1455">
        <v>0.82</v>
      </c>
      <c r="P1455">
        <v>7.45</v>
      </c>
      <c r="Q1455">
        <v>82</v>
      </c>
      <c r="R1455" s="3">
        <v>44285</v>
      </c>
      <c r="S1455">
        <v>15</v>
      </c>
      <c r="T1455">
        <v>123</v>
      </c>
      <c r="U1455">
        <v>78</v>
      </c>
      <c r="V1455">
        <v>78</v>
      </c>
      <c r="W1455">
        <v>15</v>
      </c>
      <c r="X1455">
        <v>36</v>
      </c>
      <c r="Y1455" s="48">
        <f t="shared" si="44"/>
        <v>93</v>
      </c>
      <c r="Z1455">
        <v>534</v>
      </c>
      <c r="AA1455">
        <f t="shared" si="45"/>
        <v>1</v>
      </c>
    </row>
    <row r="1456" spans="1:27" x14ac:dyDescent="0.25">
      <c r="A1456">
        <v>534</v>
      </c>
      <c r="B1456">
        <v>0.62</v>
      </c>
      <c r="C1456">
        <v>204</v>
      </c>
      <c r="D1456">
        <v>520</v>
      </c>
      <c r="E1456" t="s">
        <v>26</v>
      </c>
      <c r="F1456">
        <v>0.65</v>
      </c>
      <c r="G1456">
        <v>639</v>
      </c>
      <c r="H1456">
        <v>7.3</v>
      </c>
      <c r="I1456">
        <v>32</v>
      </c>
      <c r="J1456">
        <v>0.51</v>
      </c>
      <c r="K1456">
        <v>78.099999999999994</v>
      </c>
      <c r="L1456">
        <v>43.9</v>
      </c>
      <c r="M1456">
        <v>44.3</v>
      </c>
      <c r="N1456">
        <v>0.21</v>
      </c>
      <c r="O1456">
        <v>0.84</v>
      </c>
      <c r="P1456">
        <v>7.39</v>
      </c>
      <c r="Q1456">
        <v>82</v>
      </c>
      <c r="R1456" s="3">
        <v>44287</v>
      </c>
      <c r="S1456">
        <v>21</v>
      </c>
      <c r="T1456">
        <v>160</v>
      </c>
      <c r="U1456">
        <v>60</v>
      </c>
      <c r="V1456">
        <v>54</v>
      </c>
      <c r="W1456">
        <v>0</v>
      </c>
      <c r="X1456">
        <v>36</v>
      </c>
      <c r="Y1456" s="48">
        <f t="shared" si="44"/>
        <v>93.333333333333329</v>
      </c>
      <c r="Z1456">
        <v>534</v>
      </c>
      <c r="AA1456">
        <f t="shared" si="45"/>
        <v>0</v>
      </c>
    </row>
    <row r="1457" spans="1:27" x14ac:dyDescent="0.25">
      <c r="A1457">
        <v>534</v>
      </c>
      <c r="B1457">
        <v>0.39</v>
      </c>
      <c r="C1457">
        <v>203</v>
      </c>
      <c r="E1457" t="s">
        <v>26</v>
      </c>
      <c r="I1457">
        <v>27.1</v>
      </c>
      <c r="K1457">
        <v>88.2</v>
      </c>
      <c r="L1457">
        <v>35.5</v>
      </c>
      <c r="M1457">
        <v>49.6</v>
      </c>
      <c r="N1457">
        <v>0.21</v>
      </c>
      <c r="O1457">
        <v>0.83</v>
      </c>
      <c r="P1457">
        <v>7.47</v>
      </c>
      <c r="Q1457">
        <v>82</v>
      </c>
      <c r="R1457" s="3">
        <v>44289</v>
      </c>
      <c r="S1457">
        <v>22</v>
      </c>
      <c r="T1457">
        <v>137</v>
      </c>
      <c r="U1457">
        <v>67</v>
      </c>
      <c r="V1457">
        <v>72</v>
      </c>
      <c r="W1457">
        <v>0</v>
      </c>
      <c r="X1457">
        <v>36</v>
      </c>
      <c r="Y1457" s="48">
        <f t="shared" si="44"/>
        <v>90.333333333333329</v>
      </c>
      <c r="Z1457">
        <v>534</v>
      </c>
      <c r="AA1457">
        <f t="shared" si="45"/>
        <v>1</v>
      </c>
    </row>
    <row r="1458" spans="1:27" x14ac:dyDescent="0.25">
      <c r="A1458">
        <v>534</v>
      </c>
      <c r="B1458">
        <v>0.24</v>
      </c>
      <c r="C1458">
        <v>222</v>
      </c>
      <c r="D1458">
        <v>451</v>
      </c>
      <c r="E1458" t="s">
        <v>26</v>
      </c>
      <c r="F1458">
        <v>0.91</v>
      </c>
      <c r="G1458">
        <v>771</v>
      </c>
      <c r="H1458">
        <v>7.2</v>
      </c>
      <c r="I1458">
        <v>33.200000000000003</v>
      </c>
      <c r="J1458">
        <v>0.5</v>
      </c>
      <c r="K1458">
        <v>74.3</v>
      </c>
      <c r="L1458">
        <v>65.8</v>
      </c>
      <c r="M1458">
        <v>65.8</v>
      </c>
      <c r="N1458">
        <v>0.21</v>
      </c>
      <c r="O1458">
        <v>0.84</v>
      </c>
      <c r="P1458">
        <v>7.28</v>
      </c>
      <c r="Q1458">
        <v>82</v>
      </c>
      <c r="R1458" s="3">
        <v>44291</v>
      </c>
      <c r="S1458">
        <v>20</v>
      </c>
      <c r="T1458">
        <v>124</v>
      </c>
      <c r="U1458">
        <v>60</v>
      </c>
      <c r="V1458">
        <v>66</v>
      </c>
      <c r="W1458">
        <v>10</v>
      </c>
      <c r="X1458">
        <v>37.5</v>
      </c>
      <c r="Y1458" s="48">
        <f t="shared" si="44"/>
        <v>81.333333333333329</v>
      </c>
      <c r="Z1458">
        <v>534</v>
      </c>
      <c r="AA1458">
        <f t="shared" si="45"/>
        <v>0</v>
      </c>
    </row>
    <row r="1459" spans="1:27" x14ac:dyDescent="0.25">
      <c r="A1459">
        <v>536</v>
      </c>
      <c r="B1459">
        <v>0.68</v>
      </c>
      <c r="C1459">
        <v>191</v>
      </c>
      <c r="D1459">
        <v>366</v>
      </c>
      <c r="E1459" t="s">
        <v>26</v>
      </c>
      <c r="F1459">
        <v>8.98</v>
      </c>
      <c r="G1459">
        <v>855</v>
      </c>
      <c r="H1459">
        <v>17.600000000000001</v>
      </c>
      <c r="I1459">
        <v>26.8</v>
      </c>
      <c r="J1459">
        <v>0.69</v>
      </c>
      <c r="K1459">
        <v>78.7</v>
      </c>
      <c r="L1459">
        <v>46.7</v>
      </c>
      <c r="M1459">
        <v>42.6</v>
      </c>
      <c r="N1459">
        <v>0.21</v>
      </c>
      <c r="O1459">
        <v>0.65</v>
      </c>
      <c r="P1459">
        <v>7.27</v>
      </c>
      <c r="Q1459">
        <v>76</v>
      </c>
      <c r="R1459" s="3">
        <v>44193</v>
      </c>
      <c r="S1459">
        <v>20</v>
      </c>
      <c r="T1459">
        <v>100</v>
      </c>
      <c r="U1459">
        <v>70</v>
      </c>
      <c r="V1459">
        <v>80</v>
      </c>
      <c r="W1459">
        <v>3</v>
      </c>
      <c r="X1459">
        <v>36</v>
      </c>
      <c r="Y1459" s="48">
        <f t="shared" si="44"/>
        <v>80</v>
      </c>
      <c r="Z1459">
        <v>536</v>
      </c>
      <c r="AA1459">
        <f t="shared" si="45"/>
        <v>0</v>
      </c>
    </row>
    <row r="1460" spans="1:27" x14ac:dyDescent="0.25">
      <c r="A1460">
        <v>536</v>
      </c>
      <c r="B1460">
        <v>0.39</v>
      </c>
      <c r="C1460">
        <v>135</v>
      </c>
      <c r="E1460" t="s">
        <v>26</v>
      </c>
      <c r="H1460">
        <v>75</v>
      </c>
      <c r="I1460">
        <v>43.4</v>
      </c>
      <c r="J1460">
        <v>0.36</v>
      </c>
      <c r="K1460">
        <v>74.2</v>
      </c>
      <c r="L1460">
        <v>67.3</v>
      </c>
      <c r="M1460">
        <v>44.6</v>
      </c>
      <c r="N1460">
        <v>0.21</v>
      </c>
      <c r="O1460">
        <v>0.96</v>
      </c>
      <c r="P1460">
        <v>7.23</v>
      </c>
      <c r="Q1460">
        <v>76</v>
      </c>
      <c r="R1460" s="3">
        <v>44197</v>
      </c>
      <c r="S1460">
        <v>20</v>
      </c>
      <c r="T1460">
        <v>120</v>
      </c>
      <c r="U1460">
        <v>80</v>
      </c>
      <c r="V1460">
        <v>80</v>
      </c>
      <c r="W1460">
        <v>3</v>
      </c>
      <c r="X1460">
        <v>36</v>
      </c>
      <c r="Y1460" s="48">
        <f t="shared" si="44"/>
        <v>93.333333333333329</v>
      </c>
      <c r="Z1460">
        <v>536</v>
      </c>
      <c r="AA1460">
        <f t="shared" si="45"/>
        <v>1</v>
      </c>
    </row>
    <row r="1461" spans="1:27" x14ac:dyDescent="0.25">
      <c r="A1461">
        <v>536</v>
      </c>
      <c r="B1461">
        <v>0.52</v>
      </c>
      <c r="C1461">
        <v>162</v>
      </c>
      <c r="E1461" t="s">
        <v>26</v>
      </c>
      <c r="I1461">
        <v>34.700000000000003</v>
      </c>
      <c r="J1461">
        <v>0.71</v>
      </c>
      <c r="K1461">
        <v>82.3</v>
      </c>
      <c r="L1461">
        <v>68.3</v>
      </c>
      <c r="M1461">
        <v>51.6</v>
      </c>
      <c r="N1461">
        <v>0.21</v>
      </c>
      <c r="O1461">
        <v>0.74</v>
      </c>
      <c r="P1461">
        <v>7.29</v>
      </c>
      <c r="Q1461">
        <v>76</v>
      </c>
      <c r="R1461" s="3">
        <v>44199</v>
      </c>
      <c r="S1461">
        <v>18</v>
      </c>
      <c r="T1461">
        <v>160</v>
      </c>
      <c r="U1461">
        <v>90</v>
      </c>
      <c r="V1461">
        <v>89</v>
      </c>
      <c r="W1461">
        <v>3</v>
      </c>
      <c r="X1461">
        <v>36.5</v>
      </c>
      <c r="Y1461" s="48">
        <f t="shared" si="44"/>
        <v>113.33333333333333</v>
      </c>
      <c r="Z1461">
        <v>536</v>
      </c>
      <c r="AA1461">
        <f t="shared" si="45"/>
        <v>1</v>
      </c>
    </row>
    <row r="1462" spans="1:27" x14ac:dyDescent="0.25">
      <c r="A1462">
        <v>536</v>
      </c>
      <c r="B1462">
        <v>0.65</v>
      </c>
      <c r="C1462">
        <v>185</v>
      </c>
      <c r="E1462" t="s">
        <v>26</v>
      </c>
      <c r="I1462">
        <v>28.7</v>
      </c>
      <c r="K1462">
        <v>78</v>
      </c>
      <c r="L1462">
        <v>59</v>
      </c>
      <c r="M1462">
        <v>44.3</v>
      </c>
      <c r="N1462">
        <v>0.21</v>
      </c>
      <c r="O1462">
        <v>0.76</v>
      </c>
      <c r="P1462">
        <v>7.35</v>
      </c>
      <c r="Q1462">
        <v>76</v>
      </c>
      <c r="R1462" s="3">
        <v>44201</v>
      </c>
      <c r="S1462">
        <v>18</v>
      </c>
      <c r="T1462">
        <v>130</v>
      </c>
      <c r="U1462">
        <v>80</v>
      </c>
      <c r="V1462">
        <v>72</v>
      </c>
      <c r="W1462">
        <v>3</v>
      </c>
      <c r="X1462">
        <v>36.5</v>
      </c>
      <c r="Y1462" s="48">
        <f t="shared" si="44"/>
        <v>96.666666666666671</v>
      </c>
      <c r="Z1462">
        <v>536</v>
      </c>
      <c r="AA1462">
        <f t="shared" si="45"/>
        <v>1</v>
      </c>
    </row>
    <row r="1463" spans="1:27" x14ac:dyDescent="0.25">
      <c r="A1463">
        <v>536</v>
      </c>
      <c r="B1463">
        <v>1.1599999999999999</v>
      </c>
      <c r="C1463">
        <v>188</v>
      </c>
      <c r="E1463" t="s">
        <v>26</v>
      </c>
      <c r="I1463">
        <v>34.299999999999997</v>
      </c>
      <c r="J1463">
        <v>1.82</v>
      </c>
      <c r="K1463">
        <v>75</v>
      </c>
      <c r="L1463">
        <v>62.7</v>
      </c>
      <c r="M1463">
        <v>42.5</v>
      </c>
      <c r="N1463">
        <v>0.21</v>
      </c>
      <c r="O1463">
        <v>0.69</v>
      </c>
      <c r="P1463">
        <v>7.34</v>
      </c>
      <c r="Q1463">
        <v>76</v>
      </c>
      <c r="R1463" s="3">
        <v>44203</v>
      </c>
      <c r="S1463">
        <v>20</v>
      </c>
      <c r="T1463">
        <v>105</v>
      </c>
      <c r="U1463">
        <v>60</v>
      </c>
      <c r="V1463">
        <v>75</v>
      </c>
      <c r="W1463">
        <v>3</v>
      </c>
      <c r="X1463">
        <v>36.5</v>
      </c>
      <c r="Y1463" s="48">
        <f t="shared" si="44"/>
        <v>75</v>
      </c>
      <c r="Z1463">
        <v>536</v>
      </c>
      <c r="AA1463">
        <f t="shared" si="45"/>
        <v>1</v>
      </c>
    </row>
    <row r="1464" spans="1:27" x14ac:dyDescent="0.25">
      <c r="A1464">
        <v>536</v>
      </c>
      <c r="B1464">
        <v>0.47</v>
      </c>
      <c r="C1464">
        <v>252</v>
      </c>
      <c r="E1464" t="s">
        <v>26</v>
      </c>
      <c r="H1464">
        <v>32.200000000000003</v>
      </c>
      <c r="I1464">
        <v>29.5</v>
      </c>
      <c r="J1464">
        <v>1.01</v>
      </c>
      <c r="K1464">
        <v>63</v>
      </c>
      <c r="L1464">
        <v>56.7</v>
      </c>
      <c r="M1464">
        <v>33.299999999999997</v>
      </c>
      <c r="N1464">
        <v>0.21</v>
      </c>
      <c r="O1464">
        <v>0.83</v>
      </c>
      <c r="P1464">
        <v>7.32</v>
      </c>
      <c r="Q1464">
        <v>76</v>
      </c>
      <c r="R1464" s="3">
        <v>44206</v>
      </c>
      <c r="S1464">
        <v>20</v>
      </c>
      <c r="T1464">
        <v>124</v>
      </c>
      <c r="U1464">
        <v>69</v>
      </c>
      <c r="V1464">
        <v>88</v>
      </c>
      <c r="W1464">
        <v>0</v>
      </c>
      <c r="X1464">
        <v>36.5</v>
      </c>
      <c r="Y1464" s="48">
        <f t="shared" si="44"/>
        <v>87.333333333333329</v>
      </c>
      <c r="Z1464">
        <v>536</v>
      </c>
      <c r="AA1464">
        <f t="shared" si="45"/>
        <v>1</v>
      </c>
    </row>
    <row r="1465" spans="1:27" x14ac:dyDescent="0.25">
      <c r="A1465">
        <v>536</v>
      </c>
      <c r="B1465">
        <v>0.92</v>
      </c>
      <c r="C1465">
        <v>212</v>
      </c>
      <c r="E1465" t="s">
        <v>26</v>
      </c>
      <c r="I1465">
        <v>51.3</v>
      </c>
      <c r="J1465">
        <v>0.63</v>
      </c>
      <c r="K1465">
        <v>86.7</v>
      </c>
      <c r="L1465">
        <v>43.7</v>
      </c>
      <c r="M1465">
        <v>53.9</v>
      </c>
      <c r="N1465">
        <v>0.21</v>
      </c>
      <c r="O1465">
        <v>1</v>
      </c>
      <c r="P1465">
        <v>7.38</v>
      </c>
      <c r="Q1465">
        <v>76</v>
      </c>
      <c r="R1465" s="3">
        <v>44207</v>
      </c>
      <c r="S1465">
        <v>20</v>
      </c>
      <c r="T1465">
        <v>75</v>
      </c>
      <c r="U1465">
        <v>49</v>
      </c>
      <c r="V1465">
        <v>51</v>
      </c>
      <c r="W1465">
        <v>10</v>
      </c>
      <c r="X1465">
        <v>35</v>
      </c>
      <c r="Y1465" s="48">
        <f t="shared" si="44"/>
        <v>57.666666666666664</v>
      </c>
      <c r="Z1465">
        <v>536</v>
      </c>
      <c r="AA1465">
        <f t="shared" si="45"/>
        <v>1</v>
      </c>
    </row>
    <row r="1466" spans="1:27" x14ac:dyDescent="0.25">
      <c r="A1466">
        <v>536</v>
      </c>
      <c r="B1466">
        <v>0.78</v>
      </c>
      <c r="C1466">
        <v>179</v>
      </c>
      <c r="D1466">
        <v>263</v>
      </c>
      <c r="E1466" t="s">
        <v>26</v>
      </c>
      <c r="F1466">
        <v>1.88</v>
      </c>
      <c r="G1466">
        <v>2142</v>
      </c>
      <c r="H1466">
        <v>23.2</v>
      </c>
      <c r="I1466">
        <v>45.6</v>
      </c>
      <c r="J1466">
        <v>0.45</v>
      </c>
      <c r="K1466">
        <v>73.7</v>
      </c>
      <c r="L1466">
        <v>54.2</v>
      </c>
      <c r="M1466">
        <v>41.2</v>
      </c>
      <c r="N1466">
        <v>0.21</v>
      </c>
      <c r="O1466">
        <v>0.87</v>
      </c>
      <c r="P1466">
        <v>7.3</v>
      </c>
      <c r="Q1466">
        <v>76</v>
      </c>
      <c r="R1466" s="3">
        <v>44209</v>
      </c>
      <c r="S1466">
        <v>20</v>
      </c>
      <c r="T1466">
        <v>132</v>
      </c>
      <c r="U1466">
        <v>74</v>
      </c>
      <c r="V1466">
        <v>85</v>
      </c>
      <c r="W1466">
        <v>12</v>
      </c>
      <c r="X1466">
        <v>37</v>
      </c>
      <c r="Y1466" s="48">
        <f t="shared" si="44"/>
        <v>93.333333333333329</v>
      </c>
      <c r="Z1466">
        <v>536</v>
      </c>
      <c r="AA1466">
        <f t="shared" si="45"/>
        <v>0</v>
      </c>
    </row>
    <row r="1467" spans="1:27" x14ac:dyDescent="0.25">
      <c r="A1467">
        <v>538</v>
      </c>
      <c r="B1467">
        <v>1.08</v>
      </c>
      <c r="C1467">
        <v>139</v>
      </c>
      <c r="D1467">
        <v>430</v>
      </c>
      <c r="E1467" t="s">
        <v>26</v>
      </c>
      <c r="F1467">
        <v>0.75</v>
      </c>
      <c r="G1467">
        <v>1174</v>
      </c>
      <c r="H1467">
        <v>10.4</v>
      </c>
      <c r="I1467">
        <v>18.2</v>
      </c>
      <c r="J1467">
        <v>0.47</v>
      </c>
      <c r="K1467">
        <v>88.5</v>
      </c>
      <c r="L1467">
        <v>27.7</v>
      </c>
      <c r="M1467">
        <v>50.1</v>
      </c>
      <c r="N1467">
        <v>0.21</v>
      </c>
      <c r="O1467">
        <v>1.06</v>
      </c>
      <c r="P1467">
        <v>7.43</v>
      </c>
      <c r="Q1467">
        <v>57</v>
      </c>
      <c r="R1467" s="3">
        <v>44211</v>
      </c>
      <c r="S1467">
        <v>31</v>
      </c>
      <c r="T1467">
        <v>153</v>
      </c>
      <c r="U1467">
        <v>79</v>
      </c>
      <c r="V1467">
        <v>131</v>
      </c>
      <c r="W1467">
        <v>15</v>
      </c>
      <c r="X1467">
        <v>37.799999999999997</v>
      </c>
      <c r="Y1467" s="48">
        <f t="shared" si="44"/>
        <v>103.66666666666667</v>
      </c>
      <c r="AA1467">
        <f t="shared" si="45"/>
        <v>0</v>
      </c>
    </row>
    <row r="1468" spans="1:27" x14ac:dyDescent="0.25">
      <c r="A1468">
        <v>538</v>
      </c>
      <c r="B1468">
        <v>1.51</v>
      </c>
      <c r="C1468">
        <v>269</v>
      </c>
      <c r="E1468" t="s">
        <v>26</v>
      </c>
      <c r="F1468">
        <v>0.85</v>
      </c>
      <c r="K1468">
        <v>92.7</v>
      </c>
      <c r="L1468">
        <v>38.6</v>
      </c>
      <c r="M1468">
        <v>63.5</v>
      </c>
      <c r="N1468">
        <v>0.21</v>
      </c>
      <c r="P1468">
        <v>7.36</v>
      </c>
      <c r="Q1468">
        <v>57</v>
      </c>
      <c r="R1468" s="3">
        <v>44214</v>
      </c>
      <c r="S1468">
        <v>20</v>
      </c>
      <c r="T1468">
        <v>105</v>
      </c>
      <c r="U1468">
        <v>60</v>
      </c>
      <c r="V1468">
        <v>79</v>
      </c>
      <c r="W1468">
        <v>3</v>
      </c>
      <c r="X1468">
        <v>36.799999999999997</v>
      </c>
      <c r="Y1468" s="48">
        <f t="shared" si="44"/>
        <v>75</v>
      </c>
      <c r="AA1468">
        <f t="shared" si="45"/>
        <v>1</v>
      </c>
    </row>
    <row r="1469" spans="1:27" x14ac:dyDescent="0.25">
      <c r="A1469">
        <v>538</v>
      </c>
      <c r="B1469">
        <v>0.52</v>
      </c>
      <c r="C1469">
        <v>265</v>
      </c>
      <c r="D1469">
        <v>410</v>
      </c>
      <c r="E1469" t="s">
        <v>26</v>
      </c>
      <c r="F1469">
        <v>7.71</v>
      </c>
      <c r="G1469">
        <v>1174</v>
      </c>
      <c r="I1469">
        <v>20.6</v>
      </c>
      <c r="K1469">
        <v>84.4</v>
      </c>
      <c r="L1469">
        <v>56.1</v>
      </c>
      <c r="M1469">
        <v>54.2</v>
      </c>
      <c r="N1469">
        <v>0.21</v>
      </c>
      <c r="O1469">
        <v>0.89</v>
      </c>
      <c r="P1469">
        <v>7.28</v>
      </c>
      <c r="Q1469">
        <v>57</v>
      </c>
      <c r="R1469" s="3">
        <v>44216</v>
      </c>
      <c r="S1469">
        <v>24</v>
      </c>
      <c r="T1469">
        <v>178</v>
      </c>
      <c r="U1469">
        <v>86</v>
      </c>
      <c r="V1469">
        <v>75</v>
      </c>
      <c r="W1469">
        <v>15</v>
      </c>
      <c r="X1469">
        <v>36.5</v>
      </c>
      <c r="Y1469" s="48">
        <f t="shared" si="44"/>
        <v>116.66666666666667</v>
      </c>
      <c r="AA1469">
        <f t="shared" si="45"/>
        <v>1</v>
      </c>
    </row>
    <row r="1470" spans="1:27" x14ac:dyDescent="0.25">
      <c r="A1470">
        <v>538</v>
      </c>
      <c r="B1470">
        <v>0.52</v>
      </c>
      <c r="C1470">
        <v>284</v>
      </c>
      <c r="E1470" t="s">
        <v>26</v>
      </c>
      <c r="I1470">
        <v>24.3</v>
      </c>
      <c r="K1470">
        <v>78.7</v>
      </c>
      <c r="L1470">
        <v>55</v>
      </c>
      <c r="M1470">
        <v>45.3</v>
      </c>
      <c r="N1470">
        <v>0.21</v>
      </c>
      <c r="O1470">
        <v>0.78</v>
      </c>
      <c r="P1470">
        <v>7.32</v>
      </c>
      <c r="Q1470">
        <v>57</v>
      </c>
      <c r="R1470" s="3">
        <v>44217</v>
      </c>
      <c r="S1470">
        <v>20</v>
      </c>
      <c r="T1470">
        <v>166</v>
      </c>
      <c r="U1470">
        <v>89</v>
      </c>
      <c r="V1470">
        <v>74</v>
      </c>
      <c r="W1470">
        <v>3</v>
      </c>
      <c r="X1470">
        <v>37</v>
      </c>
      <c r="Y1470" s="48">
        <f t="shared" si="44"/>
        <v>114.66666666666667</v>
      </c>
      <c r="AA1470">
        <f t="shared" si="45"/>
        <v>1</v>
      </c>
    </row>
    <row r="1471" spans="1:27" x14ac:dyDescent="0.25">
      <c r="A1471">
        <v>538</v>
      </c>
      <c r="B1471">
        <v>0.44</v>
      </c>
      <c r="C1471">
        <v>322</v>
      </c>
      <c r="D1471">
        <v>270</v>
      </c>
      <c r="E1471" t="s">
        <v>26</v>
      </c>
      <c r="F1471">
        <v>3.07</v>
      </c>
      <c r="G1471">
        <v>955</v>
      </c>
      <c r="H1471">
        <v>7.2</v>
      </c>
      <c r="I1471">
        <v>30.9</v>
      </c>
      <c r="J1471">
        <v>0.35</v>
      </c>
      <c r="K1471">
        <v>74.099999999999994</v>
      </c>
      <c r="L1471">
        <v>54.4</v>
      </c>
      <c r="M1471">
        <v>42.5</v>
      </c>
      <c r="N1471">
        <v>0.21</v>
      </c>
      <c r="O1471">
        <v>0.71</v>
      </c>
      <c r="P1471">
        <v>7.35</v>
      </c>
      <c r="Q1471">
        <v>57</v>
      </c>
      <c r="R1471" s="3">
        <v>44219</v>
      </c>
      <c r="S1471">
        <v>22</v>
      </c>
      <c r="T1471">
        <v>131</v>
      </c>
      <c r="U1471">
        <v>66</v>
      </c>
      <c r="V1471">
        <v>66</v>
      </c>
      <c r="W1471">
        <v>3</v>
      </c>
      <c r="X1471">
        <v>36.1</v>
      </c>
      <c r="Y1471" s="48">
        <f t="shared" si="44"/>
        <v>87.666666666666671</v>
      </c>
      <c r="AA1471">
        <f t="shared" si="45"/>
        <v>0</v>
      </c>
    </row>
    <row r="1472" spans="1:27" x14ac:dyDescent="0.25">
      <c r="A1472">
        <v>538</v>
      </c>
      <c r="B1472">
        <v>0.61</v>
      </c>
      <c r="C1472">
        <v>349</v>
      </c>
      <c r="D1472">
        <v>233</v>
      </c>
      <c r="E1472" t="s">
        <v>26</v>
      </c>
      <c r="F1472">
        <v>2.42</v>
      </c>
      <c r="G1472">
        <v>827</v>
      </c>
      <c r="H1472">
        <v>24.6</v>
      </c>
      <c r="I1472">
        <v>46</v>
      </c>
      <c r="K1472">
        <v>70.2</v>
      </c>
      <c r="L1472">
        <v>54.6</v>
      </c>
      <c r="M1472">
        <v>41.6</v>
      </c>
      <c r="N1472">
        <v>0.21</v>
      </c>
      <c r="O1472">
        <v>0.87</v>
      </c>
      <c r="P1472">
        <v>7.33</v>
      </c>
      <c r="Q1472">
        <v>57</v>
      </c>
      <c r="R1472" s="3">
        <v>44220</v>
      </c>
      <c r="S1472">
        <v>22</v>
      </c>
      <c r="T1472">
        <v>127</v>
      </c>
      <c r="U1472">
        <v>62</v>
      </c>
      <c r="V1472">
        <v>65</v>
      </c>
      <c r="W1472">
        <v>3</v>
      </c>
      <c r="X1472">
        <v>36.6</v>
      </c>
      <c r="Y1472" s="48">
        <f t="shared" si="44"/>
        <v>83.666666666666671</v>
      </c>
      <c r="AA1472">
        <f t="shared" si="45"/>
        <v>1</v>
      </c>
    </row>
    <row r="1473" spans="1:27" x14ac:dyDescent="0.25">
      <c r="A1473">
        <v>538</v>
      </c>
      <c r="B1473">
        <v>0.57999999999999996</v>
      </c>
      <c r="C1473">
        <v>314</v>
      </c>
      <c r="E1473" t="s">
        <v>26</v>
      </c>
      <c r="H1473">
        <v>12.4</v>
      </c>
      <c r="I1473">
        <v>40.1</v>
      </c>
      <c r="J1473">
        <v>0.28000000000000003</v>
      </c>
      <c r="K1473">
        <v>77.5</v>
      </c>
      <c r="L1473">
        <v>52.2</v>
      </c>
      <c r="M1473">
        <v>44.6</v>
      </c>
      <c r="N1473">
        <v>0.21</v>
      </c>
      <c r="O1473">
        <v>0.74</v>
      </c>
      <c r="P1473">
        <v>7.34</v>
      </c>
      <c r="Q1473">
        <v>57</v>
      </c>
      <c r="R1473" s="3">
        <v>44221</v>
      </c>
      <c r="S1473">
        <v>22</v>
      </c>
      <c r="T1473">
        <v>160</v>
      </c>
      <c r="U1473">
        <v>76</v>
      </c>
      <c r="V1473">
        <v>65</v>
      </c>
      <c r="W1473">
        <v>0</v>
      </c>
      <c r="X1473">
        <v>35</v>
      </c>
      <c r="Y1473" s="48">
        <f t="shared" si="44"/>
        <v>104</v>
      </c>
      <c r="AA1473">
        <f t="shared" si="45"/>
        <v>1</v>
      </c>
    </row>
    <row r="1474" spans="1:27" x14ac:dyDescent="0.25">
      <c r="A1474">
        <v>538</v>
      </c>
      <c r="B1474">
        <v>0.69</v>
      </c>
      <c r="C1474">
        <v>312</v>
      </c>
      <c r="E1474" t="s">
        <v>26</v>
      </c>
      <c r="I1474">
        <v>36.700000000000003</v>
      </c>
      <c r="K1474">
        <v>81.3</v>
      </c>
      <c r="L1474">
        <v>56.1</v>
      </c>
      <c r="M1474">
        <v>49.9</v>
      </c>
      <c r="N1474">
        <v>0.21</v>
      </c>
      <c r="O1474">
        <v>0.71</v>
      </c>
      <c r="P1474">
        <v>7.35</v>
      </c>
      <c r="Q1474">
        <v>57</v>
      </c>
      <c r="R1474" s="3">
        <v>44222</v>
      </c>
      <c r="S1474">
        <v>20</v>
      </c>
      <c r="T1474">
        <v>121</v>
      </c>
      <c r="U1474">
        <v>72</v>
      </c>
      <c r="V1474">
        <v>88</v>
      </c>
      <c r="W1474">
        <v>0</v>
      </c>
      <c r="X1474">
        <v>36.5</v>
      </c>
      <c r="Y1474" s="48">
        <f t="shared" ref="Y1474:Y1537" si="46">IF(OR(T1474="",U1474=""),"",(T1474+(2*U1474))/3)</f>
        <v>88.333333333333329</v>
      </c>
      <c r="AA1474">
        <f t="shared" ref="AA1474:AA1537" si="47">IF(A1474="",0,IF(COUNTIF(B1474:Y1474,"")&gt;0,1,0))</f>
        <v>1</v>
      </c>
    </row>
    <row r="1475" spans="1:27" x14ac:dyDescent="0.25">
      <c r="A1475">
        <v>538</v>
      </c>
      <c r="B1475">
        <v>0.65</v>
      </c>
      <c r="C1475">
        <v>357</v>
      </c>
      <c r="E1475" t="s">
        <v>26</v>
      </c>
      <c r="I1475">
        <v>34.799999999999997</v>
      </c>
      <c r="K1475">
        <v>68.7</v>
      </c>
      <c r="L1475">
        <v>55.1</v>
      </c>
      <c r="M1475">
        <v>38.6</v>
      </c>
      <c r="N1475">
        <v>0.21</v>
      </c>
      <c r="O1475">
        <v>0.77</v>
      </c>
      <c r="P1475">
        <v>7.38</v>
      </c>
      <c r="Q1475">
        <v>57</v>
      </c>
      <c r="R1475" s="3">
        <v>44223</v>
      </c>
      <c r="S1475">
        <v>22</v>
      </c>
      <c r="T1475">
        <v>165</v>
      </c>
      <c r="U1475">
        <v>76</v>
      </c>
      <c r="V1475">
        <v>125</v>
      </c>
      <c r="W1475">
        <v>7</v>
      </c>
      <c r="X1475">
        <v>37.1</v>
      </c>
      <c r="Y1475" s="48">
        <f t="shared" si="46"/>
        <v>105.66666666666667</v>
      </c>
      <c r="AA1475">
        <f t="shared" si="47"/>
        <v>1</v>
      </c>
    </row>
    <row r="1476" spans="1:27" x14ac:dyDescent="0.25">
      <c r="A1476">
        <v>538</v>
      </c>
      <c r="B1476">
        <v>1.02</v>
      </c>
      <c r="C1476">
        <v>338</v>
      </c>
      <c r="E1476" t="s">
        <v>26</v>
      </c>
      <c r="G1476">
        <v>900</v>
      </c>
      <c r="I1476">
        <v>44.2</v>
      </c>
      <c r="K1476">
        <v>63.3</v>
      </c>
      <c r="L1476">
        <v>56</v>
      </c>
      <c r="M1476">
        <v>35.700000000000003</v>
      </c>
      <c r="N1476">
        <v>0.21</v>
      </c>
      <c r="O1476">
        <v>1.08</v>
      </c>
      <c r="P1476">
        <v>7.34</v>
      </c>
      <c r="Q1476">
        <v>57</v>
      </c>
      <c r="R1476" s="3">
        <v>44224</v>
      </c>
      <c r="S1476">
        <v>20</v>
      </c>
      <c r="T1476">
        <v>118</v>
      </c>
      <c r="U1476">
        <v>72</v>
      </c>
      <c r="V1476">
        <v>89</v>
      </c>
      <c r="W1476">
        <v>0</v>
      </c>
      <c r="X1476">
        <v>0</v>
      </c>
      <c r="Y1476" s="48">
        <f t="shared" si="46"/>
        <v>87.333333333333329</v>
      </c>
      <c r="AA1476">
        <f t="shared" si="47"/>
        <v>1</v>
      </c>
    </row>
    <row r="1477" spans="1:27" x14ac:dyDescent="0.25">
      <c r="A1477">
        <v>538</v>
      </c>
      <c r="B1477">
        <v>0.94</v>
      </c>
      <c r="C1477">
        <v>303</v>
      </c>
      <c r="E1477" t="s">
        <v>26</v>
      </c>
      <c r="I1477">
        <v>54.5</v>
      </c>
      <c r="K1477">
        <v>72.400000000000006</v>
      </c>
      <c r="L1477">
        <v>54</v>
      </c>
      <c r="M1477">
        <v>38.200000000000003</v>
      </c>
      <c r="N1477">
        <v>0.21</v>
      </c>
      <c r="O1477">
        <v>1.1399999999999999</v>
      </c>
      <c r="P1477">
        <v>7.35</v>
      </c>
      <c r="Q1477">
        <v>57</v>
      </c>
      <c r="R1477" s="3">
        <v>44225</v>
      </c>
      <c r="S1477">
        <v>22</v>
      </c>
      <c r="T1477">
        <v>103</v>
      </c>
      <c r="U1477">
        <v>69</v>
      </c>
      <c r="V1477">
        <v>94</v>
      </c>
      <c r="W1477">
        <v>0</v>
      </c>
      <c r="X1477">
        <v>0</v>
      </c>
      <c r="Y1477" s="48">
        <f t="shared" si="46"/>
        <v>80.333333333333329</v>
      </c>
      <c r="AA1477">
        <f t="shared" si="47"/>
        <v>1</v>
      </c>
    </row>
    <row r="1478" spans="1:27" x14ac:dyDescent="0.25">
      <c r="A1478">
        <v>538</v>
      </c>
      <c r="B1478">
        <v>1.2</v>
      </c>
      <c r="C1478">
        <v>270</v>
      </c>
      <c r="E1478" t="s">
        <v>26</v>
      </c>
      <c r="F1478">
        <v>0.91</v>
      </c>
      <c r="G1478">
        <v>1168</v>
      </c>
      <c r="I1478">
        <v>37.6</v>
      </c>
      <c r="K1478">
        <v>68.099999999999994</v>
      </c>
      <c r="L1478">
        <v>56.2</v>
      </c>
      <c r="M1478">
        <v>56.2</v>
      </c>
      <c r="N1478">
        <v>0.21</v>
      </c>
      <c r="O1478">
        <v>1.03</v>
      </c>
      <c r="P1478">
        <v>7.32</v>
      </c>
      <c r="Q1478">
        <v>57</v>
      </c>
      <c r="R1478" s="3">
        <v>44226</v>
      </c>
      <c r="S1478">
        <v>14</v>
      </c>
      <c r="T1478">
        <v>152</v>
      </c>
      <c r="U1478">
        <v>71</v>
      </c>
      <c r="V1478">
        <v>81</v>
      </c>
      <c r="W1478">
        <v>4</v>
      </c>
      <c r="X1478">
        <v>36</v>
      </c>
      <c r="Y1478" s="48">
        <f t="shared" si="46"/>
        <v>98</v>
      </c>
      <c r="AA1478">
        <f t="shared" si="47"/>
        <v>1</v>
      </c>
    </row>
    <row r="1479" spans="1:27" x14ac:dyDescent="0.25">
      <c r="A1479">
        <v>538</v>
      </c>
      <c r="B1479">
        <v>1.92</v>
      </c>
      <c r="C1479">
        <v>290</v>
      </c>
      <c r="D1479">
        <v>264</v>
      </c>
      <c r="E1479" t="s">
        <v>26</v>
      </c>
      <c r="F1479">
        <v>1.02</v>
      </c>
      <c r="G1479">
        <v>1287</v>
      </c>
      <c r="H1479">
        <v>41.8</v>
      </c>
      <c r="I1479">
        <v>31.6</v>
      </c>
      <c r="J1479">
        <v>0.62</v>
      </c>
      <c r="K1479">
        <v>91.6</v>
      </c>
      <c r="L1479">
        <v>54.8</v>
      </c>
      <c r="M1479">
        <v>58.6</v>
      </c>
      <c r="N1479">
        <v>0.21</v>
      </c>
      <c r="O1479">
        <v>0.83</v>
      </c>
      <c r="P1479">
        <v>7.38</v>
      </c>
      <c r="Q1479">
        <v>57</v>
      </c>
      <c r="R1479" s="3">
        <v>44227</v>
      </c>
      <c r="S1479">
        <v>18</v>
      </c>
      <c r="T1479">
        <v>150</v>
      </c>
      <c r="U1479">
        <v>73</v>
      </c>
      <c r="V1479">
        <v>90</v>
      </c>
      <c r="W1479">
        <v>5</v>
      </c>
      <c r="X1479">
        <v>36.6</v>
      </c>
      <c r="Y1479" s="48">
        <f t="shared" si="46"/>
        <v>98.666666666666671</v>
      </c>
      <c r="AA1479">
        <f t="shared" si="47"/>
        <v>0</v>
      </c>
    </row>
    <row r="1480" spans="1:27" x14ac:dyDescent="0.25">
      <c r="A1480">
        <v>538</v>
      </c>
      <c r="B1480">
        <v>1.74</v>
      </c>
      <c r="C1480">
        <v>287</v>
      </c>
      <c r="E1480" t="s">
        <v>26</v>
      </c>
      <c r="I1480">
        <v>18.8</v>
      </c>
      <c r="K1480">
        <v>64</v>
      </c>
      <c r="L1480">
        <v>52.7</v>
      </c>
      <c r="M1480">
        <v>34.5</v>
      </c>
      <c r="N1480">
        <v>0.21</v>
      </c>
      <c r="O1480">
        <v>0.81</v>
      </c>
      <c r="P1480">
        <v>7.39</v>
      </c>
      <c r="Q1480">
        <v>57</v>
      </c>
      <c r="R1480" s="3">
        <v>44229</v>
      </c>
      <c r="S1480">
        <v>28</v>
      </c>
      <c r="T1480">
        <v>200</v>
      </c>
      <c r="U1480">
        <v>90</v>
      </c>
      <c r="V1480">
        <v>113</v>
      </c>
      <c r="W1480">
        <v>11</v>
      </c>
      <c r="X1480">
        <v>37.5</v>
      </c>
      <c r="Y1480" s="48">
        <f t="shared" si="46"/>
        <v>126.66666666666667</v>
      </c>
      <c r="AA1480">
        <f t="shared" si="47"/>
        <v>1</v>
      </c>
    </row>
    <row r="1481" spans="1:27" x14ac:dyDescent="0.25">
      <c r="A1481">
        <v>538</v>
      </c>
      <c r="B1481">
        <v>2.09</v>
      </c>
      <c r="C1481">
        <v>259</v>
      </c>
      <c r="E1481" t="s">
        <v>26</v>
      </c>
      <c r="I1481">
        <v>30.1</v>
      </c>
      <c r="K1481">
        <v>83</v>
      </c>
      <c r="L1481">
        <v>84.5</v>
      </c>
      <c r="M1481">
        <v>58.8</v>
      </c>
      <c r="N1481">
        <v>0.21</v>
      </c>
      <c r="O1481">
        <v>1.02</v>
      </c>
      <c r="P1481">
        <v>7.13</v>
      </c>
      <c r="Q1481">
        <v>57</v>
      </c>
      <c r="R1481" s="3">
        <v>44230</v>
      </c>
      <c r="S1481">
        <v>20</v>
      </c>
      <c r="T1481">
        <v>117</v>
      </c>
      <c r="U1481">
        <v>60</v>
      </c>
      <c r="V1481">
        <v>65</v>
      </c>
      <c r="W1481">
        <v>11</v>
      </c>
      <c r="X1481">
        <v>36.700000000000003</v>
      </c>
      <c r="Y1481" s="48">
        <f t="shared" si="46"/>
        <v>79</v>
      </c>
      <c r="AA1481">
        <f t="shared" si="47"/>
        <v>1</v>
      </c>
    </row>
    <row r="1482" spans="1:27" x14ac:dyDescent="0.25">
      <c r="A1482">
        <v>538</v>
      </c>
      <c r="B1482">
        <v>1.9</v>
      </c>
      <c r="C1482">
        <v>307</v>
      </c>
      <c r="E1482" t="s">
        <v>26</v>
      </c>
      <c r="I1482">
        <v>22</v>
      </c>
      <c r="J1482">
        <v>0.91</v>
      </c>
      <c r="K1482">
        <v>50.9</v>
      </c>
      <c r="L1482">
        <v>55.4</v>
      </c>
      <c r="M1482">
        <v>31.3</v>
      </c>
      <c r="N1482">
        <v>0.21</v>
      </c>
      <c r="O1482">
        <v>0.77</v>
      </c>
      <c r="P1482">
        <v>7.3</v>
      </c>
      <c r="Q1482">
        <v>57</v>
      </c>
      <c r="R1482" s="3">
        <v>44231</v>
      </c>
      <c r="S1482">
        <v>15</v>
      </c>
      <c r="T1482">
        <v>193</v>
      </c>
      <c r="U1482">
        <v>87</v>
      </c>
      <c r="V1482">
        <v>103</v>
      </c>
      <c r="W1482">
        <v>11</v>
      </c>
      <c r="X1482">
        <v>37</v>
      </c>
      <c r="Y1482" s="48">
        <f t="shared" si="46"/>
        <v>122.33333333333333</v>
      </c>
      <c r="AA1482">
        <f t="shared" si="47"/>
        <v>1</v>
      </c>
    </row>
    <row r="1483" spans="1:27" x14ac:dyDescent="0.25">
      <c r="A1483">
        <v>538</v>
      </c>
      <c r="B1483">
        <v>1.19</v>
      </c>
      <c r="C1483">
        <v>358</v>
      </c>
      <c r="E1483" t="s">
        <v>26</v>
      </c>
      <c r="I1483">
        <v>20.399999999999999</v>
      </c>
      <c r="K1483">
        <v>85</v>
      </c>
      <c r="L1483">
        <v>37.4</v>
      </c>
      <c r="M1483">
        <v>52.3</v>
      </c>
      <c r="N1483">
        <v>0.21</v>
      </c>
      <c r="O1483">
        <v>0.73</v>
      </c>
      <c r="P1483">
        <v>7.42</v>
      </c>
      <c r="Q1483">
        <v>57</v>
      </c>
      <c r="R1483" s="3">
        <v>44233</v>
      </c>
      <c r="S1483">
        <v>17</v>
      </c>
      <c r="T1483">
        <v>152</v>
      </c>
      <c r="U1483">
        <v>71</v>
      </c>
      <c r="V1483">
        <v>102</v>
      </c>
      <c r="W1483">
        <v>10</v>
      </c>
      <c r="X1483">
        <v>36</v>
      </c>
      <c r="Y1483" s="48">
        <f t="shared" si="46"/>
        <v>98</v>
      </c>
      <c r="AA1483">
        <f t="shared" si="47"/>
        <v>1</v>
      </c>
    </row>
    <row r="1484" spans="1:27" x14ac:dyDescent="0.25">
      <c r="A1484">
        <v>538</v>
      </c>
      <c r="B1484">
        <v>0.72</v>
      </c>
      <c r="C1484">
        <v>294</v>
      </c>
      <c r="E1484" t="s">
        <v>26</v>
      </c>
      <c r="I1484">
        <v>29</v>
      </c>
      <c r="J1484">
        <v>2.76</v>
      </c>
      <c r="K1484">
        <v>52.9</v>
      </c>
      <c r="L1484">
        <v>51</v>
      </c>
      <c r="M1484">
        <v>51</v>
      </c>
      <c r="N1484">
        <v>0.21</v>
      </c>
      <c r="O1484">
        <v>0.82</v>
      </c>
      <c r="P1484">
        <v>7.31</v>
      </c>
      <c r="Q1484">
        <v>57</v>
      </c>
      <c r="R1484" s="3">
        <v>44235</v>
      </c>
      <c r="S1484">
        <v>18</v>
      </c>
      <c r="T1484">
        <v>103</v>
      </c>
      <c r="U1484">
        <v>65</v>
      </c>
      <c r="V1484">
        <v>110</v>
      </c>
      <c r="W1484">
        <v>12</v>
      </c>
      <c r="X1484">
        <v>38</v>
      </c>
      <c r="Y1484" s="48">
        <f t="shared" si="46"/>
        <v>77.666666666666671</v>
      </c>
      <c r="AA1484">
        <f t="shared" si="47"/>
        <v>1</v>
      </c>
    </row>
    <row r="1485" spans="1:27" x14ac:dyDescent="0.25">
      <c r="A1485">
        <v>538</v>
      </c>
      <c r="B1485">
        <v>3.27</v>
      </c>
      <c r="C1485">
        <v>179</v>
      </c>
      <c r="E1485" t="s">
        <v>26</v>
      </c>
      <c r="I1485">
        <v>33.799999999999997</v>
      </c>
      <c r="K1485">
        <v>81.8</v>
      </c>
      <c r="L1485">
        <v>40.700000000000003</v>
      </c>
      <c r="M1485">
        <v>51.5</v>
      </c>
      <c r="N1485">
        <v>0.21</v>
      </c>
      <c r="O1485">
        <v>0.85</v>
      </c>
      <c r="P1485">
        <v>7.34</v>
      </c>
      <c r="Q1485">
        <v>57</v>
      </c>
      <c r="R1485" s="3">
        <v>44237</v>
      </c>
      <c r="S1485">
        <v>25</v>
      </c>
      <c r="T1485">
        <v>146</v>
      </c>
      <c r="U1485">
        <v>91</v>
      </c>
      <c r="V1485">
        <v>99</v>
      </c>
      <c r="W1485">
        <v>13</v>
      </c>
      <c r="X1485">
        <v>36</v>
      </c>
      <c r="Y1485" s="48">
        <f t="shared" si="46"/>
        <v>109.33333333333333</v>
      </c>
      <c r="AA1485">
        <f t="shared" si="47"/>
        <v>1</v>
      </c>
    </row>
    <row r="1486" spans="1:27" x14ac:dyDescent="0.25">
      <c r="A1486">
        <v>538</v>
      </c>
      <c r="B1486">
        <v>2.73</v>
      </c>
      <c r="C1486">
        <v>260</v>
      </c>
      <c r="E1486" t="s">
        <v>26</v>
      </c>
      <c r="I1486">
        <v>18.8</v>
      </c>
      <c r="K1486">
        <v>49.5</v>
      </c>
      <c r="L1486">
        <v>36.6</v>
      </c>
      <c r="M1486">
        <v>29.4</v>
      </c>
      <c r="N1486">
        <v>0.21</v>
      </c>
      <c r="O1486">
        <v>0.69</v>
      </c>
      <c r="P1486">
        <v>7.4</v>
      </c>
      <c r="Q1486">
        <v>57</v>
      </c>
      <c r="R1486" s="3">
        <v>44239</v>
      </c>
      <c r="S1486">
        <v>23</v>
      </c>
      <c r="T1486">
        <v>155</v>
      </c>
      <c r="U1486">
        <v>86</v>
      </c>
      <c r="V1486">
        <v>122</v>
      </c>
      <c r="W1486">
        <v>13</v>
      </c>
      <c r="X1486">
        <v>37.299999999999997</v>
      </c>
      <c r="Y1486" s="48">
        <f t="shared" si="46"/>
        <v>109</v>
      </c>
      <c r="Z1486">
        <v>538</v>
      </c>
      <c r="AA1486">
        <f t="shared" si="47"/>
        <v>1</v>
      </c>
    </row>
    <row r="1487" spans="1:27" x14ac:dyDescent="0.25">
      <c r="A1487">
        <v>546</v>
      </c>
      <c r="B1487">
        <v>1.1000000000000001</v>
      </c>
      <c r="C1487">
        <v>256</v>
      </c>
      <c r="D1487">
        <v>180</v>
      </c>
      <c r="E1487" t="s">
        <v>26</v>
      </c>
      <c r="F1487">
        <v>4.0599999999999996</v>
      </c>
      <c r="G1487">
        <v>500</v>
      </c>
      <c r="H1487">
        <v>18.7</v>
      </c>
      <c r="I1487">
        <v>54.6</v>
      </c>
      <c r="J1487">
        <v>0.32</v>
      </c>
      <c r="K1487">
        <v>95.3</v>
      </c>
      <c r="L1487">
        <v>40</v>
      </c>
      <c r="M1487">
        <v>78.3</v>
      </c>
      <c r="N1487">
        <v>0.21</v>
      </c>
      <c r="O1487">
        <v>3.34</v>
      </c>
      <c r="P1487">
        <v>7.35</v>
      </c>
      <c r="Q1487">
        <v>72</v>
      </c>
      <c r="R1487" s="3">
        <v>44186</v>
      </c>
      <c r="S1487">
        <v>23</v>
      </c>
      <c r="T1487">
        <v>121</v>
      </c>
      <c r="U1487">
        <v>75</v>
      </c>
      <c r="V1487">
        <v>62</v>
      </c>
      <c r="W1487">
        <v>15</v>
      </c>
      <c r="X1487">
        <v>36</v>
      </c>
      <c r="Y1487" s="48">
        <f t="shared" si="46"/>
        <v>90.333333333333329</v>
      </c>
      <c r="Z1487">
        <v>546</v>
      </c>
      <c r="AA1487">
        <f t="shared" si="47"/>
        <v>0</v>
      </c>
    </row>
    <row r="1488" spans="1:27" x14ac:dyDescent="0.25">
      <c r="A1488">
        <v>546</v>
      </c>
      <c r="B1488">
        <v>1.46</v>
      </c>
      <c r="C1488">
        <v>304</v>
      </c>
      <c r="D1488">
        <v>176</v>
      </c>
      <c r="E1488" t="s">
        <v>26</v>
      </c>
      <c r="F1488">
        <v>2.91</v>
      </c>
      <c r="G1488">
        <v>614</v>
      </c>
      <c r="H1488">
        <v>17.5</v>
      </c>
      <c r="I1488">
        <v>66.7</v>
      </c>
      <c r="J1488">
        <v>0.27</v>
      </c>
      <c r="K1488">
        <v>97.7</v>
      </c>
      <c r="L1488">
        <v>38.9</v>
      </c>
      <c r="M1488">
        <v>105.8</v>
      </c>
      <c r="N1488">
        <v>0.21</v>
      </c>
      <c r="O1488">
        <v>3.55</v>
      </c>
      <c r="P1488">
        <v>7.32</v>
      </c>
      <c r="Q1488">
        <v>72</v>
      </c>
      <c r="R1488" s="3">
        <v>44187</v>
      </c>
      <c r="S1488">
        <v>30</v>
      </c>
      <c r="T1488">
        <v>95</v>
      </c>
      <c r="U1488">
        <v>60</v>
      </c>
      <c r="V1488">
        <v>59</v>
      </c>
      <c r="W1488">
        <v>0</v>
      </c>
      <c r="X1488">
        <v>36.5</v>
      </c>
      <c r="Y1488" s="48">
        <f t="shared" si="46"/>
        <v>71.666666666666671</v>
      </c>
      <c r="Z1488">
        <v>546</v>
      </c>
      <c r="AA1488">
        <f t="shared" si="47"/>
        <v>0</v>
      </c>
    </row>
    <row r="1489" spans="1:27" x14ac:dyDescent="0.25">
      <c r="A1489">
        <v>546</v>
      </c>
      <c r="B1489">
        <v>1.52</v>
      </c>
      <c r="C1489">
        <v>263</v>
      </c>
      <c r="E1489" t="s">
        <v>26</v>
      </c>
      <c r="H1489">
        <v>18.100000000000001</v>
      </c>
      <c r="I1489">
        <v>61.8</v>
      </c>
      <c r="J1489">
        <v>0.27</v>
      </c>
      <c r="K1489">
        <v>88.5</v>
      </c>
      <c r="L1489">
        <v>48.8</v>
      </c>
      <c r="M1489">
        <v>62.1</v>
      </c>
      <c r="N1489">
        <v>0.21</v>
      </c>
      <c r="O1489">
        <v>3.54</v>
      </c>
      <c r="P1489">
        <v>7.27</v>
      </c>
      <c r="Q1489">
        <v>72</v>
      </c>
      <c r="R1489" s="3">
        <v>44188</v>
      </c>
      <c r="S1489">
        <v>18</v>
      </c>
      <c r="T1489">
        <v>109</v>
      </c>
      <c r="U1489">
        <v>55</v>
      </c>
      <c r="V1489">
        <v>58</v>
      </c>
      <c r="W1489">
        <v>3</v>
      </c>
      <c r="X1489">
        <v>36</v>
      </c>
      <c r="Y1489" s="48">
        <f t="shared" si="46"/>
        <v>73</v>
      </c>
      <c r="Z1489">
        <v>546</v>
      </c>
      <c r="AA1489">
        <f t="shared" si="47"/>
        <v>1</v>
      </c>
    </row>
    <row r="1490" spans="1:27" x14ac:dyDescent="0.25">
      <c r="A1490">
        <v>546</v>
      </c>
      <c r="B1490">
        <v>0.91</v>
      </c>
      <c r="C1490">
        <v>265</v>
      </c>
      <c r="D1490">
        <v>138</v>
      </c>
      <c r="E1490" t="s">
        <v>26</v>
      </c>
      <c r="I1490">
        <v>56.4</v>
      </c>
      <c r="K1490">
        <v>91.6</v>
      </c>
      <c r="L1490">
        <v>39.1</v>
      </c>
      <c r="M1490">
        <v>64.8</v>
      </c>
      <c r="N1490">
        <v>0.21</v>
      </c>
      <c r="O1490">
        <v>3.69</v>
      </c>
      <c r="P1490">
        <v>7.31</v>
      </c>
      <c r="Q1490">
        <v>72</v>
      </c>
      <c r="R1490" s="3">
        <v>44189</v>
      </c>
      <c r="S1490">
        <v>18</v>
      </c>
      <c r="T1490">
        <v>118</v>
      </c>
      <c r="U1490">
        <v>52</v>
      </c>
      <c r="V1490">
        <v>69</v>
      </c>
      <c r="W1490">
        <v>3</v>
      </c>
      <c r="X1490">
        <v>36</v>
      </c>
      <c r="Y1490" s="48">
        <f t="shared" si="46"/>
        <v>74</v>
      </c>
      <c r="Z1490">
        <v>546</v>
      </c>
      <c r="AA1490">
        <f t="shared" si="47"/>
        <v>1</v>
      </c>
    </row>
    <row r="1491" spans="1:27" x14ac:dyDescent="0.25">
      <c r="A1491">
        <v>546</v>
      </c>
      <c r="B1491">
        <v>0.81</v>
      </c>
      <c r="C1491">
        <v>228</v>
      </c>
      <c r="E1491" t="s">
        <v>26</v>
      </c>
      <c r="H1491">
        <v>19.3</v>
      </c>
      <c r="I1491">
        <v>67.3</v>
      </c>
      <c r="J1491">
        <v>0.28000000000000003</v>
      </c>
      <c r="K1491">
        <v>97.7</v>
      </c>
      <c r="L1491">
        <v>34.6</v>
      </c>
      <c r="M1491">
        <v>108.7</v>
      </c>
      <c r="N1491">
        <v>0.21</v>
      </c>
      <c r="O1491">
        <v>3.91</v>
      </c>
      <c r="P1491">
        <v>7.33</v>
      </c>
      <c r="Q1491">
        <v>72</v>
      </c>
      <c r="R1491" s="3">
        <v>44190</v>
      </c>
      <c r="S1491">
        <v>17</v>
      </c>
      <c r="T1491">
        <v>144</v>
      </c>
      <c r="U1491">
        <v>77</v>
      </c>
      <c r="V1491">
        <v>76</v>
      </c>
      <c r="W1491">
        <v>3</v>
      </c>
      <c r="X1491">
        <v>35.299999999999997</v>
      </c>
      <c r="Y1491" s="48">
        <f t="shared" si="46"/>
        <v>99.333333333333329</v>
      </c>
      <c r="Z1491">
        <v>546</v>
      </c>
      <c r="AA1491">
        <f t="shared" si="47"/>
        <v>1</v>
      </c>
    </row>
    <row r="1492" spans="1:27" x14ac:dyDescent="0.25">
      <c r="A1492">
        <v>546</v>
      </c>
      <c r="B1492">
        <v>0.77</v>
      </c>
      <c r="C1492">
        <v>275</v>
      </c>
      <c r="D1492">
        <v>204</v>
      </c>
      <c r="E1492" t="s">
        <v>26</v>
      </c>
      <c r="F1492">
        <v>3.37</v>
      </c>
      <c r="G1492">
        <v>631</v>
      </c>
      <c r="H1492">
        <v>29.9</v>
      </c>
      <c r="I1492">
        <v>79.8</v>
      </c>
      <c r="K1492">
        <v>95</v>
      </c>
      <c r="L1492">
        <v>31.9</v>
      </c>
      <c r="M1492">
        <v>80.3</v>
      </c>
      <c r="N1492">
        <v>0.21</v>
      </c>
      <c r="O1492">
        <v>4.42</v>
      </c>
      <c r="P1492">
        <v>7.34</v>
      </c>
      <c r="Q1492">
        <v>72</v>
      </c>
      <c r="R1492" s="3">
        <v>44191</v>
      </c>
      <c r="S1492">
        <v>16</v>
      </c>
      <c r="T1492">
        <v>125</v>
      </c>
      <c r="U1492">
        <v>70</v>
      </c>
      <c r="V1492">
        <v>70</v>
      </c>
      <c r="W1492">
        <v>15</v>
      </c>
      <c r="X1492">
        <v>36</v>
      </c>
      <c r="Y1492" s="48">
        <f t="shared" si="46"/>
        <v>88.333333333333329</v>
      </c>
      <c r="Z1492">
        <v>546</v>
      </c>
      <c r="AA1492">
        <f t="shared" si="47"/>
        <v>1</v>
      </c>
    </row>
    <row r="1493" spans="1:27" x14ac:dyDescent="0.25">
      <c r="A1493">
        <v>546</v>
      </c>
      <c r="B1493">
        <v>2.39</v>
      </c>
      <c r="C1493">
        <v>248</v>
      </c>
      <c r="D1493">
        <v>441</v>
      </c>
      <c r="E1493" t="s">
        <v>26</v>
      </c>
      <c r="I1493">
        <v>52.1</v>
      </c>
      <c r="J1493">
        <v>0.55000000000000004</v>
      </c>
      <c r="K1493">
        <v>97.1</v>
      </c>
      <c r="L1493">
        <v>54.1</v>
      </c>
      <c r="M1493">
        <v>97.7</v>
      </c>
      <c r="N1493">
        <v>0.21</v>
      </c>
      <c r="O1493">
        <v>3.49</v>
      </c>
      <c r="P1493">
        <v>7.23</v>
      </c>
      <c r="Q1493">
        <v>72</v>
      </c>
      <c r="R1493" s="3">
        <v>44197</v>
      </c>
      <c r="S1493">
        <v>14</v>
      </c>
      <c r="T1493">
        <v>105</v>
      </c>
      <c r="U1493">
        <v>74</v>
      </c>
      <c r="V1493">
        <v>86</v>
      </c>
      <c r="W1493">
        <v>3</v>
      </c>
      <c r="X1493">
        <v>36</v>
      </c>
      <c r="Y1493" s="48">
        <f t="shared" si="46"/>
        <v>84.333333333333329</v>
      </c>
      <c r="Z1493">
        <v>546</v>
      </c>
      <c r="AA1493">
        <f t="shared" si="47"/>
        <v>1</v>
      </c>
    </row>
    <row r="1494" spans="1:27" x14ac:dyDescent="0.25">
      <c r="A1494">
        <v>546</v>
      </c>
      <c r="B1494">
        <v>0.19</v>
      </c>
      <c r="C1494">
        <v>153</v>
      </c>
      <c r="E1494" t="s">
        <v>26</v>
      </c>
      <c r="I1494">
        <v>34.700000000000003</v>
      </c>
      <c r="J1494">
        <v>0.5</v>
      </c>
      <c r="K1494">
        <v>81.7</v>
      </c>
      <c r="L1494">
        <v>56.9</v>
      </c>
      <c r="M1494">
        <v>59.7</v>
      </c>
      <c r="N1494">
        <v>0.21</v>
      </c>
      <c r="O1494">
        <v>3</v>
      </c>
      <c r="P1494">
        <v>7.25</v>
      </c>
      <c r="Q1494">
        <v>72</v>
      </c>
      <c r="R1494" s="3">
        <v>44199</v>
      </c>
      <c r="S1494">
        <v>20</v>
      </c>
      <c r="T1494">
        <v>108</v>
      </c>
      <c r="U1494">
        <v>59</v>
      </c>
      <c r="V1494">
        <v>66</v>
      </c>
      <c r="W1494">
        <v>12</v>
      </c>
      <c r="X1494">
        <v>36</v>
      </c>
      <c r="Y1494" s="48">
        <f t="shared" si="46"/>
        <v>75.333333333333329</v>
      </c>
      <c r="Z1494">
        <v>546</v>
      </c>
      <c r="AA1494">
        <f t="shared" si="47"/>
        <v>1</v>
      </c>
    </row>
    <row r="1495" spans="1:27" x14ac:dyDescent="0.25">
      <c r="A1495">
        <v>547</v>
      </c>
      <c r="B1495">
        <v>0.39</v>
      </c>
      <c r="C1495">
        <v>160</v>
      </c>
      <c r="D1495">
        <v>765</v>
      </c>
      <c r="E1495" t="s">
        <v>26</v>
      </c>
      <c r="F1495">
        <v>1.08</v>
      </c>
      <c r="G1495">
        <v>2868</v>
      </c>
      <c r="H1495">
        <v>22.1</v>
      </c>
      <c r="I1495">
        <v>22.3</v>
      </c>
      <c r="J1495">
        <v>0.48</v>
      </c>
      <c r="K1495">
        <v>80.8</v>
      </c>
      <c r="L1495">
        <v>38</v>
      </c>
      <c r="M1495">
        <v>46.5</v>
      </c>
      <c r="N1495">
        <v>0.21</v>
      </c>
      <c r="O1495">
        <v>0.99</v>
      </c>
      <c r="P1495">
        <v>7.41</v>
      </c>
      <c r="Q1495">
        <v>63</v>
      </c>
      <c r="R1495" s="3">
        <v>44210</v>
      </c>
      <c r="S1495">
        <v>26</v>
      </c>
      <c r="T1495">
        <v>103</v>
      </c>
      <c r="U1495">
        <v>71</v>
      </c>
      <c r="V1495">
        <v>110</v>
      </c>
      <c r="W1495">
        <v>15</v>
      </c>
      <c r="X1495">
        <v>35.1</v>
      </c>
      <c r="Y1495" s="48">
        <f t="shared" si="46"/>
        <v>81.666666666666671</v>
      </c>
      <c r="Z1495">
        <v>547</v>
      </c>
      <c r="AA1495">
        <f t="shared" si="47"/>
        <v>0</v>
      </c>
    </row>
    <row r="1496" spans="1:27" x14ac:dyDescent="0.25">
      <c r="A1496">
        <v>547</v>
      </c>
      <c r="B1496">
        <v>0.38</v>
      </c>
      <c r="C1496">
        <v>157</v>
      </c>
      <c r="E1496" t="s">
        <v>26</v>
      </c>
      <c r="F1496">
        <v>11</v>
      </c>
      <c r="I1496">
        <v>24.5</v>
      </c>
      <c r="J1496">
        <v>0.52</v>
      </c>
      <c r="K1496">
        <v>74.3</v>
      </c>
      <c r="L1496">
        <v>56.8</v>
      </c>
      <c r="M1496">
        <v>44.1</v>
      </c>
      <c r="N1496">
        <v>0.21</v>
      </c>
      <c r="O1496">
        <v>1.1299999999999999</v>
      </c>
      <c r="P1496">
        <v>7.29</v>
      </c>
      <c r="Q1496">
        <v>63</v>
      </c>
      <c r="R1496" s="3">
        <v>44211</v>
      </c>
      <c r="S1496">
        <v>20</v>
      </c>
      <c r="T1496">
        <v>135</v>
      </c>
      <c r="U1496">
        <v>82</v>
      </c>
      <c r="V1496">
        <v>74</v>
      </c>
      <c r="W1496">
        <v>3</v>
      </c>
      <c r="X1496">
        <v>37</v>
      </c>
      <c r="Y1496" s="48">
        <f t="shared" si="46"/>
        <v>99.666666666666671</v>
      </c>
      <c r="Z1496">
        <v>547</v>
      </c>
      <c r="AA1496">
        <f t="shared" si="47"/>
        <v>1</v>
      </c>
    </row>
    <row r="1497" spans="1:27" x14ac:dyDescent="0.25">
      <c r="A1497">
        <v>547</v>
      </c>
      <c r="B1497">
        <v>0.38</v>
      </c>
      <c r="C1497">
        <v>120</v>
      </c>
      <c r="E1497" t="s">
        <v>26</v>
      </c>
      <c r="I1497">
        <v>21.6</v>
      </c>
      <c r="J1497">
        <v>0.85</v>
      </c>
      <c r="K1497">
        <v>77</v>
      </c>
      <c r="L1497">
        <v>61.2</v>
      </c>
      <c r="M1497">
        <v>45.7</v>
      </c>
      <c r="N1497">
        <v>0.21</v>
      </c>
      <c r="O1497">
        <v>0.8</v>
      </c>
      <c r="P1497">
        <v>7.32</v>
      </c>
      <c r="Q1497">
        <v>63</v>
      </c>
      <c r="R1497" s="3">
        <v>44213</v>
      </c>
      <c r="S1497">
        <v>20</v>
      </c>
      <c r="T1497">
        <v>130</v>
      </c>
      <c r="U1497">
        <v>90</v>
      </c>
      <c r="V1497">
        <v>96</v>
      </c>
      <c r="W1497">
        <v>10</v>
      </c>
      <c r="X1497">
        <v>36</v>
      </c>
      <c r="Y1497" s="48">
        <f t="shared" si="46"/>
        <v>103.33333333333333</v>
      </c>
      <c r="Z1497">
        <v>547</v>
      </c>
      <c r="AA1497">
        <f t="shared" si="47"/>
        <v>1</v>
      </c>
    </row>
    <row r="1498" spans="1:27" x14ac:dyDescent="0.25">
      <c r="A1498">
        <v>547</v>
      </c>
      <c r="B1498">
        <v>0.3</v>
      </c>
      <c r="C1498">
        <v>111</v>
      </c>
      <c r="E1498" t="s">
        <v>26</v>
      </c>
      <c r="I1498">
        <v>29.1</v>
      </c>
      <c r="J1498">
        <v>1.1100000000000001</v>
      </c>
      <c r="K1498">
        <v>67.7</v>
      </c>
      <c r="L1498">
        <v>60.4</v>
      </c>
      <c r="M1498">
        <v>39.1</v>
      </c>
      <c r="N1498">
        <v>0.21</v>
      </c>
      <c r="O1498">
        <v>0.82</v>
      </c>
      <c r="P1498">
        <v>7.32</v>
      </c>
      <c r="Q1498">
        <v>63</v>
      </c>
      <c r="R1498" s="3">
        <v>44215</v>
      </c>
      <c r="S1498">
        <v>18</v>
      </c>
      <c r="T1498">
        <v>110</v>
      </c>
      <c r="U1498">
        <v>70</v>
      </c>
      <c r="V1498">
        <v>75</v>
      </c>
      <c r="W1498">
        <v>3</v>
      </c>
      <c r="X1498">
        <v>36</v>
      </c>
      <c r="Y1498" s="48">
        <f t="shared" si="46"/>
        <v>83.333333333333329</v>
      </c>
      <c r="Z1498">
        <v>547</v>
      </c>
      <c r="AA1498">
        <f t="shared" si="47"/>
        <v>1</v>
      </c>
    </row>
    <row r="1499" spans="1:27" x14ac:dyDescent="0.25">
      <c r="A1499">
        <v>547</v>
      </c>
      <c r="B1499">
        <v>0.17</v>
      </c>
      <c r="C1499">
        <v>114</v>
      </c>
      <c r="D1499">
        <v>413</v>
      </c>
      <c r="E1499" t="s">
        <v>26</v>
      </c>
      <c r="G1499">
        <v>2068</v>
      </c>
      <c r="H1499">
        <v>7.1</v>
      </c>
      <c r="I1499">
        <v>28.8</v>
      </c>
      <c r="J1499">
        <v>0.81</v>
      </c>
      <c r="K1499">
        <v>66.3</v>
      </c>
      <c r="L1499">
        <v>62.2</v>
      </c>
      <c r="M1499">
        <v>39.700000000000003</v>
      </c>
      <c r="N1499">
        <v>0.21</v>
      </c>
      <c r="O1499">
        <v>0.69</v>
      </c>
      <c r="P1499">
        <v>7.32</v>
      </c>
      <c r="Q1499">
        <v>63</v>
      </c>
      <c r="R1499" s="3">
        <v>44217</v>
      </c>
      <c r="S1499">
        <v>23</v>
      </c>
      <c r="T1499">
        <v>135</v>
      </c>
      <c r="U1499">
        <v>77</v>
      </c>
      <c r="V1499">
        <v>56</v>
      </c>
      <c r="W1499">
        <v>3</v>
      </c>
      <c r="X1499">
        <v>36</v>
      </c>
      <c r="Y1499" s="48">
        <f t="shared" si="46"/>
        <v>96.333333333333329</v>
      </c>
      <c r="Z1499">
        <v>547</v>
      </c>
      <c r="AA1499">
        <f t="shared" si="47"/>
        <v>1</v>
      </c>
    </row>
    <row r="1500" spans="1:27" x14ac:dyDescent="0.25">
      <c r="A1500">
        <v>547</v>
      </c>
      <c r="B1500">
        <v>0.21</v>
      </c>
      <c r="C1500">
        <v>147</v>
      </c>
      <c r="E1500" t="s">
        <v>26</v>
      </c>
      <c r="I1500">
        <v>40.799999999999997</v>
      </c>
      <c r="K1500">
        <v>70</v>
      </c>
      <c r="L1500">
        <v>57</v>
      </c>
      <c r="M1500">
        <v>40.1</v>
      </c>
      <c r="N1500">
        <v>0.21</v>
      </c>
      <c r="O1500">
        <v>0.69</v>
      </c>
      <c r="P1500">
        <v>7.38</v>
      </c>
      <c r="Q1500">
        <v>63</v>
      </c>
      <c r="R1500" s="3">
        <v>44219</v>
      </c>
      <c r="S1500">
        <v>20</v>
      </c>
      <c r="T1500">
        <v>110</v>
      </c>
      <c r="U1500">
        <v>60</v>
      </c>
      <c r="V1500">
        <v>80</v>
      </c>
      <c r="W1500">
        <v>3</v>
      </c>
      <c r="X1500">
        <v>36</v>
      </c>
      <c r="Y1500" s="48">
        <f t="shared" si="46"/>
        <v>76.666666666666671</v>
      </c>
      <c r="Z1500">
        <v>547</v>
      </c>
      <c r="AA1500">
        <f t="shared" si="47"/>
        <v>1</v>
      </c>
    </row>
    <row r="1501" spans="1:27" x14ac:dyDescent="0.25">
      <c r="A1501">
        <v>547</v>
      </c>
      <c r="B1501">
        <v>0.5</v>
      </c>
      <c r="C1501">
        <v>189</v>
      </c>
      <c r="E1501" t="s">
        <v>26</v>
      </c>
      <c r="I1501">
        <v>37.1</v>
      </c>
      <c r="J1501">
        <v>1.26</v>
      </c>
      <c r="K1501">
        <v>66.8</v>
      </c>
      <c r="L1501">
        <v>63.8</v>
      </c>
      <c r="M1501">
        <v>37.4</v>
      </c>
      <c r="N1501">
        <v>0.21</v>
      </c>
      <c r="O1501">
        <v>0.71</v>
      </c>
      <c r="P1501">
        <v>7.36</v>
      </c>
      <c r="Q1501">
        <v>63</v>
      </c>
      <c r="R1501" s="3">
        <v>44221</v>
      </c>
      <c r="S1501">
        <v>19</v>
      </c>
      <c r="T1501">
        <v>121</v>
      </c>
      <c r="U1501">
        <v>77</v>
      </c>
      <c r="V1501">
        <v>73</v>
      </c>
      <c r="W1501">
        <v>3</v>
      </c>
      <c r="X1501">
        <v>36.5</v>
      </c>
      <c r="Y1501" s="48">
        <f t="shared" si="46"/>
        <v>91.666666666666671</v>
      </c>
      <c r="Z1501">
        <v>547</v>
      </c>
      <c r="AA1501">
        <f t="shared" si="47"/>
        <v>1</v>
      </c>
    </row>
    <row r="1502" spans="1:27" x14ac:dyDescent="0.25">
      <c r="A1502">
        <v>547</v>
      </c>
      <c r="B1502">
        <v>0.35</v>
      </c>
      <c r="C1502">
        <v>180</v>
      </c>
      <c r="D1502">
        <v>331</v>
      </c>
      <c r="E1502" t="s">
        <v>26</v>
      </c>
      <c r="G1502">
        <v>2833</v>
      </c>
      <c r="H1502">
        <v>11.3</v>
      </c>
      <c r="I1502">
        <v>34.4</v>
      </c>
      <c r="J1502">
        <v>1.52</v>
      </c>
      <c r="K1502">
        <v>71.099999999999994</v>
      </c>
      <c r="L1502">
        <v>60</v>
      </c>
      <c r="M1502">
        <v>41.6</v>
      </c>
      <c r="N1502">
        <v>0.21</v>
      </c>
      <c r="O1502">
        <v>0.72</v>
      </c>
      <c r="P1502">
        <v>7.38</v>
      </c>
      <c r="Q1502">
        <v>63</v>
      </c>
      <c r="R1502" s="3">
        <v>44223</v>
      </c>
      <c r="S1502">
        <v>20</v>
      </c>
      <c r="T1502">
        <v>132</v>
      </c>
      <c r="U1502">
        <v>74</v>
      </c>
      <c r="V1502">
        <v>85</v>
      </c>
      <c r="W1502">
        <v>5</v>
      </c>
      <c r="X1502">
        <v>37</v>
      </c>
      <c r="Y1502" s="48">
        <f t="shared" si="46"/>
        <v>93.333333333333329</v>
      </c>
      <c r="Z1502">
        <v>547</v>
      </c>
      <c r="AA1502">
        <f t="shared" si="47"/>
        <v>1</v>
      </c>
    </row>
    <row r="1503" spans="1:27" x14ac:dyDescent="0.25">
      <c r="A1503">
        <v>547</v>
      </c>
      <c r="B1503">
        <v>0.4</v>
      </c>
      <c r="C1503">
        <v>213</v>
      </c>
      <c r="E1503" t="s">
        <v>26</v>
      </c>
      <c r="H1503">
        <v>0.21</v>
      </c>
      <c r="I1503">
        <v>33.1</v>
      </c>
      <c r="J1503">
        <v>0.93</v>
      </c>
      <c r="K1503">
        <v>90.3</v>
      </c>
      <c r="L1503">
        <v>50.4</v>
      </c>
      <c r="M1503">
        <v>57.4</v>
      </c>
      <c r="N1503">
        <v>0.21</v>
      </c>
      <c r="O1503">
        <v>0.65</v>
      </c>
      <c r="P1503">
        <v>7.41</v>
      </c>
      <c r="Q1503">
        <v>63</v>
      </c>
      <c r="R1503" s="3">
        <v>44225</v>
      </c>
      <c r="S1503">
        <v>20</v>
      </c>
      <c r="T1503">
        <v>132</v>
      </c>
      <c r="U1503">
        <v>74</v>
      </c>
      <c r="V1503">
        <v>85</v>
      </c>
      <c r="W1503">
        <v>12</v>
      </c>
      <c r="X1503">
        <v>37</v>
      </c>
      <c r="Y1503" s="48">
        <f t="shared" si="46"/>
        <v>93.333333333333329</v>
      </c>
      <c r="Z1503">
        <v>547</v>
      </c>
      <c r="AA1503">
        <f t="shared" si="47"/>
        <v>1</v>
      </c>
    </row>
    <row r="1504" spans="1:27" x14ac:dyDescent="0.25">
      <c r="A1504">
        <v>547</v>
      </c>
      <c r="B1504">
        <v>0.53</v>
      </c>
      <c r="C1504">
        <v>202</v>
      </c>
      <c r="E1504" t="s">
        <v>26</v>
      </c>
      <c r="F1504">
        <v>2.34</v>
      </c>
      <c r="G1504">
        <v>2744</v>
      </c>
      <c r="H1504">
        <v>13.8</v>
      </c>
      <c r="I1504">
        <v>19.600000000000001</v>
      </c>
      <c r="J1504">
        <v>1.88</v>
      </c>
      <c r="K1504">
        <v>75.2</v>
      </c>
      <c r="L1504">
        <v>44.5</v>
      </c>
      <c r="M1504">
        <v>40.700000000000003</v>
      </c>
      <c r="N1504">
        <v>0.21</v>
      </c>
      <c r="O1504">
        <v>0.68</v>
      </c>
      <c r="P1504">
        <v>7.41</v>
      </c>
      <c r="Q1504">
        <v>63</v>
      </c>
      <c r="R1504" s="3">
        <v>44226</v>
      </c>
      <c r="S1504">
        <v>18</v>
      </c>
      <c r="T1504">
        <v>120</v>
      </c>
      <c r="U1504">
        <v>80</v>
      </c>
      <c r="V1504">
        <v>72</v>
      </c>
      <c r="W1504">
        <v>10</v>
      </c>
      <c r="X1504">
        <v>36</v>
      </c>
      <c r="Y1504" s="48">
        <f t="shared" si="46"/>
        <v>93.333333333333329</v>
      </c>
      <c r="Z1504">
        <v>547</v>
      </c>
      <c r="AA1504">
        <f t="shared" si="47"/>
        <v>1</v>
      </c>
    </row>
    <row r="1505" spans="1:27" x14ac:dyDescent="0.25">
      <c r="A1505">
        <v>547</v>
      </c>
      <c r="B1505">
        <v>0.46</v>
      </c>
      <c r="C1505">
        <v>166</v>
      </c>
      <c r="E1505" t="s">
        <v>26</v>
      </c>
      <c r="I1505">
        <v>19.399999999999999</v>
      </c>
      <c r="J1505">
        <v>1.97</v>
      </c>
      <c r="K1505">
        <v>91.1</v>
      </c>
      <c r="L1505">
        <v>44.8</v>
      </c>
      <c r="M1505">
        <v>63.7</v>
      </c>
      <c r="N1505">
        <v>0.21</v>
      </c>
      <c r="O1505">
        <v>0.68</v>
      </c>
      <c r="P1505">
        <v>7.37</v>
      </c>
      <c r="Q1505">
        <v>63</v>
      </c>
      <c r="R1505" s="3">
        <v>44227</v>
      </c>
      <c r="S1505">
        <v>17</v>
      </c>
      <c r="T1505">
        <v>116</v>
      </c>
      <c r="U1505">
        <v>64</v>
      </c>
      <c r="V1505">
        <v>72</v>
      </c>
      <c r="W1505">
        <v>4</v>
      </c>
      <c r="X1505">
        <v>36</v>
      </c>
      <c r="Y1505" s="48">
        <f t="shared" si="46"/>
        <v>81.333333333333329</v>
      </c>
      <c r="Z1505">
        <v>547</v>
      </c>
      <c r="AA1505">
        <f t="shared" si="47"/>
        <v>1</v>
      </c>
    </row>
    <row r="1506" spans="1:27" x14ac:dyDescent="0.25">
      <c r="A1506">
        <v>548</v>
      </c>
      <c r="B1506">
        <v>1.43</v>
      </c>
      <c r="C1506">
        <v>277</v>
      </c>
      <c r="D1506">
        <v>226</v>
      </c>
      <c r="E1506" t="s">
        <v>26</v>
      </c>
      <c r="F1506">
        <v>1.48</v>
      </c>
      <c r="G1506">
        <v>1558</v>
      </c>
      <c r="H1506">
        <v>9.6999999999999993</v>
      </c>
      <c r="I1506">
        <v>20.3</v>
      </c>
      <c r="K1506">
        <v>66.7</v>
      </c>
      <c r="L1506">
        <v>48.8</v>
      </c>
      <c r="M1506">
        <v>36.799999999999997</v>
      </c>
      <c r="N1506">
        <v>0.21</v>
      </c>
      <c r="O1506">
        <v>0.54</v>
      </c>
      <c r="P1506">
        <v>7.38</v>
      </c>
      <c r="Q1506">
        <v>62</v>
      </c>
      <c r="R1506" s="3">
        <v>44213</v>
      </c>
      <c r="S1506">
        <v>148</v>
      </c>
      <c r="T1506">
        <v>105</v>
      </c>
      <c r="U1506">
        <v>70</v>
      </c>
      <c r="V1506">
        <v>148</v>
      </c>
      <c r="W1506">
        <v>3</v>
      </c>
      <c r="X1506">
        <v>38.299999999999997</v>
      </c>
      <c r="Y1506" s="48">
        <f t="shared" si="46"/>
        <v>81.666666666666671</v>
      </c>
      <c r="Z1506">
        <v>548</v>
      </c>
      <c r="AA1506">
        <f t="shared" si="47"/>
        <v>1</v>
      </c>
    </row>
    <row r="1507" spans="1:27" x14ac:dyDescent="0.25">
      <c r="A1507">
        <v>548</v>
      </c>
      <c r="B1507">
        <v>0.87</v>
      </c>
      <c r="C1507">
        <v>328</v>
      </c>
      <c r="E1507" t="s">
        <v>26</v>
      </c>
      <c r="F1507">
        <v>1.52</v>
      </c>
      <c r="G1507">
        <v>1211</v>
      </c>
      <c r="I1507">
        <v>13.1</v>
      </c>
      <c r="K1507">
        <v>68.400000000000006</v>
      </c>
      <c r="L1507">
        <v>55.5</v>
      </c>
      <c r="M1507">
        <v>40.6</v>
      </c>
      <c r="N1507">
        <v>0.21</v>
      </c>
      <c r="O1507">
        <v>0.6</v>
      </c>
      <c r="P1507">
        <v>7.33</v>
      </c>
      <c r="Q1507">
        <v>62</v>
      </c>
      <c r="R1507" s="3">
        <v>44215</v>
      </c>
      <c r="S1507">
        <v>24</v>
      </c>
      <c r="T1507">
        <v>138</v>
      </c>
      <c r="U1507">
        <v>76</v>
      </c>
      <c r="V1507">
        <v>82</v>
      </c>
      <c r="W1507">
        <v>3</v>
      </c>
      <c r="X1507">
        <v>38</v>
      </c>
      <c r="Y1507" s="48">
        <f t="shared" si="46"/>
        <v>96.666666666666671</v>
      </c>
      <c r="AA1507">
        <f t="shared" si="47"/>
        <v>1</v>
      </c>
    </row>
    <row r="1508" spans="1:27" x14ac:dyDescent="0.25">
      <c r="A1508">
        <v>548</v>
      </c>
      <c r="B1508">
        <v>1.36</v>
      </c>
      <c r="C1508">
        <v>330</v>
      </c>
      <c r="E1508" t="s">
        <v>26</v>
      </c>
      <c r="I1508">
        <v>14.6</v>
      </c>
      <c r="K1508">
        <v>74.7</v>
      </c>
      <c r="L1508">
        <v>52.4</v>
      </c>
      <c r="M1508">
        <v>42</v>
      </c>
      <c r="N1508">
        <v>0.21</v>
      </c>
      <c r="O1508">
        <v>0.56999999999999995</v>
      </c>
      <c r="P1508">
        <v>7.4</v>
      </c>
      <c r="Q1508">
        <v>62</v>
      </c>
      <c r="R1508" s="3">
        <v>44217</v>
      </c>
      <c r="S1508">
        <v>14</v>
      </c>
      <c r="T1508">
        <v>143</v>
      </c>
      <c r="U1508">
        <v>96</v>
      </c>
      <c r="V1508">
        <v>94</v>
      </c>
      <c r="W1508">
        <v>3</v>
      </c>
      <c r="X1508">
        <v>36.4</v>
      </c>
      <c r="Y1508" s="48">
        <f t="shared" si="46"/>
        <v>111.66666666666667</v>
      </c>
      <c r="AA1508">
        <f t="shared" si="47"/>
        <v>1</v>
      </c>
    </row>
    <row r="1509" spans="1:27" x14ac:dyDescent="0.25">
      <c r="A1509">
        <v>548</v>
      </c>
      <c r="B1509">
        <v>1.59</v>
      </c>
      <c r="C1509">
        <v>352</v>
      </c>
      <c r="E1509" t="s">
        <v>26</v>
      </c>
      <c r="I1509">
        <v>17.7</v>
      </c>
      <c r="J1509">
        <v>0.27</v>
      </c>
      <c r="K1509">
        <v>65.400000000000006</v>
      </c>
      <c r="L1509">
        <v>58.7</v>
      </c>
      <c r="M1509">
        <v>37.5</v>
      </c>
      <c r="N1509">
        <v>0.21</v>
      </c>
      <c r="O1509">
        <v>0.45</v>
      </c>
      <c r="P1509">
        <v>7.32</v>
      </c>
      <c r="Q1509">
        <v>62</v>
      </c>
      <c r="R1509" s="3">
        <v>44219</v>
      </c>
      <c r="S1509">
        <v>12</v>
      </c>
      <c r="T1509">
        <v>134</v>
      </c>
      <c r="U1509">
        <v>71</v>
      </c>
      <c r="V1509">
        <v>82</v>
      </c>
      <c r="W1509">
        <v>0</v>
      </c>
      <c r="X1509">
        <v>0</v>
      </c>
      <c r="Y1509" s="48">
        <f t="shared" si="46"/>
        <v>92</v>
      </c>
      <c r="AA1509">
        <f t="shared" si="47"/>
        <v>1</v>
      </c>
    </row>
    <row r="1510" spans="1:27" x14ac:dyDescent="0.25">
      <c r="A1510">
        <v>548</v>
      </c>
      <c r="B1510">
        <v>1.75</v>
      </c>
      <c r="C1510">
        <v>393</v>
      </c>
      <c r="E1510" t="s">
        <v>26</v>
      </c>
      <c r="I1510">
        <v>14.1</v>
      </c>
      <c r="K1510">
        <v>77</v>
      </c>
      <c r="L1510">
        <v>51.4</v>
      </c>
      <c r="M1510">
        <v>41.1</v>
      </c>
      <c r="N1510">
        <v>0.21</v>
      </c>
      <c r="O1510">
        <v>0.48</v>
      </c>
      <c r="P1510">
        <v>7.4</v>
      </c>
      <c r="Q1510">
        <v>62</v>
      </c>
      <c r="R1510" s="3">
        <v>44220</v>
      </c>
      <c r="S1510">
        <v>24</v>
      </c>
      <c r="T1510">
        <v>177</v>
      </c>
      <c r="U1510">
        <v>108</v>
      </c>
      <c r="V1510">
        <v>94</v>
      </c>
      <c r="W1510">
        <v>0</v>
      </c>
      <c r="X1510">
        <v>36</v>
      </c>
      <c r="Y1510" s="48">
        <f t="shared" si="46"/>
        <v>131</v>
      </c>
      <c r="AA1510">
        <f t="shared" si="47"/>
        <v>1</v>
      </c>
    </row>
    <row r="1511" spans="1:27" x14ac:dyDescent="0.25">
      <c r="A1511">
        <v>548</v>
      </c>
      <c r="B1511">
        <v>1.1000000000000001</v>
      </c>
      <c r="C1511">
        <v>443</v>
      </c>
      <c r="E1511" t="s">
        <v>26</v>
      </c>
      <c r="I1511">
        <v>13.9</v>
      </c>
      <c r="K1511">
        <v>72.599999999999994</v>
      </c>
      <c r="L1511">
        <v>56</v>
      </c>
      <c r="M1511">
        <v>41.8</v>
      </c>
      <c r="N1511">
        <v>0.21</v>
      </c>
      <c r="O1511">
        <v>0.47</v>
      </c>
      <c r="P1511">
        <v>7.38</v>
      </c>
      <c r="Q1511">
        <v>62</v>
      </c>
      <c r="R1511" s="3">
        <v>44221</v>
      </c>
      <c r="S1511">
        <v>20</v>
      </c>
      <c r="T1511">
        <v>174</v>
      </c>
      <c r="U1511">
        <v>91</v>
      </c>
      <c r="V1511">
        <v>75</v>
      </c>
      <c r="W1511">
        <v>15</v>
      </c>
      <c r="X1511">
        <v>36</v>
      </c>
      <c r="Y1511" s="48">
        <f t="shared" si="46"/>
        <v>118.66666666666667</v>
      </c>
      <c r="AA1511">
        <f t="shared" si="47"/>
        <v>1</v>
      </c>
    </row>
    <row r="1512" spans="1:27" x14ac:dyDescent="0.25">
      <c r="A1512">
        <v>548</v>
      </c>
      <c r="B1512">
        <v>1.74</v>
      </c>
      <c r="C1512">
        <v>414</v>
      </c>
      <c r="E1512" t="s">
        <v>26</v>
      </c>
      <c r="I1512">
        <v>19.7</v>
      </c>
      <c r="K1512">
        <v>66.7</v>
      </c>
      <c r="L1512">
        <v>49.6</v>
      </c>
      <c r="M1512">
        <v>37.1</v>
      </c>
      <c r="N1512">
        <v>0.3</v>
      </c>
      <c r="O1512">
        <v>0.5</v>
      </c>
      <c r="P1512">
        <v>7.4</v>
      </c>
      <c r="Q1512">
        <v>62</v>
      </c>
      <c r="R1512" s="3">
        <v>44222</v>
      </c>
      <c r="S1512">
        <v>20</v>
      </c>
      <c r="T1512">
        <v>103</v>
      </c>
      <c r="U1512">
        <v>62</v>
      </c>
      <c r="V1512">
        <v>57</v>
      </c>
      <c r="W1512">
        <v>7</v>
      </c>
      <c r="X1512">
        <v>35.299999999999997</v>
      </c>
      <c r="Y1512" s="48">
        <f t="shared" si="46"/>
        <v>75.666666666666671</v>
      </c>
      <c r="AA1512">
        <f t="shared" si="47"/>
        <v>1</v>
      </c>
    </row>
    <row r="1513" spans="1:27" x14ac:dyDescent="0.25">
      <c r="A1513">
        <v>548</v>
      </c>
      <c r="B1513">
        <v>1.58</v>
      </c>
      <c r="C1513">
        <v>493</v>
      </c>
      <c r="E1513" t="s">
        <v>26</v>
      </c>
      <c r="I1513">
        <v>15.4</v>
      </c>
      <c r="K1513">
        <v>64.2</v>
      </c>
      <c r="L1513">
        <v>50.8</v>
      </c>
      <c r="M1513">
        <v>36.6</v>
      </c>
      <c r="N1513">
        <v>0.21</v>
      </c>
      <c r="O1513">
        <v>0.47</v>
      </c>
      <c r="P1513">
        <v>7.39</v>
      </c>
      <c r="Q1513">
        <v>62</v>
      </c>
      <c r="R1513" s="3">
        <v>44223</v>
      </c>
      <c r="S1513">
        <v>22</v>
      </c>
      <c r="T1513">
        <v>107</v>
      </c>
      <c r="U1513">
        <v>60</v>
      </c>
      <c r="V1513">
        <v>81</v>
      </c>
      <c r="W1513">
        <v>0</v>
      </c>
      <c r="X1513">
        <v>37.4</v>
      </c>
      <c r="Y1513" s="48">
        <f t="shared" si="46"/>
        <v>75.666666666666671</v>
      </c>
      <c r="AA1513">
        <f t="shared" si="47"/>
        <v>1</v>
      </c>
    </row>
    <row r="1514" spans="1:27" x14ac:dyDescent="0.25">
      <c r="A1514">
        <v>548</v>
      </c>
      <c r="B1514">
        <v>1.45</v>
      </c>
      <c r="C1514">
        <v>473</v>
      </c>
      <c r="E1514" t="s">
        <v>26</v>
      </c>
      <c r="I1514">
        <v>16.8</v>
      </c>
      <c r="K1514">
        <v>69.2</v>
      </c>
      <c r="L1514">
        <v>48.9</v>
      </c>
      <c r="M1514">
        <v>48.9</v>
      </c>
      <c r="N1514">
        <v>0.21</v>
      </c>
      <c r="O1514">
        <v>0.55000000000000004</v>
      </c>
      <c r="P1514">
        <v>7.41</v>
      </c>
      <c r="Q1514">
        <v>62</v>
      </c>
      <c r="R1514" s="3">
        <v>44225</v>
      </c>
      <c r="S1514">
        <v>23</v>
      </c>
      <c r="T1514">
        <v>144</v>
      </c>
      <c r="U1514">
        <v>77</v>
      </c>
      <c r="V1514">
        <v>75</v>
      </c>
      <c r="W1514">
        <v>0</v>
      </c>
      <c r="X1514">
        <v>36.799999999999997</v>
      </c>
      <c r="Y1514" s="48">
        <f t="shared" si="46"/>
        <v>99.333333333333329</v>
      </c>
      <c r="AA1514">
        <f t="shared" si="47"/>
        <v>1</v>
      </c>
    </row>
    <row r="1515" spans="1:27" x14ac:dyDescent="0.25">
      <c r="A1515">
        <v>548</v>
      </c>
      <c r="B1515">
        <v>1.51</v>
      </c>
      <c r="C1515">
        <v>496</v>
      </c>
      <c r="E1515" t="s">
        <v>26</v>
      </c>
      <c r="I1515">
        <v>9.4</v>
      </c>
      <c r="K1515">
        <v>69.5</v>
      </c>
      <c r="L1515">
        <v>52.5</v>
      </c>
      <c r="M1515">
        <v>40.1</v>
      </c>
      <c r="N1515">
        <v>0.3</v>
      </c>
      <c r="O1515">
        <v>0.52</v>
      </c>
      <c r="P1515">
        <v>7.39</v>
      </c>
      <c r="Q1515">
        <v>62</v>
      </c>
      <c r="R1515" s="3">
        <v>44226</v>
      </c>
      <c r="S1515">
        <v>18</v>
      </c>
      <c r="T1515">
        <v>114</v>
      </c>
      <c r="U1515">
        <v>79</v>
      </c>
      <c r="V1515">
        <v>65</v>
      </c>
      <c r="W1515">
        <v>0</v>
      </c>
      <c r="X1515">
        <v>37.700000000000003</v>
      </c>
      <c r="Y1515" s="48">
        <f t="shared" si="46"/>
        <v>90.666666666666671</v>
      </c>
      <c r="AA1515">
        <f t="shared" si="47"/>
        <v>1</v>
      </c>
    </row>
    <row r="1516" spans="1:27" x14ac:dyDescent="0.25">
      <c r="A1516">
        <v>548</v>
      </c>
      <c r="B1516">
        <v>1.75</v>
      </c>
      <c r="C1516">
        <v>559</v>
      </c>
      <c r="E1516" t="s">
        <v>26</v>
      </c>
      <c r="I1516">
        <v>13.7</v>
      </c>
      <c r="K1516">
        <v>57.3</v>
      </c>
      <c r="L1516">
        <v>47.1</v>
      </c>
      <c r="M1516">
        <v>31.7</v>
      </c>
      <c r="N1516">
        <v>0.21</v>
      </c>
      <c r="O1516">
        <v>0.56000000000000005</v>
      </c>
      <c r="P1516">
        <v>7.43</v>
      </c>
      <c r="Q1516">
        <v>62</v>
      </c>
      <c r="R1516" s="3">
        <v>44227</v>
      </c>
      <c r="S1516">
        <v>18</v>
      </c>
      <c r="T1516">
        <v>101</v>
      </c>
      <c r="U1516">
        <v>55</v>
      </c>
      <c r="V1516">
        <v>59</v>
      </c>
      <c r="W1516">
        <v>0</v>
      </c>
      <c r="X1516">
        <v>36</v>
      </c>
      <c r="Y1516" s="48">
        <f t="shared" si="46"/>
        <v>70.333333333333329</v>
      </c>
      <c r="AA1516">
        <f t="shared" si="47"/>
        <v>1</v>
      </c>
    </row>
    <row r="1517" spans="1:27" x14ac:dyDescent="0.25">
      <c r="A1517">
        <v>548</v>
      </c>
      <c r="B1517">
        <v>1.19</v>
      </c>
      <c r="C1517">
        <v>477</v>
      </c>
      <c r="E1517" t="s">
        <v>26</v>
      </c>
      <c r="I1517">
        <v>8.1999999999999993</v>
      </c>
      <c r="K1517">
        <v>61.8</v>
      </c>
      <c r="L1517">
        <v>52.9</v>
      </c>
      <c r="M1517">
        <v>37.200000000000003</v>
      </c>
      <c r="N1517">
        <v>0.21</v>
      </c>
      <c r="O1517">
        <v>0.55000000000000004</v>
      </c>
      <c r="P1517">
        <v>7.37</v>
      </c>
      <c r="Q1517">
        <v>62</v>
      </c>
      <c r="R1517" s="3">
        <v>44229</v>
      </c>
      <c r="S1517">
        <v>23</v>
      </c>
      <c r="T1517">
        <v>157</v>
      </c>
      <c r="U1517">
        <v>80</v>
      </c>
      <c r="V1517">
        <v>63</v>
      </c>
      <c r="W1517">
        <v>0</v>
      </c>
      <c r="X1517">
        <v>36</v>
      </c>
      <c r="Y1517" s="48">
        <f t="shared" si="46"/>
        <v>105.66666666666667</v>
      </c>
      <c r="AA1517">
        <f t="shared" si="47"/>
        <v>1</v>
      </c>
    </row>
    <row r="1518" spans="1:27" x14ac:dyDescent="0.25">
      <c r="A1518">
        <v>548</v>
      </c>
      <c r="B1518">
        <v>1.48</v>
      </c>
      <c r="C1518">
        <v>406</v>
      </c>
      <c r="E1518" t="s">
        <v>26</v>
      </c>
      <c r="I1518">
        <v>8</v>
      </c>
      <c r="K1518">
        <v>92.4</v>
      </c>
      <c r="L1518">
        <v>52.2</v>
      </c>
      <c r="M1518">
        <v>68.5</v>
      </c>
      <c r="N1518">
        <v>0.21</v>
      </c>
      <c r="O1518">
        <v>0.5</v>
      </c>
      <c r="P1518">
        <v>7.35</v>
      </c>
      <c r="Q1518">
        <v>62</v>
      </c>
      <c r="R1518" s="3">
        <v>44231</v>
      </c>
      <c r="S1518">
        <v>16</v>
      </c>
      <c r="T1518">
        <v>155</v>
      </c>
      <c r="U1518">
        <v>78</v>
      </c>
      <c r="V1518">
        <v>76</v>
      </c>
      <c r="W1518">
        <v>12</v>
      </c>
      <c r="X1518">
        <v>37</v>
      </c>
      <c r="Y1518" s="48">
        <f t="shared" si="46"/>
        <v>103.66666666666667</v>
      </c>
      <c r="AA1518">
        <f t="shared" si="47"/>
        <v>1</v>
      </c>
    </row>
    <row r="1519" spans="1:27" x14ac:dyDescent="0.25">
      <c r="A1519">
        <v>548</v>
      </c>
      <c r="B1519">
        <v>1.52</v>
      </c>
      <c r="C1519">
        <v>4111</v>
      </c>
      <c r="E1519" t="s">
        <v>26</v>
      </c>
      <c r="I1519">
        <v>9.1</v>
      </c>
      <c r="K1519">
        <v>82.5</v>
      </c>
      <c r="L1519">
        <v>52.5</v>
      </c>
      <c r="M1519">
        <v>49.8</v>
      </c>
      <c r="N1519">
        <v>0.21</v>
      </c>
      <c r="O1519">
        <v>0.52</v>
      </c>
      <c r="P1519">
        <v>7.38</v>
      </c>
      <c r="Q1519">
        <v>62</v>
      </c>
      <c r="R1519" s="3">
        <v>44232</v>
      </c>
      <c r="S1519">
        <v>14</v>
      </c>
      <c r="T1519">
        <v>116</v>
      </c>
      <c r="U1519">
        <v>62</v>
      </c>
      <c r="V1519">
        <v>98</v>
      </c>
      <c r="W1519">
        <v>11</v>
      </c>
      <c r="X1519">
        <v>36</v>
      </c>
      <c r="Y1519" s="48">
        <f t="shared" si="46"/>
        <v>80</v>
      </c>
      <c r="AA1519">
        <f t="shared" si="47"/>
        <v>1</v>
      </c>
    </row>
    <row r="1520" spans="1:27" x14ac:dyDescent="0.25">
      <c r="A1520">
        <v>549</v>
      </c>
      <c r="B1520">
        <v>0.61</v>
      </c>
      <c r="C1520">
        <v>276</v>
      </c>
      <c r="D1520">
        <v>330</v>
      </c>
      <c r="E1520" t="s">
        <v>26</v>
      </c>
      <c r="F1520">
        <v>0.75</v>
      </c>
      <c r="G1520">
        <v>1280</v>
      </c>
      <c r="H1520">
        <v>3.9</v>
      </c>
      <c r="I1520">
        <v>10.4</v>
      </c>
      <c r="J1520">
        <v>1</v>
      </c>
      <c r="K1520">
        <v>89.9</v>
      </c>
      <c r="L1520">
        <v>35.9</v>
      </c>
      <c r="M1520">
        <v>54.3</v>
      </c>
      <c r="N1520">
        <v>0.21</v>
      </c>
      <c r="O1520">
        <v>0.91</v>
      </c>
      <c r="P1520">
        <v>7.42</v>
      </c>
      <c r="Q1520">
        <v>56</v>
      </c>
      <c r="R1520" s="3">
        <v>44209</v>
      </c>
      <c r="S1520">
        <v>18</v>
      </c>
      <c r="T1520">
        <v>134</v>
      </c>
      <c r="U1520">
        <v>84</v>
      </c>
      <c r="V1520">
        <v>88</v>
      </c>
      <c r="W1520">
        <v>15</v>
      </c>
      <c r="X1520">
        <v>36</v>
      </c>
      <c r="Y1520" s="48">
        <f t="shared" si="46"/>
        <v>100.66666666666667</v>
      </c>
      <c r="AA1520">
        <f t="shared" si="47"/>
        <v>0</v>
      </c>
    </row>
    <row r="1521" spans="1:27" x14ac:dyDescent="0.25">
      <c r="A1521">
        <v>549</v>
      </c>
      <c r="B1521">
        <v>0.23</v>
      </c>
      <c r="C1521">
        <v>305</v>
      </c>
      <c r="D1521">
        <v>365</v>
      </c>
      <c r="E1521" t="s">
        <v>26</v>
      </c>
      <c r="F1521">
        <v>1.87</v>
      </c>
      <c r="H1521">
        <v>6</v>
      </c>
      <c r="I1521">
        <v>12.5</v>
      </c>
      <c r="K1521">
        <v>82.3</v>
      </c>
      <c r="L1521">
        <v>36.799999999999997</v>
      </c>
      <c r="M1521">
        <v>51</v>
      </c>
      <c r="N1521">
        <v>0.21</v>
      </c>
      <c r="O1521">
        <v>0.89</v>
      </c>
      <c r="P1521">
        <v>7.33</v>
      </c>
      <c r="Q1521">
        <v>56</v>
      </c>
      <c r="R1521" s="3">
        <v>44211</v>
      </c>
      <c r="S1521">
        <v>16</v>
      </c>
      <c r="T1521">
        <v>96</v>
      </c>
      <c r="U1521">
        <v>54</v>
      </c>
      <c r="V1521">
        <v>77</v>
      </c>
      <c r="W1521">
        <v>0</v>
      </c>
      <c r="X1521">
        <v>35.700000000000003</v>
      </c>
      <c r="Y1521" s="48">
        <f t="shared" si="46"/>
        <v>68</v>
      </c>
      <c r="AA1521">
        <f t="shared" si="47"/>
        <v>1</v>
      </c>
    </row>
    <row r="1522" spans="1:27" x14ac:dyDescent="0.25">
      <c r="A1522">
        <v>549</v>
      </c>
      <c r="B1522">
        <v>0.56000000000000005</v>
      </c>
      <c r="C1522">
        <v>346</v>
      </c>
      <c r="E1522" t="s">
        <v>26</v>
      </c>
      <c r="I1522">
        <v>14.8</v>
      </c>
      <c r="J1522">
        <v>0.75</v>
      </c>
      <c r="K1522">
        <v>84.4</v>
      </c>
      <c r="L1522">
        <v>63.5</v>
      </c>
      <c r="M1522">
        <v>63.2</v>
      </c>
      <c r="N1522">
        <v>0.21</v>
      </c>
      <c r="O1522">
        <v>0.75</v>
      </c>
      <c r="P1522">
        <v>7.23</v>
      </c>
      <c r="Q1522">
        <v>56</v>
      </c>
      <c r="R1522" s="3">
        <v>44215</v>
      </c>
      <c r="S1522">
        <v>18</v>
      </c>
      <c r="T1522">
        <v>135</v>
      </c>
      <c r="U1522">
        <v>71</v>
      </c>
      <c r="V1522">
        <v>100</v>
      </c>
      <c r="W1522">
        <v>0</v>
      </c>
      <c r="X1522">
        <v>37</v>
      </c>
      <c r="Y1522" s="48">
        <f t="shared" si="46"/>
        <v>92.333333333333329</v>
      </c>
      <c r="AA1522">
        <f t="shared" si="47"/>
        <v>1</v>
      </c>
    </row>
    <row r="1523" spans="1:27" x14ac:dyDescent="0.25">
      <c r="A1523">
        <v>549</v>
      </c>
      <c r="B1523">
        <v>0.26</v>
      </c>
      <c r="C1523">
        <v>315</v>
      </c>
      <c r="E1523" t="s">
        <v>26</v>
      </c>
      <c r="I1523">
        <v>19</v>
      </c>
      <c r="J1523">
        <v>1.69</v>
      </c>
      <c r="K1523">
        <v>76.400000000000006</v>
      </c>
      <c r="L1523">
        <v>53.3</v>
      </c>
      <c r="M1523">
        <v>43.3</v>
      </c>
      <c r="N1523">
        <v>0.21</v>
      </c>
      <c r="O1523">
        <v>0.84</v>
      </c>
      <c r="P1523">
        <v>7.34</v>
      </c>
      <c r="Q1523">
        <v>56</v>
      </c>
      <c r="R1523" s="3">
        <v>44216</v>
      </c>
      <c r="S1523">
        <v>20</v>
      </c>
      <c r="T1523">
        <v>112</v>
      </c>
      <c r="U1523">
        <v>67</v>
      </c>
      <c r="V1523">
        <v>81</v>
      </c>
      <c r="W1523">
        <v>0</v>
      </c>
      <c r="X1523">
        <v>36</v>
      </c>
      <c r="Y1523" s="48">
        <f t="shared" si="46"/>
        <v>82</v>
      </c>
      <c r="AA1523">
        <f t="shared" si="47"/>
        <v>1</v>
      </c>
    </row>
    <row r="1524" spans="1:27" x14ac:dyDescent="0.25">
      <c r="A1524">
        <v>549</v>
      </c>
      <c r="B1524">
        <v>0.19</v>
      </c>
      <c r="C1524">
        <v>298</v>
      </c>
      <c r="E1524" t="s">
        <v>26</v>
      </c>
      <c r="I1524">
        <v>37.9</v>
      </c>
      <c r="J1524">
        <v>1.54</v>
      </c>
      <c r="K1524">
        <v>77.2</v>
      </c>
      <c r="L1524">
        <v>61.5</v>
      </c>
      <c r="M1524">
        <v>49.2</v>
      </c>
      <c r="N1524">
        <v>0.21</v>
      </c>
      <c r="O1524">
        <v>1.23</v>
      </c>
      <c r="P1524">
        <v>7.3</v>
      </c>
      <c r="Q1524">
        <v>56</v>
      </c>
      <c r="R1524" s="3">
        <v>44217</v>
      </c>
      <c r="S1524">
        <v>20</v>
      </c>
      <c r="T1524">
        <v>99</v>
      </c>
      <c r="U1524">
        <v>62</v>
      </c>
      <c r="V1524">
        <v>88</v>
      </c>
      <c r="W1524">
        <v>0</v>
      </c>
      <c r="X1524">
        <v>36.5</v>
      </c>
      <c r="Y1524" s="48">
        <f t="shared" si="46"/>
        <v>74.333333333333329</v>
      </c>
      <c r="AA1524">
        <f t="shared" si="47"/>
        <v>1</v>
      </c>
    </row>
    <row r="1525" spans="1:27" x14ac:dyDescent="0.25">
      <c r="A1525">
        <v>549</v>
      </c>
      <c r="B1525">
        <v>0.15</v>
      </c>
      <c r="C1525">
        <v>433</v>
      </c>
      <c r="D1525">
        <v>321</v>
      </c>
      <c r="E1525" t="s">
        <v>26</v>
      </c>
      <c r="F1525">
        <v>1.8</v>
      </c>
      <c r="G1525">
        <v>1380</v>
      </c>
      <c r="H1525">
        <v>3</v>
      </c>
      <c r="I1525">
        <v>35.299999999999997</v>
      </c>
      <c r="J1525">
        <v>1.1399999999999999</v>
      </c>
      <c r="K1525">
        <v>93.3</v>
      </c>
      <c r="L1525">
        <v>57.8</v>
      </c>
      <c r="M1525">
        <v>77.400000000000006</v>
      </c>
      <c r="N1525">
        <v>0.21</v>
      </c>
      <c r="O1525">
        <v>0.83</v>
      </c>
      <c r="P1525">
        <v>7.35</v>
      </c>
      <c r="Q1525">
        <v>56</v>
      </c>
      <c r="R1525" s="3">
        <v>44219</v>
      </c>
      <c r="S1525">
        <v>20</v>
      </c>
      <c r="T1525">
        <v>128</v>
      </c>
      <c r="U1525">
        <v>60</v>
      </c>
      <c r="V1525">
        <v>90</v>
      </c>
      <c r="W1525">
        <v>4</v>
      </c>
      <c r="X1525">
        <v>37</v>
      </c>
      <c r="Y1525" s="48">
        <f t="shared" si="46"/>
        <v>82.666666666666671</v>
      </c>
      <c r="AA1525">
        <f t="shared" si="47"/>
        <v>0</v>
      </c>
    </row>
    <row r="1526" spans="1:27" x14ac:dyDescent="0.25">
      <c r="A1526">
        <v>549</v>
      </c>
      <c r="B1526">
        <v>0.37</v>
      </c>
      <c r="C1526">
        <v>463</v>
      </c>
      <c r="E1526" t="s">
        <v>26</v>
      </c>
      <c r="H1526">
        <v>3.1</v>
      </c>
      <c r="I1526">
        <v>30.3</v>
      </c>
      <c r="J1526">
        <v>1.24</v>
      </c>
      <c r="K1526">
        <v>73.400000000000006</v>
      </c>
      <c r="L1526">
        <v>52.1</v>
      </c>
      <c r="M1526">
        <v>40.799999999999997</v>
      </c>
      <c r="N1526">
        <v>0.21</v>
      </c>
      <c r="O1526">
        <v>0.82</v>
      </c>
      <c r="P1526">
        <v>7.39</v>
      </c>
      <c r="Q1526">
        <v>56</v>
      </c>
      <c r="R1526" s="3">
        <v>44221</v>
      </c>
      <c r="S1526">
        <v>21</v>
      </c>
      <c r="T1526">
        <v>160</v>
      </c>
      <c r="U1526">
        <v>112</v>
      </c>
      <c r="V1526">
        <v>85</v>
      </c>
      <c r="W1526">
        <v>14</v>
      </c>
      <c r="X1526">
        <v>36</v>
      </c>
      <c r="Y1526" s="48">
        <f t="shared" si="46"/>
        <v>128</v>
      </c>
      <c r="AA1526">
        <f t="shared" si="47"/>
        <v>1</v>
      </c>
    </row>
    <row r="1527" spans="1:27" x14ac:dyDescent="0.25">
      <c r="A1527">
        <v>555</v>
      </c>
      <c r="B1527">
        <v>1.0900000000000001</v>
      </c>
      <c r="C1527">
        <v>320</v>
      </c>
      <c r="D1527">
        <v>535</v>
      </c>
      <c r="E1527" t="s">
        <v>26</v>
      </c>
      <c r="F1527">
        <v>0.62</v>
      </c>
      <c r="G1527">
        <v>2594</v>
      </c>
      <c r="H1527">
        <v>4.5</v>
      </c>
      <c r="I1527">
        <v>20.3</v>
      </c>
      <c r="J1527">
        <v>0.34</v>
      </c>
      <c r="K1527">
        <v>95.8</v>
      </c>
      <c r="L1527">
        <v>41.3</v>
      </c>
      <c r="M1527">
        <v>80.2</v>
      </c>
      <c r="N1527">
        <v>0.21</v>
      </c>
      <c r="O1527">
        <v>0.79</v>
      </c>
      <c r="P1527">
        <v>7.36</v>
      </c>
      <c r="Q1527">
        <v>61</v>
      </c>
      <c r="R1527" s="3">
        <v>44247</v>
      </c>
      <c r="S1527">
        <v>16</v>
      </c>
      <c r="T1527">
        <v>125</v>
      </c>
      <c r="U1527">
        <v>87</v>
      </c>
      <c r="V1527">
        <v>60</v>
      </c>
      <c r="W1527">
        <v>15</v>
      </c>
      <c r="X1527">
        <v>36.5</v>
      </c>
      <c r="Y1527" s="48">
        <f t="shared" si="46"/>
        <v>99.666666666666671</v>
      </c>
      <c r="AA1527">
        <f t="shared" si="47"/>
        <v>0</v>
      </c>
    </row>
    <row r="1528" spans="1:27" x14ac:dyDescent="0.25">
      <c r="A1528">
        <v>555</v>
      </c>
      <c r="B1528">
        <v>0.8</v>
      </c>
      <c r="C1528">
        <v>460</v>
      </c>
      <c r="E1528" t="s">
        <v>26</v>
      </c>
      <c r="I1528">
        <v>20.8</v>
      </c>
      <c r="J1528">
        <v>0.41</v>
      </c>
      <c r="K1528">
        <v>91.2</v>
      </c>
      <c r="L1528">
        <v>37.1</v>
      </c>
      <c r="M1528">
        <v>64</v>
      </c>
      <c r="N1528">
        <v>0.21</v>
      </c>
      <c r="O1528">
        <v>0.82</v>
      </c>
      <c r="P1528">
        <v>7.39</v>
      </c>
      <c r="Q1528">
        <v>61</v>
      </c>
      <c r="R1528" s="3">
        <v>44249</v>
      </c>
      <c r="S1528">
        <v>22</v>
      </c>
      <c r="T1528">
        <v>121</v>
      </c>
      <c r="U1528">
        <v>56</v>
      </c>
      <c r="V1528">
        <v>56</v>
      </c>
      <c r="W1528">
        <v>0</v>
      </c>
      <c r="X1528">
        <v>0</v>
      </c>
      <c r="Y1528" s="48">
        <f t="shared" si="46"/>
        <v>77.666666666666671</v>
      </c>
      <c r="AA1528">
        <f t="shared" si="47"/>
        <v>1</v>
      </c>
    </row>
    <row r="1529" spans="1:27" x14ac:dyDescent="0.25">
      <c r="A1529">
        <v>555</v>
      </c>
      <c r="B1529">
        <v>0.86</v>
      </c>
      <c r="C1529">
        <v>450</v>
      </c>
      <c r="E1529" t="s">
        <v>26</v>
      </c>
      <c r="I1529">
        <v>26.8</v>
      </c>
      <c r="K1529">
        <v>95.7</v>
      </c>
      <c r="L1529">
        <v>35.200000000000003</v>
      </c>
      <c r="M1529">
        <v>81.900000000000006</v>
      </c>
      <c r="N1529">
        <v>0.21</v>
      </c>
      <c r="O1529">
        <v>0.8</v>
      </c>
      <c r="P1529">
        <v>7.39</v>
      </c>
      <c r="Q1529">
        <v>61</v>
      </c>
      <c r="R1529" s="3">
        <v>44250</v>
      </c>
      <c r="S1529">
        <v>22</v>
      </c>
      <c r="T1529">
        <v>181</v>
      </c>
      <c r="U1529">
        <v>111</v>
      </c>
      <c r="V1529">
        <v>45</v>
      </c>
      <c r="W1529">
        <v>3</v>
      </c>
      <c r="X1529">
        <v>35.1</v>
      </c>
      <c r="Y1529" s="48">
        <f t="shared" si="46"/>
        <v>134.33333333333334</v>
      </c>
      <c r="AA1529">
        <f t="shared" si="47"/>
        <v>1</v>
      </c>
    </row>
    <row r="1530" spans="1:27" x14ac:dyDescent="0.25">
      <c r="A1530">
        <v>555</v>
      </c>
      <c r="B1530">
        <v>0.9</v>
      </c>
      <c r="C1530">
        <v>421</v>
      </c>
      <c r="E1530" t="s">
        <v>26</v>
      </c>
      <c r="I1530">
        <v>22.5</v>
      </c>
      <c r="K1530">
        <v>94.9</v>
      </c>
      <c r="L1530">
        <v>32.799999999999997</v>
      </c>
      <c r="M1530">
        <v>65.599999999999994</v>
      </c>
      <c r="N1530">
        <v>0.21</v>
      </c>
      <c r="O1530">
        <v>0.7</v>
      </c>
      <c r="P1530">
        <v>7.43</v>
      </c>
      <c r="Q1530">
        <v>61</v>
      </c>
      <c r="R1530" s="3">
        <v>44251</v>
      </c>
      <c r="S1530">
        <v>21</v>
      </c>
      <c r="T1530">
        <v>130</v>
      </c>
      <c r="U1530">
        <v>89</v>
      </c>
      <c r="V1530">
        <v>54</v>
      </c>
      <c r="W1530">
        <v>0</v>
      </c>
      <c r="X1530">
        <v>0</v>
      </c>
      <c r="Y1530" s="48">
        <f t="shared" si="46"/>
        <v>102.66666666666667</v>
      </c>
      <c r="AA1530">
        <f t="shared" si="47"/>
        <v>1</v>
      </c>
    </row>
    <row r="1531" spans="1:27" x14ac:dyDescent="0.25">
      <c r="A1531">
        <v>555</v>
      </c>
      <c r="B1531">
        <v>1.04</v>
      </c>
      <c r="C1531">
        <v>508</v>
      </c>
      <c r="E1531" t="s">
        <v>26</v>
      </c>
      <c r="I1531">
        <v>26.5</v>
      </c>
      <c r="J1531">
        <v>0.56999999999999995</v>
      </c>
      <c r="K1531">
        <v>94.1</v>
      </c>
      <c r="L1531">
        <v>45.8</v>
      </c>
      <c r="M1531">
        <v>64.5</v>
      </c>
      <c r="N1531">
        <v>0.21</v>
      </c>
      <c r="O1531">
        <v>0.87</v>
      </c>
      <c r="P1531">
        <v>7.4</v>
      </c>
      <c r="Q1531">
        <v>61</v>
      </c>
      <c r="R1531" s="3">
        <v>44253</v>
      </c>
      <c r="S1531">
        <v>14</v>
      </c>
      <c r="T1531">
        <v>123</v>
      </c>
      <c r="U1531">
        <v>81</v>
      </c>
      <c r="V1531">
        <v>64</v>
      </c>
      <c r="W1531">
        <v>0</v>
      </c>
      <c r="X1531">
        <v>0</v>
      </c>
      <c r="Y1531" s="48">
        <f t="shared" si="46"/>
        <v>95</v>
      </c>
      <c r="AA1531">
        <f t="shared" si="47"/>
        <v>1</v>
      </c>
    </row>
    <row r="1532" spans="1:27" x14ac:dyDescent="0.25">
      <c r="A1532">
        <v>557</v>
      </c>
      <c r="B1532">
        <v>0.51</v>
      </c>
      <c r="C1532">
        <v>152</v>
      </c>
      <c r="D1532">
        <v>652</v>
      </c>
      <c r="E1532" t="s">
        <v>26</v>
      </c>
      <c r="F1532">
        <v>2.2200000000000002</v>
      </c>
      <c r="G1532">
        <v>5148</v>
      </c>
      <c r="H1532">
        <v>7.5</v>
      </c>
      <c r="I1532">
        <v>31.9</v>
      </c>
      <c r="J1532">
        <v>0.74</v>
      </c>
      <c r="K1532">
        <v>85.6</v>
      </c>
      <c r="L1532">
        <v>25.2</v>
      </c>
      <c r="M1532">
        <v>47.2</v>
      </c>
      <c r="N1532">
        <v>0.21</v>
      </c>
      <c r="O1532">
        <v>1.0900000000000001</v>
      </c>
      <c r="P1532">
        <v>7.4</v>
      </c>
      <c r="Q1532">
        <v>73</v>
      </c>
      <c r="R1532" s="3">
        <v>44209</v>
      </c>
      <c r="S1532">
        <v>20</v>
      </c>
      <c r="T1532">
        <v>107</v>
      </c>
      <c r="U1532">
        <v>66</v>
      </c>
      <c r="V1532">
        <v>0</v>
      </c>
      <c r="W1532">
        <v>15</v>
      </c>
      <c r="X1532">
        <v>36.5</v>
      </c>
      <c r="Y1532" s="48">
        <f t="shared" si="46"/>
        <v>79.666666666666671</v>
      </c>
      <c r="Z1532">
        <v>557</v>
      </c>
      <c r="AA1532">
        <f t="shared" si="47"/>
        <v>0</v>
      </c>
    </row>
    <row r="1533" spans="1:27" x14ac:dyDescent="0.25">
      <c r="A1533">
        <v>557</v>
      </c>
      <c r="B1533">
        <v>0.22</v>
      </c>
      <c r="C1533">
        <v>147</v>
      </c>
      <c r="D1533">
        <v>611</v>
      </c>
      <c r="E1533" t="s">
        <v>26</v>
      </c>
      <c r="F1533">
        <v>2.02</v>
      </c>
      <c r="G1533">
        <v>5905</v>
      </c>
      <c r="H1533">
        <v>9.4</v>
      </c>
      <c r="I1533">
        <v>21.5</v>
      </c>
      <c r="K1533">
        <v>85.9</v>
      </c>
      <c r="L1533">
        <v>23.6</v>
      </c>
      <c r="M1533">
        <v>49.7</v>
      </c>
      <c r="N1533">
        <v>0.21</v>
      </c>
      <c r="O1533">
        <v>0.8</v>
      </c>
      <c r="P1533">
        <v>7.32</v>
      </c>
      <c r="Q1533">
        <v>73</v>
      </c>
      <c r="R1533" s="3">
        <v>44211</v>
      </c>
      <c r="S1533">
        <v>18</v>
      </c>
      <c r="T1533">
        <v>115</v>
      </c>
      <c r="U1533">
        <v>64</v>
      </c>
      <c r="V1533">
        <v>60</v>
      </c>
      <c r="W1533">
        <v>0</v>
      </c>
      <c r="X1533">
        <v>35.1</v>
      </c>
      <c r="Y1533" s="48">
        <f t="shared" si="46"/>
        <v>81</v>
      </c>
      <c r="Z1533">
        <v>557</v>
      </c>
      <c r="AA1533">
        <f t="shared" si="47"/>
        <v>1</v>
      </c>
    </row>
    <row r="1534" spans="1:27" x14ac:dyDescent="0.25">
      <c r="A1534">
        <v>557</v>
      </c>
      <c r="B1534">
        <v>0.66</v>
      </c>
      <c r="C1534">
        <v>213</v>
      </c>
      <c r="D1534">
        <v>501</v>
      </c>
      <c r="E1534" t="s">
        <v>26</v>
      </c>
      <c r="F1534">
        <v>11</v>
      </c>
      <c r="G1534">
        <v>3510</v>
      </c>
      <c r="H1534">
        <v>154.19999999999999</v>
      </c>
      <c r="I1534">
        <v>27.9</v>
      </c>
      <c r="J1534">
        <v>1.32</v>
      </c>
      <c r="K1534">
        <v>88.2</v>
      </c>
      <c r="L1534">
        <v>39.200000000000003</v>
      </c>
      <c r="M1534">
        <v>39.1</v>
      </c>
      <c r="N1534">
        <v>0.21</v>
      </c>
      <c r="O1534">
        <v>0.99</v>
      </c>
      <c r="P1534">
        <v>7.26</v>
      </c>
      <c r="Q1534">
        <v>73</v>
      </c>
      <c r="R1534" s="3">
        <v>44212</v>
      </c>
      <c r="S1534">
        <v>14</v>
      </c>
      <c r="T1534">
        <v>96</v>
      </c>
      <c r="U1534">
        <v>64</v>
      </c>
      <c r="V1534">
        <v>82</v>
      </c>
      <c r="W1534">
        <v>8</v>
      </c>
      <c r="X1534">
        <v>36.1</v>
      </c>
      <c r="Y1534" s="48">
        <f t="shared" si="46"/>
        <v>74.666666666666671</v>
      </c>
      <c r="Z1534">
        <v>557</v>
      </c>
      <c r="AA1534">
        <f t="shared" si="47"/>
        <v>0</v>
      </c>
    </row>
    <row r="1535" spans="1:27" x14ac:dyDescent="0.25">
      <c r="A1535">
        <v>557</v>
      </c>
      <c r="B1535">
        <v>0.36</v>
      </c>
      <c r="C1535">
        <v>163</v>
      </c>
      <c r="D1535">
        <v>473</v>
      </c>
      <c r="E1535" t="s">
        <v>26</v>
      </c>
      <c r="G1535">
        <v>4153</v>
      </c>
      <c r="I1535">
        <v>38.1</v>
      </c>
      <c r="J1535">
        <v>1.1299999999999999</v>
      </c>
      <c r="K1535">
        <v>88.1</v>
      </c>
      <c r="L1535">
        <v>82.9</v>
      </c>
      <c r="M1535">
        <v>53.8</v>
      </c>
      <c r="N1535">
        <v>0.21</v>
      </c>
      <c r="O1535">
        <v>2.4700000000000002</v>
      </c>
      <c r="P1535">
        <v>7.08</v>
      </c>
      <c r="Q1535">
        <v>73</v>
      </c>
      <c r="R1535" s="3">
        <v>44213</v>
      </c>
      <c r="S1535">
        <v>29</v>
      </c>
      <c r="T1535">
        <v>154</v>
      </c>
      <c r="U1535">
        <v>75</v>
      </c>
      <c r="V1535">
        <v>97</v>
      </c>
      <c r="W1535">
        <v>8</v>
      </c>
      <c r="X1535">
        <v>36.200000000000003</v>
      </c>
      <c r="Y1535" s="48">
        <f t="shared" si="46"/>
        <v>101.33333333333333</v>
      </c>
      <c r="Z1535">
        <v>557</v>
      </c>
      <c r="AA1535">
        <f t="shared" si="47"/>
        <v>1</v>
      </c>
    </row>
    <row r="1536" spans="1:27" x14ac:dyDescent="0.25">
      <c r="A1536">
        <v>557</v>
      </c>
      <c r="B1536">
        <v>0.22</v>
      </c>
      <c r="C1536">
        <v>89</v>
      </c>
      <c r="D1536">
        <v>278</v>
      </c>
      <c r="E1536" t="s">
        <v>26</v>
      </c>
      <c r="G1536">
        <v>1471</v>
      </c>
      <c r="I1536">
        <v>68.8</v>
      </c>
      <c r="J1536">
        <v>0.75</v>
      </c>
      <c r="K1536">
        <v>92.3</v>
      </c>
      <c r="L1536">
        <v>31.7</v>
      </c>
      <c r="M1536">
        <v>70.3</v>
      </c>
      <c r="N1536">
        <v>0.21</v>
      </c>
      <c r="O1536">
        <v>5.41</v>
      </c>
      <c r="P1536">
        <v>7.15</v>
      </c>
      <c r="Q1536">
        <v>73</v>
      </c>
      <c r="R1536" s="3">
        <v>44215</v>
      </c>
      <c r="S1536">
        <v>24</v>
      </c>
      <c r="T1536">
        <v>138</v>
      </c>
      <c r="U1536">
        <v>79</v>
      </c>
      <c r="V1536">
        <v>76</v>
      </c>
      <c r="W1536">
        <v>3</v>
      </c>
      <c r="X1536">
        <v>36.5</v>
      </c>
      <c r="Y1536" s="48">
        <f t="shared" si="46"/>
        <v>98.666666666666671</v>
      </c>
      <c r="Z1536">
        <v>557</v>
      </c>
      <c r="AA1536">
        <f t="shared" si="47"/>
        <v>1</v>
      </c>
    </row>
    <row r="1537" spans="1:27" x14ac:dyDescent="0.25">
      <c r="A1537">
        <v>557</v>
      </c>
      <c r="B1537">
        <v>0.35</v>
      </c>
      <c r="C1537">
        <v>67</v>
      </c>
      <c r="E1537" t="s">
        <v>26</v>
      </c>
      <c r="I1537">
        <v>51.5</v>
      </c>
      <c r="K1537">
        <v>31.5</v>
      </c>
      <c r="L1537">
        <v>60.2</v>
      </c>
      <c r="M1537">
        <v>21.6</v>
      </c>
      <c r="N1537">
        <v>0.21</v>
      </c>
      <c r="O1537">
        <v>3.37</v>
      </c>
      <c r="P1537">
        <v>7.1</v>
      </c>
      <c r="Q1537">
        <v>73</v>
      </c>
      <c r="R1537" s="3">
        <v>44217</v>
      </c>
      <c r="S1537">
        <v>24</v>
      </c>
      <c r="T1537">
        <v>102</v>
      </c>
      <c r="U1537">
        <v>68</v>
      </c>
      <c r="V1537">
        <v>79</v>
      </c>
      <c r="W1537">
        <v>3</v>
      </c>
      <c r="X1537">
        <v>25</v>
      </c>
      <c r="Y1537" s="48">
        <f t="shared" si="46"/>
        <v>79.333333333333329</v>
      </c>
      <c r="Z1537">
        <v>557</v>
      </c>
      <c r="AA1537">
        <f t="shared" si="47"/>
        <v>1</v>
      </c>
    </row>
    <row r="1538" spans="1:27" x14ac:dyDescent="0.25">
      <c r="A1538">
        <v>557</v>
      </c>
      <c r="B1538">
        <v>0.44</v>
      </c>
      <c r="C1538">
        <v>53</v>
      </c>
      <c r="D1538">
        <v>891</v>
      </c>
      <c r="E1538" t="s">
        <v>26</v>
      </c>
      <c r="F1538">
        <v>2.76</v>
      </c>
      <c r="G1538">
        <v>7120</v>
      </c>
      <c r="H1538">
        <v>251</v>
      </c>
      <c r="I1538">
        <v>106.4</v>
      </c>
      <c r="J1538">
        <v>3.98</v>
      </c>
      <c r="K1538">
        <v>66.5</v>
      </c>
      <c r="L1538">
        <v>49.2</v>
      </c>
      <c r="M1538">
        <v>38.6</v>
      </c>
      <c r="N1538">
        <v>0.21</v>
      </c>
      <c r="O1538">
        <v>4.3499999999999996</v>
      </c>
      <c r="P1538">
        <v>7.17</v>
      </c>
      <c r="Q1538">
        <v>73</v>
      </c>
      <c r="R1538" s="3">
        <v>44219</v>
      </c>
      <c r="S1538">
        <v>18</v>
      </c>
      <c r="T1538">
        <v>113</v>
      </c>
      <c r="U1538">
        <v>55</v>
      </c>
      <c r="V1538">
        <v>118</v>
      </c>
      <c r="W1538">
        <v>3</v>
      </c>
      <c r="X1538">
        <v>36.1</v>
      </c>
      <c r="Y1538" s="48">
        <f t="shared" ref="Y1538:Y1601" si="48">IF(OR(T1538="",U1538=""),"",(T1538+(2*U1538))/3)</f>
        <v>74.333333333333329</v>
      </c>
      <c r="Z1538">
        <v>557</v>
      </c>
      <c r="AA1538">
        <f t="shared" ref="AA1538:AA1601" si="49">IF(A1538="",0,IF(COUNTIF(B1538:Y1538,"")&gt;0,1,0))</f>
        <v>0</v>
      </c>
    </row>
    <row r="1539" spans="1:27" x14ac:dyDescent="0.25">
      <c r="A1539">
        <v>557</v>
      </c>
      <c r="B1539">
        <v>0.45</v>
      </c>
      <c r="C1539">
        <v>41</v>
      </c>
      <c r="E1539" t="s">
        <v>26</v>
      </c>
      <c r="H1539">
        <v>225.9</v>
      </c>
      <c r="I1539">
        <v>154.4</v>
      </c>
      <c r="J1539">
        <v>3.78</v>
      </c>
      <c r="K1539">
        <v>68.2</v>
      </c>
      <c r="L1539">
        <v>73.7</v>
      </c>
      <c r="M1539">
        <v>41.5</v>
      </c>
      <c r="N1539">
        <v>0.21</v>
      </c>
      <c r="O1539">
        <v>5.82</v>
      </c>
      <c r="P1539">
        <v>6.99</v>
      </c>
      <c r="Q1539">
        <v>73</v>
      </c>
      <c r="R1539" s="3">
        <v>44221</v>
      </c>
      <c r="S1539">
        <v>18</v>
      </c>
      <c r="T1539">
        <v>98</v>
      </c>
      <c r="U1539">
        <v>50</v>
      </c>
      <c r="V1539">
        <v>66</v>
      </c>
      <c r="W1539">
        <v>0</v>
      </c>
      <c r="X1539">
        <v>36</v>
      </c>
      <c r="Y1539" s="48">
        <f t="shared" si="48"/>
        <v>66</v>
      </c>
      <c r="Z1539">
        <v>557</v>
      </c>
      <c r="AA1539">
        <f t="shared" si="49"/>
        <v>1</v>
      </c>
    </row>
    <row r="1540" spans="1:27" x14ac:dyDescent="0.25">
      <c r="A1540">
        <v>566</v>
      </c>
      <c r="B1540">
        <v>0.51</v>
      </c>
      <c r="C1540">
        <v>336</v>
      </c>
      <c r="E1540" t="s">
        <v>26</v>
      </c>
      <c r="F1540">
        <v>9.5</v>
      </c>
      <c r="G1540">
        <v>2598</v>
      </c>
      <c r="I1540">
        <v>23.5</v>
      </c>
      <c r="J1540">
        <v>0.82</v>
      </c>
      <c r="K1540">
        <v>77.5</v>
      </c>
      <c r="L1540">
        <v>23</v>
      </c>
      <c r="M1540">
        <v>49.6</v>
      </c>
      <c r="N1540">
        <v>0.21</v>
      </c>
      <c r="O1540">
        <v>1.66</v>
      </c>
      <c r="P1540">
        <v>7.35</v>
      </c>
      <c r="Q1540">
        <v>81</v>
      </c>
      <c r="R1540" s="3">
        <v>44199</v>
      </c>
      <c r="S1540">
        <v>18</v>
      </c>
      <c r="T1540">
        <v>115</v>
      </c>
      <c r="U1540">
        <v>68</v>
      </c>
      <c r="V1540">
        <v>105</v>
      </c>
      <c r="W1540">
        <v>15</v>
      </c>
      <c r="X1540">
        <v>36</v>
      </c>
      <c r="Y1540" s="48">
        <f t="shared" si="48"/>
        <v>83.666666666666671</v>
      </c>
      <c r="Z1540">
        <v>566</v>
      </c>
      <c r="AA1540">
        <f t="shared" si="49"/>
        <v>1</v>
      </c>
    </row>
    <row r="1541" spans="1:27" x14ac:dyDescent="0.25">
      <c r="A1541">
        <v>566</v>
      </c>
      <c r="B1541">
        <v>0.82</v>
      </c>
      <c r="C1541">
        <v>224</v>
      </c>
      <c r="D1541">
        <v>918</v>
      </c>
      <c r="E1541" t="s">
        <v>26</v>
      </c>
      <c r="F1541">
        <v>11</v>
      </c>
      <c r="G1541">
        <v>7329</v>
      </c>
      <c r="H1541">
        <v>166.4</v>
      </c>
      <c r="I1541">
        <v>43</v>
      </c>
      <c r="J1541">
        <v>0.74</v>
      </c>
      <c r="K1541">
        <v>91.3</v>
      </c>
      <c r="L1541">
        <v>41</v>
      </c>
      <c r="M1541">
        <v>83.7</v>
      </c>
      <c r="N1541">
        <v>0.21</v>
      </c>
      <c r="O1541">
        <v>2.33</v>
      </c>
      <c r="P1541">
        <v>7.16</v>
      </c>
      <c r="Q1541">
        <v>81</v>
      </c>
      <c r="R1541" s="3">
        <v>44201</v>
      </c>
      <c r="S1541">
        <v>18</v>
      </c>
      <c r="T1541">
        <v>105</v>
      </c>
      <c r="U1541">
        <v>94</v>
      </c>
      <c r="V1541">
        <v>89</v>
      </c>
      <c r="W1541">
        <v>10</v>
      </c>
      <c r="X1541">
        <v>36.5</v>
      </c>
      <c r="Y1541" s="48">
        <f t="shared" si="48"/>
        <v>97.666666666666671</v>
      </c>
      <c r="Z1541">
        <v>566</v>
      </c>
      <c r="AA1541">
        <f t="shared" si="49"/>
        <v>0</v>
      </c>
    </row>
    <row r="1542" spans="1:27" x14ac:dyDescent="0.25">
      <c r="A1542">
        <v>570</v>
      </c>
      <c r="B1542">
        <v>0.37</v>
      </c>
      <c r="C1542">
        <v>176</v>
      </c>
      <c r="D1542">
        <v>217</v>
      </c>
      <c r="E1542" t="s">
        <v>26</v>
      </c>
      <c r="F1542">
        <v>1.03</v>
      </c>
      <c r="G1542">
        <v>2863</v>
      </c>
      <c r="H1542">
        <v>17.100000000000001</v>
      </c>
      <c r="I1542">
        <v>21.9</v>
      </c>
      <c r="K1542">
        <v>89.4</v>
      </c>
      <c r="L1542">
        <v>23</v>
      </c>
      <c r="M1542">
        <v>56.5</v>
      </c>
      <c r="N1542">
        <v>0.21</v>
      </c>
      <c r="P1542">
        <v>7.44</v>
      </c>
      <c r="Q1542">
        <v>84</v>
      </c>
      <c r="R1542" s="3">
        <v>44217</v>
      </c>
      <c r="S1542">
        <v>19</v>
      </c>
      <c r="T1542">
        <v>143</v>
      </c>
      <c r="U1542">
        <v>73</v>
      </c>
      <c r="V1542">
        <v>80</v>
      </c>
      <c r="W1542">
        <v>0</v>
      </c>
      <c r="X1542">
        <v>35</v>
      </c>
      <c r="Y1542" s="48">
        <f t="shared" si="48"/>
        <v>96.333333333333329</v>
      </c>
      <c r="Z1542">
        <v>570</v>
      </c>
      <c r="AA1542">
        <f t="shared" si="49"/>
        <v>1</v>
      </c>
    </row>
    <row r="1543" spans="1:27" x14ac:dyDescent="0.25">
      <c r="A1543">
        <v>570</v>
      </c>
      <c r="B1543">
        <v>0.28999999999999998</v>
      </c>
      <c r="C1543">
        <v>249</v>
      </c>
      <c r="D1543">
        <v>361</v>
      </c>
      <c r="E1543" t="s">
        <v>26</v>
      </c>
      <c r="F1543">
        <v>2.0699999999999998</v>
      </c>
      <c r="G1543">
        <v>2000</v>
      </c>
      <c r="H1543">
        <v>44.9</v>
      </c>
      <c r="I1543">
        <v>24.7</v>
      </c>
      <c r="K1543">
        <v>79.2</v>
      </c>
      <c r="L1543">
        <v>33.9</v>
      </c>
      <c r="M1543">
        <v>49.2</v>
      </c>
      <c r="N1543">
        <v>0.21</v>
      </c>
      <c r="O1543">
        <v>0.91</v>
      </c>
      <c r="P1543">
        <v>7.37</v>
      </c>
      <c r="Q1543">
        <v>84</v>
      </c>
      <c r="R1543" s="3">
        <v>44219</v>
      </c>
      <c r="S1543">
        <v>19</v>
      </c>
      <c r="T1543">
        <v>122</v>
      </c>
      <c r="U1543">
        <v>66</v>
      </c>
      <c r="V1543">
        <v>68</v>
      </c>
      <c r="W1543">
        <v>0</v>
      </c>
      <c r="X1543">
        <v>0</v>
      </c>
      <c r="Y1543" s="48">
        <f t="shared" si="48"/>
        <v>84.666666666666671</v>
      </c>
      <c r="Z1543">
        <v>570</v>
      </c>
      <c r="AA1543">
        <f t="shared" si="49"/>
        <v>1</v>
      </c>
    </row>
    <row r="1544" spans="1:27" x14ac:dyDescent="0.25">
      <c r="A1544">
        <v>570</v>
      </c>
      <c r="B1544">
        <v>0.33</v>
      </c>
      <c r="C1544">
        <v>236</v>
      </c>
      <c r="D1544">
        <v>437</v>
      </c>
      <c r="E1544" t="s">
        <v>26</v>
      </c>
      <c r="G1544">
        <v>4485</v>
      </c>
      <c r="H1544">
        <v>39.6</v>
      </c>
      <c r="I1544">
        <v>28.3</v>
      </c>
      <c r="K1544">
        <v>91.3</v>
      </c>
      <c r="L1544">
        <v>32.200000000000003</v>
      </c>
      <c r="M1544">
        <v>61.5</v>
      </c>
      <c r="N1544">
        <v>0.21</v>
      </c>
      <c r="O1544">
        <v>0.85</v>
      </c>
      <c r="P1544">
        <v>7.43</v>
      </c>
      <c r="Q1544">
        <v>83</v>
      </c>
      <c r="R1544" s="3">
        <v>44222</v>
      </c>
      <c r="S1544">
        <v>18</v>
      </c>
      <c r="T1544">
        <v>125</v>
      </c>
      <c r="U1544">
        <v>68</v>
      </c>
      <c r="V1544">
        <v>84</v>
      </c>
      <c r="W1544">
        <v>0</v>
      </c>
      <c r="X1544">
        <v>0</v>
      </c>
      <c r="Y1544" s="48">
        <f t="shared" si="48"/>
        <v>87</v>
      </c>
      <c r="Z1544">
        <v>570</v>
      </c>
      <c r="AA1544">
        <f t="shared" si="49"/>
        <v>1</v>
      </c>
    </row>
    <row r="1545" spans="1:27" x14ac:dyDescent="0.25">
      <c r="A1545">
        <v>570</v>
      </c>
      <c r="B1545">
        <v>0.41</v>
      </c>
      <c r="C1545">
        <v>201</v>
      </c>
      <c r="D1545">
        <v>236</v>
      </c>
      <c r="E1545" t="s">
        <v>26</v>
      </c>
      <c r="F1545">
        <v>11</v>
      </c>
      <c r="G1545">
        <v>2000</v>
      </c>
      <c r="H1545">
        <v>24.4</v>
      </c>
      <c r="I1545">
        <v>15.3</v>
      </c>
      <c r="J1545">
        <v>0.83</v>
      </c>
      <c r="K1545">
        <v>73.900000000000006</v>
      </c>
      <c r="L1545">
        <v>30.9</v>
      </c>
      <c r="M1545">
        <v>41.2</v>
      </c>
      <c r="N1545">
        <v>0.21</v>
      </c>
      <c r="O1545">
        <v>0.45</v>
      </c>
      <c r="P1545">
        <v>7.46</v>
      </c>
      <c r="Q1545">
        <v>83</v>
      </c>
      <c r="R1545" s="3">
        <v>44223</v>
      </c>
      <c r="S1545">
        <v>16</v>
      </c>
      <c r="T1545">
        <v>124</v>
      </c>
      <c r="U1545">
        <v>75</v>
      </c>
      <c r="V1545">
        <v>82</v>
      </c>
      <c r="W1545">
        <v>15</v>
      </c>
      <c r="X1545">
        <v>36</v>
      </c>
      <c r="Y1545" s="48">
        <f t="shared" si="48"/>
        <v>91.333333333333329</v>
      </c>
      <c r="Z1545">
        <v>570</v>
      </c>
      <c r="AA1545">
        <f t="shared" si="49"/>
        <v>0</v>
      </c>
    </row>
    <row r="1546" spans="1:27" x14ac:dyDescent="0.25">
      <c r="A1546">
        <v>570</v>
      </c>
      <c r="B1546">
        <v>0.19</v>
      </c>
      <c r="C1546">
        <v>86</v>
      </c>
      <c r="D1546">
        <v>235</v>
      </c>
      <c r="E1546" t="s">
        <v>26</v>
      </c>
      <c r="F1546">
        <v>2.42</v>
      </c>
      <c r="G1546">
        <v>4426</v>
      </c>
      <c r="H1546">
        <v>76.8</v>
      </c>
      <c r="I1546">
        <v>62.9</v>
      </c>
      <c r="J1546">
        <v>1.03</v>
      </c>
      <c r="K1546">
        <v>71.8</v>
      </c>
      <c r="L1546">
        <v>50.1</v>
      </c>
      <c r="M1546">
        <v>44.4</v>
      </c>
      <c r="N1546">
        <v>0.21</v>
      </c>
      <c r="O1546">
        <v>2.88</v>
      </c>
      <c r="P1546">
        <v>7.18</v>
      </c>
      <c r="Q1546">
        <v>83</v>
      </c>
      <c r="R1546" s="3">
        <v>44225</v>
      </c>
      <c r="S1546">
        <v>20</v>
      </c>
      <c r="T1546">
        <v>155</v>
      </c>
      <c r="U1546">
        <v>62</v>
      </c>
      <c r="V1546">
        <v>74</v>
      </c>
      <c r="W1546">
        <v>3</v>
      </c>
      <c r="X1546">
        <v>37</v>
      </c>
      <c r="Y1546" s="48">
        <f t="shared" si="48"/>
        <v>93</v>
      </c>
      <c r="Z1546">
        <v>570</v>
      </c>
      <c r="AA1546">
        <f t="shared" si="49"/>
        <v>0</v>
      </c>
    </row>
    <row r="1547" spans="1:27" x14ac:dyDescent="0.25">
      <c r="A1547">
        <v>570</v>
      </c>
      <c r="B1547">
        <v>0.08</v>
      </c>
      <c r="C1547">
        <v>89</v>
      </c>
      <c r="E1547" t="s">
        <v>26</v>
      </c>
      <c r="F1547">
        <v>0.83</v>
      </c>
      <c r="H1547">
        <v>50.8</v>
      </c>
      <c r="I1547">
        <v>63.3</v>
      </c>
      <c r="K1547">
        <v>65.099999999999994</v>
      </c>
      <c r="L1547">
        <v>55.3</v>
      </c>
      <c r="M1547">
        <v>42.1</v>
      </c>
      <c r="N1547">
        <v>0.21</v>
      </c>
      <c r="O1547">
        <v>3.34</v>
      </c>
      <c r="P1547">
        <v>7.17</v>
      </c>
      <c r="Q1547">
        <v>83</v>
      </c>
      <c r="R1547" s="3">
        <v>44227</v>
      </c>
      <c r="S1547">
        <v>17</v>
      </c>
      <c r="T1547">
        <v>103</v>
      </c>
      <c r="U1547">
        <v>53</v>
      </c>
      <c r="V1547">
        <v>64</v>
      </c>
      <c r="W1547">
        <v>3</v>
      </c>
      <c r="X1547">
        <v>36</v>
      </c>
      <c r="Y1547" s="48">
        <f t="shared" si="48"/>
        <v>69.666666666666671</v>
      </c>
      <c r="Z1547">
        <v>570</v>
      </c>
      <c r="AA1547">
        <f t="shared" si="49"/>
        <v>1</v>
      </c>
    </row>
    <row r="1548" spans="1:27" x14ac:dyDescent="0.25">
      <c r="A1548">
        <v>570</v>
      </c>
      <c r="B1548">
        <v>0.09</v>
      </c>
      <c r="C1548">
        <v>42</v>
      </c>
      <c r="D1548">
        <v>263</v>
      </c>
      <c r="E1548" t="s">
        <v>26</v>
      </c>
      <c r="F1548">
        <v>6.44</v>
      </c>
      <c r="G1548">
        <v>6296</v>
      </c>
      <c r="H1548">
        <v>58.2</v>
      </c>
      <c r="I1548">
        <v>84.3</v>
      </c>
      <c r="J1548">
        <v>1.2</v>
      </c>
      <c r="K1548">
        <v>91.6</v>
      </c>
      <c r="L1548">
        <v>39.200000000000003</v>
      </c>
      <c r="M1548">
        <v>73.5</v>
      </c>
      <c r="N1548">
        <v>0.21</v>
      </c>
      <c r="O1548">
        <v>3.62</v>
      </c>
      <c r="P1548">
        <v>7.19</v>
      </c>
      <c r="Q1548">
        <v>83</v>
      </c>
      <c r="R1548" s="3">
        <v>44229</v>
      </c>
      <c r="S1548">
        <v>18</v>
      </c>
      <c r="T1548">
        <v>130</v>
      </c>
      <c r="U1548">
        <v>70</v>
      </c>
      <c r="V1548">
        <v>50</v>
      </c>
      <c r="W1548">
        <v>3</v>
      </c>
      <c r="X1548">
        <v>36.5</v>
      </c>
      <c r="Y1548" s="48">
        <f t="shared" si="48"/>
        <v>90</v>
      </c>
      <c r="Z1548">
        <v>570</v>
      </c>
      <c r="AA1548">
        <f t="shared" si="49"/>
        <v>0</v>
      </c>
    </row>
    <row r="1549" spans="1:27" x14ac:dyDescent="0.25">
      <c r="A1549">
        <v>570</v>
      </c>
      <c r="B1549">
        <v>0.05</v>
      </c>
      <c r="C1549">
        <v>13</v>
      </c>
      <c r="E1549" t="s">
        <v>26</v>
      </c>
      <c r="H1549">
        <v>25.3</v>
      </c>
      <c r="I1549">
        <v>54.6</v>
      </c>
      <c r="J1549">
        <v>4.3899999999999997</v>
      </c>
      <c r="K1549">
        <v>69.400000000000006</v>
      </c>
      <c r="L1549">
        <v>67.7</v>
      </c>
      <c r="M1549">
        <v>46.1</v>
      </c>
      <c r="N1549">
        <v>0.21</v>
      </c>
      <c r="O1549">
        <v>1.94</v>
      </c>
      <c r="P1549">
        <v>7.01</v>
      </c>
      <c r="Q1549">
        <v>83</v>
      </c>
      <c r="R1549" s="3">
        <v>44231</v>
      </c>
      <c r="S1549">
        <v>20</v>
      </c>
      <c r="T1549">
        <v>120</v>
      </c>
      <c r="U1549">
        <v>70</v>
      </c>
      <c r="V1549">
        <v>72</v>
      </c>
      <c r="W1549">
        <v>3</v>
      </c>
      <c r="X1549">
        <v>36.5</v>
      </c>
      <c r="Y1549" s="48">
        <f t="shared" si="48"/>
        <v>86.666666666666671</v>
      </c>
      <c r="Z1549">
        <v>570</v>
      </c>
      <c r="AA1549">
        <f t="shared" si="49"/>
        <v>1</v>
      </c>
    </row>
    <row r="1550" spans="1:27" x14ac:dyDescent="0.25">
      <c r="A1550">
        <v>571</v>
      </c>
      <c r="B1550">
        <v>0.98</v>
      </c>
      <c r="C1550">
        <v>412</v>
      </c>
      <c r="E1550" t="s">
        <v>26</v>
      </c>
      <c r="I1550">
        <v>17.7</v>
      </c>
      <c r="K1550">
        <v>80.900000000000006</v>
      </c>
      <c r="L1550">
        <v>26</v>
      </c>
      <c r="M1550">
        <v>46.1</v>
      </c>
      <c r="N1550">
        <v>0.21</v>
      </c>
      <c r="O1550">
        <v>0.97</v>
      </c>
      <c r="P1550">
        <v>7.47</v>
      </c>
      <c r="Q1550">
        <v>87</v>
      </c>
      <c r="R1550" s="3">
        <v>44204</v>
      </c>
      <c r="S1550">
        <v>22</v>
      </c>
      <c r="T1550">
        <v>140</v>
      </c>
      <c r="U1550">
        <v>81</v>
      </c>
      <c r="V1550">
        <v>90</v>
      </c>
      <c r="W1550">
        <v>15</v>
      </c>
      <c r="X1550">
        <v>36</v>
      </c>
      <c r="Y1550" s="48">
        <f t="shared" si="48"/>
        <v>100.66666666666667</v>
      </c>
      <c r="Z1550">
        <v>571</v>
      </c>
      <c r="AA1550">
        <f t="shared" si="49"/>
        <v>1</v>
      </c>
    </row>
    <row r="1551" spans="1:27" x14ac:dyDescent="0.25">
      <c r="A1551">
        <v>571</v>
      </c>
      <c r="B1551">
        <v>0.6</v>
      </c>
      <c r="C1551">
        <v>426</v>
      </c>
      <c r="D1551">
        <v>380</v>
      </c>
      <c r="E1551" t="s">
        <v>26</v>
      </c>
      <c r="F1551">
        <v>2.2799999999999998</v>
      </c>
      <c r="G1551">
        <v>453</v>
      </c>
      <c r="H1551">
        <v>12.4</v>
      </c>
      <c r="I1551">
        <v>16.600000000000001</v>
      </c>
      <c r="J1551">
        <v>0.45</v>
      </c>
      <c r="K1551">
        <v>95.9</v>
      </c>
      <c r="L1551">
        <v>23.8</v>
      </c>
      <c r="M1551">
        <v>77.599999999999994</v>
      </c>
      <c r="N1551">
        <v>0.21</v>
      </c>
      <c r="O1551">
        <v>0.83</v>
      </c>
      <c r="P1551">
        <v>7.41</v>
      </c>
      <c r="Q1551">
        <v>87</v>
      </c>
      <c r="R1551" s="3">
        <v>44207</v>
      </c>
      <c r="S1551">
        <v>22</v>
      </c>
      <c r="T1551">
        <v>150</v>
      </c>
      <c r="U1551">
        <v>84</v>
      </c>
      <c r="V1551">
        <v>57</v>
      </c>
      <c r="W1551">
        <v>15</v>
      </c>
      <c r="X1551">
        <v>37</v>
      </c>
      <c r="Y1551" s="48">
        <f t="shared" si="48"/>
        <v>106</v>
      </c>
      <c r="Z1551">
        <v>571</v>
      </c>
      <c r="AA1551">
        <f t="shared" si="49"/>
        <v>0</v>
      </c>
    </row>
    <row r="1552" spans="1:27" x14ac:dyDescent="0.25">
      <c r="A1552">
        <v>571</v>
      </c>
      <c r="B1552">
        <v>0.62</v>
      </c>
      <c r="C1552">
        <v>571</v>
      </c>
      <c r="D1552">
        <v>401</v>
      </c>
      <c r="E1552" t="s">
        <v>26</v>
      </c>
      <c r="F1552">
        <v>4.21</v>
      </c>
      <c r="G1552">
        <v>471</v>
      </c>
      <c r="H1552">
        <v>12.6</v>
      </c>
      <c r="I1552">
        <v>19.100000000000001</v>
      </c>
      <c r="K1552">
        <v>88.3</v>
      </c>
      <c r="L1552">
        <v>29</v>
      </c>
      <c r="M1552">
        <v>52</v>
      </c>
      <c r="N1552">
        <v>0.21</v>
      </c>
      <c r="O1552">
        <v>0.7</v>
      </c>
      <c r="P1552">
        <v>7.44</v>
      </c>
      <c r="Q1552">
        <v>87</v>
      </c>
      <c r="R1552" s="3">
        <v>44208</v>
      </c>
      <c r="S1552">
        <v>18</v>
      </c>
      <c r="T1552">
        <v>148</v>
      </c>
      <c r="U1552">
        <v>77</v>
      </c>
      <c r="V1552">
        <v>84</v>
      </c>
      <c r="W1552">
        <v>15</v>
      </c>
      <c r="X1552">
        <v>36.4</v>
      </c>
      <c r="Y1552" s="48">
        <f t="shared" si="48"/>
        <v>100.66666666666667</v>
      </c>
      <c r="Z1552">
        <v>571</v>
      </c>
      <c r="AA1552">
        <f t="shared" si="49"/>
        <v>1</v>
      </c>
    </row>
    <row r="1553" spans="1:27" x14ac:dyDescent="0.25">
      <c r="A1553">
        <v>571</v>
      </c>
      <c r="B1553">
        <v>0.52</v>
      </c>
      <c r="C1553">
        <v>654</v>
      </c>
      <c r="E1553" t="s">
        <v>26</v>
      </c>
      <c r="I1553">
        <v>23.3</v>
      </c>
      <c r="K1553">
        <v>93.1</v>
      </c>
      <c r="L1553">
        <v>50.9</v>
      </c>
      <c r="M1553">
        <v>75.900000000000006</v>
      </c>
      <c r="N1553">
        <v>0.21</v>
      </c>
      <c r="O1553">
        <v>0.75</v>
      </c>
      <c r="P1553">
        <v>7.22</v>
      </c>
      <c r="Q1553">
        <v>87</v>
      </c>
      <c r="R1553" s="3">
        <v>44211</v>
      </c>
      <c r="S1553">
        <v>16</v>
      </c>
      <c r="T1553">
        <v>176</v>
      </c>
      <c r="U1553">
        <v>90</v>
      </c>
      <c r="V1553">
        <v>64</v>
      </c>
      <c r="W1553">
        <v>3</v>
      </c>
      <c r="X1553">
        <v>37</v>
      </c>
      <c r="Y1553" s="48">
        <f t="shared" si="48"/>
        <v>118.66666666666667</v>
      </c>
      <c r="Z1553">
        <v>571</v>
      </c>
      <c r="AA1553">
        <f t="shared" si="49"/>
        <v>1</v>
      </c>
    </row>
    <row r="1554" spans="1:27" x14ac:dyDescent="0.25">
      <c r="A1554">
        <v>571</v>
      </c>
      <c r="B1554">
        <v>0.8</v>
      </c>
      <c r="C1554">
        <v>719</v>
      </c>
      <c r="E1554" t="s">
        <v>26</v>
      </c>
      <c r="H1554">
        <v>28</v>
      </c>
      <c r="I1554">
        <v>24.6</v>
      </c>
      <c r="J1554">
        <v>0.36</v>
      </c>
      <c r="K1554">
        <v>83.8</v>
      </c>
      <c r="L1554">
        <v>57</v>
      </c>
      <c r="M1554">
        <v>52.9</v>
      </c>
      <c r="N1554">
        <v>0.21</v>
      </c>
      <c r="O1554">
        <v>0.7</v>
      </c>
      <c r="P1554">
        <v>7.22</v>
      </c>
      <c r="Q1554">
        <v>87</v>
      </c>
      <c r="R1554" s="3">
        <v>44213</v>
      </c>
      <c r="S1554">
        <v>16</v>
      </c>
      <c r="T1554">
        <v>145</v>
      </c>
      <c r="U1554">
        <v>74</v>
      </c>
      <c r="V1554">
        <v>78</v>
      </c>
      <c r="W1554">
        <v>10</v>
      </c>
      <c r="X1554">
        <v>36.5</v>
      </c>
      <c r="Y1554" s="48">
        <f t="shared" si="48"/>
        <v>97.666666666666671</v>
      </c>
      <c r="Z1554">
        <v>571</v>
      </c>
      <c r="AA1554">
        <f t="shared" si="49"/>
        <v>1</v>
      </c>
    </row>
    <row r="1555" spans="1:27" x14ac:dyDescent="0.25">
      <c r="A1555">
        <v>571</v>
      </c>
      <c r="B1555">
        <v>0.47</v>
      </c>
      <c r="C1555">
        <v>377</v>
      </c>
      <c r="E1555" t="s">
        <v>26</v>
      </c>
      <c r="I1555">
        <v>38.299999999999997</v>
      </c>
      <c r="J1555">
        <v>0.32</v>
      </c>
      <c r="K1555">
        <v>71.3</v>
      </c>
      <c r="L1555">
        <v>54.9</v>
      </c>
      <c r="M1555">
        <v>40.200000000000003</v>
      </c>
      <c r="N1555">
        <v>0.21</v>
      </c>
      <c r="O1555">
        <v>1.06</v>
      </c>
      <c r="P1555">
        <v>7.24</v>
      </c>
      <c r="Q1555">
        <v>87</v>
      </c>
      <c r="R1555" s="3">
        <v>44215</v>
      </c>
      <c r="S1555">
        <v>18</v>
      </c>
      <c r="T1555">
        <v>120</v>
      </c>
      <c r="U1555">
        <v>80</v>
      </c>
      <c r="V1555">
        <v>72</v>
      </c>
      <c r="W1555">
        <v>6</v>
      </c>
      <c r="X1555">
        <v>36.5</v>
      </c>
      <c r="Y1555" s="48">
        <f t="shared" si="48"/>
        <v>93.333333333333329</v>
      </c>
      <c r="Z1555">
        <v>571</v>
      </c>
      <c r="AA1555">
        <f t="shared" si="49"/>
        <v>1</v>
      </c>
    </row>
    <row r="1556" spans="1:27" x14ac:dyDescent="0.25">
      <c r="A1556">
        <v>571</v>
      </c>
      <c r="B1556">
        <v>0.47</v>
      </c>
      <c r="C1556">
        <v>267</v>
      </c>
      <c r="E1556" t="s">
        <v>26</v>
      </c>
      <c r="I1556">
        <v>26.9</v>
      </c>
      <c r="K1556">
        <v>70.8</v>
      </c>
      <c r="L1556">
        <v>54.5</v>
      </c>
      <c r="M1556">
        <v>40.4</v>
      </c>
      <c r="N1556">
        <v>0.21</v>
      </c>
      <c r="O1556">
        <v>0.64</v>
      </c>
      <c r="P1556">
        <v>7.32</v>
      </c>
      <c r="Q1556">
        <v>87</v>
      </c>
      <c r="R1556" s="3">
        <v>44217</v>
      </c>
      <c r="S1556">
        <v>22</v>
      </c>
      <c r="T1556">
        <v>110</v>
      </c>
      <c r="U1556">
        <v>70</v>
      </c>
      <c r="V1556">
        <v>85</v>
      </c>
      <c r="W1556">
        <v>7</v>
      </c>
      <c r="X1556">
        <v>36.700000000000003</v>
      </c>
      <c r="Y1556" s="48">
        <f t="shared" si="48"/>
        <v>83.333333333333329</v>
      </c>
      <c r="Z1556">
        <v>571</v>
      </c>
      <c r="AA1556">
        <f t="shared" si="49"/>
        <v>1</v>
      </c>
    </row>
    <row r="1557" spans="1:27" x14ac:dyDescent="0.25">
      <c r="A1557">
        <v>571</v>
      </c>
      <c r="B1557">
        <v>0.7</v>
      </c>
      <c r="C1557">
        <v>231</v>
      </c>
      <c r="E1557" t="s">
        <v>26</v>
      </c>
      <c r="I1557">
        <v>27.4</v>
      </c>
      <c r="K1557">
        <v>89.5</v>
      </c>
      <c r="L1557">
        <v>40.700000000000003</v>
      </c>
      <c r="M1557">
        <v>54.3</v>
      </c>
      <c r="N1557">
        <v>0.21</v>
      </c>
      <c r="O1557">
        <v>0.59</v>
      </c>
      <c r="P1557">
        <v>7.46</v>
      </c>
      <c r="Q1557">
        <v>87</v>
      </c>
      <c r="R1557" s="3">
        <v>44219</v>
      </c>
      <c r="S1557">
        <v>19</v>
      </c>
      <c r="T1557">
        <v>152</v>
      </c>
      <c r="U1557">
        <v>78</v>
      </c>
      <c r="V1557">
        <v>117</v>
      </c>
      <c r="W1557">
        <v>7</v>
      </c>
      <c r="X1557">
        <v>37.700000000000003</v>
      </c>
      <c r="Y1557" s="48">
        <f t="shared" si="48"/>
        <v>102.66666666666667</v>
      </c>
      <c r="Z1557">
        <v>571</v>
      </c>
      <c r="AA1557">
        <f t="shared" si="49"/>
        <v>1</v>
      </c>
    </row>
    <row r="1558" spans="1:27" x14ac:dyDescent="0.25">
      <c r="A1558">
        <v>571</v>
      </c>
      <c r="B1558">
        <v>0.56999999999999995</v>
      </c>
      <c r="C1558">
        <v>227</v>
      </c>
      <c r="E1558" t="s">
        <v>26</v>
      </c>
      <c r="I1558">
        <v>22.1</v>
      </c>
      <c r="K1558">
        <v>95.6</v>
      </c>
      <c r="L1558">
        <v>44.7</v>
      </c>
      <c r="M1558">
        <v>78.8</v>
      </c>
      <c r="N1558">
        <v>0.21</v>
      </c>
      <c r="O1558">
        <v>0.66</v>
      </c>
      <c r="P1558">
        <v>7.4</v>
      </c>
      <c r="Q1558">
        <v>87</v>
      </c>
      <c r="R1558" s="3">
        <v>44221</v>
      </c>
      <c r="S1558">
        <v>18</v>
      </c>
      <c r="T1558">
        <v>138</v>
      </c>
      <c r="U1558">
        <v>70</v>
      </c>
      <c r="V1558">
        <v>90</v>
      </c>
      <c r="W1558">
        <v>15</v>
      </c>
      <c r="X1558">
        <v>36.5</v>
      </c>
      <c r="Y1558" s="48">
        <f t="shared" si="48"/>
        <v>92.666666666666671</v>
      </c>
      <c r="Z1558">
        <v>571</v>
      </c>
      <c r="AA1558">
        <f t="shared" si="49"/>
        <v>1</v>
      </c>
    </row>
    <row r="1559" spans="1:27" x14ac:dyDescent="0.25">
      <c r="A1559">
        <v>571</v>
      </c>
      <c r="B1559">
        <v>0.51</v>
      </c>
      <c r="C1559">
        <v>206</v>
      </c>
      <c r="E1559" t="s">
        <v>26</v>
      </c>
      <c r="I1559">
        <v>28</v>
      </c>
      <c r="K1559">
        <v>92.5</v>
      </c>
      <c r="L1559">
        <v>49.2</v>
      </c>
      <c r="M1559">
        <v>65.8</v>
      </c>
      <c r="N1559">
        <v>0.21</v>
      </c>
      <c r="O1559">
        <v>0.65</v>
      </c>
      <c r="P1559">
        <v>7.36</v>
      </c>
      <c r="Q1559">
        <v>87</v>
      </c>
      <c r="R1559" s="3">
        <v>44222</v>
      </c>
      <c r="S1559">
        <v>18</v>
      </c>
      <c r="T1559">
        <v>134</v>
      </c>
      <c r="U1559">
        <v>70</v>
      </c>
      <c r="V1559">
        <v>80</v>
      </c>
      <c r="W1559">
        <v>15</v>
      </c>
      <c r="X1559">
        <v>36.5</v>
      </c>
      <c r="Y1559" s="48">
        <f t="shared" si="48"/>
        <v>91.333333333333329</v>
      </c>
      <c r="Z1559">
        <v>571</v>
      </c>
      <c r="AA1559">
        <f t="shared" si="49"/>
        <v>1</v>
      </c>
    </row>
    <row r="1560" spans="1:27" x14ac:dyDescent="0.25">
      <c r="A1560">
        <v>571</v>
      </c>
      <c r="B1560">
        <v>0.76</v>
      </c>
      <c r="C1560">
        <v>253</v>
      </c>
      <c r="E1560" t="s">
        <v>26</v>
      </c>
      <c r="I1560">
        <v>24.1</v>
      </c>
      <c r="K1560">
        <v>58.4</v>
      </c>
      <c r="L1560">
        <v>50.5</v>
      </c>
      <c r="M1560">
        <v>33.200000000000003</v>
      </c>
      <c r="N1560">
        <v>0.21</v>
      </c>
      <c r="O1560">
        <v>0.63</v>
      </c>
      <c r="P1560">
        <v>7.38</v>
      </c>
      <c r="Q1560">
        <v>87</v>
      </c>
      <c r="R1560" s="3">
        <v>44223</v>
      </c>
      <c r="S1560">
        <v>20</v>
      </c>
      <c r="T1560">
        <v>160</v>
      </c>
      <c r="U1560">
        <v>89</v>
      </c>
      <c r="V1560">
        <v>103</v>
      </c>
      <c r="W1560">
        <v>15</v>
      </c>
      <c r="X1560">
        <v>36</v>
      </c>
      <c r="Y1560" s="48">
        <f t="shared" si="48"/>
        <v>112.66666666666667</v>
      </c>
      <c r="Z1560">
        <v>571</v>
      </c>
      <c r="AA1560">
        <f t="shared" si="49"/>
        <v>1</v>
      </c>
    </row>
    <row r="1561" spans="1:27" x14ac:dyDescent="0.25">
      <c r="A1561">
        <v>571</v>
      </c>
      <c r="B1561">
        <v>0.67</v>
      </c>
      <c r="C1561">
        <v>262</v>
      </c>
      <c r="E1561" t="s">
        <v>26</v>
      </c>
      <c r="I1561">
        <v>20.7</v>
      </c>
      <c r="K1561">
        <v>61.2</v>
      </c>
      <c r="L1561">
        <v>50.9</v>
      </c>
      <c r="M1561">
        <v>33.9</v>
      </c>
      <c r="N1561">
        <v>0.21</v>
      </c>
      <c r="O1561">
        <v>0.62</v>
      </c>
      <c r="P1561">
        <v>7.35</v>
      </c>
      <c r="Q1561">
        <v>87</v>
      </c>
      <c r="R1561" s="3">
        <v>44224</v>
      </c>
      <c r="S1561">
        <v>18</v>
      </c>
      <c r="T1561">
        <v>134</v>
      </c>
      <c r="U1561">
        <v>70</v>
      </c>
      <c r="V1561">
        <v>80</v>
      </c>
      <c r="W1561">
        <v>15</v>
      </c>
      <c r="X1561">
        <v>36.5</v>
      </c>
      <c r="Y1561" s="48">
        <f t="shared" si="48"/>
        <v>91.333333333333329</v>
      </c>
      <c r="Z1561">
        <v>571</v>
      </c>
      <c r="AA1561">
        <f t="shared" si="49"/>
        <v>1</v>
      </c>
    </row>
    <row r="1562" spans="1:27" x14ac:dyDescent="0.25">
      <c r="A1562">
        <v>571</v>
      </c>
      <c r="B1562">
        <v>0.56999999999999995</v>
      </c>
      <c r="C1562">
        <v>286</v>
      </c>
      <c r="E1562" t="s">
        <v>26</v>
      </c>
      <c r="I1562">
        <v>11.5</v>
      </c>
      <c r="K1562">
        <v>95</v>
      </c>
      <c r="L1562">
        <v>39.200000000000003</v>
      </c>
      <c r="M1562">
        <v>71.8</v>
      </c>
      <c r="N1562">
        <v>0.21</v>
      </c>
      <c r="O1562">
        <v>0.63</v>
      </c>
      <c r="P1562">
        <v>7.43</v>
      </c>
      <c r="Q1562">
        <v>87</v>
      </c>
      <c r="R1562" s="3">
        <v>44225</v>
      </c>
      <c r="S1562">
        <v>18</v>
      </c>
      <c r="T1562">
        <v>118</v>
      </c>
      <c r="U1562">
        <v>70</v>
      </c>
      <c r="V1562">
        <v>80</v>
      </c>
      <c r="W1562">
        <v>15</v>
      </c>
      <c r="X1562">
        <v>36.5</v>
      </c>
      <c r="Y1562" s="48">
        <f t="shared" si="48"/>
        <v>86</v>
      </c>
      <c r="Z1562">
        <v>571</v>
      </c>
      <c r="AA1562">
        <f t="shared" si="49"/>
        <v>1</v>
      </c>
    </row>
    <row r="1563" spans="1:27" x14ac:dyDescent="0.25">
      <c r="A1563">
        <v>571</v>
      </c>
      <c r="B1563">
        <v>1.66</v>
      </c>
      <c r="C1563">
        <v>243</v>
      </c>
      <c r="E1563" t="s">
        <v>26</v>
      </c>
      <c r="I1563">
        <v>6.5</v>
      </c>
      <c r="K1563">
        <v>96</v>
      </c>
      <c r="L1563">
        <v>49.9</v>
      </c>
      <c r="M1563">
        <v>76.8</v>
      </c>
      <c r="N1563">
        <v>0.21</v>
      </c>
      <c r="O1563">
        <v>0.7</v>
      </c>
      <c r="P1563">
        <v>7.39</v>
      </c>
      <c r="Q1563">
        <v>87</v>
      </c>
      <c r="R1563" s="3">
        <v>44226</v>
      </c>
      <c r="S1563">
        <v>16</v>
      </c>
      <c r="T1563">
        <v>144</v>
      </c>
      <c r="U1563">
        <v>94</v>
      </c>
      <c r="V1563">
        <v>90</v>
      </c>
      <c r="W1563">
        <v>14</v>
      </c>
      <c r="X1563">
        <v>36</v>
      </c>
      <c r="Y1563" s="48">
        <f t="shared" si="48"/>
        <v>110.66666666666667</v>
      </c>
      <c r="Z1563">
        <v>571</v>
      </c>
      <c r="AA1563">
        <f t="shared" si="49"/>
        <v>1</v>
      </c>
    </row>
    <row r="1564" spans="1:27" x14ac:dyDescent="0.25">
      <c r="A1564">
        <v>571</v>
      </c>
      <c r="B1564">
        <v>0.62</v>
      </c>
      <c r="C1564">
        <v>358</v>
      </c>
      <c r="E1564" t="s">
        <v>26</v>
      </c>
      <c r="I1564">
        <v>9.5</v>
      </c>
      <c r="K1564">
        <v>93.4</v>
      </c>
      <c r="L1564">
        <v>33.799999999999997</v>
      </c>
      <c r="M1564">
        <v>62.7</v>
      </c>
      <c r="N1564">
        <v>0.21</v>
      </c>
      <c r="O1564">
        <v>0.66</v>
      </c>
      <c r="P1564">
        <v>7.45</v>
      </c>
      <c r="Q1564">
        <v>87</v>
      </c>
      <c r="R1564" s="3">
        <v>44227</v>
      </c>
      <c r="S1564">
        <v>17</v>
      </c>
      <c r="T1564">
        <v>163</v>
      </c>
      <c r="U1564">
        <v>94</v>
      </c>
      <c r="V1564">
        <v>113</v>
      </c>
      <c r="W1564">
        <v>14</v>
      </c>
      <c r="X1564">
        <v>37.299999999999997</v>
      </c>
      <c r="Y1564" s="48">
        <f t="shared" si="48"/>
        <v>117</v>
      </c>
      <c r="Z1564">
        <v>571</v>
      </c>
      <c r="AA1564">
        <f t="shared" si="49"/>
        <v>1</v>
      </c>
    </row>
    <row r="1565" spans="1:27" x14ac:dyDescent="0.25">
      <c r="A1565">
        <v>578</v>
      </c>
      <c r="B1565">
        <v>0.31</v>
      </c>
      <c r="C1565">
        <v>177</v>
      </c>
      <c r="D1565">
        <v>728</v>
      </c>
      <c r="E1565" t="s">
        <v>26</v>
      </c>
      <c r="F1565">
        <v>2.5499999999999998</v>
      </c>
      <c r="G1565">
        <v>3368</v>
      </c>
      <c r="H1565">
        <v>80.7</v>
      </c>
      <c r="I1565">
        <v>116.5</v>
      </c>
      <c r="J1565">
        <v>0.61</v>
      </c>
      <c r="K1565">
        <v>81.2</v>
      </c>
      <c r="L1565">
        <v>49.9</v>
      </c>
      <c r="M1565">
        <v>48</v>
      </c>
      <c r="N1565">
        <v>0.21</v>
      </c>
      <c r="O1565">
        <v>2.91</v>
      </c>
      <c r="P1565">
        <v>7.3</v>
      </c>
      <c r="Q1565">
        <v>73</v>
      </c>
      <c r="R1565" s="3">
        <v>44243</v>
      </c>
      <c r="S1565">
        <v>84</v>
      </c>
      <c r="T1565">
        <v>132</v>
      </c>
      <c r="U1565">
        <v>81</v>
      </c>
      <c r="V1565">
        <v>84</v>
      </c>
      <c r="W1565">
        <v>4</v>
      </c>
      <c r="X1565">
        <v>36</v>
      </c>
      <c r="Y1565" s="48">
        <f t="shared" si="48"/>
        <v>98</v>
      </c>
      <c r="Z1565">
        <v>578</v>
      </c>
      <c r="AA1565">
        <f t="shared" si="49"/>
        <v>0</v>
      </c>
    </row>
    <row r="1566" spans="1:27" x14ac:dyDescent="0.25">
      <c r="A1566">
        <v>578</v>
      </c>
      <c r="B1566">
        <v>0.25</v>
      </c>
      <c r="C1566">
        <v>102</v>
      </c>
      <c r="E1566" t="s">
        <v>26</v>
      </c>
      <c r="I1566">
        <v>109.6</v>
      </c>
      <c r="J1566">
        <v>0.92</v>
      </c>
      <c r="K1566">
        <v>93.2</v>
      </c>
      <c r="L1566">
        <v>52.6</v>
      </c>
      <c r="M1566">
        <v>75.2</v>
      </c>
      <c r="N1566">
        <v>0.21</v>
      </c>
      <c r="O1566">
        <v>2.92</v>
      </c>
      <c r="P1566">
        <v>7.2</v>
      </c>
      <c r="Q1566">
        <v>73</v>
      </c>
      <c r="R1566" s="3">
        <v>44245</v>
      </c>
      <c r="S1566">
        <v>24</v>
      </c>
      <c r="T1566">
        <v>180</v>
      </c>
      <c r="U1566">
        <v>101</v>
      </c>
      <c r="V1566">
        <v>76</v>
      </c>
      <c r="W1566">
        <v>0</v>
      </c>
      <c r="X1566">
        <v>0</v>
      </c>
      <c r="Y1566" s="48">
        <f t="shared" si="48"/>
        <v>127.33333333333333</v>
      </c>
      <c r="Z1566">
        <v>578</v>
      </c>
      <c r="AA1566">
        <f t="shared" si="49"/>
        <v>1</v>
      </c>
    </row>
    <row r="1567" spans="1:27" x14ac:dyDescent="0.25">
      <c r="A1567">
        <v>578</v>
      </c>
      <c r="B1567">
        <v>0.12</v>
      </c>
      <c r="C1567">
        <v>39</v>
      </c>
      <c r="E1567" t="s">
        <v>26</v>
      </c>
      <c r="I1567">
        <v>56.7</v>
      </c>
      <c r="K1567">
        <v>87.7</v>
      </c>
      <c r="L1567">
        <v>67.5</v>
      </c>
      <c r="M1567">
        <v>67.099999999999994</v>
      </c>
      <c r="N1567">
        <v>0.21</v>
      </c>
      <c r="O1567">
        <v>1.59</v>
      </c>
      <c r="P1567">
        <v>6.98</v>
      </c>
      <c r="Q1567">
        <v>73</v>
      </c>
      <c r="R1567" s="3">
        <v>44247</v>
      </c>
      <c r="S1567">
        <v>25</v>
      </c>
      <c r="T1567">
        <v>114</v>
      </c>
      <c r="U1567">
        <v>59</v>
      </c>
      <c r="V1567">
        <v>85</v>
      </c>
      <c r="W1567">
        <v>0</v>
      </c>
      <c r="X1567">
        <v>0</v>
      </c>
      <c r="Y1567" s="48">
        <f t="shared" si="48"/>
        <v>77.333333333333329</v>
      </c>
      <c r="Z1567">
        <v>578</v>
      </c>
      <c r="AA1567">
        <f t="shared" si="49"/>
        <v>1</v>
      </c>
    </row>
    <row r="1568" spans="1:27" x14ac:dyDescent="0.25">
      <c r="A1568">
        <v>579</v>
      </c>
      <c r="B1568">
        <v>0.71</v>
      </c>
      <c r="C1568">
        <v>363</v>
      </c>
      <c r="D1568">
        <v>255</v>
      </c>
      <c r="E1568" t="s">
        <v>26</v>
      </c>
      <c r="F1568">
        <v>2.6</v>
      </c>
      <c r="G1568">
        <v>2394</v>
      </c>
      <c r="H1568">
        <v>13.3</v>
      </c>
      <c r="I1568">
        <v>20.399999999999999</v>
      </c>
      <c r="J1568">
        <v>0.9</v>
      </c>
      <c r="K1568">
        <v>86</v>
      </c>
      <c r="L1568">
        <v>75.599999999999994</v>
      </c>
      <c r="M1568">
        <v>59.8</v>
      </c>
      <c r="N1568">
        <v>0.21</v>
      </c>
      <c r="O1568">
        <v>1.03</v>
      </c>
      <c r="P1568">
        <v>7.15</v>
      </c>
      <c r="Q1568">
        <v>56</v>
      </c>
      <c r="R1568" s="3">
        <v>44345</v>
      </c>
      <c r="S1568">
        <v>20</v>
      </c>
      <c r="T1568">
        <v>130</v>
      </c>
      <c r="U1568">
        <v>78</v>
      </c>
      <c r="V1568">
        <v>90</v>
      </c>
      <c r="W1568">
        <v>15</v>
      </c>
      <c r="X1568">
        <v>36</v>
      </c>
      <c r="Y1568" s="48">
        <f t="shared" si="48"/>
        <v>95.333333333333329</v>
      </c>
      <c r="Z1568">
        <v>579</v>
      </c>
      <c r="AA1568">
        <f t="shared" si="49"/>
        <v>0</v>
      </c>
    </row>
    <row r="1569" spans="1:27" x14ac:dyDescent="0.25">
      <c r="A1569">
        <v>579</v>
      </c>
      <c r="B1569">
        <v>0.23</v>
      </c>
      <c r="C1569">
        <v>315</v>
      </c>
      <c r="E1569" t="s">
        <v>26</v>
      </c>
      <c r="K1569">
        <v>91.2</v>
      </c>
      <c r="L1569">
        <v>60.5</v>
      </c>
      <c r="M1569">
        <v>62</v>
      </c>
      <c r="N1569">
        <v>0.21</v>
      </c>
      <c r="P1569">
        <v>7.27</v>
      </c>
      <c r="Q1569">
        <v>56</v>
      </c>
      <c r="R1569" s="3">
        <v>44346</v>
      </c>
      <c r="S1569">
        <v>22</v>
      </c>
      <c r="T1569">
        <v>120</v>
      </c>
      <c r="U1569">
        <v>73</v>
      </c>
      <c r="V1569">
        <v>88</v>
      </c>
      <c r="W1569">
        <v>0</v>
      </c>
      <c r="X1569">
        <v>36</v>
      </c>
      <c r="Y1569" s="48">
        <f t="shared" si="48"/>
        <v>88.666666666666671</v>
      </c>
      <c r="Z1569">
        <v>579</v>
      </c>
      <c r="AA1569">
        <f t="shared" si="49"/>
        <v>1</v>
      </c>
    </row>
    <row r="1570" spans="1:27" x14ac:dyDescent="0.25">
      <c r="A1570">
        <v>579</v>
      </c>
      <c r="B1570">
        <v>0.28000000000000003</v>
      </c>
      <c r="C1570">
        <v>322</v>
      </c>
      <c r="E1570" t="s">
        <v>26</v>
      </c>
      <c r="G1570">
        <v>3173</v>
      </c>
      <c r="I1570">
        <v>17.100000000000001</v>
      </c>
      <c r="K1570">
        <v>94.3</v>
      </c>
      <c r="L1570">
        <v>52.3</v>
      </c>
      <c r="M1570">
        <v>74.5</v>
      </c>
      <c r="N1570">
        <v>0.21</v>
      </c>
      <c r="O1570">
        <v>0.71</v>
      </c>
      <c r="P1570">
        <v>7.4</v>
      </c>
      <c r="Q1570">
        <v>56</v>
      </c>
      <c r="R1570" s="3">
        <v>44347</v>
      </c>
      <c r="S1570">
        <v>20</v>
      </c>
      <c r="T1570">
        <v>110</v>
      </c>
      <c r="U1570">
        <v>70</v>
      </c>
      <c r="V1570">
        <v>80</v>
      </c>
      <c r="W1570">
        <v>3</v>
      </c>
      <c r="X1570">
        <v>36</v>
      </c>
      <c r="Y1570" s="48">
        <f t="shared" si="48"/>
        <v>83.333333333333329</v>
      </c>
      <c r="Z1570">
        <v>579</v>
      </c>
      <c r="AA1570">
        <f t="shared" si="49"/>
        <v>1</v>
      </c>
    </row>
    <row r="1571" spans="1:27" x14ac:dyDescent="0.25">
      <c r="A1571">
        <v>579</v>
      </c>
      <c r="B1571">
        <v>0.46</v>
      </c>
      <c r="C1571">
        <v>319</v>
      </c>
      <c r="E1571" t="s">
        <v>26</v>
      </c>
      <c r="I1571">
        <v>24.7</v>
      </c>
      <c r="K1571">
        <v>93.7</v>
      </c>
      <c r="L1571">
        <v>53.9</v>
      </c>
      <c r="M1571">
        <v>73</v>
      </c>
      <c r="N1571">
        <v>0.21</v>
      </c>
      <c r="O1571">
        <v>0.75</v>
      </c>
      <c r="P1571">
        <v>7.36</v>
      </c>
      <c r="Q1571">
        <v>56</v>
      </c>
      <c r="R1571" s="3">
        <v>44348</v>
      </c>
      <c r="S1571">
        <v>22</v>
      </c>
      <c r="T1571">
        <v>135</v>
      </c>
      <c r="U1571">
        <v>74</v>
      </c>
      <c r="V1571">
        <v>90</v>
      </c>
      <c r="W1571">
        <v>10</v>
      </c>
      <c r="X1571">
        <v>36.5</v>
      </c>
      <c r="Y1571" s="48">
        <f t="shared" si="48"/>
        <v>94.333333333333329</v>
      </c>
      <c r="Z1571">
        <v>579</v>
      </c>
      <c r="AA1571">
        <f t="shared" si="49"/>
        <v>1</v>
      </c>
    </row>
    <row r="1572" spans="1:27" x14ac:dyDescent="0.25">
      <c r="A1572">
        <v>579</v>
      </c>
      <c r="B1572">
        <v>0.69</v>
      </c>
      <c r="C1572">
        <v>286</v>
      </c>
      <c r="E1572" t="s">
        <v>26</v>
      </c>
      <c r="I1572">
        <v>33.799999999999997</v>
      </c>
      <c r="K1572">
        <v>98.2</v>
      </c>
      <c r="L1572">
        <v>54.3</v>
      </c>
      <c r="M1572">
        <v>67.900000000000006</v>
      </c>
      <c r="N1572">
        <v>0.21</v>
      </c>
      <c r="O1572">
        <v>0.76</v>
      </c>
      <c r="P1572">
        <v>7.36</v>
      </c>
      <c r="Q1572">
        <v>56</v>
      </c>
      <c r="R1572" s="3">
        <v>44349</v>
      </c>
      <c r="S1572">
        <v>24</v>
      </c>
      <c r="T1572">
        <v>174</v>
      </c>
      <c r="U1572">
        <v>95</v>
      </c>
      <c r="V1572">
        <v>110</v>
      </c>
      <c r="W1572">
        <v>10</v>
      </c>
      <c r="X1572">
        <v>37</v>
      </c>
      <c r="Y1572" s="48">
        <f t="shared" si="48"/>
        <v>121.33333333333333</v>
      </c>
      <c r="Z1572">
        <v>579</v>
      </c>
      <c r="AA1572">
        <f t="shared" si="49"/>
        <v>1</v>
      </c>
    </row>
    <row r="1573" spans="1:27" x14ac:dyDescent="0.25">
      <c r="A1573">
        <v>579</v>
      </c>
      <c r="B1573">
        <v>0.25</v>
      </c>
      <c r="C1573">
        <v>275</v>
      </c>
      <c r="E1573" t="s">
        <v>26</v>
      </c>
      <c r="I1573">
        <v>19.2</v>
      </c>
      <c r="K1573">
        <v>89.9</v>
      </c>
      <c r="L1573">
        <v>64.599999999999994</v>
      </c>
      <c r="M1573">
        <v>66.3</v>
      </c>
      <c r="N1573">
        <v>0.21</v>
      </c>
      <c r="O1573">
        <v>0.61</v>
      </c>
      <c r="P1573">
        <v>7.29</v>
      </c>
      <c r="Q1573">
        <v>56</v>
      </c>
      <c r="R1573" s="3">
        <v>44350</v>
      </c>
      <c r="S1573">
        <v>23</v>
      </c>
      <c r="T1573">
        <v>156</v>
      </c>
      <c r="U1573">
        <v>85</v>
      </c>
      <c r="V1573">
        <v>95</v>
      </c>
      <c r="W1573">
        <v>10</v>
      </c>
      <c r="X1573">
        <v>36.4</v>
      </c>
      <c r="Y1573" s="48">
        <f t="shared" si="48"/>
        <v>108.66666666666667</v>
      </c>
      <c r="Z1573">
        <v>579</v>
      </c>
      <c r="AA1573">
        <f t="shared" si="49"/>
        <v>1</v>
      </c>
    </row>
    <row r="1574" spans="1:27" x14ac:dyDescent="0.25">
      <c r="A1574">
        <v>579</v>
      </c>
      <c r="B1574">
        <v>0.68</v>
      </c>
      <c r="C1574">
        <v>247</v>
      </c>
      <c r="E1574" t="s">
        <v>26</v>
      </c>
      <c r="I1574">
        <v>22.9</v>
      </c>
      <c r="K1574">
        <v>90.5</v>
      </c>
      <c r="L1574">
        <v>44.8</v>
      </c>
      <c r="M1574">
        <v>56.9</v>
      </c>
      <c r="N1574">
        <v>0.21</v>
      </c>
      <c r="O1574">
        <v>0.65</v>
      </c>
      <c r="P1574">
        <v>7.45</v>
      </c>
      <c r="Q1574">
        <v>56</v>
      </c>
      <c r="R1574" s="3">
        <v>44351</v>
      </c>
      <c r="S1574">
        <v>20</v>
      </c>
      <c r="T1574">
        <v>165</v>
      </c>
      <c r="U1574">
        <v>91</v>
      </c>
      <c r="V1574">
        <v>88</v>
      </c>
      <c r="W1574">
        <v>10</v>
      </c>
      <c r="X1574">
        <v>37</v>
      </c>
      <c r="Y1574" s="48">
        <f t="shared" si="48"/>
        <v>115.66666666666667</v>
      </c>
      <c r="Z1574">
        <v>579</v>
      </c>
      <c r="AA1574">
        <f t="shared" si="49"/>
        <v>1</v>
      </c>
    </row>
    <row r="1575" spans="1:27" x14ac:dyDescent="0.25">
      <c r="A1575">
        <v>579</v>
      </c>
      <c r="B1575">
        <v>0.6</v>
      </c>
      <c r="C1575">
        <v>297</v>
      </c>
      <c r="E1575" t="s">
        <v>26</v>
      </c>
      <c r="I1575">
        <v>22.5</v>
      </c>
      <c r="K1575">
        <v>88.9</v>
      </c>
      <c r="L1575">
        <v>48.4</v>
      </c>
      <c r="M1575">
        <v>52</v>
      </c>
      <c r="N1575">
        <v>0.21</v>
      </c>
      <c r="O1575">
        <v>0.85</v>
      </c>
      <c r="P1575">
        <v>7.43</v>
      </c>
      <c r="Q1575">
        <v>56</v>
      </c>
      <c r="R1575" s="3">
        <v>44352</v>
      </c>
      <c r="S1575">
        <v>20</v>
      </c>
      <c r="T1575">
        <v>102</v>
      </c>
      <c r="U1575">
        <v>50</v>
      </c>
      <c r="V1575">
        <v>86</v>
      </c>
      <c r="W1575">
        <v>8</v>
      </c>
      <c r="X1575">
        <v>37.1</v>
      </c>
      <c r="Y1575" s="48">
        <f t="shared" si="48"/>
        <v>67.333333333333329</v>
      </c>
      <c r="AA1575">
        <f t="shared" si="49"/>
        <v>1</v>
      </c>
    </row>
    <row r="1576" spans="1:27" x14ac:dyDescent="0.25">
      <c r="A1576">
        <v>579</v>
      </c>
      <c r="B1576">
        <v>0.4</v>
      </c>
      <c r="C1576">
        <v>266</v>
      </c>
      <c r="E1576" t="s">
        <v>26</v>
      </c>
      <c r="I1576">
        <v>18.3</v>
      </c>
      <c r="J1576">
        <v>0.37</v>
      </c>
      <c r="K1576">
        <v>92.8</v>
      </c>
      <c r="L1576">
        <v>46.7</v>
      </c>
      <c r="M1576">
        <v>60.2</v>
      </c>
      <c r="N1576">
        <v>0.21</v>
      </c>
      <c r="O1576">
        <v>0.68</v>
      </c>
      <c r="P1576">
        <v>7.41</v>
      </c>
      <c r="Q1576">
        <v>56</v>
      </c>
      <c r="R1576" s="3">
        <v>44353</v>
      </c>
      <c r="S1576">
        <v>19</v>
      </c>
      <c r="T1576">
        <v>130</v>
      </c>
      <c r="U1576">
        <v>79</v>
      </c>
      <c r="V1576">
        <v>82</v>
      </c>
      <c r="W1576">
        <v>5</v>
      </c>
      <c r="X1576">
        <v>36</v>
      </c>
      <c r="Y1576" s="48">
        <f t="shared" si="48"/>
        <v>96</v>
      </c>
      <c r="AA1576">
        <f t="shared" si="49"/>
        <v>1</v>
      </c>
    </row>
    <row r="1577" spans="1:27" x14ac:dyDescent="0.25">
      <c r="A1577">
        <v>579</v>
      </c>
      <c r="B1577">
        <v>0.21</v>
      </c>
      <c r="C1577">
        <v>291</v>
      </c>
      <c r="E1577" t="s">
        <v>26</v>
      </c>
      <c r="I1577">
        <v>19.600000000000001</v>
      </c>
      <c r="J1577">
        <v>0.33</v>
      </c>
      <c r="K1577">
        <v>89.3</v>
      </c>
      <c r="L1577">
        <v>61.1</v>
      </c>
      <c r="M1577">
        <v>61</v>
      </c>
      <c r="N1577">
        <v>0.21</v>
      </c>
      <c r="O1577">
        <v>0.68</v>
      </c>
      <c r="P1577">
        <v>7.35</v>
      </c>
      <c r="Q1577">
        <v>56</v>
      </c>
      <c r="R1577" s="3">
        <v>44354</v>
      </c>
      <c r="S1577">
        <v>11</v>
      </c>
      <c r="T1577">
        <v>116</v>
      </c>
      <c r="U1577">
        <v>67</v>
      </c>
      <c r="V1577">
        <v>78</v>
      </c>
      <c r="W1577">
        <v>3</v>
      </c>
      <c r="X1577">
        <v>36.5</v>
      </c>
      <c r="Y1577" s="48">
        <f t="shared" si="48"/>
        <v>83.333333333333329</v>
      </c>
      <c r="AA1577">
        <f t="shared" si="49"/>
        <v>1</v>
      </c>
    </row>
    <row r="1578" spans="1:27" x14ac:dyDescent="0.25">
      <c r="A1578">
        <v>579</v>
      </c>
      <c r="B1578">
        <v>0.47</v>
      </c>
      <c r="C1578">
        <v>333</v>
      </c>
      <c r="E1578" t="s">
        <v>26</v>
      </c>
      <c r="I1578">
        <v>18.899999999999999</v>
      </c>
      <c r="K1578">
        <v>90.3</v>
      </c>
      <c r="L1578">
        <v>61.8</v>
      </c>
      <c r="M1578">
        <v>61.8</v>
      </c>
      <c r="N1578">
        <v>0.21</v>
      </c>
      <c r="O1578">
        <v>0.63</v>
      </c>
      <c r="P1578">
        <v>7.37</v>
      </c>
      <c r="Q1578">
        <v>56</v>
      </c>
      <c r="R1578" s="3">
        <v>44356</v>
      </c>
      <c r="S1578">
        <v>19</v>
      </c>
      <c r="T1578">
        <v>128</v>
      </c>
      <c r="U1578">
        <v>70</v>
      </c>
      <c r="V1578">
        <v>89</v>
      </c>
      <c r="W1578">
        <v>10</v>
      </c>
      <c r="X1578">
        <v>37.200000000000003</v>
      </c>
      <c r="Y1578" s="48">
        <f t="shared" si="48"/>
        <v>89.333333333333329</v>
      </c>
      <c r="AA1578">
        <f t="shared" si="49"/>
        <v>1</v>
      </c>
    </row>
    <row r="1579" spans="1:27" x14ac:dyDescent="0.25">
      <c r="A1579">
        <v>579</v>
      </c>
      <c r="B1579">
        <v>0.56000000000000005</v>
      </c>
      <c r="C1579">
        <v>399</v>
      </c>
      <c r="E1579" t="s">
        <v>26</v>
      </c>
      <c r="I1579">
        <v>19.8</v>
      </c>
      <c r="K1579">
        <v>90.6</v>
      </c>
      <c r="L1579">
        <v>64.2</v>
      </c>
      <c r="M1579">
        <v>63.4</v>
      </c>
      <c r="N1579">
        <v>0.21</v>
      </c>
      <c r="O1579">
        <v>0.6</v>
      </c>
      <c r="P1579">
        <v>7.35</v>
      </c>
      <c r="Q1579">
        <v>56</v>
      </c>
      <c r="R1579" s="3">
        <v>44357</v>
      </c>
      <c r="S1579">
        <v>29</v>
      </c>
      <c r="T1579">
        <v>135</v>
      </c>
      <c r="U1579">
        <v>80</v>
      </c>
      <c r="V1579">
        <v>100</v>
      </c>
      <c r="W1579">
        <v>10</v>
      </c>
      <c r="X1579">
        <v>38.5</v>
      </c>
      <c r="Y1579" s="48">
        <f t="shared" si="48"/>
        <v>98.333333333333329</v>
      </c>
      <c r="AA1579">
        <f t="shared" si="49"/>
        <v>1</v>
      </c>
    </row>
    <row r="1580" spans="1:27" x14ac:dyDescent="0.25">
      <c r="A1580">
        <v>579</v>
      </c>
      <c r="B1580">
        <v>0.28999999999999998</v>
      </c>
      <c r="C1580">
        <v>365</v>
      </c>
      <c r="E1580" t="s">
        <v>26</v>
      </c>
      <c r="I1580">
        <v>19</v>
      </c>
      <c r="K1580">
        <v>82.6</v>
      </c>
      <c r="L1580">
        <v>81.2</v>
      </c>
      <c r="M1580">
        <v>49</v>
      </c>
      <c r="N1580">
        <v>0.21</v>
      </c>
      <c r="O1580">
        <v>0.65</v>
      </c>
      <c r="P1580">
        <v>7.29</v>
      </c>
      <c r="Q1580">
        <v>56</v>
      </c>
      <c r="R1580" s="3">
        <v>44358</v>
      </c>
      <c r="S1580">
        <v>23</v>
      </c>
      <c r="T1580">
        <v>159</v>
      </c>
      <c r="U1580">
        <v>80</v>
      </c>
      <c r="V1580">
        <v>120</v>
      </c>
      <c r="W1580">
        <v>10</v>
      </c>
      <c r="X1580">
        <v>37.1</v>
      </c>
      <c r="Y1580" s="48">
        <f t="shared" si="48"/>
        <v>106.33333333333333</v>
      </c>
      <c r="AA1580">
        <f t="shared" si="49"/>
        <v>1</v>
      </c>
    </row>
    <row r="1581" spans="1:27" x14ac:dyDescent="0.25">
      <c r="A1581">
        <v>588</v>
      </c>
      <c r="B1581">
        <v>0.66</v>
      </c>
      <c r="C1581">
        <v>165</v>
      </c>
      <c r="D1581">
        <v>314</v>
      </c>
      <c r="E1581" t="s">
        <v>26</v>
      </c>
      <c r="F1581">
        <v>0.79</v>
      </c>
      <c r="G1581">
        <v>1242</v>
      </c>
      <c r="H1581">
        <v>29.2</v>
      </c>
      <c r="I1581">
        <v>17.600000000000001</v>
      </c>
      <c r="J1581">
        <v>0.21</v>
      </c>
      <c r="K1581">
        <v>94</v>
      </c>
      <c r="L1581">
        <v>30.1</v>
      </c>
      <c r="M1581">
        <v>60.2</v>
      </c>
      <c r="N1581">
        <v>0.21</v>
      </c>
      <c r="O1581">
        <v>1.1499999999999999</v>
      </c>
      <c r="P1581">
        <v>7.46</v>
      </c>
      <c r="Q1581">
        <v>70</v>
      </c>
      <c r="R1581" s="3">
        <v>44259</v>
      </c>
      <c r="S1581">
        <v>20</v>
      </c>
      <c r="T1581">
        <v>124</v>
      </c>
      <c r="U1581">
        <v>56</v>
      </c>
      <c r="V1581">
        <v>66</v>
      </c>
      <c r="W1581">
        <v>15</v>
      </c>
      <c r="X1581">
        <v>37</v>
      </c>
      <c r="Y1581" s="48">
        <f t="shared" si="48"/>
        <v>78.666666666666671</v>
      </c>
      <c r="AA1581">
        <f t="shared" si="49"/>
        <v>0</v>
      </c>
    </row>
    <row r="1582" spans="1:27" x14ac:dyDescent="0.25">
      <c r="A1582">
        <v>588</v>
      </c>
      <c r="B1582">
        <v>0.53</v>
      </c>
      <c r="C1582">
        <v>250</v>
      </c>
      <c r="D1582">
        <v>429</v>
      </c>
      <c r="E1582" t="s">
        <v>26</v>
      </c>
      <c r="F1582">
        <v>0.64</v>
      </c>
      <c r="G1582">
        <v>1120</v>
      </c>
      <c r="H1582">
        <v>13.2</v>
      </c>
      <c r="I1582">
        <v>28.2</v>
      </c>
      <c r="J1582">
        <v>0.34</v>
      </c>
      <c r="K1582">
        <v>84.9</v>
      </c>
      <c r="L1582">
        <v>38.6</v>
      </c>
      <c r="M1582">
        <v>50.4</v>
      </c>
      <c r="N1582">
        <v>0.21</v>
      </c>
      <c r="O1582">
        <v>1.08</v>
      </c>
      <c r="P1582">
        <v>7.4</v>
      </c>
      <c r="Q1582">
        <v>70</v>
      </c>
      <c r="R1582" s="3">
        <v>44261</v>
      </c>
      <c r="S1582">
        <v>22</v>
      </c>
      <c r="T1582">
        <v>137</v>
      </c>
      <c r="U1582">
        <v>61</v>
      </c>
      <c r="V1582">
        <v>56</v>
      </c>
      <c r="W1582">
        <v>15</v>
      </c>
      <c r="X1582">
        <v>36.1</v>
      </c>
      <c r="Y1582" s="48">
        <f t="shared" si="48"/>
        <v>86.333333333333329</v>
      </c>
      <c r="AA1582">
        <f t="shared" si="49"/>
        <v>0</v>
      </c>
    </row>
    <row r="1583" spans="1:27" x14ac:dyDescent="0.25">
      <c r="A1583">
        <v>588</v>
      </c>
      <c r="B1583">
        <v>0.6</v>
      </c>
      <c r="C1583">
        <v>353</v>
      </c>
      <c r="D1583">
        <v>492</v>
      </c>
      <c r="E1583" t="s">
        <v>26</v>
      </c>
      <c r="G1583">
        <v>1311</v>
      </c>
      <c r="I1583">
        <v>23.9</v>
      </c>
      <c r="K1583">
        <v>84.7</v>
      </c>
      <c r="L1583">
        <v>34.6</v>
      </c>
      <c r="M1583">
        <v>0.21</v>
      </c>
      <c r="N1583">
        <v>0.21</v>
      </c>
      <c r="O1583">
        <v>0.92</v>
      </c>
      <c r="P1583">
        <v>7.43</v>
      </c>
      <c r="Q1583">
        <v>70</v>
      </c>
      <c r="R1583" s="3">
        <v>44264</v>
      </c>
      <c r="S1583">
        <v>20</v>
      </c>
      <c r="T1583">
        <v>148</v>
      </c>
      <c r="U1583">
        <v>73</v>
      </c>
      <c r="V1583">
        <v>57</v>
      </c>
      <c r="W1583">
        <v>15</v>
      </c>
      <c r="X1583">
        <v>35.700000000000003</v>
      </c>
      <c r="Y1583" s="48">
        <f t="shared" si="48"/>
        <v>98</v>
      </c>
      <c r="AA1583">
        <f t="shared" si="49"/>
        <v>1</v>
      </c>
    </row>
    <row r="1584" spans="1:27" x14ac:dyDescent="0.25">
      <c r="A1584">
        <v>588</v>
      </c>
      <c r="B1584">
        <v>0.51</v>
      </c>
      <c r="C1584">
        <v>402</v>
      </c>
      <c r="E1584" t="s">
        <v>26</v>
      </c>
      <c r="I1584">
        <v>30.5</v>
      </c>
      <c r="K1584">
        <v>89.9</v>
      </c>
      <c r="L1584">
        <v>36</v>
      </c>
      <c r="M1584">
        <v>56.6</v>
      </c>
      <c r="N1584">
        <v>0.21</v>
      </c>
      <c r="O1584">
        <v>0.98</v>
      </c>
      <c r="P1584">
        <v>7.4</v>
      </c>
      <c r="Q1584">
        <v>70</v>
      </c>
      <c r="R1584" s="3">
        <v>44265</v>
      </c>
      <c r="S1584">
        <v>16</v>
      </c>
      <c r="T1584">
        <v>127</v>
      </c>
      <c r="U1584">
        <v>59</v>
      </c>
      <c r="V1584">
        <v>55</v>
      </c>
      <c r="W1584">
        <v>15</v>
      </c>
      <c r="X1584">
        <v>36.35</v>
      </c>
      <c r="Y1584" s="48">
        <f t="shared" si="48"/>
        <v>81.666666666666671</v>
      </c>
      <c r="AA1584">
        <f t="shared" si="49"/>
        <v>1</v>
      </c>
    </row>
    <row r="1585" spans="1:27" x14ac:dyDescent="0.25">
      <c r="A1585">
        <v>588</v>
      </c>
      <c r="B1585">
        <v>0.79</v>
      </c>
      <c r="C1585">
        <v>478</v>
      </c>
      <c r="E1585" t="s">
        <v>26</v>
      </c>
      <c r="I1585">
        <v>23.5</v>
      </c>
      <c r="K1585">
        <v>84.6</v>
      </c>
      <c r="L1585">
        <v>35.200000000000003</v>
      </c>
      <c r="M1585">
        <v>47.4</v>
      </c>
      <c r="N1585">
        <v>0.21</v>
      </c>
      <c r="O1585">
        <v>0.96</v>
      </c>
      <c r="P1585">
        <v>7.44</v>
      </c>
      <c r="Q1585">
        <v>70</v>
      </c>
      <c r="R1585" s="3">
        <v>44267</v>
      </c>
      <c r="S1585">
        <v>20</v>
      </c>
      <c r="T1585">
        <v>143</v>
      </c>
      <c r="U1585">
        <v>88</v>
      </c>
      <c r="V1585">
        <v>74</v>
      </c>
      <c r="W1585">
        <v>15</v>
      </c>
      <c r="X1585">
        <v>37</v>
      </c>
      <c r="Y1585" s="48">
        <f t="shared" si="48"/>
        <v>106.33333333333333</v>
      </c>
      <c r="AA1585">
        <f t="shared" si="49"/>
        <v>1</v>
      </c>
    </row>
    <row r="1586" spans="1:27" x14ac:dyDescent="0.25">
      <c r="A1586">
        <v>588</v>
      </c>
      <c r="B1586">
        <v>1.37</v>
      </c>
      <c r="C1586">
        <v>475</v>
      </c>
      <c r="E1586" t="s">
        <v>26</v>
      </c>
      <c r="H1586">
        <v>15.1</v>
      </c>
      <c r="I1586">
        <v>28.4</v>
      </c>
      <c r="J1586">
        <v>0.37</v>
      </c>
      <c r="K1586">
        <v>90.5</v>
      </c>
      <c r="L1586">
        <v>37.4</v>
      </c>
      <c r="M1586">
        <v>54.3</v>
      </c>
      <c r="N1586">
        <v>0.21</v>
      </c>
      <c r="O1586">
        <v>1.06</v>
      </c>
      <c r="P1586">
        <v>7.38</v>
      </c>
      <c r="Q1586">
        <v>70</v>
      </c>
      <c r="R1586" s="3">
        <v>44269</v>
      </c>
      <c r="S1586">
        <v>19</v>
      </c>
      <c r="T1586">
        <v>114</v>
      </c>
      <c r="U1586">
        <v>65</v>
      </c>
      <c r="V1586">
        <v>71</v>
      </c>
      <c r="W1586">
        <v>15</v>
      </c>
      <c r="X1586">
        <v>36</v>
      </c>
      <c r="Y1586" s="48">
        <f t="shared" si="48"/>
        <v>81.333333333333329</v>
      </c>
      <c r="AA1586">
        <f t="shared" si="49"/>
        <v>1</v>
      </c>
    </row>
    <row r="1587" spans="1:27" x14ac:dyDescent="0.25">
      <c r="A1587">
        <v>588</v>
      </c>
      <c r="B1587">
        <v>1.05</v>
      </c>
      <c r="C1587">
        <v>451</v>
      </c>
      <c r="E1587" t="s">
        <v>26</v>
      </c>
      <c r="I1587">
        <v>18.3</v>
      </c>
      <c r="J1587">
        <v>0.28000000000000003</v>
      </c>
      <c r="K1587">
        <v>90</v>
      </c>
      <c r="L1587">
        <v>34</v>
      </c>
      <c r="M1587">
        <v>57.2</v>
      </c>
      <c r="N1587">
        <v>0.21</v>
      </c>
      <c r="O1587">
        <v>0.95</v>
      </c>
      <c r="P1587">
        <v>7.38</v>
      </c>
      <c r="Q1587">
        <v>70</v>
      </c>
      <c r="R1587" s="3">
        <v>44302</v>
      </c>
      <c r="S1587">
        <v>15</v>
      </c>
      <c r="T1587">
        <v>116</v>
      </c>
      <c r="U1587">
        <v>59</v>
      </c>
      <c r="V1587">
        <v>72</v>
      </c>
      <c r="W1587">
        <v>15</v>
      </c>
      <c r="X1587">
        <v>36.799999999999997</v>
      </c>
      <c r="Y1587" s="48">
        <f t="shared" si="48"/>
        <v>78</v>
      </c>
      <c r="AA1587">
        <f t="shared" si="49"/>
        <v>1</v>
      </c>
    </row>
    <row r="1588" spans="1:27" x14ac:dyDescent="0.25">
      <c r="A1588">
        <v>588</v>
      </c>
      <c r="B1588">
        <v>1.03</v>
      </c>
      <c r="C1588">
        <v>478</v>
      </c>
      <c r="E1588" t="s">
        <v>26</v>
      </c>
      <c r="I1588">
        <v>19.2</v>
      </c>
      <c r="K1588">
        <v>89.9</v>
      </c>
      <c r="L1588">
        <v>35.5</v>
      </c>
      <c r="M1588">
        <v>53.5</v>
      </c>
      <c r="N1588">
        <v>0.21</v>
      </c>
      <c r="O1588">
        <v>0.8</v>
      </c>
      <c r="P1588">
        <v>7.42</v>
      </c>
      <c r="Q1588">
        <v>70</v>
      </c>
      <c r="R1588" s="3">
        <v>44273</v>
      </c>
      <c r="S1588">
        <v>19</v>
      </c>
      <c r="T1588">
        <v>123</v>
      </c>
      <c r="U1588">
        <v>67</v>
      </c>
      <c r="V1588">
        <v>79</v>
      </c>
      <c r="W1588">
        <v>0</v>
      </c>
      <c r="X1588">
        <v>36</v>
      </c>
      <c r="Y1588" s="48">
        <f t="shared" si="48"/>
        <v>85.666666666666671</v>
      </c>
      <c r="AA1588">
        <f t="shared" si="49"/>
        <v>1</v>
      </c>
    </row>
    <row r="1589" spans="1:27" x14ac:dyDescent="0.25">
      <c r="A1589">
        <v>589</v>
      </c>
      <c r="B1589">
        <v>0.47</v>
      </c>
      <c r="C1589">
        <v>111</v>
      </c>
      <c r="D1589">
        <v>681</v>
      </c>
      <c r="E1589" t="s">
        <v>26</v>
      </c>
      <c r="F1589">
        <v>3.49</v>
      </c>
      <c r="G1589">
        <v>6664</v>
      </c>
      <c r="H1589">
        <v>172.1</v>
      </c>
      <c r="I1589">
        <v>57.5</v>
      </c>
      <c r="J1589">
        <v>0.62</v>
      </c>
      <c r="K1589">
        <v>95.5</v>
      </c>
      <c r="L1589">
        <v>31</v>
      </c>
      <c r="M1589">
        <v>80</v>
      </c>
      <c r="N1589">
        <v>0.21</v>
      </c>
      <c r="O1589">
        <v>12.61</v>
      </c>
      <c r="P1589">
        <v>7.39</v>
      </c>
      <c r="Q1589">
        <v>70</v>
      </c>
      <c r="R1589" s="3">
        <v>44324</v>
      </c>
      <c r="S1589">
        <v>20</v>
      </c>
      <c r="T1589">
        <v>119</v>
      </c>
      <c r="U1589">
        <v>64</v>
      </c>
      <c r="V1589">
        <v>89</v>
      </c>
      <c r="W1589">
        <v>15</v>
      </c>
      <c r="X1589">
        <v>36</v>
      </c>
      <c r="Y1589" s="48">
        <f t="shared" si="48"/>
        <v>82.333333333333329</v>
      </c>
      <c r="AA1589">
        <f t="shared" si="49"/>
        <v>0</v>
      </c>
    </row>
    <row r="1590" spans="1:27" x14ac:dyDescent="0.25">
      <c r="A1590">
        <v>589</v>
      </c>
      <c r="B1590">
        <v>0.26</v>
      </c>
      <c r="C1590">
        <v>242</v>
      </c>
      <c r="E1590" t="s">
        <v>26</v>
      </c>
      <c r="F1590">
        <v>6.68</v>
      </c>
      <c r="I1590">
        <v>83.3</v>
      </c>
      <c r="K1590">
        <v>88.3</v>
      </c>
      <c r="L1590">
        <v>29.7</v>
      </c>
      <c r="M1590">
        <v>59.8</v>
      </c>
      <c r="N1590">
        <v>0.21</v>
      </c>
      <c r="O1590">
        <v>15.43</v>
      </c>
      <c r="P1590">
        <v>7.36</v>
      </c>
      <c r="Q1590">
        <v>70</v>
      </c>
      <c r="R1590" s="3">
        <v>44325</v>
      </c>
      <c r="S1590">
        <v>19</v>
      </c>
      <c r="T1590">
        <v>112</v>
      </c>
      <c r="U1590">
        <v>62</v>
      </c>
      <c r="V1590">
        <v>88</v>
      </c>
      <c r="W1590">
        <v>14</v>
      </c>
      <c r="X1590">
        <v>36</v>
      </c>
      <c r="Y1590" s="48">
        <f t="shared" si="48"/>
        <v>78.666666666666671</v>
      </c>
      <c r="AA1590">
        <f t="shared" si="49"/>
        <v>1</v>
      </c>
    </row>
    <row r="1591" spans="1:27" x14ac:dyDescent="0.25">
      <c r="A1591">
        <v>590</v>
      </c>
      <c r="B1591">
        <v>1.04</v>
      </c>
      <c r="C1591">
        <v>270</v>
      </c>
      <c r="D1591">
        <v>391</v>
      </c>
      <c r="E1591" t="s">
        <v>26</v>
      </c>
      <c r="F1591">
        <v>1.07</v>
      </c>
      <c r="G1591">
        <v>3013</v>
      </c>
      <c r="H1591">
        <v>15.3</v>
      </c>
      <c r="I1591">
        <v>17.399999999999999</v>
      </c>
      <c r="J1591">
        <v>0.71</v>
      </c>
      <c r="K1591">
        <v>90.2</v>
      </c>
      <c r="L1591">
        <v>28.7</v>
      </c>
      <c r="M1591">
        <v>55.1</v>
      </c>
      <c r="N1591">
        <v>0.21</v>
      </c>
      <c r="O1591">
        <v>1.0900000000000001</v>
      </c>
      <c r="P1591">
        <v>7.44</v>
      </c>
      <c r="Q1591">
        <v>68</v>
      </c>
      <c r="R1591" s="3">
        <v>44223</v>
      </c>
      <c r="S1591">
        <v>22</v>
      </c>
      <c r="T1591">
        <v>153</v>
      </c>
      <c r="U1591">
        <v>116</v>
      </c>
      <c r="V1591">
        <v>84</v>
      </c>
      <c r="W1591">
        <v>15</v>
      </c>
      <c r="X1591">
        <v>36</v>
      </c>
      <c r="Y1591" s="48">
        <f t="shared" si="48"/>
        <v>128.33333333333334</v>
      </c>
      <c r="AA1591">
        <f t="shared" si="49"/>
        <v>0</v>
      </c>
    </row>
    <row r="1592" spans="1:27" x14ac:dyDescent="0.25">
      <c r="A1592">
        <v>590</v>
      </c>
      <c r="B1592">
        <v>1.24</v>
      </c>
      <c r="C1592">
        <v>265</v>
      </c>
      <c r="E1592" t="s">
        <v>26</v>
      </c>
      <c r="F1592">
        <v>1.1100000000000001</v>
      </c>
      <c r="G1592">
        <v>3188</v>
      </c>
      <c r="H1592">
        <v>18.399999999999999</v>
      </c>
      <c r="I1592">
        <v>14.8</v>
      </c>
      <c r="J1592">
        <v>0.56000000000000005</v>
      </c>
      <c r="K1592">
        <v>85.4</v>
      </c>
      <c r="L1592">
        <v>33</v>
      </c>
      <c r="M1592">
        <v>49.7</v>
      </c>
      <c r="N1592">
        <v>0.21</v>
      </c>
      <c r="O1592">
        <v>0.95</v>
      </c>
      <c r="P1592">
        <v>7.39</v>
      </c>
      <c r="Q1592">
        <v>68</v>
      </c>
      <c r="R1592" s="3">
        <v>44224</v>
      </c>
      <c r="S1592">
        <v>21</v>
      </c>
      <c r="T1592">
        <v>136</v>
      </c>
      <c r="U1592">
        <v>74</v>
      </c>
      <c r="V1592">
        <v>70</v>
      </c>
      <c r="W1592">
        <v>0</v>
      </c>
      <c r="X1592">
        <v>36.200000000000003</v>
      </c>
      <c r="Y1592" s="48">
        <f t="shared" si="48"/>
        <v>94.666666666666671</v>
      </c>
      <c r="AA1592">
        <f t="shared" si="49"/>
        <v>1</v>
      </c>
    </row>
    <row r="1593" spans="1:27" x14ac:dyDescent="0.25">
      <c r="A1593">
        <v>590</v>
      </c>
      <c r="B1593">
        <v>1.25</v>
      </c>
      <c r="C1593">
        <v>382</v>
      </c>
      <c r="D1593">
        <v>402</v>
      </c>
      <c r="E1593" t="s">
        <v>26</v>
      </c>
      <c r="F1593">
        <v>0.84</v>
      </c>
      <c r="G1593">
        <v>3787</v>
      </c>
      <c r="H1593">
        <v>10.5</v>
      </c>
      <c r="I1593">
        <v>9.9</v>
      </c>
      <c r="K1593">
        <v>94.1</v>
      </c>
      <c r="L1593">
        <v>27.6</v>
      </c>
      <c r="M1593">
        <v>70.5</v>
      </c>
      <c r="N1593">
        <v>0.21</v>
      </c>
      <c r="O1593">
        <v>0.95</v>
      </c>
      <c r="P1593">
        <v>7.4</v>
      </c>
      <c r="Q1593">
        <v>68</v>
      </c>
      <c r="R1593" s="3">
        <v>44227</v>
      </c>
      <c r="S1593">
        <v>19</v>
      </c>
      <c r="T1593">
        <v>148</v>
      </c>
      <c r="U1593">
        <v>85</v>
      </c>
      <c r="V1593">
        <v>51</v>
      </c>
      <c r="W1593">
        <v>15</v>
      </c>
      <c r="X1593">
        <v>37</v>
      </c>
      <c r="Y1593" s="48">
        <f t="shared" si="48"/>
        <v>106</v>
      </c>
      <c r="AA1593">
        <f t="shared" si="49"/>
        <v>1</v>
      </c>
    </row>
    <row r="1594" spans="1:27" x14ac:dyDescent="0.25">
      <c r="A1594">
        <v>590</v>
      </c>
      <c r="B1594">
        <v>1.53</v>
      </c>
      <c r="C1594">
        <v>530</v>
      </c>
      <c r="D1594">
        <v>158</v>
      </c>
      <c r="E1594" t="s">
        <v>26</v>
      </c>
      <c r="F1594">
        <v>0.71</v>
      </c>
      <c r="G1594">
        <v>1768</v>
      </c>
      <c r="H1594">
        <v>17.3</v>
      </c>
      <c r="I1594">
        <v>16.5</v>
      </c>
      <c r="K1594">
        <v>90.9</v>
      </c>
      <c r="L1594">
        <v>31.9</v>
      </c>
      <c r="M1594">
        <v>55.6</v>
      </c>
      <c r="N1594">
        <v>0.21</v>
      </c>
      <c r="O1594">
        <v>0.81</v>
      </c>
      <c r="P1594">
        <v>7.45</v>
      </c>
      <c r="Q1594">
        <v>68</v>
      </c>
      <c r="R1594" s="3">
        <v>44235</v>
      </c>
      <c r="S1594">
        <v>20</v>
      </c>
      <c r="T1594">
        <v>149</v>
      </c>
      <c r="U1594">
        <v>81</v>
      </c>
      <c r="V1594">
        <v>64</v>
      </c>
      <c r="W1594">
        <v>15</v>
      </c>
      <c r="X1594">
        <v>37</v>
      </c>
      <c r="Y1594" s="48">
        <f t="shared" si="48"/>
        <v>103.66666666666667</v>
      </c>
      <c r="AA1594">
        <f t="shared" si="49"/>
        <v>1</v>
      </c>
    </row>
    <row r="1595" spans="1:27" x14ac:dyDescent="0.25">
      <c r="A1595">
        <v>593</v>
      </c>
      <c r="B1595">
        <v>0.69</v>
      </c>
      <c r="C1595">
        <v>269</v>
      </c>
      <c r="D1595">
        <v>908</v>
      </c>
      <c r="E1595" t="s">
        <v>26</v>
      </c>
      <c r="F1595">
        <v>5.52</v>
      </c>
      <c r="G1595">
        <v>480</v>
      </c>
      <c r="H1595">
        <v>3</v>
      </c>
      <c r="I1595">
        <v>16.8</v>
      </c>
      <c r="K1595">
        <v>92.7</v>
      </c>
      <c r="L1595">
        <v>39.299999999999997</v>
      </c>
      <c r="M1595">
        <v>66.3</v>
      </c>
      <c r="N1595">
        <v>0.21</v>
      </c>
      <c r="O1595">
        <v>0.59</v>
      </c>
      <c r="P1595">
        <v>7.43</v>
      </c>
      <c r="Q1595">
        <v>57</v>
      </c>
      <c r="R1595" s="3">
        <v>44333</v>
      </c>
      <c r="S1595">
        <v>20</v>
      </c>
      <c r="T1595">
        <v>145</v>
      </c>
      <c r="U1595">
        <v>70</v>
      </c>
      <c r="V1595">
        <v>76</v>
      </c>
      <c r="W1595">
        <v>15</v>
      </c>
      <c r="X1595">
        <v>36.5</v>
      </c>
      <c r="Y1595" s="48">
        <f t="shared" si="48"/>
        <v>95</v>
      </c>
      <c r="AA1595">
        <f t="shared" si="49"/>
        <v>1</v>
      </c>
    </row>
    <row r="1596" spans="1:27" x14ac:dyDescent="0.25">
      <c r="A1596">
        <v>593</v>
      </c>
      <c r="B1596">
        <v>0.64</v>
      </c>
      <c r="C1596">
        <v>345</v>
      </c>
      <c r="D1596">
        <v>948</v>
      </c>
      <c r="E1596" t="s">
        <v>26</v>
      </c>
      <c r="F1596">
        <v>7.27</v>
      </c>
      <c r="G1596">
        <v>429</v>
      </c>
      <c r="H1596">
        <v>3</v>
      </c>
      <c r="I1596">
        <v>13.1</v>
      </c>
      <c r="J1596">
        <v>0.89</v>
      </c>
      <c r="K1596">
        <v>86.8</v>
      </c>
      <c r="L1596">
        <v>34.299999999999997</v>
      </c>
      <c r="M1596">
        <v>53.7</v>
      </c>
      <c r="N1596">
        <v>0.21</v>
      </c>
      <c r="O1596">
        <v>0.65</v>
      </c>
      <c r="P1596">
        <v>7.43</v>
      </c>
      <c r="Q1596">
        <v>57</v>
      </c>
      <c r="R1596" s="3">
        <v>44334</v>
      </c>
      <c r="S1596">
        <v>22</v>
      </c>
      <c r="T1596">
        <v>140</v>
      </c>
      <c r="U1596">
        <v>80</v>
      </c>
      <c r="V1596">
        <v>75</v>
      </c>
      <c r="W1596">
        <v>15</v>
      </c>
      <c r="X1596">
        <v>37</v>
      </c>
      <c r="Y1596" s="48">
        <f t="shared" si="48"/>
        <v>100</v>
      </c>
      <c r="AA1596">
        <f t="shared" si="49"/>
        <v>0</v>
      </c>
    </row>
    <row r="1597" spans="1:27" x14ac:dyDescent="0.25">
      <c r="A1597">
        <v>593</v>
      </c>
      <c r="B1597">
        <v>0.5</v>
      </c>
      <c r="C1597">
        <v>326</v>
      </c>
      <c r="D1597">
        <v>749</v>
      </c>
      <c r="E1597" t="s">
        <v>26</v>
      </c>
      <c r="F1597">
        <v>5.76</v>
      </c>
      <c r="G1597">
        <v>393</v>
      </c>
      <c r="H1597">
        <v>3</v>
      </c>
      <c r="I1597">
        <v>13.7</v>
      </c>
      <c r="J1597">
        <v>0.64</v>
      </c>
      <c r="K1597">
        <v>94.4</v>
      </c>
      <c r="L1597">
        <v>33.1</v>
      </c>
      <c r="M1597">
        <v>69</v>
      </c>
      <c r="N1597">
        <v>0.21</v>
      </c>
      <c r="O1597">
        <v>0.59</v>
      </c>
      <c r="P1597">
        <v>7.43</v>
      </c>
      <c r="Q1597">
        <v>57</v>
      </c>
      <c r="R1597" s="3">
        <v>44335</v>
      </c>
      <c r="S1597">
        <v>22</v>
      </c>
      <c r="T1597">
        <v>137</v>
      </c>
      <c r="U1597">
        <v>80</v>
      </c>
      <c r="V1597">
        <v>66</v>
      </c>
      <c r="W1597">
        <v>15</v>
      </c>
      <c r="X1597">
        <v>36.799999999999997</v>
      </c>
      <c r="Y1597" s="48">
        <f t="shared" si="48"/>
        <v>99</v>
      </c>
      <c r="AA1597">
        <f t="shared" si="49"/>
        <v>0</v>
      </c>
    </row>
    <row r="1598" spans="1:27" x14ac:dyDescent="0.25">
      <c r="A1598">
        <v>593</v>
      </c>
      <c r="B1598">
        <v>0.42</v>
      </c>
      <c r="C1598">
        <v>324</v>
      </c>
      <c r="D1598">
        <v>767</v>
      </c>
      <c r="E1598" t="s">
        <v>26</v>
      </c>
      <c r="F1598">
        <v>2.19</v>
      </c>
      <c r="G1598">
        <v>535</v>
      </c>
      <c r="H1598">
        <v>3</v>
      </c>
      <c r="K1598">
        <v>86.6</v>
      </c>
      <c r="L1598">
        <v>34.700000000000003</v>
      </c>
      <c r="M1598">
        <v>52</v>
      </c>
      <c r="N1598">
        <v>0.21</v>
      </c>
      <c r="P1598">
        <v>7.4</v>
      </c>
      <c r="Q1598">
        <v>57</v>
      </c>
      <c r="R1598" s="3">
        <v>44336</v>
      </c>
      <c r="S1598">
        <v>24</v>
      </c>
      <c r="T1598">
        <v>104</v>
      </c>
      <c r="U1598">
        <v>69</v>
      </c>
      <c r="V1598">
        <v>67</v>
      </c>
      <c r="W1598">
        <v>15</v>
      </c>
      <c r="X1598">
        <v>36</v>
      </c>
      <c r="Y1598" s="48">
        <f t="shared" si="48"/>
        <v>80.666666666666671</v>
      </c>
      <c r="AA1598">
        <f t="shared" si="49"/>
        <v>1</v>
      </c>
    </row>
    <row r="1599" spans="1:27" x14ac:dyDescent="0.25">
      <c r="A1599">
        <v>593</v>
      </c>
      <c r="B1599">
        <v>0.55000000000000004</v>
      </c>
      <c r="C1599">
        <v>331</v>
      </c>
      <c r="D1599">
        <v>690</v>
      </c>
      <c r="E1599" t="s">
        <v>26</v>
      </c>
      <c r="G1599">
        <v>515</v>
      </c>
      <c r="H1599">
        <v>3</v>
      </c>
      <c r="I1599">
        <v>12.1</v>
      </c>
      <c r="J1599">
        <v>0.61</v>
      </c>
      <c r="K1599">
        <v>90.9</v>
      </c>
      <c r="L1599">
        <v>31.1</v>
      </c>
      <c r="M1599">
        <v>59.3</v>
      </c>
      <c r="N1599">
        <v>0.21</v>
      </c>
      <c r="O1599">
        <v>0.55000000000000004</v>
      </c>
      <c r="P1599">
        <v>7.43</v>
      </c>
      <c r="Q1599">
        <v>57</v>
      </c>
      <c r="R1599" s="3">
        <v>44337</v>
      </c>
      <c r="S1599">
        <v>22</v>
      </c>
      <c r="T1599">
        <v>112</v>
      </c>
      <c r="U1599">
        <v>69</v>
      </c>
      <c r="V1599">
        <v>65</v>
      </c>
      <c r="W1599">
        <v>15</v>
      </c>
      <c r="X1599">
        <v>36</v>
      </c>
      <c r="Y1599" s="48">
        <f t="shared" si="48"/>
        <v>83.333333333333329</v>
      </c>
      <c r="AA1599">
        <f t="shared" si="49"/>
        <v>1</v>
      </c>
    </row>
    <row r="1600" spans="1:27" x14ac:dyDescent="0.25">
      <c r="A1600">
        <v>593</v>
      </c>
      <c r="B1600">
        <v>0.96</v>
      </c>
      <c r="C1600">
        <v>378</v>
      </c>
      <c r="D1600">
        <v>635</v>
      </c>
      <c r="E1600" t="s">
        <v>26</v>
      </c>
      <c r="F1600">
        <v>3.59</v>
      </c>
      <c r="G1600">
        <v>606</v>
      </c>
      <c r="H1600">
        <v>3</v>
      </c>
      <c r="I1600">
        <v>15.6</v>
      </c>
      <c r="J1600">
        <v>0.85</v>
      </c>
      <c r="K1600">
        <v>88.9</v>
      </c>
      <c r="L1600">
        <v>38</v>
      </c>
      <c r="M1600">
        <v>56.1</v>
      </c>
      <c r="N1600">
        <v>0.21</v>
      </c>
      <c r="O1600">
        <v>0.7</v>
      </c>
      <c r="P1600">
        <v>7.39</v>
      </c>
      <c r="Q1600">
        <v>57</v>
      </c>
      <c r="R1600" s="3">
        <v>44338</v>
      </c>
      <c r="S1600">
        <v>20</v>
      </c>
      <c r="T1600">
        <v>122</v>
      </c>
      <c r="U1600">
        <v>68</v>
      </c>
      <c r="V1600">
        <v>78</v>
      </c>
      <c r="W1600">
        <v>15</v>
      </c>
      <c r="X1600">
        <v>36.5</v>
      </c>
      <c r="Y1600" s="48">
        <f t="shared" si="48"/>
        <v>86</v>
      </c>
      <c r="AA1600">
        <f t="shared" si="49"/>
        <v>0</v>
      </c>
    </row>
    <row r="1601" spans="1:27" x14ac:dyDescent="0.25">
      <c r="A1601">
        <v>593</v>
      </c>
      <c r="B1601">
        <v>0.56000000000000005</v>
      </c>
      <c r="C1601">
        <v>366</v>
      </c>
      <c r="D1601">
        <v>435</v>
      </c>
      <c r="E1601" t="s">
        <v>26</v>
      </c>
      <c r="F1601">
        <v>1.81</v>
      </c>
      <c r="G1601">
        <v>498</v>
      </c>
      <c r="H1601">
        <v>3</v>
      </c>
      <c r="I1601">
        <v>18.600000000000001</v>
      </c>
      <c r="K1601">
        <v>96.6</v>
      </c>
      <c r="L1601">
        <v>32</v>
      </c>
      <c r="M1601">
        <v>85.4</v>
      </c>
      <c r="N1601">
        <v>0.21</v>
      </c>
      <c r="O1601">
        <v>0.7</v>
      </c>
      <c r="P1601">
        <v>7.44</v>
      </c>
      <c r="Q1601">
        <v>57</v>
      </c>
      <c r="R1601" s="3">
        <v>44339</v>
      </c>
      <c r="S1601">
        <v>20</v>
      </c>
      <c r="T1601">
        <v>125</v>
      </c>
      <c r="U1601">
        <v>85</v>
      </c>
      <c r="V1601">
        <v>68</v>
      </c>
      <c r="W1601">
        <v>15</v>
      </c>
      <c r="X1601">
        <v>36</v>
      </c>
      <c r="Y1601" s="48">
        <f t="shared" si="48"/>
        <v>98.333333333333329</v>
      </c>
      <c r="AA1601">
        <f t="shared" si="49"/>
        <v>1</v>
      </c>
    </row>
    <row r="1602" spans="1:27" x14ac:dyDescent="0.25">
      <c r="A1602">
        <v>593</v>
      </c>
      <c r="B1602">
        <v>1.1000000000000001</v>
      </c>
      <c r="C1602">
        <v>361</v>
      </c>
      <c r="D1602">
        <v>444</v>
      </c>
      <c r="E1602" t="s">
        <v>26</v>
      </c>
      <c r="F1602">
        <v>1.98</v>
      </c>
      <c r="G1602">
        <v>497</v>
      </c>
      <c r="H1602">
        <v>3.8</v>
      </c>
      <c r="I1602">
        <v>18.5</v>
      </c>
      <c r="K1602">
        <v>91.6</v>
      </c>
      <c r="L1602">
        <v>40.700000000000003</v>
      </c>
      <c r="M1602">
        <v>65.400000000000006</v>
      </c>
      <c r="N1602">
        <v>0.21</v>
      </c>
      <c r="O1602">
        <v>0.7</v>
      </c>
      <c r="P1602">
        <v>7.36</v>
      </c>
      <c r="Q1602">
        <v>57</v>
      </c>
      <c r="R1602" s="3">
        <v>44340</v>
      </c>
      <c r="S1602">
        <v>19</v>
      </c>
      <c r="T1602">
        <v>171</v>
      </c>
      <c r="U1602">
        <v>97</v>
      </c>
      <c r="V1602">
        <v>58</v>
      </c>
      <c r="W1602">
        <v>15</v>
      </c>
      <c r="X1602">
        <v>36.799999999999997</v>
      </c>
      <c r="Y1602" s="48">
        <f t="shared" ref="Y1602:Y1665" si="50">IF(OR(T1602="",U1602=""),"",(T1602+(2*U1602))/3)</f>
        <v>121.66666666666667</v>
      </c>
      <c r="AA1602">
        <f t="shared" ref="AA1602:AA1665" si="51">IF(A1602="",0,IF(COUNTIF(B1602:Y1602,"")&gt;0,1,0))</f>
        <v>1</v>
      </c>
    </row>
    <row r="1603" spans="1:27" x14ac:dyDescent="0.25">
      <c r="A1603">
        <v>593</v>
      </c>
      <c r="B1603">
        <v>0.81</v>
      </c>
      <c r="C1603">
        <v>323</v>
      </c>
      <c r="D1603">
        <v>433</v>
      </c>
      <c r="E1603" t="s">
        <v>26</v>
      </c>
      <c r="F1603">
        <v>1.8</v>
      </c>
      <c r="G1603">
        <v>516</v>
      </c>
      <c r="H1603">
        <v>5.3</v>
      </c>
      <c r="I1603">
        <v>13.9</v>
      </c>
      <c r="K1603">
        <v>92.5</v>
      </c>
      <c r="L1603">
        <v>37.5</v>
      </c>
      <c r="M1603">
        <v>62.8</v>
      </c>
      <c r="N1603">
        <v>0.21</v>
      </c>
      <c r="O1603">
        <v>0.55000000000000004</v>
      </c>
      <c r="P1603">
        <v>7.41</v>
      </c>
      <c r="Q1603">
        <v>57</v>
      </c>
      <c r="R1603" s="3">
        <v>44341</v>
      </c>
      <c r="S1603">
        <v>22</v>
      </c>
      <c r="T1603">
        <v>124</v>
      </c>
      <c r="U1603">
        <v>79</v>
      </c>
      <c r="V1603">
        <v>64</v>
      </c>
      <c r="W1603">
        <v>15</v>
      </c>
      <c r="X1603">
        <v>36</v>
      </c>
      <c r="Y1603" s="48">
        <f t="shared" si="50"/>
        <v>94</v>
      </c>
      <c r="AA1603">
        <f t="shared" si="51"/>
        <v>1</v>
      </c>
    </row>
    <row r="1604" spans="1:27" x14ac:dyDescent="0.25">
      <c r="A1604">
        <v>593</v>
      </c>
      <c r="B1604">
        <v>1.01</v>
      </c>
      <c r="C1604">
        <v>251</v>
      </c>
      <c r="D1604">
        <v>445</v>
      </c>
      <c r="E1604" t="s">
        <v>26</v>
      </c>
      <c r="F1604">
        <v>6.12</v>
      </c>
      <c r="G1604">
        <v>578</v>
      </c>
      <c r="H1604">
        <v>5.0999999999999996</v>
      </c>
      <c r="I1604">
        <v>15</v>
      </c>
      <c r="K1604">
        <v>89</v>
      </c>
      <c r="L1604">
        <v>37.299999999999997</v>
      </c>
      <c r="M1604">
        <v>58</v>
      </c>
      <c r="N1604">
        <v>0.21</v>
      </c>
      <c r="O1604">
        <v>0.62</v>
      </c>
      <c r="P1604">
        <v>7.4</v>
      </c>
      <c r="Q1604">
        <v>57</v>
      </c>
      <c r="R1604" s="3">
        <v>44342</v>
      </c>
      <c r="S1604">
        <v>20</v>
      </c>
      <c r="T1604">
        <v>111</v>
      </c>
      <c r="U1604">
        <v>68</v>
      </c>
      <c r="V1604">
        <v>66</v>
      </c>
      <c r="W1604">
        <v>0</v>
      </c>
      <c r="X1604">
        <v>36.200000000000003</v>
      </c>
      <c r="Y1604" s="48">
        <f t="shared" si="50"/>
        <v>82.333333333333329</v>
      </c>
      <c r="AA1604">
        <f t="shared" si="51"/>
        <v>1</v>
      </c>
    </row>
    <row r="1605" spans="1:27" x14ac:dyDescent="0.25">
      <c r="A1605">
        <v>593</v>
      </c>
      <c r="B1605">
        <v>0.61</v>
      </c>
      <c r="C1605">
        <v>270</v>
      </c>
      <c r="D1605">
        <v>373</v>
      </c>
      <c r="E1605" t="s">
        <v>26</v>
      </c>
      <c r="F1605">
        <v>1.27</v>
      </c>
      <c r="G1605">
        <v>670</v>
      </c>
      <c r="H1605">
        <v>5.6</v>
      </c>
      <c r="I1605">
        <v>16</v>
      </c>
      <c r="K1605">
        <v>93</v>
      </c>
      <c r="L1605">
        <v>35.299999999999997</v>
      </c>
      <c r="M1605">
        <v>64.2</v>
      </c>
      <c r="N1605">
        <v>2.1000000000000001E-2</v>
      </c>
      <c r="O1605">
        <v>0.61</v>
      </c>
      <c r="P1605">
        <v>7.41</v>
      </c>
      <c r="Q1605">
        <v>57</v>
      </c>
      <c r="R1605" s="3">
        <v>44343</v>
      </c>
      <c r="S1605">
        <v>24</v>
      </c>
      <c r="T1605">
        <v>115</v>
      </c>
      <c r="U1605">
        <v>70</v>
      </c>
      <c r="V1605">
        <v>70</v>
      </c>
      <c r="W1605">
        <v>0</v>
      </c>
      <c r="X1605">
        <v>36</v>
      </c>
      <c r="Y1605" s="48">
        <f t="shared" si="50"/>
        <v>85</v>
      </c>
      <c r="AA1605">
        <f t="shared" si="51"/>
        <v>1</v>
      </c>
    </row>
    <row r="1606" spans="1:27" x14ac:dyDescent="0.25">
      <c r="A1606">
        <v>593</v>
      </c>
      <c r="B1606">
        <v>1.88</v>
      </c>
      <c r="C1606">
        <v>252</v>
      </c>
      <c r="D1606">
        <v>570</v>
      </c>
      <c r="E1606" t="s">
        <v>26</v>
      </c>
      <c r="F1606">
        <v>1.3</v>
      </c>
      <c r="G1606">
        <v>637</v>
      </c>
      <c r="H1606">
        <v>5.6</v>
      </c>
      <c r="I1606">
        <v>12.2</v>
      </c>
      <c r="K1606">
        <v>84.6</v>
      </c>
      <c r="L1606">
        <v>36.4</v>
      </c>
      <c r="M1606">
        <v>49</v>
      </c>
      <c r="N1606">
        <v>0.21</v>
      </c>
      <c r="O1606">
        <v>0.56999999999999995</v>
      </c>
      <c r="P1606">
        <v>7.43</v>
      </c>
      <c r="Q1606">
        <v>57</v>
      </c>
      <c r="R1606" s="3">
        <v>44344</v>
      </c>
      <c r="S1606">
        <v>20</v>
      </c>
      <c r="T1606">
        <v>125</v>
      </c>
      <c r="U1606">
        <v>80</v>
      </c>
      <c r="V1606">
        <v>70</v>
      </c>
      <c r="W1606">
        <v>0</v>
      </c>
      <c r="X1606">
        <v>36</v>
      </c>
      <c r="Y1606" s="48">
        <f t="shared" si="50"/>
        <v>95</v>
      </c>
      <c r="AA1606">
        <f t="shared" si="51"/>
        <v>1</v>
      </c>
    </row>
    <row r="1607" spans="1:27" x14ac:dyDescent="0.25">
      <c r="A1607">
        <v>593</v>
      </c>
      <c r="B1607">
        <v>1.51</v>
      </c>
      <c r="C1607">
        <v>211</v>
      </c>
      <c r="D1607">
        <v>413</v>
      </c>
      <c r="E1607" t="s">
        <v>26</v>
      </c>
      <c r="F1607">
        <v>1.1100000000000001</v>
      </c>
      <c r="G1607">
        <v>789</v>
      </c>
      <c r="H1607">
        <v>9</v>
      </c>
      <c r="I1607">
        <v>12.4</v>
      </c>
      <c r="J1607">
        <v>0.75</v>
      </c>
      <c r="K1607">
        <v>92.9</v>
      </c>
      <c r="L1607">
        <v>47.6</v>
      </c>
      <c r="M1607">
        <v>72.099999999999994</v>
      </c>
      <c r="N1607">
        <v>0.21</v>
      </c>
      <c r="O1607">
        <v>0.73</v>
      </c>
      <c r="P1607">
        <v>7.31</v>
      </c>
      <c r="Q1607">
        <v>57</v>
      </c>
      <c r="R1607" s="3">
        <v>44345</v>
      </c>
      <c r="S1607">
        <v>32</v>
      </c>
      <c r="T1607">
        <v>90</v>
      </c>
      <c r="U1607">
        <v>77</v>
      </c>
      <c r="V1607">
        <v>77</v>
      </c>
      <c r="W1607">
        <v>15</v>
      </c>
      <c r="X1607">
        <v>36</v>
      </c>
      <c r="Y1607" s="48">
        <f t="shared" si="50"/>
        <v>81.333333333333329</v>
      </c>
      <c r="AA1607">
        <f t="shared" si="51"/>
        <v>0</v>
      </c>
    </row>
    <row r="1608" spans="1:27" x14ac:dyDescent="0.25">
      <c r="A1608">
        <v>593</v>
      </c>
      <c r="B1608">
        <v>0.96</v>
      </c>
      <c r="C1608">
        <v>203</v>
      </c>
      <c r="D1608">
        <v>392</v>
      </c>
      <c r="E1608" t="s">
        <v>26</v>
      </c>
      <c r="F1608">
        <v>1.1200000000000001</v>
      </c>
      <c r="G1608">
        <v>734</v>
      </c>
      <c r="H1608">
        <v>13.5</v>
      </c>
      <c r="I1608">
        <v>11.1</v>
      </c>
      <c r="J1608">
        <v>0.89</v>
      </c>
      <c r="K1608">
        <v>85.6</v>
      </c>
      <c r="L1608">
        <v>33.299999999999997</v>
      </c>
      <c r="M1608">
        <v>48.6</v>
      </c>
      <c r="N1608">
        <v>0.21</v>
      </c>
      <c r="O1608">
        <v>0.69</v>
      </c>
      <c r="P1608">
        <v>7.41</v>
      </c>
      <c r="Q1608">
        <v>57</v>
      </c>
      <c r="R1608" s="3">
        <v>44346</v>
      </c>
      <c r="S1608">
        <v>22</v>
      </c>
      <c r="T1608">
        <v>155</v>
      </c>
      <c r="U1608">
        <v>99</v>
      </c>
      <c r="V1608">
        <v>100</v>
      </c>
      <c r="W1608">
        <v>15</v>
      </c>
      <c r="X1608">
        <v>25</v>
      </c>
      <c r="Y1608" s="48">
        <f t="shared" si="50"/>
        <v>117.66666666666667</v>
      </c>
      <c r="AA1608">
        <f t="shared" si="51"/>
        <v>0</v>
      </c>
    </row>
    <row r="1609" spans="1:27" x14ac:dyDescent="0.25">
      <c r="A1609">
        <v>593</v>
      </c>
      <c r="B1609">
        <v>0.9</v>
      </c>
      <c r="C1609">
        <v>209</v>
      </c>
      <c r="D1609">
        <v>458</v>
      </c>
      <c r="E1609" t="s">
        <v>26</v>
      </c>
      <c r="F1609">
        <v>1.82</v>
      </c>
      <c r="G1609">
        <v>1342</v>
      </c>
      <c r="H1609">
        <v>49.8</v>
      </c>
      <c r="I1609">
        <v>12.3</v>
      </c>
      <c r="K1609">
        <v>90.8</v>
      </c>
      <c r="L1609">
        <v>53</v>
      </c>
      <c r="M1609">
        <v>77.7</v>
      </c>
      <c r="N1609">
        <v>0.21</v>
      </c>
      <c r="O1609">
        <v>0.73</v>
      </c>
      <c r="P1609">
        <v>7.2</v>
      </c>
      <c r="Q1609">
        <v>57</v>
      </c>
      <c r="R1609" s="3">
        <v>44347</v>
      </c>
      <c r="S1609">
        <v>20</v>
      </c>
      <c r="T1609">
        <v>140</v>
      </c>
      <c r="U1609">
        <v>90</v>
      </c>
      <c r="V1609">
        <v>90</v>
      </c>
      <c r="W1609">
        <v>3</v>
      </c>
      <c r="X1609">
        <v>36</v>
      </c>
      <c r="Y1609" s="48">
        <f t="shared" si="50"/>
        <v>106.66666666666667</v>
      </c>
      <c r="AA1609">
        <f t="shared" si="51"/>
        <v>1</v>
      </c>
    </row>
    <row r="1610" spans="1:27" x14ac:dyDescent="0.25">
      <c r="A1610">
        <v>593</v>
      </c>
      <c r="B1610">
        <v>1.37</v>
      </c>
      <c r="C1610">
        <v>211</v>
      </c>
      <c r="E1610" t="s">
        <v>26</v>
      </c>
      <c r="G1610">
        <v>1209</v>
      </c>
      <c r="I1610">
        <v>8.8000000000000007</v>
      </c>
      <c r="K1610">
        <v>71.099999999999994</v>
      </c>
      <c r="L1610">
        <v>103.5</v>
      </c>
      <c r="M1610">
        <v>42.3</v>
      </c>
      <c r="N1610">
        <v>0.21</v>
      </c>
      <c r="O1610">
        <v>0.71</v>
      </c>
      <c r="P1610">
        <v>7.04</v>
      </c>
      <c r="Q1610">
        <v>57</v>
      </c>
      <c r="R1610" s="3">
        <v>44348</v>
      </c>
      <c r="S1610">
        <v>24</v>
      </c>
      <c r="T1610">
        <v>103</v>
      </c>
      <c r="U1610">
        <v>61</v>
      </c>
      <c r="V1610">
        <v>140</v>
      </c>
      <c r="W1610">
        <v>0</v>
      </c>
      <c r="X1610">
        <v>38.299999999999997</v>
      </c>
      <c r="Y1610" s="48">
        <f t="shared" si="50"/>
        <v>75</v>
      </c>
      <c r="AA1610">
        <f t="shared" si="51"/>
        <v>1</v>
      </c>
    </row>
    <row r="1611" spans="1:27" x14ac:dyDescent="0.25">
      <c r="A1611">
        <v>593</v>
      </c>
      <c r="B1611">
        <v>1.33</v>
      </c>
      <c r="C1611">
        <v>224</v>
      </c>
      <c r="E1611" t="s">
        <v>26</v>
      </c>
      <c r="I1611">
        <v>63.2</v>
      </c>
      <c r="K1611">
        <v>89.8</v>
      </c>
      <c r="L1611">
        <v>59.9</v>
      </c>
      <c r="M1611">
        <v>64.3</v>
      </c>
      <c r="N1611">
        <v>0.21</v>
      </c>
      <c r="O1611">
        <v>7.34</v>
      </c>
      <c r="P1611">
        <v>7.04</v>
      </c>
      <c r="Q1611">
        <v>57</v>
      </c>
      <c r="R1611" s="3">
        <v>44292</v>
      </c>
      <c r="S1611">
        <v>22</v>
      </c>
      <c r="T1611">
        <v>102</v>
      </c>
      <c r="U1611">
        <v>69</v>
      </c>
      <c r="V1611">
        <v>127</v>
      </c>
      <c r="W1611">
        <v>10</v>
      </c>
      <c r="X1611">
        <v>37</v>
      </c>
      <c r="Y1611" s="48">
        <f t="shared" si="50"/>
        <v>80</v>
      </c>
      <c r="AA1611">
        <f t="shared" si="51"/>
        <v>1</v>
      </c>
    </row>
    <row r="1612" spans="1:27" x14ac:dyDescent="0.25">
      <c r="A1612">
        <v>593</v>
      </c>
      <c r="B1612">
        <v>1.07</v>
      </c>
      <c r="C1612">
        <v>235</v>
      </c>
      <c r="E1612" t="s">
        <v>26</v>
      </c>
      <c r="I1612">
        <v>65.900000000000006</v>
      </c>
      <c r="K1612">
        <v>78.5</v>
      </c>
      <c r="L1612">
        <v>54.3</v>
      </c>
      <c r="M1612">
        <v>43.4</v>
      </c>
      <c r="N1612">
        <v>0.21</v>
      </c>
      <c r="O1612">
        <v>8.69</v>
      </c>
      <c r="P1612">
        <v>7.03</v>
      </c>
      <c r="Q1612">
        <v>57</v>
      </c>
      <c r="R1612" s="3">
        <v>44322</v>
      </c>
      <c r="S1612">
        <v>26</v>
      </c>
      <c r="T1612">
        <v>118</v>
      </c>
      <c r="U1612">
        <v>78</v>
      </c>
      <c r="V1612">
        <v>115</v>
      </c>
      <c r="W1612">
        <v>3</v>
      </c>
      <c r="X1612">
        <v>37.299999999999997</v>
      </c>
      <c r="Y1612" s="48">
        <f t="shared" si="50"/>
        <v>91.333333333333329</v>
      </c>
      <c r="AA1612">
        <f t="shared" si="51"/>
        <v>1</v>
      </c>
    </row>
    <row r="1613" spans="1:27" x14ac:dyDescent="0.25">
      <c r="A1613">
        <v>593</v>
      </c>
      <c r="B1613">
        <v>1.29</v>
      </c>
      <c r="C1613">
        <v>226</v>
      </c>
      <c r="E1613" t="s">
        <v>26</v>
      </c>
      <c r="I1613">
        <v>56.6</v>
      </c>
      <c r="J1613">
        <v>0.52</v>
      </c>
      <c r="K1613">
        <v>95.3</v>
      </c>
      <c r="L1613">
        <v>45.9</v>
      </c>
      <c r="M1613">
        <v>94.8</v>
      </c>
      <c r="N1613">
        <v>0.21</v>
      </c>
      <c r="O1613">
        <v>6.72</v>
      </c>
      <c r="P1613">
        <v>7.12</v>
      </c>
      <c r="Q1613">
        <v>57</v>
      </c>
      <c r="R1613" s="3">
        <v>44353</v>
      </c>
      <c r="S1613">
        <v>23</v>
      </c>
      <c r="T1613">
        <v>129</v>
      </c>
      <c r="U1613">
        <v>73</v>
      </c>
      <c r="V1613">
        <v>87</v>
      </c>
      <c r="W1613">
        <v>3</v>
      </c>
      <c r="X1613">
        <v>36.299999999999997</v>
      </c>
      <c r="Y1613" s="48">
        <f t="shared" si="50"/>
        <v>91.666666666666671</v>
      </c>
      <c r="AA1613">
        <f t="shared" si="51"/>
        <v>1</v>
      </c>
    </row>
    <row r="1614" spans="1:27" x14ac:dyDescent="0.25">
      <c r="A1614">
        <v>593</v>
      </c>
      <c r="B1614">
        <v>1.2</v>
      </c>
      <c r="C1614">
        <v>196</v>
      </c>
      <c r="E1614" t="s">
        <v>26</v>
      </c>
      <c r="I1614">
        <v>27.4</v>
      </c>
      <c r="J1614">
        <v>0.44</v>
      </c>
      <c r="K1614">
        <v>89.3</v>
      </c>
      <c r="L1614">
        <v>58</v>
      </c>
      <c r="M1614">
        <v>59.3</v>
      </c>
      <c r="N1614">
        <v>0.21</v>
      </c>
      <c r="O1614">
        <v>3.77</v>
      </c>
      <c r="P1614">
        <v>7.13</v>
      </c>
      <c r="Q1614">
        <v>57</v>
      </c>
      <c r="R1614" s="3">
        <v>44355</v>
      </c>
      <c r="S1614">
        <v>22</v>
      </c>
      <c r="T1614">
        <v>90</v>
      </c>
      <c r="U1614">
        <v>80</v>
      </c>
      <c r="V1614">
        <v>102</v>
      </c>
      <c r="W1614">
        <v>0</v>
      </c>
      <c r="X1614">
        <v>45</v>
      </c>
      <c r="Y1614" s="48">
        <f t="shared" si="50"/>
        <v>83.333333333333329</v>
      </c>
      <c r="AA1614">
        <f t="shared" si="51"/>
        <v>1</v>
      </c>
    </row>
    <row r="1615" spans="1:27" x14ac:dyDescent="0.25">
      <c r="A1615">
        <v>593</v>
      </c>
      <c r="B1615">
        <v>1.07</v>
      </c>
      <c r="C1615">
        <v>197</v>
      </c>
      <c r="E1615" t="s">
        <v>26</v>
      </c>
      <c r="G1615">
        <v>3493</v>
      </c>
      <c r="I1615">
        <v>33.9</v>
      </c>
      <c r="K1615">
        <v>88.1</v>
      </c>
      <c r="L1615">
        <v>60.9</v>
      </c>
      <c r="M1615">
        <v>60.9</v>
      </c>
      <c r="N1615">
        <v>0.21</v>
      </c>
      <c r="O1615">
        <v>4.0999999999999996</v>
      </c>
      <c r="P1615">
        <v>7.09</v>
      </c>
      <c r="Q1615">
        <v>57</v>
      </c>
      <c r="R1615" s="3">
        <v>44356</v>
      </c>
      <c r="S1615">
        <v>22</v>
      </c>
      <c r="T1615">
        <v>106</v>
      </c>
      <c r="U1615">
        <v>68</v>
      </c>
      <c r="V1615">
        <v>110</v>
      </c>
      <c r="W1615">
        <v>11</v>
      </c>
      <c r="X1615">
        <v>35</v>
      </c>
      <c r="Y1615" s="48">
        <f t="shared" si="50"/>
        <v>80.666666666666671</v>
      </c>
      <c r="AA1615">
        <f t="shared" si="51"/>
        <v>1</v>
      </c>
    </row>
    <row r="1616" spans="1:27" x14ac:dyDescent="0.25">
      <c r="A1616">
        <v>593</v>
      </c>
      <c r="B1616">
        <v>1.81</v>
      </c>
      <c r="C1616">
        <v>197</v>
      </c>
      <c r="E1616" t="s">
        <v>26</v>
      </c>
      <c r="I1616">
        <v>35.9</v>
      </c>
      <c r="K1616">
        <v>89.8</v>
      </c>
      <c r="L1616">
        <v>79.3</v>
      </c>
      <c r="M1616">
        <v>66.3</v>
      </c>
      <c r="N1616">
        <v>0.21</v>
      </c>
      <c r="O1616">
        <v>4.74</v>
      </c>
      <c r="P1616">
        <v>6.98</v>
      </c>
      <c r="Q1616">
        <v>57</v>
      </c>
      <c r="R1616" s="3">
        <v>44357</v>
      </c>
      <c r="S1616">
        <v>14</v>
      </c>
      <c r="T1616">
        <v>102</v>
      </c>
      <c r="U1616">
        <v>65</v>
      </c>
      <c r="V1616">
        <v>69</v>
      </c>
      <c r="W1616">
        <v>3</v>
      </c>
      <c r="X1616">
        <v>36</v>
      </c>
      <c r="Y1616" s="48">
        <f t="shared" si="50"/>
        <v>77.333333333333329</v>
      </c>
      <c r="AA1616">
        <f t="shared" si="51"/>
        <v>1</v>
      </c>
    </row>
    <row r="1617" spans="1:27" x14ac:dyDescent="0.25">
      <c r="A1617">
        <v>593</v>
      </c>
      <c r="B1617">
        <v>1.34</v>
      </c>
      <c r="C1617">
        <v>177</v>
      </c>
      <c r="E1617" t="s">
        <v>26</v>
      </c>
      <c r="I1617">
        <v>26.4</v>
      </c>
      <c r="K1617">
        <v>85.6</v>
      </c>
      <c r="L1617">
        <v>84.9</v>
      </c>
      <c r="M1617">
        <v>60.1</v>
      </c>
      <c r="N1617">
        <v>0.21</v>
      </c>
      <c r="O1617">
        <v>3.49</v>
      </c>
      <c r="P1617">
        <v>6.9</v>
      </c>
      <c r="Q1617">
        <v>57</v>
      </c>
      <c r="R1617" s="3">
        <v>44358</v>
      </c>
      <c r="S1617">
        <v>30</v>
      </c>
      <c r="T1617">
        <v>95</v>
      </c>
      <c r="U1617">
        <v>60</v>
      </c>
      <c r="V1617">
        <v>83</v>
      </c>
      <c r="W1617">
        <v>10</v>
      </c>
      <c r="X1617">
        <v>32</v>
      </c>
      <c r="Y1617" s="48">
        <f t="shared" si="50"/>
        <v>71.666666666666671</v>
      </c>
      <c r="AA1617">
        <f t="shared" si="51"/>
        <v>1</v>
      </c>
    </row>
    <row r="1618" spans="1:27" x14ac:dyDescent="0.25">
      <c r="A1618">
        <v>593</v>
      </c>
      <c r="B1618">
        <v>0.2</v>
      </c>
      <c r="C1618">
        <v>145</v>
      </c>
      <c r="E1618" t="s">
        <v>26</v>
      </c>
      <c r="I1618">
        <v>22.7</v>
      </c>
      <c r="K1618">
        <v>94.8</v>
      </c>
      <c r="L1618">
        <v>60.6</v>
      </c>
      <c r="M1618">
        <v>93.6</v>
      </c>
      <c r="N1618">
        <v>0.21</v>
      </c>
      <c r="O1618">
        <v>3.56</v>
      </c>
      <c r="P1618">
        <v>7.01</v>
      </c>
      <c r="Q1618">
        <v>57</v>
      </c>
      <c r="R1618" s="3">
        <v>44359</v>
      </c>
      <c r="S1618">
        <v>20</v>
      </c>
      <c r="T1618">
        <v>43</v>
      </c>
      <c r="U1618">
        <v>32</v>
      </c>
      <c r="V1618">
        <v>21</v>
      </c>
      <c r="W1618">
        <v>3</v>
      </c>
      <c r="X1618">
        <v>33</v>
      </c>
      <c r="Y1618" s="48">
        <f t="shared" si="50"/>
        <v>35.666666666666664</v>
      </c>
      <c r="AA1618">
        <f t="shared" si="51"/>
        <v>1</v>
      </c>
    </row>
    <row r="1619" spans="1:27" x14ac:dyDescent="0.25">
      <c r="A1619">
        <v>594</v>
      </c>
      <c r="B1619">
        <v>0.26</v>
      </c>
      <c r="C1619">
        <v>183</v>
      </c>
      <c r="D1619">
        <v>340</v>
      </c>
      <c r="E1619" t="s">
        <v>26</v>
      </c>
      <c r="F1619">
        <v>11</v>
      </c>
      <c r="G1619">
        <v>5343</v>
      </c>
      <c r="H1619">
        <v>62.2</v>
      </c>
      <c r="I1619">
        <v>40.1</v>
      </c>
      <c r="J1619">
        <v>0.47</v>
      </c>
      <c r="K1619">
        <v>89</v>
      </c>
      <c r="L1619">
        <v>36.9</v>
      </c>
      <c r="M1619">
        <v>61.1</v>
      </c>
      <c r="N1619">
        <v>0.21</v>
      </c>
      <c r="O1619">
        <v>1.31</v>
      </c>
      <c r="P1619">
        <v>7.3</v>
      </c>
      <c r="Q1619">
        <v>82</v>
      </c>
      <c r="R1619" s="3">
        <v>44204</v>
      </c>
      <c r="S1619">
        <v>17</v>
      </c>
      <c r="T1619">
        <v>129</v>
      </c>
      <c r="U1619">
        <v>85</v>
      </c>
      <c r="V1619">
        <v>76</v>
      </c>
      <c r="W1619">
        <v>3</v>
      </c>
      <c r="X1619">
        <v>36.9</v>
      </c>
      <c r="Y1619" s="48">
        <f t="shared" si="50"/>
        <v>99.666666666666671</v>
      </c>
      <c r="AA1619">
        <f t="shared" si="51"/>
        <v>0</v>
      </c>
    </row>
    <row r="1620" spans="1:27" x14ac:dyDescent="0.25">
      <c r="A1620">
        <v>594</v>
      </c>
      <c r="B1620">
        <v>0.36</v>
      </c>
      <c r="C1620">
        <v>202</v>
      </c>
      <c r="D1620">
        <v>357</v>
      </c>
      <c r="E1620" t="s">
        <v>26</v>
      </c>
      <c r="F1620">
        <v>11</v>
      </c>
      <c r="G1620">
        <v>6964</v>
      </c>
      <c r="H1620">
        <v>43.7</v>
      </c>
      <c r="I1620">
        <v>58.9</v>
      </c>
      <c r="J1620">
        <v>0.38</v>
      </c>
      <c r="K1620">
        <v>98.3</v>
      </c>
      <c r="L1620">
        <v>57.5</v>
      </c>
      <c r="M1620">
        <v>140</v>
      </c>
      <c r="N1620">
        <v>0.21</v>
      </c>
      <c r="O1620">
        <v>1.97</v>
      </c>
      <c r="P1620">
        <v>7.12</v>
      </c>
      <c r="Q1620">
        <v>82</v>
      </c>
      <c r="R1620" s="3">
        <v>44205</v>
      </c>
      <c r="S1620">
        <v>22</v>
      </c>
      <c r="T1620">
        <v>170</v>
      </c>
      <c r="U1620">
        <v>80</v>
      </c>
      <c r="V1620">
        <v>88</v>
      </c>
      <c r="W1620">
        <v>3</v>
      </c>
      <c r="X1620">
        <v>35.700000000000003</v>
      </c>
      <c r="Y1620" s="48">
        <f t="shared" si="50"/>
        <v>110</v>
      </c>
      <c r="AA1620">
        <f t="shared" si="51"/>
        <v>0</v>
      </c>
    </row>
    <row r="1621" spans="1:27" x14ac:dyDescent="0.25">
      <c r="A1621">
        <v>594</v>
      </c>
      <c r="B1621">
        <v>0.28999999999999998</v>
      </c>
      <c r="C1621">
        <v>158</v>
      </c>
      <c r="E1621" t="s">
        <v>26</v>
      </c>
      <c r="J1621">
        <v>0.33</v>
      </c>
      <c r="K1621">
        <v>83.4</v>
      </c>
      <c r="L1621">
        <v>51.5</v>
      </c>
      <c r="M1621">
        <v>48.2</v>
      </c>
      <c r="N1621">
        <v>0.21</v>
      </c>
      <c r="O1621">
        <v>1.41</v>
      </c>
      <c r="P1621">
        <v>7.24</v>
      </c>
      <c r="Q1621">
        <v>82</v>
      </c>
      <c r="R1621" s="3">
        <v>44206</v>
      </c>
      <c r="S1621">
        <v>22</v>
      </c>
      <c r="T1621">
        <v>107</v>
      </c>
      <c r="U1621">
        <v>65</v>
      </c>
      <c r="V1621">
        <v>76</v>
      </c>
      <c r="W1621">
        <v>3</v>
      </c>
      <c r="X1621">
        <v>36</v>
      </c>
      <c r="Y1621" s="48">
        <f t="shared" si="50"/>
        <v>79</v>
      </c>
      <c r="AA1621">
        <f t="shared" si="51"/>
        <v>1</v>
      </c>
    </row>
    <row r="1622" spans="1:27" x14ac:dyDescent="0.25">
      <c r="A1622">
        <v>594</v>
      </c>
      <c r="B1622">
        <v>0.45</v>
      </c>
      <c r="C1622">
        <v>153</v>
      </c>
      <c r="E1622" t="s">
        <v>26</v>
      </c>
      <c r="I1622">
        <v>47.2</v>
      </c>
      <c r="J1622">
        <v>0.38</v>
      </c>
      <c r="K1622">
        <v>63.9</v>
      </c>
      <c r="L1622">
        <v>43.3</v>
      </c>
      <c r="M1622">
        <v>35.4</v>
      </c>
      <c r="N1622">
        <v>0.21</v>
      </c>
      <c r="O1622">
        <v>0.9</v>
      </c>
      <c r="P1622">
        <v>7.35</v>
      </c>
      <c r="Q1622">
        <v>82</v>
      </c>
      <c r="R1622" s="3">
        <v>44207</v>
      </c>
      <c r="S1622">
        <v>24</v>
      </c>
      <c r="T1622">
        <v>179</v>
      </c>
      <c r="U1622">
        <v>92</v>
      </c>
      <c r="V1622">
        <v>50</v>
      </c>
      <c r="W1622">
        <v>13</v>
      </c>
      <c r="X1622">
        <v>34.799999999999997</v>
      </c>
      <c r="Y1622" s="48">
        <f t="shared" si="50"/>
        <v>121</v>
      </c>
      <c r="AA1622">
        <f t="shared" si="51"/>
        <v>1</v>
      </c>
    </row>
    <row r="1623" spans="1:27" x14ac:dyDescent="0.25">
      <c r="A1623">
        <v>594</v>
      </c>
      <c r="B1623">
        <v>0.34</v>
      </c>
      <c r="C1623">
        <v>152</v>
      </c>
      <c r="E1623" t="s">
        <v>26</v>
      </c>
      <c r="I1623">
        <v>55.2</v>
      </c>
      <c r="J1623">
        <v>0.69</v>
      </c>
      <c r="K1623">
        <v>90.7</v>
      </c>
      <c r="L1623">
        <v>32.9</v>
      </c>
      <c r="M1623">
        <v>58.9</v>
      </c>
      <c r="N1623">
        <v>0.21</v>
      </c>
      <c r="O1623">
        <v>0.98</v>
      </c>
      <c r="P1623">
        <v>7.44</v>
      </c>
      <c r="Q1623">
        <v>82</v>
      </c>
      <c r="R1623" s="3">
        <v>44209</v>
      </c>
      <c r="S1623">
        <v>25</v>
      </c>
      <c r="T1623">
        <v>123</v>
      </c>
      <c r="U1623">
        <v>67</v>
      </c>
      <c r="V1623">
        <v>56</v>
      </c>
      <c r="W1623">
        <v>0</v>
      </c>
      <c r="X1623">
        <v>36</v>
      </c>
      <c r="Y1623" s="48">
        <f t="shared" si="50"/>
        <v>85.666666666666671</v>
      </c>
      <c r="AA1623">
        <f t="shared" si="51"/>
        <v>1</v>
      </c>
    </row>
    <row r="1624" spans="1:27" x14ac:dyDescent="0.25">
      <c r="A1624">
        <v>594</v>
      </c>
      <c r="B1624">
        <v>0.13</v>
      </c>
      <c r="C1624">
        <v>141</v>
      </c>
      <c r="E1624" t="s">
        <v>26</v>
      </c>
      <c r="I1624">
        <v>43.1</v>
      </c>
      <c r="J1624">
        <v>0.56999999999999995</v>
      </c>
      <c r="K1624">
        <v>68</v>
      </c>
      <c r="L1624">
        <v>48.7</v>
      </c>
      <c r="M1624">
        <v>39.799999999999997</v>
      </c>
      <c r="N1624">
        <v>0.21</v>
      </c>
      <c r="O1624">
        <v>0.91</v>
      </c>
      <c r="P1624">
        <v>7.33</v>
      </c>
      <c r="Q1624">
        <v>82</v>
      </c>
      <c r="R1624" s="3">
        <v>44211</v>
      </c>
      <c r="S1624">
        <v>20</v>
      </c>
      <c r="T1624">
        <v>120</v>
      </c>
      <c r="U1624">
        <v>70</v>
      </c>
      <c r="V1624">
        <v>80</v>
      </c>
      <c r="W1624">
        <v>0</v>
      </c>
      <c r="X1624">
        <v>36</v>
      </c>
      <c r="Y1624" s="48">
        <f t="shared" si="50"/>
        <v>86.666666666666671</v>
      </c>
      <c r="AA1624">
        <f t="shared" si="51"/>
        <v>1</v>
      </c>
    </row>
    <row r="1625" spans="1:27" x14ac:dyDescent="0.25">
      <c r="A1625">
        <v>594</v>
      </c>
      <c r="B1625">
        <v>0.13</v>
      </c>
      <c r="C1625">
        <v>151</v>
      </c>
      <c r="D1625">
        <v>448</v>
      </c>
      <c r="E1625" t="s">
        <v>26</v>
      </c>
      <c r="F1625">
        <v>11</v>
      </c>
      <c r="G1625">
        <v>3979</v>
      </c>
      <c r="H1625">
        <v>48.7</v>
      </c>
      <c r="I1625">
        <v>34.6</v>
      </c>
      <c r="K1625">
        <v>73.599999999999994</v>
      </c>
      <c r="L1625">
        <v>42.6</v>
      </c>
      <c r="M1625">
        <v>40.1</v>
      </c>
      <c r="N1625">
        <v>0.21</v>
      </c>
      <c r="O1625">
        <v>0.84</v>
      </c>
      <c r="P1625">
        <v>7.39</v>
      </c>
      <c r="Q1625">
        <v>82</v>
      </c>
      <c r="R1625" s="3">
        <v>44213</v>
      </c>
      <c r="S1625">
        <v>18</v>
      </c>
      <c r="T1625">
        <v>160</v>
      </c>
      <c r="U1625">
        <v>75</v>
      </c>
      <c r="V1625">
        <v>75</v>
      </c>
      <c r="W1625">
        <v>15</v>
      </c>
      <c r="X1625">
        <v>36</v>
      </c>
      <c r="Y1625" s="48">
        <f t="shared" si="50"/>
        <v>103.33333333333333</v>
      </c>
      <c r="AA1625">
        <f t="shared" si="51"/>
        <v>1</v>
      </c>
    </row>
    <row r="1626" spans="1:27" x14ac:dyDescent="0.25">
      <c r="A1626">
        <v>594</v>
      </c>
      <c r="B1626">
        <v>0.13</v>
      </c>
      <c r="C1626">
        <v>128</v>
      </c>
      <c r="E1626" t="s">
        <v>26</v>
      </c>
      <c r="F1626">
        <v>5.58</v>
      </c>
      <c r="G1626">
        <v>3849</v>
      </c>
      <c r="I1626">
        <v>29.5</v>
      </c>
      <c r="J1626">
        <v>0.59</v>
      </c>
      <c r="K1626">
        <v>69.5</v>
      </c>
      <c r="L1626">
        <v>53.2</v>
      </c>
      <c r="M1626">
        <v>41</v>
      </c>
      <c r="N1626">
        <v>0.21</v>
      </c>
      <c r="O1626">
        <v>0.76</v>
      </c>
      <c r="P1626">
        <v>7.31</v>
      </c>
      <c r="Q1626">
        <v>82</v>
      </c>
      <c r="R1626" s="3">
        <v>44215</v>
      </c>
      <c r="S1626">
        <v>17</v>
      </c>
      <c r="T1626">
        <v>136</v>
      </c>
      <c r="U1626">
        <v>72</v>
      </c>
      <c r="V1626">
        <v>110</v>
      </c>
      <c r="W1626">
        <v>15</v>
      </c>
      <c r="X1626">
        <v>36.1</v>
      </c>
      <c r="Y1626" s="48">
        <f t="shared" si="50"/>
        <v>93.333333333333329</v>
      </c>
      <c r="AA1626">
        <f t="shared" si="51"/>
        <v>1</v>
      </c>
    </row>
    <row r="1627" spans="1:27" x14ac:dyDescent="0.25">
      <c r="A1627">
        <v>594</v>
      </c>
      <c r="B1627">
        <v>0.12</v>
      </c>
      <c r="C1627">
        <v>143</v>
      </c>
      <c r="E1627" t="s">
        <v>26</v>
      </c>
      <c r="I1627">
        <v>41.6</v>
      </c>
      <c r="K1627">
        <v>67.2</v>
      </c>
      <c r="L1627">
        <v>58.7</v>
      </c>
      <c r="M1627">
        <v>38.700000000000003</v>
      </c>
      <c r="N1627">
        <v>0.21</v>
      </c>
      <c r="O1627">
        <v>1.06</v>
      </c>
      <c r="P1627">
        <v>7.72</v>
      </c>
      <c r="Q1627">
        <v>82</v>
      </c>
      <c r="R1627" s="3">
        <v>44217</v>
      </c>
      <c r="S1627">
        <v>18</v>
      </c>
      <c r="T1627">
        <v>111</v>
      </c>
      <c r="U1627">
        <v>57</v>
      </c>
      <c r="V1627">
        <v>133</v>
      </c>
      <c r="W1627">
        <v>3</v>
      </c>
      <c r="X1627">
        <v>36.5</v>
      </c>
      <c r="Y1627" s="48">
        <f t="shared" si="50"/>
        <v>75</v>
      </c>
      <c r="AA1627">
        <f t="shared" si="51"/>
        <v>1</v>
      </c>
    </row>
    <row r="1628" spans="1:27" x14ac:dyDescent="0.25">
      <c r="A1628">
        <v>600</v>
      </c>
      <c r="B1628">
        <v>2.67</v>
      </c>
      <c r="C1628">
        <v>181</v>
      </c>
      <c r="D1628">
        <v>233</v>
      </c>
      <c r="E1628" t="s">
        <v>26</v>
      </c>
      <c r="F1628">
        <v>6.84</v>
      </c>
      <c r="G1628">
        <v>315</v>
      </c>
      <c r="H1628">
        <v>17.399999999999999</v>
      </c>
      <c r="I1628">
        <v>27.6</v>
      </c>
      <c r="J1628">
        <v>1.33</v>
      </c>
      <c r="K1628">
        <v>95.7</v>
      </c>
      <c r="L1628">
        <v>33.299999999999997</v>
      </c>
      <c r="M1628">
        <v>77.099999999999994</v>
      </c>
      <c r="N1628">
        <v>0.21</v>
      </c>
      <c r="O1628">
        <v>1.26</v>
      </c>
      <c r="P1628">
        <v>7.38</v>
      </c>
      <c r="Q1628">
        <v>90</v>
      </c>
      <c r="R1628" s="3">
        <v>44560</v>
      </c>
      <c r="S1628">
        <v>20</v>
      </c>
      <c r="T1628">
        <v>112</v>
      </c>
      <c r="U1628">
        <v>70</v>
      </c>
      <c r="V1628">
        <v>72</v>
      </c>
      <c r="W1628">
        <v>15</v>
      </c>
      <c r="X1628">
        <v>36.200000000000003</v>
      </c>
      <c r="Y1628" s="48">
        <f t="shared" si="50"/>
        <v>84</v>
      </c>
      <c r="AA1628">
        <f t="shared" si="51"/>
        <v>0</v>
      </c>
    </row>
    <row r="1629" spans="1:27" x14ac:dyDescent="0.25">
      <c r="A1629">
        <v>600</v>
      </c>
      <c r="B1629">
        <v>1.74</v>
      </c>
      <c r="C1629">
        <v>214</v>
      </c>
      <c r="D1629">
        <v>221</v>
      </c>
      <c r="E1629" t="s">
        <v>26</v>
      </c>
      <c r="H1629">
        <v>22.4</v>
      </c>
      <c r="I1629">
        <v>15.3</v>
      </c>
      <c r="J1629">
        <v>0.74</v>
      </c>
      <c r="K1629">
        <v>95.8</v>
      </c>
      <c r="L1629">
        <v>32.9</v>
      </c>
      <c r="M1629">
        <v>32.9</v>
      </c>
      <c r="N1629">
        <v>0.21</v>
      </c>
      <c r="O1629">
        <v>1.37</v>
      </c>
      <c r="P1629">
        <v>7.3</v>
      </c>
      <c r="Q1629">
        <v>90</v>
      </c>
      <c r="R1629" s="3">
        <v>44201</v>
      </c>
      <c r="S1629">
        <v>18</v>
      </c>
      <c r="T1629">
        <v>143</v>
      </c>
      <c r="U1629">
        <v>74</v>
      </c>
      <c r="V1629">
        <v>81</v>
      </c>
      <c r="W1629">
        <v>15</v>
      </c>
      <c r="X1629">
        <v>36</v>
      </c>
      <c r="Y1629" s="48">
        <f t="shared" si="50"/>
        <v>97</v>
      </c>
      <c r="AA1629">
        <f t="shared" si="51"/>
        <v>1</v>
      </c>
    </row>
    <row r="1630" spans="1:27" x14ac:dyDescent="0.25">
      <c r="A1630">
        <v>600</v>
      </c>
      <c r="B1630">
        <v>0.61</v>
      </c>
      <c r="C1630">
        <v>290</v>
      </c>
      <c r="E1630" t="s">
        <v>26</v>
      </c>
      <c r="I1630">
        <v>16.8</v>
      </c>
      <c r="J1630">
        <v>0.52</v>
      </c>
      <c r="K1630">
        <v>92.7</v>
      </c>
      <c r="L1630">
        <v>33.5</v>
      </c>
      <c r="M1630">
        <v>66.3</v>
      </c>
      <c r="N1630">
        <v>0.21</v>
      </c>
      <c r="O1630">
        <v>1.1000000000000001</v>
      </c>
      <c r="P1630">
        <v>7.39</v>
      </c>
      <c r="Q1630">
        <v>90</v>
      </c>
      <c r="R1630" s="3">
        <v>44209</v>
      </c>
      <c r="S1630">
        <v>25</v>
      </c>
      <c r="T1630">
        <v>123</v>
      </c>
      <c r="U1630">
        <v>67</v>
      </c>
      <c r="V1630">
        <v>56</v>
      </c>
      <c r="W1630">
        <v>0</v>
      </c>
      <c r="X1630">
        <v>36</v>
      </c>
      <c r="Y1630" s="48">
        <f t="shared" si="50"/>
        <v>85.666666666666671</v>
      </c>
      <c r="AA1630">
        <f t="shared" si="51"/>
        <v>1</v>
      </c>
    </row>
    <row r="1631" spans="1:27" x14ac:dyDescent="0.25">
      <c r="A1631">
        <v>603</v>
      </c>
      <c r="B1631">
        <v>0.25</v>
      </c>
      <c r="C1631">
        <v>222</v>
      </c>
      <c r="D1631">
        <v>758</v>
      </c>
      <c r="E1631" t="s">
        <v>26</v>
      </c>
      <c r="F1631">
        <v>2.6</v>
      </c>
      <c r="G1631">
        <v>2295</v>
      </c>
      <c r="H1631">
        <v>100.1</v>
      </c>
      <c r="I1631">
        <v>21</v>
      </c>
      <c r="J1631">
        <v>0.62</v>
      </c>
      <c r="K1631">
        <v>77.5</v>
      </c>
      <c r="L1631">
        <v>36.5</v>
      </c>
      <c r="M1631">
        <v>49.1</v>
      </c>
      <c r="N1631">
        <v>0.21</v>
      </c>
      <c r="O1631">
        <v>0.69</v>
      </c>
      <c r="P1631">
        <v>7.37</v>
      </c>
      <c r="Q1631">
        <v>82</v>
      </c>
      <c r="R1631" s="3">
        <v>44214</v>
      </c>
      <c r="S1631">
        <v>26</v>
      </c>
      <c r="T1631">
        <v>124</v>
      </c>
      <c r="U1631">
        <v>56</v>
      </c>
      <c r="V1631">
        <v>40</v>
      </c>
      <c r="W1631">
        <v>0</v>
      </c>
      <c r="X1631">
        <v>35.799999999999997</v>
      </c>
      <c r="Y1631" s="48">
        <f t="shared" si="50"/>
        <v>78.666666666666671</v>
      </c>
      <c r="AA1631">
        <f t="shared" si="51"/>
        <v>0</v>
      </c>
    </row>
    <row r="1632" spans="1:27" x14ac:dyDescent="0.25">
      <c r="A1632">
        <v>603</v>
      </c>
      <c r="B1632">
        <v>0.5</v>
      </c>
      <c r="C1632">
        <v>144</v>
      </c>
      <c r="E1632" t="s">
        <v>26</v>
      </c>
      <c r="H1632">
        <v>52.3</v>
      </c>
      <c r="J1632">
        <v>13.4</v>
      </c>
      <c r="K1632">
        <v>88.3</v>
      </c>
      <c r="L1632">
        <v>43.2</v>
      </c>
      <c r="M1632">
        <v>57.3</v>
      </c>
      <c r="N1632">
        <v>0.21</v>
      </c>
      <c r="O1632">
        <v>0.95</v>
      </c>
      <c r="P1632">
        <v>7.28</v>
      </c>
      <c r="Q1632">
        <v>82</v>
      </c>
      <c r="R1632" s="3">
        <v>44225</v>
      </c>
      <c r="S1632">
        <v>17</v>
      </c>
      <c r="T1632">
        <v>114</v>
      </c>
      <c r="U1632">
        <v>75</v>
      </c>
      <c r="V1632">
        <v>68</v>
      </c>
      <c r="W1632">
        <v>15</v>
      </c>
      <c r="X1632">
        <v>36</v>
      </c>
      <c r="Y1632" s="48">
        <f t="shared" si="50"/>
        <v>88</v>
      </c>
      <c r="AA1632">
        <f t="shared" si="51"/>
        <v>1</v>
      </c>
    </row>
    <row r="1633" spans="1:27" x14ac:dyDescent="0.25">
      <c r="A1633">
        <v>603</v>
      </c>
      <c r="B1633">
        <v>0.47</v>
      </c>
      <c r="C1633">
        <v>132</v>
      </c>
      <c r="E1633" t="s">
        <v>26</v>
      </c>
      <c r="I1633">
        <v>12.2</v>
      </c>
      <c r="J1633">
        <v>0.78</v>
      </c>
      <c r="K1633">
        <v>88.8</v>
      </c>
      <c r="L1633">
        <v>37.299999999999997</v>
      </c>
      <c r="M1633">
        <v>55.2</v>
      </c>
      <c r="N1633">
        <v>0.21</v>
      </c>
      <c r="O1633">
        <v>1.1399999999999999</v>
      </c>
      <c r="P1633">
        <v>7.37</v>
      </c>
      <c r="Q1633">
        <v>82</v>
      </c>
      <c r="R1633" s="3">
        <v>44226</v>
      </c>
      <c r="S1633">
        <v>16</v>
      </c>
      <c r="T1633">
        <v>138</v>
      </c>
      <c r="U1633">
        <v>76</v>
      </c>
      <c r="V1633">
        <v>71</v>
      </c>
      <c r="W1633">
        <v>12</v>
      </c>
      <c r="X1633">
        <v>36</v>
      </c>
      <c r="Y1633" s="48">
        <f t="shared" si="50"/>
        <v>96.666666666666671</v>
      </c>
      <c r="AA1633">
        <f t="shared" si="51"/>
        <v>1</v>
      </c>
    </row>
    <row r="1634" spans="1:27" x14ac:dyDescent="0.25">
      <c r="A1634">
        <v>603</v>
      </c>
      <c r="B1634">
        <v>0.42</v>
      </c>
      <c r="C1634">
        <v>136</v>
      </c>
      <c r="E1634" t="s">
        <v>26</v>
      </c>
      <c r="I1634">
        <v>11.7</v>
      </c>
      <c r="K1634">
        <v>80.5</v>
      </c>
      <c r="L1634">
        <v>78.400000000000006</v>
      </c>
      <c r="M1634">
        <v>50.2</v>
      </c>
      <c r="N1634">
        <v>0.21</v>
      </c>
      <c r="O1634">
        <v>1.22</v>
      </c>
      <c r="P1634">
        <v>7.1</v>
      </c>
      <c r="Q1634">
        <v>82</v>
      </c>
      <c r="R1634" s="3">
        <v>44227</v>
      </c>
      <c r="S1634">
        <v>12</v>
      </c>
      <c r="T1634">
        <v>115</v>
      </c>
      <c r="U1634">
        <v>70</v>
      </c>
      <c r="V1634">
        <v>80</v>
      </c>
      <c r="W1634">
        <v>15</v>
      </c>
      <c r="X1634">
        <v>36</v>
      </c>
      <c r="Y1634" s="48">
        <f t="shared" si="50"/>
        <v>85</v>
      </c>
      <c r="AA1634">
        <f t="shared" si="51"/>
        <v>1</v>
      </c>
    </row>
    <row r="1635" spans="1:27" x14ac:dyDescent="0.25">
      <c r="A1635">
        <v>603</v>
      </c>
      <c r="B1635">
        <v>0.6</v>
      </c>
      <c r="C1635">
        <v>85</v>
      </c>
      <c r="E1635" t="s">
        <v>26</v>
      </c>
      <c r="I1635">
        <v>63</v>
      </c>
      <c r="J1635">
        <v>0.87</v>
      </c>
      <c r="K1635">
        <v>59.1</v>
      </c>
      <c r="L1635">
        <v>47.4</v>
      </c>
      <c r="M1635">
        <v>31.8</v>
      </c>
      <c r="N1635">
        <v>0.21</v>
      </c>
      <c r="O1635">
        <v>2.57</v>
      </c>
      <c r="P1635">
        <v>7.25</v>
      </c>
      <c r="Q1635">
        <v>82</v>
      </c>
      <c r="R1635" s="3">
        <v>44229</v>
      </c>
      <c r="S1635">
        <v>24</v>
      </c>
      <c r="T1635">
        <v>129</v>
      </c>
      <c r="U1635">
        <v>73</v>
      </c>
      <c r="V1635">
        <v>66</v>
      </c>
      <c r="W1635">
        <v>15</v>
      </c>
      <c r="X1635">
        <v>35.9</v>
      </c>
      <c r="Y1635" s="48">
        <f t="shared" si="50"/>
        <v>91.666666666666671</v>
      </c>
      <c r="AA1635">
        <f t="shared" si="51"/>
        <v>1</v>
      </c>
    </row>
    <row r="1636" spans="1:27" x14ac:dyDescent="0.25">
      <c r="A1636">
        <v>603</v>
      </c>
      <c r="B1636">
        <v>0.76</v>
      </c>
      <c r="C1636">
        <v>80</v>
      </c>
      <c r="E1636" t="s">
        <v>26</v>
      </c>
      <c r="I1636">
        <v>71.3</v>
      </c>
      <c r="K1636">
        <v>75.5</v>
      </c>
      <c r="L1636">
        <v>42.8</v>
      </c>
      <c r="M1636">
        <v>42.3</v>
      </c>
      <c r="N1636">
        <v>0.21</v>
      </c>
      <c r="O1636">
        <v>3.3</v>
      </c>
      <c r="P1636">
        <v>7.33</v>
      </c>
      <c r="Q1636">
        <v>82</v>
      </c>
      <c r="R1636" s="3">
        <v>44231</v>
      </c>
      <c r="S1636">
        <v>20</v>
      </c>
      <c r="T1636">
        <v>122</v>
      </c>
      <c r="U1636">
        <v>80</v>
      </c>
      <c r="V1636">
        <v>72</v>
      </c>
      <c r="W1636">
        <v>3</v>
      </c>
      <c r="X1636">
        <v>36.5</v>
      </c>
      <c r="Y1636" s="48">
        <f t="shared" si="50"/>
        <v>94</v>
      </c>
      <c r="AA1636">
        <f t="shared" si="51"/>
        <v>1</v>
      </c>
    </row>
    <row r="1637" spans="1:27" x14ac:dyDescent="0.25">
      <c r="A1637">
        <v>603</v>
      </c>
      <c r="B1637">
        <v>0.69</v>
      </c>
      <c r="C1637">
        <v>74</v>
      </c>
      <c r="E1637" t="s">
        <v>26</v>
      </c>
      <c r="I1637">
        <v>86.9</v>
      </c>
      <c r="K1637">
        <v>89.3</v>
      </c>
      <c r="L1637">
        <v>41.4</v>
      </c>
      <c r="M1637">
        <v>56.8</v>
      </c>
      <c r="N1637">
        <v>0.21</v>
      </c>
      <c r="O1637">
        <v>3.48</v>
      </c>
      <c r="P1637">
        <v>7.38</v>
      </c>
      <c r="Q1637">
        <v>82</v>
      </c>
      <c r="R1637" s="3">
        <v>44232</v>
      </c>
      <c r="S1637">
        <v>19</v>
      </c>
      <c r="T1637">
        <v>130</v>
      </c>
      <c r="U1637">
        <v>70</v>
      </c>
      <c r="V1637">
        <v>90</v>
      </c>
      <c r="W1637">
        <v>9</v>
      </c>
      <c r="X1637">
        <v>36.6</v>
      </c>
      <c r="Y1637" s="48">
        <f t="shared" si="50"/>
        <v>90</v>
      </c>
      <c r="AA1637">
        <f t="shared" si="51"/>
        <v>1</v>
      </c>
    </row>
    <row r="1638" spans="1:27" x14ac:dyDescent="0.25">
      <c r="A1638">
        <v>603</v>
      </c>
      <c r="B1638">
        <v>0.98</v>
      </c>
      <c r="C1638">
        <v>89</v>
      </c>
      <c r="E1638" t="s">
        <v>26</v>
      </c>
      <c r="I1638">
        <v>92.8</v>
      </c>
      <c r="K1638">
        <v>85.4</v>
      </c>
      <c r="L1638">
        <v>43.9</v>
      </c>
      <c r="M1638">
        <v>54.7</v>
      </c>
      <c r="N1638">
        <v>0.21</v>
      </c>
      <c r="O1638">
        <v>3.34</v>
      </c>
      <c r="P1638">
        <v>7.37</v>
      </c>
      <c r="Q1638">
        <v>82</v>
      </c>
      <c r="R1638" s="3">
        <v>44233</v>
      </c>
      <c r="S1638">
        <v>19</v>
      </c>
      <c r="T1638">
        <v>183</v>
      </c>
      <c r="U1638">
        <v>81</v>
      </c>
      <c r="V1638">
        <v>83</v>
      </c>
      <c r="W1638">
        <v>0</v>
      </c>
      <c r="X1638">
        <v>36</v>
      </c>
      <c r="Y1638" s="48">
        <f t="shared" si="50"/>
        <v>115</v>
      </c>
      <c r="AA1638">
        <f t="shared" si="51"/>
        <v>1</v>
      </c>
    </row>
    <row r="1639" spans="1:27" x14ac:dyDescent="0.25">
      <c r="A1639">
        <v>603</v>
      </c>
      <c r="B1639">
        <v>0.51</v>
      </c>
      <c r="C1639">
        <v>86</v>
      </c>
      <c r="E1639" t="s">
        <v>26</v>
      </c>
      <c r="I1639">
        <v>87.2</v>
      </c>
      <c r="K1639">
        <v>66.5</v>
      </c>
      <c r="L1639">
        <v>48.7</v>
      </c>
      <c r="M1639">
        <v>37.299999999999997</v>
      </c>
      <c r="N1639">
        <v>0.21</v>
      </c>
      <c r="O1639">
        <v>3.2</v>
      </c>
      <c r="P1639">
        <v>7.37</v>
      </c>
      <c r="Q1639">
        <v>82</v>
      </c>
      <c r="R1639" s="3">
        <v>44234</v>
      </c>
      <c r="S1639">
        <v>16</v>
      </c>
      <c r="T1639">
        <v>138</v>
      </c>
      <c r="U1639">
        <v>52</v>
      </c>
      <c r="V1639">
        <v>82</v>
      </c>
      <c r="W1639">
        <v>12</v>
      </c>
      <c r="X1639">
        <v>37</v>
      </c>
      <c r="Y1639" s="48">
        <f t="shared" si="50"/>
        <v>80.666666666666671</v>
      </c>
      <c r="AA1639">
        <f t="shared" si="51"/>
        <v>1</v>
      </c>
    </row>
    <row r="1640" spans="1:27" x14ac:dyDescent="0.25">
      <c r="A1640">
        <v>603</v>
      </c>
      <c r="B1640">
        <v>0.51</v>
      </c>
      <c r="C1640">
        <v>95</v>
      </c>
      <c r="E1640" t="s">
        <v>26</v>
      </c>
      <c r="I1640">
        <v>93.2</v>
      </c>
      <c r="J1640">
        <v>0.56000000000000005</v>
      </c>
      <c r="K1640">
        <v>63.7</v>
      </c>
      <c r="L1640">
        <v>50.9</v>
      </c>
      <c r="M1640">
        <v>36.799999999999997</v>
      </c>
      <c r="N1640">
        <v>0.21</v>
      </c>
      <c r="O1640">
        <v>2.95</v>
      </c>
      <c r="P1640">
        <v>7.35</v>
      </c>
      <c r="Q1640">
        <v>82</v>
      </c>
      <c r="R1640" s="3">
        <v>44235</v>
      </c>
      <c r="S1640">
        <v>16</v>
      </c>
      <c r="T1640">
        <v>172</v>
      </c>
      <c r="U1640">
        <v>90</v>
      </c>
      <c r="V1640">
        <v>80</v>
      </c>
      <c r="W1640">
        <v>13</v>
      </c>
      <c r="X1640">
        <v>37</v>
      </c>
      <c r="Y1640" s="48">
        <f t="shared" si="50"/>
        <v>117.33333333333333</v>
      </c>
      <c r="AA1640">
        <f t="shared" si="51"/>
        <v>1</v>
      </c>
    </row>
    <row r="1641" spans="1:27" x14ac:dyDescent="0.25">
      <c r="A1641">
        <v>603</v>
      </c>
      <c r="B1641">
        <v>1.02</v>
      </c>
      <c r="C1641">
        <v>103</v>
      </c>
      <c r="E1641" t="s">
        <v>26</v>
      </c>
      <c r="K1641">
        <v>89.4</v>
      </c>
      <c r="L1641">
        <v>45.3</v>
      </c>
      <c r="M1641">
        <v>59.7</v>
      </c>
      <c r="N1641">
        <v>0.21</v>
      </c>
      <c r="O1641">
        <v>3.08</v>
      </c>
      <c r="P1641">
        <v>7.38</v>
      </c>
      <c r="Q1641">
        <v>82</v>
      </c>
      <c r="R1641" s="3">
        <v>44237</v>
      </c>
      <c r="S1641">
        <v>21</v>
      </c>
      <c r="T1641">
        <v>137</v>
      </c>
      <c r="U1641">
        <v>68</v>
      </c>
      <c r="V1641">
        <v>74</v>
      </c>
      <c r="W1641">
        <v>13</v>
      </c>
      <c r="X1641">
        <v>36.04</v>
      </c>
      <c r="Y1641" s="48">
        <f t="shared" si="50"/>
        <v>91</v>
      </c>
      <c r="AA1641">
        <f t="shared" si="51"/>
        <v>1</v>
      </c>
    </row>
    <row r="1642" spans="1:27" x14ac:dyDescent="0.25">
      <c r="A1642">
        <v>604</v>
      </c>
      <c r="B1642">
        <v>0.36</v>
      </c>
      <c r="C1642">
        <v>182</v>
      </c>
      <c r="D1642">
        <v>357</v>
      </c>
      <c r="E1642" t="s">
        <v>26</v>
      </c>
      <c r="F1642">
        <v>0.83</v>
      </c>
      <c r="G1642">
        <v>493</v>
      </c>
      <c r="I1642">
        <v>23.2</v>
      </c>
      <c r="K1642">
        <v>92.5</v>
      </c>
      <c r="L1642">
        <v>30.2</v>
      </c>
      <c r="M1642">
        <v>71.900000000000006</v>
      </c>
      <c r="N1642">
        <v>0.21</v>
      </c>
      <c r="O1642">
        <v>0.88</v>
      </c>
      <c r="P1642">
        <v>7.35</v>
      </c>
      <c r="Q1642">
        <v>81</v>
      </c>
      <c r="R1642" s="3">
        <v>44327</v>
      </c>
      <c r="S1642">
        <v>18</v>
      </c>
      <c r="T1642">
        <v>138</v>
      </c>
      <c r="U1642">
        <v>69</v>
      </c>
      <c r="V1642">
        <v>56</v>
      </c>
      <c r="W1642">
        <v>15</v>
      </c>
      <c r="X1642">
        <v>36.299999999999997</v>
      </c>
      <c r="Y1642" s="48">
        <f t="shared" si="50"/>
        <v>92</v>
      </c>
      <c r="AA1642">
        <f t="shared" si="51"/>
        <v>1</v>
      </c>
    </row>
    <row r="1643" spans="1:27" x14ac:dyDescent="0.25">
      <c r="A1643">
        <v>604</v>
      </c>
      <c r="B1643">
        <v>0.2</v>
      </c>
      <c r="C1643">
        <v>163</v>
      </c>
      <c r="D1643">
        <v>364</v>
      </c>
      <c r="E1643" t="s">
        <v>26</v>
      </c>
      <c r="F1643">
        <v>11</v>
      </c>
      <c r="G1643">
        <v>617</v>
      </c>
      <c r="H1643">
        <v>21.8</v>
      </c>
      <c r="I1643">
        <v>22.9</v>
      </c>
      <c r="J1643">
        <v>0.66</v>
      </c>
      <c r="K1643">
        <v>92.2</v>
      </c>
      <c r="L1643">
        <v>52.3</v>
      </c>
      <c r="M1643">
        <v>66.8</v>
      </c>
      <c r="N1643">
        <v>0.9</v>
      </c>
      <c r="O1643">
        <v>1.07</v>
      </c>
      <c r="P1643">
        <v>7.27</v>
      </c>
      <c r="Q1643">
        <v>81</v>
      </c>
      <c r="R1643" s="3">
        <v>44331</v>
      </c>
      <c r="S1643">
        <v>22</v>
      </c>
      <c r="T1643">
        <v>110</v>
      </c>
      <c r="U1643">
        <v>70</v>
      </c>
      <c r="V1643">
        <v>110</v>
      </c>
      <c r="W1643">
        <v>3</v>
      </c>
      <c r="X1643">
        <v>36.5</v>
      </c>
      <c r="Y1643" s="48">
        <f t="shared" si="50"/>
        <v>83.333333333333329</v>
      </c>
      <c r="AA1643">
        <f t="shared" si="51"/>
        <v>0</v>
      </c>
    </row>
    <row r="1644" spans="1:27" x14ac:dyDescent="0.25">
      <c r="A1644">
        <v>604</v>
      </c>
      <c r="B1644">
        <v>0.4</v>
      </c>
      <c r="C1644">
        <v>150</v>
      </c>
      <c r="E1644" t="s">
        <v>26</v>
      </c>
      <c r="I1644">
        <v>30.4</v>
      </c>
      <c r="K1644">
        <v>93.3</v>
      </c>
      <c r="L1644">
        <v>71.2</v>
      </c>
      <c r="M1644">
        <v>77</v>
      </c>
      <c r="N1644">
        <v>0.21</v>
      </c>
      <c r="O1644">
        <v>1.57</v>
      </c>
      <c r="P1644">
        <v>7.17</v>
      </c>
      <c r="Q1644">
        <v>81</v>
      </c>
      <c r="R1644" s="3">
        <v>44333</v>
      </c>
      <c r="S1644">
        <v>20</v>
      </c>
      <c r="T1644">
        <v>129</v>
      </c>
      <c r="U1644">
        <v>71</v>
      </c>
      <c r="V1644">
        <v>97</v>
      </c>
      <c r="W1644">
        <v>3</v>
      </c>
      <c r="X1644">
        <v>36.1</v>
      </c>
      <c r="Y1644" s="48">
        <f t="shared" si="50"/>
        <v>90.333333333333329</v>
      </c>
      <c r="AA1644">
        <f t="shared" si="51"/>
        <v>1</v>
      </c>
    </row>
    <row r="1645" spans="1:27" x14ac:dyDescent="0.25">
      <c r="A1645">
        <v>604</v>
      </c>
      <c r="B1645">
        <v>0.23</v>
      </c>
      <c r="C1645">
        <v>154</v>
      </c>
      <c r="E1645" t="s">
        <v>26</v>
      </c>
      <c r="I1645">
        <v>38.9</v>
      </c>
      <c r="J1645">
        <v>0.89</v>
      </c>
      <c r="K1645">
        <v>97.6</v>
      </c>
      <c r="L1645">
        <v>57.1</v>
      </c>
      <c r="M1645">
        <v>119.4</v>
      </c>
      <c r="N1645">
        <v>0.21</v>
      </c>
      <c r="O1645">
        <v>1.68</v>
      </c>
      <c r="P1645">
        <v>7.17</v>
      </c>
      <c r="Q1645">
        <v>81</v>
      </c>
      <c r="R1645" s="3">
        <v>44334</v>
      </c>
      <c r="S1645">
        <v>20</v>
      </c>
      <c r="T1645">
        <v>144</v>
      </c>
      <c r="U1645">
        <v>62</v>
      </c>
      <c r="V1645">
        <v>100</v>
      </c>
      <c r="W1645">
        <v>10</v>
      </c>
      <c r="X1645">
        <v>36</v>
      </c>
      <c r="Y1645" s="48">
        <f t="shared" si="50"/>
        <v>89.333333333333329</v>
      </c>
      <c r="AA1645">
        <f t="shared" si="51"/>
        <v>1</v>
      </c>
    </row>
    <row r="1646" spans="1:27" x14ac:dyDescent="0.25">
      <c r="A1646">
        <v>604</v>
      </c>
      <c r="B1646">
        <v>0.28000000000000003</v>
      </c>
      <c r="C1646">
        <v>131</v>
      </c>
      <c r="E1646" t="s">
        <v>26</v>
      </c>
      <c r="K1646">
        <v>74.599999999999994</v>
      </c>
      <c r="L1646">
        <v>67.900000000000006</v>
      </c>
      <c r="M1646">
        <v>45.4</v>
      </c>
      <c r="N1646">
        <v>0.4</v>
      </c>
      <c r="O1646">
        <v>1.72</v>
      </c>
      <c r="P1646">
        <v>7.25</v>
      </c>
      <c r="Q1646">
        <v>81</v>
      </c>
      <c r="R1646" s="3">
        <v>44335</v>
      </c>
      <c r="S1646">
        <v>24</v>
      </c>
      <c r="T1646">
        <v>152</v>
      </c>
      <c r="U1646">
        <v>84</v>
      </c>
      <c r="V1646">
        <v>89</v>
      </c>
      <c r="W1646">
        <v>10</v>
      </c>
      <c r="X1646">
        <v>36.200000000000003</v>
      </c>
      <c r="Y1646" s="48">
        <f t="shared" si="50"/>
        <v>106.66666666666667</v>
      </c>
      <c r="AA1646">
        <f t="shared" si="51"/>
        <v>1</v>
      </c>
    </row>
    <row r="1647" spans="1:27" x14ac:dyDescent="0.25">
      <c r="A1647">
        <v>604</v>
      </c>
      <c r="B1647">
        <v>0.35</v>
      </c>
      <c r="C1647">
        <v>102</v>
      </c>
      <c r="E1647" t="s">
        <v>26</v>
      </c>
      <c r="I1647">
        <v>46.8</v>
      </c>
      <c r="K1647">
        <v>91.2</v>
      </c>
      <c r="L1647">
        <v>42.1</v>
      </c>
      <c r="M1647">
        <v>54.8</v>
      </c>
      <c r="N1647">
        <v>0.21</v>
      </c>
      <c r="O1647">
        <v>1.54</v>
      </c>
      <c r="P1647">
        <v>7.47</v>
      </c>
      <c r="Q1647">
        <v>81</v>
      </c>
      <c r="R1647" s="3">
        <v>44336</v>
      </c>
      <c r="S1647">
        <v>24</v>
      </c>
      <c r="T1647">
        <v>152</v>
      </c>
      <c r="U1647">
        <v>110</v>
      </c>
      <c r="V1647">
        <v>71</v>
      </c>
      <c r="W1647">
        <v>10</v>
      </c>
      <c r="X1647">
        <v>35</v>
      </c>
      <c r="Y1647" s="48">
        <f t="shared" si="50"/>
        <v>124</v>
      </c>
      <c r="AA1647">
        <f t="shared" si="51"/>
        <v>1</v>
      </c>
    </row>
    <row r="1648" spans="1:27" x14ac:dyDescent="0.25">
      <c r="A1648">
        <v>604</v>
      </c>
      <c r="B1648">
        <v>0.3</v>
      </c>
      <c r="C1648">
        <v>68</v>
      </c>
      <c r="E1648" t="s">
        <v>26</v>
      </c>
      <c r="I1648">
        <v>43.4</v>
      </c>
      <c r="K1648">
        <v>85.4</v>
      </c>
      <c r="L1648">
        <v>56.8</v>
      </c>
      <c r="M1648">
        <v>59.1</v>
      </c>
      <c r="N1648">
        <v>0.21</v>
      </c>
      <c r="O1648">
        <v>1.49</v>
      </c>
      <c r="P1648">
        <v>7.39</v>
      </c>
      <c r="Q1648">
        <v>81</v>
      </c>
      <c r="R1648" s="3">
        <v>44337</v>
      </c>
      <c r="S1648">
        <v>22</v>
      </c>
      <c r="T1648">
        <v>115</v>
      </c>
      <c r="U1648">
        <v>62</v>
      </c>
      <c r="V1648">
        <v>68</v>
      </c>
      <c r="W1648">
        <v>10</v>
      </c>
      <c r="X1648">
        <v>35</v>
      </c>
      <c r="Y1648" s="48">
        <f t="shared" si="50"/>
        <v>79.666666666666671</v>
      </c>
      <c r="AA1648">
        <f t="shared" si="51"/>
        <v>1</v>
      </c>
    </row>
    <row r="1649" spans="1:27" x14ac:dyDescent="0.25">
      <c r="A1649">
        <v>604</v>
      </c>
      <c r="B1649">
        <v>0.44</v>
      </c>
      <c r="C1649">
        <v>56</v>
      </c>
      <c r="E1649" t="s">
        <v>26</v>
      </c>
      <c r="I1649">
        <v>52.3</v>
      </c>
      <c r="K1649">
        <v>90.6</v>
      </c>
      <c r="L1649">
        <v>56.1</v>
      </c>
      <c r="M1649">
        <v>59.3</v>
      </c>
      <c r="N1649">
        <v>0.21</v>
      </c>
      <c r="O1649">
        <v>1.32</v>
      </c>
      <c r="P1649">
        <v>7.38</v>
      </c>
      <c r="Q1649">
        <v>81</v>
      </c>
      <c r="R1649" s="3">
        <v>44338</v>
      </c>
      <c r="S1649">
        <v>18</v>
      </c>
      <c r="T1649">
        <v>115</v>
      </c>
      <c r="U1649">
        <v>60</v>
      </c>
      <c r="V1649">
        <v>75</v>
      </c>
      <c r="W1649">
        <v>3</v>
      </c>
      <c r="X1649">
        <v>36.5</v>
      </c>
      <c r="Y1649" s="48">
        <f t="shared" si="50"/>
        <v>78.333333333333329</v>
      </c>
      <c r="AA1649">
        <f t="shared" si="51"/>
        <v>1</v>
      </c>
    </row>
    <row r="1650" spans="1:27" x14ac:dyDescent="0.25">
      <c r="A1650">
        <v>604</v>
      </c>
      <c r="B1650">
        <v>0.39</v>
      </c>
      <c r="C1650">
        <v>51</v>
      </c>
      <c r="E1650" t="s">
        <v>26</v>
      </c>
      <c r="I1650">
        <v>41.7</v>
      </c>
      <c r="J1650">
        <v>0.35</v>
      </c>
      <c r="K1650">
        <v>87.7</v>
      </c>
      <c r="L1650">
        <v>52.2</v>
      </c>
      <c r="M1650">
        <v>54</v>
      </c>
      <c r="N1650">
        <v>0.35</v>
      </c>
      <c r="O1650">
        <v>1.1200000000000001</v>
      </c>
      <c r="P1650">
        <v>7.44</v>
      </c>
      <c r="Q1650">
        <v>81</v>
      </c>
      <c r="R1650" s="3">
        <v>44339</v>
      </c>
      <c r="S1650">
        <v>24</v>
      </c>
      <c r="T1650">
        <v>154</v>
      </c>
      <c r="U1650">
        <v>79</v>
      </c>
      <c r="V1650">
        <v>93</v>
      </c>
      <c r="W1650">
        <v>3</v>
      </c>
      <c r="X1650">
        <v>37.1</v>
      </c>
      <c r="Y1650" s="48">
        <f t="shared" si="50"/>
        <v>104</v>
      </c>
      <c r="AA1650">
        <f t="shared" si="51"/>
        <v>1</v>
      </c>
    </row>
    <row r="1651" spans="1:27" x14ac:dyDescent="0.25">
      <c r="A1651">
        <v>604</v>
      </c>
      <c r="B1651">
        <v>0.63</v>
      </c>
      <c r="C1651">
        <v>56</v>
      </c>
      <c r="E1651" t="s">
        <v>26</v>
      </c>
      <c r="I1651">
        <v>49.9</v>
      </c>
      <c r="K1651">
        <v>80.099999999999994</v>
      </c>
      <c r="L1651">
        <v>62.1</v>
      </c>
      <c r="M1651">
        <v>56</v>
      </c>
      <c r="N1651">
        <v>0.21</v>
      </c>
      <c r="O1651">
        <v>1.45</v>
      </c>
      <c r="P1651">
        <v>7.21</v>
      </c>
      <c r="Q1651">
        <v>81</v>
      </c>
      <c r="R1651" s="3">
        <v>44340</v>
      </c>
      <c r="S1651">
        <v>20</v>
      </c>
      <c r="T1651">
        <v>103</v>
      </c>
      <c r="U1651">
        <v>66</v>
      </c>
      <c r="V1651">
        <v>130</v>
      </c>
      <c r="W1651">
        <v>10</v>
      </c>
      <c r="X1651">
        <v>37</v>
      </c>
      <c r="Y1651" s="48">
        <f t="shared" si="50"/>
        <v>78.333333333333329</v>
      </c>
      <c r="AA1651">
        <f t="shared" si="51"/>
        <v>1</v>
      </c>
    </row>
    <row r="1652" spans="1:27" x14ac:dyDescent="0.25">
      <c r="A1652">
        <v>604</v>
      </c>
      <c r="B1652">
        <v>0.53</v>
      </c>
      <c r="C1652">
        <v>77</v>
      </c>
      <c r="E1652" t="s">
        <v>26</v>
      </c>
      <c r="I1652">
        <v>76.099999999999994</v>
      </c>
      <c r="K1652">
        <v>67.3</v>
      </c>
      <c r="L1652">
        <v>62</v>
      </c>
      <c r="M1652">
        <v>37.700000000000003</v>
      </c>
      <c r="N1652">
        <v>0.55000000000000004</v>
      </c>
      <c r="O1652">
        <v>2.82</v>
      </c>
      <c r="P1652">
        <v>7.27</v>
      </c>
      <c r="Q1652">
        <v>81</v>
      </c>
      <c r="R1652" s="3">
        <v>44341</v>
      </c>
      <c r="S1652">
        <v>21</v>
      </c>
      <c r="T1652">
        <v>118</v>
      </c>
      <c r="U1652">
        <v>54</v>
      </c>
      <c r="V1652">
        <v>78</v>
      </c>
      <c r="W1652">
        <v>3</v>
      </c>
      <c r="X1652">
        <v>37.1</v>
      </c>
      <c r="Y1652" s="48">
        <f t="shared" si="50"/>
        <v>75.333333333333329</v>
      </c>
      <c r="AA1652">
        <f t="shared" si="51"/>
        <v>1</v>
      </c>
    </row>
    <row r="1653" spans="1:27" x14ac:dyDescent="0.25">
      <c r="A1653">
        <v>604</v>
      </c>
      <c r="B1653">
        <v>0.44</v>
      </c>
      <c r="C1653">
        <v>78</v>
      </c>
      <c r="E1653" t="s">
        <v>26</v>
      </c>
      <c r="I1653">
        <v>111.9</v>
      </c>
      <c r="K1653">
        <v>85.6</v>
      </c>
      <c r="L1653">
        <v>62.1</v>
      </c>
      <c r="M1653">
        <v>62.5</v>
      </c>
      <c r="N1653">
        <v>2.1000000000000001E-2</v>
      </c>
      <c r="O1653">
        <v>3.65</v>
      </c>
      <c r="P1653">
        <v>7.22</v>
      </c>
      <c r="Q1653">
        <v>81</v>
      </c>
      <c r="R1653" s="3">
        <v>44342</v>
      </c>
      <c r="S1653">
        <v>22</v>
      </c>
      <c r="T1653">
        <v>168</v>
      </c>
      <c r="U1653">
        <v>53</v>
      </c>
      <c r="V1653">
        <v>74</v>
      </c>
      <c r="W1653">
        <v>10</v>
      </c>
      <c r="X1653">
        <v>35.6</v>
      </c>
      <c r="Y1653" s="48">
        <f t="shared" si="50"/>
        <v>91.333333333333329</v>
      </c>
      <c r="AA1653">
        <f t="shared" si="51"/>
        <v>1</v>
      </c>
    </row>
    <row r="1654" spans="1:27" x14ac:dyDescent="0.25">
      <c r="A1654">
        <v>604</v>
      </c>
      <c r="B1654">
        <v>0.15</v>
      </c>
      <c r="C1654">
        <v>39</v>
      </c>
      <c r="E1654" t="s">
        <v>26</v>
      </c>
      <c r="I1654">
        <v>93.2</v>
      </c>
      <c r="K1654">
        <v>86.3</v>
      </c>
      <c r="L1654">
        <v>50.3</v>
      </c>
      <c r="M1654">
        <v>61.7</v>
      </c>
      <c r="N1654">
        <v>0.21</v>
      </c>
      <c r="O1654">
        <v>2.67</v>
      </c>
      <c r="P1654">
        <v>7.25</v>
      </c>
      <c r="Q1654">
        <v>81</v>
      </c>
      <c r="R1654" s="3">
        <v>44343</v>
      </c>
      <c r="S1654">
        <v>22</v>
      </c>
      <c r="T1654">
        <v>112</v>
      </c>
      <c r="U1654">
        <v>59</v>
      </c>
      <c r="V1654">
        <v>60</v>
      </c>
      <c r="W1654">
        <v>10</v>
      </c>
      <c r="X1654">
        <v>30</v>
      </c>
      <c r="Y1654" s="48">
        <f t="shared" si="50"/>
        <v>76.666666666666671</v>
      </c>
      <c r="AA1654">
        <f t="shared" si="51"/>
        <v>1</v>
      </c>
    </row>
    <row r="1655" spans="1:27" x14ac:dyDescent="0.25">
      <c r="A1655">
        <v>606</v>
      </c>
      <c r="B1655">
        <v>1.36</v>
      </c>
      <c r="C1655">
        <v>122</v>
      </c>
      <c r="E1655" t="s">
        <v>26</v>
      </c>
      <c r="F1655">
        <v>11</v>
      </c>
      <c r="G1655">
        <v>446</v>
      </c>
      <c r="H1655">
        <v>24.6</v>
      </c>
      <c r="I1655">
        <v>37.5</v>
      </c>
      <c r="J1655">
        <v>0.66</v>
      </c>
      <c r="K1655">
        <v>86.7</v>
      </c>
      <c r="L1655">
        <v>41.6</v>
      </c>
      <c r="M1655">
        <v>52.4</v>
      </c>
      <c r="N1655">
        <v>0.21</v>
      </c>
      <c r="O1655">
        <v>1.1499999999999999</v>
      </c>
      <c r="P1655">
        <v>7.43</v>
      </c>
      <c r="Q1655">
        <v>89</v>
      </c>
      <c r="R1655" s="3">
        <v>44227</v>
      </c>
      <c r="S1655">
        <v>18</v>
      </c>
      <c r="T1655">
        <v>101</v>
      </c>
      <c r="U1655">
        <v>65</v>
      </c>
      <c r="V1655">
        <v>78</v>
      </c>
      <c r="W1655">
        <v>15</v>
      </c>
      <c r="X1655">
        <v>36.5</v>
      </c>
      <c r="Y1655" s="48">
        <f t="shared" si="50"/>
        <v>77</v>
      </c>
      <c r="AA1655">
        <f t="shared" si="51"/>
        <v>1</v>
      </c>
    </row>
    <row r="1656" spans="1:27" x14ac:dyDescent="0.25">
      <c r="A1656">
        <v>606</v>
      </c>
      <c r="B1656">
        <v>0.7</v>
      </c>
      <c r="C1656">
        <v>108</v>
      </c>
      <c r="D1656">
        <v>299</v>
      </c>
      <c r="E1656" t="s">
        <v>26</v>
      </c>
      <c r="F1656">
        <v>3.2</v>
      </c>
      <c r="G1656">
        <v>495</v>
      </c>
      <c r="I1656">
        <v>41.7</v>
      </c>
      <c r="K1656">
        <v>91.6</v>
      </c>
      <c r="L1656">
        <v>54.1</v>
      </c>
      <c r="M1656">
        <v>69.2</v>
      </c>
      <c r="N1656">
        <v>0.5</v>
      </c>
      <c r="O1656">
        <v>1.3</v>
      </c>
      <c r="P1656">
        <v>7.38</v>
      </c>
      <c r="Q1656">
        <v>89</v>
      </c>
      <c r="R1656" s="3">
        <v>44232</v>
      </c>
      <c r="S1656">
        <v>22</v>
      </c>
      <c r="T1656">
        <v>130</v>
      </c>
      <c r="U1656">
        <v>90</v>
      </c>
      <c r="V1656">
        <v>58</v>
      </c>
      <c r="W1656">
        <v>15</v>
      </c>
      <c r="X1656">
        <v>36</v>
      </c>
      <c r="Y1656" s="48">
        <f t="shared" si="50"/>
        <v>103.33333333333333</v>
      </c>
      <c r="AA1656">
        <f t="shared" si="51"/>
        <v>1</v>
      </c>
    </row>
    <row r="1657" spans="1:27" x14ac:dyDescent="0.25">
      <c r="A1657">
        <v>606</v>
      </c>
      <c r="B1657">
        <v>6.1</v>
      </c>
      <c r="C1657">
        <v>121</v>
      </c>
      <c r="D1657">
        <v>264</v>
      </c>
      <c r="E1657" t="s">
        <v>26</v>
      </c>
      <c r="F1657">
        <v>7.34</v>
      </c>
      <c r="G1657">
        <v>456</v>
      </c>
      <c r="H1657">
        <v>20.7</v>
      </c>
      <c r="I1657">
        <v>7.4</v>
      </c>
      <c r="K1657">
        <v>55.3</v>
      </c>
      <c r="L1657">
        <v>57.6</v>
      </c>
      <c r="M1657">
        <v>34.299999999999997</v>
      </c>
      <c r="N1657">
        <v>0.21</v>
      </c>
      <c r="P1657">
        <v>7.4</v>
      </c>
      <c r="Q1657">
        <v>89</v>
      </c>
      <c r="R1657" s="3">
        <v>44229</v>
      </c>
      <c r="S1657">
        <v>20</v>
      </c>
      <c r="T1657">
        <v>104</v>
      </c>
      <c r="U1657">
        <v>66</v>
      </c>
      <c r="V1657">
        <v>90</v>
      </c>
      <c r="W1657">
        <v>15</v>
      </c>
      <c r="X1657">
        <v>35</v>
      </c>
      <c r="Y1657" s="48">
        <f t="shared" si="50"/>
        <v>78.666666666666671</v>
      </c>
      <c r="AA1657">
        <f t="shared" si="51"/>
        <v>1</v>
      </c>
    </row>
    <row r="1658" spans="1:27" x14ac:dyDescent="0.25">
      <c r="A1658">
        <v>608</v>
      </c>
      <c r="B1658">
        <v>0.79</v>
      </c>
      <c r="C1658">
        <v>207</v>
      </c>
      <c r="D1658">
        <v>224</v>
      </c>
      <c r="E1658" t="s">
        <v>26</v>
      </c>
      <c r="F1658">
        <v>1.72</v>
      </c>
      <c r="G1658">
        <v>189</v>
      </c>
      <c r="H1658">
        <v>22.9</v>
      </c>
      <c r="I1658">
        <v>51.8</v>
      </c>
      <c r="J1658">
        <v>0.64</v>
      </c>
      <c r="K1658">
        <v>97.6</v>
      </c>
      <c r="L1658">
        <v>34.700000000000003</v>
      </c>
      <c r="M1658">
        <v>96.9</v>
      </c>
      <c r="N1658">
        <v>0.21</v>
      </c>
      <c r="O1658">
        <v>2.0099999999999998</v>
      </c>
      <c r="P1658">
        <v>7.38</v>
      </c>
      <c r="Q1658">
        <v>87</v>
      </c>
      <c r="R1658" s="3">
        <v>44323</v>
      </c>
      <c r="S1658">
        <v>22</v>
      </c>
      <c r="T1658">
        <v>153</v>
      </c>
      <c r="U1658">
        <v>85</v>
      </c>
      <c r="V1658">
        <v>76</v>
      </c>
      <c r="W1658">
        <v>15</v>
      </c>
      <c r="X1658">
        <v>36.200000000000003</v>
      </c>
      <c r="Y1658" s="48">
        <f t="shared" si="50"/>
        <v>107.66666666666667</v>
      </c>
      <c r="AA1658">
        <f t="shared" si="51"/>
        <v>0</v>
      </c>
    </row>
    <row r="1659" spans="1:27" x14ac:dyDescent="0.25">
      <c r="A1659">
        <v>608</v>
      </c>
      <c r="B1659">
        <v>0.66</v>
      </c>
      <c r="C1659">
        <v>218</v>
      </c>
      <c r="D1659">
        <v>217</v>
      </c>
      <c r="E1659" t="s">
        <v>26</v>
      </c>
      <c r="F1659">
        <v>1.47</v>
      </c>
      <c r="G1659">
        <v>217</v>
      </c>
      <c r="H1659">
        <v>17.8</v>
      </c>
      <c r="J1659">
        <v>0.57999999999999996</v>
      </c>
      <c r="K1659">
        <v>97</v>
      </c>
      <c r="L1659">
        <v>30.3</v>
      </c>
      <c r="M1659">
        <v>88.3</v>
      </c>
      <c r="N1659">
        <v>0.21</v>
      </c>
      <c r="P1659">
        <v>7.39</v>
      </c>
      <c r="Q1659">
        <v>87</v>
      </c>
      <c r="R1659" s="3">
        <v>44324</v>
      </c>
      <c r="S1659">
        <v>19</v>
      </c>
      <c r="T1659">
        <v>141</v>
      </c>
      <c r="U1659">
        <v>79</v>
      </c>
      <c r="V1659">
        <v>79</v>
      </c>
      <c r="W1659">
        <v>15</v>
      </c>
      <c r="X1659">
        <v>37</v>
      </c>
      <c r="Y1659" s="48">
        <f t="shared" si="50"/>
        <v>99.666666666666671</v>
      </c>
      <c r="AA1659">
        <f t="shared" si="51"/>
        <v>1</v>
      </c>
    </row>
    <row r="1660" spans="1:27" x14ac:dyDescent="0.25">
      <c r="A1660">
        <v>608</v>
      </c>
      <c r="B1660">
        <v>0.51</v>
      </c>
      <c r="C1660">
        <v>183</v>
      </c>
      <c r="D1660">
        <v>240</v>
      </c>
      <c r="E1660" t="s">
        <v>26</v>
      </c>
      <c r="F1660">
        <v>1.08</v>
      </c>
      <c r="G1660">
        <v>480</v>
      </c>
      <c r="H1660">
        <v>11.3</v>
      </c>
      <c r="I1660">
        <v>18.399999999999999</v>
      </c>
      <c r="K1660">
        <v>95.5</v>
      </c>
      <c r="L1660">
        <v>19.899999999999999</v>
      </c>
      <c r="M1660">
        <v>105.6</v>
      </c>
      <c r="N1660">
        <v>0.21</v>
      </c>
      <c r="O1660">
        <v>1.1100000000000001</v>
      </c>
      <c r="P1660">
        <v>7.44</v>
      </c>
      <c r="Q1660">
        <v>87</v>
      </c>
      <c r="R1660" s="3">
        <v>44327</v>
      </c>
      <c r="S1660">
        <v>16</v>
      </c>
      <c r="T1660">
        <v>103</v>
      </c>
      <c r="U1660">
        <v>62</v>
      </c>
      <c r="V1660">
        <v>69</v>
      </c>
      <c r="W1660">
        <v>15</v>
      </c>
      <c r="X1660">
        <v>36</v>
      </c>
      <c r="Y1660" s="48">
        <f t="shared" si="50"/>
        <v>75.666666666666671</v>
      </c>
      <c r="AA1660">
        <f t="shared" si="51"/>
        <v>1</v>
      </c>
    </row>
    <row r="1661" spans="1:27" x14ac:dyDescent="0.25">
      <c r="A1661">
        <v>612</v>
      </c>
      <c r="B1661">
        <v>0.61</v>
      </c>
      <c r="C1661">
        <v>98</v>
      </c>
      <c r="D1661">
        <v>926</v>
      </c>
      <c r="E1661" t="s">
        <v>26</v>
      </c>
      <c r="F1661">
        <v>8.7100000000000009</v>
      </c>
      <c r="G1661">
        <v>2338</v>
      </c>
      <c r="I1661">
        <v>19.5</v>
      </c>
      <c r="J1661">
        <v>2.0299999999999998</v>
      </c>
      <c r="K1661">
        <v>96.2</v>
      </c>
      <c r="L1661">
        <v>65.400000000000006</v>
      </c>
      <c r="M1661">
        <v>108.8</v>
      </c>
      <c r="N1661">
        <v>0.21</v>
      </c>
      <c r="O1661">
        <v>0.83</v>
      </c>
      <c r="P1661">
        <v>7.13</v>
      </c>
      <c r="Q1661">
        <v>78</v>
      </c>
      <c r="R1661" s="3">
        <v>44202</v>
      </c>
      <c r="S1661">
        <v>18</v>
      </c>
      <c r="T1661">
        <v>130</v>
      </c>
      <c r="U1661">
        <v>70</v>
      </c>
      <c r="V1661">
        <v>75</v>
      </c>
      <c r="W1661">
        <v>15</v>
      </c>
      <c r="X1661">
        <v>36</v>
      </c>
      <c r="Y1661" s="48">
        <f t="shared" si="50"/>
        <v>90</v>
      </c>
      <c r="AA1661">
        <f t="shared" si="51"/>
        <v>1</v>
      </c>
    </row>
    <row r="1662" spans="1:27" x14ac:dyDescent="0.25">
      <c r="A1662">
        <v>612</v>
      </c>
      <c r="B1662">
        <v>0.34</v>
      </c>
      <c r="C1662">
        <v>65</v>
      </c>
      <c r="E1662" t="s">
        <v>26</v>
      </c>
      <c r="I1662">
        <v>54.4</v>
      </c>
      <c r="K1662">
        <v>94.4</v>
      </c>
      <c r="L1662">
        <v>51.8</v>
      </c>
      <c r="M1662">
        <v>81.099999999999994</v>
      </c>
      <c r="N1662">
        <v>0.21</v>
      </c>
      <c r="O1662">
        <v>0.96</v>
      </c>
      <c r="P1662">
        <v>7.26</v>
      </c>
      <c r="Q1662">
        <v>78</v>
      </c>
      <c r="R1662" s="3">
        <v>44205</v>
      </c>
      <c r="S1662">
        <v>18</v>
      </c>
      <c r="T1662">
        <v>108</v>
      </c>
      <c r="U1662">
        <v>55</v>
      </c>
      <c r="V1662">
        <v>48</v>
      </c>
      <c r="W1662">
        <v>0</v>
      </c>
      <c r="X1662">
        <v>0</v>
      </c>
      <c r="Y1662" s="48">
        <f t="shared" si="50"/>
        <v>72.666666666666671</v>
      </c>
      <c r="AA1662">
        <f t="shared" si="51"/>
        <v>1</v>
      </c>
    </row>
    <row r="1663" spans="1:27" x14ac:dyDescent="0.25">
      <c r="A1663">
        <v>612</v>
      </c>
      <c r="B1663">
        <v>0.7</v>
      </c>
      <c r="C1663">
        <v>63</v>
      </c>
      <c r="D1663">
        <v>526</v>
      </c>
      <c r="E1663" t="s">
        <v>26</v>
      </c>
      <c r="F1663">
        <v>1.52</v>
      </c>
      <c r="G1663">
        <v>1404</v>
      </c>
      <c r="H1663">
        <v>83.2</v>
      </c>
      <c r="I1663">
        <v>43</v>
      </c>
      <c r="K1663">
        <v>96.6</v>
      </c>
      <c r="L1663">
        <v>49.9</v>
      </c>
      <c r="M1663">
        <v>83.2</v>
      </c>
      <c r="N1663">
        <v>0.21</v>
      </c>
      <c r="O1663">
        <v>0.83</v>
      </c>
      <c r="P1663">
        <v>7.42</v>
      </c>
      <c r="Q1663">
        <v>78</v>
      </c>
      <c r="R1663" s="3">
        <v>44206</v>
      </c>
      <c r="S1663">
        <v>24</v>
      </c>
      <c r="T1663">
        <v>133</v>
      </c>
      <c r="U1663">
        <v>66</v>
      </c>
      <c r="V1663">
        <v>64</v>
      </c>
      <c r="W1663">
        <v>0</v>
      </c>
      <c r="X1663">
        <v>35.1</v>
      </c>
      <c r="Y1663" s="48">
        <f t="shared" si="50"/>
        <v>88.333333333333329</v>
      </c>
      <c r="AA1663">
        <f t="shared" si="51"/>
        <v>1</v>
      </c>
    </row>
    <row r="1664" spans="1:27" x14ac:dyDescent="0.25">
      <c r="A1664">
        <v>612</v>
      </c>
      <c r="B1664">
        <v>0.51</v>
      </c>
      <c r="C1664">
        <v>55</v>
      </c>
      <c r="E1664" t="s">
        <v>26</v>
      </c>
      <c r="H1664">
        <v>126.7</v>
      </c>
      <c r="I1664">
        <v>48.3</v>
      </c>
      <c r="K1664">
        <v>84.4</v>
      </c>
      <c r="L1664">
        <v>54</v>
      </c>
      <c r="M1664">
        <v>50.9</v>
      </c>
      <c r="N1664">
        <v>0.21</v>
      </c>
      <c r="O1664">
        <v>0.81</v>
      </c>
      <c r="P1664">
        <v>7.43</v>
      </c>
      <c r="Q1664">
        <v>78</v>
      </c>
      <c r="R1664" s="3">
        <v>44207</v>
      </c>
      <c r="S1664">
        <v>24</v>
      </c>
      <c r="T1664">
        <v>110</v>
      </c>
      <c r="U1664">
        <v>70</v>
      </c>
      <c r="V1664">
        <v>48</v>
      </c>
      <c r="W1664">
        <v>0</v>
      </c>
      <c r="X1664">
        <v>35</v>
      </c>
      <c r="Y1664" s="48">
        <f t="shared" si="50"/>
        <v>83.333333333333329</v>
      </c>
      <c r="AA1664">
        <f t="shared" si="51"/>
        <v>1</v>
      </c>
    </row>
    <row r="1665" spans="1:27" x14ac:dyDescent="0.25">
      <c r="A1665">
        <v>612</v>
      </c>
      <c r="B1665">
        <v>1.1499999999999999</v>
      </c>
      <c r="C1665">
        <v>56</v>
      </c>
      <c r="E1665" t="s">
        <v>26</v>
      </c>
      <c r="I1665">
        <v>48</v>
      </c>
      <c r="J1665">
        <v>0.99</v>
      </c>
      <c r="K1665">
        <v>50.4</v>
      </c>
      <c r="L1665">
        <v>75.2</v>
      </c>
      <c r="M1665">
        <v>31.4</v>
      </c>
      <c r="N1665">
        <v>0.21</v>
      </c>
      <c r="O1665">
        <v>0.89</v>
      </c>
      <c r="P1665">
        <v>7.32</v>
      </c>
      <c r="Q1665">
        <v>78</v>
      </c>
      <c r="R1665" s="3">
        <v>44209</v>
      </c>
      <c r="S1665">
        <v>34</v>
      </c>
      <c r="T1665">
        <v>127</v>
      </c>
      <c r="U1665">
        <v>69</v>
      </c>
      <c r="V1665">
        <v>74</v>
      </c>
      <c r="W1665">
        <v>15</v>
      </c>
      <c r="X1665">
        <v>36</v>
      </c>
      <c r="Y1665" s="48">
        <f t="shared" si="50"/>
        <v>88.333333333333329</v>
      </c>
      <c r="AA1665">
        <f t="shared" si="51"/>
        <v>1</v>
      </c>
    </row>
    <row r="1666" spans="1:27" x14ac:dyDescent="0.25">
      <c r="A1666">
        <v>612</v>
      </c>
      <c r="B1666">
        <v>0.98</v>
      </c>
      <c r="C1666">
        <v>85</v>
      </c>
      <c r="D1666">
        <v>315</v>
      </c>
      <c r="E1666" t="s">
        <v>26</v>
      </c>
      <c r="F1666">
        <v>1.3</v>
      </c>
      <c r="G1666">
        <v>1244</v>
      </c>
      <c r="I1666">
        <v>33.799999999999997</v>
      </c>
      <c r="K1666">
        <v>75.099999999999994</v>
      </c>
      <c r="L1666">
        <v>58</v>
      </c>
      <c r="M1666">
        <v>43.3</v>
      </c>
      <c r="N1666">
        <v>0.21</v>
      </c>
      <c r="O1666">
        <v>0.87</v>
      </c>
      <c r="P1666">
        <v>7.37</v>
      </c>
      <c r="Q1666">
        <v>78</v>
      </c>
      <c r="R1666" s="3">
        <v>44211</v>
      </c>
      <c r="S1666">
        <v>16</v>
      </c>
      <c r="T1666">
        <v>116</v>
      </c>
      <c r="U1666">
        <v>60</v>
      </c>
      <c r="V1666">
        <v>80</v>
      </c>
      <c r="W1666">
        <v>0</v>
      </c>
      <c r="X1666">
        <v>0</v>
      </c>
      <c r="Y1666" s="48">
        <f t="shared" ref="Y1666:Y1729" si="52">IF(OR(T1666="",U1666=""),"",(T1666+(2*U1666))/3)</f>
        <v>78.666666666666671</v>
      </c>
      <c r="AA1666">
        <f t="shared" ref="AA1666:AA1700" si="53">IF(A1666="",0,IF(COUNTIF(B1666:Y1666,"")&gt;0,1,0))</f>
        <v>1</v>
      </c>
    </row>
    <row r="1667" spans="1:27" x14ac:dyDescent="0.25">
      <c r="A1667">
        <v>612</v>
      </c>
      <c r="B1667">
        <v>0.39</v>
      </c>
      <c r="C1667">
        <v>852</v>
      </c>
      <c r="E1667" t="s">
        <v>26</v>
      </c>
      <c r="H1667">
        <v>67</v>
      </c>
      <c r="I1667">
        <v>31.9</v>
      </c>
      <c r="K1667">
        <v>57.2</v>
      </c>
      <c r="L1667">
        <v>57.8</v>
      </c>
      <c r="M1667">
        <v>32.5</v>
      </c>
      <c r="N1667">
        <v>0.21</v>
      </c>
      <c r="O1667">
        <v>0.93</v>
      </c>
      <c r="P1667">
        <v>7.33</v>
      </c>
      <c r="Q1667">
        <v>78</v>
      </c>
      <c r="R1667" s="3">
        <v>44213</v>
      </c>
      <c r="S1667">
        <v>18</v>
      </c>
      <c r="T1667">
        <v>155</v>
      </c>
      <c r="U1667">
        <v>65</v>
      </c>
      <c r="V1667">
        <v>75</v>
      </c>
      <c r="W1667">
        <v>15</v>
      </c>
      <c r="X1667">
        <v>36</v>
      </c>
      <c r="Y1667" s="48">
        <f t="shared" si="52"/>
        <v>95</v>
      </c>
      <c r="AA1667">
        <f t="shared" si="53"/>
        <v>1</v>
      </c>
    </row>
    <row r="1668" spans="1:27" x14ac:dyDescent="0.25">
      <c r="A1668">
        <v>612</v>
      </c>
      <c r="B1668">
        <v>0.56000000000000005</v>
      </c>
      <c r="C1668">
        <v>94</v>
      </c>
      <c r="D1668">
        <v>432</v>
      </c>
      <c r="E1668" t="s">
        <v>26</v>
      </c>
      <c r="F1668">
        <v>2.48</v>
      </c>
      <c r="G1668">
        <v>1169</v>
      </c>
      <c r="H1668">
        <v>94.2</v>
      </c>
      <c r="I1668">
        <v>40.4</v>
      </c>
      <c r="K1668">
        <v>71.7</v>
      </c>
      <c r="L1668">
        <v>61.6</v>
      </c>
      <c r="M1668">
        <v>38.799999999999997</v>
      </c>
      <c r="N1668">
        <v>0.21</v>
      </c>
      <c r="O1668">
        <v>1.24</v>
      </c>
      <c r="P1668">
        <v>7.36</v>
      </c>
      <c r="Q1668">
        <v>78</v>
      </c>
      <c r="R1668" s="3">
        <v>44215</v>
      </c>
      <c r="S1668">
        <v>20</v>
      </c>
      <c r="T1668">
        <v>138</v>
      </c>
      <c r="U1668">
        <v>74</v>
      </c>
      <c r="V1668">
        <v>68</v>
      </c>
      <c r="W1668">
        <v>8</v>
      </c>
      <c r="X1668">
        <v>37</v>
      </c>
      <c r="Y1668" s="48">
        <f t="shared" si="52"/>
        <v>95.333333333333329</v>
      </c>
      <c r="AA1668">
        <f t="shared" si="53"/>
        <v>1</v>
      </c>
    </row>
    <row r="1669" spans="1:27" x14ac:dyDescent="0.25">
      <c r="A1669">
        <v>612</v>
      </c>
      <c r="B1669">
        <v>1.04</v>
      </c>
      <c r="C1669">
        <v>219</v>
      </c>
      <c r="E1669" t="s">
        <v>26</v>
      </c>
      <c r="I1669">
        <v>96.5</v>
      </c>
      <c r="K1669">
        <v>31</v>
      </c>
      <c r="L1669">
        <v>72.7</v>
      </c>
      <c r="M1669">
        <v>22.5</v>
      </c>
      <c r="N1669">
        <v>0.21</v>
      </c>
      <c r="O1669">
        <v>4.43</v>
      </c>
      <c r="P1669">
        <v>7.27</v>
      </c>
      <c r="Q1669">
        <v>78</v>
      </c>
      <c r="R1669" s="3">
        <v>44217</v>
      </c>
      <c r="S1669">
        <v>16</v>
      </c>
      <c r="T1669">
        <v>118</v>
      </c>
      <c r="U1669">
        <v>48</v>
      </c>
      <c r="V1669">
        <v>68</v>
      </c>
      <c r="W1669">
        <v>8</v>
      </c>
      <c r="X1669">
        <v>36.700000000000003</v>
      </c>
      <c r="Y1669" s="48">
        <f t="shared" si="52"/>
        <v>71.333333333333329</v>
      </c>
      <c r="AA1669">
        <f t="shared" si="53"/>
        <v>1</v>
      </c>
    </row>
    <row r="1670" spans="1:27" x14ac:dyDescent="0.25">
      <c r="A1670">
        <v>620</v>
      </c>
      <c r="B1670">
        <v>1.02</v>
      </c>
      <c r="C1670">
        <v>267</v>
      </c>
      <c r="D1670">
        <v>455</v>
      </c>
      <c r="E1670" t="s">
        <v>26</v>
      </c>
      <c r="F1670">
        <v>1.3</v>
      </c>
      <c r="G1670">
        <v>1097</v>
      </c>
      <c r="H1670">
        <v>14.3</v>
      </c>
      <c r="I1670">
        <v>11.5</v>
      </c>
      <c r="J1670">
        <v>0.56000000000000005</v>
      </c>
      <c r="K1670">
        <v>88.6</v>
      </c>
      <c r="L1670">
        <v>28.2</v>
      </c>
      <c r="M1670">
        <v>52.2</v>
      </c>
      <c r="N1670">
        <v>0.21</v>
      </c>
      <c r="O1670">
        <v>0.82</v>
      </c>
      <c r="P1670">
        <v>7.42</v>
      </c>
      <c r="Q1670">
        <v>70</v>
      </c>
      <c r="R1670" s="3">
        <v>44236</v>
      </c>
      <c r="S1670">
        <v>22</v>
      </c>
      <c r="T1670">
        <v>143</v>
      </c>
      <c r="U1670">
        <v>84</v>
      </c>
      <c r="V1670">
        <v>79</v>
      </c>
      <c r="W1670">
        <v>15</v>
      </c>
      <c r="X1670">
        <v>36</v>
      </c>
      <c r="Y1670" s="48">
        <f t="shared" si="52"/>
        <v>103.66666666666667</v>
      </c>
      <c r="AA1670">
        <f t="shared" si="53"/>
        <v>0</v>
      </c>
    </row>
    <row r="1671" spans="1:27" x14ac:dyDescent="0.25">
      <c r="A1671">
        <v>620</v>
      </c>
      <c r="B1671">
        <v>1.75</v>
      </c>
      <c r="C1671">
        <v>226</v>
      </c>
      <c r="D1671">
        <v>336</v>
      </c>
      <c r="E1671" t="s">
        <v>26</v>
      </c>
      <c r="F1671">
        <v>0.75</v>
      </c>
      <c r="G1671">
        <v>979</v>
      </c>
      <c r="H1671">
        <v>6.4</v>
      </c>
      <c r="I1671">
        <v>16.5</v>
      </c>
      <c r="J1671">
        <v>0.43</v>
      </c>
      <c r="K1671">
        <v>73.8</v>
      </c>
      <c r="L1671">
        <v>34.299999999999997</v>
      </c>
      <c r="M1671">
        <v>4.0199999999999996</v>
      </c>
      <c r="N1671">
        <v>0.21</v>
      </c>
      <c r="O1671">
        <v>1.23</v>
      </c>
      <c r="P1671">
        <v>7.36</v>
      </c>
      <c r="Q1671">
        <v>70</v>
      </c>
      <c r="R1671" s="3">
        <v>44231</v>
      </c>
      <c r="S1671">
        <v>20</v>
      </c>
      <c r="T1671">
        <v>120</v>
      </c>
      <c r="U1671">
        <v>80</v>
      </c>
      <c r="V1671">
        <v>105</v>
      </c>
      <c r="W1671">
        <v>15</v>
      </c>
      <c r="X1671">
        <v>37.799999999999997</v>
      </c>
      <c r="Y1671" s="48">
        <f t="shared" si="52"/>
        <v>93.333333333333329</v>
      </c>
      <c r="AA1671">
        <f t="shared" si="53"/>
        <v>0</v>
      </c>
    </row>
    <row r="1672" spans="1:27" x14ac:dyDescent="0.25">
      <c r="A1672">
        <v>620</v>
      </c>
      <c r="B1672">
        <v>1.1000000000000001</v>
      </c>
      <c r="C1672">
        <v>199</v>
      </c>
      <c r="E1672" t="s">
        <v>26</v>
      </c>
      <c r="I1672">
        <v>12.4</v>
      </c>
      <c r="K1672">
        <v>93.2</v>
      </c>
      <c r="L1672">
        <v>27.3</v>
      </c>
      <c r="M1672">
        <v>64.400000000000006</v>
      </c>
      <c r="N1672">
        <v>0.21</v>
      </c>
      <c r="O1672">
        <v>0.96</v>
      </c>
      <c r="P1672">
        <v>7.42</v>
      </c>
      <c r="Q1672">
        <v>70</v>
      </c>
      <c r="R1672" s="3">
        <v>44233</v>
      </c>
      <c r="S1672">
        <v>20</v>
      </c>
      <c r="T1672">
        <v>139</v>
      </c>
      <c r="U1672">
        <v>88</v>
      </c>
      <c r="V1672">
        <v>90</v>
      </c>
      <c r="W1672">
        <v>15</v>
      </c>
      <c r="X1672">
        <v>36</v>
      </c>
      <c r="Y1672" s="48">
        <f t="shared" si="52"/>
        <v>105</v>
      </c>
      <c r="AA1672">
        <f t="shared" si="53"/>
        <v>1</v>
      </c>
    </row>
    <row r="1673" spans="1:27" x14ac:dyDescent="0.25">
      <c r="A1673">
        <v>620</v>
      </c>
      <c r="B1673">
        <v>0.9</v>
      </c>
      <c r="C1673">
        <v>334</v>
      </c>
      <c r="E1673" t="s">
        <v>26</v>
      </c>
      <c r="I1673">
        <v>22.7</v>
      </c>
      <c r="K1673">
        <v>82.8</v>
      </c>
      <c r="L1673">
        <v>36.5</v>
      </c>
      <c r="M1673">
        <v>46</v>
      </c>
      <c r="N1673">
        <v>0.21</v>
      </c>
      <c r="O1673">
        <v>0.92</v>
      </c>
      <c r="P1673">
        <v>7.4</v>
      </c>
      <c r="Q1673">
        <v>70</v>
      </c>
      <c r="R1673" s="3">
        <v>44237</v>
      </c>
      <c r="S1673">
        <v>24</v>
      </c>
      <c r="T1673">
        <v>113</v>
      </c>
      <c r="U1673">
        <v>62</v>
      </c>
      <c r="V1673">
        <v>60</v>
      </c>
      <c r="W1673">
        <v>15</v>
      </c>
      <c r="X1673">
        <v>36</v>
      </c>
      <c r="Y1673" s="48">
        <f t="shared" si="52"/>
        <v>79</v>
      </c>
      <c r="AA1673">
        <f t="shared" si="53"/>
        <v>1</v>
      </c>
    </row>
    <row r="1674" spans="1:27" x14ac:dyDescent="0.25">
      <c r="A1674">
        <v>620</v>
      </c>
      <c r="B1674">
        <v>0.94</v>
      </c>
      <c r="C1674">
        <v>394</v>
      </c>
      <c r="E1674" t="s">
        <v>26</v>
      </c>
      <c r="I1674">
        <v>18.399999999999999</v>
      </c>
      <c r="K1674">
        <v>77.400000000000006</v>
      </c>
      <c r="L1674">
        <v>35.6</v>
      </c>
      <c r="M1674">
        <v>42.5</v>
      </c>
      <c r="N1674">
        <v>0.21</v>
      </c>
      <c r="O1674">
        <v>0.82</v>
      </c>
      <c r="P1674">
        <v>7.43</v>
      </c>
      <c r="Q1674">
        <v>70</v>
      </c>
      <c r="R1674" s="3">
        <v>44239</v>
      </c>
      <c r="S1674">
        <v>19</v>
      </c>
      <c r="T1674">
        <v>136</v>
      </c>
      <c r="U1674">
        <v>78</v>
      </c>
      <c r="V1674">
        <v>48</v>
      </c>
      <c r="W1674">
        <v>15</v>
      </c>
      <c r="X1674">
        <v>36.299999999999997</v>
      </c>
      <c r="Y1674" s="48">
        <f t="shared" si="52"/>
        <v>97.333333333333329</v>
      </c>
      <c r="AA1674">
        <f t="shared" si="53"/>
        <v>1</v>
      </c>
    </row>
    <row r="1675" spans="1:27" x14ac:dyDescent="0.25">
      <c r="A1675">
        <v>620</v>
      </c>
      <c r="B1675">
        <v>0.76</v>
      </c>
      <c r="C1675">
        <v>481</v>
      </c>
      <c r="E1675" t="s">
        <v>26</v>
      </c>
      <c r="I1675">
        <v>14.3</v>
      </c>
      <c r="K1675">
        <v>89.6</v>
      </c>
      <c r="L1675">
        <v>39.700000000000003</v>
      </c>
      <c r="M1675">
        <v>61.5</v>
      </c>
      <c r="N1675">
        <v>0.21</v>
      </c>
      <c r="O1675">
        <v>0.81</v>
      </c>
      <c r="P1675">
        <v>7.39</v>
      </c>
      <c r="Q1675">
        <v>70</v>
      </c>
      <c r="R1675" s="3">
        <v>44241</v>
      </c>
      <c r="S1675">
        <v>22</v>
      </c>
      <c r="T1675">
        <v>120</v>
      </c>
      <c r="U1675">
        <v>80</v>
      </c>
      <c r="V1675">
        <v>78</v>
      </c>
      <c r="W1675">
        <v>22</v>
      </c>
      <c r="X1675">
        <v>36.5</v>
      </c>
      <c r="Y1675" s="48">
        <f t="shared" si="52"/>
        <v>93.333333333333329</v>
      </c>
      <c r="AA1675">
        <f t="shared" si="53"/>
        <v>1</v>
      </c>
    </row>
    <row r="1676" spans="1:27" x14ac:dyDescent="0.25">
      <c r="A1676">
        <v>632</v>
      </c>
      <c r="B1676">
        <v>0.91</v>
      </c>
      <c r="C1676">
        <v>150</v>
      </c>
      <c r="D1676">
        <v>585</v>
      </c>
      <c r="E1676" t="s">
        <v>26</v>
      </c>
      <c r="F1676">
        <v>2.66</v>
      </c>
      <c r="G1676">
        <v>1334</v>
      </c>
      <c r="H1676">
        <v>23.5</v>
      </c>
      <c r="I1676">
        <v>6.6</v>
      </c>
      <c r="J1676">
        <v>2.4700000000000002</v>
      </c>
      <c r="K1676">
        <v>93.4</v>
      </c>
      <c r="L1676">
        <v>29.3</v>
      </c>
      <c r="M1676">
        <v>63.6</v>
      </c>
      <c r="N1676">
        <v>0.21</v>
      </c>
      <c r="O1676">
        <v>0.91</v>
      </c>
      <c r="P1676">
        <v>7.46</v>
      </c>
      <c r="Q1676">
        <v>85</v>
      </c>
      <c r="R1676" s="3">
        <v>44204</v>
      </c>
      <c r="S1676">
        <v>20</v>
      </c>
      <c r="T1676">
        <v>190</v>
      </c>
      <c r="U1676">
        <v>94</v>
      </c>
      <c r="V1676">
        <v>108</v>
      </c>
      <c r="W1676">
        <v>15</v>
      </c>
      <c r="X1676">
        <v>37.5</v>
      </c>
      <c r="Y1676" s="48">
        <f t="shared" si="52"/>
        <v>126</v>
      </c>
      <c r="AA1676">
        <f t="shared" si="53"/>
        <v>0</v>
      </c>
    </row>
    <row r="1677" spans="1:27" x14ac:dyDescent="0.25">
      <c r="A1677">
        <v>632</v>
      </c>
      <c r="B1677">
        <v>0.82</v>
      </c>
      <c r="C1677">
        <v>207</v>
      </c>
      <c r="D1677">
        <v>587</v>
      </c>
      <c r="E1677" t="s">
        <v>26</v>
      </c>
      <c r="F1677">
        <v>1.93</v>
      </c>
      <c r="G1677">
        <v>1713</v>
      </c>
      <c r="H1677">
        <v>14.9</v>
      </c>
      <c r="I1677">
        <v>15.6</v>
      </c>
      <c r="J1677">
        <v>2.11</v>
      </c>
      <c r="K1677">
        <v>85.5</v>
      </c>
      <c r="L1677">
        <v>27.5</v>
      </c>
      <c r="M1677">
        <v>53.4</v>
      </c>
      <c r="N1677">
        <v>0.21</v>
      </c>
      <c r="O1677">
        <v>0.91</v>
      </c>
      <c r="P1677">
        <v>7.38</v>
      </c>
      <c r="Q1677">
        <v>85</v>
      </c>
      <c r="R1677" s="3">
        <v>44205</v>
      </c>
      <c r="S1677">
        <v>20</v>
      </c>
      <c r="T1677">
        <v>155</v>
      </c>
      <c r="U1677">
        <v>86</v>
      </c>
      <c r="V1677">
        <v>100</v>
      </c>
      <c r="W1677">
        <v>15</v>
      </c>
      <c r="X1677">
        <v>36</v>
      </c>
      <c r="Y1677" s="48">
        <f t="shared" si="52"/>
        <v>109</v>
      </c>
      <c r="AA1677">
        <f t="shared" si="53"/>
        <v>0</v>
      </c>
    </row>
    <row r="1678" spans="1:27" x14ac:dyDescent="0.25">
      <c r="A1678">
        <v>632</v>
      </c>
      <c r="B1678">
        <v>0.25</v>
      </c>
      <c r="C1678">
        <v>291</v>
      </c>
      <c r="E1678" t="s">
        <v>26</v>
      </c>
      <c r="F1678">
        <v>1.26</v>
      </c>
      <c r="G1678">
        <v>2473</v>
      </c>
      <c r="H1678">
        <v>20.100000000000001</v>
      </c>
      <c r="I1678">
        <v>22.2</v>
      </c>
      <c r="K1678">
        <v>91.4</v>
      </c>
      <c r="L1678">
        <v>31.6</v>
      </c>
      <c r="M1678">
        <v>103.4</v>
      </c>
      <c r="N1678">
        <v>0.21</v>
      </c>
      <c r="O1678">
        <v>0.74</v>
      </c>
      <c r="P1678">
        <v>7.36</v>
      </c>
      <c r="Q1678">
        <v>85</v>
      </c>
      <c r="R1678" s="3">
        <v>44211</v>
      </c>
      <c r="S1678">
        <v>18</v>
      </c>
      <c r="T1678">
        <v>132</v>
      </c>
      <c r="U1678">
        <v>85</v>
      </c>
      <c r="V1678">
        <v>91</v>
      </c>
      <c r="W1678">
        <v>0</v>
      </c>
      <c r="X1678">
        <v>36.1</v>
      </c>
      <c r="Y1678" s="48">
        <f t="shared" si="52"/>
        <v>100.66666666666667</v>
      </c>
      <c r="AA1678">
        <f t="shared" si="53"/>
        <v>1</v>
      </c>
    </row>
    <row r="1679" spans="1:27" x14ac:dyDescent="0.25">
      <c r="A1679">
        <v>636</v>
      </c>
      <c r="B1679">
        <v>0.94</v>
      </c>
      <c r="C1679">
        <v>86</v>
      </c>
      <c r="D1679">
        <v>389</v>
      </c>
      <c r="E1679" t="s">
        <v>26</v>
      </c>
      <c r="F1679">
        <v>0.51</v>
      </c>
      <c r="G1679">
        <v>1579</v>
      </c>
      <c r="H1679">
        <v>4.5</v>
      </c>
      <c r="I1679">
        <v>19.8</v>
      </c>
      <c r="J1679">
        <v>0.39</v>
      </c>
      <c r="K1679">
        <v>87.9</v>
      </c>
      <c r="L1679">
        <v>26.8</v>
      </c>
      <c r="M1679">
        <v>52.5</v>
      </c>
      <c r="N1679">
        <v>0.21</v>
      </c>
      <c r="O1679">
        <v>0.89</v>
      </c>
      <c r="P1679">
        <v>7.43</v>
      </c>
      <c r="Q1679">
        <v>69</v>
      </c>
      <c r="R1679" s="3">
        <v>44204</v>
      </c>
      <c r="S1679">
        <v>20</v>
      </c>
      <c r="T1679">
        <v>139</v>
      </c>
      <c r="U1679">
        <v>78</v>
      </c>
      <c r="V1679">
        <v>98</v>
      </c>
      <c r="W1679">
        <v>15</v>
      </c>
      <c r="X1679">
        <v>37</v>
      </c>
      <c r="Y1679" s="48">
        <f t="shared" si="52"/>
        <v>98.333333333333329</v>
      </c>
      <c r="AA1679">
        <f t="shared" si="53"/>
        <v>0</v>
      </c>
    </row>
    <row r="1680" spans="1:27" x14ac:dyDescent="0.25">
      <c r="A1680">
        <v>636</v>
      </c>
      <c r="B1680">
        <v>0.44</v>
      </c>
      <c r="C1680">
        <v>102</v>
      </c>
      <c r="D1680">
        <v>431</v>
      </c>
      <c r="E1680" t="s">
        <v>26</v>
      </c>
      <c r="F1680">
        <v>0.72</v>
      </c>
      <c r="G1680">
        <v>1873</v>
      </c>
      <c r="H1680">
        <v>6.4</v>
      </c>
      <c r="I1680">
        <v>15.3</v>
      </c>
      <c r="K1680">
        <v>92.4</v>
      </c>
      <c r="L1680">
        <v>31.5</v>
      </c>
      <c r="M1680">
        <v>72.5</v>
      </c>
      <c r="N1680">
        <v>0.21</v>
      </c>
      <c r="O1680">
        <v>0.77</v>
      </c>
      <c r="P1680">
        <v>7.37</v>
      </c>
      <c r="Q1680">
        <v>69</v>
      </c>
      <c r="R1680" s="3">
        <v>44205</v>
      </c>
      <c r="S1680">
        <v>20</v>
      </c>
      <c r="T1680">
        <v>102</v>
      </c>
      <c r="U1680">
        <v>54</v>
      </c>
      <c r="V1680">
        <v>94</v>
      </c>
      <c r="W1680">
        <v>15</v>
      </c>
      <c r="X1680">
        <v>37.5</v>
      </c>
      <c r="Y1680" s="48">
        <f t="shared" si="52"/>
        <v>70</v>
      </c>
      <c r="AA1680">
        <f t="shared" si="53"/>
        <v>1</v>
      </c>
    </row>
    <row r="1681" spans="1:27" x14ac:dyDescent="0.25">
      <c r="A1681">
        <v>636</v>
      </c>
      <c r="B1681">
        <v>0.33</v>
      </c>
      <c r="C1681">
        <v>62</v>
      </c>
      <c r="E1681" t="s">
        <v>26</v>
      </c>
      <c r="I1681">
        <v>10</v>
      </c>
      <c r="K1681">
        <v>81.599999999999994</v>
      </c>
      <c r="L1681">
        <v>31.5</v>
      </c>
      <c r="M1681">
        <v>44</v>
      </c>
      <c r="N1681">
        <v>0.21</v>
      </c>
      <c r="O1681">
        <v>0.37</v>
      </c>
      <c r="P1681">
        <v>7.42</v>
      </c>
      <c r="Q1681">
        <v>69</v>
      </c>
      <c r="R1681" s="3">
        <v>44207</v>
      </c>
      <c r="S1681">
        <v>25</v>
      </c>
      <c r="T1681">
        <v>102</v>
      </c>
      <c r="U1681">
        <v>60</v>
      </c>
      <c r="V1681">
        <v>72</v>
      </c>
      <c r="W1681">
        <v>5</v>
      </c>
      <c r="X1681">
        <v>37</v>
      </c>
      <c r="Y1681" s="48">
        <f t="shared" si="52"/>
        <v>74</v>
      </c>
      <c r="AA1681">
        <f t="shared" si="53"/>
        <v>1</v>
      </c>
    </row>
    <row r="1682" spans="1:27" x14ac:dyDescent="0.25">
      <c r="A1682">
        <v>636</v>
      </c>
      <c r="B1682">
        <v>0.43</v>
      </c>
      <c r="C1682">
        <v>109</v>
      </c>
      <c r="D1682">
        <v>548</v>
      </c>
      <c r="E1682" t="s">
        <v>26</v>
      </c>
      <c r="F1682">
        <v>11</v>
      </c>
      <c r="G1682">
        <v>3393</v>
      </c>
      <c r="H1682">
        <v>9.4</v>
      </c>
      <c r="I1682">
        <v>25.8</v>
      </c>
      <c r="J1682">
        <v>0.41</v>
      </c>
      <c r="K1682">
        <v>96.6</v>
      </c>
      <c r="L1682">
        <v>48.8</v>
      </c>
      <c r="M1682">
        <v>94.1</v>
      </c>
      <c r="N1682">
        <v>0.21</v>
      </c>
      <c r="O1682">
        <v>0.82</v>
      </c>
      <c r="P1682">
        <v>7.29</v>
      </c>
      <c r="Q1682">
        <v>69</v>
      </c>
      <c r="R1682" s="3">
        <v>44208</v>
      </c>
      <c r="S1682">
        <v>2</v>
      </c>
      <c r="T1682">
        <v>110</v>
      </c>
      <c r="U1682">
        <v>77</v>
      </c>
      <c r="V1682">
        <v>75</v>
      </c>
      <c r="W1682">
        <v>0</v>
      </c>
      <c r="X1682">
        <v>36</v>
      </c>
      <c r="Y1682" s="48">
        <f t="shared" si="52"/>
        <v>88</v>
      </c>
      <c r="AA1682">
        <f t="shared" si="53"/>
        <v>0</v>
      </c>
    </row>
    <row r="1683" spans="1:27" x14ac:dyDescent="0.25">
      <c r="A1683">
        <v>636</v>
      </c>
      <c r="B1683">
        <v>0.93</v>
      </c>
      <c r="C1683">
        <v>137</v>
      </c>
      <c r="E1683" t="s">
        <v>26</v>
      </c>
      <c r="I1683">
        <v>27.4</v>
      </c>
      <c r="J1683">
        <v>0.5</v>
      </c>
      <c r="K1683">
        <v>93.6</v>
      </c>
      <c r="L1683">
        <v>48</v>
      </c>
      <c r="M1683">
        <v>65.099999999999994</v>
      </c>
      <c r="N1683">
        <v>0.21</v>
      </c>
      <c r="O1683">
        <v>0.73</v>
      </c>
      <c r="P1683">
        <v>7.31</v>
      </c>
      <c r="Q1683">
        <v>69</v>
      </c>
      <c r="R1683" s="3">
        <v>44209</v>
      </c>
      <c r="S1683">
        <v>22</v>
      </c>
      <c r="T1683">
        <v>149</v>
      </c>
      <c r="U1683">
        <v>85</v>
      </c>
      <c r="V1683">
        <v>84</v>
      </c>
      <c r="W1683">
        <v>5</v>
      </c>
      <c r="X1683">
        <v>36.6</v>
      </c>
      <c r="Y1683" s="48">
        <f t="shared" si="52"/>
        <v>106.33333333333333</v>
      </c>
      <c r="AA1683">
        <f t="shared" si="53"/>
        <v>1</v>
      </c>
    </row>
    <row r="1684" spans="1:27" x14ac:dyDescent="0.25">
      <c r="A1684">
        <v>636</v>
      </c>
      <c r="B1684">
        <v>0.78</v>
      </c>
      <c r="C1684">
        <v>187</v>
      </c>
      <c r="E1684" t="s">
        <v>26</v>
      </c>
      <c r="I1684">
        <v>29.5</v>
      </c>
      <c r="K1684">
        <v>74.599999999999994</v>
      </c>
      <c r="L1684">
        <v>48.9</v>
      </c>
      <c r="M1684">
        <v>38.4</v>
      </c>
      <c r="N1684">
        <v>0.21</v>
      </c>
      <c r="O1684">
        <v>0.79</v>
      </c>
      <c r="P1684">
        <v>7.43</v>
      </c>
      <c r="Q1684">
        <v>69</v>
      </c>
      <c r="R1684" s="3">
        <v>44211</v>
      </c>
      <c r="S1684">
        <v>18</v>
      </c>
      <c r="T1684">
        <v>114</v>
      </c>
      <c r="U1684">
        <v>71</v>
      </c>
      <c r="V1684">
        <v>51</v>
      </c>
      <c r="W1684">
        <v>3</v>
      </c>
      <c r="X1684">
        <v>37</v>
      </c>
      <c r="Y1684" s="48">
        <f t="shared" si="52"/>
        <v>85.333333333333329</v>
      </c>
      <c r="AA1684">
        <f t="shared" si="53"/>
        <v>1</v>
      </c>
    </row>
    <row r="1685" spans="1:27" x14ac:dyDescent="0.25">
      <c r="A1685">
        <v>636</v>
      </c>
      <c r="B1685">
        <v>0.23</v>
      </c>
      <c r="C1685">
        <v>189</v>
      </c>
      <c r="E1685" t="s">
        <v>26</v>
      </c>
      <c r="I1685">
        <v>33.4</v>
      </c>
      <c r="K1685">
        <v>94.4</v>
      </c>
      <c r="L1685">
        <v>40.6</v>
      </c>
      <c r="M1685">
        <v>69.2</v>
      </c>
      <c r="N1685">
        <v>0.21</v>
      </c>
      <c r="O1685">
        <v>0.76</v>
      </c>
      <c r="P1685">
        <v>7.47</v>
      </c>
      <c r="Q1685">
        <v>69</v>
      </c>
      <c r="R1685" s="3">
        <v>44213</v>
      </c>
      <c r="S1685">
        <v>16</v>
      </c>
      <c r="T1685">
        <v>165</v>
      </c>
      <c r="U1685">
        <v>75</v>
      </c>
      <c r="V1685">
        <v>75</v>
      </c>
      <c r="W1685">
        <v>15</v>
      </c>
      <c r="X1685">
        <v>36</v>
      </c>
      <c r="Y1685" s="48">
        <f t="shared" si="52"/>
        <v>105</v>
      </c>
      <c r="AA1685">
        <f t="shared" si="53"/>
        <v>1</v>
      </c>
    </row>
    <row r="1686" spans="1:27" x14ac:dyDescent="0.25">
      <c r="A1686">
        <v>636</v>
      </c>
      <c r="B1686">
        <v>0.25</v>
      </c>
      <c r="C1686">
        <v>181</v>
      </c>
      <c r="D1686">
        <v>507</v>
      </c>
      <c r="E1686" t="s">
        <v>26</v>
      </c>
      <c r="F1686">
        <v>1.4</v>
      </c>
      <c r="G1686">
        <v>2782</v>
      </c>
      <c r="H1686">
        <v>13.1</v>
      </c>
      <c r="I1686">
        <v>30.2</v>
      </c>
      <c r="J1686">
        <v>0.55000000000000004</v>
      </c>
      <c r="K1686">
        <v>71.5</v>
      </c>
      <c r="L1686">
        <v>57.4</v>
      </c>
      <c r="M1686">
        <v>39.700000000000003</v>
      </c>
      <c r="N1686">
        <v>0.21</v>
      </c>
      <c r="O1686">
        <v>0.74</v>
      </c>
      <c r="P1686">
        <v>7.37</v>
      </c>
      <c r="Q1686">
        <v>69</v>
      </c>
      <c r="R1686" s="3">
        <v>44215</v>
      </c>
      <c r="S1686">
        <v>14</v>
      </c>
      <c r="T1686">
        <v>136</v>
      </c>
      <c r="U1686">
        <v>57</v>
      </c>
      <c r="V1686">
        <v>90</v>
      </c>
      <c r="W1686">
        <v>3</v>
      </c>
      <c r="X1686">
        <v>35</v>
      </c>
      <c r="Y1686" s="48">
        <f t="shared" si="52"/>
        <v>83.333333333333329</v>
      </c>
      <c r="AA1686">
        <f t="shared" si="53"/>
        <v>0</v>
      </c>
    </row>
    <row r="1687" spans="1:27" x14ac:dyDescent="0.25">
      <c r="A1687">
        <v>636</v>
      </c>
      <c r="B1687">
        <v>0.4</v>
      </c>
      <c r="C1687">
        <v>240</v>
      </c>
      <c r="E1687" t="s">
        <v>26</v>
      </c>
      <c r="H1687">
        <v>106.4</v>
      </c>
      <c r="I1687">
        <v>38.4</v>
      </c>
      <c r="K1687">
        <v>88.8</v>
      </c>
      <c r="L1687">
        <v>59.4</v>
      </c>
      <c r="M1687">
        <v>58.3</v>
      </c>
      <c r="N1687">
        <v>0.21</v>
      </c>
      <c r="O1687">
        <v>1.01</v>
      </c>
      <c r="P1687">
        <v>7.2</v>
      </c>
      <c r="Q1687">
        <v>69</v>
      </c>
      <c r="R1687" s="3">
        <v>44217</v>
      </c>
      <c r="S1687">
        <v>22</v>
      </c>
      <c r="T1687">
        <v>105</v>
      </c>
      <c r="U1687">
        <v>59</v>
      </c>
      <c r="V1687">
        <v>119</v>
      </c>
      <c r="W1687">
        <v>0</v>
      </c>
      <c r="X1687">
        <v>0</v>
      </c>
      <c r="Y1687" s="48">
        <f t="shared" si="52"/>
        <v>74.333333333333329</v>
      </c>
      <c r="AA1687">
        <f t="shared" si="53"/>
        <v>1</v>
      </c>
    </row>
    <row r="1688" spans="1:27" x14ac:dyDescent="0.25">
      <c r="A1688">
        <v>640</v>
      </c>
      <c r="B1688">
        <v>1.18</v>
      </c>
      <c r="C1688">
        <v>282</v>
      </c>
      <c r="E1688" t="s">
        <v>26</v>
      </c>
      <c r="H1688">
        <v>160.4</v>
      </c>
      <c r="I1688">
        <v>34.1</v>
      </c>
      <c r="K1688">
        <v>81.7</v>
      </c>
      <c r="L1688">
        <v>33</v>
      </c>
      <c r="M1688">
        <v>44.6</v>
      </c>
      <c r="N1688">
        <v>0.21</v>
      </c>
      <c r="O1688">
        <v>1.1200000000000001</v>
      </c>
      <c r="P1688">
        <v>7.47</v>
      </c>
      <c r="Q1688">
        <v>66</v>
      </c>
      <c r="R1688" s="3">
        <v>44203</v>
      </c>
      <c r="S1688">
        <v>21</v>
      </c>
      <c r="T1688">
        <v>115</v>
      </c>
      <c r="U1688">
        <v>60</v>
      </c>
      <c r="V1688">
        <v>78</v>
      </c>
      <c r="W1688">
        <v>0</v>
      </c>
      <c r="X1688">
        <v>37</v>
      </c>
      <c r="Y1688" s="48">
        <f t="shared" si="52"/>
        <v>78.333333333333329</v>
      </c>
      <c r="AA1688">
        <f t="shared" si="53"/>
        <v>1</v>
      </c>
    </row>
    <row r="1689" spans="1:27" x14ac:dyDescent="0.25">
      <c r="A1689">
        <v>640</v>
      </c>
      <c r="B1689">
        <v>0.66</v>
      </c>
      <c r="C1689">
        <v>222</v>
      </c>
      <c r="D1689">
        <v>667</v>
      </c>
      <c r="E1689" t="s">
        <v>26</v>
      </c>
      <c r="F1689">
        <v>11</v>
      </c>
      <c r="G1689">
        <v>1182</v>
      </c>
      <c r="H1689">
        <v>171.4</v>
      </c>
      <c r="I1689">
        <v>29.5</v>
      </c>
      <c r="J1689">
        <v>0.51</v>
      </c>
      <c r="K1689">
        <v>84.2</v>
      </c>
      <c r="L1689">
        <v>54.5</v>
      </c>
      <c r="M1689">
        <v>54.4</v>
      </c>
      <c r="N1689">
        <v>0.21</v>
      </c>
      <c r="O1689">
        <v>1.04</v>
      </c>
      <c r="P1689">
        <v>7.24</v>
      </c>
      <c r="Q1689">
        <v>66</v>
      </c>
      <c r="R1689" s="3">
        <v>44204</v>
      </c>
      <c r="S1689">
        <v>35</v>
      </c>
      <c r="T1689">
        <v>110</v>
      </c>
      <c r="U1689">
        <v>66</v>
      </c>
      <c r="V1689">
        <v>88</v>
      </c>
      <c r="W1689">
        <v>15</v>
      </c>
      <c r="X1689">
        <v>36</v>
      </c>
      <c r="Y1689" s="48">
        <f t="shared" si="52"/>
        <v>80.666666666666671</v>
      </c>
      <c r="AA1689">
        <f t="shared" si="53"/>
        <v>0</v>
      </c>
    </row>
    <row r="1690" spans="1:27" x14ac:dyDescent="0.25">
      <c r="A1690">
        <v>640</v>
      </c>
      <c r="B1690">
        <v>1.02</v>
      </c>
      <c r="C1690">
        <v>301</v>
      </c>
      <c r="E1690" t="s">
        <v>26</v>
      </c>
      <c r="I1690">
        <v>48.5</v>
      </c>
      <c r="J1690">
        <v>0.51</v>
      </c>
      <c r="K1690">
        <v>79.5</v>
      </c>
      <c r="L1690">
        <v>63.1</v>
      </c>
      <c r="M1690">
        <v>53.1</v>
      </c>
      <c r="N1690">
        <v>0.21</v>
      </c>
      <c r="O1690">
        <v>2.36</v>
      </c>
      <c r="P1690">
        <v>7.11</v>
      </c>
      <c r="Q1690">
        <v>66</v>
      </c>
      <c r="R1690" s="3">
        <v>44205</v>
      </c>
      <c r="S1690">
        <v>22</v>
      </c>
      <c r="T1690">
        <v>146</v>
      </c>
      <c r="U1690">
        <v>74</v>
      </c>
      <c r="V1690">
        <v>75</v>
      </c>
      <c r="W1690">
        <v>0</v>
      </c>
      <c r="X1690">
        <v>34.200000000000003</v>
      </c>
      <c r="Y1690" s="48">
        <f t="shared" si="52"/>
        <v>98</v>
      </c>
      <c r="AA1690">
        <f t="shared" si="53"/>
        <v>1</v>
      </c>
    </row>
    <row r="1691" spans="1:27" x14ac:dyDescent="0.25">
      <c r="A1691">
        <v>640</v>
      </c>
      <c r="B1691">
        <v>0.67</v>
      </c>
      <c r="C1691">
        <v>252</v>
      </c>
      <c r="E1691" t="s">
        <v>26</v>
      </c>
      <c r="H1691">
        <v>317</v>
      </c>
      <c r="I1691">
        <v>40.299999999999997</v>
      </c>
      <c r="J1691">
        <v>0.5</v>
      </c>
      <c r="K1691">
        <v>84.7</v>
      </c>
      <c r="L1691">
        <v>48.7</v>
      </c>
      <c r="M1691">
        <v>59.6</v>
      </c>
      <c r="N1691">
        <v>0.21</v>
      </c>
      <c r="O1691">
        <v>2.57</v>
      </c>
      <c r="P1691">
        <v>7.23</v>
      </c>
      <c r="Q1691">
        <v>66</v>
      </c>
      <c r="R1691" s="3">
        <v>44206</v>
      </c>
      <c r="S1691">
        <v>18</v>
      </c>
      <c r="T1691">
        <v>143</v>
      </c>
      <c r="U1691">
        <v>63</v>
      </c>
      <c r="V1691">
        <v>73</v>
      </c>
      <c r="W1691">
        <v>15</v>
      </c>
      <c r="X1691">
        <v>35</v>
      </c>
      <c r="Y1691" s="48">
        <f t="shared" si="52"/>
        <v>89.666666666666671</v>
      </c>
      <c r="AA1691">
        <f t="shared" si="53"/>
        <v>1</v>
      </c>
    </row>
    <row r="1692" spans="1:27" x14ac:dyDescent="0.25">
      <c r="A1692">
        <v>640</v>
      </c>
      <c r="B1692">
        <v>0.4</v>
      </c>
      <c r="C1692">
        <v>231</v>
      </c>
      <c r="E1692" t="s">
        <v>26</v>
      </c>
      <c r="I1692">
        <v>36.1</v>
      </c>
      <c r="J1692">
        <v>0.43</v>
      </c>
      <c r="K1692">
        <v>67.2</v>
      </c>
      <c r="L1692">
        <v>66.400000000000006</v>
      </c>
      <c r="M1692">
        <v>46.2</v>
      </c>
      <c r="N1692">
        <v>0.5</v>
      </c>
      <c r="O1692">
        <v>2.5299999999999998</v>
      </c>
      <c r="P1692">
        <v>7.11</v>
      </c>
      <c r="Q1692">
        <v>66</v>
      </c>
      <c r="R1692" s="3">
        <v>44207</v>
      </c>
      <c r="S1692">
        <v>22</v>
      </c>
      <c r="T1692">
        <v>106</v>
      </c>
      <c r="U1692">
        <v>61</v>
      </c>
      <c r="V1692">
        <v>80</v>
      </c>
      <c r="W1692">
        <v>13</v>
      </c>
      <c r="X1692">
        <v>25</v>
      </c>
      <c r="Y1692" s="48">
        <f t="shared" si="52"/>
        <v>76</v>
      </c>
      <c r="AA1692">
        <f t="shared" si="53"/>
        <v>1</v>
      </c>
    </row>
    <row r="1693" spans="1:27" x14ac:dyDescent="0.25">
      <c r="A1693">
        <v>640</v>
      </c>
      <c r="B1693">
        <v>0.39</v>
      </c>
      <c r="C1693">
        <v>169</v>
      </c>
      <c r="E1693" t="s">
        <v>26</v>
      </c>
      <c r="I1693">
        <v>40</v>
      </c>
      <c r="K1693">
        <v>85.1</v>
      </c>
      <c r="L1693">
        <v>50.8</v>
      </c>
      <c r="M1693">
        <v>58.1</v>
      </c>
      <c r="N1693">
        <v>0.21</v>
      </c>
      <c r="O1693">
        <v>3.92</v>
      </c>
      <c r="P1693">
        <v>7.16</v>
      </c>
      <c r="Q1693">
        <v>66</v>
      </c>
      <c r="R1693" s="3">
        <v>44209</v>
      </c>
      <c r="S1693">
        <v>24</v>
      </c>
      <c r="T1693">
        <v>136</v>
      </c>
      <c r="U1693">
        <v>70</v>
      </c>
      <c r="V1693">
        <v>100</v>
      </c>
      <c r="W1693">
        <v>0</v>
      </c>
      <c r="X1693">
        <v>35</v>
      </c>
      <c r="Y1693" s="48">
        <f t="shared" si="52"/>
        <v>92</v>
      </c>
      <c r="AA1693">
        <f t="shared" si="53"/>
        <v>1</v>
      </c>
    </row>
    <row r="1694" spans="1:27" x14ac:dyDescent="0.25">
      <c r="A1694">
        <v>640</v>
      </c>
      <c r="B1694">
        <v>0.39</v>
      </c>
      <c r="C1694">
        <v>158</v>
      </c>
      <c r="E1694" t="s">
        <v>26</v>
      </c>
      <c r="I1694">
        <v>62.9</v>
      </c>
      <c r="J1694">
        <v>0.71</v>
      </c>
      <c r="K1694">
        <v>76.8</v>
      </c>
      <c r="L1694">
        <v>57.3</v>
      </c>
      <c r="M1694">
        <v>48.4</v>
      </c>
      <c r="N1694">
        <v>0.21</v>
      </c>
      <c r="O1694">
        <v>4.5599999999999996</v>
      </c>
      <c r="P1694">
        <v>7.14</v>
      </c>
      <c r="Q1694">
        <v>66</v>
      </c>
      <c r="R1694" s="3">
        <v>44210</v>
      </c>
      <c r="S1694">
        <v>22</v>
      </c>
      <c r="T1694">
        <v>160</v>
      </c>
      <c r="U1694">
        <v>77</v>
      </c>
      <c r="V1694">
        <v>106</v>
      </c>
      <c r="W1694">
        <v>0</v>
      </c>
      <c r="X1694">
        <v>35.6</v>
      </c>
      <c r="Y1694" s="48">
        <f t="shared" si="52"/>
        <v>104.66666666666667</v>
      </c>
      <c r="AA1694">
        <f t="shared" si="53"/>
        <v>1</v>
      </c>
    </row>
    <row r="1695" spans="1:27" x14ac:dyDescent="0.25">
      <c r="A1695">
        <v>640</v>
      </c>
      <c r="B1695">
        <v>0.38</v>
      </c>
      <c r="C1695">
        <v>141</v>
      </c>
      <c r="E1695" t="s">
        <v>26</v>
      </c>
      <c r="I1695">
        <v>51.6</v>
      </c>
      <c r="J1695">
        <v>0.8</v>
      </c>
      <c r="K1695">
        <v>72.3</v>
      </c>
      <c r="L1695">
        <v>56.7</v>
      </c>
      <c r="M1695">
        <v>44.4</v>
      </c>
      <c r="N1695">
        <v>0.21</v>
      </c>
      <c r="O1695">
        <v>3.33</v>
      </c>
      <c r="P1695">
        <v>7.18</v>
      </c>
      <c r="Q1695">
        <v>66</v>
      </c>
      <c r="R1695" s="3">
        <v>44211</v>
      </c>
      <c r="S1695">
        <v>19</v>
      </c>
      <c r="T1695">
        <v>102</v>
      </c>
      <c r="U1695">
        <v>55</v>
      </c>
      <c r="V1695">
        <v>74</v>
      </c>
      <c r="W1695">
        <v>3</v>
      </c>
      <c r="X1695">
        <v>36.200000000000003</v>
      </c>
      <c r="Y1695" s="48">
        <f t="shared" si="52"/>
        <v>70.666666666666671</v>
      </c>
      <c r="AA1695">
        <f t="shared" si="53"/>
        <v>1</v>
      </c>
    </row>
    <row r="1696" spans="1:27" x14ac:dyDescent="0.25">
      <c r="A1696">
        <v>640</v>
      </c>
      <c r="B1696">
        <v>0.72</v>
      </c>
      <c r="C1696">
        <v>147</v>
      </c>
      <c r="E1696" t="s">
        <v>26</v>
      </c>
      <c r="I1696">
        <v>75</v>
      </c>
      <c r="K1696">
        <v>76.5</v>
      </c>
      <c r="L1696">
        <v>62.6</v>
      </c>
      <c r="M1696">
        <v>50.2</v>
      </c>
      <c r="N1696">
        <v>0.21</v>
      </c>
      <c r="O1696">
        <v>3.36</v>
      </c>
      <c r="P1696">
        <v>7.13</v>
      </c>
      <c r="Q1696">
        <v>66</v>
      </c>
      <c r="R1696" s="3">
        <v>44213</v>
      </c>
      <c r="S1696">
        <v>21</v>
      </c>
      <c r="T1696">
        <v>121</v>
      </c>
      <c r="U1696">
        <v>54</v>
      </c>
      <c r="V1696">
        <v>86</v>
      </c>
      <c r="W1696">
        <v>3</v>
      </c>
      <c r="X1696">
        <v>35.799999999999997</v>
      </c>
      <c r="Y1696" s="48">
        <f t="shared" si="52"/>
        <v>76.333333333333329</v>
      </c>
      <c r="AA1696">
        <f t="shared" si="53"/>
        <v>1</v>
      </c>
    </row>
    <row r="1697" spans="1:27" x14ac:dyDescent="0.25">
      <c r="A1697">
        <v>640</v>
      </c>
      <c r="B1697">
        <v>0.71</v>
      </c>
      <c r="C1697">
        <v>112</v>
      </c>
      <c r="E1697" t="s">
        <v>26</v>
      </c>
      <c r="I1697">
        <v>82</v>
      </c>
      <c r="J1697">
        <v>0.89</v>
      </c>
      <c r="K1697">
        <v>67</v>
      </c>
      <c r="L1697">
        <v>57.6</v>
      </c>
      <c r="M1697">
        <v>43.8</v>
      </c>
      <c r="N1697">
        <v>0.21</v>
      </c>
      <c r="O1697">
        <v>2.86</v>
      </c>
      <c r="P1697">
        <v>7.15</v>
      </c>
      <c r="Q1697">
        <v>66</v>
      </c>
      <c r="R1697" s="3">
        <v>44215</v>
      </c>
      <c r="S1697">
        <v>21</v>
      </c>
      <c r="T1697">
        <v>130</v>
      </c>
      <c r="U1697">
        <v>62</v>
      </c>
      <c r="V1697">
        <v>83</v>
      </c>
      <c r="W1697">
        <v>0</v>
      </c>
      <c r="X1697">
        <v>35</v>
      </c>
      <c r="Y1697" s="48">
        <f t="shared" si="52"/>
        <v>84.666666666666671</v>
      </c>
      <c r="AA1697">
        <f t="shared" si="53"/>
        <v>1</v>
      </c>
    </row>
    <row r="1698" spans="1:27" x14ac:dyDescent="0.25">
      <c r="A1698">
        <v>640</v>
      </c>
      <c r="B1698">
        <v>1.7</v>
      </c>
      <c r="C1698">
        <v>137</v>
      </c>
      <c r="E1698" t="s">
        <v>26</v>
      </c>
      <c r="I1698">
        <v>61</v>
      </c>
      <c r="J1698">
        <v>0.98</v>
      </c>
      <c r="K1698">
        <v>59.6</v>
      </c>
      <c r="L1698">
        <v>36.799999999999997</v>
      </c>
      <c r="M1698">
        <v>58.8</v>
      </c>
      <c r="N1698">
        <v>0.21</v>
      </c>
      <c r="O1698">
        <v>2.46</v>
      </c>
      <c r="P1698">
        <v>7.18</v>
      </c>
      <c r="Q1698">
        <v>66</v>
      </c>
      <c r="R1698" s="3">
        <v>44216</v>
      </c>
      <c r="S1698">
        <v>18</v>
      </c>
      <c r="T1698">
        <v>113</v>
      </c>
      <c r="U1698">
        <v>58</v>
      </c>
      <c r="V1698">
        <v>93</v>
      </c>
      <c r="W1698">
        <v>0</v>
      </c>
      <c r="X1698">
        <v>36</v>
      </c>
      <c r="Y1698" s="48">
        <f t="shared" si="52"/>
        <v>76.333333333333329</v>
      </c>
      <c r="AA1698">
        <f t="shared" si="53"/>
        <v>1</v>
      </c>
    </row>
    <row r="1699" spans="1:27" x14ac:dyDescent="0.25">
      <c r="A1699">
        <v>640</v>
      </c>
      <c r="B1699">
        <v>0.66</v>
      </c>
      <c r="C1699">
        <v>96</v>
      </c>
      <c r="E1699" t="s">
        <v>26</v>
      </c>
      <c r="I1699">
        <v>90.8</v>
      </c>
      <c r="K1699">
        <v>54.6</v>
      </c>
      <c r="L1699">
        <v>56.9</v>
      </c>
      <c r="M1699">
        <v>32.5</v>
      </c>
      <c r="N1699">
        <v>0.21</v>
      </c>
      <c r="O1699">
        <v>3.07</v>
      </c>
      <c r="P1699">
        <v>7.15</v>
      </c>
      <c r="Q1699">
        <v>66</v>
      </c>
      <c r="R1699" s="3">
        <v>44217</v>
      </c>
      <c r="S1699">
        <v>20</v>
      </c>
      <c r="T1699">
        <v>91</v>
      </c>
      <c r="U1699">
        <v>54</v>
      </c>
      <c r="V1699">
        <v>88</v>
      </c>
      <c r="W1699">
        <v>0</v>
      </c>
      <c r="X1699">
        <v>36.5</v>
      </c>
      <c r="Y1699" s="48">
        <f t="shared" si="52"/>
        <v>66.333333333333329</v>
      </c>
      <c r="AA1699">
        <f t="shared" si="53"/>
        <v>1</v>
      </c>
    </row>
    <row r="1700" spans="1:27" x14ac:dyDescent="0.25">
      <c r="A1700">
        <v>640</v>
      </c>
      <c r="B1700">
        <v>0.25</v>
      </c>
      <c r="C1700">
        <v>61</v>
      </c>
      <c r="E1700" t="s">
        <v>26</v>
      </c>
      <c r="I1700">
        <v>57.7</v>
      </c>
      <c r="K1700">
        <v>46.9</v>
      </c>
      <c r="L1700">
        <v>75.3</v>
      </c>
      <c r="M1700">
        <v>33.299999999999997</v>
      </c>
      <c r="N1700">
        <v>0.21</v>
      </c>
      <c r="O1700">
        <v>1.52</v>
      </c>
      <c r="P1700">
        <v>7.11</v>
      </c>
      <c r="Q1700">
        <v>66</v>
      </c>
      <c r="R1700" s="3">
        <v>44219</v>
      </c>
      <c r="S1700">
        <v>12</v>
      </c>
      <c r="T1700">
        <v>130</v>
      </c>
      <c r="U1700">
        <v>67</v>
      </c>
      <c r="V1700">
        <v>84</v>
      </c>
      <c r="W1700">
        <v>0</v>
      </c>
      <c r="X1700">
        <v>34</v>
      </c>
      <c r="Y1700" s="48">
        <f t="shared" si="52"/>
        <v>88</v>
      </c>
      <c r="AA1700">
        <f t="shared" si="53"/>
        <v>1</v>
      </c>
    </row>
    <row r="1701" spans="1:27" x14ac:dyDescent="0.25">
      <c r="E1701" t="s">
        <v>26</v>
      </c>
      <c r="Y1701" s="48" t="str">
        <f t="shared" si="52"/>
        <v/>
      </c>
    </row>
    <row r="1702" spans="1:27" x14ac:dyDescent="0.25">
      <c r="E1702" t="s">
        <v>26</v>
      </c>
      <c r="Y1702" s="48" t="str">
        <f t="shared" si="52"/>
        <v/>
      </c>
    </row>
    <row r="1703" spans="1:27" x14ac:dyDescent="0.25">
      <c r="E1703" t="s">
        <v>26</v>
      </c>
      <c r="Y1703" s="48" t="str">
        <f t="shared" si="52"/>
        <v/>
      </c>
    </row>
    <row r="1704" spans="1:27" x14ac:dyDescent="0.25">
      <c r="E1704" t="s">
        <v>26</v>
      </c>
      <c r="Y1704" s="48" t="str">
        <f t="shared" si="52"/>
        <v/>
      </c>
    </row>
    <row r="1705" spans="1:27" x14ac:dyDescent="0.25">
      <c r="E1705" t="s">
        <v>26</v>
      </c>
      <c r="Y1705" s="48" t="str">
        <f t="shared" si="52"/>
        <v/>
      </c>
    </row>
    <row r="1706" spans="1:27" x14ac:dyDescent="0.25">
      <c r="E1706" t="s">
        <v>26</v>
      </c>
      <c r="Y1706" s="48" t="str">
        <f t="shared" si="52"/>
        <v/>
      </c>
    </row>
    <row r="1707" spans="1:27" x14ac:dyDescent="0.25">
      <c r="E1707" t="s">
        <v>26</v>
      </c>
      <c r="Y1707" s="48" t="str">
        <f t="shared" si="52"/>
        <v/>
      </c>
    </row>
    <row r="1708" spans="1:27" x14ac:dyDescent="0.25">
      <c r="E1708" t="s">
        <v>26</v>
      </c>
      <c r="Y1708" s="48" t="str">
        <f t="shared" si="52"/>
        <v/>
      </c>
    </row>
    <row r="1709" spans="1:27" x14ac:dyDescent="0.25">
      <c r="E1709" t="s">
        <v>26</v>
      </c>
      <c r="Y1709" s="48" t="str">
        <f t="shared" si="52"/>
        <v/>
      </c>
    </row>
    <row r="1710" spans="1:27" x14ac:dyDescent="0.25">
      <c r="E1710" t="s">
        <v>26</v>
      </c>
      <c r="Y1710" s="48" t="str">
        <f t="shared" si="52"/>
        <v/>
      </c>
    </row>
    <row r="1711" spans="1:27" x14ac:dyDescent="0.25">
      <c r="E1711" t="s">
        <v>26</v>
      </c>
      <c r="Y1711" s="48" t="str">
        <f t="shared" si="52"/>
        <v/>
      </c>
    </row>
    <row r="1712" spans="1:27" x14ac:dyDescent="0.25">
      <c r="E1712" t="s">
        <v>26</v>
      </c>
      <c r="Y1712" s="48" t="str">
        <f t="shared" si="52"/>
        <v/>
      </c>
    </row>
    <row r="1713" spans="5:25" x14ac:dyDescent="0.25">
      <c r="E1713" t="s">
        <v>26</v>
      </c>
      <c r="Y1713" s="48" t="str">
        <f t="shared" si="52"/>
        <v/>
      </c>
    </row>
    <row r="1714" spans="5:25" x14ac:dyDescent="0.25">
      <c r="E1714" t="s">
        <v>26</v>
      </c>
      <c r="Y1714" s="48" t="str">
        <f t="shared" si="52"/>
        <v/>
      </c>
    </row>
    <row r="1715" spans="5:25" x14ac:dyDescent="0.25">
      <c r="E1715" t="s">
        <v>26</v>
      </c>
      <c r="Y1715" s="48" t="str">
        <f t="shared" si="52"/>
        <v/>
      </c>
    </row>
    <row r="1716" spans="5:25" x14ac:dyDescent="0.25">
      <c r="E1716" t="s">
        <v>26</v>
      </c>
      <c r="Y1716" s="48" t="str">
        <f t="shared" si="52"/>
        <v/>
      </c>
    </row>
    <row r="1717" spans="5:25" x14ac:dyDescent="0.25">
      <c r="E1717" t="s">
        <v>26</v>
      </c>
      <c r="Y1717" s="48" t="str">
        <f t="shared" si="52"/>
        <v/>
      </c>
    </row>
    <row r="1718" spans="5:25" x14ac:dyDescent="0.25">
      <c r="E1718" t="s">
        <v>26</v>
      </c>
      <c r="Y1718" s="48" t="str">
        <f t="shared" si="52"/>
        <v/>
      </c>
    </row>
    <row r="1719" spans="5:25" x14ac:dyDescent="0.25">
      <c r="E1719" t="s">
        <v>26</v>
      </c>
      <c r="Y1719" s="48" t="str">
        <f t="shared" si="52"/>
        <v/>
      </c>
    </row>
    <row r="1720" spans="5:25" x14ac:dyDescent="0.25">
      <c r="E1720" t="s">
        <v>26</v>
      </c>
      <c r="Y1720" s="48" t="str">
        <f t="shared" si="52"/>
        <v/>
      </c>
    </row>
    <row r="1721" spans="5:25" x14ac:dyDescent="0.25">
      <c r="E1721" t="s">
        <v>26</v>
      </c>
      <c r="Y1721" s="48" t="str">
        <f t="shared" si="52"/>
        <v/>
      </c>
    </row>
    <row r="1722" spans="5:25" x14ac:dyDescent="0.25">
      <c r="E1722" t="s">
        <v>26</v>
      </c>
      <c r="Y1722" s="48" t="str">
        <f t="shared" si="52"/>
        <v/>
      </c>
    </row>
    <row r="1723" spans="5:25" x14ac:dyDescent="0.25">
      <c r="E1723" t="s">
        <v>26</v>
      </c>
      <c r="Y1723" s="48" t="str">
        <f t="shared" si="52"/>
        <v/>
      </c>
    </row>
    <row r="1724" spans="5:25" x14ac:dyDescent="0.25">
      <c r="E1724" t="s">
        <v>26</v>
      </c>
      <c r="Y1724" s="48" t="str">
        <f t="shared" si="52"/>
        <v/>
      </c>
    </row>
    <row r="1725" spans="5:25" x14ac:dyDescent="0.25">
      <c r="E1725" t="s">
        <v>26</v>
      </c>
      <c r="Y1725" s="48" t="str">
        <f t="shared" si="52"/>
        <v/>
      </c>
    </row>
    <row r="1726" spans="5:25" x14ac:dyDescent="0.25">
      <c r="E1726" t="s">
        <v>26</v>
      </c>
      <c r="Y1726" s="48" t="str">
        <f t="shared" si="52"/>
        <v/>
      </c>
    </row>
    <row r="1727" spans="5:25" x14ac:dyDescent="0.25">
      <c r="E1727" t="s">
        <v>26</v>
      </c>
      <c r="Y1727" s="48" t="str">
        <f t="shared" si="52"/>
        <v/>
      </c>
    </row>
    <row r="1728" spans="5:25" x14ac:dyDescent="0.25">
      <c r="E1728" t="s">
        <v>26</v>
      </c>
      <c r="Y1728" s="48" t="str">
        <f t="shared" si="52"/>
        <v/>
      </c>
    </row>
    <row r="1729" spans="5:25" x14ac:dyDescent="0.25">
      <c r="E1729" t="s">
        <v>26</v>
      </c>
      <c r="Y1729" s="48" t="str">
        <f t="shared" si="52"/>
        <v/>
      </c>
    </row>
    <row r="1730" spans="5:25" x14ac:dyDescent="0.25">
      <c r="E1730" t="s">
        <v>26</v>
      </c>
      <c r="Y1730" s="48" t="str">
        <f t="shared" ref="Y1730:Y1793" si="54">IF(OR(T1730="",U1730=""),"",(T1730+(2*U1730))/3)</f>
        <v/>
      </c>
    </row>
    <row r="1731" spans="5:25" x14ac:dyDescent="0.25">
      <c r="E1731" t="s">
        <v>26</v>
      </c>
      <c r="Y1731" s="48" t="str">
        <f t="shared" si="54"/>
        <v/>
      </c>
    </row>
    <row r="1732" spans="5:25" x14ac:dyDescent="0.25">
      <c r="E1732" t="s">
        <v>26</v>
      </c>
      <c r="Y1732" s="48" t="str">
        <f t="shared" si="54"/>
        <v/>
      </c>
    </row>
    <row r="1733" spans="5:25" x14ac:dyDescent="0.25">
      <c r="E1733" t="s">
        <v>26</v>
      </c>
      <c r="Y1733" s="48" t="str">
        <f t="shared" si="54"/>
        <v/>
      </c>
    </row>
    <row r="1734" spans="5:25" x14ac:dyDescent="0.25">
      <c r="E1734" t="s">
        <v>26</v>
      </c>
      <c r="Y1734" s="48" t="str">
        <f t="shared" si="54"/>
        <v/>
      </c>
    </row>
    <row r="1735" spans="5:25" x14ac:dyDescent="0.25">
      <c r="E1735" t="s">
        <v>26</v>
      </c>
      <c r="Y1735" s="48" t="str">
        <f t="shared" si="54"/>
        <v/>
      </c>
    </row>
    <row r="1736" spans="5:25" x14ac:dyDescent="0.25">
      <c r="E1736" t="s">
        <v>26</v>
      </c>
      <c r="Y1736" s="48" t="str">
        <f t="shared" si="54"/>
        <v/>
      </c>
    </row>
    <row r="1737" spans="5:25" x14ac:dyDescent="0.25">
      <c r="E1737" t="s">
        <v>26</v>
      </c>
      <c r="Y1737" s="48" t="str">
        <f t="shared" si="54"/>
        <v/>
      </c>
    </row>
    <row r="1738" spans="5:25" x14ac:dyDescent="0.25">
      <c r="E1738" t="s">
        <v>26</v>
      </c>
      <c r="Y1738" s="48" t="str">
        <f t="shared" si="54"/>
        <v/>
      </c>
    </row>
    <row r="1739" spans="5:25" x14ac:dyDescent="0.25">
      <c r="E1739" t="s">
        <v>26</v>
      </c>
      <c r="Y1739" s="48" t="str">
        <f t="shared" si="54"/>
        <v/>
      </c>
    </row>
    <row r="1740" spans="5:25" x14ac:dyDescent="0.25">
      <c r="E1740" t="s">
        <v>26</v>
      </c>
      <c r="Y1740" s="48" t="str">
        <f t="shared" si="54"/>
        <v/>
      </c>
    </row>
    <row r="1741" spans="5:25" x14ac:dyDescent="0.25">
      <c r="E1741" t="s">
        <v>26</v>
      </c>
      <c r="Y1741" s="48" t="str">
        <f t="shared" si="54"/>
        <v/>
      </c>
    </row>
    <row r="1742" spans="5:25" x14ac:dyDescent="0.25">
      <c r="E1742" t="s">
        <v>26</v>
      </c>
      <c r="Y1742" s="48" t="str">
        <f t="shared" si="54"/>
        <v/>
      </c>
    </row>
    <row r="1743" spans="5:25" x14ac:dyDescent="0.25">
      <c r="E1743" t="s">
        <v>26</v>
      </c>
      <c r="Y1743" s="48" t="str">
        <f t="shared" si="54"/>
        <v/>
      </c>
    </row>
    <row r="1744" spans="5:25" x14ac:dyDescent="0.25">
      <c r="E1744" t="s">
        <v>26</v>
      </c>
      <c r="Y1744" s="48" t="str">
        <f t="shared" si="54"/>
        <v/>
      </c>
    </row>
    <row r="1745" spans="5:25" x14ac:dyDescent="0.25">
      <c r="E1745" t="s">
        <v>26</v>
      </c>
      <c r="Y1745" s="48" t="str">
        <f t="shared" si="54"/>
        <v/>
      </c>
    </row>
    <row r="1746" spans="5:25" x14ac:dyDescent="0.25">
      <c r="E1746" t="s">
        <v>26</v>
      </c>
      <c r="Y1746" s="48" t="str">
        <f t="shared" si="54"/>
        <v/>
      </c>
    </row>
    <row r="1747" spans="5:25" x14ac:dyDescent="0.25">
      <c r="E1747" t="s">
        <v>26</v>
      </c>
      <c r="Y1747" s="48" t="str">
        <f t="shared" si="54"/>
        <v/>
      </c>
    </row>
    <row r="1748" spans="5:25" x14ac:dyDescent="0.25">
      <c r="E1748" t="s">
        <v>26</v>
      </c>
      <c r="Y1748" s="48" t="str">
        <f t="shared" si="54"/>
        <v/>
      </c>
    </row>
    <row r="1749" spans="5:25" x14ac:dyDescent="0.25">
      <c r="E1749" t="s">
        <v>26</v>
      </c>
      <c r="Y1749" s="48" t="str">
        <f t="shared" si="54"/>
        <v/>
      </c>
    </row>
    <row r="1750" spans="5:25" x14ac:dyDescent="0.25">
      <c r="E1750" t="s">
        <v>26</v>
      </c>
      <c r="Y1750" s="48" t="str">
        <f t="shared" si="54"/>
        <v/>
      </c>
    </row>
    <row r="1751" spans="5:25" x14ac:dyDescent="0.25">
      <c r="E1751" t="s">
        <v>26</v>
      </c>
      <c r="Y1751" s="48" t="str">
        <f t="shared" si="54"/>
        <v/>
      </c>
    </row>
    <row r="1752" spans="5:25" x14ac:dyDescent="0.25">
      <c r="E1752" t="s">
        <v>26</v>
      </c>
      <c r="Y1752" s="48" t="str">
        <f t="shared" si="54"/>
        <v/>
      </c>
    </row>
    <row r="1753" spans="5:25" x14ac:dyDescent="0.25">
      <c r="E1753" t="s">
        <v>26</v>
      </c>
      <c r="Y1753" s="48" t="str">
        <f t="shared" si="54"/>
        <v/>
      </c>
    </row>
    <row r="1754" spans="5:25" x14ac:dyDescent="0.25">
      <c r="E1754" t="s">
        <v>26</v>
      </c>
      <c r="Y1754" s="48" t="str">
        <f t="shared" si="54"/>
        <v/>
      </c>
    </row>
    <row r="1755" spans="5:25" x14ac:dyDescent="0.25">
      <c r="E1755" t="s">
        <v>26</v>
      </c>
      <c r="Y1755" s="48" t="str">
        <f t="shared" si="54"/>
        <v/>
      </c>
    </row>
    <row r="1756" spans="5:25" x14ac:dyDescent="0.25">
      <c r="E1756" t="s">
        <v>26</v>
      </c>
      <c r="Y1756" s="48" t="str">
        <f t="shared" si="54"/>
        <v/>
      </c>
    </row>
    <row r="1757" spans="5:25" x14ac:dyDescent="0.25">
      <c r="E1757" t="s">
        <v>26</v>
      </c>
      <c r="Y1757" s="48" t="str">
        <f t="shared" si="54"/>
        <v/>
      </c>
    </row>
    <row r="1758" spans="5:25" x14ac:dyDescent="0.25">
      <c r="E1758" t="s">
        <v>26</v>
      </c>
      <c r="Y1758" s="48" t="str">
        <f t="shared" si="54"/>
        <v/>
      </c>
    </row>
    <row r="1759" spans="5:25" x14ac:dyDescent="0.25">
      <c r="E1759" t="s">
        <v>26</v>
      </c>
      <c r="Y1759" s="48" t="str">
        <f t="shared" si="54"/>
        <v/>
      </c>
    </row>
    <row r="1760" spans="5:25" x14ac:dyDescent="0.25">
      <c r="E1760" t="s">
        <v>26</v>
      </c>
      <c r="Y1760" s="48" t="str">
        <f t="shared" si="54"/>
        <v/>
      </c>
    </row>
    <row r="1761" spans="5:25" x14ac:dyDescent="0.25">
      <c r="E1761" t="s">
        <v>26</v>
      </c>
      <c r="Y1761" s="48" t="str">
        <f t="shared" si="54"/>
        <v/>
      </c>
    </row>
    <row r="1762" spans="5:25" x14ac:dyDescent="0.25">
      <c r="E1762" t="s">
        <v>26</v>
      </c>
      <c r="Y1762" s="48" t="str">
        <f t="shared" si="54"/>
        <v/>
      </c>
    </row>
    <row r="1763" spans="5:25" x14ac:dyDescent="0.25">
      <c r="E1763" t="s">
        <v>26</v>
      </c>
      <c r="Y1763" s="48" t="str">
        <f t="shared" si="54"/>
        <v/>
      </c>
    </row>
    <row r="1764" spans="5:25" x14ac:dyDescent="0.25">
      <c r="E1764" t="s">
        <v>26</v>
      </c>
      <c r="Y1764" s="48" t="str">
        <f t="shared" si="54"/>
        <v/>
      </c>
    </row>
    <row r="1765" spans="5:25" x14ac:dyDescent="0.25">
      <c r="E1765" t="s">
        <v>26</v>
      </c>
      <c r="Y1765" s="48" t="str">
        <f t="shared" si="54"/>
        <v/>
      </c>
    </row>
    <row r="1766" spans="5:25" x14ac:dyDescent="0.25">
      <c r="E1766" t="s">
        <v>26</v>
      </c>
      <c r="Y1766" s="48" t="str">
        <f t="shared" si="54"/>
        <v/>
      </c>
    </row>
    <row r="1767" spans="5:25" x14ac:dyDescent="0.25">
      <c r="E1767" t="s">
        <v>26</v>
      </c>
      <c r="Y1767" s="48" t="str">
        <f t="shared" si="54"/>
        <v/>
      </c>
    </row>
    <row r="1768" spans="5:25" x14ac:dyDescent="0.25">
      <c r="E1768" t="s">
        <v>26</v>
      </c>
      <c r="Y1768" s="48" t="str">
        <f t="shared" si="54"/>
        <v/>
      </c>
    </row>
    <row r="1769" spans="5:25" x14ac:dyDescent="0.25">
      <c r="E1769" t="s">
        <v>26</v>
      </c>
      <c r="Y1769" s="48" t="str">
        <f t="shared" si="54"/>
        <v/>
      </c>
    </row>
    <row r="1770" spans="5:25" x14ac:dyDescent="0.25">
      <c r="E1770" t="s">
        <v>26</v>
      </c>
      <c r="Y1770" s="48" t="str">
        <f t="shared" si="54"/>
        <v/>
      </c>
    </row>
    <row r="1771" spans="5:25" x14ac:dyDescent="0.25">
      <c r="E1771" t="s">
        <v>26</v>
      </c>
      <c r="Y1771" s="48" t="str">
        <f t="shared" si="54"/>
        <v/>
      </c>
    </row>
    <row r="1772" spans="5:25" x14ac:dyDescent="0.25">
      <c r="E1772" t="s">
        <v>26</v>
      </c>
      <c r="Y1772" s="48" t="str">
        <f t="shared" si="54"/>
        <v/>
      </c>
    </row>
    <row r="1773" spans="5:25" x14ac:dyDescent="0.25">
      <c r="E1773" t="s">
        <v>26</v>
      </c>
      <c r="Y1773" s="48" t="str">
        <f t="shared" si="54"/>
        <v/>
      </c>
    </row>
    <row r="1774" spans="5:25" x14ac:dyDescent="0.25">
      <c r="E1774" t="s">
        <v>26</v>
      </c>
      <c r="Y1774" s="48" t="str">
        <f t="shared" si="54"/>
        <v/>
      </c>
    </row>
    <row r="1775" spans="5:25" x14ac:dyDescent="0.25">
      <c r="E1775" t="s">
        <v>26</v>
      </c>
      <c r="Y1775" s="48" t="str">
        <f t="shared" si="54"/>
        <v/>
      </c>
    </row>
    <row r="1776" spans="5:25" x14ac:dyDescent="0.25">
      <c r="E1776" t="s">
        <v>26</v>
      </c>
      <c r="Y1776" s="48" t="str">
        <f t="shared" si="54"/>
        <v/>
      </c>
    </row>
    <row r="1777" spans="5:25" x14ac:dyDescent="0.25">
      <c r="E1777" t="s">
        <v>26</v>
      </c>
      <c r="Y1777" s="48" t="str">
        <f t="shared" si="54"/>
        <v/>
      </c>
    </row>
    <row r="1778" spans="5:25" x14ac:dyDescent="0.25">
      <c r="E1778" t="s">
        <v>26</v>
      </c>
      <c r="Y1778" s="48" t="str">
        <f t="shared" si="54"/>
        <v/>
      </c>
    </row>
    <row r="1779" spans="5:25" x14ac:dyDescent="0.25">
      <c r="E1779" t="s">
        <v>26</v>
      </c>
      <c r="Y1779" s="48" t="str">
        <f t="shared" si="54"/>
        <v/>
      </c>
    </row>
    <row r="1780" spans="5:25" x14ac:dyDescent="0.25">
      <c r="E1780" t="s">
        <v>26</v>
      </c>
      <c r="Y1780" s="48" t="str">
        <f t="shared" si="54"/>
        <v/>
      </c>
    </row>
    <row r="1781" spans="5:25" x14ac:dyDescent="0.25">
      <c r="E1781" t="s">
        <v>26</v>
      </c>
      <c r="Y1781" s="48" t="str">
        <f t="shared" si="54"/>
        <v/>
      </c>
    </row>
    <row r="1782" spans="5:25" x14ac:dyDescent="0.25">
      <c r="E1782" t="s">
        <v>26</v>
      </c>
      <c r="Y1782" s="48" t="str">
        <f t="shared" si="54"/>
        <v/>
      </c>
    </row>
    <row r="1783" spans="5:25" x14ac:dyDescent="0.25">
      <c r="E1783" t="s">
        <v>26</v>
      </c>
      <c r="Y1783" s="48" t="str">
        <f t="shared" si="54"/>
        <v/>
      </c>
    </row>
    <row r="1784" spans="5:25" x14ac:dyDescent="0.25">
      <c r="E1784" t="s">
        <v>26</v>
      </c>
      <c r="Y1784" s="48" t="str">
        <f t="shared" si="54"/>
        <v/>
      </c>
    </row>
    <row r="1785" spans="5:25" x14ac:dyDescent="0.25">
      <c r="E1785" t="s">
        <v>26</v>
      </c>
      <c r="Y1785" s="48" t="str">
        <f t="shared" si="54"/>
        <v/>
      </c>
    </row>
    <row r="1786" spans="5:25" x14ac:dyDescent="0.25">
      <c r="E1786" t="s">
        <v>26</v>
      </c>
      <c r="Y1786" s="48" t="str">
        <f t="shared" si="54"/>
        <v/>
      </c>
    </row>
    <row r="1787" spans="5:25" x14ac:dyDescent="0.25">
      <c r="E1787" t="s">
        <v>26</v>
      </c>
      <c r="Y1787" s="48" t="str">
        <f t="shared" si="54"/>
        <v/>
      </c>
    </row>
    <row r="1788" spans="5:25" x14ac:dyDescent="0.25">
      <c r="E1788" t="s">
        <v>26</v>
      </c>
      <c r="Y1788" s="48" t="str">
        <f t="shared" si="54"/>
        <v/>
      </c>
    </row>
    <row r="1789" spans="5:25" x14ac:dyDescent="0.25">
      <c r="E1789" t="s">
        <v>26</v>
      </c>
      <c r="Y1789" s="48" t="str">
        <f t="shared" si="54"/>
        <v/>
      </c>
    </row>
    <row r="1790" spans="5:25" x14ac:dyDescent="0.25">
      <c r="E1790" t="s">
        <v>26</v>
      </c>
      <c r="Y1790" s="48" t="str">
        <f t="shared" si="54"/>
        <v/>
      </c>
    </row>
    <row r="1791" spans="5:25" x14ac:dyDescent="0.25">
      <c r="E1791" t="s">
        <v>26</v>
      </c>
      <c r="Y1791" s="48" t="str">
        <f t="shared" si="54"/>
        <v/>
      </c>
    </row>
    <row r="1792" spans="5:25" x14ac:dyDescent="0.25">
      <c r="E1792" t="s">
        <v>26</v>
      </c>
      <c r="Y1792" s="48" t="str">
        <f t="shared" si="54"/>
        <v/>
      </c>
    </row>
    <row r="1793" spans="5:25" x14ac:dyDescent="0.25">
      <c r="E1793" t="s">
        <v>26</v>
      </c>
      <c r="Y1793" s="48" t="str">
        <f t="shared" si="54"/>
        <v/>
      </c>
    </row>
    <row r="1794" spans="5:25" x14ac:dyDescent="0.25">
      <c r="E1794" t="s">
        <v>26</v>
      </c>
      <c r="Y1794" s="48" t="str">
        <f t="shared" ref="Y1794:Y1820" si="55">IF(OR(T1794="",U1794=""),"",(T1794+(2*U1794))/3)</f>
        <v/>
      </c>
    </row>
    <row r="1795" spans="5:25" x14ac:dyDescent="0.25">
      <c r="E1795" t="s">
        <v>26</v>
      </c>
      <c r="Y1795" s="48" t="str">
        <f t="shared" si="55"/>
        <v/>
      </c>
    </row>
    <row r="1796" spans="5:25" x14ac:dyDescent="0.25">
      <c r="E1796" t="s">
        <v>26</v>
      </c>
      <c r="Y1796" s="48" t="str">
        <f t="shared" si="55"/>
        <v/>
      </c>
    </row>
    <row r="1797" spans="5:25" x14ac:dyDescent="0.25">
      <c r="E1797" t="s">
        <v>26</v>
      </c>
      <c r="Y1797" s="48" t="str">
        <f t="shared" si="55"/>
        <v/>
      </c>
    </row>
    <row r="1798" spans="5:25" x14ac:dyDescent="0.25">
      <c r="E1798" t="s">
        <v>26</v>
      </c>
      <c r="Y1798" s="48" t="str">
        <f t="shared" si="55"/>
        <v/>
      </c>
    </row>
    <row r="1799" spans="5:25" x14ac:dyDescent="0.25">
      <c r="E1799" t="s">
        <v>26</v>
      </c>
      <c r="Y1799" s="48" t="str">
        <f t="shared" si="55"/>
        <v/>
      </c>
    </row>
    <row r="1800" spans="5:25" x14ac:dyDescent="0.25">
      <c r="E1800" t="s">
        <v>26</v>
      </c>
      <c r="Y1800" s="48" t="str">
        <f t="shared" si="55"/>
        <v/>
      </c>
    </row>
    <row r="1801" spans="5:25" x14ac:dyDescent="0.25">
      <c r="E1801" t="s">
        <v>26</v>
      </c>
      <c r="Y1801" s="48" t="str">
        <f t="shared" si="55"/>
        <v/>
      </c>
    </row>
    <row r="1802" spans="5:25" x14ac:dyDescent="0.25">
      <c r="E1802" t="s">
        <v>26</v>
      </c>
      <c r="Y1802" s="48" t="str">
        <f t="shared" si="55"/>
        <v/>
      </c>
    </row>
    <row r="1803" spans="5:25" x14ac:dyDescent="0.25">
      <c r="E1803" t="s">
        <v>26</v>
      </c>
      <c r="Y1803" s="48" t="str">
        <f t="shared" si="55"/>
        <v/>
      </c>
    </row>
    <row r="1804" spans="5:25" x14ac:dyDescent="0.25">
      <c r="E1804" t="s">
        <v>26</v>
      </c>
      <c r="Y1804" s="48" t="str">
        <f t="shared" si="55"/>
        <v/>
      </c>
    </row>
    <row r="1805" spans="5:25" x14ac:dyDescent="0.25">
      <c r="E1805" t="s">
        <v>26</v>
      </c>
      <c r="Y1805" s="48" t="str">
        <f t="shared" si="55"/>
        <v/>
      </c>
    </row>
    <row r="1806" spans="5:25" x14ac:dyDescent="0.25">
      <c r="E1806" t="s">
        <v>26</v>
      </c>
      <c r="Y1806" s="48" t="str">
        <f t="shared" si="55"/>
        <v/>
      </c>
    </row>
    <row r="1807" spans="5:25" x14ac:dyDescent="0.25">
      <c r="E1807" t="s">
        <v>26</v>
      </c>
      <c r="Y1807" s="48" t="str">
        <f t="shared" si="55"/>
        <v/>
      </c>
    </row>
    <row r="1808" spans="5:25" x14ac:dyDescent="0.25">
      <c r="E1808" t="s">
        <v>26</v>
      </c>
      <c r="Y1808" s="48" t="str">
        <f t="shared" si="55"/>
        <v/>
      </c>
    </row>
    <row r="1809" spans="5:25" x14ac:dyDescent="0.25">
      <c r="E1809" t="s">
        <v>26</v>
      </c>
      <c r="Y1809" s="48" t="str">
        <f t="shared" si="55"/>
        <v/>
      </c>
    </row>
    <row r="1810" spans="5:25" x14ac:dyDescent="0.25">
      <c r="E1810" t="s">
        <v>26</v>
      </c>
      <c r="Y1810" s="48" t="str">
        <f t="shared" si="55"/>
        <v/>
      </c>
    </row>
    <row r="1811" spans="5:25" x14ac:dyDescent="0.25">
      <c r="E1811" t="s">
        <v>26</v>
      </c>
      <c r="Y1811" s="48" t="str">
        <f t="shared" si="55"/>
        <v/>
      </c>
    </row>
    <row r="1812" spans="5:25" x14ac:dyDescent="0.25">
      <c r="E1812" t="s">
        <v>26</v>
      </c>
      <c r="Y1812" s="48" t="str">
        <f t="shared" si="55"/>
        <v/>
      </c>
    </row>
    <row r="1813" spans="5:25" x14ac:dyDescent="0.25">
      <c r="E1813" t="s">
        <v>26</v>
      </c>
      <c r="Y1813" s="48" t="str">
        <f t="shared" si="55"/>
        <v/>
      </c>
    </row>
    <row r="1814" spans="5:25" x14ac:dyDescent="0.25">
      <c r="E1814" t="s">
        <v>26</v>
      </c>
      <c r="Y1814" s="48" t="str">
        <f t="shared" si="55"/>
        <v/>
      </c>
    </row>
    <row r="1815" spans="5:25" x14ac:dyDescent="0.25">
      <c r="E1815" t="s">
        <v>26</v>
      </c>
      <c r="Y1815" s="48" t="str">
        <f t="shared" si="55"/>
        <v/>
      </c>
    </row>
    <row r="1816" spans="5:25" x14ac:dyDescent="0.25">
      <c r="E1816" t="s">
        <v>26</v>
      </c>
      <c r="Y1816" s="48" t="str">
        <f t="shared" si="55"/>
        <v/>
      </c>
    </row>
    <row r="1817" spans="5:25" x14ac:dyDescent="0.25">
      <c r="E1817" t="s">
        <v>26</v>
      </c>
      <c r="Y1817" s="48" t="str">
        <f t="shared" si="55"/>
        <v/>
      </c>
    </row>
    <row r="1818" spans="5:25" x14ac:dyDescent="0.25">
      <c r="E1818" t="s">
        <v>26</v>
      </c>
      <c r="Y1818" s="48" t="str">
        <f t="shared" si="55"/>
        <v/>
      </c>
    </row>
    <row r="1819" spans="5:25" x14ac:dyDescent="0.25">
      <c r="E1819" t="s">
        <v>26</v>
      </c>
      <c r="Y1819" s="48" t="str">
        <f t="shared" si="55"/>
        <v/>
      </c>
    </row>
    <row r="1820" spans="5:25" x14ac:dyDescent="0.25">
      <c r="E1820" t="s">
        <v>26</v>
      </c>
      <c r="Y1820" s="48" t="str">
        <f t="shared" si="55"/>
        <v/>
      </c>
    </row>
  </sheetData>
  <sortState xmlns:xlrd2="http://schemas.microsoft.com/office/spreadsheetml/2017/richdata2" ref="A2:AC1820">
    <sortCondition ref="A1:A1820"/>
  </sortState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54B8D-D64C-4805-B995-68EE08BCF2D4}">
  <dimension ref="A1:G1664"/>
  <sheetViews>
    <sheetView tabSelected="1" topLeftCell="R1" workbookViewId="0">
      <selection activeCell="G3" sqref="G3"/>
    </sheetView>
  </sheetViews>
  <sheetFormatPr baseColWidth="10" defaultColWidth="9.140625" defaultRowHeight="15" x14ac:dyDescent="0.25"/>
  <sheetData>
    <row r="1" spans="1:7" x14ac:dyDescent="0.25">
      <c r="A1" s="14" t="s">
        <v>0</v>
      </c>
    </row>
    <row r="2" spans="1:7" x14ac:dyDescent="0.25">
      <c r="A2">
        <v>6</v>
      </c>
      <c r="D2">
        <v>6</v>
      </c>
      <c r="E2">
        <f>AVERAGE('Paraclinicos '!B2:B14)</f>
        <v>1.2491666666666668</v>
      </c>
      <c r="F2">
        <f>SUM('Paraclinicos '!B2:B3,'Paraclinicos '!B5:B14)</f>
        <v>14.990000000000002</v>
      </c>
      <c r="G2">
        <f>F2/12</f>
        <v>1.2491666666666668</v>
      </c>
    </row>
    <row r="3" spans="1:7" x14ac:dyDescent="0.25">
      <c r="A3">
        <v>6</v>
      </c>
      <c r="D3">
        <v>9</v>
      </c>
    </row>
    <row r="4" spans="1:7" x14ac:dyDescent="0.25">
      <c r="A4">
        <v>6</v>
      </c>
      <c r="D4">
        <v>11</v>
      </c>
    </row>
    <row r="5" spans="1:7" x14ac:dyDescent="0.25">
      <c r="A5">
        <v>6</v>
      </c>
      <c r="D5">
        <v>12</v>
      </c>
    </row>
    <row r="6" spans="1:7" x14ac:dyDescent="0.25">
      <c r="A6">
        <v>6</v>
      </c>
      <c r="D6">
        <v>13</v>
      </c>
    </row>
    <row r="7" spans="1:7" x14ac:dyDescent="0.25">
      <c r="A7">
        <v>6</v>
      </c>
      <c r="D7">
        <v>14</v>
      </c>
    </row>
    <row r="8" spans="1:7" x14ac:dyDescent="0.25">
      <c r="A8">
        <v>6</v>
      </c>
      <c r="D8">
        <v>15</v>
      </c>
    </row>
    <row r="9" spans="1:7" x14ac:dyDescent="0.25">
      <c r="A9">
        <v>6</v>
      </c>
      <c r="D9">
        <v>16</v>
      </c>
    </row>
    <row r="10" spans="1:7" x14ac:dyDescent="0.25">
      <c r="A10">
        <v>6</v>
      </c>
      <c r="D10">
        <v>17</v>
      </c>
    </row>
    <row r="11" spans="1:7" x14ac:dyDescent="0.25">
      <c r="A11">
        <v>6</v>
      </c>
      <c r="D11">
        <v>18</v>
      </c>
    </row>
    <row r="12" spans="1:7" x14ac:dyDescent="0.25">
      <c r="A12">
        <v>6</v>
      </c>
      <c r="D12">
        <v>19</v>
      </c>
    </row>
    <row r="13" spans="1:7" x14ac:dyDescent="0.25">
      <c r="A13">
        <v>6</v>
      </c>
      <c r="D13">
        <v>20</v>
      </c>
    </row>
    <row r="14" spans="1:7" x14ac:dyDescent="0.25">
      <c r="A14">
        <v>6</v>
      </c>
      <c r="D14">
        <v>21</v>
      </c>
    </row>
    <row r="15" spans="1:7" x14ac:dyDescent="0.25">
      <c r="A15">
        <v>9</v>
      </c>
      <c r="D15">
        <v>22</v>
      </c>
    </row>
    <row r="16" spans="1:7" x14ac:dyDescent="0.25">
      <c r="A16">
        <v>9</v>
      </c>
      <c r="D16">
        <v>23</v>
      </c>
    </row>
    <row r="17" spans="1:4" x14ac:dyDescent="0.25">
      <c r="A17">
        <v>9</v>
      </c>
      <c r="D17">
        <v>26</v>
      </c>
    </row>
    <row r="18" spans="1:4" x14ac:dyDescent="0.25">
      <c r="A18">
        <v>11</v>
      </c>
      <c r="D18">
        <v>27</v>
      </c>
    </row>
    <row r="19" spans="1:4" x14ac:dyDescent="0.25">
      <c r="A19">
        <v>11</v>
      </c>
      <c r="D19">
        <v>28</v>
      </c>
    </row>
    <row r="20" spans="1:4" x14ac:dyDescent="0.25">
      <c r="A20">
        <v>11</v>
      </c>
      <c r="D20">
        <v>29</v>
      </c>
    </row>
    <row r="21" spans="1:4" x14ac:dyDescent="0.25">
      <c r="A21">
        <v>11</v>
      </c>
      <c r="D21">
        <v>31</v>
      </c>
    </row>
    <row r="22" spans="1:4" x14ac:dyDescent="0.25">
      <c r="A22">
        <v>11</v>
      </c>
      <c r="D22">
        <v>32</v>
      </c>
    </row>
    <row r="23" spans="1:4" x14ac:dyDescent="0.25">
      <c r="A23">
        <v>11</v>
      </c>
      <c r="D23">
        <v>33</v>
      </c>
    </row>
    <row r="24" spans="1:4" x14ac:dyDescent="0.25">
      <c r="A24">
        <v>11</v>
      </c>
      <c r="D24">
        <v>34</v>
      </c>
    </row>
    <row r="25" spans="1:4" x14ac:dyDescent="0.25">
      <c r="A25">
        <v>11</v>
      </c>
      <c r="D25">
        <v>35</v>
      </c>
    </row>
    <row r="26" spans="1:4" x14ac:dyDescent="0.25">
      <c r="A26">
        <v>11</v>
      </c>
      <c r="D26">
        <v>36</v>
      </c>
    </row>
    <row r="27" spans="1:4" x14ac:dyDescent="0.25">
      <c r="A27">
        <v>11</v>
      </c>
      <c r="D27">
        <v>38</v>
      </c>
    </row>
    <row r="28" spans="1:4" x14ac:dyDescent="0.25">
      <c r="A28">
        <v>11</v>
      </c>
      <c r="D28">
        <v>41</v>
      </c>
    </row>
    <row r="29" spans="1:4" x14ac:dyDescent="0.25">
      <c r="A29">
        <v>11</v>
      </c>
      <c r="D29">
        <v>42</v>
      </c>
    </row>
    <row r="30" spans="1:4" x14ac:dyDescent="0.25">
      <c r="A30">
        <v>11</v>
      </c>
      <c r="D30">
        <v>47</v>
      </c>
    </row>
    <row r="31" spans="1:4" x14ac:dyDescent="0.25">
      <c r="A31">
        <v>11</v>
      </c>
      <c r="D31">
        <v>48</v>
      </c>
    </row>
    <row r="32" spans="1:4" x14ac:dyDescent="0.25">
      <c r="A32">
        <v>11</v>
      </c>
      <c r="D32">
        <v>52</v>
      </c>
    </row>
    <row r="33" spans="1:4" x14ac:dyDescent="0.25">
      <c r="A33">
        <v>11</v>
      </c>
      <c r="D33">
        <v>54</v>
      </c>
    </row>
    <row r="34" spans="1:4" x14ac:dyDescent="0.25">
      <c r="A34">
        <v>12</v>
      </c>
      <c r="D34">
        <v>55</v>
      </c>
    </row>
    <row r="35" spans="1:4" x14ac:dyDescent="0.25">
      <c r="A35">
        <v>12</v>
      </c>
      <c r="D35">
        <v>57</v>
      </c>
    </row>
    <row r="36" spans="1:4" x14ac:dyDescent="0.25">
      <c r="A36">
        <v>12</v>
      </c>
      <c r="D36">
        <v>58</v>
      </c>
    </row>
    <row r="37" spans="1:4" x14ac:dyDescent="0.25">
      <c r="A37">
        <v>12</v>
      </c>
      <c r="D37">
        <v>61</v>
      </c>
    </row>
    <row r="38" spans="1:4" x14ac:dyDescent="0.25">
      <c r="A38">
        <v>12</v>
      </c>
      <c r="D38">
        <v>62</v>
      </c>
    </row>
    <row r="39" spans="1:4" x14ac:dyDescent="0.25">
      <c r="A39">
        <v>12</v>
      </c>
      <c r="D39">
        <v>63</v>
      </c>
    </row>
    <row r="40" spans="1:4" x14ac:dyDescent="0.25">
      <c r="A40">
        <v>12</v>
      </c>
      <c r="D40">
        <v>65</v>
      </c>
    </row>
    <row r="41" spans="1:4" x14ac:dyDescent="0.25">
      <c r="A41">
        <v>12</v>
      </c>
      <c r="D41">
        <v>68</v>
      </c>
    </row>
    <row r="42" spans="1:4" x14ac:dyDescent="0.25">
      <c r="A42">
        <v>12</v>
      </c>
      <c r="D42">
        <v>77</v>
      </c>
    </row>
    <row r="43" spans="1:4" x14ac:dyDescent="0.25">
      <c r="A43">
        <v>12</v>
      </c>
      <c r="D43">
        <v>78</v>
      </c>
    </row>
    <row r="44" spans="1:4" x14ac:dyDescent="0.25">
      <c r="A44">
        <v>12</v>
      </c>
      <c r="D44">
        <v>92</v>
      </c>
    </row>
    <row r="45" spans="1:4" x14ac:dyDescent="0.25">
      <c r="A45">
        <v>12</v>
      </c>
      <c r="D45">
        <v>95</v>
      </c>
    </row>
    <row r="46" spans="1:4" x14ac:dyDescent="0.25">
      <c r="A46">
        <v>12</v>
      </c>
      <c r="D46">
        <v>100</v>
      </c>
    </row>
    <row r="47" spans="1:4" x14ac:dyDescent="0.25">
      <c r="A47">
        <v>13</v>
      </c>
      <c r="D47">
        <v>107</v>
      </c>
    </row>
    <row r="48" spans="1:4" x14ac:dyDescent="0.25">
      <c r="A48">
        <v>13</v>
      </c>
      <c r="D48">
        <v>109</v>
      </c>
    </row>
    <row r="49" spans="1:4" x14ac:dyDescent="0.25">
      <c r="A49">
        <v>13</v>
      </c>
      <c r="D49">
        <v>113</v>
      </c>
    </row>
    <row r="50" spans="1:4" x14ac:dyDescent="0.25">
      <c r="A50">
        <v>13</v>
      </c>
      <c r="D50">
        <v>114</v>
      </c>
    </row>
    <row r="51" spans="1:4" x14ac:dyDescent="0.25">
      <c r="A51">
        <v>13</v>
      </c>
      <c r="D51">
        <v>120</v>
      </c>
    </row>
    <row r="52" spans="1:4" x14ac:dyDescent="0.25">
      <c r="A52">
        <v>13</v>
      </c>
      <c r="D52">
        <v>123</v>
      </c>
    </row>
    <row r="53" spans="1:4" x14ac:dyDescent="0.25">
      <c r="A53">
        <v>13</v>
      </c>
      <c r="D53">
        <v>126</v>
      </c>
    </row>
    <row r="54" spans="1:4" x14ac:dyDescent="0.25">
      <c r="A54">
        <v>13</v>
      </c>
      <c r="D54">
        <v>127</v>
      </c>
    </row>
    <row r="55" spans="1:4" x14ac:dyDescent="0.25">
      <c r="A55">
        <v>13</v>
      </c>
      <c r="D55">
        <v>134</v>
      </c>
    </row>
    <row r="56" spans="1:4" x14ac:dyDescent="0.25">
      <c r="A56">
        <v>13</v>
      </c>
      <c r="D56">
        <v>138</v>
      </c>
    </row>
    <row r="57" spans="1:4" x14ac:dyDescent="0.25">
      <c r="A57">
        <v>13</v>
      </c>
      <c r="D57">
        <v>140</v>
      </c>
    </row>
    <row r="58" spans="1:4" x14ac:dyDescent="0.25">
      <c r="A58">
        <v>13</v>
      </c>
      <c r="D58">
        <v>142</v>
      </c>
    </row>
    <row r="59" spans="1:4" x14ac:dyDescent="0.25">
      <c r="A59">
        <v>14</v>
      </c>
      <c r="D59">
        <v>143</v>
      </c>
    </row>
    <row r="60" spans="1:4" x14ac:dyDescent="0.25">
      <c r="A60">
        <v>14</v>
      </c>
      <c r="D60">
        <v>145</v>
      </c>
    </row>
    <row r="61" spans="1:4" x14ac:dyDescent="0.25">
      <c r="A61">
        <v>14</v>
      </c>
      <c r="D61">
        <v>148</v>
      </c>
    </row>
    <row r="62" spans="1:4" x14ac:dyDescent="0.25">
      <c r="A62">
        <v>14</v>
      </c>
      <c r="D62">
        <v>152</v>
      </c>
    </row>
    <row r="63" spans="1:4" x14ac:dyDescent="0.25">
      <c r="A63">
        <v>14</v>
      </c>
      <c r="D63">
        <v>154</v>
      </c>
    </row>
    <row r="64" spans="1:4" x14ac:dyDescent="0.25">
      <c r="A64">
        <v>14</v>
      </c>
      <c r="D64">
        <v>155</v>
      </c>
    </row>
    <row r="65" spans="1:4" x14ac:dyDescent="0.25">
      <c r="A65">
        <v>14</v>
      </c>
      <c r="D65">
        <v>165</v>
      </c>
    </row>
    <row r="66" spans="1:4" x14ac:dyDescent="0.25">
      <c r="A66">
        <v>14</v>
      </c>
      <c r="D66">
        <v>167</v>
      </c>
    </row>
    <row r="67" spans="1:4" x14ac:dyDescent="0.25">
      <c r="A67">
        <v>14</v>
      </c>
      <c r="D67">
        <v>171</v>
      </c>
    </row>
    <row r="68" spans="1:4" x14ac:dyDescent="0.25">
      <c r="A68">
        <v>14</v>
      </c>
      <c r="D68">
        <v>172</v>
      </c>
    </row>
    <row r="69" spans="1:4" x14ac:dyDescent="0.25">
      <c r="A69">
        <v>14</v>
      </c>
      <c r="D69">
        <v>176</v>
      </c>
    </row>
    <row r="70" spans="1:4" x14ac:dyDescent="0.25">
      <c r="A70">
        <v>14</v>
      </c>
      <c r="D70">
        <v>177</v>
      </c>
    </row>
    <row r="71" spans="1:4" x14ac:dyDescent="0.25">
      <c r="A71">
        <v>15</v>
      </c>
      <c r="D71">
        <v>180</v>
      </c>
    </row>
    <row r="72" spans="1:4" x14ac:dyDescent="0.25">
      <c r="A72">
        <v>15</v>
      </c>
      <c r="D72">
        <v>181</v>
      </c>
    </row>
    <row r="73" spans="1:4" x14ac:dyDescent="0.25">
      <c r="A73">
        <v>15</v>
      </c>
      <c r="D73">
        <v>184</v>
      </c>
    </row>
    <row r="74" spans="1:4" x14ac:dyDescent="0.25">
      <c r="A74">
        <v>15</v>
      </c>
      <c r="D74">
        <v>185</v>
      </c>
    </row>
    <row r="75" spans="1:4" x14ac:dyDescent="0.25">
      <c r="A75">
        <v>15</v>
      </c>
      <c r="D75">
        <v>190</v>
      </c>
    </row>
    <row r="76" spans="1:4" x14ac:dyDescent="0.25">
      <c r="A76">
        <v>15</v>
      </c>
      <c r="D76">
        <v>191</v>
      </c>
    </row>
    <row r="77" spans="1:4" x14ac:dyDescent="0.25">
      <c r="A77">
        <v>16</v>
      </c>
      <c r="D77">
        <v>196</v>
      </c>
    </row>
    <row r="78" spans="1:4" x14ac:dyDescent="0.25">
      <c r="A78">
        <v>16</v>
      </c>
      <c r="D78">
        <v>197</v>
      </c>
    </row>
    <row r="79" spans="1:4" x14ac:dyDescent="0.25">
      <c r="A79">
        <v>16</v>
      </c>
      <c r="D79">
        <v>198</v>
      </c>
    </row>
    <row r="80" spans="1:4" x14ac:dyDescent="0.25">
      <c r="A80">
        <v>16</v>
      </c>
      <c r="D80">
        <v>199</v>
      </c>
    </row>
    <row r="81" spans="1:4" x14ac:dyDescent="0.25">
      <c r="A81">
        <v>16</v>
      </c>
      <c r="D81">
        <v>200</v>
      </c>
    </row>
    <row r="82" spans="1:4" x14ac:dyDescent="0.25">
      <c r="A82">
        <v>16</v>
      </c>
      <c r="D82">
        <v>203</v>
      </c>
    </row>
    <row r="83" spans="1:4" x14ac:dyDescent="0.25">
      <c r="A83">
        <v>16</v>
      </c>
      <c r="D83">
        <v>204</v>
      </c>
    </row>
    <row r="84" spans="1:4" x14ac:dyDescent="0.25">
      <c r="A84">
        <v>16</v>
      </c>
      <c r="D84">
        <v>205</v>
      </c>
    </row>
    <row r="85" spans="1:4" x14ac:dyDescent="0.25">
      <c r="A85">
        <v>16</v>
      </c>
      <c r="D85">
        <v>208</v>
      </c>
    </row>
    <row r="86" spans="1:4" x14ac:dyDescent="0.25">
      <c r="A86">
        <v>16</v>
      </c>
      <c r="D86">
        <v>218</v>
      </c>
    </row>
    <row r="87" spans="1:4" x14ac:dyDescent="0.25">
      <c r="A87">
        <v>16</v>
      </c>
      <c r="D87">
        <v>220</v>
      </c>
    </row>
    <row r="88" spans="1:4" x14ac:dyDescent="0.25">
      <c r="A88">
        <v>16</v>
      </c>
      <c r="D88">
        <v>223</v>
      </c>
    </row>
    <row r="89" spans="1:4" x14ac:dyDescent="0.25">
      <c r="A89">
        <v>16</v>
      </c>
      <c r="D89">
        <v>224</v>
      </c>
    </row>
    <row r="90" spans="1:4" x14ac:dyDescent="0.25">
      <c r="A90">
        <v>17</v>
      </c>
      <c r="D90">
        <v>228</v>
      </c>
    </row>
    <row r="91" spans="1:4" x14ac:dyDescent="0.25">
      <c r="A91">
        <v>17</v>
      </c>
      <c r="D91">
        <v>230</v>
      </c>
    </row>
    <row r="92" spans="1:4" x14ac:dyDescent="0.25">
      <c r="A92">
        <v>17</v>
      </c>
      <c r="D92">
        <v>231</v>
      </c>
    </row>
    <row r="93" spans="1:4" x14ac:dyDescent="0.25">
      <c r="A93">
        <v>17</v>
      </c>
      <c r="D93">
        <v>233</v>
      </c>
    </row>
    <row r="94" spans="1:4" x14ac:dyDescent="0.25">
      <c r="A94">
        <v>17</v>
      </c>
      <c r="D94">
        <v>234</v>
      </c>
    </row>
    <row r="95" spans="1:4" x14ac:dyDescent="0.25">
      <c r="A95">
        <v>17</v>
      </c>
      <c r="D95">
        <v>235</v>
      </c>
    </row>
    <row r="96" spans="1:4" x14ac:dyDescent="0.25">
      <c r="A96">
        <v>17</v>
      </c>
      <c r="D96">
        <v>236</v>
      </c>
    </row>
    <row r="97" spans="1:4" x14ac:dyDescent="0.25">
      <c r="A97">
        <v>17</v>
      </c>
      <c r="D97">
        <v>237</v>
      </c>
    </row>
    <row r="98" spans="1:4" x14ac:dyDescent="0.25">
      <c r="A98">
        <v>17</v>
      </c>
      <c r="D98">
        <v>238</v>
      </c>
    </row>
    <row r="99" spans="1:4" x14ac:dyDescent="0.25">
      <c r="A99">
        <v>17</v>
      </c>
      <c r="D99">
        <v>251</v>
      </c>
    </row>
    <row r="100" spans="1:4" x14ac:dyDescent="0.25">
      <c r="A100">
        <v>17</v>
      </c>
      <c r="D100">
        <v>256</v>
      </c>
    </row>
    <row r="101" spans="1:4" x14ac:dyDescent="0.25">
      <c r="A101">
        <v>17</v>
      </c>
      <c r="D101">
        <v>260</v>
      </c>
    </row>
    <row r="102" spans="1:4" x14ac:dyDescent="0.25">
      <c r="A102" s="10">
        <v>17</v>
      </c>
      <c r="D102">
        <v>288</v>
      </c>
    </row>
    <row r="103" spans="1:4" x14ac:dyDescent="0.25">
      <c r="A103">
        <v>18</v>
      </c>
      <c r="D103">
        <v>303</v>
      </c>
    </row>
    <row r="104" spans="1:4" x14ac:dyDescent="0.25">
      <c r="A104">
        <v>18</v>
      </c>
      <c r="D104">
        <v>309</v>
      </c>
    </row>
    <row r="105" spans="1:4" x14ac:dyDescent="0.25">
      <c r="A105">
        <v>18</v>
      </c>
      <c r="D105">
        <v>311</v>
      </c>
    </row>
    <row r="106" spans="1:4" x14ac:dyDescent="0.25">
      <c r="A106">
        <v>18</v>
      </c>
      <c r="D106">
        <v>312</v>
      </c>
    </row>
    <row r="107" spans="1:4" x14ac:dyDescent="0.25">
      <c r="A107">
        <v>18</v>
      </c>
      <c r="D107">
        <v>313</v>
      </c>
    </row>
    <row r="108" spans="1:4" x14ac:dyDescent="0.25">
      <c r="A108">
        <v>18</v>
      </c>
      <c r="D108">
        <v>316</v>
      </c>
    </row>
    <row r="109" spans="1:4" x14ac:dyDescent="0.25">
      <c r="A109">
        <v>18</v>
      </c>
      <c r="D109">
        <v>317</v>
      </c>
    </row>
    <row r="110" spans="1:4" x14ac:dyDescent="0.25">
      <c r="A110">
        <v>18</v>
      </c>
      <c r="D110">
        <v>321</v>
      </c>
    </row>
    <row r="111" spans="1:4" x14ac:dyDescent="0.25">
      <c r="A111">
        <v>18</v>
      </c>
      <c r="D111">
        <v>335</v>
      </c>
    </row>
    <row r="112" spans="1:4" x14ac:dyDescent="0.25">
      <c r="A112">
        <v>18</v>
      </c>
      <c r="D112">
        <v>343</v>
      </c>
    </row>
    <row r="113" spans="1:4" x14ac:dyDescent="0.25">
      <c r="A113">
        <v>19</v>
      </c>
      <c r="D113">
        <v>346</v>
      </c>
    </row>
    <row r="114" spans="1:4" x14ac:dyDescent="0.25">
      <c r="A114">
        <v>19</v>
      </c>
      <c r="D114">
        <v>352</v>
      </c>
    </row>
    <row r="115" spans="1:4" x14ac:dyDescent="0.25">
      <c r="A115">
        <v>19</v>
      </c>
      <c r="D115">
        <v>354</v>
      </c>
    </row>
    <row r="116" spans="1:4" x14ac:dyDescent="0.25">
      <c r="A116">
        <v>19</v>
      </c>
      <c r="D116">
        <v>355</v>
      </c>
    </row>
    <row r="117" spans="1:4" x14ac:dyDescent="0.25">
      <c r="A117">
        <v>19</v>
      </c>
      <c r="D117">
        <v>356</v>
      </c>
    </row>
    <row r="118" spans="1:4" x14ac:dyDescent="0.25">
      <c r="A118">
        <v>19</v>
      </c>
      <c r="D118">
        <v>358</v>
      </c>
    </row>
    <row r="119" spans="1:4" x14ac:dyDescent="0.25">
      <c r="A119">
        <v>19</v>
      </c>
      <c r="D119">
        <v>359</v>
      </c>
    </row>
    <row r="120" spans="1:4" x14ac:dyDescent="0.25">
      <c r="A120">
        <v>19</v>
      </c>
      <c r="D120">
        <v>361</v>
      </c>
    </row>
    <row r="121" spans="1:4" x14ac:dyDescent="0.25">
      <c r="A121">
        <v>19</v>
      </c>
      <c r="D121">
        <v>367</v>
      </c>
    </row>
    <row r="122" spans="1:4" x14ac:dyDescent="0.25">
      <c r="A122">
        <v>20</v>
      </c>
      <c r="D122">
        <v>375</v>
      </c>
    </row>
    <row r="123" spans="1:4" x14ac:dyDescent="0.25">
      <c r="A123">
        <v>20</v>
      </c>
      <c r="D123">
        <v>376</v>
      </c>
    </row>
    <row r="124" spans="1:4" x14ac:dyDescent="0.25">
      <c r="A124">
        <v>20</v>
      </c>
      <c r="D124">
        <v>381</v>
      </c>
    </row>
    <row r="125" spans="1:4" x14ac:dyDescent="0.25">
      <c r="A125">
        <v>20</v>
      </c>
      <c r="D125" s="77">
        <v>383</v>
      </c>
    </row>
    <row r="126" spans="1:4" x14ac:dyDescent="0.25">
      <c r="A126">
        <v>20</v>
      </c>
      <c r="D126">
        <v>385</v>
      </c>
    </row>
    <row r="127" spans="1:4" x14ac:dyDescent="0.25">
      <c r="A127">
        <v>20</v>
      </c>
      <c r="D127">
        <v>407</v>
      </c>
    </row>
    <row r="128" spans="1:4" x14ac:dyDescent="0.25">
      <c r="A128">
        <v>20</v>
      </c>
      <c r="D128">
        <v>410</v>
      </c>
    </row>
    <row r="129" spans="1:4" x14ac:dyDescent="0.25">
      <c r="A129">
        <v>20</v>
      </c>
      <c r="D129">
        <v>420</v>
      </c>
    </row>
    <row r="130" spans="1:4" x14ac:dyDescent="0.25">
      <c r="A130">
        <v>20</v>
      </c>
      <c r="D130">
        <v>423</v>
      </c>
    </row>
    <row r="131" spans="1:4" x14ac:dyDescent="0.25">
      <c r="A131">
        <v>20</v>
      </c>
      <c r="D131">
        <v>425</v>
      </c>
    </row>
    <row r="132" spans="1:4" x14ac:dyDescent="0.25">
      <c r="A132">
        <v>21</v>
      </c>
      <c r="D132">
        <v>429</v>
      </c>
    </row>
    <row r="133" spans="1:4" x14ac:dyDescent="0.25">
      <c r="A133">
        <v>21</v>
      </c>
      <c r="D133">
        <v>430</v>
      </c>
    </row>
    <row r="134" spans="1:4" x14ac:dyDescent="0.25">
      <c r="A134">
        <v>21</v>
      </c>
      <c r="D134">
        <v>431</v>
      </c>
    </row>
    <row r="135" spans="1:4" x14ac:dyDescent="0.25">
      <c r="A135">
        <v>21</v>
      </c>
      <c r="D135">
        <v>432</v>
      </c>
    </row>
    <row r="136" spans="1:4" x14ac:dyDescent="0.25">
      <c r="A136">
        <v>21</v>
      </c>
      <c r="D136">
        <v>433</v>
      </c>
    </row>
    <row r="137" spans="1:4" x14ac:dyDescent="0.25">
      <c r="A137">
        <v>21</v>
      </c>
      <c r="D137">
        <v>434</v>
      </c>
    </row>
    <row r="138" spans="1:4" x14ac:dyDescent="0.25">
      <c r="A138">
        <v>21</v>
      </c>
      <c r="D138">
        <v>436</v>
      </c>
    </row>
    <row r="139" spans="1:4" x14ac:dyDescent="0.25">
      <c r="A139">
        <v>21</v>
      </c>
      <c r="D139">
        <v>439</v>
      </c>
    </row>
    <row r="140" spans="1:4" x14ac:dyDescent="0.25">
      <c r="A140">
        <v>21</v>
      </c>
      <c r="D140">
        <v>444</v>
      </c>
    </row>
    <row r="141" spans="1:4" x14ac:dyDescent="0.25">
      <c r="A141">
        <v>21</v>
      </c>
      <c r="D141">
        <v>477</v>
      </c>
    </row>
    <row r="142" spans="1:4" x14ac:dyDescent="0.25">
      <c r="A142">
        <v>21</v>
      </c>
      <c r="D142">
        <v>479</v>
      </c>
    </row>
    <row r="143" spans="1:4" x14ac:dyDescent="0.25">
      <c r="A143">
        <v>22</v>
      </c>
      <c r="D143">
        <v>482</v>
      </c>
    </row>
    <row r="144" spans="1:4" x14ac:dyDescent="0.25">
      <c r="A144">
        <v>22</v>
      </c>
      <c r="D144">
        <v>493</v>
      </c>
    </row>
    <row r="145" spans="1:4" x14ac:dyDescent="0.25">
      <c r="A145">
        <v>22</v>
      </c>
      <c r="D145">
        <v>497</v>
      </c>
    </row>
    <row r="146" spans="1:4" x14ac:dyDescent="0.25">
      <c r="A146">
        <v>22</v>
      </c>
      <c r="D146">
        <v>502</v>
      </c>
    </row>
    <row r="147" spans="1:4" x14ac:dyDescent="0.25">
      <c r="A147">
        <v>23</v>
      </c>
      <c r="D147">
        <v>506</v>
      </c>
    </row>
    <row r="148" spans="1:4" x14ac:dyDescent="0.25">
      <c r="A148">
        <v>23</v>
      </c>
      <c r="D148">
        <v>510</v>
      </c>
    </row>
    <row r="149" spans="1:4" x14ac:dyDescent="0.25">
      <c r="A149">
        <v>23</v>
      </c>
      <c r="D149">
        <v>511</v>
      </c>
    </row>
    <row r="150" spans="1:4" x14ac:dyDescent="0.25">
      <c r="A150">
        <v>23</v>
      </c>
      <c r="D150">
        <v>512</v>
      </c>
    </row>
    <row r="151" spans="1:4" x14ac:dyDescent="0.25">
      <c r="A151">
        <v>23</v>
      </c>
      <c r="D151">
        <v>520</v>
      </c>
    </row>
    <row r="152" spans="1:4" x14ac:dyDescent="0.25">
      <c r="A152">
        <v>23</v>
      </c>
      <c r="D152">
        <v>524</v>
      </c>
    </row>
    <row r="153" spans="1:4" x14ac:dyDescent="0.25">
      <c r="A153">
        <v>23</v>
      </c>
      <c r="D153">
        <v>534</v>
      </c>
    </row>
    <row r="154" spans="1:4" x14ac:dyDescent="0.25">
      <c r="A154">
        <v>23</v>
      </c>
      <c r="D154">
        <v>536</v>
      </c>
    </row>
    <row r="155" spans="1:4" x14ac:dyDescent="0.25">
      <c r="A155">
        <v>23</v>
      </c>
      <c r="D155">
        <v>538</v>
      </c>
    </row>
    <row r="156" spans="1:4" x14ac:dyDescent="0.25">
      <c r="A156">
        <v>23</v>
      </c>
      <c r="D156">
        <v>546</v>
      </c>
    </row>
    <row r="157" spans="1:4" x14ac:dyDescent="0.25">
      <c r="A157">
        <v>23</v>
      </c>
      <c r="D157">
        <v>547</v>
      </c>
    </row>
    <row r="158" spans="1:4" x14ac:dyDescent="0.25">
      <c r="A158">
        <v>26</v>
      </c>
      <c r="D158">
        <v>548</v>
      </c>
    </row>
    <row r="159" spans="1:4" x14ac:dyDescent="0.25">
      <c r="A159">
        <v>26</v>
      </c>
      <c r="D159">
        <v>549</v>
      </c>
    </row>
    <row r="160" spans="1:4" x14ac:dyDescent="0.25">
      <c r="A160">
        <v>26</v>
      </c>
      <c r="D160">
        <v>555</v>
      </c>
    </row>
    <row r="161" spans="1:4" x14ac:dyDescent="0.25">
      <c r="A161">
        <v>26</v>
      </c>
      <c r="D161">
        <v>557</v>
      </c>
    </row>
    <row r="162" spans="1:4" x14ac:dyDescent="0.25">
      <c r="A162">
        <v>26</v>
      </c>
      <c r="D162">
        <v>566</v>
      </c>
    </row>
    <row r="163" spans="1:4" x14ac:dyDescent="0.25">
      <c r="A163">
        <v>26</v>
      </c>
      <c r="D163">
        <v>570</v>
      </c>
    </row>
    <row r="164" spans="1:4" x14ac:dyDescent="0.25">
      <c r="A164">
        <v>26</v>
      </c>
      <c r="D164">
        <v>571</v>
      </c>
    </row>
    <row r="165" spans="1:4" x14ac:dyDescent="0.25">
      <c r="A165">
        <v>26</v>
      </c>
      <c r="D165">
        <v>578</v>
      </c>
    </row>
    <row r="166" spans="1:4" x14ac:dyDescent="0.25">
      <c r="A166">
        <v>26</v>
      </c>
      <c r="D166">
        <v>579</v>
      </c>
    </row>
    <row r="167" spans="1:4" x14ac:dyDescent="0.25">
      <c r="A167">
        <v>26</v>
      </c>
      <c r="D167">
        <v>588</v>
      </c>
    </row>
    <row r="168" spans="1:4" x14ac:dyDescent="0.25">
      <c r="A168">
        <v>26</v>
      </c>
      <c r="D168">
        <v>589</v>
      </c>
    </row>
    <row r="169" spans="1:4" x14ac:dyDescent="0.25">
      <c r="A169">
        <v>26</v>
      </c>
      <c r="D169">
        <v>590</v>
      </c>
    </row>
    <row r="170" spans="1:4" x14ac:dyDescent="0.25">
      <c r="A170">
        <v>26</v>
      </c>
      <c r="D170">
        <v>593</v>
      </c>
    </row>
    <row r="171" spans="1:4" x14ac:dyDescent="0.25">
      <c r="A171">
        <v>26</v>
      </c>
      <c r="D171">
        <v>594</v>
      </c>
    </row>
    <row r="172" spans="1:4" x14ac:dyDescent="0.25">
      <c r="A172">
        <v>27</v>
      </c>
      <c r="D172">
        <v>600</v>
      </c>
    </row>
    <row r="173" spans="1:4" x14ac:dyDescent="0.25">
      <c r="A173">
        <v>27</v>
      </c>
      <c r="D173">
        <v>603</v>
      </c>
    </row>
    <row r="174" spans="1:4" x14ac:dyDescent="0.25">
      <c r="A174">
        <v>27</v>
      </c>
      <c r="D174">
        <v>604</v>
      </c>
    </row>
    <row r="175" spans="1:4" x14ac:dyDescent="0.25">
      <c r="A175">
        <v>27</v>
      </c>
      <c r="D175">
        <v>606</v>
      </c>
    </row>
    <row r="176" spans="1:4" x14ac:dyDescent="0.25">
      <c r="A176">
        <v>27</v>
      </c>
      <c r="D176">
        <v>608</v>
      </c>
    </row>
    <row r="177" spans="1:4" x14ac:dyDescent="0.25">
      <c r="A177">
        <v>27</v>
      </c>
      <c r="D177">
        <v>612</v>
      </c>
    </row>
    <row r="178" spans="1:4" x14ac:dyDescent="0.25">
      <c r="A178">
        <v>27</v>
      </c>
      <c r="D178">
        <v>620</v>
      </c>
    </row>
    <row r="179" spans="1:4" x14ac:dyDescent="0.25">
      <c r="A179">
        <v>27</v>
      </c>
      <c r="D179">
        <v>632</v>
      </c>
    </row>
    <row r="180" spans="1:4" x14ac:dyDescent="0.25">
      <c r="A180">
        <v>27</v>
      </c>
      <c r="D180">
        <v>636</v>
      </c>
    </row>
    <row r="181" spans="1:4" x14ac:dyDescent="0.25">
      <c r="A181">
        <v>27</v>
      </c>
      <c r="D181">
        <v>640</v>
      </c>
    </row>
    <row r="182" spans="1:4" x14ac:dyDescent="0.25">
      <c r="A182">
        <v>27</v>
      </c>
    </row>
    <row r="183" spans="1:4" x14ac:dyDescent="0.25">
      <c r="A183">
        <v>27</v>
      </c>
    </row>
    <row r="184" spans="1:4" x14ac:dyDescent="0.25">
      <c r="A184">
        <v>27</v>
      </c>
    </row>
    <row r="185" spans="1:4" x14ac:dyDescent="0.25">
      <c r="A185">
        <v>27</v>
      </c>
    </row>
    <row r="186" spans="1:4" x14ac:dyDescent="0.25">
      <c r="A186">
        <v>27</v>
      </c>
    </row>
    <row r="187" spans="1:4" x14ac:dyDescent="0.25">
      <c r="A187">
        <v>27</v>
      </c>
    </row>
    <row r="188" spans="1:4" x14ac:dyDescent="0.25">
      <c r="A188">
        <v>27</v>
      </c>
    </row>
    <row r="189" spans="1:4" x14ac:dyDescent="0.25">
      <c r="A189">
        <v>27</v>
      </c>
    </row>
    <row r="190" spans="1:4" x14ac:dyDescent="0.25">
      <c r="A190">
        <v>27</v>
      </c>
    </row>
    <row r="191" spans="1:4" x14ac:dyDescent="0.25">
      <c r="A191">
        <v>27</v>
      </c>
    </row>
    <row r="192" spans="1:4" x14ac:dyDescent="0.25">
      <c r="A192">
        <v>27</v>
      </c>
    </row>
    <row r="193" spans="1:1" x14ac:dyDescent="0.25">
      <c r="A193">
        <v>27</v>
      </c>
    </row>
    <row r="194" spans="1:1" x14ac:dyDescent="0.25">
      <c r="A194">
        <v>27</v>
      </c>
    </row>
    <row r="195" spans="1:1" x14ac:dyDescent="0.25">
      <c r="A195">
        <v>27</v>
      </c>
    </row>
    <row r="196" spans="1:1" x14ac:dyDescent="0.25">
      <c r="A196">
        <v>27</v>
      </c>
    </row>
    <row r="197" spans="1:1" x14ac:dyDescent="0.25">
      <c r="A197">
        <v>27</v>
      </c>
    </row>
    <row r="198" spans="1:1" x14ac:dyDescent="0.25">
      <c r="A198">
        <v>28</v>
      </c>
    </row>
    <row r="199" spans="1:1" x14ac:dyDescent="0.25">
      <c r="A199">
        <v>28</v>
      </c>
    </row>
    <row r="200" spans="1:1" x14ac:dyDescent="0.25">
      <c r="A200">
        <v>28</v>
      </c>
    </row>
    <row r="201" spans="1:1" x14ac:dyDescent="0.25">
      <c r="A201">
        <v>28</v>
      </c>
    </row>
    <row r="202" spans="1:1" x14ac:dyDescent="0.25">
      <c r="A202">
        <v>28</v>
      </c>
    </row>
    <row r="203" spans="1:1" x14ac:dyDescent="0.25">
      <c r="A203">
        <v>28</v>
      </c>
    </row>
    <row r="204" spans="1:1" x14ac:dyDescent="0.25">
      <c r="A204">
        <v>28</v>
      </c>
    </row>
    <row r="205" spans="1:1" x14ac:dyDescent="0.25">
      <c r="A205">
        <v>28</v>
      </c>
    </row>
    <row r="206" spans="1:1" x14ac:dyDescent="0.25">
      <c r="A206">
        <v>28</v>
      </c>
    </row>
    <row r="207" spans="1:1" x14ac:dyDescent="0.25">
      <c r="A207">
        <v>28</v>
      </c>
    </row>
    <row r="208" spans="1:1" x14ac:dyDescent="0.25">
      <c r="A208" s="7">
        <v>28</v>
      </c>
    </row>
    <row r="209" spans="1:1" x14ac:dyDescent="0.25">
      <c r="A209">
        <v>28</v>
      </c>
    </row>
    <row r="210" spans="1:1" x14ac:dyDescent="0.25">
      <c r="A210">
        <v>28</v>
      </c>
    </row>
    <row r="211" spans="1:1" x14ac:dyDescent="0.25">
      <c r="A211">
        <v>28</v>
      </c>
    </row>
    <row r="212" spans="1:1" x14ac:dyDescent="0.25">
      <c r="A212">
        <v>28</v>
      </c>
    </row>
    <row r="213" spans="1:1" x14ac:dyDescent="0.25">
      <c r="A213">
        <v>29</v>
      </c>
    </row>
    <row r="214" spans="1:1" x14ac:dyDescent="0.25">
      <c r="A214">
        <v>29</v>
      </c>
    </row>
    <row r="215" spans="1:1" x14ac:dyDescent="0.25">
      <c r="A215">
        <v>29</v>
      </c>
    </row>
    <row r="216" spans="1:1" x14ac:dyDescent="0.25">
      <c r="A216">
        <v>29</v>
      </c>
    </row>
    <row r="217" spans="1:1" x14ac:dyDescent="0.25">
      <c r="A217">
        <v>29</v>
      </c>
    </row>
    <row r="218" spans="1:1" x14ac:dyDescent="0.25">
      <c r="A218">
        <v>29</v>
      </c>
    </row>
    <row r="219" spans="1:1" x14ac:dyDescent="0.25">
      <c r="A219">
        <v>29</v>
      </c>
    </row>
    <row r="220" spans="1:1" x14ac:dyDescent="0.25">
      <c r="A220">
        <v>29</v>
      </c>
    </row>
    <row r="221" spans="1:1" x14ac:dyDescent="0.25">
      <c r="A221">
        <v>29</v>
      </c>
    </row>
    <row r="222" spans="1:1" x14ac:dyDescent="0.25">
      <c r="A222">
        <v>29</v>
      </c>
    </row>
    <row r="223" spans="1:1" x14ac:dyDescent="0.25">
      <c r="A223">
        <v>29</v>
      </c>
    </row>
    <row r="224" spans="1:1" x14ac:dyDescent="0.25">
      <c r="A224">
        <v>29</v>
      </c>
    </row>
    <row r="225" spans="1:1" x14ac:dyDescent="0.25">
      <c r="A225">
        <v>29</v>
      </c>
    </row>
    <row r="226" spans="1:1" x14ac:dyDescent="0.25">
      <c r="A226">
        <v>29</v>
      </c>
    </row>
    <row r="227" spans="1:1" x14ac:dyDescent="0.25">
      <c r="A227">
        <v>31</v>
      </c>
    </row>
    <row r="228" spans="1:1" x14ac:dyDescent="0.25">
      <c r="A228">
        <v>31</v>
      </c>
    </row>
    <row r="229" spans="1:1" x14ac:dyDescent="0.25">
      <c r="A229">
        <v>31</v>
      </c>
    </row>
    <row r="230" spans="1:1" x14ac:dyDescent="0.25">
      <c r="A230">
        <v>31</v>
      </c>
    </row>
    <row r="231" spans="1:1" x14ac:dyDescent="0.25">
      <c r="A231">
        <v>31</v>
      </c>
    </row>
    <row r="232" spans="1:1" x14ac:dyDescent="0.25">
      <c r="A232">
        <v>31</v>
      </c>
    </row>
    <row r="233" spans="1:1" x14ac:dyDescent="0.25">
      <c r="A233">
        <v>31</v>
      </c>
    </row>
    <row r="234" spans="1:1" x14ac:dyDescent="0.25">
      <c r="A234">
        <v>31</v>
      </c>
    </row>
    <row r="235" spans="1:1" x14ac:dyDescent="0.25">
      <c r="A235">
        <v>32</v>
      </c>
    </row>
    <row r="236" spans="1:1" x14ac:dyDescent="0.25">
      <c r="A236">
        <v>32</v>
      </c>
    </row>
    <row r="237" spans="1:1" x14ac:dyDescent="0.25">
      <c r="A237">
        <v>32</v>
      </c>
    </row>
    <row r="238" spans="1:1" x14ac:dyDescent="0.25">
      <c r="A238">
        <v>32</v>
      </c>
    </row>
    <row r="239" spans="1:1" x14ac:dyDescent="0.25">
      <c r="A239">
        <v>32</v>
      </c>
    </row>
    <row r="240" spans="1:1" x14ac:dyDescent="0.25">
      <c r="A240">
        <v>32</v>
      </c>
    </row>
    <row r="241" spans="1:1" x14ac:dyDescent="0.25">
      <c r="A241">
        <v>32</v>
      </c>
    </row>
    <row r="242" spans="1:1" x14ac:dyDescent="0.25">
      <c r="A242">
        <v>32</v>
      </c>
    </row>
    <row r="243" spans="1:1" x14ac:dyDescent="0.25">
      <c r="A243">
        <v>32</v>
      </c>
    </row>
    <row r="244" spans="1:1" x14ac:dyDescent="0.25">
      <c r="A244">
        <v>32</v>
      </c>
    </row>
    <row r="245" spans="1:1" x14ac:dyDescent="0.25">
      <c r="A245">
        <v>32</v>
      </c>
    </row>
    <row r="246" spans="1:1" x14ac:dyDescent="0.25">
      <c r="A246">
        <v>32</v>
      </c>
    </row>
    <row r="247" spans="1:1" x14ac:dyDescent="0.25">
      <c r="A247">
        <v>32</v>
      </c>
    </row>
    <row r="248" spans="1:1" x14ac:dyDescent="0.25">
      <c r="A248">
        <v>32</v>
      </c>
    </row>
    <row r="249" spans="1:1" x14ac:dyDescent="0.25">
      <c r="A249">
        <v>32</v>
      </c>
    </row>
    <row r="250" spans="1:1" x14ac:dyDescent="0.25">
      <c r="A250">
        <v>32</v>
      </c>
    </row>
    <row r="251" spans="1:1" x14ac:dyDescent="0.25">
      <c r="A251">
        <v>32</v>
      </c>
    </row>
    <row r="252" spans="1:1" x14ac:dyDescent="0.25">
      <c r="A252">
        <v>32</v>
      </c>
    </row>
    <row r="253" spans="1:1" x14ac:dyDescent="0.25">
      <c r="A253">
        <v>32</v>
      </c>
    </row>
    <row r="254" spans="1:1" x14ac:dyDescent="0.25">
      <c r="A254">
        <v>33</v>
      </c>
    </row>
    <row r="255" spans="1:1" x14ac:dyDescent="0.25">
      <c r="A255">
        <v>33</v>
      </c>
    </row>
    <row r="256" spans="1:1" x14ac:dyDescent="0.25">
      <c r="A256">
        <v>33</v>
      </c>
    </row>
    <row r="257" spans="1:1" x14ac:dyDescent="0.25">
      <c r="A257">
        <v>33</v>
      </c>
    </row>
    <row r="258" spans="1:1" x14ac:dyDescent="0.25">
      <c r="A258">
        <v>33</v>
      </c>
    </row>
    <row r="259" spans="1:1" x14ac:dyDescent="0.25">
      <c r="A259">
        <v>33</v>
      </c>
    </row>
    <row r="260" spans="1:1" x14ac:dyDescent="0.25">
      <c r="A260">
        <v>33</v>
      </c>
    </row>
    <row r="261" spans="1:1" x14ac:dyDescent="0.25">
      <c r="A261">
        <v>33</v>
      </c>
    </row>
    <row r="262" spans="1:1" x14ac:dyDescent="0.25">
      <c r="A262">
        <v>34</v>
      </c>
    </row>
    <row r="263" spans="1:1" x14ac:dyDescent="0.25">
      <c r="A263">
        <v>34</v>
      </c>
    </row>
    <row r="264" spans="1:1" x14ac:dyDescent="0.25">
      <c r="A264">
        <v>34</v>
      </c>
    </row>
    <row r="265" spans="1:1" x14ac:dyDescent="0.25">
      <c r="A265">
        <v>34</v>
      </c>
    </row>
    <row r="266" spans="1:1" x14ac:dyDescent="0.25">
      <c r="A266">
        <v>34</v>
      </c>
    </row>
    <row r="267" spans="1:1" x14ac:dyDescent="0.25">
      <c r="A267">
        <v>35</v>
      </c>
    </row>
    <row r="268" spans="1:1" x14ac:dyDescent="0.25">
      <c r="A268">
        <v>35</v>
      </c>
    </row>
    <row r="269" spans="1:1" x14ac:dyDescent="0.25">
      <c r="A269">
        <v>35</v>
      </c>
    </row>
    <row r="270" spans="1:1" x14ac:dyDescent="0.25">
      <c r="A270">
        <v>35</v>
      </c>
    </row>
    <row r="271" spans="1:1" x14ac:dyDescent="0.25">
      <c r="A271">
        <v>35</v>
      </c>
    </row>
    <row r="272" spans="1:1" x14ac:dyDescent="0.25">
      <c r="A272">
        <v>35</v>
      </c>
    </row>
    <row r="273" spans="1:1" x14ac:dyDescent="0.25">
      <c r="A273">
        <v>35</v>
      </c>
    </row>
    <row r="274" spans="1:1" x14ac:dyDescent="0.25">
      <c r="A274">
        <v>35</v>
      </c>
    </row>
    <row r="275" spans="1:1" x14ac:dyDescent="0.25">
      <c r="A275">
        <v>35</v>
      </c>
    </row>
    <row r="276" spans="1:1" x14ac:dyDescent="0.25">
      <c r="A276">
        <v>35</v>
      </c>
    </row>
    <row r="277" spans="1:1" x14ac:dyDescent="0.25">
      <c r="A277">
        <v>35</v>
      </c>
    </row>
    <row r="278" spans="1:1" x14ac:dyDescent="0.25">
      <c r="A278">
        <v>35</v>
      </c>
    </row>
    <row r="279" spans="1:1" x14ac:dyDescent="0.25">
      <c r="A279">
        <v>35</v>
      </c>
    </row>
    <row r="280" spans="1:1" x14ac:dyDescent="0.25">
      <c r="A280">
        <v>35</v>
      </c>
    </row>
    <row r="281" spans="1:1" x14ac:dyDescent="0.25">
      <c r="A281">
        <v>36</v>
      </c>
    </row>
    <row r="282" spans="1:1" x14ac:dyDescent="0.25">
      <c r="A282">
        <v>36</v>
      </c>
    </row>
    <row r="283" spans="1:1" x14ac:dyDescent="0.25">
      <c r="A283">
        <v>36</v>
      </c>
    </row>
    <row r="284" spans="1:1" x14ac:dyDescent="0.25">
      <c r="A284">
        <v>36</v>
      </c>
    </row>
    <row r="285" spans="1:1" x14ac:dyDescent="0.25">
      <c r="A285">
        <v>36</v>
      </c>
    </row>
    <row r="286" spans="1:1" x14ac:dyDescent="0.25">
      <c r="A286">
        <v>36</v>
      </c>
    </row>
    <row r="287" spans="1:1" x14ac:dyDescent="0.25">
      <c r="A287">
        <v>36</v>
      </c>
    </row>
    <row r="288" spans="1:1" x14ac:dyDescent="0.25">
      <c r="A288">
        <v>36</v>
      </c>
    </row>
    <row r="289" spans="1:1" x14ac:dyDescent="0.25">
      <c r="A289">
        <v>38</v>
      </c>
    </row>
    <row r="290" spans="1:1" x14ac:dyDescent="0.25">
      <c r="A290">
        <v>38</v>
      </c>
    </row>
    <row r="291" spans="1:1" x14ac:dyDescent="0.25">
      <c r="A291">
        <v>38</v>
      </c>
    </row>
    <row r="292" spans="1:1" x14ac:dyDescent="0.25">
      <c r="A292">
        <v>41</v>
      </c>
    </row>
    <row r="293" spans="1:1" x14ac:dyDescent="0.25">
      <c r="A293">
        <v>41</v>
      </c>
    </row>
    <row r="294" spans="1:1" x14ac:dyDescent="0.25">
      <c r="A294">
        <v>41</v>
      </c>
    </row>
    <row r="295" spans="1:1" x14ac:dyDescent="0.25">
      <c r="A295">
        <v>41</v>
      </c>
    </row>
    <row r="296" spans="1:1" x14ac:dyDescent="0.25">
      <c r="A296">
        <v>41</v>
      </c>
    </row>
    <row r="297" spans="1:1" x14ac:dyDescent="0.25">
      <c r="A297">
        <v>41</v>
      </c>
    </row>
    <row r="298" spans="1:1" x14ac:dyDescent="0.25">
      <c r="A298">
        <v>41</v>
      </c>
    </row>
    <row r="299" spans="1:1" x14ac:dyDescent="0.25">
      <c r="A299">
        <v>41</v>
      </c>
    </row>
    <row r="300" spans="1:1" x14ac:dyDescent="0.25">
      <c r="A300">
        <v>41</v>
      </c>
    </row>
    <row r="301" spans="1:1" x14ac:dyDescent="0.25">
      <c r="A301">
        <v>41</v>
      </c>
    </row>
    <row r="302" spans="1:1" x14ac:dyDescent="0.25">
      <c r="A302">
        <v>41</v>
      </c>
    </row>
    <row r="303" spans="1:1" x14ac:dyDescent="0.25">
      <c r="A303">
        <v>41</v>
      </c>
    </row>
    <row r="304" spans="1:1" x14ac:dyDescent="0.25">
      <c r="A304">
        <v>42</v>
      </c>
    </row>
    <row r="305" spans="1:1" x14ac:dyDescent="0.25">
      <c r="A305">
        <v>42</v>
      </c>
    </row>
    <row r="306" spans="1:1" x14ac:dyDescent="0.25">
      <c r="A306">
        <v>42</v>
      </c>
    </row>
    <row r="307" spans="1:1" x14ac:dyDescent="0.25">
      <c r="A307">
        <v>42</v>
      </c>
    </row>
    <row r="308" spans="1:1" x14ac:dyDescent="0.25">
      <c r="A308">
        <v>42</v>
      </c>
    </row>
    <row r="309" spans="1:1" x14ac:dyDescent="0.25">
      <c r="A309">
        <v>42</v>
      </c>
    </row>
    <row r="310" spans="1:1" x14ac:dyDescent="0.25">
      <c r="A310">
        <v>42</v>
      </c>
    </row>
    <row r="311" spans="1:1" x14ac:dyDescent="0.25">
      <c r="A311">
        <v>42</v>
      </c>
    </row>
    <row r="312" spans="1:1" x14ac:dyDescent="0.25">
      <c r="A312">
        <v>42</v>
      </c>
    </row>
    <row r="313" spans="1:1" x14ac:dyDescent="0.25">
      <c r="A313" s="7">
        <v>42</v>
      </c>
    </row>
    <row r="314" spans="1:1" x14ac:dyDescent="0.25">
      <c r="A314">
        <v>42</v>
      </c>
    </row>
    <row r="315" spans="1:1" x14ac:dyDescent="0.25">
      <c r="A315">
        <v>42</v>
      </c>
    </row>
    <row r="316" spans="1:1" x14ac:dyDescent="0.25">
      <c r="A316">
        <v>42</v>
      </c>
    </row>
    <row r="317" spans="1:1" x14ac:dyDescent="0.25">
      <c r="A317">
        <v>42</v>
      </c>
    </row>
    <row r="318" spans="1:1" x14ac:dyDescent="0.25">
      <c r="A318">
        <v>47</v>
      </c>
    </row>
    <row r="319" spans="1:1" x14ac:dyDescent="0.25">
      <c r="A319">
        <v>48</v>
      </c>
    </row>
    <row r="320" spans="1:1" x14ac:dyDescent="0.25">
      <c r="A320">
        <v>48</v>
      </c>
    </row>
    <row r="321" spans="1:1" x14ac:dyDescent="0.25">
      <c r="A321">
        <v>48</v>
      </c>
    </row>
    <row r="322" spans="1:1" x14ac:dyDescent="0.25">
      <c r="A322">
        <v>48</v>
      </c>
    </row>
    <row r="323" spans="1:1" x14ac:dyDescent="0.25">
      <c r="A323">
        <v>48</v>
      </c>
    </row>
    <row r="324" spans="1:1" x14ac:dyDescent="0.25">
      <c r="A324">
        <v>48</v>
      </c>
    </row>
    <row r="325" spans="1:1" x14ac:dyDescent="0.25">
      <c r="A325">
        <v>48</v>
      </c>
    </row>
    <row r="326" spans="1:1" x14ac:dyDescent="0.25">
      <c r="A326">
        <v>48</v>
      </c>
    </row>
    <row r="327" spans="1:1" x14ac:dyDescent="0.25">
      <c r="A327">
        <v>48</v>
      </c>
    </row>
    <row r="328" spans="1:1" x14ac:dyDescent="0.25">
      <c r="A328">
        <v>48</v>
      </c>
    </row>
    <row r="329" spans="1:1" x14ac:dyDescent="0.25">
      <c r="A329">
        <v>52</v>
      </c>
    </row>
    <row r="330" spans="1:1" x14ac:dyDescent="0.25">
      <c r="A330">
        <v>52</v>
      </c>
    </row>
    <row r="331" spans="1:1" x14ac:dyDescent="0.25">
      <c r="A331">
        <v>54</v>
      </c>
    </row>
    <row r="332" spans="1:1" x14ac:dyDescent="0.25">
      <c r="A332">
        <v>54</v>
      </c>
    </row>
    <row r="333" spans="1:1" x14ac:dyDescent="0.25">
      <c r="A333">
        <v>54</v>
      </c>
    </row>
    <row r="334" spans="1:1" x14ac:dyDescent="0.25">
      <c r="A334">
        <v>54</v>
      </c>
    </row>
    <row r="335" spans="1:1" x14ac:dyDescent="0.25">
      <c r="A335">
        <v>55</v>
      </c>
    </row>
    <row r="336" spans="1:1" x14ac:dyDescent="0.25">
      <c r="A336">
        <v>55</v>
      </c>
    </row>
    <row r="337" spans="1:1" x14ac:dyDescent="0.25">
      <c r="A337">
        <v>55</v>
      </c>
    </row>
    <row r="338" spans="1:1" x14ac:dyDescent="0.25">
      <c r="A338">
        <v>55</v>
      </c>
    </row>
    <row r="339" spans="1:1" x14ac:dyDescent="0.25">
      <c r="A339">
        <v>55</v>
      </c>
    </row>
    <row r="340" spans="1:1" x14ac:dyDescent="0.25">
      <c r="A340">
        <v>55</v>
      </c>
    </row>
    <row r="341" spans="1:1" x14ac:dyDescent="0.25">
      <c r="A341">
        <v>55</v>
      </c>
    </row>
    <row r="342" spans="1:1" x14ac:dyDescent="0.25">
      <c r="A342">
        <v>55</v>
      </c>
    </row>
    <row r="343" spans="1:1" x14ac:dyDescent="0.25">
      <c r="A343">
        <v>55</v>
      </c>
    </row>
    <row r="344" spans="1:1" x14ac:dyDescent="0.25">
      <c r="A344">
        <v>55</v>
      </c>
    </row>
    <row r="345" spans="1:1" x14ac:dyDescent="0.25">
      <c r="A345">
        <v>55</v>
      </c>
    </row>
    <row r="346" spans="1:1" x14ac:dyDescent="0.25">
      <c r="A346">
        <v>55</v>
      </c>
    </row>
    <row r="347" spans="1:1" x14ac:dyDescent="0.25">
      <c r="A347">
        <v>55</v>
      </c>
    </row>
    <row r="348" spans="1:1" x14ac:dyDescent="0.25">
      <c r="A348">
        <v>55</v>
      </c>
    </row>
    <row r="349" spans="1:1" x14ac:dyDescent="0.25">
      <c r="A349">
        <v>55</v>
      </c>
    </row>
    <row r="350" spans="1:1" x14ac:dyDescent="0.25">
      <c r="A350">
        <v>55</v>
      </c>
    </row>
    <row r="351" spans="1:1" x14ac:dyDescent="0.25">
      <c r="A351">
        <v>55</v>
      </c>
    </row>
    <row r="352" spans="1:1" x14ac:dyDescent="0.25">
      <c r="A352">
        <v>55</v>
      </c>
    </row>
    <row r="353" spans="1:1" x14ac:dyDescent="0.25">
      <c r="A353">
        <v>55</v>
      </c>
    </row>
    <row r="354" spans="1:1" x14ac:dyDescent="0.25">
      <c r="A354">
        <v>55</v>
      </c>
    </row>
    <row r="355" spans="1:1" x14ac:dyDescent="0.25">
      <c r="A355">
        <v>55</v>
      </c>
    </row>
    <row r="356" spans="1:1" x14ac:dyDescent="0.25">
      <c r="A356">
        <v>55</v>
      </c>
    </row>
    <row r="357" spans="1:1" x14ac:dyDescent="0.25">
      <c r="A357">
        <v>55</v>
      </c>
    </row>
    <row r="358" spans="1:1" x14ac:dyDescent="0.25">
      <c r="A358">
        <v>55</v>
      </c>
    </row>
    <row r="359" spans="1:1" x14ac:dyDescent="0.25">
      <c r="A359">
        <v>55</v>
      </c>
    </row>
    <row r="360" spans="1:1" x14ac:dyDescent="0.25">
      <c r="A360">
        <v>55</v>
      </c>
    </row>
    <row r="361" spans="1:1" x14ac:dyDescent="0.25">
      <c r="A361">
        <v>55</v>
      </c>
    </row>
    <row r="362" spans="1:1" x14ac:dyDescent="0.25">
      <c r="A362">
        <v>57</v>
      </c>
    </row>
    <row r="363" spans="1:1" x14ac:dyDescent="0.25">
      <c r="A363">
        <v>57</v>
      </c>
    </row>
    <row r="364" spans="1:1" x14ac:dyDescent="0.25">
      <c r="A364">
        <v>57</v>
      </c>
    </row>
    <row r="365" spans="1:1" x14ac:dyDescent="0.25">
      <c r="A365">
        <v>57</v>
      </c>
    </row>
    <row r="366" spans="1:1" x14ac:dyDescent="0.25">
      <c r="A366">
        <v>57</v>
      </c>
    </row>
    <row r="367" spans="1:1" x14ac:dyDescent="0.25">
      <c r="A367">
        <v>57</v>
      </c>
    </row>
    <row r="368" spans="1:1" x14ac:dyDescent="0.25">
      <c r="A368">
        <v>57</v>
      </c>
    </row>
    <row r="369" spans="1:1" x14ac:dyDescent="0.25">
      <c r="A369">
        <v>58</v>
      </c>
    </row>
    <row r="370" spans="1:1" x14ac:dyDescent="0.25">
      <c r="A370">
        <v>58</v>
      </c>
    </row>
    <row r="371" spans="1:1" x14ac:dyDescent="0.25">
      <c r="A371">
        <v>58</v>
      </c>
    </row>
    <row r="372" spans="1:1" x14ac:dyDescent="0.25">
      <c r="A372">
        <v>58</v>
      </c>
    </row>
    <row r="373" spans="1:1" x14ac:dyDescent="0.25">
      <c r="A373">
        <v>58</v>
      </c>
    </row>
    <row r="374" spans="1:1" x14ac:dyDescent="0.25">
      <c r="A374">
        <v>58</v>
      </c>
    </row>
    <row r="375" spans="1:1" x14ac:dyDescent="0.25">
      <c r="A375">
        <v>58</v>
      </c>
    </row>
    <row r="376" spans="1:1" x14ac:dyDescent="0.25">
      <c r="A376">
        <v>58</v>
      </c>
    </row>
    <row r="377" spans="1:1" x14ac:dyDescent="0.25">
      <c r="A377">
        <v>58</v>
      </c>
    </row>
    <row r="378" spans="1:1" x14ac:dyDescent="0.25">
      <c r="A378">
        <v>58</v>
      </c>
    </row>
    <row r="379" spans="1:1" x14ac:dyDescent="0.25">
      <c r="A379">
        <v>58</v>
      </c>
    </row>
    <row r="380" spans="1:1" x14ac:dyDescent="0.25">
      <c r="A380">
        <v>58</v>
      </c>
    </row>
    <row r="381" spans="1:1" x14ac:dyDescent="0.25">
      <c r="A381" s="7">
        <v>58</v>
      </c>
    </row>
    <row r="382" spans="1:1" x14ac:dyDescent="0.25">
      <c r="A382">
        <v>58</v>
      </c>
    </row>
    <row r="383" spans="1:1" x14ac:dyDescent="0.25">
      <c r="A383">
        <v>58</v>
      </c>
    </row>
    <row r="384" spans="1:1" x14ac:dyDescent="0.25">
      <c r="A384">
        <v>58</v>
      </c>
    </row>
    <row r="385" spans="1:1" x14ac:dyDescent="0.25">
      <c r="A385">
        <v>58</v>
      </c>
    </row>
    <row r="386" spans="1:1" x14ac:dyDescent="0.25">
      <c r="A386">
        <v>58</v>
      </c>
    </row>
    <row r="387" spans="1:1" x14ac:dyDescent="0.25">
      <c r="A387">
        <v>58</v>
      </c>
    </row>
    <row r="388" spans="1:1" x14ac:dyDescent="0.25">
      <c r="A388">
        <v>58</v>
      </c>
    </row>
    <row r="389" spans="1:1" x14ac:dyDescent="0.25">
      <c r="A389">
        <v>58</v>
      </c>
    </row>
    <row r="390" spans="1:1" x14ac:dyDescent="0.25">
      <c r="A390">
        <v>58</v>
      </c>
    </row>
    <row r="391" spans="1:1" x14ac:dyDescent="0.25">
      <c r="A391">
        <v>58</v>
      </c>
    </row>
    <row r="392" spans="1:1" x14ac:dyDescent="0.25">
      <c r="A392">
        <v>58</v>
      </c>
    </row>
    <row r="393" spans="1:1" x14ac:dyDescent="0.25">
      <c r="A393">
        <v>61</v>
      </c>
    </row>
    <row r="394" spans="1:1" x14ac:dyDescent="0.25">
      <c r="A394">
        <v>61</v>
      </c>
    </row>
    <row r="395" spans="1:1" x14ac:dyDescent="0.25">
      <c r="A395">
        <v>62</v>
      </c>
    </row>
    <row r="396" spans="1:1" x14ac:dyDescent="0.25">
      <c r="A396">
        <v>63</v>
      </c>
    </row>
    <row r="397" spans="1:1" x14ac:dyDescent="0.25">
      <c r="A397">
        <v>63</v>
      </c>
    </row>
    <row r="398" spans="1:1" x14ac:dyDescent="0.25">
      <c r="A398">
        <v>63</v>
      </c>
    </row>
    <row r="399" spans="1:1" x14ac:dyDescent="0.25">
      <c r="A399">
        <v>63</v>
      </c>
    </row>
    <row r="400" spans="1:1" x14ac:dyDescent="0.25">
      <c r="A400">
        <v>63</v>
      </c>
    </row>
    <row r="401" spans="1:1" x14ac:dyDescent="0.25">
      <c r="A401">
        <v>63</v>
      </c>
    </row>
    <row r="402" spans="1:1" x14ac:dyDescent="0.25">
      <c r="A402">
        <v>63</v>
      </c>
    </row>
    <row r="403" spans="1:1" x14ac:dyDescent="0.25">
      <c r="A403">
        <v>63</v>
      </c>
    </row>
    <row r="404" spans="1:1" x14ac:dyDescent="0.25">
      <c r="A404">
        <v>63</v>
      </c>
    </row>
    <row r="405" spans="1:1" x14ac:dyDescent="0.25">
      <c r="A405">
        <v>63</v>
      </c>
    </row>
    <row r="406" spans="1:1" x14ac:dyDescent="0.25">
      <c r="A406">
        <v>63</v>
      </c>
    </row>
    <row r="407" spans="1:1" x14ac:dyDescent="0.25">
      <c r="A407">
        <v>63</v>
      </c>
    </row>
    <row r="408" spans="1:1" x14ac:dyDescent="0.25">
      <c r="A408">
        <v>63</v>
      </c>
    </row>
    <row r="409" spans="1:1" x14ac:dyDescent="0.25">
      <c r="A409">
        <v>63</v>
      </c>
    </row>
    <row r="410" spans="1:1" x14ac:dyDescent="0.25">
      <c r="A410">
        <v>63</v>
      </c>
    </row>
    <row r="411" spans="1:1" x14ac:dyDescent="0.25">
      <c r="A411">
        <v>63</v>
      </c>
    </row>
    <row r="412" spans="1:1" x14ac:dyDescent="0.25">
      <c r="A412">
        <v>63</v>
      </c>
    </row>
    <row r="413" spans="1:1" x14ac:dyDescent="0.25">
      <c r="A413">
        <v>63</v>
      </c>
    </row>
    <row r="414" spans="1:1" x14ac:dyDescent="0.25">
      <c r="A414">
        <v>63</v>
      </c>
    </row>
    <row r="415" spans="1:1" x14ac:dyDescent="0.25">
      <c r="A415">
        <v>63</v>
      </c>
    </row>
    <row r="416" spans="1:1" x14ac:dyDescent="0.25">
      <c r="A416">
        <v>63</v>
      </c>
    </row>
    <row r="417" spans="1:1" x14ac:dyDescent="0.25">
      <c r="A417">
        <v>63</v>
      </c>
    </row>
    <row r="418" spans="1:1" x14ac:dyDescent="0.25">
      <c r="A418">
        <v>63</v>
      </c>
    </row>
    <row r="419" spans="1:1" x14ac:dyDescent="0.25">
      <c r="A419">
        <v>65</v>
      </c>
    </row>
    <row r="420" spans="1:1" x14ac:dyDescent="0.25">
      <c r="A420">
        <v>68</v>
      </c>
    </row>
    <row r="421" spans="1:1" x14ac:dyDescent="0.25">
      <c r="A421">
        <v>68</v>
      </c>
    </row>
    <row r="422" spans="1:1" x14ac:dyDescent="0.25">
      <c r="A422">
        <v>68</v>
      </c>
    </row>
    <row r="423" spans="1:1" x14ac:dyDescent="0.25">
      <c r="A423">
        <v>68</v>
      </c>
    </row>
    <row r="424" spans="1:1" x14ac:dyDescent="0.25">
      <c r="A424">
        <v>77</v>
      </c>
    </row>
    <row r="425" spans="1:1" x14ac:dyDescent="0.25">
      <c r="A425">
        <v>77</v>
      </c>
    </row>
    <row r="426" spans="1:1" x14ac:dyDescent="0.25">
      <c r="A426">
        <v>77</v>
      </c>
    </row>
    <row r="427" spans="1:1" x14ac:dyDescent="0.25">
      <c r="A427">
        <v>77</v>
      </c>
    </row>
    <row r="428" spans="1:1" x14ac:dyDescent="0.25">
      <c r="A428">
        <v>77</v>
      </c>
    </row>
    <row r="429" spans="1:1" x14ac:dyDescent="0.25">
      <c r="A429">
        <v>77</v>
      </c>
    </row>
    <row r="430" spans="1:1" x14ac:dyDescent="0.25">
      <c r="A430">
        <v>77</v>
      </c>
    </row>
    <row r="431" spans="1:1" x14ac:dyDescent="0.25">
      <c r="A431">
        <v>77</v>
      </c>
    </row>
    <row r="432" spans="1:1" x14ac:dyDescent="0.25">
      <c r="A432">
        <v>77</v>
      </c>
    </row>
    <row r="433" spans="1:1" x14ac:dyDescent="0.25">
      <c r="A433">
        <v>77</v>
      </c>
    </row>
    <row r="434" spans="1:1" x14ac:dyDescent="0.25">
      <c r="A434">
        <v>77</v>
      </c>
    </row>
    <row r="435" spans="1:1" x14ac:dyDescent="0.25">
      <c r="A435">
        <v>77</v>
      </c>
    </row>
    <row r="436" spans="1:1" x14ac:dyDescent="0.25">
      <c r="A436">
        <v>77</v>
      </c>
    </row>
    <row r="437" spans="1:1" x14ac:dyDescent="0.25">
      <c r="A437">
        <v>77</v>
      </c>
    </row>
    <row r="438" spans="1:1" x14ac:dyDescent="0.25">
      <c r="A438">
        <v>78</v>
      </c>
    </row>
    <row r="439" spans="1:1" x14ac:dyDescent="0.25">
      <c r="A439">
        <v>78</v>
      </c>
    </row>
    <row r="440" spans="1:1" x14ac:dyDescent="0.25">
      <c r="A440">
        <v>78</v>
      </c>
    </row>
    <row r="441" spans="1:1" x14ac:dyDescent="0.25">
      <c r="A441">
        <v>78</v>
      </c>
    </row>
    <row r="442" spans="1:1" x14ac:dyDescent="0.25">
      <c r="A442">
        <v>78</v>
      </c>
    </row>
    <row r="443" spans="1:1" x14ac:dyDescent="0.25">
      <c r="A443">
        <v>78</v>
      </c>
    </row>
    <row r="444" spans="1:1" x14ac:dyDescent="0.25">
      <c r="A444">
        <v>78</v>
      </c>
    </row>
    <row r="445" spans="1:1" x14ac:dyDescent="0.25">
      <c r="A445">
        <v>78</v>
      </c>
    </row>
    <row r="446" spans="1:1" x14ac:dyDescent="0.25">
      <c r="A446">
        <v>78</v>
      </c>
    </row>
    <row r="447" spans="1:1" x14ac:dyDescent="0.25">
      <c r="A447">
        <v>78</v>
      </c>
    </row>
    <row r="448" spans="1:1" x14ac:dyDescent="0.25">
      <c r="A448">
        <v>78</v>
      </c>
    </row>
    <row r="449" spans="1:1" x14ac:dyDescent="0.25">
      <c r="A449">
        <v>78</v>
      </c>
    </row>
    <row r="450" spans="1:1" x14ac:dyDescent="0.25">
      <c r="A450">
        <v>78</v>
      </c>
    </row>
    <row r="451" spans="1:1" x14ac:dyDescent="0.25">
      <c r="A451">
        <v>78</v>
      </c>
    </row>
    <row r="452" spans="1:1" x14ac:dyDescent="0.25">
      <c r="A452">
        <v>78</v>
      </c>
    </row>
    <row r="453" spans="1:1" x14ac:dyDescent="0.25">
      <c r="A453">
        <v>78</v>
      </c>
    </row>
    <row r="454" spans="1:1" x14ac:dyDescent="0.25">
      <c r="A454">
        <v>78</v>
      </c>
    </row>
    <row r="455" spans="1:1" x14ac:dyDescent="0.25">
      <c r="A455">
        <v>78</v>
      </c>
    </row>
    <row r="456" spans="1:1" x14ac:dyDescent="0.25">
      <c r="A456">
        <v>78</v>
      </c>
    </row>
    <row r="457" spans="1:1" x14ac:dyDescent="0.25">
      <c r="A457">
        <v>78</v>
      </c>
    </row>
    <row r="458" spans="1:1" x14ac:dyDescent="0.25">
      <c r="A458">
        <v>78</v>
      </c>
    </row>
    <row r="459" spans="1:1" x14ac:dyDescent="0.25">
      <c r="A459">
        <v>78</v>
      </c>
    </row>
    <row r="460" spans="1:1" x14ac:dyDescent="0.25">
      <c r="A460">
        <v>78</v>
      </c>
    </row>
    <row r="461" spans="1:1" x14ac:dyDescent="0.25">
      <c r="A461">
        <v>78</v>
      </c>
    </row>
    <row r="462" spans="1:1" x14ac:dyDescent="0.25">
      <c r="A462">
        <v>78</v>
      </c>
    </row>
    <row r="463" spans="1:1" x14ac:dyDescent="0.25">
      <c r="A463">
        <v>78</v>
      </c>
    </row>
    <row r="464" spans="1:1" x14ac:dyDescent="0.25">
      <c r="A464">
        <v>78</v>
      </c>
    </row>
    <row r="465" spans="1:1" x14ac:dyDescent="0.25">
      <c r="A465">
        <v>78</v>
      </c>
    </row>
    <row r="466" spans="1:1" x14ac:dyDescent="0.25">
      <c r="A466">
        <v>78</v>
      </c>
    </row>
    <row r="467" spans="1:1" x14ac:dyDescent="0.25">
      <c r="A467">
        <v>78</v>
      </c>
    </row>
    <row r="468" spans="1:1" x14ac:dyDescent="0.25">
      <c r="A468">
        <v>78</v>
      </c>
    </row>
    <row r="469" spans="1:1" x14ac:dyDescent="0.25">
      <c r="A469">
        <v>78</v>
      </c>
    </row>
    <row r="470" spans="1:1" x14ac:dyDescent="0.25">
      <c r="A470">
        <v>78</v>
      </c>
    </row>
    <row r="471" spans="1:1" x14ac:dyDescent="0.25">
      <c r="A471">
        <v>78</v>
      </c>
    </row>
    <row r="472" spans="1:1" x14ac:dyDescent="0.25">
      <c r="A472">
        <v>78</v>
      </c>
    </row>
    <row r="473" spans="1:1" x14ac:dyDescent="0.25">
      <c r="A473">
        <v>78</v>
      </c>
    </row>
    <row r="474" spans="1:1" x14ac:dyDescent="0.25">
      <c r="A474">
        <v>78</v>
      </c>
    </row>
    <row r="475" spans="1:1" x14ac:dyDescent="0.25">
      <c r="A475">
        <v>78</v>
      </c>
    </row>
    <row r="476" spans="1:1" x14ac:dyDescent="0.25">
      <c r="A476">
        <v>78</v>
      </c>
    </row>
    <row r="477" spans="1:1" x14ac:dyDescent="0.25">
      <c r="A477">
        <v>78</v>
      </c>
    </row>
    <row r="478" spans="1:1" x14ac:dyDescent="0.25">
      <c r="A478">
        <v>92</v>
      </c>
    </row>
    <row r="479" spans="1:1" x14ac:dyDescent="0.25">
      <c r="A479">
        <v>92</v>
      </c>
    </row>
    <row r="480" spans="1:1" x14ac:dyDescent="0.25">
      <c r="A480">
        <v>92</v>
      </c>
    </row>
    <row r="481" spans="1:1" x14ac:dyDescent="0.25">
      <c r="A481">
        <v>92</v>
      </c>
    </row>
    <row r="482" spans="1:1" x14ac:dyDescent="0.25">
      <c r="A482">
        <v>92</v>
      </c>
    </row>
    <row r="483" spans="1:1" x14ac:dyDescent="0.25">
      <c r="A483">
        <v>92</v>
      </c>
    </row>
    <row r="484" spans="1:1" x14ac:dyDescent="0.25">
      <c r="A484">
        <v>92</v>
      </c>
    </row>
    <row r="485" spans="1:1" x14ac:dyDescent="0.25">
      <c r="A485">
        <v>92</v>
      </c>
    </row>
    <row r="486" spans="1:1" x14ac:dyDescent="0.25">
      <c r="A486">
        <v>95</v>
      </c>
    </row>
    <row r="487" spans="1:1" x14ac:dyDescent="0.25">
      <c r="A487">
        <v>95</v>
      </c>
    </row>
    <row r="488" spans="1:1" x14ac:dyDescent="0.25">
      <c r="A488">
        <v>95</v>
      </c>
    </row>
    <row r="489" spans="1:1" x14ac:dyDescent="0.25">
      <c r="A489">
        <v>95</v>
      </c>
    </row>
    <row r="490" spans="1:1" x14ac:dyDescent="0.25">
      <c r="A490">
        <v>95</v>
      </c>
    </row>
    <row r="491" spans="1:1" x14ac:dyDescent="0.25">
      <c r="A491">
        <v>95</v>
      </c>
    </row>
    <row r="492" spans="1:1" x14ac:dyDescent="0.25">
      <c r="A492">
        <v>95</v>
      </c>
    </row>
    <row r="493" spans="1:1" x14ac:dyDescent="0.25">
      <c r="A493">
        <v>95</v>
      </c>
    </row>
    <row r="494" spans="1:1" x14ac:dyDescent="0.25">
      <c r="A494">
        <v>95</v>
      </c>
    </row>
    <row r="495" spans="1:1" x14ac:dyDescent="0.25">
      <c r="A495">
        <v>95</v>
      </c>
    </row>
    <row r="496" spans="1:1" x14ac:dyDescent="0.25">
      <c r="A496">
        <v>100</v>
      </c>
    </row>
    <row r="497" spans="1:1" x14ac:dyDescent="0.25">
      <c r="A497">
        <v>100</v>
      </c>
    </row>
    <row r="498" spans="1:1" x14ac:dyDescent="0.25">
      <c r="A498">
        <v>107</v>
      </c>
    </row>
    <row r="499" spans="1:1" x14ac:dyDescent="0.25">
      <c r="A499">
        <v>107</v>
      </c>
    </row>
    <row r="500" spans="1:1" x14ac:dyDescent="0.25">
      <c r="A500">
        <v>107</v>
      </c>
    </row>
    <row r="501" spans="1:1" x14ac:dyDescent="0.25">
      <c r="A501">
        <v>107</v>
      </c>
    </row>
    <row r="502" spans="1:1" x14ac:dyDescent="0.25">
      <c r="A502">
        <v>107</v>
      </c>
    </row>
    <row r="503" spans="1:1" x14ac:dyDescent="0.25">
      <c r="A503">
        <v>107</v>
      </c>
    </row>
    <row r="504" spans="1:1" x14ac:dyDescent="0.25">
      <c r="A504">
        <v>107</v>
      </c>
    </row>
    <row r="505" spans="1:1" x14ac:dyDescent="0.25">
      <c r="A505">
        <v>109</v>
      </c>
    </row>
    <row r="506" spans="1:1" x14ac:dyDescent="0.25">
      <c r="A506">
        <v>109</v>
      </c>
    </row>
    <row r="507" spans="1:1" x14ac:dyDescent="0.25">
      <c r="A507">
        <v>109</v>
      </c>
    </row>
    <row r="508" spans="1:1" x14ac:dyDescent="0.25">
      <c r="A508">
        <v>109</v>
      </c>
    </row>
    <row r="509" spans="1:1" x14ac:dyDescent="0.25">
      <c r="A509">
        <v>113</v>
      </c>
    </row>
    <row r="510" spans="1:1" x14ac:dyDescent="0.25">
      <c r="A510">
        <v>113</v>
      </c>
    </row>
    <row r="511" spans="1:1" x14ac:dyDescent="0.25">
      <c r="A511">
        <v>113</v>
      </c>
    </row>
    <row r="512" spans="1:1" x14ac:dyDescent="0.25">
      <c r="A512">
        <v>113</v>
      </c>
    </row>
    <row r="513" spans="1:1" x14ac:dyDescent="0.25">
      <c r="A513">
        <v>113</v>
      </c>
    </row>
    <row r="514" spans="1:1" x14ac:dyDescent="0.25">
      <c r="A514">
        <v>114</v>
      </c>
    </row>
    <row r="515" spans="1:1" x14ac:dyDescent="0.25">
      <c r="A515">
        <v>114</v>
      </c>
    </row>
    <row r="516" spans="1:1" x14ac:dyDescent="0.25">
      <c r="A516">
        <v>114</v>
      </c>
    </row>
    <row r="517" spans="1:1" x14ac:dyDescent="0.25">
      <c r="A517">
        <v>120</v>
      </c>
    </row>
    <row r="518" spans="1:1" x14ac:dyDescent="0.25">
      <c r="A518">
        <v>120</v>
      </c>
    </row>
    <row r="519" spans="1:1" x14ac:dyDescent="0.25">
      <c r="A519">
        <v>120</v>
      </c>
    </row>
    <row r="520" spans="1:1" x14ac:dyDescent="0.25">
      <c r="A520">
        <v>120</v>
      </c>
    </row>
    <row r="521" spans="1:1" x14ac:dyDescent="0.25">
      <c r="A521">
        <v>120</v>
      </c>
    </row>
    <row r="522" spans="1:1" x14ac:dyDescent="0.25">
      <c r="A522">
        <v>120</v>
      </c>
    </row>
    <row r="523" spans="1:1" x14ac:dyDescent="0.25">
      <c r="A523">
        <v>120</v>
      </c>
    </row>
    <row r="524" spans="1:1" x14ac:dyDescent="0.25">
      <c r="A524">
        <v>120</v>
      </c>
    </row>
    <row r="525" spans="1:1" x14ac:dyDescent="0.25">
      <c r="A525">
        <v>120</v>
      </c>
    </row>
    <row r="526" spans="1:1" x14ac:dyDescent="0.25">
      <c r="A526">
        <v>120</v>
      </c>
    </row>
    <row r="527" spans="1:1" x14ac:dyDescent="0.25">
      <c r="A527">
        <v>120</v>
      </c>
    </row>
    <row r="528" spans="1:1" x14ac:dyDescent="0.25">
      <c r="A528">
        <v>120</v>
      </c>
    </row>
    <row r="529" spans="1:1" x14ac:dyDescent="0.25">
      <c r="A529">
        <v>120</v>
      </c>
    </row>
    <row r="530" spans="1:1" x14ac:dyDescent="0.25">
      <c r="A530">
        <v>120</v>
      </c>
    </row>
    <row r="531" spans="1:1" x14ac:dyDescent="0.25">
      <c r="A531">
        <v>120</v>
      </c>
    </row>
    <row r="532" spans="1:1" x14ac:dyDescent="0.25">
      <c r="A532">
        <v>120</v>
      </c>
    </row>
    <row r="533" spans="1:1" x14ac:dyDescent="0.25">
      <c r="A533">
        <v>120</v>
      </c>
    </row>
    <row r="534" spans="1:1" x14ac:dyDescent="0.25">
      <c r="A534">
        <v>120</v>
      </c>
    </row>
    <row r="535" spans="1:1" x14ac:dyDescent="0.25">
      <c r="A535">
        <v>120</v>
      </c>
    </row>
    <row r="536" spans="1:1" x14ac:dyDescent="0.25">
      <c r="A536">
        <v>120</v>
      </c>
    </row>
    <row r="537" spans="1:1" x14ac:dyDescent="0.25">
      <c r="A537">
        <v>123</v>
      </c>
    </row>
    <row r="538" spans="1:1" x14ac:dyDescent="0.25">
      <c r="A538">
        <v>123</v>
      </c>
    </row>
    <row r="539" spans="1:1" x14ac:dyDescent="0.25">
      <c r="A539">
        <v>126</v>
      </c>
    </row>
    <row r="540" spans="1:1" x14ac:dyDescent="0.25">
      <c r="A540">
        <v>126</v>
      </c>
    </row>
    <row r="541" spans="1:1" x14ac:dyDescent="0.25">
      <c r="A541">
        <v>126</v>
      </c>
    </row>
    <row r="542" spans="1:1" x14ac:dyDescent="0.25">
      <c r="A542">
        <v>126</v>
      </c>
    </row>
    <row r="543" spans="1:1" x14ac:dyDescent="0.25">
      <c r="A543">
        <v>126</v>
      </c>
    </row>
    <row r="544" spans="1:1" x14ac:dyDescent="0.25">
      <c r="A544">
        <v>126</v>
      </c>
    </row>
    <row r="545" spans="1:1" x14ac:dyDescent="0.25">
      <c r="A545">
        <v>127</v>
      </c>
    </row>
    <row r="546" spans="1:1" x14ac:dyDescent="0.25">
      <c r="A546">
        <v>127</v>
      </c>
    </row>
    <row r="547" spans="1:1" x14ac:dyDescent="0.25">
      <c r="A547">
        <v>134</v>
      </c>
    </row>
    <row r="548" spans="1:1" x14ac:dyDescent="0.25">
      <c r="A548">
        <v>134</v>
      </c>
    </row>
    <row r="549" spans="1:1" x14ac:dyDescent="0.25">
      <c r="A549">
        <v>134</v>
      </c>
    </row>
    <row r="550" spans="1:1" x14ac:dyDescent="0.25">
      <c r="A550">
        <v>134</v>
      </c>
    </row>
    <row r="551" spans="1:1" x14ac:dyDescent="0.25">
      <c r="A551">
        <v>134</v>
      </c>
    </row>
    <row r="552" spans="1:1" x14ac:dyDescent="0.25">
      <c r="A552">
        <v>134</v>
      </c>
    </row>
    <row r="553" spans="1:1" x14ac:dyDescent="0.25">
      <c r="A553">
        <v>134</v>
      </c>
    </row>
    <row r="554" spans="1:1" x14ac:dyDescent="0.25">
      <c r="A554">
        <v>134</v>
      </c>
    </row>
    <row r="555" spans="1:1" x14ac:dyDescent="0.25">
      <c r="A555">
        <v>134</v>
      </c>
    </row>
    <row r="556" spans="1:1" x14ac:dyDescent="0.25">
      <c r="A556">
        <v>138</v>
      </c>
    </row>
    <row r="557" spans="1:1" x14ac:dyDescent="0.25">
      <c r="A557">
        <v>138</v>
      </c>
    </row>
    <row r="558" spans="1:1" x14ac:dyDescent="0.25">
      <c r="A558">
        <v>138</v>
      </c>
    </row>
    <row r="559" spans="1:1" x14ac:dyDescent="0.25">
      <c r="A559">
        <v>138</v>
      </c>
    </row>
    <row r="560" spans="1:1" x14ac:dyDescent="0.25">
      <c r="A560">
        <v>138</v>
      </c>
    </row>
    <row r="561" spans="1:1" x14ac:dyDescent="0.25">
      <c r="A561">
        <v>138</v>
      </c>
    </row>
    <row r="562" spans="1:1" x14ac:dyDescent="0.25">
      <c r="A562">
        <v>138</v>
      </c>
    </row>
    <row r="563" spans="1:1" x14ac:dyDescent="0.25">
      <c r="A563">
        <v>138</v>
      </c>
    </row>
    <row r="564" spans="1:1" x14ac:dyDescent="0.25">
      <c r="A564">
        <v>138</v>
      </c>
    </row>
    <row r="565" spans="1:1" x14ac:dyDescent="0.25">
      <c r="A565">
        <v>138</v>
      </c>
    </row>
    <row r="566" spans="1:1" x14ac:dyDescent="0.25">
      <c r="A566">
        <v>138</v>
      </c>
    </row>
    <row r="567" spans="1:1" x14ac:dyDescent="0.25">
      <c r="A567">
        <v>138</v>
      </c>
    </row>
    <row r="568" spans="1:1" x14ac:dyDescent="0.25">
      <c r="A568">
        <v>138</v>
      </c>
    </row>
    <row r="569" spans="1:1" x14ac:dyDescent="0.25">
      <c r="A569">
        <v>138</v>
      </c>
    </row>
    <row r="570" spans="1:1" x14ac:dyDescent="0.25">
      <c r="A570">
        <v>138</v>
      </c>
    </row>
    <row r="571" spans="1:1" x14ac:dyDescent="0.25">
      <c r="A571">
        <v>138</v>
      </c>
    </row>
    <row r="572" spans="1:1" x14ac:dyDescent="0.25">
      <c r="A572">
        <v>138</v>
      </c>
    </row>
    <row r="573" spans="1:1" x14ac:dyDescent="0.25">
      <c r="A573">
        <v>138</v>
      </c>
    </row>
    <row r="574" spans="1:1" x14ac:dyDescent="0.25">
      <c r="A574">
        <v>138</v>
      </c>
    </row>
    <row r="575" spans="1:1" x14ac:dyDescent="0.25">
      <c r="A575">
        <v>138</v>
      </c>
    </row>
    <row r="576" spans="1:1" x14ac:dyDescent="0.25">
      <c r="A576">
        <v>138</v>
      </c>
    </row>
    <row r="577" spans="1:1" x14ac:dyDescent="0.25">
      <c r="A577">
        <v>140</v>
      </c>
    </row>
    <row r="578" spans="1:1" x14ac:dyDescent="0.25">
      <c r="A578">
        <v>140</v>
      </c>
    </row>
    <row r="579" spans="1:1" x14ac:dyDescent="0.25">
      <c r="A579">
        <v>140</v>
      </c>
    </row>
    <row r="580" spans="1:1" x14ac:dyDescent="0.25">
      <c r="A580">
        <v>140</v>
      </c>
    </row>
    <row r="581" spans="1:1" x14ac:dyDescent="0.25">
      <c r="A581">
        <v>140</v>
      </c>
    </row>
    <row r="582" spans="1:1" x14ac:dyDescent="0.25">
      <c r="A582">
        <v>140</v>
      </c>
    </row>
    <row r="583" spans="1:1" x14ac:dyDescent="0.25">
      <c r="A583">
        <v>140</v>
      </c>
    </row>
    <row r="584" spans="1:1" x14ac:dyDescent="0.25">
      <c r="A584">
        <v>140</v>
      </c>
    </row>
    <row r="585" spans="1:1" x14ac:dyDescent="0.25">
      <c r="A585">
        <v>140</v>
      </c>
    </row>
    <row r="586" spans="1:1" x14ac:dyDescent="0.25">
      <c r="A586">
        <v>140</v>
      </c>
    </row>
    <row r="587" spans="1:1" x14ac:dyDescent="0.25">
      <c r="A587">
        <v>140</v>
      </c>
    </row>
    <row r="588" spans="1:1" x14ac:dyDescent="0.25">
      <c r="A588">
        <v>140</v>
      </c>
    </row>
    <row r="589" spans="1:1" x14ac:dyDescent="0.25">
      <c r="A589">
        <v>140</v>
      </c>
    </row>
    <row r="590" spans="1:1" x14ac:dyDescent="0.25">
      <c r="A590">
        <v>142</v>
      </c>
    </row>
    <row r="591" spans="1:1" x14ac:dyDescent="0.25">
      <c r="A591">
        <v>142</v>
      </c>
    </row>
    <row r="592" spans="1:1" x14ac:dyDescent="0.25">
      <c r="A592">
        <v>142</v>
      </c>
    </row>
    <row r="593" spans="1:1" x14ac:dyDescent="0.25">
      <c r="A593">
        <v>142</v>
      </c>
    </row>
    <row r="594" spans="1:1" x14ac:dyDescent="0.25">
      <c r="A594">
        <v>142</v>
      </c>
    </row>
    <row r="595" spans="1:1" x14ac:dyDescent="0.25">
      <c r="A595">
        <v>142</v>
      </c>
    </row>
    <row r="596" spans="1:1" x14ac:dyDescent="0.25">
      <c r="A596">
        <v>142</v>
      </c>
    </row>
    <row r="597" spans="1:1" x14ac:dyDescent="0.25">
      <c r="A597">
        <v>142</v>
      </c>
    </row>
    <row r="598" spans="1:1" x14ac:dyDescent="0.25">
      <c r="A598">
        <v>142</v>
      </c>
    </row>
    <row r="599" spans="1:1" x14ac:dyDescent="0.25">
      <c r="A599">
        <v>142</v>
      </c>
    </row>
    <row r="600" spans="1:1" x14ac:dyDescent="0.25">
      <c r="A600">
        <v>142</v>
      </c>
    </row>
    <row r="601" spans="1:1" x14ac:dyDescent="0.25">
      <c r="A601">
        <v>142</v>
      </c>
    </row>
    <row r="602" spans="1:1" x14ac:dyDescent="0.25">
      <c r="A602">
        <v>142</v>
      </c>
    </row>
    <row r="603" spans="1:1" x14ac:dyDescent="0.25">
      <c r="A603">
        <v>142</v>
      </c>
    </row>
    <row r="604" spans="1:1" x14ac:dyDescent="0.25">
      <c r="A604">
        <v>142</v>
      </c>
    </row>
    <row r="605" spans="1:1" x14ac:dyDescent="0.25">
      <c r="A605">
        <v>143</v>
      </c>
    </row>
    <row r="606" spans="1:1" x14ac:dyDescent="0.25">
      <c r="A606">
        <v>143</v>
      </c>
    </row>
    <row r="607" spans="1:1" x14ac:dyDescent="0.25">
      <c r="A607">
        <v>143</v>
      </c>
    </row>
    <row r="608" spans="1:1" x14ac:dyDescent="0.25">
      <c r="A608">
        <v>143</v>
      </c>
    </row>
    <row r="609" spans="1:1" x14ac:dyDescent="0.25">
      <c r="A609">
        <v>143</v>
      </c>
    </row>
    <row r="610" spans="1:1" x14ac:dyDescent="0.25">
      <c r="A610">
        <v>145</v>
      </c>
    </row>
    <row r="611" spans="1:1" x14ac:dyDescent="0.25">
      <c r="A611">
        <v>145</v>
      </c>
    </row>
    <row r="612" spans="1:1" x14ac:dyDescent="0.25">
      <c r="A612">
        <v>145</v>
      </c>
    </row>
    <row r="613" spans="1:1" x14ac:dyDescent="0.25">
      <c r="A613">
        <v>145</v>
      </c>
    </row>
    <row r="614" spans="1:1" x14ac:dyDescent="0.25">
      <c r="A614">
        <v>145</v>
      </c>
    </row>
    <row r="615" spans="1:1" x14ac:dyDescent="0.25">
      <c r="A615">
        <v>145</v>
      </c>
    </row>
    <row r="616" spans="1:1" x14ac:dyDescent="0.25">
      <c r="A616">
        <v>145</v>
      </c>
    </row>
    <row r="617" spans="1:1" x14ac:dyDescent="0.25">
      <c r="A617">
        <v>145</v>
      </c>
    </row>
    <row r="618" spans="1:1" x14ac:dyDescent="0.25">
      <c r="A618">
        <v>145</v>
      </c>
    </row>
    <row r="619" spans="1:1" x14ac:dyDescent="0.25">
      <c r="A619">
        <v>145</v>
      </c>
    </row>
    <row r="620" spans="1:1" x14ac:dyDescent="0.25">
      <c r="A620">
        <v>145</v>
      </c>
    </row>
    <row r="621" spans="1:1" x14ac:dyDescent="0.25">
      <c r="A621">
        <v>145</v>
      </c>
    </row>
    <row r="622" spans="1:1" x14ac:dyDescent="0.25">
      <c r="A622">
        <v>145</v>
      </c>
    </row>
    <row r="623" spans="1:1" x14ac:dyDescent="0.25">
      <c r="A623">
        <v>145</v>
      </c>
    </row>
    <row r="624" spans="1:1" x14ac:dyDescent="0.25">
      <c r="A624">
        <v>145</v>
      </c>
    </row>
    <row r="625" spans="1:1" x14ac:dyDescent="0.25">
      <c r="A625">
        <v>145</v>
      </c>
    </row>
    <row r="626" spans="1:1" x14ac:dyDescent="0.25">
      <c r="A626">
        <v>145</v>
      </c>
    </row>
    <row r="627" spans="1:1" x14ac:dyDescent="0.25">
      <c r="A627">
        <v>145</v>
      </c>
    </row>
    <row r="628" spans="1:1" x14ac:dyDescent="0.25">
      <c r="A628">
        <v>145</v>
      </c>
    </row>
    <row r="629" spans="1:1" x14ac:dyDescent="0.25">
      <c r="A629">
        <v>145</v>
      </c>
    </row>
    <row r="630" spans="1:1" x14ac:dyDescent="0.25">
      <c r="A630">
        <v>145</v>
      </c>
    </row>
    <row r="631" spans="1:1" x14ac:dyDescent="0.25">
      <c r="A631">
        <v>145</v>
      </c>
    </row>
    <row r="632" spans="1:1" x14ac:dyDescent="0.25">
      <c r="A632">
        <v>145</v>
      </c>
    </row>
    <row r="633" spans="1:1" x14ac:dyDescent="0.25">
      <c r="A633">
        <v>145</v>
      </c>
    </row>
    <row r="634" spans="1:1" x14ac:dyDescent="0.25">
      <c r="A634">
        <v>145</v>
      </c>
    </row>
    <row r="635" spans="1:1" x14ac:dyDescent="0.25">
      <c r="A635">
        <v>145</v>
      </c>
    </row>
    <row r="636" spans="1:1" x14ac:dyDescent="0.25">
      <c r="A636">
        <v>145</v>
      </c>
    </row>
    <row r="637" spans="1:1" x14ac:dyDescent="0.25">
      <c r="A637">
        <v>145</v>
      </c>
    </row>
    <row r="638" spans="1:1" x14ac:dyDescent="0.25">
      <c r="A638">
        <v>145</v>
      </c>
    </row>
    <row r="639" spans="1:1" x14ac:dyDescent="0.25">
      <c r="A639">
        <v>145</v>
      </c>
    </row>
    <row r="640" spans="1:1" x14ac:dyDescent="0.25">
      <c r="A640">
        <v>145</v>
      </c>
    </row>
    <row r="641" spans="1:1" x14ac:dyDescent="0.25">
      <c r="A641">
        <v>145</v>
      </c>
    </row>
    <row r="642" spans="1:1" x14ac:dyDescent="0.25">
      <c r="A642">
        <v>145</v>
      </c>
    </row>
    <row r="643" spans="1:1" x14ac:dyDescent="0.25">
      <c r="A643">
        <v>145</v>
      </c>
    </row>
    <row r="644" spans="1:1" x14ac:dyDescent="0.25">
      <c r="A644">
        <v>145</v>
      </c>
    </row>
    <row r="645" spans="1:1" x14ac:dyDescent="0.25">
      <c r="A645">
        <v>145</v>
      </c>
    </row>
    <row r="646" spans="1:1" x14ac:dyDescent="0.25">
      <c r="A646">
        <v>145</v>
      </c>
    </row>
    <row r="647" spans="1:1" x14ac:dyDescent="0.25">
      <c r="A647">
        <v>145</v>
      </c>
    </row>
    <row r="648" spans="1:1" x14ac:dyDescent="0.25">
      <c r="A648">
        <v>148</v>
      </c>
    </row>
    <row r="649" spans="1:1" x14ac:dyDescent="0.25">
      <c r="A649">
        <v>148</v>
      </c>
    </row>
    <row r="650" spans="1:1" x14ac:dyDescent="0.25">
      <c r="A650">
        <v>148</v>
      </c>
    </row>
    <row r="651" spans="1:1" x14ac:dyDescent="0.25">
      <c r="A651">
        <v>148</v>
      </c>
    </row>
    <row r="652" spans="1:1" x14ac:dyDescent="0.25">
      <c r="A652">
        <v>148</v>
      </c>
    </row>
    <row r="653" spans="1:1" x14ac:dyDescent="0.25">
      <c r="A653">
        <v>148</v>
      </c>
    </row>
    <row r="654" spans="1:1" x14ac:dyDescent="0.25">
      <c r="A654">
        <v>148</v>
      </c>
    </row>
    <row r="655" spans="1:1" x14ac:dyDescent="0.25">
      <c r="A655">
        <v>148</v>
      </c>
    </row>
    <row r="656" spans="1:1" x14ac:dyDescent="0.25">
      <c r="A656">
        <v>148</v>
      </c>
    </row>
    <row r="657" spans="1:1" x14ac:dyDescent="0.25">
      <c r="A657">
        <v>148</v>
      </c>
    </row>
    <row r="658" spans="1:1" x14ac:dyDescent="0.25">
      <c r="A658">
        <v>148</v>
      </c>
    </row>
    <row r="659" spans="1:1" x14ac:dyDescent="0.25">
      <c r="A659">
        <v>148</v>
      </c>
    </row>
    <row r="660" spans="1:1" x14ac:dyDescent="0.25">
      <c r="A660">
        <v>148</v>
      </c>
    </row>
    <row r="661" spans="1:1" x14ac:dyDescent="0.25">
      <c r="A661">
        <v>148</v>
      </c>
    </row>
    <row r="662" spans="1:1" x14ac:dyDescent="0.25">
      <c r="A662">
        <v>148</v>
      </c>
    </row>
    <row r="663" spans="1:1" x14ac:dyDescent="0.25">
      <c r="A663">
        <v>152</v>
      </c>
    </row>
    <row r="664" spans="1:1" x14ac:dyDescent="0.25">
      <c r="A664">
        <v>152</v>
      </c>
    </row>
    <row r="665" spans="1:1" x14ac:dyDescent="0.25">
      <c r="A665">
        <v>152</v>
      </c>
    </row>
    <row r="666" spans="1:1" x14ac:dyDescent="0.25">
      <c r="A666">
        <v>154</v>
      </c>
    </row>
    <row r="667" spans="1:1" x14ac:dyDescent="0.25">
      <c r="A667">
        <v>154</v>
      </c>
    </row>
    <row r="668" spans="1:1" x14ac:dyDescent="0.25">
      <c r="A668">
        <v>154</v>
      </c>
    </row>
    <row r="669" spans="1:1" x14ac:dyDescent="0.25">
      <c r="A669">
        <v>154</v>
      </c>
    </row>
    <row r="670" spans="1:1" x14ac:dyDescent="0.25">
      <c r="A670">
        <v>154</v>
      </c>
    </row>
    <row r="671" spans="1:1" x14ac:dyDescent="0.25">
      <c r="A671">
        <v>154</v>
      </c>
    </row>
    <row r="672" spans="1:1" x14ac:dyDescent="0.25">
      <c r="A672">
        <v>154</v>
      </c>
    </row>
    <row r="673" spans="1:1" x14ac:dyDescent="0.25">
      <c r="A673">
        <v>154</v>
      </c>
    </row>
    <row r="674" spans="1:1" x14ac:dyDescent="0.25">
      <c r="A674">
        <v>155</v>
      </c>
    </row>
    <row r="675" spans="1:1" x14ac:dyDescent="0.25">
      <c r="A675">
        <v>155</v>
      </c>
    </row>
    <row r="676" spans="1:1" x14ac:dyDescent="0.25">
      <c r="A676">
        <v>155</v>
      </c>
    </row>
    <row r="677" spans="1:1" x14ac:dyDescent="0.25">
      <c r="A677">
        <v>155</v>
      </c>
    </row>
    <row r="678" spans="1:1" x14ac:dyDescent="0.25">
      <c r="A678">
        <v>155</v>
      </c>
    </row>
    <row r="679" spans="1:1" x14ac:dyDescent="0.25">
      <c r="A679">
        <v>155</v>
      </c>
    </row>
    <row r="680" spans="1:1" x14ac:dyDescent="0.25">
      <c r="A680">
        <v>155</v>
      </c>
    </row>
    <row r="681" spans="1:1" x14ac:dyDescent="0.25">
      <c r="A681">
        <v>155</v>
      </c>
    </row>
    <row r="682" spans="1:1" x14ac:dyDescent="0.25">
      <c r="A682">
        <v>155</v>
      </c>
    </row>
    <row r="683" spans="1:1" x14ac:dyDescent="0.25">
      <c r="A683">
        <v>165</v>
      </c>
    </row>
    <row r="684" spans="1:1" x14ac:dyDescent="0.25">
      <c r="A684">
        <v>165</v>
      </c>
    </row>
    <row r="685" spans="1:1" x14ac:dyDescent="0.25">
      <c r="A685">
        <v>165</v>
      </c>
    </row>
    <row r="686" spans="1:1" x14ac:dyDescent="0.25">
      <c r="A686">
        <v>165</v>
      </c>
    </row>
    <row r="687" spans="1:1" x14ac:dyDescent="0.25">
      <c r="A687">
        <v>167</v>
      </c>
    </row>
    <row r="688" spans="1:1" x14ac:dyDescent="0.25">
      <c r="A688">
        <v>167</v>
      </c>
    </row>
    <row r="689" spans="1:1" x14ac:dyDescent="0.25">
      <c r="A689">
        <v>167</v>
      </c>
    </row>
    <row r="690" spans="1:1" x14ac:dyDescent="0.25">
      <c r="A690">
        <v>167</v>
      </c>
    </row>
    <row r="691" spans="1:1" x14ac:dyDescent="0.25">
      <c r="A691">
        <v>167</v>
      </c>
    </row>
    <row r="692" spans="1:1" x14ac:dyDescent="0.25">
      <c r="A692">
        <v>167</v>
      </c>
    </row>
    <row r="693" spans="1:1" x14ac:dyDescent="0.25">
      <c r="A693">
        <v>167</v>
      </c>
    </row>
    <row r="694" spans="1:1" x14ac:dyDescent="0.25">
      <c r="A694">
        <v>167</v>
      </c>
    </row>
    <row r="695" spans="1:1" x14ac:dyDescent="0.25">
      <c r="A695">
        <v>167</v>
      </c>
    </row>
    <row r="696" spans="1:1" x14ac:dyDescent="0.25">
      <c r="A696">
        <v>167</v>
      </c>
    </row>
    <row r="697" spans="1:1" x14ac:dyDescent="0.25">
      <c r="A697">
        <v>167</v>
      </c>
    </row>
    <row r="698" spans="1:1" x14ac:dyDescent="0.25">
      <c r="A698">
        <v>167</v>
      </c>
    </row>
    <row r="699" spans="1:1" x14ac:dyDescent="0.25">
      <c r="A699">
        <v>167</v>
      </c>
    </row>
    <row r="700" spans="1:1" x14ac:dyDescent="0.25">
      <c r="A700">
        <v>167</v>
      </c>
    </row>
    <row r="701" spans="1:1" x14ac:dyDescent="0.25">
      <c r="A701">
        <v>167</v>
      </c>
    </row>
    <row r="702" spans="1:1" x14ac:dyDescent="0.25">
      <c r="A702">
        <v>167</v>
      </c>
    </row>
    <row r="703" spans="1:1" x14ac:dyDescent="0.25">
      <c r="A703">
        <v>167</v>
      </c>
    </row>
    <row r="704" spans="1:1" x14ac:dyDescent="0.25">
      <c r="A704">
        <v>167</v>
      </c>
    </row>
    <row r="705" spans="1:1" x14ac:dyDescent="0.25">
      <c r="A705">
        <v>167</v>
      </c>
    </row>
    <row r="706" spans="1:1" x14ac:dyDescent="0.25">
      <c r="A706">
        <v>171</v>
      </c>
    </row>
    <row r="707" spans="1:1" x14ac:dyDescent="0.25">
      <c r="A707">
        <v>171</v>
      </c>
    </row>
    <row r="708" spans="1:1" x14ac:dyDescent="0.25">
      <c r="A708">
        <v>171</v>
      </c>
    </row>
    <row r="709" spans="1:1" x14ac:dyDescent="0.25">
      <c r="A709">
        <v>171</v>
      </c>
    </row>
    <row r="710" spans="1:1" x14ac:dyDescent="0.25">
      <c r="A710">
        <v>171</v>
      </c>
    </row>
    <row r="711" spans="1:1" x14ac:dyDescent="0.25">
      <c r="A711">
        <v>171</v>
      </c>
    </row>
    <row r="712" spans="1:1" x14ac:dyDescent="0.25">
      <c r="A712">
        <v>172</v>
      </c>
    </row>
    <row r="713" spans="1:1" x14ac:dyDescent="0.25">
      <c r="A713">
        <v>172</v>
      </c>
    </row>
    <row r="714" spans="1:1" x14ac:dyDescent="0.25">
      <c r="A714">
        <v>172</v>
      </c>
    </row>
    <row r="715" spans="1:1" x14ac:dyDescent="0.25">
      <c r="A715">
        <v>172</v>
      </c>
    </row>
    <row r="716" spans="1:1" x14ac:dyDescent="0.25">
      <c r="A716">
        <v>172</v>
      </c>
    </row>
    <row r="717" spans="1:1" x14ac:dyDescent="0.25">
      <c r="A717">
        <v>172</v>
      </c>
    </row>
    <row r="718" spans="1:1" x14ac:dyDescent="0.25">
      <c r="A718">
        <v>176</v>
      </c>
    </row>
    <row r="719" spans="1:1" x14ac:dyDescent="0.25">
      <c r="A719">
        <v>176</v>
      </c>
    </row>
    <row r="720" spans="1:1" x14ac:dyDescent="0.25">
      <c r="A720">
        <v>176</v>
      </c>
    </row>
    <row r="721" spans="1:1" x14ac:dyDescent="0.25">
      <c r="A721">
        <v>176</v>
      </c>
    </row>
    <row r="722" spans="1:1" x14ac:dyDescent="0.25">
      <c r="A722">
        <v>176</v>
      </c>
    </row>
    <row r="723" spans="1:1" x14ac:dyDescent="0.25">
      <c r="A723">
        <v>176</v>
      </c>
    </row>
    <row r="724" spans="1:1" x14ac:dyDescent="0.25">
      <c r="A724">
        <v>176</v>
      </c>
    </row>
    <row r="725" spans="1:1" x14ac:dyDescent="0.25">
      <c r="A725">
        <v>176</v>
      </c>
    </row>
    <row r="726" spans="1:1" x14ac:dyDescent="0.25">
      <c r="A726">
        <v>176</v>
      </c>
    </row>
    <row r="727" spans="1:1" x14ac:dyDescent="0.25">
      <c r="A727">
        <v>176</v>
      </c>
    </row>
    <row r="728" spans="1:1" x14ac:dyDescent="0.25">
      <c r="A728">
        <v>176</v>
      </c>
    </row>
    <row r="729" spans="1:1" x14ac:dyDescent="0.25">
      <c r="A729">
        <v>176</v>
      </c>
    </row>
    <row r="730" spans="1:1" x14ac:dyDescent="0.25">
      <c r="A730">
        <v>176</v>
      </c>
    </row>
    <row r="731" spans="1:1" x14ac:dyDescent="0.25">
      <c r="A731">
        <v>176</v>
      </c>
    </row>
    <row r="732" spans="1:1" x14ac:dyDescent="0.25">
      <c r="A732">
        <v>176</v>
      </c>
    </row>
    <row r="733" spans="1:1" x14ac:dyDescent="0.25">
      <c r="A733">
        <v>176</v>
      </c>
    </row>
    <row r="734" spans="1:1" x14ac:dyDescent="0.25">
      <c r="A734">
        <v>176</v>
      </c>
    </row>
    <row r="735" spans="1:1" x14ac:dyDescent="0.25">
      <c r="A735">
        <v>177</v>
      </c>
    </row>
    <row r="736" spans="1:1" x14ac:dyDescent="0.25">
      <c r="A736">
        <v>180</v>
      </c>
    </row>
    <row r="737" spans="1:1" x14ac:dyDescent="0.25">
      <c r="A737">
        <v>180</v>
      </c>
    </row>
    <row r="738" spans="1:1" x14ac:dyDescent="0.25">
      <c r="A738">
        <v>180</v>
      </c>
    </row>
    <row r="739" spans="1:1" x14ac:dyDescent="0.25">
      <c r="A739">
        <v>180</v>
      </c>
    </row>
    <row r="740" spans="1:1" x14ac:dyDescent="0.25">
      <c r="A740">
        <v>180</v>
      </c>
    </row>
    <row r="741" spans="1:1" x14ac:dyDescent="0.25">
      <c r="A741">
        <v>180</v>
      </c>
    </row>
    <row r="742" spans="1:1" x14ac:dyDescent="0.25">
      <c r="A742">
        <v>180</v>
      </c>
    </row>
    <row r="743" spans="1:1" x14ac:dyDescent="0.25">
      <c r="A743">
        <v>180</v>
      </c>
    </row>
    <row r="744" spans="1:1" x14ac:dyDescent="0.25">
      <c r="A744">
        <v>180</v>
      </c>
    </row>
    <row r="745" spans="1:1" x14ac:dyDescent="0.25">
      <c r="A745">
        <v>180</v>
      </c>
    </row>
    <row r="746" spans="1:1" x14ac:dyDescent="0.25">
      <c r="A746">
        <v>180</v>
      </c>
    </row>
    <row r="747" spans="1:1" x14ac:dyDescent="0.25">
      <c r="A747">
        <v>180</v>
      </c>
    </row>
    <row r="748" spans="1:1" x14ac:dyDescent="0.25">
      <c r="A748">
        <v>180</v>
      </c>
    </row>
    <row r="749" spans="1:1" x14ac:dyDescent="0.25">
      <c r="A749">
        <v>180</v>
      </c>
    </row>
    <row r="750" spans="1:1" x14ac:dyDescent="0.25">
      <c r="A750">
        <v>180</v>
      </c>
    </row>
    <row r="751" spans="1:1" x14ac:dyDescent="0.25">
      <c r="A751">
        <v>180</v>
      </c>
    </row>
    <row r="752" spans="1:1" x14ac:dyDescent="0.25">
      <c r="A752">
        <v>180</v>
      </c>
    </row>
    <row r="753" spans="1:1" x14ac:dyDescent="0.25">
      <c r="A753">
        <v>180</v>
      </c>
    </row>
    <row r="754" spans="1:1" x14ac:dyDescent="0.25">
      <c r="A754">
        <v>180</v>
      </c>
    </row>
    <row r="755" spans="1:1" x14ac:dyDescent="0.25">
      <c r="A755">
        <v>180</v>
      </c>
    </row>
    <row r="756" spans="1:1" x14ac:dyDescent="0.25">
      <c r="A756">
        <v>180</v>
      </c>
    </row>
    <row r="757" spans="1:1" x14ac:dyDescent="0.25">
      <c r="A757">
        <v>180</v>
      </c>
    </row>
    <row r="758" spans="1:1" x14ac:dyDescent="0.25">
      <c r="A758">
        <v>180</v>
      </c>
    </row>
    <row r="759" spans="1:1" x14ac:dyDescent="0.25">
      <c r="A759">
        <v>180</v>
      </c>
    </row>
    <row r="760" spans="1:1" x14ac:dyDescent="0.25">
      <c r="A760">
        <v>180</v>
      </c>
    </row>
    <row r="761" spans="1:1" x14ac:dyDescent="0.25">
      <c r="A761">
        <v>180</v>
      </c>
    </row>
    <row r="762" spans="1:1" x14ac:dyDescent="0.25">
      <c r="A762">
        <v>180</v>
      </c>
    </row>
    <row r="763" spans="1:1" x14ac:dyDescent="0.25">
      <c r="A763">
        <v>180</v>
      </c>
    </row>
    <row r="764" spans="1:1" x14ac:dyDescent="0.25">
      <c r="A764">
        <v>180</v>
      </c>
    </row>
    <row r="765" spans="1:1" x14ac:dyDescent="0.25">
      <c r="A765">
        <v>180</v>
      </c>
    </row>
    <row r="766" spans="1:1" x14ac:dyDescent="0.25">
      <c r="A766">
        <v>181</v>
      </c>
    </row>
    <row r="767" spans="1:1" x14ac:dyDescent="0.25">
      <c r="A767">
        <v>181</v>
      </c>
    </row>
    <row r="768" spans="1:1" x14ac:dyDescent="0.25">
      <c r="A768">
        <v>181</v>
      </c>
    </row>
    <row r="769" spans="1:1" x14ac:dyDescent="0.25">
      <c r="A769">
        <v>181</v>
      </c>
    </row>
    <row r="770" spans="1:1" x14ac:dyDescent="0.25">
      <c r="A770">
        <v>181</v>
      </c>
    </row>
    <row r="771" spans="1:1" x14ac:dyDescent="0.25">
      <c r="A771">
        <v>181</v>
      </c>
    </row>
    <row r="772" spans="1:1" x14ac:dyDescent="0.25">
      <c r="A772">
        <v>181</v>
      </c>
    </row>
    <row r="773" spans="1:1" x14ac:dyDescent="0.25">
      <c r="A773">
        <v>181</v>
      </c>
    </row>
    <row r="774" spans="1:1" x14ac:dyDescent="0.25">
      <c r="A774">
        <v>181</v>
      </c>
    </row>
    <row r="775" spans="1:1" x14ac:dyDescent="0.25">
      <c r="A775">
        <v>181</v>
      </c>
    </row>
    <row r="776" spans="1:1" x14ac:dyDescent="0.25">
      <c r="A776">
        <v>181</v>
      </c>
    </row>
    <row r="777" spans="1:1" x14ac:dyDescent="0.25">
      <c r="A777">
        <v>181</v>
      </c>
    </row>
    <row r="778" spans="1:1" x14ac:dyDescent="0.25">
      <c r="A778">
        <v>181</v>
      </c>
    </row>
    <row r="779" spans="1:1" x14ac:dyDescent="0.25">
      <c r="A779">
        <v>181</v>
      </c>
    </row>
    <row r="780" spans="1:1" x14ac:dyDescent="0.25">
      <c r="A780">
        <v>181</v>
      </c>
    </row>
    <row r="781" spans="1:1" x14ac:dyDescent="0.25">
      <c r="A781">
        <v>181</v>
      </c>
    </row>
    <row r="782" spans="1:1" x14ac:dyDescent="0.25">
      <c r="A782">
        <v>181</v>
      </c>
    </row>
    <row r="783" spans="1:1" x14ac:dyDescent="0.25">
      <c r="A783">
        <v>181</v>
      </c>
    </row>
    <row r="784" spans="1:1" x14ac:dyDescent="0.25">
      <c r="A784">
        <v>181</v>
      </c>
    </row>
    <row r="785" spans="1:1" x14ac:dyDescent="0.25">
      <c r="A785">
        <v>181</v>
      </c>
    </row>
    <row r="786" spans="1:1" x14ac:dyDescent="0.25">
      <c r="A786">
        <v>181</v>
      </c>
    </row>
    <row r="787" spans="1:1" x14ac:dyDescent="0.25">
      <c r="A787">
        <v>181</v>
      </c>
    </row>
    <row r="788" spans="1:1" x14ac:dyDescent="0.25">
      <c r="A788">
        <v>181</v>
      </c>
    </row>
    <row r="789" spans="1:1" x14ac:dyDescent="0.25">
      <c r="A789">
        <v>181</v>
      </c>
    </row>
    <row r="790" spans="1:1" x14ac:dyDescent="0.25">
      <c r="A790">
        <v>181</v>
      </c>
    </row>
    <row r="791" spans="1:1" x14ac:dyDescent="0.25">
      <c r="A791">
        <v>181</v>
      </c>
    </row>
    <row r="792" spans="1:1" x14ac:dyDescent="0.25">
      <c r="A792">
        <v>181</v>
      </c>
    </row>
    <row r="793" spans="1:1" x14ac:dyDescent="0.25">
      <c r="A793">
        <v>181</v>
      </c>
    </row>
    <row r="794" spans="1:1" x14ac:dyDescent="0.25">
      <c r="A794">
        <v>181</v>
      </c>
    </row>
    <row r="795" spans="1:1" x14ac:dyDescent="0.25">
      <c r="A795">
        <v>181</v>
      </c>
    </row>
    <row r="796" spans="1:1" x14ac:dyDescent="0.25">
      <c r="A796">
        <v>181</v>
      </c>
    </row>
    <row r="797" spans="1:1" x14ac:dyDescent="0.25">
      <c r="A797">
        <v>181</v>
      </c>
    </row>
    <row r="798" spans="1:1" x14ac:dyDescent="0.25">
      <c r="A798">
        <v>181</v>
      </c>
    </row>
    <row r="799" spans="1:1" x14ac:dyDescent="0.25">
      <c r="A799">
        <v>181</v>
      </c>
    </row>
    <row r="800" spans="1:1" x14ac:dyDescent="0.25">
      <c r="A800">
        <v>181</v>
      </c>
    </row>
    <row r="801" spans="1:1" x14ac:dyDescent="0.25">
      <c r="A801">
        <v>181</v>
      </c>
    </row>
    <row r="802" spans="1:1" x14ac:dyDescent="0.25">
      <c r="A802">
        <v>184</v>
      </c>
    </row>
    <row r="803" spans="1:1" x14ac:dyDescent="0.25">
      <c r="A803">
        <v>184</v>
      </c>
    </row>
    <row r="804" spans="1:1" x14ac:dyDescent="0.25">
      <c r="A804">
        <v>184</v>
      </c>
    </row>
    <row r="805" spans="1:1" x14ac:dyDescent="0.25">
      <c r="A805">
        <v>184</v>
      </c>
    </row>
    <row r="806" spans="1:1" x14ac:dyDescent="0.25">
      <c r="A806">
        <v>184</v>
      </c>
    </row>
    <row r="807" spans="1:1" x14ac:dyDescent="0.25">
      <c r="A807">
        <v>184</v>
      </c>
    </row>
    <row r="808" spans="1:1" x14ac:dyDescent="0.25">
      <c r="A808">
        <v>184</v>
      </c>
    </row>
    <row r="809" spans="1:1" x14ac:dyDescent="0.25">
      <c r="A809">
        <v>184</v>
      </c>
    </row>
    <row r="810" spans="1:1" x14ac:dyDescent="0.25">
      <c r="A810">
        <v>184</v>
      </c>
    </row>
    <row r="811" spans="1:1" x14ac:dyDescent="0.25">
      <c r="A811">
        <v>184</v>
      </c>
    </row>
    <row r="812" spans="1:1" x14ac:dyDescent="0.25">
      <c r="A812">
        <v>184</v>
      </c>
    </row>
    <row r="813" spans="1:1" x14ac:dyDescent="0.25">
      <c r="A813">
        <v>184</v>
      </c>
    </row>
    <row r="814" spans="1:1" x14ac:dyDescent="0.25">
      <c r="A814">
        <v>184</v>
      </c>
    </row>
    <row r="815" spans="1:1" x14ac:dyDescent="0.25">
      <c r="A815">
        <v>184</v>
      </c>
    </row>
    <row r="816" spans="1:1" x14ac:dyDescent="0.25">
      <c r="A816">
        <v>184</v>
      </c>
    </row>
    <row r="817" spans="1:1" x14ac:dyDescent="0.25">
      <c r="A817">
        <v>185</v>
      </c>
    </row>
    <row r="818" spans="1:1" x14ac:dyDescent="0.25">
      <c r="A818">
        <v>185</v>
      </c>
    </row>
    <row r="819" spans="1:1" x14ac:dyDescent="0.25">
      <c r="A819">
        <v>185</v>
      </c>
    </row>
    <row r="820" spans="1:1" x14ac:dyDescent="0.25">
      <c r="A820">
        <v>185</v>
      </c>
    </row>
    <row r="821" spans="1:1" x14ac:dyDescent="0.25">
      <c r="A821">
        <v>185</v>
      </c>
    </row>
    <row r="822" spans="1:1" x14ac:dyDescent="0.25">
      <c r="A822">
        <v>185</v>
      </c>
    </row>
    <row r="823" spans="1:1" x14ac:dyDescent="0.25">
      <c r="A823">
        <v>185</v>
      </c>
    </row>
    <row r="824" spans="1:1" x14ac:dyDescent="0.25">
      <c r="A824">
        <v>185</v>
      </c>
    </row>
    <row r="825" spans="1:1" x14ac:dyDescent="0.25">
      <c r="A825">
        <v>185</v>
      </c>
    </row>
    <row r="826" spans="1:1" x14ac:dyDescent="0.25">
      <c r="A826">
        <v>185</v>
      </c>
    </row>
    <row r="827" spans="1:1" x14ac:dyDescent="0.25">
      <c r="A827">
        <v>190</v>
      </c>
    </row>
    <row r="828" spans="1:1" x14ac:dyDescent="0.25">
      <c r="A828">
        <v>190</v>
      </c>
    </row>
    <row r="829" spans="1:1" x14ac:dyDescent="0.25">
      <c r="A829">
        <v>190</v>
      </c>
    </row>
    <row r="830" spans="1:1" x14ac:dyDescent="0.25">
      <c r="A830">
        <v>191</v>
      </c>
    </row>
    <row r="831" spans="1:1" x14ac:dyDescent="0.25">
      <c r="A831">
        <v>191</v>
      </c>
    </row>
    <row r="832" spans="1:1" x14ac:dyDescent="0.25">
      <c r="A832">
        <v>191</v>
      </c>
    </row>
    <row r="833" spans="1:1" x14ac:dyDescent="0.25">
      <c r="A833">
        <v>191</v>
      </c>
    </row>
    <row r="834" spans="1:1" x14ac:dyDescent="0.25">
      <c r="A834">
        <v>191</v>
      </c>
    </row>
    <row r="835" spans="1:1" x14ac:dyDescent="0.25">
      <c r="A835">
        <v>191</v>
      </c>
    </row>
    <row r="836" spans="1:1" x14ac:dyDescent="0.25">
      <c r="A836">
        <v>191</v>
      </c>
    </row>
    <row r="837" spans="1:1" x14ac:dyDescent="0.25">
      <c r="A837">
        <v>196</v>
      </c>
    </row>
    <row r="838" spans="1:1" x14ac:dyDescent="0.25">
      <c r="A838">
        <v>196</v>
      </c>
    </row>
    <row r="839" spans="1:1" x14ac:dyDescent="0.25">
      <c r="A839">
        <v>196</v>
      </c>
    </row>
    <row r="840" spans="1:1" x14ac:dyDescent="0.25">
      <c r="A840">
        <v>196</v>
      </c>
    </row>
    <row r="841" spans="1:1" x14ac:dyDescent="0.25">
      <c r="A841">
        <v>196</v>
      </c>
    </row>
    <row r="842" spans="1:1" x14ac:dyDescent="0.25">
      <c r="A842">
        <v>197</v>
      </c>
    </row>
    <row r="843" spans="1:1" x14ac:dyDescent="0.25">
      <c r="A843">
        <v>197</v>
      </c>
    </row>
    <row r="844" spans="1:1" x14ac:dyDescent="0.25">
      <c r="A844">
        <v>197</v>
      </c>
    </row>
    <row r="845" spans="1:1" x14ac:dyDescent="0.25">
      <c r="A845">
        <v>197</v>
      </c>
    </row>
    <row r="846" spans="1:1" x14ac:dyDescent="0.25">
      <c r="A846">
        <v>197</v>
      </c>
    </row>
    <row r="847" spans="1:1" x14ac:dyDescent="0.25">
      <c r="A847">
        <v>197</v>
      </c>
    </row>
    <row r="848" spans="1:1" x14ac:dyDescent="0.25">
      <c r="A848">
        <v>197</v>
      </c>
    </row>
    <row r="849" spans="1:1" x14ac:dyDescent="0.25">
      <c r="A849">
        <v>197</v>
      </c>
    </row>
    <row r="850" spans="1:1" x14ac:dyDescent="0.25">
      <c r="A850">
        <v>197</v>
      </c>
    </row>
    <row r="851" spans="1:1" x14ac:dyDescent="0.25">
      <c r="A851">
        <v>197</v>
      </c>
    </row>
    <row r="852" spans="1:1" x14ac:dyDescent="0.25">
      <c r="A852">
        <v>197</v>
      </c>
    </row>
    <row r="853" spans="1:1" x14ac:dyDescent="0.25">
      <c r="A853">
        <v>197</v>
      </c>
    </row>
    <row r="854" spans="1:1" x14ac:dyDescent="0.25">
      <c r="A854">
        <v>198</v>
      </c>
    </row>
    <row r="855" spans="1:1" x14ac:dyDescent="0.25">
      <c r="A855">
        <v>198</v>
      </c>
    </row>
    <row r="856" spans="1:1" x14ac:dyDescent="0.25">
      <c r="A856">
        <v>198</v>
      </c>
    </row>
    <row r="857" spans="1:1" x14ac:dyDescent="0.25">
      <c r="A857">
        <v>198</v>
      </c>
    </row>
    <row r="858" spans="1:1" x14ac:dyDescent="0.25">
      <c r="A858">
        <v>198</v>
      </c>
    </row>
    <row r="859" spans="1:1" x14ac:dyDescent="0.25">
      <c r="A859">
        <v>198</v>
      </c>
    </row>
    <row r="860" spans="1:1" x14ac:dyDescent="0.25">
      <c r="A860">
        <v>198</v>
      </c>
    </row>
    <row r="861" spans="1:1" x14ac:dyDescent="0.25">
      <c r="A861">
        <v>198</v>
      </c>
    </row>
    <row r="862" spans="1:1" x14ac:dyDescent="0.25">
      <c r="A862">
        <v>198</v>
      </c>
    </row>
    <row r="863" spans="1:1" x14ac:dyDescent="0.25">
      <c r="A863">
        <v>198</v>
      </c>
    </row>
    <row r="864" spans="1:1" x14ac:dyDescent="0.25">
      <c r="A864">
        <v>198</v>
      </c>
    </row>
    <row r="865" spans="1:1" x14ac:dyDescent="0.25">
      <c r="A865">
        <v>198</v>
      </c>
    </row>
    <row r="866" spans="1:1" x14ac:dyDescent="0.25">
      <c r="A866">
        <v>198</v>
      </c>
    </row>
    <row r="867" spans="1:1" x14ac:dyDescent="0.25">
      <c r="A867">
        <v>198</v>
      </c>
    </row>
    <row r="868" spans="1:1" x14ac:dyDescent="0.25">
      <c r="A868">
        <v>198</v>
      </c>
    </row>
    <row r="869" spans="1:1" x14ac:dyDescent="0.25">
      <c r="A869">
        <v>198</v>
      </c>
    </row>
    <row r="870" spans="1:1" x14ac:dyDescent="0.25">
      <c r="A870">
        <v>198</v>
      </c>
    </row>
    <row r="871" spans="1:1" x14ac:dyDescent="0.25">
      <c r="A871">
        <v>198</v>
      </c>
    </row>
    <row r="872" spans="1:1" x14ac:dyDescent="0.25">
      <c r="A872">
        <v>198</v>
      </c>
    </row>
    <row r="873" spans="1:1" x14ac:dyDescent="0.25">
      <c r="A873">
        <v>198</v>
      </c>
    </row>
    <row r="874" spans="1:1" x14ac:dyDescent="0.25">
      <c r="A874">
        <v>199</v>
      </c>
    </row>
    <row r="875" spans="1:1" x14ac:dyDescent="0.25">
      <c r="A875">
        <v>199</v>
      </c>
    </row>
    <row r="876" spans="1:1" x14ac:dyDescent="0.25">
      <c r="A876">
        <v>199</v>
      </c>
    </row>
    <row r="877" spans="1:1" x14ac:dyDescent="0.25">
      <c r="A877">
        <v>199</v>
      </c>
    </row>
    <row r="878" spans="1:1" x14ac:dyDescent="0.25">
      <c r="A878">
        <v>199</v>
      </c>
    </row>
    <row r="879" spans="1:1" x14ac:dyDescent="0.25">
      <c r="A879">
        <v>199</v>
      </c>
    </row>
    <row r="880" spans="1:1" x14ac:dyDescent="0.25">
      <c r="A880">
        <v>199</v>
      </c>
    </row>
    <row r="881" spans="1:1" x14ac:dyDescent="0.25">
      <c r="A881">
        <v>199</v>
      </c>
    </row>
    <row r="882" spans="1:1" x14ac:dyDescent="0.25">
      <c r="A882">
        <v>200</v>
      </c>
    </row>
    <row r="883" spans="1:1" x14ac:dyDescent="0.25">
      <c r="A883">
        <v>200</v>
      </c>
    </row>
    <row r="884" spans="1:1" x14ac:dyDescent="0.25">
      <c r="A884">
        <v>200</v>
      </c>
    </row>
    <row r="885" spans="1:1" x14ac:dyDescent="0.25">
      <c r="A885">
        <v>200</v>
      </c>
    </row>
    <row r="886" spans="1:1" x14ac:dyDescent="0.25">
      <c r="A886">
        <v>200</v>
      </c>
    </row>
    <row r="887" spans="1:1" x14ac:dyDescent="0.25">
      <c r="A887">
        <v>200</v>
      </c>
    </row>
    <row r="888" spans="1:1" x14ac:dyDescent="0.25">
      <c r="A888">
        <v>200</v>
      </c>
    </row>
    <row r="889" spans="1:1" x14ac:dyDescent="0.25">
      <c r="A889">
        <v>200</v>
      </c>
    </row>
    <row r="890" spans="1:1" x14ac:dyDescent="0.25">
      <c r="A890">
        <v>200</v>
      </c>
    </row>
    <row r="891" spans="1:1" x14ac:dyDescent="0.25">
      <c r="A891">
        <v>200</v>
      </c>
    </row>
    <row r="892" spans="1:1" x14ac:dyDescent="0.25">
      <c r="A892">
        <v>200</v>
      </c>
    </row>
    <row r="893" spans="1:1" x14ac:dyDescent="0.25">
      <c r="A893">
        <v>200</v>
      </c>
    </row>
    <row r="894" spans="1:1" x14ac:dyDescent="0.25">
      <c r="A894">
        <v>200</v>
      </c>
    </row>
    <row r="895" spans="1:1" x14ac:dyDescent="0.25">
      <c r="A895">
        <v>200</v>
      </c>
    </row>
    <row r="896" spans="1:1" x14ac:dyDescent="0.25">
      <c r="A896">
        <v>203</v>
      </c>
    </row>
    <row r="897" spans="1:1" x14ac:dyDescent="0.25">
      <c r="A897">
        <v>203</v>
      </c>
    </row>
    <row r="898" spans="1:1" x14ac:dyDescent="0.25">
      <c r="A898">
        <v>203</v>
      </c>
    </row>
    <row r="899" spans="1:1" x14ac:dyDescent="0.25">
      <c r="A899">
        <v>203</v>
      </c>
    </row>
    <row r="900" spans="1:1" x14ac:dyDescent="0.25">
      <c r="A900">
        <v>204</v>
      </c>
    </row>
    <row r="901" spans="1:1" x14ac:dyDescent="0.25">
      <c r="A901">
        <v>205</v>
      </c>
    </row>
    <row r="902" spans="1:1" x14ac:dyDescent="0.25">
      <c r="A902">
        <v>205</v>
      </c>
    </row>
    <row r="903" spans="1:1" x14ac:dyDescent="0.25">
      <c r="A903">
        <v>205</v>
      </c>
    </row>
    <row r="904" spans="1:1" x14ac:dyDescent="0.25">
      <c r="A904">
        <v>205</v>
      </c>
    </row>
    <row r="905" spans="1:1" x14ac:dyDescent="0.25">
      <c r="A905">
        <v>205</v>
      </c>
    </row>
    <row r="906" spans="1:1" x14ac:dyDescent="0.25">
      <c r="A906">
        <v>205</v>
      </c>
    </row>
    <row r="907" spans="1:1" x14ac:dyDescent="0.25">
      <c r="A907">
        <v>205</v>
      </c>
    </row>
    <row r="908" spans="1:1" x14ac:dyDescent="0.25">
      <c r="A908">
        <v>205</v>
      </c>
    </row>
    <row r="909" spans="1:1" x14ac:dyDescent="0.25">
      <c r="A909">
        <v>208</v>
      </c>
    </row>
    <row r="910" spans="1:1" x14ac:dyDescent="0.25">
      <c r="A910">
        <v>208</v>
      </c>
    </row>
    <row r="911" spans="1:1" x14ac:dyDescent="0.25">
      <c r="A911">
        <v>208</v>
      </c>
    </row>
    <row r="912" spans="1:1" x14ac:dyDescent="0.25">
      <c r="A912">
        <v>208</v>
      </c>
    </row>
    <row r="913" spans="1:1" x14ac:dyDescent="0.25">
      <c r="A913">
        <v>208</v>
      </c>
    </row>
    <row r="914" spans="1:1" x14ac:dyDescent="0.25">
      <c r="A914">
        <v>208</v>
      </c>
    </row>
    <row r="915" spans="1:1" x14ac:dyDescent="0.25">
      <c r="A915">
        <v>208</v>
      </c>
    </row>
    <row r="916" spans="1:1" x14ac:dyDescent="0.25">
      <c r="A916">
        <v>208</v>
      </c>
    </row>
    <row r="917" spans="1:1" x14ac:dyDescent="0.25">
      <c r="A917">
        <v>208</v>
      </c>
    </row>
    <row r="918" spans="1:1" x14ac:dyDescent="0.25">
      <c r="A918">
        <v>208</v>
      </c>
    </row>
    <row r="919" spans="1:1" x14ac:dyDescent="0.25">
      <c r="A919">
        <v>208</v>
      </c>
    </row>
    <row r="920" spans="1:1" x14ac:dyDescent="0.25">
      <c r="A920">
        <v>208</v>
      </c>
    </row>
    <row r="921" spans="1:1" x14ac:dyDescent="0.25">
      <c r="A921">
        <v>208</v>
      </c>
    </row>
    <row r="922" spans="1:1" x14ac:dyDescent="0.25">
      <c r="A922">
        <v>218</v>
      </c>
    </row>
    <row r="923" spans="1:1" x14ac:dyDescent="0.25">
      <c r="A923">
        <v>218</v>
      </c>
    </row>
    <row r="924" spans="1:1" x14ac:dyDescent="0.25">
      <c r="A924">
        <v>218</v>
      </c>
    </row>
    <row r="925" spans="1:1" x14ac:dyDescent="0.25">
      <c r="A925">
        <v>218</v>
      </c>
    </row>
    <row r="926" spans="1:1" x14ac:dyDescent="0.25">
      <c r="A926">
        <v>218</v>
      </c>
    </row>
    <row r="927" spans="1:1" x14ac:dyDescent="0.25">
      <c r="A927">
        <v>218</v>
      </c>
    </row>
    <row r="928" spans="1:1" x14ac:dyDescent="0.25">
      <c r="A928">
        <v>218</v>
      </c>
    </row>
    <row r="929" spans="1:1" x14ac:dyDescent="0.25">
      <c r="A929">
        <v>218</v>
      </c>
    </row>
    <row r="930" spans="1:1" x14ac:dyDescent="0.25">
      <c r="A930">
        <v>218</v>
      </c>
    </row>
    <row r="931" spans="1:1" x14ac:dyDescent="0.25">
      <c r="A931">
        <v>218</v>
      </c>
    </row>
    <row r="932" spans="1:1" x14ac:dyDescent="0.25">
      <c r="A932">
        <v>220</v>
      </c>
    </row>
    <row r="933" spans="1:1" x14ac:dyDescent="0.25">
      <c r="A933">
        <v>220</v>
      </c>
    </row>
    <row r="934" spans="1:1" x14ac:dyDescent="0.25">
      <c r="A934">
        <v>220</v>
      </c>
    </row>
    <row r="935" spans="1:1" x14ac:dyDescent="0.25">
      <c r="A935">
        <v>223</v>
      </c>
    </row>
    <row r="936" spans="1:1" x14ac:dyDescent="0.25">
      <c r="A936">
        <v>223</v>
      </c>
    </row>
    <row r="937" spans="1:1" x14ac:dyDescent="0.25">
      <c r="A937">
        <v>223</v>
      </c>
    </row>
    <row r="938" spans="1:1" x14ac:dyDescent="0.25">
      <c r="A938">
        <v>223</v>
      </c>
    </row>
    <row r="939" spans="1:1" x14ac:dyDescent="0.25">
      <c r="A939">
        <v>223</v>
      </c>
    </row>
    <row r="940" spans="1:1" x14ac:dyDescent="0.25">
      <c r="A940">
        <v>223</v>
      </c>
    </row>
    <row r="941" spans="1:1" x14ac:dyDescent="0.25">
      <c r="A941">
        <v>223</v>
      </c>
    </row>
    <row r="942" spans="1:1" x14ac:dyDescent="0.25">
      <c r="A942">
        <v>223</v>
      </c>
    </row>
    <row r="943" spans="1:1" x14ac:dyDescent="0.25">
      <c r="A943">
        <v>224</v>
      </c>
    </row>
    <row r="944" spans="1:1" x14ac:dyDescent="0.25">
      <c r="A944">
        <v>224</v>
      </c>
    </row>
    <row r="945" spans="1:1" x14ac:dyDescent="0.25">
      <c r="A945">
        <v>224</v>
      </c>
    </row>
    <row r="946" spans="1:1" x14ac:dyDescent="0.25">
      <c r="A946">
        <v>224</v>
      </c>
    </row>
    <row r="947" spans="1:1" x14ac:dyDescent="0.25">
      <c r="A947">
        <v>224</v>
      </c>
    </row>
    <row r="948" spans="1:1" x14ac:dyDescent="0.25">
      <c r="A948">
        <v>224</v>
      </c>
    </row>
    <row r="949" spans="1:1" x14ac:dyDescent="0.25">
      <c r="A949">
        <v>224</v>
      </c>
    </row>
    <row r="950" spans="1:1" x14ac:dyDescent="0.25">
      <c r="A950">
        <v>224</v>
      </c>
    </row>
    <row r="951" spans="1:1" x14ac:dyDescent="0.25">
      <c r="A951">
        <v>224</v>
      </c>
    </row>
    <row r="952" spans="1:1" x14ac:dyDescent="0.25">
      <c r="A952">
        <v>224</v>
      </c>
    </row>
    <row r="953" spans="1:1" x14ac:dyDescent="0.25">
      <c r="A953">
        <v>224</v>
      </c>
    </row>
    <row r="954" spans="1:1" x14ac:dyDescent="0.25">
      <c r="A954">
        <v>224</v>
      </c>
    </row>
    <row r="955" spans="1:1" x14ac:dyDescent="0.25">
      <c r="A955">
        <v>228</v>
      </c>
    </row>
    <row r="956" spans="1:1" x14ac:dyDescent="0.25">
      <c r="A956">
        <v>228</v>
      </c>
    </row>
    <row r="957" spans="1:1" x14ac:dyDescent="0.25">
      <c r="A957">
        <v>228</v>
      </c>
    </row>
    <row r="958" spans="1:1" x14ac:dyDescent="0.25">
      <c r="A958">
        <v>228</v>
      </c>
    </row>
    <row r="959" spans="1:1" x14ac:dyDescent="0.25">
      <c r="A959">
        <v>228</v>
      </c>
    </row>
    <row r="960" spans="1:1" x14ac:dyDescent="0.25">
      <c r="A960">
        <v>228</v>
      </c>
    </row>
    <row r="961" spans="1:1" x14ac:dyDescent="0.25">
      <c r="A961">
        <v>228</v>
      </c>
    </row>
    <row r="962" spans="1:1" x14ac:dyDescent="0.25">
      <c r="A962">
        <v>228</v>
      </c>
    </row>
    <row r="963" spans="1:1" x14ac:dyDescent="0.25">
      <c r="A963">
        <v>228</v>
      </c>
    </row>
    <row r="964" spans="1:1" x14ac:dyDescent="0.25">
      <c r="A964">
        <v>228</v>
      </c>
    </row>
    <row r="965" spans="1:1" x14ac:dyDescent="0.25">
      <c r="A965">
        <v>228</v>
      </c>
    </row>
    <row r="966" spans="1:1" x14ac:dyDescent="0.25">
      <c r="A966">
        <v>230</v>
      </c>
    </row>
    <row r="967" spans="1:1" x14ac:dyDescent="0.25">
      <c r="A967">
        <v>230</v>
      </c>
    </row>
    <row r="968" spans="1:1" x14ac:dyDescent="0.25">
      <c r="A968">
        <v>230</v>
      </c>
    </row>
    <row r="969" spans="1:1" x14ac:dyDescent="0.25">
      <c r="A969">
        <v>230</v>
      </c>
    </row>
    <row r="970" spans="1:1" x14ac:dyDescent="0.25">
      <c r="A970">
        <v>230</v>
      </c>
    </row>
    <row r="971" spans="1:1" x14ac:dyDescent="0.25">
      <c r="A971">
        <v>230</v>
      </c>
    </row>
    <row r="972" spans="1:1" x14ac:dyDescent="0.25">
      <c r="A972">
        <v>230</v>
      </c>
    </row>
    <row r="973" spans="1:1" x14ac:dyDescent="0.25">
      <c r="A973">
        <v>230</v>
      </c>
    </row>
    <row r="974" spans="1:1" x14ac:dyDescent="0.25">
      <c r="A974">
        <v>230</v>
      </c>
    </row>
    <row r="975" spans="1:1" x14ac:dyDescent="0.25">
      <c r="A975">
        <v>230</v>
      </c>
    </row>
    <row r="976" spans="1:1" x14ac:dyDescent="0.25">
      <c r="A976">
        <v>230</v>
      </c>
    </row>
    <row r="977" spans="1:1" x14ac:dyDescent="0.25">
      <c r="A977">
        <v>231</v>
      </c>
    </row>
    <row r="978" spans="1:1" x14ac:dyDescent="0.25">
      <c r="A978">
        <v>231</v>
      </c>
    </row>
    <row r="979" spans="1:1" x14ac:dyDescent="0.25">
      <c r="A979">
        <v>231</v>
      </c>
    </row>
    <row r="980" spans="1:1" x14ac:dyDescent="0.25">
      <c r="A980">
        <v>231</v>
      </c>
    </row>
    <row r="981" spans="1:1" x14ac:dyDescent="0.25">
      <c r="A981">
        <v>231</v>
      </c>
    </row>
    <row r="982" spans="1:1" x14ac:dyDescent="0.25">
      <c r="A982">
        <v>231</v>
      </c>
    </row>
    <row r="983" spans="1:1" x14ac:dyDescent="0.25">
      <c r="A983">
        <v>231</v>
      </c>
    </row>
    <row r="984" spans="1:1" x14ac:dyDescent="0.25">
      <c r="A984">
        <v>231</v>
      </c>
    </row>
    <row r="985" spans="1:1" x14ac:dyDescent="0.25">
      <c r="A985">
        <v>231</v>
      </c>
    </row>
    <row r="986" spans="1:1" x14ac:dyDescent="0.25">
      <c r="A986">
        <v>231</v>
      </c>
    </row>
    <row r="987" spans="1:1" x14ac:dyDescent="0.25">
      <c r="A987">
        <v>231</v>
      </c>
    </row>
    <row r="988" spans="1:1" x14ac:dyDescent="0.25">
      <c r="A988">
        <v>231</v>
      </c>
    </row>
    <row r="989" spans="1:1" x14ac:dyDescent="0.25">
      <c r="A989">
        <v>233</v>
      </c>
    </row>
    <row r="990" spans="1:1" x14ac:dyDescent="0.25">
      <c r="A990">
        <v>234</v>
      </c>
    </row>
    <row r="991" spans="1:1" x14ac:dyDescent="0.25">
      <c r="A991">
        <v>234</v>
      </c>
    </row>
    <row r="992" spans="1:1" x14ac:dyDescent="0.25">
      <c r="A992">
        <v>234</v>
      </c>
    </row>
    <row r="993" spans="1:1" x14ac:dyDescent="0.25">
      <c r="A993">
        <v>234</v>
      </c>
    </row>
    <row r="994" spans="1:1" x14ac:dyDescent="0.25">
      <c r="A994">
        <v>234</v>
      </c>
    </row>
    <row r="995" spans="1:1" x14ac:dyDescent="0.25">
      <c r="A995">
        <v>234</v>
      </c>
    </row>
    <row r="996" spans="1:1" x14ac:dyDescent="0.25">
      <c r="A996">
        <v>235</v>
      </c>
    </row>
    <row r="997" spans="1:1" x14ac:dyDescent="0.25">
      <c r="A997">
        <v>235</v>
      </c>
    </row>
    <row r="998" spans="1:1" x14ac:dyDescent="0.25">
      <c r="A998">
        <v>235</v>
      </c>
    </row>
    <row r="999" spans="1:1" x14ac:dyDescent="0.25">
      <c r="A999">
        <v>235</v>
      </c>
    </row>
    <row r="1000" spans="1:1" x14ac:dyDescent="0.25">
      <c r="A1000">
        <v>235</v>
      </c>
    </row>
    <row r="1001" spans="1:1" x14ac:dyDescent="0.25">
      <c r="A1001">
        <v>235</v>
      </c>
    </row>
    <row r="1002" spans="1:1" x14ac:dyDescent="0.25">
      <c r="A1002">
        <v>235</v>
      </c>
    </row>
    <row r="1003" spans="1:1" x14ac:dyDescent="0.25">
      <c r="A1003">
        <v>235</v>
      </c>
    </row>
    <row r="1004" spans="1:1" x14ac:dyDescent="0.25">
      <c r="A1004">
        <v>235</v>
      </c>
    </row>
    <row r="1005" spans="1:1" x14ac:dyDescent="0.25">
      <c r="A1005">
        <v>235</v>
      </c>
    </row>
    <row r="1006" spans="1:1" x14ac:dyDescent="0.25">
      <c r="A1006">
        <v>236</v>
      </c>
    </row>
    <row r="1007" spans="1:1" x14ac:dyDescent="0.25">
      <c r="A1007">
        <v>236</v>
      </c>
    </row>
    <row r="1008" spans="1:1" x14ac:dyDescent="0.25">
      <c r="A1008">
        <v>236</v>
      </c>
    </row>
    <row r="1009" spans="1:1" x14ac:dyDescent="0.25">
      <c r="A1009">
        <v>236</v>
      </c>
    </row>
    <row r="1010" spans="1:1" x14ac:dyDescent="0.25">
      <c r="A1010">
        <v>236</v>
      </c>
    </row>
    <row r="1011" spans="1:1" x14ac:dyDescent="0.25">
      <c r="A1011">
        <v>236</v>
      </c>
    </row>
    <row r="1012" spans="1:1" x14ac:dyDescent="0.25">
      <c r="A1012">
        <v>236</v>
      </c>
    </row>
    <row r="1013" spans="1:1" x14ac:dyDescent="0.25">
      <c r="A1013">
        <v>236</v>
      </c>
    </row>
    <row r="1014" spans="1:1" x14ac:dyDescent="0.25">
      <c r="A1014">
        <v>237</v>
      </c>
    </row>
    <row r="1015" spans="1:1" x14ac:dyDescent="0.25">
      <c r="A1015">
        <v>237</v>
      </c>
    </row>
    <row r="1016" spans="1:1" x14ac:dyDescent="0.25">
      <c r="A1016">
        <v>237</v>
      </c>
    </row>
    <row r="1017" spans="1:1" x14ac:dyDescent="0.25">
      <c r="A1017">
        <v>237</v>
      </c>
    </row>
    <row r="1018" spans="1:1" x14ac:dyDescent="0.25">
      <c r="A1018">
        <v>237</v>
      </c>
    </row>
    <row r="1019" spans="1:1" x14ac:dyDescent="0.25">
      <c r="A1019">
        <v>237</v>
      </c>
    </row>
    <row r="1020" spans="1:1" x14ac:dyDescent="0.25">
      <c r="A1020">
        <v>237</v>
      </c>
    </row>
    <row r="1021" spans="1:1" x14ac:dyDescent="0.25">
      <c r="A1021">
        <v>237</v>
      </c>
    </row>
    <row r="1022" spans="1:1" x14ac:dyDescent="0.25">
      <c r="A1022">
        <v>237</v>
      </c>
    </row>
    <row r="1023" spans="1:1" x14ac:dyDescent="0.25">
      <c r="A1023">
        <v>237</v>
      </c>
    </row>
    <row r="1024" spans="1:1" x14ac:dyDescent="0.25">
      <c r="A1024">
        <v>237</v>
      </c>
    </row>
    <row r="1025" spans="1:1" x14ac:dyDescent="0.25">
      <c r="A1025">
        <v>237</v>
      </c>
    </row>
    <row r="1026" spans="1:1" x14ac:dyDescent="0.25">
      <c r="A1026">
        <v>237</v>
      </c>
    </row>
    <row r="1027" spans="1:1" x14ac:dyDescent="0.25">
      <c r="A1027">
        <v>237</v>
      </c>
    </row>
    <row r="1028" spans="1:1" x14ac:dyDescent="0.25">
      <c r="A1028">
        <v>238</v>
      </c>
    </row>
    <row r="1029" spans="1:1" x14ac:dyDescent="0.25">
      <c r="A1029">
        <v>238</v>
      </c>
    </row>
    <row r="1030" spans="1:1" x14ac:dyDescent="0.25">
      <c r="A1030">
        <v>238</v>
      </c>
    </row>
    <row r="1031" spans="1:1" x14ac:dyDescent="0.25">
      <c r="A1031">
        <v>238</v>
      </c>
    </row>
    <row r="1032" spans="1:1" x14ac:dyDescent="0.25">
      <c r="A1032">
        <v>238</v>
      </c>
    </row>
    <row r="1033" spans="1:1" x14ac:dyDescent="0.25">
      <c r="A1033">
        <v>251</v>
      </c>
    </row>
    <row r="1034" spans="1:1" x14ac:dyDescent="0.25">
      <c r="A1034">
        <v>251</v>
      </c>
    </row>
    <row r="1035" spans="1:1" x14ac:dyDescent="0.25">
      <c r="A1035">
        <v>251</v>
      </c>
    </row>
    <row r="1036" spans="1:1" x14ac:dyDescent="0.25">
      <c r="A1036">
        <v>251</v>
      </c>
    </row>
    <row r="1037" spans="1:1" x14ac:dyDescent="0.25">
      <c r="A1037">
        <v>251</v>
      </c>
    </row>
    <row r="1038" spans="1:1" x14ac:dyDescent="0.25">
      <c r="A1038">
        <v>256</v>
      </c>
    </row>
    <row r="1039" spans="1:1" x14ac:dyDescent="0.25">
      <c r="A1039">
        <v>256</v>
      </c>
    </row>
    <row r="1040" spans="1:1" x14ac:dyDescent="0.25">
      <c r="A1040">
        <v>256</v>
      </c>
    </row>
    <row r="1041" spans="1:1" x14ac:dyDescent="0.25">
      <c r="A1041">
        <v>256</v>
      </c>
    </row>
    <row r="1042" spans="1:1" x14ac:dyDescent="0.25">
      <c r="A1042">
        <v>256</v>
      </c>
    </row>
    <row r="1043" spans="1:1" x14ac:dyDescent="0.25">
      <c r="A1043">
        <v>256</v>
      </c>
    </row>
    <row r="1044" spans="1:1" x14ac:dyDescent="0.25">
      <c r="A1044">
        <v>256</v>
      </c>
    </row>
    <row r="1045" spans="1:1" x14ac:dyDescent="0.25">
      <c r="A1045">
        <v>256</v>
      </c>
    </row>
    <row r="1046" spans="1:1" x14ac:dyDescent="0.25">
      <c r="A1046">
        <v>256</v>
      </c>
    </row>
    <row r="1047" spans="1:1" x14ac:dyDescent="0.25">
      <c r="A1047">
        <v>256</v>
      </c>
    </row>
    <row r="1048" spans="1:1" x14ac:dyDescent="0.25">
      <c r="A1048">
        <v>256</v>
      </c>
    </row>
    <row r="1049" spans="1:1" x14ac:dyDescent="0.25">
      <c r="A1049">
        <v>256</v>
      </c>
    </row>
    <row r="1050" spans="1:1" x14ac:dyDescent="0.25">
      <c r="A1050">
        <v>256</v>
      </c>
    </row>
    <row r="1051" spans="1:1" x14ac:dyDescent="0.25">
      <c r="A1051">
        <v>256</v>
      </c>
    </row>
    <row r="1052" spans="1:1" x14ac:dyDescent="0.25">
      <c r="A1052">
        <v>256</v>
      </c>
    </row>
    <row r="1053" spans="1:1" x14ac:dyDescent="0.25">
      <c r="A1053">
        <v>256</v>
      </c>
    </row>
    <row r="1054" spans="1:1" x14ac:dyDescent="0.25">
      <c r="A1054">
        <v>256</v>
      </c>
    </row>
    <row r="1055" spans="1:1" x14ac:dyDescent="0.25">
      <c r="A1055">
        <v>256</v>
      </c>
    </row>
    <row r="1056" spans="1:1" x14ac:dyDescent="0.25">
      <c r="A1056">
        <v>256</v>
      </c>
    </row>
    <row r="1057" spans="1:1" x14ac:dyDescent="0.25">
      <c r="A1057">
        <v>256</v>
      </c>
    </row>
    <row r="1058" spans="1:1" x14ac:dyDescent="0.25">
      <c r="A1058">
        <v>260</v>
      </c>
    </row>
    <row r="1059" spans="1:1" x14ac:dyDescent="0.25">
      <c r="A1059">
        <v>260</v>
      </c>
    </row>
    <row r="1060" spans="1:1" x14ac:dyDescent="0.25">
      <c r="A1060">
        <v>260</v>
      </c>
    </row>
    <row r="1061" spans="1:1" x14ac:dyDescent="0.25">
      <c r="A1061">
        <v>260</v>
      </c>
    </row>
    <row r="1062" spans="1:1" x14ac:dyDescent="0.25">
      <c r="A1062">
        <v>260</v>
      </c>
    </row>
    <row r="1063" spans="1:1" x14ac:dyDescent="0.25">
      <c r="A1063">
        <v>260</v>
      </c>
    </row>
    <row r="1064" spans="1:1" x14ac:dyDescent="0.25">
      <c r="A1064">
        <v>260</v>
      </c>
    </row>
    <row r="1065" spans="1:1" x14ac:dyDescent="0.25">
      <c r="A1065">
        <v>260</v>
      </c>
    </row>
    <row r="1066" spans="1:1" x14ac:dyDescent="0.25">
      <c r="A1066">
        <v>260</v>
      </c>
    </row>
    <row r="1067" spans="1:1" x14ac:dyDescent="0.25">
      <c r="A1067">
        <v>260</v>
      </c>
    </row>
    <row r="1068" spans="1:1" x14ac:dyDescent="0.25">
      <c r="A1068">
        <v>260</v>
      </c>
    </row>
    <row r="1069" spans="1:1" x14ac:dyDescent="0.25">
      <c r="A1069">
        <v>260</v>
      </c>
    </row>
    <row r="1070" spans="1:1" x14ac:dyDescent="0.25">
      <c r="A1070">
        <v>260</v>
      </c>
    </row>
    <row r="1071" spans="1:1" x14ac:dyDescent="0.25">
      <c r="A1071">
        <v>260</v>
      </c>
    </row>
    <row r="1072" spans="1:1" x14ac:dyDescent="0.25">
      <c r="A1072">
        <v>288</v>
      </c>
    </row>
    <row r="1073" spans="1:1" x14ac:dyDescent="0.25">
      <c r="A1073">
        <v>288</v>
      </c>
    </row>
    <row r="1074" spans="1:1" x14ac:dyDescent="0.25">
      <c r="A1074">
        <v>288</v>
      </c>
    </row>
    <row r="1075" spans="1:1" x14ac:dyDescent="0.25">
      <c r="A1075">
        <v>288</v>
      </c>
    </row>
    <row r="1076" spans="1:1" x14ac:dyDescent="0.25">
      <c r="A1076">
        <v>288</v>
      </c>
    </row>
    <row r="1077" spans="1:1" x14ac:dyDescent="0.25">
      <c r="A1077">
        <v>288</v>
      </c>
    </row>
    <row r="1078" spans="1:1" x14ac:dyDescent="0.25">
      <c r="A1078">
        <v>303</v>
      </c>
    </row>
    <row r="1079" spans="1:1" x14ac:dyDescent="0.25">
      <c r="A1079">
        <v>303</v>
      </c>
    </row>
    <row r="1080" spans="1:1" x14ac:dyDescent="0.25">
      <c r="A1080">
        <v>303</v>
      </c>
    </row>
    <row r="1081" spans="1:1" x14ac:dyDescent="0.25">
      <c r="A1081">
        <v>309</v>
      </c>
    </row>
    <row r="1082" spans="1:1" x14ac:dyDescent="0.25">
      <c r="A1082">
        <v>309</v>
      </c>
    </row>
    <row r="1083" spans="1:1" x14ac:dyDescent="0.25">
      <c r="A1083">
        <v>309</v>
      </c>
    </row>
    <row r="1084" spans="1:1" x14ac:dyDescent="0.25">
      <c r="A1084">
        <v>309</v>
      </c>
    </row>
    <row r="1085" spans="1:1" x14ac:dyDescent="0.25">
      <c r="A1085">
        <v>309</v>
      </c>
    </row>
    <row r="1086" spans="1:1" x14ac:dyDescent="0.25">
      <c r="A1086">
        <v>311</v>
      </c>
    </row>
    <row r="1087" spans="1:1" x14ac:dyDescent="0.25">
      <c r="A1087">
        <v>311</v>
      </c>
    </row>
    <row r="1088" spans="1:1" x14ac:dyDescent="0.25">
      <c r="A1088">
        <v>311</v>
      </c>
    </row>
    <row r="1089" spans="1:1" x14ac:dyDescent="0.25">
      <c r="A1089">
        <v>311</v>
      </c>
    </row>
    <row r="1090" spans="1:1" x14ac:dyDescent="0.25">
      <c r="A1090">
        <v>311</v>
      </c>
    </row>
    <row r="1091" spans="1:1" x14ac:dyDescent="0.25">
      <c r="A1091">
        <v>311</v>
      </c>
    </row>
    <row r="1092" spans="1:1" x14ac:dyDescent="0.25">
      <c r="A1092">
        <v>311</v>
      </c>
    </row>
    <row r="1093" spans="1:1" x14ac:dyDescent="0.25">
      <c r="A1093">
        <v>311</v>
      </c>
    </row>
    <row r="1094" spans="1:1" x14ac:dyDescent="0.25">
      <c r="A1094">
        <v>311</v>
      </c>
    </row>
    <row r="1095" spans="1:1" x14ac:dyDescent="0.25">
      <c r="A1095">
        <v>312</v>
      </c>
    </row>
    <row r="1096" spans="1:1" x14ac:dyDescent="0.25">
      <c r="A1096">
        <v>312</v>
      </c>
    </row>
    <row r="1097" spans="1:1" x14ac:dyDescent="0.25">
      <c r="A1097">
        <v>312</v>
      </c>
    </row>
    <row r="1098" spans="1:1" x14ac:dyDescent="0.25">
      <c r="A1098">
        <v>312</v>
      </c>
    </row>
    <row r="1099" spans="1:1" x14ac:dyDescent="0.25">
      <c r="A1099">
        <v>312</v>
      </c>
    </row>
    <row r="1100" spans="1:1" x14ac:dyDescent="0.25">
      <c r="A1100">
        <v>312</v>
      </c>
    </row>
    <row r="1101" spans="1:1" x14ac:dyDescent="0.25">
      <c r="A1101">
        <v>312</v>
      </c>
    </row>
    <row r="1102" spans="1:1" x14ac:dyDescent="0.25">
      <c r="A1102">
        <v>312</v>
      </c>
    </row>
    <row r="1103" spans="1:1" x14ac:dyDescent="0.25">
      <c r="A1103">
        <v>312</v>
      </c>
    </row>
    <row r="1104" spans="1:1" x14ac:dyDescent="0.25">
      <c r="A1104">
        <v>312</v>
      </c>
    </row>
    <row r="1105" spans="1:1" x14ac:dyDescent="0.25">
      <c r="A1105">
        <v>312</v>
      </c>
    </row>
    <row r="1106" spans="1:1" x14ac:dyDescent="0.25">
      <c r="A1106">
        <v>312</v>
      </c>
    </row>
    <row r="1107" spans="1:1" x14ac:dyDescent="0.25">
      <c r="A1107">
        <v>312</v>
      </c>
    </row>
    <row r="1108" spans="1:1" x14ac:dyDescent="0.25">
      <c r="A1108">
        <v>312</v>
      </c>
    </row>
    <row r="1109" spans="1:1" x14ac:dyDescent="0.25">
      <c r="A1109">
        <v>313</v>
      </c>
    </row>
    <row r="1110" spans="1:1" x14ac:dyDescent="0.25">
      <c r="A1110">
        <v>313</v>
      </c>
    </row>
    <row r="1111" spans="1:1" x14ac:dyDescent="0.25">
      <c r="A1111">
        <v>313</v>
      </c>
    </row>
    <row r="1112" spans="1:1" x14ac:dyDescent="0.25">
      <c r="A1112">
        <v>316</v>
      </c>
    </row>
    <row r="1113" spans="1:1" x14ac:dyDescent="0.25">
      <c r="A1113">
        <v>316</v>
      </c>
    </row>
    <row r="1114" spans="1:1" x14ac:dyDescent="0.25">
      <c r="A1114">
        <v>316</v>
      </c>
    </row>
    <row r="1115" spans="1:1" x14ac:dyDescent="0.25">
      <c r="A1115">
        <v>316</v>
      </c>
    </row>
    <row r="1116" spans="1:1" x14ac:dyDescent="0.25">
      <c r="A1116">
        <v>316</v>
      </c>
    </row>
    <row r="1117" spans="1:1" x14ac:dyDescent="0.25">
      <c r="A1117">
        <v>316</v>
      </c>
    </row>
    <row r="1118" spans="1:1" x14ac:dyDescent="0.25">
      <c r="A1118">
        <v>316</v>
      </c>
    </row>
    <row r="1119" spans="1:1" x14ac:dyDescent="0.25">
      <c r="A1119">
        <v>316</v>
      </c>
    </row>
    <row r="1120" spans="1:1" x14ac:dyDescent="0.25">
      <c r="A1120">
        <v>316</v>
      </c>
    </row>
    <row r="1121" spans="1:1" x14ac:dyDescent="0.25">
      <c r="A1121">
        <v>316</v>
      </c>
    </row>
    <row r="1122" spans="1:1" x14ac:dyDescent="0.25">
      <c r="A1122">
        <v>316</v>
      </c>
    </row>
    <row r="1123" spans="1:1" x14ac:dyDescent="0.25">
      <c r="A1123">
        <v>316</v>
      </c>
    </row>
    <row r="1124" spans="1:1" x14ac:dyDescent="0.25">
      <c r="A1124">
        <v>316</v>
      </c>
    </row>
    <row r="1125" spans="1:1" x14ac:dyDescent="0.25">
      <c r="A1125">
        <v>317</v>
      </c>
    </row>
    <row r="1126" spans="1:1" x14ac:dyDescent="0.25">
      <c r="A1126">
        <v>321</v>
      </c>
    </row>
    <row r="1127" spans="1:1" x14ac:dyDescent="0.25">
      <c r="A1127">
        <v>321</v>
      </c>
    </row>
    <row r="1128" spans="1:1" x14ac:dyDescent="0.25">
      <c r="A1128">
        <v>321</v>
      </c>
    </row>
    <row r="1129" spans="1:1" x14ac:dyDescent="0.25">
      <c r="A1129">
        <v>335</v>
      </c>
    </row>
    <row r="1130" spans="1:1" x14ac:dyDescent="0.25">
      <c r="A1130">
        <v>343</v>
      </c>
    </row>
    <row r="1131" spans="1:1" x14ac:dyDescent="0.25">
      <c r="A1131">
        <v>343</v>
      </c>
    </row>
    <row r="1132" spans="1:1" x14ac:dyDescent="0.25">
      <c r="A1132">
        <v>343</v>
      </c>
    </row>
    <row r="1133" spans="1:1" x14ac:dyDescent="0.25">
      <c r="A1133">
        <v>343</v>
      </c>
    </row>
    <row r="1134" spans="1:1" x14ac:dyDescent="0.25">
      <c r="A1134">
        <v>343</v>
      </c>
    </row>
    <row r="1135" spans="1:1" x14ac:dyDescent="0.25">
      <c r="A1135">
        <v>343</v>
      </c>
    </row>
    <row r="1136" spans="1:1" x14ac:dyDescent="0.25">
      <c r="A1136">
        <v>343</v>
      </c>
    </row>
    <row r="1137" spans="1:1" x14ac:dyDescent="0.25">
      <c r="A1137">
        <v>343</v>
      </c>
    </row>
    <row r="1138" spans="1:1" x14ac:dyDescent="0.25">
      <c r="A1138">
        <v>343</v>
      </c>
    </row>
    <row r="1139" spans="1:1" x14ac:dyDescent="0.25">
      <c r="A1139">
        <v>343</v>
      </c>
    </row>
    <row r="1140" spans="1:1" x14ac:dyDescent="0.25">
      <c r="A1140">
        <v>343</v>
      </c>
    </row>
    <row r="1141" spans="1:1" x14ac:dyDescent="0.25">
      <c r="A1141">
        <v>346</v>
      </c>
    </row>
    <row r="1142" spans="1:1" x14ac:dyDescent="0.25">
      <c r="A1142">
        <v>346</v>
      </c>
    </row>
    <row r="1143" spans="1:1" x14ac:dyDescent="0.25">
      <c r="A1143">
        <v>346</v>
      </c>
    </row>
    <row r="1144" spans="1:1" x14ac:dyDescent="0.25">
      <c r="A1144">
        <v>346</v>
      </c>
    </row>
    <row r="1145" spans="1:1" x14ac:dyDescent="0.25">
      <c r="A1145">
        <v>346</v>
      </c>
    </row>
    <row r="1146" spans="1:1" x14ac:dyDescent="0.25">
      <c r="A1146">
        <v>346</v>
      </c>
    </row>
    <row r="1147" spans="1:1" x14ac:dyDescent="0.25">
      <c r="A1147">
        <v>346</v>
      </c>
    </row>
    <row r="1148" spans="1:1" x14ac:dyDescent="0.25">
      <c r="A1148">
        <v>346</v>
      </c>
    </row>
    <row r="1149" spans="1:1" x14ac:dyDescent="0.25">
      <c r="A1149">
        <v>346</v>
      </c>
    </row>
    <row r="1150" spans="1:1" x14ac:dyDescent="0.25">
      <c r="A1150">
        <v>346</v>
      </c>
    </row>
    <row r="1151" spans="1:1" x14ac:dyDescent="0.25">
      <c r="A1151">
        <v>346</v>
      </c>
    </row>
    <row r="1152" spans="1:1" x14ac:dyDescent="0.25">
      <c r="A1152">
        <v>346</v>
      </c>
    </row>
    <row r="1153" spans="1:1" x14ac:dyDescent="0.25">
      <c r="A1153">
        <v>346</v>
      </c>
    </row>
    <row r="1154" spans="1:1" x14ac:dyDescent="0.25">
      <c r="A1154">
        <v>346</v>
      </c>
    </row>
    <row r="1155" spans="1:1" x14ac:dyDescent="0.25">
      <c r="A1155">
        <v>346</v>
      </c>
    </row>
    <row r="1156" spans="1:1" x14ac:dyDescent="0.25">
      <c r="A1156">
        <v>346</v>
      </c>
    </row>
    <row r="1157" spans="1:1" x14ac:dyDescent="0.25">
      <c r="A1157">
        <v>346</v>
      </c>
    </row>
    <row r="1158" spans="1:1" x14ac:dyDescent="0.25">
      <c r="A1158">
        <v>346</v>
      </c>
    </row>
    <row r="1159" spans="1:1" x14ac:dyDescent="0.25">
      <c r="A1159">
        <v>346</v>
      </c>
    </row>
    <row r="1160" spans="1:1" x14ac:dyDescent="0.25">
      <c r="A1160">
        <v>346</v>
      </c>
    </row>
    <row r="1161" spans="1:1" x14ac:dyDescent="0.25">
      <c r="A1161">
        <v>346</v>
      </c>
    </row>
    <row r="1162" spans="1:1" x14ac:dyDescent="0.25">
      <c r="A1162">
        <v>346</v>
      </c>
    </row>
    <row r="1163" spans="1:1" x14ac:dyDescent="0.25">
      <c r="A1163">
        <v>346</v>
      </c>
    </row>
    <row r="1164" spans="1:1" x14ac:dyDescent="0.25">
      <c r="A1164">
        <v>346</v>
      </c>
    </row>
    <row r="1165" spans="1:1" x14ac:dyDescent="0.25">
      <c r="A1165">
        <v>346</v>
      </c>
    </row>
    <row r="1166" spans="1:1" x14ac:dyDescent="0.25">
      <c r="A1166">
        <v>346</v>
      </c>
    </row>
    <row r="1167" spans="1:1" x14ac:dyDescent="0.25">
      <c r="A1167">
        <v>346</v>
      </c>
    </row>
    <row r="1168" spans="1:1" x14ac:dyDescent="0.25">
      <c r="A1168">
        <v>346</v>
      </c>
    </row>
    <row r="1169" spans="1:1" x14ac:dyDescent="0.25">
      <c r="A1169">
        <v>352</v>
      </c>
    </row>
    <row r="1170" spans="1:1" x14ac:dyDescent="0.25">
      <c r="A1170">
        <v>352</v>
      </c>
    </row>
    <row r="1171" spans="1:1" x14ac:dyDescent="0.25">
      <c r="A1171">
        <v>352</v>
      </c>
    </row>
    <row r="1172" spans="1:1" x14ac:dyDescent="0.25">
      <c r="A1172">
        <v>352</v>
      </c>
    </row>
    <row r="1173" spans="1:1" x14ac:dyDescent="0.25">
      <c r="A1173">
        <v>352</v>
      </c>
    </row>
    <row r="1174" spans="1:1" x14ac:dyDescent="0.25">
      <c r="A1174">
        <v>352</v>
      </c>
    </row>
    <row r="1175" spans="1:1" x14ac:dyDescent="0.25">
      <c r="A1175">
        <v>352</v>
      </c>
    </row>
    <row r="1176" spans="1:1" x14ac:dyDescent="0.25">
      <c r="A1176">
        <v>352</v>
      </c>
    </row>
    <row r="1177" spans="1:1" x14ac:dyDescent="0.25">
      <c r="A1177">
        <v>352</v>
      </c>
    </row>
    <row r="1178" spans="1:1" x14ac:dyDescent="0.25">
      <c r="A1178">
        <v>352</v>
      </c>
    </row>
    <row r="1179" spans="1:1" x14ac:dyDescent="0.25">
      <c r="A1179">
        <v>352</v>
      </c>
    </row>
    <row r="1180" spans="1:1" x14ac:dyDescent="0.25">
      <c r="A1180">
        <v>352</v>
      </c>
    </row>
    <row r="1181" spans="1:1" x14ac:dyDescent="0.25">
      <c r="A1181">
        <v>352</v>
      </c>
    </row>
    <row r="1182" spans="1:1" x14ac:dyDescent="0.25">
      <c r="A1182">
        <v>352</v>
      </c>
    </row>
    <row r="1183" spans="1:1" x14ac:dyDescent="0.25">
      <c r="A1183">
        <v>352</v>
      </c>
    </row>
    <row r="1184" spans="1:1" x14ac:dyDescent="0.25">
      <c r="A1184">
        <v>352</v>
      </c>
    </row>
    <row r="1185" spans="1:1" x14ac:dyDescent="0.25">
      <c r="A1185">
        <v>352</v>
      </c>
    </row>
    <row r="1186" spans="1:1" x14ac:dyDescent="0.25">
      <c r="A1186">
        <v>352</v>
      </c>
    </row>
    <row r="1187" spans="1:1" x14ac:dyDescent="0.25">
      <c r="A1187">
        <v>352</v>
      </c>
    </row>
    <row r="1188" spans="1:1" x14ac:dyDescent="0.25">
      <c r="A1188">
        <v>352</v>
      </c>
    </row>
    <row r="1189" spans="1:1" x14ac:dyDescent="0.25">
      <c r="A1189">
        <v>352</v>
      </c>
    </row>
    <row r="1190" spans="1:1" x14ac:dyDescent="0.25">
      <c r="A1190">
        <v>354</v>
      </c>
    </row>
    <row r="1191" spans="1:1" x14ac:dyDescent="0.25">
      <c r="A1191">
        <v>354</v>
      </c>
    </row>
    <row r="1192" spans="1:1" x14ac:dyDescent="0.25">
      <c r="A1192">
        <v>354</v>
      </c>
    </row>
    <row r="1193" spans="1:1" x14ac:dyDescent="0.25">
      <c r="A1193">
        <v>354</v>
      </c>
    </row>
    <row r="1194" spans="1:1" x14ac:dyDescent="0.25">
      <c r="A1194">
        <v>354</v>
      </c>
    </row>
    <row r="1195" spans="1:1" x14ac:dyDescent="0.25">
      <c r="A1195">
        <v>354</v>
      </c>
    </row>
    <row r="1196" spans="1:1" x14ac:dyDescent="0.25">
      <c r="A1196">
        <v>354</v>
      </c>
    </row>
    <row r="1197" spans="1:1" x14ac:dyDescent="0.25">
      <c r="A1197">
        <v>354</v>
      </c>
    </row>
    <row r="1198" spans="1:1" x14ac:dyDescent="0.25">
      <c r="A1198">
        <v>354</v>
      </c>
    </row>
    <row r="1199" spans="1:1" x14ac:dyDescent="0.25">
      <c r="A1199">
        <v>354</v>
      </c>
    </row>
    <row r="1200" spans="1:1" x14ac:dyDescent="0.25">
      <c r="A1200">
        <v>354</v>
      </c>
    </row>
    <row r="1201" spans="1:1" x14ac:dyDescent="0.25">
      <c r="A1201">
        <v>354</v>
      </c>
    </row>
    <row r="1202" spans="1:1" x14ac:dyDescent="0.25">
      <c r="A1202">
        <v>354</v>
      </c>
    </row>
    <row r="1203" spans="1:1" x14ac:dyDescent="0.25">
      <c r="A1203">
        <v>354</v>
      </c>
    </row>
    <row r="1204" spans="1:1" x14ac:dyDescent="0.25">
      <c r="A1204">
        <v>354</v>
      </c>
    </row>
    <row r="1205" spans="1:1" x14ac:dyDescent="0.25">
      <c r="A1205">
        <v>354</v>
      </c>
    </row>
    <row r="1206" spans="1:1" x14ac:dyDescent="0.25">
      <c r="A1206">
        <v>354</v>
      </c>
    </row>
    <row r="1207" spans="1:1" x14ac:dyDescent="0.25">
      <c r="A1207">
        <v>354</v>
      </c>
    </row>
    <row r="1208" spans="1:1" x14ac:dyDescent="0.25">
      <c r="A1208">
        <v>354</v>
      </c>
    </row>
    <row r="1209" spans="1:1" x14ac:dyDescent="0.25">
      <c r="A1209">
        <v>355</v>
      </c>
    </row>
    <row r="1210" spans="1:1" x14ac:dyDescent="0.25">
      <c r="A1210">
        <v>355</v>
      </c>
    </row>
    <row r="1211" spans="1:1" x14ac:dyDescent="0.25">
      <c r="A1211">
        <v>355</v>
      </c>
    </row>
    <row r="1212" spans="1:1" x14ac:dyDescent="0.25">
      <c r="A1212">
        <v>355</v>
      </c>
    </row>
    <row r="1213" spans="1:1" x14ac:dyDescent="0.25">
      <c r="A1213">
        <v>355</v>
      </c>
    </row>
    <row r="1214" spans="1:1" x14ac:dyDescent="0.25">
      <c r="A1214">
        <v>355</v>
      </c>
    </row>
    <row r="1215" spans="1:1" x14ac:dyDescent="0.25">
      <c r="A1215">
        <v>355</v>
      </c>
    </row>
    <row r="1216" spans="1:1" x14ac:dyDescent="0.25">
      <c r="A1216">
        <v>355</v>
      </c>
    </row>
    <row r="1217" spans="1:1" x14ac:dyDescent="0.25">
      <c r="A1217">
        <v>355</v>
      </c>
    </row>
    <row r="1218" spans="1:1" x14ac:dyDescent="0.25">
      <c r="A1218">
        <v>355</v>
      </c>
    </row>
    <row r="1219" spans="1:1" x14ac:dyDescent="0.25">
      <c r="A1219">
        <v>355</v>
      </c>
    </row>
    <row r="1220" spans="1:1" x14ac:dyDescent="0.25">
      <c r="A1220">
        <v>355</v>
      </c>
    </row>
    <row r="1221" spans="1:1" x14ac:dyDescent="0.25">
      <c r="A1221">
        <v>356</v>
      </c>
    </row>
    <row r="1222" spans="1:1" x14ac:dyDescent="0.25">
      <c r="A1222">
        <v>356</v>
      </c>
    </row>
    <row r="1223" spans="1:1" x14ac:dyDescent="0.25">
      <c r="A1223">
        <v>356</v>
      </c>
    </row>
    <row r="1224" spans="1:1" x14ac:dyDescent="0.25">
      <c r="A1224">
        <v>356</v>
      </c>
    </row>
    <row r="1225" spans="1:1" x14ac:dyDescent="0.25">
      <c r="A1225">
        <v>356</v>
      </c>
    </row>
    <row r="1226" spans="1:1" x14ac:dyDescent="0.25">
      <c r="A1226">
        <v>356</v>
      </c>
    </row>
    <row r="1227" spans="1:1" x14ac:dyDescent="0.25">
      <c r="A1227">
        <v>356</v>
      </c>
    </row>
    <row r="1228" spans="1:1" x14ac:dyDescent="0.25">
      <c r="A1228">
        <v>356</v>
      </c>
    </row>
    <row r="1229" spans="1:1" x14ac:dyDescent="0.25">
      <c r="A1229">
        <v>356</v>
      </c>
    </row>
    <row r="1230" spans="1:1" x14ac:dyDescent="0.25">
      <c r="A1230">
        <v>356</v>
      </c>
    </row>
    <row r="1231" spans="1:1" x14ac:dyDescent="0.25">
      <c r="A1231">
        <v>358</v>
      </c>
    </row>
    <row r="1232" spans="1:1" x14ac:dyDescent="0.25">
      <c r="A1232">
        <v>358</v>
      </c>
    </row>
    <row r="1233" spans="1:1" x14ac:dyDescent="0.25">
      <c r="A1233">
        <v>358</v>
      </c>
    </row>
    <row r="1234" spans="1:1" x14ac:dyDescent="0.25">
      <c r="A1234">
        <v>358</v>
      </c>
    </row>
    <row r="1235" spans="1:1" x14ac:dyDescent="0.25">
      <c r="A1235">
        <v>358</v>
      </c>
    </row>
    <row r="1236" spans="1:1" x14ac:dyDescent="0.25">
      <c r="A1236">
        <v>358</v>
      </c>
    </row>
    <row r="1237" spans="1:1" x14ac:dyDescent="0.25">
      <c r="A1237">
        <v>358</v>
      </c>
    </row>
    <row r="1238" spans="1:1" x14ac:dyDescent="0.25">
      <c r="A1238">
        <v>358</v>
      </c>
    </row>
    <row r="1239" spans="1:1" x14ac:dyDescent="0.25">
      <c r="A1239">
        <v>358</v>
      </c>
    </row>
    <row r="1240" spans="1:1" x14ac:dyDescent="0.25">
      <c r="A1240">
        <v>358</v>
      </c>
    </row>
    <row r="1241" spans="1:1" x14ac:dyDescent="0.25">
      <c r="A1241">
        <v>358</v>
      </c>
    </row>
    <row r="1242" spans="1:1" x14ac:dyDescent="0.25">
      <c r="A1242">
        <v>358</v>
      </c>
    </row>
    <row r="1243" spans="1:1" x14ac:dyDescent="0.25">
      <c r="A1243">
        <v>358</v>
      </c>
    </row>
    <row r="1244" spans="1:1" x14ac:dyDescent="0.25">
      <c r="A1244">
        <v>358</v>
      </c>
    </row>
    <row r="1245" spans="1:1" x14ac:dyDescent="0.25">
      <c r="A1245">
        <v>358</v>
      </c>
    </row>
    <row r="1246" spans="1:1" x14ac:dyDescent="0.25">
      <c r="A1246">
        <v>359</v>
      </c>
    </row>
    <row r="1247" spans="1:1" x14ac:dyDescent="0.25">
      <c r="A1247">
        <v>359</v>
      </c>
    </row>
    <row r="1248" spans="1:1" x14ac:dyDescent="0.25">
      <c r="A1248">
        <v>359</v>
      </c>
    </row>
    <row r="1249" spans="1:1" x14ac:dyDescent="0.25">
      <c r="A1249">
        <v>359</v>
      </c>
    </row>
    <row r="1250" spans="1:1" x14ac:dyDescent="0.25">
      <c r="A1250">
        <v>359</v>
      </c>
    </row>
    <row r="1251" spans="1:1" x14ac:dyDescent="0.25">
      <c r="A1251">
        <v>359</v>
      </c>
    </row>
    <row r="1252" spans="1:1" x14ac:dyDescent="0.25">
      <c r="A1252">
        <v>359</v>
      </c>
    </row>
    <row r="1253" spans="1:1" x14ac:dyDescent="0.25">
      <c r="A1253">
        <v>359</v>
      </c>
    </row>
    <row r="1254" spans="1:1" x14ac:dyDescent="0.25">
      <c r="A1254">
        <v>359</v>
      </c>
    </row>
    <row r="1255" spans="1:1" x14ac:dyDescent="0.25">
      <c r="A1255">
        <v>359</v>
      </c>
    </row>
    <row r="1256" spans="1:1" x14ac:dyDescent="0.25">
      <c r="A1256">
        <v>359</v>
      </c>
    </row>
    <row r="1257" spans="1:1" x14ac:dyDescent="0.25">
      <c r="A1257">
        <v>359</v>
      </c>
    </row>
    <row r="1258" spans="1:1" x14ac:dyDescent="0.25">
      <c r="A1258">
        <v>359</v>
      </c>
    </row>
    <row r="1259" spans="1:1" x14ac:dyDescent="0.25">
      <c r="A1259">
        <v>359</v>
      </c>
    </row>
    <row r="1260" spans="1:1" x14ac:dyDescent="0.25">
      <c r="A1260">
        <v>359</v>
      </c>
    </row>
    <row r="1261" spans="1:1" x14ac:dyDescent="0.25">
      <c r="A1261">
        <v>359</v>
      </c>
    </row>
    <row r="1262" spans="1:1" x14ac:dyDescent="0.25">
      <c r="A1262">
        <v>359</v>
      </c>
    </row>
    <row r="1263" spans="1:1" x14ac:dyDescent="0.25">
      <c r="A1263">
        <v>359</v>
      </c>
    </row>
    <row r="1264" spans="1:1" x14ac:dyDescent="0.25">
      <c r="A1264">
        <v>359</v>
      </c>
    </row>
    <row r="1265" spans="1:1" x14ac:dyDescent="0.25">
      <c r="A1265">
        <v>359</v>
      </c>
    </row>
    <row r="1266" spans="1:1" x14ac:dyDescent="0.25">
      <c r="A1266">
        <v>359</v>
      </c>
    </row>
    <row r="1267" spans="1:1" x14ac:dyDescent="0.25">
      <c r="A1267">
        <v>359</v>
      </c>
    </row>
    <row r="1268" spans="1:1" x14ac:dyDescent="0.25">
      <c r="A1268">
        <v>359</v>
      </c>
    </row>
    <row r="1269" spans="1:1" x14ac:dyDescent="0.25">
      <c r="A1269">
        <v>359</v>
      </c>
    </row>
    <row r="1270" spans="1:1" x14ac:dyDescent="0.25">
      <c r="A1270">
        <v>361</v>
      </c>
    </row>
    <row r="1271" spans="1:1" x14ac:dyDescent="0.25">
      <c r="A1271">
        <v>361</v>
      </c>
    </row>
    <row r="1272" spans="1:1" x14ac:dyDescent="0.25">
      <c r="A1272">
        <v>361</v>
      </c>
    </row>
    <row r="1273" spans="1:1" x14ac:dyDescent="0.25">
      <c r="A1273">
        <v>361</v>
      </c>
    </row>
    <row r="1274" spans="1:1" x14ac:dyDescent="0.25">
      <c r="A1274">
        <v>361</v>
      </c>
    </row>
    <row r="1275" spans="1:1" x14ac:dyDescent="0.25">
      <c r="A1275">
        <v>361</v>
      </c>
    </row>
    <row r="1276" spans="1:1" x14ac:dyDescent="0.25">
      <c r="A1276">
        <v>361</v>
      </c>
    </row>
    <row r="1277" spans="1:1" x14ac:dyDescent="0.25">
      <c r="A1277">
        <v>361</v>
      </c>
    </row>
    <row r="1278" spans="1:1" x14ac:dyDescent="0.25">
      <c r="A1278">
        <v>367</v>
      </c>
    </row>
    <row r="1279" spans="1:1" x14ac:dyDescent="0.25">
      <c r="A1279">
        <v>367</v>
      </c>
    </row>
    <row r="1280" spans="1:1" x14ac:dyDescent="0.25">
      <c r="A1280">
        <v>367</v>
      </c>
    </row>
    <row r="1281" spans="1:1" x14ac:dyDescent="0.25">
      <c r="A1281">
        <v>375</v>
      </c>
    </row>
    <row r="1282" spans="1:1" x14ac:dyDescent="0.25">
      <c r="A1282">
        <v>375</v>
      </c>
    </row>
    <row r="1283" spans="1:1" x14ac:dyDescent="0.25">
      <c r="A1283">
        <v>375</v>
      </c>
    </row>
    <row r="1284" spans="1:1" x14ac:dyDescent="0.25">
      <c r="A1284">
        <v>375</v>
      </c>
    </row>
    <row r="1285" spans="1:1" x14ac:dyDescent="0.25">
      <c r="A1285">
        <v>375</v>
      </c>
    </row>
    <row r="1286" spans="1:1" x14ac:dyDescent="0.25">
      <c r="A1286">
        <v>375</v>
      </c>
    </row>
    <row r="1287" spans="1:1" x14ac:dyDescent="0.25">
      <c r="A1287">
        <v>375</v>
      </c>
    </row>
    <row r="1288" spans="1:1" x14ac:dyDescent="0.25">
      <c r="A1288">
        <v>375</v>
      </c>
    </row>
    <row r="1289" spans="1:1" x14ac:dyDescent="0.25">
      <c r="A1289">
        <v>376</v>
      </c>
    </row>
    <row r="1290" spans="1:1" x14ac:dyDescent="0.25">
      <c r="A1290">
        <v>381</v>
      </c>
    </row>
    <row r="1291" spans="1:1" x14ac:dyDescent="0.25">
      <c r="A1291">
        <v>383</v>
      </c>
    </row>
    <row r="1293" spans="1:1" x14ac:dyDescent="0.25">
      <c r="A1293">
        <v>385</v>
      </c>
    </row>
    <row r="1294" spans="1:1" x14ac:dyDescent="0.25">
      <c r="A1294">
        <v>395</v>
      </c>
    </row>
    <row r="1304" spans="1:1" x14ac:dyDescent="0.25">
      <c r="A1304">
        <v>407</v>
      </c>
    </row>
    <row r="1305" spans="1:1" x14ac:dyDescent="0.25">
      <c r="A1305">
        <v>407</v>
      </c>
    </row>
    <row r="1306" spans="1:1" x14ac:dyDescent="0.25">
      <c r="A1306">
        <v>407</v>
      </c>
    </row>
    <row r="1307" spans="1:1" x14ac:dyDescent="0.25">
      <c r="A1307">
        <v>407</v>
      </c>
    </row>
    <row r="1308" spans="1:1" x14ac:dyDescent="0.25">
      <c r="A1308">
        <v>407</v>
      </c>
    </row>
    <row r="1309" spans="1:1" x14ac:dyDescent="0.25">
      <c r="A1309">
        <v>407</v>
      </c>
    </row>
    <row r="1310" spans="1:1" x14ac:dyDescent="0.25">
      <c r="A1310">
        <v>407</v>
      </c>
    </row>
    <row r="1311" spans="1:1" x14ac:dyDescent="0.25">
      <c r="A1311">
        <v>407</v>
      </c>
    </row>
    <row r="1312" spans="1:1" x14ac:dyDescent="0.25">
      <c r="A1312">
        <v>407</v>
      </c>
    </row>
    <row r="1313" spans="1:1" x14ac:dyDescent="0.25">
      <c r="A1313">
        <v>407</v>
      </c>
    </row>
    <row r="1314" spans="1:1" x14ac:dyDescent="0.25">
      <c r="A1314">
        <v>407</v>
      </c>
    </row>
    <row r="1315" spans="1:1" x14ac:dyDescent="0.25">
      <c r="A1315">
        <v>407</v>
      </c>
    </row>
    <row r="1316" spans="1:1" x14ac:dyDescent="0.25">
      <c r="A1316">
        <v>407</v>
      </c>
    </row>
    <row r="1317" spans="1:1" x14ac:dyDescent="0.25">
      <c r="A1317">
        <v>407</v>
      </c>
    </row>
    <row r="1318" spans="1:1" x14ac:dyDescent="0.25">
      <c r="A1318">
        <v>407</v>
      </c>
    </row>
    <row r="1319" spans="1:1" x14ac:dyDescent="0.25">
      <c r="A1319">
        <v>410</v>
      </c>
    </row>
    <row r="1320" spans="1:1" x14ac:dyDescent="0.25">
      <c r="A1320">
        <v>410</v>
      </c>
    </row>
    <row r="1321" spans="1:1" x14ac:dyDescent="0.25">
      <c r="A1321">
        <v>420</v>
      </c>
    </row>
    <row r="1322" spans="1:1" x14ac:dyDescent="0.25">
      <c r="A1322">
        <v>423</v>
      </c>
    </row>
    <row r="1323" spans="1:1" x14ac:dyDescent="0.25">
      <c r="A1323">
        <v>425</v>
      </c>
    </row>
    <row r="1324" spans="1:1" x14ac:dyDescent="0.25">
      <c r="A1324">
        <v>428</v>
      </c>
    </row>
    <row r="1325" spans="1:1" x14ac:dyDescent="0.25">
      <c r="A1325">
        <v>429</v>
      </c>
    </row>
    <row r="1326" spans="1:1" x14ac:dyDescent="0.25">
      <c r="A1326">
        <v>430</v>
      </c>
    </row>
    <row r="1327" spans="1:1" x14ac:dyDescent="0.25">
      <c r="A1327">
        <v>430</v>
      </c>
    </row>
    <row r="1328" spans="1:1" x14ac:dyDescent="0.25">
      <c r="A1328">
        <v>431</v>
      </c>
    </row>
    <row r="1329" spans="1:1" x14ac:dyDescent="0.25">
      <c r="A1329">
        <v>432</v>
      </c>
    </row>
    <row r="1330" spans="1:1" x14ac:dyDescent="0.25">
      <c r="A1330">
        <v>432</v>
      </c>
    </row>
    <row r="1331" spans="1:1" x14ac:dyDescent="0.25">
      <c r="A1331">
        <v>433</v>
      </c>
    </row>
    <row r="1332" spans="1:1" x14ac:dyDescent="0.25">
      <c r="A1332">
        <v>434</v>
      </c>
    </row>
    <row r="1333" spans="1:1" x14ac:dyDescent="0.25">
      <c r="A1333">
        <v>439</v>
      </c>
    </row>
    <row r="1334" spans="1:1" x14ac:dyDescent="0.25">
      <c r="A1334">
        <v>439</v>
      </c>
    </row>
    <row r="1335" spans="1:1" x14ac:dyDescent="0.25">
      <c r="A1335">
        <v>444</v>
      </c>
    </row>
    <row r="1336" spans="1:1" x14ac:dyDescent="0.25">
      <c r="A1336">
        <v>477</v>
      </c>
    </row>
    <row r="1337" spans="1:1" x14ac:dyDescent="0.25">
      <c r="A1337">
        <v>477</v>
      </c>
    </row>
    <row r="1338" spans="1:1" x14ac:dyDescent="0.25">
      <c r="A1338">
        <v>477</v>
      </c>
    </row>
    <row r="1339" spans="1:1" x14ac:dyDescent="0.25">
      <c r="A1339">
        <v>477</v>
      </c>
    </row>
    <row r="1340" spans="1:1" x14ac:dyDescent="0.25">
      <c r="A1340">
        <v>477</v>
      </c>
    </row>
    <row r="1341" spans="1:1" x14ac:dyDescent="0.25">
      <c r="A1341">
        <v>477</v>
      </c>
    </row>
    <row r="1342" spans="1:1" x14ac:dyDescent="0.25">
      <c r="A1342">
        <v>479</v>
      </c>
    </row>
    <row r="1343" spans="1:1" x14ac:dyDescent="0.25">
      <c r="A1343">
        <v>482</v>
      </c>
    </row>
    <row r="1344" spans="1:1" x14ac:dyDescent="0.25">
      <c r="A1344">
        <v>482</v>
      </c>
    </row>
    <row r="1345" spans="1:1" x14ac:dyDescent="0.25">
      <c r="A1345">
        <v>493</v>
      </c>
    </row>
    <row r="1346" spans="1:1" x14ac:dyDescent="0.25">
      <c r="A1346">
        <v>493</v>
      </c>
    </row>
    <row r="1347" spans="1:1" x14ac:dyDescent="0.25">
      <c r="A1347">
        <v>493</v>
      </c>
    </row>
    <row r="1348" spans="1:1" x14ac:dyDescent="0.25">
      <c r="A1348">
        <v>497</v>
      </c>
    </row>
    <row r="1349" spans="1:1" x14ac:dyDescent="0.25">
      <c r="A1349">
        <v>497</v>
      </c>
    </row>
    <row r="1350" spans="1:1" x14ac:dyDescent="0.25">
      <c r="A1350">
        <v>502</v>
      </c>
    </row>
    <row r="1351" spans="1:1" x14ac:dyDescent="0.25">
      <c r="A1351">
        <v>502</v>
      </c>
    </row>
    <row r="1352" spans="1:1" x14ac:dyDescent="0.25">
      <c r="A1352">
        <v>502</v>
      </c>
    </row>
    <row r="1353" spans="1:1" x14ac:dyDescent="0.25">
      <c r="A1353">
        <v>502</v>
      </c>
    </row>
    <row r="1354" spans="1:1" x14ac:dyDescent="0.25">
      <c r="A1354">
        <v>502</v>
      </c>
    </row>
    <row r="1355" spans="1:1" x14ac:dyDescent="0.25">
      <c r="A1355">
        <v>502</v>
      </c>
    </row>
    <row r="1356" spans="1:1" x14ac:dyDescent="0.25">
      <c r="A1356">
        <v>502</v>
      </c>
    </row>
    <row r="1357" spans="1:1" x14ac:dyDescent="0.25">
      <c r="A1357">
        <v>502</v>
      </c>
    </row>
    <row r="1358" spans="1:1" x14ac:dyDescent="0.25">
      <c r="A1358">
        <v>506</v>
      </c>
    </row>
    <row r="1359" spans="1:1" x14ac:dyDescent="0.25">
      <c r="A1359">
        <v>506</v>
      </c>
    </row>
    <row r="1360" spans="1:1" x14ac:dyDescent="0.25">
      <c r="A1360">
        <v>506</v>
      </c>
    </row>
    <row r="1361" spans="1:1" x14ac:dyDescent="0.25">
      <c r="A1361">
        <v>510</v>
      </c>
    </row>
    <row r="1362" spans="1:1" x14ac:dyDescent="0.25">
      <c r="A1362">
        <v>510</v>
      </c>
    </row>
    <row r="1363" spans="1:1" x14ac:dyDescent="0.25">
      <c r="A1363">
        <v>510</v>
      </c>
    </row>
    <row r="1364" spans="1:1" x14ac:dyDescent="0.25">
      <c r="A1364">
        <v>510</v>
      </c>
    </row>
    <row r="1365" spans="1:1" x14ac:dyDescent="0.25">
      <c r="A1365">
        <v>510</v>
      </c>
    </row>
    <row r="1366" spans="1:1" x14ac:dyDescent="0.25">
      <c r="A1366">
        <v>510</v>
      </c>
    </row>
    <row r="1367" spans="1:1" x14ac:dyDescent="0.25">
      <c r="A1367">
        <v>510</v>
      </c>
    </row>
    <row r="1368" spans="1:1" x14ac:dyDescent="0.25">
      <c r="A1368">
        <v>510</v>
      </c>
    </row>
    <row r="1369" spans="1:1" x14ac:dyDescent="0.25">
      <c r="A1369">
        <v>510</v>
      </c>
    </row>
    <row r="1370" spans="1:1" x14ac:dyDescent="0.25">
      <c r="A1370">
        <v>510</v>
      </c>
    </row>
    <row r="1371" spans="1:1" x14ac:dyDescent="0.25">
      <c r="A1371">
        <v>510</v>
      </c>
    </row>
    <row r="1372" spans="1:1" x14ac:dyDescent="0.25">
      <c r="A1372">
        <v>510</v>
      </c>
    </row>
    <row r="1373" spans="1:1" x14ac:dyDescent="0.25">
      <c r="A1373">
        <v>510</v>
      </c>
    </row>
    <row r="1374" spans="1:1" x14ac:dyDescent="0.25">
      <c r="A1374">
        <v>510</v>
      </c>
    </row>
    <row r="1375" spans="1:1" x14ac:dyDescent="0.25">
      <c r="A1375">
        <v>510</v>
      </c>
    </row>
    <row r="1376" spans="1:1" x14ac:dyDescent="0.25">
      <c r="A1376">
        <v>510</v>
      </c>
    </row>
    <row r="1377" spans="1:1" x14ac:dyDescent="0.25">
      <c r="A1377">
        <v>510</v>
      </c>
    </row>
    <row r="1378" spans="1:1" x14ac:dyDescent="0.25">
      <c r="A1378">
        <v>510</v>
      </c>
    </row>
    <row r="1379" spans="1:1" x14ac:dyDescent="0.25">
      <c r="A1379">
        <v>510</v>
      </c>
    </row>
    <row r="1380" spans="1:1" x14ac:dyDescent="0.25">
      <c r="A1380">
        <v>510</v>
      </c>
    </row>
    <row r="1381" spans="1:1" x14ac:dyDescent="0.25">
      <c r="A1381">
        <v>510</v>
      </c>
    </row>
    <row r="1382" spans="1:1" x14ac:dyDescent="0.25">
      <c r="A1382">
        <v>510</v>
      </c>
    </row>
    <row r="1383" spans="1:1" x14ac:dyDescent="0.25">
      <c r="A1383">
        <v>510</v>
      </c>
    </row>
    <row r="1384" spans="1:1" x14ac:dyDescent="0.25">
      <c r="A1384">
        <v>510</v>
      </c>
    </row>
    <row r="1385" spans="1:1" x14ac:dyDescent="0.25">
      <c r="A1385">
        <v>510</v>
      </c>
    </row>
    <row r="1386" spans="1:1" x14ac:dyDescent="0.25">
      <c r="A1386">
        <v>510</v>
      </c>
    </row>
    <row r="1387" spans="1:1" x14ac:dyDescent="0.25">
      <c r="A1387">
        <v>510</v>
      </c>
    </row>
    <row r="1388" spans="1:1" x14ac:dyDescent="0.25">
      <c r="A1388">
        <v>510</v>
      </c>
    </row>
    <row r="1389" spans="1:1" x14ac:dyDescent="0.25">
      <c r="A1389">
        <v>511</v>
      </c>
    </row>
    <row r="1390" spans="1:1" x14ac:dyDescent="0.25">
      <c r="A1390">
        <v>511</v>
      </c>
    </row>
    <row r="1391" spans="1:1" x14ac:dyDescent="0.25">
      <c r="A1391">
        <v>511</v>
      </c>
    </row>
    <row r="1392" spans="1:1" x14ac:dyDescent="0.25">
      <c r="A1392">
        <v>511</v>
      </c>
    </row>
    <row r="1393" spans="1:1" x14ac:dyDescent="0.25">
      <c r="A1393">
        <v>512</v>
      </c>
    </row>
    <row r="1394" spans="1:1" x14ac:dyDescent="0.25">
      <c r="A1394">
        <v>512</v>
      </c>
    </row>
    <row r="1395" spans="1:1" x14ac:dyDescent="0.25">
      <c r="A1395">
        <v>512</v>
      </c>
    </row>
    <row r="1396" spans="1:1" x14ac:dyDescent="0.25">
      <c r="A1396">
        <v>512</v>
      </c>
    </row>
    <row r="1397" spans="1:1" x14ac:dyDescent="0.25">
      <c r="A1397">
        <v>512</v>
      </c>
    </row>
    <row r="1398" spans="1:1" x14ac:dyDescent="0.25">
      <c r="A1398">
        <v>512</v>
      </c>
    </row>
    <row r="1399" spans="1:1" x14ac:dyDescent="0.25">
      <c r="A1399">
        <v>512</v>
      </c>
    </row>
    <row r="1400" spans="1:1" x14ac:dyDescent="0.25">
      <c r="A1400">
        <v>512</v>
      </c>
    </row>
    <row r="1401" spans="1:1" x14ac:dyDescent="0.25">
      <c r="A1401">
        <v>512</v>
      </c>
    </row>
    <row r="1402" spans="1:1" x14ac:dyDescent="0.25">
      <c r="A1402">
        <v>512</v>
      </c>
    </row>
    <row r="1403" spans="1:1" x14ac:dyDescent="0.25">
      <c r="A1403">
        <v>512</v>
      </c>
    </row>
    <row r="1404" spans="1:1" x14ac:dyDescent="0.25">
      <c r="A1404">
        <v>512</v>
      </c>
    </row>
    <row r="1405" spans="1:1" x14ac:dyDescent="0.25">
      <c r="A1405">
        <v>512</v>
      </c>
    </row>
    <row r="1406" spans="1:1" x14ac:dyDescent="0.25">
      <c r="A1406">
        <v>520</v>
      </c>
    </row>
    <row r="1407" spans="1:1" x14ac:dyDescent="0.25">
      <c r="A1407">
        <v>520</v>
      </c>
    </row>
    <row r="1408" spans="1:1" x14ac:dyDescent="0.25">
      <c r="A1408">
        <v>520</v>
      </c>
    </row>
    <row r="1409" spans="1:1" x14ac:dyDescent="0.25">
      <c r="A1409">
        <v>520</v>
      </c>
    </row>
    <row r="1410" spans="1:1" x14ac:dyDescent="0.25">
      <c r="A1410">
        <v>520</v>
      </c>
    </row>
    <row r="1411" spans="1:1" x14ac:dyDescent="0.25">
      <c r="A1411">
        <v>520</v>
      </c>
    </row>
    <row r="1412" spans="1:1" x14ac:dyDescent="0.25">
      <c r="A1412">
        <v>520</v>
      </c>
    </row>
    <row r="1413" spans="1:1" x14ac:dyDescent="0.25">
      <c r="A1413">
        <v>520</v>
      </c>
    </row>
    <row r="1414" spans="1:1" x14ac:dyDescent="0.25">
      <c r="A1414">
        <v>524</v>
      </c>
    </row>
    <row r="1415" spans="1:1" x14ac:dyDescent="0.25">
      <c r="A1415">
        <v>524</v>
      </c>
    </row>
    <row r="1416" spans="1:1" x14ac:dyDescent="0.25">
      <c r="A1416">
        <v>524</v>
      </c>
    </row>
    <row r="1417" spans="1:1" x14ac:dyDescent="0.25">
      <c r="A1417">
        <v>524</v>
      </c>
    </row>
    <row r="1418" spans="1:1" x14ac:dyDescent="0.25">
      <c r="A1418">
        <v>534</v>
      </c>
    </row>
    <row r="1419" spans="1:1" x14ac:dyDescent="0.25">
      <c r="A1419">
        <v>534</v>
      </c>
    </row>
    <row r="1420" spans="1:1" x14ac:dyDescent="0.25">
      <c r="A1420">
        <v>534</v>
      </c>
    </row>
    <row r="1421" spans="1:1" x14ac:dyDescent="0.25">
      <c r="A1421">
        <v>534</v>
      </c>
    </row>
    <row r="1422" spans="1:1" x14ac:dyDescent="0.25">
      <c r="A1422">
        <v>534</v>
      </c>
    </row>
    <row r="1423" spans="1:1" x14ac:dyDescent="0.25">
      <c r="A1423">
        <v>536</v>
      </c>
    </row>
    <row r="1424" spans="1:1" x14ac:dyDescent="0.25">
      <c r="A1424">
        <v>536</v>
      </c>
    </row>
    <row r="1425" spans="1:1" x14ac:dyDescent="0.25">
      <c r="A1425">
        <v>536</v>
      </c>
    </row>
    <row r="1426" spans="1:1" x14ac:dyDescent="0.25">
      <c r="A1426">
        <v>536</v>
      </c>
    </row>
    <row r="1427" spans="1:1" x14ac:dyDescent="0.25">
      <c r="A1427">
        <v>536</v>
      </c>
    </row>
    <row r="1428" spans="1:1" x14ac:dyDescent="0.25">
      <c r="A1428">
        <v>536</v>
      </c>
    </row>
    <row r="1429" spans="1:1" x14ac:dyDescent="0.25">
      <c r="A1429">
        <v>536</v>
      </c>
    </row>
    <row r="1430" spans="1:1" x14ac:dyDescent="0.25">
      <c r="A1430">
        <v>536</v>
      </c>
    </row>
    <row r="1431" spans="1:1" x14ac:dyDescent="0.25">
      <c r="A1431">
        <v>538</v>
      </c>
    </row>
    <row r="1432" spans="1:1" x14ac:dyDescent="0.25">
      <c r="A1432">
        <v>538</v>
      </c>
    </row>
    <row r="1433" spans="1:1" x14ac:dyDescent="0.25">
      <c r="A1433">
        <v>538</v>
      </c>
    </row>
    <row r="1434" spans="1:1" x14ac:dyDescent="0.25">
      <c r="A1434">
        <v>538</v>
      </c>
    </row>
    <row r="1435" spans="1:1" x14ac:dyDescent="0.25">
      <c r="A1435">
        <v>538</v>
      </c>
    </row>
    <row r="1436" spans="1:1" x14ac:dyDescent="0.25">
      <c r="A1436">
        <v>538</v>
      </c>
    </row>
    <row r="1437" spans="1:1" x14ac:dyDescent="0.25">
      <c r="A1437">
        <v>538</v>
      </c>
    </row>
    <row r="1438" spans="1:1" x14ac:dyDescent="0.25">
      <c r="A1438">
        <v>538</v>
      </c>
    </row>
    <row r="1439" spans="1:1" x14ac:dyDescent="0.25">
      <c r="A1439">
        <v>538</v>
      </c>
    </row>
    <row r="1440" spans="1:1" x14ac:dyDescent="0.25">
      <c r="A1440">
        <v>538</v>
      </c>
    </row>
    <row r="1441" spans="1:1" x14ac:dyDescent="0.25">
      <c r="A1441">
        <v>538</v>
      </c>
    </row>
    <row r="1442" spans="1:1" x14ac:dyDescent="0.25">
      <c r="A1442">
        <v>538</v>
      </c>
    </row>
    <row r="1443" spans="1:1" x14ac:dyDescent="0.25">
      <c r="A1443">
        <v>538</v>
      </c>
    </row>
    <row r="1444" spans="1:1" x14ac:dyDescent="0.25">
      <c r="A1444">
        <v>538</v>
      </c>
    </row>
    <row r="1445" spans="1:1" x14ac:dyDescent="0.25">
      <c r="A1445">
        <v>538</v>
      </c>
    </row>
    <row r="1446" spans="1:1" x14ac:dyDescent="0.25">
      <c r="A1446">
        <v>538</v>
      </c>
    </row>
    <row r="1447" spans="1:1" x14ac:dyDescent="0.25">
      <c r="A1447">
        <v>538</v>
      </c>
    </row>
    <row r="1448" spans="1:1" x14ac:dyDescent="0.25">
      <c r="A1448">
        <v>538</v>
      </c>
    </row>
    <row r="1449" spans="1:1" x14ac:dyDescent="0.25">
      <c r="A1449">
        <v>538</v>
      </c>
    </row>
    <row r="1450" spans="1:1" x14ac:dyDescent="0.25">
      <c r="A1450">
        <v>538</v>
      </c>
    </row>
    <row r="1451" spans="1:1" x14ac:dyDescent="0.25">
      <c r="A1451">
        <v>546</v>
      </c>
    </row>
    <row r="1452" spans="1:1" x14ac:dyDescent="0.25">
      <c r="A1452">
        <v>546</v>
      </c>
    </row>
    <row r="1453" spans="1:1" x14ac:dyDescent="0.25">
      <c r="A1453">
        <v>546</v>
      </c>
    </row>
    <row r="1454" spans="1:1" x14ac:dyDescent="0.25">
      <c r="A1454">
        <v>546</v>
      </c>
    </row>
    <row r="1455" spans="1:1" x14ac:dyDescent="0.25">
      <c r="A1455">
        <v>546</v>
      </c>
    </row>
    <row r="1456" spans="1:1" x14ac:dyDescent="0.25">
      <c r="A1456">
        <v>546</v>
      </c>
    </row>
    <row r="1457" spans="1:1" x14ac:dyDescent="0.25">
      <c r="A1457">
        <v>546</v>
      </c>
    </row>
    <row r="1458" spans="1:1" x14ac:dyDescent="0.25">
      <c r="A1458">
        <v>546</v>
      </c>
    </row>
    <row r="1459" spans="1:1" x14ac:dyDescent="0.25">
      <c r="A1459">
        <v>547</v>
      </c>
    </row>
    <row r="1460" spans="1:1" x14ac:dyDescent="0.25">
      <c r="A1460">
        <v>547</v>
      </c>
    </row>
    <row r="1461" spans="1:1" x14ac:dyDescent="0.25">
      <c r="A1461">
        <v>547</v>
      </c>
    </row>
    <row r="1462" spans="1:1" x14ac:dyDescent="0.25">
      <c r="A1462">
        <v>547</v>
      </c>
    </row>
    <row r="1463" spans="1:1" x14ac:dyDescent="0.25">
      <c r="A1463">
        <v>547</v>
      </c>
    </row>
    <row r="1464" spans="1:1" x14ac:dyDescent="0.25">
      <c r="A1464">
        <v>547</v>
      </c>
    </row>
    <row r="1465" spans="1:1" x14ac:dyDescent="0.25">
      <c r="A1465">
        <v>547</v>
      </c>
    </row>
    <row r="1466" spans="1:1" x14ac:dyDescent="0.25">
      <c r="A1466">
        <v>547</v>
      </c>
    </row>
    <row r="1467" spans="1:1" x14ac:dyDescent="0.25">
      <c r="A1467">
        <v>547</v>
      </c>
    </row>
    <row r="1468" spans="1:1" x14ac:dyDescent="0.25">
      <c r="A1468">
        <v>547</v>
      </c>
    </row>
    <row r="1469" spans="1:1" x14ac:dyDescent="0.25">
      <c r="A1469">
        <v>547</v>
      </c>
    </row>
    <row r="1470" spans="1:1" x14ac:dyDescent="0.25">
      <c r="A1470">
        <v>548</v>
      </c>
    </row>
    <row r="1471" spans="1:1" x14ac:dyDescent="0.25">
      <c r="A1471">
        <v>548</v>
      </c>
    </row>
    <row r="1472" spans="1:1" x14ac:dyDescent="0.25">
      <c r="A1472">
        <v>548</v>
      </c>
    </row>
    <row r="1473" spans="1:1" x14ac:dyDescent="0.25">
      <c r="A1473">
        <v>548</v>
      </c>
    </row>
    <row r="1474" spans="1:1" x14ac:dyDescent="0.25">
      <c r="A1474">
        <v>548</v>
      </c>
    </row>
    <row r="1475" spans="1:1" x14ac:dyDescent="0.25">
      <c r="A1475">
        <v>548</v>
      </c>
    </row>
    <row r="1476" spans="1:1" x14ac:dyDescent="0.25">
      <c r="A1476">
        <v>548</v>
      </c>
    </row>
    <row r="1477" spans="1:1" x14ac:dyDescent="0.25">
      <c r="A1477">
        <v>548</v>
      </c>
    </row>
    <row r="1478" spans="1:1" x14ac:dyDescent="0.25">
      <c r="A1478">
        <v>548</v>
      </c>
    </row>
    <row r="1479" spans="1:1" x14ac:dyDescent="0.25">
      <c r="A1479">
        <v>548</v>
      </c>
    </row>
    <row r="1480" spans="1:1" x14ac:dyDescent="0.25">
      <c r="A1480">
        <v>548</v>
      </c>
    </row>
    <row r="1481" spans="1:1" x14ac:dyDescent="0.25">
      <c r="A1481">
        <v>548</v>
      </c>
    </row>
    <row r="1482" spans="1:1" x14ac:dyDescent="0.25">
      <c r="A1482">
        <v>548</v>
      </c>
    </row>
    <row r="1483" spans="1:1" x14ac:dyDescent="0.25">
      <c r="A1483">
        <v>548</v>
      </c>
    </row>
    <row r="1484" spans="1:1" x14ac:dyDescent="0.25">
      <c r="A1484">
        <v>549</v>
      </c>
    </row>
    <row r="1485" spans="1:1" x14ac:dyDescent="0.25">
      <c r="A1485">
        <v>549</v>
      </c>
    </row>
    <row r="1486" spans="1:1" x14ac:dyDescent="0.25">
      <c r="A1486">
        <v>549</v>
      </c>
    </row>
    <row r="1487" spans="1:1" x14ac:dyDescent="0.25">
      <c r="A1487">
        <v>549</v>
      </c>
    </row>
    <row r="1488" spans="1:1" x14ac:dyDescent="0.25">
      <c r="A1488">
        <v>549</v>
      </c>
    </row>
    <row r="1489" spans="1:1" x14ac:dyDescent="0.25">
      <c r="A1489">
        <v>549</v>
      </c>
    </row>
    <row r="1490" spans="1:1" x14ac:dyDescent="0.25">
      <c r="A1490">
        <v>549</v>
      </c>
    </row>
    <row r="1491" spans="1:1" x14ac:dyDescent="0.25">
      <c r="A1491">
        <v>555</v>
      </c>
    </row>
    <row r="1492" spans="1:1" x14ac:dyDescent="0.25">
      <c r="A1492">
        <v>555</v>
      </c>
    </row>
    <row r="1493" spans="1:1" x14ac:dyDescent="0.25">
      <c r="A1493">
        <v>555</v>
      </c>
    </row>
    <row r="1494" spans="1:1" x14ac:dyDescent="0.25">
      <c r="A1494">
        <v>555</v>
      </c>
    </row>
    <row r="1495" spans="1:1" x14ac:dyDescent="0.25">
      <c r="A1495">
        <v>555</v>
      </c>
    </row>
    <row r="1496" spans="1:1" x14ac:dyDescent="0.25">
      <c r="A1496">
        <v>557</v>
      </c>
    </row>
    <row r="1497" spans="1:1" x14ac:dyDescent="0.25">
      <c r="A1497">
        <v>557</v>
      </c>
    </row>
    <row r="1498" spans="1:1" x14ac:dyDescent="0.25">
      <c r="A1498">
        <v>557</v>
      </c>
    </row>
    <row r="1499" spans="1:1" x14ac:dyDescent="0.25">
      <c r="A1499">
        <v>557</v>
      </c>
    </row>
    <row r="1500" spans="1:1" x14ac:dyDescent="0.25">
      <c r="A1500">
        <v>557</v>
      </c>
    </row>
    <row r="1501" spans="1:1" x14ac:dyDescent="0.25">
      <c r="A1501">
        <v>557</v>
      </c>
    </row>
    <row r="1502" spans="1:1" x14ac:dyDescent="0.25">
      <c r="A1502">
        <v>557</v>
      </c>
    </row>
    <row r="1503" spans="1:1" x14ac:dyDescent="0.25">
      <c r="A1503">
        <v>557</v>
      </c>
    </row>
    <row r="1504" spans="1:1" x14ac:dyDescent="0.25">
      <c r="A1504">
        <v>566</v>
      </c>
    </row>
    <row r="1505" spans="1:1" x14ac:dyDescent="0.25">
      <c r="A1505">
        <v>566</v>
      </c>
    </row>
    <row r="1506" spans="1:1" x14ac:dyDescent="0.25">
      <c r="A1506">
        <v>570</v>
      </c>
    </row>
    <row r="1507" spans="1:1" x14ac:dyDescent="0.25">
      <c r="A1507">
        <v>570</v>
      </c>
    </row>
    <row r="1508" spans="1:1" x14ac:dyDescent="0.25">
      <c r="A1508">
        <v>570</v>
      </c>
    </row>
    <row r="1509" spans="1:1" x14ac:dyDescent="0.25">
      <c r="A1509">
        <v>570</v>
      </c>
    </row>
    <row r="1510" spans="1:1" x14ac:dyDescent="0.25">
      <c r="A1510">
        <v>570</v>
      </c>
    </row>
    <row r="1511" spans="1:1" x14ac:dyDescent="0.25">
      <c r="A1511">
        <v>570</v>
      </c>
    </row>
    <row r="1512" spans="1:1" x14ac:dyDescent="0.25">
      <c r="A1512">
        <v>570</v>
      </c>
    </row>
    <row r="1513" spans="1:1" x14ac:dyDescent="0.25">
      <c r="A1513">
        <v>570</v>
      </c>
    </row>
    <row r="1514" spans="1:1" x14ac:dyDescent="0.25">
      <c r="A1514">
        <v>571</v>
      </c>
    </row>
    <row r="1515" spans="1:1" x14ac:dyDescent="0.25">
      <c r="A1515">
        <v>571</v>
      </c>
    </row>
    <row r="1516" spans="1:1" x14ac:dyDescent="0.25">
      <c r="A1516">
        <v>571</v>
      </c>
    </row>
    <row r="1517" spans="1:1" x14ac:dyDescent="0.25">
      <c r="A1517">
        <v>571</v>
      </c>
    </row>
    <row r="1518" spans="1:1" x14ac:dyDescent="0.25">
      <c r="A1518">
        <v>571</v>
      </c>
    </row>
    <row r="1519" spans="1:1" x14ac:dyDescent="0.25">
      <c r="A1519">
        <v>571</v>
      </c>
    </row>
    <row r="1520" spans="1:1" x14ac:dyDescent="0.25">
      <c r="A1520">
        <v>571</v>
      </c>
    </row>
    <row r="1521" spans="1:1" x14ac:dyDescent="0.25">
      <c r="A1521">
        <v>571</v>
      </c>
    </row>
    <row r="1522" spans="1:1" x14ac:dyDescent="0.25">
      <c r="A1522">
        <v>571</v>
      </c>
    </row>
    <row r="1523" spans="1:1" x14ac:dyDescent="0.25">
      <c r="A1523">
        <v>571</v>
      </c>
    </row>
    <row r="1524" spans="1:1" x14ac:dyDescent="0.25">
      <c r="A1524">
        <v>571</v>
      </c>
    </row>
    <row r="1525" spans="1:1" x14ac:dyDescent="0.25">
      <c r="A1525">
        <v>571</v>
      </c>
    </row>
    <row r="1526" spans="1:1" x14ac:dyDescent="0.25">
      <c r="A1526">
        <v>571</v>
      </c>
    </row>
    <row r="1527" spans="1:1" x14ac:dyDescent="0.25">
      <c r="A1527">
        <v>571</v>
      </c>
    </row>
    <row r="1528" spans="1:1" x14ac:dyDescent="0.25">
      <c r="A1528">
        <v>571</v>
      </c>
    </row>
    <row r="1529" spans="1:1" x14ac:dyDescent="0.25">
      <c r="A1529">
        <v>578</v>
      </c>
    </row>
    <row r="1530" spans="1:1" x14ac:dyDescent="0.25">
      <c r="A1530">
        <v>578</v>
      </c>
    </row>
    <row r="1531" spans="1:1" x14ac:dyDescent="0.25">
      <c r="A1531">
        <v>578</v>
      </c>
    </row>
    <row r="1532" spans="1:1" x14ac:dyDescent="0.25">
      <c r="A1532">
        <v>579</v>
      </c>
    </row>
    <row r="1533" spans="1:1" x14ac:dyDescent="0.25">
      <c r="A1533">
        <v>579</v>
      </c>
    </row>
    <row r="1534" spans="1:1" x14ac:dyDescent="0.25">
      <c r="A1534">
        <v>579</v>
      </c>
    </row>
    <row r="1535" spans="1:1" x14ac:dyDescent="0.25">
      <c r="A1535">
        <v>579</v>
      </c>
    </row>
    <row r="1536" spans="1:1" x14ac:dyDescent="0.25">
      <c r="A1536">
        <v>579</v>
      </c>
    </row>
    <row r="1537" spans="1:1" x14ac:dyDescent="0.25">
      <c r="A1537">
        <v>579</v>
      </c>
    </row>
    <row r="1538" spans="1:1" x14ac:dyDescent="0.25">
      <c r="A1538">
        <v>579</v>
      </c>
    </row>
    <row r="1539" spans="1:1" x14ac:dyDescent="0.25">
      <c r="A1539">
        <v>579</v>
      </c>
    </row>
    <row r="1540" spans="1:1" x14ac:dyDescent="0.25">
      <c r="A1540">
        <v>579</v>
      </c>
    </row>
    <row r="1541" spans="1:1" x14ac:dyDescent="0.25">
      <c r="A1541">
        <v>579</v>
      </c>
    </row>
    <row r="1542" spans="1:1" x14ac:dyDescent="0.25">
      <c r="A1542">
        <v>579</v>
      </c>
    </row>
    <row r="1543" spans="1:1" x14ac:dyDescent="0.25">
      <c r="A1543">
        <v>579</v>
      </c>
    </row>
    <row r="1544" spans="1:1" x14ac:dyDescent="0.25">
      <c r="A1544">
        <v>579</v>
      </c>
    </row>
    <row r="1545" spans="1:1" x14ac:dyDescent="0.25">
      <c r="A1545">
        <v>588</v>
      </c>
    </row>
    <row r="1546" spans="1:1" x14ac:dyDescent="0.25">
      <c r="A1546">
        <v>588</v>
      </c>
    </row>
    <row r="1547" spans="1:1" x14ac:dyDescent="0.25">
      <c r="A1547">
        <v>588</v>
      </c>
    </row>
    <row r="1548" spans="1:1" x14ac:dyDescent="0.25">
      <c r="A1548">
        <v>588</v>
      </c>
    </row>
    <row r="1549" spans="1:1" x14ac:dyDescent="0.25">
      <c r="A1549">
        <v>588</v>
      </c>
    </row>
    <row r="1550" spans="1:1" x14ac:dyDescent="0.25">
      <c r="A1550">
        <v>588</v>
      </c>
    </row>
    <row r="1551" spans="1:1" x14ac:dyDescent="0.25">
      <c r="A1551">
        <v>588</v>
      </c>
    </row>
    <row r="1552" spans="1:1" x14ac:dyDescent="0.25">
      <c r="A1552">
        <v>588</v>
      </c>
    </row>
    <row r="1553" spans="1:1" x14ac:dyDescent="0.25">
      <c r="A1553">
        <v>589</v>
      </c>
    </row>
    <row r="1554" spans="1:1" x14ac:dyDescent="0.25">
      <c r="A1554">
        <v>589</v>
      </c>
    </row>
    <row r="1555" spans="1:1" x14ac:dyDescent="0.25">
      <c r="A1555">
        <v>590</v>
      </c>
    </row>
    <row r="1556" spans="1:1" x14ac:dyDescent="0.25">
      <c r="A1556">
        <v>590</v>
      </c>
    </row>
    <row r="1557" spans="1:1" x14ac:dyDescent="0.25">
      <c r="A1557">
        <v>590</v>
      </c>
    </row>
    <row r="1558" spans="1:1" x14ac:dyDescent="0.25">
      <c r="A1558">
        <v>590</v>
      </c>
    </row>
    <row r="1559" spans="1:1" x14ac:dyDescent="0.25">
      <c r="A1559">
        <v>593</v>
      </c>
    </row>
    <row r="1560" spans="1:1" x14ac:dyDescent="0.25">
      <c r="A1560">
        <v>593</v>
      </c>
    </row>
    <row r="1561" spans="1:1" x14ac:dyDescent="0.25">
      <c r="A1561">
        <v>593</v>
      </c>
    </row>
    <row r="1562" spans="1:1" x14ac:dyDescent="0.25">
      <c r="A1562">
        <v>593</v>
      </c>
    </row>
    <row r="1563" spans="1:1" x14ac:dyDescent="0.25">
      <c r="A1563">
        <v>593</v>
      </c>
    </row>
    <row r="1564" spans="1:1" x14ac:dyDescent="0.25">
      <c r="A1564">
        <v>593</v>
      </c>
    </row>
    <row r="1565" spans="1:1" x14ac:dyDescent="0.25">
      <c r="A1565">
        <v>593</v>
      </c>
    </row>
    <row r="1566" spans="1:1" x14ac:dyDescent="0.25">
      <c r="A1566">
        <v>593</v>
      </c>
    </row>
    <row r="1567" spans="1:1" x14ac:dyDescent="0.25">
      <c r="A1567">
        <v>593</v>
      </c>
    </row>
    <row r="1568" spans="1:1" x14ac:dyDescent="0.25">
      <c r="A1568">
        <v>593</v>
      </c>
    </row>
    <row r="1569" spans="1:1" x14ac:dyDescent="0.25">
      <c r="A1569">
        <v>593</v>
      </c>
    </row>
    <row r="1570" spans="1:1" x14ac:dyDescent="0.25">
      <c r="A1570">
        <v>593</v>
      </c>
    </row>
    <row r="1571" spans="1:1" x14ac:dyDescent="0.25">
      <c r="A1571">
        <v>593</v>
      </c>
    </row>
    <row r="1572" spans="1:1" x14ac:dyDescent="0.25">
      <c r="A1572">
        <v>593</v>
      </c>
    </row>
    <row r="1573" spans="1:1" x14ac:dyDescent="0.25">
      <c r="A1573">
        <v>593</v>
      </c>
    </row>
    <row r="1574" spans="1:1" x14ac:dyDescent="0.25">
      <c r="A1574">
        <v>593</v>
      </c>
    </row>
    <row r="1575" spans="1:1" x14ac:dyDescent="0.25">
      <c r="A1575">
        <v>593</v>
      </c>
    </row>
    <row r="1576" spans="1:1" x14ac:dyDescent="0.25">
      <c r="A1576">
        <v>593</v>
      </c>
    </row>
    <row r="1577" spans="1:1" x14ac:dyDescent="0.25">
      <c r="A1577">
        <v>593</v>
      </c>
    </row>
    <row r="1578" spans="1:1" x14ac:dyDescent="0.25">
      <c r="A1578">
        <v>593</v>
      </c>
    </row>
    <row r="1579" spans="1:1" x14ac:dyDescent="0.25">
      <c r="A1579">
        <v>593</v>
      </c>
    </row>
    <row r="1580" spans="1:1" x14ac:dyDescent="0.25">
      <c r="A1580">
        <v>593</v>
      </c>
    </row>
    <row r="1581" spans="1:1" x14ac:dyDescent="0.25">
      <c r="A1581">
        <v>593</v>
      </c>
    </row>
    <row r="1582" spans="1:1" x14ac:dyDescent="0.25">
      <c r="A1582">
        <v>593</v>
      </c>
    </row>
    <row r="1583" spans="1:1" x14ac:dyDescent="0.25">
      <c r="A1583">
        <v>594</v>
      </c>
    </row>
    <row r="1584" spans="1:1" x14ac:dyDescent="0.25">
      <c r="A1584">
        <v>594</v>
      </c>
    </row>
    <row r="1585" spans="1:1" x14ac:dyDescent="0.25">
      <c r="A1585">
        <v>594</v>
      </c>
    </row>
    <row r="1586" spans="1:1" x14ac:dyDescent="0.25">
      <c r="A1586">
        <v>594</v>
      </c>
    </row>
    <row r="1587" spans="1:1" x14ac:dyDescent="0.25">
      <c r="A1587">
        <v>594</v>
      </c>
    </row>
    <row r="1588" spans="1:1" x14ac:dyDescent="0.25">
      <c r="A1588">
        <v>594</v>
      </c>
    </row>
    <row r="1589" spans="1:1" x14ac:dyDescent="0.25">
      <c r="A1589">
        <v>594</v>
      </c>
    </row>
    <row r="1590" spans="1:1" x14ac:dyDescent="0.25">
      <c r="A1590">
        <v>594</v>
      </c>
    </row>
    <row r="1591" spans="1:1" x14ac:dyDescent="0.25">
      <c r="A1591">
        <v>594</v>
      </c>
    </row>
    <row r="1592" spans="1:1" x14ac:dyDescent="0.25">
      <c r="A1592">
        <v>600</v>
      </c>
    </row>
    <row r="1593" spans="1:1" x14ac:dyDescent="0.25">
      <c r="A1593">
        <v>600</v>
      </c>
    </row>
    <row r="1594" spans="1:1" x14ac:dyDescent="0.25">
      <c r="A1594">
        <v>600</v>
      </c>
    </row>
    <row r="1595" spans="1:1" x14ac:dyDescent="0.25">
      <c r="A1595">
        <v>603</v>
      </c>
    </row>
    <row r="1596" spans="1:1" x14ac:dyDescent="0.25">
      <c r="A1596">
        <v>603</v>
      </c>
    </row>
    <row r="1597" spans="1:1" x14ac:dyDescent="0.25">
      <c r="A1597">
        <v>603</v>
      </c>
    </row>
    <row r="1598" spans="1:1" x14ac:dyDescent="0.25">
      <c r="A1598">
        <v>603</v>
      </c>
    </row>
    <row r="1599" spans="1:1" x14ac:dyDescent="0.25">
      <c r="A1599">
        <v>603</v>
      </c>
    </row>
    <row r="1600" spans="1:1" x14ac:dyDescent="0.25">
      <c r="A1600">
        <v>603</v>
      </c>
    </row>
    <row r="1601" spans="1:1" x14ac:dyDescent="0.25">
      <c r="A1601">
        <v>603</v>
      </c>
    </row>
    <row r="1602" spans="1:1" x14ac:dyDescent="0.25">
      <c r="A1602">
        <v>603</v>
      </c>
    </row>
    <row r="1603" spans="1:1" x14ac:dyDescent="0.25">
      <c r="A1603">
        <v>603</v>
      </c>
    </row>
    <row r="1604" spans="1:1" x14ac:dyDescent="0.25">
      <c r="A1604">
        <v>603</v>
      </c>
    </row>
    <row r="1605" spans="1:1" x14ac:dyDescent="0.25">
      <c r="A1605">
        <v>603</v>
      </c>
    </row>
    <row r="1606" spans="1:1" x14ac:dyDescent="0.25">
      <c r="A1606">
        <v>604</v>
      </c>
    </row>
    <row r="1607" spans="1:1" x14ac:dyDescent="0.25">
      <c r="A1607">
        <v>604</v>
      </c>
    </row>
    <row r="1608" spans="1:1" x14ac:dyDescent="0.25">
      <c r="A1608">
        <v>604</v>
      </c>
    </row>
    <row r="1609" spans="1:1" x14ac:dyDescent="0.25">
      <c r="A1609">
        <v>604</v>
      </c>
    </row>
    <row r="1610" spans="1:1" x14ac:dyDescent="0.25">
      <c r="A1610">
        <v>604</v>
      </c>
    </row>
    <row r="1611" spans="1:1" x14ac:dyDescent="0.25">
      <c r="A1611">
        <v>604</v>
      </c>
    </row>
    <row r="1612" spans="1:1" x14ac:dyDescent="0.25">
      <c r="A1612">
        <v>604</v>
      </c>
    </row>
    <row r="1613" spans="1:1" x14ac:dyDescent="0.25">
      <c r="A1613">
        <v>604</v>
      </c>
    </row>
    <row r="1614" spans="1:1" x14ac:dyDescent="0.25">
      <c r="A1614">
        <v>604</v>
      </c>
    </row>
    <row r="1615" spans="1:1" x14ac:dyDescent="0.25">
      <c r="A1615">
        <v>604</v>
      </c>
    </row>
    <row r="1616" spans="1:1" x14ac:dyDescent="0.25">
      <c r="A1616">
        <v>604</v>
      </c>
    </row>
    <row r="1617" spans="1:1" x14ac:dyDescent="0.25">
      <c r="A1617">
        <v>604</v>
      </c>
    </row>
    <row r="1618" spans="1:1" x14ac:dyDescent="0.25">
      <c r="A1618">
        <v>604</v>
      </c>
    </row>
    <row r="1619" spans="1:1" x14ac:dyDescent="0.25">
      <c r="A1619">
        <v>606</v>
      </c>
    </row>
    <row r="1620" spans="1:1" x14ac:dyDescent="0.25">
      <c r="A1620">
        <v>606</v>
      </c>
    </row>
    <row r="1621" spans="1:1" x14ac:dyDescent="0.25">
      <c r="A1621">
        <v>606</v>
      </c>
    </row>
    <row r="1622" spans="1:1" x14ac:dyDescent="0.25">
      <c r="A1622">
        <v>608</v>
      </c>
    </row>
    <row r="1623" spans="1:1" x14ac:dyDescent="0.25">
      <c r="A1623">
        <v>608</v>
      </c>
    </row>
    <row r="1624" spans="1:1" x14ac:dyDescent="0.25">
      <c r="A1624">
        <v>608</v>
      </c>
    </row>
    <row r="1625" spans="1:1" x14ac:dyDescent="0.25">
      <c r="A1625">
        <v>612</v>
      </c>
    </row>
    <row r="1626" spans="1:1" x14ac:dyDescent="0.25">
      <c r="A1626">
        <v>612</v>
      </c>
    </row>
    <row r="1627" spans="1:1" x14ac:dyDescent="0.25">
      <c r="A1627">
        <v>612</v>
      </c>
    </row>
    <row r="1628" spans="1:1" x14ac:dyDescent="0.25">
      <c r="A1628">
        <v>612</v>
      </c>
    </row>
    <row r="1629" spans="1:1" x14ac:dyDescent="0.25">
      <c r="A1629">
        <v>612</v>
      </c>
    </row>
    <row r="1630" spans="1:1" x14ac:dyDescent="0.25">
      <c r="A1630">
        <v>612</v>
      </c>
    </row>
    <row r="1631" spans="1:1" x14ac:dyDescent="0.25">
      <c r="A1631">
        <v>612</v>
      </c>
    </row>
    <row r="1632" spans="1:1" x14ac:dyDescent="0.25">
      <c r="A1632">
        <v>612</v>
      </c>
    </row>
    <row r="1633" spans="1:1" x14ac:dyDescent="0.25">
      <c r="A1633">
        <v>612</v>
      </c>
    </row>
    <row r="1634" spans="1:1" x14ac:dyDescent="0.25">
      <c r="A1634">
        <v>620</v>
      </c>
    </row>
    <row r="1635" spans="1:1" x14ac:dyDescent="0.25">
      <c r="A1635">
        <v>620</v>
      </c>
    </row>
    <row r="1636" spans="1:1" x14ac:dyDescent="0.25">
      <c r="A1636">
        <v>620</v>
      </c>
    </row>
    <row r="1637" spans="1:1" x14ac:dyDescent="0.25">
      <c r="A1637">
        <v>620</v>
      </c>
    </row>
    <row r="1638" spans="1:1" x14ac:dyDescent="0.25">
      <c r="A1638">
        <v>620</v>
      </c>
    </row>
    <row r="1639" spans="1:1" x14ac:dyDescent="0.25">
      <c r="A1639">
        <v>620</v>
      </c>
    </row>
    <row r="1640" spans="1:1" x14ac:dyDescent="0.25">
      <c r="A1640">
        <v>632</v>
      </c>
    </row>
    <row r="1641" spans="1:1" x14ac:dyDescent="0.25">
      <c r="A1641">
        <v>632</v>
      </c>
    </row>
    <row r="1642" spans="1:1" x14ac:dyDescent="0.25">
      <c r="A1642">
        <v>632</v>
      </c>
    </row>
    <row r="1643" spans="1:1" x14ac:dyDescent="0.25">
      <c r="A1643">
        <v>636</v>
      </c>
    </row>
    <row r="1644" spans="1:1" x14ac:dyDescent="0.25">
      <c r="A1644">
        <v>636</v>
      </c>
    </row>
    <row r="1645" spans="1:1" x14ac:dyDescent="0.25">
      <c r="A1645">
        <v>636</v>
      </c>
    </row>
    <row r="1646" spans="1:1" x14ac:dyDescent="0.25">
      <c r="A1646">
        <v>636</v>
      </c>
    </row>
    <row r="1647" spans="1:1" x14ac:dyDescent="0.25">
      <c r="A1647">
        <v>636</v>
      </c>
    </row>
    <row r="1648" spans="1:1" x14ac:dyDescent="0.25">
      <c r="A1648">
        <v>636</v>
      </c>
    </row>
    <row r="1649" spans="1:1" x14ac:dyDescent="0.25">
      <c r="A1649">
        <v>636</v>
      </c>
    </row>
    <row r="1650" spans="1:1" x14ac:dyDescent="0.25">
      <c r="A1650">
        <v>636</v>
      </c>
    </row>
    <row r="1651" spans="1:1" x14ac:dyDescent="0.25">
      <c r="A1651">
        <v>636</v>
      </c>
    </row>
    <row r="1652" spans="1:1" x14ac:dyDescent="0.25">
      <c r="A1652">
        <v>640</v>
      </c>
    </row>
    <row r="1653" spans="1:1" x14ac:dyDescent="0.25">
      <c r="A1653">
        <v>640</v>
      </c>
    </row>
    <row r="1654" spans="1:1" x14ac:dyDescent="0.25">
      <c r="A1654">
        <v>640</v>
      </c>
    </row>
    <row r="1655" spans="1:1" x14ac:dyDescent="0.25">
      <c r="A1655">
        <v>640</v>
      </c>
    </row>
    <row r="1656" spans="1:1" x14ac:dyDescent="0.25">
      <c r="A1656">
        <v>640</v>
      </c>
    </row>
    <row r="1657" spans="1:1" x14ac:dyDescent="0.25">
      <c r="A1657">
        <v>640</v>
      </c>
    </row>
    <row r="1658" spans="1:1" x14ac:dyDescent="0.25">
      <c r="A1658">
        <v>640</v>
      </c>
    </row>
    <row r="1659" spans="1:1" x14ac:dyDescent="0.25">
      <c r="A1659">
        <v>640</v>
      </c>
    </row>
    <row r="1660" spans="1:1" x14ac:dyDescent="0.25">
      <c r="A1660">
        <v>640</v>
      </c>
    </row>
    <row r="1661" spans="1:1" x14ac:dyDescent="0.25">
      <c r="A1661">
        <v>640</v>
      </c>
    </row>
    <row r="1662" spans="1:1" x14ac:dyDescent="0.25">
      <c r="A1662">
        <v>640</v>
      </c>
    </row>
    <row r="1663" spans="1:1" x14ac:dyDescent="0.25">
      <c r="A1663">
        <v>640</v>
      </c>
    </row>
    <row r="1664" spans="1:1" x14ac:dyDescent="0.25">
      <c r="A1664">
        <v>640</v>
      </c>
    </row>
  </sheetData>
  <sortState xmlns:xlrd2="http://schemas.microsoft.com/office/spreadsheetml/2017/richdata2" ref="A2:A1664">
    <sortCondition ref="A1:A166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256EC-5179-4449-823A-2C4F6F5CF2F3}">
  <dimension ref="B1:L25"/>
  <sheetViews>
    <sheetView topLeftCell="E2" workbookViewId="0">
      <selection activeCell="N21" sqref="N21"/>
    </sheetView>
  </sheetViews>
  <sheetFormatPr baseColWidth="10" defaultColWidth="9.140625" defaultRowHeight="15" x14ac:dyDescent="0.25"/>
  <cols>
    <col min="2" max="2" width="14" bestFit="1" customWidth="1"/>
    <col min="3" max="3" width="10" bestFit="1" customWidth="1"/>
    <col min="4" max="4" width="13.42578125" bestFit="1" customWidth="1"/>
    <col min="5" max="5" width="10.28515625" bestFit="1" customWidth="1"/>
    <col min="10" max="10" width="12.5703125" customWidth="1"/>
    <col min="11" max="11" width="19.5703125" customWidth="1"/>
  </cols>
  <sheetData>
    <row r="1" spans="2:12" x14ac:dyDescent="0.25">
      <c r="J1" s="75" t="s">
        <v>49</v>
      </c>
      <c r="K1" s="64" t="s">
        <v>50</v>
      </c>
    </row>
    <row r="2" spans="2:12" x14ac:dyDescent="0.25">
      <c r="B2" t="s">
        <v>51</v>
      </c>
      <c r="C2" s="78">
        <v>0.8</v>
      </c>
      <c r="E2" t="s">
        <v>52</v>
      </c>
      <c r="G2" t="s">
        <v>53</v>
      </c>
      <c r="J2" s="74" t="s">
        <v>1</v>
      </c>
      <c r="K2" s="13">
        <f>COUNTIFS('Paraclinicos '!$AA:AA,1,'Paraclinicos '!B:B,"")</f>
        <v>18</v>
      </c>
      <c r="L2">
        <f>B$9-K2</f>
        <v>1681</v>
      </c>
    </row>
    <row r="3" spans="2:12" x14ac:dyDescent="0.25">
      <c r="B3">
        <f>COUNT('Paraclinicos '!A:A)</f>
        <v>1699</v>
      </c>
      <c r="C3">
        <f>B3*80%</f>
        <v>1359.2</v>
      </c>
      <c r="E3">
        <f>SUM('Paraclinicos '!AA:AA)</f>
        <v>1481</v>
      </c>
      <c r="G3">
        <f>B3-E3</f>
        <v>218</v>
      </c>
      <c r="J3" s="74" t="s">
        <v>2</v>
      </c>
      <c r="K3" s="64">
        <f>COUNTIFS('Paraclinicos '!$AA:AA,1,'Paraclinicos '!C:C,"")</f>
        <v>11</v>
      </c>
      <c r="L3">
        <f t="shared" ref="L3:L25" si="0">B$9-K3</f>
        <v>1688</v>
      </c>
    </row>
    <row r="4" spans="2:12" x14ac:dyDescent="0.25">
      <c r="C4">
        <f>B3*20%</f>
        <v>339.8</v>
      </c>
      <c r="D4" s="78">
        <v>0.2</v>
      </c>
      <c r="J4" s="74" t="s">
        <v>3</v>
      </c>
      <c r="K4" s="64">
        <f>COUNTIFS('Paraclinicos '!$AA:AA,1,'Paraclinicos '!D:D,"")</f>
        <v>1200</v>
      </c>
      <c r="L4">
        <f>B$9-K4</f>
        <v>499</v>
      </c>
    </row>
    <row r="5" spans="2:12" ht="30" x14ac:dyDescent="0.25">
      <c r="B5" t="s">
        <v>54</v>
      </c>
      <c r="J5" s="74" t="s">
        <v>4</v>
      </c>
      <c r="K5" s="64">
        <f>COUNTIFS('Paraclinicos '!$AA:AA,1,'Paraclinicos '!E:E,"")</f>
        <v>14</v>
      </c>
      <c r="L5">
        <f t="shared" si="0"/>
        <v>1685</v>
      </c>
    </row>
    <row r="6" spans="2:12" x14ac:dyDescent="0.25">
      <c r="B6">
        <f>COUNT(Pacientes!A:A)</f>
        <v>142</v>
      </c>
      <c r="J6" s="74" t="s">
        <v>5</v>
      </c>
      <c r="K6" s="64">
        <f>COUNTIFS('Paraclinicos '!$AA:AA,1,'Paraclinicos '!F:F,"")</f>
        <v>1190</v>
      </c>
      <c r="L6">
        <f t="shared" si="0"/>
        <v>509</v>
      </c>
    </row>
    <row r="7" spans="2:12" x14ac:dyDescent="0.25">
      <c r="B7" s="79" t="s">
        <v>55</v>
      </c>
      <c r="C7" s="79"/>
      <c r="D7" s="79"/>
      <c r="E7" s="79"/>
      <c r="J7" s="74" t="s">
        <v>56</v>
      </c>
      <c r="K7" s="64">
        <f>COUNTIFS('Paraclinicos '!$AA:AA,1,'Paraclinicos '!G:G,"")</f>
        <v>1077</v>
      </c>
      <c r="L7">
        <f t="shared" si="0"/>
        <v>622</v>
      </c>
    </row>
    <row r="8" spans="2:12" x14ac:dyDescent="0.25">
      <c r="B8" s="64" t="s">
        <v>51</v>
      </c>
      <c r="C8" s="64" t="s">
        <v>57</v>
      </c>
      <c r="D8" s="64" t="s">
        <v>58</v>
      </c>
      <c r="E8" s="64" t="s">
        <v>59</v>
      </c>
      <c r="J8" s="74" t="s">
        <v>60</v>
      </c>
      <c r="K8" s="64">
        <f>COUNTIFS('Paraclinicos '!$AA:AA,1,'Paraclinicos '!H:H,"")</f>
        <v>1125</v>
      </c>
      <c r="L8">
        <f t="shared" si="0"/>
        <v>574</v>
      </c>
    </row>
    <row r="9" spans="2:12" x14ac:dyDescent="0.25">
      <c r="B9" s="64">
        <f>B3</f>
        <v>1699</v>
      </c>
      <c r="C9" s="64">
        <f>B6</f>
        <v>142</v>
      </c>
      <c r="D9" s="64">
        <f>E3</f>
        <v>1481</v>
      </c>
      <c r="E9" s="64">
        <f>G3</f>
        <v>218</v>
      </c>
      <c r="J9" s="74" t="s">
        <v>8</v>
      </c>
      <c r="K9" s="64">
        <f>COUNTIFS('Paraclinicos '!$AA:AA,1,'Paraclinicos '!I:I,"")</f>
        <v>55</v>
      </c>
      <c r="L9">
        <f t="shared" si="0"/>
        <v>1644</v>
      </c>
    </row>
    <row r="10" spans="2:12" x14ac:dyDescent="0.25">
      <c r="J10" s="74" t="s">
        <v>61</v>
      </c>
      <c r="K10" s="64">
        <f>COUNTIFS('Paraclinicos '!$AA:AA,1,'Paraclinicos '!J:J,"")</f>
        <v>941</v>
      </c>
      <c r="L10">
        <f t="shared" si="0"/>
        <v>758</v>
      </c>
    </row>
    <row r="11" spans="2:12" x14ac:dyDescent="0.25">
      <c r="J11" s="74" t="s">
        <v>10</v>
      </c>
      <c r="K11" s="64">
        <f>COUNTIFS('Paraclinicos '!$AA:AA,1,'Paraclinicos '!K:K,"")</f>
        <v>11</v>
      </c>
      <c r="L11">
        <f t="shared" si="0"/>
        <v>1688</v>
      </c>
    </row>
    <row r="12" spans="2:12" x14ac:dyDescent="0.25">
      <c r="J12" s="74" t="s">
        <v>11</v>
      </c>
      <c r="K12" s="64">
        <f>COUNTIFS('Paraclinicos '!$AA:AA,1,'Paraclinicos '!L:L,"")</f>
        <v>11</v>
      </c>
      <c r="L12">
        <f t="shared" si="0"/>
        <v>1688</v>
      </c>
    </row>
    <row r="13" spans="2:12" x14ac:dyDescent="0.25">
      <c r="J13" s="74" t="s">
        <v>12</v>
      </c>
      <c r="K13" s="64">
        <f>COUNTIFS('Paraclinicos '!$AA:AA,1,'Paraclinicos '!M:M,"")</f>
        <v>9</v>
      </c>
      <c r="L13">
        <f t="shared" si="0"/>
        <v>1690</v>
      </c>
    </row>
    <row r="14" spans="2:12" x14ac:dyDescent="0.25">
      <c r="J14" s="74" t="s">
        <v>13</v>
      </c>
      <c r="K14" s="64">
        <f>COUNTIFS('Paraclinicos '!$AA:AA,1,'Paraclinicos '!N:N,"")</f>
        <v>10</v>
      </c>
      <c r="L14">
        <f t="shared" si="0"/>
        <v>1689</v>
      </c>
    </row>
    <row r="15" spans="2:12" x14ac:dyDescent="0.25">
      <c r="J15" s="74" t="s">
        <v>14</v>
      </c>
      <c r="K15" s="64">
        <f>COUNTIFS('Paraclinicos '!$AA:AA,1,'Paraclinicos '!O:O,"")</f>
        <v>51</v>
      </c>
      <c r="L15">
        <f t="shared" si="0"/>
        <v>1648</v>
      </c>
    </row>
    <row r="16" spans="2:12" x14ac:dyDescent="0.25">
      <c r="J16" s="74" t="s">
        <v>15</v>
      </c>
      <c r="K16" s="64">
        <f>COUNTIFS('Paraclinicos '!$AA:AA,1,'Paraclinicos '!P:P,"")</f>
        <v>10</v>
      </c>
      <c r="L16">
        <f t="shared" si="0"/>
        <v>1689</v>
      </c>
    </row>
    <row r="17" spans="10:12" x14ac:dyDescent="0.25">
      <c r="J17" s="74" t="s">
        <v>16</v>
      </c>
      <c r="K17" s="64">
        <f>COUNTIFS('Paraclinicos '!$AA:AA,1,'Paraclinicos '!Q:Q,"")</f>
        <v>0</v>
      </c>
      <c r="L17">
        <f t="shared" si="0"/>
        <v>1699</v>
      </c>
    </row>
    <row r="18" spans="10:12" x14ac:dyDescent="0.25">
      <c r="J18" s="64" t="s">
        <v>62</v>
      </c>
      <c r="K18" s="64">
        <f>COUNTIFS('Paraclinicos '!$AA:AA,1,'Paraclinicos '!R:R,"")</f>
        <v>0</v>
      </c>
      <c r="L18">
        <f t="shared" si="0"/>
        <v>1699</v>
      </c>
    </row>
    <row r="19" spans="10:12" x14ac:dyDescent="0.25">
      <c r="J19" s="74" t="s">
        <v>18</v>
      </c>
      <c r="K19" s="64">
        <f>COUNTIFS('Paraclinicos '!$AA:AA,1,'Paraclinicos '!S:S,"")</f>
        <v>40</v>
      </c>
      <c r="L19">
        <f t="shared" si="0"/>
        <v>1659</v>
      </c>
    </row>
    <row r="20" spans="10:12" x14ac:dyDescent="0.25">
      <c r="J20" s="74" t="s">
        <v>19</v>
      </c>
      <c r="K20" s="64">
        <f>COUNTIFS('Paraclinicos '!$AA:AA,1,'Paraclinicos '!T:T,"")</f>
        <v>40</v>
      </c>
      <c r="L20">
        <f t="shared" si="0"/>
        <v>1659</v>
      </c>
    </row>
    <row r="21" spans="10:12" x14ac:dyDescent="0.25">
      <c r="J21" s="64" t="s">
        <v>20</v>
      </c>
      <c r="K21" s="64">
        <f>COUNTIFS('Paraclinicos '!$AA:AA,1,'Paraclinicos '!U:U,"")</f>
        <v>40</v>
      </c>
      <c r="L21">
        <f t="shared" si="0"/>
        <v>1659</v>
      </c>
    </row>
    <row r="22" spans="10:12" x14ac:dyDescent="0.25">
      <c r="J22" s="64" t="s">
        <v>21</v>
      </c>
      <c r="K22" s="64">
        <f>COUNTIFS('Paraclinicos '!$AA:AA,1,'Paraclinicos '!V:V,"")</f>
        <v>40</v>
      </c>
      <c r="L22">
        <f t="shared" si="0"/>
        <v>1659</v>
      </c>
    </row>
    <row r="23" spans="10:12" x14ac:dyDescent="0.25">
      <c r="J23" s="64" t="s">
        <v>22</v>
      </c>
      <c r="K23" s="64">
        <f>COUNTIFS('Paraclinicos '!$AA:AA,1,'Paraclinicos '!W:W,"")</f>
        <v>40</v>
      </c>
      <c r="L23">
        <f t="shared" si="0"/>
        <v>1659</v>
      </c>
    </row>
    <row r="24" spans="10:12" x14ac:dyDescent="0.25">
      <c r="J24" s="64" t="s">
        <v>23</v>
      </c>
      <c r="K24" s="64">
        <f>COUNTIFS('Paraclinicos '!$AA:AA,1,'Paraclinicos '!X:X,"")</f>
        <v>50</v>
      </c>
      <c r="L24">
        <f t="shared" si="0"/>
        <v>1649</v>
      </c>
    </row>
    <row r="25" spans="10:12" x14ac:dyDescent="0.25">
      <c r="J25" s="64" t="s">
        <v>24</v>
      </c>
      <c r="K25" s="64">
        <f>COUNTIFS('Paraclinicos '!$AA:AA,1,'Paraclinicos '!Y:Y,"")</f>
        <v>40</v>
      </c>
      <c r="L25">
        <f t="shared" si="0"/>
        <v>1659</v>
      </c>
    </row>
  </sheetData>
  <mergeCells count="1">
    <mergeCell ref="B7:E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8B207-4FB0-47DF-8913-CE47CD602C94}">
  <dimension ref="A1:E143"/>
  <sheetViews>
    <sheetView topLeftCell="A133" workbookViewId="0">
      <selection activeCell="A143" sqref="A143"/>
    </sheetView>
  </sheetViews>
  <sheetFormatPr baseColWidth="10" defaultColWidth="9.140625" defaultRowHeight="15" x14ac:dyDescent="0.25"/>
  <sheetData>
    <row r="1" spans="1:5" x14ac:dyDescent="0.25">
      <c r="A1" s="14" t="s">
        <v>0</v>
      </c>
      <c r="B1" t="s">
        <v>63</v>
      </c>
    </row>
    <row r="2" spans="1:5" x14ac:dyDescent="0.25">
      <c r="A2">
        <v>6</v>
      </c>
      <c r="B2">
        <f>COUNTIF('Paraclinicos '!A:A,Pacientes!A2)</f>
        <v>13</v>
      </c>
    </row>
    <row r="3" spans="1:5" x14ac:dyDescent="0.25">
      <c r="A3">
        <v>9</v>
      </c>
      <c r="B3">
        <f>COUNTIF('Paraclinicos '!A:A,Pacientes!A3)</f>
        <v>3</v>
      </c>
      <c r="D3">
        <f>MAX(B:B)</f>
        <v>40</v>
      </c>
      <c r="E3" t="s">
        <v>64</v>
      </c>
    </row>
    <row r="4" spans="1:5" x14ac:dyDescent="0.25">
      <c r="A4">
        <v>11</v>
      </c>
      <c r="B4">
        <f>COUNTIF('Paraclinicos '!A:A,Pacientes!A4)</f>
        <v>16</v>
      </c>
      <c r="D4">
        <f>MIN(B:B)</f>
        <v>1</v>
      </c>
      <c r="E4" t="s">
        <v>65</v>
      </c>
    </row>
    <row r="5" spans="1:5" x14ac:dyDescent="0.25">
      <c r="A5">
        <v>12</v>
      </c>
      <c r="B5">
        <f>COUNTIF('Paraclinicos '!A:A,Pacientes!A5)</f>
        <v>13</v>
      </c>
      <c r="D5">
        <f>AVERAGE(B:B)</f>
        <v>9.647887323943662</v>
      </c>
      <c r="E5" t="s">
        <v>66</v>
      </c>
    </row>
    <row r="6" spans="1:5" x14ac:dyDescent="0.25">
      <c r="A6">
        <v>13</v>
      </c>
      <c r="B6">
        <f>COUNTIF('Paraclinicos '!A:A,Pacientes!A6)</f>
        <v>12</v>
      </c>
      <c r="D6">
        <f>_xlfn.STDEV.S(B:B)</f>
        <v>7.6122309039290048</v>
      </c>
      <c r="E6" t="s">
        <v>67</v>
      </c>
    </row>
    <row r="7" spans="1:5" x14ac:dyDescent="0.25">
      <c r="A7">
        <v>14</v>
      </c>
      <c r="B7">
        <f>COUNTIF('Paraclinicos '!A:A,Pacientes!A7)</f>
        <v>12</v>
      </c>
    </row>
    <row r="8" spans="1:5" x14ac:dyDescent="0.25">
      <c r="A8">
        <v>15</v>
      </c>
      <c r="B8">
        <f>COUNTIF('Paraclinicos '!A:A,Pacientes!A8)</f>
        <v>6</v>
      </c>
    </row>
    <row r="9" spans="1:5" x14ac:dyDescent="0.25">
      <c r="A9">
        <v>16</v>
      </c>
      <c r="B9">
        <f>COUNTIF('Paraclinicos '!A:A,Pacientes!A9)</f>
        <v>13</v>
      </c>
    </row>
    <row r="10" spans="1:5" x14ac:dyDescent="0.25">
      <c r="A10">
        <v>17</v>
      </c>
      <c r="B10">
        <f>COUNTIF('Paraclinicos '!A:A,Pacientes!A10)</f>
        <v>13</v>
      </c>
    </row>
    <row r="11" spans="1:5" x14ac:dyDescent="0.25">
      <c r="A11">
        <v>18</v>
      </c>
      <c r="B11">
        <f>COUNTIF('Paraclinicos '!A:A,Pacientes!A11)</f>
        <v>10</v>
      </c>
    </row>
    <row r="12" spans="1:5" x14ac:dyDescent="0.25">
      <c r="A12">
        <v>19</v>
      </c>
      <c r="B12">
        <f>COUNTIF('Paraclinicos '!A:A,Pacientes!A12)</f>
        <v>9</v>
      </c>
    </row>
    <row r="13" spans="1:5" x14ac:dyDescent="0.25">
      <c r="A13">
        <v>20</v>
      </c>
      <c r="B13">
        <f>COUNTIF('Paraclinicos '!A:A,Pacientes!A13)</f>
        <v>10</v>
      </c>
    </row>
    <row r="14" spans="1:5" x14ac:dyDescent="0.25">
      <c r="A14">
        <v>21</v>
      </c>
      <c r="B14">
        <f>COUNTIF('Paraclinicos '!A:A,Pacientes!A14)</f>
        <v>11</v>
      </c>
    </row>
    <row r="15" spans="1:5" x14ac:dyDescent="0.25">
      <c r="A15">
        <v>22</v>
      </c>
      <c r="B15">
        <f>COUNTIF('Paraclinicos '!A:A,Pacientes!A15)</f>
        <v>4</v>
      </c>
    </row>
    <row r="16" spans="1:5" x14ac:dyDescent="0.25">
      <c r="A16">
        <v>23</v>
      </c>
      <c r="B16">
        <f>COUNTIF('Paraclinicos '!A:A,Pacientes!A16)</f>
        <v>11</v>
      </c>
    </row>
    <row r="17" spans="1:2" x14ac:dyDescent="0.25">
      <c r="A17">
        <v>26</v>
      </c>
      <c r="B17">
        <f>COUNTIF('Paraclinicos '!A:A,Pacientes!A17)</f>
        <v>14</v>
      </c>
    </row>
    <row r="18" spans="1:2" x14ac:dyDescent="0.25">
      <c r="A18">
        <v>27</v>
      </c>
      <c r="B18">
        <f>COUNTIF('Paraclinicos '!A:A,Pacientes!A18)</f>
        <v>26</v>
      </c>
    </row>
    <row r="19" spans="1:2" x14ac:dyDescent="0.25">
      <c r="A19">
        <v>28</v>
      </c>
      <c r="B19">
        <f>COUNTIF('Paraclinicos '!A:A,Pacientes!A19)</f>
        <v>15</v>
      </c>
    </row>
    <row r="20" spans="1:2" x14ac:dyDescent="0.25">
      <c r="A20">
        <v>29</v>
      </c>
      <c r="B20">
        <f>COUNTIF('Paraclinicos '!A:A,Pacientes!A20)</f>
        <v>14</v>
      </c>
    </row>
    <row r="21" spans="1:2" x14ac:dyDescent="0.25">
      <c r="A21">
        <v>31</v>
      </c>
      <c r="B21">
        <f>COUNTIF('Paraclinicos '!A:A,Pacientes!A21)</f>
        <v>8</v>
      </c>
    </row>
    <row r="22" spans="1:2" x14ac:dyDescent="0.25">
      <c r="A22">
        <v>32</v>
      </c>
      <c r="B22">
        <f>COUNTIF('Paraclinicos '!A:A,Pacientes!A22)</f>
        <v>19</v>
      </c>
    </row>
    <row r="23" spans="1:2" x14ac:dyDescent="0.25">
      <c r="A23">
        <v>33</v>
      </c>
      <c r="B23">
        <f>COUNTIF('Paraclinicos '!A:A,Pacientes!A23)</f>
        <v>8</v>
      </c>
    </row>
    <row r="24" spans="1:2" x14ac:dyDescent="0.25">
      <c r="A24">
        <v>34</v>
      </c>
      <c r="B24">
        <f>COUNTIF('Paraclinicos '!A:A,Pacientes!A24)</f>
        <v>5</v>
      </c>
    </row>
    <row r="25" spans="1:2" x14ac:dyDescent="0.25">
      <c r="A25">
        <v>35</v>
      </c>
      <c r="B25">
        <f>COUNTIF('Paraclinicos '!A:A,Pacientes!A25)</f>
        <v>14</v>
      </c>
    </row>
    <row r="26" spans="1:2" x14ac:dyDescent="0.25">
      <c r="A26">
        <v>36</v>
      </c>
      <c r="B26">
        <f>COUNTIF('Paraclinicos '!A:A,Pacientes!A26)</f>
        <v>8</v>
      </c>
    </row>
    <row r="27" spans="1:2" x14ac:dyDescent="0.25">
      <c r="A27">
        <v>38</v>
      </c>
      <c r="B27">
        <f>COUNTIF('Paraclinicos '!A:A,Pacientes!A27)</f>
        <v>3</v>
      </c>
    </row>
    <row r="28" spans="1:2" x14ac:dyDescent="0.25">
      <c r="A28">
        <v>41</v>
      </c>
      <c r="B28">
        <f>COUNTIF('Paraclinicos '!A:A,Pacientes!A28)</f>
        <v>12</v>
      </c>
    </row>
    <row r="29" spans="1:2" x14ac:dyDescent="0.25">
      <c r="A29">
        <v>42</v>
      </c>
      <c r="B29">
        <f>COUNTIF('Paraclinicos '!A:A,Pacientes!A29)</f>
        <v>14</v>
      </c>
    </row>
    <row r="30" spans="1:2" x14ac:dyDescent="0.25">
      <c r="A30">
        <v>47</v>
      </c>
      <c r="B30">
        <f>COUNTIF('Paraclinicos '!A:A,Pacientes!A30)</f>
        <v>1</v>
      </c>
    </row>
    <row r="31" spans="1:2" x14ac:dyDescent="0.25">
      <c r="A31">
        <v>48</v>
      </c>
      <c r="B31">
        <f>COUNTIF('Paraclinicos '!A:A,Pacientes!A31)</f>
        <v>10</v>
      </c>
    </row>
    <row r="32" spans="1:2" x14ac:dyDescent="0.25">
      <c r="A32">
        <v>52</v>
      </c>
      <c r="B32">
        <f>COUNTIF('Paraclinicos '!A:A,Pacientes!A32)</f>
        <v>2</v>
      </c>
    </row>
    <row r="33" spans="1:2" x14ac:dyDescent="0.25">
      <c r="A33">
        <v>54</v>
      </c>
      <c r="B33">
        <f>COUNTIF('Paraclinicos '!A:A,Pacientes!A33)</f>
        <v>4</v>
      </c>
    </row>
    <row r="34" spans="1:2" x14ac:dyDescent="0.25">
      <c r="A34">
        <v>55</v>
      </c>
      <c r="B34">
        <f>COUNTIF('Paraclinicos '!A:A,Pacientes!A34)</f>
        <v>27</v>
      </c>
    </row>
    <row r="35" spans="1:2" x14ac:dyDescent="0.25">
      <c r="A35">
        <v>57</v>
      </c>
      <c r="B35">
        <f>COUNTIF('Paraclinicos '!A:A,Pacientes!A35)</f>
        <v>7</v>
      </c>
    </row>
    <row r="36" spans="1:2" x14ac:dyDescent="0.25">
      <c r="A36">
        <v>58</v>
      </c>
      <c r="B36">
        <f>COUNTIF('Paraclinicos '!A:A,Pacientes!A36)</f>
        <v>24</v>
      </c>
    </row>
    <row r="37" spans="1:2" x14ac:dyDescent="0.25">
      <c r="A37">
        <v>61</v>
      </c>
      <c r="B37">
        <f>COUNTIF('Paraclinicos '!A:A,Pacientes!A37)</f>
        <v>2</v>
      </c>
    </row>
    <row r="38" spans="1:2" x14ac:dyDescent="0.25">
      <c r="A38">
        <v>62</v>
      </c>
      <c r="B38">
        <f>COUNTIF('Paraclinicos '!A:A,Pacientes!A38)</f>
        <v>1</v>
      </c>
    </row>
    <row r="39" spans="1:2" x14ac:dyDescent="0.25">
      <c r="A39">
        <v>63</v>
      </c>
      <c r="B39">
        <f>COUNTIF('Paraclinicos '!A:A,Pacientes!A39)</f>
        <v>23</v>
      </c>
    </row>
    <row r="40" spans="1:2" x14ac:dyDescent="0.25">
      <c r="A40">
        <v>65</v>
      </c>
      <c r="B40">
        <f>COUNTIF('Paraclinicos '!A:A,Pacientes!A40)</f>
        <v>1</v>
      </c>
    </row>
    <row r="41" spans="1:2" x14ac:dyDescent="0.25">
      <c r="A41">
        <v>68</v>
      </c>
      <c r="B41">
        <f>COUNTIF('Paraclinicos '!A:A,Pacientes!A41)</f>
        <v>4</v>
      </c>
    </row>
    <row r="42" spans="1:2" x14ac:dyDescent="0.25">
      <c r="A42">
        <v>77</v>
      </c>
      <c r="B42">
        <f>COUNTIF('Paraclinicos '!A:A,Pacientes!A42)</f>
        <v>14</v>
      </c>
    </row>
    <row r="43" spans="1:2" x14ac:dyDescent="0.25">
      <c r="A43">
        <v>78</v>
      </c>
      <c r="B43">
        <f>COUNTIF('Paraclinicos '!A:A,Pacientes!A43)</f>
        <v>40</v>
      </c>
    </row>
    <row r="44" spans="1:2" x14ac:dyDescent="0.25">
      <c r="A44">
        <v>92</v>
      </c>
      <c r="B44">
        <f>COUNTIF('Paraclinicos '!A:A,Pacientes!A44)</f>
        <v>8</v>
      </c>
    </row>
    <row r="45" spans="1:2" x14ac:dyDescent="0.25">
      <c r="A45">
        <v>95</v>
      </c>
      <c r="B45">
        <f>COUNTIF('Paraclinicos '!A:A,Pacientes!A45)</f>
        <v>10</v>
      </c>
    </row>
    <row r="46" spans="1:2" x14ac:dyDescent="0.25">
      <c r="A46">
        <v>100</v>
      </c>
      <c r="B46">
        <f>COUNTIF('Paraclinicos '!A:A,Pacientes!A46)</f>
        <v>2</v>
      </c>
    </row>
    <row r="47" spans="1:2" x14ac:dyDescent="0.25">
      <c r="A47">
        <v>107</v>
      </c>
      <c r="B47">
        <f>COUNTIF('Paraclinicos '!A:A,Pacientes!A47)</f>
        <v>7</v>
      </c>
    </row>
    <row r="48" spans="1:2" x14ac:dyDescent="0.25">
      <c r="A48">
        <v>109</v>
      </c>
      <c r="B48">
        <f>COUNTIF('Paraclinicos '!A:A,Pacientes!A48)</f>
        <v>4</v>
      </c>
    </row>
    <row r="49" spans="1:2" x14ac:dyDescent="0.25">
      <c r="A49">
        <v>113</v>
      </c>
      <c r="B49">
        <f>COUNTIF('Paraclinicos '!A:A,Pacientes!A49)</f>
        <v>5</v>
      </c>
    </row>
    <row r="50" spans="1:2" x14ac:dyDescent="0.25">
      <c r="A50">
        <v>114</v>
      </c>
      <c r="B50">
        <f>COUNTIF('Paraclinicos '!A:A,Pacientes!A50)</f>
        <v>3</v>
      </c>
    </row>
    <row r="51" spans="1:2" x14ac:dyDescent="0.25">
      <c r="A51">
        <v>120</v>
      </c>
      <c r="B51">
        <f>COUNTIF('Paraclinicos '!A:A,Pacientes!A51)</f>
        <v>20</v>
      </c>
    </row>
    <row r="52" spans="1:2" x14ac:dyDescent="0.25">
      <c r="A52">
        <v>123</v>
      </c>
      <c r="B52">
        <f>COUNTIF('Paraclinicos '!A:A,Pacientes!A52)</f>
        <v>2</v>
      </c>
    </row>
    <row r="53" spans="1:2" x14ac:dyDescent="0.25">
      <c r="A53">
        <v>126</v>
      </c>
      <c r="B53">
        <f>COUNTIF('Paraclinicos '!A:A,Pacientes!A53)</f>
        <v>6</v>
      </c>
    </row>
    <row r="54" spans="1:2" x14ac:dyDescent="0.25">
      <c r="A54">
        <v>127</v>
      </c>
      <c r="B54">
        <f>COUNTIF('Paraclinicos '!A:A,Pacientes!A54)</f>
        <v>2</v>
      </c>
    </row>
    <row r="55" spans="1:2" x14ac:dyDescent="0.25">
      <c r="A55">
        <v>134</v>
      </c>
      <c r="B55">
        <f>COUNTIF('Paraclinicos '!A:A,Pacientes!A55)</f>
        <v>9</v>
      </c>
    </row>
    <row r="56" spans="1:2" x14ac:dyDescent="0.25">
      <c r="A56">
        <v>138</v>
      </c>
      <c r="B56">
        <f>COUNTIF('Paraclinicos '!A:A,Pacientes!A56)</f>
        <v>21</v>
      </c>
    </row>
    <row r="57" spans="1:2" x14ac:dyDescent="0.25">
      <c r="A57">
        <v>140</v>
      </c>
      <c r="B57">
        <f>COUNTIF('Paraclinicos '!A:A,Pacientes!A57)</f>
        <v>13</v>
      </c>
    </row>
    <row r="58" spans="1:2" x14ac:dyDescent="0.25">
      <c r="A58">
        <v>142</v>
      </c>
      <c r="B58">
        <f>COUNTIF('Paraclinicos '!A:A,Pacientes!A58)</f>
        <v>15</v>
      </c>
    </row>
    <row r="59" spans="1:2" x14ac:dyDescent="0.25">
      <c r="A59">
        <v>143</v>
      </c>
      <c r="B59">
        <f>COUNTIF('Paraclinicos '!A:A,Pacientes!A59)</f>
        <v>5</v>
      </c>
    </row>
    <row r="60" spans="1:2" x14ac:dyDescent="0.25">
      <c r="A60">
        <v>145</v>
      </c>
      <c r="B60">
        <f>COUNTIF('Paraclinicos '!A:A,Pacientes!A60)</f>
        <v>38</v>
      </c>
    </row>
    <row r="61" spans="1:2" x14ac:dyDescent="0.25">
      <c r="A61">
        <v>148</v>
      </c>
      <c r="B61">
        <f>COUNTIF('Paraclinicos '!A:A,Pacientes!A61)</f>
        <v>15</v>
      </c>
    </row>
    <row r="62" spans="1:2" x14ac:dyDescent="0.25">
      <c r="A62">
        <v>152</v>
      </c>
      <c r="B62">
        <f>COUNTIF('Paraclinicos '!A:A,Pacientes!A62)</f>
        <v>3</v>
      </c>
    </row>
    <row r="63" spans="1:2" x14ac:dyDescent="0.25">
      <c r="A63">
        <v>154</v>
      </c>
      <c r="B63">
        <f>COUNTIF('Paraclinicos '!A:A,Pacientes!A63)</f>
        <v>8</v>
      </c>
    </row>
    <row r="64" spans="1:2" x14ac:dyDescent="0.25">
      <c r="A64">
        <v>155</v>
      </c>
      <c r="B64">
        <f>COUNTIF('Paraclinicos '!A:A,Pacientes!A64)</f>
        <v>9</v>
      </c>
    </row>
    <row r="65" spans="1:2" x14ac:dyDescent="0.25">
      <c r="A65">
        <v>165</v>
      </c>
      <c r="B65">
        <f>COUNTIF('Paraclinicos '!A:A,Pacientes!A65)</f>
        <v>4</v>
      </c>
    </row>
    <row r="66" spans="1:2" x14ac:dyDescent="0.25">
      <c r="A66">
        <v>171</v>
      </c>
      <c r="B66">
        <f>COUNTIF('Paraclinicos '!A:A,Pacientes!A66)</f>
        <v>6</v>
      </c>
    </row>
    <row r="67" spans="1:2" x14ac:dyDescent="0.25">
      <c r="A67">
        <v>172</v>
      </c>
      <c r="B67">
        <f>COUNTIF('Paraclinicos '!A:A,Pacientes!A67)</f>
        <v>6</v>
      </c>
    </row>
    <row r="68" spans="1:2" x14ac:dyDescent="0.25">
      <c r="A68">
        <v>176</v>
      </c>
      <c r="B68">
        <f>COUNTIF('Paraclinicos '!A:A,Pacientes!A68)</f>
        <v>17</v>
      </c>
    </row>
    <row r="69" spans="1:2" x14ac:dyDescent="0.25">
      <c r="A69">
        <v>177</v>
      </c>
      <c r="B69">
        <f>COUNTIF('Paraclinicos '!A:A,Pacientes!A69)</f>
        <v>1</v>
      </c>
    </row>
    <row r="70" spans="1:2" x14ac:dyDescent="0.25">
      <c r="A70">
        <v>180</v>
      </c>
      <c r="B70">
        <f>COUNTIF('Paraclinicos '!A:A,Pacientes!A70)</f>
        <v>30</v>
      </c>
    </row>
    <row r="71" spans="1:2" x14ac:dyDescent="0.25">
      <c r="A71">
        <v>181</v>
      </c>
      <c r="B71">
        <f>COUNTIF('Paraclinicos '!A:A,Pacientes!A71)</f>
        <v>36</v>
      </c>
    </row>
    <row r="72" spans="1:2" x14ac:dyDescent="0.25">
      <c r="A72">
        <v>184</v>
      </c>
      <c r="B72">
        <f>COUNTIF('Paraclinicos '!A:A,Pacientes!A72)</f>
        <v>15</v>
      </c>
    </row>
    <row r="73" spans="1:2" x14ac:dyDescent="0.25">
      <c r="A73">
        <v>185</v>
      </c>
      <c r="B73">
        <f>COUNTIF('Paraclinicos '!A:A,Pacientes!A73)</f>
        <v>10</v>
      </c>
    </row>
    <row r="74" spans="1:2" x14ac:dyDescent="0.25">
      <c r="A74">
        <v>190</v>
      </c>
      <c r="B74">
        <f>COUNTIF('Paraclinicos '!A:A,Pacientes!A74)</f>
        <v>3</v>
      </c>
    </row>
    <row r="75" spans="1:2" x14ac:dyDescent="0.25">
      <c r="A75">
        <v>191</v>
      </c>
      <c r="B75">
        <f>COUNTIF('Paraclinicos '!A:A,Pacientes!A75)</f>
        <v>7</v>
      </c>
    </row>
    <row r="76" spans="1:2" x14ac:dyDescent="0.25">
      <c r="A76">
        <v>197</v>
      </c>
      <c r="B76">
        <f>COUNTIF('Paraclinicos '!A:A,Pacientes!A76)</f>
        <v>12</v>
      </c>
    </row>
    <row r="77" spans="1:2" x14ac:dyDescent="0.25">
      <c r="A77">
        <v>198</v>
      </c>
      <c r="B77">
        <f>COUNTIF('Paraclinicos '!A:A,Pacientes!A77)</f>
        <v>20</v>
      </c>
    </row>
    <row r="78" spans="1:2" x14ac:dyDescent="0.25">
      <c r="A78">
        <v>199</v>
      </c>
      <c r="B78">
        <f>COUNTIF('Paraclinicos '!A:A,Pacientes!A78)</f>
        <v>8</v>
      </c>
    </row>
    <row r="79" spans="1:2" x14ac:dyDescent="0.25">
      <c r="A79">
        <v>200</v>
      </c>
      <c r="B79">
        <f>COUNTIF('Paraclinicos '!A:A,Pacientes!A79)</f>
        <v>14</v>
      </c>
    </row>
    <row r="80" spans="1:2" x14ac:dyDescent="0.25">
      <c r="A80">
        <v>203</v>
      </c>
      <c r="B80">
        <f>COUNTIF('Paraclinicos '!A:A,Pacientes!A80)</f>
        <v>4</v>
      </c>
    </row>
    <row r="81" spans="1:2" x14ac:dyDescent="0.25">
      <c r="A81">
        <v>205</v>
      </c>
      <c r="B81">
        <f>COUNTIF('Paraclinicos '!A:A,Pacientes!A81)</f>
        <v>8</v>
      </c>
    </row>
    <row r="82" spans="1:2" x14ac:dyDescent="0.25">
      <c r="A82">
        <v>208</v>
      </c>
      <c r="B82">
        <f>COUNTIF('Paraclinicos '!A:A,Pacientes!A82)</f>
        <v>13</v>
      </c>
    </row>
    <row r="83" spans="1:2" x14ac:dyDescent="0.25">
      <c r="A83">
        <v>218</v>
      </c>
      <c r="B83">
        <f>COUNTIF('Paraclinicos '!A:A,Pacientes!A83)</f>
        <v>10</v>
      </c>
    </row>
    <row r="84" spans="1:2" x14ac:dyDescent="0.25">
      <c r="A84">
        <v>220</v>
      </c>
      <c r="B84">
        <f>COUNTIF('Paraclinicos '!A:A,Pacientes!A84)</f>
        <v>3</v>
      </c>
    </row>
    <row r="85" spans="1:2" x14ac:dyDescent="0.25">
      <c r="A85">
        <v>223</v>
      </c>
      <c r="B85">
        <f>COUNTIF('Paraclinicos '!A:A,Pacientes!A85)</f>
        <v>8</v>
      </c>
    </row>
    <row r="86" spans="1:2" x14ac:dyDescent="0.25">
      <c r="A86">
        <v>224</v>
      </c>
      <c r="B86">
        <f>COUNTIF('Paraclinicos '!A:A,Pacientes!A86)</f>
        <v>12</v>
      </c>
    </row>
    <row r="87" spans="1:2" x14ac:dyDescent="0.25">
      <c r="A87">
        <v>228</v>
      </c>
      <c r="B87">
        <f>COUNTIF('Paraclinicos '!A:A,Pacientes!A87)</f>
        <v>11</v>
      </c>
    </row>
    <row r="88" spans="1:2" x14ac:dyDescent="0.25">
      <c r="A88">
        <v>230</v>
      </c>
      <c r="B88">
        <f>COUNTIF('Paraclinicos '!A:A,Pacientes!A88)</f>
        <v>11</v>
      </c>
    </row>
    <row r="89" spans="1:2" x14ac:dyDescent="0.25">
      <c r="A89">
        <v>231</v>
      </c>
      <c r="B89">
        <f>COUNTIF('Paraclinicos '!A:A,Pacientes!A89)</f>
        <v>12</v>
      </c>
    </row>
    <row r="90" spans="1:2" x14ac:dyDescent="0.25">
      <c r="A90">
        <v>233</v>
      </c>
      <c r="B90">
        <f>COUNTIF('Paraclinicos '!A:A,Pacientes!A90)</f>
        <v>1</v>
      </c>
    </row>
    <row r="91" spans="1:2" x14ac:dyDescent="0.25">
      <c r="A91">
        <v>234</v>
      </c>
      <c r="B91">
        <f>COUNTIF('Paraclinicos '!A:A,Pacientes!A91)</f>
        <v>6</v>
      </c>
    </row>
    <row r="92" spans="1:2" x14ac:dyDescent="0.25">
      <c r="A92">
        <v>235</v>
      </c>
      <c r="B92">
        <f>COUNTIF('Paraclinicos '!A:A,Pacientes!A92)</f>
        <v>10</v>
      </c>
    </row>
    <row r="93" spans="1:2" x14ac:dyDescent="0.25">
      <c r="A93">
        <v>236</v>
      </c>
      <c r="B93">
        <f>COUNTIF('Paraclinicos '!A:A,Pacientes!A93)</f>
        <v>8</v>
      </c>
    </row>
    <row r="94" spans="1:2" x14ac:dyDescent="0.25">
      <c r="A94">
        <v>237</v>
      </c>
      <c r="B94">
        <f>COUNTIF('Paraclinicos '!A:A,Pacientes!A94)</f>
        <v>14</v>
      </c>
    </row>
    <row r="95" spans="1:2" x14ac:dyDescent="0.25">
      <c r="A95">
        <v>238</v>
      </c>
      <c r="B95">
        <f>COUNTIF('Paraclinicos '!A:A,Pacientes!A95)</f>
        <v>5</v>
      </c>
    </row>
    <row r="96" spans="1:2" x14ac:dyDescent="0.25">
      <c r="A96">
        <v>303</v>
      </c>
      <c r="B96">
        <f>COUNTIF('Paraclinicos '!A:A,Pacientes!A96)</f>
        <v>3</v>
      </c>
    </row>
    <row r="97" spans="1:2" x14ac:dyDescent="0.25">
      <c r="A97">
        <v>309</v>
      </c>
      <c r="B97">
        <f>COUNTIF('Paraclinicos '!A:A,Pacientes!A97)</f>
        <v>5</v>
      </c>
    </row>
    <row r="98" spans="1:2" x14ac:dyDescent="0.25">
      <c r="A98">
        <v>311</v>
      </c>
      <c r="B98">
        <f>COUNTIF('Paraclinicos '!A:A,Pacientes!A98)</f>
        <v>9</v>
      </c>
    </row>
    <row r="99" spans="1:2" x14ac:dyDescent="0.25">
      <c r="A99">
        <v>312</v>
      </c>
      <c r="B99">
        <f>COUNTIF('Paraclinicos '!A:A,Pacientes!A99)</f>
        <v>14</v>
      </c>
    </row>
    <row r="100" spans="1:2" x14ac:dyDescent="0.25">
      <c r="A100">
        <v>313</v>
      </c>
      <c r="B100">
        <f>COUNTIF('Paraclinicos '!A:A,Pacientes!A100)</f>
        <v>3</v>
      </c>
    </row>
    <row r="101" spans="1:2" x14ac:dyDescent="0.25">
      <c r="A101">
        <v>316</v>
      </c>
      <c r="B101">
        <f>COUNTIF('Paraclinicos '!A:A,Pacientes!A101)</f>
        <v>13</v>
      </c>
    </row>
    <row r="102" spans="1:2" x14ac:dyDescent="0.25">
      <c r="A102">
        <v>317</v>
      </c>
      <c r="B102">
        <f>COUNTIF('Paraclinicos '!A:A,Pacientes!A102)</f>
        <v>1</v>
      </c>
    </row>
    <row r="103" spans="1:2" x14ac:dyDescent="0.25">
      <c r="A103">
        <v>352</v>
      </c>
      <c r="B103">
        <f>COUNTIF('Paraclinicos '!A:A,Pacientes!A103)</f>
        <v>21</v>
      </c>
    </row>
    <row r="104" spans="1:2" x14ac:dyDescent="0.25">
      <c r="A104">
        <v>354</v>
      </c>
      <c r="B104">
        <f>COUNTIF('Paraclinicos '!A:A,Pacientes!A104)</f>
        <v>19</v>
      </c>
    </row>
    <row r="105" spans="1:2" x14ac:dyDescent="0.25">
      <c r="A105">
        <v>355</v>
      </c>
      <c r="B105">
        <f>COUNTIF('Paraclinicos '!A:A,Pacientes!A105)</f>
        <v>12</v>
      </c>
    </row>
    <row r="106" spans="1:2" x14ac:dyDescent="0.25">
      <c r="A106">
        <v>356</v>
      </c>
      <c r="B106">
        <f>COUNTIF('Paraclinicos '!A:A,Pacientes!A106)</f>
        <v>8</v>
      </c>
    </row>
    <row r="107" spans="1:2" x14ac:dyDescent="0.25">
      <c r="A107">
        <v>358</v>
      </c>
      <c r="B107">
        <f>COUNTIF('Paraclinicos '!A:A,Pacientes!A107)</f>
        <v>15</v>
      </c>
    </row>
    <row r="108" spans="1:2" x14ac:dyDescent="0.25">
      <c r="A108">
        <v>359</v>
      </c>
      <c r="B108">
        <f>COUNTIF('Paraclinicos '!A:A,Pacientes!A108)</f>
        <v>20</v>
      </c>
    </row>
    <row r="109" spans="1:2" x14ac:dyDescent="0.25">
      <c r="A109">
        <v>361</v>
      </c>
      <c r="B109">
        <f>COUNTIF('Paraclinicos '!A:A,Pacientes!A109)</f>
        <v>4</v>
      </c>
    </row>
    <row r="110" spans="1:2" x14ac:dyDescent="0.25">
      <c r="A110">
        <v>367</v>
      </c>
      <c r="B110">
        <f>COUNTIF('Paraclinicos '!A:A,Pacientes!A110)</f>
        <v>3</v>
      </c>
    </row>
    <row r="111" spans="1:2" x14ac:dyDescent="0.25">
      <c r="A111">
        <v>375</v>
      </c>
      <c r="B111">
        <f>COUNTIF('Paraclinicos '!A:A,Pacientes!A111)</f>
        <v>8</v>
      </c>
    </row>
    <row r="112" spans="1:2" x14ac:dyDescent="0.25">
      <c r="A112">
        <v>376</v>
      </c>
      <c r="B112">
        <f>COUNTIF('Paraclinicos '!A:A,Pacientes!A112)</f>
        <v>4</v>
      </c>
    </row>
    <row r="113" spans="1:2" x14ac:dyDescent="0.25">
      <c r="A113">
        <v>385</v>
      </c>
      <c r="B113">
        <f>COUNTIF('Paraclinicos '!A:A,Pacientes!A113)</f>
        <v>11</v>
      </c>
    </row>
    <row r="114" spans="1:2" x14ac:dyDescent="0.25">
      <c r="A114">
        <v>407</v>
      </c>
      <c r="B114">
        <f>COUNTIF('Paraclinicos '!A:A,Pacientes!A114)</f>
        <v>15</v>
      </c>
    </row>
    <row r="115" spans="1:2" x14ac:dyDescent="0.25">
      <c r="A115">
        <v>410</v>
      </c>
      <c r="B115">
        <f>COUNTIF('Paraclinicos '!A:A,Pacientes!A115)</f>
        <v>2</v>
      </c>
    </row>
    <row r="116" spans="1:2" x14ac:dyDescent="0.25">
      <c r="A116">
        <v>420</v>
      </c>
      <c r="B116">
        <f>COUNTIF('Paraclinicos '!A:A,Pacientes!A116)</f>
        <v>1</v>
      </c>
    </row>
    <row r="117" spans="1:2" x14ac:dyDescent="0.25">
      <c r="A117">
        <v>425</v>
      </c>
      <c r="B117">
        <f>COUNTIF('Paraclinicos '!A:A,Pacientes!A117)</f>
        <v>1</v>
      </c>
    </row>
    <row r="118" spans="1:2" x14ac:dyDescent="0.25">
      <c r="A118">
        <v>429</v>
      </c>
      <c r="B118">
        <f>COUNTIF('Paraclinicos '!A:A,Pacientes!A118)</f>
        <v>2</v>
      </c>
    </row>
    <row r="119" spans="1:2" x14ac:dyDescent="0.25">
      <c r="A119">
        <v>430</v>
      </c>
      <c r="B119">
        <f>COUNTIF('Paraclinicos '!A:A,Pacientes!A119)</f>
        <v>2</v>
      </c>
    </row>
    <row r="120" spans="1:2" x14ac:dyDescent="0.25">
      <c r="A120">
        <v>431</v>
      </c>
      <c r="B120">
        <f>COUNTIF('Paraclinicos '!A:A,Pacientes!A120)</f>
        <v>1</v>
      </c>
    </row>
    <row r="121" spans="1:2" x14ac:dyDescent="0.25">
      <c r="A121">
        <v>432</v>
      </c>
      <c r="B121">
        <f>COUNTIF('Paraclinicos '!A:A,Pacientes!A121)</f>
        <v>2</v>
      </c>
    </row>
    <row r="122" spans="1:2" x14ac:dyDescent="0.25">
      <c r="A122">
        <v>434</v>
      </c>
      <c r="B122">
        <f>COUNTIF('Paraclinicos '!A:A,Pacientes!A122)</f>
        <v>2</v>
      </c>
    </row>
    <row r="123" spans="1:2" x14ac:dyDescent="0.25">
      <c r="A123">
        <v>439</v>
      </c>
      <c r="B123">
        <f>COUNTIF('Paraclinicos '!A:A,Pacientes!A123)</f>
        <v>2</v>
      </c>
    </row>
    <row r="124" spans="1:2" x14ac:dyDescent="0.25">
      <c r="A124">
        <v>477</v>
      </c>
      <c r="B124">
        <f>COUNTIF('Paraclinicos '!A:A,Pacientes!A124)</f>
        <v>7</v>
      </c>
    </row>
    <row r="125" spans="1:2" x14ac:dyDescent="0.25">
      <c r="A125">
        <v>479</v>
      </c>
      <c r="B125">
        <f>COUNTIF('Paraclinicos '!A:A,Pacientes!A125)</f>
        <v>1</v>
      </c>
    </row>
    <row r="126" spans="1:2" x14ac:dyDescent="0.25">
      <c r="A126">
        <v>482</v>
      </c>
      <c r="B126">
        <f>COUNTIF('Paraclinicos '!A:A,Pacientes!A126)</f>
        <v>2</v>
      </c>
    </row>
    <row r="127" spans="1:2" x14ac:dyDescent="0.25">
      <c r="A127">
        <v>493</v>
      </c>
      <c r="B127">
        <f>COUNTIF('Paraclinicos '!A:A,Pacientes!A127)</f>
        <v>3</v>
      </c>
    </row>
    <row r="128" spans="1:2" x14ac:dyDescent="0.25">
      <c r="A128">
        <v>497</v>
      </c>
      <c r="B128">
        <f>COUNTIF('Paraclinicos '!A:A,Pacientes!A128)</f>
        <v>2</v>
      </c>
    </row>
    <row r="129" spans="1:2" x14ac:dyDescent="0.25">
      <c r="A129">
        <v>502</v>
      </c>
      <c r="B129">
        <f>COUNTIF('Paraclinicos '!A:A,Pacientes!A129)</f>
        <v>8</v>
      </c>
    </row>
    <row r="130" spans="1:2" x14ac:dyDescent="0.25">
      <c r="A130">
        <v>506</v>
      </c>
      <c r="B130">
        <f>COUNTIF('Paraclinicos '!A:A,Pacientes!A130)</f>
        <v>3</v>
      </c>
    </row>
    <row r="131" spans="1:2" x14ac:dyDescent="0.25">
      <c r="A131">
        <v>510</v>
      </c>
      <c r="B131">
        <f>COUNTIF('Paraclinicos '!A:A,Pacientes!A131)</f>
        <v>28</v>
      </c>
    </row>
    <row r="132" spans="1:2" x14ac:dyDescent="0.25">
      <c r="A132">
        <v>511</v>
      </c>
      <c r="B132">
        <f>COUNTIF('Paraclinicos '!A:A,Pacientes!A132)</f>
        <v>4</v>
      </c>
    </row>
    <row r="133" spans="1:2" x14ac:dyDescent="0.25">
      <c r="A133">
        <v>512</v>
      </c>
      <c r="B133">
        <f>COUNTIF('Paraclinicos '!A:A,Pacientes!A133)</f>
        <v>13</v>
      </c>
    </row>
    <row r="134" spans="1:2" x14ac:dyDescent="0.25">
      <c r="A134">
        <v>520</v>
      </c>
      <c r="B134">
        <f>COUNTIF('Paraclinicos '!A:A,Pacientes!A134)</f>
        <v>8</v>
      </c>
    </row>
    <row r="135" spans="1:2" x14ac:dyDescent="0.25">
      <c r="A135">
        <v>524</v>
      </c>
      <c r="B135">
        <f>COUNTIF('Paraclinicos '!A:A,Pacientes!A135)</f>
        <v>4</v>
      </c>
    </row>
    <row r="136" spans="1:2" x14ac:dyDescent="0.25">
      <c r="A136">
        <v>534</v>
      </c>
      <c r="B136">
        <f>COUNTIF('Paraclinicos '!A:A,Pacientes!A136)</f>
        <v>5</v>
      </c>
    </row>
    <row r="137" spans="1:2" x14ac:dyDescent="0.25">
      <c r="A137">
        <v>536</v>
      </c>
      <c r="B137">
        <f>COUNTIF('Paraclinicos '!A:A,Pacientes!A137)</f>
        <v>8</v>
      </c>
    </row>
    <row r="138" spans="1:2" x14ac:dyDescent="0.25">
      <c r="A138">
        <v>538</v>
      </c>
      <c r="B138">
        <f>COUNTIF('Paraclinicos '!A:A,Pacientes!A138)</f>
        <v>20</v>
      </c>
    </row>
    <row r="139" spans="1:2" x14ac:dyDescent="0.25">
      <c r="A139">
        <v>546</v>
      </c>
      <c r="B139">
        <f>COUNTIF('Paraclinicos '!A:A,Pacientes!A139)</f>
        <v>8</v>
      </c>
    </row>
    <row r="140" spans="1:2" x14ac:dyDescent="0.25">
      <c r="A140">
        <v>547</v>
      </c>
      <c r="B140">
        <f>COUNTIF('Paraclinicos '!A:A,Pacientes!A140)</f>
        <v>11</v>
      </c>
    </row>
    <row r="141" spans="1:2" x14ac:dyDescent="0.25">
      <c r="A141">
        <v>548</v>
      </c>
      <c r="B141">
        <f>COUNTIF('Paraclinicos '!A:A,Pacientes!A141)</f>
        <v>14</v>
      </c>
    </row>
    <row r="142" spans="1:2" x14ac:dyDescent="0.25">
      <c r="A142">
        <v>549</v>
      </c>
      <c r="B142">
        <f>COUNTIF('Paraclinicos '!A:A,Pacientes!A142)</f>
        <v>7</v>
      </c>
    </row>
    <row r="143" spans="1:2" x14ac:dyDescent="0.25">
      <c r="A143">
        <v>555</v>
      </c>
      <c r="B143">
        <f>COUNTIF('Paraclinicos '!A:A,Pacientes!A143)</f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CA890-B475-4EE0-96E1-7206FC646627}">
  <dimension ref="A1:AQ3018"/>
  <sheetViews>
    <sheetView workbookViewId="0">
      <pane ySplit="2" topLeftCell="A4" activePane="bottomLeft" state="frozen"/>
      <selection pane="bottomLeft" activeCell="Z4" sqref="Z4"/>
    </sheetView>
  </sheetViews>
  <sheetFormatPr baseColWidth="10" defaultColWidth="9.140625" defaultRowHeight="15" x14ac:dyDescent="0.25"/>
  <cols>
    <col min="2" max="2" width="11.42578125" bestFit="1" customWidth="1"/>
    <col min="4" max="4" width="10" customWidth="1"/>
    <col min="5" max="5" width="16.140625" customWidth="1"/>
    <col min="6" max="6" width="10.42578125" customWidth="1"/>
    <col min="8" max="8" width="9.140625" style="50"/>
    <col min="14" max="14" width="9.140625" style="45"/>
    <col min="17" max="17" width="9.5703125" customWidth="1"/>
    <col min="18" max="18" width="9.42578125" customWidth="1"/>
    <col min="19" max="19" width="14.42578125" customWidth="1"/>
    <col min="21" max="21" width="9.140625" style="54"/>
    <col min="26" max="26" width="11.28515625" customWidth="1"/>
    <col min="27" max="27" width="10.42578125" customWidth="1"/>
    <col min="28" max="28" width="12.28515625" customWidth="1"/>
    <col min="31" max="32" width="12.140625" customWidth="1"/>
  </cols>
  <sheetData>
    <row r="1" spans="1:43" x14ac:dyDescent="0.25">
      <c r="A1" s="80" t="s">
        <v>68</v>
      </c>
      <c r="B1" s="80" t="s">
        <v>69</v>
      </c>
      <c r="C1" s="85" t="s">
        <v>70</v>
      </c>
      <c r="D1" s="85"/>
      <c r="E1" s="85"/>
      <c r="F1" s="85"/>
      <c r="G1" s="85"/>
      <c r="H1" s="85"/>
      <c r="I1" s="82" t="s">
        <v>71</v>
      </c>
      <c r="J1" s="82"/>
      <c r="K1" s="82"/>
      <c r="L1" s="82"/>
      <c r="M1" s="82"/>
      <c r="N1" s="82"/>
      <c r="O1" s="84" t="s">
        <v>72</v>
      </c>
      <c r="P1" s="84"/>
      <c r="Q1" s="84"/>
      <c r="R1" s="84"/>
      <c r="S1" s="84"/>
      <c r="T1" s="84"/>
      <c r="U1" s="84"/>
      <c r="V1" s="83" t="s">
        <v>73</v>
      </c>
      <c r="W1" s="83"/>
      <c r="X1" s="83"/>
      <c r="Y1" s="83"/>
      <c r="Z1" s="83"/>
      <c r="AA1" s="83"/>
      <c r="AB1" s="83"/>
      <c r="AC1" s="83"/>
      <c r="AD1" s="83"/>
      <c r="AE1" s="83"/>
      <c r="AF1" s="63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</row>
    <row r="2" spans="1:43" ht="33" customHeight="1" x14ac:dyDescent="0.25">
      <c r="A2" s="80"/>
      <c r="B2" s="80"/>
      <c r="C2" s="49" t="s">
        <v>74</v>
      </c>
      <c r="D2" s="49" t="s">
        <v>75</v>
      </c>
      <c r="E2" s="2" t="s">
        <v>76</v>
      </c>
      <c r="F2" s="2" t="s">
        <v>1</v>
      </c>
      <c r="G2" s="2" t="s">
        <v>77</v>
      </c>
      <c r="H2" s="49" t="s">
        <v>78</v>
      </c>
      <c r="I2" s="1" t="s">
        <v>79</v>
      </c>
      <c r="J2" s="1" t="s">
        <v>80</v>
      </c>
      <c r="K2" s="1" t="s">
        <v>22</v>
      </c>
      <c r="L2" s="1" t="s">
        <v>18</v>
      </c>
      <c r="M2" s="1" t="s">
        <v>81</v>
      </c>
      <c r="N2" s="51" t="s">
        <v>82</v>
      </c>
      <c r="O2" s="52" t="s">
        <v>83</v>
      </c>
      <c r="P2" s="53" t="s">
        <v>84</v>
      </c>
      <c r="Q2" s="53" t="s">
        <v>85</v>
      </c>
      <c r="R2" s="53" t="s">
        <v>86</v>
      </c>
      <c r="S2" s="55" t="s">
        <v>87</v>
      </c>
      <c r="T2" s="53" t="s">
        <v>22</v>
      </c>
      <c r="U2" s="53" t="s">
        <v>88</v>
      </c>
      <c r="V2" t="s">
        <v>18</v>
      </c>
      <c r="W2" t="s">
        <v>89</v>
      </c>
      <c r="X2" s="56" t="s">
        <v>90</v>
      </c>
      <c r="Y2" t="s">
        <v>91</v>
      </c>
      <c r="Z2" t="s">
        <v>92</v>
      </c>
      <c r="AA2" t="s">
        <v>93</v>
      </c>
      <c r="AB2" t="s">
        <v>19</v>
      </c>
      <c r="AC2" t="s">
        <v>21</v>
      </c>
      <c r="AD2" t="s">
        <v>94</v>
      </c>
      <c r="AE2" t="s">
        <v>95</v>
      </c>
      <c r="AF2" t="s">
        <v>96</v>
      </c>
      <c r="AG2" s="14"/>
      <c r="AH2" s="14"/>
      <c r="AI2" s="14"/>
      <c r="AJ2" s="14"/>
      <c r="AK2" s="14"/>
      <c r="AL2" s="14"/>
      <c r="AM2" s="14"/>
    </row>
    <row r="3" spans="1:43" ht="15" customHeight="1" x14ac:dyDescent="0.25">
      <c r="A3">
        <f>'Paraclinicos '!A2</f>
        <v>6</v>
      </c>
      <c r="B3" s="3">
        <f>'Paraclinicos '!R2</f>
        <v>44297</v>
      </c>
      <c r="C3" cm="1">
        <f t="array" ref="C3">_xlfn.IFS('Paraclinicos '!Q2="","",'Paraclinicos '!Q2&gt;60,3,'Paraclinicos '!Q2&lt;=60,1)</f>
        <v>1</v>
      </c>
      <c r="D3" t="str">
        <f>IFERROR(IF(INDEX('BD Demog para scores enalazar'!BC$2:BC$3000,MATCH(Formulas!A3,'BD Demog para scores enalazar'!A$2:A$3000,0))=0,"SI","NO"),"")</f>
        <v>SI</v>
      </c>
      <c r="E3" cm="1">
        <f t="array" ref="E3">_xlfn.IFS(D3="","",D3="SI",4,D3="NO",1)</f>
        <v>4</v>
      </c>
      <c r="F3" cm="1">
        <f t="array" ref="F3">_xlfn.IFS('Paraclinicos '!B2="","",'Paraclinicos '!B2&gt;1,1,'Paraclinicos '!B2&lt;=1,3)</f>
        <v>1</v>
      </c>
      <c r="G3" cm="1">
        <f t="array" ref="G3">_xlfn.IFS('Paraclinicos '!D2="","",AND('Paraclinicos '!D2&gt;=250,'Paraclinicos '!D2&lt;=500),2,'Paraclinicos '!D2&gt;500,3,'Paraclinicos '!D2&lt;250,1)</f>
        <v>3</v>
      </c>
      <c r="H3" s="50">
        <f>IF(AND(C3="",E3="",F3="",G3=""),"",SUM(C3,E3:G3))</f>
        <v>9</v>
      </c>
      <c r="I3" cm="1">
        <f t="array" ref="I3">_xlfn.IFS('Paraclinicos '!Q2="","",'Paraclinicos '!Q2&gt;=65,1,'Paraclinicos '!Q2&lt;65,0)</f>
        <v>0</v>
      </c>
      <c r="J3" cm="1">
        <f t="array" ref="J3">_xlfn.IFS('Paraclinicos '!I2="","",'Paraclinicos '!I2&gt;7,1,'Paraclinicos '!I2&lt;=7,0)</f>
        <v>1</v>
      </c>
      <c r="K3" cm="1">
        <f t="array" ref="K3">_xlfn.IFS('Paraclinicos '!W2="","",'Paraclinicos '!W2&lt;=8,1,'Paraclinicos '!W2&gt;8,0)</f>
        <v>1</v>
      </c>
      <c r="L3" cm="1">
        <f t="array" ref="L3">_xlfn.IFS('Paraclinicos '!S2="","",'Paraclinicos '!S2&gt;=30,1,'Paraclinicos '!S2&lt;30,0)</f>
        <v>1</v>
      </c>
      <c r="M3" cm="1">
        <f t="array" ref="M3">_xlfn.IFS(OR('Paraclinicos '!T2="",'Paraclinicos '!U2=""),"",OR('Paraclinicos '!T2&lt;=90,'Paraclinicos '!U2&lt;=60),1,OR('Paraclinicos '!T2&gt;90,'Paraclinicos '!U2&gt;60),0)</f>
        <v>0</v>
      </c>
      <c r="N3" s="45">
        <f>IF(AND(J2="",J3="",K3="",L3="",M3=""),"",SUM(J2:M3))</f>
        <v>3</v>
      </c>
      <c r="O3" cm="1">
        <f t="array" ref="O3">_xlfn.IFS(OR('Paraclinicos '!M2="",'Paraclinicos '!N2="",'Paraclinicos '!N2=0),"",'Paraclinicos '!M2/'Paraclinicos '!N2&lt;100,4,'Paraclinicos '!M2/'Paraclinicos '!N2&lt;200,3,'Paraclinicos '!M2/'Paraclinicos '!N2&lt;300,2,'Paraclinicos '!M2/'Paraclinicos '!N2&lt;400,1,'Paraclinicos '!M2/'Paraclinicos '!N2&gt;=400,0)</f>
        <v>2</v>
      </c>
      <c r="P3" cm="1">
        <f t="array" ref="P3">_xlfn.IFS('Paraclinicos '!C2="","",'Paraclinicos '!C2&lt;20,4,'Paraclinicos '!C2&lt;50,3,'Paraclinicos '!C2&lt;100,2,'Paraclinicos '!C2&lt;150,1,'Paraclinicos '!C2&gt;=150,0)</f>
        <v>1</v>
      </c>
      <c r="Q3" cm="1">
        <f t="array" ref="Q3">_xlfn.IFS('Paraclinicos '!O2="","",'Paraclinicos '!O2&lt;1.2,0,'Paraclinicos '!O2&lt;2,1,'Paraclinicos '!O2&lt;3.5,2,'Paraclinicos '!O2&lt;5,3,'Paraclinicos '!O2&gt;=5,4)</f>
        <v>0</v>
      </c>
      <c r="R3" cm="1">
        <f t="array" ref="R3">_xlfn.IFS('Paraclinicos '!J2="","",'Paraclinicos '!J2&lt;1.2,0,'Paraclinicos '!J2&lt;2,1,'Paraclinicos '!J2&lt;6,2,'Paraclinicos '!J2&lt;12,3,'Paraclinicos '!J2&gt;=12,4)</f>
        <v>0</v>
      </c>
      <c r="S3" cm="1">
        <f t="array" ref="S3">_xlfn.IFS('Paraclinicos '!Y2="","",'Paraclinicos '!Y2&lt;70,1,'Paraclinicos '!Y2&gt;=70,0)</f>
        <v>0</v>
      </c>
      <c r="T3" cm="1">
        <f t="array" ref="T3">_xlfn.IFS('Paraclinicos '!W2="","",'Paraclinicos '!W2&lt;6,4,'Paraclinicos '!W2&lt;10,3,'Paraclinicos '!W2&lt;13,2,'Paraclinicos '!W2&lt;15,1,'Paraclinicos '!W2=15,0)</f>
        <v>4</v>
      </c>
      <c r="U3" s="54">
        <f t="shared" ref="U3:U66" si="0">IF(AND(O3="",P3="",Q3="",R3="",S3="",T3=""),"",SUM(O3:T3))</f>
        <v>7</v>
      </c>
      <c r="V3" cm="1">
        <f t="array" ref="V3">_xlfn.IFS('Paraclinicos '!S2="","",OR('Paraclinicos '!S2&lt;=8,'Paraclinicos '!S2&gt;=25),3,'Paraclinicos '!S2&lt;12,1,'Paraclinicos '!S2&lt;21,0,'Paraclinicos '!S2&lt;25,2)</f>
        <v>3</v>
      </c>
      <c r="W3" t="str">
        <f>IFERROR(IF(INDEX('BD Demog para scores enalazar'!Y$2:'BD Demog para scores enalazar'!Y$3000,MATCH(Formulas!A3,'BD Demog para scores enalazar'!A$2:'BD Demog para scores enalazar'!A$3000,0))=1,"SI","NO"),"")</f>
        <v>NO</v>
      </c>
      <c r="X3" s="9" t="str">
        <f>IFERROR(IF(INDEX('BD Demog para scores enalazar'!AJ$2:'BD Demog para scores enalazar'!AJ$3000,MATCH(Formulas!A3,'BD Demog para scores enalazar'!A$2:'BD Demog para scores enalazar'!A$3000,0))=1,"SI","NO"),"")</f>
        <v>NO</v>
      </c>
      <c r="Y3" cm="1">
        <f t="array" ref="Y3">IF(AND(W3="NO",X3="NO"),_xlfn.IFS('Paraclinicos '!K2&lt;=91,3,'Paraclinicos '!K2&lt;94,2,'Paraclinicos '!K2&lt;96,1,'Paraclinicos '!K2&gt;=96,0),"")</f>
        <v>3</v>
      </c>
      <c r="Z3" t="str" cm="1">
        <f t="array" ref="Z3">IF(OR(W3="SI",X3="SI"),_xlfn.IFS(OR(AND('Paraclinicos '!K2&lt;=83),AND('Paraclinicos '!K2&gt;=97,AA3=2)),3,OR(AND('Paraclinicos '!K2&lt;=86),AND('Paraclinicos '!K2&gt;=94,AA3=2)),2,OR(AND('Paraclinicos '!K2&lt;=88),AND('Paraclinicos '!K2&gt;=92,AA3=2)),1,OR(AND('Paraclinicos '!K2&gt;=88,'Paraclinicos '!K2&lt;=92),AND('Paraclinicos '!K2&gt;=93,AA3=0)),0),"")</f>
        <v/>
      </c>
      <c r="AA3" cm="1">
        <f t="array" ref="AA3">_xlfn.IFS('Paraclinicos '!E2="","",'Paraclinicos '!E2="Oxigeno",2,'Paraclinicos '!E2="Aire",0)</f>
        <v>2</v>
      </c>
      <c r="AG3" s="81" t="s">
        <v>97</v>
      </c>
      <c r="AH3" s="81"/>
      <c r="AI3" s="81"/>
      <c r="AJ3" s="81"/>
      <c r="AK3" s="81"/>
    </row>
    <row r="4" spans="1:43" x14ac:dyDescent="0.25">
      <c r="A4">
        <f>'Paraclinicos '!A3</f>
        <v>6</v>
      </c>
      <c r="B4" s="3">
        <f>'Paraclinicos '!R3</f>
        <v>44299</v>
      </c>
      <c r="C4" cm="1">
        <f t="array" ref="C4">_xlfn.IFS('Paraclinicos '!Q3="","",'Paraclinicos '!Q3&gt;60,3,'Paraclinicos '!Q3&lt;=60,1)</f>
        <v>1</v>
      </c>
      <c r="D4" t="str">
        <f>IFERROR(IF(INDEX('BD Demog para scores enalazar'!BC$2:BC$3000,MATCH(Formulas!A4,'BD Demog para scores enalazar'!A$2:A$3000,0))=0,"SI","NO"),"")</f>
        <v>SI</v>
      </c>
      <c r="E4" cm="1">
        <f t="array" ref="E4">_xlfn.IFS(D4="","",D4="SI",4,D4="NO",1)</f>
        <v>4</v>
      </c>
      <c r="F4" cm="1">
        <f t="array" ref="F4">_xlfn.IFS('Paraclinicos '!B3="","",'Paraclinicos '!B3&gt;1,1,'Paraclinicos '!B3&lt;=1,3)</f>
        <v>3</v>
      </c>
      <c r="G4" t="str" cm="1">
        <f t="array" ref="G4">_xlfn.IFS('Paraclinicos '!D3="","",AND('Paraclinicos '!D3&gt;=250,'Paraclinicos '!D3&lt;=500),2,'Paraclinicos '!D3&gt;500,3,'Paraclinicos '!D3&lt;250,1)</f>
        <v/>
      </c>
      <c r="H4" s="50">
        <f t="shared" ref="H4:H67" si="1">IF(AND(C4="",E4="",F4="",G4=""),"",SUM(C4,E4:G4))</f>
        <v>8</v>
      </c>
      <c r="I4" cm="1">
        <f t="array" ref="I4">_xlfn.IFS('Paraclinicos '!Q3="","",'Paraclinicos '!Q3&gt;=65,1,'Paraclinicos '!Q3&lt;65,0)</f>
        <v>0</v>
      </c>
      <c r="J4" cm="1">
        <f t="array" ref="J4">_xlfn.IFS('Paraclinicos '!I3="","",'Paraclinicos '!I3&gt;7,1,'Paraclinicos '!I3&lt;=7,0)</f>
        <v>1</v>
      </c>
      <c r="K4" cm="1">
        <f t="array" ref="K4">_xlfn.IFS('Paraclinicos '!W3="","",'Paraclinicos '!W3&lt;=8,1,'Paraclinicos '!W3&gt;8,0)</f>
        <v>0</v>
      </c>
      <c r="L4" cm="1">
        <f t="array" ref="L4">_xlfn.IFS('Paraclinicos '!S3="","",'Paraclinicos '!S3&gt;=30,1,'Paraclinicos '!S3&lt;30,0)</f>
        <v>0</v>
      </c>
      <c r="M4" cm="1">
        <f t="array" ref="M4">_xlfn.IFS(OR('Paraclinicos '!T3="",'Paraclinicos '!U3=""),"",OR('Paraclinicos '!T3&lt;=90,'Paraclinicos '!U3&lt;=60),1,OR('Paraclinicos '!T3&gt;90,'Paraclinicos '!U3&gt;60),0)</f>
        <v>0</v>
      </c>
      <c r="N4" s="45">
        <f t="shared" ref="N4:N67" si="2">IF(AND(J3="",J4="",K4="",L4="",M4=""),"",SUM(J3:M4))</f>
        <v>4</v>
      </c>
      <c r="O4" cm="1">
        <f t="array" ref="O4">_xlfn.IFS(OR('Paraclinicos '!M3="",'Paraclinicos '!N3="",'Paraclinicos '!N3=0),"",'Paraclinicos '!M3/'Paraclinicos '!N3&lt;100,4,'Paraclinicos '!M3/'Paraclinicos '!N3&lt;200,3,'Paraclinicos '!M3/'Paraclinicos '!N3&lt;300,2,'Paraclinicos '!M3/'Paraclinicos '!N3&lt;400,1,'Paraclinicos '!M3/'Paraclinicos '!N3&gt;=400,0)</f>
        <v>1</v>
      </c>
      <c r="P4" cm="1">
        <f t="array" ref="P4">_xlfn.IFS('Paraclinicos '!C3="","",'Paraclinicos '!C3&lt;20,4,'Paraclinicos '!C3&lt;50,3,'Paraclinicos '!C3&lt;100,2,'Paraclinicos '!C3&lt;150,1,'Paraclinicos '!C3&gt;150,0)</f>
        <v>0</v>
      </c>
      <c r="Q4" cm="1">
        <f t="array" ref="Q4">_xlfn.IFS('Paraclinicos '!O3="","",'Paraclinicos '!O3&lt;1.2,0,'Paraclinicos '!O3&lt;2,1,'Paraclinicos '!O3&lt;3.5,2,'Paraclinicos '!O3&lt;5,3,'Paraclinicos '!O3&gt;5,4)</f>
        <v>0</v>
      </c>
      <c r="R4" cm="1">
        <f t="array" ref="R4">_xlfn.IFS('Paraclinicos '!J3="","",'Paraclinicos '!J3&lt;1.2,0,'Paraclinicos '!J3&lt;2,1,'Paraclinicos '!J3&lt;6,2,'Paraclinicos '!J3&lt;12,3,'Paraclinicos '!J3&gt;=12,4)</f>
        <v>0</v>
      </c>
      <c r="S4" cm="1">
        <f t="array" ref="S4">_xlfn.IFS('Paraclinicos '!Y3="","",'Paraclinicos '!Y3&lt;70,1,'Paraclinicos '!Y3&gt;=70,0)</f>
        <v>0</v>
      </c>
      <c r="T4" cm="1">
        <f t="array" ref="T4">_xlfn.IFS('Paraclinicos '!W3="","",'Paraclinicos '!W3&lt;6,4,'Paraclinicos '!W3&lt;10,3,'Paraclinicos '!W3&lt;13,2,'Paraclinicos '!W3&lt;15,1,'Paraclinicos '!W3=15,0)</f>
        <v>2</v>
      </c>
      <c r="U4" s="54">
        <f t="shared" si="0"/>
        <v>3</v>
      </c>
      <c r="V4" cm="1">
        <f t="array" ref="V4">_xlfn.IFS('Paraclinicos '!S3="","",OR('Paraclinicos '!S3&lt;=8,'Paraclinicos '!S3&gt;=25),3,'Paraclinicos '!S3&lt;12,1,'Paraclinicos '!S3&lt;21,0,'Paraclinicos '!S3&lt;25,2)</f>
        <v>2</v>
      </c>
      <c r="W4" t="str">
        <f>IFERROR(IF(INDEX('BD Demog para scores enalazar'!Y$2:'BD Demog para scores enalazar'!Y$3000,MATCH(Formulas!A4,'BD Demog para scores enalazar'!A$2:'BD Demog para scores enalazar'!A$3000,0))=1,"SI","NO"),"")</f>
        <v>NO</v>
      </c>
      <c r="X4" s="9" t="str">
        <f>IFERROR(IF(INDEX('BD Demog para scores enalazar'!AJ$2:'BD Demog para scores enalazar'!AJ$3000,MATCH(Formulas!A4,'BD Demog para scores enalazar'!A$2:'BD Demog para scores enalazar'!A$3000,0))=1,"SI","NO"),"")</f>
        <v>NO</v>
      </c>
      <c r="Y4" cm="1">
        <f t="array" ref="Y4">IF(AND(W4="NO",X4="NO"),_xlfn.IFS('Paraclinicos '!K3&lt;=91,3,'Paraclinicos '!K3&lt;94,2,'Paraclinicos '!K3&lt;96,1,'Paraclinicos '!K3&gt;=96,0),"")</f>
        <v>1</v>
      </c>
      <c r="Z4" t="str" cm="1">
        <f t="array" ref="Z4">IF(OR(W4="SI",X4="SI"),_xlfn.IFS(OR(AND('Paraclinicos '!K3&lt;=83),AND('Paraclinicos '!K3&gt;=97,AA4=2)),3,OR(AND('Paraclinicos '!K3&lt;=86),AND('Paraclinicos '!K3&gt;=94,AA4=2)),2,OR(AND('Paraclinicos '!K3&lt;=88),AND('Paraclinicos '!K3&gt;=92,AA4=2)),1,OR(AND('Paraclinicos '!K3&gt;=88,'Paraclinicos '!K3&lt;=92),AND('Paraclinicos '!K3&gt;=93,AA4=0)),0),"")</f>
        <v/>
      </c>
      <c r="AA4" cm="1">
        <f t="array" ref="AA4">_xlfn.IFS('Paraclinicos '!E3="","",'Paraclinicos '!E3="Oxigeno",2,'Paraclinicos '!E3="Aire",0)</f>
        <v>2</v>
      </c>
      <c r="AG4" s="81"/>
      <c r="AH4" s="81"/>
      <c r="AI4" s="81"/>
      <c r="AJ4" s="81"/>
      <c r="AK4" s="81"/>
    </row>
    <row r="5" spans="1:43" x14ac:dyDescent="0.25">
      <c r="A5">
        <f>'Paraclinicos '!A4</f>
        <v>6</v>
      </c>
      <c r="B5" s="3">
        <f>'Paraclinicos '!R4</f>
        <v>44301</v>
      </c>
      <c r="C5" cm="1">
        <f t="array" ref="C5">_xlfn.IFS('Paraclinicos '!Q4="","",'Paraclinicos '!Q4&gt;60,3,'Paraclinicos '!Q4&lt;=60,1)</f>
        <v>1</v>
      </c>
      <c r="D5" t="str">
        <f>IFERROR(IF(INDEX('BD Demog para scores enalazar'!BC$2:BC$3000,MATCH(Formulas!A5,'BD Demog para scores enalazar'!A$2:A$3000,0))=0,"SI","NO"),"")</f>
        <v>SI</v>
      </c>
      <c r="E5" cm="1">
        <f t="array" ref="E5">_xlfn.IFS(D5="","",D5="SI",4,D5="NO",1)</f>
        <v>4</v>
      </c>
      <c r="F5" t="str" cm="1">
        <f t="array" ref="F5">_xlfn.IFS('Paraclinicos '!B4="","",'Paraclinicos '!B4&gt;1,1,'Paraclinicos '!B4&lt;=1,3)</f>
        <v/>
      </c>
      <c r="G5" t="str" cm="1">
        <f t="array" ref="G5">_xlfn.IFS('Paraclinicos '!D4="","",AND('Paraclinicos '!D4&gt;=250,'Paraclinicos '!D4&lt;=500),2,'Paraclinicos '!D4&gt;500,3,'Paraclinicos '!D4&lt;250,1)</f>
        <v/>
      </c>
      <c r="H5" s="50">
        <f t="shared" si="1"/>
        <v>5</v>
      </c>
      <c r="I5" cm="1">
        <f t="array" ref="I5">_xlfn.IFS('Paraclinicos '!Q4="","",'Paraclinicos '!Q4&gt;=65,1,'Paraclinicos '!Q4&lt;65,0)</f>
        <v>0</v>
      </c>
      <c r="J5" cm="1">
        <f t="array" ref="J5">_xlfn.IFS('Paraclinicos '!I4="","",'Paraclinicos '!I4&gt;7,1,'Paraclinicos '!I4&lt;=7,0)</f>
        <v>1</v>
      </c>
      <c r="K5" cm="1">
        <f t="array" ref="K5">_xlfn.IFS('Paraclinicos '!W4="","",'Paraclinicos '!W4&lt;=8,1,'Paraclinicos '!W4&gt;8,0)</f>
        <v>0</v>
      </c>
      <c r="L5" cm="1">
        <f t="array" ref="L5">_xlfn.IFS('Paraclinicos '!S4="","",'Paraclinicos '!S4&gt;=30,1,'Paraclinicos '!S4&lt;30,0)</f>
        <v>0</v>
      </c>
      <c r="M5" cm="1">
        <f t="array" ref="M5">_xlfn.IFS(OR('Paraclinicos '!T4="",'Paraclinicos '!U4=""),"",OR('Paraclinicos '!T4&lt;=90,'Paraclinicos '!U4&lt;=60),1,OR('Paraclinicos '!T4&gt;90,'Paraclinicos '!U4&gt;60),0)</f>
        <v>0</v>
      </c>
      <c r="N5" s="45">
        <f t="shared" si="2"/>
        <v>2</v>
      </c>
      <c r="O5" cm="1">
        <f t="array" ref="O5">_xlfn.IFS(OR('Paraclinicos '!M4="",'Paraclinicos '!N4="",'Paraclinicos '!N4=0),"",'Paraclinicos '!M4/'Paraclinicos '!N4&lt;100,4,'Paraclinicos '!M4/'Paraclinicos '!N4&lt;200,3,'Paraclinicos '!M4/'Paraclinicos '!N4&lt;300,2,'Paraclinicos '!M4/'Paraclinicos '!N4&lt;400,1,'Paraclinicos '!M4/'Paraclinicos '!N4&gt;=400,0)</f>
        <v>1</v>
      </c>
      <c r="P5" cm="1">
        <f t="array" ref="P5">_xlfn.IFS('Paraclinicos '!C4="","",'Paraclinicos '!C4&lt;20,4,'Paraclinicos '!C4&lt;50,3,'Paraclinicos '!C4&lt;100,2,'Paraclinicos '!C4&lt;150,1,'Paraclinicos '!C4&gt;150,0)</f>
        <v>0</v>
      </c>
      <c r="Q5" cm="1">
        <f t="array" ref="Q5">_xlfn.IFS('Paraclinicos '!O4="","",'Paraclinicos '!O4&lt;1.2,0,'Paraclinicos '!O4&lt;2,1,'Paraclinicos '!O4&lt;3.5,2,'Paraclinicos '!O4&lt;5,3,'Paraclinicos '!O4&gt;5,4)</f>
        <v>0</v>
      </c>
      <c r="R5" t="str" cm="1">
        <f t="array" ref="R5">_xlfn.IFS('Paraclinicos '!J4="","",'Paraclinicos '!J4&lt;1.2,0,'Paraclinicos '!J4&lt;2,1,'Paraclinicos '!J4&lt;6,2,'Paraclinicos '!J4&lt;12,3,'Paraclinicos '!J4&gt;=12,4)</f>
        <v/>
      </c>
      <c r="S5" cm="1">
        <f t="array" ref="S5">_xlfn.IFS('Paraclinicos '!Y4="","",'Paraclinicos '!Y4&lt;70,1,'Paraclinicos '!Y4&gt;=70,0)</f>
        <v>0</v>
      </c>
      <c r="T5" cm="1">
        <f t="array" ref="T5">_xlfn.IFS('Paraclinicos '!W4="","",'Paraclinicos '!W4&lt;6,4,'Paraclinicos '!W4&lt;10,3,'Paraclinicos '!W4&lt;13,2,'Paraclinicos '!W4&lt;15,1,'Paraclinicos '!W4=15,0)</f>
        <v>2</v>
      </c>
      <c r="U5" s="54">
        <f t="shared" si="0"/>
        <v>3</v>
      </c>
      <c r="V5" cm="1">
        <f t="array" ref="V5">_xlfn.IFS('Paraclinicos '!S4="","",OR('Paraclinicos '!S4&lt;=8,'Paraclinicos '!S4&gt;=25),3,'Paraclinicos '!S4&lt;12,1,'Paraclinicos '!S4&lt;21,0,'Paraclinicos '!S4&lt;25,2)</f>
        <v>2</v>
      </c>
      <c r="W5" t="str">
        <f>IFERROR(IF(INDEX('BD Demog para scores enalazar'!Y$2:'BD Demog para scores enalazar'!Y$3000,MATCH(Formulas!A5,'BD Demog para scores enalazar'!A$2:'BD Demog para scores enalazar'!A$3000,0))=1,"SI","NO"),"")</f>
        <v>NO</v>
      </c>
      <c r="X5" s="9" t="str">
        <f>IFERROR(IF(INDEX('BD Demog para scores enalazar'!AJ$2:'BD Demog para scores enalazar'!AJ$3000,MATCH(Formulas!A5,'BD Demog para scores enalazar'!A$2:'BD Demog para scores enalazar'!A$3000,0))=1,"SI","NO"),"")</f>
        <v>NO</v>
      </c>
      <c r="Y5" cm="1">
        <f t="array" ref="Y5">IF(AND(W5="NO",X5="NO"),_xlfn.IFS('Paraclinicos '!K4&lt;=91,3,'Paraclinicos '!K4&lt;94,2,'Paraclinicos '!K4&lt;96,1,'Paraclinicos '!K4&gt;=96,0),"")</f>
        <v>2</v>
      </c>
      <c r="Z5" t="str" cm="1">
        <f t="array" ref="Z5">IF(OR(W5="SI",X5="SI"),_xlfn.IFS(OR(AND('Paraclinicos '!K4&lt;=83),AND('Paraclinicos '!K4&gt;=97,AA5=2)),3,OR(AND('Paraclinicos '!K4&lt;=86),AND('Paraclinicos '!K4&gt;=94,AA5=2)),2,OR(AND('Paraclinicos '!K4&lt;=88),AND('Paraclinicos '!K4&gt;=92,AA5=2)),1,OR(AND('Paraclinicos '!K4&gt;=88,'Paraclinicos '!K4&lt;=92),AND('Paraclinicos '!K4&gt;=93,AA5=0)),0),"")</f>
        <v/>
      </c>
      <c r="AA5" cm="1">
        <f t="array" ref="AA5">_xlfn.IFS('Paraclinicos '!E4="","",'Paraclinicos '!E4="Oxigeno",2,'Paraclinicos '!E4="Aire",0)</f>
        <v>2</v>
      </c>
      <c r="AG5" s="81"/>
      <c r="AH5" s="81"/>
      <c r="AI5" s="81"/>
      <c r="AJ5" s="81"/>
      <c r="AK5" s="81"/>
    </row>
    <row r="6" spans="1:43" x14ac:dyDescent="0.25">
      <c r="A6">
        <f>'Paraclinicos '!A5</f>
        <v>6</v>
      </c>
      <c r="B6" s="3">
        <f>'Paraclinicos '!R5</f>
        <v>44332</v>
      </c>
      <c r="C6" cm="1">
        <f t="array" ref="C6">_xlfn.IFS('Paraclinicos '!Q5="","",'Paraclinicos '!Q5&gt;60,3,'Paraclinicos '!Q5&lt;=60,1)</f>
        <v>1</v>
      </c>
      <c r="D6" t="str">
        <f>IFERROR(IF(INDEX('BD Demog para scores enalazar'!BC$2:BC$3000,MATCH(Formulas!A6,'BD Demog para scores enalazar'!A$2:A$3000,0))=0,"SI","NO"),"")</f>
        <v>SI</v>
      </c>
      <c r="E6" cm="1">
        <f t="array" ref="E6">_xlfn.IFS(D6="","",D6="SI",4,D6="NO",1)</f>
        <v>4</v>
      </c>
      <c r="F6" cm="1">
        <f t="array" ref="F6">_xlfn.IFS('Paraclinicos '!B5="","",'Paraclinicos '!B5&gt;1,1,'Paraclinicos '!B5&lt;=1,3)</f>
        <v>3</v>
      </c>
      <c r="G6" t="str" cm="1">
        <f t="array" ref="G6">_xlfn.IFS('Paraclinicos '!D5="","",AND('Paraclinicos '!D5&gt;=250,'Paraclinicos '!D5&lt;=500),2,'Paraclinicos '!D5&gt;500,3,'Paraclinicos '!D5&lt;250,1)</f>
        <v/>
      </c>
      <c r="H6" s="50">
        <f t="shared" si="1"/>
        <v>8</v>
      </c>
      <c r="I6" cm="1">
        <f t="array" ref="I6">_xlfn.IFS('Paraclinicos '!Q5="","",'Paraclinicos '!Q5&gt;=65,1,'Paraclinicos '!Q5&lt;65,0)</f>
        <v>0</v>
      </c>
      <c r="J6" cm="1">
        <f t="array" ref="J6">_xlfn.IFS('Paraclinicos '!I5="","",'Paraclinicos '!I5&gt;7,1,'Paraclinicos '!I5&lt;=7,0)</f>
        <v>1</v>
      </c>
      <c r="K6" cm="1">
        <f t="array" ref="K6">_xlfn.IFS('Paraclinicos '!W5="","",'Paraclinicos '!W5&lt;=8,1,'Paraclinicos '!W5&gt;8,0)</f>
        <v>0</v>
      </c>
      <c r="L6" cm="1">
        <f t="array" ref="L6">_xlfn.IFS('Paraclinicos '!S5="","",'Paraclinicos '!S5&gt;=30,1,'Paraclinicos '!S5&lt;30,0)</f>
        <v>0</v>
      </c>
      <c r="M6" cm="1">
        <f t="array" ref="M6">_xlfn.IFS(OR('Paraclinicos '!T5="",'Paraclinicos '!U5=""),"",OR('Paraclinicos '!T5&lt;=90,'Paraclinicos '!U5&lt;=60),1,OR('Paraclinicos '!T5&gt;90,'Paraclinicos '!U5&gt;60),0)</f>
        <v>0</v>
      </c>
      <c r="N6" s="45">
        <f t="shared" si="2"/>
        <v>2</v>
      </c>
      <c r="O6" cm="1">
        <f t="array" ref="O6">_xlfn.IFS(OR('Paraclinicos '!M5="",'Paraclinicos '!N5="",'Paraclinicos '!N5=0),"",'Paraclinicos '!M5/'Paraclinicos '!N5&lt;100,4,'Paraclinicos '!M5/'Paraclinicos '!N5&lt;200,3,'Paraclinicos '!M5/'Paraclinicos '!N5&lt;300,2,'Paraclinicos '!M5/'Paraclinicos '!N5&lt;400,1,'Paraclinicos '!M5/'Paraclinicos '!N5&gt;=400,0)</f>
        <v>1</v>
      </c>
      <c r="P6" cm="1">
        <f t="array" ref="P6">_xlfn.IFS('Paraclinicos '!C5="","",'Paraclinicos '!C5&lt;20,4,'Paraclinicos '!C5&lt;50,3,'Paraclinicos '!C5&lt;100,2,'Paraclinicos '!C5&lt;150,1,'Paraclinicos '!C5&gt;150,0)</f>
        <v>0</v>
      </c>
      <c r="Q6" cm="1">
        <f t="array" ref="Q6">_xlfn.IFS('Paraclinicos '!O5="","",'Paraclinicos '!O5&lt;1.2,0,'Paraclinicos '!O5&lt;2,1,'Paraclinicos '!O5&lt;3.5,2,'Paraclinicos '!O5&lt;5,3,'Paraclinicos '!O5&gt;5,4)</f>
        <v>0</v>
      </c>
      <c r="R6" t="str" cm="1">
        <f t="array" ref="R6">_xlfn.IFS('Paraclinicos '!J5="","",'Paraclinicos '!J5&lt;1.2,0,'Paraclinicos '!J5&lt;2,1,'Paraclinicos '!J5&lt;6,2,'Paraclinicos '!J5&lt;12,3,'Paraclinicos '!J5&gt;=12,4)</f>
        <v/>
      </c>
      <c r="S6" cm="1">
        <f t="array" ref="S6">_xlfn.IFS('Paraclinicos '!Y5="","",'Paraclinicos '!Y5&lt;70,1,'Paraclinicos '!Y5&gt;=70,0)</f>
        <v>0</v>
      </c>
      <c r="T6" cm="1">
        <f t="array" ref="T6">_xlfn.IFS('Paraclinicos '!W5="","",'Paraclinicos '!W5&lt;6,4,'Paraclinicos '!W5&lt;10,3,'Paraclinicos '!W5&lt;13,2,'Paraclinicos '!W5&lt;15,1,'Paraclinicos '!W5=15,0)</f>
        <v>2</v>
      </c>
      <c r="U6" s="54">
        <f t="shared" si="0"/>
        <v>3</v>
      </c>
      <c r="V6" cm="1">
        <f t="array" ref="V6">_xlfn.IFS('Paraclinicos '!S5="","",OR('Paraclinicos '!S5&lt;=8,'Paraclinicos '!S5&gt;=25),3,'Paraclinicos '!S5&lt;12,1,'Paraclinicos '!S5&lt;21,0,'Paraclinicos '!S5&lt;25,2)</f>
        <v>2</v>
      </c>
      <c r="W6" t="str">
        <f>IFERROR(IF(INDEX('BD Demog para scores enalazar'!Y$2:'BD Demog para scores enalazar'!Y$3000,MATCH(Formulas!A6,'BD Demog para scores enalazar'!A$2:'BD Demog para scores enalazar'!A$3000,0))=1,"SI","NO"),"")</f>
        <v>NO</v>
      </c>
      <c r="X6" s="9" t="str">
        <f>IFERROR(IF(INDEX('BD Demog para scores enalazar'!AJ$2:'BD Demog para scores enalazar'!AJ$3000,MATCH(Formulas!A6,'BD Demog para scores enalazar'!A$2:'BD Demog para scores enalazar'!A$3000,0))=1,"SI","NO"),"")</f>
        <v>NO</v>
      </c>
      <c r="Y6" cm="1">
        <f t="array" ref="Y6">IF(AND(W6="NO",X6="NO"),_xlfn.IFS('Paraclinicos '!K5&lt;=91,3,'Paraclinicos '!K5&lt;94,2,'Paraclinicos '!K5&lt;96,1,'Paraclinicos '!K5&gt;=96,0),"")</f>
        <v>2</v>
      </c>
      <c r="Z6" t="str" cm="1">
        <f t="array" ref="Z6">IF(OR(W6="SI",X6="SI"),_xlfn.IFS(OR(AND('Paraclinicos '!K5&lt;=83),AND('Paraclinicos '!K5&gt;=97,AA6=2)),3,OR(AND('Paraclinicos '!K5&lt;=86),AND('Paraclinicos '!K5&gt;=94,AA6=2)),2,OR(AND('Paraclinicos '!K5&lt;=88),AND('Paraclinicos '!K5&gt;=92,AA6=2)),1,OR(AND('Paraclinicos '!K5&gt;=88,'Paraclinicos '!K5&lt;=92),AND('Paraclinicos '!K5&gt;=93,AA6=0)),0),"")</f>
        <v/>
      </c>
      <c r="AA6" cm="1">
        <f t="array" ref="AA6">_xlfn.IFS('Paraclinicos '!E5="","",'Paraclinicos '!E5="Oxigeno",2,'Paraclinicos '!E5="Aire",0)</f>
        <v>2</v>
      </c>
      <c r="AG6" s="81"/>
      <c r="AH6" s="81"/>
      <c r="AI6" s="81"/>
      <c r="AJ6" s="81"/>
      <c r="AK6" s="81"/>
    </row>
    <row r="7" spans="1:43" x14ac:dyDescent="0.25">
      <c r="A7">
        <f>'Paraclinicos '!A6</f>
        <v>6</v>
      </c>
      <c r="B7" s="3">
        <f>'Paraclinicos '!R6</f>
        <v>44303</v>
      </c>
      <c r="C7" cm="1">
        <f t="array" ref="C7">_xlfn.IFS('Paraclinicos '!Q6="","",'Paraclinicos '!Q6&gt;60,3,'Paraclinicos '!Q6&lt;=60,1)</f>
        <v>1</v>
      </c>
      <c r="D7" t="str">
        <f>IFERROR(IF(INDEX('BD Demog para scores enalazar'!BC$2:BC$3000,MATCH(Formulas!A7,'BD Demog para scores enalazar'!A$2:A$3000,0))=0,"SI","NO"),"")</f>
        <v>SI</v>
      </c>
      <c r="E7" cm="1">
        <f t="array" ref="E7">_xlfn.IFS(D7="","",D7="SI",4,D7="NO",1)</f>
        <v>4</v>
      </c>
      <c r="F7" cm="1">
        <f t="array" ref="F7">_xlfn.IFS('Paraclinicos '!B6="","",'Paraclinicos '!B6&gt;1,1,'Paraclinicos '!B6&lt;=1,3)</f>
        <v>3</v>
      </c>
      <c r="G7" t="str" cm="1">
        <f t="array" ref="G7">_xlfn.IFS('Paraclinicos '!D6="","",AND('Paraclinicos '!D6&gt;=250,'Paraclinicos '!D6&lt;=500),2,'Paraclinicos '!D6&gt;500,3,'Paraclinicos '!D6&lt;250,1)</f>
        <v/>
      </c>
      <c r="H7" s="50">
        <f t="shared" si="1"/>
        <v>8</v>
      </c>
      <c r="I7" cm="1">
        <f t="array" ref="I7">_xlfn.IFS('Paraclinicos '!Q6="","",'Paraclinicos '!Q6&gt;=65,1,'Paraclinicos '!Q6&lt;65,0)</f>
        <v>0</v>
      </c>
      <c r="J7" cm="1">
        <f t="array" ref="J7">_xlfn.IFS('Paraclinicos '!I6="","",'Paraclinicos '!I6&gt;7,1,'Paraclinicos '!I6&lt;=7,0)</f>
        <v>1</v>
      </c>
      <c r="K7" cm="1">
        <f t="array" ref="K7">_xlfn.IFS('Paraclinicos '!W6="","",'Paraclinicos '!W6&lt;=8,1,'Paraclinicos '!W6&gt;8,0)</f>
        <v>0</v>
      </c>
      <c r="L7" cm="1">
        <f t="array" ref="L7">_xlfn.IFS('Paraclinicos '!S6="","",'Paraclinicos '!S6&gt;=30,1,'Paraclinicos '!S6&lt;30,0)</f>
        <v>0</v>
      </c>
      <c r="M7" cm="1">
        <f t="array" ref="M7">_xlfn.IFS(OR('Paraclinicos '!T6="",'Paraclinicos '!U6=""),"",OR('Paraclinicos '!T6&lt;=90,'Paraclinicos '!U6&lt;=60),1,OR('Paraclinicos '!T6&gt;90,'Paraclinicos '!U6&gt;60),0)</f>
        <v>0</v>
      </c>
      <c r="N7" s="45">
        <f t="shared" si="2"/>
        <v>2</v>
      </c>
      <c r="O7" cm="1">
        <f t="array" ref="O7">_xlfn.IFS(OR('Paraclinicos '!M6="",'Paraclinicos '!N6="",'Paraclinicos '!N6=0),"",'Paraclinicos '!M6/'Paraclinicos '!N6&lt;100,4,'Paraclinicos '!M6/'Paraclinicos '!N6&lt;200,3,'Paraclinicos '!M6/'Paraclinicos '!N6&lt;300,2,'Paraclinicos '!M6/'Paraclinicos '!N6&lt;400,1,'Paraclinicos '!M6/'Paraclinicos '!N6&gt;=400,0)</f>
        <v>2</v>
      </c>
      <c r="P7" cm="1">
        <f t="array" ref="P7">_xlfn.IFS('Paraclinicos '!C6="","",'Paraclinicos '!C6&lt;20,4,'Paraclinicos '!C6&lt;50,3,'Paraclinicos '!C6&lt;100,2,'Paraclinicos '!C6&lt;150,1,'Paraclinicos '!C6&gt;150,0)</f>
        <v>0</v>
      </c>
      <c r="Q7" cm="1">
        <f t="array" ref="Q7">_xlfn.IFS('Paraclinicos '!O6="","",'Paraclinicos '!O6&lt;1.2,0,'Paraclinicos '!O6&lt;2,1,'Paraclinicos '!O6&lt;3.5,2,'Paraclinicos '!O6&lt;5,3,'Paraclinicos '!O6&gt;5,4)</f>
        <v>0</v>
      </c>
      <c r="R7" t="str" cm="1">
        <f t="array" ref="R7">_xlfn.IFS('Paraclinicos '!J6="","",'Paraclinicos '!J6&lt;1.2,0,'Paraclinicos '!J6&lt;2,1,'Paraclinicos '!J6&lt;6,2,'Paraclinicos '!J6&lt;12,3,'Paraclinicos '!J6&gt;=12,4)</f>
        <v/>
      </c>
      <c r="S7" cm="1">
        <f t="array" ref="S7">_xlfn.IFS('Paraclinicos '!Y6="","",'Paraclinicos '!Y6&lt;70,1,'Paraclinicos '!Y6&gt;=70,0)</f>
        <v>0</v>
      </c>
      <c r="T7" cm="1">
        <f t="array" ref="T7">_xlfn.IFS('Paraclinicos '!W6="","",'Paraclinicos '!W6&lt;6,4,'Paraclinicos '!W6&lt;10,3,'Paraclinicos '!W6&lt;13,2,'Paraclinicos '!W6&lt;15,1,'Paraclinicos '!W6=15,0)</f>
        <v>2</v>
      </c>
      <c r="U7" s="54">
        <f t="shared" si="0"/>
        <v>4</v>
      </c>
      <c r="V7" cm="1">
        <f t="array" ref="V7">_xlfn.IFS('Paraclinicos '!S6="","",OR('Paraclinicos '!S6&lt;=8,'Paraclinicos '!S6&gt;=25),3,'Paraclinicos '!S6&lt;12,1,'Paraclinicos '!S6&lt;21,0,'Paraclinicos '!S6&lt;25,2)</f>
        <v>2</v>
      </c>
      <c r="W7" t="str">
        <f>IFERROR(IF(INDEX('BD Demog para scores enalazar'!Y$2:'BD Demog para scores enalazar'!Y$3000,MATCH(Formulas!A7,'BD Demog para scores enalazar'!A$2:'BD Demog para scores enalazar'!A$3000,0))=1,"SI","NO"),"")</f>
        <v>NO</v>
      </c>
      <c r="X7" s="9" t="str">
        <f>IFERROR(IF(INDEX('BD Demog para scores enalazar'!AJ$2:'BD Demog para scores enalazar'!AJ$3000,MATCH(Formulas!A7,'BD Demog para scores enalazar'!A$2:'BD Demog para scores enalazar'!A$3000,0))=1,"SI","NO"),"")</f>
        <v>NO</v>
      </c>
      <c r="Y7" cm="1">
        <f t="array" ref="Y7">IF(AND(W7="NO",X7="NO"),_xlfn.IFS('Paraclinicos '!K6&lt;=91,3,'Paraclinicos '!K6&lt;94,2,'Paraclinicos '!K6&lt;96,1,'Paraclinicos '!K6&gt;=96,0),"")</f>
        <v>3</v>
      </c>
      <c r="Z7" t="str" cm="1">
        <f t="array" ref="Z7">IF(OR(W7="SI",X7="SI"),_xlfn.IFS(OR(AND('Paraclinicos '!K6&lt;=83),AND('Paraclinicos '!K6&gt;=97,AA7=2)),3,OR(AND('Paraclinicos '!K6&lt;=86),AND('Paraclinicos '!K6&gt;=94,AA7=2)),2,OR(AND('Paraclinicos '!K6&lt;=88),AND('Paraclinicos '!K6&gt;=92,AA7=2)),1,OR(AND('Paraclinicos '!K6&gt;=88,'Paraclinicos '!K6&lt;=92),AND('Paraclinicos '!K6&gt;=93,AA7=0)),0),"")</f>
        <v/>
      </c>
      <c r="AA7" cm="1">
        <f t="array" ref="AA7">_xlfn.IFS('Paraclinicos '!E6="","",'Paraclinicos '!E6="Oxigeno",2,'Paraclinicos '!E6="Aire",0)</f>
        <v>2</v>
      </c>
      <c r="AG7" s="81"/>
      <c r="AH7" s="81"/>
      <c r="AI7" s="81"/>
      <c r="AJ7" s="81"/>
      <c r="AK7" s="81"/>
    </row>
    <row r="8" spans="1:43" x14ac:dyDescent="0.25">
      <c r="A8">
        <f>'Paraclinicos '!A7</f>
        <v>6</v>
      </c>
      <c r="B8" s="3">
        <f>'Paraclinicos '!R7</f>
        <v>44305</v>
      </c>
      <c r="C8" cm="1">
        <f t="array" ref="C8">_xlfn.IFS('Paraclinicos '!Q7="","",'Paraclinicos '!Q7&gt;60,3,'Paraclinicos '!Q7&lt;=60,1)</f>
        <v>1</v>
      </c>
      <c r="D8" t="str">
        <f>IFERROR(IF(INDEX('BD Demog para scores enalazar'!BC$2:BC$3000,MATCH(Formulas!A8,'BD Demog para scores enalazar'!A$2:A$3000,0))=0,"SI","NO"),"")</f>
        <v>SI</v>
      </c>
      <c r="E8" cm="1">
        <f t="array" ref="E8">_xlfn.IFS(D8="","",D8="SI",4,D8="NO",1)</f>
        <v>4</v>
      </c>
      <c r="F8" cm="1">
        <f t="array" ref="F8">_xlfn.IFS('Paraclinicos '!B7="","",'Paraclinicos '!B7&gt;1,1,'Paraclinicos '!B7&lt;=1,3)</f>
        <v>3</v>
      </c>
      <c r="G8" t="str" cm="1">
        <f t="array" ref="G8">_xlfn.IFS('Paraclinicos '!D7="","",AND('Paraclinicos '!D7&gt;=250,'Paraclinicos '!D7&lt;=500),2,'Paraclinicos '!D7&gt;500,3,'Paraclinicos '!D7&lt;250,1)</f>
        <v/>
      </c>
      <c r="H8" s="50">
        <f t="shared" si="1"/>
        <v>8</v>
      </c>
      <c r="I8" cm="1">
        <f t="array" ref="I8">_xlfn.IFS('Paraclinicos '!Q7="","",'Paraclinicos '!Q7&gt;=65,1,'Paraclinicos '!Q7&lt;65,0)</f>
        <v>0</v>
      </c>
      <c r="J8" cm="1">
        <f t="array" ref="J8">_xlfn.IFS('Paraclinicos '!I7="","",'Paraclinicos '!I7&gt;7,1,'Paraclinicos '!I7&lt;=7,0)</f>
        <v>1</v>
      </c>
      <c r="K8" cm="1">
        <f t="array" ref="K8">_xlfn.IFS('Paraclinicos '!W7="","",'Paraclinicos '!W7&lt;=8,1,'Paraclinicos '!W7&gt;8,0)</f>
        <v>0</v>
      </c>
      <c r="L8" cm="1">
        <f t="array" ref="L8">_xlfn.IFS('Paraclinicos '!S7="","",'Paraclinicos '!S7&gt;=30,1,'Paraclinicos '!S7&lt;30,0)</f>
        <v>0</v>
      </c>
      <c r="M8" cm="1">
        <f t="array" ref="M8">_xlfn.IFS(OR('Paraclinicos '!T7="",'Paraclinicos '!U7=""),"",OR('Paraclinicos '!T7&lt;=90,'Paraclinicos '!U7&lt;=60),1,OR('Paraclinicos '!T7&gt;90,'Paraclinicos '!U7&gt;60),0)</f>
        <v>0</v>
      </c>
      <c r="N8" s="45">
        <f t="shared" si="2"/>
        <v>2</v>
      </c>
      <c r="O8" cm="1">
        <f t="array" ref="O8">_xlfn.IFS(OR('Paraclinicos '!M7="",'Paraclinicos '!N7="",'Paraclinicos '!N7=0),"",'Paraclinicos '!M7/'Paraclinicos '!N7&lt;100,4,'Paraclinicos '!M7/'Paraclinicos '!N7&lt;200,3,'Paraclinicos '!M7/'Paraclinicos '!N7&lt;300,2,'Paraclinicos '!M7/'Paraclinicos '!N7&lt;400,1,'Paraclinicos '!M7/'Paraclinicos '!N7&gt;=400,0)</f>
        <v>2</v>
      </c>
      <c r="P8" cm="1">
        <f t="array" ref="P8">_xlfn.IFS('Paraclinicos '!C7="","",'Paraclinicos '!C7&lt;20,4,'Paraclinicos '!C7&lt;50,3,'Paraclinicos '!C7&lt;100,2,'Paraclinicos '!C7&lt;150,1,'Paraclinicos '!C7&gt;150,0)</f>
        <v>0</v>
      </c>
      <c r="Q8" cm="1">
        <f t="array" ref="Q8">_xlfn.IFS('Paraclinicos '!O7="","",'Paraclinicos '!O7&lt;1.2,0,'Paraclinicos '!O7&lt;2,1,'Paraclinicos '!O7&lt;3.5,2,'Paraclinicos '!O7&lt;5,3,'Paraclinicos '!O7&gt;5,4)</f>
        <v>0</v>
      </c>
      <c r="R8" cm="1">
        <f t="array" ref="R8">_xlfn.IFS('Paraclinicos '!J7="","",'Paraclinicos '!J7&lt;1.2,0,'Paraclinicos '!J7&lt;2,1,'Paraclinicos '!J7&lt;6,2,'Paraclinicos '!J7&lt;12,3,'Paraclinicos '!J7&gt;=12,4)</f>
        <v>0</v>
      </c>
      <c r="S8" cm="1">
        <f t="array" ref="S8">_xlfn.IFS('Paraclinicos '!Y7="","",'Paraclinicos '!Y7&lt;70,1,'Paraclinicos '!Y7&gt;=70,0)</f>
        <v>0</v>
      </c>
      <c r="T8" cm="1">
        <f t="array" ref="T8">_xlfn.IFS('Paraclinicos '!W7="","",'Paraclinicos '!W7&lt;6,4,'Paraclinicos '!W7&lt;10,3,'Paraclinicos '!W7&lt;13,2,'Paraclinicos '!W7&lt;15,1,'Paraclinicos '!W7=15,0)</f>
        <v>2</v>
      </c>
      <c r="U8" s="54">
        <f t="shared" si="0"/>
        <v>4</v>
      </c>
      <c r="V8" cm="1">
        <f t="array" ref="V8">_xlfn.IFS('Paraclinicos '!S7="","",OR('Paraclinicos '!S7&lt;=8,'Paraclinicos '!S7&gt;=25),3,'Paraclinicos '!S7&lt;12,1,'Paraclinicos '!S7&lt;21,0,'Paraclinicos '!S7&lt;25,2)</f>
        <v>2</v>
      </c>
      <c r="W8" t="str">
        <f>IFERROR(IF(INDEX('BD Demog para scores enalazar'!Y$2:'BD Demog para scores enalazar'!Y$3000,MATCH(Formulas!A8,'BD Demog para scores enalazar'!A$2:'BD Demog para scores enalazar'!A$3000,0))=1,"SI","NO"),"")</f>
        <v>NO</v>
      </c>
      <c r="X8" s="9" t="str">
        <f>IFERROR(IF(INDEX('BD Demog para scores enalazar'!AJ$2:'BD Demog para scores enalazar'!AJ$3000,MATCH(Formulas!A8,'BD Demog para scores enalazar'!A$2:'BD Demog para scores enalazar'!A$3000,0))=1,"SI","NO"),"")</f>
        <v>NO</v>
      </c>
      <c r="Y8" cm="1">
        <f t="array" ref="Y8">IF(AND(W8="NO",X8="NO"),_xlfn.IFS('Paraclinicos '!K7&lt;=91,3,'Paraclinicos '!K7&lt;94,2,'Paraclinicos '!K7&lt;96,1,'Paraclinicos '!K7&gt;=96,0),"")</f>
        <v>3</v>
      </c>
      <c r="Z8" t="str" cm="1">
        <f t="array" ref="Z8">IF(OR(W8="SI",X8="SI"),_xlfn.IFS(OR(AND('Paraclinicos '!K7&lt;=83),AND('Paraclinicos '!K7&gt;=97,AA8=2)),3,OR(AND('Paraclinicos '!K7&lt;=86),AND('Paraclinicos '!K7&gt;=94,AA8=2)),2,OR(AND('Paraclinicos '!K7&lt;=88),AND('Paraclinicos '!K7&gt;=92,AA8=2)),1,OR(AND('Paraclinicos '!K7&gt;=88,'Paraclinicos '!K7&lt;=92),AND('Paraclinicos '!K7&gt;=93,AA8=0)),0),"")</f>
        <v/>
      </c>
      <c r="AA8" cm="1">
        <f t="array" ref="AA8">_xlfn.IFS('Paraclinicos '!E7="","",'Paraclinicos '!E7="Oxigeno",2,'Paraclinicos '!E7="Aire",0)</f>
        <v>2</v>
      </c>
      <c r="AG8" s="81"/>
      <c r="AH8" s="81"/>
      <c r="AI8" s="81"/>
      <c r="AJ8" s="81"/>
      <c r="AK8" s="81"/>
    </row>
    <row r="9" spans="1:43" x14ac:dyDescent="0.25">
      <c r="A9">
        <f>'Paraclinicos '!A8</f>
        <v>6</v>
      </c>
      <c r="B9" s="3">
        <f>'Paraclinicos '!R8</f>
        <v>44307</v>
      </c>
      <c r="C9" cm="1">
        <f t="array" ref="C9">_xlfn.IFS('Paraclinicos '!Q8="","",'Paraclinicos '!Q8&gt;60,3,'Paraclinicos '!Q8&lt;=60,1)</f>
        <v>1</v>
      </c>
      <c r="D9" t="str">
        <f>IFERROR(IF(INDEX('BD Demog para scores enalazar'!BC$2:BC$3000,MATCH(Formulas!A9,'BD Demog para scores enalazar'!A$2:A$3000,0))=0,"SI","NO"),"")</f>
        <v>SI</v>
      </c>
      <c r="E9" cm="1">
        <f t="array" ref="E9">_xlfn.IFS(D9="","",D9="SI",4,D9="NO",1)</f>
        <v>4</v>
      </c>
      <c r="F9" cm="1">
        <f t="array" ref="F9">_xlfn.IFS('Paraclinicos '!B8="","",'Paraclinicos '!B8&gt;1,1,'Paraclinicos '!B8&lt;=1,3)</f>
        <v>1</v>
      </c>
      <c r="G9" t="str" cm="1">
        <f t="array" ref="G9">_xlfn.IFS('Paraclinicos '!D8="","",AND('Paraclinicos '!D8&gt;=250,'Paraclinicos '!D8&lt;=500),2,'Paraclinicos '!D8&gt;500,3,'Paraclinicos '!D8&lt;250,1)</f>
        <v/>
      </c>
      <c r="H9" s="50">
        <f t="shared" si="1"/>
        <v>6</v>
      </c>
      <c r="I9" cm="1">
        <f t="array" ref="I9">_xlfn.IFS('Paraclinicos '!Q8="","",'Paraclinicos '!Q8&gt;=65,1,'Paraclinicos '!Q8&lt;65,0)</f>
        <v>0</v>
      </c>
      <c r="J9" cm="1">
        <f t="array" ref="J9">_xlfn.IFS('Paraclinicos '!I8="","",'Paraclinicos '!I8&gt;7,1,'Paraclinicos '!I8&lt;=7,0)</f>
        <v>1</v>
      </c>
      <c r="K9" cm="1">
        <f t="array" ref="K9">_xlfn.IFS('Paraclinicos '!W8="","",'Paraclinicos '!W8&lt;=8,1,'Paraclinicos '!W8&gt;8,0)</f>
        <v>0</v>
      </c>
      <c r="L9" cm="1">
        <f t="array" ref="L9">_xlfn.IFS('Paraclinicos '!S8="","",'Paraclinicos '!S8&gt;=30,1,'Paraclinicos '!S8&lt;30,0)</f>
        <v>0</v>
      </c>
      <c r="M9" cm="1">
        <f t="array" ref="M9">_xlfn.IFS(OR('Paraclinicos '!T8="",'Paraclinicos '!U8=""),"",OR('Paraclinicos '!T8&lt;=90,'Paraclinicos '!U8&lt;=60),1,OR('Paraclinicos '!T8&gt;90,'Paraclinicos '!U8&gt;60),0)</f>
        <v>0</v>
      </c>
      <c r="N9" s="45">
        <f t="shared" si="2"/>
        <v>2</v>
      </c>
      <c r="O9" cm="1">
        <f t="array" ref="O9">_xlfn.IFS(OR('Paraclinicos '!M8="",'Paraclinicos '!N8="",'Paraclinicos '!N8=0),"",'Paraclinicos '!M8/'Paraclinicos '!N8&lt;100,4,'Paraclinicos '!M8/'Paraclinicos '!N8&lt;200,3,'Paraclinicos '!M8/'Paraclinicos '!N8&lt;300,2,'Paraclinicos '!M8/'Paraclinicos '!N8&lt;400,1,'Paraclinicos '!M8/'Paraclinicos '!N8&gt;=400,0)</f>
        <v>2</v>
      </c>
      <c r="P9" cm="1">
        <f t="array" ref="P9">_xlfn.IFS('Paraclinicos '!C8="","",'Paraclinicos '!C8&lt;20,4,'Paraclinicos '!C8&lt;50,3,'Paraclinicos '!C8&lt;100,2,'Paraclinicos '!C8&lt;150,1,'Paraclinicos '!C8&gt;150,0)</f>
        <v>0</v>
      </c>
      <c r="Q9" cm="1">
        <f t="array" ref="Q9">_xlfn.IFS('Paraclinicos '!O8="","",'Paraclinicos '!O8&lt;1.2,0,'Paraclinicos '!O8&lt;2,1,'Paraclinicos '!O8&lt;3.5,2,'Paraclinicos '!O8&lt;5,3,'Paraclinicos '!O8&gt;5,4)</f>
        <v>0</v>
      </c>
      <c r="R9" t="str" cm="1">
        <f t="array" ref="R9">_xlfn.IFS('Paraclinicos '!J8="","",'Paraclinicos '!J8&lt;1.2,0,'Paraclinicos '!J8&lt;2,1,'Paraclinicos '!J8&lt;6,2,'Paraclinicos '!J8&lt;12,3,'Paraclinicos '!J8&gt;=12,4)</f>
        <v/>
      </c>
      <c r="S9" cm="1">
        <f t="array" ref="S9">_xlfn.IFS('Paraclinicos '!Y8="","",'Paraclinicos '!Y8&lt;70,1,'Paraclinicos '!Y8&gt;=70,0)</f>
        <v>0</v>
      </c>
      <c r="T9" cm="1">
        <f t="array" ref="T9">_xlfn.IFS('Paraclinicos '!W8="","",'Paraclinicos '!W8&lt;6,4,'Paraclinicos '!W8&lt;10,3,'Paraclinicos '!W8&lt;13,2,'Paraclinicos '!W8&lt;15,1,'Paraclinicos '!W8=15,0)</f>
        <v>2</v>
      </c>
      <c r="U9" s="54">
        <f t="shared" si="0"/>
        <v>4</v>
      </c>
      <c r="V9" cm="1">
        <f t="array" ref="V9">_xlfn.IFS('Paraclinicos '!S8="","",OR('Paraclinicos '!S8&lt;=8,'Paraclinicos '!S8&gt;=25),3,'Paraclinicos '!S8&lt;12,1,'Paraclinicos '!S8&lt;21,0,'Paraclinicos '!S8&lt;25,2)</f>
        <v>3</v>
      </c>
      <c r="W9" t="str">
        <f>IFERROR(IF(INDEX('BD Demog para scores enalazar'!Y$2:'BD Demog para scores enalazar'!Y$3000,MATCH(Formulas!A9,'BD Demog para scores enalazar'!A$2:'BD Demog para scores enalazar'!A$3000,0))=1,"SI","NO"),"")</f>
        <v>NO</v>
      </c>
      <c r="X9" s="9" t="str">
        <f>IFERROR(IF(INDEX('BD Demog para scores enalazar'!AJ$2:'BD Demog para scores enalazar'!AJ$3000,MATCH(Formulas!A9,'BD Demog para scores enalazar'!A$2:'BD Demog para scores enalazar'!A$3000,0))=1,"SI","NO"),"")</f>
        <v>NO</v>
      </c>
      <c r="Y9" cm="1">
        <f t="array" ref="Y9">IF(AND(W9="NO",X9="NO"),_xlfn.IFS('Paraclinicos '!K8&lt;=91,3,'Paraclinicos '!K8&lt;94,2,'Paraclinicos '!K8&lt;96,1,'Paraclinicos '!K8&gt;=96,0),"")</f>
        <v>3</v>
      </c>
      <c r="Z9" t="str" cm="1">
        <f t="array" ref="Z9">IF(OR(W9="SI",X9="SI"),_xlfn.IFS(OR(AND('Paraclinicos '!K8&lt;=83),AND('Paraclinicos '!K8&gt;=97,AA9=2)),3,OR(AND('Paraclinicos '!K8&lt;=86),AND('Paraclinicos '!K8&gt;=94,AA9=2)),2,OR(AND('Paraclinicos '!K8&lt;=88),AND('Paraclinicos '!K8&gt;=92,AA9=2)),1,OR(AND('Paraclinicos '!K8&gt;=88,'Paraclinicos '!K8&lt;=92),AND('Paraclinicos '!K8&gt;=93,AA9=0)),0),"")</f>
        <v/>
      </c>
      <c r="AA9" cm="1">
        <f t="array" ref="AA9">_xlfn.IFS('Paraclinicos '!E8="","",'Paraclinicos '!E8="Oxigeno",2,'Paraclinicos '!E8="Aire",0)</f>
        <v>2</v>
      </c>
      <c r="AG9" s="81"/>
      <c r="AH9" s="81"/>
      <c r="AI9" s="81"/>
      <c r="AJ9" s="81"/>
      <c r="AK9" s="81"/>
    </row>
    <row r="10" spans="1:43" x14ac:dyDescent="0.25">
      <c r="A10">
        <f>'Paraclinicos '!A9</f>
        <v>6</v>
      </c>
      <c r="B10" s="3">
        <f>'Paraclinicos '!R9</f>
        <v>44309</v>
      </c>
      <c r="C10" cm="1">
        <f t="array" ref="C10">_xlfn.IFS('Paraclinicos '!Q9="","",'Paraclinicos '!Q9&gt;60,3,'Paraclinicos '!Q9&lt;=60,1)</f>
        <v>1</v>
      </c>
      <c r="D10" t="str">
        <f>IFERROR(IF(INDEX('BD Demog para scores enalazar'!BC$2:BC$3000,MATCH(Formulas!A10,'BD Demog para scores enalazar'!A$2:A$3000,0))=0,"SI","NO"),"")</f>
        <v>SI</v>
      </c>
      <c r="E10" cm="1">
        <f t="array" ref="E10">_xlfn.IFS(D10="","",D10="SI",4,D10="NO",1)</f>
        <v>4</v>
      </c>
      <c r="F10" cm="1">
        <f t="array" ref="F10">_xlfn.IFS('Paraclinicos '!B9="","",'Paraclinicos '!B9&gt;1,1,'Paraclinicos '!B9&lt;=1,3)</f>
        <v>1</v>
      </c>
      <c r="G10" t="str" cm="1">
        <f t="array" ref="G10">_xlfn.IFS('Paraclinicos '!D9="","",AND('Paraclinicos '!D9&gt;=250,'Paraclinicos '!D9&lt;=500),2,'Paraclinicos '!D9&gt;500,3,'Paraclinicos '!D9&lt;250,1)</f>
        <v/>
      </c>
      <c r="H10" s="50">
        <f t="shared" si="1"/>
        <v>6</v>
      </c>
      <c r="I10" cm="1">
        <f t="array" ref="I10">_xlfn.IFS('Paraclinicos '!Q9="","",'Paraclinicos '!Q9&gt;=65,1,'Paraclinicos '!Q9&lt;65,0)</f>
        <v>0</v>
      </c>
      <c r="J10" cm="1">
        <f t="array" ref="J10">_xlfn.IFS('Paraclinicos '!I9="","",'Paraclinicos '!I9&gt;7,1,'Paraclinicos '!I9&lt;=7,0)</f>
        <v>1</v>
      </c>
      <c r="K10" cm="1">
        <f t="array" ref="K10">_xlfn.IFS('Paraclinicos '!W9="","",'Paraclinicos '!W9&lt;=8,1,'Paraclinicos '!W9&gt;8,0)</f>
        <v>1</v>
      </c>
      <c r="L10" cm="1">
        <f t="array" ref="L10">_xlfn.IFS('Paraclinicos '!S9="","",'Paraclinicos '!S9&gt;=30,1,'Paraclinicos '!S9&lt;30,0)</f>
        <v>0</v>
      </c>
      <c r="M10" cm="1">
        <f t="array" ref="M10">_xlfn.IFS(OR('Paraclinicos '!T9="",'Paraclinicos '!U9=""),"",OR('Paraclinicos '!T9&lt;=90,'Paraclinicos '!U9&lt;=60),1,OR('Paraclinicos '!T9&gt;90,'Paraclinicos '!U9&gt;60),0)</f>
        <v>1</v>
      </c>
      <c r="N10" s="45">
        <f t="shared" si="2"/>
        <v>4</v>
      </c>
      <c r="O10" cm="1">
        <f t="array" ref="O10">_xlfn.IFS(OR('Paraclinicos '!M9="",'Paraclinicos '!N9="",'Paraclinicos '!N9=0),"",'Paraclinicos '!M9/'Paraclinicos '!N9&lt;100,4,'Paraclinicos '!M9/'Paraclinicos '!N9&lt;200,3,'Paraclinicos '!M9/'Paraclinicos '!N9&lt;300,2,'Paraclinicos '!M9/'Paraclinicos '!N9&lt;400,1,'Paraclinicos '!M9/'Paraclinicos '!N9&gt;=400,0)</f>
        <v>3</v>
      </c>
      <c r="P10" cm="1">
        <f t="array" ref="P10">_xlfn.IFS('Paraclinicos '!C9="","",'Paraclinicos '!C9&lt;20,4,'Paraclinicos '!C9&lt;50,3,'Paraclinicos '!C9&lt;100,2,'Paraclinicos '!C9&lt;150,1,'Paraclinicos '!C9&gt;150,0)</f>
        <v>0</v>
      </c>
      <c r="Q10" cm="1">
        <f t="array" ref="Q10">_xlfn.IFS('Paraclinicos '!O9="","",'Paraclinicos '!O9&lt;1.2,0,'Paraclinicos '!O9&lt;2,1,'Paraclinicos '!O9&lt;3.5,2,'Paraclinicos '!O9&lt;5,3,'Paraclinicos '!O9&gt;5,4)</f>
        <v>0</v>
      </c>
      <c r="R10" t="str" cm="1">
        <f t="array" ref="R10">_xlfn.IFS('Paraclinicos '!J9="","",'Paraclinicos '!J9&lt;1.2,0,'Paraclinicos '!J9&lt;2,1,'Paraclinicos '!J9&lt;6,2,'Paraclinicos '!J9&lt;12,3,'Paraclinicos '!J9&gt;=12,4)</f>
        <v/>
      </c>
      <c r="S10" cm="1">
        <f t="array" ref="S10">_xlfn.IFS('Paraclinicos '!Y9="","",'Paraclinicos '!Y9&lt;70,1,'Paraclinicos '!Y9&gt;=70,0)</f>
        <v>0</v>
      </c>
      <c r="T10" cm="1">
        <f t="array" ref="T10">_xlfn.IFS('Paraclinicos '!W9="","",'Paraclinicos '!W9&lt;6,4,'Paraclinicos '!W9&lt;10,3,'Paraclinicos '!W9&lt;13,2,'Paraclinicos '!W9&lt;15,1,'Paraclinicos '!W9=15,0)</f>
        <v>4</v>
      </c>
      <c r="U10" s="54">
        <f t="shared" si="0"/>
        <v>7</v>
      </c>
      <c r="V10" cm="1">
        <f t="array" ref="V10">_xlfn.IFS('Paraclinicos '!S9="","",OR('Paraclinicos '!S9&lt;=8,'Paraclinicos '!S9&gt;=25),3,'Paraclinicos '!S9&lt;12,1,'Paraclinicos '!S9&lt;21,0,'Paraclinicos '!S9&lt;25,2)</f>
        <v>0</v>
      </c>
      <c r="W10" t="str">
        <f>IFERROR(IF(INDEX('BD Demog para scores enalazar'!Y$2:'BD Demog para scores enalazar'!Y$3000,MATCH(Formulas!A10,'BD Demog para scores enalazar'!A$2:'BD Demog para scores enalazar'!A$3000,0))=1,"SI","NO"),"")</f>
        <v>NO</v>
      </c>
      <c r="X10" s="9" t="str">
        <f>IFERROR(IF(INDEX('BD Demog para scores enalazar'!AJ$2:'BD Demog para scores enalazar'!AJ$3000,MATCH(Formulas!A10,'BD Demog para scores enalazar'!A$2:'BD Demog para scores enalazar'!A$3000,0))=1,"SI","NO"),"")</f>
        <v>NO</v>
      </c>
      <c r="Y10" cm="1">
        <f t="array" ref="Y10">IF(AND(W10="NO",X10="NO"),_xlfn.IFS('Paraclinicos '!K9&lt;=91,3,'Paraclinicos '!K9&lt;94,2,'Paraclinicos '!K9&lt;96,1,'Paraclinicos '!K9&gt;=96,0),"")</f>
        <v>3</v>
      </c>
      <c r="Z10" t="str" cm="1">
        <f t="array" ref="Z10">IF(OR(W10="SI",X10="SI"),_xlfn.IFS(OR(AND('Paraclinicos '!K9&lt;=83),AND('Paraclinicos '!K9&gt;=97,AA10=2)),3,OR(AND('Paraclinicos '!K9&lt;=86),AND('Paraclinicos '!K9&gt;=94,AA10=2)),2,OR(AND('Paraclinicos '!K9&lt;=88),AND('Paraclinicos '!K9&gt;=92,AA10=2)),1,OR(AND('Paraclinicos '!K9&gt;=88,'Paraclinicos '!K9&lt;=92),AND('Paraclinicos '!K9&gt;=93,AA10=0)),0),"")</f>
        <v/>
      </c>
      <c r="AA10" cm="1">
        <f t="array" ref="AA10">_xlfn.IFS('Paraclinicos '!E9="","",'Paraclinicos '!E9="Oxigeno",2,'Paraclinicos '!E9="Aire",0)</f>
        <v>2</v>
      </c>
    </row>
    <row r="11" spans="1:43" x14ac:dyDescent="0.25">
      <c r="A11">
        <f>'Paraclinicos '!A10</f>
        <v>6</v>
      </c>
      <c r="B11" s="3">
        <f>'Paraclinicos '!R10</f>
        <v>44311</v>
      </c>
      <c r="C11" cm="1">
        <f t="array" ref="C11">_xlfn.IFS('Paraclinicos '!Q10="","",'Paraclinicos '!Q10&gt;60,3,'Paraclinicos '!Q10&lt;=60,1)</f>
        <v>1</v>
      </c>
      <c r="D11" t="str">
        <f>IFERROR(IF(INDEX('BD Demog para scores enalazar'!BC$2:BC$3000,MATCH(Formulas!A11,'BD Demog para scores enalazar'!A$2:A$3000,0))=0,"SI","NO"),"")</f>
        <v>SI</v>
      </c>
      <c r="E11" cm="1">
        <f t="array" ref="E11">_xlfn.IFS(D11="","",D11="SI",4,D11="NO",1)</f>
        <v>4</v>
      </c>
      <c r="F11" cm="1">
        <f t="array" ref="F11">_xlfn.IFS('Paraclinicos '!B10="","",'Paraclinicos '!B10&gt;1,1,'Paraclinicos '!B10&lt;=1,3)</f>
        <v>1</v>
      </c>
      <c r="G11" t="str" cm="1">
        <f t="array" ref="G11">_xlfn.IFS('Paraclinicos '!D10="","",AND('Paraclinicos '!D10&gt;=250,'Paraclinicos '!D10&lt;=500),2,'Paraclinicos '!D10&gt;500,3,'Paraclinicos '!D10&lt;250,1)</f>
        <v/>
      </c>
      <c r="H11" s="50">
        <f t="shared" si="1"/>
        <v>6</v>
      </c>
      <c r="I11" cm="1">
        <f t="array" ref="I11">_xlfn.IFS('Paraclinicos '!Q10="","",'Paraclinicos '!Q10&gt;=65,1,'Paraclinicos '!Q10&lt;65,0)</f>
        <v>0</v>
      </c>
      <c r="J11" cm="1">
        <f t="array" ref="J11">_xlfn.IFS('Paraclinicos '!I10="","",'Paraclinicos '!I10&gt;7,1,'Paraclinicos '!I10&lt;=7,0)</f>
        <v>1</v>
      </c>
      <c r="K11" cm="1">
        <f t="array" ref="K11">_xlfn.IFS('Paraclinicos '!W10="","",'Paraclinicos '!W10&lt;=8,1,'Paraclinicos '!W10&gt;8,0)</f>
        <v>1</v>
      </c>
      <c r="L11" cm="1">
        <f t="array" ref="L11">_xlfn.IFS('Paraclinicos '!S10="","",'Paraclinicos '!S10&gt;=30,1,'Paraclinicos '!S10&lt;30,0)</f>
        <v>0</v>
      </c>
      <c r="M11" cm="1">
        <f t="array" ref="M11">_xlfn.IFS(OR('Paraclinicos '!T10="",'Paraclinicos '!U10=""),"",OR('Paraclinicos '!T10&lt;=90,'Paraclinicos '!U10&lt;=60),1,OR('Paraclinicos '!T10&gt;90,'Paraclinicos '!U10&gt;60),0)</f>
        <v>0</v>
      </c>
      <c r="N11" s="45">
        <f t="shared" si="2"/>
        <v>5</v>
      </c>
      <c r="O11" cm="1">
        <f t="array" ref="O11">_xlfn.IFS(OR('Paraclinicos '!M10="",'Paraclinicos '!N10="",'Paraclinicos '!N10=0),"",'Paraclinicos '!M10/'Paraclinicos '!N10&lt;100,4,'Paraclinicos '!M10/'Paraclinicos '!N10&lt;200,3,'Paraclinicos '!M10/'Paraclinicos '!N10&lt;300,2,'Paraclinicos '!M10/'Paraclinicos '!N10&lt;400,1,'Paraclinicos '!M10/'Paraclinicos '!N10&gt;=400,0)</f>
        <v>3</v>
      </c>
      <c r="P11" cm="1">
        <f t="array" ref="P11">_xlfn.IFS('Paraclinicos '!C10="","",'Paraclinicos '!C10&lt;20,4,'Paraclinicos '!C10&lt;50,3,'Paraclinicos '!C10&lt;100,2,'Paraclinicos '!C10&lt;150,1,'Paraclinicos '!C10&gt;150,0)</f>
        <v>0</v>
      </c>
      <c r="Q11" cm="1">
        <f t="array" ref="Q11">_xlfn.IFS('Paraclinicos '!O10="","",'Paraclinicos '!O10&lt;1.2,0,'Paraclinicos '!O10&lt;2,1,'Paraclinicos '!O10&lt;3.5,2,'Paraclinicos '!O10&lt;5,3,'Paraclinicos '!O10&gt;5,4)</f>
        <v>0</v>
      </c>
      <c r="R11" t="str" cm="1">
        <f t="array" ref="R11">_xlfn.IFS('Paraclinicos '!J10="","",'Paraclinicos '!J10&lt;1.2,0,'Paraclinicos '!J10&lt;2,1,'Paraclinicos '!J10&lt;6,2,'Paraclinicos '!J10&lt;12,3,'Paraclinicos '!J10&gt;=12,4)</f>
        <v/>
      </c>
      <c r="S11" cm="1">
        <f t="array" ref="S11">_xlfn.IFS('Paraclinicos '!Y10="","",'Paraclinicos '!Y10&lt;70,1,'Paraclinicos '!Y10&gt;=70,0)</f>
        <v>0</v>
      </c>
      <c r="T11" cm="1">
        <f t="array" ref="T11">_xlfn.IFS('Paraclinicos '!W10="","",'Paraclinicos '!W10&lt;6,4,'Paraclinicos '!W10&lt;10,3,'Paraclinicos '!W10&lt;13,2,'Paraclinicos '!W10&lt;15,1,'Paraclinicos '!W10=15,0)</f>
        <v>4</v>
      </c>
      <c r="U11" s="54">
        <f t="shared" si="0"/>
        <v>7</v>
      </c>
      <c r="V11" cm="1">
        <f t="array" ref="V11">_xlfn.IFS('Paraclinicos '!S10="","",OR('Paraclinicos '!S10&lt;=8,'Paraclinicos '!S10&gt;=25),3,'Paraclinicos '!S10&lt;12,1,'Paraclinicos '!S10&lt;21,0,'Paraclinicos '!S10&lt;25,2)</f>
        <v>0</v>
      </c>
      <c r="W11" t="str">
        <f>IFERROR(IF(INDEX('BD Demog para scores enalazar'!Y$2:'BD Demog para scores enalazar'!Y$3000,MATCH(Formulas!A11,'BD Demog para scores enalazar'!A$2:'BD Demog para scores enalazar'!A$3000,0))=1,"SI","NO"),"")</f>
        <v>NO</v>
      </c>
      <c r="X11" s="9" t="str">
        <f>IFERROR(IF(INDEX('BD Demog para scores enalazar'!AJ$2:'BD Demog para scores enalazar'!AJ$3000,MATCH(Formulas!A11,'BD Demog para scores enalazar'!A$2:'BD Demog para scores enalazar'!A$3000,0))=1,"SI","NO"),"")</f>
        <v>NO</v>
      </c>
      <c r="Y11" cm="1">
        <f t="array" ref="Y11">IF(AND(W11="NO",X11="NO"),_xlfn.IFS('Paraclinicos '!K10&lt;=91,3,'Paraclinicos '!K10&lt;94,2,'Paraclinicos '!K10&lt;96,1,'Paraclinicos '!K10&gt;=96,0),"")</f>
        <v>3</v>
      </c>
      <c r="Z11" t="str" cm="1">
        <f t="array" ref="Z11">IF(OR(W11="SI",X11="SI"),_xlfn.IFS(OR(AND('Paraclinicos '!K10&lt;=83),AND('Paraclinicos '!K10&gt;=97,AA11=2)),3,OR(AND('Paraclinicos '!K10&lt;=86),AND('Paraclinicos '!K10&gt;=94,AA11=2)),2,OR(AND('Paraclinicos '!K10&lt;=88),AND('Paraclinicos '!K10&gt;=92,AA11=2)),1,OR(AND('Paraclinicos '!K10&gt;=88,'Paraclinicos '!K10&lt;=92),AND('Paraclinicos '!K10&gt;=93,AA11=0)),0),"")</f>
        <v/>
      </c>
      <c r="AA11" cm="1">
        <f t="array" ref="AA11">_xlfn.IFS('Paraclinicos '!E10="","",'Paraclinicos '!E10="Oxigeno",2,'Paraclinicos '!E10="Aire",0)</f>
        <v>2</v>
      </c>
      <c r="AG11" t="s">
        <v>98</v>
      </c>
    </row>
    <row r="12" spans="1:43" x14ac:dyDescent="0.25">
      <c r="A12">
        <f>'Paraclinicos '!A11</f>
        <v>6</v>
      </c>
      <c r="B12" s="3">
        <f>'Paraclinicos '!R11</f>
        <v>44313</v>
      </c>
      <c r="C12" cm="1">
        <f t="array" ref="C12">_xlfn.IFS('Paraclinicos '!Q11="","",'Paraclinicos '!Q11&gt;60,3,'Paraclinicos '!Q11&lt;=60,1)</f>
        <v>1</v>
      </c>
      <c r="D12" t="str">
        <f>IFERROR(IF(INDEX('BD Demog para scores enalazar'!BC$2:BC$3000,MATCH(Formulas!A12,'BD Demog para scores enalazar'!A$2:A$3000,0))=0,"SI","NO"),"")</f>
        <v>SI</v>
      </c>
      <c r="E12" cm="1">
        <f t="array" ref="E12">_xlfn.IFS(D12="","",D12="SI",4,D12="NO",1)</f>
        <v>4</v>
      </c>
      <c r="F12" cm="1">
        <f t="array" ref="F12">_xlfn.IFS('Paraclinicos '!B11="","",'Paraclinicos '!B11&gt;1,1,'Paraclinicos '!B11&lt;=1,3)</f>
        <v>1</v>
      </c>
      <c r="G12" t="str" cm="1">
        <f t="array" ref="G12">_xlfn.IFS('Paraclinicos '!D11="","",AND('Paraclinicos '!D11&gt;=250,'Paraclinicos '!D11&lt;=500),2,'Paraclinicos '!D11&gt;500,3,'Paraclinicos '!D11&lt;250,1)</f>
        <v/>
      </c>
      <c r="H12" s="50">
        <f t="shared" si="1"/>
        <v>6</v>
      </c>
      <c r="I12" cm="1">
        <f t="array" ref="I12">_xlfn.IFS('Paraclinicos '!Q11="","",'Paraclinicos '!Q11&gt;=65,1,'Paraclinicos '!Q11&lt;65,0)</f>
        <v>0</v>
      </c>
      <c r="J12" cm="1">
        <f t="array" ref="J12">_xlfn.IFS('Paraclinicos '!I11="","",'Paraclinicos '!I11&gt;7,1,'Paraclinicos '!I11&lt;=7,0)</f>
        <v>1</v>
      </c>
      <c r="K12" cm="1">
        <f t="array" ref="K12">_xlfn.IFS('Paraclinicos '!W11="","",'Paraclinicos '!W11&lt;=8,1,'Paraclinicos '!W11&gt;8,0)</f>
        <v>1</v>
      </c>
      <c r="L12" cm="1">
        <f t="array" ref="L12">_xlfn.IFS('Paraclinicos '!S11="","",'Paraclinicos '!S11&gt;=30,1,'Paraclinicos '!S11&lt;30,0)</f>
        <v>0</v>
      </c>
      <c r="M12" cm="1">
        <f t="array" ref="M12">_xlfn.IFS(OR('Paraclinicos '!T11="",'Paraclinicos '!U11=""),"",OR('Paraclinicos '!T11&lt;=90,'Paraclinicos '!U11&lt;=60),1,OR('Paraclinicos '!T11&gt;90,'Paraclinicos '!U11&gt;60),0)</f>
        <v>0</v>
      </c>
      <c r="N12" s="45">
        <f t="shared" si="2"/>
        <v>4</v>
      </c>
      <c r="O12" cm="1">
        <f t="array" ref="O12">_xlfn.IFS(OR('Paraclinicos '!M11="",'Paraclinicos '!N11="",'Paraclinicos '!N11=0),"",'Paraclinicos '!M11/'Paraclinicos '!N11&lt;100,4,'Paraclinicos '!M11/'Paraclinicos '!N11&lt;200,3,'Paraclinicos '!M11/'Paraclinicos '!N11&lt;300,2,'Paraclinicos '!M11/'Paraclinicos '!N11&lt;400,1,'Paraclinicos '!M11/'Paraclinicos '!N11&gt;=400,0)</f>
        <v>2</v>
      </c>
      <c r="P12" cm="1">
        <f t="array" ref="P12">_xlfn.IFS('Paraclinicos '!C11="","",'Paraclinicos '!C11&lt;20,4,'Paraclinicos '!C11&lt;50,3,'Paraclinicos '!C11&lt;100,2,'Paraclinicos '!C11&lt;150,1,'Paraclinicos '!C11&gt;150,0)</f>
        <v>0</v>
      </c>
      <c r="Q12" cm="1">
        <f t="array" ref="Q12">_xlfn.IFS('Paraclinicos '!O11="","",'Paraclinicos '!O11&lt;1.2,0,'Paraclinicos '!O11&lt;2,1,'Paraclinicos '!O11&lt;3.5,2,'Paraclinicos '!O11&lt;5,3,'Paraclinicos '!O11&gt;5,4)</f>
        <v>0</v>
      </c>
      <c r="R12" cm="1">
        <f t="array" ref="R12">_xlfn.IFS('Paraclinicos '!J11="","",'Paraclinicos '!J11&lt;1.2,0,'Paraclinicos '!J11&lt;2,1,'Paraclinicos '!J11&lt;6,2,'Paraclinicos '!J11&lt;12,3,'Paraclinicos '!J11&gt;=12,4)</f>
        <v>0</v>
      </c>
      <c r="S12" cm="1">
        <f t="array" ref="S12">_xlfn.IFS('Paraclinicos '!Y11="","",'Paraclinicos '!Y11&lt;70,1,'Paraclinicos '!Y11&gt;=70,0)</f>
        <v>0</v>
      </c>
      <c r="T12" cm="1">
        <f t="array" ref="T12">_xlfn.IFS('Paraclinicos '!W11="","",'Paraclinicos '!W11&lt;6,4,'Paraclinicos '!W11&lt;10,3,'Paraclinicos '!W11&lt;13,2,'Paraclinicos '!W11&lt;15,1,'Paraclinicos '!W11=15,0)</f>
        <v>4</v>
      </c>
      <c r="U12" s="54">
        <f t="shared" si="0"/>
        <v>6</v>
      </c>
      <c r="V12" cm="1">
        <f t="array" ref="V12">_xlfn.IFS('Paraclinicos '!S11="","",OR('Paraclinicos '!S11&lt;=8,'Paraclinicos '!S11&gt;=25),3,'Paraclinicos '!S11&lt;12,1,'Paraclinicos '!S11&lt;21,0,'Paraclinicos '!S11&lt;25,2)</f>
        <v>0</v>
      </c>
      <c r="W12" t="str">
        <f>IFERROR(IF(INDEX('BD Demog para scores enalazar'!Y$2:'BD Demog para scores enalazar'!Y$3000,MATCH(Formulas!A12,'BD Demog para scores enalazar'!A$2:'BD Demog para scores enalazar'!A$3000,0))=1,"SI","NO"),"")</f>
        <v>NO</v>
      </c>
      <c r="X12" s="9" t="str">
        <f>IFERROR(IF(INDEX('BD Demog para scores enalazar'!AJ$2:'BD Demog para scores enalazar'!AJ$3000,MATCH(Formulas!A12,'BD Demog para scores enalazar'!A$2:'BD Demog para scores enalazar'!A$3000,0))=1,"SI","NO"),"")</f>
        <v>NO</v>
      </c>
      <c r="Y12" cm="1">
        <f t="array" ref="Y12">IF(AND(W12="NO",X12="NO"),_xlfn.IFS('Paraclinicos '!K11&lt;=91,3,'Paraclinicos '!K11&lt;94,2,'Paraclinicos '!K11&lt;96,1,'Paraclinicos '!K11&gt;=96,0),"")</f>
        <v>3</v>
      </c>
      <c r="Z12" t="str" cm="1">
        <f t="array" ref="Z12">IF(OR(W12="SI",X12="SI"),_xlfn.IFS(OR(AND('Paraclinicos '!K11&lt;=83),AND('Paraclinicos '!K11&gt;=97,AA12=2)),3,OR(AND('Paraclinicos '!K11&lt;=86),AND('Paraclinicos '!K11&gt;=94,AA12=2)),2,OR(AND('Paraclinicos '!K11&lt;=88),AND('Paraclinicos '!K11&gt;=92,AA12=2)),1,OR(AND('Paraclinicos '!K11&gt;=88,'Paraclinicos '!K11&lt;=92),AND('Paraclinicos '!K11&gt;=93,AA12=0)),0),"")</f>
        <v/>
      </c>
      <c r="AA12" cm="1">
        <f t="array" ref="AA12">_xlfn.IFS('Paraclinicos '!E11="","",'Paraclinicos '!E11="Oxigeno",2,'Paraclinicos '!E11="Aire",0)</f>
        <v>2</v>
      </c>
      <c r="AI12" t="s">
        <v>99</v>
      </c>
    </row>
    <row r="13" spans="1:43" x14ac:dyDescent="0.25">
      <c r="A13">
        <f>'Paraclinicos '!A12</f>
        <v>6</v>
      </c>
      <c r="B13" s="3">
        <f>'Paraclinicos '!R12</f>
        <v>44315</v>
      </c>
      <c r="C13" cm="1">
        <f t="array" ref="C13">_xlfn.IFS('Paraclinicos '!Q12="","",'Paraclinicos '!Q12&gt;60,3,'Paraclinicos '!Q12&lt;=60,1)</f>
        <v>1</v>
      </c>
      <c r="D13" t="str">
        <f>IFERROR(IF(INDEX('BD Demog para scores enalazar'!BC$2:BC$3000,MATCH(Formulas!A13,'BD Demog para scores enalazar'!A$2:A$3000,0))=0,"SI","NO"),"")</f>
        <v>SI</v>
      </c>
      <c r="E13" cm="1">
        <f t="array" ref="E13">_xlfn.IFS(D13="","",D13="SI",4,D13="NO",1)</f>
        <v>4</v>
      </c>
      <c r="F13" cm="1">
        <f t="array" ref="F13">_xlfn.IFS('Paraclinicos '!B12="","",'Paraclinicos '!B12&gt;1,1,'Paraclinicos '!B12&lt;=1,3)</f>
        <v>3</v>
      </c>
      <c r="G13" t="str" cm="1">
        <f t="array" ref="G13">_xlfn.IFS('Paraclinicos '!D12="","",AND('Paraclinicos '!D12&gt;=250,'Paraclinicos '!D12&lt;=500),2,'Paraclinicos '!D12&gt;500,3,'Paraclinicos '!D12&lt;250,1)</f>
        <v/>
      </c>
      <c r="H13" s="50">
        <f t="shared" si="1"/>
        <v>8</v>
      </c>
      <c r="I13" cm="1">
        <f t="array" ref="I13">_xlfn.IFS('Paraclinicos '!Q12="","",'Paraclinicos '!Q12&gt;=65,1,'Paraclinicos '!Q12&lt;65,0)</f>
        <v>0</v>
      </c>
      <c r="J13" cm="1">
        <f t="array" ref="J13">_xlfn.IFS('Paraclinicos '!I12="","",'Paraclinicos '!I12&gt;7,1,'Paraclinicos '!I12&lt;=7,0)</f>
        <v>1</v>
      </c>
      <c r="K13" cm="1">
        <f t="array" ref="K13">_xlfn.IFS('Paraclinicos '!W12="","",'Paraclinicos '!W12&lt;=8,1,'Paraclinicos '!W12&gt;8,0)</f>
        <v>0</v>
      </c>
      <c r="L13" cm="1">
        <f t="array" ref="L13">_xlfn.IFS('Paraclinicos '!S12="","",'Paraclinicos '!S12&gt;=30,1,'Paraclinicos '!S12&lt;30,0)</f>
        <v>0</v>
      </c>
      <c r="M13" cm="1">
        <f t="array" ref="M13">_xlfn.IFS(OR('Paraclinicos '!T12="",'Paraclinicos '!U12=""),"",OR('Paraclinicos '!T12&lt;=90,'Paraclinicos '!U12&lt;=60),1,OR('Paraclinicos '!T12&gt;90,'Paraclinicos '!U12&gt;60),0)</f>
        <v>0</v>
      </c>
      <c r="N13" s="45">
        <f t="shared" si="2"/>
        <v>3</v>
      </c>
      <c r="O13" cm="1">
        <f t="array" ref="O13">_xlfn.IFS(OR('Paraclinicos '!M12="",'Paraclinicos '!N12="",'Paraclinicos '!N12=0),"",'Paraclinicos '!M12/'Paraclinicos '!N12&lt;100,4,'Paraclinicos '!M12/'Paraclinicos '!N12&lt;200,3,'Paraclinicos '!M12/'Paraclinicos '!N12&lt;300,2,'Paraclinicos '!M12/'Paraclinicos '!N12&lt;400,1,'Paraclinicos '!M12/'Paraclinicos '!N12&gt;=400,0)</f>
        <v>2</v>
      </c>
      <c r="P13" cm="1">
        <f t="array" ref="P13">_xlfn.IFS('Paraclinicos '!C12="","",'Paraclinicos '!C12&lt;20,4,'Paraclinicos '!C12&lt;50,3,'Paraclinicos '!C12&lt;100,2,'Paraclinicos '!C12&lt;150,1,'Paraclinicos '!C12&gt;150,0)</f>
        <v>0</v>
      </c>
      <c r="Q13" cm="1">
        <f t="array" ref="Q13">_xlfn.IFS('Paraclinicos '!O12="","",'Paraclinicos '!O12&lt;1.2,0,'Paraclinicos '!O12&lt;2,1,'Paraclinicos '!O12&lt;3.5,2,'Paraclinicos '!O12&lt;5,3,'Paraclinicos '!O12&gt;5,4)</f>
        <v>0</v>
      </c>
      <c r="R13" t="str" cm="1">
        <f t="array" ref="R13">_xlfn.IFS('Paraclinicos '!J12="","",'Paraclinicos '!J12&lt;1.2,0,'Paraclinicos '!J12&lt;2,1,'Paraclinicos '!J12&lt;6,2,'Paraclinicos '!J12&lt;12,3,'Paraclinicos '!J12&gt;=12,4)</f>
        <v/>
      </c>
      <c r="S13" cm="1">
        <f t="array" ref="S13">_xlfn.IFS('Paraclinicos '!Y12="","",'Paraclinicos '!Y12&lt;70,1,'Paraclinicos '!Y12&gt;=70,0)</f>
        <v>0</v>
      </c>
      <c r="T13" cm="1">
        <f t="array" ref="T13">_xlfn.IFS('Paraclinicos '!W12="","",'Paraclinicos '!W12&lt;6,4,'Paraclinicos '!W12&lt;10,3,'Paraclinicos '!W12&lt;13,2,'Paraclinicos '!W12&lt;15,1,'Paraclinicos '!W12=15,0)</f>
        <v>2</v>
      </c>
      <c r="U13" s="54">
        <f t="shared" si="0"/>
        <v>4</v>
      </c>
      <c r="V13" cm="1">
        <f t="array" ref="V13">_xlfn.IFS('Paraclinicos '!S12="","",OR('Paraclinicos '!S12&lt;=8,'Paraclinicos '!S12&gt;=25),3,'Paraclinicos '!S12&lt;12,1,'Paraclinicos '!S12&lt;21,0,'Paraclinicos '!S12&lt;25,2)</f>
        <v>0</v>
      </c>
      <c r="W13" t="str">
        <f>IFERROR(IF(INDEX('BD Demog para scores enalazar'!Y$2:'BD Demog para scores enalazar'!Y$3000,MATCH(Formulas!A13,'BD Demog para scores enalazar'!A$2:'BD Demog para scores enalazar'!A$3000,0))=1,"SI","NO"),"")</f>
        <v>NO</v>
      </c>
      <c r="X13" s="9" t="str">
        <f>IFERROR(IF(INDEX('BD Demog para scores enalazar'!AJ$2:'BD Demog para scores enalazar'!AJ$3000,MATCH(Formulas!A13,'BD Demog para scores enalazar'!A$2:'BD Demog para scores enalazar'!A$3000,0))=1,"SI","NO"),"")</f>
        <v>NO</v>
      </c>
      <c r="Y13" cm="1">
        <f t="array" ref="Y13">IF(AND(W13="NO",X13="NO"),_xlfn.IFS('Paraclinicos '!K12&lt;=91,3,'Paraclinicos '!K12&lt;94,2,'Paraclinicos '!K12&lt;96,1,'Paraclinicos '!K12&gt;=96,0),"")</f>
        <v>3</v>
      </c>
      <c r="Z13" t="str" cm="1">
        <f t="array" ref="Z13">IF(OR(W13="SI",X13="SI"),_xlfn.IFS(OR(AND('Paraclinicos '!K12&lt;=83),AND('Paraclinicos '!K12&gt;=97,AA13=2)),3,OR(AND('Paraclinicos '!K12&lt;=86),AND('Paraclinicos '!K12&gt;=94,AA13=2)),2,OR(AND('Paraclinicos '!K12&lt;=88),AND('Paraclinicos '!K12&gt;=92,AA13=2)),1,OR(AND('Paraclinicos '!K12&gt;=88,'Paraclinicos '!K12&lt;=92),AND('Paraclinicos '!K12&gt;=93,AA13=0)),0),"")</f>
        <v/>
      </c>
      <c r="AA13" cm="1">
        <f t="array" ref="AA13">_xlfn.IFS('Paraclinicos '!E12="","",'Paraclinicos '!E12="Oxigeno",2,'Paraclinicos '!E12="Aire",0)</f>
        <v>2</v>
      </c>
    </row>
    <row r="14" spans="1:43" x14ac:dyDescent="0.25">
      <c r="A14">
        <f>'Paraclinicos '!A13</f>
        <v>6</v>
      </c>
      <c r="B14" s="3">
        <f>'Paraclinicos '!R13</f>
        <v>44316</v>
      </c>
      <c r="C14" cm="1">
        <f t="array" ref="C14">_xlfn.IFS('Paraclinicos '!Q13="","",'Paraclinicos '!Q13&gt;60,3,'Paraclinicos '!Q13&lt;=60,1)</f>
        <v>1</v>
      </c>
      <c r="D14" t="str">
        <f>IFERROR(IF(INDEX('BD Demog para scores enalazar'!BC$2:BC$3000,MATCH(Formulas!A14,'BD Demog para scores enalazar'!A$2:A$3000,0))=0,"SI","NO"),"")</f>
        <v>SI</v>
      </c>
      <c r="E14" cm="1">
        <f t="array" ref="E14">_xlfn.IFS(D14="","",D14="SI",4,D14="NO",1)</f>
        <v>4</v>
      </c>
      <c r="F14" cm="1">
        <f t="array" ref="F14">_xlfn.IFS('Paraclinicos '!B13="","",'Paraclinicos '!B13&gt;1,1,'Paraclinicos '!B13&lt;=1,3)</f>
        <v>1</v>
      </c>
      <c r="G14" t="str" cm="1">
        <f t="array" ref="G14">_xlfn.IFS('Paraclinicos '!D13="","",AND('Paraclinicos '!D13&gt;=250,'Paraclinicos '!D13&lt;=500),2,'Paraclinicos '!D13&gt;500,3,'Paraclinicos '!D13&lt;250,1)</f>
        <v/>
      </c>
      <c r="H14" s="50">
        <f t="shared" si="1"/>
        <v>6</v>
      </c>
      <c r="I14" cm="1">
        <f t="array" ref="I14">_xlfn.IFS('Paraclinicos '!Q13="","",'Paraclinicos '!Q13&gt;=65,1,'Paraclinicos '!Q13&lt;65,0)</f>
        <v>0</v>
      </c>
      <c r="J14" cm="1">
        <f t="array" ref="J14">_xlfn.IFS('Paraclinicos '!I13="","",'Paraclinicos '!I13&gt;7,1,'Paraclinicos '!I13&lt;=7,0)</f>
        <v>1</v>
      </c>
      <c r="K14" cm="1">
        <f t="array" ref="K14">_xlfn.IFS('Paraclinicos '!W13="","",'Paraclinicos '!W13&lt;=8,1,'Paraclinicos '!W13&gt;8,0)</f>
        <v>0</v>
      </c>
      <c r="L14" cm="1">
        <f t="array" ref="L14">_xlfn.IFS('Paraclinicos '!S13="","",'Paraclinicos '!S13&gt;=30,1,'Paraclinicos '!S13&lt;30,0)</f>
        <v>0</v>
      </c>
      <c r="M14" cm="1">
        <f t="array" ref="M14">_xlfn.IFS(OR('Paraclinicos '!T13="",'Paraclinicos '!U13=""),"",OR('Paraclinicos '!T13&lt;=90,'Paraclinicos '!U13&lt;=60),1,OR('Paraclinicos '!T13&gt;90,'Paraclinicos '!U13&gt;60),0)</f>
        <v>1</v>
      </c>
      <c r="N14" s="45">
        <f t="shared" si="2"/>
        <v>3</v>
      </c>
      <c r="O14" cm="1">
        <f t="array" ref="O14">_xlfn.IFS(OR('Paraclinicos '!M13="",'Paraclinicos '!N13="",'Paraclinicos '!N13=0),"",'Paraclinicos '!M13/'Paraclinicos '!N13&lt;100,4,'Paraclinicos '!M13/'Paraclinicos '!N13&lt;200,3,'Paraclinicos '!M13/'Paraclinicos '!N13&lt;300,2,'Paraclinicos '!M13/'Paraclinicos '!N13&lt;400,1,'Paraclinicos '!M13/'Paraclinicos '!N13&gt;=400,0)</f>
        <v>3</v>
      </c>
      <c r="P14" cm="1">
        <f t="array" ref="P14">_xlfn.IFS('Paraclinicos '!C13="","",'Paraclinicos '!C13&lt;20,4,'Paraclinicos '!C13&lt;50,3,'Paraclinicos '!C13&lt;100,2,'Paraclinicos '!C13&lt;150,1,'Paraclinicos '!C13&gt;150,0)</f>
        <v>0</v>
      </c>
      <c r="Q14" cm="1">
        <f t="array" ref="Q14">_xlfn.IFS('Paraclinicos '!O13="","",'Paraclinicos '!O13&lt;1.2,0,'Paraclinicos '!O13&lt;2,1,'Paraclinicos '!O13&lt;3.5,2,'Paraclinicos '!O13&lt;5,3,'Paraclinicos '!O13&gt;5,4)</f>
        <v>0</v>
      </c>
      <c r="R14" t="str" cm="1">
        <f t="array" ref="R14">_xlfn.IFS('Paraclinicos '!J13="","",'Paraclinicos '!J13&lt;1.2,0,'Paraclinicos '!J13&lt;2,1,'Paraclinicos '!J13&lt;6,2,'Paraclinicos '!J13&lt;12,3,'Paraclinicos '!J13&gt;=12,4)</f>
        <v/>
      </c>
      <c r="S14" cm="1">
        <f t="array" ref="S14">_xlfn.IFS('Paraclinicos '!Y13="","",'Paraclinicos '!Y13&lt;70,1,'Paraclinicos '!Y13&gt;=70,0)</f>
        <v>0</v>
      </c>
      <c r="T14" cm="1">
        <f t="array" ref="T14">_xlfn.IFS('Paraclinicos '!W13="","",'Paraclinicos '!W13&lt;6,4,'Paraclinicos '!W13&lt;10,3,'Paraclinicos '!W13&lt;13,2,'Paraclinicos '!W13&lt;15,1,'Paraclinicos '!W13=15,0)</f>
        <v>2</v>
      </c>
      <c r="U14" s="54">
        <f t="shared" si="0"/>
        <v>5</v>
      </c>
      <c r="V14" cm="1">
        <f t="array" ref="V14">_xlfn.IFS('Paraclinicos '!S13="","",OR('Paraclinicos '!S13&lt;=8,'Paraclinicos '!S13&gt;=25),3,'Paraclinicos '!S13&lt;12,1,'Paraclinicos '!S13&lt;21,0,'Paraclinicos '!S13&lt;25,2)</f>
        <v>0</v>
      </c>
      <c r="W14" t="str">
        <f>IFERROR(IF(INDEX('BD Demog para scores enalazar'!Y$2:'BD Demog para scores enalazar'!Y$3000,MATCH(Formulas!A14,'BD Demog para scores enalazar'!A$2:'BD Demog para scores enalazar'!A$3000,0))=1,"SI","NO"),"")</f>
        <v>NO</v>
      </c>
      <c r="X14" s="9" t="str">
        <f>IFERROR(IF(INDEX('BD Demog para scores enalazar'!AJ$2:'BD Demog para scores enalazar'!AJ$3000,MATCH(Formulas!A14,'BD Demog para scores enalazar'!A$2:'BD Demog para scores enalazar'!A$3000,0))=1,"SI","NO"),"")</f>
        <v>NO</v>
      </c>
      <c r="Y14" cm="1">
        <f t="array" ref="Y14">IF(AND(W14="NO",X14="NO"),_xlfn.IFS('Paraclinicos '!K13&lt;=91,3,'Paraclinicos '!K13&lt;94,2,'Paraclinicos '!K13&lt;96,1,'Paraclinicos '!K13&gt;=96,0),"")</f>
        <v>3</v>
      </c>
      <c r="Z14" t="str" cm="1">
        <f t="array" ref="Z14">IF(OR(W14="SI",X14="SI"),_xlfn.IFS(OR(AND('Paraclinicos '!K13&lt;=83),AND('Paraclinicos '!K13&gt;=97,AA14=2)),3,OR(AND('Paraclinicos '!K13&lt;=86),AND('Paraclinicos '!K13&gt;=94,AA14=2)),2,OR(AND('Paraclinicos '!K13&lt;=88),AND('Paraclinicos '!K13&gt;=92,AA14=2)),1,OR(AND('Paraclinicos '!K13&gt;=88,'Paraclinicos '!K13&lt;=92),AND('Paraclinicos '!K13&gt;=93,AA14=0)),0),"")</f>
        <v/>
      </c>
      <c r="AA14" cm="1">
        <f t="array" ref="AA14">_xlfn.IFS('Paraclinicos '!E13="","",'Paraclinicos '!E13="Oxigeno",2,'Paraclinicos '!E13="Aire",0)</f>
        <v>2</v>
      </c>
    </row>
    <row r="15" spans="1:43" x14ac:dyDescent="0.25">
      <c r="A15">
        <f>'Paraclinicos '!A14</f>
        <v>6</v>
      </c>
      <c r="B15" s="3">
        <f>'Paraclinicos '!R14</f>
        <v>44317</v>
      </c>
      <c r="C15" cm="1">
        <f t="array" ref="C15">_xlfn.IFS('Paraclinicos '!Q14="","",'Paraclinicos '!Q14&gt;60,3,'Paraclinicos '!Q14&lt;=60,1)</f>
        <v>1</v>
      </c>
      <c r="D15" t="str">
        <f>IFERROR(IF(INDEX('BD Demog para scores enalazar'!BC$2:BC$3000,MATCH(Formulas!A15,'BD Demog para scores enalazar'!A$2:A$3000,0))=0,"SI","NO"),"")</f>
        <v>SI</v>
      </c>
      <c r="E15" cm="1">
        <f t="array" ref="E15">_xlfn.IFS(D15="","",D15="SI",4,D15="NO",1)</f>
        <v>4</v>
      </c>
      <c r="F15" cm="1">
        <f t="array" ref="F15">_xlfn.IFS('Paraclinicos '!B14="","",'Paraclinicos '!B14&gt;1,1,'Paraclinicos '!B14&lt;=1,3)</f>
        <v>1</v>
      </c>
      <c r="G15" t="str" cm="1">
        <f t="array" ref="G15">_xlfn.IFS('Paraclinicos '!D14="","",AND('Paraclinicos '!D14&gt;=250,'Paraclinicos '!D14&lt;=500),2,'Paraclinicos '!D14&gt;500,3,'Paraclinicos '!D14&lt;250,1)</f>
        <v/>
      </c>
      <c r="H15" s="50">
        <f t="shared" si="1"/>
        <v>6</v>
      </c>
      <c r="I15" cm="1">
        <f t="array" ref="I15">_xlfn.IFS('Paraclinicos '!Q14="","",'Paraclinicos '!Q14&gt;=65,1,'Paraclinicos '!Q14&lt;65,0)</f>
        <v>0</v>
      </c>
      <c r="J15" cm="1">
        <f t="array" ref="J15">_xlfn.IFS('Paraclinicos '!I14="","",'Paraclinicos '!I14&gt;7,1,'Paraclinicos '!I14&lt;=7,0)</f>
        <v>1</v>
      </c>
      <c r="K15" cm="1">
        <f t="array" ref="K15">_xlfn.IFS('Paraclinicos '!W14="","",'Paraclinicos '!W14&lt;=8,1,'Paraclinicos '!W14&gt;8,0)</f>
        <v>0</v>
      </c>
      <c r="L15" cm="1">
        <f t="array" ref="L15">_xlfn.IFS('Paraclinicos '!S14="","",'Paraclinicos '!S14&gt;=30,1,'Paraclinicos '!S14&lt;30,0)</f>
        <v>0</v>
      </c>
      <c r="M15" cm="1">
        <f t="array" ref="M15">_xlfn.IFS(OR('Paraclinicos '!T14="",'Paraclinicos '!U14=""),"",OR('Paraclinicos '!T14&lt;=90,'Paraclinicos '!U14&lt;=60),1,OR('Paraclinicos '!T14&gt;90,'Paraclinicos '!U14&gt;60),0)</f>
        <v>0</v>
      </c>
      <c r="N15" s="45">
        <f t="shared" si="2"/>
        <v>3</v>
      </c>
      <c r="O15" cm="1">
        <f t="array" ref="O15">_xlfn.IFS(OR('Paraclinicos '!M14="",'Paraclinicos '!N14="",'Paraclinicos '!N14=0),"",'Paraclinicos '!M14/'Paraclinicos '!N14&lt;100,4,'Paraclinicos '!M14/'Paraclinicos '!N14&lt;200,3,'Paraclinicos '!M14/'Paraclinicos '!N14&lt;300,2,'Paraclinicos '!M14/'Paraclinicos '!N14&lt;400,1,'Paraclinicos '!M14/'Paraclinicos '!N14&gt;=400,0)</f>
        <v>1</v>
      </c>
      <c r="P15" cm="1">
        <f t="array" ref="P15">_xlfn.IFS('Paraclinicos '!C14="","",'Paraclinicos '!C14&lt;20,4,'Paraclinicos '!C14&lt;50,3,'Paraclinicos '!C14&lt;100,2,'Paraclinicos '!C14&lt;150,1,'Paraclinicos '!C14&gt;150,0)</f>
        <v>0</v>
      </c>
      <c r="Q15" cm="1">
        <f t="array" ref="Q15">_xlfn.IFS('Paraclinicos '!O14="","",'Paraclinicos '!O14&lt;1.2,0,'Paraclinicos '!O14&lt;2,1,'Paraclinicos '!O14&lt;3.5,2,'Paraclinicos '!O14&lt;5,3,'Paraclinicos '!O14&gt;5,4)</f>
        <v>0</v>
      </c>
      <c r="R15" t="str" cm="1">
        <f t="array" ref="R15">_xlfn.IFS('Paraclinicos '!J14="","",'Paraclinicos '!J14&lt;1.2,0,'Paraclinicos '!J14&lt;2,1,'Paraclinicos '!J14&lt;6,2,'Paraclinicos '!J14&lt;12,3,'Paraclinicos '!J14&gt;=12,4)</f>
        <v/>
      </c>
      <c r="S15" cm="1">
        <f t="array" ref="S15">_xlfn.IFS('Paraclinicos '!Y14="","",'Paraclinicos '!Y14&lt;70,1,'Paraclinicos '!Y14&gt;=70,0)</f>
        <v>0</v>
      </c>
      <c r="T15" cm="1">
        <f t="array" ref="T15">_xlfn.IFS('Paraclinicos '!W14="","",'Paraclinicos '!W14&lt;6,4,'Paraclinicos '!W14&lt;10,3,'Paraclinicos '!W14&lt;13,2,'Paraclinicos '!W14&lt;15,1,'Paraclinicos '!W14=15,0)</f>
        <v>1</v>
      </c>
      <c r="U15" s="54">
        <f t="shared" si="0"/>
        <v>2</v>
      </c>
      <c r="V15" cm="1">
        <f t="array" ref="V15">_xlfn.IFS('Paraclinicos '!S14="","",OR('Paraclinicos '!S14&lt;=8,'Paraclinicos '!S14&gt;=25),3,'Paraclinicos '!S14&lt;12,1,'Paraclinicos '!S14&lt;21,0,'Paraclinicos '!S14&lt;25,2)</f>
        <v>0</v>
      </c>
      <c r="W15" t="str">
        <f>IFERROR(IF(INDEX('BD Demog para scores enalazar'!Y$2:'BD Demog para scores enalazar'!Y$3000,MATCH(Formulas!A15,'BD Demog para scores enalazar'!A$2:'BD Demog para scores enalazar'!A$3000,0))=1,"SI","NO"),"")</f>
        <v>NO</v>
      </c>
      <c r="X15" s="9" t="str">
        <f>IFERROR(IF(INDEX('BD Demog para scores enalazar'!AJ$2:'BD Demog para scores enalazar'!AJ$3000,MATCH(Formulas!A15,'BD Demog para scores enalazar'!A$2:'BD Demog para scores enalazar'!A$3000,0))=1,"SI","NO"),"")</f>
        <v>NO</v>
      </c>
      <c r="Y15" cm="1">
        <f t="array" ref="Y15">IF(AND(W15="NO",X15="NO"),_xlfn.IFS('Paraclinicos '!K14&lt;=91,3,'Paraclinicos '!K14&lt;94,2,'Paraclinicos '!K14&lt;96,1,'Paraclinicos '!K14&gt;=96,0),"")</f>
        <v>2</v>
      </c>
      <c r="Z15" t="str" cm="1">
        <f t="array" ref="Z15">IF(OR(W15="SI",X15="SI"),_xlfn.IFS(OR(AND('Paraclinicos '!K14&lt;=83),AND('Paraclinicos '!K14&gt;=97,AA15=2)),3,OR(AND('Paraclinicos '!K14&lt;=86),AND('Paraclinicos '!K14&gt;=94,AA15=2)),2,OR(AND('Paraclinicos '!K14&lt;=88),AND('Paraclinicos '!K14&gt;=92,AA15=2)),1,OR(AND('Paraclinicos '!K14&gt;=88,'Paraclinicos '!K14&lt;=92),AND('Paraclinicos '!K14&gt;=93,AA15=0)),0),"")</f>
        <v/>
      </c>
      <c r="AA15" cm="1">
        <f t="array" ref="AA15">_xlfn.IFS('Paraclinicos '!E14="","",'Paraclinicos '!E14="Oxigeno",2,'Paraclinicos '!E14="Aire",0)</f>
        <v>2</v>
      </c>
    </row>
    <row r="16" spans="1:43" x14ac:dyDescent="0.25">
      <c r="A16">
        <f>'Paraclinicos '!A15</f>
        <v>9</v>
      </c>
      <c r="B16" s="3">
        <f>'Paraclinicos '!R15</f>
        <v>44320</v>
      </c>
      <c r="C16" cm="1">
        <f t="array" ref="C16">_xlfn.IFS('Paraclinicos '!Q15="","",'Paraclinicos '!Q15&gt;60,3,'Paraclinicos '!Q15&lt;=60,1)</f>
        <v>1</v>
      </c>
      <c r="D16" t="str">
        <f>IFERROR(IF(INDEX('BD Demog para scores enalazar'!BC$2:BC$3000,MATCH(Formulas!A16,'BD Demog para scores enalazar'!A$2:A$3000,0))=0,"SI","NO"),"")</f>
        <v>NO</v>
      </c>
      <c r="E16" cm="1">
        <f t="array" ref="E16">_xlfn.IFS(D16="","",D16="SI",4,D16="NO",1)</f>
        <v>1</v>
      </c>
      <c r="F16" cm="1">
        <f t="array" ref="F16">_xlfn.IFS('Paraclinicos '!B15="","",'Paraclinicos '!B15&gt;1,1,'Paraclinicos '!B15&lt;=1,3)</f>
        <v>1</v>
      </c>
      <c r="G16" cm="1">
        <f t="array" ref="G16">_xlfn.IFS('Paraclinicos '!D15="","",AND('Paraclinicos '!D15&gt;=250,'Paraclinicos '!D15&lt;=500),2,'Paraclinicos '!D15&gt;500,3,'Paraclinicos '!D15&lt;250,1)</f>
        <v>2</v>
      </c>
      <c r="H16" s="50">
        <f t="shared" si="1"/>
        <v>5</v>
      </c>
      <c r="I16" cm="1">
        <f t="array" ref="I16">_xlfn.IFS('Paraclinicos '!Q15="","",'Paraclinicos '!Q15&gt;=65,1,'Paraclinicos '!Q15&lt;65,0)</f>
        <v>0</v>
      </c>
      <c r="J16" cm="1">
        <f t="array" ref="J16">_xlfn.IFS('Paraclinicos '!I15="","",'Paraclinicos '!I15&gt;7,1,'Paraclinicos '!I15&lt;=7,0)</f>
        <v>1</v>
      </c>
      <c r="K16" cm="1">
        <f t="array" ref="K16">_xlfn.IFS('Paraclinicos '!W15="","",'Paraclinicos '!W15&lt;=8,1,'Paraclinicos '!W15&gt;8,0)</f>
        <v>1</v>
      </c>
      <c r="L16" cm="1">
        <f t="array" ref="L16">_xlfn.IFS('Paraclinicos '!S15="","",'Paraclinicos '!S15&gt;=30,1,'Paraclinicos '!S15&lt;30,0)</f>
        <v>0</v>
      </c>
      <c r="M16" cm="1">
        <f t="array" ref="M16">_xlfn.IFS(OR('Paraclinicos '!T15="",'Paraclinicos '!U15=""),"",OR('Paraclinicos '!T15&lt;=90,'Paraclinicos '!U15&lt;=60),1,OR('Paraclinicos '!T15&gt;90,'Paraclinicos '!U15&gt;60),0)</f>
        <v>0</v>
      </c>
      <c r="N16" s="45">
        <f t="shared" si="2"/>
        <v>3</v>
      </c>
      <c r="O16" cm="1">
        <f t="array" ref="O16">_xlfn.IFS(OR('Paraclinicos '!M15="",'Paraclinicos '!N15="",'Paraclinicos '!N15=0),"",'Paraclinicos '!M15/'Paraclinicos '!N15&lt;100,4,'Paraclinicos '!M15/'Paraclinicos '!N15&lt;200,3,'Paraclinicos '!M15/'Paraclinicos '!N15&lt;300,2,'Paraclinicos '!M15/'Paraclinicos '!N15&lt;400,1,'Paraclinicos '!M15/'Paraclinicos '!N15&gt;=400,0)</f>
        <v>2</v>
      </c>
      <c r="P16" cm="1">
        <f t="array" ref="P16">_xlfn.IFS('Paraclinicos '!C15="","",'Paraclinicos '!C15&lt;20,4,'Paraclinicos '!C15&lt;50,3,'Paraclinicos '!C15&lt;100,2,'Paraclinicos '!C15&lt;150,1,'Paraclinicos '!C15&gt;150,0)</f>
        <v>0</v>
      </c>
      <c r="Q16" cm="1">
        <f t="array" ref="Q16">_xlfn.IFS('Paraclinicos '!O15="","",'Paraclinicos '!O15&lt;1.2,0,'Paraclinicos '!O15&lt;2,1,'Paraclinicos '!O15&lt;3.5,2,'Paraclinicos '!O15&lt;5,3,'Paraclinicos '!O15&gt;5,4)</f>
        <v>0</v>
      </c>
      <c r="R16" cm="1">
        <f t="array" ref="R16">_xlfn.IFS('Paraclinicos '!J15="","",'Paraclinicos '!J15&lt;1.2,0,'Paraclinicos '!J15&lt;2,1,'Paraclinicos '!J15&lt;6,2,'Paraclinicos '!J15&lt;12,3,'Paraclinicos '!J15&gt;=12,4)</f>
        <v>0</v>
      </c>
      <c r="S16" cm="1">
        <f t="array" ref="S16">_xlfn.IFS('Paraclinicos '!Y15="","",'Paraclinicos '!Y15&lt;70,1,'Paraclinicos '!Y15&gt;=70,0)</f>
        <v>0</v>
      </c>
      <c r="T16" cm="1">
        <f t="array" ref="T16">_xlfn.IFS('Paraclinicos '!W15="","",'Paraclinicos '!W15&lt;6,4,'Paraclinicos '!W15&lt;10,3,'Paraclinicos '!W15&lt;13,2,'Paraclinicos '!W15&lt;15,1,'Paraclinicos '!W15=15,0)</f>
        <v>4</v>
      </c>
      <c r="U16" s="54">
        <f t="shared" si="0"/>
        <v>6</v>
      </c>
      <c r="V16" cm="1">
        <f t="array" ref="V16">_xlfn.IFS('Paraclinicos '!S15="","",OR('Paraclinicos '!S15&lt;=8,'Paraclinicos '!S15&gt;=25),3,'Paraclinicos '!S15&lt;12,1,'Paraclinicos '!S15&lt;21,0,'Paraclinicos '!S15&lt;25,2)</f>
        <v>0</v>
      </c>
      <c r="W16" t="str">
        <f>IFERROR(IF(INDEX('BD Demog para scores enalazar'!Y$2:'BD Demog para scores enalazar'!Y$3000,MATCH(Formulas!A16,'BD Demog para scores enalazar'!A$2:'BD Demog para scores enalazar'!A$3000,0))=1,"SI","NO"),"")</f>
        <v>NO</v>
      </c>
      <c r="X16" s="9" t="str">
        <f>IFERROR(IF(INDEX('BD Demog para scores enalazar'!AJ$2:'BD Demog para scores enalazar'!AJ$3000,MATCH(Formulas!A16,'BD Demog para scores enalazar'!A$2:'BD Demog para scores enalazar'!A$3000,0))=1,"SI","NO"),"")</f>
        <v>NO</v>
      </c>
      <c r="Y16" cm="1">
        <f t="array" ref="Y16">IF(AND(W16="NO",X16="NO"),_xlfn.IFS('Paraclinicos '!K15&lt;=91,3,'Paraclinicos '!K15&lt;94,2,'Paraclinicos '!K15&lt;96,1,'Paraclinicos '!K15&gt;=96,0),"")</f>
        <v>3</v>
      </c>
      <c r="Z16" t="str" cm="1">
        <f t="array" ref="Z16">IF(OR(W16="SI",X16="SI"),_xlfn.IFS(OR(AND('Paraclinicos '!K15&lt;=83),AND('Paraclinicos '!K15&gt;=97,AA16=2)),3,OR(AND('Paraclinicos '!K15&lt;=86),AND('Paraclinicos '!K15&gt;=94,AA16=2)),2,OR(AND('Paraclinicos '!K15&lt;=88),AND('Paraclinicos '!K15&gt;=92,AA16=2)),1,OR(AND('Paraclinicos '!K15&gt;=88,'Paraclinicos '!K15&lt;=92),AND('Paraclinicos '!K15&gt;=93,AA16=0)),0),"")</f>
        <v/>
      </c>
      <c r="AA16" cm="1">
        <f t="array" ref="AA16">_xlfn.IFS('Paraclinicos '!E15="","",'Paraclinicos '!E15="Oxigeno",2,'Paraclinicos '!E15="Aire",0)</f>
        <v>2</v>
      </c>
    </row>
    <row r="17" spans="1:27" x14ac:dyDescent="0.25">
      <c r="A17">
        <f>'Paraclinicos '!A16</f>
        <v>9</v>
      </c>
      <c r="B17" s="3">
        <f>'Paraclinicos '!R16</f>
        <v>44321</v>
      </c>
      <c r="C17" cm="1">
        <f t="array" ref="C17">_xlfn.IFS('Paraclinicos '!Q16="","",'Paraclinicos '!Q16&gt;60,3,'Paraclinicos '!Q16&lt;=60,1)</f>
        <v>1</v>
      </c>
      <c r="D17" t="str">
        <f>IFERROR(IF(INDEX('BD Demog para scores enalazar'!BC$2:BC$3000,MATCH(Formulas!A17,'BD Demog para scores enalazar'!A$2:A$3000,0))=0,"SI","NO"),"")</f>
        <v>NO</v>
      </c>
      <c r="E17" cm="1">
        <f t="array" ref="E17">_xlfn.IFS(D17="","",D17="SI",4,D17="NO",1)</f>
        <v>1</v>
      </c>
      <c r="F17" cm="1">
        <f t="array" ref="F17">_xlfn.IFS('Paraclinicos '!B16="","",'Paraclinicos '!B16&gt;1,1,'Paraclinicos '!B16&lt;=1,3)</f>
        <v>1</v>
      </c>
      <c r="G17" cm="1">
        <f t="array" ref="G17">_xlfn.IFS('Paraclinicos '!D16="","",AND('Paraclinicos '!D16&gt;=250,'Paraclinicos '!D16&lt;=500),2,'Paraclinicos '!D16&gt;500,3,'Paraclinicos '!D16&lt;250,1)</f>
        <v>1</v>
      </c>
      <c r="H17" s="50">
        <f t="shared" si="1"/>
        <v>4</v>
      </c>
      <c r="I17" cm="1">
        <f t="array" ref="I17">_xlfn.IFS('Paraclinicos '!Q16="","",'Paraclinicos '!Q16&gt;=65,1,'Paraclinicos '!Q16&lt;65,0)</f>
        <v>0</v>
      </c>
      <c r="J17" cm="1">
        <f t="array" ref="J17">_xlfn.IFS('Paraclinicos '!I16="","",'Paraclinicos '!I16&gt;7,1,'Paraclinicos '!I16&lt;=7,0)</f>
        <v>1</v>
      </c>
      <c r="K17" cm="1">
        <f t="array" ref="K17">_xlfn.IFS('Paraclinicos '!W16="","",'Paraclinicos '!W16&lt;=8,1,'Paraclinicos '!W16&gt;8,0)</f>
        <v>1</v>
      </c>
      <c r="L17" cm="1">
        <f t="array" ref="L17">_xlfn.IFS('Paraclinicos '!S16="","",'Paraclinicos '!S16&gt;=30,1,'Paraclinicos '!S16&lt;30,0)</f>
        <v>0</v>
      </c>
      <c r="M17" cm="1">
        <f t="array" ref="M17">_xlfn.IFS(OR('Paraclinicos '!T16="",'Paraclinicos '!U16=""),"",OR('Paraclinicos '!T16&lt;=90,'Paraclinicos '!U16&lt;=60),1,OR('Paraclinicos '!T16&gt;90,'Paraclinicos '!U16&gt;60),0)</f>
        <v>0</v>
      </c>
      <c r="N17" s="45">
        <f t="shared" si="2"/>
        <v>4</v>
      </c>
      <c r="O17" t="str" cm="1">
        <f t="array" ref="O17">_xlfn.IFS(OR('Paraclinicos '!M16="",'Paraclinicos '!N16="",'Paraclinicos '!N16=0),"",'Paraclinicos '!M16/'Paraclinicos '!N16&lt;100,4,'Paraclinicos '!M16/'Paraclinicos '!N16&lt;200,3,'Paraclinicos '!M16/'Paraclinicos '!N16&lt;300,2,'Paraclinicos '!M16/'Paraclinicos '!N16&lt;400,1,'Paraclinicos '!M16/'Paraclinicos '!N16&gt;=400,0)</f>
        <v/>
      </c>
      <c r="P17" cm="1">
        <f t="array" ref="P17">_xlfn.IFS('Paraclinicos '!C16="","",'Paraclinicos '!C16&lt;20,4,'Paraclinicos '!C16&lt;50,3,'Paraclinicos '!C16&lt;100,2,'Paraclinicos '!C16&lt;150,1,'Paraclinicos '!C16&gt;150,0)</f>
        <v>0</v>
      </c>
      <c r="Q17" t="str" cm="1">
        <f t="array" ref="Q17">_xlfn.IFS('Paraclinicos '!O16="","",'Paraclinicos '!O16&lt;1.2,0,'Paraclinicos '!O16&lt;2,1,'Paraclinicos '!O16&lt;3.5,2,'Paraclinicos '!O16&lt;5,3,'Paraclinicos '!O16&gt;5,4)</f>
        <v/>
      </c>
      <c r="R17" t="str" cm="1">
        <f t="array" ref="R17">_xlfn.IFS('Paraclinicos '!J16="","",'Paraclinicos '!J16&lt;1.2,0,'Paraclinicos '!J16&lt;2,1,'Paraclinicos '!J16&lt;6,2,'Paraclinicos '!J16&lt;12,3,'Paraclinicos '!J16&gt;=12,4)</f>
        <v/>
      </c>
      <c r="S17" cm="1">
        <f t="array" ref="S17">_xlfn.IFS('Paraclinicos '!Y16="","",'Paraclinicos '!Y16&lt;70,1,'Paraclinicos '!Y16&gt;=70,0)</f>
        <v>0</v>
      </c>
      <c r="T17" cm="1">
        <f t="array" ref="T17">_xlfn.IFS('Paraclinicos '!W16="","",'Paraclinicos '!W16&lt;6,4,'Paraclinicos '!W16&lt;10,3,'Paraclinicos '!W16&lt;13,2,'Paraclinicos '!W16&lt;15,1,'Paraclinicos '!W16=15,0)</f>
        <v>4</v>
      </c>
      <c r="U17" s="54">
        <f t="shared" si="0"/>
        <v>4</v>
      </c>
      <c r="V17" cm="1">
        <f t="array" ref="V17">_xlfn.IFS('Paraclinicos '!S16="","",OR('Paraclinicos '!S16&lt;=8,'Paraclinicos '!S16&gt;=25),3,'Paraclinicos '!S16&lt;12,1,'Paraclinicos '!S16&lt;21,0,'Paraclinicos '!S16&lt;25,2)</f>
        <v>0</v>
      </c>
      <c r="W17" t="str">
        <f>IFERROR(IF(INDEX('BD Demog para scores enalazar'!Y$2:'BD Demog para scores enalazar'!Y$3000,MATCH(Formulas!A17,'BD Demog para scores enalazar'!A$2:'BD Demog para scores enalazar'!A$3000,0))=1,"SI","NO"),"")</f>
        <v>NO</v>
      </c>
      <c r="X17" s="9" t="str">
        <f>IFERROR(IF(INDEX('BD Demog para scores enalazar'!AJ$2:'BD Demog para scores enalazar'!AJ$3000,MATCH(Formulas!A17,'BD Demog para scores enalazar'!A$2:'BD Demog para scores enalazar'!A$3000,0))=1,"SI","NO"),"")</f>
        <v>NO</v>
      </c>
      <c r="Y17" cm="1">
        <f t="array" ref="Y17">IF(AND(W17="NO",X17="NO"),_xlfn.IFS('Paraclinicos '!K16&lt;=91,3,'Paraclinicos '!K16&lt;94,2,'Paraclinicos '!K16&lt;96,1,'Paraclinicos '!K16&gt;=96,0),"")</f>
        <v>3</v>
      </c>
      <c r="Z17" t="str" cm="1">
        <f t="array" ref="Z17">IF(OR(W17="SI",X17="SI"),_xlfn.IFS(OR(AND('Paraclinicos '!K16&lt;=83),AND('Paraclinicos '!K16&gt;=97,AA17=2)),3,OR(AND('Paraclinicos '!K16&lt;=86),AND('Paraclinicos '!K16&gt;=94,AA17=2)),2,OR(AND('Paraclinicos '!K16&lt;=88),AND('Paraclinicos '!K16&gt;=92,AA17=2)),1,OR(AND('Paraclinicos '!K16&gt;=88,'Paraclinicos '!K16&lt;=92),AND('Paraclinicos '!K16&gt;=93,AA17=0)),0),"")</f>
        <v/>
      </c>
      <c r="AA17" cm="1">
        <f t="array" ref="AA17">_xlfn.IFS('Paraclinicos '!E16="","",'Paraclinicos '!E16="Oxigeno",2,'Paraclinicos '!E16="Aire",0)</f>
        <v>2</v>
      </c>
    </row>
    <row r="18" spans="1:27" x14ac:dyDescent="0.25">
      <c r="A18">
        <f>'Paraclinicos '!A17</f>
        <v>9</v>
      </c>
      <c r="B18" s="3">
        <f>'Paraclinicos '!R17</f>
        <v>44327</v>
      </c>
      <c r="C18" cm="1">
        <f t="array" ref="C18">_xlfn.IFS('Paraclinicos '!Q17="","",'Paraclinicos '!Q17&gt;60,3,'Paraclinicos '!Q17&lt;=60,1)</f>
        <v>1</v>
      </c>
      <c r="D18" t="str">
        <f>IFERROR(IF(INDEX('BD Demog para scores enalazar'!BC$2:BC$3000,MATCH(Formulas!A18,'BD Demog para scores enalazar'!A$2:A$3000,0))=0,"SI","NO"),"")</f>
        <v>NO</v>
      </c>
      <c r="E18" cm="1">
        <f t="array" ref="E18">_xlfn.IFS(D18="","",D18="SI",4,D18="NO",1)</f>
        <v>1</v>
      </c>
      <c r="F18" cm="1">
        <f t="array" ref="F18">_xlfn.IFS('Paraclinicos '!B17="","",'Paraclinicos '!B17&gt;1,1,'Paraclinicos '!B17&lt;=1,3)</f>
        <v>1</v>
      </c>
      <c r="G18" cm="1">
        <f t="array" ref="G18">_xlfn.IFS('Paraclinicos '!D17="","",AND('Paraclinicos '!D17&gt;=250,'Paraclinicos '!D17&lt;=500),2,'Paraclinicos '!D17&gt;500,3,'Paraclinicos '!D17&lt;250,1)</f>
        <v>1</v>
      </c>
      <c r="H18" s="50">
        <f t="shared" si="1"/>
        <v>4</v>
      </c>
      <c r="I18" cm="1">
        <f t="array" ref="I18">_xlfn.IFS('Paraclinicos '!Q17="","",'Paraclinicos '!Q17&gt;=65,1,'Paraclinicos '!Q17&lt;65,0)</f>
        <v>0</v>
      </c>
      <c r="J18" t="str" cm="1">
        <f t="array" ref="J18">_xlfn.IFS('Paraclinicos '!I17="","",'Paraclinicos '!I17&gt;7,1,'Paraclinicos '!I17&lt;=7,0)</f>
        <v/>
      </c>
      <c r="K18" cm="1">
        <f t="array" ref="K18">_xlfn.IFS('Paraclinicos '!W17="","",'Paraclinicos '!W17&lt;=8,1,'Paraclinicos '!W17&gt;8,0)</f>
        <v>0</v>
      </c>
      <c r="L18" cm="1">
        <f t="array" ref="L18">_xlfn.IFS('Paraclinicos '!S17="","",'Paraclinicos '!S17&gt;=30,1,'Paraclinicos '!S17&lt;30,0)</f>
        <v>0</v>
      </c>
      <c r="M18" cm="1">
        <f t="array" ref="M18">_xlfn.IFS(OR('Paraclinicos '!T17="",'Paraclinicos '!U17=""),"",OR('Paraclinicos '!T17&lt;=90,'Paraclinicos '!U17&lt;=60),1,OR('Paraclinicos '!T17&gt;90,'Paraclinicos '!U17&gt;60),0)</f>
        <v>0</v>
      </c>
      <c r="N18" s="45">
        <f t="shared" si="2"/>
        <v>2</v>
      </c>
      <c r="O18" cm="1">
        <f t="array" ref="O18">_xlfn.IFS(OR('Paraclinicos '!M17="",'Paraclinicos '!N17="",'Paraclinicos '!N17=0),"",'Paraclinicos '!M17/'Paraclinicos '!N17&lt;100,4,'Paraclinicos '!M17/'Paraclinicos '!N17&lt;200,3,'Paraclinicos '!M17/'Paraclinicos '!N17&lt;300,2,'Paraclinicos '!M17/'Paraclinicos '!N17&lt;400,1,'Paraclinicos '!M17/'Paraclinicos '!N17&gt;=400,0)</f>
        <v>1</v>
      </c>
      <c r="P18" cm="1">
        <f t="array" ref="P18">_xlfn.IFS('Paraclinicos '!C17="","",'Paraclinicos '!C17&lt;20,4,'Paraclinicos '!C17&lt;50,3,'Paraclinicos '!C17&lt;100,2,'Paraclinicos '!C17&lt;150,1,'Paraclinicos '!C17&gt;150,0)</f>
        <v>0</v>
      </c>
      <c r="Q18" t="str" cm="1">
        <f t="array" ref="Q18">_xlfn.IFS('Paraclinicos '!O17="","",'Paraclinicos '!O17&lt;1.2,0,'Paraclinicos '!O17&lt;2,1,'Paraclinicos '!O17&lt;3.5,2,'Paraclinicos '!O17&lt;5,3,'Paraclinicos '!O17&gt;5,4)</f>
        <v/>
      </c>
      <c r="R18" t="str" cm="1">
        <f t="array" ref="R18">_xlfn.IFS('Paraclinicos '!J17="","",'Paraclinicos '!J17&lt;1.2,0,'Paraclinicos '!J17&lt;2,1,'Paraclinicos '!J17&lt;6,2,'Paraclinicos '!J17&lt;12,3,'Paraclinicos '!J17&gt;=12,4)</f>
        <v/>
      </c>
      <c r="S18" cm="1">
        <f t="array" ref="S18">_xlfn.IFS('Paraclinicos '!Y17="","",'Paraclinicos '!Y17&lt;70,1,'Paraclinicos '!Y17&gt;=70,0)</f>
        <v>0</v>
      </c>
      <c r="T18" cm="1">
        <f t="array" ref="T18">_xlfn.IFS('Paraclinicos '!W17="","",'Paraclinicos '!W17&lt;6,4,'Paraclinicos '!W17&lt;10,3,'Paraclinicos '!W17&lt;13,2,'Paraclinicos '!W17&lt;15,1,'Paraclinicos '!W17=15,0)</f>
        <v>0</v>
      </c>
      <c r="U18" s="54">
        <f t="shared" si="0"/>
        <v>1</v>
      </c>
      <c r="V18" cm="1">
        <f t="array" ref="V18">_xlfn.IFS('Paraclinicos '!S17="","",OR('Paraclinicos '!S17&lt;=8,'Paraclinicos '!S17&gt;=25),3,'Paraclinicos '!S17&lt;12,1,'Paraclinicos '!S17&lt;21,0,'Paraclinicos '!S17&lt;25,2)</f>
        <v>0</v>
      </c>
      <c r="W18" t="str">
        <f>IFERROR(IF(INDEX('BD Demog para scores enalazar'!Y$2:'BD Demog para scores enalazar'!Y$3000,MATCH(Formulas!A18,'BD Demog para scores enalazar'!A$2:'BD Demog para scores enalazar'!A$3000,0))=1,"SI","NO"),"")</f>
        <v>NO</v>
      </c>
      <c r="X18" s="9" t="str">
        <f>IFERROR(IF(INDEX('BD Demog para scores enalazar'!AJ$2:'BD Demog para scores enalazar'!AJ$3000,MATCH(Formulas!A18,'BD Demog para scores enalazar'!A$2:'BD Demog para scores enalazar'!A$3000,0))=1,"SI","NO"),"")</f>
        <v>NO</v>
      </c>
      <c r="Y18" cm="1">
        <f t="array" ref="Y18">IF(AND(W18="NO",X18="NO"),_xlfn.IFS('Paraclinicos '!K17&lt;=91,3,'Paraclinicos '!K17&lt;94,2,'Paraclinicos '!K17&lt;96,1,'Paraclinicos '!K17&gt;=96,0),"")</f>
        <v>1</v>
      </c>
      <c r="Z18" t="str" cm="1">
        <f t="array" ref="Z18">IF(OR(W18="SI",X18="SI"),_xlfn.IFS(OR(AND('Paraclinicos '!K17&lt;=83),AND('Paraclinicos '!K17&gt;=97,AA18=2)),3,OR(AND('Paraclinicos '!K17&lt;=86),AND('Paraclinicos '!K17&gt;=94,AA18=2)),2,OR(AND('Paraclinicos '!K17&lt;=88),AND('Paraclinicos '!K17&gt;=92,AA18=2)),1,OR(AND('Paraclinicos '!K17&gt;=88,'Paraclinicos '!K17&lt;=92),AND('Paraclinicos '!K17&gt;=93,AA18=0)),0),"")</f>
        <v/>
      </c>
      <c r="AA18" cm="1">
        <f t="array" ref="AA18">_xlfn.IFS('Paraclinicos '!E17="","",'Paraclinicos '!E17="Oxigeno",2,'Paraclinicos '!E17="Aire",0)</f>
        <v>2</v>
      </c>
    </row>
    <row r="19" spans="1:27" x14ac:dyDescent="0.25">
      <c r="A19">
        <f>'Paraclinicos '!A18</f>
        <v>11</v>
      </c>
      <c r="B19" s="3">
        <f>'Paraclinicos '!R18</f>
        <v>44286</v>
      </c>
      <c r="C19" cm="1">
        <f t="array" ref="C19">_xlfn.IFS('Paraclinicos '!Q18="","",'Paraclinicos '!Q18&gt;60,3,'Paraclinicos '!Q18&lt;=60,1)</f>
        <v>3</v>
      </c>
      <c r="D19" t="str">
        <f>IFERROR(IF(INDEX('BD Demog para scores enalazar'!BC$2:BC$3000,MATCH(Formulas!A19,'BD Demog para scores enalazar'!A$2:A$3000,0))=0,"SI","NO"),"")</f>
        <v>SI</v>
      </c>
      <c r="E19" cm="1">
        <f t="array" ref="E19">_xlfn.IFS(D19="","",D19="SI",4,D19="NO",1)</f>
        <v>4</v>
      </c>
      <c r="F19" cm="1">
        <f t="array" ref="F19">_xlfn.IFS('Paraclinicos '!B18="","",'Paraclinicos '!B18&gt;1,1,'Paraclinicos '!B18&lt;=1,3)</f>
        <v>1</v>
      </c>
      <c r="G19" cm="1">
        <f t="array" ref="G19">_xlfn.IFS('Paraclinicos '!D18="","",AND('Paraclinicos '!D18&gt;=250,'Paraclinicos '!D18&lt;=500),2,'Paraclinicos '!D18&gt;500,3,'Paraclinicos '!D18&lt;250,1)</f>
        <v>1</v>
      </c>
      <c r="H19" s="50">
        <f t="shared" si="1"/>
        <v>9</v>
      </c>
      <c r="I19" cm="1">
        <f t="array" ref="I19">_xlfn.IFS('Paraclinicos '!Q18="","",'Paraclinicos '!Q18&gt;=65,1,'Paraclinicos '!Q18&lt;65,0)</f>
        <v>1</v>
      </c>
      <c r="J19" cm="1">
        <f t="array" ref="J19">_xlfn.IFS('Paraclinicos '!I18="","",'Paraclinicos '!I18&gt;7,1,'Paraclinicos '!I18&lt;=7,0)</f>
        <v>1</v>
      </c>
      <c r="K19" cm="1">
        <f t="array" ref="K19">_xlfn.IFS('Paraclinicos '!W18="","",'Paraclinicos '!W18&lt;=8,1,'Paraclinicos '!W18&gt;8,0)</f>
        <v>0</v>
      </c>
      <c r="L19" cm="1">
        <f t="array" ref="L19">_xlfn.IFS('Paraclinicos '!S18="","",'Paraclinicos '!S18&gt;=30,1,'Paraclinicos '!S18&lt;30,0)</f>
        <v>0</v>
      </c>
      <c r="M19" cm="1">
        <f t="array" ref="M19">_xlfn.IFS(OR('Paraclinicos '!T18="",'Paraclinicos '!U18=""),"",OR('Paraclinicos '!T18&lt;=90,'Paraclinicos '!U18&lt;=60),1,OR('Paraclinicos '!T18&gt;90,'Paraclinicos '!U18&gt;60),0)</f>
        <v>0</v>
      </c>
      <c r="N19" s="45">
        <f t="shared" si="2"/>
        <v>1</v>
      </c>
      <c r="O19" cm="1">
        <f t="array" ref="O19">_xlfn.IFS(OR('Paraclinicos '!M18="",'Paraclinicos '!N18="",'Paraclinicos '!N18=0),"",'Paraclinicos '!M18/'Paraclinicos '!N18&lt;100,4,'Paraclinicos '!M18/'Paraclinicos '!N18&lt;200,3,'Paraclinicos '!M18/'Paraclinicos '!N18&lt;300,2,'Paraclinicos '!M18/'Paraclinicos '!N18&lt;400,1,'Paraclinicos '!M18/'Paraclinicos '!N18&gt;=400,0)</f>
        <v>0</v>
      </c>
      <c r="P19" cm="1">
        <f t="array" ref="P19">_xlfn.IFS('Paraclinicos '!C18="","",'Paraclinicos '!C18&lt;20,4,'Paraclinicos '!C18&lt;50,3,'Paraclinicos '!C18&lt;100,2,'Paraclinicos '!C18&lt;150,1,'Paraclinicos '!C18&gt;150,0)</f>
        <v>2</v>
      </c>
      <c r="Q19" cm="1">
        <f t="array" ref="Q19">_xlfn.IFS('Paraclinicos '!O18="","",'Paraclinicos '!O18&lt;1.2,0,'Paraclinicos '!O18&lt;2,1,'Paraclinicos '!O18&lt;3.5,2,'Paraclinicos '!O18&lt;5,3,'Paraclinicos '!O18&gt;5,4)</f>
        <v>1</v>
      </c>
      <c r="R19" cm="1">
        <f t="array" ref="R19">_xlfn.IFS('Paraclinicos '!J18="","",'Paraclinicos '!J18&lt;1.2,0,'Paraclinicos '!J18&lt;2,1,'Paraclinicos '!J18&lt;6,2,'Paraclinicos '!J18&lt;12,3,'Paraclinicos '!J18&gt;=12,4)</f>
        <v>0</v>
      </c>
      <c r="S19" cm="1">
        <f t="array" ref="S19">_xlfn.IFS('Paraclinicos '!Y18="","",'Paraclinicos '!Y18&lt;70,1,'Paraclinicos '!Y18&gt;=70,0)</f>
        <v>0</v>
      </c>
      <c r="T19" cm="1">
        <f t="array" ref="T19">_xlfn.IFS('Paraclinicos '!W18="","",'Paraclinicos '!W18&lt;6,4,'Paraclinicos '!W18&lt;10,3,'Paraclinicos '!W18&lt;13,2,'Paraclinicos '!W18&lt;15,1,'Paraclinicos '!W18=15,0)</f>
        <v>0</v>
      </c>
      <c r="U19" s="54">
        <f t="shared" si="0"/>
        <v>3</v>
      </c>
      <c r="V19" cm="1">
        <f t="array" ref="V19">_xlfn.IFS('Paraclinicos '!S18="","",OR('Paraclinicos '!S18&lt;=8,'Paraclinicos '!S18&gt;=25),3,'Paraclinicos '!S18&lt;12,1,'Paraclinicos '!S18&lt;21,0,'Paraclinicos '!S18&lt;25,2)</f>
        <v>0</v>
      </c>
      <c r="W19" t="str">
        <f>IFERROR(IF(INDEX('BD Demog para scores enalazar'!Y$2:'BD Demog para scores enalazar'!Y$3000,MATCH(Formulas!A19,'BD Demog para scores enalazar'!A$2:'BD Demog para scores enalazar'!A$3000,0))=1,"SI","NO"),"")</f>
        <v>NO</v>
      </c>
      <c r="X19" s="9" t="str">
        <f>IFERROR(IF(INDEX('BD Demog para scores enalazar'!AJ$2:'BD Demog para scores enalazar'!AJ$3000,MATCH(Formulas!A19,'BD Demog para scores enalazar'!A$2:'BD Demog para scores enalazar'!A$3000,0))=1,"SI","NO"),"")</f>
        <v>SI</v>
      </c>
      <c r="Y19" t="str" cm="1">
        <f t="array" ref="Y19">IF(AND(W19="NO",X19="NO"),_xlfn.IFS('Paraclinicos '!K18&lt;=91,3,'Paraclinicos '!K18&lt;94,2,'Paraclinicos '!K18&lt;96,1,'Paraclinicos '!K18&gt;=96,0),"")</f>
        <v/>
      </c>
      <c r="Z19" cm="1">
        <f t="array" ref="Z19">IF(OR(W19="SI",X19="SI"),_xlfn.IFS(OR(AND('Paraclinicos '!K18&lt;=83),AND('Paraclinicos '!K18&gt;=97,AA19=2)),3,OR(AND('Paraclinicos '!K18&lt;=86),AND('Paraclinicos '!K18&gt;=94,AA19=2)),2,OR(AND('Paraclinicos '!K18&lt;=88),AND('Paraclinicos '!K18&gt;=92,AA19=2)),1,OR(AND('Paraclinicos '!K18&gt;=88,'Paraclinicos '!K18&lt;=92),AND('Paraclinicos '!K18&gt;=93,AA19=0)),0),"")</f>
        <v>3</v>
      </c>
      <c r="AA19" cm="1">
        <f t="array" ref="AA19">_xlfn.IFS('Paraclinicos '!E18="","",'Paraclinicos '!E18="Oxigeno",2,'Paraclinicos '!E18="Aire",0)</f>
        <v>2</v>
      </c>
    </row>
    <row r="20" spans="1:27" x14ac:dyDescent="0.25">
      <c r="A20">
        <f>'Paraclinicos '!A19</f>
        <v>11</v>
      </c>
      <c r="B20" s="3">
        <f>'Paraclinicos '!R19</f>
        <v>44287</v>
      </c>
      <c r="C20" cm="1">
        <f t="array" ref="C20">_xlfn.IFS('Paraclinicos '!Q19="","",'Paraclinicos '!Q19&gt;60,3,'Paraclinicos '!Q19&lt;=60,1)</f>
        <v>3</v>
      </c>
      <c r="D20" t="str">
        <f>IFERROR(IF(INDEX('BD Demog para scores enalazar'!BC$2:BC$3000,MATCH(Formulas!A20,'BD Demog para scores enalazar'!A$2:A$3000,0))=0,"SI","NO"),"")</f>
        <v>SI</v>
      </c>
      <c r="E20" cm="1">
        <f t="array" ref="E20">_xlfn.IFS(D20="","",D20="SI",4,D20="NO",1)</f>
        <v>4</v>
      </c>
      <c r="F20" cm="1">
        <f t="array" ref="F20">_xlfn.IFS('Paraclinicos '!B19="","",'Paraclinicos '!B19&gt;1,1,'Paraclinicos '!B19&lt;=1,3)</f>
        <v>3</v>
      </c>
      <c r="G20" t="str" cm="1">
        <f t="array" ref="G20">_xlfn.IFS('Paraclinicos '!D19="","",AND('Paraclinicos '!D19&gt;=250,'Paraclinicos '!D19&lt;=500),2,'Paraclinicos '!D19&gt;500,3,'Paraclinicos '!D19&lt;250,1)</f>
        <v/>
      </c>
      <c r="H20" s="50">
        <f t="shared" si="1"/>
        <v>10</v>
      </c>
      <c r="I20" cm="1">
        <f t="array" ref="I20">_xlfn.IFS('Paraclinicos '!Q19="","",'Paraclinicos '!Q19&gt;=65,1,'Paraclinicos '!Q19&lt;65,0)</f>
        <v>1</v>
      </c>
      <c r="J20" cm="1">
        <f t="array" ref="J20">_xlfn.IFS('Paraclinicos '!I19="","",'Paraclinicos '!I19&gt;7,1,'Paraclinicos '!I19&lt;=7,0)</f>
        <v>1</v>
      </c>
      <c r="K20" cm="1">
        <f t="array" ref="K20">_xlfn.IFS('Paraclinicos '!W19="","",'Paraclinicos '!W19&lt;=8,1,'Paraclinicos '!W19&gt;8,0)</f>
        <v>0</v>
      </c>
      <c r="L20" cm="1">
        <f t="array" ref="L20">_xlfn.IFS('Paraclinicos '!S19="","",'Paraclinicos '!S19&gt;=30,1,'Paraclinicos '!S19&lt;30,0)</f>
        <v>0</v>
      </c>
      <c r="M20" cm="1">
        <f t="array" ref="M20">_xlfn.IFS(OR('Paraclinicos '!T19="",'Paraclinicos '!U19=""),"",OR('Paraclinicos '!T19&lt;=90,'Paraclinicos '!U19&lt;=60),1,OR('Paraclinicos '!T19&gt;90,'Paraclinicos '!U19&gt;60),0)</f>
        <v>1</v>
      </c>
      <c r="N20" s="45">
        <f t="shared" si="2"/>
        <v>3</v>
      </c>
      <c r="O20" t="str" cm="1">
        <f t="array" ref="O20">_xlfn.IFS(OR('Paraclinicos '!M19="",'Paraclinicos '!N19="",'Paraclinicos '!N19=0),"",'Paraclinicos '!M19/'Paraclinicos '!N19&lt;100,4,'Paraclinicos '!M19/'Paraclinicos '!N19&lt;200,3,'Paraclinicos '!M19/'Paraclinicos '!N19&lt;300,2,'Paraclinicos '!M19/'Paraclinicos '!N19&lt;400,1,'Paraclinicos '!M19/'Paraclinicos '!N19&gt;=400,0)</f>
        <v/>
      </c>
      <c r="P20" cm="1">
        <f t="array" ref="P20">_xlfn.IFS('Paraclinicos '!C19="","",'Paraclinicos '!C19&lt;20,4,'Paraclinicos '!C19&lt;50,3,'Paraclinicos '!C19&lt;100,2,'Paraclinicos '!C19&lt;150,1,'Paraclinicos '!C19&gt;150,0)</f>
        <v>2</v>
      </c>
      <c r="Q20" cm="1">
        <f t="array" ref="Q20">_xlfn.IFS('Paraclinicos '!O19="","",'Paraclinicos '!O19&lt;1.2,0,'Paraclinicos '!O19&lt;2,1,'Paraclinicos '!O19&lt;3.5,2,'Paraclinicos '!O19&lt;5,3,'Paraclinicos '!O19&gt;5,4)</f>
        <v>0</v>
      </c>
      <c r="R20" t="str" cm="1">
        <f t="array" ref="R20">_xlfn.IFS('Paraclinicos '!J19="","",'Paraclinicos '!J19&lt;1.2,0,'Paraclinicos '!J19&lt;2,1,'Paraclinicos '!J19&lt;6,2,'Paraclinicos '!J19&lt;12,3,'Paraclinicos '!J19&gt;=12,4)</f>
        <v/>
      </c>
      <c r="S20" cm="1">
        <f t="array" ref="S20">_xlfn.IFS('Paraclinicos '!Y19="","",'Paraclinicos '!Y19&lt;70,1,'Paraclinicos '!Y19&gt;=70,0)</f>
        <v>1</v>
      </c>
      <c r="T20" cm="1">
        <f t="array" ref="T20">_xlfn.IFS('Paraclinicos '!W19="","",'Paraclinicos '!W19&lt;6,4,'Paraclinicos '!W19&lt;10,3,'Paraclinicos '!W19&lt;13,2,'Paraclinicos '!W19&lt;15,1,'Paraclinicos '!W19=15,0)</f>
        <v>0</v>
      </c>
      <c r="U20" s="54">
        <f t="shared" si="0"/>
        <v>3</v>
      </c>
      <c r="V20" cm="1">
        <f t="array" ref="V20">_xlfn.IFS('Paraclinicos '!S19="","",OR('Paraclinicos '!S19&lt;=8,'Paraclinicos '!S19&gt;=25),3,'Paraclinicos '!S19&lt;12,1,'Paraclinicos '!S19&lt;21,0,'Paraclinicos '!S19&lt;25,2)</f>
        <v>0</v>
      </c>
      <c r="W20" t="str">
        <f>IFERROR(IF(INDEX('BD Demog para scores enalazar'!Y$2:'BD Demog para scores enalazar'!Y$3000,MATCH(Formulas!A20,'BD Demog para scores enalazar'!A$2:'BD Demog para scores enalazar'!A$3000,0))=1,"SI","NO"),"")</f>
        <v>NO</v>
      </c>
      <c r="X20" s="9" t="str">
        <f>IFERROR(IF(INDEX('BD Demog para scores enalazar'!AJ$2:'BD Demog para scores enalazar'!AJ$3000,MATCH(Formulas!A20,'BD Demog para scores enalazar'!A$2:'BD Demog para scores enalazar'!A$3000,0))=1,"SI","NO"),"")</f>
        <v>SI</v>
      </c>
      <c r="Y20" t="str" cm="1">
        <f t="array" ref="Y20">IF(AND(W20="NO",X20="NO"),_xlfn.IFS('Paraclinicos '!K19&lt;=91,3,'Paraclinicos '!K19&lt;94,2,'Paraclinicos '!K19&lt;96,1,'Paraclinicos '!K19&gt;=96,0),"")</f>
        <v/>
      </c>
      <c r="Z20" cm="1">
        <f t="array" ref="Z20">IF(OR(W20="SI",X20="SI"),_xlfn.IFS(OR(AND('Paraclinicos '!K19&lt;=83),AND('Paraclinicos '!K19&gt;=97,AA20=2)),3,OR(AND('Paraclinicos '!K19&lt;=86),AND('Paraclinicos '!K19&gt;=94,AA20=2)),2,OR(AND('Paraclinicos '!K19&lt;=88),AND('Paraclinicos '!K19&gt;=92,AA20=2)),1,OR(AND('Paraclinicos '!K19&gt;=88,'Paraclinicos '!K19&lt;=92),AND('Paraclinicos '!K19&gt;=93,AA20=0)),0),"")</f>
        <v>3</v>
      </c>
      <c r="AA20" cm="1">
        <f t="array" ref="AA20">_xlfn.IFS('Paraclinicos '!E19="","",'Paraclinicos '!E19="Oxigeno",2,'Paraclinicos '!E19="Aire",0)</f>
        <v>2</v>
      </c>
    </row>
    <row r="21" spans="1:27" x14ac:dyDescent="0.25">
      <c r="A21">
        <f>'Paraclinicos '!A20</f>
        <v>11</v>
      </c>
      <c r="B21" s="3">
        <f>'Paraclinicos '!R20</f>
        <v>44289</v>
      </c>
      <c r="C21" cm="1">
        <f t="array" ref="C21">_xlfn.IFS('Paraclinicos '!Q20="","",'Paraclinicos '!Q20&gt;60,3,'Paraclinicos '!Q20&lt;=60,1)</f>
        <v>3</v>
      </c>
      <c r="D21" t="str">
        <f>IFERROR(IF(INDEX('BD Demog para scores enalazar'!BC$2:BC$3000,MATCH(Formulas!A21,'BD Demog para scores enalazar'!A$2:A$3000,0))=0,"SI","NO"),"")</f>
        <v>SI</v>
      </c>
      <c r="E21" cm="1">
        <f t="array" ref="E21">_xlfn.IFS(D21="","",D21="SI",4,D21="NO",1)</f>
        <v>4</v>
      </c>
      <c r="F21" cm="1">
        <f t="array" ref="F21">_xlfn.IFS('Paraclinicos '!B20="","",'Paraclinicos '!B20&gt;1,1,'Paraclinicos '!B20&lt;=1,3)</f>
        <v>3</v>
      </c>
      <c r="G21" t="str" cm="1">
        <f t="array" ref="G21">_xlfn.IFS('Paraclinicos '!D20="","",AND('Paraclinicos '!D20&gt;=250,'Paraclinicos '!D20&lt;=500),2,'Paraclinicos '!D20&gt;500,3,'Paraclinicos '!D20&lt;250,1)</f>
        <v/>
      </c>
      <c r="H21" s="50">
        <f t="shared" si="1"/>
        <v>10</v>
      </c>
      <c r="I21" cm="1">
        <f t="array" ref="I21">_xlfn.IFS('Paraclinicos '!Q20="","",'Paraclinicos '!Q20&gt;=65,1,'Paraclinicos '!Q20&lt;65,0)</f>
        <v>1</v>
      </c>
      <c r="J21" t="str" cm="1">
        <f t="array" ref="J21">_xlfn.IFS('Paraclinicos '!I20="","",'Paraclinicos '!I20&gt;7,1,'Paraclinicos '!I20&lt;=7,0)</f>
        <v/>
      </c>
      <c r="K21" cm="1">
        <f t="array" ref="K21">_xlfn.IFS('Paraclinicos '!W20="","",'Paraclinicos '!W20&lt;=8,1,'Paraclinicos '!W20&gt;8,0)</f>
        <v>1</v>
      </c>
      <c r="L21" cm="1">
        <f t="array" ref="L21">_xlfn.IFS('Paraclinicos '!S20="","",'Paraclinicos '!S20&gt;=30,1,'Paraclinicos '!S20&lt;30,0)</f>
        <v>0</v>
      </c>
      <c r="M21" cm="1">
        <f t="array" ref="M21">_xlfn.IFS(OR('Paraclinicos '!T20="",'Paraclinicos '!U20=""),"",OR('Paraclinicos '!T20&lt;=90,'Paraclinicos '!U20&lt;=60),1,OR('Paraclinicos '!T20&gt;90,'Paraclinicos '!U20&gt;60),0)</f>
        <v>0</v>
      </c>
      <c r="N21" s="45">
        <f t="shared" si="2"/>
        <v>3</v>
      </c>
      <c r="O21" cm="1">
        <f t="array" ref="O21">_xlfn.IFS(OR('Paraclinicos '!M20="",'Paraclinicos '!N20="",'Paraclinicos '!N20=0),"",'Paraclinicos '!M20/'Paraclinicos '!N20&lt;100,4,'Paraclinicos '!M20/'Paraclinicos '!N20&lt;200,3,'Paraclinicos '!M20/'Paraclinicos '!N20&lt;300,2,'Paraclinicos '!M20/'Paraclinicos '!N20&lt;400,1,'Paraclinicos '!M20/'Paraclinicos '!N20&gt;=400,0)</f>
        <v>1</v>
      </c>
      <c r="P21" cm="1">
        <f t="array" ref="P21">_xlfn.IFS('Paraclinicos '!C20="","",'Paraclinicos '!C20&lt;20,4,'Paraclinicos '!C20&lt;50,3,'Paraclinicos '!C20&lt;100,2,'Paraclinicos '!C20&lt;150,1,'Paraclinicos '!C20&gt;150,0)</f>
        <v>1</v>
      </c>
      <c r="Q21" t="str" cm="1">
        <f t="array" ref="Q21">_xlfn.IFS('Paraclinicos '!O20="","",'Paraclinicos '!O20&lt;1.2,0,'Paraclinicos '!O20&lt;2,1,'Paraclinicos '!O20&lt;3.5,2,'Paraclinicos '!O20&lt;5,3,'Paraclinicos '!O20&gt;5,4)</f>
        <v/>
      </c>
      <c r="R21" t="str" cm="1">
        <f t="array" ref="R21">_xlfn.IFS('Paraclinicos '!J20="","",'Paraclinicos '!J20&lt;1.2,0,'Paraclinicos '!J20&lt;2,1,'Paraclinicos '!J20&lt;6,2,'Paraclinicos '!J20&lt;12,3,'Paraclinicos '!J20&gt;=12,4)</f>
        <v/>
      </c>
      <c r="S21" cm="1">
        <f t="array" ref="S21">_xlfn.IFS('Paraclinicos '!Y20="","",'Paraclinicos '!Y20&lt;70,1,'Paraclinicos '!Y20&gt;=70,0)</f>
        <v>0</v>
      </c>
      <c r="T21" cm="1">
        <f t="array" ref="T21">_xlfn.IFS('Paraclinicos '!W20="","",'Paraclinicos '!W20&lt;6,4,'Paraclinicos '!W20&lt;10,3,'Paraclinicos '!W20&lt;13,2,'Paraclinicos '!W20&lt;15,1,'Paraclinicos '!W20=15,0)</f>
        <v>4</v>
      </c>
      <c r="U21" s="54">
        <f t="shared" si="0"/>
        <v>6</v>
      </c>
      <c r="V21" cm="1">
        <f t="array" ref="V21">_xlfn.IFS('Paraclinicos '!S20="","",OR('Paraclinicos '!S20&lt;=8,'Paraclinicos '!S20&gt;=25),3,'Paraclinicos '!S20&lt;12,1,'Paraclinicos '!S20&lt;21,0,'Paraclinicos '!S20&lt;25,2)</f>
        <v>2</v>
      </c>
      <c r="W21" t="str">
        <f>IFERROR(IF(INDEX('BD Demog para scores enalazar'!Y$2:'BD Demog para scores enalazar'!Y$3000,MATCH(Formulas!A21,'BD Demog para scores enalazar'!A$2:'BD Demog para scores enalazar'!A$3000,0))=1,"SI","NO"),"")</f>
        <v>NO</v>
      </c>
      <c r="X21" s="9" t="str">
        <f>IFERROR(IF(INDEX('BD Demog para scores enalazar'!AJ$2:'BD Demog para scores enalazar'!AJ$3000,MATCH(Formulas!A21,'BD Demog para scores enalazar'!A$2:'BD Demog para scores enalazar'!A$3000,0))=1,"SI","NO"),"")</f>
        <v>SI</v>
      </c>
      <c r="Y21" t="str" cm="1">
        <f t="array" ref="Y21">IF(AND(W21="NO",X21="NO"),_xlfn.IFS('Paraclinicos '!K20&lt;=91,3,'Paraclinicos '!K20&lt;94,2,'Paraclinicos '!K20&lt;96,1,'Paraclinicos '!K20&gt;=96,0),"")</f>
        <v/>
      </c>
      <c r="Z21" cm="1">
        <f t="array" ref="Z21">IF(OR(W21="SI",X21="SI"),_xlfn.IFS(OR(AND('Paraclinicos '!K20&lt;=83),AND('Paraclinicos '!K20&gt;=97,AA21=2)),3,OR(AND('Paraclinicos '!K20&lt;=86),AND('Paraclinicos '!K20&gt;=94,AA21=2)),2,OR(AND('Paraclinicos '!K20&lt;=88),AND('Paraclinicos '!K20&gt;=92,AA21=2)),1,OR(AND('Paraclinicos '!K20&gt;=88,'Paraclinicos '!K20&lt;=92),AND('Paraclinicos '!K20&gt;=93,AA21=0)),0),"")</f>
        <v>2</v>
      </c>
      <c r="AA21" cm="1">
        <f t="array" ref="AA21">_xlfn.IFS('Paraclinicos '!E20="","",'Paraclinicos '!E20="Oxigeno",2,'Paraclinicos '!E20="Aire",0)</f>
        <v>2</v>
      </c>
    </row>
    <row r="22" spans="1:27" x14ac:dyDescent="0.25">
      <c r="A22">
        <f>'Paraclinicos '!A21</f>
        <v>11</v>
      </c>
      <c r="B22" s="3">
        <f>'Paraclinicos '!R21</f>
        <v>44292</v>
      </c>
      <c r="C22" cm="1">
        <f t="array" ref="C22">_xlfn.IFS('Paraclinicos '!Q21="","",'Paraclinicos '!Q21&gt;60,3,'Paraclinicos '!Q21&lt;=60,1)</f>
        <v>3</v>
      </c>
      <c r="D22" t="str">
        <f>IFERROR(IF(INDEX('BD Demog para scores enalazar'!BC$2:BC$3000,MATCH(Formulas!A22,'BD Demog para scores enalazar'!A$2:A$3000,0))=0,"SI","NO"),"")</f>
        <v>SI</v>
      </c>
      <c r="E22" cm="1">
        <f t="array" ref="E22">_xlfn.IFS(D22="","",D22="SI",4,D22="NO",1)</f>
        <v>4</v>
      </c>
      <c r="F22" cm="1">
        <f t="array" ref="F22">_xlfn.IFS('Paraclinicos '!B21="","",'Paraclinicos '!B21&gt;1,1,'Paraclinicos '!B21&lt;=1,3)</f>
        <v>3</v>
      </c>
      <c r="G22" cm="1">
        <f t="array" ref="G22">_xlfn.IFS('Paraclinicos '!D21="","",AND('Paraclinicos '!D21&gt;=250,'Paraclinicos '!D21&lt;=500),2,'Paraclinicos '!D21&gt;500,3,'Paraclinicos '!D21&lt;250,1)</f>
        <v>2</v>
      </c>
      <c r="H22" s="50">
        <f t="shared" si="1"/>
        <v>12</v>
      </c>
      <c r="I22" cm="1">
        <f t="array" ref="I22">_xlfn.IFS('Paraclinicos '!Q21="","",'Paraclinicos '!Q21&gt;=65,1,'Paraclinicos '!Q21&lt;65,0)</f>
        <v>1</v>
      </c>
      <c r="J22" t="str" cm="1">
        <f t="array" ref="J22">_xlfn.IFS('Paraclinicos '!I21="","",'Paraclinicos '!I21&gt;7,1,'Paraclinicos '!I21&lt;=7,0)</f>
        <v/>
      </c>
      <c r="K22" cm="1">
        <f t="array" ref="K22">_xlfn.IFS('Paraclinicos '!W21="","",'Paraclinicos '!W21&lt;=8,1,'Paraclinicos '!W21&gt;8,0)</f>
        <v>0</v>
      </c>
      <c r="L22" cm="1">
        <f t="array" ref="L22">_xlfn.IFS('Paraclinicos '!S21="","",'Paraclinicos '!S21&gt;=30,1,'Paraclinicos '!S21&lt;30,0)</f>
        <v>0</v>
      </c>
      <c r="M22" cm="1">
        <f t="array" ref="M22">_xlfn.IFS(OR('Paraclinicos '!T21="",'Paraclinicos '!U21=""),"",OR('Paraclinicos '!T21&lt;=90,'Paraclinicos '!U21&lt;=60),1,OR('Paraclinicos '!T21&gt;90,'Paraclinicos '!U21&gt;60),0)</f>
        <v>0</v>
      </c>
      <c r="N22" s="45">
        <f t="shared" si="2"/>
        <v>1</v>
      </c>
      <c r="O22" cm="1">
        <f t="array" ref="O22">_xlfn.IFS(OR('Paraclinicos '!M21="",'Paraclinicos '!N21="",'Paraclinicos '!N21=0),"",'Paraclinicos '!M21/'Paraclinicos '!N21&lt;100,4,'Paraclinicos '!M21/'Paraclinicos '!N21&lt;200,3,'Paraclinicos '!M21/'Paraclinicos '!N21&lt;300,2,'Paraclinicos '!M21/'Paraclinicos '!N21&lt;400,1,'Paraclinicos '!M21/'Paraclinicos '!N21&gt;=400,0)</f>
        <v>2</v>
      </c>
      <c r="P22" cm="1">
        <f t="array" ref="P22">_xlfn.IFS('Paraclinicos '!C21="","",'Paraclinicos '!C21&lt;20,4,'Paraclinicos '!C21&lt;50,3,'Paraclinicos '!C21&lt;100,2,'Paraclinicos '!C21&lt;150,1,'Paraclinicos '!C21&gt;150,0)</f>
        <v>1</v>
      </c>
      <c r="Q22" t="str" cm="1">
        <f t="array" ref="Q22">_xlfn.IFS('Paraclinicos '!O21="","",'Paraclinicos '!O21&lt;1.2,0,'Paraclinicos '!O21&lt;2,1,'Paraclinicos '!O21&lt;3.5,2,'Paraclinicos '!O21&lt;5,3,'Paraclinicos '!O21&gt;5,4)</f>
        <v/>
      </c>
      <c r="R22" t="str" cm="1">
        <f t="array" ref="R22">_xlfn.IFS('Paraclinicos '!J21="","",'Paraclinicos '!J21&lt;1.2,0,'Paraclinicos '!J21&lt;2,1,'Paraclinicos '!J21&lt;6,2,'Paraclinicos '!J21&lt;12,3,'Paraclinicos '!J21&gt;=12,4)</f>
        <v/>
      </c>
      <c r="S22" cm="1">
        <f t="array" ref="S22">_xlfn.IFS('Paraclinicos '!Y21="","",'Paraclinicos '!Y21&lt;70,1,'Paraclinicos '!Y21&gt;=70,0)</f>
        <v>0</v>
      </c>
      <c r="T22" cm="1">
        <f t="array" ref="T22">_xlfn.IFS('Paraclinicos '!W21="","",'Paraclinicos '!W21&lt;6,4,'Paraclinicos '!W21&lt;10,3,'Paraclinicos '!W21&lt;13,2,'Paraclinicos '!W21&lt;15,1,'Paraclinicos '!W21=15,0)</f>
        <v>0</v>
      </c>
      <c r="U22" s="54">
        <f t="shared" si="0"/>
        <v>3</v>
      </c>
      <c r="V22" cm="1">
        <f t="array" ref="V22">_xlfn.IFS('Paraclinicos '!S21="","",OR('Paraclinicos '!S21&lt;=8,'Paraclinicos '!S21&gt;=25),3,'Paraclinicos '!S21&lt;12,1,'Paraclinicos '!S21&lt;21,0,'Paraclinicos '!S21&lt;25,2)</f>
        <v>0</v>
      </c>
      <c r="W22" t="str">
        <f>IFERROR(IF(INDEX('BD Demog para scores enalazar'!Y$2:'BD Demog para scores enalazar'!Y$3000,MATCH(Formulas!A22,'BD Demog para scores enalazar'!A$2:'BD Demog para scores enalazar'!A$3000,0))=1,"SI","NO"),"")</f>
        <v>NO</v>
      </c>
      <c r="X22" s="9" t="str">
        <f>IFERROR(IF(INDEX('BD Demog para scores enalazar'!AJ$2:'BD Demog para scores enalazar'!AJ$3000,MATCH(Formulas!A22,'BD Demog para scores enalazar'!A$2:'BD Demog para scores enalazar'!A$3000,0))=1,"SI","NO"),"")</f>
        <v>SI</v>
      </c>
      <c r="Y22" t="str" cm="1">
        <f t="array" ref="Y22">IF(AND(W22="NO",X22="NO"),_xlfn.IFS('Paraclinicos '!K21&lt;=91,3,'Paraclinicos '!K21&lt;94,2,'Paraclinicos '!K21&lt;96,1,'Paraclinicos '!K21&gt;=96,0),"")</f>
        <v/>
      </c>
      <c r="Z22" cm="1">
        <f t="array" ref="Z22">IF(OR(W22="SI",X22="SI"),_xlfn.IFS(OR(AND('Paraclinicos '!K21&lt;=83),AND('Paraclinicos '!K21&gt;=97,AA22=2)),3,OR(AND('Paraclinicos '!K21&lt;=86),AND('Paraclinicos '!K21&gt;=94,AA22=2)),2,OR(AND('Paraclinicos '!K21&lt;=88),AND('Paraclinicos '!K21&gt;=92,AA22=2)),1,OR(AND('Paraclinicos '!K21&gt;=88,'Paraclinicos '!K21&lt;=92),AND('Paraclinicos '!K21&gt;=93,AA22=0)),0),"")</f>
        <v>2</v>
      </c>
      <c r="AA22" cm="1">
        <f t="array" ref="AA22">_xlfn.IFS('Paraclinicos '!E21="","",'Paraclinicos '!E21="Oxigeno",2,'Paraclinicos '!E21="Aire",0)</f>
        <v>2</v>
      </c>
    </row>
    <row r="23" spans="1:27" x14ac:dyDescent="0.25">
      <c r="A23">
        <f>'Paraclinicos '!A22</f>
        <v>11</v>
      </c>
      <c r="B23" s="3">
        <f>'Paraclinicos '!R22</f>
        <v>44293</v>
      </c>
      <c r="C23" cm="1">
        <f t="array" ref="C23">_xlfn.IFS('Paraclinicos '!Q22="","",'Paraclinicos '!Q22&gt;60,3,'Paraclinicos '!Q22&lt;=60,1)</f>
        <v>3</v>
      </c>
      <c r="D23" t="str">
        <f>IFERROR(IF(INDEX('BD Demog para scores enalazar'!BC$2:BC$3000,MATCH(Formulas!A23,'BD Demog para scores enalazar'!A$2:A$3000,0))=0,"SI","NO"),"")</f>
        <v>SI</v>
      </c>
      <c r="E23" cm="1">
        <f t="array" ref="E23">_xlfn.IFS(D23="","",D23="SI",4,D23="NO",1)</f>
        <v>4</v>
      </c>
      <c r="F23" cm="1">
        <f t="array" ref="F23">_xlfn.IFS('Paraclinicos '!B22="","",'Paraclinicos '!B22&gt;1,1,'Paraclinicos '!B22&lt;=1,3)</f>
        <v>1</v>
      </c>
      <c r="G23" cm="1">
        <f t="array" ref="G23">_xlfn.IFS('Paraclinicos '!D22="","",AND('Paraclinicos '!D22&gt;=250,'Paraclinicos '!D22&lt;=500),2,'Paraclinicos '!D22&gt;500,3,'Paraclinicos '!D22&lt;250,1)</f>
        <v>1</v>
      </c>
      <c r="H23" s="50">
        <f t="shared" si="1"/>
        <v>9</v>
      </c>
      <c r="I23" cm="1">
        <f t="array" ref="I23">_xlfn.IFS('Paraclinicos '!Q22="","",'Paraclinicos '!Q22&gt;=65,1,'Paraclinicos '!Q22&lt;65,0)</f>
        <v>1</v>
      </c>
      <c r="J23" cm="1">
        <f t="array" ref="J23">_xlfn.IFS('Paraclinicos '!I22="","",'Paraclinicos '!I22&gt;7,1,'Paraclinicos '!I22&lt;=7,0)</f>
        <v>1</v>
      </c>
      <c r="K23" cm="1">
        <f t="array" ref="K23">_xlfn.IFS('Paraclinicos '!W22="","",'Paraclinicos '!W22&lt;=8,1,'Paraclinicos '!W22&gt;8,0)</f>
        <v>0</v>
      </c>
      <c r="L23" cm="1">
        <f t="array" ref="L23">_xlfn.IFS('Paraclinicos '!S22="","",'Paraclinicos '!S22&gt;=30,1,'Paraclinicos '!S22&lt;30,0)</f>
        <v>0</v>
      </c>
      <c r="M23" cm="1">
        <f t="array" ref="M23">_xlfn.IFS(OR('Paraclinicos '!T22="",'Paraclinicos '!U22=""),"",OR('Paraclinicos '!T22&lt;=90,'Paraclinicos '!U22&lt;=60),1,OR('Paraclinicos '!T22&gt;90,'Paraclinicos '!U22&gt;60),0)</f>
        <v>0</v>
      </c>
      <c r="N23" s="45">
        <f t="shared" si="2"/>
        <v>1</v>
      </c>
      <c r="O23" t="str" cm="1">
        <f t="array" ref="O23">_xlfn.IFS(OR('Paraclinicos '!M22="",'Paraclinicos '!N22="",'Paraclinicos '!N22=0),"",'Paraclinicos '!M22/'Paraclinicos '!N22&lt;100,4,'Paraclinicos '!M22/'Paraclinicos '!N22&lt;200,3,'Paraclinicos '!M22/'Paraclinicos '!N22&lt;300,2,'Paraclinicos '!M22/'Paraclinicos '!N22&lt;400,1,'Paraclinicos '!M22/'Paraclinicos '!N22&gt;=400,0)</f>
        <v/>
      </c>
      <c r="P23" cm="1">
        <f t="array" ref="P23">_xlfn.IFS('Paraclinicos '!C22="","",'Paraclinicos '!C22&lt;20,4,'Paraclinicos '!C22&lt;50,3,'Paraclinicos '!C22&lt;100,2,'Paraclinicos '!C22&lt;150,1,'Paraclinicos '!C22&gt;150,0)</f>
        <v>0</v>
      </c>
      <c r="Q23" cm="1">
        <f t="array" ref="Q23">_xlfn.IFS('Paraclinicos '!O22="","",'Paraclinicos '!O22&lt;1.2,0,'Paraclinicos '!O22&lt;2,1,'Paraclinicos '!O22&lt;3.5,2,'Paraclinicos '!O22&lt;5,3,'Paraclinicos '!O22&gt;5,4)</f>
        <v>0</v>
      </c>
      <c r="R23" t="str" cm="1">
        <f t="array" ref="R23">_xlfn.IFS('Paraclinicos '!J22="","",'Paraclinicos '!J22&lt;1.2,0,'Paraclinicos '!J22&lt;2,1,'Paraclinicos '!J22&lt;6,2,'Paraclinicos '!J22&lt;12,3,'Paraclinicos '!J22&gt;=12,4)</f>
        <v/>
      </c>
      <c r="S23" cm="1">
        <f t="array" ref="S23">_xlfn.IFS('Paraclinicos '!Y22="","",'Paraclinicos '!Y22&lt;70,1,'Paraclinicos '!Y22&gt;=70,0)</f>
        <v>0</v>
      </c>
      <c r="T23" cm="1">
        <f t="array" ref="T23">_xlfn.IFS('Paraclinicos '!W22="","",'Paraclinicos '!W22&lt;6,4,'Paraclinicos '!W22&lt;10,3,'Paraclinicos '!W22&lt;13,2,'Paraclinicos '!W22&lt;15,1,'Paraclinicos '!W22=15,0)</f>
        <v>0</v>
      </c>
      <c r="U23" s="54">
        <f t="shared" si="0"/>
        <v>0</v>
      </c>
      <c r="V23" cm="1">
        <f t="array" ref="V23">_xlfn.IFS('Paraclinicos '!S22="","",OR('Paraclinicos '!S22&lt;=8,'Paraclinicos '!S22&gt;=25),3,'Paraclinicos '!S22&lt;12,1,'Paraclinicos '!S22&lt;21,0,'Paraclinicos '!S22&lt;25,2)</f>
        <v>2</v>
      </c>
      <c r="W23" t="str">
        <f>IFERROR(IF(INDEX('BD Demog para scores enalazar'!Y$2:'BD Demog para scores enalazar'!Y$3000,MATCH(Formulas!A23,'BD Demog para scores enalazar'!A$2:'BD Demog para scores enalazar'!A$3000,0))=1,"SI","NO"),"")</f>
        <v>NO</v>
      </c>
      <c r="X23" s="9" t="str">
        <f>IFERROR(IF(INDEX('BD Demog para scores enalazar'!AJ$2:'BD Demog para scores enalazar'!AJ$3000,MATCH(Formulas!A23,'BD Demog para scores enalazar'!A$2:'BD Demog para scores enalazar'!A$3000,0))=1,"SI","NO"),"")</f>
        <v>SI</v>
      </c>
      <c r="Y23" t="str" cm="1">
        <f t="array" ref="Y23">IF(AND(W23="NO",X23="NO"),_xlfn.IFS('Paraclinicos '!K22&lt;=91,3,'Paraclinicos '!K22&lt;94,2,'Paraclinicos '!K22&lt;96,1,'Paraclinicos '!K22&gt;=96,0),"")</f>
        <v/>
      </c>
      <c r="Z23" cm="1">
        <f t="array" ref="Z23">IF(OR(W23="SI",X23="SI"),_xlfn.IFS(OR(AND('Paraclinicos '!K22&lt;=83),AND('Paraclinicos '!K22&gt;=97,AA23=2)),3,OR(AND('Paraclinicos '!K22&lt;=86),AND('Paraclinicos '!K22&gt;=94,AA23=2)),2,OR(AND('Paraclinicos '!K22&lt;=88),AND('Paraclinicos '!K22&gt;=92,AA23=2)),1,OR(AND('Paraclinicos '!K22&gt;=88,'Paraclinicos '!K22&lt;=92),AND('Paraclinicos '!K22&gt;=93,AA23=0)),0),"")</f>
        <v>3</v>
      </c>
      <c r="AA23" cm="1">
        <f t="array" ref="AA23">_xlfn.IFS('Paraclinicos '!E22="","",'Paraclinicos '!E22="Oxigeno",2,'Paraclinicos '!E22="Aire",0)</f>
        <v>2</v>
      </c>
    </row>
    <row r="24" spans="1:27" x14ac:dyDescent="0.25">
      <c r="A24">
        <f>'Paraclinicos '!A23</f>
        <v>11</v>
      </c>
      <c r="B24" s="3">
        <f>'Paraclinicos '!R23</f>
        <v>44295</v>
      </c>
      <c r="C24" cm="1">
        <f t="array" ref="C24">_xlfn.IFS('Paraclinicos '!Q23="","",'Paraclinicos '!Q23&gt;60,3,'Paraclinicos '!Q23&lt;=60,1)</f>
        <v>3</v>
      </c>
      <c r="D24" t="str">
        <f>IFERROR(IF(INDEX('BD Demog para scores enalazar'!BC$2:BC$3000,MATCH(Formulas!A24,'BD Demog para scores enalazar'!A$2:A$3000,0))=0,"SI","NO"),"")</f>
        <v>SI</v>
      </c>
      <c r="E24" cm="1">
        <f t="array" ref="E24">_xlfn.IFS(D24="","",D24="SI",4,D24="NO",1)</f>
        <v>4</v>
      </c>
      <c r="F24" t="str" cm="1">
        <f t="array" ref="F24">_xlfn.IFS('Paraclinicos '!B23="","",'Paraclinicos '!B23&gt;1,1,'Paraclinicos '!B23&lt;=1,3)</f>
        <v/>
      </c>
      <c r="G24" t="str" cm="1">
        <f t="array" ref="G24">_xlfn.IFS('Paraclinicos '!D23="","",AND('Paraclinicos '!D23&gt;=250,'Paraclinicos '!D23&lt;=500),2,'Paraclinicos '!D23&gt;500,3,'Paraclinicos '!D23&lt;250,1)</f>
        <v/>
      </c>
      <c r="H24" s="50">
        <f t="shared" si="1"/>
        <v>7</v>
      </c>
      <c r="I24" cm="1">
        <f t="array" ref="I24">_xlfn.IFS('Paraclinicos '!Q23="","",'Paraclinicos '!Q23&gt;=65,1,'Paraclinicos '!Q23&lt;65,0)</f>
        <v>1</v>
      </c>
      <c r="J24" t="str" cm="1">
        <f t="array" ref="J24">_xlfn.IFS('Paraclinicos '!I23="","",'Paraclinicos '!I23&gt;7,1,'Paraclinicos '!I23&lt;=7,0)</f>
        <v/>
      </c>
      <c r="K24" cm="1">
        <f t="array" ref="K24">_xlfn.IFS('Paraclinicos '!W23="","",'Paraclinicos '!W23&lt;=8,1,'Paraclinicos '!W23&gt;8,0)</f>
        <v>0</v>
      </c>
      <c r="L24" cm="1">
        <f t="array" ref="L24">_xlfn.IFS('Paraclinicos '!S23="","",'Paraclinicos '!S23&gt;=30,1,'Paraclinicos '!S23&lt;30,0)</f>
        <v>0</v>
      </c>
      <c r="M24" cm="1">
        <f t="array" ref="M24">_xlfn.IFS(OR('Paraclinicos '!T23="",'Paraclinicos '!U23=""),"",OR('Paraclinicos '!T23&lt;=90,'Paraclinicos '!U23&lt;=60),1,OR('Paraclinicos '!T23&gt;90,'Paraclinicos '!U23&gt;60),0)</f>
        <v>1</v>
      </c>
      <c r="N24" s="45">
        <f t="shared" si="2"/>
        <v>2</v>
      </c>
      <c r="O24" cm="1">
        <f t="array" ref="O24">_xlfn.IFS(OR('Paraclinicos '!M23="",'Paraclinicos '!N23="",'Paraclinicos '!N23=0),"",'Paraclinicos '!M23/'Paraclinicos '!N23&lt;100,4,'Paraclinicos '!M23/'Paraclinicos '!N23&lt;200,3,'Paraclinicos '!M23/'Paraclinicos '!N23&lt;300,2,'Paraclinicos '!M23/'Paraclinicos '!N23&lt;400,1,'Paraclinicos '!M23/'Paraclinicos '!N23&gt;=400,0)</f>
        <v>2</v>
      </c>
      <c r="P24" t="str" cm="1">
        <f t="array" ref="P24">_xlfn.IFS('Paraclinicos '!C23="","",'Paraclinicos '!C23&lt;20,4,'Paraclinicos '!C23&lt;50,3,'Paraclinicos '!C23&lt;100,2,'Paraclinicos '!C23&lt;150,1,'Paraclinicos '!C23&gt;150,0)</f>
        <v/>
      </c>
      <c r="Q24" t="str" cm="1">
        <f t="array" ref="Q24">_xlfn.IFS('Paraclinicos '!O23="","",'Paraclinicos '!O23&lt;1.2,0,'Paraclinicos '!O23&lt;2,1,'Paraclinicos '!O23&lt;3.5,2,'Paraclinicos '!O23&lt;5,3,'Paraclinicos '!O23&gt;5,4)</f>
        <v/>
      </c>
      <c r="R24" t="str" cm="1">
        <f t="array" ref="R24">_xlfn.IFS('Paraclinicos '!J23="","",'Paraclinicos '!J23&lt;1.2,0,'Paraclinicos '!J23&lt;2,1,'Paraclinicos '!J23&lt;6,2,'Paraclinicos '!J23&lt;12,3,'Paraclinicos '!J23&gt;=12,4)</f>
        <v/>
      </c>
      <c r="S24" cm="1">
        <f t="array" ref="S24">_xlfn.IFS('Paraclinicos '!Y23="","",'Paraclinicos '!Y23&lt;70,1,'Paraclinicos '!Y23&gt;=70,0)</f>
        <v>1</v>
      </c>
      <c r="T24" cm="1">
        <f t="array" ref="T24">_xlfn.IFS('Paraclinicos '!W23="","",'Paraclinicos '!W23&lt;6,4,'Paraclinicos '!W23&lt;10,3,'Paraclinicos '!W23&lt;13,2,'Paraclinicos '!W23&lt;15,1,'Paraclinicos '!W23=15,0)</f>
        <v>0</v>
      </c>
      <c r="U24" s="54">
        <f t="shared" si="0"/>
        <v>3</v>
      </c>
      <c r="V24" cm="1">
        <f t="array" ref="V24">_xlfn.IFS('Paraclinicos '!S23="","",OR('Paraclinicos '!S23&lt;=8,'Paraclinicos '!S23&gt;=25),3,'Paraclinicos '!S23&lt;12,1,'Paraclinicos '!S23&lt;21,0,'Paraclinicos '!S23&lt;25,2)</f>
        <v>0</v>
      </c>
      <c r="W24" t="str">
        <f>IFERROR(IF(INDEX('BD Demog para scores enalazar'!Y$2:'BD Demog para scores enalazar'!Y$3000,MATCH(Formulas!A24,'BD Demog para scores enalazar'!A$2:'BD Demog para scores enalazar'!A$3000,0))=1,"SI","NO"),"")</f>
        <v>NO</v>
      </c>
      <c r="X24" s="9" t="str">
        <f>IFERROR(IF(INDEX('BD Demog para scores enalazar'!AJ$2:'BD Demog para scores enalazar'!AJ$3000,MATCH(Formulas!A24,'BD Demog para scores enalazar'!A$2:'BD Demog para scores enalazar'!A$3000,0))=1,"SI","NO"),"")</f>
        <v>SI</v>
      </c>
      <c r="Y24" t="str" cm="1">
        <f t="array" ref="Y24">IF(AND(W24="NO",X24="NO"),_xlfn.IFS('Paraclinicos '!K23&lt;=91,3,'Paraclinicos '!K23&lt;94,2,'Paraclinicos '!K23&lt;96,1,'Paraclinicos '!K23&gt;=96,0),"")</f>
        <v/>
      </c>
      <c r="Z24" cm="1">
        <f t="array" ref="Z24">IF(OR(W24="SI",X24="SI"),_xlfn.IFS(OR(AND('Paraclinicos '!K23&lt;=83),AND('Paraclinicos '!K23&gt;=97,AA24=2)),3,OR(AND('Paraclinicos '!K23&lt;=86),AND('Paraclinicos '!K23&gt;=94,AA24=2)),2,OR(AND('Paraclinicos '!K23&lt;=88),AND('Paraclinicos '!K23&gt;=92,AA24=2)),1,OR(AND('Paraclinicos '!K23&gt;=88,'Paraclinicos '!K23&lt;=92),AND('Paraclinicos '!K23&gt;=93,AA24=0)),0),"")</f>
        <v>0</v>
      </c>
      <c r="AA24" cm="1">
        <f t="array" ref="AA24">_xlfn.IFS('Paraclinicos '!E23="","",'Paraclinicos '!E23="Oxigeno",2,'Paraclinicos '!E23="Aire",0)</f>
        <v>2</v>
      </c>
    </row>
    <row r="25" spans="1:27" x14ac:dyDescent="0.25">
      <c r="A25">
        <f>'Paraclinicos '!A24</f>
        <v>11</v>
      </c>
      <c r="B25" s="3">
        <f>'Paraclinicos '!R24</f>
        <v>44296</v>
      </c>
      <c r="C25" cm="1">
        <f t="array" ref="C25">_xlfn.IFS('Paraclinicos '!Q24="","",'Paraclinicos '!Q24&gt;60,3,'Paraclinicos '!Q24&lt;=60,1)</f>
        <v>3</v>
      </c>
      <c r="D25" t="str">
        <f>IFERROR(IF(INDEX('BD Demog para scores enalazar'!BC$2:BC$3000,MATCH(Formulas!A25,'BD Demog para scores enalazar'!A$2:A$3000,0))=0,"SI","NO"),"")</f>
        <v>SI</v>
      </c>
      <c r="E25" cm="1">
        <f t="array" ref="E25">_xlfn.IFS(D25="","",D25="SI",4,D25="NO",1)</f>
        <v>4</v>
      </c>
      <c r="F25" cm="1">
        <f t="array" ref="F25">_xlfn.IFS('Paraclinicos '!B24="","",'Paraclinicos '!B24&gt;1,1,'Paraclinicos '!B24&lt;=1,3)</f>
        <v>3</v>
      </c>
      <c r="G25" cm="1">
        <f t="array" ref="G25">_xlfn.IFS('Paraclinicos '!D24="","",AND('Paraclinicos '!D24&gt;=250,'Paraclinicos '!D24&lt;=500),2,'Paraclinicos '!D24&gt;500,3,'Paraclinicos '!D24&lt;250,1)</f>
        <v>3</v>
      </c>
      <c r="H25" s="50">
        <f t="shared" si="1"/>
        <v>13</v>
      </c>
      <c r="I25" cm="1">
        <f t="array" ref="I25">_xlfn.IFS('Paraclinicos '!Q24="","",'Paraclinicos '!Q24&gt;=65,1,'Paraclinicos '!Q24&lt;65,0)</f>
        <v>1</v>
      </c>
      <c r="J25" cm="1">
        <f t="array" ref="J25">_xlfn.IFS('Paraclinicos '!I24="","",'Paraclinicos '!I24&gt;7,1,'Paraclinicos '!I24&lt;=7,0)</f>
        <v>1</v>
      </c>
      <c r="K25" cm="1">
        <f t="array" ref="K25">_xlfn.IFS('Paraclinicos '!W24="","",'Paraclinicos '!W24&lt;=8,1,'Paraclinicos '!W24&gt;8,0)</f>
        <v>0</v>
      </c>
      <c r="L25" cm="1">
        <f t="array" ref="L25">_xlfn.IFS('Paraclinicos '!S24="","",'Paraclinicos '!S24&gt;=30,1,'Paraclinicos '!S24&lt;30,0)</f>
        <v>0</v>
      </c>
      <c r="M25" cm="1">
        <f t="array" ref="M25">_xlfn.IFS(OR('Paraclinicos '!T24="",'Paraclinicos '!U24=""),"",OR('Paraclinicos '!T24&lt;=90,'Paraclinicos '!U24&lt;=60),1,OR('Paraclinicos '!T24&gt;90,'Paraclinicos '!U24&gt;60),0)</f>
        <v>0</v>
      </c>
      <c r="N25" s="45">
        <f t="shared" si="2"/>
        <v>2</v>
      </c>
      <c r="O25" cm="1">
        <f t="array" ref="O25">_xlfn.IFS(OR('Paraclinicos '!M24="",'Paraclinicos '!N24="",'Paraclinicos '!N24=0),"",'Paraclinicos '!M24/'Paraclinicos '!N24&lt;100,4,'Paraclinicos '!M24/'Paraclinicos '!N24&lt;200,3,'Paraclinicos '!M24/'Paraclinicos '!N24&lt;300,2,'Paraclinicos '!M24/'Paraclinicos '!N24&lt;400,1,'Paraclinicos '!M24/'Paraclinicos '!N24&gt;=400,0)</f>
        <v>2</v>
      </c>
      <c r="P25" cm="1">
        <f t="array" ref="P25">_xlfn.IFS('Paraclinicos '!C24="","",'Paraclinicos '!C24&lt;20,4,'Paraclinicos '!C24&lt;50,3,'Paraclinicos '!C24&lt;100,2,'Paraclinicos '!C24&lt;150,1,'Paraclinicos '!C24&gt;150,0)</f>
        <v>4</v>
      </c>
      <c r="Q25" cm="1">
        <f t="array" ref="Q25">_xlfn.IFS('Paraclinicos '!O24="","",'Paraclinicos '!O24&lt;1.2,0,'Paraclinicos '!O24&lt;2,1,'Paraclinicos '!O24&lt;3.5,2,'Paraclinicos '!O24&lt;5,3,'Paraclinicos '!O24&gt;5,4)</f>
        <v>0</v>
      </c>
      <c r="R25" cm="1">
        <f t="array" ref="R25">_xlfn.IFS('Paraclinicos '!J24="","",'Paraclinicos '!J24&lt;1.2,0,'Paraclinicos '!J24&lt;2,1,'Paraclinicos '!J24&lt;6,2,'Paraclinicos '!J24&lt;12,3,'Paraclinicos '!J24&gt;=12,4)</f>
        <v>0</v>
      </c>
      <c r="S25" cm="1">
        <f t="array" ref="S25">_xlfn.IFS('Paraclinicos '!Y24="","",'Paraclinicos '!Y24&lt;70,1,'Paraclinicos '!Y24&gt;=70,0)</f>
        <v>0</v>
      </c>
      <c r="T25" cm="1">
        <f t="array" ref="T25">_xlfn.IFS('Paraclinicos '!W24="","",'Paraclinicos '!W24&lt;6,4,'Paraclinicos '!W24&lt;10,3,'Paraclinicos '!W24&lt;13,2,'Paraclinicos '!W24&lt;15,1,'Paraclinicos '!W24=15,0)</f>
        <v>0</v>
      </c>
      <c r="U25" s="54">
        <f t="shared" si="0"/>
        <v>6</v>
      </c>
      <c r="V25" cm="1">
        <f t="array" ref="V25">_xlfn.IFS('Paraclinicos '!S24="","",OR('Paraclinicos '!S24&lt;=8,'Paraclinicos '!S24&gt;=25),3,'Paraclinicos '!S24&lt;12,1,'Paraclinicos '!S24&lt;21,0,'Paraclinicos '!S24&lt;25,2)</f>
        <v>3</v>
      </c>
      <c r="W25" t="str">
        <f>IFERROR(IF(INDEX('BD Demog para scores enalazar'!Y$2:'BD Demog para scores enalazar'!Y$3000,MATCH(Formulas!A25,'BD Demog para scores enalazar'!A$2:'BD Demog para scores enalazar'!A$3000,0))=1,"SI","NO"),"")</f>
        <v>NO</v>
      </c>
      <c r="X25" s="9" t="str">
        <f>IFERROR(IF(INDEX('BD Demog para scores enalazar'!AJ$2:'BD Demog para scores enalazar'!AJ$3000,MATCH(Formulas!A25,'BD Demog para scores enalazar'!A$2:'BD Demog para scores enalazar'!A$3000,0))=1,"SI","NO"),"")</f>
        <v>SI</v>
      </c>
      <c r="Y25" t="str" cm="1">
        <f t="array" ref="Y25">IF(AND(W25="NO",X25="NO"),_xlfn.IFS('Paraclinicos '!K24&lt;=91,3,'Paraclinicos '!K24&lt;94,2,'Paraclinicos '!K24&lt;96,1,'Paraclinicos '!K24&gt;=96,0),"")</f>
        <v/>
      </c>
      <c r="Z25" cm="1">
        <f t="array" ref="Z25">IF(OR(W25="SI",X25="SI"),_xlfn.IFS(OR(AND('Paraclinicos '!K24&lt;=83),AND('Paraclinicos '!K24&gt;=97,AA25=2)),3,OR(AND('Paraclinicos '!K24&lt;=86),AND('Paraclinicos '!K24&gt;=94,AA25=2)),2,OR(AND('Paraclinicos '!K24&lt;=88),AND('Paraclinicos '!K24&gt;=92,AA25=2)),1,OR(AND('Paraclinicos '!K24&gt;=88,'Paraclinicos '!K24&lt;=92),AND('Paraclinicos '!K24&gt;=93,AA25=0)),0),"")</f>
        <v>1</v>
      </c>
      <c r="AA25" cm="1">
        <f t="array" ref="AA25">_xlfn.IFS('Paraclinicos '!E24="","",'Paraclinicos '!E24="Oxigeno",2,'Paraclinicos '!E24="Aire",0)</f>
        <v>2</v>
      </c>
    </row>
    <row r="26" spans="1:27" x14ac:dyDescent="0.25">
      <c r="A26">
        <f>'Paraclinicos '!A25</f>
        <v>11</v>
      </c>
      <c r="B26" s="3">
        <f>'Paraclinicos '!R25</f>
        <v>44297</v>
      </c>
      <c r="C26" cm="1">
        <f t="array" ref="C26">_xlfn.IFS('Paraclinicos '!Q25="","",'Paraclinicos '!Q25&gt;60,3,'Paraclinicos '!Q25&lt;=60,1)</f>
        <v>3</v>
      </c>
      <c r="D26" t="str">
        <f>IFERROR(IF(INDEX('BD Demog para scores enalazar'!BC$2:BC$3000,MATCH(Formulas!A26,'BD Demog para scores enalazar'!A$2:A$3000,0))=0,"SI","NO"),"")</f>
        <v>SI</v>
      </c>
      <c r="E26" cm="1">
        <f t="array" ref="E26">_xlfn.IFS(D26="","",D26="SI",4,D26="NO",1)</f>
        <v>4</v>
      </c>
      <c r="F26" cm="1">
        <f t="array" ref="F26">_xlfn.IFS('Paraclinicos '!B25="","",'Paraclinicos '!B25&gt;1,1,'Paraclinicos '!B25&lt;=1,3)</f>
        <v>3</v>
      </c>
      <c r="G26" cm="1">
        <f t="array" ref="G26">_xlfn.IFS('Paraclinicos '!D25="","",AND('Paraclinicos '!D25&gt;=250,'Paraclinicos '!D25&lt;=500),2,'Paraclinicos '!D25&gt;500,3,'Paraclinicos '!D25&lt;250,1)</f>
        <v>2</v>
      </c>
      <c r="H26" s="50">
        <f t="shared" si="1"/>
        <v>12</v>
      </c>
      <c r="I26" cm="1">
        <f t="array" ref="I26">_xlfn.IFS('Paraclinicos '!Q25="","",'Paraclinicos '!Q25&gt;=65,1,'Paraclinicos '!Q25&lt;65,0)</f>
        <v>1</v>
      </c>
      <c r="J26" cm="1">
        <f t="array" ref="J26">_xlfn.IFS('Paraclinicos '!I25="","",'Paraclinicos '!I25&gt;7,1,'Paraclinicos '!I25&lt;=7,0)</f>
        <v>1</v>
      </c>
      <c r="K26" cm="1">
        <f t="array" ref="K26">_xlfn.IFS('Paraclinicos '!W25="","",'Paraclinicos '!W25&lt;=8,1,'Paraclinicos '!W25&gt;8,0)</f>
        <v>1</v>
      </c>
      <c r="L26" cm="1">
        <f t="array" ref="L26">_xlfn.IFS('Paraclinicos '!S25="","",'Paraclinicos '!S25&gt;=30,1,'Paraclinicos '!S25&lt;30,0)</f>
        <v>0</v>
      </c>
      <c r="M26" cm="1">
        <f t="array" ref="M26">_xlfn.IFS(OR('Paraclinicos '!T25="",'Paraclinicos '!U25=""),"",OR('Paraclinicos '!T25&lt;=90,'Paraclinicos '!U25&lt;=60),1,OR('Paraclinicos '!T25&gt;90,'Paraclinicos '!U25&gt;60),0)</f>
        <v>1</v>
      </c>
      <c r="N26" s="45">
        <f t="shared" si="2"/>
        <v>4</v>
      </c>
      <c r="O26" cm="1">
        <f t="array" ref="O26">_xlfn.IFS(OR('Paraclinicos '!M25="",'Paraclinicos '!N25="",'Paraclinicos '!N25=0),"",'Paraclinicos '!M25/'Paraclinicos '!N25&lt;100,4,'Paraclinicos '!M25/'Paraclinicos '!N25&lt;200,3,'Paraclinicos '!M25/'Paraclinicos '!N25&lt;300,2,'Paraclinicos '!M25/'Paraclinicos '!N25&lt;400,1,'Paraclinicos '!M25/'Paraclinicos '!N25&gt;=400,0)</f>
        <v>0</v>
      </c>
      <c r="P26" cm="1">
        <f t="array" ref="P26">_xlfn.IFS('Paraclinicos '!C25="","",'Paraclinicos '!C25&lt;20,4,'Paraclinicos '!C25&lt;50,3,'Paraclinicos '!C25&lt;100,2,'Paraclinicos '!C25&lt;150,1,'Paraclinicos '!C25&gt;150,0)</f>
        <v>1</v>
      </c>
      <c r="Q26" cm="1">
        <f t="array" ref="Q26">_xlfn.IFS('Paraclinicos '!O25="","",'Paraclinicos '!O25&lt;1.2,0,'Paraclinicos '!O25&lt;2,1,'Paraclinicos '!O25&lt;3.5,2,'Paraclinicos '!O25&lt;5,3,'Paraclinicos '!O25&gt;5,4)</f>
        <v>0</v>
      </c>
      <c r="R26" cm="1">
        <f t="array" ref="R26">_xlfn.IFS('Paraclinicos '!J25="","",'Paraclinicos '!J25&lt;1.2,0,'Paraclinicos '!J25&lt;2,1,'Paraclinicos '!J25&lt;6,2,'Paraclinicos '!J25&lt;12,3,'Paraclinicos '!J25&gt;=12,4)</f>
        <v>0</v>
      </c>
      <c r="S26" cm="1">
        <f t="array" ref="S26">_xlfn.IFS('Paraclinicos '!Y25="","",'Paraclinicos '!Y25&lt;70,1,'Paraclinicos '!Y25&gt;=70,0)</f>
        <v>0</v>
      </c>
      <c r="T26" cm="1">
        <f t="array" ref="T26">_xlfn.IFS('Paraclinicos '!W25="","",'Paraclinicos '!W25&lt;6,4,'Paraclinicos '!W25&lt;10,3,'Paraclinicos '!W25&lt;13,2,'Paraclinicos '!W25&lt;15,1,'Paraclinicos '!W25=15,0)</f>
        <v>4</v>
      </c>
      <c r="U26" s="54">
        <f t="shared" si="0"/>
        <v>5</v>
      </c>
      <c r="V26" cm="1">
        <f t="array" ref="V26">_xlfn.IFS('Paraclinicos '!S25="","",OR('Paraclinicos '!S25&lt;=8,'Paraclinicos '!S25&gt;=25),3,'Paraclinicos '!S25&lt;12,1,'Paraclinicos '!S25&lt;21,0,'Paraclinicos '!S25&lt;25,2)</f>
        <v>0</v>
      </c>
      <c r="W26" t="str">
        <f>IFERROR(IF(INDEX('BD Demog para scores enalazar'!Y$2:'BD Demog para scores enalazar'!Y$3000,MATCH(Formulas!A26,'BD Demog para scores enalazar'!A$2:'BD Demog para scores enalazar'!A$3000,0))=1,"SI","NO"),"")</f>
        <v>NO</v>
      </c>
      <c r="X26" s="9" t="str">
        <f>IFERROR(IF(INDEX('BD Demog para scores enalazar'!AJ$2:'BD Demog para scores enalazar'!AJ$3000,MATCH(Formulas!A26,'BD Demog para scores enalazar'!A$2:'BD Demog para scores enalazar'!A$3000,0))=1,"SI","NO"),"")</f>
        <v>SI</v>
      </c>
      <c r="Y26" t="str" cm="1">
        <f t="array" ref="Y26">IF(AND(W26="NO",X26="NO"),_xlfn.IFS('Paraclinicos '!K25&lt;=91,3,'Paraclinicos '!K25&lt;94,2,'Paraclinicos '!K25&lt;96,1,'Paraclinicos '!K25&gt;=96,0),"")</f>
        <v/>
      </c>
      <c r="Z26" cm="1">
        <f t="array" ref="Z26">IF(OR(W26="SI",X26="SI"),_xlfn.IFS(OR(AND('Paraclinicos '!K25&lt;=83),AND('Paraclinicos '!K25&gt;=97,AA26=2)),3,OR(AND('Paraclinicos '!K25&lt;=86),AND('Paraclinicos '!K25&gt;=94,AA26=2)),2,OR(AND('Paraclinicos '!K25&lt;=88),AND('Paraclinicos '!K25&gt;=92,AA26=2)),1,OR(AND('Paraclinicos '!K25&gt;=88,'Paraclinicos '!K25&lt;=92),AND('Paraclinicos '!K25&gt;=93,AA26=0)),0),"")</f>
        <v>1</v>
      </c>
      <c r="AA26" cm="1">
        <f t="array" ref="AA26">_xlfn.IFS('Paraclinicos '!E25="","",'Paraclinicos '!E25="Oxigeno",2,'Paraclinicos '!E25="Aire",0)</f>
        <v>2</v>
      </c>
    </row>
    <row r="27" spans="1:27" x14ac:dyDescent="0.25">
      <c r="A27">
        <f>'Paraclinicos '!A26</f>
        <v>11</v>
      </c>
      <c r="B27" s="3">
        <f>'Paraclinicos '!R26</f>
        <v>44299</v>
      </c>
      <c r="C27" cm="1">
        <f t="array" ref="C27">_xlfn.IFS('Paraclinicos '!Q26="","",'Paraclinicos '!Q26&gt;60,3,'Paraclinicos '!Q26&lt;=60,1)</f>
        <v>3</v>
      </c>
      <c r="D27" t="str">
        <f>IFERROR(IF(INDEX('BD Demog para scores enalazar'!BC$2:BC$3000,MATCH(Formulas!A27,'BD Demog para scores enalazar'!A$2:A$3000,0))=0,"SI","NO"),"")</f>
        <v>SI</v>
      </c>
      <c r="E27" cm="1">
        <f t="array" ref="E27">_xlfn.IFS(D27="","",D27="SI",4,D27="NO",1)</f>
        <v>4</v>
      </c>
      <c r="F27" cm="1">
        <f t="array" ref="F27">_xlfn.IFS('Paraclinicos '!B26="","",'Paraclinicos '!B26&gt;1,1,'Paraclinicos '!B26&lt;=1,3)</f>
        <v>3</v>
      </c>
      <c r="G27" t="str" cm="1">
        <f t="array" ref="G27">_xlfn.IFS('Paraclinicos '!D26="","",AND('Paraclinicos '!D26&gt;=250,'Paraclinicos '!D26&lt;=500),2,'Paraclinicos '!D26&gt;500,3,'Paraclinicos '!D26&lt;250,1)</f>
        <v/>
      </c>
      <c r="H27" s="50">
        <f t="shared" si="1"/>
        <v>10</v>
      </c>
      <c r="I27" cm="1">
        <f t="array" ref="I27">_xlfn.IFS('Paraclinicos '!Q26="","",'Paraclinicos '!Q26&gt;=65,1,'Paraclinicos '!Q26&lt;65,0)</f>
        <v>1</v>
      </c>
      <c r="J27" cm="1">
        <f t="array" ref="J27">_xlfn.IFS('Paraclinicos '!I26="","",'Paraclinicos '!I26&gt;7,1,'Paraclinicos '!I26&lt;=7,0)</f>
        <v>1</v>
      </c>
      <c r="K27" cm="1">
        <f t="array" ref="K27">_xlfn.IFS('Paraclinicos '!W26="","",'Paraclinicos '!W26&lt;=8,1,'Paraclinicos '!W26&gt;8,0)</f>
        <v>0</v>
      </c>
      <c r="L27" cm="1">
        <f t="array" ref="L27">_xlfn.IFS('Paraclinicos '!S26="","",'Paraclinicos '!S26&gt;=30,1,'Paraclinicos '!S26&lt;30,0)</f>
        <v>0</v>
      </c>
      <c r="M27" cm="1">
        <f t="array" ref="M27">_xlfn.IFS(OR('Paraclinicos '!T26="",'Paraclinicos '!U26=""),"",OR('Paraclinicos '!T26&lt;=90,'Paraclinicos '!U26&lt;=60),1,OR('Paraclinicos '!T26&gt;90,'Paraclinicos '!U26&gt;60),0)</f>
        <v>0</v>
      </c>
      <c r="N27" s="45">
        <f t="shared" si="2"/>
        <v>4</v>
      </c>
      <c r="O27" cm="1">
        <f t="array" ref="O27">_xlfn.IFS(OR('Paraclinicos '!M26="",'Paraclinicos '!N26="",'Paraclinicos '!N26=0),"",'Paraclinicos '!M26/'Paraclinicos '!N26&lt;100,4,'Paraclinicos '!M26/'Paraclinicos '!N26&lt;200,3,'Paraclinicos '!M26/'Paraclinicos '!N26&lt;300,2,'Paraclinicos '!M26/'Paraclinicos '!N26&lt;400,1,'Paraclinicos '!M26/'Paraclinicos '!N26&gt;=400,0)</f>
        <v>1</v>
      </c>
      <c r="P27" cm="1">
        <f t="array" ref="P27">_xlfn.IFS('Paraclinicos '!C26="","",'Paraclinicos '!C26&lt;20,4,'Paraclinicos '!C26&lt;50,3,'Paraclinicos '!C26&lt;100,2,'Paraclinicos '!C26&lt;150,1,'Paraclinicos '!C26&gt;150,0)</f>
        <v>0</v>
      </c>
      <c r="Q27" cm="1">
        <f t="array" ref="Q27">_xlfn.IFS('Paraclinicos '!O26="","",'Paraclinicos '!O26&lt;1.2,0,'Paraclinicos '!O26&lt;2,1,'Paraclinicos '!O26&lt;3.5,2,'Paraclinicos '!O26&lt;5,3,'Paraclinicos '!O26&gt;5,4)</f>
        <v>0</v>
      </c>
      <c r="R27" cm="1">
        <f t="array" ref="R27">_xlfn.IFS('Paraclinicos '!J26="","",'Paraclinicos '!J26&lt;1.2,0,'Paraclinicos '!J26&lt;2,1,'Paraclinicos '!J26&lt;6,2,'Paraclinicos '!J26&lt;12,3,'Paraclinicos '!J26&gt;=12,4)</f>
        <v>0</v>
      </c>
      <c r="S27" cm="1">
        <f t="array" ref="S27">_xlfn.IFS('Paraclinicos '!Y26="","",'Paraclinicos '!Y26&lt;70,1,'Paraclinicos '!Y26&gt;=70,0)</f>
        <v>0</v>
      </c>
      <c r="T27" cm="1">
        <f t="array" ref="T27">_xlfn.IFS('Paraclinicos '!W26="","",'Paraclinicos '!W26&lt;6,4,'Paraclinicos '!W26&lt;10,3,'Paraclinicos '!W26&lt;13,2,'Paraclinicos '!W26&lt;15,1,'Paraclinicos '!W26=15,0)</f>
        <v>2</v>
      </c>
      <c r="U27" s="54">
        <f t="shared" si="0"/>
        <v>3</v>
      </c>
      <c r="V27" cm="1">
        <f t="array" ref="V27">_xlfn.IFS('Paraclinicos '!S26="","",OR('Paraclinicos '!S26&lt;=8,'Paraclinicos '!S26&gt;=25),3,'Paraclinicos '!S26&lt;12,1,'Paraclinicos '!S26&lt;21,0,'Paraclinicos '!S26&lt;25,2)</f>
        <v>2</v>
      </c>
      <c r="W27" t="str">
        <f>IFERROR(IF(INDEX('BD Demog para scores enalazar'!Y$2:'BD Demog para scores enalazar'!Y$3000,MATCH(Formulas!A27,'BD Demog para scores enalazar'!A$2:'BD Demog para scores enalazar'!A$3000,0))=1,"SI","NO"),"")</f>
        <v>NO</v>
      </c>
      <c r="X27" s="9" t="str">
        <f>IFERROR(IF(INDEX('BD Demog para scores enalazar'!AJ$2:'BD Demog para scores enalazar'!AJ$3000,MATCH(Formulas!A27,'BD Demog para scores enalazar'!A$2:'BD Demog para scores enalazar'!A$3000,0))=1,"SI","NO"),"")</f>
        <v>SI</v>
      </c>
      <c r="Y27" t="str" cm="1">
        <f t="array" ref="Y27">IF(AND(W27="NO",X27="NO"),_xlfn.IFS('Paraclinicos '!K26&lt;=91,3,'Paraclinicos '!K26&lt;94,2,'Paraclinicos '!K26&lt;96,1,'Paraclinicos '!K26&gt;=96,0),"")</f>
        <v/>
      </c>
      <c r="Z27" cm="1">
        <f t="array" ref="Z27">IF(OR(W27="SI",X27="SI"),_xlfn.IFS(OR(AND('Paraclinicos '!K26&lt;=83),AND('Paraclinicos '!K26&gt;=97,AA27=2)),3,OR(AND('Paraclinicos '!K26&lt;=86),AND('Paraclinicos '!K26&gt;=94,AA27=2)),2,OR(AND('Paraclinicos '!K26&lt;=88),AND('Paraclinicos '!K26&gt;=92,AA27=2)),1,OR(AND('Paraclinicos '!K26&gt;=88,'Paraclinicos '!K26&lt;=92),AND('Paraclinicos '!K26&gt;=93,AA27=0)),0),"")</f>
        <v>0</v>
      </c>
      <c r="AA27" cm="1">
        <f t="array" ref="AA27">_xlfn.IFS('Paraclinicos '!E26="","",'Paraclinicos '!E26="Oxigeno",2,'Paraclinicos '!E26="Aire",0)</f>
        <v>2</v>
      </c>
    </row>
    <row r="28" spans="1:27" x14ac:dyDescent="0.25">
      <c r="A28">
        <f>'Paraclinicos '!A27</f>
        <v>11</v>
      </c>
      <c r="B28" s="3">
        <f>'Paraclinicos '!R27</f>
        <v>44301</v>
      </c>
      <c r="C28" cm="1">
        <f t="array" ref="C28">_xlfn.IFS('Paraclinicos '!Q27="","",'Paraclinicos '!Q27&gt;60,3,'Paraclinicos '!Q27&lt;=60,1)</f>
        <v>3</v>
      </c>
      <c r="D28" t="str">
        <f>IFERROR(IF(INDEX('BD Demog para scores enalazar'!BC$2:BC$3000,MATCH(Formulas!A28,'BD Demog para scores enalazar'!A$2:A$3000,0))=0,"SI","NO"),"")</f>
        <v>SI</v>
      </c>
      <c r="E28" cm="1">
        <f t="array" ref="E28">_xlfn.IFS(D28="","",D28="SI",4,D28="NO",1)</f>
        <v>4</v>
      </c>
      <c r="F28" cm="1">
        <f t="array" ref="F28">_xlfn.IFS('Paraclinicos '!B27="","",'Paraclinicos '!B27&gt;1,1,'Paraclinicos '!B27&lt;=1,3)</f>
        <v>3</v>
      </c>
      <c r="G28" t="str" cm="1">
        <f t="array" ref="G28">_xlfn.IFS('Paraclinicos '!D27="","",AND('Paraclinicos '!D27&gt;=250,'Paraclinicos '!D27&lt;=500),2,'Paraclinicos '!D27&gt;500,3,'Paraclinicos '!D27&lt;250,1)</f>
        <v/>
      </c>
      <c r="H28" s="50">
        <f t="shared" si="1"/>
        <v>10</v>
      </c>
      <c r="I28" cm="1">
        <f t="array" ref="I28">_xlfn.IFS('Paraclinicos '!Q27="","",'Paraclinicos '!Q27&gt;=65,1,'Paraclinicos '!Q27&lt;65,0)</f>
        <v>1</v>
      </c>
      <c r="J28" cm="1">
        <f t="array" ref="J28">_xlfn.IFS('Paraclinicos '!I27="","",'Paraclinicos '!I27&gt;7,1,'Paraclinicos '!I27&lt;=7,0)</f>
        <v>1</v>
      </c>
      <c r="K28" cm="1">
        <f t="array" ref="K28">_xlfn.IFS('Paraclinicos '!W27="","",'Paraclinicos '!W27&lt;=8,1,'Paraclinicos '!W27&gt;8,0)</f>
        <v>0</v>
      </c>
      <c r="L28" cm="1">
        <f t="array" ref="L28">_xlfn.IFS('Paraclinicos '!S27="","",'Paraclinicos '!S27&gt;=30,1,'Paraclinicos '!S27&lt;30,0)</f>
        <v>0</v>
      </c>
      <c r="M28" cm="1">
        <f t="array" ref="M28">_xlfn.IFS(OR('Paraclinicos '!T27="",'Paraclinicos '!U27=""),"",OR('Paraclinicos '!T27&lt;=90,'Paraclinicos '!U27&lt;=60),1,OR('Paraclinicos '!T27&gt;90,'Paraclinicos '!U27&gt;60),0)</f>
        <v>0</v>
      </c>
      <c r="N28" s="45">
        <f t="shared" si="2"/>
        <v>2</v>
      </c>
      <c r="O28" cm="1">
        <f t="array" ref="O28">_xlfn.IFS(OR('Paraclinicos '!M27="",'Paraclinicos '!N27="",'Paraclinicos '!N27=0),"",'Paraclinicos '!M27/'Paraclinicos '!N27&lt;100,4,'Paraclinicos '!M27/'Paraclinicos '!N27&lt;200,3,'Paraclinicos '!M27/'Paraclinicos '!N27&lt;300,2,'Paraclinicos '!M27/'Paraclinicos '!N27&lt;400,1,'Paraclinicos '!M27/'Paraclinicos '!N27&gt;=400,0)</f>
        <v>2</v>
      </c>
      <c r="P28" cm="1">
        <f t="array" ref="P28">_xlfn.IFS('Paraclinicos '!C27="","",'Paraclinicos '!C27&lt;20,4,'Paraclinicos '!C27&lt;50,3,'Paraclinicos '!C27&lt;100,2,'Paraclinicos '!C27&lt;150,1,'Paraclinicos '!C27&gt;150,0)</f>
        <v>0</v>
      </c>
      <c r="Q28" cm="1">
        <f t="array" ref="Q28">_xlfn.IFS('Paraclinicos '!O27="","",'Paraclinicos '!O27&lt;1.2,0,'Paraclinicos '!O27&lt;2,1,'Paraclinicos '!O27&lt;3.5,2,'Paraclinicos '!O27&lt;5,3,'Paraclinicos '!O27&gt;5,4)</f>
        <v>0</v>
      </c>
      <c r="R28" t="str" cm="1">
        <f t="array" ref="R28">_xlfn.IFS('Paraclinicos '!J27="","",'Paraclinicos '!J27&lt;1.2,0,'Paraclinicos '!J27&lt;2,1,'Paraclinicos '!J27&lt;6,2,'Paraclinicos '!J27&lt;12,3,'Paraclinicos '!J27&gt;=12,4)</f>
        <v/>
      </c>
      <c r="S28" cm="1">
        <f t="array" ref="S28">_xlfn.IFS('Paraclinicos '!Y27="","",'Paraclinicos '!Y27&lt;70,1,'Paraclinicos '!Y27&gt;=70,0)</f>
        <v>0</v>
      </c>
      <c r="T28" cm="1">
        <f t="array" ref="T28">_xlfn.IFS('Paraclinicos '!W27="","",'Paraclinicos '!W27&lt;6,4,'Paraclinicos '!W27&lt;10,3,'Paraclinicos '!W27&lt;13,2,'Paraclinicos '!W27&lt;15,1,'Paraclinicos '!W27=15,0)</f>
        <v>2</v>
      </c>
      <c r="U28" s="54">
        <f t="shared" si="0"/>
        <v>4</v>
      </c>
      <c r="V28" cm="1">
        <f t="array" ref="V28">_xlfn.IFS('Paraclinicos '!S27="","",OR('Paraclinicos '!S27&lt;=8,'Paraclinicos '!S27&gt;=25),3,'Paraclinicos '!S27&lt;12,1,'Paraclinicos '!S27&lt;21,0,'Paraclinicos '!S27&lt;25,2)</f>
        <v>2</v>
      </c>
      <c r="W28" t="str">
        <f>IFERROR(IF(INDEX('BD Demog para scores enalazar'!Y$2:'BD Demog para scores enalazar'!Y$3000,MATCH(Formulas!A28,'BD Demog para scores enalazar'!A$2:'BD Demog para scores enalazar'!A$3000,0))=1,"SI","NO"),"")</f>
        <v>NO</v>
      </c>
      <c r="X28" s="9" t="str">
        <f>IFERROR(IF(INDEX('BD Demog para scores enalazar'!AJ$2:'BD Demog para scores enalazar'!AJ$3000,MATCH(Formulas!A28,'BD Demog para scores enalazar'!A$2:'BD Demog para scores enalazar'!A$3000,0))=1,"SI","NO"),"")</f>
        <v>SI</v>
      </c>
      <c r="Y28" t="str" cm="1">
        <f t="array" ref="Y28">IF(AND(W28="NO",X28="NO"),_xlfn.IFS('Paraclinicos '!K27&lt;=91,3,'Paraclinicos '!K27&lt;94,2,'Paraclinicos '!K27&lt;96,1,'Paraclinicos '!K27&gt;=96,0),"")</f>
        <v/>
      </c>
      <c r="Z28" cm="1">
        <f t="array" ref="Z28">IF(OR(W28="SI",X28="SI"),_xlfn.IFS(OR(AND('Paraclinicos '!K27&lt;=83),AND('Paraclinicos '!K27&gt;=97,AA28=2)),3,OR(AND('Paraclinicos '!K27&lt;=86),AND('Paraclinicos '!K27&gt;=94,AA28=2)),2,OR(AND('Paraclinicos '!K27&lt;=88),AND('Paraclinicos '!K27&gt;=92,AA28=2)),1,OR(AND('Paraclinicos '!K27&gt;=88,'Paraclinicos '!K27&lt;=92),AND('Paraclinicos '!K27&gt;=93,AA28=0)),0),"")</f>
        <v>1</v>
      </c>
      <c r="AA28" cm="1">
        <f t="array" ref="AA28">_xlfn.IFS('Paraclinicos '!E27="","",'Paraclinicos '!E27="Oxigeno",2,'Paraclinicos '!E27="Aire",0)</f>
        <v>2</v>
      </c>
    </row>
    <row r="29" spans="1:27" x14ac:dyDescent="0.25">
      <c r="A29">
        <f>'Paraclinicos '!A28</f>
        <v>11</v>
      </c>
      <c r="B29" s="3">
        <f>'Paraclinicos '!R28</f>
        <v>44302</v>
      </c>
      <c r="C29" cm="1">
        <f t="array" ref="C29">_xlfn.IFS('Paraclinicos '!Q28="","",'Paraclinicos '!Q28&gt;60,3,'Paraclinicos '!Q28&lt;=60,1)</f>
        <v>3</v>
      </c>
      <c r="D29" t="str">
        <f>IFERROR(IF(INDEX('BD Demog para scores enalazar'!BC$2:BC$3000,MATCH(Formulas!A29,'BD Demog para scores enalazar'!A$2:A$3000,0))=0,"SI","NO"),"")</f>
        <v>SI</v>
      </c>
      <c r="E29" cm="1">
        <f t="array" ref="E29">_xlfn.IFS(D29="","",D29="SI",4,D29="NO",1)</f>
        <v>4</v>
      </c>
      <c r="F29" cm="1">
        <f t="array" ref="F29">_xlfn.IFS('Paraclinicos '!B28="","",'Paraclinicos '!B28&gt;1,1,'Paraclinicos '!B28&lt;=1,3)</f>
        <v>3</v>
      </c>
      <c r="G29" t="str" cm="1">
        <f t="array" ref="G29">_xlfn.IFS('Paraclinicos '!D28="","",AND('Paraclinicos '!D28&gt;=250,'Paraclinicos '!D28&lt;=500),2,'Paraclinicos '!D28&gt;500,3,'Paraclinicos '!D28&lt;250,1)</f>
        <v/>
      </c>
      <c r="H29" s="50">
        <f t="shared" si="1"/>
        <v>10</v>
      </c>
      <c r="I29" cm="1">
        <f t="array" ref="I29">_xlfn.IFS('Paraclinicos '!Q28="","",'Paraclinicos '!Q28&gt;=65,1,'Paraclinicos '!Q28&lt;65,0)</f>
        <v>1</v>
      </c>
      <c r="J29" cm="1">
        <f t="array" ref="J29">_xlfn.IFS('Paraclinicos '!I28="","",'Paraclinicos '!I28&gt;7,1,'Paraclinicos '!I28&lt;=7,0)</f>
        <v>1</v>
      </c>
      <c r="K29" cm="1">
        <f t="array" ref="K29">_xlfn.IFS('Paraclinicos '!W28="","",'Paraclinicos '!W28&lt;=8,1,'Paraclinicos '!W28&gt;8,0)</f>
        <v>0</v>
      </c>
      <c r="L29" cm="1">
        <f t="array" ref="L29">_xlfn.IFS('Paraclinicos '!S28="","",'Paraclinicos '!S28&gt;=30,1,'Paraclinicos '!S28&lt;30,0)</f>
        <v>0</v>
      </c>
      <c r="M29" cm="1">
        <f t="array" ref="M29">_xlfn.IFS(OR('Paraclinicos '!T28="",'Paraclinicos '!U28=""),"",OR('Paraclinicos '!T28&lt;=90,'Paraclinicos '!U28&lt;=60),1,OR('Paraclinicos '!T28&gt;90,'Paraclinicos '!U28&gt;60),0)</f>
        <v>0</v>
      </c>
      <c r="N29" s="45">
        <f t="shared" si="2"/>
        <v>2</v>
      </c>
      <c r="O29" cm="1">
        <f t="array" ref="O29">_xlfn.IFS(OR('Paraclinicos '!M28="",'Paraclinicos '!N28="",'Paraclinicos '!N28=0),"",'Paraclinicos '!M28/'Paraclinicos '!N28&lt;100,4,'Paraclinicos '!M28/'Paraclinicos '!N28&lt;200,3,'Paraclinicos '!M28/'Paraclinicos '!N28&lt;300,2,'Paraclinicos '!M28/'Paraclinicos '!N28&lt;400,1,'Paraclinicos '!M28/'Paraclinicos '!N28&gt;=400,0)</f>
        <v>2</v>
      </c>
      <c r="P29" cm="1">
        <f t="array" ref="P29">_xlfn.IFS('Paraclinicos '!C28="","",'Paraclinicos '!C28&lt;20,4,'Paraclinicos '!C28&lt;50,3,'Paraclinicos '!C28&lt;100,2,'Paraclinicos '!C28&lt;150,1,'Paraclinicos '!C28&gt;150,0)</f>
        <v>0</v>
      </c>
      <c r="Q29" cm="1">
        <f t="array" ref="Q29">_xlfn.IFS('Paraclinicos '!O28="","",'Paraclinicos '!O28&lt;1.2,0,'Paraclinicos '!O28&lt;2,1,'Paraclinicos '!O28&lt;3.5,2,'Paraclinicos '!O28&lt;5,3,'Paraclinicos '!O28&gt;5,4)</f>
        <v>0</v>
      </c>
      <c r="R29" t="str" cm="1">
        <f t="array" ref="R29">_xlfn.IFS('Paraclinicos '!J28="","",'Paraclinicos '!J28&lt;1.2,0,'Paraclinicos '!J28&lt;2,1,'Paraclinicos '!J28&lt;6,2,'Paraclinicos '!J28&lt;12,3,'Paraclinicos '!J28&gt;=12,4)</f>
        <v/>
      </c>
      <c r="S29" cm="1">
        <f t="array" ref="S29">_xlfn.IFS('Paraclinicos '!Y28="","",'Paraclinicos '!Y28&lt;70,1,'Paraclinicos '!Y28&gt;=70,0)</f>
        <v>0</v>
      </c>
      <c r="T29" cm="1">
        <f t="array" ref="T29">_xlfn.IFS('Paraclinicos '!W28="","",'Paraclinicos '!W28&lt;6,4,'Paraclinicos '!W28&lt;10,3,'Paraclinicos '!W28&lt;13,2,'Paraclinicos '!W28&lt;15,1,'Paraclinicos '!W28=15,0)</f>
        <v>2</v>
      </c>
      <c r="U29" s="54">
        <f t="shared" si="0"/>
        <v>4</v>
      </c>
      <c r="V29" cm="1">
        <f t="array" ref="V29">_xlfn.IFS('Paraclinicos '!S28="","",OR('Paraclinicos '!S28&lt;=8,'Paraclinicos '!S28&gt;=25),3,'Paraclinicos '!S28&lt;12,1,'Paraclinicos '!S28&lt;21,0,'Paraclinicos '!S28&lt;25,2)</f>
        <v>2</v>
      </c>
      <c r="W29" t="str">
        <f>IFERROR(IF(INDEX('BD Demog para scores enalazar'!Y$2:'BD Demog para scores enalazar'!Y$3000,MATCH(Formulas!A29,'BD Demog para scores enalazar'!A$2:'BD Demog para scores enalazar'!A$3000,0))=1,"SI","NO"),"")</f>
        <v>NO</v>
      </c>
      <c r="X29" s="9" t="str">
        <f>IFERROR(IF(INDEX('BD Demog para scores enalazar'!AJ$2:'BD Demog para scores enalazar'!AJ$3000,MATCH(Formulas!A29,'BD Demog para scores enalazar'!A$2:'BD Demog para scores enalazar'!A$3000,0))=1,"SI","NO"),"")</f>
        <v>SI</v>
      </c>
      <c r="Y29" t="str" cm="1">
        <f t="array" ref="Y29">IF(AND(W29="NO",X29="NO"),_xlfn.IFS('Paraclinicos '!K28&lt;=91,3,'Paraclinicos '!K28&lt;94,2,'Paraclinicos '!K28&lt;96,1,'Paraclinicos '!K28&gt;=96,0),"")</f>
        <v/>
      </c>
      <c r="Z29" cm="1">
        <f t="array" ref="Z29">IF(OR(W29="SI",X29="SI"),_xlfn.IFS(OR(AND('Paraclinicos '!K28&lt;=83),AND('Paraclinicos '!K28&gt;=97,AA29=2)),3,OR(AND('Paraclinicos '!K28&lt;=86),AND('Paraclinicos '!K28&gt;=94,AA29=2)),2,OR(AND('Paraclinicos '!K28&lt;=88),AND('Paraclinicos '!K28&gt;=92,AA29=2)),1,OR(AND('Paraclinicos '!K28&gt;=88,'Paraclinicos '!K28&lt;=92),AND('Paraclinicos '!K28&gt;=93,AA29=0)),0),"")</f>
        <v>2</v>
      </c>
      <c r="AA29" cm="1">
        <f t="array" ref="AA29">_xlfn.IFS('Paraclinicos '!E28="","",'Paraclinicos '!E28="Oxigeno",2,'Paraclinicos '!E28="Aire",0)</f>
        <v>2</v>
      </c>
    </row>
    <row r="30" spans="1:27" x14ac:dyDescent="0.25">
      <c r="A30">
        <f>'Paraclinicos '!A29</f>
        <v>11</v>
      </c>
      <c r="B30" s="3">
        <f>'Paraclinicos '!R29</f>
        <v>44303</v>
      </c>
      <c r="C30" cm="1">
        <f t="array" ref="C30">_xlfn.IFS('Paraclinicos '!Q29="","",'Paraclinicos '!Q29&gt;60,3,'Paraclinicos '!Q29&lt;=60,1)</f>
        <v>3</v>
      </c>
      <c r="D30" t="str">
        <f>IFERROR(IF(INDEX('BD Demog para scores enalazar'!BC$2:BC$3000,MATCH(Formulas!A30,'BD Demog para scores enalazar'!A$2:A$3000,0))=0,"SI","NO"),"")</f>
        <v>SI</v>
      </c>
      <c r="E30" cm="1">
        <f t="array" ref="E30">_xlfn.IFS(D30="","",D30="SI",4,D30="NO",1)</f>
        <v>4</v>
      </c>
      <c r="F30" cm="1">
        <f t="array" ref="F30">_xlfn.IFS('Paraclinicos '!B29="","",'Paraclinicos '!B29&gt;1,1,'Paraclinicos '!B29&lt;=1,3)</f>
        <v>3</v>
      </c>
      <c r="G30" t="str" cm="1">
        <f t="array" ref="G30">_xlfn.IFS('Paraclinicos '!D29="","",AND('Paraclinicos '!D29&gt;=250,'Paraclinicos '!D29&lt;=500),2,'Paraclinicos '!D29&gt;500,3,'Paraclinicos '!D29&lt;250,1)</f>
        <v/>
      </c>
      <c r="H30" s="50">
        <f t="shared" si="1"/>
        <v>10</v>
      </c>
      <c r="I30" cm="1">
        <f t="array" ref="I30">_xlfn.IFS('Paraclinicos '!Q29="","",'Paraclinicos '!Q29&gt;=65,1,'Paraclinicos '!Q29&lt;65,0)</f>
        <v>1</v>
      </c>
      <c r="J30" cm="1">
        <f t="array" ref="J30">_xlfn.IFS('Paraclinicos '!I29="","",'Paraclinicos '!I29&gt;7,1,'Paraclinicos '!I29&lt;=7,0)</f>
        <v>1</v>
      </c>
      <c r="K30" cm="1">
        <f t="array" ref="K30">_xlfn.IFS('Paraclinicos '!W29="","",'Paraclinicos '!W29&lt;=8,1,'Paraclinicos '!W29&gt;8,0)</f>
        <v>0</v>
      </c>
      <c r="L30" cm="1">
        <f t="array" ref="L30">_xlfn.IFS('Paraclinicos '!S29="","",'Paraclinicos '!S29&gt;=30,1,'Paraclinicos '!S29&lt;30,0)</f>
        <v>0</v>
      </c>
      <c r="M30" cm="1">
        <f t="array" ref="M30">_xlfn.IFS(OR('Paraclinicos '!T29="",'Paraclinicos '!U29=""),"",OR('Paraclinicos '!T29&lt;=90,'Paraclinicos '!U29&lt;=60),1,OR('Paraclinicos '!T29&gt;90,'Paraclinicos '!U29&gt;60),0)</f>
        <v>0</v>
      </c>
      <c r="N30" s="45">
        <f t="shared" si="2"/>
        <v>2</v>
      </c>
      <c r="O30" cm="1">
        <f t="array" ref="O30">_xlfn.IFS(OR('Paraclinicos '!M29="",'Paraclinicos '!N29="",'Paraclinicos '!N29=0),"",'Paraclinicos '!M29/'Paraclinicos '!N29&lt;100,4,'Paraclinicos '!M29/'Paraclinicos '!N29&lt;200,3,'Paraclinicos '!M29/'Paraclinicos '!N29&lt;300,2,'Paraclinicos '!M29/'Paraclinicos '!N29&lt;400,1,'Paraclinicos '!M29/'Paraclinicos '!N29&gt;=400,0)</f>
        <v>2</v>
      </c>
      <c r="P30" cm="1">
        <f t="array" ref="P30">_xlfn.IFS('Paraclinicos '!C29="","",'Paraclinicos '!C29&lt;20,4,'Paraclinicos '!C29&lt;50,3,'Paraclinicos '!C29&lt;100,2,'Paraclinicos '!C29&lt;150,1,'Paraclinicos '!C29&gt;150,0)</f>
        <v>0</v>
      </c>
      <c r="Q30" cm="1">
        <f t="array" ref="Q30">_xlfn.IFS('Paraclinicos '!O29="","",'Paraclinicos '!O29&lt;1.2,0,'Paraclinicos '!O29&lt;2,1,'Paraclinicos '!O29&lt;3.5,2,'Paraclinicos '!O29&lt;5,3,'Paraclinicos '!O29&gt;5,4)</f>
        <v>0</v>
      </c>
      <c r="R30" t="str" cm="1">
        <f t="array" ref="R30">_xlfn.IFS('Paraclinicos '!J29="","",'Paraclinicos '!J29&lt;1.2,0,'Paraclinicos '!J29&lt;2,1,'Paraclinicos '!J29&lt;6,2,'Paraclinicos '!J29&lt;12,3,'Paraclinicos '!J29&gt;=12,4)</f>
        <v/>
      </c>
      <c r="S30" cm="1">
        <f t="array" ref="S30">_xlfn.IFS('Paraclinicos '!Y29="","",'Paraclinicos '!Y29&lt;70,1,'Paraclinicos '!Y29&gt;=70,0)</f>
        <v>0</v>
      </c>
      <c r="T30" cm="1">
        <f t="array" ref="T30">_xlfn.IFS('Paraclinicos '!W29="","",'Paraclinicos '!W29&lt;6,4,'Paraclinicos '!W29&lt;10,3,'Paraclinicos '!W29&lt;13,2,'Paraclinicos '!W29&lt;15,1,'Paraclinicos '!W29=15,0)</f>
        <v>2</v>
      </c>
      <c r="U30" s="54">
        <f t="shared" si="0"/>
        <v>4</v>
      </c>
      <c r="V30" cm="1">
        <f t="array" ref="V30">_xlfn.IFS('Paraclinicos '!S29="","",OR('Paraclinicos '!S29&lt;=8,'Paraclinicos '!S29&gt;=25),3,'Paraclinicos '!S29&lt;12,1,'Paraclinicos '!S29&lt;21,0,'Paraclinicos '!S29&lt;25,2)</f>
        <v>2</v>
      </c>
      <c r="W30" t="str">
        <f>IFERROR(IF(INDEX('BD Demog para scores enalazar'!Y$2:'BD Demog para scores enalazar'!Y$3000,MATCH(Formulas!A30,'BD Demog para scores enalazar'!A$2:'BD Demog para scores enalazar'!A$3000,0))=1,"SI","NO"),"")</f>
        <v>NO</v>
      </c>
      <c r="X30" s="9" t="str">
        <f>IFERROR(IF(INDEX('BD Demog para scores enalazar'!AJ$2:'BD Demog para scores enalazar'!AJ$3000,MATCH(Formulas!A30,'BD Demog para scores enalazar'!A$2:'BD Demog para scores enalazar'!A$3000,0))=1,"SI","NO"),"")</f>
        <v>SI</v>
      </c>
      <c r="Y30" t="str" cm="1">
        <f t="array" ref="Y30">IF(AND(W30="NO",X30="NO"),_xlfn.IFS('Paraclinicos '!K29&lt;=91,3,'Paraclinicos '!K29&lt;94,2,'Paraclinicos '!K29&lt;96,1,'Paraclinicos '!K29&gt;=96,0),"")</f>
        <v/>
      </c>
      <c r="Z30" cm="1">
        <f t="array" ref="Z30">IF(OR(W30="SI",X30="SI"),_xlfn.IFS(OR(AND('Paraclinicos '!K29&lt;=83),AND('Paraclinicos '!K29&gt;=97,AA30=2)),3,OR(AND('Paraclinicos '!K29&lt;=86),AND('Paraclinicos '!K29&gt;=94,AA30=2)),2,OR(AND('Paraclinicos '!K29&lt;=88),AND('Paraclinicos '!K29&gt;=92,AA30=2)),1,OR(AND('Paraclinicos '!K29&gt;=88,'Paraclinicos '!K29&lt;=92),AND('Paraclinicos '!K29&gt;=93,AA30=0)),0),"")</f>
        <v>2</v>
      </c>
      <c r="AA30" cm="1">
        <f t="array" ref="AA30">_xlfn.IFS('Paraclinicos '!E29="","",'Paraclinicos '!E29="Oxigeno",2,'Paraclinicos '!E29="Aire",0)</f>
        <v>2</v>
      </c>
    </row>
    <row r="31" spans="1:27" x14ac:dyDescent="0.25">
      <c r="A31">
        <f>'Paraclinicos '!A30</f>
        <v>11</v>
      </c>
      <c r="B31" s="3">
        <f>'Paraclinicos '!R30</f>
        <v>44304</v>
      </c>
      <c r="C31" cm="1">
        <f t="array" ref="C31">_xlfn.IFS('Paraclinicos '!Q30="","",'Paraclinicos '!Q30&gt;60,3,'Paraclinicos '!Q30&lt;=60,1)</f>
        <v>3</v>
      </c>
      <c r="D31" t="str">
        <f>IFERROR(IF(INDEX('BD Demog para scores enalazar'!BC$2:BC$3000,MATCH(Formulas!A31,'BD Demog para scores enalazar'!A$2:A$3000,0))=0,"SI","NO"),"")</f>
        <v>SI</v>
      </c>
      <c r="E31" cm="1">
        <f t="array" ref="E31">_xlfn.IFS(D31="","",D31="SI",4,D31="NO",1)</f>
        <v>4</v>
      </c>
      <c r="F31" cm="1">
        <f t="array" ref="F31">_xlfn.IFS('Paraclinicos '!B30="","",'Paraclinicos '!B30&gt;1,1,'Paraclinicos '!B30&lt;=1,3)</f>
        <v>3</v>
      </c>
      <c r="G31" t="str" cm="1">
        <f t="array" ref="G31">_xlfn.IFS('Paraclinicos '!D30="","",AND('Paraclinicos '!D30&gt;=250,'Paraclinicos '!D30&lt;=500),2,'Paraclinicos '!D30&gt;500,3,'Paraclinicos '!D30&lt;250,1)</f>
        <v/>
      </c>
      <c r="H31" s="50">
        <f t="shared" si="1"/>
        <v>10</v>
      </c>
      <c r="I31" cm="1">
        <f t="array" ref="I31">_xlfn.IFS('Paraclinicos '!Q30="","",'Paraclinicos '!Q30&gt;=65,1,'Paraclinicos '!Q30&lt;65,0)</f>
        <v>1</v>
      </c>
      <c r="J31" cm="1">
        <f t="array" ref="J31">_xlfn.IFS('Paraclinicos '!I30="","",'Paraclinicos '!I30&gt;7,1,'Paraclinicos '!I30&lt;=7,0)</f>
        <v>1</v>
      </c>
      <c r="K31" cm="1">
        <f t="array" ref="K31">_xlfn.IFS('Paraclinicos '!W30="","",'Paraclinicos '!W30&lt;=8,1,'Paraclinicos '!W30&gt;8,0)</f>
        <v>1</v>
      </c>
      <c r="L31" cm="1">
        <f t="array" ref="L31">_xlfn.IFS('Paraclinicos '!S30="","",'Paraclinicos '!S30&gt;=30,1,'Paraclinicos '!S30&lt;30,0)</f>
        <v>0</v>
      </c>
      <c r="M31" cm="1">
        <f t="array" ref="M31">_xlfn.IFS(OR('Paraclinicos '!T30="",'Paraclinicos '!U30=""),"",OR('Paraclinicos '!T30&lt;=90,'Paraclinicos '!U30&lt;=60),1,OR('Paraclinicos '!T30&gt;90,'Paraclinicos '!U30&gt;60),0)</f>
        <v>0</v>
      </c>
      <c r="N31" s="45">
        <f t="shared" si="2"/>
        <v>3</v>
      </c>
      <c r="O31" cm="1">
        <f t="array" ref="O31">_xlfn.IFS(OR('Paraclinicos '!M30="",'Paraclinicos '!N30="",'Paraclinicos '!N30=0),"",'Paraclinicos '!M30/'Paraclinicos '!N30&lt;100,4,'Paraclinicos '!M30/'Paraclinicos '!N30&lt;200,3,'Paraclinicos '!M30/'Paraclinicos '!N30&lt;300,2,'Paraclinicos '!M30/'Paraclinicos '!N30&lt;400,1,'Paraclinicos '!M30/'Paraclinicos '!N30&gt;=400,0)</f>
        <v>2</v>
      </c>
      <c r="P31" cm="1">
        <f t="array" ref="P31">_xlfn.IFS('Paraclinicos '!C30="","",'Paraclinicos '!C30&lt;20,4,'Paraclinicos '!C30&lt;50,3,'Paraclinicos '!C30&lt;100,2,'Paraclinicos '!C30&lt;150,1,'Paraclinicos '!C30&gt;150,0)</f>
        <v>0</v>
      </c>
      <c r="Q31" cm="1">
        <f t="array" ref="Q31">_xlfn.IFS('Paraclinicos '!O30="","",'Paraclinicos '!O30&lt;1.2,0,'Paraclinicos '!O30&lt;2,1,'Paraclinicos '!O30&lt;3.5,2,'Paraclinicos '!O30&lt;5,3,'Paraclinicos '!O30&gt;5,4)</f>
        <v>0</v>
      </c>
      <c r="R31" cm="1">
        <f t="array" ref="R31">_xlfn.IFS('Paraclinicos '!J30="","",'Paraclinicos '!J30&lt;1.2,0,'Paraclinicos '!J30&lt;2,1,'Paraclinicos '!J30&lt;6,2,'Paraclinicos '!J30&lt;12,3,'Paraclinicos '!J30&gt;=12,4)</f>
        <v>0</v>
      </c>
      <c r="S31" cm="1">
        <f t="array" ref="S31">_xlfn.IFS('Paraclinicos '!Y30="","",'Paraclinicos '!Y30&lt;70,1,'Paraclinicos '!Y30&gt;=70,0)</f>
        <v>0</v>
      </c>
      <c r="T31" cm="1">
        <f t="array" ref="T31">_xlfn.IFS('Paraclinicos '!W30="","",'Paraclinicos '!W30&lt;6,4,'Paraclinicos '!W30&lt;10,3,'Paraclinicos '!W30&lt;13,2,'Paraclinicos '!W30&lt;15,1,'Paraclinicos '!W30=15,0)</f>
        <v>3</v>
      </c>
      <c r="U31" s="54">
        <f t="shared" si="0"/>
        <v>5</v>
      </c>
      <c r="V31" cm="1">
        <f t="array" ref="V31">_xlfn.IFS('Paraclinicos '!S30="","",OR('Paraclinicos '!S30&lt;=8,'Paraclinicos '!S30&gt;=25),3,'Paraclinicos '!S30&lt;12,1,'Paraclinicos '!S30&lt;21,0,'Paraclinicos '!S30&lt;25,2)</f>
        <v>0</v>
      </c>
      <c r="W31" t="str">
        <f>IFERROR(IF(INDEX('BD Demog para scores enalazar'!Y$2:'BD Demog para scores enalazar'!Y$3000,MATCH(Formulas!A31,'BD Demog para scores enalazar'!A$2:'BD Demog para scores enalazar'!A$3000,0))=1,"SI","NO"),"")</f>
        <v>NO</v>
      </c>
      <c r="X31" s="9" t="str">
        <f>IFERROR(IF(INDEX('BD Demog para scores enalazar'!AJ$2:'BD Demog para scores enalazar'!AJ$3000,MATCH(Formulas!A31,'BD Demog para scores enalazar'!A$2:'BD Demog para scores enalazar'!A$3000,0))=1,"SI","NO"),"")</f>
        <v>SI</v>
      </c>
      <c r="Y31" t="str" cm="1">
        <f t="array" ref="Y31">IF(AND(W31="NO",X31="NO"),_xlfn.IFS('Paraclinicos '!K30&lt;=91,3,'Paraclinicos '!K30&lt;94,2,'Paraclinicos '!K30&lt;96,1,'Paraclinicos '!K30&gt;=96,0),"")</f>
        <v/>
      </c>
      <c r="Z31" cm="1">
        <f t="array" ref="Z31">IF(OR(W31="SI",X31="SI"),_xlfn.IFS(OR(AND('Paraclinicos '!K30&lt;=83),AND('Paraclinicos '!K30&gt;=97,AA31=2)),3,OR(AND('Paraclinicos '!K30&lt;=86),AND('Paraclinicos '!K30&gt;=94,AA31=2)),2,OR(AND('Paraclinicos '!K30&lt;=88),AND('Paraclinicos '!K30&gt;=92,AA31=2)),1,OR(AND('Paraclinicos '!K30&gt;=88,'Paraclinicos '!K30&lt;=92),AND('Paraclinicos '!K30&gt;=93,AA31=0)),0),"")</f>
        <v>2</v>
      </c>
      <c r="AA31" cm="1">
        <f t="array" ref="AA31">_xlfn.IFS('Paraclinicos '!E30="","",'Paraclinicos '!E30="Oxigeno",2,'Paraclinicos '!E30="Aire",0)</f>
        <v>2</v>
      </c>
    </row>
    <row r="32" spans="1:27" x14ac:dyDescent="0.25">
      <c r="A32">
        <f>'Paraclinicos '!A31</f>
        <v>11</v>
      </c>
      <c r="B32" s="3">
        <f>'Paraclinicos '!R31</f>
        <v>44305</v>
      </c>
      <c r="C32" cm="1">
        <f t="array" ref="C32">_xlfn.IFS('Paraclinicos '!Q31="","",'Paraclinicos '!Q31&gt;60,3,'Paraclinicos '!Q31&lt;=60,1)</f>
        <v>3</v>
      </c>
      <c r="D32" t="str">
        <f>IFERROR(IF(INDEX('BD Demog para scores enalazar'!BC$2:BC$3000,MATCH(Formulas!A32,'BD Demog para scores enalazar'!A$2:A$3000,0))=0,"SI","NO"),"")</f>
        <v>SI</v>
      </c>
      <c r="E32" cm="1">
        <f t="array" ref="E32">_xlfn.IFS(D32="","",D32="SI",4,D32="NO",1)</f>
        <v>4</v>
      </c>
      <c r="F32" cm="1">
        <f t="array" ref="F32">_xlfn.IFS('Paraclinicos '!B31="","",'Paraclinicos '!B31&gt;1,1,'Paraclinicos '!B31&lt;=1,3)</f>
        <v>3</v>
      </c>
      <c r="G32" t="str" cm="1">
        <f t="array" ref="G32">_xlfn.IFS('Paraclinicos '!D31="","",AND('Paraclinicos '!D31&gt;=250,'Paraclinicos '!D31&lt;=500),2,'Paraclinicos '!D31&gt;500,3,'Paraclinicos '!D31&lt;250,1)</f>
        <v/>
      </c>
      <c r="H32" s="50">
        <f t="shared" si="1"/>
        <v>10</v>
      </c>
      <c r="I32" cm="1">
        <f t="array" ref="I32">_xlfn.IFS('Paraclinicos '!Q31="","",'Paraclinicos '!Q31&gt;=65,1,'Paraclinicos '!Q31&lt;65,0)</f>
        <v>1</v>
      </c>
      <c r="J32" cm="1">
        <f t="array" ref="J32">_xlfn.IFS('Paraclinicos '!I31="","",'Paraclinicos '!I31&gt;7,1,'Paraclinicos '!I31&lt;=7,0)</f>
        <v>1</v>
      </c>
      <c r="K32" cm="1">
        <f t="array" ref="K32">_xlfn.IFS('Paraclinicos '!W31="","",'Paraclinicos '!W31&lt;=8,1,'Paraclinicos '!W31&gt;8,0)</f>
        <v>0</v>
      </c>
      <c r="L32" cm="1">
        <f t="array" ref="L32">_xlfn.IFS('Paraclinicos '!S31="","",'Paraclinicos '!S31&gt;=30,1,'Paraclinicos '!S31&lt;30,0)</f>
        <v>0</v>
      </c>
      <c r="M32" cm="1">
        <f t="array" ref="M32">_xlfn.IFS(OR('Paraclinicos '!T31="",'Paraclinicos '!U31=""),"",OR('Paraclinicos '!T31&lt;=90,'Paraclinicos '!U31&lt;=60),1,OR('Paraclinicos '!T31&gt;90,'Paraclinicos '!U31&gt;60),0)</f>
        <v>0</v>
      </c>
      <c r="N32" s="45">
        <f t="shared" si="2"/>
        <v>3</v>
      </c>
      <c r="O32" cm="1">
        <f t="array" ref="O32">_xlfn.IFS(OR('Paraclinicos '!M31="",'Paraclinicos '!N31="",'Paraclinicos '!N31=0),"",'Paraclinicos '!M31/'Paraclinicos '!N31&lt;100,4,'Paraclinicos '!M31/'Paraclinicos '!N31&lt;200,3,'Paraclinicos '!M31/'Paraclinicos '!N31&lt;300,2,'Paraclinicos '!M31/'Paraclinicos '!N31&lt;400,1,'Paraclinicos '!M31/'Paraclinicos '!N31&gt;=400,0)</f>
        <v>2</v>
      </c>
      <c r="P32" cm="1">
        <f t="array" ref="P32">_xlfn.IFS('Paraclinicos '!C31="","",'Paraclinicos '!C31&lt;20,4,'Paraclinicos '!C31&lt;50,3,'Paraclinicos '!C31&lt;100,2,'Paraclinicos '!C31&lt;150,1,'Paraclinicos '!C31&gt;150,0)</f>
        <v>0</v>
      </c>
      <c r="Q32" cm="1">
        <f t="array" ref="Q32">_xlfn.IFS('Paraclinicos '!O31="","",'Paraclinicos '!O31&lt;1.2,0,'Paraclinicos '!O31&lt;2,1,'Paraclinicos '!O31&lt;3.5,2,'Paraclinicos '!O31&lt;5,3,'Paraclinicos '!O31&gt;5,4)</f>
        <v>0</v>
      </c>
      <c r="R32" t="str" cm="1">
        <f t="array" ref="R32">_xlfn.IFS('Paraclinicos '!J31="","",'Paraclinicos '!J31&lt;1.2,0,'Paraclinicos '!J31&lt;2,1,'Paraclinicos '!J31&lt;6,2,'Paraclinicos '!J31&lt;12,3,'Paraclinicos '!J31&gt;=12,4)</f>
        <v/>
      </c>
      <c r="S32" cm="1">
        <f t="array" ref="S32">_xlfn.IFS('Paraclinicos '!Y31="","",'Paraclinicos '!Y31&lt;70,1,'Paraclinicos '!Y31&gt;=70,0)</f>
        <v>0</v>
      </c>
      <c r="T32" cm="1">
        <f t="array" ref="T32">_xlfn.IFS('Paraclinicos '!W31="","",'Paraclinicos '!W31&lt;6,4,'Paraclinicos '!W31&lt;10,3,'Paraclinicos '!W31&lt;13,2,'Paraclinicos '!W31&lt;15,1,'Paraclinicos '!W31=15,0)</f>
        <v>2</v>
      </c>
      <c r="U32" s="54">
        <f t="shared" si="0"/>
        <v>4</v>
      </c>
      <c r="V32" cm="1">
        <f t="array" ref="V32">_xlfn.IFS('Paraclinicos '!S31="","",OR('Paraclinicos '!S31&lt;=8,'Paraclinicos '!S31&gt;=25),3,'Paraclinicos '!S31&lt;12,1,'Paraclinicos '!S31&lt;21,0,'Paraclinicos '!S31&lt;25,2)</f>
        <v>2</v>
      </c>
      <c r="W32" t="str">
        <f>IFERROR(IF(INDEX('BD Demog para scores enalazar'!Y$2:'BD Demog para scores enalazar'!Y$3000,MATCH(Formulas!A32,'BD Demog para scores enalazar'!A$2:'BD Demog para scores enalazar'!A$3000,0))=1,"SI","NO"),"")</f>
        <v>NO</v>
      </c>
      <c r="X32" s="9" t="str">
        <f>IFERROR(IF(INDEX('BD Demog para scores enalazar'!AJ$2:'BD Demog para scores enalazar'!AJ$3000,MATCH(Formulas!A32,'BD Demog para scores enalazar'!A$2:'BD Demog para scores enalazar'!A$3000,0))=1,"SI","NO"),"")</f>
        <v>SI</v>
      </c>
      <c r="Y32" t="str" cm="1">
        <f t="array" ref="Y32">IF(AND(W32="NO",X32="NO"),_xlfn.IFS('Paraclinicos '!K31&lt;=91,3,'Paraclinicos '!K31&lt;94,2,'Paraclinicos '!K31&lt;96,1,'Paraclinicos '!K31&gt;=96,0),"")</f>
        <v/>
      </c>
      <c r="Z32" cm="1">
        <f t="array" ref="Z32">IF(OR(W32="SI",X32="SI"),_xlfn.IFS(OR(AND('Paraclinicos '!K31&lt;=83),AND('Paraclinicos '!K31&gt;=97,AA32=2)),3,OR(AND('Paraclinicos '!K31&lt;=86),AND('Paraclinicos '!K31&gt;=94,AA32=2)),2,OR(AND('Paraclinicos '!K31&lt;=88),AND('Paraclinicos '!K31&gt;=92,AA32=2)),1,OR(AND('Paraclinicos '!K31&gt;=88,'Paraclinicos '!K31&lt;=92),AND('Paraclinicos '!K31&gt;=93,AA32=0)),0),"")</f>
        <v>2</v>
      </c>
      <c r="AA32" cm="1">
        <f t="array" ref="AA32">_xlfn.IFS('Paraclinicos '!E31="","",'Paraclinicos '!E31="Oxigeno",2,'Paraclinicos '!E31="Aire",0)</f>
        <v>2</v>
      </c>
    </row>
    <row r="33" spans="1:27" x14ac:dyDescent="0.25">
      <c r="A33">
        <f>'Paraclinicos '!A32</f>
        <v>11</v>
      </c>
      <c r="B33" s="3">
        <f>'Paraclinicos '!R32</f>
        <v>44307</v>
      </c>
      <c r="C33" cm="1">
        <f t="array" ref="C33">_xlfn.IFS('Paraclinicos '!Q32="","",'Paraclinicos '!Q32&gt;60,3,'Paraclinicos '!Q32&lt;=60,1)</f>
        <v>3</v>
      </c>
      <c r="D33" t="str">
        <f>IFERROR(IF(INDEX('BD Demog para scores enalazar'!BC$2:BC$3000,MATCH(Formulas!A33,'BD Demog para scores enalazar'!A$2:A$3000,0))=0,"SI","NO"),"")</f>
        <v>SI</v>
      </c>
      <c r="E33" cm="1">
        <f t="array" ref="E33">_xlfn.IFS(D33="","",D33="SI",4,D33="NO",1)</f>
        <v>4</v>
      </c>
      <c r="F33" cm="1">
        <f t="array" ref="F33">_xlfn.IFS('Paraclinicos '!B32="","",'Paraclinicos '!B32&gt;1,1,'Paraclinicos '!B32&lt;=1,3)</f>
        <v>3</v>
      </c>
      <c r="G33" t="str" cm="1">
        <f t="array" ref="G33">_xlfn.IFS('Paraclinicos '!D32="","",AND('Paraclinicos '!D32&gt;=250,'Paraclinicos '!D32&lt;=500),2,'Paraclinicos '!D32&gt;500,3,'Paraclinicos '!D32&lt;250,1)</f>
        <v/>
      </c>
      <c r="H33" s="50">
        <f t="shared" si="1"/>
        <v>10</v>
      </c>
      <c r="I33" cm="1">
        <f t="array" ref="I33">_xlfn.IFS('Paraclinicos '!Q32="","",'Paraclinicos '!Q32&gt;=65,1,'Paraclinicos '!Q32&lt;65,0)</f>
        <v>1</v>
      </c>
      <c r="J33" t="str" cm="1">
        <f t="array" ref="J33">_xlfn.IFS('Paraclinicos '!I32="","",'Paraclinicos '!I32&gt;7,1,'Paraclinicos '!I32&lt;=7,0)</f>
        <v/>
      </c>
      <c r="K33" cm="1">
        <f t="array" ref="K33">_xlfn.IFS('Paraclinicos '!W32="","",'Paraclinicos '!W32&lt;=8,1,'Paraclinicos '!W32&gt;8,0)</f>
        <v>0</v>
      </c>
      <c r="L33" cm="1">
        <f t="array" ref="L33">_xlfn.IFS('Paraclinicos '!S32="","",'Paraclinicos '!S32&gt;=30,1,'Paraclinicos '!S32&lt;30,0)</f>
        <v>0</v>
      </c>
      <c r="M33" cm="1">
        <f t="array" ref="M33">_xlfn.IFS(OR('Paraclinicos '!T32="",'Paraclinicos '!U32=""),"",OR('Paraclinicos '!T32&lt;=90,'Paraclinicos '!U32&lt;=60),1,OR('Paraclinicos '!T32&gt;90,'Paraclinicos '!U32&gt;60),0)</f>
        <v>0</v>
      </c>
      <c r="N33" s="45">
        <f t="shared" si="2"/>
        <v>1</v>
      </c>
      <c r="O33" cm="1">
        <f t="array" ref="O33">_xlfn.IFS(OR('Paraclinicos '!M32="",'Paraclinicos '!N32="",'Paraclinicos '!N32=0),"",'Paraclinicos '!M32/'Paraclinicos '!N32&lt;100,4,'Paraclinicos '!M32/'Paraclinicos '!N32&lt;200,3,'Paraclinicos '!M32/'Paraclinicos '!N32&lt;300,2,'Paraclinicos '!M32/'Paraclinicos '!N32&lt;400,1,'Paraclinicos '!M32/'Paraclinicos '!N32&gt;=400,0)</f>
        <v>2</v>
      </c>
      <c r="P33" cm="1">
        <f t="array" ref="P33">_xlfn.IFS('Paraclinicos '!C32="","",'Paraclinicos '!C32&lt;20,4,'Paraclinicos '!C32&lt;50,3,'Paraclinicos '!C32&lt;100,2,'Paraclinicos '!C32&lt;150,1,'Paraclinicos '!C32&gt;150,0)</f>
        <v>0</v>
      </c>
      <c r="Q33" cm="1">
        <f t="array" ref="Q33">_xlfn.IFS('Paraclinicos '!O32="","",'Paraclinicos '!O32&lt;1.2,0,'Paraclinicos '!O32&lt;2,1,'Paraclinicos '!O32&lt;3.5,2,'Paraclinicos '!O32&lt;5,3,'Paraclinicos '!O32&gt;5,4)</f>
        <v>0</v>
      </c>
      <c r="R33" t="str" cm="1">
        <f t="array" ref="R33">_xlfn.IFS('Paraclinicos '!J32="","",'Paraclinicos '!J32&lt;1.2,0,'Paraclinicos '!J32&lt;2,1,'Paraclinicos '!J32&lt;6,2,'Paraclinicos '!J32&lt;12,3,'Paraclinicos '!J32&gt;=12,4)</f>
        <v/>
      </c>
      <c r="S33" cm="1">
        <f t="array" ref="S33">_xlfn.IFS('Paraclinicos '!Y32="","",'Paraclinicos '!Y32&lt;70,1,'Paraclinicos '!Y32&gt;=70,0)</f>
        <v>0</v>
      </c>
      <c r="T33" cm="1">
        <f t="array" ref="T33">_xlfn.IFS('Paraclinicos '!W32="","",'Paraclinicos '!W32&lt;6,4,'Paraclinicos '!W32&lt;10,3,'Paraclinicos '!W32&lt;13,2,'Paraclinicos '!W32&lt;15,1,'Paraclinicos '!W32=15,0)</f>
        <v>2</v>
      </c>
      <c r="U33" s="54">
        <f t="shared" si="0"/>
        <v>4</v>
      </c>
      <c r="V33" cm="1">
        <f t="array" ref="V33">_xlfn.IFS('Paraclinicos '!S32="","",OR('Paraclinicos '!S32&lt;=8,'Paraclinicos '!S32&gt;=25),3,'Paraclinicos '!S32&lt;12,1,'Paraclinicos '!S32&lt;21,0,'Paraclinicos '!S32&lt;25,2)</f>
        <v>3</v>
      </c>
      <c r="W33" t="str">
        <f>IFERROR(IF(INDEX('BD Demog para scores enalazar'!Y$2:'BD Demog para scores enalazar'!Y$3000,MATCH(Formulas!A33,'BD Demog para scores enalazar'!A$2:'BD Demog para scores enalazar'!A$3000,0))=1,"SI","NO"),"")</f>
        <v>NO</v>
      </c>
      <c r="X33" s="9" t="str">
        <f>IFERROR(IF(INDEX('BD Demog para scores enalazar'!AJ$2:'BD Demog para scores enalazar'!AJ$3000,MATCH(Formulas!A33,'BD Demog para scores enalazar'!A$2:'BD Demog para scores enalazar'!A$3000,0))=1,"SI","NO"),"")</f>
        <v>SI</v>
      </c>
      <c r="Y33" t="str" cm="1">
        <f t="array" ref="Y33">IF(AND(W33="NO",X33="NO"),_xlfn.IFS('Paraclinicos '!K32&lt;=91,3,'Paraclinicos '!K32&lt;94,2,'Paraclinicos '!K32&lt;96,1,'Paraclinicos '!K32&gt;=96,0),"")</f>
        <v/>
      </c>
      <c r="Z33" cm="1">
        <f t="array" ref="Z33">IF(OR(W33="SI",X33="SI"),_xlfn.IFS(OR(AND('Paraclinicos '!K32&lt;=83),AND('Paraclinicos '!K32&gt;=97,AA33=2)),3,OR(AND('Paraclinicos '!K32&lt;=86),AND('Paraclinicos '!K32&gt;=94,AA33=2)),2,OR(AND('Paraclinicos '!K32&lt;=88),AND('Paraclinicos '!K32&gt;=92,AA33=2)),1,OR(AND('Paraclinicos '!K32&gt;=88,'Paraclinicos '!K32&lt;=92),AND('Paraclinicos '!K32&gt;=93,AA33=0)),0),"")</f>
        <v>2</v>
      </c>
      <c r="AA33" cm="1">
        <f t="array" ref="AA33">_xlfn.IFS('Paraclinicos '!E32="","",'Paraclinicos '!E32="Oxigeno",2,'Paraclinicos '!E32="Aire",0)</f>
        <v>2</v>
      </c>
    </row>
    <row r="34" spans="1:27" x14ac:dyDescent="0.25">
      <c r="A34">
        <f>'Paraclinicos '!A33</f>
        <v>11</v>
      </c>
      <c r="B34" s="3">
        <f>'Paraclinicos '!R33</f>
        <v>44309</v>
      </c>
      <c r="C34" cm="1">
        <f t="array" ref="C34">_xlfn.IFS('Paraclinicos '!Q33="","",'Paraclinicos '!Q33&gt;60,3,'Paraclinicos '!Q33&lt;=60,1)</f>
        <v>3</v>
      </c>
      <c r="D34" t="str">
        <f>IFERROR(IF(INDEX('BD Demog para scores enalazar'!BC$2:BC$3000,MATCH(Formulas!A34,'BD Demog para scores enalazar'!A$2:A$3000,0))=0,"SI","NO"),"")</f>
        <v>SI</v>
      </c>
      <c r="E34" cm="1">
        <f t="array" ref="E34">_xlfn.IFS(D34="","",D34="SI",4,D34="NO",1)</f>
        <v>4</v>
      </c>
      <c r="F34" cm="1">
        <f t="array" ref="F34">_xlfn.IFS('Paraclinicos '!B33="","",'Paraclinicos '!B33&gt;1,1,'Paraclinicos '!B33&lt;=1,3)</f>
        <v>3</v>
      </c>
      <c r="G34" t="str" cm="1">
        <f t="array" ref="G34">_xlfn.IFS('Paraclinicos '!D33="","",AND('Paraclinicos '!D33&gt;=250,'Paraclinicos '!D33&lt;=500),2,'Paraclinicos '!D33&gt;500,3,'Paraclinicos '!D33&lt;250,1)</f>
        <v/>
      </c>
      <c r="H34" s="50">
        <f t="shared" si="1"/>
        <v>10</v>
      </c>
      <c r="I34" cm="1">
        <f t="array" ref="I34">_xlfn.IFS('Paraclinicos '!Q33="","",'Paraclinicos '!Q33&gt;=65,1,'Paraclinicos '!Q33&lt;65,0)</f>
        <v>1</v>
      </c>
      <c r="J34" cm="1">
        <f t="array" ref="J34">_xlfn.IFS('Paraclinicos '!I33="","",'Paraclinicos '!I33&gt;7,1,'Paraclinicos '!I33&lt;=7,0)</f>
        <v>1</v>
      </c>
      <c r="K34" cm="1">
        <f t="array" ref="K34">_xlfn.IFS('Paraclinicos '!W33="","",'Paraclinicos '!W33&lt;=8,1,'Paraclinicos '!W33&gt;8,0)</f>
        <v>1</v>
      </c>
      <c r="L34" cm="1">
        <f t="array" ref="L34">_xlfn.IFS('Paraclinicos '!S33="","",'Paraclinicos '!S33&gt;=30,1,'Paraclinicos '!S33&lt;30,0)</f>
        <v>0</v>
      </c>
      <c r="M34" cm="1">
        <f t="array" ref="M34">_xlfn.IFS(OR('Paraclinicos '!T33="",'Paraclinicos '!U33=""),"",OR('Paraclinicos '!T33&lt;=90,'Paraclinicos '!U33&lt;=60),1,OR('Paraclinicos '!T33&gt;90,'Paraclinicos '!U33&gt;60),0)</f>
        <v>1</v>
      </c>
      <c r="N34" s="45">
        <f t="shared" si="2"/>
        <v>3</v>
      </c>
      <c r="O34" t="str" cm="1">
        <f t="array" ref="O34">_xlfn.IFS(OR('Paraclinicos '!M33="",'Paraclinicos '!N33="",'Paraclinicos '!N33=0),"",'Paraclinicos '!M33/'Paraclinicos '!N33&lt;100,4,'Paraclinicos '!M33/'Paraclinicos '!N33&lt;200,3,'Paraclinicos '!M33/'Paraclinicos '!N33&lt;300,2,'Paraclinicos '!M33/'Paraclinicos '!N33&lt;400,1,'Paraclinicos '!M33/'Paraclinicos '!N33&gt;=400,0)</f>
        <v/>
      </c>
      <c r="P34" cm="1">
        <f t="array" ref="P34">_xlfn.IFS('Paraclinicos '!C33="","",'Paraclinicos '!C33&lt;20,4,'Paraclinicos '!C33&lt;50,3,'Paraclinicos '!C33&lt;100,2,'Paraclinicos '!C33&lt;150,1,'Paraclinicos '!C33&gt;150,0)</f>
        <v>0</v>
      </c>
      <c r="Q34" cm="1">
        <f t="array" ref="Q34">_xlfn.IFS('Paraclinicos '!O33="","",'Paraclinicos '!O33&lt;1.2,0,'Paraclinicos '!O33&lt;2,1,'Paraclinicos '!O33&lt;3.5,2,'Paraclinicos '!O33&lt;5,3,'Paraclinicos '!O33&gt;5,4)</f>
        <v>1</v>
      </c>
      <c r="R34" t="str" cm="1">
        <f t="array" ref="R34">_xlfn.IFS('Paraclinicos '!J33="","",'Paraclinicos '!J33&lt;1.2,0,'Paraclinicos '!J33&lt;2,1,'Paraclinicos '!J33&lt;6,2,'Paraclinicos '!J33&lt;12,3,'Paraclinicos '!J33&gt;=12,4)</f>
        <v/>
      </c>
      <c r="S34" cm="1">
        <f t="array" ref="S34">_xlfn.IFS('Paraclinicos '!Y33="","",'Paraclinicos '!Y33&lt;70,1,'Paraclinicos '!Y33&gt;=70,0)</f>
        <v>0</v>
      </c>
      <c r="T34" cm="1">
        <f t="array" ref="T34">_xlfn.IFS('Paraclinicos '!W33="","",'Paraclinicos '!W33&lt;6,4,'Paraclinicos '!W33&lt;10,3,'Paraclinicos '!W33&lt;13,2,'Paraclinicos '!W33&lt;15,1,'Paraclinicos '!W33=15,0)</f>
        <v>4</v>
      </c>
      <c r="U34" s="54">
        <f t="shared" si="0"/>
        <v>5</v>
      </c>
      <c r="V34" cm="1">
        <f t="array" ref="V34">_xlfn.IFS('Paraclinicos '!S33="","",OR('Paraclinicos '!S33&lt;=8,'Paraclinicos '!S33&gt;=25),3,'Paraclinicos '!S33&lt;12,1,'Paraclinicos '!S33&lt;21,0,'Paraclinicos '!S33&lt;25,2)</f>
        <v>0</v>
      </c>
      <c r="W34" t="str">
        <f>IFERROR(IF(INDEX('BD Demog para scores enalazar'!Y$2:'BD Demog para scores enalazar'!Y$3000,MATCH(Formulas!A34,'BD Demog para scores enalazar'!A$2:'BD Demog para scores enalazar'!A$3000,0))=1,"SI","NO"),"")</f>
        <v>NO</v>
      </c>
      <c r="X34" s="9" t="str">
        <f>IFERROR(IF(INDEX('BD Demog para scores enalazar'!AJ$2:'BD Demog para scores enalazar'!AJ$3000,MATCH(Formulas!A34,'BD Demog para scores enalazar'!A$2:'BD Demog para scores enalazar'!A$3000,0))=1,"SI","NO"),"")</f>
        <v>SI</v>
      </c>
      <c r="Y34" t="str" cm="1">
        <f t="array" ref="Y34">IF(AND(W34="NO",X34="NO"),_xlfn.IFS('Paraclinicos '!K33&lt;=91,3,'Paraclinicos '!K33&lt;94,2,'Paraclinicos '!K33&lt;96,1,'Paraclinicos '!K33&gt;=96,0),"")</f>
        <v/>
      </c>
      <c r="Z34" cm="1">
        <f t="array" ref="Z34">IF(OR(W34="SI",X34="SI"),_xlfn.IFS(OR(AND('Paraclinicos '!K33&lt;=83),AND('Paraclinicos '!K33&gt;=97,AA34=2)),3,OR(AND('Paraclinicos '!K33&lt;=86),AND('Paraclinicos '!K33&gt;=94,AA34=2)),2,OR(AND('Paraclinicos '!K33&lt;=88),AND('Paraclinicos '!K33&gt;=92,AA34=2)),1,OR(AND('Paraclinicos '!K33&gt;=88,'Paraclinicos '!K33&lt;=92),AND('Paraclinicos '!K33&gt;=93,AA34=0)),0),"")</f>
        <v>3</v>
      </c>
      <c r="AA34" cm="1">
        <f t="array" ref="AA34">_xlfn.IFS('Paraclinicos '!E33="","",'Paraclinicos '!E33="Oxigeno",2,'Paraclinicos '!E33="Aire",0)</f>
        <v>2</v>
      </c>
    </row>
    <row r="35" spans="1:27" x14ac:dyDescent="0.25">
      <c r="A35">
        <f>'Paraclinicos '!A34</f>
        <v>12</v>
      </c>
      <c r="B35" s="3">
        <f>'Paraclinicos '!R34</f>
        <v>44292</v>
      </c>
      <c r="C35" cm="1">
        <f t="array" ref="C35">_xlfn.IFS('Paraclinicos '!Q34="","",'Paraclinicos '!Q34&gt;60,3,'Paraclinicos '!Q34&lt;=60,1)</f>
        <v>3</v>
      </c>
      <c r="D35" t="str">
        <f>IFERROR(IF(INDEX('BD Demog para scores enalazar'!BC$2:BC$3000,MATCH(Formulas!A35,'BD Demog para scores enalazar'!A$2:A$3000,0))=0,"SI","NO"),"")</f>
        <v>SI</v>
      </c>
      <c r="E35" cm="1">
        <f t="array" ref="E35">_xlfn.IFS(D35="","",D35="SI",4,D35="NO",1)</f>
        <v>4</v>
      </c>
      <c r="F35" cm="1">
        <f t="array" ref="F35">_xlfn.IFS('Paraclinicos '!B34="","",'Paraclinicos '!B34&gt;1,1,'Paraclinicos '!B34&lt;=1,3)</f>
        <v>1</v>
      </c>
      <c r="G35" cm="1">
        <f t="array" ref="G35">_xlfn.IFS('Paraclinicos '!D34="","",AND('Paraclinicos '!D34&gt;=250,'Paraclinicos '!D34&lt;=500),2,'Paraclinicos '!D34&gt;500,3,'Paraclinicos '!D34&lt;250,1)</f>
        <v>2</v>
      </c>
      <c r="H35" s="50">
        <f t="shared" si="1"/>
        <v>10</v>
      </c>
      <c r="I35" cm="1">
        <f t="array" ref="I35">_xlfn.IFS('Paraclinicos '!Q34="","",'Paraclinicos '!Q34&gt;=65,1,'Paraclinicos '!Q34&lt;65,0)</f>
        <v>1</v>
      </c>
      <c r="J35" cm="1">
        <f t="array" ref="J35">_xlfn.IFS('Paraclinicos '!I34="","",'Paraclinicos '!I34&gt;7,1,'Paraclinicos '!I34&lt;=7,0)</f>
        <v>1</v>
      </c>
      <c r="K35" cm="1">
        <f t="array" ref="K35">_xlfn.IFS('Paraclinicos '!W34="","",'Paraclinicos '!W34&lt;=8,1,'Paraclinicos '!W34&gt;8,0)</f>
        <v>0</v>
      </c>
      <c r="L35" cm="1">
        <f t="array" ref="L35">_xlfn.IFS('Paraclinicos '!S34="","",'Paraclinicos '!S34&gt;=30,1,'Paraclinicos '!S34&lt;30,0)</f>
        <v>0</v>
      </c>
      <c r="M35" cm="1">
        <f t="array" ref="M35">_xlfn.IFS(OR('Paraclinicos '!T34="",'Paraclinicos '!U34=""),"",OR('Paraclinicos '!T34&lt;=90,'Paraclinicos '!U34&lt;=60),1,OR('Paraclinicos '!T34&gt;90,'Paraclinicos '!U34&gt;60),0)</f>
        <v>0</v>
      </c>
      <c r="N35" s="45">
        <f t="shared" si="2"/>
        <v>4</v>
      </c>
      <c r="O35" cm="1">
        <f t="array" ref="O35">_xlfn.IFS(OR('Paraclinicos '!M34="",'Paraclinicos '!N34="",'Paraclinicos '!N34=0),"",'Paraclinicos '!M34/'Paraclinicos '!N34&lt;100,4,'Paraclinicos '!M34/'Paraclinicos '!N34&lt;200,3,'Paraclinicos '!M34/'Paraclinicos '!N34&lt;300,2,'Paraclinicos '!M34/'Paraclinicos '!N34&lt;400,1,'Paraclinicos '!M34/'Paraclinicos '!N34&gt;=400,0)</f>
        <v>2</v>
      </c>
      <c r="P35" cm="1">
        <f t="array" ref="P35">_xlfn.IFS('Paraclinicos '!C34="","",'Paraclinicos '!C34&lt;20,4,'Paraclinicos '!C34&lt;50,3,'Paraclinicos '!C34&lt;100,2,'Paraclinicos '!C34&lt;150,1,'Paraclinicos '!C34&gt;150,0)</f>
        <v>0</v>
      </c>
      <c r="Q35" cm="1">
        <f t="array" ref="Q35">_xlfn.IFS('Paraclinicos '!O34="","",'Paraclinicos '!O34&lt;1.2,0,'Paraclinicos '!O34&lt;2,1,'Paraclinicos '!O34&lt;3.5,2,'Paraclinicos '!O34&lt;5,3,'Paraclinicos '!O34&gt;5,4)</f>
        <v>0</v>
      </c>
      <c r="R35" t="str" cm="1">
        <f t="array" ref="R35">_xlfn.IFS('Paraclinicos '!J34="","",'Paraclinicos '!J34&lt;1.2,0,'Paraclinicos '!J34&lt;2,1,'Paraclinicos '!J34&lt;6,2,'Paraclinicos '!J34&lt;12,3,'Paraclinicos '!J34&gt;=12,4)</f>
        <v/>
      </c>
      <c r="S35" cm="1">
        <f t="array" ref="S35">_xlfn.IFS('Paraclinicos '!Y34="","",'Paraclinicos '!Y34&lt;70,1,'Paraclinicos '!Y34&gt;=70,0)</f>
        <v>0</v>
      </c>
      <c r="T35" cm="1">
        <f t="array" ref="T35">_xlfn.IFS('Paraclinicos '!W34="","",'Paraclinicos '!W34&lt;6,4,'Paraclinicos '!W34&lt;10,3,'Paraclinicos '!W34&lt;13,2,'Paraclinicos '!W34&lt;15,1,'Paraclinicos '!W34=15,0)</f>
        <v>0</v>
      </c>
      <c r="U35" s="54">
        <f t="shared" si="0"/>
        <v>2</v>
      </c>
      <c r="V35" cm="1">
        <f t="array" ref="V35">_xlfn.IFS('Paraclinicos '!S34="","",OR('Paraclinicos '!S34&lt;=8,'Paraclinicos '!S34&gt;=25),3,'Paraclinicos '!S34&lt;12,1,'Paraclinicos '!S34&lt;21,0,'Paraclinicos '!S34&lt;25,2)</f>
        <v>0</v>
      </c>
      <c r="W35" t="str">
        <f>IFERROR(IF(INDEX('BD Demog para scores enalazar'!Y$2:'BD Demog para scores enalazar'!Y$3000,MATCH(Formulas!A35,'BD Demog para scores enalazar'!A$2:'BD Demog para scores enalazar'!A$3000,0))=1,"SI","NO"),"")</f>
        <v>NO</v>
      </c>
      <c r="X35" s="9" t="str">
        <f>IFERROR(IF(INDEX('BD Demog para scores enalazar'!AJ$2:'BD Demog para scores enalazar'!AJ$3000,MATCH(Formulas!A35,'BD Demog para scores enalazar'!A$2:'BD Demog para scores enalazar'!A$3000,0))=1,"SI","NO"),"")</f>
        <v>NO</v>
      </c>
      <c r="Y35" cm="1">
        <f t="array" ref="Y35">IF(AND(W35="NO",X35="NO"),_xlfn.IFS('Paraclinicos '!K34&lt;=91,3,'Paraclinicos '!K34&lt;94,2,'Paraclinicos '!K34&lt;96,1,'Paraclinicos '!K34&gt;=96,0),"")</f>
        <v>3</v>
      </c>
      <c r="Z35" t="str" cm="1">
        <f t="array" ref="Z35">IF(OR(W35="SI",X35="SI"),_xlfn.IFS(OR(AND('Paraclinicos '!K34&lt;=83),AND('Paraclinicos '!K34&gt;=97,AA35=2)),3,OR(AND('Paraclinicos '!K34&lt;=86),AND('Paraclinicos '!K34&gt;=94,AA35=2)),2,OR(AND('Paraclinicos '!K34&lt;=88),AND('Paraclinicos '!K34&gt;=92,AA35=2)),1,OR(AND('Paraclinicos '!K34&gt;=88,'Paraclinicos '!K34&lt;=92),AND('Paraclinicos '!K34&gt;=93,AA35=0)),0),"")</f>
        <v/>
      </c>
      <c r="AA35" cm="1">
        <f t="array" ref="AA35">_xlfn.IFS('Paraclinicos '!E34="","",'Paraclinicos '!E34="Oxigeno",2,'Paraclinicos '!E34="Aire",0)</f>
        <v>2</v>
      </c>
    </row>
    <row r="36" spans="1:27" x14ac:dyDescent="0.25">
      <c r="A36">
        <f>'Paraclinicos '!A35</f>
        <v>12</v>
      </c>
      <c r="B36" s="3">
        <f>'Paraclinicos '!R35</f>
        <v>44293</v>
      </c>
      <c r="C36" cm="1">
        <f t="array" ref="C36">_xlfn.IFS('Paraclinicos '!Q35="","",'Paraclinicos '!Q35&gt;60,3,'Paraclinicos '!Q35&lt;=60,1)</f>
        <v>3</v>
      </c>
      <c r="D36" t="str">
        <f>IFERROR(IF(INDEX('BD Demog para scores enalazar'!BC$2:BC$3000,MATCH(Formulas!A36,'BD Demog para scores enalazar'!A$2:A$3000,0))=0,"SI","NO"),"")</f>
        <v>SI</v>
      </c>
      <c r="E36" cm="1">
        <f t="array" ref="E36">_xlfn.IFS(D36="","",D36="SI",4,D36="NO",1)</f>
        <v>4</v>
      </c>
      <c r="F36" cm="1">
        <f t="array" ref="F36">_xlfn.IFS('Paraclinicos '!B35="","",'Paraclinicos '!B35&gt;1,1,'Paraclinicos '!B35&lt;=1,3)</f>
        <v>3</v>
      </c>
      <c r="G36" cm="1">
        <f t="array" ref="G36">_xlfn.IFS('Paraclinicos '!D35="","",AND('Paraclinicos '!D35&gt;=250,'Paraclinicos '!D35&lt;=500),2,'Paraclinicos '!D35&gt;500,3,'Paraclinicos '!D35&lt;250,1)</f>
        <v>2</v>
      </c>
      <c r="H36" s="50">
        <f t="shared" si="1"/>
        <v>12</v>
      </c>
      <c r="I36" cm="1">
        <f t="array" ref="I36">_xlfn.IFS('Paraclinicos '!Q35="","",'Paraclinicos '!Q35&gt;=65,1,'Paraclinicos '!Q35&lt;65,0)</f>
        <v>1</v>
      </c>
      <c r="J36" cm="1">
        <f t="array" ref="J36">_xlfn.IFS('Paraclinicos '!I35="","",'Paraclinicos '!I35&gt;7,1,'Paraclinicos '!I35&lt;=7,0)</f>
        <v>1</v>
      </c>
      <c r="K36" cm="1">
        <f t="array" ref="K36">_xlfn.IFS('Paraclinicos '!W35="","",'Paraclinicos '!W35&lt;=8,1,'Paraclinicos '!W35&gt;8,0)</f>
        <v>0</v>
      </c>
      <c r="L36" cm="1">
        <f t="array" ref="L36">_xlfn.IFS('Paraclinicos '!S35="","",'Paraclinicos '!S35&gt;=30,1,'Paraclinicos '!S35&lt;30,0)</f>
        <v>0</v>
      </c>
      <c r="M36" cm="1">
        <f t="array" ref="M36">_xlfn.IFS(OR('Paraclinicos '!T35="",'Paraclinicos '!U35=""),"",OR('Paraclinicos '!T35&lt;=90,'Paraclinicos '!U35&lt;=60),1,OR('Paraclinicos '!T35&gt;90,'Paraclinicos '!U35&gt;60),0)</f>
        <v>0</v>
      </c>
      <c r="N36" s="45">
        <f t="shared" si="2"/>
        <v>2</v>
      </c>
      <c r="O36" t="str" cm="1">
        <f t="array" ref="O36">_xlfn.IFS(OR('Paraclinicos '!M35="",'Paraclinicos '!N35="",'Paraclinicos '!N35=0),"",'Paraclinicos '!M35/'Paraclinicos '!N35&lt;100,4,'Paraclinicos '!M35/'Paraclinicos '!N35&lt;200,3,'Paraclinicos '!M35/'Paraclinicos '!N35&lt;300,2,'Paraclinicos '!M35/'Paraclinicos '!N35&lt;400,1,'Paraclinicos '!M35/'Paraclinicos '!N35&gt;=400,0)</f>
        <v/>
      </c>
      <c r="P36" cm="1">
        <f t="array" ref="P36">_xlfn.IFS('Paraclinicos '!C35="","",'Paraclinicos '!C35&lt;20,4,'Paraclinicos '!C35&lt;50,3,'Paraclinicos '!C35&lt;100,2,'Paraclinicos '!C35&lt;150,1,'Paraclinicos '!C35&gt;150,0)</f>
        <v>0</v>
      </c>
      <c r="Q36" cm="1">
        <f t="array" ref="Q36">_xlfn.IFS('Paraclinicos '!O35="","",'Paraclinicos '!O35&lt;1.2,0,'Paraclinicos '!O35&lt;2,1,'Paraclinicos '!O35&lt;3.5,2,'Paraclinicos '!O35&lt;5,3,'Paraclinicos '!O35&gt;5,4)</f>
        <v>0</v>
      </c>
      <c r="R36" t="str" cm="1">
        <f t="array" ref="R36">_xlfn.IFS('Paraclinicos '!J35="","",'Paraclinicos '!J35&lt;1.2,0,'Paraclinicos '!J35&lt;2,1,'Paraclinicos '!J35&lt;6,2,'Paraclinicos '!J35&lt;12,3,'Paraclinicos '!J35&gt;=12,4)</f>
        <v/>
      </c>
      <c r="S36" cm="1">
        <f t="array" ref="S36">_xlfn.IFS('Paraclinicos '!Y35="","",'Paraclinicos '!Y35&lt;70,1,'Paraclinicos '!Y35&gt;=70,0)</f>
        <v>0</v>
      </c>
      <c r="T36" cm="1">
        <f t="array" ref="T36">_xlfn.IFS('Paraclinicos '!W35="","",'Paraclinicos '!W35&lt;6,4,'Paraclinicos '!W35&lt;10,3,'Paraclinicos '!W35&lt;13,2,'Paraclinicos '!W35&lt;15,1,'Paraclinicos '!W35=15,0)</f>
        <v>0</v>
      </c>
      <c r="U36" s="54">
        <f t="shared" si="0"/>
        <v>0</v>
      </c>
      <c r="V36" cm="1">
        <f t="array" ref="V36">_xlfn.IFS('Paraclinicos '!S35="","",OR('Paraclinicos '!S35&lt;=8,'Paraclinicos '!S35&gt;=25),3,'Paraclinicos '!S35&lt;12,1,'Paraclinicos '!S35&lt;21,0,'Paraclinicos '!S35&lt;25,2)</f>
        <v>0</v>
      </c>
      <c r="W36" t="str">
        <f>IFERROR(IF(INDEX('BD Demog para scores enalazar'!Y$2:'BD Demog para scores enalazar'!Y$3000,MATCH(Formulas!A36,'BD Demog para scores enalazar'!A$2:'BD Demog para scores enalazar'!A$3000,0))=1,"SI","NO"),"")</f>
        <v>NO</v>
      </c>
      <c r="X36" s="9" t="str">
        <f>IFERROR(IF(INDEX('BD Demog para scores enalazar'!AJ$2:'BD Demog para scores enalazar'!AJ$3000,MATCH(Formulas!A36,'BD Demog para scores enalazar'!A$2:'BD Demog para scores enalazar'!A$3000,0))=1,"SI","NO"),"")</f>
        <v>NO</v>
      </c>
      <c r="Y36" cm="1">
        <f t="array" ref="Y36">IF(AND(W36="NO",X36="NO"),_xlfn.IFS('Paraclinicos '!K35&lt;=91,3,'Paraclinicos '!K35&lt;94,2,'Paraclinicos '!K35&lt;96,1,'Paraclinicos '!K35&gt;=96,0),"")</f>
        <v>3</v>
      </c>
      <c r="Z36" t="str" cm="1">
        <f t="array" ref="Z36">IF(OR(W36="SI",X36="SI"),_xlfn.IFS(OR(AND('Paraclinicos '!K35&lt;=83),AND('Paraclinicos '!K35&gt;=97,AA36=2)),3,OR(AND('Paraclinicos '!K35&lt;=86),AND('Paraclinicos '!K35&gt;=94,AA36=2)),2,OR(AND('Paraclinicos '!K35&lt;=88),AND('Paraclinicos '!K35&gt;=92,AA36=2)),1,OR(AND('Paraclinicos '!K35&gt;=88,'Paraclinicos '!K35&lt;=92),AND('Paraclinicos '!K35&gt;=93,AA36=0)),0),"")</f>
        <v/>
      </c>
      <c r="AA36" cm="1">
        <f t="array" ref="AA36">_xlfn.IFS('Paraclinicos '!E35="","",'Paraclinicos '!E35="Oxigeno",2,'Paraclinicos '!E35="Aire",0)</f>
        <v>2</v>
      </c>
    </row>
    <row r="37" spans="1:27" x14ac:dyDescent="0.25">
      <c r="A37">
        <f>'Paraclinicos '!A36</f>
        <v>12</v>
      </c>
      <c r="B37" s="3">
        <f>'Paraclinicos '!R36</f>
        <v>44295</v>
      </c>
      <c r="C37" cm="1">
        <f t="array" ref="C37">_xlfn.IFS('Paraclinicos '!Q36="","",'Paraclinicos '!Q36&gt;60,3,'Paraclinicos '!Q36&lt;=60,1)</f>
        <v>3</v>
      </c>
      <c r="D37" t="str">
        <f>IFERROR(IF(INDEX('BD Demog para scores enalazar'!BC$2:BC$3000,MATCH(Formulas!A37,'BD Demog para scores enalazar'!A$2:A$3000,0))=0,"SI","NO"),"")</f>
        <v>SI</v>
      </c>
      <c r="E37" cm="1">
        <f t="array" ref="E37">_xlfn.IFS(D37="","",D37="SI",4,D37="NO",1)</f>
        <v>4</v>
      </c>
      <c r="F37" cm="1">
        <f t="array" ref="F37">_xlfn.IFS('Paraclinicos '!B36="","",'Paraclinicos '!B36&gt;1,1,'Paraclinicos '!B36&lt;=1,3)</f>
        <v>3</v>
      </c>
      <c r="G37" cm="1">
        <f t="array" ref="G37">_xlfn.IFS('Paraclinicos '!D36="","",AND('Paraclinicos '!D36&gt;=250,'Paraclinicos '!D36&lt;=500),2,'Paraclinicos '!D36&gt;500,3,'Paraclinicos '!D36&lt;250,1)</f>
        <v>2</v>
      </c>
      <c r="H37" s="50">
        <f t="shared" si="1"/>
        <v>12</v>
      </c>
      <c r="I37" cm="1">
        <f t="array" ref="I37">_xlfn.IFS('Paraclinicos '!Q36="","",'Paraclinicos '!Q36&gt;=65,1,'Paraclinicos '!Q36&lt;65,0)</f>
        <v>1</v>
      </c>
      <c r="J37" cm="1">
        <f t="array" ref="J37">_xlfn.IFS('Paraclinicos '!I36="","",'Paraclinicos '!I36&gt;7,1,'Paraclinicos '!I36&lt;=7,0)</f>
        <v>1</v>
      </c>
      <c r="K37" cm="1">
        <f t="array" ref="K37">_xlfn.IFS('Paraclinicos '!W36="","",'Paraclinicos '!W36&lt;=8,1,'Paraclinicos '!W36&gt;8,0)</f>
        <v>0</v>
      </c>
      <c r="L37" cm="1">
        <f t="array" ref="L37">_xlfn.IFS('Paraclinicos '!S36="","",'Paraclinicos '!S36&gt;=30,1,'Paraclinicos '!S36&lt;30,0)</f>
        <v>0</v>
      </c>
      <c r="M37" cm="1">
        <f t="array" ref="M37">_xlfn.IFS(OR('Paraclinicos '!T36="",'Paraclinicos '!U36=""),"",OR('Paraclinicos '!T36&lt;=90,'Paraclinicos '!U36&lt;=60),1,OR('Paraclinicos '!T36&gt;90,'Paraclinicos '!U36&gt;60),0)</f>
        <v>0</v>
      </c>
      <c r="N37" s="45">
        <f t="shared" si="2"/>
        <v>2</v>
      </c>
      <c r="O37" cm="1">
        <f t="array" ref="O37">_xlfn.IFS(OR('Paraclinicos '!M36="",'Paraclinicos '!N36="",'Paraclinicos '!N36=0),"",'Paraclinicos '!M36/'Paraclinicos '!N36&lt;100,4,'Paraclinicos '!M36/'Paraclinicos '!N36&lt;200,3,'Paraclinicos '!M36/'Paraclinicos '!N36&lt;300,2,'Paraclinicos '!M36/'Paraclinicos '!N36&lt;400,1,'Paraclinicos '!M36/'Paraclinicos '!N36&gt;=400,0)</f>
        <v>2</v>
      </c>
      <c r="P37" cm="1">
        <f t="array" ref="P37">_xlfn.IFS('Paraclinicos '!C36="","",'Paraclinicos '!C36&lt;20,4,'Paraclinicos '!C36&lt;50,3,'Paraclinicos '!C36&lt;100,2,'Paraclinicos '!C36&lt;150,1,'Paraclinicos '!C36&gt;150,0)</f>
        <v>0</v>
      </c>
      <c r="Q37" cm="1">
        <f t="array" ref="Q37">_xlfn.IFS('Paraclinicos '!O36="","",'Paraclinicos '!O36&lt;1.2,0,'Paraclinicos '!O36&lt;2,1,'Paraclinicos '!O36&lt;3.5,2,'Paraclinicos '!O36&lt;5,3,'Paraclinicos '!O36&gt;5,4)</f>
        <v>0</v>
      </c>
      <c r="R37" t="str" cm="1">
        <f t="array" ref="R37">_xlfn.IFS('Paraclinicos '!J36="","",'Paraclinicos '!J36&lt;1.2,0,'Paraclinicos '!J36&lt;2,1,'Paraclinicos '!J36&lt;6,2,'Paraclinicos '!J36&lt;12,3,'Paraclinicos '!J36&gt;=12,4)</f>
        <v/>
      </c>
      <c r="S37" cm="1">
        <f t="array" ref="S37">_xlfn.IFS('Paraclinicos '!Y36="","",'Paraclinicos '!Y36&lt;70,1,'Paraclinicos '!Y36&gt;=70,0)</f>
        <v>0</v>
      </c>
      <c r="T37" cm="1">
        <f t="array" ref="T37">_xlfn.IFS('Paraclinicos '!W36="","",'Paraclinicos '!W36&lt;6,4,'Paraclinicos '!W36&lt;10,3,'Paraclinicos '!W36&lt;13,2,'Paraclinicos '!W36&lt;15,1,'Paraclinicos '!W36=15,0)</f>
        <v>0</v>
      </c>
      <c r="U37" s="54">
        <f t="shared" si="0"/>
        <v>2</v>
      </c>
      <c r="V37" cm="1">
        <f t="array" ref="V37">_xlfn.IFS('Paraclinicos '!S36="","",OR('Paraclinicos '!S36&lt;=8,'Paraclinicos '!S36&gt;=25),3,'Paraclinicos '!S36&lt;12,1,'Paraclinicos '!S36&lt;21,0,'Paraclinicos '!S36&lt;25,2)</f>
        <v>0</v>
      </c>
      <c r="W37" t="str">
        <f>IFERROR(IF(INDEX('BD Demog para scores enalazar'!Y$2:'BD Demog para scores enalazar'!Y$3000,MATCH(Formulas!A37,'BD Demog para scores enalazar'!A$2:'BD Demog para scores enalazar'!A$3000,0))=1,"SI","NO"),"")</f>
        <v>NO</v>
      </c>
      <c r="X37" s="9" t="str">
        <f>IFERROR(IF(INDEX('BD Demog para scores enalazar'!AJ$2:'BD Demog para scores enalazar'!AJ$3000,MATCH(Formulas!A37,'BD Demog para scores enalazar'!A$2:'BD Demog para scores enalazar'!A$3000,0))=1,"SI","NO"),"")</f>
        <v>NO</v>
      </c>
      <c r="Y37" cm="1">
        <f t="array" ref="Y37">IF(AND(W37="NO",X37="NO"),_xlfn.IFS('Paraclinicos '!K36&lt;=91,3,'Paraclinicos '!K36&lt;94,2,'Paraclinicos '!K36&lt;96,1,'Paraclinicos '!K36&gt;=96,0),"")</f>
        <v>3</v>
      </c>
      <c r="Z37" t="str" cm="1">
        <f t="array" ref="Z37">IF(OR(W37="SI",X37="SI"),_xlfn.IFS(OR(AND('Paraclinicos '!K36&lt;=83),AND('Paraclinicos '!K36&gt;=97,AA37=2)),3,OR(AND('Paraclinicos '!K36&lt;=86),AND('Paraclinicos '!K36&gt;=94,AA37=2)),2,OR(AND('Paraclinicos '!K36&lt;=88),AND('Paraclinicos '!K36&gt;=92,AA37=2)),1,OR(AND('Paraclinicos '!K36&gt;=88,'Paraclinicos '!K36&lt;=92),AND('Paraclinicos '!K36&gt;=93,AA37=0)),0),"")</f>
        <v/>
      </c>
      <c r="AA37" cm="1">
        <f t="array" ref="AA37">_xlfn.IFS('Paraclinicos '!E36="","",'Paraclinicos '!E36="Oxigeno",2,'Paraclinicos '!E36="Aire",0)</f>
        <v>2</v>
      </c>
    </row>
    <row r="38" spans="1:27" x14ac:dyDescent="0.25">
      <c r="A38">
        <f>'Paraclinicos '!A37</f>
        <v>12</v>
      </c>
      <c r="B38" s="3">
        <f>'Paraclinicos '!R37</f>
        <v>44296</v>
      </c>
      <c r="C38" cm="1">
        <f t="array" ref="C38">_xlfn.IFS('Paraclinicos '!Q37="","",'Paraclinicos '!Q37&gt;60,3,'Paraclinicos '!Q37&lt;=60,1)</f>
        <v>3</v>
      </c>
      <c r="D38" t="str">
        <f>IFERROR(IF(INDEX('BD Demog para scores enalazar'!BC$2:BC$3000,MATCH(Formulas!A38,'BD Demog para scores enalazar'!A$2:A$3000,0))=0,"SI","NO"),"")</f>
        <v>SI</v>
      </c>
      <c r="E38" cm="1">
        <f t="array" ref="E38">_xlfn.IFS(D38="","",D38="SI",4,D38="NO",1)</f>
        <v>4</v>
      </c>
      <c r="F38" cm="1">
        <f t="array" ref="F38">_xlfn.IFS('Paraclinicos '!B37="","",'Paraclinicos '!B37&gt;1,1,'Paraclinicos '!B37&lt;=1,3)</f>
        <v>3</v>
      </c>
      <c r="G38" cm="1">
        <f t="array" ref="G38">_xlfn.IFS('Paraclinicos '!D37="","",AND('Paraclinicos '!D37&gt;=250,'Paraclinicos '!D37&lt;=500),2,'Paraclinicos '!D37&gt;500,3,'Paraclinicos '!D37&lt;250,1)</f>
        <v>2</v>
      </c>
      <c r="H38" s="50">
        <f t="shared" si="1"/>
        <v>12</v>
      </c>
      <c r="I38" cm="1">
        <f t="array" ref="I38">_xlfn.IFS('Paraclinicos '!Q37="","",'Paraclinicos '!Q37&gt;=65,1,'Paraclinicos '!Q37&lt;65,0)</f>
        <v>1</v>
      </c>
      <c r="J38" cm="1">
        <f t="array" ref="J38">_xlfn.IFS('Paraclinicos '!I37="","",'Paraclinicos '!I37&gt;7,1,'Paraclinicos '!I37&lt;=7,0)</f>
        <v>1</v>
      </c>
      <c r="K38" cm="1">
        <f t="array" ref="K38">_xlfn.IFS('Paraclinicos '!W37="","",'Paraclinicos '!W37&lt;=8,1,'Paraclinicos '!W37&gt;8,0)</f>
        <v>0</v>
      </c>
      <c r="L38" cm="1">
        <f t="array" ref="L38">_xlfn.IFS('Paraclinicos '!S37="","",'Paraclinicos '!S37&gt;=30,1,'Paraclinicos '!S37&lt;30,0)</f>
        <v>0</v>
      </c>
      <c r="M38" cm="1">
        <f t="array" ref="M38">_xlfn.IFS(OR('Paraclinicos '!T37="",'Paraclinicos '!U37=""),"",OR('Paraclinicos '!T37&lt;=90,'Paraclinicos '!U37&lt;=60),1,OR('Paraclinicos '!T37&gt;90,'Paraclinicos '!U37&gt;60),0)</f>
        <v>0</v>
      </c>
      <c r="N38" s="45">
        <f t="shared" si="2"/>
        <v>2</v>
      </c>
      <c r="O38" cm="1">
        <f t="array" ref="O38">_xlfn.IFS(OR('Paraclinicos '!M37="",'Paraclinicos '!N37="",'Paraclinicos '!N37=0),"",'Paraclinicos '!M37/'Paraclinicos '!N37&lt;100,4,'Paraclinicos '!M37/'Paraclinicos '!N37&lt;200,3,'Paraclinicos '!M37/'Paraclinicos '!N37&lt;300,2,'Paraclinicos '!M37/'Paraclinicos '!N37&lt;400,1,'Paraclinicos '!M37/'Paraclinicos '!N37&gt;=400,0)</f>
        <v>1</v>
      </c>
      <c r="P38" cm="1">
        <f t="array" ref="P38">_xlfn.IFS('Paraclinicos '!C37="","",'Paraclinicos '!C37&lt;20,4,'Paraclinicos '!C37&lt;50,3,'Paraclinicos '!C37&lt;100,2,'Paraclinicos '!C37&lt;150,1,'Paraclinicos '!C37&gt;150,0)</f>
        <v>0</v>
      </c>
      <c r="Q38" cm="1">
        <f t="array" ref="Q38">_xlfn.IFS('Paraclinicos '!O37="","",'Paraclinicos '!O37&lt;1.2,0,'Paraclinicos '!O37&lt;2,1,'Paraclinicos '!O37&lt;3.5,2,'Paraclinicos '!O37&lt;5,3,'Paraclinicos '!O37&gt;5,4)</f>
        <v>0</v>
      </c>
      <c r="R38" cm="1">
        <f t="array" ref="R38">_xlfn.IFS('Paraclinicos '!J37="","",'Paraclinicos '!J37&lt;1.2,0,'Paraclinicos '!J37&lt;2,1,'Paraclinicos '!J37&lt;6,2,'Paraclinicos '!J37&lt;12,3,'Paraclinicos '!J37&gt;=12,4)</f>
        <v>0</v>
      </c>
      <c r="S38" cm="1">
        <f t="array" ref="S38">_xlfn.IFS('Paraclinicos '!Y37="","",'Paraclinicos '!Y37&lt;70,1,'Paraclinicos '!Y37&gt;=70,0)</f>
        <v>0</v>
      </c>
      <c r="T38" cm="1">
        <f t="array" ref="T38">_xlfn.IFS('Paraclinicos '!W37="","",'Paraclinicos '!W37&lt;6,4,'Paraclinicos '!W37&lt;10,3,'Paraclinicos '!W37&lt;13,2,'Paraclinicos '!W37&lt;15,1,'Paraclinicos '!W37=15,0)</f>
        <v>0</v>
      </c>
      <c r="U38" s="54">
        <f t="shared" si="0"/>
        <v>1</v>
      </c>
      <c r="V38" cm="1">
        <f t="array" ref="V38">_xlfn.IFS('Paraclinicos '!S37="","",OR('Paraclinicos '!S37&lt;=8,'Paraclinicos '!S37&gt;=25),3,'Paraclinicos '!S37&lt;12,1,'Paraclinicos '!S37&lt;21,0,'Paraclinicos '!S37&lt;25,2)</f>
        <v>2</v>
      </c>
      <c r="W38" t="str">
        <f>IFERROR(IF(INDEX('BD Demog para scores enalazar'!Y$2:'BD Demog para scores enalazar'!Y$3000,MATCH(Formulas!A38,'BD Demog para scores enalazar'!A$2:'BD Demog para scores enalazar'!A$3000,0))=1,"SI","NO"),"")</f>
        <v>NO</v>
      </c>
      <c r="X38" s="9" t="str">
        <f>IFERROR(IF(INDEX('BD Demog para scores enalazar'!AJ$2:'BD Demog para scores enalazar'!AJ$3000,MATCH(Formulas!A38,'BD Demog para scores enalazar'!A$2:'BD Demog para scores enalazar'!A$3000,0))=1,"SI","NO"),"")</f>
        <v>NO</v>
      </c>
      <c r="Y38" cm="1">
        <f t="array" ref="Y38">IF(AND(W38="NO",X38="NO"),_xlfn.IFS('Paraclinicos '!K37&lt;=91,3,'Paraclinicos '!K37&lt;94,2,'Paraclinicos '!K37&lt;96,1,'Paraclinicos '!K37&gt;=96,0),"")</f>
        <v>2</v>
      </c>
      <c r="Z38" t="str" cm="1">
        <f t="array" ref="Z38">IF(OR(W38="SI",X38="SI"),_xlfn.IFS(OR(AND('Paraclinicos '!K37&lt;=83),AND('Paraclinicos '!K37&gt;=97,AA38=2)),3,OR(AND('Paraclinicos '!K37&lt;=86),AND('Paraclinicos '!K37&gt;=94,AA38=2)),2,OR(AND('Paraclinicos '!K37&lt;=88),AND('Paraclinicos '!K37&gt;=92,AA38=2)),1,OR(AND('Paraclinicos '!K37&gt;=88,'Paraclinicos '!K37&lt;=92),AND('Paraclinicos '!K37&gt;=93,AA38=0)),0),"")</f>
        <v/>
      </c>
      <c r="AA38" cm="1">
        <f t="array" ref="AA38">_xlfn.IFS('Paraclinicos '!E37="","",'Paraclinicos '!E37="Oxigeno",2,'Paraclinicos '!E37="Aire",0)</f>
        <v>2</v>
      </c>
    </row>
    <row r="39" spans="1:27" x14ac:dyDescent="0.25">
      <c r="A39">
        <f>'Paraclinicos '!A38</f>
        <v>12</v>
      </c>
      <c r="B39" s="3">
        <f>'Paraclinicos '!R38</f>
        <v>44297</v>
      </c>
      <c r="C39" cm="1">
        <f t="array" ref="C39">_xlfn.IFS('Paraclinicos '!Q38="","",'Paraclinicos '!Q38&gt;60,3,'Paraclinicos '!Q38&lt;=60,1)</f>
        <v>3</v>
      </c>
      <c r="D39" t="str">
        <f>IFERROR(IF(INDEX('BD Demog para scores enalazar'!BC$2:BC$3000,MATCH(Formulas!A39,'BD Demog para scores enalazar'!A$2:A$3000,0))=0,"SI","NO"),"")</f>
        <v>SI</v>
      </c>
      <c r="E39" cm="1">
        <f t="array" ref="E39">_xlfn.IFS(D39="","",D39="SI",4,D39="NO",1)</f>
        <v>4</v>
      </c>
      <c r="F39" cm="1">
        <f t="array" ref="F39">_xlfn.IFS('Paraclinicos '!B38="","",'Paraclinicos '!B38&gt;1,1,'Paraclinicos '!B38&lt;=1,3)</f>
        <v>3</v>
      </c>
      <c r="G39" cm="1">
        <f t="array" ref="G39">_xlfn.IFS('Paraclinicos '!D38="","",AND('Paraclinicos '!D38&gt;=250,'Paraclinicos '!D38&lt;=500),2,'Paraclinicos '!D38&gt;500,3,'Paraclinicos '!D38&lt;250,1)</f>
        <v>2</v>
      </c>
      <c r="H39" s="50">
        <f t="shared" si="1"/>
        <v>12</v>
      </c>
      <c r="I39" cm="1">
        <f t="array" ref="I39">_xlfn.IFS('Paraclinicos '!Q38="","",'Paraclinicos '!Q38&gt;=65,1,'Paraclinicos '!Q38&lt;65,0)</f>
        <v>1</v>
      </c>
      <c r="J39" cm="1">
        <f t="array" ref="J39">_xlfn.IFS('Paraclinicos '!I38="","",'Paraclinicos '!I38&gt;7,1,'Paraclinicos '!I38&lt;=7,0)</f>
        <v>1</v>
      </c>
      <c r="K39" cm="1">
        <f t="array" ref="K39">_xlfn.IFS('Paraclinicos '!W38="","",'Paraclinicos '!W38&lt;=8,1,'Paraclinicos '!W38&gt;8,0)</f>
        <v>1</v>
      </c>
      <c r="L39" cm="1">
        <f t="array" ref="L39">_xlfn.IFS('Paraclinicos '!S38="","",'Paraclinicos '!S38&gt;=30,1,'Paraclinicos '!S38&lt;30,0)</f>
        <v>0</v>
      </c>
      <c r="M39" cm="1">
        <f t="array" ref="M39">_xlfn.IFS(OR('Paraclinicos '!T38="",'Paraclinicos '!U38=""),"",OR('Paraclinicos '!T38&lt;=90,'Paraclinicos '!U38&lt;=60),1,OR('Paraclinicos '!T38&gt;90,'Paraclinicos '!U38&gt;60),0)</f>
        <v>0</v>
      </c>
      <c r="N39" s="45">
        <f t="shared" si="2"/>
        <v>3</v>
      </c>
      <c r="O39" cm="1">
        <f t="array" ref="O39">_xlfn.IFS(OR('Paraclinicos '!M38="",'Paraclinicos '!N38="",'Paraclinicos '!N38=0),"",'Paraclinicos '!M38/'Paraclinicos '!N38&lt;100,4,'Paraclinicos '!M38/'Paraclinicos '!N38&lt;200,3,'Paraclinicos '!M38/'Paraclinicos '!N38&lt;300,2,'Paraclinicos '!M38/'Paraclinicos '!N38&lt;400,1,'Paraclinicos '!M38/'Paraclinicos '!N38&gt;=400,0)</f>
        <v>0</v>
      </c>
      <c r="P39" cm="1">
        <f t="array" ref="P39">_xlfn.IFS('Paraclinicos '!C38="","",'Paraclinicos '!C38&lt;20,4,'Paraclinicos '!C38&lt;50,3,'Paraclinicos '!C38&lt;100,2,'Paraclinicos '!C38&lt;150,1,'Paraclinicos '!C38&gt;150,0)</f>
        <v>0</v>
      </c>
      <c r="Q39" cm="1">
        <f t="array" ref="Q39">_xlfn.IFS('Paraclinicos '!O38="","",'Paraclinicos '!O38&lt;1.2,0,'Paraclinicos '!O38&lt;2,1,'Paraclinicos '!O38&lt;3.5,2,'Paraclinicos '!O38&lt;5,3,'Paraclinicos '!O38&gt;5,4)</f>
        <v>0</v>
      </c>
      <c r="R39" cm="1">
        <f t="array" ref="R39">_xlfn.IFS('Paraclinicos '!J38="","",'Paraclinicos '!J38&lt;1.2,0,'Paraclinicos '!J38&lt;2,1,'Paraclinicos '!J38&lt;6,2,'Paraclinicos '!J38&lt;12,3,'Paraclinicos '!J38&gt;=12,4)</f>
        <v>0</v>
      </c>
      <c r="S39" cm="1">
        <f t="array" ref="S39">_xlfn.IFS('Paraclinicos '!Y38="","",'Paraclinicos '!Y38&lt;70,1,'Paraclinicos '!Y38&gt;=70,0)</f>
        <v>0</v>
      </c>
      <c r="T39" cm="1">
        <f t="array" ref="T39">_xlfn.IFS('Paraclinicos '!W38="","",'Paraclinicos '!W38&lt;6,4,'Paraclinicos '!W38&lt;10,3,'Paraclinicos '!W38&lt;13,2,'Paraclinicos '!W38&lt;15,1,'Paraclinicos '!W38=15,0)</f>
        <v>4</v>
      </c>
      <c r="U39" s="54">
        <f t="shared" si="0"/>
        <v>4</v>
      </c>
      <c r="V39" cm="1">
        <f t="array" ref="V39">_xlfn.IFS('Paraclinicos '!S38="","",OR('Paraclinicos '!S38&lt;=8,'Paraclinicos '!S38&gt;=25),3,'Paraclinicos '!S38&lt;12,1,'Paraclinicos '!S38&lt;21,0,'Paraclinicos '!S38&lt;25,2)</f>
        <v>0</v>
      </c>
      <c r="W39" t="str">
        <f>IFERROR(IF(INDEX('BD Demog para scores enalazar'!Y$2:'BD Demog para scores enalazar'!Y$3000,MATCH(Formulas!A39,'BD Demog para scores enalazar'!A$2:'BD Demog para scores enalazar'!A$3000,0))=1,"SI","NO"),"")</f>
        <v>NO</v>
      </c>
      <c r="X39" s="9" t="str">
        <f>IFERROR(IF(INDEX('BD Demog para scores enalazar'!AJ$2:'BD Demog para scores enalazar'!AJ$3000,MATCH(Formulas!A39,'BD Demog para scores enalazar'!A$2:'BD Demog para scores enalazar'!A$3000,0))=1,"SI","NO"),"")</f>
        <v>NO</v>
      </c>
      <c r="Y39" cm="1">
        <f t="array" ref="Y39">IF(AND(W39="NO",X39="NO"),_xlfn.IFS('Paraclinicos '!K38&lt;=91,3,'Paraclinicos '!K38&lt;94,2,'Paraclinicos '!K38&lt;96,1,'Paraclinicos '!K38&gt;=96,0),"")</f>
        <v>1</v>
      </c>
      <c r="Z39" t="str" cm="1">
        <f t="array" ref="Z39">IF(OR(W39="SI",X39="SI"),_xlfn.IFS(OR(AND('Paraclinicos '!K38&lt;=83),AND('Paraclinicos '!K38&gt;=97,AA39=2)),3,OR(AND('Paraclinicos '!K38&lt;=86),AND('Paraclinicos '!K38&gt;=94,AA39=2)),2,OR(AND('Paraclinicos '!K38&lt;=88),AND('Paraclinicos '!K38&gt;=92,AA39=2)),1,OR(AND('Paraclinicos '!K38&gt;=88,'Paraclinicos '!K38&lt;=92),AND('Paraclinicos '!K38&gt;=93,AA39=0)),0),"")</f>
        <v/>
      </c>
      <c r="AA39" cm="1">
        <f t="array" ref="AA39">_xlfn.IFS('Paraclinicos '!E38="","",'Paraclinicos '!E38="Oxigeno",2,'Paraclinicos '!E38="Aire",0)</f>
        <v>2</v>
      </c>
    </row>
    <row r="40" spans="1:27" x14ac:dyDescent="0.25">
      <c r="A40">
        <f>'Paraclinicos '!A39</f>
        <v>12</v>
      </c>
      <c r="B40" s="3">
        <f>'Paraclinicos '!R39</f>
        <v>44297</v>
      </c>
      <c r="C40" cm="1">
        <f t="array" ref="C40">_xlfn.IFS('Paraclinicos '!Q39="","",'Paraclinicos '!Q39&gt;60,3,'Paraclinicos '!Q39&lt;=60,1)</f>
        <v>3</v>
      </c>
      <c r="D40" t="str">
        <f>IFERROR(IF(INDEX('BD Demog para scores enalazar'!BC$2:BC$3000,MATCH(Formulas!A40,'BD Demog para scores enalazar'!A$2:A$3000,0))=0,"SI","NO"),"")</f>
        <v>SI</v>
      </c>
      <c r="E40" cm="1">
        <f t="array" ref="E40">_xlfn.IFS(D40="","",D40="SI",4,D40="NO",1)</f>
        <v>4</v>
      </c>
      <c r="F40" cm="1">
        <f t="array" ref="F40">_xlfn.IFS('Paraclinicos '!B39="","",'Paraclinicos '!B39&gt;1,1,'Paraclinicos '!B39&lt;=1,3)</f>
        <v>3</v>
      </c>
      <c r="G40" cm="1">
        <f t="array" ref="G40">_xlfn.IFS('Paraclinicos '!D39="","",AND('Paraclinicos '!D39&gt;=250,'Paraclinicos '!D39&lt;=500),2,'Paraclinicos '!D39&gt;500,3,'Paraclinicos '!D39&lt;250,1)</f>
        <v>2</v>
      </c>
      <c r="H40" s="50">
        <f t="shared" si="1"/>
        <v>12</v>
      </c>
      <c r="I40" cm="1">
        <f t="array" ref="I40">_xlfn.IFS('Paraclinicos '!Q39="","",'Paraclinicos '!Q39&gt;=65,1,'Paraclinicos '!Q39&lt;65,0)</f>
        <v>1</v>
      </c>
      <c r="J40" cm="1">
        <f t="array" ref="J40">_xlfn.IFS('Paraclinicos '!I39="","",'Paraclinicos '!I39&gt;7,1,'Paraclinicos '!I39&lt;=7,0)</f>
        <v>1</v>
      </c>
      <c r="K40" cm="1">
        <f t="array" ref="K40">_xlfn.IFS('Paraclinicos '!W39="","",'Paraclinicos '!W39&lt;=8,1,'Paraclinicos '!W39&gt;8,0)</f>
        <v>1</v>
      </c>
      <c r="L40" cm="1">
        <f t="array" ref="L40">_xlfn.IFS('Paraclinicos '!S39="","",'Paraclinicos '!S39&gt;=30,1,'Paraclinicos '!S39&lt;30,0)</f>
        <v>0</v>
      </c>
      <c r="M40" cm="1">
        <f t="array" ref="M40">_xlfn.IFS(OR('Paraclinicos '!T39="",'Paraclinicos '!U39=""),"",OR('Paraclinicos '!T39&lt;=90,'Paraclinicos '!U39&lt;=60),1,OR('Paraclinicos '!T39&gt;90,'Paraclinicos '!U39&gt;60),0)</f>
        <v>0</v>
      </c>
      <c r="N40" s="45">
        <f t="shared" si="2"/>
        <v>4</v>
      </c>
      <c r="O40" cm="1">
        <f t="array" ref="O40">_xlfn.IFS(OR('Paraclinicos '!M39="",'Paraclinicos '!N39="",'Paraclinicos '!N39=0),"",'Paraclinicos '!M39/'Paraclinicos '!N39&lt;100,4,'Paraclinicos '!M39/'Paraclinicos '!N39&lt;200,3,'Paraclinicos '!M39/'Paraclinicos '!N39&lt;300,2,'Paraclinicos '!M39/'Paraclinicos '!N39&lt;400,1,'Paraclinicos '!M39/'Paraclinicos '!N39&gt;=400,0)</f>
        <v>2</v>
      </c>
      <c r="P40" cm="1">
        <f t="array" ref="P40">_xlfn.IFS('Paraclinicos '!C39="","",'Paraclinicos '!C39&lt;20,4,'Paraclinicos '!C39&lt;50,3,'Paraclinicos '!C39&lt;100,2,'Paraclinicos '!C39&lt;150,1,'Paraclinicos '!C39&gt;150,0)</f>
        <v>0</v>
      </c>
      <c r="Q40" cm="1">
        <f t="array" ref="Q40">_xlfn.IFS('Paraclinicos '!O39="","",'Paraclinicos '!O39&lt;1.2,0,'Paraclinicos '!O39&lt;2,1,'Paraclinicos '!O39&lt;3.5,2,'Paraclinicos '!O39&lt;5,3,'Paraclinicos '!O39&gt;5,4)</f>
        <v>0</v>
      </c>
      <c r="R40" cm="1">
        <f t="array" ref="R40">_xlfn.IFS('Paraclinicos '!J39="","",'Paraclinicos '!J39&lt;1.2,0,'Paraclinicos '!J39&lt;2,1,'Paraclinicos '!J39&lt;6,2,'Paraclinicos '!J39&lt;12,3,'Paraclinicos '!J39&gt;=12,4)</f>
        <v>0</v>
      </c>
      <c r="S40" cm="1">
        <f t="array" ref="S40">_xlfn.IFS('Paraclinicos '!Y39="","",'Paraclinicos '!Y39&lt;70,1,'Paraclinicos '!Y39&gt;=70,0)</f>
        <v>0</v>
      </c>
      <c r="T40" cm="1">
        <f t="array" ref="T40">_xlfn.IFS('Paraclinicos '!W39="","",'Paraclinicos '!W39&lt;6,4,'Paraclinicos '!W39&lt;10,3,'Paraclinicos '!W39&lt;13,2,'Paraclinicos '!W39&lt;15,1,'Paraclinicos '!W39=15,0)</f>
        <v>4</v>
      </c>
      <c r="U40" s="54">
        <f t="shared" si="0"/>
        <v>6</v>
      </c>
      <c r="V40" cm="1">
        <f t="array" ref="V40">_xlfn.IFS('Paraclinicos '!S39="","",OR('Paraclinicos '!S39&lt;=8,'Paraclinicos '!S39&gt;=25),3,'Paraclinicos '!S39&lt;12,1,'Paraclinicos '!S39&lt;21,0,'Paraclinicos '!S39&lt;25,2)</f>
        <v>0</v>
      </c>
      <c r="W40" t="str">
        <f>IFERROR(IF(INDEX('BD Demog para scores enalazar'!Y$2:'BD Demog para scores enalazar'!Y$3000,MATCH(Formulas!A40,'BD Demog para scores enalazar'!A$2:'BD Demog para scores enalazar'!A$3000,0))=1,"SI","NO"),"")</f>
        <v>NO</v>
      </c>
      <c r="X40" s="9" t="str">
        <f>IFERROR(IF(INDEX('BD Demog para scores enalazar'!AJ$2:'BD Demog para scores enalazar'!AJ$3000,MATCH(Formulas!A40,'BD Demog para scores enalazar'!A$2:'BD Demog para scores enalazar'!A$3000,0))=1,"SI","NO"),"")</f>
        <v>NO</v>
      </c>
      <c r="Y40" cm="1">
        <f t="array" ref="Y40">IF(AND(W40="NO",X40="NO"),_xlfn.IFS('Paraclinicos '!K39&lt;=91,3,'Paraclinicos '!K39&lt;94,2,'Paraclinicos '!K39&lt;96,1,'Paraclinicos '!K39&gt;=96,0),"")</f>
        <v>1</v>
      </c>
      <c r="Z40" t="str" cm="1">
        <f t="array" ref="Z40">IF(OR(W40="SI",X40="SI"),_xlfn.IFS(OR(AND('Paraclinicos '!K39&lt;=83),AND('Paraclinicos '!K39&gt;=97,AA40=2)),3,OR(AND('Paraclinicos '!K39&lt;=86),AND('Paraclinicos '!K39&gt;=94,AA40=2)),2,OR(AND('Paraclinicos '!K39&lt;=88),AND('Paraclinicos '!K39&gt;=92,AA40=2)),1,OR(AND('Paraclinicos '!K39&gt;=88,'Paraclinicos '!K39&lt;=92),AND('Paraclinicos '!K39&gt;=93,AA40=0)),0),"")</f>
        <v/>
      </c>
      <c r="AA40" cm="1">
        <f t="array" ref="AA40">_xlfn.IFS('Paraclinicos '!E39="","",'Paraclinicos '!E39="Oxigeno",2,'Paraclinicos '!E39="Aire",0)</f>
        <v>2</v>
      </c>
    </row>
    <row r="41" spans="1:27" x14ac:dyDescent="0.25">
      <c r="A41">
        <f>'Paraclinicos '!A40</f>
        <v>12</v>
      </c>
      <c r="B41" s="3">
        <f>'Paraclinicos '!R40</f>
        <v>44299</v>
      </c>
      <c r="C41" cm="1">
        <f t="array" ref="C41">_xlfn.IFS('Paraclinicos '!Q40="","",'Paraclinicos '!Q40&gt;60,3,'Paraclinicos '!Q40&lt;=60,1)</f>
        <v>3</v>
      </c>
      <c r="D41" t="str">
        <f>IFERROR(IF(INDEX('BD Demog para scores enalazar'!BC$2:BC$3000,MATCH(Formulas!A41,'BD Demog para scores enalazar'!A$2:A$3000,0))=0,"SI","NO"),"")</f>
        <v>SI</v>
      </c>
      <c r="E41" cm="1">
        <f t="array" ref="E41">_xlfn.IFS(D41="","",D41="SI",4,D41="NO",1)</f>
        <v>4</v>
      </c>
      <c r="F41" cm="1">
        <f t="array" ref="F41">_xlfn.IFS('Paraclinicos '!B40="","",'Paraclinicos '!B40&gt;1,1,'Paraclinicos '!B40&lt;=1,3)</f>
        <v>1</v>
      </c>
      <c r="G41" t="str" cm="1">
        <f t="array" ref="G41">_xlfn.IFS('Paraclinicos '!D40="","",AND('Paraclinicos '!D40&gt;=250,'Paraclinicos '!D40&lt;=500),2,'Paraclinicos '!D40&gt;500,3,'Paraclinicos '!D40&lt;250,1)</f>
        <v/>
      </c>
      <c r="H41" s="50">
        <f t="shared" si="1"/>
        <v>8</v>
      </c>
      <c r="I41" cm="1">
        <f t="array" ref="I41">_xlfn.IFS('Paraclinicos '!Q40="","",'Paraclinicos '!Q40&gt;=65,1,'Paraclinicos '!Q40&lt;65,0)</f>
        <v>1</v>
      </c>
      <c r="J41" cm="1">
        <f t="array" ref="J41">_xlfn.IFS('Paraclinicos '!I40="","",'Paraclinicos '!I40&gt;7,1,'Paraclinicos '!I40&lt;=7,0)</f>
        <v>1</v>
      </c>
      <c r="K41" cm="1">
        <f t="array" ref="K41">_xlfn.IFS('Paraclinicos '!W40="","",'Paraclinicos '!W40&lt;=8,1,'Paraclinicos '!W40&gt;8,0)</f>
        <v>0</v>
      </c>
      <c r="L41" cm="1">
        <f t="array" ref="L41">_xlfn.IFS('Paraclinicos '!S40="","",'Paraclinicos '!S40&gt;=30,1,'Paraclinicos '!S40&lt;30,0)</f>
        <v>0</v>
      </c>
      <c r="M41" cm="1">
        <f t="array" ref="M41">_xlfn.IFS(OR('Paraclinicos '!T40="",'Paraclinicos '!U40=""),"",OR('Paraclinicos '!T40&lt;=90,'Paraclinicos '!U40&lt;=60),1,OR('Paraclinicos '!T40&gt;90,'Paraclinicos '!U40&gt;60),0)</f>
        <v>0</v>
      </c>
      <c r="N41" s="45">
        <f t="shared" si="2"/>
        <v>3</v>
      </c>
      <c r="O41" cm="1">
        <f t="array" ref="O41">_xlfn.IFS(OR('Paraclinicos '!M40="",'Paraclinicos '!N40="",'Paraclinicos '!N40=0),"",'Paraclinicos '!M40/'Paraclinicos '!N40&lt;100,4,'Paraclinicos '!M40/'Paraclinicos '!N40&lt;200,3,'Paraclinicos '!M40/'Paraclinicos '!N40&lt;300,2,'Paraclinicos '!M40/'Paraclinicos '!N40&lt;400,1,'Paraclinicos '!M40/'Paraclinicos '!N40&gt;=400,0)</f>
        <v>1</v>
      </c>
      <c r="P41" cm="1">
        <f t="array" ref="P41">_xlfn.IFS('Paraclinicos '!C40="","",'Paraclinicos '!C40&lt;20,4,'Paraclinicos '!C40&lt;50,3,'Paraclinicos '!C40&lt;100,2,'Paraclinicos '!C40&lt;150,1,'Paraclinicos '!C40&gt;150,0)</f>
        <v>0</v>
      </c>
      <c r="Q41" cm="1">
        <f t="array" ref="Q41">_xlfn.IFS('Paraclinicos '!O40="","",'Paraclinicos '!O40&lt;1.2,0,'Paraclinicos '!O40&lt;2,1,'Paraclinicos '!O40&lt;3.5,2,'Paraclinicos '!O40&lt;5,3,'Paraclinicos '!O40&gt;5,4)</f>
        <v>0</v>
      </c>
      <c r="R41" cm="1">
        <f t="array" ref="R41">_xlfn.IFS('Paraclinicos '!J40="","",'Paraclinicos '!J40&lt;1.2,0,'Paraclinicos '!J40&lt;2,1,'Paraclinicos '!J40&lt;6,2,'Paraclinicos '!J40&lt;12,3,'Paraclinicos '!J40&gt;=12,4)</f>
        <v>0</v>
      </c>
      <c r="S41" cm="1">
        <f t="array" ref="S41">_xlfn.IFS('Paraclinicos '!Y40="","",'Paraclinicos '!Y40&lt;70,1,'Paraclinicos '!Y40&gt;=70,0)</f>
        <v>0</v>
      </c>
      <c r="T41" cm="1">
        <f t="array" ref="T41">_xlfn.IFS('Paraclinicos '!W40="","",'Paraclinicos '!W40&lt;6,4,'Paraclinicos '!W40&lt;10,3,'Paraclinicos '!W40&lt;13,2,'Paraclinicos '!W40&lt;15,1,'Paraclinicos '!W40=15,0)</f>
        <v>2</v>
      </c>
      <c r="U41" s="54">
        <f t="shared" si="0"/>
        <v>3</v>
      </c>
      <c r="V41" cm="1">
        <f t="array" ref="V41">_xlfn.IFS('Paraclinicos '!S40="","",OR('Paraclinicos '!S40&lt;=8,'Paraclinicos '!S40&gt;=25),3,'Paraclinicos '!S40&lt;12,1,'Paraclinicos '!S40&lt;21,0,'Paraclinicos '!S40&lt;25,2)</f>
        <v>2</v>
      </c>
      <c r="W41" t="str">
        <f>IFERROR(IF(INDEX('BD Demog para scores enalazar'!Y$2:'BD Demog para scores enalazar'!Y$3000,MATCH(Formulas!A41,'BD Demog para scores enalazar'!A$2:'BD Demog para scores enalazar'!A$3000,0))=1,"SI","NO"),"")</f>
        <v>NO</v>
      </c>
      <c r="X41" s="9" t="str">
        <f>IFERROR(IF(INDEX('BD Demog para scores enalazar'!AJ$2:'BD Demog para scores enalazar'!AJ$3000,MATCH(Formulas!A41,'BD Demog para scores enalazar'!A$2:'BD Demog para scores enalazar'!A$3000,0))=1,"SI","NO"),"")</f>
        <v>NO</v>
      </c>
      <c r="Y41" cm="1">
        <f t="array" ref="Y41">IF(AND(W41="NO",X41="NO"),_xlfn.IFS('Paraclinicos '!K40&lt;=91,3,'Paraclinicos '!K40&lt;94,2,'Paraclinicos '!K40&lt;96,1,'Paraclinicos '!K40&gt;=96,0),"")</f>
        <v>1</v>
      </c>
      <c r="Z41" t="str" cm="1">
        <f t="array" ref="Z41">IF(OR(W41="SI",X41="SI"),_xlfn.IFS(OR(AND('Paraclinicos '!K40&lt;=83),AND('Paraclinicos '!K40&gt;=97,AA41=2)),3,OR(AND('Paraclinicos '!K40&lt;=86),AND('Paraclinicos '!K40&gt;=94,AA41=2)),2,OR(AND('Paraclinicos '!K40&lt;=88),AND('Paraclinicos '!K40&gt;=92,AA41=2)),1,OR(AND('Paraclinicos '!K40&gt;=88,'Paraclinicos '!K40&lt;=92),AND('Paraclinicos '!K40&gt;=93,AA41=0)),0),"")</f>
        <v/>
      </c>
      <c r="AA41" cm="1">
        <f t="array" ref="AA41">_xlfn.IFS('Paraclinicos '!E40="","",'Paraclinicos '!E40="Oxigeno",2,'Paraclinicos '!E40="Aire",0)</f>
        <v>2</v>
      </c>
    </row>
    <row r="42" spans="1:27" x14ac:dyDescent="0.25">
      <c r="A42">
        <f>'Paraclinicos '!A41</f>
        <v>12</v>
      </c>
      <c r="B42" s="3">
        <f>'Paraclinicos '!R41</f>
        <v>44301</v>
      </c>
      <c r="C42" cm="1">
        <f t="array" ref="C42">_xlfn.IFS('Paraclinicos '!Q41="","",'Paraclinicos '!Q41&gt;60,3,'Paraclinicos '!Q41&lt;=60,1)</f>
        <v>3</v>
      </c>
      <c r="D42" t="str">
        <f>IFERROR(IF(INDEX('BD Demog para scores enalazar'!BC$2:BC$3000,MATCH(Formulas!A42,'BD Demog para scores enalazar'!A$2:A$3000,0))=0,"SI","NO"),"")</f>
        <v>SI</v>
      </c>
      <c r="E42" cm="1">
        <f t="array" ref="E42">_xlfn.IFS(D42="","",D42="SI",4,D42="NO",1)</f>
        <v>4</v>
      </c>
      <c r="F42" cm="1">
        <f t="array" ref="F42">_xlfn.IFS('Paraclinicos '!B41="","",'Paraclinicos '!B41&gt;1,1,'Paraclinicos '!B41&lt;=1,3)</f>
        <v>3</v>
      </c>
      <c r="G42" t="str" cm="1">
        <f t="array" ref="G42">_xlfn.IFS('Paraclinicos '!D41="","",AND('Paraclinicos '!D41&gt;=250,'Paraclinicos '!D41&lt;=500),2,'Paraclinicos '!D41&gt;500,3,'Paraclinicos '!D41&lt;250,1)</f>
        <v/>
      </c>
      <c r="H42" s="50">
        <f t="shared" si="1"/>
        <v>10</v>
      </c>
      <c r="I42" cm="1">
        <f t="array" ref="I42">_xlfn.IFS('Paraclinicos '!Q41="","",'Paraclinicos '!Q41&gt;=65,1,'Paraclinicos '!Q41&lt;65,0)</f>
        <v>1</v>
      </c>
      <c r="J42" cm="1">
        <f t="array" ref="J42">_xlfn.IFS('Paraclinicos '!I41="","",'Paraclinicos '!I41&gt;7,1,'Paraclinicos '!I41&lt;=7,0)</f>
        <v>1</v>
      </c>
      <c r="K42" cm="1">
        <f t="array" ref="K42">_xlfn.IFS('Paraclinicos '!W41="","",'Paraclinicos '!W41&lt;=8,1,'Paraclinicos '!W41&gt;8,0)</f>
        <v>0</v>
      </c>
      <c r="L42" cm="1">
        <f t="array" ref="L42">_xlfn.IFS('Paraclinicos '!S41="","",'Paraclinicos '!S41&gt;=30,1,'Paraclinicos '!S41&lt;30,0)</f>
        <v>0</v>
      </c>
      <c r="M42" cm="1">
        <f t="array" ref="M42">_xlfn.IFS(OR('Paraclinicos '!T41="",'Paraclinicos '!U41=""),"",OR('Paraclinicos '!T41&lt;=90,'Paraclinicos '!U41&lt;=60),1,OR('Paraclinicos '!T41&gt;90,'Paraclinicos '!U41&gt;60),0)</f>
        <v>0</v>
      </c>
      <c r="N42" s="45">
        <f t="shared" si="2"/>
        <v>2</v>
      </c>
      <c r="O42" cm="1">
        <f t="array" ref="O42">_xlfn.IFS(OR('Paraclinicos '!M41="",'Paraclinicos '!N41="",'Paraclinicos '!N41=0),"",'Paraclinicos '!M41/'Paraclinicos '!N41&lt;100,4,'Paraclinicos '!M41/'Paraclinicos '!N41&lt;200,3,'Paraclinicos '!M41/'Paraclinicos '!N41&lt;300,2,'Paraclinicos '!M41/'Paraclinicos '!N41&lt;400,1,'Paraclinicos '!M41/'Paraclinicos '!N41&gt;=400,0)</f>
        <v>3</v>
      </c>
      <c r="P42" cm="1">
        <f t="array" ref="P42">_xlfn.IFS('Paraclinicos '!C41="","",'Paraclinicos '!C41&lt;20,4,'Paraclinicos '!C41&lt;50,3,'Paraclinicos '!C41&lt;100,2,'Paraclinicos '!C41&lt;150,1,'Paraclinicos '!C41&gt;150,0)</f>
        <v>0</v>
      </c>
      <c r="Q42" cm="1">
        <f t="array" ref="Q42">_xlfn.IFS('Paraclinicos '!O41="","",'Paraclinicos '!O41&lt;1.2,0,'Paraclinicos '!O41&lt;2,1,'Paraclinicos '!O41&lt;3.5,2,'Paraclinicos '!O41&lt;5,3,'Paraclinicos '!O41&gt;5,4)</f>
        <v>0</v>
      </c>
      <c r="R42" t="str" cm="1">
        <f t="array" ref="R42">_xlfn.IFS('Paraclinicos '!J41="","",'Paraclinicos '!J41&lt;1.2,0,'Paraclinicos '!J41&lt;2,1,'Paraclinicos '!J41&lt;6,2,'Paraclinicos '!J41&lt;12,3,'Paraclinicos '!J41&gt;=12,4)</f>
        <v/>
      </c>
      <c r="S42" cm="1">
        <f t="array" ref="S42">_xlfn.IFS('Paraclinicos '!Y41="","",'Paraclinicos '!Y41&lt;70,1,'Paraclinicos '!Y41&gt;=70,0)</f>
        <v>0</v>
      </c>
      <c r="T42" cm="1">
        <f t="array" ref="T42">_xlfn.IFS('Paraclinicos '!W41="","",'Paraclinicos '!W41&lt;6,4,'Paraclinicos '!W41&lt;10,3,'Paraclinicos '!W41&lt;13,2,'Paraclinicos '!W41&lt;15,1,'Paraclinicos '!W41=15,0)</f>
        <v>2</v>
      </c>
      <c r="U42" s="54">
        <f t="shared" si="0"/>
        <v>5</v>
      </c>
      <c r="V42" cm="1">
        <f t="array" ref="V42">_xlfn.IFS('Paraclinicos '!S41="","",OR('Paraclinicos '!S41&lt;=8,'Paraclinicos '!S41&gt;=25),3,'Paraclinicos '!S41&lt;12,1,'Paraclinicos '!S41&lt;21,0,'Paraclinicos '!S41&lt;25,2)</f>
        <v>2</v>
      </c>
      <c r="W42" t="str">
        <f>IFERROR(IF(INDEX('BD Demog para scores enalazar'!Y$2:'BD Demog para scores enalazar'!Y$3000,MATCH(Formulas!A42,'BD Demog para scores enalazar'!A$2:'BD Demog para scores enalazar'!A$3000,0))=1,"SI","NO"),"")</f>
        <v>NO</v>
      </c>
      <c r="X42" s="9" t="str">
        <f>IFERROR(IF(INDEX('BD Demog para scores enalazar'!AJ$2:'BD Demog para scores enalazar'!AJ$3000,MATCH(Formulas!A42,'BD Demog para scores enalazar'!A$2:'BD Demog para scores enalazar'!A$3000,0))=1,"SI","NO"),"")</f>
        <v>NO</v>
      </c>
      <c r="Y42" cm="1">
        <f t="array" ref="Y42">IF(AND(W42="NO",X42="NO"),_xlfn.IFS('Paraclinicos '!K41&lt;=91,3,'Paraclinicos '!K41&lt;94,2,'Paraclinicos '!K41&lt;96,1,'Paraclinicos '!K41&gt;=96,0),"")</f>
        <v>3</v>
      </c>
      <c r="Z42" t="str" cm="1">
        <f t="array" ref="Z42">IF(OR(W42="SI",X42="SI"),_xlfn.IFS(OR(AND('Paraclinicos '!K41&lt;=83),AND('Paraclinicos '!K41&gt;=97,AA42=2)),3,OR(AND('Paraclinicos '!K41&lt;=86),AND('Paraclinicos '!K41&gt;=94,AA42=2)),2,OR(AND('Paraclinicos '!K41&lt;=88),AND('Paraclinicos '!K41&gt;=92,AA42=2)),1,OR(AND('Paraclinicos '!K41&gt;=88,'Paraclinicos '!K41&lt;=92),AND('Paraclinicos '!K41&gt;=93,AA42=0)),0),"")</f>
        <v/>
      </c>
      <c r="AA42" cm="1">
        <f t="array" ref="AA42">_xlfn.IFS('Paraclinicos '!E41="","",'Paraclinicos '!E41="Oxigeno",2,'Paraclinicos '!E41="Aire",0)</f>
        <v>2</v>
      </c>
    </row>
    <row r="43" spans="1:27" x14ac:dyDescent="0.25">
      <c r="A43">
        <f>'Paraclinicos '!A42</f>
        <v>12</v>
      </c>
      <c r="B43" s="3">
        <f>'Paraclinicos '!R42</f>
        <v>44302</v>
      </c>
      <c r="C43" cm="1">
        <f t="array" ref="C43">_xlfn.IFS('Paraclinicos '!Q42="","",'Paraclinicos '!Q42&gt;60,3,'Paraclinicos '!Q42&lt;=60,1)</f>
        <v>3</v>
      </c>
      <c r="D43" t="str">
        <f>IFERROR(IF(INDEX('BD Demog para scores enalazar'!BC$2:BC$3000,MATCH(Formulas!A43,'BD Demog para scores enalazar'!A$2:A$3000,0))=0,"SI","NO"),"")</f>
        <v>SI</v>
      </c>
      <c r="E43" cm="1">
        <f t="array" ref="E43">_xlfn.IFS(D43="","",D43="SI",4,D43="NO",1)</f>
        <v>4</v>
      </c>
      <c r="F43" cm="1">
        <f t="array" ref="F43">_xlfn.IFS('Paraclinicos '!B42="","",'Paraclinicos '!B42&gt;1,1,'Paraclinicos '!B42&lt;=1,3)</f>
        <v>1</v>
      </c>
      <c r="G43" t="str" cm="1">
        <f t="array" ref="G43">_xlfn.IFS('Paraclinicos '!D42="","",AND('Paraclinicos '!D42&gt;=250,'Paraclinicos '!D42&lt;=500),2,'Paraclinicos '!D42&gt;500,3,'Paraclinicos '!D42&lt;250,1)</f>
        <v/>
      </c>
      <c r="H43" s="50">
        <f t="shared" si="1"/>
        <v>8</v>
      </c>
      <c r="I43" cm="1">
        <f t="array" ref="I43">_xlfn.IFS('Paraclinicos '!Q42="","",'Paraclinicos '!Q42&gt;=65,1,'Paraclinicos '!Q42&lt;65,0)</f>
        <v>1</v>
      </c>
      <c r="J43" cm="1">
        <f t="array" ref="J43">_xlfn.IFS('Paraclinicos '!I42="","",'Paraclinicos '!I42&gt;7,1,'Paraclinicos '!I42&lt;=7,0)</f>
        <v>1</v>
      </c>
      <c r="K43" cm="1">
        <f t="array" ref="K43">_xlfn.IFS('Paraclinicos '!W42="","",'Paraclinicos '!W42&lt;=8,1,'Paraclinicos '!W42&gt;8,0)</f>
        <v>0</v>
      </c>
      <c r="L43" cm="1">
        <f t="array" ref="L43">_xlfn.IFS('Paraclinicos '!S42="","",'Paraclinicos '!S42&gt;=30,1,'Paraclinicos '!S42&lt;30,0)</f>
        <v>0</v>
      </c>
      <c r="M43" cm="1">
        <f t="array" ref="M43">_xlfn.IFS(OR('Paraclinicos '!T42="",'Paraclinicos '!U42=""),"",OR('Paraclinicos '!T42&lt;=90,'Paraclinicos '!U42&lt;=60),1,OR('Paraclinicos '!T42&gt;90,'Paraclinicos '!U42&gt;60),0)</f>
        <v>1</v>
      </c>
      <c r="N43" s="45">
        <f t="shared" si="2"/>
        <v>3</v>
      </c>
      <c r="O43" cm="1">
        <f t="array" ref="O43">_xlfn.IFS(OR('Paraclinicos '!M42="",'Paraclinicos '!N42="",'Paraclinicos '!N42=0),"",'Paraclinicos '!M42/'Paraclinicos '!N42&lt;100,4,'Paraclinicos '!M42/'Paraclinicos '!N42&lt;200,3,'Paraclinicos '!M42/'Paraclinicos '!N42&lt;300,2,'Paraclinicos '!M42/'Paraclinicos '!N42&lt;400,1,'Paraclinicos '!M42/'Paraclinicos '!N42&gt;=400,0)</f>
        <v>2</v>
      </c>
      <c r="P43" cm="1">
        <f t="array" ref="P43">_xlfn.IFS('Paraclinicos '!C42="","",'Paraclinicos '!C42&lt;20,4,'Paraclinicos '!C42&lt;50,3,'Paraclinicos '!C42&lt;100,2,'Paraclinicos '!C42&lt;150,1,'Paraclinicos '!C42&gt;150,0)</f>
        <v>0</v>
      </c>
      <c r="Q43" cm="1">
        <f t="array" ref="Q43">_xlfn.IFS('Paraclinicos '!O42="","",'Paraclinicos '!O42&lt;1.2,0,'Paraclinicos '!O42&lt;2,1,'Paraclinicos '!O42&lt;3.5,2,'Paraclinicos '!O42&lt;5,3,'Paraclinicos '!O42&gt;5,4)</f>
        <v>0</v>
      </c>
      <c r="R43" t="str" cm="1">
        <f t="array" ref="R43">_xlfn.IFS('Paraclinicos '!J42="","",'Paraclinicos '!J42&lt;1.2,0,'Paraclinicos '!J42&lt;2,1,'Paraclinicos '!J42&lt;6,2,'Paraclinicos '!J42&lt;12,3,'Paraclinicos '!J42&gt;=12,4)</f>
        <v/>
      </c>
      <c r="S43" cm="1">
        <f t="array" ref="S43">_xlfn.IFS('Paraclinicos '!Y42="","",'Paraclinicos '!Y42&lt;70,1,'Paraclinicos '!Y42&gt;=70,0)</f>
        <v>0</v>
      </c>
      <c r="T43" cm="1">
        <f t="array" ref="T43">_xlfn.IFS('Paraclinicos '!W42="","",'Paraclinicos '!W42&lt;6,4,'Paraclinicos '!W42&lt;10,3,'Paraclinicos '!W42&lt;13,2,'Paraclinicos '!W42&lt;15,1,'Paraclinicos '!W42=15,0)</f>
        <v>2</v>
      </c>
      <c r="U43" s="54">
        <f t="shared" si="0"/>
        <v>4</v>
      </c>
      <c r="V43" cm="1">
        <f t="array" ref="V43">_xlfn.IFS('Paraclinicos '!S42="","",OR('Paraclinicos '!S42&lt;=8,'Paraclinicos '!S42&gt;=25),3,'Paraclinicos '!S42&lt;12,1,'Paraclinicos '!S42&lt;21,0,'Paraclinicos '!S42&lt;25,2)</f>
        <v>2</v>
      </c>
      <c r="W43" t="str">
        <f>IFERROR(IF(INDEX('BD Demog para scores enalazar'!Y$2:'BD Demog para scores enalazar'!Y$3000,MATCH(Formulas!A43,'BD Demog para scores enalazar'!A$2:'BD Demog para scores enalazar'!A$3000,0))=1,"SI","NO"),"")</f>
        <v>NO</v>
      </c>
      <c r="X43" s="9" t="str">
        <f>IFERROR(IF(INDEX('BD Demog para scores enalazar'!AJ$2:'BD Demog para scores enalazar'!AJ$3000,MATCH(Formulas!A43,'BD Demog para scores enalazar'!A$2:'BD Demog para scores enalazar'!A$3000,0))=1,"SI","NO"),"")</f>
        <v>NO</v>
      </c>
      <c r="Y43" cm="1">
        <f t="array" ref="Y43">IF(AND(W43="NO",X43="NO"),_xlfn.IFS('Paraclinicos '!K42&lt;=91,3,'Paraclinicos '!K42&lt;94,2,'Paraclinicos '!K42&lt;96,1,'Paraclinicos '!K42&gt;=96,0),"")</f>
        <v>3</v>
      </c>
      <c r="Z43" t="str" cm="1">
        <f t="array" ref="Z43">IF(OR(W43="SI",X43="SI"),_xlfn.IFS(OR(AND('Paraclinicos '!K42&lt;=83),AND('Paraclinicos '!K42&gt;=97,AA43=2)),3,OR(AND('Paraclinicos '!K42&lt;=86),AND('Paraclinicos '!K42&gt;=94,AA43=2)),2,OR(AND('Paraclinicos '!K42&lt;=88),AND('Paraclinicos '!K42&gt;=92,AA43=2)),1,OR(AND('Paraclinicos '!K42&gt;=88,'Paraclinicos '!K42&lt;=92),AND('Paraclinicos '!K42&gt;=93,AA43=0)),0),"")</f>
        <v/>
      </c>
      <c r="AA43" cm="1">
        <f t="array" ref="AA43">_xlfn.IFS('Paraclinicos '!E42="","",'Paraclinicos '!E42="Oxigeno",2,'Paraclinicos '!E42="Aire",0)</f>
        <v>2</v>
      </c>
    </row>
    <row r="44" spans="1:27" x14ac:dyDescent="0.25">
      <c r="A44">
        <f>'Paraclinicos '!A43</f>
        <v>12</v>
      </c>
      <c r="B44" s="3">
        <f>'Paraclinicos '!R43</f>
        <v>44303</v>
      </c>
      <c r="C44" cm="1">
        <f t="array" ref="C44">_xlfn.IFS('Paraclinicos '!Q43="","",'Paraclinicos '!Q43&gt;60,3,'Paraclinicos '!Q43&lt;=60,1)</f>
        <v>3</v>
      </c>
      <c r="D44" t="str">
        <f>IFERROR(IF(INDEX('BD Demog para scores enalazar'!BC$2:BC$3000,MATCH(Formulas!A44,'BD Demog para scores enalazar'!A$2:A$3000,0))=0,"SI","NO"),"")</f>
        <v>SI</v>
      </c>
      <c r="E44" cm="1">
        <f t="array" ref="E44">_xlfn.IFS(D44="","",D44="SI",4,D44="NO",1)</f>
        <v>4</v>
      </c>
      <c r="F44" cm="1">
        <f t="array" ref="F44">_xlfn.IFS('Paraclinicos '!B43="","",'Paraclinicos '!B43&gt;1,1,'Paraclinicos '!B43&lt;=1,3)</f>
        <v>3</v>
      </c>
      <c r="G44" t="str" cm="1">
        <f t="array" ref="G44">_xlfn.IFS('Paraclinicos '!D43="","",AND('Paraclinicos '!D43&gt;=250,'Paraclinicos '!D43&lt;=500),2,'Paraclinicos '!D43&gt;500,3,'Paraclinicos '!D43&lt;250,1)</f>
        <v/>
      </c>
      <c r="H44" s="50">
        <f t="shared" si="1"/>
        <v>10</v>
      </c>
      <c r="I44" cm="1">
        <f t="array" ref="I44">_xlfn.IFS('Paraclinicos '!Q43="","",'Paraclinicos '!Q43&gt;=65,1,'Paraclinicos '!Q43&lt;65,0)</f>
        <v>1</v>
      </c>
      <c r="J44" cm="1">
        <f t="array" ref="J44">_xlfn.IFS('Paraclinicos '!I43="","",'Paraclinicos '!I43&gt;7,1,'Paraclinicos '!I43&lt;=7,0)</f>
        <v>1</v>
      </c>
      <c r="K44" cm="1">
        <f t="array" ref="K44">_xlfn.IFS('Paraclinicos '!W43="","",'Paraclinicos '!W43&lt;=8,1,'Paraclinicos '!W43&gt;8,0)</f>
        <v>0</v>
      </c>
      <c r="L44" cm="1">
        <f t="array" ref="L44">_xlfn.IFS('Paraclinicos '!S43="","",'Paraclinicos '!S43&gt;=30,1,'Paraclinicos '!S43&lt;30,0)</f>
        <v>0</v>
      </c>
      <c r="M44" cm="1">
        <f t="array" ref="M44">_xlfn.IFS(OR('Paraclinicos '!T43="",'Paraclinicos '!U43=""),"",OR('Paraclinicos '!T43&lt;=90,'Paraclinicos '!U43&lt;=60),1,OR('Paraclinicos '!T43&gt;90,'Paraclinicos '!U43&gt;60),0)</f>
        <v>0</v>
      </c>
      <c r="N44" s="45">
        <f t="shared" si="2"/>
        <v>3</v>
      </c>
      <c r="O44" cm="1">
        <f t="array" ref="O44">_xlfn.IFS(OR('Paraclinicos '!M43="",'Paraclinicos '!N43="",'Paraclinicos '!N43=0),"",'Paraclinicos '!M43/'Paraclinicos '!N43&lt;100,4,'Paraclinicos '!M43/'Paraclinicos '!N43&lt;200,3,'Paraclinicos '!M43/'Paraclinicos '!N43&lt;300,2,'Paraclinicos '!M43/'Paraclinicos '!N43&lt;400,1,'Paraclinicos '!M43/'Paraclinicos '!N43&gt;=400,0)</f>
        <v>2</v>
      </c>
      <c r="P44" cm="1">
        <f t="array" ref="P44">_xlfn.IFS('Paraclinicos '!C43="","",'Paraclinicos '!C43&lt;20,4,'Paraclinicos '!C43&lt;50,3,'Paraclinicos '!C43&lt;100,2,'Paraclinicos '!C43&lt;150,1,'Paraclinicos '!C43&gt;150,0)</f>
        <v>0</v>
      </c>
      <c r="Q44" cm="1">
        <f t="array" ref="Q44">_xlfn.IFS('Paraclinicos '!O43="","",'Paraclinicos '!O43&lt;1.2,0,'Paraclinicos '!O43&lt;2,1,'Paraclinicos '!O43&lt;3.5,2,'Paraclinicos '!O43&lt;5,3,'Paraclinicos '!O43&gt;5,4)</f>
        <v>0</v>
      </c>
      <c r="R44" t="str" cm="1">
        <f t="array" ref="R44">_xlfn.IFS('Paraclinicos '!J43="","",'Paraclinicos '!J43&lt;1.2,0,'Paraclinicos '!J43&lt;2,1,'Paraclinicos '!J43&lt;6,2,'Paraclinicos '!J43&lt;12,3,'Paraclinicos '!J43&gt;=12,4)</f>
        <v/>
      </c>
      <c r="S44" cm="1">
        <f t="array" ref="S44">_xlfn.IFS('Paraclinicos '!Y43="","",'Paraclinicos '!Y43&lt;70,1,'Paraclinicos '!Y43&gt;=70,0)</f>
        <v>0</v>
      </c>
      <c r="T44" cm="1">
        <f t="array" ref="T44">_xlfn.IFS('Paraclinicos '!W43="","",'Paraclinicos '!W43&lt;6,4,'Paraclinicos '!W43&lt;10,3,'Paraclinicos '!W43&lt;13,2,'Paraclinicos '!W43&lt;15,1,'Paraclinicos '!W43=15,0)</f>
        <v>2</v>
      </c>
      <c r="U44" s="54">
        <f t="shared" si="0"/>
        <v>4</v>
      </c>
      <c r="V44" cm="1">
        <f t="array" ref="V44">_xlfn.IFS('Paraclinicos '!S43="","",OR('Paraclinicos '!S43&lt;=8,'Paraclinicos '!S43&gt;=25),3,'Paraclinicos '!S43&lt;12,1,'Paraclinicos '!S43&lt;21,0,'Paraclinicos '!S43&lt;25,2)</f>
        <v>2</v>
      </c>
      <c r="W44" t="str">
        <f>IFERROR(IF(INDEX('BD Demog para scores enalazar'!Y$2:'BD Demog para scores enalazar'!Y$3000,MATCH(Formulas!A44,'BD Demog para scores enalazar'!A$2:'BD Demog para scores enalazar'!A$3000,0))=1,"SI","NO"),"")</f>
        <v>NO</v>
      </c>
      <c r="X44" s="9" t="str">
        <f>IFERROR(IF(INDEX('BD Demog para scores enalazar'!AJ$2:'BD Demog para scores enalazar'!AJ$3000,MATCH(Formulas!A44,'BD Demog para scores enalazar'!A$2:'BD Demog para scores enalazar'!A$3000,0))=1,"SI","NO"),"")</f>
        <v>NO</v>
      </c>
      <c r="Y44" cm="1">
        <f t="array" ref="Y44">IF(AND(W44="NO",X44="NO"),_xlfn.IFS('Paraclinicos '!K43&lt;=91,3,'Paraclinicos '!K43&lt;94,2,'Paraclinicos '!K43&lt;96,1,'Paraclinicos '!K43&gt;=96,0),"")</f>
        <v>3</v>
      </c>
      <c r="Z44" t="str" cm="1">
        <f t="array" ref="Z44">IF(OR(W44="SI",X44="SI"),_xlfn.IFS(OR(AND('Paraclinicos '!K43&lt;=83),AND('Paraclinicos '!K43&gt;=97,AA44=2)),3,OR(AND('Paraclinicos '!K43&lt;=86),AND('Paraclinicos '!K43&gt;=94,AA44=2)),2,OR(AND('Paraclinicos '!K43&lt;=88),AND('Paraclinicos '!K43&gt;=92,AA44=2)),1,OR(AND('Paraclinicos '!K43&gt;=88,'Paraclinicos '!K43&lt;=92),AND('Paraclinicos '!K43&gt;=93,AA44=0)),0),"")</f>
        <v/>
      </c>
      <c r="AA44" cm="1">
        <f t="array" ref="AA44">_xlfn.IFS('Paraclinicos '!E43="","",'Paraclinicos '!E43="Oxigeno",2,'Paraclinicos '!E43="Aire",0)</f>
        <v>2</v>
      </c>
    </row>
    <row r="45" spans="1:27" x14ac:dyDescent="0.25">
      <c r="A45">
        <f>'Paraclinicos '!A44</f>
        <v>12</v>
      </c>
      <c r="B45" s="3">
        <f>'Paraclinicos '!R44</f>
        <v>44304</v>
      </c>
      <c r="C45" cm="1">
        <f t="array" ref="C45">_xlfn.IFS('Paraclinicos '!Q44="","",'Paraclinicos '!Q44&gt;60,3,'Paraclinicos '!Q44&lt;=60,1)</f>
        <v>3</v>
      </c>
      <c r="D45" t="str">
        <f>IFERROR(IF(INDEX('BD Demog para scores enalazar'!BC$2:BC$3000,MATCH(Formulas!A45,'BD Demog para scores enalazar'!A$2:A$3000,0))=0,"SI","NO"),"")</f>
        <v>SI</v>
      </c>
      <c r="E45" cm="1">
        <f t="array" ref="E45">_xlfn.IFS(D45="","",D45="SI",4,D45="NO",1)</f>
        <v>4</v>
      </c>
      <c r="F45" cm="1">
        <f t="array" ref="F45">_xlfn.IFS('Paraclinicos '!B44="","",'Paraclinicos '!B44&gt;1,1,'Paraclinicos '!B44&lt;=1,3)</f>
        <v>3</v>
      </c>
      <c r="G45" t="str" cm="1">
        <f t="array" ref="G45">_xlfn.IFS('Paraclinicos '!D44="","",AND('Paraclinicos '!D44&gt;=250,'Paraclinicos '!D44&lt;=500),2,'Paraclinicos '!D44&gt;500,3,'Paraclinicos '!D44&lt;250,1)</f>
        <v/>
      </c>
      <c r="H45" s="50">
        <f t="shared" si="1"/>
        <v>10</v>
      </c>
      <c r="I45" cm="1">
        <f t="array" ref="I45">_xlfn.IFS('Paraclinicos '!Q44="","",'Paraclinicos '!Q44&gt;=65,1,'Paraclinicos '!Q44&lt;65,0)</f>
        <v>1</v>
      </c>
      <c r="J45" cm="1">
        <f t="array" ref="J45">_xlfn.IFS('Paraclinicos '!I44="","",'Paraclinicos '!I44&gt;7,1,'Paraclinicos '!I44&lt;=7,0)</f>
        <v>1</v>
      </c>
      <c r="K45" cm="1">
        <f t="array" ref="K45">_xlfn.IFS('Paraclinicos '!W44="","",'Paraclinicos '!W44&lt;=8,1,'Paraclinicos '!W44&gt;8,0)</f>
        <v>1</v>
      </c>
      <c r="L45" cm="1">
        <f t="array" ref="L45">_xlfn.IFS('Paraclinicos '!S44="","",'Paraclinicos '!S44&gt;=30,1,'Paraclinicos '!S44&lt;30,0)</f>
        <v>0</v>
      </c>
      <c r="M45" cm="1">
        <f t="array" ref="M45">_xlfn.IFS(OR('Paraclinicos '!T44="",'Paraclinicos '!U44=""),"",OR('Paraclinicos '!T44&lt;=90,'Paraclinicos '!U44&lt;=60),1,OR('Paraclinicos '!T44&gt;90,'Paraclinicos '!U44&gt;60),0)</f>
        <v>1</v>
      </c>
      <c r="N45" s="45">
        <f t="shared" si="2"/>
        <v>4</v>
      </c>
      <c r="O45" cm="1">
        <f t="array" ref="O45">_xlfn.IFS(OR('Paraclinicos '!M44="",'Paraclinicos '!N44="",'Paraclinicos '!N44=0),"",'Paraclinicos '!M44/'Paraclinicos '!N44&lt;100,4,'Paraclinicos '!M44/'Paraclinicos '!N44&lt;200,3,'Paraclinicos '!M44/'Paraclinicos '!N44&lt;300,2,'Paraclinicos '!M44/'Paraclinicos '!N44&lt;400,1,'Paraclinicos '!M44/'Paraclinicos '!N44&gt;=400,0)</f>
        <v>3</v>
      </c>
      <c r="P45" cm="1">
        <f t="array" ref="P45">_xlfn.IFS('Paraclinicos '!C44="","",'Paraclinicos '!C44&lt;20,4,'Paraclinicos '!C44&lt;50,3,'Paraclinicos '!C44&lt;100,2,'Paraclinicos '!C44&lt;150,1,'Paraclinicos '!C44&gt;150,0)</f>
        <v>0</v>
      </c>
      <c r="Q45" cm="1">
        <f t="array" ref="Q45">_xlfn.IFS('Paraclinicos '!O44="","",'Paraclinicos '!O44&lt;1.2,0,'Paraclinicos '!O44&lt;2,1,'Paraclinicos '!O44&lt;3.5,2,'Paraclinicos '!O44&lt;5,3,'Paraclinicos '!O44&gt;5,4)</f>
        <v>0</v>
      </c>
      <c r="R45" cm="1">
        <f t="array" ref="R45">_xlfn.IFS('Paraclinicos '!J44="","",'Paraclinicos '!J44&lt;1.2,0,'Paraclinicos '!J44&lt;2,1,'Paraclinicos '!J44&lt;6,2,'Paraclinicos '!J44&lt;12,3,'Paraclinicos '!J44&gt;=12,4)</f>
        <v>0</v>
      </c>
      <c r="S45" cm="1">
        <f t="array" ref="S45">_xlfn.IFS('Paraclinicos '!Y44="","",'Paraclinicos '!Y44&lt;70,1,'Paraclinicos '!Y44&gt;=70,0)</f>
        <v>0</v>
      </c>
      <c r="T45" cm="1">
        <f t="array" ref="T45">_xlfn.IFS('Paraclinicos '!W44="","",'Paraclinicos '!W44&lt;6,4,'Paraclinicos '!W44&lt;10,3,'Paraclinicos '!W44&lt;13,2,'Paraclinicos '!W44&lt;15,1,'Paraclinicos '!W44=15,0)</f>
        <v>4</v>
      </c>
      <c r="U45" s="54">
        <f t="shared" si="0"/>
        <v>7</v>
      </c>
      <c r="V45" cm="1">
        <f t="array" ref="V45">_xlfn.IFS('Paraclinicos '!S44="","",OR('Paraclinicos '!S44&lt;=8,'Paraclinicos '!S44&gt;=25),3,'Paraclinicos '!S44&lt;12,1,'Paraclinicos '!S44&lt;21,0,'Paraclinicos '!S44&lt;25,2)</f>
        <v>2</v>
      </c>
      <c r="W45" t="str">
        <f>IFERROR(IF(INDEX('BD Demog para scores enalazar'!Y$2:'BD Demog para scores enalazar'!Y$3000,MATCH(Formulas!A45,'BD Demog para scores enalazar'!A$2:'BD Demog para scores enalazar'!A$3000,0))=1,"SI","NO"),"")</f>
        <v>NO</v>
      </c>
      <c r="X45" s="9" t="str">
        <f>IFERROR(IF(INDEX('BD Demog para scores enalazar'!AJ$2:'BD Demog para scores enalazar'!AJ$3000,MATCH(Formulas!A45,'BD Demog para scores enalazar'!A$2:'BD Demog para scores enalazar'!A$3000,0))=1,"SI","NO"),"")</f>
        <v>NO</v>
      </c>
      <c r="Y45" cm="1">
        <f t="array" ref="Y45">IF(AND(W45="NO",X45="NO"),_xlfn.IFS('Paraclinicos '!K44&lt;=91,3,'Paraclinicos '!K44&lt;94,2,'Paraclinicos '!K44&lt;96,1,'Paraclinicos '!K44&gt;=96,0),"")</f>
        <v>3</v>
      </c>
      <c r="Z45" t="str" cm="1">
        <f t="array" ref="Z45">IF(OR(W45="SI",X45="SI"),_xlfn.IFS(OR(AND('Paraclinicos '!K44&lt;=83),AND('Paraclinicos '!K44&gt;=97,AA45=2)),3,OR(AND('Paraclinicos '!K44&lt;=86),AND('Paraclinicos '!K44&gt;=94,AA45=2)),2,OR(AND('Paraclinicos '!K44&lt;=88),AND('Paraclinicos '!K44&gt;=92,AA45=2)),1,OR(AND('Paraclinicos '!K44&gt;=88,'Paraclinicos '!K44&lt;=92),AND('Paraclinicos '!K44&gt;=93,AA45=0)),0),"")</f>
        <v/>
      </c>
      <c r="AA45" cm="1">
        <f t="array" ref="AA45">_xlfn.IFS('Paraclinicos '!E44="","",'Paraclinicos '!E44="Oxigeno",2,'Paraclinicos '!E44="Aire",0)</f>
        <v>2</v>
      </c>
    </row>
    <row r="46" spans="1:27" x14ac:dyDescent="0.25">
      <c r="A46">
        <f>'Paraclinicos '!A45</f>
        <v>12</v>
      </c>
      <c r="B46" s="3">
        <f>'Paraclinicos '!R45</f>
        <v>44305</v>
      </c>
      <c r="C46" cm="1">
        <f t="array" ref="C46">_xlfn.IFS('Paraclinicos '!Q45="","",'Paraclinicos '!Q45&gt;60,3,'Paraclinicos '!Q45&lt;=60,1)</f>
        <v>3</v>
      </c>
      <c r="D46" t="str">
        <f>IFERROR(IF(INDEX('BD Demog para scores enalazar'!BC$2:BC$3000,MATCH(Formulas!A46,'BD Demog para scores enalazar'!A$2:A$3000,0))=0,"SI","NO"),"")</f>
        <v>SI</v>
      </c>
      <c r="E46" cm="1">
        <f t="array" ref="E46">_xlfn.IFS(D46="","",D46="SI",4,D46="NO",1)</f>
        <v>4</v>
      </c>
      <c r="F46" cm="1">
        <f t="array" ref="F46">_xlfn.IFS('Paraclinicos '!B45="","",'Paraclinicos '!B45&gt;1,1,'Paraclinicos '!B45&lt;=1,3)</f>
        <v>1</v>
      </c>
      <c r="G46" t="str" cm="1">
        <f t="array" ref="G46">_xlfn.IFS('Paraclinicos '!D45="","",AND('Paraclinicos '!D45&gt;=250,'Paraclinicos '!D45&lt;=500),2,'Paraclinicos '!D45&gt;500,3,'Paraclinicos '!D45&lt;250,1)</f>
        <v/>
      </c>
      <c r="H46" s="50">
        <f t="shared" si="1"/>
        <v>8</v>
      </c>
      <c r="I46" cm="1">
        <f t="array" ref="I46">_xlfn.IFS('Paraclinicos '!Q45="","",'Paraclinicos '!Q45&gt;=65,1,'Paraclinicos '!Q45&lt;65,0)</f>
        <v>1</v>
      </c>
      <c r="J46" cm="1">
        <f t="array" ref="J46">_xlfn.IFS('Paraclinicos '!I45="","",'Paraclinicos '!I45&gt;7,1,'Paraclinicos '!I45&lt;=7,0)</f>
        <v>1</v>
      </c>
      <c r="K46" cm="1">
        <f t="array" ref="K46">_xlfn.IFS('Paraclinicos '!W45="","",'Paraclinicos '!W45&lt;=8,1,'Paraclinicos '!W45&gt;8,0)</f>
        <v>0</v>
      </c>
      <c r="L46" cm="1">
        <f t="array" ref="L46">_xlfn.IFS('Paraclinicos '!S45="","",'Paraclinicos '!S45&gt;=30,1,'Paraclinicos '!S45&lt;30,0)</f>
        <v>0</v>
      </c>
      <c r="M46" cm="1">
        <f t="array" ref="M46">_xlfn.IFS(OR('Paraclinicos '!T45="",'Paraclinicos '!U45=""),"",OR('Paraclinicos '!T45&lt;=90,'Paraclinicos '!U45&lt;=60),1,OR('Paraclinicos '!T45&gt;90,'Paraclinicos '!U45&gt;60),0)</f>
        <v>0</v>
      </c>
      <c r="N46" s="45">
        <f t="shared" si="2"/>
        <v>4</v>
      </c>
      <c r="O46" cm="1">
        <f t="array" ref="O46">_xlfn.IFS(OR('Paraclinicos '!M45="",'Paraclinicos '!N45="",'Paraclinicos '!N45=0),"",'Paraclinicos '!M45/'Paraclinicos '!N45&lt;100,4,'Paraclinicos '!M45/'Paraclinicos '!N45&lt;200,3,'Paraclinicos '!M45/'Paraclinicos '!N45&lt;300,2,'Paraclinicos '!M45/'Paraclinicos '!N45&lt;400,1,'Paraclinicos '!M45/'Paraclinicos '!N45&gt;=400,0)</f>
        <v>3</v>
      </c>
      <c r="P46" cm="1">
        <f t="array" ref="P46">_xlfn.IFS('Paraclinicos '!C45="","",'Paraclinicos '!C45&lt;20,4,'Paraclinicos '!C45&lt;50,3,'Paraclinicos '!C45&lt;100,2,'Paraclinicos '!C45&lt;150,1,'Paraclinicos '!C45&gt;150,0)</f>
        <v>0</v>
      </c>
      <c r="Q46" cm="1">
        <f t="array" ref="Q46">_xlfn.IFS('Paraclinicos '!O45="","",'Paraclinicos '!O45&lt;1.2,0,'Paraclinicos '!O45&lt;2,1,'Paraclinicos '!O45&lt;3.5,2,'Paraclinicos '!O45&lt;5,3,'Paraclinicos '!O45&gt;5,4)</f>
        <v>0</v>
      </c>
      <c r="R46" t="str" cm="1">
        <f t="array" ref="R46">_xlfn.IFS('Paraclinicos '!J45="","",'Paraclinicos '!J45&lt;1.2,0,'Paraclinicos '!J45&lt;2,1,'Paraclinicos '!J45&lt;6,2,'Paraclinicos '!J45&lt;12,3,'Paraclinicos '!J45&gt;=12,4)</f>
        <v/>
      </c>
      <c r="S46" cm="1">
        <f t="array" ref="S46">_xlfn.IFS('Paraclinicos '!Y45="","",'Paraclinicos '!Y45&lt;70,1,'Paraclinicos '!Y45&gt;=70,0)</f>
        <v>0</v>
      </c>
      <c r="T46" cm="1">
        <f t="array" ref="T46">_xlfn.IFS('Paraclinicos '!W45="","",'Paraclinicos '!W45&lt;6,4,'Paraclinicos '!W45&lt;10,3,'Paraclinicos '!W45&lt;13,2,'Paraclinicos '!W45&lt;15,1,'Paraclinicos '!W45=15,0)</f>
        <v>2</v>
      </c>
      <c r="U46" s="54">
        <f t="shared" si="0"/>
        <v>5</v>
      </c>
      <c r="V46" cm="1">
        <f t="array" ref="V46">_xlfn.IFS('Paraclinicos '!S45="","",OR('Paraclinicos '!S45&lt;=8,'Paraclinicos '!S45&gt;=25),3,'Paraclinicos '!S45&lt;12,1,'Paraclinicos '!S45&lt;21,0,'Paraclinicos '!S45&lt;25,2)</f>
        <v>0</v>
      </c>
      <c r="W46" t="str">
        <f>IFERROR(IF(INDEX('BD Demog para scores enalazar'!Y$2:'BD Demog para scores enalazar'!Y$3000,MATCH(Formulas!A46,'BD Demog para scores enalazar'!A$2:'BD Demog para scores enalazar'!A$3000,0))=1,"SI","NO"),"")</f>
        <v>NO</v>
      </c>
      <c r="X46" s="9" t="str">
        <f>IFERROR(IF(INDEX('BD Demog para scores enalazar'!AJ$2:'BD Demog para scores enalazar'!AJ$3000,MATCH(Formulas!A46,'BD Demog para scores enalazar'!A$2:'BD Demog para scores enalazar'!A$3000,0))=1,"SI","NO"),"")</f>
        <v>NO</v>
      </c>
      <c r="Y46" cm="1">
        <f t="array" ref="Y46">IF(AND(W46="NO",X46="NO"),_xlfn.IFS('Paraclinicos '!K45&lt;=91,3,'Paraclinicos '!K45&lt;94,2,'Paraclinicos '!K45&lt;96,1,'Paraclinicos '!K45&gt;=96,0),"")</f>
        <v>3</v>
      </c>
      <c r="Z46" t="str" cm="1">
        <f t="array" ref="Z46">IF(OR(W46="SI",X46="SI"),_xlfn.IFS(OR(AND('Paraclinicos '!K45&lt;=83),AND('Paraclinicos '!K45&gt;=97,AA46=2)),3,OR(AND('Paraclinicos '!K45&lt;=86),AND('Paraclinicos '!K45&gt;=94,AA46=2)),2,OR(AND('Paraclinicos '!K45&lt;=88),AND('Paraclinicos '!K45&gt;=92,AA46=2)),1,OR(AND('Paraclinicos '!K45&gt;=88,'Paraclinicos '!K45&lt;=92),AND('Paraclinicos '!K45&gt;=93,AA46=0)),0),"")</f>
        <v/>
      </c>
      <c r="AA46" cm="1">
        <f t="array" ref="AA46">_xlfn.IFS('Paraclinicos '!E45="","",'Paraclinicos '!E45="Oxigeno",2,'Paraclinicos '!E45="Aire",0)</f>
        <v>2</v>
      </c>
    </row>
    <row r="47" spans="1:27" x14ac:dyDescent="0.25">
      <c r="A47">
        <f>'Paraclinicos '!A46</f>
        <v>12</v>
      </c>
      <c r="B47" s="3">
        <f>'Paraclinicos '!R46</f>
        <v>44307</v>
      </c>
      <c r="C47" cm="1">
        <f t="array" ref="C47">_xlfn.IFS('Paraclinicos '!Q46="","",'Paraclinicos '!Q46&gt;60,3,'Paraclinicos '!Q46&lt;=60,1)</f>
        <v>3</v>
      </c>
      <c r="D47" t="str">
        <f>IFERROR(IF(INDEX('BD Demog para scores enalazar'!BC$2:BC$3000,MATCH(Formulas!A47,'BD Demog para scores enalazar'!A$2:A$3000,0))=0,"SI","NO"),"")</f>
        <v>SI</v>
      </c>
      <c r="E47" cm="1">
        <f t="array" ref="E47">_xlfn.IFS(D47="","",D47="SI",4,D47="NO",1)</f>
        <v>4</v>
      </c>
      <c r="F47" cm="1">
        <f t="array" ref="F47">_xlfn.IFS('Paraclinicos '!B46="","",'Paraclinicos '!B46&gt;1,1,'Paraclinicos '!B46&lt;=1,3)</f>
        <v>1</v>
      </c>
      <c r="G47" t="str" cm="1">
        <f t="array" ref="G47">_xlfn.IFS('Paraclinicos '!D46="","",AND('Paraclinicos '!D46&gt;=250,'Paraclinicos '!D46&lt;=500),2,'Paraclinicos '!D46&gt;500,3,'Paraclinicos '!D46&lt;250,1)</f>
        <v/>
      </c>
      <c r="H47" s="50">
        <f t="shared" si="1"/>
        <v>8</v>
      </c>
      <c r="I47" cm="1">
        <f t="array" ref="I47">_xlfn.IFS('Paraclinicos '!Q46="","",'Paraclinicos '!Q46&gt;=65,1,'Paraclinicos '!Q46&lt;65,0)</f>
        <v>1</v>
      </c>
      <c r="J47" cm="1">
        <f t="array" ref="J47">_xlfn.IFS('Paraclinicos '!I46="","",'Paraclinicos '!I46&gt;7,1,'Paraclinicos '!I46&lt;=7,0)</f>
        <v>1</v>
      </c>
      <c r="K47" cm="1">
        <f t="array" ref="K47">_xlfn.IFS('Paraclinicos '!W46="","",'Paraclinicos '!W46&lt;=8,1,'Paraclinicos '!W46&gt;8,0)</f>
        <v>0</v>
      </c>
      <c r="L47" cm="1">
        <f t="array" ref="L47">_xlfn.IFS('Paraclinicos '!S46="","",'Paraclinicos '!S46&gt;=30,1,'Paraclinicos '!S46&lt;30,0)</f>
        <v>0</v>
      </c>
      <c r="M47" cm="1">
        <f t="array" ref="M47">_xlfn.IFS(OR('Paraclinicos '!T46="",'Paraclinicos '!U46=""),"",OR('Paraclinicos '!T46&lt;=90,'Paraclinicos '!U46&lt;=60),1,OR('Paraclinicos '!T46&gt;90,'Paraclinicos '!U46&gt;60),0)</f>
        <v>1</v>
      </c>
      <c r="N47" s="45">
        <f t="shared" si="2"/>
        <v>3</v>
      </c>
      <c r="O47" cm="1">
        <f t="array" ref="O47">_xlfn.IFS(OR('Paraclinicos '!M46="",'Paraclinicos '!N46="",'Paraclinicos '!N46=0),"",'Paraclinicos '!M46/'Paraclinicos '!N46&lt;100,4,'Paraclinicos '!M46/'Paraclinicos '!N46&lt;200,3,'Paraclinicos '!M46/'Paraclinicos '!N46&lt;300,2,'Paraclinicos '!M46/'Paraclinicos '!N46&lt;400,1,'Paraclinicos '!M46/'Paraclinicos '!N46&gt;=400,0)</f>
        <v>4</v>
      </c>
      <c r="P47" cm="1">
        <f t="array" ref="P47">_xlfn.IFS('Paraclinicos '!C46="","",'Paraclinicos '!C46&lt;20,4,'Paraclinicos '!C46&lt;50,3,'Paraclinicos '!C46&lt;100,2,'Paraclinicos '!C46&lt;150,1,'Paraclinicos '!C46&gt;150,0)</f>
        <v>0</v>
      </c>
      <c r="Q47" cm="1">
        <f t="array" ref="Q47">_xlfn.IFS('Paraclinicos '!O46="","",'Paraclinicos '!O46&lt;1.2,0,'Paraclinicos '!O46&lt;2,1,'Paraclinicos '!O46&lt;3.5,2,'Paraclinicos '!O46&lt;5,3,'Paraclinicos '!O46&gt;5,4)</f>
        <v>0</v>
      </c>
      <c r="R47" cm="1">
        <f t="array" ref="R47">_xlfn.IFS('Paraclinicos '!J46="","",'Paraclinicos '!J46&lt;1.2,0,'Paraclinicos '!J46&lt;2,1,'Paraclinicos '!J46&lt;6,2,'Paraclinicos '!J46&lt;12,3,'Paraclinicos '!J46&gt;=12,4)</f>
        <v>0</v>
      </c>
      <c r="S47" cm="1">
        <f t="array" ref="S47">_xlfn.IFS('Paraclinicos '!Y46="","",'Paraclinicos '!Y46&lt;70,1,'Paraclinicos '!Y46&gt;=70,0)</f>
        <v>0</v>
      </c>
      <c r="T47" cm="1">
        <f t="array" ref="T47">_xlfn.IFS('Paraclinicos '!W46="","",'Paraclinicos '!W46&lt;6,4,'Paraclinicos '!W46&lt;10,3,'Paraclinicos '!W46&lt;13,2,'Paraclinicos '!W46&lt;15,1,'Paraclinicos '!W46=15,0)</f>
        <v>2</v>
      </c>
      <c r="U47" s="54">
        <f t="shared" si="0"/>
        <v>6</v>
      </c>
      <c r="V47" cm="1">
        <f t="array" ref="V47">_xlfn.IFS('Paraclinicos '!S46="","",OR('Paraclinicos '!S46&lt;=8,'Paraclinicos '!S46&gt;=25),3,'Paraclinicos '!S46&lt;12,1,'Paraclinicos '!S46&lt;21,0,'Paraclinicos '!S46&lt;25,2)</f>
        <v>0</v>
      </c>
      <c r="W47" t="str">
        <f>IFERROR(IF(INDEX('BD Demog para scores enalazar'!Y$2:'BD Demog para scores enalazar'!Y$3000,MATCH(Formulas!A47,'BD Demog para scores enalazar'!A$2:'BD Demog para scores enalazar'!A$3000,0))=1,"SI","NO"),"")</f>
        <v>NO</v>
      </c>
      <c r="X47" s="9" t="str">
        <f>IFERROR(IF(INDEX('BD Demog para scores enalazar'!AJ$2:'BD Demog para scores enalazar'!AJ$3000,MATCH(Formulas!A47,'BD Demog para scores enalazar'!A$2:'BD Demog para scores enalazar'!A$3000,0))=1,"SI","NO"),"")</f>
        <v>NO</v>
      </c>
      <c r="Y47" cm="1">
        <f t="array" ref="Y47">IF(AND(W47="NO",X47="NO"),_xlfn.IFS('Paraclinicos '!K46&lt;=91,3,'Paraclinicos '!K46&lt;94,2,'Paraclinicos '!K46&lt;96,1,'Paraclinicos '!K46&gt;=96,0),"")</f>
        <v>3</v>
      </c>
      <c r="Z47" t="str" cm="1">
        <f t="array" ref="Z47">IF(OR(W47="SI",X47="SI"),_xlfn.IFS(OR(AND('Paraclinicos '!K46&lt;=83),AND('Paraclinicos '!K46&gt;=97,AA47=2)),3,OR(AND('Paraclinicos '!K46&lt;=86),AND('Paraclinicos '!K46&gt;=94,AA47=2)),2,OR(AND('Paraclinicos '!K46&lt;=88),AND('Paraclinicos '!K46&gt;=92,AA47=2)),1,OR(AND('Paraclinicos '!K46&gt;=88,'Paraclinicos '!K46&lt;=92),AND('Paraclinicos '!K46&gt;=93,AA47=0)),0),"")</f>
        <v/>
      </c>
      <c r="AA47" cm="1">
        <f t="array" ref="AA47">_xlfn.IFS('Paraclinicos '!E46="","",'Paraclinicos '!E46="Oxigeno",2,'Paraclinicos '!E46="Aire",0)</f>
        <v>2</v>
      </c>
    </row>
    <row r="48" spans="1:27" x14ac:dyDescent="0.25">
      <c r="A48">
        <f>'Paraclinicos '!A47</f>
        <v>13</v>
      </c>
      <c r="B48" s="3">
        <f>'Paraclinicos '!R47</f>
        <v>44297</v>
      </c>
      <c r="C48" cm="1">
        <f t="array" ref="C48">_xlfn.IFS('Paraclinicos '!Q47="","",'Paraclinicos '!Q47&gt;60,3,'Paraclinicos '!Q47&lt;=60,1)</f>
        <v>1</v>
      </c>
      <c r="D48" t="str">
        <f>IFERROR(IF(INDEX('BD Demog para scores enalazar'!BC$2:BC$3000,MATCH(Formulas!A48,'BD Demog para scores enalazar'!A$2:A$3000,0))=0,"SI","NO"),"")</f>
        <v>NO</v>
      </c>
      <c r="E48" cm="1">
        <f t="array" ref="E48">_xlfn.IFS(D48="","",D48="SI",4,D48="NO",1)</f>
        <v>1</v>
      </c>
      <c r="F48" cm="1">
        <f t="array" ref="F48">_xlfn.IFS('Paraclinicos '!B47="","",'Paraclinicos '!B47&gt;1,1,'Paraclinicos '!B47&lt;=1,3)</f>
        <v>1</v>
      </c>
      <c r="G48" t="str" cm="1">
        <f t="array" ref="G48">_xlfn.IFS('Paraclinicos '!D47="","",AND('Paraclinicos '!D47&gt;=250,'Paraclinicos '!D47&lt;=500),2,'Paraclinicos '!D47&gt;500,3,'Paraclinicos '!D47&lt;250,1)</f>
        <v/>
      </c>
      <c r="H48" s="50">
        <f t="shared" si="1"/>
        <v>3</v>
      </c>
      <c r="I48" cm="1">
        <f t="array" ref="I48">_xlfn.IFS('Paraclinicos '!Q47="","",'Paraclinicos '!Q47&gt;=65,1,'Paraclinicos '!Q47&lt;65,0)</f>
        <v>0</v>
      </c>
      <c r="J48" cm="1">
        <f t="array" ref="J48">_xlfn.IFS('Paraclinicos '!I47="","",'Paraclinicos '!I47&gt;7,1,'Paraclinicos '!I47&lt;=7,0)</f>
        <v>1</v>
      </c>
      <c r="K48" cm="1">
        <f t="array" ref="K48">_xlfn.IFS('Paraclinicos '!W47="","",'Paraclinicos '!W47&lt;=8,1,'Paraclinicos '!W47&gt;8,0)</f>
        <v>1</v>
      </c>
      <c r="L48" cm="1">
        <f t="array" ref="L48">_xlfn.IFS('Paraclinicos '!S47="","",'Paraclinicos '!S47&gt;=30,1,'Paraclinicos '!S47&lt;30,0)</f>
        <v>0</v>
      </c>
      <c r="M48" cm="1">
        <f t="array" ref="M48">_xlfn.IFS(OR('Paraclinicos '!T47="",'Paraclinicos '!U47=""),"",OR('Paraclinicos '!T47&lt;=90,'Paraclinicos '!U47&lt;=60),1,OR('Paraclinicos '!T47&gt;90,'Paraclinicos '!U47&gt;60),0)</f>
        <v>1</v>
      </c>
      <c r="N48" s="45">
        <f t="shared" si="2"/>
        <v>5</v>
      </c>
      <c r="O48" cm="1">
        <f t="array" ref="O48">_xlfn.IFS(OR('Paraclinicos '!M47="",'Paraclinicos '!N47="",'Paraclinicos '!N47=0),"",'Paraclinicos '!M47/'Paraclinicos '!N47&lt;100,4,'Paraclinicos '!M47/'Paraclinicos '!N47&lt;200,3,'Paraclinicos '!M47/'Paraclinicos '!N47&lt;300,2,'Paraclinicos '!M47/'Paraclinicos '!N47&lt;400,1,'Paraclinicos '!M47/'Paraclinicos '!N47&gt;=400,0)</f>
        <v>2</v>
      </c>
      <c r="P48" cm="1">
        <f t="array" ref="P48">_xlfn.IFS('Paraclinicos '!C47="","",'Paraclinicos '!C47&lt;20,4,'Paraclinicos '!C47&lt;50,3,'Paraclinicos '!C47&lt;100,2,'Paraclinicos '!C47&lt;150,1,'Paraclinicos '!C47&gt;150,0)</f>
        <v>0</v>
      </c>
      <c r="Q48" cm="1">
        <f t="array" ref="Q48">_xlfn.IFS('Paraclinicos '!O47="","",'Paraclinicos '!O47&lt;1.2,0,'Paraclinicos '!O47&lt;2,1,'Paraclinicos '!O47&lt;3.5,2,'Paraclinicos '!O47&lt;5,3,'Paraclinicos '!O47&gt;5,4)</f>
        <v>0</v>
      </c>
      <c r="R48" cm="1">
        <f t="array" ref="R48">_xlfn.IFS('Paraclinicos '!J47="","",'Paraclinicos '!J47&lt;1.2,0,'Paraclinicos '!J47&lt;2,1,'Paraclinicos '!J47&lt;6,2,'Paraclinicos '!J47&lt;12,3,'Paraclinicos '!J47&gt;=12,4)</f>
        <v>0</v>
      </c>
      <c r="S48" cm="1">
        <f t="array" ref="S48">_xlfn.IFS('Paraclinicos '!Y47="","",'Paraclinicos '!Y47&lt;70,1,'Paraclinicos '!Y47&gt;=70,0)</f>
        <v>0</v>
      </c>
      <c r="T48" cm="1">
        <f t="array" ref="T48">_xlfn.IFS('Paraclinicos '!W47="","",'Paraclinicos '!W47&lt;6,4,'Paraclinicos '!W47&lt;10,3,'Paraclinicos '!W47&lt;13,2,'Paraclinicos '!W47&lt;15,1,'Paraclinicos '!W47=15,0)</f>
        <v>4</v>
      </c>
      <c r="U48" s="54">
        <f t="shared" si="0"/>
        <v>6</v>
      </c>
      <c r="V48" cm="1">
        <f t="array" ref="V48">_xlfn.IFS('Paraclinicos '!S47="","",OR('Paraclinicos '!S47&lt;=8,'Paraclinicos '!S47&gt;=25),3,'Paraclinicos '!S47&lt;12,1,'Paraclinicos '!S47&lt;21,0,'Paraclinicos '!S47&lt;25,2)</f>
        <v>0</v>
      </c>
      <c r="W48" t="str">
        <f>IFERROR(IF(INDEX('BD Demog para scores enalazar'!Y$2:'BD Demog para scores enalazar'!Y$3000,MATCH(Formulas!A48,'BD Demog para scores enalazar'!A$2:'BD Demog para scores enalazar'!A$3000,0))=1,"SI","NO"),"")</f>
        <v>NO</v>
      </c>
      <c r="X48" s="9" t="str">
        <f>IFERROR(IF(INDEX('BD Demog para scores enalazar'!AJ$2:'BD Demog para scores enalazar'!AJ$3000,MATCH(Formulas!A48,'BD Demog para scores enalazar'!A$2:'BD Demog para scores enalazar'!A$3000,0))=1,"SI","NO"),"")</f>
        <v>NO</v>
      </c>
      <c r="Y48" cm="1">
        <f t="array" ref="Y48">IF(AND(W48="NO",X48="NO"),_xlfn.IFS('Paraclinicos '!K47&lt;=91,3,'Paraclinicos '!K47&lt;94,2,'Paraclinicos '!K47&lt;96,1,'Paraclinicos '!K47&gt;=96,0),"")</f>
        <v>2</v>
      </c>
      <c r="Z48" t="str" cm="1">
        <f t="array" ref="Z48">IF(OR(W48="SI",X48="SI"),_xlfn.IFS(OR(AND('Paraclinicos '!K47&lt;=83),AND('Paraclinicos '!K47&gt;=97,AA48=2)),3,OR(AND('Paraclinicos '!K47&lt;=86),AND('Paraclinicos '!K47&gt;=94,AA48=2)),2,OR(AND('Paraclinicos '!K47&lt;=88),AND('Paraclinicos '!K47&gt;=92,AA48=2)),1,OR(AND('Paraclinicos '!K47&gt;=88,'Paraclinicos '!K47&lt;=92),AND('Paraclinicos '!K47&gt;=93,AA48=0)),0),"")</f>
        <v/>
      </c>
      <c r="AA48" cm="1">
        <f t="array" ref="AA48">_xlfn.IFS('Paraclinicos '!E47="","",'Paraclinicos '!E47="Oxigeno",2,'Paraclinicos '!E47="Aire",0)</f>
        <v>2</v>
      </c>
    </row>
    <row r="49" spans="1:27" x14ac:dyDescent="0.25">
      <c r="A49">
        <f>'Paraclinicos '!A48</f>
        <v>13</v>
      </c>
      <c r="B49" s="3">
        <f>'Paraclinicos '!R48</f>
        <v>44297</v>
      </c>
      <c r="C49" cm="1">
        <f t="array" ref="C49">_xlfn.IFS('Paraclinicos '!Q48="","",'Paraclinicos '!Q48&gt;60,3,'Paraclinicos '!Q48&lt;=60,1)</f>
        <v>1</v>
      </c>
      <c r="D49" t="str">
        <f>IFERROR(IF(INDEX('BD Demog para scores enalazar'!BC$2:BC$3000,MATCH(Formulas!A49,'BD Demog para scores enalazar'!A$2:A$3000,0))=0,"SI","NO"),"")</f>
        <v>NO</v>
      </c>
      <c r="E49" cm="1">
        <f t="array" ref="E49">_xlfn.IFS(D49="","",D49="SI",4,D49="NO",1)</f>
        <v>1</v>
      </c>
      <c r="F49" cm="1">
        <f t="array" ref="F49">_xlfn.IFS('Paraclinicos '!B48="","",'Paraclinicos '!B48&gt;1,1,'Paraclinicos '!B48&lt;=1,3)</f>
        <v>3</v>
      </c>
      <c r="G49" t="str" cm="1">
        <f t="array" ref="G49">_xlfn.IFS('Paraclinicos '!D48="","",AND('Paraclinicos '!D48&gt;=250,'Paraclinicos '!D48&lt;=500),2,'Paraclinicos '!D48&gt;500,3,'Paraclinicos '!D48&lt;250,1)</f>
        <v/>
      </c>
      <c r="H49" s="50">
        <f t="shared" si="1"/>
        <v>5</v>
      </c>
      <c r="I49" cm="1">
        <f t="array" ref="I49">_xlfn.IFS('Paraclinicos '!Q48="","",'Paraclinicos '!Q48&gt;=65,1,'Paraclinicos '!Q48&lt;65,0)</f>
        <v>0</v>
      </c>
      <c r="J49" cm="1">
        <f t="array" ref="J49">_xlfn.IFS('Paraclinicos '!I48="","",'Paraclinicos '!I48&gt;7,1,'Paraclinicos '!I48&lt;=7,0)</f>
        <v>1</v>
      </c>
      <c r="K49" cm="1">
        <f t="array" ref="K49">_xlfn.IFS('Paraclinicos '!W48="","",'Paraclinicos '!W48&lt;=8,1,'Paraclinicos '!W48&gt;8,0)</f>
        <v>1</v>
      </c>
      <c r="L49" cm="1">
        <f t="array" ref="L49">_xlfn.IFS('Paraclinicos '!S48="","",'Paraclinicos '!S48&gt;=30,1,'Paraclinicos '!S48&lt;30,0)</f>
        <v>0</v>
      </c>
      <c r="M49" cm="1">
        <f t="array" ref="M49">_xlfn.IFS(OR('Paraclinicos '!T48="",'Paraclinicos '!U48=""),"",OR('Paraclinicos '!T48&lt;=90,'Paraclinicos '!U48&lt;=60),1,OR('Paraclinicos '!T48&gt;90,'Paraclinicos '!U48&gt;60),0)</f>
        <v>1</v>
      </c>
      <c r="N49" s="45">
        <f t="shared" si="2"/>
        <v>6</v>
      </c>
      <c r="O49" cm="1">
        <f t="array" ref="O49">_xlfn.IFS(OR('Paraclinicos '!M48="",'Paraclinicos '!N48="",'Paraclinicos '!N48=0),"",'Paraclinicos '!M48/'Paraclinicos '!N48&lt;100,4,'Paraclinicos '!M48/'Paraclinicos '!N48&lt;200,3,'Paraclinicos '!M48/'Paraclinicos '!N48&lt;300,2,'Paraclinicos '!M48/'Paraclinicos '!N48&lt;400,1,'Paraclinicos '!M48/'Paraclinicos '!N48&gt;=400,0)</f>
        <v>3</v>
      </c>
      <c r="P49" cm="1">
        <f t="array" ref="P49">_xlfn.IFS('Paraclinicos '!C48="","",'Paraclinicos '!C48&lt;20,4,'Paraclinicos '!C48&lt;50,3,'Paraclinicos '!C48&lt;100,2,'Paraclinicos '!C48&lt;150,1,'Paraclinicos '!C48&gt;150,0)</f>
        <v>0</v>
      </c>
      <c r="Q49" cm="1">
        <f t="array" ref="Q49">_xlfn.IFS('Paraclinicos '!O48="","",'Paraclinicos '!O48&lt;1.2,0,'Paraclinicos '!O48&lt;2,1,'Paraclinicos '!O48&lt;3.5,2,'Paraclinicos '!O48&lt;5,3,'Paraclinicos '!O48&gt;5,4)</f>
        <v>0</v>
      </c>
      <c r="R49" cm="1">
        <f t="array" ref="R49">_xlfn.IFS('Paraclinicos '!J48="","",'Paraclinicos '!J48&lt;1.2,0,'Paraclinicos '!J48&lt;2,1,'Paraclinicos '!J48&lt;6,2,'Paraclinicos '!J48&lt;12,3,'Paraclinicos '!J48&gt;=12,4)</f>
        <v>0</v>
      </c>
      <c r="S49" cm="1">
        <f t="array" ref="S49">_xlfn.IFS('Paraclinicos '!Y48="","",'Paraclinicos '!Y48&lt;70,1,'Paraclinicos '!Y48&gt;=70,0)</f>
        <v>0</v>
      </c>
      <c r="T49" cm="1">
        <f t="array" ref="T49">_xlfn.IFS('Paraclinicos '!W48="","",'Paraclinicos '!W48&lt;6,4,'Paraclinicos '!W48&lt;10,3,'Paraclinicos '!W48&lt;13,2,'Paraclinicos '!W48&lt;15,1,'Paraclinicos '!W48=15,0)</f>
        <v>4</v>
      </c>
      <c r="U49" s="54">
        <f t="shared" si="0"/>
        <v>7</v>
      </c>
      <c r="V49" cm="1">
        <f t="array" ref="V49">_xlfn.IFS('Paraclinicos '!S48="","",OR('Paraclinicos '!S48&lt;=8,'Paraclinicos '!S48&gt;=25),3,'Paraclinicos '!S48&lt;12,1,'Paraclinicos '!S48&lt;21,0,'Paraclinicos '!S48&lt;25,2)</f>
        <v>0</v>
      </c>
      <c r="W49" t="str">
        <f>IFERROR(IF(INDEX('BD Demog para scores enalazar'!Y$2:'BD Demog para scores enalazar'!Y$3000,MATCH(Formulas!A49,'BD Demog para scores enalazar'!A$2:'BD Demog para scores enalazar'!A$3000,0))=1,"SI","NO"),"")</f>
        <v>NO</v>
      </c>
      <c r="X49" s="9" t="str">
        <f>IFERROR(IF(INDEX('BD Demog para scores enalazar'!AJ$2:'BD Demog para scores enalazar'!AJ$3000,MATCH(Formulas!A49,'BD Demog para scores enalazar'!A$2:'BD Demog para scores enalazar'!A$3000,0))=1,"SI","NO"),"")</f>
        <v>NO</v>
      </c>
      <c r="Y49" cm="1">
        <f t="array" ref="Y49">IF(AND(W49="NO",X49="NO"),_xlfn.IFS('Paraclinicos '!K48&lt;=91,3,'Paraclinicos '!K48&lt;94,2,'Paraclinicos '!K48&lt;96,1,'Paraclinicos '!K48&gt;=96,0),"")</f>
        <v>3</v>
      </c>
      <c r="Z49" t="str" cm="1">
        <f t="array" ref="Z49">IF(OR(W49="SI",X49="SI"),_xlfn.IFS(OR(AND('Paraclinicos '!K48&lt;=83),AND('Paraclinicos '!K48&gt;=97,AA49=2)),3,OR(AND('Paraclinicos '!K48&lt;=86),AND('Paraclinicos '!K48&gt;=94,AA49=2)),2,OR(AND('Paraclinicos '!K48&lt;=88),AND('Paraclinicos '!K48&gt;=92,AA49=2)),1,OR(AND('Paraclinicos '!K48&gt;=88,'Paraclinicos '!K48&lt;=92),AND('Paraclinicos '!K48&gt;=93,AA49=0)),0),"")</f>
        <v/>
      </c>
      <c r="AA49" cm="1">
        <f t="array" ref="AA49">_xlfn.IFS('Paraclinicos '!E48="","",'Paraclinicos '!E48="Oxigeno",2,'Paraclinicos '!E48="Aire",0)</f>
        <v>2</v>
      </c>
    </row>
    <row r="50" spans="1:27" x14ac:dyDescent="0.25">
      <c r="A50">
        <f>'Paraclinicos '!A49</f>
        <v>13</v>
      </c>
      <c r="B50" s="3">
        <f>'Paraclinicos '!R49</f>
        <v>44299</v>
      </c>
      <c r="C50" cm="1">
        <f t="array" ref="C50">_xlfn.IFS('Paraclinicos '!Q49="","",'Paraclinicos '!Q49&gt;60,3,'Paraclinicos '!Q49&lt;=60,1)</f>
        <v>1</v>
      </c>
      <c r="D50" t="str">
        <f>IFERROR(IF(INDEX('BD Demog para scores enalazar'!BC$2:BC$3000,MATCH(Formulas!A50,'BD Demog para scores enalazar'!A$2:A$3000,0))=0,"SI","NO"),"")</f>
        <v>NO</v>
      </c>
      <c r="E50" cm="1">
        <f t="array" ref="E50">_xlfn.IFS(D50="","",D50="SI",4,D50="NO",1)</f>
        <v>1</v>
      </c>
      <c r="F50" cm="1">
        <f t="array" ref="F50">_xlfn.IFS('Paraclinicos '!B49="","",'Paraclinicos '!B49&gt;1,1,'Paraclinicos '!B49&lt;=1,3)</f>
        <v>3</v>
      </c>
      <c r="G50" t="str" cm="1">
        <f t="array" ref="G50">_xlfn.IFS('Paraclinicos '!D49="","",AND('Paraclinicos '!D49&gt;=250,'Paraclinicos '!D49&lt;=500),2,'Paraclinicos '!D49&gt;500,3,'Paraclinicos '!D49&lt;250,1)</f>
        <v/>
      </c>
      <c r="H50" s="50">
        <f t="shared" si="1"/>
        <v>5</v>
      </c>
      <c r="I50" cm="1">
        <f t="array" ref="I50">_xlfn.IFS('Paraclinicos '!Q49="","",'Paraclinicos '!Q49&gt;=65,1,'Paraclinicos '!Q49&lt;65,0)</f>
        <v>0</v>
      </c>
      <c r="J50" cm="1">
        <f t="array" ref="J50">_xlfn.IFS('Paraclinicos '!I49="","",'Paraclinicos '!I49&gt;7,1,'Paraclinicos '!I49&lt;=7,0)</f>
        <v>1</v>
      </c>
      <c r="K50" cm="1">
        <f t="array" ref="K50">_xlfn.IFS('Paraclinicos '!W49="","",'Paraclinicos '!W49&lt;=8,1,'Paraclinicos '!W49&gt;8,0)</f>
        <v>0</v>
      </c>
      <c r="L50" cm="1">
        <f t="array" ref="L50">_xlfn.IFS('Paraclinicos '!S49="","",'Paraclinicos '!S49&gt;=30,1,'Paraclinicos '!S49&lt;30,0)</f>
        <v>0</v>
      </c>
      <c r="M50" cm="1">
        <f t="array" ref="M50">_xlfn.IFS(OR('Paraclinicos '!T49="",'Paraclinicos '!U49=""),"",OR('Paraclinicos '!T49&lt;=90,'Paraclinicos '!U49&lt;=60),1,OR('Paraclinicos '!T49&gt;90,'Paraclinicos '!U49&gt;60),0)</f>
        <v>0</v>
      </c>
      <c r="N50" s="45">
        <f t="shared" si="2"/>
        <v>4</v>
      </c>
      <c r="O50" cm="1">
        <f t="array" ref="O50">_xlfn.IFS(OR('Paraclinicos '!M49="",'Paraclinicos '!N49="",'Paraclinicos '!N49=0),"",'Paraclinicos '!M49/'Paraclinicos '!N49&lt;100,4,'Paraclinicos '!M49/'Paraclinicos '!N49&lt;200,3,'Paraclinicos '!M49/'Paraclinicos '!N49&lt;300,2,'Paraclinicos '!M49/'Paraclinicos '!N49&lt;400,1,'Paraclinicos '!M49/'Paraclinicos '!N49&gt;=400,0)</f>
        <v>1</v>
      </c>
      <c r="P50" cm="1">
        <f t="array" ref="P50">_xlfn.IFS('Paraclinicos '!C49="","",'Paraclinicos '!C49&lt;20,4,'Paraclinicos '!C49&lt;50,3,'Paraclinicos '!C49&lt;100,2,'Paraclinicos '!C49&lt;150,1,'Paraclinicos '!C49&gt;150,0)</f>
        <v>0</v>
      </c>
      <c r="Q50" cm="1">
        <f t="array" ref="Q50">_xlfn.IFS('Paraclinicos '!O49="","",'Paraclinicos '!O49&lt;1.2,0,'Paraclinicos '!O49&lt;2,1,'Paraclinicos '!O49&lt;3.5,2,'Paraclinicos '!O49&lt;5,3,'Paraclinicos '!O49&gt;5,4)</f>
        <v>0</v>
      </c>
      <c r="R50" t="str" cm="1">
        <f t="array" ref="R50">_xlfn.IFS('Paraclinicos '!J49="","",'Paraclinicos '!J49&lt;1.2,0,'Paraclinicos '!J49&lt;2,1,'Paraclinicos '!J49&lt;6,2,'Paraclinicos '!J49&lt;12,3,'Paraclinicos '!J49&gt;=12,4)</f>
        <v/>
      </c>
      <c r="S50" cm="1">
        <f t="array" ref="S50">_xlfn.IFS('Paraclinicos '!Y49="","",'Paraclinicos '!Y49&lt;70,1,'Paraclinicos '!Y49&gt;=70,0)</f>
        <v>0</v>
      </c>
      <c r="T50" cm="1">
        <f t="array" ref="T50">_xlfn.IFS('Paraclinicos '!W49="","",'Paraclinicos '!W49&lt;6,4,'Paraclinicos '!W49&lt;10,3,'Paraclinicos '!W49&lt;13,2,'Paraclinicos '!W49&lt;15,1,'Paraclinicos '!W49=15,0)</f>
        <v>2</v>
      </c>
      <c r="U50" s="54">
        <f t="shared" si="0"/>
        <v>3</v>
      </c>
      <c r="V50" cm="1">
        <f t="array" ref="V50">_xlfn.IFS('Paraclinicos '!S49="","",OR('Paraclinicos '!S49&lt;=8,'Paraclinicos '!S49&gt;=25),3,'Paraclinicos '!S49&lt;12,1,'Paraclinicos '!S49&lt;21,0,'Paraclinicos '!S49&lt;25,2)</f>
        <v>2</v>
      </c>
      <c r="W50" t="str">
        <f>IFERROR(IF(INDEX('BD Demog para scores enalazar'!Y$2:'BD Demog para scores enalazar'!Y$3000,MATCH(Formulas!A50,'BD Demog para scores enalazar'!A$2:'BD Demog para scores enalazar'!A$3000,0))=1,"SI","NO"),"")</f>
        <v>NO</v>
      </c>
      <c r="X50" s="9" t="str">
        <f>IFERROR(IF(INDEX('BD Demog para scores enalazar'!AJ$2:'BD Demog para scores enalazar'!AJ$3000,MATCH(Formulas!A50,'BD Demog para scores enalazar'!A$2:'BD Demog para scores enalazar'!A$3000,0))=1,"SI","NO"),"")</f>
        <v>NO</v>
      </c>
      <c r="Y50" cm="1">
        <f t="array" ref="Y50">IF(AND(W50="NO",X50="NO"),_xlfn.IFS('Paraclinicos '!K49&lt;=91,3,'Paraclinicos '!K49&lt;94,2,'Paraclinicos '!K49&lt;96,1,'Paraclinicos '!K49&gt;=96,0),"")</f>
        <v>0</v>
      </c>
      <c r="Z50" t="str" cm="1">
        <f t="array" ref="Z50">IF(OR(W50="SI",X50="SI"),_xlfn.IFS(OR(AND('Paraclinicos '!K49&lt;=83),AND('Paraclinicos '!K49&gt;=97,AA50=2)),3,OR(AND('Paraclinicos '!K49&lt;=86),AND('Paraclinicos '!K49&gt;=94,AA50=2)),2,OR(AND('Paraclinicos '!K49&lt;=88),AND('Paraclinicos '!K49&gt;=92,AA50=2)),1,OR(AND('Paraclinicos '!K49&gt;=88,'Paraclinicos '!K49&lt;=92),AND('Paraclinicos '!K49&gt;=93,AA50=0)),0),"")</f>
        <v/>
      </c>
      <c r="AA50" cm="1">
        <f t="array" ref="AA50">_xlfn.IFS('Paraclinicos '!E49="","",'Paraclinicos '!E49="Oxigeno",2,'Paraclinicos '!E49="Aire",0)</f>
        <v>2</v>
      </c>
    </row>
    <row r="51" spans="1:27" x14ac:dyDescent="0.25">
      <c r="A51">
        <f>'Paraclinicos '!A50</f>
        <v>13</v>
      </c>
      <c r="B51" s="3">
        <f>'Paraclinicos '!R50</f>
        <v>44301</v>
      </c>
      <c r="C51" cm="1">
        <f t="array" ref="C51">_xlfn.IFS('Paraclinicos '!Q50="","",'Paraclinicos '!Q50&gt;60,3,'Paraclinicos '!Q50&lt;=60,1)</f>
        <v>1</v>
      </c>
      <c r="D51" t="str">
        <f>IFERROR(IF(INDEX('BD Demog para scores enalazar'!BC$2:BC$3000,MATCH(Formulas!A51,'BD Demog para scores enalazar'!A$2:A$3000,0))=0,"SI","NO"),"")</f>
        <v>NO</v>
      </c>
      <c r="E51" cm="1">
        <f t="array" ref="E51">_xlfn.IFS(D51="","",D51="SI",4,D51="NO",1)</f>
        <v>1</v>
      </c>
      <c r="F51" cm="1">
        <f t="array" ref="F51">_xlfn.IFS('Paraclinicos '!B50="","",'Paraclinicos '!B50&gt;1,1,'Paraclinicos '!B50&lt;=1,3)</f>
        <v>3</v>
      </c>
      <c r="G51" t="str" cm="1">
        <f t="array" ref="G51">_xlfn.IFS('Paraclinicos '!D50="","",AND('Paraclinicos '!D50&gt;=250,'Paraclinicos '!D50&lt;=500),2,'Paraclinicos '!D50&gt;500,3,'Paraclinicos '!D50&lt;250,1)</f>
        <v/>
      </c>
      <c r="H51" s="50">
        <f t="shared" si="1"/>
        <v>5</v>
      </c>
      <c r="I51" cm="1">
        <f t="array" ref="I51">_xlfn.IFS('Paraclinicos '!Q50="","",'Paraclinicos '!Q50&gt;=65,1,'Paraclinicos '!Q50&lt;65,0)</f>
        <v>0</v>
      </c>
      <c r="J51" cm="1">
        <f t="array" ref="J51">_xlfn.IFS('Paraclinicos '!I50="","",'Paraclinicos '!I50&gt;7,1,'Paraclinicos '!I50&lt;=7,0)</f>
        <v>1</v>
      </c>
      <c r="K51" cm="1">
        <f t="array" ref="K51">_xlfn.IFS('Paraclinicos '!W50="","",'Paraclinicos '!W50&lt;=8,1,'Paraclinicos '!W50&gt;8,0)</f>
        <v>0</v>
      </c>
      <c r="L51" cm="1">
        <f t="array" ref="L51">_xlfn.IFS('Paraclinicos '!S50="","",'Paraclinicos '!S50&gt;=30,1,'Paraclinicos '!S50&lt;30,0)</f>
        <v>0</v>
      </c>
      <c r="M51" cm="1">
        <f t="array" ref="M51">_xlfn.IFS(OR('Paraclinicos '!T50="",'Paraclinicos '!U50=""),"",OR('Paraclinicos '!T50&lt;=90,'Paraclinicos '!U50&lt;=60),1,OR('Paraclinicos '!T50&gt;90,'Paraclinicos '!U50&gt;60),0)</f>
        <v>0</v>
      </c>
      <c r="N51" s="45">
        <f t="shared" si="2"/>
        <v>2</v>
      </c>
      <c r="O51" cm="1">
        <f t="array" ref="O51">_xlfn.IFS(OR('Paraclinicos '!M50="",'Paraclinicos '!N50="",'Paraclinicos '!N50=0),"",'Paraclinicos '!M50/'Paraclinicos '!N50&lt;100,4,'Paraclinicos '!M50/'Paraclinicos '!N50&lt;200,3,'Paraclinicos '!M50/'Paraclinicos '!N50&lt;300,2,'Paraclinicos '!M50/'Paraclinicos '!N50&lt;400,1,'Paraclinicos '!M50/'Paraclinicos '!N50&gt;=400,0)</f>
        <v>1</v>
      </c>
      <c r="P51" cm="1">
        <f t="array" ref="P51">_xlfn.IFS('Paraclinicos '!C50="","",'Paraclinicos '!C50&lt;20,4,'Paraclinicos '!C50&lt;50,3,'Paraclinicos '!C50&lt;100,2,'Paraclinicos '!C50&lt;150,1,'Paraclinicos '!C50&gt;150,0)</f>
        <v>0</v>
      </c>
      <c r="Q51" cm="1">
        <f t="array" ref="Q51">_xlfn.IFS('Paraclinicos '!O50="","",'Paraclinicos '!O50&lt;1.2,0,'Paraclinicos '!O50&lt;2,1,'Paraclinicos '!O50&lt;3.5,2,'Paraclinicos '!O50&lt;5,3,'Paraclinicos '!O50&gt;5,4)</f>
        <v>0</v>
      </c>
      <c r="R51" t="str" cm="1">
        <f t="array" ref="R51">_xlfn.IFS('Paraclinicos '!J50="","",'Paraclinicos '!J50&lt;1.2,0,'Paraclinicos '!J50&lt;2,1,'Paraclinicos '!J50&lt;6,2,'Paraclinicos '!J50&lt;12,3,'Paraclinicos '!J50&gt;=12,4)</f>
        <v/>
      </c>
      <c r="S51" cm="1">
        <f t="array" ref="S51">_xlfn.IFS('Paraclinicos '!Y50="","",'Paraclinicos '!Y50&lt;70,1,'Paraclinicos '!Y50&gt;=70,0)</f>
        <v>0</v>
      </c>
      <c r="T51" cm="1">
        <f t="array" ref="T51">_xlfn.IFS('Paraclinicos '!W50="","",'Paraclinicos '!W50&lt;6,4,'Paraclinicos '!W50&lt;10,3,'Paraclinicos '!W50&lt;13,2,'Paraclinicos '!W50&lt;15,1,'Paraclinicos '!W50=15,0)</f>
        <v>2</v>
      </c>
      <c r="U51" s="54">
        <f t="shared" si="0"/>
        <v>3</v>
      </c>
      <c r="V51" cm="1">
        <f t="array" ref="V51">_xlfn.IFS('Paraclinicos '!S50="","",OR('Paraclinicos '!S50&lt;=8,'Paraclinicos '!S50&gt;=25),3,'Paraclinicos '!S50&lt;12,1,'Paraclinicos '!S50&lt;21,0,'Paraclinicos '!S50&lt;25,2)</f>
        <v>0</v>
      </c>
      <c r="W51" t="str">
        <f>IFERROR(IF(INDEX('BD Demog para scores enalazar'!Y$2:'BD Demog para scores enalazar'!Y$3000,MATCH(Formulas!A51,'BD Demog para scores enalazar'!A$2:'BD Demog para scores enalazar'!A$3000,0))=1,"SI","NO"),"")</f>
        <v>NO</v>
      </c>
      <c r="X51" s="9" t="str">
        <f>IFERROR(IF(INDEX('BD Demog para scores enalazar'!AJ$2:'BD Demog para scores enalazar'!AJ$3000,MATCH(Formulas!A51,'BD Demog para scores enalazar'!A$2:'BD Demog para scores enalazar'!A$3000,0))=1,"SI","NO"),"")</f>
        <v>NO</v>
      </c>
      <c r="Y51" cm="1">
        <f t="array" ref="Y51">IF(AND(W51="NO",X51="NO"),_xlfn.IFS('Paraclinicos '!K50&lt;=91,3,'Paraclinicos '!K50&lt;94,2,'Paraclinicos '!K50&lt;96,1,'Paraclinicos '!K50&gt;=96,0),"")</f>
        <v>1</v>
      </c>
      <c r="Z51" t="str" cm="1">
        <f t="array" ref="Z51">IF(OR(W51="SI",X51="SI"),_xlfn.IFS(OR(AND('Paraclinicos '!K50&lt;=83),AND('Paraclinicos '!K50&gt;=97,AA51=2)),3,OR(AND('Paraclinicos '!K50&lt;=86),AND('Paraclinicos '!K50&gt;=94,AA51=2)),2,OR(AND('Paraclinicos '!K50&lt;=88),AND('Paraclinicos '!K50&gt;=92,AA51=2)),1,OR(AND('Paraclinicos '!K50&gt;=88,'Paraclinicos '!K50&lt;=92),AND('Paraclinicos '!K50&gt;=93,AA51=0)),0),"")</f>
        <v/>
      </c>
      <c r="AA51" cm="1">
        <f t="array" ref="AA51">_xlfn.IFS('Paraclinicos '!E50="","",'Paraclinicos '!E50="Oxigeno",2,'Paraclinicos '!E50="Aire",0)</f>
        <v>2</v>
      </c>
    </row>
    <row r="52" spans="1:27" x14ac:dyDescent="0.25">
      <c r="A52">
        <f>'Paraclinicos '!A51</f>
        <v>13</v>
      </c>
      <c r="B52" s="3">
        <f>'Paraclinicos '!R51</f>
        <v>44302</v>
      </c>
      <c r="C52" cm="1">
        <f t="array" ref="C52">_xlfn.IFS('Paraclinicos '!Q51="","",'Paraclinicos '!Q51&gt;60,3,'Paraclinicos '!Q51&lt;=60,1)</f>
        <v>1</v>
      </c>
      <c r="D52" t="str">
        <f>IFERROR(IF(INDEX('BD Demog para scores enalazar'!BC$2:BC$3000,MATCH(Formulas!A52,'BD Demog para scores enalazar'!A$2:A$3000,0))=0,"SI","NO"),"")</f>
        <v>NO</v>
      </c>
      <c r="E52" cm="1">
        <f t="array" ref="E52">_xlfn.IFS(D52="","",D52="SI",4,D52="NO",1)</f>
        <v>1</v>
      </c>
      <c r="F52" cm="1">
        <f t="array" ref="F52">_xlfn.IFS('Paraclinicos '!B51="","",'Paraclinicos '!B51&gt;1,1,'Paraclinicos '!B51&lt;=1,3)</f>
        <v>1</v>
      </c>
      <c r="G52" t="str" cm="1">
        <f t="array" ref="G52">_xlfn.IFS('Paraclinicos '!D51="","",AND('Paraclinicos '!D51&gt;=250,'Paraclinicos '!D51&lt;=500),2,'Paraclinicos '!D51&gt;500,3,'Paraclinicos '!D51&lt;250,1)</f>
        <v/>
      </c>
      <c r="H52" s="50">
        <f t="shared" si="1"/>
        <v>3</v>
      </c>
      <c r="I52" cm="1">
        <f t="array" ref="I52">_xlfn.IFS('Paraclinicos '!Q51="","",'Paraclinicos '!Q51&gt;=65,1,'Paraclinicos '!Q51&lt;65,0)</f>
        <v>0</v>
      </c>
      <c r="J52" cm="1">
        <f t="array" ref="J52">_xlfn.IFS('Paraclinicos '!I51="","",'Paraclinicos '!I51&gt;7,1,'Paraclinicos '!I51&lt;=7,0)</f>
        <v>1</v>
      </c>
      <c r="K52" cm="1">
        <f t="array" ref="K52">_xlfn.IFS('Paraclinicos '!W51="","",'Paraclinicos '!W51&lt;=8,1,'Paraclinicos '!W51&gt;8,0)</f>
        <v>0</v>
      </c>
      <c r="L52" cm="1">
        <f t="array" ref="L52">_xlfn.IFS('Paraclinicos '!S51="","",'Paraclinicos '!S51&gt;=30,1,'Paraclinicos '!S51&lt;30,0)</f>
        <v>0</v>
      </c>
      <c r="M52" cm="1">
        <f t="array" ref="M52">_xlfn.IFS(OR('Paraclinicos '!T51="",'Paraclinicos '!U51=""),"",OR('Paraclinicos '!T51&lt;=90,'Paraclinicos '!U51&lt;=60),1,OR('Paraclinicos '!T51&gt;90,'Paraclinicos '!U51&gt;60),0)</f>
        <v>1</v>
      </c>
      <c r="N52" s="45">
        <f t="shared" si="2"/>
        <v>3</v>
      </c>
      <c r="O52" cm="1">
        <f t="array" ref="O52">_xlfn.IFS(OR('Paraclinicos '!M51="",'Paraclinicos '!N51="",'Paraclinicos '!N51=0),"",'Paraclinicos '!M51/'Paraclinicos '!N51&lt;100,4,'Paraclinicos '!M51/'Paraclinicos '!N51&lt;200,3,'Paraclinicos '!M51/'Paraclinicos '!N51&lt;300,2,'Paraclinicos '!M51/'Paraclinicos '!N51&lt;400,1,'Paraclinicos '!M51/'Paraclinicos '!N51&gt;=400,0)</f>
        <v>1</v>
      </c>
      <c r="P52" cm="1">
        <f t="array" ref="P52">_xlfn.IFS('Paraclinicos '!C51="","",'Paraclinicos '!C51&lt;20,4,'Paraclinicos '!C51&lt;50,3,'Paraclinicos '!C51&lt;100,2,'Paraclinicos '!C51&lt;150,1,'Paraclinicos '!C51&gt;150,0)</f>
        <v>0</v>
      </c>
      <c r="Q52" cm="1">
        <f t="array" ref="Q52">_xlfn.IFS('Paraclinicos '!O51="","",'Paraclinicos '!O51&lt;1.2,0,'Paraclinicos '!O51&lt;2,1,'Paraclinicos '!O51&lt;3.5,2,'Paraclinicos '!O51&lt;5,3,'Paraclinicos '!O51&gt;5,4)</f>
        <v>0</v>
      </c>
      <c r="R52" t="str" cm="1">
        <f t="array" ref="R52">_xlfn.IFS('Paraclinicos '!J51="","",'Paraclinicos '!J51&lt;1.2,0,'Paraclinicos '!J51&lt;2,1,'Paraclinicos '!J51&lt;6,2,'Paraclinicos '!J51&lt;12,3,'Paraclinicos '!J51&gt;=12,4)</f>
        <v/>
      </c>
      <c r="S52" cm="1">
        <f t="array" ref="S52">_xlfn.IFS('Paraclinicos '!Y51="","",'Paraclinicos '!Y51&lt;70,1,'Paraclinicos '!Y51&gt;=70,0)</f>
        <v>0</v>
      </c>
      <c r="T52" cm="1">
        <f t="array" ref="T52">_xlfn.IFS('Paraclinicos '!W51="","",'Paraclinicos '!W51&lt;6,4,'Paraclinicos '!W51&lt;10,3,'Paraclinicos '!W51&lt;13,2,'Paraclinicos '!W51&lt;15,1,'Paraclinicos '!W51=15,0)</f>
        <v>2</v>
      </c>
      <c r="U52" s="54">
        <f t="shared" si="0"/>
        <v>3</v>
      </c>
      <c r="V52" cm="1">
        <f t="array" ref="V52">_xlfn.IFS('Paraclinicos '!S51="","",OR('Paraclinicos '!S51&lt;=8,'Paraclinicos '!S51&gt;=25),3,'Paraclinicos '!S51&lt;12,1,'Paraclinicos '!S51&lt;21,0,'Paraclinicos '!S51&lt;25,2)</f>
        <v>0</v>
      </c>
      <c r="W52" t="str">
        <f>IFERROR(IF(INDEX('BD Demog para scores enalazar'!Y$2:'BD Demog para scores enalazar'!Y$3000,MATCH(Formulas!A52,'BD Demog para scores enalazar'!A$2:'BD Demog para scores enalazar'!A$3000,0))=1,"SI","NO"),"")</f>
        <v>NO</v>
      </c>
      <c r="X52" s="9" t="str">
        <f>IFERROR(IF(INDEX('BD Demog para scores enalazar'!AJ$2:'BD Demog para scores enalazar'!AJ$3000,MATCH(Formulas!A52,'BD Demog para scores enalazar'!A$2:'BD Demog para scores enalazar'!A$3000,0))=1,"SI","NO"),"")</f>
        <v>NO</v>
      </c>
      <c r="Y52" cm="1">
        <f t="array" ref="Y52">IF(AND(W52="NO",X52="NO"),_xlfn.IFS('Paraclinicos '!K51&lt;=91,3,'Paraclinicos '!K51&lt;94,2,'Paraclinicos '!K51&lt;96,1,'Paraclinicos '!K51&gt;=96,0),"")</f>
        <v>2</v>
      </c>
      <c r="Z52" t="str" cm="1">
        <f t="array" ref="Z52">IF(OR(W52="SI",X52="SI"),_xlfn.IFS(OR(AND('Paraclinicos '!K51&lt;=83),AND('Paraclinicos '!K51&gt;=97,AA52=2)),3,OR(AND('Paraclinicos '!K51&lt;=86),AND('Paraclinicos '!K51&gt;=94,AA52=2)),2,OR(AND('Paraclinicos '!K51&lt;=88),AND('Paraclinicos '!K51&gt;=92,AA52=2)),1,OR(AND('Paraclinicos '!K51&gt;=88,'Paraclinicos '!K51&lt;=92),AND('Paraclinicos '!K51&gt;=93,AA52=0)),0),"")</f>
        <v/>
      </c>
      <c r="AA52" cm="1">
        <f t="array" ref="AA52">_xlfn.IFS('Paraclinicos '!E51="","",'Paraclinicos '!E51="Oxigeno",2,'Paraclinicos '!E51="Aire",0)</f>
        <v>2</v>
      </c>
    </row>
    <row r="53" spans="1:27" x14ac:dyDescent="0.25">
      <c r="A53">
        <f>'Paraclinicos '!A52</f>
        <v>13</v>
      </c>
      <c r="B53" s="3">
        <f>'Paraclinicos '!R52</f>
        <v>44303</v>
      </c>
      <c r="C53" cm="1">
        <f t="array" ref="C53">_xlfn.IFS('Paraclinicos '!Q52="","",'Paraclinicos '!Q52&gt;60,3,'Paraclinicos '!Q52&lt;=60,1)</f>
        <v>1</v>
      </c>
      <c r="D53" t="str">
        <f>IFERROR(IF(INDEX('BD Demog para scores enalazar'!BC$2:BC$3000,MATCH(Formulas!A53,'BD Demog para scores enalazar'!A$2:A$3000,0))=0,"SI","NO"),"")</f>
        <v>NO</v>
      </c>
      <c r="E53" cm="1">
        <f t="array" ref="E53">_xlfn.IFS(D53="","",D53="SI",4,D53="NO",1)</f>
        <v>1</v>
      </c>
      <c r="F53" cm="1">
        <f t="array" ref="F53">_xlfn.IFS('Paraclinicos '!B52="","",'Paraclinicos '!B52&gt;1,1,'Paraclinicos '!B52&lt;=1,3)</f>
        <v>3</v>
      </c>
      <c r="G53" t="str" cm="1">
        <f t="array" ref="G53">_xlfn.IFS('Paraclinicos '!D52="","",AND('Paraclinicos '!D52&gt;=250,'Paraclinicos '!D52&lt;=500),2,'Paraclinicos '!D52&gt;500,3,'Paraclinicos '!D52&lt;250,1)</f>
        <v/>
      </c>
      <c r="H53" s="50">
        <f t="shared" si="1"/>
        <v>5</v>
      </c>
      <c r="I53" cm="1">
        <f t="array" ref="I53">_xlfn.IFS('Paraclinicos '!Q52="","",'Paraclinicos '!Q52&gt;=65,1,'Paraclinicos '!Q52&lt;65,0)</f>
        <v>0</v>
      </c>
      <c r="J53" cm="1">
        <f t="array" ref="J53">_xlfn.IFS('Paraclinicos '!I52="","",'Paraclinicos '!I52&gt;7,1,'Paraclinicos '!I52&lt;=7,0)</f>
        <v>1</v>
      </c>
      <c r="K53" cm="1">
        <f t="array" ref="K53">_xlfn.IFS('Paraclinicos '!W52="","",'Paraclinicos '!W52&lt;=8,1,'Paraclinicos '!W52&gt;8,0)</f>
        <v>0</v>
      </c>
      <c r="L53" cm="1">
        <f t="array" ref="L53">_xlfn.IFS('Paraclinicos '!S52="","",'Paraclinicos '!S52&gt;=30,1,'Paraclinicos '!S52&lt;30,0)</f>
        <v>0</v>
      </c>
      <c r="M53" cm="1">
        <f t="array" ref="M53">_xlfn.IFS(OR('Paraclinicos '!T52="",'Paraclinicos '!U52=""),"",OR('Paraclinicos '!T52&lt;=90,'Paraclinicos '!U52&lt;=60),1,OR('Paraclinicos '!T52&gt;90,'Paraclinicos '!U52&gt;60),0)</f>
        <v>1</v>
      </c>
      <c r="N53" s="45">
        <f t="shared" si="2"/>
        <v>4</v>
      </c>
      <c r="O53" cm="1">
        <f t="array" ref="O53">_xlfn.IFS(OR('Paraclinicos '!M52="",'Paraclinicos '!N52="",'Paraclinicos '!N52=0),"",'Paraclinicos '!M52/'Paraclinicos '!N52&lt;100,4,'Paraclinicos '!M52/'Paraclinicos '!N52&lt;200,3,'Paraclinicos '!M52/'Paraclinicos '!N52&lt;300,2,'Paraclinicos '!M52/'Paraclinicos '!N52&lt;400,1,'Paraclinicos '!M52/'Paraclinicos '!N52&gt;=400,0)</f>
        <v>1</v>
      </c>
      <c r="P53" cm="1">
        <f t="array" ref="P53">_xlfn.IFS('Paraclinicos '!C52="","",'Paraclinicos '!C52&lt;20,4,'Paraclinicos '!C52&lt;50,3,'Paraclinicos '!C52&lt;100,2,'Paraclinicos '!C52&lt;150,1,'Paraclinicos '!C52&gt;150,0)</f>
        <v>0</v>
      </c>
      <c r="Q53" cm="1">
        <f t="array" ref="Q53">_xlfn.IFS('Paraclinicos '!O52="","",'Paraclinicos '!O52&lt;1.2,0,'Paraclinicos '!O52&lt;2,1,'Paraclinicos '!O52&lt;3.5,2,'Paraclinicos '!O52&lt;5,3,'Paraclinicos '!O52&gt;5,4)</f>
        <v>0</v>
      </c>
      <c r="R53" t="str" cm="1">
        <f t="array" ref="R53">_xlfn.IFS('Paraclinicos '!J52="","",'Paraclinicos '!J52&lt;1.2,0,'Paraclinicos '!J52&lt;2,1,'Paraclinicos '!J52&lt;6,2,'Paraclinicos '!J52&lt;12,3,'Paraclinicos '!J52&gt;=12,4)</f>
        <v/>
      </c>
      <c r="S53" cm="1">
        <f t="array" ref="S53">_xlfn.IFS('Paraclinicos '!Y52="","",'Paraclinicos '!Y52&lt;70,1,'Paraclinicos '!Y52&gt;=70,0)</f>
        <v>1</v>
      </c>
      <c r="T53" cm="1">
        <f t="array" ref="T53">_xlfn.IFS('Paraclinicos '!W52="","",'Paraclinicos '!W52&lt;6,4,'Paraclinicos '!W52&lt;10,3,'Paraclinicos '!W52&lt;13,2,'Paraclinicos '!W52&lt;15,1,'Paraclinicos '!W52=15,0)</f>
        <v>2</v>
      </c>
      <c r="U53" s="54">
        <f t="shared" si="0"/>
        <v>4</v>
      </c>
      <c r="V53" cm="1">
        <f t="array" ref="V53">_xlfn.IFS('Paraclinicos '!S52="","",OR('Paraclinicos '!S52&lt;=8,'Paraclinicos '!S52&gt;=25),3,'Paraclinicos '!S52&lt;12,1,'Paraclinicos '!S52&lt;21,0,'Paraclinicos '!S52&lt;25,2)</f>
        <v>0</v>
      </c>
      <c r="W53" t="str">
        <f>IFERROR(IF(INDEX('BD Demog para scores enalazar'!Y$2:'BD Demog para scores enalazar'!Y$3000,MATCH(Formulas!A53,'BD Demog para scores enalazar'!A$2:'BD Demog para scores enalazar'!A$3000,0))=1,"SI","NO"),"")</f>
        <v>NO</v>
      </c>
      <c r="X53" s="9" t="str">
        <f>IFERROR(IF(INDEX('BD Demog para scores enalazar'!AJ$2:'BD Demog para scores enalazar'!AJ$3000,MATCH(Formulas!A53,'BD Demog para scores enalazar'!A$2:'BD Demog para scores enalazar'!A$3000,0))=1,"SI","NO"),"")</f>
        <v>NO</v>
      </c>
      <c r="Y53" cm="1">
        <f t="array" ref="Y53">IF(AND(W53="NO",X53="NO"),_xlfn.IFS('Paraclinicos '!K52&lt;=91,3,'Paraclinicos '!K52&lt;94,2,'Paraclinicos '!K52&lt;96,1,'Paraclinicos '!K52&gt;=96,0),"")</f>
        <v>1</v>
      </c>
      <c r="Z53" t="str" cm="1">
        <f t="array" ref="Z53">IF(OR(W53="SI",X53="SI"),_xlfn.IFS(OR(AND('Paraclinicos '!K52&lt;=83),AND('Paraclinicos '!K52&gt;=97,AA53=2)),3,OR(AND('Paraclinicos '!K52&lt;=86),AND('Paraclinicos '!K52&gt;=94,AA53=2)),2,OR(AND('Paraclinicos '!K52&lt;=88),AND('Paraclinicos '!K52&gt;=92,AA53=2)),1,OR(AND('Paraclinicos '!K52&gt;=88,'Paraclinicos '!K52&lt;=92),AND('Paraclinicos '!K52&gt;=93,AA53=0)),0),"")</f>
        <v/>
      </c>
      <c r="AA53" cm="1">
        <f t="array" ref="AA53">_xlfn.IFS('Paraclinicos '!E52="","",'Paraclinicos '!E52="Oxigeno",2,'Paraclinicos '!E52="Aire",0)</f>
        <v>2</v>
      </c>
    </row>
    <row r="54" spans="1:27" x14ac:dyDescent="0.25">
      <c r="A54">
        <f>'Paraclinicos '!A53</f>
        <v>13</v>
      </c>
      <c r="B54" s="3">
        <f>'Paraclinicos '!R53</f>
        <v>44334</v>
      </c>
      <c r="C54" cm="1">
        <f t="array" ref="C54">_xlfn.IFS('Paraclinicos '!Q53="","",'Paraclinicos '!Q53&gt;60,3,'Paraclinicos '!Q53&lt;=60,1)</f>
        <v>1</v>
      </c>
      <c r="D54" t="str">
        <f>IFERROR(IF(INDEX('BD Demog para scores enalazar'!BC$2:BC$3000,MATCH(Formulas!A54,'BD Demog para scores enalazar'!A$2:A$3000,0))=0,"SI","NO"),"")</f>
        <v>NO</v>
      </c>
      <c r="E54" cm="1">
        <f t="array" ref="E54">_xlfn.IFS(D54="","",D54="SI",4,D54="NO",1)</f>
        <v>1</v>
      </c>
      <c r="F54" cm="1">
        <f t="array" ref="F54">_xlfn.IFS('Paraclinicos '!B53="","",'Paraclinicos '!B53&gt;1,1,'Paraclinicos '!B53&lt;=1,3)</f>
        <v>3</v>
      </c>
      <c r="G54" t="str" cm="1">
        <f t="array" ref="G54">_xlfn.IFS('Paraclinicos '!D53="","",AND('Paraclinicos '!D53&gt;=250,'Paraclinicos '!D53&lt;=500),2,'Paraclinicos '!D53&gt;500,3,'Paraclinicos '!D53&lt;250,1)</f>
        <v/>
      </c>
      <c r="H54" s="50">
        <f t="shared" si="1"/>
        <v>5</v>
      </c>
      <c r="I54" cm="1">
        <f t="array" ref="I54">_xlfn.IFS('Paraclinicos '!Q53="","",'Paraclinicos '!Q53&gt;=65,1,'Paraclinicos '!Q53&lt;65,0)</f>
        <v>0</v>
      </c>
      <c r="J54" cm="1">
        <f t="array" ref="J54">_xlfn.IFS('Paraclinicos '!I53="","",'Paraclinicos '!I53&gt;7,1,'Paraclinicos '!I53&lt;=7,0)</f>
        <v>1</v>
      </c>
      <c r="K54" cm="1">
        <f t="array" ref="K54">_xlfn.IFS('Paraclinicos '!W53="","",'Paraclinicos '!W53&lt;=8,1,'Paraclinicos '!W53&gt;8,0)</f>
        <v>1</v>
      </c>
      <c r="L54" cm="1">
        <f t="array" ref="L54">_xlfn.IFS('Paraclinicos '!S53="","",'Paraclinicos '!S53&gt;=30,1,'Paraclinicos '!S53&lt;30,0)</f>
        <v>0</v>
      </c>
      <c r="M54" cm="1">
        <f t="array" ref="M54">_xlfn.IFS(OR('Paraclinicos '!T53="",'Paraclinicos '!U53=""),"",OR('Paraclinicos '!T53&lt;=90,'Paraclinicos '!U53&lt;=60),1,OR('Paraclinicos '!T53&gt;90,'Paraclinicos '!U53&gt;60),0)</f>
        <v>1</v>
      </c>
      <c r="N54" s="45">
        <f t="shared" si="2"/>
        <v>5</v>
      </c>
      <c r="O54" cm="1">
        <f t="array" ref="O54">_xlfn.IFS(OR('Paraclinicos '!M53="",'Paraclinicos '!N53="",'Paraclinicos '!N53=0),"",'Paraclinicos '!M53/'Paraclinicos '!N53&lt;100,4,'Paraclinicos '!M53/'Paraclinicos '!N53&lt;200,3,'Paraclinicos '!M53/'Paraclinicos '!N53&lt;300,2,'Paraclinicos '!M53/'Paraclinicos '!N53&lt;400,1,'Paraclinicos '!M53/'Paraclinicos '!N53&gt;=400,0)</f>
        <v>3</v>
      </c>
      <c r="P54" cm="1">
        <f t="array" ref="P54">_xlfn.IFS('Paraclinicos '!C53="","",'Paraclinicos '!C53&lt;20,4,'Paraclinicos '!C53&lt;50,3,'Paraclinicos '!C53&lt;100,2,'Paraclinicos '!C53&lt;150,1,'Paraclinicos '!C53&gt;150,0)</f>
        <v>0</v>
      </c>
      <c r="Q54" cm="1">
        <f t="array" ref="Q54">_xlfn.IFS('Paraclinicos '!O53="","",'Paraclinicos '!O53&lt;1.2,0,'Paraclinicos '!O53&lt;2,1,'Paraclinicos '!O53&lt;3.5,2,'Paraclinicos '!O53&lt;5,3,'Paraclinicos '!O53&gt;5,4)</f>
        <v>0</v>
      </c>
      <c r="R54" cm="1">
        <f t="array" ref="R54">_xlfn.IFS('Paraclinicos '!J53="","",'Paraclinicos '!J53&lt;1.2,0,'Paraclinicos '!J53&lt;2,1,'Paraclinicos '!J53&lt;6,2,'Paraclinicos '!J53&lt;12,3,'Paraclinicos '!J53&gt;=12,4)</f>
        <v>0</v>
      </c>
      <c r="S54" cm="1">
        <f t="array" ref="S54">_xlfn.IFS('Paraclinicos '!Y53="","",'Paraclinicos '!Y53&lt;70,1,'Paraclinicos '!Y53&gt;=70,0)</f>
        <v>0</v>
      </c>
      <c r="T54" cm="1">
        <f t="array" ref="T54">_xlfn.IFS('Paraclinicos '!W53="","",'Paraclinicos '!W53&lt;6,4,'Paraclinicos '!W53&lt;10,3,'Paraclinicos '!W53&lt;13,2,'Paraclinicos '!W53&lt;15,1,'Paraclinicos '!W53=15,0)</f>
        <v>4</v>
      </c>
      <c r="U54" s="54">
        <f t="shared" si="0"/>
        <v>7</v>
      </c>
      <c r="V54" cm="1">
        <f t="array" ref="V54">_xlfn.IFS('Paraclinicos '!S53="","",OR('Paraclinicos '!S53&lt;=8,'Paraclinicos '!S53&gt;=25),3,'Paraclinicos '!S53&lt;12,1,'Paraclinicos '!S53&lt;21,0,'Paraclinicos '!S53&lt;25,2)</f>
        <v>0</v>
      </c>
      <c r="W54" t="str">
        <f>IFERROR(IF(INDEX('BD Demog para scores enalazar'!Y$2:'BD Demog para scores enalazar'!Y$3000,MATCH(Formulas!A54,'BD Demog para scores enalazar'!A$2:'BD Demog para scores enalazar'!A$3000,0))=1,"SI","NO"),"")</f>
        <v>NO</v>
      </c>
      <c r="X54" s="9" t="str">
        <f>IFERROR(IF(INDEX('BD Demog para scores enalazar'!AJ$2:'BD Demog para scores enalazar'!AJ$3000,MATCH(Formulas!A54,'BD Demog para scores enalazar'!A$2:'BD Demog para scores enalazar'!A$3000,0))=1,"SI","NO"),"")</f>
        <v>NO</v>
      </c>
      <c r="Y54" cm="1">
        <f t="array" ref="Y54">IF(AND(W54="NO",X54="NO"),_xlfn.IFS('Paraclinicos '!K53&lt;=91,3,'Paraclinicos '!K53&lt;94,2,'Paraclinicos '!K53&lt;96,1,'Paraclinicos '!K53&gt;=96,0),"")</f>
        <v>3</v>
      </c>
      <c r="Z54" t="str" cm="1">
        <f t="array" ref="Z54">IF(OR(W54="SI",X54="SI"),_xlfn.IFS(OR(AND('Paraclinicos '!K53&lt;=83),AND('Paraclinicos '!K53&gt;=97,AA54=2)),3,OR(AND('Paraclinicos '!K53&lt;=86),AND('Paraclinicos '!K53&gt;=94,AA54=2)),2,OR(AND('Paraclinicos '!K53&lt;=88),AND('Paraclinicos '!K53&gt;=92,AA54=2)),1,OR(AND('Paraclinicos '!K53&gt;=88,'Paraclinicos '!K53&lt;=92),AND('Paraclinicos '!K53&gt;=93,AA54=0)),0),"")</f>
        <v/>
      </c>
      <c r="AA54" cm="1">
        <f t="array" ref="AA54">_xlfn.IFS('Paraclinicos '!E53="","",'Paraclinicos '!E53="Oxigeno",2,'Paraclinicos '!E53="Aire",0)</f>
        <v>2</v>
      </c>
    </row>
    <row r="55" spans="1:27" x14ac:dyDescent="0.25">
      <c r="A55">
        <f>'Paraclinicos '!A54</f>
        <v>13</v>
      </c>
      <c r="B55" s="3">
        <f>'Paraclinicos '!R54</f>
        <v>44305</v>
      </c>
      <c r="C55" cm="1">
        <f t="array" ref="C55">_xlfn.IFS('Paraclinicos '!Q54="","",'Paraclinicos '!Q54&gt;60,3,'Paraclinicos '!Q54&lt;=60,1)</f>
        <v>1</v>
      </c>
      <c r="D55" t="str">
        <f>IFERROR(IF(INDEX('BD Demog para scores enalazar'!BC$2:BC$3000,MATCH(Formulas!A55,'BD Demog para scores enalazar'!A$2:A$3000,0))=0,"SI","NO"),"")</f>
        <v>NO</v>
      </c>
      <c r="E55" cm="1">
        <f t="array" ref="E55">_xlfn.IFS(D55="","",D55="SI",4,D55="NO",1)</f>
        <v>1</v>
      </c>
      <c r="F55" cm="1">
        <f t="array" ref="F55">_xlfn.IFS('Paraclinicos '!B54="","",'Paraclinicos '!B54&gt;1,1,'Paraclinicos '!B54&lt;=1,3)</f>
        <v>1</v>
      </c>
      <c r="G55" t="str" cm="1">
        <f t="array" ref="G55">_xlfn.IFS('Paraclinicos '!D54="","",AND('Paraclinicos '!D54&gt;=250,'Paraclinicos '!D54&lt;=500),2,'Paraclinicos '!D54&gt;500,3,'Paraclinicos '!D54&lt;250,1)</f>
        <v/>
      </c>
      <c r="H55" s="50">
        <f t="shared" si="1"/>
        <v>3</v>
      </c>
      <c r="I55" cm="1">
        <f t="array" ref="I55">_xlfn.IFS('Paraclinicos '!Q54="","",'Paraclinicos '!Q54&gt;=65,1,'Paraclinicos '!Q54&lt;65,0)</f>
        <v>0</v>
      </c>
      <c r="J55" cm="1">
        <f t="array" ref="J55">_xlfn.IFS('Paraclinicos '!I54="","",'Paraclinicos '!I54&gt;7,1,'Paraclinicos '!I54&lt;=7,0)</f>
        <v>1</v>
      </c>
      <c r="K55" cm="1">
        <f t="array" ref="K55">_xlfn.IFS('Paraclinicos '!W54="","",'Paraclinicos '!W54&lt;=8,1,'Paraclinicos '!W54&gt;8,0)</f>
        <v>1</v>
      </c>
      <c r="L55" cm="1">
        <f t="array" ref="L55">_xlfn.IFS('Paraclinicos '!S54="","",'Paraclinicos '!S54&gt;=30,1,'Paraclinicos '!S54&lt;30,0)</f>
        <v>0</v>
      </c>
      <c r="M55" cm="1">
        <f t="array" ref="M55">_xlfn.IFS(OR('Paraclinicos '!T54="",'Paraclinicos '!U54=""),"",OR('Paraclinicos '!T54&lt;=90,'Paraclinicos '!U54&lt;=60),1,OR('Paraclinicos '!T54&gt;90,'Paraclinicos '!U54&gt;60),0)</f>
        <v>0</v>
      </c>
      <c r="N55" s="45">
        <f t="shared" si="2"/>
        <v>5</v>
      </c>
      <c r="O55" cm="1">
        <f t="array" ref="O55">_xlfn.IFS(OR('Paraclinicos '!M54="",'Paraclinicos '!N54="",'Paraclinicos '!N54=0),"",'Paraclinicos '!M54/'Paraclinicos '!N54&lt;100,4,'Paraclinicos '!M54/'Paraclinicos '!N54&lt;200,3,'Paraclinicos '!M54/'Paraclinicos '!N54&lt;300,2,'Paraclinicos '!M54/'Paraclinicos '!N54&lt;400,1,'Paraclinicos '!M54/'Paraclinicos '!N54&gt;=400,0)</f>
        <v>2</v>
      </c>
      <c r="P55" cm="1">
        <f t="array" ref="P55">_xlfn.IFS('Paraclinicos '!C54="","",'Paraclinicos '!C54&lt;20,4,'Paraclinicos '!C54&lt;50,3,'Paraclinicos '!C54&lt;100,2,'Paraclinicos '!C54&lt;150,1,'Paraclinicos '!C54&gt;150,0)</f>
        <v>0</v>
      </c>
      <c r="Q55" cm="1">
        <f t="array" ref="Q55">_xlfn.IFS('Paraclinicos '!O54="","",'Paraclinicos '!O54&lt;1.2,0,'Paraclinicos '!O54&lt;2,1,'Paraclinicos '!O54&lt;3.5,2,'Paraclinicos '!O54&lt;5,3,'Paraclinicos '!O54&gt;5,4)</f>
        <v>0</v>
      </c>
      <c r="R55" t="str" cm="1">
        <f t="array" ref="R55">_xlfn.IFS('Paraclinicos '!J54="","",'Paraclinicos '!J54&lt;1.2,0,'Paraclinicos '!J54&lt;2,1,'Paraclinicos '!J54&lt;6,2,'Paraclinicos '!J54&lt;12,3,'Paraclinicos '!J54&gt;=12,4)</f>
        <v/>
      </c>
      <c r="S55" cm="1">
        <f t="array" ref="S55">_xlfn.IFS('Paraclinicos '!Y54="","",'Paraclinicos '!Y54&lt;70,1,'Paraclinicos '!Y54&gt;=70,0)</f>
        <v>0</v>
      </c>
      <c r="T55" cm="1">
        <f t="array" ref="T55">_xlfn.IFS('Paraclinicos '!W54="","",'Paraclinicos '!W54&lt;6,4,'Paraclinicos '!W54&lt;10,3,'Paraclinicos '!W54&lt;13,2,'Paraclinicos '!W54&lt;15,1,'Paraclinicos '!W54=15,0)</f>
        <v>4</v>
      </c>
      <c r="U55" s="54">
        <f t="shared" si="0"/>
        <v>6</v>
      </c>
      <c r="V55" cm="1">
        <f t="array" ref="V55">_xlfn.IFS('Paraclinicos '!S54="","",OR('Paraclinicos '!S54&lt;=8,'Paraclinicos '!S54&gt;=25),3,'Paraclinicos '!S54&lt;12,1,'Paraclinicos '!S54&lt;21,0,'Paraclinicos '!S54&lt;25,2)</f>
        <v>0</v>
      </c>
      <c r="W55" t="str">
        <f>IFERROR(IF(INDEX('BD Demog para scores enalazar'!Y$2:'BD Demog para scores enalazar'!Y$3000,MATCH(Formulas!A55,'BD Demog para scores enalazar'!A$2:'BD Demog para scores enalazar'!A$3000,0))=1,"SI","NO"),"")</f>
        <v>NO</v>
      </c>
      <c r="X55" s="9" t="str">
        <f>IFERROR(IF(INDEX('BD Demog para scores enalazar'!AJ$2:'BD Demog para scores enalazar'!AJ$3000,MATCH(Formulas!A55,'BD Demog para scores enalazar'!A$2:'BD Demog para scores enalazar'!A$3000,0))=1,"SI","NO"),"")</f>
        <v>NO</v>
      </c>
      <c r="Y55" cm="1">
        <f t="array" ref="Y55">IF(AND(W55="NO",X55="NO"),_xlfn.IFS('Paraclinicos '!K54&lt;=91,3,'Paraclinicos '!K54&lt;94,2,'Paraclinicos '!K54&lt;96,1,'Paraclinicos '!K54&gt;=96,0),"")</f>
        <v>2</v>
      </c>
      <c r="Z55" t="str" cm="1">
        <f t="array" ref="Z55">IF(OR(W55="SI",X55="SI"),_xlfn.IFS(OR(AND('Paraclinicos '!K54&lt;=83),AND('Paraclinicos '!K54&gt;=97,AA55=2)),3,OR(AND('Paraclinicos '!K54&lt;=86),AND('Paraclinicos '!K54&gt;=94,AA55=2)),2,OR(AND('Paraclinicos '!K54&lt;=88),AND('Paraclinicos '!K54&gt;=92,AA55=2)),1,OR(AND('Paraclinicos '!K54&gt;=88,'Paraclinicos '!K54&lt;=92),AND('Paraclinicos '!K54&gt;=93,AA55=0)),0),"")</f>
        <v/>
      </c>
      <c r="AA55" cm="1">
        <f t="array" ref="AA55">_xlfn.IFS('Paraclinicos '!E54="","",'Paraclinicos '!E54="Oxigeno",2,'Paraclinicos '!E54="Aire",0)</f>
        <v>2</v>
      </c>
    </row>
    <row r="56" spans="1:27" x14ac:dyDescent="0.25">
      <c r="A56">
        <f>'Paraclinicos '!A55</f>
        <v>13</v>
      </c>
      <c r="B56" s="3">
        <f>'Paraclinicos '!R55</f>
        <v>44307</v>
      </c>
      <c r="C56" cm="1">
        <f t="array" ref="C56">_xlfn.IFS('Paraclinicos '!Q55="","",'Paraclinicos '!Q55&gt;60,3,'Paraclinicos '!Q55&lt;=60,1)</f>
        <v>1</v>
      </c>
      <c r="D56" t="str">
        <f>IFERROR(IF(INDEX('BD Demog para scores enalazar'!BC$2:BC$3000,MATCH(Formulas!A56,'BD Demog para scores enalazar'!A$2:A$3000,0))=0,"SI","NO"),"")</f>
        <v>NO</v>
      </c>
      <c r="E56" cm="1">
        <f t="array" ref="E56">_xlfn.IFS(D56="","",D56="SI",4,D56="NO",1)</f>
        <v>1</v>
      </c>
      <c r="F56" cm="1">
        <f t="array" ref="F56">_xlfn.IFS('Paraclinicos '!B55="","",'Paraclinicos '!B55&gt;1,1,'Paraclinicos '!B55&lt;=1,3)</f>
        <v>1</v>
      </c>
      <c r="G56" t="str" cm="1">
        <f t="array" ref="G56">_xlfn.IFS('Paraclinicos '!D55="","",AND('Paraclinicos '!D55&gt;=250,'Paraclinicos '!D55&lt;=500),2,'Paraclinicos '!D55&gt;500,3,'Paraclinicos '!D55&lt;250,1)</f>
        <v/>
      </c>
      <c r="H56" s="50">
        <f t="shared" si="1"/>
        <v>3</v>
      </c>
      <c r="I56" cm="1">
        <f t="array" ref="I56">_xlfn.IFS('Paraclinicos '!Q55="","",'Paraclinicos '!Q55&gt;=65,1,'Paraclinicos '!Q55&lt;65,0)</f>
        <v>0</v>
      </c>
      <c r="J56" cm="1">
        <f t="array" ref="J56">_xlfn.IFS('Paraclinicos '!I55="","",'Paraclinicos '!I55&gt;7,1,'Paraclinicos '!I55&lt;=7,0)</f>
        <v>1</v>
      </c>
      <c r="K56" cm="1">
        <f t="array" ref="K56">_xlfn.IFS('Paraclinicos '!W55="","",'Paraclinicos '!W55&lt;=8,1,'Paraclinicos '!W55&gt;8,0)</f>
        <v>0</v>
      </c>
      <c r="L56" cm="1">
        <f t="array" ref="L56">_xlfn.IFS('Paraclinicos '!S55="","",'Paraclinicos '!S55&gt;=30,1,'Paraclinicos '!S55&lt;30,0)</f>
        <v>0</v>
      </c>
      <c r="M56" cm="1">
        <f t="array" ref="M56">_xlfn.IFS(OR('Paraclinicos '!T55="",'Paraclinicos '!U55=""),"",OR('Paraclinicos '!T55&lt;=90,'Paraclinicos '!U55&lt;=60),1,OR('Paraclinicos '!T55&gt;90,'Paraclinicos '!U55&gt;60),0)</f>
        <v>0</v>
      </c>
      <c r="N56" s="45">
        <f t="shared" si="2"/>
        <v>3</v>
      </c>
      <c r="O56" cm="1">
        <f t="array" ref="O56">_xlfn.IFS(OR('Paraclinicos '!M55="",'Paraclinicos '!N55="",'Paraclinicos '!N55=0),"",'Paraclinicos '!M55/'Paraclinicos '!N55&lt;100,4,'Paraclinicos '!M55/'Paraclinicos '!N55&lt;200,3,'Paraclinicos '!M55/'Paraclinicos '!N55&lt;300,2,'Paraclinicos '!M55/'Paraclinicos '!N55&lt;400,1,'Paraclinicos '!M55/'Paraclinicos '!N55&gt;=400,0)</f>
        <v>3</v>
      </c>
      <c r="P56" cm="1">
        <f t="array" ref="P56">_xlfn.IFS('Paraclinicos '!C55="","",'Paraclinicos '!C55&lt;20,4,'Paraclinicos '!C55&lt;50,3,'Paraclinicos '!C55&lt;100,2,'Paraclinicos '!C55&lt;150,1,'Paraclinicos '!C55&gt;150,0)</f>
        <v>0</v>
      </c>
      <c r="Q56" cm="1">
        <f t="array" ref="Q56">_xlfn.IFS('Paraclinicos '!O55="","",'Paraclinicos '!O55&lt;1.2,0,'Paraclinicos '!O55&lt;2,1,'Paraclinicos '!O55&lt;3.5,2,'Paraclinicos '!O55&lt;5,3,'Paraclinicos '!O55&gt;5,4)</f>
        <v>0</v>
      </c>
      <c r="R56" t="str" cm="1">
        <f t="array" ref="R56">_xlfn.IFS('Paraclinicos '!J55="","",'Paraclinicos '!J55&lt;1.2,0,'Paraclinicos '!J55&lt;2,1,'Paraclinicos '!J55&lt;6,2,'Paraclinicos '!J55&lt;12,3,'Paraclinicos '!J55&gt;=12,4)</f>
        <v/>
      </c>
      <c r="S56" cm="1">
        <f t="array" ref="S56">_xlfn.IFS('Paraclinicos '!Y55="","",'Paraclinicos '!Y55&lt;70,1,'Paraclinicos '!Y55&gt;=70,0)</f>
        <v>0</v>
      </c>
      <c r="T56" cm="1">
        <f t="array" ref="T56">_xlfn.IFS('Paraclinicos '!W55="","",'Paraclinicos '!W55&lt;6,4,'Paraclinicos '!W55&lt;10,3,'Paraclinicos '!W55&lt;13,2,'Paraclinicos '!W55&lt;15,1,'Paraclinicos '!W55=15,0)</f>
        <v>1</v>
      </c>
      <c r="U56" s="54">
        <f t="shared" si="0"/>
        <v>4</v>
      </c>
      <c r="V56" cm="1">
        <f t="array" ref="V56">_xlfn.IFS('Paraclinicos '!S55="","",OR('Paraclinicos '!S55&lt;=8,'Paraclinicos '!S55&gt;=25),3,'Paraclinicos '!S55&lt;12,1,'Paraclinicos '!S55&lt;21,0,'Paraclinicos '!S55&lt;25,2)</f>
        <v>3</v>
      </c>
      <c r="W56" t="str">
        <f>IFERROR(IF(INDEX('BD Demog para scores enalazar'!Y$2:'BD Demog para scores enalazar'!Y$3000,MATCH(Formulas!A56,'BD Demog para scores enalazar'!A$2:'BD Demog para scores enalazar'!A$3000,0))=1,"SI","NO"),"")</f>
        <v>NO</v>
      </c>
      <c r="X56" s="9" t="str">
        <f>IFERROR(IF(INDEX('BD Demog para scores enalazar'!AJ$2:'BD Demog para scores enalazar'!AJ$3000,MATCH(Formulas!A56,'BD Demog para scores enalazar'!A$2:'BD Demog para scores enalazar'!A$3000,0))=1,"SI","NO"),"")</f>
        <v>NO</v>
      </c>
      <c r="Y56" cm="1">
        <f t="array" ref="Y56">IF(AND(W56="NO",X56="NO"),_xlfn.IFS('Paraclinicos '!K55&lt;=91,3,'Paraclinicos '!K55&lt;94,2,'Paraclinicos '!K55&lt;96,1,'Paraclinicos '!K55&gt;=96,0),"")</f>
        <v>3</v>
      </c>
      <c r="Z56" t="str" cm="1">
        <f t="array" ref="Z56">IF(OR(W56="SI",X56="SI"),_xlfn.IFS(OR(AND('Paraclinicos '!K55&lt;=83),AND('Paraclinicos '!K55&gt;=97,AA56=2)),3,OR(AND('Paraclinicos '!K55&lt;=86),AND('Paraclinicos '!K55&gt;=94,AA56=2)),2,OR(AND('Paraclinicos '!K55&lt;=88),AND('Paraclinicos '!K55&gt;=92,AA56=2)),1,OR(AND('Paraclinicos '!K55&gt;=88,'Paraclinicos '!K55&lt;=92),AND('Paraclinicos '!K55&gt;=93,AA56=0)),0),"")</f>
        <v/>
      </c>
      <c r="AA56" cm="1">
        <f t="array" ref="AA56">_xlfn.IFS('Paraclinicos '!E55="","",'Paraclinicos '!E55="Oxigeno",2,'Paraclinicos '!E55="Aire",0)</f>
        <v>2</v>
      </c>
    </row>
    <row r="57" spans="1:27" x14ac:dyDescent="0.25">
      <c r="A57">
        <f>'Paraclinicos '!A56</f>
        <v>13</v>
      </c>
      <c r="B57" s="3">
        <f>'Paraclinicos '!R56</f>
        <v>44460</v>
      </c>
      <c r="C57" cm="1">
        <f t="array" ref="C57">_xlfn.IFS('Paraclinicos '!Q56="","",'Paraclinicos '!Q56&gt;60,3,'Paraclinicos '!Q56&lt;=60,1)</f>
        <v>1</v>
      </c>
      <c r="D57" t="str">
        <f>IFERROR(IF(INDEX('BD Demog para scores enalazar'!BC$2:BC$3000,MATCH(Formulas!A57,'BD Demog para scores enalazar'!A$2:A$3000,0))=0,"SI","NO"),"")</f>
        <v>NO</v>
      </c>
      <c r="E57" cm="1">
        <f t="array" ref="E57">_xlfn.IFS(D57="","",D57="SI",4,D57="NO",1)</f>
        <v>1</v>
      </c>
      <c r="F57" cm="1">
        <f t="array" ref="F57">_xlfn.IFS('Paraclinicos '!B56="","",'Paraclinicos '!B56&gt;1,1,'Paraclinicos '!B56&lt;=1,3)</f>
        <v>1</v>
      </c>
      <c r="G57" t="str" cm="1">
        <f t="array" ref="G57">_xlfn.IFS('Paraclinicos '!D56="","",AND('Paraclinicos '!D56&gt;=250,'Paraclinicos '!D56&lt;=500),2,'Paraclinicos '!D56&gt;500,3,'Paraclinicos '!D56&lt;250,1)</f>
        <v/>
      </c>
      <c r="H57" s="50">
        <f t="shared" si="1"/>
        <v>3</v>
      </c>
      <c r="I57" cm="1">
        <f t="array" ref="I57">_xlfn.IFS('Paraclinicos '!Q56="","",'Paraclinicos '!Q56&gt;=65,1,'Paraclinicos '!Q56&lt;65,0)</f>
        <v>0</v>
      </c>
      <c r="J57" cm="1">
        <f t="array" ref="J57">_xlfn.IFS('Paraclinicos '!I56="","",'Paraclinicos '!I56&gt;7,1,'Paraclinicos '!I56&lt;=7,0)</f>
        <v>1</v>
      </c>
      <c r="K57" cm="1">
        <f t="array" ref="K57">_xlfn.IFS('Paraclinicos '!W56="","",'Paraclinicos '!W56&lt;=8,1,'Paraclinicos '!W56&gt;8,0)</f>
        <v>0</v>
      </c>
      <c r="L57" cm="1">
        <f t="array" ref="L57">_xlfn.IFS('Paraclinicos '!S56="","",'Paraclinicos '!S56&gt;=30,1,'Paraclinicos '!S56&lt;30,0)</f>
        <v>0</v>
      </c>
      <c r="M57" cm="1">
        <f t="array" ref="M57">_xlfn.IFS(OR('Paraclinicos '!T56="",'Paraclinicos '!U56=""),"",OR('Paraclinicos '!T56&lt;=90,'Paraclinicos '!U56&lt;=60),1,OR('Paraclinicos '!T56&gt;90,'Paraclinicos '!U56&gt;60),0)</f>
        <v>0</v>
      </c>
      <c r="N57" s="45">
        <f t="shared" si="2"/>
        <v>2</v>
      </c>
      <c r="O57" cm="1">
        <f t="array" ref="O57">_xlfn.IFS(OR('Paraclinicos '!M56="",'Paraclinicos '!N56="",'Paraclinicos '!N56=0),"",'Paraclinicos '!M56/'Paraclinicos '!N56&lt;100,4,'Paraclinicos '!M56/'Paraclinicos '!N56&lt;200,3,'Paraclinicos '!M56/'Paraclinicos '!N56&lt;300,2,'Paraclinicos '!M56/'Paraclinicos '!N56&lt;400,1,'Paraclinicos '!M56/'Paraclinicos '!N56&gt;=400,0)</f>
        <v>2</v>
      </c>
      <c r="P57" cm="1">
        <f t="array" ref="P57">_xlfn.IFS('Paraclinicos '!C56="","",'Paraclinicos '!C56&lt;20,4,'Paraclinicos '!C56&lt;50,3,'Paraclinicos '!C56&lt;100,2,'Paraclinicos '!C56&lt;150,1,'Paraclinicos '!C56&gt;150,0)</f>
        <v>0</v>
      </c>
      <c r="Q57" cm="1">
        <f t="array" ref="Q57">_xlfn.IFS('Paraclinicos '!O56="","",'Paraclinicos '!O56&lt;1.2,0,'Paraclinicos '!O56&lt;2,1,'Paraclinicos '!O56&lt;3.5,2,'Paraclinicos '!O56&lt;5,3,'Paraclinicos '!O56&gt;5,4)</f>
        <v>0</v>
      </c>
      <c r="R57" t="str" cm="1">
        <f t="array" ref="R57">_xlfn.IFS('Paraclinicos '!J56="","",'Paraclinicos '!J56&lt;1.2,0,'Paraclinicos '!J56&lt;2,1,'Paraclinicos '!J56&lt;6,2,'Paraclinicos '!J56&lt;12,3,'Paraclinicos '!J56&gt;=12,4)</f>
        <v/>
      </c>
      <c r="S57" cm="1">
        <f t="array" ref="S57">_xlfn.IFS('Paraclinicos '!Y56="","",'Paraclinicos '!Y56&lt;70,1,'Paraclinicos '!Y56&gt;=70,0)</f>
        <v>0</v>
      </c>
      <c r="T57" cm="1">
        <f t="array" ref="T57">_xlfn.IFS('Paraclinicos '!W56="","",'Paraclinicos '!W56&lt;6,4,'Paraclinicos '!W56&lt;10,3,'Paraclinicos '!W56&lt;13,2,'Paraclinicos '!W56&lt;15,1,'Paraclinicos '!W56=15,0)</f>
        <v>1</v>
      </c>
      <c r="U57" s="54">
        <f t="shared" si="0"/>
        <v>3</v>
      </c>
      <c r="V57" cm="1">
        <f t="array" ref="V57">_xlfn.IFS('Paraclinicos '!S56="","",OR('Paraclinicos '!S56&lt;=8,'Paraclinicos '!S56&gt;=25),3,'Paraclinicos '!S56&lt;12,1,'Paraclinicos '!S56&lt;21,0,'Paraclinicos '!S56&lt;25,2)</f>
        <v>3</v>
      </c>
      <c r="W57" t="str">
        <f>IFERROR(IF(INDEX('BD Demog para scores enalazar'!Y$2:'BD Demog para scores enalazar'!Y$3000,MATCH(Formulas!A57,'BD Demog para scores enalazar'!A$2:'BD Demog para scores enalazar'!A$3000,0))=1,"SI","NO"),"")</f>
        <v>NO</v>
      </c>
      <c r="X57" s="9" t="str">
        <f>IFERROR(IF(INDEX('BD Demog para scores enalazar'!AJ$2:'BD Demog para scores enalazar'!AJ$3000,MATCH(Formulas!A57,'BD Demog para scores enalazar'!A$2:'BD Demog para scores enalazar'!A$3000,0))=1,"SI","NO"),"")</f>
        <v>NO</v>
      </c>
      <c r="Y57" cm="1">
        <f t="array" ref="Y57">IF(AND(W57="NO",X57="NO"),_xlfn.IFS('Paraclinicos '!K56&lt;=91,3,'Paraclinicos '!K56&lt;94,2,'Paraclinicos '!K56&lt;96,1,'Paraclinicos '!K56&gt;=96,0),"")</f>
        <v>3</v>
      </c>
      <c r="Z57" t="str" cm="1">
        <f t="array" ref="Z57">IF(OR(W57="SI",X57="SI"),_xlfn.IFS(OR(AND('Paraclinicos '!K56&lt;=83),AND('Paraclinicos '!K56&gt;=97,AA57=2)),3,OR(AND('Paraclinicos '!K56&lt;=86),AND('Paraclinicos '!K56&gt;=94,AA57=2)),2,OR(AND('Paraclinicos '!K56&lt;=88),AND('Paraclinicos '!K56&gt;=92,AA57=2)),1,OR(AND('Paraclinicos '!K56&gt;=88,'Paraclinicos '!K56&lt;=92),AND('Paraclinicos '!K56&gt;=93,AA57=0)),0),"")</f>
        <v/>
      </c>
      <c r="AA57" cm="1">
        <f t="array" ref="AA57">_xlfn.IFS('Paraclinicos '!E56="","",'Paraclinicos '!E56="Oxigeno",2,'Paraclinicos '!E56="Aire",0)</f>
        <v>2</v>
      </c>
    </row>
    <row r="58" spans="1:27" x14ac:dyDescent="0.25">
      <c r="A58">
        <f>'Paraclinicos '!A57</f>
        <v>13</v>
      </c>
      <c r="B58" s="3">
        <f>'Paraclinicos '!R57</f>
        <v>44309</v>
      </c>
      <c r="C58" cm="1">
        <f t="array" ref="C58">_xlfn.IFS('Paraclinicos '!Q57="","",'Paraclinicos '!Q57&gt;60,3,'Paraclinicos '!Q57&lt;=60,1)</f>
        <v>1</v>
      </c>
      <c r="D58" t="str">
        <f>IFERROR(IF(INDEX('BD Demog para scores enalazar'!BC$2:BC$3000,MATCH(Formulas!A58,'BD Demog para scores enalazar'!A$2:A$3000,0))=0,"SI","NO"),"")</f>
        <v>NO</v>
      </c>
      <c r="E58" cm="1">
        <f t="array" ref="E58">_xlfn.IFS(D58="","",D58="SI",4,D58="NO",1)</f>
        <v>1</v>
      </c>
      <c r="F58" cm="1">
        <f t="array" ref="F58">_xlfn.IFS('Paraclinicos '!B57="","",'Paraclinicos '!B57&gt;1,1,'Paraclinicos '!B57&lt;=1,3)</f>
        <v>1</v>
      </c>
      <c r="G58" t="str" cm="1">
        <f t="array" ref="G58">_xlfn.IFS('Paraclinicos '!D57="","",AND('Paraclinicos '!D57&gt;=250,'Paraclinicos '!D57&lt;=500),2,'Paraclinicos '!D57&gt;500,3,'Paraclinicos '!D57&lt;250,1)</f>
        <v/>
      </c>
      <c r="H58" s="50">
        <f t="shared" si="1"/>
        <v>3</v>
      </c>
      <c r="I58" cm="1">
        <f t="array" ref="I58">_xlfn.IFS('Paraclinicos '!Q57="","",'Paraclinicos '!Q57&gt;=65,1,'Paraclinicos '!Q57&lt;65,0)</f>
        <v>0</v>
      </c>
      <c r="J58" cm="1">
        <f t="array" ref="J58">_xlfn.IFS('Paraclinicos '!I57="","",'Paraclinicos '!I57&gt;7,1,'Paraclinicos '!I57&lt;=7,0)</f>
        <v>1</v>
      </c>
      <c r="K58" cm="1">
        <f t="array" ref="K58">_xlfn.IFS('Paraclinicos '!W57="","",'Paraclinicos '!W57&lt;=8,1,'Paraclinicos '!W57&gt;8,0)</f>
        <v>0</v>
      </c>
      <c r="L58" cm="1">
        <f t="array" ref="L58">_xlfn.IFS('Paraclinicos '!S57="","",'Paraclinicos '!S57&gt;=30,1,'Paraclinicos '!S57&lt;30,0)</f>
        <v>0</v>
      </c>
      <c r="M58" cm="1">
        <f t="array" ref="M58">_xlfn.IFS(OR('Paraclinicos '!T57="",'Paraclinicos '!U57=""),"",OR('Paraclinicos '!T57&lt;=90,'Paraclinicos '!U57&lt;=60),1,OR('Paraclinicos '!T57&gt;90,'Paraclinicos '!U57&gt;60),0)</f>
        <v>0</v>
      </c>
      <c r="N58" s="45">
        <f t="shared" si="2"/>
        <v>2</v>
      </c>
      <c r="O58" cm="1">
        <f t="array" ref="O58">_xlfn.IFS(OR('Paraclinicos '!M57="",'Paraclinicos '!N57="",'Paraclinicos '!N57=0),"",'Paraclinicos '!M57/'Paraclinicos '!N57&lt;100,4,'Paraclinicos '!M57/'Paraclinicos '!N57&lt;200,3,'Paraclinicos '!M57/'Paraclinicos '!N57&lt;300,2,'Paraclinicos '!M57/'Paraclinicos '!N57&lt;400,1,'Paraclinicos '!M57/'Paraclinicos '!N57&gt;=400,0)</f>
        <v>2</v>
      </c>
      <c r="P58" cm="1">
        <f t="array" ref="P58">_xlfn.IFS('Paraclinicos '!C57="","",'Paraclinicos '!C57&lt;20,4,'Paraclinicos '!C57&lt;50,3,'Paraclinicos '!C57&lt;100,2,'Paraclinicos '!C57&lt;150,1,'Paraclinicos '!C57&gt;150,0)</f>
        <v>0</v>
      </c>
      <c r="Q58" cm="1">
        <f t="array" ref="Q58">_xlfn.IFS('Paraclinicos '!O57="","",'Paraclinicos '!O57&lt;1.2,0,'Paraclinicos '!O57&lt;2,1,'Paraclinicos '!O57&lt;3.5,2,'Paraclinicos '!O57&lt;5,3,'Paraclinicos '!O57&gt;5,4)</f>
        <v>0</v>
      </c>
      <c r="R58" t="str" cm="1">
        <f t="array" ref="R58">_xlfn.IFS('Paraclinicos '!J57="","",'Paraclinicos '!J57&lt;1.2,0,'Paraclinicos '!J57&lt;2,1,'Paraclinicos '!J57&lt;6,2,'Paraclinicos '!J57&lt;12,3,'Paraclinicos '!J57&gt;=12,4)</f>
        <v/>
      </c>
      <c r="S58" cm="1">
        <f t="array" ref="S58">_xlfn.IFS('Paraclinicos '!Y57="","",'Paraclinicos '!Y57&lt;70,1,'Paraclinicos '!Y57&gt;=70,0)</f>
        <v>0</v>
      </c>
      <c r="T58" cm="1">
        <f t="array" ref="T58">_xlfn.IFS('Paraclinicos '!W57="","",'Paraclinicos '!W57&lt;6,4,'Paraclinicos '!W57&lt;10,3,'Paraclinicos '!W57&lt;13,2,'Paraclinicos '!W57&lt;15,1,'Paraclinicos '!W57=15,0)</f>
        <v>1</v>
      </c>
      <c r="U58" s="54">
        <f t="shared" si="0"/>
        <v>3</v>
      </c>
      <c r="V58" cm="1">
        <f t="array" ref="V58">_xlfn.IFS('Paraclinicos '!S57="","",OR('Paraclinicos '!S57&lt;=8,'Paraclinicos '!S57&gt;=25),3,'Paraclinicos '!S57&lt;12,1,'Paraclinicos '!S57&lt;21,0,'Paraclinicos '!S57&lt;25,2)</f>
        <v>0</v>
      </c>
      <c r="W58" t="str">
        <f>IFERROR(IF(INDEX('BD Demog para scores enalazar'!Y$2:'BD Demog para scores enalazar'!Y$3000,MATCH(Formulas!A58,'BD Demog para scores enalazar'!A$2:'BD Demog para scores enalazar'!A$3000,0))=1,"SI","NO"),"")</f>
        <v>NO</v>
      </c>
      <c r="X58" s="9" t="str">
        <f>IFERROR(IF(INDEX('BD Demog para scores enalazar'!AJ$2:'BD Demog para scores enalazar'!AJ$3000,MATCH(Formulas!A58,'BD Demog para scores enalazar'!A$2:'BD Demog para scores enalazar'!A$3000,0))=1,"SI","NO"),"")</f>
        <v>NO</v>
      </c>
      <c r="Y58" cm="1">
        <f t="array" ref="Y58">IF(AND(W58="NO",X58="NO"),_xlfn.IFS('Paraclinicos '!K57&lt;=91,3,'Paraclinicos '!K57&lt;94,2,'Paraclinicos '!K57&lt;96,1,'Paraclinicos '!K57&gt;=96,0),"")</f>
        <v>3</v>
      </c>
      <c r="Z58" t="str" cm="1">
        <f t="array" ref="Z58">IF(OR(W58="SI",X58="SI"),_xlfn.IFS(OR(AND('Paraclinicos '!K57&lt;=83),AND('Paraclinicos '!K57&gt;=97,AA58=2)),3,OR(AND('Paraclinicos '!K57&lt;=86),AND('Paraclinicos '!K57&gt;=94,AA58=2)),2,OR(AND('Paraclinicos '!K57&lt;=88),AND('Paraclinicos '!K57&gt;=92,AA58=2)),1,OR(AND('Paraclinicos '!K57&gt;=88,'Paraclinicos '!K57&lt;=92),AND('Paraclinicos '!K57&gt;=93,AA58=0)),0),"")</f>
        <v/>
      </c>
      <c r="AA58" cm="1">
        <f t="array" ref="AA58">_xlfn.IFS('Paraclinicos '!E57="","",'Paraclinicos '!E57="Oxigeno",2,'Paraclinicos '!E57="Aire",0)</f>
        <v>2</v>
      </c>
    </row>
    <row r="59" spans="1:27" x14ac:dyDescent="0.25">
      <c r="A59">
        <f>'Paraclinicos '!A58</f>
        <v>13</v>
      </c>
      <c r="B59" s="3">
        <f>'Paraclinicos '!R58</f>
        <v>44311</v>
      </c>
      <c r="C59" cm="1">
        <f t="array" ref="C59">_xlfn.IFS('Paraclinicos '!Q58="","",'Paraclinicos '!Q58&gt;60,3,'Paraclinicos '!Q58&lt;=60,1)</f>
        <v>1</v>
      </c>
      <c r="D59" t="str">
        <f>IFERROR(IF(INDEX('BD Demog para scores enalazar'!BC$2:BC$3000,MATCH(Formulas!A59,'BD Demog para scores enalazar'!A$2:A$3000,0))=0,"SI","NO"),"")</f>
        <v>NO</v>
      </c>
      <c r="E59" cm="1">
        <f t="array" ref="E59">_xlfn.IFS(D59="","",D59="SI",4,D59="NO",1)</f>
        <v>1</v>
      </c>
      <c r="F59" cm="1">
        <f t="array" ref="F59">_xlfn.IFS('Paraclinicos '!B58="","",'Paraclinicos '!B58&gt;1,1,'Paraclinicos '!B58&lt;=1,3)</f>
        <v>1</v>
      </c>
      <c r="G59" t="str" cm="1">
        <f t="array" ref="G59">_xlfn.IFS('Paraclinicos '!D58="","",AND('Paraclinicos '!D58&gt;=250,'Paraclinicos '!D58&lt;=500),2,'Paraclinicos '!D58&gt;500,3,'Paraclinicos '!D58&lt;250,1)</f>
        <v/>
      </c>
      <c r="H59" s="50">
        <f t="shared" si="1"/>
        <v>3</v>
      </c>
      <c r="I59" cm="1">
        <f t="array" ref="I59">_xlfn.IFS('Paraclinicos '!Q58="","",'Paraclinicos '!Q58&gt;=65,1,'Paraclinicos '!Q58&lt;65,0)</f>
        <v>0</v>
      </c>
      <c r="J59" t="str" cm="1">
        <f t="array" ref="J59">_xlfn.IFS('Paraclinicos '!I58="","",'Paraclinicos '!I58&gt;7,1,'Paraclinicos '!I58&lt;=7,0)</f>
        <v/>
      </c>
      <c r="K59" cm="1">
        <f t="array" ref="K59">_xlfn.IFS('Paraclinicos '!W58="","",'Paraclinicos '!W58&lt;=8,1,'Paraclinicos '!W58&gt;8,0)</f>
        <v>0</v>
      </c>
      <c r="L59" cm="1">
        <f t="array" ref="L59">_xlfn.IFS('Paraclinicos '!S58="","",'Paraclinicos '!S58&gt;=30,1,'Paraclinicos '!S58&lt;30,0)</f>
        <v>0</v>
      </c>
      <c r="M59" cm="1">
        <f t="array" ref="M59">_xlfn.IFS(OR('Paraclinicos '!T58="",'Paraclinicos '!U58=""),"",OR('Paraclinicos '!T58&lt;=90,'Paraclinicos '!U58&lt;=60),1,OR('Paraclinicos '!T58&gt;90,'Paraclinicos '!U58&gt;60),0)</f>
        <v>0</v>
      </c>
      <c r="N59" s="45">
        <f t="shared" si="2"/>
        <v>1</v>
      </c>
      <c r="O59" cm="1">
        <f t="array" ref="O59">_xlfn.IFS(OR('Paraclinicos '!M58="",'Paraclinicos '!N58="",'Paraclinicos '!N58=0),"",'Paraclinicos '!M58/'Paraclinicos '!N58&lt;100,4,'Paraclinicos '!M58/'Paraclinicos '!N58&lt;200,3,'Paraclinicos '!M58/'Paraclinicos '!N58&lt;300,2,'Paraclinicos '!M58/'Paraclinicos '!N58&lt;400,1,'Paraclinicos '!M58/'Paraclinicos '!N58&gt;=400,0)</f>
        <v>2</v>
      </c>
      <c r="P59" cm="1">
        <f t="array" ref="P59">_xlfn.IFS('Paraclinicos '!C58="","",'Paraclinicos '!C58&lt;20,4,'Paraclinicos '!C58&lt;50,3,'Paraclinicos '!C58&lt;100,2,'Paraclinicos '!C58&lt;150,1,'Paraclinicos '!C58&gt;150,0)</f>
        <v>0</v>
      </c>
      <c r="Q59" cm="1">
        <f t="array" ref="Q59">_xlfn.IFS('Paraclinicos '!O58="","",'Paraclinicos '!O58&lt;1.2,0,'Paraclinicos '!O58&lt;2,1,'Paraclinicos '!O58&lt;3.5,2,'Paraclinicos '!O58&lt;5,3,'Paraclinicos '!O58&gt;5,4)</f>
        <v>0</v>
      </c>
      <c r="R59" t="str" cm="1">
        <f t="array" ref="R59">_xlfn.IFS('Paraclinicos '!J58="","",'Paraclinicos '!J58&lt;1.2,0,'Paraclinicos '!J58&lt;2,1,'Paraclinicos '!J58&lt;6,2,'Paraclinicos '!J58&lt;12,3,'Paraclinicos '!J58&gt;=12,4)</f>
        <v/>
      </c>
      <c r="S59" cm="1">
        <f t="array" ref="S59">_xlfn.IFS('Paraclinicos '!Y58="","",'Paraclinicos '!Y58&lt;70,1,'Paraclinicos '!Y58&gt;=70,0)</f>
        <v>0</v>
      </c>
      <c r="T59" cm="1">
        <f t="array" ref="T59">_xlfn.IFS('Paraclinicos '!W58="","",'Paraclinicos '!W58&lt;6,4,'Paraclinicos '!W58&lt;10,3,'Paraclinicos '!W58&lt;13,2,'Paraclinicos '!W58&lt;15,1,'Paraclinicos '!W58=15,0)</f>
        <v>0</v>
      </c>
      <c r="U59" s="54">
        <f t="shared" si="0"/>
        <v>2</v>
      </c>
      <c r="V59" cm="1">
        <f t="array" ref="V59">_xlfn.IFS('Paraclinicos '!S58="","",OR('Paraclinicos '!S58&lt;=8,'Paraclinicos '!S58&gt;=25),3,'Paraclinicos '!S58&lt;12,1,'Paraclinicos '!S58&lt;21,0,'Paraclinicos '!S58&lt;25,2)</f>
        <v>0</v>
      </c>
      <c r="W59" t="str">
        <f>IFERROR(IF(INDEX('BD Demog para scores enalazar'!Y$2:'BD Demog para scores enalazar'!Y$3000,MATCH(Formulas!A59,'BD Demog para scores enalazar'!A$2:'BD Demog para scores enalazar'!A$3000,0))=1,"SI","NO"),"")</f>
        <v>NO</v>
      </c>
      <c r="X59" s="9" t="str">
        <f>IFERROR(IF(INDEX('BD Demog para scores enalazar'!AJ$2:'BD Demog para scores enalazar'!AJ$3000,MATCH(Formulas!A59,'BD Demog para scores enalazar'!A$2:'BD Demog para scores enalazar'!A$3000,0))=1,"SI","NO"),"")</f>
        <v>NO</v>
      </c>
      <c r="Y59" cm="1">
        <f t="array" ref="Y59">IF(AND(W59="NO",X59="NO"),_xlfn.IFS('Paraclinicos '!K58&lt;=91,3,'Paraclinicos '!K58&lt;94,2,'Paraclinicos '!K58&lt;96,1,'Paraclinicos '!K58&gt;=96,0),"")</f>
        <v>3</v>
      </c>
      <c r="Z59" t="str" cm="1">
        <f t="array" ref="Z59">IF(OR(W59="SI",X59="SI"),_xlfn.IFS(OR(AND('Paraclinicos '!K58&lt;=83),AND('Paraclinicos '!K58&gt;=97,AA59=2)),3,OR(AND('Paraclinicos '!K58&lt;=86),AND('Paraclinicos '!K58&gt;=94,AA59=2)),2,OR(AND('Paraclinicos '!K58&lt;=88),AND('Paraclinicos '!K58&gt;=92,AA59=2)),1,OR(AND('Paraclinicos '!K58&gt;=88,'Paraclinicos '!K58&lt;=92),AND('Paraclinicos '!K58&gt;=93,AA59=0)),0),"")</f>
        <v/>
      </c>
      <c r="AA59" cm="1">
        <f t="array" ref="AA59">_xlfn.IFS('Paraclinicos '!E58="","",'Paraclinicos '!E58="Oxigeno",2,'Paraclinicos '!E58="Aire",0)</f>
        <v>2</v>
      </c>
    </row>
    <row r="60" spans="1:27" x14ac:dyDescent="0.25">
      <c r="A60">
        <f>'Paraclinicos '!A59</f>
        <v>14</v>
      </c>
      <c r="B60" s="3">
        <f>'Paraclinicos '!R59</f>
        <v>44297</v>
      </c>
      <c r="C60" cm="1">
        <f t="array" ref="C60">_xlfn.IFS('Paraclinicos '!Q59="","",'Paraclinicos '!Q59&gt;60,3,'Paraclinicos '!Q59&lt;=60,1)</f>
        <v>3</v>
      </c>
      <c r="D60" t="str">
        <f>IFERROR(IF(INDEX('BD Demog para scores enalazar'!BC$2:BC$3000,MATCH(Formulas!A60,'BD Demog para scores enalazar'!A$2:A$3000,0))=0,"SI","NO"),"")</f>
        <v>SI</v>
      </c>
      <c r="E60" cm="1">
        <f t="array" ref="E60">_xlfn.IFS(D60="","",D60="SI",4,D60="NO",1)</f>
        <v>4</v>
      </c>
      <c r="F60" cm="1">
        <f t="array" ref="F60">_xlfn.IFS('Paraclinicos '!B59="","",'Paraclinicos '!B59&gt;1,1,'Paraclinicos '!B59&lt;=1,3)</f>
        <v>3</v>
      </c>
      <c r="G60" cm="1">
        <f t="array" ref="G60">_xlfn.IFS('Paraclinicos '!D59="","",AND('Paraclinicos '!D59&gt;=250,'Paraclinicos '!D59&lt;=500),2,'Paraclinicos '!D59&gt;500,3,'Paraclinicos '!D59&lt;250,1)</f>
        <v>3</v>
      </c>
      <c r="H60" s="50">
        <f t="shared" si="1"/>
        <v>13</v>
      </c>
      <c r="I60" cm="1">
        <f t="array" ref="I60">_xlfn.IFS('Paraclinicos '!Q59="","",'Paraclinicos '!Q59&gt;=65,1,'Paraclinicos '!Q59&lt;65,0)</f>
        <v>0</v>
      </c>
      <c r="J60" cm="1">
        <f t="array" ref="J60">_xlfn.IFS('Paraclinicos '!I59="","",'Paraclinicos '!I59&gt;7,1,'Paraclinicos '!I59&lt;=7,0)</f>
        <v>1</v>
      </c>
      <c r="K60" cm="1">
        <f t="array" ref="K60">_xlfn.IFS('Paraclinicos '!W59="","",'Paraclinicos '!W59&lt;=8,1,'Paraclinicos '!W59&gt;8,0)</f>
        <v>1</v>
      </c>
      <c r="L60" cm="1">
        <f t="array" ref="L60">_xlfn.IFS('Paraclinicos '!S59="","",'Paraclinicos '!S59&gt;=30,1,'Paraclinicos '!S59&lt;30,0)</f>
        <v>0</v>
      </c>
      <c r="M60" cm="1">
        <f t="array" ref="M60">_xlfn.IFS(OR('Paraclinicos '!T59="",'Paraclinicos '!U59=""),"",OR('Paraclinicos '!T59&lt;=90,'Paraclinicos '!U59&lt;=60),1,OR('Paraclinicos '!T59&gt;90,'Paraclinicos '!U59&gt;60),0)</f>
        <v>0</v>
      </c>
      <c r="N60" s="45">
        <f t="shared" si="2"/>
        <v>2</v>
      </c>
      <c r="O60" cm="1">
        <f t="array" ref="O60">_xlfn.IFS(OR('Paraclinicos '!M59="",'Paraclinicos '!N59="",'Paraclinicos '!N59=0),"",'Paraclinicos '!M59/'Paraclinicos '!N59&lt;100,4,'Paraclinicos '!M59/'Paraclinicos '!N59&lt;200,3,'Paraclinicos '!M59/'Paraclinicos '!N59&lt;300,2,'Paraclinicos '!M59/'Paraclinicos '!N59&lt;400,1,'Paraclinicos '!M59/'Paraclinicos '!N59&gt;=400,0)</f>
        <v>1</v>
      </c>
      <c r="P60" cm="1">
        <f t="array" ref="P60">_xlfn.IFS('Paraclinicos '!C59="","",'Paraclinicos '!C59&lt;20,4,'Paraclinicos '!C59&lt;50,3,'Paraclinicos '!C59&lt;100,2,'Paraclinicos '!C59&lt;150,1,'Paraclinicos '!C59&gt;150,0)</f>
        <v>1</v>
      </c>
      <c r="Q60" cm="1">
        <f t="array" ref="Q60">_xlfn.IFS('Paraclinicos '!O59="","",'Paraclinicos '!O59&lt;1.2,0,'Paraclinicos '!O59&lt;2,1,'Paraclinicos '!O59&lt;3.5,2,'Paraclinicos '!O59&lt;5,3,'Paraclinicos '!O59&gt;5,4)</f>
        <v>0</v>
      </c>
      <c r="R60" cm="1">
        <f t="array" ref="R60">_xlfn.IFS('Paraclinicos '!J59="","",'Paraclinicos '!J59&lt;1.2,0,'Paraclinicos '!J59&lt;2,1,'Paraclinicos '!J59&lt;6,2,'Paraclinicos '!J59&lt;12,3,'Paraclinicos '!J59&gt;=12,4)</f>
        <v>0</v>
      </c>
      <c r="S60" cm="1">
        <f t="array" ref="S60">_xlfn.IFS('Paraclinicos '!Y59="","",'Paraclinicos '!Y59&lt;70,1,'Paraclinicos '!Y59&gt;=70,0)</f>
        <v>0</v>
      </c>
      <c r="T60" cm="1">
        <f t="array" ref="T60">_xlfn.IFS('Paraclinicos '!W59="","",'Paraclinicos '!W59&lt;6,4,'Paraclinicos '!W59&lt;10,3,'Paraclinicos '!W59&lt;13,2,'Paraclinicos '!W59&lt;15,1,'Paraclinicos '!W59=15,0)</f>
        <v>4</v>
      </c>
      <c r="U60" s="54">
        <f t="shared" si="0"/>
        <v>6</v>
      </c>
      <c r="V60" cm="1">
        <f t="array" ref="V60">_xlfn.IFS('Paraclinicos '!S59="","",OR('Paraclinicos '!S59&lt;=8,'Paraclinicos '!S59&gt;=25),3,'Paraclinicos '!S59&lt;12,1,'Paraclinicos '!S59&lt;21,0,'Paraclinicos '!S59&lt;25,2)</f>
        <v>0</v>
      </c>
      <c r="W60" t="str">
        <f>IFERROR(IF(INDEX('BD Demog para scores enalazar'!Y$2:'BD Demog para scores enalazar'!Y$3000,MATCH(Formulas!A60,'BD Demog para scores enalazar'!A$2:'BD Demog para scores enalazar'!A$3000,0))=1,"SI","NO"),"")</f>
        <v>NO</v>
      </c>
      <c r="X60" s="9" t="str">
        <f>IFERROR(IF(INDEX('BD Demog para scores enalazar'!AJ$2:'BD Demog para scores enalazar'!AJ$3000,MATCH(Formulas!A60,'BD Demog para scores enalazar'!A$2:'BD Demog para scores enalazar'!A$3000,0))=1,"SI","NO"),"")</f>
        <v>NO</v>
      </c>
      <c r="Y60" cm="1">
        <f t="array" ref="Y60">IF(AND(W60="NO",X60="NO"),_xlfn.IFS('Paraclinicos '!K59&lt;=91,3,'Paraclinicos '!K59&lt;94,2,'Paraclinicos '!K59&lt;96,1,'Paraclinicos '!K59&gt;=96,0),"")</f>
        <v>2</v>
      </c>
      <c r="Z60" t="str" cm="1">
        <f t="array" ref="Z60">IF(OR(W60="SI",X60="SI"),_xlfn.IFS(OR(AND('Paraclinicos '!K59&lt;=83),AND('Paraclinicos '!K59&gt;=97,AA60=2)),3,OR(AND('Paraclinicos '!K59&lt;=86),AND('Paraclinicos '!K59&gt;=94,AA60=2)),2,OR(AND('Paraclinicos '!K59&lt;=88),AND('Paraclinicos '!K59&gt;=92,AA60=2)),1,OR(AND('Paraclinicos '!K59&gt;=88,'Paraclinicos '!K59&lt;=92),AND('Paraclinicos '!K59&gt;=93,AA60=0)),0),"")</f>
        <v/>
      </c>
      <c r="AA60" cm="1">
        <f t="array" ref="AA60">_xlfn.IFS('Paraclinicos '!E59="","",'Paraclinicos '!E59="Oxigeno",2,'Paraclinicos '!E59="Aire",0)</f>
        <v>2</v>
      </c>
    </row>
    <row r="61" spans="1:27" x14ac:dyDescent="0.25">
      <c r="A61">
        <f>'Paraclinicos '!A60</f>
        <v>14</v>
      </c>
      <c r="B61" s="3">
        <f>'Paraclinicos '!R60</f>
        <v>44298</v>
      </c>
      <c r="C61" cm="1">
        <f t="array" ref="C61">_xlfn.IFS('Paraclinicos '!Q60="","",'Paraclinicos '!Q60&gt;60,3,'Paraclinicos '!Q60&lt;=60,1)</f>
        <v>3</v>
      </c>
      <c r="D61" t="str">
        <f>IFERROR(IF(INDEX('BD Demog para scores enalazar'!BC$2:BC$3000,MATCH(Formulas!A61,'BD Demog para scores enalazar'!A$2:A$3000,0))=0,"SI","NO"),"")</f>
        <v>SI</v>
      </c>
      <c r="E61" cm="1">
        <f t="array" ref="E61">_xlfn.IFS(D61="","",D61="SI",4,D61="NO",1)</f>
        <v>4</v>
      </c>
      <c r="F61" cm="1">
        <f t="array" ref="F61">_xlfn.IFS('Paraclinicos '!B60="","",'Paraclinicos '!B60&gt;1,1,'Paraclinicos '!B60&lt;=1,3)</f>
        <v>3</v>
      </c>
      <c r="G61" cm="1">
        <f t="array" ref="G61">_xlfn.IFS('Paraclinicos '!D60="","",AND('Paraclinicos '!D60&gt;=250,'Paraclinicos '!D60&lt;=500),2,'Paraclinicos '!D60&gt;500,3,'Paraclinicos '!D60&lt;250,1)</f>
        <v>3</v>
      </c>
      <c r="H61" s="50">
        <f t="shared" si="1"/>
        <v>13</v>
      </c>
      <c r="I61" cm="1">
        <f t="array" ref="I61">_xlfn.IFS('Paraclinicos '!Q60="","",'Paraclinicos '!Q60&gt;=65,1,'Paraclinicos '!Q60&lt;65,0)</f>
        <v>0</v>
      </c>
      <c r="J61" cm="1">
        <f t="array" ref="J61">_xlfn.IFS('Paraclinicos '!I60="","",'Paraclinicos '!I60&gt;7,1,'Paraclinicos '!I60&lt;=7,0)</f>
        <v>1</v>
      </c>
      <c r="K61" cm="1">
        <f t="array" ref="K61">_xlfn.IFS('Paraclinicos '!W60="","",'Paraclinicos '!W60&lt;=8,1,'Paraclinicos '!W60&gt;8,0)</f>
        <v>0</v>
      </c>
      <c r="L61" cm="1">
        <f t="array" ref="L61">_xlfn.IFS('Paraclinicos '!S60="","",'Paraclinicos '!S60&gt;=30,1,'Paraclinicos '!S60&lt;30,0)</f>
        <v>0</v>
      </c>
      <c r="M61" cm="1">
        <f t="array" ref="M61">_xlfn.IFS(OR('Paraclinicos '!T60="",'Paraclinicos '!U60=""),"",OR('Paraclinicos '!T60&lt;=90,'Paraclinicos '!U60&lt;=60),1,OR('Paraclinicos '!T60&gt;90,'Paraclinicos '!U60&gt;60),0)</f>
        <v>0</v>
      </c>
      <c r="N61" s="45">
        <f t="shared" si="2"/>
        <v>3</v>
      </c>
      <c r="O61" cm="1">
        <f t="array" ref="O61">_xlfn.IFS(OR('Paraclinicos '!M60="",'Paraclinicos '!N60="",'Paraclinicos '!N60=0),"",'Paraclinicos '!M60/'Paraclinicos '!N60&lt;100,4,'Paraclinicos '!M60/'Paraclinicos '!N60&lt;200,3,'Paraclinicos '!M60/'Paraclinicos '!N60&lt;300,2,'Paraclinicos '!M60/'Paraclinicos '!N60&lt;400,1,'Paraclinicos '!M60/'Paraclinicos '!N60&gt;=400,0)</f>
        <v>2</v>
      </c>
      <c r="P61" cm="1">
        <f t="array" ref="P61">_xlfn.IFS('Paraclinicos '!C60="","",'Paraclinicos '!C60&lt;20,4,'Paraclinicos '!C60&lt;50,3,'Paraclinicos '!C60&lt;100,2,'Paraclinicos '!C60&lt;150,1,'Paraclinicos '!C60&gt;150,0)</f>
        <v>1</v>
      </c>
      <c r="Q61" cm="1">
        <f t="array" ref="Q61">_xlfn.IFS('Paraclinicos '!O60="","",'Paraclinicos '!O60&lt;1.2,0,'Paraclinicos '!O60&lt;2,1,'Paraclinicos '!O60&lt;3.5,2,'Paraclinicos '!O60&lt;5,3,'Paraclinicos '!O60&gt;5,4)</f>
        <v>1</v>
      </c>
      <c r="R61" t="str" cm="1">
        <f t="array" ref="R61">_xlfn.IFS('Paraclinicos '!J60="","",'Paraclinicos '!J60&lt;1.2,0,'Paraclinicos '!J60&lt;2,1,'Paraclinicos '!J60&lt;6,2,'Paraclinicos '!J60&lt;12,3,'Paraclinicos '!J60&gt;=12,4)</f>
        <v/>
      </c>
      <c r="S61" cm="1">
        <f t="array" ref="S61">_xlfn.IFS('Paraclinicos '!Y60="","",'Paraclinicos '!Y60&lt;70,1,'Paraclinicos '!Y60&gt;=70,0)</f>
        <v>0</v>
      </c>
      <c r="T61" cm="1">
        <f t="array" ref="T61">_xlfn.IFS('Paraclinicos '!W60="","",'Paraclinicos '!W60&lt;6,4,'Paraclinicos '!W60&lt;10,3,'Paraclinicos '!W60&lt;13,2,'Paraclinicos '!W60&lt;15,1,'Paraclinicos '!W60=15,0)</f>
        <v>2</v>
      </c>
      <c r="U61" s="54">
        <f t="shared" si="0"/>
        <v>6</v>
      </c>
      <c r="V61" cm="1">
        <f t="array" ref="V61">_xlfn.IFS('Paraclinicos '!S60="","",OR('Paraclinicos '!S60&lt;=8,'Paraclinicos '!S60&gt;=25),3,'Paraclinicos '!S60&lt;12,1,'Paraclinicos '!S60&lt;21,0,'Paraclinicos '!S60&lt;25,2)</f>
        <v>2</v>
      </c>
      <c r="W61" t="str">
        <f>IFERROR(IF(INDEX('BD Demog para scores enalazar'!Y$2:'BD Demog para scores enalazar'!Y$3000,MATCH(Formulas!A61,'BD Demog para scores enalazar'!A$2:'BD Demog para scores enalazar'!A$3000,0))=1,"SI","NO"),"")</f>
        <v>NO</v>
      </c>
      <c r="X61" s="9" t="str">
        <f>IFERROR(IF(INDEX('BD Demog para scores enalazar'!AJ$2:'BD Demog para scores enalazar'!AJ$3000,MATCH(Formulas!A61,'BD Demog para scores enalazar'!A$2:'BD Demog para scores enalazar'!A$3000,0))=1,"SI","NO"),"")</f>
        <v>NO</v>
      </c>
      <c r="Y61" cm="1">
        <f t="array" ref="Y61">IF(AND(W61="NO",X61="NO"),_xlfn.IFS('Paraclinicos '!K60&lt;=91,3,'Paraclinicos '!K60&lt;94,2,'Paraclinicos '!K60&lt;96,1,'Paraclinicos '!K60&gt;=96,0),"")</f>
        <v>3</v>
      </c>
      <c r="Z61" t="str" cm="1">
        <f t="array" ref="Z61">IF(OR(W61="SI",X61="SI"),_xlfn.IFS(OR(AND('Paraclinicos '!K60&lt;=83),AND('Paraclinicos '!K60&gt;=97,AA61=2)),3,OR(AND('Paraclinicos '!K60&lt;=86),AND('Paraclinicos '!K60&gt;=94,AA61=2)),2,OR(AND('Paraclinicos '!K60&lt;=88),AND('Paraclinicos '!K60&gt;=92,AA61=2)),1,OR(AND('Paraclinicos '!K60&gt;=88,'Paraclinicos '!K60&lt;=92),AND('Paraclinicos '!K60&gt;=93,AA61=0)),0),"")</f>
        <v/>
      </c>
      <c r="AA61" cm="1">
        <f t="array" ref="AA61">_xlfn.IFS('Paraclinicos '!E60="","",'Paraclinicos '!E60="Oxigeno",2,'Paraclinicos '!E60="Aire",0)</f>
        <v>2</v>
      </c>
    </row>
    <row r="62" spans="1:27" x14ac:dyDescent="0.25">
      <c r="A62">
        <f>'Paraclinicos '!A61</f>
        <v>14</v>
      </c>
      <c r="B62" s="3">
        <f>'Paraclinicos '!R61</f>
        <v>44299</v>
      </c>
      <c r="C62" cm="1">
        <f t="array" ref="C62">_xlfn.IFS('Paraclinicos '!Q61="","",'Paraclinicos '!Q61&gt;60,3,'Paraclinicos '!Q61&lt;=60,1)</f>
        <v>3</v>
      </c>
      <c r="D62" t="str">
        <f>IFERROR(IF(INDEX('BD Demog para scores enalazar'!BC$2:BC$3000,MATCH(Formulas!A62,'BD Demog para scores enalazar'!A$2:A$3000,0))=0,"SI","NO"),"")</f>
        <v>SI</v>
      </c>
      <c r="E62" cm="1">
        <f t="array" ref="E62">_xlfn.IFS(D62="","",D62="SI",4,D62="NO",1)</f>
        <v>4</v>
      </c>
      <c r="F62" cm="1">
        <f t="array" ref="F62">_xlfn.IFS('Paraclinicos '!B61="","",'Paraclinicos '!B61&gt;1,1,'Paraclinicos '!B61&lt;=1,3)</f>
        <v>3</v>
      </c>
      <c r="G62" t="str" cm="1">
        <f t="array" ref="G62">_xlfn.IFS('Paraclinicos '!D61="","",AND('Paraclinicos '!D61&gt;=250,'Paraclinicos '!D61&lt;=500),2,'Paraclinicos '!D61&gt;500,3,'Paraclinicos '!D61&lt;250,1)</f>
        <v/>
      </c>
      <c r="H62" s="50">
        <f t="shared" si="1"/>
        <v>10</v>
      </c>
      <c r="I62" cm="1">
        <f t="array" ref="I62">_xlfn.IFS('Paraclinicos '!Q61="","",'Paraclinicos '!Q61&gt;=65,1,'Paraclinicos '!Q61&lt;65,0)</f>
        <v>0</v>
      </c>
      <c r="J62" cm="1">
        <f t="array" ref="J62">_xlfn.IFS('Paraclinicos '!I61="","",'Paraclinicos '!I61&gt;7,1,'Paraclinicos '!I61&lt;=7,0)</f>
        <v>1</v>
      </c>
      <c r="K62" cm="1">
        <f t="array" ref="K62">_xlfn.IFS('Paraclinicos '!W61="","",'Paraclinicos '!W61&lt;=8,1,'Paraclinicos '!W61&gt;8,0)</f>
        <v>0</v>
      </c>
      <c r="L62" cm="1">
        <f t="array" ref="L62">_xlfn.IFS('Paraclinicos '!S61="","",'Paraclinicos '!S61&gt;=30,1,'Paraclinicos '!S61&lt;30,0)</f>
        <v>0</v>
      </c>
      <c r="M62" cm="1">
        <f t="array" ref="M62">_xlfn.IFS(OR('Paraclinicos '!T61="",'Paraclinicos '!U61=""),"",OR('Paraclinicos '!T61&lt;=90,'Paraclinicos '!U61&lt;=60),1,OR('Paraclinicos '!T61&gt;90,'Paraclinicos '!U61&gt;60),0)</f>
        <v>1</v>
      </c>
      <c r="N62" s="45">
        <f t="shared" si="2"/>
        <v>3</v>
      </c>
      <c r="O62" cm="1">
        <f t="array" ref="O62">_xlfn.IFS(OR('Paraclinicos '!M61="",'Paraclinicos '!N61="",'Paraclinicos '!N61=0),"",'Paraclinicos '!M61/'Paraclinicos '!N61&lt;100,4,'Paraclinicos '!M61/'Paraclinicos '!N61&lt;200,3,'Paraclinicos '!M61/'Paraclinicos '!N61&lt;300,2,'Paraclinicos '!M61/'Paraclinicos '!N61&lt;400,1,'Paraclinicos '!M61/'Paraclinicos '!N61&gt;=400,0)</f>
        <v>1</v>
      </c>
      <c r="P62" cm="1">
        <f t="array" ref="P62">_xlfn.IFS('Paraclinicos '!C61="","",'Paraclinicos '!C61&lt;20,4,'Paraclinicos '!C61&lt;50,3,'Paraclinicos '!C61&lt;100,2,'Paraclinicos '!C61&lt;150,1,'Paraclinicos '!C61&gt;150,0)</f>
        <v>0</v>
      </c>
      <c r="Q62" cm="1">
        <f t="array" ref="Q62">_xlfn.IFS('Paraclinicos '!O61="","",'Paraclinicos '!O61&lt;1.2,0,'Paraclinicos '!O61&lt;2,1,'Paraclinicos '!O61&lt;3.5,2,'Paraclinicos '!O61&lt;5,3,'Paraclinicos '!O61&gt;5,4)</f>
        <v>2</v>
      </c>
      <c r="R62" cm="1">
        <f t="array" ref="R62">_xlfn.IFS('Paraclinicos '!J61="","",'Paraclinicos '!J61&lt;1.2,0,'Paraclinicos '!J61&lt;2,1,'Paraclinicos '!J61&lt;6,2,'Paraclinicos '!J61&lt;12,3,'Paraclinicos '!J61&gt;=12,4)</f>
        <v>2</v>
      </c>
      <c r="S62" cm="1">
        <f t="array" ref="S62">_xlfn.IFS('Paraclinicos '!Y61="","",'Paraclinicos '!Y61&lt;70,1,'Paraclinicos '!Y61&gt;=70,0)</f>
        <v>1</v>
      </c>
      <c r="T62" cm="1">
        <f t="array" ref="T62">_xlfn.IFS('Paraclinicos '!W61="","",'Paraclinicos '!W61&lt;6,4,'Paraclinicos '!W61&lt;10,3,'Paraclinicos '!W61&lt;13,2,'Paraclinicos '!W61&lt;15,1,'Paraclinicos '!W61=15,0)</f>
        <v>2</v>
      </c>
      <c r="U62" s="54">
        <f t="shared" si="0"/>
        <v>8</v>
      </c>
      <c r="V62" cm="1">
        <f t="array" ref="V62">_xlfn.IFS('Paraclinicos '!S61="","",OR('Paraclinicos '!S61&lt;=8,'Paraclinicos '!S61&gt;=25),3,'Paraclinicos '!S61&lt;12,1,'Paraclinicos '!S61&lt;21,0,'Paraclinicos '!S61&lt;25,2)</f>
        <v>2</v>
      </c>
      <c r="W62" t="str">
        <f>IFERROR(IF(INDEX('BD Demog para scores enalazar'!Y$2:'BD Demog para scores enalazar'!Y$3000,MATCH(Formulas!A62,'BD Demog para scores enalazar'!A$2:'BD Demog para scores enalazar'!A$3000,0))=1,"SI","NO"),"")</f>
        <v>NO</v>
      </c>
      <c r="X62" s="9" t="str">
        <f>IFERROR(IF(INDEX('BD Demog para scores enalazar'!AJ$2:'BD Demog para scores enalazar'!AJ$3000,MATCH(Formulas!A62,'BD Demog para scores enalazar'!A$2:'BD Demog para scores enalazar'!A$3000,0))=1,"SI","NO"),"")</f>
        <v>NO</v>
      </c>
      <c r="Y62" cm="1">
        <f t="array" ref="Y62">IF(AND(W62="NO",X62="NO"),_xlfn.IFS('Paraclinicos '!K61&lt;=91,3,'Paraclinicos '!K61&lt;94,2,'Paraclinicos '!K61&lt;96,1,'Paraclinicos '!K61&gt;=96,0),"")</f>
        <v>2</v>
      </c>
      <c r="Z62" t="str" cm="1">
        <f t="array" ref="Z62">IF(OR(W62="SI",X62="SI"),_xlfn.IFS(OR(AND('Paraclinicos '!K61&lt;=83),AND('Paraclinicos '!K61&gt;=97,AA62=2)),3,OR(AND('Paraclinicos '!K61&lt;=86),AND('Paraclinicos '!K61&gt;=94,AA62=2)),2,OR(AND('Paraclinicos '!K61&lt;=88),AND('Paraclinicos '!K61&gt;=92,AA62=2)),1,OR(AND('Paraclinicos '!K61&gt;=88,'Paraclinicos '!K61&lt;=92),AND('Paraclinicos '!K61&gt;=93,AA62=0)),0),"")</f>
        <v/>
      </c>
      <c r="AA62" cm="1">
        <f t="array" ref="AA62">_xlfn.IFS('Paraclinicos '!E61="","",'Paraclinicos '!E61="Oxigeno",2,'Paraclinicos '!E61="Aire",0)</f>
        <v>2</v>
      </c>
    </row>
    <row r="63" spans="1:27" x14ac:dyDescent="0.25">
      <c r="A63">
        <f>'Paraclinicos '!A62</f>
        <v>14</v>
      </c>
      <c r="B63" s="3">
        <f>'Paraclinicos '!R62</f>
        <v>44301</v>
      </c>
      <c r="C63" cm="1">
        <f t="array" ref="C63">_xlfn.IFS('Paraclinicos '!Q62="","",'Paraclinicos '!Q62&gt;60,3,'Paraclinicos '!Q62&lt;=60,1)</f>
        <v>3</v>
      </c>
      <c r="D63" t="str">
        <f>IFERROR(IF(INDEX('BD Demog para scores enalazar'!BC$2:BC$3000,MATCH(Formulas!A63,'BD Demog para scores enalazar'!A$2:A$3000,0))=0,"SI","NO"),"")</f>
        <v>SI</v>
      </c>
      <c r="E63" cm="1">
        <f t="array" ref="E63">_xlfn.IFS(D63="","",D63="SI",4,D63="NO",1)</f>
        <v>4</v>
      </c>
      <c r="F63" cm="1">
        <f t="array" ref="F63">_xlfn.IFS('Paraclinicos '!B62="","",'Paraclinicos '!B62&gt;1,1,'Paraclinicos '!B62&lt;=1,3)</f>
        <v>3</v>
      </c>
      <c r="G63" t="str" cm="1">
        <f t="array" ref="G63">_xlfn.IFS('Paraclinicos '!D62="","",AND('Paraclinicos '!D62&gt;=250,'Paraclinicos '!D62&lt;=500),2,'Paraclinicos '!D62&gt;500,3,'Paraclinicos '!D62&lt;250,1)</f>
        <v/>
      </c>
      <c r="H63" s="50">
        <f t="shared" si="1"/>
        <v>10</v>
      </c>
      <c r="I63" cm="1">
        <f t="array" ref="I63">_xlfn.IFS('Paraclinicos '!Q62="","",'Paraclinicos '!Q62&gt;=65,1,'Paraclinicos '!Q62&lt;65,0)</f>
        <v>0</v>
      </c>
      <c r="J63" cm="1">
        <f t="array" ref="J63">_xlfn.IFS('Paraclinicos '!I62="","",'Paraclinicos '!I62&gt;7,1,'Paraclinicos '!I62&lt;=7,0)</f>
        <v>1</v>
      </c>
      <c r="K63" cm="1">
        <f t="array" ref="K63">_xlfn.IFS('Paraclinicos '!W62="","",'Paraclinicos '!W62&lt;=8,1,'Paraclinicos '!W62&gt;8,0)</f>
        <v>1</v>
      </c>
      <c r="L63" cm="1">
        <f t="array" ref="L63">_xlfn.IFS('Paraclinicos '!S62="","",'Paraclinicos '!S62&gt;=30,1,'Paraclinicos '!S62&lt;30,0)</f>
        <v>0</v>
      </c>
      <c r="M63" cm="1">
        <f t="array" ref="M63">_xlfn.IFS(OR('Paraclinicos '!T62="",'Paraclinicos '!U62=""),"",OR('Paraclinicos '!T62&lt;=90,'Paraclinicos '!U62&lt;=60),1,OR('Paraclinicos '!T62&gt;90,'Paraclinicos '!U62&gt;60),0)</f>
        <v>0</v>
      </c>
      <c r="N63" s="45">
        <f t="shared" si="2"/>
        <v>4</v>
      </c>
      <c r="O63" cm="1">
        <f t="array" ref="O63">_xlfn.IFS(OR('Paraclinicos '!M62="",'Paraclinicos '!N62="",'Paraclinicos '!N62=0),"",'Paraclinicos '!M62/'Paraclinicos '!N62&lt;100,4,'Paraclinicos '!M62/'Paraclinicos '!N62&lt;200,3,'Paraclinicos '!M62/'Paraclinicos '!N62&lt;300,2,'Paraclinicos '!M62/'Paraclinicos '!N62&lt;400,1,'Paraclinicos '!M62/'Paraclinicos '!N62&gt;=400,0)</f>
        <v>1</v>
      </c>
      <c r="P63" cm="1">
        <f t="array" ref="P63">_xlfn.IFS('Paraclinicos '!C62="","",'Paraclinicos '!C62&lt;20,4,'Paraclinicos '!C62&lt;50,3,'Paraclinicos '!C62&lt;100,2,'Paraclinicos '!C62&lt;150,1,'Paraclinicos '!C62&gt;150,0)</f>
        <v>0</v>
      </c>
      <c r="Q63" cm="1">
        <f t="array" ref="Q63">_xlfn.IFS('Paraclinicos '!O62="","",'Paraclinicos '!O62&lt;1.2,0,'Paraclinicos '!O62&lt;2,1,'Paraclinicos '!O62&lt;3.5,2,'Paraclinicos '!O62&lt;5,3,'Paraclinicos '!O62&gt;5,4)</f>
        <v>2</v>
      </c>
      <c r="R63" t="str" cm="1">
        <f t="array" ref="R63">_xlfn.IFS('Paraclinicos '!J62="","",'Paraclinicos '!J62&lt;1.2,0,'Paraclinicos '!J62&lt;2,1,'Paraclinicos '!J62&lt;6,2,'Paraclinicos '!J62&lt;12,3,'Paraclinicos '!J62&gt;=12,4)</f>
        <v/>
      </c>
      <c r="S63" cm="1">
        <f t="array" ref="S63">_xlfn.IFS('Paraclinicos '!Y62="","",'Paraclinicos '!Y62&lt;70,1,'Paraclinicos '!Y62&gt;=70,0)</f>
        <v>0</v>
      </c>
      <c r="T63" cm="1">
        <f t="array" ref="T63">_xlfn.IFS('Paraclinicos '!W62="","",'Paraclinicos '!W62&lt;6,4,'Paraclinicos '!W62&lt;10,3,'Paraclinicos '!W62&lt;13,2,'Paraclinicos '!W62&lt;15,1,'Paraclinicos '!W62=15,0)</f>
        <v>4</v>
      </c>
      <c r="U63" s="54">
        <f t="shared" si="0"/>
        <v>7</v>
      </c>
      <c r="V63" cm="1">
        <f t="array" ref="V63">_xlfn.IFS('Paraclinicos '!S62="","",OR('Paraclinicos '!S62&lt;=8,'Paraclinicos '!S62&gt;=25),3,'Paraclinicos '!S62&lt;12,1,'Paraclinicos '!S62&lt;21,0,'Paraclinicos '!S62&lt;25,2)</f>
        <v>2</v>
      </c>
      <c r="W63" t="str">
        <f>IFERROR(IF(INDEX('BD Demog para scores enalazar'!Y$2:'BD Demog para scores enalazar'!Y$3000,MATCH(Formulas!A63,'BD Demog para scores enalazar'!A$2:'BD Demog para scores enalazar'!A$3000,0))=1,"SI","NO"),"")</f>
        <v>NO</v>
      </c>
      <c r="X63" s="9" t="str">
        <f>IFERROR(IF(INDEX('BD Demog para scores enalazar'!AJ$2:'BD Demog para scores enalazar'!AJ$3000,MATCH(Formulas!A63,'BD Demog para scores enalazar'!A$2:'BD Demog para scores enalazar'!A$3000,0))=1,"SI","NO"),"")</f>
        <v>NO</v>
      </c>
      <c r="Y63" cm="1">
        <f t="array" ref="Y63">IF(AND(W63="NO",X63="NO"),_xlfn.IFS('Paraclinicos '!K62&lt;=91,3,'Paraclinicos '!K62&lt;94,2,'Paraclinicos '!K62&lt;96,1,'Paraclinicos '!K62&gt;=96,0),"")</f>
        <v>2</v>
      </c>
      <c r="Z63" t="str" cm="1">
        <f t="array" ref="Z63">IF(OR(W63="SI",X63="SI"),_xlfn.IFS(OR(AND('Paraclinicos '!K62&lt;=83),AND('Paraclinicos '!K62&gt;=97,AA63=2)),3,OR(AND('Paraclinicos '!K62&lt;=86),AND('Paraclinicos '!K62&gt;=94,AA63=2)),2,OR(AND('Paraclinicos '!K62&lt;=88),AND('Paraclinicos '!K62&gt;=92,AA63=2)),1,OR(AND('Paraclinicos '!K62&gt;=88,'Paraclinicos '!K62&lt;=92),AND('Paraclinicos '!K62&gt;=93,AA63=0)),0),"")</f>
        <v/>
      </c>
      <c r="AA63" cm="1">
        <f t="array" ref="AA63">_xlfn.IFS('Paraclinicos '!E62="","",'Paraclinicos '!E62="Oxigeno",2,'Paraclinicos '!E62="Aire",0)</f>
        <v>2</v>
      </c>
    </row>
    <row r="64" spans="1:27" x14ac:dyDescent="0.25">
      <c r="A64">
        <f>'Paraclinicos '!A63</f>
        <v>14</v>
      </c>
      <c r="B64" s="3">
        <f>'Paraclinicos '!R63</f>
        <v>44302</v>
      </c>
      <c r="C64" cm="1">
        <f t="array" ref="C64">_xlfn.IFS('Paraclinicos '!Q63="","",'Paraclinicos '!Q63&gt;60,3,'Paraclinicos '!Q63&lt;=60,1)</f>
        <v>3</v>
      </c>
      <c r="D64" t="str">
        <f>IFERROR(IF(INDEX('BD Demog para scores enalazar'!BC$2:BC$3000,MATCH(Formulas!A64,'BD Demog para scores enalazar'!A$2:A$3000,0))=0,"SI","NO"),"")</f>
        <v>SI</v>
      </c>
      <c r="E64" cm="1">
        <f t="array" ref="E64">_xlfn.IFS(D64="","",D64="SI",4,D64="NO",1)</f>
        <v>4</v>
      </c>
      <c r="F64" cm="1">
        <f t="array" ref="F64">_xlfn.IFS('Paraclinicos '!B63="","",'Paraclinicos '!B63&gt;1,1,'Paraclinicos '!B63&lt;=1,3)</f>
        <v>1</v>
      </c>
      <c r="G64" t="str" cm="1">
        <f t="array" ref="G64">_xlfn.IFS('Paraclinicos '!D63="","",AND('Paraclinicos '!D63&gt;=250,'Paraclinicos '!D63&lt;=500),2,'Paraclinicos '!D63&gt;500,3,'Paraclinicos '!D63&lt;250,1)</f>
        <v/>
      </c>
      <c r="H64" s="50">
        <f t="shared" si="1"/>
        <v>8</v>
      </c>
      <c r="I64" cm="1">
        <f t="array" ref="I64">_xlfn.IFS('Paraclinicos '!Q63="","",'Paraclinicos '!Q63&gt;=65,1,'Paraclinicos '!Q63&lt;65,0)</f>
        <v>0</v>
      </c>
      <c r="J64" cm="1">
        <f t="array" ref="J64">_xlfn.IFS('Paraclinicos '!I63="","",'Paraclinicos '!I63&gt;7,1,'Paraclinicos '!I63&lt;=7,0)</f>
        <v>1</v>
      </c>
      <c r="K64" cm="1">
        <f t="array" ref="K64">_xlfn.IFS('Paraclinicos '!W63="","",'Paraclinicos '!W63&lt;=8,1,'Paraclinicos '!W63&gt;8,0)</f>
        <v>0</v>
      </c>
      <c r="L64" cm="1">
        <f t="array" ref="L64">_xlfn.IFS('Paraclinicos '!S63="","",'Paraclinicos '!S63&gt;=30,1,'Paraclinicos '!S63&lt;30,0)</f>
        <v>0</v>
      </c>
      <c r="M64" cm="1">
        <f t="array" ref="M64">_xlfn.IFS(OR('Paraclinicos '!T63="",'Paraclinicos '!U63=""),"",OR('Paraclinicos '!T63&lt;=90,'Paraclinicos '!U63&lt;=60),1,OR('Paraclinicos '!T63&gt;90,'Paraclinicos '!U63&gt;60),0)</f>
        <v>0</v>
      </c>
      <c r="N64" s="45">
        <f t="shared" si="2"/>
        <v>3</v>
      </c>
      <c r="O64" cm="1">
        <f t="array" ref="O64">_xlfn.IFS(OR('Paraclinicos '!M63="",'Paraclinicos '!N63="",'Paraclinicos '!N63=0),"",'Paraclinicos '!M63/'Paraclinicos '!N63&lt;100,4,'Paraclinicos '!M63/'Paraclinicos '!N63&lt;200,3,'Paraclinicos '!M63/'Paraclinicos '!N63&lt;300,2,'Paraclinicos '!M63/'Paraclinicos '!N63&lt;400,1,'Paraclinicos '!M63/'Paraclinicos '!N63&gt;=400,0)</f>
        <v>0</v>
      </c>
      <c r="P64" cm="1">
        <f t="array" ref="P64">_xlfn.IFS('Paraclinicos '!C63="","",'Paraclinicos '!C63&lt;20,4,'Paraclinicos '!C63&lt;50,3,'Paraclinicos '!C63&lt;100,2,'Paraclinicos '!C63&lt;150,1,'Paraclinicos '!C63&gt;150,0)</f>
        <v>0</v>
      </c>
      <c r="Q64" cm="1">
        <f t="array" ref="Q64">_xlfn.IFS('Paraclinicos '!O63="","",'Paraclinicos '!O63&lt;1.2,0,'Paraclinicos '!O63&lt;2,1,'Paraclinicos '!O63&lt;3.5,2,'Paraclinicos '!O63&lt;5,3,'Paraclinicos '!O63&gt;5,4)</f>
        <v>2</v>
      </c>
      <c r="R64" t="str" cm="1">
        <f t="array" ref="R64">_xlfn.IFS('Paraclinicos '!J63="","",'Paraclinicos '!J63&lt;1.2,0,'Paraclinicos '!J63&lt;2,1,'Paraclinicos '!J63&lt;6,2,'Paraclinicos '!J63&lt;12,3,'Paraclinicos '!J63&gt;=12,4)</f>
        <v/>
      </c>
      <c r="S64" cm="1">
        <f t="array" ref="S64">_xlfn.IFS('Paraclinicos '!Y63="","",'Paraclinicos '!Y63&lt;70,1,'Paraclinicos '!Y63&gt;=70,0)</f>
        <v>0</v>
      </c>
      <c r="T64" cm="1">
        <f t="array" ref="T64">_xlfn.IFS('Paraclinicos '!W63="","",'Paraclinicos '!W63&lt;6,4,'Paraclinicos '!W63&lt;10,3,'Paraclinicos '!W63&lt;13,2,'Paraclinicos '!W63&lt;15,1,'Paraclinicos '!W63=15,0)</f>
        <v>2</v>
      </c>
      <c r="U64" s="54">
        <f t="shared" si="0"/>
        <v>4</v>
      </c>
      <c r="V64" cm="1">
        <f t="array" ref="V64">_xlfn.IFS('Paraclinicos '!S63="","",OR('Paraclinicos '!S63&lt;=8,'Paraclinicos '!S63&gt;=25),3,'Paraclinicos '!S63&lt;12,1,'Paraclinicos '!S63&lt;21,0,'Paraclinicos '!S63&lt;25,2)</f>
        <v>2</v>
      </c>
      <c r="W64" t="str">
        <f>IFERROR(IF(INDEX('BD Demog para scores enalazar'!Y$2:'BD Demog para scores enalazar'!Y$3000,MATCH(Formulas!A64,'BD Demog para scores enalazar'!A$2:'BD Demog para scores enalazar'!A$3000,0))=1,"SI","NO"),"")</f>
        <v>NO</v>
      </c>
      <c r="X64" s="9" t="str">
        <f>IFERROR(IF(INDEX('BD Demog para scores enalazar'!AJ$2:'BD Demog para scores enalazar'!AJ$3000,MATCH(Formulas!A64,'BD Demog para scores enalazar'!A$2:'BD Demog para scores enalazar'!A$3000,0))=1,"SI","NO"),"")</f>
        <v>NO</v>
      </c>
      <c r="Y64" cm="1">
        <f t="array" ref="Y64">IF(AND(W64="NO",X64="NO"),_xlfn.IFS('Paraclinicos '!K63&lt;=91,3,'Paraclinicos '!K63&lt;94,2,'Paraclinicos '!K63&lt;96,1,'Paraclinicos '!K63&gt;=96,0),"")</f>
        <v>0</v>
      </c>
      <c r="Z64" t="str" cm="1">
        <f t="array" ref="Z64">IF(OR(W64="SI",X64="SI"),_xlfn.IFS(OR(AND('Paraclinicos '!K63&lt;=83),AND('Paraclinicos '!K63&gt;=97,AA64=2)),3,OR(AND('Paraclinicos '!K63&lt;=86),AND('Paraclinicos '!K63&gt;=94,AA64=2)),2,OR(AND('Paraclinicos '!K63&lt;=88),AND('Paraclinicos '!K63&gt;=92,AA64=2)),1,OR(AND('Paraclinicos '!K63&gt;=88,'Paraclinicos '!K63&lt;=92),AND('Paraclinicos '!K63&gt;=93,AA64=0)),0),"")</f>
        <v/>
      </c>
      <c r="AA64" cm="1">
        <f t="array" ref="AA64">_xlfn.IFS('Paraclinicos '!E63="","",'Paraclinicos '!E63="Oxigeno",2,'Paraclinicos '!E63="Aire",0)</f>
        <v>2</v>
      </c>
    </row>
    <row r="65" spans="1:27" x14ac:dyDescent="0.25">
      <c r="A65">
        <f>'Paraclinicos '!A64</f>
        <v>14</v>
      </c>
      <c r="B65" s="3">
        <f>'Paraclinicos '!R64</f>
        <v>44303</v>
      </c>
      <c r="C65" cm="1">
        <f t="array" ref="C65">_xlfn.IFS('Paraclinicos '!Q64="","",'Paraclinicos '!Q64&gt;60,3,'Paraclinicos '!Q64&lt;=60,1)</f>
        <v>3</v>
      </c>
      <c r="D65" t="str">
        <f>IFERROR(IF(INDEX('BD Demog para scores enalazar'!BC$2:BC$3000,MATCH(Formulas!A65,'BD Demog para scores enalazar'!A$2:A$3000,0))=0,"SI","NO"),"")</f>
        <v>SI</v>
      </c>
      <c r="E65" cm="1">
        <f t="array" ref="E65">_xlfn.IFS(D65="","",D65="SI",4,D65="NO",1)</f>
        <v>4</v>
      </c>
      <c r="F65" cm="1">
        <f t="array" ref="F65">_xlfn.IFS('Paraclinicos '!B64="","",'Paraclinicos '!B64&gt;1,1,'Paraclinicos '!B64&lt;=1,3)</f>
        <v>3</v>
      </c>
      <c r="G65" t="str" cm="1">
        <f t="array" ref="G65">_xlfn.IFS('Paraclinicos '!D64="","",AND('Paraclinicos '!D64&gt;=250,'Paraclinicos '!D64&lt;=500),2,'Paraclinicos '!D64&gt;500,3,'Paraclinicos '!D64&lt;250,1)</f>
        <v/>
      </c>
      <c r="H65" s="50">
        <f t="shared" si="1"/>
        <v>10</v>
      </c>
      <c r="I65" cm="1">
        <f t="array" ref="I65">_xlfn.IFS('Paraclinicos '!Q64="","",'Paraclinicos '!Q64&gt;=65,1,'Paraclinicos '!Q64&lt;65,0)</f>
        <v>0</v>
      </c>
      <c r="J65" cm="1">
        <f t="array" ref="J65">_xlfn.IFS('Paraclinicos '!I64="","",'Paraclinicos '!I64&gt;7,1,'Paraclinicos '!I64&lt;=7,0)</f>
        <v>1</v>
      </c>
      <c r="K65" cm="1">
        <f t="array" ref="K65">_xlfn.IFS('Paraclinicos '!W64="","",'Paraclinicos '!W64&lt;=8,1,'Paraclinicos '!W64&gt;8,0)</f>
        <v>0</v>
      </c>
      <c r="L65" cm="1">
        <f t="array" ref="L65">_xlfn.IFS('Paraclinicos '!S64="","",'Paraclinicos '!S64&gt;=30,1,'Paraclinicos '!S64&lt;30,0)</f>
        <v>0</v>
      </c>
      <c r="M65" cm="1">
        <f t="array" ref="M65">_xlfn.IFS(OR('Paraclinicos '!T64="",'Paraclinicos '!U64=""),"",OR('Paraclinicos '!T64&lt;=90,'Paraclinicos '!U64&lt;=60),1,OR('Paraclinicos '!T64&gt;90,'Paraclinicos '!U64&gt;60),0)</f>
        <v>0</v>
      </c>
      <c r="N65" s="45">
        <f t="shared" si="2"/>
        <v>2</v>
      </c>
      <c r="O65" cm="1">
        <f t="array" ref="O65">_xlfn.IFS(OR('Paraclinicos '!M64="",'Paraclinicos '!N64="",'Paraclinicos '!N64=0),"",'Paraclinicos '!M64/'Paraclinicos '!N64&lt;100,4,'Paraclinicos '!M64/'Paraclinicos '!N64&lt;200,3,'Paraclinicos '!M64/'Paraclinicos '!N64&lt;300,2,'Paraclinicos '!M64/'Paraclinicos '!N64&lt;400,1,'Paraclinicos '!M64/'Paraclinicos '!N64&gt;=400,0)</f>
        <v>2</v>
      </c>
      <c r="P65" cm="1">
        <f t="array" ref="P65">_xlfn.IFS('Paraclinicos '!C64="","",'Paraclinicos '!C64&lt;20,4,'Paraclinicos '!C64&lt;50,3,'Paraclinicos '!C64&lt;100,2,'Paraclinicos '!C64&lt;150,1,'Paraclinicos '!C64&gt;150,0)</f>
        <v>0</v>
      </c>
      <c r="Q65" cm="1">
        <f t="array" ref="Q65">_xlfn.IFS('Paraclinicos '!O64="","",'Paraclinicos '!O64&lt;1.2,0,'Paraclinicos '!O64&lt;2,1,'Paraclinicos '!O64&lt;3.5,2,'Paraclinicos '!O64&lt;5,3,'Paraclinicos '!O64&gt;5,4)</f>
        <v>2</v>
      </c>
      <c r="R65" t="str" cm="1">
        <f t="array" ref="R65">_xlfn.IFS('Paraclinicos '!J64="","",'Paraclinicos '!J64&lt;1.2,0,'Paraclinicos '!J64&lt;2,1,'Paraclinicos '!J64&lt;6,2,'Paraclinicos '!J64&lt;12,3,'Paraclinicos '!J64&gt;=12,4)</f>
        <v/>
      </c>
      <c r="S65" cm="1">
        <f t="array" ref="S65">_xlfn.IFS('Paraclinicos '!Y64="","",'Paraclinicos '!Y64&lt;70,1,'Paraclinicos '!Y64&gt;=70,0)</f>
        <v>0</v>
      </c>
      <c r="T65" cm="1">
        <f t="array" ref="T65">_xlfn.IFS('Paraclinicos '!W64="","",'Paraclinicos '!W64&lt;6,4,'Paraclinicos '!W64&lt;10,3,'Paraclinicos '!W64&lt;13,2,'Paraclinicos '!W64&lt;15,1,'Paraclinicos '!W64=15,0)</f>
        <v>2</v>
      </c>
      <c r="U65" s="54">
        <f t="shared" si="0"/>
        <v>6</v>
      </c>
      <c r="V65" cm="1">
        <f t="array" ref="V65">_xlfn.IFS('Paraclinicos '!S64="","",OR('Paraclinicos '!S64&lt;=8,'Paraclinicos '!S64&gt;=25),3,'Paraclinicos '!S64&lt;12,1,'Paraclinicos '!S64&lt;21,0,'Paraclinicos '!S64&lt;25,2)</f>
        <v>0</v>
      </c>
      <c r="W65" t="str">
        <f>IFERROR(IF(INDEX('BD Demog para scores enalazar'!Y$2:'BD Demog para scores enalazar'!Y$3000,MATCH(Formulas!A65,'BD Demog para scores enalazar'!A$2:'BD Demog para scores enalazar'!A$3000,0))=1,"SI","NO"),"")</f>
        <v>NO</v>
      </c>
      <c r="X65" s="9" t="str">
        <f>IFERROR(IF(INDEX('BD Demog para scores enalazar'!AJ$2:'BD Demog para scores enalazar'!AJ$3000,MATCH(Formulas!A65,'BD Demog para scores enalazar'!A$2:'BD Demog para scores enalazar'!A$3000,0))=1,"SI","NO"),"")</f>
        <v>NO</v>
      </c>
      <c r="Y65" cm="1">
        <f t="array" ref="Y65">IF(AND(W65="NO",X65="NO"),_xlfn.IFS('Paraclinicos '!K64&lt;=91,3,'Paraclinicos '!K64&lt;94,2,'Paraclinicos '!K64&lt;96,1,'Paraclinicos '!K64&gt;=96,0),"")</f>
        <v>3</v>
      </c>
      <c r="Z65" t="str" cm="1">
        <f t="array" ref="Z65">IF(OR(W65="SI",X65="SI"),_xlfn.IFS(OR(AND('Paraclinicos '!K64&lt;=83),AND('Paraclinicos '!K64&gt;=97,AA65=2)),3,OR(AND('Paraclinicos '!K64&lt;=86),AND('Paraclinicos '!K64&gt;=94,AA65=2)),2,OR(AND('Paraclinicos '!K64&lt;=88),AND('Paraclinicos '!K64&gt;=92,AA65=2)),1,OR(AND('Paraclinicos '!K64&gt;=88,'Paraclinicos '!K64&lt;=92),AND('Paraclinicos '!K64&gt;=93,AA65=0)),0),"")</f>
        <v/>
      </c>
      <c r="AA65" cm="1">
        <f t="array" ref="AA65">_xlfn.IFS('Paraclinicos '!E64="","",'Paraclinicos '!E64="Oxigeno",2,'Paraclinicos '!E64="Aire",0)</f>
        <v>2</v>
      </c>
    </row>
    <row r="66" spans="1:27" x14ac:dyDescent="0.25">
      <c r="A66">
        <f>'Paraclinicos '!A65</f>
        <v>14</v>
      </c>
      <c r="B66" s="3">
        <f>'Paraclinicos '!R65</f>
        <v>44303</v>
      </c>
      <c r="C66" cm="1">
        <f t="array" ref="C66">_xlfn.IFS('Paraclinicos '!Q65="","",'Paraclinicos '!Q65&gt;60,3,'Paraclinicos '!Q65&lt;=60,1)</f>
        <v>3</v>
      </c>
      <c r="D66" t="str">
        <f>IFERROR(IF(INDEX('BD Demog para scores enalazar'!BC$2:BC$3000,MATCH(Formulas!A66,'BD Demog para scores enalazar'!A$2:A$3000,0))=0,"SI","NO"),"")</f>
        <v>SI</v>
      </c>
      <c r="E66" cm="1">
        <f t="array" ref="E66">_xlfn.IFS(D66="","",D66="SI",4,D66="NO",1)</f>
        <v>4</v>
      </c>
      <c r="F66" cm="1">
        <f t="array" ref="F66">_xlfn.IFS('Paraclinicos '!B65="","",'Paraclinicos '!B65&gt;1,1,'Paraclinicos '!B65&lt;=1,3)</f>
        <v>3</v>
      </c>
      <c r="G66" t="str" cm="1">
        <f t="array" ref="G66">_xlfn.IFS('Paraclinicos '!D65="","",AND('Paraclinicos '!D65&gt;=250,'Paraclinicos '!D65&lt;=500),2,'Paraclinicos '!D65&gt;500,3,'Paraclinicos '!D65&lt;250,1)</f>
        <v/>
      </c>
      <c r="H66" s="50">
        <f t="shared" si="1"/>
        <v>10</v>
      </c>
      <c r="I66" cm="1">
        <f t="array" ref="I66">_xlfn.IFS('Paraclinicos '!Q65="","",'Paraclinicos '!Q65&gt;=65,1,'Paraclinicos '!Q65&lt;65,0)</f>
        <v>0</v>
      </c>
      <c r="J66" cm="1">
        <f t="array" ref="J66">_xlfn.IFS('Paraclinicos '!I65="","",'Paraclinicos '!I65&gt;7,1,'Paraclinicos '!I65&lt;=7,0)</f>
        <v>1</v>
      </c>
      <c r="K66" cm="1">
        <f t="array" ref="K66">_xlfn.IFS('Paraclinicos '!W65="","",'Paraclinicos '!W65&lt;=8,1,'Paraclinicos '!W65&gt;8,0)</f>
        <v>0</v>
      </c>
      <c r="L66" cm="1">
        <f t="array" ref="L66">_xlfn.IFS('Paraclinicos '!S65="","",'Paraclinicos '!S65&gt;=30,1,'Paraclinicos '!S65&lt;30,0)</f>
        <v>0</v>
      </c>
      <c r="M66" cm="1">
        <f t="array" ref="M66">_xlfn.IFS(OR('Paraclinicos '!T65="",'Paraclinicos '!U65=""),"",OR('Paraclinicos '!T65&lt;=90,'Paraclinicos '!U65&lt;=60),1,OR('Paraclinicos '!T65&gt;90,'Paraclinicos '!U65&gt;60),0)</f>
        <v>0</v>
      </c>
      <c r="N66" s="45">
        <f t="shared" si="2"/>
        <v>2</v>
      </c>
      <c r="O66" cm="1">
        <f t="array" ref="O66">_xlfn.IFS(OR('Paraclinicos '!M65="",'Paraclinicos '!N65="",'Paraclinicos '!N65=0),"",'Paraclinicos '!M65/'Paraclinicos '!N65&lt;100,4,'Paraclinicos '!M65/'Paraclinicos '!N65&lt;200,3,'Paraclinicos '!M65/'Paraclinicos '!N65&lt;300,2,'Paraclinicos '!M65/'Paraclinicos '!N65&lt;400,1,'Paraclinicos '!M65/'Paraclinicos '!N65&gt;=400,0)</f>
        <v>2</v>
      </c>
      <c r="P66" cm="1">
        <f t="array" ref="P66">_xlfn.IFS('Paraclinicos '!C65="","",'Paraclinicos '!C65&lt;20,4,'Paraclinicos '!C65&lt;50,3,'Paraclinicos '!C65&lt;100,2,'Paraclinicos '!C65&lt;150,1,'Paraclinicos '!C65&gt;150,0)</f>
        <v>0</v>
      </c>
      <c r="Q66" cm="1">
        <f t="array" ref="Q66">_xlfn.IFS('Paraclinicos '!O65="","",'Paraclinicos '!O65&lt;1.2,0,'Paraclinicos '!O65&lt;2,1,'Paraclinicos '!O65&lt;3.5,2,'Paraclinicos '!O65&lt;5,3,'Paraclinicos '!O65&gt;5,4)</f>
        <v>2</v>
      </c>
      <c r="R66" t="str" cm="1">
        <f t="array" ref="R66">_xlfn.IFS('Paraclinicos '!J65="","",'Paraclinicos '!J65&lt;1.2,0,'Paraclinicos '!J65&lt;2,1,'Paraclinicos '!J65&lt;6,2,'Paraclinicos '!J65&lt;12,3,'Paraclinicos '!J65&gt;=12,4)</f>
        <v/>
      </c>
      <c r="S66" cm="1">
        <f t="array" ref="S66">_xlfn.IFS('Paraclinicos '!Y65="","",'Paraclinicos '!Y65&lt;70,1,'Paraclinicos '!Y65&gt;=70,0)</f>
        <v>0</v>
      </c>
      <c r="T66" cm="1">
        <f t="array" ref="T66">_xlfn.IFS('Paraclinicos '!W65="","",'Paraclinicos '!W65&lt;6,4,'Paraclinicos '!W65&lt;10,3,'Paraclinicos '!W65&lt;13,2,'Paraclinicos '!W65&lt;15,1,'Paraclinicos '!W65=15,0)</f>
        <v>2</v>
      </c>
      <c r="U66" s="54">
        <f t="shared" si="0"/>
        <v>6</v>
      </c>
      <c r="V66" cm="1">
        <f t="array" ref="V66">_xlfn.IFS('Paraclinicos '!S65="","",OR('Paraclinicos '!S65&lt;=8,'Paraclinicos '!S65&gt;=25),3,'Paraclinicos '!S65&lt;12,1,'Paraclinicos '!S65&lt;21,0,'Paraclinicos '!S65&lt;25,2)</f>
        <v>0</v>
      </c>
      <c r="W66" t="str">
        <f>IFERROR(IF(INDEX('BD Demog para scores enalazar'!Y$2:'BD Demog para scores enalazar'!Y$3000,MATCH(Formulas!A66,'BD Demog para scores enalazar'!A$2:'BD Demog para scores enalazar'!A$3000,0))=1,"SI","NO"),"")</f>
        <v>NO</v>
      </c>
      <c r="X66" s="9" t="str">
        <f>IFERROR(IF(INDEX('BD Demog para scores enalazar'!AJ$2:'BD Demog para scores enalazar'!AJ$3000,MATCH(Formulas!A66,'BD Demog para scores enalazar'!A$2:'BD Demog para scores enalazar'!A$3000,0))=1,"SI","NO"),"")</f>
        <v>NO</v>
      </c>
      <c r="Y66" cm="1">
        <f t="array" ref="Y66">IF(AND(W66="NO",X66="NO"),_xlfn.IFS('Paraclinicos '!K65&lt;=91,3,'Paraclinicos '!K65&lt;94,2,'Paraclinicos '!K65&lt;96,1,'Paraclinicos '!K65&gt;=96,0),"")</f>
        <v>3</v>
      </c>
      <c r="Z66" t="str" cm="1">
        <f t="array" ref="Z66">IF(OR(W66="SI",X66="SI"),_xlfn.IFS(OR(AND('Paraclinicos '!K65&lt;=83),AND('Paraclinicos '!K65&gt;=97,AA66=2)),3,OR(AND('Paraclinicos '!K65&lt;=86),AND('Paraclinicos '!K65&gt;=94,AA66=2)),2,OR(AND('Paraclinicos '!K65&lt;=88),AND('Paraclinicos '!K65&gt;=92,AA66=2)),1,OR(AND('Paraclinicos '!K65&gt;=88,'Paraclinicos '!K65&lt;=92),AND('Paraclinicos '!K65&gt;=93,AA66=0)),0),"")</f>
        <v/>
      </c>
      <c r="AA66" cm="1">
        <f t="array" ref="AA66">_xlfn.IFS('Paraclinicos '!E65="","",'Paraclinicos '!E65="Oxigeno",2,'Paraclinicos '!E65="Aire",0)</f>
        <v>2</v>
      </c>
    </row>
    <row r="67" spans="1:27" x14ac:dyDescent="0.25">
      <c r="A67">
        <f>'Paraclinicos '!A66</f>
        <v>14</v>
      </c>
      <c r="B67" s="3">
        <f>'Paraclinicos '!R66</f>
        <v>44304</v>
      </c>
      <c r="C67" cm="1">
        <f t="array" ref="C67">_xlfn.IFS('Paraclinicos '!Q66="","",'Paraclinicos '!Q66&gt;60,3,'Paraclinicos '!Q66&lt;=60,1)</f>
        <v>3</v>
      </c>
      <c r="D67" t="str">
        <f>IFERROR(IF(INDEX('BD Demog para scores enalazar'!BC$2:BC$3000,MATCH(Formulas!A67,'BD Demog para scores enalazar'!A$2:A$3000,0))=0,"SI","NO"),"")</f>
        <v>SI</v>
      </c>
      <c r="E67" cm="1">
        <f t="array" ref="E67">_xlfn.IFS(D67="","",D67="SI",4,D67="NO",1)</f>
        <v>4</v>
      </c>
      <c r="F67" cm="1">
        <f t="array" ref="F67">_xlfn.IFS('Paraclinicos '!B66="","",'Paraclinicos '!B66&gt;1,1,'Paraclinicos '!B66&lt;=1,3)</f>
        <v>3</v>
      </c>
      <c r="G67" t="str" cm="1">
        <f t="array" ref="G67">_xlfn.IFS('Paraclinicos '!D66="","",AND('Paraclinicos '!D66&gt;=250,'Paraclinicos '!D66&lt;=500),2,'Paraclinicos '!D66&gt;500,3,'Paraclinicos '!D66&lt;250,1)</f>
        <v/>
      </c>
      <c r="H67" s="50">
        <f t="shared" si="1"/>
        <v>10</v>
      </c>
      <c r="I67" cm="1">
        <f t="array" ref="I67">_xlfn.IFS('Paraclinicos '!Q66="","",'Paraclinicos '!Q66&gt;=65,1,'Paraclinicos '!Q66&lt;65,0)</f>
        <v>0</v>
      </c>
      <c r="J67" cm="1">
        <f t="array" ref="J67">_xlfn.IFS('Paraclinicos '!I66="","",'Paraclinicos '!I66&gt;7,1,'Paraclinicos '!I66&lt;=7,0)</f>
        <v>1</v>
      </c>
      <c r="K67" cm="1">
        <f t="array" ref="K67">_xlfn.IFS('Paraclinicos '!W66="","",'Paraclinicos '!W66&lt;=8,1,'Paraclinicos '!W66&gt;8,0)</f>
        <v>0</v>
      </c>
      <c r="L67" cm="1">
        <f t="array" ref="L67">_xlfn.IFS('Paraclinicos '!S66="","",'Paraclinicos '!S66&gt;=30,1,'Paraclinicos '!S66&lt;30,0)</f>
        <v>0</v>
      </c>
      <c r="M67" cm="1">
        <f t="array" ref="M67">_xlfn.IFS(OR('Paraclinicos '!T66="",'Paraclinicos '!U66=""),"",OR('Paraclinicos '!T66&lt;=90,'Paraclinicos '!U66&lt;=60),1,OR('Paraclinicos '!T66&gt;90,'Paraclinicos '!U66&gt;60),0)</f>
        <v>0</v>
      </c>
      <c r="N67" s="45">
        <f t="shared" si="2"/>
        <v>2</v>
      </c>
      <c r="O67" cm="1">
        <f t="array" ref="O67">_xlfn.IFS(OR('Paraclinicos '!M66="",'Paraclinicos '!N66="",'Paraclinicos '!N66=0),"",'Paraclinicos '!M66/'Paraclinicos '!N66&lt;100,4,'Paraclinicos '!M66/'Paraclinicos '!N66&lt;200,3,'Paraclinicos '!M66/'Paraclinicos '!N66&lt;300,2,'Paraclinicos '!M66/'Paraclinicos '!N66&lt;400,1,'Paraclinicos '!M66/'Paraclinicos '!N66&gt;=400,0)</f>
        <v>2</v>
      </c>
      <c r="P67" cm="1">
        <f t="array" ref="P67">_xlfn.IFS('Paraclinicos '!C66="","",'Paraclinicos '!C66&lt;20,4,'Paraclinicos '!C66&lt;50,3,'Paraclinicos '!C66&lt;100,2,'Paraclinicos '!C66&lt;150,1,'Paraclinicos '!C66&gt;150,0)</f>
        <v>0</v>
      </c>
      <c r="Q67" cm="1">
        <f t="array" ref="Q67">_xlfn.IFS('Paraclinicos '!O66="","",'Paraclinicos '!O66&lt;1.2,0,'Paraclinicos '!O66&lt;2,1,'Paraclinicos '!O66&lt;3.5,2,'Paraclinicos '!O66&lt;5,3,'Paraclinicos '!O66&gt;5,4)</f>
        <v>2</v>
      </c>
      <c r="R67" cm="1">
        <f t="array" ref="R67">_xlfn.IFS('Paraclinicos '!J66="","",'Paraclinicos '!J66&lt;1.2,0,'Paraclinicos '!J66&lt;2,1,'Paraclinicos '!J66&lt;6,2,'Paraclinicos '!J66&lt;12,3,'Paraclinicos '!J66&gt;=12,4)</f>
        <v>0</v>
      </c>
      <c r="S67" cm="1">
        <f t="array" ref="S67">_xlfn.IFS('Paraclinicos '!Y66="","",'Paraclinicos '!Y66&lt;70,1,'Paraclinicos '!Y66&gt;=70,0)</f>
        <v>0</v>
      </c>
      <c r="T67" cm="1">
        <f t="array" ref="T67">_xlfn.IFS('Paraclinicos '!W66="","",'Paraclinicos '!W66&lt;6,4,'Paraclinicos '!W66&lt;10,3,'Paraclinicos '!W66&lt;13,2,'Paraclinicos '!W66&lt;15,1,'Paraclinicos '!W66=15,0)</f>
        <v>0</v>
      </c>
      <c r="U67" s="54">
        <f t="shared" ref="U67:U130" si="3">IF(AND(O67="",P67="",Q67="",R67="",S67="",T67=""),"",SUM(O67:T67))</f>
        <v>4</v>
      </c>
      <c r="V67" cm="1">
        <f t="array" ref="V67">_xlfn.IFS('Paraclinicos '!S66="","",OR('Paraclinicos '!S66&lt;=8,'Paraclinicos '!S66&gt;=25),3,'Paraclinicos '!S66&lt;12,1,'Paraclinicos '!S66&lt;21,0,'Paraclinicos '!S66&lt;25,2)</f>
        <v>2</v>
      </c>
      <c r="W67" t="str">
        <f>IFERROR(IF(INDEX('BD Demog para scores enalazar'!Y$2:'BD Demog para scores enalazar'!Y$3000,MATCH(Formulas!A67,'BD Demog para scores enalazar'!A$2:'BD Demog para scores enalazar'!A$3000,0))=1,"SI","NO"),"")</f>
        <v>NO</v>
      </c>
      <c r="X67" s="9" t="str">
        <f>IFERROR(IF(INDEX('BD Demog para scores enalazar'!AJ$2:'BD Demog para scores enalazar'!AJ$3000,MATCH(Formulas!A67,'BD Demog para scores enalazar'!A$2:'BD Demog para scores enalazar'!A$3000,0))=1,"SI","NO"),"")</f>
        <v>NO</v>
      </c>
      <c r="Y67" cm="1">
        <f t="array" ref="Y67">IF(AND(W67="NO",X67="NO"),_xlfn.IFS('Paraclinicos '!K66&lt;=91,3,'Paraclinicos '!K66&lt;94,2,'Paraclinicos '!K66&lt;96,1,'Paraclinicos '!K66&gt;=96,0),"")</f>
        <v>3</v>
      </c>
      <c r="Z67" t="str" cm="1">
        <f t="array" ref="Z67">IF(OR(W67="SI",X67="SI"),_xlfn.IFS(OR(AND('Paraclinicos '!K66&lt;=83),AND('Paraclinicos '!K66&gt;=97,AA67=2)),3,OR(AND('Paraclinicos '!K66&lt;=86),AND('Paraclinicos '!K66&gt;=94,AA67=2)),2,OR(AND('Paraclinicos '!K66&lt;=88),AND('Paraclinicos '!K66&gt;=92,AA67=2)),1,OR(AND('Paraclinicos '!K66&gt;=88,'Paraclinicos '!K66&lt;=92),AND('Paraclinicos '!K66&gt;=93,AA67=0)),0),"")</f>
        <v/>
      </c>
      <c r="AA67" cm="1">
        <f t="array" ref="AA67">_xlfn.IFS('Paraclinicos '!E66="","",'Paraclinicos '!E66="Oxigeno",2,'Paraclinicos '!E66="Aire",0)</f>
        <v>2</v>
      </c>
    </row>
    <row r="68" spans="1:27" x14ac:dyDescent="0.25">
      <c r="A68">
        <f>'Paraclinicos '!A67</f>
        <v>14</v>
      </c>
      <c r="B68" s="3">
        <f>'Paraclinicos '!R67</f>
        <v>44305</v>
      </c>
      <c r="C68" cm="1">
        <f t="array" ref="C68">_xlfn.IFS('Paraclinicos '!Q67="","",'Paraclinicos '!Q67&gt;60,3,'Paraclinicos '!Q67&lt;=60,1)</f>
        <v>3</v>
      </c>
      <c r="D68" t="str">
        <f>IFERROR(IF(INDEX('BD Demog para scores enalazar'!BC$2:BC$3000,MATCH(Formulas!A68,'BD Demog para scores enalazar'!A$2:A$3000,0))=0,"SI","NO"),"")</f>
        <v>SI</v>
      </c>
      <c r="E68" cm="1">
        <f t="array" ref="E68">_xlfn.IFS(D68="","",D68="SI",4,D68="NO",1)</f>
        <v>4</v>
      </c>
      <c r="F68" cm="1">
        <f t="array" ref="F68">_xlfn.IFS('Paraclinicos '!B67="","",'Paraclinicos '!B67&gt;1,1,'Paraclinicos '!B67&lt;=1,3)</f>
        <v>3</v>
      </c>
      <c r="G68" t="str" cm="1">
        <f t="array" ref="G68">_xlfn.IFS('Paraclinicos '!D67="","",AND('Paraclinicos '!D67&gt;=250,'Paraclinicos '!D67&lt;=500),2,'Paraclinicos '!D67&gt;500,3,'Paraclinicos '!D67&lt;250,1)</f>
        <v/>
      </c>
      <c r="H68" s="50">
        <f t="shared" ref="H68:H131" si="4">IF(AND(C68="",E68="",F68="",G68=""),"",SUM(C68,E68:G68))</f>
        <v>10</v>
      </c>
      <c r="I68" cm="1">
        <f t="array" ref="I68">_xlfn.IFS('Paraclinicos '!Q67="","",'Paraclinicos '!Q67&gt;=65,1,'Paraclinicos '!Q67&lt;65,0)</f>
        <v>0</v>
      </c>
      <c r="J68" cm="1">
        <f t="array" ref="J68">_xlfn.IFS('Paraclinicos '!I67="","",'Paraclinicos '!I67&gt;7,1,'Paraclinicos '!I67&lt;=7,0)</f>
        <v>1</v>
      </c>
      <c r="K68" cm="1">
        <f t="array" ref="K68">_xlfn.IFS('Paraclinicos '!W67="","",'Paraclinicos '!W67&lt;=8,1,'Paraclinicos '!W67&gt;8,0)</f>
        <v>0</v>
      </c>
      <c r="L68" cm="1">
        <f t="array" ref="L68">_xlfn.IFS('Paraclinicos '!S67="","",'Paraclinicos '!S67&gt;=30,1,'Paraclinicos '!S67&lt;30,0)</f>
        <v>0</v>
      </c>
      <c r="M68" cm="1">
        <f t="array" ref="M68">_xlfn.IFS(OR('Paraclinicos '!T67="",'Paraclinicos '!U67=""),"",OR('Paraclinicos '!T67&lt;=90,'Paraclinicos '!U67&lt;=60),1,OR('Paraclinicos '!T67&gt;90,'Paraclinicos '!U67&gt;60),0)</f>
        <v>0</v>
      </c>
      <c r="N68" s="45">
        <f t="shared" ref="N68:N131" si="5">IF(AND(J67="",J68="",K68="",L68="",M68=""),"",SUM(J67:M68))</f>
        <v>2</v>
      </c>
      <c r="O68" cm="1">
        <f t="array" ref="O68">_xlfn.IFS(OR('Paraclinicos '!M67="",'Paraclinicos '!N67="",'Paraclinicos '!N67=0),"",'Paraclinicos '!M67/'Paraclinicos '!N67&lt;100,4,'Paraclinicos '!M67/'Paraclinicos '!N67&lt;200,3,'Paraclinicos '!M67/'Paraclinicos '!N67&lt;300,2,'Paraclinicos '!M67/'Paraclinicos '!N67&lt;400,1,'Paraclinicos '!M67/'Paraclinicos '!N67&gt;=400,0)</f>
        <v>2</v>
      </c>
      <c r="P68" cm="1">
        <f t="array" ref="P68">_xlfn.IFS('Paraclinicos '!C67="","",'Paraclinicos '!C67&lt;20,4,'Paraclinicos '!C67&lt;50,3,'Paraclinicos '!C67&lt;100,2,'Paraclinicos '!C67&lt;150,1,'Paraclinicos '!C67&gt;150,0)</f>
        <v>0</v>
      </c>
      <c r="Q68" cm="1">
        <f t="array" ref="Q68">_xlfn.IFS('Paraclinicos '!O67="","",'Paraclinicos '!O67&lt;1.2,0,'Paraclinicos '!O67&lt;2,1,'Paraclinicos '!O67&lt;3.5,2,'Paraclinicos '!O67&lt;5,3,'Paraclinicos '!O67&gt;5,4)</f>
        <v>2</v>
      </c>
      <c r="R68" t="str" cm="1">
        <f t="array" ref="R68">_xlfn.IFS('Paraclinicos '!J67="","",'Paraclinicos '!J67&lt;1.2,0,'Paraclinicos '!J67&lt;2,1,'Paraclinicos '!J67&lt;6,2,'Paraclinicos '!J67&lt;12,3,'Paraclinicos '!J67&gt;=12,4)</f>
        <v/>
      </c>
      <c r="S68" cm="1">
        <f t="array" ref="S68">_xlfn.IFS('Paraclinicos '!Y67="","",'Paraclinicos '!Y67&lt;70,1,'Paraclinicos '!Y67&gt;=70,0)</f>
        <v>0</v>
      </c>
      <c r="T68" cm="1">
        <f t="array" ref="T68">_xlfn.IFS('Paraclinicos '!W67="","",'Paraclinicos '!W67&lt;6,4,'Paraclinicos '!W67&lt;10,3,'Paraclinicos '!W67&lt;13,2,'Paraclinicos '!W67&lt;15,1,'Paraclinicos '!W67=15,0)</f>
        <v>2</v>
      </c>
      <c r="U68" s="54">
        <f t="shared" si="3"/>
        <v>6</v>
      </c>
      <c r="V68" cm="1">
        <f t="array" ref="V68">_xlfn.IFS('Paraclinicos '!S67="","",OR('Paraclinicos '!S67&lt;=8,'Paraclinicos '!S67&gt;=25),3,'Paraclinicos '!S67&lt;12,1,'Paraclinicos '!S67&lt;21,0,'Paraclinicos '!S67&lt;25,2)</f>
        <v>0</v>
      </c>
      <c r="W68" t="str">
        <f>IFERROR(IF(INDEX('BD Demog para scores enalazar'!Y$2:'BD Demog para scores enalazar'!Y$3000,MATCH(Formulas!A68,'BD Demog para scores enalazar'!A$2:'BD Demog para scores enalazar'!A$3000,0))=1,"SI","NO"),"")</f>
        <v>NO</v>
      </c>
      <c r="X68" s="9" t="str">
        <f>IFERROR(IF(INDEX('BD Demog para scores enalazar'!AJ$2:'BD Demog para scores enalazar'!AJ$3000,MATCH(Formulas!A68,'BD Demog para scores enalazar'!A$2:'BD Demog para scores enalazar'!A$3000,0))=1,"SI","NO"),"")</f>
        <v>NO</v>
      </c>
      <c r="Y68" cm="1">
        <f t="array" ref="Y68">IF(AND(W68="NO",X68="NO"),_xlfn.IFS('Paraclinicos '!K67&lt;=91,3,'Paraclinicos '!K67&lt;94,2,'Paraclinicos '!K67&lt;96,1,'Paraclinicos '!K67&gt;=96,0),"")</f>
        <v>3</v>
      </c>
      <c r="Z68" t="str" cm="1">
        <f t="array" ref="Z68">IF(OR(W68="SI",X68="SI"),_xlfn.IFS(OR(AND('Paraclinicos '!K67&lt;=83),AND('Paraclinicos '!K67&gt;=97,AA68=2)),3,OR(AND('Paraclinicos '!K67&lt;=86),AND('Paraclinicos '!K67&gt;=94,AA68=2)),2,OR(AND('Paraclinicos '!K67&lt;=88),AND('Paraclinicos '!K67&gt;=92,AA68=2)),1,OR(AND('Paraclinicos '!K67&gt;=88,'Paraclinicos '!K67&lt;=92),AND('Paraclinicos '!K67&gt;=93,AA68=0)),0),"")</f>
        <v/>
      </c>
      <c r="AA68" cm="1">
        <f t="array" ref="AA68">_xlfn.IFS('Paraclinicos '!E67="","",'Paraclinicos '!E67="Oxigeno",2,'Paraclinicos '!E67="Aire",0)</f>
        <v>2</v>
      </c>
    </row>
    <row r="69" spans="1:27" x14ac:dyDescent="0.25">
      <c r="A69">
        <f>'Paraclinicos '!A68</f>
        <v>14</v>
      </c>
      <c r="B69" s="3">
        <f>'Paraclinicos '!R68</f>
        <v>44307</v>
      </c>
      <c r="C69" cm="1">
        <f t="array" ref="C69">_xlfn.IFS('Paraclinicos '!Q68="","",'Paraclinicos '!Q68&gt;60,3,'Paraclinicos '!Q68&lt;=60,1)</f>
        <v>3</v>
      </c>
      <c r="D69" t="str">
        <f>IFERROR(IF(INDEX('BD Demog para scores enalazar'!BC$2:BC$3000,MATCH(Formulas!A69,'BD Demog para scores enalazar'!A$2:A$3000,0))=0,"SI","NO"),"")</f>
        <v>SI</v>
      </c>
      <c r="E69" cm="1">
        <f t="array" ref="E69">_xlfn.IFS(D69="","",D69="SI",4,D69="NO",1)</f>
        <v>4</v>
      </c>
      <c r="F69" cm="1">
        <f t="array" ref="F69">_xlfn.IFS('Paraclinicos '!B68="","",'Paraclinicos '!B68&gt;1,1,'Paraclinicos '!B68&lt;=1,3)</f>
        <v>3</v>
      </c>
      <c r="G69" t="str" cm="1">
        <f t="array" ref="G69">_xlfn.IFS('Paraclinicos '!D68="","",AND('Paraclinicos '!D68&gt;=250,'Paraclinicos '!D68&lt;=500),2,'Paraclinicos '!D68&gt;500,3,'Paraclinicos '!D68&lt;250,1)</f>
        <v/>
      </c>
      <c r="H69" s="50">
        <f t="shared" si="4"/>
        <v>10</v>
      </c>
      <c r="I69" cm="1">
        <f t="array" ref="I69">_xlfn.IFS('Paraclinicos '!Q68="","",'Paraclinicos '!Q68&gt;=65,1,'Paraclinicos '!Q68&lt;65,0)</f>
        <v>0</v>
      </c>
      <c r="J69" cm="1">
        <f t="array" ref="J69">_xlfn.IFS('Paraclinicos '!I68="","",'Paraclinicos '!I68&gt;7,1,'Paraclinicos '!I68&lt;=7,0)</f>
        <v>1</v>
      </c>
      <c r="K69" cm="1">
        <f t="array" ref="K69">_xlfn.IFS('Paraclinicos '!W68="","",'Paraclinicos '!W68&lt;=8,1,'Paraclinicos '!W68&gt;8,0)</f>
        <v>0</v>
      </c>
      <c r="L69" cm="1">
        <f t="array" ref="L69">_xlfn.IFS('Paraclinicos '!S68="","",'Paraclinicos '!S68&gt;=30,1,'Paraclinicos '!S68&lt;30,0)</f>
        <v>0</v>
      </c>
      <c r="M69" cm="1">
        <f t="array" ref="M69">_xlfn.IFS(OR('Paraclinicos '!T68="",'Paraclinicos '!U68=""),"",OR('Paraclinicos '!T68&lt;=90,'Paraclinicos '!U68&lt;=60),1,OR('Paraclinicos '!T68&gt;90,'Paraclinicos '!U68&gt;60),0)</f>
        <v>0</v>
      </c>
      <c r="N69" s="45">
        <f t="shared" si="5"/>
        <v>2</v>
      </c>
      <c r="O69" cm="1">
        <f t="array" ref="O69">_xlfn.IFS(OR('Paraclinicos '!M68="",'Paraclinicos '!N68="",'Paraclinicos '!N68=0),"",'Paraclinicos '!M68/'Paraclinicos '!N68&lt;100,4,'Paraclinicos '!M68/'Paraclinicos '!N68&lt;200,3,'Paraclinicos '!M68/'Paraclinicos '!N68&lt;300,2,'Paraclinicos '!M68/'Paraclinicos '!N68&lt;400,1,'Paraclinicos '!M68/'Paraclinicos '!N68&gt;=400,0)</f>
        <v>3</v>
      </c>
      <c r="P69" cm="1">
        <f t="array" ref="P69">_xlfn.IFS('Paraclinicos '!C68="","",'Paraclinicos '!C68&lt;20,4,'Paraclinicos '!C68&lt;50,3,'Paraclinicos '!C68&lt;100,2,'Paraclinicos '!C68&lt;150,1,'Paraclinicos '!C68&gt;150,0)</f>
        <v>0</v>
      </c>
      <c r="Q69" cm="1">
        <f t="array" ref="Q69">_xlfn.IFS('Paraclinicos '!O68="","",'Paraclinicos '!O68&lt;1.2,0,'Paraclinicos '!O68&lt;2,1,'Paraclinicos '!O68&lt;3.5,2,'Paraclinicos '!O68&lt;5,3,'Paraclinicos '!O68&gt;5,4)</f>
        <v>2</v>
      </c>
      <c r="R69" t="str" cm="1">
        <f t="array" ref="R69">_xlfn.IFS('Paraclinicos '!J68="","",'Paraclinicos '!J68&lt;1.2,0,'Paraclinicos '!J68&lt;2,1,'Paraclinicos '!J68&lt;6,2,'Paraclinicos '!J68&lt;12,3,'Paraclinicos '!J68&gt;=12,4)</f>
        <v/>
      </c>
      <c r="S69" cm="1">
        <f t="array" ref="S69">_xlfn.IFS('Paraclinicos '!Y68="","",'Paraclinicos '!Y68&lt;70,1,'Paraclinicos '!Y68&gt;=70,0)</f>
        <v>0</v>
      </c>
      <c r="T69" cm="1">
        <f t="array" ref="T69">_xlfn.IFS('Paraclinicos '!W68="","",'Paraclinicos '!W68&lt;6,4,'Paraclinicos '!W68&lt;10,3,'Paraclinicos '!W68&lt;13,2,'Paraclinicos '!W68&lt;15,1,'Paraclinicos '!W68=15,0)</f>
        <v>2</v>
      </c>
      <c r="U69" s="54">
        <f t="shared" si="3"/>
        <v>7</v>
      </c>
      <c r="V69" cm="1">
        <f t="array" ref="V69">_xlfn.IFS('Paraclinicos '!S68="","",OR('Paraclinicos '!S68&lt;=8,'Paraclinicos '!S68&gt;=25),3,'Paraclinicos '!S68&lt;12,1,'Paraclinicos '!S68&lt;21,0,'Paraclinicos '!S68&lt;25,2)</f>
        <v>0</v>
      </c>
      <c r="W69" t="str">
        <f>IFERROR(IF(INDEX('BD Demog para scores enalazar'!Y$2:'BD Demog para scores enalazar'!Y$3000,MATCH(Formulas!A69,'BD Demog para scores enalazar'!A$2:'BD Demog para scores enalazar'!A$3000,0))=1,"SI","NO"),"")</f>
        <v>NO</v>
      </c>
      <c r="X69" s="9" t="str">
        <f>IFERROR(IF(INDEX('BD Demog para scores enalazar'!AJ$2:'BD Demog para scores enalazar'!AJ$3000,MATCH(Formulas!A69,'BD Demog para scores enalazar'!A$2:'BD Demog para scores enalazar'!A$3000,0))=1,"SI","NO"),"")</f>
        <v>NO</v>
      </c>
      <c r="Y69" cm="1">
        <f t="array" ref="Y69">IF(AND(W69="NO",X69="NO"),_xlfn.IFS('Paraclinicos '!K68&lt;=91,3,'Paraclinicos '!K68&lt;94,2,'Paraclinicos '!K68&lt;96,1,'Paraclinicos '!K68&gt;=96,0),"")</f>
        <v>3</v>
      </c>
      <c r="Z69" t="str" cm="1">
        <f t="array" ref="Z69">IF(OR(W69="SI",X69="SI"),_xlfn.IFS(OR(AND('Paraclinicos '!K68&lt;=83),AND('Paraclinicos '!K68&gt;=97,AA69=2)),3,OR(AND('Paraclinicos '!K68&lt;=86),AND('Paraclinicos '!K68&gt;=94,AA69=2)),2,OR(AND('Paraclinicos '!K68&lt;=88),AND('Paraclinicos '!K68&gt;=92,AA69=2)),1,OR(AND('Paraclinicos '!K68&gt;=88,'Paraclinicos '!K68&lt;=92),AND('Paraclinicos '!K68&gt;=93,AA69=0)),0),"")</f>
        <v/>
      </c>
      <c r="AA69" cm="1">
        <f t="array" ref="AA69">_xlfn.IFS('Paraclinicos '!E68="","",'Paraclinicos '!E68="Oxigeno",2,'Paraclinicos '!E68="Aire",0)</f>
        <v>2</v>
      </c>
    </row>
    <row r="70" spans="1:27" x14ac:dyDescent="0.25">
      <c r="A70">
        <f>'Paraclinicos '!A69</f>
        <v>14</v>
      </c>
      <c r="B70" s="3">
        <f>'Paraclinicos '!R69</f>
        <v>44307</v>
      </c>
      <c r="C70" cm="1">
        <f t="array" ref="C70">_xlfn.IFS('Paraclinicos '!Q69="","",'Paraclinicos '!Q69&gt;60,3,'Paraclinicos '!Q69&lt;=60,1)</f>
        <v>3</v>
      </c>
      <c r="D70" t="str">
        <f>IFERROR(IF(INDEX('BD Demog para scores enalazar'!BC$2:BC$3000,MATCH(Formulas!A70,'BD Demog para scores enalazar'!A$2:A$3000,0))=0,"SI","NO"),"")</f>
        <v>SI</v>
      </c>
      <c r="E70" cm="1">
        <f t="array" ref="E70">_xlfn.IFS(D70="","",D70="SI",4,D70="NO",1)</f>
        <v>4</v>
      </c>
      <c r="F70" cm="1">
        <f t="array" ref="F70">_xlfn.IFS('Paraclinicos '!B69="","",'Paraclinicos '!B69&gt;1,1,'Paraclinicos '!B69&lt;=1,3)</f>
        <v>3</v>
      </c>
      <c r="G70" t="str" cm="1">
        <f t="array" ref="G70">_xlfn.IFS('Paraclinicos '!D69="","",AND('Paraclinicos '!D69&gt;=250,'Paraclinicos '!D69&lt;=500),2,'Paraclinicos '!D69&gt;500,3,'Paraclinicos '!D69&lt;250,1)</f>
        <v/>
      </c>
      <c r="H70" s="50">
        <f t="shared" si="4"/>
        <v>10</v>
      </c>
      <c r="I70" cm="1">
        <f t="array" ref="I70">_xlfn.IFS('Paraclinicos '!Q69="","",'Paraclinicos '!Q69&gt;=65,1,'Paraclinicos '!Q69&lt;65,0)</f>
        <v>0</v>
      </c>
      <c r="J70" cm="1">
        <f t="array" ref="J70">_xlfn.IFS('Paraclinicos '!I69="","",'Paraclinicos '!I69&gt;7,1,'Paraclinicos '!I69&lt;=7,0)</f>
        <v>1</v>
      </c>
      <c r="K70" cm="1">
        <f t="array" ref="K70">_xlfn.IFS('Paraclinicos '!W69="","",'Paraclinicos '!W69&lt;=8,1,'Paraclinicos '!W69&gt;8,0)</f>
        <v>0</v>
      </c>
      <c r="L70" cm="1">
        <f t="array" ref="L70">_xlfn.IFS('Paraclinicos '!S69="","",'Paraclinicos '!S69&gt;=30,1,'Paraclinicos '!S69&lt;30,0)</f>
        <v>0</v>
      </c>
      <c r="M70" cm="1">
        <f t="array" ref="M70">_xlfn.IFS(OR('Paraclinicos '!T69="",'Paraclinicos '!U69=""),"",OR('Paraclinicos '!T69&lt;=90,'Paraclinicos '!U69&lt;=60),1,OR('Paraclinicos '!T69&gt;90,'Paraclinicos '!U69&gt;60),0)</f>
        <v>0</v>
      </c>
      <c r="N70" s="45">
        <f t="shared" si="5"/>
        <v>2</v>
      </c>
      <c r="O70" cm="1">
        <f t="array" ref="O70">_xlfn.IFS(OR('Paraclinicos '!M69="",'Paraclinicos '!N69="",'Paraclinicos '!N69=0),"",'Paraclinicos '!M69/'Paraclinicos '!N69&lt;100,4,'Paraclinicos '!M69/'Paraclinicos '!N69&lt;200,3,'Paraclinicos '!M69/'Paraclinicos '!N69&lt;300,2,'Paraclinicos '!M69/'Paraclinicos '!N69&lt;400,1,'Paraclinicos '!M69/'Paraclinicos '!N69&gt;=400,0)</f>
        <v>1</v>
      </c>
      <c r="P70" cm="1">
        <f t="array" ref="P70">_xlfn.IFS('Paraclinicos '!C69="","",'Paraclinicos '!C69&lt;20,4,'Paraclinicos '!C69&lt;50,3,'Paraclinicos '!C69&lt;100,2,'Paraclinicos '!C69&lt;150,1,'Paraclinicos '!C69&gt;150,0)</f>
        <v>0</v>
      </c>
      <c r="Q70" cm="1">
        <f t="array" ref="Q70">_xlfn.IFS('Paraclinicos '!O69="","",'Paraclinicos '!O69&lt;1.2,0,'Paraclinicos '!O69&lt;2,1,'Paraclinicos '!O69&lt;3.5,2,'Paraclinicos '!O69&lt;5,3,'Paraclinicos '!O69&gt;5,4)</f>
        <v>1</v>
      </c>
      <c r="R70" t="str" cm="1">
        <f t="array" ref="R70">_xlfn.IFS('Paraclinicos '!J69="","",'Paraclinicos '!J69&lt;1.2,0,'Paraclinicos '!J69&lt;2,1,'Paraclinicos '!J69&lt;6,2,'Paraclinicos '!J69&lt;12,3,'Paraclinicos '!J69&gt;=12,4)</f>
        <v/>
      </c>
      <c r="S70" cm="1">
        <f t="array" ref="S70">_xlfn.IFS('Paraclinicos '!Y69="","",'Paraclinicos '!Y69&lt;70,1,'Paraclinicos '!Y69&gt;=70,0)</f>
        <v>0</v>
      </c>
      <c r="T70" cm="1">
        <f t="array" ref="T70">_xlfn.IFS('Paraclinicos '!W69="","",'Paraclinicos '!W69&lt;6,4,'Paraclinicos '!W69&lt;10,3,'Paraclinicos '!W69&lt;13,2,'Paraclinicos '!W69&lt;15,1,'Paraclinicos '!W69=15,0)</f>
        <v>2</v>
      </c>
      <c r="U70" s="54">
        <f t="shared" si="3"/>
        <v>4</v>
      </c>
      <c r="V70" cm="1">
        <f t="array" ref="V70">_xlfn.IFS('Paraclinicos '!S69="","",OR('Paraclinicos '!S69&lt;=8,'Paraclinicos '!S69&gt;=25),3,'Paraclinicos '!S69&lt;12,1,'Paraclinicos '!S69&lt;21,0,'Paraclinicos '!S69&lt;25,2)</f>
        <v>0</v>
      </c>
      <c r="W70" t="str">
        <f>IFERROR(IF(INDEX('BD Demog para scores enalazar'!Y$2:'BD Demog para scores enalazar'!Y$3000,MATCH(Formulas!A70,'BD Demog para scores enalazar'!A$2:'BD Demog para scores enalazar'!A$3000,0))=1,"SI","NO"),"")</f>
        <v>NO</v>
      </c>
      <c r="X70" s="9" t="str">
        <f>IFERROR(IF(INDEX('BD Demog para scores enalazar'!AJ$2:'BD Demog para scores enalazar'!AJ$3000,MATCH(Formulas!A70,'BD Demog para scores enalazar'!A$2:'BD Demog para scores enalazar'!A$3000,0))=1,"SI","NO"),"")</f>
        <v>NO</v>
      </c>
      <c r="Y70" cm="1">
        <f t="array" ref="Y70">IF(AND(W70="NO",X70="NO"),_xlfn.IFS('Paraclinicos '!K69&lt;=91,3,'Paraclinicos '!K69&lt;94,2,'Paraclinicos '!K69&lt;96,1,'Paraclinicos '!K69&gt;=96,0),"")</f>
        <v>2</v>
      </c>
      <c r="Z70" t="str" cm="1">
        <f t="array" ref="Z70">IF(OR(W70="SI",X70="SI"),_xlfn.IFS(OR(AND('Paraclinicos '!K69&lt;=83),AND('Paraclinicos '!K69&gt;=97,AA70=2)),3,OR(AND('Paraclinicos '!K69&lt;=86),AND('Paraclinicos '!K69&gt;=94,AA70=2)),2,OR(AND('Paraclinicos '!K69&lt;=88),AND('Paraclinicos '!K69&gt;=92,AA70=2)),1,OR(AND('Paraclinicos '!K69&gt;=88,'Paraclinicos '!K69&lt;=92),AND('Paraclinicos '!K69&gt;=93,AA70=0)),0),"")</f>
        <v/>
      </c>
      <c r="AA70" cm="1">
        <f t="array" ref="AA70">_xlfn.IFS('Paraclinicos '!E69="","",'Paraclinicos '!E69="Oxigeno",2,'Paraclinicos '!E69="Aire",0)</f>
        <v>2</v>
      </c>
    </row>
    <row r="71" spans="1:27" x14ac:dyDescent="0.25">
      <c r="A71">
        <f>'Paraclinicos '!A70</f>
        <v>14</v>
      </c>
      <c r="B71" s="3">
        <f>'Paraclinicos '!R70</f>
        <v>44309</v>
      </c>
      <c r="C71" cm="1">
        <f t="array" ref="C71">_xlfn.IFS('Paraclinicos '!Q70="","",'Paraclinicos '!Q70&gt;60,3,'Paraclinicos '!Q70&lt;=60,1)</f>
        <v>3</v>
      </c>
      <c r="D71" t="str">
        <f>IFERROR(IF(INDEX('BD Demog para scores enalazar'!BC$2:BC$3000,MATCH(Formulas!A71,'BD Demog para scores enalazar'!A$2:A$3000,0))=0,"SI","NO"),"")</f>
        <v>SI</v>
      </c>
      <c r="E71" cm="1">
        <f t="array" ref="E71">_xlfn.IFS(D71="","",D71="SI",4,D71="NO",1)</f>
        <v>4</v>
      </c>
      <c r="F71" cm="1">
        <f t="array" ref="F71">_xlfn.IFS('Paraclinicos '!B70="","",'Paraclinicos '!B70&gt;1,1,'Paraclinicos '!B70&lt;=1,3)</f>
        <v>3</v>
      </c>
      <c r="G71" t="str" cm="1">
        <f t="array" ref="G71">_xlfn.IFS('Paraclinicos '!D70="","",AND('Paraclinicos '!D70&gt;=250,'Paraclinicos '!D70&lt;=500),2,'Paraclinicos '!D70&gt;500,3,'Paraclinicos '!D70&lt;250,1)</f>
        <v/>
      </c>
      <c r="H71" s="50">
        <f t="shared" si="4"/>
        <v>10</v>
      </c>
      <c r="I71" cm="1">
        <f t="array" ref="I71">_xlfn.IFS('Paraclinicos '!Q70="","",'Paraclinicos '!Q70&gt;=65,1,'Paraclinicos '!Q70&lt;65,0)</f>
        <v>0</v>
      </c>
      <c r="J71" cm="1">
        <f t="array" ref="J71">_xlfn.IFS('Paraclinicos '!I70="","",'Paraclinicos '!I70&gt;7,1,'Paraclinicos '!I70&lt;=7,0)</f>
        <v>1</v>
      </c>
      <c r="K71" cm="1">
        <f t="array" ref="K71">_xlfn.IFS('Paraclinicos '!W70="","",'Paraclinicos '!W70&lt;=8,1,'Paraclinicos '!W70&gt;8,0)</f>
        <v>1</v>
      </c>
      <c r="L71" cm="1">
        <f t="array" ref="L71">_xlfn.IFS('Paraclinicos '!S70="","",'Paraclinicos '!S70&gt;=30,1,'Paraclinicos '!S70&lt;30,0)</f>
        <v>0</v>
      </c>
      <c r="M71" cm="1">
        <f t="array" ref="M71">_xlfn.IFS(OR('Paraclinicos '!T70="",'Paraclinicos '!U70=""),"",OR('Paraclinicos '!T70&lt;=90,'Paraclinicos '!U70&lt;=60),1,OR('Paraclinicos '!T70&gt;90,'Paraclinicos '!U70&gt;60),0)</f>
        <v>0</v>
      </c>
      <c r="N71" s="45">
        <f t="shared" si="5"/>
        <v>3</v>
      </c>
      <c r="O71" cm="1">
        <f t="array" ref="O71">_xlfn.IFS(OR('Paraclinicos '!M70="",'Paraclinicos '!N70="",'Paraclinicos '!N70=0),"",'Paraclinicos '!M70/'Paraclinicos '!N70&lt;100,4,'Paraclinicos '!M70/'Paraclinicos '!N70&lt;200,3,'Paraclinicos '!M70/'Paraclinicos '!N70&lt;300,2,'Paraclinicos '!M70/'Paraclinicos '!N70&lt;400,1,'Paraclinicos '!M70/'Paraclinicos '!N70&gt;=400,0)</f>
        <v>2</v>
      </c>
      <c r="P71" cm="1">
        <f t="array" ref="P71">_xlfn.IFS('Paraclinicos '!C70="","",'Paraclinicos '!C70&lt;20,4,'Paraclinicos '!C70&lt;50,3,'Paraclinicos '!C70&lt;100,2,'Paraclinicos '!C70&lt;150,1,'Paraclinicos '!C70&gt;150,0)</f>
        <v>1</v>
      </c>
      <c r="Q71" cm="1">
        <f t="array" ref="Q71">_xlfn.IFS('Paraclinicos '!O70="","",'Paraclinicos '!O70&lt;1.2,0,'Paraclinicos '!O70&lt;2,1,'Paraclinicos '!O70&lt;3.5,2,'Paraclinicos '!O70&lt;5,3,'Paraclinicos '!O70&gt;5,4)</f>
        <v>2</v>
      </c>
      <c r="R71" t="str" cm="1">
        <f t="array" ref="R71">_xlfn.IFS('Paraclinicos '!J70="","",'Paraclinicos '!J70&lt;1.2,0,'Paraclinicos '!J70&lt;2,1,'Paraclinicos '!J70&lt;6,2,'Paraclinicos '!J70&lt;12,3,'Paraclinicos '!J70&gt;=12,4)</f>
        <v/>
      </c>
      <c r="S71" cm="1">
        <f t="array" ref="S71">_xlfn.IFS('Paraclinicos '!Y70="","",'Paraclinicos '!Y70&lt;70,1,'Paraclinicos '!Y70&gt;=70,0)</f>
        <v>0</v>
      </c>
      <c r="T71" cm="1">
        <f t="array" ref="T71">_xlfn.IFS('Paraclinicos '!W70="","",'Paraclinicos '!W70&lt;6,4,'Paraclinicos '!W70&lt;10,3,'Paraclinicos '!W70&lt;13,2,'Paraclinicos '!W70&lt;15,1,'Paraclinicos '!W70=15,0)</f>
        <v>4</v>
      </c>
      <c r="U71" s="54">
        <f t="shared" si="3"/>
        <v>9</v>
      </c>
      <c r="V71" cm="1">
        <f t="array" ref="V71">_xlfn.IFS('Paraclinicos '!S70="","",OR('Paraclinicos '!S70&lt;=8,'Paraclinicos '!S70&gt;=25),3,'Paraclinicos '!S70&lt;12,1,'Paraclinicos '!S70&lt;21,0,'Paraclinicos '!S70&lt;25,2)</f>
        <v>2</v>
      </c>
      <c r="W71" t="str">
        <f>IFERROR(IF(INDEX('BD Demog para scores enalazar'!Y$2:'BD Demog para scores enalazar'!Y$3000,MATCH(Formulas!A71,'BD Demog para scores enalazar'!A$2:'BD Demog para scores enalazar'!A$3000,0))=1,"SI","NO"),"")</f>
        <v>NO</v>
      </c>
      <c r="X71" s="9" t="str">
        <f>IFERROR(IF(INDEX('BD Demog para scores enalazar'!AJ$2:'BD Demog para scores enalazar'!AJ$3000,MATCH(Formulas!A71,'BD Demog para scores enalazar'!A$2:'BD Demog para scores enalazar'!A$3000,0))=1,"SI","NO"),"")</f>
        <v>NO</v>
      </c>
      <c r="Y71" cm="1">
        <f t="array" ref="Y71">IF(AND(W71="NO",X71="NO"),_xlfn.IFS('Paraclinicos '!K70&lt;=91,3,'Paraclinicos '!K70&lt;94,2,'Paraclinicos '!K70&lt;96,1,'Paraclinicos '!K70&gt;=96,0),"")</f>
        <v>3</v>
      </c>
      <c r="Z71" t="str" cm="1">
        <f t="array" ref="Z71">IF(OR(W71="SI",X71="SI"),_xlfn.IFS(OR(AND('Paraclinicos '!K70&lt;=83),AND('Paraclinicos '!K70&gt;=97,AA71=2)),3,OR(AND('Paraclinicos '!K70&lt;=86),AND('Paraclinicos '!K70&gt;=94,AA71=2)),2,OR(AND('Paraclinicos '!K70&lt;=88),AND('Paraclinicos '!K70&gt;=92,AA71=2)),1,OR(AND('Paraclinicos '!K70&gt;=88,'Paraclinicos '!K70&lt;=92),AND('Paraclinicos '!K70&gt;=93,AA71=0)),0),"")</f>
        <v/>
      </c>
      <c r="AA71" cm="1">
        <f t="array" ref="AA71">_xlfn.IFS('Paraclinicos '!E70="","",'Paraclinicos '!E70="Oxigeno",2,'Paraclinicos '!E70="Aire",0)</f>
        <v>2</v>
      </c>
    </row>
    <row r="72" spans="1:27" x14ac:dyDescent="0.25">
      <c r="A72">
        <f>'Paraclinicos '!A71</f>
        <v>15</v>
      </c>
      <c r="B72" s="3">
        <f>'Paraclinicos '!R71</f>
        <v>44302</v>
      </c>
      <c r="C72" cm="1">
        <f t="array" ref="C72">_xlfn.IFS('Paraclinicos '!Q71="","",'Paraclinicos '!Q71&gt;60,3,'Paraclinicos '!Q71&lt;=60,1)</f>
        <v>3</v>
      </c>
      <c r="D72" t="str">
        <f>IFERROR(IF(INDEX('BD Demog para scores enalazar'!BC$2:BC$3000,MATCH(Formulas!A72,'BD Demog para scores enalazar'!A$2:A$3000,0))=0,"SI","NO"),"")</f>
        <v>NO</v>
      </c>
      <c r="E72" cm="1">
        <f t="array" ref="E72">_xlfn.IFS(D72="","",D72="SI",4,D72="NO",1)</f>
        <v>1</v>
      </c>
      <c r="F72" cm="1">
        <f t="array" ref="F72">_xlfn.IFS('Paraclinicos '!B71="","",'Paraclinicos '!B71&gt;1,1,'Paraclinicos '!B71&lt;=1,3)</f>
        <v>3</v>
      </c>
      <c r="G72" cm="1">
        <f t="array" ref="G72">_xlfn.IFS('Paraclinicos '!D71="","",AND('Paraclinicos '!D71&gt;=250,'Paraclinicos '!D71&lt;=500),2,'Paraclinicos '!D71&gt;500,3,'Paraclinicos '!D71&lt;250,1)</f>
        <v>2</v>
      </c>
      <c r="H72" s="50">
        <f t="shared" si="4"/>
        <v>9</v>
      </c>
      <c r="I72" cm="1">
        <f t="array" ref="I72">_xlfn.IFS('Paraclinicos '!Q71="","",'Paraclinicos '!Q71&gt;=65,1,'Paraclinicos '!Q71&lt;65,0)</f>
        <v>1</v>
      </c>
      <c r="J72" cm="1">
        <f t="array" ref="J72">_xlfn.IFS('Paraclinicos '!I71="","",'Paraclinicos '!I71&gt;7,1,'Paraclinicos '!I71&lt;=7,0)</f>
        <v>1</v>
      </c>
      <c r="K72" cm="1">
        <f t="array" ref="K72">_xlfn.IFS('Paraclinicos '!W71="","",'Paraclinicos '!W71&lt;=8,1,'Paraclinicos '!W71&gt;8,0)</f>
        <v>0</v>
      </c>
      <c r="L72" cm="1">
        <f t="array" ref="L72">_xlfn.IFS('Paraclinicos '!S71="","",'Paraclinicos '!S71&gt;=30,1,'Paraclinicos '!S71&lt;30,0)</f>
        <v>0</v>
      </c>
      <c r="M72" cm="1">
        <f t="array" ref="M72">_xlfn.IFS(OR('Paraclinicos '!T71="",'Paraclinicos '!U71=""),"",OR('Paraclinicos '!T71&lt;=90,'Paraclinicos '!U71&lt;=60),1,OR('Paraclinicos '!T71&gt;90,'Paraclinicos '!U71&gt;60),0)</f>
        <v>1</v>
      </c>
      <c r="N72" s="45">
        <f t="shared" si="5"/>
        <v>4</v>
      </c>
      <c r="O72" cm="1">
        <f t="array" ref="O72">_xlfn.IFS(OR('Paraclinicos '!M71="",'Paraclinicos '!N71="",'Paraclinicos '!N71=0),"",'Paraclinicos '!M71/'Paraclinicos '!N71&lt;100,4,'Paraclinicos '!M71/'Paraclinicos '!N71&lt;200,3,'Paraclinicos '!M71/'Paraclinicos '!N71&lt;300,2,'Paraclinicos '!M71/'Paraclinicos '!N71&lt;400,1,'Paraclinicos '!M71/'Paraclinicos '!N71&gt;=400,0)</f>
        <v>4</v>
      </c>
      <c r="P72" cm="1">
        <f t="array" ref="P72">_xlfn.IFS('Paraclinicos '!C71="","",'Paraclinicos '!C71&lt;20,4,'Paraclinicos '!C71&lt;50,3,'Paraclinicos '!C71&lt;100,2,'Paraclinicos '!C71&lt;150,1,'Paraclinicos '!C71&gt;150,0)</f>
        <v>0</v>
      </c>
      <c r="Q72" cm="1">
        <f t="array" ref="Q72">_xlfn.IFS('Paraclinicos '!O71="","",'Paraclinicos '!O71&lt;1.2,0,'Paraclinicos '!O71&lt;2,1,'Paraclinicos '!O71&lt;3.5,2,'Paraclinicos '!O71&lt;5,3,'Paraclinicos '!O71&gt;5,4)</f>
        <v>1</v>
      </c>
      <c r="R72" cm="1">
        <f t="array" ref="R72">_xlfn.IFS('Paraclinicos '!J71="","",'Paraclinicos '!J71&lt;1.2,0,'Paraclinicos '!J71&lt;2,1,'Paraclinicos '!J71&lt;6,2,'Paraclinicos '!J71&lt;12,3,'Paraclinicos '!J71&gt;=12,4)</f>
        <v>0</v>
      </c>
      <c r="S72" cm="1">
        <f t="array" ref="S72">_xlfn.IFS('Paraclinicos '!Y71="","",'Paraclinicos '!Y71&lt;70,1,'Paraclinicos '!Y71&gt;=70,0)</f>
        <v>0</v>
      </c>
      <c r="T72" cm="1">
        <f t="array" ref="T72">_xlfn.IFS('Paraclinicos '!W71="","",'Paraclinicos '!W71&lt;6,4,'Paraclinicos '!W71&lt;10,3,'Paraclinicos '!W71&lt;13,2,'Paraclinicos '!W71&lt;15,1,'Paraclinicos '!W71=15,0)</f>
        <v>0</v>
      </c>
      <c r="U72" s="54">
        <f t="shared" si="3"/>
        <v>5</v>
      </c>
      <c r="V72" cm="1">
        <f t="array" ref="V72">_xlfn.IFS('Paraclinicos '!S71="","",OR('Paraclinicos '!S71&lt;=8,'Paraclinicos '!S71&gt;=25),3,'Paraclinicos '!S71&lt;12,1,'Paraclinicos '!S71&lt;21,0,'Paraclinicos '!S71&lt;25,2)</f>
        <v>0</v>
      </c>
      <c r="W72" t="str">
        <f>IFERROR(IF(INDEX('BD Demog para scores enalazar'!Y$2:'BD Demog para scores enalazar'!Y$3000,MATCH(Formulas!A72,'BD Demog para scores enalazar'!A$2:'BD Demog para scores enalazar'!A$3000,0))=1,"SI","NO"),"")</f>
        <v>NO</v>
      </c>
      <c r="X72" s="9" t="str">
        <f>IFERROR(IF(INDEX('BD Demog para scores enalazar'!AJ$2:'BD Demog para scores enalazar'!AJ$3000,MATCH(Formulas!A72,'BD Demog para scores enalazar'!A$2:'BD Demog para scores enalazar'!A$3000,0))=1,"SI","NO"),"")</f>
        <v>NO</v>
      </c>
      <c r="Y72" cm="1">
        <f t="array" ref="Y72">IF(AND(W72="NO",X72="NO"),_xlfn.IFS('Paraclinicos '!K71&lt;=91,3,'Paraclinicos '!K71&lt;94,2,'Paraclinicos '!K71&lt;96,1,'Paraclinicos '!K71&gt;=96,0),"")</f>
        <v>3</v>
      </c>
      <c r="Z72" t="str" cm="1">
        <f t="array" ref="Z72">IF(OR(W72="SI",X72="SI"),_xlfn.IFS(OR(AND('Paraclinicos '!K71&lt;=83),AND('Paraclinicos '!K71&gt;=97,AA72=2)),3,OR(AND('Paraclinicos '!K71&lt;=86),AND('Paraclinicos '!K71&gt;=94,AA72=2)),2,OR(AND('Paraclinicos '!K71&lt;=88),AND('Paraclinicos '!K71&gt;=92,AA72=2)),1,OR(AND('Paraclinicos '!K71&gt;=88,'Paraclinicos '!K71&lt;=92),AND('Paraclinicos '!K71&gt;=93,AA72=0)),0),"")</f>
        <v/>
      </c>
      <c r="AA72" cm="1">
        <f t="array" ref="AA72">_xlfn.IFS('Paraclinicos '!E71="","",'Paraclinicos '!E71="Oxigeno",2,'Paraclinicos '!E71="Aire",0)</f>
        <v>2</v>
      </c>
    </row>
    <row r="73" spans="1:27" x14ac:dyDescent="0.25">
      <c r="A73">
        <f>'Paraclinicos '!A72</f>
        <v>15</v>
      </c>
      <c r="B73" s="3">
        <f>'Paraclinicos '!R72</f>
        <v>44303</v>
      </c>
      <c r="C73" cm="1">
        <f t="array" ref="C73">_xlfn.IFS('Paraclinicos '!Q72="","",'Paraclinicos '!Q72&gt;60,3,'Paraclinicos '!Q72&lt;=60,1)</f>
        <v>3</v>
      </c>
      <c r="D73" t="str">
        <f>IFERROR(IF(INDEX('BD Demog para scores enalazar'!BC$2:BC$3000,MATCH(Formulas!A73,'BD Demog para scores enalazar'!A$2:A$3000,0))=0,"SI","NO"),"")</f>
        <v>NO</v>
      </c>
      <c r="E73" cm="1">
        <f t="array" ref="E73">_xlfn.IFS(D73="","",D73="SI",4,D73="NO",1)</f>
        <v>1</v>
      </c>
      <c r="F73" cm="1">
        <f t="array" ref="F73">_xlfn.IFS('Paraclinicos '!B72="","",'Paraclinicos '!B72&gt;1,1,'Paraclinicos '!B72&lt;=1,3)</f>
        <v>3</v>
      </c>
      <c r="G73" t="str" cm="1">
        <f t="array" ref="G73">_xlfn.IFS('Paraclinicos '!D72="","",AND('Paraclinicos '!D72&gt;=250,'Paraclinicos '!D72&lt;=500),2,'Paraclinicos '!D72&gt;500,3,'Paraclinicos '!D72&lt;250,1)</f>
        <v/>
      </c>
      <c r="H73" s="50">
        <f t="shared" si="4"/>
        <v>7</v>
      </c>
      <c r="I73" cm="1">
        <f t="array" ref="I73">_xlfn.IFS('Paraclinicos '!Q72="","",'Paraclinicos '!Q72&gt;=65,1,'Paraclinicos '!Q72&lt;65,0)</f>
        <v>1</v>
      </c>
      <c r="J73" cm="1">
        <f t="array" ref="J73">_xlfn.IFS('Paraclinicos '!I72="","",'Paraclinicos '!I72&gt;7,1,'Paraclinicos '!I72&lt;=7,0)</f>
        <v>1</v>
      </c>
      <c r="K73" cm="1">
        <f t="array" ref="K73">_xlfn.IFS('Paraclinicos '!W72="","",'Paraclinicos '!W72&lt;=8,1,'Paraclinicos '!W72&gt;8,0)</f>
        <v>0</v>
      </c>
      <c r="L73" cm="1">
        <f t="array" ref="L73">_xlfn.IFS('Paraclinicos '!S72="","",'Paraclinicos '!S72&gt;=30,1,'Paraclinicos '!S72&lt;30,0)</f>
        <v>0</v>
      </c>
      <c r="M73" cm="1">
        <f t="array" ref="M73">_xlfn.IFS(OR('Paraclinicos '!T72="",'Paraclinicos '!U72=""),"",OR('Paraclinicos '!T72&lt;=90,'Paraclinicos '!U72&lt;=60),1,OR('Paraclinicos '!T72&gt;90,'Paraclinicos '!U72&gt;60),0)</f>
        <v>1</v>
      </c>
      <c r="N73" s="45">
        <f t="shared" si="5"/>
        <v>4</v>
      </c>
      <c r="O73" cm="1">
        <f t="array" ref="O73">_xlfn.IFS(OR('Paraclinicos '!M72="",'Paraclinicos '!N72="",'Paraclinicos '!N72=0),"",'Paraclinicos '!M72/'Paraclinicos '!N72&lt;100,4,'Paraclinicos '!M72/'Paraclinicos '!N72&lt;200,3,'Paraclinicos '!M72/'Paraclinicos '!N72&lt;300,2,'Paraclinicos '!M72/'Paraclinicos '!N72&lt;400,1,'Paraclinicos '!M72/'Paraclinicos '!N72&gt;=400,0)</f>
        <v>2</v>
      </c>
      <c r="P73" cm="1">
        <f t="array" ref="P73">_xlfn.IFS('Paraclinicos '!C72="","",'Paraclinicos '!C72&lt;20,4,'Paraclinicos '!C72&lt;50,3,'Paraclinicos '!C72&lt;100,2,'Paraclinicos '!C72&lt;150,1,'Paraclinicos '!C72&gt;150,0)</f>
        <v>0</v>
      </c>
      <c r="Q73" cm="1">
        <f t="array" ref="Q73">_xlfn.IFS('Paraclinicos '!O72="","",'Paraclinicos '!O72&lt;1.2,0,'Paraclinicos '!O72&lt;2,1,'Paraclinicos '!O72&lt;3.5,2,'Paraclinicos '!O72&lt;5,3,'Paraclinicos '!O72&gt;5,4)</f>
        <v>2</v>
      </c>
      <c r="R73" t="str" cm="1">
        <f t="array" ref="R73">_xlfn.IFS('Paraclinicos '!J72="","",'Paraclinicos '!J72&lt;1.2,0,'Paraclinicos '!J72&lt;2,1,'Paraclinicos '!J72&lt;6,2,'Paraclinicos '!J72&lt;12,3,'Paraclinicos '!J72&gt;=12,4)</f>
        <v/>
      </c>
      <c r="S73" cm="1">
        <f t="array" ref="S73">_xlfn.IFS('Paraclinicos '!Y72="","",'Paraclinicos '!Y72&lt;70,1,'Paraclinicos '!Y72&gt;=70,0)</f>
        <v>1</v>
      </c>
      <c r="T73" cm="1">
        <f t="array" ref="T73">_xlfn.IFS('Paraclinicos '!W72="","",'Paraclinicos '!W72&lt;6,4,'Paraclinicos '!W72&lt;10,3,'Paraclinicos '!W72&lt;13,2,'Paraclinicos '!W72&lt;15,1,'Paraclinicos '!W72=15,0)</f>
        <v>0</v>
      </c>
      <c r="U73" s="54">
        <f t="shared" si="3"/>
        <v>5</v>
      </c>
      <c r="V73" cm="1">
        <f t="array" ref="V73">_xlfn.IFS('Paraclinicos '!S72="","",OR('Paraclinicos '!S72&lt;=8,'Paraclinicos '!S72&gt;=25),3,'Paraclinicos '!S72&lt;12,1,'Paraclinicos '!S72&lt;21,0,'Paraclinicos '!S72&lt;25,2)</f>
        <v>2</v>
      </c>
      <c r="W73" t="str">
        <f>IFERROR(IF(INDEX('BD Demog para scores enalazar'!Y$2:'BD Demog para scores enalazar'!Y$3000,MATCH(Formulas!A73,'BD Demog para scores enalazar'!A$2:'BD Demog para scores enalazar'!A$3000,0))=1,"SI","NO"),"")</f>
        <v>NO</v>
      </c>
      <c r="X73" s="9" t="str">
        <f>IFERROR(IF(INDEX('BD Demog para scores enalazar'!AJ$2:'BD Demog para scores enalazar'!AJ$3000,MATCH(Formulas!A73,'BD Demog para scores enalazar'!A$2:'BD Demog para scores enalazar'!A$3000,0))=1,"SI","NO"),"")</f>
        <v>NO</v>
      </c>
      <c r="Y73" cm="1">
        <f t="array" ref="Y73">IF(AND(W73="NO",X73="NO"),_xlfn.IFS('Paraclinicos '!K72&lt;=91,3,'Paraclinicos '!K72&lt;94,2,'Paraclinicos '!K72&lt;96,1,'Paraclinicos '!K72&gt;=96,0),"")</f>
        <v>3</v>
      </c>
      <c r="Z73" t="str" cm="1">
        <f t="array" ref="Z73">IF(OR(W73="SI",X73="SI"),_xlfn.IFS(OR(AND('Paraclinicos '!K72&lt;=83),AND('Paraclinicos '!K72&gt;=97,AA73=2)),3,OR(AND('Paraclinicos '!K72&lt;=86),AND('Paraclinicos '!K72&gt;=94,AA73=2)),2,OR(AND('Paraclinicos '!K72&lt;=88),AND('Paraclinicos '!K72&gt;=92,AA73=2)),1,OR(AND('Paraclinicos '!K72&gt;=88,'Paraclinicos '!K72&lt;=92),AND('Paraclinicos '!K72&gt;=93,AA73=0)),0),"")</f>
        <v/>
      </c>
      <c r="AA73" cm="1">
        <f t="array" ref="AA73">_xlfn.IFS('Paraclinicos '!E72="","",'Paraclinicos '!E72="Oxigeno",2,'Paraclinicos '!E72="Aire",0)</f>
        <v>2</v>
      </c>
    </row>
    <row r="74" spans="1:27" x14ac:dyDescent="0.25">
      <c r="A74">
        <f>'Paraclinicos '!A73</f>
        <v>15</v>
      </c>
      <c r="B74" s="3">
        <f>'Paraclinicos '!R73</f>
        <v>44305</v>
      </c>
      <c r="C74" cm="1">
        <f t="array" ref="C74">_xlfn.IFS('Paraclinicos '!Q73="","",'Paraclinicos '!Q73&gt;60,3,'Paraclinicos '!Q73&lt;=60,1)</f>
        <v>3</v>
      </c>
      <c r="D74" t="str">
        <f>IFERROR(IF(INDEX('BD Demog para scores enalazar'!BC$2:BC$3000,MATCH(Formulas!A74,'BD Demog para scores enalazar'!A$2:A$3000,0))=0,"SI","NO"),"")</f>
        <v>NO</v>
      </c>
      <c r="E74" cm="1">
        <f t="array" ref="E74">_xlfn.IFS(D74="","",D74="SI",4,D74="NO",1)</f>
        <v>1</v>
      </c>
      <c r="F74" cm="1">
        <f t="array" ref="F74">_xlfn.IFS('Paraclinicos '!B73="","",'Paraclinicos '!B73&gt;1,1,'Paraclinicos '!B73&lt;=1,3)</f>
        <v>3</v>
      </c>
      <c r="G74" t="str" cm="1">
        <f t="array" ref="G74">_xlfn.IFS('Paraclinicos '!D73="","",AND('Paraclinicos '!D73&gt;=250,'Paraclinicos '!D73&lt;=500),2,'Paraclinicos '!D73&gt;500,3,'Paraclinicos '!D73&lt;250,1)</f>
        <v/>
      </c>
      <c r="H74" s="50">
        <f t="shared" si="4"/>
        <v>7</v>
      </c>
      <c r="I74" cm="1">
        <f t="array" ref="I74">_xlfn.IFS('Paraclinicos '!Q73="","",'Paraclinicos '!Q73&gt;=65,1,'Paraclinicos '!Q73&lt;65,0)</f>
        <v>1</v>
      </c>
      <c r="J74" cm="1">
        <f t="array" ref="J74">_xlfn.IFS('Paraclinicos '!I73="","",'Paraclinicos '!I73&gt;7,1,'Paraclinicos '!I73&lt;=7,0)</f>
        <v>1</v>
      </c>
      <c r="K74" cm="1">
        <f t="array" ref="K74">_xlfn.IFS('Paraclinicos '!W73="","",'Paraclinicos '!W73&lt;=8,1,'Paraclinicos '!W73&gt;8,0)</f>
        <v>0</v>
      </c>
      <c r="L74" cm="1">
        <f t="array" ref="L74">_xlfn.IFS('Paraclinicos '!S73="","",'Paraclinicos '!S73&gt;=30,1,'Paraclinicos '!S73&lt;30,0)</f>
        <v>0</v>
      </c>
      <c r="M74" cm="1">
        <f t="array" ref="M74">_xlfn.IFS(OR('Paraclinicos '!T73="",'Paraclinicos '!U73=""),"",OR('Paraclinicos '!T73&lt;=90,'Paraclinicos '!U73&lt;=60),1,OR('Paraclinicos '!T73&gt;90,'Paraclinicos '!U73&gt;60),0)</f>
        <v>1</v>
      </c>
      <c r="N74" s="45">
        <f t="shared" si="5"/>
        <v>4</v>
      </c>
      <c r="O74" cm="1">
        <f t="array" ref="O74">_xlfn.IFS(OR('Paraclinicos '!M73="",'Paraclinicos '!N73="",'Paraclinicos '!N73=0),"",'Paraclinicos '!M73/'Paraclinicos '!N73&lt;100,4,'Paraclinicos '!M73/'Paraclinicos '!N73&lt;200,3,'Paraclinicos '!M73/'Paraclinicos '!N73&lt;300,2,'Paraclinicos '!M73/'Paraclinicos '!N73&lt;400,1,'Paraclinicos '!M73/'Paraclinicos '!N73&gt;=400,0)</f>
        <v>2</v>
      </c>
      <c r="P74" cm="1">
        <f t="array" ref="P74">_xlfn.IFS('Paraclinicos '!C73="","",'Paraclinicos '!C73&lt;20,4,'Paraclinicos '!C73&lt;50,3,'Paraclinicos '!C73&lt;100,2,'Paraclinicos '!C73&lt;150,1,'Paraclinicos '!C73&gt;150,0)</f>
        <v>0</v>
      </c>
      <c r="Q74" cm="1">
        <f t="array" ref="Q74">_xlfn.IFS('Paraclinicos '!O73="","",'Paraclinicos '!O73&lt;1.2,0,'Paraclinicos '!O73&lt;2,1,'Paraclinicos '!O73&lt;3.5,2,'Paraclinicos '!O73&lt;5,3,'Paraclinicos '!O73&gt;5,4)</f>
        <v>2</v>
      </c>
      <c r="R74" cm="1">
        <f t="array" ref="R74">_xlfn.IFS('Paraclinicos '!J73="","",'Paraclinicos '!J73&lt;1.2,0,'Paraclinicos '!J73&lt;2,1,'Paraclinicos '!J73&lt;6,2,'Paraclinicos '!J73&lt;12,3,'Paraclinicos '!J73&gt;=12,4)</f>
        <v>0</v>
      </c>
      <c r="S74" cm="1">
        <f t="array" ref="S74">_xlfn.IFS('Paraclinicos '!Y73="","",'Paraclinicos '!Y73&lt;70,1,'Paraclinicos '!Y73&gt;=70,0)</f>
        <v>0</v>
      </c>
      <c r="T74" cm="1">
        <f t="array" ref="T74">_xlfn.IFS('Paraclinicos '!W73="","",'Paraclinicos '!W73&lt;6,4,'Paraclinicos '!W73&lt;10,3,'Paraclinicos '!W73&lt;13,2,'Paraclinicos '!W73&lt;15,1,'Paraclinicos '!W73=15,0)</f>
        <v>0</v>
      </c>
      <c r="U74" s="54">
        <f t="shared" si="3"/>
        <v>4</v>
      </c>
      <c r="V74" cm="1">
        <f t="array" ref="V74">_xlfn.IFS('Paraclinicos '!S73="","",OR('Paraclinicos '!S73&lt;=8,'Paraclinicos '!S73&gt;=25),3,'Paraclinicos '!S73&lt;12,1,'Paraclinicos '!S73&lt;21,0,'Paraclinicos '!S73&lt;25,2)</f>
        <v>0</v>
      </c>
      <c r="W74" t="str">
        <f>IFERROR(IF(INDEX('BD Demog para scores enalazar'!Y$2:'BD Demog para scores enalazar'!Y$3000,MATCH(Formulas!A74,'BD Demog para scores enalazar'!A$2:'BD Demog para scores enalazar'!A$3000,0))=1,"SI","NO"),"")</f>
        <v>NO</v>
      </c>
      <c r="X74" s="9" t="str">
        <f>IFERROR(IF(INDEX('BD Demog para scores enalazar'!AJ$2:'BD Demog para scores enalazar'!AJ$3000,MATCH(Formulas!A74,'BD Demog para scores enalazar'!A$2:'BD Demog para scores enalazar'!A$3000,0))=1,"SI","NO"),"")</f>
        <v>NO</v>
      </c>
      <c r="Y74" cm="1">
        <f t="array" ref="Y74">IF(AND(W74="NO",X74="NO"),_xlfn.IFS('Paraclinicos '!K73&lt;=91,3,'Paraclinicos '!K73&lt;94,2,'Paraclinicos '!K73&lt;96,1,'Paraclinicos '!K73&gt;=96,0),"")</f>
        <v>3</v>
      </c>
      <c r="Z74" t="str" cm="1">
        <f t="array" ref="Z74">IF(OR(W74="SI",X74="SI"),_xlfn.IFS(OR(AND('Paraclinicos '!K73&lt;=83),AND('Paraclinicos '!K73&gt;=97,AA74=2)),3,OR(AND('Paraclinicos '!K73&lt;=86),AND('Paraclinicos '!K73&gt;=94,AA74=2)),2,OR(AND('Paraclinicos '!K73&lt;=88),AND('Paraclinicos '!K73&gt;=92,AA74=2)),1,OR(AND('Paraclinicos '!K73&gt;=88,'Paraclinicos '!K73&lt;=92),AND('Paraclinicos '!K73&gt;=93,AA74=0)),0),"")</f>
        <v/>
      </c>
      <c r="AA74" cm="1">
        <f t="array" ref="AA74">_xlfn.IFS('Paraclinicos '!E73="","",'Paraclinicos '!E73="Oxigeno",2,'Paraclinicos '!E73="Aire",0)</f>
        <v>2</v>
      </c>
    </row>
    <row r="75" spans="1:27" x14ac:dyDescent="0.25">
      <c r="A75">
        <f>'Paraclinicos '!A74</f>
        <v>15</v>
      </c>
      <c r="B75" s="3">
        <f>'Paraclinicos '!R74</f>
        <v>44307</v>
      </c>
      <c r="C75" cm="1">
        <f t="array" ref="C75">_xlfn.IFS('Paraclinicos '!Q74="","",'Paraclinicos '!Q74&gt;60,3,'Paraclinicos '!Q74&lt;=60,1)</f>
        <v>3</v>
      </c>
      <c r="D75" t="str">
        <f>IFERROR(IF(INDEX('BD Demog para scores enalazar'!BC$2:BC$3000,MATCH(Formulas!A75,'BD Demog para scores enalazar'!A$2:A$3000,0))=0,"SI","NO"),"")</f>
        <v>NO</v>
      </c>
      <c r="E75" cm="1">
        <f t="array" ref="E75">_xlfn.IFS(D75="","",D75="SI",4,D75="NO",1)</f>
        <v>1</v>
      </c>
      <c r="F75" cm="1">
        <f t="array" ref="F75">_xlfn.IFS('Paraclinicos '!B74="","",'Paraclinicos '!B74&gt;1,1,'Paraclinicos '!B74&lt;=1,3)</f>
        <v>3</v>
      </c>
      <c r="G75" t="str" cm="1">
        <f t="array" ref="G75">_xlfn.IFS('Paraclinicos '!D74="","",AND('Paraclinicos '!D74&gt;=250,'Paraclinicos '!D74&lt;=500),2,'Paraclinicos '!D74&gt;500,3,'Paraclinicos '!D74&lt;250,1)</f>
        <v/>
      </c>
      <c r="H75" s="50">
        <f t="shared" si="4"/>
        <v>7</v>
      </c>
      <c r="I75" cm="1">
        <f t="array" ref="I75">_xlfn.IFS('Paraclinicos '!Q74="","",'Paraclinicos '!Q74&gt;=65,1,'Paraclinicos '!Q74&lt;65,0)</f>
        <v>1</v>
      </c>
      <c r="J75" cm="1">
        <f t="array" ref="J75">_xlfn.IFS('Paraclinicos '!I74="","",'Paraclinicos '!I74&gt;7,1,'Paraclinicos '!I74&lt;=7,0)</f>
        <v>1</v>
      </c>
      <c r="K75" cm="1">
        <f t="array" ref="K75">_xlfn.IFS('Paraclinicos '!W74="","",'Paraclinicos '!W74&lt;=8,1,'Paraclinicos '!W74&gt;8,0)</f>
        <v>0</v>
      </c>
      <c r="L75" cm="1">
        <f t="array" ref="L75">_xlfn.IFS('Paraclinicos '!S74="","",'Paraclinicos '!S74&gt;=30,1,'Paraclinicos '!S74&lt;30,0)</f>
        <v>0</v>
      </c>
      <c r="M75" cm="1">
        <f t="array" ref="M75">_xlfn.IFS(OR('Paraclinicos '!T74="",'Paraclinicos '!U74=""),"",OR('Paraclinicos '!T74&lt;=90,'Paraclinicos '!U74&lt;=60),1,OR('Paraclinicos '!T74&gt;90,'Paraclinicos '!U74&gt;60),0)</f>
        <v>1</v>
      </c>
      <c r="N75" s="45">
        <f t="shared" si="5"/>
        <v>4</v>
      </c>
      <c r="O75" cm="1">
        <f t="array" ref="O75">_xlfn.IFS(OR('Paraclinicos '!M74="",'Paraclinicos '!N74="",'Paraclinicos '!N74=0),"",'Paraclinicos '!M74/'Paraclinicos '!N74&lt;100,4,'Paraclinicos '!M74/'Paraclinicos '!N74&lt;200,3,'Paraclinicos '!M74/'Paraclinicos '!N74&lt;300,2,'Paraclinicos '!M74/'Paraclinicos '!N74&lt;400,1,'Paraclinicos '!M74/'Paraclinicos '!N74&gt;=400,0)</f>
        <v>4</v>
      </c>
      <c r="P75" cm="1">
        <f t="array" ref="P75">_xlfn.IFS('Paraclinicos '!C74="","",'Paraclinicos '!C74&lt;20,4,'Paraclinicos '!C74&lt;50,3,'Paraclinicos '!C74&lt;100,2,'Paraclinicos '!C74&lt;150,1,'Paraclinicos '!C74&gt;150,0)</f>
        <v>0</v>
      </c>
      <c r="Q75" cm="1">
        <f t="array" ref="Q75">_xlfn.IFS('Paraclinicos '!O74="","",'Paraclinicos '!O74&lt;1.2,0,'Paraclinicos '!O74&lt;2,1,'Paraclinicos '!O74&lt;3.5,2,'Paraclinicos '!O74&lt;5,3,'Paraclinicos '!O74&gt;5,4)</f>
        <v>1</v>
      </c>
      <c r="R75" t="str" cm="1">
        <f t="array" ref="R75">_xlfn.IFS('Paraclinicos '!J74="","",'Paraclinicos '!J74&lt;1.2,0,'Paraclinicos '!J74&lt;2,1,'Paraclinicos '!J74&lt;6,2,'Paraclinicos '!J74&lt;12,3,'Paraclinicos '!J74&gt;=12,4)</f>
        <v/>
      </c>
      <c r="S75" cm="1">
        <f t="array" ref="S75">_xlfn.IFS('Paraclinicos '!Y74="","",'Paraclinicos '!Y74&lt;70,1,'Paraclinicos '!Y74&gt;=70,0)</f>
        <v>0</v>
      </c>
      <c r="T75" cm="1">
        <f t="array" ref="T75">_xlfn.IFS('Paraclinicos '!W74="","",'Paraclinicos '!W74&lt;6,4,'Paraclinicos '!W74&lt;10,3,'Paraclinicos '!W74&lt;13,2,'Paraclinicos '!W74&lt;15,1,'Paraclinicos '!W74=15,0)</f>
        <v>0</v>
      </c>
      <c r="U75" s="54">
        <f t="shared" si="3"/>
        <v>5</v>
      </c>
      <c r="V75" cm="1">
        <f t="array" ref="V75">_xlfn.IFS('Paraclinicos '!S74="","",OR('Paraclinicos '!S74&lt;=8,'Paraclinicos '!S74&gt;=25),3,'Paraclinicos '!S74&lt;12,1,'Paraclinicos '!S74&lt;21,0,'Paraclinicos '!S74&lt;25,2)</f>
        <v>2</v>
      </c>
      <c r="W75" t="str">
        <f>IFERROR(IF(INDEX('BD Demog para scores enalazar'!Y$2:'BD Demog para scores enalazar'!Y$3000,MATCH(Formulas!A75,'BD Demog para scores enalazar'!A$2:'BD Demog para scores enalazar'!A$3000,0))=1,"SI","NO"),"")</f>
        <v>NO</v>
      </c>
      <c r="X75" s="9" t="str">
        <f>IFERROR(IF(INDEX('BD Demog para scores enalazar'!AJ$2:'BD Demog para scores enalazar'!AJ$3000,MATCH(Formulas!A75,'BD Demog para scores enalazar'!A$2:'BD Demog para scores enalazar'!A$3000,0))=1,"SI","NO"),"")</f>
        <v>NO</v>
      </c>
      <c r="Y75" cm="1">
        <f t="array" ref="Y75">IF(AND(W75="NO",X75="NO"),_xlfn.IFS('Paraclinicos '!K74&lt;=91,3,'Paraclinicos '!K74&lt;94,2,'Paraclinicos '!K74&lt;96,1,'Paraclinicos '!K74&gt;=96,0),"")</f>
        <v>3</v>
      </c>
      <c r="Z75" t="str" cm="1">
        <f t="array" ref="Z75">IF(OR(W75="SI",X75="SI"),_xlfn.IFS(OR(AND('Paraclinicos '!K74&lt;=83),AND('Paraclinicos '!K74&gt;=97,AA75=2)),3,OR(AND('Paraclinicos '!K74&lt;=86),AND('Paraclinicos '!K74&gt;=94,AA75=2)),2,OR(AND('Paraclinicos '!K74&lt;=88),AND('Paraclinicos '!K74&gt;=92,AA75=2)),1,OR(AND('Paraclinicos '!K74&gt;=88,'Paraclinicos '!K74&lt;=92),AND('Paraclinicos '!K74&gt;=93,AA75=0)),0),"")</f>
        <v/>
      </c>
      <c r="AA75" cm="1">
        <f t="array" ref="AA75">_xlfn.IFS('Paraclinicos '!E74="","",'Paraclinicos '!E74="Oxigeno",2,'Paraclinicos '!E74="Aire",0)</f>
        <v>2</v>
      </c>
    </row>
    <row r="76" spans="1:27" x14ac:dyDescent="0.25">
      <c r="A76">
        <f>'Paraclinicos '!A75</f>
        <v>15</v>
      </c>
      <c r="B76" s="3">
        <f>'Paraclinicos '!R75</f>
        <v>44307</v>
      </c>
      <c r="C76" cm="1">
        <f t="array" ref="C76">_xlfn.IFS('Paraclinicos '!Q75="","",'Paraclinicos '!Q75&gt;60,3,'Paraclinicos '!Q75&lt;=60,1)</f>
        <v>3</v>
      </c>
      <c r="D76" t="str">
        <f>IFERROR(IF(INDEX('BD Demog para scores enalazar'!BC$2:BC$3000,MATCH(Formulas!A76,'BD Demog para scores enalazar'!A$2:A$3000,0))=0,"SI","NO"),"")</f>
        <v>NO</v>
      </c>
      <c r="E76" cm="1">
        <f t="array" ref="E76">_xlfn.IFS(D76="","",D76="SI",4,D76="NO",1)</f>
        <v>1</v>
      </c>
      <c r="F76" cm="1">
        <f t="array" ref="F76">_xlfn.IFS('Paraclinicos '!B75="","",'Paraclinicos '!B75&gt;1,1,'Paraclinicos '!B75&lt;=1,3)</f>
        <v>3</v>
      </c>
      <c r="G76" t="str" cm="1">
        <f t="array" ref="G76">_xlfn.IFS('Paraclinicos '!D75="","",AND('Paraclinicos '!D75&gt;=250,'Paraclinicos '!D75&lt;=500),2,'Paraclinicos '!D75&gt;500,3,'Paraclinicos '!D75&lt;250,1)</f>
        <v/>
      </c>
      <c r="H76" s="50">
        <f t="shared" si="4"/>
        <v>7</v>
      </c>
      <c r="I76" cm="1">
        <f t="array" ref="I76">_xlfn.IFS('Paraclinicos '!Q75="","",'Paraclinicos '!Q75&gt;=65,1,'Paraclinicos '!Q75&lt;65,0)</f>
        <v>1</v>
      </c>
      <c r="J76" cm="1">
        <f t="array" ref="J76">_xlfn.IFS('Paraclinicos '!I75="","",'Paraclinicos '!I75&gt;7,1,'Paraclinicos '!I75&lt;=7,0)</f>
        <v>1</v>
      </c>
      <c r="K76" cm="1">
        <f t="array" ref="K76">_xlfn.IFS('Paraclinicos '!W75="","",'Paraclinicos '!W75&lt;=8,1,'Paraclinicos '!W75&gt;8,0)</f>
        <v>0</v>
      </c>
      <c r="L76" cm="1">
        <f t="array" ref="L76">_xlfn.IFS('Paraclinicos '!S75="","",'Paraclinicos '!S75&gt;=30,1,'Paraclinicos '!S75&lt;30,0)</f>
        <v>0</v>
      </c>
      <c r="M76" cm="1">
        <f t="array" ref="M76">_xlfn.IFS(OR('Paraclinicos '!T75="",'Paraclinicos '!U75=""),"",OR('Paraclinicos '!T75&lt;=90,'Paraclinicos '!U75&lt;=60),1,OR('Paraclinicos '!T75&gt;90,'Paraclinicos '!U75&gt;60),0)</f>
        <v>1</v>
      </c>
      <c r="N76" s="45">
        <f t="shared" si="5"/>
        <v>4</v>
      </c>
      <c r="O76" cm="1">
        <f t="array" ref="O76">_xlfn.IFS(OR('Paraclinicos '!M75="",'Paraclinicos '!N75="",'Paraclinicos '!N75=0),"",'Paraclinicos '!M75/'Paraclinicos '!N75&lt;100,4,'Paraclinicos '!M75/'Paraclinicos '!N75&lt;200,3,'Paraclinicos '!M75/'Paraclinicos '!N75&lt;300,2,'Paraclinicos '!M75/'Paraclinicos '!N75&lt;400,1,'Paraclinicos '!M75/'Paraclinicos '!N75&gt;=400,0)</f>
        <v>2</v>
      </c>
      <c r="P76" cm="1">
        <f t="array" ref="P76">_xlfn.IFS('Paraclinicos '!C75="","",'Paraclinicos '!C75&lt;20,4,'Paraclinicos '!C75&lt;50,3,'Paraclinicos '!C75&lt;100,2,'Paraclinicos '!C75&lt;150,1,'Paraclinicos '!C75&gt;150,0)</f>
        <v>0</v>
      </c>
      <c r="Q76" cm="1">
        <f t="array" ref="Q76">_xlfn.IFS('Paraclinicos '!O75="","",'Paraclinicos '!O75&lt;1.2,0,'Paraclinicos '!O75&lt;2,1,'Paraclinicos '!O75&lt;3.5,2,'Paraclinicos '!O75&lt;5,3,'Paraclinicos '!O75&gt;5,4)</f>
        <v>1</v>
      </c>
      <c r="R76" t="str" cm="1">
        <f t="array" ref="R76">_xlfn.IFS('Paraclinicos '!J75="","",'Paraclinicos '!J75&lt;1.2,0,'Paraclinicos '!J75&lt;2,1,'Paraclinicos '!J75&lt;6,2,'Paraclinicos '!J75&lt;12,3,'Paraclinicos '!J75&gt;=12,4)</f>
        <v/>
      </c>
      <c r="S76" cm="1">
        <f t="array" ref="S76">_xlfn.IFS('Paraclinicos '!Y75="","",'Paraclinicos '!Y75&lt;70,1,'Paraclinicos '!Y75&gt;=70,0)</f>
        <v>0</v>
      </c>
      <c r="T76" cm="1">
        <f t="array" ref="T76">_xlfn.IFS('Paraclinicos '!W75="","",'Paraclinicos '!W75&lt;6,4,'Paraclinicos '!W75&lt;10,3,'Paraclinicos '!W75&lt;13,2,'Paraclinicos '!W75&lt;15,1,'Paraclinicos '!W75=15,0)</f>
        <v>0</v>
      </c>
      <c r="U76" s="54">
        <f t="shared" si="3"/>
        <v>3</v>
      </c>
      <c r="V76" cm="1">
        <f t="array" ref="V76">_xlfn.IFS('Paraclinicos '!S75="","",OR('Paraclinicos '!S75&lt;=8,'Paraclinicos '!S75&gt;=25),3,'Paraclinicos '!S75&lt;12,1,'Paraclinicos '!S75&lt;21,0,'Paraclinicos '!S75&lt;25,2)</f>
        <v>2</v>
      </c>
      <c r="W76" t="str">
        <f>IFERROR(IF(INDEX('BD Demog para scores enalazar'!Y$2:'BD Demog para scores enalazar'!Y$3000,MATCH(Formulas!A76,'BD Demog para scores enalazar'!A$2:'BD Demog para scores enalazar'!A$3000,0))=1,"SI","NO"),"")</f>
        <v>NO</v>
      </c>
      <c r="X76" s="9" t="str">
        <f>IFERROR(IF(INDEX('BD Demog para scores enalazar'!AJ$2:'BD Demog para scores enalazar'!AJ$3000,MATCH(Formulas!A76,'BD Demog para scores enalazar'!A$2:'BD Demog para scores enalazar'!A$3000,0))=1,"SI","NO"),"")</f>
        <v>NO</v>
      </c>
      <c r="Y76" cm="1">
        <f t="array" ref="Y76">IF(AND(W76="NO",X76="NO"),_xlfn.IFS('Paraclinicos '!K75&lt;=91,3,'Paraclinicos '!K75&lt;94,2,'Paraclinicos '!K75&lt;96,1,'Paraclinicos '!K75&gt;=96,0),"")</f>
        <v>3</v>
      </c>
      <c r="Z76" t="str" cm="1">
        <f t="array" ref="Z76">IF(OR(W76="SI",X76="SI"),_xlfn.IFS(OR(AND('Paraclinicos '!K75&lt;=83),AND('Paraclinicos '!K75&gt;=97,AA76=2)),3,OR(AND('Paraclinicos '!K75&lt;=86),AND('Paraclinicos '!K75&gt;=94,AA76=2)),2,OR(AND('Paraclinicos '!K75&lt;=88),AND('Paraclinicos '!K75&gt;=92,AA76=2)),1,OR(AND('Paraclinicos '!K75&gt;=88,'Paraclinicos '!K75&lt;=92),AND('Paraclinicos '!K75&gt;=93,AA76=0)),0),"")</f>
        <v/>
      </c>
      <c r="AA76" cm="1">
        <f t="array" ref="AA76">_xlfn.IFS('Paraclinicos '!E75="","",'Paraclinicos '!E75="Oxigeno",2,'Paraclinicos '!E75="Aire",0)</f>
        <v>2</v>
      </c>
    </row>
    <row r="77" spans="1:27" x14ac:dyDescent="0.25">
      <c r="A77">
        <f>'Paraclinicos '!A76</f>
        <v>15</v>
      </c>
      <c r="B77" s="3">
        <f>'Paraclinicos '!R76</f>
        <v>44309</v>
      </c>
      <c r="C77" cm="1">
        <f t="array" ref="C77">_xlfn.IFS('Paraclinicos '!Q76="","",'Paraclinicos '!Q76&gt;60,3,'Paraclinicos '!Q76&lt;=60,1)</f>
        <v>3</v>
      </c>
      <c r="D77" t="str">
        <f>IFERROR(IF(INDEX('BD Demog para scores enalazar'!BC$2:BC$3000,MATCH(Formulas!A77,'BD Demog para scores enalazar'!A$2:A$3000,0))=0,"SI","NO"),"")</f>
        <v>NO</v>
      </c>
      <c r="E77" cm="1">
        <f t="array" ref="E77">_xlfn.IFS(D77="","",D77="SI",4,D77="NO",1)</f>
        <v>1</v>
      </c>
      <c r="F77" cm="1">
        <f t="array" ref="F77">_xlfn.IFS('Paraclinicos '!B76="","",'Paraclinicos '!B76&gt;1,1,'Paraclinicos '!B76&lt;=1,3)</f>
        <v>3</v>
      </c>
      <c r="G77" t="str" cm="1">
        <f t="array" ref="G77">_xlfn.IFS('Paraclinicos '!D76="","",AND('Paraclinicos '!D76&gt;=250,'Paraclinicos '!D76&lt;=500),2,'Paraclinicos '!D76&gt;500,3,'Paraclinicos '!D76&lt;250,1)</f>
        <v/>
      </c>
      <c r="H77" s="50">
        <f t="shared" si="4"/>
        <v>7</v>
      </c>
      <c r="I77" cm="1">
        <f t="array" ref="I77">_xlfn.IFS('Paraclinicos '!Q76="","",'Paraclinicos '!Q76&gt;=65,1,'Paraclinicos '!Q76&lt;65,0)</f>
        <v>1</v>
      </c>
      <c r="J77" cm="1">
        <f t="array" ref="J77">_xlfn.IFS('Paraclinicos '!I76="","",'Paraclinicos '!I76&gt;7,1,'Paraclinicos '!I76&lt;=7,0)</f>
        <v>1</v>
      </c>
      <c r="K77" cm="1">
        <f t="array" ref="K77">_xlfn.IFS('Paraclinicos '!W76="","",'Paraclinicos '!W76&lt;=8,1,'Paraclinicos '!W76&gt;8,0)</f>
        <v>0</v>
      </c>
      <c r="L77" cm="1">
        <f t="array" ref="L77">_xlfn.IFS('Paraclinicos '!S76="","",'Paraclinicos '!S76&gt;=30,1,'Paraclinicos '!S76&lt;30,0)</f>
        <v>0</v>
      </c>
      <c r="M77" cm="1">
        <f t="array" ref="M77">_xlfn.IFS(OR('Paraclinicos '!T76="",'Paraclinicos '!U76=""),"",OR('Paraclinicos '!T76&lt;=90,'Paraclinicos '!U76&lt;=60),1,OR('Paraclinicos '!T76&gt;90,'Paraclinicos '!U76&gt;60),0)</f>
        <v>0</v>
      </c>
      <c r="N77" s="45">
        <f t="shared" si="5"/>
        <v>3</v>
      </c>
      <c r="O77" cm="1">
        <f t="array" ref="O77">_xlfn.IFS(OR('Paraclinicos '!M76="",'Paraclinicos '!N76="",'Paraclinicos '!N76=0),"",'Paraclinicos '!M76/'Paraclinicos '!N76&lt;100,4,'Paraclinicos '!M76/'Paraclinicos '!N76&lt;200,3,'Paraclinicos '!M76/'Paraclinicos '!N76&lt;300,2,'Paraclinicos '!M76/'Paraclinicos '!N76&lt;400,1,'Paraclinicos '!M76/'Paraclinicos '!N76&gt;=400,0)</f>
        <v>4</v>
      </c>
      <c r="P77" cm="1">
        <f t="array" ref="P77">_xlfn.IFS('Paraclinicos '!C76="","",'Paraclinicos '!C76&lt;20,4,'Paraclinicos '!C76&lt;50,3,'Paraclinicos '!C76&lt;100,2,'Paraclinicos '!C76&lt;150,1,'Paraclinicos '!C76&gt;150,0)</f>
        <v>0</v>
      </c>
      <c r="Q77" cm="1">
        <f t="array" ref="Q77">_xlfn.IFS('Paraclinicos '!O76="","",'Paraclinicos '!O76&lt;1.2,0,'Paraclinicos '!O76&lt;2,1,'Paraclinicos '!O76&lt;3.5,2,'Paraclinicos '!O76&lt;5,3,'Paraclinicos '!O76&gt;5,4)</f>
        <v>1</v>
      </c>
      <c r="R77" cm="1">
        <f t="array" ref="R77">_xlfn.IFS('Paraclinicos '!J76="","",'Paraclinicos '!J76&lt;1.2,0,'Paraclinicos '!J76&lt;2,1,'Paraclinicos '!J76&lt;6,2,'Paraclinicos '!J76&lt;12,3,'Paraclinicos '!J76&gt;=12,4)</f>
        <v>0</v>
      </c>
      <c r="S77" cm="1">
        <f t="array" ref="S77">_xlfn.IFS('Paraclinicos '!Y76="","",'Paraclinicos '!Y76&lt;70,1,'Paraclinicos '!Y76&gt;=70,0)</f>
        <v>0</v>
      </c>
      <c r="T77" cm="1">
        <f t="array" ref="T77">_xlfn.IFS('Paraclinicos '!W76="","",'Paraclinicos '!W76&lt;6,4,'Paraclinicos '!W76&lt;10,3,'Paraclinicos '!W76&lt;13,2,'Paraclinicos '!W76&lt;15,1,'Paraclinicos '!W76=15,0)</f>
        <v>0</v>
      </c>
      <c r="U77" s="54">
        <f t="shared" si="3"/>
        <v>5</v>
      </c>
      <c r="V77" cm="1">
        <f t="array" ref="V77">_xlfn.IFS('Paraclinicos '!S76="","",OR('Paraclinicos '!S76&lt;=8,'Paraclinicos '!S76&gt;=25),3,'Paraclinicos '!S76&lt;12,1,'Paraclinicos '!S76&lt;21,0,'Paraclinicos '!S76&lt;25,2)</f>
        <v>0</v>
      </c>
      <c r="W77" t="str">
        <f>IFERROR(IF(INDEX('BD Demog para scores enalazar'!Y$2:'BD Demog para scores enalazar'!Y$3000,MATCH(Formulas!A77,'BD Demog para scores enalazar'!A$2:'BD Demog para scores enalazar'!A$3000,0))=1,"SI","NO"),"")</f>
        <v>NO</v>
      </c>
      <c r="X77" s="9" t="str">
        <f>IFERROR(IF(INDEX('BD Demog para scores enalazar'!AJ$2:'BD Demog para scores enalazar'!AJ$3000,MATCH(Formulas!A77,'BD Demog para scores enalazar'!A$2:'BD Demog para scores enalazar'!A$3000,0))=1,"SI","NO"),"")</f>
        <v>NO</v>
      </c>
      <c r="Y77" cm="1">
        <f t="array" ref="Y77">IF(AND(W77="NO",X77="NO"),_xlfn.IFS('Paraclinicos '!K76&lt;=91,3,'Paraclinicos '!K76&lt;94,2,'Paraclinicos '!K76&lt;96,1,'Paraclinicos '!K76&gt;=96,0),"")</f>
        <v>3</v>
      </c>
      <c r="Z77" t="str" cm="1">
        <f t="array" ref="Z77">IF(OR(W77="SI",X77="SI"),_xlfn.IFS(OR(AND('Paraclinicos '!K76&lt;=83),AND('Paraclinicos '!K76&gt;=97,AA77=2)),3,OR(AND('Paraclinicos '!K76&lt;=86),AND('Paraclinicos '!K76&gt;=94,AA77=2)),2,OR(AND('Paraclinicos '!K76&lt;=88),AND('Paraclinicos '!K76&gt;=92,AA77=2)),1,OR(AND('Paraclinicos '!K76&gt;=88,'Paraclinicos '!K76&lt;=92),AND('Paraclinicos '!K76&gt;=93,AA77=0)),0),"")</f>
        <v/>
      </c>
      <c r="AA77" cm="1">
        <f t="array" ref="AA77">_xlfn.IFS('Paraclinicos '!E76="","",'Paraclinicos '!E76="Oxigeno",2,'Paraclinicos '!E76="Aire",0)</f>
        <v>2</v>
      </c>
    </row>
    <row r="78" spans="1:27" x14ac:dyDescent="0.25">
      <c r="A78">
        <f>'Paraclinicos '!A77</f>
        <v>16</v>
      </c>
      <c r="B78" s="3">
        <f>'Paraclinicos '!R77</f>
        <v>44304</v>
      </c>
      <c r="C78" cm="1">
        <f t="array" ref="C78">_xlfn.IFS('Paraclinicos '!Q77="","",'Paraclinicos '!Q77&gt;60,3,'Paraclinicos '!Q77&lt;=60,1)</f>
        <v>1</v>
      </c>
      <c r="D78" t="str">
        <f>IFERROR(IF(INDEX('BD Demog para scores enalazar'!BC$2:BC$3000,MATCH(Formulas!A78,'BD Demog para scores enalazar'!A$2:A$3000,0))=0,"SI","NO"),"")</f>
        <v>NO</v>
      </c>
      <c r="E78" cm="1">
        <f t="array" ref="E78">_xlfn.IFS(D78="","",D78="SI",4,D78="NO",1)</f>
        <v>1</v>
      </c>
      <c r="F78" cm="1">
        <f t="array" ref="F78">_xlfn.IFS('Paraclinicos '!B77="","",'Paraclinicos '!B77&gt;1,1,'Paraclinicos '!B77&lt;=1,3)</f>
        <v>1</v>
      </c>
      <c r="G78" cm="1">
        <f t="array" ref="G78">_xlfn.IFS('Paraclinicos '!D77="","",AND('Paraclinicos '!D77&gt;=250,'Paraclinicos '!D77&lt;=500),2,'Paraclinicos '!D77&gt;500,3,'Paraclinicos '!D77&lt;250,1)</f>
        <v>2</v>
      </c>
      <c r="H78" s="50">
        <f t="shared" si="4"/>
        <v>5</v>
      </c>
      <c r="I78" cm="1">
        <f t="array" ref="I78">_xlfn.IFS('Paraclinicos '!Q77="","",'Paraclinicos '!Q77&gt;=65,1,'Paraclinicos '!Q77&lt;65,0)</f>
        <v>0</v>
      </c>
      <c r="J78" t="str" cm="1">
        <f t="array" ref="J78">_xlfn.IFS('Paraclinicos '!I77="","",'Paraclinicos '!I77&gt;7,1,'Paraclinicos '!I77&lt;=7,0)</f>
        <v/>
      </c>
      <c r="K78" cm="1">
        <f t="array" ref="K78">_xlfn.IFS('Paraclinicos '!W77="","",'Paraclinicos '!W77&lt;=8,1,'Paraclinicos '!W77&gt;8,0)</f>
        <v>0</v>
      </c>
      <c r="L78" cm="1">
        <f t="array" ref="L78">_xlfn.IFS('Paraclinicos '!S77="","",'Paraclinicos '!S77&gt;=30,1,'Paraclinicos '!S77&lt;30,0)</f>
        <v>1</v>
      </c>
      <c r="M78" cm="1">
        <f t="array" ref="M78">_xlfn.IFS(OR('Paraclinicos '!T77="",'Paraclinicos '!U77=""),"",OR('Paraclinicos '!T77&lt;=90,'Paraclinicos '!U77&lt;=60),1,OR('Paraclinicos '!T77&gt;90,'Paraclinicos '!U77&gt;60),0)</f>
        <v>0</v>
      </c>
      <c r="N78" s="45">
        <f t="shared" si="5"/>
        <v>2</v>
      </c>
      <c r="O78" cm="1">
        <f t="array" ref="O78">_xlfn.IFS(OR('Paraclinicos '!M77="",'Paraclinicos '!N77="",'Paraclinicos '!N77=0),"",'Paraclinicos '!M77/'Paraclinicos '!N77&lt;100,4,'Paraclinicos '!M77/'Paraclinicos '!N77&lt;200,3,'Paraclinicos '!M77/'Paraclinicos '!N77&lt;300,2,'Paraclinicos '!M77/'Paraclinicos '!N77&lt;400,1,'Paraclinicos '!M77/'Paraclinicos '!N77&gt;=400,0)</f>
        <v>2</v>
      </c>
      <c r="P78" cm="1">
        <f t="array" ref="P78">_xlfn.IFS('Paraclinicos '!C77="","",'Paraclinicos '!C77&lt;20,4,'Paraclinicos '!C77&lt;50,3,'Paraclinicos '!C77&lt;100,2,'Paraclinicos '!C77&lt;150,1,'Paraclinicos '!C77&gt;150,0)</f>
        <v>0</v>
      </c>
      <c r="Q78" cm="1">
        <f t="array" ref="Q78">_xlfn.IFS('Paraclinicos '!O77="","",'Paraclinicos '!O77&lt;1.2,0,'Paraclinicos '!O77&lt;2,1,'Paraclinicos '!O77&lt;3.5,2,'Paraclinicos '!O77&lt;5,3,'Paraclinicos '!O77&gt;5,4)</f>
        <v>0</v>
      </c>
      <c r="R78" cm="1">
        <f t="array" ref="R78">_xlfn.IFS('Paraclinicos '!J77="","",'Paraclinicos '!J77&lt;1.2,0,'Paraclinicos '!J77&lt;2,1,'Paraclinicos '!J77&lt;6,2,'Paraclinicos '!J77&lt;12,3,'Paraclinicos '!J77&gt;=12,4)</f>
        <v>0</v>
      </c>
      <c r="S78" cm="1">
        <f t="array" ref="S78">_xlfn.IFS('Paraclinicos '!Y77="","",'Paraclinicos '!Y77&lt;70,1,'Paraclinicos '!Y77&gt;=70,0)</f>
        <v>0</v>
      </c>
      <c r="T78" cm="1">
        <f t="array" ref="T78">_xlfn.IFS('Paraclinicos '!W77="","",'Paraclinicos '!W77&lt;6,4,'Paraclinicos '!W77&lt;10,3,'Paraclinicos '!W77&lt;13,2,'Paraclinicos '!W77&lt;15,1,'Paraclinicos '!W77=15,0)</f>
        <v>0</v>
      </c>
      <c r="U78" s="54">
        <f t="shared" si="3"/>
        <v>2</v>
      </c>
      <c r="V78" cm="1">
        <f t="array" ref="V78">_xlfn.IFS('Paraclinicos '!S77="","",OR('Paraclinicos '!S77&lt;=8,'Paraclinicos '!S77&gt;=25),3,'Paraclinicos '!S77&lt;12,1,'Paraclinicos '!S77&lt;21,0,'Paraclinicos '!S77&lt;25,2)</f>
        <v>3</v>
      </c>
      <c r="W78" t="str">
        <f>IFERROR(IF(INDEX('BD Demog para scores enalazar'!Y$2:'BD Demog para scores enalazar'!Y$3000,MATCH(Formulas!A78,'BD Demog para scores enalazar'!A$2:'BD Demog para scores enalazar'!A$3000,0))=1,"SI","NO"),"")</f>
        <v>NO</v>
      </c>
      <c r="X78" s="9" t="str">
        <f>IFERROR(IF(INDEX('BD Demog para scores enalazar'!AJ$2:'BD Demog para scores enalazar'!AJ$3000,MATCH(Formulas!A78,'BD Demog para scores enalazar'!A$2:'BD Demog para scores enalazar'!A$3000,0))=1,"SI","NO"),"")</f>
        <v>NO</v>
      </c>
      <c r="Y78" cm="1">
        <f t="array" ref="Y78">IF(AND(W78="NO",X78="NO"),_xlfn.IFS('Paraclinicos '!K77&lt;=91,3,'Paraclinicos '!K77&lt;94,2,'Paraclinicos '!K77&lt;96,1,'Paraclinicos '!K77&gt;=96,0),"")</f>
        <v>3</v>
      </c>
      <c r="Z78" t="str" cm="1">
        <f t="array" ref="Z78">IF(OR(W78="SI",X78="SI"),_xlfn.IFS(OR(AND('Paraclinicos '!K77&lt;=83),AND('Paraclinicos '!K77&gt;=97,AA78=2)),3,OR(AND('Paraclinicos '!K77&lt;=86),AND('Paraclinicos '!K77&gt;=94,AA78=2)),2,OR(AND('Paraclinicos '!K77&lt;=88),AND('Paraclinicos '!K77&gt;=92,AA78=2)),1,OR(AND('Paraclinicos '!K77&gt;=88,'Paraclinicos '!K77&lt;=92),AND('Paraclinicos '!K77&gt;=93,AA78=0)),0),"")</f>
        <v/>
      </c>
      <c r="AA78" cm="1">
        <f t="array" ref="AA78">_xlfn.IFS('Paraclinicos '!E77="","",'Paraclinicos '!E77="Oxigeno",2,'Paraclinicos '!E77="Aire",0)</f>
        <v>2</v>
      </c>
    </row>
    <row r="79" spans="1:27" x14ac:dyDescent="0.25">
      <c r="A79">
        <f>'Paraclinicos '!A78</f>
        <v>16</v>
      </c>
      <c r="B79" s="3">
        <f>'Paraclinicos '!R78</f>
        <v>44305</v>
      </c>
      <c r="C79" cm="1">
        <f t="array" ref="C79">_xlfn.IFS('Paraclinicos '!Q78="","",'Paraclinicos '!Q78&gt;60,3,'Paraclinicos '!Q78&lt;=60,1)</f>
        <v>1</v>
      </c>
      <c r="D79" t="str">
        <f>IFERROR(IF(INDEX('BD Demog para scores enalazar'!BC$2:BC$3000,MATCH(Formulas!A79,'BD Demog para scores enalazar'!A$2:A$3000,0))=0,"SI","NO"),"")</f>
        <v>NO</v>
      </c>
      <c r="E79" cm="1">
        <f t="array" ref="E79">_xlfn.IFS(D79="","",D79="SI",4,D79="NO",1)</f>
        <v>1</v>
      </c>
      <c r="F79" cm="1">
        <f t="array" ref="F79">_xlfn.IFS('Paraclinicos '!B78="","",'Paraclinicos '!B78&gt;1,1,'Paraclinicos '!B78&lt;=1,3)</f>
        <v>1</v>
      </c>
      <c r="G79" cm="1">
        <f t="array" ref="G79">_xlfn.IFS('Paraclinicos '!D78="","",AND('Paraclinicos '!D78&gt;=250,'Paraclinicos '!D78&lt;=500),2,'Paraclinicos '!D78&gt;500,3,'Paraclinicos '!D78&lt;250,1)</f>
        <v>2</v>
      </c>
      <c r="H79" s="50">
        <f t="shared" si="4"/>
        <v>5</v>
      </c>
      <c r="I79" cm="1">
        <f t="array" ref="I79">_xlfn.IFS('Paraclinicos '!Q78="","",'Paraclinicos '!Q78&gt;=65,1,'Paraclinicos '!Q78&lt;65,0)</f>
        <v>0</v>
      </c>
      <c r="J79" cm="1">
        <f t="array" ref="J79">_xlfn.IFS('Paraclinicos '!I78="","",'Paraclinicos '!I78&gt;7,1,'Paraclinicos '!I78&lt;=7,0)</f>
        <v>1</v>
      </c>
      <c r="K79" cm="1">
        <f t="array" ref="K79">_xlfn.IFS('Paraclinicos '!W78="","",'Paraclinicos '!W78&lt;=8,1,'Paraclinicos '!W78&gt;8,0)</f>
        <v>0</v>
      </c>
      <c r="L79" cm="1">
        <f t="array" ref="L79">_xlfn.IFS('Paraclinicos '!S78="","",'Paraclinicos '!S78&gt;=30,1,'Paraclinicos '!S78&lt;30,0)</f>
        <v>0</v>
      </c>
      <c r="M79" cm="1">
        <f t="array" ref="M79">_xlfn.IFS(OR('Paraclinicos '!T78="",'Paraclinicos '!U78=""),"",OR('Paraclinicos '!T78&lt;=90,'Paraclinicos '!U78&lt;=60),1,OR('Paraclinicos '!T78&gt;90,'Paraclinicos '!U78&gt;60),0)</f>
        <v>0</v>
      </c>
      <c r="N79" s="45">
        <f t="shared" si="5"/>
        <v>2</v>
      </c>
      <c r="O79" cm="1">
        <f t="array" ref="O79">_xlfn.IFS(OR('Paraclinicos '!M78="",'Paraclinicos '!N78="",'Paraclinicos '!N78=0),"",'Paraclinicos '!M78/'Paraclinicos '!N78&lt;100,4,'Paraclinicos '!M78/'Paraclinicos '!N78&lt;200,3,'Paraclinicos '!M78/'Paraclinicos '!N78&lt;300,2,'Paraclinicos '!M78/'Paraclinicos '!N78&lt;400,1,'Paraclinicos '!M78/'Paraclinicos '!N78&gt;=400,0)</f>
        <v>2</v>
      </c>
      <c r="P79" cm="1">
        <f t="array" ref="P79">_xlfn.IFS('Paraclinicos '!C78="","",'Paraclinicos '!C78&lt;20,4,'Paraclinicos '!C78&lt;50,3,'Paraclinicos '!C78&lt;100,2,'Paraclinicos '!C78&lt;150,1,'Paraclinicos '!C78&gt;150,0)</f>
        <v>0</v>
      </c>
      <c r="Q79" cm="1">
        <f t="array" ref="Q79">_xlfn.IFS('Paraclinicos '!O78="","",'Paraclinicos '!O78&lt;1.2,0,'Paraclinicos '!O78&lt;2,1,'Paraclinicos '!O78&lt;3.5,2,'Paraclinicos '!O78&lt;5,3,'Paraclinicos '!O78&gt;5,4)</f>
        <v>0</v>
      </c>
      <c r="R79" cm="1">
        <f t="array" ref="R79">_xlfn.IFS('Paraclinicos '!J78="","",'Paraclinicos '!J78&lt;1.2,0,'Paraclinicos '!J78&lt;2,1,'Paraclinicos '!J78&lt;6,2,'Paraclinicos '!J78&lt;12,3,'Paraclinicos '!J78&gt;=12,4)</f>
        <v>0</v>
      </c>
      <c r="S79" cm="1">
        <f t="array" ref="S79">_xlfn.IFS('Paraclinicos '!Y78="","",'Paraclinicos '!Y78&lt;70,1,'Paraclinicos '!Y78&gt;=70,0)</f>
        <v>0</v>
      </c>
      <c r="T79" cm="1">
        <f t="array" ref="T79">_xlfn.IFS('Paraclinicos '!W78="","",'Paraclinicos '!W78&lt;6,4,'Paraclinicos '!W78&lt;10,3,'Paraclinicos '!W78&lt;13,2,'Paraclinicos '!W78&lt;15,1,'Paraclinicos '!W78=15,0)</f>
        <v>0</v>
      </c>
      <c r="U79" s="54">
        <f t="shared" si="3"/>
        <v>2</v>
      </c>
      <c r="V79" cm="1">
        <f t="array" ref="V79">_xlfn.IFS('Paraclinicos '!S78="","",OR('Paraclinicos '!S78&lt;=8,'Paraclinicos '!S78&gt;=25),3,'Paraclinicos '!S78&lt;12,1,'Paraclinicos '!S78&lt;21,0,'Paraclinicos '!S78&lt;25,2)</f>
        <v>2</v>
      </c>
      <c r="W79" t="str">
        <f>IFERROR(IF(INDEX('BD Demog para scores enalazar'!Y$2:'BD Demog para scores enalazar'!Y$3000,MATCH(Formulas!A79,'BD Demog para scores enalazar'!A$2:'BD Demog para scores enalazar'!A$3000,0))=1,"SI","NO"),"")</f>
        <v>NO</v>
      </c>
      <c r="X79" s="9" t="str">
        <f>IFERROR(IF(INDEX('BD Demog para scores enalazar'!AJ$2:'BD Demog para scores enalazar'!AJ$3000,MATCH(Formulas!A79,'BD Demog para scores enalazar'!A$2:'BD Demog para scores enalazar'!A$3000,0))=1,"SI","NO"),"")</f>
        <v>NO</v>
      </c>
      <c r="Y79" cm="1">
        <f t="array" ref="Y79">IF(AND(W79="NO",X79="NO"),_xlfn.IFS('Paraclinicos '!K78&lt;=91,3,'Paraclinicos '!K78&lt;94,2,'Paraclinicos '!K78&lt;96,1,'Paraclinicos '!K78&gt;=96,0),"")</f>
        <v>3</v>
      </c>
      <c r="Z79" t="str" cm="1">
        <f t="array" ref="Z79">IF(OR(W79="SI",X79="SI"),_xlfn.IFS(OR(AND('Paraclinicos '!K78&lt;=83),AND('Paraclinicos '!K78&gt;=97,AA79=2)),3,OR(AND('Paraclinicos '!K78&lt;=86),AND('Paraclinicos '!K78&gt;=94,AA79=2)),2,OR(AND('Paraclinicos '!K78&lt;=88),AND('Paraclinicos '!K78&gt;=92,AA79=2)),1,OR(AND('Paraclinicos '!K78&gt;=88,'Paraclinicos '!K78&lt;=92),AND('Paraclinicos '!K78&gt;=93,AA79=0)),0),"")</f>
        <v/>
      </c>
      <c r="AA79" cm="1">
        <f t="array" ref="AA79">_xlfn.IFS('Paraclinicos '!E78="","",'Paraclinicos '!E78="Oxigeno",2,'Paraclinicos '!E78="Aire",0)</f>
        <v>2</v>
      </c>
    </row>
    <row r="80" spans="1:27" x14ac:dyDescent="0.25">
      <c r="A80">
        <f>'Paraclinicos '!A79</f>
        <v>16</v>
      </c>
      <c r="B80" s="3">
        <f>'Paraclinicos '!R79</f>
        <v>44307</v>
      </c>
      <c r="C80" cm="1">
        <f t="array" ref="C80">_xlfn.IFS('Paraclinicos '!Q79="","",'Paraclinicos '!Q79&gt;60,3,'Paraclinicos '!Q79&lt;=60,1)</f>
        <v>1</v>
      </c>
      <c r="D80" t="str">
        <f>IFERROR(IF(INDEX('BD Demog para scores enalazar'!BC$2:BC$3000,MATCH(Formulas!A80,'BD Demog para scores enalazar'!A$2:A$3000,0))=0,"SI","NO"),"")</f>
        <v>NO</v>
      </c>
      <c r="E80" cm="1">
        <f t="array" ref="E80">_xlfn.IFS(D80="","",D80="SI",4,D80="NO",1)</f>
        <v>1</v>
      </c>
      <c r="F80" cm="1">
        <f t="array" ref="F80">_xlfn.IFS('Paraclinicos '!B79="","",'Paraclinicos '!B79&gt;1,1,'Paraclinicos '!B79&lt;=1,3)</f>
        <v>3</v>
      </c>
      <c r="G80" t="str" cm="1">
        <f t="array" ref="G80">_xlfn.IFS('Paraclinicos '!D79="","",AND('Paraclinicos '!D79&gt;=250,'Paraclinicos '!D79&lt;=500),2,'Paraclinicos '!D79&gt;500,3,'Paraclinicos '!D79&lt;250,1)</f>
        <v/>
      </c>
      <c r="H80" s="50">
        <f t="shared" si="4"/>
        <v>5</v>
      </c>
      <c r="I80" cm="1">
        <f t="array" ref="I80">_xlfn.IFS('Paraclinicos '!Q79="","",'Paraclinicos '!Q79&gt;=65,1,'Paraclinicos '!Q79&lt;65,0)</f>
        <v>0</v>
      </c>
      <c r="J80" cm="1">
        <f t="array" ref="J80">_xlfn.IFS('Paraclinicos '!I79="","",'Paraclinicos '!I79&gt;7,1,'Paraclinicos '!I79&lt;=7,0)</f>
        <v>1</v>
      </c>
      <c r="K80" cm="1">
        <f t="array" ref="K80">_xlfn.IFS('Paraclinicos '!W79="","",'Paraclinicos '!W79&lt;=8,1,'Paraclinicos '!W79&gt;8,0)</f>
        <v>0</v>
      </c>
      <c r="L80" cm="1">
        <f t="array" ref="L80">_xlfn.IFS('Paraclinicos '!S79="","",'Paraclinicos '!S79&gt;=30,1,'Paraclinicos '!S79&lt;30,0)</f>
        <v>0</v>
      </c>
      <c r="M80" cm="1">
        <f t="array" ref="M80">_xlfn.IFS(OR('Paraclinicos '!T79="",'Paraclinicos '!U79=""),"",OR('Paraclinicos '!T79&lt;=90,'Paraclinicos '!U79&lt;=60),1,OR('Paraclinicos '!T79&gt;90,'Paraclinicos '!U79&gt;60),0)</f>
        <v>0</v>
      </c>
      <c r="N80" s="45">
        <f t="shared" si="5"/>
        <v>2</v>
      </c>
      <c r="O80" cm="1">
        <f t="array" ref="O80">_xlfn.IFS(OR('Paraclinicos '!M79="",'Paraclinicos '!N79="",'Paraclinicos '!N79=0),"",'Paraclinicos '!M79/'Paraclinicos '!N79&lt;100,4,'Paraclinicos '!M79/'Paraclinicos '!N79&lt;200,3,'Paraclinicos '!M79/'Paraclinicos '!N79&lt;300,2,'Paraclinicos '!M79/'Paraclinicos '!N79&lt;400,1,'Paraclinicos '!M79/'Paraclinicos '!N79&gt;=400,0)</f>
        <v>4</v>
      </c>
      <c r="P80" cm="1">
        <f t="array" ref="P80">_xlfn.IFS('Paraclinicos '!C79="","",'Paraclinicos '!C79&lt;20,4,'Paraclinicos '!C79&lt;50,3,'Paraclinicos '!C79&lt;100,2,'Paraclinicos '!C79&lt;150,1,'Paraclinicos '!C79&gt;150,0)</f>
        <v>0</v>
      </c>
      <c r="Q80" cm="1">
        <f t="array" ref="Q80">_xlfn.IFS('Paraclinicos '!O79="","",'Paraclinicos '!O79&lt;1.2,0,'Paraclinicos '!O79&lt;2,1,'Paraclinicos '!O79&lt;3.5,2,'Paraclinicos '!O79&lt;5,3,'Paraclinicos '!O79&gt;5,4)</f>
        <v>0</v>
      </c>
      <c r="R80" t="str" cm="1">
        <f t="array" ref="R80">_xlfn.IFS('Paraclinicos '!J79="","",'Paraclinicos '!J79&lt;1.2,0,'Paraclinicos '!J79&lt;2,1,'Paraclinicos '!J79&lt;6,2,'Paraclinicos '!J79&lt;12,3,'Paraclinicos '!J79&gt;=12,4)</f>
        <v/>
      </c>
      <c r="S80" cm="1">
        <f t="array" ref="S80">_xlfn.IFS('Paraclinicos '!Y79="","",'Paraclinicos '!Y79&lt;70,1,'Paraclinicos '!Y79&gt;=70,0)</f>
        <v>0</v>
      </c>
      <c r="T80" cm="1">
        <f t="array" ref="T80">_xlfn.IFS('Paraclinicos '!W79="","",'Paraclinicos '!W79&lt;6,4,'Paraclinicos '!W79&lt;10,3,'Paraclinicos '!W79&lt;13,2,'Paraclinicos '!W79&lt;15,1,'Paraclinicos '!W79=15,0)</f>
        <v>2</v>
      </c>
      <c r="U80" s="54">
        <f t="shared" si="3"/>
        <v>6</v>
      </c>
      <c r="V80" cm="1">
        <f t="array" ref="V80">_xlfn.IFS('Paraclinicos '!S79="","",OR('Paraclinicos '!S79&lt;=8,'Paraclinicos '!S79&gt;=25),3,'Paraclinicos '!S79&lt;12,1,'Paraclinicos '!S79&lt;21,0,'Paraclinicos '!S79&lt;25,2)</f>
        <v>0</v>
      </c>
      <c r="W80" t="str">
        <f>IFERROR(IF(INDEX('BD Demog para scores enalazar'!Y$2:'BD Demog para scores enalazar'!Y$3000,MATCH(Formulas!A80,'BD Demog para scores enalazar'!A$2:'BD Demog para scores enalazar'!A$3000,0))=1,"SI","NO"),"")</f>
        <v>NO</v>
      </c>
      <c r="X80" s="9" t="str">
        <f>IFERROR(IF(INDEX('BD Demog para scores enalazar'!AJ$2:'BD Demog para scores enalazar'!AJ$3000,MATCH(Formulas!A80,'BD Demog para scores enalazar'!A$2:'BD Demog para scores enalazar'!A$3000,0))=1,"SI","NO"),"")</f>
        <v>NO</v>
      </c>
      <c r="Y80" cm="1">
        <f t="array" ref="Y80">IF(AND(W80="NO",X80="NO"),_xlfn.IFS('Paraclinicos '!K79&lt;=91,3,'Paraclinicos '!K79&lt;94,2,'Paraclinicos '!K79&lt;96,1,'Paraclinicos '!K79&gt;=96,0),"")</f>
        <v>3</v>
      </c>
      <c r="Z80" t="str" cm="1">
        <f t="array" ref="Z80">IF(OR(W80="SI",X80="SI"),_xlfn.IFS(OR(AND('Paraclinicos '!K79&lt;=83),AND('Paraclinicos '!K79&gt;=97,AA80=2)),3,OR(AND('Paraclinicos '!K79&lt;=86),AND('Paraclinicos '!K79&gt;=94,AA80=2)),2,OR(AND('Paraclinicos '!K79&lt;=88),AND('Paraclinicos '!K79&gt;=92,AA80=2)),1,OR(AND('Paraclinicos '!K79&gt;=88,'Paraclinicos '!K79&lt;=92),AND('Paraclinicos '!K79&gt;=93,AA80=0)),0),"")</f>
        <v/>
      </c>
      <c r="AA80" cm="1">
        <f t="array" ref="AA80">_xlfn.IFS('Paraclinicos '!E79="","",'Paraclinicos '!E79="Oxigeno",2,'Paraclinicos '!E79="Aire",0)</f>
        <v>2</v>
      </c>
    </row>
    <row r="81" spans="1:27" x14ac:dyDescent="0.25">
      <c r="A81">
        <f>'Paraclinicos '!A80</f>
        <v>16</v>
      </c>
      <c r="B81" s="3">
        <f>'Paraclinicos '!R80</f>
        <v>44307</v>
      </c>
      <c r="C81" cm="1">
        <f t="array" ref="C81">_xlfn.IFS('Paraclinicos '!Q80="","",'Paraclinicos '!Q80&gt;60,3,'Paraclinicos '!Q80&lt;=60,1)</f>
        <v>1</v>
      </c>
      <c r="D81" t="str">
        <f>IFERROR(IF(INDEX('BD Demog para scores enalazar'!BC$2:BC$3000,MATCH(Formulas!A81,'BD Demog para scores enalazar'!A$2:A$3000,0))=0,"SI","NO"),"")</f>
        <v>NO</v>
      </c>
      <c r="E81" cm="1">
        <f t="array" ref="E81">_xlfn.IFS(D81="","",D81="SI",4,D81="NO",1)</f>
        <v>1</v>
      </c>
      <c r="F81" cm="1">
        <f t="array" ref="F81">_xlfn.IFS('Paraclinicos '!B80="","",'Paraclinicos '!B80&gt;1,1,'Paraclinicos '!B80&lt;=1,3)</f>
        <v>3</v>
      </c>
      <c r="G81" t="str" cm="1">
        <f t="array" ref="G81">_xlfn.IFS('Paraclinicos '!D80="","",AND('Paraclinicos '!D80&gt;=250,'Paraclinicos '!D80&lt;=500),2,'Paraclinicos '!D80&gt;500,3,'Paraclinicos '!D80&lt;250,1)</f>
        <v/>
      </c>
      <c r="H81" s="50">
        <f t="shared" si="4"/>
        <v>5</v>
      </c>
      <c r="I81" cm="1">
        <f t="array" ref="I81">_xlfn.IFS('Paraclinicos '!Q80="","",'Paraclinicos '!Q80&gt;=65,1,'Paraclinicos '!Q80&lt;65,0)</f>
        <v>0</v>
      </c>
      <c r="J81" cm="1">
        <f t="array" ref="J81">_xlfn.IFS('Paraclinicos '!I80="","",'Paraclinicos '!I80&gt;7,1,'Paraclinicos '!I80&lt;=7,0)</f>
        <v>1</v>
      </c>
      <c r="K81" cm="1">
        <f t="array" ref="K81">_xlfn.IFS('Paraclinicos '!W80="","",'Paraclinicos '!W80&lt;=8,1,'Paraclinicos '!W80&gt;8,0)</f>
        <v>0</v>
      </c>
      <c r="L81" cm="1">
        <f t="array" ref="L81">_xlfn.IFS('Paraclinicos '!S80="","",'Paraclinicos '!S80&gt;=30,1,'Paraclinicos '!S80&lt;30,0)</f>
        <v>0</v>
      </c>
      <c r="M81" cm="1">
        <f t="array" ref="M81">_xlfn.IFS(OR('Paraclinicos '!T80="",'Paraclinicos '!U80=""),"",OR('Paraclinicos '!T80&lt;=90,'Paraclinicos '!U80&lt;=60),1,OR('Paraclinicos '!T80&gt;90,'Paraclinicos '!U80&gt;60),0)</f>
        <v>0</v>
      </c>
      <c r="N81" s="45">
        <f t="shared" si="5"/>
        <v>2</v>
      </c>
      <c r="O81" cm="1">
        <f t="array" ref="O81">_xlfn.IFS(OR('Paraclinicos '!M80="",'Paraclinicos '!N80="",'Paraclinicos '!N80=0),"",'Paraclinicos '!M80/'Paraclinicos '!N80&lt;100,4,'Paraclinicos '!M80/'Paraclinicos '!N80&lt;200,3,'Paraclinicos '!M80/'Paraclinicos '!N80&lt;300,2,'Paraclinicos '!M80/'Paraclinicos '!N80&lt;400,1,'Paraclinicos '!M80/'Paraclinicos '!N80&gt;=400,0)</f>
        <v>1</v>
      </c>
      <c r="P81" cm="1">
        <f t="array" ref="P81">_xlfn.IFS('Paraclinicos '!C80="","",'Paraclinicos '!C80&lt;20,4,'Paraclinicos '!C80&lt;50,3,'Paraclinicos '!C80&lt;100,2,'Paraclinicos '!C80&lt;150,1,'Paraclinicos '!C80&gt;150,0)</f>
        <v>0</v>
      </c>
      <c r="Q81" cm="1">
        <f t="array" ref="Q81">_xlfn.IFS('Paraclinicos '!O80="","",'Paraclinicos '!O80&lt;1.2,0,'Paraclinicos '!O80&lt;2,1,'Paraclinicos '!O80&lt;3.5,2,'Paraclinicos '!O80&lt;5,3,'Paraclinicos '!O80&gt;5,4)</f>
        <v>0</v>
      </c>
      <c r="R81" t="str" cm="1">
        <f t="array" ref="R81">_xlfn.IFS('Paraclinicos '!J80="","",'Paraclinicos '!J80&lt;1.2,0,'Paraclinicos '!J80&lt;2,1,'Paraclinicos '!J80&lt;6,2,'Paraclinicos '!J80&lt;12,3,'Paraclinicos '!J80&gt;=12,4)</f>
        <v/>
      </c>
      <c r="S81" cm="1">
        <f t="array" ref="S81">_xlfn.IFS('Paraclinicos '!Y80="","",'Paraclinicos '!Y80&lt;70,1,'Paraclinicos '!Y80&gt;=70,0)</f>
        <v>0</v>
      </c>
      <c r="T81" cm="1">
        <f t="array" ref="T81">_xlfn.IFS('Paraclinicos '!W80="","",'Paraclinicos '!W80&lt;6,4,'Paraclinicos '!W80&lt;10,3,'Paraclinicos '!W80&lt;13,2,'Paraclinicos '!W80&lt;15,1,'Paraclinicos '!W80=15,0)</f>
        <v>2</v>
      </c>
      <c r="U81" s="54">
        <f t="shared" si="3"/>
        <v>3</v>
      </c>
      <c r="V81" cm="1">
        <f t="array" ref="V81">_xlfn.IFS('Paraclinicos '!S80="","",OR('Paraclinicos '!S80&lt;=8,'Paraclinicos '!S80&gt;=25),3,'Paraclinicos '!S80&lt;12,1,'Paraclinicos '!S80&lt;21,0,'Paraclinicos '!S80&lt;25,2)</f>
        <v>0</v>
      </c>
      <c r="W81" t="str">
        <f>IFERROR(IF(INDEX('BD Demog para scores enalazar'!Y$2:'BD Demog para scores enalazar'!Y$3000,MATCH(Formulas!A81,'BD Demog para scores enalazar'!A$2:'BD Demog para scores enalazar'!A$3000,0))=1,"SI","NO"),"")</f>
        <v>NO</v>
      </c>
      <c r="X81" s="9" t="str">
        <f>IFERROR(IF(INDEX('BD Demog para scores enalazar'!AJ$2:'BD Demog para scores enalazar'!AJ$3000,MATCH(Formulas!A81,'BD Demog para scores enalazar'!A$2:'BD Demog para scores enalazar'!A$3000,0))=1,"SI","NO"),"")</f>
        <v>NO</v>
      </c>
      <c r="Y81" cm="1">
        <f t="array" ref="Y81">IF(AND(W81="NO",X81="NO"),_xlfn.IFS('Paraclinicos '!K80&lt;=91,3,'Paraclinicos '!K80&lt;94,2,'Paraclinicos '!K80&lt;96,1,'Paraclinicos '!K80&gt;=96,0),"")</f>
        <v>3</v>
      </c>
      <c r="Z81" t="str" cm="1">
        <f t="array" ref="Z81">IF(OR(W81="SI",X81="SI"),_xlfn.IFS(OR(AND('Paraclinicos '!K80&lt;=83),AND('Paraclinicos '!K80&gt;=97,AA81=2)),3,OR(AND('Paraclinicos '!K80&lt;=86),AND('Paraclinicos '!K80&gt;=94,AA81=2)),2,OR(AND('Paraclinicos '!K80&lt;=88),AND('Paraclinicos '!K80&gt;=92,AA81=2)),1,OR(AND('Paraclinicos '!K80&gt;=88,'Paraclinicos '!K80&lt;=92),AND('Paraclinicos '!K80&gt;=93,AA81=0)),0),"")</f>
        <v/>
      </c>
      <c r="AA81" cm="1">
        <f t="array" ref="AA81">_xlfn.IFS('Paraclinicos '!E80="","",'Paraclinicos '!E80="Oxigeno",2,'Paraclinicos '!E80="Aire",0)</f>
        <v>2</v>
      </c>
    </row>
    <row r="82" spans="1:27" x14ac:dyDescent="0.25">
      <c r="A82">
        <f>'Paraclinicos '!A81</f>
        <v>16</v>
      </c>
      <c r="B82" s="3">
        <f>'Paraclinicos '!R81</f>
        <v>44309</v>
      </c>
      <c r="C82" cm="1">
        <f t="array" ref="C82">_xlfn.IFS('Paraclinicos '!Q81="","",'Paraclinicos '!Q81&gt;60,3,'Paraclinicos '!Q81&lt;=60,1)</f>
        <v>1</v>
      </c>
      <c r="D82" t="str">
        <f>IFERROR(IF(INDEX('BD Demog para scores enalazar'!BC$2:BC$3000,MATCH(Formulas!A82,'BD Demog para scores enalazar'!A$2:A$3000,0))=0,"SI","NO"),"")</f>
        <v>NO</v>
      </c>
      <c r="E82" cm="1">
        <f t="array" ref="E82">_xlfn.IFS(D82="","",D82="SI",4,D82="NO",1)</f>
        <v>1</v>
      </c>
      <c r="F82" cm="1">
        <f t="array" ref="F82">_xlfn.IFS('Paraclinicos '!B81="","",'Paraclinicos '!B81&gt;1,1,'Paraclinicos '!B81&lt;=1,3)</f>
        <v>3</v>
      </c>
      <c r="G82" t="str" cm="1">
        <f t="array" ref="G82">_xlfn.IFS('Paraclinicos '!D81="","",AND('Paraclinicos '!D81&gt;=250,'Paraclinicos '!D81&lt;=500),2,'Paraclinicos '!D81&gt;500,3,'Paraclinicos '!D81&lt;250,1)</f>
        <v/>
      </c>
      <c r="H82" s="50">
        <f t="shared" si="4"/>
        <v>5</v>
      </c>
      <c r="I82" cm="1">
        <f t="array" ref="I82">_xlfn.IFS('Paraclinicos '!Q81="","",'Paraclinicos '!Q81&gt;=65,1,'Paraclinicos '!Q81&lt;65,0)</f>
        <v>0</v>
      </c>
      <c r="J82" cm="1">
        <f t="array" ref="J82">_xlfn.IFS('Paraclinicos '!I81="","",'Paraclinicos '!I81&gt;7,1,'Paraclinicos '!I81&lt;=7,0)</f>
        <v>1</v>
      </c>
      <c r="K82" cm="1">
        <f t="array" ref="K82">_xlfn.IFS('Paraclinicos '!W81="","",'Paraclinicos '!W81&lt;=8,1,'Paraclinicos '!W81&gt;8,0)</f>
        <v>1</v>
      </c>
      <c r="L82" cm="1">
        <f t="array" ref="L82">_xlfn.IFS('Paraclinicos '!S81="","",'Paraclinicos '!S81&gt;=30,1,'Paraclinicos '!S81&lt;30,0)</f>
        <v>0</v>
      </c>
      <c r="M82" cm="1">
        <f t="array" ref="M82">_xlfn.IFS(OR('Paraclinicos '!T81="",'Paraclinicos '!U81=""),"",OR('Paraclinicos '!T81&lt;=90,'Paraclinicos '!U81&lt;=60),1,OR('Paraclinicos '!T81&gt;90,'Paraclinicos '!U81&gt;60),0)</f>
        <v>0</v>
      </c>
      <c r="N82" s="45">
        <f t="shared" si="5"/>
        <v>3</v>
      </c>
      <c r="O82" cm="1">
        <f t="array" ref="O82">_xlfn.IFS(OR('Paraclinicos '!M81="",'Paraclinicos '!N81="",'Paraclinicos '!N81=0),"",'Paraclinicos '!M81/'Paraclinicos '!N81&lt;100,4,'Paraclinicos '!M81/'Paraclinicos '!N81&lt;200,3,'Paraclinicos '!M81/'Paraclinicos '!N81&lt;300,2,'Paraclinicos '!M81/'Paraclinicos '!N81&lt;400,1,'Paraclinicos '!M81/'Paraclinicos '!N81&gt;=400,0)</f>
        <v>0</v>
      </c>
      <c r="P82" cm="1">
        <f t="array" ref="P82">_xlfn.IFS('Paraclinicos '!C81="","",'Paraclinicos '!C81&lt;20,4,'Paraclinicos '!C81&lt;50,3,'Paraclinicos '!C81&lt;100,2,'Paraclinicos '!C81&lt;150,1,'Paraclinicos '!C81&gt;150,0)</f>
        <v>0</v>
      </c>
      <c r="Q82" cm="1">
        <f t="array" ref="Q82">_xlfn.IFS('Paraclinicos '!O81="","",'Paraclinicos '!O81&lt;1.2,0,'Paraclinicos '!O81&lt;2,1,'Paraclinicos '!O81&lt;3.5,2,'Paraclinicos '!O81&lt;5,3,'Paraclinicos '!O81&gt;5,4)</f>
        <v>0</v>
      </c>
      <c r="R82" cm="1">
        <f t="array" ref="R82">_xlfn.IFS('Paraclinicos '!J81="","",'Paraclinicos '!J81&lt;1.2,0,'Paraclinicos '!J81&lt;2,1,'Paraclinicos '!J81&lt;6,2,'Paraclinicos '!J81&lt;12,3,'Paraclinicos '!J81&gt;=12,4)</f>
        <v>0</v>
      </c>
      <c r="S82" cm="1">
        <f t="array" ref="S82">_xlfn.IFS('Paraclinicos '!Y81="","",'Paraclinicos '!Y81&lt;70,1,'Paraclinicos '!Y81&gt;=70,0)</f>
        <v>0</v>
      </c>
      <c r="T82" cm="1">
        <f t="array" ref="T82">_xlfn.IFS('Paraclinicos '!W81="","",'Paraclinicos '!W81&lt;6,4,'Paraclinicos '!W81&lt;10,3,'Paraclinicos '!W81&lt;13,2,'Paraclinicos '!W81&lt;15,1,'Paraclinicos '!W81=15,0)</f>
        <v>4</v>
      </c>
      <c r="U82" s="54">
        <f t="shared" si="3"/>
        <v>4</v>
      </c>
      <c r="V82" cm="1">
        <f t="array" ref="V82">_xlfn.IFS('Paraclinicos '!S81="","",OR('Paraclinicos '!S81&lt;=8,'Paraclinicos '!S81&gt;=25),3,'Paraclinicos '!S81&lt;12,1,'Paraclinicos '!S81&lt;21,0,'Paraclinicos '!S81&lt;25,2)</f>
        <v>2</v>
      </c>
      <c r="W82" t="str">
        <f>IFERROR(IF(INDEX('BD Demog para scores enalazar'!Y$2:'BD Demog para scores enalazar'!Y$3000,MATCH(Formulas!A82,'BD Demog para scores enalazar'!A$2:'BD Demog para scores enalazar'!A$3000,0))=1,"SI","NO"),"")</f>
        <v>NO</v>
      </c>
      <c r="X82" s="9" t="str">
        <f>IFERROR(IF(INDEX('BD Demog para scores enalazar'!AJ$2:'BD Demog para scores enalazar'!AJ$3000,MATCH(Formulas!A82,'BD Demog para scores enalazar'!A$2:'BD Demog para scores enalazar'!A$3000,0))=1,"SI","NO"),"")</f>
        <v>NO</v>
      </c>
      <c r="Y82" cm="1">
        <f t="array" ref="Y82">IF(AND(W82="NO",X82="NO"),_xlfn.IFS('Paraclinicos '!K81&lt;=91,3,'Paraclinicos '!K81&lt;94,2,'Paraclinicos '!K81&lt;96,1,'Paraclinicos '!K81&gt;=96,0),"")</f>
        <v>0</v>
      </c>
      <c r="Z82" t="str" cm="1">
        <f t="array" ref="Z82">IF(OR(W82="SI",X82="SI"),_xlfn.IFS(OR(AND('Paraclinicos '!K81&lt;=83),AND('Paraclinicos '!K81&gt;=97,AA82=2)),3,OR(AND('Paraclinicos '!K81&lt;=86),AND('Paraclinicos '!K81&gt;=94,AA82=2)),2,OR(AND('Paraclinicos '!K81&lt;=88),AND('Paraclinicos '!K81&gt;=92,AA82=2)),1,OR(AND('Paraclinicos '!K81&gt;=88,'Paraclinicos '!K81&lt;=92),AND('Paraclinicos '!K81&gt;=93,AA82=0)),0),"")</f>
        <v/>
      </c>
      <c r="AA82" cm="1">
        <f t="array" ref="AA82">_xlfn.IFS('Paraclinicos '!E81="","",'Paraclinicos '!E81="Oxigeno",2,'Paraclinicos '!E81="Aire",0)</f>
        <v>2</v>
      </c>
    </row>
    <row r="83" spans="1:27" x14ac:dyDescent="0.25">
      <c r="A83">
        <f>'Paraclinicos '!A82</f>
        <v>16</v>
      </c>
      <c r="B83" s="3">
        <f>'Paraclinicos '!R82</f>
        <v>44311</v>
      </c>
      <c r="C83" cm="1">
        <f t="array" ref="C83">_xlfn.IFS('Paraclinicos '!Q82="","",'Paraclinicos '!Q82&gt;60,3,'Paraclinicos '!Q82&lt;=60,1)</f>
        <v>1</v>
      </c>
      <c r="D83" t="str">
        <f>IFERROR(IF(INDEX('BD Demog para scores enalazar'!BC$2:BC$3000,MATCH(Formulas!A83,'BD Demog para scores enalazar'!A$2:A$3000,0))=0,"SI","NO"),"")</f>
        <v>NO</v>
      </c>
      <c r="E83" cm="1">
        <f t="array" ref="E83">_xlfn.IFS(D83="","",D83="SI",4,D83="NO",1)</f>
        <v>1</v>
      </c>
      <c r="F83" cm="1">
        <f t="array" ref="F83">_xlfn.IFS('Paraclinicos '!B82="","",'Paraclinicos '!B82&gt;1,1,'Paraclinicos '!B82&lt;=1,3)</f>
        <v>3</v>
      </c>
      <c r="G83" t="str" cm="1">
        <f t="array" ref="G83">_xlfn.IFS('Paraclinicos '!D82="","",AND('Paraclinicos '!D82&gt;=250,'Paraclinicos '!D82&lt;=500),2,'Paraclinicos '!D82&gt;500,3,'Paraclinicos '!D82&lt;250,1)</f>
        <v/>
      </c>
      <c r="H83" s="50">
        <f t="shared" si="4"/>
        <v>5</v>
      </c>
      <c r="I83" cm="1">
        <f t="array" ref="I83">_xlfn.IFS('Paraclinicos '!Q82="","",'Paraclinicos '!Q82&gt;=65,1,'Paraclinicos '!Q82&lt;65,0)</f>
        <v>0</v>
      </c>
      <c r="J83" cm="1">
        <f t="array" ref="J83">_xlfn.IFS('Paraclinicos '!I82="","",'Paraclinicos '!I82&gt;7,1,'Paraclinicos '!I82&lt;=7,0)</f>
        <v>1</v>
      </c>
      <c r="K83" cm="1">
        <f t="array" ref="K83">_xlfn.IFS('Paraclinicos '!W82="","",'Paraclinicos '!W82&lt;=8,1,'Paraclinicos '!W82&gt;8,0)</f>
        <v>1</v>
      </c>
      <c r="L83" cm="1">
        <f t="array" ref="L83">_xlfn.IFS('Paraclinicos '!S82="","",'Paraclinicos '!S82&gt;=30,1,'Paraclinicos '!S82&lt;30,0)</f>
        <v>0</v>
      </c>
      <c r="M83" cm="1">
        <f t="array" ref="M83">_xlfn.IFS(OR('Paraclinicos '!T82="",'Paraclinicos '!U82=""),"",OR('Paraclinicos '!T82&lt;=90,'Paraclinicos '!U82&lt;=60),1,OR('Paraclinicos '!T82&gt;90,'Paraclinicos '!U82&gt;60),0)</f>
        <v>1</v>
      </c>
      <c r="N83" s="45">
        <f t="shared" si="5"/>
        <v>5</v>
      </c>
      <c r="O83" cm="1">
        <f t="array" ref="O83">_xlfn.IFS(OR('Paraclinicos '!M82="",'Paraclinicos '!N82="",'Paraclinicos '!N82=0),"",'Paraclinicos '!M82/'Paraclinicos '!N82&lt;100,4,'Paraclinicos '!M82/'Paraclinicos '!N82&lt;200,3,'Paraclinicos '!M82/'Paraclinicos '!N82&lt;300,2,'Paraclinicos '!M82/'Paraclinicos '!N82&lt;400,1,'Paraclinicos '!M82/'Paraclinicos '!N82&gt;=400,0)</f>
        <v>3</v>
      </c>
      <c r="P83" cm="1">
        <f t="array" ref="P83">_xlfn.IFS('Paraclinicos '!C82="","",'Paraclinicos '!C82&lt;20,4,'Paraclinicos '!C82&lt;50,3,'Paraclinicos '!C82&lt;100,2,'Paraclinicos '!C82&lt;150,1,'Paraclinicos '!C82&gt;150,0)</f>
        <v>0</v>
      </c>
      <c r="Q83" cm="1">
        <f t="array" ref="Q83">_xlfn.IFS('Paraclinicos '!O82="","",'Paraclinicos '!O82&lt;1.2,0,'Paraclinicos '!O82&lt;2,1,'Paraclinicos '!O82&lt;3.5,2,'Paraclinicos '!O82&lt;5,3,'Paraclinicos '!O82&gt;5,4)</f>
        <v>0</v>
      </c>
      <c r="R83" cm="1">
        <f t="array" ref="R83">_xlfn.IFS('Paraclinicos '!J82="","",'Paraclinicos '!J82&lt;1.2,0,'Paraclinicos '!J82&lt;2,1,'Paraclinicos '!J82&lt;6,2,'Paraclinicos '!J82&lt;12,3,'Paraclinicos '!J82&gt;=12,4)</f>
        <v>0</v>
      </c>
      <c r="S83" cm="1">
        <f t="array" ref="S83">_xlfn.IFS('Paraclinicos '!Y82="","",'Paraclinicos '!Y82&lt;70,1,'Paraclinicos '!Y82&gt;=70,0)</f>
        <v>0</v>
      </c>
      <c r="T83" cm="1">
        <f t="array" ref="T83">_xlfn.IFS('Paraclinicos '!W82="","",'Paraclinicos '!W82&lt;6,4,'Paraclinicos '!W82&lt;10,3,'Paraclinicos '!W82&lt;13,2,'Paraclinicos '!W82&lt;15,1,'Paraclinicos '!W82=15,0)</f>
        <v>4</v>
      </c>
      <c r="U83" s="54">
        <f t="shared" si="3"/>
        <v>7</v>
      </c>
      <c r="V83" cm="1">
        <f t="array" ref="V83">_xlfn.IFS('Paraclinicos '!S82="","",OR('Paraclinicos '!S82&lt;=8,'Paraclinicos '!S82&gt;=25),3,'Paraclinicos '!S82&lt;12,1,'Paraclinicos '!S82&lt;21,0,'Paraclinicos '!S82&lt;25,2)</f>
        <v>2</v>
      </c>
      <c r="W83" t="str">
        <f>IFERROR(IF(INDEX('BD Demog para scores enalazar'!Y$2:'BD Demog para scores enalazar'!Y$3000,MATCH(Formulas!A83,'BD Demog para scores enalazar'!A$2:'BD Demog para scores enalazar'!A$3000,0))=1,"SI","NO"),"")</f>
        <v>NO</v>
      </c>
      <c r="X83" s="9" t="str">
        <f>IFERROR(IF(INDEX('BD Demog para scores enalazar'!AJ$2:'BD Demog para scores enalazar'!AJ$3000,MATCH(Formulas!A83,'BD Demog para scores enalazar'!A$2:'BD Demog para scores enalazar'!A$3000,0))=1,"SI","NO"),"")</f>
        <v>NO</v>
      </c>
      <c r="Y83" cm="1">
        <f t="array" ref="Y83">IF(AND(W83="NO",X83="NO"),_xlfn.IFS('Paraclinicos '!K82&lt;=91,3,'Paraclinicos '!K82&lt;94,2,'Paraclinicos '!K82&lt;96,1,'Paraclinicos '!K82&gt;=96,0),"")</f>
        <v>3</v>
      </c>
      <c r="Z83" t="str" cm="1">
        <f t="array" ref="Z83">IF(OR(W83="SI",X83="SI"),_xlfn.IFS(OR(AND('Paraclinicos '!K82&lt;=83),AND('Paraclinicos '!K82&gt;=97,AA83=2)),3,OR(AND('Paraclinicos '!K82&lt;=86),AND('Paraclinicos '!K82&gt;=94,AA83=2)),2,OR(AND('Paraclinicos '!K82&lt;=88),AND('Paraclinicos '!K82&gt;=92,AA83=2)),1,OR(AND('Paraclinicos '!K82&gt;=88,'Paraclinicos '!K82&lt;=92),AND('Paraclinicos '!K82&gt;=93,AA83=0)),0),"")</f>
        <v/>
      </c>
      <c r="AA83" cm="1">
        <f t="array" ref="AA83">_xlfn.IFS('Paraclinicos '!E82="","",'Paraclinicos '!E82="Oxigeno",2,'Paraclinicos '!E82="Aire",0)</f>
        <v>2</v>
      </c>
    </row>
    <row r="84" spans="1:27" x14ac:dyDescent="0.25">
      <c r="A84">
        <f>'Paraclinicos '!A83</f>
        <v>16</v>
      </c>
      <c r="B84" s="3">
        <f>'Paraclinicos '!R83</f>
        <v>44313</v>
      </c>
      <c r="C84" cm="1">
        <f t="array" ref="C84">_xlfn.IFS('Paraclinicos '!Q83="","",'Paraclinicos '!Q83&gt;60,3,'Paraclinicos '!Q83&lt;=60,1)</f>
        <v>1</v>
      </c>
      <c r="D84" t="str">
        <f>IFERROR(IF(INDEX('BD Demog para scores enalazar'!BC$2:BC$3000,MATCH(Formulas!A84,'BD Demog para scores enalazar'!A$2:A$3000,0))=0,"SI","NO"),"")</f>
        <v>NO</v>
      </c>
      <c r="E84" cm="1">
        <f t="array" ref="E84">_xlfn.IFS(D84="","",D84="SI",4,D84="NO",1)</f>
        <v>1</v>
      </c>
      <c r="F84" cm="1">
        <f t="array" ref="F84">_xlfn.IFS('Paraclinicos '!B83="","",'Paraclinicos '!B83&gt;1,1,'Paraclinicos '!B83&lt;=1,3)</f>
        <v>3</v>
      </c>
      <c r="G84" t="str" cm="1">
        <f t="array" ref="G84">_xlfn.IFS('Paraclinicos '!D83="","",AND('Paraclinicos '!D83&gt;=250,'Paraclinicos '!D83&lt;=500),2,'Paraclinicos '!D83&gt;500,3,'Paraclinicos '!D83&lt;250,1)</f>
        <v/>
      </c>
      <c r="H84" s="50">
        <f t="shared" si="4"/>
        <v>5</v>
      </c>
      <c r="I84" cm="1">
        <f t="array" ref="I84">_xlfn.IFS('Paraclinicos '!Q83="","",'Paraclinicos '!Q83&gt;=65,1,'Paraclinicos '!Q83&lt;65,0)</f>
        <v>0</v>
      </c>
      <c r="J84" cm="1">
        <f t="array" ref="J84">_xlfn.IFS('Paraclinicos '!I83="","",'Paraclinicos '!I83&gt;7,1,'Paraclinicos '!I83&lt;=7,0)</f>
        <v>1</v>
      </c>
      <c r="K84" cm="1">
        <f t="array" ref="K84">_xlfn.IFS('Paraclinicos '!W83="","",'Paraclinicos '!W83&lt;=8,1,'Paraclinicos '!W83&gt;8,0)</f>
        <v>1</v>
      </c>
      <c r="L84" cm="1">
        <f t="array" ref="L84">_xlfn.IFS('Paraclinicos '!S83="","",'Paraclinicos '!S83&gt;=30,1,'Paraclinicos '!S83&lt;30,0)</f>
        <v>0</v>
      </c>
      <c r="M84" cm="1">
        <f t="array" ref="M84">_xlfn.IFS(OR('Paraclinicos '!T83="",'Paraclinicos '!U83=""),"",OR('Paraclinicos '!T83&lt;=90,'Paraclinicos '!U83&lt;=60),1,OR('Paraclinicos '!T83&gt;90,'Paraclinicos '!U83&gt;60),0)</f>
        <v>0</v>
      </c>
      <c r="N84" s="45">
        <f t="shared" si="5"/>
        <v>5</v>
      </c>
      <c r="O84" cm="1">
        <f t="array" ref="O84">_xlfn.IFS(OR('Paraclinicos '!M83="",'Paraclinicos '!N83="",'Paraclinicos '!N83=0),"",'Paraclinicos '!M83/'Paraclinicos '!N83&lt;100,4,'Paraclinicos '!M83/'Paraclinicos '!N83&lt;200,3,'Paraclinicos '!M83/'Paraclinicos '!N83&lt;300,2,'Paraclinicos '!M83/'Paraclinicos '!N83&lt;400,1,'Paraclinicos '!M83/'Paraclinicos '!N83&gt;=400,0)</f>
        <v>2</v>
      </c>
      <c r="P84" cm="1">
        <f t="array" ref="P84">_xlfn.IFS('Paraclinicos '!C83="","",'Paraclinicos '!C83&lt;20,4,'Paraclinicos '!C83&lt;50,3,'Paraclinicos '!C83&lt;100,2,'Paraclinicos '!C83&lt;150,1,'Paraclinicos '!C83&gt;150,0)</f>
        <v>0</v>
      </c>
      <c r="Q84" cm="1">
        <f t="array" ref="Q84">_xlfn.IFS('Paraclinicos '!O83="","",'Paraclinicos '!O83&lt;1.2,0,'Paraclinicos '!O83&lt;2,1,'Paraclinicos '!O83&lt;3.5,2,'Paraclinicos '!O83&lt;5,3,'Paraclinicos '!O83&gt;5,4)</f>
        <v>0</v>
      </c>
      <c r="R84" t="str" cm="1">
        <f t="array" ref="R84">_xlfn.IFS('Paraclinicos '!J83="","",'Paraclinicos '!J83&lt;1.2,0,'Paraclinicos '!J83&lt;2,1,'Paraclinicos '!J83&lt;6,2,'Paraclinicos '!J83&lt;12,3,'Paraclinicos '!J83&gt;=12,4)</f>
        <v/>
      </c>
      <c r="S84" cm="1">
        <f t="array" ref="S84">_xlfn.IFS('Paraclinicos '!Y83="","",'Paraclinicos '!Y83&lt;70,1,'Paraclinicos '!Y83&gt;=70,0)</f>
        <v>0</v>
      </c>
      <c r="T84" cm="1">
        <f t="array" ref="T84">_xlfn.IFS('Paraclinicos '!W83="","",'Paraclinicos '!W83&lt;6,4,'Paraclinicos '!W83&lt;10,3,'Paraclinicos '!W83&lt;13,2,'Paraclinicos '!W83&lt;15,1,'Paraclinicos '!W83=15,0)</f>
        <v>4</v>
      </c>
      <c r="U84" s="54">
        <f t="shared" si="3"/>
        <v>6</v>
      </c>
      <c r="V84" cm="1">
        <f t="array" ref="V84">_xlfn.IFS('Paraclinicos '!S83="","",OR('Paraclinicos '!S83&lt;=8,'Paraclinicos '!S83&gt;=25),3,'Paraclinicos '!S83&lt;12,1,'Paraclinicos '!S83&lt;21,0,'Paraclinicos '!S83&lt;25,2)</f>
        <v>2</v>
      </c>
      <c r="W84" t="str">
        <f>IFERROR(IF(INDEX('BD Demog para scores enalazar'!Y$2:'BD Demog para scores enalazar'!Y$3000,MATCH(Formulas!A84,'BD Demog para scores enalazar'!A$2:'BD Demog para scores enalazar'!A$3000,0))=1,"SI","NO"),"")</f>
        <v>NO</v>
      </c>
      <c r="X84" s="9" t="str">
        <f>IFERROR(IF(INDEX('BD Demog para scores enalazar'!AJ$2:'BD Demog para scores enalazar'!AJ$3000,MATCH(Formulas!A84,'BD Demog para scores enalazar'!A$2:'BD Demog para scores enalazar'!A$3000,0))=1,"SI","NO"),"")</f>
        <v>NO</v>
      </c>
      <c r="Y84" cm="1">
        <f t="array" ref="Y84">IF(AND(W84="NO",X84="NO"),_xlfn.IFS('Paraclinicos '!K83&lt;=91,3,'Paraclinicos '!K83&lt;94,2,'Paraclinicos '!K83&lt;96,1,'Paraclinicos '!K83&gt;=96,0),"")</f>
        <v>3</v>
      </c>
      <c r="Z84" t="str" cm="1">
        <f t="array" ref="Z84">IF(OR(W84="SI",X84="SI"),_xlfn.IFS(OR(AND('Paraclinicos '!K83&lt;=83),AND('Paraclinicos '!K83&gt;=97,AA84=2)),3,OR(AND('Paraclinicos '!K83&lt;=86),AND('Paraclinicos '!K83&gt;=94,AA84=2)),2,OR(AND('Paraclinicos '!K83&lt;=88),AND('Paraclinicos '!K83&gt;=92,AA84=2)),1,OR(AND('Paraclinicos '!K83&gt;=88,'Paraclinicos '!K83&lt;=92),AND('Paraclinicos '!K83&gt;=93,AA84=0)),0),"")</f>
        <v/>
      </c>
      <c r="AA84" cm="1">
        <f t="array" ref="AA84">_xlfn.IFS('Paraclinicos '!E83="","",'Paraclinicos '!E83="Oxigeno",2,'Paraclinicos '!E83="Aire",0)</f>
        <v>2</v>
      </c>
    </row>
    <row r="85" spans="1:27" x14ac:dyDescent="0.25">
      <c r="A85">
        <f>'Paraclinicos '!A84</f>
        <v>16</v>
      </c>
      <c r="B85" s="3">
        <f>'Paraclinicos '!R84</f>
        <v>44313</v>
      </c>
      <c r="C85" cm="1">
        <f t="array" ref="C85">_xlfn.IFS('Paraclinicos '!Q84="","",'Paraclinicos '!Q84&gt;60,3,'Paraclinicos '!Q84&lt;=60,1)</f>
        <v>1</v>
      </c>
      <c r="D85" t="str">
        <f>IFERROR(IF(INDEX('BD Demog para scores enalazar'!BC$2:BC$3000,MATCH(Formulas!A85,'BD Demog para scores enalazar'!A$2:A$3000,0))=0,"SI","NO"),"")</f>
        <v>NO</v>
      </c>
      <c r="E85" cm="1">
        <f t="array" ref="E85">_xlfn.IFS(D85="","",D85="SI",4,D85="NO",1)</f>
        <v>1</v>
      </c>
      <c r="F85" cm="1">
        <f t="array" ref="F85">_xlfn.IFS('Paraclinicos '!B84="","",'Paraclinicos '!B84&gt;1,1,'Paraclinicos '!B84&lt;=1,3)</f>
        <v>3</v>
      </c>
      <c r="G85" t="str" cm="1">
        <f t="array" ref="G85">_xlfn.IFS('Paraclinicos '!D84="","",AND('Paraclinicos '!D84&gt;=250,'Paraclinicos '!D84&lt;=500),2,'Paraclinicos '!D84&gt;500,3,'Paraclinicos '!D84&lt;250,1)</f>
        <v/>
      </c>
      <c r="H85" s="50">
        <f t="shared" si="4"/>
        <v>5</v>
      </c>
      <c r="I85" cm="1">
        <f t="array" ref="I85">_xlfn.IFS('Paraclinicos '!Q84="","",'Paraclinicos '!Q84&gt;=65,1,'Paraclinicos '!Q84&lt;65,0)</f>
        <v>0</v>
      </c>
      <c r="J85" cm="1">
        <f t="array" ref="J85">_xlfn.IFS('Paraclinicos '!I84="","",'Paraclinicos '!I84&gt;7,1,'Paraclinicos '!I84&lt;=7,0)</f>
        <v>1</v>
      </c>
      <c r="K85" cm="1">
        <f t="array" ref="K85">_xlfn.IFS('Paraclinicos '!W84="","",'Paraclinicos '!W84&lt;=8,1,'Paraclinicos '!W84&gt;8,0)</f>
        <v>1</v>
      </c>
      <c r="L85" cm="1">
        <f t="array" ref="L85">_xlfn.IFS('Paraclinicos '!S84="","",'Paraclinicos '!S84&gt;=30,1,'Paraclinicos '!S84&lt;30,0)</f>
        <v>0</v>
      </c>
      <c r="M85" cm="1">
        <f t="array" ref="M85">_xlfn.IFS(OR('Paraclinicos '!T84="",'Paraclinicos '!U84=""),"",OR('Paraclinicos '!T84&lt;=90,'Paraclinicos '!U84&lt;=60),1,OR('Paraclinicos '!T84&gt;90,'Paraclinicos '!U84&gt;60),0)</f>
        <v>0</v>
      </c>
      <c r="N85" s="45">
        <f t="shared" si="5"/>
        <v>4</v>
      </c>
      <c r="O85" cm="1">
        <f t="array" ref="O85">_xlfn.IFS(OR('Paraclinicos '!M84="",'Paraclinicos '!N84="",'Paraclinicos '!N84=0),"",'Paraclinicos '!M84/'Paraclinicos '!N84&lt;100,4,'Paraclinicos '!M84/'Paraclinicos '!N84&lt;200,3,'Paraclinicos '!M84/'Paraclinicos '!N84&lt;300,2,'Paraclinicos '!M84/'Paraclinicos '!N84&lt;400,1,'Paraclinicos '!M84/'Paraclinicos '!N84&gt;=400,0)</f>
        <v>3</v>
      </c>
      <c r="P85" cm="1">
        <f t="array" ref="P85">_xlfn.IFS('Paraclinicos '!C84="","",'Paraclinicos '!C84&lt;20,4,'Paraclinicos '!C84&lt;50,3,'Paraclinicos '!C84&lt;100,2,'Paraclinicos '!C84&lt;150,1,'Paraclinicos '!C84&gt;150,0)</f>
        <v>0</v>
      </c>
      <c r="Q85" cm="1">
        <f t="array" ref="Q85">_xlfn.IFS('Paraclinicos '!O84="","",'Paraclinicos '!O84&lt;1.2,0,'Paraclinicos '!O84&lt;2,1,'Paraclinicos '!O84&lt;3.5,2,'Paraclinicos '!O84&lt;5,3,'Paraclinicos '!O84&gt;5,4)</f>
        <v>0</v>
      </c>
      <c r="R85" cm="1">
        <f t="array" ref="R85">_xlfn.IFS('Paraclinicos '!J84="","",'Paraclinicos '!J84&lt;1.2,0,'Paraclinicos '!J84&lt;2,1,'Paraclinicos '!J84&lt;6,2,'Paraclinicos '!J84&lt;12,3,'Paraclinicos '!J84&gt;=12,4)</f>
        <v>0</v>
      </c>
      <c r="S85" cm="1">
        <f t="array" ref="S85">_xlfn.IFS('Paraclinicos '!Y84="","",'Paraclinicos '!Y84&lt;70,1,'Paraclinicos '!Y84&gt;=70,0)</f>
        <v>0</v>
      </c>
      <c r="T85" cm="1">
        <f t="array" ref="T85">_xlfn.IFS('Paraclinicos '!W84="","",'Paraclinicos '!W84&lt;6,4,'Paraclinicos '!W84&lt;10,3,'Paraclinicos '!W84&lt;13,2,'Paraclinicos '!W84&lt;15,1,'Paraclinicos '!W84=15,0)</f>
        <v>4</v>
      </c>
      <c r="U85" s="54">
        <f t="shared" si="3"/>
        <v>7</v>
      </c>
      <c r="V85" cm="1">
        <f t="array" ref="V85">_xlfn.IFS('Paraclinicos '!S84="","",OR('Paraclinicos '!S84&lt;=8,'Paraclinicos '!S84&gt;=25),3,'Paraclinicos '!S84&lt;12,1,'Paraclinicos '!S84&lt;21,0,'Paraclinicos '!S84&lt;25,2)</f>
        <v>2</v>
      </c>
      <c r="W85" t="str">
        <f>IFERROR(IF(INDEX('BD Demog para scores enalazar'!Y$2:'BD Demog para scores enalazar'!Y$3000,MATCH(Formulas!A85,'BD Demog para scores enalazar'!A$2:'BD Demog para scores enalazar'!A$3000,0))=1,"SI","NO"),"")</f>
        <v>NO</v>
      </c>
      <c r="X85" s="9" t="str">
        <f>IFERROR(IF(INDEX('BD Demog para scores enalazar'!AJ$2:'BD Demog para scores enalazar'!AJ$3000,MATCH(Formulas!A85,'BD Demog para scores enalazar'!A$2:'BD Demog para scores enalazar'!A$3000,0))=1,"SI","NO"),"")</f>
        <v>NO</v>
      </c>
      <c r="Y85" cm="1">
        <f t="array" ref="Y85">IF(AND(W85="NO",X85="NO"),_xlfn.IFS('Paraclinicos '!K84&lt;=91,3,'Paraclinicos '!K84&lt;94,2,'Paraclinicos '!K84&lt;96,1,'Paraclinicos '!K84&gt;=96,0),"")</f>
        <v>3</v>
      </c>
      <c r="Z85" t="str" cm="1">
        <f t="array" ref="Z85">IF(OR(W85="SI",X85="SI"),_xlfn.IFS(OR(AND('Paraclinicos '!K84&lt;=83),AND('Paraclinicos '!K84&gt;=97,AA85=2)),3,OR(AND('Paraclinicos '!K84&lt;=86),AND('Paraclinicos '!K84&gt;=94,AA85=2)),2,OR(AND('Paraclinicos '!K84&lt;=88),AND('Paraclinicos '!K84&gt;=92,AA85=2)),1,OR(AND('Paraclinicos '!K84&gt;=88,'Paraclinicos '!K84&lt;=92),AND('Paraclinicos '!K84&gt;=93,AA85=0)),0),"")</f>
        <v/>
      </c>
      <c r="AA85" cm="1">
        <f t="array" ref="AA85">_xlfn.IFS('Paraclinicos '!E84="","",'Paraclinicos '!E84="Oxigeno",2,'Paraclinicos '!E84="Aire",0)</f>
        <v>2</v>
      </c>
    </row>
    <row r="86" spans="1:27" x14ac:dyDescent="0.25">
      <c r="A86">
        <f>'Paraclinicos '!A85</f>
        <v>16</v>
      </c>
      <c r="B86" s="3">
        <f>'Paraclinicos '!R85</f>
        <v>44315</v>
      </c>
      <c r="C86" cm="1">
        <f t="array" ref="C86">_xlfn.IFS('Paraclinicos '!Q85="","",'Paraclinicos '!Q85&gt;60,3,'Paraclinicos '!Q85&lt;=60,1)</f>
        <v>1</v>
      </c>
      <c r="D86" t="str">
        <f>IFERROR(IF(INDEX('BD Demog para scores enalazar'!BC$2:BC$3000,MATCH(Formulas!A86,'BD Demog para scores enalazar'!A$2:A$3000,0))=0,"SI","NO"),"")</f>
        <v>NO</v>
      </c>
      <c r="E86" cm="1">
        <f t="array" ref="E86">_xlfn.IFS(D86="","",D86="SI",4,D86="NO",1)</f>
        <v>1</v>
      </c>
      <c r="F86" cm="1">
        <f t="array" ref="F86">_xlfn.IFS('Paraclinicos '!B85="","",'Paraclinicos '!B85&gt;1,1,'Paraclinicos '!B85&lt;=1,3)</f>
        <v>3</v>
      </c>
      <c r="G86" t="str" cm="1">
        <f t="array" ref="G86">_xlfn.IFS('Paraclinicos '!D85="","",AND('Paraclinicos '!D85&gt;=250,'Paraclinicos '!D85&lt;=500),2,'Paraclinicos '!D85&gt;500,3,'Paraclinicos '!D85&lt;250,1)</f>
        <v/>
      </c>
      <c r="H86" s="50">
        <f t="shared" si="4"/>
        <v>5</v>
      </c>
      <c r="I86" cm="1">
        <f t="array" ref="I86">_xlfn.IFS('Paraclinicos '!Q85="","",'Paraclinicos '!Q85&gt;=65,1,'Paraclinicos '!Q85&lt;65,0)</f>
        <v>0</v>
      </c>
      <c r="J86" cm="1">
        <f t="array" ref="J86">_xlfn.IFS('Paraclinicos '!I85="","",'Paraclinicos '!I85&gt;7,1,'Paraclinicos '!I85&lt;=7,0)</f>
        <v>1</v>
      </c>
      <c r="K86" cm="1">
        <f t="array" ref="K86">_xlfn.IFS('Paraclinicos '!W85="","",'Paraclinicos '!W85&lt;=8,1,'Paraclinicos '!W85&gt;8,0)</f>
        <v>1</v>
      </c>
      <c r="L86" cm="1">
        <f t="array" ref="L86">_xlfn.IFS('Paraclinicos '!S85="","",'Paraclinicos '!S85&gt;=30,1,'Paraclinicos '!S85&lt;30,0)</f>
        <v>0</v>
      </c>
      <c r="M86" cm="1">
        <f t="array" ref="M86">_xlfn.IFS(OR('Paraclinicos '!T85="",'Paraclinicos '!U85=""),"",OR('Paraclinicos '!T85&lt;=90,'Paraclinicos '!U85&lt;=60),1,OR('Paraclinicos '!T85&gt;90,'Paraclinicos '!U85&gt;60),0)</f>
        <v>1</v>
      </c>
      <c r="N86" s="45">
        <f t="shared" si="5"/>
        <v>5</v>
      </c>
      <c r="O86" cm="1">
        <f t="array" ref="O86">_xlfn.IFS(OR('Paraclinicos '!M85="",'Paraclinicos '!N85="",'Paraclinicos '!N85=0),"",'Paraclinicos '!M85/'Paraclinicos '!N85&lt;100,4,'Paraclinicos '!M85/'Paraclinicos '!N85&lt;200,3,'Paraclinicos '!M85/'Paraclinicos '!N85&lt;300,2,'Paraclinicos '!M85/'Paraclinicos '!N85&lt;400,1,'Paraclinicos '!M85/'Paraclinicos '!N85&gt;=400,0)</f>
        <v>2</v>
      </c>
      <c r="P86" cm="1">
        <f t="array" ref="P86">_xlfn.IFS('Paraclinicos '!C85="","",'Paraclinicos '!C85&lt;20,4,'Paraclinicos '!C85&lt;50,3,'Paraclinicos '!C85&lt;100,2,'Paraclinicos '!C85&lt;150,1,'Paraclinicos '!C85&gt;150,0)</f>
        <v>0</v>
      </c>
      <c r="Q86" cm="1">
        <f t="array" ref="Q86">_xlfn.IFS('Paraclinicos '!O85="","",'Paraclinicos '!O85&lt;1.2,0,'Paraclinicos '!O85&lt;2,1,'Paraclinicos '!O85&lt;3.5,2,'Paraclinicos '!O85&lt;5,3,'Paraclinicos '!O85&gt;5,4)</f>
        <v>0</v>
      </c>
      <c r="R86" cm="1">
        <f t="array" ref="R86">_xlfn.IFS('Paraclinicos '!J85="","",'Paraclinicos '!J85&lt;1.2,0,'Paraclinicos '!J85&lt;2,1,'Paraclinicos '!J85&lt;6,2,'Paraclinicos '!J85&lt;12,3,'Paraclinicos '!J85&gt;=12,4)</f>
        <v>0</v>
      </c>
      <c r="S86" cm="1">
        <f t="array" ref="S86">_xlfn.IFS('Paraclinicos '!Y85="","",'Paraclinicos '!Y85&lt;70,1,'Paraclinicos '!Y85&gt;=70,0)</f>
        <v>0</v>
      </c>
      <c r="T86" cm="1">
        <f t="array" ref="T86">_xlfn.IFS('Paraclinicos '!W85="","",'Paraclinicos '!W85&lt;6,4,'Paraclinicos '!W85&lt;10,3,'Paraclinicos '!W85&lt;13,2,'Paraclinicos '!W85&lt;15,1,'Paraclinicos '!W85=15,0)</f>
        <v>4</v>
      </c>
      <c r="U86" s="54">
        <f t="shared" si="3"/>
        <v>6</v>
      </c>
      <c r="V86" cm="1">
        <f t="array" ref="V86">_xlfn.IFS('Paraclinicos '!S85="","",OR('Paraclinicos '!S85&lt;=8,'Paraclinicos '!S85&gt;=25),3,'Paraclinicos '!S85&lt;12,1,'Paraclinicos '!S85&lt;21,0,'Paraclinicos '!S85&lt;25,2)</f>
        <v>0</v>
      </c>
      <c r="W86" t="str">
        <f>IFERROR(IF(INDEX('BD Demog para scores enalazar'!Y$2:'BD Demog para scores enalazar'!Y$3000,MATCH(Formulas!A86,'BD Demog para scores enalazar'!A$2:'BD Demog para scores enalazar'!A$3000,0))=1,"SI","NO"),"")</f>
        <v>NO</v>
      </c>
      <c r="X86" s="9" t="str">
        <f>IFERROR(IF(INDEX('BD Demog para scores enalazar'!AJ$2:'BD Demog para scores enalazar'!AJ$3000,MATCH(Formulas!A86,'BD Demog para scores enalazar'!A$2:'BD Demog para scores enalazar'!A$3000,0))=1,"SI","NO"),"")</f>
        <v>NO</v>
      </c>
      <c r="Y86" cm="1">
        <f t="array" ref="Y86">IF(AND(W86="NO",X86="NO"),_xlfn.IFS('Paraclinicos '!K85&lt;=91,3,'Paraclinicos '!K85&lt;94,2,'Paraclinicos '!K85&lt;96,1,'Paraclinicos '!K85&gt;=96,0),"")</f>
        <v>2</v>
      </c>
      <c r="Z86" t="str" cm="1">
        <f t="array" ref="Z86">IF(OR(W86="SI",X86="SI"),_xlfn.IFS(OR(AND('Paraclinicos '!K85&lt;=83),AND('Paraclinicos '!K85&gt;=97,AA86=2)),3,OR(AND('Paraclinicos '!K85&lt;=86),AND('Paraclinicos '!K85&gt;=94,AA86=2)),2,OR(AND('Paraclinicos '!K85&lt;=88),AND('Paraclinicos '!K85&gt;=92,AA86=2)),1,OR(AND('Paraclinicos '!K85&gt;=88,'Paraclinicos '!K85&lt;=92),AND('Paraclinicos '!K85&gt;=93,AA86=0)),0),"")</f>
        <v/>
      </c>
      <c r="AA86" cm="1">
        <f t="array" ref="AA86">_xlfn.IFS('Paraclinicos '!E85="","",'Paraclinicos '!E85="Oxigeno",2,'Paraclinicos '!E85="Aire",0)</f>
        <v>2</v>
      </c>
    </row>
    <row r="87" spans="1:27" x14ac:dyDescent="0.25">
      <c r="A87">
        <f>'Paraclinicos '!A86</f>
        <v>16</v>
      </c>
      <c r="B87" s="3">
        <f>'Paraclinicos '!R86</f>
        <v>44316</v>
      </c>
      <c r="C87" cm="1">
        <f t="array" ref="C87">_xlfn.IFS('Paraclinicos '!Q86="","",'Paraclinicos '!Q86&gt;60,3,'Paraclinicos '!Q86&lt;=60,1)</f>
        <v>1</v>
      </c>
      <c r="D87" t="str">
        <f>IFERROR(IF(INDEX('BD Demog para scores enalazar'!BC$2:BC$3000,MATCH(Formulas!A87,'BD Demog para scores enalazar'!A$2:A$3000,0))=0,"SI","NO"),"")</f>
        <v>NO</v>
      </c>
      <c r="E87" cm="1">
        <f t="array" ref="E87">_xlfn.IFS(D87="","",D87="SI",4,D87="NO",1)</f>
        <v>1</v>
      </c>
      <c r="F87" cm="1">
        <f t="array" ref="F87">_xlfn.IFS('Paraclinicos '!B86="","",'Paraclinicos '!B86&gt;1,1,'Paraclinicos '!B86&lt;=1,3)</f>
        <v>1</v>
      </c>
      <c r="G87" t="str" cm="1">
        <f t="array" ref="G87">_xlfn.IFS('Paraclinicos '!D86="","",AND('Paraclinicos '!D86&gt;=250,'Paraclinicos '!D86&lt;=500),2,'Paraclinicos '!D86&gt;500,3,'Paraclinicos '!D86&lt;250,1)</f>
        <v/>
      </c>
      <c r="H87" s="50">
        <f t="shared" si="4"/>
        <v>3</v>
      </c>
      <c r="I87" cm="1">
        <f t="array" ref="I87">_xlfn.IFS('Paraclinicos '!Q86="","",'Paraclinicos '!Q86&gt;=65,1,'Paraclinicos '!Q86&lt;65,0)</f>
        <v>0</v>
      </c>
      <c r="J87" cm="1">
        <f t="array" ref="J87">_xlfn.IFS('Paraclinicos '!I86="","",'Paraclinicos '!I86&gt;7,1,'Paraclinicos '!I86&lt;=7,0)</f>
        <v>1</v>
      </c>
      <c r="K87" cm="1">
        <f t="array" ref="K87">_xlfn.IFS('Paraclinicos '!W86="","",'Paraclinicos '!W86&lt;=8,1,'Paraclinicos '!W86&gt;8,0)</f>
        <v>1</v>
      </c>
      <c r="L87" cm="1">
        <f t="array" ref="L87">_xlfn.IFS('Paraclinicos '!S86="","",'Paraclinicos '!S86&gt;=30,1,'Paraclinicos '!S86&lt;30,0)</f>
        <v>0</v>
      </c>
      <c r="M87" cm="1">
        <f t="array" ref="M87">_xlfn.IFS(OR('Paraclinicos '!T86="",'Paraclinicos '!U86=""),"",OR('Paraclinicos '!T86&lt;=90,'Paraclinicos '!U86&lt;=60),1,OR('Paraclinicos '!T86&gt;90,'Paraclinicos '!U86&gt;60),0)</f>
        <v>1</v>
      </c>
      <c r="N87" s="45">
        <f t="shared" si="5"/>
        <v>6</v>
      </c>
      <c r="O87" cm="1">
        <f t="array" ref="O87">_xlfn.IFS(OR('Paraclinicos '!M86="",'Paraclinicos '!N86="",'Paraclinicos '!N86=0),"",'Paraclinicos '!M86/'Paraclinicos '!N86&lt;100,4,'Paraclinicos '!M86/'Paraclinicos '!N86&lt;200,3,'Paraclinicos '!M86/'Paraclinicos '!N86&lt;300,2,'Paraclinicos '!M86/'Paraclinicos '!N86&lt;400,1,'Paraclinicos '!M86/'Paraclinicos '!N86&gt;=400,0)</f>
        <v>2</v>
      </c>
      <c r="P87" cm="1">
        <f t="array" ref="P87">_xlfn.IFS('Paraclinicos '!C86="","",'Paraclinicos '!C86&lt;20,4,'Paraclinicos '!C86&lt;50,3,'Paraclinicos '!C86&lt;100,2,'Paraclinicos '!C86&lt;150,1,'Paraclinicos '!C86&gt;150,0)</f>
        <v>0</v>
      </c>
      <c r="Q87" cm="1">
        <f t="array" ref="Q87">_xlfn.IFS('Paraclinicos '!O86="","",'Paraclinicos '!O86&lt;1.2,0,'Paraclinicos '!O86&lt;2,1,'Paraclinicos '!O86&lt;3.5,2,'Paraclinicos '!O86&lt;5,3,'Paraclinicos '!O86&gt;5,4)</f>
        <v>0</v>
      </c>
      <c r="R87" cm="1">
        <f t="array" ref="R87">_xlfn.IFS('Paraclinicos '!J86="","",'Paraclinicos '!J86&lt;1.2,0,'Paraclinicos '!J86&lt;2,1,'Paraclinicos '!J86&lt;6,2,'Paraclinicos '!J86&lt;12,3,'Paraclinicos '!J86&gt;=12,4)</f>
        <v>0</v>
      </c>
      <c r="S87" cm="1">
        <f t="array" ref="S87">_xlfn.IFS('Paraclinicos '!Y86="","",'Paraclinicos '!Y86&lt;70,1,'Paraclinicos '!Y86&gt;=70,0)</f>
        <v>0</v>
      </c>
      <c r="T87" cm="1">
        <f t="array" ref="T87">_xlfn.IFS('Paraclinicos '!W86="","",'Paraclinicos '!W86&lt;6,4,'Paraclinicos '!W86&lt;10,3,'Paraclinicos '!W86&lt;13,2,'Paraclinicos '!W86&lt;15,1,'Paraclinicos '!W86=15,0)</f>
        <v>4</v>
      </c>
      <c r="U87" s="54">
        <f t="shared" si="3"/>
        <v>6</v>
      </c>
      <c r="V87" cm="1">
        <f t="array" ref="V87">_xlfn.IFS('Paraclinicos '!S86="","",OR('Paraclinicos '!S86&lt;=8,'Paraclinicos '!S86&gt;=25),3,'Paraclinicos '!S86&lt;12,1,'Paraclinicos '!S86&lt;21,0,'Paraclinicos '!S86&lt;25,2)</f>
        <v>0</v>
      </c>
      <c r="W87" t="str">
        <f>IFERROR(IF(INDEX('BD Demog para scores enalazar'!Y$2:'BD Demog para scores enalazar'!Y$3000,MATCH(Formulas!A87,'BD Demog para scores enalazar'!A$2:'BD Demog para scores enalazar'!A$3000,0))=1,"SI","NO"),"")</f>
        <v>NO</v>
      </c>
      <c r="X87" s="9" t="str">
        <f>IFERROR(IF(INDEX('BD Demog para scores enalazar'!AJ$2:'BD Demog para scores enalazar'!AJ$3000,MATCH(Formulas!A87,'BD Demog para scores enalazar'!A$2:'BD Demog para scores enalazar'!A$3000,0))=1,"SI","NO"),"")</f>
        <v>NO</v>
      </c>
      <c r="Y87" cm="1">
        <f t="array" ref="Y87">IF(AND(W87="NO",X87="NO"),_xlfn.IFS('Paraclinicos '!K86&lt;=91,3,'Paraclinicos '!K86&lt;94,2,'Paraclinicos '!K86&lt;96,1,'Paraclinicos '!K86&gt;=96,0),"")</f>
        <v>3</v>
      </c>
      <c r="Z87" t="str" cm="1">
        <f t="array" ref="Z87">IF(OR(W87="SI",X87="SI"),_xlfn.IFS(OR(AND('Paraclinicos '!K86&lt;=83),AND('Paraclinicos '!K86&gt;=97,AA87=2)),3,OR(AND('Paraclinicos '!K86&lt;=86),AND('Paraclinicos '!K86&gt;=94,AA87=2)),2,OR(AND('Paraclinicos '!K86&lt;=88),AND('Paraclinicos '!K86&gt;=92,AA87=2)),1,OR(AND('Paraclinicos '!K86&gt;=88,'Paraclinicos '!K86&lt;=92),AND('Paraclinicos '!K86&gt;=93,AA87=0)),0),"")</f>
        <v/>
      </c>
      <c r="AA87" cm="1">
        <f t="array" ref="AA87">_xlfn.IFS('Paraclinicos '!E86="","",'Paraclinicos '!E86="Oxigeno",2,'Paraclinicos '!E86="Aire",0)</f>
        <v>2</v>
      </c>
    </row>
    <row r="88" spans="1:27" x14ac:dyDescent="0.25">
      <c r="A88">
        <f>'Paraclinicos '!A87</f>
        <v>16</v>
      </c>
      <c r="B88" s="3">
        <f>'Paraclinicos '!R87</f>
        <v>44317</v>
      </c>
      <c r="C88" cm="1">
        <f t="array" ref="C88">_xlfn.IFS('Paraclinicos '!Q87="","",'Paraclinicos '!Q87&gt;60,3,'Paraclinicos '!Q87&lt;=60,1)</f>
        <v>1</v>
      </c>
      <c r="D88" t="str">
        <f>IFERROR(IF(INDEX('BD Demog para scores enalazar'!BC$2:BC$3000,MATCH(Formulas!A88,'BD Demog para scores enalazar'!A$2:A$3000,0))=0,"SI","NO"),"")</f>
        <v>NO</v>
      </c>
      <c r="E88" cm="1">
        <f t="array" ref="E88">_xlfn.IFS(D88="","",D88="SI",4,D88="NO",1)</f>
        <v>1</v>
      </c>
      <c r="F88" cm="1">
        <f t="array" ref="F88">_xlfn.IFS('Paraclinicos '!B87="","",'Paraclinicos '!B87&gt;1,1,'Paraclinicos '!B87&lt;=1,3)</f>
        <v>1</v>
      </c>
      <c r="G88" t="str" cm="1">
        <f t="array" ref="G88">_xlfn.IFS('Paraclinicos '!D87="","",AND('Paraclinicos '!D87&gt;=250,'Paraclinicos '!D87&lt;=500),2,'Paraclinicos '!D87&gt;500,3,'Paraclinicos '!D87&lt;250,1)</f>
        <v/>
      </c>
      <c r="H88" s="50">
        <f t="shared" si="4"/>
        <v>3</v>
      </c>
      <c r="I88" cm="1">
        <f t="array" ref="I88">_xlfn.IFS('Paraclinicos '!Q87="","",'Paraclinicos '!Q87&gt;=65,1,'Paraclinicos '!Q87&lt;65,0)</f>
        <v>0</v>
      </c>
      <c r="J88" cm="1">
        <f t="array" ref="J88">_xlfn.IFS('Paraclinicos '!I87="","",'Paraclinicos '!I87&gt;7,1,'Paraclinicos '!I87&lt;=7,0)</f>
        <v>1</v>
      </c>
      <c r="K88" cm="1">
        <f t="array" ref="K88">_xlfn.IFS('Paraclinicos '!W87="","",'Paraclinicos '!W87&lt;=8,1,'Paraclinicos '!W87&gt;8,0)</f>
        <v>1</v>
      </c>
      <c r="L88" cm="1">
        <f t="array" ref="L88">_xlfn.IFS('Paraclinicos '!S87="","",'Paraclinicos '!S87&gt;=30,1,'Paraclinicos '!S87&lt;30,0)</f>
        <v>0</v>
      </c>
      <c r="M88" cm="1">
        <f t="array" ref="M88">_xlfn.IFS(OR('Paraclinicos '!T87="",'Paraclinicos '!U87=""),"",OR('Paraclinicos '!T87&lt;=90,'Paraclinicos '!U87&lt;=60),1,OR('Paraclinicos '!T87&gt;90,'Paraclinicos '!U87&gt;60),0)</f>
        <v>1</v>
      </c>
      <c r="N88" s="45">
        <f t="shared" si="5"/>
        <v>6</v>
      </c>
      <c r="O88" cm="1">
        <f t="array" ref="O88">_xlfn.IFS(OR('Paraclinicos '!M87="",'Paraclinicos '!N87="",'Paraclinicos '!N87=0),"",'Paraclinicos '!M87/'Paraclinicos '!N87&lt;100,4,'Paraclinicos '!M87/'Paraclinicos '!N87&lt;200,3,'Paraclinicos '!M87/'Paraclinicos '!N87&lt;300,2,'Paraclinicos '!M87/'Paraclinicos '!N87&lt;400,1,'Paraclinicos '!M87/'Paraclinicos '!N87&gt;=400,0)</f>
        <v>2</v>
      </c>
      <c r="P88" cm="1">
        <f t="array" ref="P88">_xlfn.IFS('Paraclinicos '!C87="","",'Paraclinicos '!C87&lt;20,4,'Paraclinicos '!C87&lt;50,3,'Paraclinicos '!C87&lt;100,2,'Paraclinicos '!C87&lt;150,1,'Paraclinicos '!C87&gt;150,0)</f>
        <v>0</v>
      </c>
      <c r="Q88" cm="1">
        <f t="array" ref="Q88">_xlfn.IFS('Paraclinicos '!O87="","",'Paraclinicos '!O87&lt;1.2,0,'Paraclinicos '!O87&lt;2,1,'Paraclinicos '!O87&lt;3.5,2,'Paraclinicos '!O87&lt;5,3,'Paraclinicos '!O87&gt;5,4)</f>
        <v>0</v>
      </c>
      <c r="R88" cm="1">
        <f t="array" ref="R88">_xlfn.IFS('Paraclinicos '!J87="","",'Paraclinicos '!J87&lt;1.2,0,'Paraclinicos '!J87&lt;2,1,'Paraclinicos '!J87&lt;6,2,'Paraclinicos '!J87&lt;12,3,'Paraclinicos '!J87&gt;=12,4)</f>
        <v>0</v>
      </c>
      <c r="S88" cm="1">
        <f t="array" ref="S88">_xlfn.IFS('Paraclinicos '!Y87="","",'Paraclinicos '!Y87&lt;70,1,'Paraclinicos '!Y87&gt;=70,0)</f>
        <v>1</v>
      </c>
      <c r="T88" cm="1">
        <f t="array" ref="T88">_xlfn.IFS('Paraclinicos '!W87="","",'Paraclinicos '!W87&lt;6,4,'Paraclinicos '!W87&lt;10,3,'Paraclinicos '!W87&lt;13,2,'Paraclinicos '!W87&lt;15,1,'Paraclinicos '!W87=15,0)</f>
        <v>4</v>
      </c>
      <c r="U88" s="54">
        <f t="shared" si="3"/>
        <v>7</v>
      </c>
      <c r="V88" cm="1">
        <f t="array" ref="V88">_xlfn.IFS('Paraclinicos '!S87="","",OR('Paraclinicos '!S87&lt;=8,'Paraclinicos '!S87&gt;=25),3,'Paraclinicos '!S87&lt;12,1,'Paraclinicos '!S87&lt;21,0,'Paraclinicos '!S87&lt;25,2)</f>
        <v>0</v>
      </c>
      <c r="W88" t="str">
        <f>IFERROR(IF(INDEX('BD Demog para scores enalazar'!Y$2:'BD Demog para scores enalazar'!Y$3000,MATCH(Formulas!A88,'BD Demog para scores enalazar'!A$2:'BD Demog para scores enalazar'!A$3000,0))=1,"SI","NO"),"")</f>
        <v>NO</v>
      </c>
      <c r="X88" s="9" t="str">
        <f>IFERROR(IF(INDEX('BD Demog para scores enalazar'!AJ$2:'BD Demog para scores enalazar'!AJ$3000,MATCH(Formulas!A88,'BD Demog para scores enalazar'!A$2:'BD Demog para scores enalazar'!A$3000,0))=1,"SI","NO"),"")</f>
        <v>NO</v>
      </c>
      <c r="Y88" cm="1">
        <f t="array" ref="Y88">IF(AND(W88="NO",X88="NO"),_xlfn.IFS('Paraclinicos '!K87&lt;=91,3,'Paraclinicos '!K87&lt;94,2,'Paraclinicos '!K87&lt;96,1,'Paraclinicos '!K87&gt;=96,0),"")</f>
        <v>3</v>
      </c>
      <c r="Z88" t="str" cm="1">
        <f t="array" ref="Z88">IF(OR(W88="SI",X88="SI"),_xlfn.IFS(OR(AND('Paraclinicos '!K87&lt;=83),AND('Paraclinicos '!K87&gt;=97,AA88=2)),3,OR(AND('Paraclinicos '!K87&lt;=86),AND('Paraclinicos '!K87&gt;=94,AA88=2)),2,OR(AND('Paraclinicos '!K87&lt;=88),AND('Paraclinicos '!K87&gt;=92,AA88=2)),1,OR(AND('Paraclinicos '!K87&gt;=88,'Paraclinicos '!K87&lt;=92),AND('Paraclinicos '!K87&gt;=93,AA88=0)),0),"")</f>
        <v/>
      </c>
      <c r="AA88" cm="1">
        <f t="array" ref="AA88">_xlfn.IFS('Paraclinicos '!E87="","",'Paraclinicos '!E87="Oxigeno",2,'Paraclinicos '!E87="Aire",0)</f>
        <v>2</v>
      </c>
    </row>
    <row r="89" spans="1:27" x14ac:dyDescent="0.25">
      <c r="A89">
        <f>'Paraclinicos '!A88</f>
        <v>16</v>
      </c>
      <c r="B89" s="3">
        <f>'Paraclinicos '!R88</f>
        <v>44319</v>
      </c>
      <c r="C89" cm="1">
        <f t="array" ref="C89">_xlfn.IFS('Paraclinicos '!Q88="","",'Paraclinicos '!Q88&gt;60,3,'Paraclinicos '!Q88&lt;=60,1)</f>
        <v>1</v>
      </c>
      <c r="D89" t="str">
        <f>IFERROR(IF(INDEX('BD Demog para scores enalazar'!BC$2:BC$3000,MATCH(Formulas!A89,'BD Demog para scores enalazar'!A$2:A$3000,0))=0,"SI","NO"),"")</f>
        <v>NO</v>
      </c>
      <c r="E89" cm="1">
        <f t="array" ref="E89">_xlfn.IFS(D89="","",D89="SI",4,D89="NO",1)</f>
        <v>1</v>
      </c>
      <c r="F89" cm="1">
        <f t="array" ref="F89">_xlfn.IFS('Paraclinicos '!B88="","",'Paraclinicos '!B88&gt;1,1,'Paraclinicos '!B88&lt;=1,3)</f>
        <v>3</v>
      </c>
      <c r="G89" t="str" cm="1">
        <f t="array" ref="G89">_xlfn.IFS('Paraclinicos '!D88="","",AND('Paraclinicos '!D88&gt;=250,'Paraclinicos '!D88&lt;=500),2,'Paraclinicos '!D88&gt;500,3,'Paraclinicos '!D88&lt;250,1)</f>
        <v/>
      </c>
      <c r="H89" s="50">
        <f t="shared" si="4"/>
        <v>5</v>
      </c>
      <c r="I89" cm="1">
        <f t="array" ref="I89">_xlfn.IFS('Paraclinicos '!Q88="","",'Paraclinicos '!Q88&gt;=65,1,'Paraclinicos '!Q88&lt;65,0)</f>
        <v>0</v>
      </c>
      <c r="J89" cm="1">
        <f t="array" ref="J89">_xlfn.IFS('Paraclinicos '!I88="","",'Paraclinicos '!I88&gt;7,1,'Paraclinicos '!I88&lt;=7,0)</f>
        <v>1</v>
      </c>
      <c r="K89" cm="1">
        <f t="array" ref="K89">_xlfn.IFS('Paraclinicos '!W88="","",'Paraclinicos '!W88&lt;=8,1,'Paraclinicos '!W88&gt;8,0)</f>
        <v>0</v>
      </c>
      <c r="L89" cm="1">
        <f t="array" ref="L89">_xlfn.IFS('Paraclinicos '!S88="","",'Paraclinicos '!S88&gt;=30,1,'Paraclinicos '!S88&lt;30,0)</f>
        <v>0</v>
      </c>
      <c r="M89" cm="1">
        <f t="array" ref="M89">_xlfn.IFS(OR('Paraclinicos '!T88="",'Paraclinicos '!U88=""),"",OR('Paraclinicos '!T88&lt;=90,'Paraclinicos '!U88&lt;=60),1,OR('Paraclinicos '!T88&gt;90,'Paraclinicos '!U88&gt;60),0)</f>
        <v>1</v>
      </c>
      <c r="N89" s="45">
        <f t="shared" si="5"/>
        <v>5</v>
      </c>
      <c r="O89" cm="1">
        <f t="array" ref="O89">_xlfn.IFS(OR('Paraclinicos '!M88="",'Paraclinicos '!N88="",'Paraclinicos '!N88=0),"",'Paraclinicos '!M88/'Paraclinicos '!N88&lt;100,4,'Paraclinicos '!M88/'Paraclinicos '!N88&lt;200,3,'Paraclinicos '!M88/'Paraclinicos '!N88&lt;300,2,'Paraclinicos '!M88/'Paraclinicos '!N88&lt;400,1,'Paraclinicos '!M88/'Paraclinicos '!N88&gt;=400,0)</f>
        <v>3</v>
      </c>
      <c r="P89" cm="1">
        <f t="array" ref="P89">_xlfn.IFS('Paraclinicos '!C88="","",'Paraclinicos '!C88&lt;20,4,'Paraclinicos '!C88&lt;50,3,'Paraclinicos '!C88&lt;100,2,'Paraclinicos '!C88&lt;150,1,'Paraclinicos '!C88&gt;150,0)</f>
        <v>0</v>
      </c>
      <c r="Q89" cm="1">
        <f t="array" ref="Q89">_xlfn.IFS('Paraclinicos '!O88="","",'Paraclinicos '!O88&lt;1.2,0,'Paraclinicos '!O88&lt;2,1,'Paraclinicos '!O88&lt;3.5,2,'Paraclinicos '!O88&lt;5,3,'Paraclinicos '!O88&gt;5,4)</f>
        <v>0</v>
      </c>
      <c r="R89" t="str" cm="1">
        <f t="array" ref="R89">_xlfn.IFS('Paraclinicos '!J88="","",'Paraclinicos '!J88&lt;1.2,0,'Paraclinicos '!J88&lt;2,1,'Paraclinicos '!J88&lt;6,2,'Paraclinicos '!J88&lt;12,3,'Paraclinicos '!J88&gt;=12,4)</f>
        <v/>
      </c>
      <c r="S89" cm="1">
        <f t="array" ref="S89">_xlfn.IFS('Paraclinicos '!Y88="","",'Paraclinicos '!Y88&lt;70,1,'Paraclinicos '!Y88&gt;=70,0)</f>
        <v>0</v>
      </c>
      <c r="T89" cm="1">
        <f t="array" ref="T89">_xlfn.IFS('Paraclinicos '!W88="","",'Paraclinicos '!W88&lt;6,4,'Paraclinicos '!W88&lt;10,3,'Paraclinicos '!W88&lt;13,2,'Paraclinicos '!W88&lt;15,1,'Paraclinicos '!W88=15,0)</f>
        <v>2</v>
      </c>
      <c r="U89" s="54">
        <f t="shared" si="3"/>
        <v>5</v>
      </c>
      <c r="V89" cm="1">
        <f t="array" ref="V89">_xlfn.IFS('Paraclinicos '!S88="","",OR('Paraclinicos '!S88&lt;=8,'Paraclinicos '!S88&gt;=25),3,'Paraclinicos '!S88&lt;12,1,'Paraclinicos '!S88&lt;21,0,'Paraclinicos '!S88&lt;25,2)</f>
        <v>0</v>
      </c>
      <c r="W89" t="str">
        <f>IFERROR(IF(INDEX('BD Demog para scores enalazar'!Y$2:'BD Demog para scores enalazar'!Y$3000,MATCH(Formulas!A89,'BD Demog para scores enalazar'!A$2:'BD Demog para scores enalazar'!A$3000,0))=1,"SI","NO"),"")</f>
        <v>NO</v>
      </c>
      <c r="X89" s="9" t="str">
        <f>IFERROR(IF(INDEX('BD Demog para scores enalazar'!AJ$2:'BD Demog para scores enalazar'!AJ$3000,MATCH(Formulas!A89,'BD Demog para scores enalazar'!A$2:'BD Demog para scores enalazar'!A$3000,0))=1,"SI","NO"),"")</f>
        <v>NO</v>
      </c>
      <c r="Y89" cm="1">
        <f t="array" ref="Y89">IF(AND(W89="NO",X89="NO"),_xlfn.IFS('Paraclinicos '!K88&lt;=91,3,'Paraclinicos '!K88&lt;94,2,'Paraclinicos '!K88&lt;96,1,'Paraclinicos '!K88&gt;=96,0),"")</f>
        <v>3</v>
      </c>
      <c r="Z89" t="str" cm="1">
        <f t="array" ref="Z89">IF(OR(W89="SI",X89="SI"),_xlfn.IFS(OR(AND('Paraclinicos '!K88&lt;=83),AND('Paraclinicos '!K88&gt;=97,AA89=2)),3,OR(AND('Paraclinicos '!K88&lt;=86),AND('Paraclinicos '!K88&gt;=94,AA89=2)),2,OR(AND('Paraclinicos '!K88&lt;=88),AND('Paraclinicos '!K88&gt;=92,AA89=2)),1,OR(AND('Paraclinicos '!K88&gt;=88,'Paraclinicos '!K88&lt;=92),AND('Paraclinicos '!K88&gt;=93,AA89=0)),0),"")</f>
        <v/>
      </c>
      <c r="AA89" cm="1">
        <f t="array" ref="AA89">_xlfn.IFS('Paraclinicos '!E88="","",'Paraclinicos '!E88="Oxigeno",2,'Paraclinicos '!E88="Aire",0)</f>
        <v>2</v>
      </c>
    </row>
    <row r="90" spans="1:27" x14ac:dyDescent="0.25">
      <c r="A90">
        <f>'Paraclinicos '!A89</f>
        <v>16</v>
      </c>
      <c r="B90" s="3">
        <f>'Paraclinicos '!R89</f>
        <v>44320</v>
      </c>
      <c r="C90" cm="1">
        <f t="array" ref="C90">_xlfn.IFS('Paraclinicos '!Q89="","",'Paraclinicos '!Q89&gt;60,3,'Paraclinicos '!Q89&lt;=60,1)</f>
        <v>1</v>
      </c>
      <c r="D90" t="str">
        <f>IFERROR(IF(INDEX('BD Demog para scores enalazar'!BC$2:BC$3000,MATCH(Formulas!A90,'BD Demog para scores enalazar'!A$2:A$3000,0))=0,"SI","NO"),"")</f>
        <v>NO</v>
      </c>
      <c r="E90" cm="1">
        <f t="array" ref="E90">_xlfn.IFS(D90="","",D90="SI",4,D90="NO",1)</f>
        <v>1</v>
      </c>
      <c r="F90" cm="1">
        <f t="array" ref="F90">_xlfn.IFS('Paraclinicos '!B89="","",'Paraclinicos '!B89&gt;1,1,'Paraclinicos '!B89&lt;=1,3)</f>
        <v>3</v>
      </c>
      <c r="G90" t="str" cm="1">
        <f t="array" ref="G90">_xlfn.IFS('Paraclinicos '!D89="","",AND('Paraclinicos '!D89&gt;=250,'Paraclinicos '!D89&lt;=500),2,'Paraclinicos '!D89&gt;500,3,'Paraclinicos '!D89&lt;250,1)</f>
        <v/>
      </c>
      <c r="H90" s="50">
        <f t="shared" si="4"/>
        <v>5</v>
      </c>
      <c r="I90" cm="1">
        <f t="array" ref="I90">_xlfn.IFS('Paraclinicos '!Q89="","",'Paraclinicos '!Q89&gt;=65,1,'Paraclinicos '!Q89&lt;65,0)</f>
        <v>0</v>
      </c>
      <c r="J90" cm="1">
        <f t="array" ref="J90">_xlfn.IFS('Paraclinicos '!I89="","",'Paraclinicos '!I89&gt;7,1,'Paraclinicos '!I89&lt;=7,0)</f>
        <v>1</v>
      </c>
      <c r="K90" cm="1">
        <f t="array" ref="K90">_xlfn.IFS('Paraclinicos '!W89="","",'Paraclinicos '!W89&lt;=8,1,'Paraclinicos '!W89&gt;8,0)</f>
        <v>1</v>
      </c>
      <c r="L90" cm="1">
        <f t="array" ref="L90">_xlfn.IFS('Paraclinicos '!S89="","",'Paraclinicos '!S89&gt;=30,1,'Paraclinicos '!S89&lt;30,0)</f>
        <v>0</v>
      </c>
      <c r="M90" cm="1">
        <f t="array" ref="M90">_xlfn.IFS(OR('Paraclinicos '!T89="",'Paraclinicos '!U89=""),"",OR('Paraclinicos '!T89&lt;=90,'Paraclinicos '!U89&lt;=60),1,OR('Paraclinicos '!T89&gt;90,'Paraclinicos '!U89&gt;60),0)</f>
        <v>1</v>
      </c>
      <c r="N90" s="45">
        <f t="shared" si="5"/>
        <v>5</v>
      </c>
      <c r="O90" cm="1">
        <f t="array" ref="O90">_xlfn.IFS(OR('Paraclinicos '!M89="",'Paraclinicos '!N89="",'Paraclinicos '!N89=0),"",'Paraclinicos '!M89/'Paraclinicos '!N89&lt;100,4,'Paraclinicos '!M89/'Paraclinicos '!N89&lt;200,3,'Paraclinicos '!M89/'Paraclinicos '!N89&lt;300,2,'Paraclinicos '!M89/'Paraclinicos '!N89&lt;400,1,'Paraclinicos '!M89/'Paraclinicos '!N89&gt;=400,0)</f>
        <v>3</v>
      </c>
      <c r="P90" cm="1">
        <f t="array" ref="P90">_xlfn.IFS('Paraclinicos '!C89="","",'Paraclinicos '!C89&lt;20,4,'Paraclinicos '!C89&lt;50,3,'Paraclinicos '!C89&lt;100,2,'Paraclinicos '!C89&lt;150,1,'Paraclinicos '!C89&gt;150,0)</f>
        <v>0</v>
      </c>
      <c r="Q90" cm="1">
        <f t="array" ref="Q90">_xlfn.IFS('Paraclinicos '!O89="","",'Paraclinicos '!O89&lt;1.2,0,'Paraclinicos '!O89&lt;2,1,'Paraclinicos '!O89&lt;3.5,2,'Paraclinicos '!O89&lt;5,3,'Paraclinicos '!O89&gt;5,4)</f>
        <v>0</v>
      </c>
      <c r="R90" t="str" cm="1">
        <f t="array" ref="R90">_xlfn.IFS('Paraclinicos '!J89="","",'Paraclinicos '!J89&lt;1.2,0,'Paraclinicos '!J89&lt;2,1,'Paraclinicos '!J89&lt;6,2,'Paraclinicos '!J89&lt;12,3,'Paraclinicos '!J89&gt;=12,4)</f>
        <v/>
      </c>
      <c r="S90" cm="1">
        <f t="array" ref="S90">_xlfn.IFS('Paraclinicos '!Y89="","",'Paraclinicos '!Y89&lt;70,1,'Paraclinicos '!Y89&gt;=70,0)</f>
        <v>1</v>
      </c>
      <c r="T90" cm="1">
        <f t="array" ref="T90">_xlfn.IFS('Paraclinicos '!W89="","",'Paraclinicos '!W89&lt;6,4,'Paraclinicos '!W89&lt;10,3,'Paraclinicos '!W89&lt;13,2,'Paraclinicos '!W89&lt;15,1,'Paraclinicos '!W89=15,0)</f>
        <v>4</v>
      </c>
      <c r="U90" s="54">
        <f t="shared" si="3"/>
        <v>8</v>
      </c>
      <c r="V90" cm="1">
        <f t="array" ref="V90">_xlfn.IFS('Paraclinicos '!S89="","",OR('Paraclinicos '!S89&lt;=8,'Paraclinicos '!S89&gt;=25),3,'Paraclinicos '!S89&lt;12,1,'Paraclinicos '!S89&lt;21,0,'Paraclinicos '!S89&lt;25,2)</f>
        <v>0</v>
      </c>
      <c r="W90" t="str">
        <f>IFERROR(IF(INDEX('BD Demog para scores enalazar'!Y$2:'BD Demog para scores enalazar'!Y$3000,MATCH(Formulas!A90,'BD Demog para scores enalazar'!A$2:'BD Demog para scores enalazar'!A$3000,0))=1,"SI","NO"),"")</f>
        <v>NO</v>
      </c>
      <c r="X90" s="9" t="str">
        <f>IFERROR(IF(INDEX('BD Demog para scores enalazar'!AJ$2:'BD Demog para scores enalazar'!AJ$3000,MATCH(Formulas!A90,'BD Demog para scores enalazar'!A$2:'BD Demog para scores enalazar'!A$3000,0))=1,"SI","NO"),"")</f>
        <v>NO</v>
      </c>
      <c r="Y90" cm="1">
        <f t="array" ref="Y90">IF(AND(W90="NO",X90="NO"),_xlfn.IFS('Paraclinicos '!K89&lt;=91,3,'Paraclinicos '!K89&lt;94,2,'Paraclinicos '!K89&lt;96,1,'Paraclinicos '!K89&gt;=96,0),"")</f>
        <v>3</v>
      </c>
      <c r="Z90" t="str" cm="1">
        <f t="array" ref="Z90">IF(OR(W90="SI",X90="SI"),_xlfn.IFS(OR(AND('Paraclinicos '!K89&lt;=83),AND('Paraclinicos '!K89&gt;=97,AA90=2)),3,OR(AND('Paraclinicos '!K89&lt;=86),AND('Paraclinicos '!K89&gt;=94,AA90=2)),2,OR(AND('Paraclinicos '!K89&lt;=88),AND('Paraclinicos '!K89&gt;=92,AA90=2)),1,OR(AND('Paraclinicos '!K89&gt;=88,'Paraclinicos '!K89&lt;=92),AND('Paraclinicos '!K89&gt;=93,AA90=0)),0),"")</f>
        <v/>
      </c>
      <c r="AA90" cm="1">
        <f t="array" ref="AA90">_xlfn.IFS('Paraclinicos '!E89="","",'Paraclinicos '!E89="Oxigeno",2,'Paraclinicos '!E89="Aire",0)</f>
        <v>2</v>
      </c>
    </row>
    <row r="91" spans="1:27" x14ac:dyDescent="0.25">
      <c r="A91">
        <f>'Paraclinicos '!A90</f>
        <v>17</v>
      </c>
      <c r="B91" s="3">
        <f>'Paraclinicos '!R90</f>
        <v>44296</v>
      </c>
      <c r="C91" cm="1">
        <f t="array" ref="C91">_xlfn.IFS('Paraclinicos '!Q90="","",'Paraclinicos '!Q90&gt;60,3,'Paraclinicos '!Q90&lt;=60,1)</f>
        <v>1</v>
      </c>
      <c r="D91" t="str">
        <f>IFERROR(IF(INDEX('BD Demog para scores enalazar'!BC$2:BC$3000,MATCH(Formulas!A91,'BD Demog para scores enalazar'!A$2:A$3000,0))=0,"SI","NO"),"")</f>
        <v>NO</v>
      </c>
      <c r="E91" cm="1">
        <f t="array" ref="E91">_xlfn.IFS(D91="","",D91="SI",4,D91="NO",1)</f>
        <v>1</v>
      </c>
      <c r="F91" cm="1">
        <f t="array" ref="F91">_xlfn.IFS('Paraclinicos '!B90="","",'Paraclinicos '!B90&gt;1,1,'Paraclinicos '!B90&lt;=1,3)</f>
        <v>1</v>
      </c>
      <c r="G91" cm="1">
        <f t="array" ref="G91">_xlfn.IFS('Paraclinicos '!D90="","",AND('Paraclinicos '!D90&gt;=250,'Paraclinicos '!D90&lt;=500),2,'Paraclinicos '!D90&gt;500,3,'Paraclinicos '!D90&lt;250,1)</f>
        <v>1</v>
      </c>
      <c r="H91" s="50">
        <f t="shared" si="4"/>
        <v>4</v>
      </c>
      <c r="I91" cm="1">
        <f t="array" ref="I91">_xlfn.IFS('Paraclinicos '!Q90="","",'Paraclinicos '!Q90&gt;=65,1,'Paraclinicos '!Q90&lt;65,0)</f>
        <v>0</v>
      </c>
      <c r="J91" cm="1">
        <f t="array" ref="J91">_xlfn.IFS('Paraclinicos '!I90="","",'Paraclinicos '!I90&gt;7,1,'Paraclinicos '!I90&lt;=7,0)</f>
        <v>1</v>
      </c>
      <c r="K91" cm="1">
        <f t="array" ref="K91">_xlfn.IFS('Paraclinicos '!W90="","",'Paraclinicos '!W90&lt;=8,1,'Paraclinicos '!W90&gt;8,0)</f>
        <v>0</v>
      </c>
      <c r="L91" cm="1">
        <f t="array" ref="L91">_xlfn.IFS('Paraclinicos '!S90="","",'Paraclinicos '!S90&gt;=30,1,'Paraclinicos '!S90&lt;30,0)</f>
        <v>0</v>
      </c>
      <c r="M91" cm="1">
        <f t="array" ref="M91">_xlfn.IFS(OR('Paraclinicos '!T90="",'Paraclinicos '!U90=""),"",OR('Paraclinicos '!T90&lt;=90,'Paraclinicos '!U90&lt;=60),1,OR('Paraclinicos '!T90&gt;90,'Paraclinicos '!U90&gt;60),0)</f>
        <v>0</v>
      </c>
      <c r="N91" s="45">
        <f t="shared" si="5"/>
        <v>4</v>
      </c>
      <c r="O91" cm="1">
        <f t="array" ref="O91">_xlfn.IFS(OR('Paraclinicos '!M90="",'Paraclinicos '!N90="",'Paraclinicos '!N90=0),"",'Paraclinicos '!M90/'Paraclinicos '!N90&lt;100,4,'Paraclinicos '!M90/'Paraclinicos '!N90&lt;200,3,'Paraclinicos '!M90/'Paraclinicos '!N90&lt;300,2,'Paraclinicos '!M90/'Paraclinicos '!N90&lt;400,1,'Paraclinicos '!M90/'Paraclinicos '!N90&gt;=400,0)</f>
        <v>2</v>
      </c>
      <c r="P91" cm="1">
        <f t="array" ref="P91">_xlfn.IFS('Paraclinicos '!C90="","",'Paraclinicos '!C90&lt;20,4,'Paraclinicos '!C90&lt;50,3,'Paraclinicos '!C90&lt;100,2,'Paraclinicos '!C90&lt;150,1,'Paraclinicos '!C90&gt;150,0)</f>
        <v>0</v>
      </c>
      <c r="Q91" cm="1">
        <f t="array" ref="Q91">_xlfn.IFS('Paraclinicos '!O90="","",'Paraclinicos '!O90&lt;1.2,0,'Paraclinicos '!O90&lt;2,1,'Paraclinicos '!O90&lt;3.5,2,'Paraclinicos '!O90&lt;5,3,'Paraclinicos '!O90&gt;5,4)</f>
        <v>0</v>
      </c>
      <c r="R91" cm="1">
        <f t="array" ref="R91">_xlfn.IFS('Paraclinicos '!J90="","",'Paraclinicos '!J90&lt;1.2,0,'Paraclinicos '!J90&lt;2,1,'Paraclinicos '!J90&lt;6,2,'Paraclinicos '!J90&lt;12,3,'Paraclinicos '!J90&gt;=12,4)</f>
        <v>0</v>
      </c>
      <c r="S91" cm="1">
        <f t="array" ref="S91">_xlfn.IFS('Paraclinicos '!Y90="","",'Paraclinicos '!Y90&lt;70,1,'Paraclinicos '!Y90&gt;=70,0)</f>
        <v>0</v>
      </c>
      <c r="T91" cm="1">
        <f t="array" ref="T91">_xlfn.IFS('Paraclinicos '!W90="","",'Paraclinicos '!W90&lt;6,4,'Paraclinicos '!W90&lt;10,3,'Paraclinicos '!W90&lt;13,2,'Paraclinicos '!W90&lt;15,1,'Paraclinicos '!W90=15,0)</f>
        <v>0</v>
      </c>
      <c r="U91" s="54">
        <f t="shared" si="3"/>
        <v>2</v>
      </c>
      <c r="V91" cm="1">
        <f t="array" ref="V91">_xlfn.IFS('Paraclinicos '!S90="","",OR('Paraclinicos '!S90&lt;=8,'Paraclinicos '!S90&gt;=25),3,'Paraclinicos '!S90&lt;12,1,'Paraclinicos '!S90&lt;21,0,'Paraclinicos '!S90&lt;25,2)</f>
        <v>0</v>
      </c>
      <c r="W91" t="str">
        <f>IFERROR(IF(INDEX('BD Demog para scores enalazar'!Y$2:'BD Demog para scores enalazar'!Y$3000,MATCH(Formulas!A91,'BD Demog para scores enalazar'!A$2:'BD Demog para scores enalazar'!A$3000,0))=1,"SI","NO"),"")</f>
        <v>NO</v>
      </c>
      <c r="X91" s="9" t="str">
        <f>IFERROR(IF(INDEX('BD Demog para scores enalazar'!AJ$2:'BD Demog para scores enalazar'!AJ$3000,MATCH(Formulas!A91,'BD Demog para scores enalazar'!A$2:'BD Demog para scores enalazar'!A$3000,0))=1,"SI","NO"),"")</f>
        <v>NO</v>
      </c>
      <c r="Y91" cm="1">
        <f t="array" ref="Y91">IF(AND(W91="NO",X91="NO"),_xlfn.IFS('Paraclinicos '!K90&lt;=91,3,'Paraclinicos '!K90&lt;94,2,'Paraclinicos '!K90&lt;96,1,'Paraclinicos '!K90&gt;=96,0),"")</f>
        <v>3</v>
      </c>
      <c r="Z91" t="str" cm="1">
        <f t="array" ref="Z91">IF(OR(W91="SI",X91="SI"),_xlfn.IFS(OR(AND('Paraclinicos '!K90&lt;=83),AND('Paraclinicos '!K90&gt;=97,AA91=2)),3,OR(AND('Paraclinicos '!K90&lt;=86),AND('Paraclinicos '!K90&gt;=94,AA91=2)),2,OR(AND('Paraclinicos '!K90&lt;=88),AND('Paraclinicos '!K90&gt;=92,AA91=2)),1,OR(AND('Paraclinicos '!K90&gt;=88,'Paraclinicos '!K90&lt;=92),AND('Paraclinicos '!K90&gt;=93,AA91=0)),0),"")</f>
        <v/>
      </c>
      <c r="AA91" cm="1">
        <f t="array" ref="AA91">_xlfn.IFS('Paraclinicos '!E90="","",'Paraclinicos '!E90="Oxigeno",2,'Paraclinicos '!E90="Aire",0)</f>
        <v>2</v>
      </c>
    </row>
    <row r="92" spans="1:27" x14ac:dyDescent="0.25">
      <c r="A92">
        <f>'Paraclinicos '!A91</f>
        <v>17</v>
      </c>
      <c r="B92" s="3">
        <f>'Paraclinicos '!R91</f>
        <v>44299</v>
      </c>
      <c r="C92" cm="1">
        <f t="array" ref="C92">_xlfn.IFS('Paraclinicos '!Q91="","",'Paraclinicos '!Q91&gt;60,3,'Paraclinicos '!Q91&lt;=60,1)</f>
        <v>1</v>
      </c>
      <c r="D92" t="str">
        <f>IFERROR(IF(INDEX('BD Demog para scores enalazar'!BC$2:BC$3000,MATCH(Formulas!A92,'BD Demog para scores enalazar'!A$2:A$3000,0))=0,"SI","NO"),"")</f>
        <v>NO</v>
      </c>
      <c r="E92" cm="1">
        <f t="array" ref="E92">_xlfn.IFS(D92="","",D92="SI",4,D92="NO",1)</f>
        <v>1</v>
      </c>
      <c r="F92" cm="1">
        <f t="array" ref="F92">_xlfn.IFS('Paraclinicos '!B91="","",'Paraclinicos '!B91&gt;1,1,'Paraclinicos '!B91&lt;=1,3)</f>
        <v>3</v>
      </c>
      <c r="G92" cm="1">
        <f t="array" ref="G92">_xlfn.IFS('Paraclinicos '!D91="","",AND('Paraclinicos '!D91&gt;=250,'Paraclinicos '!D91&lt;=500),2,'Paraclinicos '!D91&gt;500,3,'Paraclinicos '!D91&lt;250,1)</f>
        <v>1</v>
      </c>
      <c r="H92" s="50">
        <f t="shared" si="4"/>
        <v>6</v>
      </c>
      <c r="I92" cm="1">
        <f t="array" ref="I92">_xlfn.IFS('Paraclinicos '!Q91="","",'Paraclinicos '!Q91&gt;=65,1,'Paraclinicos '!Q91&lt;65,0)</f>
        <v>0</v>
      </c>
      <c r="J92" cm="1">
        <f t="array" ref="J92">_xlfn.IFS('Paraclinicos '!I91="","",'Paraclinicos '!I91&gt;7,1,'Paraclinicos '!I91&lt;=7,0)</f>
        <v>1</v>
      </c>
      <c r="K92" cm="1">
        <f t="array" ref="K92">_xlfn.IFS('Paraclinicos '!W91="","",'Paraclinicos '!W91&lt;=8,1,'Paraclinicos '!W91&gt;8,0)</f>
        <v>0</v>
      </c>
      <c r="L92" cm="1">
        <f t="array" ref="L92">_xlfn.IFS('Paraclinicos '!S91="","",'Paraclinicos '!S91&gt;=30,1,'Paraclinicos '!S91&lt;30,0)</f>
        <v>0</v>
      </c>
      <c r="M92" cm="1">
        <f t="array" ref="M92">_xlfn.IFS(OR('Paraclinicos '!T91="",'Paraclinicos '!U91=""),"",OR('Paraclinicos '!T91&lt;=90,'Paraclinicos '!U91&lt;=60),1,OR('Paraclinicos '!T91&gt;90,'Paraclinicos '!U91&gt;60),0)</f>
        <v>0</v>
      </c>
      <c r="N92" s="45">
        <f t="shared" si="5"/>
        <v>2</v>
      </c>
      <c r="O92" cm="1">
        <f t="array" ref="O92">_xlfn.IFS(OR('Paraclinicos '!M91="",'Paraclinicos '!N91="",'Paraclinicos '!N91=0),"",'Paraclinicos '!M91/'Paraclinicos '!N91&lt;100,4,'Paraclinicos '!M91/'Paraclinicos '!N91&lt;200,3,'Paraclinicos '!M91/'Paraclinicos '!N91&lt;300,2,'Paraclinicos '!M91/'Paraclinicos '!N91&lt;400,1,'Paraclinicos '!M91/'Paraclinicos '!N91&gt;=400,0)</f>
        <v>1</v>
      </c>
      <c r="P92" cm="1">
        <f t="array" ref="P92">_xlfn.IFS('Paraclinicos '!C91="","",'Paraclinicos '!C91&lt;20,4,'Paraclinicos '!C91&lt;50,3,'Paraclinicos '!C91&lt;100,2,'Paraclinicos '!C91&lt;150,1,'Paraclinicos '!C91&gt;150,0)</f>
        <v>0</v>
      </c>
      <c r="Q92" cm="1">
        <f t="array" ref="Q92">_xlfn.IFS('Paraclinicos '!O91="","",'Paraclinicos '!O91&lt;1.2,0,'Paraclinicos '!O91&lt;2,1,'Paraclinicos '!O91&lt;3.5,2,'Paraclinicos '!O91&lt;5,3,'Paraclinicos '!O91&gt;5,4)</f>
        <v>0</v>
      </c>
      <c r="R92" t="str" cm="1">
        <f t="array" ref="R92">_xlfn.IFS('Paraclinicos '!J91="","",'Paraclinicos '!J91&lt;1.2,0,'Paraclinicos '!J91&lt;2,1,'Paraclinicos '!J91&lt;6,2,'Paraclinicos '!J91&lt;12,3,'Paraclinicos '!J91&gt;=12,4)</f>
        <v/>
      </c>
      <c r="S92" cm="1">
        <f t="array" ref="S92">_xlfn.IFS('Paraclinicos '!Y91="","",'Paraclinicos '!Y91&lt;70,1,'Paraclinicos '!Y91&gt;=70,0)</f>
        <v>0</v>
      </c>
      <c r="T92" cm="1">
        <f t="array" ref="T92">_xlfn.IFS('Paraclinicos '!W91="","",'Paraclinicos '!W91&lt;6,4,'Paraclinicos '!W91&lt;10,3,'Paraclinicos '!W91&lt;13,2,'Paraclinicos '!W91&lt;15,1,'Paraclinicos '!W91=15,0)</f>
        <v>0</v>
      </c>
      <c r="U92" s="54">
        <f t="shared" si="3"/>
        <v>1</v>
      </c>
      <c r="V92" cm="1">
        <f t="array" ref="V92">_xlfn.IFS('Paraclinicos '!S91="","",OR('Paraclinicos '!S91&lt;=8,'Paraclinicos '!S91&gt;=25),3,'Paraclinicos '!S91&lt;12,1,'Paraclinicos '!S91&lt;21,0,'Paraclinicos '!S91&lt;25,2)</f>
        <v>0</v>
      </c>
      <c r="W92" t="str">
        <f>IFERROR(IF(INDEX('BD Demog para scores enalazar'!Y$2:'BD Demog para scores enalazar'!Y$3000,MATCH(Formulas!A92,'BD Demog para scores enalazar'!A$2:'BD Demog para scores enalazar'!A$3000,0))=1,"SI","NO"),"")</f>
        <v>NO</v>
      </c>
      <c r="X92" s="9" t="str">
        <f>IFERROR(IF(INDEX('BD Demog para scores enalazar'!AJ$2:'BD Demog para scores enalazar'!AJ$3000,MATCH(Formulas!A92,'BD Demog para scores enalazar'!A$2:'BD Demog para scores enalazar'!A$3000,0))=1,"SI","NO"),"")</f>
        <v>NO</v>
      </c>
      <c r="Y92" cm="1">
        <f t="array" ref="Y92">IF(AND(W92="NO",X92="NO"),_xlfn.IFS('Paraclinicos '!K91&lt;=91,3,'Paraclinicos '!K91&lt;94,2,'Paraclinicos '!K91&lt;96,1,'Paraclinicos '!K91&gt;=96,0),"")</f>
        <v>1</v>
      </c>
      <c r="Z92" t="str" cm="1">
        <f t="array" ref="Z92">IF(OR(W92="SI",X92="SI"),_xlfn.IFS(OR(AND('Paraclinicos '!K91&lt;=83),AND('Paraclinicos '!K91&gt;=97,AA92=2)),3,OR(AND('Paraclinicos '!K91&lt;=86),AND('Paraclinicos '!K91&gt;=94,AA92=2)),2,OR(AND('Paraclinicos '!K91&lt;=88),AND('Paraclinicos '!K91&gt;=92,AA92=2)),1,OR(AND('Paraclinicos '!K91&gt;=88,'Paraclinicos '!K91&lt;=92),AND('Paraclinicos '!K91&gt;=93,AA92=0)),0),"")</f>
        <v/>
      </c>
      <c r="AA92" cm="1">
        <f t="array" ref="AA92">_xlfn.IFS('Paraclinicos '!E91="","",'Paraclinicos '!E91="Oxigeno",2,'Paraclinicos '!E91="Aire",0)</f>
        <v>2</v>
      </c>
    </row>
    <row r="93" spans="1:27" x14ac:dyDescent="0.25">
      <c r="A93">
        <f>'Paraclinicos '!A92</f>
        <v>17</v>
      </c>
      <c r="B93" s="3">
        <f>'Paraclinicos '!R92</f>
        <v>44300</v>
      </c>
      <c r="C93" cm="1">
        <f t="array" ref="C93">_xlfn.IFS('Paraclinicos '!Q92="","",'Paraclinicos '!Q92&gt;60,3,'Paraclinicos '!Q92&lt;=60,1)</f>
        <v>1</v>
      </c>
      <c r="D93" t="str">
        <f>IFERROR(IF(INDEX('BD Demog para scores enalazar'!BC$2:BC$3000,MATCH(Formulas!A93,'BD Demog para scores enalazar'!A$2:A$3000,0))=0,"SI","NO"),"")</f>
        <v>NO</v>
      </c>
      <c r="E93" cm="1">
        <f t="array" ref="E93">_xlfn.IFS(D93="","",D93="SI",4,D93="NO",1)</f>
        <v>1</v>
      </c>
      <c r="F93" cm="1">
        <f t="array" ref="F93">_xlfn.IFS('Paraclinicos '!B92="","",'Paraclinicos '!B92&gt;1,1,'Paraclinicos '!B92&lt;=1,3)</f>
        <v>3</v>
      </c>
      <c r="G93" cm="1">
        <f t="array" ref="G93">_xlfn.IFS('Paraclinicos '!D92="","",AND('Paraclinicos '!D92&gt;=250,'Paraclinicos '!D92&lt;=500),2,'Paraclinicos '!D92&gt;500,3,'Paraclinicos '!D92&lt;250,1)</f>
        <v>1</v>
      </c>
      <c r="H93" s="50">
        <f t="shared" si="4"/>
        <v>6</v>
      </c>
      <c r="I93" cm="1">
        <f t="array" ref="I93">_xlfn.IFS('Paraclinicos '!Q92="","",'Paraclinicos '!Q92&gt;=65,1,'Paraclinicos '!Q92&lt;65,0)</f>
        <v>0</v>
      </c>
      <c r="J93" cm="1">
        <f t="array" ref="J93">_xlfn.IFS('Paraclinicos '!I92="","",'Paraclinicos '!I92&gt;7,1,'Paraclinicos '!I92&lt;=7,0)</f>
        <v>1</v>
      </c>
      <c r="K93" cm="1">
        <f t="array" ref="K93">_xlfn.IFS('Paraclinicos '!W92="","",'Paraclinicos '!W92&lt;=8,1,'Paraclinicos '!W92&gt;8,0)</f>
        <v>0</v>
      </c>
      <c r="L93" cm="1">
        <f t="array" ref="L93">_xlfn.IFS('Paraclinicos '!S92="","",'Paraclinicos '!S92&gt;=30,1,'Paraclinicos '!S92&lt;30,0)</f>
        <v>0</v>
      </c>
      <c r="M93" cm="1">
        <f t="array" ref="M93">_xlfn.IFS(OR('Paraclinicos '!T92="",'Paraclinicos '!U92=""),"",OR('Paraclinicos '!T92&lt;=90,'Paraclinicos '!U92&lt;=60),1,OR('Paraclinicos '!T92&gt;90,'Paraclinicos '!U92&gt;60),0)</f>
        <v>0</v>
      </c>
      <c r="N93" s="45">
        <f t="shared" si="5"/>
        <v>2</v>
      </c>
      <c r="O93" cm="1">
        <f t="array" ref="O93">_xlfn.IFS(OR('Paraclinicos '!M92="",'Paraclinicos '!N92="",'Paraclinicos '!N92=0),"",'Paraclinicos '!M92/'Paraclinicos '!N92&lt;100,4,'Paraclinicos '!M92/'Paraclinicos '!N92&lt;200,3,'Paraclinicos '!M92/'Paraclinicos '!N92&lt;300,2,'Paraclinicos '!M92/'Paraclinicos '!N92&lt;400,1,'Paraclinicos '!M92/'Paraclinicos '!N92&gt;=400,0)</f>
        <v>1</v>
      </c>
      <c r="P93" cm="1">
        <f t="array" ref="P93">_xlfn.IFS('Paraclinicos '!C92="","",'Paraclinicos '!C92&lt;20,4,'Paraclinicos '!C92&lt;50,3,'Paraclinicos '!C92&lt;100,2,'Paraclinicos '!C92&lt;150,1,'Paraclinicos '!C92&gt;150,0)</f>
        <v>0</v>
      </c>
      <c r="Q93" cm="1">
        <f t="array" ref="Q93">_xlfn.IFS('Paraclinicos '!O92="","",'Paraclinicos '!O92&lt;1.2,0,'Paraclinicos '!O92&lt;2,1,'Paraclinicos '!O92&lt;3.5,2,'Paraclinicos '!O92&lt;5,3,'Paraclinicos '!O92&gt;5,4)</f>
        <v>0</v>
      </c>
      <c r="R93" t="str" cm="1">
        <f t="array" ref="R93">_xlfn.IFS('Paraclinicos '!J92="","",'Paraclinicos '!J92&lt;1.2,0,'Paraclinicos '!J92&lt;2,1,'Paraclinicos '!J92&lt;6,2,'Paraclinicos '!J92&lt;12,3,'Paraclinicos '!J92&gt;=12,4)</f>
        <v/>
      </c>
      <c r="S93" cm="1">
        <f t="array" ref="S93">_xlfn.IFS('Paraclinicos '!Y92="","",'Paraclinicos '!Y92&lt;70,1,'Paraclinicos '!Y92&gt;=70,0)</f>
        <v>0</v>
      </c>
      <c r="T93" cm="1">
        <f t="array" ref="T93">_xlfn.IFS('Paraclinicos '!W92="","",'Paraclinicos '!W92&lt;6,4,'Paraclinicos '!W92&lt;10,3,'Paraclinicos '!W92&lt;13,2,'Paraclinicos '!W92&lt;15,1,'Paraclinicos '!W92=15,0)</f>
        <v>0</v>
      </c>
      <c r="U93" s="54">
        <f t="shared" si="3"/>
        <v>1</v>
      </c>
      <c r="V93" cm="1">
        <f t="array" ref="V93">_xlfn.IFS('Paraclinicos '!S92="","",OR('Paraclinicos '!S92&lt;=8,'Paraclinicos '!S92&gt;=25),3,'Paraclinicos '!S92&lt;12,1,'Paraclinicos '!S92&lt;21,0,'Paraclinicos '!S92&lt;25,2)</f>
        <v>0</v>
      </c>
      <c r="W93" t="str">
        <f>IFERROR(IF(INDEX('BD Demog para scores enalazar'!Y$2:'BD Demog para scores enalazar'!Y$3000,MATCH(Formulas!A93,'BD Demog para scores enalazar'!A$2:'BD Demog para scores enalazar'!A$3000,0))=1,"SI","NO"),"")</f>
        <v>NO</v>
      </c>
      <c r="X93" s="9" t="str">
        <f>IFERROR(IF(INDEX('BD Demog para scores enalazar'!AJ$2:'BD Demog para scores enalazar'!AJ$3000,MATCH(Formulas!A93,'BD Demog para scores enalazar'!A$2:'BD Demog para scores enalazar'!A$3000,0))=1,"SI","NO"),"")</f>
        <v>NO</v>
      </c>
      <c r="Y93" cm="1">
        <f t="array" ref="Y93">IF(AND(W93="NO",X93="NO"),_xlfn.IFS('Paraclinicos '!K92&lt;=91,3,'Paraclinicos '!K92&lt;94,2,'Paraclinicos '!K92&lt;96,1,'Paraclinicos '!K92&gt;=96,0),"")</f>
        <v>1</v>
      </c>
      <c r="Z93" t="str" cm="1">
        <f t="array" ref="Z93">IF(OR(W93="SI",X93="SI"),_xlfn.IFS(OR(AND('Paraclinicos '!K92&lt;=83),AND('Paraclinicos '!K92&gt;=97,AA93=2)),3,OR(AND('Paraclinicos '!K92&lt;=86),AND('Paraclinicos '!K92&gt;=94,AA93=2)),2,OR(AND('Paraclinicos '!K92&lt;=88),AND('Paraclinicos '!K92&gt;=92,AA93=2)),1,OR(AND('Paraclinicos '!K92&gt;=88,'Paraclinicos '!K92&lt;=92),AND('Paraclinicos '!K92&gt;=93,AA93=0)),0),"")</f>
        <v/>
      </c>
      <c r="AA93" cm="1">
        <f t="array" ref="AA93">_xlfn.IFS('Paraclinicos '!E92="","",'Paraclinicos '!E92="Oxigeno",2,'Paraclinicos '!E92="Aire",0)</f>
        <v>2</v>
      </c>
    </row>
    <row r="94" spans="1:27" x14ac:dyDescent="0.25">
      <c r="A94">
        <f>'Paraclinicos '!A93</f>
        <v>17</v>
      </c>
      <c r="B94" s="3">
        <f>'Paraclinicos '!R93</f>
        <v>44303</v>
      </c>
      <c r="C94" cm="1">
        <f t="array" ref="C94">_xlfn.IFS('Paraclinicos '!Q93="","",'Paraclinicos '!Q93&gt;60,3,'Paraclinicos '!Q93&lt;=60,1)</f>
        <v>1</v>
      </c>
      <c r="D94" t="str">
        <f>IFERROR(IF(INDEX('BD Demog para scores enalazar'!BC$2:BC$3000,MATCH(Formulas!A94,'BD Demog para scores enalazar'!A$2:A$3000,0))=0,"SI","NO"),"")</f>
        <v>NO</v>
      </c>
      <c r="E94" cm="1">
        <f t="array" ref="E94">_xlfn.IFS(D94="","",D94="SI",4,D94="NO",1)</f>
        <v>1</v>
      </c>
      <c r="F94" cm="1">
        <f t="array" ref="F94">_xlfn.IFS('Paraclinicos '!B93="","",'Paraclinicos '!B93&gt;1,1,'Paraclinicos '!B93&lt;=1,3)</f>
        <v>3</v>
      </c>
      <c r="G94" t="str" cm="1">
        <f t="array" ref="G94">_xlfn.IFS('Paraclinicos '!D93="","",AND('Paraclinicos '!D93&gt;=250,'Paraclinicos '!D93&lt;=500),2,'Paraclinicos '!D93&gt;500,3,'Paraclinicos '!D93&lt;250,1)</f>
        <v/>
      </c>
      <c r="H94" s="50">
        <f t="shared" si="4"/>
        <v>5</v>
      </c>
      <c r="I94" cm="1">
        <f t="array" ref="I94">_xlfn.IFS('Paraclinicos '!Q93="","",'Paraclinicos '!Q93&gt;=65,1,'Paraclinicos '!Q93&lt;65,0)</f>
        <v>0</v>
      </c>
      <c r="J94" cm="1">
        <f t="array" ref="J94">_xlfn.IFS('Paraclinicos '!I93="","",'Paraclinicos '!I93&gt;7,1,'Paraclinicos '!I93&lt;=7,0)</f>
        <v>1</v>
      </c>
      <c r="K94" cm="1">
        <f t="array" ref="K94">_xlfn.IFS('Paraclinicos '!W93="","",'Paraclinicos '!W93&lt;=8,1,'Paraclinicos '!W93&gt;8,0)</f>
        <v>1</v>
      </c>
      <c r="L94" cm="1">
        <f t="array" ref="L94">_xlfn.IFS('Paraclinicos '!S93="","",'Paraclinicos '!S93&gt;=30,1,'Paraclinicos '!S93&lt;30,0)</f>
        <v>0</v>
      </c>
      <c r="M94" cm="1">
        <f t="array" ref="M94">_xlfn.IFS(OR('Paraclinicos '!T93="",'Paraclinicos '!U93=""),"",OR('Paraclinicos '!T93&lt;=90,'Paraclinicos '!U93&lt;=60),1,OR('Paraclinicos '!T93&gt;90,'Paraclinicos '!U93&gt;60),0)</f>
        <v>0</v>
      </c>
      <c r="N94" s="45">
        <f t="shared" si="5"/>
        <v>3</v>
      </c>
      <c r="O94" cm="1">
        <f t="array" ref="O94">_xlfn.IFS(OR('Paraclinicos '!M93="",'Paraclinicos '!N93="",'Paraclinicos '!N93=0),"",'Paraclinicos '!M93/'Paraclinicos '!N93&lt;100,4,'Paraclinicos '!M93/'Paraclinicos '!N93&lt;200,3,'Paraclinicos '!M93/'Paraclinicos '!N93&lt;300,2,'Paraclinicos '!M93/'Paraclinicos '!N93&lt;400,1,'Paraclinicos '!M93/'Paraclinicos '!N93&gt;=400,0)</f>
        <v>3</v>
      </c>
      <c r="P94" cm="1">
        <f t="array" ref="P94">_xlfn.IFS('Paraclinicos '!C93="","",'Paraclinicos '!C93&lt;20,4,'Paraclinicos '!C93&lt;50,3,'Paraclinicos '!C93&lt;100,2,'Paraclinicos '!C93&lt;150,1,'Paraclinicos '!C93&gt;150,0)</f>
        <v>0</v>
      </c>
      <c r="Q94" cm="1">
        <f t="array" ref="Q94">_xlfn.IFS('Paraclinicos '!O93="","",'Paraclinicos '!O93&lt;1.2,0,'Paraclinicos '!O93&lt;2,1,'Paraclinicos '!O93&lt;3.5,2,'Paraclinicos '!O93&lt;5,3,'Paraclinicos '!O93&gt;5,4)</f>
        <v>0</v>
      </c>
      <c r="R94" t="str" cm="1">
        <f t="array" ref="R94">_xlfn.IFS('Paraclinicos '!J93="","",'Paraclinicos '!J93&lt;1.2,0,'Paraclinicos '!J93&lt;2,1,'Paraclinicos '!J93&lt;6,2,'Paraclinicos '!J93&lt;12,3,'Paraclinicos '!J93&gt;=12,4)</f>
        <v/>
      </c>
      <c r="S94" cm="1">
        <f t="array" ref="S94">_xlfn.IFS('Paraclinicos '!Y93="","",'Paraclinicos '!Y93&lt;70,1,'Paraclinicos '!Y93&gt;=70,0)</f>
        <v>0</v>
      </c>
      <c r="T94" cm="1">
        <f t="array" ref="T94">_xlfn.IFS('Paraclinicos '!W93="","",'Paraclinicos '!W93&lt;6,4,'Paraclinicos '!W93&lt;10,3,'Paraclinicos '!W93&lt;13,2,'Paraclinicos '!W93&lt;15,1,'Paraclinicos '!W93=15,0)</f>
        <v>4</v>
      </c>
      <c r="U94" s="54">
        <f t="shared" si="3"/>
        <v>7</v>
      </c>
      <c r="V94" cm="1">
        <f t="array" ref="V94">_xlfn.IFS('Paraclinicos '!S93="","",OR('Paraclinicos '!S93&lt;=8,'Paraclinicos '!S93&gt;=25),3,'Paraclinicos '!S93&lt;12,1,'Paraclinicos '!S93&lt;21,0,'Paraclinicos '!S93&lt;25,2)</f>
        <v>0</v>
      </c>
      <c r="W94" t="str">
        <f>IFERROR(IF(INDEX('BD Demog para scores enalazar'!Y$2:'BD Demog para scores enalazar'!Y$3000,MATCH(Formulas!A94,'BD Demog para scores enalazar'!A$2:'BD Demog para scores enalazar'!A$3000,0))=1,"SI","NO"),"")</f>
        <v>NO</v>
      </c>
      <c r="X94" s="9" t="str">
        <f>IFERROR(IF(INDEX('BD Demog para scores enalazar'!AJ$2:'BD Demog para scores enalazar'!AJ$3000,MATCH(Formulas!A94,'BD Demog para scores enalazar'!A$2:'BD Demog para scores enalazar'!A$3000,0))=1,"SI","NO"),"")</f>
        <v>NO</v>
      </c>
      <c r="Y94" cm="1">
        <f t="array" ref="Y94">IF(AND(W94="NO",X94="NO"),_xlfn.IFS('Paraclinicos '!K93&lt;=91,3,'Paraclinicos '!K93&lt;94,2,'Paraclinicos '!K93&lt;96,1,'Paraclinicos '!K93&gt;=96,0),"")</f>
        <v>3</v>
      </c>
      <c r="Z94" t="str" cm="1">
        <f t="array" ref="Z94">IF(OR(W94="SI",X94="SI"),_xlfn.IFS(OR(AND('Paraclinicos '!K93&lt;=83),AND('Paraclinicos '!K93&gt;=97,AA94=2)),3,OR(AND('Paraclinicos '!K93&lt;=86),AND('Paraclinicos '!K93&gt;=94,AA94=2)),2,OR(AND('Paraclinicos '!K93&lt;=88),AND('Paraclinicos '!K93&gt;=92,AA94=2)),1,OR(AND('Paraclinicos '!K93&gt;=88,'Paraclinicos '!K93&lt;=92),AND('Paraclinicos '!K93&gt;=93,AA94=0)),0),"")</f>
        <v/>
      </c>
      <c r="AA94" cm="1">
        <f t="array" ref="AA94">_xlfn.IFS('Paraclinicos '!E93="","",'Paraclinicos '!E93="Oxigeno",2,'Paraclinicos '!E93="Aire",0)</f>
        <v>2</v>
      </c>
    </row>
    <row r="95" spans="1:27" x14ac:dyDescent="0.25">
      <c r="A95">
        <f>'Paraclinicos '!A94</f>
        <v>17</v>
      </c>
      <c r="B95" s="3">
        <f>'Paraclinicos '!R94</f>
        <v>44303</v>
      </c>
      <c r="C95" cm="1">
        <f t="array" ref="C95">_xlfn.IFS('Paraclinicos '!Q94="","",'Paraclinicos '!Q94&gt;60,3,'Paraclinicos '!Q94&lt;=60,1)</f>
        <v>1</v>
      </c>
      <c r="D95" t="str">
        <f>IFERROR(IF(INDEX('BD Demog para scores enalazar'!BC$2:BC$3000,MATCH(Formulas!A95,'BD Demog para scores enalazar'!A$2:A$3000,0))=0,"SI","NO"),"")</f>
        <v>NO</v>
      </c>
      <c r="E95" cm="1">
        <f t="array" ref="E95">_xlfn.IFS(D95="","",D95="SI",4,D95="NO",1)</f>
        <v>1</v>
      </c>
      <c r="F95" cm="1">
        <f t="array" ref="F95">_xlfn.IFS('Paraclinicos '!B94="","",'Paraclinicos '!B94&gt;1,1,'Paraclinicos '!B94&lt;=1,3)</f>
        <v>3</v>
      </c>
      <c r="G95" t="str" cm="1">
        <f t="array" ref="G95">_xlfn.IFS('Paraclinicos '!D94="","",AND('Paraclinicos '!D94&gt;=250,'Paraclinicos '!D94&lt;=500),2,'Paraclinicos '!D94&gt;500,3,'Paraclinicos '!D94&lt;250,1)</f>
        <v/>
      </c>
      <c r="H95" s="50">
        <f t="shared" si="4"/>
        <v>5</v>
      </c>
      <c r="I95" cm="1">
        <f t="array" ref="I95">_xlfn.IFS('Paraclinicos '!Q94="","",'Paraclinicos '!Q94&gt;=65,1,'Paraclinicos '!Q94&lt;65,0)</f>
        <v>0</v>
      </c>
      <c r="J95" cm="1">
        <f t="array" ref="J95">_xlfn.IFS('Paraclinicos '!I94="","",'Paraclinicos '!I94&gt;7,1,'Paraclinicos '!I94&lt;=7,0)</f>
        <v>1</v>
      </c>
      <c r="K95" cm="1">
        <f t="array" ref="K95">_xlfn.IFS('Paraclinicos '!W94="","",'Paraclinicos '!W94&lt;=8,1,'Paraclinicos '!W94&gt;8,0)</f>
        <v>0</v>
      </c>
      <c r="L95" cm="1">
        <f t="array" ref="L95">_xlfn.IFS('Paraclinicos '!S94="","",'Paraclinicos '!S94&gt;=30,1,'Paraclinicos '!S94&lt;30,0)</f>
        <v>0</v>
      </c>
      <c r="M95" cm="1">
        <f t="array" ref="M95">_xlfn.IFS(OR('Paraclinicos '!T94="",'Paraclinicos '!U94=""),"",OR('Paraclinicos '!T94&lt;=90,'Paraclinicos '!U94&lt;=60),1,OR('Paraclinicos '!T94&gt;90,'Paraclinicos '!U94&gt;60),0)</f>
        <v>0</v>
      </c>
      <c r="N95" s="45">
        <f t="shared" si="5"/>
        <v>3</v>
      </c>
      <c r="O95" cm="1">
        <f t="array" ref="O95">_xlfn.IFS(OR('Paraclinicos '!M94="",'Paraclinicos '!N94="",'Paraclinicos '!N94=0),"",'Paraclinicos '!M94/'Paraclinicos '!N94&lt;100,4,'Paraclinicos '!M94/'Paraclinicos '!N94&lt;200,3,'Paraclinicos '!M94/'Paraclinicos '!N94&lt;300,2,'Paraclinicos '!M94/'Paraclinicos '!N94&lt;400,1,'Paraclinicos '!M94/'Paraclinicos '!N94&gt;=400,0)</f>
        <v>3</v>
      </c>
      <c r="P95" cm="1">
        <f t="array" ref="P95">_xlfn.IFS('Paraclinicos '!C94="","",'Paraclinicos '!C94&lt;20,4,'Paraclinicos '!C94&lt;50,3,'Paraclinicos '!C94&lt;100,2,'Paraclinicos '!C94&lt;150,1,'Paraclinicos '!C94&gt;150,0)</f>
        <v>0</v>
      </c>
      <c r="Q95" cm="1">
        <f t="array" ref="Q95">_xlfn.IFS('Paraclinicos '!O94="","",'Paraclinicos '!O94&lt;1.2,0,'Paraclinicos '!O94&lt;2,1,'Paraclinicos '!O94&lt;3.5,2,'Paraclinicos '!O94&lt;5,3,'Paraclinicos '!O94&gt;5,4)</f>
        <v>0</v>
      </c>
      <c r="R95" t="str" cm="1">
        <f t="array" ref="R95">_xlfn.IFS('Paraclinicos '!J94="","",'Paraclinicos '!J94&lt;1.2,0,'Paraclinicos '!J94&lt;2,1,'Paraclinicos '!J94&lt;6,2,'Paraclinicos '!J94&lt;12,3,'Paraclinicos '!J94&gt;=12,4)</f>
        <v/>
      </c>
      <c r="S95" cm="1">
        <f t="array" ref="S95">_xlfn.IFS('Paraclinicos '!Y94="","",'Paraclinicos '!Y94&lt;70,1,'Paraclinicos '!Y94&gt;=70,0)</f>
        <v>0</v>
      </c>
      <c r="T95" cm="1">
        <f t="array" ref="T95">_xlfn.IFS('Paraclinicos '!W94="","",'Paraclinicos '!W94&lt;6,4,'Paraclinicos '!W94&lt;10,3,'Paraclinicos '!W94&lt;13,2,'Paraclinicos '!W94&lt;15,1,'Paraclinicos '!W94=15,0)</f>
        <v>0</v>
      </c>
      <c r="U95" s="54">
        <f t="shared" si="3"/>
        <v>3</v>
      </c>
      <c r="V95" cm="1">
        <f t="array" ref="V95">_xlfn.IFS('Paraclinicos '!S94="","",OR('Paraclinicos '!S94&lt;=8,'Paraclinicos '!S94&gt;=25),3,'Paraclinicos '!S94&lt;12,1,'Paraclinicos '!S94&lt;21,0,'Paraclinicos '!S94&lt;25,2)</f>
        <v>0</v>
      </c>
      <c r="W95" t="str">
        <f>IFERROR(IF(INDEX('BD Demog para scores enalazar'!Y$2:'BD Demog para scores enalazar'!Y$3000,MATCH(Formulas!A95,'BD Demog para scores enalazar'!A$2:'BD Demog para scores enalazar'!A$3000,0))=1,"SI","NO"),"")</f>
        <v>NO</v>
      </c>
      <c r="X95" s="9" t="str">
        <f>IFERROR(IF(INDEX('BD Demog para scores enalazar'!AJ$2:'BD Demog para scores enalazar'!AJ$3000,MATCH(Formulas!A95,'BD Demog para scores enalazar'!A$2:'BD Demog para scores enalazar'!A$3000,0))=1,"SI","NO"),"")</f>
        <v>NO</v>
      </c>
      <c r="Y95" cm="1">
        <f t="array" ref="Y95">IF(AND(W95="NO",X95="NO"),_xlfn.IFS('Paraclinicos '!K94&lt;=91,3,'Paraclinicos '!K94&lt;94,2,'Paraclinicos '!K94&lt;96,1,'Paraclinicos '!K94&gt;=96,0),"")</f>
        <v>2</v>
      </c>
      <c r="Z95" t="str" cm="1">
        <f t="array" ref="Z95">IF(OR(W95="SI",X95="SI"),_xlfn.IFS(OR(AND('Paraclinicos '!K94&lt;=83),AND('Paraclinicos '!K94&gt;=97,AA95=2)),3,OR(AND('Paraclinicos '!K94&lt;=86),AND('Paraclinicos '!K94&gt;=94,AA95=2)),2,OR(AND('Paraclinicos '!K94&lt;=88),AND('Paraclinicos '!K94&gt;=92,AA95=2)),1,OR(AND('Paraclinicos '!K94&gt;=88,'Paraclinicos '!K94&lt;=92),AND('Paraclinicos '!K94&gt;=93,AA95=0)),0),"")</f>
        <v/>
      </c>
      <c r="AA95" cm="1">
        <f t="array" ref="AA95">_xlfn.IFS('Paraclinicos '!E94="","",'Paraclinicos '!E94="Oxigeno",2,'Paraclinicos '!E94="Aire",0)</f>
        <v>2</v>
      </c>
    </row>
    <row r="96" spans="1:27" x14ac:dyDescent="0.25">
      <c r="A96">
        <f>'Paraclinicos '!A95</f>
        <v>17</v>
      </c>
      <c r="B96" s="3">
        <f>'Paraclinicos '!R95</f>
        <v>44303</v>
      </c>
      <c r="C96" cm="1">
        <f t="array" ref="C96">_xlfn.IFS('Paraclinicos '!Q95="","",'Paraclinicos '!Q95&gt;60,3,'Paraclinicos '!Q95&lt;=60,1)</f>
        <v>1</v>
      </c>
      <c r="D96" t="str">
        <f>IFERROR(IF(INDEX('BD Demog para scores enalazar'!BC$2:BC$3000,MATCH(Formulas!A96,'BD Demog para scores enalazar'!A$2:A$3000,0))=0,"SI","NO"),"")</f>
        <v>NO</v>
      </c>
      <c r="E96" cm="1">
        <f t="array" ref="E96">_xlfn.IFS(D96="","",D96="SI",4,D96="NO",1)</f>
        <v>1</v>
      </c>
      <c r="F96" cm="1">
        <f t="array" ref="F96">_xlfn.IFS('Paraclinicos '!B95="","",'Paraclinicos '!B95&gt;1,1,'Paraclinicos '!B95&lt;=1,3)</f>
        <v>1</v>
      </c>
      <c r="G96" t="str" cm="1">
        <f t="array" ref="G96">_xlfn.IFS('Paraclinicos '!D95="","",AND('Paraclinicos '!D95&gt;=250,'Paraclinicos '!D95&lt;=500),2,'Paraclinicos '!D95&gt;500,3,'Paraclinicos '!D95&lt;250,1)</f>
        <v/>
      </c>
      <c r="H96" s="50">
        <f>IF(AND(C96="",E96="",F96="",G96=""),"",SUM(C96,E96:G96))</f>
        <v>3</v>
      </c>
      <c r="I96" cm="1">
        <f t="array" ref="I96">_xlfn.IFS('Paraclinicos '!Q95="","",'Paraclinicos '!Q95&gt;=65,1,'Paraclinicos '!Q95&lt;65,0)</f>
        <v>0</v>
      </c>
      <c r="J96" cm="1">
        <f t="array" ref="J96">_xlfn.IFS('Paraclinicos '!I95="","",'Paraclinicos '!I95&gt;7,1,'Paraclinicos '!I95&lt;=7,0)</f>
        <v>1</v>
      </c>
      <c r="K96" cm="1">
        <f t="array" ref="K96">_xlfn.IFS('Paraclinicos '!W95="","",'Paraclinicos '!W95&lt;=8,1,'Paraclinicos '!W95&gt;8,0)</f>
        <v>0</v>
      </c>
      <c r="L96" cm="1">
        <f t="array" ref="L96">_xlfn.IFS('Paraclinicos '!S95="","",'Paraclinicos '!S95&gt;=30,1,'Paraclinicos '!S95&lt;30,0)</f>
        <v>0</v>
      </c>
      <c r="M96" cm="1">
        <f t="array" ref="M96">_xlfn.IFS(OR('Paraclinicos '!T95="",'Paraclinicos '!U95=""),"",OR('Paraclinicos '!T95&lt;=90,'Paraclinicos '!U95&lt;=60),1,OR('Paraclinicos '!T95&gt;90,'Paraclinicos '!U95&gt;60),0)</f>
        <v>0</v>
      </c>
      <c r="N96" s="45">
        <f t="shared" si="5"/>
        <v>2</v>
      </c>
      <c r="O96" cm="1">
        <f t="array" ref="O96">_xlfn.IFS(OR('Paraclinicos '!M95="",'Paraclinicos '!N95="",'Paraclinicos '!N95=0),"",'Paraclinicos '!M95/'Paraclinicos '!N95&lt;100,4,'Paraclinicos '!M95/'Paraclinicos '!N95&lt;200,3,'Paraclinicos '!M95/'Paraclinicos '!N95&lt;300,2,'Paraclinicos '!M95/'Paraclinicos '!N95&lt;400,1,'Paraclinicos '!M95/'Paraclinicos '!N95&gt;=400,0)</f>
        <v>4</v>
      </c>
      <c r="P96" cm="1">
        <f t="array" ref="P96">_xlfn.IFS('Paraclinicos '!C95="","",'Paraclinicos '!C95&lt;20,4,'Paraclinicos '!C95&lt;50,3,'Paraclinicos '!C95&lt;100,2,'Paraclinicos '!C95&lt;150,1,'Paraclinicos '!C95&gt;150,0)</f>
        <v>0</v>
      </c>
      <c r="Q96" cm="1">
        <f t="array" ref="Q96">_xlfn.IFS('Paraclinicos '!O95="","",'Paraclinicos '!O95&lt;1.2,0,'Paraclinicos '!O95&lt;2,1,'Paraclinicos '!O95&lt;3.5,2,'Paraclinicos '!O95&lt;5,3,'Paraclinicos '!O95&gt;5,4)</f>
        <v>0</v>
      </c>
      <c r="R96" t="str" cm="1">
        <f t="array" ref="R96">_xlfn.IFS('Paraclinicos '!J95="","",'Paraclinicos '!J95&lt;1.2,0,'Paraclinicos '!J95&lt;2,1,'Paraclinicos '!J95&lt;6,2,'Paraclinicos '!J95&lt;12,3,'Paraclinicos '!J95&gt;=12,4)</f>
        <v/>
      </c>
      <c r="S96" cm="1">
        <f t="array" ref="S96">_xlfn.IFS('Paraclinicos '!Y95="","",'Paraclinicos '!Y95&lt;70,1,'Paraclinicos '!Y95&gt;=70,0)</f>
        <v>0</v>
      </c>
      <c r="T96" cm="1">
        <f t="array" ref="T96">_xlfn.IFS('Paraclinicos '!W95="","",'Paraclinicos '!W95&lt;6,4,'Paraclinicos '!W95&lt;10,3,'Paraclinicos '!W95&lt;13,2,'Paraclinicos '!W95&lt;15,1,'Paraclinicos '!W95=15,0)</f>
        <v>0</v>
      </c>
      <c r="U96" s="54">
        <f t="shared" si="3"/>
        <v>4</v>
      </c>
      <c r="V96" cm="1">
        <f t="array" ref="V96">_xlfn.IFS('Paraclinicos '!S95="","",OR('Paraclinicos '!S95&lt;=8,'Paraclinicos '!S95&gt;=25),3,'Paraclinicos '!S95&lt;12,1,'Paraclinicos '!S95&lt;21,0,'Paraclinicos '!S95&lt;25,2)</f>
        <v>0</v>
      </c>
      <c r="W96" t="str">
        <f>IFERROR(IF(INDEX('BD Demog para scores enalazar'!Y$2:'BD Demog para scores enalazar'!Y$3000,MATCH(Formulas!A96,'BD Demog para scores enalazar'!A$2:'BD Demog para scores enalazar'!A$3000,0))=1,"SI","NO"),"")</f>
        <v>NO</v>
      </c>
      <c r="X96" s="9" t="str">
        <f>IFERROR(IF(INDEX('BD Demog para scores enalazar'!AJ$2:'BD Demog para scores enalazar'!AJ$3000,MATCH(Formulas!A96,'BD Demog para scores enalazar'!A$2:'BD Demog para scores enalazar'!A$3000,0))=1,"SI","NO"),"")</f>
        <v>NO</v>
      </c>
      <c r="Y96" cm="1">
        <f t="array" ref="Y96">IF(AND(W96="NO",X96="NO"),_xlfn.IFS('Paraclinicos '!K95&lt;=91,3,'Paraclinicos '!K95&lt;94,2,'Paraclinicos '!K95&lt;96,1,'Paraclinicos '!K95&gt;=96,0),"")</f>
        <v>1</v>
      </c>
      <c r="Z96" t="str" cm="1">
        <f t="array" ref="Z96">IF(OR(W96="SI",X96="SI"),_xlfn.IFS(OR(AND('Paraclinicos '!K95&lt;=83),AND('Paraclinicos '!K95&gt;=97,AA96=2)),3,OR(AND('Paraclinicos '!K95&lt;=86),AND('Paraclinicos '!K95&gt;=94,AA96=2)),2,OR(AND('Paraclinicos '!K95&lt;=88),AND('Paraclinicos '!K95&gt;=92,AA96=2)),1,OR(AND('Paraclinicos '!K95&gt;=88,'Paraclinicos '!K95&lt;=92),AND('Paraclinicos '!K95&gt;=93,AA96=0)),0),"")</f>
        <v/>
      </c>
      <c r="AA96" cm="1">
        <f t="array" ref="AA96">_xlfn.IFS('Paraclinicos '!E95="","",'Paraclinicos '!E95="Oxigeno",2,'Paraclinicos '!E95="Aire",0)</f>
        <v>2</v>
      </c>
    </row>
    <row r="97" spans="1:27" x14ac:dyDescent="0.25">
      <c r="A97">
        <f>'Paraclinicos '!A96</f>
        <v>17</v>
      </c>
      <c r="B97" s="3">
        <f>'Paraclinicos '!R96</f>
        <v>44307</v>
      </c>
      <c r="C97" cm="1">
        <f t="array" ref="C97">_xlfn.IFS('Paraclinicos '!Q96="","",'Paraclinicos '!Q96&gt;60,3,'Paraclinicos '!Q96&lt;=60,1)</f>
        <v>1</v>
      </c>
      <c r="D97" t="str">
        <f>IFERROR(IF(INDEX('BD Demog para scores enalazar'!BC$2:BC$3000,MATCH(Formulas!A97,'BD Demog para scores enalazar'!A$2:A$3000,0))=0,"SI","NO"),"")</f>
        <v>NO</v>
      </c>
      <c r="E97" cm="1">
        <f t="array" ref="E97">_xlfn.IFS(D97="","",D97="SI",4,D97="NO",1)</f>
        <v>1</v>
      </c>
      <c r="F97" cm="1">
        <f t="array" ref="F97">_xlfn.IFS('Paraclinicos '!B96="","",'Paraclinicos '!B96&gt;1,1,'Paraclinicos '!B96&lt;=1,3)</f>
        <v>1</v>
      </c>
      <c r="G97" cm="1">
        <f t="array" ref="G97">_xlfn.IFS('Paraclinicos '!D96="","",AND('Paraclinicos '!D96&gt;=250,'Paraclinicos '!D96&lt;=500),2,'Paraclinicos '!D96&gt;500,3,'Paraclinicos '!D96&lt;250,1)</f>
        <v>2</v>
      </c>
      <c r="H97" s="50">
        <f t="shared" si="4"/>
        <v>5</v>
      </c>
      <c r="I97" cm="1">
        <f t="array" ref="I97">_xlfn.IFS('Paraclinicos '!Q96="","",'Paraclinicos '!Q96&gt;=65,1,'Paraclinicos '!Q96&lt;65,0)</f>
        <v>0</v>
      </c>
      <c r="J97" cm="1">
        <f t="array" ref="J97">_xlfn.IFS('Paraclinicos '!I96="","",'Paraclinicos '!I96&gt;7,1,'Paraclinicos '!I96&lt;=7,0)</f>
        <v>1</v>
      </c>
      <c r="K97" cm="1">
        <f t="array" ref="K97">_xlfn.IFS('Paraclinicos '!W96="","",'Paraclinicos '!W96&lt;=8,1,'Paraclinicos '!W96&gt;8,0)</f>
        <v>0</v>
      </c>
      <c r="L97" cm="1">
        <f t="array" ref="L97">_xlfn.IFS('Paraclinicos '!S96="","",'Paraclinicos '!S96&gt;=30,1,'Paraclinicos '!S96&lt;30,0)</f>
        <v>1</v>
      </c>
      <c r="M97" cm="1">
        <f t="array" ref="M97">_xlfn.IFS(OR('Paraclinicos '!T96="",'Paraclinicos '!U96=""),"",OR('Paraclinicos '!T96&lt;=90,'Paraclinicos '!U96&lt;=60),1,OR('Paraclinicos '!T96&gt;90,'Paraclinicos '!U96&gt;60),0)</f>
        <v>0</v>
      </c>
      <c r="N97" s="45">
        <f t="shared" si="5"/>
        <v>3</v>
      </c>
      <c r="O97" cm="1">
        <f t="array" ref="O97">_xlfn.IFS(OR('Paraclinicos '!M96="",'Paraclinicos '!N96="",'Paraclinicos '!N96=0),"",'Paraclinicos '!M96/'Paraclinicos '!N96&lt;100,4,'Paraclinicos '!M96/'Paraclinicos '!N96&lt;200,3,'Paraclinicos '!M96/'Paraclinicos '!N96&lt;300,2,'Paraclinicos '!M96/'Paraclinicos '!N96&lt;400,1,'Paraclinicos '!M96/'Paraclinicos '!N96&gt;=400,0)</f>
        <v>2</v>
      </c>
      <c r="P97" cm="1">
        <f t="array" ref="P97">_xlfn.IFS('Paraclinicos '!C96="","",'Paraclinicos '!C96&lt;20,4,'Paraclinicos '!C96&lt;50,3,'Paraclinicos '!C96&lt;100,2,'Paraclinicos '!C96&lt;150,1,'Paraclinicos '!C96&gt;150,0)</f>
        <v>0</v>
      </c>
      <c r="Q97" cm="1">
        <f t="array" ref="Q97">_xlfn.IFS('Paraclinicos '!O96="","",'Paraclinicos '!O96&lt;1.2,0,'Paraclinicos '!O96&lt;2,1,'Paraclinicos '!O96&lt;3.5,2,'Paraclinicos '!O96&lt;5,3,'Paraclinicos '!O96&gt;5,4)</f>
        <v>0</v>
      </c>
      <c r="R97" cm="1">
        <f t="array" ref="R97">_xlfn.IFS('Paraclinicos '!J96="","",'Paraclinicos '!J96&lt;1.2,0,'Paraclinicos '!J96&lt;2,1,'Paraclinicos '!J96&lt;6,2,'Paraclinicos '!J96&lt;12,3,'Paraclinicos '!J96&gt;=12,4)</f>
        <v>0</v>
      </c>
      <c r="S97" cm="1">
        <f t="array" ref="S97">_xlfn.IFS('Paraclinicos '!Y96="","",'Paraclinicos '!Y96&lt;70,1,'Paraclinicos '!Y96&gt;=70,0)</f>
        <v>0</v>
      </c>
      <c r="T97" cm="1">
        <f t="array" ref="T97">_xlfn.IFS('Paraclinicos '!W96="","",'Paraclinicos '!W96&lt;6,4,'Paraclinicos '!W96&lt;10,3,'Paraclinicos '!W96&lt;13,2,'Paraclinicos '!W96&lt;15,1,'Paraclinicos '!W96=15,0)</f>
        <v>0</v>
      </c>
      <c r="U97" s="54">
        <f t="shared" si="3"/>
        <v>2</v>
      </c>
      <c r="V97" cm="1">
        <f t="array" ref="V97">_xlfn.IFS('Paraclinicos '!S96="","",OR('Paraclinicos '!S96&lt;=8,'Paraclinicos '!S96&gt;=25),3,'Paraclinicos '!S96&lt;12,1,'Paraclinicos '!S96&lt;21,0,'Paraclinicos '!S96&lt;25,2)</f>
        <v>3</v>
      </c>
      <c r="W97" t="str">
        <f>IFERROR(IF(INDEX('BD Demog para scores enalazar'!Y$2:'BD Demog para scores enalazar'!Y$3000,MATCH(Formulas!A97,'BD Demog para scores enalazar'!A$2:'BD Demog para scores enalazar'!A$3000,0))=1,"SI","NO"),"")</f>
        <v>NO</v>
      </c>
      <c r="X97" s="9" t="str">
        <f>IFERROR(IF(INDEX('BD Demog para scores enalazar'!AJ$2:'BD Demog para scores enalazar'!AJ$3000,MATCH(Formulas!A97,'BD Demog para scores enalazar'!A$2:'BD Demog para scores enalazar'!A$3000,0))=1,"SI","NO"),"")</f>
        <v>NO</v>
      </c>
      <c r="Y97" cm="1">
        <f t="array" ref="Y97">IF(AND(W97="NO",X97="NO"),_xlfn.IFS('Paraclinicos '!K96&lt;=91,3,'Paraclinicos '!K96&lt;94,2,'Paraclinicos '!K96&lt;96,1,'Paraclinicos '!K96&gt;=96,0),"")</f>
        <v>3</v>
      </c>
      <c r="Z97" t="str" cm="1">
        <f t="array" ref="Z97">IF(OR(W97="SI",X97="SI"),_xlfn.IFS(OR(AND('Paraclinicos '!K96&lt;=83),AND('Paraclinicos '!K96&gt;=97,AA97=2)),3,OR(AND('Paraclinicos '!K96&lt;=86),AND('Paraclinicos '!K96&gt;=94,AA97=2)),2,OR(AND('Paraclinicos '!K96&lt;=88),AND('Paraclinicos '!K96&gt;=92,AA97=2)),1,OR(AND('Paraclinicos '!K96&gt;=88,'Paraclinicos '!K96&lt;=92),AND('Paraclinicos '!K96&gt;=93,AA97=0)),0),"")</f>
        <v/>
      </c>
      <c r="AA97" cm="1">
        <f t="array" ref="AA97">_xlfn.IFS('Paraclinicos '!E96="","",'Paraclinicos '!E96="Oxigeno",2,'Paraclinicos '!E96="Aire",0)</f>
        <v>2</v>
      </c>
    </row>
    <row r="98" spans="1:27" x14ac:dyDescent="0.25">
      <c r="A98">
        <f>'Paraclinicos '!A97</f>
        <v>17</v>
      </c>
      <c r="B98" s="3">
        <f>'Paraclinicos '!R97</f>
        <v>44307</v>
      </c>
      <c r="C98" cm="1">
        <f t="array" ref="C98">_xlfn.IFS('Paraclinicos '!Q97="","",'Paraclinicos '!Q97&gt;60,3,'Paraclinicos '!Q97&lt;=60,1)</f>
        <v>1</v>
      </c>
      <c r="D98" t="str">
        <f>IFERROR(IF(INDEX('BD Demog para scores enalazar'!BC$2:BC$3000,MATCH(Formulas!A98,'BD Demog para scores enalazar'!A$2:A$3000,0))=0,"SI","NO"),"")</f>
        <v>NO</v>
      </c>
      <c r="E98" cm="1">
        <f t="array" ref="E98">_xlfn.IFS(D98="","",D98="SI",4,D98="NO",1)</f>
        <v>1</v>
      </c>
      <c r="F98" cm="1">
        <f t="array" ref="F98">_xlfn.IFS('Paraclinicos '!B97="","",'Paraclinicos '!B97&gt;1,1,'Paraclinicos '!B97&lt;=1,3)</f>
        <v>3</v>
      </c>
      <c r="G98" cm="1">
        <f t="array" ref="G98">_xlfn.IFS('Paraclinicos '!D97="","",AND('Paraclinicos '!D97&gt;=250,'Paraclinicos '!D97&lt;=500),2,'Paraclinicos '!D97&gt;500,3,'Paraclinicos '!D97&lt;250,1)</f>
        <v>1</v>
      </c>
      <c r="H98" s="50">
        <f t="shared" si="4"/>
        <v>6</v>
      </c>
      <c r="I98" cm="1">
        <f t="array" ref="I98">_xlfn.IFS('Paraclinicos '!Q97="","",'Paraclinicos '!Q97&gt;=65,1,'Paraclinicos '!Q97&lt;65,0)</f>
        <v>0</v>
      </c>
      <c r="J98" cm="1">
        <f t="array" ref="J98">_xlfn.IFS('Paraclinicos '!I97="","",'Paraclinicos '!I97&gt;7,1,'Paraclinicos '!I97&lt;=7,0)</f>
        <v>1</v>
      </c>
      <c r="K98" cm="1">
        <f t="array" ref="K98">_xlfn.IFS('Paraclinicos '!W97="","",'Paraclinicos '!W97&lt;=8,1,'Paraclinicos '!W97&gt;8,0)</f>
        <v>1</v>
      </c>
      <c r="L98" cm="1">
        <f t="array" ref="L98">_xlfn.IFS('Paraclinicos '!S97="","",'Paraclinicos '!S97&gt;=30,1,'Paraclinicos '!S97&lt;30,0)</f>
        <v>0</v>
      </c>
      <c r="M98" cm="1">
        <f t="array" ref="M98">_xlfn.IFS(OR('Paraclinicos '!T97="",'Paraclinicos '!U97=""),"",OR('Paraclinicos '!T97&lt;=90,'Paraclinicos '!U97&lt;=60),1,OR('Paraclinicos '!T97&gt;90,'Paraclinicos '!U97&gt;60),0)</f>
        <v>0</v>
      </c>
      <c r="N98" s="45">
        <f t="shared" si="5"/>
        <v>4</v>
      </c>
      <c r="O98" cm="1">
        <f t="array" ref="O98">_xlfn.IFS(OR('Paraclinicos '!M97="",'Paraclinicos '!N97="",'Paraclinicos '!N97=0),"",'Paraclinicos '!M97/'Paraclinicos '!N97&lt;100,4,'Paraclinicos '!M97/'Paraclinicos '!N97&lt;200,3,'Paraclinicos '!M97/'Paraclinicos '!N97&lt;300,2,'Paraclinicos '!M97/'Paraclinicos '!N97&lt;400,1,'Paraclinicos '!M97/'Paraclinicos '!N97&gt;=400,0)</f>
        <v>4</v>
      </c>
      <c r="P98" cm="1">
        <f t="array" ref="P98">_xlfn.IFS('Paraclinicos '!C97="","",'Paraclinicos '!C97&lt;20,4,'Paraclinicos '!C97&lt;50,3,'Paraclinicos '!C97&lt;100,2,'Paraclinicos '!C97&lt;150,1,'Paraclinicos '!C97&gt;150,0)</f>
        <v>0</v>
      </c>
      <c r="Q98" cm="1">
        <f t="array" ref="Q98">_xlfn.IFS('Paraclinicos '!O97="","",'Paraclinicos '!O97&lt;1.2,0,'Paraclinicos '!O97&lt;2,1,'Paraclinicos '!O97&lt;3.5,2,'Paraclinicos '!O97&lt;5,3,'Paraclinicos '!O97&gt;5,4)</f>
        <v>0</v>
      </c>
      <c r="R98" cm="1">
        <f t="array" ref="R98">_xlfn.IFS('Paraclinicos '!J97="","",'Paraclinicos '!J97&lt;1.2,0,'Paraclinicos '!J97&lt;2,1,'Paraclinicos '!J97&lt;6,2,'Paraclinicos '!J97&lt;12,3,'Paraclinicos '!J97&gt;=12,4)</f>
        <v>0</v>
      </c>
      <c r="S98" cm="1">
        <f t="array" ref="S98">_xlfn.IFS('Paraclinicos '!Y97="","",'Paraclinicos '!Y97&lt;70,1,'Paraclinicos '!Y97&gt;=70,0)</f>
        <v>0</v>
      </c>
      <c r="T98" cm="1">
        <f t="array" ref="T98">_xlfn.IFS('Paraclinicos '!W97="","",'Paraclinicos '!W97&lt;6,4,'Paraclinicos '!W97&lt;10,3,'Paraclinicos '!W97&lt;13,2,'Paraclinicos '!W97&lt;15,1,'Paraclinicos '!W97=15,0)</f>
        <v>4</v>
      </c>
      <c r="U98" s="54">
        <f t="shared" si="3"/>
        <v>8</v>
      </c>
      <c r="V98" cm="1">
        <f t="array" ref="V98">_xlfn.IFS('Paraclinicos '!S97="","",OR('Paraclinicos '!S97&lt;=8,'Paraclinicos '!S97&gt;=25),3,'Paraclinicos '!S97&lt;12,1,'Paraclinicos '!S97&lt;21,0,'Paraclinicos '!S97&lt;25,2)</f>
        <v>2</v>
      </c>
      <c r="W98" t="str">
        <f>IFERROR(IF(INDEX('BD Demog para scores enalazar'!Y$2:'BD Demog para scores enalazar'!Y$3000,MATCH(Formulas!A98,'BD Demog para scores enalazar'!A$2:'BD Demog para scores enalazar'!A$3000,0))=1,"SI","NO"),"")</f>
        <v>NO</v>
      </c>
      <c r="X98" s="9" t="str">
        <f>IFERROR(IF(INDEX('BD Demog para scores enalazar'!AJ$2:'BD Demog para scores enalazar'!AJ$3000,MATCH(Formulas!A98,'BD Demog para scores enalazar'!A$2:'BD Demog para scores enalazar'!A$3000,0))=1,"SI","NO"),"")</f>
        <v>NO</v>
      </c>
      <c r="Y98" cm="1">
        <f t="array" ref="Y98">IF(AND(W98="NO",X98="NO"),_xlfn.IFS('Paraclinicos '!K97&lt;=91,3,'Paraclinicos '!K97&lt;94,2,'Paraclinicos '!K97&lt;96,1,'Paraclinicos '!K97&gt;=96,0),"")</f>
        <v>3</v>
      </c>
      <c r="Z98" t="str" cm="1">
        <f t="array" ref="Z98">IF(OR(W98="SI",X98="SI"),_xlfn.IFS(OR(AND('Paraclinicos '!K97&lt;=83),AND('Paraclinicos '!K97&gt;=97,AA98=2)),3,OR(AND('Paraclinicos '!K97&lt;=86),AND('Paraclinicos '!K97&gt;=94,AA98=2)),2,OR(AND('Paraclinicos '!K97&lt;=88),AND('Paraclinicos '!K97&gt;=92,AA98=2)),1,OR(AND('Paraclinicos '!K97&gt;=88,'Paraclinicos '!K97&lt;=92),AND('Paraclinicos '!K97&gt;=93,AA98=0)),0),"")</f>
        <v/>
      </c>
      <c r="AA98" cm="1">
        <f t="array" ref="AA98">_xlfn.IFS('Paraclinicos '!E97="","",'Paraclinicos '!E97="Oxigeno",2,'Paraclinicos '!E97="Aire",0)</f>
        <v>2</v>
      </c>
    </row>
    <row r="99" spans="1:27" x14ac:dyDescent="0.25">
      <c r="A99">
        <f>'Paraclinicos '!A98</f>
        <v>17</v>
      </c>
      <c r="B99" s="3">
        <f>'Paraclinicos '!R98</f>
        <v>44308</v>
      </c>
      <c r="C99" cm="1">
        <f t="array" ref="C99">_xlfn.IFS('Paraclinicos '!Q98="","",'Paraclinicos '!Q98&gt;60,3,'Paraclinicos '!Q98&lt;=60,1)</f>
        <v>1</v>
      </c>
      <c r="D99" t="str">
        <f>IFERROR(IF(INDEX('BD Demog para scores enalazar'!BC$2:BC$3000,MATCH(Formulas!A99,'BD Demog para scores enalazar'!A$2:A$3000,0))=0,"SI","NO"),"")</f>
        <v>NO</v>
      </c>
      <c r="E99" cm="1">
        <f t="array" ref="E99">_xlfn.IFS(D99="","",D99="SI",4,D99="NO",1)</f>
        <v>1</v>
      </c>
      <c r="F99" cm="1">
        <f t="array" ref="F99">_xlfn.IFS('Paraclinicos '!B98="","",'Paraclinicos '!B98&gt;1,1,'Paraclinicos '!B98&lt;=1,3)</f>
        <v>3</v>
      </c>
      <c r="G99" cm="1">
        <f t="array" ref="G99">_xlfn.IFS('Paraclinicos '!D98="","",AND('Paraclinicos '!D98&gt;=250,'Paraclinicos '!D98&lt;=500),2,'Paraclinicos '!D98&gt;500,3,'Paraclinicos '!D98&lt;250,1)</f>
        <v>1</v>
      </c>
      <c r="H99" s="50">
        <f t="shared" si="4"/>
        <v>6</v>
      </c>
      <c r="I99" cm="1">
        <f t="array" ref="I99">_xlfn.IFS('Paraclinicos '!Q98="","",'Paraclinicos '!Q98&gt;=65,1,'Paraclinicos '!Q98&lt;65,0)</f>
        <v>0</v>
      </c>
      <c r="J99" cm="1">
        <f t="array" ref="J99">_xlfn.IFS('Paraclinicos '!I98="","",'Paraclinicos '!I98&gt;7,1,'Paraclinicos '!I98&lt;=7,0)</f>
        <v>1</v>
      </c>
      <c r="K99" cm="1">
        <f t="array" ref="K99">_xlfn.IFS('Paraclinicos '!W98="","",'Paraclinicos '!W98&lt;=8,1,'Paraclinicos '!W98&gt;8,0)</f>
        <v>1</v>
      </c>
      <c r="L99" cm="1">
        <f t="array" ref="L99">_xlfn.IFS('Paraclinicos '!S98="","",'Paraclinicos '!S98&gt;=30,1,'Paraclinicos '!S98&lt;30,0)</f>
        <v>0</v>
      </c>
      <c r="M99" cm="1">
        <f t="array" ref="M99">_xlfn.IFS(OR('Paraclinicos '!T98="",'Paraclinicos '!U98=""),"",OR('Paraclinicos '!T98&lt;=90,'Paraclinicos '!U98&lt;=60),1,OR('Paraclinicos '!T98&gt;90,'Paraclinicos '!U98&gt;60),0)</f>
        <v>1</v>
      </c>
      <c r="N99" s="45">
        <f t="shared" si="5"/>
        <v>5</v>
      </c>
      <c r="O99" cm="1">
        <f t="array" ref="O99">_xlfn.IFS(OR('Paraclinicos '!M98="",'Paraclinicos '!N98="",'Paraclinicos '!N98=0),"",'Paraclinicos '!M98/'Paraclinicos '!N98&lt;100,4,'Paraclinicos '!M98/'Paraclinicos '!N98&lt;200,3,'Paraclinicos '!M98/'Paraclinicos '!N98&lt;300,2,'Paraclinicos '!M98/'Paraclinicos '!N98&lt;400,1,'Paraclinicos '!M98/'Paraclinicos '!N98&gt;=400,0)</f>
        <v>2</v>
      </c>
      <c r="P99" cm="1">
        <f t="array" ref="P99">_xlfn.IFS('Paraclinicos '!C98="","",'Paraclinicos '!C98&lt;20,4,'Paraclinicos '!C98&lt;50,3,'Paraclinicos '!C98&lt;100,2,'Paraclinicos '!C98&lt;150,1,'Paraclinicos '!C98&gt;150,0)</f>
        <v>0</v>
      </c>
      <c r="Q99" cm="1">
        <f t="array" ref="Q99">_xlfn.IFS('Paraclinicos '!O98="","",'Paraclinicos '!O98&lt;1.2,0,'Paraclinicos '!O98&lt;2,1,'Paraclinicos '!O98&lt;3.5,2,'Paraclinicos '!O98&lt;5,3,'Paraclinicos '!O98&gt;5,4)</f>
        <v>0</v>
      </c>
      <c r="R99" cm="1">
        <f t="array" ref="R99">_xlfn.IFS('Paraclinicos '!J98="","",'Paraclinicos '!J98&lt;1.2,0,'Paraclinicos '!J98&lt;2,1,'Paraclinicos '!J98&lt;6,2,'Paraclinicos '!J98&lt;12,3,'Paraclinicos '!J98&gt;=12,4)</f>
        <v>0</v>
      </c>
      <c r="S99" cm="1">
        <f t="array" ref="S99">_xlfn.IFS('Paraclinicos '!Y98="","",'Paraclinicos '!Y98&lt;70,1,'Paraclinicos '!Y98&gt;=70,0)</f>
        <v>0</v>
      </c>
      <c r="T99" cm="1">
        <f t="array" ref="T99">_xlfn.IFS('Paraclinicos '!W98="","",'Paraclinicos '!W98&lt;6,4,'Paraclinicos '!W98&lt;10,3,'Paraclinicos '!W98&lt;13,2,'Paraclinicos '!W98&lt;15,1,'Paraclinicos '!W98=15,0)</f>
        <v>4</v>
      </c>
      <c r="U99" s="54">
        <f t="shared" si="3"/>
        <v>6</v>
      </c>
      <c r="V99" cm="1">
        <f t="array" ref="V99">_xlfn.IFS('Paraclinicos '!S98="","",OR('Paraclinicos '!S98&lt;=8,'Paraclinicos '!S98&gt;=25),3,'Paraclinicos '!S98&lt;12,1,'Paraclinicos '!S98&lt;21,0,'Paraclinicos '!S98&lt;25,2)</f>
        <v>0</v>
      </c>
      <c r="W99" t="str">
        <f>IFERROR(IF(INDEX('BD Demog para scores enalazar'!Y$2:'BD Demog para scores enalazar'!Y$3000,MATCH(Formulas!A99,'BD Demog para scores enalazar'!A$2:'BD Demog para scores enalazar'!A$3000,0))=1,"SI","NO"),"")</f>
        <v>NO</v>
      </c>
      <c r="X99" s="9" t="str">
        <f>IFERROR(IF(INDEX('BD Demog para scores enalazar'!AJ$2:'BD Demog para scores enalazar'!AJ$3000,MATCH(Formulas!A99,'BD Demog para scores enalazar'!A$2:'BD Demog para scores enalazar'!A$3000,0))=1,"SI","NO"),"")</f>
        <v>NO</v>
      </c>
      <c r="Y99" cm="1">
        <f t="array" ref="Y99">IF(AND(W99="NO",X99="NO"),_xlfn.IFS('Paraclinicos '!K98&lt;=91,3,'Paraclinicos '!K98&lt;94,2,'Paraclinicos '!K98&lt;96,1,'Paraclinicos '!K98&gt;=96,0),"")</f>
        <v>3</v>
      </c>
      <c r="Z99" t="str" cm="1">
        <f t="array" ref="Z99">IF(OR(W99="SI",X99="SI"),_xlfn.IFS(OR(AND('Paraclinicos '!K98&lt;=83),AND('Paraclinicos '!K98&gt;=97,AA99=2)),3,OR(AND('Paraclinicos '!K98&lt;=86),AND('Paraclinicos '!K98&gt;=94,AA99=2)),2,OR(AND('Paraclinicos '!K98&lt;=88),AND('Paraclinicos '!K98&gt;=92,AA99=2)),1,OR(AND('Paraclinicos '!K98&gt;=88,'Paraclinicos '!K98&lt;=92),AND('Paraclinicos '!K98&gt;=93,AA99=0)),0),"")</f>
        <v/>
      </c>
      <c r="AA99" cm="1">
        <f t="array" ref="AA99">_xlfn.IFS('Paraclinicos '!E98="","",'Paraclinicos '!E98="Oxigeno",2,'Paraclinicos '!E98="Aire",0)</f>
        <v>2</v>
      </c>
    </row>
    <row r="100" spans="1:27" x14ac:dyDescent="0.25">
      <c r="A100">
        <f>'Paraclinicos '!A99</f>
        <v>17</v>
      </c>
      <c r="B100" s="3">
        <f>'Paraclinicos '!R99</f>
        <v>44309</v>
      </c>
      <c r="C100" cm="1">
        <f t="array" ref="C100">_xlfn.IFS('Paraclinicos '!Q99="","",'Paraclinicos '!Q99&gt;60,3,'Paraclinicos '!Q99&lt;=60,1)</f>
        <v>1</v>
      </c>
      <c r="D100" t="str">
        <f>IFERROR(IF(INDEX('BD Demog para scores enalazar'!BC$2:BC$3000,MATCH(Formulas!A100,'BD Demog para scores enalazar'!A$2:A$3000,0))=0,"SI","NO"),"")</f>
        <v>NO</v>
      </c>
      <c r="E100" cm="1">
        <f t="array" ref="E100">_xlfn.IFS(D100="","",D100="SI",4,D100="NO",1)</f>
        <v>1</v>
      </c>
      <c r="F100" cm="1">
        <f t="array" ref="F100">_xlfn.IFS('Paraclinicos '!B99="","",'Paraclinicos '!B99&gt;1,1,'Paraclinicos '!B99&lt;=1,3)</f>
        <v>3</v>
      </c>
      <c r="G100" t="str" cm="1">
        <f t="array" ref="G100">_xlfn.IFS('Paraclinicos '!D99="","",AND('Paraclinicos '!D99&gt;=250,'Paraclinicos '!D99&lt;=500),2,'Paraclinicos '!D99&gt;500,3,'Paraclinicos '!D99&lt;250,1)</f>
        <v/>
      </c>
      <c r="H100" s="50">
        <f t="shared" si="4"/>
        <v>5</v>
      </c>
      <c r="I100" cm="1">
        <f t="array" ref="I100">_xlfn.IFS('Paraclinicos '!Q99="","",'Paraclinicos '!Q99&gt;=65,1,'Paraclinicos '!Q99&lt;65,0)</f>
        <v>0</v>
      </c>
      <c r="J100" cm="1">
        <f t="array" ref="J100">_xlfn.IFS('Paraclinicos '!I99="","",'Paraclinicos '!I99&gt;7,1,'Paraclinicos '!I99&lt;=7,0)</f>
        <v>1</v>
      </c>
      <c r="K100" cm="1">
        <f t="array" ref="K100">_xlfn.IFS('Paraclinicos '!W99="","",'Paraclinicos '!W99&lt;=8,1,'Paraclinicos '!W99&gt;8,0)</f>
        <v>1</v>
      </c>
      <c r="L100" cm="1">
        <f t="array" ref="L100">_xlfn.IFS('Paraclinicos '!S99="","",'Paraclinicos '!S99&gt;=30,1,'Paraclinicos '!S99&lt;30,0)</f>
        <v>0</v>
      </c>
      <c r="M100" cm="1">
        <f t="array" ref="M100">_xlfn.IFS(OR('Paraclinicos '!T99="",'Paraclinicos '!U99=""),"",OR('Paraclinicos '!T99&lt;=90,'Paraclinicos '!U99&lt;=60),1,OR('Paraclinicos '!T99&gt;90,'Paraclinicos '!U99&gt;60),0)</f>
        <v>0</v>
      </c>
      <c r="N100" s="45">
        <f t="shared" si="5"/>
        <v>5</v>
      </c>
      <c r="O100" cm="1">
        <f t="array" ref="O100">_xlfn.IFS(OR('Paraclinicos '!M99="",'Paraclinicos '!N99="",'Paraclinicos '!N99=0),"",'Paraclinicos '!M99/'Paraclinicos '!N99&lt;100,4,'Paraclinicos '!M99/'Paraclinicos '!N99&lt;200,3,'Paraclinicos '!M99/'Paraclinicos '!N99&lt;300,2,'Paraclinicos '!M99/'Paraclinicos '!N99&lt;400,1,'Paraclinicos '!M99/'Paraclinicos '!N99&gt;=400,0)</f>
        <v>4</v>
      </c>
      <c r="P100" cm="1">
        <f t="array" ref="P100">_xlfn.IFS('Paraclinicos '!C99="","",'Paraclinicos '!C99&lt;20,4,'Paraclinicos '!C99&lt;50,3,'Paraclinicos '!C99&lt;100,2,'Paraclinicos '!C99&lt;150,1,'Paraclinicos '!C99&gt;150,0)</f>
        <v>1</v>
      </c>
      <c r="Q100" cm="1">
        <f t="array" ref="Q100">_xlfn.IFS('Paraclinicos '!O99="","",'Paraclinicos '!O99&lt;1.2,0,'Paraclinicos '!O99&lt;2,1,'Paraclinicos '!O99&lt;3.5,2,'Paraclinicos '!O99&lt;5,3,'Paraclinicos '!O99&gt;5,4)</f>
        <v>0</v>
      </c>
      <c r="R100" cm="1">
        <f t="array" ref="R100">_xlfn.IFS('Paraclinicos '!J99="","",'Paraclinicos '!J99&lt;1.2,0,'Paraclinicos '!J99&lt;2,1,'Paraclinicos '!J99&lt;6,2,'Paraclinicos '!J99&lt;12,3,'Paraclinicos '!J99&gt;=12,4)</f>
        <v>0</v>
      </c>
      <c r="S100" cm="1">
        <f t="array" ref="S100">_xlfn.IFS('Paraclinicos '!Y99="","",'Paraclinicos '!Y99&lt;70,1,'Paraclinicos '!Y99&gt;=70,0)</f>
        <v>0</v>
      </c>
      <c r="T100" cm="1">
        <f t="array" ref="T100">_xlfn.IFS('Paraclinicos '!W99="","",'Paraclinicos '!W99&lt;6,4,'Paraclinicos '!W99&lt;10,3,'Paraclinicos '!W99&lt;13,2,'Paraclinicos '!W99&lt;15,1,'Paraclinicos '!W99=15,0)</f>
        <v>4</v>
      </c>
      <c r="U100" s="54">
        <f t="shared" si="3"/>
        <v>9</v>
      </c>
      <c r="V100" cm="1">
        <f t="array" ref="V100">_xlfn.IFS('Paraclinicos '!S99="","",OR('Paraclinicos '!S99&lt;=8,'Paraclinicos '!S99&gt;=25),3,'Paraclinicos '!S99&lt;12,1,'Paraclinicos '!S99&lt;21,0,'Paraclinicos '!S99&lt;25,2)</f>
        <v>0</v>
      </c>
      <c r="W100" t="str">
        <f>IFERROR(IF(INDEX('BD Demog para scores enalazar'!Y$2:'BD Demog para scores enalazar'!Y$3000,MATCH(Formulas!A100,'BD Demog para scores enalazar'!A$2:'BD Demog para scores enalazar'!A$3000,0))=1,"SI","NO"),"")</f>
        <v>NO</v>
      </c>
      <c r="X100" s="9" t="str">
        <f>IFERROR(IF(INDEX('BD Demog para scores enalazar'!AJ$2:'BD Demog para scores enalazar'!AJ$3000,MATCH(Formulas!A100,'BD Demog para scores enalazar'!A$2:'BD Demog para scores enalazar'!A$3000,0))=1,"SI","NO"),"")</f>
        <v>NO</v>
      </c>
      <c r="Y100" cm="1">
        <f t="array" ref="Y100">IF(AND(W100="NO",X100="NO"),_xlfn.IFS('Paraclinicos '!K99&lt;=91,3,'Paraclinicos '!K99&lt;94,2,'Paraclinicos '!K99&lt;96,1,'Paraclinicos '!K99&gt;=96,0),"")</f>
        <v>3</v>
      </c>
      <c r="Z100" t="str" cm="1">
        <f t="array" ref="Z100">IF(OR(W100="SI",X100="SI"),_xlfn.IFS(OR(AND('Paraclinicos '!K99&lt;=83),AND('Paraclinicos '!K99&gt;=97,AA100=2)),3,OR(AND('Paraclinicos '!K99&lt;=86),AND('Paraclinicos '!K99&gt;=94,AA100=2)),2,OR(AND('Paraclinicos '!K99&lt;=88),AND('Paraclinicos '!K99&gt;=92,AA100=2)),1,OR(AND('Paraclinicos '!K99&gt;=88,'Paraclinicos '!K99&lt;=92),AND('Paraclinicos '!K99&gt;=93,AA100=0)),0),"")</f>
        <v/>
      </c>
      <c r="AA100" cm="1">
        <f t="array" ref="AA100">_xlfn.IFS('Paraclinicos '!E99="","",'Paraclinicos '!E99="Oxigeno",2,'Paraclinicos '!E99="Aire",0)</f>
        <v>2</v>
      </c>
    </row>
    <row r="101" spans="1:27" x14ac:dyDescent="0.25">
      <c r="A101">
        <f>'Paraclinicos '!A100</f>
        <v>17</v>
      </c>
      <c r="B101" s="3">
        <f>'Paraclinicos '!R100</f>
        <v>44311</v>
      </c>
      <c r="C101" cm="1">
        <f t="array" ref="C101">_xlfn.IFS('Paraclinicos '!Q100="","",'Paraclinicos '!Q100&gt;60,3,'Paraclinicos '!Q100&lt;=60,1)</f>
        <v>1</v>
      </c>
      <c r="D101" t="str">
        <f>IFERROR(IF(INDEX('BD Demog para scores enalazar'!BC$2:BC$3000,MATCH(Formulas!A101,'BD Demog para scores enalazar'!A$2:A$3000,0))=0,"SI","NO"),"")</f>
        <v>NO</v>
      </c>
      <c r="E101" cm="1">
        <f t="array" ref="E101">_xlfn.IFS(D101="","",D101="SI",4,D101="NO",1)</f>
        <v>1</v>
      </c>
      <c r="F101" cm="1">
        <f t="array" ref="F101">_xlfn.IFS('Paraclinicos '!B100="","",'Paraclinicos '!B100&gt;1,1,'Paraclinicos '!B100&lt;=1,3)</f>
        <v>3</v>
      </c>
      <c r="G101" t="str" cm="1">
        <f t="array" ref="G101">_xlfn.IFS('Paraclinicos '!D100="","",AND('Paraclinicos '!D100&gt;=250,'Paraclinicos '!D100&lt;=500),2,'Paraclinicos '!D100&gt;500,3,'Paraclinicos '!D100&lt;250,1)</f>
        <v/>
      </c>
      <c r="H101" s="50">
        <f t="shared" si="4"/>
        <v>5</v>
      </c>
      <c r="I101" cm="1">
        <f t="array" ref="I101">_xlfn.IFS('Paraclinicos '!Q100="","",'Paraclinicos '!Q100&gt;=65,1,'Paraclinicos '!Q100&lt;65,0)</f>
        <v>0</v>
      </c>
      <c r="J101" cm="1">
        <f t="array" ref="J101">_xlfn.IFS('Paraclinicos '!I100="","",'Paraclinicos '!I100&gt;7,1,'Paraclinicos '!I100&lt;=7,0)</f>
        <v>1</v>
      </c>
      <c r="K101" cm="1">
        <f t="array" ref="K101">_xlfn.IFS('Paraclinicos '!W100="","",'Paraclinicos '!W100&lt;=8,1,'Paraclinicos '!W100&gt;8,0)</f>
        <v>1</v>
      </c>
      <c r="L101" cm="1">
        <f t="array" ref="L101">_xlfn.IFS('Paraclinicos '!S100="","",'Paraclinicos '!S100&gt;=30,1,'Paraclinicos '!S100&lt;30,0)</f>
        <v>1</v>
      </c>
      <c r="M101" cm="1">
        <f t="array" ref="M101">_xlfn.IFS(OR('Paraclinicos '!T100="",'Paraclinicos '!U100=""),"",OR('Paraclinicos '!T100&lt;=90,'Paraclinicos '!U100&lt;=60),1,OR('Paraclinicos '!T100&gt;90,'Paraclinicos '!U100&gt;60),0)</f>
        <v>0</v>
      </c>
      <c r="N101" s="45">
        <f t="shared" si="5"/>
        <v>5</v>
      </c>
      <c r="O101" cm="1">
        <f t="array" ref="O101">_xlfn.IFS(OR('Paraclinicos '!M100="",'Paraclinicos '!N100="",'Paraclinicos '!N100=0),"",'Paraclinicos '!M100/'Paraclinicos '!N100&lt;100,4,'Paraclinicos '!M100/'Paraclinicos '!N100&lt;200,3,'Paraclinicos '!M100/'Paraclinicos '!N100&lt;300,2,'Paraclinicos '!M100/'Paraclinicos '!N100&lt;400,1,'Paraclinicos '!M100/'Paraclinicos '!N100&gt;=400,0)</f>
        <v>2</v>
      </c>
      <c r="P101" cm="1">
        <f t="array" ref="P101">_xlfn.IFS('Paraclinicos '!C100="","",'Paraclinicos '!C100&lt;20,4,'Paraclinicos '!C100&lt;50,3,'Paraclinicos '!C100&lt;100,2,'Paraclinicos '!C100&lt;150,1,'Paraclinicos '!C100&gt;150,0)</f>
        <v>0</v>
      </c>
      <c r="Q101" cm="1">
        <f t="array" ref="Q101">_xlfn.IFS('Paraclinicos '!O100="","",'Paraclinicos '!O100&lt;1.2,0,'Paraclinicos '!O100&lt;2,1,'Paraclinicos '!O100&lt;3.5,2,'Paraclinicos '!O100&lt;5,3,'Paraclinicos '!O100&gt;5,4)</f>
        <v>0</v>
      </c>
      <c r="R101" cm="1">
        <f t="array" ref="R101">_xlfn.IFS('Paraclinicos '!J100="","",'Paraclinicos '!J100&lt;1.2,0,'Paraclinicos '!J100&lt;2,1,'Paraclinicos '!J100&lt;6,2,'Paraclinicos '!J100&lt;12,3,'Paraclinicos '!J100&gt;=12,4)</f>
        <v>0</v>
      </c>
      <c r="S101" cm="1">
        <f t="array" ref="S101">_xlfn.IFS('Paraclinicos '!Y100="","",'Paraclinicos '!Y100&lt;70,1,'Paraclinicos '!Y100&gt;=70,0)</f>
        <v>0</v>
      </c>
      <c r="T101" cm="1">
        <f t="array" ref="T101">_xlfn.IFS('Paraclinicos '!W100="","",'Paraclinicos '!W100&lt;6,4,'Paraclinicos '!W100&lt;10,3,'Paraclinicos '!W100&lt;13,2,'Paraclinicos '!W100&lt;15,1,'Paraclinicos '!W100=15,0)</f>
        <v>4</v>
      </c>
      <c r="U101" s="54">
        <f t="shared" si="3"/>
        <v>6</v>
      </c>
      <c r="V101" cm="1">
        <f t="array" ref="V101">_xlfn.IFS('Paraclinicos '!S100="","",OR('Paraclinicos '!S100&lt;=8,'Paraclinicos '!S100&gt;=25),3,'Paraclinicos '!S100&lt;12,1,'Paraclinicos '!S100&lt;21,0,'Paraclinicos '!S100&lt;25,2)</f>
        <v>3</v>
      </c>
      <c r="W101" t="str">
        <f>IFERROR(IF(INDEX('BD Demog para scores enalazar'!Y$2:'BD Demog para scores enalazar'!Y$3000,MATCH(Formulas!A101,'BD Demog para scores enalazar'!A$2:'BD Demog para scores enalazar'!A$3000,0))=1,"SI","NO"),"")</f>
        <v>NO</v>
      </c>
      <c r="X101" s="9" t="str">
        <f>IFERROR(IF(INDEX('BD Demog para scores enalazar'!AJ$2:'BD Demog para scores enalazar'!AJ$3000,MATCH(Formulas!A101,'BD Demog para scores enalazar'!A$2:'BD Demog para scores enalazar'!A$3000,0))=1,"SI","NO"),"")</f>
        <v>NO</v>
      </c>
      <c r="Y101" cm="1">
        <f t="array" ref="Y101">IF(AND(W101="NO",X101="NO"),_xlfn.IFS('Paraclinicos '!K100&lt;=91,3,'Paraclinicos '!K100&lt;94,2,'Paraclinicos '!K100&lt;96,1,'Paraclinicos '!K100&gt;=96,0),"")</f>
        <v>3</v>
      </c>
      <c r="Z101" t="str" cm="1">
        <f t="array" ref="Z101">IF(OR(W101="SI",X101="SI"),_xlfn.IFS(OR(AND('Paraclinicos '!K100&lt;=83),AND('Paraclinicos '!K100&gt;=97,AA101=2)),3,OR(AND('Paraclinicos '!K100&lt;=86),AND('Paraclinicos '!K100&gt;=94,AA101=2)),2,OR(AND('Paraclinicos '!K100&lt;=88),AND('Paraclinicos '!K100&gt;=92,AA101=2)),1,OR(AND('Paraclinicos '!K100&gt;=88,'Paraclinicos '!K100&lt;=92),AND('Paraclinicos '!K100&gt;=93,AA101=0)),0),"")</f>
        <v/>
      </c>
      <c r="AA101" cm="1">
        <f t="array" ref="AA101">_xlfn.IFS('Paraclinicos '!E100="","",'Paraclinicos '!E100="Oxigeno",2,'Paraclinicos '!E100="Aire",0)</f>
        <v>2</v>
      </c>
    </row>
    <row r="102" spans="1:27" x14ac:dyDescent="0.25">
      <c r="A102">
        <f>'Paraclinicos '!A101</f>
        <v>17</v>
      </c>
      <c r="B102" s="3">
        <f>'Paraclinicos '!R101</f>
        <v>44311</v>
      </c>
      <c r="C102" cm="1">
        <f t="array" ref="C102">_xlfn.IFS('Paraclinicos '!Q101="","",'Paraclinicos '!Q101&gt;60,3,'Paraclinicos '!Q101&lt;=60,1)</f>
        <v>1</v>
      </c>
      <c r="D102" t="str">
        <f>IFERROR(IF(INDEX('BD Demog para scores enalazar'!BC$2:BC$3000,MATCH(Formulas!A102,'BD Demog para scores enalazar'!A$2:A$3000,0))=0,"SI","NO"),"")</f>
        <v>NO</v>
      </c>
      <c r="E102" cm="1">
        <f t="array" ref="E102">_xlfn.IFS(D102="","",D102="SI",4,D102="NO",1)</f>
        <v>1</v>
      </c>
      <c r="F102" cm="1">
        <f t="array" ref="F102">_xlfn.IFS('Paraclinicos '!B101="","",'Paraclinicos '!B101&gt;1,1,'Paraclinicos '!B101&lt;=1,3)</f>
        <v>3</v>
      </c>
      <c r="G102" t="str" cm="1">
        <f t="array" ref="G102">_xlfn.IFS('Paraclinicos '!D101="","",AND('Paraclinicos '!D101&gt;=250,'Paraclinicos '!D101&lt;=500),2,'Paraclinicos '!D101&gt;500,3,'Paraclinicos '!D101&lt;250,1)</f>
        <v/>
      </c>
      <c r="H102" s="50">
        <f t="shared" si="4"/>
        <v>5</v>
      </c>
      <c r="I102" cm="1">
        <f t="array" ref="I102">_xlfn.IFS('Paraclinicos '!Q101="","",'Paraclinicos '!Q101&gt;=65,1,'Paraclinicos '!Q101&lt;65,0)</f>
        <v>0</v>
      </c>
      <c r="J102" cm="1">
        <f t="array" ref="J102">_xlfn.IFS('Paraclinicos '!I101="","",'Paraclinicos '!I101&gt;7,1,'Paraclinicos '!I101&lt;=7,0)</f>
        <v>1</v>
      </c>
      <c r="K102" cm="1">
        <f t="array" ref="K102">_xlfn.IFS('Paraclinicos '!W101="","",'Paraclinicos '!W101&lt;=8,1,'Paraclinicos '!W101&gt;8,0)</f>
        <v>0</v>
      </c>
      <c r="L102" cm="1">
        <f t="array" ref="L102">_xlfn.IFS('Paraclinicos '!S101="","",'Paraclinicos '!S101&gt;=30,1,'Paraclinicos '!S101&lt;30,0)</f>
        <v>0</v>
      </c>
      <c r="M102" cm="1">
        <f t="array" ref="M102">_xlfn.IFS(OR('Paraclinicos '!T101="",'Paraclinicos '!U101=""),"",OR('Paraclinicos '!T101&lt;=90,'Paraclinicos '!U101&lt;=60),1,OR('Paraclinicos '!T101&gt;90,'Paraclinicos '!U101&gt;60),0)</f>
        <v>0</v>
      </c>
      <c r="N102" s="45">
        <f t="shared" si="5"/>
        <v>4</v>
      </c>
      <c r="O102" cm="1">
        <f t="array" ref="O102">_xlfn.IFS(OR('Paraclinicos '!M101="",'Paraclinicos '!N101="",'Paraclinicos '!N101=0),"",'Paraclinicos '!M101/'Paraclinicos '!N101&lt;100,4,'Paraclinicos '!M101/'Paraclinicos '!N101&lt;200,3,'Paraclinicos '!M101/'Paraclinicos '!N101&lt;300,2,'Paraclinicos '!M101/'Paraclinicos '!N101&lt;400,1,'Paraclinicos '!M101/'Paraclinicos '!N101&gt;=400,0)</f>
        <v>2</v>
      </c>
      <c r="P102" cm="1">
        <f t="array" ref="P102">_xlfn.IFS('Paraclinicos '!C101="","",'Paraclinicos '!C101&lt;20,4,'Paraclinicos '!C101&lt;50,3,'Paraclinicos '!C101&lt;100,2,'Paraclinicos '!C101&lt;150,1,'Paraclinicos '!C101&gt;150,0)</f>
        <v>0</v>
      </c>
      <c r="Q102" cm="1">
        <f t="array" ref="Q102">_xlfn.IFS('Paraclinicos '!O101="","",'Paraclinicos '!O101&lt;1.2,0,'Paraclinicos '!O101&lt;2,1,'Paraclinicos '!O101&lt;3.5,2,'Paraclinicos '!O101&lt;5,3,'Paraclinicos '!O101&gt;5,4)</f>
        <v>0</v>
      </c>
      <c r="R102" t="str" cm="1">
        <f t="array" ref="R102">_xlfn.IFS('Paraclinicos '!J101="","",'Paraclinicos '!J101&lt;1.2,0,'Paraclinicos '!J101&lt;2,1,'Paraclinicos '!J101&lt;6,2,'Paraclinicos '!J101&lt;12,3,'Paraclinicos '!J101&gt;=12,4)</f>
        <v/>
      </c>
      <c r="S102" cm="1">
        <f t="array" ref="S102">_xlfn.IFS('Paraclinicos '!Y101="","",'Paraclinicos '!Y101&lt;70,1,'Paraclinicos '!Y101&gt;=70,0)</f>
        <v>0</v>
      </c>
      <c r="T102" cm="1">
        <f t="array" ref="T102">_xlfn.IFS('Paraclinicos '!W101="","",'Paraclinicos '!W101&lt;6,4,'Paraclinicos '!W101&lt;10,3,'Paraclinicos '!W101&lt;13,2,'Paraclinicos '!W101&lt;15,1,'Paraclinicos '!W101=15,0)</f>
        <v>2</v>
      </c>
      <c r="U102" s="54">
        <f t="shared" si="3"/>
        <v>4</v>
      </c>
      <c r="V102" cm="1">
        <f t="array" ref="V102">_xlfn.IFS('Paraclinicos '!S101="","",OR('Paraclinicos '!S101&lt;=8,'Paraclinicos '!S101&gt;=25),3,'Paraclinicos '!S101&lt;12,1,'Paraclinicos '!S101&lt;21,0,'Paraclinicos '!S101&lt;25,2)</f>
        <v>0</v>
      </c>
      <c r="W102" t="str">
        <f>IFERROR(IF(INDEX('BD Demog para scores enalazar'!Y$2:'BD Demog para scores enalazar'!Y$3000,MATCH(Formulas!A102,'BD Demog para scores enalazar'!A$2:'BD Demog para scores enalazar'!A$3000,0))=1,"SI","NO"),"")</f>
        <v>NO</v>
      </c>
      <c r="X102" s="9" t="str">
        <f>IFERROR(IF(INDEX('BD Demog para scores enalazar'!AJ$2:'BD Demog para scores enalazar'!AJ$3000,MATCH(Formulas!A102,'BD Demog para scores enalazar'!A$2:'BD Demog para scores enalazar'!A$3000,0))=1,"SI","NO"),"")</f>
        <v>NO</v>
      </c>
      <c r="Y102" cm="1">
        <f t="array" ref="Y102">IF(AND(W102="NO",X102="NO"),_xlfn.IFS('Paraclinicos '!K101&lt;=91,3,'Paraclinicos '!K101&lt;94,2,'Paraclinicos '!K101&lt;96,1,'Paraclinicos '!K101&gt;=96,0),"")</f>
        <v>3</v>
      </c>
      <c r="Z102" t="str" cm="1">
        <f t="array" ref="Z102">IF(OR(W102="SI",X102="SI"),_xlfn.IFS(OR(AND('Paraclinicos '!K101&lt;=83),AND('Paraclinicos '!K101&gt;=97,AA102=2)),3,OR(AND('Paraclinicos '!K101&lt;=86),AND('Paraclinicos '!K101&gt;=94,AA102=2)),2,OR(AND('Paraclinicos '!K101&lt;=88),AND('Paraclinicos '!K101&gt;=92,AA102=2)),1,OR(AND('Paraclinicos '!K101&gt;=88,'Paraclinicos '!K101&lt;=92),AND('Paraclinicos '!K101&gt;=93,AA102=0)),0),"")</f>
        <v/>
      </c>
      <c r="AA102" cm="1">
        <f t="array" ref="AA102">_xlfn.IFS('Paraclinicos '!E101="","",'Paraclinicos '!E101="Oxigeno",2,'Paraclinicos '!E101="Aire",0)</f>
        <v>2</v>
      </c>
    </row>
    <row r="103" spans="1:27" x14ac:dyDescent="0.25">
      <c r="A103">
        <f>'Paraclinicos '!A102</f>
        <v>17</v>
      </c>
      <c r="B103" s="3">
        <f>'Paraclinicos '!R102</f>
        <v>44313</v>
      </c>
      <c r="C103" cm="1">
        <f t="array" ref="C103">_xlfn.IFS('Paraclinicos '!Q102="","",'Paraclinicos '!Q102&gt;60,3,'Paraclinicos '!Q102&lt;=60,1)</f>
        <v>1</v>
      </c>
      <c r="D103" t="str">
        <f>IFERROR(IF(INDEX('BD Demog para scores enalazar'!BC$2:BC$3000,MATCH(Formulas!A103,'BD Demog para scores enalazar'!A$2:A$3000,0))=0,"SI","NO"),"")</f>
        <v>NO</v>
      </c>
      <c r="E103" cm="1">
        <f t="array" ref="E103">_xlfn.IFS(D103="","",D103="SI",4,D103="NO",1)</f>
        <v>1</v>
      </c>
      <c r="F103" cm="1">
        <f t="array" ref="F103">_xlfn.IFS('Paraclinicos '!B102="","",'Paraclinicos '!B102&gt;1,1,'Paraclinicos '!B102&lt;=1,3)</f>
        <v>3</v>
      </c>
      <c r="G103" t="str" cm="1">
        <f t="array" ref="G103">_xlfn.IFS('Paraclinicos '!D102="","",AND('Paraclinicos '!D102&gt;=250,'Paraclinicos '!D102&lt;=500),2,'Paraclinicos '!D102&gt;500,3,'Paraclinicos '!D102&lt;250,1)</f>
        <v/>
      </c>
      <c r="H103" s="50">
        <f t="shared" si="4"/>
        <v>5</v>
      </c>
      <c r="I103" cm="1">
        <f t="array" ref="I103">_xlfn.IFS('Paraclinicos '!Q102="","",'Paraclinicos '!Q102&gt;=65,1,'Paraclinicos '!Q102&lt;65,0)</f>
        <v>0</v>
      </c>
      <c r="J103" cm="1">
        <f t="array" ref="J103">_xlfn.IFS('Paraclinicos '!I102="","",'Paraclinicos '!I102&gt;7,1,'Paraclinicos '!I102&lt;=7,0)</f>
        <v>1</v>
      </c>
      <c r="K103" cm="1">
        <f t="array" ref="K103">_xlfn.IFS('Paraclinicos '!W102="","",'Paraclinicos '!W102&lt;=8,1,'Paraclinicos '!W102&gt;8,0)</f>
        <v>0</v>
      </c>
      <c r="L103" cm="1">
        <f t="array" ref="L103">_xlfn.IFS('Paraclinicos '!S102="","",'Paraclinicos '!S102&gt;=30,1,'Paraclinicos '!S102&lt;30,0)</f>
        <v>0</v>
      </c>
      <c r="M103" cm="1">
        <f t="array" ref="M103">_xlfn.IFS(OR('Paraclinicos '!T102="",'Paraclinicos '!U102=""),"",OR('Paraclinicos '!T102&lt;=90,'Paraclinicos '!U102&lt;=60),1,OR('Paraclinicos '!T102&gt;90,'Paraclinicos '!U102&gt;60),0)</f>
        <v>0</v>
      </c>
      <c r="N103" s="45">
        <f t="shared" si="5"/>
        <v>2</v>
      </c>
      <c r="O103" cm="1">
        <f t="array" ref="O103">_xlfn.IFS(OR('Paraclinicos '!M102="",'Paraclinicos '!N102="",'Paraclinicos '!N102=0),"",'Paraclinicos '!M102/'Paraclinicos '!N102&lt;100,4,'Paraclinicos '!M102/'Paraclinicos '!N102&lt;200,3,'Paraclinicos '!M102/'Paraclinicos '!N102&lt;300,2,'Paraclinicos '!M102/'Paraclinicos '!N102&lt;400,1,'Paraclinicos '!M102/'Paraclinicos '!N102&gt;=400,0)</f>
        <v>2</v>
      </c>
      <c r="P103" cm="1">
        <f t="array" ref="P103">_xlfn.IFS('Paraclinicos '!C102="","",'Paraclinicos '!C102&lt;20,4,'Paraclinicos '!C102&lt;50,3,'Paraclinicos '!C102&lt;100,2,'Paraclinicos '!C102&lt;150,1,'Paraclinicos '!C102&gt;150,0)</f>
        <v>0</v>
      </c>
      <c r="Q103" cm="1">
        <f t="array" ref="Q103">_xlfn.IFS('Paraclinicos '!O102="","",'Paraclinicos '!O102&lt;1.2,0,'Paraclinicos '!O102&lt;2,1,'Paraclinicos '!O102&lt;3.5,2,'Paraclinicos '!O102&lt;5,3,'Paraclinicos '!O102&gt;5,4)</f>
        <v>0</v>
      </c>
      <c r="R103" cm="1">
        <f t="array" ref="R103">_xlfn.IFS('Paraclinicos '!J102="","",'Paraclinicos '!J102&lt;1.2,0,'Paraclinicos '!J102&lt;2,1,'Paraclinicos '!J102&lt;6,2,'Paraclinicos '!J102&lt;12,3,'Paraclinicos '!J102&gt;=12,4)</f>
        <v>0</v>
      </c>
      <c r="S103" cm="1">
        <f t="array" ref="S103">_xlfn.IFS('Paraclinicos '!Y102="","",'Paraclinicos '!Y102&lt;70,1,'Paraclinicos '!Y102&gt;=70,0)</f>
        <v>0</v>
      </c>
      <c r="T103" cm="1">
        <f t="array" ref="T103">_xlfn.IFS('Paraclinicos '!W102="","",'Paraclinicos '!W102&lt;6,4,'Paraclinicos '!W102&lt;10,3,'Paraclinicos '!W102&lt;13,2,'Paraclinicos '!W102&lt;15,1,'Paraclinicos '!W102=15,0)</f>
        <v>2</v>
      </c>
      <c r="U103" s="54">
        <f t="shared" si="3"/>
        <v>4</v>
      </c>
      <c r="V103" cm="1">
        <f t="array" ref="V103">_xlfn.IFS('Paraclinicos '!S102="","",OR('Paraclinicos '!S102&lt;=8,'Paraclinicos '!S102&gt;=25),3,'Paraclinicos '!S102&lt;12,1,'Paraclinicos '!S102&lt;21,0,'Paraclinicos '!S102&lt;25,2)</f>
        <v>0</v>
      </c>
      <c r="W103" t="str">
        <f>IFERROR(IF(INDEX('BD Demog para scores enalazar'!Y$2:'BD Demog para scores enalazar'!Y$3000,MATCH(Formulas!A103,'BD Demog para scores enalazar'!A$2:'BD Demog para scores enalazar'!A$3000,0))=1,"SI","NO"),"")</f>
        <v>NO</v>
      </c>
      <c r="X103" s="9" t="str">
        <f>IFERROR(IF(INDEX('BD Demog para scores enalazar'!AJ$2:'BD Demog para scores enalazar'!AJ$3000,MATCH(Formulas!A103,'BD Demog para scores enalazar'!A$2:'BD Demog para scores enalazar'!A$3000,0))=1,"SI","NO"),"")</f>
        <v>NO</v>
      </c>
      <c r="Y103" cm="1">
        <f t="array" ref="Y103">IF(AND(W103="NO",X103="NO"),_xlfn.IFS('Paraclinicos '!K102&lt;=91,3,'Paraclinicos '!K102&lt;94,2,'Paraclinicos '!K102&lt;96,1,'Paraclinicos '!K102&gt;=96,0),"")</f>
        <v>3</v>
      </c>
      <c r="Z103" t="str" cm="1">
        <f t="array" ref="Z103">IF(OR(W103="SI",X103="SI"),_xlfn.IFS(OR(AND('Paraclinicos '!K102&lt;=83),AND('Paraclinicos '!K102&gt;=97,AA103=2)),3,OR(AND('Paraclinicos '!K102&lt;=86),AND('Paraclinicos '!K102&gt;=94,AA103=2)),2,OR(AND('Paraclinicos '!K102&lt;=88),AND('Paraclinicos '!K102&gt;=92,AA103=2)),1,OR(AND('Paraclinicos '!K102&gt;=88,'Paraclinicos '!K102&lt;=92),AND('Paraclinicos '!K102&gt;=93,AA103=0)),0),"")</f>
        <v/>
      </c>
      <c r="AA103" cm="1">
        <f t="array" ref="AA103">_xlfn.IFS('Paraclinicos '!E102="","",'Paraclinicos '!E102="Oxigeno",2,'Paraclinicos '!E102="Aire",0)</f>
        <v>2</v>
      </c>
    </row>
    <row r="104" spans="1:27" x14ac:dyDescent="0.25">
      <c r="A104">
        <f>'Paraclinicos '!A103</f>
        <v>18</v>
      </c>
      <c r="B104" s="3">
        <f>'Paraclinicos '!R103</f>
        <v>44302</v>
      </c>
      <c r="C104" cm="1">
        <f t="array" ref="C104">_xlfn.IFS('Paraclinicos '!Q103="","",'Paraclinicos '!Q103&gt;60,3,'Paraclinicos '!Q103&lt;=60,1)</f>
        <v>3</v>
      </c>
      <c r="D104" t="str">
        <f>IFERROR(IF(INDEX('BD Demog para scores enalazar'!BC$2:BC$3000,MATCH(Formulas!A104,'BD Demog para scores enalazar'!A$2:A$3000,0))=0,"SI","NO"),"")</f>
        <v>SI</v>
      </c>
      <c r="E104" cm="1">
        <f t="array" ref="E104">_xlfn.IFS(D104="","",D104="SI",4,D104="NO",1)</f>
        <v>4</v>
      </c>
      <c r="F104" cm="1">
        <f t="array" ref="F104">_xlfn.IFS('Paraclinicos '!B103="","",'Paraclinicos '!B103&gt;1,1,'Paraclinicos '!B103&lt;=1,3)</f>
        <v>3</v>
      </c>
      <c r="G104" cm="1">
        <f t="array" ref="G104">_xlfn.IFS('Paraclinicos '!D103="","",AND('Paraclinicos '!D103&gt;=250,'Paraclinicos '!D103&lt;=500),2,'Paraclinicos '!D103&gt;500,3,'Paraclinicos '!D103&lt;250,1)</f>
        <v>2</v>
      </c>
      <c r="H104" s="50">
        <f t="shared" si="4"/>
        <v>12</v>
      </c>
      <c r="I104" cm="1">
        <f t="array" ref="I104">_xlfn.IFS('Paraclinicos '!Q103="","",'Paraclinicos '!Q103&gt;=65,1,'Paraclinicos '!Q103&lt;65,0)</f>
        <v>1</v>
      </c>
      <c r="J104" cm="1">
        <f t="array" ref="J104">_xlfn.IFS('Paraclinicos '!I103="","",'Paraclinicos '!I103&gt;7,1,'Paraclinicos '!I103&lt;=7,0)</f>
        <v>1</v>
      </c>
      <c r="K104" cm="1">
        <f t="array" ref="K104">_xlfn.IFS('Paraclinicos '!W103="","",'Paraclinicos '!W103&lt;=8,1,'Paraclinicos '!W103&gt;8,0)</f>
        <v>0</v>
      </c>
      <c r="L104" cm="1">
        <f t="array" ref="L104">_xlfn.IFS('Paraclinicos '!S103="","",'Paraclinicos '!S103&gt;=30,1,'Paraclinicos '!S103&lt;30,0)</f>
        <v>0</v>
      </c>
      <c r="M104" cm="1">
        <f t="array" ref="M104">_xlfn.IFS(OR('Paraclinicos '!T103="",'Paraclinicos '!U103=""),"",OR('Paraclinicos '!T103&lt;=90,'Paraclinicos '!U103&lt;=60),1,OR('Paraclinicos '!T103&gt;90,'Paraclinicos '!U103&gt;60),0)</f>
        <v>0</v>
      </c>
      <c r="N104" s="45">
        <f t="shared" si="5"/>
        <v>2</v>
      </c>
      <c r="O104" cm="1">
        <f t="array" ref="O104">_xlfn.IFS(OR('Paraclinicos '!M103="",'Paraclinicos '!N103="",'Paraclinicos '!N103=0),"",'Paraclinicos '!M103/'Paraclinicos '!N103&lt;100,4,'Paraclinicos '!M103/'Paraclinicos '!N103&lt;200,3,'Paraclinicos '!M103/'Paraclinicos '!N103&lt;300,2,'Paraclinicos '!M103/'Paraclinicos '!N103&lt;400,1,'Paraclinicos '!M103/'Paraclinicos '!N103&gt;=400,0)</f>
        <v>1</v>
      </c>
      <c r="P104" cm="1">
        <f t="array" ref="P104">_xlfn.IFS('Paraclinicos '!C103="","",'Paraclinicos '!C103&lt;20,4,'Paraclinicos '!C103&lt;50,3,'Paraclinicos '!C103&lt;100,2,'Paraclinicos '!C103&lt;150,1,'Paraclinicos '!C103&gt;150,0)</f>
        <v>0</v>
      </c>
      <c r="Q104" cm="1">
        <f t="array" ref="Q104">_xlfn.IFS('Paraclinicos '!O103="","",'Paraclinicos '!O103&lt;1.2,0,'Paraclinicos '!O103&lt;2,1,'Paraclinicos '!O103&lt;3.5,2,'Paraclinicos '!O103&lt;5,3,'Paraclinicos '!O103&gt;5,4)</f>
        <v>0</v>
      </c>
      <c r="R104" cm="1">
        <f t="array" ref="R104">_xlfn.IFS('Paraclinicos '!J103="","",'Paraclinicos '!J103&lt;1.2,0,'Paraclinicos '!J103&lt;2,1,'Paraclinicos '!J103&lt;6,2,'Paraclinicos '!J103&lt;12,3,'Paraclinicos '!J103&gt;=12,4)</f>
        <v>0</v>
      </c>
      <c r="S104" cm="1">
        <f t="array" ref="S104">_xlfn.IFS('Paraclinicos '!Y103="","",'Paraclinicos '!Y103&lt;70,1,'Paraclinicos '!Y103&gt;=70,0)</f>
        <v>0</v>
      </c>
      <c r="T104" cm="1">
        <f t="array" ref="T104">_xlfn.IFS('Paraclinicos '!W103="","",'Paraclinicos '!W103&lt;6,4,'Paraclinicos '!W103&lt;10,3,'Paraclinicos '!W103&lt;13,2,'Paraclinicos '!W103&lt;15,1,'Paraclinicos '!W103=15,0)</f>
        <v>0</v>
      </c>
      <c r="U104" s="54">
        <f t="shared" si="3"/>
        <v>1</v>
      </c>
      <c r="V104" cm="1">
        <f t="array" ref="V104">_xlfn.IFS('Paraclinicos '!S103="","",OR('Paraclinicos '!S103&lt;=8,'Paraclinicos '!S103&gt;=25),3,'Paraclinicos '!S103&lt;12,1,'Paraclinicos '!S103&lt;21,0,'Paraclinicos '!S103&lt;25,2)</f>
        <v>0</v>
      </c>
      <c r="W104" t="str">
        <f>IFERROR(IF(INDEX('BD Demog para scores enalazar'!Y$2:'BD Demog para scores enalazar'!Y$3000,MATCH(Formulas!A104,'BD Demog para scores enalazar'!A$2:'BD Demog para scores enalazar'!A$3000,0))=1,"SI","NO"),"")</f>
        <v>NO</v>
      </c>
      <c r="X104" s="9" t="str">
        <f>IFERROR(IF(INDEX('BD Demog para scores enalazar'!AJ$2:'BD Demog para scores enalazar'!AJ$3000,MATCH(Formulas!A104,'BD Demog para scores enalazar'!A$2:'BD Demog para scores enalazar'!A$3000,0))=1,"SI","NO"),"")</f>
        <v>NO</v>
      </c>
      <c r="Y104" cm="1">
        <f t="array" ref="Y104">IF(AND(W104="NO",X104="NO"),_xlfn.IFS('Paraclinicos '!K103&lt;=91,3,'Paraclinicos '!K103&lt;94,2,'Paraclinicos '!K103&lt;96,1,'Paraclinicos '!K103&gt;=96,0),"")</f>
        <v>0</v>
      </c>
      <c r="Z104" t="str" cm="1">
        <f t="array" ref="Z104">IF(OR(W104="SI",X104="SI"),_xlfn.IFS(OR(AND('Paraclinicos '!K103&lt;=83),AND('Paraclinicos '!K103&gt;=97,AA104=2)),3,OR(AND('Paraclinicos '!K103&lt;=86),AND('Paraclinicos '!K103&gt;=94,AA104=2)),2,OR(AND('Paraclinicos '!K103&lt;=88),AND('Paraclinicos '!K103&gt;=92,AA104=2)),1,OR(AND('Paraclinicos '!K103&gt;=88,'Paraclinicos '!K103&lt;=92),AND('Paraclinicos '!K103&gt;=93,AA104=0)),0),"")</f>
        <v/>
      </c>
      <c r="AA104" cm="1">
        <f t="array" ref="AA104">_xlfn.IFS('Paraclinicos '!E103="","",'Paraclinicos '!E103="Oxigeno",2,'Paraclinicos '!E103="Aire",0)</f>
        <v>2</v>
      </c>
    </row>
    <row r="105" spans="1:27" x14ac:dyDescent="0.25">
      <c r="A105">
        <f>'Paraclinicos '!A104</f>
        <v>18</v>
      </c>
      <c r="B105" s="3">
        <f>'Paraclinicos '!R104</f>
        <v>44305</v>
      </c>
      <c r="C105" cm="1">
        <f t="array" ref="C105">_xlfn.IFS('Paraclinicos '!Q104="","",'Paraclinicos '!Q104&gt;60,3,'Paraclinicos '!Q104&lt;=60,1)</f>
        <v>3</v>
      </c>
      <c r="D105" t="str">
        <f>IFERROR(IF(INDEX('BD Demog para scores enalazar'!BC$2:BC$3000,MATCH(Formulas!A105,'BD Demog para scores enalazar'!A$2:A$3000,0))=0,"SI","NO"),"")</f>
        <v>SI</v>
      </c>
      <c r="E105" cm="1">
        <f t="array" ref="E105">_xlfn.IFS(D105="","",D105="SI",4,D105="NO",1)</f>
        <v>4</v>
      </c>
      <c r="F105" cm="1">
        <f t="array" ref="F105">_xlfn.IFS('Paraclinicos '!B104="","",'Paraclinicos '!B104&gt;1,1,'Paraclinicos '!B104&lt;=1,3)</f>
        <v>1</v>
      </c>
      <c r="G105" cm="1">
        <f t="array" ref="G105">_xlfn.IFS('Paraclinicos '!D104="","",AND('Paraclinicos '!D104&gt;=250,'Paraclinicos '!D104&lt;=500),2,'Paraclinicos '!D104&gt;500,3,'Paraclinicos '!D104&lt;250,1)</f>
        <v>3</v>
      </c>
      <c r="H105" s="50">
        <f t="shared" si="4"/>
        <v>11</v>
      </c>
      <c r="I105" cm="1">
        <f t="array" ref="I105">_xlfn.IFS('Paraclinicos '!Q104="","",'Paraclinicos '!Q104&gt;=65,1,'Paraclinicos '!Q104&lt;65,0)</f>
        <v>1</v>
      </c>
      <c r="J105" cm="1">
        <f t="array" ref="J105">_xlfn.IFS('Paraclinicos '!I104="","",'Paraclinicos '!I104&gt;7,1,'Paraclinicos '!I104&lt;=7,0)</f>
        <v>1</v>
      </c>
      <c r="K105" cm="1">
        <f t="array" ref="K105">_xlfn.IFS('Paraclinicos '!W104="","",'Paraclinicos '!W104&lt;=8,1,'Paraclinicos '!W104&gt;8,0)</f>
        <v>0</v>
      </c>
      <c r="L105" cm="1">
        <f t="array" ref="L105">_xlfn.IFS('Paraclinicos '!S104="","",'Paraclinicos '!S104&gt;=30,1,'Paraclinicos '!S104&lt;30,0)</f>
        <v>1</v>
      </c>
      <c r="M105" cm="1">
        <f t="array" ref="M105">_xlfn.IFS(OR('Paraclinicos '!T104="",'Paraclinicos '!U104=""),"",OR('Paraclinicos '!T104&lt;=90,'Paraclinicos '!U104&lt;=60),1,OR('Paraclinicos '!T104&gt;90,'Paraclinicos '!U104&gt;60),0)</f>
        <v>0</v>
      </c>
      <c r="N105" s="45">
        <f t="shared" si="5"/>
        <v>3</v>
      </c>
      <c r="O105" cm="1">
        <f t="array" ref="O105">_xlfn.IFS(OR('Paraclinicos '!M104="",'Paraclinicos '!N104="",'Paraclinicos '!N104=0),"",'Paraclinicos '!M104/'Paraclinicos '!N104&lt;100,4,'Paraclinicos '!M104/'Paraclinicos '!N104&lt;200,3,'Paraclinicos '!M104/'Paraclinicos '!N104&lt;300,2,'Paraclinicos '!M104/'Paraclinicos '!N104&lt;400,1,'Paraclinicos '!M104/'Paraclinicos '!N104&gt;=400,0)</f>
        <v>3</v>
      </c>
      <c r="P105" cm="1">
        <f t="array" ref="P105">_xlfn.IFS('Paraclinicos '!C104="","",'Paraclinicos '!C104&lt;20,4,'Paraclinicos '!C104&lt;50,3,'Paraclinicos '!C104&lt;100,2,'Paraclinicos '!C104&lt;150,1,'Paraclinicos '!C104&gt;150,0)</f>
        <v>0</v>
      </c>
      <c r="Q105" cm="1">
        <f t="array" ref="Q105">_xlfn.IFS('Paraclinicos '!O104="","",'Paraclinicos '!O104&lt;1.2,0,'Paraclinicos '!O104&lt;2,1,'Paraclinicos '!O104&lt;3.5,2,'Paraclinicos '!O104&lt;5,3,'Paraclinicos '!O104&gt;5,4)</f>
        <v>0</v>
      </c>
      <c r="R105" cm="1">
        <f t="array" ref="R105">_xlfn.IFS('Paraclinicos '!J104="","",'Paraclinicos '!J104&lt;1.2,0,'Paraclinicos '!J104&lt;2,1,'Paraclinicos '!J104&lt;6,2,'Paraclinicos '!J104&lt;12,3,'Paraclinicos '!J104&gt;=12,4)</f>
        <v>0</v>
      </c>
      <c r="S105" cm="1">
        <f t="array" ref="S105">_xlfn.IFS('Paraclinicos '!Y104="","",'Paraclinicos '!Y104&lt;70,1,'Paraclinicos '!Y104&gt;=70,0)</f>
        <v>0</v>
      </c>
      <c r="T105" cm="1">
        <f t="array" ref="T105">_xlfn.IFS('Paraclinicos '!W104="","",'Paraclinicos '!W104&lt;6,4,'Paraclinicos '!W104&lt;10,3,'Paraclinicos '!W104&lt;13,2,'Paraclinicos '!W104&lt;15,1,'Paraclinicos '!W104=15,0)</f>
        <v>0</v>
      </c>
      <c r="U105" s="54">
        <f t="shared" si="3"/>
        <v>3</v>
      </c>
      <c r="V105" cm="1">
        <f t="array" ref="V105">_xlfn.IFS('Paraclinicos '!S104="","",OR('Paraclinicos '!S104&lt;=8,'Paraclinicos '!S104&gt;=25),3,'Paraclinicos '!S104&lt;12,1,'Paraclinicos '!S104&lt;21,0,'Paraclinicos '!S104&lt;25,2)</f>
        <v>3</v>
      </c>
      <c r="W105" t="str">
        <f>IFERROR(IF(INDEX('BD Demog para scores enalazar'!Y$2:'BD Demog para scores enalazar'!Y$3000,MATCH(Formulas!A105,'BD Demog para scores enalazar'!A$2:'BD Demog para scores enalazar'!A$3000,0))=1,"SI","NO"),"")</f>
        <v>NO</v>
      </c>
      <c r="X105" s="9" t="str">
        <f>IFERROR(IF(INDEX('BD Demog para scores enalazar'!AJ$2:'BD Demog para scores enalazar'!AJ$3000,MATCH(Formulas!A105,'BD Demog para scores enalazar'!A$2:'BD Demog para scores enalazar'!A$3000,0))=1,"SI","NO"),"")</f>
        <v>NO</v>
      </c>
      <c r="Y105" cm="1">
        <f t="array" ref="Y105">IF(AND(W105="NO",X105="NO"),_xlfn.IFS('Paraclinicos '!K104&lt;=91,3,'Paraclinicos '!K104&lt;94,2,'Paraclinicos '!K104&lt;96,1,'Paraclinicos '!K104&gt;=96,0),"")</f>
        <v>3</v>
      </c>
      <c r="Z105" t="str" cm="1">
        <f t="array" ref="Z105">IF(OR(W105="SI",X105="SI"),_xlfn.IFS(OR(AND('Paraclinicos '!K104&lt;=83),AND('Paraclinicos '!K104&gt;=97,AA105=2)),3,OR(AND('Paraclinicos '!K104&lt;=86),AND('Paraclinicos '!K104&gt;=94,AA105=2)),2,OR(AND('Paraclinicos '!K104&lt;=88),AND('Paraclinicos '!K104&gt;=92,AA105=2)),1,OR(AND('Paraclinicos '!K104&gt;=88,'Paraclinicos '!K104&lt;=92),AND('Paraclinicos '!K104&gt;=93,AA105=0)),0),"")</f>
        <v/>
      </c>
      <c r="AA105" cm="1">
        <f t="array" ref="AA105">_xlfn.IFS('Paraclinicos '!E104="","",'Paraclinicos '!E104="Oxigeno",2,'Paraclinicos '!E104="Aire",0)</f>
        <v>2</v>
      </c>
    </row>
    <row r="106" spans="1:27" x14ac:dyDescent="0.25">
      <c r="A106">
        <f>'Paraclinicos '!A105</f>
        <v>18</v>
      </c>
      <c r="B106" s="3">
        <f>'Paraclinicos '!R105</f>
        <v>44307</v>
      </c>
      <c r="C106" cm="1">
        <f t="array" ref="C106">_xlfn.IFS('Paraclinicos '!Q105="","",'Paraclinicos '!Q105&gt;60,3,'Paraclinicos '!Q105&lt;=60,1)</f>
        <v>3</v>
      </c>
      <c r="D106" t="str">
        <f>IFERROR(IF(INDEX('BD Demog para scores enalazar'!BC$2:BC$3000,MATCH(Formulas!A106,'BD Demog para scores enalazar'!A$2:A$3000,0))=0,"SI","NO"),"")</f>
        <v>SI</v>
      </c>
      <c r="E106" cm="1">
        <f t="array" ref="E106">_xlfn.IFS(D106="","",D106="SI",4,D106="NO",1)</f>
        <v>4</v>
      </c>
      <c r="F106" cm="1">
        <f t="array" ref="F106">_xlfn.IFS('Paraclinicos '!B105="","",'Paraclinicos '!B105&gt;1,1,'Paraclinicos '!B105&lt;=1,3)</f>
        <v>3</v>
      </c>
      <c r="G106" t="str" cm="1">
        <f t="array" ref="G106">_xlfn.IFS('Paraclinicos '!D105="","",AND('Paraclinicos '!D105&gt;=250,'Paraclinicos '!D105&lt;=500),2,'Paraclinicos '!D105&gt;500,3,'Paraclinicos '!D105&lt;250,1)</f>
        <v/>
      </c>
      <c r="H106" s="50">
        <f t="shared" si="4"/>
        <v>10</v>
      </c>
      <c r="I106" cm="1">
        <f t="array" ref="I106">_xlfn.IFS('Paraclinicos '!Q105="","",'Paraclinicos '!Q105&gt;=65,1,'Paraclinicos '!Q105&lt;65,0)</f>
        <v>1</v>
      </c>
      <c r="J106" cm="1">
        <f t="array" ref="J106">_xlfn.IFS('Paraclinicos '!I105="","",'Paraclinicos '!I105&gt;7,1,'Paraclinicos '!I105&lt;=7,0)</f>
        <v>1</v>
      </c>
      <c r="K106" cm="1">
        <f t="array" ref="K106">_xlfn.IFS('Paraclinicos '!W105="","",'Paraclinicos '!W105&lt;=8,1,'Paraclinicos '!W105&gt;8,0)</f>
        <v>1</v>
      </c>
      <c r="L106" cm="1">
        <f t="array" ref="L106">_xlfn.IFS('Paraclinicos '!S105="","",'Paraclinicos '!S105&gt;=30,1,'Paraclinicos '!S105&lt;30,0)</f>
        <v>0</v>
      </c>
      <c r="M106" cm="1">
        <f t="array" ref="M106">_xlfn.IFS(OR('Paraclinicos '!T105="",'Paraclinicos '!U105=""),"",OR('Paraclinicos '!T105&lt;=90,'Paraclinicos '!U105&lt;=60),1,OR('Paraclinicos '!T105&gt;90,'Paraclinicos '!U105&gt;60),0)</f>
        <v>1</v>
      </c>
      <c r="N106" s="45">
        <f t="shared" si="5"/>
        <v>5</v>
      </c>
      <c r="O106" cm="1">
        <f t="array" ref="O106">_xlfn.IFS(OR('Paraclinicos '!M105="",'Paraclinicos '!N105="",'Paraclinicos '!N105=0),"",'Paraclinicos '!M105/'Paraclinicos '!N105&lt;100,4,'Paraclinicos '!M105/'Paraclinicos '!N105&lt;200,3,'Paraclinicos '!M105/'Paraclinicos '!N105&lt;300,2,'Paraclinicos '!M105/'Paraclinicos '!N105&lt;400,1,'Paraclinicos '!M105/'Paraclinicos '!N105&gt;=400,0)</f>
        <v>2</v>
      </c>
      <c r="P106" cm="1">
        <f t="array" ref="P106">_xlfn.IFS('Paraclinicos '!C105="","",'Paraclinicos '!C105&lt;20,4,'Paraclinicos '!C105&lt;50,3,'Paraclinicos '!C105&lt;100,2,'Paraclinicos '!C105&lt;150,1,'Paraclinicos '!C105&gt;150,0)</f>
        <v>0</v>
      </c>
      <c r="Q106" cm="1">
        <f t="array" ref="Q106">_xlfn.IFS('Paraclinicos '!O105="","",'Paraclinicos '!O105&lt;1.2,0,'Paraclinicos '!O105&lt;2,1,'Paraclinicos '!O105&lt;3.5,2,'Paraclinicos '!O105&lt;5,3,'Paraclinicos '!O105&gt;5,4)</f>
        <v>0</v>
      </c>
      <c r="R106" cm="1">
        <f t="array" ref="R106">_xlfn.IFS('Paraclinicos '!J105="","",'Paraclinicos '!J105&lt;1.2,0,'Paraclinicos '!J105&lt;2,1,'Paraclinicos '!J105&lt;6,2,'Paraclinicos '!J105&lt;12,3,'Paraclinicos '!J105&gt;=12,4)</f>
        <v>0</v>
      </c>
      <c r="S106" cm="1">
        <f t="array" ref="S106">_xlfn.IFS('Paraclinicos '!Y105="","",'Paraclinicos '!Y105&lt;70,1,'Paraclinicos '!Y105&gt;=70,0)</f>
        <v>0</v>
      </c>
      <c r="T106" cm="1">
        <f t="array" ref="T106">_xlfn.IFS('Paraclinicos '!W105="","",'Paraclinicos '!W105&lt;6,4,'Paraclinicos '!W105&lt;10,3,'Paraclinicos '!W105&lt;13,2,'Paraclinicos '!W105&lt;15,1,'Paraclinicos '!W105=15,0)</f>
        <v>4</v>
      </c>
      <c r="U106" s="54">
        <f t="shared" si="3"/>
        <v>6</v>
      </c>
      <c r="V106" cm="1">
        <f t="array" ref="V106">_xlfn.IFS('Paraclinicos '!S105="","",OR('Paraclinicos '!S105&lt;=8,'Paraclinicos '!S105&gt;=25),3,'Paraclinicos '!S105&lt;12,1,'Paraclinicos '!S105&lt;21,0,'Paraclinicos '!S105&lt;25,2)</f>
        <v>2</v>
      </c>
      <c r="W106" t="str">
        <f>IFERROR(IF(INDEX('BD Demog para scores enalazar'!Y$2:'BD Demog para scores enalazar'!Y$3000,MATCH(Formulas!A106,'BD Demog para scores enalazar'!A$2:'BD Demog para scores enalazar'!A$3000,0))=1,"SI","NO"),"")</f>
        <v>NO</v>
      </c>
      <c r="X106" s="9" t="str">
        <f>IFERROR(IF(INDEX('BD Demog para scores enalazar'!AJ$2:'BD Demog para scores enalazar'!AJ$3000,MATCH(Formulas!A106,'BD Demog para scores enalazar'!A$2:'BD Demog para scores enalazar'!A$3000,0))=1,"SI","NO"),"")</f>
        <v>NO</v>
      </c>
      <c r="Y106" cm="1">
        <f t="array" ref="Y106">IF(AND(W106="NO",X106="NO"),_xlfn.IFS('Paraclinicos '!K105&lt;=91,3,'Paraclinicos '!K105&lt;94,2,'Paraclinicos '!K105&lt;96,1,'Paraclinicos '!K105&gt;=96,0),"")</f>
        <v>3</v>
      </c>
      <c r="Z106" t="str" cm="1">
        <f t="array" ref="Z106">IF(OR(W106="SI",X106="SI"),_xlfn.IFS(OR(AND('Paraclinicos '!K105&lt;=83),AND('Paraclinicos '!K105&gt;=97,AA106=2)),3,OR(AND('Paraclinicos '!K105&lt;=86),AND('Paraclinicos '!K105&gt;=94,AA106=2)),2,OR(AND('Paraclinicos '!K105&lt;=88),AND('Paraclinicos '!K105&gt;=92,AA106=2)),1,OR(AND('Paraclinicos '!K105&gt;=88,'Paraclinicos '!K105&lt;=92),AND('Paraclinicos '!K105&gt;=93,AA106=0)),0),"")</f>
        <v/>
      </c>
      <c r="AA106" cm="1">
        <f t="array" ref="AA106">_xlfn.IFS('Paraclinicos '!E105="","",'Paraclinicos '!E105="Oxigeno",2,'Paraclinicos '!E105="Aire",0)</f>
        <v>2</v>
      </c>
    </row>
    <row r="107" spans="1:27" x14ac:dyDescent="0.25">
      <c r="A107">
        <f>'Paraclinicos '!A106</f>
        <v>18</v>
      </c>
      <c r="B107" s="3">
        <f>'Paraclinicos '!R106</f>
        <v>44309</v>
      </c>
      <c r="C107" cm="1">
        <f t="array" ref="C107">_xlfn.IFS('Paraclinicos '!Q106="","",'Paraclinicos '!Q106&gt;60,3,'Paraclinicos '!Q106&lt;=60,1)</f>
        <v>3</v>
      </c>
      <c r="D107" t="str">
        <f>IFERROR(IF(INDEX('BD Demog para scores enalazar'!BC$2:BC$3000,MATCH(Formulas!A107,'BD Demog para scores enalazar'!A$2:A$3000,0))=0,"SI","NO"),"")</f>
        <v>SI</v>
      </c>
      <c r="E107" cm="1">
        <f t="array" ref="E107">_xlfn.IFS(D107="","",D107="SI",4,D107="NO",1)</f>
        <v>4</v>
      </c>
      <c r="F107" cm="1">
        <f t="array" ref="F107">_xlfn.IFS('Paraclinicos '!B106="","",'Paraclinicos '!B106&gt;1,1,'Paraclinicos '!B106&lt;=1,3)</f>
        <v>3</v>
      </c>
      <c r="G107" t="str" cm="1">
        <f t="array" ref="G107">_xlfn.IFS('Paraclinicos '!D106="","",AND('Paraclinicos '!D106&gt;=250,'Paraclinicos '!D106&lt;=500),2,'Paraclinicos '!D106&gt;500,3,'Paraclinicos '!D106&lt;250,1)</f>
        <v/>
      </c>
      <c r="H107" s="50">
        <f t="shared" si="4"/>
        <v>10</v>
      </c>
      <c r="I107" cm="1">
        <f t="array" ref="I107">_xlfn.IFS('Paraclinicos '!Q106="","",'Paraclinicos '!Q106&gt;=65,1,'Paraclinicos '!Q106&lt;65,0)</f>
        <v>1</v>
      </c>
      <c r="J107" cm="1">
        <f t="array" ref="J107">_xlfn.IFS('Paraclinicos '!I106="","",'Paraclinicos '!I106&gt;7,1,'Paraclinicos '!I106&lt;=7,0)</f>
        <v>1</v>
      </c>
      <c r="K107" cm="1">
        <f t="array" ref="K107">_xlfn.IFS('Paraclinicos '!W106="","",'Paraclinicos '!W106&lt;=8,1,'Paraclinicos '!W106&gt;8,0)</f>
        <v>1</v>
      </c>
      <c r="L107" cm="1">
        <f t="array" ref="L107">_xlfn.IFS('Paraclinicos '!S106="","",'Paraclinicos '!S106&gt;=30,1,'Paraclinicos '!S106&lt;30,0)</f>
        <v>0</v>
      </c>
      <c r="M107" cm="1">
        <f t="array" ref="M107">_xlfn.IFS(OR('Paraclinicos '!T106="",'Paraclinicos '!U106=""),"",OR('Paraclinicos '!T106&lt;=90,'Paraclinicos '!U106&lt;=60),1,OR('Paraclinicos '!T106&gt;90,'Paraclinicos '!U106&gt;60),0)</f>
        <v>1</v>
      </c>
      <c r="N107" s="45">
        <f t="shared" si="5"/>
        <v>6</v>
      </c>
      <c r="O107" cm="1">
        <f t="array" ref="O107">_xlfn.IFS(OR('Paraclinicos '!M106="",'Paraclinicos '!N106="",'Paraclinicos '!N106=0),"",'Paraclinicos '!M106/'Paraclinicos '!N106&lt;100,4,'Paraclinicos '!M106/'Paraclinicos '!N106&lt;200,3,'Paraclinicos '!M106/'Paraclinicos '!N106&lt;300,2,'Paraclinicos '!M106/'Paraclinicos '!N106&lt;400,1,'Paraclinicos '!M106/'Paraclinicos '!N106&gt;=400,0)</f>
        <v>2</v>
      </c>
      <c r="P107" cm="1">
        <f t="array" ref="P107">_xlfn.IFS('Paraclinicos '!C106="","",'Paraclinicos '!C106&lt;20,4,'Paraclinicos '!C106&lt;50,3,'Paraclinicos '!C106&lt;100,2,'Paraclinicos '!C106&lt;150,1,'Paraclinicos '!C106&gt;150,0)</f>
        <v>0</v>
      </c>
      <c r="Q107" cm="1">
        <f t="array" ref="Q107">_xlfn.IFS('Paraclinicos '!O106="","",'Paraclinicos '!O106&lt;1.2,0,'Paraclinicos '!O106&lt;2,1,'Paraclinicos '!O106&lt;3.5,2,'Paraclinicos '!O106&lt;5,3,'Paraclinicos '!O106&gt;5,4)</f>
        <v>0</v>
      </c>
      <c r="R107" t="str" cm="1">
        <f t="array" ref="R107">_xlfn.IFS('Paraclinicos '!J106="","",'Paraclinicos '!J106&lt;1.2,0,'Paraclinicos '!J106&lt;2,1,'Paraclinicos '!J106&lt;6,2,'Paraclinicos '!J106&lt;12,3,'Paraclinicos '!J106&gt;=12,4)</f>
        <v/>
      </c>
      <c r="S107" cm="1">
        <f t="array" ref="S107">_xlfn.IFS('Paraclinicos '!Y106="","",'Paraclinicos '!Y106&lt;70,1,'Paraclinicos '!Y106&gt;=70,0)</f>
        <v>0</v>
      </c>
      <c r="T107" cm="1">
        <f t="array" ref="T107">_xlfn.IFS('Paraclinicos '!W106="","",'Paraclinicos '!W106&lt;6,4,'Paraclinicos '!W106&lt;10,3,'Paraclinicos '!W106&lt;13,2,'Paraclinicos '!W106&lt;15,1,'Paraclinicos '!W106=15,0)</f>
        <v>4</v>
      </c>
      <c r="U107" s="54">
        <f t="shared" si="3"/>
        <v>6</v>
      </c>
      <c r="V107" cm="1">
        <f t="array" ref="V107">_xlfn.IFS('Paraclinicos '!S106="","",OR('Paraclinicos '!S106&lt;=8,'Paraclinicos '!S106&gt;=25),3,'Paraclinicos '!S106&lt;12,1,'Paraclinicos '!S106&lt;21,0,'Paraclinicos '!S106&lt;25,2)</f>
        <v>2</v>
      </c>
      <c r="W107" t="str">
        <f>IFERROR(IF(INDEX('BD Demog para scores enalazar'!Y$2:'BD Demog para scores enalazar'!Y$3000,MATCH(Formulas!A107,'BD Demog para scores enalazar'!A$2:'BD Demog para scores enalazar'!A$3000,0))=1,"SI","NO"),"")</f>
        <v>NO</v>
      </c>
      <c r="X107" s="9" t="str">
        <f>IFERROR(IF(INDEX('BD Demog para scores enalazar'!AJ$2:'BD Demog para scores enalazar'!AJ$3000,MATCH(Formulas!A107,'BD Demog para scores enalazar'!A$2:'BD Demog para scores enalazar'!A$3000,0))=1,"SI","NO"),"")</f>
        <v>NO</v>
      </c>
      <c r="Y107" cm="1">
        <f t="array" ref="Y107">IF(AND(W107="NO",X107="NO"),_xlfn.IFS('Paraclinicos '!K106&lt;=91,3,'Paraclinicos '!K106&lt;94,2,'Paraclinicos '!K106&lt;96,1,'Paraclinicos '!K106&gt;=96,0),"")</f>
        <v>2</v>
      </c>
      <c r="Z107" t="str" cm="1">
        <f t="array" ref="Z107">IF(OR(W107="SI",X107="SI"),_xlfn.IFS(OR(AND('Paraclinicos '!K106&lt;=83),AND('Paraclinicos '!K106&gt;=97,AA107=2)),3,OR(AND('Paraclinicos '!K106&lt;=86),AND('Paraclinicos '!K106&gt;=94,AA107=2)),2,OR(AND('Paraclinicos '!K106&lt;=88),AND('Paraclinicos '!K106&gt;=92,AA107=2)),1,OR(AND('Paraclinicos '!K106&gt;=88,'Paraclinicos '!K106&lt;=92),AND('Paraclinicos '!K106&gt;=93,AA107=0)),0),"")</f>
        <v/>
      </c>
      <c r="AA107" cm="1">
        <f t="array" ref="AA107">_xlfn.IFS('Paraclinicos '!E106="","",'Paraclinicos '!E106="Oxigeno",2,'Paraclinicos '!E106="Aire",0)</f>
        <v>2</v>
      </c>
    </row>
    <row r="108" spans="1:27" x14ac:dyDescent="0.25">
      <c r="A108">
        <f>'Paraclinicos '!A107</f>
        <v>18</v>
      </c>
      <c r="B108" s="3">
        <f>'Paraclinicos '!R107</f>
        <v>44311</v>
      </c>
      <c r="C108" cm="1">
        <f t="array" ref="C108">_xlfn.IFS('Paraclinicos '!Q107="","",'Paraclinicos '!Q107&gt;60,3,'Paraclinicos '!Q107&lt;=60,1)</f>
        <v>3</v>
      </c>
      <c r="D108" t="str">
        <f>IFERROR(IF(INDEX('BD Demog para scores enalazar'!BC$2:BC$3000,MATCH(Formulas!A108,'BD Demog para scores enalazar'!A$2:A$3000,0))=0,"SI","NO"),"")</f>
        <v>SI</v>
      </c>
      <c r="E108" cm="1">
        <f t="array" ref="E108">_xlfn.IFS(D108="","",D108="SI",4,D108="NO",1)</f>
        <v>4</v>
      </c>
      <c r="F108" cm="1">
        <f t="array" ref="F108">_xlfn.IFS('Paraclinicos '!B107="","",'Paraclinicos '!B107&gt;1,1,'Paraclinicos '!B107&lt;=1,3)</f>
        <v>1</v>
      </c>
      <c r="G108" t="str" cm="1">
        <f t="array" ref="G108">_xlfn.IFS('Paraclinicos '!D107="","",AND('Paraclinicos '!D107&gt;=250,'Paraclinicos '!D107&lt;=500),2,'Paraclinicos '!D107&gt;500,3,'Paraclinicos '!D107&lt;250,1)</f>
        <v/>
      </c>
      <c r="H108" s="50">
        <f t="shared" si="4"/>
        <v>8</v>
      </c>
      <c r="I108" cm="1">
        <f t="array" ref="I108">_xlfn.IFS('Paraclinicos '!Q107="","",'Paraclinicos '!Q107&gt;=65,1,'Paraclinicos '!Q107&lt;65,0)</f>
        <v>1</v>
      </c>
      <c r="J108" cm="1">
        <f t="array" ref="J108">_xlfn.IFS('Paraclinicos '!I107="","",'Paraclinicos '!I107&gt;7,1,'Paraclinicos '!I107&lt;=7,0)</f>
        <v>1</v>
      </c>
      <c r="K108" cm="1">
        <f t="array" ref="K108">_xlfn.IFS('Paraclinicos '!W107="","",'Paraclinicos '!W107&lt;=8,1,'Paraclinicos '!W107&gt;8,0)</f>
        <v>1</v>
      </c>
      <c r="L108" cm="1">
        <f t="array" ref="L108">_xlfn.IFS('Paraclinicos '!S107="","",'Paraclinicos '!S107&gt;=30,1,'Paraclinicos '!S107&lt;30,0)</f>
        <v>0</v>
      </c>
      <c r="M108" cm="1">
        <f t="array" ref="M108">_xlfn.IFS(OR('Paraclinicos '!T107="",'Paraclinicos '!U107=""),"",OR('Paraclinicos '!T107&lt;=90,'Paraclinicos '!U107&lt;=60),1,OR('Paraclinicos '!T107&gt;90,'Paraclinicos '!U107&gt;60),0)</f>
        <v>0</v>
      </c>
      <c r="N108" s="45">
        <f t="shared" si="5"/>
        <v>5</v>
      </c>
      <c r="O108" cm="1">
        <f t="array" ref="O108">_xlfn.IFS(OR('Paraclinicos '!M107="",'Paraclinicos '!N107="",'Paraclinicos '!N107=0),"",'Paraclinicos '!M107/'Paraclinicos '!N107&lt;100,4,'Paraclinicos '!M107/'Paraclinicos '!N107&lt;200,3,'Paraclinicos '!M107/'Paraclinicos '!N107&lt;300,2,'Paraclinicos '!M107/'Paraclinicos '!N107&lt;400,1,'Paraclinicos '!M107/'Paraclinicos '!N107&gt;=400,0)</f>
        <v>2</v>
      </c>
      <c r="P108" cm="1">
        <f t="array" ref="P108">_xlfn.IFS('Paraclinicos '!C107="","",'Paraclinicos '!C107&lt;20,4,'Paraclinicos '!C107&lt;50,3,'Paraclinicos '!C107&lt;100,2,'Paraclinicos '!C107&lt;150,1,'Paraclinicos '!C107&gt;150,0)</f>
        <v>0</v>
      </c>
      <c r="Q108" cm="1">
        <f t="array" ref="Q108">_xlfn.IFS('Paraclinicos '!O107="","",'Paraclinicos '!O107&lt;1.2,0,'Paraclinicos '!O107&lt;2,1,'Paraclinicos '!O107&lt;3.5,2,'Paraclinicos '!O107&lt;5,3,'Paraclinicos '!O107&gt;5,4)</f>
        <v>0</v>
      </c>
      <c r="R108" cm="1">
        <f t="array" ref="R108">_xlfn.IFS('Paraclinicos '!J107="","",'Paraclinicos '!J107&lt;1.2,0,'Paraclinicos '!J107&lt;2,1,'Paraclinicos '!J107&lt;6,2,'Paraclinicos '!J107&lt;12,3,'Paraclinicos '!J107&gt;=12,4)</f>
        <v>0</v>
      </c>
      <c r="S108" cm="1">
        <f t="array" ref="S108">_xlfn.IFS('Paraclinicos '!Y107="","",'Paraclinicos '!Y107&lt;70,1,'Paraclinicos '!Y107&gt;=70,0)</f>
        <v>0</v>
      </c>
      <c r="T108" cm="1">
        <f t="array" ref="T108">_xlfn.IFS('Paraclinicos '!W107="","",'Paraclinicos '!W107&lt;6,4,'Paraclinicos '!W107&lt;10,3,'Paraclinicos '!W107&lt;13,2,'Paraclinicos '!W107&lt;15,1,'Paraclinicos '!W107=15,0)</f>
        <v>4</v>
      </c>
      <c r="U108" s="54">
        <f t="shared" si="3"/>
        <v>6</v>
      </c>
      <c r="V108" cm="1">
        <f t="array" ref="V108">_xlfn.IFS('Paraclinicos '!S107="","",OR('Paraclinicos '!S107&lt;=8,'Paraclinicos '!S107&gt;=25),3,'Paraclinicos '!S107&lt;12,1,'Paraclinicos '!S107&lt;21,0,'Paraclinicos '!S107&lt;25,2)</f>
        <v>2</v>
      </c>
      <c r="W108" t="str">
        <f>IFERROR(IF(INDEX('BD Demog para scores enalazar'!Y$2:'BD Demog para scores enalazar'!Y$3000,MATCH(Formulas!A108,'BD Demog para scores enalazar'!A$2:'BD Demog para scores enalazar'!A$3000,0))=1,"SI","NO"),"")</f>
        <v>NO</v>
      </c>
      <c r="X108" s="9" t="str">
        <f>IFERROR(IF(INDEX('BD Demog para scores enalazar'!AJ$2:'BD Demog para scores enalazar'!AJ$3000,MATCH(Formulas!A108,'BD Demog para scores enalazar'!A$2:'BD Demog para scores enalazar'!A$3000,0))=1,"SI","NO"),"")</f>
        <v>NO</v>
      </c>
      <c r="Y108" cm="1">
        <f t="array" ref="Y108">IF(AND(W108="NO",X108="NO"),_xlfn.IFS('Paraclinicos '!K107&lt;=91,3,'Paraclinicos '!K107&lt;94,2,'Paraclinicos '!K107&lt;96,1,'Paraclinicos '!K107&gt;=96,0),"")</f>
        <v>1</v>
      </c>
      <c r="Z108" t="str" cm="1">
        <f t="array" ref="Z108">IF(OR(W108="SI",X108="SI"),_xlfn.IFS(OR(AND('Paraclinicos '!K107&lt;=83),AND('Paraclinicos '!K107&gt;=97,AA108=2)),3,OR(AND('Paraclinicos '!K107&lt;=86),AND('Paraclinicos '!K107&gt;=94,AA108=2)),2,OR(AND('Paraclinicos '!K107&lt;=88),AND('Paraclinicos '!K107&gt;=92,AA108=2)),1,OR(AND('Paraclinicos '!K107&gt;=88,'Paraclinicos '!K107&lt;=92),AND('Paraclinicos '!K107&gt;=93,AA108=0)),0),"")</f>
        <v/>
      </c>
      <c r="AA108" cm="1">
        <f t="array" ref="AA108">_xlfn.IFS('Paraclinicos '!E107="","",'Paraclinicos '!E107="Oxigeno",2,'Paraclinicos '!E107="Aire",0)</f>
        <v>2</v>
      </c>
    </row>
    <row r="109" spans="1:27" x14ac:dyDescent="0.25">
      <c r="A109">
        <f>'Paraclinicos '!A108</f>
        <v>18</v>
      </c>
      <c r="B109" s="3">
        <f>'Paraclinicos '!R108</f>
        <v>44313</v>
      </c>
      <c r="C109" cm="1">
        <f t="array" ref="C109">_xlfn.IFS('Paraclinicos '!Q108="","",'Paraclinicos '!Q108&gt;60,3,'Paraclinicos '!Q108&lt;=60,1)</f>
        <v>3</v>
      </c>
      <c r="D109" t="str">
        <f>IFERROR(IF(INDEX('BD Demog para scores enalazar'!BC$2:BC$3000,MATCH(Formulas!A109,'BD Demog para scores enalazar'!A$2:A$3000,0))=0,"SI","NO"),"")</f>
        <v>SI</v>
      </c>
      <c r="E109" cm="1">
        <f t="array" ref="E109">_xlfn.IFS(D109="","",D109="SI",4,D109="NO",1)</f>
        <v>4</v>
      </c>
      <c r="F109" cm="1">
        <f t="array" ref="F109">_xlfn.IFS('Paraclinicos '!B108="","",'Paraclinicos '!B108&gt;1,1,'Paraclinicos '!B108&lt;=1,3)</f>
        <v>3</v>
      </c>
      <c r="G109" t="str" cm="1">
        <f t="array" ref="G109">_xlfn.IFS('Paraclinicos '!D108="","",AND('Paraclinicos '!D108&gt;=250,'Paraclinicos '!D108&lt;=500),2,'Paraclinicos '!D108&gt;500,3,'Paraclinicos '!D108&lt;250,1)</f>
        <v/>
      </c>
      <c r="H109" s="50">
        <f t="shared" si="4"/>
        <v>10</v>
      </c>
      <c r="I109" cm="1">
        <f t="array" ref="I109">_xlfn.IFS('Paraclinicos '!Q108="","",'Paraclinicos '!Q108&gt;=65,1,'Paraclinicos '!Q108&lt;65,0)</f>
        <v>1</v>
      </c>
      <c r="J109" cm="1">
        <f t="array" ref="J109">_xlfn.IFS('Paraclinicos '!I108="","",'Paraclinicos '!I108&gt;7,1,'Paraclinicos '!I108&lt;=7,0)</f>
        <v>1</v>
      </c>
      <c r="K109" cm="1">
        <f t="array" ref="K109">_xlfn.IFS('Paraclinicos '!W108="","",'Paraclinicos '!W108&lt;=8,1,'Paraclinicos '!W108&gt;8,0)</f>
        <v>1</v>
      </c>
      <c r="L109" cm="1">
        <f t="array" ref="L109">_xlfn.IFS('Paraclinicos '!S108="","",'Paraclinicos '!S108&gt;=30,1,'Paraclinicos '!S108&lt;30,0)</f>
        <v>0</v>
      </c>
      <c r="M109" cm="1">
        <f t="array" ref="M109">_xlfn.IFS(OR('Paraclinicos '!T108="",'Paraclinicos '!U108=""),"",OR('Paraclinicos '!T108&lt;=90,'Paraclinicos '!U108&lt;=60),1,OR('Paraclinicos '!T108&gt;90,'Paraclinicos '!U108&gt;60),0)</f>
        <v>0</v>
      </c>
      <c r="N109" s="45">
        <f t="shared" si="5"/>
        <v>4</v>
      </c>
      <c r="O109" cm="1">
        <f t="array" ref="O109">_xlfn.IFS(OR('Paraclinicos '!M108="",'Paraclinicos '!N108="",'Paraclinicos '!N108=0),"",'Paraclinicos '!M108/'Paraclinicos '!N108&lt;100,4,'Paraclinicos '!M108/'Paraclinicos '!N108&lt;200,3,'Paraclinicos '!M108/'Paraclinicos '!N108&lt;300,2,'Paraclinicos '!M108/'Paraclinicos '!N108&lt;400,1,'Paraclinicos '!M108/'Paraclinicos '!N108&gt;=400,0)</f>
        <v>3</v>
      </c>
      <c r="P109" cm="1">
        <f t="array" ref="P109">_xlfn.IFS('Paraclinicos '!C108="","",'Paraclinicos '!C108&lt;20,4,'Paraclinicos '!C108&lt;50,3,'Paraclinicos '!C108&lt;100,2,'Paraclinicos '!C108&lt;150,1,'Paraclinicos '!C108&gt;150,0)</f>
        <v>0</v>
      </c>
      <c r="Q109" cm="1">
        <f t="array" ref="Q109">_xlfn.IFS('Paraclinicos '!O108="","",'Paraclinicos '!O108&lt;1.2,0,'Paraclinicos '!O108&lt;2,1,'Paraclinicos '!O108&lt;3.5,2,'Paraclinicos '!O108&lt;5,3,'Paraclinicos '!O108&gt;5,4)</f>
        <v>0</v>
      </c>
      <c r="R109" cm="1">
        <f t="array" ref="R109">_xlfn.IFS('Paraclinicos '!J108="","",'Paraclinicos '!J108&lt;1.2,0,'Paraclinicos '!J108&lt;2,1,'Paraclinicos '!J108&lt;6,2,'Paraclinicos '!J108&lt;12,3,'Paraclinicos '!J108&gt;=12,4)</f>
        <v>0</v>
      </c>
      <c r="S109" cm="1">
        <f t="array" ref="S109">_xlfn.IFS('Paraclinicos '!Y108="","",'Paraclinicos '!Y108&lt;70,1,'Paraclinicos '!Y108&gt;=70,0)</f>
        <v>0</v>
      </c>
      <c r="T109" cm="1">
        <f t="array" ref="T109">_xlfn.IFS('Paraclinicos '!W108="","",'Paraclinicos '!W108&lt;6,4,'Paraclinicos '!W108&lt;10,3,'Paraclinicos '!W108&lt;13,2,'Paraclinicos '!W108&lt;15,1,'Paraclinicos '!W108=15,0)</f>
        <v>4</v>
      </c>
      <c r="U109" s="54">
        <f t="shared" si="3"/>
        <v>7</v>
      </c>
      <c r="V109" cm="1">
        <f t="array" ref="V109">_xlfn.IFS('Paraclinicos '!S108="","",OR('Paraclinicos '!S108&lt;=8,'Paraclinicos '!S108&gt;=25),3,'Paraclinicos '!S108&lt;12,1,'Paraclinicos '!S108&lt;21,0,'Paraclinicos '!S108&lt;25,2)</f>
        <v>0</v>
      </c>
      <c r="W109" t="str">
        <f>IFERROR(IF(INDEX('BD Demog para scores enalazar'!Y$2:'BD Demog para scores enalazar'!Y$3000,MATCH(Formulas!A109,'BD Demog para scores enalazar'!A$2:'BD Demog para scores enalazar'!A$3000,0))=1,"SI","NO"),"")</f>
        <v>NO</v>
      </c>
      <c r="X109" s="9" t="str">
        <f>IFERROR(IF(INDEX('BD Demog para scores enalazar'!AJ$2:'BD Demog para scores enalazar'!AJ$3000,MATCH(Formulas!A109,'BD Demog para scores enalazar'!A$2:'BD Demog para scores enalazar'!A$3000,0))=1,"SI","NO"),"")</f>
        <v>NO</v>
      </c>
      <c r="Y109" cm="1">
        <f t="array" ref="Y109">IF(AND(W109="NO",X109="NO"),_xlfn.IFS('Paraclinicos '!K108&lt;=91,3,'Paraclinicos '!K108&lt;94,2,'Paraclinicos '!K108&lt;96,1,'Paraclinicos '!K108&gt;=96,0),"")</f>
        <v>3</v>
      </c>
      <c r="Z109" t="str" cm="1">
        <f t="array" ref="Z109">IF(OR(W109="SI",X109="SI"),_xlfn.IFS(OR(AND('Paraclinicos '!K108&lt;=83),AND('Paraclinicos '!K108&gt;=97,AA109=2)),3,OR(AND('Paraclinicos '!K108&lt;=86),AND('Paraclinicos '!K108&gt;=94,AA109=2)),2,OR(AND('Paraclinicos '!K108&lt;=88),AND('Paraclinicos '!K108&gt;=92,AA109=2)),1,OR(AND('Paraclinicos '!K108&gt;=88,'Paraclinicos '!K108&lt;=92),AND('Paraclinicos '!K108&gt;=93,AA109=0)),0),"")</f>
        <v/>
      </c>
      <c r="AA109" cm="1">
        <f t="array" ref="AA109">_xlfn.IFS('Paraclinicos '!E108="","",'Paraclinicos '!E108="Oxigeno",2,'Paraclinicos '!E108="Aire",0)</f>
        <v>2</v>
      </c>
    </row>
    <row r="110" spans="1:27" x14ac:dyDescent="0.25">
      <c r="A110">
        <f>'Paraclinicos '!A109</f>
        <v>18</v>
      </c>
      <c r="B110" s="3">
        <f>'Paraclinicos '!R109</f>
        <v>44315</v>
      </c>
      <c r="C110" cm="1">
        <f t="array" ref="C110">_xlfn.IFS('Paraclinicos '!Q109="","",'Paraclinicos '!Q109&gt;60,3,'Paraclinicos '!Q109&lt;=60,1)</f>
        <v>3</v>
      </c>
      <c r="D110" t="str">
        <f>IFERROR(IF(INDEX('BD Demog para scores enalazar'!BC$2:BC$3000,MATCH(Formulas!A110,'BD Demog para scores enalazar'!A$2:A$3000,0))=0,"SI","NO"),"")</f>
        <v>SI</v>
      </c>
      <c r="E110" cm="1">
        <f t="array" ref="E110">_xlfn.IFS(D110="","",D110="SI",4,D110="NO",1)</f>
        <v>4</v>
      </c>
      <c r="F110" cm="1">
        <f t="array" ref="F110">_xlfn.IFS('Paraclinicos '!B109="","",'Paraclinicos '!B109&gt;1,1,'Paraclinicos '!B109&lt;=1,3)</f>
        <v>3</v>
      </c>
      <c r="G110" t="str" cm="1">
        <f t="array" ref="G110">_xlfn.IFS('Paraclinicos '!D109="","",AND('Paraclinicos '!D109&gt;=250,'Paraclinicos '!D109&lt;=500),2,'Paraclinicos '!D109&gt;500,3,'Paraclinicos '!D109&lt;250,1)</f>
        <v/>
      </c>
      <c r="H110" s="50">
        <f t="shared" si="4"/>
        <v>10</v>
      </c>
      <c r="I110" cm="1">
        <f t="array" ref="I110">_xlfn.IFS('Paraclinicos '!Q109="","",'Paraclinicos '!Q109&gt;=65,1,'Paraclinicos '!Q109&lt;65,0)</f>
        <v>1</v>
      </c>
      <c r="J110" cm="1">
        <f t="array" ref="J110">_xlfn.IFS('Paraclinicos '!I109="","",'Paraclinicos '!I109&gt;7,1,'Paraclinicos '!I109&lt;=7,0)</f>
        <v>1</v>
      </c>
      <c r="K110" cm="1">
        <f t="array" ref="K110">_xlfn.IFS('Paraclinicos '!W109="","",'Paraclinicos '!W109&lt;=8,1,'Paraclinicos '!W109&gt;8,0)</f>
        <v>1</v>
      </c>
      <c r="L110" cm="1">
        <f t="array" ref="L110">_xlfn.IFS('Paraclinicos '!S109="","",'Paraclinicos '!S109&gt;=30,1,'Paraclinicos '!S109&lt;30,0)</f>
        <v>0</v>
      </c>
      <c r="M110" cm="1">
        <f t="array" ref="M110">_xlfn.IFS(OR('Paraclinicos '!T109="",'Paraclinicos '!U109=""),"",OR('Paraclinicos '!T109&lt;=90,'Paraclinicos '!U109&lt;=60),1,OR('Paraclinicos '!T109&gt;90,'Paraclinicos '!U109&gt;60),0)</f>
        <v>0</v>
      </c>
      <c r="N110" s="45">
        <f t="shared" si="5"/>
        <v>4</v>
      </c>
      <c r="O110" cm="1">
        <f t="array" ref="O110">_xlfn.IFS(OR('Paraclinicos '!M109="",'Paraclinicos '!N109="",'Paraclinicos '!N109=0),"",'Paraclinicos '!M109/'Paraclinicos '!N109&lt;100,4,'Paraclinicos '!M109/'Paraclinicos '!N109&lt;200,3,'Paraclinicos '!M109/'Paraclinicos '!N109&lt;300,2,'Paraclinicos '!M109/'Paraclinicos '!N109&lt;400,1,'Paraclinicos '!M109/'Paraclinicos '!N109&gt;=400,0)</f>
        <v>1</v>
      </c>
      <c r="P110" cm="1">
        <f t="array" ref="P110">_xlfn.IFS('Paraclinicos '!C109="","",'Paraclinicos '!C109&lt;20,4,'Paraclinicos '!C109&lt;50,3,'Paraclinicos '!C109&lt;100,2,'Paraclinicos '!C109&lt;150,1,'Paraclinicos '!C109&gt;150,0)</f>
        <v>0</v>
      </c>
      <c r="Q110" cm="1">
        <f t="array" ref="Q110">_xlfn.IFS('Paraclinicos '!O109="","",'Paraclinicos '!O109&lt;1.2,0,'Paraclinicos '!O109&lt;2,1,'Paraclinicos '!O109&lt;3.5,2,'Paraclinicos '!O109&lt;5,3,'Paraclinicos '!O109&gt;5,4)</f>
        <v>0</v>
      </c>
      <c r="R110" cm="1">
        <f t="array" ref="R110">_xlfn.IFS('Paraclinicos '!J109="","",'Paraclinicos '!J109&lt;1.2,0,'Paraclinicos '!J109&lt;2,1,'Paraclinicos '!J109&lt;6,2,'Paraclinicos '!J109&lt;12,3,'Paraclinicos '!J109&gt;=12,4)</f>
        <v>0</v>
      </c>
      <c r="S110" cm="1">
        <f t="array" ref="S110">_xlfn.IFS('Paraclinicos '!Y109="","",'Paraclinicos '!Y109&lt;70,1,'Paraclinicos '!Y109&gt;=70,0)</f>
        <v>0</v>
      </c>
      <c r="T110" cm="1">
        <f t="array" ref="T110">_xlfn.IFS('Paraclinicos '!W109="","",'Paraclinicos '!W109&lt;6,4,'Paraclinicos '!W109&lt;10,3,'Paraclinicos '!W109&lt;13,2,'Paraclinicos '!W109&lt;15,1,'Paraclinicos '!W109=15,0)</f>
        <v>3</v>
      </c>
      <c r="U110" s="54">
        <f t="shared" si="3"/>
        <v>4</v>
      </c>
      <c r="V110" cm="1">
        <f t="array" ref="V110">_xlfn.IFS('Paraclinicos '!S109="","",OR('Paraclinicos '!S109&lt;=8,'Paraclinicos '!S109&gt;=25),3,'Paraclinicos '!S109&lt;12,1,'Paraclinicos '!S109&lt;21,0,'Paraclinicos '!S109&lt;25,2)</f>
        <v>0</v>
      </c>
      <c r="W110" t="str">
        <f>IFERROR(IF(INDEX('BD Demog para scores enalazar'!Y$2:'BD Demog para scores enalazar'!Y$3000,MATCH(Formulas!A110,'BD Demog para scores enalazar'!A$2:'BD Demog para scores enalazar'!A$3000,0))=1,"SI","NO"),"")</f>
        <v>NO</v>
      </c>
      <c r="X110" s="9" t="str">
        <f>IFERROR(IF(INDEX('BD Demog para scores enalazar'!AJ$2:'BD Demog para scores enalazar'!AJ$3000,MATCH(Formulas!A110,'BD Demog para scores enalazar'!A$2:'BD Demog para scores enalazar'!A$3000,0))=1,"SI","NO"),"")</f>
        <v>NO</v>
      </c>
      <c r="Y110" cm="1">
        <f t="array" ref="Y110">IF(AND(W110="NO",X110="NO"),_xlfn.IFS('Paraclinicos '!K109&lt;=91,3,'Paraclinicos '!K109&lt;94,2,'Paraclinicos '!K109&lt;96,1,'Paraclinicos '!K109&gt;=96,0),"")</f>
        <v>1</v>
      </c>
      <c r="Z110" t="str" cm="1">
        <f t="array" ref="Z110">IF(OR(W110="SI",X110="SI"),_xlfn.IFS(OR(AND('Paraclinicos '!K109&lt;=83),AND('Paraclinicos '!K109&gt;=97,AA110=2)),3,OR(AND('Paraclinicos '!K109&lt;=86),AND('Paraclinicos '!K109&gt;=94,AA110=2)),2,OR(AND('Paraclinicos '!K109&lt;=88),AND('Paraclinicos '!K109&gt;=92,AA110=2)),1,OR(AND('Paraclinicos '!K109&gt;=88,'Paraclinicos '!K109&lt;=92),AND('Paraclinicos '!K109&gt;=93,AA110=0)),0),"")</f>
        <v/>
      </c>
      <c r="AA110" cm="1">
        <f t="array" ref="AA110">_xlfn.IFS('Paraclinicos '!E109="","",'Paraclinicos '!E109="Oxigeno",2,'Paraclinicos '!E109="Aire",0)</f>
        <v>2</v>
      </c>
    </row>
    <row r="111" spans="1:27" x14ac:dyDescent="0.25">
      <c r="A111">
        <f>'Paraclinicos '!A110</f>
        <v>18</v>
      </c>
      <c r="B111" s="3">
        <f>'Paraclinicos '!R110</f>
        <v>44316</v>
      </c>
      <c r="C111" cm="1">
        <f t="array" ref="C111">_xlfn.IFS('Paraclinicos '!Q110="","",'Paraclinicos '!Q110&gt;60,3,'Paraclinicos '!Q110&lt;=60,1)</f>
        <v>3</v>
      </c>
      <c r="D111" t="str">
        <f>IFERROR(IF(INDEX('BD Demog para scores enalazar'!BC$2:BC$3000,MATCH(Formulas!A111,'BD Demog para scores enalazar'!A$2:A$3000,0))=0,"SI","NO"),"")</f>
        <v>SI</v>
      </c>
      <c r="E111" cm="1">
        <f t="array" ref="E111">_xlfn.IFS(D111="","",D111="SI",4,D111="NO",1)</f>
        <v>4</v>
      </c>
      <c r="F111" cm="1">
        <f t="array" ref="F111">_xlfn.IFS('Paraclinicos '!B110="","",'Paraclinicos '!B110&gt;1,1,'Paraclinicos '!B110&lt;=1,3)</f>
        <v>3</v>
      </c>
      <c r="G111" cm="1">
        <f t="array" ref="G111">_xlfn.IFS('Paraclinicos '!D110="","",AND('Paraclinicos '!D110&gt;=250,'Paraclinicos '!D110&lt;=500),2,'Paraclinicos '!D110&gt;500,3,'Paraclinicos '!D110&lt;250,1)</f>
        <v>3</v>
      </c>
      <c r="H111" s="50">
        <f t="shared" si="4"/>
        <v>13</v>
      </c>
      <c r="I111" cm="1">
        <f t="array" ref="I111">_xlfn.IFS('Paraclinicos '!Q110="","",'Paraclinicos '!Q110&gt;=65,1,'Paraclinicos '!Q110&lt;65,0)</f>
        <v>1</v>
      </c>
      <c r="J111" cm="1">
        <f t="array" ref="J111">_xlfn.IFS('Paraclinicos '!I110="","",'Paraclinicos '!I110&gt;7,1,'Paraclinicos '!I110&lt;=7,0)</f>
        <v>1</v>
      </c>
      <c r="K111" cm="1">
        <f t="array" ref="K111">_xlfn.IFS('Paraclinicos '!W110="","",'Paraclinicos '!W110&lt;=8,1,'Paraclinicos '!W110&gt;8,0)</f>
        <v>1</v>
      </c>
      <c r="L111" cm="1">
        <f t="array" ref="L111">_xlfn.IFS('Paraclinicos '!S110="","",'Paraclinicos '!S110&gt;=30,1,'Paraclinicos '!S110&lt;30,0)</f>
        <v>0</v>
      </c>
      <c r="M111" cm="1">
        <f t="array" ref="M111">_xlfn.IFS(OR('Paraclinicos '!T110="",'Paraclinicos '!U110=""),"",OR('Paraclinicos '!T110&lt;=90,'Paraclinicos '!U110&lt;=60),1,OR('Paraclinicos '!T110&gt;90,'Paraclinicos '!U110&gt;60),0)</f>
        <v>0</v>
      </c>
      <c r="N111" s="45">
        <f t="shared" si="5"/>
        <v>4</v>
      </c>
      <c r="O111" cm="1">
        <f t="array" ref="O111">_xlfn.IFS(OR('Paraclinicos '!M110="",'Paraclinicos '!N110="",'Paraclinicos '!N110=0),"",'Paraclinicos '!M110/'Paraclinicos '!N110&lt;100,4,'Paraclinicos '!M110/'Paraclinicos '!N110&lt;200,3,'Paraclinicos '!M110/'Paraclinicos '!N110&lt;300,2,'Paraclinicos '!M110/'Paraclinicos '!N110&lt;400,1,'Paraclinicos '!M110/'Paraclinicos '!N110&gt;=400,0)</f>
        <v>4</v>
      </c>
      <c r="P111" cm="1">
        <f t="array" ref="P111">_xlfn.IFS('Paraclinicos '!C110="","",'Paraclinicos '!C110&lt;20,4,'Paraclinicos '!C110&lt;50,3,'Paraclinicos '!C110&lt;100,2,'Paraclinicos '!C110&lt;150,1,'Paraclinicos '!C110&gt;150,0)</f>
        <v>0</v>
      </c>
      <c r="Q111" cm="1">
        <f t="array" ref="Q111">_xlfn.IFS('Paraclinicos '!O110="","",'Paraclinicos '!O110&lt;1.2,0,'Paraclinicos '!O110&lt;2,1,'Paraclinicos '!O110&lt;3.5,2,'Paraclinicos '!O110&lt;5,3,'Paraclinicos '!O110&gt;5,4)</f>
        <v>0</v>
      </c>
      <c r="R111" cm="1">
        <f t="array" ref="R111">_xlfn.IFS('Paraclinicos '!J110="","",'Paraclinicos '!J110&lt;1.2,0,'Paraclinicos '!J110&lt;2,1,'Paraclinicos '!J110&lt;6,2,'Paraclinicos '!J110&lt;12,3,'Paraclinicos '!J110&gt;=12,4)</f>
        <v>0</v>
      </c>
      <c r="S111" cm="1">
        <f t="array" ref="S111">_xlfn.IFS('Paraclinicos '!Y110="","",'Paraclinicos '!Y110&lt;70,1,'Paraclinicos '!Y110&gt;=70,0)</f>
        <v>0</v>
      </c>
      <c r="T111" cm="1">
        <f t="array" ref="T111">_xlfn.IFS('Paraclinicos '!W110="","",'Paraclinicos '!W110&lt;6,4,'Paraclinicos '!W110&lt;10,3,'Paraclinicos '!W110&lt;13,2,'Paraclinicos '!W110&lt;15,1,'Paraclinicos '!W110=15,0)</f>
        <v>4</v>
      </c>
      <c r="U111" s="54">
        <f t="shared" si="3"/>
        <v>8</v>
      </c>
      <c r="V111" cm="1">
        <f t="array" ref="V111">_xlfn.IFS('Paraclinicos '!S110="","",OR('Paraclinicos '!S110&lt;=8,'Paraclinicos '!S110&gt;=25),3,'Paraclinicos '!S110&lt;12,1,'Paraclinicos '!S110&lt;21,0,'Paraclinicos '!S110&lt;25,2)</f>
        <v>0</v>
      </c>
      <c r="W111" t="str">
        <f>IFERROR(IF(INDEX('BD Demog para scores enalazar'!Y$2:'BD Demog para scores enalazar'!Y$3000,MATCH(Formulas!A111,'BD Demog para scores enalazar'!A$2:'BD Demog para scores enalazar'!A$3000,0))=1,"SI","NO"),"")</f>
        <v>NO</v>
      </c>
      <c r="X111" s="9" t="str">
        <f>IFERROR(IF(INDEX('BD Demog para scores enalazar'!AJ$2:'BD Demog para scores enalazar'!AJ$3000,MATCH(Formulas!A111,'BD Demog para scores enalazar'!A$2:'BD Demog para scores enalazar'!A$3000,0))=1,"SI","NO"),"")</f>
        <v>NO</v>
      </c>
      <c r="Y111" cm="1">
        <f t="array" ref="Y111">IF(AND(W111="NO",X111="NO"),_xlfn.IFS('Paraclinicos '!K110&lt;=91,3,'Paraclinicos '!K110&lt;94,2,'Paraclinicos '!K110&lt;96,1,'Paraclinicos '!K110&gt;=96,0),"")</f>
        <v>3</v>
      </c>
      <c r="Z111" t="str" cm="1">
        <f t="array" ref="Z111">IF(OR(W111="SI",X111="SI"),_xlfn.IFS(OR(AND('Paraclinicos '!K110&lt;=83),AND('Paraclinicos '!K110&gt;=97,AA111=2)),3,OR(AND('Paraclinicos '!K110&lt;=86),AND('Paraclinicos '!K110&gt;=94,AA111=2)),2,OR(AND('Paraclinicos '!K110&lt;=88),AND('Paraclinicos '!K110&gt;=92,AA111=2)),1,OR(AND('Paraclinicos '!K110&gt;=88,'Paraclinicos '!K110&lt;=92),AND('Paraclinicos '!K110&gt;=93,AA111=0)),0),"")</f>
        <v/>
      </c>
      <c r="AA111" cm="1">
        <f t="array" ref="AA111">_xlfn.IFS('Paraclinicos '!E110="","",'Paraclinicos '!E110="Oxigeno",2,'Paraclinicos '!E110="Aire",0)</f>
        <v>2</v>
      </c>
    </row>
    <row r="112" spans="1:27" x14ac:dyDescent="0.25">
      <c r="A112">
        <f>'Paraclinicos '!A111</f>
        <v>18</v>
      </c>
      <c r="B112" s="3">
        <f>'Paraclinicos '!R111</f>
        <v>44317</v>
      </c>
      <c r="C112" cm="1">
        <f t="array" ref="C112">_xlfn.IFS('Paraclinicos '!Q111="","",'Paraclinicos '!Q111&gt;60,3,'Paraclinicos '!Q111&lt;=60,1)</f>
        <v>3</v>
      </c>
      <c r="D112" t="str">
        <f>IFERROR(IF(INDEX('BD Demog para scores enalazar'!BC$2:BC$3000,MATCH(Formulas!A112,'BD Demog para scores enalazar'!A$2:A$3000,0))=0,"SI","NO"),"")</f>
        <v>SI</v>
      </c>
      <c r="E112" cm="1">
        <f t="array" ref="E112">_xlfn.IFS(D112="","",D112="SI",4,D112="NO",1)</f>
        <v>4</v>
      </c>
      <c r="F112" cm="1">
        <f t="array" ref="F112">_xlfn.IFS('Paraclinicos '!B111="","",'Paraclinicos '!B111&gt;1,1,'Paraclinicos '!B111&lt;=1,3)</f>
        <v>3</v>
      </c>
      <c r="G112" t="str" cm="1">
        <f t="array" ref="G112">_xlfn.IFS('Paraclinicos '!D111="","",AND('Paraclinicos '!D111&gt;=250,'Paraclinicos '!D111&lt;=500),2,'Paraclinicos '!D111&gt;500,3,'Paraclinicos '!D111&lt;250,1)</f>
        <v/>
      </c>
      <c r="H112" s="50">
        <f t="shared" si="4"/>
        <v>10</v>
      </c>
      <c r="I112" cm="1">
        <f t="array" ref="I112">_xlfn.IFS('Paraclinicos '!Q111="","",'Paraclinicos '!Q111&gt;=65,1,'Paraclinicos '!Q111&lt;65,0)</f>
        <v>1</v>
      </c>
      <c r="J112" cm="1">
        <f t="array" ref="J112">_xlfn.IFS('Paraclinicos '!I111="","",'Paraclinicos '!I111&gt;7,1,'Paraclinicos '!I111&lt;=7,0)</f>
        <v>1</v>
      </c>
      <c r="K112" cm="1">
        <f t="array" ref="K112">_xlfn.IFS('Paraclinicos '!W111="","",'Paraclinicos '!W111&lt;=8,1,'Paraclinicos '!W111&gt;8,0)</f>
        <v>1</v>
      </c>
      <c r="L112" cm="1">
        <f t="array" ref="L112">_xlfn.IFS('Paraclinicos '!S111="","",'Paraclinicos '!S111&gt;=30,1,'Paraclinicos '!S111&lt;30,0)</f>
        <v>0</v>
      </c>
      <c r="M112" cm="1">
        <f t="array" ref="M112">_xlfn.IFS(OR('Paraclinicos '!T111="",'Paraclinicos '!U111=""),"",OR('Paraclinicos '!T111&lt;=90,'Paraclinicos '!U111&lt;=60),1,OR('Paraclinicos '!T111&gt;90,'Paraclinicos '!U111&gt;60),0)</f>
        <v>0</v>
      </c>
      <c r="N112" s="45">
        <f t="shared" si="5"/>
        <v>4</v>
      </c>
      <c r="O112" cm="1">
        <f t="array" ref="O112">_xlfn.IFS(OR('Paraclinicos '!M111="",'Paraclinicos '!N111="",'Paraclinicos '!N111=0),"",'Paraclinicos '!M111/'Paraclinicos '!N111&lt;100,4,'Paraclinicos '!M111/'Paraclinicos '!N111&lt;200,3,'Paraclinicos '!M111/'Paraclinicos '!N111&lt;300,2,'Paraclinicos '!M111/'Paraclinicos '!N111&lt;400,1,'Paraclinicos '!M111/'Paraclinicos '!N111&gt;=400,0)</f>
        <v>2</v>
      </c>
      <c r="P112" cm="1">
        <f t="array" ref="P112">_xlfn.IFS('Paraclinicos '!C111="","",'Paraclinicos '!C111&lt;20,4,'Paraclinicos '!C111&lt;50,3,'Paraclinicos '!C111&lt;100,2,'Paraclinicos '!C111&lt;150,1,'Paraclinicos '!C111&gt;150,0)</f>
        <v>0</v>
      </c>
      <c r="Q112" cm="1">
        <f t="array" ref="Q112">_xlfn.IFS('Paraclinicos '!O111="","",'Paraclinicos '!O111&lt;1.2,0,'Paraclinicos '!O111&lt;2,1,'Paraclinicos '!O111&lt;3.5,2,'Paraclinicos '!O111&lt;5,3,'Paraclinicos '!O111&gt;5,4)</f>
        <v>0</v>
      </c>
      <c r="R112" t="str" cm="1">
        <f t="array" ref="R112">_xlfn.IFS('Paraclinicos '!J111="","",'Paraclinicos '!J111&lt;1.2,0,'Paraclinicos '!J111&lt;2,1,'Paraclinicos '!J111&lt;6,2,'Paraclinicos '!J111&lt;12,3,'Paraclinicos '!J111&gt;=12,4)</f>
        <v/>
      </c>
      <c r="S112" cm="1">
        <f t="array" ref="S112">_xlfn.IFS('Paraclinicos '!Y111="","",'Paraclinicos '!Y111&lt;70,1,'Paraclinicos '!Y111&gt;=70,0)</f>
        <v>0</v>
      </c>
      <c r="T112" cm="1">
        <f t="array" ref="T112">_xlfn.IFS('Paraclinicos '!W111="","",'Paraclinicos '!W111&lt;6,4,'Paraclinicos '!W111&lt;10,3,'Paraclinicos '!W111&lt;13,2,'Paraclinicos '!W111&lt;15,1,'Paraclinicos '!W111=15,0)</f>
        <v>4</v>
      </c>
      <c r="U112" s="54">
        <f t="shared" si="3"/>
        <v>6</v>
      </c>
      <c r="V112" cm="1">
        <f t="array" ref="V112">_xlfn.IFS('Paraclinicos '!S111="","",OR('Paraclinicos '!S111&lt;=8,'Paraclinicos '!S111&gt;=25),3,'Paraclinicos '!S111&lt;12,1,'Paraclinicos '!S111&lt;21,0,'Paraclinicos '!S111&lt;25,2)</f>
        <v>2</v>
      </c>
      <c r="W112" t="str">
        <f>IFERROR(IF(INDEX('BD Demog para scores enalazar'!Y$2:'BD Demog para scores enalazar'!Y$3000,MATCH(Formulas!A112,'BD Demog para scores enalazar'!A$2:'BD Demog para scores enalazar'!A$3000,0))=1,"SI","NO"),"")</f>
        <v>NO</v>
      </c>
      <c r="X112" s="9" t="str">
        <f>IFERROR(IF(INDEX('BD Demog para scores enalazar'!AJ$2:'BD Demog para scores enalazar'!AJ$3000,MATCH(Formulas!A112,'BD Demog para scores enalazar'!A$2:'BD Demog para scores enalazar'!A$3000,0))=1,"SI","NO"),"")</f>
        <v>NO</v>
      </c>
      <c r="Y112" cm="1">
        <f t="array" ref="Y112">IF(AND(W112="NO",X112="NO"),_xlfn.IFS('Paraclinicos '!K111&lt;=91,3,'Paraclinicos '!K111&lt;94,2,'Paraclinicos '!K111&lt;96,1,'Paraclinicos '!K111&gt;=96,0),"")</f>
        <v>3</v>
      </c>
      <c r="Z112" t="str" cm="1">
        <f t="array" ref="Z112">IF(OR(W112="SI",X112="SI"),_xlfn.IFS(OR(AND('Paraclinicos '!K111&lt;=83),AND('Paraclinicos '!K111&gt;=97,AA112=2)),3,OR(AND('Paraclinicos '!K111&lt;=86),AND('Paraclinicos '!K111&gt;=94,AA112=2)),2,OR(AND('Paraclinicos '!K111&lt;=88),AND('Paraclinicos '!K111&gt;=92,AA112=2)),1,OR(AND('Paraclinicos '!K111&gt;=88,'Paraclinicos '!K111&lt;=92),AND('Paraclinicos '!K111&gt;=93,AA112=0)),0),"")</f>
        <v/>
      </c>
      <c r="AA112" cm="1">
        <f t="array" ref="AA112">_xlfn.IFS('Paraclinicos '!E111="","",'Paraclinicos '!E111="Oxigeno",2,'Paraclinicos '!E111="Aire",0)</f>
        <v>2</v>
      </c>
    </row>
    <row r="113" spans="1:27" x14ac:dyDescent="0.25">
      <c r="A113">
        <f>'Paraclinicos '!A112</f>
        <v>18</v>
      </c>
      <c r="B113" s="3">
        <f>'Paraclinicos '!R112</f>
        <v>44319</v>
      </c>
      <c r="C113" cm="1">
        <f t="array" ref="C113">_xlfn.IFS('Paraclinicos '!Q112="","",'Paraclinicos '!Q112&gt;60,3,'Paraclinicos '!Q112&lt;=60,1)</f>
        <v>3</v>
      </c>
      <c r="D113" t="str">
        <f>IFERROR(IF(INDEX('BD Demog para scores enalazar'!BC$2:BC$3000,MATCH(Formulas!A113,'BD Demog para scores enalazar'!A$2:A$3000,0))=0,"SI","NO"),"")</f>
        <v>SI</v>
      </c>
      <c r="E113" cm="1">
        <f t="array" ref="E113">_xlfn.IFS(D113="","",D113="SI",4,D113="NO",1)</f>
        <v>4</v>
      </c>
      <c r="F113" cm="1">
        <f t="array" ref="F113">_xlfn.IFS('Paraclinicos '!B112="","",'Paraclinicos '!B112&gt;1,1,'Paraclinicos '!B112&lt;=1,3)</f>
        <v>3</v>
      </c>
      <c r="G113" t="str" cm="1">
        <f t="array" ref="G113">_xlfn.IFS('Paraclinicos '!D112="","",AND('Paraclinicos '!D112&gt;=250,'Paraclinicos '!D112&lt;=500),2,'Paraclinicos '!D112&gt;500,3,'Paraclinicos '!D112&lt;250,1)</f>
        <v/>
      </c>
      <c r="H113" s="50">
        <f t="shared" si="4"/>
        <v>10</v>
      </c>
      <c r="I113" cm="1">
        <f t="array" ref="I113">_xlfn.IFS('Paraclinicos '!Q112="","",'Paraclinicos '!Q112&gt;=65,1,'Paraclinicos '!Q112&lt;65,0)</f>
        <v>1</v>
      </c>
      <c r="J113" cm="1">
        <f t="array" ref="J113">_xlfn.IFS('Paraclinicos '!I112="","",'Paraclinicos '!I112&gt;7,1,'Paraclinicos '!I112&lt;=7,0)</f>
        <v>1</v>
      </c>
      <c r="K113" cm="1">
        <f t="array" ref="K113">_xlfn.IFS('Paraclinicos '!W112="","",'Paraclinicos '!W112&lt;=8,1,'Paraclinicos '!W112&gt;8,0)</f>
        <v>0</v>
      </c>
      <c r="L113" cm="1">
        <f t="array" ref="L113">_xlfn.IFS('Paraclinicos '!S112="","",'Paraclinicos '!S112&gt;=30,1,'Paraclinicos '!S112&lt;30,0)</f>
        <v>0</v>
      </c>
      <c r="M113" cm="1">
        <f t="array" ref="M113">_xlfn.IFS(OR('Paraclinicos '!T112="",'Paraclinicos '!U112=""),"",OR('Paraclinicos '!T112&lt;=90,'Paraclinicos '!U112&lt;=60),1,OR('Paraclinicos '!T112&gt;90,'Paraclinicos '!U112&gt;60),0)</f>
        <v>1</v>
      </c>
      <c r="N113" s="45">
        <f t="shared" si="5"/>
        <v>4</v>
      </c>
      <c r="O113" cm="1">
        <f t="array" ref="O113">_xlfn.IFS(OR('Paraclinicos '!M112="",'Paraclinicos '!N112="",'Paraclinicos '!N112=0),"",'Paraclinicos '!M112/'Paraclinicos '!N112&lt;100,4,'Paraclinicos '!M112/'Paraclinicos '!N112&lt;200,3,'Paraclinicos '!M112/'Paraclinicos '!N112&lt;300,2,'Paraclinicos '!M112/'Paraclinicos '!N112&lt;400,1,'Paraclinicos '!M112/'Paraclinicos '!N112&gt;=400,0)</f>
        <v>3</v>
      </c>
      <c r="P113" cm="1">
        <f t="array" ref="P113">_xlfn.IFS('Paraclinicos '!C112="","",'Paraclinicos '!C112&lt;20,4,'Paraclinicos '!C112&lt;50,3,'Paraclinicos '!C112&lt;100,2,'Paraclinicos '!C112&lt;150,1,'Paraclinicos '!C112&gt;150,0)</f>
        <v>0</v>
      </c>
      <c r="Q113" cm="1">
        <f t="array" ref="Q113">_xlfn.IFS('Paraclinicos '!O112="","",'Paraclinicos '!O112&lt;1.2,0,'Paraclinicos '!O112&lt;2,1,'Paraclinicos '!O112&lt;3.5,2,'Paraclinicos '!O112&lt;5,3,'Paraclinicos '!O112&gt;5,4)</f>
        <v>2</v>
      </c>
      <c r="R113" t="str" cm="1">
        <f t="array" ref="R113">_xlfn.IFS('Paraclinicos '!J112="","",'Paraclinicos '!J112&lt;1.2,0,'Paraclinicos '!J112&lt;2,1,'Paraclinicos '!J112&lt;6,2,'Paraclinicos '!J112&lt;12,3,'Paraclinicos '!J112&gt;=12,4)</f>
        <v/>
      </c>
      <c r="S113" cm="1">
        <f t="array" ref="S113">_xlfn.IFS('Paraclinicos '!Y112="","",'Paraclinicos '!Y112&lt;70,1,'Paraclinicos '!Y112&gt;=70,0)</f>
        <v>0</v>
      </c>
      <c r="T113" cm="1">
        <f t="array" ref="T113">_xlfn.IFS('Paraclinicos '!W112="","",'Paraclinicos '!W112&lt;6,4,'Paraclinicos '!W112&lt;10,3,'Paraclinicos '!W112&lt;13,2,'Paraclinicos '!W112&lt;15,1,'Paraclinicos '!W112=15,0)</f>
        <v>2</v>
      </c>
      <c r="U113" s="54">
        <f t="shared" si="3"/>
        <v>7</v>
      </c>
      <c r="V113" cm="1">
        <f t="array" ref="V113">_xlfn.IFS('Paraclinicos '!S112="","",OR('Paraclinicos '!S112&lt;=8,'Paraclinicos '!S112&gt;=25),3,'Paraclinicos '!S112&lt;12,1,'Paraclinicos '!S112&lt;21,0,'Paraclinicos '!S112&lt;25,2)</f>
        <v>0</v>
      </c>
      <c r="W113" t="str">
        <f>IFERROR(IF(INDEX('BD Demog para scores enalazar'!Y$2:'BD Demog para scores enalazar'!Y$3000,MATCH(Formulas!A113,'BD Demog para scores enalazar'!A$2:'BD Demog para scores enalazar'!A$3000,0))=1,"SI","NO"),"")</f>
        <v>NO</v>
      </c>
      <c r="X113" s="9" t="str">
        <f>IFERROR(IF(INDEX('BD Demog para scores enalazar'!AJ$2:'BD Demog para scores enalazar'!AJ$3000,MATCH(Formulas!A113,'BD Demog para scores enalazar'!A$2:'BD Demog para scores enalazar'!A$3000,0))=1,"SI","NO"),"")</f>
        <v>NO</v>
      </c>
      <c r="Y113" cm="1">
        <f t="array" ref="Y113">IF(AND(W113="NO",X113="NO"),_xlfn.IFS('Paraclinicos '!K112&lt;=91,3,'Paraclinicos '!K112&lt;94,2,'Paraclinicos '!K112&lt;96,1,'Paraclinicos '!K112&gt;=96,0),"")</f>
        <v>3</v>
      </c>
      <c r="Z113" t="str" cm="1">
        <f t="array" ref="Z113">IF(OR(W113="SI",X113="SI"),_xlfn.IFS(OR(AND('Paraclinicos '!K112&lt;=83),AND('Paraclinicos '!K112&gt;=97,AA113=2)),3,OR(AND('Paraclinicos '!K112&lt;=86),AND('Paraclinicos '!K112&gt;=94,AA113=2)),2,OR(AND('Paraclinicos '!K112&lt;=88),AND('Paraclinicos '!K112&gt;=92,AA113=2)),1,OR(AND('Paraclinicos '!K112&gt;=88,'Paraclinicos '!K112&lt;=92),AND('Paraclinicos '!K112&gt;=93,AA113=0)),0),"")</f>
        <v/>
      </c>
      <c r="AA113" cm="1">
        <f t="array" ref="AA113">_xlfn.IFS('Paraclinicos '!E112="","",'Paraclinicos '!E112="Oxigeno",2,'Paraclinicos '!E112="Aire",0)</f>
        <v>2</v>
      </c>
    </row>
    <row r="114" spans="1:27" x14ac:dyDescent="0.25">
      <c r="A114">
        <f>'Paraclinicos '!A113</f>
        <v>19</v>
      </c>
      <c r="B114" s="3">
        <f>'Paraclinicos '!R113</f>
        <v>44305</v>
      </c>
      <c r="C114" cm="1">
        <f t="array" ref="C114">_xlfn.IFS('Paraclinicos '!Q113="","",'Paraclinicos '!Q113&gt;60,3,'Paraclinicos '!Q113&lt;=60,1)</f>
        <v>3</v>
      </c>
      <c r="D114" t="str">
        <f>IFERROR(IF(INDEX('BD Demog para scores enalazar'!BC$2:BC$3000,MATCH(Formulas!A114,'BD Demog para scores enalazar'!A$2:A$3000,0))=0,"SI","NO"),"")</f>
        <v>SI</v>
      </c>
      <c r="E114" cm="1">
        <f t="array" ref="E114">_xlfn.IFS(D114="","",D114="SI",4,D114="NO",1)</f>
        <v>4</v>
      </c>
      <c r="F114" cm="1">
        <f t="array" ref="F114">_xlfn.IFS('Paraclinicos '!B113="","",'Paraclinicos '!B113&gt;1,1,'Paraclinicos '!B113&lt;=1,3)</f>
        <v>3</v>
      </c>
      <c r="G114" t="str" cm="1">
        <f t="array" ref="G114">_xlfn.IFS('Paraclinicos '!D113="","",AND('Paraclinicos '!D113&gt;=250,'Paraclinicos '!D113&lt;=500),2,'Paraclinicos '!D113&gt;500,3,'Paraclinicos '!D113&lt;250,1)</f>
        <v/>
      </c>
      <c r="H114" s="50">
        <f t="shared" si="4"/>
        <v>10</v>
      </c>
      <c r="I114" cm="1">
        <f t="array" ref="I114">_xlfn.IFS('Paraclinicos '!Q113="","",'Paraclinicos '!Q113&gt;=65,1,'Paraclinicos '!Q113&lt;65,0)</f>
        <v>1</v>
      </c>
      <c r="J114" cm="1">
        <f t="array" ref="J114">_xlfn.IFS('Paraclinicos '!I113="","",'Paraclinicos '!I113&gt;7,1,'Paraclinicos '!I113&lt;=7,0)</f>
        <v>1</v>
      </c>
      <c r="K114" cm="1">
        <f t="array" ref="K114">_xlfn.IFS('Paraclinicos '!W113="","",'Paraclinicos '!W113&lt;=8,1,'Paraclinicos '!W113&gt;8,0)</f>
        <v>0</v>
      </c>
      <c r="L114" cm="1">
        <f t="array" ref="L114">_xlfn.IFS('Paraclinicos '!S113="","",'Paraclinicos '!S113&gt;=30,1,'Paraclinicos '!S113&lt;30,0)</f>
        <v>0</v>
      </c>
      <c r="M114" cm="1">
        <f t="array" ref="M114">_xlfn.IFS(OR('Paraclinicos '!T113="",'Paraclinicos '!U113=""),"",OR('Paraclinicos '!T113&lt;=90,'Paraclinicos '!U113&lt;=60),1,OR('Paraclinicos '!T113&gt;90,'Paraclinicos '!U113&gt;60),0)</f>
        <v>1</v>
      </c>
      <c r="N114" s="45">
        <f t="shared" si="5"/>
        <v>4</v>
      </c>
      <c r="O114" cm="1">
        <f t="array" ref="O114">_xlfn.IFS(OR('Paraclinicos '!M113="",'Paraclinicos '!N113="",'Paraclinicos '!N113=0),"",'Paraclinicos '!M113/'Paraclinicos '!N113&lt;100,4,'Paraclinicos '!M113/'Paraclinicos '!N113&lt;200,3,'Paraclinicos '!M113/'Paraclinicos '!N113&lt;300,2,'Paraclinicos '!M113/'Paraclinicos '!N113&lt;400,1,'Paraclinicos '!M113/'Paraclinicos '!N113&gt;=400,0)</f>
        <v>2</v>
      </c>
      <c r="P114" cm="1">
        <f t="array" ref="P114">_xlfn.IFS('Paraclinicos '!C113="","",'Paraclinicos '!C113&lt;20,4,'Paraclinicos '!C113&lt;50,3,'Paraclinicos '!C113&lt;100,2,'Paraclinicos '!C113&lt;150,1,'Paraclinicos '!C113&gt;150,0)</f>
        <v>0</v>
      </c>
      <c r="Q114" cm="1">
        <f t="array" ref="Q114">_xlfn.IFS('Paraclinicos '!O113="","",'Paraclinicos '!O113&lt;1.2,0,'Paraclinicos '!O113&lt;2,1,'Paraclinicos '!O113&lt;3.5,2,'Paraclinicos '!O113&lt;5,3,'Paraclinicos '!O113&gt;5,4)</f>
        <v>0</v>
      </c>
      <c r="R114" cm="1">
        <f t="array" ref="R114">_xlfn.IFS('Paraclinicos '!J113="","",'Paraclinicos '!J113&lt;1.2,0,'Paraclinicos '!J113&lt;2,1,'Paraclinicos '!J113&lt;6,2,'Paraclinicos '!J113&lt;12,3,'Paraclinicos '!J113&gt;=12,4)</f>
        <v>0</v>
      </c>
      <c r="S114" cm="1">
        <f t="array" ref="S114">_xlfn.IFS('Paraclinicos '!Y113="","",'Paraclinicos '!Y113&lt;70,1,'Paraclinicos '!Y113&gt;=70,0)</f>
        <v>0</v>
      </c>
      <c r="T114" cm="1">
        <f t="array" ref="T114">_xlfn.IFS('Paraclinicos '!W113="","",'Paraclinicos '!W113&lt;6,4,'Paraclinicos '!W113&lt;10,3,'Paraclinicos '!W113&lt;13,2,'Paraclinicos '!W113&lt;15,1,'Paraclinicos '!W113=15,0)</f>
        <v>2</v>
      </c>
      <c r="U114" s="54">
        <f t="shared" si="3"/>
        <v>4</v>
      </c>
      <c r="V114" cm="1">
        <f t="array" ref="V114">_xlfn.IFS('Paraclinicos '!S113="","",OR('Paraclinicos '!S113&lt;=8,'Paraclinicos '!S113&gt;=25),3,'Paraclinicos '!S113&lt;12,1,'Paraclinicos '!S113&lt;21,0,'Paraclinicos '!S113&lt;25,2)</f>
        <v>0</v>
      </c>
      <c r="W114" t="str">
        <f>IFERROR(IF(INDEX('BD Demog para scores enalazar'!Y$2:'BD Demog para scores enalazar'!Y$3000,MATCH(Formulas!A114,'BD Demog para scores enalazar'!A$2:'BD Demog para scores enalazar'!A$3000,0))=1,"SI","NO"),"")</f>
        <v>NO</v>
      </c>
      <c r="X114" s="9" t="str">
        <f>IFERROR(IF(INDEX('BD Demog para scores enalazar'!AJ$2:'BD Demog para scores enalazar'!AJ$3000,MATCH(Formulas!A114,'BD Demog para scores enalazar'!A$2:'BD Demog para scores enalazar'!A$3000,0))=1,"SI","NO"),"")</f>
        <v>NO</v>
      </c>
      <c r="Y114" cm="1">
        <f t="array" ref="Y114">IF(AND(W114="NO",X114="NO"),_xlfn.IFS('Paraclinicos '!K113&lt;=91,3,'Paraclinicos '!K113&lt;94,2,'Paraclinicos '!K113&lt;96,1,'Paraclinicos '!K113&gt;=96,0),"")</f>
        <v>3</v>
      </c>
      <c r="Z114" t="str" cm="1">
        <f t="array" ref="Z114">IF(OR(W114="SI",X114="SI"),_xlfn.IFS(OR(AND('Paraclinicos '!K113&lt;=83),AND('Paraclinicos '!K113&gt;=97,AA114=2)),3,OR(AND('Paraclinicos '!K113&lt;=86),AND('Paraclinicos '!K113&gt;=94,AA114=2)),2,OR(AND('Paraclinicos '!K113&lt;=88),AND('Paraclinicos '!K113&gt;=92,AA114=2)),1,OR(AND('Paraclinicos '!K113&gt;=88,'Paraclinicos '!K113&lt;=92),AND('Paraclinicos '!K113&gt;=93,AA114=0)),0),"")</f>
        <v/>
      </c>
      <c r="AA114" cm="1">
        <f t="array" ref="AA114">_xlfn.IFS('Paraclinicos '!E113="","",'Paraclinicos '!E113="Oxigeno",2,'Paraclinicos '!E113="Aire",0)</f>
        <v>2</v>
      </c>
    </row>
    <row r="115" spans="1:27" x14ac:dyDescent="0.25">
      <c r="A115">
        <f>'Paraclinicos '!A114</f>
        <v>19</v>
      </c>
      <c r="B115" s="3">
        <f>'Paraclinicos '!R114</f>
        <v>44307</v>
      </c>
      <c r="C115" cm="1">
        <f t="array" ref="C115">_xlfn.IFS('Paraclinicos '!Q114="","",'Paraclinicos '!Q114&gt;60,3,'Paraclinicos '!Q114&lt;=60,1)</f>
        <v>3</v>
      </c>
      <c r="D115" t="str">
        <f>IFERROR(IF(INDEX('BD Demog para scores enalazar'!BC$2:BC$3000,MATCH(Formulas!A115,'BD Demog para scores enalazar'!A$2:A$3000,0))=0,"SI","NO"),"")</f>
        <v>SI</v>
      </c>
      <c r="E115" cm="1">
        <f t="array" ref="E115">_xlfn.IFS(D115="","",D115="SI",4,D115="NO",1)</f>
        <v>4</v>
      </c>
      <c r="F115" cm="1">
        <f t="array" ref="F115">_xlfn.IFS('Paraclinicos '!B114="","",'Paraclinicos '!B114&gt;1,1,'Paraclinicos '!B114&lt;=1,3)</f>
        <v>1</v>
      </c>
      <c r="G115" t="str" cm="1">
        <f t="array" ref="G115">_xlfn.IFS('Paraclinicos '!D114="","",AND('Paraclinicos '!D114&gt;=250,'Paraclinicos '!D114&lt;=500),2,'Paraclinicos '!D114&gt;500,3,'Paraclinicos '!D114&lt;250,1)</f>
        <v/>
      </c>
      <c r="H115" s="50">
        <f t="shared" si="4"/>
        <v>8</v>
      </c>
      <c r="I115" cm="1">
        <f t="array" ref="I115">_xlfn.IFS('Paraclinicos '!Q114="","",'Paraclinicos '!Q114&gt;=65,1,'Paraclinicos '!Q114&lt;65,0)</f>
        <v>1</v>
      </c>
      <c r="J115" cm="1">
        <f t="array" ref="J115">_xlfn.IFS('Paraclinicos '!I114="","",'Paraclinicos '!I114&gt;7,1,'Paraclinicos '!I114&lt;=7,0)</f>
        <v>1</v>
      </c>
      <c r="K115" cm="1">
        <f t="array" ref="K115">_xlfn.IFS('Paraclinicos '!W114="","",'Paraclinicos '!W114&lt;=8,1,'Paraclinicos '!W114&gt;8,0)</f>
        <v>1</v>
      </c>
      <c r="L115" cm="1">
        <f t="array" ref="L115">_xlfn.IFS('Paraclinicos '!S114="","",'Paraclinicos '!S114&gt;=30,1,'Paraclinicos '!S114&lt;30,0)</f>
        <v>0</v>
      </c>
      <c r="M115" cm="1">
        <f t="array" ref="M115">_xlfn.IFS(OR('Paraclinicos '!T114="",'Paraclinicos '!U114=""),"",OR('Paraclinicos '!T114&lt;=90,'Paraclinicos '!U114&lt;=60),1,OR('Paraclinicos '!T114&gt;90,'Paraclinicos '!U114&gt;60),0)</f>
        <v>0</v>
      </c>
      <c r="N115" s="45">
        <f t="shared" si="5"/>
        <v>4</v>
      </c>
      <c r="O115" cm="1">
        <f t="array" ref="O115">_xlfn.IFS(OR('Paraclinicos '!M114="",'Paraclinicos '!N114="",'Paraclinicos '!N114=0),"",'Paraclinicos '!M114/'Paraclinicos '!N114&lt;100,4,'Paraclinicos '!M114/'Paraclinicos '!N114&lt;200,3,'Paraclinicos '!M114/'Paraclinicos '!N114&lt;300,2,'Paraclinicos '!M114/'Paraclinicos '!N114&lt;400,1,'Paraclinicos '!M114/'Paraclinicos '!N114&gt;=400,0)</f>
        <v>3</v>
      </c>
      <c r="P115" cm="1">
        <f t="array" ref="P115">_xlfn.IFS('Paraclinicos '!C114="","",'Paraclinicos '!C114&lt;20,4,'Paraclinicos '!C114&lt;50,3,'Paraclinicos '!C114&lt;100,2,'Paraclinicos '!C114&lt;150,1,'Paraclinicos '!C114&gt;150,0)</f>
        <v>0</v>
      </c>
      <c r="Q115" cm="1">
        <f t="array" ref="Q115">_xlfn.IFS('Paraclinicos '!O114="","",'Paraclinicos '!O114&lt;1.2,0,'Paraclinicos '!O114&lt;2,1,'Paraclinicos '!O114&lt;3.5,2,'Paraclinicos '!O114&lt;5,3,'Paraclinicos '!O114&gt;5,4)</f>
        <v>0</v>
      </c>
      <c r="R115" t="str" cm="1">
        <f t="array" ref="R115">_xlfn.IFS('Paraclinicos '!J114="","",'Paraclinicos '!J114&lt;1.2,0,'Paraclinicos '!J114&lt;2,1,'Paraclinicos '!J114&lt;6,2,'Paraclinicos '!J114&lt;12,3,'Paraclinicos '!J114&gt;=12,4)</f>
        <v/>
      </c>
      <c r="S115" cm="1">
        <f t="array" ref="S115">_xlfn.IFS('Paraclinicos '!Y114="","",'Paraclinicos '!Y114&lt;70,1,'Paraclinicos '!Y114&gt;=70,0)</f>
        <v>0</v>
      </c>
      <c r="T115" cm="1">
        <f t="array" ref="T115">_xlfn.IFS('Paraclinicos '!W114="","",'Paraclinicos '!W114&lt;6,4,'Paraclinicos '!W114&lt;10,3,'Paraclinicos '!W114&lt;13,2,'Paraclinicos '!W114&lt;15,1,'Paraclinicos '!W114=15,0)</f>
        <v>4</v>
      </c>
      <c r="U115" s="54">
        <f t="shared" si="3"/>
        <v>7</v>
      </c>
      <c r="V115" cm="1">
        <f t="array" ref="V115">_xlfn.IFS('Paraclinicos '!S114="","",OR('Paraclinicos '!S114&lt;=8,'Paraclinicos '!S114&gt;=25),3,'Paraclinicos '!S114&lt;12,1,'Paraclinicos '!S114&lt;21,0,'Paraclinicos '!S114&lt;25,2)</f>
        <v>0</v>
      </c>
      <c r="W115" t="str">
        <f>IFERROR(IF(INDEX('BD Demog para scores enalazar'!Y$2:'BD Demog para scores enalazar'!Y$3000,MATCH(Formulas!A115,'BD Demog para scores enalazar'!A$2:'BD Demog para scores enalazar'!A$3000,0))=1,"SI","NO"),"")</f>
        <v>NO</v>
      </c>
      <c r="X115" s="9" t="str">
        <f>IFERROR(IF(INDEX('BD Demog para scores enalazar'!AJ$2:'BD Demog para scores enalazar'!AJ$3000,MATCH(Formulas!A115,'BD Demog para scores enalazar'!A$2:'BD Demog para scores enalazar'!A$3000,0))=1,"SI","NO"),"")</f>
        <v>NO</v>
      </c>
      <c r="Y115" cm="1">
        <f t="array" ref="Y115">IF(AND(W115="NO",X115="NO"),_xlfn.IFS('Paraclinicos '!K114&lt;=91,3,'Paraclinicos '!K114&lt;94,2,'Paraclinicos '!K114&lt;96,1,'Paraclinicos '!K114&gt;=96,0),"")</f>
        <v>3</v>
      </c>
      <c r="Z115" t="str" cm="1">
        <f t="array" ref="Z115">IF(OR(W115="SI",X115="SI"),_xlfn.IFS(OR(AND('Paraclinicos '!K114&lt;=83),AND('Paraclinicos '!K114&gt;=97,AA115=2)),3,OR(AND('Paraclinicos '!K114&lt;=86),AND('Paraclinicos '!K114&gt;=94,AA115=2)),2,OR(AND('Paraclinicos '!K114&lt;=88),AND('Paraclinicos '!K114&gt;=92,AA115=2)),1,OR(AND('Paraclinicos '!K114&gt;=88,'Paraclinicos '!K114&lt;=92),AND('Paraclinicos '!K114&gt;=93,AA115=0)),0),"")</f>
        <v/>
      </c>
      <c r="AA115" cm="1">
        <f t="array" ref="AA115">_xlfn.IFS('Paraclinicos '!E114="","",'Paraclinicos '!E114="Oxigeno",2,'Paraclinicos '!E114="Aire",0)</f>
        <v>2</v>
      </c>
    </row>
    <row r="116" spans="1:27" x14ac:dyDescent="0.25">
      <c r="A116">
        <f>'Paraclinicos '!A115</f>
        <v>19</v>
      </c>
      <c r="B116" s="3">
        <f>'Paraclinicos '!R115</f>
        <v>44307</v>
      </c>
      <c r="C116" cm="1">
        <f t="array" ref="C116">_xlfn.IFS('Paraclinicos '!Q115="","",'Paraclinicos '!Q115&gt;60,3,'Paraclinicos '!Q115&lt;=60,1)</f>
        <v>3</v>
      </c>
      <c r="D116" t="str">
        <f>IFERROR(IF(INDEX('BD Demog para scores enalazar'!BC$2:BC$3000,MATCH(Formulas!A116,'BD Demog para scores enalazar'!A$2:A$3000,0))=0,"SI","NO"),"")</f>
        <v>SI</v>
      </c>
      <c r="E116" cm="1">
        <f t="array" ref="E116">_xlfn.IFS(D116="","",D116="SI",4,D116="NO",1)</f>
        <v>4</v>
      </c>
      <c r="F116" cm="1">
        <f t="array" ref="F116">_xlfn.IFS('Paraclinicos '!B115="","",'Paraclinicos '!B115&gt;1,1,'Paraclinicos '!B115&lt;=1,3)</f>
        <v>1</v>
      </c>
      <c r="G116" t="str" cm="1">
        <f t="array" ref="G116">_xlfn.IFS('Paraclinicos '!D115="","",AND('Paraclinicos '!D115&gt;=250,'Paraclinicos '!D115&lt;=500),2,'Paraclinicos '!D115&gt;500,3,'Paraclinicos '!D115&lt;250,1)</f>
        <v/>
      </c>
      <c r="H116" s="50">
        <f t="shared" si="4"/>
        <v>8</v>
      </c>
      <c r="I116" cm="1">
        <f t="array" ref="I116">_xlfn.IFS('Paraclinicos '!Q115="","",'Paraclinicos '!Q115&gt;=65,1,'Paraclinicos '!Q115&lt;65,0)</f>
        <v>1</v>
      </c>
      <c r="J116" cm="1">
        <f t="array" ref="J116">_xlfn.IFS('Paraclinicos '!I115="","",'Paraclinicos '!I115&gt;7,1,'Paraclinicos '!I115&lt;=7,0)</f>
        <v>1</v>
      </c>
      <c r="K116" cm="1">
        <f t="array" ref="K116">_xlfn.IFS('Paraclinicos '!W115="","",'Paraclinicos '!W115&lt;=8,1,'Paraclinicos '!W115&gt;8,0)</f>
        <v>1</v>
      </c>
      <c r="L116" cm="1">
        <f t="array" ref="L116">_xlfn.IFS('Paraclinicos '!S115="","",'Paraclinicos '!S115&gt;=30,1,'Paraclinicos '!S115&lt;30,0)</f>
        <v>0</v>
      </c>
      <c r="M116" cm="1">
        <f t="array" ref="M116">_xlfn.IFS(OR('Paraclinicos '!T115="",'Paraclinicos '!U115=""),"",OR('Paraclinicos '!T115&lt;=90,'Paraclinicos '!U115&lt;=60),1,OR('Paraclinicos '!T115&gt;90,'Paraclinicos '!U115&gt;60),0)</f>
        <v>0</v>
      </c>
      <c r="N116" s="45">
        <f t="shared" si="5"/>
        <v>4</v>
      </c>
      <c r="O116" cm="1">
        <f t="array" ref="O116">_xlfn.IFS(OR('Paraclinicos '!M115="",'Paraclinicos '!N115="",'Paraclinicos '!N115=0),"",'Paraclinicos '!M115/'Paraclinicos '!N115&lt;100,4,'Paraclinicos '!M115/'Paraclinicos '!N115&lt;200,3,'Paraclinicos '!M115/'Paraclinicos '!N115&lt;300,2,'Paraclinicos '!M115/'Paraclinicos '!N115&lt;400,1,'Paraclinicos '!M115/'Paraclinicos '!N115&gt;=400,0)</f>
        <v>2</v>
      </c>
      <c r="P116" cm="1">
        <f t="array" ref="P116">_xlfn.IFS('Paraclinicos '!C115="","",'Paraclinicos '!C115&lt;20,4,'Paraclinicos '!C115&lt;50,3,'Paraclinicos '!C115&lt;100,2,'Paraclinicos '!C115&lt;150,1,'Paraclinicos '!C115&gt;150,0)</f>
        <v>0</v>
      </c>
      <c r="Q116" cm="1">
        <f t="array" ref="Q116">_xlfn.IFS('Paraclinicos '!O115="","",'Paraclinicos '!O115&lt;1.2,0,'Paraclinicos '!O115&lt;2,1,'Paraclinicos '!O115&lt;3.5,2,'Paraclinicos '!O115&lt;5,3,'Paraclinicos '!O115&gt;5,4)</f>
        <v>0</v>
      </c>
      <c r="R116" cm="1">
        <f t="array" ref="R116">_xlfn.IFS('Paraclinicos '!J115="","",'Paraclinicos '!J115&lt;1.2,0,'Paraclinicos '!J115&lt;2,1,'Paraclinicos '!J115&lt;6,2,'Paraclinicos '!J115&lt;12,3,'Paraclinicos '!J115&gt;=12,4)</f>
        <v>0</v>
      </c>
      <c r="S116" cm="1">
        <f t="array" ref="S116">_xlfn.IFS('Paraclinicos '!Y115="","",'Paraclinicos '!Y115&lt;70,1,'Paraclinicos '!Y115&gt;=70,0)</f>
        <v>0</v>
      </c>
      <c r="T116" cm="1">
        <f t="array" ref="T116">_xlfn.IFS('Paraclinicos '!W115="","",'Paraclinicos '!W115&lt;6,4,'Paraclinicos '!W115&lt;10,3,'Paraclinicos '!W115&lt;13,2,'Paraclinicos '!W115&lt;15,1,'Paraclinicos '!W115=15,0)</f>
        <v>4</v>
      </c>
      <c r="U116" s="54">
        <f t="shared" si="3"/>
        <v>6</v>
      </c>
      <c r="V116" cm="1">
        <f t="array" ref="V116">_xlfn.IFS('Paraclinicos '!S115="","",OR('Paraclinicos '!S115&lt;=8,'Paraclinicos '!S115&gt;=25),3,'Paraclinicos '!S115&lt;12,1,'Paraclinicos '!S115&lt;21,0,'Paraclinicos '!S115&lt;25,2)</f>
        <v>0</v>
      </c>
      <c r="W116" t="str">
        <f>IFERROR(IF(INDEX('BD Demog para scores enalazar'!Y$2:'BD Demog para scores enalazar'!Y$3000,MATCH(Formulas!A116,'BD Demog para scores enalazar'!A$2:'BD Demog para scores enalazar'!A$3000,0))=1,"SI","NO"),"")</f>
        <v>NO</v>
      </c>
      <c r="X116" s="9" t="str">
        <f>IFERROR(IF(INDEX('BD Demog para scores enalazar'!AJ$2:'BD Demog para scores enalazar'!AJ$3000,MATCH(Formulas!A116,'BD Demog para scores enalazar'!A$2:'BD Demog para scores enalazar'!A$3000,0))=1,"SI","NO"),"")</f>
        <v>NO</v>
      </c>
      <c r="Y116" cm="1">
        <f t="array" ref="Y116">IF(AND(W116="NO",X116="NO"),_xlfn.IFS('Paraclinicos '!K115&lt;=91,3,'Paraclinicos '!K115&lt;94,2,'Paraclinicos '!K115&lt;96,1,'Paraclinicos '!K115&gt;=96,0),"")</f>
        <v>3</v>
      </c>
      <c r="Z116" t="str" cm="1">
        <f t="array" ref="Z116">IF(OR(W116="SI",X116="SI"),_xlfn.IFS(OR(AND('Paraclinicos '!K115&lt;=83),AND('Paraclinicos '!K115&gt;=97,AA116=2)),3,OR(AND('Paraclinicos '!K115&lt;=86),AND('Paraclinicos '!K115&gt;=94,AA116=2)),2,OR(AND('Paraclinicos '!K115&lt;=88),AND('Paraclinicos '!K115&gt;=92,AA116=2)),1,OR(AND('Paraclinicos '!K115&gt;=88,'Paraclinicos '!K115&lt;=92),AND('Paraclinicos '!K115&gt;=93,AA116=0)),0),"")</f>
        <v/>
      </c>
      <c r="AA116" cm="1">
        <f t="array" ref="AA116">_xlfn.IFS('Paraclinicos '!E115="","",'Paraclinicos '!E115="Oxigeno",2,'Paraclinicos '!E115="Aire",0)</f>
        <v>2</v>
      </c>
    </row>
    <row r="117" spans="1:27" x14ac:dyDescent="0.25">
      <c r="A117">
        <f>'Paraclinicos '!A116</f>
        <v>19</v>
      </c>
      <c r="B117" s="3">
        <f>'Paraclinicos '!R116</f>
        <v>44309</v>
      </c>
      <c r="C117" cm="1">
        <f t="array" ref="C117">_xlfn.IFS('Paraclinicos '!Q116="","",'Paraclinicos '!Q116&gt;60,3,'Paraclinicos '!Q116&lt;=60,1)</f>
        <v>3</v>
      </c>
      <c r="D117" t="str">
        <f>IFERROR(IF(INDEX('BD Demog para scores enalazar'!BC$2:BC$3000,MATCH(Formulas!A117,'BD Demog para scores enalazar'!A$2:A$3000,0))=0,"SI","NO"),"")</f>
        <v>SI</v>
      </c>
      <c r="E117" cm="1">
        <f t="array" ref="E117">_xlfn.IFS(D117="","",D117="SI",4,D117="NO",1)</f>
        <v>4</v>
      </c>
      <c r="F117" cm="1">
        <f t="array" ref="F117">_xlfn.IFS('Paraclinicos '!B116="","",'Paraclinicos '!B116&gt;1,1,'Paraclinicos '!B116&lt;=1,3)</f>
        <v>3</v>
      </c>
      <c r="G117" cm="1">
        <f t="array" ref="G117">_xlfn.IFS('Paraclinicos '!D116="","",AND('Paraclinicos '!D116&gt;=250,'Paraclinicos '!D116&lt;=500),2,'Paraclinicos '!D116&gt;500,3,'Paraclinicos '!D116&lt;250,1)</f>
        <v>2</v>
      </c>
      <c r="H117" s="50">
        <f t="shared" si="4"/>
        <v>12</v>
      </c>
      <c r="I117" cm="1">
        <f t="array" ref="I117">_xlfn.IFS('Paraclinicos '!Q116="","",'Paraclinicos '!Q116&gt;=65,1,'Paraclinicos '!Q116&lt;65,0)</f>
        <v>1</v>
      </c>
      <c r="J117" cm="1">
        <f t="array" ref="J117">_xlfn.IFS('Paraclinicos '!I116="","",'Paraclinicos '!I116&gt;7,1,'Paraclinicos '!I116&lt;=7,0)</f>
        <v>1</v>
      </c>
      <c r="K117" cm="1">
        <f t="array" ref="K117">_xlfn.IFS('Paraclinicos '!W116="","",'Paraclinicos '!W116&lt;=8,1,'Paraclinicos '!W116&gt;8,0)</f>
        <v>0</v>
      </c>
      <c r="L117" cm="1">
        <f t="array" ref="L117">_xlfn.IFS('Paraclinicos '!S116="","",'Paraclinicos '!S116&gt;=30,1,'Paraclinicos '!S116&lt;30,0)</f>
        <v>0</v>
      </c>
      <c r="M117" cm="1">
        <f t="array" ref="M117">_xlfn.IFS(OR('Paraclinicos '!T116="",'Paraclinicos '!U116=""),"",OR('Paraclinicos '!T116&lt;=90,'Paraclinicos '!U116&lt;=60),1,OR('Paraclinicos '!T116&gt;90,'Paraclinicos '!U116&gt;60),0)</f>
        <v>1</v>
      </c>
      <c r="N117" s="45">
        <f t="shared" si="5"/>
        <v>4</v>
      </c>
      <c r="O117" cm="1">
        <f t="array" ref="O117">_xlfn.IFS(OR('Paraclinicos '!M116="",'Paraclinicos '!N116="",'Paraclinicos '!N116=0),"",'Paraclinicos '!M116/'Paraclinicos '!N116&lt;100,4,'Paraclinicos '!M116/'Paraclinicos '!N116&lt;200,3,'Paraclinicos '!M116/'Paraclinicos '!N116&lt;300,2,'Paraclinicos '!M116/'Paraclinicos '!N116&lt;400,1,'Paraclinicos '!M116/'Paraclinicos '!N116&gt;=400,0)</f>
        <v>3</v>
      </c>
      <c r="P117" cm="1">
        <f t="array" ref="P117">_xlfn.IFS('Paraclinicos '!C116="","",'Paraclinicos '!C116&lt;20,4,'Paraclinicos '!C116&lt;50,3,'Paraclinicos '!C116&lt;100,2,'Paraclinicos '!C116&lt;150,1,'Paraclinicos '!C116&gt;150,0)</f>
        <v>0</v>
      </c>
      <c r="Q117" cm="1">
        <f t="array" ref="Q117">_xlfn.IFS('Paraclinicos '!O116="","",'Paraclinicos '!O116&lt;1.2,0,'Paraclinicos '!O116&lt;2,1,'Paraclinicos '!O116&lt;3.5,2,'Paraclinicos '!O116&lt;5,3,'Paraclinicos '!O116&gt;5,4)</f>
        <v>0</v>
      </c>
      <c r="R117" cm="1">
        <f t="array" ref="R117">_xlfn.IFS('Paraclinicos '!J116="","",'Paraclinicos '!J116&lt;1.2,0,'Paraclinicos '!J116&lt;2,1,'Paraclinicos '!J116&lt;6,2,'Paraclinicos '!J116&lt;12,3,'Paraclinicos '!J116&gt;=12,4)</f>
        <v>0</v>
      </c>
      <c r="S117" cm="1">
        <f t="array" ref="S117">_xlfn.IFS('Paraclinicos '!Y116="","",'Paraclinicos '!Y116&lt;70,1,'Paraclinicos '!Y116&gt;=70,0)</f>
        <v>0</v>
      </c>
      <c r="T117" cm="1">
        <f t="array" ref="T117">_xlfn.IFS('Paraclinicos '!W116="","",'Paraclinicos '!W116&lt;6,4,'Paraclinicos '!W116&lt;10,3,'Paraclinicos '!W116&lt;13,2,'Paraclinicos '!W116&lt;15,1,'Paraclinicos '!W116=15,0)</f>
        <v>2</v>
      </c>
      <c r="U117" s="54">
        <f t="shared" si="3"/>
        <v>5</v>
      </c>
      <c r="V117" cm="1">
        <f t="array" ref="V117">_xlfn.IFS('Paraclinicos '!S116="","",OR('Paraclinicos '!S116&lt;=8,'Paraclinicos '!S116&gt;=25),3,'Paraclinicos '!S116&lt;12,1,'Paraclinicos '!S116&lt;21,0,'Paraclinicos '!S116&lt;25,2)</f>
        <v>0</v>
      </c>
      <c r="W117" t="str">
        <f>IFERROR(IF(INDEX('BD Demog para scores enalazar'!Y$2:'BD Demog para scores enalazar'!Y$3000,MATCH(Formulas!A117,'BD Demog para scores enalazar'!A$2:'BD Demog para scores enalazar'!A$3000,0))=1,"SI","NO"),"")</f>
        <v>NO</v>
      </c>
      <c r="X117" s="9" t="str">
        <f>IFERROR(IF(INDEX('BD Demog para scores enalazar'!AJ$2:'BD Demog para scores enalazar'!AJ$3000,MATCH(Formulas!A117,'BD Demog para scores enalazar'!A$2:'BD Demog para scores enalazar'!A$3000,0))=1,"SI","NO"),"")</f>
        <v>NO</v>
      </c>
      <c r="Y117" cm="1">
        <f t="array" ref="Y117">IF(AND(W117="NO",X117="NO"),_xlfn.IFS('Paraclinicos '!K116&lt;=91,3,'Paraclinicos '!K116&lt;94,2,'Paraclinicos '!K116&lt;96,1,'Paraclinicos '!K116&gt;=96,0),"")</f>
        <v>3</v>
      </c>
      <c r="Z117" t="str" cm="1">
        <f t="array" ref="Z117">IF(OR(W117="SI",X117="SI"),_xlfn.IFS(OR(AND('Paraclinicos '!K116&lt;=83),AND('Paraclinicos '!K116&gt;=97,AA117=2)),3,OR(AND('Paraclinicos '!K116&lt;=86),AND('Paraclinicos '!K116&gt;=94,AA117=2)),2,OR(AND('Paraclinicos '!K116&lt;=88),AND('Paraclinicos '!K116&gt;=92,AA117=2)),1,OR(AND('Paraclinicos '!K116&gt;=88,'Paraclinicos '!K116&lt;=92),AND('Paraclinicos '!K116&gt;=93,AA117=0)),0),"")</f>
        <v/>
      </c>
      <c r="AA117" cm="1">
        <f t="array" ref="AA117">_xlfn.IFS('Paraclinicos '!E116="","",'Paraclinicos '!E116="Oxigeno",2,'Paraclinicos '!E116="Aire",0)</f>
        <v>2</v>
      </c>
    </row>
    <row r="118" spans="1:27" x14ac:dyDescent="0.25">
      <c r="A118">
        <f>'Paraclinicos '!A117</f>
        <v>19</v>
      </c>
      <c r="B118" s="3">
        <f>'Paraclinicos '!R117</f>
        <v>44310</v>
      </c>
      <c r="C118" cm="1">
        <f t="array" ref="C118">_xlfn.IFS('Paraclinicos '!Q117="","",'Paraclinicos '!Q117&gt;60,3,'Paraclinicos '!Q117&lt;=60,1)</f>
        <v>3</v>
      </c>
      <c r="D118" t="str">
        <f>IFERROR(IF(INDEX('BD Demog para scores enalazar'!BC$2:BC$3000,MATCH(Formulas!A118,'BD Demog para scores enalazar'!A$2:A$3000,0))=0,"SI","NO"),"")</f>
        <v>SI</v>
      </c>
      <c r="E118" cm="1">
        <f t="array" ref="E118">_xlfn.IFS(D118="","",D118="SI",4,D118="NO",1)</f>
        <v>4</v>
      </c>
      <c r="F118" cm="1">
        <f t="array" ref="F118">_xlfn.IFS('Paraclinicos '!B117="","",'Paraclinicos '!B117&gt;1,1,'Paraclinicos '!B117&lt;=1,3)</f>
        <v>1</v>
      </c>
      <c r="G118" t="str" cm="1">
        <f t="array" ref="G118">_xlfn.IFS('Paraclinicos '!D117="","",AND('Paraclinicos '!D117&gt;=250,'Paraclinicos '!D117&lt;=500),2,'Paraclinicos '!D117&gt;500,3,'Paraclinicos '!D117&lt;250,1)</f>
        <v/>
      </c>
      <c r="H118" s="50">
        <f t="shared" si="4"/>
        <v>8</v>
      </c>
      <c r="I118" cm="1">
        <f t="array" ref="I118">_xlfn.IFS('Paraclinicos '!Q117="","",'Paraclinicos '!Q117&gt;=65,1,'Paraclinicos '!Q117&lt;65,0)</f>
        <v>1</v>
      </c>
      <c r="J118" cm="1">
        <f t="array" ref="J118">_xlfn.IFS('Paraclinicos '!I117="","",'Paraclinicos '!I117&gt;7,1,'Paraclinicos '!I117&lt;=7,0)</f>
        <v>1</v>
      </c>
      <c r="K118" cm="1">
        <f t="array" ref="K118">_xlfn.IFS('Paraclinicos '!W117="","",'Paraclinicos '!W117&lt;=8,1,'Paraclinicos '!W117&gt;8,0)</f>
        <v>0</v>
      </c>
      <c r="L118" cm="1">
        <f t="array" ref="L118">_xlfn.IFS('Paraclinicos '!S117="","",'Paraclinicos '!S117&gt;=30,1,'Paraclinicos '!S117&lt;30,0)</f>
        <v>0</v>
      </c>
      <c r="M118" cm="1">
        <f t="array" ref="M118">_xlfn.IFS(OR('Paraclinicos '!T117="",'Paraclinicos '!U117=""),"",OR('Paraclinicos '!T117&lt;=90,'Paraclinicos '!U117&lt;=60),1,OR('Paraclinicos '!T117&gt;90,'Paraclinicos '!U117&gt;60),0)</f>
        <v>0</v>
      </c>
      <c r="N118" s="45">
        <f t="shared" si="5"/>
        <v>3</v>
      </c>
      <c r="O118" cm="1">
        <f t="array" ref="O118">_xlfn.IFS(OR('Paraclinicos '!M117="",'Paraclinicos '!N117="",'Paraclinicos '!N117=0),"",'Paraclinicos '!M117/'Paraclinicos '!N117&lt;100,4,'Paraclinicos '!M117/'Paraclinicos '!N117&lt;200,3,'Paraclinicos '!M117/'Paraclinicos '!N117&lt;300,2,'Paraclinicos '!M117/'Paraclinicos '!N117&lt;400,1,'Paraclinicos '!M117/'Paraclinicos '!N117&gt;=400,0)</f>
        <v>3</v>
      </c>
      <c r="P118" cm="1">
        <f t="array" ref="P118">_xlfn.IFS('Paraclinicos '!C117="","",'Paraclinicos '!C117&lt;20,4,'Paraclinicos '!C117&lt;50,3,'Paraclinicos '!C117&lt;100,2,'Paraclinicos '!C117&lt;150,1,'Paraclinicos '!C117&gt;150,0)</f>
        <v>0</v>
      </c>
      <c r="Q118" cm="1">
        <f t="array" ref="Q118">_xlfn.IFS('Paraclinicos '!O117="","",'Paraclinicos '!O117&lt;1.2,0,'Paraclinicos '!O117&lt;2,1,'Paraclinicos '!O117&lt;3.5,2,'Paraclinicos '!O117&lt;5,3,'Paraclinicos '!O117&gt;5,4)</f>
        <v>0</v>
      </c>
      <c r="R118" t="str" cm="1">
        <f t="array" ref="R118">_xlfn.IFS('Paraclinicos '!J117="","",'Paraclinicos '!J117&lt;1.2,0,'Paraclinicos '!J117&lt;2,1,'Paraclinicos '!J117&lt;6,2,'Paraclinicos '!J117&lt;12,3,'Paraclinicos '!J117&gt;=12,4)</f>
        <v/>
      </c>
      <c r="S118" cm="1">
        <f t="array" ref="S118">_xlfn.IFS('Paraclinicos '!Y117="","",'Paraclinicos '!Y117&lt;70,1,'Paraclinicos '!Y117&gt;=70,0)</f>
        <v>0</v>
      </c>
      <c r="T118" cm="1">
        <f t="array" ref="T118">_xlfn.IFS('Paraclinicos '!W117="","",'Paraclinicos '!W117&lt;6,4,'Paraclinicos '!W117&lt;10,3,'Paraclinicos '!W117&lt;13,2,'Paraclinicos '!W117&lt;15,1,'Paraclinicos '!W117=15,0)</f>
        <v>1</v>
      </c>
      <c r="U118" s="54">
        <f t="shared" si="3"/>
        <v>4</v>
      </c>
      <c r="V118" cm="1">
        <f t="array" ref="V118">_xlfn.IFS('Paraclinicos '!S117="","",OR('Paraclinicos '!S117&lt;=8,'Paraclinicos '!S117&gt;=25),3,'Paraclinicos '!S117&lt;12,1,'Paraclinicos '!S117&lt;21,0,'Paraclinicos '!S117&lt;25,2)</f>
        <v>0</v>
      </c>
      <c r="W118" t="str">
        <f>IFERROR(IF(INDEX('BD Demog para scores enalazar'!Y$2:'BD Demog para scores enalazar'!Y$3000,MATCH(Formulas!A118,'BD Demog para scores enalazar'!A$2:'BD Demog para scores enalazar'!A$3000,0))=1,"SI","NO"),"")</f>
        <v>NO</v>
      </c>
      <c r="X118" s="9" t="str">
        <f>IFERROR(IF(INDEX('BD Demog para scores enalazar'!AJ$2:'BD Demog para scores enalazar'!AJ$3000,MATCH(Formulas!A118,'BD Demog para scores enalazar'!A$2:'BD Demog para scores enalazar'!A$3000,0))=1,"SI","NO"),"")</f>
        <v>NO</v>
      </c>
      <c r="Y118" cm="1">
        <f t="array" ref="Y118">IF(AND(W118="NO",X118="NO"),_xlfn.IFS('Paraclinicos '!K117&lt;=91,3,'Paraclinicos '!K117&lt;94,2,'Paraclinicos '!K117&lt;96,1,'Paraclinicos '!K117&gt;=96,0),"")</f>
        <v>3</v>
      </c>
      <c r="Z118" t="str" cm="1">
        <f t="array" ref="Z118">IF(OR(W118="SI",X118="SI"),_xlfn.IFS(OR(AND('Paraclinicos '!K117&lt;=83),AND('Paraclinicos '!K117&gt;=97,AA118=2)),3,OR(AND('Paraclinicos '!K117&lt;=86),AND('Paraclinicos '!K117&gt;=94,AA118=2)),2,OR(AND('Paraclinicos '!K117&lt;=88),AND('Paraclinicos '!K117&gt;=92,AA118=2)),1,OR(AND('Paraclinicos '!K117&gt;=88,'Paraclinicos '!K117&lt;=92),AND('Paraclinicos '!K117&gt;=93,AA118=0)),0),"")</f>
        <v/>
      </c>
      <c r="AA118" cm="1">
        <f t="array" ref="AA118">_xlfn.IFS('Paraclinicos '!E117="","",'Paraclinicos '!E117="Oxigeno",2,'Paraclinicos '!E117="Aire",0)</f>
        <v>2</v>
      </c>
    </row>
    <row r="119" spans="1:27" x14ac:dyDescent="0.25">
      <c r="A119">
        <f>'Paraclinicos '!A118</f>
        <v>19</v>
      </c>
      <c r="B119" s="3">
        <f>'Paraclinicos '!R118</f>
        <v>44311</v>
      </c>
      <c r="C119" cm="1">
        <f t="array" ref="C119">_xlfn.IFS('Paraclinicos '!Q118="","",'Paraclinicos '!Q118&gt;60,3,'Paraclinicos '!Q118&lt;=60,1)</f>
        <v>3</v>
      </c>
      <c r="D119" t="str">
        <f>IFERROR(IF(INDEX('BD Demog para scores enalazar'!BC$2:BC$3000,MATCH(Formulas!A119,'BD Demog para scores enalazar'!A$2:A$3000,0))=0,"SI","NO"),"")</f>
        <v>SI</v>
      </c>
      <c r="E119" cm="1">
        <f t="array" ref="E119">_xlfn.IFS(D119="","",D119="SI",4,D119="NO",1)</f>
        <v>4</v>
      </c>
      <c r="F119" cm="1">
        <f t="array" ref="F119">_xlfn.IFS('Paraclinicos '!B118="","",'Paraclinicos '!B118&gt;1,1,'Paraclinicos '!B118&lt;=1,3)</f>
        <v>1</v>
      </c>
      <c r="G119" t="str" cm="1">
        <f t="array" ref="G119">_xlfn.IFS('Paraclinicos '!D118="","",AND('Paraclinicos '!D118&gt;=250,'Paraclinicos '!D118&lt;=500),2,'Paraclinicos '!D118&gt;500,3,'Paraclinicos '!D118&lt;250,1)</f>
        <v/>
      </c>
      <c r="H119" s="50">
        <f t="shared" si="4"/>
        <v>8</v>
      </c>
      <c r="I119" cm="1">
        <f t="array" ref="I119">_xlfn.IFS('Paraclinicos '!Q118="","",'Paraclinicos '!Q118&gt;=65,1,'Paraclinicos '!Q118&lt;65,0)</f>
        <v>1</v>
      </c>
      <c r="J119" cm="1">
        <f t="array" ref="J119">_xlfn.IFS('Paraclinicos '!I118="","",'Paraclinicos '!I118&gt;7,1,'Paraclinicos '!I118&lt;=7,0)</f>
        <v>1</v>
      </c>
      <c r="K119" cm="1">
        <f t="array" ref="K119">_xlfn.IFS('Paraclinicos '!W118="","",'Paraclinicos '!W118&lt;=8,1,'Paraclinicos '!W118&gt;8,0)</f>
        <v>0</v>
      </c>
      <c r="L119" cm="1">
        <f t="array" ref="L119">_xlfn.IFS('Paraclinicos '!S118="","",'Paraclinicos '!S118&gt;=30,1,'Paraclinicos '!S118&lt;30,0)</f>
        <v>0</v>
      </c>
      <c r="M119" cm="1">
        <f t="array" ref="M119">_xlfn.IFS(OR('Paraclinicos '!T118="",'Paraclinicos '!U118=""),"",OR('Paraclinicos '!T118&lt;=90,'Paraclinicos '!U118&lt;=60),1,OR('Paraclinicos '!T118&gt;90,'Paraclinicos '!U118&gt;60),0)</f>
        <v>0</v>
      </c>
      <c r="N119" s="45">
        <f t="shared" si="5"/>
        <v>2</v>
      </c>
      <c r="O119" cm="1">
        <f t="array" ref="O119">_xlfn.IFS(OR('Paraclinicos '!M118="",'Paraclinicos '!N118="",'Paraclinicos '!N118=0),"",'Paraclinicos '!M118/'Paraclinicos '!N118&lt;100,4,'Paraclinicos '!M118/'Paraclinicos '!N118&lt;200,3,'Paraclinicos '!M118/'Paraclinicos '!N118&lt;300,2,'Paraclinicos '!M118/'Paraclinicos '!N118&lt;400,1,'Paraclinicos '!M118/'Paraclinicos '!N118&gt;=400,0)</f>
        <v>3</v>
      </c>
      <c r="P119" cm="1">
        <f t="array" ref="P119">_xlfn.IFS('Paraclinicos '!C118="","",'Paraclinicos '!C118&lt;20,4,'Paraclinicos '!C118&lt;50,3,'Paraclinicos '!C118&lt;100,2,'Paraclinicos '!C118&lt;150,1,'Paraclinicos '!C118&gt;150,0)</f>
        <v>0</v>
      </c>
      <c r="Q119" cm="1">
        <f t="array" ref="Q119">_xlfn.IFS('Paraclinicos '!O118="","",'Paraclinicos '!O118&lt;1.2,0,'Paraclinicos '!O118&lt;2,1,'Paraclinicos '!O118&lt;3.5,2,'Paraclinicos '!O118&lt;5,3,'Paraclinicos '!O118&gt;5,4)</f>
        <v>0</v>
      </c>
      <c r="R119" cm="1">
        <f t="array" ref="R119">_xlfn.IFS('Paraclinicos '!J118="","",'Paraclinicos '!J118&lt;1.2,0,'Paraclinicos '!J118&lt;2,1,'Paraclinicos '!J118&lt;6,2,'Paraclinicos '!J118&lt;12,3,'Paraclinicos '!J118&gt;=12,4)</f>
        <v>0</v>
      </c>
      <c r="S119" cm="1">
        <f t="array" ref="S119">_xlfn.IFS('Paraclinicos '!Y118="","",'Paraclinicos '!Y118&lt;70,1,'Paraclinicos '!Y118&gt;=70,0)</f>
        <v>0</v>
      </c>
      <c r="T119" cm="1">
        <f t="array" ref="T119">_xlfn.IFS('Paraclinicos '!W118="","",'Paraclinicos '!W118&lt;6,4,'Paraclinicos '!W118&lt;10,3,'Paraclinicos '!W118&lt;13,2,'Paraclinicos '!W118&lt;15,1,'Paraclinicos '!W118=15,0)</f>
        <v>0</v>
      </c>
      <c r="U119" s="54">
        <f t="shared" si="3"/>
        <v>3</v>
      </c>
      <c r="V119" cm="1">
        <f t="array" ref="V119">_xlfn.IFS('Paraclinicos '!S118="","",OR('Paraclinicos '!S118&lt;=8,'Paraclinicos '!S118&gt;=25),3,'Paraclinicos '!S118&lt;12,1,'Paraclinicos '!S118&lt;21,0,'Paraclinicos '!S118&lt;25,2)</f>
        <v>0</v>
      </c>
      <c r="W119" t="str">
        <f>IFERROR(IF(INDEX('BD Demog para scores enalazar'!Y$2:'BD Demog para scores enalazar'!Y$3000,MATCH(Formulas!A119,'BD Demog para scores enalazar'!A$2:'BD Demog para scores enalazar'!A$3000,0))=1,"SI","NO"),"")</f>
        <v>NO</v>
      </c>
      <c r="X119" s="9" t="str">
        <f>IFERROR(IF(INDEX('BD Demog para scores enalazar'!AJ$2:'BD Demog para scores enalazar'!AJ$3000,MATCH(Formulas!A119,'BD Demog para scores enalazar'!A$2:'BD Demog para scores enalazar'!A$3000,0))=1,"SI","NO"),"")</f>
        <v>NO</v>
      </c>
      <c r="Y119" cm="1">
        <f t="array" ref="Y119">IF(AND(W119="NO",X119="NO"),_xlfn.IFS('Paraclinicos '!K118&lt;=91,3,'Paraclinicos '!K118&lt;94,2,'Paraclinicos '!K118&lt;96,1,'Paraclinicos '!K118&gt;=96,0),"")</f>
        <v>3</v>
      </c>
      <c r="Z119" t="str" cm="1">
        <f t="array" ref="Z119">IF(OR(W119="SI",X119="SI"),_xlfn.IFS(OR(AND('Paraclinicos '!K118&lt;=83),AND('Paraclinicos '!K118&gt;=97,AA119=2)),3,OR(AND('Paraclinicos '!K118&lt;=86),AND('Paraclinicos '!K118&gt;=94,AA119=2)),2,OR(AND('Paraclinicos '!K118&lt;=88),AND('Paraclinicos '!K118&gt;=92,AA119=2)),1,OR(AND('Paraclinicos '!K118&gt;=88,'Paraclinicos '!K118&lt;=92),AND('Paraclinicos '!K118&gt;=93,AA119=0)),0),"")</f>
        <v/>
      </c>
      <c r="AA119" cm="1">
        <f t="array" ref="AA119">_xlfn.IFS('Paraclinicos '!E118="","",'Paraclinicos '!E118="Oxigeno",2,'Paraclinicos '!E118="Aire",0)</f>
        <v>2</v>
      </c>
    </row>
    <row r="120" spans="1:27" x14ac:dyDescent="0.25">
      <c r="A120">
        <f>'Paraclinicos '!A119</f>
        <v>19</v>
      </c>
      <c r="B120" s="3">
        <f>'Paraclinicos '!R119</f>
        <v>44313</v>
      </c>
      <c r="C120" cm="1">
        <f t="array" ref="C120">_xlfn.IFS('Paraclinicos '!Q119="","",'Paraclinicos '!Q119&gt;60,3,'Paraclinicos '!Q119&lt;=60,1)</f>
        <v>3</v>
      </c>
      <c r="D120" t="str">
        <f>IFERROR(IF(INDEX('BD Demog para scores enalazar'!BC$2:BC$3000,MATCH(Formulas!A120,'BD Demog para scores enalazar'!A$2:A$3000,0))=0,"SI","NO"),"")</f>
        <v>SI</v>
      </c>
      <c r="E120" cm="1">
        <f t="array" ref="E120">_xlfn.IFS(D120="","",D120="SI",4,D120="NO",1)</f>
        <v>4</v>
      </c>
      <c r="F120" cm="1">
        <f t="array" ref="F120">_xlfn.IFS('Paraclinicos '!B119="","",'Paraclinicos '!B119&gt;1,1,'Paraclinicos '!B119&lt;=1,3)</f>
        <v>3</v>
      </c>
      <c r="G120" t="str" cm="1">
        <f t="array" ref="G120">_xlfn.IFS('Paraclinicos '!D119="","",AND('Paraclinicos '!D119&gt;=250,'Paraclinicos '!D119&lt;=500),2,'Paraclinicos '!D119&gt;500,3,'Paraclinicos '!D119&lt;250,1)</f>
        <v/>
      </c>
      <c r="H120" s="50">
        <f t="shared" si="4"/>
        <v>10</v>
      </c>
      <c r="I120" cm="1">
        <f t="array" ref="I120">_xlfn.IFS('Paraclinicos '!Q119="","",'Paraclinicos '!Q119&gt;=65,1,'Paraclinicos '!Q119&lt;65,0)</f>
        <v>1</v>
      </c>
      <c r="J120" cm="1">
        <f t="array" ref="J120">_xlfn.IFS('Paraclinicos '!I119="","",'Paraclinicos '!I119&gt;7,1,'Paraclinicos '!I119&lt;=7,0)</f>
        <v>1</v>
      </c>
      <c r="K120" cm="1">
        <f t="array" ref="K120">_xlfn.IFS('Paraclinicos '!W119="","",'Paraclinicos '!W119&lt;=8,1,'Paraclinicos '!W119&gt;8,0)</f>
        <v>1</v>
      </c>
      <c r="L120" cm="1">
        <f t="array" ref="L120">_xlfn.IFS('Paraclinicos '!S119="","",'Paraclinicos '!S119&gt;=30,1,'Paraclinicos '!S119&lt;30,0)</f>
        <v>0</v>
      </c>
      <c r="M120" cm="1">
        <f t="array" ref="M120">_xlfn.IFS(OR('Paraclinicos '!T119="",'Paraclinicos '!U119=""),"",OR('Paraclinicos '!T119&lt;=90,'Paraclinicos '!U119&lt;=60),1,OR('Paraclinicos '!T119&gt;90,'Paraclinicos '!U119&gt;60),0)</f>
        <v>0</v>
      </c>
      <c r="N120" s="45">
        <f t="shared" si="5"/>
        <v>3</v>
      </c>
      <c r="O120" cm="1">
        <f t="array" ref="O120">_xlfn.IFS(OR('Paraclinicos '!M119="",'Paraclinicos '!N119="",'Paraclinicos '!N119=0),"",'Paraclinicos '!M119/'Paraclinicos '!N119&lt;100,4,'Paraclinicos '!M119/'Paraclinicos '!N119&lt;200,3,'Paraclinicos '!M119/'Paraclinicos '!N119&lt;300,2,'Paraclinicos '!M119/'Paraclinicos '!N119&lt;400,1,'Paraclinicos '!M119/'Paraclinicos '!N119&gt;=400,0)</f>
        <v>1</v>
      </c>
      <c r="P120" cm="1">
        <f t="array" ref="P120">_xlfn.IFS('Paraclinicos '!C119="","",'Paraclinicos '!C119&lt;20,4,'Paraclinicos '!C119&lt;50,3,'Paraclinicos '!C119&lt;100,2,'Paraclinicos '!C119&lt;150,1,'Paraclinicos '!C119&gt;150,0)</f>
        <v>0</v>
      </c>
      <c r="Q120" cm="1">
        <f t="array" ref="Q120">_xlfn.IFS('Paraclinicos '!O119="","",'Paraclinicos '!O119&lt;1.2,0,'Paraclinicos '!O119&lt;2,1,'Paraclinicos '!O119&lt;3.5,2,'Paraclinicos '!O119&lt;5,3,'Paraclinicos '!O119&gt;5,4)</f>
        <v>0</v>
      </c>
      <c r="R120" cm="1">
        <f t="array" ref="R120">_xlfn.IFS('Paraclinicos '!J119="","",'Paraclinicos '!J119&lt;1.2,0,'Paraclinicos '!J119&lt;2,1,'Paraclinicos '!J119&lt;6,2,'Paraclinicos '!J119&lt;12,3,'Paraclinicos '!J119&gt;=12,4)</f>
        <v>0</v>
      </c>
      <c r="S120" cm="1">
        <f t="array" ref="S120">_xlfn.IFS('Paraclinicos '!Y119="","",'Paraclinicos '!Y119&lt;70,1,'Paraclinicos '!Y119&gt;=70,0)</f>
        <v>0</v>
      </c>
      <c r="T120" cm="1">
        <f t="array" ref="T120">_xlfn.IFS('Paraclinicos '!W119="","",'Paraclinicos '!W119&lt;6,4,'Paraclinicos '!W119&lt;10,3,'Paraclinicos '!W119&lt;13,2,'Paraclinicos '!W119&lt;15,1,'Paraclinicos '!W119=15,0)</f>
        <v>4</v>
      </c>
      <c r="U120" s="54">
        <f t="shared" si="3"/>
        <v>5</v>
      </c>
      <c r="V120" cm="1">
        <f t="array" ref="V120">_xlfn.IFS('Paraclinicos '!S119="","",OR('Paraclinicos '!S119&lt;=8,'Paraclinicos '!S119&gt;=25),3,'Paraclinicos '!S119&lt;12,1,'Paraclinicos '!S119&lt;21,0,'Paraclinicos '!S119&lt;25,2)</f>
        <v>0</v>
      </c>
      <c r="W120" t="str">
        <f>IFERROR(IF(INDEX('BD Demog para scores enalazar'!Y$2:'BD Demog para scores enalazar'!Y$3000,MATCH(Formulas!A120,'BD Demog para scores enalazar'!A$2:'BD Demog para scores enalazar'!A$3000,0))=1,"SI","NO"),"")</f>
        <v>NO</v>
      </c>
      <c r="X120" s="9" t="str">
        <f>IFERROR(IF(INDEX('BD Demog para scores enalazar'!AJ$2:'BD Demog para scores enalazar'!AJ$3000,MATCH(Formulas!A120,'BD Demog para scores enalazar'!A$2:'BD Demog para scores enalazar'!A$3000,0))=1,"SI","NO"),"")</f>
        <v>NO</v>
      </c>
      <c r="Y120" cm="1">
        <f t="array" ref="Y120">IF(AND(W120="NO",X120="NO"),_xlfn.IFS('Paraclinicos '!K119&lt;=91,3,'Paraclinicos '!K119&lt;94,2,'Paraclinicos '!K119&lt;96,1,'Paraclinicos '!K119&gt;=96,0),"")</f>
        <v>2</v>
      </c>
      <c r="Z120" t="str" cm="1">
        <f t="array" ref="Z120">IF(OR(W120="SI",X120="SI"),_xlfn.IFS(OR(AND('Paraclinicos '!K119&lt;=83),AND('Paraclinicos '!K119&gt;=97,AA120=2)),3,OR(AND('Paraclinicos '!K119&lt;=86),AND('Paraclinicos '!K119&gt;=94,AA120=2)),2,OR(AND('Paraclinicos '!K119&lt;=88),AND('Paraclinicos '!K119&gt;=92,AA120=2)),1,OR(AND('Paraclinicos '!K119&gt;=88,'Paraclinicos '!K119&lt;=92),AND('Paraclinicos '!K119&gt;=93,AA120=0)),0),"")</f>
        <v/>
      </c>
      <c r="AA120" cm="1">
        <f t="array" ref="AA120">_xlfn.IFS('Paraclinicos '!E119="","",'Paraclinicos '!E119="Oxigeno",2,'Paraclinicos '!E119="Aire",0)</f>
        <v>2</v>
      </c>
    </row>
    <row r="121" spans="1:27" x14ac:dyDescent="0.25">
      <c r="A121">
        <f>'Paraclinicos '!A120</f>
        <v>19</v>
      </c>
      <c r="B121" s="3">
        <f>'Paraclinicos '!R120</f>
        <v>44316</v>
      </c>
      <c r="C121" cm="1">
        <f t="array" ref="C121">_xlfn.IFS('Paraclinicos '!Q120="","",'Paraclinicos '!Q120&gt;60,3,'Paraclinicos '!Q120&lt;=60,1)</f>
        <v>3</v>
      </c>
      <c r="D121" t="str">
        <f>IFERROR(IF(INDEX('BD Demog para scores enalazar'!BC$2:BC$3000,MATCH(Formulas!A121,'BD Demog para scores enalazar'!A$2:A$3000,0))=0,"SI","NO"),"")</f>
        <v>SI</v>
      </c>
      <c r="E121" cm="1">
        <f t="array" ref="E121">_xlfn.IFS(D121="","",D121="SI",4,D121="NO",1)</f>
        <v>4</v>
      </c>
      <c r="F121" cm="1">
        <f t="array" ref="F121">_xlfn.IFS('Paraclinicos '!B120="","",'Paraclinicos '!B120&gt;1,1,'Paraclinicos '!B120&lt;=1,3)</f>
        <v>1</v>
      </c>
      <c r="G121" cm="1">
        <f t="array" ref="G121">_xlfn.IFS('Paraclinicos '!D120="","",AND('Paraclinicos '!D120&gt;=250,'Paraclinicos '!D120&lt;=500),2,'Paraclinicos '!D120&gt;500,3,'Paraclinicos '!D120&lt;250,1)</f>
        <v>1</v>
      </c>
      <c r="H121" s="50">
        <f t="shared" si="4"/>
        <v>9</v>
      </c>
      <c r="I121" cm="1">
        <f t="array" ref="I121">_xlfn.IFS('Paraclinicos '!Q120="","",'Paraclinicos '!Q120&gt;=65,1,'Paraclinicos '!Q120&lt;65,0)</f>
        <v>1</v>
      </c>
      <c r="J121" cm="1">
        <f t="array" ref="J121">_xlfn.IFS('Paraclinicos '!I120="","",'Paraclinicos '!I120&gt;7,1,'Paraclinicos '!I120&lt;=7,0)</f>
        <v>1</v>
      </c>
      <c r="K121" cm="1">
        <f t="array" ref="K121">_xlfn.IFS('Paraclinicos '!W120="","",'Paraclinicos '!W120&lt;=8,1,'Paraclinicos '!W120&gt;8,0)</f>
        <v>1</v>
      </c>
      <c r="L121" cm="1">
        <f t="array" ref="L121">_xlfn.IFS('Paraclinicos '!S120="","",'Paraclinicos '!S120&gt;=30,1,'Paraclinicos '!S120&lt;30,0)</f>
        <v>0</v>
      </c>
      <c r="M121" cm="1">
        <f t="array" ref="M121">_xlfn.IFS(OR('Paraclinicos '!T120="",'Paraclinicos '!U120=""),"",OR('Paraclinicos '!T120&lt;=90,'Paraclinicos '!U120&lt;=60),1,OR('Paraclinicos '!T120&gt;90,'Paraclinicos '!U120&gt;60),0)</f>
        <v>0</v>
      </c>
      <c r="N121" s="45">
        <f t="shared" si="5"/>
        <v>4</v>
      </c>
      <c r="O121" t="str" cm="1">
        <f t="array" ref="O121">_xlfn.IFS(OR('Paraclinicos '!M120="",'Paraclinicos '!N120="",'Paraclinicos '!N120=0),"",'Paraclinicos '!M120/'Paraclinicos '!N120&lt;100,4,'Paraclinicos '!M120/'Paraclinicos '!N120&lt;200,3,'Paraclinicos '!M120/'Paraclinicos '!N120&lt;300,2,'Paraclinicos '!M120/'Paraclinicos '!N120&lt;400,1,'Paraclinicos '!M120/'Paraclinicos '!N120&gt;=400,0)</f>
        <v/>
      </c>
      <c r="P121" cm="1">
        <f t="array" ref="P121">_xlfn.IFS('Paraclinicos '!C120="","",'Paraclinicos '!C120&lt;20,4,'Paraclinicos '!C120&lt;50,3,'Paraclinicos '!C120&lt;100,2,'Paraclinicos '!C120&lt;150,1,'Paraclinicos '!C120&gt;150,0)</f>
        <v>0</v>
      </c>
      <c r="Q121" cm="1">
        <f t="array" ref="Q121">_xlfn.IFS('Paraclinicos '!O120="","",'Paraclinicos '!O120&lt;1.2,0,'Paraclinicos '!O120&lt;2,1,'Paraclinicos '!O120&lt;3.5,2,'Paraclinicos '!O120&lt;5,3,'Paraclinicos '!O120&gt;5,4)</f>
        <v>0</v>
      </c>
      <c r="R121" t="str" cm="1">
        <f t="array" ref="R121">_xlfn.IFS('Paraclinicos '!J120="","",'Paraclinicos '!J120&lt;1.2,0,'Paraclinicos '!J120&lt;2,1,'Paraclinicos '!J120&lt;6,2,'Paraclinicos '!J120&lt;12,3,'Paraclinicos '!J120&gt;=12,4)</f>
        <v/>
      </c>
      <c r="S121" cm="1">
        <f t="array" ref="S121">_xlfn.IFS('Paraclinicos '!Y120="","",'Paraclinicos '!Y120&lt;70,1,'Paraclinicos '!Y120&gt;=70,0)</f>
        <v>0</v>
      </c>
      <c r="T121" cm="1">
        <f t="array" ref="T121">_xlfn.IFS('Paraclinicos '!W120="","",'Paraclinicos '!W120&lt;6,4,'Paraclinicos '!W120&lt;10,3,'Paraclinicos '!W120&lt;13,2,'Paraclinicos '!W120&lt;15,1,'Paraclinicos '!W120=15,0)</f>
        <v>4</v>
      </c>
      <c r="U121" s="54">
        <f t="shared" si="3"/>
        <v>4</v>
      </c>
      <c r="V121" cm="1">
        <f t="array" ref="V121">_xlfn.IFS('Paraclinicos '!S120="","",OR('Paraclinicos '!S120&lt;=8,'Paraclinicos '!S120&gt;=25),3,'Paraclinicos '!S120&lt;12,1,'Paraclinicos '!S120&lt;21,0,'Paraclinicos '!S120&lt;25,2)</f>
        <v>2</v>
      </c>
      <c r="W121" t="str">
        <f>IFERROR(IF(INDEX('BD Demog para scores enalazar'!Y$2:'BD Demog para scores enalazar'!Y$3000,MATCH(Formulas!A121,'BD Demog para scores enalazar'!A$2:'BD Demog para scores enalazar'!A$3000,0))=1,"SI","NO"),"")</f>
        <v>NO</v>
      </c>
      <c r="X121" s="9" t="str">
        <f>IFERROR(IF(INDEX('BD Demog para scores enalazar'!AJ$2:'BD Demog para scores enalazar'!AJ$3000,MATCH(Formulas!A121,'BD Demog para scores enalazar'!A$2:'BD Demog para scores enalazar'!A$3000,0))=1,"SI","NO"),"")</f>
        <v>NO</v>
      </c>
      <c r="Y121" cm="1">
        <f t="array" ref="Y121">IF(AND(W121="NO",X121="NO"),_xlfn.IFS('Paraclinicos '!K120&lt;=91,3,'Paraclinicos '!K120&lt;94,2,'Paraclinicos '!K120&lt;96,1,'Paraclinicos '!K120&gt;=96,0),"")</f>
        <v>3</v>
      </c>
      <c r="Z121" t="str" cm="1">
        <f t="array" ref="Z121">IF(OR(W121="SI",X121="SI"),_xlfn.IFS(OR(AND('Paraclinicos '!K120&lt;=83),AND('Paraclinicos '!K120&gt;=97,AA121=2)),3,OR(AND('Paraclinicos '!K120&lt;=86),AND('Paraclinicos '!K120&gt;=94,AA121=2)),2,OR(AND('Paraclinicos '!K120&lt;=88),AND('Paraclinicos '!K120&gt;=92,AA121=2)),1,OR(AND('Paraclinicos '!K120&gt;=88,'Paraclinicos '!K120&lt;=92),AND('Paraclinicos '!K120&gt;=93,AA121=0)),0),"")</f>
        <v/>
      </c>
      <c r="AA121" cm="1">
        <f t="array" ref="AA121">_xlfn.IFS('Paraclinicos '!E120="","",'Paraclinicos '!E120="Oxigeno",2,'Paraclinicos '!E120="Aire",0)</f>
        <v>2</v>
      </c>
    </row>
    <row r="122" spans="1:27" x14ac:dyDescent="0.25">
      <c r="A122">
        <f>'Paraclinicos '!A121</f>
        <v>19</v>
      </c>
      <c r="B122" s="3">
        <f>'Paraclinicos '!R121</f>
        <v>44321</v>
      </c>
      <c r="C122" cm="1">
        <f t="array" ref="C122">_xlfn.IFS('Paraclinicos '!Q121="","",'Paraclinicos '!Q121&gt;60,3,'Paraclinicos '!Q121&lt;=60,1)</f>
        <v>3</v>
      </c>
      <c r="D122" t="str">
        <f>IFERROR(IF(INDEX('BD Demog para scores enalazar'!BC$2:BC$3000,MATCH(Formulas!A122,'BD Demog para scores enalazar'!A$2:A$3000,0))=0,"SI","NO"),"")</f>
        <v>SI</v>
      </c>
      <c r="E122" cm="1">
        <f t="array" ref="E122">_xlfn.IFS(D122="","",D122="SI",4,D122="NO",1)</f>
        <v>4</v>
      </c>
      <c r="F122" cm="1">
        <f t="array" ref="F122">_xlfn.IFS('Paraclinicos '!B121="","",'Paraclinicos '!B121&gt;1,1,'Paraclinicos '!B121&lt;=1,3)</f>
        <v>1</v>
      </c>
      <c r="G122" cm="1">
        <f t="array" ref="G122">_xlfn.IFS('Paraclinicos '!D121="","",AND('Paraclinicos '!D121&gt;=250,'Paraclinicos '!D121&lt;=500),2,'Paraclinicos '!D121&gt;500,3,'Paraclinicos '!D121&lt;250,1)</f>
        <v>1</v>
      </c>
      <c r="H122" s="50">
        <f t="shared" si="4"/>
        <v>9</v>
      </c>
      <c r="I122" cm="1">
        <f t="array" ref="I122">_xlfn.IFS('Paraclinicos '!Q121="","",'Paraclinicos '!Q121&gt;=65,1,'Paraclinicos '!Q121&lt;65,0)</f>
        <v>1</v>
      </c>
      <c r="J122" cm="1">
        <f t="array" ref="J122">_xlfn.IFS('Paraclinicos '!I121="","",'Paraclinicos '!I121&gt;7,1,'Paraclinicos '!I121&lt;=7,0)</f>
        <v>1</v>
      </c>
      <c r="K122" cm="1">
        <f t="array" ref="K122">_xlfn.IFS('Paraclinicos '!W121="","",'Paraclinicos '!W121&lt;=8,1,'Paraclinicos '!W121&gt;8,0)</f>
        <v>0</v>
      </c>
      <c r="L122" cm="1">
        <f t="array" ref="L122">_xlfn.IFS('Paraclinicos '!S121="","",'Paraclinicos '!S121&gt;=30,1,'Paraclinicos '!S121&lt;30,0)</f>
        <v>0</v>
      </c>
      <c r="M122" cm="1">
        <f t="array" ref="M122">_xlfn.IFS(OR('Paraclinicos '!T121="",'Paraclinicos '!U121=""),"",OR('Paraclinicos '!T121&lt;=90,'Paraclinicos '!U121&lt;=60),1,OR('Paraclinicos '!T121&gt;90,'Paraclinicos '!U121&gt;60),0)</f>
        <v>0</v>
      </c>
      <c r="N122" s="45">
        <f t="shared" si="5"/>
        <v>3</v>
      </c>
      <c r="O122" cm="1">
        <f t="array" ref="O122">_xlfn.IFS(OR('Paraclinicos '!M121="",'Paraclinicos '!N121="",'Paraclinicos '!N121=0),"",'Paraclinicos '!M121/'Paraclinicos '!N121&lt;100,4,'Paraclinicos '!M121/'Paraclinicos '!N121&lt;200,3,'Paraclinicos '!M121/'Paraclinicos '!N121&lt;300,2,'Paraclinicos '!M121/'Paraclinicos '!N121&lt;400,1,'Paraclinicos '!M121/'Paraclinicos '!N121&gt;=400,0)</f>
        <v>2</v>
      </c>
      <c r="P122" cm="1">
        <f t="array" ref="P122">_xlfn.IFS('Paraclinicos '!C121="","",'Paraclinicos '!C121&lt;20,4,'Paraclinicos '!C121&lt;50,3,'Paraclinicos '!C121&lt;100,2,'Paraclinicos '!C121&lt;150,1,'Paraclinicos '!C121&gt;150,0)</f>
        <v>0</v>
      </c>
      <c r="Q122" t="str" cm="1">
        <f t="array" ref="Q122">_xlfn.IFS('Paraclinicos '!O121="","",'Paraclinicos '!O121&lt;1.2,0,'Paraclinicos '!O121&lt;2,1,'Paraclinicos '!O121&lt;3.5,2,'Paraclinicos '!O121&lt;5,3,'Paraclinicos '!O121&gt;5,4)</f>
        <v/>
      </c>
      <c r="R122" t="str" cm="1">
        <f t="array" ref="R122">_xlfn.IFS('Paraclinicos '!J121="","",'Paraclinicos '!J121&lt;1.2,0,'Paraclinicos '!J121&lt;2,1,'Paraclinicos '!J121&lt;6,2,'Paraclinicos '!J121&lt;12,3,'Paraclinicos '!J121&gt;=12,4)</f>
        <v/>
      </c>
      <c r="S122" cm="1">
        <f t="array" ref="S122">_xlfn.IFS('Paraclinicos '!Y121="","",'Paraclinicos '!Y121&lt;70,1,'Paraclinicos '!Y121&gt;=70,0)</f>
        <v>0</v>
      </c>
      <c r="T122" cm="1">
        <f t="array" ref="T122">_xlfn.IFS('Paraclinicos '!W121="","",'Paraclinicos '!W121&lt;6,4,'Paraclinicos '!W121&lt;10,3,'Paraclinicos '!W121&lt;13,2,'Paraclinicos '!W121&lt;15,1,'Paraclinicos '!W121=15,0)</f>
        <v>0</v>
      </c>
      <c r="U122" s="54">
        <f t="shared" si="3"/>
        <v>2</v>
      </c>
      <c r="V122" cm="1">
        <f t="array" ref="V122">_xlfn.IFS('Paraclinicos '!S121="","",OR('Paraclinicos '!S121&lt;=8,'Paraclinicos '!S121&gt;=25),3,'Paraclinicos '!S121&lt;12,1,'Paraclinicos '!S121&lt;21,0,'Paraclinicos '!S121&lt;25,2)</f>
        <v>0</v>
      </c>
      <c r="W122" t="str">
        <f>IFERROR(IF(INDEX('BD Demog para scores enalazar'!Y$2:'BD Demog para scores enalazar'!Y$3000,MATCH(Formulas!A122,'BD Demog para scores enalazar'!A$2:'BD Demog para scores enalazar'!A$3000,0))=1,"SI","NO"),"")</f>
        <v>NO</v>
      </c>
      <c r="X122" s="9" t="str">
        <f>IFERROR(IF(INDEX('BD Demog para scores enalazar'!AJ$2:'BD Demog para scores enalazar'!AJ$3000,MATCH(Formulas!A122,'BD Demog para scores enalazar'!A$2:'BD Demog para scores enalazar'!A$3000,0))=1,"SI","NO"),"")</f>
        <v>NO</v>
      </c>
      <c r="Y122" cm="1">
        <f t="array" ref="Y122">IF(AND(W122="NO",X122="NO"),_xlfn.IFS('Paraclinicos '!K121&lt;=91,3,'Paraclinicos '!K121&lt;94,2,'Paraclinicos '!K121&lt;96,1,'Paraclinicos '!K121&gt;=96,0),"")</f>
        <v>2</v>
      </c>
      <c r="Z122" t="str" cm="1">
        <f t="array" ref="Z122">IF(OR(W122="SI",X122="SI"),_xlfn.IFS(OR(AND('Paraclinicos '!K121&lt;=83),AND('Paraclinicos '!K121&gt;=97,AA122=2)),3,OR(AND('Paraclinicos '!K121&lt;=86),AND('Paraclinicos '!K121&gt;=94,AA122=2)),2,OR(AND('Paraclinicos '!K121&lt;=88),AND('Paraclinicos '!K121&gt;=92,AA122=2)),1,OR(AND('Paraclinicos '!K121&gt;=88,'Paraclinicos '!K121&lt;=92),AND('Paraclinicos '!K121&gt;=93,AA122=0)),0),"")</f>
        <v/>
      </c>
      <c r="AA122" cm="1">
        <f t="array" ref="AA122">_xlfn.IFS('Paraclinicos '!E121="","",'Paraclinicos '!E121="Oxigeno",2,'Paraclinicos '!E121="Aire",0)</f>
        <v>2</v>
      </c>
    </row>
    <row r="123" spans="1:27" x14ac:dyDescent="0.25">
      <c r="A123">
        <f>'Paraclinicos '!A122</f>
        <v>20</v>
      </c>
      <c r="B123" s="3">
        <f>'Paraclinicos '!R122</f>
        <v>44315</v>
      </c>
      <c r="C123" cm="1">
        <f t="array" ref="C123">_xlfn.IFS('Paraclinicos '!Q122="","",'Paraclinicos '!Q122&gt;60,3,'Paraclinicos '!Q122&lt;=60,1)</f>
        <v>1</v>
      </c>
      <c r="D123" t="str">
        <f>IFERROR(IF(INDEX('BD Demog para scores enalazar'!BC$2:BC$3000,MATCH(Formulas!A123,'BD Demog para scores enalazar'!A$2:A$3000,0))=0,"SI","NO"),"")</f>
        <v>SI</v>
      </c>
      <c r="E123" cm="1">
        <f t="array" ref="E123">_xlfn.IFS(D123="","",D123="SI",4,D123="NO",1)</f>
        <v>4</v>
      </c>
      <c r="F123" cm="1">
        <f t="array" ref="F123">_xlfn.IFS('Paraclinicos '!B122="","",'Paraclinicos '!B122&gt;1,1,'Paraclinicos '!B122&lt;=1,3)</f>
        <v>1</v>
      </c>
      <c r="G123" t="str" cm="1">
        <f t="array" ref="G123">_xlfn.IFS('Paraclinicos '!D122="","",AND('Paraclinicos '!D122&gt;=250,'Paraclinicos '!D122&lt;=500),2,'Paraclinicos '!D122&gt;500,3,'Paraclinicos '!D122&lt;250,1)</f>
        <v/>
      </c>
      <c r="H123" s="50">
        <f t="shared" si="4"/>
        <v>6</v>
      </c>
      <c r="I123" cm="1">
        <f t="array" ref="I123">_xlfn.IFS('Paraclinicos '!Q122="","",'Paraclinicos '!Q122&gt;=65,1,'Paraclinicos '!Q122&lt;65,0)</f>
        <v>0</v>
      </c>
      <c r="J123" t="str" cm="1">
        <f t="array" ref="J123">_xlfn.IFS('Paraclinicos '!I122="","",'Paraclinicos '!I122&gt;7,1,'Paraclinicos '!I122&lt;=7,0)</f>
        <v/>
      </c>
      <c r="K123" cm="1">
        <f t="array" ref="K123">_xlfn.IFS('Paraclinicos '!W122="","",'Paraclinicos '!W122&lt;=8,1,'Paraclinicos '!W122&gt;8,0)</f>
        <v>0</v>
      </c>
      <c r="L123" cm="1">
        <f t="array" ref="L123">_xlfn.IFS('Paraclinicos '!S122="","",'Paraclinicos '!S122&gt;=30,1,'Paraclinicos '!S122&lt;30,0)</f>
        <v>0</v>
      </c>
      <c r="M123" cm="1">
        <f t="array" ref="M123">_xlfn.IFS(OR('Paraclinicos '!T122="",'Paraclinicos '!U122=""),"",OR('Paraclinicos '!T122&lt;=90,'Paraclinicos '!U122&lt;=60),1,OR('Paraclinicos '!T122&gt;90,'Paraclinicos '!U122&gt;60),0)</f>
        <v>0</v>
      </c>
      <c r="N123" s="45">
        <f t="shared" si="5"/>
        <v>1</v>
      </c>
      <c r="O123" cm="1">
        <f t="array" ref="O123">_xlfn.IFS(OR('Paraclinicos '!M122="",'Paraclinicos '!N122="",'Paraclinicos '!N122=0),"",'Paraclinicos '!M122/'Paraclinicos '!N122&lt;100,4,'Paraclinicos '!M122/'Paraclinicos '!N122&lt;200,3,'Paraclinicos '!M122/'Paraclinicos '!N122&lt;300,2,'Paraclinicos '!M122/'Paraclinicos '!N122&lt;400,1,'Paraclinicos '!M122/'Paraclinicos '!N122&gt;=400,0)</f>
        <v>1</v>
      </c>
      <c r="P123" cm="1">
        <f t="array" ref="P123">_xlfn.IFS('Paraclinicos '!C122="","",'Paraclinicos '!C122&lt;20,4,'Paraclinicos '!C122&lt;50,3,'Paraclinicos '!C122&lt;100,2,'Paraclinicos '!C122&lt;150,1,'Paraclinicos '!C122&gt;150,0)</f>
        <v>0</v>
      </c>
      <c r="Q123" cm="1">
        <f t="array" ref="Q123">_xlfn.IFS('Paraclinicos '!O122="","",'Paraclinicos '!O122&lt;1.2,0,'Paraclinicos '!O122&lt;2,1,'Paraclinicos '!O122&lt;3.5,2,'Paraclinicos '!O122&lt;5,3,'Paraclinicos '!O122&gt;5,4)</f>
        <v>0</v>
      </c>
      <c r="R123" cm="1">
        <f t="array" ref="R123">_xlfn.IFS('Paraclinicos '!J122="","",'Paraclinicos '!J122&lt;1.2,0,'Paraclinicos '!J122&lt;2,1,'Paraclinicos '!J122&lt;6,2,'Paraclinicos '!J122&lt;12,3,'Paraclinicos '!J122&gt;=12,4)</f>
        <v>0</v>
      </c>
      <c r="S123" cm="1">
        <f t="array" ref="S123">_xlfn.IFS('Paraclinicos '!Y122="","",'Paraclinicos '!Y122&lt;70,1,'Paraclinicos '!Y122&gt;=70,0)</f>
        <v>0</v>
      </c>
      <c r="T123" cm="1">
        <f t="array" ref="T123">_xlfn.IFS('Paraclinicos '!W122="","",'Paraclinicos '!W122&lt;6,4,'Paraclinicos '!W122&lt;10,3,'Paraclinicos '!W122&lt;13,2,'Paraclinicos '!W122&lt;15,1,'Paraclinicos '!W122=15,0)</f>
        <v>0</v>
      </c>
      <c r="U123" s="54">
        <f t="shared" si="3"/>
        <v>1</v>
      </c>
      <c r="V123" cm="1">
        <f t="array" ref="V123">_xlfn.IFS('Paraclinicos '!S122="","",OR('Paraclinicos '!S122&lt;=8,'Paraclinicos '!S122&gt;=25),3,'Paraclinicos '!S122&lt;12,1,'Paraclinicos '!S122&lt;21,0,'Paraclinicos '!S122&lt;25,2)</f>
        <v>2</v>
      </c>
      <c r="W123" t="str">
        <f>IFERROR(IF(INDEX('BD Demog para scores enalazar'!Y$2:'BD Demog para scores enalazar'!Y$3000,MATCH(Formulas!A123,'BD Demog para scores enalazar'!A$2:'BD Demog para scores enalazar'!A$3000,0))=1,"SI","NO"),"")</f>
        <v>NO</v>
      </c>
      <c r="X123" s="9" t="str">
        <f>IFERROR(IF(INDEX('BD Demog para scores enalazar'!AJ$2:'BD Demog para scores enalazar'!AJ$3000,MATCH(Formulas!A123,'BD Demog para scores enalazar'!A$2:'BD Demog para scores enalazar'!A$3000,0))=1,"SI","NO"),"")</f>
        <v>NO</v>
      </c>
      <c r="Y123" cm="1">
        <f t="array" ref="Y123">IF(AND(W123="NO",X123="NO"),_xlfn.IFS('Paraclinicos '!K122&lt;=91,3,'Paraclinicos '!K122&lt;94,2,'Paraclinicos '!K122&lt;96,1,'Paraclinicos '!K122&gt;=96,0),"")</f>
        <v>0</v>
      </c>
      <c r="Z123" t="str" cm="1">
        <f t="array" ref="Z123">IF(OR(W123="SI",X123="SI"),_xlfn.IFS(OR(AND('Paraclinicos '!K122&lt;=83),AND('Paraclinicos '!K122&gt;=97,AA123=2)),3,OR(AND('Paraclinicos '!K122&lt;=86),AND('Paraclinicos '!K122&gt;=94,AA123=2)),2,OR(AND('Paraclinicos '!K122&lt;=88),AND('Paraclinicos '!K122&gt;=92,AA123=2)),1,OR(AND('Paraclinicos '!K122&gt;=88,'Paraclinicos '!K122&lt;=92),AND('Paraclinicos '!K122&gt;=93,AA123=0)),0),"")</f>
        <v/>
      </c>
      <c r="AA123" cm="1">
        <f t="array" ref="AA123">_xlfn.IFS('Paraclinicos '!E122="","",'Paraclinicos '!E122="Oxigeno",2,'Paraclinicos '!E122="Aire",0)</f>
        <v>2</v>
      </c>
    </row>
    <row r="124" spans="1:27" x14ac:dyDescent="0.25">
      <c r="A124">
        <f>'Paraclinicos '!A123</f>
        <v>20</v>
      </c>
      <c r="B124" s="3">
        <f>'Paraclinicos '!R123</f>
        <v>44315</v>
      </c>
      <c r="C124" cm="1">
        <f t="array" ref="C124">_xlfn.IFS('Paraclinicos '!Q123="","",'Paraclinicos '!Q123&gt;60,3,'Paraclinicos '!Q123&lt;=60,1)</f>
        <v>1</v>
      </c>
      <c r="D124" t="str">
        <f>IFERROR(IF(INDEX('BD Demog para scores enalazar'!BC$2:BC$3000,MATCH(Formulas!A124,'BD Demog para scores enalazar'!A$2:A$3000,0))=0,"SI","NO"),"")</f>
        <v>SI</v>
      </c>
      <c r="E124" cm="1">
        <f t="array" ref="E124">_xlfn.IFS(D124="","",D124="SI",4,D124="NO",1)</f>
        <v>4</v>
      </c>
      <c r="F124" cm="1">
        <f t="array" ref="F124">_xlfn.IFS('Paraclinicos '!B123="","",'Paraclinicos '!B123&gt;1,1,'Paraclinicos '!B123&lt;=1,3)</f>
        <v>1</v>
      </c>
      <c r="G124" t="str" cm="1">
        <f t="array" ref="G124">_xlfn.IFS('Paraclinicos '!D123="","",AND('Paraclinicos '!D123&gt;=250,'Paraclinicos '!D123&lt;=500),2,'Paraclinicos '!D123&gt;500,3,'Paraclinicos '!D123&lt;250,1)</f>
        <v/>
      </c>
      <c r="H124" s="50">
        <f t="shared" si="4"/>
        <v>6</v>
      </c>
      <c r="I124" cm="1">
        <f t="array" ref="I124">_xlfn.IFS('Paraclinicos '!Q123="","",'Paraclinicos '!Q123&gt;=65,1,'Paraclinicos '!Q123&lt;65,0)</f>
        <v>0</v>
      </c>
      <c r="J124" cm="1">
        <f t="array" ref="J124">_xlfn.IFS('Paraclinicos '!I123="","",'Paraclinicos '!I123&gt;7,1,'Paraclinicos '!I123&lt;=7,0)</f>
        <v>1</v>
      </c>
      <c r="K124" cm="1">
        <f t="array" ref="K124">_xlfn.IFS('Paraclinicos '!W123="","",'Paraclinicos '!W123&lt;=8,1,'Paraclinicos '!W123&gt;8,0)</f>
        <v>0</v>
      </c>
      <c r="L124" cm="1">
        <f t="array" ref="L124">_xlfn.IFS('Paraclinicos '!S123="","",'Paraclinicos '!S123&gt;=30,1,'Paraclinicos '!S123&lt;30,0)</f>
        <v>0</v>
      </c>
      <c r="M124" cm="1">
        <f t="array" ref="M124">_xlfn.IFS(OR('Paraclinicos '!T123="",'Paraclinicos '!U123=""),"",OR('Paraclinicos '!T123&lt;=90,'Paraclinicos '!U123&lt;=60),1,OR('Paraclinicos '!T123&gt;90,'Paraclinicos '!U123&gt;60),0)</f>
        <v>0</v>
      </c>
      <c r="N124" s="45">
        <f t="shared" si="5"/>
        <v>1</v>
      </c>
      <c r="O124" cm="1">
        <f t="array" ref="O124">_xlfn.IFS(OR('Paraclinicos '!M123="",'Paraclinicos '!N123="",'Paraclinicos '!N123=0),"",'Paraclinicos '!M123/'Paraclinicos '!N123&lt;100,4,'Paraclinicos '!M123/'Paraclinicos '!N123&lt;200,3,'Paraclinicos '!M123/'Paraclinicos '!N123&lt;300,2,'Paraclinicos '!M123/'Paraclinicos '!N123&lt;400,1,'Paraclinicos '!M123/'Paraclinicos '!N123&gt;=400,0)</f>
        <v>3</v>
      </c>
      <c r="P124" cm="1">
        <f t="array" ref="P124">_xlfn.IFS('Paraclinicos '!C123="","",'Paraclinicos '!C123&lt;20,4,'Paraclinicos '!C123&lt;50,3,'Paraclinicos '!C123&lt;100,2,'Paraclinicos '!C123&lt;150,1,'Paraclinicos '!C123&gt;150,0)</f>
        <v>0</v>
      </c>
      <c r="Q124" cm="1">
        <f t="array" ref="Q124">_xlfn.IFS('Paraclinicos '!O123="","",'Paraclinicos '!O123&lt;1.2,0,'Paraclinicos '!O123&lt;2,1,'Paraclinicos '!O123&lt;3.5,2,'Paraclinicos '!O123&lt;5,3,'Paraclinicos '!O123&gt;5,4)</f>
        <v>0</v>
      </c>
      <c r="R124" cm="1">
        <f t="array" ref="R124">_xlfn.IFS('Paraclinicos '!J123="","",'Paraclinicos '!J123&lt;1.2,0,'Paraclinicos '!J123&lt;2,1,'Paraclinicos '!J123&lt;6,2,'Paraclinicos '!J123&lt;12,3,'Paraclinicos '!J123&gt;=12,4)</f>
        <v>0</v>
      </c>
      <c r="S124" cm="1">
        <f t="array" ref="S124">_xlfn.IFS('Paraclinicos '!Y123="","",'Paraclinicos '!Y123&lt;70,1,'Paraclinicos '!Y123&gt;=70,0)</f>
        <v>0</v>
      </c>
      <c r="T124" cm="1">
        <f t="array" ref="T124">_xlfn.IFS('Paraclinicos '!W123="","",'Paraclinicos '!W123&lt;6,4,'Paraclinicos '!W123&lt;10,3,'Paraclinicos '!W123&lt;13,2,'Paraclinicos '!W123&lt;15,1,'Paraclinicos '!W123=15,0)</f>
        <v>0</v>
      </c>
      <c r="U124" s="54">
        <f t="shared" si="3"/>
        <v>3</v>
      </c>
      <c r="V124" cm="1">
        <f t="array" ref="V124">_xlfn.IFS('Paraclinicos '!S123="","",OR('Paraclinicos '!S123&lt;=8,'Paraclinicos '!S123&gt;=25),3,'Paraclinicos '!S123&lt;12,1,'Paraclinicos '!S123&lt;21,0,'Paraclinicos '!S123&lt;25,2)</f>
        <v>3</v>
      </c>
      <c r="W124" t="str">
        <f>IFERROR(IF(INDEX('BD Demog para scores enalazar'!Y$2:'BD Demog para scores enalazar'!Y$3000,MATCH(Formulas!A124,'BD Demog para scores enalazar'!A$2:'BD Demog para scores enalazar'!A$3000,0))=1,"SI","NO"),"")</f>
        <v>NO</v>
      </c>
      <c r="X124" s="9" t="str">
        <f>IFERROR(IF(INDEX('BD Demog para scores enalazar'!AJ$2:'BD Demog para scores enalazar'!AJ$3000,MATCH(Formulas!A124,'BD Demog para scores enalazar'!A$2:'BD Demog para scores enalazar'!A$3000,0))=1,"SI","NO"),"")</f>
        <v>NO</v>
      </c>
      <c r="Y124" cm="1">
        <f t="array" ref="Y124">IF(AND(W124="NO",X124="NO"),_xlfn.IFS('Paraclinicos '!K123&lt;=91,3,'Paraclinicos '!K123&lt;94,2,'Paraclinicos '!K123&lt;96,1,'Paraclinicos '!K123&gt;=96,0),"")</f>
        <v>1</v>
      </c>
      <c r="Z124" t="str" cm="1">
        <f t="array" ref="Z124">IF(OR(W124="SI",X124="SI"),_xlfn.IFS(OR(AND('Paraclinicos '!K123&lt;=83),AND('Paraclinicos '!K123&gt;=97,AA124=2)),3,OR(AND('Paraclinicos '!K123&lt;=86),AND('Paraclinicos '!K123&gt;=94,AA124=2)),2,OR(AND('Paraclinicos '!K123&lt;=88),AND('Paraclinicos '!K123&gt;=92,AA124=2)),1,OR(AND('Paraclinicos '!K123&gt;=88,'Paraclinicos '!K123&lt;=92),AND('Paraclinicos '!K123&gt;=93,AA124=0)),0),"")</f>
        <v/>
      </c>
      <c r="AA124" cm="1">
        <f t="array" ref="AA124">_xlfn.IFS('Paraclinicos '!E123="","",'Paraclinicos '!E123="Oxigeno",2,'Paraclinicos '!E123="Aire",0)</f>
        <v>2</v>
      </c>
    </row>
    <row r="125" spans="1:27" x14ac:dyDescent="0.25">
      <c r="A125">
        <f>'Paraclinicos '!A124</f>
        <v>20</v>
      </c>
      <c r="B125" s="3">
        <f>'Paraclinicos '!R124</f>
        <v>44317</v>
      </c>
      <c r="C125" cm="1">
        <f t="array" ref="C125">_xlfn.IFS('Paraclinicos '!Q124="","",'Paraclinicos '!Q124&gt;60,3,'Paraclinicos '!Q124&lt;=60,1)</f>
        <v>1</v>
      </c>
      <c r="D125" t="str">
        <f>IFERROR(IF(INDEX('BD Demog para scores enalazar'!BC$2:BC$3000,MATCH(Formulas!A125,'BD Demog para scores enalazar'!A$2:A$3000,0))=0,"SI","NO"),"")</f>
        <v>SI</v>
      </c>
      <c r="E125" cm="1">
        <f t="array" ref="E125">_xlfn.IFS(D125="","",D125="SI",4,D125="NO",1)</f>
        <v>4</v>
      </c>
      <c r="F125" cm="1">
        <f t="array" ref="F125">_xlfn.IFS('Paraclinicos '!B124="","",'Paraclinicos '!B124&gt;1,1,'Paraclinicos '!B124&lt;=1,3)</f>
        <v>3</v>
      </c>
      <c r="G125" t="str" cm="1">
        <f t="array" ref="G125">_xlfn.IFS('Paraclinicos '!D124="","",AND('Paraclinicos '!D124&gt;=250,'Paraclinicos '!D124&lt;=500),2,'Paraclinicos '!D124&gt;500,3,'Paraclinicos '!D124&lt;250,1)</f>
        <v/>
      </c>
      <c r="H125" s="50">
        <f t="shared" si="4"/>
        <v>8</v>
      </c>
      <c r="I125" cm="1">
        <f t="array" ref="I125">_xlfn.IFS('Paraclinicos '!Q124="","",'Paraclinicos '!Q124&gt;=65,1,'Paraclinicos '!Q124&lt;65,0)</f>
        <v>0</v>
      </c>
      <c r="J125" cm="1">
        <f t="array" ref="J125">_xlfn.IFS('Paraclinicos '!I124="","",'Paraclinicos '!I124&gt;7,1,'Paraclinicos '!I124&lt;=7,0)</f>
        <v>1</v>
      </c>
      <c r="K125" cm="1">
        <f t="array" ref="K125">_xlfn.IFS('Paraclinicos '!W124="","",'Paraclinicos '!W124&lt;=8,1,'Paraclinicos '!W124&gt;8,0)</f>
        <v>1</v>
      </c>
      <c r="L125" cm="1">
        <f t="array" ref="L125">_xlfn.IFS('Paraclinicos '!S124="","",'Paraclinicos '!S124&gt;=30,1,'Paraclinicos '!S124&lt;30,0)</f>
        <v>0</v>
      </c>
      <c r="M125" cm="1">
        <f t="array" ref="M125">_xlfn.IFS(OR('Paraclinicos '!T124="",'Paraclinicos '!U124=""),"",OR('Paraclinicos '!T124&lt;=90,'Paraclinicos '!U124&lt;=60),1,OR('Paraclinicos '!T124&gt;90,'Paraclinicos '!U124&gt;60),0)</f>
        <v>0</v>
      </c>
      <c r="N125" s="45">
        <f t="shared" si="5"/>
        <v>3</v>
      </c>
      <c r="O125" cm="1">
        <f t="array" ref="O125">_xlfn.IFS(OR('Paraclinicos '!M124="",'Paraclinicos '!N124="",'Paraclinicos '!N124=0),"",'Paraclinicos '!M124/'Paraclinicos '!N124&lt;100,4,'Paraclinicos '!M124/'Paraclinicos '!N124&lt;200,3,'Paraclinicos '!M124/'Paraclinicos '!N124&lt;300,2,'Paraclinicos '!M124/'Paraclinicos '!N124&lt;400,1,'Paraclinicos '!M124/'Paraclinicos '!N124&gt;=400,0)</f>
        <v>1</v>
      </c>
      <c r="P125" cm="1">
        <f t="array" ref="P125">_xlfn.IFS('Paraclinicos '!C124="","",'Paraclinicos '!C124&lt;20,4,'Paraclinicos '!C124&lt;50,3,'Paraclinicos '!C124&lt;100,2,'Paraclinicos '!C124&lt;150,1,'Paraclinicos '!C124&gt;150,0)</f>
        <v>0</v>
      </c>
      <c r="Q125" cm="1">
        <f t="array" ref="Q125">_xlfn.IFS('Paraclinicos '!O124="","",'Paraclinicos '!O124&lt;1.2,0,'Paraclinicos '!O124&lt;2,1,'Paraclinicos '!O124&lt;3.5,2,'Paraclinicos '!O124&lt;5,3,'Paraclinicos '!O124&gt;5,4)</f>
        <v>1</v>
      </c>
      <c r="R125" t="str" cm="1">
        <f t="array" ref="R125">_xlfn.IFS('Paraclinicos '!J124="","",'Paraclinicos '!J124&lt;1.2,0,'Paraclinicos '!J124&lt;2,1,'Paraclinicos '!J124&lt;6,2,'Paraclinicos '!J124&lt;12,3,'Paraclinicos '!J124&gt;=12,4)</f>
        <v/>
      </c>
      <c r="S125" cm="1">
        <f t="array" ref="S125">_xlfn.IFS('Paraclinicos '!Y124="","",'Paraclinicos '!Y124&lt;70,1,'Paraclinicos '!Y124&gt;=70,0)</f>
        <v>0</v>
      </c>
      <c r="T125" cm="1">
        <f t="array" ref="T125">_xlfn.IFS('Paraclinicos '!W124="","",'Paraclinicos '!W124&lt;6,4,'Paraclinicos '!W124&lt;10,3,'Paraclinicos '!W124&lt;13,2,'Paraclinicos '!W124&lt;15,1,'Paraclinicos '!W124=15,0)</f>
        <v>4</v>
      </c>
      <c r="U125" s="54">
        <f t="shared" si="3"/>
        <v>6</v>
      </c>
      <c r="V125" cm="1">
        <f t="array" ref="V125">_xlfn.IFS('Paraclinicos '!S124="","",OR('Paraclinicos '!S124&lt;=8,'Paraclinicos '!S124&gt;=25),3,'Paraclinicos '!S124&lt;12,1,'Paraclinicos '!S124&lt;21,0,'Paraclinicos '!S124&lt;25,2)</f>
        <v>0</v>
      </c>
      <c r="W125" t="str">
        <f>IFERROR(IF(INDEX('BD Demog para scores enalazar'!Y$2:'BD Demog para scores enalazar'!Y$3000,MATCH(Formulas!A125,'BD Demog para scores enalazar'!A$2:'BD Demog para scores enalazar'!A$3000,0))=1,"SI","NO"),"")</f>
        <v>NO</v>
      </c>
      <c r="X125" s="9" t="str">
        <f>IFERROR(IF(INDEX('BD Demog para scores enalazar'!AJ$2:'BD Demog para scores enalazar'!AJ$3000,MATCH(Formulas!A125,'BD Demog para scores enalazar'!A$2:'BD Demog para scores enalazar'!A$3000,0))=1,"SI","NO"),"")</f>
        <v>NO</v>
      </c>
      <c r="Y125" cm="1">
        <f t="array" ref="Y125">IF(AND(W125="NO",X125="NO"),_xlfn.IFS('Paraclinicos '!K124&lt;=91,3,'Paraclinicos '!K124&lt;94,2,'Paraclinicos '!K124&lt;96,1,'Paraclinicos '!K124&gt;=96,0),"")</f>
        <v>2</v>
      </c>
      <c r="Z125" t="str" cm="1">
        <f t="array" ref="Z125">IF(OR(W125="SI",X125="SI"),_xlfn.IFS(OR(AND('Paraclinicos '!K124&lt;=83),AND('Paraclinicos '!K124&gt;=97,AA125=2)),3,OR(AND('Paraclinicos '!K124&lt;=86),AND('Paraclinicos '!K124&gt;=94,AA125=2)),2,OR(AND('Paraclinicos '!K124&lt;=88),AND('Paraclinicos '!K124&gt;=92,AA125=2)),1,OR(AND('Paraclinicos '!K124&gt;=88,'Paraclinicos '!K124&lt;=92),AND('Paraclinicos '!K124&gt;=93,AA125=0)),0),"")</f>
        <v/>
      </c>
      <c r="AA125" cm="1">
        <f t="array" ref="AA125">_xlfn.IFS('Paraclinicos '!E124="","",'Paraclinicos '!E124="Oxigeno",2,'Paraclinicos '!E124="Aire",0)</f>
        <v>2</v>
      </c>
    </row>
    <row r="126" spans="1:27" x14ac:dyDescent="0.25">
      <c r="A126">
        <f>'Paraclinicos '!A125</f>
        <v>20</v>
      </c>
      <c r="B126" s="3">
        <f>'Paraclinicos '!R125</f>
        <v>44317</v>
      </c>
      <c r="C126" cm="1">
        <f t="array" ref="C126">_xlfn.IFS('Paraclinicos '!Q125="","",'Paraclinicos '!Q125&gt;60,3,'Paraclinicos '!Q125&lt;=60,1)</f>
        <v>1</v>
      </c>
      <c r="D126" t="str">
        <f>IFERROR(IF(INDEX('BD Demog para scores enalazar'!BC$2:BC$3000,MATCH(Formulas!A126,'BD Demog para scores enalazar'!A$2:A$3000,0))=0,"SI","NO"),"")</f>
        <v>SI</v>
      </c>
      <c r="E126" cm="1">
        <f t="array" ref="E126">_xlfn.IFS(D126="","",D126="SI",4,D126="NO",1)</f>
        <v>4</v>
      </c>
      <c r="F126" cm="1">
        <f t="array" ref="F126">_xlfn.IFS('Paraclinicos '!B125="","",'Paraclinicos '!B125&gt;1,1,'Paraclinicos '!B125&lt;=1,3)</f>
        <v>1</v>
      </c>
      <c r="G126" cm="1">
        <f t="array" ref="G126">_xlfn.IFS('Paraclinicos '!D125="","",AND('Paraclinicos '!D125&gt;=250,'Paraclinicos '!D125&lt;=500),2,'Paraclinicos '!D125&gt;500,3,'Paraclinicos '!D125&lt;250,1)</f>
        <v>2</v>
      </c>
      <c r="H126" s="50">
        <f t="shared" si="4"/>
        <v>8</v>
      </c>
      <c r="I126" cm="1">
        <f t="array" ref="I126">_xlfn.IFS('Paraclinicos '!Q125="","",'Paraclinicos '!Q125&gt;=65,1,'Paraclinicos '!Q125&lt;65,0)</f>
        <v>0</v>
      </c>
      <c r="J126" cm="1">
        <f t="array" ref="J126">_xlfn.IFS('Paraclinicos '!I125="","",'Paraclinicos '!I125&gt;7,1,'Paraclinicos '!I125&lt;=7,0)</f>
        <v>1</v>
      </c>
      <c r="K126" cm="1">
        <f t="array" ref="K126">_xlfn.IFS('Paraclinicos '!W125="","",'Paraclinicos '!W125&lt;=8,1,'Paraclinicos '!W125&gt;8,0)</f>
        <v>1</v>
      </c>
      <c r="L126" cm="1">
        <f t="array" ref="L126">_xlfn.IFS('Paraclinicos '!S125="","",'Paraclinicos '!S125&gt;=30,1,'Paraclinicos '!S125&lt;30,0)</f>
        <v>0</v>
      </c>
      <c r="M126" cm="1">
        <f t="array" ref="M126">_xlfn.IFS(OR('Paraclinicos '!T125="",'Paraclinicos '!U125=""),"",OR('Paraclinicos '!T125&lt;=90,'Paraclinicos '!U125&lt;=60),1,OR('Paraclinicos '!T125&gt;90,'Paraclinicos '!U125&gt;60),0)</f>
        <v>1</v>
      </c>
      <c r="N126" s="45">
        <f t="shared" si="5"/>
        <v>5</v>
      </c>
      <c r="O126" cm="1">
        <f t="array" ref="O126">_xlfn.IFS(OR('Paraclinicos '!M125="",'Paraclinicos '!N125="",'Paraclinicos '!N125=0),"",'Paraclinicos '!M125/'Paraclinicos '!N125&lt;100,4,'Paraclinicos '!M125/'Paraclinicos '!N125&lt;200,3,'Paraclinicos '!M125/'Paraclinicos '!N125&lt;300,2,'Paraclinicos '!M125/'Paraclinicos '!N125&lt;400,1,'Paraclinicos '!M125/'Paraclinicos '!N125&gt;=400,0)</f>
        <v>1</v>
      </c>
      <c r="P126" cm="1">
        <f t="array" ref="P126">_xlfn.IFS('Paraclinicos '!C125="","",'Paraclinicos '!C125&lt;20,4,'Paraclinicos '!C125&lt;50,3,'Paraclinicos '!C125&lt;100,2,'Paraclinicos '!C125&lt;150,1,'Paraclinicos '!C125&gt;150,0)</f>
        <v>0</v>
      </c>
      <c r="Q126" cm="1">
        <f t="array" ref="Q126">_xlfn.IFS('Paraclinicos '!O125="","",'Paraclinicos '!O125&lt;1.2,0,'Paraclinicos '!O125&lt;2,1,'Paraclinicos '!O125&lt;3.5,2,'Paraclinicos '!O125&lt;5,3,'Paraclinicos '!O125&gt;5,4)</f>
        <v>0</v>
      </c>
      <c r="R126" cm="1">
        <f t="array" ref="R126">_xlfn.IFS('Paraclinicos '!J125="","",'Paraclinicos '!J125&lt;1.2,0,'Paraclinicos '!J125&lt;2,1,'Paraclinicos '!J125&lt;6,2,'Paraclinicos '!J125&lt;12,3,'Paraclinicos '!J125&gt;=12,4)</f>
        <v>0</v>
      </c>
      <c r="S126" cm="1">
        <f t="array" ref="S126">_xlfn.IFS('Paraclinicos '!Y125="","",'Paraclinicos '!Y125&lt;70,1,'Paraclinicos '!Y125&gt;=70,0)</f>
        <v>0</v>
      </c>
      <c r="T126" cm="1">
        <f t="array" ref="T126">_xlfn.IFS('Paraclinicos '!W125="","",'Paraclinicos '!W125&lt;6,4,'Paraclinicos '!W125&lt;10,3,'Paraclinicos '!W125&lt;13,2,'Paraclinicos '!W125&lt;15,1,'Paraclinicos '!W125=15,0)</f>
        <v>4</v>
      </c>
      <c r="U126" s="54">
        <f t="shared" si="3"/>
        <v>5</v>
      </c>
      <c r="V126" cm="1">
        <f t="array" ref="V126">_xlfn.IFS('Paraclinicos '!S125="","",OR('Paraclinicos '!S125&lt;=8,'Paraclinicos '!S125&gt;=25),3,'Paraclinicos '!S125&lt;12,1,'Paraclinicos '!S125&lt;21,0,'Paraclinicos '!S125&lt;25,2)</f>
        <v>0</v>
      </c>
      <c r="W126" t="str">
        <f>IFERROR(IF(INDEX('BD Demog para scores enalazar'!Y$2:'BD Demog para scores enalazar'!Y$3000,MATCH(Formulas!A126,'BD Demog para scores enalazar'!A$2:'BD Demog para scores enalazar'!A$3000,0))=1,"SI","NO"),"")</f>
        <v>NO</v>
      </c>
      <c r="X126" s="9" t="str">
        <f>IFERROR(IF(INDEX('BD Demog para scores enalazar'!AJ$2:'BD Demog para scores enalazar'!AJ$3000,MATCH(Formulas!A126,'BD Demog para scores enalazar'!A$2:'BD Demog para scores enalazar'!A$3000,0))=1,"SI","NO"),"")</f>
        <v>NO</v>
      </c>
      <c r="Y126" cm="1">
        <f t="array" ref="Y126">IF(AND(W126="NO",X126="NO"),_xlfn.IFS('Paraclinicos '!K125&lt;=91,3,'Paraclinicos '!K125&lt;94,2,'Paraclinicos '!K125&lt;96,1,'Paraclinicos '!K125&gt;=96,0),"")</f>
        <v>2</v>
      </c>
      <c r="Z126" t="str" cm="1">
        <f t="array" ref="Z126">IF(OR(W126="SI",X126="SI"),_xlfn.IFS(OR(AND('Paraclinicos '!K125&lt;=83),AND('Paraclinicos '!K125&gt;=97,AA126=2)),3,OR(AND('Paraclinicos '!K125&lt;=86),AND('Paraclinicos '!K125&gt;=94,AA126=2)),2,OR(AND('Paraclinicos '!K125&lt;=88),AND('Paraclinicos '!K125&gt;=92,AA126=2)),1,OR(AND('Paraclinicos '!K125&gt;=88,'Paraclinicos '!K125&lt;=92),AND('Paraclinicos '!K125&gt;=93,AA126=0)),0),"")</f>
        <v/>
      </c>
      <c r="AA126" cm="1">
        <f t="array" ref="AA126">_xlfn.IFS('Paraclinicos '!E125="","",'Paraclinicos '!E125="Oxigeno",2,'Paraclinicos '!E125="Aire",0)</f>
        <v>2</v>
      </c>
    </row>
    <row r="127" spans="1:27" x14ac:dyDescent="0.25">
      <c r="A127">
        <f>'Paraclinicos '!A126</f>
        <v>20</v>
      </c>
      <c r="B127" s="3">
        <f>'Paraclinicos '!R126</f>
        <v>44319</v>
      </c>
      <c r="C127" cm="1">
        <f t="array" ref="C127">_xlfn.IFS('Paraclinicos '!Q126="","",'Paraclinicos '!Q126&gt;60,3,'Paraclinicos '!Q126&lt;=60,1)</f>
        <v>1</v>
      </c>
      <c r="D127" t="str">
        <f>IFERROR(IF(INDEX('BD Demog para scores enalazar'!BC$2:BC$3000,MATCH(Formulas!A127,'BD Demog para scores enalazar'!A$2:A$3000,0))=0,"SI","NO"),"")</f>
        <v>SI</v>
      </c>
      <c r="E127" cm="1">
        <f t="array" ref="E127">_xlfn.IFS(D127="","",D127="SI",4,D127="NO",1)</f>
        <v>4</v>
      </c>
      <c r="F127" cm="1">
        <f t="array" ref="F127">_xlfn.IFS('Paraclinicos '!B126="","",'Paraclinicos '!B126&gt;1,1,'Paraclinicos '!B126&lt;=1,3)</f>
        <v>1</v>
      </c>
      <c r="G127" t="str" cm="1">
        <f t="array" ref="G127">_xlfn.IFS('Paraclinicos '!D126="","",AND('Paraclinicos '!D126&gt;=250,'Paraclinicos '!D126&lt;=500),2,'Paraclinicos '!D126&gt;500,3,'Paraclinicos '!D126&lt;250,1)</f>
        <v/>
      </c>
      <c r="H127" s="50">
        <f t="shared" si="4"/>
        <v>6</v>
      </c>
      <c r="I127" cm="1">
        <f t="array" ref="I127">_xlfn.IFS('Paraclinicos '!Q126="","",'Paraclinicos '!Q126&gt;=65,1,'Paraclinicos '!Q126&lt;65,0)</f>
        <v>0</v>
      </c>
      <c r="J127" cm="1">
        <f t="array" ref="J127">_xlfn.IFS('Paraclinicos '!I126="","",'Paraclinicos '!I126&gt;7,1,'Paraclinicos '!I126&lt;=7,0)</f>
        <v>1</v>
      </c>
      <c r="K127" cm="1">
        <f t="array" ref="K127">_xlfn.IFS('Paraclinicos '!W126="","",'Paraclinicos '!W126&lt;=8,1,'Paraclinicos '!W126&gt;8,0)</f>
        <v>1</v>
      </c>
      <c r="L127" cm="1">
        <f t="array" ref="L127">_xlfn.IFS('Paraclinicos '!S126="","",'Paraclinicos '!S126&gt;=30,1,'Paraclinicos '!S126&lt;30,0)</f>
        <v>0</v>
      </c>
      <c r="M127" cm="1">
        <f t="array" ref="M127">_xlfn.IFS(OR('Paraclinicos '!T126="",'Paraclinicos '!U126=""),"",OR('Paraclinicos '!T126&lt;=90,'Paraclinicos '!U126&lt;=60),1,OR('Paraclinicos '!T126&gt;90,'Paraclinicos '!U126&gt;60),0)</f>
        <v>0</v>
      </c>
      <c r="N127" s="45">
        <f t="shared" si="5"/>
        <v>5</v>
      </c>
      <c r="O127" cm="1">
        <f t="array" ref="O127">_xlfn.IFS(OR('Paraclinicos '!M126="",'Paraclinicos '!N126="",'Paraclinicos '!N126=0),"",'Paraclinicos '!M126/'Paraclinicos '!N126&lt;100,4,'Paraclinicos '!M126/'Paraclinicos '!N126&lt;200,3,'Paraclinicos '!M126/'Paraclinicos '!N126&lt;300,2,'Paraclinicos '!M126/'Paraclinicos '!N126&lt;400,1,'Paraclinicos '!M126/'Paraclinicos '!N126&gt;=400,0)</f>
        <v>2</v>
      </c>
      <c r="P127" cm="1">
        <f t="array" ref="P127">_xlfn.IFS('Paraclinicos '!C126="","",'Paraclinicos '!C126&lt;20,4,'Paraclinicos '!C126&lt;50,3,'Paraclinicos '!C126&lt;100,2,'Paraclinicos '!C126&lt;150,1,'Paraclinicos '!C126&gt;150,0)</f>
        <v>0</v>
      </c>
      <c r="Q127" cm="1">
        <f t="array" ref="Q127">_xlfn.IFS('Paraclinicos '!O126="","",'Paraclinicos '!O126&lt;1.2,0,'Paraclinicos '!O126&lt;2,1,'Paraclinicos '!O126&lt;3.5,2,'Paraclinicos '!O126&lt;5,3,'Paraclinicos '!O126&gt;5,4)</f>
        <v>0</v>
      </c>
      <c r="R127" cm="1">
        <f t="array" ref="R127">_xlfn.IFS('Paraclinicos '!J126="","",'Paraclinicos '!J126&lt;1.2,0,'Paraclinicos '!J126&lt;2,1,'Paraclinicos '!J126&lt;6,2,'Paraclinicos '!J126&lt;12,3,'Paraclinicos '!J126&gt;=12,4)</f>
        <v>0</v>
      </c>
      <c r="S127" cm="1">
        <f t="array" ref="S127">_xlfn.IFS('Paraclinicos '!Y126="","",'Paraclinicos '!Y126&lt;70,1,'Paraclinicos '!Y126&gt;=70,0)</f>
        <v>0</v>
      </c>
      <c r="T127" cm="1">
        <f t="array" ref="T127">_xlfn.IFS('Paraclinicos '!W126="","",'Paraclinicos '!W126&lt;6,4,'Paraclinicos '!W126&lt;10,3,'Paraclinicos '!W126&lt;13,2,'Paraclinicos '!W126&lt;15,1,'Paraclinicos '!W126=15,0)</f>
        <v>4</v>
      </c>
      <c r="U127" s="54">
        <f t="shared" si="3"/>
        <v>6</v>
      </c>
      <c r="V127" cm="1">
        <f t="array" ref="V127">_xlfn.IFS('Paraclinicos '!S126="","",OR('Paraclinicos '!S126&lt;=8,'Paraclinicos '!S126&gt;=25),3,'Paraclinicos '!S126&lt;12,1,'Paraclinicos '!S126&lt;21,0,'Paraclinicos '!S126&lt;25,2)</f>
        <v>0</v>
      </c>
      <c r="W127" t="str">
        <f>IFERROR(IF(INDEX('BD Demog para scores enalazar'!Y$2:'BD Demog para scores enalazar'!Y$3000,MATCH(Formulas!A127,'BD Demog para scores enalazar'!A$2:'BD Demog para scores enalazar'!A$3000,0))=1,"SI","NO"),"")</f>
        <v>NO</v>
      </c>
      <c r="X127" s="9" t="str">
        <f>IFERROR(IF(INDEX('BD Demog para scores enalazar'!AJ$2:'BD Demog para scores enalazar'!AJ$3000,MATCH(Formulas!A127,'BD Demog para scores enalazar'!A$2:'BD Demog para scores enalazar'!A$3000,0))=1,"SI","NO"),"")</f>
        <v>NO</v>
      </c>
      <c r="Y127" cm="1">
        <f t="array" ref="Y127">IF(AND(W127="NO",X127="NO"),_xlfn.IFS('Paraclinicos '!K126&lt;=91,3,'Paraclinicos '!K126&lt;94,2,'Paraclinicos '!K126&lt;96,1,'Paraclinicos '!K126&gt;=96,0),"")</f>
        <v>2</v>
      </c>
      <c r="Z127" t="str" cm="1">
        <f t="array" ref="Z127">IF(OR(W127="SI",X127="SI"),_xlfn.IFS(OR(AND('Paraclinicos '!K126&lt;=83),AND('Paraclinicos '!K126&gt;=97,AA127=2)),3,OR(AND('Paraclinicos '!K126&lt;=86),AND('Paraclinicos '!K126&gt;=94,AA127=2)),2,OR(AND('Paraclinicos '!K126&lt;=88),AND('Paraclinicos '!K126&gt;=92,AA127=2)),1,OR(AND('Paraclinicos '!K126&gt;=88,'Paraclinicos '!K126&lt;=92),AND('Paraclinicos '!K126&gt;=93,AA127=0)),0),"")</f>
        <v/>
      </c>
      <c r="AA127" cm="1">
        <f t="array" ref="AA127">_xlfn.IFS('Paraclinicos '!E126="","",'Paraclinicos '!E126="Oxigeno",2,'Paraclinicos '!E126="Aire",0)</f>
        <v>2</v>
      </c>
    </row>
    <row r="128" spans="1:27" x14ac:dyDescent="0.25">
      <c r="A128">
        <f>'Paraclinicos '!A127</f>
        <v>20</v>
      </c>
      <c r="B128" s="3">
        <f>'Paraclinicos '!R127</f>
        <v>44319</v>
      </c>
      <c r="C128" cm="1">
        <f t="array" ref="C128">_xlfn.IFS('Paraclinicos '!Q127="","",'Paraclinicos '!Q127&gt;60,3,'Paraclinicos '!Q127&lt;=60,1)</f>
        <v>1</v>
      </c>
      <c r="D128" t="str">
        <f>IFERROR(IF(INDEX('BD Demog para scores enalazar'!BC$2:BC$3000,MATCH(Formulas!A128,'BD Demog para scores enalazar'!A$2:A$3000,0))=0,"SI","NO"),"")</f>
        <v>SI</v>
      </c>
      <c r="E128" cm="1">
        <f t="array" ref="E128">_xlfn.IFS(D128="","",D128="SI",4,D128="NO",1)</f>
        <v>4</v>
      </c>
      <c r="F128" cm="1">
        <f t="array" ref="F128">_xlfn.IFS('Paraclinicos '!B127="","",'Paraclinicos '!B127&gt;1,1,'Paraclinicos '!B127&lt;=1,3)</f>
        <v>1</v>
      </c>
      <c r="G128" t="str" cm="1">
        <f t="array" ref="G128">_xlfn.IFS('Paraclinicos '!D127="","",AND('Paraclinicos '!D127&gt;=250,'Paraclinicos '!D127&lt;=500),2,'Paraclinicos '!D127&gt;500,3,'Paraclinicos '!D127&lt;250,1)</f>
        <v/>
      </c>
      <c r="H128" s="50">
        <f t="shared" si="4"/>
        <v>6</v>
      </c>
      <c r="I128" cm="1">
        <f t="array" ref="I128">_xlfn.IFS('Paraclinicos '!Q127="","",'Paraclinicos '!Q127&gt;=65,1,'Paraclinicos '!Q127&lt;65,0)</f>
        <v>0</v>
      </c>
      <c r="J128" cm="1">
        <f t="array" ref="J128">_xlfn.IFS('Paraclinicos '!I127="","",'Paraclinicos '!I127&gt;7,1,'Paraclinicos '!I127&lt;=7,0)</f>
        <v>1</v>
      </c>
      <c r="K128" cm="1">
        <f t="array" ref="K128">_xlfn.IFS('Paraclinicos '!W127="","",'Paraclinicos '!W127&lt;=8,1,'Paraclinicos '!W127&gt;8,0)</f>
        <v>1</v>
      </c>
      <c r="L128" cm="1">
        <f t="array" ref="L128">_xlfn.IFS('Paraclinicos '!S127="","",'Paraclinicos '!S127&gt;=30,1,'Paraclinicos '!S127&lt;30,0)</f>
        <v>0</v>
      </c>
      <c r="M128" cm="1">
        <f t="array" ref="M128">_xlfn.IFS(OR('Paraclinicos '!T127="",'Paraclinicos '!U127=""),"",OR('Paraclinicos '!T127&lt;=90,'Paraclinicos '!U127&lt;=60),1,OR('Paraclinicos '!T127&gt;90,'Paraclinicos '!U127&gt;60),0)</f>
        <v>0</v>
      </c>
      <c r="N128" s="45">
        <f t="shared" si="5"/>
        <v>4</v>
      </c>
      <c r="O128" cm="1">
        <f t="array" ref="O128">_xlfn.IFS(OR('Paraclinicos '!M127="",'Paraclinicos '!N127="",'Paraclinicos '!N127=0),"",'Paraclinicos '!M127/'Paraclinicos '!N127&lt;100,4,'Paraclinicos '!M127/'Paraclinicos '!N127&lt;200,3,'Paraclinicos '!M127/'Paraclinicos '!N127&lt;300,2,'Paraclinicos '!M127/'Paraclinicos '!N127&lt;400,1,'Paraclinicos '!M127/'Paraclinicos '!N127&gt;=400,0)</f>
        <v>2</v>
      </c>
      <c r="P128" cm="1">
        <f t="array" ref="P128">_xlfn.IFS('Paraclinicos '!C127="","",'Paraclinicos '!C127&lt;20,4,'Paraclinicos '!C127&lt;50,3,'Paraclinicos '!C127&lt;100,2,'Paraclinicos '!C127&lt;150,1,'Paraclinicos '!C127&gt;150,0)</f>
        <v>0</v>
      </c>
      <c r="Q128" cm="1">
        <f t="array" ref="Q128">_xlfn.IFS('Paraclinicos '!O127="","",'Paraclinicos '!O127&lt;1.2,0,'Paraclinicos '!O127&lt;2,1,'Paraclinicos '!O127&lt;3.5,2,'Paraclinicos '!O127&lt;5,3,'Paraclinicos '!O127&gt;5,4)</f>
        <v>0</v>
      </c>
      <c r="R128" cm="1">
        <f t="array" ref="R128">_xlfn.IFS('Paraclinicos '!J127="","",'Paraclinicos '!J127&lt;1.2,0,'Paraclinicos '!J127&lt;2,1,'Paraclinicos '!J127&lt;6,2,'Paraclinicos '!J127&lt;12,3,'Paraclinicos '!J127&gt;=12,4)</f>
        <v>4</v>
      </c>
      <c r="S128" cm="1">
        <f t="array" ref="S128">_xlfn.IFS('Paraclinicos '!Y127="","",'Paraclinicos '!Y127&lt;70,1,'Paraclinicos '!Y127&gt;=70,0)</f>
        <v>0</v>
      </c>
      <c r="T128" cm="1">
        <f t="array" ref="T128">_xlfn.IFS('Paraclinicos '!W127="","",'Paraclinicos '!W127&lt;6,4,'Paraclinicos '!W127&lt;10,3,'Paraclinicos '!W127&lt;13,2,'Paraclinicos '!W127&lt;15,1,'Paraclinicos '!W127=15,0)</f>
        <v>4</v>
      </c>
      <c r="U128" s="54">
        <f t="shared" si="3"/>
        <v>10</v>
      </c>
      <c r="V128" cm="1">
        <f t="array" ref="V128">_xlfn.IFS('Paraclinicos '!S127="","",OR('Paraclinicos '!S127&lt;=8,'Paraclinicos '!S127&gt;=25),3,'Paraclinicos '!S127&lt;12,1,'Paraclinicos '!S127&lt;21,0,'Paraclinicos '!S127&lt;25,2)</f>
        <v>0</v>
      </c>
      <c r="W128" t="str">
        <f>IFERROR(IF(INDEX('BD Demog para scores enalazar'!Y$2:'BD Demog para scores enalazar'!Y$3000,MATCH(Formulas!A128,'BD Demog para scores enalazar'!A$2:'BD Demog para scores enalazar'!A$3000,0))=1,"SI","NO"),"")</f>
        <v>NO</v>
      </c>
      <c r="X128" s="9" t="str">
        <f>IFERROR(IF(INDEX('BD Demog para scores enalazar'!AJ$2:'BD Demog para scores enalazar'!AJ$3000,MATCH(Formulas!A128,'BD Demog para scores enalazar'!A$2:'BD Demog para scores enalazar'!A$3000,0))=1,"SI","NO"),"")</f>
        <v>NO</v>
      </c>
      <c r="Y128" cm="1">
        <f t="array" ref="Y128">IF(AND(W128="NO",X128="NO"),_xlfn.IFS('Paraclinicos '!K127&lt;=91,3,'Paraclinicos '!K127&lt;94,2,'Paraclinicos '!K127&lt;96,1,'Paraclinicos '!K127&gt;=96,0),"")</f>
        <v>3</v>
      </c>
      <c r="Z128" t="str" cm="1">
        <f t="array" ref="Z128">IF(OR(W128="SI",X128="SI"),_xlfn.IFS(OR(AND('Paraclinicos '!K127&lt;=83),AND('Paraclinicos '!K127&gt;=97,AA128=2)),3,OR(AND('Paraclinicos '!K127&lt;=86),AND('Paraclinicos '!K127&gt;=94,AA128=2)),2,OR(AND('Paraclinicos '!K127&lt;=88),AND('Paraclinicos '!K127&gt;=92,AA128=2)),1,OR(AND('Paraclinicos '!K127&gt;=88,'Paraclinicos '!K127&lt;=92),AND('Paraclinicos '!K127&gt;=93,AA128=0)),0),"")</f>
        <v/>
      </c>
      <c r="AA128" cm="1">
        <f t="array" ref="AA128">_xlfn.IFS('Paraclinicos '!E127="","",'Paraclinicos '!E127="Oxigeno",2,'Paraclinicos '!E127="Aire",0)</f>
        <v>2</v>
      </c>
    </row>
    <row r="129" spans="1:27" x14ac:dyDescent="0.25">
      <c r="A129">
        <f>'Paraclinicos '!A128</f>
        <v>20</v>
      </c>
      <c r="B129" s="3">
        <f>'Paraclinicos '!R128</f>
        <v>44321</v>
      </c>
      <c r="C129" cm="1">
        <f t="array" ref="C129">_xlfn.IFS('Paraclinicos '!Q128="","",'Paraclinicos '!Q128&gt;60,3,'Paraclinicos '!Q128&lt;=60,1)</f>
        <v>1</v>
      </c>
      <c r="D129" t="str">
        <f>IFERROR(IF(INDEX('BD Demog para scores enalazar'!BC$2:BC$3000,MATCH(Formulas!A129,'BD Demog para scores enalazar'!A$2:A$3000,0))=0,"SI","NO"),"")</f>
        <v>SI</v>
      </c>
      <c r="E129" cm="1">
        <f t="array" ref="E129">_xlfn.IFS(D129="","",D129="SI",4,D129="NO",1)</f>
        <v>4</v>
      </c>
      <c r="F129" cm="1">
        <f t="array" ref="F129">_xlfn.IFS('Paraclinicos '!B128="","",'Paraclinicos '!B128&gt;1,1,'Paraclinicos '!B128&lt;=1,3)</f>
        <v>3</v>
      </c>
      <c r="G129" cm="1">
        <f t="array" ref="G129">_xlfn.IFS('Paraclinicos '!D128="","",AND('Paraclinicos '!D128&gt;=250,'Paraclinicos '!D128&lt;=500),2,'Paraclinicos '!D128&gt;500,3,'Paraclinicos '!D128&lt;250,1)</f>
        <v>2</v>
      </c>
      <c r="H129" s="50">
        <f t="shared" si="4"/>
        <v>10</v>
      </c>
      <c r="I129" cm="1">
        <f t="array" ref="I129">_xlfn.IFS('Paraclinicos '!Q128="","",'Paraclinicos '!Q128&gt;=65,1,'Paraclinicos '!Q128&lt;65,0)</f>
        <v>0</v>
      </c>
      <c r="J129" cm="1">
        <f t="array" ref="J129">_xlfn.IFS('Paraclinicos '!I128="","",'Paraclinicos '!I128&gt;7,1,'Paraclinicos '!I128&lt;=7,0)</f>
        <v>1</v>
      </c>
      <c r="K129" cm="1">
        <f t="array" ref="K129">_xlfn.IFS('Paraclinicos '!W128="","",'Paraclinicos '!W128&lt;=8,1,'Paraclinicos '!W128&gt;8,0)</f>
        <v>1</v>
      </c>
      <c r="L129" cm="1">
        <f t="array" ref="L129">_xlfn.IFS('Paraclinicos '!S128="","",'Paraclinicos '!S128&gt;=30,1,'Paraclinicos '!S128&lt;30,0)</f>
        <v>0</v>
      </c>
      <c r="M129" cm="1">
        <f t="array" ref="M129">_xlfn.IFS(OR('Paraclinicos '!T128="",'Paraclinicos '!U128=""),"",OR('Paraclinicos '!T128&lt;=90,'Paraclinicos '!U128&lt;=60),1,OR('Paraclinicos '!T128&gt;90,'Paraclinicos '!U128&gt;60),0)</f>
        <v>0</v>
      </c>
      <c r="N129" s="45">
        <f t="shared" si="5"/>
        <v>4</v>
      </c>
      <c r="O129" cm="1">
        <f t="array" ref="O129">_xlfn.IFS(OR('Paraclinicos '!M128="",'Paraclinicos '!N128="",'Paraclinicos '!N128=0),"",'Paraclinicos '!M128/'Paraclinicos '!N128&lt;100,4,'Paraclinicos '!M128/'Paraclinicos '!N128&lt;200,3,'Paraclinicos '!M128/'Paraclinicos '!N128&lt;300,2,'Paraclinicos '!M128/'Paraclinicos '!N128&lt;400,1,'Paraclinicos '!M128/'Paraclinicos '!N128&gt;=400,0)</f>
        <v>2</v>
      </c>
      <c r="P129" cm="1">
        <f t="array" ref="P129">_xlfn.IFS('Paraclinicos '!C128="","",'Paraclinicos '!C128&lt;20,4,'Paraclinicos '!C128&lt;50,3,'Paraclinicos '!C128&lt;100,2,'Paraclinicos '!C128&lt;150,1,'Paraclinicos '!C128&gt;150,0)</f>
        <v>0</v>
      </c>
      <c r="Q129" cm="1">
        <f t="array" ref="Q129">_xlfn.IFS('Paraclinicos '!O128="","",'Paraclinicos '!O128&lt;1.2,0,'Paraclinicos '!O128&lt;2,1,'Paraclinicos '!O128&lt;3.5,2,'Paraclinicos '!O128&lt;5,3,'Paraclinicos '!O128&gt;5,4)</f>
        <v>0</v>
      </c>
      <c r="R129" cm="1">
        <f t="array" ref="R129">_xlfn.IFS('Paraclinicos '!J128="","",'Paraclinicos '!J128&lt;1.2,0,'Paraclinicos '!J128&lt;2,1,'Paraclinicos '!J128&lt;6,2,'Paraclinicos '!J128&lt;12,3,'Paraclinicos '!J128&gt;=12,4)</f>
        <v>0</v>
      </c>
      <c r="S129" cm="1">
        <f t="array" ref="S129">_xlfn.IFS('Paraclinicos '!Y128="","",'Paraclinicos '!Y128&lt;70,1,'Paraclinicos '!Y128&gt;=70,0)</f>
        <v>0</v>
      </c>
      <c r="T129" cm="1">
        <f t="array" ref="T129">_xlfn.IFS('Paraclinicos '!W128="","",'Paraclinicos '!W128&lt;6,4,'Paraclinicos '!W128&lt;10,3,'Paraclinicos '!W128&lt;13,2,'Paraclinicos '!W128&lt;15,1,'Paraclinicos '!W128=15,0)</f>
        <v>4</v>
      </c>
      <c r="U129" s="54">
        <f t="shared" si="3"/>
        <v>6</v>
      </c>
      <c r="V129" cm="1">
        <f t="array" ref="V129">_xlfn.IFS('Paraclinicos '!S128="","",OR('Paraclinicos '!S128&lt;=8,'Paraclinicos '!S128&gt;=25),3,'Paraclinicos '!S128&lt;12,1,'Paraclinicos '!S128&lt;21,0,'Paraclinicos '!S128&lt;25,2)</f>
        <v>0</v>
      </c>
      <c r="W129" t="str">
        <f>IFERROR(IF(INDEX('BD Demog para scores enalazar'!Y$2:'BD Demog para scores enalazar'!Y$3000,MATCH(Formulas!A129,'BD Demog para scores enalazar'!A$2:'BD Demog para scores enalazar'!A$3000,0))=1,"SI","NO"),"")</f>
        <v>NO</v>
      </c>
      <c r="X129" s="9" t="str">
        <f>IFERROR(IF(INDEX('BD Demog para scores enalazar'!AJ$2:'BD Demog para scores enalazar'!AJ$3000,MATCH(Formulas!A129,'BD Demog para scores enalazar'!A$2:'BD Demog para scores enalazar'!A$3000,0))=1,"SI","NO"),"")</f>
        <v>NO</v>
      </c>
      <c r="Y129" cm="1">
        <f t="array" ref="Y129">IF(AND(W129="NO",X129="NO"),_xlfn.IFS('Paraclinicos '!K128&lt;=91,3,'Paraclinicos '!K128&lt;94,2,'Paraclinicos '!K128&lt;96,1,'Paraclinicos '!K128&gt;=96,0),"")</f>
        <v>3</v>
      </c>
      <c r="Z129" t="str" cm="1">
        <f t="array" ref="Z129">IF(OR(W129="SI",X129="SI"),_xlfn.IFS(OR(AND('Paraclinicos '!K128&lt;=83),AND('Paraclinicos '!K128&gt;=97,AA129=2)),3,OR(AND('Paraclinicos '!K128&lt;=86),AND('Paraclinicos '!K128&gt;=94,AA129=2)),2,OR(AND('Paraclinicos '!K128&lt;=88),AND('Paraclinicos '!K128&gt;=92,AA129=2)),1,OR(AND('Paraclinicos '!K128&gt;=88,'Paraclinicos '!K128&lt;=92),AND('Paraclinicos '!K128&gt;=93,AA129=0)),0),"")</f>
        <v/>
      </c>
      <c r="AA129" cm="1">
        <f t="array" ref="AA129">_xlfn.IFS('Paraclinicos '!E128="","",'Paraclinicos '!E128="Oxigeno",2,'Paraclinicos '!E128="Aire",0)</f>
        <v>2</v>
      </c>
    </row>
    <row r="130" spans="1:27" x14ac:dyDescent="0.25">
      <c r="A130">
        <f>'Paraclinicos '!A129</f>
        <v>20</v>
      </c>
      <c r="B130" s="3">
        <f>'Paraclinicos '!R129</f>
        <v>44323</v>
      </c>
      <c r="C130" cm="1">
        <f t="array" ref="C130">_xlfn.IFS('Paraclinicos '!Q129="","",'Paraclinicos '!Q129&gt;60,3,'Paraclinicos '!Q129&lt;=60,1)</f>
        <v>1</v>
      </c>
      <c r="D130" t="str">
        <f>IFERROR(IF(INDEX('BD Demog para scores enalazar'!BC$2:BC$3000,MATCH(Formulas!A130,'BD Demog para scores enalazar'!A$2:A$3000,0))=0,"SI","NO"),"")</f>
        <v>SI</v>
      </c>
      <c r="E130" cm="1">
        <f t="array" ref="E130">_xlfn.IFS(D130="","",D130="SI",4,D130="NO",1)</f>
        <v>4</v>
      </c>
      <c r="F130" cm="1">
        <f t="array" ref="F130">_xlfn.IFS('Paraclinicos '!B129="","",'Paraclinicos '!B129&gt;1,1,'Paraclinicos '!B129&lt;=1,3)</f>
        <v>1</v>
      </c>
      <c r="G130" t="str" cm="1">
        <f t="array" ref="G130">_xlfn.IFS('Paraclinicos '!D129="","",AND('Paraclinicos '!D129&gt;=250,'Paraclinicos '!D129&lt;=500),2,'Paraclinicos '!D129&gt;500,3,'Paraclinicos '!D129&lt;250,1)</f>
        <v/>
      </c>
      <c r="H130" s="50">
        <f t="shared" si="4"/>
        <v>6</v>
      </c>
      <c r="I130" cm="1">
        <f t="array" ref="I130">_xlfn.IFS('Paraclinicos '!Q129="","",'Paraclinicos '!Q129&gt;=65,1,'Paraclinicos '!Q129&lt;65,0)</f>
        <v>0</v>
      </c>
      <c r="J130" cm="1">
        <f t="array" ref="J130">_xlfn.IFS('Paraclinicos '!I129="","",'Paraclinicos '!I129&gt;7,1,'Paraclinicos '!I129&lt;=7,0)</f>
        <v>1</v>
      </c>
      <c r="K130" cm="1">
        <f t="array" ref="K130">_xlfn.IFS('Paraclinicos '!W129="","",'Paraclinicos '!W129&lt;=8,1,'Paraclinicos '!W129&gt;8,0)</f>
        <v>1</v>
      </c>
      <c r="L130" cm="1">
        <f t="array" ref="L130">_xlfn.IFS('Paraclinicos '!S129="","",'Paraclinicos '!S129&gt;=30,1,'Paraclinicos '!S129&lt;30,0)</f>
        <v>0</v>
      </c>
      <c r="M130" cm="1">
        <f t="array" ref="M130">_xlfn.IFS(OR('Paraclinicos '!T129="",'Paraclinicos '!U129=""),"",OR('Paraclinicos '!T129&lt;=90,'Paraclinicos '!U129&lt;=60),1,OR('Paraclinicos '!T129&gt;90,'Paraclinicos '!U129&gt;60),0)</f>
        <v>0</v>
      </c>
      <c r="N130" s="45">
        <f t="shared" si="5"/>
        <v>4</v>
      </c>
      <c r="O130" cm="1">
        <f t="array" ref="O130">_xlfn.IFS(OR('Paraclinicos '!M129="",'Paraclinicos '!N129="",'Paraclinicos '!N129=0),"",'Paraclinicos '!M129/'Paraclinicos '!N129&lt;100,4,'Paraclinicos '!M129/'Paraclinicos '!N129&lt;200,3,'Paraclinicos '!M129/'Paraclinicos '!N129&lt;300,2,'Paraclinicos '!M129/'Paraclinicos '!N129&lt;400,1,'Paraclinicos '!M129/'Paraclinicos '!N129&gt;=400,0)</f>
        <v>1</v>
      </c>
      <c r="P130" cm="1">
        <f t="array" ref="P130">_xlfn.IFS('Paraclinicos '!C129="","",'Paraclinicos '!C129&lt;20,4,'Paraclinicos '!C129&lt;50,3,'Paraclinicos '!C129&lt;100,2,'Paraclinicos '!C129&lt;150,1,'Paraclinicos '!C129&gt;150,0)</f>
        <v>0</v>
      </c>
      <c r="Q130" cm="1">
        <f t="array" ref="Q130">_xlfn.IFS('Paraclinicos '!O129="","",'Paraclinicos '!O129&lt;1.2,0,'Paraclinicos '!O129&lt;2,1,'Paraclinicos '!O129&lt;3.5,2,'Paraclinicos '!O129&lt;5,3,'Paraclinicos '!O129&gt;5,4)</f>
        <v>0</v>
      </c>
      <c r="R130" cm="1">
        <f t="array" ref="R130">_xlfn.IFS('Paraclinicos '!J129="","",'Paraclinicos '!J129&lt;1.2,0,'Paraclinicos '!J129&lt;2,1,'Paraclinicos '!J129&lt;6,2,'Paraclinicos '!J129&lt;12,3,'Paraclinicos '!J129&gt;=12,4)</f>
        <v>0</v>
      </c>
      <c r="S130" cm="1">
        <f t="array" ref="S130">_xlfn.IFS('Paraclinicos '!Y129="","",'Paraclinicos '!Y129&lt;70,1,'Paraclinicos '!Y129&gt;=70,0)</f>
        <v>0</v>
      </c>
      <c r="T130" cm="1">
        <f t="array" ref="T130">_xlfn.IFS('Paraclinicos '!W129="","",'Paraclinicos '!W129&lt;6,4,'Paraclinicos '!W129&lt;10,3,'Paraclinicos '!W129&lt;13,2,'Paraclinicos '!W129&lt;15,1,'Paraclinicos '!W129=15,0)</f>
        <v>4</v>
      </c>
      <c r="U130" s="54">
        <f t="shared" si="3"/>
        <v>5</v>
      </c>
      <c r="V130" cm="1">
        <f t="array" ref="V130">_xlfn.IFS('Paraclinicos '!S129="","",OR('Paraclinicos '!S129&lt;=8,'Paraclinicos '!S129&gt;=25),3,'Paraclinicos '!S129&lt;12,1,'Paraclinicos '!S129&lt;21,0,'Paraclinicos '!S129&lt;25,2)</f>
        <v>0</v>
      </c>
      <c r="W130" t="str">
        <f>IFERROR(IF(INDEX('BD Demog para scores enalazar'!Y$2:'BD Demog para scores enalazar'!Y$3000,MATCH(Formulas!A130,'BD Demog para scores enalazar'!A$2:'BD Demog para scores enalazar'!A$3000,0))=1,"SI","NO"),"")</f>
        <v>NO</v>
      </c>
      <c r="X130" s="9" t="str">
        <f>IFERROR(IF(INDEX('BD Demog para scores enalazar'!AJ$2:'BD Demog para scores enalazar'!AJ$3000,MATCH(Formulas!A130,'BD Demog para scores enalazar'!A$2:'BD Demog para scores enalazar'!A$3000,0))=1,"SI","NO"),"")</f>
        <v>NO</v>
      </c>
      <c r="Y130" cm="1">
        <f t="array" ref="Y130">IF(AND(W130="NO",X130="NO"),_xlfn.IFS('Paraclinicos '!K129&lt;=91,3,'Paraclinicos '!K129&lt;94,2,'Paraclinicos '!K129&lt;96,1,'Paraclinicos '!K129&gt;=96,0),"")</f>
        <v>2</v>
      </c>
      <c r="Z130" t="str" cm="1">
        <f t="array" ref="Z130">IF(OR(W130="SI",X130="SI"),_xlfn.IFS(OR(AND('Paraclinicos '!K129&lt;=83),AND('Paraclinicos '!K129&gt;=97,AA130=2)),3,OR(AND('Paraclinicos '!K129&lt;=86),AND('Paraclinicos '!K129&gt;=94,AA130=2)),2,OR(AND('Paraclinicos '!K129&lt;=88),AND('Paraclinicos '!K129&gt;=92,AA130=2)),1,OR(AND('Paraclinicos '!K129&gt;=88,'Paraclinicos '!K129&lt;=92),AND('Paraclinicos '!K129&gt;=93,AA130=0)),0),"")</f>
        <v/>
      </c>
      <c r="AA130" cm="1">
        <f t="array" ref="AA130">_xlfn.IFS('Paraclinicos '!E129="","",'Paraclinicos '!E129="Oxigeno",2,'Paraclinicos '!E129="Aire",0)</f>
        <v>2</v>
      </c>
    </row>
    <row r="131" spans="1:27" x14ac:dyDescent="0.25">
      <c r="A131">
        <f>'Paraclinicos '!A130</f>
        <v>20</v>
      </c>
      <c r="B131" s="3">
        <f>'Paraclinicos '!R130</f>
        <v>44323</v>
      </c>
      <c r="C131" cm="1">
        <f t="array" ref="C131">_xlfn.IFS('Paraclinicos '!Q130="","",'Paraclinicos '!Q130&gt;60,3,'Paraclinicos '!Q130&lt;=60,1)</f>
        <v>1</v>
      </c>
      <c r="D131" t="str">
        <f>IFERROR(IF(INDEX('BD Demog para scores enalazar'!BC$2:BC$3000,MATCH(Formulas!A131,'BD Demog para scores enalazar'!A$2:A$3000,0))=0,"SI","NO"),"")</f>
        <v>SI</v>
      </c>
      <c r="E131" cm="1">
        <f t="array" ref="E131">_xlfn.IFS(D131="","",D131="SI",4,D131="NO",1)</f>
        <v>4</v>
      </c>
      <c r="F131" cm="1">
        <f t="array" ref="F131">_xlfn.IFS('Paraclinicos '!B130="","",'Paraclinicos '!B130&gt;1,1,'Paraclinicos '!B130&lt;=1,3)</f>
        <v>1</v>
      </c>
      <c r="G131" t="str" cm="1">
        <f t="array" ref="G131">_xlfn.IFS('Paraclinicos '!D130="","",AND('Paraclinicos '!D130&gt;=250,'Paraclinicos '!D130&lt;=500),2,'Paraclinicos '!D130&gt;500,3,'Paraclinicos '!D130&lt;250,1)</f>
        <v/>
      </c>
      <c r="H131" s="50">
        <f t="shared" si="4"/>
        <v>6</v>
      </c>
      <c r="I131" cm="1">
        <f t="array" ref="I131">_xlfn.IFS('Paraclinicos '!Q130="","",'Paraclinicos '!Q130&gt;=65,1,'Paraclinicos '!Q130&lt;65,0)</f>
        <v>0</v>
      </c>
      <c r="J131" cm="1">
        <f t="array" ref="J131">_xlfn.IFS('Paraclinicos '!I130="","",'Paraclinicos '!I130&gt;7,1,'Paraclinicos '!I130&lt;=7,0)</f>
        <v>1</v>
      </c>
      <c r="K131" cm="1">
        <f t="array" ref="K131">_xlfn.IFS('Paraclinicos '!W130="","",'Paraclinicos '!W130&lt;=8,1,'Paraclinicos '!W130&gt;8,0)</f>
        <v>1</v>
      </c>
      <c r="L131" cm="1">
        <f t="array" ref="L131">_xlfn.IFS('Paraclinicos '!S130="","",'Paraclinicos '!S130&gt;=30,1,'Paraclinicos '!S130&lt;30,0)</f>
        <v>0</v>
      </c>
      <c r="M131" cm="1">
        <f t="array" ref="M131">_xlfn.IFS(OR('Paraclinicos '!T130="",'Paraclinicos '!U130=""),"",OR('Paraclinicos '!T130&lt;=90,'Paraclinicos '!U130&lt;=60),1,OR('Paraclinicos '!T130&gt;90,'Paraclinicos '!U130&gt;60),0)</f>
        <v>0</v>
      </c>
      <c r="N131" s="45">
        <f t="shared" si="5"/>
        <v>4</v>
      </c>
      <c r="O131" cm="1">
        <f t="array" ref="O131">_xlfn.IFS(OR('Paraclinicos '!M130="",'Paraclinicos '!N130="",'Paraclinicos '!N130=0),"",'Paraclinicos '!M130/'Paraclinicos '!N130&lt;100,4,'Paraclinicos '!M130/'Paraclinicos '!N130&lt;200,3,'Paraclinicos '!M130/'Paraclinicos '!N130&lt;300,2,'Paraclinicos '!M130/'Paraclinicos '!N130&lt;400,1,'Paraclinicos '!M130/'Paraclinicos '!N130&gt;=400,0)</f>
        <v>2</v>
      </c>
      <c r="P131" cm="1">
        <f t="array" ref="P131">_xlfn.IFS('Paraclinicos '!C130="","",'Paraclinicos '!C130&lt;20,4,'Paraclinicos '!C130&lt;50,3,'Paraclinicos '!C130&lt;100,2,'Paraclinicos '!C130&lt;150,1,'Paraclinicos '!C130&gt;150,0)</f>
        <v>0</v>
      </c>
      <c r="Q131" cm="1">
        <f t="array" ref="Q131">_xlfn.IFS('Paraclinicos '!O130="","",'Paraclinicos '!O130&lt;1.2,0,'Paraclinicos '!O130&lt;2,1,'Paraclinicos '!O130&lt;3.5,2,'Paraclinicos '!O130&lt;5,3,'Paraclinicos '!O130&gt;5,4)</f>
        <v>0</v>
      </c>
      <c r="R131" t="str" cm="1">
        <f t="array" ref="R131">_xlfn.IFS('Paraclinicos '!J130="","",'Paraclinicos '!J130&lt;1.2,0,'Paraclinicos '!J130&lt;2,1,'Paraclinicos '!J130&lt;6,2,'Paraclinicos '!J130&lt;12,3,'Paraclinicos '!J130&gt;=12,4)</f>
        <v/>
      </c>
      <c r="S131" cm="1">
        <f t="array" ref="S131">_xlfn.IFS('Paraclinicos '!Y130="","",'Paraclinicos '!Y130&lt;70,1,'Paraclinicos '!Y130&gt;=70,0)</f>
        <v>0</v>
      </c>
      <c r="T131" cm="1">
        <f t="array" ref="T131">_xlfn.IFS('Paraclinicos '!W130="","",'Paraclinicos '!W130&lt;6,4,'Paraclinicos '!W130&lt;10,3,'Paraclinicos '!W130&lt;13,2,'Paraclinicos '!W130&lt;15,1,'Paraclinicos '!W130=15,0)</f>
        <v>4</v>
      </c>
      <c r="U131" s="54">
        <f t="shared" ref="U131:U194" si="6">IF(AND(O131="",P131="",Q131="",R131="",S131="",T131=""),"",SUM(O131:T131))</f>
        <v>6</v>
      </c>
      <c r="V131" cm="1">
        <f t="array" ref="V131">_xlfn.IFS('Paraclinicos '!S130="","",OR('Paraclinicos '!S130&lt;=8,'Paraclinicos '!S130&gt;=25),3,'Paraclinicos '!S130&lt;12,1,'Paraclinicos '!S130&lt;21,0,'Paraclinicos '!S130&lt;25,2)</f>
        <v>0</v>
      </c>
      <c r="W131" t="str">
        <f>IFERROR(IF(INDEX('BD Demog para scores enalazar'!Y$2:'BD Demog para scores enalazar'!Y$3000,MATCH(Formulas!A131,'BD Demog para scores enalazar'!A$2:'BD Demog para scores enalazar'!A$3000,0))=1,"SI","NO"),"")</f>
        <v>NO</v>
      </c>
      <c r="X131" s="9" t="str">
        <f>IFERROR(IF(INDEX('BD Demog para scores enalazar'!AJ$2:'BD Demog para scores enalazar'!AJ$3000,MATCH(Formulas!A131,'BD Demog para scores enalazar'!A$2:'BD Demog para scores enalazar'!A$3000,0))=1,"SI","NO"),"")</f>
        <v>NO</v>
      </c>
      <c r="Y131" cm="1">
        <f t="array" ref="Y131">IF(AND(W131="NO",X131="NO"),_xlfn.IFS('Paraclinicos '!K130&lt;=91,3,'Paraclinicos '!K130&lt;94,2,'Paraclinicos '!K130&lt;96,1,'Paraclinicos '!K130&gt;=96,0),"")</f>
        <v>3</v>
      </c>
      <c r="Z131" t="str" cm="1">
        <f t="array" ref="Z131">IF(OR(W131="SI",X131="SI"),_xlfn.IFS(OR(AND('Paraclinicos '!K130&lt;=83),AND('Paraclinicos '!K130&gt;=97,AA131=2)),3,OR(AND('Paraclinicos '!K130&lt;=86),AND('Paraclinicos '!K130&gt;=94,AA131=2)),2,OR(AND('Paraclinicos '!K130&lt;=88),AND('Paraclinicos '!K130&gt;=92,AA131=2)),1,OR(AND('Paraclinicos '!K130&gt;=88,'Paraclinicos '!K130&lt;=92),AND('Paraclinicos '!K130&gt;=93,AA131=0)),0),"")</f>
        <v/>
      </c>
      <c r="AA131" cm="1">
        <f t="array" ref="AA131">_xlfn.IFS('Paraclinicos '!E130="","",'Paraclinicos '!E130="Oxigeno",2,'Paraclinicos '!E130="Aire",0)</f>
        <v>2</v>
      </c>
    </row>
    <row r="132" spans="1:27" x14ac:dyDescent="0.25">
      <c r="A132">
        <f>'Paraclinicos '!A131</f>
        <v>20</v>
      </c>
      <c r="B132" s="3">
        <f>'Paraclinicos '!R131</f>
        <v>44325</v>
      </c>
      <c r="C132" cm="1">
        <f t="array" ref="C132">_xlfn.IFS('Paraclinicos '!Q131="","",'Paraclinicos '!Q131&gt;60,3,'Paraclinicos '!Q131&lt;=60,1)</f>
        <v>1</v>
      </c>
      <c r="D132" t="str">
        <f>IFERROR(IF(INDEX('BD Demog para scores enalazar'!BC$2:BC$3000,MATCH(Formulas!A132,'BD Demog para scores enalazar'!A$2:A$3000,0))=0,"SI","NO"),"")</f>
        <v>SI</v>
      </c>
      <c r="E132" cm="1">
        <f t="array" ref="E132">_xlfn.IFS(D132="","",D132="SI",4,D132="NO",1)</f>
        <v>4</v>
      </c>
      <c r="F132" cm="1">
        <f t="array" ref="F132">_xlfn.IFS('Paraclinicos '!B131="","",'Paraclinicos '!B131&gt;1,1,'Paraclinicos '!B131&lt;=1,3)</f>
        <v>1</v>
      </c>
      <c r="G132" t="str" cm="1">
        <f t="array" ref="G132">_xlfn.IFS('Paraclinicos '!D131="","",AND('Paraclinicos '!D131&gt;=250,'Paraclinicos '!D131&lt;=500),2,'Paraclinicos '!D131&gt;500,3,'Paraclinicos '!D131&lt;250,1)</f>
        <v/>
      </c>
      <c r="H132" s="50">
        <f t="shared" ref="H132:H195" si="7">IF(AND(C132="",E132="",F132="",G132=""),"",SUM(C132,E132:G132))</f>
        <v>6</v>
      </c>
      <c r="I132" cm="1">
        <f t="array" ref="I132">_xlfn.IFS('Paraclinicos '!Q131="","",'Paraclinicos '!Q131&gt;=65,1,'Paraclinicos '!Q131&lt;65,0)</f>
        <v>0</v>
      </c>
      <c r="J132" cm="1">
        <f t="array" ref="J132">_xlfn.IFS('Paraclinicos '!I131="","",'Paraclinicos '!I131&gt;7,1,'Paraclinicos '!I131&lt;=7,0)</f>
        <v>1</v>
      </c>
      <c r="K132" cm="1">
        <f t="array" ref="K132">_xlfn.IFS('Paraclinicos '!W131="","",'Paraclinicos '!W131&lt;=8,1,'Paraclinicos '!W131&gt;8,0)</f>
        <v>1</v>
      </c>
      <c r="L132" cm="1">
        <f t="array" ref="L132">_xlfn.IFS('Paraclinicos '!S131="","",'Paraclinicos '!S131&gt;=30,1,'Paraclinicos '!S131&lt;30,0)</f>
        <v>0</v>
      </c>
      <c r="M132" cm="1">
        <f t="array" ref="M132">_xlfn.IFS(OR('Paraclinicos '!T131="",'Paraclinicos '!U131=""),"",OR('Paraclinicos '!T131&lt;=90,'Paraclinicos '!U131&lt;=60),1,OR('Paraclinicos '!T131&gt;90,'Paraclinicos '!U131&gt;60),0)</f>
        <v>1</v>
      </c>
      <c r="N132" s="45">
        <f t="shared" ref="N132:N195" si="8">IF(AND(J131="",J132="",K132="",L132="",M132=""),"",SUM(J131:M132))</f>
        <v>5</v>
      </c>
      <c r="O132" cm="1">
        <f t="array" ref="O132">_xlfn.IFS(OR('Paraclinicos '!M131="",'Paraclinicos '!N131="",'Paraclinicos '!N131=0),"",'Paraclinicos '!M131/'Paraclinicos '!N131&lt;100,4,'Paraclinicos '!M131/'Paraclinicos '!N131&lt;200,3,'Paraclinicos '!M131/'Paraclinicos '!N131&lt;300,2,'Paraclinicos '!M131/'Paraclinicos '!N131&lt;400,1,'Paraclinicos '!M131/'Paraclinicos '!N131&gt;=400,0)</f>
        <v>2</v>
      </c>
      <c r="P132" cm="1">
        <f t="array" ref="P132">_xlfn.IFS('Paraclinicos '!C131="","",'Paraclinicos '!C131&lt;20,4,'Paraclinicos '!C131&lt;50,3,'Paraclinicos '!C131&lt;100,2,'Paraclinicos '!C131&lt;150,1,'Paraclinicos '!C131&gt;150,0)</f>
        <v>0</v>
      </c>
      <c r="Q132" cm="1">
        <f t="array" ref="Q132">_xlfn.IFS('Paraclinicos '!O131="","",'Paraclinicos '!O131&lt;1.2,0,'Paraclinicos '!O131&lt;2,1,'Paraclinicos '!O131&lt;3.5,2,'Paraclinicos '!O131&lt;5,3,'Paraclinicos '!O131&gt;5,4)</f>
        <v>0</v>
      </c>
      <c r="R132" t="str" cm="1">
        <f t="array" ref="R132">_xlfn.IFS('Paraclinicos '!J131="","",'Paraclinicos '!J131&lt;1.2,0,'Paraclinicos '!J131&lt;2,1,'Paraclinicos '!J131&lt;6,2,'Paraclinicos '!J131&lt;12,3,'Paraclinicos '!J131&gt;=12,4)</f>
        <v/>
      </c>
      <c r="S132" cm="1">
        <f t="array" ref="S132">_xlfn.IFS('Paraclinicos '!Y131="","",'Paraclinicos '!Y131&lt;70,1,'Paraclinicos '!Y131&gt;=70,0)</f>
        <v>1</v>
      </c>
      <c r="T132" cm="1">
        <f t="array" ref="T132">_xlfn.IFS('Paraclinicos '!W131="","",'Paraclinicos '!W131&lt;6,4,'Paraclinicos '!W131&lt;10,3,'Paraclinicos '!W131&lt;13,2,'Paraclinicos '!W131&lt;15,1,'Paraclinicos '!W131=15,0)</f>
        <v>4</v>
      </c>
      <c r="U132" s="54">
        <f t="shared" si="6"/>
        <v>7</v>
      </c>
      <c r="V132" cm="1">
        <f t="array" ref="V132">_xlfn.IFS('Paraclinicos '!S131="","",OR('Paraclinicos '!S131&lt;=8,'Paraclinicos '!S131&gt;=25),3,'Paraclinicos '!S131&lt;12,1,'Paraclinicos '!S131&lt;21,0,'Paraclinicos '!S131&lt;25,2)</f>
        <v>0</v>
      </c>
      <c r="W132" t="str">
        <f>IFERROR(IF(INDEX('BD Demog para scores enalazar'!Y$2:'BD Demog para scores enalazar'!Y$3000,MATCH(Formulas!A132,'BD Demog para scores enalazar'!A$2:'BD Demog para scores enalazar'!A$3000,0))=1,"SI","NO"),"")</f>
        <v>NO</v>
      </c>
      <c r="X132" s="9" t="str">
        <f>IFERROR(IF(INDEX('BD Demog para scores enalazar'!AJ$2:'BD Demog para scores enalazar'!AJ$3000,MATCH(Formulas!A132,'BD Demog para scores enalazar'!A$2:'BD Demog para scores enalazar'!A$3000,0))=1,"SI","NO"),"")</f>
        <v>NO</v>
      </c>
      <c r="Y132" cm="1">
        <f t="array" ref="Y132">IF(AND(W132="NO",X132="NO"),_xlfn.IFS('Paraclinicos '!K131&lt;=91,3,'Paraclinicos '!K131&lt;94,2,'Paraclinicos '!K131&lt;96,1,'Paraclinicos '!K131&gt;=96,0),"")</f>
        <v>1</v>
      </c>
      <c r="Z132" t="str" cm="1">
        <f t="array" ref="Z132">IF(OR(W132="SI",X132="SI"),_xlfn.IFS(OR(AND('Paraclinicos '!K131&lt;=83),AND('Paraclinicos '!K131&gt;=97,AA132=2)),3,OR(AND('Paraclinicos '!K131&lt;=86),AND('Paraclinicos '!K131&gt;=94,AA132=2)),2,OR(AND('Paraclinicos '!K131&lt;=88),AND('Paraclinicos '!K131&gt;=92,AA132=2)),1,OR(AND('Paraclinicos '!K131&gt;=88,'Paraclinicos '!K131&lt;=92),AND('Paraclinicos '!K131&gt;=93,AA132=0)),0),"")</f>
        <v/>
      </c>
      <c r="AA132" cm="1">
        <f t="array" ref="AA132">_xlfn.IFS('Paraclinicos '!E131="","",'Paraclinicos '!E131="Oxigeno",2,'Paraclinicos '!E131="Aire",0)</f>
        <v>2</v>
      </c>
    </row>
    <row r="133" spans="1:27" x14ac:dyDescent="0.25">
      <c r="A133">
        <f>'Paraclinicos '!A132</f>
        <v>21</v>
      </c>
      <c r="B133" s="3">
        <f>'Paraclinicos '!R132</f>
        <v>44300</v>
      </c>
      <c r="C133" cm="1">
        <f t="array" ref="C133">_xlfn.IFS('Paraclinicos '!Q132="","",'Paraclinicos '!Q132&gt;60,3,'Paraclinicos '!Q132&lt;=60,1)</f>
        <v>3</v>
      </c>
      <c r="D133" t="str">
        <f>IFERROR(IF(INDEX('BD Demog para scores enalazar'!BC$2:BC$3000,MATCH(Formulas!A133,'BD Demog para scores enalazar'!A$2:A$3000,0))=0,"SI","NO"),"")</f>
        <v>SI</v>
      </c>
      <c r="E133" cm="1">
        <f t="array" ref="E133">_xlfn.IFS(D133="","",D133="SI",4,D133="NO",1)</f>
        <v>4</v>
      </c>
      <c r="F133" cm="1">
        <f t="array" ref="F133">_xlfn.IFS('Paraclinicos '!B132="","",'Paraclinicos '!B132&gt;1,1,'Paraclinicos '!B132&lt;=1,3)</f>
        <v>1</v>
      </c>
      <c r="G133" t="str" cm="1">
        <f t="array" ref="G133">_xlfn.IFS('Paraclinicos '!D132="","",AND('Paraclinicos '!D132&gt;=250,'Paraclinicos '!D132&lt;=500),2,'Paraclinicos '!D132&gt;500,3,'Paraclinicos '!D132&lt;250,1)</f>
        <v/>
      </c>
      <c r="H133" s="50">
        <f t="shared" si="7"/>
        <v>8</v>
      </c>
      <c r="I133" cm="1">
        <f t="array" ref="I133">_xlfn.IFS('Paraclinicos '!Q132="","",'Paraclinicos '!Q132&gt;=65,1,'Paraclinicos '!Q132&lt;65,0)</f>
        <v>1</v>
      </c>
      <c r="J133" cm="1">
        <f t="array" ref="J133">_xlfn.IFS('Paraclinicos '!I132="","",'Paraclinicos '!I132&gt;7,1,'Paraclinicos '!I132&lt;=7,0)</f>
        <v>1</v>
      </c>
      <c r="K133" cm="1">
        <f t="array" ref="K133">_xlfn.IFS('Paraclinicos '!W132="","",'Paraclinicos '!W132&lt;=8,1,'Paraclinicos '!W132&gt;8,0)</f>
        <v>0</v>
      </c>
      <c r="L133" cm="1">
        <f t="array" ref="L133">_xlfn.IFS('Paraclinicos '!S132="","",'Paraclinicos '!S132&gt;=30,1,'Paraclinicos '!S132&lt;30,0)</f>
        <v>0</v>
      </c>
      <c r="M133" cm="1">
        <f t="array" ref="M133">_xlfn.IFS(OR('Paraclinicos '!T132="",'Paraclinicos '!U132=""),"",OR('Paraclinicos '!T132&lt;=90,'Paraclinicos '!U132&lt;=60),1,OR('Paraclinicos '!T132&gt;90,'Paraclinicos '!U132&gt;60),0)</f>
        <v>0</v>
      </c>
      <c r="N133" s="45">
        <f t="shared" si="8"/>
        <v>4</v>
      </c>
      <c r="O133" cm="1">
        <f t="array" ref="O133">_xlfn.IFS(OR('Paraclinicos '!M132="",'Paraclinicos '!N132="",'Paraclinicos '!N132=0),"",'Paraclinicos '!M132/'Paraclinicos '!N132&lt;100,4,'Paraclinicos '!M132/'Paraclinicos '!N132&lt;200,3,'Paraclinicos '!M132/'Paraclinicos '!N132&lt;300,2,'Paraclinicos '!M132/'Paraclinicos '!N132&lt;400,1,'Paraclinicos '!M132/'Paraclinicos '!N132&gt;=400,0)</f>
        <v>1</v>
      </c>
      <c r="P133" cm="1">
        <f t="array" ref="P133">_xlfn.IFS('Paraclinicos '!C132="","",'Paraclinicos '!C132&lt;20,4,'Paraclinicos '!C132&lt;50,3,'Paraclinicos '!C132&lt;100,2,'Paraclinicos '!C132&lt;150,1,'Paraclinicos '!C132&gt;150,0)</f>
        <v>1</v>
      </c>
      <c r="Q133" cm="1">
        <f t="array" ref="Q133">_xlfn.IFS('Paraclinicos '!O132="","",'Paraclinicos '!O132&lt;1.2,0,'Paraclinicos '!O132&lt;2,1,'Paraclinicos '!O132&lt;3.5,2,'Paraclinicos '!O132&lt;5,3,'Paraclinicos '!O132&gt;5,4)</f>
        <v>1</v>
      </c>
      <c r="R133" cm="1">
        <f t="array" ref="R133">_xlfn.IFS('Paraclinicos '!J132="","",'Paraclinicos '!J132&lt;1.2,0,'Paraclinicos '!J132&lt;2,1,'Paraclinicos '!J132&lt;6,2,'Paraclinicos '!J132&lt;12,3,'Paraclinicos '!J132&gt;=12,4)</f>
        <v>0</v>
      </c>
      <c r="S133" cm="1">
        <f t="array" ref="S133">_xlfn.IFS('Paraclinicos '!Y132="","",'Paraclinicos '!Y132&lt;70,1,'Paraclinicos '!Y132&gt;=70,0)</f>
        <v>0</v>
      </c>
      <c r="T133" cm="1">
        <f t="array" ref="T133">_xlfn.IFS('Paraclinicos '!W132="","",'Paraclinicos '!W132&lt;6,4,'Paraclinicos '!W132&lt;10,3,'Paraclinicos '!W132&lt;13,2,'Paraclinicos '!W132&lt;15,1,'Paraclinicos '!W132=15,0)</f>
        <v>0</v>
      </c>
      <c r="U133" s="54">
        <f t="shared" si="6"/>
        <v>3</v>
      </c>
      <c r="V133" cm="1">
        <f t="array" ref="V133">_xlfn.IFS('Paraclinicos '!S132="","",OR('Paraclinicos '!S132&lt;=8,'Paraclinicos '!S132&gt;=25),3,'Paraclinicos '!S132&lt;12,1,'Paraclinicos '!S132&lt;21,0,'Paraclinicos '!S132&lt;25,2)</f>
        <v>0</v>
      </c>
      <c r="W133" t="str">
        <f>IFERROR(IF(INDEX('BD Demog para scores enalazar'!Y$2:'BD Demog para scores enalazar'!Y$3000,MATCH(Formulas!A133,'BD Demog para scores enalazar'!A$2:'BD Demog para scores enalazar'!A$3000,0))=1,"SI","NO"),"")</f>
        <v>NO</v>
      </c>
      <c r="X133" s="9" t="str">
        <f>IFERROR(IF(INDEX('BD Demog para scores enalazar'!AJ$2:'BD Demog para scores enalazar'!AJ$3000,MATCH(Formulas!A133,'BD Demog para scores enalazar'!A$2:'BD Demog para scores enalazar'!A$3000,0))=1,"SI","NO"),"")</f>
        <v>SI</v>
      </c>
      <c r="Y133" t="str" cm="1">
        <f t="array" ref="Y133">IF(AND(W133="NO",X133="NO"),_xlfn.IFS('Paraclinicos '!K132&lt;=91,3,'Paraclinicos '!K132&lt;94,2,'Paraclinicos '!K132&lt;96,1,'Paraclinicos '!K132&gt;=96,0),"")</f>
        <v/>
      </c>
      <c r="Z133" cm="1">
        <f t="array" ref="Z133">IF(OR(W133="SI",X133="SI"),_xlfn.IFS(OR(AND('Paraclinicos '!K132&lt;=83),AND('Paraclinicos '!K132&gt;=97,AA133=2)),3,OR(AND('Paraclinicos '!K132&lt;=86),AND('Paraclinicos '!K132&gt;=94,AA133=2)),2,OR(AND('Paraclinicos '!K132&lt;=88),AND('Paraclinicos '!K132&gt;=92,AA133=2)),1,OR(AND('Paraclinicos '!K132&gt;=88,'Paraclinicos '!K132&lt;=92),AND('Paraclinicos '!K132&gt;=93,AA133=0)),0),"")</f>
        <v>2</v>
      </c>
      <c r="AA133" cm="1">
        <f t="array" ref="AA133">_xlfn.IFS('Paraclinicos '!E132="","",'Paraclinicos '!E132="Oxigeno",2,'Paraclinicos '!E132="Aire",0)</f>
        <v>2</v>
      </c>
    </row>
    <row r="134" spans="1:27" x14ac:dyDescent="0.25">
      <c r="A134">
        <f>'Paraclinicos '!A133</f>
        <v>21</v>
      </c>
      <c r="B134" s="3">
        <f>'Paraclinicos '!R133</f>
        <v>44301</v>
      </c>
      <c r="C134" cm="1">
        <f t="array" ref="C134">_xlfn.IFS('Paraclinicos '!Q133="","",'Paraclinicos '!Q133&gt;60,3,'Paraclinicos '!Q133&lt;=60,1)</f>
        <v>3</v>
      </c>
      <c r="D134" t="str">
        <f>IFERROR(IF(INDEX('BD Demog para scores enalazar'!BC$2:BC$3000,MATCH(Formulas!A134,'BD Demog para scores enalazar'!A$2:A$3000,0))=0,"SI","NO"),"")</f>
        <v>SI</v>
      </c>
      <c r="E134" cm="1">
        <f t="array" ref="E134">_xlfn.IFS(D134="","",D134="SI",4,D134="NO",1)</f>
        <v>4</v>
      </c>
      <c r="F134" cm="1">
        <f t="array" ref="F134">_xlfn.IFS('Paraclinicos '!B133="","",'Paraclinicos '!B133&gt;1,1,'Paraclinicos '!B133&lt;=1,3)</f>
        <v>1</v>
      </c>
      <c r="G134" cm="1">
        <f t="array" ref="G134">_xlfn.IFS('Paraclinicos '!D133="","",AND('Paraclinicos '!D133&gt;=250,'Paraclinicos '!D133&lt;=500),2,'Paraclinicos '!D133&gt;500,3,'Paraclinicos '!D133&lt;250,1)</f>
        <v>1</v>
      </c>
      <c r="H134" s="50">
        <f t="shared" si="7"/>
        <v>9</v>
      </c>
      <c r="I134" cm="1">
        <f t="array" ref="I134">_xlfn.IFS('Paraclinicos '!Q133="","",'Paraclinicos '!Q133&gt;=65,1,'Paraclinicos '!Q133&lt;65,0)</f>
        <v>1</v>
      </c>
      <c r="J134" cm="1">
        <f t="array" ref="J134">_xlfn.IFS('Paraclinicos '!I133="","",'Paraclinicos '!I133&gt;7,1,'Paraclinicos '!I133&lt;=7,0)</f>
        <v>1</v>
      </c>
      <c r="K134" cm="1">
        <f t="array" ref="K134">_xlfn.IFS('Paraclinicos '!W133="","",'Paraclinicos '!W133&lt;=8,1,'Paraclinicos '!W133&gt;8,0)</f>
        <v>0</v>
      </c>
      <c r="L134" cm="1">
        <f t="array" ref="L134">_xlfn.IFS('Paraclinicos '!S133="","",'Paraclinicos '!S133&gt;=30,1,'Paraclinicos '!S133&lt;30,0)</f>
        <v>0</v>
      </c>
      <c r="M134" cm="1">
        <f t="array" ref="M134">_xlfn.IFS(OR('Paraclinicos '!T133="",'Paraclinicos '!U133=""),"",OR('Paraclinicos '!T133&lt;=90,'Paraclinicos '!U133&lt;=60),1,OR('Paraclinicos '!T133&gt;90,'Paraclinicos '!U133&gt;60),0)</f>
        <v>0</v>
      </c>
      <c r="N134" s="45">
        <f t="shared" si="8"/>
        <v>2</v>
      </c>
      <c r="O134" cm="1">
        <f t="array" ref="O134">_xlfn.IFS(OR('Paraclinicos '!M133="",'Paraclinicos '!N133="",'Paraclinicos '!N133=0),"",'Paraclinicos '!M133/'Paraclinicos '!N133&lt;100,4,'Paraclinicos '!M133/'Paraclinicos '!N133&lt;200,3,'Paraclinicos '!M133/'Paraclinicos '!N133&lt;300,2,'Paraclinicos '!M133/'Paraclinicos '!N133&lt;400,1,'Paraclinicos '!M133/'Paraclinicos '!N133&gt;=400,0)</f>
        <v>1</v>
      </c>
      <c r="P134" cm="1">
        <f t="array" ref="P134">_xlfn.IFS('Paraclinicos '!C133="","",'Paraclinicos '!C133&lt;20,4,'Paraclinicos '!C133&lt;50,3,'Paraclinicos '!C133&lt;100,2,'Paraclinicos '!C133&lt;150,1,'Paraclinicos '!C133&gt;150,0)</f>
        <v>2</v>
      </c>
      <c r="Q134" cm="1">
        <f t="array" ref="Q134">_xlfn.IFS('Paraclinicos '!O133="","",'Paraclinicos '!O133&lt;1.2,0,'Paraclinicos '!O133&lt;2,1,'Paraclinicos '!O133&lt;3.5,2,'Paraclinicos '!O133&lt;5,3,'Paraclinicos '!O133&gt;5,4)</f>
        <v>1</v>
      </c>
      <c r="R134" t="str" cm="1">
        <f t="array" ref="R134">_xlfn.IFS('Paraclinicos '!J133="","",'Paraclinicos '!J133&lt;1.2,0,'Paraclinicos '!J133&lt;2,1,'Paraclinicos '!J133&lt;6,2,'Paraclinicos '!J133&lt;12,3,'Paraclinicos '!J133&gt;=12,4)</f>
        <v/>
      </c>
      <c r="S134" cm="1">
        <f t="array" ref="S134">_xlfn.IFS('Paraclinicos '!Y133="","",'Paraclinicos '!Y133&lt;70,1,'Paraclinicos '!Y133&gt;=70,0)</f>
        <v>0</v>
      </c>
      <c r="T134" cm="1">
        <f t="array" ref="T134">_xlfn.IFS('Paraclinicos '!W133="","",'Paraclinicos '!W133&lt;6,4,'Paraclinicos '!W133&lt;10,3,'Paraclinicos '!W133&lt;13,2,'Paraclinicos '!W133&lt;15,1,'Paraclinicos '!W133=15,0)</f>
        <v>0</v>
      </c>
      <c r="U134" s="54">
        <f t="shared" si="6"/>
        <v>4</v>
      </c>
      <c r="V134" cm="1">
        <f t="array" ref="V134">_xlfn.IFS('Paraclinicos '!S133="","",OR('Paraclinicos '!S133&lt;=8,'Paraclinicos '!S133&gt;=25),3,'Paraclinicos '!S133&lt;12,1,'Paraclinicos '!S133&lt;21,0,'Paraclinicos '!S133&lt;25,2)</f>
        <v>0</v>
      </c>
      <c r="W134" t="str">
        <f>IFERROR(IF(INDEX('BD Demog para scores enalazar'!Y$2:'BD Demog para scores enalazar'!Y$3000,MATCH(Formulas!A134,'BD Demog para scores enalazar'!A$2:'BD Demog para scores enalazar'!A$3000,0))=1,"SI","NO"),"")</f>
        <v>NO</v>
      </c>
      <c r="X134" s="9" t="str">
        <f>IFERROR(IF(INDEX('BD Demog para scores enalazar'!AJ$2:'BD Demog para scores enalazar'!AJ$3000,MATCH(Formulas!A134,'BD Demog para scores enalazar'!A$2:'BD Demog para scores enalazar'!A$3000,0))=1,"SI","NO"),"")</f>
        <v>SI</v>
      </c>
      <c r="Y134" t="str" cm="1">
        <f t="array" ref="Y134">IF(AND(W134="NO",X134="NO"),_xlfn.IFS('Paraclinicos '!K133&lt;=91,3,'Paraclinicos '!K133&lt;94,2,'Paraclinicos '!K133&lt;96,1,'Paraclinicos '!K133&gt;=96,0),"")</f>
        <v/>
      </c>
      <c r="Z134" cm="1">
        <f t="array" ref="Z134">IF(OR(W134="SI",X134="SI"),_xlfn.IFS(OR(AND('Paraclinicos '!K133&lt;=83),AND('Paraclinicos '!K133&gt;=97,AA134=2)),3,OR(AND('Paraclinicos '!K133&lt;=86),AND('Paraclinicos '!K133&gt;=94,AA134=2)),2,OR(AND('Paraclinicos '!K133&lt;=88),AND('Paraclinicos '!K133&gt;=92,AA134=2)),1,OR(AND('Paraclinicos '!K133&gt;=88,'Paraclinicos '!K133&lt;=92),AND('Paraclinicos '!K133&gt;=93,AA134=0)),0),"")</f>
        <v>2</v>
      </c>
      <c r="AA134" cm="1">
        <f t="array" ref="AA134">_xlfn.IFS('Paraclinicos '!E133="","",'Paraclinicos '!E133="Oxigeno",2,'Paraclinicos '!E133="Aire",0)</f>
        <v>2</v>
      </c>
    </row>
    <row r="135" spans="1:27" x14ac:dyDescent="0.25">
      <c r="A135">
        <f>'Paraclinicos '!A134</f>
        <v>21</v>
      </c>
      <c r="B135" s="3">
        <f>'Paraclinicos '!R134</f>
        <v>44302</v>
      </c>
      <c r="C135" cm="1">
        <f t="array" ref="C135">_xlfn.IFS('Paraclinicos '!Q134="","",'Paraclinicos '!Q134&gt;60,3,'Paraclinicos '!Q134&lt;=60,1)</f>
        <v>3</v>
      </c>
      <c r="D135" t="str">
        <f>IFERROR(IF(INDEX('BD Demog para scores enalazar'!BC$2:BC$3000,MATCH(Formulas!A135,'BD Demog para scores enalazar'!A$2:A$3000,0))=0,"SI","NO"),"")</f>
        <v>SI</v>
      </c>
      <c r="E135" cm="1">
        <f t="array" ref="E135">_xlfn.IFS(D135="","",D135="SI",4,D135="NO",1)</f>
        <v>4</v>
      </c>
      <c r="F135" cm="1">
        <f t="array" ref="F135">_xlfn.IFS('Paraclinicos '!B134="","",'Paraclinicos '!B134&gt;1,1,'Paraclinicos '!B134&lt;=1,3)</f>
        <v>3</v>
      </c>
      <c r="G135" cm="1">
        <f t="array" ref="G135">_xlfn.IFS('Paraclinicos '!D134="","",AND('Paraclinicos '!D134&gt;=250,'Paraclinicos '!D134&lt;=500),2,'Paraclinicos '!D134&gt;500,3,'Paraclinicos '!D134&lt;250,1)</f>
        <v>1</v>
      </c>
      <c r="H135" s="50">
        <f t="shared" si="7"/>
        <v>11</v>
      </c>
      <c r="I135" cm="1">
        <f t="array" ref="I135">_xlfn.IFS('Paraclinicos '!Q134="","",'Paraclinicos '!Q134&gt;=65,1,'Paraclinicos '!Q134&lt;65,0)</f>
        <v>1</v>
      </c>
      <c r="J135" cm="1">
        <f t="array" ref="J135">_xlfn.IFS('Paraclinicos '!I134="","",'Paraclinicos '!I134&gt;7,1,'Paraclinicos '!I134&lt;=7,0)</f>
        <v>1</v>
      </c>
      <c r="K135" cm="1">
        <f t="array" ref="K135">_xlfn.IFS('Paraclinicos '!W134="","",'Paraclinicos '!W134&lt;=8,1,'Paraclinicos '!W134&gt;8,0)</f>
        <v>0</v>
      </c>
      <c r="L135" cm="1">
        <f t="array" ref="L135">_xlfn.IFS('Paraclinicos '!S134="","",'Paraclinicos '!S134&gt;=30,1,'Paraclinicos '!S134&lt;30,0)</f>
        <v>0</v>
      </c>
      <c r="M135" cm="1">
        <f t="array" ref="M135">_xlfn.IFS(OR('Paraclinicos '!T134="",'Paraclinicos '!U134=""),"",OR('Paraclinicos '!T134&lt;=90,'Paraclinicos '!U134&lt;=60),1,OR('Paraclinicos '!T134&gt;90,'Paraclinicos '!U134&gt;60),0)</f>
        <v>1</v>
      </c>
      <c r="N135" s="45">
        <f t="shared" si="8"/>
        <v>3</v>
      </c>
      <c r="O135" cm="1">
        <f t="array" ref="O135">_xlfn.IFS(OR('Paraclinicos '!M134="",'Paraclinicos '!N134="",'Paraclinicos '!N134=0),"",'Paraclinicos '!M134/'Paraclinicos '!N134&lt;100,4,'Paraclinicos '!M134/'Paraclinicos '!N134&lt;200,3,'Paraclinicos '!M134/'Paraclinicos '!N134&lt;300,2,'Paraclinicos '!M134/'Paraclinicos '!N134&lt;400,1,'Paraclinicos '!M134/'Paraclinicos '!N134&gt;=400,0)</f>
        <v>1</v>
      </c>
      <c r="P135" cm="1">
        <f t="array" ref="P135">_xlfn.IFS('Paraclinicos '!C134="","",'Paraclinicos '!C134&lt;20,4,'Paraclinicos '!C134&lt;50,3,'Paraclinicos '!C134&lt;100,2,'Paraclinicos '!C134&lt;150,1,'Paraclinicos '!C134&gt;150,0)</f>
        <v>2</v>
      </c>
      <c r="Q135" t="str" cm="1">
        <f t="array" ref="Q135">_xlfn.IFS('Paraclinicos '!O134="","",'Paraclinicos '!O134&lt;1.2,0,'Paraclinicos '!O134&lt;2,1,'Paraclinicos '!O134&lt;3.5,2,'Paraclinicos '!O134&lt;5,3,'Paraclinicos '!O134&gt;5,4)</f>
        <v/>
      </c>
      <c r="R135" t="str" cm="1">
        <f t="array" ref="R135">_xlfn.IFS('Paraclinicos '!J134="","",'Paraclinicos '!J134&lt;1.2,0,'Paraclinicos '!J134&lt;2,1,'Paraclinicos '!J134&lt;6,2,'Paraclinicos '!J134&lt;12,3,'Paraclinicos '!J134&gt;=12,4)</f>
        <v/>
      </c>
      <c r="S135" cm="1">
        <f t="array" ref="S135">_xlfn.IFS('Paraclinicos '!Y134="","",'Paraclinicos '!Y134&lt;70,1,'Paraclinicos '!Y134&gt;=70,0)</f>
        <v>1</v>
      </c>
      <c r="T135" cm="1">
        <f t="array" ref="T135">_xlfn.IFS('Paraclinicos '!W134="","",'Paraclinicos '!W134&lt;6,4,'Paraclinicos '!W134&lt;10,3,'Paraclinicos '!W134&lt;13,2,'Paraclinicos '!W134&lt;15,1,'Paraclinicos '!W134=15,0)</f>
        <v>0</v>
      </c>
      <c r="U135" s="54">
        <f t="shared" si="6"/>
        <v>4</v>
      </c>
      <c r="V135" cm="1">
        <f t="array" ref="V135">_xlfn.IFS('Paraclinicos '!S134="","",OR('Paraclinicos '!S134&lt;=8,'Paraclinicos '!S134&gt;=25),3,'Paraclinicos '!S134&lt;12,1,'Paraclinicos '!S134&lt;21,0,'Paraclinicos '!S134&lt;25,2)</f>
        <v>0</v>
      </c>
      <c r="W135" t="str">
        <f>IFERROR(IF(INDEX('BD Demog para scores enalazar'!Y$2:'BD Demog para scores enalazar'!Y$3000,MATCH(Formulas!A135,'BD Demog para scores enalazar'!A$2:'BD Demog para scores enalazar'!A$3000,0))=1,"SI","NO"),"")</f>
        <v>NO</v>
      </c>
      <c r="X135" s="9" t="str">
        <f>IFERROR(IF(INDEX('BD Demog para scores enalazar'!AJ$2:'BD Demog para scores enalazar'!AJ$3000,MATCH(Formulas!A135,'BD Demog para scores enalazar'!A$2:'BD Demog para scores enalazar'!A$3000,0))=1,"SI","NO"),"")</f>
        <v>SI</v>
      </c>
      <c r="Y135" t="str" cm="1">
        <f t="array" ref="Y135">IF(AND(W135="NO",X135="NO"),_xlfn.IFS('Paraclinicos '!K134&lt;=91,3,'Paraclinicos '!K134&lt;94,2,'Paraclinicos '!K134&lt;96,1,'Paraclinicos '!K134&gt;=96,0),"")</f>
        <v/>
      </c>
      <c r="Z135" cm="1">
        <f t="array" ref="Z135">IF(OR(W135="SI",X135="SI"),_xlfn.IFS(OR(AND('Paraclinicos '!K134&lt;=83),AND('Paraclinicos '!K134&gt;=97,AA135=2)),3,OR(AND('Paraclinicos '!K134&lt;=86),AND('Paraclinicos '!K134&gt;=94,AA135=2)),2,OR(AND('Paraclinicos '!K134&lt;=88),AND('Paraclinicos '!K134&gt;=92,AA135=2)),1,OR(AND('Paraclinicos '!K134&gt;=88,'Paraclinicos '!K134&lt;=92),AND('Paraclinicos '!K134&gt;=93,AA135=0)),0),"")</f>
        <v>2</v>
      </c>
      <c r="AA135" cm="1">
        <f t="array" ref="AA135">_xlfn.IFS('Paraclinicos '!E134="","",'Paraclinicos '!E134="Oxigeno",2,'Paraclinicos '!E134="Aire",0)</f>
        <v>2</v>
      </c>
    </row>
    <row r="136" spans="1:27" x14ac:dyDescent="0.25">
      <c r="A136">
        <f>'Paraclinicos '!A135</f>
        <v>21</v>
      </c>
      <c r="B136" s="3">
        <f>'Paraclinicos '!R135</f>
        <v>44306</v>
      </c>
      <c r="C136" cm="1">
        <f t="array" ref="C136">_xlfn.IFS('Paraclinicos '!Q135="","",'Paraclinicos '!Q135&gt;60,3,'Paraclinicos '!Q135&lt;=60,1)</f>
        <v>3</v>
      </c>
      <c r="D136" t="str">
        <f>IFERROR(IF(INDEX('BD Demog para scores enalazar'!BC$2:BC$3000,MATCH(Formulas!A136,'BD Demog para scores enalazar'!A$2:A$3000,0))=0,"SI","NO"),"")</f>
        <v>SI</v>
      </c>
      <c r="E136" cm="1">
        <f t="array" ref="E136">_xlfn.IFS(D136="","",D136="SI",4,D136="NO",1)</f>
        <v>4</v>
      </c>
      <c r="F136" cm="1">
        <f t="array" ref="F136">_xlfn.IFS('Paraclinicos '!B135="","",'Paraclinicos '!B135&gt;1,1,'Paraclinicos '!B135&lt;=1,3)</f>
        <v>3</v>
      </c>
      <c r="G136" t="str" cm="1">
        <f t="array" ref="G136">_xlfn.IFS('Paraclinicos '!D135="","",AND('Paraclinicos '!D135&gt;=250,'Paraclinicos '!D135&lt;=500),2,'Paraclinicos '!D135&gt;500,3,'Paraclinicos '!D135&lt;250,1)</f>
        <v/>
      </c>
      <c r="H136" s="50">
        <f t="shared" si="7"/>
        <v>10</v>
      </c>
      <c r="I136" cm="1">
        <f t="array" ref="I136">_xlfn.IFS('Paraclinicos '!Q135="","",'Paraclinicos '!Q135&gt;=65,1,'Paraclinicos '!Q135&lt;65,0)</f>
        <v>1</v>
      </c>
      <c r="J136" cm="1">
        <f t="array" ref="J136">_xlfn.IFS('Paraclinicos '!I135="","",'Paraclinicos '!I135&gt;7,1,'Paraclinicos '!I135&lt;=7,0)</f>
        <v>1</v>
      </c>
      <c r="K136" cm="1">
        <f t="array" ref="K136">_xlfn.IFS('Paraclinicos '!W135="","",'Paraclinicos '!W135&lt;=8,1,'Paraclinicos '!W135&gt;8,0)</f>
        <v>0</v>
      </c>
      <c r="L136" cm="1">
        <f t="array" ref="L136">_xlfn.IFS('Paraclinicos '!S135="","",'Paraclinicos '!S135&gt;=30,1,'Paraclinicos '!S135&lt;30,0)</f>
        <v>0</v>
      </c>
      <c r="M136" cm="1">
        <f t="array" ref="M136">_xlfn.IFS(OR('Paraclinicos '!T135="",'Paraclinicos '!U135=""),"",OR('Paraclinicos '!T135&lt;=90,'Paraclinicos '!U135&lt;=60),1,OR('Paraclinicos '!T135&gt;90,'Paraclinicos '!U135&gt;60),0)</f>
        <v>1</v>
      </c>
      <c r="N136" s="45">
        <f t="shared" si="8"/>
        <v>4</v>
      </c>
      <c r="O136" cm="1">
        <f t="array" ref="O136">_xlfn.IFS(OR('Paraclinicos '!M135="",'Paraclinicos '!N135="",'Paraclinicos '!N135=0),"",'Paraclinicos '!M135/'Paraclinicos '!N135&lt;100,4,'Paraclinicos '!M135/'Paraclinicos '!N135&lt;200,3,'Paraclinicos '!M135/'Paraclinicos '!N135&lt;300,2,'Paraclinicos '!M135/'Paraclinicos '!N135&lt;400,1,'Paraclinicos '!M135/'Paraclinicos '!N135&gt;=400,0)</f>
        <v>2</v>
      </c>
      <c r="P136" cm="1">
        <f t="array" ref="P136">_xlfn.IFS('Paraclinicos '!C135="","",'Paraclinicos '!C135&lt;20,4,'Paraclinicos '!C135&lt;50,3,'Paraclinicos '!C135&lt;100,2,'Paraclinicos '!C135&lt;150,1,'Paraclinicos '!C135&gt;150,0)</f>
        <v>1</v>
      </c>
      <c r="Q136" cm="1">
        <f t="array" ref="Q136">_xlfn.IFS('Paraclinicos '!O135="","",'Paraclinicos '!O135&lt;1.2,0,'Paraclinicos '!O135&lt;2,1,'Paraclinicos '!O135&lt;3.5,2,'Paraclinicos '!O135&lt;5,3,'Paraclinicos '!O135&gt;5,4)</f>
        <v>0</v>
      </c>
      <c r="R136" t="str" cm="1">
        <f t="array" ref="R136">_xlfn.IFS('Paraclinicos '!J135="","",'Paraclinicos '!J135&lt;1.2,0,'Paraclinicos '!J135&lt;2,1,'Paraclinicos '!J135&lt;6,2,'Paraclinicos '!J135&lt;12,3,'Paraclinicos '!J135&gt;=12,4)</f>
        <v/>
      </c>
      <c r="S136" cm="1">
        <f t="array" ref="S136">_xlfn.IFS('Paraclinicos '!Y135="","",'Paraclinicos '!Y135&lt;70,1,'Paraclinicos '!Y135&gt;=70,0)</f>
        <v>0</v>
      </c>
      <c r="T136" cm="1">
        <f t="array" ref="T136">_xlfn.IFS('Paraclinicos '!W135="","",'Paraclinicos '!W135&lt;6,4,'Paraclinicos '!W135&lt;10,3,'Paraclinicos '!W135&lt;13,2,'Paraclinicos '!W135&lt;15,1,'Paraclinicos '!W135=15,0)</f>
        <v>0</v>
      </c>
      <c r="U136" s="54">
        <f t="shared" si="6"/>
        <v>3</v>
      </c>
      <c r="V136" cm="1">
        <f t="array" ref="V136">_xlfn.IFS('Paraclinicos '!S135="","",OR('Paraclinicos '!S135&lt;=8,'Paraclinicos '!S135&gt;=25),3,'Paraclinicos '!S135&lt;12,1,'Paraclinicos '!S135&lt;21,0,'Paraclinicos '!S135&lt;25,2)</f>
        <v>0</v>
      </c>
      <c r="W136" t="str">
        <f>IFERROR(IF(INDEX('BD Demog para scores enalazar'!Y$2:'BD Demog para scores enalazar'!Y$3000,MATCH(Formulas!A136,'BD Demog para scores enalazar'!A$2:'BD Demog para scores enalazar'!A$3000,0))=1,"SI","NO"),"")</f>
        <v>NO</v>
      </c>
      <c r="X136" s="9" t="str">
        <f>IFERROR(IF(INDEX('BD Demog para scores enalazar'!AJ$2:'BD Demog para scores enalazar'!AJ$3000,MATCH(Formulas!A136,'BD Demog para scores enalazar'!A$2:'BD Demog para scores enalazar'!A$3000,0))=1,"SI","NO"),"")</f>
        <v>SI</v>
      </c>
      <c r="Y136" t="str" cm="1">
        <f t="array" ref="Y136">IF(AND(W136="NO",X136="NO"),_xlfn.IFS('Paraclinicos '!K135&lt;=91,3,'Paraclinicos '!K135&lt;94,2,'Paraclinicos '!K135&lt;96,1,'Paraclinicos '!K135&gt;=96,0),"")</f>
        <v/>
      </c>
      <c r="Z136" cm="1">
        <f t="array" ref="Z136">IF(OR(W136="SI",X136="SI"),_xlfn.IFS(OR(AND('Paraclinicos '!K135&lt;=83),AND('Paraclinicos '!K135&gt;=97,AA136=2)),3,OR(AND('Paraclinicos '!K135&lt;=86),AND('Paraclinicos '!K135&gt;=94,AA136=2)),2,OR(AND('Paraclinicos '!K135&lt;=88),AND('Paraclinicos '!K135&gt;=92,AA136=2)),1,OR(AND('Paraclinicos '!K135&gt;=88,'Paraclinicos '!K135&lt;=92),AND('Paraclinicos '!K135&gt;=93,AA136=0)),0),"")</f>
        <v>0</v>
      </c>
      <c r="AA136" cm="1">
        <f t="array" ref="AA136">_xlfn.IFS('Paraclinicos '!E135="","",'Paraclinicos '!E135="Oxigeno",2,'Paraclinicos '!E135="Aire",0)</f>
        <v>2</v>
      </c>
    </row>
    <row r="137" spans="1:27" x14ac:dyDescent="0.25">
      <c r="A137">
        <f>'Paraclinicos '!A136</f>
        <v>21</v>
      </c>
      <c r="B137" s="3">
        <f>'Paraclinicos '!R136</f>
        <v>44307</v>
      </c>
      <c r="C137" cm="1">
        <f t="array" ref="C137">_xlfn.IFS('Paraclinicos '!Q136="","",'Paraclinicos '!Q136&gt;60,3,'Paraclinicos '!Q136&lt;=60,1)</f>
        <v>3</v>
      </c>
      <c r="D137" t="str">
        <f>IFERROR(IF(INDEX('BD Demog para scores enalazar'!BC$2:BC$3000,MATCH(Formulas!A137,'BD Demog para scores enalazar'!A$2:A$3000,0))=0,"SI","NO"),"")</f>
        <v>SI</v>
      </c>
      <c r="E137" cm="1">
        <f t="array" ref="E137">_xlfn.IFS(D137="","",D137="SI",4,D137="NO",1)</f>
        <v>4</v>
      </c>
      <c r="F137" cm="1">
        <f t="array" ref="F137">_xlfn.IFS('Paraclinicos '!B136="","",'Paraclinicos '!B136&gt;1,1,'Paraclinicos '!B136&lt;=1,3)</f>
        <v>1</v>
      </c>
      <c r="G137" cm="1">
        <f t="array" ref="G137">_xlfn.IFS('Paraclinicos '!D136="","",AND('Paraclinicos '!D136&gt;=250,'Paraclinicos '!D136&lt;=500),2,'Paraclinicos '!D136&gt;500,3,'Paraclinicos '!D136&lt;250,1)</f>
        <v>2</v>
      </c>
      <c r="H137" s="50">
        <f t="shared" si="7"/>
        <v>10</v>
      </c>
      <c r="I137" cm="1">
        <f t="array" ref="I137">_xlfn.IFS('Paraclinicos '!Q136="","",'Paraclinicos '!Q136&gt;=65,1,'Paraclinicos '!Q136&lt;65,0)</f>
        <v>1</v>
      </c>
      <c r="J137" cm="1">
        <f t="array" ref="J137">_xlfn.IFS('Paraclinicos '!I136="","",'Paraclinicos '!I136&gt;7,1,'Paraclinicos '!I136&lt;=7,0)</f>
        <v>1</v>
      </c>
      <c r="K137" cm="1">
        <f t="array" ref="K137">_xlfn.IFS('Paraclinicos '!W136="","",'Paraclinicos '!W136&lt;=8,1,'Paraclinicos '!W136&gt;8,0)</f>
        <v>0</v>
      </c>
      <c r="L137" cm="1">
        <f t="array" ref="L137">_xlfn.IFS('Paraclinicos '!S136="","",'Paraclinicos '!S136&gt;=30,1,'Paraclinicos '!S136&lt;30,0)</f>
        <v>0</v>
      </c>
      <c r="M137" cm="1">
        <f t="array" ref="M137">_xlfn.IFS(OR('Paraclinicos '!T136="",'Paraclinicos '!U136=""),"",OR('Paraclinicos '!T136&lt;=90,'Paraclinicos '!U136&lt;=60),1,OR('Paraclinicos '!T136&gt;90,'Paraclinicos '!U136&gt;60),0)</f>
        <v>0</v>
      </c>
      <c r="N137" s="45">
        <f t="shared" si="8"/>
        <v>3</v>
      </c>
      <c r="O137" cm="1">
        <f t="array" ref="O137">_xlfn.IFS(OR('Paraclinicos '!M136="",'Paraclinicos '!N136="",'Paraclinicos '!N136=0),"",'Paraclinicos '!M136/'Paraclinicos '!N136&lt;100,4,'Paraclinicos '!M136/'Paraclinicos '!N136&lt;200,3,'Paraclinicos '!M136/'Paraclinicos '!N136&lt;300,2,'Paraclinicos '!M136/'Paraclinicos '!N136&lt;400,1,'Paraclinicos '!M136/'Paraclinicos '!N136&gt;=400,0)</f>
        <v>2</v>
      </c>
      <c r="P137" cm="1">
        <f t="array" ref="P137">_xlfn.IFS('Paraclinicos '!C136="","",'Paraclinicos '!C136&lt;20,4,'Paraclinicos '!C136&lt;50,3,'Paraclinicos '!C136&lt;100,2,'Paraclinicos '!C136&lt;150,1,'Paraclinicos '!C136&gt;150,0)</f>
        <v>1</v>
      </c>
      <c r="Q137" cm="1">
        <f t="array" ref="Q137">_xlfn.IFS('Paraclinicos '!O136="","",'Paraclinicos '!O136&lt;1.2,0,'Paraclinicos '!O136&lt;2,1,'Paraclinicos '!O136&lt;3.5,2,'Paraclinicos '!O136&lt;5,3,'Paraclinicos '!O136&gt;5,4)</f>
        <v>0</v>
      </c>
      <c r="R137" t="str" cm="1">
        <f t="array" ref="R137">_xlfn.IFS('Paraclinicos '!J136="","",'Paraclinicos '!J136&lt;1.2,0,'Paraclinicos '!J136&lt;2,1,'Paraclinicos '!J136&lt;6,2,'Paraclinicos '!J136&lt;12,3,'Paraclinicos '!J136&gt;=12,4)</f>
        <v/>
      </c>
      <c r="S137" cm="1">
        <f t="array" ref="S137">_xlfn.IFS('Paraclinicos '!Y136="","",'Paraclinicos '!Y136&lt;70,1,'Paraclinicos '!Y136&gt;=70,0)</f>
        <v>0</v>
      </c>
      <c r="T137" cm="1">
        <f t="array" ref="T137">_xlfn.IFS('Paraclinicos '!W136="","",'Paraclinicos '!W136&lt;6,4,'Paraclinicos '!W136&lt;10,3,'Paraclinicos '!W136&lt;13,2,'Paraclinicos '!W136&lt;15,1,'Paraclinicos '!W136=15,0)</f>
        <v>1</v>
      </c>
      <c r="U137" s="54">
        <f t="shared" si="6"/>
        <v>4</v>
      </c>
      <c r="V137" cm="1">
        <f t="array" ref="V137">_xlfn.IFS('Paraclinicos '!S136="","",OR('Paraclinicos '!S136&lt;=8,'Paraclinicos '!S136&gt;=25),3,'Paraclinicos '!S136&lt;12,1,'Paraclinicos '!S136&lt;21,0,'Paraclinicos '!S136&lt;25,2)</f>
        <v>2</v>
      </c>
      <c r="W137" t="str">
        <f>IFERROR(IF(INDEX('BD Demog para scores enalazar'!Y$2:'BD Demog para scores enalazar'!Y$3000,MATCH(Formulas!A137,'BD Demog para scores enalazar'!A$2:'BD Demog para scores enalazar'!A$3000,0))=1,"SI","NO"),"")</f>
        <v>NO</v>
      </c>
      <c r="X137" s="9" t="str">
        <f>IFERROR(IF(INDEX('BD Demog para scores enalazar'!AJ$2:'BD Demog para scores enalazar'!AJ$3000,MATCH(Formulas!A137,'BD Demog para scores enalazar'!A$2:'BD Demog para scores enalazar'!A$3000,0))=1,"SI","NO"),"")</f>
        <v>SI</v>
      </c>
      <c r="Y137" t="str" cm="1">
        <f t="array" ref="Y137">IF(AND(W137="NO",X137="NO"),_xlfn.IFS('Paraclinicos '!K136&lt;=91,3,'Paraclinicos '!K136&lt;94,2,'Paraclinicos '!K136&lt;96,1,'Paraclinicos '!K136&gt;=96,0),"")</f>
        <v/>
      </c>
      <c r="Z137" cm="1">
        <f t="array" ref="Z137">IF(OR(W137="SI",X137="SI"),_xlfn.IFS(OR(AND('Paraclinicos '!K136&lt;=83),AND('Paraclinicos '!K136&gt;=97,AA137=2)),3,OR(AND('Paraclinicos '!K136&lt;=86),AND('Paraclinicos '!K136&gt;=94,AA137=2)),2,OR(AND('Paraclinicos '!K136&lt;=88),AND('Paraclinicos '!K136&gt;=92,AA137=2)),1,OR(AND('Paraclinicos '!K136&gt;=88,'Paraclinicos '!K136&lt;=92),AND('Paraclinicos '!K136&gt;=93,AA137=0)),0),"")</f>
        <v>3</v>
      </c>
      <c r="AA137" cm="1">
        <f t="array" ref="AA137">_xlfn.IFS('Paraclinicos '!E136="","",'Paraclinicos '!E136="Oxigeno",2,'Paraclinicos '!E136="Aire",0)</f>
        <v>2</v>
      </c>
    </row>
    <row r="138" spans="1:27" x14ac:dyDescent="0.25">
      <c r="A138">
        <f>'Paraclinicos '!A137</f>
        <v>21</v>
      </c>
      <c r="B138" s="3">
        <f>'Paraclinicos '!R137</f>
        <v>44309</v>
      </c>
      <c r="C138" cm="1">
        <f t="array" ref="C138">_xlfn.IFS('Paraclinicos '!Q137="","",'Paraclinicos '!Q137&gt;60,3,'Paraclinicos '!Q137&lt;=60,1)</f>
        <v>3</v>
      </c>
      <c r="D138" t="str">
        <f>IFERROR(IF(INDEX('BD Demog para scores enalazar'!BC$2:BC$3000,MATCH(Formulas!A138,'BD Demog para scores enalazar'!A$2:A$3000,0))=0,"SI","NO"),"")</f>
        <v>SI</v>
      </c>
      <c r="E138" cm="1">
        <f t="array" ref="E138">_xlfn.IFS(D138="","",D138="SI",4,D138="NO",1)</f>
        <v>4</v>
      </c>
      <c r="F138" cm="1">
        <f t="array" ref="F138">_xlfn.IFS('Paraclinicos '!B137="","",'Paraclinicos '!B137&gt;1,1,'Paraclinicos '!B137&lt;=1,3)</f>
        <v>3</v>
      </c>
      <c r="G138" cm="1">
        <f t="array" ref="G138">_xlfn.IFS('Paraclinicos '!D137="","",AND('Paraclinicos '!D137&gt;=250,'Paraclinicos '!D137&lt;=500),2,'Paraclinicos '!D137&gt;500,3,'Paraclinicos '!D137&lt;250,1)</f>
        <v>2</v>
      </c>
      <c r="H138" s="50">
        <f t="shared" si="7"/>
        <v>12</v>
      </c>
      <c r="I138" cm="1">
        <f t="array" ref="I138">_xlfn.IFS('Paraclinicos '!Q137="","",'Paraclinicos '!Q137&gt;=65,1,'Paraclinicos '!Q137&lt;65,0)</f>
        <v>1</v>
      </c>
      <c r="J138" cm="1">
        <f t="array" ref="J138">_xlfn.IFS('Paraclinicos '!I137="","",'Paraclinicos '!I137&gt;7,1,'Paraclinicos '!I137&lt;=7,0)</f>
        <v>1</v>
      </c>
      <c r="K138" cm="1">
        <f t="array" ref="K138">_xlfn.IFS('Paraclinicos '!W137="","",'Paraclinicos '!W137&lt;=8,1,'Paraclinicos '!W137&gt;8,0)</f>
        <v>1</v>
      </c>
      <c r="L138" cm="1">
        <f t="array" ref="L138">_xlfn.IFS('Paraclinicos '!S137="","",'Paraclinicos '!S137&gt;=30,1,'Paraclinicos '!S137&lt;30,0)</f>
        <v>0</v>
      </c>
      <c r="M138" cm="1">
        <f t="array" ref="M138">_xlfn.IFS(OR('Paraclinicos '!T137="",'Paraclinicos '!U137=""),"",OR('Paraclinicos '!T137&lt;=90,'Paraclinicos '!U137&lt;=60),1,OR('Paraclinicos '!T137&gt;90,'Paraclinicos '!U137&gt;60),0)</f>
        <v>1</v>
      </c>
      <c r="N138" s="45">
        <f t="shared" si="8"/>
        <v>4</v>
      </c>
      <c r="O138" cm="1">
        <f t="array" ref="O138">_xlfn.IFS(OR('Paraclinicos '!M137="",'Paraclinicos '!N137="",'Paraclinicos '!N137=0),"",'Paraclinicos '!M137/'Paraclinicos '!N137&lt;100,4,'Paraclinicos '!M137/'Paraclinicos '!N137&lt;200,3,'Paraclinicos '!M137/'Paraclinicos '!N137&lt;300,2,'Paraclinicos '!M137/'Paraclinicos '!N137&lt;400,1,'Paraclinicos '!M137/'Paraclinicos '!N137&gt;=400,0)</f>
        <v>2</v>
      </c>
      <c r="P138" cm="1">
        <f t="array" ref="P138">_xlfn.IFS('Paraclinicos '!C137="","",'Paraclinicos '!C137&lt;20,4,'Paraclinicos '!C137&lt;50,3,'Paraclinicos '!C137&lt;100,2,'Paraclinicos '!C137&lt;150,1,'Paraclinicos '!C137&gt;150,0)</f>
        <v>0</v>
      </c>
      <c r="Q138" cm="1">
        <f t="array" ref="Q138">_xlfn.IFS('Paraclinicos '!O137="","",'Paraclinicos '!O137&lt;1.2,0,'Paraclinicos '!O137&lt;2,1,'Paraclinicos '!O137&lt;3.5,2,'Paraclinicos '!O137&lt;5,3,'Paraclinicos '!O137&gt;5,4)</f>
        <v>0</v>
      </c>
      <c r="R138" cm="1">
        <f t="array" ref="R138">_xlfn.IFS('Paraclinicos '!J137="","",'Paraclinicos '!J137&lt;1.2,0,'Paraclinicos '!J137&lt;2,1,'Paraclinicos '!J137&lt;6,2,'Paraclinicos '!J137&lt;12,3,'Paraclinicos '!J137&gt;=12,4)</f>
        <v>1</v>
      </c>
      <c r="S138" cm="1">
        <f t="array" ref="S138">_xlfn.IFS('Paraclinicos '!Y137="","",'Paraclinicos '!Y137&lt;70,1,'Paraclinicos '!Y137&gt;=70,0)</f>
        <v>0</v>
      </c>
      <c r="T138" cm="1">
        <f t="array" ref="T138">_xlfn.IFS('Paraclinicos '!W137="","",'Paraclinicos '!W137&lt;6,4,'Paraclinicos '!W137&lt;10,3,'Paraclinicos '!W137&lt;13,2,'Paraclinicos '!W137&lt;15,1,'Paraclinicos '!W137=15,0)</f>
        <v>4</v>
      </c>
      <c r="U138" s="54">
        <f t="shared" si="6"/>
        <v>7</v>
      </c>
      <c r="V138" cm="1">
        <f t="array" ref="V138">_xlfn.IFS('Paraclinicos '!S137="","",OR('Paraclinicos '!S137&lt;=8,'Paraclinicos '!S137&gt;=25),3,'Paraclinicos '!S137&lt;12,1,'Paraclinicos '!S137&lt;21,0,'Paraclinicos '!S137&lt;25,2)</f>
        <v>2</v>
      </c>
      <c r="W138" t="str">
        <f>IFERROR(IF(INDEX('BD Demog para scores enalazar'!Y$2:'BD Demog para scores enalazar'!Y$3000,MATCH(Formulas!A138,'BD Demog para scores enalazar'!A$2:'BD Demog para scores enalazar'!A$3000,0))=1,"SI","NO"),"")</f>
        <v>NO</v>
      </c>
      <c r="X138" s="9" t="str">
        <f>IFERROR(IF(INDEX('BD Demog para scores enalazar'!AJ$2:'BD Demog para scores enalazar'!AJ$3000,MATCH(Formulas!A138,'BD Demog para scores enalazar'!A$2:'BD Demog para scores enalazar'!A$3000,0))=1,"SI","NO"),"")</f>
        <v>SI</v>
      </c>
      <c r="Y138" t="str" cm="1">
        <f t="array" ref="Y138">IF(AND(W138="NO",X138="NO"),_xlfn.IFS('Paraclinicos '!K137&lt;=91,3,'Paraclinicos '!K137&lt;94,2,'Paraclinicos '!K137&lt;96,1,'Paraclinicos '!K137&gt;=96,0),"")</f>
        <v/>
      </c>
      <c r="Z138" cm="1">
        <f t="array" ref="Z138">IF(OR(W138="SI",X138="SI"),_xlfn.IFS(OR(AND('Paraclinicos '!K137&lt;=83),AND('Paraclinicos '!K137&gt;=97,AA138=2)),3,OR(AND('Paraclinicos '!K137&lt;=86),AND('Paraclinicos '!K137&gt;=94,AA138=2)),2,OR(AND('Paraclinicos '!K137&lt;=88),AND('Paraclinicos '!K137&gt;=92,AA138=2)),1,OR(AND('Paraclinicos '!K137&gt;=88,'Paraclinicos '!K137&lt;=92),AND('Paraclinicos '!K137&gt;=93,AA138=0)),0),"")</f>
        <v>2</v>
      </c>
      <c r="AA138" cm="1">
        <f t="array" ref="AA138">_xlfn.IFS('Paraclinicos '!E137="","",'Paraclinicos '!E137="Oxigeno",2,'Paraclinicos '!E137="Aire",0)</f>
        <v>2</v>
      </c>
    </row>
    <row r="139" spans="1:27" x14ac:dyDescent="0.25">
      <c r="A139">
        <f>'Paraclinicos '!A138</f>
        <v>21</v>
      </c>
      <c r="B139" s="3">
        <f>'Paraclinicos '!R138</f>
        <v>44311</v>
      </c>
      <c r="C139" cm="1">
        <f t="array" ref="C139">_xlfn.IFS('Paraclinicos '!Q138="","",'Paraclinicos '!Q138&gt;60,3,'Paraclinicos '!Q138&lt;=60,1)</f>
        <v>3</v>
      </c>
      <c r="D139" t="str">
        <f>IFERROR(IF(INDEX('BD Demog para scores enalazar'!BC$2:BC$3000,MATCH(Formulas!A139,'BD Demog para scores enalazar'!A$2:A$3000,0))=0,"SI","NO"),"")</f>
        <v>SI</v>
      </c>
      <c r="E139" cm="1">
        <f t="array" ref="E139">_xlfn.IFS(D139="","",D139="SI",4,D139="NO",1)</f>
        <v>4</v>
      </c>
      <c r="F139" cm="1">
        <f t="array" ref="F139">_xlfn.IFS('Paraclinicos '!B138="","",'Paraclinicos '!B138&gt;1,1,'Paraclinicos '!B138&lt;=1,3)</f>
        <v>1</v>
      </c>
      <c r="G139" t="str" cm="1">
        <f t="array" ref="G139">_xlfn.IFS('Paraclinicos '!D138="","",AND('Paraclinicos '!D138&gt;=250,'Paraclinicos '!D138&lt;=500),2,'Paraclinicos '!D138&gt;500,3,'Paraclinicos '!D138&lt;250,1)</f>
        <v/>
      </c>
      <c r="H139" s="50">
        <f t="shared" si="7"/>
        <v>8</v>
      </c>
      <c r="I139" cm="1">
        <f t="array" ref="I139">_xlfn.IFS('Paraclinicos '!Q138="","",'Paraclinicos '!Q138&gt;=65,1,'Paraclinicos '!Q138&lt;65,0)</f>
        <v>1</v>
      </c>
      <c r="J139" cm="1">
        <f t="array" ref="J139">_xlfn.IFS('Paraclinicos '!I138="","",'Paraclinicos '!I138&gt;7,1,'Paraclinicos '!I138&lt;=7,0)</f>
        <v>1</v>
      </c>
      <c r="K139" cm="1">
        <f t="array" ref="K139">_xlfn.IFS('Paraclinicos '!W138="","",'Paraclinicos '!W138&lt;=8,1,'Paraclinicos '!W138&gt;8,0)</f>
        <v>0</v>
      </c>
      <c r="L139" cm="1">
        <f t="array" ref="L139">_xlfn.IFS('Paraclinicos '!S138="","",'Paraclinicos '!S138&gt;=30,1,'Paraclinicos '!S138&lt;30,0)</f>
        <v>0</v>
      </c>
      <c r="M139" cm="1">
        <f t="array" ref="M139">_xlfn.IFS(OR('Paraclinicos '!T138="",'Paraclinicos '!U138=""),"",OR('Paraclinicos '!T138&lt;=90,'Paraclinicos '!U138&lt;=60),1,OR('Paraclinicos '!T138&gt;90,'Paraclinicos '!U138&gt;60),0)</f>
        <v>0</v>
      </c>
      <c r="N139" s="45">
        <f t="shared" si="8"/>
        <v>4</v>
      </c>
      <c r="O139" cm="1">
        <f t="array" ref="O139">_xlfn.IFS(OR('Paraclinicos '!M138="",'Paraclinicos '!N138="",'Paraclinicos '!N138=0),"",'Paraclinicos '!M138/'Paraclinicos '!N138&lt;100,4,'Paraclinicos '!M138/'Paraclinicos '!N138&lt;200,3,'Paraclinicos '!M138/'Paraclinicos '!N138&lt;300,2,'Paraclinicos '!M138/'Paraclinicos '!N138&lt;400,1,'Paraclinicos '!M138/'Paraclinicos '!N138&gt;=400,0)</f>
        <v>2</v>
      </c>
      <c r="P139" cm="1">
        <f t="array" ref="P139">_xlfn.IFS('Paraclinicos '!C138="","",'Paraclinicos '!C138&lt;20,4,'Paraclinicos '!C138&lt;50,3,'Paraclinicos '!C138&lt;100,2,'Paraclinicos '!C138&lt;150,1,'Paraclinicos '!C138&gt;150,0)</f>
        <v>1</v>
      </c>
      <c r="Q139" cm="1">
        <f t="array" ref="Q139">_xlfn.IFS('Paraclinicos '!O138="","",'Paraclinicos '!O138&lt;1.2,0,'Paraclinicos '!O138&lt;2,1,'Paraclinicos '!O138&lt;3.5,2,'Paraclinicos '!O138&lt;5,3,'Paraclinicos '!O138&gt;5,4)</f>
        <v>0</v>
      </c>
      <c r="R139" cm="1">
        <f t="array" ref="R139">_xlfn.IFS('Paraclinicos '!J138="","",'Paraclinicos '!J138&lt;1.2,0,'Paraclinicos '!J138&lt;2,1,'Paraclinicos '!J138&lt;6,2,'Paraclinicos '!J138&lt;12,3,'Paraclinicos '!J138&gt;=12,4)</f>
        <v>0</v>
      </c>
      <c r="S139" cm="1">
        <f t="array" ref="S139">_xlfn.IFS('Paraclinicos '!Y138="","",'Paraclinicos '!Y138&lt;70,1,'Paraclinicos '!Y138&gt;=70,0)</f>
        <v>0</v>
      </c>
      <c r="T139" cm="1">
        <f t="array" ref="T139">_xlfn.IFS('Paraclinicos '!W138="","",'Paraclinicos '!W138&lt;6,4,'Paraclinicos '!W138&lt;10,3,'Paraclinicos '!W138&lt;13,2,'Paraclinicos '!W138&lt;15,1,'Paraclinicos '!W138=15,0)</f>
        <v>0</v>
      </c>
      <c r="U139" s="54">
        <f t="shared" si="6"/>
        <v>3</v>
      </c>
      <c r="V139" cm="1">
        <f t="array" ref="V139">_xlfn.IFS('Paraclinicos '!S138="","",OR('Paraclinicos '!S138&lt;=8,'Paraclinicos '!S138&gt;=25),3,'Paraclinicos '!S138&lt;12,1,'Paraclinicos '!S138&lt;21,0,'Paraclinicos '!S138&lt;25,2)</f>
        <v>2</v>
      </c>
      <c r="W139" t="str">
        <f>IFERROR(IF(INDEX('BD Demog para scores enalazar'!Y$2:'BD Demog para scores enalazar'!Y$3000,MATCH(Formulas!A139,'BD Demog para scores enalazar'!A$2:'BD Demog para scores enalazar'!A$3000,0))=1,"SI","NO"),"")</f>
        <v>NO</v>
      </c>
      <c r="X139" s="9" t="str">
        <f>IFERROR(IF(INDEX('BD Demog para scores enalazar'!AJ$2:'BD Demog para scores enalazar'!AJ$3000,MATCH(Formulas!A139,'BD Demog para scores enalazar'!A$2:'BD Demog para scores enalazar'!A$3000,0))=1,"SI","NO"),"")</f>
        <v>SI</v>
      </c>
      <c r="Y139" t="str" cm="1">
        <f t="array" ref="Y139">IF(AND(W139="NO",X139="NO"),_xlfn.IFS('Paraclinicos '!K138&lt;=91,3,'Paraclinicos '!K138&lt;94,2,'Paraclinicos '!K138&lt;96,1,'Paraclinicos '!K138&gt;=96,0),"")</f>
        <v/>
      </c>
      <c r="Z139" cm="1">
        <f t="array" ref="Z139">IF(OR(W139="SI",X139="SI"),_xlfn.IFS(OR(AND('Paraclinicos '!K138&lt;=83),AND('Paraclinicos '!K138&gt;=97,AA139=2)),3,OR(AND('Paraclinicos '!K138&lt;=86),AND('Paraclinicos '!K138&gt;=94,AA139=2)),2,OR(AND('Paraclinicos '!K138&lt;=88),AND('Paraclinicos '!K138&gt;=92,AA139=2)),1,OR(AND('Paraclinicos '!K138&gt;=88,'Paraclinicos '!K138&lt;=92),AND('Paraclinicos '!K138&gt;=93,AA139=0)),0),"")</f>
        <v>0</v>
      </c>
      <c r="AA139" cm="1">
        <f t="array" ref="AA139">_xlfn.IFS('Paraclinicos '!E138="","",'Paraclinicos '!E138="Oxigeno",2,'Paraclinicos '!E138="Aire",0)</f>
        <v>2</v>
      </c>
    </row>
    <row r="140" spans="1:27" x14ac:dyDescent="0.25">
      <c r="A140">
        <f>'Paraclinicos '!A139</f>
        <v>21</v>
      </c>
      <c r="B140" s="3">
        <f>'Paraclinicos '!R139</f>
        <v>44313</v>
      </c>
      <c r="C140" cm="1">
        <f t="array" ref="C140">_xlfn.IFS('Paraclinicos '!Q139="","",'Paraclinicos '!Q139&gt;60,3,'Paraclinicos '!Q139&lt;=60,1)</f>
        <v>3</v>
      </c>
      <c r="D140" t="str">
        <f>IFERROR(IF(INDEX('BD Demog para scores enalazar'!BC$2:BC$3000,MATCH(Formulas!A140,'BD Demog para scores enalazar'!A$2:A$3000,0))=0,"SI","NO"),"")</f>
        <v>SI</v>
      </c>
      <c r="E140" cm="1">
        <f t="array" ref="E140">_xlfn.IFS(D140="","",D140="SI",4,D140="NO",1)</f>
        <v>4</v>
      </c>
      <c r="F140" cm="1">
        <f t="array" ref="F140">_xlfn.IFS('Paraclinicos '!B139="","",'Paraclinicos '!B139&gt;1,1,'Paraclinicos '!B139&lt;=1,3)</f>
        <v>1</v>
      </c>
      <c r="G140" t="str" cm="1">
        <f t="array" ref="G140">_xlfn.IFS('Paraclinicos '!D139="","",AND('Paraclinicos '!D139&gt;=250,'Paraclinicos '!D139&lt;=500),2,'Paraclinicos '!D139&gt;500,3,'Paraclinicos '!D139&lt;250,1)</f>
        <v/>
      </c>
      <c r="H140" s="50">
        <f t="shared" si="7"/>
        <v>8</v>
      </c>
      <c r="I140" cm="1">
        <f t="array" ref="I140">_xlfn.IFS('Paraclinicos '!Q139="","",'Paraclinicos '!Q139&gt;=65,1,'Paraclinicos '!Q139&lt;65,0)</f>
        <v>1</v>
      </c>
      <c r="J140" cm="1">
        <f t="array" ref="J140">_xlfn.IFS('Paraclinicos '!I139="","",'Paraclinicos '!I139&gt;7,1,'Paraclinicos '!I139&lt;=7,0)</f>
        <v>1</v>
      </c>
      <c r="K140" cm="1">
        <f t="array" ref="K140">_xlfn.IFS('Paraclinicos '!W139="","",'Paraclinicos '!W139&lt;=8,1,'Paraclinicos '!W139&gt;8,0)</f>
        <v>1</v>
      </c>
      <c r="L140" cm="1">
        <f t="array" ref="L140">_xlfn.IFS('Paraclinicos '!S139="","",'Paraclinicos '!S139&gt;=30,1,'Paraclinicos '!S139&lt;30,0)</f>
        <v>0</v>
      </c>
      <c r="M140" cm="1">
        <f t="array" ref="M140">_xlfn.IFS(OR('Paraclinicos '!T139="",'Paraclinicos '!U139=""),"",OR('Paraclinicos '!T139&lt;=90,'Paraclinicos '!U139&lt;=60),1,OR('Paraclinicos '!T139&gt;90,'Paraclinicos '!U139&gt;60),0)</f>
        <v>1</v>
      </c>
      <c r="N140" s="45">
        <f t="shared" si="8"/>
        <v>4</v>
      </c>
      <c r="O140" cm="1">
        <f t="array" ref="O140">_xlfn.IFS(OR('Paraclinicos '!M139="",'Paraclinicos '!N139="",'Paraclinicos '!N139=0),"",'Paraclinicos '!M139/'Paraclinicos '!N139&lt;100,4,'Paraclinicos '!M139/'Paraclinicos '!N139&lt;200,3,'Paraclinicos '!M139/'Paraclinicos '!N139&lt;300,2,'Paraclinicos '!M139/'Paraclinicos '!N139&lt;400,1,'Paraclinicos '!M139/'Paraclinicos '!N139&gt;=400,0)</f>
        <v>3</v>
      </c>
      <c r="P140" cm="1">
        <f t="array" ref="P140">_xlfn.IFS('Paraclinicos '!C139="","",'Paraclinicos '!C139&lt;20,4,'Paraclinicos '!C139&lt;50,3,'Paraclinicos '!C139&lt;100,2,'Paraclinicos '!C139&lt;150,1,'Paraclinicos '!C139&gt;150,0)</f>
        <v>1</v>
      </c>
      <c r="Q140" cm="1">
        <f t="array" ref="Q140">_xlfn.IFS('Paraclinicos '!O139="","",'Paraclinicos '!O139&lt;1.2,0,'Paraclinicos '!O139&lt;2,1,'Paraclinicos '!O139&lt;3.5,2,'Paraclinicos '!O139&lt;5,3,'Paraclinicos '!O139&gt;5,4)</f>
        <v>1</v>
      </c>
      <c r="R140" t="str" cm="1">
        <f t="array" ref="R140">_xlfn.IFS('Paraclinicos '!J139="","",'Paraclinicos '!J139&lt;1.2,0,'Paraclinicos '!J139&lt;2,1,'Paraclinicos '!J139&lt;6,2,'Paraclinicos '!J139&lt;12,3,'Paraclinicos '!J139&gt;=12,4)</f>
        <v/>
      </c>
      <c r="S140" cm="1">
        <f t="array" ref="S140">_xlfn.IFS('Paraclinicos '!Y139="","",'Paraclinicos '!Y139&lt;70,1,'Paraclinicos '!Y139&gt;=70,0)</f>
        <v>0</v>
      </c>
      <c r="T140" cm="1">
        <f t="array" ref="T140">_xlfn.IFS('Paraclinicos '!W139="","",'Paraclinicos '!W139&lt;6,4,'Paraclinicos '!W139&lt;10,3,'Paraclinicos '!W139&lt;13,2,'Paraclinicos '!W139&lt;15,1,'Paraclinicos '!W139=15,0)</f>
        <v>4</v>
      </c>
      <c r="U140" s="54">
        <f t="shared" si="6"/>
        <v>9</v>
      </c>
      <c r="V140" cm="1">
        <f t="array" ref="V140">_xlfn.IFS('Paraclinicos '!S139="","",OR('Paraclinicos '!S139&lt;=8,'Paraclinicos '!S139&gt;=25),3,'Paraclinicos '!S139&lt;12,1,'Paraclinicos '!S139&lt;21,0,'Paraclinicos '!S139&lt;25,2)</f>
        <v>2</v>
      </c>
      <c r="W140" t="str">
        <f>IFERROR(IF(INDEX('BD Demog para scores enalazar'!Y$2:'BD Demog para scores enalazar'!Y$3000,MATCH(Formulas!A140,'BD Demog para scores enalazar'!A$2:'BD Demog para scores enalazar'!A$3000,0))=1,"SI","NO"),"")</f>
        <v>NO</v>
      </c>
      <c r="X140" s="9" t="str">
        <f>IFERROR(IF(INDEX('BD Demog para scores enalazar'!AJ$2:'BD Demog para scores enalazar'!AJ$3000,MATCH(Formulas!A140,'BD Demog para scores enalazar'!A$2:'BD Demog para scores enalazar'!A$3000,0))=1,"SI","NO"),"")</f>
        <v>SI</v>
      </c>
      <c r="Y140" t="str" cm="1">
        <f t="array" ref="Y140">IF(AND(W140="NO",X140="NO"),_xlfn.IFS('Paraclinicos '!K139&lt;=91,3,'Paraclinicos '!K139&lt;94,2,'Paraclinicos '!K139&lt;96,1,'Paraclinicos '!K139&gt;=96,0),"")</f>
        <v/>
      </c>
      <c r="Z140" cm="1">
        <f t="array" ref="Z140">IF(OR(W140="SI",X140="SI"),_xlfn.IFS(OR(AND('Paraclinicos '!K139&lt;=83),AND('Paraclinicos '!K139&gt;=97,AA140=2)),3,OR(AND('Paraclinicos '!K139&lt;=86),AND('Paraclinicos '!K139&gt;=94,AA140=2)),2,OR(AND('Paraclinicos '!K139&lt;=88),AND('Paraclinicos '!K139&gt;=92,AA140=2)),1,OR(AND('Paraclinicos '!K139&gt;=88,'Paraclinicos '!K139&lt;=92),AND('Paraclinicos '!K139&gt;=93,AA140=0)),0),"")</f>
        <v>3</v>
      </c>
      <c r="AA140" cm="1">
        <f t="array" ref="AA140">_xlfn.IFS('Paraclinicos '!E139="","",'Paraclinicos '!E139="Oxigeno",2,'Paraclinicos '!E139="Aire",0)</f>
        <v>2</v>
      </c>
    </row>
    <row r="141" spans="1:27" x14ac:dyDescent="0.25">
      <c r="A141">
        <f>'Paraclinicos '!A140</f>
        <v>21</v>
      </c>
      <c r="B141" s="3">
        <f>'Paraclinicos '!R140</f>
        <v>44315</v>
      </c>
      <c r="C141" cm="1">
        <f t="array" ref="C141">_xlfn.IFS('Paraclinicos '!Q140="","",'Paraclinicos '!Q140&gt;60,3,'Paraclinicos '!Q140&lt;=60,1)</f>
        <v>3</v>
      </c>
      <c r="D141" t="str">
        <f>IFERROR(IF(INDEX('BD Demog para scores enalazar'!BC$2:BC$3000,MATCH(Formulas!A141,'BD Demog para scores enalazar'!A$2:A$3000,0))=0,"SI","NO"),"")</f>
        <v>SI</v>
      </c>
      <c r="E141" cm="1">
        <f t="array" ref="E141">_xlfn.IFS(D141="","",D141="SI",4,D141="NO",1)</f>
        <v>4</v>
      </c>
      <c r="F141" cm="1">
        <f t="array" ref="F141">_xlfn.IFS('Paraclinicos '!B140="","",'Paraclinicos '!B140&gt;1,1,'Paraclinicos '!B140&lt;=1,3)</f>
        <v>1</v>
      </c>
      <c r="G141" t="str" cm="1">
        <f t="array" ref="G141">_xlfn.IFS('Paraclinicos '!D140="","",AND('Paraclinicos '!D140&gt;=250,'Paraclinicos '!D140&lt;=500),2,'Paraclinicos '!D140&gt;500,3,'Paraclinicos '!D140&lt;250,1)</f>
        <v/>
      </c>
      <c r="H141" s="50">
        <f t="shared" si="7"/>
        <v>8</v>
      </c>
      <c r="I141" cm="1">
        <f t="array" ref="I141">_xlfn.IFS('Paraclinicos '!Q140="","",'Paraclinicos '!Q140&gt;=65,1,'Paraclinicos '!Q140&lt;65,0)</f>
        <v>1</v>
      </c>
      <c r="J141" cm="1">
        <f t="array" ref="J141">_xlfn.IFS('Paraclinicos '!I140="","",'Paraclinicos '!I140&gt;7,1,'Paraclinicos '!I140&lt;=7,0)</f>
        <v>1</v>
      </c>
      <c r="K141" cm="1">
        <f t="array" ref="K141">_xlfn.IFS('Paraclinicos '!W140="","",'Paraclinicos '!W140&lt;=8,1,'Paraclinicos '!W140&gt;8,0)</f>
        <v>1</v>
      </c>
      <c r="L141" cm="1">
        <f t="array" ref="L141">_xlfn.IFS('Paraclinicos '!S140="","",'Paraclinicos '!S140&gt;=30,1,'Paraclinicos '!S140&lt;30,0)</f>
        <v>0</v>
      </c>
      <c r="M141" cm="1">
        <f t="array" ref="M141">_xlfn.IFS(OR('Paraclinicos '!T140="",'Paraclinicos '!U140=""),"",OR('Paraclinicos '!T140&lt;=90,'Paraclinicos '!U140&lt;=60),1,OR('Paraclinicos '!T140&gt;90,'Paraclinicos '!U140&gt;60),0)</f>
        <v>0</v>
      </c>
      <c r="N141" s="45">
        <f t="shared" si="8"/>
        <v>5</v>
      </c>
      <c r="O141" cm="1">
        <f t="array" ref="O141">_xlfn.IFS(OR('Paraclinicos '!M140="",'Paraclinicos '!N140="",'Paraclinicos '!N140=0),"",'Paraclinicos '!M140/'Paraclinicos '!N140&lt;100,4,'Paraclinicos '!M140/'Paraclinicos '!N140&lt;200,3,'Paraclinicos '!M140/'Paraclinicos '!N140&lt;300,2,'Paraclinicos '!M140/'Paraclinicos '!N140&lt;400,1,'Paraclinicos '!M140/'Paraclinicos '!N140&gt;=400,0)</f>
        <v>2</v>
      </c>
      <c r="P141" cm="1">
        <f t="array" ref="P141">_xlfn.IFS('Paraclinicos '!C140="","",'Paraclinicos '!C140&lt;20,4,'Paraclinicos '!C140&lt;50,3,'Paraclinicos '!C140&lt;100,2,'Paraclinicos '!C140&lt;150,1,'Paraclinicos '!C140&gt;150,0)</f>
        <v>0</v>
      </c>
      <c r="Q141" cm="1">
        <f t="array" ref="Q141">_xlfn.IFS('Paraclinicos '!O140="","",'Paraclinicos '!O140&lt;1.2,0,'Paraclinicos '!O140&lt;2,1,'Paraclinicos '!O140&lt;3.5,2,'Paraclinicos '!O140&lt;5,3,'Paraclinicos '!O140&gt;5,4)</f>
        <v>0</v>
      </c>
      <c r="R141" t="str" cm="1">
        <f t="array" ref="R141">_xlfn.IFS('Paraclinicos '!J140="","",'Paraclinicos '!J140&lt;1.2,0,'Paraclinicos '!J140&lt;2,1,'Paraclinicos '!J140&lt;6,2,'Paraclinicos '!J140&lt;12,3,'Paraclinicos '!J140&gt;=12,4)</f>
        <v/>
      </c>
      <c r="S141" cm="1">
        <f t="array" ref="S141">_xlfn.IFS('Paraclinicos '!Y140="","",'Paraclinicos '!Y140&lt;70,1,'Paraclinicos '!Y140&gt;=70,0)</f>
        <v>0</v>
      </c>
      <c r="T141" cm="1">
        <f t="array" ref="T141">_xlfn.IFS('Paraclinicos '!W140="","",'Paraclinicos '!W140&lt;6,4,'Paraclinicos '!W140&lt;10,3,'Paraclinicos '!W140&lt;13,2,'Paraclinicos '!W140&lt;15,1,'Paraclinicos '!W140=15,0)</f>
        <v>4</v>
      </c>
      <c r="U141" s="54">
        <f t="shared" si="6"/>
        <v>6</v>
      </c>
      <c r="V141" cm="1">
        <f t="array" ref="V141">_xlfn.IFS('Paraclinicos '!S140="","",OR('Paraclinicos '!S140&lt;=8,'Paraclinicos '!S140&gt;=25),3,'Paraclinicos '!S140&lt;12,1,'Paraclinicos '!S140&lt;21,0,'Paraclinicos '!S140&lt;25,2)</f>
        <v>0</v>
      </c>
      <c r="W141" t="str">
        <f>IFERROR(IF(INDEX('BD Demog para scores enalazar'!Y$2:'BD Demog para scores enalazar'!Y$3000,MATCH(Formulas!A141,'BD Demog para scores enalazar'!A$2:'BD Demog para scores enalazar'!A$3000,0))=1,"SI","NO"),"")</f>
        <v>NO</v>
      </c>
      <c r="X141" s="9" t="str">
        <f>IFERROR(IF(INDEX('BD Demog para scores enalazar'!AJ$2:'BD Demog para scores enalazar'!AJ$3000,MATCH(Formulas!A141,'BD Demog para scores enalazar'!A$2:'BD Demog para scores enalazar'!A$3000,0))=1,"SI","NO"),"")</f>
        <v>SI</v>
      </c>
      <c r="Y141" t="str" cm="1">
        <f t="array" ref="Y141">IF(AND(W141="NO",X141="NO"),_xlfn.IFS('Paraclinicos '!K140&lt;=91,3,'Paraclinicos '!K140&lt;94,2,'Paraclinicos '!K140&lt;96,1,'Paraclinicos '!K140&gt;=96,0),"")</f>
        <v/>
      </c>
      <c r="Z141" cm="1">
        <f t="array" ref="Z141">IF(OR(W141="SI",X141="SI"),_xlfn.IFS(OR(AND('Paraclinicos '!K140&lt;=83),AND('Paraclinicos '!K140&gt;=97,AA141=2)),3,OR(AND('Paraclinicos '!K140&lt;=86),AND('Paraclinicos '!K140&gt;=94,AA141=2)),2,OR(AND('Paraclinicos '!K140&lt;=88),AND('Paraclinicos '!K140&gt;=92,AA141=2)),1,OR(AND('Paraclinicos '!K140&gt;=88,'Paraclinicos '!K140&lt;=92),AND('Paraclinicos '!K140&gt;=93,AA141=0)),0),"")</f>
        <v>3</v>
      </c>
      <c r="AA141" cm="1">
        <f t="array" ref="AA141">_xlfn.IFS('Paraclinicos '!E140="","",'Paraclinicos '!E140="Oxigeno",2,'Paraclinicos '!E140="Aire",0)</f>
        <v>2</v>
      </c>
    </row>
    <row r="142" spans="1:27" x14ac:dyDescent="0.25">
      <c r="A142">
        <f>'Paraclinicos '!A141</f>
        <v>21</v>
      </c>
      <c r="B142" s="3">
        <f>'Paraclinicos '!R141</f>
        <v>44317</v>
      </c>
      <c r="C142" cm="1">
        <f t="array" ref="C142">_xlfn.IFS('Paraclinicos '!Q141="","",'Paraclinicos '!Q141&gt;60,3,'Paraclinicos '!Q141&lt;=60,1)</f>
        <v>3</v>
      </c>
      <c r="D142" t="str">
        <f>IFERROR(IF(INDEX('BD Demog para scores enalazar'!BC$2:BC$3000,MATCH(Formulas!A142,'BD Demog para scores enalazar'!A$2:A$3000,0))=0,"SI","NO"),"")</f>
        <v>SI</v>
      </c>
      <c r="E142" cm="1">
        <f t="array" ref="E142">_xlfn.IFS(D142="","",D142="SI",4,D142="NO",1)</f>
        <v>4</v>
      </c>
      <c r="F142" cm="1">
        <f t="array" ref="F142">_xlfn.IFS('Paraclinicos '!B141="","",'Paraclinicos '!B141&gt;1,1,'Paraclinicos '!B141&lt;=1,3)</f>
        <v>3</v>
      </c>
      <c r="G142" cm="1">
        <f t="array" ref="G142">_xlfn.IFS('Paraclinicos '!D141="","",AND('Paraclinicos '!D141&gt;=250,'Paraclinicos '!D141&lt;=500),2,'Paraclinicos '!D141&gt;500,3,'Paraclinicos '!D141&lt;250,1)</f>
        <v>1</v>
      </c>
      <c r="H142" s="50">
        <f t="shared" si="7"/>
        <v>11</v>
      </c>
      <c r="I142" cm="1">
        <f t="array" ref="I142">_xlfn.IFS('Paraclinicos '!Q141="","",'Paraclinicos '!Q141&gt;=65,1,'Paraclinicos '!Q141&lt;65,0)</f>
        <v>1</v>
      </c>
      <c r="J142" cm="1">
        <f t="array" ref="J142">_xlfn.IFS('Paraclinicos '!I141="","",'Paraclinicos '!I141&gt;7,1,'Paraclinicos '!I141&lt;=7,0)</f>
        <v>1</v>
      </c>
      <c r="K142" cm="1">
        <f t="array" ref="K142">_xlfn.IFS('Paraclinicos '!W141="","",'Paraclinicos '!W141&lt;=8,1,'Paraclinicos '!W141&gt;8,0)</f>
        <v>1</v>
      </c>
      <c r="L142" cm="1">
        <f t="array" ref="L142">_xlfn.IFS('Paraclinicos '!S141="","",'Paraclinicos '!S141&gt;=30,1,'Paraclinicos '!S141&lt;30,0)</f>
        <v>0</v>
      </c>
      <c r="M142" cm="1">
        <f t="array" ref="M142">_xlfn.IFS(OR('Paraclinicos '!T141="",'Paraclinicos '!U141=""),"",OR('Paraclinicos '!T141&lt;=90,'Paraclinicos '!U141&lt;=60),1,OR('Paraclinicos '!T141&gt;90,'Paraclinicos '!U141&gt;60),0)</f>
        <v>1</v>
      </c>
      <c r="N142" s="45">
        <f t="shared" si="8"/>
        <v>5</v>
      </c>
      <c r="O142" cm="1">
        <f t="array" ref="O142">_xlfn.IFS(OR('Paraclinicos '!M141="",'Paraclinicos '!N141="",'Paraclinicos '!N141=0),"",'Paraclinicos '!M141/'Paraclinicos '!N141&lt;100,4,'Paraclinicos '!M141/'Paraclinicos '!N141&lt;200,3,'Paraclinicos '!M141/'Paraclinicos '!N141&lt;300,2,'Paraclinicos '!M141/'Paraclinicos '!N141&lt;400,1,'Paraclinicos '!M141/'Paraclinicos '!N141&gt;=400,0)</f>
        <v>3</v>
      </c>
      <c r="P142" cm="1">
        <f t="array" ref="P142">_xlfn.IFS('Paraclinicos '!C141="","",'Paraclinicos '!C141&lt;20,4,'Paraclinicos '!C141&lt;50,3,'Paraclinicos '!C141&lt;100,2,'Paraclinicos '!C141&lt;150,1,'Paraclinicos '!C141&gt;150,0)</f>
        <v>0</v>
      </c>
      <c r="Q142" cm="1">
        <f t="array" ref="Q142">_xlfn.IFS('Paraclinicos '!O141="","",'Paraclinicos '!O141&lt;1.2,0,'Paraclinicos '!O141&lt;2,1,'Paraclinicos '!O141&lt;3.5,2,'Paraclinicos '!O141&lt;5,3,'Paraclinicos '!O141&gt;5,4)</f>
        <v>0</v>
      </c>
      <c r="R142" cm="1">
        <f t="array" ref="R142">_xlfn.IFS('Paraclinicos '!J141="","",'Paraclinicos '!J141&lt;1.2,0,'Paraclinicos '!J141&lt;2,1,'Paraclinicos '!J141&lt;6,2,'Paraclinicos '!J141&lt;12,3,'Paraclinicos '!J141&gt;=12,4)</f>
        <v>0</v>
      </c>
      <c r="S142" cm="1">
        <f t="array" ref="S142">_xlfn.IFS('Paraclinicos '!Y141="","",'Paraclinicos '!Y141&lt;70,1,'Paraclinicos '!Y141&gt;=70,0)</f>
        <v>0</v>
      </c>
      <c r="T142" cm="1">
        <f t="array" ref="T142">_xlfn.IFS('Paraclinicos '!W141="","",'Paraclinicos '!W141&lt;6,4,'Paraclinicos '!W141&lt;10,3,'Paraclinicos '!W141&lt;13,2,'Paraclinicos '!W141&lt;15,1,'Paraclinicos '!W141=15,0)</f>
        <v>4</v>
      </c>
      <c r="U142" s="54">
        <f t="shared" si="6"/>
        <v>7</v>
      </c>
      <c r="V142" cm="1">
        <f t="array" ref="V142">_xlfn.IFS('Paraclinicos '!S141="","",OR('Paraclinicos '!S141&lt;=8,'Paraclinicos '!S141&gt;=25),3,'Paraclinicos '!S141&lt;12,1,'Paraclinicos '!S141&lt;21,0,'Paraclinicos '!S141&lt;25,2)</f>
        <v>0</v>
      </c>
      <c r="W142" t="str">
        <f>IFERROR(IF(INDEX('BD Demog para scores enalazar'!Y$2:'BD Demog para scores enalazar'!Y$3000,MATCH(Formulas!A142,'BD Demog para scores enalazar'!A$2:'BD Demog para scores enalazar'!A$3000,0))=1,"SI","NO"),"")</f>
        <v>NO</v>
      </c>
      <c r="X142" s="9" t="str">
        <f>IFERROR(IF(INDEX('BD Demog para scores enalazar'!AJ$2:'BD Demog para scores enalazar'!AJ$3000,MATCH(Formulas!A142,'BD Demog para scores enalazar'!A$2:'BD Demog para scores enalazar'!A$3000,0))=1,"SI","NO"),"")</f>
        <v>SI</v>
      </c>
      <c r="Y142" t="str" cm="1">
        <f t="array" ref="Y142">IF(AND(W142="NO",X142="NO"),_xlfn.IFS('Paraclinicos '!K141&lt;=91,3,'Paraclinicos '!K141&lt;94,2,'Paraclinicos '!K141&lt;96,1,'Paraclinicos '!K141&gt;=96,0),"")</f>
        <v/>
      </c>
      <c r="Z142" cm="1">
        <f t="array" ref="Z142">IF(OR(W142="SI",X142="SI"),_xlfn.IFS(OR(AND('Paraclinicos '!K141&lt;=83),AND('Paraclinicos '!K141&gt;=97,AA142=2)),3,OR(AND('Paraclinicos '!K141&lt;=86),AND('Paraclinicos '!K141&gt;=94,AA142=2)),2,OR(AND('Paraclinicos '!K141&lt;=88),AND('Paraclinicos '!K141&gt;=92,AA142=2)),1,OR(AND('Paraclinicos '!K141&gt;=88,'Paraclinicos '!K141&lt;=92),AND('Paraclinicos '!K141&gt;=93,AA142=0)),0),"")</f>
        <v>3</v>
      </c>
      <c r="AA142" cm="1">
        <f t="array" ref="AA142">_xlfn.IFS('Paraclinicos '!E141="","",'Paraclinicos '!E141="Oxigeno",2,'Paraclinicos '!E141="Aire",0)</f>
        <v>2</v>
      </c>
    </row>
    <row r="143" spans="1:27" x14ac:dyDescent="0.25">
      <c r="A143">
        <f>'Paraclinicos '!A142</f>
        <v>21</v>
      </c>
      <c r="B143" s="3">
        <f>'Paraclinicos '!R142</f>
        <v>44319</v>
      </c>
      <c r="C143" cm="1">
        <f t="array" ref="C143">_xlfn.IFS('Paraclinicos '!Q142="","",'Paraclinicos '!Q142&gt;60,3,'Paraclinicos '!Q142&lt;=60,1)</f>
        <v>3</v>
      </c>
      <c r="D143" t="str">
        <f>IFERROR(IF(INDEX('BD Demog para scores enalazar'!BC$2:BC$3000,MATCH(Formulas!A143,'BD Demog para scores enalazar'!A$2:A$3000,0))=0,"SI","NO"),"")</f>
        <v>SI</v>
      </c>
      <c r="E143" cm="1">
        <f t="array" ref="E143">_xlfn.IFS(D143="","",D143="SI",4,D143="NO",1)</f>
        <v>4</v>
      </c>
      <c r="F143" cm="1">
        <f t="array" ref="F143">_xlfn.IFS('Paraclinicos '!B142="","",'Paraclinicos '!B142&gt;1,1,'Paraclinicos '!B142&lt;=1,3)</f>
        <v>3</v>
      </c>
      <c r="G143" t="str" cm="1">
        <f t="array" ref="G143">_xlfn.IFS('Paraclinicos '!D142="","",AND('Paraclinicos '!D142&gt;=250,'Paraclinicos '!D142&lt;=500),2,'Paraclinicos '!D142&gt;500,3,'Paraclinicos '!D142&lt;250,1)</f>
        <v/>
      </c>
      <c r="H143" s="50">
        <f t="shared" si="7"/>
        <v>10</v>
      </c>
      <c r="I143" cm="1">
        <f t="array" ref="I143">_xlfn.IFS('Paraclinicos '!Q142="","",'Paraclinicos '!Q142&gt;=65,1,'Paraclinicos '!Q142&lt;65,0)</f>
        <v>1</v>
      </c>
      <c r="J143" cm="1">
        <f t="array" ref="J143">_xlfn.IFS('Paraclinicos '!I142="","",'Paraclinicos '!I142&gt;7,1,'Paraclinicos '!I142&lt;=7,0)</f>
        <v>1</v>
      </c>
      <c r="K143" cm="1">
        <f t="array" ref="K143">_xlfn.IFS('Paraclinicos '!W142="","",'Paraclinicos '!W142&lt;=8,1,'Paraclinicos '!W142&gt;8,0)</f>
        <v>1</v>
      </c>
      <c r="L143" cm="1">
        <f t="array" ref="L143">_xlfn.IFS('Paraclinicos '!S142="","",'Paraclinicos '!S142&gt;=30,1,'Paraclinicos '!S142&lt;30,0)</f>
        <v>0</v>
      </c>
      <c r="M143" cm="1">
        <f t="array" ref="M143">_xlfn.IFS(OR('Paraclinicos '!T142="",'Paraclinicos '!U142=""),"",OR('Paraclinicos '!T142&lt;=90,'Paraclinicos '!U142&lt;=60),1,OR('Paraclinicos '!T142&gt;90,'Paraclinicos '!U142&gt;60),0)</f>
        <v>1</v>
      </c>
      <c r="N143" s="45">
        <f t="shared" si="8"/>
        <v>6</v>
      </c>
      <c r="O143" cm="1">
        <f t="array" ref="O143">_xlfn.IFS(OR('Paraclinicos '!M142="",'Paraclinicos '!N142="",'Paraclinicos '!N142=0),"",'Paraclinicos '!M142/'Paraclinicos '!N142&lt;100,4,'Paraclinicos '!M142/'Paraclinicos '!N142&lt;200,3,'Paraclinicos '!M142/'Paraclinicos '!N142&lt;300,2,'Paraclinicos '!M142/'Paraclinicos '!N142&lt;400,1,'Paraclinicos '!M142/'Paraclinicos '!N142&gt;=400,0)</f>
        <v>2</v>
      </c>
      <c r="P143" cm="1">
        <f t="array" ref="P143">_xlfn.IFS('Paraclinicos '!C142="","",'Paraclinicos '!C142&lt;20,4,'Paraclinicos '!C142&lt;50,3,'Paraclinicos '!C142&lt;100,2,'Paraclinicos '!C142&lt;150,1,'Paraclinicos '!C142&gt;150,0)</f>
        <v>0</v>
      </c>
      <c r="Q143" cm="1">
        <f t="array" ref="Q143">_xlfn.IFS('Paraclinicos '!O142="","",'Paraclinicos '!O142&lt;1.2,0,'Paraclinicos '!O142&lt;2,1,'Paraclinicos '!O142&lt;3.5,2,'Paraclinicos '!O142&lt;5,3,'Paraclinicos '!O142&gt;5,4)</f>
        <v>0</v>
      </c>
      <c r="R143" cm="1">
        <f t="array" ref="R143">_xlfn.IFS('Paraclinicos '!J142="","",'Paraclinicos '!J142&lt;1.2,0,'Paraclinicos '!J142&lt;2,1,'Paraclinicos '!J142&lt;6,2,'Paraclinicos '!J142&lt;12,3,'Paraclinicos '!J142&gt;=12,4)</f>
        <v>0</v>
      </c>
      <c r="S143" cm="1">
        <f t="array" ref="S143">_xlfn.IFS('Paraclinicos '!Y142="","",'Paraclinicos '!Y142&lt;70,1,'Paraclinicos '!Y142&gt;=70,0)</f>
        <v>0</v>
      </c>
      <c r="T143" cm="1">
        <f t="array" ref="T143">_xlfn.IFS('Paraclinicos '!W142="","",'Paraclinicos '!W142&lt;6,4,'Paraclinicos '!W142&lt;10,3,'Paraclinicos '!W142&lt;13,2,'Paraclinicos '!W142&lt;15,1,'Paraclinicos '!W142=15,0)</f>
        <v>4</v>
      </c>
      <c r="U143" s="54">
        <f t="shared" si="6"/>
        <v>6</v>
      </c>
      <c r="V143" cm="1">
        <f t="array" ref="V143">_xlfn.IFS('Paraclinicos '!S142="","",OR('Paraclinicos '!S142&lt;=8,'Paraclinicos '!S142&gt;=25),3,'Paraclinicos '!S142&lt;12,1,'Paraclinicos '!S142&lt;21,0,'Paraclinicos '!S142&lt;25,2)</f>
        <v>2</v>
      </c>
      <c r="W143" t="str">
        <f>IFERROR(IF(INDEX('BD Demog para scores enalazar'!Y$2:'BD Demog para scores enalazar'!Y$3000,MATCH(Formulas!A143,'BD Demog para scores enalazar'!A$2:'BD Demog para scores enalazar'!A$3000,0))=1,"SI","NO"),"")</f>
        <v>NO</v>
      </c>
      <c r="X143" s="9" t="str">
        <f>IFERROR(IF(INDEX('BD Demog para scores enalazar'!AJ$2:'BD Demog para scores enalazar'!AJ$3000,MATCH(Formulas!A143,'BD Demog para scores enalazar'!A$2:'BD Demog para scores enalazar'!A$3000,0))=1,"SI","NO"),"")</f>
        <v>SI</v>
      </c>
      <c r="Y143" t="str" cm="1">
        <f t="array" ref="Y143">IF(AND(W143="NO",X143="NO"),_xlfn.IFS('Paraclinicos '!K142&lt;=91,3,'Paraclinicos '!K142&lt;94,2,'Paraclinicos '!K142&lt;96,1,'Paraclinicos '!K142&gt;=96,0),"")</f>
        <v/>
      </c>
      <c r="Z143" cm="1">
        <f t="array" ref="Z143">IF(OR(W143="SI",X143="SI"),_xlfn.IFS(OR(AND('Paraclinicos '!K142&lt;=83),AND('Paraclinicos '!K142&gt;=97,AA143=2)),3,OR(AND('Paraclinicos '!K142&lt;=86),AND('Paraclinicos '!K142&gt;=94,AA143=2)),2,OR(AND('Paraclinicos '!K142&lt;=88),AND('Paraclinicos '!K142&gt;=92,AA143=2)),1,OR(AND('Paraclinicos '!K142&gt;=88,'Paraclinicos '!K142&lt;=92),AND('Paraclinicos '!K142&gt;=93,AA143=0)),0),"")</f>
        <v>3</v>
      </c>
      <c r="AA143" cm="1">
        <f t="array" ref="AA143">_xlfn.IFS('Paraclinicos '!E142="","",'Paraclinicos '!E142="Oxigeno",2,'Paraclinicos '!E142="Aire",0)</f>
        <v>2</v>
      </c>
    </row>
    <row r="144" spans="1:27" x14ac:dyDescent="0.25">
      <c r="A144">
        <f>'Paraclinicos '!A143</f>
        <v>22</v>
      </c>
      <c r="B144" s="3">
        <f>'Paraclinicos '!R143</f>
        <v>44313</v>
      </c>
      <c r="C144" cm="1">
        <f t="array" ref="C144">_xlfn.IFS('Paraclinicos '!Q143="","",'Paraclinicos '!Q143&gt;60,3,'Paraclinicos '!Q143&lt;=60,1)</f>
        <v>3</v>
      </c>
      <c r="D144" t="str">
        <f>IFERROR(IF(INDEX('BD Demog para scores enalazar'!BC$2:BC$3000,MATCH(Formulas!A144,'BD Demog para scores enalazar'!A$2:A$3000,0))=0,"SI","NO"),"")</f>
        <v>SI</v>
      </c>
      <c r="E144" cm="1">
        <f t="array" ref="E144">_xlfn.IFS(D144="","",D144="SI",4,D144="NO",1)</f>
        <v>4</v>
      </c>
      <c r="F144" cm="1">
        <f t="array" ref="F144">_xlfn.IFS('Paraclinicos '!B143="","",'Paraclinicos '!B143&gt;1,1,'Paraclinicos '!B143&lt;=1,3)</f>
        <v>3</v>
      </c>
      <c r="G144" t="str" cm="1">
        <f t="array" ref="G144">_xlfn.IFS('Paraclinicos '!D143="","",AND('Paraclinicos '!D143&gt;=250,'Paraclinicos '!D143&lt;=500),2,'Paraclinicos '!D143&gt;500,3,'Paraclinicos '!D143&lt;250,1)</f>
        <v/>
      </c>
      <c r="H144" s="50">
        <f t="shared" si="7"/>
        <v>10</v>
      </c>
      <c r="I144" cm="1">
        <f t="array" ref="I144">_xlfn.IFS('Paraclinicos '!Q143="","",'Paraclinicos '!Q143&gt;=65,1,'Paraclinicos '!Q143&lt;65,0)</f>
        <v>1</v>
      </c>
      <c r="J144" cm="1">
        <f t="array" ref="J144">_xlfn.IFS('Paraclinicos '!I143="","",'Paraclinicos '!I143&gt;7,1,'Paraclinicos '!I143&lt;=7,0)</f>
        <v>1</v>
      </c>
      <c r="K144" cm="1">
        <f t="array" ref="K144">_xlfn.IFS('Paraclinicos '!W143="","",'Paraclinicos '!W143&lt;=8,1,'Paraclinicos '!W143&gt;8,0)</f>
        <v>1</v>
      </c>
      <c r="L144" cm="1">
        <f t="array" ref="L144">_xlfn.IFS('Paraclinicos '!S143="","",'Paraclinicos '!S143&gt;=30,1,'Paraclinicos '!S143&lt;30,0)</f>
        <v>0</v>
      </c>
      <c r="M144" cm="1">
        <f t="array" ref="M144">_xlfn.IFS(OR('Paraclinicos '!T143="",'Paraclinicos '!U143=""),"",OR('Paraclinicos '!T143&lt;=90,'Paraclinicos '!U143&lt;=60),1,OR('Paraclinicos '!T143&gt;90,'Paraclinicos '!U143&gt;60),0)</f>
        <v>0</v>
      </c>
      <c r="N144" s="45">
        <f t="shared" si="8"/>
        <v>5</v>
      </c>
      <c r="O144" cm="1">
        <f t="array" ref="O144">_xlfn.IFS(OR('Paraclinicos '!M143="",'Paraclinicos '!N143="",'Paraclinicos '!N143=0),"",'Paraclinicos '!M143/'Paraclinicos '!N143&lt;100,4,'Paraclinicos '!M143/'Paraclinicos '!N143&lt;200,3,'Paraclinicos '!M143/'Paraclinicos '!N143&lt;300,2,'Paraclinicos '!M143/'Paraclinicos '!N143&lt;400,1,'Paraclinicos '!M143/'Paraclinicos '!N143&gt;=400,0)</f>
        <v>1</v>
      </c>
      <c r="P144" cm="1">
        <f t="array" ref="P144">_xlfn.IFS('Paraclinicos '!C143="","",'Paraclinicos '!C143&lt;20,4,'Paraclinicos '!C143&lt;50,3,'Paraclinicos '!C143&lt;100,2,'Paraclinicos '!C143&lt;150,1,'Paraclinicos '!C143&gt;150,0)</f>
        <v>1</v>
      </c>
      <c r="Q144" cm="1">
        <f t="array" ref="Q144">_xlfn.IFS('Paraclinicos '!O143="","",'Paraclinicos '!O143&lt;1.2,0,'Paraclinicos '!O143&lt;2,1,'Paraclinicos '!O143&lt;3.5,2,'Paraclinicos '!O143&lt;5,3,'Paraclinicos '!O143&gt;5,4)</f>
        <v>0</v>
      </c>
      <c r="R144" cm="1">
        <f t="array" ref="R144">_xlfn.IFS('Paraclinicos '!J143="","",'Paraclinicos '!J143&lt;1.2,0,'Paraclinicos '!J143&lt;2,1,'Paraclinicos '!J143&lt;6,2,'Paraclinicos '!J143&lt;12,3,'Paraclinicos '!J143&gt;=12,4)</f>
        <v>0</v>
      </c>
      <c r="S144" cm="1">
        <f t="array" ref="S144">_xlfn.IFS('Paraclinicos '!Y143="","",'Paraclinicos '!Y143&lt;70,1,'Paraclinicos '!Y143&gt;=70,0)</f>
        <v>0</v>
      </c>
      <c r="T144" cm="1">
        <f t="array" ref="T144">_xlfn.IFS('Paraclinicos '!W143="","",'Paraclinicos '!W143&lt;6,4,'Paraclinicos '!W143&lt;10,3,'Paraclinicos '!W143&lt;13,2,'Paraclinicos '!W143&lt;15,1,'Paraclinicos '!W143=15,0)</f>
        <v>4</v>
      </c>
      <c r="U144" s="54">
        <f t="shared" si="6"/>
        <v>6</v>
      </c>
      <c r="V144" cm="1">
        <f t="array" ref="V144">_xlfn.IFS('Paraclinicos '!S143="","",OR('Paraclinicos '!S143&lt;=8,'Paraclinicos '!S143&gt;=25),3,'Paraclinicos '!S143&lt;12,1,'Paraclinicos '!S143&lt;21,0,'Paraclinicos '!S143&lt;25,2)</f>
        <v>2</v>
      </c>
      <c r="W144" t="str">
        <f>IFERROR(IF(INDEX('BD Demog para scores enalazar'!Y$2:'BD Demog para scores enalazar'!Y$3000,MATCH(Formulas!A144,'BD Demog para scores enalazar'!A$2:'BD Demog para scores enalazar'!A$3000,0))=1,"SI","NO"),"")</f>
        <v>NO</v>
      </c>
      <c r="X144" s="9" t="str">
        <f>IFERROR(IF(INDEX('BD Demog para scores enalazar'!AJ$2:'BD Demog para scores enalazar'!AJ$3000,MATCH(Formulas!A144,'BD Demog para scores enalazar'!A$2:'BD Demog para scores enalazar'!A$3000,0))=1,"SI","NO"),"")</f>
        <v>SI</v>
      </c>
      <c r="Y144" t="str" cm="1">
        <f t="array" ref="Y144">IF(AND(W144="NO",X144="NO"),_xlfn.IFS('Paraclinicos '!K143&lt;=91,3,'Paraclinicos '!K143&lt;94,2,'Paraclinicos '!K143&lt;96,1,'Paraclinicos '!K143&gt;=96,0),"")</f>
        <v/>
      </c>
      <c r="Z144" cm="1">
        <f t="array" ref="Z144">IF(OR(W144="SI",X144="SI"),_xlfn.IFS(OR(AND('Paraclinicos '!K143&lt;=83),AND('Paraclinicos '!K143&gt;=97,AA144=2)),3,OR(AND('Paraclinicos '!K143&lt;=86),AND('Paraclinicos '!K143&gt;=94,AA144=2)),2,OR(AND('Paraclinicos '!K143&lt;=88),AND('Paraclinicos '!K143&gt;=92,AA144=2)),1,OR(AND('Paraclinicos '!K143&gt;=88,'Paraclinicos '!K143&lt;=92),AND('Paraclinicos '!K143&gt;=93,AA144=0)),0),"")</f>
        <v>2</v>
      </c>
      <c r="AA144" cm="1">
        <f t="array" ref="AA144">_xlfn.IFS('Paraclinicos '!E143="","",'Paraclinicos '!E143="Oxigeno",2,'Paraclinicos '!E143="Aire",0)</f>
        <v>2</v>
      </c>
    </row>
    <row r="145" spans="1:27" x14ac:dyDescent="0.25">
      <c r="A145">
        <f>'Paraclinicos '!A144</f>
        <v>22</v>
      </c>
      <c r="B145" s="3">
        <f>'Paraclinicos '!R144</f>
        <v>44314</v>
      </c>
      <c r="C145" cm="1">
        <f t="array" ref="C145">_xlfn.IFS('Paraclinicos '!Q144="","",'Paraclinicos '!Q144&gt;60,3,'Paraclinicos '!Q144&lt;=60,1)</f>
        <v>3</v>
      </c>
      <c r="D145" t="str">
        <f>IFERROR(IF(INDEX('BD Demog para scores enalazar'!BC$2:BC$3000,MATCH(Formulas!A145,'BD Demog para scores enalazar'!A$2:A$3000,0))=0,"SI","NO"),"")</f>
        <v>SI</v>
      </c>
      <c r="E145" cm="1">
        <f t="array" ref="E145">_xlfn.IFS(D145="","",D145="SI",4,D145="NO",1)</f>
        <v>4</v>
      </c>
      <c r="F145" cm="1">
        <f t="array" ref="F145">_xlfn.IFS('Paraclinicos '!B144="","",'Paraclinicos '!B144&gt;1,1,'Paraclinicos '!B144&lt;=1,3)</f>
        <v>3</v>
      </c>
      <c r="G145" cm="1">
        <f t="array" ref="G145">_xlfn.IFS('Paraclinicos '!D144="","",AND('Paraclinicos '!D144&gt;=250,'Paraclinicos '!D144&lt;=500),2,'Paraclinicos '!D144&gt;500,3,'Paraclinicos '!D144&lt;250,1)</f>
        <v>3</v>
      </c>
      <c r="H145" s="50">
        <f t="shared" si="7"/>
        <v>13</v>
      </c>
      <c r="I145" cm="1">
        <f t="array" ref="I145">_xlfn.IFS('Paraclinicos '!Q144="","",'Paraclinicos '!Q144&gt;=65,1,'Paraclinicos '!Q144&lt;65,0)</f>
        <v>1</v>
      </c>
      <c r="J145" cm="1">
        <f t="array" ref="J145">_xlfn.IFS('Paraclinicos '!I144="","",'Paraclinicos '!I144&gt;7,1,'Paraclinicos '!I144&lt;=7,0)</f>
        <v>1</v>
      </c>
      <c r="K145" cm="1">
        <f t="array" ref="K145">_xlfn.IFS('Paraclinicos '!W144="","",'Paraclinicos '!W144&lt;=8,1,'Paraclinicos '!W144&gt;8,0)</f>
        <v>0</v>
      </c>
      <c r="L145" cm="1">
        <f t="array" ref="L145">_xlfn.IFS('Paraclinicos '!S144="","",'Paraclinicos '!S144&gt;=30,1,'Paraclinicos '!S144&lt;30,0)</f>
        <v>0</v>
      </c>
      <c r="M145" cm="1">
        <f t="array" ref="M145">_xlfn.IFS(OR('Paraclinicos '!T144="",'Paraclinicos '!U144=""),"",OR('Paraclinicos '!T144&lt;=90,'Paraclinicos '!U144&lt;=60),1,OR('Paraclinicos '!T144&gt;90,'Paraclinicos '!U144&gt;60),0)</f>
        <v>1</v>
      </c>
      <c r="N145" s="45">
        <f t="shared" si="8"/>
        <v>4</v>
      </c>
      <c r="O145" cm="1">
        <f t="array" ref="O145">_xlfn.IFS(OR('Paraclinicos '!M144="",'Paraclinicos '!N144="",'Paraclinicos '!N144=0),"",'Paraclinicos '!M144/'Paraclinicos '!N144&lt;100,4,'Paraclinicos '!M144/'Paraclinicos '!N144&lt;200,3,'Paraclinicos '!M144/'Paraclinicos '!N144&lt;300,2,'Paraclinicos '!M144/'Paraclinicos '!N144&lt;400,1,'Paraclinicos '!M144/'Paraclinicos '!N144&gt;=400,0)</f>
        <v>0</v>
      </c>
      <c r="P145" cm="1">
        <f t="array" ref="P145">_xlfn.IFS('Paraclinicos '!C144="","",'Paraclinicos '!C144&lt;20,4,'Paraclinicos '!C144&lt;50,3,'Paraclinicos '!C144&lt;100,2,'Paraclinicos '!C144&lt;150,1,'Paraclinicos '!C144&gt;150,0)</f>
        <v>1</v>
      </c>
      <c r="Q145" cm="1">
        <f t="array" ref="Q145">_xlfn.IFS('Paraclinicos '!O144="","",'Paraclinicos '!O144&lt;1.2,0,'Paraclinicos '!O144&lt;2,1,'Paraclinicos '!O144&lt;3.5,2,'Paraclinicos '!O144&lt;5,3,'Paraclinicos '!O144&gt;5,4)</f>
        <v>0</v>
      </c>
      <c r="R145" cm="1">
        <f t="array" ref="R145">_xlfn.IFS('Paraclinicos '!J144="","",'Paraclinicos '!J144&lt;1.2,0,'Paraclinicos '!J144&lt;2,1,'Paraclinicos '!J144&lt;6,2,'Paraclinicos '!J144&lt;12,3,'Paraclinicos '!J144&gt;=12,4)</f>
        <v>0</v>
      </c>
      <c r="S145" cm="1">
        <f t="array" ref="S145">_xlfn.IFS('Paraclinicos '!Y144="","",'Paraclinicos '!Y144&lt;70,1,'Paraclinicos '!Y144&gt;=70,0)</f>
        <v>1</v>
      </c>
      <c r="T145" cm="1">
        <f t="array" ref="T145">_xlfn.IFS('Paraclinicos '!W144="","",'Paraclinicos '!W144&lt;6,4,'Paraclinicos '!W144&lt;10,3,'Paraclinicos '!W144&lt;13,2,'Paraclinicos '!W144&lt;15,1,'Paraclinicos '!W144=15,0)</f>
        <v>0</v>
      </c>
      <c r="U145" s="54">
        <f t="shared" si="6"/>
        <v>2</v>
      </c>
      <c r="V145" cm="1">
        <f t="array" ref="V145">_xlfn.IFS('Paraclinicos '!S144="","",OR('Paraclinicos '!S144&lt;=8,'Paraclinicos '!S144&gt;=25),3,'Paraclinicos '!S144&lt;12,1,'Paraclinicos '!S144&lt;21,0,'Paraclinicos '!S144&lt;25,2)</f>
        <v>2</v>
      </c>
      <c r="W145" t="str">
        <f>IFERROR(IF(INDEX('BD Demog para scores enalazar'!Y$2:'BD Demog para scores enalazar'!Y$3000,MATCH(Formulas!A145,'BD Demog para scores enalazar'!A$2:'BD Demog para scores enalazar'!A$3000,0))=1,"SI","NO"),"")</f>
        <v>NO</v>
      </c>
      <c r="X145" s="9" t="str">
        <f>IFERROR(IF(INDEX('BD Demog para scores enalazar'!AJ$2:'BD Demog para scores enalazar'!AJ$3000,MATCH(Formulas!A145,'BD Demog para scores enalazar'!A$2:'BD Demog para scores enalazar'!A$3000,0))=1,"SI","NO"),"")</f>
        <v>SI</v>
      </c>
      <c r="Y145" t="str" cm="1">
        <f t="array" ref="Y145">IF(AND(W145="NO",X145="NO"),_xlfn.IFS('Paraclinicos '!K144&lt;=91,3,'Paraclinicos '!K144&lt;94,2,'Paraclinicos '!K144&lt;96,1,'Paraclinicos '!K144&gt;=96,0),"")</f>
        <v/>
      </c>
      <c r="Z145" cm="1">
        <f t="array" ref="Z145">IF(OR(W145="SI",X145="SI"),_xlfn.IFS(OR(AND('Paraclinicos '!K144&lt;=83),AND('Paraclinicos '!K144&gt;=97,AA145=2)),3,OR(AND('Paraclinicos '!K144&lt;=86),AND('Paraclinicos '!K144&gt;=94,AA145=2)),2,OR(AND('Paraclinicos '!K144&lt;=88),AND('Paraclinicos '!K144&gt;=92,AA145=2)),1,OR(AND('Paraclinicos '!K144&gt;=88,'Paraclinicos '!K144&lt;=92),AND('Paraclinicos '!K144&gt;=93,AA145=0)),0),"")</f>
        <v>2</v>
      </c>
      <c r="AA145" cm="1">
        <f t="array" ref="AA145">_xlfn.IFS('Paraclinicos '!E144="","",'Paraclinicos '!E144="Oxigeno",2,'Paraclinicos '!E144="Aire",0)</f>
        <v>2</v>
      </c>
    </row>
    <row r="146" spans="1:27" x14ac:dyDescent="0.25">
      <c r="A146">
        <f>'Paraclinicos '!A145</f>
        <v>22</v>
      </c>
      <c r="B146" s="3">
        <f>'Paraclinicos '!R145</f>
        <v>44315</v>
      </c>
      <c r="C146" cm="1">
        <f t="array" ref="C146">_xlfn.IFS('Paraclinicos '!Q145="","",'Paraclinicos '!Q145&gt;60,3,'Paraclinicos '!Q145&lt;=60,1)</f>
        <v>3</v>
      </c>
      <c r="D146" t="str">
        <f>IFERROR(IF(INDEX('BD Demog para scores enalazar'!BC$2:BC$3000,MATCH(Formulas!A146,'BD Demog para scores enalazar'!A$2:A$3000,0))=0,"SI","NO"),"")</f>
        <v>SI</v>
      </c>
      <c r="E146" cm="1">
        <f t="array" ref="E146">_xlfn.IFS(D146="","",D146="SI",4,D146="NO",1)</f>
        <v>4</v>
      </c>
      <c r="F146" cm="1">
        <f t="array" ref="F146">_xlfn.IFS('Paraclinicos '!B145="","",'Paraclinicos '!B145&gt;1,1,'Paraclinicos '!B145&lt;=1,3)</f>
        <v>3</v>
      </c>
      <c r="G146" cm="1">
        <f t="array" ref="G146">_xlfn.IFS('Paraclinicos '!D145="","",AND('Paraclinicos '!D145&gt;=250,'Paraclinicos '!D145&lt;=500),2,'Paraclinicos '!D145&gt;500,3,'Paraclinicos '!D145&lt;250,1)</f>
        <v>3</v>
      </c>
      <c r="H146" s="50">
        <f t="shared" si="7"/>
        <v>13</v>
      </c>
      <c r="I146" cm="1">
        <f t="array" ref="I146">_xlfn.IFS('Paraclinicos '!Q145="","",'Paraclinicos '!Q145&gt;=65,1,'Paraclinicos '!Q145&lt;65,0)</f>
        <v>1</v>
      </c>
      <c r="J146" cm="1">
        <f t="array" ref="J146">_xlfn.IFS('Paraclinicos '!I145="","",'Paraclinicos '!I145&gt;7,1,'Paraclinicos '!I145&lt;=7,0)</f>
        <v>1</v>
      </c>
      <c r="K146" cm="1">
        <f t="array" ref="K146">_xlfn.IFS('Paraclinicos '!W145="","",'Paraclinicos '!W145&lt;=8,1,'Paraclinicos '!W145&gt;8,0)</f>
        <v>1</v>
      </c>
      <c r="L146" cm="1">
        <f t="array" ref="L146">_xlfn.IFS('Paraclinicos '!S145="","",'Paraclinicos '!S145&gt;=30,1,'Paraclinicos '!S145&lt;30,0)</f>
        <v>0</v>
      </c>
      <c r="M146" cm="1">
        <f t="array" ref="M146">_xlfn.IFS(OR('Paraclinicos '!T145="",'Paraclinicos '!U145=""),"",OR('Paraclinicos '!T145&lt;=90,'Paraclinicos '!U145&lt;=60),1,OR('Paraclinicos '!T145&gt;90,'Paraclinicos '!U145&gt;60),0)</f>
        <v>1</v>
      </c>
      <c r="N146" s="45">
        <f t="shared" si="8"/>
        <v>5</v>
      </c>
      <c r="O146" cm="1">
        <f t="array" ref="O146">_xlfn.IFS(OR('Paraclinicos '!M145="",'Paraclinicos '!N145="",'Paraclinicos '!N145=0),"",'Paraclinicos '!M145/'Paraclinicos '!N145&lt;100,4,'Paraclinicos '!M145/'Paraclinicos '!N145&lt;200,3,'Paraclinicos '!M145/'Paraclinicos '!N145&lt;300,2,'Paraclinicos '!M145/'Paraclinicos '!N145&lt;400,1,'Paraclinicos '!M145/'Paraclinicos '!N145&gt;=400,0)</f>
        <v>0</v>
      </c>
      <c r="P146" cm="1">
        <f t="array" ref="P146">_xlfn.IFS('Paraclinicos '!C145="","",'Paraclinicos '!C145&lt;20,4,'Paraclinicos '!C145&lt;50,3,'Paraclinicos '!C145&lt;100,2,'Paraclinicos '!C145&lt;150,1,'Paraclinicos '!C145&gt;150,0)</f>
        <v>0</v>
      </c>
      <c r="Q146" cm="1">
        <f t="array" ref="Q146">_xlfn.IFS('Paraclinicos '!O145="","",'Paraclinicos '!O145&lt;1.2,0,'Paraclinicos '!O145&lt;2,1,'Paraclinicos '!O145&lt;3.5,2,'Paraclinicos '!O145&lt;5,3,'Paraclinicos '!O145&gt;5,4)</f>
        <v>1</v>
      </c>
      <c r="R146" cm="1">
        <f t="array" ref="R146">_xlfn.IFS('Paraclinicos '!J145="","",'Paraclinicos '!J145&lt;1.2,0,'Paraclinicos '!J145&lt;2,1,'Paraclinicos '!J145&lt;6,2,'Paraclinicos '!J145&lt;12,3,'Paraclinicos '!J145&gt;=12,4)</f>
        <v>0</v>
      </c>
      <c r="S146" cm="1">
        <f t="array" ref="S146">_xlfn.IFS('Paraclinicos '!Y145="","",'Paraclinicos '!Y145&lt;70,1,'Paraclinicos '!Y145&gt;=70,0)</f>
        <v>0</v>
      </c>
      <c r="T146" cm="1">
        <f t="array" ref="T146">_xlfn.IFS('Paraclinicos '!W145="","",'Paraclinicos '!W145&lt;6,4,'Paraclinicos '!W145&lt;10,3,'Paraclinicos '!W145&lt;13,2,'Paraclinicos '!W145&lt;15,1,'Paraclinicos '!W145=15,0)</f>
        <v>4</v>
      </c>
      <c r="U146" s="54">
        <f t="shared" si="6"/>
        <v>5</v>
      </c>
      <c r="V146" cm="1">
        <f t="array" ref="V146">_xlfn.IFS('Paraclinicos '!S145="","",OR('Paraclinicos '!S145&lt;=8,'Paraclinicos '!S145&gt;=25),3,'Paraclinicos '!S145&lt;12,1,'Paraclinicos '!S145&lt;21,0,'Paraclinicos '!S145&lt;25,2)</f>
        <v>0</v>
      </c>
      <c r="W146" t="str">
        <f>IFERROR(IF(INDEX('BD Demog para scores enalazar'!Y$2:'BD Demog para scores enalazar'!Y$3000,MATCH(Formulas!A146,'BD Demog para scores enalazar'!A$2:'BD Demog para scores enalazar'!A$3000,0))=1,"SI","NO"),"")</f>
        <v>NO</v>
      </c>
      <c r="X146" s="9" t="str">
        <f>IFERROR(IF(INDEX('BD Demog para scores enalazar'!AJ$2:'BD Demog para scores enalazar'!AJ$3000,MATCH(Formulas!A146,'BD Demog para scores enalazar'!A$2:'BD Demog para scores enalazar'!A$3000,0))=1,"SI","NO"),"")</f>
        <v>SI</v>
      </c>
      <c r="Y146" t="str" cm="1">
        <f t="array" ref="Y146">IF(AND(W146="NO",X146="NO"),_xlfn.IFS('Paraclinicos '!K145&lt;=91,3,'Paraclinicos '!K145&lt;94,2,'Paraclinicos '!K145&lt;96,1,'Paraclinicos '!K145&gt;=96,0),"")</f>
        <v/>
      </c>
      <c r="Z146" cm="1">
        <f t="array" ref="Z146">IF(OR(W146="SI",X146="SI"),_xlfn.IFS(OR(AND('Paraclinicos '!K145&lt;=83),AND('Paraclinicos '!K145&gt;=97,AA146=2)),3,OR(AND('Paraclinicos '!K145&lt;=86),AND('Paraclinicos '!K145&gt;=94,AA146=2)),2,OR(AND('Paraclinicos '!K145&lt;=88),AND('Paraclinicos '!K145&gt;=92,AA146=2)),1,OR(AND('Paraclinicos '!K145&gt;=88,'Paraclinicos '!K145&lt;=92),AND('Paraclinicos '!K145&gt;=93,AA146=0)),0),"")</f>
        <v>0</v>
      </c>
      <c r="AA146" cm="1">
        <f t="array" ref="AA146">_xlfn.IFS('Paraclinicos '!E145="","",'Paraclinicos '!E145="Oxigeno",2,'Paraclinicos '!E145="Aire",0)</f>
        <v>2</v>
      </c>
    </row>
    <row r="147" spans="1:27" x14ac:dyDescent="0.25">
      <c r="A147">
        <f>'Paraclinicos '!A146</f>
        <v>22</v>
      </c>
      <c r="B147" s="3">
        <f>'Paraclinicos '!R146</f>
        <v>44316</v>
      </c>
      <c r="C147" cm="1">
        <f t="array" ref="C147">_xlfn.IFS('Paraclinicos '!Q146="","",'Paraclinicos '!Q146&gt;60,3,'Paraclinicos '!Q146&lt;=60,1)</f>
        <v>3</v>
      </c>
      <c r="D147" t="str">
        <f>IFERROR(IF(INDEX('BD Demog para scores enalazar'!BC$2:BC$3000,MATCH(Formulas!A147,'BD Demog para scores enalazar'!A$2:A$3000,0))=0,"SI","NO"),"")</f>
        <v>SI</v>
      </c>
      <c r="E147" cm="1">
        <f t="array" ref="E147">_xlfn.IFS(D147="","",D147="SI",4,D147="NO",1)</f>
        <v>4</v>
      </c>
      <c r="F147" cm="1">
        <f t="array" ref="F147">_xlfn.IFS('Paraclinicos '!B146="","",'Paraclinicos '!B146&gt;1,1,'Paraclinicos '!B146&lt;=1,3)</f>
        <v>3</v>
      </c>
      <c r="G147" cm="1">
        <f t="array" ref="G147">_xlfn.IFS('Paraclinicos '!D146="","",AND('Paraclinicos '!D146&gt;=250,'Paraclinicos '!D146&lt;=500),2,'Paraclinicos '!D146&gt;500,3,'Paraclinicos '!D146&lt;250,1)</f>
        <v>3</v>
      </c>
      <c r="H147" s="50">
        <f t="shared" si="7"/>
        <v>13</v>
      </c>
      <c r="I147" cm="1">
        <f t="array" ref="I147">_xlfn.IFS('Paraclinicos '!Q146="","",'Paraclinicos '!Q146&gt;=65,1,'Paraclinicos '!Q146&lt;65,0)</f>
        <v>1</v>
      </c>
      <c r="J147" cm="1">
        <f t="array" ref="J147">_xlfn.IFS('Paraclinicos '!I146="","",'Paraclinicos '!I146&gt;7,1,'Paraclinicos '!I146&lt;=7,0)</f>
        <v>1</v>
      </c>
      <c r="K147" cm="1">
        <f t="array" ref="K147">_xlfn.IFS('Paraclinicos '!W146="","",'Paraclinicos '!W146&lt;=8,1,'Paraclinicos '!W146&gt;8,0)</f>
        <v>1</v>
      </c>
      <c r="L147" cm="1">
        <f t="array" ref="L147">_xlfn.IFS('Paraclinicos '!S146="","",'Paraclinicos '!S146&gt;=30,1,'Paraclinicos '!S146&lt;30,0)</f>
        <v>0</v>
      </c>
      <c r="M147" cm="1">
        <f t="array" ref="M147">_xlfn.IFS(OR('Paraclinicos '!T146="",'Paraclinicos '!U146=""),"",OR('Paraclinicos '!T146&lt;=90,'Paraclinicos '!U146&lt;=60),1,OR('Paraclinicos '!T146&gt;90,'Paraclinicos '!U146&gt;60),0)</f>
        <v>1</v>
      </c>
      <c r="N147" s="45">
        <f t="shared" si="8"/>
        <v>6</v>
      </c>
      <c r="O147" cm="1">
        <f t="array" ref="O147">_xlfn.IFS(OR('Paraclinicos '!M146="",'Paraclinicos '!N146="",'Paraclinicos '!N146=0),"",'Paraclinicos '!M146/'Paraclinicos '!N146&lt;100,4,'Paraclinicos '!M146/'Paraclinicos '!N146&lt;200,3,'Paraclinicos '!M146/'Paraclinicos '!N146&lt;300,2,'Paraclinicos '!M146/'Paraclinicos '!N146&lt;400,1,'Paraclinicos '!M146/'Paraclinicos '!N146&gt;=400,0)</f>
        <v>2</v>
      </c>
      <c r="P147" cm="1">
        <f t="array" ref="P147">_xlfn.IFS('Paraclinicos '!C146="","",'Paraclinicos '!C146&lt;20,4,'Paraclinicos '!C146&lt;50,3,'Paraclinicos '!C146&lt;100,2,'Paraclinicos '!C146&lt;150,1,'Paraclinicos '!C146&gt;150,0)</f>
        <v>0</v>
      </c>
      <c r="Q147" cm="1">
        <f t="array" ref="Q147">_xlfn.IFS('Paraclinicos '!O146="","",'Paraclinicos '!O146&lt;1.2,0,'Paraclinicos '!O146&lt;2,1,'Paraclinicos '!O146&lt;3.5,2,'Paraclinicos '!O146&lt;5,3,'Paraclinicos '!O146&gt;5,4)</f>
        <v>4</v>
      </c>
      <c r="R147" cm="1">
        <f t="array" ref="R147">_xlfn.IFS('Paraclinicos '!J146="","",'Paraclinicos '!J146&lt;1.2,0,'Paraclinicos '!J146&lt;2,1,'Paraclinicos '!J146&lt;6,2,'Paraclinicos '!J146&lt;12,3,'Paraclinicos '!J146&gt;=12,4)</f>
        <v>0</v>
      </c>
      <c r="S147" cm="1">
        <f t="array" ref="S147">_xlfn.IFS('Paraclinicos '!Y146="","",'Paraclinicos '!Y146&lt;70,1,'Paraclinicos '!Y146&gt;=70,0)</f>
        <v>0</v>
      </c>
      <c r="T147" cm="1">
        <f t="array" ref="T147">_xlfn.IFS('Paraclinicos '!W146="","",'Paraclinicos '!W146&lt;6,4,'Paraclinicos '!W146&lt;10,3,'Paraclinicos '!W146&lt;13,2,'Paraclinicos '!W146&lt;15,1,'Paraclinicos '!W146=15,0)</f>
        <v>4</v>
      </c>
      <c r="U147" s="54">
        <f t="shared" si="6"/>
        <v>10</v>
      </c>
      <c r="V147" cm="1">
        <f t="array" ref="V147">_xlfn.IFS('Paraclinicos '!S146="","",OR('Paraclinicos '!S146&lt;=8,'Paraclinicos '!S146&gt;=25),3,'Paraclinicos '!S146&lt;12,1,'Paraclinicos '!S146&lt;21,0,'Paraclinicos '!S146&lt;25,2)</f>
        <v>2</v>
      </c>
      <c r="W147" t="str">
        <f>IFERROR(IF(INDEX('BD Demog para scores enalazar'!Y$2:'BD Demog para scores enalazar'!Y$3000,MATCH(Formulas!A147,'BD Demog para scores enalazar'!A$2:'BD Demog para scores enalazar'!A$3000,0))=1,"SI","NO"),"")</f>
        <v>NO</v>
      </c>
      <c r="X147" s="9" t="str">
        <f>IFERROR(IF(INDEX('BD Demog para scores enalazar'!AJ$2:'BD Demog para scores enalazar'!AJ$3000,MATCH(Formulas!A147,'BD Demog para scores enalazar'!A$2:'BD Demog para scores enalazar'!A$3000,0))=1,"SI","NO"),"")</f>
        <v>SI</v>
      </c>
      <c r="Y147" t="str" cm="1">
        <f t="array" ref="Y147">IF(AND(W147="NO",X147="NO"),_xlfn.IFS('Paraclinicos '!K146&lt;=91,3,'Paraclinicos '!K146&lt;94,2,'Paraclinicos '!K146&lt;96,1,'Paraclinicos '!K146&gt;=96,0),"")</f>
        <v/>
      </c>
      <c r="Z147" cm="1">
        <f t="array" ref="Z147">IF(OR(W147="SI",X147="SI"),_xlfn.IFS(OR(AND('Paraclinicos '!K146&lt;=83),AND('Paraclinicos '!K146&gt;=97,AA147=2)),3,OR(AND('Paraclinicos '!K146&lt;=86),AND('Paraclinicos '!K146&gt;=94,AA147=2)),2,OR(AND('Paraclinicos '!K146&lt;=88),AND('Paraclinicos '!K146&gt;=92,AA147=2)),1,OR(AND('Paraclinicos '!K146&gt;=88,'Paraclinicos '!K146&lt;=92),AND('Paraclinicos '!K146&gt;=93,AA147=0)),0),"")</f>
        <v>3</v>
      </c>
      <c r="AA147" cm="1">
        <f t="array" ref="AA147">_xlfn.IFS('Paraclinicos '!E146="","",'Paraclinicos '!E146="Oxigeno",2,'Paraclinicos '!E146="Aire",0)</f>
        <v>2</v>
      </c>
    </row>
    <row r="148" spans="1:27" x14ac:dyDescent="0.25">
      <c r="A148">
        <f>'Paraclinicos '!A147</f>
        <v>23</v>
      </c>
      <c r="B148" s="3">
        <f>'Paraclinicos '!R147</f>
        <v>44306</v>
      </c>
      <c r="C148" cm="1">
        <f t="array" ref="C148">_xlfn.IFS('Paraclinicos '!Q147="","",'Paraclinicos '!Q147&gt;60,3,'Paraclinicos '!Q147&lt;=60,1)</f>
        <v>3</v>
      </c>
      <c r="D148" t="str">
        <f>IFERROR(IF(INDEX('BD Demog para scores enalazar'!BC$2:BC$3000,MATCH(Formulas!A148,'BD Demog para scores enalazar'!A$2:A$3000,0))=0,"SI","NO"),"")</f>
        <v>SI</v>
      </c>
      <c r="E148" cm="1">
        <f t="array" ref="E148">_xlfn.IFS(D148="","",D148="SI",4,D148="NO",1)</f>
        <v>4</v>
      </c>
      <c r="F148" cm="1">
        <f t="array" ref="F148">_xlfn.IFS('Paraclinicos '!B147="","",'Paraclinicos '!B147&gt;1,1,'Paraclinicos '!B147&lt;=1,3)</f>
        <v>3</v>
      </c>
      <c r="G148" t="str" cm="1">
        <f t="array" ref="G148">_xlfn.IFS('Paraclinicos '!D147="","",AND('Paraclinicos '!D147&gt;=250,'Paraclinicos '!D147&lt;=500),2,'Paraclinicos '!D147&gt;500,3,'Paraclinicos '!D147&lt;250,1)</f>
        <v/>
      </c>
      <c r="H148" s="50">
        <f t="shared" si="7"/>
        <v>10</v>
      </c>
      <c r="I148" cm="1">
        <f t="array" ref="I148">_xlfn.IFS('Paraclinicos '!Q147="","",'Paraclinicos '!Q147&gt;=65,1,'Paraclinicos '!Q147&lt;65,0)</f>
        <v>1</v>
      </c>
      <c r="J148" cm="1">
        <f t="array" ref="J148">_xlfn.IFS('Paraclinicos '!I147="","",'Paraclinicos '!I147&gt;7,1,'Paraclinicos '!I147&lt;=7,0)</f>
        <v>1</v>
      </c>
      <c r="K148" cm="1">
        <f t="array" ref="K148">_xlfn.IFS('Paraclinicos '!W147="","",'Paraclinicos '!W147&lt;=8,1,'Paraclinicos '!W147&gt;8,0)</f>
        <v>0</v>
      </c>
      <c r="L148" cm="1">
        <f t="array" ref="L148">_xlfn.IFS('Paraclinicos '!S147="","",'Paraclinicos '!S147&gt;=30,1,'Paraclinicos '!S147&lt;30,0)</f>
        <v>0</v>
      </c>
      <c r="M148" cm="1">
        <f t="array" ref="M148">_xlfn.IFS(OR('Paraclinicos '!T147="",'Paraclinicos '!U147=""),"",OR('Paraclinicos '!T147&lt;=90,'Paraclinicos '!U147&lt;=60),1,OR('Paraclinicos '!T147&gt;90,'Paraclinicos '!U147&gt;60),0)</f>
        <v>0</v>
      </c>
      <c r="N148" s="45">
        <f t="shared" si="8"/>
        <v>4</v>
      </c>
      <c r="O148" cm="1">
        <f t="array" ref="O148">_xlfn.IFS(OR('Paraclinicos '!M147="",'Paraclinicos '!N147="",'Paraclinicos '!N147=0),"",'Paraclinicos '!M147/'Paraclinicos '!N147&lt;100,4,'Paraclinicos '!M147/'Paraclinicos '!N147&lt;200,3,'Paraclinicos '!M147/'Paraclinicos '!N147&lt;300,2,'Paraclinicos '!M147/'Paraclinicos '!N147&lt;400,1,'Paraclinicos '!M147/'Paraclinicos '!N147&gt;=400,0)</f>
        <v>2</v>
      </c>
      <c r="P148" cm="1">
        <f t="array" ref="P148">_xlfn.IFS('Paraclinicos '!C147="","",'Paraclinicos '!C147&lt;20,4,'Paraclinicos '!C147&lt;50,3,'Paraclinicos '!C147&lt;100,2,'Paraclinicos '!C147&lt;150,1,'Paraclinicos '!C147&gt;150,0)</f>
        <v>0</v>
      </c>
      <c r="Q148" cm="1">
        <f t="array" ref="Q148">_xlfn.IFS('Paraclinicos '!O147="","",'Paraclinicos '!O147&lt;1.2,0,'Paraclinicos '!O147&lt;2,1,'Paraclinicos '!O147&lt;3.5,2,'Paraclinicos '!O147&lt;5,3,'Paraclinicos '!O147&gt;5,4)</f>
        <v>0</v>
      </c>
      <c r="R148" t="str" cm="1">
        <f t="array" ref="R148">_xlfn.IFS('Paraclinicos '!J147="","",'Paraclinicos '!J147&lt;1.2,0,'Paraclinicos '!J147&lt;2,1,'Paraclinicos '!J147&lt;6,2,'Paraclinicos '!J147&lt;12,3,'Paraclinicos '!J147&gt;=12,4)</f>
        <v/>
      </c>
      <c r="S148" cm="1">
        <f t="array" ref="S148">_xlfn.IFS('Paraclinicos '!Y147="","",'Paraclinicos '!Y147&lt;70,1,'Paraclinicos '!Y147&gt;=70,0)</f>
        <v>0</v>
      </c>
      <c r="T148" cm="1">
        <f t="array" ref="T148">_xlfn.IFS('Paraclinicos '!W147="","",'Paraclinicos '!W147&lt;6,4,'Paraclinicos '!W147&lt;10,3,'Paraclinicos '!W147&lt;13,2,'Paraclinicos '!W147&lt;15,1,'Paraclinicos '!W147=15,0)</f>
        <v>0</v>
      </c>
      <c r="U148" s="54">
        <f t="shared" si="6"/>
        <v>2</v>
      </c>
      <c r="V148" cm="1">
        <f t="array" ref="V148">_xlfn.IFS('Paraclinicos '!S147="","",OR('Paraclinicos '!S147&lt;=8,'Paraclinicos '!S147&gt;=25),3,'Paraclinicos '!S147&lt;12,1,'Paraclinicos '!S147&lt;21,0,'Paraclinicos '!S147&lt;25,2)</f>
        <v>0</v>
      </c>
      <c r="W148" t="str">
        <f>IFERROR(IF(INDEX('BD Demog para scores enalazar'!Y$2:'BD Demog para scores enalazar'!Y$3000,MATCH(Formulas!A148,'BD Demog para scores enalazar'!A$2:'BD Demog para scores enalazar'!A$3000,0))=1,"SI","NO"),"")</f>
        <v>NO</v>
      </c>
      <c r="X148" s="9" t="str">
        <f>IFERROR(IF(INDEX('BD Demog para scores enalazar'!AJ$2:'BD Demog para scores enalazar'!AJ$3000,MATCH(Formulas!A148,'BD Demog para scores enalazar'!A$2:'BD Demog para scores enalazar'!A$3000,0))=1,"SI","NO"),"")</f>
        <v>SI</v>
      </c>
      <c r="Y148" t="str" cm="1">
        <f t="array" ref="Y148">IF(AND(W148="NO",X148="NO"),_xlfn.IFS('Paraclinicos '!K147&lt;=91,3,'Paraclinicos '!K147&lt;94,2,'Paraclinicos '!K147&lt;96,1,'Paraclinicos '!K147&gt;=96,0),"")</f>
        <v/>
      </c>
      <c r="Z148" cm="1">
        <f t="array" ref="Z148">IF(OR(W148="SI",X148="SI"),_xlfn.IFS(OR(AND('Paraclinicos '!K147&lt;=83),AND('Paraclinicos '!K147&gt;=97,AA148=2)),3,OR(AND('Paraclinicos '!K147&lt;=86),AND('Paraclinicos '!K147&gt;=94,AA148=2)),2,OR(AND('Paraclinicos '!K147&lt;=88),AND('Paraclinicos '!K147&gt;=92,AA148=2)),1,OR(AND('Paraclinicos '!K147&gt;=88,'Paraclinicos '!K147&lt;=92),AND('Paraclinicos '!K147&gt;=93,AA148=0)),0),"")</f>
        <v>1</v>
      </c>
      <c r="AA148" cm="1">
        <f t="array" ref="AA148">_xlfn.IFS('Paraclinicos '!E147="","",'Paraclinicos '!E147="Oxigeno",2,'Paraclinicos '!E147="Aire",0)</f>
        <v>2</v>
      </c>
    </row>
    <row r="149" spans="1:27" x14ac:dyDescent="0.25">
      <c r="A149">
        <f>'Paraclinicos '!A148</f>
        <v>23</v>
      </c>
      <c r="B149" s="3">
        <f>'Paraclinicos '!R148</f>
        <v>44307</v>
      </c>
      <c r="C149" cm="1">
        <f t="array" ref="C149">_xlfn.IFS('Paraclinicos '!Q148="","",'Paraclinicos '!Q148&gt;60,3,'Paraclinicos '!Q148&lt;=60,1)</f>
        <v>3</v>
      </c>
      <c r="D149" t="str">
        <f>IFERROR(IF(INDEX('BD Demog para scores enalazar'!BC$2:BC$3000,MATCH(Formulas!A149,'BD Demog para scores enalazar'!A$2:A$3000,0))=0,"SI","NO"),"")</f>
        <v>SI</v>
      </c>
      <c r="E149" cm="1">
        <f t="array" ref="E149">_xlfn.IFS(D149="","",D149="SI",4,D149="NO",1)</f>
        <v>4</v>
      </c>
      <c r="F149" cm="1">
        <f t="array" ref="F149">_xlfn.IFS('Paraclinicos '!B148="","",'Paraclinicos '!B148&gt;1,1,'Paraclinicos '!B148&lt;=1,3)</f>
        <v>3</v>
      </c>
      <c r="G149" cm="1">
        <f t="array" ref="G149">_xlfn.IFS('Paraclinicos '!D148="","",AND('Paraclinicos '!D148&gt;=250,'Paraclinicos '!D148&lt;=500),2,'Paraclinicos '!D148&gt;500,3,'Paraclinicos '!D148&lt;250,1)</f>
        <v>1</v>
      </c>
      <c r="H149" s="50">
        <f t="shared" si="7"/>
        <v>11</v>
      </c>
      <c r="I149" cm="1">
        <f t="array" ref="I149">_xlfn.IFS('Paraclinicos '!Q148="","",'Paraclinicos '!Q148&gt;=65,1,'Paraclinicos '!Q148&lt;65,0)</f>
        <v>1</v>
      </c>
      <c r="J149" cm="1">
        <f t="array" ref="J149">_xlfn.IFS('Paraclinicos '!I148="","",'Paraclinicos '!I148&gt;7,1,'Paraclinicos '!I148&lt;=7,0)</f>
        <v>1</v>
      </c>
      <c r="K149" cm="1">
        <f t="array" ref="K149">_xlfn.IFS('Paraclinicos '!W148="","",'Paraclinicos '!W148&lt;=8,1,'Paraclinicos '!W148&gt;8,0)</f>
        <v>1</v>
      </c>
      <c r="L149" cm="1">
        <f t="array" ref="L149">_xlfn.IFS('Paraclinicos '!S148="","",'Paraclinicos '!S148&gt;=30,1,'Paraclinicos '!S148&lt;30,0)</f>
        <v>0</v>
      </c>
      <c r="M149" cm="1">
        <f t="array" ref="M149">_xlfn.IFS(OR('Paraclinicos '!T148="",'Paraclinicos '!U148=""),"",OR('Paraclinicos '!T148&lt;=90,'Paraclinicos '!U148&lt;=60),1,OR('Paraclinicos '!T148&gt;90,'Paraclinicos '!U148&gt;60),0)</f>
        <v>0</v>
      </c>
      <c r="N149" s="45">
        <f t="shared" si="8"/>
        <v>3</v>
      </c>
      <c r="O149" cm="1">
        <f t="array" ref="O149">_xlfn.IFS(OR('Paraclinicos '!M148="",'Paraclinicos '!N148="",'Paraclinicos '!N148=0),"",'Paraclinicos '!M148/'Paraclinicos '!N148&lt;100,4,'Paraclinicos '!M148/'Paraclinicos '!N148&lt;200,3,'Paraclinicos '!M148/'Paraclinicos '!N148&lt;300,2,'Paraclinicos '!M148/'Paraclinicos '!N148&lt;400,1,'Paraclinicos '!M148/'Paraclinicos '!N148&gt;=400,0)</f>
        <v>3</v>
      </c>
      <c r="P149" cm="1">
        <f t="array" ref="P149">_xlfn.IFS('Paraclinicos '!C148="","",'Paraclinicos '!C148&lt;20,4,'Paraclinicos '!C148&lt;50,3,'Paraclinicos '!C148&lt;100,2,'Paraclinicos '!C148&lt;150,1,'Paraclinicos '!C148&gt;150,0)</f>
        <v>0</v>
      </c>
      <c r="Q149" cm="1">
        <f t="array" ref="Q149">_xlfn.IFS('Paraclinicos '!O148="","",'Paraclinicos '!O148&lt;1.2,0,'Paraclinicos '!O148&lt;2,1,'Paraclinicos '!O148&lt;3.5,2,'Paraclinicos '!O148&lt;5,3,'Paraclinicos '!O148&gt;5,4)</f>
        <v>0</v>
      </c>
      <c r="R149" t="str" cm="1">
        <f t="array" ref="R149">_xlfn.IFS('Paraclinicos '!J148="","",'Paraclinicos '!J148&lt;1.2,0,'Paraclinicos '!J148&lt;2,1,'Paraclinicos '!J148&lt;6,2,'Paraclinicos '!J148&lt;12,3,'Paraclinicos '!J148&gt;=12,4)</f>
        <v/>
      </c>
      <c r="S149" cm="1">
        <f t="array" ref="S149">_xlfn.IFS('Paraclinicos '!Y148="","",'Paraclinicos '!Y148&lt;70,1,'Paraclinicos '!Y148&gt;=70,0)</f>
        <v>0</v>
      </c>
      <c r="T149" cm="1">
        <f t="array" ref="T149">_xlfn.IFS('Paraclinicos '!W148="","",'Paraclinicos '!W148&lt;6,4,'Paraclinicos '!W148&lt;10,3,'Paraclinicos '!W148&lt;13,2,'Paraclinicos '!W148&lt;15,1,'Paraclinicos '!W148=15,0)</f>
        <v>4</v>
      </c>
      <c r="U149" s="54">
        <f t="shared" si="6"/>
        <v>7</v>
      </c>
      <c r="V149" cm="1">
        <f t="array" ref="V149">_xlfn.IFS('Paraclinicos '!S148="","",OR('Paraclinicos '!S148&lt;=8,'Paraclinicos '!S148&gt;=25),3,'Paraclinicos '!S148&lt;12,1,'Paraclinicos '!S148&lt;21,0,'Paraclinicos '!S148&lt;25,2)</f>
        <v>0</v>
      </c>
      <c r="W149" t="str">
        <f>IFERROR(IF(INDEX('BD Demog para scores enalazar'!Y$2:'BD Demog para scores enalazar'!Y$3000,MATCH(Formulas!A149,'BD Demog para scores enalazar'!A$2:'BD Demog para scores enalazar'!A$3000,0))=1,"SI","NO"),"")</f>
        <v>NO</v>
      </c>
      <c r="X149" s="9" t="str">
        <f>IFERROR(IF(INDEX('BD Demog para scores enalazar'!AJ$2:'BD Demog para scores enalazar'!AJ$3000,MATCH(Formulas!A149,'BD Demog para scores enalazar'!A$2:'BD Demog para scores enalazar'!A$3000,0))=1,"SI","NO"),"")</f>
        <v>SI</v>
      </c>
      <c r="Y149" t="str" cm="1">
        <f t="array" ref="Y149">IF(AND(W149="NO",X149="NO"),_xlfn.IFS('Paraclinicos '!K148&lt;=91,3,'Paraclinicos '!K148&lt;94,2,'Paraclinicos '!K148&lt;96,1,'Paraclinicos '!K148&gt;=96,0),"")</f>
        <v/>
      </c>
      <c r="Z149" cm="1">
        <f t="array" ref="Z149">IF(OR(W149="SI",X149="SI"),_xlfn.IFS(OR(AND('Paraclinicos '!K148&lt;=83),AND('Paraclinicos '!K148&gt;=97,AA149=2)),3,OR(AND('Paraclinicos '!K148&lt;=86),AND('Paraclinicos '!K148&gt;=94,AA149=2)),2,OR(AND('Paraclinicos '!K148&lt;=88),AND('Paraclinicos '!K148&gt;=92,AA149=2)),1,OR(AND('Paraclinicos '!K148&gt;=88,'Paraclinicos '!K148&lt;=92),AND('Paraclinicos '!K148&gt;=93,AA149=0)),0),"")</f>
        <v>3</v>
      </c>
      <c r="AA149" cm="1">
        <f t="array" ref="AA149">_xlfn.IFS('Paraclinicos '!E148="","",'Paraclinicos '!E148="Oxigeno",2,'Paraclinicos '!E148="Aire",0)</f>
        <v>2</v>
      </c>
    </row>
    <row r="150" spans="1:27" x14ac:dyDescent="0.25">
      <c r="A150">
        <f>'Paraclinicos '!A149</f>
        <v>23</v>
      </c>
      <c r="B150" s="3">
        <f>'Paraclinicos '!R149</f>
        <v>44309</v>
      </c>
      <c r="C150" cm="1">
        <f t="array" ref="C150">_xlfn.IFS('Paraclinicos '!Q149="","",'Paraclinicos '!Q149&gt;60,3,'Paraclinicos '!Q149&lt;=60,1)</f>
        <v>3</v>
      </c>
      <c r="D150" t="str">
        <f>IFERROR(IF(INDEX('BD Demog para scores enalazar'!BC$2:BC$3000,MATCH(Formulas!A150,'BD Demog para scores enalazar'!A$2:A$3000,0))=0,"SI","NO"),"")</f>
        <v>SI</v>
      </c>
      <c r="E150" cm="1">
        <f t="array" ref="E150">_xlfn.IFS(D150="","",D150="SI",4,D150="NO",1)</f>
        <v>4</v>
      </c>
      <c r="F150" cm="1">
        <f t="array" ref="F150">_xlfn.IFS('Paraclinicos '!B149="","",'Paraclinicos '!B149&gt;1,1,'Paraclinicos '!B149&lt;=1,3)</f>
        <v>3</v>
      </c>
      <c r="G150" cm="1">
        <f t="array" ref="G150">_xlfn.IFS('Paraclinicos '!D149="","",AND('Paraclinicos '!D149&gt;=250,'Paraclinicos '!D149&lt;=500),2,'Paraclinicos '!D149&gt;500,3,'Paraclinicos '!D149&lt;250,1)</f>
        <v>1</v>
      </c>
      <c r="H150" s="50">
        <f t="shared" si="7"/>
        <v>11</v>
      </c>
      <c r="I150" cm="1">
        <f t="array" ref="I150">_xlfn.IFS('Paraclinicos '!Q149="","",'Paraclinicos '!Q149&gt;=65,1,'Paraclinicos '!Q149&lt;65,0)</f>
        <v>1</v>
      </c>
      <c r="J150" cm="1">
        <f t="array" ref="J150">_xlfn.IFS('Paraclinicos '!I149="","",'Paraclinicos '!I149&gt;7,1,'Paraclinicos '!I149&lt;=7,0)</f>
        <v>1</v>
      </c>
      <c r="K150" cm="1">
        <f t="array" ref="K150">_xlfn.IFS('Paraclinicos '!W149="","",'Paraclinicos '!W149&lt;=8,1,'Paraclinicos '!W149&gt;8,0)</f>
        <v>0</v>
      </c>
      <c r="L150" cm="1">
        <f t="array" ref="L150">_xlfn.IFS('Paraclinicos '!S149="","",'Paraclinicos '!S149&gt;=30,1,'Paraclinicos '!S149&lt;30,0)</f>
        <v>0</v>
      </c>
      <c r="M150" cm="1">
        <f t="array" ref="M150">_xlfn.IFS(OR('Paraclinicos '!T149="",'Paraclinicos '!U149=""),"",OR('Paraclinicos '!T149&lt;=90,'Paraclinicos '!U149&lt;=60),1,OR('Paraclinicos '!T149&gt;90,'Paraclinicos '!U149&gt;60),0)</f>
        <v>0</v>
      </c>
      <c r="N150" s="45">
        <f t="shared" si="8"/>
        <v>3</v>
      </c>
      <c r="O150" cm="1">
        <f t="array" ref="O150">_xlfn.IFS(OR('Paraclinicos '!M149="",'Paraclinicos '!N149="",'Paraclinicos '!N149=0),"",'Paraclinicos '!M149/'Paraclinicos '!N149&lt;100,4,'Paraclinicos '!M149/'Paraclinicos '!N149&lt;200,3,'Paraclinicos '!M149/'Paraclinicos '!N149&lt;300,2,'Paraclinicos '!M149/'Paraclinicos '!N149&lt;400,1,'Paraclinicos '!M149/'Paraclinicos '!N149&gt;=400,0)</f>
        <v>2</v>
      </c>
      <c r="P150" cm="1">
        <f t="array" ref="P150">_xlfn.IFS('Paraclinicos '!C149="","",'Paraclinicos '!C149&lt;20,4,'Paraclinicos '!C149&lt;50,3,'Paraclinicos '!C149&lt;100,2,'Paraclinicos '!C149&lt;150,1,'Paraclinicos '!C149&gt;150,0)</f>
        <v>0</v>
      </c>
      <c r="Q150" t="str" cm="1">
        <f t="array" ref="Q150">_xlfn.IFS('Paraclinicos '!O149="","",'Paraclinicos '!O149&lt;1.2,0,'Paraclinicos '!O149&lt;2,1,'Paraclinicos '!O149&lt;3.5,2,'Paraclinicos '!O149&lt;5,3,'Paraclinicos '!O149&gt;5,4)</f>
        <v/>
      </c>
      <c r="R150" cm="1">
        <f t="array" ref="R150">_xlfn.IFS('Paraclinicos '!J149="","",'Paraclinicos '!J149&lt;1.2,0,'Paraclinicos '!J149&lt;2,1,'Paraclinicos '!J149&lt;6,2,'Paraclinicos '!J149&lt;12,3,'Paraclinicos '!J149&gt;=12,4)</f>
        <v>0</v>
      </c>
      <c r="S150" cm="1">
        <f t="array" ref="S150">_xlfn.IFS('Paraclinicos '!Y149="","",'Paraclinicos '!Y149&lt;70,1,'Paraclinicos '!Y149&gt;=70,0)</f>
        <v>0</v>
      </c>
      <c r="T150" cm="1">
        <f t="array" ref="T150">_xlfn.IFS('Paraclinicos '!W149="","",'Paraclinicos '!W149&lt;6,4,'Paraclinicos '!W149&lt;10,3,'Paraclinicos '!W149&lt;13,2,'Paraclinicos '!W149&lt;15,1,'Paraclinicos '!W149=15,0)</f>
        <v>0</v>
      </c>
      <c r="U150" s="54">
        <f t="shared" si="6"/>
        <v>2</v>
      </c>
      <c r="V150" cm="1">
        <f t="array" ref="V150">_xlfn.IFS('Paraclinicos '!S149="","",OR('Paraclinicos '!S149&lt;=8,'Paraclinicos '!S149&gt;=25),3,'Paraclinicos '!S149&lt;12,1,'Paraclinicos '!S149&lt;21,0,'Paraclinicos '!S149&lt;25,2)</f>
        <v>2</v>
      </c>
      <c r="W150" t="str">
        <f>IFERROR(IF(INDEX('BD Demog para scores enalazar'!Y$2:'BD Demog para scores enalazar'!Y$3000,MATCH(Formulas!A150,'BD Demog para scores enalazar'!A$2:'BD Demog para scores enalazar'!A$3000,0))=1,"SI","NO"),"")</f>
        <v>NO</v>
      </c>
      <c r="X150" s="9" t="str">
        <f>IFERROR(IF(INDEX('BD Demog para scores enalazar'!AJ$2:'BD Demog para scores enalazar'!AJ$3000,MATCH(Formulas!A150,'BD Demog para scores enalazar'!A$2:'BD Demog para scores enalazar'!A$3000,0))=1,"SI","NO"),"")</f>
        <v>SI</v>
      </c>
      <c r="Y150" t="str" cm="1">
        <f t="array" ref="Y150">IF(AND(W150="NO",X150="NO"),_xlfn.IFS('Paraclinicos '!K149&lt;=91,3,'Paraclinicos '!K149&lt;94,2,'Paraclinicos '!K149&lt;96,1,'Paraclinicos '!K149&gt;=96,0),"")</f>
        <v/>
      </c>
      <c r="Z150" cm="1">
        <f t="array" ref="Z150">IF(OR(W150="SI",X150="SI"),_xlfn.IFS(OR(AND('Paraclinicos '!K149&lt;=83),AND('Paraclinicos '!K149&gt;=97,AA150=2)),3,OR(AND('Paraclinicos '!K149&lt;=86),AND('Paraclinicos '!K149&gt;=94,AA150=2)),2,OR(AND('Paraclinicos '!K149&lt;=88),AND('Paraclinicos '!K149&gt;=92,AA150=2)),1,OR(AND('Paraclinicos '!K149&gt;=88,'Paraclinicos '!K149&lt;=92),AND('Paraclinicos '!K149&gt;=93,AA150=0)),0),"")</f>
        <v>2</v>
      </c>
      <c r="AA150" cm="1">
        <f t="array" ref="AA150">_xlfn.IFS('Paraclinicos '!E149="","",'Paraclinicos '!E149="Oxigeno",2,'Paraclinicos '!E149="Aire",0)</f>
        <v>2</v>
      </c>
    </row>
    <row r="151" spans="1:27" x14ac:dyDescent="0.25">
      <c r="A151">
        <f>'Paraclinicos '!A150</f>
        <v>23</v>
      </c>
      <c r="B151" s="3">
        <f>'Paraclinicos '!R150</f>
        <v>44310</v>
      </c>
      <c r="C151" cm="1">
        <f t="array" ref="C151">_xlfn.IFS('Paraclinicos '!Q150="","",'Paraclinicos '!Q150&gt;60,3,'Paraclinicos '!Q150&lt;=60,1)</f>
        <v>3</v>
      </c>
      <c r="D151" t="str">
        <f>IFERROR(IF(INDEX('BD Demog para scores enalazar'!BC$2:BC$3000,MATCH(Formulas!A151,'BD Demog para scores enalazar'!A$2:A$3000,0))=0,"SI","NO"),"")</f>
        <v>SI</v>
      </c>
      <c r="E151" cm="1">
        <f t="array" ref="E151">_xlfn.IFS(D151="","",D151="SI",4,D151="NO",1)</f>
        <v>4</v>
      </c>
      <c r="F151" cm="1">
        <f t="array" ref="F151">_xlfn.IFS('Paraclinicos '!B150="","",'Paraclinicos '!B150&gt;1,1,'Paraclinicos '!B150&lt;=1,3)</f>
        <v>3</v>
      </c>
      <c r="G151" cm="1">
        <f t="array" ref="G151">_xlfn.IFS('Paraclinicos '!D150="","",AND('Paraclinicos '!D150&gt;=250,'Paraclinicos '!D150&lt;=500),2,'Paraclinicos '!D150&gt;500,3,'Paraclinicos '!D150&lt;250,1)</f>
        <v>1</v>
      </c>
      <c r="H151" s="50">
        <f t="shared" si="7"/>
        <v>11</v>
      </c>
      <c r="I151" cm="1">
        <f t="array" ref="I151">_xlfn.IFS('Paraclinicos '!Q150="","",'Paraclinicos '!Q150&gt;=65,1,'Paraclinicos '!Q150&lt;65,0)</f>
        <v>1</v>
      </c>
      <c r="J151" cm="1">
        <f t="array" ref="J151">_xlfn.IFS('Paraclinicos '!I150="","",'Paraclinicos '!I150&gt;7,1,'Paraclinicos '!I150&lt;=7,0)</f>
        <v>1</v>
      </c>
      <c r="K151" cm="1">
        <f t="array" ref="K151">_xlfn.IFS('Paraclinicos '!W150="","",'Paraclinicos '!W150&lt;=8,1,'Paraclinicos '!W150&gt;8,0)</f>
        <v>0</v>
      </c>
      <c r="L151" cm="1">
        <f t="array" ref="L151">_xlfn.IFS('Paraclinicos '!S150="","",'Paraclinicos '!S150&gt;=30,1,'Paraclinicos '!S150&lt;30,0)</f>
        <v>0</v>
      </c>
      <c r="M151" cm="1">
        <f t="array" ref="M151">_xlfn.IFS(OR('Paraclinicos '!T150="",'Paraclinicos '!U150=""),"",OR('Paraclinicos '!T150&lt;=90,'Paraclinicos '!U150&lt;=60),1,OR('Paraclinicos '!T150&gt;90,'Paraclinicos '!U150&gt;60),0)</f>
        <v>1</v>
      </c>
      <c r="N151" s="45">
        <f t="shared" si="8"/>
        <v>3</v>
      </c>
      <c r="O151" cm="1">
        <f t="array" ref="O151">_xlfn.IFS(OR('Paraclinicos '!M150="",'Paraclinicos '!N150="",'Paraclinicos '!N150=0),"",'Paraclinicos '!M150/'Paraclinicos '!N150&lt;100,4,'Paraclinicos '!M150/'Paraclinicos '!N150&lt;200,3,'Paraclinicos '!M150/'Paraclinicos '!N150&lt;300,2,'Paraclinicos '!M150/'Paraclinicos '!N150&lt;400,1,'Paraclinicos '!M150/'Paraclinicos '!N150&gt;=400,0)</f>
        <v>2</v>
      </c>
      <c r="P151" cm="1">
        <f t="array" ref="P151">_xlfn.IFS('Paraclinicos '!C150="","",'Paraclinicos '!C150&lt;20,4,'Paraclinicos '!C150&lt;50,3,'Paraclinicos '!C150&lt;100,2,'Paraclinicos '!C150&lt;150,1,'Paraclinicos '!C150&gt;150,0)</f>
        <v>0</v>
      </c>
      <c r="Q151" cm="1">
        <f t="array" ref="Q151">_xlfn.IFS('Paraclinicos '!O150="","",'Paraclinicos '!O150&lt;1.2,0,'Paraclinicos '!O150&lt;2,1,'Paraclinicos '!O150&lt;3.5,2,'Paraclinicos '!O150&lt;5,3,'Paraclinicos '!O150&gt;5,4)</f>
        <v>0</v>
      </c>
      <c r="R151" cm="1">
        <f t="array" ref="R151">_xlfn.IFS('Paraclinicos '!J150="","",'Paraclinicos '!J150&lt;1.2,0,'Paraclinicos '!J150&lt;2,1,'Paraclinicos '!J150&lt;6,2,'Paraclinicos '!J150&lt;12,3,'Paraclinicos '!J150&gt;=12,4)</f>
        <v>0</v>
      </c>
      <c r="S151" cm="1">
        <f t="array" ref="S151">_xlfn.IFS('Paraclinicos '!Y150="","",'Paraclinicos '!Y150&lt;70,1,'Paraclinicos '!Y150&gt;=70,0)</f>
        <v>0</v>
      </c>
      <c r="T151" cm="1">
        <f t="array" ref="T151">_xlfn.IFS('Paraclinicos '!W150="","",'Paraclinicos '!W150&lt;6,4,'Paraclinicos '!W150&lt;10,3,'Paraclinicos '!W150&lt;13,2,'Paraclinicos '!W150&lt;15,1,'Paraclinicos '!W150=15,0)</f>
        <v>0</v>
      </c>
      <c r="U151" s="54">
        <f t="shared" si="6"/>
        <v>2</v>
      </c>
      <c r="V151" cm="1">
        <f t="array" ref="V151">_xlfn.IFS('Paraclinicos '!S150="","",OR('Paraclinicos '!S150&lt;=8,'Paraclinicos '!S150&gt;=25),3,'Paraclinicos '!S150&lt;12,1,'Paraclinicos '!S150&lt;21,0,'Paraclinicos '!S150&lt;25,2)</f>
        <v>0</v>
      </c>
      <c r="W151" t="str">
        <f>IFERROR(IF(INDEX('BD Demog para scores enalazar'!Y$2:'BD Demog para scores enalazar'!Y$3000,MATCH(Formulas!A151,'BD Demog para scores enalazar'!A$2:'BD Demog para scores enalazar'!A$3000,0))=1,"SI","NO"),"")</f>
        <v>NO</v>
      </c>
      <c r="X151" s="9" t="str">
        <f>IFERROR(IF(INDEX('BD Demog para scores enalazar'!AJ$2:'BD Demog para scores enalazar'!AJ$3000,MATCH(Formulas!A151,'BD Demog para scores enalazar'!A$2:'BD Demog para scores enalazar'!A$3000,0))=1,"SI","NO"),"")</f>
        <v>SI</v>
      </c>
      <c r="Y151" t="str" cm="1">
        <f t="array" ref="Y151">IF(AND(W151="NO",X151="NO"),_xlfn.IFS('Paraclinicos '!K150&lt;=91,3,'Paraclinicos '!K150&lt;94,2,'Paraclinicos '!K150&lt;96,1,'Paraclinicos '!K150&gt;=96,0),"")</f>
        <v/>
      </c>
      <c r="Z151" cm="1">
        <f t="array" ref="Z151">IF(OR(W151="SI",X151="SI"),_xlfn.IFS(OR(AND('Paraclinicos '!K150&lt;=83),AND('Paraclinicos '!K150&gt;=97,AA151=2)),3,OR(AND('Paraclinicos '!K150&lt;=86),AND('Paraclinicos '!K150&gt;=94,AA151=2)),2,OR(AND('Paraclinicos '!K150&lt;=88),AND('Paraclinicos '!K150&gt;=92,AA151=2)),1,OR(AND('Paraclinicos '!K150&gt;=88,'Paraclinicos '!K150&lt;=92),AND('Paraclinicos '!K150&gt;=93,AA151=0)),0),"")</f>
        <v>0</v>
      </c>
      <c r="AA151" cm="1">
        <f t="array" ref="AA151">_xlfn.IFS('Paraclinicos '!E150="","",'Paraclinicos '!E150="Oxigeno",2,'Paraclinicos '!E150="Aire",0)</f>
        <v>2</v>
      </c>
    </row>
    <row r="152" spans="1:27" x14ac:dyDescent="0.25">
      <c r="A152">
        <f>'Paraclinicos '!A151</f>
        <v>23</v>
      </c>
      <c r="B152" s="3">
        <f>'Paraclinicos '!R151</f>
        <v>44311</v>
      </c>
      <c r="C152" cm="1">
        <f t="array" ref="C152">_xlfn.IFS('Paraclinicos '!Q151="","",'Paraclinicos '!Q151&gt;60,3,'Paraclinicos '!Q151&lt;=60,1)</f>
        <v>3</v>
      </c>
      <c r="D152" t="str">
        <f>IFERROR(IF(INDEX('BD Demog para scores enalazar'!BC$2:BC$3000,MATCH(Formulas!A152,'BD Demog para scores enalazar'!A$2:A$3000,0))=0,"SI","NO"),"")</f>
        <v>SI</v>
      </c>
      <c r="E152" cm="1">
        <f t="array" ref="E152">_xlfn.IFS(D152="","",D152="SI",4,D152="NO",1)</f>
        <v>4</v>
      </c>
      <c r="F152" cm="1">
        <f t="array" ref="F152">_xlfn.IFS('Paraclinicos '!B151="","",'Paraclinicos '!B151&gt;1,1,'Paraclinicos '!B151&lt;=1,3)</f>
        <v>3</v>
      </c>
      <c r="G152" t="str" cm="1">
        <f t="array" ref="G152">_xlfn.IFS('Paraclinicos '!D151="","",AND('Paraclinicos '!D151&gt;=250,'Paraclinicos '!D151&lt;=500),2,'Paraclinicos '!D151&gt;500,3,'Paraclinicos '!D151&lt;250,1)</f>
        <v/>
      </c>
      <c r="H152" s="50">
        <f t="shared" si="7"/>
        <v>10</v>
      </c>
      <c r="I152" cm="1">
        <f t="array" ref="I152">_xlfn.IFS('Paraclinicos '!Q151="","",'Paraclinicos '!Q151&gt;=65,1,'Paraclinicos '!Q151&lt;65,0)</f>
        <v>1</v>
      </c>
      <c r="J152" cm="1">
        <f t="array" ref="J152">_xlfn.IFS('Paraclinicos '!I151="","",'Paraclinicos '!I151&gt;7,1,'Paraclinicos '!I151&lt;=7,0)</f>
        <v>1</v>
      </c>
      <c r="K152" cm="1">
        <f t="array" ref="K152">_xlfn.IFS('Paraclinicos '!W151="","",'Paraclinicos '!W151&lt;=8,1,'Paraclinicos '!W151&gt;8,0)</f>
        <v>0</v>
      </c>
      <c r="L152" cm="1">
        <f t="array" ref="L152">_xlfn.IFS('Paraclinicos '!S151="","",'Paraclinicos '!S151&gt;=30,1,'Paraclinicos '!S151&lt;30,0)</f>
        <v>0</v>
      </c>
      <c r="M152" cm="1">
        <f t="array" ref="M152">_xlfn.IFS(OR('Paraclinicos '!T151="",'Paraclinicos '!U151=""),"",OR('Paraclinicos '!T151&lt;=90,'Paraclinicos '!U151&lt;=60),1,OR('Paraclinicos '!T151&gt;90,'Paraclinicos '!U151&gt;60),0)</f>
        <v>1</v>
      </c>
      <c r="N152" s="45">
        <f t="shared" si="8"/>
        <v>4</v>
      </c>
      <c r="O152" cm="1">
        <f t="array" ref="O152">_xlfn.IFS(OR('Paraclinicos '!M151="",'Paraclinicos '!N151="",'Paraclinicos '!N151=0),"",'Paraclinicos '!M151/'Paraclinicos '!N151&lt;100,4,'Paraclinicos '!M151/'Paraclinicos '!N151&lt;200,3,'Paraclinicos '!M151/'Paraclinicos '!N151&lt;300,2,'Paraclinicos '!M151/'Paraclinicos '!N151&lt;400,1,'Paraclinicos '!M151/'Paraclinicos '!N151&gt;=400,0)</f>
        <v>2</v>
      </c>
      <c r="P152" cm="1">
        <f t="array" ref="P152">_xlfn.IFS('Paraclinicos '!C151="","",'Paraclinicos '!C151&lt;20,4,'Paraclinicos '!C151&lt;50,3,'Paraclinicos '!C151&lt;100,2,'Paraclinicos '!C151&lt;150,1,'Paraclinicos '!C151&gt;150,0)</f>
        <v>0</v>
      </c>
      <c r="Q152" cm="1">
        <f t="array" ref="Q152">_xlfn.IFS('Paraclinicos '!O151="","",'Paraclinicos '!O151&lt;1.2,0,'Paraclinicos '!O151&lt;2,1,'Paraclinicos '!O151&lt;3.5,2,'Paraclinicos '!O151&lt;5,3,'Paraclinicos '!O151&gt;5,4)</f>
        <v>0</v>
      </c>
      <c r="R152" t="str" cm="1">
        <f t="array" ref="R152">_xlfn.IFS('Paraclinicos '!J151="","",'Paraclinicos '!J151&lt;1.2,0,'Paraclinicos '!J151&lt;2,1,'Paraclinicos '!J151&lt;6,2,'Paraclinicos '!J151&lt;12,3,'Paraclinicos '!J151&gt;=12,4)</f>
        <v/>
      </c>
      <c r="S152" cm="1">
        <f t="array" ref="S152">_xlfn.IFS('Paraclinicos '!Y151="","",'Paraclinicos '!Y151&lt;70,1,'Paraclinicos '!Y151&gt;=70,0)</f>
        <v>0</v>
      </c>
      <c r="T152" cm="1">
        <f t="array" ref="T152">_xlfn.IFS('Paraclinicos '!W151="","",'Paraclinicos '!W151&lt;6,4,'Paraclinicos '!W151&lt;10,3,'Paraclinicos '!W151&lt;13,2,'Paraclinicos '!W151&lt;15,1,'Paraclinicos '!W151=15,0)</f>
        <v>0</v>
      </c>
      <c r="U152" s="54">
        <f t="shared" si="6"/>
        <v>2</v>
      </c>
      <c r="V152" cm="1">
        <f t="array" ref="V152">_xlfn.IFS('Paraclinicos '!S151="","",OR('Paraclinicos '!S151&lt;=8,'Paraclinicos '!S151&gt;=25),3,'Paraclinicos '!S151&lt;12,1,'Paraclinicos '!S151&lt;21,0,'Paraclinicos '!S151&lt;25,2)</f>
        <v>0</v>
      </c>
      <c r="W152" t="str">
        <f>IFERROR(IF(INDEX('BD Demog para scores enalazar'!Y$2:'BD Demog para scores enalazar'!Y$3000,MATCH(Formulas!A152,'BD Demog para scores enalazar'!A$2:'BD Demog para scores enalazar'!A$3000,0))=1,"SI","NO"),"")</f>
        <v>NO</v>
      </c>
      <c r="X152" s="9" t="str">
        <f>IFERROR(IF(INDEX('BD Demog para scores enalazar'!AJ$2:'BD Demog para scores enalazar'!AJ$3000,MATCH(Formulas!A152,'BD Demog para scores enalazar'!A$2:'BD Demog para scores enalazar'!A$3000,0))=1,"SI","NO"),"")</f>
        <v>SI</v>
      </c>
      <c r="Y152" t="str" cm="1">
        <f t="array" ref="Y152">IF(AND(W152="NO",X152="NO"),_xlfn.IFS('Paraclinicos '!K151&lt;=91,3,'Paraclinicos '!K151&lt;94,2,'Paraclinicos '!K151&lt;96,1,'Paraclinicos '!K151&gt;=96,0),"")</f>
        <v/>
      </c>
      <c r="Z152" cm="1">
        <f t="array" ref="Z152">IF(OR(W152="SI",X152="SI"),_xlfn.IFS(OR(AND('Paraclinicos '!K151&lt;=83),AND('Paraclinicos '!K151&gt;=97,AA152=2)),3,OR(AND('Paraclinicos '!K151&lt;=86),AND('Paraclinicos '!K151&gt;=94,AA152=2)),2,OR(AND('Paraclinicos '!K151&lt;=88),AND('Paraclinicos '!K151&gt;=92,AA152=2)),1,OR(AND('Paraclinicos '!K151&gt;=88,'Paraclinicos '!K151&lt;=92),AND('Paraclinicos '!K151&gt;=93,AA152=0)),0),"")</f>
        <v>0</v>
      </c>
      <c r="AA152" cm="1">
        <f t="array" ref="AA152">_xlfn.IFS('Paraclinicos '!E151="","",'Paraclinicos '!E151="Oxigeno",2,'Paraclinicos '!E151="Aire",0)</f>
        <v>2</v>
      </c>
    </row>
    <row r="153" spans="1:27" x14ac:dyDescent="0.25">
      <c r="A153">
        <f>'Paraclinicos '!A152</f>
        <v>23</v>
      </c>
      <c r="B153" s="3">
        <f>'Paraclinicos '!R152</f>
        <v>44311</v>
      </c>
      <c r="C153" cm="1">
        <f t="array" ref="C153">_xlfn.IFS('Paraclinicos '!Q152="","",'Paraclinicos '!Q152&gt;60,3,'Paraclinicos '!Q152&lt;=60,1)</f>
        <v>3</v>
      </c>
      <c r="D153" t="str">
        <f>IFERROR(IF(INDEX('BD Demog para scores enalazar'!BC$2:BC$3000,MATCH(Formulas!A153,'BD Demog para scores enalazar'!A$2:A$3000,0))=0,"SI","NO"),"")</f>
        <v>SI</v>
      </c>
      <c r="E153" cm="1">
        <f t="array" ref="E153">_xlfn.IFS(D153="","",D153="SI",4,D153="NO",1)</f>
        <v>4</v>
      </c>
      <c r="F153" cm="1">
        <f t="array" ref="F153">_xlfn.IFS('Paraclinicos '!B152="","",'Paraclinicos '!B152&gt;1,1,'Paraclinicos '!B152&lt;=1,3)</f>
        <v>3</v>
      </c>
      <c r="G153" cm="1">
        <f t="array" ref="G153">_xlfn.IFS('Paraclinicos '!D152="","",AND('Paraclinicos '!D152&gt;=250,'Paraclinicos '!D152&lt;=500),2,'Paraclinicos '!D152&gt;500,3,'Paraclinicos '!D152&lt;250,1)</f>
        <v>1</v>
      </c>
      <c r="H153" s="50">
        <f t="shared" si="7"/>
        <v>11</v>
      </c>
      <c r="I153" cm="1">
        <f t="array" ref="I153">_xlfn.IFS('Paraclinicos '!Q152="","",'Paraclinicos '!Q152&gt;=65,1,'Paraclinicos '!Q152&lt;65,0)</f>
        <v>1</v>
      </c>
      <c r="J153" cm="1">
        <f t="array" ref="J153">_xlfn.IFS('Paraclinicos '!I152="","",'Paraclinicos '!I152&gt;7,1,'Paraclinicos '!I152&lt;=7,0)</f>
        <v>1</v>
      </c>
      <c r="K153" cm="1">
        <f t="array" ref="K153">_xlfn.IFS('Paraclinicos '!W152="","",'Paraclinicos '!W152&lt;=8,1,'Paraclinicos '!W152&gt;8,0)</f>
        <v>0</v>
      </c>
      <c r="L153" cm="1">
        <f t="array" ref="L153">_xlfn.IFS('Paraclinicos '!S152="","",'Paraclinicos '!S152&gt;=30,1,'Paraclinicos '!S152&lt;30,0)</f>
        <v>0</v>
      </c>
      <c r="M153" cm="1">
        <f t="array" ref="M153">_xlfn.IFS(OR('Paraclinicos '!T152="",'Paraclinicos '!U152=""),"",OR('Paraclinicos '!T152&lt;=90,'Paraclinicos '!U152&lt;=60),1,OR('Paraclinicos '!T152&gt;90,'Paraclinicos '!U152&gt;60),0)</f>
        <v>1</v>
      </c>
      <c r="N153" s="45">
        <f t="shared" si="8"/>
        <v>4</v>
      </c>
      <c r="O153" cm="1">
        <f t="array" ref="O153">_xlfn.IFS(OR('Paraclinicos '!M152="",'Paraclinicos '!N152="",'Paraclinicos '!N152=0),"",'Paraclinicos '!M152/'Paraclinicos '!N152&lt;100,4,'Paraclinicos '!M152/'Paraclinicos '!N152&lt;200,3,'Paraclinicos '!M152/'Paraclinicos '!N152&lt;300,2,'Paraclinicos '!M152/'Paraclinicos '!N152&lt;400,1,'Paraclinicos '!M152/'Paraclinicos '!N152&gt;=400,0)</f>
        <v>2</v>
      </c>
      <c r="P153" cm="1">
        <f t="array" ref="P153">_xlfn.IFS('Paraclinicos '!C152="","",'Paraclinicos '!C152&lt;20,4,'Paraclinicos '!C152&lt;50,3,'Paraclinicos '!C152&lt;100,2,'Paraclinicos '!C152&lt;150,1,'Paraclinicos '!C152&gt;150,0)</f>
        <v>0</v>
      </c>
      <c r="Q153" cm="1">
        <f t="array" ref="Q153">_xlfn.IFS('Paraclinicos '!O152="","",'Paraclinicos '!O152&lt;1.2,0,'Paraclinicos '!O152&lt;2,1,'Paraclinicos '!O152&lt;3.5,2,'Paraclinicos '!O152&lt;5,3,'Paraclinicos '!O152&gt;5,4)</f>
        <v>0</v>
      </c>
      <c r="R153" t="str" cm="1">
        <f t="array" ref="R153">_xlfn.IFS('Paraclinicos '!J152="","",'Paraclinicos '!J152&lt;1.2,0,'Paraclinicos '!J152&lt;2,1,'Paraclinicos '!J152&lt;6,2,'Paraclinicos '!J152&lt;12,3,'Paraclinicos '!J152&gt;=12,4)</f>
        <v/>
      </c>
      <c r="S153" cm="1">
        <f t="array" ref="S153">_xlfn.IFS('Paraclinicos '!Y152="","",'Paraclinicos '!Y152&lt;70,1,'Paraclinicos '!Y152&gt;=70,0)</f>
        <v>0</v>
      </c>
      <c r="T153" cm="1">
        <f t="array" ref="T153">_xlfn.IFS('Paraclinicos '!W152="","",'Paraclinicos '!W152&lt;6,4,'Paraclinicos '!W152&lt;10,3,'Paraclinicos '!W152&lt;13,2,'Paraclinicos '!W152&lt;15,1,'Paraclinicos '!W152=15,0)</f>
        <v>0</v>
      </c>
      <c r="U153" s="54">
        <f t="shared" si="6"/>
        <v>2</v>
      </c>
      <c r="V153" cm="1">
        <f t="array" ref="V153">_xlfn.IFS('Paraclinicos '!S152="","",OR('Paraclinicos '!S152&lt;=8,'Paraclinicos '!S152&gt;=25),3,'Paraclinicos '!S152&lt;12,1,'Paraclinicos '!S152&lt;21,0,'Paraclinicos '!S152&lt;25,2)</f>
        <v>0</v>
      </c>
      <c r="W153" t="str">
        <f>IFERROR(IF(INDEX('BD Demog para scores enalazar'!Y$2:'BD Demog para scores enalazar'!Y$3000,MATCH(Formulas!A153,'BD Demog para scores enalazar'!A$2:'BD Demog para scores enalazar'!A$3000,0))=1,"SI","NO"),"")</f>
        <v>NO</v>
      </c>
      <c r="X153" s="9" t="str">
        <f>IFERROR(IF(INDEX('BD Demog para scores enalazar'!AJ$2:'BD Demog para scores enalazar'!AJ$3000,MATCH(Formulas!A153,'BD Demog para scores enalazar'!A$2:'BD Demog para scores enalazar'!A$3000,0))=1,"SI","NO"),"")</f>
        <v>SI</v>
      </c>
      <c r="Y153" t="str" cm="1">
        <f t="array" ref="Y153">IF(AND(W153="NO",X153="NO"),_xlfn.IFS('Paraclinicos '!K152&lt;=91,3,'Paraclinicos '!K152&lt;94,2,'Paraclinicos '!K152&lt;96,1,'Paraclinicos '!K152&gt;=96,0),"")</f>
        <v/>
      </c>
      <c r="Z153" cm="1">
        <f t="array" ref="Z153">IF(OR(W153="SI",X153="SI"),_xlfn.IFS(OR(AND('Paraclinicos '!K152&lt;=83),AND('Paraclinicos '!K152&gt;=97,AA153=2)),3,OR(AND('Paraclinicos '!K152&lt;=86),AND('Paraclinicos '!K152&gt;=94,AA153=2)),2,OR(AND('Paraclinicos '!K152&lt;=88),AND('Paraclinicos '!K152&gt;=92,AA153=2)),1,OR(AND('Paraclinicos '!K152&gt;=88,'Paraclinicos '!K152&lt;=92),AND('Paraclinicos '!K152&gt;=93,AA153=0)),0),"")</f>
        <v>0</v>
      </c>
      <c r="AA153" cm="1">
        <f t="array" ref="AA153">_xlfn.IFS('Paraclinicos '!E152="","",'Paraclinicos '!E152="Oxigeno",2,'Paraclinicos '!E152="Aire",0)</f>
        <v>2</v>
      </c>
    </row>
    <row r="154" spans="1:27" x14ac:dyDescent="0.25">
      <c r="A154">
        <f>'Paraclinicos '!A153</f>
        <v>23</v>
      </c>
      <c r="B154" s="3">
        <f>'Paraclinicos '!R153</f>
        <v>44313</v>
      </c>
      <c r="C154" cm="1">
        <f t="array" ref="C154">_xlfn.IFS('Paraclinicos '!Q153="","",'Paraclinicos '!Q153&gt;60,3,'Paraclinicos '!Q153&lt;=60,1)</f>
        <v>3</v>
      </c>
      <c r="D154" t="str">
        <f>IFERROR(IF(INDEX('BD Demog para scores enalazar'!BC$2:BC$3000,MATCH(Formulas!A154,'BD Demog para scores enalazar'!A$2:A$3000,0))=0,"SI","NO"),"")</f>
        <v>SI</v>
      </c>
      <c r="E154" cm="1">
        <f t="array" ref="E154">_xlfn.IFS(D154="","",D154="SI",4,D154="NO",1)</f>
        <v>4</v>
      </c>
      <c r="F154" cm="1">
        <f t="array" ref="F154">_xlfn.IFS('Paraclinicos '!B153="","",'Paraclinicos '!B153&gt;1,1,'Paraclinicos '!B153&lt;=1,3)</f>
        <v>3</v>
      </c>
      <c r="G154" t="str" cm="1">
        <f t="array" ref="G154">_xlfn.IFS('Paraclinicos '!D153="","",AND('Paraclinicos '!D153&gt;=250,'Paraclinicos '!D153&lt;=500),2,'Paraclinicos '!D153&gt;500,3,'Paraclinicos '!D153&lt;250,1)</f>
        <v/>
      </c>
      <c r="H154" s="50">
        <f t="shared" si="7"/>
        <v>10</v>
      </c>
      <c r="I154" cm="1">
        <f t="array" ref="I154">_xlfn.IFS('Paraclinicos '!Q153="","",'Paraclinicos '!Q153&gt;=65,1,'Paraclinicos '!Q153&lt;65,0)</f>
        <v>1</v>
      </c>
      <c r="J154" cm="1">
        <f t="array" ref="J154">_xlfn.IFS('Paraclinicos '!I153="","",'Paraclinicos '!I153&gt;7,1,'Paraclinicos '!I153&lt;=7,0)</f>
        <v>1</v>
      </c>
      <c r="K154" cm="1">
        <f t="array" ref="K154">_xlfn.IFS('Paraclinicos '!W153="","",'Paraclinicos '!W153&lt;=8,1,'Paraclinicos '!W153&gt;8,0)</f>
        <v>1</v>
      </c>
      <c r="L154" cm="1">
        <f t="array" ref="L154">_xlfn.IFS('Paraclinicos '!S153="","",'Paraclinicos '!S153&gt;=30,1,'Paraclinicos '!S153&lt;30,0)</f>
        <v>0</v>
      </c>
      <c r="M154" cm="1">
        <f t="array" ref="M154">_xlfn.IFS(OR('Paraclinicos '!T153="",'Paraclinicos '!U153=""),"",OR('Paraclinicos '!T153&lt;=90,'Paraclinicos '!U153&lt;=60),1,OR('Paraclinicos '!T153&gt;90,'Paraclinicos '!U153&gt;60),0)</f>
        <v>1</v>
      </c>
      <c r="N154" s="45">
        <f t="shared" si="8"/>
        <v>5</v>
      </c>
      <c r="O154" cm="1">
        <f t="array" ref="O154">_xlfn.IFS(OR('Paraclinicos '!M153="",'Paraclinicos '!N153="",'Paraclinicos '!N153=0),"",'Paraclinicos '!M153/'Paraclinicos '!N153&lt;100,4,'Paraclinicos '!M153/'Paraclinicos '!N153&lt;200,3,'Paraclinicos '!M153/'Paraclinicos '!N153&lt;300,2,'Paraclinicos '!M153/'Paraclinicos '!N153&lt;400,1,'Paraclinicos '!M153/'Paraclinicos '!N153&gt;=400,0)</f>
        <v>2</v>
      </c>
      <c r="P154" cm="1">
        <f t="array" ref="P154">_xlfn.IFS('Paraclinicos '!C153="","",'Paraclinicos '!C153&lt;20,4,'Paraclinicos '!C153&lt;50,3,'Paraclinicos '!C153&lt;100,2,'Paraclinicos '!C153&lt;150,1,'Paraclinicos '!C153&gt;150,0)</f>
        <v>0</v>
      </c>
      <c r="Q154" cm="1">
        <f t="array" ref="Q154">_xlfn.IFS('Paraclinicos '!O153="","",'Paraclinicos '!O153&lt;1.2,0,'Paraclinicos '!O153&lt;2,1,'Paraclinicos '!O153&lt;3.5,2,'Paraclinicos '!O153&lt;5,3,'Paraclinicos '!O153&gt;5,4)</f>
        <v>1</v>
      </c>
      <c r="R154" cm="1">
        <f t="array" ref="R154">_xlfn.IFS('Paraclinicos '!J153="","",'Paraclinicos '!J153&lt;1.2,0,'Paraclinicos '!J153&lt;2,1,'Paraclinicos '!J153&lt;6,2,'Paraclinicos '!J153&lt;12,3,'Paraclinicos '!J153&gt;=12,4)</f>
        <v>1</v>
      </c>
      <c r="S154" cm="1">
        <f t="array" ref="S154">_xlfn.IFS('Paraclinicos '!Y153="","",'Paraclinicos '!Y153&lt;70,1,'Paraclinicos '!Y153&gt;=70,0)</f>
        <v>1</v>
      </c>
      <c r="T154" cm="1">
        <f t="array" ref="T154">_xlfn.IFS('Paraclinicos '!W153="","",'Paraclinicos '!W153&lt;6,4,'Paraclinicos '!W153&lt;10,3,'Paraclinicos '!W153&lt;13,2,'Paraclinicos '!W153&lt;15,1,'Paraclinicos '!W153=15,0)</f>
        <v>4</v>
      </c>
      <c r="U154" s="54">
        <f t="shared" si="6"/>
        <v>9</v>
      </c>
      <c r="V154" cm="1">
        <f t="array" ref="V154">_xlfn.IFS('Paraclinicos '!S153="","",OR('Paraclinicos '!S153&lt;=8,'Paraclinicos '!S153&gt;=25),3,'Paraclinicos '!S153&lt;12,1,'Paraclinicos '!S153&lt;21,0,'Paraclinicos '!S153&lt;25,2)</f>
        <v>0</v>
      </c>
      <c r="W154" t="str">
        <f>IFERROR(IF(INDEX('BD Demog para scores enalazar'!Y$2:'BD Demog para scores enalazar'!Y$3000,MATCH(Formulas!A154,'BD Demog para scores enalazar'!A$2:'BD Demog para scores enalazar'!A$3000,0))=1,"SI","NO"),"")</f>
        <v>NO</v>
      </c>
      <c r="X154" s="9" t="str">
        <f>IFERROR(IF(INDEX('BD Demog para scores enalazar'!AJ$2:'BD Demog para scores enalazar'!AJ$3000,MATCH(Formulas!A154,'BD Demog para scores enalazar'!A$2:'BD Demog para scores enalazar'!A$3000,0))=1,"SI","NO"),"")</f>
        <v>SI</v>
      </c>
      <c r="Y154" t="str" cm="1">
        <f t="array" ref="Y154">IF(AND(W154="NO",X154="NO"),_xlfn.IFS('Paraclinicos '!K153&lt;=91,3,'Paraclinicos '!K153&lt;94,2,'Paraclinicos '!K153&lt;96,1,'Paraclinicos '!K153&gt;=96,0),"")</f>
        <v/>
      </c>
      <c r="Z154" cm="1">
        <f t="array" ref="Z154">IF(OR(W154="SI",X154="SI"),_xlfn.IFS(OR(AND('Paraclinicos '!K153&lt;=83),AND('Paraclinicos '!K153&gt;=97,AA154=2)),3,OR(AND('Paraclinicos '!K153&lt;=86),AND('Paraclinicos '!K153&gt;=94,AA154=2)),2,OR(AND('Paraclinicos '!K153&lt;=88),AND('Paraclinicos '!K153&gt;=92,AA154=2)),1,OR(AND('Paraclinicos '!K153&gt;=88,'Paraclinicos '!K153&lt;=92),AND('Paraclinicos '!K153&gt;=93,AA154=0)),0),"")</f>
        <v>3</v>
      </c>
      <c r="AA154" cm="1">
        <f t="array" ref="AA154">_xlfn.IFS('Paraclinicos '!E153="","",'Paraclinicos '!E153="Oxigeno",2,'Paraclinicos '!E153="Aire",0)</f>
        <v>2</v>
      </c>
    </row>
    <row r="155" spans="1:27" x14ac:dyDescent="0.25">
      <c r="A155">
        <f>'Paraclinicos '!A154</f>
        <v>23</v>
      </c>
      <c r="B155" s="3">
        <f>'Paraclinicos '!R154</f>
        <v>44315</v>
      </c>
      <c r="C155" cm="1">
        <f t="array" ref="C155">_xlfn.IFS('Paraclinicos '!Q154="","",'Paraclinicos '!Q154&gt;60,3,'Paraclinicos '!Q154&lt;=60,1)</f>
        <v>3</v>
      </c>
      <c r="D155" t="str">
        <f>IFERROR(IF(INDEX('BD Demog para scores enalazar'!BC$2:BC$3000,MATCH(Formulas!A155,'BD Demog para scores enalazar'!A$2:A$3000,0))=0,"SI","NO"),"")</f>
        <v>SI</v>
      </c>
      <c r="E155" cm="1">
        <f t="array" ref="E155">_xlfn.IFS(D155="","",D155="SI",4,D155="NO",1)</f>
        <v>4</v>
      </c>
      <c r="F155" cm="1">
        <f t="array" ref="F155">_xlfn.IFS('Paraclinicos '!B154="","",'Paraclinicos '!B154&gt;1,1,'Paraclinicos '!B154&lt;=1,3)</f>
        <v>3</v>
      </c>
      <c r="G155" cm="1">
        <f t="array" ref="G155">_xlfn.IFS('Paraclinicos '!D154="","",AND('Paraclinicos '!D154&gt;=250,'Paraclinicos '!D154&lt;=500),2,'Paraclinicos '!D154&gt;500,3,'Paraclinicos '!D154&lt;250,1)</f>
        <v>1</v>
      </c>
      <c r="H155" s="50">
        <f t="shared" si="7"/>
        <v>11</v>
      </c>
      <c r="I155" cm="1">
        <f t="array" ref="I155">_xlfn.IFS('Paraclinicos '!Q154="","",'Paraclinicos '!Q154&gt;=65,1,'Paraclinicos '!Q154&lt;65,0)</f>
        <v>1</v>
      </c>
      <c r="J155" cm="1">
        <f t="array" ref="J155">_xlfn.IFS('Paraclinicos '!I154="","",'Paraclinicos '!I154&gt;7,1,'Paraclinicos '!I154&lt;=7,0)</f>
        <v>1</v>
      </c>
      <c r="K155" cm="1">
        <f t="array" ref="K155">_xlfn.IFS('Paraclinicos '!W154="","",'Paraclinicos '!W154&lt;=8,1,'Paraclinicos '!W154&gt;8,0)</f>
        <v>1</v>
      </c>
      <c r="L155" cm="1">
        <f t="array" ref="L155">_xlfn.IFS('Paraclinicos '!S154="","",'Paraclinicos '!S154&gt;=30,1,'Paraclinicos '!S154&lt;30,0)</f>
        <v>0</v>
      </c>
      <c r="M155" cm="1">
        <f t="array" ref="M155">_xlfn.IFS(OR('Paraclinicos '!T154="",'Paraclinicos '!U154=""),"",OR('Paraclinicos '!T154&lt;=90,'Paraclinicos '!U154&lt;=60),1,OR('Paraclinicos '!T154&gt;90,'Paraclinicos '!U154&gt;60),0)</f>
        <v>0</v>
      </c>
      <c r="N155" s="45">
        <f t="shared" si="8"/>
        <v>5</v>
      </c>
      <c r="O155" cm="1">
        <f t="array" ref="O155">_xlfn.IFS(OR('Paraclinicos '!M154="",'Paraclinicos '!N154="",'Paraclinicos '!N154=0),"",'Paraclinicos '!M154/'Paraclinicos '!N154&lt;100,4,'Paraclinicos '!M154/'Paraclinicos '!N154&lt;200,3,'Paraclinicos '!M154/'Paraclinicos '!N154&lt;300,2,'Paraclinicos '!M154/'Paraclinicos '!N154&lt;400,1,'Paraclinicos '!M154/'Paraclinicos '!N154&gt;=400,0)</f>
        <v>2</v>
      </c>
      <c r="P155" cm="1">
        <f t="array" ref="P155">_xlfn.IFS('Paraclinicos '!C154="","",'Paraclinicos '!C154&lt;20,4,'Paraclinicos '!C154&lt;50,3,'Paraclinicos '!C154&lt;100,2,'Paraclinicos '!C154&lt;150,1,'Paraclinicos '!C154&gt;150,0)</f>
        <v>0</v>
      </c>
      <c r="Q155" cm="1">
        <f t="array" ref="Q155">_xlfn.IFS('Paraclinicos '!O154="","",'Paraclinicos '!O154&lt;1.2,0,'Paraclinicos '!O154&lt;2,1,'Paraclinicos '!O154&lt;3.5,2,'Paraclinicos '!O154&lt;5,3,'Paraclinicos '!O154&gt;5,4)</f>
        <v>2</v>
      </c>
      <c r="R155" cm="1">
        <f t="array" ref="R155">_xlfn.IFS('Paraclinicos '!J154="","",'Paraclinicos '!J154&lt;1.2,0,'Paraclinicos '!J154&lt;2,1,'Paraclinicos '!J154&lt;6,2,'Paraclinicos '!J154&lt;12,3,'Paraclinicos '!J154&gt;=12,4)</f>
        <v>0</v>
      </c>
      <c r="S155" cm="1">
        <f t="array" ref="S155">_xlfn.IFS('Paraclinicos '!Y154="","",'Paraclinicos '!Y154&lt;70,1,'Paraclinicos '!Y154&gt;=70,0)</f>
        <v>0</v>
      </c>
      <c r="T155" cm="1">
        <f t="array" ref="T155">_xlfn.IFS('Paraclinicos '!W154="","",'Paraclinicos '!W154&lt;6,4,'Paraclinicos '!W154&lt;10,3,'Paraclinicos '!W154&lt;13,2,'Paraclinicos '!W154&lt;15,1,'Paraclinicos '!W154=15,0)</f>
        <v>4</v>
      </c>
      <c r="U155" s="54">
        <f t="shared" si="6"/>
        <v>8</v>
      </c>
      <c r="V155" cm="1">
        <f t="array" ref="V155">_xlfn.IFS('Paraclinicos '!S154="","",OR('Paraclinicos '!S154&lt;=8,'Paraclinicos '!S154&gt;=25),3,'Paraclinicos '!S154&lt;12,1,'Paraclinicos '!S154&lt;21,0,'Paraclinicos '!S154&lt;25,2)</f>
        <v>2</v>
      </c>
      <c r="W155" t="str">
        <f>IFERROR(IF(INDEX('BD Demog para scores enalazar'!Y$2:'BD Demog para scores enalazar'!Y$3000,MATCH(Formulas!A155,'BD Demog para scores enalazar'!A$2:'BD Demog para scores enalazar'!A$3000,0))=1,"SI","NO"),"")</f>
        <v>NO</v>
      </c>
      <c r="X155" s="9" t="str">
        <f>IFERROR(IF(INDEX('BD Demog para scores enalazar'!AJ$2:'BD Demog para scores enalazar'!AJ$3000,MATCH(Formulas!A155,'BD Demog para scores enalazar'!A$2:'BD Demog para scores enalazar'!A$3000,0))=1,"SI","NO"),"")</f>
        <v>SI</v>
      </c>
      <c r="Y155" t="str" cm="1">
        <f t="array" ref="Y155">IF(AND(W155="NO",X155="NO"),_xlfn.IFS('Paraclinicos '!K154&lt;=91,3,'Paraclinicos '!K154&lt;94,2,'Paraclinicos '!K154&lt;96,1,'Paraclinicos '!K154&gt;=96,0),"")</f>
        <v/>
      </c>
      <c r="Z155" cm="1">
        <f t="array" ref="Z155">IF(OR(W155="SI",X155="SI"),_xlfn.IFS(OR(AND('Paraclinicos '!K154&lt;=83),AND('Paraclinicos '!K154&gt;=97,AA155=2)),3,OR(AND('Paraclinicos '!K154&lt;=86),AND('Paraclinicos '!K154&gt;=94,AA155=2)),2,OR(AND('Paraclinicos '!K154&lt;=88),AND('Paraclinicos '!K154&gt;=92,AA155=2)),1,OR(AND('Paraclinicos '!K154&gt;=88,'Paraclinicos '!K154&lt;=92),AND('Paraclinicos '!K154&gt;=93,AA155=0)),0),"")</f>
        <v>1</v>
      </c>
      <c r="AA155" cm="1">
        <f t="array" ref="AA155">_xlfn.IFS('Paraclinicos '!E154="","",'Paraclinicos '!E154="Oxigeno",2,'Paraclinicos '!E154="Aire",0)</f>
        <v>2</v>
      </c>
    </row>
    <row r="156" spans="1:27" x14ac:dyDescent="0.25">
      <c r="A156">
        <f>'Paraclinicos '!A155</f>
        <v>23</v>
      </c>
      <c r="B156" s="3">
        <f>'Paraclinicos '!R155</f>
        <v>44317</v>
      </c>
      <c r="C156" cm="1">
        <f t="array" ref="C156">_xlfn.IFS('Paraclinicos '!Q155="","",'Paraclinicos '!Q155&gt;60,3,'Paraclinicos '!Q155&lt;=60,1)</f>
        <v>3</v>
      </c>
      <c r="D156" t="str">
        <f>IFERROR(IF(INDEX('BD Demog para scores enalazar'!BC$2:BC$3000,MATCH(Formulas!A156,'BD Demog para scores enalazar'!A$2:A$3000,0))=0,"SI","NO"),"")</f>
        <v>SI</v>
      </c>
      <c r="E156" cm="1">
        <f t="array" ref="E156">_xlfn.IFS(D156="","",D156="SI",4,D156="NO",1)</f>
        <v>4</v>
      </c>
      <c r="F156" cm="1">
        <f t="array" ref="F156">_xlfn.IFS('Paraclinicos '!B155="","",'Paraclinicos '!B155&gt;1,1,'Paraclinicos '!B155&lt;=1,3)</f>
        <v>3</v>
      </c>
      <c r="G156" cm="1">
        <f t="array" ref="G156">_xlfn.IFS('Paraclinicos '!D155="","",AND('Paraclinicos '!D155&gt;=250,'Paraclinicos '!D155&lt;=500),2,'Paraclinicos '!D155&gt;500,3,'Paraclinicos '!D155&lt;250,1)</f>
        <v>2</v>
      </c>
      <c r="H156" s="50">
        <f t="shared" si="7"/>
        <v>12</v>
      </c>
      <c r="I156" cm="1">
        <f t="array" ref="I156">_xlfn.IFS('Paraclinicos '!Q155="","",'Paraclinicos '!Q155&gt;=65,1,'Paraclinicos '!Q155&lt;65,0)</f>
        <v>1</v>
      </c>
      <c r="J156" cm="1">
        <f t="array" ref="J156">_xlfn.IFS('Paraclinicos '!I155="","",'Paraclinicos '!I155&gt;7,1,'Paraclinicos '!I155&lt;=7,0)</f>
        <v>1</v>
      </c>
      <c r="K156" cm="1">
        <f t="array" ref="K156">_xlfn.IFS('Paraclinicos '!W155="","",'Paraclinicos '!W155&lt;=8,1,'Paraclinicos '!W155&gt;8,0)</f>
        <v>1</v>
      </c>
      <c r="L156" cm="1">
        <f t="array" ref="L156">_xlfn.IFS('Paraclinicos '!S155="","",'Paraclinicos '!S155&gt;=30,1,'Paraclinicos '!S155&lt;30,0)</f>
        <v>0</v>
      </c>
      <c r="M156" cm="1">
        <f t="array" ref="M156">_xlfn.IFS(OR('Paraclinicos '!T155="",'Paraclinicos '!U155=""),"",OR('Paraclinicos '!T155&lt;=90,'Paraclinicos '!U155&lt;=60),1,OR('Paraclinicos '!T155&gt;90,'Paraclinicos '!U155&gt;60),0)</f>
        <v>1</v>
      </c>
      <c r="N156" s="45">
        <f t="shared" si="8"/>
        <v>5</v>
      </c>
      <c r="O156" cm="1">
        <f t="array" ref="O156">_xlfn.IFS(OR('Paraclinicos '!M155="",'Paraclinicos '!N155="",'Paraclinicos '!N155=0),"",'Paraclinicos '!M155/'Paraclinicos '!N155&lt;100,4,'Paraclinicos '!M155/'Paraclinicos '!N155&lt;200,3,'Paraclinicos '!M155/'Paraclinicos '!N155&lt;300,2,'Paraclinicos '!M155/'Paraclinicos '!N155&lt;400,1,'Paraclinicos '!M155/'Paraclinicos '!N155&gt;=400,0)</f>
        <v>2</v>
      </c>
      <c r="P156" cm="1">
        <f t="array" ref="P156">_xlfn.IFS('Paraclinicos '!C155="","",'Paraclinicos '!C155&lt;20,4,'Paraclinicos '!C155&lt;50,3,'Paraclinicos '!C155&lt;100,2,'Paraclinicos '!C155&lt;150,1,'Paraclinicos '!C155&gt;150,0)</f>
        <v>2</v>
      </c>
      <c r="Q156" cm="1">
        <f t="array" ref="Q156">_xlfn.IFS('Paraclinicos '!O155="","",'Paraclinicos '!O155&lt;1.2,0,'Paraclinicos '!O155&lt;2,1,'Paraclinicos '!O155&lt;3.5,2,'Paraclinicos '!O155&lt;5,3,'Paraclinicos '!O155&gt;5,4)</f>
        <v>3</v>
      </c>
      <c r="R156" cm="1">
        <f t="array" ref="R156">_xlfn.IFS('Paraclinicos '!J155="","",'Paraclinicos '!J155&lt;1.2,0,'Paraclinicos '!J155&lt;2,1,'Paraclinicos '!J155&lt;6,2,'Paraclinicos '!J155&lt;12,3,'Paraclinicos '!J155&gt;=12,4)</f>
        <v>0</v>
      </c>
      <c r="S156" cm="1">
        <f t="array" ref="S156">_xlfn.IFS('Paraclinicos '!Y155="","",'Paraclinicos '!Y155&lt;70,1,'Paraclinicos '!Y155&gt;=70,0)</f>
        <v>0</v>
      </c>
      <c r="T156" cm="1">
        <f t="array" ref="T156">_xlfn.IFS('Paraclinicos '!W155="","",'Paraclinicos '!W155&lt;6,4,'Paraclinicos '!W155&lt;10,3,'Paraclinicos '!W155&lt;13,2,'Paraclinicos '!W155&lt;15,1,'Paraclinicos '!W155=15,0)</f>
        <v>4</v>
      </c>
      <c r="U156" s="54">
        <f t="shared" si="6"/>
        <v>11</v>
      </c>
      <c r="V156" cm="1">
        <f t="array" ref="V156">_xlfn.IFS('Paraclinicos '!S155="","",OR('Paraclinicos '!S155&lt;=8,'Paraclinicos '!S155&gt;=25),3,'Paraclinicos '!S155&lt;12,1,'Paraclinicos '!S155&lt;21,0,'Paraclinicos '!S155&lt;25,2)</f>
        <v>0</v>
      </c>
      <c r="W156" t="str">
        <f>IFERROR(IF(INDEX('BD Demog para scores enalazar'!Y$2:'BD Demog para scores enalazar'!Y$3000,MATCH(Formulas!A156,'BD Demog para scores enalazar'!A$2:'BD Demog para scores enalazar'!A$3000,0))=1,"SI","NO"),"")</f>
        <v>NO</v>
      </c>
      <c r="X156" s="9" t="str">
        <f>IFERROR(IF(INDEX('BD Demog para scores enalazar'!AJ$2:'BD Demog para scores enalazar'!AJ$3000,MATCH(Formulas!A156,'BD Demog para scores enalazar'!A$2:'BD Demog para scores enalazar'!A$3000,0))=1,"SI","NO"),"")</f>
        <v>SI</v>
      </c>
      <c r="Y156" t="str" cm="1">
        <f t="array" ref="Y156">IF(AND(W156="NO",X156="NO"),_xlfn.IFS('Paraclinicos '!K155&lt;=91,3,'Paraclinicos '!K155&lt;94,2,'Paraclinicos '!K155&lt;96,1,'Paraclinicos '!K155&gt;=96,0),"")</f>
        <v/>
      </c>
      <c r="Z156" cm="1">
        <f t="array" ref="Z156">IF(OR(W156="SI",X156="SI"),_xlfn.IFS(OR(AND('Paraclinicos '!K155&lt;=83),AND('Paraclinicos '!K155&gt;=97,AA156=2)),3,OR(AND('Paraclinicos '!K155&lt;=86),AND('Paraclinicos '!K155&gt;=94,AA156=2)),2,OR(AND('Paraclinicos '!K155&lt;=88),AND('Paraclinicos '!K155&gt;=92,AA156=2)),1,OR(AND('Paraclinicos '!K155&gt;=88,'Paraclinicos '!K155&lt;=92),AND('Paraclinicos '!K155&gt;=93,AA156=0)),0),"")</f>
        <v>3</v>
      </c>
      <c r="AA156" cm="1">
        <f t="array" ref="AA156">_xlfn.IFS('Paraclinicos '!E155="","",'Paraclinicos '!E155="Oxigeno",2,'Paraclinicos '!E155="Aire",0)</f>
        <v>2</v>
      </c>
    </row>
    <row r="157" spans="1:27" x14ac:dyDescent="0.25">
      <c r="A157">
        <f>'Paraclinicos '!A156</f>
        <v>23</v>
      </c>
      <c r="B157" s="3">
        <f>'Paraclinicos '!R156</f>
        <v>44319</v>
      </c>
      <c r="C157" cm="1">
        <f t="array" ref="C157">_xlfn.IFS('Paraclinicos '!Q156="","",'Paraclinicos '!Q156&gt;60,3,'Paraclinicos '!Q156&lt;=60,1)</f>
        <v>3</v>
      </c>
      <c r="D157" t="str">
        <f>IFERROR(IF(INDEX('BD Demog para scores enalazar'!BC$2:BC$3000,MATCH(Formulas!A157,'BD Demog para scores enalazar'!A$2:A$3000,0))=0,"SI","NO"),"")</f>
        <v>SI</v>
      </c>
      <c r="E157" cm="1">
        <f t="array" ref="E157">_xlfn.IFS(D157="","",D157="SI",4,D157="NO",1)</f>
        <v>4</v>
      </c>
      <c r="F157" cm="1">
        <f t="array" ref="F157">_xlfn.IFS('Paraclinicos '!B156="","",'Paraclinicos '!B156&gt;1,1,'Paraclinicos '!B156&lt;=1,3)</f>
        <v>3</v>
      </c>
      <c r="G157" t="str" cm="1">
        <f t="array" ref="G157">_xlfn.IFS('Paraclinicos '!D156="","",AND('Paraclinicos '!D156&gt;=250,'Paraclinicos '!D156&lt;=500),2,'Paraclinicos '!D156&gt;500,3,'Paraclinicos '!D156&lt;250,1)</f>
        <v/>
      </c>
      <c r="H157" s="50">
        <f t="shared" si="7"/>
        <v>10</v>
      </c>
      <c r="I157" cm="1">
        <f t="array" ref="I157">_xlfn.IFS('Paraclinicos '!Q156="","",'Paraclinicos '!Q156&gt;=65,1,'Paraclinicos '!Q156&lt;65,0)</f>
        <v>1</v>
      </c>
      <c r="J157" cm="1">
        <f t="array" ref="J157">_xlfn.IFS('Paraclinicos '!I156="","",'Paraclinicos '!I156&gt;7,1,'Paraclinicos '!I156&lt;=7,0)</f>
        <v>1</v>
      </c>
      <c r="K157" cm="1">
        <f t="array" ref="K157">_xlfn.IFS('Paraclinicos '!W156="","",'Paraclinicos '!W156&lt;=8,1,'Paraclinicos '!W156&gt;8,0)</f>
        <v>1</v>
      </c>
      <c r="L157" cm="1">
        <f t="array" ref="L157">_xlfn.IFS('Paraclinicos '!S156="","",'Paraclinicos '!S156&gt;=30,1,'Paraclinicos '!S156&lt;30,0)</f>
        <v>0</v>
      </c>
      <c r="M157" cm="1">
        <f t="array" ref="M157">_xlfn.IFS(OR('Paraclinicos '!T156="",'Paraclinicos '!U156=""),"",OR('Paraclinicos '!T156&lt;=90,'Paraclinicos '!U156&lt;=60),1,OR('Paraclinicos '!T156&gt;90,'Paraclinicos '!U156&gt;60),0)</f>
        <v>0</v>
      </c>
      <c r="N157" s="45">
        <f t="shared" si="8"/>
        <v>5</v>
      </c>
      <c r="O157" cm="1">
        <f t="array" ref="O157">_xlfn.IFS(OR('Paraclinicos '!M156="",'Paraclinicos '!N156="",'Paraclinicos '!N156=0),"",'Paraclinicos '!M156/'Paraclinicos '!N156&lt;100,4,'Paraclinicos '!M156/'Paraclinicos '!N156&lt;200,3,'Paraclinicos '!M156/'Paraclinicos '!N156&lt;300,2,'Paraclinicos '!M156/'Paraclinicos '!N156&lt;400,1,'Paraclinicos '!M156/'Paraclinicos '!N156&gt;=400,0)</f>
        <v>2</v>
      </c>
      <c r="P157" cm="1">
        <f t="array" ref="P157">_xlfn.IFS('Paraclinicos '!C156="","",'Paraclinicos '!C156&lt;20,4,'Paraclinicos '!C156&lt;50,3,'Paraclinicos '!C156&lt;100,2,'Paraclinicos '!C156&lt;150,1,'Paraclinicos '!C156&gt;150,0)</f>
        <v>3</v>
      </c>
      <c r="Q157" t="str" cm="1">
        <f t="array" ref="Q157">_xlfn.IFS('Paraclinicos '!O156="","",'Paraclinicos '!O156&lt;1.2,0,'Paraclinicos '!O156&lt;2,1,'Paraclinicos '!O156&lt;3.5,2,'Paraclinicos '!O156&lt;5,3,'Paraclinicos '!O156&gt;5,4)</f>
        <v/>
      </c>
      <c r="R157" cm="1">
        <f t="array" ref="R157">_xlfn.IFS('Paraclinicos '!J156="","",'Paraclinicos '!J156&lt;1.2,0,'Paraclinicos '!J156&lt;2,1,'Paraclinicos '!J156&lt;6,2,'Paraclinicos '!J156&lt;12,3,'Paraclinicos '!J156&gt;=12,4)</f>
        <v>0</v>
      </c>
      <c r="S157" cm="1">
        <f t="array" ref="S157">_xlfn.IFS('Paraclinicos '!Y156="","",'Paraclinicos '!Y156&lt;70,1,'Paraclinicos '!Y156&gt;=70,0)</f>
        <v>0</v>
      </c>
      <c r="T157" cm="1">
        <f t="array" ref="T157">_xlfn.IFS('Paraclinicos '!W156="","",'Paraclinicos '!W156&lt;6,4,'Paraclinicos '!W156&lt;10,3,'Paraclinicos '!W156&lt;13,2,'Paraclinicos '!W156&lt;15,1,'Paraclinicos '!W156=15,0)</f>
        <v>4</v>
      </c>
      <c r="U157" s="54">
        <f t="shared" si="6"/>
        <v>9</v>
      </c>
      <c r="V157" cm="1">
        <f t="array" ref="V157">_xlfn.IFS('Paraclinicos '!S156="","",OR('Paraclinicos '!S156&lt;=8,'Paraclinicos '!S156&gt;=25),3,'Paraclinicos '!S156&lt;12,1,'Paraclinicos '!S156&lt;21,0,'Paraclinicos '!S156&lt;25,2)</f>
        <v>0</v>
      </c>
      <c r="W157" t="str">
        <f>IFERROR(IF(INDEX('BD Demog para scores enalazar'!Y$2:'BD Demog para scores enalazar'!Y$3000,MATCH(Formulas!A157,'BD Demog para scores enalazar'!A$2:'BD Demog para scores enalazar'!A$3000,0))=1,"SI","NO"),"")</f>
        <v>NO</v>
      </c>
      <c r="X157" s="9" t="str">
        <f>IFERROR(IF(INDEX('BD Demog para scores enalazar'!AJ$2:'BD Demog para scores enalazar'!AJ$3000,MATCH(Formulas!A157,'BD Demog para scores enalazar'!A$2:'BD Demog para scores enalazar'!A$3000,0))=1,"SI","NO"),"")</f>
        <v>SI</v>
      </c>
      <c r="Y157" t="str" cm="1">
        <f t="array" ref="Y157">IF(AND(W157="NO",X157="NO"),_xlfn.IFS('Paraclinicos '!K156&lt;=91,3,'Paraclinicos '!K156&lt;94,2,'Paraclinicos '!K156&lt;96,1,'Paraclinicos '!K156&gt;=96,0),"")</f>
        <v/>
      </c>
      <c r="Z157" cm="1">
        <f t="array" ref="Z157">IF(OR(W157="SI",X157="SI"),_xlfn.IFS(OR(AND('Paraclinicos '!K156&lt;=83),AND('Paraclinicos '!K156&gt;=97,AA157=2)),3,OR(AND('Paraclinicos '!K156&lt;=86),AND('Paraclinicos '!K156&gt;=94,AA157=2)),2,OR(AND('Paraclinicos '!K156&lt;=88),AND('Paraclinicos '!K156&gt;=92,AA157=2)),1,OR(AND('Paraclinicos '!K156&gt;=88,'Paraclinicos '!K156&lt;=92),AND('Paraclinicos '!K156&gt;=93,AA157=0)),0),"")</f>
        <v>3</v>
      </c>
      <c r="AA157" cm="1">
        <f t="array" ref="AA157">_xlfn.IFS('Paraclinicos '!E156="","",'Paraclinicos '!E156="Oxigeno",2,'Paraclinicos '!E156="Aire",0)</f>
        <v>2</v>
      </c>
    </row>
    <row r="158" spans="1:27" x14ac:dyDescent="0.25">
      <c r="A158">
        <f>'Paraclinicos '!A157</f>
        <v>23</v>
      </c>
      <c r="B158" s="3">
        <f>'Paraclinicos '!R157</f>
        <v>44321</v>
      </c>
      <c r="C158" cm="1">
        <f t="array" ref="C158">_xlfn.IFS('Paraclinicos '!Q157="","",'Paraclinicos '!Q157&gt;60,3,'Paraclinicos '!Q157&lt;=60,1)</f>
        <v>3</v>
      </c>
      <c r="D158" t="str">
        <f>IFERROR(IF(INDEX('BD Demog para scores enalazar'!BC$2:BC$3000,MATCH(Formulas!A158,'BD Demog para scores enalazar'!A$2:A$3000,0))=0,"SI","NO"),"")</f>
        <v>SI</v>
      </c>
      <c r="E158" cm="1">
        <f t="array" ref="E158">_xlfn.IFS(D158="","",D158="SI",4,D158="NO",1)</f>
        <v>4</v>
      </c>
      <c r="F158" cm="1">
        <f t="array" ref="F158">_xlfn.IFS('Paraclinicos '!B157="","",'Paraclinicos '!B157&gt;1,1,'Paraclinicos '!B157&lt;=1,3)</f>
        <v>3</v>
      </c>
      <c r="G158" t="str" cm="1">
        <f t="array" ref="G158">_xlfn.IFS('Paraclinicos '!D157="","",AND('Paraclinicos '!D157&gt;=250,'Paraclinicos '!D157&lt;=500),2,'Paraclinicos '!D157&gt;500,3,'Paraclinicos '!D157&lt;250,1)</f>
        <v/>
      </c>
      <c r="H158" s="50">
        <f t="shared" si="7"/>
        <v>10</v>
      </c>
      <c r="I158" cm="1">
        <f t="array" ref="I158">_xlfn.IFS('Paraclinicos '!Q157="","",'Paraclinicos '!Q157&gt;=65,1,'Paraclinicos '!Q157&lt;65,0)</f>
        <v>1</v>
      </c>
      <c r="J158" cm="1">
        <f t="array" ref="J158">_xlfn.IFS('Paraclinicos '!I157="","",'Paraclinicos '!I157&gt;7,1,'Paraclinicos '!I157&lt;=7,0)</f>
        <v>1</v>
      </c>
      <c r="K158" cm="1">
        <f t="array" ref="K158">_xlfn.IFS('Paraclinicos '!W157="","",'Paraclinicos '!W157&lt;=8,1,'Paraclinicos '!W157&gt;8,0)</f>
        <v>1</v>
      </c>
      <c r="L158" cm="1">
        <f t="array" ref="L158">_xlfn.IFS('Paraclinicos '!S157="","",'Paraclinicos '!S157&gt;=30,1,'Paraclinicos '!S157&lt;30,0)</f>
        <v>0</v>
      </c>
      <c r="M158" cm="1">
        <f t="array" ref="M158">_xlfn.IFS(OR('Paraclinicos '!T157="",'Paraclinicos '!U157=""),"",OR('Paraclinicos '!T157&lt;=90,'Paraclinicos '!U157&lt;=60),1,OR('Paraclinicos '!T157&gt;90,'Paraclinicos '!U157&gt;60),0)</f>
        <v>0</v>
      </c>
      <c r="N158" s="45">
        <f t="shared" si="8"/>
        <v>4</v>
      </c>
      <c r="O158" cm="1">
        <f t="array" ref="O158">_xlfn.IFS(OR('Paraclinicos '!M157="",'Paraclinicos '!N157="",'Paraclinicos '!N157=0),"",'Paraclinicos '!M157/'Paraclinicos '!N157&lt;100,4,'Paraclinicos '!M157/'Paraclinicos '!N157&lt;200,3,'Paraclinicos '!M157/'Paraclinicos '!N157&lt;300,2,'Paraclinicos '!M157/'Paraclinicos '!N157&lt;400,1,'Paraclinicos '!M157/'Paraclinicos '!N157&gt;=400,0)</f>
        <v>2</v>
      </c>
      <c r="P158" cm="1">
        <f t="array" ref="P158">_xlfn.IFS('Paraclinicos '!C157="","",'Paraclinicos '!C157&lt;20,4,'Paraclinicos '!C157&lt;50,3,'Paraclinicos '!C157&lt;100,2,'Paraclinicos '!C157&lt;150,1,'Paraclinicos '!C157&gt;150,0)</f>
        <v>3</v>
      </c>
      <c r="Q158" cm="1">
        <f t="array" ref="Q158">_xlfn.IFS('Paraclinicos '!O157="","",'Paraclinicos '!O157&lt;1.2,0,'Paraclinicos '!O157&lt;2,1,'Paraclinicos '!O157&lt;3.5,2,'Paraclinicos '!O157&lt;5,3,'Paraclinicos '!O157&gt;5,4)</f>
        <v>2</v>
      </c>
      <c r="R158" cm="1">
        <f t="array" ref="R158">_xlfn.IFS('Paraclinicos '!J157="","",'Paraclinicos '!J157&lt;1.2,0,'Paraclinicos '!J157&lt;2,1,'Paraclinicos '!J157&lt;6,2,'Paraclinicos '!J157&lt;12,3,'Paraclinicos '!J157&gt;=12,4)</f>
        <v>1</v>
      </c>
      <c r="S158" cm="1">
        <f t="array" ref="S158">_xlfn.IFS('Paraclinicos '!Y157="","",'Paraclinicos '!Y157&lt;70,1,'Paraclinicos '!Y157&gt;=70,0)</f>
        <v>0</v>
      </c>
      <c r="T158" cm="1">
        <f t="array" ref="T158">_xlfn.IFS('Paraclinicos '!W157="","",'Paraclinicos '!W157&lt;6,4,'Paraclinicos '!W157&lt;10,3,'Paraclinicos '!W157&lt;13,2,'Paraclinicos '!W157&lt;15,1,'Paraclinicos '!W157=15,0)</f>
        <v>4</v>
      </c>
      <c r="U158" s="54">
        <f t="shared" si="6"/>
        <v>12</v>
      </c>
      <c r="V158" cm="1">
        <f t="array" ref="V158">_xlfn.IFS('Paraclinicos '!S157="","",OR('Paraclinicos '!S157&lt;=8,'Paraclinicos '!S157&gt;=25),3,'Paraclinicos '!S157&lt;12,1,'Paraclinicos '!S157&lt;21,0,'Paraclinicos '!S157&lt;25,2)</f>
        <v>0</v>
      </c>
      <c r="W158" t="str">
        <f>IFERROR(IF(INDEX('BD Demog para scores enalazar'!Y$2:'BD Demog para scores enalazar'!Y$3000,MATCH(Formulas!A158,'BD Demog para scores enalazar'!A$2:'BD Demog para scores enalazar'!A$3000,0))=1,"SI","NO"),"")</f>
        <v>NO</v>
      </c>
      <c r="X158" s="9" t="str">
        <f>IFERROR(IF(INDEX('BD Demog para scores enalazar'!AJ$2:'BD Demog para scores enalazar'!AJ$3000,MATCH(Formulas!A158,'BD Demog para scores enalazar'!A$2:'BD Demog para scores enalazar'!A$3000,0))=1,"SI","NO"),"")</f>
        <v>SI</v>
      </c>
      <c r="Y158" t="str" cm="1">
        <f t="array" ref="Y158">IF(AND(W158="NO",X158="NO"),_xlfn.IFS('Paraclinicos '!K157&lt;=91,3,'Paraclinicos '!K157&lt;94,2,'Paraclinicos '!K157&lt;96,1,'Paraclinicos '!K157&gt;=96,0),"")</f>
        <v/>
      </c>
      <c r="Z158" cm="1">
        <f t="array" ref="Z158">IF(OR(W158="SI",X158="SI"),_xlfn.IFS(OR(AND('Paraclinicos '!K157&lt;=83),AND('Paraclinicos '!K157&gt;=97,AA158=2)),3,OR(AND('Paraclinicos '!K157&lt;=86),AND('Paraclinicos '!K157&gt;=94,AA158=2)),2,OR(AND('Paraclinicos '!K157&lt;=88),AND('Paraclinicos '!K157&gt;=92,AA158=2)),1,OR(AND('Paraclinicos '!K157&gt;=88,'Paraclinicos '!K157&lt;=92),AND('Paraclinicos '!K157&gt;=93,AA158=0)),0),"")</f>
        <v>3</v>
      </c>
      <c r="AA158" cm="1">
        <f t="array" ref="AA158">_xlfn.IFS('Paraclinicos '!E157="","",'Paraclinicos '!E157="Oxigeno",2,'Paraclinicos '!E157="Aire",0)</f>
        <v>2</v>
      </c>
    </row>
    <row r="159" spans="1:27" x14ac:dyDescent="0.25">
      <c r="A159">
        <f>'Paraclinicos '!A158</f>
        <v>26</v>
      </c>
      <c r="B159" s="3">
        <f>'Paraclinicos '!R158</f>
        <v>44310</v>
      </c>
      <c r="C159" cm="1">
        <f t="array" ref="C159">_xlfn.IFS('Paraclinicos '!Q158="","",'Paraclinicos '!Q158&gt;60,3,'Paraclinicos '!Q158&lt;=60,1)</f>
        <v>1</v>
      </c>
      <c r="D159" t="str">
        <f>IFERROR(IF(INDEX('BD Demog para scores enalazar'!BC$2:BC$3000,MATCH(Formulas!A159,'BD Demog para scores enalazar'!A$2:A$3000,0))=0,"SI","NO"),"")</f>
        <v>SI</v>
      </c>
      <c r="E159" cm="1">
        <f t="array" ref="E159">_xlfn.IFS(D159="","",D159="SI",4,D159="NO",1)</f>
        <v>4</v>
      </c>
      <c r="F159" cm="1">
        <f t="array" ref="F159">_xlfn.IFS('Paraclinicos '!B158="","",'Paraclinicos '!B158&gt;1,1,'Paraclinicos '!B158&lt;=1,3)</f>
        <v>3</v>
      </c>
      <c r="G159" cm="1">
        <f t="array" ref="G159">_xlfn.IFS('Paraclinicos '!D158="","",AND('Paraclinicos '!D158&gt;=250,'Paraclinicos '!D158&lt;=500),2,'Paraclinicos '!D158&gt;500,3,'Paraclinicos '!D158&lt;250,1)</f>
        <v>2</v>
      </c>
      <c r="H159" s="50">
        <f t="shared" si="7"/>
        <v>10</v>
      </c>
      <c r="I159" cm="1">
        <f t="array" ref="I159">_xlfn.IFS('Paraclinicos '!Q158="","",'Paraclinicos '!Q158&gt;=65,1,'Paraclinicos '!Q158&lt;65,0)</f>
        <v>0</v>
      </c>
      <c r="J159" cm="1">
        <f t="array" ref="J159">_xlfn.IFS('Paraclinicos '!I158="","",'Paraclinicos '!I158&gt;7,1,'Paraclinicos '!I158&lt;=7,0)</f>
        <v>1</v>
      </c>
      <c r="K159" cm="1">
        <f t="array" ref="K159">_xlfn.IFS('Paraclinicos '!W158="","",'Paraclinicos '!W158&lt;=8,1,'Paraclinicos '!W158&gt;8,0)</f>
        <v>0</v>
      </c>
      <c r="L159" cm="1">
        <f t="array" ref="L159">_xlfn.IFS('Paraclinicos '!S158="","",'Paraclinicos '!S158&gt;=30,1,'Paraclinicos '!S158&lt;30,0)</f>
        <v>0</v>
      </c>
      <c r="M159" cm="1">
        <f t="array" ref="M159">_xlfn.IFS(OR('Paraclinicos '!T158="",'Paraclinicos '!U158=""),"",OR('Paraclinicos '!T158&lt;=90,'Paraclinicos '!U158&lt;=60),1,OR('Paraclinicos '!T158&gt;90,'Paraclinicos '!U158&gt;60),0)</f>
        <v>0</v>
      </c>
      <c r="N159" s="45">
        <f t="shared" si="8"/>
        <v>3</v>
      </c>
      <c r="O159" cm="1">
        <f t="array" ref="O159">_xlfn.IFS(OR('Paraclinicos '!M158="",'Paraclinicos '!N158="",'Paraclinicos '!N158=0),"",'Paraclinicos '!M158/'Paraclinicos '!N158&lt;100,4,'Paraclinicos '!M158/'Paraclinicos '!N158&lt;200,3,'Paraclinicos '!M158/'Paraclinicos '!N158&lt;300,2,'Paraclinicos '!M158/'Paraclinicos '!N158&lt;400,1,'Paraclinicos '!M158/'Paraclinicos '!N158&gt;=400,0)</f>
        <v>1</v>
      </c>
      <c r="P159" cm="1">
        <f t="array" ref="P159">_xlfn.IFS('Paraclinicos '!C158="","",'Paraclinicos '!C158&lt;20,4,'Paraclinicos '!C158&lt;50,3,'Paraclinicos '!C158&lt;100,2,'Paraclinicos '!C158&lt;150,1,'Paraclinicos '!C158&gt;150,0)</f>
        <v>0</v>
      </c>
      <c r="Q159" cm="1">
        <f t="array" ref="Q159">_xlfn.IFS('Paraclinicos '!O158="","",'Paraclinicos '!O158&lt;1.2,0,'Paraclinicos '!O158&lt;2,1,'Paraclinicos '!O158&lt;3.5,2,'Paraclinicos '!O158&lt;5,3,'Paraclinicos '!O158&gt;5,4)</f>
        <v>0</v>
      </c>
      <c r="R159" cm="1">
        <f t="array" ref="R159">_xlfn.IFS('Paraclinicos '!J158="","",'Paraclinicos '!J158&lt;1.2,0,'Paraclinicos '!J158&lt;2,1,'Paraclinicos '!J158&lt;6,2,'Paraclinicos '!J158&lt;12,3,'Paraclinicos '!J158&gt;=12,4)</f>
        <v>0</v>
      </c>
      <c r="S159" cm="1">
        <f t="array" ref="S159">_xlfn.IFS('Paraclinicos '!Y158="","",'Paraclinicos '!Y158&lt;70,1,'Paraclinicos '!Y158&gt;=70,0)</f>
        <v>0</v>
      </c>
      <c r="T159" cm="1">
        <f t="array" ref="T159">_xlfn.IFS('Paraclinicos '!W158="","",'Paraclinicos '!W158&lt;6,4,'Paraclinicos '!W158&lt;10,3,'Paraclinicos '!W158&lt;13,2,'Paraclinicos '!W158&lt;15,1,'Paraclinicos '!W158=15,0)</f>
        <v>0</v>
      </c>
      <c r="U159" s="54">
        <f t="shared" si="6"/>
        <v>1</v>
      </c>
      <c r="V159" cm="1">
        <f t="array" ref="V159">_xlfn.IFS('Paraclinicos '!S158="","",OR('Paraclinicos '!S158&lt;=8,'Paraclinicos '!S158&gt;=25),3,'Paraclinicos '!S158&lt;12,1,'Paraclinicos '!S158&lt;21,0,'Paraclinicos '!S158&lt;25,2)</f>
        <v>2</v>
      </c>
      <c r="W159" t="str">
        <f>IFERROR(IF(INDEX('BD Demog para scores enalazar'!Y$2:'BD Demog para scores enalazar'!Y$3000,MATCH(Formulas!A159,'BD Demog para scores enalazar'!A$2:'BD Demog para scores enalazar'!A$3000,0))=1,"SI","NO"),"")</f>
        <v>NO</v>
      </c>
      <c r="X159" s="9" t="str">
        <f>IFERROR(IF(INDEX('BD Demog para scores enalazar'!AJ$2:'BD Demog para scores enalazar'!AJ$3000,MATCH(Formulas!A159,'BD Demog para scores enalazar'!A$2:'BD Demog para scores enalazar'!A$3000,0))=1,"SI","NO"),"")</f>
        <v>NO</v>
      </c>
      <c r="Y159" cm="1">
        <f t="array" ref="Y159">IF(AND(W159="NO",X159="NO"),_xlfn.IFS('Paraclinicos '!K158&lt;=91,3,'Paraclinicos '!K158&lt;94,2,'Paraclinicos '!K158&lt;96,1,'Paraclinicos '!K158&gt;=96,0),"")</f>
        <v>1</v>
      </c>
      <c r="Z159" t="str" cm="1">
        <f t="array" ref="Z159">IF(OR(W159="SI",X159="SI"),_xlfn.IFS(OR(AND('Paraclinicos '!K158&lt;=83),AND('Paraclinicos '!K158&gt;=97,AA159=2)),3,OR(AND('Paraclinicos '!K158&lt;=86),AND('Paraclinicos '!K158&gt;=94,AA159=2)),2,OR(AND('Paraclinicos '!K158&lt;=88),AND('Paraclinicos '!K158&gt;=92,AA159=2)),1,OR(AND('Paraclinicos '!K158&gt;=88,'Paraclinicos '!K158&lt;=92),AND('Paraclinicos '!K158&gt;=93,AA159=0)),0),"")</f>
        <v/>
      </c>
      <c r="AA159" cm="1">
        <f t="array" ref="AA159">_xlfn.IFS('Paraclinicos '!E158="","",'Paraclinicos '!E158="Oxigeno",2,'Paraclinicos '!E158="Aire",0)</f>
        <v>2</v>
      </c>
    </row>
    <row r="160" spans="1:27" x14ac:dyDescent="0.25">
      <c r="A160">
        <f>'Paraclinicos '!A159</f>
        <v>26</v>
      </c>
      <c r="B160" s="3">
        <f>'Paraclinicos '!R159</f>
        <v>44312</v>
      </c>
      <c r="C160" cm="1">
        <f t="array" ref="C160">_xlfn.IFS('Paraclinicos '!Q159="","",'Paraclinicos '!Q159&gt;60,3,'Paraclinicos '!Q159&lt;=60,1)</f>
        <v>1</v>
      </c>
      <c r="D160" t="str">
        <f>IFERROR(IF(INDEX('BD Demog para scores enalazar'!BC$2:BC$3000,MATCH(Formulas!A160,'BD Demog para scores enalazar'!A$2:A$3000,0))=0,"SI","NO"),"")</f>
        <v>SI</v>
      </c>
      <c r="E160" cm="1">
        <f t="array" ref="E160">_xlfn.IFS(D160="","",D160="SI",4,D160="NO",1)</f>
        <v>4</v>
      </c>
      <c r="F160" cm="1">
        <f t="array" ref="F160">_xlfn.IFS('Paraclinicos '!B159="","",'Paraclinicos '!B159&gt;1,1,'Paraclinicos '!B159&lt;=1,3)</f>
        <v>3</v>
      </c>
      <c r="G160" t="str" cm="1">
        <f t="array" ref="G160">_xlfn.IFS('Paraclinicos '!D159="","",AND('Paraclinicos '!D159&gt;=250,'Paraclinicos '!D159&lt;=500),2,'Paraclinicos '!D159&gt;500,3,'Paraclinicos '!D159&lt;250,1)</f>
        <v/>
      </c>
      <c r="H160" s="50">
        <f t="shared" si="7"/>
        <v>8</v>
      </c>
      <c r="I160" cm="1">
        <f t="array" ref="I160">_xlfn.IFS('Paraclinicos '!Q159="","",'Paraclinicos '!Q159&gt;=65,1,'Paraclinicos '!Q159&lt;65,0)</f>
        <v>0</v>
      </c>
      <c r="J160" cm="1">
        <f t="array" ref="J160">_xlfn.IFS('Paraclinicos '!I159="","",'Paraclinicos '!I159&gt;7,1,'Paraclinicos '!I159&lt;=7,0)</f>
        <v>1</v>
      </c>
      <c r="K160" cm="1">
        <f t="array" ref="K160">_xlfn.IFS('Paraclinicos '!W159="","",'Paraclinicos '!W159&lt;=8,1,'Paraclinicos '!W159&gt;8,0)</f>
        <v>0</v>
      </c>
      <c r="L160" cm="1">
        <f t="array" ref="L160">_xlfn.IFS('Paraclinicos '!S159="","",'Paraclinicos '!S159&gt;=30,1,'Paraclinicos '!S159&lt;30,0)</f>
        <v>0</v>
      </c>
      <c r="M160" cm="1">
        <f t="array" ref="M160">_xlfn.IFS(OR('Paraclinicos '!T159="",'Paraclinicos '!U159=""),"",OR('Paraclinicos '!T159&lt;=90,'Paraclinicos '!U159&lt;=60),1,OR('Paraclinicos '!T159&gt;90,'Paraclinicos '!U159&gt;60),0)</f>
        <v>0</v>
      </c>
      <c r="N160" s="45">
        <f t="shared" si="8"/>
        <v>2</v>
      </c>
      <c r="O160" cm="1">
        <f t="array" ref="O160">_xlfn.IFS(OR('Paraclinicos '!M159="",'Paraclinicos '!N159="",'Paraclinicos '!N159=0),"",'Paraclinicos '!M159/'Paraclinicos '!N159&lt;100,4,'Paraclinicos '!M159/'Paraclinicos '!N159&lt;200,3,'Paraclinicos '!M159/'Paraclinicos '!N159&lt;300,2,'Paraclinicos '!M159/'Paraclinicos '!N159&lt;400,1,'Paraclinicos '!M159/'Paraclinicos '!N159&gt;=400,0)</f>
        <v>2</v>
      </c>
      <c r="P160" cm="1">
        <f t="array" ref="P160">_xlfn.IFS('Paraclinicos '!C159="","",'Paraclinicos '!C159&lt;20,4,'Paraclinicos '!C159&lt;50,3,'Paraclinicos '!C159&lt;100,2,'Paraclinicos '!C159&lt;150,1,'Paraclinicos '!C159&gt;150,0)</f>
        <v>0</v>
      </c>
      <c r="Q160" cm="1">
        <f t="array" ref="Q160">_xlfn.IFS('Paraclinicos '!O159="","",'Paraclinicos '!O159&lt;1.2,0,'Paraclinicos '!O159&lt;2,1,'Paraclinicos '!O159&lt;3.5,2,'Paraclinicos '!O159&lt;5,3,'Paraclinicos '!O159&gt;5,4)</f>
        <v>0</v>
      </c>
      <c r="R160" t="str" cm="1">
        <f t="array" ref="R160">_xlfn.IFS('Paraclinicos '!J159="","",'Paraclinicos '!J159&lt;1.2,0,'Paraclinicos '!J159&lt;2,1,'Paraclinicos '!J159&lt;6,2,'Paraclinicos '!J159&lt;12,3,'Paraclinicos '!J159&gt;=12,4)</f>
        <v/>
      </c>
      <c r="S160" cm="1">
        <f t="array" ref="S160">_xlfn.IFS('Paraclinicos '!Y159="","",'Paraclinicos '!Y159&lt;70,1,'Paraclinicos '!Y159&gt;=70,0)</f>
        <v>0</v>
      </c>
      <c r="T160" cm="1">
        <f t="array" ref="T160">_xlfn.IFS('Paraclinicos '!W159="","",'Paraclinicos '!W159&lt;6,4,'Paraclinicos '!W159&lt;10,3,'Paraclinicos '!W159&lt;13,2,'Paraclinicos '!W159&lt;15,1,'Paraclinicos '!W159=15,0)</f>
        <v>0</v>
      </c>
      <c r="U160" s="54">
        <f t="shared" si="6"/>
        <v>2</v>
      </c>
      <c r="V160" cm="1">
        <f t="array" ref="V160">_xlfn.IFS('Paraclinicos '!S159="","",OR('Paraclinicos '!S159&lt;=8,'Paraclinicos '!S159&gt;=25),3,'Paraclinicos '!S159&lt;12,1,'Paraclinicos '!S159&lt;21,0,'Paraclinicos '!S159&lt;25,2)</f>
        <v>2</v>
      </c>
      <c r="W160" t="str">
        <f>IFERROR(IF(INDEX('BD Demog para scores enalazar'!Y$2:'BD Demog para scores enalazar'!Y$3000,MATCH(Formulas!A160,'BD Demog para scores enalazar'!A$2:'BD Demog para scores enalazar'!A$3000,0))=1,"SI","NO"),"")</f>
        <v>NO</v>
      </c>
      <c r="X160" s="9" t="str">
        <f>IFERROR(IF(INDEX('BD Demog para scores enalazar'!AJ$2:'BD Demog para scores enalazar'!AJ$3000,MATCH(Formulas!A160,'BD Demog para scores enalazar'!A$2:'BD Demog para scores enalazar'!A$3000,0))=1,"SI","NO"),"")</f>
        <v>NO</v>
      </c>
      <c r="Y160" cm="1">
        <f t="array" ref="Y160">IF(AND(W160="NO",X160="NO"),_xlfn.IFS('Paraclinicos '!K159&lt;=91,3,'Paraclinicos '!K159&lt;94,2,'Paraclinicos '!K159&lt;96,1,'Paraclinicos '!K159&gt;=96,0),"")</f>
        <v>3</v>
      </c>
      <c r="Z160" t="str" cm="1">
        <f t="array" ref="Z160">IF(OR(W160="SI",X160="SI"),_xlfn.IFS(OR(AND('Paraclinicos '!K159&lt;=83),AND('Paraclinicos '!K159&gt;=97,AA160=2)),3,OR(AND('Paraclinicos '!K159&lt;=86),AND('Paraclinicos '!K159&gt;=94,AA160=2)),2,OR(AND('Paraclinicos '!K159&lt;=88),AND('Paraclinicos '!K159&gt;=92,AA160=2)),1,OR(AND('Paraclinicos '!K159&gt;=88,'Paraclinicos '!K159&lt;=92),AND('Paraclinicos '!K159&gt;=93,AA160=0)),0),"")</f>
        <v/>
      </c>
      <c r="AA160" cm="1">
        <f t="array" ref="AA160">_xlfn.IFS('Paraclinicos '!E159="","",'Paraclinicos '!E159="Oxigeno",2,'Paraclinicos '!E159="Aire",0)</f>
        <v>2</v>
      </c>
    </row>
    <row r="161" spans="1:27" x14ac:dyDescent="0.25">
      <c r="A161">
        <f>'Paraclinicos '!A160</f>
        <v>26</v>
      </c>
      <c r="B161" s="3">
        <f>'Paraclinicos '!R160</f>
        <v>44325</v>
      </c>
      <c r="C161" cm="1">
        <f t="array" ref="C161">_xlfn.IFS('Paraclinicos '!Q160="","",'Paraclinicos '!Q160&gt;60,3,'Paraclinicos '!Q160&lt;=60,1)</f>
        <v>1</v>
      </c>
      <c r="D161" t="str">
        <f>IFERROR(IF(INDEX('BD Demog para scores enalazar'!BC$2:BC$3000,MATCH(Formulas!A161,'BD Demog para scores enalazar'!A$2:A$3000,0))=0,"SI","NO"),"")</f>
        <v>SI</v>
      </c>
      <c r="E161" cm="1">
        <f t="array" ref="E161">_xlfn.IFS(D161="","",D161="SI",4,D161="NO",1)</f>
        <v>4</v>
      </c>
      <c r="F161" cm="1">
        <f t="array" ref="F161">_xlfn.IFS('Paraclinicos '!B160="","",'Paraclinicos '!B160&gt;1,1,'Paraclinicos '!B160&lt;=1,3)</f>
        <v>3</v>
      </c>
      <c r="G161" t="str" cm="1">
        <f t="array" ref="G161">_xlfn.IFS('Paraclinicos '!D160="","",AND('Paraclinicos '!D160&gt;=250,'Paraclinicos '!D160&lt;=500),2,'Paraclinicos '!D160&gt;500,3,'Paraclinicos '!D160&lt;250,1)</f>
        <v/>
      </c>
      <c r="H161" s="50">
        <f t="shared" si="7"/>
        <v>8</v>
      </c>
      <c r="I161" cm="1">
        <f t="array" ref="I161">_xlfn.IFS('Paraclinicos '!Q160="","",'Paraclinicos '!Q160&gt;=65,1,'Paraclinicos '!Q160&lt;65,0)</f>
        <v>0</v>
      </c>
      <c r="J161" cm="1">
        <f t="array" ref="J161">_xlfn.IFS('Paraclinicos '!I160="","",'Paraclinicos '!I160&gt;7,1,'Paraclinicos '!I160&lt;=7,0)</f>
        <v>1</v>
      </c>
      <c r="K161" cm="1">
        <f t="array" ref="K161">_xlfn.IFS('Paraclinicos '!W160="","",'Paraclinicos '!W160&lt;=8,1,'Paraclinicos '!W160&gt;8,0)</f>
        <v>1</v>
      </c>
      <c r="L161" cm="1">
        <f t="array" ref="L161">_xlfn.IFS('Paraclinicos '!S160="","",'Paraclinicos '!S160&gt;=30,1,'Paraclinicos '!S160&lt;30,0)</f>
        <v>0</v>
      </c>
      <c r="M161" cm="1">
        <f t="array" ref="M161">_xlfn.IFS(OR('Paraclinicos '!T160="",'Paraclinicos '!U160=""),"",OR('Paraclinicos '!T160&lt;=90,'Paraclinicos '!U160&lt;=60),1,OR('Paraclinicos '!T160&gt;90,'Paraclinicos '!U160&gt;60),0)</f>
        <v>0</v>
      </c>
      <c r="N161" s="45">
        <f t="shared" si="8"/>
        <v>3</v>
      </c>
      <c r="O161" cm="1">
        <f t="array" ref="O161">_xlfn.IFS(OR('Paraclinicos '!M160="",'Paraclinicos '!N160="",'Paraclinicos '!N160=0),"",'Paraclinicos '!M160/'Paraclinicos '!N160&lt;100,4,'Paraclinicos '!M160/'Paraclinicos '!N160&lt;200,3,'Paraclinicos '!M160/'Paraclinicos '!N160&lt;300,2,'Paraclinicos '!M160/'Paraclinicos '!N160&lt;400,1,'Paraclinicos '!M160/'Paraclinicos '!N160&gt;=400,0)</f>
        <v>3</v>
      </c>
      <c r="P161" cm="1">
        <f t="array" ref="P161">_xlfn.IFS('Paraclinicos '!C160="","",'Paraclinicos '!C160&lt;20,4,'Paraclinicos '!C160&lt;50,3,'Paraclinicos '!C160&lt;100,2,'Paraclinicos '!C160&lt;150,1,'Paraclinicos '!C160&gt;150,0)</f>
        <v>0</v>
      </c>
      <c r="Q161" cm="1">
        <f t="array" ref="Q161">_xlfn.IFS('Paraclinicos '!O160="","",'Paraclinicos '!O160&lt;1.2,0,'Paraclinicos '!O160&lt;2,1,'Paraclinicos '!O160&lt;3.5,2,'Paraclinicos '!O160&lt;5,3,'Paraclinicos '!O160&gt;5,4)</f>
        <v>0</v>
      </c>
      <c r="R161" cm="1">
        <f t="array" ref="R161">_xlfn.IFS('Paraclinicos '!J160="","",'Paraclinicos '!J160&lt;1.2,0,'Paraclinicos '!J160&lt;2,1,'Paraclinicos '!J160&lt;6,2,'Paraclinicos '!J160&lt;12,3,'Paraclinicos '!J160&gt;=12,4)</f>
        <v>0</v>
      </c>
      <c r="S161" cm="1">
        <f t="array" ref="S161">_xlfn.IFS('Paraclinicos '!Y160="","",'Paraclinicos '!Y160&lt;70,1,'Paraclinicos '!Y160&gt;=70,0)</f>
        <v>0</v>
      </c>
      <c r="T161" cm="1">
        <f t="array" ref="T161">_xlfn.IFS('Paraclinicos '!W160="","",'Paraclinicos '!W160&lt;6,4,'Paraclinicos '!W160&lt;10,3,'Paraclinicos '!W160&lt;13,2,'Paraclinicos '!W160&lt;15,1,'Paraclinicos '!W160=15,0)</f>
        <v>3</v>
      </c>
      <c r="U161" s="54">
        <f t="shared" si="6"/>
        <v>6</v>
      </c>
      <c r="V161" cm="1">
        <f t="array" ref="V161">_xlfn.IFS('Paraclinicos '!S160="","",OR('Paraclinicos '!S160&lt;=8,'Paraclinicos '!S160&gt;=25),3,'Paraclinicos '!S160&lt;12,1,'Paraclinicos '!S160&lt;21,0,'Paraclinicos '!S160&lt;25,2)</f>
        <v>0</v>
      </c>
      <c r="W161" t="str">
        <f>IFERROR(IF(INDEX('BD Demog para scores enalazar'!Y$2:'BD Demog para scores enalazar'!Y$3000,MATCH(Formulas!A161,'BD Demog para scores enalazar'!A$2:'BD Demog para scores enalazar'!A$3000,0))=1,"SI","NO"),"")</f>
        <v>NO</v>
      </c>
      <c r="X161" s="9" t="str">
        <f>IFERROR(IF(INDEX('BD Demog para scores enalazar'!AJ$2:'BD Demog para scores enalazar'!AJ$3000,MATCH(Formulas!A161,'BD Demog para scores enalazar'!A$2:'BD Demog para scores enalazar'!A$3000,0))=1,"SI","NO"),"")</f>
        <v>NO</v>
      </c>
      <c r="Y161" cm="1">
        <f t="array" ref="Y161">IF(AND(W161="NO",X161="NO"),_xlfn.IFS('Paraclinicos '!K160&lt;=91,3,'Paraclinicos '!K160&lt;94,2,'Paraclinicos '!K160&lt;96,1,'Paraclinicos '!K160&gt;=96,0),"")</f>
        <v>3</v>
      </c>
      <c r="Z161" t="str" cm="1">
        <f t="array" ref="Z161">IF(OR(W161="SI",X161="SI"),_xlfn.IFS(OR(AND('Paraclinicos '!K160&lt;=83),AND('Paraclinicos '!K160&gt;=97,AA161=2)),3,OR(AND('Paraclinicos '!K160&lt;=86),AND('Paraclinicos '!K160&gt;=94,AA161=2)),2,OR(AND('Paraclinicos '!K160&lt;=88),AND('Paraclinicos '!K160&gt;=92,AA161=2)),1,OR(AND('Paraclinicos '!K160&gt;=88,'Paraclinicos '!K160&lt;=92),AND('Paraclinicos '!K160&gt;=93,AA161=0)),0),"")</f>
        <v/>
      </c>
      <c r="AA161" cm="1">
        <f t="array" ref="AA161">_xlfn.IFS('Paraclinicos '!E160="","",'Paraclinicos '!E160="Oxigeno",2,'Paraclinicos '!E160="Aire",0)</f>
        <v>2</v>
      </c>
    </row>
    <row r="162" spans="1:27" x14ac:dyDescent="0.25">
      <c r="A162">
        <f>'Paraclinicos '!A161</f>
        <v>26</v>
      </c>
      <c r="B162" s="3">
        <f>'Paraclinicos '!R161</f>
        <v>44327</v>
      </c>
      <c r="C162" cm="1">
        <f t="array" ref="C162">_xlfn.IFS('Paraclinicos '!Q161="","",'Paraclinicos '!Q161&gt;60,3,'Paraclinicos '!Q161&lt;=60,1)</f>
        <v>1</v>
      </c>
      <c r="D162" t="str">
        <f>IFERROR(IF(INDEX('BD Demog para scores enalazar'!BC$2:BC$3000,MATCH(Formulas!A162,'BD Demog para scores enalazar'!A$2:A$3000,0))=0,"SI","NO"),"")</f>
        <v>SI</v>
      </c>
      <c r="E162" cm="1">
        <f t="array" ref="E162">_xlfn.IFS(D162="","",D162="SI",4,D162="NO",1)</f>
        <v>4</v>
      </c>
      <c r="F162" cm="1">
        <f t="array" ref="F162">_xlfn.IFS('Paraclinicos '!B161="","",'Paraclinicos '!B161&gt;1,1,'Paraclinicos '!B161&lt;=1,3)</f>
        <v>1</v>
      </c>
      <c r="G162" t="str" cm="1">
        <f t="array" ref="G162">_xlfn.IFS('Paraclinicos '!D161="","",AND('Paraclinicos '!D161&gt;=250,'Paraclinicos '!D161&lt;=500),2,'Paraclinicos '!D161&gt;500,3,'Paraclinicos '!D161&lt;250,1)</f>
        <v/>
      </c>
      <c r="H162" s="50">
        <f t="shared" si="7"/>
        <v>6</v>
      </c>
      <c r="I162" cm="1">
        <f t="array" ref="I162">_xlfn.IFS('Paraclinicos '!Q161="","",'Paraclinicos '!Q161&gt;=65,1,'Paraclinicos '!Q161&lt;65,0)</f>
        <v>0</v>
      </c>
      <c r="J162" cm="1">
        <f t="array" ref="J162">_xlfn.IFS('Paraclinicos '!I161="","",'Paraclinicos '!I161&gt;7,1,'Paraclinicos '!I161&lt;=7,0)</f>
        <v>1</v>
      </c>
      <c r="K162" cm="1">
        <f t="array" ref="K162">_xlfn.IFS('Paraclinicos '!W161="","",'Paraclinicos '!W161&lt;=8,1,'Paraclinicos '!W161&gt;8,0)</f>
        <v>1</v>
      </c>
      <c r="L162" cm="1">
        <f t="array" ref="L162">_xlfn.IFS('Paraclinicos '!S161="","",'Paraclinicos '!S161&gt;=30,1,'Paraclinicos '!S161&lt;30,0)</f>
        <v>0</v>
      </c>
      <c r="M162" cm="1">
        <f t="array" ref="M162">_xlfn.IFS(OR('Paraclinicos '!T161="",'Paraclinicos '!U161=""),"",OR('Paraclinicos '!T161&lt;=90,'Paraclinicos '!U161&lt;=60),1,OR('Paraclinicos '!T161&gt;90,'Paraclinicos '!U161&gt;60),0)</f>
        <v>0</v>
      </c>
      <c r="N162" s="45">
        <f t="shared" si="8"/>
        <v>4</v>
      </c>
      <c r="O162" cm="1">
        <f t="array" ref="O162">_xlfn.IFS(OR('Paraclinicos '!M161="",'Paraclinicos '!N161="",'Paraclinicos '!N161=0),"",'Paraclinicos '!M161/'Paraclinicos '!N161&lt;100,4,'Paraclinicos '!M161/'Paraclinicos '!N161&lt;200,3,'Paraclinicos '!M161/'Paraclinicos '!N161&lt;300,2,'Paraclinicos '!M161/'Paraclinicos '!N161&lt;400,1,'Paraclinicos '!M161/'Paraclinicos '!N161&gt;=400,0)</f>
        <v>3</v>
      </c>
      <c r="P162" cm="1">
        <f t="array" ref="P162">_xlfn.IFS('Paraclinicos '!C161="","",'Paraclinicos '!C161&lt;20,4,'Paraclinicos '!C161&lt;50,3,'Paraclinicos '!C161&lt;100,2,'Paraclinicos '!C161&lt;150,1,'Paraclinicos '!C161&gt;150,0)</f>
        <v>0</v>
      </c>
      <c r="Q162" cm="1">
        <f t="array" ref="Q162">_xlfn.IFS('Paraclinicos '!O161="","",'Paraclinicos '!O161&lt;1.2,0,'Paraclinicos '!O161&lt;2,1,'Paraclinicos '!O161&lt;3.5,2,'Paraclinicos '!O161&lt;5,3,'Paraclinicos '!O161&gt;5,4)</f>
        <v>0</v>
      </c>
      <c r="R162" t="str" cm="1">
        <f t="array" ref="R162">_xlfn.IFS('Paraclinicos '!J161="","",'Paraclinicos '!J161&lt;1.2,0,'Paraclinicos '!J161&lt;2,1,'Paraclinicos '!J161&lt;6,2,'Paraclinicos '!J161&lt;12,3,'Paraclinicos '!J161&gt;=12,4)</f>
        <v/>
      </c>
      <c r="S162" cm="1">
        <f t="array" ref="S162">_xlfn.IFS('Paraclinicos '!Y161="","",'Paraclinicos '!Y161&lt;70,1,'Paraclinicos '!Y161&gt;=70,0)</f>
        <v>0</v>
      </c>
      <c r="T162" cm="1">
        <f t="array" ref="T162">_xlfn.IFS('Paraclinicos '!W161="","",'Paraclinicos '!W161&lt;6,4,'Paraclinicos '!W161&lt;10,3,'Paraclinicos '!W161&lt;13,2,'Paraclinicos '!W161&lt;15,1,'Paraclinicos '!W161=15,0)</f>
        <v>3</v>
      </c>
      <c r="U162" s="54">
        <f t="shared" si="6"/>
        <v>6</v>
      </c>
      <c r="V162" cm="1">
        <f t="array" ref="V162">_xlfn.IFS('Paraclinicos '!S161="","",OR('Paraclinicos '!S161&lt;=8,'Paraclinicos '!S161&gt;=25),3,'Paraclinicos '!S161&lt;12,1,'Paraclinicos '!S161&lt;21,0,'Paraclinicos '!S161&lt;25,2)</f>
        <v>0</v>
      </c>
      <c r="W162" t="str">
        <f>IFERROR(IF(INDEX('BD Demog para scores enalazar'!Y$2:'BD Demog para scores enalazar'!Y$3000,MATCH(Formulas!A162,'BD Demog para scores enalazar'!A$2:'BD Demog para scores enalazar'!A$3000,0))=1,"SI","NO"),"")</f>
        <v>NO</v>
      </c>
      <c r="X162" s="9" t="str">
        <f>IFERROR(IF(INDEX('BD Demog para scores enalazar'!AJ$2:'BD Demog para scores enalazar'!AJ$3000,MATCH(Formulas!A162,'BD Demog para scores enalazar'!A$2:'BD Demog para scores enalazar'!A$3000,0))=1,"SI","NO"),"")</f>
        <v>NO</v>
      </c>
      <c r="Y162" cm="1">
        <f t="array" ref="Y162">IF(AND(W162="NO",X162="NO"),_xlfn.IFS('Paraclinicos '!K161&lt;=91,3,'Paraclinicos '!K161&lt;94,2,'Paraclinicos '!K161&lt;96,1,'Paraclinicos '!K161&gt;=96,0),"")</f>
        <v>3</v>
      </c>
      <c r="Z162" t="str" cm="1">
        <f t="array" ref="Z162">IF(OR(W162="SI",X162="SI"),_xlfn.IFS(OR(AND('Paraclinicos '!K161&lt;=83),AND('Paraclinicos '!K161&gt;=97,AA162=2)),3,OR(AND('Paraclinicos '!K161&lt;=86),AND('Paraclinicos '!K161&gt;=94,AA162=2)),2,OR(AND('Paraclinicos '!K161&lt;=88),AND('Paraclinicos '!K161&gt;=92,AA162=2)),1,OR(AND('Paraclinicos '!K161&gt;=88,'Paraclinicos '!K161&lt;=92),AND('Paraclinicos '!K161&gt;=93,AA162=0)),0),"")</f>
        <v/>
      </c>
      <c r="AA162" cm="1">
        <f t="array" ref="AA162">_xlfn.IFS('Paraclinicos '!E161="","",'Paraclinicos '!E161="Oxigeno",2,'Paraclinicos '!E161="Aire",0)</f>
        <v>2</v>
      </c>
    </row>
    <row r="163" spans="1:27" x14ac:dyDescent="0.25">
      <c r="A163">
        <f>'Paraclinicos '!A162</f>
        <v>26</v>
      </c>
      <c r="B163" s="3">
        <f>'Paraclinicos '!R162</f>
        <v>44329</v>
      </c>
      <c r="C163" cm="1">
        <f t="array" ref="C163">_xlfn.IFS('Paraclinicos '!Q162="","",'Paraclinicos '!Q162&gt;60,3,'Paraclinicos '!Q162&lt;=60,1)</f>
        <v>1</v>
      </c>
      <c r="D163" t="str">
        <f>IFERROR(IF(INDEX('BD Demog para scores enalazar'!BC$2:BC$3000,MATCH(Formulas!A163,'BD Demog para scores enalazar'!A$2:A$3000,0))=0,"SI","NO"),"")</f>
        <v>SI</v>
      </c>
      <c r="E163" cm="1">
        <f t="array" ref="E163">_xlfn.IFS(D163="","",D163="SI",4,D163="NO",1)</f>
        <v>4</v>
      </c>
      <c r="F163" cm="1">
        <f t="array" ref="F163">_xlfn.IFS('Paraclinicos '!B162="","",'Paraclinicos '!B162&gt;1,1,'Paraclinicos '!B162&lt;=1,3)</f>
        <v>1</v>
      </c>
      <c r="G163" t="str" cm="1">
        <f t="array" ref="G163">_xlfn.IFS('Paraclinicos '!D162="","",AND('Paraclinicos '!D162&gt;=250,'Paraclinicos '!D162&lt;=500),2,'Paraclinicos '!D162&gt;500,3,'Paraclinicos '!D162&lt;250,1)</f>
        <v/>
      </c>
      <c r="H163" s="50">
        <f t="shared" si="7"/>
        <v>6</v>
      </c>
      <c r="I163" cm="1">
        <f t="array" ref="I163">_xlfn.IFS('Paraclinicos '!Q162="","",'Paraclinicos '!Q162&gt;=65,1,'Paraclinicos '!Q162&lt;65,0)</f>
        <v>0</v>
      </c>
      <c r="J163" cm="1">
        <f t="array" ref="J163">_xlfn.IFS('Paraclinicos '!I162="","",'Paraclinicos '!I162&gt;7,1,'Paraclinicos '!I162&lt;=7,0)</f>
        <v>1</v>
      </c>
      <c r="K163" cm="1">
        <f t="array" ref="K163">_xlfn.IFS('Paraclinicos '!W162="","",'Paraclinicos '!W162&lt;=8,1,'Paraclinicos '!W162&gt;8,0)</f>
        <v>1</v>
      </c>
      <c r="L163" cm="1">
        <f t="array" ref="L163">_xlfn.IFS('Paraclinicos '!S162="","",'Paraclinicos '!S162&gt;=30,1,'Paraclinicos '!S162&lt;30,0)</f>
        <v>0</v>
      </c>
      <c r="M163" cm="1">
        <f t="array" ref="M163">_xlfn.IFS(OR('Paraclinicos '!T162="",'Paraclinicos '!U162=""),"",OR('Paraclinicos '!T162&lt;=90,'Paraclinicos '!U162&lt;=60),1,OR('Paraclinicos '!T162&gt;90,'Paraclinicos '!U162&gt;60),0)</f>
        <v>1</v>
      </c>
      <c r="N163" s="45">
        <f t="shared" si="8"/>
        <v>5</v>
      </c>
      <c r="O163" cm="1">
        <f t="array" ref="O163">_xlfn.IFS(OR('Paraclinicos '!M162="",'Paraclinicos '!N162="",'Paraclinicos '!N162=0),"",'Paraclinicos '!M162/'Paraclinicos '!N162&lt;100,4,'Paraclinicos '!M162/'Paraclinicos '!N162&lt;200,3,'Paraclinicos '!M162/'Paraclinicos '!N162&lt;300,2,'Paraclinicos '!M162/'Paraclinicos '!N162&lt;400,1,'Paraclinicos '!M162/'Paraclinicos '!N162&gt;=400,0)</f>
        <v>2</v>
      </c>
      <c r="P163" cm="1">
        <f t="array" ref="P163">_xlfn.IFS('Paraclinicos '!C162="","",'Paraclinicos '!C162&lt;20,4,'Paraclinicos '!C162&lt;50,3,'Paraclinicos '!C162&lt;100,2,'Paraclinicos '!C162&lt;150,1,'Paraclinicos '!C162&gt;150,0)</f>
        <v>0</v>
      </c>
      <c r="Q163" cm="1">
        <f t="array" ref="Q163">_xlfn.IFS('Paraclinicos '!O162="","",'Paraclinicos '!O162&lt;1.2,0,'Paraclinicos '!O162&lt;2,1,'Paraclinicos '!O162&lt;3.5,2,'Paraclinicos '!O162&lt;5,3,'Paraclinicos '!O162&gt;5,4)</f>
        <v>0</v>
      </c>
      <c r="R163" cm="1">
        <f t="array" ref="R163">_xlfn.IFS('Paraclinicos '!J162="","",'Paraclinicos '!J162&lt;1.2,0,'Paraclinicos '!J162&lt;2,1,'Paraclinicos '!J162&lt;6,2,'Paraclinicos '!J162&lt;12,3,'Paraclinicos '!J162&gt;=12,4)</f>
        <v>0</v>
      </c>
      <c r="S163" cm="1">
        <f t="array" ref="S163">_xlfn.IFS('Paraclinicos '!Y162="","",'Paraclinicos '!Y162&lt;70,1,'Paraclinicos '!Y162&gt;=70,0)</f>
        <v>0</v>
      </c>
      <c r="T163" cm="1">
        <f t="array" ref="T163">_xlfn.IFS('Paraclinicos '!W162="","",'Paraclinicos '!W162&lt;6,4,'Paraclinicos '!W162&lt;10,3,'Paraclinicos '!W162&lt;13,2,'Paraclinicos '!W162&lt;15,1,'Paraclinicos '!W162=15,0)</f>
        <v>3</v>
      </c>
      <c r="U163" s="54">
        <f t="shared" si="6"/>
        <v>5</v>
      </c>
      <c r="V163" cm="1">
        <f t="array" ref="V163">_xlfn.IFS('Paraclinicos '!S162="","",OR('Paraclinicos '!S162&lt;=8,'Paraclinicos '!S162&gt;=25),3,'Paraclinicos '!S162&lt;12,1,'Paraclinicos '!S162&lt;21,0,'Paraclinicos '!S162&lt;25,2)</f>
        <v>0</v>
      </c>
      <c r="W163" t="str">
        <f>IFERROR(IF(INDEX('BD Demog para scores enalazar'!Y$2:'BD Demog para scores enalazar'!Y$3000,MATCH(Formulas!A163,'BD Demog para scores enalazar'!A$2:'BD Demog para scores enalazar'!A$3000,0))=1,"SI","NO"),"")</f>
        <v>NO</v>
      </c>
      <c r="X163" s="9" t="str">
        <f>IFERROR(IF(INDEX('BD Demog para scores enalazar'!AJ$2:'BD Demog para scores enalazar'!AJ$3000,MATCH(Formulas!A163,'BD Demog para scores enalazar'!A$2:'BD Demog para scores enalazar'!A$3000,0))=1,"SI","NO"),"")</f>
        <v>NO</v>
      </c>
      <c r="Y163" cm="1">
        <f t="array" ref="Y163">IF(AND(W163="NO",X163="NO"),_xlfn.IFS('Paraclinicos '!K162&lt;=91,3,'Paraclinicos '!K162&lt;94,2,'Paraclinicos '!K162&lt;96,1,'Paraclinicos '!K162&gt;=96,0),"")</f>
        <v>3</v>
      </c>
      <c r="Z163" t="str" cm="1">
        <f t="array" ref="Z163">IF(OR(W163="SI",X163="SI"),_xlfn.IFS(OR(AND('Paraclinicos '!K162&lt;=83),AND('Paraclinicos '!K162&gt;=97,AA163=2)),3,OR(AND('Paraclinicos '!K162&lt;=86),AND('Paraclinicos '!K162&gt;=94,AA163=2)),2,OR(AND('Paraclinicos '!K162&lt;=88),AND('Paraclinicos '!K162&gt;=92,AA163=2)),1,OR(AND('Paraclinicos '!K162&gt;=88,'Paraclinicos '!K162&lt;=92),AND('Paraclinicos '!K162&gt;=93,AA163=0)),0),"")</f>
        <v/>
      </c>
      <c r="AA163" cm="1">
        <f t="array" ref="AA163">_xlfn.IFS('Paraclinicos '!E162="","",'Paraclinicos '!E162="Oxigeno",2,'Paraclinicos '!E162="Aire",0)</f>
        <v>2</v>
      </c>
    </row>
    <row r="164" spans="1:27" x14ac:dyDescent="0.25">
      <c r="A164">
        <f>'Paraclinicos '!A163</f>
        <v>26</v>
      </c>
      <c r="B164" s="3">
        <f>'Paraclinicos '!R163</f>
        <v>44331</v>
      </c>
      <c r="C164" cm="1">
        <f t="array" ref="C164">_xlfn.IFS('Paraclinicos '!Q163="","",'Paraclinicos '!Q163&gt;60,3,'Paraclinicos '!Q163&lt;=60,1)</f>
        <v>1</v>
      </c>
      <c r="D164" t="str">
        <f>IFERROR(IF(INDEX('BD Demog para scores enalazar'!BC$2:BC$3000,MATCH(Formulas!A164,'BD Demog para scores enalazar'!A$2:A$3000,0))=0,"SI","NO"),"")</f>
        <v>SI</v>
      </c>
      <c r="E164" cm="1">
        <f t="array" ref="E164">_xlfn.IFS(D164="","",D164="SI",4,D164="NO",1)</f>
        <v>4</v>
      </c>
      <c r="F164" cm="1">
        <f t="array" ref="F164">_xlfn.IFS('Paraclinicos '!B163="","",'Paraclinicos '!B163&gt;1,1,'Paraclinicos '!B163&lt;=1,3)</f>
        <v>1</v>
      </c>
      <c r="G164" t="str" cm="1">
        <f t="array" ref="G164">_xlfn.IFS('Paraclinicos '!D163="","",AND('Paraclinicos '!D163&gt;=250,'Paraclinicos '!D163&lt;=500),2,'Paraclinicos '!D163&gt;500,3,'Paraclinicos '!D163&lt;250,1)</f>
        <v/>
      </c>
      <c r="H164" s="50">
        <f t="shared" si="7"/>
        <v>6</v>
      </c>
      <c r="I164" cm="1">
        <f t="array" ref="I164">_xlfn.IFS('Paraclinicos '!Q163="","",'Paraclinicos '!Q163&gt;=65,1,'Paraclinicos '!Q163&lt;65,0)</f>
        <v>0</v>
      </c>
      <c r="J164" cm="1">
        <f t="array" ref="J164">_xlfn.IFS('Paraclinicos '!I163="","",'Paraclinicos '!I163&gt;7,1,'Paraclinicos '!I163&lt;=7,0)</f>
        <v>1</v>
      </c>
      <c r="K164" cm="1">
        <f t="array" ref="K164">_xlfn.IFS('Paraclinicos '!W163="","",'Paraclinicos '!W163&lt;=8,1,'Paraclinicos '!W163&gt;8,0)</f>
        <v>0</v>
      </c>
      <c r="L164" cm="1">
        <f t="array" ref="L164">_xlfn.IFS('Paraclinicos '!S163="","",'Paraclinicos '!S163&gt;=30,1,'Paraclinicos '!S163&lt;30,0)</f>
        <v>0</v>
      </c>
      <c r="M164" cm="1">
        <f t="array" ref="M164">_xlfn.IFS(OR('Paraclinicos '!T163="",'Paraclinicos '!U163=""),"",OR('Paraclinicos '!T163&lt;=90,'Paraclinicos '!U163&lt;=60),1,OR('Paraclinicos '!T163&gt;90,'Paraclinicos '!U163&gt;60),0)</f>
        <v>0</v>
      </c>
      <c r="N164" s="45">
        <f t="shared" si="8"/>
        <v>4</v>
      </c>
      <c r="O164" cm="1">
        <f t="array" ref="O164">_xlfn.IFS(OR('Paraclinicos '!M163="",'Paraclinicos '!N163="",'Paraclinicos '!N163=0),"",'Paraclinicos '!M163/'Paraclinicos '!N163&lt;100,4,'Paraclinicos '!M163/'Paraclinicos '!N163&lt;200,3,'Paraclinicos '!M163/'Paraclinicos '!N163&lt;300,2,'Paraclinicos '!M163/'Paraclinicos '!N163&lt;400,1,'Paraclinicos '!M163/'Paraclinicos '!N163&gt;=400,0)</f>
        <v>2</v>
      </c>
      <c r="P164" cm="1">
        <f t="array" ref="P164">_xlfn.IFS('Paraclinicos '!C163="","",'Paraclinicos '!C163&lt;20,4,'Paraclinicos '!C163&lt;50,3,'Paraclinicos '!C163&lt;100,2,'Paraclinicos '!C163&lt;150,1,'Paraclinicos '!C163&gt;150,0)</f>
        <v>0</v>
      </c>
      <c r="Q164" cm="1">
        <f t="array" ref="Q164">_xlfn.IFS('Paraclinicos '!O163="","",'Paraclinicos '!O163&lt;1.2,0,'Paraclinicos '!O163&lt;2,1,'Paraclinicos '!O163&lt;3.5,2,'Paraclinicos '!O163&lt;5,3,'Paraclinicos '!O163&gt;5,4)</f>
        <v>0</v>
      </c>
      <c r="R164" cm="1">
        <f t="array" ref="R164">_xlfn.IFS('Paraclinicos '!J163="","",'Paraclinicos '!J163&lt;1.2,0,'Paraclinicos '!J163&lt;2,1,'Paraclinicos '!J163&lt;6,2,'Paraclinicos '!J163&lt;12,3,'Paraclinicos '!J163&gt;=12,4)</f>
        <v>0</v>
      </c>
      <c r="S164" cm="1">
        <f t="array" ref="S164">_xlfn.IFS('Paraclinicos '!Y163="","",'Paraclinicos '!Y163&lt;70,1,'Paraclinicos '!Y163&gt;=70,0)</f>
        <v>0</v>
      </c>
      <c r="T164" cm="1">
        <f t="array" ref="T164">_xlfn.IFS('Paraclinicos '!W163="","",'Paraclinicos '!W163&lt;6,4,'Paraclinicos '!W163&lt;10,3,'Paraclinicos '!W163&lt;13,2,'Paraclinicos '!W163&lt;15,1,'Paraclinicos '!W163=15,0)</f>
        <v>2</v>
      </c>
      <c r="U164" s="54">
        <f t="shared" si="6"/>
        <v>4</v>
      </c>
      <c r="V164" cm="1">
        <f t="array" ref="V164">_xlfn.IFS('Paraclinicos '!S163="","",OR('Paraclinicos '!S163&lt;=8,'Paraclinicos '!S163&gt;=25),3,'Paraclinicos '!S163&lt;12,1,'Paraclinicos '!S163&lt;21,0,'Paraclinicos '!S163&lt;25,2)</f>
        <v>3</v>
      </c>
      <c r="W164" t="str">
        <f>IFERROR(IF(INDEX('BD Demog para scores enalazar'!Y$2:'BD Demog para scores enalazar'!Y$3000,MATCH(Formulas!A164,'BD Demog para scores enalazar'!A$2:'BD Demog para scores enalazar'!A$3000,0))=1,"SI","NO"),"")</f>
        <v>NO</v>
      </c>
      <c r="X164" s="9" t="str">
        <f>IFERROR(IF(INDEX('BD Demog para scores enalazar'!AJ$2:'BD Demog para scores enalazar'!AJ$3000,MATCH(Formulas!A164,'BD Demog para scores enalazar'!A$2:'BD Demog para scores enalazar'!A$3000,0))=1,"SI","NO"),"")</f>
        <v>NO</v>
      </c>
      <c r="Y164" cm="1">
        <f t="array" ref="Y164">IF(AND(W164="NO",X164="NO"),_xlfn.IFS('Paraclinicos '!K163&lt;=91,3,'Paraclinicos '!K163&lt;94,2,'Paraclinicos '!K163&lt;96,1,'Paraclinicos '!K163&gt;=96,0),"")</f>
        <v>2</v>
      </c>
      <c r="Z164" t="str" cm="1">
        <f t="array" ref="Z164">IF(OR(W164="SI",X164="SI"),_xlfn.IFS(OR(AND('Paraclinicos '!K163&lt;=83),AND('Paraclinicos '!K163&gt;=97,AA164=2)),3,OR(AND('Paraclinicos '!K163&lt;=86),AND('Paraclinicos '!K163&gt;=94,AA164=2)),2,OR(AND('Paraclinicos '!K163&lt;=88),AND('Paraclinicos '!K163&gt;=92,AA164=2)),1,OR(AND('Paraclinicos '!K163&gt;=88,'Paraclinicos '!K163&lt;=92),AND('Paraclinicos '!K163&gt;=93,AA164=0)),0),"")</f>
        <v/>
      </c>
      <c r="AA164" cm="1">
        <f t="array" ref="AA164">_xlfn.IFS('Paraclinicos '!E163="","",'Paraclinicos '!E163="Oxigeno",2,'Paraclinicos '!E163="Aire",0)</f>
        <v>2</v>
      </c>
    </row>
    <row r="165" spans="1:27" x14ac:dyDescent="0.25">
      <c r="A165">
        <f>'Paraclinicos '!A164</f>
        <v>26</v>
      </c>
      <c r="B165" s="3">
        <f>'Paraclinicos '!R164</f>
        <v>44333</v>
      </c>
      <c r="C165" cm="1">
        <f t="array" ref="C165">_xlfn.IFS('Paraclinicos '!Q164="","",'Paraclinicos '!Q164&gt;60,3,'Paraclinicos '!Q164&lt;=60,1)</f>
        <v>1</v>
      </c>
      <c r="D165" t="str">
        <f>IFERROR(IF(INDEX('BD Demog para scores enalazar'!BC$2:BC$3000,MATCH(Formulas!A165,'BD Demog para scores enalazar'!A$2:A$3000,0))=0,"SI","NO"),"")</f>
        <v>SI</v>
      </c>
      <c r="E165" cm="1">
        <f t="array" ref="E165">_xlfn.IFS(D165="","",D165="SI",4,D165="NO",1)</f>
        <v>4</v>
      </c>
      <c r="F165" cm="1">
        <f t="array" ref="F165">_xlfn.IFS('Paraclinicos '!B164="","",'Paraclinicos '!B164&gt;1,1,'Paraclinicos '!B164&lt;=1,3)</f>
        <v>1</v>
      </c>
      <c r="G165" t="str" cm="1">
        <f t="array" ref="G165">_xlfn.IFS('Paraclinicos '!D164="","",AND('Paraclinicos '!D164&gt;=250,'Paraclinicos '!D164&lt;=500),2,'Paraclinicos '!D164&gt;500,3,'Paraclinicos '!D164&lt;250,1)</f>
        <v/>
      </c>
      <c r="H165" s="50">
        <f t="shared" si="7"/>
        <v>6</v>
      </c>
      <c r="I165" cm="1">
        <f t="array" ref="I165">_xlfn.IFS('Paraclinicos '!Q164="","",'Paraclinicos '!Q164&gt;=65,1,'Paraclinicos '!Q164&lt;65,0)</f>
        <v>0</v>
      </c>
      <c r="J165" cm="1">
        <f t="array" ref="J165">_xlfn.IFS('Paraclinicos '!I164="","",'Paraclinicos '!I164&gt;7,1,'Paraclinicos '!I164&lt;=7,0)</f>
        <v>1</v>
      </c>
      <c r="K165" cm="1">
        <f t="array" ref="K165">_xlfn.IFS('Paraclinicos '!W164="","",'Paraclinicos '!W164&lt;=8,1,'Paraclinicos '!W164&gt;8,0)</f>
        <v>0</v>
      </c>
      <c r="L165" cm="1">
        <f t="array" ref="L165">_xlfn.IFS('Paraclinicos '!S164="","",'Paraclinicos '!S164&gt;=30,1,'Paraclinicos '!S164&lt;30,0)</f>
        <v>0</v>
      </c>
      <c r="M165" cm="1">
        <f t="array" ref="M165">_xlfn.IFS(OR('Paraclinicos '!T164="",'Paraclinicos '!U164=""),"",OR('Paraclinicos '!T164&lt;=90,'Paraclinicos '!U164&lt;=60),1,OR('Paraclinicos '!T164&gt;90,'Paraclinicos '!U164&gt;60),0)</f>
        <v>0</v>
      </c>
      <c r="N165" s="45">
        <f t="shared" si="8"/>
        <v>2</v>
      </c>
      <c r="O165" cm="1">
        <f t="array" ref="O165">_xlfn.IFS(OR('Paraclinicos '!M164="",'Paraclinicos '!N164="",'Paraclinicos '!N164=0),"",'Paraclinicos '!M164/'Paraclinicos '!N164&lt;100,4,'Paraclinicos '!M164/'Paraclinicos '!N164&lt;200,3,'Paraclinicos '!M164/'Paraclinicos '!N164&lt;300,2,'Paraclinicos '!M164/'Paraclinicos '!N164&lt;400,1,'Paraclinicos '!M164/'Paraclinicos '!N164&gt;=400,0)</f>
        <v>3</v>
      </c>
      <c r="P165" cm="1">
        <f t="array" ref="P165">_xlfn.IFS('Paraclinicos '!C164="","",'Paraclinicos '!C164&lt;20,4,'Paraclinicos '!C164&lt;50,3,'Paraclinicos '!C164&lt;100,2,'Paraclinicos '!C164&lt;150,1,'Paraclinicos '!C164&gt;150,0)</f>
        <v>0</v>
      </c>
      <c r="Q165" cm="1">
        <f t="array" ref="Q165">_xlfn.IFS('Paraclinicos '!O164="","",'Paraclinicos '!O164&lt;1.2,0,'Paraclinicos '!O164&lt;2,1,'Paraclinicos '!O164&lt;3.5,2,'Paraclinicos '!O164&lt;5,3,'Paraclinicos '!O164&gt;5,4)</f>
        <v>0</v>
      </c>
      <c r="R165" cm="1">
        <f t="array" ref="R165">_xlfn.IFS('Paraclinicos '!J164="","",'Paraclinicos '!J164&lt;1.2,0,'Paraclinicos '!J164&lt;2,1,'Paraclinicos '!J164&lt;6,2,'Paraclinicos '!J164&lt;12,3,'Paraclinicos '!J164&gt;=12,4)</f>
        <v>0</v>
      </c>
      <c r="S165" cm="1">
        <f t="array" ref="S165">_xlfn.IFS('Paraclinicos '!Y164="","",'Paraclinicos '!Y164&lt;70,1,'Paraclinicos '!Y164&gt;=70,0)</f>
        <v>0</v>
      </c>
      <c r="T165" cm="1">
        <f t="array" ref="T165">_xlfn.IFS('Paraclinicos '!W164="","",'Paraclinicos '!W164&lt;6,4,'Paraclinicos '!W164&lt;10,3,'Paraclinicos '!W164&lt;13,2,'Paraclinicos '!W164&lt;15,1,'Paraclinicos '!W164=15,0)</f>
        <v>2</v>
      </c>
      <c r="U165" s="54">
        <f t="shared" si="6"/>
        <v>5</v>
      </c>
      <c r="V165" cm="1">
        <f t="array" ref="V165">_xlfn.IFS('Paraclinicos '!S164="","",OR('Paraclinicos '!S164&lt;=8,'Paraclinicos '!S164&gt;=25),3,'Paraclinicos '!S164&lt;12,1,'Paraclinicos '!S164&lt;21,0,'Paraclinicos '!S164&lt;25,2)</f>
        <v>2</v>
      </c>
      <c r="W165" t="str">
        <f>IFERROR(IF(INDEX('BD Demog para scores enalazar'!Y$2:'BD Demog para scores enalazar'!Y$3000,MATCH(Formulas!A165,'BD Demog para scores enalazar'!A$2:'BD Demog para scores enalazar'!A$3000,0))=1,"SI","NO"),"")</f>
        <v>NO</v>
      </c>
      <c r="X165" s="9" t="str">
        <f>IFERROR(IF(INDEX('BD Demog para scores enalazar'!AJ$2:'BD Demog para scores enalazar'!AJ$3000,MATCH(Formulas!A165,'BD Demog para scores enalazar'!A$2:'BD Demog para scores enalazar'!A$3000,0))=1,"SI","NO"),"")</f>
        <v>NO</v>
      </c>
      <c r="Y165" cm="1">
        <f t="array" ref="Y165">IF(AND(W165="NO",X165="NO"),_xlfn.IFS('Paraclinicos '!K164&lt;=91,3,'Paraclinicos '!K164&lt;94,2,'Paraclinicos '!K164&lt;96,1,'Paraclinicos '!K164&gt;=96,0),"")</f>
        <v>3</v>
      </c>
      <c r="Z165" t="str" cm="1">
        <f t="array" ref="Z165">IF(OR(W165="SI",X165="SI"),_xlfn.IFS(OR(AND('Paraclinicos '!K164&lt;=83),AND('Paraclinicos '!K164&gt;=97,AA165=2)),3,OR(AND('Paraclinicos '!K164&lt;=86),AND('Paraclinicos '!K164&gt;=94,AA165=2)),2,OR(AND('Paraclinicos '!K164&lt;=88),AND('Paraclinicos '!K164&gt;=92,AA165=2)),1,OR(AND('Paraclinicos '!K164&gt;=88,'Paraclinicos '!K164&lt;=92),AND('Paraclinicos '!K164&gt;=93,AA165=0)),0),"")</f>
        <v/>
      </c>
      <c r="AA165" cm="1">
        <f t="array" ref="AA165">_xlfn.IFS('Paraclinicos '!E164="","",'Paraclinicos '!E164="Oxigeno",2,'Paraclinicos '!E164="Aire",0)</f>
        <v>2</v>
      </c>
    </row>
    <row r="166" spans="1:27" x14ac:dyDescent="0.25">
      <c r="A166">
        <f>'Paraclinicos '!A165</f>
        <v>26</v>
      </c>
      <c r="B166" s="3">
        <f>'Paraclinicos '!R165</f>
        <v>44334</v>
      </c>
      <c r="C166" cm="1">
        <f t="array" ref="C166">_xlfn.IFS('Paraclinicos '!Q165="","",'Paraclinicos '!Q165&gt;60,3,'Paraclinicos '!Q165&lt;=60,1)</f>
        <v>1</v>
      </c>
      <c r="D166" t="str">
        <f>IFERROR(IF(INDEX('BD Demog para scores enalazar'!BC$2:BC$3000,MATCH(Formulas!A166,'BD Demog para scores enalazar'!A$2:A$3000,0))=0,"SI","NO"),"")</f>
        <v>SI</v>
      </c>
      <c r="E166" cm="1">
        <f t="array" ref="E166">_xlfn.IFS(D166="","",D166="SI",4,D166="NO",1)</f>
        <v>4</v>
      </c>
      <c r="F166" cm="1">
        <f t="array" ref="F166">_xlfn.IFS('Paraclinicos '!B165="","",'Paraclinicos '!B165&gt;1,1,'Paraclinicos '!B165&lt;=1,3)</f>
        <v>3</v>
      </c>
      <c r="G166" t="str" cm="1">
        <f t="array" ref="G166">_xlfn.IFS('Paraclinicos '!D165="","",AND('Paraclinicos '!D165&gt;=250,'Paraclinicos '!D165&lt;=500),2,'Paraclinicos '!D165&gt;500,3,'Paraclinicos '!D165&lt;250,1)</f>
        <v/>
      </c>
      <c r="H166" s="50">
        <f t="shared" si="7"/>
        <v>8</v>
      </c>
      <c r="I166" cm="1">
        <f t="array" ref="I166">_xlfn.IFS('Paraclinicos '!Q165="","",'Paraclinicos '!Q165&gt;=65,1,'Paraclinicos '!Q165&lt;65,0)</f>
        <v>0</v>
      </c>
      <c r="J166" cm="1">
        <f t="array" ref="J166">_xlfn.IFS('Paraclinicos '!I165="","",'Paraclinicos '!I165&gt;7,1,'Paraclinicos '!I165&lt;=7,0)</f>
        <v>1</v>
      </c>
      <c r="K166" cm="1">
        <f t="array" ref="K166">_xlfn.IFS('Paraclinicos '!W165="","",'Paraclinicos '!W165&lt;=8,1,'Paraclinicos '!W165&gt;8,0)</f>
        <v>0</v>
      </c>
      <c r="L166" cm="1">
        <f t="array" ref="L166">_xlfn.IFS('Paraclinicos '!S165="","",'Paraclinicos '!S165&gt;=30,1,'Paraclinicos '!S165&lt;30,0)</f>
        <v>0</v>
      </c>
      <c r="M166" cm="1">
        <f t="array" ref="M166">_xlfn.IFS(OR('Paraclinicos '!T165="",'Paraclinicos '!U165=""),"",OR('Paraclinicos '!T165&lt;=90,'Paraclinicos '!U165&lt;=60),1,OR('Paraclinicos '!T165&gt;90,'Paraclinicos '!U165&gt;60),0)</f>
        <v>0</v>
      </c>
      <c r="N166" s="45">
        <f t="shared" si="8"/>
        <v>2</v>
      </c>
      <c r="O166" cm="1">
        <f t="array" ref="O166">_xlfn.IFS(OR('Paraclinicos '!M165="",'Paraclinicos '!N165="",'Paraclinicos '!N165=0),"",'Paraclinicos '!M165/'Paraclinicos '!N165&lt;100,4,'Paraclinicos '!M165/'Paraclinicos '!N165&lt;200,3,'Paraclinicos '!M165/'Paraclinicos '!N165&lt;300,2,'Paraclinicos '!M165/'Paraclinicos '!N165&lt;400,1,'Paraclinicos '!M165/'Paraclinicos '!N165&gt;=400,0)</f>
        <v>2</v>
      </c>
      <c r="P166" cm="1">
        <f t="array" ref="P166">_xlfn.IFS('Paraclinicos '!C165="","",'Paraclinicos '!C165&lt;20,4,'Paraclinicos '!C165&lt;50,3,'Paraclinicos '!C165&lt;100,2,'Paraclinicos '!C165&lt;150,1,'Paraclinicos '!C165&gt;150,0)</f>
        <v>0</v>
      </c>
      <c r="Q166" cm="1">
        <f t="array" ref="Q166">_xlfn.IFS('Paraclinicos '!O165="","",'Paraclinicos '!O165&lt;1.2,0,'Paraclinicos '!O165&lt;2,1,'Paraclinicos '!O165&lt;3.5,2,'Paraclinicos '!O165&lt;5,3,'Paraclinicos '!O165&gt;5,4)</f>
        <v>0</v>
      </c>
      <c r="R166" cm="1">
        <f t="array" ref="R166">_xlfn.IFS('Paraclinicos '!J165="","",'Paraclinicos '!J165&lt;1.2,0,'Paraclinicos '!J165&lt;2,1,'Paraclinicos '!J165&lt;6,2,'Paraclinicos '!J165&lt;12,3,'Paraclinicos '!J165&gt;=12,4)</f>
        <v>1</v>
      </c>
      <c r="S166" cm="1">
        <f t="array" ref="S166">_xlfn.IFS('Paraclinicos '!Y165="","",'Paraclinicos '!Y165&lt;70,1,'Paraclinicos '!Y165&gt;=70,0)</f>
        <v>0</v>
      </c>
      <c r="T166" cm="1">
        <f t="array" ref="T166">_xlfn.IFS('Paraclinicos '!W165="","",'Paraclinicos '!W165&lt;6,4,'Paraclinicos '!W165&lt;10,3,'Paraclinicos '!W165&lt;13,2,'Paraclinicos '!W165&lt;15,1,'Paraclinicos '!W165=15,0)</f>
        <v>2</v>
      </c>
      <c r="U166" s="54">
        <f t="shared" si="6"/>
        <v>5</v>
      </c>
      <c r="V166" cm="1">
        <f t="array" ref="V166">_xlfn.IFS('Paraclinicos '!S165="","",OR('Paraclinicos '!S165&lt;=8,'Paraclinicos '!S165&gt;=25),3,'Paraclinicos '!S165&lt;12,1,'Paraclinicos '!S165&lt;21,0,'Paraclinicos '!S165&lt;25,2)</f>
        <v>3</v>
      </c>
      <c r="W166" t="str">
        <f>IFERROR(IF(INDEX('BD Demog para scores enalazar'!Y$2:'BD Demog para scores enalazar'!Y$3000,MATCH(Formulas!A166,'BD Demog para scores enalazar'!A$2:'BD Demog para scores enalazar'!A$3000,0))=1,"SI","NO"),"")</f>
        <v>NO</v>
      </c>
      <c r="X166" s="9" t="str">
        <f>IFERROR(IF(INDEX('BD Demog para scores enalazar'!AJ$2:'BD Demog para scores enalazar'!AJ$3000,MATCH(Formulas!A166,'BD Demog para scores enalazar'!A$2:'BD Demog para scores enalazar'!A$3000,0))=1,"SI","NO"),"")</f>
        <v>NO</v>
      </c>
      <c r="Y166" cm="1">
        <f t="array" ref="Y166">IF(AND(W166="NO",X166="NO"),_xlfn.IFS('Paraclinicos '!K165&lt;=91,3,'Paraclinicos '!K165&lt;94,2,'Paraclinicos '!K165&lt;96,1,'Paraclinicos '!K165&gt;=96,0),"")</f>
        <v>3</v>
      </c>
      <c r="Z166" t="str" cm="1">
        <f t="array" ref="Z166">IF(OR(W166="SI",X166="SI"),_xlfn.IFS(OR(AND('Paraclinicos '!K165&lt;=83),AND('Paraclinicos '!K165&gt;=97,AA166=2)),3,OR(AND('Paraclinicos '!K165&lt;=86),AND('Paraclinicos '!K165&gt;=94,AA166=2)),2,OR(AND('Paraclinicos '!K165&lt;=88),AND('Paraclinicos '!K165&gt;=92,AA166=2)),1,OR(AND('Paraclinicos '!K165&gt;=88,'Paraclinicos '!K165&lt;=92),AND('Paraclinicos '!K165&gt;=93,AA166=0)),0),"")</f>
        <v/>
      </c>
      <c r="AA166" cm="1">
        <f t="array" ref="AA166">_xlfn.IFS('Paraclinicos '!E165="","",'Paraclinicos '!E165="Oxigeno",2,'Paraclinicos '!E165="Aire",0)</f>
        <v>2</v>
      </c>
    </row>
    <row r="167" spans="1:27" x14ac:dyDescent="0.25">
      <c r="A167">
        <f>'Paraclinicos '!A166</f>
        <v>26</v>
      </c>
      <c r="B167" s="3">
        <f>'Paraclinicos '!R166</f>
        <v>44335</v>
      </c>
      <c r="C167" cm="1">
        <f t="array" ref="C167">_xlfn.IFS('Paraclinicos '!Q166="","",'Paraclinicos '!Q166&gt;60,3,'Paraclinicos '!Q166&lt;=60,1)</f>
        <v>1</v>
      </c>
      <c r="D167" t="str">
        <f>IFERROR(IF(INDEX('BD Demog para scores enalazar'!BC$2:BC$3000,MATCH(Formulas!A167,'BD Demog para scores enalazar'!A$2:A$3000,0))=0,"SI","NO"),"")</f>
        <v>SI</v>
      </c>
      <c r="E167" cm="1">
        <f t="array" ref="E167">_xlfn.IFS(D167="","",D167="SI",4,D167="NO",1)</f>
        <v>4</v>
      </c>
      <c r="F167" cm="1">
        <f t="array" ref="F167">_xlfn.IFS('Paraclinicos '!B166="","",'Paraclinicos '!B166&gt;1,1,'Paraclinicos '!B166&lt;=1,3)</f>
        <v>1</v>
      </c>
      <c r="G167" t="str" cm="1">
        <f t="array" ref="G167">_xlfn.IFS('Paraclinicos '!D166="","",AND('Paraclinicos '!D166&gt;=250,'Paraclinicos '!D166&lt;=500),2,'Paraclinicos '!D166&gt;500,3,'Paraclinicos '!D166&lt;250,1)</f>
        <v/>
      </c>
      <c r="H167" s="50">
        <f t="shared" si="7"/>
        <v>6</v>
      </c>
      <c r="I167" cm="1">
        <f t="array" ref="I167">_xlfn.IFS('Paraclinicos '!Q166="","",'Paraclinicos '!Q166&gt;=65,1,'Paraclinicos '!Q166&lt;65,0)</f>
        <v>0</v>
      </c>
      <c r="J167" cm="1">
        <f t="array" ref="J167">_xlfn.IFS('Paraclinicos '!I166="","",'Paraclinicos '!I166&gt;7,1,'Paraclinicos '!I166&lt;=7,0)</f>
        <v>1</v>
      </c>
      <c r="K167" cm="1">
        <f t="array" ref="K167">_xlfn.IFS('Paraclinicos '!W166="","",'Paraclinicos '!W166&lt;=8,1,'Paraclinicos '!W166&gt;8,0)</f>
        <v>1</v>
      </c>
      <c r="L167" cm="1">
        <f t="array" ref="L167">_xlfn.IFS('Paraclinicos '!S166="","",'Paraclinicos '!S166&gt;=30,1,'Paraclinicos '!S166&lt;30,0)</f>
        <v>0</v>
      </c>
      <c r="M167" cm="1">
        <f t="array" ref="M167">_xlfn.IFS(OR('Paraclinicos '!T166="",'Paraclinicos '!U166=""),"",OR('Paraclinicos '!T166&lt;=90,'Paraclinicos '!U166&lt;=60),1,OR('Paraclinicos '!T166&gt;90,'Paraclinicos '!U166&gt;60),0)</f>
        <v>1</v>
      </c>
      <c r="N167" s="45">
        <f t="shared" si="8"/>
        <v>4</v>
      </c>
      <c r="O167" cm="1">
        <f t="array" ref="O167">_xlfn.IFS(OR('Paraclinicos '!M166="",'Paraclinicos '!N166="",'Paraclinicos '!N166=0),"",'Paraclinicos '!M166/'Paraclinicos '!N166&lt;100,4,'Paraclinicos '!M166/'Paraclinicos '!N166&lt;200,3,'Paraclinicos '!M166/'Paraclinicos '!N166&lt;300,2,'Paraclinicos '!M166/'Paraclinicos '!N166&lt;400,1,'Paraclinicos '!M166/'Paraclinicos '!N166&gt;=400,0)</f>
        <v>3</v>
      </c>
      <c r="P167" cm="1">
        <f t="array" ref="P167">_xlfn.IFS('Paraclinicos '!C166="","",'Paraclinicos '!C166&lt;20,4,'Paraclinicos '!C166&lt;50,3,'Paraclinicos '!C166&lt;100,2,'Paraclinicos '!C166&lt;150,1,'Paraclinicos '!C166&gt;150,0)</f>
        <v>0</v>
      </c>
      <c r="Q167" cm="1">
        <f t="array" ref="Q167">_xlfn.IFS('Paraclinicos '!O166="","",'Paraclinicos '!O166&lt;1.2,0,'Paraclinicos '!O166&lt;2,1,'Paraclinicos '!O166&lt;3.5,2,'Paraclinicos '!O166&lt;5,3,'Paraclinicos '!O166&gt;5,4)</f>
        <v>0</v>
      </c>
      <c r="R167" t="str" cm="1">
        <f t="array" ref="R167">_xlfn.IFS('Paraclinicos '!J166="","",'Paraclinicos '!J166&lt;1.2,0,'Paraclinicos '!J166&lt;2,1,'Paraclinicos '!J166&lt;6,2,'Paraclinicos '!J166&lt;12,3,'Paraclinicos '!J166&gt;=12,4)</f>
        <v/>
      </c>
      <c r="S167" cm="1">
        <f t="array" ref="S167">_xlfn.IFS('Paraclinicos '!Y166="","",'Paraclinicos '!Y166&lt;70,1,'Paraclinicos '!Y166&gt;=70,0)</f>
        <v>1</v>
      </c>
      <c r="T167" cm="1">
        <f t="array" ref="T167">_xlfn.IFS('Paraclinicos '!W166="","",'Paraclinicos '!W166&lt;6,4,'Paraclinicos '!W166&lt;10,3,'Paraclinicos '!W166&lt;13,2,'Paraclinicos '!W166&lt;15,1,'Paraclinicos '!W166=15,0)</f>
        <v>3</v>
      </c>
      <c r="U167" s="54">
        <f t="shared" si="6"/>
        <v>7</v>
      </c>
      <c r="V167" cm="1">
        <f t="array" ref="V167">_xlfn.IFS('Paraclinicos '!S166="","",OR('Paraclinicos '!S166&lt;=8,'Paraclinicos '!S166&gt;=25),3,'Paraclinicos '!S166&lt;12,1,'Paraclinicos '!S166&lt;21,0,'Paraclinicos '!S166&lt;25,2)</f>
        <v>0</v>
      </c>
      <c r="W167" t="str">
        <f>IFERROR(IF(INDEX('BD Demog para scores enalazar'!Y$2:'BD Demog para scores enalazar'!Y$3000,MATCH(Formulas!A167,'BD Demog para scores enalazar'!A$2:'BD Demog para scores enalazar'!A$3000,0))=1,"SI","NO"),"")</f>
        <v>NO</v>
      </c>
      <c r="X167" s="9" t="str">
        <f>IFERROR(IF(INDEX('BD Demog para scores enalazar'!AJ$2:'BD Demog para scores enalazar'!AJ$3000,MATCH(Formulas!A167,'BD Demog para scores enalazar'!A$2:'BD Demog para scores enalazar'!A$3000,0))=1,"SI","NO"),"")</f>
        <v>NO</v>
      </c>
      <c r="Y167" cm="1">
        <f t="array" ref="Y167">IF(AND(W167="NO",X167="NO"),_xlfn.IFS('Paraclinicos '!K166&lt;=91,3,'Paraclinicos '!K166&lt;94,2,'Paraclinicos '!K166&lt;96,1,'Paraclinicos '!K166&gt;=96,0),"")</f>
        <v>3</v>
      </c>
      <c r="Z167" t="str" cm="1">
        <f t="array" ref="Z167">IF(OR(W167="SI",X167="SI"),_xlfn.IFS(OR(AND('Paraclinicos '!K166&lt;=83),AND('Paraclinicos '!K166&gt;=97,AA167=2)),3,OR(AND('Paraclinicos '!K166&lt;=86),AND('Paraclinicos '!K166&gt;=94,AA167=2)),2,OR(AND('Paraclinicos '!K166&lt;=88),AND('Paraclinicos '!K166&gt;=92,AA167=2)),1,OR(AND('Paraclinicos '!K166&gt;=88,'Paraclinicos '!K166&lt;=92),AND('Paraclinicos '!K166&gt;=93,AA167=0)),0),"")</f>
        <v/>
      </c>
      <c r="AA167" cm="1">
        <f t="array" ref="AA167">_xlfn.IFS('Paraclinicos '!E166="","",'Paraclinicos '!E166="Oxigeno",2,'Paraclinicos '!E166="Aire",0)</f>
        <v>2</v>
      </c>
    </row>
    <row r="168" spans="1:27" x14ac:dyDescent="0.25">
      <c r="A168">
        <f>'Paraclinicos '!A167</f>
        <v>26</v>
      </c>
      <c r="B168" s="3">
        <f>'Paraclinicos '!R167</f>
        <v>44336</v>
      </c>
      <c r="C168" cm="1">
        <f t="array" ref="C168">_xlfn.IFS('Paraclinicos '!Q167="","",'Paraclinicos '!Q167&gt;60,3,'Paraclinicos '!Q167&lt;=60,1)</f>
        <v>1</v>
      </c>
      <c r="D168" t="str">
        <f>IFERROR(IF(INDEX('BD Demog para scores enalazar'!BC$2:BC$3000,MATCH(Formulas!A168,'BD Demog para scores enalazar'!A$2:A$3000,0))=0,"SI","NO"),"")</f>
        <v>SI</v>
      </c>
      <c r="E168" cm="1">
        <f t="array" ref="E168">_xlfn.IFS(D168="","",D168="SI",4,D168="NO",1)</f>
        <v>4</v>
      </c>
      <c r="F168" cm="1">
        <f t="array" ref="F168">_xlfn.IFS('Paraclinicos '!B167="","",'Paraclinicos '!B167&gt;1,1,'Paraclinicos '!B167&lt;=1,3)</f>
        <v>3</v>
      </c>
      <c r="G168" t="str" cm="1">
        <f t="array" ref="G168">_xlfn.IFS('Paraclinicos '!D167="","",AND('Paraclinicos '!D167&gt;=250,'Paraclinicos '!D167&lt;=500),2,'Paraclinicos '!D167&gt;500,3,'Paraclinicos '!D167&lt;250,1)</f>
        <v/>
      </c>
      <c r="H168" s="50">
        <f t="shared" si="7"/>
        <v>8</v>
      </c>
      <c r="I168" cm="1">
        <f t="array" ref="I168">_xlfn.IFS('Paraclinicos '!Q167="","",'Paraclinicos '!Q167&gt;=65,1,'Paraclinicos '!Q167&lt;65,0)</f>
        <v>0</v>
      </c>
      <c r="J168" cm="1">
        <f t="array" ref="J168">_xlfn.IFS('Paraclinicos '!I167="","",'Paraclinicos '!I167&gt;7,1,'Paraclinicos '!I167&lt;=7,0)</f>
        <v>1</v>
      </c>
      <c r="K168" cm="1">
        <f t="array" ref="K168">_xlfn.IFS('Paraclinicos '!W167="","",'Paraclinicos '!W167&lt;=8,1,'Paraclinicos '!W167&gt;8,0)</f>
        <v>1</v>
      </c>
      <c r="L168" cm="1">
        <f t="array" ref="L168">_xlfn.IFS('Paraclinicos '!S167="","",'Paraclinicos '!S167&gt;=30,1,'Paraclinicos '!S167&lt;30,0)</f>
        <v>0</v>
      </c>
      <c r="M168" cm="1">
        <f t="array" ref="M168">_xlfn.IFS(OR('Paraclinicos '!T167="",'Paraclinicos '!U167=""),"",OR('Paraclinicos '!T167&lt;=90,'Paraclinicos '!U167&lt;=60),1,OR('Paraclinicos '!T167&gt;90,'Paraclinicos '!U167&gt;60),0)</f>
        <v>1</v>
      </c>
      <c r="N168" s="45">
        <f t="shared" si="8"/>
        <v>6</v>
      </c>
      <c r="O168" t="str" cm="1">
        <f t="array" ref="O168">_xlfn.IFS(OR('Paraclinicos '!M167="",'Paraclinicos '!N167="",'Paraclinicos '!N167=0),"",'Paraclinicos '!M167/'Paraclinicos '!N167&lt;100,4,'Paraclinicos '!M167/'Paraclinicos '!N167&lt;200,3,'Paraclinicos '!M167/'Paraclinicos '!N167&lt;300,2,'Paraclinicos '!M167/'Paraclinicos '!N167&lt;400,1,'Paraclinicos '!M167/'Paraclinicos '!N167&gt;=400,0)</f>
        <v/>
      </c>
      <c r="P168" cm="1">
        <f t="array" ref="P168">_xlfn.IFS('Paraclinicos '!C167="","",'Paraclinicos '!C167&lt;20,4,'Paraclinicos '!C167&lt;50,3,'Paraclinicos '!C167&lt;100,2,'Paraclinicos '!C167&lt;150,1,'Paraclinicos '!C167&gt;150,0)</f>
        <v>0</v>
      </c>
      <c r="Q168" cm="1">
        <f t="array" ref="Q168">_xlfn.IFS('Paraclinicos '!O167="","",'Paraclinicos '!O167&lt;1.2,0,'Paraclinicos '!O167&lt;2,1,'Paraclinicos '!O167&lt;3.5,2,'Paraclinicos '!O167&lt;5,3,'Paraclinicos '!O167&gt;5,4)</f>
        <v>2</v>
      </c>
      <c r="R168" t="str" cm="1">
        <f t="array" ref="R168">_xlfn.IFS('Paraclinicos '!J167="","",'Paraclinicos '!J167&lt;1.2,0,'Paraclinicos '!J167&lt;2,1,'Paraclinicos '!J167&lt;6,2,'Paraclinicos '!J167&lt;12,3,'Paraclinicos '!J167&gt;=12,4)</f>
        <v/>
      </c>
      <c r="S168" cm="1">
        <f t="array" ref="S168">_xlfn.IFS('Paraclinicos '!Y167="","",'Paraclinicos '!Y167&lt;70,1,'Paraclinicos '!Y167&gt;=70,0)</f>
        <v>0</v>
      </c>
      <c r="T168" cm="1">
        <f t="array" ref="T168">_xlfn.IFS('Paraclinicos '!W167="","",'Paraclinicos '!W167&lt;6,4,'Paraclinicos '!W167&lt;10,3,'Paraclinicos '!W167&lt;13,2,'Paraclinicos '!W167&lt;15,1,'Paraclinicos '!W167=15,0)</f>
        <v>4</v>
      </c>
      <c r="U168" s="54">
        <f t="shared" si="6"/>
        <v>6</v>
      </c>
      <c r="V168" cm="1">
        <f t="array" ref="V168">_xlfn.IFS('Paraclinicos '!S167="","",OR('Paraclinicos '!S167&lt;=8,'Paraclinicos '!S167&gt;=25),3,'Paraclinicos '!S167&lt;12,1,'Paraclinicos '!S167&lt;21,0,'Paraclinicos '!S167&lt;25,2)</f>
        <v>0</v>
      </c>
      <c r="W168" t="str">
        <f>IFERROR(IF(INDEX('BD Demog para scores enalazar'!Y$2:'BD Demog para scores enalazar'!Y$3000,MATCH(Formulas!A168,'BD Demog para scores enalazar'!A$2:'BD Demog para scores enalazar'!A$3000,0))=1,"SI","NO"),"")</f>
        <v>NO</v>
      </c>
      <c r="X168" s="9" t="str">
        <f>IFERROR(IF(INDEX('BD Demog para scores enalazar'!AJ$2:'BD Demog para scores enalazar'!AJ$3000,MATCH(Formulas!A168,'BD Demog para scores enalazar'!A$2:'BD Demog para scores enalazar'!A$3000,0))=1,"SI","NO"),"")</f>
        <v>NO</v>
      </c>
      <c r="Y168" cm="1">
        <f t="array" ref="Y168">IF(AND(W168="NO",X168="NO"),_xlfn.IFS('Paraclinicos '!K167&lt;=91,3,'Paraclinicos '!K167&lt;94,2,'Paraclinicos '!K167&lt;96,1,'Paraclinicos '!K167&gt;=96,0),"")</f>
        <v>3</v>
      </c>
      <c r="Z168" t="str" cm="1">
        <f t="array" ref="Z168">IF(OR(W168="SI",X168="SI"),_xlfn.IFS(OR(AND('Paraclinicos '!K167&lt;=83),AND('Paraclinicos '!K167&gt;=97,AA168=2)),3,OR(AND('Paraclinicos '!K167&lt;=86),AND('Paraclinicos '!K167&gt;=94,AA168=2)),2,OR(AND('Paraclinicos '!K167&lt;=88),AND('Paraclinicos '!K167&gt;=92,AA168=2)),1,OR(AND('Paraclinicos '!K167&gt;=88,'Paraclinicos '!K167&lt;=92),AND('Paraclinicos '!K167&gt;=93,AA168=0)),0),"")</f>
        <v/>
      </c>
      <c r="AA168" cm="1">
        <f t="array" ref="AA168">_xlfn.IFS('Paraclinicos '!E167="","",'Paraclinicos '!E167="Oxigeno",2,'Paraclinicos '!E167="Aire",0)</f>
        <v>2</v>
      </c>
    </row>
    <row r="169" spans="1:27" x14ac:dyDescent="0.25">
      <c r="A169">
        <f>'Paraclinicos '!A168</f>
        <v>26</v>
      </c>
      <c r="B169" s="3">
        <f>'Paraclinicos '!R168</f>
        <v>44337</v>
      </c>
      <c r="C169" cm="1">
        <f t="array" ref="C169">_xlfn.IFS('Paraclinicos '!Q168="","",'Paraclinicos '!Q168&gt;60,3,'Paraclinicos '!Q168&lt;=60,1)</f>
        <v>1</v>
      </c>
      <c r="D169" t="str">
        <f>IFERROR(IF(INDEX('BD Demog para scores enalazar'!BC$2:BC$3000,MATCH(Formulas!A169,'BD Demog para scores enalazar'!A$2:A$3000,0))=0,"SI","NO"),"")</f>
        <v>SI</v>
      </c>
      <c r="E169" cm="1">
        <f t="array" ref="E169">_xlfn.IFS(D169="","",D169="SI",4,D169="NO",1)</f>
        <v>4</v>
      </c>
      <c r="F169" cm="1">
        <f t="array" ref="F169">_xlfn.IFS('Paraclinicos '!B168="","",'Paraclinicos '!B168&gt;1,1,'Paraclinicos '!B168&lt;=1,3)</f>
        <v>1</v>
      </c>
      <c r="G169" cm="1">
        <f t="array" ref="G169">_xlfn.IFS('Paraclinicos '!D168="","",AND('Paraclinicos '!D168&gt;=250,'Paraclinicos '!D168&lt;=500),2,'Paraclinicos '!D168&gt;500,3,'Paraclinicos '!D168&lt;250,1)</f>
        <v>3</v>
      </c>
      <c r="H169" s="50">
        <f t="shared" si="7"/>
        <v>9</v>
      </c>
      <c r="I169" cm="1">
        <f t="array" ref="I169">_xlfn.IFS('Paraclinicos '!Q168="","",'Paraclinicos '!Q168&gt;=65,1,'Paraclinicos '!Q168&lt;65,0)</f>
        <v>0</v>
      </c>
      <c r="J169" cm="1">
        <f t="array" ref="J169">_xlfn.IFS('Paraclinicos '!I168="","",'Paraclinicos '!I168&gt;7,1,'Paraclinicos '!I168&lt;=7,0)</f>
        <v>1</v>
      </c>
      <c r="K169" cm="1">
        <f t="array" ref="K169">_xlfn.IFS('Paraclinicos '!W168="","",'Paraclinicos '!W168&lt;=8,1,'Paraclinicos '!W168&gt;8,0)</f>
        <v>1</v>
      </c>
      <c r="L169" cm="1">
        <f t="array" ref="L169">_xlfn.IFS('Paraclinicos '!S168="","",'Paraclinicos '!S168&gt;=30,1,'Paraclinicos '!S168&lt;30,0)</f>
        <v>0</v>
      </c>
      <c r="M169" cm="1">
        <f t="array" ref="M169">_xlfn.IFS(OR('Paraclinicos '!T168="",'Paraclinicos '!U168=""),"",OR('Paraclinicos '!T168&lt;=90,'Paraclinicos '!U168&lt;=60),1,OR('Paraclinicos '!T168&gt;90,'Paraclinicos '!U168&gt;60),0)</f>
        <v>0</v>
      </c>
      <c r="N169" s="45">
        <f t="shared" si="8"/>
        <v>5</v>
      </c>
      <c r="O169" cm="1">
        <f t="array" ref="O169">_xlfn.IFS(OR('Paraclinicos '!M168="",'Paraclinicos '!N168="",'Paraclinicos '!N168=0),"",'Paraclinicos '!M168/'Paraclinicos '!N168&lt;100,4,'Paraclinicos '!M168/'Paraclinicos '!N168&lt;200,3,'Paraclinicos '!M168/'Paraclinicos '!N168&lt;300,2,'Paraclinicos '!M168/'Paraclinicos '!N168&lt;400,1,'Paraclinicos '!M168/'Paraclinicos '!N168&gt;=400,0)</f>
        <v>2</v>
      </c>
      <c r="P169" cm="1">
        <f t="array" ref="P169">_xlfn.IFS('Paraclinicos '!C168="","",'Paraclinicos '!C168&lt;20,4,'Paraclinicos '!C168&lt;50,3,'Paraclinicos '!C168&lt;100,2,'Paraclinicos '!C168&lt;150,1,'Paraclinicos '!C168&gt;150,0)</f>
        <v>0</v>
      </c>
      <c r="Q169" cm="1">
        <f t="array" ref="Q169">_xlfn.IFS('Paraclinicos '!O168="","",'Paraclinicos '!O168&lt;1.2,0,'Paraclinicos '!O168&lt;2,1,'Paraclinicos '!O168&lt;3.5,2,'Paraclinicos '!O168&lt;5,3,'Paraclinicos '!O168&gt;5,4)</f>
        <v>3</v>
      </c>
      <c r="R169" cm="1">
        <f t="array" ref="R169">_xlfn.IFS('Paraclinicos '!J168="","",'Paraclinicos '!J168&lt;1.2,0,'Paraclinicos '!J168&lt;2,1,'Paraclinicos '!J168&lt;6,2,'Paraclinicos '!J168&lt;12,3,'Paraclinicos '!J168&gt;=12,4)</f>
        <v>1</v>
      </c>
      <c r="S169" cm="1">
        <f t="array" ref="S169">_xlfn.IFS('Paraclinicos '!Y168="","",'Paraclinicos '!Y168&lt;70,1,'Paraclinicos '!Y168&gt;=70,0)</f>
        <v>0</v>
      </c>
      <c r="T169" cm="1">
        <f t="array" ref="T169">_xlfn.IFS('Paraclinicos '!W168="","",'Paraclinicos '!W168&lt;6,4,'Paraclinicos '!W168&lt;10,3,'Paraclinicos '!W168&lt;13,2,'Paraclinicos '!W168&lt;15,1,'Paraclinicos '!W168=15,0)</f>
        <v>4</v>
      </c>
      <c r="U169" s="54">
        <f t="shared" si="6"/>
        <v>10</v>
      </c>
      <c r="V169" cm="1">
        <f t="array" ref="V169">_xlfn.IFS('Paraclinicos '!S168="","",OR('Paraclinicos '!S168&lt;=8,'Paraclinicos '!S168&gt;=25),3,'Paraclinicos '!S168&lt;12,1,'Paraclinicos '!S168&lt;21,0,'Paraclinicos '!S168&lt;25,2)</f>
        <v>3</v>
      </c>
      <c r="W169" t="str">
        <f>IFERROR(IF(INDEX('BD Demog para scores enalazar'!Y$2:'BD Demog para scores enalazar'!Y$3000,MATCH(Formulas!A169,'BD Demog para scores enalazar'!A$2:'BD Demog para scores enalazar'!A$3000,0))=1,"SI","NO"),"")</f>
        <v>NO</v>
      </c>
      <c r="X169" s="9" t="str">
        <f>IFERROR(IF(INDEX('BD Demog para scores enalazar'!AJ$2:'BD Demog para scores enalazar'!AJ$3000,MATCH(Formulas!A169,'BD Demog para scores enalazar'!A$2:'BD Demog para scores enalazar'!A$3000,0))=1,"SI","NO"),"")</f>
        <v>NO</v>
      </c>
      <c r="Y169" cm="1">
        <f t="array" ref="Y169">IF(AND(W169="NO",X169="NO"),_xlfn.IFS('Paraclinicos '!K168&lt;=91,3,'Paraclinicos '!K168&lt;94,2,'Paraclinicos '!K168&lt;96,1,'Paraclinicos '!K168&gt;=96,0),"")</f>
        <v>3</v>
      </c>
      <c r="Z169" t="str" cm="1">
        <f t="array" ref="Z169">IF(OR(W169="SI",X169="SI"),_xlfn.IFS(OR(AND('Paraclinicos '!K168&lt;=83),AND('Paraclinicos '!K168&gt;=97,AA169=2)),3,OR(AND('Paraclinicos '!K168&lt;=86),AND('Paraclinicos '!K168&gt;=94,AA169=2)),2,OR(AND('Paraclinicos '!K168&lt;=88),AND('Paraclinicos '!K168&gt;=92,AA169=2)),1,OR(AND('Paraclinicos '!K168&gt;=88,'Paraclinicos '!K168&lt;=92),AND('Paraclinicos '!K168&gt;=93,AA169=0)),0),"")</f>
        <v/>
      </c>
      <c r="AA169" cm="1">
        <f t="array" ref="AA169">_xlfn.IFS('Paraclinicos '!E168="","",'Paraclinicos '!E168="Oxigeno",2,'Paraclinicos '!E168="Aire",0)</f>
        <v>2</v>
      </c>
    </row>
    <row r="170" spans="1:27" x14ac:dyDescent="0.25">
      <c r="A170">
        <f>'Paraclinicos '!A169</f>
        <v>26</v>
      </c>
      <c r="B170" s="3">
        <f>'Paraclinicos '!R169</f>
        <v>44338</v>
      </c>
      <c r="C170" cm="1">
        <f t="array" ref="C170">_xlfn.IFS('Paraclinicos '!Q169="","",'Paraclinicos '!Q169&gt;60,3,'Paraclinicos '!Q169&lt;=60,1)</f>
        <v>1</v>
      </c>
      <c r="D170" t="str">
        <f>IFERROR(IF(INDEX('BD Demog para scores enalazar'!BC$2:BC$3000,MATCH(Formulas!A170,'BD Demog para scores enalazar'!A$2:A$3000,0))=0,"SI","NO"),"")</f>
        <v>SI</v>
      </c>
      <c r="E170" cm="1">
        <f t="array" ref="E170">_xlfn.IFS(D170="","",D170="SI",4,D170="NO",1)</f>
        <v>4</v>
      </c>
      <c r="F170" cm="1">
        <f t="array" ref="F170">_xlfn.IFS('Paraclinicos '!B169="","",'Paraclinicos '!B169&gt;1,1,'Paraclinicos '!B169&lt;=1,3)</f>
        <v>3</v>
      </c>
      <c r="G170" t="str" cm="1">
        <f t="array" ref="G170">_xlfn.IFS('Paraclinicos '!D169="","",AND('Paraclinicos '!D169&gt;=250,'Paraclinicos '!D169&lt;=500),2,'Paraclinicos '!D169&gt;500,3,'Paraclinicos '!D169&lt;250,1)</f>
        <v/>
      </c>
      <c r="H170" s="50">
        <f t="shared" si="7"/>
        <v>8</v>
      </c>
      <c r="I170" cm="1">
        <f t="array" ref="I170">_xlfn.IFS('Paraclinicos '!Q169="","",'Paraclinicos '!Q169&gt;=65,1,'Paraclinicos '!Q169&lt;65,0)</f>
        <v>0</v>
      </c>
      <c r="J170" cm="1">
        <f t="array" ref="J170">_xlfn.IFS('Paraclinicos '!I169="","",'Paraclinicos '!I169&gt;7,1,'Paraclinicos '!I169&lt;=7,0)</f>
        <v>1</v>
      </c>
      <c r="K170" cm="1">
        <f t="array" ref="K170">_xlfn.IFS('Paraclinicos '!W169="","",'Paraclinicos '!W169&lt;=8,1,'Paraclinicos '!W169&gt;8,0)</f>
        <v>1</v>
      </c>
      <c r="L170" cm="1">
        <f t="array" ref="L170">_xlfn.IFS('Paraclinicos '!S169="","",'Paraclinicos '!S169&gt;=30,1,'Paraclinicos '!S169&lt;30,0)</f>
        <v>0</v>
      </c>
      <c r="M170" cm="1">
        <f t="array" ref="M170">_xlfn.IFS(OR('Paraclinicos '!T169="",'Paraclinicos '!U169=""),"",OR('Paraclinicos '!T169&lt;=90,'Paraclinicos '!U169&lt;=60),1,OR('Paraclinicos '!T169&gt;90,'Paraclinicos '!U169&gt;60),0)</f>
        <v>1</v>
      </c>
      <c r="N170" s="45">
        <f t="shared" si="8"/>
        <v>5</v>
      </c>
      <c r="O170" cm="1">
        <f t="array" ref="O170">_xlfn.IFS(OR('Paraclinicos '!M169="",'Paraclinicos '!N169="",'Paraclinicos '!N169=0),"",'Paraclinicos '!M169/'Paraclinicos '!N169&lt;100,4,'Paraclinicos '!M169/'Paraclinicos '!N169&lt;200,3,'Paraclinicos '!M169/'Paraclinicos '!N169&lt;300,2,'Paraclinicos '!M169/'Paraclinicos '!N169&lt;400,1,'Paraclinicos '!M169/'Paraclinicos '!N169&gt;=400,0)</f>
        <v>1</v>
      </c>
      <c r="P170" cm="1">
        <f t="array" ref="P170">_xlfn.IFS('Paraclinicos '!C169="","",'Paraclinicos '!C169&lt;20,4,'Paraclinicos '!C169&lt;50,3,'Paraclinicos '!C169&lt;100,2,'Paraclinicos '!C169&lt;150,1,'Paraclinicos '!C169&gt;150,0)</f>
        <v>0</v>
      </c>
      <c r="Q170" cm="1">
        <f t="array" ref="Q170">_xlfn.IFS('Paraclinicos '!O169="","",'Paraclinicos '!O169&lt;1.2,0,'Paraclinicos '!O169&lt;2,1,'Paraclinicos '!O169&lt;3.5,2,'Paraclinicos '!O169&lt;5,3,'Paraclinicos '!O169&gt;5,4)</f>
        <v>4</v>
      </c>
      <c r="R170" cm="1">
        <f t="array" ref="R170">_xlfn.IFS('Paraclinicos '!J169="","",'Paraclinicos '!J169&lt;1.2,0,'Paraclinicos '!J169&lt;2,1,'Paraclinicos '!J169&lt;6,2,'Paraclinicos '!J169&lt;12,3,'Paraclinicos '!J169&gt;=12,4)</f>
        <v>1</v>
      </c>
      <c r="S170" cm="1">
        <f t="array" ref="S170">_xlfn.IFS('Paraclinicos '!Y169="","",'Paraclinicos '!Y169&lt;70,1,'Paraclinicos '!Y169&gt;=70,0)</f>
        <v>0</v>
      </c>
      <c r="T170" cm="1">
        <f t="array" ref="T170">_xlfn.IFS('Paraclinicos '!W169="","",'Paraclinicos '!W169&lt;6,4,'Paraclinicos '!W169&lt;10,3,'Paraclinicos '!W169&lt;13,2,'Paraclinicos '!W169&lt;15,1,'Paraclinicos '!W169=15,0)</f>
        <v>4</v>
      </c>
      <c r="U170" s="54">
        <f t="shared" si="6"/>
        <v>10</v>
      </c>
      <c r="V170" cm="1">
        <f t="array" ref="V170">_xlfn.IFS('Paraclinicos '!S169="","",OR('Paraclinicos '!S169&lt;=8,'Paraclinicos '!S169&gt;=25),3,'Paraclinicos '!S169&lt;12,1,'Paraclinicos '!S169&lt;21,0,'Paraclinicos '!S169&lt;25,2)</f>
        <v>3</v>
      </c>
      <c r="W170" t="str">
        <f>IFERROR(IF(INDEX('BD Demog para scores enalazar'!Y$2:'BD Demog para scores enalazar'!Y$3000,MATCH(Formulas!A170,'BD Demog para scores enalazar'!A$2:'BD Demog para scores enalazar'!A$3000,0))=1,"SI","NO"),"")</f>
        <v>NO</v>
      </c>
      <c r="X170" s="9" t="str">
        <f>IFERROR(IF(INDEX('BD Demog para scores enalazar'!AJ$2:'BD Demog para scores enalazar'!AJ$3000,MATCH(Formulas!A170,'BD Demog para scores enalazar'!A$2:'BD Demog para scores enalazar'!A$3000,0))=1,"SI","NO"),"")</f>
        <v>NO</v>
      </c>
      <c r="Y170" cm="1">
        <f t="array" ref="Y170">IF(AND(W170="NO",X170="NO"),_xlfn.IFS('Paraclinicos '!K169&lt;=91,3,'Paraclinicos '!K169&lt;94,2,'Paraclinicos '!K169&lt;96,1,'Paraclinicos '!K169&gt;=96,0),"")</f>
        <v>3</v>
      </c>
      <c r="Z170" t="str" cm="1">
        <f t="array" ref="Z170">IF(OR(W170="SI",X170="SI"),_xlfn.IFS(OR(AND('Paraclinicos '!K169&lt;=83),AND('Paraclinicos '!K169&gt;=97,AA170=2)),3,OR(AND('Paraclinicos '!K169&lt;=86),AND('Paraclinicos '!K169&gt;=94,AA170=2)),2,OR(AND('Paraclinicos '!K169&lt;=88),AND('Paraclinicos '!K169&gt;=92,AA170=2)),1,OR(AND('Paraclinicos '!K169&gt;=88,'Paraclinicos '!K169&lt;=92),AND('Paraclinicos '!K169&gt;=93,AA170=0)),0),"")</f>
        <v/>
      </c>
      <c r="AA170" cm="1">
        <f t="array" ref="AA170">_xlfn.IFS('Paraclinicos '!E169="","",'Paraclinicos '!E169="Oxigeno",2,'Paraclinicos '!E169="Aire",0)</f>
        <v>2</v>
      </c>
    </row>
    <row r="171" spans="1:27" x14ac:dyDescent="0.25">
      <c r="A171">
        <f>'Paraclinicos '!A170</f>
        <v>26</v>
      </c>
      <c r="B171" s="3">
        <f>'Paraclinicos '!R170</f>
        <v>44339</v>
      </c>
      <c r="C171" cm="1">
        <f t="array" ref="C171">_xlfn.IFS('Paraclinicos '!Q170="","",'Paraclinicos '!Q170&gt;60,3,'Paraclinicos '!Q170&lt;=60,1)</f>
        <v>1</v>
      </c>
      <c r="D171" t="str">
        <f>IFERROR(IF(INDEX('BD Demog para scores enalazar'!BC$2:BC$3000,MATCH(Formulas!A171,'BD Demog para scores enalazar'!A$2:A$3000,0))=0,"SI","NO"),"")</f>
        <v>SI</v>
      </c>
      <c r="E171" cm="1">
        <f t="array" ref="E171">_xlfn.IFS(D171="","",D171="SI",4,D171="NO",1)</f>
        <v>4</v>
      </c>
      <c r="F171" cm="1">
        <f t="array" ref="F171">_xlfn.IFS('Paraclinicos '!B170="","",'Paraclinicos '!B170&gt;1,1,'Paraclinicos '!B170&lt;=1,3)</f>
        <v>3</v>
      </c>
      <c r="G171" cm="1">
        <f t="array" ref="G171">_xlfn.IFS('Paraclinicos '!D170="","",AND('Paraclinicos '!D170&gt;=250,'Paraclinicos '!D170&lt;=500),2,'Paraclinicos '!D170&gt;500,3,'Paraclinicos '!D170&lt;250,1)</f>
        <v>3</v>
      </c>
      <c r="H171" s="50">
        <f t="shared" si="7"/>
        <v>11</v>
      </c>
      <c r="I171" cm="1">
        <f t="array" ref="I171">_xlfn.IFS('Paraclinicos '!Q170="","",'Paraclinicos '!Q170&gt;=65,1,'Paraclinicos '!Q170&lt;65,0)</f>
        <v>0</v>
      </c>
      <c r="J171" cm="1">
        <f t="array" ref="J171">_xlfn.IFS('Paraclinicos '!I170="","",'Paraclinicos '!I170&gt;7,1,'Paraclinicos '!I170&lt;=7,0)</f>
        <v>1</v>
      </c>
      <c r="K171" cm="1">
        <f t="array" ref="K171">_xlfn.IFS('Paraclinicos '!W170="","",'Paraclinicos '!W170&lt;=8,1,'Paraclinicos '!W170&gt;8,0)</f>
        <v>1</v>
      </c>
      <c r="L171" cm="1">
        <f t="array" ref="L171">_xlfn.IFS('Paraclinicos '!S170="","",'Paraclinicos '!S170&gt;=30,1,'Paraclinicos '!S170&lt;30,0)</f>
        <v>0</v>
      </c>
      <c r="M171" cm="1">
        <f t="array" ref="M171">_xlfn.IFS(OR('Paraclinicos '!T170="",'Paraclinicos '!U170=""),"",OR('Paraclinicos '!T170&lt;=90,'Paraclinicos '!U170&lt;=60),1,OR('Paraclinicos '!T170&gt;90,'Paraclinicos '!U170&gt;60),0)</f>
        <v>1</v>
      </c>
      <c r="N171" s="45">
        <f t="shared" si="8"/>
        <v>6</v>
      </c>
      <c r="O171" cm="1">
        <f t="array" ref="O171">_xlfn.IFS(OR('Paraclinicos '!M170="",'Paraclinicos '!N170="",'Paraclinicos '!N170=0),"",'Paraclinicos '!M170/'Paraclinicos '!N170&lt;100,4,'Paraclinicos '!M170/'Paraclinicos '!N170&lt;200,3,'Paraclinicos '!M170/'Paraclinicos '!N170&lt;300,2,'Paraclinicos '!M170/'Paraclinicos '!N170&lt;400,1,'Paraclinicos '!M170/'Paraclinicos '!N170&gt;=400,0)</f>
        <v>2</v>
      </c>
      <c r="P171" cm="1">
        <f t="array" ref="P171">_xlfn.IFS('Paraclinicos '!C170="","",'Paraclinicos '!C170&lt;20,4,'Paraclinicos '!C170&lt;50,3,'Paraclinicos '!C170&lt;100,2,'Paraclinicos '!C170&lt;150,1,'Paraclinicos '!C170&gt;150,0)</f>
        <v>0</v>
      </c>
      <c r="Q171" cm="1">
        <f t="array" ref="Q171">_xlfn.IFS('Paraclinicos '!O170="","",'Paraclinicos '!O170&lt;1.2,0,'Paraclinicos '!O170&lt;2,1,'Paraclinicos '!O170&lt;3.5,2,'Paraclinicos '!O170&lt;5,3,'Paraclinicos '!O170&gt;5,4)</f>
        <v>4</v>
      </c>
      <c r="R171" cm="1">
        <f t="array" ref="R171">_xlfn.IFS('Paraclinicos '!J170="","",'Paraclinicos '!J170&lt;1.2,0,'Paraclinicos '!J170&lt;2,1,'Paraclinicos '!J170&lt;6,2,'Paraclinicos '!J170&lt;12,3,'Paraclinicos '!J170&gt;=12,4)</f>
        <v>2</v>
      </c>
      <c r="S171" cm="1">
        <f t="array" ref="S171">_xlfn.IFS('Paraclinicos '!Y170="","",'Paraclinicos '!Y170&lt;70,1,'Paraclinicos '!Y170&gt;=70,0)</f>
        <v>0</v>
      </c>
      <c r="T171" cm="1">
        <f t="array" ref="T171">_xlfn.IFS('Paraclinicos '!W170="","",'Paraclinicos '!W170&lt;6,4,'Paraclinicos '!W170&lt;10,3,'Paraclinicos '!W170&lt;13,2,'Paraclinicos '!W170&lt;15,1,'Paraclinicos '!W170=15,0)</f>
        <v>4</v>
      </c>
      <c r="U171" s="54">
        <f t="shared" si="6"/>
        <v>12</v>
      </c>
      <c r="V171" cm="1">
        <f t="array" ref="V171">_xlfn.IFS('Paraclinicos '!S170="","",OR('Paraclinicos '!S170&lt;=8,'Paraclinicos '!S170&gt;=25),3,'Paraclinicos '!S170&lt;12,1,'Paraclinicos '!S170&lt;21,0,'Paraclinicos '!S170&lt;25,2)</f>
        <v>3</v>
      </c>
      <c r="W171" t="str">
        <f>IFERROR(IF(INDEX('BD Demog para scores enalazar'!Y$2:'BD Demog para scores enalazar'!Y$3000,MATCH(Formulas!A171,'BD Demog para scores enalazar'!A$2:'BD Demog para scores enalazar'!A$3000,0))=1,"SI","NO"),"")</f>
        <v>NO</v>
      </c>
      <c r="X171" s="9" t="str">
        <f>IFERROR(IF(INDEX('BD Demog para scores enalazar'!AJ$2:'BD Demog para scores enalazar'!AJ$3000,MATCH(Formulas!A171,'BD Demog para scores enalazar'!A$2:'BD Demog para scores enalazar'!A$3000,0))=1,"SI","NO"),"")</f>
        <v>NO</v>
      </c>
      <c r="Y171" cm="1">
        <f t="array" ref="Y171">IF(AND(W171="NO",X171="NO"),_xlfn.IFS('Paraclinicos '!K170&lt;=91,3,'Paraclinicos '!K170&lt;94,2,'Paraclinicos '!K170&lt;96,1,'Paraclinicos '!K170&gt;=96,0),"")</f>
        <v>3</v>
      </c>
      <c r="Z171" t="str" cm="1">
        <f t="array" ref="Z171">IF(OR(W171="SI",X171="SI"),_xlfn.IFS(OR(AND('Paraclinicos '!K170&lt;=83),AND('Paraclinicos '!K170&gt;=97,AA171=2)),3,OR(AND('Paraclinicos '!K170&lt;=86),AND('Paraclinicos '!K170&gt;=94,AA171=2)),2,OR(AND('Paraclinicos '!K170&lt;=88),AND('Paraclinicos '!K170&gt;=92,AA171=2)),1,OR(AND('Paraclinicos '!K170&gt;=88,'Paraclinicos '!K170&lt;=92),AND('Paraclinicos '!K170&gt;=93,AA171=0)),0),"")</f>
        <v/>
      </c>
      <c r="AA171" cm="1">
        <f t="array" ref="AA171">_xlfn.IFS('Paraclinicos '!E170="","",'Paraclinicos '!E170="Oxigeno",2,'Paraclinicos '!E170="Aire",0)</f>
        <v>2</v>
      </c>
    </row>
    <row r="172" spans="1:27" x14ac:dyDescent="0.25">
      <c r="A172">
        <f>'Paraclinicos '!A171</f>
        <v>26</v>
      </c>
      <c r="B172" s="3">
        <f>'Paraclinicos '!R171</f>
        <v>44341</v>
      </c>
      <c r="C172" cm="1">
        <f t="array" ref="C172">_xlfn.IFS('Paraclinicos '!Q171="","",'Paraclinicos '!Q171&gt;60,3,'Paraclinicos '!Q171&lt;=60,1)</f>
        <v>1</v>
      </c>
      <c r="D172" t="str">
        <f>IFERROR(IF(INDEX('BD Demog para scores enalazar'!BC$2:BC$3000,MATCH(Formulas!A172,'BD Demog para scores enalazar'!A$2:A$3000,0))=0,"SI","NO"),"")</f>
        <v>SI</v>
      </c>
      <c r="E172" cm="1">
        <f t="array" ref="E172">_xlfn.IFS(D172="","",D172="SI",4,D172="NO",1)</f>
        <v>4</v>
      </c>
      <c r="F172" cm="1">
        <f t="array" ref="F172">_xlfn.IFS('Paraclinicos '!B171="","",'Paraclinicos '!B171&gt;1,1,'Paraclinicos '!B171&lt;=1,3)</f>
        <v>1</v>
      </c>
      <c r="G172" t="str" cm="1">
        <f t="array" ref="G172">_xlfn.IFS('Paraclinicos '!D171="","",AND('Paraclinicos '!D171&gt;=250,'Paraclinicos '!D171&lt;=500),2,'Paraclinicos '!D171&gt;500,3,'Paraclinicos '!D171&lt;250,1)</f>
        <v/>
      </c>
      <c r="H172" s="50">
        <f t="shared" si="7"/>
        <v>6</v>
      </c>
      <c r="I172" cm="1">
        <f t="array" ref="I172">_xlfn.IFS('Paraclinicos '!Q171="","",'Paraclinicos '!Q171&gt;=65,1,'Paraclinicos '!Q171&lt;65,0)</f>
        <v>0</v>
      </c>
      <c r="J172" cm="1">
        <f t="array" ref="J172">_xlfn.IFS('Paraclinicos '!I171="","",'Paraclinicos '!I171&gt;7,1,'Paraclinicos '!I171&lt;=7,0)</f>
        <v>1</v>
      </c>
      <c r="K172" cm="1">
        <f t="array" ref="K172">_xlfn.IFS('Paraclinicos '!W171="","",'Paraclinicos '!W171&lt;=8,1,'Paraclinicos '!W171&gt;8,0)</f>
        <v>1</v>
      </c>
      <c r="L172" cm="1">
        <f t="array" ref="L172">_xlfn.IFS('Paraclinicos '!S171="","",'Paraclinicos '!S171&gt;=30,1,'Paraclinicos '!S171&lt;30,0)</f>
        <v>0</v>
      </c>
      <c r="M172" cm="1">
        <f t="array" ref="M172">_xlfn.IFS(OR('Paraclinicos '!T171="",'Paraclinicos '!U171=""),"",OR('Paraclinicos '!T171&lt;=90,'Paraclinicos '!U171&lt;=60),1,OR('Paraclinicos '!T171&gt;90,'Paraclinicos '!U171&gt;60),0)</f>
        <v>1</v>
      </c>
      <c r="N172" s="45">
        <f t="shared" si="8"/>
        <v>6</v>
      </c>
      <c r="O172" t="str" cm="1">
        <f t="array" ref="O172">_xlfn.IFS(OR('Paraclinicos '!M171="",'Paraclinicos '!N171="",'Paraclinicos '!N171=0),"",'Paraclinicos '!M171/'Paraclinicos '!N171&lt;100,4,'Paraclinicos '!M171/'Paraclinicos '!N171&lt;200,3,'Paraclinicos '!M171/'Paraclinicos '!N171&lt;300,2,'Paraclinicos '!M171/'Paraclinicos '!N171&lt;400,1,'Paraclinicos '!M171/'Paraclinicos '!N171&gt;=400,0)</f>
        <v/>
      </c>
      <c r="P172" cm="1">
        <f t="array" ref="P172">_xlfn.IFS('Paraclinicos '!C171="","",'Paraclinicos '!C171&lt;20,4,'Paraclinicos '!C171&lt;50,3,'Paraclinicos '!C171&lt;100,2,'Paraclinicos '!C171&lt;150,1,'Paraclinicos '!C171&gt;150,0)</f>
        <v>0</v>
      </c>
      <c r="Q172" cm="1">
        <f t="array" ref="Q172">_xlfn.IFS('Paraclinicos '!O171="","",'Paraclinicos '!O171&lt;1.2,0,'Paraclinicos '!O171&lt;2,1,'Paraclinicos '!O171&lt;3.5,2,'Paraclinicos '!O171&lt;5,3,'Paraclinicos '!O171&gt;5,4)</f>
        <v>4</v>
      </c>
      <c r="R172" t="str" cm="1">
        <f t="array" ref="R172">_xlfn.IFS('Paraclinicos '!J171="","",'Paraclinicos '!J171&lt;1.2,0,'Paraclinicos '!J171&lt;2,1,'Paraclinicos '!J171&lt;6,2,'Paraclinicos '!J171&lt;12,3,'Paraclinicos '!J171&gt;=12,4)</f>
        <v/>
      </c>
      <c r="S172" cm="1">
        <f t="array" ref="S172">_xlfn.IFS('Paraclinicos '!Y171="","",'Paraclinicos '!Y171&lt;70,1,'Paraclinicos '!Y171&gt;=70,0)</f>
        <v>0</v>
      </c>
      <c r="T172" cm="1">
        <f t="array" ref="T172">_xlfn.IFS('Paraclinicos '!W171="","",'Paraclinicos '!W171&lt;6,4,'Paraclinicos '!W171&lt;10,3,'Paraclinicos '!W171&lt;13,2,'Paraclinicos '!W171&lt;15,1,'Paraclinicos '!W171=15,0)</f>
        <v>4</v>
      </c>
      <c r="U172" s="54">
        <f t="shared" si="6"/>
        <v>8</v>
      </c>
      <c r="V172" cm="1">
        <f t="array" ref="V172">_xlfn.IFS('Paraclinicos '!S171="","",OR('Paraclinicos '!S171&lt;=8,'Paraclinicos '!S171&gt;=25),3,'Paraclinicos '!S171&lt;12,1,'Paraclinicos '!S171&lt;21,0,'Paraclinicos '!S171&lt;25,2)</f>
        <v>3</v>
      </c>
      <c r="W172" t="str">
        <f>IFERROR(IF(INDEX('BD Demog para scores enalazar'!Y$2:'BD Demog para scores enalazar'!Y$3000,MATCH(Formulas!A172,'BD Demog para scores enalazar'!A$2:'BD Demog para scores enalazar'!A$3000,0))=1,"SI","NO"),"")</f>
        <v>NO</v>
      </c>
      <c r="X172" s="9" t="str">
        <f>IFERROR(IF(INDEX('BD Demog para scores enalazar'!AJ$2:'BD Demog para scores enalazar'!AJ$3000,MATCH(Formulas!A172,'BD Demog para scores enalazar'!A$2:'BD Demog para scores enalazar'!A$3000,0))=1,"SI","NO"),"")</f>
        <v>NO</v>
      </c>
      <c r="Y172" cm="1">
        <f t="array" ref="Y172">IF(AND(W172="NO",X172="NO"),_xlfn.IFS('Paraclinicos '!K171&lt;=91,3,'Paraclinicos '!K171&lt;94,2,'Paraclinicos '!K171&lt;96,1,'Paraclinicos '!K171&gt;=96,0),"")</f>
        <v>3</v>
      </c>
      <c r="Z172" t="str" cm="1">
        <f t="array" ref="Z172">IF(OR(W172="SI",X172="SI"),_xlfn.IFS(OR(AND('Paraclinicos '!K171&lt;=83),AND('Paraclinicos '!K171&gt;=97,AA172=2)),3,OR(AND('Paraclinicos '!K171&lt;=86),AND('Paraclinicos '!K171&gt;=94,AA172=2)),2,OR(AND('Paraclinicos '!K171&lt;=88),AND('Paraclinicos '!K171&gt;=92,AA172=2)),1,OR(AND('Paraclinicos '!K171&gt;=88,'Paraclinicos '!K171&lt;=92),AND('Paraclinicos '!K171&gt;=93,AA172=0)),0),"")</f>
        <v/>
      </c>
      <c r="AA172" cm="1">
        <f t="array" ref="AA172">_xlfn.IFS('Paraclinicos '!E171="","",'Paraclinicos '!E171="Oxigeno",2,'Paraclinicos '!E171="Aire",0)</f>
        <v>2</v>
      </c>
    </row>
    <row r="173" spans="1:27" x14ac:dyDescent="0.25">
      <c r="A173">
        <f>'Paraclinicos '!A172</f>
        <v>27</v>
      </c>
      <c r="B173" s="3">
        <f>'Paraclinicos '!R172</f>
        <v>44306</v>
      </c>
      <c r="C173" cm="1">
        <f t="array" ref="C173">_xlfn.IFS('Paraclinicos '!Q172="","",'Paraclinicos '!Q172&gt;60,3,'Paraclinicos '!Q172&lt;=60,1)</f>
        <v>3</v>
      </c>
      <c r="D173" t="str">
        <f>IFERROR(IF(INDEX('BD Demog para scores enalazar'!BC$2:BC$3000,MATCH(Formulas!A173,'BD Demog para scores enalazar'!A$2:A$3000,0))=0,"SI","NO"),"")</f>
        <v>SI</v>
      </c>
      <c r="E173" cm="1">
        <f t="array" ref="E173">_xlfn.IFS(D173="","",D173="SI",4,D173="NO",1)</f>
        <v>4</v>
      </c>
      <c r="F173" cm="1">
        <f t="array" ref="F173">_xlfn.IFS('Paraclinicos '!B172="","",'Paraclinicos '!B172&gt;1,1,'Paraclinicos '!B172&lt;=1,3)</f>
        <v>3</v>
      </c>
      <c r="G173" cm="1">
        <f t="array" ref="G173">_xlfn.IFS('Paraclinicos '!D172="","",AND('Paraclinicos '!D172&gt;=250,'Paraclinicos '!D172&lt;=500),2,'Paraclinicos '!D172&gt;500,3,'Paraclinicos '!D172&lt;250,1)</f>
        <v>2</v>
      </c>
      <c r="H173" s="50">
        <f t="shared" si="7"/>
        <v>12</v>
      </c>
      <c r="I173" cm="1">
        <f t="array" ref="I173">_xlfn.IFS('Paraclinicos '!Q172="","",'Paraclinicos '!Q172&gt;=65,1,'Paraclinicos '!Q172&lt;65,0)</f>
        <v>1</v>
      </c>
      <c r="J173" cm="1">
        <f t="array" ref="J173">_xlfn.IFS('Paraclinicos '!I172="","",'Paraclinicos '!I172&gt;7,1,'Paraclinicos '!I172&lt;=7,0)</f>
        <v>1</v>
      </c>
      <c r="K173" cm="1">
        <f t="array" ref="K173">_xlfn.IFS('Paraclinicos '!W172="","",'Paraclinicos '!W172&lt;=8,1,'Paraclinicos '!W172&gt;8,0)</f>
        <v>0</v>
      </c>
      <c r="L173" cm="1">
        <f t="array" ref="L173">_xlfn.IFS('Paraclinicos '!S172="","",'Paraclinicos '!S172&gt;=30,1,'Paraclinicos '!S172&lt;30,0)</f>
        <v>0</v>
      </c>
      <c r="M173" cm="1">
        <f t="array" ref="M173">_xlfn.IFS(OR('Paraclinicos '!T172="",'Paraclinicos '!U172=""),"",OR('Paraclinicos '!T172&lt;=90,'Paraclinicos '!U172&lt;=60),1,OR('Paraclinicos '!T172&gt;90,'Paraclinicos '!U172&gt;60),0)</f>
        <v>0</v>
      </c>
      <c r="N173" s="45">
        <f t="shared" si="8"/>
        <v>4</v>
      </c>
      <c r="O173" cm="1">
        <f t="array" ref="O173">_xlfn.IFS(OR('Paraclinicos '!M172="",'Paraclinicos '!N172="",'Paraclinicos '!N172=0),"",'Paraclinicos '!M172/'Paraclinicos '!N172&lt;100,4,'Paraclinicos '!M172/'Paraclinicos '!N172&lt;200,3,'Paraclinicos '!M172/'Paraclinicos '!N172&lt;300,2,'Paraclinicos '!M172/'Paraclinicos '!N172&lt;400,1,'Paraclinicos '!M172/'Paraclinicos '!N172&gt;=400,0)</f>
        <v>1</v>
      </c>
      <c r="P173" cm="1">
        <f t="array" ref="P173">_xlfn.IFS('Paraclinicos '!C172="","",'Paraclinicos '!C172&lt;20,4,'Paraclinicos '!C172&lt;50,3,'Paraclinicos '!C172&lt;100,2,'Paraclinicos '!C172&lt;150,1,'Paraclinicos '!C172&gt;150,0)</f>
        <v>0</v>
      </c>
      <c r="Q173" cm="1">
        <f t="array" ref="Q173">_xlfn.IFS('Paraclinicos '!O172="","",'Paraclinicos '!O172&lt;1.2,0,'Paraclinicos '!O172&lt;2,1,'Paraclinicos '!O172&lt;3.5,2,'Paraclinicos '!O172&lt;5,3,'Paraclinicos '!O172&gt;5,4)</f>
        <v>0</v>
      </c>
      <c r="R173" cm="1">
        <f t="array" ref="R173">_xlfn.IFS('Paraclinicos '!J172="","",'Paraclinicos '!J172&lt;1.2,0,'Paraclinicos '!J172&lt;2,1,'Paraclinicos '!J172&lt;6,2,'Paraclinicos '!J172&lt;12,3,'Paraclinicos '!J172&gt;=12,4)</f>
        <v>0</v>
      </c>
      <c r="S173" cm="1">
        <f t="array" ref="S173">_xlfn.IFS('Paraclinicos '!Y172="","",'Paraclinicos '!Y172&lt;70,1,'Paraclinicos '!Y172&gt;=70,0)</f>
        <v>0</v>
      </c>
      <c r="T173" cm="1">
        <f t="array" ref="T173">_xlfn.IFS('Paraclinicos '!W172="","",'Paraclinicos '!W172&lt;6,4,'Paraclinicos '!W172&lt;10,3,'Paraclinicos '!W172&lt;13,2,'Paraclinicos '!W172&lt;15,1,'Paraclinicos '!W172=15,0)</f>
        <v>0</v>
      </c>
      <c r="U173" s="54">
        <f t="shared" si="6"/>
        <v>1</v>
      </c>
      <c r="V173" cm="1">
        <f t="array" ref="V173">_xlfn.IFS('Paraclinicos '!S172="","",OR('Paraclinicos '!S172&lt;=8,'Paraclinicos '!S172&gt;=25),3,'Paraclinicos '!S172&lt;12,1,'Paraclinicos '!S172&lt;21,0,'Paraclinicos '!S172&lt;25,2)</f>
        <v>3</v>
      </c>
      <c r="W173" t="str">
        <f>IFERROR(IF(INDEX('BD Demog para scores enalazar'!Y$2:'BD Demog para scores enalazar'!Y$3000,MATCH(Formulas!A173,'BD Demog para scores enalazar'!A$2:'BD Demog para scores enalazar'!A$3000,0))=1,"SI","NO"),"")</f>
        <v>NO</v>
      </c>
      <c r="X173" s="9" t="str">
        <f>IFERROR(IF(INDEX('BD Demog para scores enalazar'!AJ$2:'BD Demog para scores enalazar'!AJ$3000,MATCH(Formulas!A173,'BD Demog para scores enalazar'!A$2:'BD Demog para scores enalazar'!A$3000,0))=1,"SI","NO"),"")</f>
        <v>NO</v>
      </c>
      <c r="Y173" cm="1">
        <f t="array" ref="Y173">IF(AND(W173="NO",X173="NO"),_xlfn.IFS('Paraclinicos '!K172&lt;=91,3,'Paraclinicos '!K172&lt;94,2,'Paraclinicos '!K172&lt;96,1,'Paraclinicos '!K172&gt;=96,0),"")</f>
        <v>0</v>
      </c>
      <c r="Z173" t="str" cm="1">
        <f t="array" ref="Z173">IF(OR(W173="SI",X173="SI"),_xlfn.IFS(OR(AND('Paraclinicos '!K172&lt;=83),AND('Paraclinicos '!K172&gt;=97,AA173=2)),3,OR(AND('Paraclinicos '!K172&lt;=86),AND('Paraclinicos '!K172&gt;=94,AA173=2)),2,OR(AND('Paraclinicos '!K172&lt;=88),AND('Paraclinicos '!K172&gt;=92,AA173=2)),1,OR(AND('Paraclinicos '!K172&gt;=88,'Paraclinicos '!K172&lt;=92),AND('Paraclinicos '!K172&gt;=93,AA173=0)),0),"")</f>
        <v/>
      </c>
      <c r="AA173" cm="1">
        <f t="array" ref="AA173">_xlfn.IFS('Paraclinicos '!E172="","",'Paraclinicos '!E172="Oxigeno",2,'Paraclinicos '!E172="Aire",0)</f>
        <v>2</v>
      </c>
    </row>
    <row r="174" spans="1:27" x14ac:dyDescent="0.25">
      <c r="A174">
        <f>'Paraclinicos '!A173</f>
        <v>27</v>
      </c>
      <c r="B174" s="3">
        <f>'Paraclinicos '!R173</f>
        <v>44307</v>
      </c>
      <c r="C174" cm="1">
        <f t="array" ref="C174">_xlfn.IFS('Paraclinicos '!Q173="","",'Paraclinicos '!Q173&gt;60,3,'Paraclinicos '!Q173&lt;=60,1)</f>
        <v>3</v>
      </c>
      <c r="D174" t="str">
        <f>IFERROR(IF(INDEX('BD Demog para scores enalazar'!BC$2:BC$3000,MATCH(Formulas!A174,'BD Demog para scores enalazar'!A$2:A$3000,0))=0,"SI","NO"),"")</f>
        <v>SI</v>
      </c>
      <c r="E174" cm="1">
        <f t="array" ref="E174">_xlfn.IFS(D174="","",D174="SI",4,D174="NO",1)</f>
        <v>4</v>
      </c>
      <c r="F174" cm="1">
        <f t="array" ref="F174">_xlfn.IFS('Paraclinicos '!B173="","",'Paraclinicos '!B173&gt;1,1,'Paraclinicos '!B173&lt;=1,3)</f>
        <v>3</v>
      </c>
      <c r="G174" cm="1">
        <f t="array" ref="G174">_xlfn.IFS('Paraclinicos '!D173="","",AND('Paraclinicos '!D173&gt;=250,'Paraclinicos '!D173&lt;=500),2,'Paraclinicos '!D173&gt;500,3,'Paraclinicos '!D173&lt;250,1)</f>
        <v>2</v>
      </c>
      <c r="H174" s="50">
        <f t="shared" si="7"/>
        <v>12</v>
      </c>
      <c r="I174" cm="1">
        <f t="array" ref="I174">_xlfn.IFS('Paraclinicos '!Q173="","",'Paraclinicos '!Q173&gt;=65,1,'Paraclinicos '!Q173&lt;65,0)</f>
        <v>1</v>
      </c>
      <c r="J174" cm="1">
        <f t="array" ref="J174">_xlfn.IFS('Paraclinicos '!I173="","",'Paraclinicos '!I173&gt;7,1,'Paraclinicos '!I173&lt;=7,0)</f>
        <v>1</v>
      </c>
      <c r="K174" cm="1">
        <f t="array" ref="K174">_xlfn.IFS('Paraclinicos '!W173="","",'Paraclinicos '!W173&lt;=8,1,'Paraclinicos '!W173&gt;8,0)</f>
        <v>0</v>
      </c>
      <c r="L174" cm="1">
        <f t="array" ref="L174">_xlfn.IFS('Paraclinicos '!S173="","",'Paraclinicos '!S173&gt;=30,1,'Paraclinicos '!S173&lt;30,0)</f>
        <v>0</v>
      </c>
      <c r="M174" cm="1">
        <f t="array" ref="M174">_xlfn.IFS(OR('Paraclinicos '!T173="",'Paraclinicos '!U173=""),"",OR('Paraclinicos '!T173&lt;=90,'Paraclinicos '!U173&lt;=60),1,OR('Paraclinicos '!T173&gt;90,'Paraclinicos '!U173&gt;60),0)</f>
        <v>0</v>
      </c>
      <c r="N174" s="45">
        <f t="shared" si="8"/>
        <v>2</v>
      </c>
      <c r="O174" cm="1">
        <f t="array" ref="O174">_xlfn.IFS(OR('Paraclinicos '!M173="",'Paraclinicos '!N173="",'Paraclinicos '!N173=0),"",'Paraclinicos '!M173/'Paraclinicos '!N173&lt;100,4,'Paraclinicos '!M173/'Paraclinicos '!N173&lt;200,3,'Paraclinicos '!M173/'Paraclinicos '!N173&lt;300,2,'Paraclinicos '!M173/'Paraclinicos '!N173&lt;400,1,'Paraclinicos '!M173/'Paraclinicos '!N173&gt;=400,0)</f>
        <v>1</v>
      </c>
      <c r="P174" cm="1">
        <f t="array" ref="P174">_xlfn.IFS('Paraclinicos '!C173="","",'Paraclinicos '!C173&lt;20,4,'Paraclinicos '!C173&lt;50,3,'Paraclinicos '!C173&lt;100,2,'Paraclinicos '!C173&lt;150,1,'Paraclinicos '!C173&gt;150,0)</f>
        <v>0</v>
      </c>
      <c r="Q174" cm="1">
        <f t="array" ref="Q174">_xlfn.IFS('Paraclinicos '!O173="","",'Paraclinicos '!O173&lt;1.2,0,'Paraclinicos '!O173&lt;2,1,'Paraclinicos '!O173&lt;3.5,2,'Paraclinicos '!O173&lt;5,3,'Paraclinicos '!O173&gt;5,4)</f>
        <v>0</v>
      </c>
      <c r="R174" cm="1">
        <f t="array" ref="R174">_xlfn.IFS('Paraclinicos '!J173="","",'Paraclinicos '!J173&lt;1.2,0,'Paraclinicos '!J173&lt;2,1,'Paraclinicos '!J173&lt;6,2,'Paraclinicos '!J173&lt;12,3,'Paraclinicos '!J173&gt;=12,4)</f>
        <v>0</v>
      </c>
      <c r="S174" cm="1">
        <f t="array" ref="S174">_xlfn.IFS('Paraclinicos '!Y173="","",'Paraclinicos '!Y173&lt;70,1,'Paraclinicos '!Y173&gt;=70,0)</f>
        <v>0</v>
      </c>
      <c r="T174" cm="1">
        <f t="array" ref="T174">_xlfn.IFS('Paraclinicos '!W173="","",'Paraclinicos '!W173&lt;6,4,'Paraclinicos '!W173&lt;10,3,'Paraclinicos '!W173&lt;13,2,'Paraclinicos '!W173&lt;15,1,'Paraclinicos '!W173=15,0)</f>
        <v>0</v>
      </c>
      <c r="U174" s="54">
        <f t="shared" si="6"/>
        <v>1</v>
      </c>
      <c r="V174" cm="1">
        <f t="array" ref="V174">_xlfn.IFS('Paraclinicos '!S173="","",OR('Paraclinicos '!S173&lt;=8,'Paraclinicos '!S173&gt;=25),3,'Paraclinicos '!S173&lt;12,1,'Paraclinicos '!S173&lt;21,0,'Paraclinicos '!S173&lt;25,2)</f>
        <v>2</v>
      </c>
      <c r="W174" t="str">
        <f>IFERROR(IF(INDEX('BD Demog para scores enalazar'!Y$2:'BD Demog para scores enalazar'!Y$3000,MATCH(Formulas!A174,'BD Demog para scores enalazar'!A$2:'BD Demog para scores enalazar'!A$3000,0))=1,"SI","NO"),"")</f>
        <v>NO</v>
      </c>
      <c r="X174" s="9" t="str">
        <f>IFERROR(IF(INDEX('BD Demog para scores enalazar'!AJ$2:'BD Demog para scores enalazar'!AJ$3000,MATCH(Formulas!A174,'BD Demog para scores enalazar'!A$2:'BD Demog para scores enalazar'!A$3000,0))=1,"SI","NO"),"")</f>
        <v>NO</v>
      </c>
      <c r="Y174" cm="1">
        <f t="array" ref="Y174">IF(AND(W174="NO",X174="NO"),_xlfn.IFS('Paraclinicos '!K173&lt;=91,3,'Paraclinicos '!K173&lt;94,2,'Paraclinicos '!K173&lt;96,1,'Paraclinicos '!K173&gt;=96,0),"")</f>
        <v>0</v>
      </c>
      <c r="Z174" t="str" cm="1">
        <f t="array" ref="Z174">IF(OR(W174="SI",X174="SI"),_xlfn.IFS(OR(AND('Paraclinicos '!K173&lt;=83),AND('Paraclinicos '!K173&gt;=97,AA174=2)),3,OR(AND('Paraclinicos '!K173&lt;=86),AND('Paraclinicos '!K173&gt;=94,AA174=2)),2,OR(AND('Paraclinicos '!K173&lt;=88),AND('Paraclinicos '!K173&gt;=92,AA174=2)),1,OR(AND('Paraclinicos '!K173&gt;=88,'Paraclinicos '!K173&lt;=92),AND('Paraclinicos '!K173&gt;=93,AA174=0)),0),"")</f>
        <v/>
      </c>
      <c r="AA174" cm="1">
        <f t="array" ref="AA174">_xlfn.IFS('Paraclinicos '!E173="","",'Paraclinicos '!E173="Oxigeno",2,'Paraclinicos '!E173="Aire",0)</f>
        <v>2</v>
      </c>
    </row>
    <row r="175" spans="1:27" x14ac:dyDescent="0.25">
      <c r="A175">
        <f>'Paraclinicos '!A174</f>
        <v>27</v>
      </c>
      <c r="B175" s="3">
        <f>'Paraclinicos '!R174</f>
        <v>44308</v>
      </c>
      <c r="C175" cm="1">
        <f t="array" ref="C175">_xlfn.IFS('Paraclinicos '!Q174="","",'Paraclinicos '!Q174&gt;60,3,'Paraclinicos '!Q174&lt;=60,1)</f>
        <v>3</v>
      </c>
      <c r="D175" t="str">
        <f>IFERROR(IF(INDEX('BD Demog para scores enalazar'!BC$2:BC$3000,MATCH(Formulas!A175,'BD Demog para scores enalazar'!A$2:A$3000,0))=0,"SI","NO"),"")</f>
        <v>SI</v>
      </c>
      <c r="E175" cm="1">
        <f t="array" ref="E175">_xlfn.IFS(D175="","",D175="SI",4,D175="NO",1)</f>
        <v>4</v>
      </c>
      <c r="F175" cm="1">
        <f t="array" ref="F175">_xlfn.IFS('Paraclinicos '!B174="","",'Paraclinicos '!B174&gt;1,1,'Paraclinicos '!B174&lt;=1,3)</f>
        <v>3</v>
      </c>
      <c r="G175" cm="1">
        <f t="array" ref="G175">_xlfn.IFS('Paraclinicos '!D174="","",AND('Paraclinicos '!D174&gt;=250,'Paraclinicos '!D174&lt;=500),2,'Paraclinicos '!D174&gt;500,3,'Paraclinicos '!D174&lt;250,1)</f>
        <v>2</v>
      </c>
      <c r="H175" s="50">
        <f t="shared" si="7"/>
        <v>12</v>
      </c>
      <c r="I175" cm="1">
        <f t="array" ref="I175">_xlfn.IFS('Paraclinicos '!Q174="","",'Paraclinicos '!Q174&gt;=65,1,'Paraclinicos '!Q174&lt;65,0)</f>
        <v>1</v>
      </c>
      <c r="J175" cm="1">
        <f t="array" ref="J175">_xlfn.IFS('Paraclinicos '!I174="","",'Paraclinicos '!I174&gt;7,1,'Paraclinicos '!I174&lt;=7,0)</f>
        <v>1</v>
      </c>
      <c r="K175" cm="1">
        <f t="array" ref="K175">_xlfn.IFS('Paraclinicos '!W174="","",'Paraclinicos '!W174&lt;=8,1,'Paraclinicos '!W174&gt;8,0)</f>
        <v>0</v>
      </c>
      <c r="L175" cm="1">
        <f t="array" ref="L175">_xlfn.IFS('Paraclinicos '!S174="","",'Paraclinicos '!S174&gt;=30,1,'Paraclinicos '!S174&lt;30,0)</f>
        <v>0</v>
      </c>
      <c r="M175" cm="1">
        <f t="array" ref="M175">_xlfn.IFS(OR('Paraclinicos '!T174="",'Paraclinicos '!U174=""),"",OR('Paraclinicos '!T174&lt;=90,'Paraclinicos '!U174&lt;=60),1,OR('Paraclinicos '!T174&gt;90,'Paraclinicos '!U174&gt;60),0)</f>
        <v>0</v>
      </c>
      <c r="N175" s="45">
        <f t="shared" si="8"/>
        <v>2</v>
      </c>
      <c r="O175" cm="1">
        <f t="array" ref="O175">_xlfn.IFS(OR('Paraclinicos '!M174="",'Paraclinicos '!N174="",'Paraclinicos '!N174=0),"",'Paraclinicos '!M174/'Paraclinicos '!N174&lt;100,4,'Paraclinicos '!M174/'Paraclinicos '!N174&lt;200,3,'Paraclinicos '!M174/'Paraclinicos '!N174&lt;300,2,'Paraclinicos '!M174/'Paraclinicos '!N174&lt;400,1,'Paraclinicos '!M174/'Paraclinicos '!N174&gt;=400,0)</f>
        <v>1</v>
      </c>
      <c r="P175" cm="1">
        <f t="array" ref="P175">_xlfn.IFS('Paraclinicos '!C174="","",'Paraclinicos '!C174&lt;20,4,'Paraclinicos '!C174&lt;50,3,'Paraclinicos '!C174&lt;100,2,'Paraclinicos '!C174&lt;150,1,'Paraclinicos '!C174&gt;150,0)</f>
        <v>0</v>
      </c>
      <c r="Q175" cm="1">
        <f t="array" ref="Q175">_xlfn.IFS('Paraclinicos '!O174="","",'Paraclinicos '!O174&lt;1.2,0,'Paraclinicos '!O174&lt;2,1,'Paraclinicos '!O174&lt;3.5,2,'Paraclinicos '!O174&lt;5,3,'Paraclinicos '!O174&gt;5,4)</f>
        <v>1</v>
      </c>
      <c r="R175" cm="1">
        <f t="array" ref="R175">_xlfn.IFS('Paraclinicos '!J174="","",'Paraclinicos '!J174&lt;1.2,0,'Paraclinicos '!J174&lt;2,1,'Paraclinicos '!J174&lt;6,2,'Paraclinicos '!J174&lt;12,3,'Paraclinicos '!J174&gt;=12,4)</f>
        <v>0</v>
      </c>
      <c r="S175" cm="1">
        <f t="array" ref="S175">_xlfn.IFS('Paraclinicos '!Y174="","",'Paraclinicos '!Y174&lt;70,1,'Paraclinicos '!Y174&gt;=70,0)</f>
        <v>0</v>
      </c>
      <c r="T175" cm="1">
        <f t="array" ref="T175">_xlfn.IFS('Paraclinicos '!W174="","",'Paraclinicos '!W174&lt;6,4,'Paraclinicos '!W174&lt;10,3,'Paraclinicos '!W174&lt;13,2,'Paraclinicos '!W174&lt;15,1,'Paraclinicos '!W174=15,0)</f>
        <v>0</v>
      </c>
      <c r="U175" s="54">
        <f t="shared" si="6"/>
        <v>2</v>
      </c>
      <c r="V175" cm="1">
        <f t="array" ref="V175">_xlfn.IFS('Paraclinicos '!S174="","",OR('Paraclinicos '!S174&lt;=8,'Paraclinicos '!S174&gt;=25),3,'Paraclinicos '!S174&lt;12,1,'Paraclinicos '!S174&lt;21,0,'Paraclinicos '!S174&lt;25,2)</f>
        <v>0</v>
      </c>
      <c r="W175" t="str">
        <f>IFERROR(IF(INDEX('BD Demog para scores enalazar'!Y$2:'BD Demog para scores enalazar'!Y$3000,MATCH(Formulas!A175,'BD Demog para scores enalazar'!A$2:'BD Demog para scores enalazar'!A$3000,0))=1,"SI","NO"),"")</f>
        <v>NO</v>
      </c>
      <c r="X175" s="9" t="str">
        <f>IFERROR(IF(INDEX('BD Demog para scores enalazar'!AJ$2:'BD Demog para scores enalazar'!AJ$3000,MATCH(Formulas!A175,'BD Demog para scores enalazar'!A$2:'BD Demog para scores enalazar'!A$3000,0))=1,"SI","NO"),"")</f>
        <v>NO</v>
      </c>
      <c r="Y175" cm="1">
        <f t="array" ref="Y175">IF(AND(W175="NO",X175="NO"),_xlfn.IFS('Paraclinicos '!K174&lt;=91,3,'Paraclinicos '!K174&lt;94,2,'Paraclinicos '!K174&lt;96,1,'Paraclinicos '!K174&gt;=96,0),"")</f>
        <v>2</v>
      </c>
      <c r="Z175" t="str" cm="1">
        <f t="array" ref="Z175">IF(OR(W175="SI",X175="SI"),_xlfn.IFS(OR(AND('Paraclinicos '!K174&lt;=83),AND('Paraclinicos '!K174&gt;=97,AA175=2)),3,OR(AND('Paraclinicos '!K174&lt;=86),AND('Paraclinicos '!K174&gt;=94,AA175=2)),2,OR(AND('Paraclinicos '!K174&lt;=88),AND('Paraclinicos '!K174&gt;=92,AA175=2)),1,OR(AND('Paraclinicos '!K174&gt;=88,'Paraclinicos '!K174&lt;=92),AND('Paraclinicos '!K174&gt;=93,AA175=0)),0),"")</f>
        <v/>
      </c>
      <c r="AA175" cm="1">
        <f t="array" ref="AA175">_xlfn.IFS('Paraclinicos '!E174="","",'Paraclinicos '!E174="Oxigeno",2,'Paraclinicos '!E174="Aire",0)</f>
        <v>2</v>
      </c>
    </row>
    <row r="176" spans="1:27" x14ac:dyDescent="0.25">
      <c r="A176">
        <f>'Paraclinicos '!A175</f>
        <v>27</v>
      </c>
      <c r="B176" s="3">
        <f>'Paraclinicos '!R175</f>
        <v>44309</v>
      </c>
      <c r="C176" cm="1">
        <f t="array" ref="C176">_xlfn.IFS('Paraclinicos '!Q175="","",'Paraclinicos '!Q175&gt;60,3,'Paraclinicos '!Q175&lt;=60,1)</f>
        <v>3</v>
      </c>
      <c r="D176" t="str">
        <f>IFERROR(IF(INDEX('BD Demog para scores enalazar'!BC$2:BC$3000,MATCH(Formulas!A176,'BD Demog para scores enalazar'!A$2:A$3000,0))=0,"SI","NO"),"")</f>
        <v>SI</v>
      </c>
      <c r="E176" cm="1">
        <f t="array" ref="E176">_xlfn.IFS(D176="","",D176="SI",4,D176="NO",1)</f>
        <v>4</v>
      </c>
      <c r="F176" cm="1">
        <f t="array" ref="F176">_xlfn.IFS('Paraclinicos '!B175="","",'Paraclinicos '!B175&gt;1,1,'Paraclinicos '!B175&lt;=1,3)</f>
        <v>3</v>
      </c>
      <c r="G176" t="str" cm="1">
        <f t="array" ref="G176">_xlfn.IFS('Paraclinicos '!D175="","",AND('Paraclinicos '!D175&gt;=250,'Paraclinicos '!D175&lt;=500),2,'Paraclinicos '!D175&gt;500,3,'Paraclinicos '!D175&lt;250,1)</f>
        <v/>
      </c>
      <c r="H176" s="50">
        <f t="shared" si="7"/>
        <v>10</v>
      </c>
      <c r="I176" cm="1">
        <f t="array" ref="I176">_xlfn.IFS('Paraclinicos '!Q175="","",'Paraclinicos '!Q175&gt;=65,1,'Paraclinicos '!Q175&lt;65,0)</f>
        <v>1</v>
      </c>
      <c r="J176" cm="1">
        <f t="array" ref="J176">_xlfn.IFS('Paraclinicos '!I175="","",'Paraclinicos '!I175&gt;7,1,'Paraclinicos '!I175&lt;=7,0)</f>
        <v>1</v>
      </c>
      <c r="K176" cm="1">
        <f t="array" ref="K176">_xlfn.IFS('Paraclinicos '!W175="","",'Paraclinicos '!W175&lt;=8,1,'Paraclinicos '!W175&gt;8,0)</f>
        <v>0</v>
      </c>
      <c r="L176" cm="1">
        <f t="array" ref="L176">_xlfn.IFS('Paraclinicos '!S175="","",'Paraclinicos '!S175&gt;=30,1,'Paraclinicos '!S175&lt;30,0)</f>
        <v>0</v>
      </c>
      <c r="M176" cm="1">
        <f t="array" ref="M176">_xlfn.IFS(OR('Paraclinicos '!T175="",'Paraclinicos '!U175=""),"",OR('Paraclinicos '!T175&lt;=90,'Paraclinicos '!U175&lt;=60),1,OR('Paraclinicos '!T175&gt;90,'Paraclinicos '!U175&gt;60),0)</f>
        <v>1</v>
      </c>
      <c r="N176" s="45">
        <f t="shared" si="8"/>
        <v>3</v>
      </c>
      <c r="O176" cm="1">
        <f t="array" ref="O176">_xlfn.IFS(OR('Paraclinicos '!M175="",'Paraclinicos '!N175="",'Paraclinicos '!N175=0),"",'Paraclinicos '!M175/'Paraclinicos '!N175&lt;100,4,'Paraclinicos '!M175/'Paraclinicos '!N175&lt;200,3,'Paraclinicos '!M175/'Paraclinicos '!N175&lt;300,2,'Paraclinicos '!M175/'Paraclinicos '!N175&lt;400,1,'Paraclinicos '!M175/'Paraclinicos '!N175&gt;=400,0)</f>
        <v>4</v>
      </c>
      <c r="P176" cm="1">
        <f t="array" ref="P176">_xlfn.IFS('Paraclinicos '!C175="","",'Paraclinicos '!C175&lt;20,4,'Paraclinicos '!C175&lt;50,3,'Paraclinicos '!C175&lt;100,2,'Paraclinicos '!C175&lt;150,1,'Paraclinicos '!C175&gt;150,0)</f>
        <v>0</v>
      </c>
      <c r="Q176" cm="1">
        <f t="array" ref="Q176">_xlfn.IFS('Paraclinicos '!O175="","",'Paraclinicos '!O175&lt;1.2,0,'Paraclinicos '!O175&lt;2,1,'Paraclinicos '!O175&lt;3.5,2,'Paraclinicos '!O175&lt;5,3,'Paraclinicos '!O175&gt;5,4)</f>
        <v>0</v>
      </c>
      <c r="R176" t="str" cm="1">
        <f t="array" ref="R176">_xlfn.IFS('Paraclinicos '!J175="","",'Paraclinicos '!J175&lt;1.2,0,'Paraclinicos '!J175&lt;2,1,'Paraclinicos '!J175&lt;6,2,'Paraclinicos '!J175&lt;12,3,'Paraclinicos '!J175&gt;=12,4)</f>
        <v/>
      </c>
      <c r="S176" cm="1">
        <f t="array" ref="S176">_xlfn.IFS('Paraclinicos '!Y175="","",'Paraclinicos '!Y175&lt;70,1,'Paraclinicos '!Y175&gt;=70,0)</f>
        <v>0</v>
      </c>
      <c r="T176" cm="1">
        <f t="array" ref="T176">_xlfn.IFS('Paraclinicos '!W175="","",'Paraclinicos '!W175&lt;6,4,'Paraclinicos '!W175&lt;10,3,'Paraclinicos '!W175&lt;13,2,'Paraclinicos '!W175&lt;15,1,'Paraclinicos '!W175=15,0)</f>
        <v>2</v>
      </c>
      <c r="U176" s="54">
        <f t="shared" si="6"/>
        <v>6</v>
      </c>
      <c r="V176" cm="1">
        <f t="array" ref="V176">_xlfn.IFS('Paraclinicos '!S175="","",OR('Paraclinicos '!S175&lt;=8,'Paraclinicos '!S175&gt;=25),3,'Paraclinicos '!S175&lt;12,1,'Paraclinicos '!S175&lt;21,0,'Paraclinicos '!S175&lt;25,2)</f>
        <v>0</v>
      </c>
      <c r="W176" t="str">
        <f>IFERROR(IF(INDEX('BD Demog para scores enalazar'!Y$2:'BD Demog para scores enalazar'!Y$3000,MATCH(Formulas!A176,'BD Demog para scores enalazar'!A$2:'BD Demog para scores enalazar'!A$3000,0))=1,"SI","NO"),"")</f>
        <v>NO</v>
      </c>
      <c r="X176" s="9" t="str">
        <f>IFERROR(IF(INDEX('BD Demog para scores enalazar'!AJ$2:'BD Demog para scores enalazar'!AJ$3000,MATCH(Formulas!A176,'BD Demog para scores enalazar'!A$2:'BD Demog para scores enalazar'!A$3000,0))=1,"SI","NO"),"")</f>
        <v>NO</v>
      </c>
      <c r="Y176" cm="1">
        <f t="array" ref="Y176">IF(AND(W176="NO",X176="NO"),_xlfn.IFS('Paraclinicos '!K175&lt;=91,3,'Paraclinicos '!K175&lt;94,2,'Paraclinicos '!K175&lt;96,1,'Paraclinicos '!K175&gt;=96,0),"")</f>
        <v>3</v>
      </c>
      <c r="Z176" t="str" cm="1">
        <f t="array" ref="Z176">IF(OR(W176="SI",X176="SI"),_xlfn.IFS(OR(AND('Paraclinicos '!K175&lt;=83),AND('Paraclinicos '!K175&gt;=97,AA176=2)),3,OR(AND('Paraclinicos '!K175&lt;=86),AND('Paraclinicos '!K175&gt;=94,AA176=2)),2,OR(AND('Paraclinicos '!K175&lt;=88),AND('Paraclinicos '!K175&gt;=92,AA176=2)),1,OR(AND('Paraclinicos '!K175&gt;=88,'Paraclinicos '!K175&lt;=92),AND('Paraclinicos '!K175&gt;=93,AA176=0)),0),"")</f>
        <v/>
      </c>
      <c r="AA176" cm="1">
        <f t="array" ref="AA176">_xlfn.IFS('Paraclinicos '!E175="","",'Paraclinicos '!E175="Oxigeno",2,'Paraclinicos '!E175="Aire",0)</f>
        <v>2</v>
      </c>
    </row>
    <row r="177" spans="1:27" x14ac:dyDescent="0.25">
      <c r="A177">
        <f>'Paraclinicos '!A176</f>
        <v>27</v>
      </c>
      <c r="B177" s="3">
        <f>'Paraclinicos '!R176</f>
        <v>44309</v>
      </c>
      <c r="C177" cm="1">
        <f t="array" ref="C177">_xlfn.IFS('Paraclinicos '!Q176="","",'Paraclinicos '!Q176&gt;60,3,'Paraclinicos '!Q176&lt;=60,1)</f>
        <v>3</v>
      </c>
      <c r="D177" t="str">
        <f>IFERROR(IF(INDEX('BD Demog para scores enalazar'!BC$2:BC$3000,MATCH(Formulas!A177,'BD Demog para scores enalazar'!A$2:A$3000,0))=0,"SI","NO"),"")</f>
        <v>SI</v>
      </c>
      <c r="E177" cm="1">
        <f t="array" ref="E177">_xlfn.IFS(D177="","",D177="SI",4,D177="NO",1)</f>
        <v>4</v>
      </c>
      <c r="F177" cm="1">
        <f t="array" ref="F177">_xlfn.IFS('Paraclinicos '!B176="","",'Paraclinicos '!B176&gt;1,1,'Paraclinicos '!B176&lt;=1,3)</f>
        <v>3</v>
      </c>
      <c r="G177" t="str" cm="1">
        <f t="array" ref="G177">_xlfn.IFS('Paraclinicos '!D176="","",AND('Paraclinicos '!D176&gt;=250,'Paraclinicos '!D176&lt;=500),2,'Paraclinicos '!D176&gt;500,3,'Paraclinicos '!D176&lt;250,1)</f>
        <v/>
      </c>
      <c r="H177" s="50">
        <f t="shared" si="7"/>
        <v>10</v>
      </c>
      <c r="I177" cm="1">
        <f t="array" ref="I177">_xlfn.IFS('Paraclinicos '!Q176="","",'Paraclinicos '!Q176&gt;=65,1,'Paraclinicos '!Q176&lt;65,0)</f>
        <v>1</v>
      </c>
      <c r="J177" cm="1">
        <f t="array" ref="J177">_xlfn.IFS('Paraclinicos '!I176="","",'Paraclinicos '!I176&gt;7,1,'Paraclinicos '!I176&lt;=7,0)</f>
        <v>1</v>
      </c>
      <c r="K177" cm="1">
        <f t="array" ref="K177">_xlfn.IFS('Paraclinicos '!W176="","",'Paraclinicos '!W176&lt;=8,1,'Paraclinicos '!W176&gt;8,0)</f>
        <v>0</v>
      </c>
      <c r="L177" cm="1">
        <f t="array" ref="L177">_xlfn.IFS('Paraclinicos '!S176="","",'Paraclinicos '!S176&gt;=30,1,'Paraclinicos '!S176&lt;30,0)</f>
        <v>0</v>
      </c>
      <c r="M177" cm="1">
        <f t="array" ref="M177">_xlfn.IFS(OR('Paraclinicos '!T176="",'Paraclinicos '!U176=""),"",OR('Paraclinicos '!T176&lt;=90,'Paraclinicos '!U176&lt;=60),1,OR('Paraclinicos '!T176&gt;90,'Paraclinicos '!U176&gt;60),0)</f>
        <v>1</v>
      </c>
      <c r="N177" s="45">
        <f t="shared" si="8"/>
        <v>4</v>
      </c>
      <c r="O177" cm="1">
        <f t="array" ref="O177">_xlfn.IFS(OR('Paraclinicos '!M176="",'Paraclinicos '!N176="",'Paraclinicos '!N176=0),"",'Paraclinicos '!M176/'Paraclinicos '!N176&lt;100,4,'Paraclinicos '!M176/'Paraclinicos '!N176&lt;200,3,'Paraclinicos '!M176/'Paraclinicos '!N176&lt;300,2,'Paraclinicos '!M176/'Paraclinicos '!N176&lt;400,1,'Paraclinicos '!M176/'Paraclinicos '!N176&gt;=400,0)</f>
        <v>1</v>
      </c>
      <c r="P177" cm="1">
        <f t="array" ref="P177">_xlfn.IFS('Paraclinicos '!C176="","",'Paraclinicos '!C176&lt;20,4,'Paraclinicos '!C176&lt;50,3,'Paraclinicos '!C176&lt;100,2,'Paraclinicos '!C176&lt;150,1,'Paraclinicos '!C176&gt;150,0)</f>
        <v>0</v>
      </c>
      <c r="Q177" cm="1">
        <f t="array" ref="Q177">_xlfn.IFS('Paraclinicos '!O176="","",'Paraclinicos '!O176&lt;1.2,0,'Paraclinicos '!O176&lt;2,1,'Paraclinicos '!O176&lt;3.5,2,'Paraclinicos '!O176&lt;5,3,'Paraclinicos '!O176&gt;5,4)</f>
        <v>0</v>
      </c>
      <c r="R177" t="str" cm="1">
        <f t="array" ref="R177">_xlfn.IFS('Paraclinicos '!J176="","",'Paraclinicos '!J176&lt;1.2,0,'Paraclinicos '!J176&lt;2,1,'Paraclinicos '!J176&lt;6,2,'Paraclinicos '!J176&lt;12,3,'Paraclinicos '!J176&gt;=12,4)</f>
        <v/>
      </c>
      <c r="S177" cm="1">
        <f t="array" ref="S177">_xlfn.IFS('Paraclinicos '!Y176="","",'Paraclinicos '!Y176&lt;70,1,'Paraclinicos '!Y176&gt;=70,0)</f>
        <v>0</v>
      </c>
      <c r="T177" cm="1">
        <f t="array" ref="T177">_xlfn.IFS('Paraclinicos '!W176="","",'Paraclinicos '!W176&lt;6,4,'Paraclinicos '!W176&lt;10,3,'Paraclinicos '!W176&lt;13,2,'Paraclinicos '!W176&lt;15,1,'Paraclinicos '!W176=15,0)</f>
        <v>2</v>
      </c>
      <c r="U177" s="54">
        <f t="shared" si="6"/>
        <v>3</v>
      </c>
      <c r="V177" cm="1">
        <f t="array" ref="V177">_xlfn.IFS('Paraclinicos '!S176="","",OR('Paraclinicos '!S176&lt;=8,'Paraclinicos '!S176&gt;=25),3,'Paraclinicos '!S176&lt;12,1,'Paraclinicos '!S176&lt;21,0,'Paraclinicos '!S176&lt;25,2)</f>
        <v>0</v>
      </c>
      <c r="W177" t="str">
        <f>IFERROR(IF(INDEX('BD Demog para scores enalazar'!Y$2:'BD Demog para scores enalazar'!Y$3000,MATCH(Formulas!A177,'BD Demog para scores enalazar'!A$2:'BD Demog para scores enalazar'!A$3000,0))=1,"SI","NO"),"")</f>
        <v>NO</v>
      </c>
      <c r="X177" s="9" t="str">
        <f>IFERROR(IF(INDEX('BD Demog para scores enalazar'!AJ$2:'BD Demog para scores enalazar'!AJ$3000,MATCH(Formulas!A177,'BD Demog para scores enalazar'!A$2:'BD Demog para scores enalazar'!A$3000,0))=1,"SI","NO"),"")</f>
        <v>NO</v>
      </c>
      <c r="Y177" cm="1">
        <f t="array" ref="Y177">IF(AND(W177="NO",X177="NO"),_xlfn.IFS('Paraclinicos '!K176&lt;=91,3,'Paraclinicos '!K176&lt;94,2,'Paraclinicos '!K176&lt;96,1,'Paraclinicos '!K176&gt;=96,0),"")</f>
        <v>1</v>
      </c>
      <c r="Z177" t="str" cm="1">
        <f t="array" ref="Z177">IF(OR(W177="SI",X177="SI"),_xlfn.IFS(OR(AND('Paraclinicos '!K176&lt;=83),AND('Paraclinicos '!K176&gt;=97,AA177=2)),3,OR(AND('Paraclinicos '!K176&lt;=86),AND('Paraclinicos '!K176&gt;=94,AA177=2)),2,OR(AND('Paraclinicos '!K176&lt;=88),AND('Paraclinicos '!K176&gt;=92,AA177=2)),1,OR(AND('Paraclinicos '!K176&gt;=88,'Paraclinicos '!K176&lt;=92),AND('Paraclinicos '!K176&gt;=93,AA177=0)),0),"")</f>
        <v/>
      </c>
      <c r="AA177" cm="1">
        <f t="array" ref="AA177">_xlfn.IFS('Paraclinicos '!E176="","",'Paraclinicos '!E176="Oxigeno",2,'Paraclinicos '!E176="Aire",0)</f>
        <v>2</v>
      </c>
    </row>
    <row r="178" spans="1:27" x14ac:dyDescent="0.25">
      <c r="A178">
        <f>'Paraclinicos '!A177</f>
        <v>27</v>
      </c>
      <c r="B178" s="3">
        <f>'Paraclinicos '!R177</f>
        <v>44311</v>
      </c>
      <c r="C178" cm="1">
        <f t="array" ref="C178">_xlfn.IFS('Paraclinicos '!Q177="","",'Paraclinicos '!Q177&gt;60,3,'Paraclinicos '!Q177&lt;=60,1)</f>
        <v>3</v>
      </c>
      <c r="D178" t="str">
        <f>IFERROR(IF(INDEX('BD Demog para scores enalazar'!BC$2:BC$3000,MATCH(Formulas!A178,'BD Demog para scores enalazar'!A$2:A$3000,0))=0,"SI","NO"),"")</f>
        <v>SI</v>
      </c>
      <c r="E178" cm="1">
        <f t="array" ref="E178">_xlfn.IFS(D178="","",D178="SI",4,D178="NO",1)</f>
        <v>4</v>
      </c>
      <c r="F178" cm="1">
        <f t="array" ref="F178">_xlfn.IFS('Paraclinicos '!B177="","",'Paraclinicos '!B177&gt;1,1,'Paraclinicos '!B177&lt;=1,3)</f>
        <v>1</v>
      </c>
      <c r="G178" t="str" cm="1">
        <f t="array" ref="G178">_xlfn.IFS('Paraclinicos '!D177="","",AND('Paraclinicos '!D177&gt;=250,'Paraclinicos '!D177&lt;=500),2,'Paraclinicos '!D177&gt;500,3,'Paraclinicos '!D177&lt;250,1)</f>
        <v/>
      </c>
      <c r="H178" s="50">
        <f t="shared" si="7"/>
        <v>8</v>
      </c>
      <c r="I178" cm="1">
        <f t="array" ref="I178">_xlfn.IFS('Paraclinicos '!Q177="","",'Paraclinicos '!Q177&gt;=65,1,'Paraclinicos '!Q177&lt;65,0)</f>
        <v>1</v>
      </c>
      <c r="J178" cm="1">
        <f t="array" ref="J178">_xlfn.IFS('Paraclinicos '!I177="","",'Paraclinicos '!I177&gt;7,1,'Paraclinicos '!I177&lt;=7,0)</f>
        <v>1</v>
      </c>
      <c r="K178" cm="1">
        <f t="array" ref="K178">_xlfn.IFS('Paraclinicos '!W177="","",'Paraclinicos '!W177&lt;=8,1,'Paraclinicos '!W177&gt;8,0)</f>
        <v>1</v>
      </c>
      <c r="L178" cm="1">
        <f t="array" ref="L178">_xlfn.IFS('Paraclinicos '!S177="","",'Paraclinicos '!S177&gt;=30,1,'Paraclinicos '!S177&lt;30,0)</f>
        <v>0</v>
      </c>
      <c r="M178" cm="1">
        <f t="array" ref="M178">_xlfn.IFS(OR('Paraclinicos '!T177="",'Paraclinicos '!U177=""),"",OR('Paraclinicos '!T177&lt;=90,'Paraclinicos '!U177&lt;=60),1,OR('Paraclinicos '!T177&gt;90,'Paraclinicos '!U177&gt;60),0)</f>
        <v>0</v>
      </c>
      <c r="N178" s="45">
        <f t="shared" si="8"/>
        <v>4</v>
      </c>
      <c r="O178" cm="1">
        <f t="array" ref="O178">_xlfn.IFS(OR('Paraclinicos '!M177="",'Paraclinicos '!N177="",'Paraclinicos '!N177=0),"",'Paraclinicos '!M177/'Paraclinicos '!N177&lt;100,4,'Paraclinicos '!M177/'Paraclinicos '!N177&lt;200,3,'Paraclinicos '!M177/'Paraclinicos '!N177&lt;300,2,'Paraclinicos '!M177/'Paraclinicos '!N177&lt;400,1,'Paraclinicos '!M177/'Paraclinicos '!N177&gt;=400,0)</f>
        <v>3</v>
      </c>
      <c r="P178" cm="1">
        <f t="array" ref="P178">_xlfn.IFS('Paraclinicos '!C177="","",'Paraclinicos '!C177&lt;20,4,'Paraclinicos '!C177&lt;50,3,'Paraclinicos '!C177&lt;100,2,'Paraclinicos '!C177&lt;150,1,'Paraclinicos '!C177&gt;150,0)</f>
        <v>0</v>
      </c>
      <c r="Q178" cm="1">
        <f t="array" ref="Q178">_xlfn.IFS('Paraclinicos '!O177="","",'Paraclinicos '!O177&lt;1.2,0,'Paraclinicos '!O177&lt;2,1,'Paraclinicos '!O177&lt;3.5,2,'Paraclinicos '!O177&lt;5,3,'Paraclinicos '!O177&gt;5,4)</f>
        <v>0</v>
      </c>
      <c r="R178" t="str" cm="1">
        <f t="array" ref="R178">_xlfn.IFS('Paraclinicos '!J177="","",'Paraclinicos '!J177&lt;1.2,0,'Paraclinicos '!J177&lt;2,1,'Paraclinicos '!J177&lt;6,2,'Paraclinicos '!J177&lt;12,3,'Paraclinicos '!J177&gt;=12,4)</f>
        <v/>
      </c>
      <c r="S178" cm="1">
        <f t="array" ref="S178">_xlfn.IFS('Paraclinicos '!Y177="","",'Paraclinicos '!Y177&lt;70,1,'Paraclinicos '!Y177&gt;=70,0)</f>
        <v>0</v>
      </c>
      <c r="T178" cm="1">
        <f t="array" ref="T178">_xlfn.IFS('Paraclinicos '!W177="","",'Paraclinicos '!W177&lt;6,4,'Paraclinicos '!W177&lt;10,3,'Paraclinicos '!W177&lt;13,2,'Paraclinicos '!W177&lt;15,1,'Paraclinicos '!W177=15,0)</f>
        <v>4</v>
      </c>
      <c r="U178" s="54">
        <f t="shared" si="6"/>
        <v>7</v>
      </c>
      <c r="V178" cm="1">
        <f t="array" ref="V178">_xlfn.IFS('Paraclinicos '!S177="","",OR('Paraclinicos '!S177&lt;=8,'Paraclinicos '!S177&gt;=25),3,'Paraclinicos '!S177&lt;12,1,'Paraclinicos '!S177&lt;21,0,'Paraclinicos '!S177&lt;25,2)</f>
        <v>0</v>
      </c>
      <c r="W178" t="str">
        <f>IFERROR(IF(INDEX('BD Demog para scores enalazar'!Y$2:'BD Demog para scores enalazar'!Y$3000,MATCH(Formulas!A178,'BD Demog para scores enalazar'!A$2:'BD Demog para scores enalazar'!A$3000,0))=1,"SI","NO"),"")</f>
        <v>NO</v>
      </c>
      <c r="X178" s="9" t="str">
        <f>IFERROR(IF(INDEX('BD Demog para scores enalazar'!AJ$2:'BD Demog para scores enalazar'!AJ$3000,MATCH(Formulas!A178,'BD Demog para scores enalazar'!A$2:'BD Demog para scores enalazar'!A$3000,0))=1,"SI","NO"),"")</f>
        <v>NO</v>
      </c>
      <c r="Y178" cm="1">
        <f t="array" ref="Y178">IF(AND(W178="NO",X178="NO"),_xlfn.IFS('Paraclinicos '!K177&lt;=91,3,'Paraclinicos '!K177&lt;94,2,'Paraclinicos '!K177&lt;96,1,'Paraclinicos '!K177&gt;=96,0),"")</f>
        <v>1</v>
      </c>
      <c r="Z178" t="str" cm="1">
        <f t="array" ref="Z178">IF(OR(W178="SI",X178="SI"),_xlfn.IFS(OR(AND('Paraclinicos '!K177&lt;=83),AND('Paraclinicos '!K177&gt;=97,AA178=2)),3,OR(AND('Paraclinicos '!K177&lt;=86),AND('Paraclinicos '!K177&gt;=94,AA178=2)),2,OR(AND('Paraclinicos '!K177&lt;=88),AND('Paraclinicos '!K177&gt;=92,AA178=2)),1,OR(AND('Paraclinicos '!K177&gt;=88,'Paraclinicos '!K177&lt;=92),AND('Paraclinicos '!K177&gt;=93,AA178=0)),0),"")</f>
        <v/>
      </c>
      <c r="AA178" cm="1">
        <f t="array" ref="AA178">_xlfn.IFS('Paraclinicos '!E177="","",'Paraclinicos '!E177="Oxigeno",2,'Paraclinicos '!E177="Aire",0)</f>
        <v>2</v>
      </c>
    </row>
    <row r="179" spans="1:27" x14ac:dyDescent="0.25">
      <c r="A179">
        <f>'Paraclinicos '!A178</f>
        <v>27</v>
      </c>
      <c r="B179" s="3">
        <f>'Paraclinicos '!R178</f>
        <v>44311</v>
      </c>
      <c r="C179" cm="1">
        <f t="array" ref="C179">_xlfn.IFS('Paraclinicos '!Q178="","",'Paraclinicos '!Q178&gt;60,3,'Paraclinicos '!Q178&lt;=60,1)</f>
        <v>3</v>
      </c>
      <c r="D179" t="str">
        <f>IFERROR(IF(INDEX('BD Demog para scores enalazar'!BC$2:BC$3000,MATCH(Formulas!A179,'BD Demog para scores enalazar'!A$2:A$3000,0))=0,"SI","NO"),"")</f>
        <v>SI</v>
      </c>
      <c r="E179" cm="1">
        <f t="array" ref="E179">_xlfn.IFS(D179="","",D179="SI",4,D179="NO",1)</f>
        <v>4</v>
      </c>
      <c r="F179" cm="1">
        <f t="array" ref="F179">_xlfn.IFS('Paraclinicos '!B178="","",'Paraclinicos '!B178&gt;1,1,'Paraclinicos '!B178&lt;=1,3)</f>
        <v>3</v>
      </c>
      <c r="G179" t="str" cm="1">
        <f t="array" ref="G179">_xlfn.IFS('Paraclinicos '!D178="","",AND('Paraclinicos '!D178&gt;=250,'Paraclinicos '!D178&lt;=500),2,'Paraclinicos '!D178&gt;500,3,'Paraclinicos '!D178&lt;250,1)</f>
        <v/>
      </c>
      <c r="H179" s="50">
        <f t="shared" si="7"/>
        <v>10</v>
      </c>
      <c r="I179" cm="1">
        <f t="array" ref="I179">_xlfn.IFS('Paraclinicos '!Q178="","",'Paraclinicos '!Q178&gt;=65,1,'Paraclinicos '!Q178&lt;65,0)</f>
        <v>1</v>
      </c>
      <c r="J179" cm="1">
        <f t="array" ref="J179">_xlfn.IFS('Paraclinicos '!I178="","",'Paraclinicos '!I178&gt;7,1,'Paraclinicos '!I178&lt;=7,0)</f>
        <v>1</v>
      </c>
      <c r="K179" cm="1">
        <f t="array" ref="K179">_xlfn.IFS('Paraclinicos '!W178="","",'Paraclinicos '!W178&lt;=8,1,'Paraclinicos '!W178&gt;8,0)</f>
        <v>1</v>
      </c>
      <c r="L179" cm="1">
        <f t="array" ref="L179">_xlfn.IFS('Paraclinicos '!S178="","",'Paraclinicos '!S178&gt;=30,1,'Paraclinicos '!S178&lt;30,0)</f>
        <v>0</v>
      </c>
      <c r="M179" cm="1">
        <f t="array" ref="M179">_xlfn.IFS(OR('Paraclinicos '!T178="",'Paraclinicos '!U178=""),"",OR('Paraclinicos '!T178&lt;=90,'Paraclinicos '!U178&lt;=60),1,OR('Paraclinicos '!T178&gt;90,'Paraclinicos '!U178&gt;60),0)</f>
        <v>1</v>
      </c>
      <c r="N179" s="45">
        <f t="shared" si="8"/>
        <v>5</v>
      </c>
      <c r="O179" cm="1">
        <f t="array" ref="O179">_xlfn.IFS(OR('Paraclinicos '!M178="",'Paraclinicos '!N178="",'Paraclinicos '!N178=0),"",'Paraclinicos '!M178/'Paraclinicos '!N178&lt;100,4,'Paraclinicos '!M178/'Paraclinicos '!N178&lt;200,3,'Paraclinicos '!M178/'Paraclinicos '!N178&lt;300,2,'Paraclinicos '!M178/'Paraclinicos '!N178&lt;400,1,'Paraclinicos '!M178/'Paraclinicos '!N178&gt;=400,0)</f>
        <v>1</v>
      </c>
      <c r="P179" cm="1">
        <f t="array" ref="P179">_xlfn.IFS('Paraclinicos '!C178="","",'Paraclinicos '!C178&lt;20,4,'Paraclinicos '!C178&lt;50,3,'Paraclinicos '!C178&lt;100,2,'Paraclinicos '!C178&lt;150,1,'Paraclinicos '!C178&gt;150,0)</f>
        <v>0</v>
      </c>
      <c r="Q179" cm="1">
        <f t="array" ref="Q179">_xlfn.IFS('Paraclinicos '!O178="","",'Paraclinicos '!O178&lt;1.2,0,'Paraclinicos '!O178&lt;2,1,'Paraclinicos '!O178&lt;3.5,2,'Paraclinicos '!O178&lt;5,3,'Paraclinicos '!O178&gt;5,4)</f>
        <v>0</v>
      </c>
      <c r="R179" t="str" cm="1">
        <f t="array" ref="R179">_xlfn.IFS('Paraclinicos '!J178="","",'Paraclinicos '!J178&lt;1.2,0,'Paraclinicos '!J178&lt;2,1,'Paraclinicos '!J178&lt;6,2,'Paraclinicos '!J178&lt;12,3,'Paraclinicos '!J178&gt;=12,4)</f>
        <v/>
      </c>
      <c r="S179" cm="1">
        <f t="array" ref="S179">_xlfn.IFS('Paraclinicos '!Y178="","",'Paraclinicos '!Y178&lt;70,1,'Paraclinicos '!Y178&gt;=70,0)</f>
        <v>0</v>
      </c>
      <c r="T179" cm="1">
        <f t="array" ref="T179">_xlfn.IFS('Paraclinicos '!W178="","",'Paraclinicos '!W178&lt;6,4,'Paraclinicos '!W178&lt;10,3,'Paraclinicos '!W178&lt;13,2,'Paraclinicos '!W178&lt;15,1,'Paraclinicos '!W178=15,0)</f>
        <v>4</v>
      </c>
      <c r="U179" s="54">
        <f t="shared" si="6"/>
        <v>5</v>
      </c>
      <c r="V179" cm="1">
        <f t="array" ref="V179">_xlfn.IFS('Paraclinicos '!S178="","",OR('Paraclinicos '!S178&lt;=8,'Paraclinicos '!S178&gt;=25),3,'Paraclinicos '!S178&lt;12,1,'Paraclinicos '!S178&lt;21,0,'Paraclinicos '!S178&lt;25,2)</f>
        <v>0</v>
      </c>
      <c r="W179" t="str">
        <f>IFERROR(IF(INDEX('BD Demog para scores enalazar'!Y$2:'BD Demog para scores enalazar'!Y$3000,MATCH(Formulas!A179,'BD Demog para scores enalazar'!A$2:'BD Demog para scores enalazar'!A$3000,0))=1,"SI","NO"),"")</f>
        <v>NO</v>
      </c>
      <c r="X179" s="9" t="str">
        <f>IFERROR(IF(INDEX('BD Demog para scores enalazar'!AJ$2:'BD Demog para scores enalazar'!AJ$3000,MATCH(Formulas!A179,'BD Demog para scores enalazar'!A$2:'BD Demog para scores enalazar'!A$3000,0))=1,"SI","NO"),"")</f>
        <v>NO</v>
      </c>
      <c r="Y179" cm="1">
        <f t="array" ref="Y179">IF(AND(W179="NO",X179="NO"),_xlfn.IFS('Paraclinicos '!K178&lt;=91,3,'Paraclinicos '!K178&lt;94,2,'Paraclinicos '!K178&lt;96,1,'Paraclinicos '!K178&gt;=96,0),"")</f>
        <v>0</v>
      </c>
      <c r="Z179" t="str" cm="1">
        <f t="array" ref="Z179">IF(OR(W179="SI",X179="SI"),_xlfn.IFS(OR(AND('Paraclinicos '!K178&lt;=83),AND('Paraclinicos '!K178&gt;=97,AA179=2)),3,OR(AND('Paraclinicos '!K178&lt;=86),AND('Paraclinicos '!K178&gt;=94,AA179=2)),2,OR(AND('Paraclinicos '!K178&lt;=88),AND('Paraclinicos '!K178&gt;=92,AA179=2)),1,OR(AND('Paraclinicos '!K178&gt;=88,'Paraclinicos '!K178&lt;=92),AND('Paraclinicos '!K178&gt;=93,AA179=0)),0),"")</f>
        <v/>
      </c>
      <c r="AA179" cm="1">
        <f t="array" ref="AA179">_xlfn.IFS('Paraclinicos '!E178="","",'Paraclinicos '!E178="Oxigeno",2,'Paraclinicos '!E178="Aire",0)</f>
        <v>2</v>
      </c>
    </row>
    <row r="180" spans="1:27" x14ac:dyDescent="0.25">
      <c r="A180">
        <f>'Paraclinicos '!A179</f>
        <v>27</v>
      </c>
      <c r="B180" s="3">
        <f>'Paraclinicos '!R179</f>
        <v>44313</v>
      </c>
      <c r="C180" cm="1">
        <f t="array" ref="C180">_xlfn.IFS('Paraclinicos '!Q179="","",'Paraclinicos '!Q179&gt;60,3,'Paraclinicos '!Q179&lt;=60,1)</f>
        <v>3</v>
      </c>
      <c r="D180" t="str">
        <f>IFERROR(IF(INDEX('BD Demog para scores enalazar'!BC$2:BC$3000,MATCH(Formulas!A180,'BD Demog para scores enalazar'!A$2:A$3000,0))=0,"SI","NO"),"")</f>
        <v>SI</v>
      </c>
      <c r="E180" cm="1">
        <f t="array" ref="E180">_xlfn.IFS(D180="","",D180="SI",4,D180="NO",1)</f>
        <v>4</v>
      </c>
      <c r="F180" cm="1">
        <f t="array" ref="F180">_xlfn.IFS('Paraclinicos '!B179="","",'Paraclinicos '!B179&gt;1,1,'Paraclinicos '!B179&lt;=1,3)</f>
        <v>3</v>
      </c>
      <c r="G180" t="str" cm="1">
        <f t="array" ref="G180">_xlfn.IFS('Paraclinicos '!D179="","",AND('Paraclinicos '!D179&gt;=250,'Paraclinicos '!D179&lt;=500),2,'Paraclinicos '!D179&gt;500,3,'Paraclinicos '!D179&lt;250,1)</f>
        <v/>
      </c>
      <c r="H180" s="50">
        <f t="shared" si="7"/>
        <v>10</v>
      </c>
      <c r="I180" cm="1">
        <f t="array" ref="I180">_xlfn.IFS('Paraclinicos '!Q179="","",'Paraclinicos '!Q179&gt;=65,1,'Paraclinicos '!Q179&lt;65,0)</f>
        <v>1</v>
      </c>
      <c r="J180" cm="1">
        <f t="array" ref="J180">_xlfn.IFS('Paraclinicos '!I179="","",'Paraclinicos '!I179&gt;7,1,'Paraclinicos '!I179&lt;=7,0)</f>
        <v>1</v>
      </c>
      <c r="K180" cm="1">
        <f t="array" ref="K180">_xlfn.IFS('Paraclinicos '!W179="","",'Paraclinicos '!W179&lt;=8,1,'Paraclinicos '!W179&gt;8,0)</f>
        <v>0</v>
      </c>
      <c r="L180" cm="1">
        <f t="array" ref="L180">_xlfn.IFS('Paraclinicos '!S179="","",'Paraclinicos '!S179&gt;=30,1,'Paraclinicos '!S179&lt;30,0)</f>
        <v>0</v>
      </c>
      <c r="M180" cm="1">
        <f t="array" ref="M180">_xlfn.IFS(OR('Paraclinicos '!T179="",'Paraclinicos '!U179=""),"",OR('Paraclinicos '!T179&lt;=90,'Paraclinicos '!U179&lt;=60),1,OR('Paraclinicos '!T179&gt;90,'Paraclinicos '!U179&gt;60),0)</f>
        <v>0</v>
      </c>
      <c r="N180" s="45">
        <f t="shared" si="8"/>
        <v>4</v>
      </c>
      <c r="O180" cm="1">
        <f t="array" ref="O180">_xlfn.IFS(OR('Paraclinicos '!M179="",'Paraclinicos '!N179="",'Paraclinicos '!N179=0),"",'Paraclinicos '!M179/'Paraclinicos '!N179&lt;100,4,'Paraclinicos '!M179/'Paraclinicos '!N179&lt;200,3,'Paraclinicos '!M179/'Paraclinicos '!N179&lt;300,2,'Paraclinicos '!M179/'Paraclinicos '!N179&lt;400,1,'Paraclinicos '!M179/'Paraclinicos '!N179&gt;=400,0)</f>
        <v>3</v>
      </c>
      <c r="P180" cm="1">
        <f t="array" ref="P180">_xlfn.IFS('Paraclinicos '!C179="","",'Paraclinicos '!C179&lt;20,4,'Paraclinicos '!C179&lt;50,3,'Paraclinicos '!C179&lt;100,2,'Paraclinicos '!C179&lt;150,1,'Paraclinicos '!C179&gt;150,0)</f>
        <v>0</v>
      </c>
      <c r="Q180" cm="1">
        <f t="array" ref="Q180">_xlfn.IFS('Paraclinicos '!O179="","",'Paraclinicos '!O179&lt;1.2,0,'Paraclinicos '!O179&lt;2,1,'Paraclinicos '!O179&lt;3.5,2,'Paraclinicos '!O179&lt;5,3,'Paraclinicos '!O179&gt;5,4)</f>
        <v>0</v>
      </c>
      <c r="R180" t="str" cm="1">
        <f t="array" ref="R180">_xlfn.IFS('Paraclinicos '!J179="","",'Paraclinicos '!J179&lt;1.2,0,'Paraclinicos '!J179&lt;2,1,'Paraclinicos '!J179&lt;6,2,'Paraclinicos '!J179&lt;12,3,'Paraclinicos '!J179&gt;=12,4)</f>
        <v/>
      </c>
      <c r="S180" cm="1">
        <f t="array" ref="S180">_xlfn.IFS('Paraclinicos '!Y179="","",'Paraclinicos '!Y179&lt;70,1,'Paraclinicos '!Y179&gt;=70,0)</f>
        <v>0</v>
      </c>
      <c r="T180" cm="1">
        <f t="array" ref="T180">_xlfn.IFS('Paraclinicos '!W179="","",'Paraclinicos '!W179&lt;6,4,'Paraclinicos '!W179&lt;10,3,'Paraclinicos '!W179&lt;13,2,'Paraclinicos '!W179&lt;15,1,'Paraclinicos '!W179=15,0)</f>
        <v>2</v>
      </c>
      <c r="U180" s="54">
        <f t="shared" si="6"/>
        <v>5</v>
      </c>
      <c r="V180" cm="1">
        <f t="array" ref="V180">_xlfn.IFS('Paraclinicos '!S179="","",OR('Paraclinicos '!S179&lt;=8,'Paraclinicos '!S179&gt;=25),3,'Paraclinicos '!S179&lt;12,1,'Paraclinicos '!S179&lt;21,0,'Paraclinicos '!S179&lt;25,2)</f>
        <v>0</v>
      </c>
      <c r="W180" t="str">
        <f>IFERROR(IF(INDEX('BD Demog para scores enalazar'!Y$2:'BD Demog para scores enalazar'!Y$3000,MATCH(Formulas!A180,'BD Demog para scores enalazar'!A$2:'BD Demog para scores enalazar'!A$3000,0))=1,"SI","NO"),"")</f>
        <v>NO</v>
      </c>
      <c r="X180" s="9" t="str">
        <f>IFERROR(IF(INDEX('BD Demog para scores enalazar'!AJ$2:'BD Demog para scores enalazar'!AJ$3000,MATCH(Formulas!A180,'BD Demog para scores enalazar'!A$2:'BD Demog para scores enalazar'!A$3000,0))=1,"SI","NO"),"")</f>
        <v>NO</v>
      </c>
      <c r="Y180" cm="1">
        <f t="array" ref="Y180">IF(AND(W180="NO",X180="NO"),_xlfn.IFS('Paraclinicos '!K179&lt;=91,3,'Paraclinicos '!K179&lt;94,2,'Paraclinicos '!K179&lt;96,1,'Paraclinicos '!K179&gt;=96,0),"")</f>
        <v>2</v>
      </c>
      <c r="Z180" t="str" cm="1">
        <f t="array" ref="Z180">IF(OR(W180="SI",X180="SI"),_xlfn.IFS(OR(AND('Paraclinicos '!K179&lt;=83),AND('Paraclinicos '!K179&gt;=97,AA180=2)),3,OR(AND('Paraclinicos '!K179&lt;=86),AND('Paraclinicos '!K179&gt;=94,AA180=2)),2,OR(AND('Paraclinicos '!K179&lt;=88),AND('Paraclinicos '!K179&gt;=92,AA180=2)),1,OR(AND('Paraclinicos '!K179&gt;=88,'Paraclinicos '!K179&lt;=92),AND('Paraclinicos '!K179&gt;=93,AA180=0)),0),"")</f>
        <v/>
      </c>
      <c r="AA180" cm="1">
        <f t="array" ref="AA180">_xlfn.IFS('Paraclinicos '!E179="","",'Paraclinicos '!E179="Oxigeno",2,'Paraclinicos '!E179="Aire",0)</f>
        <v>2</v>
      </c>
    </row>
    <row r="181" spans="1:27" x14ac:dyDescent="0.25">
      <c r="A181">
        <f>'Paraclinicos '!A180</f>
        <v>27</v>
      </c>
      <c r="B181" s="3">
        <f>'Paraclinicos '!R180</f>
        <v>44313</v>
      </c>
      <c r="C181" cm="1">
        <f t="array" ref="C181">_xlfn.IFS('Paraclinicos '!Q180="","",'Paraclinicos '!Q180&gt;60,3,'Paraclinicos '!Q180&lt;=60,1)</f>
        <v>3</v>
      </c>
      <c r="D181" t="str">
        <f>IFERROR(IF(INDEX('BD Demog para scores enalazar'!BC$2:BC$3000,MATCH(Formulas!A181,'BD Demog para scores enalazar'!A$2:A$3000,0))=0,"SI","NO"),"")</f>
        <v>SI</v>
      </c>
      <c r="E181" cm="1">
        <f t="array" ref="E181">_xlfn.IFS(D181="","",D181="SI",4,D181="NO",1)</f>
        <v>4</v>
      </c>
      <c r="F181" cm="1">
        <f t="array" ref="F181">_xlfn.IFS('Paraclinicos '!B180="","",'Paraclinicos '!B180&gt;1,1,'Paraclinicos '!B180&lt;=1,3)</f>
        <v>3</v>
      </c>
      <c r="G181" t="str" cm="1">
        <f t="array" ref="G181">_xlfn.IFS('Paraclinicos '!D180="","",AND('Paraclinicos '!D180&gt;=250,'Paraclinicos '!D180&lt;=500),2,'Paraclinicos '!D180&gt;500,3,'Paraclinicos '!D180&lt;250,1)</f>
        <v/>
      </c>
      <c r="H181" s="50">
        <f t="shared" si="7"/>
        <v>10</v>
      </c>
      <c r="I181" cm="1">
        <f t="array" ref="I181">_xlfn.IFS('Paraclinicos '!Q180="","",'Paraclinicos '!Q180&gt;=65,1,'Paraclinicos '!Q180&lt;65,0)</f>
        <v>1</v>
      </c>
      <c r="J181" cm="1">
        <f t="array" ref="J181">_xlfn.IFS('Paraclinicos '!I180="","",'Paraclinicos '!I180&gt;7,1,'Paraclinicos '!I180&lt;=7,0)</f>
        <v>1</v>
      </c>
      <c r="K181" cm="1">
        <f t="array" ref="K181">_xlfn.IFS('Paraclinicos '!W180="","",'Paraclinicos '!W180&lt;=8,1,'Paraclinicos '!W180&gt;8,0)</f>
        <v>0</v>
      </c>
      <c r="L181" cm="1">
        <f t="array" ref="L181">_xlfn.IFS('Paraclinicos '!S180="","",'Paraclinicos '!S180&gt;=30,1,'Paraclinicos '!S180&lt;30,0)</f>
        <v>0</v>
      </c>
      <c r="M181" cm="1">
        <f t="array" ref="M181">_xlfn.IFS(OR('Paraclinicos '!T180="",'Paraclinicos '!U180=""),"",OR('Paraclinicos '!T180&lt;=90,'Paraclinicos '!U180&lt;=60),1,OR('Paraclinicos '!T180&gt;90,'Paraclinicos '!U180&gt;60),0)</f>
        <v>0</v>
      </c>
      <c r="N181" s="45">
        <f t="shared" si="8"/>
        <v>2</v>
      </c>
      <c r="O181" cm="1">
        <f t="array" ref="O181">_xlfn.IFS(OR('Paraclinicos '!M180="",'Paraclinicos '!N180="",'Paraclinicos '!N180=0),"",'Paraclinicos '!M180/'Paraclinicos '!N180&lt;100,4,'Paraclinicos '!M180/'Paraclinicos '!N180&lt;200,3,'Paraclinicos '!M180/'Paraclinicos '!N180&lt;300,2,'Paraclinicos '!M180/'Paraclinicos '!N180&lt;400,1,'Paraclinicos '!M180/'Paraclinicos '!N180&gt;=400,0)</f>
        <v>1</v>
      </c>
      <c r="P181" cm="1">
        <f t="array" ref="P181">_xlfn.IFS('Paraclinicos '!C180="","",'Paraclinicos '!C180&lt;20,4,'Paraclinicos '!C180&lt;50,3,'Paraclinicos '!C180&lt;100,2,'Paraclinicos '!C180&lt;150,1,'Paraclinicos '!C180&gt;150,0)</f>
        <v>0</v>
      </c>
      <c r="Q181" cm="1">
        <f t="array" ref="Q181">_xlfn.IFS('Paraclinicos '!O180="","",'Paraclinicos '!O180&lt;1.2,0,'Paraclinicos '!O180&lt;2,1,'Paraclinicos '!O180&lt;3.5,2,'Paraclinicos '!O180&lt;5,3,'Paraclinicos '!O180&gt;5,4)</f>
        <v>0</v>
      </c>
      <c r="R181" t="str" cm="1">
        <f t="array" ref="R181">_xlfn.IFS('Paraclinicos '!J180="","",'Paraclinicos '!J180&lt;1.2,0,'Paraclinicos '!J180&lt;2,1,'Paraclinicos '!J180&lt;6,2,'Paraclinicos '!J180&lt;12,3,'Paraclinicos '!J180&gt;=12,4)</f>
        <v/>
      </c>
      <c r="S181" cm="1">
        <f t="array" ref="S181">_xlfn.IFS('Paraclinicos '!Y180="","",'Paraclinicos '!Y180&lt;70,1,'Paraclinicos '!Y180&gt;=70,0)</f>
        <v>0</v>
      </c>
      <c r="T181" cm="1">
        <f t="array" ref="T181">_xlfn.IFS('Paraclinicos '!W180="","",'Paraclinicos '!W180&lt;6,4,'Paraclinicos '!W180&lt;10,3,'Paraclinicos '!W180&lt;13,2,'Paraclinicos '!W180&lt;15,1,'Paraclinicos '!W180=15,0)</f>
        <v>2</v>
      </c>
      <c r="U181" s="54">
        <f t="shared" si="6"/>
        <v>3</v>
      </c>
      <c r="V181" cm="1">
        <f t="array" ref="V181">_xlfn.IFS('Paraclinicos '!S180="","",OR('Paraclinicos '!S180&lt;=8,'Paraclinicos '!S180&gt;=25),3,'Paraclinicos '!S180&lt;12,1,'Paraclinicos '!S180&lt;21,0,'Paraclinicos '!S180&lt;25,2)</f>
        <v>0</v>
      </c>
      <c r="W181" t="str">
        <f>IFERROR(IF(INDEX('BD Demog para scores enalazar'!Y$2:'BD Demog para scores enalazar'!Y$3000,MATCH(Formulas!A181,'BD Demog para scores enalazar'!A$2:'BD Demog para scores enalazar'!A$3000,0))=1,"SI","NO"),"")</f>
        <v>NO</v>
      </c>
      <c r="X181" s="9" t="str">
        <f>IFERROR(IF(INDEX('BD Demog para scores enalazar'!AJ$2:'BD Demog para scores enalazar'!AJ$3000,MATCH(Formulas!A181,'BD Demog para scores enalazar'!A$2:'BD Demog para scores enalazar'!A$3000,0))=1,"SI","NO"),"")</f>
        <v>NO</v>
      </c>
      <c r="Y181" cm="1">
        <f t="array" ref="Y181">IF(AND(W181="NO",X181="NO"),_xlfn.IFS('Paraclinicos '!K180&lt;=91,3,'Paraclinicos '!K180&lt;94,2,'Paraclinicos '!K180&lt;96,1,'Paraclinicos '!K180&gt;=96,0),"")</f>
        <v>2</v>
      </c>
      <c r="Z181" t="str" cm="1">
        <f t="array" ref="Z181">IF(OR(W181="SI",X181="SI"),_xlfn.IFS(OR(AND('Paraclinicos '!K180&lt;=83),AND('Paraclinicos '!K180&gt;=97,AA181=2)),3,OR(AND('Paraclinicos '!K180&lt;=86),AND('Paraclinicos '!K180&gt;=94,AA181=2)),2,OR(AND('Paraclinicos '!K180&lt;=88),AND('Paraclinicos '!K180&gt;=92,AA181=2)),1,OR(AND('Paraclinicos '!K180&gt;=88,'Paraclinicos '!K180&lt;=92),AND('Paraclinicos '!K180&gt;=93,AA181=0)),0),"")</f>
        <v/>
      </c>
      <c r="AA181" cm="1">
        <f t="array" ref="AA181">_xlfn.IFS('Paraclinicos '!E180="","",'Paraclinicos '!E180="Oxigeno",2,'Paraclinicos '!E180="Aire",0)</f>
        <v>2</v>
      </c>
    </row>
    <row r="182" spans="1:27" x14ac:dyDescent="0.25">
      <c r="A182">
        <f>'Paraclinicos '!A181</f>
        <v>27</v>
      </c>
      <c r="B182" s="3">
        <f>'Paraclinicos '!R181</f>
        <v>44315</v>
      </c>
      <c r="C182" cm="1">
        <f t="array" ref="C182">_xlfn.IFS('Paraclinicos '!Q181="","",'Paraclinicos '!Q181&gt;60,3,'Paraclinicos '!Q181&lt;=60,1)</f>
        <v>3</v>
      </c>
      <c r="D182" t="str">
        <f>IFERROR(IF(INDEX('BD Demog para scores enalazar'!BC$2:BC$3000,MATCH(Formulas!A182,'BD Demog para scores enalazar'!A$2:A$3000,0))=0,"SI","NO"),"")</f>
        <v>SI</v>
      </c>
      <c r="E182" cm="1">
        <f t="array" ref="E182">_xlfn.IFS(D182="","",D182="SI",4,D182="NO",1)</f>
        <v>4</v>
      </c>
      <c r="F182" cm="1">
        <f t="array" ref="F182">_xlfn.IFS('Paraclinicos '!B181="","",'Paraclinicos '!B181&gt;1,1,'Paraclinicos '!B181&lt;=1,3)</f>
        <v>1</v>
      </c>
      <c r="G182" t="str" cm="1">
        <f t="array" ref="G182">_xlfn.IFS('Paraclinicos '!D181="","",AND('Paraclinicos '!D181&gt;=250,'Paraclinicos '!D181&lt;=500),2,'Paraclinicos '!D181&gt;500,3,'Paraclinicos '!D181&lt;250,1)</f>
        <v/>
      </c>
      <c r="H182" s="50">
        <f t="shared" si="7"/>
        <v>8</v>
      </c>
      <c r="I182" cm="1">
        <f t="array" ref="I182">_xlfn.IFS('Paraclinicos '!Q181="","",'Paraclinicos '!Q181&gt;=65,1,'Paraclinicos '!Q181&lt;65,0)</f>
        <v>1</v>
      </c>
      <c r="J182" cm="1">
        <f t="array" ref="J182">_xlfn.IFS('Paraclinicos '!I181="","",'Paraclinicos '!I181&gt;7,1,'Paraclinicos '!I181&lt;=7,0)</f>
        <v>1</v>
      </c>
      <c r="K182" cm="1">
        <f t="array" ref="K182">_xlfn.IFS('Paraclinicos '!W181="","",'Paraclinicos '!W181&lt;=8,1,'Paraclinicos '!W181&gt;8,0)</f>
        <v>0</v>
      </c>
      <c r="L182" cm="1">
        <f t="array" ref="L182">_xlfn.IFS('Paraclinicos '!S181="","",'Paraclinicos '!S181&gt;=30,1,'Paraclinicos '!S181&lt;30,0)</f>
        <v>0</v>
      </c>
      <c r="M182" cm="1">
        <f t="array" ref="M182">_xlfn.IFS(OR('Paraclinicos '!T181="",'Paraclinicos '!U181=""),"",OR('Paraclinicos '!T181&lt;=90,'Paraclinicos '!U181&lt;=60),1,OR('Paraclinicos '!T181&gt;90,'Paraclinicos '!U181&gt;60),0)</f>
        <v>0</v>
      </c>
      <c r="N182" s="45">
        <f t="shared" si="8"/>
        <v>2</v>
      </c>
      <c r="O182" cm="1">
        <f t="array" ref="O182">_xlfn.IFS(OR('Paraclinicos '!M181="",'Paraclinicos '!N181="",'Paraclinicos '!N181=0),"",'Paraclinicos '!M181/'Paraclinicos '!N181&lt;100,4,'Paraclinicos '!M181/'Paraclinicos '!N181&lt;200,3,'Paraclinicos '!M181/'Paraclinicos '!N181&lt;300,2,'Paraclinicos '!M181/'Paraclinicos '!N181&lt;400,1,'Paraclinicos '!M181/'Paraclinicos '!N181&gt;=400,0)</f>
        <v>1</v>
      </c>
      <c r="P182" cm="1">
        <f t="array" ref="P182">_xlfn.IFS('Paraclinicos '!C181="","",'Paraclinicos '!C181&lt;20,4,'Paraclinicos '!C181&lt;50,3,'Paraclinicos '!C181&lt;100,2,'Paraclinicos '!C181&lt;150,1,'Paraclinicos '!C181&gt;150,0)</f>
        <v>0</v>
      </c>
      <c r="Q182" t="str" cm="1">
        <f t="array" ref="Q182">_xlfn.IFS('Paraclinicos '!O181="","",'Paraclinicos '!O181&lt;1.2,0,'Paraclinicos '!O181&lt;2,1,'Paraclinicos '!O181&lt;3.5,2,'Paraclinicos '!O181&lt;5,3,'Paraclinicos '!O181&gt;5,4)</f>
        <v/>
      </c>
      <c r="R182" t="str" cm="1">
        <f t="array" ref="R182">_xlfn.IFS('Paraclinicos '!J181="","",'Paraclinicos '!J181&lt;1.2,0,'Paraclinicos '!J181&lt;2,1,'Paraclinicos '!J181&lt;6,2,'Paraclinicos '!J181&lt;12,3,'Paraclinicos '!J181&gt;=12,4)</f>
        <v/>
      </c>
      <c r="S182" cm="1">
        <f t="array" ref="S182">_xlfn.IFS('Paraclinicos '!Y181="","",'Paraclinicos '!Y181&lt;70,1,'Paraclinicos '!Y181&gt;=70,0)</f>
        <v>0</v>
      </c>
      <c r="T182" cm="1">
        <f t="array" ref="T182">_xlfn.IFS('Paraclinicos '!W181="","",'Paraclinicos '!W181&lt;6,4,'Paraclinicos '!W181&lt;10,3,'Paraclinicos '!W181&lt;13,2,'Paraclinicos '!W181&lt;15,1,'Paraclinicos '!W181=15,0)</f>
        <v>2</v>
      </c>
      <c r="U182" s="54">
        <f t="shared" si="6"/>
        <v>3</v>
      </c>
      <c r="V182" cm="1">
        <f t="array" ref="V182">_xlfn.IFS('Paraclinicos '!S181="","",OR('Paraclinicos '!S181&lt;=8,'Paraclinicos '!S181&gt;=25),3,'Paraclinicos '!S181&lt;12,1,'Paraclinicos '!S181&lt;21,0,'Paraclinicos '!S181&lt;25,2)</f>
        <v>0</v>
      </c>
      <c r="W182" t="str">
        <f>IFERROR(IF(INDEX('BD Demog para scores enalazar'!Y$2:'BD Demog para scores enalazar'!Y$3000,MATCH(Formulas!A182,'BD Demog para scores enalazar'!A$2:'BD Demog para scores enalazar'!A$3000,0))=1,"SI","NO"),"")</f>
        <v>NO</v>
      </c>
      <c r="X182" s="9" t="str">
        <f>IFERROR(IF(INDEX('BD Demog para scores enalazar'!AJ$2:'BD Demog para scores enalazar'!AJ$3000,MATCH(Formulas!A182,'BD Demog para scores enalazar'!A$2:'BD Demog para scores enalazar'!A$3000,0))=1,"SI","NO"),"")</f>
        <v>NO</v>
      </c>
      <c r="Y182" cm="1">
        <f t="array" ref="Y182">IF(AND(W182="NO",X182="NO"),_xlfn.IFS('Paraclinicos '!K181&lt;=91,3,'Paraclinicos '!K181&lt;94,2,'Paraclinicos '!K181&lt;96,1,'Paraclinicos '!K181&gt;=96,0),"")</f>
        <v>1</v>
      </c>
      <c r="Z182" t="str" cm="1">
        <f t="array" ref="Z182">IF(OR(W182="SI",X182="SI"),_xlfn.IFS(OR(AND('Paraclinicos '!K181&lt;=83),AND('Paraclinicos '!K181&gt;=97,AA182=2)),3,OR(AND('Paraclinicos '!K181&lt;=86),AND('Paraclinicos '!K181&gt;=94,AA182=2)),2,OR(AND('Paraclinicos '!K181&lt;=88),AND('Paraclinicos '!K181&gt;=92,AA182=2)),1,OR(AND('Paraclinicos '!K181&gt;=88,'Paraclinicos '!K181&lt;=92),AND('Paraclinicos '!K181&gt;=93,AA182=0)),0),"")</f>
        <v/>
      </c>
      <c r="AA182" cm="1">
        <f t="array" ref="AA182">_xlfn.IFS('Paraclinicos '!E181="","",'Paraclinicos '!E181="Oxigeno",2,'Paraclinicos '!E181="Aire",0)</f>
        <v>2</v>
      </c>
    </row>
    <row r="183" spans="1:27" x14ac:dyDescent="0.25">
      <c r="A183">
        <f>'Paraclinicos '!A182</f>
        <v>27</v>
      </c>
      <c r="B183" s="3">
        <f>'Paraclinicos '!R182</f>
        <v>44316</v>
      </c>
      <c r="C183" cm="1">
        <f t="array" ref="C183">_xlfn.IFS('Paraclinicos '!Q182="","",'Paraclinicos '!Q182&gt;60,3,'Paraclinicos '!Q182&lt;=60,1)</f>
        <v>3</v>
      </c>
      <c r="D183" t="str">
        <f>IFERROR(IF(INDEX('BD Demog para scores enalazar'!BC$2:BC$3000,MATCH(Formulas!A183,'BD Demog para scores enalazar'!A$2:A$3000,0))=0,"SI","NO"),"")</f>
        <v>SI</v>
      </c>
      <c r="E183" cm="1">
        <f t="array" ref="E183">_xlfn.IFS(D183="","",D183="SI",4,D183="NO",1)</f>
        <v>4</v>
      </c>
      <c r="F183" cm="1">
        <f t="array" ref="F183">_xlfn.IFS('Paraclinicos '!B182="","",'Paraclinicos '!B182&gt;1,1,'Paraclinicos '!B182&lt;=1,3)</f>
        <v>1</v>
      </c>
      <c r="G183" t="str" cm="1">
        <f t="array" ref="G183">_xlfn.IFS('Paraclinicos '!D182="","",AND('Paraclinicos '!D182&gt;=250,'Paraclinicos '!D182&lt;=500),2,'Paraclinicos '!D182&gt;500,3,'Paraclinicos '!D182&lt;250,1)</f>
        <v/>
      </c>
      <c r="H183" s="50">
        <f t="shared" si="7"/>
        <v>8</v>
      </c>
      <c r="I183" cm="1">
        <f t="array" ref="I183">_xlfn.IFS('Paraclinicos '!Q182="","",'Paraclinicos '!Q182&gt;=65,1,'Paraclinicos '!Q182&lt;65,0)</f>
        <v>1</v>
      </c>
      <c r="J183" cm="1">
        <f t="array" ref="J183">_xlfn.IFS('Paraclinicos '!I182="","",'Paraclinicos '!I182&gt;7,1,'Paraclinicos '!I182&lt;=7,0)</f>
        <v>1</v>
      </c>
      <c r="K183" cm="1">
        <f t="array" ref="K183">_xlfn.IFS('Paraclinicos '!W182="","",'Paraclinicos '!W182&lt;=8,1,'Paraclinicos '!W182&gt;8,0)</f>
        <v>0</v>
      </c>
      <c r="L183" cm="1">
        <f t="array" ref="L183">_xlfn.IFS('Paraclinicos '!S182="","",'Paraclinicos '!S182&gt;=30,1,'Paraclinicos '!S182&lt;30,0)</f>
        <v>0</v>
      </c>
      <c r="M183" cm="1">
        <f t="array" ref="M183">_xlfn.IFS(OR('Paraclinicos '!T182="",'Paraclinicos '!U182=""),"",OR('Paraclinicos '!T182&lt;=90,'Paraclinicos '!U182&lt;=60),1,OR('Paraclinicos '!T182&gt;90,'Paraclinicos '!U182&gt;60),0)</f>
        <v>0</v>
      </c>
      <c r="N183" s="45">
        <f t="shared" si="8"/>
        <v>2</v>
      </c>
      <c r="O183" cm="1">
        <f t="array" ref="O183">_xlfn.IFS(OR('Paraclinicos '!M182="",'Paraclinicos '!N182="",'Paraclinicos '!N182=0),"",'Paraclinicos '!M182/'Paraclinicos '!N182&lt;100,4,'Paraclinicos '!M182/'Paraclinicos '!N182&lt;200,3,'Paraclinicos '!M182/'Paraclinicos '!N182&lt;300,2,'Paraclinicos '!M182/'Paraclinicos '!N182&lt;400,1,'Paraclinicos '!M182/'Paraclinicos '!N182&gt;=400,0)</f>
        <v>2</v>
      </c>
      <c r="P183" cm="1">
        <f t="array" ref="P183">_xlfn.IFS('Paraclinicos '!C182="","",'Paraclinicos '!C182&lt;20,4,'Paraclinicos '!C182&lt;50,3,'Paraclinicos '!C182&lt;100,2,'Paraclinicos '!C182&lt;150,1,'Paraclinicos '!C182&gt;150,0)</f>
        <v>0</v>
      </c>
      <c r="Q183" cm="1">
        <f t="array" ref="Q183">_xlfn.IFS('Paraclinicos '!O182="","",'Paraclinicos '!O182&lt;1.2,0,'Paraclinicos '!O182&lt;2,1,'Paraclinicos '!O182&lt;3.5,2,'Paraclinicos '!O182&lt;5,3,'Paraclinicos '!O182&gt;5,4)</f>
        <v>0</v>
      </c>
      <c r="R183" t="str" cm="1">
        <f t="array" ref="R183">_xlfn.IFS('Paraclinicos '!J182="","",'Paraclinicos '!J182&lt;1.2,0,'Paraclinicos '!J182&lt;2,1,'Paraclinicos '!J182&lt;6,2,'Paraclinicos '!J182&lt;12,3,'Paraclinicos '!J182&gt;=12,4)</f>
        <v/>
      </c>
      <c r="S183" cm="1">
        <f t="array" ref="S183">_xlfn.IFS('Paraclinicos '!Y182="","",'Paraclinicos '!Y182&lt;70,1,'Paraclinicos '!Y182&gt;=70,0)</f>
        <v>0</v>
      </c>
      <c r="T183" cm="1">
        <f t="array" ref="T183">_xlfn.IFS('Paraclinicos '!W182="","",'Paraclinicos '!W182&lt;6,4,'Paraclinicos '!W182&lt;10,3,'Paraclinicos '!W182&lt;13,2,'Paraclinicos '!W182&lt;15,1,'Paraclinicos '!W182=15,0)</f>
        <v>2</v>
      </c>
      <c r="U183" s="54">
        <f t="shared" si="6"/>
        <v>4</v>
      </c>
      <c r="V183" cm="1">
        <f t="array" ref="V183">_xlfn.IFS('Paraclinicos '!S182="","",OR('Paraclinicos '!S182&lt;=8,'Paraclinicos '!S182&gt;=25),3,'Paraclinicos '!S182&lt;12,1,'Paraclinicos '!S182&lt;21,0,'Paraclinicos '!S182&lt;25,2)</f>
        <v>0</v>
      </c>
      <c r="W183" t="str">
        <f>IFERROR(IF(INDEX('BD Demog para scores enalazar'!Y$2:'BD Demog para scores enalazar'!Y$3000,MATCH(Formulas!A183,'BD Demog para scores enalazar'!A$2:'BD Demog para scores enalazar'!A$3000,0))=1,"SI","NO"),"")</f>
        <v>NO</v>
      </c>
      <c r="X183" s="9" t="str">
        <f>IFERROR(IF(INDEX('BD Demog para scores enalazar'!AJ$2:'BD Demog para scores enalazar'!AJ$3000,MATCH(Formulas!A183,'BD Demog para scores enalazar'!A$2:'BD Demog para scores enalazar'!A$3000,0))=1,"SI","NO"),"")</f>
        <v>NO</v>
      </c>
      <c r="Y183" cm="1">
        <f t="array" ref="Y183">IF(AND(W183="NO",X183="NO"),_xlfn.IFS('Paraclinicos '!K182&lt;=91,3,'Paraclinicos '!K182&lt;94,2,'Paraclinicos '!K182&lt;96,1,'Paraclinicos '!K182&gt;=96,0),"")</f>
        <v>2</v>
      </c>
      <c r="Z183" t="str" cm="1">
        <f t="array" ref="Z183">IF(OR(W183="SI",X183="SI"),_xlfn.IFS(OR(AND('Paraclinicos '!K182&lt;=83),AND('Paraclinicos '!K182&gt;=97,AA183=2)),3,OR(AND('Paraclinicos '!K182&lt;=86),AND('Paraclinicos '!K182&gt;=94,AA183=2)),2,OR(AND('Paraclinicos '!K182&lt;=88),AND('Paraclinicos '!K182&gt;=92,AA183=2)),1,OR(AND('Paraclinicos '!K182&gt;=88,'Paraclinicos '!K182&lt;=92),AND('Paraclinicos '!K182&gt;=93,AA183=0)),0),"")</f>
        <v/>
      </c>
      <c r="AA183" cm="1">
        <f t="array" ref="AA183">_xlfn.IFS('Paraclinicos '!E182="","",'Paraclinicos '!E182="Oxigeno",2,'Paraclinicos '!E182="Aire",0)</f>
        <v>2</v>
      </c>
    </row>
    <row r="184" spans="1:27" x14ac:dyDescent="0.25">
      <c r="A184">
        <f>'Paraclinicos '!A183</f>
        <v>27</v>
      </c>
      <c r="B184" s="3">
        <f>'Paraclinicos '!R183</f>
        <v>44317</v>
      </c>
      <c r="C184" cm="1">
        <f t="array" ref="C184">_xlfn.IFS('Paraclinicos '!Q183="","",'Paraclinicos '!Q183&gt;60,3,'Paraclinicos '!Q183&lt;=60,1)</f>
        <v>3</v>
      </c>
      <c r="D184" t="str">
        <f>IFERROR(IF(INDEX('BD Demog para scores enalazar'!BC$2:BC$3000,MATCH(Formulas!A184,'BD Demog para scores enalazar'!A$2:A$3000,0))=0,"SI","NO"),"")</f>
        <v>SI</v>
      </c>
      <c r="E184" cm="1">
        <f t="array" ref="E184">_xlfn.IFS(D184="","",D184="SI",4,D184="NO",1)</f>
        <v>4</v>
      </c>
      <c r="F184" cm="1">
        <f t="array" ref="F184">_xlfn.IFS('Paraclinicos '!B183="","",'Paraclinicos '!B183&gt;1,1,'Paraclinicos '!B183&lt;=1,3)</f>
        <v>1</v>
      </c>
      <c r="G184" t="str" cm="1">
        <f t="array" ref="G184">_xlfn.IFS('Paraclinicos '!D183="","",AND('Paraclinicos '!D183&gt;=250,'Paraclinicos '!D183&lt;=500),2,'Paraclinicos '!D183&gt;500,3,'Paraclinicos '!D183&lt;250,1)</f>
        <v/>
      </c>
      <c r="H184" s="50">
        <f t="shared" si="7"/>
        <v>8</v>
      </c>
      <c r="I184" cm="1">
        <f t="array" ref="I184">_xlfn.IFS('Paraclinicos '!Q183="","",'Paraclinicos '!Q183&gt;=65,1,'Paraclinicos '!Q183&lt;65,0)</f>
        <v>1</v>
      </c>
      <c r="J184" cm="1">
        <f t="array" ref="J184">_xlfn.IFS('Paraclinicos '!I183="","",'Paraclinicos '!I183&gt;7,1,'Paraclinicos '!I183&lt;=7,0)</f>
        <v>1</v>
      </c>
      <c r="K184" cm="1">
        <f t="array" ref="K184">_xlfn.IFS('Paraclinicos '!W183="","",'Paraclinicos '!W183&lt;=8,1,'Paraclinicos '!W183&gt;8,0)</f>
        <v>1</v>
      </c>
      <c r="L184" cm="1">
        <f t="array" ref="L184">_xlfn.IFS('Paraclinicos '!S183="","",'Paraclinicos '!S183&gt;=30,1,'Paraclinicos '!S183&lt;30,0)</f>
        <v>0</v>
      </c>
      <c r="M184" cm="1">
        <f t="array" ref="M184">_xlfn.IFS(OR('Paraclinicos '!T183="",'Paraclinicos '!U183=""),"",OR('Paraclinicos '!T183&lt;=90,'Paraclinicos '!U183&lt;=60),1,OR('Paraclinicos '!T183&gt;90,'Paraclinicos '!U183&gt;60),0)</f>
        <v>1</v>
      </c>
      <c r="N184" s="45">
        <f t="shared" si="8"/>
        <v>4</v>
      </c>
      <c r="O184" cm="1">
        <f t="array" ref="O184">_xlfn.IFS(OR('Paraclinicos '!M183="",'Paraclinicos '!N183="",'Paraclinicos '!N183=0),"",'Paraclinicos '!M183/'Paraclinicos '!N183&lt;100,4,'Paraclinicos '!M183/'Paraclinicos '!N183&lt;200,3,'Paraclinicos '!M183/'Paraclinicos '!N183&lt;300,2,'Paraclinicos '!M183/'Paraclinicos '!N183&lt;400,1,'Paraclinicos '!M183/'Paraclinicos '!N183&gt;=400,0)</f>
        <v>2</v>
      </c>
      <c r="P184" cm="1">
        <f t="array" ref="P184">_xlfn.IFS('Paraclinicos '!C183="","",'Paraclinicos '!C183&lt;20,4,'Paraclinicos '!C183&lt;50,3,'Paraclinicos '!C183&lt;100,2,'Paraclinicos '!C183&lt;150,1,'Paraclinicos '!C183&gt;150,0)</f>
        <v>0</v>
      </c>
      <c r="Q184" cm="1">
        <f t="array" ref="Q184">_xlfn.IFS('Paraclinicos '!O183="","",'Paraclinicos '!O183&lt;1.2,0,'Paraclinicos '!O183&lt;2,1,'Paraclinicos '!O183&lt;3.5,2,'Paraclinicos '!O183&lt;5,3,'Paraclinicos '!O183&gt;5,4)</f>
        <v>0</v>
      </c>
      <c r="R184" t="str" cm="1">
        <f t="array" ref="R184">_xlfn.IFS('Paraclinicos '!J183="","",'Paraclinicos '!J183&lt;1.2,0,'Paraclinicos '!J183&lt;2,1,'Paraclinicos '!J183&lt;6,2,'Paraclinicos '!J183&lt;12,3,'Paraclinicos '!J183&gt;=12,4)</f>
        <v/>
      </c>
      <c r="S184" cm="1">
        <f t="array" ref="S184">_xlfn.IFS('Paraclinicos '!Y183="","",'Paraclinicos '!Y183&lt;70,1,'Paraclinicos '!Y183&gt;=70,0)</f>
        <v>0</v>
      </c>
      <c r="T184" cm="1">
        <f t="array" ref="T184">_xlfn.IFS('Paraclinicos '!W183="","",'Paraclinicos '!W183&lt;6,4,'Paraclinicos '!W183&lt;10,3,'Paraclinicos '!W183&lt;13,2,'Paraclinicos '!W183&lt;15,1,'Paraclinicos '!W183=15,0)</f>
        <v>3</v>
      </c>
      <c r="U184" s="54">
        <f t="shared" si="6"/>
        <v>5</v>
      </c>
      <c r="V184" cm="1">
        <f t="array" ref="V184">_xlfn.IFS('Paraclinicos '!S183="","",OR('Paraclinicos '!S183&lt;=8,'Paraclinicos '!S183&gt;=25),3,'Paraclinicos '!S183&lt;12,1,'Paraclinicos '!S183&lt;21,0,'Paraclinicos '!S183&lt;25,2)</f>
        <v>0</v>
      </c>
      <c r="W184" t="str">
        <f>IFERROR(IF(INDEX('BD Demog para scores enalazar'!Y$2:'BD Demog para scores enalazar'!Y$3000,MATCH(Formulas!A184,'BD Demog para scores enalazar'!A$2:'BD Demog para scores enalazar'!A$3000,0))=1,"SI","NO"),"")</f>
        <v>NO</v>
      </c>
      <c r="X184" s="9" t="str">
        <f>IFERROR(IF(INDEX('BD Demog para scores enalazar'!AJ$2:'BD Demog para scores enalazar'!AJ$3000,MATCH(Formulas!A184,'BD Demog para scores enalazar'!A$2:'BD Demog para scores enalazar'!A$3000,0))=1,"SI","NO"),"")</f>
        <v>NO</v>
      </c>
      <c r="Y184" cm="1">
        <f t="array" ref="Y184">IF(AND(W184="NO",X184="NO"),_xlfn.IFS('Paraclinicos '!K183&lt;=91,3,'Paraclinicos '!K183&lt;94,2,'Paraclinicos '!K183&lt;96,1,'Paraclinicos '!K183&gt;=96,0),"")</f>
        <v>3</v>
      </c>
      <c r="Z184" t="str" cm="1">
        <f t="array" ref="Z184">IF(OR(W184="SI",X184="SI"),_xlfn.IFS(OR(AND('Paraclinicos '!K183&lt;=83),AND('Paraclinicos '!K183&gt;=97,AA184=2)),3,OR(AND('Paraclinicos '!K183&lt;=86),AND('Paraclinicos '!K183&gt;=94,AA184=2)),2,OR(AND('Paraclinicos '!K183&lt;=88),AND('Paraclinicos '!K183&gt;=92,AA184=2)),1,OR(AND('Paraclinicos '!K183&gt;=88,'Paraclinicos '!K183&lt;=92),AND('Paraclinicos '!K183&gt;=93,AA184=0)),0),"")</f>
        <v/>
      </c>
      <c r="AA184" cm="1">
        <f t="array" ref="AA184">_xlfn.IFS('Paraclinicos '!E183="","",'Paraclinicos '!E183="Oxigeno",2,'Paraclinicos '!E183="Aire",0)</f>
        <v>2</v>
      </c>
    </row>
    <row r="185" spans="1:27" x14ac:dyDescent="0.25">
      <c r="A185">
        <f>'Paraclinicos '!A184</f>
        <v>27</v>
      </c>
      <c r="B185" s="3">
        <f>'Paraclinicos '!R184</f>
        <v>44317</v>
      </c>
      <c r="C185" cm="1">
        <f t="array" ref="C185">_xlfn.IFS('Paraclinicos '!Q184="","",'Paraclinicos '!Q184&gt;60,3,'Paraclinicos '!Q184&lt;=60,1)</f>
        <v>3</v>
      </c>
      <c r="D185" t="str">
        <f>IFERROR(IF(INDEX('BD Demog para scores enalazar'!BC$2:BC$3000,MATCH(Formulas!A185,'BD Demog para scores enalazar'!A$2:A$3000,0))=0,"SI","NO"),"")</f>
        <v>SI</v>
      </c>
      <c r="E185" cm="1">
        <f t="array" ref="E185">_xlfn.IFS(D185="","",D185="SI",4,D185="NO",1)</f>
        <v>4</v>
      </c>
      <c r="F185" cm="1">
        <f t="array" ref="F185">_xlfn.IFS('Paraclinicos '!B184="","",'Paraclinicos '!B184&gt;1,1,'Paraclinicos '!B184&lt;=1,3)</f>
        <v>3</v>
      </c>
      <c r="G185" t="str" cm="1">
        <f t="array" ref="G185">_xlfn.IFS('Paraclinicos '!D184="","",AND('Paraclinicos '!D184&gt;=250,'Paraclinicos '!D184&lt;=500),2,'Paraclinicos '!D184&gt;500,3,'Paraclinicos '!D184&lt;250,1)</f>
        <v/>
      </c>
      <c r="H185" s="50">
        <f t="shared" si="7"/>
        <v>10</v>
      </c>
      <c r="I185" cm="1">
        <f t="array" ref="I185">_xlfn.IFS('Paraclinicos '!Q184="","",'Paraclinicos '!Q184&gt;=65,1,'Paraclinicos '!Q184&lt;65,0)</f>
        <v>1</v>
      </c>
      <c r="J185" cm="1">
        <f t="array" ref="J185">_xlfn.IFS('Paraclinicos '!I184="","",'Paraclinicos '!I184&gt;7,1,'Paraclinicos '!I184&lt;=7,0)</f>
        <v>1</v>
      </c>
      <c r="K185" cm="1">
        <f t="array" ref="K185">_xlfn.IFS('Paraclinicos '!W184="","",'Paraclinicos '!W184&lt;=8,1,'Paraclinicos '!W184&gt;8,0)</f>
        <v>0</v>
      </c>
      <c r="L185" cm="1">
        <f t="array" ref="L185">_xlfn.IFS('Paraclinicos '!S184="","",'Paraclinicos '!S184&gt;=30,1,'Paraclinicos '!S184&lt;30,0)</f>
        <v>0</v>
      </c>
      <c r="M185" cm="1">
        <f t="array" ref="M185">_xlfn.IFS(OR('Paraclinicos '!T184="",'Paraclinicos '!U184=""),"",OR('Paraclinicos '!T184&lt;=90,'Paraclinicos '!U184&lt;=60),1,OR('Paraclinicos '!T184&gt;90,'Paraclinicos '!U184&gt;60),0)</f>
        <v>1</v>
      </c>
      <c r="N185" s="45">
        <f t="shared" si="8"/>
        <v>5</v>
      </c>
      <c r="O185" cm="1">
        <f t="array" ref="O185">_xlfn.IFS(OR('Paraclinicos '!M184="",'Paraclinicos '!N184="",'Paraclinicos '!N184=0),"",'Paraclinicos '!M184/'Paraclinicos '!N184&lt;100,4,'Paraclinicos '!M184/'Paraclinicos '!N184&lt;200,3,'Paraclinicos '!M184/'Paraclinicos '!N184&lt;300,2,'Paraclinicos '!M184/'Paraclinicos '!N184&lt;400,1,'Paraclinicos '!M184/'Paraclinicos '!N184&gt;=400,0)</f>
        <v>3</v>
      </c>
      <c r="P185" cm="1">
        <f t="array" ref="P185">_xlfn.IFS('Paraclinicos '!C184="","",'Paraclinicos '!C184&lt;20,4,'Paraclinicos '!C184&lt;50,3,'Paraclinicos '!C184&lt;100,2,'Paraclinicos '!C184&lt;150,1,'Paraclinicos '!C184&gt;150,0)</f>
        <v>0</v>
      </c>
      <c r="Q185" cm="1">
        <f t="array" ref="Q185">_xlfn.IFS('Paraclinicos '!O184="","",'Paraclinicos '!O184&lt;1.2,0,'Paraclinicos '!O184&lt;2,1,'Paraclinicos '!O184&lt;3.5,2,'Paraclinicos '!O184&lt;5,3,'Paraclinicos '!O184&gt;5,4)</f>
        <v>0</v>
      </c>
      <c r="R185" cm="1">
        <f t="array" ref="R185">_xlfn.IFS('Paraclinicos '!J184="","",'Paraclinicos '!J184&lt;1.2,0,'Paraclinicos '!J184&lt;2,1,'Paraclinicos '!J184&lt;6,2,'Paraclinicos '!J184&lt;12,3,'Paraclinicos '!J184&gt;=12,4)</f>
        <v>0</v>
      </c>
      <c r="S185" cm="1">
        <f t="array" ref="S185">_xlfn.IFS('Paraclinicos '!Y184="","",'Paraclinicos '!Y184&lt;70,1,'Paraclinicos '!Y184&gt;=70,0)</f>
        <v>0</v>
      </c>
      <c r="T185" cm="1">
        <f t="array" ref="T185">_xlfn.IFS('Paraclinicos '!W184="","",'Paraclinicos '!W184&lt;6,4,'Paraclinicos '!W184&lt;10,3,'Paraclinicos '!W184&lt;13,2,'Paraclinicos '!W184&lt;15,1,'Paraclinicos '!W184=15,0)</f>
        <v>2</v>
      </c>
      <c r="U185" s="54">
        <f t="shared" si="6"/>
        <v>5</v>
      </c>
      <c r="V185" cm="1">
        <f t="array" ref="V185">_xlfn.IFS('Paraclinicos '!S184="","",OR('Paraclinicos '!S184&lt;=8,'Paraclinicos '!S184&gt;=25),3,'Paraclinicos '!S184&lt;12,1,'Paraclinicos '!S184&lt;21,0,'Paraclinicos '!S184&lt;25,2)</f>
        <v>0</v>
      </c>
      <c r="W185" t="str">
        <f>IFERROR(IF(INDEX('BD Demog para scores enalazar'!Y$2:'BD Demog para scores enalazar'!Y$3000,MATCH(Formulas!A185,'BD Demog para scores enalazar'!A$2:'BD Demog para scores enalazar'!A$3000,0))=1,"SI","NO"),"")</f>
        <v>NO</v>
      </c>
      <c r="X185" s="9" t="str">
        <f>IFERROR(IF(INDEX('BD Demog para scores enalazar'!AJ$2:'BD Demog para scores enalazar'!AJ$3000,MATCH(Formulas!A185,'BD Demog para scores enalazar'!A$2:'BD Demog para scores enalazar'!A$3000,0))=1,"SI","NO"),"")</f>
        <v>NO</v>
      </c>
      <c r="Y185" cm="1">
        <f t="array" ref="Y185">IF(AND(W185="NO",X185="NO"),_xlfn.IFS('Paraclinicos '!K184&lt;=91,3,'Paraclinicos '!K184&lt;94,2,'Paraclinicos '!K184&lt;96,1,'Paraclinicos '!K184&gt;=96,0),"")</f>
        <v>1</v>
      </c>
      <c r="Z185" t="str" cm="1">
        <f t="array" ref="Z185">IF(OR(W185="SI",X185="SI"),_xlfn.IFS(OR(AND('Paraclinicos '!K184&lt;=83),AND('Paraclinicos '!K184&gt;=97,AA185=2)),3,OR(AND('Paraclinicos '!K184&lt;=86),AND('Paraclinicos '!K184&gt;=94,AA185=2)),2,OR(AND('Paraclinicos '!K184&lt;=88),AND('Paraclinicos '!K184&gt;=92,AA185=2)),1,OR(AND('Paraclinicos '!K184&gt;=88,'Paraclinicos '!K184&lt;=92),AND('Paraclinicos '!K184&gt;=93,AA185=0)),0),"")</f>
        <v/>
      </c>
      <c r="AA185" cm="1">
        <f t="array" ref="AA185">_xlfn.IFS('Paraclinicos '!E184="","",'Paraclinicos '!E184="Oxigeno",2,'Paraclinicos '!E184="Aire",0)</f>
        <v>2</v>
      </c>
    </row>
    <row r="186" spans="1:27" x14ac:dyDescent="0.25">
      <c r="A186">
        <f>'Paraclinicos '!A185</f>
        <v>27</v>
      </c>
      <c r="B186" s="3">
        <f>'Paraclinicos '!R185</f>
        <v>44319</v>
      </c>
      <c r="C186" cm="1">
        <f t="array" ref="C186">_xlfn.IFS('Paraclinicos '!Q185="","",'Paraclinicos '!Q185&gt;60,3,'Paraclinicos '!Q185&lt;=60,1)</f>
        <v>3</v>
      </c>
      <c r="D186" t="str">
        <f>IFERROR(IF(INDEX('BD Demog para scores enalazar'!BC$2:BC$3000,MATCH(Formulas!A186,'BD Demog para scores enalazar'!A$2:A$3000,0))=0,"SI","NO"),"")</f>
        <v>SI</v>
      </c>
      <c r="E186" cm="1">
        <f t="array" ref="E186">_xlfn.IFS(D186="","",D186="SI",4,D186="NO",1)</f>
        <v>4</v>
      </c>
      <c r="F186" cm="1">
        <f t="array" ref="F186">_xlfn.IFS('Paraclinicos '!B185="","",'Paraclinicos '!B185&gt;1,1,'Paraclinicos '!B185&lt;=1,3)</f>
        <v>3</v>
      </c>
      <c r="G186" t="str" cm="1">
        <f t="array" ref="G186">_xlfn.IFS('Paraclinicos '!D185="","",AND('Paraclinicos '!D185&gt;=250,'Paraclinicos '!D185&lt;=500),2,'Paraclinicos '!D185&gt;500,3,'Paraclinicos '!D185&lt;250,1)</f>
        <v/>
      </c>
      <c r="H186" s="50">
        <f t="shared" si="7"/>
        <v>10</v>
      </c>
      <c r="I186" cm="1">
        <f t="array" ref="I186">_xlfn.IFS('Paraclinicos '!Q185="","",'Paraclinicos '!Q185&gt;=65,1,'Paraclinicos '!Q185&lt;65,0)</f>
        <v>1</v>
      </c>
      <c r="J186" cm="1">
        <f t="array" ref="J186">_xlfn.IFS('Paraclinicos '!I185="","",'Paraclinicos '!I185&gt;7,1,'Paraclinicos '!I185&lt;=7,0)</f>
        <v>1</v>
      </c>
      <c r="K186" cm="1">
        <f t="array" ref="K186">_xlfn.IFS('Paraclinicos '!W185="","",'Paraclinicos '!W185&lt;=8,1,'Paraclinicos '!W185&gt;8,0)</f>
        <v>1</v>
      </c>
      <c r="L186" cm="1">
        <f t="array" ref="L186">_xlfn.IFS('Paraclinicos '!S185="","",'Paraclinicos '!S185&gt;=30,1,'Paraclinicos '!S185&lt;30,0)</f>
        <v>0</v>
      </c>
      <c r="M186" cm="1">
        <f t="array" ref="M186">_xlfn.IFS(OR('Paraclinicos '!T185="",'Paraclinicos '!U185=""),"",OR('Paraclinicos '!T185&lt;=90,'Paraclinicos '!U185&lt;=60),1,OR('Paraclinicos '!T185&gt;90,'Paraclinicos '!U185&gt;60),0)</f>
        <v>0</v>
      </c>
      <c r="N186" s="45">
        <f t="shared" si="8"/>
        <v>4</v>
      </c>
      <c r="O186" cm="1">
        <f t="array" ref="O186">_xlfn.IFS(OR('Paraclinicos '!M185="",'Paraclinicos '!N185="",'Paraclinicos '!N185=0),"",'Paraclinicos '!M185/'Paraclinicos '!N185&lt;100,4,'Paraclinicos '!M185/'Paraclinicos '!N185&lt;200,3,'Paraclinicos '!M185/'Paraclinicos '!N185&lt;300,2,'Paraclinicos '!M185/'Paraclinicos '!N185&lt;400,1,'Paraclinicos '!M185/'Paraclinicos '!N185&gt;=400,0)</f>
        <v>3</v>
      </c>
      <c r="P186" cm="1">
        <f t="array" ref="P186">_xlfn.IFS('Paraclinicos '!C185="","",'Paraclinicos '!C185&lt;20,4,'Paraclinicos '!C185&lt;50,3,'Paraclinicos '!C185&lt;100,2,'Paraclinicos '!C185&lt;150,1,'Paraclinicos '!C185&gt;150,0)</f>
        <v>0</v>
      </c>
      <c r="Q186" cm="1">
        <f t="array" ref="Q186">_xlfn.IFS('Paraclinicos '!O185="","",'Paraclinicos '!O185&lt;1.2,0,'Paraclinicos '!O185&lt;2,1,'Paraclinicos '!O185&lt;3.5,2,'Paraclinicos '!O185&lt;5,3,'Paraclinicos '!O185&gt;5,4)</f>
        <v>0</v>
      </c>
      <c r="R186" t="str" cm="1">
        <f t="array" ref="R186">_xlfn.IFS('Paraclinicos '!J185="","",'Paraclinicos '!J185&lt;1.2,0,'Paraclinicos '!J185&lt;2,1,'Paraclinicos '!J185&lt;6,2,'Paraclinicos '!J185&lt;12,3,'Paraclinicos '!J185&gt;=12,4)</f>
        <v/>
      </c>
      <c r="S186" cm="1">
        <f t="array" ref="S186">_xlfn.IFS('Paraclinicos '!Y185="","",'Paraclinicos '!Y185&lt;70,1,'Paraclinicos '!Y185&gt;=70,0)</f>
        <v>0</v>
      </c>
      <c r="T186" cm="1">
        <f t="array" ref="T186">_xlfn.IFS('Paraclinicos '!W185="","",'Paraclinicos '!W185&lt;6,4,'Paraclinicos '!W185&lt;10,3,'Paraclinicos '!W185&lt;13,2,'Paraclinicos '!W185&lt;15,1,'Paraclinicos '!W185=15,0)</f>
        <v>3</v>
      </c>
      <c r="U186" s="54">
        <f t="shared" si="6"/>
        <v>6</v>
      </c>
      <c r="V186" cm="1">
        <f t="array" ref="V186">_xlfn.IFS('Paraclinicos '!S185="","",OR('Paraclinicos '!S185&lt;=8,'Paraclinicos '!S185&gt;=25),3,'Paraclinicos '!S185&lt;12,1,'Paraclinicos '!S185&lt;21,0,'Paraclinicos '!S185&lt;25,2)</f>
        <v>0</v>
      </c>
      <c r="W186" t="str">
        <f>IFERROR(IF(INDEX('BD Demog para scores enalazar'!Y$2:'BD Demog para scores enalazar'!Y$3000,MATCH(Formulas!A186,'BD Demog para scores enalazar'!A$2:'BD Demog para scores enalazar'!A$3000,0))=1,"SI","NO"),"")</f>
        <v>NO</v>
      </c>
      <c r="X186" s="9" t="str">
        <f>IFERROR(IF(INDEX('BD Demog para scores enalazar'!AJ$2:'BD Demog para scores enalazar'!AJ$3000,MATCH(Formulas!A186,'BD Demog para scores enalazar'!A$2:'BD Demog para scores enalazar'!A$3000,0))=1,"SI","NO"),"")</f>
        <v>NO</v>
      </c>
      <c r="Y186" cm="1">
        <f t="array" ref="Y186">IF(AND(W186="NO",X186="NO"),_xlfn.IFS('Paraclinicos '!K185&lt;=91,3,'Paraclinicos '!K185&lt;94,2,'Paraclinicos '!K185&lt;96,1,'Paraclinicos '!K185&gt;=96,0),"")</f>
        <v>3</v>
      </c>
      <c r="Z186" t="str" cm="1">
        <f t="array" ref="Z186">IF(OR(W186="SI",X186="SI"),_xlfn.IFS(OR(AND('Paraclinicos '!K185&lt;=83),AND('Paraclinicos '!K185&gt;=97,AA186=2)),3,OR(AND('Paraclinicos '!K185&lt;=86),AND('Paraclinicos '!K185&gt;=94,AA186=2)),2,OR(AND('Paraclinicos '!K185&lt;=88),AND('Paraclinicos '!K185&gt;=92,AA186=2)),1,OR(AND('Paraclinicos '!K185&gt;=88,'Paraclinicos '!K185&lt;=92),AND('Paraclinicos '!K185&gt;=93,AA186=0)),0),"")</f>
        <v/>
      </c>
      <c r="AA186" cm="1">
        <f t="array" ref="AA186">_xlfn.IFS('Paraclinicos '!E185="","",'Paraclinicos '!E185="Oxigeno",2,'Paraclinicos '!E185="Aire",0)</f>
        <v>2</v>
      </c>
    </row>
    <row r="187" spans="1:27" x14ac:dyDescent="0.25">
      <c r="A187">
        <f>'Paraclinicos '!A186</f>
        <v>27</v>
      </c>
      <c r="B187" s="3">
        <f>'Paraclinicos '!R186</f>
        <v>44321</v>
      </c>
      <c r="C187" cm="1">
        <f t="array" ref="C187">_xlfn.IFS('Paraclinicos '!Q186="","",'Paraclinicos '!Q186&gt;60,3,'Paraclinicos '!Q186&lt;=60,1)</f>
        <v>3</v>
      </c>
      <c r="D187" t="str">
        <f>IFERROR(IF(INDEX('BD Demog para scores enalazar'!BC$2:BC$3000,MATCH(Formulas!A187,'BD Demog para scores enalazar'!A$2:A$3000,0))=0,"SI","NO"),"")</f>
        <v>SI</v>
      </c>
      <c r="E187" cm="1">
        <f t="array" ref="E187">_xlfn.IFS(D187="","",D187="SI",4,D187="NO",1)</f>
        <v>4</v>
      </c>
      <c r="F187" cm="1">
        <f t="array" ref="F187">_xlfn.IFS('Paraclinicos '!B186="","",'Paraclinicos '!B186&gt;1,1,'Paraclinicos '!B186&lt;=1,3)</f>
        <v>3</v>
      </c>
      <c r="G187" t="str" cm="1">
        <f t="array" ref="G187">_xlfn.IFS('Paraclinicos '!D186="","",AND('Paraclinicos '!D186&gt;=250,'Paraclinicos '!D186&lt;=500),2,'Paraclinicos '!D186&gt;500,3,'Paraclinicos '!D186&lt;250,1)</f>
        <v/>
      </c>
      <c r="H187" s="50">
        <f t="shared" si="7"/>
        <v>10</v>
      </c>
      <c r="I187" cm="1">
        <f t="array" ref="I187">_xlfn.IFS('Paraclinicos '!Q186="","",'Paraclinicos '!Q186&gt;=65,1,'Paraclinicos '!Q186&lt;65,0)</f>
        <v>1</v>
      </c>
      <c r="J187" cm="1">
        <f t="array" ref="J187">_xlfn.IFS('Paraclinicos '!I186="","",'Paraclinicos '!I186&gt;7,1,'Paraclinicos '!I186&lt;=7,0)</f>
        <v>1</v>
      </c>
      <c r="K187" cm="1">
        <f t="array" ref="K187">_xlfn.IFS('Paraclinicos '!W186="","",'Paraclinicos '!W186&lt;=8,1,'Paraclinicos '!W186&gt;8,0)</f>
        <v>1</v>
      </c>
      <c r="L187" cm="1">
        <f t="array" ref="L187">_xlfn.IFS('Paraclinicos '!S186="","",'Paraclinicos '!S186&gt;=30,1,'Paraclinicos '!S186&lt;30,0)</f>
        <v>0</v>
      </c>
      <c r="M187" cm="1">
        <f t="array" ref="M187">_xlfn.IFS(OR('Paraclinicos '!T186="",'Paraclinicos '!U186=""),"",OR('Paraclinicos '!T186&lt;=90,'Paraclinicos '!U186&lt;=60),1,OR('Paraclinicos '!T186&gt;90,'Paraclinicos '!U186&gt;60),0)</f>
        <v>0</v>
      </c>
      <c r="N187" s="45">
        <f t="shared" si="8"/>
        <v>4</v>
      </c>
      <c r="O187" cm="1">
        <f t="array" ref="O187">_xlfn.IFS(OR('Paraclinicos '!M186="",'Paraclinicos '!N186="",'Paraclinicos '!N186=0),"",'Paraclinicos '!M186/'Paraclinicos '!N186&lt;100,4,'Paraclinicos '!M186/'Paraclinicos '!N186&lt;200,3,'Paraclinicos '!M186/'Paraclinicos '!N186&lt;300,2,'Paraclinicos '!M186/'Paraclinicos '!N186&lt;400,1,'Paraclinicos '!M186/'Paraclinicos '!N186&gt;=400,0)</f>
        <v>4</v>
      </c>
      <c r="P187" cm="1">
        <f t="array" ref="P187">_xlfn.IFS('Paraclinicos '!C186="","",'Paraclinicos '!C186&lt;20,4,'Paraclinicos '!C186&lt;50,3,'Paraclinicos '!C186&lt;100,2,'Paraclinicos '!C186&lt;150,1,'Paraclinicos '!C186&gt;150,0)</f>
        <v>0</v>
      </c>
      <c r="Q187" cm="1">
        <f t="array" ref="Q187">_xlfn.IFS('Paraclinicos '!O186="","",'Paraclinicos '!O186&lt;1.2,0,'Paraclinicos '!O186&lt;2,1,'Paraclinicos '!O186&lt;3.5,2,'Paraclinicos '!O186&lt;5,3,'Paraclinicos '!O186&gt;5,4)</f>
        <v>0</v>
      </c>
      <c r="R187" t="str" cm="1">
        <f t="array" ref="R187">_xlfn.IFS('Paraclinicos '!J186="","",'Paraclinicos '!J186&lt;1.2,0,'Paraclinicos '!J186&lt;2,1,'Paraclinicos '!J186&lt;6,2,'Paraclinicos '!J186&lt;12,3,'Paraclinicos '!J186&gt;=12,4)</f>
        <v/>
      </c>
      <c r="S187" cm="1">
        <f t="array" ref="S187">_xlfn.IFS('Paraclinicos '!Y186="","",'Paraclinicos '!Y186&lt;70,1,'Paraclinicos '!Y186&gt;=70,0)</f>
        <v>0</v>
      </c>
      <c r="T187" cm="1">
        <f t="array" ref="T187">_xlfn.IFS('Paraclinicos '!W186="","",'Paraclinicos '!W186&lt;6,4,'Paraclinicos '!W186&lt;10,3,'Paraclinicos '!W186&lt;13,2,'Paraclinicos '!W186&lt;15,1,'Paraclinicos '!W186=15,0)</f>
        <v>3</v>
      </c>
      <c r="U187" s="54">
        <f t="shared" si="6"/>
        <v>7</v>
      </c>
      <c r="V187" cm="1">
        <f t="array" ref="V187">_xlfn.IFS('Paraclinicos '!S186="","",OR('Paraclinicos '!S186&lt;=8,'Paraclinicos '!S186&gt;=25),3,'Paraclinicos '!S186&lt;12,1,'Paraclinicos '!S186&lt;21,0,'Paraclinicos '!S186&lt;25,2)</f>
        <v>0</v>
      </c>
      <c r="W187" t="str">
        <f>IFERROR(IF(INDEX('BD Demog para scores enalazar'!Y$2:'BD Demog para scores enalazar'!Y$3000,MATCH(Formulas!A187,'BD Demog para scores enalazar'!A$2:'BD Demog para scores enalazar'!A$3000,0))=1,"SI","NO"),"")</f>
        <v>NO</v>
      </c>
      <c r="X187" s="9" t="str">
        <f>IFERROR(IF(INDEX('BD Demog para scores enalazar'!AJ$2:'BD Demog para scores enalazar'!AJ$3000,MATCH(Formulas!A187,'BD Demog para scores enalazar'!A$2:'BD Demog para scores enalazar'!A$3000,0))=1,"SI","NO"),"")</f>
        <v>NO</v>
      </c>
      <c r="Y187" cm="1">
        <f t="array" ref="Y187">IF(AND(W187="NO",X187="NO"),_xlfn.IFS('Paraclinicos '!K186&lt;=91,3,'Paraclinicos '!K186&lt;94,2,'Paraclinicos '!K186&lt;96,1,'Paraclinicos '!K186&gt;=96,0),"")</f>
        <v>3</v>
      </c>
      <c r="Z187" t="str" cm="1">
        <f t="array" ref="Z187">IF(OR(W187="SI",X187="SI"),_xlfn.IFS(OR(AND('Paraclinicos '!K186&lt;=83),AND('Paraclinicos '!K186&gt;=97,AA187=2)),3,OR(AND('Paraclinicos '!K186&lt;=86),AND('Paraclinicos '!K186&gt;=94,AA187=2)),2,OR(AND('Paraclinicos '!K186&lt;=88),AND('Paraclinicos '!K186&gt;=92,AA187=2)),1,OR(AND('Paraclinicos '!K186&gt;=88,'Paraclinicos '!K186&lt;=92),AND('Paraclinicos '!K186&gt;=93,AA187=0)),0),"")</f>
        <v/>
      </c>
      <c r="AA187" cm="1">
        <f t="array" ref="AA187">_xlfn.IFS('Paraclinicos '!E186="","",'Paraclinicos '!E186="Oxigeno",2,'Paraclinicos '!E186="Aire",0)</f>
        <v>2</v>
      </c>
    </row>
    <row r="188" spans="1:27" x14ac:dyDescent="0.25">
      <c r="A188">
        <f>'Paraclinicos '!A187</f>
        <v>27</v>
      </c>
      <c r="B188" s="3">
        <f>'Paraclinicos '!R187</f>
        <v>44322</v>
      </c>
      <c r="C188" cm="1">
        <f t="array" ref="C188">_xlfn.IFS('Paraclinicos '!Q187="","",'Paraclinicos '!Q187&gt;60,3,'Paraclinicos '!Q187&lt;=60,1)</f>
        <v>3</v>
      </c>
      <c r="D188" t="str">
        <f>IFERROR(IF(INDEX('BD Demog para scores enalazar'!BC$2:BC$3000,MATCH(Formulas!A188,'BD Demog para scores enalazar'!A$2:A$3000,0))=0,"SI","NO"),"")</f>
        <v>SI</v>
      </c>
      <c r="E188" cm="1">
        <f t="array" ref="E188">_xlfn.IFS(D188="","",D188="SI",4,D188="NO",1)</f>
        <v>4</v>
      </c>
      <c r="F188" cm="1">
        <f t="array" ref="F188">_xlfn.IFS('Paraclinicos '!B187="","",'Paraclinicos '!B187&gt;1,1,'Paraclinicos '!B187&lt;=1,3)</f>
        <v>1</v>
      </c>
      <c r="G188" t="str" cm="1">
        <f t="array" ref="G188">_xlfn.IFS('Paraclinicos '!D187="","",AND('Paraclinicos '!D187&gt;=250,'Paraclinicos '!D187&lt;=500),2,'Paraclinicos '!D187&gt;500,3,'Paraclinicos '!D187&lt;250,1)</f>
        <v/>
      </c>
      <c r="H188" s="50">
        <f t="shared" si="7"/>
        <v>8</v>
      </c>
      <c r="I188" cm="1">
        <f t="array" ref="I188">_xlfn.IFS('Paraclinicos '!Q187="","",'Paraclinicos '!Q187&gt;=65,1,'Paraclinicos '!Q187&lt;65,0)</f>
        <v>1</v>
      </c>
      <c r="J188" cm="1">
        <f t="array" ref="J188">_xlfn.IFS('Paraclinicos '!I187="","",'Paraclinicos '!I187&gt;7,1,'Paraclinicos '!I187&lt;=7,0)</f>
        <v>1</v>
      </c>
      <c r="K188" cm="1">
        <f t="array" ref="K188">_xlfn.IFS('Paraclinicos '!W187="","",'Paraclinicos '!W187&lt;=8,1,'Paraclinicos '!W187&gt;8,0)</f>
        <v>1</v>
      </c>
      <c r="L188" cm="1">
        <f t="array" ref="L188">_xlfn.IFS('Paraclinicos '!S187="","",'Paraclinicos '!S187&gt;=30,1,'Paraclinicos '!S187&lt;30,0)</f>
        <v>0</v>
      </c>
      <c r="M188" cm="1">
        <f t="array" ref="M188">_xlfn.IFS(OR('Paraclinicos '!T187="",'Paraclinicos '!U187=""),"",OR('Paraclinicos '!T187&lt;=90,'Paraclinicos '!U187&lt;=60),1,OR('Paraclinicos '!T187&gt;90,'Paraclinicos '!U187&gt;60),0)</f>
        <v>1</v>
      </c>
      <c r="N188" s="45">
        <f t="shared" si="8"/>
        <v>5</v>
      </c>
      <c r="O188" cm="1">
        <f t="array" ref="O188">_xlfn.IFS(OR('Paraclinicos '!M187="",'Paraclinicos '!N187="",'Paraclinicos '!N187=0),"",'Paraclinicos '!M187/'Paraclinicos '!N187&lt;100,4,'Paraclinicos '!M187/'Paraclinicos '!N187&lt;200,3,'Paraclinicos '!M187/'Paraclinicos '!N187&lt;300,2,'Paraclinicos '!M187/'Paraclinicos '!N187&lt;400,1,'Paraclinicos '!M187/'Paraclinicos '!N187&gt;=400,0)</f>
        <v>2</v>
      </c>
      <c r="P188" cm="1">
        <f t="array" ref="P188">_xlfn.IFS('Paraclinicos '!C187="","",'Paraclinicos '!C187&lt;20,4,'Paraclinicos '!C187&lt;50,3,'Paraclinicos '!C187&lt;100,2,'Paraclinicos '!C187&lt;150,1,'Paraclinicos '!C187&gt;150,0)</f>
        <v>0</v>
      </c>
      <c r="Q188" cm="1">
        <f t="array" ref="Q188">_xlfn.IFS('Paraclinicos '!O187="","",'Paraclinicos '!O187&lt;1.2,0,'Paraclinicos '!O187&lt;2,1,'Paraclinicos '!O187&lt;3.5,2,'Paraclinicos '!O187&lt;5,3,'Paraclinicos '!O187&gt;5,4)</f>
        <v>0</v>
      </c>
      <c r="R188" t="str" cm="1">
        <f t="array" ref="R188">_xlfn.IFS('Paraclinicos '!J187="","",'Paraclinicos '!J187&lt;1.2,0,'Paraclinicos '!J187&lt;2,1,'Paraclinicos '!J187&lt;6,2,'Paraclinicos '!J187&lt;12,3,'Paraclinicos '!J187&gt;=12,4)</f>
        <v/>
      </c>
      <c r="S188" cm="1">
        <f t="array" ref="S188">_xlfn.IFS('Paraclinicos '!Y187="","",'Paraclinicos '!Y187&lt;70,1,'Paraclinicos '!Y187&gt;=70,0)</f>
        <v>0</v>
      </c>
      <c r="T188" cm="1">
        <f t="array" ref="T188">_xlfn.IFS('Paraclinicos '!W187="","",'Paraclinicos '!W187&lt;6,4,'Paraclinicos '!W187&lt;10,3,'Paraclinicos '!W187&lt;13,2,'Paraclinicos '!W187&lt;15,1,'Paraclinicos '!W187=15,0)</f>
        <v>3</v>
      </c>
      <c r="U188" s="54">
        <f t="shared" si="6"/>
        <v>5</v>
      </c>
      <c r="V188" cm="1">
        <f t="array" ref="V188">_xlfn.IFS('Paraclinicos '!S187="","",OR('Paraclinicos '!S187&lt;=8,'Paraclinicos '!S187&gt;=25),3,'Paraclinicos '!S187&lt;12,1,'Paraclinicos '!S187&lt;21,0,'Paraclinicos '!S187&lt;25,2)</f>
        <v>0</v>
      </c>
      <c r="W188" t="str">
        <f>IFERROR(IF(INDEX('BD Demog para scores enalazar'!Y$2:'BD Demog para scores enalazar'!Y$3000,MATCH(Formulas!A188,'BD Demog para scores enalazar'!A$2:'BD Demog para scores enalazar'!A$3000,0))=1,"SI","NO"),"")</f>
        <v>NO</v>
      </c>
      <c r="X188" s="9" t="str">
        <f>IFERROR(IF(INDEX('BD Demog para scores enalazar'!AJ$2:'BD Demog para scores enalazar'!AJ$3000,MATCH(Formulas!A188,'BD Demog para scores enalazar'!A$2:'BD Demog para scores enalazar'!A$3000,0))=1,"SI","NO"),"")</f>
        <v>NO</v>
      </c>
      <c r="Y188" cm="1">
        <f t="array" ref="Y188">IF(AND(W188="NO",X188="NO"),_xlfn.IFS('Paraclinicos '!K187&lt;=91,3,'Paraclinicos '!K187&lt;94,2,'Paraclinicos '!K187&lt;96,1,'Paraclinicos '!K187&gt;=96,0),"")</f>
        <v>2</v>
      </c>
      <c r="Z188" t="str" cm="1">
        <f t="array" ref="Z188">IF(OR(W188="SI",X188="SI"),_xlfn.IFS(OR(AND('Paraclinicos '!K187&lt;=83),AND('Paraclinicos '!K187&gt;=97,AA188=2)),3,OR(AND('Paraclinicos '!K187&lt;=86),AND('Paraclinicos '!K187&gt;=94,AA188=2)),2,OR(AND('Paraclinicos '!K187&lt;=88),AND('Paraclinicos '!K187&gt;=92,AA188=2)),1,OR(AND('Paraclinicos '!K187&gt;=88,'Paraclinicos '!K187&lt;=92),AND('Paraclinicos '!K187&gt;=93,AA188=0)),0),"")</f>
        <v/>
      </c>
      <c r="AA188" cm="1">
        <f t="array" ref="AA188">_xlfn.IFS('Paraclinicos '!E187="","",'Paraclinicos '!E187="Oxigeno",2,'Paraclinicos '!E187="Aire",0)</f>
        <v>2</v>
      </c>
    </row>
    <row r="189" spans="1:27" x14ac:dyDescent="0.25">
      <c r="A189">
        <f>'Paraclinicos '!A188</f>
        <v>27</v>
      </c>
      <c r="B189" s="3">
        <f>'Paraclinicos '!R188</f>
        <v>44323</v>
      </c>
      <c r="C189" cm="1">
        <f t="array" ref="C189">_xlfn.IFS('Paraclinicos '!Q188="","",'Paraclinicos '!Q188&gt;60,3,'Paraclinicos '!Q188&lt;=60,1)</f>
        <v>3</v>
      </c>
      <c r="D189" t="str">
        <f>IFERROR(IF(INDEX('BD Demog para scores enalazar'!BC$2:BC$3000,MATCH(Formulas!A189,'BD Demog para scores enalazar'!A$2:A$3000,0))=0,"SI","NO"),"")</f>
        <v>SI</v>
      </c>
      <c r="E189" cm="1">
        <f t="array" ref="E189">_xlfn.IFS(D189="","",D189="SI",4,D189="NO",1)</f>
        <v>4</v>
      </c>
      <c r="F189" cm="1">
        <f t="array" ref="F189">_xlfn.IFS('Paraclinicos '!B188="","",'Paraclinicos '!B188&gt;1,1,'Paraclinicos '!B188&lt;=1,3)</f>
        <v>1</v>
      </c>
      <c r="G189" t="str" cm="1">
        <f t="array" ref="G189">_xlfn.IFS('Paraclinicos '!D188="","",AND('Paraclinicos '!D188&gt;=250,'Paraclinicos '!D188&lt;=500),2,'Paraclinicos '!D188&gt;500,3,'Paraclinicos '!D188&lt;250,1)</f>
        <v/>
      </c>
      <c r="H189" s="50">
        <f t="shared" si="7"/>
        <v>8</v>
      </c>
      <c r="I189" cm="1">
        <f t="array" ref="I189">_xlfn.IFS('Paraclinicos '!Q188="","",'Paraclinicos '!Q188&gt;=65,1,'Paraclinicos '!Q188&lt;65,0)</f>
        <v>1</v>
      </c>
      <c r="J189" cm="1">
        <f t="array" ref="J189">_xlfn.IFS('Paraclinicos '!I188="","",'Paraclinicos '!I188&gt;7,1,'Paraclinicos '!I188&lt;=7,0)</f>
        <v>1</v>
      </c>
      <c r="K189" cm="1">
        <f t="array" ref="K189">_xlfn.IFS('Paraclinicos '!W188="","",'Paraclinicos '!W188&lt;=8,1,'Paraclinicos '!W188&gt;8,0)</f>
        <v>1</v>
      </c>
      <c r="L189" cm="1">
        <f t="array" ref="L189">_xlfn.IFS('Paraclinicos '!S188="","",'Paraclinicos '!S188&gt;=30,1,'Paraclinicos '!S188&lt;30,0)</f>
        <v>0</v>
      </c>
      <c r="M189" cm="1">
        <f t="array" ref="M189">_xlfn.IFS(OR('Paraclinicos '!T188="",'Paraclinicos '!U188=""),"",OR('Paraclinicos '!T188&lt;=90,'Paraclinicos '!U188&lt;=60),1,OR('Paraclinicos '!T188&gt;90,'Paraclinicos '!U188&gt;60),0)</f>
        <v>0</v>
      </c>
      <c r="N189" s="45">
        <f t="shared" si="8"/>
        <v>5</v>
      </c>
      <c r="O189" cm="1">
        <f t="array" ref="O189">_xlfn.IFS(OR('Paraclinicos '!M188="",'Paraclinicos '!N188="",'Paraclinicos '!N188=0),"",'Paraclinicos '!M188/'Paraclinicos '!N188&lt;100,4,'Paraclinicos '!M188/'Paraclinicos '!N188&lt;200,3,'Paraclinicos '!M188/'Paraclinicos '!N188&lt;300,2,'Paraclinicos '!M188/'Paraclinicos '!N188&lt;400,1,'Paraclinicos '!M188/'Paraclinicos '!N188&gt;=400,0)</f>
        <v>4</v>
      </c>
      <c r="P189" cm="1">
        <f t="array" ref="P189">_xlfn.IFS('Paraclinicos '!C188="","",'Paraclinicos '!C188&lt;20,4,'Paraclinicos '!C188&lt;50,3,'Paraclinicos '!C188&lt;100,2,'Paraclinicos '!C188&lt;150,1,'Paraclinicos '!C188&gt;150,0)</f>
        <v>0</v>
      </c>
      <c r="Q189" cm="1">
        <f t="array" ref="Q189">_xlfn.IFS('Paraclinicos '!O188="","",'Paraclinicos '!O188&lt;1.2,0,'Paraclinicos '!O188&lt;2,1,'Paraclinicos '!O188&lt;3.5,2,'Paraclinicos '!O188&lt;5,3,'Paraclinicos '!O188&gt;5,4)</f>
        <v>0</v>
      </c>
      <c r="R189" t="str" cm="1">
        <f t="array" ref="R189">_xlfn.IFS('Paraclinicos '!J188="","",'Paraclinicos '!J188&lt;1.2,0,'Paraclinicos '!J188&lt;2,1,'Paraclinicos '!J188&lt;6,2,'Paraclinicos '!J188&lt;12,3,'Paraclinicos '!J188&gt;=12,4)</f>
        <v/>
      </c>
      <c r="S189" cm="1">
        <f t="array" ref="S189">_xlfn.IFS('Paraclinicos '!Y188="","",'Paraclinicos '!Y188&lt;70,1,'Paraclinicos '!Y188&gt;=70,0)</f>
        <v>0</v>
      </c>
      <c r="T189" cm="1">
        <f t="array" ref="T189">_xlfn.IFS('Paraclinicos '!W188="","",'Paraclinicos '!W188&lt;6,4,'Paraclinicos '!W188&lt;10,3,'Paraclinicos '!W188&lt;13,2,'Paraclinicos '!W188&lt;15,1,'Paraclinicos '!W188=15,0)</f>
        <v>3</v>
      </c>
      <c r="U189" s="54">
        <f t="shared" si="6"/>
        <v>7</v>
      </c>
      <c r="V189" cm="1">
        <f t="array" ref="V189">_xlfn.IFS('Paraclinicos '!S188="","",OR('Paraclinicos '!S188&lt;=8,'Paraclinicos '!S188&gt;=25),3,'Paraclinicos '!S188&lt;12,1,'Paraclinicos '!S188&lt;21,0,'Paraclinicos '!S188&lt;25,2)</f>
        <v>0</v>
      </c>
      <c r="W189" t="str">
        <f>IFERROR(IF(INDEX('BD Demog para scores enalazar'!Y$2:'BD Demog para scores enalazar'!Y$3000,MATCH(Formulas!A189,'BD Demog para scores enalazar'!A$2:'BD Demog para scores enalazar'!A$3000,0))=1,"SI","NO"),"")</f>
        <v>NO</v>
      </c>
      <c r="X189" s="9" t="str">
        <f>IFERROR(IF(INDEX('BD Demog para scores enalazar'!AJ$2:'BD Demog para scores enalazar'!AJ$3000,MATCH(Formulas!A189,'BD Demog para scores enalazar'!A$2:'BD Demog para scores enalazar'!A$3000,0))=1,"SI","NO"),"")</f>
        <v>NO</v>
      </c>
      <c r="Y189" cm="1">
        <f t="array" ref="Y189">IF(AND(W189="NO",X189="NO"),_xlfn.IFS('Paraclinicos '!K188&lt;=91,3,'Paraclinicos '!K188&lt;94,2,'Paraclinicos '!K188&lt;96,1,'Paraclinicos '!K188&gt;=96,0),"")</f>
        <v>3</v>
      </c>
      <c r="Z189" t="str" cm="1">
        <f t="array" ref="Z189">IF(OR(W189="SI",X189="SI"),_xlfn.IFS(OR(AND('Paraclinicos '!K188&lt;=83),AND('Paraclinicos '!K188&gt;=97,AA189=2)),3,OR(AND('Paraclinicos '!K188&lt;=86),AND('Paraclinicos '!K188&gt;=94,AA189=2)),2,OR(AND('Paraclinicos '!K188&lt;=88),AND('Paraclinicos '!K188&gt;=92,AA189=2)),1,OR(AND('Paraclinicos '!K188&gt;=88,'Paraclinicos '!K188&lt;=92),AND('Paraclinicos '!K188&gt;=93,AA189=0)),0),"")</f>
        <v/>
      </c>
      <c r="AA189" cm="1">
        <f t="array" ref="AA189">_xlfn.IFS('Paraclinicos '!E188="","",'Paraclinicos '!E188="Oxigeno",2,'Paraclinicos '!E188="Aire",0)</f>
        <v>2</v>
      </c>
    </row>
    <row r="190" spans="1:27" x14ac:dyDescent="0.25">
      <c r="A190">
        <f>'Paraclinicos '!A189</f>
        <v>27</v>
      </c>
      <c r="B190" s="3">
        <f>'Paraclinicos '!R189</f>
        <v>44325</v>
      </c>
      <c r="C190" cm="1">
        <f t="array" ref="C190">_xlfn.IFS('Paraclinicos '!Q189="","",'Paraclinicos '!Q189&gt;60,3,'Paraclinicos '!Q189&lt;=60,1)</f>
        <v>3</v>
      </c>
      <c r="D190" t="str">
        <f>IFERROR(IF(INDEX('BD Demog para scores enalazar'!BC$2:BC$3000,MATCH(Formulas!A190,'BD Demog para scores enalazar'!A$2:A$3000,0))=0,"SI","NO"),"")</f>
        <v>SI</v>
      </c>
      <c r="E190" cm="1">
        <f t="array" ref="E190">_xlfn.IFS(D190="","",D190="SI",4,D190="NO",1)</f>
        <v>4</v>
      </c>
      <c r="F190" cm="1">
        <f t="array" ref="F190">_xlfn.IFS('Paraclinicos '!B189="","",'Paraclinicos '!B189&gt;1,1,'Paraclinicos '!B189&lt;=1,3)</f>
        <v>1</v>
      </c>
      <c r="G190" t="str" cm="1">
        <f t="array" ref="G190">_xlfn.IFS('Paraclinicos '!D189="","",AND('Paraclinicos '!D189&gt;=250,'Paraclinicos '!D189&lt;=500),2,'Paraclinicos '!D189&gt;500,3,'Paraclinicos '!D189&lt;250,1)</f>
        <v/>
      </c>
      <c r="H190" s="50">
        <f t="shared" si="7"/>
        <v>8</v>
      </c>
      <c r="I190" cm="1">
        <f t="array" ref="I190">_xlfn.IFS('Paraclinicos '!Q189="","",'Paraclinicos '!Q189&gt;=65,1,'Paraclinicos '!Q189&lt;65,0)</f>
        <v>1</v>
      </c>
      <c r="J190" cm="1">
        <f t="array" ref="J190">_xlfn.IFS('Paraclinicos '!I189="","",'Paraclinicos '!I189&gt;7,1,'Paraclinicos '!I189&lt;=7,0)</f>
        <v>1</v>
      </c>
      <c r="K190" cm="1">
        <f t="array" ref="K190">_xlfn.IFS('Paraclinicos '!W189="","",'Paraclinicos '!W189&lt;=8,1,'Paraclinicos '!W189&gt;8,0)</f>
        <v>1</v>
      </c>
      <c r="L190" cm="1">
        <f t="array" ref="L190">_xlfn.IFS('Paraclinicos '!S189="","",'Paraclinicos '!S189&gt;=30,1,'Paraclinicos '!S189&lt;30,0)</f>
        <v>0</v>
      </c>
      <c r="M190" cm="1">
        <f t="array" ref="M190">_xlfn.IFS(OR('Paraclinicos '!T189="",'Paraclinicos '!U189=""),"",OR('Paraclinicos '!T189&lt;=90,'Paraclinicos '!U189&lt;=60),1,OR('Paraclinicos '!T189&gt;90,'Paraclinicos '!U189&gt;60),0)</f>
        <v>1</v>
      </c>
      <c r="N190" s="45">
        <f t="shared" si="8"/>
        <v>5</v>
      </c>
      <c r="O190" cm="1">
        <f t="array" ref="O190">_xlfn.IFS(OR('Paraclinicos '!M189="",'Paraclinicos '!N189="",'Paraclinicos '!N189=0),"",'Paraclinicos '!M189/'Paraclinicos '!N189&lt;100,4,'Paraclinicos '!M189/'Paraclinicos '!N189&lt;200,3,'Paraclinicos '!M189/'Paraclinicos '!N189&lt;300,2,'Paraclinicos '!M189/'Paraclinicos '!N189&lt;400,1,'Paraclinicos '!M189/'Paraclinicos '!N189&gt;=400,0)</f>
        <v>2</v>
      </c>
      <c r="P190" cm="1">
        <f t="array" ref="P190">_xlfn.IFS('Paraclinicos '!C189="","",'Paraclinicos '!C189&lt;20,4,'Paraclinicos '!C189&lt;50,3,'Paraclinicos '!C189&lt;100,2,'Paraclinicos '!C189&lt;150,1,'Paraclinicos '!C189&gt;150,0)</f>
        <v>0</v>
      </c>
      <c r="Q190" cm="1">
        <f t="array" ref="Q190">_xlfn.IFS('Paraclinicos '!O189="","",'Paraclinicos '!O189&lt;1.2,0,'Paraclinicos '!O189&lt;2,1,'Paraclinicos '!O189&lt;3.5,2,'Paraclinicos '!O189&lt;5,3,'Paraclinicos '!O189&gt;5,4)</f>
        <v>0</v>
      </c>
      <c r="R190" cm="1">
        <f t="array" ref="R190">_xlfn.IFS('Paraclinicos '!J189="","",'Paraclinicos '!J189&lt;1.2,0,'Paraclinicos '!J189&lt;2,1,'Paraclinicos '!J189&lt;6,2,'Paraclinicos '!J189&lt;12,3,'Paraclinicos '!J189&gt;=12,4)</f>
        <v>0</v>
      </c>
      <c r="S190" cm="1">
        <f t="array" ref="S190">_xlfn.IFS('Paraclinicos '!Y189="","",'Paraclinicos '!Y189&lt;70,1,'Paraclinicos '!Y189&gt;=70,0)</f>
        <v>0</v>
      </c>
      <c r="T190" cm="1">
        <f t="array" ref="T190">_xlfn.IFS('Paraclinicos '!W189="","",'Paraclinicos '!W189&lt;6,4,'Paraclinicos '!W189&lt;10,3,'Paraclinicos '!W189&lt;13,2,'Paraclinicos '!W189&lt;15,1,'Paraclinicos '!W189=15,0)</f>
        <v>3</v>
      </c>
      <c r="U190" s="54">
        <f t="shared" si="6"/>
        <v>5</v>
      </c>
      <c r="V190" cm="1">
        <f t="array" ref="V190">_xlfn.IFS('Paraclinicos '!S189="","",OR('Paraclinicos '!S189&lt;=8,'Paraclinicos '!S189&gt;=25),3,'Paraclinicos '!S189&lt;12,1,'Paraclinicos '!S189&lt;21,0,'Paraclinicos '!S189&lt;25,2)</f>
        <v>0</v>
      </c>
      <c r="W190" t="str">
        <f>IFERROR(IF(INDEX('BD Demog para scores enalazar'!Y$2:'BD Demog para scores enalazar'!Y$3000,MATCH(Formulas!A190,'BD Demog para scores enalazar'!A$2:'BD Demog para scores enalazar'!A$3000,0))=1,"SI","NO"),"")</f>
        <v>NO</v>
      </c>
      <c r="X190" s="9" t="str">
        <f>IFERROR(IF(INDEX('BD Demog para scores enalazar'!AJ$2:'BD Demog para scores enalazar'!AJ$3000,MATCH(Formulas!A190,'BD Demog para scores enalazar'!A$2:'BD Demog para scores enalazar'!A$3000,0))=1,"SI","NO"),"")</f>
        <v>NO</v>
      </c>
      <c r="Y190" cm="1">
        <f t="array" ref="Y190">IF(AND(W190="NO",X190="NO"),_xlfn.IFS('Paraclinicos '!K189&lt;=91,3,'Paraclinicos '!K189&lt;94,2,'Paraclinicos '!K189&lt;96,1,'Paraclinicos '!K189&gt;=96,0),"")</f>
        <v>3</v>
      </c>
      <c r="Z190" t="str" cm="1">
        <f t="array" ref="Z190">IF(OR(W190="SI",X190="SI"),_xlfn.IFS(OR(AND('Paraclinicos '!K189&lt;=83),AND('Paraclinicos '!K189&gt;=97,AA190=2)),3,OR(AND('Paraclinicos '!K189&lt;=86),AND('Paraclinicos '!K189&gt;=94,AA190=2)),2,OR(AND('Paraclinicos '!K189&lt;=88),AND('Paraclinicos '!K189&gt;=92,AA190=2)),1,OR(AND('Paraclinicos '!K189&gt;=88,'Paraclinicos '!K189&lt;=92),AND('Paraclinicos '!K189&gt;=93,AA190=0)),0),"")</f>
        <v/>
      </c>
      <c r="AA190" cm="1">
        <f t="array" ref="AA190">_xlfn.IFS('Paraclinicos '!E189="","",'Paraclinicos '!E189="Oxigeno",2,'Paraclinicos '!E189="Aire",0)</f>
        <v>2</v>
      </c>
    </row>
    <row r="191" spans="1:27" x14ac:dyDescent="0.25">
      <c r="A191">
        <f>'Paraclinicos '!A190</f>
        <v>27</v>
      </c>
      <c r="B191" s="3">
        <f>'Paraclinicos '!R190</f>
        <v>44327</v>
      </c>
      <c r="C191" cm="1">
        <f t="array" ref="C191">_xlfn.IFS('Paraclinicos '!Q190="","",'Paraclinicos '!Q190&gt;60,3,'Paraclinicos '!Q190&lt;=60,1)</f>
        <v>3</v>
      </c>
      <c r="D191" t="str">
        <f>IFERROR(IF(INDEX('BD Demog para scores enalazar'!BC$2:BC$3000,MATCH(Formulas!A191,'BD Demog para scores enalazar'!A$2:A$3000,0))=0,"SI","NO"),"")</f>
        <v>SI</v>
      </c>
      <c r="E191" cm="1">
        <f t="array" ref="E191">_xlfn.IFS(D191="","",D191="SI",4,D191="NO",1)</f>
        <v>4</v>
      </c>
      <c r="F191" cm="1">
        <f t="array" ref="F191">_xlfn.IFS('Paraclinicos '!B190="","",'Paraclinicos '!B190&gt;1,1,'Paraclinicos '!B190&lt;=1,3)</f>
        <v>1</v>
      </c>
      <c r="G191" t="str" cm="1">
        <f t="array" ref="G191">_xlfn.IFS('Paraclinicos '!D190="","",AND('Paraclinicos '!D190&gt;=250,'Paraclinicos '!D190&lt;=500),2,'Paraclinicos '!D190&gt;500,3,'Paraclinicos '!D190&lt;250,1)</f>
        <v/>
      </c>
      <c r="H191" s="50">
        <f t="shared" si="7"/>
        <v>8</v>
      </c>
      <c r="I191" cm="1">
        <f t="array" ref="I191">_xlfn.IFS('Paraclinicos '!Q190="","",'Paraclinicos '!Q190&gt;=65,1,'Paraclinicos '!Q190&lt;65,0)</f>
        <v>1</v>
      </c>
      <c r="J191" cm="1">
        <f t="array" ref="J191">_xlfn.IFS('Paraclinicos '!I190="","",'Paraclinicos '!I190&gt;7,1,'Paraclinicos '!I190&lt;=7,0)</f>
        <v>1</v>
      </c>
      <c r="K191" cm="1">
        <f t="array" ref="K191">_xlfn.IFS('Paraclinicos '!W190="","",'Paraclinicos '!W190&lt;=8,1,'Paraclinicos '!W190&gt;8,0)</f>
        <v>1</v>
      </c>
      <c r="L191" cm="1">
        <f t="array" ref="L191">_xlfn.IFS('Paraclinicos '!S190="","",'Paraclinicos '!S190&gt;=30,1,'Paraclinicos '!S190&lt;30,0)</f>
        <v>0</v>
      </c>
      <c r="M191" cm="1">
        <f t="array" ref="M191">_xlfn.IFS(OR('Paraclinicos '!T190="",'Paraclinicos '!U190=""),"",OR('Paraclinicos '!T190&lt;=90,'Paraclinicos '!U190&lt;=60),1,OR('Paraclinicos '!T190&gt;90,'Paraclinicos '!U190&gt;60),0)</f>
        <v>0</v>
      </c>
      <c r="N191" s="45">
        <f t="shared" si="8"/>
        <v>5</v>
      </c>
      <c r="O191" cm="1">
        <f t="array" ref="O191">_xlfn.IFS(OR('Paraclinicos '!M190="",'Paraclinicos '!N190="",'Paraclinicos '!N190=0),"",'Paraclinicos '!M190/'Paraclinicos '!N190&lt;100,4,'Paraclinicos '!M190/'Paraclinicos '!N190&lt;200,3,'Paraclinicos '!M190/'Paraclinicos '!N190&lt;300,2,'Paraclinicos '!M190/'Paraclinicos '!N190&lt;400,1,'Paraclinicos '!M190/'Paraclinicos '!N190&gt;=400,0)</f>
        <v>3</v>
      </c>
      <c r="P191" cm="1">
        <f t="array" ref="P191">_xlfn.IFS('Paraclinicos '!C190="","",'Paraclinicos '!C190&lt;20,4,'Paraclinicos '!C190&lt;50,3,'Paraclinicos '!C190&lt;100,2,'Paraclinicos '!C190&lt;150,1,'Paraclinicos '!C190&gt;150,0)</f>
        <v>0</v>
      </c>
      <c r="Q191" cm="1">
        <f t="array" ref="Q191">_xlfn.IFS('Paraclinicos '!O190="","",'Paraclinicos '!O190&lt;1.2,0,'Paraclinicos '!O190&lt;2,1,'Paraclinicos '!O190&lt;3.5,2,'Paraclinicos '!O190&lt;5,3,'Paraclinicos '!O190&gt;5,4)</f>
        <v>0</v>
      </c>
      <c r="R191" cm="1">
        <f t="array" ref="R191">_xlfn.IFS('Paraclinicos '!J190="","",'Paraclinicos '!J190&lt;1.2,0,'Paraclinicos '!J190&lt;2,1,'Paraclinicos '!J190&lt;6,2,'Paraclinicos '!J190&lt;12,3,'Paraclinicos '!J190&gt;=12,4)</f>
        <v>0</v>
      </c>
      <c r="S191" cm="1">
        <f t="array" ref="S191">_xlfn.IFS('Paraclinicos '!Y190="","",'Paraclinicos '!Y190&lt;70,1,'Paraclinicos '!Y190&gt;=70,0)</f>
        <v>0</v>
      </c>
      <c r="T191" cm="1">
        <f t="array" ref="T191">_xlfn.IFS('Paraclinicos '!W190="","",'Paraclinicos '!W190&lt;6,4,'Paraclinicos '!W190&lt;10,3,'Paraclinicos '!W190&lt;13,2,'Paraclinicos '!W190&lt;15,1,'Paraclinicos '!W190=15,0)</f>
        <v>4</v>
      </c>
      <c r="U191" s="54">
        <f t="shared" si="6"/>
        <v>7</v>
      </c>
      <c r="V191" cm="1">
        <f t="array" ref="V191">_xlfn.IFS('Paraclinicos '!S190="","",OR('Paraclinicos '!S190&lt;=8,'Paraclinicos '!S190&gt;=25),3,'Paraclinicos '!S190&lt;12,1,'Paraclinicos '!S190&lt;21,0,'Paraclinicos '!S190&lt;25,2)</f>
        <v>0</v>
      </c>
      <c r="W191" t="str">
        <f>IFERROR(IF(INDEX('BD Demog para scores enalazar'!Y$2:'BD Demog para scores enalazar'!Y$3000,MATCH(Formulas!A191,'BD Demog para scores enalazar'!A$2:'BD Demog para scores enalazar'!A$3000,0))=1,"SI","NO"),"")</f>
        <v>NO</v>
      </c>
      <c r="X191" s="9" t="str">
        <f>IFERROR(IF(INDEX('BD Demog para scores enalazar'!AJ$2:'BD Demog para scores enalazar'!AJ$3000,MATCH(Formulas!A191,'BD Demog para scores enalazar'!A$2:'BD Demog para scores enalazar'!A$3000,0))=1,"SI","NO"),"")</f>
        <v>NO</v>
      </c>
      <c r="Y191" cm="1">
        <f t="array" ref="Y191">IF(AND(W191="NO",X191="NO"),_xlfn.IFS('Paraclinicos '!K190&lt;=91,3,'Paraclinicos '!K190&lt;94,2,'Paraclinicos '!K190&lt;96,1,'Paraclinicos '!K190&gt;=96,0),"")</f>
        <v>3</v>
      </c>
      <c r="Z191" t="str" cm="1">
        <f t="array" ref="Z191">IF(OR(W191="SI",X191="SI"),_xlfn.IFS(OR(AND('Paraclinicos '!K190&lt;=83),AND('Paraclinicos '!K190&gt;=97,AA191=2)),3,OR(AND('Paraclinicos '!K190&lt;=86),AND('Paraclinicos '!K190&gt;=94,AA191=2)),2,OR(AND('Paraclinicos '!K190&lt;=88),AND('Paraclinicos '!K190&gt;=92,AA191=2)),1,OR(AND('Paraclinicos '!K190&gt;=88,'Paraclinicos '!K190&lt;=92),AND('Paraclinicos '!K190&gt;=93,AA191=0)),0),"")</f>
        <v/>
      </c>
      <c r="AA191" cm="1">
        <f t="array" ref="AA191">_xlfn.IFS('Paraclinicos '!E190="","",'Paraclinicos '!E190="Oxigeno",2,'Paraclinicos '!E190="Aire",0)</f>
        <v>2</v>
      </c>
    </row>
    <row r="192" spans="1:27" x14ac:dyDescent="0.25">
      <c r="A192">
        <f>'Paraclinicos '!A191</f>
        <v>27</v>
      </c>
      <c r="B192" s="3">
        <f>'Paraclinicos '!R191</f>
        <v>44329</v>
      </c>
      <c r="C192" cm="1">
        <f t="array" ref="C192">_xlfn.IFS('Paraclinicos '!Q191="","",'Paraclinicos '!Q191&gt;60,3,'Paraclinicos '!Q191&lt;=60,1)</f>
        <v>3</v>
      </c>
      <c r="D192" t="str">
        <f>IFERROR(IF(INDEX('BD Demog para scores enalazar'!BC$2:BC$3000,MATCH(Formulas!A192,'BD Demog para scores enalazar'!A$2:A$3000,0))=0,"SI","NO"),"")</f>
        <v>SI</v>
      </c>
      <c r="E192" cm="1">
        <f t="array" ref="E192">_xlfn.IFS(D192="","",D192="SI",4,D192="NO",1)</f>
        <v>4</v>
      </c>
      <c r="F192" cm="1">
        <f t="array" ref="F192">_xlfn.IFS('Paraclinicos '!B191="","",'Paraclinicos '!B191&gt;1,1,'Paraclinicos '!B191&lt;=1,3)</f>
        <v>3</v>
      </c>
      <c r="G192" cm="1">
        <f t="array" ref="G192">_xlfn.IFS('Paraclinicos '!D191="","",AND('Paraclinicos '!D191&gt;=250,'Paraclinicos '!D191&lt;=500),2,'Paraclinicos '!D191&gt;500,3,'Paraclinicos '!D191&lt;250,1)</f>
        <v>2</v>
      </c>
      <c r="H192" s="50">
        <f t="shared" si="7"/>
        <v>12</v>
      </c>
      <c r="I192" cm="1">
        <f t="array" ref="I192">_xlfn.IFS('Paraclinicos '!Q191="","",'Paraclinicos '!Q191&gt;=65,1,'Paraclinicos '!Q191&lt;65,0)</f>
        <v>1</v>
      </c>
      <c r="J192" cm="1">
        <f t="array" ref="J192">_xlfn.IFS('Paraclinicos '!I191="","",'Paraclinicos '!I191&gt;7,1,'Paraclinicos '!I191&lt;=7,0)</f>
        <v>1</v>
      </c>
      <c r="K192" cm="1">
        <f t="array" ref="K192">_xlfn.IFS('Paraclinicos '!W191="","",'Paraclinicos '!W191&lt;=8,1,'Paraclinicos '!W191&gt;8,0)</f>
        <v>1</v>
      </c>
      <c r="L192" cm="1">
        <f t="array" ref="L192">_xlfn.IFS('Paraclinicos '!S191="","",'Paraclinicos '!S191&gt;=30,1,'Paraclinicos '!S191&lt;30,0)</f>
        <v>0</v>
      </c>
      <c r="M192" cm="1">
        <f t="array" ref="M192">_xlfn.IFS(OR('Paraclinicos '!T191="",'Paraclinicos '!U191=""),"",OR('Paraclinicos '!T191&lt;=90,'Paraclinicos '!U191&lt;=60),1,OR('Paraclinicos '!T191&gt;90,'Paraclinicos '!U191&gt;60),0)</f>
        <v>0</v>
      </c>
      <c r="N192" s="45">
        <f t="shared" si="8"/>
        <v>4</v>
      </c>
      <c r="O192" cm="1">
        <f t="array" ref="O192">_xlfn.IFS(OR('Paraclinicos '!M191="",'Paraclinicos '!N191="",'Paraclinicos '!N191=0),"",'Paraclinicos '!M191/'Paraclinicos '!N191&lt;100,4,'Paraclinicos '!M191/'Paraclinicos '!N191&lt;200,3,'Paraclinicos '!M191/'Paraclinicos '!N191&lt;300,2,'Paraclinicos '!M191/'Paraclinicos '!N191&lt;400,1,'Paraclinicos '!M191/'Paraclinicos '!N191&gt;=400,0)</f>
        <v>3</v>
      </c>
      <c r="P192" cm="1">
        <f t="array" ref="P192">_xlfn.IFS('Paraclinicos '!C191="","",'Paraclinicos '!C191&lt;20,4,'Paraclinicos '!C191&lt;50,3,'Paraclinicos '!C191&lt;100,2,'Paraclinicos '!C191&lt;150,1,'Paraclinicos '!C191&gt;150,0)</f>
        <v>0</v>
      </c>
      <c r="Q192" cm="1">
        <f t="array" ref="Q192">_xlfn.IFS('Paraclinicos '!O191="","",'Paraclinicos '!O191&lt;1.2,0,'Paraclinicos '!O191&lt;2,1,'Paraclinicos '!O191&lt;3.5,2,'Paraclinicos '!O191&lt;5,3,'Paraclinicos '!O191&gt;5,4)</f>
        <v>0</v>
      </c>
      <c r="R192" cm="1">
        <f t="array" ref="R192">_xlfn.IFS('Paraclinicos '!J191="","",'Paraclinicos '!J191&lt;1.2,0,'Paraclinicos '!J191&lt;2,1,'Paraclinicos '!J191&lt;6,2,'Paraclinicos '!J191&lt;12,3,'Paraclinicos '!J191&gt;=12,4)</f>
        <v>0</v>
      </c>
      <c r="S192" cm="1">
        <f t="array" ref="S192">_xlfn.IFS('Paraclinicos '!Y191="","",'Paraclinicos '!Y191&lt;70,1,'Paraclinicos '!Y191&gt;=70,0)</f>
        <v>0</v>
      </c>
      <c r="T192" cm="1">
        <f t="array" ref="T192">_xlfn.IFS('Paraclinicos '!W191="","",'Paraclinicos '!W191&lt;6,4,'Paraclinicos '!W191&lt;10,3,'Paraclinicos '!W191&lt;13,2,'Paraclinicos '!W191&lt;15,1,'Paraclinicos '!W191=15,0)</f>
        <v>4</v>
      </c>
      <c r="U192" s="54">
        <f t="shared" si="6"/>
        <v>7</v>
      </c>
      <c r="V192" cm="1">
        <f t="array" ref="V192">_xlfn.IFS('Paraclinicos '!S191="","",OR('Paraclinicos '!S191&lt;=8,'Paraclinicos '!S191&gt;=25),3,'Paraclinicos '!S191&lt;12,1,'Paraclinicos '!S191&lt;21,0,'Paraclinicos '!S191&lt;25,2)</f>
        <v>0</v>
      </c>
      <c r="W192" t="str">
        <f>IFERROR(IF(INDEX('BD Demog para scores enalazar'!Y$2:'BD Demog para scores enalazar'!Y$3000,MATCH(Formulas!A192,'BD Demog para scores enalazar'!A$2:'BD Demog para scores enalazar'!A$3000,0))=1,"SI","NO"),"")</f>
        <v>NO</v>
      </c>
      <c r="X192" s="9" t="str">
        <f>IFERROR(IF(INDEX('BD Demog para scores enalazar'!AJ$2:'BD Demog para scores enalazar'!AJ$3000,MATCH(Formulas!A192,'BD Demog para scores enalazar'!A$2:'BD Demog para scores enalazar'!A$3000,0))=1,"SI","NO"),"")</f>
        <v>NO</v>
      </c>
      <c r="Y192" cm="1">
        <f t="array" ref="Y192">IF(AND(W192="NO",X192="NO"),_xlfn.IFS('Paraclinicos '!K191&lt;=91,3,'Paraclinicos '!K191&lt;94,2,'Paraclinicos '!K191&lt;96,1,'Paraclinicos '!K191&gt;=96,0),"")</f>
        <v>3</v>
      </c>
      <c r="Z192" t="str" cm="1">
        <f t="array" ref="Z192">IF(OR(W192="SI",X192="SI"),_xlfn.IFS(OR(AND('Paraclinicos '!K191&lt;=83),AND('Paraclinicos '!K191&gt;=97,AA192=2)),3,OR(AND('Paraclinicos '!K191&lt;=86),AND('Paraclinicos '!K191&gt;=94,AA192=2)),2,OR(AND('Paraclinicos '!K191&lt;=88),AND('Paraclinicos '!K191&gt;=92,AA192=2)),1,OR(AND('Paraclinicos '!K191&gt;=88,'Paraclinicos '!K191&lt;=92),AND('Paraclinicos '!K191&gt;=93,AA192=0)),0),"")</f>
        <v/>
      </c>
      <c r="AA192" cm="1">
        <f t="array" ref="AA192">_xlfn.IFS('Paraclinicos '!E191="","",'Paraclinicos '!E191="Oxigeno",2,'Paraclinicos '!E191="Aire",0)</f>
        <v>2</v>
      </c>
    </row>
    <row r="193" spans="1:27" x14ac:dyDescent="0.25">
      <c r="A193">
        <f>'Paraclinicos '!A192</f>
        <v>27</v>
      </c>
      <c r="B193" s="3">
        <f>'Paraclinicos '!R192</f>
        <v>44329</v>
      </c>
      <c r="C193" cm="1">
        <f t="array" ref="C193">_xlfn.IFS('Paraclinicos '!Q192="","",'Paraclinicos '!Q192&gt;60,3,'Paraclinicos '!Q192&lt;=60,1)</f>
        <v>3</v>
      </c>
      <c r="D193" t="str">
        <f>IFERROR(IF(INDEX('BD Demog para scores enalazar'!BC$2:BC$3000,MATCH(Formulas!A193,'BD Demog para scores enalazar'!A$2:A$3000,0))=0,"SI","NO"),"")</f>
        <v>SI</v>
      </c>
      <c r="E193" cm="1">
        <f t="array" ref="E193">_xlfn.IFS(D193="","",D193="SI",4,D193="NO",1)</f>
        <v>4</v>
      </c>
      <c r="F193" cm="1">
        <f t="array" ref="F193">_xlfn.IFS('Paraclinicos '!B192="","",'Paraclinicos '!B192&gt;1,1,'Paraclinicos '!B192&lt;=1,3)</f>
        <v>1</v>
      </c>
      <c r="G193" cm="1">
        <f t="array" ref="G193">_xlfn.IFS('Paraclinicos '!D192="","",AND('Paraclinicos '!D192&gt;=250,'Paraclinicos '!D192&lt;=500),2,'Paraclinicos '!D192&gt;500,3,'Paraclinicos '!D192&lt;250,1)</f>
        <v>3</v>
      </c>
      <c r="H193" s="50">
        <f t="shared" si="7"/>
        <v>11</v>
      </c>
      <c r="I193" cm="1">
        <f t="array" ref="I193">_xlfn.IFS('Paraclinicos '!Q192="","",'Paraclinicos '!Q192&gt;=65,1,'Paraclinicos '!Q192&lt;65,0)</f>
        <v>1</v>
      </c>
      <c r="J193" cm="1">
        <f t="array" ref="J193">_xlfn.IFS('Paraclinicos '!I192="","",'Paraclinicos '!I192&gt;7,1,'Paraclinicos '!I192&lt;=7,0)</f>
        <v>1</v>
      </c>
      <c r="K193" cm="1">
        <f t="array" ref="K193">_xlfn.IFS('Paraclinicos '!W192="","",'Paraclinicos '!W192&lt;=8,1,'Paraclinicos '!W192&gt;8,0)</f>
        <v>1</v>
      </c>
      <c r="L193" cm="1">
        <f t="array" ref="L193">_xlfn.IFS('Paraclinicos '!S192="","",'Paraclinicos '!S192&gt;=30,1,'Paraclinicos '!S192&lt;30,0)</f>
        <v>0</v>
      </c>
      <c r="M193" cm="1">
        <f t="array" ref="M193">_xlfn.IFS(OR('Paraclinicos '!T192="",'Paraclinicos '!U192=""),"",OR('Paraclinicos '!T192&lt;=90,'Paraclinicos '!U192&lt;=60),1,OR('Paraclinicos '!T192&gt;90,'Paraclinicos '!U192&gt;60),0)</f>
        <v>0</v>
      </c>
      <c r="N193" s="45">
        <f t="shared" si="8"/>
        <v>4</v>
      </c>
      <c r="O193" cm="1">
        <f t="array" ref="O193">_xlfn.IFS(OR('Paraclinicos '!M192="",'Paraclinicos '!N192="",'Paraclinicos '!N192=0),"",'Paraclinicos '!M192/'Paraclinicos '!N192&lt;100,4,'Paraclinicos '!M192/'Paraclinicos '!N192&lt;200,3,'Paraclinicos '!M192/'Paraclinicos '!N192&lt;300,2,'Paraclinicos '!M192/'Paraclinicos '!N192&lt;400,1,'Paraclinicos '!M192/'Paraclinicos '!N192&gt;=400,0)</f>
        <v>2</v>
      </c>
      <c r="P193" cm="1">
        <f t="array" ref="P193">_xlfn.IFS('Paraclinicos '!C192="","",'Paraclinicos '!C192&lt;20,4,'Paraclinicos '!C192&lt;50,3,'Paraclinicos '!C192&lt;100,2,'Paraclinicos '!C192&lt;150,1,'Paraclinicos '!C192&gt;150,0)</f>
        <v>2</v>
      </c>
      <c r="Q193" cm="1">
        <f t="array" ref="Q193">_xlfn.IFS('Paraclinicos '!O192="","",'Paraclinicos '!O192&lt;1.2,0,'Paraclinicos '!O192&lt;2,1,'Paraclinicos '!O192&lt;3.5,2,'Paraclinicos '!O192&lt;5,3,'Paraclinicos '!O192&gt;5,4)</f>
        <v>0</v>
      </c>
      <c r="R193" cm="1">
        <f t="array" ref="R193">_xlfn.IFS('Paraclinicos '!J192="","",'Paraclinicos '!J192&lt;1.2,0,'Paraclinicos '!J192&lt;2,1,'Paraclinicos '!J192&lt;6,2,'Paraclinicos '!J192&lt;12,3,'Paraclinicos '!J192&gt;=12,4)</f>
        <v>0</v>
      </c>
      <c r="S193" cm="1">
        <f t="array" ref="S193">_xlfn.IFS('Paraclinicos '!Y192="","",'Paraclinicos '!Y192&lt;70,1,'Paraclinicos '!Y192&gt;=70,0)</f>
        <v>0</v>
      </c>
      <c r="T193" cm="1">
        <f t="array" ref="T193">_xlfn.IFS('Paraclinicos '!W192="","",'Paraclinicos '!W192&lt;6,4,'Paraclinicos '!W192&lt;10,3,'Paraclinicos '!W192&lt;13,2,'Paraclinicos '!W192&lt;15,1,'Paraclinicos '!W192=15,0)</f>
        <v>4</v>
      </c>
      <c r="U193" s="54">
        <f t="shared" si="6"/>
        <v>8</v>
      </c>
      <c r="V193" cm="1">
        <f t="array" ref="V193">_xlfn.IFS('Paraclinicos '!S192="","",OR('Paraclinicos '!S192&lt;=8,'Paraclinicos '!S192&gt;=25),3,'Paraclinicos '!S192&lt;12,1,'Paraclinicos '!S192&lt;21,0,'Paraclinicos '!S192&lt;25,2)</f>
        <v>0</v>
      </c>
      <c r="W193" t="str">
        <f>IFERROR(IF(INDEX('BD Demog para scores enalazar'!Y$2:'BD Demog para scores enalazar'!Y$3000,MATCH(Formulas!A193,'BD Demog para scores enalazar'!A$2:'BD Demog para scores enalazar'!A$3000,0))=1,"SI","NO"),"")</f>
        <v>NO</v>
      </c>
      <c r="X193" s="9" t="str">
        <f>IFERROR(IF(INDEX('BD Demog para scores enalazar'!AJ$2:'BD Demog para scores enalazar'!AJ$3000,MATCH(Formulas!A193,'BD Demog para scores enalazar'!A$2:'BD Demog para scores enalazar'!A$3000,0))=1,"SI","NO"),"")</f>
        <v>NO</v>
      </c>
      <c r="Y193" cm="1">
        <f t="array" ref="Y193">IF(AND(W193="NO",X193="NO"),_xlfn.IFS('Paraclinicos '!K192&lt;=91,3,'Paraclinicos '!K192&lt;94,2,'Paraclinicos '!K192&lt;96,1,'Paraclinicos '!K192&gt;=96,0),"")</f>
        <v>3</v>
      </c>
      <c r="Z193" t="str" cm="1">
        <f t="array" ref="Z193">IF(OR(W193="SI",X193="SI"),_xlfn.IFS(OR(AND('Paraclinicos '!K192&lt;=83),AND('Paraclinicos '!K192&gt;=97,AA193=2)),3,OR(AND('Paraclinicos '!K192&lt;=86),AND('Paraclinicos '!K192&gt;=94,AA193=2)),2,OR(AND('Paraclinicos '!K192&lt;=88),AND('Paraclinicos '!K192&gt;=92,AA193=2)),1,OR(AND('Paraclinicos '!K192&gt;=88,'Paraclinicos '!K192&lt;=92),AND('Paraclinicos '!K192&gt;=93,AA193=0)),0),"")</f>
        <v/>
      </c>
      <c r="AA193" cm="1">
        <f t="array" ref="AA193">_xlfn.IFS('Paraclinicos '!E192="","",'Paraclinicos '!E192="Oxigeno",2,'Paraclinicos '!E192="Aire",0)</f>
        <v>2</v>
      </c>
    </row>
    <row r="194" spans="1:27" x14ac:dyDescent="0.25">
      <c r="A194">
        <f>'Paraclinicos '!A193</f>
        <v>27</v>
      </c>
      <c r="B194" s="3">
        <f>'Paraclinicos '!R193</f>
        <v>44331</v>
      </c>
      <c r="C194" cm="1">
        <f t="array" ref="C194">_xlfn.IFS('Paraclinicos '!Q193="","",'Paraclinicos '!Q193&gt;60,3,'Paraclinicos '!Q193&lt;=60,1)</f>
        <v>3</v>
      </c>
      <c r="D194" t="str">
        <f>IFERROR(IF(INDEX('BD Demog para scores enalazar'!BC$2:BC$3000,MATCH(Formulas!A194,'BD Demog para scores enalazar'!A$2:A$3000,0))=0,"SI","NO"),"")</f>
        <v>SI</v>
      </c>
      <c r="E194" cm="1">
        <f t="array" ref="E194">_xlfn.IFS(D194="","",D194="SI",4,D194="NO",1)</f>
        <v>4</v>
      </c>
      <c r="F194" cm="1">
        <f t="array" ref="F194">_xlfn.IFS('Paraclinicos '!B193="","",'Paraclinicos '!B193&gt;1,1,'Paraclinicos '!B193&lt;=1,3)</f>
        <v>1</v>
      </c>
      <c r="G194" t="str" cm="1">
        <f t="array" ref="G194">_xlfn.IFS('Paraclinicos '!D193="","",AND('Paraclinicos '!D193&gt;=250,'Paraclinicos '!D193&lt;=500),2,'Paraclinicos '!D193&gt;500,3,'Paraclinicos '!D193&lt;250,1)</f>
        <v/>
      </c>
      <c r="H194" s="50">
        <f t="shared" si="7"/>
        <v>8</v>
      </c>
      <c r="I194" cm="1">
        <f t="array" ref="I194">_xlfn.IFS('Paraclinicos '!Q193="","",'Paraclinicos '!Q193&gt;=65,1,'Paraclinicos '!Q193&lt;65,0)</f>
        <v>1</v>
      </c>
      <c r="J194" cm="1">
        <f t="array" ref="J194">_xlfn.IFS('Paraclinicos '!I193="","",'Paraclinicos '!I193&gt;7,1,'Paraclinicos '!I193&lt;=7,0)</f>
        <v>1</v>
      </c>
      <c r="K194" cm="1">
        <f t="array" ref="K194">_xlfn.IFS('Paraclinicos '!W193="","",'Paraclinicos '!W193&lt;=8,1,'Paraclinicos '!W193&gt;8,0)</f>
        <v>1</v>
      </c>
      <c r="L194" cm="1">
        <f t="array" ref="L194">_xlfn.IFS('Paraclinicos '!S193="","",'Paraclinicos '!S193&gt;=30,1,'Paraclinicos '!S193&lt;30,0)</f>
        <v>0</v>
      </c>
      <c r="M194" cm="1">
        <f t="array" ref="M194">_xlfn.IFS(OR('Paraclinicos '!T193="",'Paraclinicos '!U193=""),"",OR('Paraclinicos '!T193&lt;=90,'Paraclinicos '!U193&lt;=60),1,OR('Paraclinicos '!T193&gt;90,'Paraclinicos '!U193&gt;60),0)</f>
        <v>0</v>
      </c>
      <c r="N194" s="45">
        <f t="shared" si="8"/>
        <v>4</v>
      </c>
      <c r="O194" cm="1">
        <f t="array" ref="O194">_xlfn.IFS(OR('Paraclinicos '!M193="",'Paraclinicos '!N193="",'Paraclinicos '!N193=0),"",'Paraclinicos '!M193/'Paraclinicos '!N193&lt;100,4,'Paraclinicos '!M193/'Paraclinicos '!N193&lt;200,3,'Paraclinicos '!M193/'Paraclinicos '!N193&lt;300,2,'Paraclinicos '!M193/'Paraclinicos '!N193&lt;400,1,'Paraclinicos '!M193/'Paraclinicos '!N193&gt;=400,0)</f>
        <v>2</v>
      </c>
      <c r="P194" cm="1">
        <f t="array" ref="P194">_xlfn.IFS('Paraclinicos '!C193="","",'Paraclinicos '!C193&lt;20,4,'Paraclinicos '!C193&lt;50,3,'Paraclinicos '!C193&lt;100,2,'Paraclinicos '!C193&lt;150,1,'Paraclinicos '!C193&gt;150,0)</f>
        <v>0</v>
      </c>
      <c r="Q194" cm="1">
        <f t="array" ref="Q194">_xlfn.IFS('Paraclinicos '!O193="","",'Paraclinicos '!O193&lt;1.2,0,'Paraclinicos '!O193&lt;2,1,'Paraclinicos '!O193&lt;3.5,2,'Paraclinicos '!O193&lt;5,3,'Paraclinicos '!O193&gt;5,4)</f>
        <v>0</v>
      </c>
      <c r="R194" t="str" cm="1">
        <f t="array" ref="R194">_xlfn.IFS('Paraclinicos '!J193="","",'Paraclinicos '!J193&lt;1.2,0,'Paraclinicos '!J193&lt;2,1,'Paraclinicos '!J193&lt;6,2,'Paraclinicos '!J193&lt;12,3,'Paraclinicos '!J193&gt;=12,4)</f>
        <v/>
      </c>
      <c r="S194" cm="1">
        <f t="array" ref="S194">_xlfn.IFS('Paraclinicos '!Y193="","",'Paraclinicos '!Y193&lt;70,1,'Paraclinicos '!Y193&gt;=70,0)</f>
        <v>0</v>
      </c>
      <c r="T194" cm="1">
        <f t="array" ref="T194">_xlfn.IFS('Paraclinicos '!W193="","",'Paraclinicos '!W193&lt;6,4,'Paraclinicos '!W193&lt;10,3,'Paraclinicos '!W193&lt;13,2,'Paraclinicos '!W193&lt;15,1,'Paraclinicos '!W193=15,0)</f>
        <v>4</v>
      </c>
      <c r="U194" s="54">
        <f t="shared" si="6"/>
        <v>6</v>
      </c>
      <c r="V194" cm="1">
        <f t="array" ref="V194">_xlfn.IFS('Paraclinicos '!S193="","",OR('Paraclinicos '!S193&lt;=8,'Paraclinicos '!S193&gt;=25),3,'Paraclinicos '!S193&lt;12,1,'Paraclinicos '!S193&lt;21,0,'Paraclinicos '!S193&lt;25,2)</f>
        <v>3</v>
      </c>
      <c r="W194" t="str">
        <f>IFERROR(IF(INDEX('BD Demog para scores enalazar'!Y$2:'BD Demog para scores enalazar'!Y$3000,MATCH(Formulas!A194,'BD Demog para scores enalazar'!A$2:'BD Demog para scores enalazar'!A$3000,0))=1,"SI","NO"),"")</f>
        <v>NO</v>
      </c>
      <c r="X194" s="9" t="str">
        <f>IFERROR(IF(INDEX('BD Demog para scores enalazar'!AJ$2:'BD Demog para scores enalazar'!AJ$3000,MATCH(Formulas!A194,'BD Demog para scores enalazar'!A$2:'BD Demog para scores enalazar'!A$3000,0))=1,"SI","NO"),"")</f>
        <v>NO</v>
      </c>
      <c r="Y194" cm="1">
        <f t="array" ref="Y194">IF(AND(W194="NO",X194="NO"),_xlfn.IFS('Paraclinicos '!K193&lt;=91,3,'Paraclinicos '!K193&lt;94,2,'Paraclinicos '!K193&lt;96,1,'Paraclinicos '!K193&gt;=96,0),"")</f>
        <v>3</v>
      </c>
      <c r="Z194" t="str" cm="1">
        <f t="array" ref="Z194">IF(OR(W194="SI",X194="SI"),_xlfn.IFS(OR(AND('Paraclinicos '!K193&lt;=83),AND('Paraclinicos '!K193&gt;=97,AA194=2)),3,OR(AND('Paraclinicos '!K193&lt;=86),AND('Paraclinicos '!K193&gt;=94,AA194=2)),2,OR(AND('Paraclinicos '!K193&lt;=88),AND('Paraclinicos '!K193&gt;=92,AA194=2)),1,OR(AND('Paraclinicos '!K193&gt;=88,'Paraclinicos '!K193&lt;=92),AND('Paraclinicos '!K193&gt;=93,AA194=0)),0),"")</f>
        <v/>
      </c>
      <c r="AA194" cm="1">
        <f t="array" ref="AA194">_xlfn.IFS('Paraclinicos '!E193="","",'Paraclinicos '!E193="Oxigeno",2,'Paraclinicos '!E193="Aire",0)</f>
        <v>2</v>
      </c>
    </row>
    <row r="195" spans="1:27" x14ac:dyDescent="0.25">
      <c r="A195">
        <f>'Paraclinicos '!A194</f>
        <v>27</v>
      </c>
      <c r="B195" s="3">
        <f>'Paraclinicos '!R194</f>
        <v>44331</v>
      </c>
      <c r="C195" cm="1">
        <f t="array" ref="C195">_xlfn.IFS('Paraclinicos '!Q194="","",'Paraclinicos '!Q194&gt;60,3,'Paraclinicos '!Q194&lt;=60,1)</f>
        <v>3</v>
      </c>
      <c r="D195" t="str">
        <f>IFERROR(IF(INDEX('BD Demog para scores enalazar'!BC$2:BC$3000,MATCH(Formulas!A195,'BD Demog para scores enalazar'!A$2:A$3000,0))=0,"SI","NO"),"")</f>
        <v>SI</v>
      </c>
      <c r="E195" cm="1">
        <f t="array" ref="E195">_xlfn.IFS(D195="","",D195="SI",4,D195="NO",1)</f>
        <v>4</v>
      </c>
      <c r="F195" cm="1">
        <f t="array" ref="F195">_xlfn.IFS('Paraclinicos '!B194="","",'Paraclinicos '!B194&gt;1,1,'Paraclinicos '!B194&lt;=1,3)</f>
        <v>3</v>
      </c>
      <c r="G195" t="str" cm="1">
        <f t="array" ref="G195">_xlfn.IFS('Paraclinicos '!D194="","",AND('Paraclinicos '!D194&gt;=250,'Paraclinicos '!D194&lt;=500),2,'Paraclinicos '!D194&gt;500,3,'Paraclinicos '!D194&lt;250,1)</f>
        <v/>
      </c>
      <c r="H195" s="50">
        <f t="shared" si="7"/>
        <v>10</v>
      </c>
      <c r="I195" cm="1">
        <f t="array" ref="I195">_xlfn.IFS('Paraclinicos '!Q194="","",'Paraclinicos '!Q194&gt;=65,1,'Paraclinicos '!Q194&lt;65,0)</f>
        <v>1</v>
      </c>
      <c r="J195" cm="1">
        <f t="array" ref="J195">_xlfn.IFS('Paraclinicos '!I194="","",'Paraclinicos '!I194&gt;7,1,'Paraclinicos '!I194&lt;=7,0)</f>
        <v>1</v>
      </c>
      <c r="K195" cm="1">
        <f t="array" ref="K195">_xlfn.IFS('Paraclinicos '!W194="","",'Paraclinicos '!W194&lt;=8,1,'Paraclinicos '!W194&gt;8,0)</f>
        <v>1</v>
      </c>
      <c r="L195" cm="1">
        <f t="array" ref="L195">_xlfn.IFS('Paraclinicos '!S194="","",'Paraclinicos '!S194&gt;=30,1,'Paraclinicos '!S194&lt;30,0)</f>
        <v>0</v>
      </c>
      <c r="M195" cm="1">
        <f t="array" ref="M195">_xlfn.IFS(OR('Paraclinicos '!T194="",'Paraclinicos '!U194=""),"",OR('Paraclinicos '!T194&lt;=90,'Paraclinicos '!U194&lt;=60),1,OR('Paraclinicos '!T194&gt;90,'Paraclinicos '!U194&gt;60),0)</f>
        <v>0</v>
      </c>
      <c r="N195" s="45">
        <f t="shared" si="8"/>
        <v>4</v>
      </c>
      <c r="O195" cm="1">
        <f t="array" ref="O195">_xlfn.IFS(OR('Paraclinicos '!M194="",'Paraclinicos '!N194="",'Paraclinicos '!N194=0),"",'Paraclinicos '!M194/'Paraclinicos '!N194&lt;100,4,'Paraclinicos '!M194/'Paraclinicos '!N194&lt;200,3,'Paraclinicos '!M194/'Paraclinicos '!N194&lt;300,2,'Paraclinicos '!M194/'Paraclinicos '!N194&lt;400,1,'Paraclinicos '!M194/'Paraclinicos '!N194&gt;=400,0)</f>
        <v>3</v>
      </c>
      <c r="P195" cm="1">
        <f t="array" ref="P195">_xlfn.IFS('Paraclinicos '!C194="","",'Paraclinicos '!C194&lt;20,4,'Paraclinicos '!C194&lt;50,3,'Paraclinicos '!C194&lt;100,2,'Paraclinicos '!C194&lt;150,1,'Paraclinicos '!C194&gt;150,0)</f>
        <v>0</v>
      </c>
      <c r="Q195" cm="1">
        <f t="array" ref="Q195">_xlfn.IFS('Paraclinicos '!O194="","",'Paraclinicos '!O194&lt;1.2,0,'Paraclinicos '!O194&lt;2,1,'Paraclinicos '!O194&lt;3.5,2,'Paraclinicos '!O194&lt;5,3,'Paraclinicos '!O194&gt;5,4)</f>
        <v>0</v>
      </c>
      <c r="R195" cm="1">
        <f t="array" ref="R195">_xlfn.IFS('Paraclinicos '!J194="","",'Paraclinicos '!J194&lt;1.2,0,'Paraclinicos '!J194&lt;2,1,'Paraclinicos '!J194&lt;6,2,'Paraclinicos '!J194&lt;12,3,'Paraclinicos '!J194&gt;=12,4)</f>
        <v>0</v>
      </c>
      <c r="S195" cm="1">
        <f t="array" ref="S195">_xlfn.IFS('Paraclinicos '!Y194="","",'Paraclinicos '!Y194&lt;70,1,'Paraclinicos '!Y194&gt;=70,0)</f>
        <v>0</v>
      </c>
      <c r="T195" cm="1">
        <f t="array" ref="T195">_xlfn.IFS('Paraclinicos '!W194="","",'Paraclinicos '!W194&lt;6,4,'Paraclinicos '!W194&lt;10,3,'Paraclinicos '!W194&lt;13,2,'Paraclinicos '!W194&lt;15,1,'Paraclinicos '!W194=15,0)</f>
        <v>4</v>
      </c>
      <c r="U195" s="54">
        <f t="shared" ref="U195:U258" si="9">IF(AND(O195="",P195="",Q195="",R195="",S195="",T195=""),"",SUM(O195:T195))</f>
        <v>7</v>
      </c>
      <c r="V195" cm="1">
        <f t="array" ref="V195">_xlfn.IFS('Paraclinicos '!S194="","",OR('Paraclinicos '!S194&lt;=8,'Paraclinicos '!S194&gt;=25),3,'Paraclinicos '!S194&lt;12,1,'Paraclinicos '!S194&lt;21,0,'Paraclinicos '!S194&lt;25,2)</f>
        <v>0</v>
      </c>
      <c r="W195" t="str">
        <f>IFERROR(IF(INDEX('BD Demog para scores enalazar'!Y$2:'BD Demog para scores enalazar'!Y$3000,MATCH(Formulas!A195,'BD Demog para scores enalazar'!A$2:'BD Demog para scores enalazar'!A$3000,0))=1,"SI","NO"),"")</f>
        <v>NO</v>
      </c>
      <c r="X195" s="9" t="str">
        <f>IFERROR(IF(INDEX('BD Demog para scores enalazar'!AJ$2:'BD Demog para scores enalazar'!AJ$3000,MATCH(Formulas!A195,'BD Demog para scores enalazar'!A$2:'BD Demog para scores enalazar'!A$3000,0))=1,"SI","NO"),"")</f>
        <v>NO</v>
      </c>
      <c r="Y195" cm="1">
        <f t="array" ref="Y195">IF(AND(W195="NO",X195="NO"),_xlfn.IFS('Paraclinicos '!K194&lt;=91,3,'Paraclinicos '!K194&lt;94,2,'Paraclinicos '!K194&lt;96,1,'Paraclinicos '!K194&gt;=96,0),"")</f>
        <v>3</v>
      </c>
      <c r="Z195" t="str" cm="1">
        <f t="array" ref="Z195">IF(OR(W195="SI",X195="SI"),_xlfn.IFS(OR(AND('Paraclinicos '!K194&lt;=83),AND('Paraclinicos '!K194&gt;=97,AA195=2)),3,OR(AND('Paraclinicos '!K194&lt;=86),AND('Paraclinicos '!K194&gt;=94,AA195=2)),2,OR(AND('Paraclinicos '!K194&lt;=88),AND('Paraclinicos '!K194&gt;=92,AA195=2)),1,OR(AND('Paraclinicos '!K194&gt;=88,'Paraclinicos '!K194&lt;=92),AND('Paraclinicos '!K194&gt;=93,AA195=0)),0),"")</f>
        <v/>
      </c>
      <c r="AA195" cm="1">
        <f t="array" ref="AA195">_xlfn.IFS('Paraclinicos '!E194="","",'Paraclinicos '!E194="Oxigeno",2,'Paraclinicos '!E194="Aire",0)</f>
        <v>2</v>
      </c>
    </row>
    <row r="196" spans="1:27" x14ac:dyDescent="0.25">
      <c r="A196">
        <f>'Paraclinicos '!A195</f>
        <v>27</v>
      </c>
      <c r="B196" s="3">
        <f>'Paraclinicos '!R195</f>
        <v>44333</v>
      </c>
      <c r="C196" cm="1">
        <f t="array" ref="C196">_xlfn.IFS('Paraclinicos '!Q195="","",'Paraclinicos '!Q195&gt;60,3,'Paraclinicos '!Q195&lt;=60,1)</f>
        <v>3</v>
      </c>
      <c r="D196" t="str">
        <f>IFERROR(IF(INDEX('BD Demog para scores enalazar'!BC$2:BC$3000,MATCH(Formulas!A196,'BD Demog para scores enalazar'!A$2:A$3000,0))=0,"SI","NO"),"")</f>
        <v>SI</v>
      </c>
      <c r="E196" cm="1">
        <f t="array" ref="E196">_xlfn.IFS(D196="","",D196="SI",4,D196="NO",1)</f>
        <v>4</v>
      </c>
      <c r="F196" cm="1">
        <f t="array" ref="F196">_xlfn.IFS('Paraclinicos '!B195="","",'Paraclinicos '!B195&gt;1,1,'Paraclinicos '!B195&lt;=1,3)</f>
        <v>3</v>
      </c>
      <c r="G196" t="str" cm="1">
        <f t="array" ref="G196">_xlfn.IFS('Paraclinicos '!D195="","",AND('Paraclinicos '!D195&gt;=250,'Paraclinicos '!D195&lt;=500),2,'Paraclinicos '!D195&gt;500,3,'Paraclinicos '!D195&lt;250,1)</f>
        <v/>
      </c>
      <c r="H196" s="50">
        <f t="shared" ref="H196:H259" si="10">IF(AND(C196="",E196="",F196="",G196=""),"",SUM(C196,E196:G196))</f>
        <v>10</v>
      </c>
      <c r="I196" cm="1">
        <f t="array" ref="I196">_xlfn.IFS('Paraclinicos '!Q195="","",'Paraclinicos '!Q195&gt;=65,1,'Paraclinicos '!Q195&lt;65,0)</f>
        <v>1</v>
      </c>
      <c r="J196" cm="1">
        <f t="array" ref="J196">_xlfn.IFS('Paraclinicos '!I195="","",'Paraclinicos '!I195&gt;7,1,'Paraclinicos '!I195&lt;=7,0)</f>
        <v>1</v>
      </c>
      <c r="K196" cm="1">
        <f t="array" ref="K196">_xlfn.IFS('Paraclinicos '!W195="","",'Paraclinicos '!W195&lt;=8,1,'Paraclinicos '!W195&gt;8,0)</f>
        <v>1</v>
      </c>
      <c r="L196" cm="1">
        <f t="array" ref="L196">_xlfn.IFS('Paraclinicos '!S195="","",'Paraclinicos '!S195&gt;=30,1,'Paraclinicos '!S195&lt;30,0)</f>
        <v>0</v>
      </c>
      <c r="M196" cm="1">
        <f t="array" ref="M196">_xlfn.IFS(OR('Paraclinicos '!T195="",'Paraclinicos '!U195=""),"",OR('Paraclinicos '!T195&lt;=90,'Paraclinicos '!U195&lt;=60),1,OR('Paraclinicos '!T195&gt;90,'Paraclinicos '!U195&gt;60),0)</f>
        <v>0</v>
      </c>
      <c r="N196" s="45">
        <f t="shared" ref="N196:N259" si="11">IF(AND(J195="",J196="",K196="",L196="",M196=""),"",SUM(J195:M196))</f>
        <v>4</v>
      </c>
      <c r="O196" cm="1">
        <f t="array" ref="O196">_xlfn.IFS(OR('Paraclinicos '!M195="",'Paraclinicos '!N195="",'Paraclinicos '!N195=0),"",'Paraclinicos '!M195/'Paraclinicos '!N195&lt;100,4,'Paraclinicos '!M195/'Paraclinicos '!N195&lt;200,3,'Paraclinicos '!M195/'Paraclinicos '!N195&lt;300,2,'Paraclinicos '!M195/'Paraclinicos '!N195&lt;400,1,'Paraclinicos '!M195/'Paraclinicos '!N195&gt;=400,0)</f>
        <v>2</v>
      </c>
      <c r="P196" cm="1">
        <f t="array" ref="P196">_xlfn.IFS('Paraclinicos '!C195="","",'Paraclinicos '!C195&lt;20,4,'Paraclinicos '!C195&lt;50,3,'Paraclinicos '!C195&lt;100,2,'Paraclinicos '!C195&lt;150,1,'Paraclinicos '!C195&gt;150,0)</f>
        <v>0</v>
      </c>
      <c r="Q196" cm="1">
        <f t="array" ref="Q196">_xlfn.IFS('Paraclinicos '!O195="","",'Paraclinicos '!O195&lt;1.2,0,'Paraclinicos '!O195&lt;2,1,'Paraclinicos '!O195&lt;3.5,2,'Paraclinicos '!O195&lt;5,3,'Paraclinicos '!O195&gt;5,4)</f>
        <v>0</v>
      </c>
      <c r="R196" cm="1">
        <f t="array" ref="R196">_xlfn.IFS('Paraclinicos '!J195="","",'Paraclinicos '!J195&lt;1.2,0,'Paraclinicos '!J195&lt;2,1,'Paraclinicos '!J195&lt;6,2,'Paraclinicos '!J195&lt;12,3,'Paraclinicos '!J195&gt;=12,4)</f>
        <v>0</v>
      </c>
      <c r="S196" cm="1">
        <f t="array" ref="S196">_xlfn.IFS('Paraclinicos '!Y195="","",'Paraclinicos '!Y195&lt;70,1,'Paraclinicos '!Y195&gt;=70,0)</f>
        <v>0</v>
      </c>
      <c r="T196" cm="1">
        <f t="array" ref="T196">_xlfn.IFS('Paraclinicos '!W195="","",'Paraclinicos '!W195&lt;6,4,'Paraclinicos '!W195&lt;10,3,'Paraclinicos '!W195&lt;13,2,'Paraclinicos '!W195&lt;15,1,'Paraclinicos '!W195=15,0)</f>
        <v>4</v>
      </c>
      <c r="U196" s="54">
        <f t="shared" si="9"/>
        <v>6</v>
      </c>
      <c r="V196" cm="1">
        <f t="array" ref="V196">_xlfn.IFS('Paraclinicos '!S195="","",OR('Paraclinicos '!S195&lt;=8,'Paraclinicos '!S195&gt;=25),3,'Paraclinicos '!S195&lt;12,1,'Paraclinicos '!S195&lt;21,0,'Paraclinicos '!S195&lt;25,2)</f>
        <v>2</v>
      </c>
      <c r="W196" t="str">
        <f>IFERROR(IF(INDEX('BD Demog para scores enalazar'!Y$2:'BD Demog para scores enalazar'!Y$3000,MATCH(Formulas!A196,'BD Demog para scores enalazar'!A$2:'BD Demog para scores enalazar'!A$3000,0))=1,"SI","NO"),"")</f>
        <v>NO</v>
      </c>
      <c r="X196" s="9" t="str">
        <f>IFERROR(IF(INDEX('BD Demog para scores enalazar'!AJ$2:'BD Demog para scores enalazar'!AJ$3000,MATCH(Formulas!A196,'BD Demog para scores enalazar'!A$2:'BD Demog para scores enalazar'!A$3000,0))=1,"SI","NO"),"")</f>
        <v>NO</v>
      </c>
      <c r="Y196" cm="1">
        <f t="array" ref="Y196">IF(AND(W196="NO",X196="NO"),_xlfn.IFS('Paraclinicos '!K195&lt;=91,3,'Paraclinicos '!K195&lt;94,2,'Paraclinicos '!K195&lt;96,1,'Paraclinicos '!K195&gt;=96,0),"")</f>
        <v>3</v>
      </c>
      <c r="Z196" t="str" cm="1">
        <f t="array" ref="Z196">IF(OR(W196="SI",X196="SI"),_xlfn.IFS(OR(AND('Paraclinicos '!K195&lt;=83),AND('Paraclinicos '!K195&gt;=97,AA196=2)),3,OR(AND('Paraclinicos '!K195&lt;=86),AND('Paraclinicos '!K195&gt;=94,AA196=2)),2,OR(AND('Paraclinicos '!K195&lt;=88),AND('Paraclinicos '!K195&gt;=92,AA196=2)),1,OR(AND('Paraclinicos '!K195&gt;=88,'Paraclinicos '!K195&lt;=92),AND('Paraclinicos '!K195&gt;=93,AA196=0)),0),"")</f>
        <v/>
      </c>
      <c r="AA196" cm="1">
        <f t="array" ref="AA196">_xlfn.IFS('Paraclinicos '!E195="","",'Paraclinicos '!E195="Oxigeno",2,'Paraclinicos '!E195="Aire",0)</f>
        <v>2</v>
      </c>
    </row>
    <row r="197" spans="1:27" x14ac:dyDescent="0.25">
      <c r="A197">
        <f>'Paraclinicos '!A196</f>
        <v>27</v>
      </c>
      <c r="B197" s="3">
        <f>'Paraclinicos '!R196</f>
        <v>44335</v>
      </c>
      <c r="C197" cm="1">
        <f t="array" ref="C197">_xlfn.IFS('Paraclinicos '!Q196="","",'Paraclinicos '!Q196&gt;60,3,'Paraclinicos '!Q196&lt;=60,1)</f>
        <v>3</v>
      </c>
      <c r="D197" t="str">
        <f>IFERROR(IF(INDEX('BD Demog para scores enalazar'!BC$2:BC$3000,MATCH(Formulas!A197,'BD Demog para scores enalazar'!A$2:A$3000,0))=0,"SI","NO"),"")</f>
        <v>SI</v>
      </c>
      <c r="E197" cm="1">
        <f t="array" ref="E197">_xlfn.IFS(D197="","",D197="SI",4,D197="NO",1)</f>
        <v>4</v>
      </c>
      <c r="F197" cm="1">
        <f t="array" ref="F197">_xlfn.IFS('Paraclinicos '!B196="","",'Paraclinicos '!B196&gt;1,1,'Paraclinicos '!B196&lt;=1,3)</f>
        <v>1</v>
      </c>
      <c r="G197" t="str" cm="1">
        <f t="array" ref="G197">_xlfn.IFS('Paraclinicos '!D196="","",AND('Paraclinicos '!D196&gt;=250,'Paraclinicos '!D196&lt;=500),2,'Paraclinicos '!D196&gt;500,3,'Paraclinicos '!D196&lt;250,1)</f>
        <v/>
      </c>
      <c r="H197" s="50">
        <f t="shared" si="10"/>
        <v>8</v>
      </c>
      <c r="I197" cm="1">
        <f t="array" ref="I197">_xlfn.IFS('Paraclinicos '!Q196="","",'Paraclinicos '!Q196&gt;=65,1,'Paraclinicos '!Q196&lt;65,0)</f>
        <v>1</v>
      </c>
      <c r="J197" cm="1">
        <f t="array" ref="J197">_xlfn.IFS('Paraclinicos '!I196="","",'Paraclinicos '!I196&gt;7,1,'Paraclinicos '!I196&lt;=7,0)</f>
        <v>1</v>
      </c>
      <c r="K197" cm="1">
        <f t="array" ref="K197">_xlfn.IFS('Paraclinicos '!W196="","",'Paraclinicos '!W196&lt;=8,1,'Paraclinicos '!W196&gt;8,0)</f>
        <v>1</v>
      </c>
      <c r="L197" cm="1">
        <f t="array" ref="L197">_xlfn.IFS('Paraclinicos '!S196="","",'Paraclinicos '!S196&gt;=30,1,'Paraclinicos '!S196&lt;30,0)</f>
        <v>0</v>
      </c>
      <c r="M197" cm="1">
        <f t="array" ref="M197">_xlfn.IFS(OR('Paraclinicos '!T196="",'Paraclinicos '!U196=""),"",OR('Paraclinicos '!T196&lt;=90,'Paraclinicos '!U196&lt;=60),1,OR('Paraclinicos '!T196&gt;90,'Paraclinicos '!U196&gt;60),0)</f>
        <v>0</v>
      </c>
      <c r="N197" s="45">
        <f t="shared" si="11"/>
        <v>4</v>
      </c>
      <c r="O197" cm="1">
        <f t="array" ref="O197">_xlfn.IFS(OR('Paraclinicos '!M196="",'Paraclinicos '!N196="",'Paraclinicos '!N196=0),"",'Paraclinicos '!M196/'Paraclinicos '!N196&lt;100,4,'Paraclinicos '!M196/'Paraclinicos '!N196&lt;200,3,'Paraclinicos '!M196/'Paraclinicos '!N196&lt;300,2,'Paraclinicos '!M196/'Paraclinicos '!N196&lt;400,1,'Paraclinicos '!M196/'Paraclinicos '!N196&gt;=400,0)</f>
        <v>2</v>
      </c>
      <c r="P197" cm="1">
        <f t="array" ref="P197">_xlfn.IFS('Paraclinicos '!C196="","",'Paraclinicos '!C196&lt;20,4,'Paraclinicos '!C196&lt;50,3,'Paraclinicos '!C196&lt;100,2,'Paraclinicos '!C196&lt;150,1,'Paraclinicos '!C196&gt;150,0)</f>
        <v>0</v>
      </c>
      <c r="Q197" cm="1">
        <f t="array" ref="Q197">_xlfn.IFS('Paraclinicos '!O196="","",'Paraclinicos '!O196&lt;1.2,0,'Paraclinicos '!O196&lt;2,1,'Paraclinicos '!O196&lt;3.5,2,'Paraclinicos '!O196&lt;5,3,'Paraclinicos '!O196&gt;5,4)</f>
        <v>0</v>
      </c>
      <c r="R197" cm="1">
        <f t="array" ref="R197">_xlfn.IFS('Paraclinicos '!J196="","",'Paraclinicos '!J196&lt;1.2,0,'Paraclinicos '!J196&lt;2,1,'Paraclinicos '!J196&lt;6,2,'Paraclinicos '!J196&lt;12,3,'Paraclinicos '!J196&gt;=12,4)</f>
        <v>0</v>
      </c>
      <c r="S197" cm="1">
        <f t="array" ref="S197">_xlfn.IFS('Paraclinicos '!Y196="","",'Paraclinicos '!Y196&lt;70,1,'Paraclinicos '!Y196&gt;=70,0)</f>
        <v>0</v>
      </c>
      <c r="T197" cm="1">
        <f t="array" ref="T197">_xlfn.IFS('Paraclinicos '!W196="","",'Paraclinicos '!W196&lt;6,4,'Paraclinicos '!W196&lt;10,3,'Paraclinicos '!W196&lt;13,2,'Paraclinicos '!W196&lt;15,1,'Paraclinicos '!W196=15,0)</f>
        <v>4</v>
      </c>
      <c r="U197" s="54">
        <f t="shared" si="9"/>
        <v>6</v>
      </c>
      <c r="V197" cm="1">
        <f t="array" ref="V197">_xlfn.IFS('Paraclinicos '!S196="","",OR('Paraclinicos '!S196&lt;=8,'Paraclinicos '!S196&gt;=25),3,'Paraclinicos '!S196&lt;12,1,'Paraclinicos '!S196&lt;21,0,'Paraclinicos '!S196&lt;25,2)</f>
        <v>0</v>
      </c>
      <c r="W197" t="str">
        <f>IFERROR(IF(INDEX('BD Demog para scores enalazar'!Y$2:'BD Demog para scores enalazar'!Y$3000,MATCH(Formulas!A197,'BD Demog para scores enalazar'!A$2:'BD Demog para scores enalazar'!A$3000,0))=1,"SI","NO"),"")</f>
        <v>NO</v>
      </c>
      <c r="X197" s="9" t="str">
        <f>IFERROR(IF(INDEX('BD Demog para scores enalazar'!AJ$2:'BD Demog para scores enalazar'!AJ$3000,MATCH(Formulas!A197,'BD Demog para scores enalazar'!A$2:'BD Demog para scores enalazar'!A$3000,0))=1,"SI","NO"),"")</f>
        <v>NO</v>
      </c>
      <c r="Y197" cm="1">
        <f t="array" ref="Y197">IF(AND(W197="NO",X197="NO"),_xlfn.IFS('Paraclinicos '!K196&lt;=91,3,'Paraclinicos '!K196&lt;94,2,'Paraclinicos '!K196&lt;96,1,'Paraclinicos '!K196&gt;=96,0),"")</f>
        <v>3</v>
      </c>
      <c r="Z197" t="str" cm="1">
        <f t="array" ref="Z197">IF(OR(W197="SI",X197="SI"),_xlfn.IFS(OR(AND('Paraclinicos '!K196&lt;=83),AND('Paraclinicos '!K196&gt;=97,AA197=2)),3,OR(AND('Paraclinicos '!K196&lt;=86),AND('Paraclinicos '!K196&gt;=94,AA197=2)),2,OR(AND('Paraclinicos '!K196&lt;=88),AND('Paraclinicos '!K196&gt;=92,AA197=2)),1,OR(AND('Paraclinicos '!K196&gt;=88,'Paraclinicos '!K196&lt;=92),AND('Paraclinicos '!K196&gt;=93,AA197=0)),0),"")</f>
        <v/>
      </c>
      <c r="AA197" cm="1">
        <f t="array" ref="AA197">_xlfn.IFS('Paraclinicos '!E196="","",'Paraclinicos '!E196="Oxigeno",2,'Paraclinicos '!E196="Aire",0)</f>
        <v>2</v>
      </c>
    </row>
    <row r="198" spans="1:27" x14ac:dyDescent="0.25">
      <c r="A198">
        <f>'Paraclinicos '!A197</f>
        <v>27</v>
      </c>
      <c r="B198" s="3">
        <f>'Paraclinicos '!R197</f>
        <v>44336</v>
      </c>
      <c r="C198" cm="1">
        <f t="array" ref="C198">_xlfn.IFS('Paraclinicos '!Q197="","",'Paraclinicos '!Q197&gt;60,3,'Paraclinicos '!Q197&lt;=60,1)</f>
        <v>3</v>
      </c>
      <c r="D198" t="str">
        <f>IFERROR(IF(INDEX('BD Demog para scores enalazar'!BC$2:BC$3000,MATCH(Formulas!A198,'BD Demog para scores enalazar'!A$2:A$3000,0))=0,"SI","NO"),"")</f>
        <v>SI</v>
      </c>
      <c r="E198" cm="1">
        <f t="array" ref="E198">_xlfn.IFS(D198="","",D198="SI",4,D198="NO",1)</f>
        <v>4</v>
      </c>
      <c r="F198" cm="1">
        <f t="array" ref="F198">_xlfn.IFS('Paraclinicos '!B197="","",'Paraclinicos '!B197&gt;1,1,'Paraclinicos '!B197&lt;=1,3)</f>
        <v>3</v>
      </c>
      <c r="G198" t="str" cm="1">
        <f t="array" ref="G198">_xlfn.IFS('Paraclinicos '!D197="","",AND('Paraclinicos '!D197&gt;=250,'Paraclinicos '!D197&lt;=500),2,'Paraclinicos '!D197&gt;500,3,'Paraclinicos '!D197&lt;250,1)</f>
        <v/>
      </c>
      <c r="H198" s="50">
        <f t="shared" si="10"/>
        <v>10</v>
      </c>
      <c r="I198" cm="1">
        <f t="array" ref="I198">_xlfn.IFS('Paraclinicos '!Q197="","",'Paraclinicos '!Q197&gt;=65,1,'Paraclinicos '!Q197&lt;65,0)</f>
        <v>1</v>
      </c>
      <c r="J198" cm="1">
        <f t="array" ref="J198">_xlfn.IFS('Paraclinicos '!I197="","",'Paraclinicos '!I197&gt;7,1,'Paraclinicos '!I197&lt;=7,0)</f>
        <v>1</v>
      </c>
      <c r="K198" cm="1">
        <f t="array" ref="K198">_xlfn.IFS('Paraclinicos '!W197="","",'Paraclinicos '!W197&lt;=8,1,'Paraclinicos '!W197&gt;8,0)</f>
        <v>1</v>
      </c>
      <c r="L198" cm="1">
        <f t="array" ref="L198">_xlfn.IFS('Paraclinicos '!S197="","",'Paraclinicos '!S197&gt;=30,1,'Paraclinicos '!S197&lt;30,0)</f>
        <v>0</v>
      </c>
      <c r="M198" cm="1">
        <f t="array" ref="M198">_xlfn.IFS(OR('Paraclinicos '!T197="",'Paraclinicos '!U197=""),"",OR('Paraclinicos '!T197&lt;=90,'Paraclinicos '!U197&lt;=60),1,OR('Paraclinicos '!T197&gt;90,'Paraclinicos '!U197&gt;60),0)</f>
        <v>1</v>
      </c>
      <c r="N198" s="45">
        <f t="shared" si="11"/>
        <v>5</v>
      </c>
      <c r="O198" cm="1">
        <f t="array" ref="O198">_xlfn.IFS(OR('Paraclinicos '!M197="",'Paraclinicos '!N197="",'Paraclinicos '!N197=0),"",'Paraclinicos '!M197/'Paraclinicos '!N197&lt;100,4,'Paraclinicos '!M197/'Paraclinicos '!N197&lt;200,3,'Paraclinicos '!M197/'Paraclinicos '!N197&lt;300,2,'Paraclinicos '!M197/'Paraclinicos '!N197&lt;400,1,'Paraclinicos '!M197/'Paraclinicos '!N197&gt;=400,0)</f>
        <v>2</v>
      </c>
      <c r="P198" cm="1">
        <f t="array" ref="P198">_xlfn.IFS('Paraclinicos '!C197="","",'Paraclinicos '!C197&lt;20,4,'Paraclinicos '!C197&lt;50,3,'Paraclinicos '!C197&lt;100,2,'Paraclinicos '!C197&lt;150,1,'Paraclinicos '!C197&gt;150,0)</f>
        <v>0</v>
      </c>
      <c r="Q198" cm="1">
        <f t="array" ref="Q198">_xlfn.IFS('Paraclinicos '!O197="","",'Paraclinicos '!O197&lt;1.2,0,'Paraclinicos '!O197&lt;2,1,'Paraclinicos '!O197&lt;3.5,2,'Paraclinicos '!O197&lt;5,3,'Paraclinicos '!O197&gt;5,4)</f>
        <v>0</v>
      </c>
      <c r="R198" t="str" cm="1">
        <f t="array" ref="R198">_xlfn.IFS('Paraclinicos '!J197="","",'Paraclinicos '!J197&lt;1.2,0,'Paraclinicos '!J197&lt;2,1,'Paraclinicos '!J197&lt;6,2,'Paraclinicos '!J197&lt;12,3,'Paraclinicos '!J197&gt;=12,4)</f>
        <v/>
      </c>
      <c r="S198" cm="1">
        <f t="array" ref="S198">_xlfn.IFS('Paraclinicos '!Y197="","",'Paraclinicos '!Y197&lt;70,1,'Paraclinicos '!Y197&gt;=70,0)</f>
        <v>0</v>
      </c>
      <c r="T198" cm="1">
        <f t="array" ref="T198">_xlfn.IFS('Paraclinicos '!W197="","",'Paraclinicos '!W197&lt;6,4,'Paraclinicos '!W197&lt;10,3,'Paraclinicos '!W197&lt;13,2,'Paraclinicos '!W197&lt;15,1,'Paraclinicos '!W197=15,0)</f>
        <v>4</v>
      </c>
      <c r="U198" s="54">
        <f t="shared" si="9"/>
        <v>6</v>
      </c>
      <c r="V198" cm="1">
        <f t="array" ref="V198">_xlfn.IFS('Paraclinicos '!S197="","",OR('Paraclinicos '!S197&lt;=8,'Paraclinicos '!S197&gt;=25),3,'Paraclinicos '!S197&lt;12,1,'Paraclinicos '!S197&lt;21,0,'Paraclinicos '!S197&lt;25,2)</f>
        <v>0</v>
      </c>
      <c r="W198" t="str">
        <f>IFERROR(IF(INDEX('BD Demog para scores enalazar'!Y$2:'BD Demog para scores enalazar'!Y$3000,MATCH(Formulas!A198,'BD Demog para scores enalazar'!A$2:'BD Demog para scores enalazar'!A$3000,0))=1,"SI","NO"),"")</f>
        <v>NO</v>
      </c>
      <c r="X198" s="9" t="str">
        <f>IFERROR(IF(INDEX('BD Demog para scores enalazar'!AJ$2:'BD Demog para scores enalazar'!AJ$3000,MATCH(Formulas!A198,'BD Demog para scores enalazar'!A$2:'BD Demog para scores enalazar'!A$3000,0))=1,"SI","NO"),"")</f>
        <v>NO</v>
      </c>
      <c r="Y198" cm="1">
        <f t="array" ref="Y198">IF(AND(W198="NO",X198="NO"),_xlfn.IFS('Paraclinicos '!K197&lt;=91,3,'Paraclinicos '!K197&lt;94,2,'Paraclinicos '!K197&lt;96,1,'Paraclinicos '!K197&gt;=96,0),"")</f>
        <v>3</v>
      </c>
      <c r="Z198" t="str" cm="1">
        <f t="array" ref="Z198">IF(OR(W198="SI",X198="SI"),_xlfn.IFS(OR(AND('Paraclinicos '!K197&lt;=83),AND('Paraclinicos '!K197&gt;=97,AA198=2)),3,OR(AND('Paraclinicos '!K197&lt;=86),AND('Paraclinicos '!K197&gt;=94,AA198=2)),2,OR(AND('Paraclinicos '!K197&lt;=88),AND('Paraclinicos '!K197&gt;=92,AA198=2)),1,OR(AND('Paraclinicos '!K197&gt;=88,'Paraclinicos '!K197&lt;=92),AND('Paraclinicos '!K197&gt;=93,AA198=0)),0),"")</f>
        <v/>
      </c>
      <c r="AA198" cm="1">
        <f t="array" ref="AA198">_xlfn.IFS('Paraclinicos '!E197="","",'Paraclinicos '!E197="Oxigeno",2,'Paraclinicos '!E197="Aire",0)</f>
        <v>2</v>
      </c>
    </row>
    <row r="199" spans="1:27" x14ac:dyDescent="0.25">
      <c r="A199">
        <f>'Paraclinicos '!A198</f>
        <v>28</v>
      </c>
      <c r="B199" s="3">
        <f>'Paraclinicos '!R198</f>
        <v>44309</v>
      </c>
      <c r="C199" cm="1">
        <f t="array" ref="C199">_xlfn.IFS('Paraclinicos '!Q198="","",'Paraclinicos '!Q198&gt;60,3,'Paraclinicos '!Q198&lt;=60,1)</f>
        <v>1</v>
      </c>
      <c r="D199" t="str">
        <f>IFERROR(IF(INDEX('BD Demog para scores enalazar'!BC$2:BC$3000,MATCH(Formulas!A199,'BD Demog para scores enalazar'!A$2:A$3000,0))=0,"SI","NO"),"")</f>
        <v>SI</v>
      </c>
      <c r="E199" cm="1">
        <f t="array" ref="E199">_xlfn.IFS(D199="","",D199="SI",4,D199="NO",1)</f>
        <v>4</v>
      </c>
      <c r="F199" cm="1">
        <f t="array" ref="F199">_xlfn.IFS('Paraclinicos '!B198="","",'Paraclinicos '!B198&gt;1,1,'Paraclinicos '!B198&lt;=1,3)</f>
        <v>1</v>
      </c>
      <c r="G199" cm="1">
        <f t="array" ref="G199">_xlfn.IFS('Paraclinicos '!D198="","",AND('Paraclinicos '!D198&gt;=250,'Paraclinicos '!D198&lt;=500),2,'Paraclinicos '!D198&gt;500,3,'Paraclinicos '!D198&lt;250,1)</f>
        <v>2</v>
      </c>
      <c r="H199" s="50">
        <f t="shared" si="10"/>
        <v>8</v>
      </c>
      <c r="I199" cm="1">
        <f t="array" ref="I199">_xlfn.IFS('Paraclinicos '!Q198="","",'Paraclinicos '!Q198&gt;=65,1,'Paraclinicos '!Q198&lt;65,0)</f>
        <v>0</v>
      </c>
      <c r="J199" cm="1">
        <f t="array" ref="J199">_xlfn.IFS('Paraclinicos '!I198="","",'Paraclinicos '!I198&gt;7,1,'Paraclinicos '!I198&lt;=7,0)</f>
        <v>1</v>
      </c>
      <c r="K199" cm="1">
        <f t="array" ref="K199">_xlfn.IFS('Paraclinicos '!W198="","",'Paraclinicos '!W198&lt;=8,1,'Paraclinicos '!W198&gt;8,0)</f>
        <v>0</v>
      </c>
      <c r="L199" cm="1">
        <f t="array" ref="L199">_xlfn.IFS('Paraclinicos '!S198="","",'Paraclinicos '!S198&gt;=30,1,'Paraclinicos '!S198&lt;30,0)</f>
        <v>0</v>
      </c>
      <c r="M199" cm="1">
        <f t="array" ref="M199">_xlfn.IFS(OR('Paraclinicos '!T198="",'Paraclinicos '!U198=""),"",OR('Paraclinicos '!T198&lt;=90,'Paraclinicos '!U198&lt;=60),1,OR('Paraclinicos '!T198&gt;90,'Paraclinicos '!U198&gt;60),0)</f>
        <v>0</v>
      </c>
      <c r="N199" s="45">
        <f t="shared" si="11"/>
        <v>4</v>
      </c>
      <c r="O199" cm="1">
        <f t="array" ref="O199">_xlfn.IFS(OR('Paraclinicos '!M198="",'Paraclinicos '!N198="",'Paraclinicos '!N198=0),"",'Paraclinicos '!M198/'Paraclinicos '!N198&lt;100,4,'Paraclinicos '!M198/'Paraclinicos '!N198&lt;200,3,'Paraclinicos '!M198/'Paraclinicos '!N198&lt;300,2,'Paraclinicos '!M198/'Paraclinicos '!N198&lt;400,1,'Paraclinicos '!M198/'Paraclinicos '!N198&gt;=400,0)</f>
        <v>1</v>
      </c>
      <c r="P199" cm="1">
        <f t="array" ref="P199">_xlfn.IFS('Paraclinicos '!C198="","",'Paraclinicos '!C198&lt;20,4,'Paraclinicos '!C198&lt;50,3,'Paraclinicos '!C198&lt;100,2,'Paraclinicos '!C198&lt;150,1,'Paraclinicos '!C198&gt;150,0)</f>
        <v>1</v>
      </c>
      <c r="Q199" cm="1">
        <f t="array" ref="Q199">_xlfn.IFS('Paraclinicos '!O198="","",'Paraclinicos '!O198&lt;1.2,0,'Paraclinicos '!O198&lt;2,1,'Paraclinicos '!O198&lt;3.5,2,'Paraclinicos '!O198&lt;5,3,'Paraclinicos '!O198&gt;5,4)</f>
        <v>0</v>
      </c>
      <c r="R199" cm="1">
        <f t="array" ref="R199">_xlfn.IFS('Paraclinicos '!J198="","",'Paraclinicos '!J198&lt;1.2,0,'Paraclinicos '!J198&lt;2,1,'Paraclinicos '!J198&lt;6,2,'Paraclinicos '!J198&lt;12,3,'Paraclinicos '!J198&gt;=12,4)</f>
        <v>0</v>
      </c>
      <c r="S199" cm="1">
        <f t="array" ref="S199">_xlfn.IFS('Paraclinicos '!Y198="","",'Paraclinicos '!Y198&lt;70,1,'Paraclinicos '!Y198&gt;=70,0)</f>
        <v>0</v>
      </c>
      <c r="T199" cm="1">
        <f t="array" ref="T199">_xlfn.IFS('Paraclinicos '!W198="","",'Paraclinicos '!W198&lt;6,4,'Paraclinicos '!W198&lt;10,3,'Paraclinicos '!W198&lt;13,2,'Paraclinicos '!W198&lt;15,1,'Paraclinicos '!W198=15,0)</f>
        <v>0</v>
      </c>
      <c r="U199" s="54">
        <f t="shared" si="9"/>
        <v>2</v>
      </c>
      <c r="V199" cm="1">
        <f t="array" ref="V199">_xlfn.IFS('Paraclinicos '!S198="","",OR('Paraclinicos '!S198&lt;=8,'Paraclinicos '!S198&gt;=25),3,'Paraclinicos '!S198&lt;12,1,'Paraclinicos '!S198&lt;21,0,'Paraclinicos '!S198&lt;25,2)</f>
        <v>0</v>
      </c>
      <c r="W199" t="str">
        <f>IFERROR(IF(INDEX('BD Demog para scores enalazar'!Y$2:'BD Demog para scores enalazar'!Y$3000,MATCH(Formulas!A199,'BD Demog para scores enalazar'!A$2:'BD Demog para scores enalazar'!A$3000,0))=1,"SI","NO"),"")</f>
        <v>NO</v>
      </c>
      <c r="X199" s="9" t="str">
        <f>IFERROR(IF(INDEX('BD Demog para scores enalazar'!AJ$2:'BD Demog para scores enalazar'!AJ$3000,MATCH(Formulas!A199,'BD Demog para scores enalazar'!A$2:'BD Demog para scores enalazar'!A$3000,0))=1,"SI","NO"),"")</f>
        <v>NO</v>
      </c>
      <c r="Y199" cm="1">
        <f t="array" ref="Y199">IF(AND(W199="NO",X199="NO"),_xlfn.IFS('Paraclinicos '!K198&lt;=91,3,'Paraclinicos '!K198&lt;94,2,'Paraclinicos '!K198&lt;96,1,'Paraclinicos '!K198&gt;=96,0),"")</f>
        <v>1</v>
      </c>
      <c r="Z199" t="str" cm="1">
        <f t="array" ref="Z199">IF(OR(W199="SI",X199="SI"),_xlfn.IFS(OR(AND('Paraclinicos '!K198&lt;=83),AND('Paraclinicos '!K198&gt;=97,AA199=2)),3,OR(AND('Paraclinicos '!K198&lt;=86),AND('Paraclinicos '!K198&gt;=94,AA199=2)),2,OR(AND('Paraclinicos '!K198&lt;=88),AND('Paraclinicos '!K198&gt;=92,AA199=2)),1,OR(AND('Paraclinicos '!K198&gt;=88,'Paraclinicos '!K198&lt;=92),AND('Paraclinicos '!K198&gt;=93,AA199=0)),0),"")</f>
        <v/>
      </c>
      <c r="AA199" cm="1">
        <f t="array" ref="AA199">_xlfn.IFS('Paraclinicos '!E198="","",'Paraclinicos '!E198="Oxigeno",2,'Paraclinicos '!E198="Aire",0)</f>
        <v>2</v>
      </c>
    </row>
    <row r="200" spans="1:27" x14ac:dyDescent="0.25">
      <c r="A200">
        <f>'Paraclinicos '!A199</f>
        <v>28</v>
      </c>
      <c r="B200" s="3">
        <f>'Paraclinicos '!R199</f>
        <v>44317</v>
      </c>
      <c r="C200" cm="1">
        <f t="array" ref="C200">_xlfn.IFS('Paraclinicos '!Q199="","",'Paraclinicos '!Q199&gt;60,3,'Paraclinicos '!Q199&lt;=60,1)</f>
        <v>1</v>
      </c>
      <c r="D200" t="str">
        <f>IFERROR(IF(INDEX('BD Demog para scores enalazar'!BC$2:BC$3000,MATCH(Formulas!A200,'BD Demog para scores enalazar'!A$2:A$3000,0))=0,"SI","NO"),"")</f>
        <v>SI</v>
      </c>
      <c r="E200" cm="1">
        <f t="array" ref="E200">_xlfn.IFS(D200="","",D200="SI",4,D200="NO",1)</f>
        <v>4</v>
      </c>
      <c r="F200" cm="1">
        <f t="array" ref="F200">_xlfn.IFS('Paraclinicos '!B199="","",'Paraclinicos '!B199&gt;1,1,'Paraclinicos '!B199&lt;=1,3)</f>
        <v>3</v>
      </c>
      <c r="G200" cm="1">
        <f t="array" ref="G200">_xlfn.IFS('Paraclinicos '!D199="","",AND('Paraclinicos '!D199&gt;=250,'Paraclinicos '!D199&lt;=500),2,'Paraclinicos '!D199&gt;500,3,'Paraclinicos '!D199&lt;250,1)</f>
        <v>3</v>
      </c>
      <c r="H200" s="50">
        <f t="shared" si="10"/>
        <v>11</v>
      </c>
      <c r="I200" cm="1">
        <f t="array" ref="I200">_xlfn.IFS('Paraclinicos '!Q199="","",'Paraclinicos '!Q199&gt;=65,1,'Paraclinicos '!Q199&lt;65,0)</f>
        <v>0</v>
      </c>
      <c r="J200" cm="1">
        <f t="array" ref="J200">_xlfn.IFS('Paraclinicos '!I199="","",'Paraclinicos '!I199&gt;7,1,'Paraclinicos '!I199&lt;=7,0)</f>
        <v>1</v>
      </c>
      <c r="K200" cm="1">
        <f t="array" ref="K200">_xlfn.IFS('Paraclinicos '!W199="","",'Paraclinicos '!W199&lt;=8,1,'Paraclinicos '!W199&gt;8,0)</f>
        <v>1</v>
      </c>
      <c r="L200" cm="1">
        <f t="array" ref="L200">_xlfn.IFS('Paraclinicos '!S199="","",'Paraclinicos '!S199&gt;=30,1,'Paraclinicos '!S199&lt;30,0)</f>
        <v>0</v>
      </c>
      <c r="M200" cm="1">
        <f t="array" ref="M200">_xlfn.IFS(OR('Paraclinicos '!T199="",'Paraclinicos '!U199=""),"",OR('Paraclinicos '!T199&lt;=90,'Paraclinicos '!U199&lt;=60),1,OR('Paraclinicos '!T199&gt;90,'Paraclinicos '!U199&gt;60),0)</f>
        <v>0</v>
      </c>
      <c r="N200" s="45">
        <f t="shared" si="11"/>
        <v>3</v>
      </c>
      <c r="O200" cm="1">
        <f t="array" ref="O200">_xlfn.IFS(OR('Paraclinicos '!M199="",'Paraclinicos '!N199="",'Paraclinicos '!N199=0),"",'Paraclinicos '!M199/'Paraclinicos '!N199&lt;100,4,'Paraclinicos '!M199/'Paraclinicos '!N199&lt;200,3,'Paraclinicos '!M199/'Paraclinicos '!N199&lt;300,2,'Paraclinicos '!M199/'Paraclinicos '!N199&lt;400,1,'Paraclinicos '!M199/'Paraclinicos '!N199&gt;=400,0)</f>
        <v>3</v>
      </c>
      <c r="P200" cm="1">
        <f t="array" ref="P200">_xlfn.IFS('Paraclinicos '!C199="","",'Paraclinicos '!C199&lt;20,4,'Paraclinicos '!C199&lt;50,3,'Paraclinicos '!C199&lt;100,2,'Paraclinicos '!C199&lt;150,1,'Paraclinicos '!C199&gt;150,0)</f>
        <v>0</v>
      </c>
      <c r="Q200" cm="1">
        <f t="array" ref="Q200">_xlfn.IFS('Paraclinicos '!O199="","",'Paraclinicos '!O199&lt;1.2,0,'Paraclinicos '!O199&lt;2,1,'Paraclinicos '!O199&lt;3.5,2,'Paraclinicos '!O199&lt;5,3,'Paraclinicos '!O199&gt;5,4)</f>
        <v>0</v>
      </c>
      <c r="R200" t="str" cm="1">
        <f t="array" ref="R200">_xlfn.IFS('Paraclinicos '!J199="","",'Paraclinicos '!J199&lt;1.2,0,'Paraclinicos '!J199&lt;2,1,'Paraclinicos '!J199&lt;6,2,'Paraclinicos '!J199&lt;12,3,'Paraclinicos '!J199&gt;=12,4)</f>
        <v/>
      </c>
      <c r="S200" cm="1">
        <f t="array" ref="S200">_xlfn.IFS('Paraclinicos '!Y199="","",'Paraclinicos '!Y199&lt;70,1,'Paraclinicos '!Y199&gt;=70,0)</f>
        <v>0</v>
      </c>
      <c r="T200" cm="1">
        <f t="array" ref="T200">_xlfn.IFS('Paraclinicos '!W199="","",'Paraclinicos '!W199&lt;6,4,'Paraclinicos '!W199&lt;10,3,'Paraclinicos '!W199&lt;13,2,'Paraclinicos '!W199&lt;15,1,'Paraclinicos '!W199=15,0)</f>
        <v>4</v>
      </c>
      <c r="U200" s="54">
        <f t="shared" si="9"/>
        <v>7</v>
      </c>
      <c r="V200" cm="1">
        <f t="array" ref="V200">_xlfn.IFS('Paraclinicos '!S199="","",OR('Paraclinicos '!S199&lt;=8,'Paraclinicos '!S199&gt;=25),3,'Paraclinicos '!S199&lt;12,1,'Paraclinicos '!S199&lt;21,0,'Paraclinicos '!S199&lt;25,2)</f>
        <v>0</v>
      </c>
      <c r="W200" t="str">
        <f>IFERROR(IF(INDEX('BD Demog para scores enalazar'!Y$2:'BD Demog para scores enalazar'!Y$3000,MATCH(Formulas!A200,'BD Demog para scores enalazar'!A$2:'BD Demog para scores enalazar'!A$3000,0))=1,"SI","NO"),"")</f>
        <v>NO</v>
      </c>
      <c r="X200" s="9" t="str">
        <f>IFERROR(IF(INDEX('BD Demog para scores enalazar'!AJ$2:'BD Demog para scores enalazar'!AJ$3000,MATCH(Formulas!A200,'BD Demog para scores enalazar'!A$2:'BD Demog para scores enalazar'!A$3000,0))=1,"SI","NO"),"")</f>
        <v>NO</v>
      </c>
      <c r="Y200" cm="1">
        <f t="array" ref="Y200">IF(AND(W200="NO",X200="NO"),_xlfn.IFS('Paraclinicos '!K199&lt;=91,3,'Paraclinicos '!K199&lt;94,2,'Paraclinicos '!K199&lt;96,1,'Paraclinicos '!K199&gt;=96,0),"")</f>
        <v>3</v>
      </c>
      <c r="Z200" t="str" cm="1">
        <f t="array" ref="Z200">IF(OR(W200="SI",X200="SI"),_xlfn.IFS(OR(AND('Paraclinicos '!K199&lt;=83),AND('Paraclinicos '!K199&gt;=97,AA200=2)),3,OR(AND('Paraclinicos '!K199&lt;=86),AND('Paraclinicos '!K199&gt;=94,AA200=2)),2,OR(AND('Paraclinicos '!K199&lt;=88),AND('Paraclinicos '!K199&gt;=92,AA200=2)),1,OR(AND('Paraclinicos '!K199&gt;=88,'Paraclinicos '!K199&lt;=92),AND('Paraclinicos '!K199&gt;=93,AA200=0)),0),"")</f>
        <v/>
      </c>
      <c r="AA200" cm="1">
        <f t="array" ref="AA200">_xlfn.IFS('Paraclinicos '!E199="","",'Paraclinicos '!E199="Oxigeno",2,'Paraclinicos '!E199="Aire",0)</f>
        <v>2</v>
      </c>
    </row>
    <row r="201" spans="1:27" x14ac:dyDescent="0.25">
      <c r="A201">
        <f>'Paraclinicos '!A200</f>
        <v>28</v>
      </c>
      <c r="B201" s="3">
        <f>'Paraclinicos '!R200</f>
        <v>44319</v>
      </c>
      <c r="C201" cm="1">
        <f t="array" ref="C201">_xlfn.IFS('Paraclinicos '!Q200="","",'Paraclinicos '!Q200&gt;60,3,'Paraclinicos '!Q200&lt;=60,1)</f>
        <v>1</v>
      </c>
      <c r="D201" t="str">
        <f>IFERROR(IF(INDEX('BD Demog para scores enalazar'!BC$2:BC$3000,MATCH(Formulas!A201,'BD Demog para scores enalazar'!A$2:A$3000,0))=0,"SI","NO"),"")</f>
        <v>SI</v>
      </c>
      <c r="E201" cm="1">
        <f t="array" ref="E201">_xlfn.IFS(D201="","",D201="SI",4,D201="NO",1)</f>
        <v>4</v>
      </c>
      <c r="F201" cm="1">
        <f t="array" ref="F201">_xlfn.IFS('Paraclinicos '!B200="","",'Paraclinicos '!B200&gt;1,1,'Paraclinicos '!B200&lt;=1,3)</f>
        <v>3</v>
      </c>
      <c r="G201" t="str" cm="1">
        <f t="array" ref="G201">_xlfn.IFS('Paraclinicos '!D200="","",AND('Paraclinicos '!D200&gt;=250,'Paraclinicos '!D200&lt;=500),2,'Paraclinicos '!D200&gt;500,3,'Paraclinicos '!D200&lt;250,1)</f>
        <v/>
      </c>
      <c r="H201" s="50">
        <f t="shared" si="10"/>
        <v>8</v>
      </c>
      <c r="I201" cm="1">
        <f t="array" ref="I201">_xlfn.IFS('Paraclinicos '!Q200="","",'Paraclinicos '!Q200&gt;=65,1,'Paraclinicos '!Q200&lt;65,0)</f>
        <v>0</v>
      </c>
      <c r="J201" cm="1">
        <f t="array" ref="J201">_xlfn.IFS('Paraclinicos '!I200="","",'Paraclinicos '!I200&gt;7,1,'Paraclinicos '!I200&lt;=7,0)</f>
        <v>1</v>
      </c>
      <c r="K201" cm="1">
        <f t="array" ref="K201">_xlfn.IFS('Paraclinicos '!W200="","",'Paraclinicos '!W200&lt;=8,1,'Paraclinicos '!W200&gt;8,0)</f>
        <v>1</v>
      </c>
      <c r="L201" cm="1">
        <f t="array" ref="L201">_xlfn.IFS('Paraclinicos '!S200="","",'Paraclinicos '!S200&gt;=30,1,'Paraclinicos '!S200&lt;30,0)</f>
        <v>0</v>
      </c>
      <c r="M201" cm="1">
        <f t="array" ref="M201">_xlfn.IFS(OR('Paraclinicos '!T200="",'Paraclinicos '!U200=""),"",OR('Paraclinicos '!T200&lt;=90,'Paraclinicos '!U200&lt;=60),1,OR('Paraclinicos '!T200&gt;90,'Paraclinicos '!U200&gt;60),0)</f>
        <v>0</v>
      </c>
      <c r="N201" s="45">
        <f t="shared" si="11"/>
        <v>4</v>
      </c>
      <c r="O201" cm="1">
        <f t="array" ref="O201">_xlfn.IFS(OR('Paraclinicos '!M200="",'Paraclinicos '!N200="",'Paraclinicos '!N200=0),"",'Paraclinicos '!M200/'Paraclinicos '!N200&lt;100,4,'Paraclinicos '!M200/'Paraclinicos '!N200&lt;200,3,'Paraclinicos '!M200/'Paraclinicos '!N200&lt;300,2,'Paraclinicos '!M200/'Paraclinicos '!N200&lt;400,1,'Paraclinicos '!M200/'Paraclinicos '!N200&gt;=400,0)</f>
        <v>3</v>
      </c>
      <c r="P201" cm="1">
        <f t="array" ref="P201">_xlfn.IFS('Paraclinicos '!C200="","",'Paraclinicos '!C200&lt;20,4,'Paraclinicos '!C200&lt;50,3,'Paraclinicos '!C200&lt;100,2,'Paraclinicos '!C200&lt;150,1,'Paraclinicos '!C200&gt;150,0)</f>
        <v>1</v>
      </c>
      <c r="Q201" cm="1">
        <f t="array" ref="Q201">_xlfn.IFS('Paraclinicos '!O200="","",'Paraclinicos '!O200&lt;1.2,0,'Paraclinicos '!O200&lt;2,1,'Paraclinicos '!O200&lt;3.5,2,'Paraclinicos '!O200&lt;5,3,'Paraclinicos '!O200&gt;5,4)</f>
        <v>0</v>
      </c>
      <c r="R201" cm="1">
        <f t="array" ref="R201">_xlfn.IFS('Paraclinicos '!J200="","",'Paraclinicos '!J200&lt;1.2,0,'Paraclinicos '!J200&lt;2,1,'Paraclinicos '!J200&lt;6,2,'Paraclinicos '!J200&lt;12,3,'Paraclinicos '!J200&gt;=12,4)</f>
        <v>0</v>
      </c>
      <c r="S201" cm="1">
        <f t="array" ref="S201">_xlfn.IFS('Paraclinicos '!Y200="","",'Paraclinicos '!Y200&lt;70,1,'Paraclinicos '!Y200&gt;=70,0)</f>
        <v>0</v>
      </c>
      <c r="T201" cm="1">
        <f t="array" ref="T201">_xlfn.IFS('Paraclinicos '!W200="","",'Paraclinicos '!W200&lt;6,4,'Paraclinicos '!W200&lt;10,3,'Paraclinicos '!W200&lt;13,2,'Paraclinicos '!W200&lt;15,1,'Paraclinicos '!W200=15,0)</f>
        <v>4</v>
      </c>
      <c r="U201" s="54">
        <f t="shared" si="9"/>
        <v>8</v>
      </c>
      <c r="V201" cm="1">
        <f t="array" ref="V201">_xlfn.IFS('Paraclinicos '!S200="","",OR('Paraclinicos '!S200&lt;=8,'Paraclinicos '!S200&gt;=25),3,'Paraclinicos '!S200&lt;12,1,'Paraclinicos '!S200&lt;21,0,'Paraclinicos '!S200&lt;25,2)</f>
        <v>0</v>
      </c>
      <c r="W201" t="str">
        <f>IFERROR(IF(INDEX('BD Demog para scores enalazar'!Y$2:'BD Demog para scores enalazar'!Y$3000,MATCH(Formulas!A201,'BD Demog para scores enalazar'!A$2:'BD Demog para scores enalazar'!A$3000,0))=1,"SI","NO"),"")</f>
        <v>NO</v>
      </c>
      <c r="X201" s="9" t="str">
        <f>IFERROR(IF(INDEX('BD Demog para scores enalazar'!AJ$2:'BD Demog para scores enalazar'!AJ$3000,MATCH(Formulas!A201,'BD Demog para scores enalazar'!A$2:'BD Demog para scores enalazar'!A$3000,0))=1,"SI","NO"),"")</f>
        <v>NO</v>
      </c>
      <c r="Y201" cm="1">
        <f t="array" ref="Y201">IF(AND(W201="NO",X201="NO"),_xlfn.IFS('Paraclinicos '!K200&lt;=91,3,'Paraclinicos '!K200&lt;94,2,'Paraclinicos '!K200&lt;96,1,'Paraclinicos '!K200&gt;=96,0),"")</f>
        <v>3</v>
      </c>
      <c r="Z201" t="str" cm="1">
        <f t="array" ref="Z201">IF(OR(W201="SI",X201="SI"),_xlfn.IFS(OR(AND('Paraclinicos '!K200&lt;=83),AND('Paraclinicos '!K200&gt;=97,AA201=2)),3,OR(AND('Paraclinicos '!K200&lt;=86),AND('Paraclinicos '!K200&gt;=94,AA201=2)),2,OR(AND('Paraclinicos '!K200&lt;=88),AND('Paraclinicos '!K200&gt;=92,AA201=2)),1,OR(AND('Paraclinicos '!K200&gt;=88,'Paraclinicos '!K200&lt;=92),AND('Paraclinicos '!K200&gt;=93,AA201=0)),0),"")</f>
        <v/>
      </c>
      <c r="AA201" cm="1">
        <f t="array" ref="AA201">_xlfn.IFS('Paraclinicos '!E200="","",'Paraclinicos '!E200="Oxigeno",2,'Paraclinicos '!E200="Aire",0)</f>
        <v>2</v>
      </c>
    </row>
    <row r="202" spans="1:27" x14ac:dyDescent="0.25">
      <c r="A202">
        <f>'Paraclinicos '!A201</f>
        <v>28</v>
      </c>
      <c r="B202" s="3">
        <f>'Paraclinicos '!R201</f>
        <v>44321</v>
      </c>
      <c r="C202" cm="1">
        <f t="array" ref="C202">_xlfn.IFS('Paraclinicos '!Q201="","",'Paraclinicos '!Q201&gt;60,3,'Paraclinicos '!Q201&lt;=60,1)</f>
        <v>1</v>
      </c>
      <c r="D202" t="str">
        <f>IFERROR(IF(INDEX('BD Demog para scores enalazar'!BC$2:BC$3000,MATCH(Formulas!A202,'BD Demog para scores enalazar'!A$2:A$3000,0))=0,"SI","NO"),"")</f>
        <v>SI</v>
      </c>
      <c r="E202" cm="1">
        <f t="array" ref="E202">_xlfn.IFS(D202="","",D202="SI",4,D202="NO",1)</f>
        <v>4</v>
      </c>
      <c r="F202" cm="1">
        <f t="array" ref="F202">_xlfn.IFS('Paraclinicos '!B201="","",'Paraclinicos '!B201&gt;1,1,'Paraclinicos '!B201&lt;=1,3)</f>
        <v>3</v>
      </c>
      <c r="G202" t="str" cm="1">
        <f t="array" ref="G202">_xlfn.IFS('Paraclinicos '!D201="","",AND('Paraclinicos '!D201&gt;=250,'Paraclinicos '!D201&lt;=500),2,'Paraclinicos '!D201&gt;500,3,'Paraclinicos '!D201&lt;250,1)</f>
        <v/>
      </c>
      <c r="H202" s="50">
        <f t="shared" si="10"/>
        <v>8</v>
      </c>
      <c r="I202" cm="1">
        <f t="array" ref="I202">_xlfn.IFS('Paraclinicos '!Q201="","",'Paraclinicos '!Q201&gt;=65,1,'Paraclinicos '!Q201&lt;65,0)</f>
        <v>0</v>
      </c>
      <c r="J202" cm="1">
        <f t="array" ref="J202">_xlfn.IFS('Paraclinicos '!I201="","",'Paraclinicos '!I201&gt;7,1,'Paraclinicos '!I201&lt;=7,0)</f>
        <v>1</v>
      </c>
      <c r="K202" cm="1">
        <f t="array" ref="K202">_xlfn.IFS('Paraclinicos '!W201="","",'Paraclinicos '!W201&lt;=8,1,'Paraclinicos '!W201&gt;8,0)</f>
        <v>1</v>
      </c>
      <c r="L202" cm="1">
        <f t="array" ref="L202">_xlfn.IFS('Paraclinicos '!S201="","",'Paraclinicos '!S201&gt;=30,1,'Paraclinicos '!S201&lt;30,0)</f>
        <v>0</v>
      </c>
      <c r="M202" cm="1">
        <f t="array" ref="M202">_xlfn.IFS(OR('Paraclinicos '!T201="",'Paraclinicos '!U201=""),"",OR('Paraclinicos '!T201&lt;=90,'Paraclinicos '!U201&lt;=60),1,OR('Paraclinicos '!T201&gt;90,'Paraclinicos '!U201&gt;60),0)</f>
        <v>0</v>
      </c>
      <c r="N202" s="45">
        <f t="shared" si="11"/>
        <v>4</v>
      </c>
      <c r="O202" cm="1">
        <f t="array" ref="O202">_xlfn.IFS(OR('Paraclinicos '!M201="",'Paraclinicos '!N201="",'Paraclinicos '!N201=0),"",'Paraclinicos '!M201/'Paraclinicos '!N201&lt;100,4,'Paraclinicos '!M201/'Paraclinicos '!N201&lt;200,3,'Paraclinicos '!M201/'Paraclinicos '!N201&lt;300,2,'Paraclinicos '!M201/'Paraclinicos '!N201&lt;400,1,'Paraclinicos '!M201/'Paraclinicos '!N201&gt;=400,0)</f>
        <v>3</v>
      </c>
      <c r="P202" cm="1">
        <f t="array" ref="P202">_xlfn.IFS('Paraclinicos '!C201="","",'Paraclinicos '!C201&lt;20,4,'Paraclinicos '!C201&lt;50,3,'Paraclinicos '!C201&lt;100,2,'Paraclinicos '!C201&lt;150,1,'Paraclinicos '!C201&gt;150,0)</f>
        <v>0</v>
      </c>
      <c r="Q202" cm="1">
        <f t="array" ref="Q202">_xlfn.IFS('Paraclinicos '!O201="","",'Paraclinicos '!O201&lt;1.2,0,'Paraclinicos '!O201&lt;2,1,'Paraclinicos '!O201&lt;3.5,2,'Paraclinicos '!O201&lt;5,3,'Paraclinicos '!O201&gt;5,4)</f>
        <v>0</v>
      </c>
      <c r="R202" cm="1">
        <f t="array" ref="R202">_xlfn.IFS('Paraclinicos '!J201="","",'Paraclinicos '!J201&lt;1.2,0,'Paraclinicos '!J201&lt;2,1,'Paraclinicos '!J201&lt;6,2,'Paraclinicos '!J201&lt;12,3,'Paraclinicos '!J201&gt;=12,4)</f>
        <v>0</v>
      </c>
      <c r="S202" cm="1">
        <f t="array" ref="S202">_xlfn.IFS('Paraclinicos '!Y201="","",'Paraclinicos '!Y201&lt;70,1,'Paraclinicos '!Y201&gt;=70,0)</f>
        <v>0</v>
      </c>
      <c r="T202" cm="1">
        <f t="array" ref="T202">_xlfn.IFS('Paraclinicos '!W201="","",'Paraclinicos '!W201&lt;6,4,'Paraclinicos '!W201&lt;10,3,'Paraclinicos '!W201&lt;13,2,'Paraclinicos '!W201&lt;15,1,'Paraclinicos '!W201=15,0)</f>
        <v>4</v>
      </c>
      <c r="U202" s="54">
        <f t="shared" si="9"/>
        <v>7</v>
      </c>
      <c r="V202" cm="1">
        <f t="array" ref="V202">_xlfn.IFS('Paraclinicos '!S201="","",OR('Paraclinicos '!S201&lt;=8,'Paraclinicos '!S201&gt;=25),3,'Paraclinicos '!S201&lt;12,1,'Paraclinicos '!S201&lt;21,0,'Paraclinicos '!S201&lt;25,2)</f>
        <v>0</v>
      </c>
      <c r="W202" t="str">
        <f>IFERROR(IF(INDEX('BD Demog para scores enalazar'!Y$2:'BD Demog para scores enalazar'!Y$3000,MATCH(Formulas!A202,'BD Demog para scores enalazar'!A$2:'BD Demog para scores enalazar'!A$3000,0))=1,"SI","NO"),"")</f>
        <v>NO</v>
      </c>
      <c r="X202" s="9" t="str">
        <f>IFERROR(IF(INDEX('BD Demog para scores enalazar'!AJ$2:'BD Demog para scores enalazar'!AJ$3000,MATCH(Formulas!A202,'BD Demog para scores enalazar'!A$2:'BD Demog para scores enalazar'!A$3000,0))=1,"SI","NO"),"")</f>
        <v>NO</v>
      </c>
      <c r="Y202" cm="1">
        <f t="array" ref="Y202">IF(AND(W202="NO",X202="NO"),_xlfn.IFS('Paraclinicos '!K201&lt;=91,3,'Paraclinicos '!K201&lt;94,2,'Paraclinicos '!K201&lt;96,1,'Paraclinicos '!K201&gt;=96,0),"")</f>
        <v>3</v>
      </c>
      <c r="Z202" t="str" cm="1">
        <f t="array" ref="Z202">IF(OR(W202="SI",X202="SI"),_xlfn.IFS(OR(AND('Paraclinicos '!K201&lt;=83),AND('Paraclinicos '!K201&gt;=97,AA202=2)),3,OR(AND('Paraclinicos '!K201&lt;=86),AND('Paraclinicos '!K201&gt;=94,AA202=2)),2,OR(AND('Paraclinicos '!K201&lt;=88),AND('Paraclinicos '!K201&gt;=92,AA202=2)),1,OR(AND('Paraclinicos '!K201&gt;=88,'Paraclinicos '!K201&lt;=92),AND('Paraclinicos '!K201&gt;=93,AA202=0)),0),"")</f>
        <v/>
      </c>
      <c r="AA202" cm="1">
        <f t="array" ref="AA202">_xlfn.IFS('Paraclinicos '!E201="","",'Paraclinicos '!E201="Oxigeno",2,'Paraclinicos '!E201="Aire",0)</f>
        <v>2</v>
      </c>
    </row>
    <row r="203" spans="1:27" x14ac:dyDescent="0.25">
      <c r="A203">
        <f>'Paraclinicos '!A202</f>
        <v>28</v>
      </c>
      <c r="B203" s="3">
        <f>'Paraclinicos '!R202</f>
        <v>44322</v>
      </c>
      <c r="C203" cm="1">
        <f t="array" ref="C203">_xlfn.IFS('Paraclinicos '!Q202="","",'Paraclinicos '!Q202&gt;60,3,'Paraclinicos '!Q202&lt;=60,1)</f>
        <v>1</v>
      </c>
      <c r="D203" t="str">
        <f>IFERROR(IF(INDEX('BD Demog para scores enalazar'!BC$2:BC$3000,MATCH(Formulas!A203,'BD Demog para scores enalazar'!A$2:A$3000,0))=0,"SI","NO"),"")</f>
        <v>SI</v>
      </c>
      <c r="E203" cm="1">
        <f t="array" ref="E203">_xlfn.IFS(D203="","",D203="SI",4,D203="NO",1)</f>
        <v>4</v>
      </c>
      <c r="F203" cm="1">
        <f t="array" ref="F203">_xlfn.IFS('Paraclinicos '!B202="","",'Paraclinicos '!B202&gt;1,1,'Paraclinicos '!B202&lt;=1,3)</f>
        <v>3</v>
      </c>
      <c r="G203" t="str" cm="1">
        <f t="array" ref="G203">_xlfn.IFS('Paraclinicos '!D202="","",AND('Paraclinicos '!D202&gt;=250,'Paraclinicos '!D202&lt;=500),2,'Paraclinicos '!D202&gt;500,3,'Paraclinicos '!D202&lt;250,1)</f>
        <v/>
      </c>
      <c r="H203" s="50">
        <f t="shared" si="10"/>
        <v>8</v>
      </c>
      <c r="I203" cm="1">
        <f t="array" ref="I203">_xlfn.IFS('Paraclinicos '!Q202="","",'Paraclinicos '!Q202&gt;=65,1,'Paraclinicos '!Q202&lt;65,0)</f>
        <v>0</v>
      </c>
      <c r="J203" cm="1">
        <f t="array" ref="J203">_xlfn.IFS('Paraclinicos '!I202="","",'Paraclinicos '!I202&gt;7,1,'Paraclinicos '!I202&lt;=7,0)</f>
        <v>1</v>
      </c>
      <c r="K203" cm="1">
        <f t="array" ref="K203">_xlfn.IFS('Paraclinicos '!W202="","",'Paraclinicos '!W202&lt;=8,1,'Paraclinicos '!W202&gt;8,0)</f>
        <v>0</v>
      </c>
      <c r="L203" cm="1">
        <f t="array" ref="L203">_xlfn.IFS('Paraclinicos '!S202="","",'Paraclinicos '!S202&gt;=30,1,'Paraclinicos '!S202&lt;30,0)</f>
        <v>0</v>
      </c>
      <c r="M203" cm="1">
        <f t="array" ref="M203">_xlfn.IFS(OR('Paraclinicos '!T202="",'Paraclinicos '!U202=""),"",OR('Paraclinicos '!T202&lt;=90,'Paraclinicos '!U202&lt;=60),1,OR('Paraclinicos '!T202&gt;90,'Paraclinicos '!U202&gt;60),0)</f>
        <v>0</v>
      </c>
      <c r="N203" s="45">
        <f t="shared" si="11"/>
        <v>3</v>
      </c>
      <c r="O203" cm="1">
        <f t="array" ref="O203">_xlfn.IFS(OR('Paraclinicos '!M202="",'Paraclinicos '!N202="",'Paraclinicos '!N202=0),"",'Paraclinicos '!M202/'Paraclinicos '!N202&lt;100,4,'Paraclinicos '!M202/'Paraclinicos '!N202&lt;200,3,'Paraclinicos '!M202/'Paraclinicos '!N202&lt;300,2,'Paraclinicos '!M202/'Paraclinicos '!N202&lt;400,1,'Paraclinicos '!M202/'Paraclinicos '!N202&gt;=400,0)</f>
        <v>1</v>
      </c>
      <c r="P203" cm="1">
        <f t="array" ref="P203">_xlfn.IFS('Paraclinicos '!C202="","",'Paraclinicos '!C202&lt;20,4,'Paraclinicos '!C202&lt;50,3,'Paraclinicos '!C202&lt;100,2,'Paraclinicos '!C202&lt;150,1,'Paraclinicos '!C202&gt;150,0)</f>
        <v>0</v>
      </c>
      <c r="Q203" cm="1">
        <f t="array" ref="Q203">_xlfn.IFS('Paraclinicos '!O202="","",'Paraclinicos '!O202&lt;1.2,0,'Paraclinicos '!O202&lt;2,1,'Paraclinicos '!O202&lt;3.5,2,'Paraclinicos '!O202&lt;5,3,'Paraclinicos '!O202&gt;5,4)</f>
        <v>0</v>
      </c>
      <c r="R203" t="str" cm="1">
        <f t="array" ref="R203">_xlfn.IFS('Paraclinicos '!J202="","",'Paraclinicos '!J202&lt;1.2,0,'Paraclinicos '!J202&lt;2,1,'Paraclinicos '!J202&lt;6,2,'Paraclinicos '!J202&lt;12,3,'Paraclinicos '!J202&gt;=12,4)</f>
        <v/>
      </c>
      <c r="S203" cm="1">
        <f t="array" ref="S203">_xlfn.IFS('Paraclinicos '!Y202="","",'Paraclinicos '!Y202&lt;70,1,'Paraclinicos '!Y202&gt;=70,0)</f>
        <v>0</v>
      </c>
      <c r="T203" cm="1">
        <f t="array" ref="T203">_xlfn.IFS('Paraclinicos '!W202="","",'Paraclinicos '!W202&lt;6,4,'Paraclinicos '!W202&lt;10,3,'Paraclinicos '!W202&lt;13,2,'Paraclinicos '!W202&lt;15,1,'Paraclinicos '!W202=15,0)</f>
        <v>2</v>
      </c>
      <c r="U203" s="54">
        <f t="shared" si="9"/>
        <v>3</v>
      </c>
      <c r="V203" cm="1">
        <f t="array" ref="V203">_xlfn.IFS('Paraclinicos '!S202="","",OR('Paraclinicos '!S202&lt;=8,'Paraclinicos '!S202&gt;=25),3,'Paraclinicos '!S202&lt;12,1,'Paraclinicos '!S202&lt;21,0,'Paraclinicos '!S202&lt;25,2)</f>
        <v>0</v>
      </c>
      <c r="W203" t="str">
        <f>IFERROR(IF(INDEX('BD Demog para scores enalazar'!Y$2:'BD Demog para scores enalazar'!Y$3000,MATCH(Formulas!A203,'BD Demog para scores enalazar'!A$2:'BD Demog para scores enalazar'!A$3000,0))=1,"SI","NO"),"")</f>
        <v>NO</v>
      </c>
      <c r="X203" s="9" t="str">
        <f>IFERROR(IF(INDEX('BD Demog para scores enalazar'!AJ$2:'BD Demog para scores enalazar'!AJ$3000,MATCH(Formulas!A203,'BD Demog para scores enalazar'!A$2:'BD Demog para scores enalazar'!A$3000,0))=1,"SI","NO"),"")</f>
        <v>NO</v>
      </c>
      <c r="Y203" cm="1">
        <f t="array" ref="Y203">IF(AND(W203="NO",X203="NO"),_xlfn.IFS('Paraclinicos '!K202&lt;=91,3,'Paraclinicos '!K202&lt;94,2,'Paraclinicos '!K202&lt;96,1,'Paraclinicos '!K202&gt;=96,0),"")</f>
        <v>2</v>
      </c>
      <c r="Z203" t="str" cm="1">
        <f t="array" ref="Z203">IF(OR(W203="SI",X203="SI"),_xlfn.IFS(OR(AND('Paraclinicos '!K202&lt;=83),AND('Paraclinicos '!K202&gt;=97,AA203=2)),3,OR(AND('Paraclinicos '!K202&lt;=86),AND('Paraclinicos '!K202&gt;=94,AA203=2)),2,OR(AND('Paraclinicos '!K202&lt;=88),AND('Paraclinicos '!K202&gt;=92,AA203=2)),1,OR(AND('Paraclinicos '!K202&gt;=88,'Paraclinicos '!K202&lt;=92),AND('Paraclinicos '!K202&gt;=93,AA203=0)),0),"")</f>
        <v/>
      </c>
      <c r="AA203" cm="1">
        <f t="array" ref="AA203">_xlfn.IFS('Paraclinicos '!E202="","",'Paraclinicos '!E202="Oxigeno",2,'Paraclinicos '!E202="Aire",0)</f>
        <v>2</v>
      </c>
    </row>
    <row r="204" spans="1:27" x14ac:dyDescent="0.25">
      <c r="A204">
        <f>'Paraclinicos '!A203</f>
        <v>28</v>
      </c>
      <c r="B204" s="3">
        <f>'Paraclinicos '!R203</f>
        <v>44323</v>
      </c>
      <c r="C204" cm="1">
        <f t="array" ref="C204">_xlfn.IFS('Paraclinicos '!Q203="","",'Paraclinicos '!Q203&gt;60,3,'Paraclinicos '!Q203&lt;=60,1)</f>
        <v>1</v>
      </c>
      <c r="D204" t="str">
        <f>IFERROR(IF(INDEX('BD Demog para scores enalazar'!BC$2:BC$3000,MATCH(Formulas!A204,'BD Demog para scores enalazar'!A$2:A$3000,0))=0,"SI","NO"),"")</f>
        <v>SI</v>
      </c>
      <c r="E204" cm="1">
        <f t="array" ref="E204">_xlfn.IFS(D204="","",D204="SI",4,D204="NO",1)</f>
        <v>4</v>
      </c>
      <c r="F204" cm="1">
        <f t="array" ref="F204">_xlfn.IFS('Paraclinicos '!B203="","",'Paraclinicos '!B203&gt;1,1,'Paraclinicos '!B203&lt;=1,3)</f>
        <v>1</v>
      </c>
      <c r="G204" t="str" cm="1">
        <f t="array" ref="G204">_xlfn.IFS('Paraclinicos '!D203="","",AND('Paraclinicos '!D203&gt;=250,'Paraclinicos '!D203&lt;=500),2,'Paraclinicos '!D203&gt;500,3,'Paraclinicos '!D203&lt;250,1)</f>
        <v/>
      </c>
      <c r="H204" s="50">
        <f t="shared" si="10"/>
        <v>6</v>
      </c>
      <c r="I204" cm="1">
        <f t="array" ref="I204">_xlfn.IFS('Paraclinicos '!Q203="","",'Paraclinicos '!Q203&gt;=65,1,'Paraclinicos '!Q203&lt;65,0)</f>
        <v>0</v>
      </c>
      <c r="J204" cm="1">
        <f t="array" ref="J204">_xlfn.IFS('Paraclinicos '!I203="","",'Paraclinicos '!I203&gt;7,1,'Paraclinicos '!I203&lt;=7,0)</f>
        <v>1</v>
      </c>
      <c r="K204" cm="1">
        <f t="array" ref="K204">_xlfn.IFS('Paraclinicos '!W203="","",'Paraclinicos '!W203&lt;=8,1,'Paraclinicos '!W203&gt;8,0)</f>
        <v>0</v>
      </c>
      <c r="L204" cm="1">
        <f t="array" ref="L204">_xlfn.IFS('Paraclinicos '!S203="","",'Paraclinicos '!S203&gt;=30,1,'Paraclinicos '!S203&lt;30,0)</f>
        <v>0</v>
      </c>
      <c r="M204" cm="1">
        <f t="array" ref="M204">_xlfn.IFS(OR('Paraclinicos '!T203="",'Paraclinicos '!U203=""),"",OR('Paraclinicos '!T203&lt;=90,'Paraclinicos '!U203&lt;=60),1,OR('Paraclinicos '!T203&gt;90,'Paraclinicos '!U203&gt;60),0)</f>
        <v>1</v>
      </c>
      <c r="N204" s="45">
        <f t="shared" si="11"/>
        <v>3</v>
      </c>
      <c r="O204" cm="1">
        <f t="array" ref="O204">_xlfn.IFS(OR('Paraclinicos '!M203="",'Paraclinicos '!N203="",'Paraclinicos '!N203=0),"",'Paraclinicos '!M203/'Paraclinicos '!N203&lt;100,4,'Paraclinicos '!M203/'Paraclinicos '!N203&lt;200,3,'Paraclinicos '!M203/'Paraclinicos '!N203&lt;300,2,'Paraclinicos '!M203/'Paraclinicos '!N203&lt;400,1,'Paraclinicos '!M203/'Paraclinicos '!N203&gt;=400,0)</f>
        <v>4</v>
      </c>
      <c r="P204" cm="1">
        <f t="array" ref="P204">_xlfn.IFS('Paraclinicos '!C203="","",'Paraclinicos '!C203&lt;20,4,'Paraclinicos '!C203&lt;50,3,'Paraclinicos '!C203&lt;100,2,'Paraclinicos '!C203&lt;150,1,'Paraclinicos '!C203&gt;150,0)</f>
        <v>0</v>
      </c>
      <c r="Q204" cm="1">
        <f t="array" ref="Q204">_xlfn.IFS('Paraclinicos '!O203="","",'Paraclinicos '!O203&lt;1.2,0,'Paraclinicos '!O203&lt;2,1,'Paraclinicos '!O203&lt;3.5,2,'Paraclinicos '!O203&lt;5,3,'Paraclinicos '!O203&gt;5,4)</f>
        <v>0</v>
      </c>
      <c r="R204" t="str" cm="1">
        <f t="array" ref="R204">_xlfn.IFS('Paraclinicos '!J203="","",'Paraclinicos '!J203&lt;1.2,0,'Paraclinicos '!J203&lt;2,1,'Paraclinicos '!J203&lt;6,2,'Paraclinicos '!J203&lt;12,3,'Paraclinicos '!J203&gt;=12,4)</f>
        <v/>
      </c>
      <c r="S204" cm="1">
        <f t="array" ref="S204">_xlfn.IFS('Paraclinicos '!Y203="","",'Paraclinicos '!Y203&lt;70,1,'Paraclinicos '!Y203&gt;=70,0)</f>
        <v>0</v>
      </c>
      <c r="T204" cm="1">
        <f t="array" ref="T204">_xlfn.IFS('Paraclinicos '!W203="","",'Paraclinicos '!W203&lt;6,4,'Paraclinicos '!W203&lt;10,3,'Paraclinicos '!W203&lt;13,2,'Paraclinicos '!W203&lt;15,1,'Paraclinicos '!W203=15,0)</f>
        <v>2</v>
      </c>
      <c r="U204" s="54">
        <f t="shared" si="9"/>
        <v>6</v>
      </c>
      <c r="V204" cm="1">
        <f t="array" ref="V204">_xlfn.IFS('Paraclinicos '!S203="","",OR('Paraclinicos '!S203&lt;=8,'Paraclinicos '!S203&gt;=25),3,'Paraclinicos '!S203&lt;12,1,'Paraclinicos '!S203&lt;21,0,'Paraclinicos '!S203&lt;25,2)</f>
        <v>2</v>
      </c>
      <c r="W204" t="str">
        <f>IFERROR(IF(INDEX('BD Demog para scores enalazar'!Y$2:'BD Demog para scores enalazar'!Y$3000,MATCH(Formulas!A204,'BD Demog para scores enalazar'!A$2:'BD Demog para scores enalazar'!A$3000,0))=1,"SI","NO"),"")</f>
        <v>NO</v>
      </c>
      <c r="X204" s="9" t="str">
        <f>IFERROR(IF(INDEX('BD Demog para scores enalazar'!AJ$2:'BD Demog para scores enalazar'!AJ$3000,MATCH(Formulas!A204,'BD Demog para scores enalazar'!A$2:'BD Demog para scores enalazar'!A$3000,0))=1,"SI","NO"),"")</f>
        <v>NO</v>
      </c>
      <c r="Y204" cm="1">
        <f t="array" ref="Y204">IF(AND(W204="NO",X204="NO"),_xlfn.IFS('Paraclinicos '!K203&lt;=91,3,'Paraclinicos '!K203&lt;94,2,'Paraclinicos '!K203&lt;96,1,'Paraclinicos '!K203&gt;=96,0),"")</f>
        <v>3</v>
      </c>
      <c r="Z204" t="str" cm="1">
        <f t="array" ref="Z204">IF(OR(W204="SI",X204="SI"),_xlfn.IFS(OR(AND('Paraclinicos '!K203&lt;=83),AND('Paraclinicos '!K203&gt;=97,AA204=2)),3,OR(AND('Paraclinicos '!K203&lt;=86),AND('Paraclinicos '!K203&gt;=94,AA204=2)),2,OR(AND('Paraclinicos '!K203&lt;=88),AND('Paraclinicos '!K203&gt;=92,AA204=2)),1,OR(AND('Paraclinicos '!K203&gt;=88,'Paraclinicos '!K203&lt;=92),AND('Paraclinicos '!K203&gt;=93,AA204=0)),0),"")</f>
        <v/>
      </c>
      <c r="AA204" cm="1">
        <f t="array" ref="AA204">_xlfn.IFS('Paraclinicos '!E203="","",'Paraclinicos '!E203="Oxigeno",2,'Paraclinicos '!E203="Aire",0)</f>
        <v>2</v>
      </c>
    </row>
    <row r="205" spans="1:27" x14ac:dyDescent="0.25">
      <c r="A205">
        <f>'Paraclinicos '!A204</f>
        <v>28</v>
      </c>
      <c r="B205" s="3">
        <f>'Paraclinicos '!R204</f>
        <v>44323</v>
      </c>
      <c r="C205" cm="1">
        <f t="array" ref="C205">_xlfn.IFS('Paraclinicos '!Q204="","",'Paraclinicos '!Q204&gt;60,3,'Paraclinicos '!Q204&lt;=60,1)</f>
        <v>1</v>
      </c>
      <c r="D205" t="str">
        <f>IFERROR(IF(INDEX('BD Demog para scores enalazar'!BC$2:BC$3000,MATCH(Formulas!A205,'BD Demog para scores enalazar'!A$2:A$3000,0))=0,"SI","NO"),"")</f>
        <v>SI</v>
      </c>
      <c r="E205" cm="1">
        <f t="array" ref="E205">_xlfn.IFS(D205="","",D205="SI",4,D205="NO",1)</f>
        <v>4</v>
      </c>
      <c r="F205" cm="1">
        <f t="array" ref="F205">_xlfn.IFS('Paraclinicos '!B204="","",'Paraclinicos '!B204&gt;1,1,'Paraclinicos '!B204&lt;=1,3)</f>
        <v>1</v>
      </c>
      <c r="G205" t="str" cm="1">
        <f t="array" ref="G205">_xlfn.IFS('Paraclinicos '!D204="","",AND('Paraclinicos '!D204&gt;=250,'Paraclinicos '!D204&lt;=500),2,'Paraclinicos '!D204&gt;500,3,'Paraclinicos '!D204&lt;250,1)</f>
        <v/>
      </c>
      <c r="H205" s="50">
        <f t="shared" si="10"/>
        <v>6</v>
      </c>
      <c r="I205" cm="1">
        <f t="array" ref="I205">_xlfn.IFS('Paraclinicos '!Q204="","",'Paraclinicos '!Q204&gt;=65,1,'Paraclinicos '!Q204&lt;65,0)</f>
        <v>0</v>
      </c>
      <c r="J205" cm="1">
        <f t="array" ref="J205">_xlfn.IFS('Paraclinicos '!I204="","",'Paraclinicos '!I204&gt;7,1,'Paraclinicos '!I204&lt;=7,0)</f>
        <v>1</v>
      </c>
      <c r="K205" cm="1">
        <f t="array" ref="K205">_xlfn.IFS('Paraclinicos '!W204="","",'Paraclinicos '!W204&lt;=8,1,'Paraclinicos '!W204&gt;8,0)</f>
        <v>1</v>
      </c>
      <c r="L205" cm="1">
        <f t="array" ref="L205">_xlfn.IFS('Paraclinicos '!S204="","",'Paraclinicos '!S204&gt;=30,1,'Paraclinicos '!S204&lt;30,0)</f>
        <v>0</v>
      </c>
      <c r="M205" cm="1">
        <f t="array" ref="M205">_xlfn.IFS(OR('Paraclinicos '!T204="",'Paraclinicos '!U204=""),"",OR('Paraclinicos '!T204&lt;=90,'Paraclinicos '!U204&lt;=60),1,OR('Paraclinicos '!T204&gt;90,'Paraclinicos '!U204&gt;60),0)</f>
        <v>1</v>
      </c>
      <c r="N205" s="45">
        <f t="shared" si="11"/>
        <v>5</v>
      </c>
      <c r="O205" cm="1">
        <f t="array" ref="O205">_xlfn.IFS(OR('Paraclinicos '!M204="",'Paraclinicos '!N204="",'Paraclinicos '!N204=0),"",'Paraclinicos '!M204/'Paraclinicos '!N204&lt;100,4,'Paraclinicos '!M204/'Paraclinicos '!N204&lt;200,3,'Paraclinicos '!M204/'Paraclinicos '!N204&lt;300,2,'Paraclinicos '!M204/'Paraclinicos '!N204&lt;400,1,'Paraclinicos '!M204/'Paraclinicos '!N204&gt;=400,0)</f>
        <v>1</v>
      </c>
      <c r="P205" cm="1">
        <f t="array" ref="P205">_xlfn.IFS('Paraclinicos '!C204="","",'Paraclinicos '!C204&lt;20,4,'Paraclinicos '!C204&lt;50,3,'Paraclinicos '!C204&lt;100,2,'Paraclinicos '!C204&lt;150,1,'Paraclinicos '!C204&gt;150,0)</f>
        <v>0</v>
      </c>
      <c r="Q205" cm="1">
        <f t="array" ref="Q205">_xlfn.IFS('Paraclinicos '!O204="","",'Paraclinicos '!O204&lt;1.2,0,'Paraclinicos '!O204&lt;2,1,'Paraclinicos '!O204&lt;3.5,2,'Paraclinicos '!O204&lt;5,3,'Paraclinicos '!O204&gt;5,4)</f>
        <v>0</v>
      </c>
      <c r="R205" t="str" cm="1">
        <f t="array" ref="R205">_xlfn.IFS('Paraclinicos '!J204="","",'Paraclinicos '!J204&lt;1.2,0,'Paraclinicos '!J204&lt;2,1,'Paraclinicos '!J204&lt;6,2,'Paraclinicos '!J204&lt;12,3,'Paraclinicos '!J204&gt;=12,4)</f>
        <v/>
      </c>
      <c r="S205" cm="1">
        <f t="array" ref="S205">_xlfn.IFS('Paraclinicos '!Y204="","",'Paraclinicos '!Y204&lt;70,1,'Paraclinicos '!Y204&gt;=70,0)</f>
        <v>0</v>
      </c>
      <c r="T205" cm="1">
        <f t="array" ref="T205">_xlfn.IFS('Paraclinicos '!W204="","",'Paraclinicos '!W204&lt;6,4,'Paraclinicos '!W204&lt;10,3,'Paraclinicos '!W204&lt;13,2,'Paraclinicos '!W204&lt;15,1,'Paraclinicos '!W204=15,0)</f>
        <v>4</v>
      </c>
      <c r="U205" s="54">
        <f t="shared" si="9"/>
        <v>5</v>
      </c>
      <c r="V205" cm="1">
        <f t="array" ref="V205">_xlfn.IFS('Paraclinicos '!S204="","",OR('Paraclinicos '!S204&lt;=8,'Paraclinicos '!S204&gt;=25),3,'Paraclinicos '!S204&lt;12,1,'Paraclinicos '!S204&lt;21,0,'Paraclinicos '!S204&lt;25,2)</f>
        <v>0</v>
      </c>
      <c r="W205" t="str">
        <f>IFERROR(IF(INDEX('BD Demog para scores enalazar'!Y$2:'BD Demog para scores enalazar'!Y$3000,MATCH(Formulas!A205,'BD Demog para scores enalazar'!A$2:'BD Demog para scores enalazar'!A$3000,0))=1,"SI","NO"),"")</f>
        <v>NO</v>
      </c>
      <c r="X205" s="9" t="str">
        <f>IFERROR(IF(INDEX('BD Demog para scores enalazar'!AJ$2:'BD Demog para scores enalazar'!AJ$3000,MATCH(Formulas!A205,'BD Demog para scores enalazar'!A$2:'BD Demog para scores enalazar'!A$3000,0))=1,"SI","NO"),"")</f>
        <v>NO</v>
      </c>
      <c r="Y205" cm="1">
        <f t="array" ref="Y205">IF(AND(W205="NO",X205="NO"),_xlfn.IFS('Paraclinicos '!K204&lt;=91,3,'Paraclinicos '!K204&lt;94,2,'Paraclinicos '!K204&lt;96,1,'Paraclinicos '!K204&gt;=96,0),"")</f>
        <v>2</v>
      </c>
      <c r="Z205" t="str" cm="1">
        <f t="array" ref="Z205">IF(OR(W205="SI",X205="SI"),_xlfn.IFS(OR(AND('Paraclinicos '!K204&lt;=83),AND('Paraclinicos '!K204&gt;=97,AA205=2)),3,OR(AND('Paraclinicos '!K204&lt;=86),AND('Paraclinicos '!K204&gt;=94,AA205=2)),2,OR(AND('Paraclinicos '!K204&lt;=88),AND('Paraclinicos '!K204&gt;=92,AA205=2)),1,OR(AND('Paraclinicos '!K204&gt;=88,'Paraclinicos '!K204&lt;=92),AND('Paraclinicos '!K204&gt;=93,AA205=0)),0),"")</f>
        <v/>
      </c>
      <c r="AA205" cm="1">
        <f t="array" ref="AA205">_xlfn.IFS('Paraclinicos '!E204="","",'Paraclinicos '!E204="Oxigeno",2,'Paraclinicos '!E204="Aire",0)</f>
        <v>2</v>
      </c>
    </row>
    <row r="206" spans="1:27" x14ac:dyDescent="0.25">
      <c r="A206">
        <f>'Paraclinicos '!A205</f>
        <v>28</v>
      </c>
      <c r="B206" s="3">
        <f>'Paraclinicos '!R205</f>
        <v>44325</v>
      </c>
      <c r="C206" cm="1">
        <f t="array" ref="C206">_xlfn.IFS('Paraclinicos '!Q205="","",'Paraclinicos '!Q205&gt;60,3,'Paraclinicos '!Q205&lt;=60,1)</f>
        <v>1</v>
      </c>
      <c r="D206" t="str">
        <f>IFERROR(IF(INDEX('BD Demog para scores enalazar'!BC$2:BC$3000,MATCH(Formulas!A206,'BD Demog para scores enalazar'!A$2:A$3000,0))=0,"SI","NO"),"")</f>
        <v>SI</v>
      </c>
      <c r="E206" cm="1">
        <f t="array" ref="E206">_xlfn.IFS(D206="","",D206="SI",4,D206="NO",1)</f>
        <v>4</v>
      </c>
      <c r="F206" cm="1">
        <f t="array" ref="F206">_xlfn.IFS('Paraclinicos '!B205="","",'Paraclinicos '!B205&gt;1,1,'Paraclinicos '!B205&lt;=1,3)</f>
        <v>3</v>
      </c>
      <c r="G206" t="str" cm="1">
        <f t="array" ref="G206">_xlfn.IFS('Paraclinicos '!D205="","",AND('Paraclinicos '!D205&gt;=250,'Paraclinicos '!D205&lt;=500),2,'Paraclinicos '!D205&gt;500,3,'Paraclinicos '!D205&lt;250,1)</f>
        <v/>
      </c>
      <c r="H206" s="50">
        <f t="shared" si="10"/>
        <v>8</v>
      </c>
      <c r="I206" cm="1">
        <f t="array" ref="I206">_xlfn.IFS('Paraclinicos '!Q205="","",'Paraclinicos '!Q205&gt;=65,1,'Paraclinicos '!Q205&lt;65,0)</f>
        <v>0</v>
      </c>
      <c r="J206" cm="1">
        <f t="array" ref="J206">_xlfn.IFS('Paraclinicos '!I205="","",'Paraclinicos '!I205&gt;7,1,'Paraclinicos '!I205&lt;=7,0)</f>
        <v>1</v>
      </c>
      <c r="K206" cm="1">
        <f t="array" ref="K206">_xlfn.IFS('Paraclinicos '!W205="","",'Paraclinicos '!W205&lt;=8,1,'Paraclinicos '!W205&gt;8,0)</f>
        <v>1</v>
      </c>
      <c r="L206" cm="1">
        <f t="array" ref="L206">_xlfn.IFS('Paraclinicos '!S205="","",'Paraclinicos '!S205&gt;=30,1,'Paraclinicos '!S205&lt;30,0)</f>
        <v>0</v>
      </c>
      <c r="M206" cm="1">
        <f t="array" ref="M206">_xlfn.IFS(OR('Paraclinicos '!T205="",'Paraclinicos '!U205=""),"",OR('Paraclinicos '!T205&lt;=90,'Paraclinicos '!U205&lt;=60),1,OR('Paraclinicos '!T205&gt;90,'Paraclinicos '!U205&gt;60),0)</f>
        <v>0</v>
      </c>
      <c r="N206" s="45">
        <f t="shared" si="11"/>
        <v>5</v>
      </c>
      <c r="O206" cm="1">
        <f t="array" ref="O206">_xlfn.IFS(OR('Paraclinicos '!M205="",'Paraclinicos '!N205="",'Paraclinicos '!N205=0),"",'Paraclinicos '!M205/'Paraclinicos '!N205&lt;100,4,'Paraclinicos '!M205/'Paraclinicos '!N205&lt;200,3,'Paraclinicos '!M205/'Paraclinicos '!N205&lt;300,2,'Paraclinicos '!M205/'Paraclinicos '!N205&lt;400,1,'Paraclinicos '!M205/'Paraclinicos '!N205&gt;=400,0)</f>
        <v>2</v>
      </c>
      <c r="P206" cm="1">
        <f t="array" ref="P206">_xlfn.IFS('Paraclinicos '!C205="","",'Paraclinicos '!C205&lt;20,4,'Paraclinicos '!C205&lt;50,3,'Paraclinicos '!C205&lt;100,2,'Paraclinicos '!C205&lt;150,1,'Paraclinicos '!C205&gt;150,0)</f>
        <v>0</v>
      </c>
      <c r="Q206" cm="1">
        <f t="array" ref="Q206">_xlfn.IFS('Paraclinicos '!O205="","",'Paraclinicos '!O205&lt;1.2,0,'Paraclinicos '!O205&lt;2,1,'Paraclinicos '!O205&lt;3.5,2,'Paraclinicos '!O205&lt;5,3,'Paraclinicos '!O205&gt;5,4)</f>
        <v>0</v>
      </c>
      <c r="R206" cm="1">
        <f t="array" ref="R206">_xlfn.IFS('Paraclinicos '!J205="","",'Paraclinicos '!J205&lt;1.2,0,'Paraclinicos '!J205&lt;2,1,'Paraclinicos '!J205&lt;6,2,'Paraclinicos '!J205&lt;12,3,'Paraclinicos '!J205&gt;=12,4)</f>
        <v>0</v>
      </c>
      <c r="S206" cm="1">
        <f t="array" ref="S206">_xlfn.IFS('Paraclinicos '!Y205="","",'Paraclinicos '!Y205&lt;70,1,'Paraclinicos '!Y205&gt;=70,0)</f>
        <v>0</v>
      </c>
      <c r="T206" cm="1">
        <f t="array" ref="T206">_xlfn.IFS('Paraclinicos '!W205="","",'Paraclinicos '!W205&lt;6,4,'Paraclinicos '!W205&lt;10,3,'Paraclinicos '!W205&lt;13,2,'Paraclinicos '!W205&lt;15,1,'Paraclinicos '!W205=15,0)</f>
        <v>4</v>
      </c>
      <c r="U206" s="54">
        <f t="shared" si="9"/>
        <v>6</v>
      </c>
      <c r="V206" cm="1">
        <f t="array" ref="V206">_xlfn.IFS('Paraclinicos '!S205="","",OR('Paraclinicos '!S205&lt;=8,'Paraclinicos '!S205&gt;=25),3,'Paraclinicos '!S205&lt;12,1,'Paraclinicos '!S205&lt;21,0,'Paraclinicos '!S205&lt;25,2)</f>
        <v>0</v>
      </c>
      <c r="W206" t="str">
        <f>IFERROR(IF(INDEX('BD Demog para scores enalazar'!Y$2:'BD Demog para scores enalazar'!Y$3000,MATCH(Formulas!A206,'BD Demog para scores enalazar'!A$2:'BD Demog para scores enalazar'!A$3000,0))=1,"SI","NO"),"")</f>
        <v>NO</v>
      </c>
      <c r="X206" s="9" t="str">
        <f>IFERROR(IF(INDEX('BD Demog para scores enalazar'!AJ$2:'BD Demog para scores enalazar'!AJ$3000,MATCH(Formulas!A206,'BD Demog para scores enalazar'!A$2:'BD Demog para scores enalazar'!A$3000,0))=1,"SI","NO"),"")</f>
        <v>NO</v>
      </c>
      <c r="Y206" cm="1">
        <f t="array" ref="Y206">IF(AND(W206="NO",X206="NO"),_xlfn.IFS('Paraclinicos '!K205&lt;=91,3,'Paraclinicos '!K205&lt;94,2,'Paraclinicos '!K205&lt;96,1,'Paraclinicos '!K205&gt;=96,0),"")</f>
        <v>3</v>
      </c>
      <c r="Z206" t="str" cm="1">
        <f t="array" ref="Z206">IF(OR(W206="SI",X206="SI"),_xlfn.IFS(OR(AND('Paraclinicos '!K205&lt;=83),AND('Paraclinicos '!K205&gt;=97,AA206=2)),3,OR(AND('Paraclinicos '!K205&lt;=86),AND('Paraclinicos '!K205&gt;=94,AA206=2)),2,OR(AND('Paraclinicos '!K205&lt;=88),AND('Paraclinicos '!K205&gt;=92,AA206=2)),1,OR(AND('Paraclinicos '!K205&gt;=88,'Paraclinicos '!K205&lt;=92),AND('Paraclinicos '!K205&gt;=93,AA206=0)),0),"")</f>
        <v/>
      </c>
      <c r="AA206" cm="1">
        <f t="array" ref="AA206">_xlfn.IFS('Paraclinicos '!E205="","",'Paraclinicos '!E205="Oxigeno",2,'Paraclinicos '!E205="Aire",0)</f>
        <v>2</v>
      </c>
    </row>
    <row r="207" spans="1:27" x14ac:dyDescent="0.25">
      <c r="A207">
        <f>'Paraclinicos '!A206</f>
        <v>28</v>
      </c>
      <c r="B207" s="3">
        <f>'Paraclinicos '!R206</f>
        <v>44327</v>
      </c>
      <c r="C207" cm="1">
        <f t="array" ref="C207">_xlfn.IFS('Paraclinicos '!Q206="","",'Paraclinicos '!Q206&gt;60,3,'Paraclinicos '!Q206&lt;=60,1)</f>
        <v>1</v>
      </c>
      <c r="D207" t="str">
        <f>IFERROR(IF(INDEX('BD Demog para scores enalazar'!BC$2:BC$3000,MATCH(Formulas!A207,'BD Demog para scores enalazar'!A$2:A$3000,0))=0,"SI","NO"),"")</f>
        <v>SI</v>
      </c>
      <c r="E207" cm="1">
        <f t="array" ref="E207">_xlfn.IFS(D207="","",D207="SI",4,D207="NO",1)</f>
        <v>4</v>
      </c>
      <c r="F207" cm="1">
        <f t="array" ref="F207">_xlfn.IFS('Paraclinicos '!B206="","",'Paraclinicos '!B206&gt;1,1,'Paraclinicos '!B206&lt;=1,3)</f>
        <v>3</v>
      </c>
      <c r="G207" t="str" cm="1">
        <f t="array" ref="G207">_xlfn.IFS('Paraclinicos '!D206="","",AND('Paraclinicos '!D206&gt;=250,'Paraclinicos '!D206&lt;=500),2,'Paraclinicos '!D206&gt;500,3,'Paraclinicos '!D206&lt;250,1)</f>
        <v/>
      </c>
      <c r="H207" s="50">
        <f t="shared" si="10"/>
        <v>8</v>
      </c>
      <c r="I207" cm="1">
        <f t="array" ref="I207">_xlfn.IFS('Paraclinicos '!Q206="","",'Paraclinicos '!Q206&gt;=65,1,'Paraclinicos '!Q206&lt;65,0)</f>
        <v>0</v>
      </c>
      <c r="J207" cm="1">
        <f t="array" ref="J207">_xlfn.IFS('Paraclinicos '!I206="","",'Paraclinicos '!I206&gt;7,1,'Paraclinicos '!I206&lt;=7,0)</f>
        <v>1</v>
      </c>
      <c r="K207" cm="1">
        <f t="array" ref="K207">_xlfn.IFS('Paraclinicos '!W206="","",'Paraclinicos '!W206&lt;=8,1,'Paraclinicos '!W206&gt;8,0)</f>
        <v>1</v>
      </c>
      <c r="L207" cm="1">
        <f t="array" ref="L207">_xlfn.IFS('Paraclinicos '!S206="","",'Paraclinicos '!S206&gt;=30,1,'Paraclinicos '!S206&lt;30,0)</f>
        <v>0</v>
      </c>
      <c r="M207" cm="1">
        <f t="array" ref="M207">_xlfn.IFS(OR('Paraclinicos '!T206="",'Paraclinicos '!U206=""),"",OR('Paraclinicos '!T206&lt;=90,'Paraclinicos '!U206&lt;=60),1,OR('Paraclinicos '!T206&gt;90,'Paraclinicos '!U206&gt;60),0)</f>
        <v>1</v>
      </c>
      <c r="N207" s="45">
        <f t="shared" si="11"/>
        <v>5</v>
      </c>
      <c r="O207" cm="1">
        <f t="array" ref="O207">_xlfn.IFS(OR('Paraclinicos '!M206="",'Paraclinicos '!N206="",'Paraclinicos '!N206=0),"",'Paraclinicos '!M206/'Paraclinicos '!N206&lt;100,4,'Paraclinicos '!M206/'Paraclinicos '!N206&lt;200,3,'Paraclinicos '!M206/'Paraclinicos '!N206&lt;300,2,'Paraclinicos '!M206/'Paraclinicos '!N206&lt;400,1,'Paraclinicos '!M206/'Paraclinicos '!N206&gt;=400,0)</f>
        <v>3</v>
      </c>
      <c r="P207" cm="1">
        <f t="array" ref="P207">_xlfn.IFS('Paraclinicos '!C206="","",'Paraclinicos '!C206&lt;20,4,'Paraclinicos '!C206&lt;50,3,'Paraclinicos '!C206&lt;100,2,'Paraclinicos '!C206&lt;150,1,'Paraclinicos '!C206&gt;150,0)</f>
        <v>0</v>
      </c>
      <c r="Q207" cm="1">
        <f t="array" ref="Q207">_xlfn.IFS('Paraclinicos '!O206="","",'Paraclinicos '!O206&lt;1.2,0,'Paraclinicos '!O206&lt;2,1,'Paraclinicos '!O206&lt;3.5,2,'Paraclinicos '!O206&lt;5,3,'Paraclinicos '!O206&gt;5,4)</f>
        <v>0</v>
      </c>
      <c r="R207" t="str" cm="1">
        <f t="array" ref="R207">_xlfn.IFS('Paraclinicos '!J206="","",'Paraclinicos '!J206&lt;1.2,0,'Paraclinicos '!J206&lt;2,1,'Paraclinicos '!J206&lt;6,2,'Paraclinicos '!J206&lt;12,3,'Paraclinicos '!J206&gt;=12,4)</f>
        <v/>
      </c>
      <c r="S207" cm="1">
        <f t="array" ref="S207">_xlfn.IFS('Paraclinicos '!Y206="","",'Paraclinicos '!Y206&lt;70,1,'Paraclinicos '!Y206&gt;=70,0)</f>
        <v>1</v>
      </c>
      <c r="T207" cm="1">
        <f t="array" ref="T207">_xlfn.IFS('Paraclinicos '!W206="","",'Paraclinicos '!W206&lt;6,4,'Paraclinicos '!W206&lt;10,3,'Paraclinicos '!W206&lt;13,2,'Paraclinicos '!W206&lt;15,1,'Paraclinicos '!W206=15,0)</f>
        <v>4</v>
      </c>
      <c r="U207" s="54">
        <f t="shared" si="9"/>
        <v>8</v>
      </c>
      <c r="V207" cm="1">
        <f t="array" ref="V207">_xlfn.IFS('Paraclinicos '!S206="","",OR('Paraclinicos '!S206&lt;=8,'Paraclinicos '!S206&gt;=25),3,'Paraclinicos '!S206&lt;12,1,'Paraclinicos '!S206&lt;21,0,'Paraclinicos '!S206&lt;25,2)</f>
        <v>2</v>
      </c>
      <c r="W207" t="str">
        <f>IFERROR(IF(INDEX('BD Demog para scores enalazar'!Y$2:'BD Demog para scores enalazar'!Y$3000,MATCH(Formulas!A207,'BD Demog para scores enalazar'!A$2:'BD Demog para scores enalazar'!A$3000,0))=1,"SI","NO"),"")</f>
        <v>NO</v>
      </c>
      <c r="X207" s="9" t="str">
        <f>IFERROR(IF(INDEX('BD Demog para scores enalazar'!AJ$2:'BD Demog para scores enalazar'!AJ$3000,MATCH(Formulas!A207,'BD Demog para scores enalazar'!A$2:'BD Demog para scores enalazar'!A$3000,0))=1,"SI","NO"),"")</f>
        <v>NO</v>
      </c>
      <c r="Y207" cm="1">
        <f t="array" ref="Y207">IF(AND(W207="NO",X207="NO"),_xlfn.IFS('Paraclinicos '!K206&lt;=91,3,'Paraclinicos '!K206&lt;94,2,'Paraclinicos '!K206&lt;96,1,'Paraclinicos '!K206&gt;=96,0),"")</f>
        <v>3</v>
      </c>
      <c r="Z207" t="str" cm="1">
        <f t="array" ref="Z207">IF(OR(W207="SI",X207="SI"),_xlfn.IFS(OR(AND('Paraclinicos '!K206&lt;=83),AND('Paraclinicos '!K206&gt;=97,AA207=2)),3,OR(AND('Paraclinicos '!K206&lt;=86),AND('Paraclinicos '!K206&gt;=94,AA207=2)),2,OR(AND('Paraclinicos '!K206&lt;=88),AND('Paraclinicos '!K206&gt;=92,AA207=2)),1,OR(AND('Paraclinicos '!K206&gt;=88,'Paraclinicos '!K206&lt;=92),AND('Paraclinicos '!K206&gt;=93,AA207=0)),0),"")</f>
        <v/>
      </c>
      <c r="AA207" cm="1">
        <f t="array" ref="AA207">_xlfn.IFS('Paraclinicos '!E206="","",'Paraclinicos '!E206="Oxigeno",2,'Paraclinicos '!E206="Aire",0)</f>
        <v>2</v>
      </c>
    </row>
    <row r="208" spans="1:27" x14ac:dyDescent="0.25">
      <c r="A208">
        <f>'Paraclinicos '!A207</f>
        <v>28</v>
      </c>
      <c r="B208" s="3">
        <f>'Paraclinicos '!R207</f>
        <v>44329</v>
      </c>
      <c r="C208" cm="1">
        <f t="array" ref="C208">_xlfn.IFS('Paraclinicos '!Q207="","",'Paraclinicos '!Q207&gt;60,3,'Paraclinicos '!Q207&lt;=60,1)</f>
        <v>1</v>
      </c>
      <c r="D208" t="str">
        <f>IFERROR(IF(INDEX('BD Demog para scores enalazar'!BC$2:BC$3000,MATCH(Formulas!A208,'BD Demog para scores enalazar'!A$2:A$3000,0))=0,"SI","NO"),"")</f>
        <v>SI</v>
      </c>
      <c r="E208" cm="1">
        <f t="array" ref="E208">_xlfn.IFS(D208="","",D208="SI",4,D208="NO",1)</f>
        <v>4</v>
      </c>
      <c r="F208" cm="1">
        <f t="array" ref="F208">_xlfn.IFS('Paraclinicos '!B207="","",'Paraclinicos '!B207&gt;1,1,'Paraclinicos '!B207&lt;=1,3)</f>
        <v>3</v>
      </c>
      <c r="G208" t="str" cm="1">
        <f t="array" ref="G208">_xlfn.IFS('Paraclinicos '!D207="","",AND('Paraclinicos '!D207&gt;=250,'Paraclinicos '!D207&lt;=500),2,'Paraclinicos '!D207&gt;500,3,'Paraclinicos '!D207&lt;250,1)</f>
        <v/>
      </c>
      <c r="H208" s="50">
        <f t="shared" si="10"/>
        <v>8</v>
      </c>
      <c r="I208" cm="1">
        <f t="array" ref="I208">_xlfn.IFS('Paraclinicos '!Q207="","",'Paraclinicos '!Q207&gt;=65,1,'Paraclinicos '!Q207&lt;65,0)</f>
        <v>0</v>
      </c>
      <c r="J208" cm="1">
        <f t="array" ref="J208">_xlfn.IFS('Paraclinicos '!I207="","",'Paraclinicos '!I207&gt;7,1,'Paraclinicos '!I207&lt;=7,0)</f>
        <v>1</v>
      </c>
      <c r="K208" cm="1">
        <f t="array" ref="K208">_xlfn.IFS('Paraclinicos '!W207="","",'Paraclinicos '!W207&lt;=8,1,'Paraclinicos '!W207&gt;8,0)</f>
        <v>1</v>
      </c>
      <c r="L208" cm="1">
        <f t="array" ref="L208">_xlfn.IFS('Paraclinicos '!S207="","",'Paraclinicos '!S207&gt;=30,1,'Paraclinicos '!S207&lt;30,0)</f>
        <v>0</v>
      </c>
      <c r="M208" cm="1">
        <f t="array" ref="M208">_xlfn.IFS(OR('Paraclinicos '!T207="",'Paraclinicos '!U207=""),"",OR('Paraclinicos '!T207&lt;=90,'Paraclinicos '!U207&lt;=60),1,OR('Paraclinicos '!T207&gt;90,'Paraclinicos '!U207&gt;60),0)</f>
        <v>0</v>
      </c>
      <c r="N208" s="45">
        <f t="shared" si="11"/>
        <v>5</v>
      </c>
      <c r="O208" cm="1">
        <f t="array" ref="O208">_xlfn.IFS(OR('Paraclinicos '!M207="",'Paraclinicos '!N207="",'Paraclinicos '!N207=0),"",'Paraclinicos '!M207/'Paraclinicos '!N207&lt;100,4,'Paraclinicos '!M207/'Paraclinicos '!N207&lt;200,3,'Paraclinicos '!M207/'Paraclinicos '!N207&lt;300,2,'Paraclinicos '!M207/'Paraclinicos '!N207&lt;400,1,'Paraclinicos '!M207/'Paraclinicos '!N207&gt;=400,0)</f>
        <v>2</v>
      </c>
      <c r="P208" cm="1">
        <f t="array" ref="P208">_xlfn.IFS('Paraclinicos '!C207="","",'Paraclinicos '!C207&lt;20,4,'Paraclinicos '!C207&lt;50,3,'Paraclinicos '!C207&lt;100,2,'Paraclinicos '!C207&lt;150,1,'Paraclinicos '!C207&gt;150,0)</f>
        <v>0</v>
      </c>
      <c r="Q208" cm="1">
        <f t="array" ref="Q208">_xlfn.IFS('Paraclinicos '!O207="","",'Paraclinicos '!O207&lt;1.2,0,'Paraclinicos '!O207&lt;2,1,'Paraclinicos '!O207&lt;3.5,2,'Paraclinicos '!O207&lt;5,3,'Paraclinicos '!O207&gt;5,4)</f>
        <v>0</v>
      </c>
      <c r="R208" cm="1">
        <f t="array" ref="R208">_xlfn.IFS('Paraclinicos '!J207="","",'Paraclinicos '!J207&lt;1.2,0,'Paraclinicos '!J207&lt;2,1,'Paraclinicos '!J207&lt;6,2,'Paraclinicos '!J207&lt;12,3,'Paraclinicos '!J207&gt;=12,4)</f>
        <v>0</v>
      </c>
      <c r="S208" cm="1">
        <f t="array" ref="S208">_xlfn.IFS('Paraclinicos '!Y207="","",'Paraclinicos '!Y207&lt;70,1,'Paraclinicos '!Y207&gt;=70,0)</f>
        <v>0</v>
      </c>
      <c r="T208" cm="1">
        <f t="array" ref="T208">_xlfn.IFS('Paraclinicos '!W207="","",'Paraclinicos '!W207&lt;6,4,'Paraclinicos '!W207&lt;10,3,'Paraclinicos '!W207&lt;13,2,'Paraclinicos '!W207&lt;15,1,'Paraclinicos '!W207=15,0)</f>
        <v>4</v>
      </c>
      <c r="U208" s="54">
        <f t="shared" si="9"/>
        <v>6</v>
      </c>
      <c r="V208" cm="1">
        <f t="array" ref="V208">_xlfn.IFS('Paraclinicos '!S207="","",OR('Paraclinicos '!S207&lt;=8,'Paraclinicos '!S207&gt;=25),3,'Paraclinicos '!S207&lt;12,1,'Paraclinicos '!S207&lt;21,0,'Paraclinicos '!S207&lt;25,2)</f>
        <v>3</v>
      </c>
      <c r="W208" t="str">
        <f>IFERROR(IF(INDEX('BD Demog para scores enalazar'!Y$2:'BD Demog para scores enalazar'!Y$3000,MATCH(Formulas!A208,'BD Demog para scores enalazar'!A$2:'BD Demog para scores enalazar'!A$3000,0))=1,"SI","NO"),"")</f>
        <v>NO</v>
      </c>
      <c r="X208" s="9" t="str">
        <f>IFERROR(IF(INDEX('BD Demog para scores enalazar'!AJ$2:'BD Demog para scores enalazar'!AJ$3000,MATCH(Formulas!A208,'BD Demog para scores enalazar'!A$2:'BD Demog para scores enalazar'!A$3000,0))=1,"SI","NO"),"")</f>
        <v>NO</v>
      </c>
      <c r="Y208" cm="1">
        <f t="array" ref="Y208">IF(AND(W208="NO",X208="NO"),_xlfn.IFS('Paraclinicos '!K207&lt;=91,3,'Paraclinicos '!K207&lt;94,2,'Paraclinicos '!K207&lt;96,1,'Paraclinicos '!K207&gt;=96,0),"")</f>
        <v>3</v>
      </c>
      <c r="Z208" t="str" cm="1">
        <f t="array" ref="Z208">IF(OR(W208="SI",X208="SI"),_xlfn.IFS(OR(AND('Paraclinicos '!K207&lt;=83),AND('Paraclinicos '!K207&gt;=97,AA208=2)),3,OR(AND('Paraclinicos '!K207&lt;=86),AND('Paraclinicos '!K207&gt;=94,AA208=2)),2,OR(AND('Paraclinicos '!K207&lt;=88),AND('Paraclinicos '!K207&gt;=92,AA208=2)),1,OR(AND('Paraclinicos '!K207&gt;=88,'Paraclinicos '!K207&lt;=92),AND('Paraclinicos '!K207&gt;=93,AA208=0)),0),"")</f>
        <v/>
      </c>
      <c r="AA208" cm="1">
        <f t="array" ref="AA208">_xlfn.IFS('Paraclinicos '!E207="","",'Paraclinicos '!E207="Oxigeno",2,'Paraclinicos '!E207="Aire",0)</f>
        <v>2</v>
      </c>
    </row>
    <row r="209" spans="1:27" x14ac:dyDescent="0.25">
      <c r="A209">
        <f>'Paraclinicos '!A208</f>
        <v>28</v>
      </c>
      <c r="B209" s="3">
        <f>'Paraclinicos '!R208</f>
        <v>44329</v>
      </c>
      <c r="C209" cm="1">
        <f t="array" ref="C209">_xlfn.IFS('Paraclinicos '!Q208="","",'Paraclinicos '!Q208&gt;60,3,'Paraclinicos '!Q208&lt;=60,1)</f>
        <v>1</v>
      </c>
      <c r="D209" t="str">
        <f>IFERROR(IF(INDEX('BD Demog para scores enalazar'!BC$2:BC$3000,MATCH(Formulas!A209,'BD Demog para scores enalazar'!A$2:A$3000,0))=0,"SI","NO"),"")</f>
        <v>SI</v>
      </c>
      <c r="E209" cm="1">
        <f t="array" ref="E209">_xlfn.IFS(D209="","",D209="SI",4,D209="NO",1)</f>
        <v>4</v>
      </c>
      <c r="F209" cm="1">
        <f t="array" ref="F209">_xlfn.IFS('Paraclinicos '!B208="","",'Paraclinicos '!B208&gt;1,1,'Paraclinicos '!B208&lt;=1,3)</f>
        <v>3</v>
      </c>
      <c r="G209" t="str" cm="1">
        <f t="array" ref="G209">_xlfn.IFS('Paraclinicos '!D208="","",AND('Paraclinicos '!D208&gt;=250,'Paraclinicos '!D208&lt;=500),2,'Paraclinicos '!D208&gt;500,3,'Paraclinicos '!D208&lt;250,1)</f>
        <v/>
      </c>
      <c r="H209" s="50">
        <f t="shared" si="10"/>
        <v>8</v>
      </c>
      <c r="I209" cm="1">
        <f t="array" ref="I209">_xlfn.IFS('Paraclinicos '!Q208="","",'Paraclinicos '!Q208&gt;=65,1,'Paraclinicos '!Q208&lt;65,0)</f>
        <v>0</v>
      </c>
      <c r="J209" cm="1">
        <f t="array" ref="J209">_xlfn.IFS('Paraclinicos '!I208="","",'Paraclinicos '!I208&gt;7,1,'Paraclinicos '!I208&lt;=7,0)</f>
        <v>1</v>
      </c>
      <c r="K209" cm="1">
        <f t="array" ref="K209">_xlfn.IFS('Paraclinicos '!W208="","",'Paraclinicos '!W208&lt;=8,1,'Paraclinicos '!W208&gt;8,0)</f>
        <v>1</v>
      </c>
      <c r="L209" cm="1">
        <f t="array" ref="L209">_xlfn.IFS('Paraclinicos '!S208="","",'Paraclinicos '!S208&gt;=30,1,'Paraclinicos '!S208&lt;30,0)</f>
        <v>0</v>
      </c>
      <c r="M209" cm="1">
        <f t="array" ref="M209">_xlfn.IFS(OR('Paraclinicos '!T208="",'Paraclinicos '!U208=""),"",OR('Paraclinicos '!T208&lt;=90,'Paraclinicos '!U208&lt;=60),1,OR('Paraclinicos '!T208&gt;90,'Paraclinicos '!U208&gt;60),0)</f>
        <v>0</v>
      </c>
      <c r="N209" s="45">
        <f t="shared" si="11"/>
        <v>4</v>
      </c>
      <c r="O209" cm="1">
        <f t="array" ref="O209">_xlfn.IFS(OR('Paraclinicos '!M208="",'Paraclinicos '!N208="",'Paraclinicos '!N208=0),"",'Paraclinicos '!M208/'Paraclinicos '!N208&lt;100,4,'Paraclinicos '!M208/'Paraclinicos '!N208&lt;200,3,'Paraclinicos '!M208/'Paraclinicos '!N208&lt;300,2,'Paraclinicos '!M208/'Paraclinicos '!N208&lt;400,1,'Paraclinicos '!M208/'Paraclinicos '!N208&gt;=400,0)</f>
        <v>3</v>
      </c>
      <c r="P209" cm="1">
        <f t="array" ref="P209">_xlfn.IFS('Paraclinicos '!C208="","",'Paraclinicos '!C208&lt;20,4,'Paraclinicos '!C208&lt;50,3,'Paraclinicos '!C208&lt;100,2,'Paraclinicos '!C208&lt;150,1,'Paraclinicos '!C208&gt;150,0)</f>
        <v>1</v>
      </c>
      <c r="Q209" cm="1">
        <f t="array" ref="Q209">_xlfn.IFS('Paraclinicos '!O208="","",'Paraclinicos '!O208&lt;1.2,0,'Paraclinicos '!O208&lt;2,1,'Paraclinicos '!O208&lt;3.5,2,'Paraclinicos '!O208&lt;5,3,'Paraclinicos '!O208&gt;5,4)</f>
        <v>0</v>
      </c>
      <c r="R209" cm="1">
        <f t="array" ref="R209">_xlfn.IFS('Paraclinicos '!J208="","",'Paraclinicos '!J208&lt;1.2,0,'Paraclinicos '!J208&lt;2,1,'Paraclinicos '!J208&lt;6,2,'Paraclinicos '!J208&lt;12,3,'Paraclinicos '!J208&gt;=12,4)</f>
        <v>0</v>
      </c>
      <c r="S209" cm="1">
        <f t="array" ref="S209">_xlfn.IFS('Paraclinicos '!Y208="","",'Paraclinicos '!Y208&lt;70,1,'Paraclinicos '!Y208&gt;=70,0)</f>
        <v>0</v>
      </c>
      <c r="T209" cm="1">
        <f t="array" ref="T209">_xlfn.IFS('Paraclinicos '!W208="","",'Paraclinicos '!W208&lt;6,4,'Paraclinicos '!W208&lt;10,3,'Paraclinicos '!W208&lt;13,2,'Paraclinicos '!W208&lt;15,1,'Paraclinicos '!W208=15,0)</f>
        <v>4</v>
      </c>
      <c r="U209" s="54">
        <f t="shared" si="9"/>
        <v>8</v>
      </c>
      <c r="V209" cm="1">
        <f t="array" ref="V209">_xlfn.IFS('Paraclinicos '!S208="","",OR('Paraclinicos '!S208&lt;=8,'Paraclinicos '!S208&gt;=25),3,'Paraclinicos '!S208&lt;12,1,'Paraclinicos '!S208&lt;21,0,'Paraclinicos '!S208&lt;25,2)</f>
        <v>3</v>
      </c>
      <c r="W209" t="str">
        <f>IFERROR(IF(INDEX('BD Demog para scores enalazar'!Y$2:'BD Demog para scores enalazar'!Y$3000,MATCH(Formulas!A209,'BD Demog para scores enalazar'!A$2:'BD Demog para scores enalazar'!A$3000,0))=1,"SI","NO"),"")</f>
        <v>NO</v>
      </c>
      <c r="X209" s="9" t="str">
        <f>IFERROR(IF(INDEX('BD Demog para scores enalazar'!AJ$2:'BD Demog para scores enalazar'!AJ$3000,MATCH(Formulas!A209,'BD Demog para scores enalazar'!A$2:'BD Demog para scores enalazar'!A$3000,0))=1,"SI","NO"),"")</f>
        <v>NO</v>
      </c>
      <c r="Y209" cm="1">
        <f t="array" ref="Y209">IF(AND(W209="NO",X209="NO"),_xlfn.IFS('Paraclinicos '!K208&lt;=91,3,'Paraclinicos '!K208&lt;94,2,'Paraclinicos '!K208&lt;96,1,'Paraclinicos '!K208&gt;=96,0),"")</f>
        <v>3</v>
      </c>
      <c r="Z209" t="str" cm="1">
        <f t="array" ref="Z209">IF(OR(W209="SI",X209="SI"),_xlfn.IFS(OR(AND('Paraclinicos '!K208&lt;=83),AND('Paraclinicos '!K208&gt;=97,AA209=2)),3,OR(AND('Paraclinicos '!K208&lt;=86),AND('Paraclinicos '!K208&gt;=94,AA209=2)),2,OR(AND('Paraclinicos '!K208&lt;=88),AND('Paraclinicos '!K208&gt;=92,AA209=2)),1,OR(AND('Paraclinicos '!K208&gt;=88,'Paraclinicos '!K208&lt;=92),AND('Paraclinicos '!K208&gt;=93,AA209=0)),0),"")</f>
        <v/>
      </c>
      <c r="AA209" cm="1">
        <f t="array" ref="AA209">_xlfn.IFS('Paraclinicos '!E208="","",'Paraclinicos '!E208="Oxigeno",2,'Paraclinicos '!E208="Aire",0)</f>
        <v>2</v>
      </c>
    </row>
    <row r="210" spans="1:27" x14ac:dyDescent="0.25">
      <c r="A210">
        <f>'Paraclinicos '!A209</f>
        <v>28</v>
      </c>
      <c r="B210" s="3">
        <f>'Paraclinicos '!R209</f>
        <v>44331</v>
      </c>
      <c r="C210" cm="1">
        <f t="array" ref="C210">_xlfn.IFS('Paraclinicos '!Q209="","",'Paraclinicos '!Q209&gt;60,3,'Paraclinicos '!Q209&lt;=60,1)</f>
        <v>1</v>
      </c>
      <c r="D210" t="str">
        <f>IFERROR(IF(INDEX('BD Demog para scores enalazar'!BC$2:BC$3000,MATCH(Formulas!A210,'BD Demog para scores enalazar'!A$2:A$3000,0))=0,"SI","NO"),"")</f>
        <v>SI</v>
      </c>
      <c r="E210" cm="1">
        <f t="array" ref="E210">_xlfn.IFS(D210="","",D210="SI",4,D210="NO",1)</f>
        <v>4</v>
      </c>
      <c r="F210" cm="1">
        <f t="array" ref="F210">_xlfn.IFS('Paraclinicos '!B209="","",'Paraclinicos '!B209&gt;1,1,'Paraclinicos '!B209&lt;=1,3)</f>
        <v>3</v>
      </c>
      <c r="G210" t="str" cm="1">
        <f t="array" ref="G210">_xlfn.IFS('Paraclinicos '!D209="","",AND('Paraclinicos '!D209&gt;=250,'Paraclinicos '!D209&lt;=500),2,'Paraclinicos '!D209&gt;500,3,'Paraclinicos '!D209&lt;250,1)</f>
        <v/>
      </c>
      <c r="H210" s="50">
        <f t="shared" si="10"/>
        <v>8</v>
      </c>
      <c r="I210" cm="1">
        <f t="array" ref="I210">_xlfn.IFS('Paraclinicos '!Q209="","",'Paraclinicos '!Q209&gt;=65,1,'Paraclinicos '!Q209&lt;65,0)</f>
        <v>0</v>
      </c>
      <c r="J210" cm="1">
        <f t="array" ref="J210">_xlfn.IFS('Paraclinicos '!I209="","",'Paraclinicos '!I209&gt;7,1,'Paraclinicos '!I209&lt;=7,0)</f>
        <v>1</v>
      </c>
      <c r="K210" cm="1">
        <f t="array" ref="K210">_xlfn.IFS('Paraclinicos '!W209="","",'Paraclinicos '!W209&lt;=8,1,'Paraclinicos '!W209&gt;8,0)</f>
        <v>1</v>
      </c>
      <c r="L210" cm="1">
        <f t="array" ref="L210">_xlfn.IFS('Paraclinicos '!S209="","",'Paraclinicos '!S209&gt;=30,1,'Paraclinicos '!S209&lt;30,0)</f>
        <v>0</v>
      </c>
      <c r="M210" cm="1">
        <f t="array" ref="M210">_xlfn.IFS(OR('Paraclinicos '!T209="",'Paraclinicos '!U209=""),"",OR('Paraclinicos '!T209&lt;=90,'Paraclinicos '!U209&lt;=60),1,OR('Paraclinicos '!T209&gt;90,'Paraclinicos '!U209&gt;60),0)</f>
        <v>0</v>
      </c>
      <c r="N210" s="45">
        <f t="shared" si="11"/>
        <v>4</v>
      </c>
      <c r="O210" cm="1">
        <f t="array" ref="O210">_xlfn.IFS(OR('Paraclinicos '!M209="",'Paraclinicos '!N209="",'Paraclinicos '!N209=0),"",'Paraclinicos '!M209/'Paraclinicos '!N209&lt;100,4,'Paraclinicos '!M209/'Paraclinicos '!N209&lt;200,3,'Paraclinicos '!M209/'Paraclinicos '!N209&lt;300,2,'Paraclinicos '!M209/'Paraclinicos '!N209&lt;400,1,'Paraclinicos '!M209/'Paraclinicos '!N209&gt;=400,0)</f>
        <v>1</v>
      </c>
      <c r="P210" cm="1">
        <f t="array" ref="P210">_xlfn.IFS('Paraclinicos '!C209="","",'Paraclinicos '!C209&lt;20,4,'Paraclinicos '!C209&lt;50,3,'Paraclinicos '!C209&lt;100,2,'Paraclinicos '!C209&lt;150,1,'Paraclinicos '!C209&gt;150,0)</f>
        <v>1</v>
      </c>
      <c r="Q210" cm="1">
        <f t="array" ref="Q210">_xlfn.IFS('Paraclinicos '!O209="","",'Paraclinicos '!O209&lt;1.2,0,'Paraclinicos '!O209&lt;2,1,'Paraclinicos '!O209&lt;3.5,2,'Paraclinicos '!O209&lt;5,3,'Paraclinicos '!O209&gt;5,4)</f>
        <v>2</v>
      </c>
      <c r="R210" t="str" cm="1">
        <f t="array" ref="R210">_xlfn.IFS('Paraclinicos '!J209="","",'Paraclinicos '!J209&lt;1.2,0,'Paraclinicos '!J209&lt;2,1,'Paraclinicos '!J209&lt;6,2,'Paraclinicos '!J209&lt;12,3,'Paraclinicos '!J209&gt;=12,4)</f>
        <v/>
      </c>
      <c r="S210" cm="1">
        <f t="array" ref="S210">_xlfn.IFS('Paraclinicos '!Y209="","",'Paraclinicos '!Y209&lt;70,1,'Paraclinicos '!Y209&gt;=70,0)</f>
        <v>0</v>
      </c>
      <c r="T210" cm="1">
        <f t="array" ref="T210">_xlfn.IFS('Paraclinicos '!W209="","",'Paraclinicos '!W209&lt;6,4,'Paraclinicos '!W209&lt;10,3,'Paraclinicos '!W209&lt;13,2,'Paraclinicos '!W209&lt;15,1,'Paraclinicos '!W209=15,0)</f>
        <v>4</v>
      </c>
      <c r="U210" s="54">
        <f t="shared" si="9"/>
        <v>8</v>
      </c>
      <c r="V210" cm="1">
        <f t="array" ref="V210">_xlfn.IFS('Paraclinicos '!S209="","",OR('Paraclinicos '!S209&lt;=8,'Paraclinicos '!S209&gt;=25),3,'Paraclinicos '!S209&lt;12,1,'Paraclinicos '!S209&lt;21,0,'Paraclinicos '!S209&lt;25,2)</f>
        <v>3</v>
      </c>
      <c r="W210" t="str">
        <f>IFERROR(IF(INDEX('BD Demog para scores enalazar'!Y$2:'BD Demog para scores enalazar'!Y$3000,MATCH(Formulas!A210,'BD Demog para scores enalazar'!A$2:'BD Demog para scores enalazar'!A$3000,0))=1,"SI","NO"),"")</f>
        <v>NO</v>
      </c>
      <c r="X210" s="9" t="str">
        <f>IFERROR(IF(INDEX('BD Demog para scores enalazar'!AJ$2:'BD Demog para scores enalazar'!AJ$3000,MATCH(Formulas!A210,'BD Demog para scores enalazar'!A$2:'BD Demog para scores enalazar'!A$3000,0))=1,"SI","NO"),"")</f>
        <v>NO</v>
      </c>
      <c r="Y210" cm="1">
        <f t="array" ref="Y210">IF(AND(W210="NO",X210="NO"),_xlfn.IFS('Paraclinicos '!K209&lt;=91,3,'Paraclinicos '!K209&lt;94,2,'Paraclinicos '!K209&lt;96,1,'Paraclinicos '!K209&gt;=96,0),"")</f>
        <v>3</v>
      </c>
      <c r="Z210" t="str" cm="1">
        <f t="array" ref="Z210">IF(OR(W210="SI",X210="SI"),_xlfn.IFS(OR(AND('Paraclinicos '!K209&lt;=83),AND('Paraclinicos '!K209&gt;=97,AA210=2)),3,OR(AND('Paraclinicos '!K209&lt;=86),AND('Paraclinicos '!K209&gt;=94,AA210=2)),2,OR(AND('Paraclinicos '!K209&lt;=88),AND('Paraclinicos '!K209&gt;=92,AA210=2)),1,OR(AND('Paraclinicos '!K209&gt;=88,'Paraclinicos '!K209&lt;=92),AND('Paraclinicos '!K209&gt;=93,AA210=0)),0),"")</f>
        <v/>
      </c>
      <c r="AA210" cm="1">
        <f t="array" ref="AA210">_xlfn.IFS('Paraclinicos '!E209="","",'Paraclinicos '!E209="Oxigeno",2,'Paraclinicos '!E209="Aire",0)</f>
        <v>2</v>
      </c>
    </row>
    <row r="211" spans="1:27" x14ac:dyDescent="0.25">
      <c r="A211">
        <f>'Paraclinicos '!A210</f>
        <v>28</v>
      </c>
      <c r="B211" s="3">
        <f>'Paraclinicos '!R210</f>
        <v>44331</v>
      </c>
      <c r="C211" cm="1">
        <f t="array" ref="C211">_xlfn.IFS('Paraclinicos '!Q210="","",'Paraclinicos '!Q210&gt;60,3,'Paraclinicos '!Q210&lt;=60,1)</f>
        <v>1</v>
      </c>
      <c r="D211" t="str">
        <f>IFERROR(IF(INDEX('BD Demog para scores enalazar'!BC$2:BC$3000,MATCH(Formulas!A211,'BD Demog para scores enalazar'!A$2:A$3000,0))=0,"SI","NO"),"")</f>
        <v>SI</v>
      </c>
      <c r="E211" cm="1">
        <f t="array" ref="E211">_xlfn.IFS(D211="","",D211="SI",4,D211="NO",1)</f>
        <v>4</v>
      </c>
      <c r="F211" cm="1">
        <f t="array" ref="F211">_xlfn.IFS('Paraclinicos '!B210="","",'Paraclinicos '!B210&gt;1,1,'Paraclinicos '!B210&lt;=1,3)</f>
        <v>3</v>
      </c>
      <c r="G211" t="str" cm="1">
        <f t="array" ref="G211">_xlfn.IFS('Paraclinicos '!D210="","",AND('Paraclinicos '!D210&gt;=250,'Paraclinicos '!D210&lt;=500),2,'Paraclinicos '!D210&gt;500,3,'Paraclinicos '!D210&lt;250,1)</f>
        <v/>
      </c>
      <c r="H211" s="50">
        <f t="shared" si="10"/>
        <v>8</v>
      </c>
      <c r="I211" cm="1">
        <f t="array" ref="I211">_xlfn.IFS('Paraclinicos '!Q210="","",'Paraclinicos '!Q210&gt;=65,1,'Paraclinicos '!Q210&lt;65,0)</f>
        <v>0</v>
      </c>
      <c r="J211" cm="1">
        <f t="array" ref="J211">_xlfn.IFS('Paraclinicos '!I210="","",'Paraclinicos '!I210&gt;7,1,'Paraclinicos '!I210&lt;=7,0)</f>
        <v>1</v>
      </c>
      <c r="K211" cm="1">
        <f t="array" ref="K211">_xlfn.IFS('Paraclinicos '!W210="","",'Paraclinicos '!W210&lt;=8,1,'Paraclinicos '!W210&gt;8,0)</f>
        <v>1</v>
      </c>
      <c r="L211" cm="1">
        <f t="array" ref="L211">_xlfn.IFS('Paraclinicos '!S210="","",'Paraclinicos '!S210&gt;=30,1,'Paraclinicos '!S210&lt;30,0)</f>
        <v>0</v>
      </c>
      <c r="M211" cm="1">
        <f t="array" ref="M211">_xlfn.IFS(OR('Paraclinicos '!T210="",'Paraclinicos '!U210=""),"",OR('Paraclinicos '!T210&lt;=90,'Paraclinicos '!U210&lt;=60),1,OR('Paraclinicos '!T210&gt;90,'Paraclinicos '!U210&gt;60),0)</f>
        <v>0</v>
      </c>
      <c r="N211" s="45">
        <f t="shared" si="11"/>
        <v>4</v>
      </c>
      <c r="O211" cm="1">
        <f t="array" ref="O211">_xlfn.IFS(OR('Paraclinicos '!M210="",'Paraclinicos '!N210="",'Paraclinicos '!N210=0),"",'Paraclinicos '!M210/'Paraclinicos '!N210&lt;100,4,'Paraclinicos '!M210/'Paraclinicos '!N210&lt;200,3,'Paraclinicos '!M210/'Paraclinicos '!N210&lt;300,2,'Paraclinicos '!M210/'Paraclinicos '!N210&lt;400,1,'Paraclinicos '!M210/'Paraclinicos '!N210&gt;=400,0)</f>
        <v>2</v>
      </c>
      <c r="P211" cm="1">
        <f t="array" ref="P211">_xlfn.IFS('Paraclinicos '!C210="","",'Paraclinicos '!C210&lt;20,4,'Paraclinicos '!C210&lt;50,3,'Paraclinicos '!C210&lt;100,2,'Paraclinicos '!C210&lt;150,1,'Paraclinicos '!C210&gt;150,0)</f>
        <v>1</v>
      </c>
      <c r="Q211" cm="1">
        <f t="array" ref="Q211">_xlfn.IFS('Paraclinicos '!O210="","",'Paraclinicos '!O210&lt;1.2,0,'Paraclinicos '!O210&lt;2,1,'Paraclinicos '!O210&lt;3.5,2,'Paraclinicos '!O210&lt;5,3,'Paraclinicos '!O210&gt;5,4)</f>
        <v>2</v>
      </c>
      <c r="R211" cm="1">
        <f t="array" ref="R211">_xlfn.IFS('Paraclinicos '!J210="","",'Paraclinicos '!J210&lt;1.2,0,'Paraclinicos '!J210&lt;2,1,'Paraclinicos '!J210&lt;6,2,'Paraclinicos '!J210&lt;12,3,'Paraclinicos '!J210&gt;=12,4)</f>
        <v>0</v>
      </c>
      <c r="S211" cm="1">
        <f t="array" ref="S211">_xlfn.IFS('Paraclinicos '!Y210="","",'Paraclinicos '!Y210&lt;70,1,'Paraclinicos '!Y210&gt;=70,0)</f>
        <v>0</v>
      </c>
      <c r="T211" cm="1">
        <f t="array" ref="T211">_xlfn.IFS('Paraclinicos '!W210="","",'Paraclinicos '!W210&lt;6,4,'Paraclinicos '!W210&lt;10,3,'Paraclinicos '!W210&lt;13,2,'Paraclinicos '!W210&lt;15,1,'Paraclinicos '!W210=15,0)</f>
        <v>4</v>
      </c>
      <c r="U211" s="54">
        <f t="shared" si="9"/>
        <v>9</v>
      </c>
      <c r="V211" cm="1">
        <f t="array" ref="V211">_xlfn.IFS('Paraclinicos '!S210="","",OR('Paraclinicos '!S210&lt;=8,'Paraclinicos '!S210&gt;=25),3,'Paraclinicos '!S210&lt;12,1,'Paraclinicos '!S210&lt;21,0,'Paraclinicos '!S210&lt;25,2)</f>
        <v>0</v>
      </c>
      <c r="W211" t="str">
        <f>IFERROR(IF(INDEX('BD Demog para scores enalazar'!Y$2:'BD Demog para scores enalazar'!Y$3000,MATCH(Formulas!A211,'BD Demog para scores enalazar'!A$2:'BD Demog para scores enalazar'!A$3000,0))=1,"SI","NO"),"")</f>
        <v>NO</v>
      </c>
      <c r="X211" s="9" t="str">
        <f>IFERROR(IF(INDEX('BD Demog para scores enalazar'!AJ$2:'BD Demog para scores enalazar'!AJ$3000,MATCH(Formulas!A211,'BD Demog para scores enalazar'!A$2:'BD Demog para scores enalazar'!A$3000,0))=1,"SI","NO"),"")</f>
        <v>NO</v>
      </c>
      <c r="Y211" cm="1">
        <f t="array" ref="Y211">IF(AND(W211="NO",X211="NO"),_xlfn.IFS('Paraclinicos '!K210&lt;=91,3,'Paraclinicos '!K210&lt;94,2,'Paraclinicos '!K210&lt;96,1,'Paraclinicos '!K210&gt;=96,0),"")</f>
        <v>3</v>
      </c>
      <c r="Z211" t="str" cm="1">
        <f t="array" ref="Z211">IF(OR(W211="SI",X211="SI"),_xlfn.IFS(OR(AND('Paraclinicos '!K210&lt;=83),AND('Paraclinicos '!K210&gt;=97,AA211=2)),3,OR(AND('Paraclinicos '!K210&lt;=86),AND('Paraclinicos '!K210&gt;=94,AA211=2)),2,OR(AND('Paraclinicos '!K210&lt;=88),AND('Paraclinicos '!K210&gt;=92,AA211=2)),1,OR(AND('Paraclinicos '!K210&gt;=88,'Paraclinicos '!K210&lt;=92),AND('Paraclinicos '!K210&gt;=93,AA211=0)),0),"")</f>
        <v/>
      </c>
      <c r="AA211" cm="1">
        <f t="array" ref="AA211">_xlfn.IFS('Paraclinicos '!E210="","",'Paraclinicos '!E210="Oxigeno",2,'Paraclinicos '!E210="Aire",0)</f>
        <v>2</v>
      </c>
    </row>
    <row r="212" spans="1:27" x14ac:dyDescent="0.25">
      <c r="A212">
        <f>'Paraclinicos '!A211</f>
        <v>28</v>
      </c>
      <c r="B212" s="3">
        <f>'Paraclinicos '!R211</f>
        <v>44333</v>
      </c>
      <c r="C212" cm="1">
        <f t="array" ref="C212">_xlfn.IFS('Paraclinicos '!Q211="","",'Paraclinicos '!Q211&gt;60,3,'Paraclinicos '!Q211&lt;=60,1)</f>
        <v>1</v>
      </c>
      <c r="D212" t="str">
        <f>IFERROR(IF(INDEX('BD Demog para scores enalazar'!BC$2:BC$3000,MATCH(Formulas!A212,'BD Demog para scores enalazar'!A$2:A$3000,0))=0,"SI","NO"),"")</f>
        <v>SI</v>
      </c>
      <c r="E212" cm="1">
        <f t="array" ref="E212">_xlfn.IFS(D212="","",D212="SI",4,D212="NO",1)</f>
        <v>4</v>
      </c>
      <c r="F212" cm="1">
        <f t="array" ref="F212">_xlfn.IFS('Paraclinicos '!B211="","",'Paraclinicos '!B211&gt;1,1,'Paraclinicos '!B211&lt;=1,3)</f>
        <v>3</v>
      </c>
      <c r="G212" t="str" cm="1">
        <f t="array" ref="G212">_xlfn.IFS('Paraclinicos '!D211="","",AND('Paraclinicos '!D211&gt;=250,'Paraclinicos '!D211&lt;=500),2,'Paraclinicos '!D211&gt;500,3,'Paraclinicos '!D211&lt;250,1)</f>
        <v/>
      </c>
      <c r="H212" s="50">
        <f t="shared" si="10"/>
        <v>8</v>
      </c>
      <c r="I212" cm="1">
        <f t="array" ref="I212">_xlfn.IFS('Paraclinicos '!Q211="","",'Paraclinicos '!Q211&gt;=65,1,'Paraclinicos '!Q211&lt;65,0)</f>
        <v>0</v>
      </c>
      <c r="J212" cm="1">
        <f t="array" ref="J212">_xlfn.IFS('Paraclinicos '!I211="","",'Paraclinicos '!I211&gt;7,1,'Paraclinicos '!I211&lt;=7,0)</f>
        <v>1</v>
      </c>
      <c r="K212" cm="1">
        <f t="array" ref="K212">_xlfn.IFS('Paraclinicos '!W211="","",'Paraclinicos '!W211&lt;=8,1,'Paraclinicos '!W211&gt;8,0)</f>
        <v>1</v>
      </c>
      <c r="L212" cm="1">
        <f t="array" ref="L212">_xlfn.IFS('Paraclinicos '!S211="","",'Paraclinicos '!S211&gt;=30,1,'Paraclinicos '!S211&lt;30,0)</f>
        <v>0</v>
      </c>
      <c r="M212" cm="1">
        <f t="array" ref="M212">_xlfn.IFS(OR('Paraclinicos '!T211="",'Paraclinicos '!U211=""),"",OR('Paraclinicos '!T211&lt;=90,'Paraclinicos '!U211&lt;=60),1,OR('Paraclinicos '!T211&gt;90,'Paraclinicos '!U211&gt;60),0)</f>
        <v>0</v>
      </c>
      <c r="N212" s="45">
        <f t="shared" si="11"/>
        <v>4</v>
      </c>
      <c r="O212" cm="1">
        <f t="array" ref="O212">_xlfn.IFS(OR('Paraclinicos '!M211="",'Paraclinicos '!N211="",'Paraclinicos '!N211=0),"",'Paraclinicos '!M211/'Paraclinicos '!N211&lt;100,4,'Paraclinicos '!M211/'Paraclinicos '!N211&lt;200,3,'Paraclinicos '!M211/'Paraclinicos '!N211&lt;300,2,'Paraclinicos '!M211/'Paraclinicos '!N211&lt;400,1,'Paraclinicos '!M211/'Paraclinicos '!N211&gt;=400,0)</f>
        <v>3</v>
      </c>
      <c r="P212" cm="1">
        <f t="array" ref="P212">_xlfn.IFS('Paraclinicos '!C211="","",'Paraclinicos '!C211&lt;20,4,'Paraclinicos '!C211&lt;50,3,'Paraclinicos '!C211&lt;100,2,'Paraclinicos '!C211&lt;150,1,'Paraclinicos '!C211&gt;150,0)</f>
        <v>1</v>
      </c>
      <c r="Q212" cm="1">
        <f t="array" ref="Q212">_xlfn.IFS('Paraclinicos '!O211="","",'Paraclinicos '!O211&lt;1.2,0,'Paraclinicos '!O211&lt;2,1,'Paraclinicos '!O211&lt;3.5,2,'Paraclinicos '!O211&lt;5,3,'Paraclinicos '!O211&gt;5,4)</f>
        <v>2</v>
      </c>
      <c r="R212" cm="1">
        <f t="array" ref="R212">_xlfn.IFS('Paraclinicos '!J211="","",'Paraclinicos '!J211&lt;1.2,0,'Paraclinicos '!J211&lt;2,1,'Paraclinicos '!J211&lt;6,2,'Paraclinicos '!J211&lt;12,3,'Paraclinicos '!J211&gt;=12,4)</f>
        <v>0</v>
      </c>
      <c r="S212" cm="1">
        <f t="array" ref="S212">_xlfn.IFS('Paraclinicos '!Y211="","",'Paraclinicos '!Y211&lt;70,1,'Paraclinicos '!Y211&gt;=70,0)</f>
        <v>0</v>
      </c>
      <c r="T212" cm="1">
        <f t="array" ref="T212">_xlfn.IFS('Paraclinicos '!W211="","",'Paraclinicos '!W211&lt;6,4,'Paraclinicos '!W211&lt;10,3,'Paraclinicos '!W211&lt;13,2,'Paraclinicos '!W211&lt;15,1,'Paraclinicos '!W211=15,0)</f>
        <v>4</v>
      </c>
      <c r="U212" s="54">
        <f t="shared" si="9"/>
        <v>10</v>
      </c>
      <c r="V212" cm="1">
        <f t="array" ref="V212">_xlfn.IFS('Paraclinicos '!S211="","",OR('Paraclinicos '!S211&lt;=8,'Paraclinicos '!S211&gt;=25),3,'Paraclinicos '!S211&lt;12,1,'Paraclinicos '!S211&lt;21,0,'Paraclinicos '!S211&lt;25,2)</f>
        <v>3</v>
      </c>
      <c r="W212" t="str">
        <f>IFERROR(IF(INDEX('BD Demog para scores enalazar'!Y$2:'BD Demog para scores enalazar'!Y$3000,MATCH(Formulas!A212,'BD Demog para scores enalazar'!A$2:'BD Demog para scores enalazar'!A$3000,0))=1,"SI","NO"),"")</f>
        <v>NO</v>
      </c>
      <c r="X212" s="9" t="str">
        <f>IFERROR(IF(INDEX('BD Demog para scores enalazar'!AJ$2:'BD Demog para scores enalazar'!AJ$3000,MATCH(Formulas!A212,'BD Demog para scores enalazar'!A$2:'BD Demog para scores enalazar'!A$3000,0))=1,"SI","NO"),"")</f>
        <v>NO</v>
      </c>
      <c r="Y212" cm="1">
        <f t="array" ref="Y212">IF(AND(W212="NO",X212="NO"),_xlfn.IFS('Paraclinicos '!K211&lt;=91,3,'Paraclinicos '!K211&lt;94,2,'Paraclinicos '!K211&lt;96,1,'Paraclinicos '!K211&gt;=96,0),"")</f>
        <v>3</v>
      </c>
      <c r="Z212" t="str" cm="1">
        <f t="array" ref="Z212">IF(OR(W212="SI",X212="SI"),_xlfn.IFS(OR(AND('Paraclinicos '!K211&lt;=83),AND('Paraclinicos '!K211&gt;=97,AA212=2)),3,OR(AND('Paraclinicos '!K211&lt;=86),AND('Paraclinicos '!K211&gt;=94,AA212=2)),2,OR(AND('Paraclinicos '!K211&lt;=88),AND('Paraclinicos '!K211&gt;=92,AA212=2)),1,OR(AND('Paraclinicos '!K211&gt;=88,'Paraclinicos '!K211&lt;=92),AND('Paraclinicos '!K211&gt;=93,AA212=0)),0),"")</f>
        <v/>
      </c>
      <c r="AA212" cm="1">
        <f t="array" ref="AA212">_xlfn.IFS('Paraclinicos '!E211="","",'Paraclinicos '!E211="Oxigeno",2,'Paraclinicos '!E211="Aire",0)</f>
        <v>2</v>
      </c>
    </row>
    <row r="213" spans="1:27" x14ac:dyDescent="0.25">
      <c r="A213">
        <f>'Paraclinicos '!A212</f>
        <v>28</v>
      </c>
      <c r="B213" s="3">
        <f>'Paraclinicos '!R212</f>
        <v>44334</v>
      </c>
      <c r="C213" cm="1">
        <f t="array" ref="C213">_xlfn.IFS('Paraclinicos '!Q212="","",'Paraclinicos '!Q212&gt;60,3,'Paraclinicos '!Q212&lt;=60,1)</f>
        <v>1</v>
      </c>
      <c r="D213" t="str">
        <f>IFERROR(IF(INDEX('BD Demog para scores enalazar'!BC$2:BC$3000,MATCH(Formulas!A213,'BD Demog para scores enalazar'!A$2:A$3000,0))=0,"SI","NO"),"")</f>
        <v>SI</v>
      </c>
      <c r="E213" cm="1">
        <f t="array" ref="E213">_xlfn.IFS(D213="","",D213="SI",4,D213="NO",1)</f>
        <v>4</v>
      </c>
      <c r="F213" cm="1">
        <f t="array" ref="F213">_xlfn.IFS('Paraclinicos '!B212="","",'Paraclinicos '!B212&gt;1,1,'Paraclinicos '!B212&lt;=1,3)</f>
        <v>1</v>
      </c>
      <c r="G213" t="str" cm="1">
        <f t="array" ref="G213">_xlfn.IFS('Paraclinicos '!D212="","",AND('Paraclinicos '!D212&gt;=250,'Paraclinicos '!D212&lt;=500),2,'Paraclinicos '!D212&gt;500,3,'Paraclinicos '!D212&lt;250,1)</f>
        <v/>
      </c>
      <c r="H213" s="50">
        <f t="shared" si="10"/>
        <v>6</v>
      </c>
      <c r="I213" cm="1">
        <f t="array" ref="I213">_xlfn.IFS('Paraclinicos '!Q212="","",'Paraclinicos '!Q212&gt;=65,1,'Paraclinicos '!Q212&lt;65,0)</f>
        <v>0</v>
      </c>
      <c r="J213" cm="1">
        <f t="array" ref="J213">_xlfn.IFS('Paraclinicos '!I212="","",'Paraclinicos '!I212&gt;7,1,'Paraclinicos '!I212&lt;=7,0)</f>
        <v>1</v>
      </c>
      <c r="K213" cm="1">
        <f t="array" ref="K213">_xlfn.IFS('Paraclinicos '!W212="","",'Paraclinicos '!W212&lt;=8,1,'Paraclinicos '!W212&gt;8,0)</f>
        <v>1</v>
      </c>
      <c r="L213" cm="1">
        <f t="array" ref="L213">_xlfn.IFS('Paraclinicos '!S212="","",'Paraclinicos '!S212&gt;=30,1,'Paraclinicos '!S212&lt;30,0)</f>
        <v>0</v>
      </c>
      <c r="M213" cm="1">
        <f t="array" ref="M213">_xlfn.IFS(OR('Paraclinicos '!T212="",'Paraclinicos '!U212=""),"",OR('Paraclinicos '!T212&lt;=90,'Paraclinicos '!U212&lt;=60),1,OR('Paraclinicos '!T212&gt;90,'Paraclinicos '!U212&gt;60),0)</f>
        <v>0</v>
      </c>
      <c r="N213" s="45">
        <f t="shared" si="11"/>
        <v>4</v>
      </c>
      <c r="O213" cm="1">
        <f t="array" ref="O213">_xlfn.IFS(OR('Paraclinicos '!M212="",'Paraclinicos '!N212="",'Paraclinicos '!N212=0),"",'Paraclinicos '!M212/'Paraclinicos '!N212&lt;100,4,'Paraclinicos '!M212/'Paraclinicos '!N212&lt;200,3,'Paraclinicos '!M212/'Paraclinicos '!N212&lt;300,2,'Paraclinicos '!M212/'Paraclinicos '!N212&lt;400,1,'Paraclinicos '!M212/'Paraclinicos '!N212&gt;=400,0)</f>
        <v>2</v>
      </c>
      <c r="P213" cm="1">
        <f t="array" ref="P213">_xlfn.IFS('Paraclinicos '!C212="","",'Paraclinicos '!C212&lt;20,4,'Paraclinicos '!C212&lt;50,3,'Paraclinicos '!C212&lt;100,2,'Paraclinicos '!C212&lt;150,1,'Paraclinicos '!C212&gt;150,0)</f>
        <v>0</v>
      </c>
      <c r="Q213" cm="1">
        <f t="array" ref="Q213">_xlfn.IFS('Paraclinicos '!O212="","",'Paraclinicos '!O212&lt;1.2,0,'Paraclinicos '!O212&lt;2,1,'Paraclinicos '!O212&lt;3.5,2,'Paraclinicos '!O212&lt;5,3,'Paraclinicos '!O212&gt;5,4)</f>
        <v>2</v>
      </c>
      <c r="R213" cm="1">
        <f t="array" ref="R213">_xlfn.IFS('Paraclinicos '!J212="","",'Paraclinicos '!J212&lt;1.2,0,'Paraclinicos '!J212&lt;2,1,'Paraclinicos '!J212&lt;6,2,'Paraclinicos '!J212&lt;12,3,'Paraclinicos '!J212&gt;=12,4)</f>
        <v>0</v>
      </c>
      <c r="S213" cm="1">
        <f t="array" ref="S213">_xlfn.IFS('Paraclinicos '!Y212="","",'Paraclinicos '!Y212&lt;70,1,'Paraclinicos '!Y212&gt;=70,0)</f>
        <v>0</v>
      </c>
      <c r="T213" cm="1">
        <f t="array" ref="T213">_xlfn.IFS('Paraclinicos '!W212="","",'Paraclinicos '!W212&lt;6,4,'Paraclinicos '!W212&lt;10,3,'Paraclinicos '!W212&lt;13,2,'Paraclinicos '!W212&lt;15,1,'Paraclinicos '!W212=15,0)</f>
        <v>4</v>
      </c>
      <c r="U213" s="54">
        <f t="shared" si="9"/>
        <v>8</v>
      </c>
      <c r="V213" cm="1">
        <f t="array" ref="V213">_xlfn.IFS('Paraclinicos '!S212="","",OR('Paraclinicos '!S212&lt;=8,'Paraclinicos '!S212&gt;=25),3,'Paraclinicos '!S212&lt;12,1,'Paraclinicos '!S212&lt;21,0,'Paraclinicos '!S212&lt;25,2)</f>
        <v>0</v>
      </c>
      <c r="W213" t="str">
        <f>IFERROR(IF(INDEX('BD Demog para scores enalazar'!Y$2:'BD Demog para scores enalazar'!Y$3000,MATCH(Formulas!A213,'BD Demog para scores enalazar'!A$2:'BD Demog para scores enalazar'!A$3000,0))=1,"SI","NO"),"")</f>
        <v>NO</v>
      </c>
      <c r="X213" s="9" t="str">
        <f>IFERROR(IF(INDEX('BD Demog para scores enalazar'!AJ$2:'BD Demog para scores enalazar'!AJ$3000,MATCH(Formulas!A213,'BD Demog para scores enalazar'!A$2:'BD Demog para scores enalazar'!A$3000,0))=1,"SI","NO"),"")</f>
        <v>NO</v>
      </c>
      <c r="Y213" cm="1">
        <f t="array" ref="Y213">IF(AND(W213="NO",X213="NO"),_xlfn.IFS('Paraclinicos '!K212&lt;=91,3,'Paraclinicos '!K212&lt;94,2,'Paraclinicos '!K212&lt;96,1,'Paraclinicos '!K212&gt;=96,0),"")</f>
        <v>3</v>
      </c>
      <c r="Z213" t="str" cm="1">
        <f t="array" ref="Z213">IF(OR(W213="SI",X213="SI"),_xlfn.IFS(OR(AND('Paraclinicos '!K212&lt;=83),AND('Paraclinicos '!K212&gt;=97,AA213=2)),3,OR(AND('Paraclinicos '!K212&lt;=86),AND('Paraclinicos '!K212&gt;=94,AA213=2)),2,OR(AND('Paraclinicos '!K212&lt;=88),AND('Paraclinicos '!K212&gt;=92,AA213=2)),1,OR(AND('Paraclinicos '!K212&gt;=88,'Paraclinicos '!K212&lt;=92),AND('Paraclinicos '!K212&gt;=93,AA213=0)),0),"")</f>
        <v/>
      </c>
      <c r="AA213" cm="1">
        <f t="array" ref="AA213">_xlfn.IFS('Paraclinicos '!E212="","",'Paraclinicos '!E212="Oxigeno",2,'Paraclinicos '!E212="Aire",0)</f>
        <v>2</v>
      </c>
    </row>
    <row r="214" spans="1:27" x14ac:dyDescent="0.25">
      <c r="A214">
        <f>'Paraclinicos '!A213</f>
        <v>29</v>
      </c>
      <c r="B214" s="3">
        <f>'Paraclinicos '!R213</f>
        <v>44308</v>
      </c>
      <c r="C214" cm="1">
        <f t="array" ref="C214">_xlfn.IFS('Paraclinicos '!Q213="","",'Paraclinicos '!Q213&gt;60,3,'Paraclinicos '!Q213&lt;=60,1)</f>
        <v>1</v>
      </c>
      <c r="D214" t="str">
        <f>IFERROR(IF(INDEX('BD Demog para scores enalazar'!BC$2:BC$3000,MATCH(Formulas!A214,'BD Demog para scores enalazar'!A$2:A$3000,0))=0,"SI","NO"),"")</f>
        <v>NO</v>
      </c>
      <c r="E214" cm="1">
        <f t="array" ref="E214">_xlfn.IFS(D214="","",D214="SI",4,D214="NO",1)</f>
        <v>1</v>
      </c>
      <c r="F214" cm="1">
        <f t="array" ref="F214">_xlfn.IFS('Paraclinicos '!B213="","",'Paraclinicos '!B213&gt;1,1,'Paraclinicos '!B213&lt;=1,3)</f>
        <v>3</v>
      </c>
      <c r="G214" cm="1">
        <f t="array" ref="G214">_xlfn.IFS('Paraclinicos '!D213="","",AND('Paraclinicos '!D213&gt;=250,'Paraclinicos '!D213&lt;=500),2,'Paraclinicos '!D213&gt;500,3,'Paraclinicos '!D213&lt;250,1)</f>
        <v>3</v>
      </c>
      <c r="H214" s="50">
        <f t="shared" si="10"/>
        <v>8</v>
      </c>
      <c r="I214" cm="1">
        <f t="array" ref="I214">_xlfn.IFS('Paraclinicos '!Q213="","",'Paraclinicos '!Q213&gt;=65,1,'Paraclinicos '!Q213&lt;65,0)</f>
        <v>0</v>
      </c>
      <c r="J214" cm="1">
        <f t="array" ref="J214">_xlfn.IFS('Paraclinicos '!I213="","",'Paraclinicos '!I213&gt;7,1,'Paraclinicos '!I213&lt;=7,0)</f>
        <v>0</v>
      </c>
      <c r="K214" cm="1">
        <f t="array" ref="K214">_xlfn.IFS('Paraclinicos '!W213="","",'Paraclinicos '!W213&lt;=8,1,'Paraclinicos '!W213&gt;8,0)</f>
        <v>0</v>
      </c>
      <c r="L214" cm="1">
        <f t="array" ref="L214">_xlfn.IFS('Paraclinicos '!S213="","",'Paraclinicos '!S213&gt;=30,1,'Paraclinicos '!S213&lt;30,0)</f>
        <v>0</v>
      </c>
      <c r="M214" cm="1">
        <f t="array" ref="M214">_xlfn.IFS(OR('Paraclinicos '!T213="",'Paraclinicos '!U213=""),"",OR('Paraclinicos '!T213&lt;=90,'Paraclinicos '!U213&lt;=60),1,OR('Paraclinicos '!T213&gt;90,'Paraclinicos '!U213&gt;60),0)</f>
        <v>0</v>
      </c>
      <c r="N214" s="45">
        <f t="shared" si="11"/>
        <v>2</v>
      </c>
      <c r="O214" cm="1">
        <f t="array" ref="O214">_xlfn.IFS(OR('Paraclinicos '!M213="",'Paraclinicos '!N213="",'Paraclinicos '!N213=0),"",'Paraclinicos '!M213/'Paraclinicos '!N213&lt;100,4,'Paraclinicos '!M213/'Paraclinicos '!N213&lt;200,3,'Paraclinicos '!M213/'Paraclinicos '!N213&lt;300,2,'Paraclinicos '!M213/'Paraclinicos '!N213&lt;400,1,'Paraclinicos '!M213/'Paraclinicos '!N213&gt;=400,0)</f>
        <v>1</v>
      </c>
      <c r="P214" cm="1">
        <f t="array" ref="P214">_xlfn.IFS('Paraclinicos '!C213="","",'Paraclinicos '!C213&lt;20,4,'Paraclinicos '!C213&lt;50,3,'Paraclinicos '!C213&lt;100,2,'Paraclinicos '!C213&lt;150,1,'Paraclinicos '!C213&gt;150,0)</f>
        <v>0</v>
      </c>
      <c r="Q214" cm="1">
        <f t="array" ref="Q214">_xlfn.IFS('Paraclinicos '!O213="","",'Paraclinicos '!O213&lt;1.2,0,'Paraclinicos '!O213&lt;2,1,'Paraclinicos '!O213&lt;3.5,2,'Paraclinicos '!O213&lt;5,3,'Paraclinicos '!O213&gt;5,4)</f>
        <v>0</v>
      </c>
      <c r="R214" cm="1">
        <f t="array" ref="R214">_xlfn.IFS('Paraclinicos '!J213="","",'Paraclinicos '!J213&lt;1.2,0,'Paraclinicos '!J213&lt;2,1,'Paraclinicos '!J213&lt;6,2,'Paraclinicos '!J213&lt;12,3,'Paraclinicos '!J213&gt;=12,4)</f>
        <v>0</v>
      </c>
      <c r="S214" cm="1">
        <f t="array" ref="S214">_xlfn.IFS('Paraclinicos '!Y213="","",'Paraclinicos '!Y213&lt;70,1,'Paraclinicos '!Y213&gt;=70,0)</f>
        <v>0</v>
      </c>
      <c r="T214" cm="1">
        <f t="array" ref="T214">_xlfn.IFS('Paraclinicos '!W213="","",'Paraclinicos '!W213&lt;6,4,'Paraclinicos '!W213&lt;10,3,'Paraclinicos '!W213&lt;13,2,'Paraclinicos '!W213&lt;15,1,'Paraclinicos '!W213=15,0)</f>
        <v>0</v>
      </c>
      <c r="U214" s="54">
        <f t="shared" si="9"/>
        <v>1</v>
      </c>
      <c r="V214" cm="1">
        <f t="array" ref="V214">_xlfn.IFS('Paraclinicos '!S213="","",OR('Paraclinicos '!S213&lt;=8,'Paraclinicos '!S213&gt;=25),3,'Paraclinicos '!S213&lt;12,1,'Paraclinicos '!S213&lt;21,0,'Paraclinicos '!S213&lt;25,2)</f>
        <v>3</v>
      </c>
      <c r="W214" t="str">
        <f>IFERROR(IF(INDEX('BD Demog para scores enalazar'!Y$2:'BD Demog para scores enalazar'!Y$3000,MATCH(Formulas!A214,'BD Demog para scores enalazar'!A$2:'BD Demog para scores enalazar'!A$3000,0))=1,"SI","NO"),"")</f>
        <v>NO</v>
      </c>
      <c r="X214" s="9" t="str">
        <f>IFERROR(IF(INDEX('BD Demog para scores enalazar'!AJ$2:'BD Demog para scores enalazar'!AJ$3000,MATCH(Formulas!A214,'BD Demog para scores enalazar'!A$2:'BD Demog para scores enalazar'!A$3000,0))=1,"SI","NO"),"")</f>
        <v>NO</v>
      </c>
      <c r="Y214" cm="1">
        <f t="array" ref="Y214">IF(AND(W214="NO",X214="NO"),_xlfn.IFS('Paraclinicos '!K213&lt;=91,3,'Paraclinicos '!K213&lt;94,2,'Paraclinicos '!K213&lt;96,1,'Paraclinicos '!K213&gt;=96,0),"")</f>
        <v>0</v>
      </c>
      <c r="Z214" t="str" cm="1">
        <f t="array" ref="Z214">IF(OR(W214="SI",X214="SI"),_xlfn.IFS(OR(AND('Paraclinicos '!K213&lt;=83),AND('Paraclinicos '!K213&gt;=97,AA214=2)),3,OR(AND('Paraclinicos '!K213&lt;=86),AND('Paraclinicos '!K213&gt;=94,AA214=2)),2,OR(AND('Paraclinicos '!K213&lt;=88),AND('Paraclinicos '!K213&gt;=92,AA214=2)),1,OR(AND('Paraclinicos '!K213&gt;=88,'Paraclinicos '!K213&lt;=92),AND('Paraclinicos '!K213&gt;=93,AA214=0)),0),"")</f>
        <v/>
      </c>
      <c r="AA214" cm="1">
        <f t="array" ref="AA214">_xlfn.IFS('Paraclinicos '!E213="","",'Paraclinicos '!E213="Oxigeno",2,'Paraclinicos '!E213="Aire",0)</f>
        <v>2</v>
      </c>
    </row>
    <row r="215" spans="1:27" x14ac:dyDescent="0.25">
      <c r="A215">
        <f>'Paraclinicos '!A214</f>
        <v>29</v>
      </c>
      <c r="B215" s="3">
        <f>'Paraclinicos '!R214</f>
        <v>44309</v>
      </c>
      <c r="C215" cm="1">
        <f t="array" ref="C215">_xlfn.IFS('Paraclinicos '!Q214="","",'Paraclinicos '!Q214&gt;60,3,'Paraclinicos '!Q214&lt;=60,1)</f>
        <v>1</v>
      </c>
      <c r="D215" t="str">
        <f>IFERROR(IF(INDEX('BD Demog para scores enalazar'!BC$2:BC$3000,MATCH(Formulas!A215,'BD Demog para scores enalazar'!A$2:A$3000,0))=0,"SI","NO"),"")</f>
        <v>NO</v>
      </c>
      <c r="E215" cm="1">
        <f t="array" ref="E215">_xlfn.IFS(D215="","",D215="SI",4,D215="NO",1)</f>
        <v>1</v>
      </c>
      <c r="F215" cm="1">
        <f t="array" ref="F215">_xlfn.IFS('Paraclinicos '!B214="","",'Paraclinicos '!B214&gt;1,1,'Paraclinicos '!B214&lt;=1,3)</f>
        <v>3</v>
      </c>
      <c r="G215" cm="1">
        <f t="array" ref="G215">_xlfn.IFS('Paraclinicos '!D214="","",AND('Paraclinicos '!D214&gt;=250,'Paraclinicos '!D214&lt;=500),2,'Paraclinicos '!D214&gt;500,3,'Paraclinicos '!D214&lt;250,1)</f>
        <v>3</v>
      </c>
      <c r="H215" s="50">
        <f t="shared" si="10"/>
        <v>8</v>
      </c>
      <c r="I215" cm="1">
        <f t="array" ref="I215">_xlfn.IFS('Paraclinicos '!Q214="","",'Paraclinicos '!Q214&gt;=65,1,'Paraclinicos '!Q214&lt;65,0)</f>
        <v>0</v>
      </c>
      <c r="J215" cm="1">
        <f t="array" ref="J215">_xlfn.IFS('Paraclinicos '!I214="","",'Paraclinicos '!I214&gt;7,1,'Paraclinicos '!I214&lt;=7,0)</f>
        <v>0</v>
      </c>
      <c r="K215" cm="1">
        <f t="array" ref="K215">_xlfn.IFS('Paraclinicos '!W214="","",'Paraclinicos '!W214&lt;=8,1,'Paraclinicos '!W214&gt;8,0)</f>
        <v>0</v>
      </c>
      <c r="L215" cm="1">
        <f t="array" ref="L215">_xlfn.IFS('Paraclinicos '!S214="","",'Paraclinicos '!S214&gt;=30,1,'Paraclinicos '!S214&lt;30,0)</f>
        <v>0</v>
      </c>
      <c r="M215" cm="1">
        <f t="array" ref="M215">_xlfn.IFS(OR('Paraclinicos '!T214="",'Paraclinicos '!U214=""),"",OR('Paraclinicos '!T214&lt;=90,'Paraclinicos '!U214&lt;=60),1,OR('Paraclinicos '!T214&gt;90,'Paraclinicos '!U214&gt;60),0)</f>
        <v>0</v>
      </c>
      <c r="N215" s="45">
        <f t="shared" si="11"/>
        <v>0</v>
      </c>
      <c r="O215" cm="1">
        <f t="array" ref="O215">_xlfn.IFS(OR('Paraclinicos '!M214="",'Paraclinicos '!N214="",'Paraclinicos '!N214=0),"",'Paraclinicos '!M214/'Paraclinicos '!N214&lt;100,4,'Paraclinicos '!M214/'Paraclinicos '!N214&lt;200,3,'Paraclinicos '!M214/'Paraclinicos '!N214&lt;300,2,'Paraclinicos '!M214/'Paraclinicos '!N214&lt;400,1,'Paraclinicos '!M214/'Paraclinicos '!N214&gt;=400,0)</f>
        <v>4</v>
      </c>
      <c r="P215" cm="1">
        <f t="array" ref="P215">_xlfn.IFS('Paraclinicos '!C214="","",'Paraclinicos '!C214&lt;20,4,'Paraclinicos '!C214&lt;50,3,'Paraclinicos '!C214&lt;100,2,'Paraclinicos '!C214&lt;150,1,'Paraclinicos '!C214&gt;150,0)</f>
        <v>0</v>
      </c>
      <c r="Q215" cm="1">
        <f t="array" ref="Q215">_xlfn.IFS('Paraclinicos '!O214="","",'Paraclinicos '!O214&lt;1.2,0,'Paraclinicos '!O214&lt;2,1,'Paraclinicos '!O214&lt;3.5,2,'Paraclinicos '!O214&lt;5,3,'Paraclinicos '!O214&gt;5,4)</f>
        <v>0</v>
      </c>
      <c r="R215" cm="1">
        <f t="array" ref="R215">_xlfn.IFS('Paraclinicos '!J214="","",'Paraclinicos '!J214&lt;1.2,0,'Paraclinicos '!J214&lt;2,1,'Paraclinicos '!J214&lt;6,2,'Paraclinicos '!J214&lt;12,3,'Paraclinicos '!J214&gt;=12,4)</f>
        <v>0</v>
      </c>
      <c r="S215" cm="1">
        <f t="array" ref="S215">_xlfn.IFS('Paraclinicos '!Y214="","",'Paraclinicos '!Y214&lt;70,1,'Paraclinicos '!Y214&gt;=70,0)</f>
        <v>0</v>
      </c>
      <c r="T215" cm="1">
        <f t="array" ref="T215">_xlfn.IFS('Paraclinicos '!W214="","",'Paraclinicos '!W214&lt;6,4,'Paraclinicos '!W214&lt;10,3,'Paraclinicos '!W214&lt;13,2,'Paraclinicos '!W214&lt;15,1,'Paraclinicos '!W214=15,0)</f>
        <v>0</v>
      </c>
      <c r="U215" s="54">
        <f t="shared" si="9"/>
        <v>4</v>
      </c>
      <c r="V215" cm="1">
        <f t="array" ref="V215">_xlfn.IFS('Paraclinicos '!S214="","",OR('Paraclinicos '!S214&lt;=8,'Paraclinicos '!S214&gt;=25),3,'Paraclinicos '!S214&lt;12,1,'Paraclinicos '!S214&lt;21,0,'Paraclinicos '!S214&lt;25,2)</f>
        <v>0</v>
      </c>
      <c r="W215" t="str">
        <f>IFERROR(IF(INDEX('BD Demog para scores enalazar'!Y$2:'BD Demog para scores enalazar'!Y$3000,MATCH(Formulas!A215,'BD Demog para scores enalazar'!A$2:'BD Demog para scores enalazar'!A$3000,0))=1,"SI","NO"),"")</f>
        <v>NO</v>
      </c>
      <c r="X215" s="9" t="str">
        <f>IFERROR(IF(INDEX('BD Demog para scores enalazar'!AJ$2:'BD Demog para scores enalazar'!AJ$3000,MATCH(Formulas!A215,'BD Demog para scores enalazar'!A$2:'BD Demog para scores enalazar'!A$3000,0))=1,"SI","NO"),"")</f>
        <v>NO</v>
      </c>
      <c r="Y215" cm="1">
        <f t="array" ref="Y215">IF(AND(W215="NO",X215="NO"),_xlfn.IFS('Paraclinicos '!K214&lt;=91,3,'Paraclinicos '!K214&lt;94,2,'Paraclinicos '!K214&lt;96,1,'Paraclinicos '!K214&gt;=96,0),"")</f>
        <v>3</v>
      </c>
      <c r="Z215" t="str" cm="1">
        <f t="array" ref="Z215">IF(OR(W215="SI",X215="SI"),_xlfn.IFS(OR(AND('Paraclinicos '!K214&lt;=83),AND('Paraclinicos '!K214&gt;=97,AA215=2)),3,OR(AND('Paraclinicos '!K214&lt;=86),AND('Paraclinicos '!K214&gt;=94,AA215=2)),2,OR(AND('Paraclinicos '!K214&lt;=88),AND('Paraclinicos '!K214&gt;=92,AA215=2)),1,OR(AND('Paraclinicos '!K214&gt;=88,'Paraclinicos '!K214&lt;=92),AND('Paraclinicos '!K214&gt;=93,AA215=0)),0),"")</f>
        <v/>
      </c>
      <c r="AA215" cm="1">
        <f t="array" ref="AA215">_xlfn.IFS('Paraclinicos '!E214="","",'Paraclinicos '!E214="Oxigeno",2,'Paraclinicos '!E214="Aire",0)</f>
        <v>2</v>
      </c>
    </row>
    <row r="216" spans="1:27" x14ac:dyDescent="0.25">
      <c r="A216">
        <f>'Paraclinicos '!A215</f>
        <v>29</v>
      </c>
      <c r="B216" s="3">
        <f>'Paraclinicos '!R215</f>
        <v>44311</v>
      </c>
      <c r="C216" cm="1">
        <f t="array" ref="C216">_xlfn.IFS('Paraclinicos '!Q215="","",'Paraclinicos '!Q215&gt;60,3,'Paraclinicos '!Q215&lt;=60,1)</f>
        <v>1</v>
      </c>
      <c r="D216" t="str">
        <f>IFERROR(IF(INDEX('BD Demog para scores enalazar'!BC$2:BC$3000,MATCH(Formulas!A216,'BD Demog para scores enalazar'!A$2:A$3000,0))=0,"SI","NO"),"")</f>
        <v>NO</v>
      </c>
      <c r="E216" cm="1">
        <f t="array" ref="E216">_xlfn.IFS(D216="","",D216="SI",4,D216="NO",1)</f>
        <v>1</v>
      </c>
      <c r="F216" cm="1">
        <f t="array" ref="F216">_xlfn.IFS('Paraclinicos '!B215="","",'Paraclinicos '!B215&gt;1,1,'Paraclinicos '!B215&lt;=1,3)</f>
        <v>3</v>
      </c>
      <c r="G216" t="str" cm="1">
        <f t="array" ref="G216">_xlfn.IFS('Paraclinicos '!D215="","",AND('Paraclinicos '!D215&gt;=250,'Paraclinicos '!D215&lt;=500),2,'Paraclinicos '!D215&gt;500,3,'Paraclinicos '!D215&lt;250,1)</f>
        <v/>
      </c>
      <c r="H216" s="50">
        <f t="shared" si="10"/>
        <v>5</v>
      </c>
      <c r="I216" cm="1">
        <f t="array" ref="I216">_xlfn.IFS('Paraclinicos '!Q215="","",'Paraclinicos '!Q215&gt;=65,1,'Paraclinicos '!Q215&lt;65,0)</f>
        <v>0</v>
      </c>
      <c r="J216" cm="1">
        <f t="array" ref="J216">_xlfn.IFS('Paraclinicos '!I215="","",'Paraclinicos '!I215&gt;7,1,'Paraclinicos '!I215&lt;=7,0)</f>
        <v>1</v>
      </c>
      <c r="K216" cm="1">
        <f t="array" ref="K216">_xlfn.IFS('Paraclinicos '!W215="","",'Paraclinicos '!W215&lt;=8,1,'Paraclinicos '!W215&gt;8,0)</f>
        <v>1</v>
      </c>
      <c r="L216" cm="1">
        <f t="array" ref="L216">_xlfn.IFS('Paraclinicos '!S215="","",'Paraclinicos '!S215&gt;=30,1,'Paraclinicos '!S215&lt;30,0)</f>
        <v>0</v>
      </c>
      <c r="M216" cm="1">
        <f t="array" ref="M216">_xlfn.IFS(OR('Paraclinicos '!T215="",'Paraclinicos '!U215=""),"",OR('Paraclinicos '!T215&lt;=90,'Paraclinicos '!U215&lt;=60),1,OR('Paraclinicos '!T215&gt;90,'Paraclinicos '!U215&gt;60),0)</f>
        <v>0</v>
      </c>
      <c r="N216" s="45">
        <f t="shared" si="11"/>
        <v>2</v>
      </c>
      <c r="O216" cm="1">
        <f t="array" ref="O216">_xlfn.IFS(OR('Paraclinicos '!M215="",'Paraclinicos '!N215="",'Paraclinicos '!N215=0),"",'Paraclinicos '!M215/'Paraclinicos '!N215&lt;100,4,'Paraclinicos '!M215/'Paraclinicos '!N215&lt;200,3,'Paraclinicos '!M215/'Paraclinicos '!N215&lt;300,2,'Paraclinicos '!M215/'Paraclinicos '!N215&lt;400,1,'Paraclinicos '!M215/'Paraclinicos '!N215&gt;=400,0)</f>
        <v>1</v>
      </c>
      <c r="P216" cm="1">
        <f t="array" ref="P216">_xlfn.IFS('Paraclinicos '!C215="","",'Paraclinicos '!C215&lt;20,4,'Paraclinicos '!C215&lt;50,3,'Paraclinicos '!C215&lt;100,2,'Paraclinicos '!C215&lt;150,1,'Paraclinicos '!C215&gt;150,0)</f>
        <v>0</v>
      </c>
      <c r="Q216" cm="1">
        <f t="array" ref="Q216">_xlfn.IFS('Paraclinicos '!O215="","",'Paraclinicos '!O215&lt;1.2,0,'Paraclinicos '!O215&lt;2,1,'Paraclinicos '!O215&lt;3.5,2,'Paraclinicos '!O215&lt;5,3,'Paraclinicos '!O215&gt;5,4)</f>
        <v>0</v>
      </c>
      <c r="R216" t="str" cm="1">
        <f t="array" ref="R216">_xlfn.IFS('Paraclinicos '!J215="","",'Paraclinicos '!J215&lt;1.2,0,'Paraclinicos '!J215&lt;2,1,'Paraclinicos '!J215&lt;6,2,'Paraclinicos '!J215&lt;12,3,'Paraclinicos '!J215&gt;=12,4)</f>
        <v/>
      </c>
      <c r="S216" cm="1">
        <f t="array" ref="S216">_xlfn.IFS('Paraclinicos '!Y215="","",'Paraclinicos '!Y215&lt;70,1,'Paraclinicos '!Y215&gt;=70,0)</f>
        <v>0</v>
      </c>
      <c r="T216" cm="1">
        <f t="array" ref="T216">_xlfn.IFS('Paraclinicos '!W215="","",'Paraclinicos '!W215&lt;6,4,'Paraclinicos '!W215&lt;10,3,'Paraclinicos '!W215&lt;13,2,'Paraclinicos '!W215&lt;15,1,'Paraclinicos '!W215=15,0)</f>
        <v>4</v>
      </c>
      <c r="U216" s="54">
        <f t="shared" si="9"/>
        <v>5</v>
      </c>
      <c r="V216" cm="1">
        <f t="array" ref="V216">_xlfn.IFS('Paraclinicos '!S215="","",OR('Paraclinicos '!S215&lt;=8,'Paraclinicos '!S215&gt;=25),3,'Paraclinicos '!S215&lt;12,1,'Paraclinicos '!S215&lt;21,0,'Paraclinicos '!S215&lt;25,2)</f>
        <v>0</v>
      </c>
      <c r="W216" t="str">
        <f>IFERROR(IF(INDEX('BD Demog para scores enalazar'!Y$2:'BD Demog para scores enalazar'!Y$3000,MATCH(Formulas!A216,'BD Demog para scores enalazar'!A$2:'BD Demog para scores enalazar'!A$3000,0))=1,"SI","NO"),"")</f>
        <v>NO</v>
      </c>
      <c r="X216" s="9" t="str">
        <f>IFERROR(IF(INDEX('BD Demog para scores enalazar'!AJ$2:'BD Demog para scores enalazar'!AJ$3000,MATCH(Formulas!A216,'BD Demog para scores enalazar'!A$2:'BD Demog para scores enalazar'!A$3000,0))=1,"SI","NO"),"")</f>
        <v>NO</v>
      </c>
      <c r="Y216" cm="1">
        <f t="array" ref="Y216">IF(AND(W216="NO",X216="NO"),_xlfn.IFS('Paraclinicos '!K215&lt;=91,3,'Paraclinicos '!K215&lt;94,2,'Paraclinicos '!K215&lt;96,1,'Paraclinicos '!K215&gt;=96,0),"")</f>
        <v>2</v>
      </c>
      <c r="Z216" t="str" cm="1">
        <f t="array" ref="Z216">IF(OR(W216="SI",X216="SI"),_xlfn.IFS(OR(AND('Paraclinicos '!K215&lt;=83),AND('Paraclinicos '!K215&gt;=97,AA216=2)),3,OR(AND('Paraclinicos '!K215&lt;=86),AND('Paraclinicos '!K215&gt;=94,AA216=2)),2,OR(AND('Paraclinicos '!K215&lt;=88),AND('Paraclinicos '!K215&gt;=92,AA216=2)),1,OR(AND('Paraclinicos '!K215&gt;=88,'Paraclinicos '!K215&lt;=92),AND('Paraclinicos '!K215&gt;=93,AA216=0)),0),"")</f>
        <v/>
      </c>
      <c r="AA216" cm="1">
        <f t="array" ref="AA216">_xlfn.IFS('Paraclinicos '!E215="","",'Paraclinicos '!E215="Oxigeno",2,'Paraclinicos '!E215="Aire",0)</f>
        <v>2</v>
      </c>
    </row>
    <row r="217" spans="1:27" x14ac:dyDescent="0.25">
      <c r="A217">
        <f>'Paraclinicos '!A216</f>
        <v>29</v>
      </c>
      <c r="B217" s="3">
        <f>'Paraclinicos '!R216</f>
        <v>44313</v>
      </c>
      <c r="C217" cm="1">
        <f t="array" ref="C217">_xlfn.IFS('Paraclinicos '!Q216="","",'Paraclinicos '!Q216&gt;60,3,'Paraclinicos '!Q216&lt;=60,1)</f>
        <v>1</v>
      </c>
      <c r="D217" t="str">
        <f>IFERROR(IF(INDEX('BD Demog para scores enalazar'!BC$2:BC$3000,MATCH(Formulas!A217,'BD Demog para scores enalazar'!A$2:A$3000,0))=0,"SI","NO"),"")</f>
        <v>NO</v>
      </c>
      <c r="E217" cm="1">
        <f t="array" ref="E217">_xlfn.IFS(D217="","",D217="SI",4,D217="NO",1)</f>
        <v>1</v>
      </c>
      <c r="F217" cm="1">
        <f t="array" ref="F217">_xlfn.IFS('Paraclinicos '!B216="","",'Paraclinicos '!B216&gt;1,1,'Paraclinicos '!B216&lt;=1,3)</f>
        <v>3</v>
      </c>
      <c r="G217" t="str" cm="1">
        <f t="array" ref="G217">_xlfn.IFS('Paraclinicos '!D216="","",AND('Paraclinicos '!D216&gt;=250,'Paraclinicos '!D216&lt;=500),2,'Paraclinicos '!D216&gt;500,3,'Paraclinicos '!D216&lt;250,1)</f>
        <v/>
      </c>
      <c r="H217" s="50">
        <f t="shared" si="10"/>
        <v>5</v>
      </c>
      <c r="I217" cm="1">
        <f t="array" ref="I217">_xlfn.IFS('Paraclinicos '!Q216="","",'Paraclinicos '!Q216&gt;=65,1,'Paraclinicos '!Q216&lt;65,0)</f>
        <v>0</v>
      </c>
      <c r="J217" cm="1">
        <f t="array" ref="J217">_xlfn.IFS('Paraclinicos '!I216="","",'Paraclinicos '!I216&gt;7,1,'Paraclinicos '!I216&lt;=7,0)</f>
        <v>1</v>
      </c>
      <c r="K217" cm="1">
        <f t="array" ref="K217">_xlfn.IFS('Paraclinicos '!W216="","",'Paraclinicos '!W216&lt;=8,1,'Paraclinicos '!W216&gt;8,0)</f>
        <v>1</v>
      </c>
      <c r="L217" cm="1">
        <f t="array" ref="L217">_xlfn.IFS('Paraclinicos '!S216="","",'Paraclinicos '!S216&gt;=30,1,'Paraclinicos '!S216&lt;30,0)</f>
        <v>0</v>
      </c>
      <c r="M217" cm="1">
        <f t="array" ref="M217">_xlfn.IFS(OR('Paraclinicos '!T216="",'Paraclinicos '!U216=""),"",OR('Paraclinicos '!T216&lt;=90,'Paraclinicos '!U216&lt;=60),1,OR('Paraclinicos '!T216&gt;90,'Paraclinicos '!U216&gt;60),0)</f>
        <v>0</v>
      </c>
      <c r="N217" s="45">
        <f t="shared" si="11"/>
        <v>4</v>
      </c>
      <c r="O217" cm="1">
        <f t="array" ref="O217">_xlfn.IFS(OR('Paraclinicos '!M216="",'Paraclinicos '!N216="",'Paraclinicos '!N216=0),"",'Paraclinicos '!M216/'Paraclinicos '!N216&lt;100,4,'Paraclinicos '!M216/'Paraclinicos '!N216&lt;200,3,'Paraclinicos '!M216/'Paraclinicos '!N216&lt;300,2,'Paraclinicos '!M216/'Paraclinicos '!N216&lt;400,1,'Paraclinicos '!M216/'Paraclinicos '!N216&gt;=400,0)</f>
        <v>3</v>
      </c>
      <c r="P217" cm="1">
        <f t="array" ref="P217">_xlfn.IFS('Paraclinicos '!C216="","",'Paraclinicos '!C216&lt;20,4,'Paraclinicos '!C216&lt;50,3,'Paraclinicos '!C216&lt;100,2,'Paraclinicos '!C216&lt;150,1,'Paraclinicos '!C216&gt;150,0)</f>
        <v>0</v>
      </c>
      <c r="Q217" cm="1">
        <f t="array" ref="Q217">_xlfn.IFS('Paraclinicos '!O216="","",'Paraclinicos '!O216&lt;1.2,0,'Paraclinicos '!O216&lt;2,1,'Paraclinicos '!O216&lt;3.5,2,'Paraclinicos '!O216&lt;5,3,'Paraclinicos '!O216&gt;5,4)</f>
        <v>0</v>
      </c>
      <c r="R217" t="str" cm="1">
        <f t="array" ref="R217">_xlfn.IFS('Paraclinicos '!J216="","",'Paraclinicos '!J216&lt;1.2,0,'Paraclinicos '!J216&lt;2,1,'Paraclinicos '!J216&lt;6,2,'Paraclinicos '!J216&lt;12,3,'Paraclinicos '!J216&gt;=12,4)</f>
        <v/>
      </c>
      <c r="S217" cm="1">
        <f t="array" ref="S217">_xlfn.IFS('Paraclinicos '!Y216="","",'Paraclinicos '!Y216&lt;70,1,'Paraclinicos '!Y216&gt;=70,0)</f>
        <v>0</v>
      </c>
      <c r="T217" cm="1">
        <f t="array" ref="T217">_xlfn.IFS('Paraclinicos '!W216="","",'Paraclinicos '!W216&lt;6,4,'Paraclinicos '!W216&lt;10,3,'Paraclinicos '!W216&lt;13,2,'Paraclinicos '!W216&lt;15,1,'Paraclinicos '!W216=15,0)</f>
        <v>4</v>
      </c>
      <c r="U217" s="54">
        <f t="shared" si="9"/>
        <v>7</v>
      </c>
      <c r="V217" cm="1">
        <f t="array" ref="V217">_xlfn.IFS('Paraclinicos '!S216="","",OR('Paraclinicos '!S216&lt;=8,'Paraclinicos '!S216&gt;=25),3,'Paraclinicos '!S216&lt;12,1,'Paraclinicos '!S216&lt;21,0,'Paraclinicos '!S216&lt;25,2)</f>
        <v>0</v>
      </c>
      <c r="W217" t="str">
        <f>IFERROR(IF(INDEX('BD Demog para scores enalazar'!Y$2:'BD Demog para scores enalazar'!Y$3000,MATCH(Formulas!A217,'BD Demog para scores enalazar'!A$2:'BD Demog para scores enalazar'!A$3000,0))=1,"SI","NO"),"")</f>
        <v>NO</v>
      </c>
      <c r="X217" s="9" t="str">
        <f>IFERROR(IF(INDEX('BD Demog para scores enalazar'!AJ$2:'BD Demog para scores enalazar'!AJ$3000,MATCH(Formulas!A217,'BD Demog para scores enalazar'!A$2:'BD Demog para scores enalazar'!A$3000,0))=1,"SI","NO"),"")</f>
        <v>NO</v>
      </c>
      <c r="Y217" cm="1">
        <f t="array" ref="Y217">IF(AND(W217="NO",X217="NO"),_xlfn.IFS('Paraclinicos '!K216&lt;=91,3,'Paraclinicos '!K216&lt;94,2,'Paraclinicos '!K216&lt;96,1,'Paraclinicos '!K216&gt;=96,0),"")</f>
        <v>1</v>
      </c>
      <c r="Z217" t="str" cm="1">
        <f t="array" ref="Z217">IF(OR(W217="SI",X217="SI"),_xlfn.IFS(OR(AND('Paraclinicos '!K216&lt;=83),AND('Paraclinicos '!K216&gt;=97,AA217=2)),3,OR(AND('Paraclinicos '!K216&lt;=86),AND('Paraclinicos '!K216&gt;=94,AA217=2)),2,OR(AND('Paraclinicos '!K216&lt;=88),AND('Paraclinicos '!K216&gt;=92,AA217=2)),1,OR(AND('Paraclinicos '!K216&gt;=88,'Paraclinicos '!K216&lt;=92),AND('Paraclinicos '!K216&gt;=93,AA217=0)),0),"")</f>
        <v/>
      </c>
      <c r="AA217" cm="1">
        <f t="array" ref="AA217">_xlfn.IFS('Paraclinicos '!E216="","",'Paraclinicos '!E216="Oxigeno",2,'Paraclinicos '!E216="Aire",0)</f>
        <v>2</v>
      </c>
    </row>
    <row r="218" spans="1:27" x14ac:dyDescent="0.25">
      <c r="A218">
        <f>'Paraclinicos '!A217</f>
        <v>29</v>
      </c>
      <c r="B218" s="3">
        <f>'Paraclinicos '!R217</f>
        <v>44315</v>
      </c>
      <c r="C218" cm="1">
        <f t="array" ref="C218">_xlfn.IFS('Paraclinicos '!Q217="","",'Paraclinicos '!Q217&gt;60,3,'Paraclinicos '!Q217&lt;=60,1)</f>
        <v>1</v>
      </c>
      <c r="D218" t="str">
        <f>IFERROR(IF(INDEX('BD Demog para scores enalazar'!BC$2:BC$3000,MATCH(Formulas!A218,'BD Demog para scores enalazar'!A$2:A$3000,0))=0,"SI","NO"),"")</f>
        <v>NO</v>
      </c>
      <c r="E218" cm="1">
        <f t="array" ref="E218">_xlfn.IFS(D218="","",D218="SI",4,D218="NO",1)</f>
        <v>1</v>
      </c>
      <c r="F218" cm="1">
        <f t="array" ref="F218">_xlfn.IFS('Paraclinicos '!B217="","",'Paraclinicos '!B217&gt;1,1,'Paraclinicos '!B217&lt;=1,3)</f>
        <v>3</v>
      </c>
      <c r="G218" t="str" cm="1">
        <f t="array" ref="G218">_xlfn.IFS('Paraclinicos '!D217="","",AND('Paraclinicos '!D217&gt;=250,'Paraclinicos '!D217&lt;=500),2,'Paraclinicos '!D217&gt;500,3,'Paraclinicos '!D217&lt;250,1)</f>
        <v/>
      </c>
      <c r="H218" s="50">
        <f t="shared" si="10"/>
        <v>5</v>
      </c>
      <c r="I218" cm="1">
        <f t="array" ref="I218">_xlfn.IFS('Paraclinicos '!Q217="","",'Paraclinicos '!Q217&gt;=65,1,'Paraclinicos '!Q217&lt;65,0)</f>
        <v>0</v>
      </c>
      <c r="J218" cm="1">
        <f t="array" ref="J218">_xlfn.IFS('Paraclinicos '!I217="","",'Paraclinicos '!I217&gt;7,1,'Paraclinicos '!I217&lt;=7,0)</f>
        <v>1</v>
      </c>
      <c r="K218" cm="1">
        <f t="array" ref="K218">_xlfn.IFS('Paraclinicos '!W217="","",'Paraclinicos '!W217&lt;=8,1,'Paraclinicos '!W217&gt;8,0)</f>
        <v>0</v>
      </c>
      <c r="L218" cm="1">
        <f t="array" ref="L218">_xlfn.IFS('Paraclinicos '!S217="","",'Paraclinicos '!S217&gt;=30,1,'Paraclinicos '!S217&lt;30,0)</f>
        <v>0</v>
      </c>
      <c r="M218" cm="1">
        <f t="array" ref="M218">_xlfn.IFS(OR('Paraclinicos '!T217="",'Paraclinicos '!U217=""),"",OR('Paraclinicos '!T217&lt;=90,'Paraclinicos '!U217&lt;=60),1,OR('Paraclinicos '!T217&gt;90,'Paraclinicos '!U217&gt;60),0)</f>
        <v>0</v>
      </c>
      <c r="N218" s="45">
        <f t="shared" si="11"/>
        <v>3</v>
      </c>
      <c r="O218" cm="1">
        <f t="array" ref="O218">_xlfn.IFS(OR('Paraclinicos '!M217="",'Paraclinicos '!N217="",'Paraclinicos '!N217=0),"",'Paraclinicos '!M217/'Paraclinicos '!N217&lt;100,4,'Paraclinicos '!M217/'Paraclinicos '!N217&lt;200,3,'Paraclinicos '!M217/'Paraclinicos '!N217&lt;300,2,'Paraclinicos '!M217/'Paraclinicos '!N217&lt;400,1,'Paraclinicos '!M217/'Paraclinicos '!N217&gt;=400,0)</f>
        <v>2</v>
      </c>
      <c r="P218" cm="1">
        <f t="array" ref="P218">_xlfn.IFS('Paraclinicos '!C217="","",'Paraclinicos '!C217&lt;20,4,'Paraclinicos '!C217&lt;50,3,'Paraclinicos '!C217&lt;100,2,'Paraclinicos '!C217&lt;150,1,'Paraclinicos '!C217&gt;150,0)</f>
        <v>0</v>
      </c>
      <c r="Q218" cm="1">
        <f t="array" ref="Q218">_xlfn.IFS('Paraclinicos '!O217="","",'Paraclinicos '!O217&lt;1.2,0,'Paraclinicos '!O217&lt;2,1,'Paraclinicos '!O217&lt;3.5,2,'Paraclinicos '!O217&lt;5,3,'Paraclinicos '!O217&gt;5,4)</f>
        <v>0</v>
      </c>
      <c r="R218" t="str" cm="1">
        <f t="array" ref="R218">_xlfn.IFS('Paraclinicos '!J217="","",'Paraclinicos '!J217&lt;1.2,0,'Paraclinicos '!J217&lt;2,1,'Paraclinicos '!J217&lt;6,2,'Paraclinicos '!J217&lt;12,3,'Paraclinicos '!J217&gt;=12,4)</f>
        <v/>
      </c>
      <c r="S218" cm="1">
        <f t="array" ref="S218">_xlfn.IFS('Paraclinicos '!Y217="","",'Paraclinicos '!Y217&lt;70,1,'Paraclinicos '!Y217&gt;=70,0)</f>
        <v>0</v>
      </c>
      <c r="T218" cm="1">
        <f t="array" ref="T218">_xlfn.IFS('Paraclinicos '!W217="","",'Paraclinicos '!W217&lt;6,4,'Paraclinicos '!W217&lt;10,3,'Paraclinicos '!W217&lt;13,2,'Paraclinicos '!W217&lt;15,1,'Paraclinicos '!W217=15,0)</f>
        <v>2</v>
      </c>
      <c r="U218" s="54">
        <f t="shared" si="9"/>
        <v>4</v>
      </c>
      <c r="V218" cm="1">
        <f t="array" ref="V218">_xlfn.IFS('Paraclinicos '!S217="","",OR('Paraclinicos '!S217&lt;=8,'Paraclinicos '!S217&gt;=25),3,'Paraclinicos '!S217&lt;12,1,'Paraclinicos '!S217&lt;21,0,'Paraclinicos '!S217&lt;25,2)</f>
        <v>0</v>
      </c>
      <c r="W218" t="str">
        <f>IFERROR(IF(INDEX('BD Demog para scores enalazar'!Y$2:'BD Demog para scores enalazar'!Y$3000,MATCH(Formulas!A218,'BD Demog para scores enalazar'!A$2:'BD Demog para scores enalazar'!A$3000,0))=1,"SI","NO"),"")</f>
        <v>NO</v>
      </c>
      <c r="X218" s="9" t="str">
        <f>IFERROR(IF(INDEX('BD Demog para scores enalazar'!AJ$2:'BD Demog para scores enalazar'!AJ$3000,MATCH(Formulas!A218,'BD Demog para scores enalazar'!A$2:'BD Demog para scores enalazar'!A$3000,0))=1,"SI","NO"),"")</f>
        <v>NO</v>
      </c>
      <c r="Y218" cm="1">
        <f t="array" ref="Y218">IF(AND(W218="NO",X218="NO"),_xlfn.IFS('Paraclinicos '!K217&lt;=91,3,'Paraclinicos '!K217&lt;94,2,'Paraclinicos '!K217&lt;96,1,'Paraclinicos '!K217&gt;=96,0),"")</f>
        <v>2</v>
      </c>
      <c r="Z218" t="str" cm="1">
        <f t="array" ref="Z218">IF(OR(W218="SI",X218="SI"),_xlfn.IFS(OR(AND('Paraclinicos '!K217&lt;=83),AND('Paraclinicos '!K217&gt;=97,AA218=2)),3,OR(AND('Paraclinicos '!K217&lt;=86),AND('Paraclinicos '!K217&gt;=94,AA218=2)),2,OR(AND('Paraclinicos '!K217&lt;=88),AND('Paraclinicos '!K217&gt;=92,AA218=2)),1,OR(AND('Paraclinicos '!K217&gt;=88,'Paraclinicos '!K217&lt;=92),AND('Paraclinicos '!K217&gt;=93,AA218=0)),0),"")</f>
        <v/>
      </c>
      <c r="AA218" cm="1">
        <f t="array" ref="AA218">_xlfn.IFS('Paraclinicos '!E217="","",'Paraclinicos '!E217="Oxigeno",2,'Paraclinicos '!E217="Aire",0)</f>
        <v>2</v>
      </c>
    </row>
    <row r="219" spans="1:27" x14ac:dyDescent="0.25">
      <c r="A219">
        <f>'Paraclinicos '!A218</f>
        <v>29</v>
      </c>
      <c r="B219" s="3">
        <f>'Paraclinicos '!R218</f>
        <v>44316</v>
      </c>
      <c r="C219" cm="1">
        <f t="array" ref="C219">_xlfn.IFS('Paraclinicos '!Q218="","",'Paraclinicos '!Q218&gt;60,3,'Paraclinicos '!Q218&lt;=60,1)</f>
        <v>1</v>
      </c>
      <c r="D219" t="str">
        <f>IFERROR(IF(INDEX('BD Demog para scores enalazar'!BC$2:BC$3000,MATCH(Formulas!A219,'BD Demog para scores enalazar'!A$2:A$3000,0))=0,"SI","NO"),"")</f>
        <v>NO</v>
      </c>
      <c r="E219" cm="1">
        <f t="array" ref="E219">_xlfn.IFS(D219="","",D219="SI",4,D219="NO",1)</f>
        <v>1</v>
      </c>
      <c r="F219" cm="1">
        <f t="array" ref="F219">_xlfn.IFS('Paraclinicos '!B218="","",'Paraclinicos '!B218&gt;1,1,'Paraclinicos '!B218&lt;=1,3)</f>
        <v>3</v>
      </c>
      <c r="G219" t="str" cm="1">
        <f t="array" ref="G219">_xlfn.IFS('Paraclinicos '!D218="","",AND('Paraclinicos '!D218&gt;=250,'Paraclinicos '!D218&lt;=500),2,'Paraclinicos '!D218&gt;500,3,'Paraclinicos '!D218&lt;250,1)</f>
        <v/>
      </c>
      <c r="H219" s="50">
        <f t="shared" si="10"/>
        <v>5</v>
      </c>
      <c r="I219" cm="1">
        <f t="array" ref="I219">_xlfn.IFS('Paraclinicos '!Q218="","",'Paraclinicos '!Q218&gt;=65,1,'Paraclinicos '!Q218&lt;65,0)</f>
        <v>0</v>
      </c>
      <c r="J219" cm="1">
        <f t="array" ref="J219">_xlfn.IFS('Paraclinicos '!I218="","",'Paraclinicos '!I218&gt;7,1,'Paraclinicos '!I218&lt;=7,0)</f>
        <v>1</v>
      </c>
      <c r="K219" cm="1">
        <f t="array" ref="K219">_xlfn.IFS('Paraclinicos '!W218="","",'Paraclinicos '!W218&lt;=8,1,'Paraclinicos '!W218&gt;8,0)</f>
        <v>0</v>
      </c>
      <c r="L219" cm="1">
        <f t="array" ref="L219">_xlfn.IFS('Paraclinicos '!S218="","",'Paraclinicos '!S218&gt;=30,1,'Paraclinicos '!S218&lt;30,0)</f>
        <v>0</v>
      </c>
      <c r="M219" cm="1">
        <f t="array" ref="M219">_xlfn.IFS(OR('Paraclinicos '!T218="",'Paraclinicos '!U218=""),"",OR('Paraclinicos '!T218&lt;=90,'Paraclinicos '!U218&lt;=60),1,OR('Paraclinicos '!T218&gt;90,'Paraclinicos '!U218&gt;60),0)</f>
        <v>0</v>
      </c>
      <c r="N219" s="45">
        <f t="shared" si="11"/>
        <v>2</v>
      </c>
      <c r="O219" cm="1">
        <f t="array" ref="O219">_xlfn.IFS(OR('Paraclinicos '!M218="",'Paraclinicos '!N218="",'Paraclinicos '!N218=0),"",'Paraclinicos '!M218/'Paraclinicos '!N218&lt;100,4,'Paraclinicos '!M218/'Paraclinicos '!N218&lt;200,3,'Paraclinicos '!M218/'Paraclinicos '!N218&lt;300,2,'Paraclinicos '!M218/'Paraclinicos '!N218&lt;400,1,'Paraclinicos '!M218/'Paraclinicos '!N218&gt;=400,0)</f>
        <v>2</v>
      </c>
      <c r="P219" cm="1">
        <f t="array" ref="P219">_xlfn.IFS('Paraclinicos '!C218="","",'Paraclinicos '!C218&lt;20,4,'Paraclinicos '!C218&lt;50,3,'Paraclinicos '!C218&lt;100,2,'Paraclinicos '!C218&lt;150,1,'Paraclinicos '!C218&gt;150,0)</f>
        <v>0</v>
      </c>
      <c r="Q219" cm="1">
        <f t="array" ref="Q219">_xlfn.IFS('Paraclinicos '!O218="","",'Paraclinicos '!O218&lt;1.2,0,'Paraclinicos '!O218&lt;2,1,'Paraclinicos '!O218&lt;3.5,2,'Paraclinicos '!O218&lt;5,3,'Paraclinicos '!O218&gt;5,4)</f>
        <v>0</v>
      </c>
      <c r="R219" t="str" cm="1">
        <f t="array" ref="R219">_xlfn.IFS('Paraclinicos '!J218="","",'Paraclinicos '!J218&lt;1.2,0,'Paraclinicos '!J218&lt;2,1,'Paraclinicos '!J218&lt;6,2,'Paraclinicos '!J218&lt;12,3,'Paraclinicos '!J218&gt;=12,4)</f>
        <v/>
      </c>
      <c r="S219" cm="1">
        <f t="array" ref="S219">_xlfn.IFS('Paraclinicos '!Y218="","",'Paraclinicos '!Y218&lt;70,1,'Paraclinicos '!Y218&gt;=70,0)</f>
        <v>0</v>
      </c>
      <c r="T219" cm="1">
        <f t="array" ref="T219">_xlfn.IFS('Paraclinicos '!W218="","",'Paraclinicos '!W218&lt;6,4,'Paraclinicos '!W218&lt;10,3,'Paraclinicos '!W218&lt;13,2,'Paraclinicos '!W218&lt;15,1,'Paraclinicos '!W218=15,0)</f>
        <v>2</v>
      </c>
      <c r="U219" s="54">
        <f t="shared" si="9"/>
        <v>4</v>
      </c>
      <c r="V219" cm="1">
        <f t="array" ref="V219">_xlfn.IFS('Paraclinicos '!S218="","",OR('Paraclinicos '!S218&lt;=8,'Paraclinicos '!S218&gt;=25),3,'Paraclinicos '!S218&lt;12,1,'Paraclinicos '!S218&lt;21,0,'Paraclinicos '!S218&lt;25,2)</f>
        <v>0</v>
      </c>
      <c r="W219" t="str">
        <f>IFERROR(IF(INDEX('BD Demog para scores enalazar'!Y$2:'BD Demog para scores enalazar'!Y$3000,MATCH(Formulas!A219,'BD Demog para scores enalazar'!A$2:'BD Demog para scores enalazar'!A$3000,0))=1,"SI","NO"),"")</f>
        <v>NO</v>
      </c>
      <c r="X219" s="9" t="str">
        <f>IFERROR(IF(INDEX('BD Demog para scores enalazar'!AJ$2:'BD Demog para scores enalazar'!AJ$3000,MATCH(Formulas!A219,'BD Demog para scores enalazar'!A$2:'BD Demog para scores enalazar'!A$3000,0))=1,"SI","NO"),"")</f>
        <v>NO</v>
      </c>
      <c r="Y219" cm="1">
        <f t="array" ref="Y219">IF(AND(W219="NO",X219="NO"),_xlfn.IFS('Paraclinicos '!K218&lt;=91,3,'Paraclinicos '!K218&lt;94,2,'Paraclinicos '!K218&lt;96,1,'Paraclinicos '!K218&gt;=96,0),"")</f>
        <v>2</v>
      </c>
      <c r="Z219" t="str" cm="1">
        <f t="array" ref="Z219">IF(OR(W219="SI",X219="SI"),_xlfn.IFS(OR(AND('Paraclinicos '!K218&lt;=83),AND('Paraclinicos '!K218&gt;=97,AA219=2)),3,OR(AND('Paraclinicos '!K218&lt;=86),AND('Paraclinicos '!K218&gt;=94,AA219=2)),2,OR(AND('Paraclinicos '!K218&lt;=88),AND('Paraclinicos '!K218&gt;=92,AA219=2)),1,OR(AND('Paraclinicos '!K218&gt;=88,'Paraclinicos '!K218&lt;=92),AND('Paraclinicos '!K218&gt;=93,AA219=0)),0),"")</f>
        <v/>
      </c>
      <c r="AA219" cm="1">
        <f t="array" ref="AA219">_xlfn.IFS('Paraclinicos '!E218="","",'Paraclinicos '!E218="Oxigeno",2,'Paraclinicos '!E218="Aire",0)</f>
        <v>2</v>
      </c>
    </row>
    <row r="220" spans="1:27" x14ac:dyDescent="0.25">
      <c r="A220">
        <f>'Paraclinicos '!A219</f>
        <v>29</v>
      </c>
      <c r="B220" s="3">
        <f>'Paraclinicos '!R219</f>
        <v>44317</v>
      </c>
      <c r="C220" cm="1">
        <f t="array" ref="C220">_xlfn.IFS('Paraclinicos '!Q219="","",'Paraclinicos '!Q219&gt;60,3,'Paraclinicos '!Q219&lt;=60,1)</f>
        <v>1</v>
      </c>
      <c r="D220" t="str">
        <f>IFERROR(IF(INDEX('BD Demog para scores enalazar'!BC$2:BC$3000,MATCH(Formulas!A220,'BD Demog para scores enalazar'!A$2:A$3000,0))=0,"SI","NO"),"")</f>
        <v>NO</v>
      </c>
      <c r="E220" cm="1">
        <f t="array" ref="E220">_xlfn.IFS(D220="","",D220="SI",4,D220="NO",1)</f>
        <v>1</v>
      </c>
      <c r="F220" cm="1">
        <f t="array" ref="F220">_xlfn.IFS('Paraclinicos '!B219="","",'Paraclinicos '!B219&gt;1,1,'Paraclinicos '!B219&lt;=1,3)</f>
        <v>3</v>
      </c>
      <c r="G220" cm="1">
        <f t="array" ref="G220">_xlfn.IFS('Paraclinicos '!D219="","",AND('Paraclinicos '!D219&gt;=250,'Paraclinicos '!D219&lt;=500),2,'Paraclinicos '!D219&gt;500,3,'Paraclinicos '!D219&lt;250,1)</f>
        <v>3</v>
      </c>
      <c r="H220" s="50">
        <f t="shared" si="10"/>
        <v>8</v>
      </c>
      <c r="I220" cm="1">
        <f t="array" ref="I220">_xlfn.IFS('Paraclinicos '!Q219="","",'Paraclinicos '!Q219&gt;=65,1,'Paraclinicos '!Q219&lt;65,0)</f>
        <v>0</v>
      </c>
      <c r="J220" cm="1">
        <f t="array" ref="J220">_xlfn.IFS('Paraclinicos '!I219="","",'Paraclinicos '!I219&gt;7,1,'Paraclinicos '!I219&lt;=7,0)</f>
        <v>1</v>
      </c>
      <c r="K220" cm="1">
        <f t="array" ref="K220">_xlfn.IFS('Paraclinicos '!W219="","",'Paraclinicos '!W219&lt;=8,1,'Paraclinicos '!W219&gt;8,0)</f>
        <v>1</v>
      </c>
      <c r="L220" cm="1">
        <f t="array" ref="L220">_xlfn.IFS('Paraclinicos '!S219="","",'Paraclinicos '!S219&gt;=30,1,'Paraclinicos '!S219&lt;30,0)</f>
        <v>0</v>
      </c>
      <c r="M220" cm="1">
        <f t="array" ref="M220">_xlfn.IFS(OR('Paraclinicos '!T219="",'Paraclinicos '!U219=""),"",OR('Paraclinicos '!T219&lt;=90,'Paraclinicos '!U219&lt;=60),1,OR('Paraclinicos '!T219&gt;90,'Paraclinicos '!U219&gt;60),0)</f>
        <v>0</v>
      </c>
      <c r="N220" s="45">
        <f t="shared" si="11"/>
        <v>3</v>
      </c>
      <c r="O220" cm="1">
        <f t="array" ref="O220">_xlfn.IFS(OR('Paraclinicos '!M219="",'Paraclinicos '!N219="",'Paraclinicos '!N219=0),"",'Paraclinicos '!M219/'Paraclinicos '!N219&lt;100,4,'Paraclinicos '!M219/'Paraclinicos '!N219&lt;200,3,'Paraclinicos '!M219/'Paraclinicos '!N219&lt;300,2,'Paraclinicos '!M219/'Paraclinicos '!N219&lt;400,1,'Paraclinicos '!M219/'Paraclinicos '!N219&gt;=400,0)</f>
        <v>1</v>
      </c>
      <c r="P220" cm="1">
        <f t="array" ref="P220">_xlfn.IFS('Paraclinicos '!C219="","",'Paraclinicos '!C219&lt;20,4,'Paraclinicos '!C219&lt;50,3,'Paraclinicos '!C219&lt;100,2,'Paraclinicos '!C219&lt;150,1,'Paraclinicos '!C219&gt;150,0)</f>
        <v>0</v>
      </c>
      <c r="Q220" cm="1">
        <f t="array" ref="Q220">_xlfn.IFS('Paraclinicos '!O219="","",'Paraclinicos '!O219&lt;1.2,0,'Paraclinicos '!O219&lt;2,1,'Paraclinicos '!O219&lt;3.5,2,'Paraclinicos '!O219&lt;5,3,'Paraclinicos '!O219&gt;5,4)</f>
        <v>0</v>
      </c>
      <c r="R220" t="str" cm="1">
        <f t="array" ref="R220">_xlfn.IFS('Paraclinicos '!J219="","",'Paraclinicos '!J219&lt;1.2,0,'Paraclinicos '!J219&lt;2,1,'Paraclinicos '!J219&lt;6,2,'Paraclinicos '!J219&lt;12,3,'Paraclinicos '!J219&gt;=12,4)</f>
        <v/>
      </c>
      <c r="S220" cm="1">
        <f t="array" ref="S220">_xlfn.IFS('Paraclinicos '!Y219="","",'Paraclinicos '!Y219&lt;70,1,'Paraclinicos '!Y219&gt;=70,0)</f>
        <v>0</v>
      </c>
      <c r="T220" cm="1">
        <f t="array" ref="T220">_xlfn.IFS('Paraclinicos '!W219="","",'Paraclinicos '!W219&lt;6,4,'Paraclinicos '!W219&lt;10,3,'Paraclinicos '!W219&lt;13,2,'Paraclinicos '!W219&lt;15,1,'Paraclinicos '!W219=15,0)</f>
        <v>4</v>
      </c>
      <c r="U220" s="54">
        <f t="shared" si="9"/>
        <v>5</v>
      </c>
      <c r="V220" cm="1">
        <f t="array" ref="V220">_xlfn.IFS('Paraclinicos '!S219="","",OR('Paraclinicos '!S219&lt;=8,'Paraclinicos '!S219&gt;=25),3,'Paraclinicos '!S219&lt;12,1,'Paraclinicos '!S219&lt;21,0,'Paraclinicos '!S219&lt;25,2)</f>
        <v>0</v>
      </c>
      <c r="W220" t="str">
        <f>IFERROR(IF(INDEX('BD Demog para scores enalazar'!Y$2:'BD Demog para scores enalazar'!Y$3000,MATCH(Formulas!A220,'BD Demog para scores enalazar'!A$2:'BD Demog para scores enalazar'!A$3000,0))=1,"SI","NO"),"")</f>
        <v>NO</v>
      </c>
      <c r="X220" s="9" t="str">
        <f>IFERROR(IF(INDEX('BD Demog para scores enalazar'!AJ$2:'BD Demog para scores enalazar'!AJ$3000,MATCH(Formulas!A220,'BD Demog para scores enalazar'!A$2:'BD Demog para scores enalazar'!A$3000,0))=1,"SI","NO"),"")</f>
        <v>NO</v>
      </c>
      <c r="Y220" cm="1">
        <f t="array" ref="Y220">IF(AND(W220="NO",X220="NO"),_xlfn.IFS('Paraclinicos '!K219&lt;=91,3,'Paraclinicos '!K219&lt;94,2,'Paraclinicos '!K219&lt;96,1,'Paraclinicos '!K219&gt;=96,0),"")</f>
        <v>2</v>
      </c>
      <c r="Z220" t="str" cm="1">
        <f t="array" ref="Z220">IF(OR(W220="SI",X220="SI"),_xlfn.IFS(OR(AND('Paraclinicos '!K219&lt;=83),AND('Paraclinicos '!K219&gt;=97,AA220=2)),3,OR(AND('Paraclinicos '!K219&lt;=86),AND('Paraclinicos '!K219&gt;=94,AA220=2)),2,OR(AND('Paraclinicos '!K219&lt;=88),AND('Paraclinicos '!K219&gt;=92,AA220=2)),1,OR(AND('Paraclinicos '!K219&gt;=88,'Paraclinicos '!K219&lt;=92),AND('Paraclinicos '!K219&gt;=93,AA220=0)),0),"")</f>
        <v/>
      </c>
      <c r="AA220" cm="1">
        <f t="array" ref="AA220">_xlfn.IFS('Paraclinicos '!E219="","",'Paraclinicos '!E219="Oxigeno",2,'Paraclinicos '!E219="Aire",0)</f>
        <v>2</v>
      </c>
    </row>
    <row r="221" spans="1:27" x14ac:dyDescent="0.25">
      <c r="A221">
        <f>'Paraclinicos '!A220</f>
        <v>29</v>
      </c>
      <c r="B221" s="3">
        <f>'Paraclinicos '!R220</f>
        <v>44317</v>
      </c>
      <c r="C221" cm="1">
        <f t="array" ref="C221">_xlfn.IFS('Paraclinicos '!Q220="","",'Paraclinicos '!Q220&gt;60,3,'Paraclinicos '!Q220&lt;=60,1)</f>
        <v>1</v>
      </c>
      <c r="D221" t="str">
        <f>IFERROR(IF(INDEX('BD Demog para scores enalazar'!BC$2:BC$3000,MATCH(Formulas!A221,'BD Demog para scores enalazar'!A$2:A$3000,0))=0,"SI","NO"),"")</f>
        <v>NO</v>
      </c>
      <c r="E221" cm="1">
        <f t="array" ref="E221">_xlfn.IFS(D221="","",D221="SI",4,D221="NO",1)</f>
        <v>1</v>
      </c>
      <c r="F221" cm="1">
        <f t="array" ref="F221">_xlfn.IFS('Paraclinicos '!B220="","",'Paraclinicos '!B220&gt;1,1,'Paraclinicos '!B220&lt;=1,3)</f>
        <v>3</v>
      </c>
      <c r="G221" t="str" cm="1">
        <f t="array" ref="G221">_xlfn.IFS('Paraclinicos '!D220="","",AND('Paraclinicos '!D220&gt;=250,'Paraclinicos '!D220&lt;=500),2,'Paraclinicos '!D220&gt;500,3,'Paraclinicos '!D220&lt;250,1)</f>
        <v/>
      </c>
      <c r="H221" s="50">
        <f t="shared" si="10"/>
        <v>5</v>
      </c>
      <c r="I221" cm="1">
        <f t="array" ref="I221">_xlfn.IFS('Paraclinicos '!Q220="","",'Paraclinicos '!Q220&gt;=65,1,'Paraclinicos '!Q220&lt;65,0)</f>
        <v>0</v>
      </c>
      <c r="J221" cm="1">
        <f t="array" ref="J221">_xlfn.IFS('Paraclinicos '!I220="","",'Paraclinicos '!I220&gt;7,1,'Paraclinicos '!I220&lt;=7,0)</f>
        <v>1</v>
      </c>
      <c r="K221" cm="1">
        <f t="array" ref="K221">_xlfn.IFS('Paraclinicos '!W220="","",'Paraclinicos '!W220&lt;=8,1,'Paraclinicos '!W220&gt;8,0)</f>
        <v>0</v>
      </c>
      <c r="L221" cm="1">
        <f t="array" ref="L221">_xlfn.IFS('Paraclinicos '!S220="","",'Paraclinicos '!S220&gt;=30,1,'Paraclinicos '!S220&lt;30,0)</f>
        <v>0</v>
      </c>
      <c r="M221" cm="1">
        <f t="array" ref="M221">_xlfn.IFS(OR('Paraclinicos '!T220="",'Paraclinicos '!U220=""),"",OR('Paraclinicos '!T220&lt;=90,'Paraclinicos '!U220&lt;=60),1,OR('Paraclinicos '!T220&gt;90,'Paraclinicos '!U220&gt;60),0)</f>
        <v>0</v>
      </c>
      <c r="N221" s="45">
        <f t="shared" si="11"/>
        <v>3</v>
      </c>
      <c r="O221" cm="1">
        <f t="array" ref="O221">_xlfn.IFS(OR('Paraclinicos '!M220="",'Paraclinicos '!N220="",'Paraclinicos '!N220=0),"",'Paraclinicos '!M220/'Paraclinicos '!N220&lt;100,4,'Paraclinicos '!M220/'Paraclinicos '!N220&lt;200,3,'Paraclinicos '!M220/'Paraclinicos '!N220&lt;300,2,'Paraclinicos '!M220/'Paraclinicos '!N220&lt;400,1,'Paraclinicos '!M220/'Paraclinicos '!N220&gt;=400,0)</f>
        <v>2</v>
      </c>
      <c r="P221" cm="1">
        <f t="array" ref="P221">_xlfn.IFS('Paraclinicos '!C220="","",'Paraclinicos '!C220&lt;20,4,'Paraclinicos '!C220&lt;50,3,'Paraclinicos '!C220&lt;100,2,'Paraclinicos '!C220&lt;150,1,'Paraclinicos '!C220&gt;150,0)</f>
        <v>0</v>
      </c>
      <c r="Q221" cm="1">
        <f t="array" ref="Q221">_xlfn.IFS('Paraclinicos '!O220="","",'Paraclinicos '!O220&lt;1.2,0,'Paraclinicos '!O220&lt;2,1,'Paraclinicos '!O220&lt;3.5,2,'Paraclinicos '!O220&lt;5,3,'Paraclinicos '!O220&gt;5,4)</f>
        <v>0</v>
      </c>
      <c r="R221" cm="1">
        <f t="array" ref="R221">_xlfn.IFS('Paraclinicos '!J220="","",'Paraclinicos '!J220&lt;1.2,0,'Paraclinicos '!J220&lt;2,1,'Paraclinicos '!J220&lt;6,2,'Paraclinicos '!J220&lt;12,3,'Paraclinicos '!J220&gt;=12,4)</f>
        <v>0</v>
      </c>
      <c r="S221" cm="1">
        <f t="array" ref="S221">_xlfn.IFS('Paraclinicos '!Y220="","",'Paraclinicos '!Y220&lt;70,1,'Paraclinicos '!Y220&gt;=70,0)</f>
        <v>0</v>
      </c>
      <c r="T221" cm="1">
        <f t="array" ref="T221">_xlfn.IFS('Paraclinicos '!W220="","",'Paraclinicos '!W220&lt;6,4,'Paraclinicos '!W220&lt;10,3,'Paraclinicos '!W220&lt;13,2,'Paraclinicos '!W220&lt;15,1,'Paraclinicos '!W220=15,0)</f>
        <v>2</v>
      </c>
      <c r="U221" s="54">
        <f t="shared" si="9"/>
        <v>4</v>
      </c>
      <c r="V221" cm="1">
        <f t="array" ref="V221">_xlfn.IFS('Paraclinicos '!S220="","",OR('Paraclinicos '!S220&lt;=8,'Paraclinicos '!S220&gt;=25),3,'Paraclinicos '!S220&lt;12,1,'Paraclinicos '!S220&lt;21,0,'Paraclinicos '!S220&lt;25,2)</f>
        <v>2</v>
      </c>
      <c r="W221" t="str">
        <f>IFERROR(IF(INDEX('BD Demog para scores enalazar'!Y$2:'BD Demog para scores enalazar'!Y$3000,MATCH(Formulas!A221,'BD Demog para scores enalazar'!A$2:'BD Demog para scores enalazar'!A$3000,0))=1,"SI","NO"),"")</f>
        <v>NO</v>
      </c>
      <c r="X221" s="9" t="str">
        <f>IFERROR(IF(INDEX('BD Demog para scores enalazar'!AJ$2:'BD Demog para scores enalazar'!AJ$3000,MATCH(Formulas!A221,'BD Demog para scores enalazar'!A$2:'BD Demog para scores enalazar'!A$3000,0))=1,"SI","NO"),"")</f>
        <v>NO</v>
      </c>
      <c r="Y221" cm="1">
        <f t="array" ref="Y221">IF(AND(W221="NO",X221="NO"),_xlfn.IFS('Paraclinicos '!K220&lt;=91,3,'Paraclinicos '!K220&lt;94,2,'Paraclinicos '!K220&lt;96,1,'Paraclinicos '!K220&gt;=96,0),"")</f>
        <v>3</v>
      </c>
      <c r="Z221" t="str" cm="1">
        <f t="array" ref="Z221">IF(OR(W221="SI",X221="SI"),_xlfn.IFS(OR(AND('Paraclinicos '!K220&lt;=83),AND('Paraclinicos '!K220&gt;=97,AA221=2)),3,OR(AND('Paraclinicos '!K220&lt;=86),AND('Paraclinicos '!K220&gt;=94,AA221=2)),2,OR(AND('Paraclinicos '!K220&lt;=88),AND('Paraclinicos '!K220&gt;=92,AA221=2)),1,OR(AND('Paraclinicos '!K220&gt;=88,'Paraclinicos '!K220&lt;=92),AND('Paraclinicos '!K220&gt;=93,AA221=0)),0),"")</f>
        <v/>
      </c>
      <c r="AA221" cm="1">
        <f t="array" ref="AA221">_xlfn.IFS('Paraclinicos '!E220="","",'Paraclinicos '!E220="Oxigeno",2,'Paraclinicos '!E220="Aire",0)</f>
        <v>2</v>
      </c>
    </row>
    <row r="222" spans="1:27" x14ac:dyDescent="0.25">
      <c r="A222">
        <f>'Paraclinicos '!A221</f>
        <v>29</v>
      </c>
      <c r="B222" s="3">
        <f>'Paraclinicos '!R221</f>
        <v>44319</v>
      </c>
      <c r="C222" cm="1">
        <f t="array" ref="C222">_xlfn.IFS('Paraclinicos '!Q221="","",'Paraclinicos '!Q221&gt;60,3,'Paraclinicos '!Q221&lt;=60,1)</f>
        <v>1</v>
      </c>
      <c r="D222" t="str">
        <f>IFERROR(IF(INDEX('BD Demog para scores enalazar'!BC$2:BC$3000,MATCH(Formulas!A222,'BD Demog para scores enalazar'!A$2:A$3000,0))=0,"SI","NO"),"")</f>
        <v>NO</v>
      </c>
      <c r="E222" cm="1">
        <f t="array" ref="E222">_xlfn.IFS(D222="","",D222="SI",4,D222="NO",1)</f>
        <v>1</v>
      </c>
      <c r="F222" cm="1">
        <f t="array" ref="F222">_xlfn.IFS('Paraclinicos '!B221="","",'Paraclinicos '!B221&gt;1,1,'Paraclinicos '!B221&lt;=1,3)</f>
        <v>3</v>
      </c>
      <c r="G222" t="str" cm="1">
        <f t="array" ref="G222">_xlfn.IFS('Paraclinicos '!D221="","",AND('Paraclinicos '!D221&gt;=250,'Paraclinicos '!D221&lt;=500),2,'Paraclinicos '!D221&gt;500,3,'Paraclinicos '!D221&lt;250,1)</f>
        <v/>
      </c>
      <c r="H222" s="50">
        <f t="shared" si="10"/>
        <v>5</v>
      </c>
      <c r="I222" cm="1">
        <f t="array" ref="I222">_xlfn.IFS('Paraclinicos '!Q221="","",'Paraclinicos '!Q221&gt;=65,1,'Paraclinicos '!Q221&lt;65,0)</f>
        <v>0</v>
      </c>
      <c r="J222" cm="1">
        <f t="array" ref="J222">_xlfn.IFS('Paraclinicos '!I221="","",'Paraclinicos '!I221&gt;7,1,'Paraclinicos '!I221&lt;=7,0)</f>
        <v>1</v>
      </c>
      <c r="K222" cm="1">
        <f t="array" ref="K222">_xlfn.IFS('Paraclinicos '!W221="","",'Paraclinicos '!W221&lt;=8,1,'Paraclinicos '!W221&gt;8,0)</f>
        <v>1</v>
      </c>
      <c r="L222" cm="1">
        <f t="array" ref="L222">_xlfn.IFS('Paraclinicos '!S221="","",'Paraclinicos '!S221&gt;=30,1,'Paraclinicos '!S221&lt;30,0)</f>
        <v>0</v>
      </c>
      <c r="M222" cm="1">
        <f t="array" ref="M222">_xlfn.IFS(OR('Paraclinicos '!T221="",'Paraclinicos '!U221=""),"",OR('Paraclinicos '!T221&lt;=90,'Paraclinicos '!U221&lt;=60),1,OR('Paraclinicos '!T221&gt;90,'Paraclinicos '!U221&gt;60),0)</f>
        <v>0</v>
      </c>
      <c r="N222" s="45">
        <f t="shared" si="11"/>
        <v>3</v>
      </c>
      <c r="O222" cm="1">
        <f t="array" ref="O222">_xlfn.IFS(OR('Paraclinicos '!M221="",'Paraclinicos '!N221="",'Paraclinicos '!N221=0),"",'Paraclinicos '!M221/'Paraclinicos '!N221&lt;100,4,'Paraclinicos '!M221/'Paraclinicos '!N221&lt;200,3,'Paraclinicos '!M221/'Paraclinicos '!N221&lt;300,2,'Paraclinicos '!M221/'Paraclinicos '!N221&lt;400,1,'Paraclinicos '!M221/'Paraclinicos '!N221&gt;=400,0)</f>
        <v>4</v>
      </c>
      <c r="P222" cm="1">
        <f t="array" ref="P222">_xlfn.IFS('Paraclinicos '!C221="","",'Paraclinicos '!C221&lt;20,4,'Paraclinicos '!C221&lt;50,3,'Paraclinicos '!C221&lt;100,2,'Paraclinicos '!C221&lt;150,1,'Paraclinicos '!C221&gt;150,0)</f>
        <v>0</v>
      </c>
      <c r="Q222" cm="1">
        <f t="array" ref="Q222">_xlfn.IFS('Paraclinicos '!O221="","",'Paraclinicos '!O221&lt;1.2,0,'Paraclinicos '!O221&lt;2,1,'Paraclinicos '!O221&lt;3.5,2,'Paraclinicos '!O221&lt;5,3,'Paraclinicos '!O221&gt;5,4)</f>
        <v>0</v>
      </c>
      <c r="R222" t="str" cm="1">
        <f t="array" ref="R222">_xlfn.IFS('Paraclinicos '!J221="","",'Paraclinicos '!J221&lt;1.2,0,'Paraclinicos '!J221&lt;2,1,'Paraclinicos '!J221&lt;6,2,'Paraclinicos '!J221&lt;12,3,'Paraclinicos '!J221&gt;=12,4)</f>
        <v/>
      </c>
      <c r="S222" cm="1">
        <f t="array" ref="S222">_xlfn.IFS('Paraclinicos '!Y221="","",'Paraclinicos '!Y221&lt;70,1,'Paraclinicos '!Y221&gt;=70,0)</f>
        <v>0</v>
      </c>
      <c r="T222" cm="1">
        <f t="array" ref="T222">_xlfn.IFS('Paraclinicos '!W221="","",'Paraclinicos '!W221&lt;6,4,'Paraclinicos '!W221&lt;10,3,'Paraclinicos '!W221&lt;13,2,'Paraclinicos '!W221&lt;15,1,'Paraclinicos '!W221=15,0)</f>
        <v>4</v>
      </c>
      <c r="U222" s="54">
        <f t="shared" si="9"/>
        <v>8</v>
      </c>
      <c r="V222" cm="1">
        <f t="array" ref="V222">_xlfn.IFS('Paraclinicos '!S221="","",OR('Paraclinicos '!S221&lt;=8,'Paraclinicos '!S221&gt;=25),3,'Paraclinicos '!S221&lt;12,1,'Paraclinicos '!S221&lt;21,0,'Paraclinicos '!S221&lt;25,2)</f>
        <v>0</v>
      </c>
      <c r="W222" t="str">
        <f>IFERROR(IF(INDEX('BD Demog para scores enalazar'!Y$2:'BD Demog para scores enalazar'!Y$3000,MATCH(Formulas!A222,'BD Demog para scores enalazar'!A$2:'BD Demog para scores enalazar'!A$3000,0))=1,"SI","NO"),"")</f>
        <v>NO</v>
      </c>
      <c r="X222" s="9" t="str">
        <f>IFERROR(IF(INDEX('BD Demog para scores enalazar'!AJ$2:'BD Demog para scores enalazar'!AJ$3000,MATCH(Formulas!A222,'BD Demog para scores enalazar'!A$2:'BD Demog para scores enalazar'!A$3000,0))=1,"SI","NO"),"")</f>
        <v>NO</v>
      </c>
      <c r="Y222" cm="1">
        <f t="array" ref="Y222">IF(AND(W222="NO",X222="NO"),_xlfn.IFS('Paraclinicos '!K221&lt;=91,3,'Paraclinicos '!K221&lt;94,2,'Paraclinicos '!K221&lt;96,1,'Paraclinicos '!K221&gt;=96,0),"")</f>
        <v>3</v>
      </c>
      <c r="Z222" t="str" cm="1">
        <f t="array" ref="Z222">IF(OR(W222="SI",X222="SI"),_xlfn.IFS(OR(AND('Paraclinicos '!K221&lt;=83),AND('Paraclinicos '!K221&gt;=97,AA222=2)),3,OR(AND('Paraclinicos '!K221&lt;=86),AND('Paraclinicos '!K221&gt;=94,AA222=2)),2,OR(AND('Paraclinicos '!K221&lt;=88),AND('Paraclinicos '!K221&gt;=92,AA222=2)),1,OR(AND('Paraclinicos '!K221&gt;=88,'Paraclinicos '!K221&lt;=92),AND('Paraclinicos '!K221&gt;=93,AA222=0)),0),"")</f>
        <v/>
      </c>
      <c r="AA222" cm="1">
        <f t="array" ref="AA222">_xlfn.IFS('Paraclinicos '!E221="","",'Paraclinicos '!E221="Oxigeno",2,'Paraclinicos '!E221="Aire",0)</f>
        <v>2</v>
      </c>
    </row>
    <row r="223" spans="1:27" x14ac:dyDescent="0.25">
      <c r="A223">
        <f>'Paraclinicos '!A222</f>
        <v>29</v>
      </c>
      <c r="B223" s="3">
        <f>'Paraclinicos '!R222</f>
        <v>44319</v>
      </c>
      <c r="C223" cm="1">
        <f t="array" ref="C223">_xlfn.IFS('Paraclinicos '!Q222="","",'Paraclinicos '!Q222&gt;60,3,'Paraclinicos '!Q222&lt;=60,1)</f>
        <v>1</v>
      </c>
      <c r="D223" t="str">
        <f>IFERROR(IF(INDEX('BD Demog para scores enalazar'!BC$2:BC$3000,MATCH(Formulas!A223,'BD Demog para scores enalazar'!A$2:A$3000,0))=0,"SI","NO"),"")</f>
        <v>NO</v>
      </c>
      <c r="E223" cm="1">
        <f t="array" ref="E223">_xlfn.IFS(D223="","",D223="SI",4,D223="NO",1)</f>
        <v>1</v>
      </c>
      <c r="F223" cm="1">
        <f t="array" ref="F223">_xlfn.IFS('Paraclinicos '!B222="","",'Paraclinicos '!B222&gt;1,1,'Paraclinicos '!B222&lt;=1,3)</f>
        <v>3</v>
      </c>
      <c r="G223" t="str" cm="1">
        <f t="array" ref="G223">_xlfn.IFS('Paraclinicos '!D222="","",AND('Paraclinicos '!D222&gt;=250,'Paraclinicos '!D222&lt;=500),2,'Paraclinicos '!D222&gt;500,3,'Paraclinicos '!D222&lt;250,1)</f>
        <v/>
      </c>
      <c r="H223" s="50">
        <f t="shared" si="10"/>
        <v>5</v>
      </c>
      <c r="I223" cm="1">
        <f t="array" ref="I223">_xlfn.IFS('Paraclinicos '!Q222="","",'Paraclinicos '!Q222&gt;=65,1,'Paraclinicos '!Q222&lt;65,0)</f>
        <v>0</v>
      </c>
      <c r="J223" cm="1">
        <f t="array" ref="J223">_xlfn.IFS('Paraclinicos '!I222="","",'Paraclinicos '!I222&gt;7,1,'Paraclinicos '!I222&lt;=7,0)</f>
        <v>1</v>
      </c>
      <c r="K223" cm="1">
        <f t="array" ref="K223">_xlfn.IFS('Paraclinicos '!W222="","",'Paraclinicos '!W222&lt;=8,1,'Paraclinicos '!W222&gt;8,0)</f>
        <v>1</v>
      </c>
      <c r="L223" cm="1">
        <f t="array" ref="L223">_xlfn.IFS('Paraclinicos '!S222="","",'Paraclinicos '!S222&gt;=30,1,'Paraclinicos '!S222&lt;30,0)</f>
        <v>0</v>
      </c>
      <c r="M223" cm="1">
        <f t="array" ref="M223">_xlfn.IFS(OR('Paraclinicos '!T222="",'Paraclinicos '!U222=""),"",OR('Paraclinicos '!T222&lt;=90,'Paraclinicos '!U222&lt;=60),1,OR('Paraclinicos '!T222&gt;90,'Paraclinicos '!U222&gt;60),0)</f>
        <v>0</v>
      </c>
      <c r="N223" s="45">
        <f t="shared" si="11"/>
        <v>4</v>
      </c>
      <c r="O223" cm="1">
        <f t="array" ref="O223">_xlfn.IFS(OR('Paraclinicos '!M222="",'Paraclinicos '!N222="",'Paraclinicos '!N222=0),"",'Paraclinicos '!M222/'Paraclinicos '!N222&lt;100,4,'Paraclinicos '!M222/'Paraclinicos '!N222&lt;200,3,'Paraclinicos '!M222/'Paraclinicos '!N222&lt;300,2,'Paraclinicos '!M222/'Paraclinicos '!N222&lt;400,1,'Paraclinicos '!M222/'Paraclinicos '!N222&gt;=400,0)</f>
        <v>1</v>
      </c>
      <c r="P223" cm="1">
        <f t="array" ref="P223">_xlfn.IFS('Paraclinicos '!C222="","",'Paraclinicos '!C222&lt;20,4,'Paraclinicos '!C222&lt;50,3,'Paraclinicos '!C222&lt;100,2,'Paraclinicos '!C222&lt;150,1,'Paraclinicos '!C222&gt;150,0)</f>
        <v>0</v>
      </c>
      <c r="Q223" cm="1">
        <f t="array" ref="Q223">_xlfn.IFS('Paraclinicos '!O222="","",'Paraclinicos '!O222&lt;1.2,0,'Paraclinicos '!O222&lt;2,1,'Paraclinicos '!O222&lt;3.5,2,'Paraclinicos '!O222&lt;5,3,'Paraclinicos '!O222&gt;5,4)</f>
        <v>0</v>
      </c>
      <c r="R223" t="str" cm="1">
        <f t="array" ref="R223">_xlfn.IFS('Paraclinicos '!J222="","",'Paraclinicos '!J222&lt;1.2,0,'Paraclinicos '!J222&lt;2,1,'Paraclinicos '!J222&lt;6,2,'Paraclinicos '!J222&lt;12,3,'Paraclinicos '!J222&gt;=12,4)</f>
        <v/>
      </c>
      <c r="S223" cm="1">
        <f t="array" ref="S223">_xlfn.IFS('Paraclinicos '!Y222="","",'Paraclinicos '!Y222&lt;70,1,'Paraclinicos '!Y222&gt;=70,0)</f>
        <v>0</v>
      </c>
      <c r="T223" cm="1">
        <f t="array" ref="T223">_xlfn.IFS('Paraclinicos '!W222="","",'Paraclinicos '!W222&lt;6,4,'Paraclinicos '!W222&lt;10,3,'Paraclinicos '!W222&lt;13,2,'Paraclinicos '!W222&lt;15,1,'Paraclinicos '!W222=15,0)</f>
        <v>4</v>
      </c>
      <c r="U223" s="54">
        <f t="shared" si="9"/>
        <v>5</v>
      </c>
      <c r="V223" cm="1">
        <f t="array" ref="V223">_xlfn.IFS('Paraclinicos '!S222="","",OR('Paraclinicos '!S222&lt;=8,'Paraclinicos '!S222&gt;=25),3,'Paraclinicos '!S222&lt;12,1,'Paraclinicos '!S222&lt;21,0,'Paraclinicos '!S222&lt;25,2)</f>
        <v>0</v>
      </c>
      <c r="W223" t="str">
        <f>IFERROR(IF(INDEX('BD Demog para scores enalazar'!Y$2:'BD Demog para scores enalazar'!Y$3000,MATCH(Formulas!A223,'BD Demog para scores enalazar'!A$2:'BD Demog para scores enalazar'!A$3000,0))=1,"SI","NO"),"")</f>
        <v>NO</v>
      </c>
      <c r="X223" s="9" t="str">
        <f>IFERROR(IF(INDEX('BD Demog para scores enalazar'!AJ$2:'BD Demog para scores enalazar'!AJ$3000,MATCH(Formulas!A223,'BD Demog para scores enalazar'!A$2:'BD Demog para scores enalazar'!A$3000,0))=1,"SI","NO"),"")</f>
        <v>NO</v>
      </c>
      <c r="Y223" cm="1">
        <f t="array" ref="Y223">IF(AND(W223="NO",X223="NO"),_xlfn.IFS('Paraclinicos '!K222&lt;=91,3,'Paraclinicos '!K222&lt;94,2,'Paraclinicos '!K222&lt;96,1,'Paraclinicos '!K222&gt;=96,0),"")</f>
        <v>0</v>
      </c>
      <c r="Z223" t="str" cm="1">
        <f t="array" ref="Z223">IF(OR(W223="SI",X223="SI"),_xlfn.IFS(OR(AND('Paraclinicos '!K222&lt;=83),AND('Paraclinicos '!K222&gt;=97,AA223=2)),3,OR(AND('Paraclinicos '!K222&lt;=86),AND('Paraclinicos '!K222&gt;=94,AA223=2)),2,OR(AND('Paraclinicos '!K222&lt;=88),AND('Paraclinicos '!K222&gt;=92,AA223=2)),1,OR(AND('Paraclinicos '!K222&gt;=88,'Paraclinicos '!K222&lt;=92),AND('Paraclinicos '!K222&gt;=93,AA223=0)),0),"")</f>
        <v/>
      </c>
      <c r="AA223" cm="1">
        <f t="array" ref="AA223">_xlfn.IFS('Paraclinicos '!E222="","",'Paraclinicos '!E222="Oxigeno",2,'Paraclinicos '!E222="Aire",0)</f>
        <v>2</v>
      </c>
    </row>
    <row r="224" spans="1:27" x14ac:dyDescent="0.25">
      <c r="A224">
        <f>'Paraclinicos '!A223</f>
        <v>29</v>
      </c>
      <c r="B224" s="3">
        <f>'Paraclinicos '!R223</f>
        <v>44321</v>
      </c>
      <c r="C224" cm="1">
        <f t="array" ref="C224">_xlfn.IFS('Paraclinicos '!Q223="","",'Paraclinicos '!Q223&gt;60,3,'Paraclinicos '!Q223&lt;=60,1)</f>
        <v>1</v>
      </c>
      <c r="D224" t="str">
        <f>IFERROR(IF(INDEX('BD Demog para scores enalazar'!BC$2:BC$3000,MATCH(Formulas!A224,'BD Demog para scores enalazar'!A$2:A$3000,0))=0,"SI","NO"),"")</f>
        <v>NO</v>
      </c>
      <c r="E224" cm="1">
        <f t="array" ref="E224">_xlfn.IFS(D224="","",D224="SI",4,D224="NO",1)</f>
        <v>1</v>
      </c>
      <c r="F224" cm="1">
        <f t="array" ref="F224">_xlfn.IFS('Paraclinicos '!B223="","",'Paraclinicos '!B223&gt;1,1,'Paraclinicos '!B223&lt;=1,3)</f>
        <v>1</v>
      </c>
      <c r="G224" t="str" cm="1">
        <f t="array" ref="G224">_xlfn.IFS('Paraclinicos '!D223="","",AND('Paraclinicos '!D223&gt;=250,'Paraclinicos '!D223&lt;=500),2,'Paraclinicos '!D223&gt;500,3,'Paraclinicos '!D223&lt;250,1)</f>
        <v/>
      </c>
      <c r="H224" s="50">
        <f t="shared" si="10"/>
        <v>3</v>
      </c>
      <c r="I224" cm="1">
        <f t="array" ref="I224">_xlfn.IFS('Paraclinicos '!Q223="","",'Paraclinicos '!Q223&gt;=65,1,'Paraclinicos '!Q223&lt;65,0)</f>
        <v>0</v>
      </c>
      <c r="J224" cm="1">
        <f t="array" ref="J224">_xlfn.IFS('Paraclinicos '!I223="","",'Paraclinicos '!I223&gt;7,1,'Paraclinicos '!I223&lt;=7,0)</f>
        <v>1</v>
      </c>
      <c r="K224" cm="1">
        <f t="array" ref="K224">_xlfn.IFS('Paraclinicos '!W223="","",'Paraclinicos '!W223&lt;=8,1,'Paraclinicos '!W223&gt;8,0)</f>
        <v>1</v>
      </c>
      <c r="L224" cm="1">
        <f t="array" ref="L224">_xlfn.IFS('Paraclinicos '!S223="","",'Paraclinicos '!S223&gt;=30,1,'Paraclinicos '!S223&lt;30,0)</f>
        <v>0</v>
      </c>
      <c r="M224" cm="1">
        <f t="array" ref="M224">_xlfn.IFS(OR('Paraclinicos '!T223="",'Paraclinicos '!U223=""),"",OR('Paraclinicos '!T223&lt;=90,'Paraclinicos '!U223&lt;=60),1,OR('Paraclinicos '!T223&gt;90,'Paraclinicos '!U223&gt;60),0)</f>
        <v>0</v>
      </c>
      <c r="N224" s="45">
        <f t="shared" si="11"/>
        <v>4</v>
      </c>
      <c r="O224" cm="1">
        <f t="array" ref="O224">_xlfn.IFS(OR('Paraclinicos '!M223="",'Paraclinicos '!N223="",'Paraclinicos '!N223=0),"",'Paraclinicos '!M223/'Paraclinicos '!N223&lt;100,4,'Paraclinicos '!M223/'Paraclinicos '!N223&lt;200,3,'Paraclinicos '!M223/'Paraclinicos '!N223&lt;300,2,'Paraclinicos '!M223/'Paraclinicos '!N223&lt;400,1,'Paraclinicos '!M223/'Paraclinicos '!N223&gt;=400,0)</f>
        <v>4</v>
      </c>
      <c r="P224" cm="1">
        <f t="array" ref="P224">_xlfn.IFS('Paraclinicos '!C223="","",'Paraclinicos '!C223&lt;20,4,'Paraclinicos '!C223&lt;50,3,'Paraclinicos '!C223&lt;100,2,'Paraclinicos '!C223&lt;150,1,'Paraclinicos '!C223&gt;150,0)</f>
        <v>0</v>
      </c>
      <c r="Q224" cm="1">
        <f t="array" ref="Q224">_xlfn.IFS('Paraclinicos '!O223="","",'Paraclinicos '!O223&lt;1.2,0,'Paraclinicos '!O223&lt;2,1,'Paraclinicos '!O223&lt;3.5,2,'Paraclinicos '!O223&lt;5,3,'Paraclinicos '!O223&gt;5,4)</f>
        <v>0</v>
      </c>
      <c r="R224" t="str" cm="1">
        <f t="array" ref="R224">_xlfn.IFS('Paraclinicos '!J223="","",'Paraclinicos '!J223&lt;1.2,0,'Paraclinicos '!J223&lt;2,1,'Paraclinicos '!J223&lt;6,2,'Paraclinicos '!J223&lt;12,3,'Paraclinicos '!J223&gt;=12,4)</f>
        <v/>
      </c>
      <c r="S224" cm="1">
        <f t="array" ref="S224">_xlfn.IFS('Paraclinicos '!Y223="","",'Paraclinicos '!Y223&lt;70,1,'Paraclinicos '!Y223&gt;=70,0)</f>
        <v>0</v>
      </c>
      <c r="T224" cm="1">
        <f t="array" ref="T224">_xlfn.IFS('Paraclinicos '!W223="","",'Paraclinicos '!W223&lt;6,4,'Paraclinicos '!W223&lt;10,3,'Paraclinicos '!W223&lt;13,2,'Paraclinicos '!W223&lt;15,1,'Paraclinicos '!W223=15,0)</f>
        <v>4</v>
      </c>
      <c r="U224" s="54">
        <f t="shared" si="9"/>
        <v>8</v>
      </c>
      <c r="V224" cm="1">
        <f t="array" ref="V224">_xlfn.IFS('Paraclinicos '!S223="","",OR('Paraclinicos '!S223&lt;=8,'Paraclinicos '!S223&gt;=25),3,'Paraclinicos '!S223&lt;12,1,'Paraclinicos '!S223&lt;21,0,'Paraclinicos '!S223&lt;25,2)</f>
        <v>3</v>
      </c>
      <c r="W224" t="str">
        <f>IFERROR(IF(INDEX('BD Demog para scores enalazar'!Y$2:'BD Demog para scores enalazar'!Y$3000,MATCH(Formulas!A224,'BD Demog para scores enalazar'!A$2:'BD Demog para scores enalazar'!A$3000,0))=1,"SI","NO"),"")</f>
        <v>NO</v>
      </c>
      <c r="X224" s="9" t="str">
        <f>IFERROR(IF(INDEX('BD Demog para scores enalazar'!AJ$2:'BD Demog para scores enalazar'!AJ$3000,MATCH(Formulas!A224,'BD Demog para scores enalazar'!A$2:'BD Demog para scores enalazar'!A$3000,0))=1,"SI","NO"),"")</f>
        <v>NO</v>
      </c>
      <c r="Y224" cm="1">
        <f t="array" ref="Y224">IF(AND(W224="NO",X224="NO"),_xlfn.IFS('Paraclinicos '!K223&lt;=91,3,'Paraclinicos '!K223&lt;94,2,'Paraclinicos '!K223&lt;96,1,'Paraclinicos '!K223&gt;=96,0),"")</f>
        <v>3</v>
      </c>
      <c r="Z224" t="str" cm="1">
        <f t="array" ref="Z224">IF(OR(W224="SI",X224="SI"),_xlfn.IFS(OR(AND('Paraclinicos '!K223&lt;=83),AND('Paraclinicos '!K223&gt;=97,AA224=2)),3,OR(AND('Paraclinicos '!K223&lt;=86),AND('Paraclinicos '!K223&gt;=94,AA224=2)),2,OR(AND('Paraclinicos '!K223&lt;=88),AND('Paraclinicos '!K223&gt;=92,AA224=2)),1,OR(AND('Paraclinicos '!K223&gt;=88,'Paraclinicos '!K223&lt;=92),AND('Paraclinicos '!K223&gt;=93,AA224=0)),0),"")</f>
        <v/>
      </c>
      <c r="AA224" cm="1">
        <f t="array" ref="AA224">_xlfn.IFS('Paraclinicos '!E223="","",'Paraclinicos '!E223="Oxigeno",2,'Paraclinicos '!E223="Aire",0)</f>
        <v>2</v>
      </c>
    </row>
    <row r="225" spans="1:27" x14ac:dyDescent="0.25">
      <c r="A225">
        <f>'Paraclinicos '!A224</f>
        <v>29</v>
      </c>
      <c r="B225" s="3">
        <f>'Paraclinicos '!R224</f>
        <v>44322</v>
      </c>
      <c r="C225" cm="1">
        <f t="array" ref="C225">_xlfn.IFS('Paraclinicos '!Q224="","",'Paraclinicos '!Q224&gt;60,3,'Paraclinicos '!Q224&lt;=60,1)</f>
        <v>1</v>
      </c>
      <c r="D225" t="str">
        <f>IFERROR(IF(INDEX('BD Demog para scores enalazar'!BC$2:BC$3000,MATCH(Formulas!A225,'BD Demog para scores enalazar'!A$2:A$3000,0))=0,"SI","NO"),"")</f>
        <v>NO</v>
      </c>
      <c r="E225" cm="1">
        <f t="array" ref="E225">_xlfn.IFS(D225="","",D225="SI",4,D225="NO",1)</f>
        <v>1</v>
      </c>
      <c r="F225" cm="1">
        <f t="array" ref="F225">_xlfn.IFS('Paraclinicos '!B224="","",'Paraclinicos '!B224&gt;1,1,'Paraclinicos '!B224&lt;=1,3)</f>
        <v>1</v>
      </c>
      <c r="G225" t="str" cm="1">
        <f t="array" ref="G225">_xlfn.IFS('Paraclinicos '!D224="","",AND('Paraclinicos '!D224&gt;=250,'Paraclinicos '!D224&lt;=500),2,'Paraclinicos '!D224&gt;500,3,'Paraclinicos '!D224&lt;250,1)</f>
        <v/>
      </c>
      <c r="H225" s="50">
        <f t="shared" si="10"/>
        <v>3</v>
      </c>
      <c r="I225" cm="1">
        <f t="array" ref="I225">_xlfn.IFS('Paraclinicos '!Q224="","",'Paraclinicos '!Q224&gt;=65,1,'Paraclinicos '!Q224&lt;65,0)</f>
        <v>0</v>
      </c>
      <c r="J225" cm="1">
        <f t="array" ref="J225">_xlfn.IFS('Paraclinicos '!I224="","",'Paraclinicos '!I224&gt;7,1,'Paraclinicos '!I224&lt;=7,0)</f>
        <v>1</v>
      </c>
      <c r="K225" cm="1">
        <f t="array" ref="K225">_xlfn.IFS('Paraclinicos '!W224="","",'Paraclinicos '!W224&lt;=8,1,'Paraclinicos '!W224&gt;8,0)</f>
        <v>1</v>
      </c>
      <c r="L225" cm="1">
        <f t="array" ref="L225">_xlfn.IFS('Paraclinicos '!S224="","",'Paraclinicos '!S224&gt;=30,1,'Paraclinicos '!S224&lt;30,0)</f>
        <v>0</v>
      </c>
      <c r="M225" cm="1">
        <f t="array" ref="M225">_xlfn.IFS(OR('Paraclinicos '!T224="",'Paraclinicos '!U224=""),"",OR('Paraclinicos '!T224&lt;=90,'Paraclinicos '!U224&lt;=60),1,OR('Paraclinicos '!T224&gt;90,'Paraclinicos '!U224&gt;60),0)</f>
        <v>0</v>
      </c>
      <c r="N225" s="45">
        <f t="shared" si="11"/>
        <v>4</v>
      </c>
      <c r="O225" cm="1">
        <f t="array" ref="O225">_xlfn.IFS(OR('Paraclinicos '!M224="",'Paraclinicos '!N224="",'Paraclinicos '!N224=0),"",'Paraclinicos '!M224/'Paraclinicos '!N224&lt;100,4,'Paraclinicos '!M224/'Paraclinicos '!N224&lt;200,3,'Paraclinicos '!M224/'Paraclinicos '!N224&lt;300,2,'Paraclinicos '!M224/'Paraclinicos '!N224&lt;400,1,'Paraclinicos '!M224/'Paraclinicos '!N224&gt;=400,0)</f>
        <v>3</v>
      </c>
      <c r="P225" cm="1">
        <f t="array" ref="P225">_xlfn.IFS('Paraclinicos '!C224="","",'Paraclinicos '!C224&lt;20,4,'Paraclinicos '!C224&lt;50,3,'Paraclinicos '!C224&lt;100,2,'Paraclinicos '!C224&lt;150,1,'Paraclinicos '!C224&gt;150,0)</f>
        <v>0</v>
      </c>
      <c r="Q225" cm="1">
        <f t="array" ref="Q225">_xlfn.IFS('Paraclinicos '!O224="","",'Paraclinicos '!O224&lt;1.2,0,'Paraclinicos '!O224&lt;2,1,'Paraclinicos '!O224&lt;3.5,2,'Paraclinicos '!O224&lt;5,3,'Paraclinicos '!O224&gt;5,4)</f>
        <v>0</v>
      </c>
      <c r="R225" t="str" cm="1">
        <f t="array" ref="R225">_xlfn.IFS('Paraclinicos '!J224="","",'Paraclinicos '!J224&lt;1.2,0,'Paraclinicos '!J224&lt;2,1,'Paraclinicos '!J224&lt;6,2,'Paraclinicos '!J224&lt;12,3,'Paraclinicos '!J224&gt;=12,4)</f>
        <v/>
      </c>
      <c r="S225" cm="1">
        <f t="array" ref="S225">_xlfn.IFS('Paraclinicos '!Y224="","",'Paraclinicos '!Y224&lt;70,1,'Paraclinicos '!Y224&gt;=70,0)</f>
        <v>0</v>
      </c>
      <c r="T225" cm="1">
        <f t="array" ref="T225">_xlfn.IFS('Paraclinicos '!W224="","",'Paraclinicos '!W224&lt;6,4,'Paraclinicos '!W224&lt;10,3,'Paraclinicos '!W224&lt;13,2,'Paraclinicos '!W224&lt;15,1,'Paraclinicos '!W224=15,0)</f>
        <v>4</v>
      </c>
      <c r="U225" s="54">
        <f t="shared" si="9"/>
        <v>7</v>
      </c>
      <c r="V225" cm="1">
        <f t="array" ref="V225">_xlfn.IFS('Paraclinicos '!S224="","",OR('Paraclinicos '!S224&lt;=8,'Paraclinicos '!S224&gt;=25),3,'Paraclinicos '!S224&lt;12,1,'Paraclinicos '!S224&lt;21,0,'Paraclinicos '!S224&lt;25,2)</f>
        <v>3</v>
      </c>
      <c r="W225" t="str">
        <f>IFERROR(IF(INDEX('BD Demog para scores enalazar'!Y$2:'BD Demog para scores enalazar'!Y$3000,MATCH(Formulas!A225,'BD Demog para scores enalazar'!A$2:'BD Demog para scores enalazar'!A$3000,0))=1,"SI","NO"),"")</f>
        <v>NO</v>
      </c>
      <c r="X225" s="9" t="str">
        <f>IFERROR(IF(INDEX('BD Demog para scores enalazar'!AJ$2:'BD Demog para scores enalazar'!AJ$3000,MATCH(Formulas!A225,'BD Demog para scores enalazar'!A$2:'BD Demog para scores enalazar'!A$3000,0))=1,"SI","NO"),"")</f>
        <v>NO</v>
      </c>
      <c r="Y225" cm="1">
        <f t="array" ref="Y225">IF(AND(W225="NO",X225="NO"),_xlfn.IFS('Paraclinicos '!K224&lt;=91,3,'Paraclinicos '!K224&lt;94,2,'Paraclinicos '!K224&lt;96,1,'Paraclinicos '!K224&gt;=96,0),"")</f>
        <v>3</v>
      </c>
      <c r="Z225" t="str" cm="1">
        <f t="array" ref="Z225">IF(OR(W225="SI",X225="SI"),_xlfn.IFS(OR(AND('Paraclinicos '!K224&lt;=83),AND('Paraclinicos '!K224&gt;=97,AA225=2)),3,OR(AND('Paraclinicos '!K224&lt;=86),AND('Paraclinicos '!K224&gt;=94,AA225=2)),2,OR(AND('Paraclinicos '!K224&lt;=88),AND('Paraclinicos '!K224&gt;=92,AA225=2)),1,OR(AND('Paraclinicos '!K224&gt;=88,'Paraclinicos '!K224&lt;=92),AND('Paraclinicos '!K224&gt;=93,AA225=0)),0),"")</f>
        <v/>
      </c>
      <c r="AA225" cm="1">
        <f t="array" ref="AA225">_xlfn.IFS('Paraclinicos '!E224="","",'Paraclinicos '!E224="Oxigeno",2,'Paraclinicos '!E224="Aire",0)</f>
        <v>2</v>
      </c>
    </row>
    <row r="226" spans="1:27" x14ac:dyDescent="0.25">
      <c r="A226">
        <f>'Paraclinicos '!A225</f>
        <v>29</v>
      </c>
      <c r="B226" s="3">
        <f>'Paraclinicos '!R225</f>
        <v>44323</v>
      </c>
      <c r="C226" cm="1">
        <f t="array" ref="C226">_xlfn.IFS('Paraclinicos '!Q225="","",'Paraclinicos '!Q225&gt;60,3,'Paraclinicos '!Q225&lt;=60,1)</f>
        <v>1</v>
      </c>
      <c r="D226" t="str">
        <f>IFERROR(IF(INDEX('BD Demog para scores enalazar'!BC$2:BC$3000,MATCH(Formulas!A226,'BD Demog para scores enalazar'!A$2:A$3000,0))=0,"SI","NO"),"")</f>
        <v>NO</v>
      </c>
      <c r="E226" cm="1">
        <f t="array" ref="E226">_xlfn.IFS(D226="","",D226="SI",4,D226="NO",1)</f>
        <v>1</v>
      </c>
      <c r="F226" cm="1">
        <f t="array" ref="F226">_xlfn.IFS('Paraclinicos '!B225="","",'Paraclinicos '!B225&gt;1,1,'Paraclinicos '!B225&lt;=1,3)</f>
        <v>1</v>
      </c>
      <c r="G226" t="str" cm="1">
        <f t="array" ref="G226">_xlfn.IFS('Paraclinicos '!D225="","",AND('Paraclinicos '!D225&gt;=250,'Paraclinicos '!D225&lt;=500),2,'Paraclinicos '!D225&gt;500,3,'Paraclinicos '!D225&lt;250,1)</f>
        <v/>
      </c>
      <c r="H226" s="50">
        <f t="shared" si="10"/>
        <v>3</v>
      </c>
      <c r="I226" cm="1">
        <f t="array" ref="I226">_xlfn.IFS('Paraclinicos '!Q225="","",'Paraclinicos '!Q225&gt;=65,1,'Paraclinicos '!Q225&lt;65,0)</f>
        <v>0</v>
      </c>
      <c r="J226" cm="1">
        <f t="array" ref="J226">_xlfn.IFS('Paraclinicos '!I225="","",'Paraclinicos '!I225&gt;7,1,'Paraclinicos '!I225&lt;=7,0)</f>
        <v>1</v>
      </c>
      <c r="K226" cm="1">
        <f t="array" ref="K226">_xlfn.IFS('Paraclinicos '!W225="","",'Paraclinicos '!W225&lt;=8,1,'Paraclinicos '!W225&gt;8,0)</f>
        <v>1</v>
      </c>
      <c r="L226" cm="1">
        <f t="array" ref="L226">_xlfn.IFS('Paraclinicos '!S225="","",'Paraclinicos '!S225&gt;=30,1,'Paraclinicos '!S225&lt;30,0)</f>
        <v>0</v>
      </c>
      <c r="M226" cm="1">
        <f t="array" ref="M226">_xlfn.IFS(OR('Paraclinicos '!T225="",'Paraclinicos '!U225=""),"",OR('Paraclinicos '!T225&lt;=90,'Paraclinicos '!U225&lt;=60),1,OR('Paraclinicos '!T225&gt;90,'Paraclinicos '!U225&gt;60),0)</f>
        <v>0</v>
      </c>
      <c r="N226" s="45">
        <f t="shared" si="11"/>
        <v>4</v>
      </c>
      <c r="O226" cm="1">
        <f t="array" ref="O226">_xlfn.IFS(OR('Paraclinicos '!M225="",'Paraclinicos '!N225="",'Paraclinicos '!N225=0),"",'Paraclinicos '!M225/'Paraclinicos '!N225&lt;100,4,'Paraclinicos '!M225/'Paraclinicos '!N225&lt;200,3,'Paraclinicos '!M225/'Paraclinicos '!N225&lt;300,2,'Paraclinicos '!M225/'Paraclinicos '!N225&lt;400,1,'Paraclinicos '!M225/'Paraclinicos '!N225&gt;=400,0)</f>
        <v>4</v>
      </c>
      <c r="P226" cm="1">
        <f t="array" ref="P226">_xlfn.IFS('Paraclinicos '!C225="","",'Paraclinicos '!C225&lt;20,4,'Paraclinicos '!C225&lt;50,3,'Paraclinicos '!C225&lt;100,2,'Paraclinicos '!C225&lt;150,1,'Paraclinicos '!C225&gt;150,0)</f>
        <v>0</v>
      </c>
      <c r="Q226" cm="1">
        <f t="array" ref="Q226">_xlfn.IFS('Paraclinicos '!O225="","",'Paraclinicos '!O225&lt;1.2,0,'Paraclinicos '!O225&lt;2,1,'Paraclinicos '!O225&lt;3.5,2,'Paraclinicos '!O225&lt;5,3,'Paraclinicos '!O225&gt;5,4)</f>
        <v>0</v>
      </c>
      <c r="R226" t="str" cm="1">
        <f t="array" ref="R226">_xlfn.IFS('Paraclinicos '!J225="","",'Paraclinicos '!J225&lt;1.2,0,'Paraclinicos '!J225&lt;2,1,'Paraclinicos '!J225&lt;6,2,'Paraclinicos '!J225&lt;12,3,'Paraclinicos '!J225&gt;=12,4)</f>
        <v/>
      </c>
      <c r="S226" cm="1">
        <f t="array" ref="S226">_xlfn.IFS('Paraclinicos '!Y225="","",'Paraclinicos '!Y225&lt;70,1,'Paraclinicos '!Y225&gt;=70,0)</f>
        <v>0</v>
      </c>
      <c r="T226" cm="1">
        <f t="array" ref="T226">_xlfn.IFS('Paraclinicos '!W225="","",'Paraclinicos '!W225&lt;6,4,'Paraclinicos '!W225&lt;10,3,'Paraclinicos '!W225&lt;13,2,'Paraclinicos '!W225&lt;15,1,'Paraclinicos '!W225=15,0)</f>
        <v>4</v>
      </c>
      <c r="U226" s="54">
        <f t="shared" si="9"/>
        <v>8</v>
      </c>
      <c r="V226" cm="1">
        <f t="array" ref="V226">_xlfn.IFS('Paraclinicos '!S225="","",OR('Paraclinicos '!S225&lt;=8,'Paraclinicos '!S225&gt;=25),3,'Paraclinicos '!S225&lt;12,1,'Paraclinicos '!S225&lt;21,0,'Paraclinicos '!S225&lt;25,2)</f>
        <v>3</v>
      </c>
      <c r="W226" t="str">
        <f>IFERROR(IF(INDEX('BD Demog para scores enalazar'!Y$2:'BD Demog para scores enalazar'!Y$3000,MATCH(Formulas!A226,'BD Demog para scores enalazar'!A$2:'BD Demog para scores enalazar'!A$3000,0))=1,"SI","NO"),"")</f>
        <v>NO</v>
      </c>
      <c r="X226" s="9" t="str">
        <f>IFERROR(IF(INDEX('BD Demog para scores enalazar'!AJ$2:'BD Demog para scores enalazar'!AJ$3000,MATCH(Formulas!A226,'BD Demog para scores enalazar'!A$2:'BD Demog para scores enalazar'!A$3000,0))=1,"SI","NO"),"")</f>
        <v>NO</v>
      </c>
      <c r="Y226" cm="1">
        <f t="array" ref="Y226">IF(AND(W226="NO",X226="NO"),_xlfn.IFS('Paraclinicos '!K225&lt;=91,3,'Paraclinicos '!K225&lt;94,2,'Paraclinicos '!K225&lt;96,1,'Paraclinicos '!K225&gt;=96,0),"")</f>
        <v>3</v>
      </c>
      <c r="Z226" t="str" cm="1">
        <f t="array" ref="Z226">IF(OR(W226="SI",X226="SI"),_xlfn.IFS(OR(AND('Paraclinicos '!K225&lt;=83),AND('Paraclinicos '!K225&gt;=97,AA226=2)),3,OR(AND('Paraclinicos '!K225&lt;=86),AND('Paraclinicos '!K225&gt;=94,AA226=2)),2,OR(AND('Paraclinicos '!K225&lt;=88),AND('Paraclinicos '!K225&gt;=92,AA226=2)),1,OR(AND('Paraclinicos '!K225&gt;=88,'Paraclinicos '!K225&lt;=92),AND('Paraclinicos '!K225&gt;=93,AA226=0)),0),"")</f>
        <v/>
      </c>
      <c r="AA226" cm="1">
        <f t="array" ref="AA226">_xlfn.IFS('Paraclinicos '!E225="","",'Paraclinicos '!E225="Oxigeno",2,'Paraclinicos '!E225="Aire",0)</f>
        <v>2</v>
      </c>
    </row>
    <row r="227" spans="1:27" x14ac:dyDescent="0.25">
      <c r="A227">
        <f>'Paraclinicos '!A226</f>
        <v>29</v>
      </c>
      <c r="B227" s="3">
        <f>'Paraclinicos '!R226</f>
        <v>44323</v>
      </c>
      <c r="C227" cm="1">
        <f t="array" ref="C227">_xlfn.IFS('Paraclinicos '!Q226="","",'Paraclinicos '!Q226&gt;60,3,'Paraclinicos '!Q226&lt;=60,1)</f>
        <v>1</v>
      </c>
      <c r="D227" t="str">
        <f>IFERROR(IF(INDEX('BD Demog para scores enalazar'!BC$2:BC$3000,MATCH(Formulas!A227,'BD Demog para scores enalazar'!A$2:A$3000,0))=0,"SI","NO"),"")</f>
        <v>NO</v>
      </c>
      <c r="E227" cm="1">
        <f t="array" ref="E227">_xlfn.IFS(D227="","",D227="SI",4,D227="NO",1)</f>
        <v>1</v>
      </c>
      <c r="F227" cm="1">
        <f t="array" ref="F227">_xlfn.IFS('Paraclinicos '!B226="","",'Paraclinicos '!B226&gt;1,1,'Paraclinicos '!B226&lt;=1,3)</f>
        <v>1</v>
      </c>
      <c r="G227" t="str" cm="1">
        <f t="array" ref="G227">_xlfn.IFS('Paraclinicos '!D226="","",AND('Paraclinicos '!D226&gt;=250,'Paraclinicos '!D226&lt;=500),2,'Paraclinicos '!D226&gt;500,3,'Paraclinicos '!D226&lt;250,1)</f>
        <v/>
      </c>
      <c r="H227" s="50">
        <f t="shared" si="10"/>
        <v>3</v>
      </c>
      <c r="I227" cm="1">
        <f t="array" ref="I227">_xlfn.IFS('Paraclinicos '!Q226="","",'Paraclinicos '!Q226&gt;=65,1,'Paraclinicos '!Q226&lt;65,0)</f>
        <v>0</v>
      </c>
      <c r="J227" cm="1">
        <f t="array" ref="J227">_xlfn.IFS('Paraclinicos '!I226="","",'Paraclinicos '!I226&gt;7,1,'Paraclinicos '!I226&lt;=7,0)</f>
        <v>1</v>
      </c>
      <c r="K227" cm="1">
        <f t="array" ref="K227">_xlfn.IFS('Paraclinicos '!W226="","",'Paraclinicos '!W226&lt;=8,1,'Paraclinicos '!W226&gt;8,0)</f>
        <v>1</v>
      </c>
      <c r="L227" cm="1">
        <f t="array" ref="L227">_xlfn.IFS('Paraclinicos '!S226="","",'Paraclinicos '!S226&gt;=30,1,'Paraclinicos '!S226&lt;30,0)</f>
        <v>0</v>
      </c>
      <c r="M227" cm="1">
        <f t="array" ref="M227">_xlfn.IFS(OR('Paraclinicos '!T226="",'Paraclinicos '!U226=""),"",OR('Paraclinicos '!T226&lt;=90,'Paraclinicos '!U226&lt;=60),1,OR('Paraclinicos '!T226&gt;90,'Paraclinicos '!U226&gt;60),0)</f>
        <v>1</v>
      </c>
      <c r="N227" s="45">
        <f t="shared" si="11"/>
        <v>5</v>
      </c>
      <c r="O227" cm="1">
        <f t="array" ref="O227">_xlfn.IFS(OR('Paraclinicos '!M226="",'Paraclinicos '!N226="",'Paraclinicos '!N226=0),"",'Paraclinicos '!M226/'Paraclinicos '!N226&lt;100,4,'Paraclinicos '!M226/'Paraclinicos '!N226&lt;200,3,'Paraclinicos '!M226/'Paraclinicos '!N226&lt;300,2,'Paraclinicos '!M226/'Paraclinicos '!N226&lt;400,1,'Paraclinicos '!M226/'Paraclinicos '!N226&gt;=400,0)</f>
        <v>3</v>
      </c>
      <c r="P227" cm="1">
        <f t="array" ref="P227">_xlfn.IFS('Paraclinicos '!C226="","",'Paraclinicos '!C226&lt;20,4,'Paraclinicos '!C226&lt;50,3,'Paraclinicos '!C226&lt;100,2,'Paraclinicos '!C226&lt;150,1,'Paraclinicos '!C226&gt;150,0)</f>
        <v>0</v>
      </c>
      <c r="Q227" cm="1">
        <f t="array" ref="Q227">_xlfn.IFS('Paraclinicos '!O226="","",'Paraclinicos '!O226&lt;1.2,0,'Paraclinicos '!O226&lt;2,1,'Paraclinicos '!O226&lt;3.5,2,'Paraclinicos '!O226&lt;5,3,'Paraclinicos '!O226&gt;5,4)</f>
        <v>0</v>
      </c>
      <c r="R227" t="str" cm="1">
        <f t="array" ref="R227">_xlfn.IFS('Paraclinicos '!J226="","",'Paraclinicos '!J226&lt;1.2,0,'Paraclinicos '!J226&lt;2,1,'Paraclinicos '!J226&lt;6,2,'Paraclinicos '!J226&lt;12,3,'Paraclinicos '!J226&gt;=12,4)</f>
        <v/>
      </c>
      <c r="S227" cm="1">
        <f t="array" ref="S227">_xlfn.IFS('Paraclinicos '!Y226="","",'Paraclinicos '!Y226&lt;70,1,'Paraclinicos '!Y226&gt;=70,0)</f>
        <v>0</v>
      </c>
      <c r="T227" cm="1">
        <f t="array" ref="T227">_xlfn.IFS('Paraclinicos '!W226="","",'Paraclinicos '!W226&lt;6,4,'Paraclinicos '!W226&lt;10,3,'Paraclinicos '!W226&lt;13,2,'Paraclinicos '!W226&lt;15,1,'Paraclinicos '!W226=15,0)</f>
        <v>4</v>
      </c>
      <c r="U227" s="54">
        <f t="shared" si="9"/>
        <v>7</v>
      </c>
      <c r="V227" cm="1">
        <f t="array" ref="V227">_xlfn.IFS('Paraclinicos '!S226="","",OR('Paraclinicos '!S226&lt;=8,'Paraclinicos '!S226&gt;=25),3,'Paraclinicos '!S226&lt;12,1,'Paraclinicos '!S226&lt;21,0,'Paraclinicos '!S226&lt;25,2)</f>
        <v>0</v>
      </c>
      <c r="W227" t="str">
        <f>IFERROR(IF(INDEX('BD Demog para scores enalazar'!Y$2:'BD Demog para scores enalazar'!Y$3000,MATCH(Formulas!A227,'BD Demog para scores enalazar'!A$2:'BD Demog para scores enalazar'!A$3000,0))=1,"SI","NO"),"")</f>
        <v>NO</v>
      </c>
      <c r="X227" s="9" t="str">
        <f>IFERROR(IF(INDEX('BD Demog para scores enalazar'!AJ$2:'BD Demog para scores enalazar'!AJ$3000,MATCH(Formulas!A227,'BD Demog para scores enalazar'!A$2:'BD Demog para scores enalazar'!A$3000,0))=1,"SI","NO"),"")</f>
        <v>NO</v>
      </c>
      <c r="Y227" cm="1">
        <f t="array" ref="Y227">IF(AND(W227="NO",X227="NO"),_xlfn.IFS('Paraclinicos '!K226&lt;=91,3,'Paraclinicos '!K226&lt;94,2,'Paraclinicos '!K226&lt;96,1,'Paraclinicos '!K226&gt;=96,0),"")</f>
        <v>3</v>
      </c>
      <c r="Z227" t="str" cm="1">
        <f t="array" ref="Z227">IF(OR(W227="SI",X227="SI"),_xlfn.IFS(OR(AND('Paraclinicos '!K226&lt;=83),AND('Paraclinicos '!K226&gt;=97,AA227=2)),3,OR(AND('Paraclinicos '!K226&lt;=86),AND('Paraclinicos '!K226&gt;=94,AA227=2)),2,OR(AND('Paraclinicos '!K226&lt;=88),AND('Paraclinicos '!K226&gt;=92,AA227=2)),1,OR(AND('Paraclinicos '!K226&gt;=88,'Paraclinicos '!K226&lt;=92),AND('Paraclinicos '!K226&gt;=93,AA227=0)),0),"")</f>
        <v/>
      </c>
      <c r="AA227" cm="1">
        <f t="array" ref="AA227">_xlfn.IFS('Paraclinicos '!E226="","",'Paraclinicos '!E226="Oxigeno",2,'Paraclinicos '!E226="Aire",0)</f>
        <v>2</v>
      </c>
    </row>
    <row r="228" spans="1:27" x14ac:dyDescent="0.25">
      <c r="A228">
        <f>'Paraclinicos '!A227</f>
        <v>31</v>
      </c>
      <c r="B228" s="3">
        <f>'Paraclinicos '!R227</f>
        <v>44309</v>
      </c>
      <c r="C228" cm="1">
        <f t="array" ref="C228">_xlfn.IFS('Paraclinicos '!Q227="","",'Paraclinicos '!Q227&gt;60,3,'Paraclinicos '!Q227&lt;=60,1)</f>
        <v>1</v>
      </c>
      <c r="D228" t="str">
        <f>IFERROR(IF(INDEX('BD Demog para scores enalazar'!BC$2:BC$3000,MATCH(Formulas!A228,'BD Demog para scores enalazar'!A$2:A$3000,0))=0,"SI","NO"),"")</f>
        <v>SI</v>
      </c>
      <c r="E228" cm="1">
        <f t="array" ref="E228">_xlfn.IFS(D228="","",D228="SI",4,D228="NO",1)</f>
        <v>4</v>
      </c>
      <c r="F228" cm="1">
        <f t="array" ref="F228">_xlfn.IFS('Paraclinicos '!B227="","",'Paraclinicos '!B227&gt;1,1,'Paraclinicos '!B227&lt;=1,3)</f>
        <v>3</v>
      </c>
      <c r="G228" t="str" cm="1">
        <f t="array" ref="G228">_xlfn.IFS('Paraclinicos '!D227="","",AND('Paraclinicos '!D227&gt;=250,'Paraclinicos '!D227&lt;=500),2,'Paraclinicos '!D227&gt;500,3,'Paraclinicos '!D227&lt;250,1)</f>
        <v/>
      </c>
      <c r="H228" s="50">
        <f t="shared" si="10"/>
        <v>8</v>
      </c>
      <c r="I228" cm="1">
        <f t="array" ref="I228">_xlfn.IFS('Paraclinicos '!Q227="","",'Paraclinicos '!Q227&gt;=65,1,'Paraclinicos '!Q227&lt;65,0)</f>
        <v>0</v>
      </c>
      <c r="J228" cm="1">
        <f t="array" ref="J228">_xlfn.IFS('Paraclinicos '!I227="","",'Paraclinicos '!I227&gt;7,1,'Paraclinicos '!I227&lt;=7,0)</f>
        <v>1</v>
      </c>
      <c r="K228" cm="1">
        <f t="array" ref="K228">_xlfn.IFS('Paraclinicos '!W227="","",'Paraclinicos '!W227&lt;=8,1,'Paraclinicos '!W227&gt;8,0)</f>
        <v>0</v>
      </c>
      <c r="L228" cm="1">
        <f t="array" ref="L228">_xlfn.IFS('Paraclinicos '!S227="","",'Paraclinicos '!S227&gt;=30,1,'Paraclinicos '!S227&lt;30,0)</f>
        <v>0</v>
      </c>
      <c r="M228" cm="1">
        <f t="array" ref="M228">_xlfn.IFS(OR('Paraclinicos '!T227="",'Paraclinicos '!U227=""),"",OR('Paraclinicos '!T227&lt;=90,'Paraclinicos '!U227&lt;=60),1,OR('Paraclinicos '!T227&gt;90,'Paraclinicos '!U227&gt;60),0)</f>
        <v>0</v>
      </c>
      <c r="N228" s="45">
        <f t="shared" si="11"/>
        <v>4</v>
      </c>
      <c r="O228" cm="1">
        <f t="array" ref="O228">_xlfn.IFS(OR('Paraclinicos '!M227="",'Paraclinicos '!N227="",'Paraclinicos '!N227=0),"",'Paraclinicos '!M227/'Paraclinicos '!N227&lt;100,4,'Paraclinicos '!M227/'Paraclinicos '!N227&lt;200,3,'Paraclinicos '!M227/'Paraclinicos '!N227&lt;300,2,'Paraclinicos '!M227/'Paraclinicos '!N227&lt;400,1,'Paraclinicos '!M227/'Paraclinicos '!N227&gt;=400,0)</f>
        <v>2</v>
      </c>
      <c r="P228" cm="1">
        <f t="array" ref="P228">_xlfn.IFS('Paraclinicos '!C227="","",'Paraclinicos '!C227&lt;20,4,'Paraclinicos '!C227&lt;50,3,'Paraclinicos '!C227&lt;100,2,'Paraclinicos '!C227&lt;150,1,'Paraclinicos '!C227&gt;150,0)</f>
        <v>0</v>
      </c>
      <c r="Q228" cm="1">
        <f t="array" ref="Q228">_xlfn.IFS('Paraclinicos '!O227="","",'Paraclinicos '!O227&lt;1.2,0,'Paraclinicos '!O227&lt;2,1,'Paraclinicos '!O227&lt;3.5,2,'Paraclinicos '!O227&lt;5,3,'Paraclinicos '!O227&gt;5,4)</f>
        <v>0</v>
      </c>
      <c r="R228" t="str" cm="1">
        <f t="array" ref="R228">_xlfn.IFS('Paraclinicos '!J227="","",'Paraclinicos '!J227&lt;1.2,0,'Paraclinicos '!J227&lt;2,1,'Paraclinicos '!J227&lt;6,2,'Paraclinicos '!J227&lt;12,3,'Paraclinicos '!J227&gt;=12,4)</f>
        <v/>
      </c>
      <c r="S228" cm="1">
        <f t="array" ref="S228">_xlfn.IFS('Paraclinicos '!Y227="","",'Paraclinicos '!Y227&lt;70,1,'Paraclinicos '!Y227&gt;=70,0)</f>
        <v>0</v>
      </c>
      <c r="T228" cm="1">
        <f t="array" ref="T228">_xlfn.IFS('Paraclinicos '!W227="","",'Paraclinicos '!W227&lt;6,4,'Paraclinicos '!W227&lt;10,3,'Paraclinicos '!W227&lt;13,2,'Paraclinicos '!W227&lt;15,1,'Paraclinicos '!W227=15,0)</f>
        <v>0</v>
      </c>
      <c r="U228" s="54">
        <f t="shared" si="9"/>
        <v>2</v>
      </c>
      <c r="V228" cm="1">
        <f t="array" ref="V228">_xlfn.IFS('Paraclinicos '!S227="","",OR('Paraclinicos '!S227&lt;=8,'Paraclinicos '!S227&gt;=25),3,'Paraclinicos '!S227&lt;12,1,'Paraclinicos '!S227&lt;21,0,'Paraclinicos '!S227&lt;25,2)</f>
        <v>0</v>
      </c>
      <c r="W228" t="str">
        <f>IFERROR(IF(INDEX('BD Demog para scores enalazar'!Y$2:'BD Demog para scores enalazar'!Y$3000,MATCH(Formulas!A228,'BD Demog para scores enalazar'!A$2:'BD Demog para scores enalazar'!A$3000,0))=1,"SI","NO"),"")</f>
        <v>NO</v>
      </c>
      <c r="X228" s="9" t="str">
        <f>IFERROR(IF(INDEX('BD Demog para scores enalazar'!AJ$2:'BD Demog para scores enalazar'!AJ$3000,MATCH(Formulas!A228,'BD Demog para scores enalazar'!A$2:'BD Demog para scores enalazar'!A$3000,0))=1,"SI","NO"),"")</f>
        <v>NO</v>
      </c>
      <c r="Y228" cm="1">
        <f t="array" ref="Y228">IF(AND(W228="NO",X228="NO"),_xlfn.IFS('Paraclinicos '!K227&lt;=91,3,'Paraclinicos '!K227&lt;94,2,'Paraclinicos '!K227&lt;96,1,'Paraclinicos '!K227&gt;=96,0),"")</f>
        <v>0</v>
      </c>
      <c r="Z228" t="str" cm="1">
        <f t="array" ref="Z228">IF(OR(W228="SI",X228="SI"),_xlfn.IFS(OR(AND('Paraclinicos '!K227&lt;=83),AND('Paraclinicos '!K227&gt;=97,AA228=2)),3,OR(AND('Paraclinicos '!K227&lt;=86),AND('Paraclinicos '!K227&gt;=94,AA228=2)),2,OR(AND('Paraclinicos '!K227&lt;=88),AND('Paraclinicos '!K227&gt;=92,AA228=2)),1,OR(AND('Paraclinicos '!K227&gt;=88,'Paraclinicos '!K227&lt;=92),AND('Paraclinicos '!K227&gt;=93,AA228=0)),0),"")</f>
        <v/>
      </c>
      <c r="AA228" cm="1">
        <f t="array" ref="AA228">_xlfn.IFS('Paraclinicos '!E227="","",'Paraclinicos '!E227="Oxigeno",2,'Paraclinicos '!E227="Aire",0)</f>
        <v>2</v>
      </c>
    </row>
    <row r="229" spans="1:27" x14ac:dyDescent="0.25">
      <c r="A229">
        <f>'Paraclinicos '!A228</f>
        <v>31</v>
      </c>
      <c r="B229" s="3">
        <f>'Paraclinicos '!R228</f>
        <v>44311</v>
      </c>
      <c r="C229" cm="1">
        <f t="array" ref="C229">_xlfn.IFS('Paraclinicos '!Q228="","",'Paraclinicos '!Q228&gt;60,3,'Paraclinicos '!Q228&lt;=60,1)</f>
        <v>1</v>
      </c>
      <c r="D229" t="str">
        <f>IFERROR(IF(INDEX('BD Demog para scores enalazar'!BC$2:BC$3000,MATCH(Formulas!A229,'BD Demog para scores enalazar'!A$2:A$3000,0))=0,"SI","NO"),"")</f>
        <v>SI</v>
      </c>
      <c r="E229" cm="1">
        <f t="array" ref="E229">_xlfn.IFS(D229="","",D229="SI",4,D229="NO",1)</f>
        <v>4</v>
      </c>
      <c r="F229" cm="1">
        <f t="array" ref="F229">_xlfn.IFS('Paraclinicos '!B228="","",'Paraclinicos '!B228&gt;1,1,'Paraclinicos '!B228&lt;=1,3)</f>
        <v>3</v>
      </c>
      <c r="G229" t="str" cm="1">
        <f t="array" ref="G229">_xlfn.IFS('Paraclinicos '!D228="","",AND('Paraclinicos '!D228&gt;=250,'Paraclinicos '!D228&lt;=500),2,'Paraclinicos '!D228&gt;500,3,'Paraclinicos '!D228&lt;250,1)</f>
        <v/>
      </c>
      <c r="H229" s="50">
        <f t="shared" si="10"/>
        <v>8</v>
      </c>
      <c r="I229" cm="1">
        <f t="array" ref="I229">_xlfn.IFS('Paraclinicos '!Q228="","",'Paraclinicos '!Q228&gt;=65,1,'Paraclinicos '!Q228&lt;65,0)</f>
        <v>0</v>
      </c>
      <c r="J229" cm="1">
        <f t="array" ref="J229">_xlfn.IFS('Paraclinicos '!I228="","",'Paraclinicos '!I228&gt;7,1,'Paraclinicos '!I228&lt;=7,0)</f>
        <v>1</v>
      </c>
      <c r="K229" cm="1">
        <f t="array" ref="K229">_xlfn.IFS('Paraclinicos '!W228="","",'Paraclinicos '!W228&lt;=8,1,'Paraclinicos '!W228&gt;8,0)</f>
        <v>0</v>
      </c>
      <c r="L229" cm="1">
        <f t="array" ref="L229">_xlfn.IFS('Paraclinicos '!S228="","",'Paraclinicos '!S228&gt;=30,1,'Paraclinicos '!S228&lt;30,0)</f>
        <v>0</v>
      </c>
      <c r="M229" cm="1">
        <f t="array" ref="M229">_xlfn.IFS(OR('Paraclinicos '!T228="",'Paraclinicos '!U228=""),"",OR('Paraclinicos '!T228&lt;=90,'Paraclinicos '!U228&lt;=60),1,OR('Paraclinicos '!T228&gt;90,'Paraclinicos '!U228&gt;60),0)</f>
        <v>1</v>
      </c>
      <c r="N229" s="45">
        <f t="shared" si="11"/>
        <v>3</v>
      </c>
      <c r="O229" cm="1">
        <f t="array" ref="O229">_xlfn.IFS(OR('Paraclinicos '!M228="",'Paraclinicos '!N228="",'Paraclinicos '!N228=0),"",'Paraclinicos '!M228/'Paraclinicos '!N228&lt;100,4,'Paraclinicos '!M228/'Paraclinicos '!N228&lt;200,3,'Paraclinicos '!M228/'Paraclinicos '!N228&lt;300,2,'Paraclinicos '!M228/'Paraclinicos '!N228&lt;400,1,'Paraclinicos '!M228/'Paraclinicos '!N228&gt;=400,0)</f>
        <v>3</v>
      </c>
      <c r="P229" cm="1">
        <f t="array" ref="P229">_xlfn.IFS('Paraclinicos '!C228="","",'Paraclinicos '!C228&lt;20,4,'Paraclinicos '!C228&lt;50,3,'Paraclinicos '!C228&lt;100,2,'Paraclinicos '!C228&lt;150,1,'Paraclinicos '!C228&gt;150,0)</f>
        <v>0</v>
      </c>
      <c r="Q229" cm="1">
        <f t="array" ref="Q229">_xlfn.IFS('Paraclinicos '!O228="","",'Paraclinicos '!O228&lt;1.2,0,'Paraclinicos '!O228&lt;2,1,'Paraclinicos '!O228&lt;3.5,2,'Paraclinicos '!O228&lt;5,3,'Paraclinicos '!O228&gt;5,4)</f>
        <v>0</v>
      </c>
      <c r="R229" t="str" cm="1">
        <f t="array" ref="R229">_xlfn.IFS('Paraclinicos '!J228="","",'Paraclinicos '!J228&lt;1.2,0,'Paraclinicos '!J228&lt;2,1,'Paraclinicos '!J228&lt;6,2,'Paraclinicos '!J228&lt;12,3,'Paraclinicos '!J228&gt;=12,4)</f>
        <v/>
      </c>
      <c r="S229" cm="1">
        <f t="array" ref="S229">_xlfn.IFS('Paraclinicos '!Y228="","",'Paraclinicos '!Y228&lt;70,1,'Paraclinicos '!Y228&gt;=70,0)</f>
        <v>0</v>
      </c>
      <c r="T229" cm="1">
        <f t="array" ref="T229">_xlfn.IFS('Paraclinicos '!W228="","",'Paraclinicos '!W228&lt;6,4,'Paraclinicos '!W228&lt;10,3,'Paraclinicos '!W228&lt;13,2,'Paraclinicos '!W228&lt;15,1,'Paraclinicos '!W228=15,0)</f>
        <v>0</v>
      </c>
      <c r="U229" s="54">
        <f t="shared" si="9"/>
        <v>3</v>
      </c>
      <c r="V229" cm="1">
        <f t="array" ref="V229">_xlfn.IFS('Paraclinicos '!S228="","",OR('Paraclinicos '!S228&lt;=8,'Paraclinicos '!S228&gt;=25),3,'Paraclinicos '!S228&lt;12,1,'Paraclinicos '!S228&lt;21,0,'Paraclinicos '!S228&lt;25,2)</f>
        <v>0</v>
      </c>
      <c r="W229" t="str">
        <f>IFERROR(IF(INDEX('BD Demog para scores enalazar'!Y$2:'BD Demog para scores enalazar'!Y$3000,MATCH(Formulas!A229,'BD Demog para scores enalazar'!A$2:'BD Demog para scores enalazar'!A$3000,0))=1,"SI","NO"),"")</f>
        <v>NO</v>
      </c>
      <c r="X229" s="9" t="str">
        <f>IFERROR(IF(INDEX('BD Demog para scores enalazar'!AJ$2:'BD Demog para scores enalazar'!AJ$3000,MATCH(Formulas!A229,'BD Demog para scores enalazar'!A$2:'BD Demog para scores enalazar'!A$3000,0))=1,"SI","NO"),"")</f>
        <v>NO</v>
      </c>
      <c r="Y229" cm="1">
        <f t="array" ref="Y229">IF(AND(W229="NO",X229="NO"),_xlfn.IFS('Paraclinicos '!K228&lt;=91,3,'Paraclinicos '!K228&lt;94,2,'Paraclinicos '!K228&lt;96,1,'Paraclinicos '!K228&gt;=96,0),"")</f>
        <v>3</v>
      </c>
      <c r="Z229" t="str" cm="1">
        <f t="array" ref="Z229">IF(OR(W229="SI",X229="SI"),_xlfn.IFS(OR(AND('Paraclinicos '!K228&lt;=83),AND('Paraclinicos '!K228&gt;=97,AA229=2)),3,OR(AND('Paraclinicos '!K228&lt;=86),AND('Paraclinicos '!K228&gt;=94,AA229=2)),2,OR(AND('Paraclinicos '!K228&lt;=88),AND('Paraclinicos '!K228&gt;=92,AA229=2)),1,OR(AND('Paraclinicos '!K228&gt;=88,'Paraclinicos '!K228&lt;=92),AND('Paraclinicos '!K228&gt;=93,AA229=0)),0),"")</f>
        <v/>
      </c>
      <c r="AA229" cm="1">
        <f t="array" ref="AA229">_xlfn.IFS('Paraclinicos '!E228="","",'Paraclinicos '!E228="Oxigeno",2,'Paraclinicos '!E228="Aire",0)</f>
        <v>2</v>
      </c>
    </row>
    <row r="230" spans="1:27" x14ac:dyDescent="0.25">
      <c r="A230">
        <f>'Paraclinicos '!A229</f>
        <v>31</v>
      </c>
      <c r="B230" s="3">
        <f>'Paraclinicos '!R229</f>
        <v>44311</v>
      </c>
      <c r="C230" cm="1">
        <f t="array" ref="C230">_xlfn.IFS('Paraclinicos '!Q229="","",'Paraclinicos '!Q229&gt;60,3,'Paraclinicos '!Q229&lt;=60,1)</f>
        <v>1</v>
      </c>
      <c r="D230" t="str">
        <f>IFERROR(IF(INDEX('BD Demog para scores enalazar'!BC$2:BC$3000,MATCH(Formulas!A230,'BD Demog para scores enalazar'!A$2:A$3000,0))=0,"SI","NO"),"")</f>
        <v>SI</v>
      </c>
      <c r="E230" cm="1">
        <f t="array" ref="E230">_xlfn.IFS(D230="","",D230="SI",4,D230="NO",1)</f>
        <v>4</v>
      </c>
      <c r="F230" cm="1">
        <f t="array" ref="F230">_xlfn.IFS('Paraclinicos '!B229="","",'Paraclinicos '!B229&gt;1,1,'Paraclinicos '!B229&lt;=1,3)</f>
        <v>3</v>
      </c>
      <c r="G230" t="str" cm="1">
        <f t="array" ref="G230">_xlfn.IFS('Paraclinicos '!D229="","",AND('Paraclinicos '!D229&gt;=250,'Paraclinicos '!D229&lt;=500),2,'Paraclinicos '!D229&gt;500,3,'Paraclinicos '!D229&lt;250,1)</f>
        <v/>
      </c>
      <c r="H230" s="50">
        <f t="shared" si="10"/>
        <v>8</v>
      </c>
      <c r="I230" cm="1">
        <f t="array" ref="I230">_xlfn.IFS('Paraclinicos '!Q229="","",'Paraclinicos '!Q229&gt;=65,1,'Paraclinicos '!Q229&lt;65,0)</f>
        <v>0</v>
      </c>
      <c r="J230" cm="1">
        <f t="array" ref="J230">_xlfn.IFS('Paraclinicos '!I229="","",'Paraclinicos '!I229&gt;7,1,'Paraclinicos '!I229&lt;=7,0)</f>
        <v>1</v>
      </c>
      <c r="K230" cm="1">
        <f t="array" ref="K230">_xlfn.IFS('Paraclinicos '!W229="","",'Paraclinicos '!W229&lt;=8,1,'Paraclinicos '!W229&gt;8,0)</f>
        <v>0</v>
      </c>
      <c r="L230" cm="1">
        <f t="array" ref="L230">_xlfn.IFS('Paraclinicos '!S229="","",'Paraclinicos '!S229&gt;=30,1,'Paraclinicos '!S229&lt;30,0)</f>
        <v>0</v>
      </c>
      <c r="M230" cm="1">
        <f t="array" ref="M230">_xlfn.IFS(OR('Paraclinicos '!T229="",'Paraclinicos '!U229=""),"",OR('Paraclinicos '!T229&lt;=90,'Paraclinicos '!U229&lt;=60),1,OR('Paraclinicos '!T229&gt;90,'Paraclinicos '!U229&gt;60),0)</f>
        <v>0</v>
      </c>
      <c r="N230" s="45">
        <f t="shared" si="11"/>
        <v>3</v>
      </c>
      <c r="O230" cm="1">
        <f t="array" ref="O230">_xlfn.IFS(OR('Paraclinicos '!M229="",'Paraclinicos '!N229="",'Paraclinicos '!N229=0),"",'Paraclinicos '!M229/'Paraclinicos '!N229&lt;100,4,'Paraclinicos '!M229/'Paraclinicos '!N229&lt;200,3,'Paraclinicos '!M229/'Paraclinicos '!N229&lt;300,2,'Paraclinicos '!M229/'Paraclinicos '!N229&lt;400,1,'Paraclinicos '!M229/'Paraclinicos '!N229&gt;=400,0)</f>
        <v>2</v>
      </c>
      <c r="P230" cm="1">
        <f t="array" ref="P230">_xlfn.IFS('Paraclinicos '!C229="","",'Paraclinicos '!C229&lt;20,4,'Paraclinicos '!C229&lt;50,3,'Paraclinicos '!C229&lt;100,2,'Paraclinicos '!C229&lt;150,1,'Paraclinicos '!C229&gt;150,0)</f>
        <v>0</v>
      </c>
      <c r="Q230" cm="1">
        <f t="array" ref="Q230">_xlfn.IFS('Paraclinicos '!O229="","",'Paraclinicos '!O229&lt;1.2,0,'Paraclinicos '!O229&lt;2,1,'Paraclinicos '!O229&lt;3.5,2,'Paraclinicos '!O229&lt;5,3,'Paraclinicos '!O229&gt;5,4)</f>
        <v>0</v>
      </c>
      <c r="R230" t="str" cm="1">
        <f t="array" ref="R230">_xlfn.IFS('Paraclinicos '!J229="","",'Paraclinicos '!J229&lt;1.2,0,'Paraclinicos '!J229&lt;2,1,'Paraclinicos '!J229&lt;6,2,'Paraclinicos '!J229&lt;12,3,'Paraclinicos '!J229&gt;=12,4)</f>
        <v/>
      </c>
      <c r="S230" cm="1">
        <f t="array" ref="S230">_xlfn.IFS('Paraclinicos '!Y229="","",'Paraclinicos '!Y229&lt;70,1,'Paraclinicos '!Y229&gt;=70,0)</f>
        <v>0</v>
      </c>
      <c r="T230" cm="1">
        <f t="array" ref="T230">_xlfn.IFS('Paraclinicos '!W229="","",'Paraclinicos '!W229&lt;6,4,'Paraclinicos '!W229&lt;10,3,'Paraclinicos '!W229&lt;13,2,'Paraclinicos '!W229&lt;15,1,'Paraclinicos '!W229=15,0)</f>
        <v>0</v>
      </c>
      <c r="U230" s="54">
        <f t="shared" si="9"/>
        <v>2</v>
      </c>
      <c r="V230" cm="1">
        <f t="array" ref="V230">_xlfn.IFS('Paraclinicos '!S229="","",OR('Paraclinicos '!S229&lt;=8,'Paraclinicos '!S229&gt;=25),3,'Paraclinicos '!S229&lt;12,1,'Paraclinicos '!S229&lt;21,0,'Paraclinicos '!S229&lt;25,2)</f>
        <v>0</v>
      </c>
      <c r="W230" t="str">
        <f>IFERROR(IF(INDEX('BD Demog para scores enalazar'!Y$2:'BD Demog para scores enalazar'!Y$3000,MATCH(Formulas!A230,'BD Demog para scores enalazar'!A$2:'BD Demog para scores enalazar'!A$3000,0))=1,"SI","NO"),"")</f>
        <v>NO</v>
      </c>
      <c r="X230" s="9" t="str">
        <f>IFERROR(IF(INDEX('BD Demog para scores enalazar'!AJ$2:'BD Demog para scores enalazar'!AJ$3000,MATCH(Formulas!A230,'BD Demog para scores enalazar'!A$2:'BD Demog para scores enalazar'!A$3000,0))=1,"SI","NO"),"")</f>
        <v>NO</v>
      </c>
      <c r="Y230" cm="1">
        <f t="array" ref="Y230">IF(AND(W230="NO",X230="NO"),_xlfn.IFS('Paraclinicos '!K229&lt;=91,3,'Paraclinicos '!K229&lt;94,2,'Paraclinicos '!K229&lt;96,1,'Paraclinicos '!K229&gt;=96,0),"")</f>
        <v>1</v>
      </c>
      <c r="Z230" t="str" cm="1">
        <f t="array" ref="Z230">IF(OR(W230="SI",X230="SI"),_xlfn.IFS(OR(AND('Paraclinicos '!K229&lt;=83),AND('Paraclinicos '!K229&gt;=97,AA230=2)),3,OR(AND('Paraclinicos '!K229&lt;=86),AND('Paraclinicos '!K229&gt;=94,AA230=2)),2,OR(AND('Paraclinicos '!K229&lt;=88),AND('Paraclinicos '!K229&gt;=92,AA230=2)),1,OR(AND('Paraclinicos '!K229&gt;=88,'Paraclinicos '!K229&lt;=92),AND('Paraclinicos '!K229&gt;=93,AA230=0)),0),"")</f>
        <v/>
      </c>
      <c r="AA230" cm="1">
        <f t="array" ref="AA230">_xlfn.IFS('Paraclinicos '!E229="","",'Paraclinicos '!E229="Oxigeno",2,'Paraclinicos '!E229="Aire",0)</f>
        <v>2</v>
      </c>
    </row>
    <row r="231" spans="1:27" x14ac:dyDescent="0.25">
      <c r="A231">
        <f>'Paraclinicos '!A230</f>
        <v>31</v>
      </c>
      <c r="B231" s="3">
        <f>'Paraclinicos '!R230</f>
        <v>44313</v>
      </c>
      <c r="C231" cm="1">
        <f t="array" ref="C231">_xlfn.IFS('Paraclinicos '!Q230="","",'Paraclinicos '!Q230&gt;60,3,'Paraclinicos '!Q230&lt;=60,1)</f>
        <v>1</v>
      </c>
      <c r="D231" t="str">
        <f>IFERROR(IF(INDEX('BD Demog para scores enalazar'!BC$2:BC$3000,MATCH(Formulas!A231,'BD Demog para scores enalazar'!A$2:A$3000,0))=0,"SI","NO"),"")</f>
        <v>SI</v>
      </c>
      <c r="E231" cm="1">
        <f t="array" ref="E231">_xlfn.IFS(D231="","",D231="SI",4,D231="NO",1)</f>
        <v>4</v>
      </c>
      <c r="F231" cm="1">
        <f t="array" ref="F231">_xlfn.IFS('Paraclinicos '!B230="","",'Paraclinicos '!B230&gt;1,1,'Paraclinicos '!B230&lt;=1,3)</f>
        <v>3</v>
      </c>
      <c r="G231" t="str" cm="1">
        <f t="array" ref="G231">_xlfn.IFS('Paraclinicos '!D230="","",AND('Paraclinicos '!D230&gt;=250,'Paraclinicos '!D230&lt;=500),2,'Paraclinicos '!D230&gt;500,3,'Paraclinicos '!D230&lt;250,1)</f>
        <v/>
      </c>
      <c r="H231" s="50">
        <f t="shared" si="10"/>
        <v>8</v>
      </c>
      <c r="I231" cm="1">
        <f t="array" ref="I231">_xlfn.IFS('Paraclinicos '!Q230="","",'Paraclinicos '!Q230&gt;=65,1,'Paraclinicos '!Q230&lt;65,0)</f>
        <v>0</v>
      </c>
      <c r="J231" cm="1">
        <f t="array" ref="J231">_xlfn.IFS('Paraclinicos '!I230="","",'Paraclinicos '!I230&gt;7,1,'Paraclinicos '!I230&lt;=7,0)</f>
        <v>1</v>
      </c>
      <c r="K231" cm="1">
        <f t="array" ref="K231">_xlfn.IFS('Paraclinicos '!W230="","",'Paraclinicos '!W230&lt;=8,1,'Paraclinicos '!W230&gt;8,0)</f>
        <v>0</v>
      </c>
      <c r="L231" cm="1">
        <f t="array" ref="L231">_xlfn.IFS('Paraclinicos '!S230="","",'Paraclinicos '!S230&gt;=30,1,'Paraclinicos '!S230&lt;30,0)</f>
        <v>0</v>
      </c>
      <c r="M231" cm="1">
        <f t="array" ref="M231">_xlfn.IFS(OR('Paraclinicos '!T230="",'Paraclinicos '!U230=""),"",OR('Paraclinicos '!T230&lt;=90,'Paraclinicos '!U230&lt;=60),1,OR('Paraclinicos '!T230&gt;90,'Paraclinicos '!U230&gt;60),0)</f>
        <v>0</v>
      </c>
      <c r="N231" s="45">
        <f t="shared" si="11"/>
        <v>2</v>
      </c>
      <c r="O231" cm="1">
        <f t="array" ref="O231">_xlfn.IFS(OR('Paraclinicos '!M230="",'Paraclinicos '!N230="",'Paraclinicos '!N230=0),"",'Paraclinicos '!M230/'Paraclinicos '!N230&lt;100,4,'Paraclinicos '!M230/'Paraclinicos '!N230&lt;200,3,'Paraclinicos '!M230/'Paraclinicos '!N230&lt;300,2,'Paraclinicos '!M230/'Paraclinicos '!N230&lt;400,1,'Paraclinicos '!M230/'Paraclinicos '!N230&gt;=400,0)</f>
        <v>4</v>
      </c>
      <c r="P231" cm="1">
        <f t="array" ref="P231">_xlfn.IFS('Paraclinicos '!C230="","",'Paraclinicos '!C230&lt;20,4,'Paraclinicos '!C230&lt;50,3,'Paraclinicos '!C230&lt;100,2,'Paraclinicos '!C230&lt;150,1,'Paraclinicos '!C230&gt;150,0)</f>
        <v>0</v>
      </c>
      <c r="Q231" cm="1">
        <f t="array" ref="Q231">_xlfn.IFS('Paraclinicos '!O230="","",'Paraclinicos '!O230&lt;1.2,0,'Paraclinicos '!O230&lt;2,1,'Paraclinicos '!O230&lt;3.5,2,'Paraclinicos '!O230&lt;5,3,'Paraclinicos '!O230&gt;5,4)</f>
        <v>0</v>
      </c>
      <c r="R231" t="str" cm="1">
        <f t="array" ref="R231">_xlfn.IFS('Paraclinicos '!J230="","",'Paraclinicos '!J230&lt;1.2,0,'Paraclinicos '!J230&lt;2,1,'Paraclinicos '!J230&lt;6,2,'Paraclinicos '!J230&lt;12,3,'Paraclinicos '!J230&gt;=12,4)</f>
        <v/>
      </c>
      <c r="S231" cm="1">
        <f t="array" ref="S231">_xlfn.IFS('Paraclinicos '!Y230="","",'Paraclinicos '!Y230&lt;70,1,'Paraclinicos '!Y230&gt;=70,0)</f>
        <v>0</v>
      </c>
      <c r="T231" cm="1">
        <f t="array" ref="T231">_xlfn.IFS('Paraclinicos '!W230="","",'Paraclinicos '!W230&lt;6,4,'Paraclinicos '!W230&lt;10,3,'Paraclinicos '!W230&lt;13,2,'Paraclinicos '!W230&lt;15,1,'Paraclinicos '!W230=15,0)</f>
        <v>0</v>
      </c>
      <c r="U231" s="54">
        <f t="shared" si="9"/>
        <v>4</v>
      </c>
      <c r="V231" cm="1">
        <f t="array" ref="V231">_xlfn.IFS('Paraclinicos '!S230="","",OR('Paraclinicos '!S230&lt;=8,'Paraclinicos '!S230&gt;=25),3,'Paraclinicos '!S230&lt;12,1,'Paraclinicos '!S230&lt;21,0,'Paraclinicos '!S230&lt;25,2)</f>
        <v>0</v>
      </c>
      <c r="W231" t="str">
        <f>IFERROR(IF(INDEX('BD Demog para scores enalazar'!Y$2:'BD Demog para scores enalazar'!Y$3000,MATCH(Formulas!A231,'BD Demog para scores enalazar'!A$2:'BD Demog para scores enalazar'!A$3000,0))=1,"SI","NO"),"")</f>
        <v>NO</v>
      </c>
      <c r="X231" s="9" t="str">
        <f>IFERROR(IF(INDEX('BD Demog para scores enalazar'!AJ$2:'BD Demog para scores enalazar'!AJ$3000,MATCH(Formulas!A231,'BD Demog para scores enalazar'!A$2:'BD Demog para scores enalazar'!A$3000,0))=1,"SI","NO"),"")</f>
        <v>NO</v>
      </c>
      <c r="Y231" cm="1">
        <f t="array" ref="Y231">IF(AND(W231="NO",X231="NO"),_xlfn.IFS('Paraclinicos '!K230&lt;=91,3,'Paraclinicos '!K230&lt;94,2,'Paraclinicos '!K230&lt;96,1,'Paraclinicos '!K230&gt;=96,0),"")</f>
        <v>3</v>
      </c>
      <c r="Z231" t="str" cm="1">
        <f t="array" ref="Z231">IF(OR(W231="SI",X231="SI"),_xlfn.IFS(OR(AND('Paraclinicos '!K230&lt;=83),AND('Paraclinicos '!K230&gt;=97,AA231=2)),3,OR(AND('Paraclinicos '!K230&lt;=86),AND('Paraclinicos '!K230&gt;=94,AA231=2)),2,OR(AND('Paraclinicos '!K230&lt;=88),AND('Paraclinicos '!K230&gt;=92,AA231=2)),1,OR(AND('Paraclinicos '!K230&gt;=88,'Paraclinicos '!K230&lt;=92),AND('Paraclinicos '!K230&gt;=93,AA231=0)),0),"")</f>
        <v/>
      </c>
      <c r="AA231" cm="1">
        <f t="array" ref="AA231">_xlfn.IFS('Paraclinicos '!E230="","",'Paraclinicos '!E230="Oxigeno",2,'Paraclinicos '!E230="Aire",0)</f>
        <v>2</v>
      </c>
    </row>
    <row r="232" spans="1:27" x14ac:dyDescent="0.25">
      <c r="A232">
        <f>'Paraclinicos '!A231</f>
        <v>31</v>
      </c>
      <c r="B232" s="3">
        <f>'Paraclinicos '!R231</f>
        <v>44313</v>
      </c>
      <c r="C232" cm="1">
        <f t="array" ref="C232">_xlfn.IFS('Paraclinicos '!Q231="","",'Paraclinicos '!Q231&gt;60,3,'Paraclinicos '!Q231&lt;=60,1)</f>
        <v>1</v>
      </c>
      <c r="D232" t="str">
        <f>IFERROR(IF(INDEX('BD Demog para scores enalazar'!BC$2:BC$3000,MATCH(Formulas!A232,'BD Demog para scores enalazar'!A$2:A$3000,0))=0,"SI","NO"),"")</f>
        <v>SI</v>
      </c>
      <c r="E232" cm="1">
        <f t="array" ref="E232">_xlfn.IFS(D232="","",D232="SI",4,D232="NO",1)</f>
        <v>4</v>
      </c>
      <c r="F232" cm="1">
        <f t="array" ref="F232">_xlfn.IFS('Paraclinicos '!B231="","",'Paraclinicos '!B231&gt;1,1,'Paraclinicos '!B231&lt;=1,3)</f>
        <v>3</v>
      </c>
      <c r="G232" t="str" cm="1">
        <f t="array" ref="G232">_xlfn.IFS('Paraclinicos '!D231="","",AND('Paraclinicos '!D231&gt;=250,'Paraclinicos '!D231&lt;=500),2,'Paraclinicos '!D231&gt;500,3,'Paraclinicos '!D231&lt;250,1)</f>
        <v/>
      </c>
      <c r="H232" s="50">
        <f t="shared" si="10"/>
        <v>8</v>
      </c>
      <c r="I232" cm="1">
        <f t="array" ref="I232">_xlfn.IFS('Paraclinicos '!Q231="","",'Paraclinicos '!Q231&gt;=65,1,'Paraclinicos '!Q231&lt;65,0)</f>
        <v>0</v>
      </c>
      <c r="J232" cm="1">
        <f t="array" ref="J232">_xlfn.IFS('Paraclinicos '!I231="","",'Paraclinicos '!I231&gt;7,1,'Paraclinicos '!I231&lt;=7,0)</f>
        <v>1</v>
      </c>
      <c r="K232" cm="1">
        <f t="array" ref="K232">_xlfn.IFS('Paraclinicos '!W231="","",'Paraclinicos '!W231&lt;=8,1,'Paraclinicos '!W231&gt;8,0)</f>
        <v>0</v>
      </c>
      <c r="L232" cm="1">
        <f t="array" ref="L232">_xlfn.IFS('Paraclinicos '!S231="","",'Paraclinicos '!S231&gt;=30,1,'Paraclinicos '!S231&lt;30,0)</f>
        <v>0</v>
      </c>
      <c r="M232" cm="1">
        <f t="array" ref="M232">_xlfn.IFS(OR('Paraclinicos '!T231="",'Paraclinicos '!U231=""),"",OR('Paraclinicos '!T231&lt;=90,'Paraclinicos '!U231&lt;=60),1,OR('Paraclinicos '!T231&gt;90,'Paraclinicos '!U231&gt;60),0)</f>
        <v>0</v>
      </c>
      <c r="N232" s="45">
        <f t="shared" si="11"/>
        <v>2</v>
      </c>
      <c r="O232" cm="1">
        <f t="array" ref="O232">_xlfn.IFS(OR('Paraclinicos '!M231="",'Paraclinicos '!N231="",'Paraclinicos '!N231=0),"",'Paraclinicos '!M231/'Paraclinicos '!N231&lt;100,4,'Paraclinicos '!M231/'Paraclinicos '!N231&lt;200,3,'Paraclinicos '!M231/'Paraclinicos '!N231&lt;300,2,'Paraclinicos '!M231/'Paraclinicos '!N231&lt;400,1,'Paraclinicos '!M231/'Paraclinicos '!N231&gt;=400,0)</f>
        <v>2</v>
      </c>
      <c r="P232" cm="1">
        <f t="array" ref="P232">_xlfn.IFS('Paraclinicos '!C231="","",'Paraclinicos '!C231&lt;20,4,'Paraclinicos '!C231&lt;50,3,'Paraclinicos '!C231&lt;100,2,'Paraclinicos '!C231&lt;150,1,'Paraclinicos '!C231&gt;150,0)</f>
        <v>0</v>
      </c>
      <c r="Q232" cm="1">
        <f t="array" ref="Q232">_xlfn.IFS('Paraclinicos '!O231="","",'Paraclinicos '!O231&lt;1.2,0,'Paraclinicos '!O231&lt;2,1,'Paraclinicos '!O231&lt;3.5,2,'Paraclinicos '!O231&lt;5,3,'Paraclinicos '!O231&gt;5,4)</f>
        <v>0</v>
      </c>
      <c r="R232" t="str" cm="1">
        <f t="array" ref="R232">_xlfn.IFS('Paraclinicos '!J231="","",'Paraclinicos '!J231&lt;1.2,0,'Paraclinicos '!J231&lt;2,1,'Paraclinicos '!J231&lt;6,2,'Paraclinicos '!J231&lt;12,3,'Paraclinicos '!J231&gt;=12,4)</f>
        <v/>
      </c>
      <c r="S232" cm="1">
        <f t="array" ref="S232">_xlfn.IFS('Paraclinicos '!Y231="","",'Paraclinicos '!Y231&lt;70,1,'Paraclinicos '!Y231&gt;=70,0)</f>
        <v>0</v>
      </c>
      <c r="T232" cm="1">
        <f t="array" ref="T232">_xlfn.IFS('Paraclinicos '!W231="","",'Paraclinicos '!W231&lt;6,4,'Paraclinicos '!W231&lt;10,3,'Paraclinicos '!W231&lt;13,2,'Paraclinicos '!W231&lt;15,1,'Paraclinicos '!W231=15,0)</f>
        <v>0</v>
      </c>
      <c r="U232" s="54">
        <f t="shared" si="9"/>
        <v>2</v>
      </c>
      <c r="V232" cm="1">
        <f t="array" ref="V232">_xlfn.IFS('Paraclinicos '!S231="","",OR('Paraclinicos '!S231&lt;=8,'Paraclinicos '!S231&gt;=25),3,'Paraclinicos '!S231&lt;12,1,'Paraclinicos '!S231&lt;21,0,'Paraclinicos '!S231&lt;25,2)</f>
        <v>0</v>
      </c>
      <c r="W232" t="str">
        <f>IFERROR(IF(INDEX('BD Demog para scores enalazar'!Y$2:'BD Demog para scores enalazar'!Y$3000,MATCH(Formulas!A232,'BD Demog para scores enalazar'!A$2:'BD Demog para scores enalazar'!A$3000,0))=1,"SI","NO"),"")</f>
        <v>NO</v>
      </c>
      <c r="X232" s="9" t="str">
        <f>IFERROR(IF(INDEX('BD Demog para scores enalazar'!AJ$2:'BD Demog para scores enalazar'!AJ$3000,MATCH(Formulas!A232,'BD Demog para scores enalazar'!A$2:'BD Demog para scores enalazar'!A$3000,0))=1,"SI","NO"),"")</f>
        <v>NO</v>
      </c>
      <c r="Y232" cm="1">
        <f t="array" ref="Y232">IF(AND(W232="NO",X232="NO"),_xlfn.IFS('Paraclinicos '!K231&lt;=91,3,'Paraclinicos '!K231&lt;94,2,'Paraclinicos '!K231&lt;96,1,'Paraclinicos '!K231&gt;=96,0),"")</f>
        <v>3</v>
      </c>
      <c r="Z232" t="str" cm="1">
        <f t="array" ref="Z232">IF(OR(W232="SI",X232="SI"),_xlfn.IFS(OR(AND('Paraclinicos '!K231&lt;=83),AND('Paraclinicos '!K231&gt;=97,AA232=2)),3,OR(AND('Paraclinicos '!K231&lt;=86),AND('Paraclinicos '!K231&gt;=94,AA232=2)),2,OR(AND('Paraclinicos '!K231&lt;=88),AND('Paraclinicos '!K231&gt;=92,AA232=2)),1,OR(AND('Paraclinicos '!K231&gt;=88,'Paraclinicos '!K231&lt;=92),AND('Paraclinicos '!K231&gt;=93,AA232=0)),0),"")</f>
        <v/>
      </c>
      <c r="AA232" cm="1">
        <f t="array" ref="AA232">_xlfn.IFS('Paraclinicos '!E231="","",'Paraclinicos '!E231="Oxigeno",2,'Paraclinicos '!E231="Aire",0)</f>
        <v>2</v>
      </c>
    </row>
    <row r="233" spans="1:27" x14ac:dyDescent="0.25">
      <c r="A233">
        <f>'Paraclinicos '!A232</f>
        <v>31</v>
      </c>
      <c r="B233" s="3">
        <f>'Paraclinicos '!R232</f>
        <v>44315</v>
      </c>
      <c r="C233" cm="1">
        <f t="array" ref="C233">_xlfn.IFS('Paraclinicos '!Q232="","",'Paraclinicos '!Q232&gt;60,3,'Paraclinicos '!Q232&lt;=60,1)</f>
        <v>1</v>
      </c>
      <c r="D233" t="str">
        <f>IFERROR(IF(INDEX('BD Demog para scores enalazar'!BC$2:BC$3000,MATCH(Formulas!A233,'BD Demog para scores enalazar'!A$2:A$3000,0))=0,"SI","NO"),"")</f>
        <v>SI</v>
      </c>
      <c r="E233" cm="1">
        <f t="array" ref="E233">_xlfn.IFS(D233="","",D233="SI",4,D233="NO",1)</f>
        <v>4</v>
      </c>
      <c r="F233" cm="1">
        <f t="array" ref="F233">_xlfn.IFS('Paraclinicos '!B232="","",'Paraclinicos '!B232&gt;1,1,'Paraclinicos '!B232&lt;=1,3)</f>
        <v>3</v>
      </c>
      <c r="G233" t="str" cm="1">
        <f t="array" ref="G233">_xlfn.IFS('Paraclinicos '!D232="","",AND('Paraclinicos '!D232&gt;=250,'Paraclinicos '!D232&lt;=500),2,'Paraclinicos '!D232&gt;500,3,'Paraclinicos '!D232&lt;250,1)</f>
        <v/>
      </c>
      <c r="H233" s="50">
        <f t="shared" si="10"/>
        <v>8</v>
      </c>
      <c r="I233" cm="1">
        <f t="array" ref="I233">_xlfn.IFS('Paraclinicos '!Q232="","",'Paraclinicos '!Q232&gt;=65,1,'Paraclinicos '!Q232&lt;65,0)</f>
        <v>0</v>
      </c>
      <c r="J233" cm="1">
        <f t="array" ref="J233">_xlfn.IFS('Paraclinicos '!I232="","",'Paraclinicos '!I232&gt;7,1,'Paraclinicos '!I232&lt;=7,0)</f>
        <v>1</v>
      </c>
      <c r="K233" cm="1">
        <f t="array" ref="K233">_xlfn.IFS('Paraclinicos '!W232="","",'Paraclinicos '!W232&lt;=8,1,'Paraclinicos '!W232&gt;8,0)</f>
        <v>0</v>
      </c>
      <c r="L233" cm="1">
        <f t="array" ref="L233">_xlfn.IFS('Paraclinicos '!S232="","",'Paraclinicos '!S232&gt;=30,1,'Paraclinicos '!S232&lt;30,0)</f>
        <v>0</v>
      </c>
      <c r="M233" cm="1">
        <f t="array" ref="M233">_xlfn.IFS(OR('Paraclinicos '!T232="",'Paraclinicos '!U232=""),"",OR('Paraclinicos '!T232&lt;=90,'Paraclinicos '!U232&lt;=60),1,OR('Paraclinicos '!T232&gt;90,'Paraclinicos '!U232&gt;60),0)</f>
        <v>0</v>
      </c>
      <c r="N233" s="45">
        <f t="shared" si="11"/>
        <v>2</v>
      </c>
      <c r="O233" cm="1">
        <f t="array" ref="O233">_xlfn.IFS(OR('Paraclinicos '!M232="",'Paraclinicos '!N232="",'Paraclinicos '!N232=0),"",'Paraclinicos '!M232/'Paraclinicos '!N232&lt;100,4,'Paraclinicos '!M232/'Paraclinicos '!N232&lt;200,3,'Paraclinicos '!M232/'Paraclinicos '!N232&lt;300,2,'Paraclinicos '!M232/'Paraclinicos '!N232&lt;400,1,'Paraclinicos '!M232/'Paraclinicos '!N232&gt;=400,0)</f>
        <v>3</v>
      </c>
      <c r="P233" cm="1">
        <f t="array" ref="P233">_xlfn.IFS('Paraclinicos '!C232="","",'Paraclinicos '!C232&lt;20,4,'Paraclinicos '!C232&lt;50,3,'Paraclinicos '!C232&lt;100,2,'Paraclinicos '!C232&lt;150,1,'Paraclinicos '!C232&gt;150,0)</f>
        <v>0</v>
      </c>
      <c r="Q233" cm="1">
        <f t="array" ref="Q233">_xlfn.IFS('Paraclinicos '!O232="","",'Paraclinicos '!O232&lt;1.2,0,'Paraclinicos '!O232&lt;2,1,'Paraclinicos '!O232&lt;3.5,2,'Paraclinicos '!O232&lt;5,3,'Paraclinicos '!O232&gt;5,4)</f>
        <v>0</v>
      </c>
      <c r="R233" t="str" cm="1">
        <f t="array" ref="R233">_xlfn.IFS('Paraclinicos '!J232="","",'Paraclinicos '!J232&lt;1.2,0,'Paraclinicos '!J232&lt;2,1,'Paraclinicos '!J232&lt;6,2,'Paraclinicos '!J232&lt;12,3,'Paraclinicos '!J232&gt;=12,4)</f>
        <v/>
      </c>
      <c r="S233" cm="1">
        <f t="array" ref="S233">_xlfn.IFS('Paraclinicos '!Y232="","",'Paraclinicos '!Y232&lt;70,1,'Paraclinicos '!Y232&gt;=70,0)</f>
        <v>0</v>
      </c>
      <c r="T233" cm="1">
        <f t="array" ref="T233">_xlfn.IFS('Paraclinicos '!W232="","",'Paraclinicos '!W232&lt;6,4,'Paraclinicos '!W232&lt;10,3,'Paraclinicos '!W232&lt;13,2,'Paraclinicos '!W232&lt;15,1,'Paraclinicos '!W232=15,0)</f>
        <v>0</v>
      </c>
      <c r="U233" s="54">
        <f t="shared" si="9"/>
        <v>3</v>
      </c>
      <c r="V233" cm="1">
        <f t="array" ref="V233">_xlfn.IFS('Paraclinicos '!S232="","",OR('Paraclinicos '!S232&lt;=8,'Paraclinicos '!S232&gt;=25),3,'Paraclinicos '!S232&lt;12,1,'Paraclinicos '!S232&lt;21,0,'Paraclinicos '!S232&lt;25,2)</f>
        <v>0</v>
      </c>
      <c r="W233" t="str">
        <f>IFERROR(IF(INDEX('BD Demog para scores enalazar'!Y$2:'BD Demog para scores enalazar'!Y$3000,MATCH(Formulas!A233,'BD Demog para scores enalazar'!A$2:'BD Demog para scores enalazar'!A$3000,0))=1,"SI","NO"),"")</f>
        <v>NO</v>
      </c>
      <c r="X233" s="9" t="str">
        <f>IFERROR(IF(INDEX('BD Demog para scores enalazar'!AJ$2:'BD Demog para scores enalazar'!AJ$3000,MATCH(Formulas!A233,'BD Demog para scores enalazar'!A$2:'BD Demog para scores enalazar'!A$3000,0))=1,"SI","NO"),"")</f>
        <v>NO</v>
      </c>
      <c r="Y233" cm="1">
        <f t="array" ref="Y233">IF(AND(W233="NO",X233="NO"),_xlfn.IFS('Paraclinicos '!K232&lt;=91,3,'Paraclinicos '!K232&lt;94,2,'Paraclinicos '!K232&lt;96,1,'Paraclinicos '!K232&gt;=96,0),"")</f>
        <v>3</v>
      </c>
      <c r="Z233" t="str" cm="1">
        <f t="array" ref="Z233">IF(OR(W233="SI",X233="SI"),_xlfn.IFS(OR(AND('Paraclinicos '!K232&lt;=83),AND('Paraclinicos '!K232&gt;=97,AA233=2)),3,OR(AND('Paraclinicos '!K232&lt;=86),AND('Paraclinicos '!K232&gt;=94,AA233=2)),2,OR(AND('Paraclinicos '!K232&lt;=88),AND('Paraclinicos '!K232&gt;=92,AA233=2)),1,OR(AND('Paraclinicos '!K232&gt;=88,'Paraclinicos '!K232&lt;=92),AND('Paraclinicos '!K232&gt;=93,AA233=0)),0),"")</f>
        <v/>
      </c>
      <c r="AA233" cm="1">
        <f t="array" ref="AA233">_xlfn.IFS('Paraclinicos '!E232="","",'Paraclinicos '!E232="Oxigeno",2,'Paraclinicos '!E232="Aire",0)</f>
        <v>2</v>
      </c>
    </row>
    <row r="234" spans="1:27" x14ac:dyDescent="0.25">
      <c r="A234">
        <f>'Paraclinicos '!A233</f>
        <v>31</v>
      </c>
      <c r="B234" s="3">
        <f>'Paraclinicos '!R233</f>
        <v>44317</v>
      </c>
      <c r="C234" cm="1">
        <f t="array" ref="C234">_xlfn.IFS('Paraclinicos '!Q233="","",'Paraclinicos '!Q233&gt;60,3,'Paraclinicos '!Q233&lt;=60,1)</f>
        <v>1</v>
      </c>
      <c r="D234" t="str">
        <f>IFERROR(IF(INDEX('BD Demog para scores enalazar'!BC$2:BC$3000,MATCH(Formulas!A234,'BD Demog para scores enalazar'!A$2:A$3000,0))=0,"SI","NO"),"")</f>
        <v>SI</v>
      </c>
      <c r="E234" cm="1">
        <f t="array" ref="E234">_xlfn.IFS(D234="","",D234="SI",4,D234="NO",1)</f>
        <v>4</v>
      </c>
      <c r="F234" cm="1">
        <f t="array" ref="F234">_xlfn.IFS('Paraclinicos '!B233="","",'Paraclinicos '!B233&gt;1,1,'Paraclinicos '!B233&lt;=1,3)</f>
        <v>1</v>
      </c>
      <c r="G234" t="str" cm="1">
        <f t="array" ref="G234">_xlfn.IFS('Paraclinicos '!D233="","",AND('Paraclinicos '!D233&gt;=250,'Paraclinicos '!D233&lt;=500),2,'Paraclinicos '!D233&gt;500,3,'Paraclinicos '!D233&lt;250,1)</f>
        <v/>
      </c>
      <c r="H234" s="50">
        <f t="shared" si="10"/>
        <v>6</v>
      </c>
      <c r="I234" cm="1">
        <f t="array" ref="I234">_xlfn.IFS('Paraclinicos '!Q233="","",'Paraclinicos '!Q233&gt;=65,1,'Paraclinicos '!Q233&lt;65,0)</f>
        <v>0</v>
      </c>
      <c r="J234" cm="1">
        <f t="array" ref="J234">_xlfn.IFS('Paraclinicos '!I233="","",'Paraclinicos '!I233&gt;7,1,'Paraclinicos '!I233&lt;=7,0)</f>
        <v>1</v>
      </c>
      <c r="K234" cm="1">
        <f t="array" ref="K234">_xlfn.IFS('Paraclinicos '!W233="","",'Paraclinicos '!W233&lt;=8,1,'Paraclinicos '!W233&gt;8,0)</f>
        <v>0</v>
      </c>
      <c r="L234" cm="1">
        <f t="array" ref="L234">_xlfn.IFS('Paraclinicos '!S233="","",'Paraclinicos '!S233&gt;=30,1,'Paraclinicos '!S233&lt;30,0)</f>
        <v>0</v>
      </c>
      <c r="M234" cm="1">
        <f t="array" ref="M234">_xlfn.IFS(OR('Paraclinicos '!T233="",'Paraclinicos '!U233=""),"",OR('Paraclinicos '!T233&lt;=90,'Paraclinicos '!U233&lt;=60),1,OR('Paraclinicos '!T233&gt;90,'Paraclinicos '!U233&gt;60),0)</f>
        <v>0</v>
      </c>
      <c r="N234" s="45">
        <f t="shared" si="11"/>
        <v>2</v>
      </c>
      <c r="O234" cm="1">
        <f t="array" ref="O234">_xlfn.IFS(OR('Paraclinicos '!M233="",'Paraclinicos '!N233="",'Paraclinicos '!N233=0),"",'Paraclinicos '!M233/'Paraclinicos '!N233&lt;100,4,'Paraclinicos '!M233/'Paraclinicos '!N233&lt;200,3,'Paraclinicos '!M233/'Paraclinicos '!N233&lt;300,2,'Paraclinicos '!M233/'Paraclinicos '!N233&lt;400,1,'Paraclinicos '!M233/'Paraclinicos '!N233&gt;=400,0)</f>
        <v>2</v>
      </c>
      <c r="P234" cm="1">
        <f t="array" ref="P234">_xlfn.IFS('Paraclinicos '!C233="","",'Paraclinicos '!C233&lt;20,4,'Paraclinicos '!C233&lt;50,3,'Paraclinicos '!C233&lt;100,2,'Paraclinicos '!C233&lt;150,1,'Paraclinicos '!C233&gt;150,0)</f>
        <v>0</v>
      </c>
      <c r="Q234" cm="1">
        <f t="array" ref="Q234">_xlfn.IFS('Paraclinicos '!O233="","",'Paraclinicos '!O233&lt;1.2,0,'Paraclinicos '!O233&lt;2,1,'Paraclinicos '!O233&lt;3.5,2,'Paraclinicos '!O233&lt;5,3,'Paraclinicos '!O233&gt;5,4)</f>
        <v>0</v>
      </c>
      <c r="R234" t="str" cm="1">
        <f t="array" ref="R234">_xlfn.IFS('Paraclinicos '!J233="","",'Paraclinicos '!J233&lt;1.2,0,'Paraclinicos '!J233&lt;2,1,'Paraclinicos '!J233&lt;6,2,'Paraclinicos '!J233&lt;12,3,'Paraclinicos '!J233&gt;=12,4)</f>
        <v/>
      </c>
      <c r="S234" cm="1">
        <f t="array" ref="S234">_xlfn.IFS('Paraclinicos '!Y233="","",'Paraclinicos '!Y233&lt;70,1,'Paraclinicos '!Y233&gt;=70,0)</f>
        <v>0</v>
      </c>
      <c r="T234" cm="1">
        <f t="array" ref="T234">_xlfn.IFS('Paraclinicos '!W233="","",'Paraclinicos '!W233&lt;6,4,'Paraclinicos '!W233&lt;10,3,'Paraclinicos '!W233&lt;13,2,'Paraclinicos '!W233&lt;15,1,'Paraclinicos '!W233=15,0)</f>
        <v>0</v>
      </c>
      <c r="U234" s="54">
        <f t="shared" si="9"/>
        <v>2</v>
      </c>
      <c r="V234" cm="1">
        <f t="array" ref="V234">_xlfn.IFS('Paraclinicos '!S233="","",OR('Paraclinicos '!S233&lt;=8,'Paraclinicos '!S233&gt;=25),3,'Paraclinicos '!S233&lt;12,1,'Paraclinicos '!S233&lt;21,0,'Paraclinicos '!S233&lt;25,2)</f>
        <v>0</v>
      </c>
      <c r="W234" t="str">
        <f>IFERROR(IF(INDEX('BD Demog para scores enalazar'!Y$2:'BD Demog para scores enalazar'!Y$3000,MATCH(Formulas!A234,'BD Demog para scores enalazar'!A$2:'BD Demog para scores enalazar'!A$3000,0))=1,"SI","NO"),"")</f>
        <v>NO</v>
      </c>
      <c r="X234" s="9" t="str">
        <f>IFERROR(IF(INDEX('BD Demog para scores enalazar'!AJ$2:'BD Demog para scores enalazar'!AJ$3000,MATCH(Formulas!A234,'BD Demog para scores enalazar'!A$2:'BD Demog para scores enalazar'!A$3000,0))=1,"SI","NO"),"")</f>
        <v>NO</v>
      </c>
      <c r="Y234" cm="1">
        <f t="array" ref="Y234">IF(AND(W234="NO",X234="NO"),_xlfn.IFS('Paraclinicos '!K233&lt;=91,3,'Paraclinicos '!K233&lt;94,2,'Paraclinicos '!K233&lt;96,1,'Paraclinicos '!K233&gt;=96,0),"")</f>
        <v>3</v>
      </c>
      <c r="Z234" t="str" cm="1">
        <f t="array" ref="Z234">IF(OR(W234="SI",X234="SI"),_xlfn.IFS(OR(AND('Paraclinicos '!K233&lt;=83),AND('Paraclinicos '!K233&gt;=97,AA234=2)),3,OR(AND('Paraclinicos '!K233&lt;=86),AND('Paraclinicos '!K233&gt;=94,AA234=2)),2,OR(AND('Paraclinicos '!K233&lt;=88),AND('Paraclinicos '!K233&gt;=92,AA234=2)),1,OR(AND('Paraclinicos '!K233&gt;=88,'Paraclinicos '!K233&lt;=92),AND('Paraclinicos '!K233&gt;=93,AA234=0)),0),"")</f>
        <v/>
      </c>
      <c r="AA234" cm="1">
        <f t="array" ref="AA234">_xlfn.IFS('Paraclinicos '!E233="","",'Paraclinicos '!E233="Oxigeno",2,'Paraclinicos '!E233="Aire",0)</f>
        <v>2</v>
      </c>
    </row>
    <row r="235" spans="1:27" x14ac:dyDescent="0.25">
      <c r="A235">
        <f>'Paraclinicos '!A234</f>
        <v>31</v>
      </c>
      <c r="B235" s="3">
        <f>'Paraclinicos '!R234</f>
        <v>44317</v>
      </c>
      <c r="C235" cm="1">
        <f t="array" ref="C235">_xlfn.IFS('Paraclinicos '!Q234="","",'Paraclinicos '!Q234&gt;60,3,'Paraclinicos '!Q234&lt;=60,1)</f>
        <v>1</v>
      </c>
      <c r="D235" t="str">
        <f>IFERROR(IF(INDEX('BD Demog para scores enalazar'!BC$2:BC$3000,MATCH(Formulas!A235,'BD Demog para scores enalazar'!A$2:A$3000,0))=0,"SI","NO"),"")</f>
        <v>SI</v>
      </c>
      <c r="E235" cm="1">
        <f t="array" ref="E235">_xlfn.IFS(D235="","",D235="SI",4,D235="NO",1)</f>
        <v>4</v>
      </c>
      <c r="F235" cm="1">
        <f t="array" ref="F235">_xlfn.IFS('Paraclinicos '!B234="","",'Paraclinicos '!B234&gt;1,1,'Paraclinicos '!B234&lt;=1,3)</f>
        <v>1</v>
      </c>
      <c r="G235" t="str" cm="1">
        <f t="array" ref="G235">_xlfn.IFS('Paraclinicos '!D234="","",AND('Paraclinicos '!D234&gt;=250,'Paraclinicos '!D234&lt;=500),2,'Paraclinicos '!D234&gt;500,3,'Paraclinicos '!D234&lt;250,1)</f>
        <v/>
      </c>
      <c r="H235" s="50">
        <f t="shared" si="10"/>
        <v>6</v>
      </c>
      <c r="I235" cm="1">
        <f t="array" ref="I235">_xlfn.IFS('Paraclinicos '!Q234="","",'Paraclinicos '!Q234&gt;=65,1,'Paraclinicos '!Q234&lt;65,0)</f>
        <v>0</v>
      </c>
      <c r="J235" cm="1">
        <f t="array" ref="J235">_xlfn.IFS('Paraclinicos '!I234="","",'Paraclinicos '!I234&gt;7,1,'Paraclinicos '!I234&lt;=7,0)</f>
        <v>1</v>
      </c>
      <c r="K235" cm="1">
        <f t="array" ref="K235">_xlfn.IFS('Paraclinicos '!W234="","",'Paraclinicos '!W234&lt;=8,1,'Paraclinicos '!W234&gt;8,0)</f>
        <v>0</v>
      </c>
      <c r="L235" cm="1">
        <f t="array" ref="L235">_xlfn.IFS('Paraclinicos '!S234="","",'Paraclinicos '!S234&gt;=30,1,'Paraclinicos '!S234&lt;30,0)</f>
        <v>0</v>
      </c>
      <c r="M235" cm="1">
        <f t="array" ref="M235">_xlfn.IFS(OR('Paraclinicos '!T234="",'Paraclinicos '!U234=""),"",OR('Paraclinicos '!T234&lt;=90,'Paraclinicos '!U234&lt;=60),1,OR('Paraclinicos '!T234&gt;90,'Paraclinicos '!U234&gt;60),0)</f>
        <v>0</v>
      </c>
      <c r="N235" s="45">
        <f t="shared" si="11"/>
        <v>2</v>
      </c>
      <c r="O235" cm="1">
        <f t="array" ref="O235">_xlfn.IFS(OR('Paraclinicos '!M234="",'Paraclinicos '!N234="",'Paraclinicos '!N234=0),"",'Paraclinicos '!M234/'Paraclinicos '!N234&lt;100,4,'Paraclinicos '!M234/'Paraclinicos '!N234&lt;200,3,'Paraclinicos '!M234/'Paraclinicos '!N234&lt;300,2,'Paraclinicos '!M234/'Paraclinicos '!N234&lt;400,1,'Paraclinicos '!M234/'Paraclinicos '!N234&gt;=400,0)</f>
        <v>2</v>
      </c>
      <c r="P235" cm="1">
        <f t="array" ref="P235">_xlfn.IFS('Paraclinicos '!C234="","",'Paraclinicos '!C234&lt;20,4,'Paraclinicos '!C234&lt;50,3,'Paraclinicos '!C234&lt;100,2,'Paraclinicos '!C234&lt;150,1,'Paraclinicos '!C234&gt;150,0)</f>
        <v>0</v>
      </c>
      <c r="Q235" cm="1">
        <f t="array" ref="Q235">_xlfn.IFS('Paraclinicos '!O234="","",'Paraclinicos '!O234&lt;1.2,0,'Paraclinicos '!O234&lt;2,1,'Paraclinicos '!O234&lt;3.5,2,'Paraclinicos '!O234&lt;5,3,'Paraclinicos '!O234&gt;5,4)</f>
        <v>0</v>
      </c>
      <c r="R235" cm="1">
        <f t="array" ref="R235">_xlfn.IFS('Paraclinicos '!J234="","",'Paraclinicos '!J234&lt;1.2,0,'Paraclinicos '!J234&lt;2,1,'Paraclinicos '!J234&lt;6,2,'Paraclinicos '!J234&lt;12,3,'Paraclinicos '!J234&gt;=12,4)</f>
        <v>0</v>
      </c>
      <c r="S235" cm="1">
        <f t="array" ref="S235">_xlfn.IFS('Paraclinicos '!Y234="","",'Paraclinicos '!Y234&lt;70,1,'Paraclinicos '!Y234&gt;=70,0)</f>
        <v>0</v>
      </c>
      <c r="T235" cm="1">
        <f t="array" ref="T235">_xlfn.IFS('Paraclinicos '!W234="","",'Paraclinicos '!W234&lt;6,4,'Paraclinicos '!W234&lt;10,3,'Paraclinicos '!W234&lt;13,2,'Paraclinicos '!W234&lt;15,1,'Paraclinicos '!W234=15,0)</f>
        <v>0</v>
      </c>
      <c r="U235" s="54">
        <f t="shared" si="9"/>
        <v>2</v>
      </c>
      <c r="V235" cm="1">
        <f t="array" ref="V235">_xlfn.IFS('Paraclinicos '!S234="","",OR('Paraclinicos '!S234&lt;=8,'Paraclinicos '!S234&gt;=25),3,'Paraclinicos '!S234&lt;12,1,'Paraclinicos '!S234&lt;21,0,'Paraclinicos '!S234&lt;25,2)</f>
        <v>0</v>
      </c>
      <c r="W235" t="str">
        <f>IFERROR(IF(INDEX('BD Demog para scores enalazar'!Y$2:'BD Demog para scores enalazar'!Y$3000,MATCH(Formulas!A235,'BD Demog para scores enalazar'!A$2:'BD Demog para scores enalazar'!A$3000,0))=1,"SI","NO"),"")</f>
        <v>NO</v>
      </c>
      <c r="X235" s="9" t="str">
        <f>IFERROR(IF(INDEX('BD Demog para scores enalazar'!AJ$2:'BD Demog para scores enalazar'!AJ$3000,MATCH(Formulas!A235,'BD Demog para scores enalazar'!A$2:'BD Demog para scores enalazar'!A$3000,0))=1,"SI","NO"),"")</f>
        <v>NO</v>
      </c>
      <c r="Y235" cm="1">
        <f t="array" ref="Y235">IF(AND(W235="NO",X235="NO"),_xlfn.IFS('Paraclinicos '!K234&lt;=91,3,'Paraclinicos '!K234&lt;94,2,'Paraclinicos '!K234&lt;96,1,'Paraclinicos '!K234&gt;=96,0),"")</f>
        <v>3</v>
      </c>
      <c r="Z235" t="str" cm="1">
        <f t="array" ref="Z235">IF(OR(W235="SI",X235="SI"),_xlfn.IFS(OR(AND('Paraclinicos '!K234&lt;=83),AND('Paraclinicos '!K234&gt;=97,AA235=2)),3,OR(AND('Paraclinicos '!K234&lt;=86),AND('Paraclinicos '!K234&gt;=94,AA235=2)),2,OR(AND('Paraclinicos '!K234&lt;=88),AND('Paraclinicos '!K234&gt;=92,AA235=2)),1,OR(AND('Paraclinicos '!K234&gt;=88,'Paraclinicos '!K234&lt;=92),AND('Paraclinicos '!K234&gt;=93,AA235=0)),0),"")</f>
        <v/>
      </c>
      <c r="AA235" cm="1">
        <f t="array" ref="AA235">_xlfn.IFS('Paraclinicos '!E234="","",'Paraclinicos '!E234="Oxigeno",2,'Paraclinicos '!E234="Aire",0)</f>
        <v>2</v>
      </c>
    </row>
    <row r="236" spans="1:27" x14ac:dyDescent="0.25">
      <c r="A236">
        <f>'Paraclinicos '!A235</f>
        <v>32</v>
      </c>
      <c r="B236" s="3">
        <f>'Paraclinicos '!R235</f>
        <v>44309</v>
      </c>
      <c r="C236" cm="1">
        <f t="array" ref="C236">_xlfn.IFS('Paraclinicos '!Q235="","",'Paraclinicos '!Q235&gt;60,3,'Paraclinicos '!Q235&lt;=60,1)</f>
        <v>1</v>
      </c>
      <c r="D236" t="str">
        <f>IFERROR(IF(INDEX('BD Demog para scores enalazar'!BC$2:BC$3000,MATCH(Formulas!A236,'BD Demog para scores enalazar'!A$2:A$3000,0))=0,"SI","NO"),"")</f>
        <v>SI</v>
      </c>
      <c r="E236" cm="1">
        <f t="array" ref="E236">_xlfn.IFS(D236="","",D236="SI",4,D236="NO",1)</f>
        <v>4</v>
      </c>
      <c r="F236" cm="1">
        <f t="array" ref="F236">_xlfn.IFS('Paraclinicos '!B235="","",'Paraclinicos '!B235&gt;1,1,'Paraclinicos '!B235&lt;=1,3)</f>
        <v>3</v>
      </c>
      <c r="G236" t="str" cm="1">
        <f t="array" ref="G236">_xlfn.IFS('Paraclinicos '!D235="","",AND('Paraclinicos '!D235&gt;=250,'Paraclinicos '!D235&lt;=500),2,'Paraclinicos '!D235&gt;500,3,'Paraclinicos '!D235&lt;250,1)</f>
        <v/>
      </c>
      <c r="H236" s="50">
        <f t="shared" si="10"/>
        <v>8</v>
      </c>
      <c r="I236" cm="1">
        <f t="array" ref="I236">_xlfn.IFS('Paraclinicos '!Q235="","",'Paraclinicos '!Q235&gt;=65,1,'Paraclinicos '!Q235&lt;65,0)</f>
        <v>0</v>
      </c>
      <c r="J236" cm="1">
        <f t="array" ref="J236">_xlfn.IFS('Paraclinicos '!I235="","",'Paraclinicos '!I235&gt;7,1,'Paraclinicos '!I235&lt;=7,0)</f>
        <v>1</v>
      </c>
      <c r="K236" cm="1">
        <f t="array" ref="K236">_xlfn.IFS('Paraclinicos '!W235="","",'Paraclinicos '!W235&lt;=8,1,'Paraclinicos '!W235&gt;8,0)</f>
        <v>0</v>
      </c>
      <c r="L236" cm="1">
        <f t="array" ref="L236">_xlfn.IFS('Paraclinicos '!S235="","",'Paraclinicos '!S235&gt;=30,1,'Paraclinicos '!S235&lt;30,0)</f>
        <v>0</v>
      </c>
      <c r="M236" cm="1">
        <f t="array" ref="M236">_xlfn.IFS(OR('Paraclinicos '!T235="",'Paraclinicos '!U235=""),"",OR('Paraclinicos '!T235&lt;=90,'Paraclinicos '!U235&lt;=60),1,OR('Paraclinicos '!T235&gt;90,'Paraclinicos '!U235&gt;60),0)</f>
        <v>1</v>
      </c>
      <c r="N236" s="45">
        <f t="shared" si="11"/>
        <v>3</v>
      </c>
      <c r="O236" cm="1">
        <f t="array" ref="O236">_xlfn.IFS(OR('Paraclinicos '!M235="",'Paraclinicos '!N235="",'Paraclinicos '!N235=0),"",'Paraclinicos '!M235/'Paraclinicos '!N235&lt;100,4,'Paraclinicos '!M235/'Paraclinicos '!N235&lt;200,3,'Paraclinicos '!M235/'Paraclinicos '!N235&lt;300,2,'Paraclinicos '!M235/'Paraclinicos '!N235&lt;400,1,'Paraclinicos '!M235/'Paraclinicos '!N235&gt;=400,0)</f>
        <v>2</v>
      </c>
      <c r="P236" cm="1">
        <f t="array" ref="P236">_xlfn.IFS('Paraclinicos '!C235="","",'Paraclinicos '!C235&lt;20,4,'Paraclinicos '!C235&lt;50,3,'Paraclinicos '!C235&lt;100,2,'Paraclinicos '!C235&lt;150,1,'Paraclinicos '!C235&gt;150,0)</f>
        <v>2</v>
      </c>
      <c r="Q236" cm="1">
        <f t="array" ref="Q236">_xlfn.IFS('Paraclinicos '!O235="","",'Paraclinicos '!O235&lt;1.2,0,'Paraclinicos '!O235&lt;2,1,'Paraclinicos '!O235&lt;3.5,2,'Paraclinicos '!O235&lt;5,3,'Paraclinicos '!O235&gt;5,4)</f>
        <v>0</v>
      </c>
      <c r="R236" cm="1">
        <f t="array" ref="R236">_xlfn.IFS('Paraclinicos '!J235="","",'Paraclinicos '!J235&lt;1.2,0,'Paraclinicos '!J235&lt;2,1,'Paraclinicos '!J235&lt;6,2,'Paraclinicos '!J235&lt;12,3,'Paraclinicos '!J235&gt;=12,4)</f>
        <v>1</v>
      </c>
      <c r="S236" cm="1">
        <f t="array" ref="S236">_xlfn.IFS('Paraclinicos '!Y235="","",'Paraclinicos '!Y235&lt;70,1,'Paraclinicos '!Y235&gt;=70,0)</f>
        <v>1</v>
      </c>
      <c r="T236" cm="1">
        <f t="array" ref="T236">_xlfn.IFS('Paraclinicos '!W235="","",'Paraclinicos '!W235&lt;6,4,'Paraclinicos '!W235&lt;10,3,'Paraclinicos '!W235&lt;13,2,'Paraclinicos '!W235&lt;15,1,'Paraclinicos '!W235=15,0)</f>
        <v>2</v>
      </c>
      <c r="U236" s="54">
        <f t="shared" si="9"/>
        <v>8</v>
      </c>
      <c r="V236" cm="1">
        <f t="array" ref="V236">_xlfn.IFS('Paraclinicos '!S235="","",OR('Paraclinicos '!S235&lt;=8,'Paraclinicos '!S235&gt;=25),3,'Paraclinicos '!S235&lt;12,1,'Paraclinicos '!S235&lt;21,0,'Paraclinicos '!S235&lt;25,2)</f>
        <v>0</v>
      </c>
      <c r="W236" t="str">
        <f>IFERROR(IF(INDEX('BD Demog para scores enalazar'!Y$2:'BD Demog para scores enalazar'!Y$3000,MATCH(Formulas!A236,'BD Demog para scores enalazar'!A$2:'BD Demog para scores enalazar'!A$3000,0))=1,"SI","NO"),"")</f>
        <v>NO</v>
      </c>
      <c r="X236" s="9" t="str">
        <f>IFERROR(IF(INDEX('BD Demog para scores enalazar'!AJ$2:'BD Demog para scores enalazar'!AJ$3000,MATCH(Formulas!A236,'BD Demog para scores enalazar'!A$2:'BD Demog para scores enalazar'!A$3000,0))=1,"SI","NO"),"")</f>
        <v>NO</v>
      </c>
      <c r="Y236" cm="1">
        <f t="array" ref="Y236">IF(AND(W236="NO",X236="NO"),_xlfn.IFS('Paraclinicos '!K235&lt;=91,3,'Paraclinicos '!K235&lt;94,2,'Paraclinicos '!K235&lt;96,1,'Paraclinicos '!K235&gt;=96,0),"")</f>
        <v>2</v>
      </c>
      <c r="Z236" t="str" cm="1">
        <f t="array" ref="Z236">IF(OR(W236="SI",X236="SI"),_xlfn.IFS(OR(AND('Paraclinicos '!K235&lt;=83),AND('Paraclinicos '!K235&gt;=97,AA236=2)),3,OR(AND('Paraclinicos '!K235&lt;=86),AND('Paraclinicos '!K235&gt;=94,AA236=2)),2,OR(AND('Paraclinicos '!K235&lt;=88),AND('Paraclinicos '!K235&gt;=92,AA236=2)),1,OR(AND('Paraclinicos '!K235&gt;=88,'Paraclinicos '!K235&lt;=92),AND('Paraclinicos '!K235&gt;=93,AA236=0)),0),"")</f>
        <v/>
      </c>
      <c r="AA236" cm="1">
        <f t="array" ref="AA236">_xlfn.IFS('Paraclinicos '!E235="","",'Paraclinicos '!E235="Oxigeno",2,'Paraclinicos '!E235="Aire",0)</f>
        <v>2</v>
      </c>
    </row>
    <row r="237" spans="1:27" x14ac:dyDescent="0.25">
      <c r="A237">
        <f>'Paraclinicos '!A236</f>
        <v>32</v>
      </c>
      <c r="B237" s="3">
        <f>'Paraclinicos '!R236</f>
        <v>44309</v>
      </c>
      <c r="C237" cm="1">
        <f t="array" ref="C237">_xlfn.IFS('Paraclinicos '!Q236="","",'Paraclinicos '!Q236&gt;60,3,'Paraclinicos '!Q236&lt;=60,1)</f>
        <v>1</v>
      </c>
      <c r="D237" t="str">
        <f>IFERROR(IF(INDEX('BD Demog para scores enalazar'!BC$2:BC$3000,MATCH(Formulas!A237,'BD Demog para scores enalazar'!A$2:A$3000,0))=0,"SI","NO"),"")</f>
        <v>SI</v>
      </c>
      <c r="E237" cm="1">
        <f t="array" ref="E237">_xlfn.IFS(D237="","",D237="SI",4,D237="NO",1)</f>
        <v>4</v>
      </c>
      <c r="F237" cm="1">
        <f t="array" ref="F237">_xlfn.IFS('Paraclinicos '!B236="","",'Paraclinicos '!B236&gt;1,1,'Paraclinicos '!B236&lt;=1,3)</f>
        <v>1</v>
      </c>
      <c r="G237" t="str" cm="1">
        <f t="array" ref="G237">_xlfn.IFS('Paraclinicos '!D236="","",AND('Paraclinicos '!D236&gt;=250,'Paraclinicos '!D236&lt;=500),2,'Paraclinicos '!D236&gt;500,3,'Paraclinicos '!D236&lt;250,1)</f>
        <v/>
      </c>
      <c r="H237" s="50">
        <f t="shared" si="10"/>
        <v>6</v>
      </c>
      <c r="I237" cm="1">
        <f t="array" ref="I237">_xlfn.IFS('Paraclinicos '!Q236="","",'Paraclinicos '!Q236&gt;=65,1,'Paraclinicos '!Q236&lt;65,0)</f>
        <v>0</v>
      </c>
      <c r="J237" cm="1">
        <f t="array" ref="J237">_xlfn.IFS('Paraclinicos '!I236="","",'Paraclinicos '!I236&gt;7,1,'Paraclinicos '!I236&lt;=7,0)</f>
        <v>1</v>
      </c>
      <c r="K237" cm="1">
        <f t="array" ref="K237">_xlfn.IFS('Paraclinicos '!W236="","",'Paraclinicos '!W236&lt;=8,1,'Paraclinicos '!W236&gt;8,0)</f>
        <v>1</v>
      </c>
      <c r="L237" cm="1">
        <f t="array" ref="L237">_xlfn.IFS('Paraclinicos '!S236="","",'Paraclinicos '!S236&gt;=30,1,'Paraclinicos '!S236&lt;30,0)</f>
        <v>0</v>
      </c>
      <c r="M237" cm="1">
        <f t="array" ref="M237">_xlfn.IFS(OR('Paraclinicos '!T236="",'Paraclinicos '!U236=""),"",OR('Paraclinicos '!T236&lt;=90,'Paraclinicos '!U236&lt;=60),1,OR('Paraclinicos '!T236&gt;90,'Paraclinicos '!U236&gt;60),0)</f>
        <v>1</v>
      </c>
      <c r="N237" s="45">
        <f t="shared" si="11"/>
        <v>5</v>
      </c>
      <c r="O237" cm="1">
        <f t="array" ref="O237">_xlfn.IFS(OR('Paraclinicos '!M236="",'Paraclinicos '!N236="",'Paraclinicos '!N236=0),"",'Paraclinicos '!M236/'Paraclinicos '!N236&lt;100,4,'Paraclinicos '!M236/'Paraclinicos '!N236&lt;200,3,'Paraclinicos '!M236/'Paraclinicos '!N236&lt;300,2,'Paraclinicos '!M236/'Paraclinicos '!N236&lt;400,1,'Paraclinicos '!M236/'Paraclinicos '!N236&gt;=400,0)</f>
        <v>1</v>
      </c>
      <c r="P237" cm="1">
        <f t="array" ref="P237">_xlfn.IFS('Paraclinicos '!C236="","",'Paraclinicos '!C236&lt;20,4,'Paraclinicos '!C236&lt;50,3,'Paraclinicos '!C236&lt;100,2,'Paraclinicos '!C236&lt;150,1,'Paraclinicos '!C236&gt;150,0)</f>
        <v>0</v>
      </c>
      <c r="Q237" cm="1">
        <f t="array" ref="Q237">_xlfn.IFS('Paraclinicos '!O236="","",'Paraclinicos '!O236&lt;1.2,0,'Paraclinicos '!O236&lt;2,1,'Paraclinicos '!O236&lt;3.5,2,'Paraclinicos '!O236&lt;5,3,'Paraclinicos '!O236&gt;5,4)</f>
        <v>0</v>
      </c>
      <c r="R237" t="str" cm="1">
        <f t="array" ref="R237">_xlfn.IFS('Paraclinicos '!J236="","",'Paraclinicos '!J236&lt;1.2,0,'Paraclinicos '!J236&lt;2,1,'Paraclinicos '!J236&lt;6,2,'Paraclinicos '!J236&lt;12,3,'Paraclinicos '!J236&gt;=12,4)</f>
        <v/>
      </c>
      <c r="S237" cm="1">
        <f t="array" ref="S237">_xlfn.IFS('Paraclinicos '!Y236="","",'Paraclinicos '!Y236&lt;70,1,'Paraclinicos '!Y236&gt;=70,0)</f>
        <v>0</v>
      </c>
      <c r="T237" cm="1">
        <f t="array" ref="T237">_xlfn.IFS('Paraclinicos '!W236="","",'Paraclinicos '!W236&lt;6,4,'Paraclinicos '!W236&lt;10,3,'Paraclinicos '!W236&lt;13,2,'Paraclinicos '!W236&lt;15,1,'Paraclinicos '!W236=15,0)</f>
        <v>4</v>
      </c>
      <c r="U237" s="54">
        <f t="shared" si="9"/>
        <v>5</v>
      </c>
      <c r="V237" cm="1">
        <f t="array" ref="V237">_xlfn.IFS('Paraclinicos '!S236="","",OR('Paraclinicos '!S236&lt;=8,'Paraclinicos '!S236&gt;=25),3,'Paraclinicos '!S236&lt;12,1,'Paraclinicos '!S236&lt;21,0,'Paraclinicos '!S236&lt;25,2)</f>
        <v>0</v>
      </c>
      <c r="W237" t="str">
        <f>IFERROR(IF(INDEX('BD Demog para scores enalazar'!Y$2:'BD Demog para scores enalazar'!Y$3000,MATCH(Formulas!A237,'BD Demog para scores enalazar'!A$2:'BD Demog para scores enalazar'!A$3000,0))=1,"SI","NO"),"")</f>
        <v>NO</v>
      </c>
      <c r="X237" s="9" t="str">
        <f>IFERROR(IF(INDEX('BD Demog para scores enalazar'!AJ$2:'BD Demog para scores enalazar'!AJ$3000,MATCH(Formulas!A237,'BD Demog para scores enalazar'!A$2:'BD Demog para scores enalazar'!A$3000,0))=1,"SI","NO"),"")</f>
        <v>NO</v>
      </c>
      <c r="Y237" cm="1">
        <f t="array" ref="Y237">IF(AND(W237="NO",X237="NO"),_xlfn.IFS('Paraclinicos '!K236&lt;=91,3,'Paraclinicos '!K236&lt;94,2,'Paraclinicos '!K236&lt;96,1,'Paraclinicos '!K236&gt;=96,0),"")</f>
        <v>1</v>
      </c>
      <c r="Z237" t="str" cm="1">
        <f t="array" ref="Z237">IF(OR(W237="SI",X237="SI"),_xlfn.IFS(OR(AND('Paraclinicos '!K236&lt;=83),AND('Paraclinicos '!K236&gt;=97,AA237=2)),3,OR(AND('Paraclinicos '!K236&lt;=86),AND('Paraclinicos '!K236&gt;=94,AA237=2)),2,OR(AND('Paraclinicos '!K236&lt;=88),AND('Paraclinicos '!K236&gt;=92,AA237=2)),1,OR(AND('Paraclinicos '!K236&gt;=88,'Paraclinicos '!K236&lt;=92),AND('Paraclinicos '!K236&gt;=93,AA237=0)),0),"")</f>
        <v/>
      </c>
      <c r="AA237" cm="1">
        <f t="array" ref="AA237">_xlfn.IFS('Paraclinicos '!E236="","",'Paraclinicos '!E236="Oxigeno",2,'Paraclinicos '!E236="Aire",0)</f>
        <v>2</v>
      </c>
    </row>
    <row r="238" spans="1:27" x14ac:dyDescent="0.25">
      <c r="A238">
        <f>'Paraclinicos '!A237</f>
        <v>32</v>
      </c>
      <c r="B238" s="3">
        <f>'Paraclinicos '!R237</f>
        <v>44311</v>
      </c>
      <c r="C238" cm="1">
        <f t="array" ref="C238">_xlfn.IFS('Paraclinicos '!Q237="","",'Paraclinicos '!Q237&gt;60,3,'Paraclinicos '!Q237&lt;=60,1)</f>
        <v>1</v>
      </c>
      <c r="D238" t="str">
        <f>IFERROR(IF(INDEX('BD Demog para scores enalazar'!BC$2:BC$3000,MATCH(Formulas!A238,'BD Demog para scores enalazar'!A$2:A$3000,0))=0,"SI","NO"),"")</f>
        <v>SI</v>
      </c>
      <c r="E238" cm="1">
        <f t="array" ref="E238">_xlfn.IFS(D238="","",D238="SI",4,D238="NO",1)</f>
        <v>4</v>
      </c>
      <c r="F238" cm="1">
        <f t="array" ref="F238">_xlfn.IFS('Paraclinicos '!B237="","",'Paraclinicos '!B237&gt;1,1,'Paraclinicos '!B237&lt;=1,3)</f>
        <v>3</v>
      </c>
      <c r="G238" t="str" cm="1">
        <f t="array" ref="G238">_xlfn.IFS('Paraclinicos '!D237="","",AND('Paraclinicos '!D237&gt;=250,'Paraclinicos '!D237&lt;=500),2,'Paraclinicos '!D237&gt;500,3,'Paraclinicos '!D237&lt;250,1)</f>
        <v/>
      </c>
      <c r="H238" s="50">
        <f t="shared" si="10"/>
        <v>8</v>
      </c>
      <c r="I238" cm="1">
        <f t="array" ref="I238">_xlfn.IFS('Paraclinicos '!Q237="","",'Paraclinicos '!Q237&gt;=65,1,'Paraclinicos '!Q237&lt;65,0)</f>
        <v>0</v>
      </c>
      <c r="J238" cm="1">
        <f t="array" ref="J238">_xlfn.IFS('Paraclinicos '!I237="","",'Paraclinicos '!I237&gt;7,1,'Paraclinicos '!I237&lt;=7,0)</f>
        <v>1</v>
      </c>
      <c r="K238" cm="1">
        <f t="array" ref="K238">_xlfn.IFS('Paraclinicos '!W237="","",'Paraclinicos '!W237&lt;=8,1,'Paraclinicos '!W237&gt;8,0)</f>
        <v>1</v>
      </c>
      <c r="L238" cm="1">
        <f t="array" ref="L238">_xlfn.IFS('Paraclinicos '!S237="","",'Paraclinicos '!S237&gt;=30,1,'Paraclinicos '!S237&lt;30,0)</f>
        <v>0</v>
      </c>
      <c r="M238" cm="1">
        <f t="array" ref="M238">_xlfn.IFS(OR('Paraclinicos '!T237="",'Paraclinicos '!U237=""),"",OR('Paraclinicos '!T237&lt;=90,'Paraclinicos '!U237&lt;=60),1,OR('Paraclinicos '!T237&gt;90,'Paraclinicos '!U237&gt;60),0)</f>
        <v>1</v>
      </c>
      <c r="N238" s="45">
        <f t="shared" si="11"/>
        <v>6</v>
      </c>
      <c r="O238" cm="1">
        <f t="array" ref="O238">_xlfn.IFS(OR('Paraclinicos '!M237="",'Paraclinicos '!N237="",'Paraclinicos '!N237=0),"",'Paraclinicos '!M237/'Paraclinicos '!N237&lt;100,4,'Paraclinicos '!M237/'Paraclinicos '!N237&lt;200,3,'Paraclinicos '!M237/'Paraclinicos '!N237&lt;300,2,'Paraclinicos '!M237/'Paraclinicos '!N237&lt;400,1,'Paraclinicos '!M237/'Paraclinicos '!N237&gt;=400,0)</f>
        <v>4</v>
      </c>
      <c r="P238" cm="1">
        <f t="array" ref="P238">_xlfn.IFS('Paraclinicos '!C237="","",'Paraclinicos '!C237&lt;20,4,'Paraclinicos '!C237&lt;50,3,'Paraclinicos '!C237&lt;100,2,'Paraclinicos '!C237&lt;150,1,'Paraclinicos '!C237&gt;150,0)</f>
        <v>2</v>
      </c>
      <c r="Q238" cm="1">
        <f t="array" ref="Q238">_xlfn.IFS('Paraclinicos '!O237="","",'Paraclinicos '!O237&lt;1.2,0,'Paraclinicos '!O237&lt;2,1,'Paraclinicos '!O237&lt;3.5,2,'Paraclinicos '!O237&lt;5,3,'Paraclinicos '!O237&gt;5,4)</f>
        <v>0</v>
      </c>
      <c r="R238" t="str" cm="1">
        <f t="array" ref="R238">_xlfn.IFS('Paraclinicos '!J237="","",'Paraclinicos '!J237&lt;1.2,0,'Paraclinicos '!J237&lt;2,1,'Paraclinicos '!J237&lt;6,2,'Paraclinicos '!J237&lt;12,3,'Paraclinicos '!J237&gt;=12,4)</f>
        <v/>
      </c>
      <c r="S238" cm="1">
        <f t="array" ref="S238">_xlfn.IFS('Paraclinicos '!Y237="","",'Paraclinicos '!Y237&lt;70,1,'Paraclinicos '!Y237&gt;=70,0)</f>
        <v>0</v>
      </c>
      <c r="T238" cm="1">
        <f t="array" ref="T238">_xlfn.IFS('Paraclinicos '!W237="","",'Paraclinicos '!W237&lt;6,4,'Paraclinicos '!W237&lt;10,3,'Paraclinicos '!W237&lt;13,2,'Paraclinicos '!W237&lt;15,1,'Paraclinicos '!W237=15,0)</f>
        <v>4</v>
      </c>
      <c r="U238" s="54">
        <f t="shared" si="9"/>
        <v>10</v>
      </c>
      <c r="V238" cm="1">
        <f t="array" ref="V238">_xlfn.IFS('Paraclinicos '!S237="","",OR('Paraclinicos '!S237&lt;=8,'Paraclinicos '!S237&gt;=25),3,'Paraclinicos '!S237&lt;12,1,'Paraclinicos '!S237&lt;21,0,'Paraclinicos '!S237&lt;25,2)</f>
        <v>0</v>
      </c>
      <c r="W238" t="str">
        <f>IFERROR(IF(INDEX('BD Demog para scores enalazar'!Y$2:'BD Demog para scores enalazar'!Y$3000,MATCH(Formulas!A238,'BD Demog para scores enalazar'!A$2:'BD Demog para scores enalazar'!A$3000,0))=1,"SI","NO"),"")</f>
        <v>NO</v>
      </c>
      <c r="X238" s="9" t="str">
        <f>IFERROR(IF(INDEX('BD Demog para scores enalazar'!AJ$2:'BD Demog para scores enalazar'!AJ$3000,MATCH(Formulas!A238,'BD Demog para scores enalazar'!A$2:'BD Demog para scores enalazar'!A$3000,0))=1,"SI","NO"),"")</f>
        <v>NO</v>
      </c>
      <c r="Y238" cm="1">
        <f t="array" ref="Y238">IF(AND(W238="NO",X238="NO"),_xlfn.IFS('Paraclinicos '!K237&lt;=91,3,'Paraclinicos '!K237&lt;94,2,'Paraclinicos '!K237&lt;96,1,'Paraclinicos '!K237&gt;=96,0),"")</f>
        <v>3</v>
      </c>
      <c r="Z238" t="str" cm="1">
        <f t="array" ref="Z238">IF(OR(W238="SI",X238="SI"),_xlfn.IFS(OR(AND('Paraclinicos '!K237&lt;=83),AND('Paraclinicos '!K237&gt;=97,AA238=2)),3,OR(AND('Paraclinicos '!K237&lt;=86),AND('Paraclinicos '!K237&gt;=94,AA238=2)),2,OR(AND('Paraclinicos '!K237&lt;=88),AND('Paraclinicos '!K237&gt;=92,AA238=2)),1,OR(AND('Paraclinicos '!K237&gt;=88,'Paraclinicos '!K237&lt;=92),AND('Paraclinicos '!K237&gt;=93,AA238=0)),0),"")</f>
        <v/>
      </c>
      <c r="AA238" cm="1">
        <f t="array" ref="AA238">_xlfn.IFS('Paraclinicos '!E237="","",'Paraclinicos '!E237="Oxigeno",2,'Paraclinicos '!E237="Aire",0)</f>
        <v>2</v>
      </c>
    </row>
    <row r="239" spans="1:27" x14ac:dyDescent="0.25">
      <c r="A239">
        <f>'Paraclinicos '!A238</f>
        <v>32</v>
      </c>
      <c r="B239" s="3">
        <f>'Paraclinicos '!R238</f>
        <v>44313</v>
      </c>
      <c r="C239" cm="1">
        <f t="array" ref="C239">_xlfn.IFS('Paraclinicos '!Q238="","",'Paraclinicos '!Q238&gt;60,3,'Paraclinicos '!Q238&lt;=60,1)</f>
        <v>1</v>
      </c>
      <c r="D239" t="str">
        <f>IFERROR(IF(INDEX('BD Demog para scores enalazar'!BC$2:BC$3000,MATCH(Formulas!A239,'BD Demog para scores enalazar'!A$2:A$3000,0))=0,"SI","NO"),"")</f>
        <v>SI</v>
      </c>
      <c r="E239" cm="1">
        <f t="array" ref="E239">_xlfn.IFS(D239="","",D239="SI",4,D239="NO",1)</f>
        <v>4</v>
      </c>
      <c r="F239" cm="1">
        <f t="array" ref="F239">_xlfn.IFS('Paraclinicos '!B238="","",'Paraclinicos '!B238&gt;1,1,'Paraclinicos '!B238&lt;=1,3)</f>
        <v>3</v>
      </c>
      <c r="G239" t="str" cm="1">
        <f t="array" ref="G239">_xlfn.IFS('Paraclinicos '!D238="","",AND('Paraclinicos '!D238&gt;=250,'Paraclinicos '!D238&lt;=500),2,'Paraclinicos '!D238&gt;500,3,'Paraclinicos '!D238&lt;250,1)</f>
        <v/>
      </c>
      <c r="H239" s="50">
        <f t="shared" si="10"/>
        <v>8</v>
      </c>
      <c r="I239" cm="1">
        <f t="array" ref="I239">_xlfn.IFS('Paraclinicos '!Q238="","",'Paraclinicos '!Q238&gt;=65,1,'Paraclinicos '!Q238&lt;65,0)</f>
        <v>0</v>
      </c>
      <c r="J239" cm="1">
        <f t="array" ref="J239">_xlfn.IFS('Paraclinicos '!I238="","",'Paraclinicos '!I238&gt;7,1,'Paraclinicos '!I238&lt;=7,0)</f>
        <v>1</v>
      </c>
      <c r="K239" cm="1">
        <f t="array" ref="K239">_xlfn.IFS('Paraclinicos '!W238="","",'Paraclinicos '!W238&lt;=8,1,'Paraclinicos '!W238&gt;8,0)</f>
        <v>1</v>
      </c>
      <c r="L239" cm="1">
        <f t="array" ref="L239">_xlfn.IFS('Paraclinicos '!S238="","",'Paraclinicos '!S238&gt;=30,1,'Paraclinicos '!S238&lt;30,0)</f>
        <v>0</v>
      </c>
      <c r="M239" cm="1">
        <f t="array" ref="M239">_xlfn.IFS(OR('Paraclinicos '!T238="",'Paraclinicos '!U238=""),"",OR('Paraclinicos '!T238&lt;=90,'Paraclinicos '!U238&lt;=60),1,OR('Paraclinicos '!T238&gt;90,'Paraclinicos '!U238&gt;60),0)</f>
        <v>1</v>
      </c>
      <c r="N239" s="45">
        <f t="shared" si="11"/>
        <v>6</v>
      </c>
      <c r="O239" cm="1">
        <f t="array" ref="O239">_xlfn.IFS(OR('Paraclinicos '!M238="",'Paraclinicos '!N238="",'Paraclinicos '!N238=0),"",'Paraclinicos '!M238/'Paraclinicos '!N238&lt;100,4,'Paraclinicos '!M238/'Paraclinicos '!N238&lt;200,3,'Paraclinicos '!M238/'Paraclinicos '!N238&lt;300,2,'Paraclinicos '!M238/'Paraclinicos '!N238&lt;400,1,'Paraclinicos '!M238/'Paraclinicos '!N238&gt;=400,0)</f>
        <v>3</v>
      </c>
      <c r="P239" cm="1">
        <f t="array" ref="P239">_xlfn.IFS('Paraclinicos '!C238="","",'Paraclinicos '!C238&lt;20,4,'Paraclinicos '!C238&lt;50,3,'Paraclinicos '!C238&lt;100,2,'Paraclinicos '!C238&lt;150,1,'Paraclinicos '!C238&gt;150,0)</f>
        <v>2</v>
      </c>
      <c r="Q239" cm="1">
        <f t="array" ref="Q239">_xlfn.IFS('Paraclinicos '!O238="","",'Paraclinicos '!O238&lt;1.2,0,'Paraclinicos '!O238&lt;2,1,'Paraclinicos '!O238&lt;3.5,2,'Paraclinicos '!O238&lt;5,3,'Paraclinicos '!O238&gt;5,4)</f>
        <v>0</v>
      </c>
      <c r="R239" cm="1">
        <f t="array" ref="R239">_xlfn.IFS('Paraclinicos '!J238="","",'Paraclinicos '!J238&lt;1.2,0,'Paraclinicos '!J238&lt;2,1,'Paraclinicos '!J238&lt;6,2,'Paraclinicos '!J238&lt;12,3,'Paraclinicos '!J238&gt;=12,4)</f>
        <v>1</v>
      </c>
      <c r="S239" cm="1">
        <f t="array" ref="S239">_xlfn.IFS('Paraclinicos '!Y238="","",'Paraclinicos '!Y238&lt;70,1,'Paraclinicos '!Y238&gt;=70,0)</f>
        <v>0</v>
      </c>
      <c r="T239" cm="1">
        <f t="array" ref="T239">_xlfn.IFS('Paraclinicos '!W238="","",'Paraclinicos '!W238&lt;6,4,'Paraclinicos '!W238&lt;10,3,'Paraclinicos '!W238&lt;13,2,'Paraclinicos '!W238&lt;15,1,'Paraclinicos '!W238=15,0)</f>
        <v>4</v>
      </c>
      <c r="U239" s="54">
        <f t="shared" si="9"/>
        <v>10</v>
      </c>
      <c r="V239" cm="1">
        <f t="array" ref="V239">_xlfn.IFS('Paraclinicos '!S238="","",OR('Paraclinicos '!S238&lt;=8,'Paraclinicos '!S238&gt;=25),3,'Paraclinicos '!S238&lt;12,1,'Paraclinicos '!S238&lt;21,0,'Paraclinicos '!S238&lt;25,2)</f>
        <v>0</v>
      </c>
      <c r="W239" t="str">
        <f>IFERROR(IF(INDEX('BD Demog para scores enalazar'!Y$2:'BD Demog para scores enalazar'!Y$3000,MATCH(Formulas!A239,'BD Demog para scores enalazar'!A$2:'BD Demog para scores enalazar'!A$3000,0))=1,"SI","NO"),"")</f>
        <v>NO</v>
      </c>
      <c r="X239" s="9" t="str">
        <f>IFERROR(IF(INDEX('BD Demog para scores enalazar'!AJ$2:'BD Demog para scores enalazar'!AJ$3000,MATCH(Formulas!A239,'BD Demog para scores enalazar'!A$2:'BD Demog para scores enalazar'!A$3000,0))=1,"SI","NO"),"")</f>
        <v>NO</v>
      </c>
      <c r="Y239" cm="1">
        <f t="array" ref="Y239">IF(AND(W239="NO",X239="NO"),_xlfn.IFS('Paraclinicos '!K238&lt;=91,3,'Paraclinicos '!K238&lt;94,2,'Paraclinicos '!K238&lt;96,1,'Paraclinicos '!K238&gt;=96,0),"")</f>
        <v>2</v>
      </c>
      <c r="Z239" t="str" cm="1">
        <f t="array" ref="Z239">IF(OR(W239="SI",X239="SI"),_xlfn.IFS(OR(AND('Paraclinicos '!K238&lt;=83),AND('Paraclinicos '!K238&gt;=97,AA239=2)),3,OR(AND('Paraclinicos '!K238&lt;=86),AND('Paraclinicos '!K238&gt;=94,AA239=2)),2,OR(AND('Paraclinicos '!K238&lt;=88),AND('Paraclinicos '!K238&gt;=92,AA239=2)),1,OR(AND('Paraclinicos '!K238&gt;=88,'Paraclinicos '!K238&lt;=92),AND('Paraclinicos '!K238&gt;=93,AA239=0)),0),"")</f>
        <v/>
      </c>
      <c r="AA239" cm="1">
        <f t="array" ref="AA239">_xlfn.IFS('Paraclinicos '!E238="","",'Paraclinicos '!E238="Oxigeno",2,'Paraclinicos '!E238="Aire",0)</f>
        <v>2</v>
      </c>
    </row>
    <row r="240" spans="1:27" x14ac:dyDescent="0.25">
      <c r="A240">
        <f>'Paraclinicos '!A239</f>
        <v>32</v>
      </c>
      <c r="B240" s="3">
        <f>'Paraclinicos '!R239</f>
        <v>44313</v>
      </c>
      <c r="C240" cm="1">
        <f t="array" ref="C240">_xlfn.IFS('Paraclinicos '!Q239="","",'Paraclinicos '!Q239&gt;60,3,'Paraclinicos '!Q239&lt;=60,1)</f>
        <v>1</v>
      </c>
      <c r="D240" t="str">
        <f>IFERROR(IF(INDEX('BD Demog para scores enalazar'!BC$2:BC$3000,MATCH(Formulas!A240,'BD Demog para scores enalazar'!A$2:A$3000,0))=0,"SI","NO"),"")</f>
        <v>SI</v>
      </c>
      <c r="E240" cm="1">
        <f t="array" ref="E240">_xlfn.IFS(D240="","",D240="SI",4,D240="NO",1)</f>
        <v>4</v>
      </c>
      <c r="F240" cm="1">
        <f t="array" ref="F240">_xlfn.IFS('Paraclinicos '!B239="","",'Paraclinicos '!B239&gt;1,1,'Paraclinicos '!B239&lt;=1,3)</f>
        <v>3</v>
      </c>
      <c r="G240" t="str" cm="1">
        <f t="array" ref="G240">_xlfn.IFS('Paraclinicos '!D239="","",AND('Paraclinicos '!D239&gt;=250,'Paraclinicos '!D239&lt;=500),2,'Paraclinicos '!D239&gt;500,3,'Paraclinicos '!D239&lt;250,1)</f>
        <v/>
      </c>
      <c r="H240" s="50">
        <f t="shared" si="10"/>
        <v>8</v>
      </c>
      <c r="I240" cm="1">
        <f t="array" ref="I240">_xlfn.IFS('Paraclinicos '!Q239="","",'Paraclinicos '!Q239&gt;=65,1,'Paraclinicos '!Q239&lt;65,0)</f>
        <v>0</v>
      </c>
      <c r="J240" cm="1">
        <f t="array" ref="J240">_xlfn.IFS('Paraclinicos '!I239="","",'Paraclinicos '!I239&gt;7,1,'Paraclinicos '!I239&lt;=7,0)</f>
        <v>1</v>
      </c>
      <c r="K240" cm="1">
        <f t="array" ref="K240">_xlfn.IFS('Paraclinicos '!W239="","",'Paraclinicos '!W239&lt;=8,1,'Paraclinicos '!W239&gt;8,0)</f>
        <v>0</v>
      </c>
      <c r="L240" cm="1">
        <f t="array" ref="L240">_xlfn.IFS('Paraclinicos '!S239="","",'Paraclinicos '!S239&gt;=30,1,'Paraclinicos '!S239&lt;30,0)</f>
        <v>0</v>
      </c>
      <c r="M240" cm="1">
        <f t="array" ref="M240">_xlfn.IFS(OR('Paraclinicos '!T239="",'Paraclinicos '!U239=""),"",OR('Paraclinicos '!T239&lt;=90,'Paraclinicos '!U239&lt;=60),1,OR('Paraclinicos '!T239&gt;90,'Paraclinicos '!U239&gt;60),0)</f>
        <v>1</v>
      </c>
      <c r="N240" s="45">
        <f t="shared" si="11"/>
        <v>5</v>
      </c>
      <c r="O240" cm="1">
        <f t="array" ref="O240">_xlfn.IFS(OR('Paraclinicos '!M239="",'Paraclinicos '!N239="",'Paraclinicos '!N239=0),"",'Paraclinicos '!M239/'Paraclinicos '!N239&lt;100,4,'Paraclinicos '!M239/'Paraclinicos '!N239&lt;200,3,'Paraclinicos '!M239/'Paraclinicos '!N239&lt;300,2,'Paraclinicos '!M239/'Paraclinicos '!N239&lt;400,1,'Paraclinicos '!M239/'Paraclinicos '!N239&gt;=400,0)</f>
        <v>1</v>
      </c>
      <c r="P240" cm="1">
        <f t="array" ref="P240">_xlfn.IFS('Paraclinicos '!C239="","",'Paraclinicos '!C239&lt;20,4,'Paraclinicos '!C239&lt;50,3,'Paraclinicos '!C239&lt;100,2,'Paraclinicos '!C239&lt;150,1,'Paraclinicos '!C239&gt;150,0)</f>
        <v>2</v>
      </c>
      <c r="Q240" cm="1">
        <f t="array" ref="Q240">_xlfn.IFS('Paraclinicos '!O239="","",'Paraclinicos '!O239&lt;1.2,0,'Paraclinicos '!O239&lt;2,1,'Paraclinicos '!O239&lt;3.5,2,'Paraclinicos '!O239&lt;5,3,'Paraclinicos '!O239&gt;5,4)</f>
        <v>0</v>
      </c>
      <c r="R240" t="str" cm="1">
        <f t="array" ref="R240">_xlfn.IFS('Paraclinicos '!J239="","",'Paraclinicos '!J239&lt;1.2,0,'Paraclinicos '!J239&lt;2,1,'Paraclinicos '!J239&lt;6,2,'Paraclinicos '!J239&lt;12,3,'Paraclinicos '!J239&gt;=12,4)</f>
        <v/>
      </c>
      <c r="S240" cm="1">
        <f t="array" ref="S240">_xlfn.IFS('Paraclinicos '!Y239="","",'Paraclinicos '!Y239&lt;70,1,'Paraclinicos '!Y239&gt;=70,0)</f>
        <v>0</v>
      </c>
      <c r="T240" cm="1">
        <f t="array" ref="T240">_xlfn.IFS('Paraclinicos '!W239="","",'Paraclinicos '!W239&lt;6,4,'Paraclinicos '!W239&lt;10,3,'Paraclinicos '!W239&lt;13,2,'Paraclinicos '!W239&lt;15,1,'Paraclinicos '!W239=15,0)</f>
        <v>2</v>
      </c>
      <c r="U240" s="54">
        <f t="shared" si="9"/>
        <v>5</v>
      </c>
      <c r="V240" cm="1">
        <f t="array" ref="V240">_xlfn.IFS('Paraclinicos '!S239="","",OR('Paraclinicos '!S239&lt;=8,'Paraclinicos '!S239&gt;=25),3,'Paraclinicos '!S239&lt;12,1,'Paraclinicos '!S239&lt;21,0,'Paraclinicos '!S239&lt;25,2)</f>
        <v>0</v>
      </c>
      <c r="W240" t="str">
        <f>IFERROR(IF(INDEX('BD Demog para scores enalazar'!Y$2:'BD Demog para scores enalazar'!Y$3000,MATCH(Formulas!A240,'BD Demog para scores enalazar'!A$2:'BD Demog para scores enalazar'!A$3000,0))=1,"SI","NO"),"")</f>
        <v>NO</v>
      </c>
      <c r="X240" s="9" t="str">
        <f>IFERROR(IF(INDEX('BD Demog para scores enalazar'!AJ$2:'BD Demog para scores enalazar'!AJ$3000,MATCH(Formulas!A240,'BD Demog para scores enalazar'!A$2:'BD Demog para scores enalazar'!A$3000,0))=1,"SI","NO"),"")</f>
        <v>NO</v>
      </c>
      <c r="Y240" cm="1">
        <f t="array" ref="Y240">IF(AND(W240="NO",X240="NO"),_xlfn.IFS('Paraclinicos '!K239&lt;=91,3,'Paraclinicos '!K239&lt;94,2,'Paraclinicos '!K239&lt;96,1,'Paraclinicos '!K239&gt;=96,0),"")</f>
        <v>1</v>
      </c>
      <c r="Z240" t="str" cm="1">
        <f t="array" ref="Z240">IF(OR(W240="SI",X240="SI"),_xlfn.IFS(OR(AND('Paraclinicos '!K239&lt;=83),AND('Paraclinicos '!K239&gt;=97,AA240=2)),3,OR(AND('Paraclinicos '!K239&lt;=86),AND('Paraclinicos '!K239&gt;=94,AA240=2)),2,OR(AND('Paraclinicos '!K239&lt;=88),AND('Paraclinicos '!K239&gt;=92,AA240=2)),1,OR(AND('Paraclinicos '!K239&gt;=88,'Paraclinicos '!K239&lt;=92),AND('Paraclinicos '!K239&gt;=93,AA240=0)),0),"")</f>
        <v/>
      </c>
      <c r="AA240" cm="1">
        <f t="array" ref="AA240">_xlfn.IFS('Paraclinicos '!E239="","",'Paraclinicos '!E239="Oxigeno",2,'Paraclinicos '!E239="Aire",0)</f>
        <v>2</v>
      </c>
    </row>
    <row r="241" spans="1:27" x14ac:dyDescent="0.25">
      <c r="A241">
        <f>'Paraclinicos '!A240</f>
        <v>32</v>
      </c>
      <c r="B241" s="3">
        <f>'Paraclinicos '!R240</f>
        <v>44315</v>
      </c>
      <c r="C241" cm="1">
        <f t="array" ref="C241">_xlfn.IFS('Paraclinicos '!Q240="","",'Paraclinicos '!Q240&gt;60,3,'Paraclinicos '!Q240&lt;=60,1)</f>
        <v>1</v>
      </c>
      <c r="D241" t="str">
        <f>IFERROR(IF(INDEX('BD Demog para scores enalazar'!BC$2:BC$3000,MATCH(Formulas!A241,'BD Demog para scores enalazar'!A$2:A$3000,0))=0,"SI","NO"),"")</f>
        <v>SI</v>
      </c>
      <c r="E241" cm="1">
        <f t="array" ref="E241">_xlfn.IFS(D241="","",D241="SI",4,D241="NO",1)</f>
        <v>4</v>
      </c>
      <c r="F241" cm="1">
        <f t="array" ref="F241">_xlfn.IFS('Paraclinicos '!B240="","",'Paraclinicos '!B240&gt;1,1,'Paraclinicos '!B240&lt;=1,3)</f>
        <v>3</v>
      </c>
      <c r="G241" t="str" cm="1">
        <f t="array" ref="G241">_xlfn.IFS('Paraclinicos '!D240="","",AND('Paraclinicos '!D240&gt;=250,'Paraclinicos '!D240&lt;=500),2,'Paraclinicos '!D240&gt;500,3,'Paraclinicos '!D240&lt;250,1)</f>
        <v/>
      </c>
      <c r="H241" s="50">
        <f t="shared" si="10"/>
        <v>8</v>
      </c>
      <c r="I241" cm="1">
        <f t="array" ref="I241">_xlfn.IFS('Paraclinicos '!Q240="","",'Paraclinicos '!Q240&gt;=65,1,'Paraclinicos '!Q240&lt;65,0)</f>
        <v>0</v>
      </c>
      <c r="J241" cm="1">
        <f t="array" ref="J241">_xlfn.IFS('Paraclinicos '!I240="","",'Paraclinicos '!I240&gt;7,1,'Paraclinicos '!I240&lt;=7,0)</f>
        <v>1</v>
      </c>
      <c r="K241" cm="1">
        <f t="array" ref="K241">_xlfn.IFS('Paraclinicos '!W240="","",'Paraclinicos '!W240&lt;=8,1,'Paraclinicos '!W240&gt;8,0)</f>
        <v>0</v>
      </c>
      <c r="L241" cm="1">
        <f t="array" ref="L241">_xlfn.IFS('Paraclinicos '!S240="","",'Paraclinicos '!S240&gt;=30,1,'Paraclinicos '!S240&lt;30,0)</f>
        <v>0</v>
      </c>
      <c r="M241" cm="1">
        <f t="array" ref="M241">_xlfn.IFS(OR('Paraclinicos '!T240="",'Paraclinicos '!U240=""),"",OR('Paraclinicos '!T240&lt;=90,'Paraclinicos '!U240&lt;=60),1,OR('Paraclinicos '!T240&gt;90,'Paraclinicos '!U240&gt;60),0)</f>
        <v>1</v>
      </c>
      <c r="N241" s="45">
        <f t="shared" si="11"/>
        <v>4</v>
      </c>
      <c r="O241" cm="1">
        <f t="array" ref="O241">_xlfn.IFS(OR('Paraclinicos '!M240="",'Paraclinicos '!N240="",'Paraclinicos '!N240=0),"",'Paraclinicos '!M240/'Paraclinicos '!N240&lt;100,4,'Paraclinicos '!M240/'Paraclinicos '!N240&lt;200,3,'Paraclinicos '!M240/'Paraclinicos '!N240&lt;300,2,'Paraclinicos '!M240/'Paraclinicos '!N240&lt;400,1,'Paraclinicos '!M240/'Paraclinicos '!N240&gt;=400,0)</f>
        <v>1</v>
      </c>
      <c r="P241" cm="1">
        <f t="array" ref="P241">_xlfn.IFS('Paraclinicos '!C240="","",'Paraclinicos '!C240&lt;20,4,'Paraclinicos '!C240&lt;50,3,'Paraclinicos '!C240&lt;100,2,'Paraclinicos '!C240&lt;150,1,'Paraclinicos '!C240&gt;150,0)</f>
        <v>2</v>
      </c>
      <c r="Q241" cm="1">
        <f t="array" ref="Q241">_xlfn.IFS('Paraclinicos '!O240="","",'Paraclinicos '!O240&lt;1.2,0,'Paraclinicos '!O240&lt;2,1,'Paraclinicos '!O240&lt;3.5,2,'Paraclinicos '!O240&lt;5,3,'Paraclinicos '!O240&gt;5,4)</f>
        <v>0</v>
      </c>
      <c r="R241" t="str" cm="1">
        <f t="array" ref="R241">_xlfn.IFS('Paraclinicos '!J240="","",'Paraclinicos '!J240&lt;1.2,0,'Paraclinicos '!J240&lt;2,1,'Paraclinicos '!J240&lt;6,2,'Paraclinicos '!J240&lt;12,3,'Paraclinicos '!J240&gt;=12,4)</f>
        <v/>
      </c>
      <c r="S241" cm="1">
        <f t="array" ref="S241">_xlfn.IFS('Paraclinicos '!Y240="","",'Paraclinicos '!Y240&lt;70,1,'Paraclinicos '!Y240&gt;=70,0)</f>
        <v>0</v>
      </c>
      <c r="T241" cm="1">
        <f t="array" ref="T241">_xlfn.IFS('Paraclinicos '!W240="","",'Paraclinicos '!W240&lt;6,4,'Paraclinicos '!W240&lt;10,3,'Paraclinicos '!W240&lt;13,2,'Paraclinicos '!W240&lt;15,1,'Paraclinicos '!W240=15,0)</f>
        <v>2</v>
      </c>
      <c r="U241" s="54">
        <f t="shared" si="9"/>
        <v>5</v>
      </c>
      <c r="V241" cm="1">
        <f t="array" ref="V241">_xlfn.IFS('Paraclinicos '!S240="","",OR('Paraclinicos '!S240&lt;=8,'Paraclinicos '!S240&gt;=25),3,'Paraclinicos '!S240&lt;12,1,'Paraclinicos '!S240&lt;21,0,'Paraclinicos '!S240&lt;25,2)</f>
        <v>0</v>
      </c>
      <c r="W241" t="str">
        <f>IFERROR(IF(INDEX('BD Demog para scores enalazar'!Y$2:'BD Demog para scores enalazar'!Y$3000,MATCH(Formulas!A241,'BD Demog para scores enalazar'!A$2:'BD Demog para scores enalazar'!A$3000,0))=1,"SI","NO"),"")</f>
        <v>NO</v>
      </c>
      <c r="X241" s="9" t="str">
        <f>IFERROR(IF(INDEX('BD Demog para scores enalazar'!AJ$2:'BD Demog para scores enalazar'!AJ$3000,MATCH(Formulas!A241,'BD Demog para scores enalazar'!A$2:'BD Demog para scores enalazar'!A$3000,0))=1,"SI","NO"),"")</f>
        <v>NO</v>
      </c>
      <c r="Y241" cm="1">
        <f t="array" ref="Y241">IF(AND(W241="NO",X241="NO"),_xlfn.IFS('Paraclinicos '!K240&lt;=91,3,'Paraclinicos '!K240&lt;94,2,'Paraclinicos '!K240&lt;96,1,'Paraclinicos '!K240&gt;=96,0),"")</f>
        <v>2</v>
      </c>
      <c r="Z241" t="str" cm="1">
        <f t="array" ref="Z241">IF(OR(W241="SI",X241="SI"),_xlfn.IFS(OR(AND('Paraclinicos '!K240&lt;=83),AND('Paraclinicos '!K240&gt;=97,AA241=2)),3,OR(AND('Paraclinicos '!K240&lt;=86),AND('Paraclinicos '!K240&gt;=94,AA241=2)),2,OR(AND('Paraclinicos '!K240&lt;=88),AND('Paraclinicos '!K240&gt;=92,AA241=2)),1,OR(AND('Paraclinicos '!K240&gt;=88,'Paraclinicos '!K240&lt;=92),AND('Paraclinicos '!K240&gt;=93,AA241=0)),0),"")</f>
        <v/>
      </c>
      <c r="AA241" cm="1">
        <f t="array" ref="AA241">_xlfn.IFS('Paraclinicos '!E240="","",'Paraclinicos '!E240="Oxigeno",2,'Paraclinicos '!E240="Aire",0)</f>
        <v>2</v>
      </c>
    </row>
    <row r="242" spans="1:27" x14ac:dyDescent="0.25">
      <c r="A242">
        <f>'Paraclinicos '!A241</f>
        <v>32</v>
      </c>
      <c r="B242" s="3">
        <f>'Paraclinicos '!R241</f>
        <v>44316</v>
      </c>
      <c r="C242" cm="1">
        <f t="array" ref="C242">_xlfn.IFS('Paraclinicos '!Q241="","",'Paraclinicos '!Q241&gt;60,3,'Paraclinicos '!Q241&lt;=60,1)</f>
        <v>1</v>
      </c>
      <c r="D242" t="str">
        <f>IFERROR(IF(INDEX('BD Demog para scores enalazar'!BC$2:BC$3000,MATCH(Formulas!A242,'BD Demog para scores enalazar'!A$2:A$3000,0))=0,"SI","NO"),"")</f>
        <v>SI</v>
      </c>
      <c r="E242" cm="1">
        <f t="array" ref="E242">_xlfn.IFS(D242="","",D242="SI",4,D242="NO",1)</f>
        <v>4</v>
      </c>
      <c r="F242" cm="1">
        <f t="array" ref="F242">_xlfn.IFS('Paraclinicos '!B241="","",'Paraclinicos '!B241&gt;1,1,'Paraclinicos '!B241&lt;=1,3)</f>
        <v>1</v>
      </c>
      <c r="G242" t="str" cm="1">
        <f t="array" ref="G242">_xlfn.IFS('Paraclinicos '!D241="","",AND('Paraclinicos '!D241&gt;=250,'Paraclinicos '!D241&lt;=500),2,'Paraclinicos '!D241&gt;500,3,'Paraclinicos '!D241&lt;250,1)</f>
        <v/>
      </c>
      <c r="H242" s="50">
        <f t="shared" si="10"/>
        <v>6</v>
      </c>
      <c r="I242" cm="1">
        <f t="array" ref="I242">_xlfn.IFS('Paraclinicos '!Q241="","",'Paraclinicos '!Q241&gt;=65,1,'Paraclinicos '!Q241&lt;65,0)</f>
        <v>0</v>
      </c>
      <c r="J242" cm="1">
        <f t="array" ref="J242">_xlfn.IFS('Paraclinicos '!I241="","",'Paraclinicos '!I241&gt;7,1,'Paraclinicos '!I241&lt;=7,0)</f>
        <v>1</v>
      </c>
      <c r="K242" cm="1">
        <f t="array" ref="K242">_xlfn.IFS('Paraclinicos '!W241="","",'Paraclinicos '!W241&lt;=8,1,'Paraclinicos '!W241&gt;8,0)</f>
        <v>0</v>
      </c>
      <c r="L242" cm="1">
        <f t="array" ref="L242">_xlfn.IFS('Paraclinicos '!S241="","",'Paraclinicos '!S241&gt;=30,1,'Paraclinicos '!S241&lt;30,0)</f>
        <v>0</v>
      </c>
      <c r="M242" cm="1">
        <f t="array" ref="M242">_xlfn.IFS(OR('Paraclinicos '!T241="",'Paraclinicos '!U241=""),"",OR('Paraclinicos '!T241&lt;=90,'Paraclinicos '!U241&lt;=60),1,OR('Paraclinicos '!T241&gt;90,'Paraclinicos '!U241&gt;60),0)</f>
        <v>0</v>
      </c>
      <c r="N242" s="45">
        <f t="shared" si="11"/>
        <v>3</v>
      </c>
      <c r="O242" cm="1">
        <f t="array" ref="O242">_xlfn.IFS(OR('Paraclinicos '!M241="",'Paraclinicos '!N241="",'Paraclinicos '!N241=0),"",'Paraclinicos '!M241/'Paraclinicos '!N241&lt;100,4,'Paraclinicos '!M241/'Paraclinicos '!N241&lt;200,3,'Paraclinicos '!M241/'Paraclinicos '!N241&lt;300,2,'Paraclinicos '!M241/'Paraclinicos '!N241&lt;400,1,'Paraclinicos '!M241/'Paraclinicos '!N241&gt;=400,0)</f>
        <v>1</v>
      </c>
      <c r="P242" cm="1">
        <f t="array" ref="P242">_xlfn.IFS('Paraclinicos '!C241="","",'Paraclinicos '!C241&lt;20,4,'Paraclinicos '!C241&lt;50,3,'Paraclinicos '!C241&lt;100,2,'Paraclinicos '!C241&lt;150,1,'Paraclinicos '!C241&gt;150,0)</f>
        <v>2</v>
      </c>
      <c r="Q242" cm="1">
        <f t="array" ref="Q242">_xlfn.IFS('Paraclinicos '!O241="","",'Paraclinicos '!O241&lt;1.2,0,'Paraclinicos '!O241&lt;2,1,'Paraclinicos '!O241&lt;3.5,2,'Paraclinicos '!O241&lt;5,3,'Paraclinicos '!O241&gt;5,4)</f>
        <v>0</v>
      </c>
      <c r="R242" t="str" cm="1">
        <f t="array" ref="R242">_xlfn.IFS('Paraclinicos '!J241="","",'Paraclinicos '!J241&lt;1.2,0,'Paraclinicos '!J241&lt;2,1,'Paraclinicos '!J241&lt;6,2,'Paraclinicos '!J241&lt;12,3,'Paraclinicos '!J241&gt;=12,4)</f>
        <v/>
      </c>
      <c r="S242" cm="1">
        <f t="array" ref="S242">_xlfn.IFS('Paraclinicos '!Y241="","",'Paraclinicos '!Y241&lt;70,1,'Paraclinicos '!Y241&gt;=70,0)</f>
        <v>0</v>
      </c>
      <c r="T242" cm="1">
        <f t="array" ref="T242">_xlfn.IFS('Paraclinicos '!W241="","",'Paraclinicos '!W241&lt;6,4,'Paraclinicos '!W241&lt;10,3,'Paraclinicos '!W241&lt;13,2,'Paraclinicos '!W241&lt;15,1,'Paraclinicos '!W241=15,0)</f>
        <v>2</v>
      </c>
      <c r="U242" s="54">
        <f t="shared" si="9"/>
        <v>5</v>
      </c>
      <c r="V242" cm="1">
        <f t="array" ref="V242">_xlfn.IFS('Paraclinicos '!S241="","",OR('Paraclinicos '!S241&lt;=8,'Paraclinicos '!S241&gt;=25),3,'Paraclinicos '!S241&lt;12,1,'Paraclinicos '!S241&lt;21,0,'Paraclinicos '!S241&lt;25,2)</f>
        <v>0</v>
      </c>
      <c r="W242" t="str">
        <f>IFERROR(IF(INDEX('BD Demog para scores enalazar'!Y$2:'BD Demog para scores enalazar'!Y$3000,MATCH(Formulas!A242,'BD Demog para scores enalazar'!A$2:'BD Demog para scores enalazar'!A$3000,0))=1,"SI","NO"),"")</f>
        <v>NO</v>
      </c>
      <c r="X242" s="9" t="str">
        <f>IFERROR(IF(INDEX('BD Demog para scores enalazar'!AJ$2:'BD Demog para scores enalazar'!AJ$3000,MATCH(Formulas!A242,'BD Demog para scores enalazar'!A$2:'BD Demog para scores enalazar'!A$3000,0))=1,"SI","NO"),"")</f>
        <v>NO</v>
      </c>
      <c r="Y242" cm="1">
        <f t="array" ref="Y242">IF(AND(W242="NO",X242="NO"),_xlfn.IFS('Paraclinicos '!K241&lt;=91,3,'Paraclinicos '!K241&lt;94,2,'Paraclinicos '!K241&lt;96,1,'Paraclinicos '!K241&gt;=96,0),"")</f>
        <v>2</v>
      </c>
      <c r="Z242" t="str" cm="1">
        <f t="array" ref="Z242">IF(OR(W242="SI",X242="SI"),_xlfn.IFS(OR(AND('Paraclinicos '!K241&lt;=83),AND('Paraclinicos '!K241&gt;=97,AA242=2)),3,OR(AND('Paraclinicos '!K241&lt;=86),AND('Paraclinicos '!K241&gt;=94,AA242=2)),2,OR(AND('Paraclinicos '!K241&lt;=88),AND('Paraclinicos '!K241&gt;=92,AA242=2)),1,OR(AND('Paraclinicos '!K241&gt;=88,'Paraclinicos '!K241&lt;=92),AND('Paraclinicos '!K241&gt;=93,AA242=0)),0),"")</f>
        <v/>
      </c>
      <c r="AA242" cm="1">
        <f t="array" ref="AA242">_xlfn.IFS('Paraclinicos '!E241="","",'Paraclinicos '!E241="Oxigeno",2,'Paraclinicos '!E241="Aire",0)</f>
        <v>2</v>
      </c>
    </row>
    <row r="243" spans="1:27" x14ac:dyDescent="0.25">
      <c r="A243">
        <f>'Paraclinicos '!A242</f>
        <v>32</v>
      </c>
      <c r="B243" s="3">
        <f>'Paraclinicos '!R242</f>
        <v>44317</v>
      </c>
      <c r="C243" cm="1">
        <f t="array" ref="C243">_xlfn.IFS('Paraclinicos '!Q242="","",'Paraclinicos '!Q242&gt;60,3,'Paraclinicos '!Q242&lt;=60,1)</f>
        <v>1</v>
      </c>
      <c r="D243" t="str">
        <f>IFERROR(IF(INDEX('BD Demog para scores enalazar'!BC$2:BC$3000,MATCH(Formulas!A243,'BD Demog para scores enalazar'!A$2:A$3000,0))=0,"SI","NO"),"")</f>
        <v>SI</v>
      </c>
      <c r="E243" cm="1">
        <f t="array" ref="E243">_xlfn.IFS(D243="","",D243="SI",4,D243="NO",1)</f>
        <v>4</v>
      </c>
      <c r="F243" cm="1">
        <f t="array" ref="F243">_xlfn.IFS('Paraclinicos '!B242="","",'Paraclinicos '!B242&gt;1,1,'Paraclinicos '!B242&lt;=1,3)</f>
        <v>3</v>
      </c>
      <c r="G243" t="str" cm="1">
        <f t="array" ref="G243">_xlfn.IFS('Paraclinicos '!D242="","",AND('Paraclinicos '!D242&gt;=250,'Paraclinicos '!D242&lt;=500),2,'Paraclinicos '!D242&gt;500,3,'Paraclinicos '!D242&lt;250,1)</f>
        <v/>
      </c>
      <c r="H243" s="50">
        <f t="shared" si="10"/>
        <v>8</v>
      </c>
      <c r="I243" cm="1">
        <f t="array" ref="I243">_xlfn.IFS('Paraclinicos '!Q242="","",'Paraclinicos '!Q242&gt;=65,1,'Paraclinicos '!Q242&lt;65,0)</f>
        <v>0</v>
      </c>
      <c r="J243" cm="1">
        <f t="array" ref="J243">_xlfn.IFS('Paraclinicos '!I242="","",'Paraclinicos '!I242&gt;7,1,'Paraclinicos '!I242&lt;=7,0)</f>
        <v>1</v>
      </c>
      <c r="K243" cm="1">
        <f t="array" ref="K243">_xlfn.IFS('Paraclinicos '!W242="","",'Paraclinicos '!W242&lt;=8,1,'Paraclinicos '!W242&gt;8,0)</f>
        <v>1</v>
      </c>
      <c r="L243" cm="1">
        <f t="array" ref="L243">_xlfn.IFS('Paraclinicos '!S242="","",'Paraclinicos '!S242&gt;=30,1,'Paraclinicos '!S242&lt;30,0)</f>
        <v>0</v>
      </c>
      <c r="M243" cm="1">
        <f t="array" ref="M243">_xlfn.IFS(OR('Paraclinicos '!T242="",'Paraclinicos '!U242=""),"",OR('Paraclinicos '!T242&lt;=90,'Paraclinicos '!U242&lt;=60),1,OR('Paraclinicos '!T242&gt;90,'Paraclinicos '!U242&gt;60),0)</f>
        <v>0</v>
      </c>
      <c r="N243" s="45">
        <f t="shared" si="11"/>
        <v>3</v>
      </c>
      <c r="O243" cm="1">
        <f t="array" ref="O243">_xlfn.IFS(OR('Paraclinicos '!M242="",'Paraclinicos '!N242="",'Paraclinicos '!N242=0),"",'Paraclinicos '!M242/'Paraclinicos '!N242&lt;100,4,'Paraclinicos '!M242/'Paraclinicos '!N242&lt;200,3,'Paraclinicos '!M242/'Paraclinicos '!N242&lt;300,2,'Paraclinicos '!M242/'Paraclinicos '!N242&lt;400,1,'Paraclinicos '!M242/'Paraclinicos '!N242&gt;=400,0)</f>
        <v>2</v>
      </c>
      <c r="P243" cm="1">
        <f t="array" ref="P243">_xlfn.IFS('Paraclinicos '!C242="","",'Paraclinicos '!C242&lt;20,4,'Paraclinicos '!C242&lt;50,3,'Paraclinicos '!C242&lt;100,2,'Paraclinicos '!C242&lt;150,1,'Paraclinicos '!C242&gt;150,0)</f>
        <v>2</v>
      </c>
      <c r="Q243" cm="1">
        <f t="array" ref="Q243">_xlfn.IFS('Paraclinicos '!O242="","",'Paraclinicos '!O242&lt;1.2,0,'Paraclinicos '!O242&lt;2,1,'Paraclinicos '!O242&lt;3.5,2,'Paraclinicos '!O242&lt;5,3,'Paraclinicos '!O242&gt;5,4)</f>
        <v>0</v>
      </c>
      <c r="R243" t="str" cm="1">
        <f t="array" ref="R243">_xlfn.IFS('Paraclinicos '!J242="","",'Paraclinicos '!J242&lt;1.2,0,'Paraclinicos '!J242&lt;2,1,'Paraclinicos '!J242&lt;6,2,'Paraclinicos '!J242&lt;12,3,'Paraclinicos '!J242&gt;=12,4)</f>
        <v/>
      </c>
      <c r="S243" cm="1">
        <f t="array" ref="S243">_xlfn.IFS('Paraclinicos '!Y242="","",'Paraclinicos '!Y242&lt;70,1,'Paraclinicos '!Y242&gt;=70,0)</f>
        <v>0</v>
      </c>
      <c r="T243" cm="1">
        <f t="array" ref="T243">_xlfn.IFS('Paraclinicos '!W242="","",'Paraclinicos '!W242&lt;6,4,'Paraclinicos '!W242&lt;10,3,'Paraclinicos '!W242&lt;13,2,'Paraclinicos '!W242&lt;15,1,'Paraclinicos '!W242=15,0)</f>
        <v>4</v>
      </c>
      <c r="U243" s="54">
        <f t="shared" si="9"/>
        <v>8</v>
      </c>
      <c r="V243" cm="1">
        <f t="array" ref="V243">_xlfn.IFS('Paraclinicos '!S242="","",OR('Paraclinicos '!S242&lt;=8,'Paraclinicos '!S242&gt;=25),3,'Paraclinicos '!S242&lt;12,1,'Paraclinicos '!S242&lt;21,0,'Paraclinicos '!S242&lt;25,2)</f>
        <v>0</v>
      </c>
      <c r="W243" t="str">
        <f>IFERROR(IF(INDEX('BD Demog para scores enalazar'!Y$2:'BD Demog para scores enalazar'!Y$3000,MATCH(Formulas!A243,'BD Demog para scores enalazar'!A$2:'BD Demog para scores enalazar'!A$3000,0))=1,"SI","NO"),"")</f>
        <v>NO</v>
      </c>
      <c r="X243" s="9" t="str">
        <f>IFERROR(IF(INDEX('BD Demog para scores enalazar'!AJ$2:'BD Demog para scores enalazar'!AJ$3000,MATCH(Formulas!A243,'BD Demog para scores enalazar'!A$2:'BD Demog para scores enalazar'!A$3000,0))=1,"SI","NO"),"")</f>
        <v>NO</v>
      </c>
      <c r="Y243" cm="1">
        <f t="array" ref="Y243">IF(AND(W243="NO",X243="NO"),_xlfn.IFS('Paraclinicos '!K242&lt;=91,3,'Paraclinicos '!K242&lt;94,2,'Paraclinicos '!K242&lt;96,1,'Paraclinicos '!K242&gt;=96,0),"")</f>
        <v>3</v>
      </c>
      <c r="Z243" t="str" cm="1">
        <f t="array" ref="Z243">IF(OR(W243="SI",X243="SI"),_xlfn.IFS(OR(AND('Paraclinicos '!K242&lt;=83),AND('Paraclinicos '!K242&gt;=97,AA243=2)),3,OR(AND('Paraclinicos '!K242&lt;=86),AND('Paraclinicos '!K242&gt;=94,AA243=2)),2,OR(AND('Paraclinicos '!K242&lt;=88),AND('Paraclinicos '!K242&gt;=92,AA243=2)),1,OR(AND('Paraclinicos '!K242&gt;=88,'Paraclinicos '!K242&lt;=92),AND('Paraclinicos '!K242&gt;=93,AA243=0)),0),"")</f>
        <v/>
      </c>
      <c r="AA243" cm="1">
        <f t="array" ref="AA243">_xlfn.IFS('Paraclinicos '!E242="","",'Paraclinicos '!E242="Oxigeno",2,'Paraclinicos '!E242="Aire",0)</f>
        <v>2</v>
      </c>
    </row>
    <row r="244" spans="1:27" x14ac:dyDescent="0.25">
      <c r="A244">
        <f>'Paraclinicos '!A243</f>
        <v>32</v>
      </c>
      <c r="B244" s="3">
        <f>'Paraclinicos '!R243</f>
        <v>44317</v>
      </c>
      <c r="C244" cm="1">
        <f t="array" ref="C244">_xlfn.IFS('Paraclinicos '!Q243="","",'Paraclinicos '!Q243&gt;60,3,'Paraclinicos '!Q243&lt;=60,1)</f>
        <v>1</v>
      </c>
      <c r="D244" t="str">
        <f>IFERROR(IF(INDEX('BD Demog para scores enalazar'!BC$2:BC$3000,MATCH(Formulas!A244,'BD Demog para scores enalazar'!A$2:A$3000,0))=0,"SI","NO"),"")</f>
        <v>SI</v>
      </c>
      <c r="E244" cm="1">
        <f t="array" ref="E244">_xlfn.IFS(D244="","",D244="SI",4,D244="NO",1)</f>
        <v>4</v>
      </c>
      <c r="F244" cm="1">
        <f t="array" ref="F244">_xlfn.IFS('Paraclinicos '!B243="","",'Paraclinicos '!B243&gt;1,1,'Paraclinicos '!B243&lt;=1,3)</f>
        <v>1</v>
      </c>
      <c r="G244" t="str" cm="1">
        <f t="array" ref="G244">_xlfn.IFS('Paraclinicos '!D243="","",AND('Paraclinicos '!D243&gt;=250,'Paraclinicos '!D243&lt;=500),2,'Paraclinicos '!D243&gt;500,3,'Paraclinicos '!D243&lt;250,1)</f>
        <v/>
      </c>
      <c r="H244" s="50">
        <f t="shared" si="10"/>
        <v>6</v>
      </c>
      <c r="I244" cm="1">
        <f t="array" ref="I244">_xlfn.IFS('Paraclinicos '!Q243="","",'Paraclinicos '!Q243&gt;=65,1,'Paraclinicos '!Q243&lt;65,0)</f>
        <v>0</v>
      </c>
      <c r="J244" cm="1">
        <f t="array" ref="J244">_xlfn.IFS('Paraclinicos '!I243="","",'Paraclinicos '!I243&gt;7,1,'Paraclinicos '!I243&lt;=7,0)</f>
        <v>1</v>
      </c>
      <c r="K244" cm="1">
        <f t="array" ref="K244">_xlfn.IFS('Paraclinicos '!W243="","",'Paraclinicos '!W243&lt;=8,1,'Paraclinicos '!W243&gt;8,0)</f>
        <v>1</v>
      </c>
      <c r="L244" cm="1">
        <f t="array" ref="L244">_xlfn.IFS('Paraclinicos '!S243="","",'Paraclinicos '!S243&gt;=30,1,'Paraclinicos '!S243&lt;30,0)</f>
        <v>0</v>
      </c>
      <c r="M244" cm="1">
        <f t="array" ref="M244">_xlfn.IFS(OR('Paraclinicos '!T243="",'Paraclinicos '!U243=""),"",OR('Paraclinicos '!T243&lt;=90,'Paraclinicos '!U243&lt;=60),1,OR('Paraclinicos '!T243&gt;90,'Paraclinicos '!U243&gt;60),0)</f>
        <v>0</v>
      </c>
      <c r="N244" s="45">
        <f t="shared" si="11"/>
        <v>4</v>
      </c>
      <c r="O244" cm="1">
        <f t="array" ref="O244">_xlfn.IFS(OR('Paraclinicos '!M243="",'Paraclinicos '!N243="",'Paraclinicos '!N243=0),"",'Paraclinicos '!M243/'Paraclinicos '!N243&lt;100,4,'Paraclinicos '!M243/'Paraclinicos '!N243&lt;200,3,'Paraclinicos '!M243/'Paraclinicos '!N243&lt;300,2,'Paraclinicos '!M243/'Paraclinicos '!N243&lt;400,1,'Paraclinicos '!M243/'Paraclinicos '!N243&gt;=400,0)</f>
        <v>2</v>
      </c>
      <c r="P244" cm="1">
        <f t="array" ref="P244">_xlfn.IFS('Paraclinicos '!C243="","",'Paraclinicos '!C243&lt;20,4,'Paraclinicos '!C243&lt;50,3,'Paraclinicos '!C243&lt;100,2,'Paraclinicos '!C243&lt;150,1,'Paraclinicos '!C243&gt;150,0)</f>
        <v>2</v>
      </c>
      <c r="Q244" cm="1">
        <f t="array" ref="Q244">_xlfn.IFS('Paraclinicos '!O243="","",'Paraclinicos '!O243&lt;1.2,0,'Paraclinicos '!O243&lt;2,1,'Paraclinicos '!O243&lt;3.5,2,'Paraclinicos '!O243&lt;5,3,'Paraclinicos '!O243&gt;5,4)</f>
        <v>0</v>
      </c>
      <c r="R244" cm="1">
        <f t="array" ref="R244">_xlfn.IFS('Paraclinicos '!J243="","",'Paraclinicos '!J243&lt;1.2,0,'Paraclinicos '!J243&lt;2,1,'Paraclinicos '!J243&lt;6,2,'Paraclinicos '!J243&lt;12,3,'Paraclinicos '!J243&gt;=12,4)</f>
        <v>2</v>
      </c>
      <c r="S244" cm="1">
        <f t="array" ref="S244">_xlfn.IFS('Paraclinicos '!Y243="","",'Paraclinicos '!Y243&lt;70,1,'Paraclinicos '!Y243&gt;=70,0)</f>
        <v>0</v>
      </c>
      <c r="T244" cm="1">
        <f t="array" ref="T244">_xlfn.IFS('Paraclinicos '!W243="","",'Paraclinicos '!W243&lt;6,4,'Paraclinicos '!W243&lt;10,3,'Paraclinicos '!W243&lt;13,2,'Paraclinicos '!W243&lt;15,1,'Paraclinicos '!W243=15,0)</f>
        <v>4</v>
      </c>
      <c r="U244" s="54">
        <f t="shared" si="9"/>
        <v>10</v>
      </c>
      <c r="V244" cm="1">
        <f t="array" ref="V244">_xlfn.IFS('Paraclinicos '!S243="","",OR('Paraclinicos '!S243&lt;=8,'Paraclinicos '!S243&gt;=25),3,'Paraclinicos '!S243&lt;12,1,'Paraclinicos '!S243&lt;21,0,'Paraclinicos '!S243&lt;25,2)</f>
        <v>0</v>
      </c>
      <c r="W244" t="str">
        <f>IFERROR(IF(INDEX('BD Demog para scores enalazar'!Y$2:'BD Demog para scores enalazar'!Y$3000,MATCH(Formulas!A244,'BD Demog para scores enalazar'!A$2:'BD Demog para scores enalazar'!A$3000,0))=1,"SI","NO"),"")</f>
        <v>NO</v>
      </c>
      <c r="X244" s="9" t="str">
        <f>IFERROR(IF(INDEX('BD Demog para scores enalazar'!AJ$2:'BD Demog para scores enalazar'!AJ$3000,MATCH(Formulas!A244,'BD Demog para scores enalazar'!A$2:'BD Demog para scores enalazar'!A$3000,0))=1,"SI","NO"),"")</f>
        <v>NO</v>
      </c>
      <c r="Y244" cm="1">
        <f t="array" ref="Y244">IF(AND(W244="NO",X244="NO"),_xlfn.IFS('Paraclinicos '!K243&lt;=91,3,'Paraclinicos '!K243&lt;94,2,'Paraclinicos '!K243&lt;96,1,'Paraclinicos '!K243&gt;=96,0),"")</f>
        <v>1</v>
      </c>
      <c r="Z244" t="str" cm="1">
        <f t="array" ref="Z244">IF(OR(W244="SI",X244="SI"),_xlfn.IFS(OR(AND('Paraclinicos '!K243&lt;=83),AND('Paraclinicos '!K243&gt;=97,AA244=2)),3,OR(AND('Paraclinicos '!K243&lt;=86),AND('Paraclinicos '!K243&gt;=94,AA244=2)),2,OR(AND('Paraclinicos '!K243&lt;=88),AND('Paraclinicos '!K243&gt;=92,AA244=2)),1,OR(AND('Paraclinicos '!K243&gt;=88,'Paraclinicos '!K243&lt;=92),AND('Paraclinicos '!K243&gt;=93,AA244=0)),0),"")</f>
        <v/>
      </c>
      <c r="AA244" cm="1">
        <f t="array" ref="AA244">_xlfn.IFS('Paraclinicos '!E243="","",'Paraclinicos '!E243="Oxigeno",2,'Paraclinicos '!E243="Aire",0)</f>
        <v>2</v>
      </c>
    </row>
    <row r="245" spans="1:27" x14ac:dyDescent="0.25">
      <c r="A245">
        <f>'Paraclinicos '!A244</f>
        <v>32</v>
      </c>
      <c r="B245" s="3">
        <f>'Paraclinicos '!R244</f>
        <v>44319</v>
      </c>
      <c r="C245" cm="1">
        <f t="array" ref="C245">_xlfn.IFS('Paraclinicos '!Q244="","",'Paraclinicos '!Q244&gt;60,3,'Paraclinicos '!Q244&lt;=60,1)</f>
        <v>1</v>
      </c>
      <c r="D245" t="str">
        <f>IFERROR(IF(INDEX('BD Demog para scores enalazar'!BC$2:BC$3000,MATCH(Formulas!A245,'BD Demog para scores enalazar'!A$2:A$3000,0))=0,"SI","NO"),"")</f>
        <v>SI</v>
      </c>
      <c r="E245" cm="1">
        <f t="array" ref="E245">_xlfn.IFS(D245="","",D245="SI",4,D245="NO",1)</f>
        <v>4</v>
      </c>
      <c r="F245" cm="1">
        <f t="array" ref="F245">_xlfn.IFS('Paraclinicos '!B244="","",'Paraclinicos '!B244&gt;1,1,'Paraclinicos '!B244&lt;=1,3)</f>
        <v>3</v>
      </c>
      <c r="G245" t="str" cm="1">
        <f t="array" ref="G245">_xlfn.IFS('Paraclinicos '!D244="","",AND('Paraclinicos '!D244&gt;=250,'Paraclinicos '!D244&lt;=500),2,'Paraclinicos '!D244&gt;500,3,'Paraclinicos '!D244&lt;250,1)</f>
        <v/>
      </c>
      <c r="H245" s="50">
        <f t="shared" si="10"/>
        <v>8</v>
      </c>
      <c r="I245" cm="1">
        <f t="array" ref="I245">_xlfn.IFS('Paraclinicos '!Q244="","",'Paraclinicos '!Q244&gt;=65,1,'Paraclinicos '!Q244&lt;65,0)</f>
        <v>0</v>
      </c>
      <c r="J245" cm="1">
        <f t="array" ref="J245">_xlfn.IFS('Paraclinicos '!I244="","",'Paraclinicos '!I244&gt;7,1,'Paraclinicos '!I244&lt;=7,0)</f>
        <v>1</v>
      </c>
      <c r="K245" cm="1">
        <f t="array" ref="K245">_xlfn.IFS('Paraclinicos '!W244="","",'Paraclinicos '!W244&lt;=8,1,'Paraclinicos '!W244&gt;8,0)</f>
        <v>1</v>
      </c>
      <c r="L245" cm="1">
        <f t="array" ref="L245">_xlfn.IFS('Paraclinicos '!S244="","",'Paraclinicos '!S244&gt;=30,1,'Paraclinicos '!S244&lt;30,0)</f>
        <v>0</v>
      </c>
      <c r="M245" cm="1">
        <f t="array" ref="M245">_xlfn.IFS(OR('Paraclinicos '!T244="",'Paraclinicos '!U244=""),"",OR('Paraclinicos '!T244&lt;=90,'Paraclinicos '!U244&lt;=60),1,OR('Paraclinicos '!T244&gt;90,'Paraclinicos '!U244&gt;60),0)</f>
        <v>0</v>
      </c>
      <c r="N245" s="45">
        <f t="shared" si="11"/>
        <v>4</v>
      </c>
      <c r="O245" cm="1">
        <f t="array" ref="O245">_xlfn.IFS(OR('Paraclinicos '!M244="",'Paraclinicos '!N244="",'Paraclinicos '!N244=0),"",'Paraclinicos '!M244/'Paraclinicos '!N244&lt;100,4,'Paraclinicos '!M244/'Paraclinicos '!N244&lt;200,3,'Paraclinicos '!M244/'Paraclinicos '!N244&lt;300,2,'Paraclinicos '!M244/'Paraclinicos '!N244&lt;400,1,'Paraclinicos '!M244/'Paraclinicos '!N244&gt;=400,0)</f>
        <v>3</v>
      </c>
      <c r="P245" cm="1">
        <f t="array" ref="P245">_xlfn.IFS('Paraclinicos '!C244="","",'Paraclinicos '!C244&lt;20,4,'Paraclinicos '!C244&lt;50,3,'Paraclinicos '!C244&lt;100,2,'Paraclinicos '!C244&lt;150,1,'Paraclinicos '!C244&gt;150,0)</f>
        <v>3</v>
      </c>
      <c r="Q245" cm="1">
        <f t="array" ref="Q245">_xlfn.IFS('Paraclinicos '!O244="","",'Paraclinicos '!O244&lt;1.2,0,'Paraclinicos '!O244&lt;2,1,'Paraclinicos '!O244&lt;3.5,2,'Paraclinicos '!O244&lt;5,3,'Paraclinicos '!O244&gt;5,4)</f>
        <v>0</v>
      </c>
      <c r="R245" t="str" cm="1">
        <f t="array" ref="R245">_xlfn.IFS('Paraclinicos '!J244="","",'Paraclinicos '!J244&lt;1.2,0,'Paraclinicos '!J244&lt;2,1,'Paraclinicos '!J244&lt;6,2,'Paraclinicos '!J244&lt;12,3,'Paraclinicos '!J244&gt;=12,4)</f>
        <v/>
      </c>
      <c r="S245" cm="1">
        <f t="array" ref="S245">_xlfn.IFS('Paraclinicos '!Y244="","",'Paraclinicos '!Y244&lt;70,1,'Paraclinicos '!Y244&gt;=70,0)</f>
        <v>0</v>
      </c>
      <c r="T245" cm="1">
        <f t="array" ref="T245">_xlfn.IFS('Paraclinicos '!W244="","",'Paraclinicos '!W244&lt;6,4,'Paraclinicos '!W244&lt;10,3,'Paraclinicos '!W244&lt;13,2,'Paraclinicos '!W244&lt;15,1,'Paraclinicos '!W244=15,0)</f>
        <v>4</v>
      </c>
      <c r="U245" s="54">
        <f t="shared" si="9"/>
        <v>10</v>
      </c>
      <c r="V245" cm="1">
        <f t="array" ref="V245">_xlfn.IFS('Paraclinicos '!S244="","",OR('Paraclinicos '!S244&lt;=8,'Paraclinicos '!S244&gt;=25),3,'Paraclinicos '!S244&lt;12,1,'Paraclinicos '!S244&lt;21,0,'Paraclinicos '!S244&lt;25,2)</f>
        <v>0</v>
      </c>
      <c r="W245" t="str">
        <f>IFERROR(IF(INDEX('BD Demog para scores enalazar'!Y$2:'BD Demog para scores enalazar'!Y$3000,MATCH(Formulas!A245,'BD Demog para scores enalazar'!A$2:'BD Demog para scores enalazar'!A$3000,0))=1,"SI","NO"),"")</f>
        <v>NO</v>
      </c>
      <c r="X245" s="9" t="str">
        <f>IFERROR(IF(INDEX('BD Demog para scores enalazar'!AJ$2:'BD Demog para scores enalazar'!AJ$3000,MATCH(Formulas!A245,'BD Demog para scores enalazar'!A$2:'BD Demog para scores enalazar'!A$3000,0))=1,"SI","NO"),"")</f>
        <v>NO</v>
      </c>
      <c r="Y245" cm="1">
        <f t="array" ref="Y245">IF(AND(W245="NO",X245="NO"),_xlfn.IFS('Paraclinicos '!K244&lt;=91,3,'Paraclinicos '!K244&lt;94,2,'Paraclinicos '!K244&lt;96,1,'Paraclinicos '!K244&gt;=96,0),"")</f>
        <v>3</v>
      </c>
      <c r="Z245" t="str" cm="1">
        <f t="array" ref="Z245">IF(OR(W245="SI",X245="SI"),_xlfn.IFS(OR(AND('Paraclinicos '!K244&lt;=83),AND('Paraclinicos '!K244&gt;=97,AA245=2)),3,OR(AND('Paraclinicos '!K244&lt;=86),AND('Paraclinicos '!K244&gt;=94,AA245=2)),2,OR(AND('Paraclinicos '!K244&lt;=88),AND('Paraclinicos '!K244&gt;=92,AA245=2)),1,OR(AND('Paraclinicos '!K244&gt;=88,'Paraclinicos '!K244&lt;=92),AND('Paraclinicos '!K244&gt;=93,AA245=0)),0),"")</f>
        <v/>
      </c>
      <c r="AA245" cm="1">
        <f t="array" ref="AA245">_xlfn.IFS('Paraclinicos '!E244="","",'Paraclinicos '!E244="Oxigeno",2,'Paraclinicos '!E244="Aire",0)</f>
        <v>2</v>
      </c>
    </row>
    <row r="246" spans="1:27" x14ac:dyDescent="0.25">
      <c r="A246">
        <f>'Paraclinicos '!A245</f>
        <v>32</v>
      </c>
      <c r="B246" s="3">
        <f>'Paraclinicos '!R245</f>
        <v>44319</v>
      </c>
      <c r="C246" cm="1">
        <f t="array" ref="C246">_xlfn.IFS('Paraclinicos '!Q245="","",'Paraclinicos '!Q245&gt;60,3,'Paraclinicos '!Q245&lt;=60,1)</f>
        <v>1</v>
      </c>
      <c r="D246" t="str">
        <f>IFERROR(IF(INDEX('BD Demog para scores enalazar'!BC$2:BC$3000,MATCH(Formulas!A246,'BD Demog para scores enalazar'!A$2:A$3000,0))=0,"SI","NO"),"")</f>
        <v>SI</v>
      </c>
      <c r="E246" cm="1">
        <f t="array" ref="E246">_xlfn.IFS(D246="","",D246="SI",4,D246="NO",1)</f>
        <v>4</v>
      </c>
      <c r="F246" cm="1">
        <f t="array" ref="F246">_xlfn.IFS('Paraclinicos '!B245="","",'Paraclinicos '!B245&gt;1,1,'Paraclinicos '!B245&lt;=1,3)</f>
        <v>1</v>
      </c>
      <c r="G246" t="str" cm="1">
        <f t="array" ref="G246">_xlfn.IFS('Paraclinicos '!D245="","",AND('Paraclinicos '!D245&gt;=250,'Paraclinicos '!D245&lt;=500),2,'Paraclinicos '!D245&gt;500,3,'Paraclinicos '!D245&lt;250,1)</f>
        <v/>
      </c>
      <c r="H246" s="50">
        <f t="shared" si="10"/>
        <v>6</v>
      </c>
      <c r="I246" cm="1">
        <f t="array" ref="I246">_xlfn.IFS('Paraclinicos '!Q245="","",'Paraclinicos '!Q245&gt;=65,1,'Paraclinicos '!Q245&lt;65,0)</f>
        <v>0</v>
      </c>
      <c r="J246" cm="1">
        <f t="array" ref="J246">_xlfn.IFS('Paraclinicos '!I245="","",'Paraclinicos '!I245&gt;7,1,'Paraclinicos '!I245&lt;=7,0)</f>
        <v>1</v>
      </c>
      <c r="K246" cm="1">
        <f t="array" ref="K246">_xlfn.IFS('Paraclinicos '!W245="","",'Paraclinicos '!W245&lt;=8,1,'Paraclinicos '!W245&gt;8,0)</f>
        <v>1</v>
      </c>
      <c r="L246" cm="1">
        <f t="array" ref="L246">_xlfn.IFS('Paraclinicos '!S245="","",'Paraclinicos '!S245&gt;=30,1,'Paraclinicos '!S245&lt;30,0)</f>
        <v>0</v>
      </c>
      <c r="M246" cm="1">
        <f t="array" ref="M246">_xlfn.IFS(OR('Paraclinicos '!T245="",'Paraclinicos '!U245=""),"",OR('Paraclinicos '!T245&lt;=90,'Paraclinicos '!U245&lt;=60),1,OR('Paraclinicos '!T245&gt;90,'Paraclinicos '!U245&gt;60),0)</f>
        <v>0</v>
      </c>
      <c r="N246" s="45">
        <f t="shared" si="11"/>
        <v>4</v>
      </c>
      <c r="O246" cm="1">
        <f t="array" ref="O246">_xlfn.IFS(OR('Paraclinicos '!M245="",'Paraclinicos '!N245="",'Paraclinicos '!N245=0),"",'Paraclinicos '!M245/'Paraclinicos '!N245&lt;100,4,'Paraclinicos '!M245/'Paraclinicos '!N245&lt;200,3,'Paraclinicos '!M245/'Paraclinicos '!N245&lt;300,2,'Paraclinicos '!M245/'Paraclinicos '!N245&lt;400,1,'Paraclinicos '!M245/'Paraclinicos '!N245&gt;=400,0)</f>
        <v>1</v>
      </c>
      <c r="P246" cm="1">
        <f t="array" ref="P246">_xlfn.IFS('Paraclinicos '!C245="","",'Paraclinicos '!C245&lt;20,4,'Paraclinicos '!C245&lt;50,3,'Paraclinicos '!C245&lt;100,2,'Paraclinicos '!C245&lt;150,1,'Paraclinicos '!C245&gt;150,0)</f>
        <v>2</v>
      </c>
      <c r="Q246" cm="1">
        <f t="array" ref="Q246">_xlfn.IFS('Paraclinicos '!O245="","",'Paraclinicos '!O245&lt;1.2,0,'Paraclinicos '!O245&lt;2,1,'Paraclinicos '!O245&lt;3.5,2,'Paraclinicos '!O245&lt;5,3,'Paraclinicos '!O245&gt;5,4)</f>
        <v>0</v>
      </c>
      <c r="R246" t="str" cm="1">
        <f t="array" ref="R246">_xlfn.IFS('Paraclinicos '!J245="","",'Paraclinicos '!J245&lt;1.2,0,'Paraclinicos '!J245&lt;2,1,'Paraclinicos '!J245&lt;6,2,'Paraclinicos '!J245&lt;12,3,'Paraclinicos '!J245&gt;=12,4)</f>
        <v/>
      </c>
      <c r="S246" cm="1">
        <f t="array" ref="S246">_xlfn.IFS('Paraclinicos '!Y245="","",'Paraclinicos '!Y245&lt;70,1,'Paraclinicos '!Y245&gt;=70,0)</f>
        <v>0</v>
      </c>
      <c r="T246" cm="1">
        <f t="array" ref="T246">_xlfn.IFS('Paraclinicos '!W245="","",'Paraclinicos '!W245&lt;6,4,'Paraclinicos '!W245&lt;10,3,'Paraclinicos '!W245&lt;13,2,'Paraclinicos '!W245&lt;15,1,'Paraclinicos '!W245=15,0)</f>
        <v>4</v>
      </c>
      <c r="U246" s="54">
        <f t="shared" si="9"/>
        <v>7</v>
      </c>
      <c r="V246" cm="1">
        <f t="array" ref="V246">_xlfn.IFS('Paraclinicos '!S245="","",OR('Paraclinicos '!S245&lt;=8,'Paraclinicos '!S245&gt;=25),3,'Paraclinicos '!S245&lt;12,1,'Paraclinicos '!S245&lt;21,0,'Paraclinicos '!S245&lt;25,2)</f>
        <v>0</v>
      </c>
      <c r="W246" t="str">
        <f>IFERROR(IF(INDEX('BD Demog para scores enalazar'!Y$2:'BD Demog para scores enalazar'!Y$3000,MATCH(Formulas!A246,'BD Demog para scores enalazar'!A$2:'BD Demog para scores enalazar'!A$3000,0))=1,"SI","NO"),"")</f>
        <v>NO</v>
      </c>
      <c r="X246" s="9" t="str">
        <f>IFERROR(IF(INDEX('BD Demog para scores enalazar'!AJ$2:'BD Demog para scores enalazar'!AJ$3000,MATCH(Formulas!A246,'BD Demog para scores enalazar'!A$2:'BD Demog para scores enalazar'!A$3000,0))=1,"SI","NO"),"")</f>
        <v>NO</v>
      </c>
      <c r="Y246" cm="1">
        <f t="array" ref="Y246">IF(AND(W246="NO",X246="NO"),_xlfn.IFS('Paraclinicos '!K245&lt;=91,3,'Paraclinicos '!K245&lt;94,2,'Paraclinicos '!K245&lt;96,1,'Paraclinicos '!K245&gt;=96,0),"")</f>
        <v>1</v>
      </c>
      <c r="Z246" t="str" cm="1">
        <f t="array" ref="Z246">IF(OR(W246="SI",X246="SI"),_xlfn.IFS(OR(AND('Paraclinicos '!K245&lt;=83),AND('Paraclinicos '!K245&gt;=97,AA246=2)),3,OR(AND('Paraclinicos '!K245&lt;=86),AND('Paraclinicos '!K245&gt;=94,AA246=2)),2,OR(AND('Paraclinicos '!K245&lt;=88),AND('Paraclinicos '!K245&gt;=92,AA246=2)),1,OR(AND('Paraclinicos '!K245&gt;=88,'Paraclinicos '!K245&lt;=92),AND('Paraclinicos '!K245&gt;=93,AA246=0)),0),"")</f>
        <v/>
      </c>
      <c r="AA246" cm="1">
        <f t="array" ref="AA246">_xlfn.IFS('Paraclinicos '!E245="","",'Paraclinicos '!E245="Oxigeno",2,'Paraclinicos '!E245="Aire",0)</f>
        <v>2</v>
      </c>
    </row>
    <row r="247" spans="1:27" x14ac:dyDescent="0.25">
      <c r="A247">
        <f>'Paraclinicos '!A246</f>
        <v>32</v>
      </c>
      <c r="B247" s="3">
        <f>'Paraclinicos '!R246</f>
        <v>44321</v>
      </c>
      <c r="C247" cm="1">
        <f t="array" ref="C247">_xlfn.IFS('Paraclinicos '!Q246="","",'Paraclinicos '!Q246&gt;60,3,'Paraclinicos '!Q246&lt;=60,1)</f>
        <v>1</v>
      </c>
      <c r="D247" t="str">
        <f>IFERROR(IF(INDEX('BD Demog para scores enalazar'!BC$2:BC$3000,MATCH(Formulas!A247,'BD Demog para scores enalazar'!A$2:A$3000,0))=0,"SI","NO"),"")</f>
        <v>SI</v>
      </c>
      <c r="E247" cm="1">
        <f t="array" ref="E247">_xlfn.IFS(D247="","",D247="SI",4,D247="NO",1)</f>
        <v>4</v>
      </c>
      <c r="F247" cm="1">
        <f t="array" ref="F247">_xlfn.IFS('Paraclinicos '!B246="","",'Paraclinicos '!B246&gt;1,1,'Paraclinicos '!B246&lt;=1,3)</f>
        <v>3</v>
      </c>
      <c r="G247" t="str" cm="1">
        <f t="array" ref="G247">_xlfn.IFS('Paraclinicos '!D246="","",AND('Paraclinicos '!D246&gt;=250,'Paraclinicos '!D246&lt;=500),2,'Paraclinicos '!D246&gt;500,3,'Paraclinicos '!D246&lt;250,1)</f>
        <v/>
      </c>
      <c r="H247" s="50">
        <f t="shared" si="10"/>
        <v>8</v>
      </c>
      <c r="I247" cm="1">
        <f t="array" ref="I247">_xlfn.IFS('Paraclinicos '!Q246="","",'Paraclinicos '!Q246&gt;=65,1,'Paraclinicos '!Q246&lt;65,0)</f>
        <v>0</v>
      </c>
      <c r="J247" cm="1">
        <f t="array" ref="J247">_xlfn.IFS('Paraclinicos '!I246="","",'Paraclinicos '!I246&gt;7,1,'Paraclinicos '!I246&lt;=7,0)</f>
        <v>1</v>
      </c>
      <c r="K247" cm="1">
        <f t="array" ref="K247">_xlfn.IFS('Paraclinicos '!W246="","",'Paraclinicos '!W246&lt;=8,1,'Paraclinicos '!W246&gt;8,0)</f>
        <v>1</v>
      </c>
      <c r="L247" cm="1">
        <f t="array" ref="L247">_xlfn.IFS('Paraclinicos '!S246="","",'Paraclinicos '!S246&gt;=30,1,'Paraclinicos '!S246&lt;30,0)</f>
        <v>0</v>
      </c>
      <c r="M247" cm="1">
        <f t="array" ref="M247">_xlfn.IFS(OR('Paraclinicos '!T246="",'Paraclinicos '!U246=""),"",OR('Paraclinicos '!T246&lt;=90,'Paraclinicos '!U246&lt;=60),1,OR('Paraclinicos '!T246&gt;90,'Paraclinicos '!U246&gt;60),0)</f>
        <v>0</v>
      </c>
      <c r="N247" s="45">
        <f t="shared" si="11"/>
        <v>4</v>
      </c>
      <c r="O247" cm="1">
        <f t="array" ref="O247">_xlfn.IFS(OR('Paraclinicos '!M246="",'Paraclinicos '!N246="",'Paraclinicos '!N246=0),"",'Paraclinicos '!M246/'Paraclinicos '!N246&lt;100,4,'Paraclinicos '!M246/'Paraclinicos '!N246&lt;200,3,'Paraclinicos '!M246/'Paraclinicos '!N246&lt;300,2,'Paraclinicos '!M246/'Paraclinicos '!N246&lt;400,1,'Paraclinicos '!M246/'Paraclinicos '!N246&gt;=400,0)</f>
        <v>3</v>
      </c>
      <c r="P247" cm="1">
        <f t="array" ref="P247">_xlfn.IFS('Paraclinicos '!C246="","",'Paraclinicos '!C246&lt;20,4,'Paraclinicos '!C246&lt;50,3,'Paraclinicos '!C246&lt;100,2,'Paraclinicos '!C246&lt;150,1,'Paraclinicos '!C246&gt;150,0)</f>
        <v>2</v>
      </c>
      <c r="Q247" cm="1">
        <f t="array" ref="Q247">_xlfn.IFS('Paraclinicos '!O246="","",'Paraclinicos '!O246&lt;1.2,0,'Paraclinicos '!O246&lt;2,1,'Paraclinicos '!O246&lt;3.5,2,'Paraclinicos '!O246&lt;5,3,'Paraclinicos '!O246&gt;5,4)</f>
        <v>0</v>
      </c>
      <c r="R247" cm="1">
        <f t="array" ref="R247">_xlfn.IFS('Paraclinicos '!J246="","",'Paraclinicos '!J246&lt;1.2,0,'Paraclinicos '!J246&lt;2,1,'Paraclinicos '!J246&lt;6,2,'Paraclinicos '!J246&lt;12,3,'Paraclinicos '!J246&gt;=12,4)</f>
        <v>2</v>
      </c>
      <c r="S247" cm="1">
        <f t="array" ref="S247">_xlfn.IFS('Paraclinicos '!Y246="","",'Paraclinicos '!Y246&lt;70,1,'Paraclinicos '!Y246&gt;=70,0)</f>
        <v>0</v>
      </c>
      <c r="T247" cm="1">
        <f t="array" ref="T247">_xlfn.IFS('Paraclinicos '!W246="","",'Paraclinicos '!W246&lt;6,4,'Paraclinicos '!W246&lt;10,3,'Paraclinicos '!W246&lt;13,2,'Paraclinicos '!W246&lt;15,1,'Paraclinicos '!W246=15,0)</f>
        <v>4</v>
      </c>
      <c r="U247" s="54">
        <f t="shared" si="9"/>
        <v>11</v>
      </c>
      <c r="V247" cm="1">
        <f t="array" ref="V247">_xlfn.IFS('Paraclinicos '!S246="","",OR('Paraclinicos '!S246&lt;=8,'Paraclinicos '!S246&gt;=25),3,'Paraclinicos '!S246&lt;12,1,'Paraclinicos '!S246&lt;21,0,'Paraclinicos '!S246&lt;25,2)</f>
        <v>0</v>
      </c>
      <c r="W247" t="str">
        <f>IFERROR(IF(INDEX('BD Demog para scores enalazar'!Y$2:'BD Demog para scores enalazar'!Y$3000,MATCH(Formulas!A247,'BD Demog para scores enalazar'!A$2:'BD Demog para scores enalazar'!A$3000,0))=1,"SI","NO"),"")</f>
        <v>NO</v>
      </c>
      <c r="X247" s="9" t="str">
        <f>IFERROR(IF(INDEX('BD Demog para scores enalazar'!AJ$2:'BD Demog para scores enalazar'!AJ$3000,MATCH(Formulas!A247,'BD Demog para scores enalazar'!A$2:'BD Demog para scores enalazar'!A$3000,0))=1,"SI","NO"),"")</f>
        <v>NO</v>
      </c>
      <c r="Y247" cm="1">
        <f t="array" ref="Y247">IF(AND(W247="NO",X247="NO"),_xlfn.IFS('Paraclinicos '!K246&lt;=91,3,'Paraclinicos '!K246&lt;94,2,'Paraclinicos '!K246&lt;96,1,'Paraclinicos '!K246&gt;=96,0),"")</f>
        <v>3</v>
      </c>
      <c r="Z247" t="str" cm="1">
        <f t="array" ref="Z247">IF(OR(W247="SI",X247="SI"),_xlfn.IFS(OR(AND('Paraclinicos '!K246&lt;=83),AND('Paraclinicos '!K246&gt;=97,AA247=2)),3,OR(AND('Paraclinicos '!K246&lt;=86),AND('Paraclinicos '!K246&gt;=94,AA247=2)),2,OR(AND('Paraclinicos '!K246&lt;=88),AND('Paraclinicos '!K246&gt;=92,AA247=2)),1,OR(AND('Paraclinicos '!K246&gt;=88,'Paraclinicos '!K246&lt;=92),AND('Paraclinicos '!K246&gt;=93,AA247=0)),0),"")</f>
        <v/>
      </c>
      <c r="AA247" cm="1">
        <f t="array" ref="AA247">_xlfn.IFS('Paraclinicos '!E246="","",'Paraclinicos '!E246="Oxigeno",2,'Paraclinicos '!E246="Aire",0)</f>
        <v>2</v>
      </c>
    </row>
    <row r="248" spans="1:27" x14ac:dyDescent="0.25">
      <c r="A248">
        <f>'Paraclinicos '!A247</f>
        <v>32</v>
      </c>
      <c r="B248" s="3">
        <f>'Paraclinicos '!R247</f>
        <v>44322</v>
      </c>
      <c r="C248" cm="1">
        <f t="array" ref="C248">_xlfn.IFS('Paraclinicos '!Q247="","",'Paraclinicos '!Q247&gt;60,3,'Paraclinicos '!Q247&lt;=60,1)</f>
        <v>1</v>
      </c>
      <c r="D248" t="str">
        <f>IFERROR(IF(INDEX('BD Demog para scores enalazar'!BC$2:BC$3000,MATCH(Formulas!A248,'BD Demog para scores enalazar'!A$2:A$3000,0))=0,"SI","NO"),"")</f>
        <v>SI</v>
      </c>
      <c r="E248" cm="1">
        <f t="array" ref="E248">_xlfn.IFS(D248="","",D248="SI",4,D248="NO",1)</f>
        <v>4</v>
      </c>
      <c r="F248" cm="1">
        <f t="array" ref="F248">_xlfn.IFS('Paraclinicos '!B247="","",'Paraclinicos '!B247&gt;1,1,'Paraclinicos '!B247&lt;=1,3)</f>
        <v>3</v>
      </c>
      <c r="G248" t="str" cm="1">
        <f t="array" ref="G248">_xlfn.IFS('Paraclinicos '!D247="","",AND('Paraclinicos '!D247&gt;=250,'Paraclinicos '!D247&lt;=500),2,'Paraclinicos '!D247&gt;500,3,'Paraclinicos '!D247&lt;250,1)</f>
        <v/>
      </c>
      <c r="H248" s="50">
        <f t="shared" si="10"/>
        <v>8</v>
      </c>
      <c r="I248" cm="1">
        <f t="array" ref="I248">_xlfn.IFS('Paraclinicos '!Q247="","",'Paraclinicos '!Q247&gt;=65,1,'Paraclinicos '!Q247&lt;65,0)</f>
        <v>0</v>
      </c>
      <c r="J248" cm="1">
        <f t="array" ref="J248">_xlfn.IFS('Paraclinicos '!I247="","",'Paraclinicos '!I247&gt;7,1,'Paraclinicos '!I247&lt;=7,0)</f>
        <v>1</v>
      </c>
      <c r="K248" cm="1">
        <f t="array" ref="K248">_xlfn.IFS('Paraclinicos '!W247="","",'Paraclinicos '!W247&lt;=8,1,'Paraclinicos '!W247&gt;8,0)</f>
        <v>1</v>
      </c>
      <c r="L248" cm="1">
        <f t="array" ref="L248">_xlfn.IFS('Paraclinicos '!S247="","",'Paraclinicos '!S247&gt;=30,1,'Paraclinicos '!S247&lt;30,0)</f>
        <v>0</v>
      </c>
      <c r="M248" cm="1">
        <f t="array" ref="M248">_xlfn.IFS(OR('Paraclinicos '!T247="",'Paraclinicos '!U247=""),"",OR('Paraclinicos '!T247&lt;=90,'Paraclinicos '!U247&lt;=60),1,OR('Paraclinicos '!T247&gt;90,'Paraclinicos '!U247&gt;60),0)</f>
        <v>0</v>
      </c>
      <c r="N248" s="45">
        <f t="shared" si="11"/>
        <v>4</v>
      </c>
      <c r="O248" cm="1">
        <f t="array" ref="O248">_xlfn.IFS(OR('Paraclinicos '!M247="",'Paraclinicos '!N247="",'Paraclinicos '!N247=0),"",'Paraclinicos '!M247/'Paraclinicos '!N247&lt;100,4,'Paraclinicos '!M247/'Paraclinicos '!N247&lt;200,3,'Paraclinicos '!M247/'Paraclinicos '!N247&lt;300,2,'Paraclinicos '!M247/'Paraclinicos '!N247&lt;400,1,'Paraclinicos '!M247/'Paraclinicos '!N247&gt;=400,0)</f>
        <v>2</v>
      </c>
      <c r="P248" cm="1">
        <f t="array" ref="P248">_xlfn.IFS('Paraclinicos '!C247="","",'Paraclinicos '!C247&lt;20,4,'Paraclinicos '!C247&lt;50,3,'Paraclinicos '!C247&lt;100,2,'Paraclinicos '!C247&lt;150,1,'Paraclinicos '!C247&gt;150,0)</f>
        <v>1</v>
      </c>
      <c r="Q248" cm="1">
        <f t="array" ref="Q248">_xlfn.IFS('Paraclinicos '!O247="","",'Paraclinicos '!O247&lt;1.2,0,'Paraclinicos '!O247&lt;2,1,'Paraclinicos '!O247&lt;3.5,2,'Paraclinicos '!O247&lt;5,3,'Paraclinicos '!O247&gt;5,4)</f>
        <v>0</v>
      </c>
      <c r="R248" cm="1">
        <f t="array" ref="R248">_xlfn.IFS('Paraclinicos '!J247="","",'Paraclinicos '!J247&lt;1.2,0,'Paraclinicos '!J247&lt;2,1,'Paraclinicos '!J247&lt;6,2,'Paraclinicos '!J247&lt;12,3,'Paraclinicos '!J247&gt;=12,4)</f>
        <v>2</v>
      </c>
      <c r="S248" cm="1">
        <f t="array" ref="S248">_xlfn.IFS('Paraclinicos '!Y247="","",'Paraclinicos '!Y247&lt;70,1,'Paraclinicos '!Y247&gt;=70,0)</f>
        <v>0</v>
      </c>
      <c r="T248" cm="1">
        <f t="array" ref="T248">_xlfn.IFS('Paraclinicos '!W247="","",'Paraclinicos '!W247&lt;6,4,'Paraclinicos '!W247&lt;10,3,'Paraclinicos '!W247&lt;13,2,'Paraclinicos '!W247&lt;15,1,'Paraclinicos '!W247=15,0)</f>
        <v>4</v>
      </c>
      <c r="U248" s="54">
        <f t="shared" si="9"/>
        <v>9</v>
      </c>
      <c r="V248" cm="1">
        <f t="array" ref="V248">_xlfn.IFS('Paraclinicos '!S247="","",OR('Paraclinicos '!S247&lt;=8,'Paraclinicos '!S247&gt;=25),3,'Paraclinicos '!S247&lt;12,1,'Paraclinicos '!S247&lt;21,0,'Paraclinicos '!S247&lt;25,2)</f>
        <v>0</v>
      </c>
      <c r="W248" t="str">
        <f>IFERROR(IF(INDEX('BD Demog para scores enalazar'!Y$2:'BD Demog para scores enalazar'!Y$3000,MATCH(Formulas!A248,'BD Demog para scores enalazar'!A$2:'BD Demog para scores enalazar'!A$3000,0))=1,"SI","NO"),"")</f>
        <v>NO</v>
      </c>
      <c r="X248" s="9" t="str">
        <f>IFERROR(IF(INDEX('BD Demog para scores enalazar'!AJ$2:'BD Demog para scores enalazar'!AJ$3000,MATCH(Formulas!A248,'BD Demog para scores enalazar'!A$2:'BD Demog para scores enalazar'!A$3000,0))=1,"SI","NO"),"")</f>
        <v>NO</v>
      </c>
      <c r="Y248" cm="1">
        <f t="array" ref="Y248">IF(AND(W248="NO",X248="NO"),_xlfn.IFS('Paraclinicos '!K247&lt;=91,3,'Paraclinicos '!K247&lt;94,2,'Paraclinicos '!K247&lt;96,1,'Paraclinicos '!K247&gt;=96,0),"")</f>
        <v>3</v>
      </c>
      <c r="Z248" t="str" cm="1">
        <f t="array" ref="Z248">IF(OR(W248="SI",X248="SI"),_xlfn.IFS(OR(AND('Paraclinicos '!K247&lt;=83),AND('Paraclinicos '!K247&gt;=97,AA248=2)),3,OR(AND('Paraclinicos '!K247&lt;=86),AND('Paraclinicos '!K247&gt;=94,AA248=2)),2,OR(AND('Paraclinicos '!K247&lt;=88),AND('Paraclinicos '!K247&gt;=92,AA248=2)),1,OR(AND('Paraclinicos '!K247&gt;=88,'Paraclinicos '!K247&lt;=92),AND('Paraclinicos '!K247&gt;=93,AA248=0)),0),"")</f>
        <v/>
      </c>
      <c r="AA248" cm="1">
        <f t="array" ref="AA248">_xlfn.IFS('Paraclinicos '!E247="","",'Paraclinicos '!E247="Oxigeno",2,'Paraclinicos '!E247="Aire",0)</f>
        <v>2</v>
      </c>
    </row>
    <row r="249" spans="1:27" x14ac:dyDescent="0.25">
      <c r="A249">
        <f>'Paraclinicos '!A248</f>
        <v>32</v>
      </c>
      <c r="B249" s="3">
        <f>'Paraclinicos '!R248</f>
        <v>44323</v>
      </c>
      <c r="C249" cm="1">
        <f t="array" ref="C249">_xlfn.IFS('Paraclinicos '!Q248="","",'Paraclinicos '!Q248&gt;60,3,'Paraclinicos '!Q248&lt;=60,1)</f>
        <v>1</v>
      </c>
      <c r="D249" t="str">
        <f>IFERROR(IF(INDEX('BD Demog para scores enalazar'!BC$2:BC$3000,MATCH(Formulas!A249,'BD Demog para scores enalazar'!A$2:A$3000,0))=0,"SI","NO"),"")</f>
        <v>SI</v>
      </c>
      <c r="E249" cm="1">
        <f t="array" ref="E249">_xlfn.IFS(D249="","",D249="SI",4,D249="NO",1)</f>
        <v>4</v>
      </c>
      <c r="F249" cm="1">
        <f t="array" ref="F249">_xlfn.IFS('Paraclinicos '!B248="","",'Paraclinicos '!B248&gt;1,1,'Paraclinicos '!B248&lt;=1,3)</f>
        <v>3</v>
      </c>
      <c r="G249" t="str" cm="1">
        <f t="array" ref="G249">_xlfn.IFS('Paraclinicos '!D248="","",AND('Paraclinicos '!D248&gt;=250,'Paraclinicos '!D248&lt;=500),2,'Paraclinicos '!D248&gt;500,3,'Paraclinicos '!D248&lt;250,1)</f>
        <v/>
      </c>
      <c r="H249" s="50">
        <f t="shared" si="10"/>
        <v>8</v>
      </c>
      <c r="I249" cm="1">
        <f t="array" ref="I249">_xlfn.IFS('Paraclinicos '!Q248="","",'Paraclinicos '!Q248&gt;=65,1,'Paraclinicos '!Q248&lt;65,0)</f>
        <v>0</v>
      </c>
      <c r="J249" cm="1">
        <f t="array" ref="J249">_xlfn.IFS('Paraclinicos '!I248="","",'Paraclinicos '!I248&gt;7,1,'Paraclinicos '!I248&lt;=7,0)</f>
        <v>1</v>
      </c>
      <c r="K249" cm="1">
        <f t="array" ref="K249">_xlfn.IFS('Paraclinicos '!W248="","",'Paraclinicos '!W248&lt;=8,1,'Paraclinicos '!W248&gt;8,0)</f>
        <v>0</v>
      </c>
      <c r="L249" cm="1">
        <f t="array" ref="L249">_xlfn.IFS('Paraclinicos '!S248="","",'Paraclinicos '!S248&gt;=30,1,'Paraclinicos '!S248&lt;30,0)</f>
        <v>0</v>
      </c>
      <c r="M249" cm="1">
        <f t="array" ref="M249">_xlfn.IFS(OR('Paraclinicos '!T248="",'Paraclinicos '!U248=""),"",OR('Paraclinicos '!T248&lt;=90,'Paraclinicos '!U248&lt;=60),1,OR('Paraclinicos '!T248&gt;90,'Paraclinicos '!U248&gt;60),0)</f>
        <v>0</v>
      </c>
      <c r="N249" s="45">
        <f t="shared" si="11"/>
        <v>3</v>
      </c>
      <c r="O249" cm="1">
        <f t="array" ref="O249">_xlfn.IFS(OR('Paraclinicos '!M248="",'Paraclinicos '!N248="",'Paraclinicos '!N248=0),"",'Paraclinicos '!M248/'Paraclinicos '!N248&lt;100,4,'Paraclinicos '!M248/'Paraclinicos '!N248&lt;200,3,'Paraclinicos '!M248/'Paraclinicos '!N248&lt;300,2,'Paraclinicos '!M248/'Paraclinicos '!N248&lt;400,1,'Paraclinicos '!M248/'Paraclinicos '!N248&gt;=400,0)</f>
        <v>3</v>
      </c>
      <c r="P249" cm="1">
        <f t="array" ref="P249">_xlfn.IFS('Paraclinicos '!C248="","",'Paraclinicos '!C248&lt;20,4,'Paraclinicos '!C248&lt;50,3,'Paraclinicos '!C248&lt;100,2,'Paraclinicos '!C248&lt;150,1,'Paraclinicos '!C248&gt;150,0)</f>
        <v>3</v>
      </c>
      <c r="Q249" cm="1">
        <f t="array" ref="Q249">_xlfn.IFS('Paraclinicos '!O248="","",'Paraclinicos '!O248&lt;1.2,0,'Paraclinicos '!O248&lt;2,1,'Paraclinicos '!O248&lt;3.5,2,'Paraclinicos '!O248&lt;5,3,'Paraclinicos '!O248&gt;5,4)</f>
        <v>0</v>
      </c>
      <c r="R249" cm="1">
        <f t="array" ref="R249">_xlfn.IFS('Paraclinicos '!J248="","",'Paraclinicos '!J248&lt;1.2,0,'Paraclinicos '!J248&lt;2,1,'Paraclinicos '!J248&lt;6,2,'Paraclinicos '!J248&lt;12,3,'Paraclinicos '!J248&gt;=12,4)</f>
        <v>2</v>
      </c>
      <c r="S249" cm="1">
        <f t="array" ref="S249">_xlfn.IFS('Paraclinicos '!Y248="","",'Paraclinicos '!Y248&lt;70,1,'Paraclinicos '!Y248&gt;=70,0)</f>
        <v>0</v>
      </c>
      <c r="T249" cm="1">
        <f t="array" ref="T249">_xlfn.IFS('Paraclinicos '!W248="","",'Paraclinicos '!W248&lt;6,4,'Paraclinicos '!W248&lt;10,3,'Paraclinicos '!W248&lt;13,2,'Paraclinicos '!W248&lt;15,1,'Paraclinicos '!W248=15,0)</f>
        <v>2</v>
      </c>
      <c r="U249" s="54">
        <f t="shared" si="9"/>
        <v>10</v>
      </c>
      <c r="V249" cm="1">
        <f t="array" ref="V249">_xlfn.IFS('Paraclinicos '!S248="","",OR('Paraclinicos '!S248&lt;=8,'Paraclinicos '!S248&gt;=25),3,'Paraclinicos '!S248&lt;12,1,'Paraclinicos '!S248&lt;21,0,'Paraclinicos '!S248&lt;25,2)</f>
        <v>0</v>
      </c>
      <c r="W249" t="str">
        <f>IFERROR(IF(INDEX('BD Demog para scores enalazar'!Y$2:'BD Demog para scores enalazar'!Y$3000,MATCH(Formulas!A249,'BD Demog para scores enalazar'!A$2:'BD Demog para scores enalazar'!A$3000,0))=1,"SI","NO"),"")</f>
        <v>NO</v>
      </c>
      <c r="X249" s="9" t="str">
        <f>IFERROR(IF(INDEX('BD Demog para scores enalazar'!AJ$2:'BD Demog para scores enalazar'!AJ$3000,MATCH(Formulas!A249,'BD Demog para scores enalazar'!A$2:'BD Demog para scores enalazar'!A$3000,0))=1,"SI","NO"),"")</f>
        <v>NO</v>
      </c>
      <c r="Y249" cm="1">
        <f t="array" ref="Y249">IF(AND(W249="NO",X249="NO"),_xlfn.IFS('Paraclinicos '!K248&lt;=91,3,'Paraclinicos '!K248&lt;94,2,'Paraclinicos '!K248&lt;96,1,'Paraclinicos '!K248&gt;=96,0),"")</f>
        <v>3</v>
      </c>
      <c r="Z249" t="str" cm="1">
        <f t="array" ref="Z249">IF(OR(W249="SI",X249="SI"),_xlfn.IFS(OR(AND('Paraclinicos '!K248&lt;=83),AND('Paraclinicos '!K248&gt;=97,AA249=2)),3,OR(AND('Paraclinicos '!K248&lt;=86),AND('Paraclinicos '!K248&gt;=94,AA249=2)),2,OR(AND('Paraclinicos '!K248&lt;=88),AND('Paraclinicos '!K248&gt;=92,AA249=2)),1,OR(AND('Paraclinicos '!K248&gt;=88,'Paraclinicos '!K248&lt;=92),AND('Paraclinicos '!K248&gt;=93,AA249=0)),0),"")</f>
        <v/>
      </c>
      <c r="AA249" cm="1">
        <f t="array" ref="AA249">_xlfn.IFS('Paraclinicos '!E248="","",'Paraclinicos '!E248="Oxigeno",2,'Paraclinicos '!E248="Aire",0)</f>
        <v>2</v>
      </c>
    </row>
    <row r="250" spans="1:27" x14ac:dyDescent="0.25">
      <c r="A250">
        <f>'Paraclinicos '!A249</f>
        <v>32</v>
      </c>
      <c r="B250" s="3">
        <f>'Paraclinicos '!R249</f>
        <v>44323</v>
      </c>
      <c r="C250" cm="1">
        <f t="array" ref="C250">_xlfn.IFS('Paraclinicos '!Q249="","",'Paraclinicos '!Q249&gt;60,3,'Paraclinicos '!Q249&lt;=60,1)</f>
        <v>1</v>
      </c>
      <c r="D250" t="str">
        <f>IFERROR(IF(INDEX('BD Demog para scores enalazar'!BC$2:BC$3000,MATCH(Formulas!A250,'BD Demog para scores enalazar'!A$2:A$3000,0))=0,"SI","NO"),"")</f>
        <v>SI</v>
      </c>
      <c r="E250" cm="1">
        <f t="array" ref="E250">_xlfn.IFS(D250="","",D250="SI",4,D250="NO",1)</f>
        <v>4</v>
      </c>
      <c r="F250" cm="1">
        <f t="array" ref="F250">_xlfn.IFS('Paraclinicos '!B249="","",'Paraclinicos '!B249&gt;1,1,'Paraclinicos '!B249&lt;=1,3)</f>
        <v>3</v>
      </c>
      <c r="G250" t="str" cm="1">
        <f t="array" ref="G250">_xlfn.IFS('Paraclinicos '!D249="","",AND('Paraclinicos '!D249&gt;=250,'Paraclinicos '!D249&lt;=500),2,'Paraclinicos '!D249&gt;500,3,'Paraclinicos '!D249&lt;250,1)</f>
        <v/>
      </c>
      <c r="H250" s="50">
        <f t="shared" si="10"/>
        <v>8</v>
      </c>
      <c r="I250" cm="1">
        <f t="array" ref="I250">_xlfn.IFS('Paraclinicos '!Q249="","",'Paraclinicos '!Q249&gt;=65,1,'Paraclinicos '!Q249&lt;65,0)</f>
        <v>0</v>
      </c>
      <c r="J250" cm="1">
        <f t="array" ref="J250">_xlfn.IFS('Paraclinicos '!I249="","",'Paraclinicos '!I249&gt;7,1,'Paraclinicos '!I249&lt;=7,0)</f>
        <v>1</v>
      </c>
      <c r="K250" cm="1">
        <f t="array" ref="K250">_xlfn.IFS('Paraclinicos '!W249="","",'Paraclinicos '!W249&lt;=8,1,'Paraclinicos '!W249&gt;8,0)</f>
        <v>0</v>
      </c>
      <c r="L250" cm="1">
        <f t="array" ref="L250">_xlfn.IFS('Paraclinicos '!S249="","",'Paraclinicos '!S249&gt;=30,1,'Paraclinicos '!S249&lt;30,0)</f>
        <v>0</v>
      </c>
      <c r="M250" cm="1">
        <f t="array" ref="M250">_xlfn.IFS(OR('Paraclinicos '!T249="",'Paraclinicos '!U249=""),"",OR('Paraclinicos '!T249&lt;=90,'Paraclinicos '!U249&lt;=60),1,OR('Paraclinicos '!T249&gt;90,'Paraclinicos '!U249&gt;60),0)</f>
        <v>0</v>
      </c>
      <c r="N250" s="45">
        <f t="shared" si="11"/>
        <v>2</v>
      </c>
      <c r="O250" cm="1">
        <f t="array" ref="O250">_xlfn.IFS(OR('Paraclinicos '!M249="",'Paraclinicos '!N249="",'Paraclinicos '!N249=0),"",'Paraclinicos '!M249/'Paraclinicos '!N249&lt;100,4,'Paraclinicos '!M249/'Paraclinicos '!N249&lt;200,3,'Paraclinicos '!M249/'Paraclinicos '!N249&lt;300,2,'Paraclinicos '!M249/'Paraclinicos '!N249&lt;400,1,'Paraclinicos '!M249/'Paraclinicos '!N249&gt;=400,0)</f>
        <v>1</v>
      </c>
      <c r="P250" cm="1">
        <f t="array" ref="P250">_xlfn.IFS('Paraclinicos '!C249="","",'Paraclinicos '!C249&lt;20,4,'Paraclinicos '!C249&lt;50,3,'Paraclinicos '!C249&lt;100,2,'Paraclinicos '!C249&lt;150,1,'Paraclinicos '!C249&gt;150,0)</f>
        <v>2</v>
      </c>
      <c r="Q250" cm="1">
        <f t="array" ref="Q250">_xlfn.IFS('Paraclinicos '!O249="","",'Paraclinicos '!O249&lt;1.2,0,'Paraclinicos '!O249&lt;2,1,'Paraclinicos '!O249&lt;3.5,2,'Paraclinicos '!O249&lt;5,3,'Paraclinicos '!O249&gt;5,4)</f>
        <v>0</v>
      </c>
      <c r="R250" t="str" cm="1">
        <f t="array" ref="R250">_xlfn.IFS('Paraclinicos '!J249="","",'Paraclinicos '!J249&lt;1.2,0,'Paraclinicos '!J249&lt;2,1,'Paraclinicos '!J249&lt;6,2,'Paraclinicos '!J249&lt;12,3,'Paraclinicos '!J249&gt;=12,4)</f>
        <v/>
      </c>
      <c r="S250" cm="1">
        <f t="array" ref="S250">_xlfn.IFS('Paraclinicos '!Y249="","",'Paraclinicos '!Y249&lt;70,1,'Paraclinicos '!Y249&gt;=70,0)</f>
        <v>0</v>
      </c>
      <c r="T250" cm="1">
        <f t="array" ref="T250">_xlfn.IFS('Paraclinicos '!W249="","",'Paraclinicos '!W249&lt;6,4,'Paraclinicos '!W249&lt;10,3,'Paraclinicos '!W249&lt;13,2,'Paraclinicos '!W249&lt;15,1,'Paraclinicos '!W249=15,0)</f>
        <v>2</v>
      </c>
      <c r="U250" s="54">
        <f t="shared" si="9"/>
        <v>5</v>
      </c>
      <c r="V250" cm="1">
        <f t="array" ref="V250">_xlfn.IFS('Paraclinicos '!S249="","",OR('Paraclinicos '!S249&lt;=8,'Paraclinicos '!S249&gt;=25),3,'Paraclinicos '!S249&lt;12,1,'Paraclinicos '!S249&lt;21,0,'Paraclinicos '!S249&lt;25,2)</f>
        <v>0</v>
      </c>
      <c r="W250" t="str">
        <f>IFERROR(IF(INDEX('BD Demog para scores enalazar'!Y$2:'BD Demog para scores enalazar'!Y$3000,MATCH(Formulas!A250,'BD Demog para scores enalazar'!A$2:'BD Demog para scores enalazar'!A$3000,0))=1,"SI","NO"),"")</f>
        <v>NO</v>
      </c>
      <c r="X250" s="9" t="str">
        <f>IFERROR(IF(INDEX('BD Demog para scores enalazar'!AJ$2:'BD Demog para scores enalazar'!AJ$3000,MATCH(Formulas!A250,'BD Demog para scores enalazar'!A$2:'BD Demog para scores enalazar'!A$3000,0))=1,"SI","NO"),"")</f>
        <v>NO</v>
      </c>
      <c r="Y250" cm="1">
        <f t="array" ref="Y250">IF(AND(W250="NO",X250="NO"),_xlfn.IFS('Paraclinicos '!K249&lt;=91,3,'Paraclinicos '!K249&lt;94,2,'Paraclinicos '!K249&lt;96,1,'Paraclinicos '!K249&gt;=96,0),"")</f>
        <v>2</v>
      </c>
      <c r="Z250" t="str" cm="1">
        <f t="array" ref="Z250">IF(OR(W250="SI",X250="SI"),_xlfn.IFS(OR(AND('Paraclinicos '!K249&lt;=83),AND('Paraclinicos '!K249&gt;=97,AA250=2)),3,OR(AND('Paraclinicos '!K249&lt;=86),AND('Paraclinicos '!K249&gt;=94,AA250=2)),2,OR(AND('Paraclinicos '!K249&lt;=88),AND('Paraclinicos '!K249&gt;=92,AA250=2)),1,OR(AND('Paraclinicos '!K249&gt;=88,'Paraclinicos '!K249&lt;=92),AND('Paraclinicos '!K249&gt;=93,AA250=0)),0),"")</f>
        <v/>
      </c>
      <c r="AA250" cm="1">
        <f t="array" ref="AA250">_xlfn.IFS('Paraclinicos '!E249="","",'Paraclinicos '!E249="Oxigeno",2,'Paraclinicos '!E249="Aire",0)</f>
        <v>2</v>
      </c>
    </row>
    <row r="251" spans="1:27" x14ac:dyDescent="0.25">
      <c r="A251">
        <f>'Paraclinicos '!A250</f>
        <v>32</v>
      </c>
      <c r="B251" s="3">
        <f>'Paraclinicos '!R250</f>
        <v>44325</v>
      </c>
      <c r="C251" cm="1">
        <f t="array" ref="C251">_xlfn.IFS('Paraclinicos '!Q250="","",'Paraclinicos '!Q250&gt;60,3,'Paraclinicos '!Q250&lt;=60,1)</f>
        <v>1</v>
      </c>
      <c r="D251" t="str">
        <f>IFERROR(IF(INDEX('BD Demog para scores enalazar'!BC$2:BC$3000,MATCH(Formulas!A251,'BD Demog para scores enalazar'!A$2:A$3000,0))=0,"SI","NO"),"")</f>
        <v>SI</v>
      </c>
      <c r="E251" cm="1">
        <f t="array" ref="E251">_xlfn.IFS(D251="","",D251="SI",4,D251="NO",1)</f>
        <v>4</v>
      </c>
      <c r="F251" cm="1">
        <f t="array" ref="F251">_xlfn.IFS('Paraclinicos '!B250="","",'Paraclinicos '!B250&gt;1,1,'Paraclinicos '!B250&lt;=1,3)</f>
        <v>3</v>
      </c>
      <c r="G251" t="str" cm="1">
        <f t="array" ref="G251">_xlfn.IFS('Paraclinicos '!D250="","",AND('Paraclinicos '!D250&gt;=250,'Paraclinicos '!D250&lt;=500),2,'Paraclinicos '!D250&gt;500,3,'Paraclinicos '!D250&lt;250,1)</f>
        <v/>
      </c>
      <c r="H251" s="50">
        <f t="shared" si="10"/>
        <v>8</v>
      </c>
      <c r="I251" cm="1">
        <f t="array" ref="I251">_xlfn.IFS('Paraclinicos '!Q250="","",'Paraclinicos '!Q250&gt;=65,1,'Paraclinicos '!Q250&lt;65,0)</f>
        <v>0</v>
      </c>
      <c r="J251" cm="1">
        <f t="array" ref="J251">_xlfn.IFS('Paraclinicos '!I250="","",'Paraclinicos '!I250&gt;7,1,'Paraclinicos '!I250&lt;=7,0)</f>
        <v>1</v>
      </c>
      <c r="K251" cm="1">
        <f t="array" ref="K251">_xlfn.IFS('Paraclinicos '!W250="","",'Paraclinicos '!W250&lt;=8,1,'Paraclinicos '!W250&gt;8,0)</f>
        <v>0</v>
      </c>
      <c r="L251" cm="1">
        <f t="array" ref="L251">_xlfn.IFS('Paraclinicos '!S250="","",'Paraclinicos '!S250&gt;=30,1,'Paraclinicos '!S250&lt;30,0)</f>
        <v>0</v>
      </c>
      <c r="M251" cm="1">
        <f t="array" ref="M251">_xlfn.IFS(OR('Paraclinicos '!T250="",'Paraclinicos '!U250=""),"",OR('Paraclinicos '!T250&lt;=90,'Paraclinicos '!U250&lt;=60),1,OR('Paraclinicos '!T250&gt;90,'Paraclinicos '!U250&gt;60),0)</f>
        <v>0</v>
      </c>
      <c r="N251" s="45">
        <f t="shared" si="11"/>
        <v>2</v>
      </c>
      <c r="O251" cm="1">
        <f t="array" ref="O251">_xlfn.IFS(OR('Paraclinicos '!M250="",'Paraclinicos '!N250="",'Paraclinicos '!N250=0),"",'Paraclinicos '!M250/'Paraclinicos '!N250&lt;100,4,'Paraclinicos '!M250/'Paraclinicos '!N250&lt;200,3,'Paraclinicos '!M250/'Paraclinicos '!N250&lt;300,2,'Paraclinicos '!M250/'Paraclinicos '!N250&lt;400,1,'Paraclinicos '!M250/'Paraclinicos '!N250&gt;=400,0)</f>
        <v>3</v>
      </c>
      <c r="P251" cm="1">
        <f t="array" ref="P251">_xlfn.IFS('Paraclinicos '!C250="","",'Paraclinicos '!C250&lt;20,4,'Paraclinicos '!C250&lt;50,3,'Paraclinicos '!C250&lt;100,2,'Paraclinicos '!C250&lt;150,1,'Paraclinicos '!C250&gt;150,0)</f>
        <v>1</v>
      </c>
      <c r="Q251" cm="1">
        <f t="array" ref="Q251">_xlfn.IFS('Paraclinicos '!O250="","",'Paraclinicos '!O250&lt;1.2,0,'Paraclinicos '!O250&lt;2,1,'Paraclinicos '!O250&lt;3.5,2,'Paraclinicos '!O250&lt;5,3,'Paraclinicos '!O250&gt;5,4)</f>
        <v>0</v>
      </c>
      <c r="R251" cm="1">
        <f t="array" ref="R251">_xlfn.IFS('Paraclinicos '!J250="","",'Paraclinicos '!J250&lt;1.2,0,'Paraclinicos '!J250&lt;2,1,'Paraclinicos '!J250&lt;6,2,'Paraclinicos '!J250&lt;12,3,'Paraclinicos '!J250&gt;=12,4)</f>
        <v>2</v>
      </c>
      <c r="S251" cm="1">
        <f t="array" ref="S251">_xlfn.IFS('Paraclinicos '!Y250="","",'Paraclinicos '!Y250&lt;70,1,'Paraclinicos '!Y250&gt;=70,0)</f>
        <v>0</v>
      </c>
      <c r="T251" cm="1">
        <f t="array" ref="T251">_xlfn.IFS('Paraclinicos '!W250="","",'Paraclinicos '!W250&lt;6,4,'Paraclinicos '!W250&lt;10,3,'Paraclinicos '!W250&lt;13,2,'Paraclinicos '!W250&lt;15,1,'Paraclinicos '!W250=15,0)</f>
        <v>3</v>
      </c>
      <c r="U251" s="54">
        <f t="shared" si="9"/>
        <v>9</v>
      </c>
      <c r="V251" cm="1">
        <f t="array" ref="V251">_xlfn.IFS('Paraclinicos '!S250="","",OR('Paraclinicos '!S250&lt;=8,'Paraclinicos '!S250&gt;=25),3,'Paraclinicos '!S250&lt;12,1,'Paraclinicos '!S250&lt;21,0,'Paraclinicos '!S250&lt;25,2)</f>
        <v>0</v>
      </c>
      <c r="W251" t="str">
        <f>IFERROR(IF(INDEX('BD Demog para scores enalazar'!Y$2:'BD Demog para scores enalazar'!Y$3000,MATCH(Formulas!A251,'BD Demog para scores enalazar'!A$2:'BD Demog para scores enalazar'!A$3000,0))=1,"SI","NO"),"")</f>
        <v>NO</v>
      </c>
      <c r="X251" s="9" t="str">
        <f>IFERROR(IF(INDEX('BD Demog para scores enalazar'!AJ$2:'BD Demog para scores enalazar'!AJ$3000,MATCH(Formulas!A251,'BD Demog para scores enalazar'!A$2:'BD Demog para scores enalazar'!A$3000,0))=1,"SI","NO"),"")</f>
        <v>NO</v>
      </c>
      <c r="Y251" cm="1">
        <f t="array" ref="Y251">IF(AND(W251="NO",X251="NO"),_xlfn.IFS('Paraclinicos '!K250&lt;=91,3,'Paraclinicos '!K250&lt;94,2,'Paraclinicos '!K250&lt;96,1,'Paraclinicos '!K250&gt;=96,0),"")</f>
        <v>3</v>
      </c>
      <c r="Z251" t="str" cm="1">
        <f t="array" ref="Z251">IF(OR(W251="SI",X251="SI"),_xlfn.IFS(OR(AND('Paraclinicos '!K250&lt;=83),AND('Paraclinicos '!K250&gt;=97,AA251=2)),3,OR(AND('Paraclinicos '!K250&lt;=86),AND('Paraclinicos '!K250&gt;=94,AA251=2)),2,OR(AND('Paraclinicos '!K250&lt;=88),AND('Paraclinicos '!K250&gt;=92,AA251=2)),1,OR(AND('Paraclinicos '!K250&gt;=88,'Paraclinicos '!K250&lt;=92),AND('Paraclinicos '!K250&gt;=93,AA251=0)),0),"")</f>
        <v/>
      </c>
      <c r="AA251" cm="1">
        <f t="array" ref="AA251">_xlfn.IFS('Paraclinicos '!E250="","",'Paraclinicos '!E250="Oxigeno",2,'Paraclinicos '!E250="Aire",0)</f>
        <v>2</v>
      </c>
    </row>
    <row r="252" spans="1:27" x14ac:dyDescent="0.25">
      <c r="A252">
        <f>'Paraclinicos '!A251</f>
        <v>32</v>
      </c>
      <c r="B252" s="3">
        <f>'Paraclinicos '!R251</f>
        <v>44327</v>
      </c>
      <c r="C252" cm="1">
        <f t="array" ref="C252">_xlfn.IFS('Paraclinicos '!Q251="","",'Paraclinicos '!Q251&gt;60,3,'Paraclinicos '!Q251&lt;=60,1)</f>
        <v>1</v>
      </c>
      <c r="D252" t="str">
        <f>IFERROR(IF(INDEX('BD Demog para scores enalazar'!BC$2:BC$3000,MATCH(Formulas!A252,'BD Demog para scores enalazar'!A$2:A$3000,0))=0,"SI","NO"),"")</f>
        <v>SI</v>
      </c>
      <c r="E252" cm="1">
        <f t="array" ref="E252">_xlfn.IFS(D252="","",D252="SI",4,D252="NO",1)</f>
        <v>4</v>
      </c>
      <c r="F252" cm="1">
        <f t="array" ref="F252">_xlfn.IFS('Paraclinicos '!B251="","",'Paraclinicos '!B251&gt;1,1,'Paraclinicos '!B251&lt;=1,3)</f>
        <v>1</v>
      </c>
      <c r="G252" t="str" cm="1">
        <f t="array" ref="G252">_xlfn.IFS('Paraclinicos '!D251="","",AND('Paraclinicos '!D251&gt;=250,'Paraclinicos '!D251&lt;=500),2,'Paraclinicos '!D251&gt;500,3,'Paraclinicos '!D251&lt;250,1)</f>
        <v/>
      </c>
      <c r="H252" s="50">
        <f t="shared" si="10"/>
        <v>6</v>
      </c>
      <c r="I252" cm="1">
        <f t="array" ref="I252">_xlfn.IFS('Paraclinicos '!Q251="","",'Paraclinicos '!Q251&gt;=65,1,'Paraclinicos '!Q251&lt;65,0)</f>
        <v>0</v>
      </c>
      <c r="J252" cm="1">
        <f t="array" ref="J252">_xlfn.IFS('Paraclinicos '!I251="","",'Paraclinicos '!I251&gt;7,1,'Paraclinicos '!I251&lt;=7,0)</f>
        <v>1</v>
      </c>
      <c r="K252" cm="1">
        <f t="array" ref="K252">_xlfn.IFS('Paraclinicos '!W251="","",'Paraclinicos '!W251&lt;=8,1,'Paraclinicos '!W251&gt;8,0)</f>
        <v>0</v>
      </c>
      <c r="L252" cm="1">
        <f t="array" ref="L252">_xlfn.IFS('Paraclinicos '!S251="","",'Paraclinicos '!S251&gt;=30,1,'Paraclinicos '!S251&lt;30,0)</f>
        <v>0</v>
      </c>
      <c r="M252" cm="1">
        <f t="array" ref="M252">_xlfn.IFS(OR('Paraclinicos '!T251="",'Paraclinicos '!U251=""),"",OR('Paraclinicos '!T251&lt;=90,'Paraclinicos '!U251&lt;=60),1,OR('Paraclinicos '!T251&gt;90,'Paraclinicos '!U251&gt;60),0)</f>
        <v>0</v>
      </c>
      <c r="N252" s="45">
        <f t="shared" si="11"/>
        <v>2</v>
      </c>
      <c r="O252" cm="1">
        <f t="array" ref="O252">_xlfn.IFS(OR('Paraclinicos '!M251="",'Paraclinicos '!N251="",'Paraclinicos '!N251=0),"",'Paraclinicos '!M251/'Paraclinicos '!N251&lt;100,4,'Paraclinicos '!M251/'Paraclinicos '!N251&lt;200,3,'Paraclinicos '!M251/'Paraclinicos '!N251&lt;300,2,'Paraclinicos '!M251/'Paraclinicos '!N251&lt;400,1,'Paraclinicos '!M251/'Paraclinicos '!N251&gt;=400,0)</f>
        <v>2</v>
      </c>
      <c r="P252" cm="1">
        <f t="array" ref="P252">_xlfn.IFS('Paraclinicos '!C251="","",'Paraclinicos '!C251&lt;20,4,'Paraclinicos '!C251&lt;50,3,'Paraclinicos '!C251&lt;100,2,'Paraclinicos '!C251&lt;150,1,'Paraclinicos '!C251&gt;150,0)</f>
        <v>2</v>
      </c>
      <c r="Q252" cm="1">
        <f t="array" ref="Q252">_xlfn.IFS('Paraclinicos '!O251="","",'Paraclinicos '!O251&lt;1.2,0,'Paraclinicos '!O251&lt;2,1,'Paraclinicos '!O251&lt;3.5,2,'Paraclinicos '!O251&lt;5,3,'Paraclinicos '!O251&gt;5,4)</f>
        <v>0</v>
      </c>
      <c r="R252" cm="1">
        <f t="array" ref="R252">_xlfn.IFS('Paraclinicos '!J251="","",'Paraclinicos '!J251&lt;1.2,0,'Paraclinicos '!J251&lt;2,1,'Paraclinicos '!J251&lt;6,2,'Paraclinicos '!J251&lt;12,3,'Paraclinicos '!J251&gt;=12,4)</f>
        <v>2</v>
      </c>
      <c r="S252" cm="1">
        <f t="array" ref="S252">_xlfn.IFS('Paraclinicos '!Y251="","",'Paraclinicos '!Y251&lt;70,1,'Paraclinicos '!Y251&gt;=70,0)</f>
        <v>0</v>
      </c>
      <c r="T252" cm="1">
        <f t="array" ref="T252">_xlfn.IFS('Paraclinicos '!W251="","",'Paraclinicos '!W251&lt;6,4,'Paraclinicos '!W251&lt;10,3,'Paraclinicos '!W251&lt;13,2,'Paraclinicos '!W251&lt;15,1,'Paraclinicos '!W251=15,0)</f>
        <v>2</v>
      </c>
      <c r="U252" s="54">
        <f t="shared" si="9"/>
        <v>8</v>
      </c>
      <c r="V252" cm="1">
        <f t="array" ref="V252">_xlfn.IFS('Paraclinicos '!S251="","",OR('Paraclinicos '!S251&lt;=8,'Paraclinicos '!S251&gt;=25),3,'Paraclinicos '!S251&lt;12,1,'Paraclinicos '!S251&lt;21,0,'Paraclinicos '!S251&lt;25,2)</f>
        <v>0</v>
      </c>
      <c r="W252" t="str">
        <f>IFERROR(IF(INDEX('BD Demog para scores enalazar'!Y$2:'BD Demog para scores enalazar'!Y$3000,MATCH(Formulas!A252,'BD Demog para scores enalazar'!A$2:'BD Demog para scores enalazar'!A$3000,0))=1,"SI","NO"),"")</f>
        <v>NO</v>
      </c>
      <c r="X252" s="9" t="str">
        <f>IFERROR(IF(INDEX('BD Demog para scores enalazar'!AJ$2:'BD Demog para scores enalazar'!AJ$3000,MATCH(Formulas!A252,'BD Demog para scores enalazar'!A$2:'BD Demog para scores enalazar'!A$3000,0))=1,"SI","NO"),"")</f>
        <v>NO</v>
      </c>
      <c r="Y252" cm="1">
        <f t="array" ref="Y252">IF(AND(W252="NO",X252="NO"),_xlfn.IFS('Paraclinicos '!K251&lt;=91,3,'Paraclinicos '!K251&lt;94,2,'Paraclinicos '!K251&lt;96,1,'Paraclinicos '!K251&gt;=96,0),"")</f>
        <v>3</v>
      </c>
      <c r="Z252" t="str" cm="1">
        <f t="array" ref="Z252">IF(OR(W252="SI",X252="SI"),_xlfn.IFS(OR(AND('Paraclinicos '!K251&lt;=83),AND('Paraclinicos '!K251&gt;=97,AA252=2)),3,OR(AND('Paraclinicos '!K251&lt;=86),AND('Paraclinicos '!K251&gt;=94,AA252=2)),2,OR(AND('Paraclinicos '!K251&lt;=88),AND('Paraclinicos '!K251&gt;=92,AA252=2)),1,OR(AND('Paraclinicos '!K251&gt;=88,'Paraclinicos '!K251&lt;=92),AND('Paraclinicos '!K251&gt;=93,AA252=0)),0),"")</f>
        <v/>
      </c>
      <c r="AA252" cm="1">
        <f t="array" ref="AA252">_xlfn.IFS('Paraclinicos '!E251="","",'Paraclinicos '!E251="Oxigeno",2,'Paraclinicos '!E251="Aire",0)</f>
        <v>2</v>
      </c>
    </row>
    <row r="253" spans="1:27" x14ac:dyDescent="0.25">
      <c r="A253">
        <f>'Paraclinicos '!A252</f>
        <v>32</v>
      </c>
      <c r="B253" s="3">
        <f>'Paraclinicos '!R252</f>
        <v>44329</v>
      </c>
      <c r="C253" cm="1">
        <f t="array" ref="C253">_xlfn.IFS('Paraclinicos '!Q252="","",'Paraclinicos '!Q252&gt;60,3,'Paraclinicos '!Q252&lt;=60,1)</f>
        <v>1</v>
      </c>
      <c r="D253" t="str">
        <f>IFERROR(IF(INDEX('BD Demog para scores enalazar'!BC$2:BC$3000,MATCH(Formulas!A253,'BD Demog para scores enalazar'!A$2:A$3000,0))=0,"SI","NO"),"")</f>
        <v>SI</v>
      </c>
      <c r="E253" cm="1">
        <f t="array" ref="E253">_xlfn.IFS(D253="","",D253="SI",4,D253="NO",1)</f>
        <v>4</v>
      </c>
      <c r="F253" cm="1">
        <f t="array" ref="F253">_xlfn.IFS('Paraclinicos '!B252="","",'Paraclinicos '!B252&gt;1,1,'Paraclinicos '!B252&lt;=1,3)</f>
        <v>1</v>
      </c>
      <c r="G253" t="str" cm="1">
        <f t="array" ref="G253">_xlfn.IFS('Paraclinicos '!D252="","",AND('Paraclinicos '!D252&gt;=250,'Paraclinicos '!D252&lt;=500),2,'Paraclinicos '!D252&gt;500,3,'Paraclinicos '!D252&lt;250,1)</f>
        <v/>
      </c>
      <c r="H253" s="50">
        <f t="shared" si="10"/>
        <v>6</v>
      </c>
      <c r="I253" cm="1">
        <f t="array" ref="I253">_xlfn.IFS('Paraclinicos '!Q252="","",'Paraclinicos '!Q252&gt;=65,1,'Paraclinicos '!Q252&lt;65,0)</f>
        <v>0</v>
      </c>
      <c r="J253" cm="1">
        <f t="array" ref="J253">_xlfn.IFS('Paraclinicos '!I252="","",'Paraclinicos '!I252&gt;7,1,'Paraclinicos '!I252&lt;=7,0)</f>
        <v>1</v>
      </c>
      <c r="K253" cm="1">
        <f t="array" ref="K253">_xlfn.IFS('Paraclinicos '!W252="","",'Paraclinicos '!W252&lt;=8,1,'Paraclinicos '!W252&gt;8,0)</f>
        <v>0</v>
      </c>
      <c r="L253" cm="1">
        <f t="array" ref="L253">_xlfn.IFS('Paraclinicos '!S252="","",'Paraclinicos '!S252&gt;=30,1,'Paraclinicos '!S252&lt;30,0)</f>
        <v>0</v>
      </c>
      <c r="M253" cm="1">
        <f t="array" ref="M253">_xlfn.IFS(OR('Paraclinicos '!T252="",'Paraclinicos '!U252=""),"",OR('Paraclinicos '!T252&lt;=90,'Paraclinicos '!U252&lt;=60),1,OR('Paraclinicos '!T252&gt;90,'Paraclinicos '!U252&gt;60),0)</f>
        <v>0</v>
      </c>
      <c r="N253" s="45">
        <f t="shared" si="11"/>
        <v>2</v>
      </c>
      <c r="O253" cm="1">
        <f t="array" ref="O253">_xlfn.IFS(OR('Paraclinicos '!M252="",'Paraclinicos '!N252="",'Paraclinicos '!N252=0),"",'Paraclinicos '!M252/'Paraclinicos '!N252&lt;100,4,'Paraclinicos '!M252/'Paraclinicos '!N252&lt;200,3,'Paraclinicos '!M252/'Paraclinicos '!N252&lt;300,2,'Paraclinicos '!M252/'Paraclinicos '!N252&lt;400,1,'Paraclinicos '!M252/'Paraclinicos '!N252&gt;=400,0)</f>
        <v>2</v>
      </c>
      <c r="P253" cm="1">
        <f t="array" ref="P253">_xlfn.IFS('Paraclinicos '!C252="","",'Paraclinicos '!C252&lt;20,4,'Paraclinicos '!C252&lt;50,3,'Paraclinicos '!C252&lt;100,2,'Paraclinicos '!C252&lt;150,1,'Paraclinicos '!C252&gt;150,0)</f>
        <v>2</v>
      </c>
      <c r="Q253" cm="1">
        <f t="array" ref="Q253">_xlfn.IFS('Paraclinicos '!O252="","",'Paraclinicos '!O252&lt;1.2,0,'Paraclinicos '!O252&lt;2,1,'Paraclinicos '!O252&lt;3.5,2,'Paraclinicos '!O252&lt;5,3,'Paraclinicos '!O252&gt;5,4)</f>
        <v>0</v>
      </c>
      <c r="R253" t="str" cm="1">
        <f t="array" ref="R253">_xlfn.IFS('Paraclinicos '!J252="","",'Paraclinicos '!J252&lt;1.2,0,'Paraclinicos '!J252&lt;2,1,'Paraclinicos '!J252&lt;6,2,'Paraclinicos '!J252&lt;12,3,'Paraclinicos '!J252&gt;=12,4)</f>
        <v/>
      </c>
      <c r="S253" cm="1">
        <f t="array" ref="S253">_xlfn.IFS('Paraclinicos '!Y252="","",'Paraclinicos '!Y252&lt;70,1,'Paraclinicos '!Y252&gt;=70,0)</f>
        <v>0</v>
      </c>
      <c r="T253" cm="1">
        <f t="array" ref="T253">_xlfn.IFS('Paraclinicos '!W252="","",'Paraclinicos '!W252&lt;6,4,'Paraclinicos '!W252&lt;10,3,'Paraclinicos '!W252&lt;13,2,'Paraclinicos '!W252&lt;15,1,'Paraclinicos '!W252=15,0)</f>
        <v>0</v>
      </c>
      <c r="U253" s="54">
        <f t="shared" si="9"/>
        <v>4</v>
      </c>
      <c r="V253" cm="1">
        <f t="array" ref="V253">_xlfn.IFS('Paraclinicos '!S252="","",OR('Paraclinicos '!S252&lt;=8,'Paraclinicos '!S252&gt;=25),3,'Paraclinicos '!S252&lt;12,1,'Paraclinicos '!S252&lt;21,0,'Paraclinicos '!S252&lt;25,2)</f>
        <v>0</v>
      </c>
      <c r="W253" t="str">
        <f>IFERROR(IF(INDEX('BD Demog para scores enalazar'!Y$2:'BD Demog para scores enalazar'!Y$3000,MATCH(Formulas!A253,'BD Demog para scores enalazar'!A$2:'BD Demog para scores enalazar'!A$3000,0))=1,"SI","NO"),"")</f>
        <v>NO</v>
      </c>
      <c r="X253" s="9" t="str">
        <f>IFERROR(IF(INDEX('BD Demog para scores enalazar'!AJ$2:'BD Demog para scores enalazar'!AJ$3000,MATCH(Formulas!A253,'BD Demog para scores enalazar'!A$2:'BD Demog para scores enalazar'!A$3000,0))=1,"SI","NO"),"")</f>
        <v>NO</v>
      </c>
      <c r="Y253" cm="1">
        <f t="array" ref="Y253">IF(AND(W253="NO",X253="NO"),_xlfn.IFS('Paraclinicos '!K252&lt;=91,3,'Paraclinicos '!K252&lt;94,2,'Paraclinicos '!K252&lt;96,1,'Paraclinicos '!K252&gt;=96,0),"")</f>
        <v>3</v>
      </c>
      <c r="Z253" t="str" cm="1">
        <f t="array" ref="Z253">IF(OR(W253="SI",X253="SI"),_xlfn.IFS(OR(AND('Paraclinicos '!K252&lt;=83),AND('Paraclinicos '!K252&gt;=97,AA253=2)),3,OR(AND('Paraclinicos '!K252&lt;=86),AND('Paraclinicos '!K252&gt;=94,AA253=2)),2,OR(AND('Paraclinicos '!K252&lt;=88),AND('Paraclinicos '!K252&gt;=92,AA253=2)),1,OR(AND('Paraclinicos '!K252&gt;=88,'Paraclinicos '!K252&lt;=92),AND('Paraclinicos '!K252&gt;=93,AA253=0)),0),"")</f>
        <v/>
      </c>
      <c r="AA253" cm="1">
        <f t="array" ref="AA253">_xlfn.IFS('Paraclinicos '!E252="","",'Paraclinicos '!E252="Oxigeno",2,'Paraclinicos '!E252="Aire",0)</f>
        <v>2</v>
      </c>
    </row>
    <row r="254" spans="1:27" x14ac:dyDescent="0.25">
      <c r="A254">
        <f>'Paraclinicos '!A253</f>
        <v>32</v>
      </c>
      <c r="B254" s="3">
        <f>'Paraclinicos '!R253</f>
        <v>44331</v>
      </c>
      <c r="C254" cm="1">
        <f t="array" ref="C254">_xlfn.IFS('Paraclinicos '!Q253="","",'Paraclinicos '!Q253&gt;60,3,'Paraclinicos '!Q253&lt;=60,1)</f>
        <v>1</v>
      </c>
      <c r="D254" t="str">
        <f>IFERROR(IF(INDEX('BD Demog para scores enalazar'!BC$2:BC$3000,MATCH(Formulas!A254,'BD Demog para scores enalazar'!A$2:A$3000,0))=0,"SI","NO"),"")</f>
        <v>SI</v>
      </c>
      <c r="E254" cm="1">
        <f t="array" ref="E254">_xlfn.IFS(D254="","",D254="SI",4,D254="NO",1)</f>
        <v>4</v>
      </c>
      <c r="F254" cm="1">
        <f t="array" ref="F254">_xlfn.IFS('Paraclinicos '!B253="","",'Paraclinicos '!B253&gt;1,1,'Paraclinicos '!B253&lt;=1,3)</f>
        <v>1</v>
      </c>
      <c r="G254" t="str" cm="1">
        <f t="array" ref="G254">_xlfn.IFS('Paraclinicos '!D253="","",AND('Paraclinicos '!D253&gt;=250,'Paraclinicos '!D253&lt;=500),2,'Paraclinicos '!D253&gt;500,3,'Paraclinicos '!D253&lt;250,1)</f>
        <v/>
      </c>
      <c r="H254" s="50">
        <f t="shared" si="10"/>
        <v>6</v>
      </c>
      <c r="I254" cm="1">
        <f t="array" ref="I254">_xlfn.IFS('Paraclinicos '!Q253="","",'Paraclinicos '!Q253&gt;=65,1,'Paraclinicos '!Q253&lt;65,0)</f>
        <v>0</v>
      </c>
      <c r="J254" cm="1">
        <f t="array" ref="J254">_xlfn.IFS('Paraclinicos '!I253="","",'Paraclinicos '!I253&gt;7,1,'Paraclinicos '!I253&lt;=7,0)</f>
        <v>1</v>
      </c>
      <c r="K254" cm="1">
        <f t="array" ref="K254">_xlfn.IFS('Paraclinicos '!W253="","",'Paraclinicos '!W253&lt;=8,1,'Paraclinicos '!W253&gt;8,0)</f>
        <v>0</v>
      </c>
      <c r="L254" cm="1">
        <f t="array" ref="L254">_xlfn.IFS('Paraclinicos '!S253="","",'Paraclinicos '!S253&gt;=30,1,'Paraclinicos '!S253&lt;30,0)</f>
        <v>0</v>
      </c>
      <c r="M254" cm="1">
        <f t="array" ref="M254">_xlfn.IFS(OR('Paraclinicos '!T253="",'Paraclinicos '!U253=""),"",OR('Paraclinicos '!T253&lt;=90,'Paraclinicos '!U253&lt;=60),1,OR('Paraclinicos '!T253&gt;90,'Paraclinicos '!U253&gt;60),0)</f>
        <v>0</v>
      </c>
      <c r="N254" s="45">
        <f t="shared" si="11"/>
        <v>2</v>
      </c>
      <c r="O254" cm="1">
        <f t="array" ref="O254">_xlfn.IFS(OR('Paraclinicos '!M253="",'Paraclinicos '!N253="",'Paraclinicos '!N253=0),"",'Paraclinicos '!M253/'Paraclinicos '!N253&lt;100,4,'Paraclinicos '!M253/'Paraclinicos '!N253&lt;200,3,'Paraclinicos '!M253/'Paraclinicos '!N253&lt;300,2,'Paraclinicos '!M253/'Paraclinicos '!N253&lt;400,1,'Paraclinicos '!M253/'Paraclinicos '!N253&gt;=400,0)</f>
        <v>1</v>
      </c>
      <c r="P254" cm="1">
        <f t="array" ref="P254">_xlfn.IFS('Paraclinicos '!C253="","",'Paraclinicos '!C253&lt;20,4,'Paraclinicos '!C253&lt;50,3,'Paraclinicos '!C253&lt;100,2,'Paraclinicos '!C253&lt;150,1,'Paraclinicos '!C253&gt;150,0)</f>
        <v>2</v>
      </c>
      <c r="Q254" cm="1">
        <f t="array" ref="Q254">_xlfn.IFS('Paraclinicos '!O253="","",'Paraclinicos '!O253&lt;1.2,0,'Paraclinicos '!O253&lt;2,1,'Paraclinicos '!O253&lt;3.5,2,'Paraclinicos '!O253&lt;5,3,'Paraclinicos '!O253&gt;5,4)</f>
        <v>0</v>
      </c>
      <c r="R254" cm="1">
        <f t="array" ref="R254">_xlfn.IFS('Paraclinicos '!J253="","",'Paraclinicos '!J253&lt;1.2,0,'Paraclinicos '!J253&lt;2,1,'Paraclinicos '!J253&lt;6,2,'Paraclinicos '!J253&lt;12,3,'Paraclinicos '!J253&gt;=12,4)</f>
        <v>2</v>
      </c>
      <c r="S254" cm="1">
        <f t="array" ref="S254">_xlfn.IFS('Paraclinicos '!Y253="","",'Paraclinicos '!Y253&lt;70,1,'Paraclinicos '!Y253&gt;=70,0)</f>
        <v>0</v>
      </c>
      <c r="T254" cm="1">
        <f t="array" ref="T254">_xlfn.IFS('Paraclinicos '!W253="","",'Paraclinicos '!W253&lt;6,4,'Paraclinicos '!W253&lt;10,3,'Paraclinicos '!W253&lt;13,2,'Paraclinicos '!W253&lt;15,1,'Paraclinicos '!W253=15,0)</f>
        <v>0</v>
      </c>
      <c r="U254" s="54">
        <f t="shared" si="9"/>
        <v>5</v>
      </c>
      <c r="V254" cm="1">
        <f t="array" ref="V254">_xlfn.IFS('Paraclinicos '!S253="","",OR('Paraclinicos '!S253&lt;=8,'Paraclinicos '!S253&gt;=25),3,'Paraclinicos '!S253&lt;12,1,'Paraclinicos '!S253&lt;21,0,'Paraclinicos '!S253&lt;25,2)</f>
        <v>0</v>
      </c>
      <c r="W254" t="str">
        <f>IFERROR(IF(INDEX('BD Demog para scores enalazar'!Y$2:'BD Demog para scores enalazar'!Y$3000,MATCH(Formulas!A254,'BD Demog para scores enalazar'!A$2:'BD Demog para scores enalazar'!A$3000,0))=1,"SI","NO"),"")</f>
        <v>NO</v>
      </c>
      <c r="X254" s="9" t="str">
        <f>IFERROR(IF(INDEX('BD Demog para scores enalazar'!AJ$2:'BD Demog para scores enalazar'!AJ$3000,MATCH(Formulas!A254,'BD Demog para scores enalazar'!A$2:'BD Demog para scores enalazar'!A$3000,0))=1,"SI","NO"),"")</f>
        <v>NO</v>
      </c>
      <c r="Y254" cm="1">
        <f t="array" ref="Y254">IF(AND(W254="NO",X254="NO"),_xlfn.IFS('Paraclinicos '!K253&lt;=91,3,'Paraclinicos '!K253&lt;94,2,'Paraclinicos '!K253&lt;96,1,'Paraclinicos '!K253&gt;=96,0),"")</f>
        <v>0</v>
      </c>
      <c r="Z254" t="str" cm="1">
        <f t="array" ref="Z254">IF(OR(W254="SI",X254="SI"),_xlfn.IFS(OR(AND('Paraclinicos '!K253&lt;=83),AND('Paraclinicos '!K253&gt;=97,AA254=2)),3,OR(AND('Paraclinicos '!K253&lt;=86),AND('Paraclinicos '!K253&gt;=94,AA254=2)),2,OR(AND('Paraclinicos '!K253&lt;=88),AND('Paraclinicos '!K253&gt;=92,AA254=2)),1,OR(AND('Paraclinicos '!K253&gt;=88,'Paraclinicos '!K253&lt;=92),AND('Paraclinicos '!K253&gt;=93,AA254=0)),0),"")</f>
        <v/>
      </c>
      <c r="AA254" cm="1">
        <f t="array" ref="AA254">_xlfn.IFS('Paraclinicos '!E253="","",'Paraclinicos '!E253="Oxigeno",2,'Paraclinicos '!E253="Aire",0)</f>
        <v>2</v>
      </c>
    </row>
    <row r="255" spans="1:27" x14ac:dyDescent="0.25">
      <c r="A255">
        <f>'Paraclinicos '!A254</f>
        <v>33</v>
      </c>
      <c r="B255" s="3">
        <f>'Paraclinicos '!R254</f>
        <v>44317</v>
      </c>
      <c r="C255" cm="1">
        <f t="array" ref="C255">_xlfn.IFS('Paraclinicos '!Q254="","",'Paraclinicos '!Q254&gt;60,3,'Paraclinicos '!Q254&lt;=60,1)</f>
        <v>1</v>
      </c>
      <c r="D255" t="str">
        <f>IFERROR(IF(INDEX('BD Demog para scores enalazar'!BC$2:BC$3000,MATCH(Formulas!A255,'BD Demog para scores enalazar'!A$2:A$3000,0))=0,"SI","NO"),"")</f>
        <v>SI</v>
      </c>
      <c r="E255" cm="1">
        <f t="array" ref="E255">_xlfn.IFS(D255="","",D255="SI",4,D255="NO",1)</f>
        <v>4</v>
      </c>
      <c r="F255" cm="1">
        <f t="array" ref="F255">_xlfn.IFS('Paraclinicos '!B254="","",'Paraclinicos '!B254&gt;1,1,'Paraclinicos '!B254&lt;=1,3)</f>
        <v>3</v>
      </c>
      <c r="G255" cm="1">
        <f t="array" ref="G255">_xlfn.IFS('Paraclinicos '!D254="","",AND('Paraclinicos '!D254&gt;=250,'Paraclinicos '!D254&lt;=500),2,'Paraclinicos '!D254&gt;500,3,'Paraclinicos '!D254&lt;250,1)</f>
        <v>3</v>
      </c>
      <c r="H255" s="50">
        <f t="shared" si="10"/>
        <v>11</v>
      </c>
      <c r="I255" cm="1">
        <f t="array" ref="I255">_xlfn.IFS('Paraclinicos '!Q254="","",'Paraclinicos '!Q254&gt;=65,1,'Paraclinicos '!Q254&lt;65,0)</f>
        <v>0</v>
      </c>
      <c r="J255" cm="1">
        <f t="array" ref="J255">_xlfn.IFS('Paraclinicos '!I254="","",'Paraclinicos '!I254&gt;7,1,'Paraclinicos '!I254&lt;=7,0)</f>
        <v>1</v>
      </c>
      <c r="K255" cm="1">
        <f t="array" ref="K255">_xlfn.IFS('Paraclinicos '!W254="","",'Paraclinicos '!W254&lt;=8,1,'Paraclinicos '!W254&gt;8,0)</f>
        <v>0</v>
      </c>
      <c r="L255" cm="1">
        <f t="array" ref="L255">_xlfn.IFS('Paraclinicos '!S254="","",'Paraclinicos '!S254&gt;=30,1,'Paraclinicos '!S254&lt;30,0)</f>
        <v>0</v>
      </c>
      <c r="M255" cm="1">
        <f t="array" ref="M255">_xlfn.IFS(OR('Paraclinicos '!T254="",'Paraclinicos '!U254=""),"",OR('Paraclinicos '!T254&lt;=90,'Paraclinicos '!U254&lt;=60),1,OR('Paraclinicos '!T254&gt;90,'Paraclinicos '!U254&gt;60),0)</f>
        <v>0</v>
      </c>
      <c r="N255" s="45">
        <f t="shared" si="11"/>
        <v>2</v>
      </c>
      <c r="O255" cm="1">
        <f t="array" ref="O255">_xlfn.IFS(OR('Paraclinicos '!M254="",'Paraclinicos '!N254="",'Paraclinicos '!N254=0),"",'Paraclinicos '!M254/'Paraclinicos '!N254&lt;100,4,'Paraclinicos '!M254/'Paraclinicos '!N254&lt;200,3,'Paraclinicos '!M254/'Paraclinicos '!N254&lt;300,2,'Paraclinicos '!M254/'Paraclinicos '!N254&lt;400,1,'Paraclinicos '!M254/'Paraclinicos '!N254&gt;=400,0)</f>
        <v>1</v>
      </c>
      <c r="P255" cm="1">
        <f t="array" ref="P255">_xlfn.IFS('Paraclinicos '!C254="","",'Paraclinicos '!C254&lt;20,4,'Paraclinicos '!C254&lt;50,3,'Paraclinicos '!C254&lt;100,2,'Paraclinicos '!C254&lt;150,1,'Paraclinicos '!C254&gt;150,0)</f>
        <v>0</v>
      </c>
      <c r="Q255" cm="1">
        <f t="array" ref="Q255">_xlfn.IFS('Paraclinicos '!O254="","",'Paraclinicos '!O254&lt;1.2,0,'Paraclinicos '!O254&lt;2,1,'Paraclinicos '!O254&lt;3.5,2,'Paraclinicos '!O254&lt;5,3,'Paraclinicos '!O254&gt;5,4)</f>
        <v>0</v>
      </c>
      <c r="R255" t="str" cm="1">
        <f t="array" ref="R255">_xlfn.IFS('Paraclinicos '!J254="","",'Paraclinicos '!J254&lt;1.2,0,'Paraclinicos '!J254&lt;2,1,'Paraclinicos '!J254&lt;6,2,'Paraclinicos '!J254&lt;12,3,'Paraclinicos '!J254&gt;=12,4)</f>
        <v/>
      </c>
      <c r="S255" cm="1">
        <f t="array" ref="S255">_xlfn.IFS('Paraclinicos '!Y254="","",'Paraclinicos '!Y254&lt;70,1,'Paraclinicos '!Y254&gt;=70,0)</f>
        <v>0</v>
      </c>
      <c r="T255" cm="1">
        <f t="array" ref="T255">_xlfn.IFS('Paraclinicos '!W254="","",'Paraclinicos '!W254&lt;6,4,'Paraclinicos '!W254&lt;10,3,'Paraclinicos '!W254&lt;13,2,'Paraclinicos '!W254&lt;15,1,'Paraclinicos '!W254=15,0)</f>
        <v>0</v>
      </c>
      <c r="U255" s="54">
        <f t="shared" si="9"/>
        <v>1</v>
      </c>
      <c r="V255" cm="1">
        <f t="array" ref="V255">_xlfn.IFS('Paraclinicos '!S254="","",OR('Paraclinicos '!S254&lt;=8,'Paraclinicos '!S254&gt;=25),3,'Paraclinicos '!S254&lt;12,1,'Paraclinicos '!S254&lt;21,0,'Paraclinicos '!S254&lt;25,2)</f>
        <v>2</v>
      </c>
      <c r="W255" t="str">
        <f>IFERROR(IF(INDEX('BD Demog para scores enalazar'!Y$2:'BD Demog para scores enalazar'!Y$3000,MATCH(Formulas!A255,'BD Demog para scores enalazar'!A$2:'BD Demog para scores enalazar'!A$3000,0))=1,"SI","NO"),"")</f>
        <v>NO</v>
      </c>
      <c r="X255" s="9" t="str">
        <f>IFERROR(IF(INDEX('BD Demog para scores enalazar'!AJ$2:'BD Demog para scores enalazar'!AJ$3000,MATCH(Formulas!A255,'BD Demog para scores enalazar'!A$2:'BD Demog para scores enalazar'!A$3000,0))=1,"SI","NO"),"")</f>
        <v>NO</v>
      </c>
      <c r="Y255" cm="1">
        <f t="array" ref="Y255">IF(AND(W255="NO",X255="NO"),_xlfn.IFS('Paraclinicos '!K254&lt;=91,3,'Paraclinicos '!K254&lt;94,2,'Paraclinicos '!K254&lt;96,1,'Paraclinicos '!K254&gt;=96,0),"")</f>
        <v>2</v>
      </c>
      <c r="Z255" t="str" cm="1">
        <f t="array" ref="Z255">IF(OR(W255="SI",X255="SI"),_xlfn.IFS(OR(AND('Paraclinicos '!K254&lt;=83),AND('Paraclinicos '!K254&gt;=97,AA255=2)),3,OR(AND('Paraclinicos '!K254&lt;=86),AND('Paraclinicos '!K254&gt;=94,AA255=2)),2,OR(AND('Paraclinicos '!K254&lt;=88),AND('Paraclinicos '!K254&gt;=92,AA255=2)),1,OR(AND('Paraclinicos '!K254&gt;=88,'Paraclinicos '!K254&lt;=92),AND('Paraclinicos '!K254&gt;=93,AA255=0)),0),"")</f>
        <v/>
      </c>
      <c r="AA255" cm="1">
        <f t="array" ref="AA255">_xlfn.IFS('Paraclinicos '!E254="","",'Paraclinicos '!E254="Oxigeno",2,'Paraclinicos '!E254="Aire",0)</f>
        <v>2</v>
      </c>
    </row>
    <row r="256" spans="1:27" x14ac:dyDescent="0.25">
      <c r="A256">
        <f>'Paraclinicos '!A255</f>
        <v>33</v>
      </c>
      <c r="B256" s="3">
        <f>'Paraclinicos '!R255</f>
        <v>44317</v>
      </c>
      <c r="C256" cm="1">
        <f t="array" ref="C256">_xlfn.IFS('Paraclinicos '!Q255="","",'Paraclinicos '!Q255&gt;60,3,'Paraclinicos '!Q255&lt;=60,1)</f>
        <v>1</v>
      </c>
      <c r="D256" t="str">
        <f>IFERROR(IF(INDEX('BD Demog para scores enalazar'!BC$2:BC$3000,MATCH(Formulas!A256,'BD Demog para scores enalazar'!A$2:A$3000,0))=0,"SI","NO"),"")</f>
        <v>SI</v>
      </c>
      <c r="E256" cm="1">
        <f t="array" ref="E256">_xlfn.IFS(D256="","",D256="SI",4,D256="NO",1)</f>
        <v>4</v>
      </c>
      <c r="F256" cm="1">
        <f t="array" ref="F256">_xlfn.IFS('Paraclinicos '!B255="","",'Paraclinicos '!B255&gt;1,1,'Paraclinicos '!B255&lt;=1,3)</f>
        <v>3</v>
      </c>
      <c r="G256" t="str" cm="1">
        <f t="array" ref="G256">_xlfn.IFS('Paraclinicos '!D255="","",AND('Paraclinicos '!D255&gt;=250,'Paraclinicos '!D255&lt;=500),2,'Paraclinicos '!D255&gt;500,3,'Paraclinicos '!D255&lt;250,1)</f>
        <v/>
      </c>
      <c r="H256" s="50">
        <f t="shared" si="10"/>
        <v>8</v>
      </c>
      <c r="I256" cm="1">
        <f t="array" ref="I256">_xlfn.IFS('Paraclinicos '!Q255="","",'Paraclinicos '!Q255&gt;=65,1,'Paraclinicos '!Q255&lt;65,0)</f>
        <v>0</v>
      </c>
      <c r="J256" cm="1">
        <f t="array" ref="J256">_xlfn.IFS('Paraclinicos '!I255="","",'Paraclinicos '!I255&gt;7,1,'Paraclinicos '!I255&lt;=7,0)</f>
        <v>1</v>
      </c>
      <c r="K256" cm="1">
        <f t="array" ref="K256">_xlfn.IFS('Paraclinicos '!W255="","",'Paraclinicos '!W255&lt;=8,1,'Paraclinicos '!W255&gt;8,0)</f>
        <v>0</v>
      </c>
      <c r="L256" cm="1">
        <f t="array" ref="L256">_xlfn.IFS('Paraclinicos '!S255="","",'Paraclinicos '!S255&gt;=30,1,'Paraclinicos '!S255&lt;30,0)</f>
        <v>0</v>
      </c>
      <c r="M256" cm="1">
        <f t="array" ref="M256">_xlfn.IFS(OR('Paraclinicos '!T255="",'Paraclinicos '!U255=""),"",OR('Paraclinicos '!T255&lt;=90,'Paraclinicos '!U255&lt;=60),1,OR('Paraclinicos '!T255&gt;90,'Paraclinicos '!U255&gt;60),0)</f>
        <v>1</v>
      </c>
      <c r="N256" s="45">
        <f t="shared" si="11"/>
        <v>3</v>
      </c>
      <c r="O256" cm="1">
        <f t="array" ref="O256">_xlfn.IFS(OR('Paraclinicos '!M255="",'Paraclinicos '!N255="",'Paraclinicos '!N255=0),"",'Paraclinicos '!M255/'Paraclinicos '!N255&lt;100,4,'Paraclinicos '!M255/'Paraclinicos '!N255&lt;200,3,'Paraclinicos '!M255/'Paraclinicos '!N255&lt;300,2,'Paraclinicos '!M255/'Paraclinicos '!N255&lt;400,1,'Paraclinicos '!M255/'Paraclinicos '!N255&gt;=400,0)</f>
        <v>2</v>
      </c>
      <c r="P256" cm="1">
        <f t="array" ref="P256">_xlfn.IFS('Paraclinicos '!C255="","",'Paraclinicos '!C255&lt;20,4,'Paraclinicos '!C255&lt;50,3,'Paraclinicos '!C255&lt;100,2,'Paraclinicos '!C255&lt;150,1,'Paraclinicos '!C255&gt;150,0)</f>
        <v>0</v>
      </c>
      <c r="Q256" cm="1">
        <f t="array" ref="Q256">_xlfn.IFS('Paraclinicos '!O255="","",'Paraclinicos '!O255&lt;1.2,0,'Paraclinicos '!O255&lt;2,1,'Paraclinicos '!O255&lt;3.5,2,'Paraclinicos '!O255&lt;5,3,'Paraclinicos '!O255&gt;5,4)</f>
        <v>0</v>
      </c>
      <c r="R256" cm="1">
        <f t="array" ref="R256">_xlfn.IFS('Paraclinicos '!J255="","",'Paraclinicos '!J255&lt;1.2,0,'Paraclinicos '!J255&lt;2,1,'Paraclinicos '!J255&lt;6,2,'Paraclinicos '!J255&lt;12,3,'Paraclinicos '!J255&gt;=12,4)</f>
        <v>0</v>
      </c>
      <c r="S256" cm="1">
        <f t="array" ref="S256">_xlfn.IFS('Paraclinicos '!Y255="","",'Paraclinicos '!Y255&lt;70,1,'Paraclinicos '!Y255&gt;=70,0)</f>
        <v>0</v>
      </c>
      <c r="T256" cm="1">
        <f t="array" ref="T256">_xlfn.IFS('Paraclinicos '!W255="","",'Paraclinicos '!W255&lt;6,4,'Paraclinicos '!W255&lt;10,3,'Paraclinicos '!W255&lt;13,2,'Paraclinicos '!W255&lt;15,1,'Paraclinicos '!W255=15,0)</f>
        <v>0</v>
      </c>
      <c r="U256" s="54">
        <f t="shared" si="9"/>
        <v>2</v>
      </c>
      <c r="V256" cm="1">
        <f t="array" ref="V256">_xlfn.IFS('Paraclinicos '!S255="","",OR('Paraclinicos '!S255&lt;=8,'Paraclinicos '!S255&gt;=25),3,'Paraclinicos '!S255&lt;12,1,'Paraclinicos '!S255&lt;21,0,'Paraclinicos '!S255&lt;25,2)</f>
        <v>2</v>
      </c>
      <c r="W256" t="str">
        <f>IFERROR(IF(INDEX('BD Demog para scores enalazar'!Y$2:'BD Demog para scores enalazar'!Y$3000,MATCH(Formulas!A256,'BD Demog para scores enalazar'!A$2:'BD Demog para scores enalazar'!A$3000,0))=1,"SI","NO"),"")</f>
        <v>NO</v>
      </c>
      <c r="X256" s="9" t="str">
        <f>IFERROR(IF(INDEX('BD Demog para scores enalazar'!AJ$2:'BD Demog para scores enalazar'!AJ$3000,MATCH(Formulas!A256,'BD Demog para scores enalazar'!A$2:'BD Demog para scores enalazar'!A$3000,0))=1,"SI","NO"),"")</f>
        <v>NO</v>
      </c>
      <c r="Y256" cm="1">
        <f t="array" ref="Y256">IF(AND(W256="NO",X256="NO"),_xlfn.IFS('Paraclinicos '!K255&lt;=91,3,'Paraclinicos '!K255&lt;94,2,'Paraclinicos '!K255&lt;96,1,'Paraclinicos '!K255&gt;=96,0),"")</f>
        <v>1</v>
      </c>
      <c r="Z256" t="str" cm="1">
        <f t="array" ref="Z256">IF(OR(W256="SI",X256="SI"),_xlfn.IFS(OR(AND('Paraclinicos '!K255&lt;=83),AND('Paraclinicos '!K255&gt;=97,AA256=2)),3,OR(AND('Paraclinicos '!K255&lt;=86),AND('Paraclinicos '!K255&gt;=94,AA256=2)),2,OR(AND('Paraclinicos '!K255&lt;=88),AND('Paraclinicos '!K255&gt;=92,AA256=2)),1,OR(AND('Paraclinicos '!K255&gt;=88,'Paraclinicos '!K255&lt;=92),AND('Paraclinicos '!K255&gt;=93,AA256=0)),0),"")</f>
        <v/>
      </c>
      <c r="AA256" cm="1">
        <f t="array" ref="AA256">_xlfn.IFS('Paraclinicos '!E255="","",'Paraclinicos '!E255="Oxigeno",2,'Paraclinicos '!E255="Aire",0)</f>
        <v>2</v>
      </c>
    </row>
    <row r="257" spans="1:27" x14ac:dyDescent="0.25">
      <c r="A257">
        <f>'Paraclinicos '!A256</f>
        <v>33</v>
      </c>
      <c r="B257" s="3">
        <f>'Paraclinicos '!R256</f>
        <v>44319</v>
      </c>
      <c r="C257" cm="1">
        <f t="array" ref="C257">_xlfn.IFS('Paraclinicos '!Q256="","",'Paraclinicos '!Q256&gt;60,3,'Paraclinicos '!Q256&lt;=60,1)</f>
        <v>1</v>
      </c>
      <c r="D257" t="str">
        <f>IFERROR(IF(INDEX('BD Demog para scores enalazar'!BC$2:BC$3000,MATCH(Formulas!A257,'BD Demog para scores enalazar'!A$2:A$3000,0))=0,"SI","NO"),"")</f>
        <v>SI</v>
      </c>
      <c r="E257" cm="1">
        <f t="array" ref="E257">_xlfn.IFS(D257="","",D257="SI",4,D257="NO",1)</f>
        <v>4</v>
      </c>
      <c r="F257" cm="1">
        <f t="array" ref="F257">_xlfn.IFS('Paraclinicos '!B256="","",'Paraclinicos '!B256&gt;1,1,'Paraclinicos '!B256&lt;=1,3)</f>
        <v>3</v>
      </c>
      <c r="G257" t="str" cm="1">
        <f t="array" ref="G257">_xlfn.IFS('Paraclinicos '!D256="","",AND('Paraclinicos '!D256&gt;=250,'Paraclinicos '!D256&lt;=500),2,'Paraclinicos '!D256&gt;500,3,'Paraclinicos '!D256&lt;250,1)</f>
        <v/>
      </c>
      <c r="H257" s="50">
        <f t="shared" si="10"/>
        <v>8</v>
      </c>
      <c r="I257" cm="1">
        <f t="array" ref="I257">_xlfn.IFS('Paraclinicos '!Q256="","",'Paraclinicos '!Q256&gt;=65,1,'Paraclinicos '!Q256&lt;65,0)</f>
        <v>0</v>
      </c>
      <c r="J257" cm="1">
        <f t="array" ref="J257">_xlfn.IFS('Paraclinicos '!I256="","",'Paraclinicos '!I256&gt;7,1,'Paraclinicos '!I256&lt;=7,0)</f>
        <v>1</v>
      </c>
      <c r="K257" cm="1">
        <f t="array" ref="K257">_xlfn.IFS('Paraclinicos '!W256="","",'Paraclinicos '!W256&lt;=8,1,'Paraclinicos '!W256&gt;8,0)</f>
        <v>1</v>
      </c>
      <c r="L257" cm="1">
        <f t="array" ref="L257">_xlfn.IFS('Paraclinicos '!S256="","",'Paraclinicos '!S256&gt;=30,1,'Paraclinicos '!S256&lt;30,0)</f>
        <v>0</v>
      </c>
      <c r="M257" cm="1">
        <f t="array" ref="M257">_xlfn.IFS(OR('Paraclinicos '!T256="",'Paraclinicos '!U256=""),"",OR('Paraclinicos '!T256&lt;=90,'Paraclinicos '!U256&lt;=60),1,OR('Paraclinicos '!T256&gt;90,'Paraclinicos '!U256&gt;60),0)</f>
        <v>0</v>
      </c>
      <c r="N257" s="45">
        <f t="shared" si="11"/>
        <v>4</v>
      </c>
      <c r="O257" cm="1">
        <f t="array" ref="O257">_xlfn.IFS(OR('Paraclinicos '!M256="",'Paraclinicos '!N256="",'Paraclinicos '!N256=0),"",'Paraclinicos '!M256/'Paraclinicos '!N256&lt;100,4,'Paraclinicos '!M256/'Paraclinicos '!N256&lt;200,3,'Paraclinicos '!M256/'Paraclinicos '!N256&lt;300,2,'Paraclinicos '!M256/'Paraclinicos '!N256&lt;400,1,'Paraclinicos '!M256/'Paraclinicos '!N256&gt;=400,0)</f>
        <v>4</v>
      </c>
      <c r="P257" cm="1">
        <f t="array" ref="P257">_xlfn.IFS('Paraclinicos '!C256="","",'Paraclinicos '!C256&lt;20,4,'Paraclinicos '!C256&lt;50,3,'Paraclinicos '!C256&lt;100,2,'Paraclinicos '!C256&lt;150,1,'Paraclinicos '!C256&gt;150,0)</f>
        <v>0</v>
      </c>
      <c r="Q257" cm="1">
        <f t="array" ref="Q257">_xlfn.IFS('Paraclinicos '!O256="","",'Paraclinicos '!O256&lt;1.2,0,'Paraclinicos '!O256&lt;2,1,'Paraclinicos '!O256&lt;3.5,2,'Paraclinicos '!O256&lt;5,3,'Paraclinicos '!O256&gt;5,4)</f>
        <v>0</v>
      </c>
      <c r="R257" t="str" cm="1">
        <f t="array" ref="R257">_xlfn.IFS('Paraclinicos '!J256="","",'Paraclinicos '!J256&lt;1.2,0,'Paraclinicos '!J256&lt;2,1,'Paraclinicos '!J256&lt;6,2,'Paraclinicos '!J256&lt;12,3,'Paraclinicos '!J256&gt;=12,4)</f>
        <v/>
      </c>
      <c r="S257" cm="1">
        <f t="array" ref="S257">_xlfn.IFS('Paraclinicos '!Y256="","",'Paraclinicos '!Y256&lt;70,1,'Paraclinicos '!Y256&gt;=70,0)</f>
        <v>0</v>
      </c>
      <c r="T257" cm="1">
        <f t="array" ref="T257">_xlfn.IFS('Paraclinicos '!W256="","",'Paraclinicos '!W256&lt;6,4,'Paraclinicos '!W256&lt;10,3,'Paraclinicos '!W256&lt;13,2,'Paraclinicos '!W256&lt;15,1,'Paraclinicos '!W256=15,0)</f>
        <v>4</v>
      </c>
      <c r="U257" s="54">
        <f t="shared" si="9"/>
        <v>8</v>
      </c>
      <c r="V257" cm="1">
        <f t="array" ref="V257">_xlfn.IFS('Paraclinicos '!S256="","",OR('Paraclinicos '!S256&lt;=8,'Paraclinicos '!S256&gt;=25),3,'Paraclinicos '!S256&lt;12,1,'Paraclinicos '!S256&lt;21,0,'Paraclinicos '!S256&lt;25,2)</f>
        <v>0</v>
      </c>
      <c r="W257" t="str">
        <f>IFERROR(IF(INDEX('BD Demog para scores enalazar'!Y$2:'BD Demog para scores enalazar'!Y$3000,MATCH(Formulas!A257,'BD Demog para scores enalazar'!A$2:'BD Demog para scores enalazar'!A$3000,0))=1,"SI","NO"),"")</f>
        <v>NO</v>
      </c>
      <c r="X257" s="9" t="str">
        <f>IFERROR(IF(INDEX('BD Demog para scores enalazar'!AJ$2:'BD Demog para scores enalazar'!AJ$3000,MATCH(Formulas!A257,'BD Demog para scores enalazar'!A$2:'BD Demog para scores enalazar'!A$3000,0))=1,"SI","NO"),"")</f>
        <v>NO</v>
      </c>
      <c r="Y257" cm="1">
        <f t="array" ref="Y257">IF(AND(W257="NO",X257="NO"),_xlfn.IFS('Paraclinicos '!K256&lt;=91,3,'Paraclinicos '!K256&lt;94,2,'Paraclinicos '!K256&lt;96,1,'Paraclinicos '!K256&gt;=96,0),"")</f>
        <v>3</v>
      </c>
      <c r="Z257" t="str" cm="1">
        <f t="array" ref="Z257">IF(OR(W257="SI",X257="SI"),_xlfn.IFS(OR(AND('Paraclinicos '!K256&lt;=83),AND('Paraclinicos '!K256&gt;=97,AA257=2)),3,OR(AND('Paraclinicos '!K256&lt;=86),AND('Paraclinicos '!K256&gt;=94,AA257=2)),2,OR(AND('Paraclinicos '!K256&lt;=88),AND('Paraclinicos '!K256&gt;=92,AA257=2)),1,OR(AND('Paraclinicos '!K256&gt;=88,'Paraclinicos '!K256&lt;=92),AND('Paraclinicos '!K256&gt;=93,AA257=0)),0),"")</f>
        <v/>
      </c>
      <c r="AA257" cm="1">
        <f t="array" ref="AA257">_xlfn.IFS('Paraclinicos '!E256="","",'Paraclinicos '!E256="Oxigeno",2,'Paraclinicos '!E256="Aire",0)</f>
        <v>2</v>
      </c>
    </row>
    <row r="258" spans="1:27" x14ac:dyDescent="0.25">
      <c r="A258">
        <f>'Paraclinicos '!A257</f>
        <v>33</v>
      </c>
      <c r="B258" s="3">
        <f>'Paraclinicos '!R257</f>
        <v>44319</v>
      </c>
      <c r="C258" cm="1">
        <f t="array" ref="C258">_xlfn.IFS('Paraclinicos '!Q257="","",'Paraclinicos '!Q257&gt;60,3,'Paraclinicos '!Q257&lt;=60,1)</f>
        <v>1</v>
      </c>
      <c r="D258" t="str">
        <f>IFERROR(IF(INDEX('BD Demog para scores enalazar'!BC$2:BC$3000,MATCH(Formulas!A258,'BD Demog para scores enalazar'!A$2:A$3000,0))=0,"SI","NO"),"")</f>
        <v>SI</v>
      </c>
      <c r="E258" cm="1">
        <f t="array" ref="E258">_xlfn.IFS(D258="","",D258="SI",4,D258="NO",1)</f>
        <v>4</v>
      </c>
      <c r="F258" cm="1">
        <f t="array" ref="F258">_xlfn.IFS('Paraclinicos '!B257="","",'Paraclinicos '!B257&gt;1,1,'Paraclinicos '!B257&lt;=1,3)</f>
        <v>1</v>
      </c>
      <c r="G258" t="str" cm="1">
        <f t="array" ref="G258">_xlfn.IFS('Paraclinicos '!D257="","",AND('Paraclinicos '!D257&gt;=250,'Paraclinicos '!D257&lt;=500),2,'Paraclinicos '!D257&gt;500,3,'Paraclinicos '!D257&lt;250,1)</f>
        <v/>
      </c>
      <c r="H258" s="50">
        <f t="shared" si="10"/>
        <v>6</v>
      </c>
      <c r="I258" cm="1">
        <f t="array" ref="I258">_xlfn.IFS('Paraclinicos '!Q257="","",'Paraclinicos '!Q257&gt;=65,1,'Paraclinicos '!Q257&lt;65,0)</f>
        <v>0</v>
      </c>
      <c r="J258" cm="1">
        <f t="array" ref="J258">_xlfn.IFS('Paraclinicos '!I257="","",'Paraclinicos '!I257&gt;7,1,'Paraclinicos '!I257&lt;=7,0)</f>
        <v>1</v>
      </c>
      <c r="K258" cm="1">
        <f t="array" ref="K258">_xlfn.IFS('Paraclinicos '!W257="","",'Paraclinicos '!W257&lt;=8,1,'Paraclinicos '!W257&gt;8,0)</f>
        <v>1</v>
      </c>
      <c r="L258" cm="1">
        <f t="array" ref="L258">_xlfn.IFS('Paraclinicos '!S257="","",'Paraclinicos '!S257&gt;=30,1,'Paraclinicos '!S257&lt;30,0)</f>
        <v>0</v>
      </c>
      <c r="M258" cm="1">
        <f t="array" ref="M258">_xlfn.IFS(OR('Paraclinicos '!T257="",'Paraclinicos '!U257=""),"",OR('Paraclinicos '!T257&lt;=90,'Paraclinicos '!U257&lt;=60),1,OR('Paraclinicos '!T257&gt;90,'Paraclinicos '!U257&gt;60),0)</f>
        <v>0</v>
      </c>
      <c r="N258" s="45">
        <f t="shared" si="11"/>
        <v>4</v>
      </c>
      <c r="O258" cm="1">
        <f t="array" ref="O258">_xlfn.IFS(OR('Paraclinicos '!M257="",'Paraclinicos '!N257="",'Paraclinicos '!N257=0),"",'Paraclinicos '!M257/'Paraclinicos '!N257&lt;100,4,'Paraclinicos '!M257/'Paraclinicos '!N257&lt;200,3,'Paraclinicos '!M257/'Paraclinicos '!N257&lt;300,2,'Paraclinicos '!M257/'Paraclinicos '!N257&lt;400,1,'Paraclinicos '!M257/'Paraclinicos '!N257&gt;=400,0)</f>
        <v>1</v>
      </c>
      <c r="P258" cm="1">
        <f t="array" ref="P258">_xlfn.IFS('Paraclinicos '!C257="","",'Paraclinicos '!C257&lt;20,4,'Paraclinicos '!C257&lt;50,3,'Paraclinicos '!C257&lt;100,2,'Paraclinicos '!C257&lt;150,1,'Paraclinicos '!C257&gt;150,0)</f>
        <v>0</v>
      </c>
      <c r="Q258" cm="1">
        <f t="array" ref="Q258">_xlfn.IFS('Paraclinicos '!O257="","",'Paraclinicos '!O257&lt;1.2,0,'Paraclinicos '!O257&lt;2,1,'Paraclinicos '!O257&lt;3.5,2,'Paraclinicos '!O257&lt;5,3,'Paraclinicos '!O257&gt;5,4)</f>
        <v>0</v>
      </c>
      <c r="R258" t="str" cm="1">
        <f t="array" ref="R258">_xlfn.IFS('Paraclinicos '!J257="","",'Paraclinicos '!J257&lt;1.2,0,'Paraclinicos '!J257&lt;2,1,'Paraclinicos '!J257&lt;6,2,'Paraclinicos '!J257&lt;12,3,'Paraclinicos '!J257&gt;=12,4)</f>
        <v/>
      </c>
      <c r="S258" cm="1">
        <f t="array" ref="S258">_xlfn.IFS('Paraclinicos '!Y257="","",'Paraclinicos '!Y257&lt;70,1,'Paraclinicos '!Y257&gt;=70,0)</f>
        <v>0</v>
      </c>
      <c r="T258" cm="1">
        <f t="array" ref="T258">_xlfn.IFS('Paraclinicos '!W257="","",'Paraclinicos '!W257&lt;6,4,'Paraclinicos '!W257&lt;10,3,'Paraclinicos '!W257&lt;13,2,'Paraclinicos '!W257&lt;15,1,'Paraclinicos '!W257=15,0)</f>
        <v>4</v>
      </c>
      <c r="U258" s="54">
        <f t="shared" si="9"/>
        <v>5</v>
      </c>
      <c r="V258" cm="1">
        <f t="array" ref="V258">_xlfn.IFS('Paraclinicos '!S257="","",OR('Paraclinicos '!S257&lt;=8,'Paraclinicos '!S257&gt;=25),3,'Paraclinicos '!S257&lt;12,1,'Paraclinicos '!S257&lt;21,0,'Paraclinicos '!S257&lt;25,2)</f>
        <v>0</v>
      </c>
      <c r="W258" t="str">
        <f>IFERROR(IF(INDEX('BD Demog para scores enalazar'!Y$2:'BD Demog para scores enalazar'!Y$3000,MATCH(Formulas!A258,'BD Demog para scores enalazar'!A$2:'BD Demog para scores enalazar'!A$3000,0))=1,"SI","NO"),"")</f>
        <v>NO</v>
      </c>
      <c r="X258" s="9" t="str">
        <f>IFERROR(IF(INDEX('BD Demog para scores enalazar'!AJ$2:'BD Demog para scores enalazar'!AJ$3000,MATCH(Formulas!A258,'BD Demog para scores enalazar'!A$2:'BD Demog para scores enalazar'!A$3000,0))=1,"SI","NO"),"")</f>
        <v>NO</v>
      </c>
      <c r="Y258" cm="1">
        <f t="array" ref="Y258">IF(AND(W258="NO",X258="NO"),_xlfn.IFS('Paraclinicos '!K257&lt;=91,3,'Paraclinicos '!K257&lt;94,2,'Paraclinicos '!K257&lt;96,1,'Paraclinicos '!K257&gt;=96,0),"")</f>
        <v>1</v>
      </c>
      <c r="Z258" t="str" cm="1">
        <f t="array" ref="Z258">IF(OR(W258="SI",X258="SI"),_xlfn.IFS(OR(AND('Paraclinicos '!K257&lt;=83),AND('Paraclinicos '!K257&gt;=97,AA258=2)),3,OR(AND('Paraclinicos '!K257&lt;=86),AND('Paraclinicos '!K257&gt;=94,AA258=2)),2,OR(AND('Paraclinicos '!K257&lt;=88),AND('Paraclinicos '!K257&gt;=92,AA258=2)),1,OR(AND('Paraclinicos '!K257&gt;=88,'Paraclinicos '!K257&lt;=92),AND('Paraclinicos '!K257&gt;=93,AA258=0)),0),"")</f>
        <v/>
      </c>
      <c r="AA258" cm="1">
        <f t="array" ref="AA258">_xlfn.IFS('Paraclinicos '!E257="","",'Paraclinicos '!E257="Oxigeno",2,'Paraclinicos '!E257="Aire",0)</f>
        <v>2</v>
      </c>
    </row>
    <row r="259" spans="1:27" x14ac:dyDescent="0.25">
      <c r="A259">
        <f>'Paraclinicos '!A258</f>
        <v>33</v>
      </c>
      <c r="B259" s="3">
        <f>'Paraclinicos '!R258</f>
        <v>44321</v>
      </c>
      <c r="C259" cm="1">
        <f t="array" ref="C259">_xlfn.IFS('Paraclinicos '!Q258="","",'Paraclinicos '!Q258&gt;60,3,'Paraclinicos '!Q258&lt;=60,1)</f>
        <v>1</v>
      </c>
      <c r="D259" t="str">
        <f>IFERROR(IF(INDEX('BD Demog para scores enalazar'!BC$2:BC$3000,MATCH(Formulas!A259,'BD Demog para scores enalazar'!A$2:A$3000,0))=0,"SI","NO"),"")</f>
        <v>SI</v>
      </c>
      <c r="E259" cm="1">
        <f t="array" ref="E259">_xlfn.IFS(D259="","",D259="SI",4,D259="NO",1)</f>
        <v>4</v>
      </c>
      <c r="F259" cm="1">
        <f t="array" ref="F259">_xlfn.IFS('Paraclinicos '!B258="","",'Paraclinicos '!B258&gt;1,1,'Paraclinicos '!B258&lt;=1,3)</f>
        <v>3</v>
      </c>
      <c r="G259" t="str" cm="1">
        <f t="array" ref="G259">_xlfn.IFS('Paraclinicos '!D258="","",AND('Paraclinicos '!D258&gt;=250,'Paraclinicos '!D258&lt;=500),2,'Paraclinicos '!D258&gt;500,3,'Paraclinicos '!D258&lt;250,1)</f>
        <v/>
      </c>
      <c r="H259" s="50">
        <f t="shared" si="10"/>
        <v>8</v>
      </c>
      <c r="I259" cm="1">
        <f t="array" ref="I259">_xlfn.IFS('Paraclinicos '!Q258="","",'Paraclinicos '!Q258&gt;=65,1,'Paraclinicos '!Q258&lt;65,0)</f>
        <v>0</v>
      </c>
      <c r="J259" cm="1">
        <f t="array" ref="J259">_xlfn.IFS('Paraclinicos '!I258="","",'Paraclinicos '!I258&gt;7,1,'Paraclinicos '!I258&lt;=7,0)</f>
        <v>1</v>
      </c>
      <c r="K259" cm="1">
        <f t="array" ref="K259">_xlfn.IFS('Paraclinicos '!W258="","",'Paraclinicos '!W258&lt;=8,1,'Paraclinicos '!W258&gt;8,0)</f>
        <v>1</v>
      </c>
      <c r="L259" cm="1">
        <f t="array" ref="L259">_xlfn.IFS('Paraclinicos '!S258="","",'Paraclinicos '!S258&gt;=30,1,'Paraclinicos '!S258&lt;30,0)</f>
        <v>0</v>
      </c>
      <c r="M259" cm="1">
        <f t="array" ref="M259">_xlfn.IFS(OR('Paraclinicos '!T258="",'Paraclinicos '!U258=""),"",OR('Paraclinicos '!T258&lt;=90,'Paraclinicos '!U258&lt;=60),1,OR('Paraclinicos '!T258&gt;90,'Paraclinicos '!U258&gt;60),0)</f>
        <v>1</v>
      </c>
      <c r="N259" s="45">
        <f t="shared" si="11"/>
        <v>5</v>
      </c>
      <c r="O259" cm="1">
        <f t="array" ref="O259">_xlfn.IFS(OR('Paraclinicos '!M258="",'Paraclinicos '!N258="",'Paraclinicos '!N258=0),"",'Paraclinicos '!M258/'Paraclinicos '!N258&lt;100,4,'Paraclinicos '!M258/'Paraclinicos '!N258&lt;200,3,'Paraclinicos '!M258/'Paraclinicos '!N258&lt;300,2,'Paraclinicos '!M258/'Paraclinicos '!N258&lt;400,1,'Paraclinicos '!M258/'Paraclinicos '!N258&gt;=400,0)</f>
        <v>2</v>
      </c>
      <c r="P259" cm="1">
        <f t="array" ref="P259">_xlfn.IFS('Paraclinicos '!C258="","",'Paraclinicos '!C258&lt;20,4,'Paraclinicos '!C258&lt;50,3,'Paraclinicos '!C258&lt;100,2,'Paraclinicos '!C258&lt;150,1,'Paraclinicos '!C258&gt;150,0)</f>
        <v>0</v>
      </c>
      <c r="Q259" cm="1">
        <f t="array" ref="Q259">_xlfn.IFS('Paraclinicos '!O258="","",'Paraclinicos '!O258&lt;1.2,0,'Paraclinicos '!O258&lt;2,1,'Paraclinicos '!O258&lt;3.5,2,'Paraclinicos '!O258&lt;5,3,'Paraclinicos '!O258&gt;5,4)</f>
        <v>0</v>
      </c>
      <c r="R259" t="str" cm="1">
        <f t="array" ref="R259">_xlfn.IFS('Paraclinicos '!J258="","",'Paraclinicos '!J258&lt;1.2,0,'Paraclinicos '!J258&lt;2,1,'Paraclinicos '!J258&lt;6,2,'Paraclinicos '!J258&lt;12,3,'Paraclinicos '!J258&gt;=12,4)</f>
        <v/>
      </c>
      <c r="S259" cm="1">
        <f t="array" ref="S259">_xlfn.IFS('Paraclinicos '!Y258="","",'Paraclinicos '!Y258&lt;70,1,'Paraclinicos '!Y258&gt;=70,0)</f>
        <v>0</v>
      </c>
      <c r="T259" cm="1">
        <f t="array" ref="T259">_xlfn.IFS('Paraclinicos '!W258="","",'Paraclinicos '!W258&lt;6,4,'Paraclinicos '!W258&lt;10,3,'Paraclinicos '!W258&lt;13,2,'Paraclinicos '!W258&lt;15,1,'Paraclinicos '!W258=15,0)</f>
        <v>4</v>
      </c>
      <c r="U259" s="54">
        <f t="shared" ref="U259:U322" si="12">IF(AND(O259="",P259="",Q259="",R259="",S259="",T259=""),"",SUM(O259:T259))</f>
        <v>6</v>
      </c>
      <c r="V259" cm="1">
        <f t="array" ref="V259">_xlfn.IFS('Paraclinicos '!S258="","",OR('Paraclinicos '!S258&lt;=8,'Paraclinicos '!S258&gt;=25),3,'Paraclinicos '!S258&lt;12,1,'Paraclinicos '!S258&lt;21,0,'Paraclinicos '!S258&lt;25,2)</f>
        <v>2</v>
      </c>
      <c r="W259" t="str">
        <f>IFERROR(IF(INDEX('BD Demog para scores enalazar'!Y$2:'BD Demog para scores enalazar'!Y$3000,MATCH(Formulas!A259,'BD Demog para scores enalazar'!A$2:'BD Demog para scores enalazar'!A$3000,0))=1,"SI","NO"),"")</f>
        <v>NO</v>
      </c>
      <c r="X259" s="9" t="str">
        <f>IFERROR(IF(INDEX('BD Demog para scores enalazar'!AJ$2:'BD Demog para scores enalazar'!AJ$3000,MATCH(Formulas!A259,'BD Demog para scores enalazar'!A$2:'BD Demog para scores enalazar'!A$3000,0))=1,"SI","NO"),"")</f>
        <v>NO</v>
      </c>
      <c r="Y259" cm="1">
        <f t="array" ref="Y259">IF(AND(W259="NO",X259="NO"),_xlfn.IFS('Paraclinicos '!K258&lt;=91,3,'Paraclinicos '!K258&lt;94,2,'Paraclinicos '!K258&lt;96,1,'Paraclinicos '!K258&gt;=96,0),"")</f>
        <v>3</v>
      </c>
      <c r="Z259" t="str" cm="1">
        <f t="array" ref="Z259">IF(OR(W259="SI",X259="SI"),_xlfn.IFS(OR(AND('Paraclinicos '!K258&lt;=83),AND('Paraclinicos '!K258&gt;=97,AA259=2)),3,OR(AND('Paraclinicos '!K258&lt;=86),AND('Paraclinicos '!K258&gt;=94,AA259=2)),2,OR(AND('Paraclinicos '!K258&lt;=88),AND('Paraclinicos '!K258&gt;=92,AA259=2)),1,OR(AND('Paraclinicos '!K258&gt;=88,'Paraclinicos '!K258&lt;=92),AND('Paraclinicos '!K258&gt;=93,AA259=0)),0),"")</f>
        <v/>
      </c>
      <c r="AA259" cm="1">
        <f t="array" ref="AA259">_xlfn.IFS('Paraclinicos '!E258="","",'Paraclinicos '!E258="Oxigeno",2,'Paraclinicos '!E258="Aire",0)</f>
        <v>2</v>
      </c>
    </row>
    <row r="260" spans="1:27" x14ac:dyDescent="0.25">
      <c r="A260">
        <f>'Paraclinicos '!A259</f>
        <v>33</v>
      </c>
      <c r="B260" s="3">
        <f>'Paraclinicos '!R259</f>
        <v>44322</v>
      </c>
      <c r="C260" cm="1">
        <f t="array" ref="C260">_xlfn.IFS('Paraclinicos '!Q259="","",'Paraclinicos '!Q259&gt;60,3,'Paraclinicos '!Q259&lt;=60,1)</f>
        <v>1</v>
      </c>
      <c r="D260" t="str">
        <f>IFERROR(IF(INDEX('BD Demog para scores enalazar'!BC$2:BC$3000,MATCH(Formulas!A260,'BD Demog para scores enalazar'!A$2:A$3000,0))=0,"SI","NO"),"")</f>
        <v>SI</v>
      </c>
      <c r="E260" cm="1">
        <f t="array" ref="E260">_xlfn.IFS(D260="","",D260="SI",4,D260="NO",1)</f>
        <v>4</v>
      </c>
      <c r="F260" cm="1">
        <f t="array" ref="F260">_xlfn.IFS('Paraclinicos '!B259="","",'Paraclinicos '!B259&gt;1,1,'Paraclinicos '!B259&lt;=1,3)</f>
        <v>3</v>
      </c>
      <c r="G260" t="str" cm="1">
        <f t="array" ref="G260">_xlfn.IFS('Paraclinicos '!D259="","",AND('Paraclinicos '!D259&gt;=250,'Paraclinicos '!D259&lt;=500),2,'Paraclinicos '!D259&gt;500,3,'Paraclinicos '!D259&lt;250,1)</f>
        <v/>
      </c>
      <c r="H260" s="50">
        <f t="shared" ref="H260:H323" si="13">IF(AND(C260="",E260="",F260="",G260=""),"",SUM(C260,E260:G260))</f>
        <v>8</v>
      </c>
      <c r="I260" cm="1">
        <f t="array" ref="I260">_xlfn.IFS('Paraclinicos '!Q259="","",'Paraclinicos '!Q259&gt;=65,1,'Paraclinicos '!Q259&lt;65,0)</f>
        <v>0</v>
      </c>
      <c r="J260" cm="1">
        <f t="array" ref="J260">_xlfn.IFS('Paraclinicos '!I259="","",'Paraclinicos '!I259&gt;7,1,'Paraclinicos '!I259&lt;=7,0)</f>
        <v>1</v>
      </c>
      <c r="K260" cm="1">
        <f t="array" ref="K260">_xlfn.IFS('Paraclinicos '!W259="","",'Paraclinicos '!W259&lt;=8,1,'Paraclinicos '!W259&gt;8,0)</f>
        <v>1</v>
      </c>
      <c r="L260" cm="1">
        <f t="array" ref="L260">_xlfn.IFS('Paraclinicos '!S259="","",'Paraclinicos '!S259&gt;=30,1,'Paraclinicos '!S259&lt;30,0)</f>
        <v>0</v>
      </c>
      <c r="M260" cm="1">
        <f t="array" ref="M260">_xlfn.IFS(OR('Paraclinicos '!T259="",'Paraclinicos '!U259=""),"",OR('Paraclinicos '!T259&lt;=90,'Paraclinicos '!U259&lt;=60),1,OR('Paraclinicos '!T259&gt;90,'Paraclinicos '!U259&gt;60),0)</f>
        <v>0</v>
      </c>
      <c r="N260" s="45">
        <f t="shared" ref="N260:N323" si="14">IF(AND(J259="",J260="",K260="",L260="",M260=""),"",SUM(J259:M260))</f>
        <v>5</v>
      </c>
      <c r="O260" cm="1">
        <f t="array" ref="O260">_xlfn.IFS(OR('Paraclinicos '!M259="",'Paraclinicos '!N259="",'Paraclinicos '!N259=0),"",'Paraclinicos '!M259/'Paraclinicos '!N259&lt;100,4,'Paraclinicos '!M259/'Paraclinicos '!N259&lt;200,3,'Paraclinicos '!M259/'Paraclinicos '!N259&lt;300,2,'Paraclinicos '!M259/'Paraclinicos '!N259&lt;400,1,'Paraclinicos '!M259/'Paraclinicos '!N259&gt;=400,0)</f>
        <v>1</v>
      </c>
      <c r="P260" cm="1">
        <f t="array" ref="P260">_xlfn.IFS('Paraclinicos '!C259="","",'Paraclinicos '!C259&lt;20,4,'Paraclinicos '!C259&lt;50,3,'Paraclinicos '!C259&lt;100,2,'Paraclinicos '!C259&lt;150,1,'Paraclinicos '!C259&gt;150,0)</f>
        <v>0</v>
      </c>
      <c r="Q260" cm="1">
        <f t="array" ref="Q260">_xlfn.IFS('Paraclinicos '!O259="","",'Paraclinicos '!O259&lt;1.2,0,'Paraclinicos '!O259&lt;2,1,'Paraclinicos '!O259&lt;3.5,2,'Paraclinicos '!O259&lt;5,3,'Paraclinicos '!O259&gt;5,4)</f>
        <v>0</v>
      </c>
      <c r="R260" cm="1">
        <f t="array" ref="R260">_xlfn.IFS('Paraclinicos '!J259="","",'Paraclinicos '!J259&lt;1.2,0,'Paraclinicos '!J259&lt;2,1,'Paraclinicos '!J259&lt;6,2,'Paraclinicos '!J259&lt;12,3,'Paraclinicos '!J259&gt;=12,4)</f>
        <v>0</v>
      </c>
      <c r="S260" cm="1">
        <f t="array" ref="S260">_xlfn.IFS('Paraclinicos '!Y259="","",'Paraclinicos '!Y259&lt;70,1,'Paraclinicos '!Y259&gt;=70,0)</f>
        <v>0</v>
      </c>
      <c r="T260" cm="1">
        <f t="array" ref="T260">_xlfn.IFS('Paraclinicos '!W259="","",'Paraclinicos '!W259&lt;6,4,'Paraclinicos '!W259&lt;10,3,'Paraclinicos '!W259&lt;13,2,'Paraclinicos '!W259&lt;15,1,'Paraclinicos '!W259=15,0)</f>
        <v>4</v>
      </c>
      <c r="U260" s="54">
        <f t="shared" si="12"/>
        <v>5</v>
      </c>
      <c r="V260" cm="1">
        <f t="array" ref="V260">_xlfn.IFS('Paraclinicos '!S259="","",OR('Paraclinicos '!S259&lt;=8,'Paraclinicos '!S259&gt;=25),3,'Paraclinicos '!S259&lt;12,1,'Paraclinicos '!S259&lt;21,0,'Paraclinicos '!S259&lt;25,2)</f>
        <v>2</v>
      </c>
      <c r="W260" t="str">
        <f>IFERROR(IF(INDEX('BD Demog para scores enalazar'!Y$2:'BD Demog para scores enalazar'!Y$3000,MATCH(Formulas!A260,'BD Demog para scores enalazar'!A$2:'BD Demog para scores enalazar'!A$3000,0))=1,"SI","NO"),"")</f>
        <v>NO</v>
      </c>
      <c r="X260" s="9" t="str">
        <f>IFERROR(IF(INDEX('BD Demog para scores enalazar'!AJ$2:'BD Demog para scores enalazar'!AJ$3000,MATCH(Formulas!A260,'BD Demog para scores enalazar'!A$2:'BD Demog para scores enalazar'!A$3000,0))=1,"SI","NO"),"")</f>
        <v>NO</v>
      </c>
      <c r="Y260" cm="1">
        <f t="array" ref="Y260">IF(AND(W260="NO",X260="NO"),_xlfn.IFS('Paraclinicos '!K259&lt;=91,3,'Paraclinicos '!K259&lt;94,2,'Paraclinicos '!K259&lt;96,1,'Paraclinicos '!K259&gt;=96,0),"")</f>
        <v>0</v>
      </c>
      <c r="Z260" t="str" cm="1">
        <f t="array" ref="Z260">IF(OR(W260="SI",X260="SI"),_xlfn.IFS(OR(AND('Paraclinicos '!K259&lt;=83),AND('Paraclinicos '!K259&gt;=97,AA260=2)),3,OR(AND('Paraclinicos '!K259&lt;=86),AND('Paraclinicos '!K259&gt;=94,AA260=2)),2,OR(AND('Paraclinicos '!K259&lt;=88),AND('Paraclinicos '!K259&gt;=92,AA260=2)),1,OR(AND('Paraclinicos '!K259&gt;=88,'Paraclinicos '!K259&lt;=92),AND('Paraclinicos '!K259&gt;=93,AA260=0)),0),"")</f>
        <v/>
      </c>
      <c r="AA260" cm="1">
        <f t="array" ref="AA260">_xlfn.IFS('Paraclinicos '!E259="","",'Paraclinicos '!E259="Oxigeno",2,'Paraclinicos '!E259="Aire",0)</f>
        <v>2</v>
      </c>
    </row>
    <row r="261" spans="1:27" x14ac:dyDescent="0.25">
      <c r="A261">
        <f>'Paraclinicos '!A260</f>
        <v>33</v>
      </c>
      <c r="B261" s="3">
        <f>'Paraclinicos '!R260</f>
        <v>44323</v>
      </c>
      <c r="C261" cm="1">
        <f t="array" ref="C261">_xlfn.IFS('Paraclinicos '!Q260="","",'Paraclinicos '!Q260&gt;60,3,'Paraclinicos '!Q260&lt;=60,1)</f>
        <v>1</v>
      </c>
      <c r="D261" t="str">
        <f>IFERROR(IF(INDEX('BD Demog para scores enalazar'!BC$2:BC$3000,MATCH(Formulas!A261,'BD Demog para scores enalazar'!A$2:A$3000,0))=0,"SI","NO"),"")</f>
        <v>SI</v>
      </c>
      <c r="E261" cm="1">
        <f t="array" ref="E261">_xlfn.IFS(D261="","",D261="SI",4,D261="NO",1)</f>
        <v>4</v>
      </c>
      <c r="F261" cm="1">
        <f t="array" ref="F261">_xlfn.IFS('Paraclinicos '!B260="","",'Paraclinicos '!B260&gt;1,1,'Paraclinicos '!B260&lt;=1,3)</f>
        <v>3</v>
      </c>
      <c r="G261" t="str" cm="1">
        <f t="array" ref="G261">_xlfn.IFS('Paraclinicos '!D260="","",AND('Paraclinicos '!D260&gt;=250,'Paraclinicos '!D260&lt;=500),2,'Paraclinicos '!D260&gt;500,3,'Paraclinicos '!D260&lt;250,1)</f>
        <v/>
      </c>
      <c r="H261" s="50">
        <f t="shared" si="13"/>
        <v>8</v>
      </c>
      <c r="I261" cm="1">
        <f t="array" ref="I261">_xlfn.IFS('Paraclinicos '!Q260="","",'Paraclinicos '!Q260&gt;=65,1,'Paraclinicos '!Q260&lt;65,0)</f>
        <v>0</v>
      </c>
      <c r="J261" cm="1">
        <f t="array" ref="J261">_xlfn.IFS('Paraclinicos '!I260="","",'Paraclinicos '!I260&gt;7,1,'Paraclinicos '!I260&lt;=7,0)</f>
        <v>1</v>
      </c>
      <c r="K261" cm="1">
        <f t="array" ref="K261">_xlfn.IFS('Paraclinicos '!W260="","",'Paraclinicos '!W260&lt;=8,1,'Paraclinicos '!W260&gt;8,0)</f>
        <v>1</v>
      </c>
      <c r="L261" cm="1">
        <f t="array" ref="L261">_xlfn.IFS('Paraclinicos '!S260="","",'Paraclinicos '!S260&gt;=30,1,'Paraclinicos '!S260&lt;30,0)</f>
        <v>0</v>
      </c>
      <c r="M261" cm="1">
        <f t="array" ref="M261">_xlfn.IFS(OR('Paraclinicos '!T260="",'Paraclinicos '!U260=""),"",OR('Paraclinicos '!T260&lt;=90,'Paraclinicos '!U260&lt;=60),1,OR('Paraclinicos '!T260&gt;90,'Paraclinicos '!U260&gt;60),0)</f>
        <v>1</v>
      </c>
      <c r="N261" s="45">
        <f t="shared" si="14"/>
        <v>5</v>
      </c>
      <c r="O261" cm="1">
        <f t="array" ref="O261">_xlfn.IFS(OR('Paraclinicos '!M260="",'Paraclinicos '!N260="",'Paraclinicos '!N260=0),"",'Paraclinicos '!M260/'Paraclinicos '!N260&lt;100,4,'Paraclinicos '!M260/'Paraclinicos '!N260&lt;200,3,'Paraclinicos '!M260/'Paraclinicos '!N260&lt;300,2,'Paraclinicos '!M260/'Paraclinicos '!N260&lt;400,1,'Paraclinicos '!M260/'Paraclinicos '!N260&gt;=400,0)</f>
        <v>1</v>
      </c>
      <c r="P261" cm="1">
        <f t="array" ref="P261">_xlfn.IFS('Paraclinicos '!C260="","",'Paraclinicos '!C260&lt;20,4,'Paraclinicos '!C260&lt;50,3,'Paraclinicos '!C260&lt;100,2,'Paraclinicos '!C260&lt;150,1,'Paraclinicos '!C260&gt;150,0)</f>
        <v>0</v>
      </c>
      <c r="Q261" cm="1">
        <f t="array" ref="Q261">_xlfn.IFS('Paraclinicos '!O260="","",'Paraclinicos '!O260&lt;1.2,0,'Paraclinicos '!O260&lt;2,1,'Paraclinicos '!O260&lt;3.5,2,'Paraclinicos '!O260&lt;5,3,'Paraclinicos '!O260&gt;5,4)</f>
        <v>0</v>
      </c>
      <c r="R261" t="str" cm="1">
        <f t="array" ref="R261">_xlfn.IFS('Paraclinicos '!J260="","",'Paraclinicos '!J260&lt;1.2,0,'Paraclinicos '!J260&lt;2,1,'Paraclinicos '!J260&lt;6,2,'Paraclinicos '!J260&lt;12,3,'Paraclinicos '!J260&gt;=12,4)</f>
        <v/>
      </c>
      <c r="S261" cm="1">
        <f t="array" ref="S261">_xlfn.IFS('Paraclinicos '!Y260="","",'Paraclinicos '!Y260&lt;70,1,'Paraclinicos '!Y260&gt;=70,0)</f>
        <v>0</v>
      </c>
      <c r="T261" cm="1">
        <f t="array" ref="T261">_xlfn.IFS('Paraclinicos '!W260="","",'Paraclinicos '!W260&lt;6,4,'Paraclinicos '!W260&lt;10,3,'Paraclinicos '!W260&lt;13,2,'Paraclinicos '!W260&lt;15,1,'Paraclinicos '!W260=15,0)</f>
        <v>4</v>
      </c>
      <c r="U261" s="54">
        <f t="shared" si="12"/>
        <v>5</v>
      </c>
      <c r="V261" cm="1">
        <f t="array" ref="V261">_xlfn.IFS('Paraclinicos '!S260="","",OR('Paraclinicos '!S260&lt;=8,'Paraclinicos '!S260&gt;=25),3,'Paraclinicos '!S260&lt;12,1,'Paraclinicos '!S260&lt;21,0,'Paraclinicos '!S260&lt;25,2)</f>
        <v>2</v>
      </c>
      <c r="W261" t="str">
        <f>IFERROR(IF(INDEX('BD Demog para scores enalazar'!Y$2:'BD Demog para scores enalazar'!Y$3000,MATCH(Formulas!A261,'BD Demog para scores enalazar'!A$2:'BD Demog para scores enalazar'!A$3000,0))=1,"SI","NO"),"")</f>
        <v>NO</v>
      </c>
      <c r="X261" s="9" t="str">
        <f>IFERROR(IF(INDEX('BD Demog para scores enalazar'!AJ$2:'BD Demog para scores enalazar'!AJ$3000,MATCH(Formulas!A261,'BD Demog para scores enalazar'!A$2:'BD Demog para scores enalazar'!A$3000,0))=1,"SI","NO"),"")</f>
        <v>NO</v>
      </c>
      <c r="Y261" cm="1">
        <f t="array" ref="Y261">IF(AND(W261="NO",X261="NO"),_xlfn.IFS('Paraclinicos '!K260&lt;=91,3,'Paraclinicos '!K260&lt;94,2,'Paraclinicos '!K260&lt;96,1,'Paraclinicos '!K260&gt;=96,0),"")</f>
        <v>3</v>
      </c>
      <c r="Z261" t="str" cm="1">
        <f t="array" ref="Z261">IF(OR(W261="SI",X261="SI"),_xlfn.IFS(OR(AND('Paraclinicos '!K260&lt;=83),AND('Paraclinicos '!K260&gt;=97,AA261=2)),3,OR(AND('Paraclinicos '!K260&lt;=86),AND('Paraclinicos '!K260&gt;=94,AA261=2)),2,OR(AND('Paraclinicos '!K260&lt;=88),AND('Paraclinicos '!K260&gt;=92,AA261=2)),1,OR(AND('Paraclinicos '!K260&gt;=88,'Paraclinicos '!K260&lt;=92),AND('Paraclinicos '!K260&gt;=93,AA261=0)),0),"")</f>
        <v/>
      </c>
      <c r="AA261" cm="1">
        <f t="array" ref="AA261">_xlfn.IFS('Paraclinicos '!E260="","",'Paraclinicos '!E260="Oxigeno",2,'Paraclinicos '!E260="Aire",0)</f>
        <v>2</v>
      </c>
    </row>
    <row r="262" spans="1:27" x14ac:dyDescent="0.25">
      <c r="A262">
        <f>'Paraclinicos '!A261</f>
        <v>33</v>
      </c>
      <c r="B262" s="3">
        <f>'Paraclinicos '!R261</f>
        <v>44325</v>
      </c>
      <c r="C262" cm="1">
        <f t="array" ref="C262">_xlfn.IFS('Paraclinicos '!Q261="","",'Paraclinicos '!Q261&gt;60,3,'Paraclinicos '!Q261&lt;=60,1)</f>
        <v>1</v>
      </c>
      <c r="D262" t="str">
        <f>IFERROR(IF(INDEX('BD Demog para scores enalazar'!BC$2:BC$3000,MATCH(Formulas!A262,'BD Demog para scores enalazar'!A$2:A$3000,0))=0,"SI","NO"),"")</f>
        <v>SI</v>
      </c>
      <c r="E262" cm="1">
        <f t="array" ref="E262">_xlfn.IFS(D262="","",D262="SI",4,D262="NO",1)</f>
        <v>4</v>
      </c>
      <c r="F262" cm="1">
        <f t="array" ref="F262">_xlfn.IFS('Paraclinicos '!B261="","",'Paraclinicos '!B261&gt;1,1,'Paraclinicos '!B261&lt;=1,3)</f>
        <v>1</v>
      </c>
      <c r="G262" t="str" cm="1">
        <f t="array" ref="G262">_xlfn.IFS('Paraclinicos '!D261="","",AND('Paraclinicos '!D261&gt;=250,'Paraclinicos '!D261&lt;=500),2,'Paraclinicos '!D261&gt;500,3,'Paraclinicos '!D261&lt;250,1)</f>
        <v/>
      </c>
      <c r="H262" s="50">
        <f t="shared" si="13"/>
        <v>6</v>
      </c>
      <c r="I262" cm="1">
        <f t="array" ref="I262">_xlfn.IFS('Paraclinicos '!Q261="","",'Paraclinicos '!Q261&gt;=65,1,'Paraclinicos '!Q261&lt;65,0)</f>
        <v>0</v>
      </c>
      <c r="J262" cm="1">
        <f t="array" ref="J262">_xlfn.IFS('Paraclinicos '!I261="","",'Paraclinicos '!I261&gt;7,1,'Paraclinicos '!I261&lt;=7,0)</f>
        <v>1</v>
      </c>
      <c r="K262" cm="1">
        <f t="array" ref="K262">_xlfn.IFS('Paraclinicos '!W261="","",'Paraclinicos '!W261&lt;=8,1,'Paraclinicos '!W261&gt;8,0)</f>
        <v>0</v>
      </c>
      <c r="L262" cm="1">
        <f t="array" ref="L262">_xlfn.IFS('Paraclinicos '!S261="","",'Paraclinicos '!S261&gt;=30,1,'Paraclinicos '!S261&lt;30,0)</f>
        <v>0</v>
      </c>
      <c r="M262" cm="1">
        <f t="array" ref="M262">_xlfn.IFS(OR('Paraclinicos '!T261="",'Paraclinicos '!U261=""),"",OR('Paraclinicos '!T261&lt;=90,'Paraclinicos '!U261&lt;=60),1,OR('Paraclinicos '!T261&gt;90,'Paraclinicos '!U261&gt;60),0)</f>
        <v>0</v>
      </c>
      <c r="N262" s="45">
        <f t="shared" si="14"/>
        <v>4</v>
      </c>
      <c r="O262" cm="1">
        <f t="array" ref="O262">_xlfn.IFS(OR('Paraclinicos '!M261="",'Paraclinicos '!N261="",'Paraclinicos '!N261=0),"",'Paraclinicos '!M261/'Paraclinicos '!N261&lt;100,4,'Paraclinicos '!M261/'Paraclinicos '!N261&lt;200,3,'Paraclinicos '!M261/'Paraclinicos '!N261&lt;300,2,'Paraclinicos '!M261/'Paraclinicos '!N261&lt;400,1,'Paraclinicos '!M261/'Paraclinicos '!N261&gt;=400,0)</f>
        <v>1</v>
      </c>
      <c r="P262" cm="1">
        <f t="array" ref="P262">_xlfn.IFS('Paraclinicos '!C261="","",'Paraclinicos '!C261&lt;20,4,'Paraclinicos '!C261&lt;50,3,'Paraclinicos '!C261&lt;100,2,'Paraclinicos '!C261&lt;150,1,'Paraclinicos '!C261&gt;150,0)</f>
        <v>0</v>
      </c>
      <c r="Q262" cm="1">
        <f t="array" ref="Q262">_xlfn.IFS('Paraclinicos '!O261="","",'Paraclinicos '!O261&lt;1.2,0,'Paraclinicos '!O261&lt;2,1,'Paraclinicos '!O261&lt;3.5,2,'Paraclinicos '!O261&lt;5,3,'Paraclinicos '!O261&gt;5,4)</f>
        <v>0</v>
      </c>
      <c r="R262" t="str" cm="1">
        <f t="array" ref="R262">_xlfn.IFS('Paraclinicos '!J261="","",'Paraclinicos '!J261&lt;1.2,0,'Paraclinicos '!J261&lt;2,1,'Paraclinicos '!J261&lt;6,2,'Paraclinicos '!J261&lt;12,3,'Paraclinicos '!J261&gt;=12,4)</f>
        <v/>
      </c>
      <c r="S262" cm="1">
        <f t="array" ref="S262">_xlfn.IFS('Paraclinicos '!Y261="","",'Paraclinicos '!Y261&lt;70,1,'Paraclinicos '!Y261&gt;=70,0)</f>
        <v>0</v>
      </c>
      <c r="T262" cm="1">
        <f t="array" ref="T262">_xlfn.IFS('Paraclinicos '!W261="","",'Paraclinicos '!W261&lt;6,4,'Paraclinicos '!W261&lt;10,3,'Paraclinicos '!W261&lt;13,2,'Paraclinicos '!W261&lt;15,1,'Paraclinicos '!W261=15,0)</f>
        <v>0</v>
      </c>
      <c r="U262" s="54">
        <f t="shared" si="12"/>
        <v>1</v>
      </c>
      <c r="V262" cm="1">
        <f t="array" ref="V262">_xlfn.IFS('Paraclinicos '!S261="","",OR('Paraclinicos '!S261&lt;=8,'Paraclinicos '!S261&gt;=25),3,'Paraclinicos '!S261&lt;12,1,'Paraclinicos '!S261&lt;21,0,'Paraclinicos '!S261&lt;25,2)</f>
        <v>2</v>
      </c>
      <c r="W262" t="str">
        <f>IFERROR(IF(INDEX('BD Demog para scores enalazar'!Y$2:'BD Demog para scores enalazar'!Y$3000,MATCH(Formulas!A262,'BD Demog para scores enalazar'!A$2:'BD Demog para scores enalazar'!A$3000,0))=1,"SI","NO"),"")</f>
        <v>NO</v>
      </c>
      <c r="X262" s="9" t="str">
        <f>IFERROR(IF(INDEX('BD Demog para scores enalazar'!AJ$2:'BD Demog para scores enalazar'!AJ$3000,MATCH(Formulas!A262,'BD Demog para scores enalazar'!A$2:'BD Demog para scores enalazar'!A$3000,0))=1,"SI","NO"),"")</f>
        <v>NO</v>
      </c>
      <c r="Y262" cm="1">
        <f t="array" ref="Y262">IF(AND(W262="NO",X262="NO"),_xlfn.IFS('Paraclinicos '!K261&lt;=91,3,'Paraclinicos '!K261&lt;94,2,'Paraclinicos '!K261&lt;96,1,'Paraclinicos '!K261&gt;=96,0),"")</f>
        <v>2</v>
      </c>
      <c r="Z262" t="str" cm="1">
        <f t="array" ref="Z262">IF(OR(W262="SI",X262="SI"),_xlfn.IFS(OR(AND('Paraclinicos '!K261&lt;=83),AND('Paraclinicos '!K261&gt;=97,AA262=2)),3,OR(AND('Paraclinicos '!K261&lt;=86),AND('Paraclinicos '!K261&gt;=94,AA262=2)),2,OR(AND('Paraclinicos '!K261&lt;=88),AND('Paraclinicos '!K261&gt;=92,AA262=2)),1,OR(AND('Paraclinicos '!K261&gt;=88,'Paraclinicos '!K261&lt;=92),AND('Paraclinicos '!K261&gt;=93,AA262=0)),0),"")</f>
        <v/>
      </c>
      <c r="AA262" cm="1">
        <f t="array" ref="AA262">_xlfn.IFS('Paraclinicos '!E261="","",'Paraclinicos '!E261="Oxigeno",2,'Paraclinicos '!E261="Aire",0)</f>
        <v>2</v>
      </c>
    </row>
    <row r="263" spans="1:27" x14ac:dyDescent="0.25">
      <c r="A263">
        <f>'Paraclinicos '!A262</f>
        <v>34</v>
      </c>
      <c r="B263" s="3">
        <f>'Paraclinicos '!R262</f>
        <v>44319</v>
      </c>
      <c r="C263" cm="1">
        <f t="array" ref="C263">_xlfn.IFS('Paraclinicos '!Q262="","",'Paraclinicos '!Q262&gt;60,3,'Paraclinicos '!Q262&lt;=60,1)</f>
        <v>1</v>
      </c>
      <c r="D263" t="str">
        <f>IFERROR(IF(INDEX('BD Demog para scores enalazar'!BC$2:BC$3000,MATCH(Formulas!A263,'BD Demog para scores enalazar'!A$2:A$3000,0))=0,"SI","NO"),"")</f>
        <v>NO</v>
      </c>
      <c r="E263" cm="1">
        <f t="array" ref="E263">_xlfn.IFS(D263="","",D263="SI",4,D263="NO",1)</f>
        <v>1</v>
      </c>
      <c r="F263" cm="1">
        <f t="array" ref="F263">_xlfn.IFS('Paraclinicos '!B262="","",'Paraclinicos '!B262&gt;1,1,'Paraclinicos '!B262&lt;=1,3)</f>
        <v>1</v>
      </c>
      <c r="G263" cm="1">
        <f t="array" ref="G263">_xlfn.IFS('Paraclinicos '!D262="","",AND('Paraclinicos '!D262&gt;=250,'Paraclinicos '!D262&lt;=500),2,'Paraclinicos '!D262&gt;500,3,'Paraclinicos '!D262&lt;250,1)</f>
        <v>3</v>
      </c>
      <c r="H263" s="50">
        <f t="shared" si="13"/>
        <v>6</v>
      </c>
      <c r="I263" cm="1">
        <f t="array" ref="I263">_xlfn.IFS('Paraclinicos '!Q262="","",'Paraclinicos '!Q262&gt;=65,1,'Paraclinicos '!Q262&lt;65,0)</f>
        <v>0</v>
      </c>
      <c r="J263" cm="1">
        <f t="array" ref="J263">_xlfn.IFS('Paraclinicos '!I262="","",'Paraclinicos '!I262&gt;7,1,'Paraclinicos '!I262&lt;=7,0)</f>
        <v>1</v>
      </c>
      <c r="K263" cm="1">
        <f t="array" ref="K263">_xlfn.IFS('Paraclinicos '!W262="","",'Paraclinicos '!W262&lt;=8,1,'Paraclinicos '!W262&gt;8,0)</f>
        <v>1</v>
      </c>
      <c r="L263" cm="1">
        <f t="array" ref="L263">_xlfn.IFS('Paraclinicos '!S262="","",'Paraclinicos '!S262&gt;=30,1,'Paraclinicos '!S262&lt;30,0)</f>
        <v>0</v>
      </c>
      <c r="M263" cm="1">
        <f t="array" ref="M263">_xlfn.IFS(OR('Paraclinicos '!T262="",'Paraclinicos '!U262=""),"",OR('Paraclinicos '!T262&lt;=90,'Paraclinicos '!U262&lt;=60),1,OR('Paraclinicos '!T262&gt;90,'Paraclinicos '!U262&gt;60),0)</f>
        <v>0</v>
      </c>
      <c r="N263" s="45">
        <f t="shared" si="14"/>
        <v>3</v>
      </c>
      <c r="O263" cm="1">
        <f t="array" ref="O263">_xlfn.IFS(OR('Paraclinicos '!M262="",'Paraclinicos '!N262="",'Paraclinicos '!N262=0),"",'Paraclinicos '!M262/'Paraclinicos '!N262&lt;100,4,'Paraclinicos '!M262/'Paraclinicos '!N262&lt;200,3,'Paraclinicos '!M262/'Paraclinicos '!N262&lt;300,2,'Paraclinicos '!M262/'Paraclinicos '!N262&lt;400,1,'Paraclinicos '!M262/'Paraclinicos '!N262&gt;=400,0)</f>
        <v>1</v>
      </c>
      <c r="P263" cm="1">
        <f t="array" ref="P263">_xlfn.IFS('Paraclinicos '!C262="","",'Paraclinicos '!C262&lt;20,4,'Paraclinicos '!C262&lt;50,3,'Paraclinicos '!C262&lt;100,2,'Paraclinicos '!C262&lt;150,1,'Paraclinicos '!C262&gt;150,0)</f>
        <v>0</v>
      </c>
      <c r="Q263" cm="1">
        <f t="array" ref="Q263">_xlfn.IFS('Paraclinicos '!O262="","",'Paraclinicos '!O262&lt;1.2,0,'Paraclinicos '!O262&lt;2,1,'Paraclinicos '!O262&lt;3.5,2,'Paraclinicos '!O262&lt;5,3,'Paraclinicos '!O262&gt;5,4)</f>
        <v>0</v>
      </c>
      <c r="R263" cm="1">
        <f t="array" ref="R263">_xlfn.IFS('Paraclinicos '!J262="","",'Paraclinicos '!J262&lt;1.2,0,'Paraclinicos '!J262&lt;2,1,'Paraclinicos '!J262&lt;6,2,'Paraclinicos '!J262&lt;12,3,'Paraclinicos '!J262&gt;=12,4)</f>
        <v>0</v>
      </c>
      <c r="S263" cm="1">
        <f t="array" ref="S263">_xlfn.IFS('Paraclinicos '!Y262="","",'Paraclinicos '!Y262&lt;70,1,'Paraclinicos '!Y262&gt;=70,0)</f>
        <v>0</v>
      </c>
      <c r="T263" cm="1">
        <f t="array" ref="T263">_xlfn.IFS('Paraclinicos '!W262="","",'Paraclinicos '!W262&lt;6,4,'Paraclinicos '!W262&lt;10,3,'Paraclinicos '!W262&lt;13,2,'Paraclinicos '!W262&lt;15,1,'Paraclinicos '!W262=15,0)</f>
        <v>4</v>
      </c>
      <c r="U263" s="54">
        <f t="shared" si="12"/>
        <v>5</v>
      </c>
      <c r="V263" cm="1">
        <f t="array" ref="V263">_xlfn.IFS('Paraclinicos '!S262="","",OR('Paraclinicos '!S262&lt;=8,'Paraclinicos '!S262&gt;=25),3,'Paraclinicos '!S262&lt;12,1,'Paraclinicos '!S262&lt;21,0,'Paraclinicos '!S262&lt;25,2)</f>
        <v>2</v>
      </c>
      <c r="W263" t="str">
        <f>IFERROR(IF(INDEX('BD Demog para scores enalazar'!Y$2:'BD Demog para scores enalazar'!Y$3000,MATCH(Formulas!A263,'BD Demog para scores enalazar'!A$2:'BD Demog para scores enalazar'!A$3000,0))=1,"SI","NO"),"")</f>
        <v>NO</v>
      </c>
      <c r="X263" s="9" t="str">
        <f>IFERROR(IF(INDEX('BD Demog para scores enalazar'!AJ$2:'BD Demog para scores enalazar'!AJ$3000,MATCH(Formulas!A263,'BD Demog para scores enalazar'!A$2:'BD Demog para scores enalazar'!A$3000,0))=1,"SI","NO"),"")</f>
        <v>NO</v>
      </c>
      <c r="Y263" cm="1">
        <f t="array" ref="Y263">IF(AND(W263="NO",X263="NO"),_xlfn.IFS('Paraclinicos '!K262&lt;=91,3,'Paraclinicos '!K262&lt;94,2,'Paraclinicos '!K262&lt;96,1,'Paraclinicos '!K262&gt;=96,0),"")</f>
        <v>1</v>
      </c>
      <c r="Z263" t="str" cm="1">
        <f t="array" ref="Z263">IF(OR(W263="SI",X263="SI"),_xlfn.IFS(OR(AND('Paraclinicos '!K262&lt;=83),AND('Paraclinicos '!K262&gt;=97,AA263=2)),3,OR(AND('Paraclinicos '!K262&lt;=86),AND('Paraclinicos '!K262&gt;=94,AA263=2)),2,OR(AND('Paraclinicos '!K262&lt;=88),AND('Paraclinicos '!K262&gt;=92,AA263=2)),1,OR(AND('Paraclinicos '!K262&gt;=88,'Paraclinicos '!K262&lt;=92),AND('Paraclinicos '!K262&gt;=93,AA263=0)),0),"")</f>
        <v/>
      </c>
      <c r="AA263" cm="1">
        <f t="array" ref="AA263">_xlfn.IFS('Paraclinicos '!E262="","",'Paraclinicos '!E262="Oxigeno",2,'Paraclinicos '!E262="Aire",0)</f>
        <v>2</v>
      </c>
    </row>
    <row r="264" spans="1:27" x14ac:dyDescent="0.25">
      <c r="A264">
        <f>'Paraclinicos '!A263</f>
        <v>34</v>
      </c>
      <c r="B264" s="3">
        <f>'Paraclinicos '!R263</f>
        <v>44320</v>
      </c>
      <c r="C264" cm="1">
        <f t="array" ref="C264">_xlfn.IFS('Paraclinicos '!Q263="","",'Paraclinicos '!Q263&gt;60,3,'Paraclinicos '!Q263&lt;=60,1)</f>
        <v>1</v>
      </c>
      <c r="D264" t="str">
        <f>IFERROR(IF(INDEX('BD Demog para scores enalazar'!BC$2:BC$3000,MATCH(Formulas!A264,'BD Demog para scores enalazar'!A$2:A$3000,0))=0,"SI","NO"),"")</f>
        <v>NO</v>
      </c>
      <c r="E264" cm="1">
        <f t="array" ref="E264">_xlfn.IFS(D264="","",D264="SI",4,D264="NO",1)</f>
        <v>1</v>
      </c>
      <c r="F264" cm="1">
        <f t="array" ref="F264">_xlfn.IFS('Paraclinicos '!B263="","",'Paraclinicos '!B263&gt;1,1,'Paraclinicos '!B263&lt;=1,3)</f>
        <v>1</v>
      </c>
      <c r="G264" cm="1">
        <f t="array" ref="G264">_xlfn.IFS('Paraclinicos '!D263="","",AND('Paraclinicos '!D263&gt;=250,'Paraclinicos '!D263&lt;=500),2,'Paraclinicos '!D263&gt;500,3,'Paraclinicos '!D263&lt;250,1)</f>
        <v>3</v>
      </c>
      <c r="H264" s="50">
        <f t="shared" si="13"/>
        <v>6</v>
      </c>
      <c r="I264" cm="1">
        <f t="array" ref="I264">_xlfn.IFS('Paraclinicos '!Q263="","",'Paraclinicos '!Q263&gt;=65,1,'Paraclinicos '!Q263&lt;65,0)</f>
        <v>0</v>
      </c>
      <c r="J264" cm="1">
        <f t="array" ref="J264">_xlfn.IFS('Paraclinicos '!I263="","",'Paraclinicos '!I263&gt;7,1,'Paraclinicos '!I263&lt;=7,0)</f>
        <v>1</v>
      </c>
      <c r="K264" cm="1">
        <f t="array" ref="K264">_xlfn.IFS('Paraclinicos '!W263="","",'Paraclinicos '!W263&lt;=8,1,'Paraclinicos '!W263&gt;8,0)</f>
        <v>0</v>
      </c>
      <c r="L264" cm="1">
        <f t="array" ref="L264">_xlfn.IFS('Paraclinicos '!S263="","",'Paraclinicos '!S263&gt;=30,1,'Paraclinicos '!S263&lt;30,0)</f>
        <v>0</v>
      </c>
      <c r="M264" cm="1">
        <f t="array" ref="M264">_xlfn.IFS(OR('Paraclinicos '!T263="",'Paraclinicos '!U263=""),"",OR('Paraclinicos '!T263&lt;=90,'Paraclinicos '!U263&lt;=60),1,OR('Paraclinicos '!T263&gt;90,'Paraclinicos '!U263&gt;60),0)</f>
        <v>0</v>
      </c>
      <c r="N264" s="45">
        <f t="shared" si="14"/>
        <v>3</v>
      </c>
      <c r="O264" cm="1">
        <f t="array" ref="O264">_xlfn.IFS(OR('Paraclinicos '!M263="",'Paraclinicos '!N263="",'Paraclinicos '!N263=0),"",'Paraclinicos '!M263/'Paraclinicos '!N263&lt;100,4,'Paraclinicos '!M263/'Paraclinicos '!N263&lt;200,3,'Paraclinicos '!M263/'Paraclinicos '!N263&lt;300,2,'Paraclinicos '!M263/'Paraclinicos '!N263&lt;400,1,'Paraclinicos '!M263/'Paraclinicos '!N263&gt;=400,0)</f>
        <v>1</v>
      </c>
      <c r="P264" cm="1">
        <f t="array" ref="P264">_xlfn.IFS('Paraclinicos '!C263="","",'Paraclinicos '!C263&lt;20,4,'Paraclinicos '!C263&lt;50,3,'Paraclinicos '!C263&lt;100,2,'Paraclinicos '!C263&lt;150,1,'Paraclinicos '!C263&gt;150,0)</f>
        <v>0</v>
      </c>
      <c r="Q264" cm="1">
        <f t="array" ref="Q264">_xlfn.IFS('Paraclinicos '!O263="","",'Paraclinicos '!O263&lt;1.2,0,'Paraclinicos '!O263&lt;2,1,'Paraclinicos '!O263&lt;3.5,2,'Paraclinicos '!O263&lt;5,3,'Paraclinicos '!O263&gt;5,4)</f>
        <v>0</v>
      </c>
      <c r="R264" cm="1">
        <f t="array" ref="R264">_xlfn.IFS('Paraclinicos '!J263="","",'Paraclinicos '!J263&lt;1.2,0,'Paraclinicos '!J263&lt;2,1,'Paraclinicos '!J263&lt;6,2,'Paraclinicos '!J263&lt;12,3,'Paraclinicos '!J263&gt;=12,4)</f>
        <v>0</v>
      </c>
      <c r="S264" cm="1">
        <f t="array" ref="S264">_xlfn.IFS('Paraclinicos '!Y263="","",'Paraclinicos '!Y263&lt;70,1,'Paraclinicos '!Y263&gt;=70,0)</f>
        <v>0</v>
      </c>
      <c r="T264" cm="1">
        <f t="array" ref="T264">_xlfn.IFS('Paraclinicos '!W263="","",'Paraclinicos '!W263&lt;6,4,'Paraclinicos '!W263&lt;10,3,'Paraclinicos '!W263&lt;13,2,'Paraclinicos '!W263&lt;15,1,'Paraclinicos '!W263=15,0)</f>
        <v>2</v>
      </c>
      <c r="U264" s="54">
        <f t="shared" si="12"/>
        <v>3</v>
      </c>
      <c r="V264" cm="1">
        <f t="array" ref="V264">_xlfn.IFS('Paraclinicos '!S263="","",OR('Paraclinicos '!S263&lt;=8,'Paraclinicos '!S263&gt;=25),3,'Paraclinicos '!S263&lt;12,1,'Paraclinicos '!S263&lt;21,0,'Paraclinicos '!S263&lt;25,2)</f>
        <v>0</v>
      </c>
      <c r="W264" t="str">
        <f>IFERROR(IF(INDEX('BD Demog para scores enalazar'!Y$2:'BD Demog para scores enalazar'!Y$3000,MATCH(Formulas!A264,'BD Demog para scores enalazar'!A$2:'BD Demog para scores enalazar'!A$3000,0))=1,"SI","NO"),"")</f>
        <v>NO</v>
      </c>
      <c r="X264" s="9" t="str">
        <f>IFERROR(IF(INDEX('BD Demog para scores enalazar'!AJ$2:'BD Demog para scores enalazar'!AJ$3000,MATCH(Formulas!A264,'BD Demog para scores enalazar'!A$2:'BD Demog para scores enalazar'!A$3000,0))=1,"SI","NO"),"")</f>
        <v>NO</v>
      </c>
      <c r="Y264" cm="1">
        <f t="array" ref="Y264">IF(AND(W264="NO",X264="NO"),_xlfn.IFS('Paraclinicos '!K263&lt;=91,3,'Paraclinicos '!K263&lt;94,2,'Paraclinicos '!K263&lt;96,1,'Paraclinicos '!K263&gt;=96,0),"")</f>
        <v>3</v>
      </c>
      <c r="Z264" t="str" cm="1">
        <f t="array" ref="Z264">IF(OR(W264="SI",X264="SI"),_xlfn.IFS(OR(AND('Paraclinicos '!K263&lt;=83),AND('Paraclinicos '!K263&gt;=97,AA264=2)),3,OR(AND('Paraclinicos '!K263&lt;=86),AND('Paraclinicos '!K263&gt;=94,AA264=2)),2,OR(AND('Paraclinicos '!K263&lt;=88),AND('Paraclinicos '!K263&gt;=92,AA264=2)),1,OR(AND('Paraclinicos '!K263&gt;=88,'Paraclinicos '!K263&lt;=92),AND('Paraclinicos '!K263&gt;=93,AA264=0)),0),"")</f>
        <v/>
      </c>
      <c r="AA264" cm="1">
        <f t="array" ref="AA264">_xlfn.IFS('Paraclinicos '!E263="","",'Paraclinicos '!E263="Oxigeno",2,'Paraclinicos '!E263="Aire",0)</f>
        <v>2</v>
      </c>
    </row>
    <row r="265" spans="1:27" x14ac:dyDescent="0.25">
      <c r="A265">
        <f>'Paraclinicos '!A264</f>
        <v>34</v>
      </c>
      <c r="B265" s="3">
        <f>'Paraclinicos '!R264</f>
        <v>44322</v>
      </c>
      <c r="C265" cm="1">
        <f t="array" ref="C265">_xlfn.IFS('Paraclinicos '!Q264="","",'Paraclinicos '!Q264&gt;60,3,'Paraclinicos '!Q264&lt;=60,1)</f>
        <v>1</v>
      </c>
      <c r="D265" t="str">
        <f>IFERROR(IF(INDEX('BD Demog para scores enalazar'!BC$2:BC$3000,MATCH(Formulas!A265,'BD Demog para scores enalazar'!A$2:A$3000,0))=0,"SI","NO"),"")</f>
        <v>NO</v>
      </c>
      <c r="E265" cm="1">
        <f t="array" ref="E265">_xlfn.IFS(D265="","",D265="SI",4,D265="NO",1)</f>
        <v>1</v>
      </c>
      <c r="F265" cm="1">
        <f t="array" ref="F265">_xlfn.IFS('Paraclinicos '!B264="","",'Paraclinicos '!B264&gt;1,1,'Paraclinicos '!B264&lt;=1,3)</f>
        <v>3</v>
      </c>
      <c r="G265" t="str" cm="1">
        <f t="array" ref="G265">_xlfn.IFS('Paraclinicos '!D264="","",AND('Paraclinicos '!D264&gt;=250,'Paraclinicos '!D264&lt;=500),2,'Paraclinicos '!D264&gt;500,3,'Paraclinicos '!D264&lt;250,1)</f>
        <v/>
      </c>
      <c r="H265" s="50">
        <f t="shared" si="13"/>
        <v>5</v>
      </c>
      <c r="I265" cm="1">
        <f t="array" ref="I265">_xlfn.IFS('Paraclinicos '!Q264="","",'Paraclinicos '!Q264&gt;=65,1,'Paraclinicos '!Q264&lt;65,0)</f>
        <v>0</v>
      </c>
      <c r="J265" cm="1">
        <f t="array" ref="J265">_xlfn.IFS('Paraclinicos '!I264="","",'Paraclinicos '!I264&gt;7,1,'Paraclinicos '!I264&lt;=7,0)</f>
        <v>1</v>
      </c>
      <c r="K265" cm="1">
        <f t="array" ref="K265">_xlfn.IFS('Paraclinicos '!W264="","",'Paraclinicos '!W264&lt;=8,1,'Paraclinicos '!W264&gt;8,0)</f>
        <v>0</v>
      </c>
      <c r="L265" cm="1">
        <f t="array" ref="L265">_xlfn.IFS('Paraclinicos '!S264="","",'Paraclinicos '!S264&gt;=30,1,'Paraclinicos '!S264&lt;30,0)</f>
        <v>0</v>
      </c>
      <c r="M265" cm="1">
        <f t="array" ref="M265">_xlfn.IFS(OR('Paraclinicos '!T264="",'Paraclinicos '!U264=""),"",OR('Paraclinicos '!T264&lt;=90,'Paraclinicos '!U264&lt;=60),1,OR('Paraclinicos '!T264&gt;90,'Paraclinicos '!U264&gt;60),0)</f>
        <v>0</v>
      </c>
      <c r="N265" s="45">
        <f t="shared" si="14"/>
        <v>2</v>
      </c>
      <c r="O265" cm="1">
        <f t="array" ref="O265">_xlfn.IFS(OR('Paraclinicos '!M264="",'Paraclinicos '!N264="",'Paraclinicos '!N264=0),"",'Paraclinicos '!M264/'Paraclinicos '!N264&lt;100,4,'Paraclinicos '!M264/'Paraclinicos '!N264&lt;200,3,'Paraclinicos '!M264/'Paraclinicos '!N264&lt;300,2,'Paraclinicos '!M264/'Paraclinicos '!N264&lt;400,1,'Paraclinicos '!M264/'Paraclinicos '!N264&gt;=400,0)</f>
        <v>1</v>
      </c>
      <c r="P265" cm="1">
        <f t="array" ref="P265">_xlfn.IFS('Paraclinicos '!C264="","",'Paraclinicos '!C264&lt;20,4,'Paraclinicos '!C264&lt;50,3,'Paraclinicos '!C264&lt;100,2,'Paraclinicos '!C264&lt;150,1,'Paraclinicos '!C264&gt;150,0)</f>
        <v>0</v>
      </c>
      <c r="Q265" cm="1">
        <f t="array" ref="Q265">_xlfn.IFS('Paraclinicos '!O264="","",'Paraclinicos '!O264&lt;1.2,0,'Paraclinicos '!O264&lt;2,1,'Paraclinicos '!O264&lt;3.5,2,'Paraclinicos '!O264&lt;5,3,'Paraclinicos '!O264&gt;5,4)</f>
        <v>0</v>
      </c>
      <c r="R265" t="str" cm="1">
        <f t="array" ref="R265">_xlfn.IFS('Paraclinicos '!J264="","",'Paraclinicos '!J264&lt;1.2,0,'Paraclinicos '!J264&lt;2,1,'Paraclinicos '!J264&lt;6,2,'Paraclinicos '!J264&lt;12,3,'Paraclinicos '!J264&gt;=12,4)</f>
        <v/>
      </c>
      <c r="S265" cm="1">
        <f t="array" ref="S265">_xlfn.IFS('Paraclinicos '!Y264="","",'Paraclinicos '!Y264&lt;70,1,'Paraclinicos '!Y264&gt;=70,0)</f>
        <v>0</v>
      </c>
      <c r="T265" cm="1">
        <f t="array" ref="T265">_xlfn.IFS('Paraclinicos '!W264="","",'Paraclinicos '!W264&lt;6,4,'Paraclinicos '!W264&lt;10,3,'Paraclinicos '!W264&lt;13,2,'Paraclinicos '!W264&lt;15,1,'Paraclinicos '!W264=15,0)</f>
        <v>1</v>
      </c>
      <c r="U265" s="54">
        <f t="shared" si="12"/>
        <v>2</v>
      </c>
      <c r="V265" cm="1">
        <f t="array" ref="V265">_xlfn.IFS('Paraclinicos '!S264="","",OR('Paraclinicos '!S264&lt;=8,'Paraclinicos '!S264&gt;=25),3,'Paraclinicos '!S264&lt;12,1,'Paraclinicos '!S264&lt;21,0,'Paraclinicos '!S264&lt;25,2)</f>
        <v>0</v>
      </c>
      <c r="W265" t="str">
        <f>IFERROR(IF(INDEX('BD Demog para scores enalazar'!Y$2:'BD Demog para scores enalazar'!Y$3000,MATCH(Formulas!A265,'BD Demog para scores enalazar'!A$2:'BD Demog para scores enalazar'!A$3000,0))=1,"SI","NO"),"")</f>
        <v>NO</v>
      </c>
      <c r="X265" s="9" t="str">
        <f>IFERROR(IF(INDEX('BD Demog para scores enalazar'!AJ$2:'BD Demog para scores enalazar'!AJ$3000,MATCH(Formulas!A265,'BD Demog para scores enalazar'!A$2:'BD Demog para scores enalazar'!A$3000,0))=1,"SI","NO"),"")</f>
        <v>NO</v>
      </c>
      <c r="Y265" cm="1">
        <f t="array" ref="Y265">IF(AND(W265="NO",X265="NO"),_xlfn.IFS('Paraclinicos '!K264&lt;=91,3,'Paraclinicos '!K264&lt;94,2,'Paraclinicos '!K264&lt;96,1,'Paraclinicos '!K264&gt;=96,0),"")</f>
        <v>2</v>
      </c>
      <c r="Z265" t="str" cm="1">
        <f t="array" ref="Z265">IF(OR(W265="SI",X265="SI"),_xlfn.IFS(OR(AND('Paraclinicos '!K264&lt;=83),AND('Paraclinicos '!K264&gt;=97,AA265=2)),3,OR(AND('Paraclinicos '!K264&lt;=86),AND('Paraclinicos '!K264&gt;=94,AA265=2)),2,OR(AND('Paraclinicos '!K264&lt;=88),AND('Paraclinicos '!K264&gt;=92,AA265=2)),1,OR(AND('Paraclinicos '!K264&gt;=88,'Paraclinicos '!K264&lt;=92),AND('Paraclinicos '!K264&gt;=93,AA265=0)),0),"")</f>
        <v/>
      </c>
      <c r="AA265" cm="1">
        <f t="array" ref="AA265">_xlfn.IFS('Paraclinicos '!E264="","",'Paraclinicos '!E264="Oxigeno",2,'Paraclinicos '!E264="Aire",0)</f>
        <v>2</v>
      </c>
    </row>
    <row r="266" spans="1:27" x14ac:dyDescent="0.25">
      <c r="A266">
        <f>'Paraclinicos '!A265</f>
        <v>34</v>
      </c>
      <c r="B266" s="3">
        <f>'Paraclinicos '!R265</f>
        <v>44323</v>
      </c>
      <c r="C266" cm="1">
        <f t="array" ref="C266">_xlfn.IFS('Paraclinicos '!Q265="","",'Paraclinicos '!Q265&gt;60,3,'Paraclinicos '!Q265&lt;=60,1)</f>
        <v>1</v>
      </c>
      <c r="D266" t="str">
        <f>IFERROR(IF(INDEX('BD Demog para scores enalazar'!BC$2:BC$3000,MATCH(Formulas!A266,'BD Demog para scores enalazar'!A$2:A$3000,0))=0,"SI","NO"),"")</f>
        <v>NO</v>
      </c>
      <c r="E266" cm="1">
        <f t="array" ref="E266">_xlfn.IFS(D266="","",D266="SI",4,D266="NO",1)</f>
        <v>1</v>
      </c>
      <c r="F266" cm="1">
        <f t="array" ref="F266">_xlfn.IFS('Paraclinicos '!B265="","",'Paraclinicos '!B265&gt;1,1,'Paraclinicos '!B265&lt;=1,3)</f>
        <v>3</v>
      </c>
      <c r="G266" t="str" cm="1">
        <f t="array" ref="G266">_xlfn.IFS('Paraclinicos '!D265="","",AND('Paraclinicos '!D265&gt;=250,'Paraclinicos '!D265&lt;=500),2,'Paraclinicos '!D265&gt;500,3,'Paraclinicos '!D265&lt;250,1)</f>
        <v/>
      </c>
      <c r="H266" s="50">
        <f t="shared" si="13"/>
        <v>5</v>
      </c>
      <c r="I266" cm="1">
        <f t="array" ref="I266">_xlfn.IFS('Paraclinicos '!Q265="","",'Paraclinicos '!Q265&gt;=65,1,'Paraclinicos '!Q265&lt;65,0)</f>
        <v>0</v>
      </c>
      <c r="J266" cm="1">
        <f t="array" ref="J266">_xlfn.IFS('Paraclinicos '!I265="","",'Paraclinicos '!I265&gt;7,1,'Paraclinicos '!I265&lt;=7,0)</f>
        <v>1</v>
      </c>
      <c r="K266" cm="1">
        <f t="array" ref="K266">_xlfn.IFS('Paraclinicos '!W265="","",'Paraclinicos '!W265&lt;=8,1,'Paraclinicos '!W265&gt;8,0)</f>
        <v>0</v>
      </c>
      <c r="L266" cm="1">
        <f t="array" ref="L266">_xlfn.IFS('Paraclinicos '!S265="","",'Paraclinicos '!S265&gt;=30,1,'Paraclinicos '!S265&lt;30,0)</f>
        <v>0</v>
      </c>
      <c r="M266" cm="1">
        <f t="array" ref="M266">_xlfn.IFS(OR('Paraclinicos '!T265="",'Paraclinicos '!U265=""),"",OR('Paraclinicos '!T265&lt;=90,'Paraclinicos '!U265&lt;=60),1,OR('Paraclinicos '!T265&gt;90,'Paraclinicos '!U265&gt;60),0)</f>
        <v>0</v>
      </c>
      <c r="N266" s="45">
        <f t="shared" si="14"/>
        <v>2</v>
      </c>
      <c r="O266" cm="1">
        <f t="array" ref="O266">_xlfn.IFS(OR('Paraclinicos '!M265="",'Paraclinicos '!N265="",'Paraclinicos '!N265=0),"",'Paraclinicos '!M265/'Paraclinicos '!N265&lt;100,4,'Paraclinicos '!M265/'Paraclinicos '!N265&lt;200,3,'Paraclinicos '!M265/'Paraclinicos '!N265&lt;300,2,'Paraclinicos '!M265/'Paraclinicos '!N265&lt;400,1,'Paraclinicos '!M265/'Paraclinicos '!N265&gt;=400,0)</f>
        <v>2</v>
      </c>
      <c r="P266" cm="1">
        <f t="array" ref="P266">_xlfn.IFS('Paraclinicos '!C265="","",'Paraclinicos '!C265&lt;20,4,'Paraclinicos '!C265&lt;50,3,'Paraclinicos '!C265&lt;100,2,'Paraclinicos '!C265&lt;150,1,'Paraclinicos '!C265&gt;150,0)</f>
        <v>0</v>
      </c>
      <c r="Q266" cm="1">
        <f t="array" ref="Q266">_xlfn.IFS('Paraclinicos '!O265="","",'Paraclinicos '!O265&lt;1.2,0,'Paraclinicos '!O265&lt;2,1,'Paraclinicos '!O265&lt;3.5,2,'Paraclinicos '!O265&lt;5,3,'Paraclinicos '!O265&gt;5,4)</f>
        <v>0</v>
      </c>
      <c r="R266" t="str" cm="1">
        <f t="array" ref="R266">_xlfn.IFS('Paraclinicos '!J265="","",'Paraclinicos '!J265&lt;1.2,0,'Paraclinicos '!J265&lt;2,1,'Paraclinicos '!J265&lt;6,2,'Paraclinicos '!J265&lt;12,3,'Paraclinicos '!J265&gt;=12,4)</f>
        <v/>
      </c>
      <c r="S266" cm="1">
        <f t="array" ref="S266">_xlfn.IFS('Paraclinicos '!Y265="","",'Paraclinicos '!Y265&lt;70,1,'Paraclinicos '!Y265&gt;=70,0)</f>
        <v>0</v>
      </c>
      <c r="T266" cm="1">
        <f t="array" ref="T266">_xlfn.IFS('Paraclinicos '!W265="","",'Paraclinicos '!W265&lt;6,4,'Paraclinicos '!W265&lt;10,3,'Paraclinicos '!W265&lt;13,2,'Paraclinicos '!W265&lt;15,1,'Paraclinicos '!W265=15,0)</f>
        <v>0</v>
      </c>
      <c r="U266" s="54">
        <f t="shared" si="12"/>
        <v>2</v>
      </c>
      <c r="V266" cm="1">
        <f t="array" ref="V266">_xlfn.IFS('Paraclinicos '!S265="","",OR('Paraclinicos '!S265&lt;=8,'Paraclinicos '!S265&gt;=25),3,'Paraclinicos '!S265&lt;12,1,'Paraclinicos '!S265&lt;21,0,'Paraclinicos '!S265&lt;25,2)</f>
        <v>0</v>
      </c>
      <c r="W266" t="str">
        <f>IFERROR(IF(INDEX('BD Demog para scores enalazar'!Y$2:'BD Demog para scores enalazar'!Y$3000,MATCH(Formulas!A266,'BD Demog para scores enalazar'!A$2:'BD Demog para scores enalazar'!A$3000,0))=1,"SI","NO"),"")</f>
        <v>NO</v>
      </c>
      <c r="X266" s="9" t="str">
        <f>IFERROR(IF(INDEX('BD Demog para scores enalazar'!AJ$2:'BD Demog para scores enalazar'!AJ$3000,MATCH(Formulas!A266,'BD Demog para scores enalazar'!A$2:'BD Demog para scores enalazar'!A$3000,0))=1,"SI","NO"),"")</f>
        <v>NO</v>
      </c>
      <c r="Y266" cm="1">
        <f t="array" ref="Y266">IF(AND(W266="NO",X266="NO"),_xlfn.IFS('Paraclinicos '!K265&lt;=91,3,'Paraclinicos '!K265&lt;94,2,'Paraclinicos '!K265&lt;96,1,'Paraclinicos '!K265&gt;=96,0),"")</f>
        <v>3</v>
      </c>
      <c r="Z266" t="str" cm="1">
        <f t="array" ref="Z266">IF(OR(W266="SI",X266="SI"),_xlfn.IFS(OR(AND('Paraclinicos '!K265&lt;=83),AND('Paraclinicos '!K265&gt;=97,AA266=2)),3,OR(AND('Paraclinicos '!K265&lt;=86),AND('Paraclinicos '!K265&gt;=94,AA266=2)),2,OR(AND('Paraclinicos '!K265&lt;=88),AND('Paraclinicos '!K265&gt;=92,AA266=2)),1,OR(AND('Paraclinicos '!K265&gt;=88,'Paraclinicos '!K265&lt;=92),AND('Paraclinicos '!K265&gt;=93,AA266=0)),0),"")</f>
        <v/>
      </c>
      <c r="AA266" cm="1">
        <f t="array" ref="AA266">_xlfn.IFS('Paraclinicos '!E265="","",'Paraclinicos '!E265="Oxigeno",2,'Paraclinicos '!E265="Aire",0)</f>
        <v>2</v>
      </c>
    </row>
    <row r="267" spans="1:27" x14ac:dyDescent="0.25">
      <c r="A267">
        <f>'Paraclinicos '!A266</f>
        <v>34</v>
      </c>
      <c r="B267" s="3">
        <f>'Paraclinicos '!R266</f>
        <v>44323</v>
      </c>
      <c r="C267" cm="1">
        <f t="array" ref="C267">_xlfn.IFS('Paraclinicos '!Q266="","",'Paraclinicos '!Q266&gt;60,3,'Paraclinicos '!Q266&lt;=60,1)</f>
        <v>1</v>
      </c>
      <c r="D267" t="str">
        <f>IFERROR(IF(INDEX('BD Demog para scores enalazar'!BC$2:BC$3000,MATCH(Formulas!A267,'BD Demog para scores enalazar'!A$2:A$3000,0))=0,"SI","NO"),"")</f>
        <v>NO</v>
      </c>
      <c r="E267" cm="1">
        <f t="array" ref="E267">_xlfn.IFS(D267="","",D267="SI",4,D267="NO",1)</f>
        <v>1</v>
      </c>
      <c r="F267" cm="1">
        <f t="array" ref="F267">_xlfn.IFS('Paraclinicos '!B266="","",'Paraclinicos '!B266&gt;1,1,'Paraclinicos '!B266&lt;=1,3)</f>
        <v>3</v>
      </c>
      <c r="G267" t="str" cm="1">
        <f t="array" ref="G267">_xlfn.IFS('Paraclinicos '!D266="","",AND('Paraclinicos '!D266&gt;=250,'Paraclinicos '!D266&lt;=500),2,'Paraclinicos '!D266&gt;500,3,'Paraclinicos '!D266&lt;250,1)</f>
        <v/>
      </c>
      <c r="H267" s="50">
        <f t="shared" si="13"/>
        <v>5</v>
      </c>
      <c r="I267" cm="1">
        <f t="array" ref="I267">_xlfn.IFS('Paraclinicos '!Q266="","",'Paraclinicos '!Q266&gt;=65,1,'Paraclinicos '!Q266&lt;65,0)</f>
        <v>0</v>
      </c>
      <c r="J267" cm="1">
        <f t="array" ref="J267">_xlfn.IFS('Paraclinicos '!I266="","",'Paraclinicos '!I266&gt;7,1,'Paraclinicos '!I266&lt;=7,0)</f>
        <v>1</v>
      </c>
      <c r="K267" cm="1">
        <f t="array" ref="K267">_xlfn.IFS('Paraclinicos '!W266="","",'Paraclinicos '!W266&lt;=8,1,'Paraclinicos '!W266&gt;8,0)</f>
        <v>0</v>
      </c>
      <c r="L267" cm="1">
        <f t="array" ref="L267">_xlfn.IFS('Paraclinicos '!S266="","",'Paraclinicos '!S266&gt;=30,1,'Paraclinicos '!S266&lt;30,0)</f>
        <v>0</v>
      </c>
      <c r="M267" cm="1">
        <f t="array" ref="M267">_xlfn.IFS(OR('Paraclinicos '!T266="",'Paraclinicos '!U266=""),"",OR('Paraclinicos '!T266&lt;=90,'Paraclinicos '!U266&lt;=60),1,OR('Paraclinicos '!T266&gt;90,'Paraclinicos '!U266&gt;60),0)</f>
        <v>1</v>
      </c>
      <c r="N267" s="45">
        <f t="shared" si="14"/>
        <v>3</v>
      </c>
      <c r="O267" cm="1">
        <f t="array" ref="O267">_xlfn.IFS(OR('Paraclinicos '!M266="",'Paraclinicos '!N266="",'Paraclinicos '!N266=0),"",'Paraclinicos '!M266/'Paraclinicos '!N266&lt;100,4,'Paraclinicos '!M266/'Paraclinicos '!N266&lt;200,3,'Paraclinicos '!M266/'Paraclinicos '!N266&lt;300,2,'Paraclinicos '!M266/'Paraclinicos '!N266&lt;400,1,'Paraclinicos '!M266/'Paraclinicos '!N266&gt;=400,0)</f>
        <v>2</v>
      </c>
      <c r="P267" cm="1">
        <f t="array" ref="P267">_xlfn.IFS('Paraclinicos '!C266="","",'Paraclinicos '!C266&lt;20,4,'Paraclinicos '!C266&lt;50,3,'Paraclinicos '!C266&lt;100,2,'Paraclinicos '!C266&lt;150,1,'Paraclinicos '!C266&gt;150,0)</f>
        <v>0</v>
      </c>
      <c r="Q267" cm="1">
        <f t="array" ref="Q267">_xlfn.IFS('Paraclinicos '!O266="","",'Paraclinicos '!O266&lt;1.2,0,'Paraclinicos '!O266&lt;2,1,'Paraclinicos '!O266&lt;3.5,2,'Paraclinicos '!O266&lt;5,3,'Paraclinicos '!O266&gt;5,4)</f>
        <v>0</v>
      </c>
      <c r="R267" t="str" cm="1">
        <f t="array" ref="R267">_xlfn.IFS('Paraclinicos '!J266="","",'Paraclinicos '!J266&lt;1.2,0,'Paraclinicos '!J266&lt;2,1,'Paraclinicos '!J266&lt;6,2,'Paraclinicos '!J266&lt;12,3,'Paraclinicos '!J266&gt;=12,4)</f>
        <v/>
      </c>
      <c r="S267" cm="1">
        <f t="array" ref="S267">_xlfn.IFS('Paraclinicos '!Y266="","",'Paraclinicos '!Y266&lt;70,1,'Paraclinicos '!Y266&gt;=70,0)</f>
        <v>0</v>
      </c>
      <c r="T267" cm="1">
        <f t="array" ref="T267">_xlfn.IFS('Paraclinicos '!W266="","",'Paraclinicos '!W266&lt;6,4,'Paraclinicos '!W266&lt;10,3,'Paraclinicos '!W266&lt;13,2,'Paraclinicos '!W266&lt;15,1,'Paraclinicos '!W266=15,0)</f>
        <v>0</v>
      </c>
      <c r="U267" s="54">
        <f t="shared" si="12"/>
        <v>2</v>
      </c>
      <c r="V267" cm="1">
        <f t="array" ref="V267">_xlfn.IFS('Paraclinicos '!S266="","",OR('Paraclinicos '!S266&lt;=8,'Paraclinicos '!S266&gt;=25),3,'Paraclinicos '!S266&lt;12,1,'Paraclinicos '!S266&lt;21,0,'Paraclinicos '!S266&lt;25,2)</f>
        <v>2</v>
      </c>
      <c r="W267" t="str">
        <f>IFERROR(IF(INDEX('BD Demog para scores enalazar'!Y$2:'BD Demog para scores enalazar'!Y$3000,MATCH(Formulas!A267,'BD Demog para scores enalazar'!A$2:'BD Demog para scores enalazar'!A$3000,0))=1,"SI","NO"),"")</f>
        <v>NO</v>
      </c>
      <c r="X267" s="9" t="str">
        <f>IFERROR(IF(INDEX('BD Demog para scores enalazar'!AJ$2:'BD Demog para scores enalazar'!AJ$3000,MATCH(Formulas!A267,'BD Demog para scores enalazar'!A$2:'BD Demog para scores enalazar'!A$3000,0))=1,"SI","NO"),"")</f>
        <v>NO</v>
      </c>
      <c r="Y267" cm="1">
        <f t="array" ref="Y267">IF(AND(W267="NO",X267="NO"),_xlfn.IFS('Paraclinicos '!K266&lt;=91,3,'Paraclinicos '!K266&lt;94,2,'Paraclinicos '!K266&lt;96,1,'Paraclinicos '!K266&gt;=96,0),"")</f>
        <v>3</v>
      </c>
      <c r="Z267" t="str" cm="1">
        <f t="array" ref="Z267">IF(OR(W267="SI",X267="SI"),_xlfn.IFS(OR(AND('Paraclinicos '!K266&lt;=83),AND('Paraclinicos '!K266&gt;=97,AA267=2)),3,OR(AND('Paraclinicos '!K266&lt;=86),AND('Paraclinicos '!K266&gt;=94,AA267=2)),2,OR(AND('Paraclinicos '!K266&lt;=88),AND('Paraclinicos '!K266&gt;=92,AA267=2)),1,OR(AND('Paraclinicos '!K266&gt;=88,'Paraclinicos '!K266&lt;=92),AND('Paraclinicos '!K266&gt;=93,AA267=0)),0),"")</f>
        <v/>
      </c>
      <c r="AA267" cm="1">
        <f t="array" ref="AA267">_xlfn.IFS('Paraclinicos '!E266="","",'Paraclinicos '!E266="Oxigeno",2,'Paraclinicos '!E266="Aire",0)</f>
        <v>2</v>
      </c>
    </row>
    <row r="268" spans="1:27" x14ac:dyDescent="0.25">
      <c r="A268">
        <f>'Paraclinicos '!A267</f>
        <v>35</v>
      </c>
      <c r="B268" s="3">
        <f>'Paraclinicos '!R267</f>
        <v>44318</v>
      </c>
      <c r="C268" cm="1">
        <f t="array" ref="C268">_xlfn.IFS('Paraclinicos '!Q267="","",'Paraclinicos '!Q267&gt;60,3,'Paraclinicos '!Q267&lt;=60,1)</f>
        <v>1</v>
      </c>
      <c r="D268" t="str">
        <f>IFERROR(IF(INDEX('BD Demog para scores enalazar'!BC$2:BC$3000,MATCH(Formulas!A268,'BD Demog para scores enalazar'!A$2:A$3000,0))=0,"SI","NO"),"")</f>
        <v>NO</v>
      </c>
      <c r="E268" cm="1">
        <f t="array" ref="E268">_xlfn.IFS(D268="","",D268="SI",4,D268="NO",1)</f>
        <v>1</v>
      </c>
      <c r="F268" cm="1">
        <f t="array" ref="F268">_xlfn.IFS('Paraclinicos '!B267="","",'Paraclinicos '!B267&gt;1,1,'Paraclinicos '!B267&lt;=1,3)</f>
        <v>1</v>
      </c>
      <c r="G268" cm="1">
        <f t="array" ref="G268">_xlfn.IFS('Paraclinicos '!D267="","",AND('Paraclinicos '!D267&gt;=250,'Paraclinicos '!D267&lt;=500),2,'Paraclinicos '!D267&gt;500,3,'Paraclinicos '!D267&lt;250,1)</f>
        <v>1</v>
      </c>
      <c r="H268" s="50">
        <f t="shared" si="13"/>
        <v>4</v>
      </c>
      <c r="I268" cm="1">
        <f t="array" ref="I268">_xlfn.IFS('Paraclinicos '!Q267="","",'Paraclinicos '!Q267&gt;=65,1,'Paraclinicos '!Q267&lt;65,0)</f>
        <v>0</v>
      </c>
      <c r="J268" cm="1">
        <f t="array" ref="J268">_xlfn.IFS('Paraclinicos '!I267="","",'Paraclinicos '!I267&gt;7,1,'Paraclinicos '!I267&lt;=7,0)</f>
        <v>1</v>
      </c>
      <c r="K268" cm="1">
        <f t="array" ref="K268">_xlfn.IFS('Paraclinicos '!W267="","",'Paraclinicos '!W267&lt;=8,1,'Paraclinicos '!W267&gt;8,0)</f>
        <v>0</v>
      </c>
      <c r="L268" cm="1">
        <f t="array" ref="L268">_xlfn.IFS('Paraclinicos '!S267="","",'Paraclinicos '!S267&gt;=30,1,'Paraclinicos '!S267&lt;30,0)</f>
        <v>0</v>
      </c>
      <c r="M268" cm="1">
        <f t="array" ref="M268">_xlfn.IFS(OR('Paraclinicos '!T267="",'Paraclinicos '!U267=""),"",OR('Paraclinicos '!T267&lt;=90,'Paraclinicos '!U267&lt;=60),1,OR('Paraclinicos '!T267&gt;90,'Paraclinicos '!U267&gt;60),0)</f>
        <v>0</v>
      </c>
      <c r="N268" s="45">
        <f t="shared" si="14"/>
        <v>3</v>
      </c>
      <c r="O268" cm="1">
        <f t="array" ref="O268">_xlfn.IFS(OR('Paraclinicos '!M267="",'Paraclinicos '!N267="",'Paraclinicos '!N267=0),"",'Paraclinicos '!M267/'Paraclinicos '!N267&lt;100,4,'Paraclinicos '!M267/'Paraclinicos '!N267&lt;200,3,'Paraclinicos '!M267/'Paraclinicos '!N267&lt;300,2,'Paraclinicos '!M267/'Paraclinicos '!N267&lt;400,1,'Paraclinicos '!M267/'Paraclinicos '!N267&gt;=400,0)</f>
        <v>2</v>
      </c>
      <c r="P268" cm="1">
        <f t="array" ref="P268">_xlfn.IFS('Paraclinicos '!C267="","",'Paraclinicos '!C267&lt;20,4,'Paraclinicos '!C267&lt;50,3,'Paraclinicos '!C267&lt;100,2,'Paraclinicos '!C267&lt;150,1,'Paraclinicos '!C267&gt;150,0)</f>
        <v>0</v>
      </c>
      <c r="Q268" t="str" cm="1">
        <f t="array" ref="Q268">_xlfn.IFS('Paraclinicos '!O267="","",'Paraclinicos '!O267&lt;1.2,0,'Paraclinicos '!O267&lt;2,1,'Paraclinicos '!O267&lt;3.5,2,'Paraclinicos '!O267&lt;5,3,'Paraclinicos '!O267&gt;5,4)</f>
        <v/>
      </c>
      <c r="R268" cm="1">
        <f t="array" ref="R268">_xlfn.IFS('Paraclinicos '!J267="","",'Paraclinicos '!J267&lt;1.2,0,'Paraclinicos '!J267&lt;2,1,'Paraclinicos '!J267&lt;6,2,'Paraclinicos '!J267&lt;12,3,'Paraclinicos '!J267&gt;=12,4)</f>
        <v>0</v>
      </c>
      <c r="S268" cm="1">
        <f t="array" ref="S268">_xlfn.IFS('Paraclinicos '!Y267="","",'Paraclinicos '!Y267&lt;70,1,'Paraclinicos '!Y267&gt;=70,0)</f>
        <v>0</v>
      </c>
      <c r="T268" cm="1">
        <f t="array" ref="T268">_xlfn.IFS('Paraclinicos '!W267="","",'Paraclinicos '!W267&lt;6,4,'Paraclinicos '!W267&lt;10,3,'Paraclinicos '!W267&lt;13,2,'Paraclinicos '!W267&lt;15,1,'Paraclinicos '!W267=15,0)</f>
        <v>0</v>
      </c>
      <c r="U268" s="54">
        <f t="shared" si="12"/>
        <v>2</v>
      </c>
      <c r="V268" cm="1">
        <f t="array" ref="V268">_xlfn.IFS('Paraclinicos '!S267="","",OR('Paraclinicos '!S267&lt;=8,'Paraclinicos '!S267&gt;=25),3,'Paraclinicos '!S267&lt;12,1,'Paraclinicos '!S267&lt;21,0,'Paraclinicos '!S267&lt;25,2)</f>
        <v>2</v>
      </c>
      <c r="W268" t="str">
        <f>IFERROR(IF(INDEX('BD Demog para scores enalazar'!Y$2:'BD Demog para scores enalazar'!Y$3000,MATCH(Formulas!A268,'BD Demog para scores enalazar'!A$2:'BD Demog para scores enalazar'!A$3000,0))=1,"SI","NO"),"")</f>
        <v>NO</v>
      </c>
      <c r="X268" s="9" t="str">
        <f>IFERROR(IF(INDEX('BD Demog para scores enalazar'!AJ$2:'BD Demog para scores enalazar'!AJ$3000,MATCH(Formulas!A268,'BD Demog para scores enalazar'!A$2:'BD Demog para scores enalazar'!A$3000,0))=1,"SI","NO"),"")</f>
        <v>NO</v>
      </c>
      <c r="Y268" cm="1">
        <f t="array" ref="Y268">IF(AND(W268="NO",X268="NO"),_xlfn.IFS('Paraclinicos '!K267&lt;=91,3,'Paraclinicos '!K267&lt;94,2,'Paraclinicos '!K267&lt;96,1,'Paraclinicos '!K267&gt;=96,0),"")</f>
        <v>3</v>
      </c>
      <c r="Z268" t="str" cm="1">
        <f t="array" ref="Z268">IF(OR(W268="SI",X268="SI"),_xlfn.IFS(OR(AND('Paraclinicos '!K267&lt;=83),AND('Paraclinicos '!K267&gt;=97,AA268=2)),3,OR(AND('Paraclinicos '!K267&lt;=86),AND('Paraclinicos '!K267&gt;=94,AA268=2)),2,OR(AND('Paraclinicos '!K267&lt;=88),AND('Paraclinicos '!K267&gt;=92,AA268=2)),1,OR(AND('Paraclinicos '!K267&gt;=88,'Paraclinicos '!K267&lt;=92),AND('Paraclinicos '!K267&gt;=93,AA268=0)),0),"")</f>
        <v/>
      </c>
      <c r="AA268" cm="1">
        <f t="array" ref="AA268">_xlfn.IFS('Paraclinicos '!E267="","",'Paraclinicos '!E267="Oxigeno",2,'Paraclinicos '!E267="Aire",0)</f>
        <v>2</v>
      </c>
    </row>
    <row r="269" spans="1:27" x14ac:dyDescent="0.25">
      <c r="A269">
        <f>'Paraclinicos '!A268</f>
        <v>35</v>
      </c>
      <c r="B269" s="3">
        <f>'Paraclinicos '!R268</f>
        <v>44319</v>
      </c>
      <c r="C269" cm="1">
        <f t="array" ref="C269">_xlfn.IFS('Paraclinicos '!Q268="","",'Paraclinicos '!Q268&gt;60,3,'Paraclinicos '!Q268&lt;=60,1)</f>
        <v>1</v>
      </c>
      <c r="D269" t="str">
        <f>IFERROR(IF(INDEX('BD Demog para scores enalazar'!BC$2:BC$3000,MATCH(Formulas!A269,'BD Demog para scores enalazar'!A$2:A$3000,0))=0,"SI","NO"),"")</f>
        <v>NO</v>
      </c>
      <c r="E269" cm="1">
        <f t="array" ref="E269">_xlfn.IFS(D269="","",D269="SI",4,D269="NO",1)</f>
        <v>1</v>
      </c>
      <c r="F269" cm="1">
        <f t="array" ref="F269">_xlfn.IFS('Paraclinicos '!B268="","",'Paraclinicos '!B268&gt;1,1,'Paraclinicos '!B268&lt;=1,3)</f>
        <v>3</v>
      </c>
      <c r="G269" t="str" cm="1">
        <f t="array" ref="G269">_xlfn.IFS('Paraclinicos '!D268="","",AND('Paraclinicos '!D268&gt;=250,'Paraclinicos '!D268&lt;=500),2,'Paraclinicos '!D268&gt;500,3,'Paraclinicos '!D268&lt;250,1)</f>
        <v/>
      </c>
      <c r="H269" s="50">
        <f t="shared" si="13"/>
        <v>5</v>
      </c>
      <c r="I269" cm="1">
        <f t="array" ref="I269">_xlfn.IFS('Paraclinicos '!Q268="","",'Paraclinicos '!Q268&gt;=65,1,'Paraclinicos '!Q268&lt;65,0)</f>
        <v>0</v>
      </c>
      <c r="J269" cm="1">
        <f t="array" ref="J269">_xlfn.IFS('Paraclinicos '!I268="","",'Paraclinicos '!I268&gt;7,1,'Paraclinicos '!I268&lt;=7,0)</f>
        <v>1</v>
      </c>
      <c r="K269" cm="1">
        <f t="array" ref="K269">_xlfn.IFS('Paraclinicos '!W268="","",'Paraclinicos '!W268&lt;=8,1,'Paraclinicos '!W268&gt;8,0)</f>
        <v>1</v>
      </c>
      <c r="L269" cm="1">
        <f t="array" ref="L269">_xlfn.IFS('Paraclinicos '!S268="","",'Paraclinicos '!S268&gt;=30,1,'Paraclinicos '!S268&lt;30,0)</f>
        <v>0</v>
      </c>
      <c r="M269" cm="1">
        <f t="array" ref="M269">_xlfn.IFS(OR('Paraclinicos '!T268="",'Paraclinicos '!U268=""),"",OR('Paraclinicos '!T268&lt;=90,'Paraclinicos '!U268&lt;=60),1,OR('Paraclinicos '!T268&gt;90,'Paraclinicos '!U268&gt;60),0)</f>
        <v>1</v>
      </c>
      <c r="N269" s="45">
        <f t="shared" si="14"/>
        <v>4</v>
      </c>
      <c r="O269" cm="1">
        <f t="array" ref="O269">_xlfn.IFS(OR('Paraclinicos '!M268="",'Paraclinicos '!N268="",'Paraclinicos '!N268=0),"",'Paraclinicos '!M268/'Paraclinicos '!N268&lt;100,4,'Paraclinicos '!M268/'Paraclinicos '!N268&lt;200,3,'Paraclinicos '!M268/'Paraclinicos '!N268&lt;300,2,'Paraclinicos '!M268/'Paraclinicos '!N268&lt;400,1,'Paraclinicos '!M268/'Paraclinicos '!N268&gt;=400,0)</f>
        <v>0</v>
      </c>
      <c r="P269" cm="1">
        <f t="array" ref="P269">_xlfn.IFS('Paraclinicos '!C268="","",'Paraclinicos '!C268&lt;20,4,'Paraclinicos '!C268&lt;50,3,'Paraclinicos '!C268&lt;100,2,'Paraclinicos '!C268&lt;150,1,'Paraclinicos '!C268&gt;150,0)</f>
        <v>0</v>
      </c>
      <c r="Q269" cm="1">
        <f t="array" ref="Q269">_xlfn.IFS('Paraclinicos '!O268="","",'Paraclinicos '!O268&lt;1.2,0,'Paraclinicos '!O268&lt;2,1,'Paraclinicos '!O268&lt;3.5,2,'Paraclinicos '!O268&lt;5,3,'Paraclinicos '!O268&gt;5,4)</f>
        <v>0</v>
      </c>
      <c r="R269" cm="1">
        <f t="array" ref="R269">_xlfn.IFS('Paraclinicos '!J268="","",'Paraclinicos '!J268&lt;1.2,0,'Paraclinicos '!J268&lt;2,1,'Paraclinicos '!J268&lt;6,2,'Paraclinicos '!J268&lt;12,3,'Paraclinicos '!J268&gt;=12,4)</f>
        <v>0</v>
      </c>
      <c r="S269" cm="1">
        <f t="array" ref="S269">_xlfn.IFS('Paraclinicos '!Y268="","",'Paraclinicos '!Y268&lt;70,1,'Paraclinicos '!Y268&gt;=70,0)</f>
        <v>0</v>
      </c>
      <c r="T269" cm="1">
        <f t="array" ref="T269">_xlfn.IFS('Paraclinicos '!W268="","",'Paraclinicos '!W268&lt;6,4,'Paraclinicos '!W268&lt;10,3,'Paraclinicos '!W268&lt;13,2,'Paraclinicos '!W268&lt;15,1,'Paraclinicos '!W268=15,0)</f>
        <v>4</v>
      </c>
      <c r="U269" s="54">
        <f t="shared" si="12"/>
        <v>4</v>
      </c>
      <c r="V269" cm="1">
        <f t="array" ref="V269">_xlfn.IFS('Paraclinicos '!S268="","",OR('Paraclinicos '!S268&lt;=8,'Paraclinicos '!S268&gt;=25),3,'Paraclinicos '!S268&lt;12,1,'Paraclinicos '!S268&lt;21,0,'Paraclinicos '!S268&lt;25,2)</f>
        <v>0</v>
      </c>
      <c r="W269" t="str">
        <f>IFERROR(IF(INDEX('BD Demog para scores enalazar'!Y$2:'BD Demog para scores enalazar'!Y$3000,MATCH(Formulas!A269,'BD Demog para scores enalazar'!A$2:'BD Demog para scores enalazar'!A$3000,0))=1,"SI","NO"),"")</f>
        <v>NO</v>
      </c>
      <c r="X269" s="9" t="str">
        <f>IFERROR(IF(INDEX('BD Demog para scores enalazar'!AJ$2:'BD Demog para scores enalazar'!AJ$3000,MATCH(Formulas!A269,'BD Demog para scores enalazar'!A$2:'BD Demog para scores enalazar'!A$3000,0))=1,"SI","NO"),"")</f>
        <v>NO</v>
      </c>
      <c r="Y269" cm="1">
        <f t="array" ref="Y269">IF(AND(W269="NO",X269="NO"),_xlfn.IFS('Paraclinicos '!K268&lt;=91,3,'Paraclinicos '!K268&lt;94,2,'Paraclinicos '!K268&lt;96,1,'Paraclinicos '!K268&gt;=96,0),"")</f>
        <v>0</v>
      </c>
      <c r="Z269" t="str" cm="1">
        <f t="array" ref="Z269">IF(OR(W269="SI",X269="SI"),_xlfn.IFS(OR(AND('Paraclinicos '!K268&lt;=83),AND('Paraclinicos '!K268&gt;=97,AA269=2)),3,OR(AND('Paraclinicos '!K268&lt;=86),AND('Paraclinicos '!K268&gt;=94,AA269=2)),2,OR(AND('Paraclinicos '!K268&lt;=88),AND('Paraclinicos '!K268&gt;=92,AA269=2)),1,OR(AND('Paraclinicos '!K268&gt;=88,'Paraclinicos '!K268&lt;=92),AND('Paraclinicos '!K268&gt;=93,AA269=0)),0),"")</f>
        <v/>
      </c>
      <c r="AA269" cm="1">
        <f t="array" ref="AA269">_xlfn.IFS('Paraclinicos '!E268="","",'Paraclinicos '!E268="Oxigeno",2,'Paraclinicos '!E268="Aire",0)</f>
        <v>2</v>
      </c>
    </row>
    <row r="270" spans="1:27" x14ac:dyDescent="0.25">
      <c r="A270">
        <f>'Paraclinicos '!A269</f>
        <v>35</v>
      </c>
      <c r="B270" s="3">
        <f>'Paraclinicos '!R269</f>
        <v>44321</v>
      </c>
      <c r="C270" cm="1">
        <f t="array" ref="C270">_xlfn.IFS('Paraclinicos '!Q269="","",'Paraclinicos '!Q269&gt;60,3,'Paraclinicos '!Q269&lt;=60,1)</f>
        <v>1</v>
      </c>
      <c r="D270" t="str">
        <f>IFERROR(IF(INDEX('BD Demog para scores enalazar'!BC$2:BC$3000,MATCH(Formulas!A270,'BD Demog para scores enalazar'!A$2:A$3000,0))=0,"SI","NO"),"")</f>
        <v>NO</v>
      </c>
      <c r="E270" cm="1">
        <f t="array" ref="E270">_xlfn.IFS(D270="","",D270="SI",4,D270="NO",1)</f>
        <v>1</v>
      </c>
      <c r="F270" cm="1">
        <f t="array" ref="F270">_xlfn.IFS('Paraclinicos '!B269="","",'Paraclinicos '!B269&gt;1,1,'Paraclinicos '!B269&lt;=1,3)</f>
        <v>3</v>
      </c>
      <c r="G270" t="str" cm="1">
        <f t="array" ref="G270">_xlfn.IFS('Paraclinicos '!D269="","",AND('Paraclinicos '!D269&gt;=250,'Paraclinicos '!D269&lt;=500),2,'Paraclinicos '!D269&gt;500,3,'Paraclinicos '!D269&lt;250,1)</f>
        <v/>
      </c>
      <c r="H270" s="50">
        <f t="shared" si="13"/>
        <v>5</v>
      </c>
      <c r="I270" cm="1">
        <f t="array" ref="I270">_xlfn.IFS('Paraclinicos '!Q269="","",'Paraclinicos '!Q269&gt;=65,1,'Paraclinicos '!Q269&lt;65,0)</f>
        <v>0</v>
      </c>
      <c r="J270" cm="1">
        <f t="array" ref="J270">_xlfn.IFS('Paraclinicos '!I269="","",'Paraclinicos '!I269&gt;7,1,'Paraclinicos '!I269&lt;=7,0)</f>
        <v>1</v>
      </c>
      <c r="K270" cm="1">
        <f t="array" ref="K270">_xlfn.IFS('Paraclinicos '!W269="","",'Paraclinicos '!W269&lt;=8,1,'Paraclinicos '!W269&gt;8,0)</f>
        <v>1</v>
      </c>
      <c r="L270" cm="1">
        <f t="array" ref="L270">_xlfn.IFS('Paraclinicos '!S269="","",'Paraclinicos '!S269&gt;=30,1,'Paraclinicos '!S269&lt;30,0)</f>
        <v>0</v>
      </c>
      <c r="M270" cm="1">
        <f t="array" ref="M270">_xlfn.IFS(OR('Paraclinicos '!T269="",'Paraclinicos '!U269=""),"",OR('Paraclinicos '!T269&lt;=90,'Paraclinicos '!U269&lt;=60),1,OR('Paraclinicos '!T269&gt;90,'Paraclinicos '!U269&gt;60),0)</f>
        <v>1</v>
      </c>
      <c r="N270" s="45">
        <f t="shared" si="14"/>
        <v>6</v>
      </c>
      <c r="O270" cm="1">
        <f t="array" ref="O270">_xlfn.IFS(OR('Paraclinicos '!M269="",'Paraclinicos '!N269="",'Paraclinicos '!N269=0),"",'Paraclinicos '!M269/'Paraclinicos '!N269&lt;100,4,'Paraclinicos '!M269/'Paraclinicos '!N269&lt;200,3,'Paraclinicos '!M269/'Paraclinicos '!N269&lt;300,2,'Paraclinicos '!M269/'Paraclinicos '!N269&lt;400,1,'Paraclinicos '!M269/'Paraclinicos '!N269&gt;=400,0)</f>
        <v>2</v>
      </c>
      <c r="P270" cm="1">
        <f t="array" ref="P270">_xlfn.IFS('Paraclinicos '!C269="","",'Paraclinicos '!C269&lt;20,4,'Paraclinicos '!C269&lt;50,3,'Paraclinicos '!C269&lt;100,2,'Paraclinicos '!C269&lt;150,1,'Paraclinicos '!C269&gt;150,0)</f>
        <v>0</v>
      </c>
      <c r="Q270" cm="1">
        <f t="array" ref="Q270">_xlfn.IFS('Paraclinicos '!O269="","",'Paraclinicos '!O269&lt;1.2,0,'Paraclinicos '!O269&lt;2,1,'Paraclinicos '!O269&lt;3.5,2,'Paraclinicos '!O269&lt;5,3,'Paraclinicos '!O269&gt;5,4)</f>
        <v>0</v>
      </c>
      <c r="R270" cm="1">
        <f t="array" ref="R270">_xlfn.IFS('Paraclinicos '!J269="","",'Paraclinicos '!J269&lt;1.2,0,'Paraclinicos '!J269&lt;2,1,'Paraclinicos '!J269&lt;6,2,'Paraclinicos '!J269&lt;12,3,'Paraclinicos '!J269&gt;=12,4)</f>
        <v>0</v>
      </c>
      <c r="S270" cm="1">
        <f t="array" ref="S270">_xlfn.IFS('Paraclinicos '!Y269="","",'Paraclinicos '!Y269&lt;70,1,'Paraclinicos '!Y269&gt;=70,0)</f>
        <v>0</v>
      </c>
      <c r="T270" cm="1">
        <f t="array" ref="T270">_xlfn.IFS('Paraclinicos '!W269="","",'Paraclinicos '!W269&lt;6,4,'Paraclinicos '!W269&lt;10,3,'Paraclinicos '!W269&lt;13,2,'Paraclinicos '!W269&lt;15,1,'Paraclinicos '!W269=15,0)</f>
        <v>4</v>
      </c>
      <c r="U270" s="54">
        <f t="shared" si="12"/>
        <v>6</v>
      </c>
      <c r="V270" cm="1">
        <f t="array" ref="V270">_xlfn.IFS('Paraclinicos '!S269="","",OR('Paraclinicos '!S269&lt;=8,'Paraclinicos '!S269&gt;=25),3,'Paraclinicos '!S269&lt;12,1,'Paraclinicos '!S269&lt;21,0,'Paraclinicos '!S269&lt;25,2)</f>
        <v>0</v>
      </c>
      <c r="W270" t="str">
        <f>IFERROR(IF(INDEX('BD Demog para scores enalazar'!Y$2:'BD Demog para scores enalazar'!Y$3000,MATCH(Formulas!A270,'BD Demog para scores enalazar'!A$2:'BD Demog para scores enalazar'!A$3000,0))=1,"SI","NO"),"")</f>
        <v>NO</v>
      </c>
      <c r="X270" s="9" t="str">
        <f>IFERROR(IF(INDEX('BD Demog para scores enalazar'!AJ$2:'BD Demog para scores enalazar'!AJ$3000,MATCH(Formulas!A270,'BD Demog para scores enalazar'!A$2:'BD Demog para scores enalazar'!A$3000,0))=1,"SI","NO"),"")</f>
        <v>NO</v>
      </c>
      <c r="Y270" cm="1">
        <f t="array" ref="Y270">IF(AND(W270="NO",X270="NO"),_xlfn.IFS('Paraclinicos '!K269&lt;=91,3,'Paraclinicos '!K269&lt;94,2,'Paraclinicos '!K269&lt;96,1,'Paraclinicos '!K269&gt;=96,0),"")</f>
        <v>3</v>
      </c>
      <c r="Z270" t="str" cm="1">
        <f t="array" ref="Z270">IF(OR(W270="SI",X270="SI"),_xlfn.IFS(OR(AND('Paraclinicos '!K269&lt;=83),AND('Paraclinicos '!K269&gt;=97,AA270=2)),3,OR(AND('Paraclinicos '!K269&lt;=86),AND('Paraclinicos '!K269&gt;=94,AA270=2)),2,OR(AND('Paraclinicos '!K269&lt;=88),AND('Paraclinicos '!K269&gt;=92,AA270=2)),1,OR(AND('Paraclinicos '!K269&gt;=88,'Paraclinicos '!K269&lt;=92),AND('Paraclinicos '!K269&gt;=93,AA270=0)),0),"")</f>
        <v/>
      </c>
      <c r="AA270" cm="1">
        <f t="array" ref="AA270">_xlfn.IFS('Paraclinicos '!E269="","",'Paraclinicos '!E269="Oxigeno",2,'Paraclinicos '!E269="Aire",0)</f>
        <v>2</v>
      </c>
    </row>
    <row r="271" spans="1:27" x14ac:dyDescent="0.25">
      <c r="A271">
        <f>'Paraclinicos '!A270</f>
        <v>35</v>
      </c>
      <c r="B271" s="3">
        <f>'Paraclinicos '!R270</f>
        <v>44321</v>
      </c>
      <c r="C271" cm="1">
        <f t="array" ref="C271">_xlfn.IFS('Paraclinicos '!Q270="","",'Paraclinicos '!Q270&gt;60,3,'Paraclinicos '!Q270&lt;=60,1)</f>
        <v>1</v>
      </c>
      <c r="D271" t="str">
        <f>IFERROR(IF(INDEX('BD Demog para scores enalazar'!BC$2:BC$3000,MATCH(Formulas!A271,'BD Demog para scores enalazar'!A$2:A$3000,0))=0,"SI","NO"),"")</f>
        <v>NO</v>
      </c>
      <c r="E271" cm="1">
        <f t="array" ref="E271">_xlfn.IFS(D271="","",D271="SI",4,D271="NO",1)</f>
        <v>1</v>
      </c>
      <c r="F271" cm="1">
        <f t="array" ref="F271">_xlfn.IFS('Paraclinicos '!B270="","",'Paraclinicos '!B270&gt;1,1,'Paraclinicos '!B270&lt;=1,3)</f>
        <v>3</v>
      </c>
      <c r="G271" cm="1">
        <f t="array" ref="G271">_xlfn.IFS('Paraclinicos '!D270="","",AND('Paraclinicos '!D270&gt;=250,'Paraclinicos '!D270&lt;=500),2,'Paraclinicos '!D270&gt;500,3,'Paraclinicos '!D270&lt;250,1)</f>
        <v>1</v>
      </c>
      <c r="H271" s="50">
        <f t="shared" si="13"/>
        <v>6</v>
      </c>
      <c r="I271" cm="1">
        <f t="array" ref="I271">_xlfn.IFS('Paraclinicos '!Q270="","",'Paraclinicos '!Q270&gt;=65,1,'Paraclinicos '!Q270&lt;65,0)</f>
        <v>0</v>
      </c>
      <c r="J271" cm="1">
        <f t="array" ref="J271">_xlfn.IFS('Paraclinicos '!I270="","",'Paraclinicos '!I270&gt;7,1,'Paraclinicos '!I270&lt;=7,0)</f>
        <v>1</v>
      </c>
      <c r="K271" cm="1">
        <f t="array" ref="K271">_xlfn.IFS('Paraclinicos '!W270="","",'Paraclinicos '!W270&lt;=8,1,'Paraclinicos '!W270&gt;8,0)</f>
        <v>1</v>
      </c>
      <c r="L271" cm="1">
        <f t="array" ref="L271">_xlfn.IFS('Paraclinicos '!S270="","",'Paraclinicos '!S270&gt;=30,1,'Paraclinicos '!S270&lt;30,0)</f>
        <v>0</v>
      </c>
      <c r="M271" cm="1">
        <f t="array" ref="M271">_xlfn.IFS(OR('Paraclinicos '!T270="",'Paraclinicos '!U270=""),"",OR('Paraclinicos '!T270&lt;=90,'Paraclinicos '!U270&lt;=60),1,OR('Paraclinicos '!T270&gt;90,'Paraclinicos '!U270&gt;60),0)</f>
        <v>1</v>
      </c>
      <c r="N271" s="45">
        <f t="shared" si="14"/>
        <v>6</v>
      </c>
      <c r="O271" cm="1">
        <f t="array" ref="O271">_xlfn.IFS(OR('Paraclinicos '!M270="",'Paraclinicos '!N270="",'Paraclinicos '!N270=0),"",'Paraclinicos '!M270/'Paraclinicos '!N270&lt;100,4,'Paraclinicos '!M270/'Paraclinicos '!N270&lt;200,3,'Paraclinicos '!M270/'Paraclinicos '!N270&lt;300,2,'Paraclinicos '!M270/'Paraclinicos '!N270&lt;400,1,'Paraclinicos '!M270/'Paraclinicos '!N270&gt;=400,0)</f>
        <v>1</v>
      </c>
      <c r="P271" cm="1">
        <f t="array" ref="P271">_xlfn.IFS('Paraclinicos '!C270="","",'Paraclinicos '!C270&lt;20,4,'Paraclinicos '!C270&lt;50,3,'Paraclinicos '!C270&lt;100,2,'Paraclinicos '!C270&lt;150,1,'Paraclinicos '!C270&gt;150,0)</f>
        <v>0</v>
      </c>
      <c r="Q271" cm="1">
        <f t="array" ref="Q271">_xlfn.IFS('Paraclinicos '!O270="","",'Paraclinicos '!O270&lt;1.2,0,'Paraclinicos '!O270&lt;2,1,'Paraclinicos '!O270&lt;3.5,2,'Paraclinicos '!O270&lt;5,3,'Paraclinicos '!O270&gt;5,4)</f>
        <v>0</v>
      </c>
      <c r="R271" t="str" cm="1">
        <f t="array" ref="R271">_xlfn.IFS('Paraclinicos '!J270="","",'Paraclinicos '!J270&lt;1.2,0,'Paraclinicos '!J270&lt;2,1,'Paraclinicos '!J270&lt;6,2,'Paraclinicos '!J270&lt;12,3,'Paraclinicos '!J270&gt;=12,4)</f>
        <v/>
      </c>
      <c r="S271" cm="1">
        <f t="array" ref="S271">_xlfn.IFS('Paraclinicos '!Y270="","",'Paraclinicos '!Y270&lt;70,1,'Paraclinicos '!Y270&gt;=70,0)</f>
        <v>0</v>
      </c>
      <c r="T271" cm="1">
        <f t="array" ref="T271">_xlfn.IFS('Paraclinicos '!W270="","",'Paraclinicos '!W270&lt;6,4,'Paraclinicos '!W270&lt;10,3,'Paraclinicos '!W270&lt;13,2,'Paraclinicos '!W270&lt;15,1,'Paraclinicos '!W270=15,0)</f>
        <v>4</v>
      </c>
      <c r="U271" s="54">
        <f t="shared" si="12"/>
        <v>5</v>
      </c>
      <c r="V271" cm="1">
        <f t="array" ref="V271">_xlfn.IFS('Paraclinicos '!S270="","",OR('Paraclinicos '!S270&lt;=8,'Paraclinicos '!S270&gt;=25),3,'Paraclinicos '!S270&lt;12,1,'Paraclinicos '!S270&lt;21,0,'Paraclinicos '!S270&lt;25,2)</f>
        <v>0</v>
      </c>
      <c r="W271" t="str">
        <f>IFERROR(IF(INDEX('BD Demog para scores enalazar'!Y$2:'BD Demog para scores enalazar'!Y$3000,MATCH(Formulas!A271,'BD Demog para scores enalazar'!A$2:'BD Demog para scores enalazar'!A$3000,0))=1,"SI","NO"),"")</f>
        <v>NO</v>
      </c>
      <c r="X271" s="9" t="str">
        <f>IFERROR(IF(INDEX('BD Demog para scores enalazar'!AJ$2:'BD Demog para scores enalazar'!AJ$3000,MATCH(Formulas!A271,'BD Demog para scores enalazar'!A$2:'BD Demog para scores enalazar'!A$3000,0))=1,"SI","NO"),"")</f>
        <v>NO</v>
      </c>
      <c r="Y271" cm="1">
        <f t="array" ref="Y271">IF(AND(W271="NO",X271="NO"),_xlfn.IFS('Paraclinicos '!K270&lt;=91,3,'Paraclinicos '!K270&lt;94,2,'Paraclinicos '!K270&lt;96,1,'Paraclinicos '!K270&gt;=96,0),"")</f>
        <v>1</v>
      </c>
      <c r="Z271" t="str" cm="1">
        <f t="array" ref="Z271">IF(OR(W271="SI",X271="SI"),_xlfn.IFS(OR(AND('Paraclinicos '!K270&lt;=83),AND('Paraclinicos '!K270&gt;=97,AA271=2)),3,OR(AND('Paraclinicos '!K270&lt;=86),AND('Paraclinicos '!K270&gt;=94,AA271=2)),2,OR(AND('Paraclinicos '!K270&lt;=88),AND('Paraclinicos '!K270&gt;=92,AA271=2)),1,OR(AND('Paraclinicos '!K270&gt;=88,'Paraclinicos '!K270&lt;=92),AND('Paraclinicos '!K270&gt;=93,AA271=0)),0),"")</f>
        <v/>
      </c>
      <c r="AA271" cm="1">
        <f t="array" ref="AA271">_xlfn.IFS('Paraclinicos '!E270="","",'Paraclinicos '!E270="Oxigeno",2,'Paraclinicos '!E270="Aire",0)</f>
        <v>2</v>
      </c>
    </row>
    <row r="272" spans="1:27" x14ac:dyDescent="0.25">
      <c r="A272">
        <f>'Paraclinicos '!A271</f>
        <v>35</v>
      </c>
      <c r="B272" s="3">
        <f>'Paraclinicos '!R271</f>
        <v>44323</v>
      </c>
      <c r="C272" cm="1">
        <f t="array" ref="C272">_xlfn.IFS('Paraclinicos '!Q271="","",'Paraclinicos '!Q271&gt;60,3,'Paraclinicos '!Q271&lt;=60,1)</f>
        <v>1</v>
      </c>
      <c r="D272" t="str">
        <f>IFERROR(IF(INDEX('BD Demog para scores enalazar'!BC$2:BC$3000,MATCH(Formulas!A272,'BD Demog para scores enalazar'!A$2:A$3000,0))=0,"SI","NO"),"")</f>
        <v>NO</v>
      </c>
      <c r="E272" cm="1">
        <f t="array" ref="E272">_xlfn.IFS(D272="","",D272="SI",4,D272="NO",1)</f>
        <v>1</v>
      </c>
      <c r="F272" cm="1">
        <f t="array" ref="F272">_xlfn.IFS('Paraclinicos '!B271="","",'Paraclinicos '!B271&gt;1,1,'Paraclinicos '!B271&lt;=1,3)</f>
        <v>3</v>
      </c>
      <c r="G272" t="str" cm="1">
        <f t="array" ref="G272">_xlfn.IFS('Paraclinicos '!D271="","",AND('Paraclinicos '!D271&gt;=250,'Paraclinicos '!D271&lt;=500),2,'Paraclinicos '!D271&gt;500,3,'Paraclinicos '!D271&lt;250,1)</f>
        <v/>
      </c>
      <c r="H272" s="50">
        <f t="shared" si="13"/>
        <v>5</v>
      </c>
      <c r="I272" cm="1">
        <f t="array" ref="I272">_xlfn.IFS('Paraclinicos '!Q271="","",'Paraclinicos '!Q271&gt;=65,1,'Paraclinicos '!Q271&lt;65,0)</f>
        <v>0</v>
      </c>
      <c r="J272" cm="1">
        <f t="array" ref="J272">_xlfn.IFS('Paraclinicos '!I271="","",'Paraclinicos '!I271&gt;7,1,'Paraclinicos '!I271&lt;=7,0)</f>
        <v>1</v>
      </c>
      <c r="K272" cm="1">
        <f t="array" ref="K272">_xlfn.IFS('Paraclinicos '!W271="","",'Paraclinicos '!W271&lt;=8,1,'Paraclinicos '!W271&gt;8,0)</f>
        <v>1</v>
      </c>
      <c r="L272" cm="1">
        <f t="array" ref="L272">_xlfn.IFS('Paraclinicos '!S271="","",'Paraclinicos '!S271&gt;=30,1,'Paraclinicos '!S271&lt;30,0)</f>
        <v>0</v>
      </c>
      <c r="M272" cm="1">
        <f t="array" ref="M272">_xlfn.IFS(OR('Paraclinicos '!T271="",'Paraclinicos '!U271=""),"",OR('Paraclinicos '!T271&lt;=90,'Paraclinicos '!U271&lt;=60),1,OR('Paraclinicos '!T271&gt;90,'Paraclinicos '!U271&gt;60),0)</f>
        <v>1</v>
      </c>
      <c r="N272" s="45">
        <f t="shared" si="14"/>
        <v>6</v>
      </c>
      <c r="O272" cm="1">
        <f t="array" ref="O272">_xlfn.IFS(OR('Paraclinicos '!M271="",'Paraclinicos '!N271="",'Paraclinicos '!N271=0),"",'Paraclinicos '!M271/'Paraclinicos '!N271&lt;100,4,'Paraclinicos '!M271/'Paraclinicos '!N271&lt;200,3,'Paraclinicos '!M271/'Paraclinicos '!N271&lt;300,2,'Paraclinicos '!M271/'Paraclinicos '!N271&lt;400,1,'Paraclinicos '!M271/'Paraclinicos '!N271&gt;=400,0)</f>
        <v>2</v>
      </c>
      <c r="P272" cm="1">
        <f t="array" ref="P272">_xlfn.IFS('Paraclinicos '!C271="","",'Paraclinicos '!C271&lt;20,4,'Paraclinicos '!C271&lt;50,3,'Paraclinicos '!C271&lt;100,2,'Paraclinicos '!C271&lt;150,1,'Paraclinicos '!C271&gt;150,0)</f>
        <v>0</v>
      </c>
      <c r="Q272" cm="1">
        <f t="array" ref="Q272">_xlfn.IFS('Paraclinicos '!O271="","",'Paraclinicos '!O271&lt;1.2,0,'Paraclinicos '!O271&lt;2,1,'Paraclinicos '!O271&lt;3.5,2,'Paraclinicos '!O271&lt;5,3,'Paraclinicos '!O271&gt;5,4)</f>
        <v>0</v>
      </c>
      <c r="R272" t="str" cm="1">
        <f t="array" ref="R272">_xlfn.IFS('Paraclinicos '!J271="","",'Paraclinicos '!J271&lt;1.2,0,'Paraclinicos '!J271&lt;2,1,'Paraclinicos '!J271&lt;6,2,'Paraclinicos '!J271&lt;12,3,'Paraclinicos '!J271&gt;=12,4)</f>
        <v/>
      </c>
      <c r="S272" cm="1">
        <f t="array" ref="S272">_xlfn.IFS('Paraclinicos '!Y271="","",'Paraclinicos '!Y271&lt;70,1,'Paraclinicos '!Y271&gt;=70,0)</f>
        <v>0</v>
      </c>
      <c r="T272" cm="1">
        <f t="array" ref="T272">_xlfn.IFS('Paraclinicos '!W271="","",'Paraclinicos '!W271&lt;6,4,'Paraclinicos '!W271&lt;10,3,'Paraclinicos '!W271&lt;13,2,'Paraclinicos '!W271&lt;15,1,'Paraclinicos '!W271=15,0)</f>
        <v>4</v>
      </c>
      <c r="U272" s="54">
        <f t="shared" si="12"/>
        <v>6</v>
      </c>
      <c r="V272" cm="1">
        <f t="array" ref="V272">_xlfn.IFS('Paraclinicos '!S271="","",OR('Paraclinicos '!S271&lt;=8,'Paraclinicos '!S271&gt;=25),3,'Paraclinicos '!S271&lt;12,1,'Paraclinicos '!S271&lt;21,0,'Paraclinicos '!S271&lt;25,2)</f>
        <v>0</v>
      </c>
      <c r="W272" t="str">
        <f>IFERROR(IF(INDEX('BD Demog para scores enalazar'!Y$2:'BD Demog para scores enalazar'!Y$3000,MATCH(Formulas!A272,'BD Demog para scores enalazar'!A$2:'BD Demog para scores enalazar'!A$3000,0))=1,"SI","NO"),"")</f>
        <v>NO</v>
      </c>
      <c r="X272" s="9" t="str">
        <f>IFERROR(IF(INDEX('BD Demog para scores enalazar'!AJ$2:'BD Demog para scores enalazar'!AJ$3000,MATCH(Formulas!A272,'BD Demog para scores enalazar'!A$2:'BD Demog para scores enalazar'!A$3000,0))=1,"SI","NO"),"")</f>
        <v>NO</v>
      </c>
      <c r="Y272" cm="1">
        <f t="array" ref="Y272">IF(AND(W272="NO",X272="NO"),_xlfn.IFS('Paraclinicos '!K271&lt;=91,3,'Paraclinicos '!K271&lt;94,2,'Paraclinicos '!K271&lt;96,1,'Paraclinicos '!K271&gt;=96,0),"")</f>
        <v>0</v>
      </c>
      <c r="Z272" t="str" cm="1">
        <f t="array" ref="Z272">IF(OR(W272="SI",X272="SI"),_xlfn.IFS(OR(AND('Paraclinicos '!K271&lt;=83),AND('Paraclinicos '!K271&gt;=97,AA272=2)),3,OR(AND('Paraclinicos '!K271&lt;=86),AND('Paraclinicos '!K271&gt;=94,AA272=2)),2,OR(AND('Paraclinicos '!K271&lt;=88),AND('Paraclinicos '!K271&gt;=92,AA272=2)),1,OR(AND('Paraclinicos '!K271&gt;=88,'Paraclinicos '!K271&lt;=92),AND('Paraclinicos '!K271&gt;=93,AA272=0)),0),"")</f>
        <v/>
      </c>
      <c r="AA272" cm="1">
        <f t="array" ref="AA272">_xlfn.IFS('Paraclinicos '!E271="","",'Paraclinicos '!E271="Oxigeno",2,'Paraclinicos '!E271="Aire",0)</f>
        <v>2</v>
      </c>
    </row>
    <row r="273" spans="1:27" x14ac:dyDescent="0.25">
      <c r="A273">
        <f>'Paraclinicos '!A272</f>
        <v>35</v>
      </c>
      <c r="B273" s="3">
        <f>'Paraclinicos '!R272</f>
        <v>44325</v>
      </c>
      <c r="C273" cm="1">
        <f t="array" ref="C273">_xlfn.IFS('Paraclinicos '!Q272="","",'Paraclinicos '!Q272&gt;60,3,'Paraclinicos '!Q272&lt;=60,1)</f>
        <v>1</v>
      </c>
      <c r="D273" t="str">
        <f>IFERROR(IF(INDEX('BD Demog para scores enalazar'!BC$2:BC$3000,MATCH(Formulas!A273,'BD Demog para scores enalazar'!A$2:A$3000,0))=0,"SI","NO"),"")</f>
        <v>NO</v>
      </c>
      <c r="E273" cm="1">
        <f t="array" ref="E273">_xlfn.IFS(D273="","",D273="SI",4,D273="NO",1)</f>
        <v>1</v>
      </c>
      <c r="F273" cm="1">
        <f t="array" ref="F273">_xlfn.IFS('Paraclinicos '!B272="","",'Paraclinicos '!B272&gt;1,1,'Paraclinicos '!B272&lt;=1,3)</f>
        <v>3</v>
      </c>
      <c r="G273" t="str" cm="1">
        <f t="array" ref="G273">_xlfn.IFS('Paraclinicos '!D272="","",AND('Paraclinicos '!D272&gt;=250,'Paraclinicos '!D272&lt;=500),2,'Paraclinicos '!D272&gt;500,3,'Paraclinicos '!D272&lt;250,1)</f>
        <v/>
      </c>
      <c r="H273" s="50">
        <f t="shared" si="13"/>
        <v>5</v>
      </c>
      <c r="I273" cm="1">
        <f t="array" ref="I273">_xlfn.IFS('Paraclinicos '!Q272="","",'Paraclinicos '!Q272&gt;=65,1,'Paraclinicos '!Q272&lt;65,0)</f>
        <v>0</v>
      </c>
      <c r="J273" cm="1">
        <f t="array" ref="J273">_xlfn.IFS('Paraclinicos '!I272="","",'Paraclinicos '!I272&gt;7,1,'Paraclinicos '!I272&lt;=7,0)</f>
        <v>1</v>
      </c>
      <c r="K273" cm="1">
        <f t="array" ref="K273">_xlfn.IFS('Paraclinicos '!W272="","",'Paraclinicos '!W272&lt;=8,1,'Paraclinicos '!W272&gt;8,0)</f>
        <v>1</v>
      </c>
      <c r="L273" cm="1">
        <f t="array" ref="L273">_xlfn.IFS('Paraclinicos '!S272="","",'Paraclinicos '!S272&gt;=30,1,'Paraclinicos '!S272&lt;30,0)</f>
        <v>0</v>
      </c>
      <c r="M273" cm="1">
        <f t="array" ref="M273">_xlfn.IFS(OR('Paraclinicos '!T272="",'Paraclinicos '!U272=""),"",OR('Paraclinicos '!T272&lt;=90,'Paraclinicos '!U272&lt;=60),1,OR('Paraclinicos '!T272&gt;90,'Paraclinicos '!U272&gt;60),0)</f>
        <v>0</v>
      </c>
      <c r="N273" s="45">
        <f t="shared" si="14"/>
        <v>5</v>
      </c>
      <c r="O273" cm="1">
        <f t="array" ref="O273">_xlfn.IFS(OR('Paraclinicos '!M272="",'Paraclinicos '!N272="",'Paraclinicos '!N272=0),"",'Paraclinicos '!M272/'Paraclinicos '!N272&lt;100,4,'Paraclinicos '!M272/'Paraclinicos '!N272&lt;200,3,'Paraclinicos '!M272/'Paraclinicos '!N272&lt;300,2,'Paraclinicos '!M272/'Paraclinicos '!N272&lt;400,1,'Paraclinicos '!M272/'Paraclinicos '!N272&gt;=400,0)</f>
        <v>2</v>
      </c>
      <c r="P273" cm="1">
        <f t="array" ref="P273">_xlfn.IFS('Paraclinicos '!C272="","",'Paraclinicos '!C272&lt;20,4,'Paraclinicos '!C272&lt;50,3,'Paraclinicos '!C272&lt;100,2,'Paraclinicos '!C272&lt;150,1,'Paraclinicos '!C272&gt;150,0)</f>
        <v>0</v>
      </c>
      <c r="Q273" cm="1">
        <f t="array" ref="Q273">_xlfn.IFS('Paraclinicos '!O272="","",'Paraclinicos '!O272&lt;1.2,0,'Paraclinicos '!O272&lt;2,1,'Paraclinicos '!O272&lt;3.5,2,'Paraclinicos '!O272&lt;5,3,'Paraclinicos '!O272&gt;5,4)</f>
        <v>0</v>
      </c>
      <c r="R273" t="str" cm="1">
        <f t="array" ref="R273">_xlfn.IFS('Paraclinicos '!J272="","",'Paraclinicos '!J272&lt;1.2,0,'Paraclinicos '!J272&lt;2,1,'Paraclinicos '!J272&lt;6,2,'Paraclinicos '!J272&lt;12,3,'Paraclinicos '!J272&gt;=12,4)</f>
        <v/>
      </c>
      <c r="S273" cm="1">
        <f t="array" ref="S273">_xlfn.IFS('Paraclinicos '!Y272="","",'Paraclinicos '!Y272&lt;70,1,'Paraclinicos '!Y272&gt;=70,0)</f>
        <v>0</v>
      </c>
      <c r="T273" cm="1">
        <f t="array" ref="T273">_xlfn.IFS('Paraclinicos '!W272="","",'Paraclinicos '!W272&lt;6,4,'Paraclinicos '!W272&lt;10,3,'Paraclinicos '!W272&lt;13,2,'Paraclinicos '!W272&lt;15,1,'Paraclinicos '!W272=15,0)</f>
        <v>4</v>
      </c>
      <c r="U273" s="54">
        <f t="shared" si="12"/>
        <v>6</v>
      </c>
      <c r="V273" cm="1">
        <f t="array" ref="V273">_xlfn.IFS('Paraclinicos '!S272="","",OR('Paraclinicos '!S272&lt;=8,'Paraclinicos '!S272&gt;=25),3,'Paraclinicos '!S272&lt;12,1,'Paraclinicos '!S272&lt;21,0,'Paraclinicos '!S272&lt;25,2)</f>
        <v>3</v>
      </c>
      <c r="W273" t="str">
        <f>IFERROR(IF(INDEX('BD Demog para scores enalazar'!Y$2:'BD Demog para scores enalazar'!Y$3000,MATCH(Formulas!A273,'BD Demog para scores enalazar'!A$2:'BD Demog para scores enalazar'!A$3000,0))=1,"SI","NO"),"")</f>
        <v>NO</v>
      </c>
      <c r="X273" s="9" t="str">
        <f>IFERROR(IF(INDEX('BD Demog para scores enalazar'!AJ$2:'BD Demog para scores enalazar'!AJ$3000,MATCH(Formulas!A273,'BD Demog para scores enalazar'!A$2:'BD Demog para scores enalazar'!A$3000,0))=1,"SI","NO"),"")</f>
        <v>NO</v>
      </c>
      <c r="Y273" cm="1">
        <f t="array" ref="Y273">IF(AND(W273="NO",X273="NO"),_xlfn.IFS('Paraclinicos '!K272&lt;=91,3,'Paraclinicos '!K272&lt;94,2,'Paraclinicos '!K272&lt;96,1,'Paraclinicos '!K272&gt;=96,0),"")</f>
        <v>2</v>
      </c>
      <c r="Z273" t="str" cm="1">
        <f t="array" ref="Z273">IF(OR(W273="SI",X273="SI"),_xlfn.IFS(OR(AND('Paraclinicos '!K272&lt;=83),AND('Paraclinicos '!K272&gt;=97,AA273=2)),3,OR(AND('Paraclinicos '!K272&lt;=86),AND('Paraclinicos '!K272&gt;=94,AA273=2)),2,OR(AND('Paraclinicos '!K272&lt;=88),AND('Paraclinicos '!K272&gt;=92,AA273=2)),1,OR(AND('Paraclinicos '!K272&gt;=88,'Paraclinicos '!K272&lt;=92),AND('Paraclinicos '!K272&gt;=93,AA273=0)),0),"")</f>
        <v/>
      </c>
      <c r="AA273" cm="1">
        <f t="array" ref="AA273">_xlfn.IFS('Paraclinicos '!E272="","",'Paraclinicos '!E272="Oxigeno",2,'Paraclinicos '!E272="Aire",0)</f>
        <v>2</v>
      </c>
    </row>
    <row r="274" spans="1:27" x14ac:dyDescent="0.25">
      <c r="A274">
        <f>'Paraclinicos '!A273</f>
        <v>35</v>
      </c>
      <c r="B274" s="3">
        <f>'Paraclinicos '!R273</f>
        <v>44325</v>
      </c>
      <c r="C274" cm="1">
        <f t="array" ref="C274">_xlfn.IFS('Paraclinicos '!Q273="","",'Paraclinicos '!Q273&gt;60,3,'Paraclinicos '!Q273&lt;=60,1)</f>
        <v>1</v>
      </c>
      <c r="D274" t="str">
        <f>IFERROR(IF(INDEX('BD Demog para scores enalazar'!BC$2:BC$3000,MATCH(Formulas!A274,'BD Demog para scores enalazar'!A$2:A$3000,0))=0,"SI","NO"),"")</f>
        <v>NO</v>
      </c>
      <c r="E274" cm="1">
        <f t="array" ref="E274">_xlfn.IFS(D274="","",D274="SI",4,D274="NO",1)</f>
        <v>1</v>
      </c>
      <c r="F274" cm="1">
        <f t="array" ref="F274">_xlfn.IFS('Paraclinicos '!B273="","",'Paraclinicos '!B273&gt;1,1,'Paraclinicos '!B273&lt;=1,3)</f>
        <v>1</v>
      </c>
      <c r="G274" t="str" cm="1">
        <f t="array" ref="G274">_xlfn.IFS('Paraclinicos '!D273="","",AND('Paraclinicos '!D273&gt;=250,'Paraclinicos '!D273&lt;=500),2,'Paraclinicos '!D273&gt;500,3,'Paraclinicos '!D273&lt;250,1)</f>
        <v/>
      </c>
      <c r="H274" s="50">
        <f t="shared" si="13"/>
        <v>3</v>
      </c>
      <c r="I274" cm="1">
        <f t="array" ref="I274">_xlfn.IFS('Paraclinicos '!Q273="","",'Paraclinicos '!Q273&gt;=65,1,'Paraclinicos '!Q273&lt;65,0)</f>
        <v>0</v>
      </c>
      <c r="J274" cm="1">
        <f t="array" ref="J274">_xlfn.IFS('Paraclinicos '!I273="","",'Paraclinicos '!I273&gt;7,1,'Paraclinicos '!I273&lt;=7,0)</f>
        <v>1</v>
      </c>
      <c r="K274" cm="1">
        <f t="array" ref="K274">_xlfn.IFS('Paraclinicos '!W273="","",'Paraclinicos '!W273&lt;=8,1,'Paraclinicos '!W273&gt;8,0)</f>
        <v>1</v>
      </c>
      <c r="L274" cm="1">
        <f t="array" ref="L274">_xlfn.IFS('Paraclinicos '!S273="","",'Paraclinicos '!S273&gt;=30,1,'Paraclinicos '!S273&lt;30,0)</f>
        <v>0</v>
      </c>
      <c r="M274" cm="1">
        <f t="array" ref="M274">_xlfn.IFS(OR('Paraclinicos '!T273="",'Paraclinicos '!U273=""),"",OR('Paraclinicos '!T273&lt;=90,'Paraclinicos '!U273&lt;=60),1,OR('Paraclinicos '!T273&gt;90,'Paraclinicos '!U273&gt;60),0)</f>
        <v>0</v>
      </c>
      <c r="N274" s="45">
        <f t="shared" si="14"/>
        <v>4</v>
      </c>
      <c r="O274" cm="1">
        <f t="array" ref="O274">_xlfn.IFS(OR('Paraclinicos '!M273="",'Paraclinicos '!N273="",'Paraclinicos '!N273=0),"",'Paraclinicos '!M273/'Paraclinicos '!N273&lt;100,4,'Paraclinicos '!M273/'Paraclinicos '!N273&lt;200,3,'Paraclinicos '!M273/'Paraclinicos '!N273&lt;300,2,'Paraclinicos '!M273/'Paraclinicos '!N273&lt;400,1,'Paraclinicos '!M273/'Paraclinicos '!N273&gt;=400,0)</f>
        <v>1</v>
      </c>
      <c r="P274" cm="1">
        <f t="array" ref="P274">_xlfn.IFS('Paraclinicos '!C273="","",'Paraclinicos '!C273&lt;20,4,'Paraclinicos '!C273&lt;50,3,'Paraclinicos '!C273&lt;100,2,'Paraclinicos '!C273&lt;150,1,'Paraclinicos '!C273&gt;150,0)</f>
        <v>0</v>
      </c>
      <c r="Q274" cm="1">
        <f t="array" ref="Q274">_xlfn.IFS('Paraclinicos '!O273="","",'Paraclinicos '!O273&lt;1.2,0,'Paraclinicos '!O273&lt;2,1,'Paraclinicos '!O273&lt;3.5,2,'Paraclinicos '!O273&lt;5,3,'Paraclinicos '!O273&gt;5,4)</f>
        <v>0</v>
      </c>
      <c r="R274" cm="1">
        <f t="array" ref="R274">_xlfn.IFS('Paraclinicos '!J273="","",'Paraclinicos '!J273&lt;1.2,0,'Paraclinicos '!J273&lt;2,1,'Paraclinicos '!J273&lt;6,2,'Paraclinicos '!J273&lt;12,3,'Paraclinicos '!J273&gt;=12,4)</f>
        <v>0</v>
      </c>
      <c r="S274" cm="1">
        <f t="array" ref="S274">_xlfn.IFS('Paraclinicos '!Y273="","",'Paraclinicos '!Y273&lt;70,1,'Paraclinicos '!Y273&gt;=70,0)</f>
        <v>0</v>
      </c>
      <c r="T274" cm="1">
        <f t="array" ref="T274">_xlfn.IFS('Paraclinicos '!W273="","",'Paraclinicos '!W273&lt;6,4,'Paraclinicos '!W273&lt;10,3,'Paraclinicos '!W273&lt;13,2,'Paraclinicos '!W273&lt;15,1,'Paraclinicos '!W273=15,0)</f>
        <v>4</v>
      </c>
      <c r="U274" s="54">
        <f t="shared" si="12"/>
        <v>5</v>
      </c>
      <c r="V274" cm="1">
        <f t="array" ref="V274">_xlfn.IFS('Paraclinicos '!S273="","",OR('Paraclinicos '!S273&lt;=8,'Paraclinicos '!S273&gt;=25),3,'Paraclinicos '!S273&lt;12,1,'Paraclinicos '!S273&lt;21,0,'Paraclinicos '!S273&lt;25,2)</f>
        <v>3</v>
      </c>
      <c r="W274" t="str">
        <f>IFERROR(IF(INDEX('BD Demog para scores enalazar'!Y$2:'BD Demog para scores enalazar'!Y$3000,MATCH(Formulas!A274,'BD Demog para scores enalazar'!A$2:'BD Demog para scores enalazar'!A$3000,0))=1,"SI","NO"),"")</f>
        <v>NO</v>
      </c>
      <c r="X274" s="9" t="str">
        <f>IFERROR(IF(INDEX('BD Demog para scores enalazar'!AJ$2:'BD Demog para scores enalazar'!AJ$3000,MATCH(Formulas!A274,'BD Demog para scores enalazar'!A$2:'BD Demog para scores enalazar'!A$3000,0))=1,"SI","NO"),"")</f>
        <v>NO</v>
      </c>
      <c r="Y274" cm="1">
        <f t="array" ref="Y274">IF(AND(W274="NO",X274="NO"),_xlfn.IFS('Paraclinicos '!K273&lt;=91,3,'Paraclinicos '!K273&lt;94,2,'Paraclinicos '!K273&lt;96,1,'Paraclinicos '!K273&gt;=96,0),"")</f>
        <v>0</v>
      </c>
      <c r="Z274" t="str" cm="1">
        <f t="array" ref="Z274">IF(OR(W274="SI",X274="SI"),_xlfn.IFS(OR(AND('Paraclinicos '!K273&lt;=83),AND('Paraclinicos '!K273&gt;=97,AA274=2)),3,OR(AND('Paraclinicos '!K273&lt;=86),AND('Paraclinicos '!K273&gt;=94,AA274=2)),2,OR(AND('Paraclinicos '!K273&lt;=88),AND('Paraclinicos '!K273&gt;=92,AA274=2)),1,OR(AND('Paraclinicos '!K273&gt;=88,'Paraclinicos '!K273&lt;=92),AND('Paraclinicos '!K273&gt;=93,AA274=0)),0),"")</f>
        <v/>
      </c>
      <c r="AA274" cm="1">
        <f t="array" ref="AA274">_xlfn.IFS('Paraclinicos '!E273="","",'Paraclinicos '!E273="Oxigeno",2,'Paraclinicos '!E273="Aire",0)</f>
        <v>2</v>
      </c>
    </row>
    <row r="275" spans="1:27" x14ac:dyDescent="0.25">
      <c r="A275">
        <f>'Paraclinicos '!A274</f>
        <v>35</v>
      </c>
      <c r="B275" s="3">
        <f>'Paraclinicos '!R274</f>
        <v>44327</v>
      </c>
      <c r="C275" cm="1">
        <f t="array" ref="C275">_xlfn.IFS('Paraclinicos '!Q274="","",'Paraclinicos '!Q274&gt;60,3,'Paraclinicos '!Q274&lt;=60,1)</f>
        <v>1</v>
      </c>
      <c r="D275" t="str">
        <f>IFERROR(IF(INDEX('BD Demog para scores enalazar'!BC$2:BC$3000,MATCH(Formulas!A275,'BD Demog para scores enalazar'!A$2:A$3000,0))=0,"SI","NO"),"")</f>
        <v>NO</v>
      </c>
      <c r="E275" cm="1">
        <f t="array" ref="E275">_xlfn.IFS(D275="","",D275="SI",4,D275="NO",1)</f>
        <v>1</v>
      </c>
      <c r="F275" cm="1">
        <f t="array" ref="F275">_xlfn.IFS('Paraclinicos '!B274="","",'Paraclinicos '!B274&gt;1,1,'Paraclinicos '!B274&lt;=1,3)</f>
        <v>1</v>
      </c>
      <c r="G275" t="str" cm="1">
        <f t="array" ref="G275">_xlfn.IFS('Paraclinicos '!D274="","",AND('Paraclinicos '!D274&gt;=250,'Paraclinicos '!D274&lt;=500),2,'Paraclinicos '!D274&gt;500,3,'Paraclinicos '!D274&lt;250,1)</f>
        <v/>
      </c>
      <c r="H275" s="50">
        <f t="shared" si="13"/>
        <v>3</v>
      </c>
      <c r="I275" cm="1">
        <f t="array" ref="I275">_xlfn.IFS('Paraclinicos '!Q274="","",'Paraclinicos '!Q274&gt;=65,1,'Paraclinicos '!Q274&lt;65,0)</f>
        <v>0</v>
      </c>
      <c r="J275" cm="1">
        <f t="array" ref="J275">_xlfn.IFS('Paraclinicos '!I274="","",'Paraclinicos '!I274&gt;7,1,'Paraclinicos '!I274&lt;=7,0)</f>
        <v>1</v>
      </c>
      <c r="K275" cm="1">
        <f t="array" ref="K275">_xlfn.IFS('Paraclinicos '!W274="","",'Paraclinicos '!W274&lt;=8,1,'Paraclinicos '!W274&gt;8,0)</f>
        <v>1</v>
      </c>
      <c r="L275" cm="1">
        <f t="array" ref="L275">_xlfn.IFS('Paraclinicos '!S274="","",'Paraclinicos '!S274&gt;=30,1,'Paraclinicos '!S274&lt;30,0)</f>
        <v>0</v>
      </c>
      <c r="M275" cm="1">
        <f t="array" ref="M275">_xlfn.IFS(OR('Paraclinicos '!T274="",'Paraclinicos '!U274=""),"",OR('Paraclinicos '!T274&lt;=90,'Paraclinicos '!U274&lt;=60),1,OR('Paraclinicos '!T274&gt;90,'Paraclinicos '!U274&gt;60),0)</f>
        <v>0</v>
      </c>
      <c r="N275" s="45">
        <f t="shared" si="14"/>
        <v>4</v>
      </c>
      <c r="O275" cm="1">
        <f t="array" ref="O275">_xlfn.IFS(OR('Paraclinicos '!M274="",'Paraclinicos '!N274="",'Paraclinicos '!N274=0),"",'Paraclinicos '!M274/'Paraclinicos '!N274&lt;100,4,'Paraclinicos '!M274/'Paraclinicos '!N274&lt;200,3,'Paraclinicos '!M274/'Paraclinicos '!N274&lt;300,2,'Paraclinicos '!M274/'Paraclinicos '!N274&lt;400,1,'Paraclinicos '!M274/'Paraclinicos '!N274&gt;=400,0)</f>
        <v>1</v>
      </c>
      <c r="P275" cm="1">
        <f t="array" ref="P275">_xlfn.IFS('Paraclinicos '!C274="","",'Paraclinicos '!C274&lt;20,4,'Paraclinicos '!C274&lt;50,3,'Paraclinicos '!C274&lt;100,2,'Paraclinicos '!C274&lt;150,1,'Paraclinicos '!C274&gt;150,0)</f>
        <v>0</v>
      </c>
      <c r="Q275" cm="1">
        <f t="array" ref="Q275">_xlfn.IFS('Paraclinicos '!O274="","",'Paraclinicos '!O274&lt;1.2,0,'Paraclinicos '!O274&lt;2,1,'Paraclinicos '!O274&lt;3.5,2,'Paraclinicos '!O274&lt;5,3,'Paraclinicos '!O274&gt;5,4)</f>
        <v>0</v>
      </c>
      <c r="R275" t="str" cm="1">
        <f t="array" ref="R275">_xlfn.IFS('Paraclinicos '!J274="","",'Paraclinicos '!J274&lt;1.2,0,'Paraclinicos '!J274&lt;2,1,'Paraclinicos '!J274&lt;6,2,'Paraclinicos '!J274&lt;12,3,'Paraclinicos '!J274&gt;=12,4)</f>
        <v/>
      </c>
      <c r="S275" cm="1">
        <f t="array" ref="S275">_xlfn.IFS('Paraclinicos '!Y274="","",'Paraclinicos '!Y274&lt;70,1,'Paraclinicos '!Y274&gt;=70,0)</f>
        <v>0</v>
      </c>
      <c r="T275" cm="1">
        <f t="array" ref="T275">_xlfn.IFS('Paraclinicos '!W274="","",'Paraclinicos '!W274&lt;6,4,'Paraclinicos '!W274&lt;10,3,'Paraclinicos '!W274&lt;13,2,'Paraclinicos '!W274&lt;15,1,'Paraclinicos '!W274=15,0)</f>
        <v>4</v>
      </c>
      <c r="U275" s="54">
        <f t="shared" si="12"/>
        <v>5</v>
      </c>
      <c r="V275" cm="1">
        <f t="array" ref="V275">_xlfn.IFS('Paraclinicos '!S274="","",OR('Paraclinicos '!S274&lt;=8,'Paraclinicos '!S274&gt;=25),3,'Paraclinicos '!S274&lt;12,1,'Paraclinicos '!S274&lt;21,0,'Paraclinicos '!S274&lt;25,2)</f>
        <v>0</v>
      </c>
      <c r="W275" t="str">
        <f>IFERROR(IF(INDEX('BD Demog para scores enalazar'!Y$2:'BD Demog para scores enalazar'!Y$3000,MATCH(Formulas!A275,'BD Demog para scores enalazar'!A$2:'BD Demog para scores enalazar'!A$3000,0))=1,"SI","NO"),"")</f>
        <v>NO</v>
      </c>
      <c r="X275" s="9" t="str">
        <f>IFERROR(IF(INDEX('BD Demog para scores enalazar'!AJ$2:'BD Demog para scores enalazar'!AJ$3000,MATCH(Formulas!A275,'BD Demog para scores enalazar'!A$2:'BD Demog para scores enalazar'!A$3000,0))=1,"SI","NO"),"")</f>
        <v>NO</v>
      </c>
      <c r="Y275" cm="1">
        <f t="array" ref="Y275">IF(AND(W275="NO",X275="NO"),_xlfn.IFS('Paraclinicos '!K274&lt;=91,3,'Paraclinicos '!K274&lt;94,2,'Paraclinicos '!K274&lt;96,1,'Paraclinicos '!K274&gt;=96,0),"")</f>
        <v>1</v>
      </c>
      <c r="Z275" t="str" cm="1">
        <f t="array" ref="Z275">IF(OR(W275="SI",X275="SI"),_xlfn.IFS(OR(AND('Paraclinicos '!K274&lt;=83),AND('Paraclinicos '!K274&gt;=97,AA275=2)),3,OR(AND('Paraclinicos '!K274&lt;=86),AND('Paraclinicos '!K274&gt;=94,AA275=2)),2,OR(AND('Paraclinicos '!K274&lt;=88),AND('Paraclinicos '!K274&gt;=92,AA275=2)),1,OR(AND('Paraclinicos '!K274&gt;=88,'Paraclinicos '!K274&lt;=92),AND('Paraclinicos '!K274&gt;=93,AA275=0)),0),"")</f>
        <v/>
      </c>
      <c r="AA275" cm="1">
        <f t="array" ref="AA275">_xlfn.IFS('Paraclinicos '!E274="","",'Paraclinicos '!E274="Oxigeno",2,'Paraclinicos '!E274="Aire",0)</f>
        <v>2</v>
      </c>
    </row>
    <row r="276" spans="1:27" x14ac:dyDescent="0.25">
      <c r="A276">
        <f>'Paraclinicos '!A275</f>
        <v>35</v>
      </c>
      <c r="B276" s="3">
        <f>'Paraclinicos '!R275</f>
        <v>44327</v>
      </c>
      <c r="C276" cm="1">
        <f t="array" ref="C276">_xlfn.IFS('Paraclinicos '!Q275="","",'Paraclinicos '!Q275&gt;60,3,'Paraclinicos '!Q275&lt;=60,1)</f>
        <v>1</v>
      </c>
      <c r="D276" t="str">
        <f>IFERROR(IF(INDEX('BD Demog para scores enalazar'!BC$2:BC$3000,MATCH(Formulas!A276,'BD Demog para scores enalazar'!A$2:A$3000,0))=0,"SI","NO"),"")</f>
        <v>NO</v>
      </c>
      <c r="E276" cm="1">
        <f t="array" ref="E276">_xlfn.IFS(D276="","",D276="SI",4,D276="NO",1)</f>
        <v>1</v>
      </c>
      <c r="F276" cm="1">
        <f t="array" ref="F276">_xlfn.IFS('Paraclinicos '!B275="","",'Paraclinicos '!B275&gt;1,1,'Paraclinicos '!B275&lt;=1,3)</f>
        <v>1</v>
      </c>
      <c r="G276" t="str" cm="1">
        <f t="array" ref="G276">_xlfn.IFS('Paraclinicos '!D275="","",AND('Paraclinicos '!D275&gt;=250,'Paraclinicos '!D275&lt;=500),2,'Paraclinicos '!D275&gt;500,3,'Paraclinicos '!D275&lt;250,1)</f>
        <v/>
      </c>
      <c r="H276" s="50">
        <f t="shared" si="13"/>
        <v>3</v>
      </c>
      <c r="I276" cm="1">
        <f t="array" ref="I276">_xlfn.IFS('Paraclinicos '!Q275="","",'Paraclinicos '!Q275&gt;=65,1,'Paraclinicos '!Q275&lt;65,0)</f>
        <v>0</v>
      </c>
      <c r="J276" cm="1">
        <f t="array" ref="J276">_xlfn.IFS('Paraclinicos '!I275="","",'Paraclinicos '!I275&gt;7,1,'Paraclinicos '!I275&lt;=7,0)</f>
        <v>1</v>
      </c>
      <c r="K276" cm="1">
        <f t="array" ref="K276">_xlfn.IFS('Paraclinicos '!W275="","",'Paraclinicos '!W275&lt;=8,1,'Paraclinicos '!W275&gt;8,0)</f>
        <v>0</v>
      </c>
      <c r="L276" cm="1">
        <f t="array" ref="L276">_xlfn.IFS('Paraclinicos '!S275="","",'Paraclinicos '!S275&gt;=30,1,'Paraclinicos '!S275&lt;30,0)</f>
        <v>0</v>
      </c>
      <c r="M276" cm="1">
        <f t="array" ref="M276">_xlfn.IFS(OR('Paraclinicos '!T275="",'Paraclinicos '!U275=""),"",OR('Paraclinicos '!T275&lt;=90,'Paraclinicos '!U275&lt;=60),1,OR('Paraclinicos '!T275&gt;90,'Paraclinicos '!U275&gt;60),0)</f>
        <v>0</v>
      </c>
      <c r="N276" s="45">
        <f t="shared" si="14"/>
        <v>3</v>
      </c>
      <c r="O276" cm="1">
        <f t="array" ref="O276">_xlfn.IFS(OR('Paraclinicos '!M275="",'Paraclinicos '!N275="",'Paraclinicos '!N275=0),"",'Paraclinicos '!M275/'Paraclinicos '!N275&lt;100,4,'Paraclinicos '!M275/'Paraclinicos '!N275&lt;200,3,'Paraclinicos '!M275/'Paraclinicos '!N275&lt;300,2,'Paraclinicos '!M275/'Paraclinicos '!N275&lt;400,1,'Paraclinicos '!M275/'Paraclinicos '!N275&gt;=400,0)</f>
        <v>3</v>
      </c>
      <c r="P276" cm="1">
        <f t="array" ref="P276">_xlfn.IFS('Paraclinicos '!C275="","",'Paraclinicos '!C275&lt;20,4,'Paraclinicos '!C275&lt;50,3,'Paraclinicos '!C275&lt;100,2,'Paraclinicos '!C275&lt;150,1,'Paraclinicos '!C275&gt;150,0)</f>
        <v>0</v>
      </c>
      <c r="Q276" cm="1">
        <f t="array" ref="Q276">_xlfn.IFS('Paraclinicos '!O275="","",'Paraclinicos '!O275&lt;1.2,0,'Paraclinicos '!O275&lt;2,1,'Paraclinicos '!O275&lt;3.5,2,'Paraclinicos '!O275&lt;5,3,'Paraclinicos '!O275&gt;5,4)</f>
        <v>0</v>
      </c>
      <c r="R276" t="str" cm="1">
        <f t="array" ref="R276">_xlfn.IFS('Paraclinicos '!J275="","",'Paraclinicos '!J275&lt;1.2,0,'Paraclinicos '!J275&lt;2,1,'Paraclinicos '!J275&lt;6,2,'Paraclinicos '!J275&lt;12,3,'Paraclinicos '!J275&gt;=12,4)</f>
        <v/>
      </c>
      <c r="S276" cm="1">
        <f t="array" ref="S276">_xlfn.IFS('Paraclinicos '!Y275="","",'Paraclinicos '!Y275&lt;70,1,'Paraclinicos '!Y275&gt;=70,0)</f>
        <v>0</v>
      </c>
      <c r="T276" cm="1">
        <f t="array" ref="T276">_xlfn.IFS('Paraclinicos '!W275="","",'Paraclinicos '!W275&lt;6,4,'Paraclinicos '!W275&lt;10,3,'Paraclinicos '!W275&lt;13,2,'Paraclinicos '!W275&lt;15,1,'Paraclinicos '!W275=15,0)</f>
        <v>0</v>
      </c>
      <c r="U276" s="54">
        <f t="shared" si="12"/>
        <v>3</v>
      </c>
      <c r="V276" cm="1">
        <f t="array" ref="V276">_xlfn.IFS('Paraclinicos '!S275="","",OR('Paraclinicos '!S275&lt;=8,'Paraclinicos '!S275&gt;=25),3,'Paraclinicos '!S275&lt;12,1,'Paraclinicos '!S275&lt;21,0,'Paraclinicos '!S275&lt;25,2)</f>
        <v>0</v>
      </c>
      <c r="W276" t="str">
        <f>IFERROR(IF(INDEX('BD Demog para scores enalazar'!Y$2:'BD Demog para scores enalazar'!Y$3000,MATCH(Formulas!A276,'BD Demog para scores enalazar'!A$2:'BD Demog para scores enalazar'!A$3000,0))=1,"SI","NO"),"")</f>
        <v>NO</v>
      </c>
      <c r="X276" s="9" t="str">
        <f>IFERROR(IF(INDEX('BD Demog para scores enalazar'!AJ$2:'BD Demog para scores enalazar'!AJ$3000,MATCH(Formulas!A276,'BD Demog para scores enalazar'!A$2:'BD Demog para scores enalazar'!A$3000,0))=1,"SI","NO"),"")</f>
        <v>NO</v>
      </c>
      <c r="Y276" cm="1">
        <f t="array" ref="Y276">IF(AND(W276="NO",X276="NO"),_xlfn.IFS('Paraclinicos '!K275&lt;=91,3,'Paraclinicos '!K275&lt;94,2,'Paraclinicos '!K275&lt;96,1,'Paraclinicos '!K275&gt;=96,0),"")</f>
        <v>3</v>
      </c>
      <c r="Z276" t="str" cm="1">
        <f t="array" ref="Z276">IF(OR(W276="SI",X276="SI"),_xlfn.IFS(OR(AND('Paraclinicos '!K275&lt;=83),AND('Paraclinicos '!K275&gt;=97,AA276=2)),3,OR(AND('Paraclinicos '!K275&lt;=86),AND('Paraclinicos '!K275&gt;=94,AA276=2)),2,OR(AND('Paraclinicos '!K275&lt;=88),AND('Paraclinicos '!K275&gt;=92,AA276=2)),1,OR(AND('Paraclinicos '!K275&gt;=88,'Paraclinicos '!K275&lt;=92),AND('Paraclinicos '!K275&gt;=93,AA276=0)),0),"")</f>
        <v/>
      </c>
      <c r="AA276" cm="1">
        <f t="array" ref="AA276">_xlfn.IFS('Paraclinicos '!E275="","",'Paraclinicos '!E275="Oxigeno",2,'Paraclinicos '!E275="Aire",0)</f>
        <v>2</v>
      </c>
    </row>
    <row r="277" spans="1:27" x14ac:dyDescent="0.25">
      <c r="A277">
        <f>'Paraclinicos '!A276</f>
        <v>35</v>
      </c>
      <c r="B277" s="3">
        <f>'Paraclinicos '!R276</f>
        <v>44329</v>
      </c>
      <c r="C277" cm="1">
        <f t="array" ref="C277">_xlfn.IFS('Paraclinicos '!Q276="","",'Paraclinicos '!Q276&gt;60,3,'Paraclinicos '!Q276&lt;=60,1)</f>
        <v>1</v>
      </c>
      <c r="D277" t="str">
        <f>IFERROR(IF(INDEX('BD Demog para scores enalazar'!BC$2:BC$3000,MATCH(Formulas!A277,'BD Demog para scores enalazar'!A$2:A$3000,0))=0,"SI","NO"),"")</f>
        <v>NO</v>
      </c>
      <c r="E277" cm="1">
        <f t="array" ref="E277">_xlfn.IFS(D277="","",D277="SI",4,D277="NO",1)</f>
        <v>1</v>
      </c>
      <c r="F277" cm="1">
        <f t="array" ref="F277">_xlfn.IFS('Paraclinicos '!B276="","",'Paraclinicos '!B276&gt;1,1,'Paraclinicos '!B276&lt;=1,3)</f>
        <v>1</v>
      </c>
      <c r="G277" t="str" cm="1">
        <f t="array" ref="G277">_xlfn.IFS('Paraclinicos '!D276="","",AND('Paraclinicos '!D276&gt;=250,'Paraclinicos '!D276&lt;=500),2,'Paraclinicos '!D276&gt;500,3,'Paraclinicos '!D276&lt;250,1)</f>
        <v/>
      </c>
      <c r="H277" s="50">
        <f t="shared" si="13"/>
        <v>3</v>
      </c>
      <c r="I277" cm="1">
        <f t="array" ref="I277">_xlfn.IFS('Paraclinicos '!Q276="","",'Paraclinicos '!Q276&gt;=65,1,'Paraclinicos '!Q276&lt;65,0)</f>
        <v>0</v>
      </c>
      <c r="J277" cm="1">
        <f t="array" ref="J277">_xlfn.IFS('Paraclinicos '!I276="","",'Paraclinicos '!I276&gt;7,1,'Paraclinicos '!I276&lt;=7,0)</f>
        <v>1</v>
      </c>
      <c r="K277" cm="1">
        <f t="array" ref="K277">_xlfn.IFS('Paraclinicos '!W276="","",'Paraclinicos '!W276&lt;=8,1,'Paraclinicos '!W276&gt;8,0)</f>
        <v>0</v>
      </c>
      <c r="L277" cm="1">
        <f t="array" ref="L277">_xlfn.IFS('Paraclinicos '!S276="","",'Paraclinicos '!S276&gt;=30,1,'Paraclinicos '!S276&lt;30,0)</f>
        <v>0</v>
      </c>
      <c r="M277" cm="1">
        <f t="array" ref="M277">_xlfn.IFS(OR('Paraclinicos '!T276="",'Paraclinicos '!U276=""),"",OR('Paraclinicos '!T276&lt;=90,'Paraclinicos '!U276&lt;=60),1,OR('Paraclinicos '!T276&gt;90,'Paraclinicos '!U276&gt;60),0)</f>
        <v>0</v>
      </c>
      <c r="N277" s="45">
        <f t="shared" si="14"/>
        <v>2</v>
      </c>
      <c r="O277" cm="1">
        <f t="array" ref="O277">_xlfn.IFS(OR('Paraclinicos '!M276="",'Paraclinicos '!N276="",'Paraclinicos '!N276=0),"",'Paraclinicos '!M276/'Paraclinicos '!N276&lt;100,4,'Paraclinicos '!M276/'Paraclinicos '!N276&lt;200,3,'Paraclinicos '!M276/'Paraclinicos '!N276&lt;300,2,'Paraclinicos '!M276/'Paraclinicos '!N276&lt;400,1,'Paraclinicos '!M276/'Paraclinicos '!N276&gt;=400,0)</f>
        <v>3</v>
      </c>
      <c r="P277" cm="1">
        <f t="array" ref="P277">_xlfn.IFS('Paraclinicos '!C276="","",'Paraclinicos '!C276&lt;20,4,'Paraclinicos '!C276&lt;50,3,'Paraclinicos '!C276&lt;100,2,'Paraclinicos '!C276&lt;150,1,'Paraclinicos '!C276&gt;150,0)</f>
        <v>0</v>
      </c>
      <c r="Q277" cm="1">
        <f t="array" ref="Q277">_xlfn.IFS('Paraclinicos '!O276="","",'Paraclinicos '!O276&lt;1.2,0,'Paraclinicos '!O276&lt;2,1,'Paraclinicos '!O276&lt;3.5,2,'Paraclinicos '!O276&lt;5,3,'Paraclinicos '!O276&gt;5,4)</f>
        <v>0</v>
      </c>
      <c r="R277" cm="1">
        <f t="array" ref="R277">_xlfn.IFS('Paraclinicos '!J276="","",'Paraclinicos '!J276&lt;1.2,0,'Paraclinicos '!J276&lt;2,1,'Paraclinicos '!J276&lt;6,2,'Paraclinicos '!J276&lt;12,3,'Paraclinicos '!J276&gt;=12,4)</f>
        <v>0</v>
      </c>
      <c r="S277" cm="1">
        <f t="array" ref="S277">_xlfn.IFS('Paraclinicos '!Y276="","",'Paraclinicos '!Y276&lt;70,1,'Paraclinicos '!Y276&gt;=70,0)</f>
        <v>0</v>
      </c>
      <c r="T277" cm="1">
        <f t="array" ref="T277">_xlfn.IFS('Paraclinicos '!W276="","",'Paraclinicos '!W276&lt;6,4,'Paraclinicos '!W276&lt;10,3,'Paraclinicos '!W276&lt;13,2,'Paraclinicos '!W276&lt;15,1,'Paraclinicos '!W276=15,0)</f>
        <v>0</v>
      </c>
      <c r="U277" s="54">
        <f t="shared" si="12"/>
        <v>3</v>
      </c>
      <c r="V277" cm="1">
        <f t="array" ref="V277">_xlfn.IFS('Paraclinicos '!S276="","",OR('Paraclinicos '!S276&lt;=8,'Paraclinicos '!S276&gt;=25),3,'Paraclinicos '!S276&lt;12,1,'Paraclinicos '!S276&lt;21,0,'Paraclinicos '!S276&lt;25,2)</f>
        <v>2</v>
      </c>
      <c r="W277" t="str">
        <f>IFERROR(IF(INDEX('BD Demog para scores enalazar'!Y$2:'BD Demog para scores enalazar'!Y$3000,MATCH(Formulas!A277,'BD Demog para scores enalazar'!A$2:'BD Demog para scores enalazar'!A$3000,0))=1,"SI","NO"),"")</f>
        <v>NO</v>
      </c>
      <c r="X277" s="9" t="str">
        <f>IFERROR(IF(INDEX('BD Demog para scores enalazar'!AJ$2:'BD Demog para scores enalazar'!AJ$3000,MATCH(Formulas!A277,'BD Demog para scores enalazar'!A$2:'BD Demog para scores enalazar'!A$3000,0))=1,"SI","NO"),"")</f>
        <v>NO</v>
      </c>
      <c r="Y277" cm="1">
        <f t="array" ref="Y277">IF(AND(W277="NO",X277="NO"),_xlfn.IFS('Paraclinicos '!K276&lt;=91,3,'Paraclinicos '!K276&lt;94,2,'Paraclinicos '!K276&lt;96,1,'Paraclinicos '!K276&gt;=96,0),"")</f>
        <v>3</v>
      </c>
      <c r="Z277" t="str" cm="1">
        <f t="array" ref="Z277">IF(OR(W277="SI",X277="SI"),_xlfn.IFS(OR(AND('Paraclinicos '!K276&lt;=83),AND('Paraclinicos '!K276&gt;=97,AA277=2)),3,OR(AND('Paraclinicos '!K276&lt;=86),AND('Paraclinicos '!K276&gt;=94,AA277=2)),2,OR(AND('Paraclinicos '!K276&lt;=88),AND('Paraclinicos '!K276&gt;=92,AA277=2)),1,OR(AND('Paraclinicos '!K276&gt;=88,'Paraclinicos '!K276&lt;=92),AND('Paraclinicos '!K276&gt;=93,AA277=0)),0),"")</f>
        <v/>
      </c>
      <c r="AA277" cm="1">
        <f t="array" ref="AA277">_xlfn.IFS('Paraclinicos '!E276="","",'Paraclinicos '!E276="Oxigeno",2,'Paraclinicos '!E276="Aire",0)</f>
        <v>2</v>
      </c>
    </row>
    <row r="278" spans="1:27" x14ac:dyDescent="0.25">
      <c r="A278">
        <f>'Paraclinicos '!A277</f>
        <v>35</v>
      </c>
      <c r="B278" s="3">
        <f>'Paraclinicos '!R277</f>
        <v>44329</v>
      </c>
      <c r="C278" cm="1">
        <f t="array" ref="C278">_xlfn.IFS('Paraclinicos '!Q277="","",'Paraclinicos '!Q277&gt;60,3,'Paraclinicos '!Q277&lt;=60,1)</f>
        <v>1</v>
      </c>
      <c r="D278" t="str">
        <f>IFERROR(IF(INDEX('BD Demog para scores enalazar'!BC$2:BC$3000,MATCH(Formulas!A278,'BD Demog para scores enalazar'!A$2:A$3000,0))=0,"SI","NO"),"")</f>
        <v>NO</v>
      </c>
      <c r="E278" cm="1">
        <f t="array" ref="E278">_xlfn.IFS(D278="","",D278="SI",4,D278="NO",1)</f>
        <v>1</v>
      </c>
      <c r="F278" cm="1">
        <f t="array" ref="F278">_xlfn.IFS('Paraclinicos '!B277="","",'Paraclinicos '!B277&gt;1,1,'Paraclinicos '!B277&lt;=1,3)</f>
        <v>1</v>
      </c>
      <c r="G278" t="str" cm="1">
        <f t="array" ref="G278">_xlfn.IFS('Paraclinicos '!D277="","",AND('Paraclinicos '!D277&gt;=250,'Paraclinicos '!D277&lt;=500),2,'Paraclinicos '!D277&gt;500,3,'Paraclinicos '!D277&lt;250,1)</f>
        <v/>
      </c>
      <c r="H278" s="50">
        <f t="shared" si="13"/>
        <v>3</v>
      </c>
      <c r="I278" cm="1">
        <f t="array" ref="I278">_xlfn.IFS('Paraclinicos '!Q277="","",'Paraclinicos '!Q277&gt;=65,1,'Paraclinicos '!Q277&lt;65,0)</f>
        <v>0</v>
      </c>
      <c r="J278" cm="1">
        <f t="array" ref="J278">_xlfn.IFS('Paraclinicos '!I277="","",'Paraclinicos '!I277&gt;7,1,'Paraclinicos '!I277&lt;=7,0)</f>
        <v>1</v>
      </c>
      <c r="K278" cm="1">
        <f t="array" ref="K278">_xlfn.IFS('Paraclinicos '!W277="","",'Paraclinicos '!W277&lt;=8,1,'Paraclinicos '!W277&gt;8,0)</f>
        <v>0</v>
      </c>
      <c r="L278" cm="1">
        <f t="array" ref="L278">_xlfn.IFS('Paraclinicos '!S277="","",'Paraclinicos '!S277&gt;=30,1,'Paraclinicos '!S277&lt;30,0)</f>
        <v>0</v>
      </c>
      <c r="M278" cm="1">
        <f t="array" ref="M278">_xlfn.IFS(OR('Paraclinicos '!T277="",'Paraclinicos '!U277=""),"",OR('Paraclinicos '!T277&lt;=90,'Paraclinicos '!U277&lt;=60),1,OR('Paraclinicos '!T277&gt;90,'Paraclinicos '!U277&gt;60),0)</f>
        <v>0</v>
      </c>
      <c r="N278" s="45">
        <f t="shared" si="14"/>
        <v>2</v>
      </c>
      <c r="O278" cm="1">
        <f t="array" ref="O278">_xlfn.IFS(OR('Paraclinicos '!M277="",'Paraclinicos '!N277="",'Paraclinicos '!N277=0),"",'Paraclinicos '!M277/'Paraclinicos '!N277&lt;100,4,'Paraclinicos '!M277/'Paraclinicos '!N277&lt;200,3,'Paraclinicos '!M277/'Paraclinicos '!N277&lt;300,2,'Paraclinicos '!M277/'Paraclinicos '!N277&lt;400,1,'Paraclinicos '!M277/'Paraclinicos '!N277&gt;=400,0)</f>
        <v>2</v>
      </c>
      <c r="P278" cm="1">
        <f t="array" ref="P278">_xlfn.IFS('Paraclinicos '!C277="","",'Paraclinicos '!C277&lt;20,4,'Paraclinicos '!C277&lt;50,3,'Paraclinicos '!C277&lt;100,2,'Paraclinicos '!C277&lt;150,1,'Paraclinicos '!C277&gt;150,0)</f>
        <v>0</v>
      </c>
      <c r="Q278" cm="1">
        <f t="array" ref="Q278">_xlfn.IFS('Paraclinicos '!O277="","",'Paraclinicos '!O277&lt;1.2,0,'Paraclinicos '!O277&lt;2,1,'Paraclinicos '!O277&lt;3.5,2,'Paraclinicos '!O277&lt;5,3,'Paraclinicos '!O277&gt;5,4)</f>
        <v>0</v>
      </c>
      <c r="R278" cm="1">
        <f t="array" ref="R278">_xlfn.IFS('Paraclinicos '!J277="","",'Paraclinicos '!J277&lt;1.2,0,'Paraclinicos '!J277&lt;2,1,'Paraclinicos '!J277&lt;6,2,'Paraclinicos '!J277&lt;12,3,'Paraclinicos '!J277&gt;=12,4)</f>
        <v>0</v>
      </c>
      <c r="S278" cm="1">
        <f t="array" ref="S278">_xlfn.IFS('Paraclinicos '!Y277="","",'Paraclinicos '!Y277&lt;70,1,'Paraclinicos '!Y277&gt;=70,0)</f>
        <v>0</v>
      </c>
      <c r="T278" cm="1">
        <f t="array" ref="T278">_xlfn.IFS('Paraclinicos '!W277="","",'Paraclinicos '!W277&lt;6,4,'Paraclinicos '!W277&lt;10,3,'Paraclinicos '!W277&lt;13,2,'Paraclinicos '!W277&lt;15,1,'Paraclinicos '!W277=15,0)</f>
        <v>0</v>
      </c>
      <c r="U278" s="54">
        <f t="shared" si="12"/>
        <v>2</v>
      </c>
      <c r="V278" cm="1">
        <f t="array" ref="V278">_xlfn.IFS('Paraclinicos '!S277="","",OR('Paraclinicos '!S277&lt;=8,'Paraclinicos '!S277&gt;=25),3,'Paraclinicos '!S277&lt;12,1,'Paraclinicos '!S277&lt;21,0,'Paraclinicos '!S277&lt;25,2)</f>
        <v>2</v>
      </c>
      <c r="W278" t="str">
        <f>IFERROR(IF(INDEX('BD Demog para scores enalazar'!Y$2:'BD Demog para scores enalazar'!Y$3000,MATCH(Formulas!A278,'BD Demog para scores enalazar'!A$2:'BD Demog para scores enalazar'!A$3000,0))=1,"SI","NO"),"")</f>
        <v>NO</v>
      </c>
      <c r="X278" s="9" t="str">
        <f>IFERROR(IF(INDEX('BD Demog para scores enalazar'!AJ$2:'BD Demog para scores enalazar'!AJ$3000,MATCH(Formulas!A278,'BD Demog para scores enalazar'!A$2:'BD Demog para scores enalazar'!A$3000,0))=1,"SI","NO"),"")</f>
        <v>NO</v>
      </c>
      <c r="Y278" cm="1">
        <f t="array" ref="Y278">IF(AND(W278="NO",X278="NO"),_xlfn.IFS('Paraclinicos '!K277&lt;=91,3,'Paraclinicos '!K277&lt;94,2,'Paraclinicos '!K277&lt;96,1,'Paraclinicos '!K277&gt;=96,0),"")</f>
        <v>2</v>
      </c>
      <c r="Z278" t="str" cm="1">
        <f t="array" ref="Z278">IF(OR(W278="SI",X278="SI"),_xlfn.IFS(OR(AND('Paraclinicos '!K277&lt;=83),AND('Paraclinicos '!K277&gt;=97,AA278=2)),3,OR(AND('Paraclinicos '!K277&lt;=86),AND('Paraclinicos '!K277&gt;=94,AA278=2)),2,OR(AND('Paraclinicos '!K277&lt;=88),AND('Paraclinicos '!K277&gt;=92,AA278=2)),1,OR(AND('Paraclinicos '!K277&gt;=88,'Paraclinicos '!K277&lt;=92),AND('Paraclinicos '!K277&gt;=93,AA278=0)),0),"")</f>
        <v/>
      </c>
      <c r="AA278" cm="1">
        <f t="array" ref="AA278">_xlfn.IFS('Paraclinicos '!E277="","",'Paraclinicos '!E277="Oxigeno",2,'Paraclinicos '!E277="Aire",0)</f>
        <v>2</v>
      </c>
    </row>
    <row r="279" spans="1:27" x14ac:dyDescent="0.25">
      <c r="A279">
        <f>'Paraclinicos '!A278</f>
        <v>35</v>
      </c>
      <c r="B279" s="3">
        <f>'Paraclinicos '!R278</f>
        <v>44331</v>
      </c>
      <c r="C279" cm="1">
        <f t="array" ref="C279">_xlfn.IFS('Paraclinicos '!Q278="","",'Paraclinicos '!Q278&gt;60,3,'Paraclinicos '!Q278&lt;=60,1)</f>
        <v>1</v>
      </c>
      <c r="D279" t="str">
        <f>IFERROR(IF(INDEX('BD Demog para scores enalazar'!BC$2:BC$3000,MATCH(Formulas!A279,'BD Demog para scores enalazar'!A$2:A$3000,0))=0,"SI","NO"),"")</f>
        <v>NO</v>
      </c>
      <c r="E279" cm="1">
        <f t="array" ref="E279">_xlfn.IFS(D279="","",D279="SI",4,D279="NO",1)</f>
        <v>1</v>
      </c>
      <c r="F279" cm="1">
        <f t="array" ref="F279">_xlfn.IFS('Paraclinicos '!B278="","",'Paraclinicos '!B278&gt;1,1,'Paraclinicos '!B278&lt;=1,3)</f>
        <v>3</v>
      </c>
      <c r="G279" t="str" cm="1">
        <f t="array" ref="G279">_xlfn.IFS('Paraclinicos '!D278="","",AND('Paraclinicos '!D278&gt;=250,'Paraclinicos '!D278&lt;=500),2,'Paraclinicos '!D278&gt;500,3,'Paraclinicos '!D278&lt;250,1)</f>
        <v/>
      </c>
      <c r="H279" s="50">
        <f t="shared" si="13"/>
        <v>5</v>
      </c>
      <c r="I279" cm="1">
        <f t="array" ref="I279">_xlfn.IFS('Paraclinicos '!Q278="","",'Paraclinicos '!Q278&gt;=65,1,'Paraclinicos '!Q278&lt;65,0)</f>
        <v>0</v>
      </c>
      <c r="J279" cm="1">
        <f t="array" ref="J279">_xlfn.IFS('Paraclinicos '!I278="","",'Paraclinicos '!I278&gt;7,1,'Paraclinicos '!I278&lt;=7,0)</f>
        <v>1</v>
      </c>
      <c r="K279" cm="1">
        <f t="array" ref="K279">_xlfn.IFS('Paraclinicos '!W278="","",'Paraclinicos '!W278&lt;=8,1,'Paraclinicos '!W278&gt;8,0)</f>
        <v>0</v>
      </c>
      <c r="L279" cm="1">
        <f t="array" ref="L279">_xlfn.IFS('Paraclinicos '!S278="","",'Paraclinicos '!S278&gt;=30,1,'Paraclinicos '!S278&lt;30,0)</f>
        <v>0</v>
      </c>
      <c r="M279" cm="1">
        <f t="array" ref="M279">_xlfn.IFS(OR('Paraclinicos '!T278="",'Paraclinicos '!U278=""),"",OR('Paraclinicos '!T278&lt;=90,'Paraclinicos '!U278&lt;=60),1,OR('Paraclinicos '!T278&gt;90,'Paraclinicos '!U278&gt;60),0)</f>
        <v>0</v>
      </c>
      <c r="N279" s="45">
        <f t="shared" si="14"/>
        <v>2</v>
      </c>
      <c r="O279" cm="1">
        <f t="array" ref="O279">_xlfn.IFS(OR('Paraclinicos '!M278="",'Paraclinicos '!N278="",'Paraclinicos '!N278=0),"",'Paraclinicos '!M278/'Paraclinicos '!N278&lt;100,4,'Paraclinicos '!M278/'Paraclinicos '!N278&lt;200,3,'Paraclinicos '!M278/'Paraclinicos '!N278&lt;300,2,'Paraclinicos '!M278/'Paraclinicos '!N278&lt;400,1,'Paraclinicos '!M278/'Paraclinicos '!N278&gt;=400,0)</f>
        <v>1</v>
      </c>
      <c r="P279" cm="1">
        <f t="array" ref="P279">_xlfn.IFS('Paraclinicos '!C278="","",'Paraclinicos '!C278&lt;20,4,'Paraclinicos '!C278&lt;50,3,'Paraclinicos '!C278&lt;100,2,'Paraclinicos '!C278&lt;150,1,'Paraclinicos '!C278&gt;150,0)</f>
        <v>0</v>
      </c>
      <c r="Q279" cm="1">
        <f t="array" ref="Q279">_xlfn.IFS('Paraclinicos '!O278="","",'Paraclinicos '!O278&lt;1.2,0,'Paraclinicos '!O278&lt;2,1,'Paraclinicos '!O278&lt;3.5,2,'Paraclinicos '!O278&lt;5,3,'Paraclinicos '!O278&gt;5,4)</f>
        <v>0</v>
      </c>
      <c r="R279" t="str" cm="1">
        <f t="array" ref="R279">_xlfn.IFS('Paraclinicos '!J278="","",'Paraclinicos '!J278&lt;1.2,0,'Paraclinicos '!J278&lt;2,1,'Paraclinicos '!J278&lt;6,2,'Paraclinicos '!J278&lt;12,3,'Paraclinicos '!J278&gt;=12,4)</f>
        <v/>
      </c>
      <c r="S279" cm="1">
        <f t="array" ref="S279">_xlfn.IFS('Paraclinicos '!Y278="","",'Paraclinicos '!Y278&lt;70,1,'Paraclinicos '!Y278&gt;=70,0)</f>
        <v>0</v>
      </c>
      <c r="T279" cm="1">
        <f t="array" ref="T279">_xlfn.IFS('Paraclinicos '!W278="","",'Paraclinicos '!W278&lt;6,4,'Paraclinicos '!W278&lt;10,3,'Paraclinicos '!W278&lt;13,2,'Paraclinicos '!W278&lt;15,1,'Paraclinicos '!W278=15,0)</f>
        <v>0</v>
      </c>
      <c r="U279" s="54">
        <f t="shared" si="12"/>
        <v>1</v>
      </c>
      <c r="V279" cm="1">
        <f t="array" ref="V279">_xlfn.IFS('Paraclinicos '!S278="","",OR('Paraclinicos '!S278&lt;=8,'Paraclinicos '!S278&gt;=25),3,'Paraclinicos '!S278&lt;12,1,'Paraclinicos '!S278&lt;21,0,'Paraclinicos '!S278&lt;25,2)</f>
        <v>0</v>
      </c>
      <c r="W279" t="str">
        <f>IFERROR(IF(INDEX('BD Demog para scores enalazar'!Y$2:'BD Demog para scores enalazar'!Y$3000,MATCH(Formulas!A279,'BD Demog para scores enalazar'!A$2:'BD Demog para scores enalazar'!A$3000,0))=1,"SI","NO"),"")</f>
        <v>NO</v>
      </c>
      <c r="X279" s="9" t="str">
        <f>IFERROR(IF(INDEX('BD Demog para scores enalazar'!AJ$2:'BD Demog para scores enalazar'!AJ$3000,MATCH(Formulas!A279,'BD Demog para scores enalazar'!A$2:'BD Demog para scores enalazar'!A$3000,0))=1,"SI","NO"),"")</f>
        <v>NO</v>
      </c>
      <c r="Y279" cm="1">
        <f t="array" ref="Y279">IF(AND(W279="NO",X279="NO"),_xlfn.IFS('Paraclinicos '!K278&lt;=91,3,'Paraclinicos '!K278&lt;94,2,'Paraclinicos '!K278&lt;96,1,'Paraclinicos '!K278&gt;=96,0),"")</f>
        <v>1</v>
      </c>
      <c r="Z279" t="str" cm="1">
        <f t="array" ref="Z279">IF(OR(W279="SI",X279="SI"),_xlfn.IFS(OR(AND('Paraclinicos '!K278&lt;=83),AND('Paraclinicos '!K278&gt;=97,AA279=2)),3,OR(AND('Paraclinicos '!K278&lt;=86),AND('Paraclinicos '!K278&gt;=94,AA279=2)),2,OR(AND('Paraclinicos '!K278&lt;=88),AND('Paraclinicos '!K278&gt;=92,AA279=2)),1,OR(AND('Paraclinicos '!K278&gt;=88,'Paraclinicos '!K278&lt;=92),AND('Paraclinicos '!K278&gt;=93,AA279=0)),0),"")</f>
        <v/>
      </c>
      <c r="AA279" cm="1">
        <f t="array" ref="AA279">_xlfn.IFS('Paraclinicos '!E278="","",'Paraclinicos '!E278="Oxigeno",2,'Paraclinicos '!E278="Aire",0)</f>
        <v>2</v>
      </c>
    </row>
    <row r="280" spans="1:27" x14ac:dyDescent="0.25">
      <c r="A280">
        <f>'Paraclinicos '!A279</f>
        <v>35</v>
      </c>
      <c r="B280" s="3">
        <f>'Paraclinicos '!R279</f>
        <v>44331</v>
      </c>
      <c r="C280" cm="1">
        <f t="array" ref="C280">_xlfn.IFS('Paraclinicos '!Q279="","",'Paraclinicos '!Q279&gt;60,3,'Paraclinicos '!Q279&lt;=60,1)</f>
        <v>1</v>
      </c>
      <c r="D280" t="str">
        <f>IFERROR(IF(INDEX('BD Demog para scores enalazar'!BC$2:BC$3000,MATCH(Formulas!A280,'BD Demog para scores enalazar'!A$2:A$3000,0))=0,"SI","NO"),"")</f>
        <v>NO</v>
      </c>
      <c r="E280" cm="1">
        <f t="array" ref="E280">_xlfn.IFS(D280="","",D280="SI",4,D280="NO",1)</f>
        <v>1</v>
      </c>
      <c r="F280" cm="1">
        <f t="array" ref="F280">_xlfn.IFS('Paraclinicos '!B279="","",'Paraclinicos '!B279&gt;1,1,'Paraclinicos '!B279&lt;=1,3)</f>
        <v>3</v>
      </c>
      <c r="G280" t="str" cm="1">
        <f t="array" ref="G280">_xlfn.IFS('Paraclinicos '!D279="","",AND('Paraclinicos '!D279&gt;=250,'Paraclinicos '!D279&lt;=500),2,'Paraclinicos '!D279&gt;500,3,'Paraclinicos '!D279&lt;250,1)</f>
        <v/>
      </c>
      <c r="H280" s="50">
        <f t="shared" si="13"/>
        <v>5</v>
      </c>
      <c r="I280" cm="1">
        <f t="array" ref="I280">_xlfn.IFS('Paraclinicos '!Q279="","",'Paraclinicos '!Q279&gt;=65,1,'Paraclinicos '!Q279&lt;65,0)</f>
        <v>0</v>
      </c>
      <c r="J280" cm="1">
        <f t="array" ref="J280">_xlfn.IFS('Paraclinicos '!I279="","",'Paraclinicos '!I279&gt;7,1,'Paraclinicos '!I279&lt;=7,0)</f>
        <v>1</v>
      </c>
      <c r="K280" cm="1">
        <f t="array" ref="K280">_xlfn.IFS('Paraclinicos '!W279="","",'Paraclinicos '!W279&lt;=8,1,'Paraclinicos '!W279&gt;8,0)</f>
        <v>0</v>
      </c>
      <c r="L280" cm="1">
        <f t="array" ref="L280">_xlfn.IFS('Paraclinicos '!S279="","",'Paraclinicos '!S279&gt;=30,1,'Paraclinicos '!S279&lt;30,0)</f>
        <v>0</v>
      </c>
      <c r="M280" cm="1">
        <f t="array" ref="M280">_xlfn.IFS(OR('Paraclinicos '!T279="",'Paraclinicos '!U279=""),"",OR('Paraclinicos '!T279&lt;=90,'Paraclinicos '!U279&lt;=60),1,OR('Paraclinicos '!T279&gt;90,'Paraclinicos '!U279&gt;60),0)</f>
        <v>0</v>
      </c>
      <c r="N280" s="45">
        <f t="shared" si="14"/>
        <v>2</v>
      </c>
      <c r="O280" cm="1">
        <f t="array" ref="O280">_xlfn.IFS(OR('Paraclinicos '!M279="",'Paraclinicos '!N279="",'Paraclinicos '!N279=0),"",'Paraclinicos '!M279/'Paraclinicos '!N279&lt;100,4,'Paraclinicos '!M279/'Paraclinicos '!N279&lt;200,3,'Paraclinicos '!M279/'Paraclinicos '!N279&lt;300,2,'Paraclinicos '!M279/'Paraclinicos '!N279&lt;400,1,'Paraclinicos '!M279/'Paraclinicos '!N279&gt;=400,0)</f>
        <v>1</v>
      </c>
      <c r="P280" cm="1">
        <f t="array" ref="P280">_xlfn.IFS('Paraclinicos '!C279="","",'Paraclinicos '!C279&lt;20,4,'Paraclinicos '!C279&lt;50,3,'Paraclinicos '!C279&lt;100,2,'Paraclinicos '!C279&lt;150,1,'Paraclinicos '!C279&gt;150,0)</f>
        <v>0</v>
      </c>
      <c r="Q280" cm="1">
        <f t="array" ref="Q280">_xlfn.IFS('Paraclinicos '!O279="","",'Paraclinicos '!O279&lt;1.2,0,'Paraclinicos '!O279&lt;2,1,'Paraclinicos '!O279&lt;3.5,2,'Paraclinicos '!O279&lt;5,3,'Paraclinicos '!O279&gt;5,4)</f>
        <v>0</v>
      </c>
      <c r="R280" t="str" cm="1">
        <f t="array" ref="R280">_xlfn.IFS('Paraclinicos '!J279="","",'Paraclinicos '!J279&lt;1.2,0,'Paraclinicos '!J279&lt;2,1,'Paraclinicos '!J279&lt;6,2,'Paraclinicos '!J279&lt;12,3,'Paraclinicos '!J279&gt;=12,4)</f>
        <v/>
      </c>
      <c r="S280" cm="1">
        <f t="array" ref="S280">_xlfn.IFS('Paraclinicos '!Y279="","",'Paraclinicos '!Y279&lt;70,1,'Paraclinicos '!Y279&gt;=70,0)</f>
        <v>0</v>
      </c>
      <c r="T280" cm="1">
        <f t="array" ref="T280">_xlfn.IFS('Paraclinicos '!W279="","",'Paraclinicos '!W279&lt;6,4,'Paraclinicos '!W279&lt;10,3,'Paraclinicos '!W279&lt;13,2,'Paraclinicos '!W279&lt;15,1,'Paraclinicos '!W279=15,0)</f>
        <v>0</v>
      </c>
      <c r="U280" s="54">
        <f t="shared" si="12"/>
        <v>1</v>
      </c>
      <c r="V280" cm="1">
        <f t="array" ref="V280">_xlfn.IFS('Paraclinicos '!S279="","",OR('Paraclinicos '!S279&lt;=8,'Paraclinicos '!S279&gt;=25),3,'Paraclinicos '!S279&lt;12,1,'Paraclinicos '!S279&lt;21,0,'Paraclinicos '!S279&lt;25,2)</f>
        <v>0</v>
      </c>
      <c r="W280" t="str">
        <f>IFERROR(IF(INDEX('BD Demog para scores enalazar'!Y$2:'BD Demog para scores enalazar'!Y$3000,MATCH(Formulas!A280,'BD Demog para scores enalazar'!A$2:'BD Demog para scores enalazar'!A$3000,0))=1,"SI","NO"),"")</f>
        <v>NO</v>
      </c>
      <c r="X280" s="9" t="str">
        <f>IFERROR(IF(INDEX('BD Demog para scores enalazar'!AJ$2:'BD Demog para scores enalazar'!AJ$3000,MATCH(Formulas!A280,'BD Demog para scores enalazar'!A$2:'BD Demog para scores enalazar'!A$3000,0))=1,"SI","NO"),"")</f>
        <v>NO</v>
      </c>
      <c r="Y280" cm="1">
        <f t="array" ref="Y280">IF(AND(W280="NO",X280="NO"),_xlfn.IFS('Paraclinicos '!K279&lt;=91,3,'Paraclinicos '!K279&lt;94,2,'Paraclinicos '!K279&lt;96,1,'Paraclinicos '!K279&gt;=96,0),"")</f>
        <v>0</v>
      </c>
      <c r="Z280" t="str" cm="1">
        <f t="array" ref="Z280">IF(OR(W280="SI",X280="SI"),_xlfn.IFS(OR(AND('Paraclinicos '!K279&lt;=83),AND('Paraclinicos '!K279&gt;=97,AA280=2)),3,OR(AND('Paraclinicos '!K279&lt;=86),AND('Paraclinicos '!K279&gt;=94,AA280=2)),2,OR(AND('Paraclinicos '!K279&lt;=88),AND('Paraclinicos '!K279&gt;=92,AA280=2)),1,OR(AND('Paraclinicos '!K279&gt;=88,'Paraclinicos '!K279&lt;=92),AND('Paraclinicos '!K279&gt;=93,AA280=0)),0),"")</f>
        <v/>
      </c>
      <c r="AA280" cm="1">
        <f t="array" ref="AA280">_xlfn.IFS('Paraclinicos '!E279="","",'Paraclinicos '!E279="Oxigeno",2,'Paraclinicos '!E279="Aire",0)</f>
        <v>2</v>
      </c>
    </row>
    <row r="281" spans="1:27" x14ac:dyDescent="0.25">
      <c r="A281">
        <f>'Paraclinicos '!A280</f>
        <v>35</v>
      </c>
      <c r="B281" s="3">
        <f>'Paraclinicos '!R280</f>
        <v>44333</v>
      </c>
      <c r="C281" cm="1">
        <f t="array" ref="C281">_xlfn.IFS('Paraclinicos '!Q280="","",'Paraclinicos '!Q280&gt;60,3,'Paraclinicos '!Q280&lt;=60,1)</f>
        <v>1</v>
      </c>
      <c r="D281" t="str">
        <f>IFERROR(IF(INDEX('BD Demog para scores enalazar'!BC$2:BC$3000,MATCH(Formulas!A281,'BD Demog para scores enalazar'!A$2:A$3000,0))=0,"SI","NO"),"")</f>
        <v>NO</v>
      </c>
      <c r="E281" cm="1">
        <f t="array" ref="E281">_xlfn.IFS(D281="","",D281="SI",4,D281="NO",1)</f>
        <v>1</v>
      </c>
      <c r="F281" cm="1">
        <f t="array" ref="F281">_xlfn.IFS('Paraclinicos '!B280="","",'Paraclinicos '!B280&gt;1,1,'Paraclinicos '!B280&lt;=1,3)</f>
        <v>1</v>
      </c>
      <c r="G281" t="str" cm="1">
        <f t="array" ref="G281">_xlfn.IFS('Paraclinicos '!D280="","",AND('Paraclinicos '!D280&gt;=250,'Paraclinicos '!D280&lt;=500),2,'Paraclinicos '!D280&gt;500,3,'Paraclinicos '!D280&lt;250,1)</f>
        <v/>
      </c>
      <c r="H281" s="50">
        <f t="shared" si="13"/>
        <v>3</v>
      </c>
      <c r="I281" cm="1">
        <f t="array" ref="I281">_xlfn.IFS('Paraclinicos '!Q280="","",'Paraclinicos '!Q280&gt;=65,1,'Paraclinicos '!Q280&lt;65,0)</f>
        <v>0</v>
      </c>
      <c r="J281" cm="1">
        <f t="array" ref="J281">_xlfn.IFS('Paraclinicos '!I280="","",'Paraclinicos '!I280&gt;7,1,'Paraclinicos '!I280&lt;=7,0)</f>
        <v>1</v>
      </c>
      <c r="K281" cm="1">
        <f t="array" ref="K281">_xlfn.IFS('Paraclinicos '!W280="","",'Paraclinicos '!W280&lt;=8,1,'Paraclinicos '!W280&gt;8,0)</f>
        <v>1</v>
      </c>
      <c r="L281" cm="1">
        <f t="array" ref="L281">_xlfn.IFS('Paraclinicos '!S280="","",'Paraclinicos '!S280&gt;=30,1,'Paraclinicos '!S280&lt;30,0)</f>
        <v>0</v>
      </c>
      <c r="M281" cm="1">
        <f t="array" ref="M281">_xlfn.IFS(OR('Paraclinicos '!T280="",'Paraclinicos '!U280=""),"",OR('Paraclinicos '!T280&lt;=90,'Paraclinicos '!U280&lt;=60),1,OR('Paraclinicos '!T280&gt;90,'Paraclinicos '!U280&gt;60),0)</f>
        <v>0</v>
      </c>
      <c r="N281" s="45">
        <f t="shared" si="14"/>
        <v>3</v>
      </c>
      <c r="O281" cm="1">
        <f t="array" ref="O281">_xlfn.IFS(OR('Paraclinicos '!M280="",'Paraclinicos '!N280="",'Paraclinicos '!N280=0),"",'Paraclinicos '!M280/'Paraclinicos '!N280&lt;100,4,'Paraclinicos '!M280/'Paraclinicos '!N280&lt;200,3,'Paraclinicos '!M280/'Paraclinicos '!N280&lt;300,2,'Paraclinicos '!M280/'Paraclinicos '!N280&lt;400,1,'Paraclinicos '!M280/'Paraclinicos '!N280&gt;=400,0)</f>
        <v>1</v>
      </c>
      <c r="P281" cm="1">
        <f t="array" ref="P281">_xlfn.IFS('Paraclinicos '!C280="","",'Paraclinicos '!C280&lt;20,4,'Paraclinicos '!C280&lt;50,3,'Paraclinicos '!C280&lt;100,2,'Paraclinicos '!C280&lt;150,1,'Paraclinicos '!C280&gt;150,0)</f>
        <v>0</v>
      </c>
      <c r="Q281" cm="1">
        <f t="array" ref="Q281">_xlfn.IFS('Paraclinicos '!O280="","",'Paraclinicos '!O280&lt;1.2,0,'Paraclinicos '!O280&lt;2,1,'Paraclinicos '!O280&lt;3.5,2,'Paraclinicos '!O280&lt;5,3,'Paraclinicos '!O280&gt;5,4)</f>
        <v>0</v>
      </c>
      <c r="R281" t="str" cm="1">
        <f t="array" ref="R281">_xlfn.IFS('Paraclinicos '!J280="","",'Paraclinicos '!J280&lt;1.2,0,'Paraclinicos '!J280&lt;2,1,'Paraclinicos '!J280&lt;6,2,'Paraclinicos '!J280&lt;12,3,'Paraclinicos '!J280&gt;=12,4)</f>
        <v/>
      </c>
      <c r="S281" cm="1">
        <f t="array" ref="S281">_xlfn.IFS('Paraclinicos '!Y280="","",'Paraclinicos '!Y280&lt;70,1,'Paraclinicos '!Y280&gt;=70,0)</f>
        <v>0</v>
      </c>
      <c r="T281" cm="1">
        <f t="array" ref="T281">_xlfn.IFS('Paraclinicos '!W280="","",'Paraclinicos '!W280&lt;6,4,'Paraclinicos '!W280&lt;10,3,'Paraclinicos '!W280&lt;13,2,'Paraclinicos '!W280&lt;15,1,'Paraclinicos '!W280=15,0)</f>
        <v>4</v>
      </c>
      <c r="U281" s="54">
        <f t="shared" si="12"/>
        <v>5</v>
      </c>
      <c r="V281" cm="1">
        <f t="array" ref="V281">_xlfn.IFS('Paraclinicos '!S280="","",OR('Paraclinicos '!S280&lt;=8,'Paraclinicos '!S280&gt;=25),3,'Paraclinicos '!S280&lt;12,1,'Paraclinicos '!S280&lt;21,0,'Paraclinicos '!S280&lt;25,2)</f>
        <v>2</v>
      </c>
      <c r="W281" t="str">
        <f>IFERROR(IF(INDEX('BD Demog para scores enalazar'!Y$2:'BD Demog para scores enalazar'!Y$3000,MATCH(Formulas!A281,'BD Demog para scores enalazar'!A$2:'BD Demog para scores enalazar'!A$3000,0))=1,"SI","NO"),"")</f>
        <v>NO</v>
      </c>
      <c r="X281" s="9" t="str">
        <f>IFERROR(IF(INDEX('BD Demog para scores enalazar'!AJ$2:'BD Demog para scores enalazar'!AJ$3000,MATCH(Formulas!A281,'BD Demog para scores enalazar'!A$2:'BD Demog para scores enalazar'!A$3000,0))=1,"SI","NO"),"")</f>
        <v>NO</v>
      </c>
      <c r="Y281" cm="1">
        <f t="array" ref="Y281">IF(AND(W281="NO",X281="NO"),_xlfn.IFS('Paraclinicos '!K280&lt;=91,3,'Paraclinicos '!K280&lt;94,2,'Paraclinicos '!K280&lt;96,1,'Paraclinicos '!K280&gt;=96,0),"")</f>
        <v>3</v>
      </c>
      <c r="Z281" t="str" cm="1">
        <f t="array" ref="Z281">IF(OR(W281="SI",X281="SI"),_xlfn.IFS(OR(AND('Paraclinicos '!K280&lt;=83),AND('Paraclinicos '!K280&gt;=97,AA281=2)),3,OR(AND('Paraclinicos '!K280&lt;=86),AND('Paraclinicos '!K280&gt;=94,AA281=2)),2,OR(AND('Paraclinicos '!K280&lt;=88),AND('Paraclinicos '!K280&gt;=92,AA281=2)),1,OR(AND('Paraclinicos '!K280&gt;=88,'Paraclinicos '!K280&lt;=92),AND('Paraclinicos '!K280&gt;=93,AA281=0)),0),"")</f>
        <v/>
      </c>
      <c r="AA281" cm="1">
        <f t="array" ref="AA281">_xlfn.IFS('Paraclinicos '!E280="","",'Paraclinicos '!E280="Oxigeno",2,'Paraclinicos '!E280="Aire",0)</f>
        <v>2</v>
      </c>
    </row>
    <row r="282" spans="1:27" x14ac:dyDescent="0.25">
      <c r="A282">
        <f>'Paraclinicos '!A281</f>
        <v>36</v>
      </c>
      <c r="B282" s="3">
        <f>'Paraclinicos '!R281</f>
        <v>44313</v>
      </c>
      <c r="C282" cm="1">
        <f t="array" ref="C282">_xlfn.IFS('Paraclinicos '!Q281="","",'Paraclinicos '!Q281&gt;60,3,'Paraclinicos '!Q281&lt;=60,1)</f>
        <v>3</v>
      </c>
      <c r="D282" t="str">
        <f>IFERROR(IF(INDEX('BD Demog para scores enalazar'!BC$2:BC$3000,MATCH(Formulas!A282,'BD Demog para scores enalazar'!A$2:A$3000,0))=0,"SI","NO"),"")</f>
        <v>SI</v>
      </c>
      <c r="E282" cm="1">
        <f t="array" ref="E282">_xlfn.IFS(D282="","",D282="SI",4,D282="NO",1)</f>
        <v>4</v>
      </c>
      <c r="F282" cm="1">
        <f t="array" ref="F282">_xlfn.IFS('Paraclinicos '!B281="","",'Paraclinicos '!B281&gt;1,1,'Paraclinicos '!B281&lt;=1,3)</f>
        <v>1</v>
      </c>
      <c r="G282" t="str" cm="1">
        <f t="array" ref="G282">_xlfn.IFS('Paraclinicos '!D281="","",AND('Paraclinicos '!D281&gt;=250,'Paraclinicos '!D281&lt;=500),2,'Paraclinicos '!D281&gt;500,3,'Paraclinicos '!D281&lt;250,1)</f>
        <v/>
      </c>
      <c r="H282" s="50">
        <f t="shared" si="13"/>
        <v>8</v>
      </c>
      <c r="I282" cm="1">
        <f t="array" ref="I282">_xlfn.IFS('Paraclinicos '!Q281="","",'Paraclinicos '!Q281&gt;=65,1,'Paraclinicos '!Q281&lt;65,0)</f>
        <v>1</v>
      </c>
      <c r="J282" cm="1">
        <f t="array" ref="J282">_xlfn.IFS('Paraclinicos '!I281="","",'Paraclinicos '!I281&gt;7,1,'Paraclinicos '!I281&lt;=7,0)</f>
        <v>1</v>
      </c>
      <c r="K282" cm="1">
        <f t="array" ref="K282">_xlfn.IFS('Paraclinicos '!W281="","",'Paraclinicos '!W281&lt;=8,1,'Paraclinicos '!W281&gt;8,0)</f>
        <v>0</v>
      </c>
      <c r="L282" cm="1">
        <f t="array" ref="L282">_xlfn.IFS('Paraclinicos '!S281="","",'Paraclinicos '!S281&gt;=30,1,'Paraclinicos '!S281&lt;30,0)</f>
        <v>0</v>
      </c>
      <c r="M282" cm="1">
        <f t="array" ref="M282">_xlfn.IFS(OR('Paraclinicos '!T281="",'Paraclinicos '!U281=""),"",OR('Paraclinicos '!T281&lt;=90,'Paraclinicos '!U281&lt;=60),1,OR('Paraclinicos '!T281&gt;90,'Paraclinicos '!U281&gt;60),0)</f>
        <v>0</v>
      </c>
      <c r="N282" s="45">
        <f t="shared" si="14"/>
        <v>3</v>
      </c>
      <c r="O282" cm="1">
        <f t="array" ref="O282">_xlfn.IFS(OR('Paraclinicos '!M281="",'Paraclinicos '!N281="",'Paraclinicos '!N281=0),"",'Paraclinicos '!M281/'Paraclinicos '!N281&lt;100,4,'Paraclinicos '!M281/'Paraclinicos '!N281&lt;200,3,'Paraclinicos '!M281/'Paraclinicos '!N281&lt;300,2,'Paraclinicos '!M281/'Paraclinicos '!N281&lt;400,1,'Paraclinicos '!M281/'Paraclinicos '!N281&gt;=400,0)</f>
        <v>1</v>
      </c>
      <c r="P282" cm="1">
        <f t="array" ref="P282">_xlfn.IFS('Paraclinicos '!C281="","",'Paraclinicos '!C281&lt;20,4,'Paraclinicos '!C281&lt;50,3,'Paraclinicos '!C281&lt;100,2,'Paraclinicos '!C281&lt;150,1,'Paraclinicos '!C281&gt;150,0)</f>
        <v>0</v>
      </c>
      <c r="Q282" cm="1">
        <f t="array" ref="Q282">_xlfn.IFS('Paraclinicos '!O281="","",'Paraclinicos '!O281&lt;1.2,0,'Paraclinicos '!O281&lt;2,1,'Paraclinicos '!O281&lt;3.5,2,'Paraclinicos '!O281&lt;5,3,'Paraclinicos '!O281&gt;5,4)</f>
        <v>0</v>
      </c>
      <c r="R282" cm="1">
        <f t="array" ref="R282">_xlfn.IFS('Paraclinicos '!J281="","",'Paraclinicos '!J281&lt;1.2,0,'Paraclinicos '!J281&lt;2,1,'Paraclinicos '!J281&lt;6,2,'Paraclinicos '!J281&lt;12,3,'Paraclinicos '!J281&gt;=12,4)</f>
        <v>0</v>
      </c>
      <c r="S282" cm="1">
        <f t="array" ref="S282">_xlfn.IFS('Paraclinicos '!Y281="","",'Paraclinicos '!Y281&lt;70,1,'Paraclinicos '!Y281&gt;=70,0)</f>
        <v>0</v>
      </c>
      <c r="T282" cm="1">
        <f t="array" ref="T282">_xlfn.IFS('Paraclinicos '!W281="","",'Paraclinicos '!W281&lt;6,4,'Paraclinicos '!W281&lt;10,3,'Paraclinicos '!W281&lt;13,2,'Paraclinicos '!W281&lt;15,1,'Paraclinicos '!W281=15,0)</f>
        <v>0</v>
      </c>
      <c r="U282" s="54">
        <f t="shared" si="12"/>
        <v>1</v>
      </c>
      <c r="V282" cm="1">
        <f t="array" ref="V282">_xlfn.IFS('Paraclinicos '!S281="","",OR('Paraclinicos '!S281&lt;=8,'Paraclinicos '!S281&gt;=25),3,'Paraclinicos '!S281&lt;12,1,'Paraclinicos '!S281&lt;21,0,'Paraclinicos '!S281&lt;25,2)</f>
        <v>2</v>
      </c>
      <c r="W282" t="str">
        <f>IFERROR(IF(INDEX('BD Demog para scores enalazar'!Y$2:'BD Demog para scores enalazar'!Y$3000,MATCH(Formulas!A282,'BD Demog para scores enalazar'!A$2:'BD Demog para scores enalazar'!A$3000,0))=1,"SI","NO"),"")</f>
        <v>NO</v>
      </c>
      <c r="X282" s="9" t="str">
        <f>IFERROR(IF(INDEX('BD Demog para scores enalazar'!AJ$2:'BD Demog para scores enalazar'!AJ$3000,MATCH(Formulas!A282,'BD Demog para scores enalazar'!A$2:'BD Demog para scores enalazar'!A$3000,0))=1,"SI","NO"),"")</f>
        <v>NO</v>
      </c>
      <c r="Y282" cm="1">
        <f t="array" ref="Y282">IF(AND(W282="NO",X282="NO"),_xlfn.IFS('Paraclinicos '!K281&lt;=91,3,'Paraclinicos '!K281&lt;94,2,'Paraclinicos '!K281&lt;96,1,'Paraclinicos '!K281&gt;=96,0),"")</f>
        <v>1</v>
      </c>
      <c r="Z282" t="str" cm="1">
        <f t="array" ref="Z282">IF(OR(W282="SI",X282="SI"),_xlfn.IFS(OR(AND('Paraclinicos '!K281&lt;=83),AND('Paraclinicos '!K281&gt;=97,AA282=2)),3,OR(AND('Paraclinicos '!K281&lt;=86),AND('Paraclinicos '!K281&gt;=94,AA282=2)),2,OR(AND('Paraclinicos '!K281&lt;=88),AND('Paraclinicos '!K281&gt;=92,AA282=2)),1,OR(AND('Paraclinicos '!K281&gt;=88,'Paraclinicos '!K281&lt;=92),AND('Paraclinicos '!K281&gt;=93,AA282=0)),0),"")</f>
        <v/>
      </c>
      <c r="AA282" cm="1">
        <f t="array" ref="AA282">_xlfn.IFS('Paraclinicos '!E281="","",'Paraclinicos '!E281="Oxigeno",2,'Paraclinicos '!E281="Aire",0)</f>
        <v>2</v>
      </c>
    </row>
    <row r="283" spans="1:27" x14ac:dyDescent="0.25">
      <c r="A283">
        <f>'Paraclinicos '!A282</f>
        <v>36</v>
      </c>
      <c r="B283" s="3">
        <f>'Paraclinicos '!R282</f>
        <v>44315</v>
      </c>
      <c r="C283" cm="1">
        <f t="array" ref="C283">_xlfn.IFS('Paraclinicos '!Q282="","",'Paraclinicos '!Q282&gt;60,3,'Paraclinicos '!Q282&lt;=60,1)</f>
        <v>3</v>
      </c>
      <c r="D283" t="str">
        <f>IFERROR(IF(INDEX('BD Demog para scores enalazar'!BC$2:BC$3000,MATCH(Formulas!A283,'BD Demog para scores enalazar'!A$2:A$3000,0))=0,"SI","NO"),"")</f>
        <v>SI</v>
      </c>
      <c r="E283" cm="1">
        <f t="array" ref="E283">_xlfn.IFS(D283="","",D283="SI",4,D283="NO",1)</f>
        <v>4</v>
      </c>
      <c r="F283" cm="1">
        <f t="array" ref="F283">_xlfn.IFS('Paraclinicos '!B282="","",'Paraclinicos '!B282&gt;1,1,'Paraclinicos '!B282&lt;=1,3)</f>
        <v>1</v>
      </c>
      <c r="G283" cm="1">
        <f t="array" ref="G283">_xlfn.IFS('Paraclinicos '!D282="","",AND('Paraclinicos '!D282&gt;=250,'Paraclinicos '!D282&lt;=500),2,'Paraclinicos '!D282&gt;500,3,'Paraclinicos '!D282&lt;250,1)</f>
        <v>2</v>
      </c>
      <c r="H283" s="50">
        <f t="shared" si="13"/>
        <v>10</v>
      </c>
      <c r="I283" cm="1">
        <f t="array" ref="I283">_xlfn.IFS('Paraclinicos '!Q282="","",'Paraclinicos '!Q282&gt;=65,1,'Paraclinicos '!Q282&lt;65,0)</f>
        <v>1</v>
      </c>
      <c r="J283" cm="1">
        <f t="array" ref="J283">_xlfn.IFS('Paraclinicos '!I282="","",'Paraclinicos '!I282&gt;7,1,'Paraclinicos '!I282&lt;=7,0)</f>
        <v>1</v>
      </c>
      <c r="K283" cm="1">
        <f t="array" ref="K283">_xlfn.IFS('Paraclinicos '!W282="","",'Paraclinicos '!W282&lt;=8,1,'Paraclinicos '!W282&gt;8,0)</f>
        <v>0</v>
      </c>
      <c r="L283" cm="1">
        <f t="array" ref="L283">_xlfn.IFS('Paraclinicos '!S282="","",'Paraclinicos '!S282&gt;=30,1,'Paraclinicos '!S282&lt;30,0)</f>
        <v>0</v>
      </c>
      <c r="M283" cm="1">
        <f t="array" ref="M283">_xlfn.IFS(OR('Paraclinicos '!T282="",'Paraclinicos '!U282=""),"",OR('Paraclinicos '!T282&lt;=90,'Paraclinicos '!U282&lt;=60),1,OR('Paraclinicos '!T282&gt;90,'Paraclinicos '!U282&gt;60),0)</f>
        <v>0</v>
      </c>
      <c r="N283" s="45">
        <f t="shared" si="14"/>
        <v>2</v>
      </c>
      <c r="O283" cm="1">
        <f t="array" ref="O283">_xlfn.IFS(OR('Paraclinicos '!M282="",'Paraclinicos '!N282="",'Paraclinicos '!N282=0),"",'Paraclinicos '!M282/'Paraclinicos '!N282&lt;100,4,'Paraclinicos '!M282/'Paraclinicos '!N282&lt;200,3,'Paraclinicos '!M282/'Paraclinicos '!N282&lt;300,2,'Paraclinicos '!M282/'Paraclinicos '!N282&lt;400,1,'Paraclinicos '!M282/'Paraclinicos '!N282&gt;=400,0)</f>
        <v>0</v>
      </c>
      <c r="P283" cm="1">
        <f t="array" ref="P283">_xlfn.IFS('Paraclinicos '!C282="","",'Paraclinicos '!C282&lt;20,4,'Paraclinicos '!C282&lt;50,3,'Paraclinicos '!C282&lt;100,2,'Paraclinicos '!C282&lt;150,1,'Paraclinicos '!C282&gt;150,0)</f>
        <v>0</v>
      </c>
      <c r="Q283" cm="1">
        <f t="array" ref="Q283">_xlfn.IFS('Paraclinicos '!O282="","",'Paraclinicos '!O282&lt;1.2,0,'Paraclinicos '!O282&lt;2,1,'Paraclinicos '!O282&lt;3.5,2,'Paraclinicos '!O282&lt;5,3,'Paraclinicos '!O282&gt;5,4)</f>
        <v>0</v>
      </c>
      <c r="R283" t="str" cm="1">
        <f t="array" ref="R283">_xlfn.IFS('Paraclinicos '!J282="","",'Paraclinicos '!J282&lt;1.2,0,'Paraclinicos '!J282&lt;2,1,'Paraclinicos '!J282&lt;6,2,'Paraclinicos '!J282&lt;12,3,'Paraclinicos '!J282&gt;=12,4)</f>
        <v/>
      </c>
      <c r="S283" cm="1">
        <f t="array" ref="S283">_xlfn.IFS('Paraclinicos '!Y282="","",'Paraclinicos '!Y282&lt;70,1,'Paraclinicos '!Y282&gt;=70,0)</f>
        <v>0</v>
      </c>
      <c r="T283" cm="1">
        <f t="array" ref="T283">_xlfn.IFS('Paraclinicos '!W282="","",'Paraclinicos '!W282&lt;6,4,'Paraclinicos '!W282&lt;10,3,'Paraclinicos '!W282&lt;13,2,'Paraclinicos '!W282&lt;15,1,'Paraclinicos '!W282=15,0)</f>
        <v>0</v>
      </c>
      <c r="U283" s="54">
        <f t="shared" si="12"/>
        <v>0</v>
      </c>
      <c r="V283" cm="1">
        <f t="array" ref="V283">_xlfn.IFS('Paraclinicos '!S282="","",OR('Paraclinicos '!S282&lt;=8,'Paraclinicos '!S282&gt;=25),3,'Paraclinicos '!S282&lt;12,1,'Paraclinicos '!S282&lt;21,0,'Paraclinicos '!S282&lt;25,2)</f>
        <v>2</v>
      </c>
      <c r="W283" t="str">
        <f>IFERROR(IF(INDEX('BD Demog para scores enalazar'!Y$2:'BD Demog para scores enalazar'!Y$3000,MATCH(Formulas!A283,'BD Demog para scores enalazar'!A$2:'BD Demog para scores enalazar'!A$3000,0))=1,"SI","NO"),"")</f>
        <v>NO</v>
      </c>
      <c r="X283" s="9" t="str">
        <f>IFERROR(IF(INDEX('BD Demog para scores enalazar'!AJ$2:'BD Demog para scores enalazar'!AJ$3000,MATCH(Formulas!A283,'BD Demog para scores enalazar'!A$2:'BD Demog para scores enalazar'!A$3000,0))=1,"SI","NO"),"")</f>
        <v>NO</v>
      </c>
      <c r="Y283" cm="1">
        <f t="array" ref="Y283">IF(AND(W283="NO",X283="NO"),_xlfn.IFS('Paraclinicos '!K282&lt;=91,3,'Paraclinicos '!K282&lt;94,2,'Paraclinicos '!K282&lt;96,1,'Paraclinicos '!K282&gt;=96,0),"")</f>
        <v>0</v>
      </c>
      <c r="Z283" t="str" cm="1">
        <f t="array" ref="Z283">IF(OR(W283="SI",X283="SI"),_xlfn.IFS(OR(AND('Paraclinicos '!K282&lt;=83),AND('Paraclinicos '!K282&gt;=97,AA283=2)),3,OR(AND('Paraclinicos '!K282&lt;=86),AND('Paraclinicos '!K282&gt;=94,AA283=2)),2,OR(AND('Paraclinicos '!K282&lt;=88),AND('Paraclinicos '!K282&gt;=92,AA283=2)),1,OR(AND('Paraclinicos '!K282&gt;=88,'Paraclinicos '!K282&lt;=92),AND('Paraclinicos '!K282&gt;=93,AA283=0)),0),"")</f>
        <v/>
      </c>
      <c r="AA283" cm="1">
        <f t="array" ref="AA283">_xlfn.IFS('Paraclinicos '!E282="","",'Paraclinicos '!E282="Oxigeno",2,'Paraclinicos '!E282="Aire",0)</f>
        <v>2</v>
      </c>
    </row>
    <row r="284" spans="1:27" x14ac:dyDescent="0.25">
      <c r="A284">
        <f>'Paraclinicos '!A283</f>
        <v>36</v>
      </c>
      <c r="B284" s="3">
        <f>'Paraclinicos '!R283</f>
        <v>44319</v>
      </c>
      <c r="C284" cm="1">
        <f t="array" ref="C284">_xlfn.IFS('Paraclinicos '!Q283="","",'Paraclinicos '!Q283&gt;60,3,'Paraclinicos '!Q283&lt;=60,1)</f>
        <v>3</v>
      </c>
      <c r="D284" t="str">
        <f>IFERROR(IF(INDEX('BD Demog para scores enalazar'!BC$2:BC$3000,MATCH(Formulas!A284,'BD Demog para scores enalazar'!A$2:A$3000,0))=0,"SI","NO"),"")</f>
        <v>SI</v>
      </c>
      <c r="E284" cm="1">
        <f t="array" ref="E284">_xlfn.IFS(D284="","",D284="SI",4,D284="NO",1)</f>
        <v>4</v>
      </c>
      <c r="F284" cm="1">
        <f t="array" ref="F284">_xlfn.IFS('Paraclinicos '!B283="","",'Paraclinicos '!B283&gt;1,1,'Paraclinicos '!B283&lt;=1,3)</f>
        <v>1</v>
      </c>
      <c r="G284" t="str" cm="1">
        <f t="array" ref="G284">_xlfn.IFS('Paraclinicos '!D283="","",AND('Paraclinicos '!D283&gt;=250,'Paraclinicos '!D283&lt;=500),2,'Paraclinicos '!D283&gt;500,3,'Paraclinicos '!D283&lt;250,1)</f>
        <v/>
      </c>
      <c r="H284" s="50">
        <f t="shared" si="13"/>
        <v>8</v>
      </c>
      <c r="I284" cm="1">
        <f t="array" ref="I284">_xlfn.IFS('Paraclinicos '!Q283="","",'Paraclinicos '!Q283&gt;=65,1,'Paraclinicos '!Q283&lt;65,0)</f>
        <v>1</v>
      </c>
      <c r="J284" cm="1">
        <f t="array" ref="J284">_xlfn.IFS('Paraclinicos '!I283="","",'Paraclinicos '!I283&gt;7,1,'Paraclinicos '!I283&lt;=7,0)</f>
        <v>1</v>
      </c>
      <c r="K284" cm="1">
        <f t="array" ref="K284">_xlfn.IFS('Paraclinicos '!W283="","",'Paraclinicos '!W283&lt;=8,1,'Paraclinicos '!W283&gt;8,0)</f>
        <v>0</v>
      </c>
      <c r="L284" cm="1">
        <f t="array" ref="L284">_xlfn.IFS('Paraclinicos '!S283="","",'Paraclinicos '!S283&gt;=30,1,'Paraclinicos '!S283&lt;30,0)</f>
        <v>0</v>
      </c>
      <c r="M284" cm="1">
        <f t="array" ref="M284">_xlfn.IFS(OR('Paraclinicos '!T283="",'Paraclinicos '!U283=""),"",OR('Paraclinicos '!T283&lt;=90,'Paraclinicos '!U283&lt;=60),1,OR('Paraclinicos '!T283&gt;90,'Paraclinicos '!U283&gt;60),0)</f>
        <v>0</v>
      </c>
      <c r="N284" s="45">
        <f t="shared" si="14"/>
        <v>2</v>
      </c>
      <c r="O284" cm="1">
        <f t="array" ref="O284">_xlfn.IFS(OR('Paraclinicos '!M283="",'Paraclinicos '!N283="",'Paraclinicos '!N283=0),"",'Paraclinicos '!M283/'Paraclinicos '!N283&lt;100,4,'Paraclinicos '!M283/'Paraclinicos '!N283&lt;200,3,'Paraclinicos '!M283/'Paraclinicos '!N283&lt;300,2,'Paraclinicos '!M283/'Paraclinicos '!N283&lt;400,1,'Paraclinicos '!M283/'Paraclinicos '!N283&gt;=400,0)</f>
        <v>2</v>
      </c>
      <c r="P284" cm="1">
        <f t="array" ref="P284">_xlfn.IFS('Paraclinicos '!C283="","",'Paraclinicos '!C283&lt;20,4,'Paraclinicos '!C283&lt;50,3,'Paraclinicos '!C283&lt;100,2,'Paraclinicos '!C283&lt;150,1,'Paraclinicos '!C283&gt;150,0)</f>
        <v>0</v>
      </c>
      <c r="Q284" cm="1">
        <f t="array" ref="Q284">_xlfn.IFS('Paraclinicos '!O283="","",'Paraclinicos '!O283&lt;1.2,0,'Paraclinicos '!O283&lt;2,1,'Paraclinicos '!O283&lt;3.5,2,'Paraclinicos '!O283&lt;5,3,'Paraclinicos '!O283&gt;5,4)</f>
        <v>0</v>
      </c>
      <c r="R284" t="str" cm="1">
        <f t="array" ref="R284">_xlfn.IFS('Paraclinicos '!J283="","",'Paraclinicos '!J283&lt;1.2,0,'Paraclinicos '!J283&lt;2,1,'Paraclinicos '!J283&lt;6,2,'Paraclinicos '!J283&lt;12,3,'Paraclinicos '!J283&gt;=12,4)</f>
        <v/>
      </c>
      <c r="S284" cm="1">
        <f t="array" ref="S284">_xlfn.IFS('Paraclinicos '!Y283="","",'Paraclinicos '!Y283&lt;70,1,'Paraclinicos '!Y283&gt;=70,0)</f>
        <v>0</v>
      </c>
      <c r="T284" cm="1">
        <f t="array" ref="T284">_xlfn.IFS('Paraclinicos '!W283="","",'Paraclinicos '!W283&lt;6,4,'Paraclinicos '!W283&lt;10,3,'Paraclinicos '!W283&lt;13,2,'Paraclinicos '!W283&lt;15,1,'Paraclinicos '!W283=15,0)</f>
        <v>0</v>
      </c>
      <c r="U284" s="54">
        <f t="shared" si="12"/>
        <v>2</v>
      </c>
      <c r="V284" cm="1">
        <f t="array" ref="V284">_xlfn.IFS('Paraclinicos '!S283="","",OR('Paraclinicos '!S283&lt;=8,'Paraclinicos '!S283&gt;=25),3,'Paraclinicos '!S283&lt;12,1,'Paraclinicos '!S283&lt;21,0,'Paraclinicos '!S283&lt;25,2)</f>
        <v>0</v>
      </c>
      <c r="W284" t="str">
        <f>IFERROR(IF(INDEX('BD Demog para scores enalazar'!Y$2:'BD Demog para scores enalazar'!Y$3000,MATCH(Formulas!A284,'BD Demog para scores enalazar'!A$2:'BD Demog para scores enalazar'!A$3000,0))=1,"SI","NO"),"")</f>
        <v>NO</v>
      </c>
      <c r="X284" s="9" t="str">
        <f>IFERROR(IF(INDEX('BD Demog para scores enalazar'!AJ$2:'BD Demog para scores enalazar'!AJ$3000,MATCH(Formulas!A284,'BD Demog para scores enalazar'!A$2:'BD Demog para scores enalazar'!A$3000,0))=1,"SI","NO"),"")</f>
        <v>NO</v>
      </c>
      <c r="Y284" cm="1">
        <f t="array" ref="Y284">IF(AND(W284="NO",X284="NO"),_xlfn.IFS('Paraclinicos '!K283&lt;=91,3,'Paraclinicos '!K283&lt;94,2,'Paraclinicos '!K283&lt;96,1,'Paraclinicos '!K283&gt;=96,0),"")</f>
        <v>3</v>
      </c>
      <c r="Z284" t="str" cm="1">
        <f t="array" ref="Z284">IF(OR(W284="SI",X284="SI"),_xlfn.IFS(OR(AND('Paraclinicos '!K283&lt;=83),AND('Paraclinicos '!K283&gt;=97,AA284=2)),3,OR(AND('Paraclinicos '!K283&lt;=86),AND('Paraclinicos '!K283&gt;=94,AA284=2)),2,OR(AND('Paraclinicos '!K283&lt;=88),AND('Paraclinicos '!K283&gt;=92,AA284=2)),1,OR(AND('Paraclinicos '!K283&gt;=88,'Paraclinicos '!K283&lt;=92),AND('Paraclinicos '!K283&gt;=93,AA284=0)),0),"")</f>
        <v/>
      </c>
      <c r="AA284" cm="1">
        <f t="array" ref="AA284">_xlfn.IFS('Paraclinicos '!E283="","",'Paraclinicos '!E283="Oxigeno",2,'Paraclinicos '!E283="Aire",0)</f>
        <v>2</v>
      </c>
    </row>
    <row r="285" spans="1:27" x14ac:dyDescent="0.25">
      <c r="A285">
        <f>'Paraclinicos '!A284</f>
        <v>36</v>
      </c>
      <c r="B285" s="3">
        <f>'Paraclinicos '!R284</f>
        <v>44320</v>
      </c>
      <c r="C285" cm="1">
        <f t="array" ref="C285">_xlfn.IFS('Paraclinicos '!Q284="","",'Paraclinicos '!Q284&gt;60,3,'Paraclinicos '!Q284&lt;=60,1)</f>
        <v>3</v>
      </c>
      <c r="D285" t="str">
        <f>IFERROR(IF(INDEX('BD Demog para scores enalazar'!BC$2:BC$3000,MATCH(Formulas!A285,'BD Demog para scores enalazar'!A$2:A$3000,0))=0,"SI","NO"),"")</f>
        <v>SI</v>
      </c>
      <c r="E285" cm="1">
        <f t="array" ref="E285">_xlfn.IFS(D285="","",D285="SI",4,D285="NO",1)</f>
        <v>4</v>
      </c>
      <c r="F285" cm="1">
        <f t="array" ref="F285">_xlfn.IFS('Paraclinicos '!B284="","",'Paraclinicos '!B284&gt;1,1,'Paraclinicos '!B284&lt;=1,3)</f>
        <v>3</v>
      </c>
      <c r="G285" cm="1">
        <f t="array" ref="G285">_xlfn.IFS('Paraclinicos '!D284="","",AND('Paraclinicos '!D284&gt;=250,'Paraclinicos '!D284&lt;=500),2,'Paraclinicos '!D284&gt;500,3,'Paraclinicos '!D284&lt;250,1)</f>
        <v>2</v>
      </c>
      <c r="H285" s="50">
        <f t="shared" si="13"/>
        <v>12</v>
      </c>
      <c r="I285" cm="1">
        <f t="array" ref="I285">_xlfn.IFS('Paraclinicos '!Q284="","",'Paraclinicos '!Q284&gt;=65,1,'Paraclinicos '!Q284&lt;65,0)</f>
        <v>1</v>
      </c>
      <c r="J285" cm="1">
        <f t="array" ref="J285">_xlfn.IFS('Paraclinicos '!I284="","",'Paraclinicos '!I284&gt;7,1,'Paraclinicos '!I284&lt;=7,0)</f>
        <v>1</v>
      </c>
      <c r="K285" cm="1">
        <f t="array" ref="K285">_xlfn.IFS('Paraclinicos '!W284="","",'Paraclinicos '!W284&lt;=8,1,'Paraclinicos '!W284&gt;8,0)</f>
        <v>1</v>
      </c>
      <c r="L285" cm="1">
        <f t="array" ref="L285">_xlfn.IFS('Paraclinicos '!S284="","",'Paraclinicos '!S284&gt;=30,1,'Paraclinicos '!S284&lt;30,0)</f>
        <v>0</v>
      </c>
      <c r="M285" cm="1">
        <f t="array" ref="M285">_xlfn.IFS(OR('Paraclinicos '!T284="",'Paraclinicos '!U284=""),"",OR('Paraclinicos '!T284&lt;=90,'Paraclinicos '!U284&lt;=60),1,OR('Paraclinicos '!T284&gt;90,'Paraclinicos '!U284&gt;60),0)</f>
        <v>0</v>
      </c>
      <c r="N285" s="45">
        <f t="shared" si="14"/>
        <v>3</v>
      </c>
      <c r="O285" cm="1">
        <f t="array" ref="O285">_xlfn.IFS(OR('Paraclinicos '!M284="",'Paraclinicos '!N284="",'Paraclinicos '!N284=0),"",'Paraclinicos '!M284/'Paraclinicos '!N284&lt;100,4,'Paraclinicos '!M284/'Paraclinicos '!N284&lt;200,3,'Paraclinicos '!M284/'Paraclinicos '!N284&lt;300,2,'Paraclinicos '!M284/'Paraclinicos '!N284&lt;400,1,'Paraclinicos '!M284/'Paraclinicos '!N284&gt;=400,0)</f>
        <v>0</v>
      </c>
      <c r="P285" cm="1">
        <f t="array" ref="P285">_xlfn.IFS('Paraclinicos '!C284="","",'Paraclinicos '!C284&lt;20,4,'Paraclinicos '!C284&lt;50,3,'Paraclinicos '!C284&lt;100,2,'Paraclinicos '!C284&lt;150,1,'Paraclinicos '!C284&gt;150,0)</f>
        <v>0</v>
      </c>
      <c r="Q285" cm="1">
        <f t="array" ref="Q285">_xlfn.IFS('Paraclinicos '!O284="","",'Paraclinicos '!O284&lt;1.2,0,'Paraclinicos '!O284&lt;2,1,'Paraclinicos '!O284&lt;3.5,2,'Paraclinicos '!O284&lt;5,3,'Paraclinicos '!O284&gt;5,4)</f>
        <v>0</v>
      </c>
      <c r="R285" t="str" cm="1">
        <f t="array" ref="R285">_xlfn.IFS('Paraclinicos '!J284="","",'Paraclinicos '!J284&lt;1.2,0,'Paraclinicos '!J284&lt;2,1,'Paraclinicos '!J284&lt;6,2,'Paraclinicos '!J284&lt;12,3,'Paraclinicos '!J284&gt;=12,4)</f>
        <v/>
      </c>
      <c r="S285" cm="1">
        <f t="array" ref="S285">_xlfn.IFS('Paraclinicos '!Y284="","",'Paraclinicos '!Y284&lt;70,1,'Paraclinicos '!Y284&gt;=70,0)</f>
        <v>0</v>
      </c>
      <c r="T285" cm="1">
        <f t="array" ref="T285">_xlfn.IFS('Paraclinicos '!W284="","",'Paraclinicos '!W284&lt;6,4,'Paraclinicos '!W284&lt;10,3,'Paraclinicos '!W284&lt;13,2,'Paraclinicos '!W284&lt;15,1,'Paraclinicos '!W284=15,0)</f>
        <v>4</v>
      </c>
      <c r="U285" s="54">
        <f t="shared" si="12"/>
        <v>4</v>
      </c>
      <c r="V285" cm="1">
        <f t="array" ref="V285">_xlfn.IFS('Paraclinicos '!S284="","",OR('Paraclinicos '!S284&lt;=8,'Paraclinicos '!S284&gt;=25),3,'Paraclinicos '!S284&lt;12,1,'Paraclinicos '!S284&lt;21,0,'Paraclinicos '!S284&lt;25,2)</f>
        <v>0</v>
      </c>
      <c r="W285" t="str">
        <f>IFERROR(IF(INDEX('BD Demog para scores enalazar'!Y$2:'BD Demog para scores enalazar'!Y$3000,MATCH(Formulas!A285,'BD Demog para scores enalazar'!A$2:'BD Demog para scores enalazar'!A$3000,0))=1,"SI","NO"),"")</f>
        <v>NO</v>
      </c>
      <c r="X285" s="9" t="str">
        <f>IFERROR(IF(INDEX('BD Demog para scores enalazar'!AJ$2:'BD Demog para scores enalazar'!AJ$3000,MATCH(Formulas!A285,'BD Demog para scores enalazar'!A$2:'BD Demog para scores enalazar'!A$3000,0))=1,"SI","NO"),"")</f>
        <v>NO</v>
      </c>
      <c r="Y285" cm="1">
        <f t="array" ref="Y285">IF(AND(W285="NO",X285="NO"),_xlfn.IFS('Paraclinicos '!K284&lt;=91,3,'Paraclinicos '!K284&lt;94,2,'Paraclinicos '!K284&lt;96,1,'Paraclinicos '!K284&gt;=96,0),"")</f>
        <v>0</v>
      </c>
      <c r="Z285" t="str" cm="1">
        <f t="array" ref="Z285">IF(OR(W285="SI",X285="SI"),_xlfn.IFS(OR(AND('Paraclinicos '!K284&lt;=83),AND('Paraclinicos '!K284&gt;=97,AA285=2)),3,OR(AND('Paraclinicos '!K284&lt;=86),AND('Paraclinicos '!K284&gt;=94,AA285=2)),2,OR(AND('Paraclinicos '!K284&lt;=88),AND('Paraclinicos '!K284&gt;=92,AA285=2)),1,OR(AND('Paraclinicos '!K284&gt;=88,'Paraclinicos '!K284&lt;=92),AND('Paraclinicos '!K284&gt;=93,AA285=0)),0),"")</f>
        <v/>
      </c>
      <c r="AA285" cm="1">
        <f t="array" ref="AA285">_xlfn.IFS('Paraclinicos '!E284="","",'Paraclinicos '!E284="Oxigeno",2,'Paraclinicos '!E284="Aire",0)</f>
        <v>2</v>
      </c>
    </row>
    <row r="286" spans="1:27" x14ac:dyDescent="0.25">
      <c r="A286">
        <f>'Paraclinicos '!A285</f>
        <v>36</v>
      </c>
      <c r="B286" s="3">
        <f>'Paraclinicos '!R285</f>
        <v>44321</v>
      </c>
      <c r="C286" cm="1">
        <f t="array" ref="C286">_xlfn.IFS('Paraclinicos '!Q285="","",'Paraclinicos '!Q285&gt;60,3,'Paraclinicos '!Q285&lt;=60,1)</f>
        <v>3</v>
      </c>
      <c r="D286" t="str">
        <f>IFERROR(IF(INDEX('BD Demog para scores enalazar'!BC$2:BC$3000,MATCH(Formulas!A286,'BD Demog para scores enalazar'!A$2:A$3000,0))=0,"SI","NO"),"")</f>
        <v>SI</v>
      </c>
      <c r="E286" cm="1">
        <f t="array" ref="E286">_xlfn.IFS(D286="","",D286="SI",4,D286="NO",1)</f>
        <v>4</v>
      </c>
      <c r="F286" cm="1">
        <f t="array" ref="F286">_xlfn.IFS('Paraclinicos '!B285="","",'Paraclinicos '!B285&gt;1,1,'Paraclinicos '!B285&lt;=1,3)</f>
        <v>3</v>
      </c>
      <c r="G286" t="str" cm="1">
        <f t="array" ref="G286">_xlfn.IFS('Paraclinicos '!D285="","",AND('Paraclinicos '!D285&gt;=250,'Paraclinicos '!D285&lt;=500),2,'Paraclinicos '!D285&gt;500,3,'Paraclinicos '!D285&lt;250,1)</f>
        <v/>
      </c>
      <c r="H286" s="50">
        <f t="shared" si="13"/>
        <v>10</v>
      </c>
      <c r="I286" cm="1">
        <f t="array" ref="I286">_xlfn.IFS('Paraclinicos '!Q285="","",'Paraclinicos '!Q285&gt;=65,1,'Paraclinicos '!Q285&lt;65,0)</f>
        <v>1</v>
      </c>
      <c r="J286" cm="1">
        <f t="array" ref="J286">_xlfn.IFS('Paraclinicos '!I285="","",'Paraclinicos '!I285&gt;7,1,'Paraclinicos '!I285&lt;=7,0)</f>
        <v>1</v>
      </c>
      <c r="K286" cm="1">
        <f t="array" ref="K286">_xlfn.IFS('Paraclinicos '!W285="","",'Paraclinicos '!W285&lt;=8,1,'Paraclinicos '!W285&gt;8,0)</f>
        <v>1</v>
      </c>
      <c r="L286" cm="1">
        <f t="array" ref="L286">_xlfn.IFS('Paraclinicos '!S285="","",'Paraclinicos '!S285&gt;=30,1,'Paraclinicos '!S285&lt;30,0)</f>
        <v>0</v>
      </c>
      <c r="M286" cm="1">
        <f t="array" ref="M286">_xlfn.IFS(OR('Paraclinicos '!T285="",'Paraclinicos '!U285=""),"",OR('Paraclinicos '!T285&lt;=90,'Paraclinicos '!U285&lt;=60),1,OR('Paraclinicos '!T285&gt;90,'Paraclinicos '!U285&gt;60),0)</f>
        <v>0</v>
      </c>
      <c r="N286" s="45">
        <f t="shared" si="14"/>
        <v>4</v>
      </c>
      <c r="O286" cm="1">
        <f t="array" ref="O286">_xlfn.IFS(OR('Paraclinicos '!M285="",'Paraclinicos '!N285="",'Paraclinicos '!N285=0),"",'Paraclinicos '!M285/'Paraclinicos '!N285&lt;100,4,'Paraclinicos '!M285/'Paraclinicos '!N285&lt;200,3,'Paraclinicos '!M285/'Paraclinicos '!N285&lt;300,2,'Paraclinicos '!M285/'Paraclinicos '!N285&lt;400,1,'Paraclinicos '!M285/'Paraclinicos '!N285&gt;=400,0)</f>
        <v>2</v>
      </c>
      <c r="P286" cm="1">
        <f t="array" ref="P286">_xlfn.IFS('Paraclinicos '!C285="","",'Paraclinicos '!C285&lt;20,4,'Paraclinicos '!C285&lt;50,3,'Paraclinicos '!C285&lt;100,2,'Paraclinicos '!C285&lt;150,1,'Paraclinicos '!C285&gt;150,0)</f>
        <v>0</v>
      </c>
      <c r="Q286" cm="1">
        <f t="array" ref="Q286">_xlfn.IFS('Paraclinicos '!O285="","",'Paraclinicos '!O285&lt;1.2,0,'Paraclinicos '!O285&lt;2,1,'Paraclinicos '!O285&lt;3.5,2,'Paraclinicos '!O285&lt;5,3,'Paraclinicos '!O285&gt;5,4)</f>
        <v>0</v>
      </c>
      <c r="R286" cm="1">
        <f t="array" ref="R286">_xlfn.IFS('Paraclinicos '!J285="","",'Paraclinicos '!J285&lt;1.2,0,'Paraclinicos '!J285&lt;2,1,'Paraclinicos '!J285&lt;6,2,'Paraclinicos '!J285&lt;12,3,'Paraclinicos '!J285&gt;=12,4)</f>
        <v>0</v>
      </c>
      <c r="S286" cm="1">
        <f t="array" ref="S286">_xlfn.IFS('Paraclinicos '!Y285="","",'Paraclinicos '!Y285&lt;70,1,'Paraclinicos '!Y285&gt;=70,0)</f>
        <v>0</v>
      </c>
      <c r="T286" cm="1">
        <f t="array" ref="T286">_xlfn.IFS('Paraclinicos '!W285="","",'Paraclinicos '!W285&lt;6,4,'Paraclinicos '!W285&lt;10,3,'Paraclinicos '!W285&lt;13,2,'Paraclinicos '!W285&lt;15,1,'Paraclinicos '!W285=15,0)</f>
        <v>4</v>
      </c>
      <c r="U286" s="54">
        <f t="shared" si="12"/>
        <v>6</v>
      </c>
      <c r="V286" cm="1">
        <f t="array" ref="V286">_xlfn.IFS('Paraclinicos '!S285="","",OR('Paraclinicos '!S285&lt;=8,'Paraclinicos '!S285&gt;=25),3,'Paraclinicos '!S285&lt;12,1,'Paraclinicos '!S285&lt;21,0,'Paraclinicos '!S285&lt;25,2)</f>
        <v>2</v>
      </c>
      <c r="W286" t="str">
        <f>IFERROR(IF(INDEX('BD Demog para scores enalazar'!Y$2:'BD Demog para scores enalazar'!Y$3000,MATCH(Formulas!A286,'BD Demog para scores enalazar'!A$2:'BD Demog para scores enalazar'!A$3000,0))=1,"SI","NO"),"")</f>
        <v>NO</v>
      </c>
      <c r="X286" s="9" t="str">
        <f>IFERROR(IF(INDEX('BD Demog para scores enalazar'!AJ$2:'BD Demog para scores enalazar'!AJ$3000,MATCH(Formulas!A286,'BD Demog para scores enalazar'!A$2:'BD Demog para scores enalazar'!A$3000,0))=1,"SI","NO"),"")</f>
        <v>NO</v>
      </c>
      <c r="Y286" cm="1">
        <f t="array" ref="Y286">IF(AND(W286="NO",X286="NO"),_xlfn.IFS('Paraclinicos '!K285&lt;=91,3,'Paraclinicos '!K285&lt;94,2,'Paraclinicos '!K285&lt;96,1,'Paraclinicos '!K285&gt;=96,0),"")</f>
        <v>3</v>
      </c>
      <c r="Z286" t="str" cm="1">
        <f t="array" ref="Z286">IF(OR(W286="SI",X286="SI"),_xlfn.IFS(OR(AND('Paraclinicos '!K285&lt;=83),AND('Paraclinicos '!K285&gt;=97,AA286=2)),3,OR(AND('Paraclinicos '!K285&lt;=86),AND('Paraclinicos '!K285&gt;=94,AA286=2)),2,OR(AND('Paraclinicos '!K285&lt;=88),AND('Paraclinicos '!K285&gt;=92,AA286=2)),1,OR(AND('Paraclinicos '!K285&gt;=88,'Paraclinicos '!K285&lt;=92),AND('Paraclinicos '!K285&gt;=93,AA286=0)),0),"")</f>
        <v/>
      </c>
      <c r="AA286" cm="1">
        <f t="array" ref="AA286">_xlfn.IFS('Paraclinicos '!E285="","",'Paraclinicos '!E285="Oxigeno",2,'Paraclinicos '!E285="Aire",0)</f>
        <v>2</v>
      </c>
    </row>
    <row r="287" spans="1:27" x14ac:dyDescent="0.25">
      <c r="A287">
        <f>'Paraclinicos '!A286</f>
        <v>36</v>
      </c>
      <c r="B287" s="3">
        <f>'Paraclinicos '!R286</f>
        <v>44321</v>
      </c>
      <c r="C287" cm="1">
        <f t="array" ref="C287">_xlfn.IFS('Paraclinicos '!Q286="","",'Paraclinicos '!Q286&gt;60,3,'Paraclinicos '!Q286&lt;=60,1)</f>
        <v>3</v>
      </c>
      <c r="D287" t="str">
        <f>IFERROR(IF(INDEX('BD Demog para scores enalazar'!BC$2:BC$3000,MATCH(Formulas!A287,'BD Demog para scores enalazar'!A$2:A$3000,0))=0,"SI","NO"),"")</f>
        <v>SI</v>
      </c>
      <c r="E287" cm="1">
        <f t="array" ref="E287">_xlfn.IFS(D287="","",D287="SI",4,D287="NO",1)</f>
        <v>4</v>
      </c>
      <c r="F287" cm="1">
        <f t="array" ref="F287">_xlfn.IFS('Paraclinicos '!B286="","",'Paraclinicos '!B286&gt;1,1,'Paraclinicos '!B286&lt;=1,3)</f>
        <v>1</v>
      </c>
      <c r="G287" t="str" cm="1">
        <f t="array" ref="G287">_xlfn.IFS('Paraclinicos '!D286="","",AND('Paraclinicos '!D286&gt;=250,'Paraclinicos '!D286&lt;=500),2,'Paraclinicos '!D286&gt;500,3,'Paraclinicos '!D286&lt;250,1)</f>
        <v/>
      </c>
      <c r="H287" s="50">
        <f t="shared" si="13"/>
        <v>8</v>
      </c>
      <c r="I287" cm="1">
        <f t="array" ref="I287">_xlfn.IFS('Paraclinicos '!Q286="","",'Paraclinicos '!Q286&gt;=65,1,'Paraclinicos '!Q286&lt;65,0)</f>
        <v>1</v>
      </c>
      <c r="J287" cm="1">
        <f t="array" ref="J287">_xlfn.IFS('Paraclinicos '!I286="","",'Paraclinicos '!I286&gt;7,1,'Paraclinicos '!I286&lt;=7,0)</f>
        <v>1</v>
      </c>
      <c r="K287" cm="1">
        <f t="array" ref="K287">_xlfn.IFS('Paraclinicos '!W286="","",'Paraclinicos '!W286&lt;=8,1,'Paraclinicos '!W286&gt;8,0)</f>
        <v>1</v>
      </c>
      <c r="L287" cm="1">
        <f t="array" ref="L287">_xlfn.IFS('Paraclinicos '!S286="","",'Paraclinicos '!S286&gt;=30,1,'Paraclinicos '!S286&lt;30,0)</f>
        <v>0</v>
      </c>
      <c r="M287" cm="1">
        <f t="array" ref="M287">_xlfn.IFS(OR('Paraclinicos '!T286="",'Paraclinicos '!U286=""),"",OR('Paraclinicos '!T286&lt;=90,'Paraclinicos '!U286&lt;=60),1,OR('Paraclinicos '!T286&gt;90,'Paraclinicos '!U286&gt;60),0)</f>
        <v>0</v>
      </c>
      <c r="N287" s="45">
        <f t="shared" si="14"/>
        <v>4</v>
      </c>
      <c r="O287" cm="1">
        <f t="array" ref="O287">_xlfn.IFS(OR('Paraclinicos '!M286="",'Paraclinicos '!N286="",'Paraclinicos '!N286=0),"",'Paraclinicos '!M286/'Paraclinicos '!N286&lt;100,4,'Paraclinicos '!M286/'Paraclinicos '!N286&lt;200,3,'Paraclinicos '!M286/'Paraclinicos '!N286&lt;300,2,'Paraclinicos '!M286/'Paraclinicos '!N286&lt;400,1,'Paraclinicos '!M286/'Paraclinicos '!N286&gt;=400,0)</f>
        <v>0</v>
      </c>
      <c r="P287" cm="1">
        <f t="array" ref="P287">_xlfn.IFS('Paraclinicos '!C286="","",'Paraclinicos '!C286&lt;20,4,'Paraclinicos '!C286&lt;50,3,'Paraclinicos '!C286&lt;100,2,'Paraclinicos '!C286&lt;150,1,'Paraclinicos '!C286&gt;150,0)</f>
        <v>0</v>
      </c>
      <c r="Q287" cm="1">
        <f t="array" ref="Q287">_xlfn.IFS('Paraclinicos '!O286="","",'Paraclinicos '!O286&lt;1.2,0,'Paraclinicos '!O286&lt;2,1,'Paraclinicos '!O286&lt;3.5,2,'Paraclinicos '!O286&lt;5,3,'Paraclinicos '!O286&gt;5,4)</f>
        <v>0</v>
      </c>
      <c r="R287" t="str" cm="1">
        <f t="array" ref="R287">_xlfn.IFS('Paraclinicos '!J286="","",'Paraclinicos '!J286&lt;1.2,0,'Paraclinicos '!J286&lt;2,1,'Paraclinicos '!J286&lt;6,2,'Paraclinicos '!J286&lt;12,3,'Paraclinicos '!J286&gt;=12,4)</f>
        <v/>
      </c>
      <c r="S287" cm="1">
        <f t="array" ref="S287">_xlfn.IFS('Paraclinicos '!Y286="","",'Paraclinicos '!Y286&lt;70,1,'Paraclinicos '!Y286&gt;=70,0)</f>
        <v>0</v>
      </c>
      <c r="T287" cm="1">
        <f t="array" ref="T287">_xlfn.IFS('Paraclinicos '!W286="","",'Paraclinicos '!W286&lt;6,4,'Paraclinicos '!W286&lt;10,3,'Paraclinicos '!W286&lt;13,2,'Paraclinicos '!W286&lt;15,1,'Paraclinicos '!W286=15,0)</f>
        <v>4</v>
      </c>
      <c r="U287" s="54">
        <f t="shared" si="12"/>
        <v>4</v>
      </c>
      <c r="V287" cm="1">
        <f t="array" ref="V287">_xlfn.IFS('Paraclinicos '!S286="","",OR('Paraclinicos '!S286&lt;=8,'Paraclinicos '!S286&gt;=25),3,'Paraclinicos '!S286&lt;12,1,'Paraclinicos '!S286&lt;21,0,'Paraclinicos '!S286&lt;25,2)</f>
        <v>2</v>
      </c>
      <c r="W287" t="str">
        <f>IFERROR(IF(INDEX('BD Demog para scores enalazar'!Y$2:'BD Demog para scores enalazar'!Y$3000,MATCH(Formulas!A287,'BD Demog para scores enalazar'!A$2:'BD Demog para scores enalazar'!A$3000,0))=1,"SI","NO"),"")</f>
        <v>NO</v>
      </c>
      <c r="X287" s="9" t="str">
        <f>IFERROR(IF(INDEX('BD Demog para scores enalazar'!AJ$2:'BD Demog para scores enalazar'!AJ$3000,MATCH(Formulas!A287,'BD Demog para scores enalazar'!A$2:'BD Demog para scores enalazar'!A$3000,0))=1,"SI","NO"),"")</f>
        <v>NO</v>
      </c>
      <c r="Y287" cm="1">
        <f t="array" ref="Y287">IF(AND(W287="NO",X287="NO"),_xlfn.IFS('Paraclinicos '!K286&lt;=91,3,'Paraclinicos '!K286&lt;94,2,'Paraclinicos '!K286&lt;96,1,'Paraclinicos '!K286&gt;=96,0),"")</f>
        <v>1</v>
      </c>
      <c r="Z287" t="str" cm="1">
        <f t="array" ref="Z287">IF(OR(W287="SI",X287="SI"),_xlfn.IFS(OR(AND('Paraclinicos '!K286&lt;=83),AND('Paraclinicos '!K286&gt;=97,AA287=2)),3,OR(AND('Paraclinicos '!K286&lt;=86),AND('Paraclinicos '!K286&gt;=94,AA287=2)),2,OR(AND('Paraclinicos '!K286&lt;=88),AND('Paraclinicos '!K286&gt;=92,AA287=2)),1,OR(AND('Paraclinicos '!K286&gt;=88,'Paraclinicos '!K286&lt;=92),AND('Paraclinicos '!K286&gt;=93,AA287=0)),0),"")</f>
        <v/>
      </c>
      <c r="AA287" cm="1">
        <f t="array" ref="AA287">_xlfn.IFS('Paraclinicos '!E286="","",'Paraclinicos '!E286="Oxigeno",2,'Paraclinicos '!E286="Aire",0)</f>
        <v>2</v>
      </c>
    </row>
    <row r="288" spans="1:27" x14ac:dyDescent="0.25">
      <c r="A288">
        <f>'Paraclinicos '!A287</f>
        <v>36</v>
      </c>
      <c r="B288" s="3">
        <f>'Paraclinicos '!R287</f>
        <v>44323</v>
      </c>
      <c r="C288" cm="1">
        <f t="array" ref="C288">_xlfn.IFS('Paraclinicos '!Q287="","",'Paraclinicos '!Q287&gt;60,3,'Paraclinicos '!Q287&lt;=60,1)</f>
        <v>3</v>
      </c>
      <c r="D288" t="str">
        <f>IFERROR(IF(INDEX('BD Demog para scores enalazar'!BC$2:BC$3000,MATCH(Formulas!A288,'BD Demog para scores enalazar'!A$2:A$3000,0))=0,"SI","NO"),"")</f>
        <v>SI</v>
      </c>
      <c r="E288" cm="1">
        <f t="array" ref="E288">_xlfn.IFS(D288="","",D288="SI",4,D288="NO",1)</f>
        <v>4</v>
      </c>
      <c r="F288" cm="1">
        <f t="array" ref="F288">_xlfn.IFS('Paraclinicos '!B287="","",'Paraclinicos '!B287&gt;1,1,'Paraclinicos '!B287&lt;=1,3)</f>
        <v>3</v>
      </c>
      <c r="G288" t="str" cm="1">
        <f t="array" ref="G288">_xlfn.IFS('Paraclinicos '!D287="","",AND('Paraclinicos '!D287&gt;=250,'Paraclinicos '!D287&lt;=500),2,'Paraclinicos '!D287&gt;500,3,'Paraclinicos '!D287&lt;250,1)</f>
        <v/>
      </c>
      <c r="H288" s="50">
        <f t="shared" si="13"/>
        <v>10</v>
      </c>
      <c r="I288" cm="1">
        <f t="array" ref="I288">_xlfn.IFS('Paraclinicos '!Q287="","",'Paraclinicos '!Q287&gt;=65,1,'Paraclinicos '!Q287&lt;65,0)</f>
        <v>1</v>
      </c>
      <c r="J288" cm="1">
        <f t="array" ref="J288">_xlfn.IFS('Paraclinicos '!I287="","",'Paraclinicos '!I287&gt;7,1,'Paraclinicos '!I287&lt;=7,0)</f>
        <v>1</v>
      </c>
      <c r="K288" cm="1">
        <f t="array" ref="K288">_xlfn.IFS('Paraclinicos '!W287="","",'Paraclinicos '!W287&lt;=8,1,'Paraclinicos '!W287&gt;8,0)</f>
        <v>1</v>
      </c>
      <c r="L288" cm="1">
        <f t="array" ref="L288">_xlfn.IFS('Paraclinicos '!S287="","",'Paraclinicos '!S287&gt;=30,1,'Paraclinicos '!S287&lt;30,0)</f>
        <v>0</v>
      </c>
      <c r="M288" cm="1">
        <f t="array" ref="M288">_xlfn.IFS(OR('Paraclinicos '!T287="",'Paraclinicos '!U287=""),"",OR('Paraclinicos '!T287&lt;=90,'Paraclinicos '!U287&lt;=60),1,OR('Paraclinicos '!T287&gt;90,'Paraclinicos '!U287&gt;60),0)</f>
        <v>1</v>
      </c>
      <c r="N288" s="45">
        <f t="shared" si="14"/>
        <v>5</v>
      </c>
      <c r="O288" cm="1">
        <f t="array" ref="O288">_xlfn.IFS(OR('Paraclinicos '!M287="",'Paraclinicos '!N287="",'Paraclinicos '!N287=0),"",'Paraclinicos '!M287/'Paraclinicos '!N287&lt;100,4,'Paraclinicos '!M287/'Paraclinicos '!N287&lt;200,3,'Paraclinicos '!M287/'Paraclinicos '!N287&lt;300,2,'Paraclinicos '!M287/'Paraclinicos '!N287&lt;400,1,'Paraclinicos '!M287/'Paraclinicos '!N287&gt;=400,0)</f>
        <v>0</v>
      </c>
      <c r="P288" cm="1">
        <f t="array" ref="P288">_xlfn.IFS('Paraclinicos '!C287="","",'Paraclinicos '!C287&lt;20,4,'Paraclinicos '!C287&lt;50,3,'Paraclinicos '!C287&lt;100,2,'Paraclinicos '!C287&lt;150,1,'Paraclinicos '!C287&gt;150,0)</f>
        <v>0</v>
      </c>
      <c r="Q288" cm="1">
        <f t="array" ref="Q288">_xlfn.IFS('Paraclinicos '!O287="","",'Paraclinicos '!O287&lt;1.2,0,'Paraclinicos '!O287&lt;2,1,'Paraclinicos '!O287&lt;3.5,2,'Paraclinicos '!O287&lt;5,3,'Paraclinicos '!O287&gt;5,4)</f>
        <v>0</v>
      </c>
      <c r="R288" cm="1">
        <f t="array" ref="R288">_xlfn.IFS('Paraclinicos '!J287="","",'Paraclinicos '!J287&lt;1.2,0,'Paraclinicos '!J287&lt;2,1,'Paraclinicos '!J287&lt;6,2,'Paraclinicos '!J287&lt;12,3,'Paraclinicos '!J287&gt;=12,4)</f>
        <v>0</v>
      </c>
      <c r="S288" cm="1">
        <f t="array" ref="S288">_xlfn.IFS('Paraclinicos '!Y287="","",'Paraclinicos '!Y287&lt;70,1,'Paraclinicos '!Y287&gt;=70,0)</f>
        <v>0</v>
      </c>
      <c r="T288" cm="1">
        <f t="array" ref="T288">_xlfn.IFS('Paraclinicos '!W287="","",'Paraclinicos '!W287&lt;6,4,'Paraclinicos '!W287&lt;10,3,'Paraclinicos '!W287&lt;13,2,'Paraclinicos '!W287&lt;15,1,'Paraclinicos '!W287=15,0)</f>
        <v>4</v>
      </c>
      <c r="U288" s="54">
        <f t="shared" si="12"/>
        <v>4</v>
      </c>
      <c r="V288" cm="1">
        <f t="array" ref="V288">_xlfn.IFS('Paraclinicos '!S287="","",OR('Paraclinicos '!S287&lt;=8,'Paraclinicos '!S287&gt;=25),3,'Paraclinicos '!S287&lt;12,1,'Paraclinicos '!S287&lt;21,0,'Paraclinicos '!S287&lt;25,2)</f>
        <v>0</v>
      </c>
      <c r="W288" t="str">
        <f>IFERROR(IF(INDEX('BD Demog para scores enalazar'!Y$2:'BD Demog para scores enalazar'!Y$3000,MATCH(Formulas!A288,'BD Demog para scores enalazar'!A$2:'BD Demog para scores enalazar'!A$3000,0))=1,"SI","NO"),"")</f>
        <v>NO</v>
      </c>
      <c r="X288" s="9" t="str">
        <f>IFERROR(IF(INDEX('BD Demog para scores enalazar'!AJ$2:'BD Demog para scores enalazar'!AJ$3000,MATCH(Formulas!A288,'BD Demog para scores enalazar'!A$2:'BD Demog para scores enalazar'!A$3000,0))=1,"SI","NO"),"")</f>
        <v>NO</v>
      </c>
      <c r="Y288" cm="1">
        <f t="array" ref="Y288">IF(AND(W288="NO",X288="NO"),_xlfn.IFS('Paraclinicos '!K287&lt;=91,3,'Paraclinicos '!K287&lt;94,2,'Paraclinicos '!K287&lt;96,1,'Paraclinicos '!K287&gt;=96,0),"")</f>
        <v>1</v>
      </c>
      <c r="Z288" t="str" cm="1">
        <f t="array" ref="Z288">IF(OR(W288="SI",X288="SI"),_xlfn.IFS(OR(AND('Paraclinicos '!K287&lt;=83),AND('Paraclinicos '!K287&gt;=97,AA288=2)),3,OR(AND('Paraclinicos '!K287&lt;=86),AND('Paraclinicos '!K287&gt;=94,AA288=2)),2,OR(AND('Paraclinicos '!K287&lt;=88),AND('Paraclinicos '!K287&gt;=92,AA288=2)),1,OR(AND('Paraclinicos '!K287&gt;=88,'Paraclinicos '!K287&lt;=92),AND('Paraclinicos '!K287&gt;=93,AA288=0)),0),"")</f>
        <v/>
      </c>
      <c r="AA288" cm="1">
        <f t="array" ref="AA288">_xlfn.IFS('Paraclinicos '!E287="","",'Paraclinicos '!E287="Oxigeno",2,'Paraclinicos '!E287="Aire",0)</f>
        <v>2</v>
      </c>
    </row>
    <row r="289" spans="1:27" x14ac:dyDescent="0.25">
      <c r="A289">
        <f>'Paraclinicos '!A288</f>
        <v>36</v>
      </c>
      <c r="B289" s="3">
        <f>'Paraclinicos '!R288</f>
        <v>44323</v>
      </c>
      <c r="C289" cm="1">
        <f t="array" ref="C289">_xlfn.IFS('Paraclinicos '!Q288="","",'Paraclinicos '!Q288&gt;60,3,'Paraclinicos '!Q288&lt;=60,1)</f>
        <v>3</v>
      </c>
      <c r="D289" t="str">
        <f>IFERROR(IF(INDEX('BD Demog para scores enalazar'!BC$2:BC$3000,MATCH(Formulas!A289,'BD Demog para scores enalazar'!A$2:A$3000,0))=0,"SI","NO"),"")</f>
        <v>SI</v>
      </c>
      <c r="E289" cm="1">
        <f t="array" ref="E289">_xlfn.IFS(D289="","",D289="SI",4,D289="NO",1)</f>
        <v>4</v>
      </c>
      <c r="F289" cm="1">
        <f t="array" ref="F289">_xlfn.IFS('Paraclinicos '!B288="","",'Paraclinicos '!B288&gt;1,1,'Paraclinicos '!B288&lt;=1,3)</f>
        <v>3</v>
      </c>
      <c r="G289" cm="1">
        <f t="array" ref="G289">_xlfn.IFS('Paraclinicos '!D288="","",AND('Paraclinicos '!D288&gt;=250,'Paraclinicos '!D288&lt;=500),2,'Paraclinicos '!D288&gt;500,3,'Paraclinicos '!D288&lt;250,1)</f>
        <v>1</v>
      </c>
      <c r="H289" s="50">
        <f t="shared" si="13"/>
        <v>11</v>
      </c>
      <c r="I289" cm="1">
        <f t="array" ref="I289">_xlfn.IFS('Paraclinicos '!Q288="","",'Paraclinicos '!Q288&gt;=65,1,'Paraclinicos '!Q288&lt;65,0)</f>
        <v>1</v>
      </c>
      <c r="J289" cm="1">
        <f t="array" ref="J289">_xlfn.IFS('Paraclinicos '!I288="","",'Paraclinicos '!I288&gt;7,1,'Paraclinicos '!I288&lt;=7,0)</f>
        <v>1</v>
      </c>
      <c r="K289" cm="1">
        <f t="array" ref="K289">_xlfn.IFS('Paraclinicos '!W288="","",'Paraclinicos '!W288&lt;=8,1,'Paraclinicos '!W288&gt;8,0)</f>
        <v>1</v>
      </c>
      <c r="L289" cm="1">
        <f t="array" ref="L289">_xlfn.IFS('Paraclinicos '!S288="","",'Paraclinicos '!S288&gt;=30,1,'Paraclinicos '!S288&lt;30,0)</f>
        <v>0</v>
      </c>
      <c r="M289" cm="1">
        <f t="array" ref="M289">_xlfn.IFS(OR('Paraclinicos '!T288="",'Paraclinicos '!U288=""),"",OR('Paraclinicos '!T288&lt;=90,'Paraclinicos '!U288&lt;=60),1,OR('Paraclinicos '!T288&gt;90,'Paraclinicos '!U288&gt;60),0)</f>
        <v>1</v>
      </c>
      <c r="N289" s="45">
        <f t="shared" si="14"/>
        <v>6</v>
      </c>
      <c r="O289" cm="1">
        <f t="array" ref="O289">_xlfn.IFS(OR('Paraclinicos '!M288="",'Paraclinicos '!N288="",'Paraclinicos '!N288=0),"",'Paraclinicos '!M288/'Paraclinicos '!N288&lt;100,4,'Paraclinicos '!M288/'Paraclinicos '!N288&lt;200,3,'Paraclinicos '!M288/'Paraclinicos '!N288&lt;300,2,'Paraclinicos '!M288/'Paraclinicos '!N288&lt;400,1,'Paraclinicos '!M288/'Paraclinicos '!N288&gt;=400,0)</f>
        <v>2</v>
      </c>
      <c r="P289" cm="1">
        <f t="array" ref="P289">_xlfn.IFS('Paraclinicos '!C288="","",'Paraclinicos '!C288&lt;20,4,'Paraclinicos '!C288&lt;50,3,'Paraclinicos '!C288&lt;100,2,'Paraclinicos '!C288&lt;150,1,'Paraclinicos '!C288&gt;150,0)</f>
        <v>0</v>
      </c>
      <c r="Q289" cm="1">
        <f t="array" ref="Q289">_xlfn.IFS('Paraclinicos '!O288="","",'Paraclinicos '!O288&lt;1.2,0,'Paraclinicos '!O288&lt;2,1,'Paraclinicos '!O288&lt;3.5,2,'Paraclinicos '!O288&lt;5,3,'Paraclinicos '!O288&gt;5,4)</f>
        <v>0</v>
      </c>
      <c r="R289" cm="1">
        <f t="array" ref="R289">_xlfn.IFS('Paraclinicos '!J288="","",'Paraclinicos '!J288&lt;1.2,0,'Paraclinicos '!J288&lt;2,1,'Paraclinicos '!J288&lt;6,2,'Paraclinicos '!J288&lt;12,3,'Paraclinicos '!J288&gt;=12,4)</f>
        <v>0</v>
      </c>
      <c r="S289" cm="1">
        <f t="array" ref="S289">_xlfn.IFS('Paraclinicos '!Y288="","",'Paraclinicos '!Y288&lt;70,1,'Paraclinicos '!Y288&gt;=70,0)</f>
        <v>0</v>
      </c>
      <c r="T289" cm="1">
        <f t="array" ref="T289">_xlfn.IFS('Paraclinicos '!W288="","",'Paraclinicos '!W288&lt;6,4,'Paraclinicos '!W288&lt;10,3,'Paraclinicos '!W288&lt;13,2,'Paraclinicos '!W288&lt;15,1,'Paraclinicos '!W288=15,0)</f>
        <v>4</v>
      </c>
      <c r="U289" s="54">
        <f t="shared" si="12"/>
        <v>6</v>
      </c>
      <c r="V289" cm="1">
        <f t="array" ref="V289">_xlfn.IFS('Paraclinicos '!S288="","",OR('Paraclinicos '!S288&lt;=8,'Paraclinicos '!S288&gt;=25),3,'Paraclinicos '!S288&lt;12,1,'Paraclinicos '!S288&lt;21,0,'Paraclinicos '!S288&lt;25,2)</f>
        <v>0</v>
      </c>
      <c r="W289" t="str">
        <f>IFERROR(IF(INDEX('BD Demog para scores enalazar'!Y$2:'BD Demog para scores enalazar'!Y$3000,MATCH(Formulas!A289,'BD Demog para scores enalazar'!A$2:'BD Demog para scores enalazar'!A$3000,0))=1,"SI","NO"),"")</f>
        <v>NO</v>
      </c>
      <c r="X289" s="9" t="str">
        <f>IFERROR(IF(INDEX('BD Demog para scores enalazar'!AJ$2:'BD Demog para scores enalazar'!AJ$3000,MATCH(Formulas!A289,'BD Demog para scores enalazar'!A$2:'BD Demog para scores enalazar'!A$3000,0))=1,"SI","NO"),"")</f>
        <v>NO</v>
      </c>
      <c r="Y289" cm="1">
        <f t="array" ref="Y289">IF(AND(W289="NO",X289="NO"),_xlfn.IFS('Paraclinicos '!K288&lt;=91,3,'Paraclinicos '!K288&lt;94,2,'Paraclinicos '!K288&lt;96,1,'Paraclinicos '!K288&gt;=96,0),"")</f>
        <v>3</v>
      </c>
      <c r="Z289" t="str" cm="1">
        <f t="array" ref="Z289">IF(OR(W289="SI",X289="SI"),_xlfn.IFS(OR(AND('Paraclinicos '!K288&lt;=83),AND('Paraclinicos '!K288&gt;=97,AA289=2)),3,OR(AND('Paraclinicos '!K288&lt;=86),AND('Paraclinicos '!K288&gt;=94,AA289=2)),2,OR(AND('Paraclinicos '!K288&lt;=88),AND('Paraclinicos '!K288&gt;=92,AA289=2)),1,OR(AND('Paraclinicos '!K288&gt;=88,'Paraclinicos '!K288&lt;=92),AND('Paraclinicos '!K288&gt;=93,AA289=0)),0),"")</f>
        <v/>
      </c>
      <c r="AA289" cm="1">
        <f t="array" ref="AA289">_xlfn.IFS('Paraclinicos '!E288="","",'Paraclinicos '!E288="Oxigeno",2,'Paraclinicos '!E288="Aire",0)</f>
        <v>2</v>
      </c>
    </row>
    <row r="290" spans="1:27" x14ac:dyDescent="0.25">
      <c r="A290">
        <f>'Paraclinicos '!A289</f>
        <v>38</v>
      </c>
      <c r="B290" s="3">
        <f>'Paraclinicos '!R289</f>
        <v>44287</v>
      </c>
      <c r="C290" cm="1">
        <f t="array" ref="C290">_xlfn.IFS('Paraclinicos '!Q289="","",'Paraclinicos '!Q289&gt;60,3,'Paraclinicos '!Q289&lt;=60,1)</f>
        <v>3</v>
      </c>
      <c r="D290" t="str">
        <f>IFERROR(IF(INDEX('BD Demog para scores enalazar'!BC$2:BC$3000,MATCH(Formulas!A290,'BD Demog para scores enalazar'!A$2:A$3000,0))=0,"SI","NO"),"")</f>
        <v>NO</v>
      </c>
      <c r="E290" cm="1">
        <f t="array" ref="E290">_xlfn.IFS(D290="","",D290="SI",4,D290="NO",1)</f>
        <v>1</v>
      </c>
      <c r="F290" cm="1">
        <f t="array" ref="F290">_xlfn.IFS('Paraclinicos '!B289="","",'Paraclinicos '!B289&gt;1,1,'Paraclinicos '!B289&lt;=1,3)</f>
        <v>3</v>
      </c>
      <c r="G290" cm="1">
        <f t="array" ref="G290">_xlfn.IFS('Paraclinicos '!D289="","",AND('Paraclinicos '!D289&gt;=250,'Paraclinicos '!D289&lt;=500),2,'Paraclinicos '!D289&gt;500,3,'Paraclinicos '!D289&lt;250,1)</f>
        <v>3</v>
      </c>
      <c r="H290" s="50">
        <f t="shared" si="13"/>
        <v>10</v>
      </c>
      <c r="I290" cm="1">
        <f t="array" ref="I290">_xlfn.IFS('Paraclinicos '!Q289="","",'Paraclinicos '!Q289&gt;=65,1,'Paraclinicos '!Q289&lt;65,0)</f>
        <v>0</v>
      </c>
      <c r="J290" cm="1">
        <f t="array" ref="J290">_xlfn.IFS('Paraclinicos '!I289="","",'Paraclinicos '!I289&gt;7,1,'Paraclinicos '!I289&lt;=7,0)</f>
        <v>1</v>
      </c>
      <c r="K290" cm="1">
        <f t="array" ref="K290">_xlfn.IFS('Paraclinicos '!W289="","",'Paraclinicos '!W289&lt;=8,1,'Paraclinicos '!W289&gt;8,0)</f>
        <v>0</v>
      </c>
      <c r="L290" cm="1">
        <f t="array" ref="L290">_xlfn.IFS('Paraclinicos '!S289="","",'Paraclinicos '!S289&gt;=30,1,'Paraclinicos '!S289&lt;30,0)</f>
        <v>1</v>
      </c>
      <c r="M290" cm="1">
        <f t="array" ref="M290">_xlfn.IFS(OR('Paraclinicos '!T289="",'Paraclinicos '!U289=""),"",OR('Paraclinicos '!T289&lt;=90,'Paraclinicos '!U289&lt;=60),1,OR('Paraclinicos '!T289&gt;90,'Paraclinicos '!U289&gt;60),0)</f>
        <v>0</v>
      </c>
      <c r="N290" s="45">
        <f t="shared" si="14"/>
        <v>5</v>
      </c>
      <c r="O290" cm="1">
        <f t="array" ref="O290">_xlfn.IFS(OR('Paraclinicos '!M289="",'Paraclinicos '!N289="",'Paraclinicos '!N289=0),"",'Paraclinicos '!M289/'Paraclinicos '!N289&lt;100,4,'Paraclinicos '!M289/'Paraclinicos '!N289&lt;200,3,'Paraclinicos '!M289/'Paraclinicos '!N289&lt;300,2,'Paraclinicos '!M289/'Paraclinicos '!N289&lt;400,1,'Paraclinicos '!M289/'Paraclinicos '!N289&gt;=400,0)</f>
        <v>1</v>
      </c>
      <c r="P290" cm="1">
        <f t="array" ref="P290">_xlfn.IFS('Paraclinicos '!C289="","",'Paraclinicos '!C289&lt;20,4,'Paraclinicos '!C289&lt;50,3,'Paraclinicos '!C289&lt;100,2,'Paraclinicos '!C289&lt;150,1,'Paraclinicos '!C289&gt;150,0)</f>
        <v>0</v>
      </c>
      <c r="Q290" cm="1">
        <f t="array" ref="Q290">_xlfn.IFS('Paraclinicos '!O289="","",'Paraclinicos '!O289&lt;1.2,0,'Paraclinicos '!O289&lt;2,1,'Paraclinicos '!O289&lt;3.5,2,'Paraclinicos '!O289&lt;5,3,'Paraclinicos '!O289&gt;5,4)</f>
        <v>0</v>
      </c>
      <c r="R290" cm="1">
        <f t="array" ref="R290">_xlfn.IFS('Paraclinicos '!J289="","",'Paraclinicos '!J289&lt;1.2,0,'Paraclinicos '!J289&lt;2,1,'Paraclinicos '!J289&lt;6,2,'Paraclinicos '!J289&lt;12,3,'Paraclinicos '!J289&gt;=12,4)</f>
        <v>0</v>
      </c>
      <c r="S290" cm="1">
        <f t="array" ref="S290">_xlfn.IFS('Paraclinicos '!Y289="","",'Paraclinicos '!Y289&lt;70,1,'Paraclinicos '!Y289&gt;=70,0)</f>
        <v>0</v>
      </c>
      <c r="T290" cm="1">
        <f t="array" ref="T290">_xlfn.IFS('Paraclinicos '!W289="","",'Paraclinicos '!W289&lt;6,4,'Paraclinicos '!W289&lt;10,3,'Paraclinicos '!W289&lt;13,2,'Paraclinicos '!W289&lt;15,1,'Paraclinicos '!W289=15,0)</f>
        <v>0</v>
      </c>
      <c r="U290" s="54">
        <f t="shared" si="12"/>
        <v>1</v>
      </c>
      <c r="V290" cm="1">
        <f t="array" ref="V290">_xlfn.IFS('Paraclinicos '!S289="","",OR('Paraclinicos '!S289&lt;=8,'Paraclinicos '!S289&gt;=25),3,'Paraclinicos '!S289&lt;12,1,'Paraclinicos '!S289&lt;21,0,'Paraclinicos '!S289&lt;25,2)</f>
        <v>3</v>
      </c>
      <c r="W290" t="str">
        <f>IFERROR(IF(INDEX('BD Demog para scores enalazar'!Y$2:'BD Demog para scores enalazar'!Y$3000,MATCH(Formulas!A290,'BD Demog para scores enalazar'!A$2:'BD Demog para scores enalazar'!A$3000,0))=1,"SI","NO"),"")</f>
        <v>NO</v>
      </c>
      <c r="X290" s="9" t="str">
        <f>IFERROR(IF(INDEX('BD Demog para scores enalazar'!AJ$2:'BD Demog para scores enalazar'!AJ$3000,MATCH(Formulas!A290,'BD Demog para scores enalazar'!A$2:'BD Demog para scores enalazar'!A$3000,0))=1,"SI","NO"),"")</f>
        <v>NO</v>
      </c>
      <c r="Y290" cm="1">
        <f t="array" ref="Y290">IF(AND(W290="NO",X290="NO"),_xlfn.IFS('Paraclinicos '!K289&lt;=91,3,'Paraclinicos '!K289&lt;94,2,'Paraclinicos '!K289&lt;96,1,'Paraclinicos '!K289&gt;=96,0),"")</f>
        <v>1</v>
      </c>
      <c r="Z290" t="str" cm="1">
        <f t="array" ref="Z290">IF(OR(W290="SI",X290="SI"),_xlfn.IFS(OR(AND('Paraclinicos '!K289&lt;=83),AND('Paraclinicos '!K289&gt;=97,AA290=2)),3,OR(AND('Paraclinicos '!K289&lt;=86),AND('Paraclinicos '!K289&gt;=94,AA290=2)),2,OR(AND('Paraclinicos '!K289&lt;=88),AND('Paraclinicos '!K289&gt;=92,AA290=2)),1,OR(AND('Paraclinicos '!K289&gt;=88,'Paraclinicos '!K289&lt;=92),AND('Paraclinicos '!K289&gt;=93,AA290=0)),0),"")</f>
        <v/>
      </c>
      <c r="AA290" cm="1">
        <f t="array" ref="AA290">_xlfn.IFS('Paraclinicos '!E289="","",'Paraclinicos '!E289="Oxigeno",2,'Paraclinicos '!E289="Aire",0)</f>
        <v>2</v>
      </c>
    </row>
    <row r="291" spans="1:27" x14ac:dyDescent="0.25">
      <c r="A291">
        <f>'Paraclinicos '!A290</f>
        <v>38</v>
      </c>
      <c r="B291" s="3">
        <f>'Paraclinicos '!R290</f>
        <v>44288</v>
      </c>
      <c r="C291" cm="1">
        <f t="array" ref="C291">_xlfn.IFS('Paraclinicos '!Q290="","",'Paraclinicos '!Q290&gt;60,3,'Paraclinicos '!Q290&lt;=60,1)</f>
        <v>3</v>
      </c>
      <c r="D291" t="str">
        <f>IFERROR(IF(INDEX('BD Demog para scores enalazar'!BC$2:BC$3000,MATCH(Formulas!A291,'BD Demog para scores enalazar'!A$2:A$3000,0))=0,"SI","NO"),"")</f>
        <v>NO</v>
      </c>
      <c r="E291" cm="1">
        <f t="array" ref="E291">_xlfn.IFS(D291="","",D291="SI",4,D291="NO",1)</f>
        <v>1</v>
      </c>
      <c r="F291" cm="1">
        <f t="array" ref="F291">_xlfn.IFS('Paraclinicos '!B290="","",'Paraclinicos '!B290&gt;1,1,'Paraclinicos '!B290&lt;=1,3)</f>
        <v>3</v>
      </c>
      <c r="G291" cm="1">
        <f t="array" ref="G291">_xlfn.IFS('Paraclinicos '!D290="","",AND('Paraclinicos '!D290&gt;=250,'Paraclinicos '!D290&lt;=500),2,'Paraclinicos '!D290&gt;500,3,'Paraclinicos '!D290&lt;250,1)</f>
        <v>2</v>
      </c>
      <c r="H291" s="50">
        <f t="shared" si="13"/>
        <v>9</v>
      </c>
      <c r="I291" cm="1">
        <f t="array" ref="I291">_xlfn.IFS('Paraclinicos '!Q290="","",'Paraclinicos '!Q290&gt;=65,1,'Paraclinicos '!Q290&lt;65,0)</f>
        <v>0</v>
      </c>
      <c r="J291" t="str" cm="1">
        <f t="array" ref="J291">_xlfn.IFS('Paraclinicos '!I290="","",'Paraclinicos '!I290&gt;7,1,'Paraclinicos '!I290&lt;=7,0)</f>
        <v/>
      </c>
      <c r="K291" cm="1">
        <f t="array" ref="K291">_xlfn.IFS('Paraclinicos '!W290="","",'Paraclinicos '!W290&lt;=8,1,'Paraclinicos '!W290&gt;8,0)</f>
        <v>1</v>
      </c>
      <c r="L291" cm="1">
        <f t="array" ref="L291">_xlfn.IFS('Paraclinicos '!S290="","",'Paraclinicos '!S290&gt;=30,1,'Paraclinicos '!S290&lt;30,0)</f>
        <v>0</v>
      </c>
      <c r="M291" cm="1">
        <f t="array" ref="M291">_xlfn.IFS(OR('Paraclinicos '!T290="",'Paraclinicos '!U290=""),"",OR('Paraclinicos '!T290&lt;=90,'Paraclinicos '!U290&lt;=60),1,OR('Paraclinicos '!T290&gt;90,'Paraclinicos '!U290&gt;60),0)</f>
        <v>0</v>
      </c>
      <c r="N291" s="45">
        <f t="shared" si="14"/>
        <v>3</v>
      </c>
      <c r="O291" cm="1">
        <f t="array" ref="O291">_xlfn.IFS(OR('Paraclinicos '!M290="",'Paraclinicos '!N290="",'Paraclinicos '!N290=0),"",'Paraclinicos '!M290/'Paraclinicos '!N290&lt;100,4,'Paraclinicos '!M290/'Paraclinicos '!N290&lt;200,3,'Paraclinicos '!M290/'Paraclinicos '!N290&lt;300,2,'Paraclinicos '!M290/'Paraclinicos '!N290&lt;400,1,'Paraclinicos '!M290/'Paraclinicos '!N290&gt;=400,0)</f>
        <v>2</v>
      </c>
      <c r="P291" cm="1">
        <f t="array" ref="P291">_xlfn.IFS('Paraclinicos '!C290="","",'Paraclinicos '!C290&lt;20,4,'Paraclinicos '!C290&lt;50,3,'Paraclinicos '!C290&lt;100,2,'Paraclinicos '!C290&lt;150,1,'Paraclinicos '!C290&gt;150,0)</f>
        <v>0</v>
      </c>
      <c r="Q291" t="str" cm="1">
        <f t="array" ref="Q291">_xlfn.IFS('Paraclinicos '!O290="","",'Paraclinicos '!O290&lt;1.2,0,'Paraclinicos '!O290&lt;2,1,'Paraclinicos '!O290&lt;3.5,2,'Paraclinicos '!O290&lt;5,3,'Paraclinicos '!O290&gt;5,4)</f>
        <v/>
      </c>
      <c r="R291" t="str" cm="1">
        <f t="array" ref="R291">_xlfn.IFS('Paraclinicos '!J290="","",'Paraclinicos '!J290&lt;1.2,0,'Paraclinicos '!J290&lt;2,1,'Paraclinicos '!J290&lt;6,2,'Paraclinicos '!J290&lt;12,3,'Paraclinicos '!J290&gt;=12,4)</f>
        <v/>
      </c>
      <c r="S291" cm="1">
        <f t="array" ref="S291">_xlfn.IFS('Paraclinicos '!Y290="","",'Paraclinicos '!Y290&lt;70,1,'Paraclinicos '!Y290&gt;=70,0)</f>
        <v>0</v>
      </c>
      <c r="T291" cm="1">
        <f t="array" ref="T291">_xlfn.IFS('Paraclinicos '!W290="","",'Paraclinicos '!W290&lt;6,4,'Paraclinicos '!W290&lt;10,3,'Paraclinicos '!W290&lt;13,2,'Paraclinicos '!W290&lt;15,1,'Paraclinicos '!W290=15,0)</f>
        <v>4</v>
      </c>
      <c r="U291" s="54">
        <f t="shared" si="12"/>
        <v>6</v>
      </c>
      <c r="V291" cm="1">
        <f t="array" ref="V291">_xlfn.IFS('Paraclinicos '!S290="","",OR('Paraclinicos '!S290&lt;=8,'Paraclinicos '!S290&gt;=25),3,'Paraclinicos '!S290&lt;12,1,'Paraclinicos '!S290&lt;21,0,'Paraclinicos '!S290&lt;25,2)</f>
        <v>2</v>
      </c>
      <c r="W291" t="str">
        <f>IFERROR(IF(INDEX('BD Demog para scores enalazar'!Y$2:'BD Demog para scores enalazar'!Y$3000,MATCH(Formulas!A291,'BD Demog para scores enalazar'!A$2:'BD Demog para scores enalazar'!A$3000,0))=1,"SI","NO"),"")</f>
        <v>NO</v>
      </c>
      <c r="X291" s="9" t="str">
        <f>IFERROR(IF(INDEX('BD Demog para scores enalazar'!AJ$2:'BD Demog para scores enalazar'!AJ$3000,MATCH(Formulas!A291,'BD Demog para scores enalazar'!A$2:'BD Demog para scores enalazar'!A$3000,0))=1,"SI","NO"),"")</f>
        <v>NO</v>
      </c>
      <c r="Y291" cm="1">
        <f t="array" ref="Y291">IF(AND(W291="NO",X291="NO"),_xlfn.IFS('Paraclinicos '!K290&lt;=91,3,'Paraclinicos '!K290&lt;94,2,'Paraclinicos '!K290&lt;96,1,'Paraclinicos '!K290&gt;=96,0),"")</f>
        <v>2</v>
      </c>
      <c r="Z291" t="str" cm="1">
        <f t="array" ref="Z291">IF(OR(W291="SI",X291="SI"),_xlfn.IFS(OR(AND('Paraclinicos '!K290&lt;=83),AND('Paraclinicos '!K290&gt;=97,AA291=2)),3,OR(AND('Paraclinicos '!K290&lt;=86),AND('Paraclinicos '!K290&gt;=94,AA291=2)),2,OR(AND('Paraclinicos '!K290&lt;=88),AND('Paraclinicos '!K290&gt;=92,AA291=2)),1,OR(AND('Paraclinicos '!K290&gt;=88,'Paraclinicos '!K290&lt;=92),AND('Paraclinicos '!K290&gt;=93,AA291=0)),0),"")</f>
        <v/>
      </c>
      <c r="AA291" cm="1">
        <f t="array" ref="AA291">_xlfn.IFS('Paraclinicos '!E290="","",'Paraclinicos '!E290="Oxigeno",2,'Paraclinicos '!E290="Aire",0)</f>
        <v>2</v>
      </c>
    </row>
    <row r="292" spans="1:27" x14ac:dyDescent="0.25">
      <c r="A292">
        <f>'Paraclinicos '!A291</f>
        <v>38</v>
      </c>
      <c r="B292" s="3">
        <f>'Paraclinicos '!R291</f>
        <v>44291</v>
      </c>
      <c r="C292" cm="1">
        <f t="array" ref="C292">_xlfn.IFS('Paraclinicos '!Q291="","",'Paraclinicos '!Q291&gt;60,3,'Paraclinicos '!Q291&lt;=60,1)</f>
        <v>3</v>
      </c>
      <c r="D292" t="str">
        <f>IFERROR(IF(INDEX('BD Demog para scores enalazar'!BC$2:BC$3000,MATCH(Formulas!A292,'BD Demog para scores enalazar'!A$2:A$3000,0))=0,"SI","NO"),"")</f>
        <v>NO</v>
      </c>
      <c r="E292" cm="1">
        <f t="array" ref="E292">_xlfn.IFS(D292="","",D292="SI",4,D292="NO",1)</f>
        <v>1</v>
      </c>
      <c r="F292" cm="1">
        <f t="array" ref="F292">_xlfn.IFS('Paraclinicos '!B291="","",'Paraclinicos '!B291&gt;1,1,'Paraclinicos '!B291&lt;=1,3)</f>
        <v>3</v>
      </c>
      <c r="G292" cm="1">
        <f t="array" ref="G292">_xlfn.IFS('Paraclinicos '!D291="","",AND('Paraclinicos '!D291&gt;=250,'Paraclinicos '!D291&lt;=500),2,'Paraclinicos '!D291&gt;500,3,'Paraclinicos '!D291&lt;250,1)</f>
        <v>3</v>
      </c>
      <c r="H292" s="50">
        <f t="shared" si="13"/>
        <v>10</v>
      </c>
      <c r="I292" cm="1">
        <f t="array" ref="I292">_xlfn.IFS('Paraclinicos '!Q291="","",'Paraclinicos '!Q291&gt;=65,1,'Paraclinicos '!Q291&lt;65,0)</f>
        <v>0</v>
      </c>
      <c r="J292" cm="1">
        <f t="array" ref="J292">_xlfn.IFS('Paraclinicos '!I291="","",'Paraclinicos '!I291&gt;7,1,'Paraclinicos '!I291&lt;=7,0)</f>
        <v>1</v>
      </c>
      <c r="K292" cm="1">
        <f t="array" ref="K292">_xlfn.IFS('Paraclinicos '!W291="","",'Paraclinicos '!W291&lt;=8,1,'Paraclinicos '!W291&gt;8,0)</f>
        <v>0</v>
      </c>
      <c r="L292" cm="1">
        <f t="array" ref="L292">_xlfn.IFS('Paraclinicos '!S291="","",'Paraclinicos '!S291&gt;=30,1,'Paraclinicos '!S291&lt;30,0)</f>
        <v>0</v>
      </c>
      <c r="M292" cm="1">
        <f t="array" ref="M292">_xlfn.IFS(OR('Paraclinicos '!T291="",'Paraclinicos '!U291=""),"",OR('Paraclinicos '!T291&lt;=90,'Paraclinicos '!U291&lt;=60),1,OR('Paraclinicos '!T291&gt;90,'Paraclinicos '!U291&gt;60),0)</f>
        <v>0</v>
      </c>
      <c r="N292" s="45">
        <f t="shared" si="14"/>
        <v>2</v>
      </c>
      <c r="O292" cm="1">
        <f t="array" ref="O292">_xlfn.IFS(OR('Paraclinicos '!M291="",'Paraclinicos '!N291="",'Paraclinicos '!N291=0),"",'Paraclinicos '!M291/'Paraclinicos '!N291&lt;100,4,'Paraclinicos '!M291/'Paraclinicos '!N291&lt;200,3,'Paraclinicos '!M291/'Paraclinicos '!N291&lt;300,2,'Paraclinicos '!M291/'Paraclinicos '!N291&lt;400,1,'Paraclinicos '!M291/'Paraclinicos '!N291&gt;=400,0)</f>
        <v>2</v>
      </c>
      <c r="P292" cm="1">
        <f t="array" ref="P292">_xlfn.IFS('Paraclinicos '!C291="","",'Paraclinicos '!C291&lt;20,4,'Paraclinicos '!C291&lt;50,3,'Paraclinicos '!C291&lt;100,2,'Paraclinicos '!C291&lt;150,1,'Paraclinicos '!C291&gt;150,0)</f>
        <v>0</v>
      </c>
      <c r="Q292" cm="1">
        <f t="array" ref="Q292">_xlfn.IFS('Paraclinicos '!O291="","",'Paraclinicos '!O291&lt;1.2,0,'Paraclinicos '!O291&lt;2,1,'Paraclinicos '!O291&lt;3.5,2,'Paraclinicos '!O291&lt;5,3,'Paraclinicos '!O291&gt;5,4)</f>
        <v>0</v>
      </c>
      <c r="R292" t="str" cm="1">
        <f t="array" ref="R292">_xlfn.IFS('Paraclinicos '!J291="","",'Paraclinicos '!J291&lt;1.2,0,'Paraclinicos '!J291&lt;2,1,'Paraclinicos '!J291&lt;6,2,'Paraclinicos '!J291&lt;12,3,'Paraclinicos '!J291&gt;=12,4)</f>
        <v/>
      </c>
      <c r="S292" cm="1">
        <f t="array" ref="S292">_xlfn.IFS('Paraclinicos '!Y291="","",'Paraclinicos '!Y291&lt;70,1,'Paraclinicos '!Y291&gt;=70,0)</f>
        <v>0</v>
      </c>
      <c r="T292" cm="1">
        <f t="array" ref="T292">_xlfn.IFS('Paraclinicos '!W291="","",'Paraclinicos '!W291&lt;6,4,'Paraclinicos '!W291&lt;10,3,'Paraclinicos '!W291&lt;13,2,'Paraclinicos '!W291&lt;15,1,'Paraclinicos '!W291=15,0)</f>
        <v>0</v>
      </c>
      <c r="U292" s="54">
        <f t="shared" si="12"/>
        <v>2</v>
      </c>
      <c r="V292" cm="1">
        <f t="array" ref="V292">_xlfn.IFS('Paraclinicos '!S291="","",OR('Paraclinicos '!S291&lt;=8,'Paraclinicos '!S291&gt;=25),3,'Paraclinicos '!S291&lt;12,1,'Paraclinicos '!S291&lt;21,0,'Paraclinicos '!S291&lt;25,2)</f>
        <v>0</v>
      </c>
      <c r="W292" t="str">
        <f>IFERROR(IF(INDEX('BD Demog para scores enalazar'!Y$2:'BD Demog para scores enalazar'!Y$3000,MATCH(Formulas!A292,'BD Demog para scores enalazar'!A$2:'BD Demog para scores enalazar'!A$3000,0))=1,"SI","NO"),"")</f>
        <v>NO</v>
      </c>
      <c r="X292" s="9" t="str">
        <f>IFERROR(IF(INDEX('BD Demog para scores enalazar'!AJ$2:'BD Demog para scores enalazar'!AJ$3000,MATCH(Formulas!A292,'BD Demog para scores enalazar'!A$2:'BD Demog para scores enalazar'!A$3000,0))=1,"SI","NO"),"")</f>
        <v>NO</v>
      </c>
      <c r="Y292" cm="1">
        <f t="array" ref="Y292">IF(AND(W292="NO",X292="NO"),_xlfn.IFS('Paraclinicos '!K291&lt;=91,3,'Paraclinicos '!K291&lt;94,2,'Paraclinicos '!K291&lt;96,1,'Paraclinicos '!K291&gt;=96,0),"")</f>
        <v>3</v>
      </c>
      <c r="Z292" t="str" cm="1">
        <f t="array" ref="Z292">IF(OR(W292="SI",X292="SI"),_xlfn.IFS(OR(AND('Paraclinicos '!K291&lt;=83),AND('Paraclinicos '!K291&gt;=97,AA292=2)),3,OR(AND('Paraclinicos '!K291&lt;=86),AND('Paraclinicos '!K291&gt;=94,AA292=2)),2,OR(AND('Paraclinicos '!K291&lt;=88),AND('Paraclinicos '!K291&gt;=92,AA292=2)),1,OR(AND('Paraclinicos '!K291&gt;=88,'Paraclinicos '!K291&lt;=92),AND('Paraclinicos '!K291&gt;=93,AA292=0)),0),"")</f>
        <v/>
      </c>
      <c r="AA292" cm="1">
        <f t="array" ref="AA292">_xlfn.IFS('Paraclinicos '!E291="","",'Paraclinicos '!E291="Oxigeno",2,'Paraclinicos '!E291="Aire",0)</f>
        <v>2</v>
      </c>
    </row>
    <row r="293" spans="1:27" x14ac:dyDescent="0.25">
      <c r="A293">
        <f>'Paraclinicos '!A292</f>
        <v>41</v>
      </c>
      <c r="B293" s="3">
        <f>'Paraclinicos '!R292</f>
        <v>44305</v>
      </c>
      <c r="C293" cm="1">
        <f t="array" ref="C293">_xlfn.IFS('Paraclinicos '!Q292="","",'Paraclinicos '!Q292&gt;60,3,'Paraclinicos '!Q292&lt;=60,1)</f>
        <v>1</v>
      </c>
      <c r="D293" t="str">
        <f>IFERROR(IF(INDEX('BD Demog para scores enalazar'!BC$2:BC$3000,MATCH(Formulas!A293,'BD Demog para scores enalazar'!A$2:A$3000,0))=0,"SI","NO"),"")</f>
        <v>SI</v>
      </c>
      <c r="E293" cm="1">
        <f t="array" ref="E293">_xlfn.IFS(D293="","",D293="SI",4,D293="NO",1)</f>
        <v>4</v>
      </c>
      <c r="F293" cm="1">
        <f t="array" ref="F293">_xlfn.IFS('Paraclinicos '!B292="","",'Paraclinicos '!B292&gt;1,1,'Paraclinicos '!B292&lt;=1,3)</f>
        <v>3</v>
      </c>
      <c r="G293" cm="1">
        <f t="array" ref="G293">_xlfn.IFS('Paraclinicos '!D292="","",AND('Paraclinicos '!D292&gt;=250,'Paraclinicos '!D292&lt;=500),2,'Paraclinicos '!D292&gt;500,3,'Paraclinicos '!D292&lt;250,1)</f>
        <v>2</v>
      </c>
      <c r="H293" s="50">
        <f t="shared" si="13"/>
        <v>10</v>
      </c>
      <c r="I293" cm="1">
        <f t="array" ref="I293">_xlfn.IFS('Paraclinicos '!Q292="","",'Paraclinicos '!Q292&gt;=65,1,'Paraclinicos '!Q292&lt;65,0)</f>
        <v>0</v>
      </c>
      <c r="J293" cm="1">
        <f t="array" ref="J293">_xlfn.IFS('Paraclinicos '!I292="","",'Paraclinicos '!I292&gt;7,1,'Paraclinicos '!I292&lt;=7,0)</f>
        <v>1</v>
      </c>
      <c r="K293" cm="1">
        <f t="array" ref="K293">_xlfn.IFS('Paraclinicos '!W292="","",'Paraclinicos '!W292&lt;=8,1,'Paraclinicos '!W292&gt;8,0)</f>
        <v>0</v>
      </c>
      <c r="L293" cm="1">
        <f t="array" ref="L293">_xlfn.IFS('Paraclinicos '!S292="","",'Paraclinicos '!S292&gt;=30,1,'Paraclinicos '!S292&lt;30,0)</f>
        <v>0</v>
      </c>
      <c r="M293" cm="1">
        <f t="array" ref="M293">_xlfn.IFS(OR('Paraclinicos '!T292="",'Paraclinicos '!U292=""),"",OR('Paraclinicos '!T292&lt;=90,'Paraclinicos '!U292&lt;=60),1,OR('Paraclinicos '!T292&gt;90,'Paraclinicos '!U292&gt;60),0)</f>
        <v>0</v>
      </c>
      <c r="N293" s="45">
        <f t="shared" si="14"/>
        <v>2</v>
      </c>
      <c r="O293" cm="1">
        <f t="array" ref="O293">_xlfn.IFS(OR('Paraclinicos '!M292="",'Paraclinicos '!N292="",'Paraclinicos '!N292=0),"",'Paraclinicos '!M292/'Paraclinicos '!N292&lt;100,4,'Paraclinicos '!M292/'Paraclinicos '!N292&lt;200,3,'Paraclinicos '!M292/'Paraclinicos '!N292&lt;300,2,'Paraclinicos '!M292/'Paraclinicos '!N292&lt;400,1,'Paraclinicos '!M292/'Paraclinicos '!N292&gt;=400,0)</f>
        <v>1</v>
      </c>
      <c r="P293" cm="1">
        <f t="array" ref="P293">_xlfn.IFS('Paraclinicos '!C292="","",'Paraclinicos '!C292&lt;20,4,'Paraclinicos '!C292&lt;50,3,'Paraclinicos '!C292&lt;100,2,'Paraclinicos '!C292&lt;150,1,'Paraclinicos '!C292&gt;150,0)</f>
        <v>0</v>
      </c>
      <c r="Q293" cm="1">
        <f t="array" ref="Q293">_xlfn.IFS('Paraclinicos '!O292="","",'Paraclinicos '!O292&lt;1.2,0,'Paraclinicos '!O292&lt;2,1,'Paraclinicos '!O292&lt;3.5,2,'Paraclinicos '!O292&lt;5,3,'Paraclinicos '!O292&gt;5,4)</f>
        <v>4</v>
      </c>
      <c r="R293" t="str" cm="1">
        <f t="array" ref="R293">_xlfn.IFS('Paraclinicos '!J292="","",'Paraclinicos '!J292&lt;1.2,0,'Paraclinicos '!J292&lt;2,1,'Paraclinicos '!J292&lt;6,2,'Paraclinicos '!J292&lt;12,3,'Paraclinicos '!J292&gt;=12,4)</f>
        <v/>
      </c>
      <c r="S293" cm="1">
        <f t="array" ref="S293">_xlfn.IFS('Paraclinicos '!Y292="","",'Paraclinicos '!Y292&lt;70,1,'Paraclinicos '!Y292&gt;=70,0)</f>
        <v>0</v>
      </c>
      <c r="T293" cm="1">
        <f t="array" ref="T293">_xlfn.IFS('Paraclinicos '!W292="","",'Paraclinicos '!W292&lt;6,4,'Paraclinicos '!W292&lt;10,3,'Paraclinicos '!W292&lt;13,2,'Paraclinicos '!W292&lt;15,1,'Paraclinicos '!W292=15,0)</f>
        <v>0</v>
      </c>
      <c r="U293" s="54">
        <f t="shared" si="12"/>
        <v>5</v>
      </c>
      <c r="V293" cm="1">
        <f t="array" ref="V293">_xlfn.IFS('Paraclinicos '!S292="","",OR('Paraclinicos '!S292&lt;=8,'Paraclinicos '!S292&gt;=25),3,'Paraclinicos '!S292&lt;12,1,'Paraclinicos '!S292&lt;21,0,'Paraclinicos '!S292&lt;25,2)</f>
        <v>0</v>
      </c>
      <c r="W293" t="str">
        <f>IFERROR(IF(INDEX('BD Demog para scores enalazar'!Y$2:'BD Demog para scores enalazar'!Y$3000,MATCH(Formulas!A293,'BD Demog para scores enalazar'!A$2:'BD Demog para scores enalazar'!A$3000,0))=1,"SI","NO"),"")</f>
        <v>NO</v>
      </c>
      <c r="X293" s="9" t="str">
        <f>IFERROR(IF(INDEX('BD Demog para scores enalazar'!AJ$2:'BD Demog para scores enalazar'!AJ$3000,MATCH(Formulas!A293,'BD Demog para scores enalazar'!A$2:'BD Demog para scores enalazar'!A$3000,0))=1,"SI","NO"),"")</f>
        <v>NO</v>
      </c>
      <c r="Y293" cm="1">
        <f t="array" ref="Y293">IF(AND(W293="NO",X293="NO"),_xlfn.IFS('Paraclinicos '!K292&lt;=91,3,'Paraclinicos '!K292&lt;94,2,'Paraclinicos '!K292&lt;96,1,'Paraclinicos '!K292&gt;=96,0),"")</f>
        <v>3</v>
      </c>
      <c r="Z293" t="str" cm="1">
        <f t="array" ref="Z293">IF(OR(W293="SI",X293="SI"),_xlfn.IFS(OR(AND('Paraclinicos '!K292&lt;=83),AND('Paraclinicos '!K292&gt;=97,AA293=2)),3,OR(AND('Paraclinicos '!K292&lt;=86),AND('Paraclinicos '!K292&gt;=94,AA293=2)),2,OR(AND('Paraclinicos '!K292&lt;=88),AND('Paraclinicos '!K292&gt;=92,AA293=2)),1,OR(AND('Paraclinicos '!K292&gt;=88,'Paraclinicos '!K292&lt;=92),AND('Paraclinicos '!K292&gt;=93,AA293=0)),0),"")</f>
        <v/>
      </c>
      <c r="AA293" cm="1">
        <f t="array" ref="AA293">_xlfn.IFS('Paraclinicos '!E292="","",'Paraclinicos '!E292="Oxigeno",2,'Paraclinicos '!E292="Aire",0)</f>
        <v>2</v>
      </c>
    </row>
    <row r="294" spans="1:27" x14ac:dyDescent="0.25">
      <c r="A294">
        <f>'Paraclinicos '!A293</f>
        <v>41</v>
      </c>
      <c r="B294" s="3">
        <f>'Paraclinicos '!R293</f>
        <v>44306</v>
      </c>
      <c r="C294" cm="1">
        <f t="array" ref="C294">_xlfn.IFS('Paraclinicos '!Q293="","",'Paraclinicos '!Q293&gt;60,3,'Paraclinicos '!Q293&lt;=60,1)</f>
        <v>1</v>
      </c>
      <c r="D294" t="str">
        <f>IFERROR(IF(INDEX('BD Demog para scores enalazar'!BC$2:BC$3000,MATCH(Formulas!A294,'BD Demog para scores enalazar'!A$2:A$3000,0))=0,"SI","NO"),"")</f>
        <v>SI</v>
      </c>
      <c r="E294" cm="1">
        <f t="array" ref="E294">_xlfn.IFS(D294="","",D294="SI",4,D294="NO",1)</f>
        <v>4</v>
      </c>
      <c r="F294" cm="1">
        <f t="array" ref="F294">_xlfn.IFS('Paraclinicos '!B293="","",'Paraclinicos '!B293&gt;1,1,'Paraclinicos '!B293&lt;=1,3)</f>
        <v>3</v>
      </c>
      <c r="G294" cm="1">
        <f t="array" ref="G294">_xlfn.IFS('Paraclinicos '!D293="","",AND('Paraclinicos '!D293&gt;=250,'Paraclinicos '!D293&lt;=500),2,'Paraclinicos '!D293&gt;500,3,'Paraclinicos '!D293&lt;250,1)</f>
        <v>2</v>
      </c>
      <c r="H294" s="50">
        <f t="shared" si="13"/>
        <v>10</v>
      </c>
      <c r="I294" cm="1">
        <f t="array" ref="I294">_xlfn.IFS('Paraclinicos '!Q293="","",'Paraclinicos '!Q293&gt;=65,1,'Paraclinicos '!Q293&lt;65,0)</f>
        <v>0</v>
      </c>
      <c r="J294" t="str" cm="1">
        <f t="array" ref="J294">_xlfn.IFS('Paraclinicos '!I293="","",'Paraclinicos '!I293&gt;7,1,'Paraclinicos '!I293&lt;=7,0)</f>
        <v/>
      </c>
      <c r="K294" cm="1">
        <f t="array" ref="K294">_xlfn.IFS('Paraclinicos '!W293="","",'Paraclinicos '!W293&lt;=8,1,'Paraclinicos '!W293&gt;8,0)</f>
        <v>1</v>
      </c>
      <c r="L294" cm="1">
        <f t="array" ref="L294">_xlfn.IFS('Paraclinicos '!S293="","",'Paraclinicos '!S293&gt;=30,1,'Paraclinicos '!S293&lt;30,0)</f>
        <v>0</v>
      </c>
      <c r="M294" cm="1">
        <f t="array" ref="M294">_xlfn.IFS(OR('Paraclinicos '!T293="",'Paraclinicos '!U293=""),"",OR('Paraclinicos '!T293&lt;=90,'Paraclinicos '!U293&lt;=60),1,OR('Paraclinicos '!T293&gt;90,'Paraclinicos '!U293&gt;60),0)</f>
        <v>0</v>
      </c>
      <c r="N294" s="45">
        <f t="shared" si="14"/>
        <v>2</v>
      </c>
      <c r="O294" cm="1">
        <f t="array" ref="O294">_xlfn.IFS(OR('Paraclinicos '!M293="",'Paraclinicos '!N293="",'Paraclinicos '!N293=0),"",'Paraclinicos '!M293/'Paraclinicos '!N293&lt;100,4,'Paraclinicos '!M293/'Paraclinicos '!N293&lt;200,3,'Paraclinicos '!M293/'Paraclinicos '!N293&lt;300,2,'Paraclinicos '!M293/'Paraclinicos '!N293&lt;400,1,'Paraclinicos '!M293/'Paraclinicos '!N293&gt;=400,0)</f>
        <v>2</v>
      </c>
      <c r="P294" cm="1">
        <f t="array" ref="P294">_xlfn.IFS('Paraclinicos '!C293="","",'Paraclinicos '!C293&lt;20,4,'Paraclinicos '!C293&lt;50,3,'Paraclinicos '!C293&lt;100,2,'Paraclinicos '!C293&lt;150,1,'Paraclinicos '!C293&gt;150,0)</f>
        <v>0</v>
      </c>
      <c r="Q294" t="str" cm="1">
        <f t="array" ref="Q294">_xlfn.IFS('Paraclinicos '!O293="","",'Paraclinicos '!O293&lt;1.2,0,'Paraclinicos '!O293&lt;2,1,'Paraclinicos '!O293&lt;3.5,2,'Paraclinicos '!O293&lt;5,3,'Paraclinicos '!O293&gt;5,4)</f>
        <v/>
      </c>
      <c r="R294" t="str" cm="1">
        <f t="array" ref="R294">_xlfn.IFS('Paraclinicos '!J293="","",'Paraclinicos '!J293&lt;1.2,0,'Paraclinicos '!J293&lt;2,1,'Paraclinicos '!J293&lt;6,2,'Paraclinicos '!J293&lt;12,3,'Paraclinicos '!J293&gt;=12,4)</f>
        <v/>
      </c>
      <c r="S294" cm="1">
        <f t="array" ref="S294">_xlfn.IFS('Paraclinicos '!Y293="","",'Paraclinicos '!Y293&lt;70,1,'Paraclinicos '!Y293&gt;=70,0)</f>
        <v>0</v>
      </c>
      <c r="T294" cm="1">
        <f t="array" ref="T294">_xlfn.IFS('Paraclinicos '!W293="","",'Paraclinicos '!W293&lt;6,4,'Paraclinicos '!W293&lt;10,3,'Paraclinicos '!W293&lt;13,2,'Paraclinicos '!W293&lt;15,1,'Paraclinicos '!W293=15,0)</f>
        <v>4</v>
      </c>
      <c r="U294" s="54">
        <f t="shared" si="12"/>
        <v>6</v>
      </c>
      <c r="V294" cm="1">
        <f t="array" ref="V294">_xlfn.IFS('Paraclinicos '!S293="","",OR('Paraclinicos '!S293&lt;=8,'Paraclinicos '!S293&gt;=25),3,'Paraclinicos '!S293&lt;12,1,'Paraclinicos '!S293&lt;21,0,'Paraclinicos '!S293&lt;25,2)</f>
        <v>0</v>
      </c>
      <c r="W294" t="str">
        <f>IFERROR(IF(INDEX('BD Demog para scores enalazar'!Y$2:'BD Demog para scores enalazar'!Y$3000,MATCH(Formulas!A294,'BD Demog para scores enalazar'!A$2:'BD Demog para scores enalazar'!A$3000,0))=1,"SI","NO"),"")</f>
        <v>NO</v>
      </c>
      <c r="X294" s="9" t="str">
        <f>IFERROR(IF(INDEX('BD Demog para scores enalazar'!AJ$2:'BD Demog para scores enalazar'!AJ$3000,MATCH(Formulas!A294,'BD Demog para scores enalazar'!A$2:'BD Demog para scores enalazar'!A$3000,0))=1,"SI","NO"),"")</f>
        <v>NO</v>
      </c>
      <c r="Y294" cm="1">
        <f t="array" ref="Y294">IF(AND(W294="NO",X294="NO"),_xlfn.IFS('Paraclinicos '!K293&lt;=91,3,'Paraclinicos '!K293&lt;94,2,'Paraclinicos '!K293&lt;96,1,'Paraclinicos '!K293&gt;=96,0),"")</f>
        <v>3</v>
      </c>
      <c r="Z294" t="str" cm="1">
        <f t="array" ref="Z294">IF(OR(W294="SI",X294="SI"),_xlfn.IFS(OR(AND('Paraclinicos '!K293&lt;=83),AND('Paraclinicos '!K293&gt;=97,AA294=2)),3,OR(AND('Paraclinicos '!K293&lt;=86),AND('Paraclinicos '!K293&gt;=94,AA294=2)),2,OR(AND('Paraclinicos '!K293&lt;=88),AND('Paraclinicos '!K293&gt;=92,AA294=2)),1,OR(AND('Paraclinicos '!K293&gt;=88,'Paraclinicos '!K293&lt;=92),AND('Paraclinicos '!K293&gt;=93,AA294=0)),0),"")</f>
        <v/>
      </c>
      <c r="AA294" cm="1">
        <f t="array" ref="AA294">_xlfn.IFS('Paraclinicos '!E293="","",'Paraclinicos '!E293="Oxigeno",2,'Paraclinicos '!E293="Aire",0)</f>
        <v>2</v>
      </c>
    </row>
    <row r="295" spans="1:27" x14ac:dyDescent="0.25">
      <c r="A295">
        <f>'Paraclinicos '!A294</f>
        <v>41</v>
      </c>
      <c r="B295" s="3">
        <f>'Paraclinicos '!R294</f>
        <v>44309</v>
      </c>
      <c r="C295" cm="1">
        <f t="array" ref="C295">_xlfn.IFS('Paraclinicos '!Q294="","",'Paraclinicos '!Q294&gt;60,3,'Paraclinicos '!Q294&lt;=60,1)</f>
        <v>1</v>
      </c>
      <c r="D295" t="str">
        <f>IFERROR(IF(INDEX('BD Demog para scores enalazar'!BC$2:BC$3000,MATCH(Formulas!A295,'BD Demog para scores enalazar'!A$2:A$3000,0))=0,"SI","NO"),"")</f>
        <v>SI</v>
      </c>
      <c r="E295" cm="1">
        <f t="array" ref="E295">_xlfn.IFS(D295="","",D295="SI",4,D295="NO",1)</f>
        <v>4</v>
      </c>
      <c r="F295" cm="1">
        <f t="array" ref="F295">_xlfn.IFS('Paraclinicos '!B294="","",'Paraclinicos '!B294&gt;1,1,'Paraclinicos '!B294&lt;=1,3)</f>
        <v>3</v>
      </c>
      <c r="G295" cm="1">
        <f t="array" ref="G295">_xlfn.IFS('Paraclinicos '!D294="","",AND('Paraclinicos '!D294&gt;=250,'Paraclinicos '!D294&lt;=500),2,'Paraclinicos '!D294&gt;500,3,'Paraclinicos '!D294&lt;250,1)</f>
        <v>2</v>
      </c>
      <c r="H295" s="50">
        <f t="shared" si="13"/>
        <v>10</v>
      </c>
      <c r="I295" cm="1">
        <f t="array" ref="I295">_xlfn.IFS('Paraclinicos '!Q294="","",'Paraclinicos '!Q294&gt;=65,1,'Paraclinicos '!Q294&lt;65,0)</f>
        <v>0</v>
      </c>
      <c r="J295" t="str" cm="1">
        <f t="array" ref="J295">_xlfn.IFS('Paraclinicos '!I294="","",'Paraclinicos '!I294&gt;7,1,'Paraclinicos '!I294&lt;=7,0)</f>
        <v/>
      </c>
      <c r="K295" cm="1">
        <f t="array" ref="K295">_xlfn.IFS('Paraclinicos '!W294="","",'Paraclinicos '!W294&lt;=8,1,'Paraclinicos '!W294&gt;8,0)</f>
        <v>0</v>
      </c>
      <c r="L295" cm="1">
        <f t="array" ref="L295">_xlfn.IFS('Paraclinicos '!S294="","",'Paraclinicos '!S294&gt;=30,1,'Paraclinicos '!S294&lt;30,0)</f>
        <v>0</v>
      </c>
      <c r="M295" cm="1">
        <f t="array" ref="M295">_xlfn.IFS(OR('Paraclinicos '!T294="",'Paraclinicos '!U294=""),"",OR('Paraclinicos '!T294&lt;=90,'Paraclinicos '!U294&lt;=60),1,OR('Paraclinicos '!T294&gt;90,'Paraclinicos '!U294&gt;60),0)</f>
        <v>0</v>
      </c>
      <c r="N295" s="45">
        <f t="shared" si="14"/>
        <v>1</v>
      </c>
      <c r="O295" cm="1">
        <f t="array" ref="O295">_xlfn.IFS(OR('Paraclinicos '!M294="",'Paraclinicos '!N294="",'Paraclinicos '!N294=0),"",'Paraclinicos '!M294/'Paraclinicos '!N294&lt;100,4,'Paraclinicos '!M294/'Paraclinicos '!N294&lt;200,3,'Paraclinicos '!M294/'Paraclinicos '!N294&lt;300,2,'Paraclinicos '!M294/'Paraclinicos '!N294&lt;400,1,'Paraclinicos '!M294/'Paraclinicos '!N294&gt;=400,0)</f>
        <v>1</v>
      </c>
      <c r="P295" cm="1">
        <f t="array" ref="P295">_xlfn.IFS('Paraclinicos '!C294="","",'Paraclinicos '!C294&lt;20,4,'Paraclinicos '!C294&lt;50,3,'Paraclinicos '!C294&lt;100,2,'Paraclinicos '!C294&lt;150,1,'Paraclinicos '!C294&gt;150,0)</f>
        <v>0</v>
      </c>
      <c r="Q295" t="str" cm="1">
        <f t="array" ref="Q295">_xlfn.IFS('Paraclinicos '!O294="","",'Paraclinicos '!O294&lt;1.2,0,'Paraclinicos '!O294&lt;2,1,'Paraclinicos '!O294&lt;3.5,2,'Paraclinicos '!O294&lt;5,3,'Paraclinicos '!O294&gt;5,4)</f>
        <v/>
      </c>
      <c r="R295" t="str" cm="1">
        <f t="array" ref="R295">_xlfn.IFS('Paraclinicos '!J294="","",'Paraclinicos '!J294&lt;1.2,0,'Paraclinicos '!J294&lt;2,1,'Paraclinicos '!J294&lt;6,2,'Paraclinicos '!J294&lt;12,3,'Paraclinicos '!J294&gt;=12,4)</f>
        <v/>
      </c>
      <c r="S295" cm="1">
        <f t="array" ref="S295">_xlfn.IFS('Paraclinicos '!Y294="","",'Paraclinicos '!Y294&lt;70,1,'Paraclinicos '!Y294&gt;=70,0)</f>
        <v>0</v>
      </c>
      <c r="T295" cm="1">
        <f t="array" ref="T295">_xlfn.IFS('Paraclinicos '!W294="","",'Paraclinicos '!W294&lt;6,4,'Paraclinicos '!W294&lt;10,3,'Paraclinicos '!W294&lt;13,2,'Paraclinicos '!W294&lt;15,1,'Paraclinicos '!W294=15,0)</f>
        <v>0</v>
      </c>
      <c r="U295" s="54">
        <f t="shared" si="12"/>
        <v>1</v>
      </c>
      <c r="V295" cm="1">
        <f t="array" ref="V295">_xlfn.IFS('Paraclinicos '!S294="","",OR('Paraclinicos '!S294&lt;=8,'Paraclinicos '!S294&gt;=25),3,'Paraclinicos '!S294&lt;12,1,'Paraclinicos '!S294&lt;21,0,'Paraclinicos '!S294&lt;25,2)</f>
        <v>0</v>
      </c>
      <c r="W295" t="str">
        <f>IFERROR(IF(INDEX('BD Demog para scores enalazar'!Y$2:'BD Demog para scores enalazar'!Y$3000,MATCH(Formulas!A295,'BD Demog para scores enalazar'!A$2:'BD Demog para scores enalazar'!A$3000,0))=1,"SI","NO"),"")</f>
        <v>NO</v>
      </c>
      <c r="X295" s="9" t="str">
        <f>IFERROR(IF(INDEX('BD Demog para scores enalazar'!AJ$2:'BD Demog para scores enalazar'!AJ$3000,MATCH(Formulas!A295,'BD Demog para scores enalazar'!A$2:'BD Demog para scores enalazar'!A$3000,0))=1,"SI","NO"),"")</f>
        <v>NO</v>
      </c>
      <c r="Y295" cm="1">
        <f t="array" ref="Y295">IF(AND(W295="NO",X295="NO"),_xlfn.IFS('Paraclinicos '!K294&lt;=91,3,'Paraclinicos '!K294&lt;94,2,'Paraclinicos '!K294&lt;96,1,'Paraclinicos '!K294&gt;=96,0),"")</f>
        <v>2</v>
      </c>
      <c r="Z295" t="str" cm="1">
        <f t="array" ref="Z295">IF(OR(W295="SI",X295="SI"),_xlfn.IFS(OR(AND('Paraclinicos '!K294&lt;=83),AND('Paraclinicos '!K294&gt;=97,AA295=2)),3,OR(AND('Paraclinicos '!K294&lt;=86),AND('Paraclinicos '!K294&gt;=94,AA295=2)),2,OR(AND('Paraclinicos '!K294&lt;=88),AND('Paraclinicos '!K294&gt;=92,AA295=2)),1,OR(AND('Paraclinicos '!K294&gt;=88,'Paraclinicos '!K294&lt;=92),AND('Paraclinicos '!K294&gt;=93,AA295=0)),0),"")</f>
        <v/>
      </c>
      <c r="AA295" cm="1">
        <f t="array" ref="AA295">_xlfn.IFS('Paraclinicos '!E294="","",'Paraclinicos '!E294="Oxigeno",2,'Paraclinicos '!E294="Aire",0)</f>
        <v>2</v>
      </c>
    </row>
    <row r="296" spans="1:27" x14ac:dyDescent="0.25">
      <c r="A296">
        <f>'Paraclinicos '!A295</f>
        <v>41</v>
      </c>
      <c r="B296" s="3">
        <f>'Paraclinicos '!R295</f>
        <v>44311</v>
      </c>
      <c r="C296" cm="1">
        <f t="array" ref="C296">_xlfn.IFS('Paraclinicos '!Q295="","",'Paraclinicos '!Q295&gt;60,3,'Paraclinicos '!Q295&lt;=60,1)</f>
        <v>1</v>
      </c>
      <c r="D296" t="str">
        <f>IFERROR(IF(INDEX('BD Demog para scores enalazar'!BC$2:BC$3000,MATCH(Formulas!A296,'BD Demog para scores enalazar'!A$2:A$3000,0))=0,"SI","NO"),"")</f>
        <v>SI</v>
      </c>
      <c r="E296" cm="1">
        <f t="array" ref="E296">_xlfn.IFS(D296="","",D296="SI",4,D296="NO",1)</f>
        <v>4</v>
      </c>
      <c r="F296" cm="1">
        <f t="array" ref="F296">_xlfn.IFS('Paraclinicos '!B295="","",'Paraclinicos '!B295&gt;1,1,'Paraclinicos '!B295&lt;=1,3)</f>
        <v>3</v>
      </c>
      <c r="G296" t="str" cm="1">
        <f t="array" ref="G296">_xlfn.IFS('Paraclinicos '!D295="","",AND('Paraclinicos '!D295&gt;=250,'Paraclinicos '!D295&lt;=500),2,'Paraclinicos '!D295&gt;500,3,'Paraclinicos '!D295&lt;250,1)</f>
        <v/>
      </c>
      <c r="H296" s="50">
        <f t="shared" si="13"/>
        <v>8</v>
      </c>
      <c r="I296" cm="1">
        <f t="array" ref="I296">_xlfn.IFS('Paraclinicos '!Q295="","",'Paraclinicos '!Q295&gt;=65,1,'Paraclinicos '!Q295&lt;65,0)</f>
        <v>0</v>
      </c>
      <c r="J296" cm="1">
        <f t="array" ref="J296">_xlfn.IFS('Paraclinicos '!I295="","",'Paraclinicos '!I295&gt;7,1,'Paraclinicos '!I295&lt;=7,0)</f>
        <v>1</v>
      </c>
      <c r="K296" cm="1">
        <f t="array" ref="K296">_xlfn.IFS('Paraclinicos '!W295="","",'Paraclinicos '!W295&lt;=8,1,'Paraclinicos '!W295&gt;8,0)</f>
        <v>0</v>
      </c>
      <c r="L296" cm="1">
        <f t="array" ref="L296">_xlfn.IFS('Paraclinicos '!S295="","",'Paraclinicos '!S295&gt;=30,1,'Paraclinicos '!S295&lt;30,0)</f>
        <v>0</v>
      </c>
      <c r="M296" cm="1">
        <f t="array" ref="M296">_xlfn.IFS(OR('Paraclinicos '!T295="",'Paraclinicos '!U295=""),"",OR('Paraclinicos '!T295&lt;=90,'Paraclinicos '!U295&lt;=60),1,OR('Paraclinicos '!T295&gt;90,'Paraclinicos '!U295&gt;60),0)</f>
        <v>0</v>
      </c>
      <c r="N296" s="45">
        <f t="shared" si="14"/>
        <v>1</v>
      </c>
      <c r="O296" cm="1">
        <f t="array" ref="O296">_xlfn.IFS(OR('Paraclinicos '!M295="",'Paraclinicos '!N295="",'Paraclinicos '!N295=0),"",'Paraclinicos '!M295/'Paraclinicos '!N295&lt;100,4,'Paraclinicos '!M295/'Paraclinicos '!N295&lt;200,3,'Paraclinicos '!M295/'Paraclinicos '!N295&lt;300,2,'Paraclinicos '!M295/'Paraclinicos '!N295&lt;400,1,'Paraclinicos '!M295/'Paraclinicos '!N295&gt;=400,0)</f>
        <v>1</v>
      </c>
      <c r="P296" cm="1">
        <f t="array" ref="P296">_xlfn.IFS('Paraclinicos '!C295="","",'Paraclinicos '!C295&lt;20,4,'Paraclinicos '!C295&lt;50,3,'Paraclinicos '!C295&lt;100,2,'Paraclinicos '!C295&lt;150,1,'Paraclinicos '!C295&gt;150,0)</f>
        <v>0</v>
      </c>
      <c r="Q296" cm="1">
        <f t="array" ref="Q296">_xlfn.IFS('Paraclinicos '!O295="","",'Paraclinicos '!O295&lt;1.2,0,'Paraclinicos '!O295&lt;2,1,'Paraclinicos '!O295&lt;3.5,2,'Paraclinicos '!O295&lt;5,3,'Paraclinicos '!O295&gt;5,4)</f>
        <v>4</v>
      </c>
      <c r="R296" t="str" cm="1">
        <f t="array" ref="R296">_xlfn.IFS('Paraclinicos '!J295="","",'Paraclinicos '!J295&lt;1.2,0,'Paraclinicos '!J295&lt;2,1,'Paraclinicos '!J295&lt;6,2,'Paraclinicos '!J295&lt;12,3,'Paraclinicos '!J295&gt;=12,4)</f>
        <v/>
      </c>
      <c r="S296" cm="1">
        <f t="array" ref="S296">_xlfn.IFS('Paraclinicos '!Y295="","",'Paraclinicos '!Y295&lt;70,1,'Paraclinicos '!Y295&gt;=70,0)</f>
        <v>0</v>
      </c>
      <c r="T296" cm="1">
        <f t="array" ref="T296">_xlfn.IFS('Paraclinicos '!W295="","",'Paraclinicos '!W295&lt;6,4,'Paraclinicos '!W295&lt;10,3,'Paraclinicos '!W295&lt;13,2,'Paraclinicos '!W295&lt;15,1,'Paraclinicos '!W295=15,0)</f>
        <v>0</v>
      </c>
      <c r="U296" s="54">
        <f t="shared" si="12"/>
        <v>5</v>
      </c>
      <c r="V296" cm="1">
        <f t="array" ref="V296">_xlfn.IFS('Paraclinicos '!S295="","",OR('Paraclinicos '!S295&lt;=8,'Paraclinicos '!S295&gt;=25),3,'Paraclinicos '!S295&lt;12,1,'Paraclinicos '!S295&lt;21,0,'Paraclinicos '!S295&lt;25,2)</f>
        <v>2</v>
      </c>
      <c r="W296" t="str">
        <f>IFERROR(IF(INDEX('BD Demog para scores enalazar'!Y$2:'BD Demog para scores enalazar'!Y$3000,MATCH(Formulas!A296,'BD Demog para scores enalazar'!A$2:'BD Demog para scores enalazar'!A$3000,0))=1,"SI","NO"),"")</f>
        <v>NO</v>
      </c>
      <c r="X296" s="9" t="str">
        <f>IFERROR(IF(INDEX('BD Demog para scores enalazar'!AJ$2:'BD Demog para scores enalazar'!AJ$3000,MATCH(Formulas!A296,'BD Demog para scores enalazar'!A$2:'BD Demog para scores enalazar'!A$3000,0))=1,"SI","NO"),"")</f>
        <v>NO</v>
      </c>
      <c r="Y296" cm="1">
        <f t="array" ref="Y296">IF(AND(W296="NO",X296="NO"),_xlfn.IFS('Paraclinicos '!K295&lt;=91,3,'Paraclinicos '!K295&lt;94,2,'Paraclinicos '!K295&lt;96,1,'Paraclinicos '!K295&gt;=96,0),"")</f>
        <v>3</v>
      </c>
      <c r="Z296" t="str" cm="1">
        <f t="array" ref="Z296">IF(OR(W296="SI",X296="SI"),_xlfn.IFS(OR(AND('Paraclinicos '!K295&lt;=83),AND('Paraclinicos '!K295&gt;=97,AA296=2)),3,OR(AND('Paraclinicos '!K295&lt;=86),AND('Paraclinicos '!K295&gt;=94,AA296=2)),2,OR(AND('Paraclinicos '!K295&lt;=88),AND('Paraclinicos '!K295&gt;=92,AA296=2)),1,OR(AND('Paraclinicos '!K295&gt;=88,'Paraclinicos '!K295&lt;=92),AND('Paraclinicos '!K295&gt;=93,AA296=0)),0),"")</f>
        <v/>
      </c>
      <c r="AA296" cm="1">
        <f t="array" ref="AA296">_xlfn.IFS('Paraclinicos '!E295="","",'Paraclinicos '!E295="Oxigeno",2,'Paraclinicos '!E295="Aire",0)</f>
        <v>2</v>
      </c>
    </row>
    <row r="297" spans="1:27" x14ac:dyDescent="0.25">
      <c r="A297">
        <f>'Paraclinicos '!A296</f>
        <v>41</v>
      </c>
      <c r="B297" s="3">
        <f>'Paraclinicos '!R296</f>
        <v>44313</v>
      </c>
      <c r="C297" cm="1">
        <f t="array" ref="C297">_xlfn.IFS('Paraclinicos '!Q296="","",'Paraclinicos '!Q296&gt;60,3,'Paraclinicos '!Q296&lt;=60,1)</f>
        <v>1</v>
      </c>
      <c r="D297" t="str">
        <f>IFERROR(IF(INDEX('BD Demog para scores enalazar'!BC$2:BC$3000,MATCH(Formulas!A297,'BD Demog para scores enalazar'!A$2:A$3000,0))=0,"SI","NO"),"")</f>
        <v>SI</v>
      </c>
      <c r="E297" cm="1">
        <f t="array" ref="E297">_xlfn.IFS(D297="","",D297="SI",4,D297="NO",1)</f>
        <v>4</v>
      </c>
      <c r="F297" cm="1">
        <f t="array" ref="F297">_xlfn.IFS('Paraclinicos '!B296="","",'Paraclinicos '!B296&gt;1,1,'Paraclinicos '!B296&lt;=1,3)</f>
        <v>3</v>
      </c>
      <c r="G297" t="str" cm="1">
        <f t="array" ref="G297">_xlfn.IFS('Paraclinicos '!D296="","",AND('Paraclinicos '!D296&gt;=250,'Paraclinicos '!D296&lt;=500),2,'Paraclinicos '!D296&gt;500,3,'Paraclinicos '!D296&lt;250,1)</f>
        <v/>
      </c>
      <c r="H297" s="50">
        <f t="shared" si="13"/>
        <v>8</v>
      </c>
      <c r="I297" cm="1">
        <f t="array" ref="I297">_xlfn.IFS('Paraclinicos '!Q296="","",'Paraclinicos '!Q296&gt;=65,1,'Paraclinicos '!Q296&lt;65,0)</f>
        <v>0</v>
      </c>
      <c r="J297" cm="1">
        <f t="array" ref="J297">_xlfn.IFS('Paraclinicos '!I296="","",'Paraclinicos '!I296&gt;7,1,'Paraclinicos '!I296&lt;=7,0)</f>
        <v>1</v>
      </c>
      <c r="K297" cm="1">
        <f t="array" ref="K297">_xlfn.IFS('Paraclinicos '!W296="","",'Paraclinicos '!W296&lt;=8,1,'Paraclinicos '!W296&gt;8,0)</f>
        <v>1</v>
      </c>
      <c r="L297" cm="1">
        <f t="array" ref="L297">_xlfn.IFS('Paraclinicos '!S296="","",'Paraclinicos '!S296&gt;=30,1,'Paraclinicos '!S296&lt;30,0)</f>
        <v>0</v>
      </c>
      <c r="M297" cm="1">
        <f t="array" ref="M297">_xlfn.IFS(OR('Paraclinicos '!T296="",'Paraclinicos '!U296=""),"",OR('Paraclinicos '!T296&lt;=90,'Paraclinicos '!U296&lt;=60),1,OR('Paraclinicos '!T296&gt;90,'Paraclinicos '!U296&gt;60),0)</f>
        <v>0</v>
      </c>
      <c r="N297" s="45">
        <f t="shared" si="14"/>
        <v>3</v>
      </c>
      <c r="O297" cm="1">
        <f t="array" ref="O297">_xlfn.IFS(OR('Paraclinicos '!M296="",'Paraclinicos '!N296="",'Paraclinicos '!N296=0),"",'Paraclinicos '!M296/'Paraclinicos '!N296&lt;100,4,'Paraclinicos '!M296/'Paraclinicos '!N296&lt;200,3,'Paraclinicos '!M296/'Paraclinicos '!N296&lt;300,2,'Paraclinicos '!M296/'Paraclinicos '!N296&lt;400,1,'Paraclinicos '!M296/'Paraclinicos '!N296&gt;=400,0)</f>
        <v>0</v>
      </c>
      <c r="P297" cm="1">
        <f t="array" ref="P297">_xlfn.IFS('Paraclinicos '!C296="","",'Paraclinicos '!C296&lt;20,4,'Paraclinicos '!C296&lt;50,3,'Paraclinicos '!C296&lt;100,2,'Paraclinicos '!C296&lt;150,1,'Paraclinicos '!C296&gt;150,0)</f>
        <v>0</v>
      </c>
      <c r="Q297" t="str" cm="1">
        <f t="array" ref="Q297">_xlfn.IFS('Paraclinicos '!O296="","",'Paraclinicos '!O296&lt;1.2,0,'Paraclinicos '!O296&lt;2,1,'Paraclinicos '!O296&lt;3.5,2,'Paraclinicos '!O296&lt;5,3,'Paraclinicos '!O296&gt;5,4)</f>
        <v/>
      </c>
      <c r="R297" cm="1">
        <f t="array" ref="R297">_xlfn.IFS('Paraclinicos '!J296="","",'Paraclinicos '!J296&lt;1.2,0,'Paraclinicos '!J296&lt;2,1,'Paraclinicos '!J296&lt;6,2,'Paraclinicos '!J296&lt;12,3,'Paraclinicos '!J296&gt;=12,4)</f>
        <v>0</v>
      </c>
      <c r="S297" cm="1">
        <f t="array" ref="S297">_xlfn.IFS('Paraclinicos '!Y296="","",'Paraclinicos '!Y296&lt;70,1,'Paraclinicos '!Y296&gt;=70,0)</f>
        <v>0</v>
      </c>
      <c r="T297" cm="1">
        <f t="array" ref="T297">_xlfn.IFS('Paraclinicos '!W296="","",'Paraclinicos '!W296&lt;6,4,'Paraclinicos '!W296&lt;10,3,'Paraclinicos '!W296&lt;13,2,'Paraclinicos '!W296&lt;15,1,'Paraclinicos '!W296=15,0)</f>
        <v>3</v>
      </c>
      <c r="U297" s="54">
        <f t="shared" si="12"/>
        <v>3</v>
      </c>
      <c r="V297" cm="1">
        <f t="array" ref="V297">_xlfn.IFS('Paraclinicos '!S296="","",OR('Paraclinicos '!S296&lt;=8,'Paraclinicos '!S296&gt;=25),3,'Paraclinicos '!S296&lt;12,1,'Paraclinicos '!S296&lt;21,0,'Paraclinicos '!S296&lt;25,2)</f>
        <v>0</v>
      </c>
      <c r="W297" t="str">
        <f>IFERROR(IF(INDEX('BD Demog para scores enalazar'!Y$2:'BD Demog para scores enalazar'!Y$3000,MATCH(Formulas!A297,'BD Demog para scores enalazar'!A$2:'BD Demog para scores enalazar'!A$3000,0))=1,"SI","NO"),"")</f>
        <v>NO</v>
      </c>
      <c r="X297" s="9" t="str">
        <f>IFERROR(IF(INDEX('BD Demog para scores enalazar'!AJ$2:'BD Demog para scores enalazar'!AJ$3000,MATCH(Formulas!A297,'BD Demog para scores enalazar'!A$2:'BD Demog para scores enalazar'!A$3000,0))=1,"SI","NO"),"")</f>
        <v>NO</v>
      </c>
      <c r="Y297" cm="1">
        <f t="array" ref="Y297">IF(AND(W297="NO",X297="NO"),_xlfn.IFS('Paraclinicos '!K296&lt;=91,3,'Paraclinicos '!K296&lt;94,2,'Paraclinicos '!K296&lt;96,1,'Paraclinicos '!K296&gt;=96,0),"")</f>
        <v>1</v>
      </c>
      <c r="Z297" t="str" cm="1">
        <f t="array" ref="Z297">IF(OR(W297="SI",X297="SI"),_xlfn.IFS(OR(AND('Paraclinicos '!K296&lt;=83),AND('Paraclinicos '!K296&gt;=97,AA297=2)),3,OR(AND('Paraclinicos '!K296&lt;=86),AND('Paraclinicos '!K296&gt;=94,AA297=2)),2,OR(AND('Paraclinicos '!K296&lt;=88),AND('Paraclinicos '!K296&gt;=92,AA297=2)),1,OR(AND('Paraclinicos '!K296&gt;=88,'Paraclinicos '!K296&lt;=92),AND('Paraclinicos '!K296&gt;=93,AA297=0)),0),"")</f>
        <v/>
      </c>
      <c r="AA297" cm="1">
        <f t="array" ref="AA297">_xlfn.IFS('Paraclinicos '!E296="","",'Paraclinicos '!E296="Oxigeno",2,'Paraclinicos '!E296="Aire",0)</f>
        <v>2</v>
      </c>
    </row>
    <row r="298" spans="1:27" x14ac:dyDescent="0.25">
      <c r="A298">
        <f>'Paraclinicos '!A297</f>
        <v>41</v>
      </c>
      <c r="B298" s="3">
        <f>'Paraclinicos '!R297</f>
        <v>44313</v>
      </c>
      <c r="C298" cm="1">
        <f t="array" ref="C298">_xlfn.IFS('Paraclinicos '!Q297="","",'Paraclinicos '!Q297&gt;60,3,'Paraclinicos '!Q297&lt;=60,1)</f>
        <v>1</v>
      </c>
      <c r="D298" t="str">
        <f>IFERROR(IF(INDEX('BD Demog para scores enalazar'!BC$2:BC$3000,MATCH(Formulas!A298,'BD Demog para scores enalazar'!A$2:A$3000,0))=0,"SI","NO"),"")</f>
        <v>SI</v>
      </c>
      <c r="E298" cm="1">
        <f t="array" ref="E298">_xlfn.IFS(D298="","",D298="SI",4,D298="NO",1)</f>
        <v>4</v>
      </c>
      <c r="F298" cm="1">
        <f t="array" ref="F298">_xlfn.IFS('Paraclinicos '!B297="","",'Paraclinicos '!B297&gt;1,1,'Paraclinicos '!B297&lt;=1,3)</f>
        <v>3</v>
      </c>
      <c r="G298" t="str" cm="1">
        <f t="array" ref="G298">_xlfn.IFS('Paraclinicos '!D297="","",AND('Paraclinicos '!D297&gt;=250,'Paraclinicos '!D297&lt;=500),2,'Paraclinicos '!D297&gt;500,3,'Paraclinicos '!D297&lt;250,1)</f>
        <v/>
      </c>
      <c r="H298" s="50">
        <f t="shared" si="13"/>
        <v>8</v>
      </c>
      <c r="I298" cm="1">
        <f t="array" ref="I298">_xlfn.IFS('Paraclinicos '!Q297="","",'Paraclinicos '!Q297&gt;=65,1,'Paraclinicos '!Q297&lt;65,0)</f>
        <v>0</v>
      </c>
      <c r="J298" cm="1">
        <f t="array" ref="J298">_xlfn.IFS('Paraclinicos '!I297="","",'Paraclinicos '!I297&gt;7,1,'Paraclinicos '!I297&lt;=7,0)</f>
        <v>1</v>
      </c>
      <c r="K298" cm="1">
        <f t="array" ref="K298">_xlfn.IFS('Paraclinicos '!W297="","",'Paraclinicos '!W297&lt;=8,1,'Paraclinicos '!W297&gt;8,0)</f>
        <v>1</v>
      </c>
      <c r="L298" cm="1">
        <f t="array" ref="L298">_xlfn.IFS('Paraclinicos '!S297="","",'Paraclinicos '!S297&gt;=30,1,'Paraclinicos '!S297&lt;30,0)</f>
        <v>0</v>
      </c>
      <c r="M298" cm="1">
        <f t="array" ref="M298">_xlfn.IFS(OR('Paraclinicos '!T297="",'Paraclinicos '!U297=""),"",OR('Paraclinicos '!T297&lt;=90,'Paraclinicos '!U297&lt;=60),1,OR('Paraclinicos '!T297&gt;90,'Paraclinicos '!U297&gt;60),0)</f>
        <v>0</v>
      </c>
      <c r="N298" s="45">
        <f t="shared" si="14"/>
        <v>4</v>
      </c>
      <c r="O298" cm="1">
        <f t="array" ref="O298">_xlfn.IFS(OR('Paraclinicos '!M297="",'Paraclinicos '!N297="",'Paraclinicos '!N297=0),"",'Paraclinicos '!M297/'Paraclinicos '!N297&lt;100,4,'Paraclinicos '!M297/'Paraclinicos '!N297&lt;200,3,'Paraclinicos '!M297/'Paraclinicos '!N297&lt;300,2,'Paraclinicos '!M297/'Paraclinicos '!N297&lt;400,1,'Paraclinicos '!M297/'Paraclinicos '!N297&gt;=400,0)</f>
        <v>2</v>
      </c>
      <c r="P298" cm="1">
        <f t="array" ref="P298">_xlfn.IFS('Paraclinicos '!C297="","",'Paraclinicos '!C297&lt;20,4,'Paraclinicos '!C297&lt;50,3,'Paraclinicos '!C297&lt;100,2,'Paraclinicos '!C297&lt;150,1,'Paraclinicos '!C297&gt;150,0)</f>
        <v>0</v>
      </c>
      <c r="Q298" cm="1">
        <f t="array" ref="Q298">_xlfn.IFS('Paraclinicos '!O297="","",'Paraclinicos '!O297&lt;1.2,0,'Paraclinicos '!O297&lt;2,1,'Paraclinicos '!O297&lt;3.5,2,'Paraclinicos '!O297&lt;5,3,'Paraclinicos '!O297&gt;5,4)</f>
        <v>4</v>
      </c>
      <c r="R298" cm="1">
        <f t="array" ref="R298">_xlfn.IFS('Paraclinicos '!J297="","",'Paraclinicos '!J297&lt;1.2,0,'Paraclinicos '!J297&lt;2,1,'Paraclinicos '!J297&lt;6,2,'Paraclinicos '!J297&lt;12,3,'Paraclinicos '!J297&gt;=12,4)</f>
        <v>0</v>
      </c>
      <c r="S298" cm="1">
        <f t="array" ref="S298">_xlfn.IFS('Paraclinicos '!Y297="","",'Paraclinicos '!Y297&lt;70,1,'Paraclinicos '!Y297&gt;=70,0)</f>
        <v>0</v>
      </c>
      <c r="T298" cm="1">
        <f t="array" ref="T298">_xlfn.IFS('Paraclinicos '!W297="","",'Paraclinicos '!W297&lt;6,4,'Paraclinicos '!W297&lt;10,3,'Paraclinicos '!W297&lt;13,2,'Paraclinicos '!W297&lt;15,1,'Paraclinicos '!W297=15,0)</f>
        <v>4</v>
      </c>
      <c r="U298" s="54">
        <f t="shared" si="12"/>
        <v>10</v>
      </c>
      <c r="V298" cm="1">
        <f t="array" ref="V298">_xlfn.IFS('Paraclinicos '!S297="","",OR('Paraclinicos '!S297&lt;=8,'Paraclinicos '!S297&gt;=25),3,'Paraclinicos '!S297&lt;12,1,'Paraclinicos '!S297&lt;21,0,'Paraclinicos '!S297&lt;25,2)</f>
        <v>0</v>
      </c>
      <c r="W298" t="str">
        <f>IFERROR(IF(INDEX('BD Demog para scores enalazar'!Y$2:'BD Demog para scores enalazar'!Y$3000,MATCH(Formulas!A298,'BD Demog para scores enalazar'!A$2:'BD Demog para scores enalazar'!A$3000,0))=1,"SI","NO"),"")</f>
        <v>NO</v>
      </c>
      <c r="X298" s="9" t="str">
        <f>IFERROR(IF(INDEX('BD Demog para scores enalazar'!AJ$2:'BD Demog para scores enalazar'!AJ$3000,MATCH(Formulas!A298,'BD Demog para scores enalazar'!A$2:'BD Demog para scores enalazar'!A$3000,0))=1,"SI","NO"),"")</f>
        <v>NO</v>
      </c>
      <c r="Y298" cm="1">
        <f t="array" ref="Y298">IF(AND(W298="NO",X298="NO"),_xlfn.IFS('Paraclinicos '!K297&lt;=91,3,'Paraclinicos '!K297&lt;94,2,'Paraclinicos '!K297&lt;96,1,'Paraclinicos '!K297&gt;=96,0),"")</f>
        <v>3</v>
      </c>
      <c r="Z298" t="str" cm="1">
        <f t="array" ref="Z298">IF(OR(W298="SI",X298="SI"),_xlfn.IFS(OR(AND('Paraclinicos '!K297&lt;=83),AND('Paraclinicos '!K297&gt;=97,AA298=2)),3,OR(AND('Paraclinicos '!K297&lt;=86),AND('Paraclinicos '!K297&gt;=94,AA298=2)),2,OR(AND('Paraclinicos '!K297&lt;=88),AND('Paraclinicos '!K297&gt;=92,AA298=2)),1,OR(AND('Paraclinicos '!K297&gt;=88,'Paraclinicos '!K297&lt;=92),AND('Paraclinicos '!K297&gt;=93,AA298=0)),0),"")</f>
        <v/>
      </c>
      <c r="AA298" cm="1">
        <f t="array" ref="AA298">_xlfn.IFS('Paraclinicos '!E297="","",'Paraclinicos '!E297="Oxigeno",2,'Paraclinicos '!E297="Aire",0)</f>
        <v>2</v>
      </c>
    </row>
    <row r="299" spans="1:27" x14ac:dyDescent="0.25">
      <c r="A299">
        <f>'Paraclinicos '!A298</f>
        <v>41</v>
      </c>
      <c r="B299" s="3">
        <f>'Paraclinicos '!R298</f>
        <v>44315</v>
      </c>
      <c r="C299" cm="1">
        <f t="array" ref="C299">_xlfn.IFS('Paraclinicos '!Q298="","",'Paraclinicos '!Q298&gt;60,3,'Paraclinicos '!Q298&lt;=60,1)</f>
        <v>1</v>
      </c>
      <c r="D299" t="str">
        <f>IFERROR(IF(INDEX('BD Demog para scores enalazar'!BC$2:BC$3000,MATCH(Formulas!A299,'BD Demog para scores enalazar'!A$2:A$3000,0))=0,"SI","NO"),"")</f>
        <v>SI</v>
      </c>
      <c r="E299" cm="1">
        <f t="array" ref="E299">_xlfn.IFS(D299="","",D299="SI",4,D299="NO",1)</f>
        <v>4</v>
      </c>
      <c r="F299" cm="1">
        <f t="array" ref="F299">_xlfn.IFS('Paraclinicos '!B298="","",'Paraclinicos '!B298&gt;1,1,'Paraclinicos '!B298&lt;=1,3)</f>
        <v>3</v>
      </c>
      <c r="G299" t="str" cm="1">
        <f t="array" ref="G299">_xlfn.IFS('Paraclinicos '!D298="","",AND('Paraclinicos '!D298&gt;=250,'Paraclinicos '!D298&lt;=500),2,'Paraclinicos '!D298&gt;500,3,'Paraclinicos '!D298&lt;250,1)</f>
        <v/>
      </c>
      <c r="H299" s="50">
        <f t="shared" si="13"/>
        <v>8</v>
      </c>
      <c r="I299" cm="1">
        <f t="array" ref="I299">_xlfn.IFS('Paraclinicos '!Q298="","",'Paraclinicos '!Q298&gt;=65,1,'Paraclinicos '!Q298&lt;65,0)</f>
        <v>0</v>
      </c>
      <c r="J299" cm="1">
        <f t="array" ref="J299">_xlfn.IFS('Paraclinicos '!I298="","",'Paraclinicos '!I298&gt;7,1,'Paraclinicos '!I298&lt;=7,0)</f>
        <v>1</v>
      </c>
      <c r="K299" cm="1">
        <f t="array" ref="K299">_xlfn.IFS('Paraclinicos '!W298="","",'Paraclinicos '!W298&lt;=8,1,'Paraclinicos '!W298&gt;8,0)</f>
        <v>1</v>
      </c>
      <c r="L299" cm="1">
        <f t="array" ref="L299">_xlfn.IFS('Paraclinicos '!S298="","",'Paraclinicos '!S298&gt;=30,1,'Paraclinicos '!S298&lt;30,0)</f>
        <v>0</v>
      </c>
      <c r="M299" cm="1">
        <f t="array" ref="M299">_xlfn.IFS(OR('Paraclinicos '!T298="",'Paraclinicos '!U298=""),"",OR('Paraclinicos '!T298&lt;=90,'Paraclinicos '!U298&lt;=60),1,OR('Paraclinicos '!T298&gt;90,'Paraclinicos '!U298&gt;60),0)</f>
        <v>0</v>
      </c>
      <c r="N299" s="45">
        <f t="shared" si="14"/>
        <v>4</v>
      </c>
      <c r="O299" cm="1">
        <f t="array" ref="O299">_xlfn.IFS(OR('Paraclinicos '!M298="",'Paraclinicos '!N298="",'Paraclinicos '!N298=0),"",'Paraclinicos '!M298/'Paraclinicos '!N298&lt;100,4,'Paraclinicos '!M298/'Paraclinicos '!N298&lt;200,3,'Paraclinicos '!M298/'Paraclinicos '!N298&lt;300,2,'Paraclinicos '!M298/'Paraclinicos '!N298&lt;400,1,'Paraclinicos '!M298/'Paraclinicos '!N298&gt;=400,0)</f>
        <v>2</v>
      </c>
      <c r="P299" cm="1">
        <f t="array" ref="P299">_xlfn.IFS('Paraclinicos '!C298="","",'Paraclinicos '!C298&lt;20,4,'Paraclinicos '!C298&lt;50,3,'Paraclinicos '!C298&lt;100,2,'Paraclinicos '!C298&lt;150,1,'Paraclinicos '!C298&gt;150,0)</f>
        <v>0</v>
      </c>
      <c r="Q299" cm="1">
        <f t="array" ref="Q299">_xlfn.IFS('Paraclinicos '!O298="","",'Paraclinicos '!O298&lt;1.2,0,'Paraclinicos '!O298&lt;2,1,'Paraclinicos '!O298&lt;3.5,2,'Paraclinicos '!O298&lt;5,3,'Paraclinicos '!O298&gt;5,4)</f>
        <v>3</v>
      </c>
      <c r="R299" cm="1">
        <f t="array" ref="R299">_xlfn.IFS('Paraclinicos '!J298="","",'Paraclinicos '!J298&lt;1.2,0,'Paraclinicos '!J298&lt;2,1,'Paraclinicos '!J298&lt;6,2,'Paraclinicos '!J298&lt;12,3,'Paraclinicos '!J298&gt;=12,4)</f>
        <v>0</v>
      </c>
      <c r="S299" cm="1">
        <f t="array" ref="S299">_xlfn.IFS('Paraclinicos '!Y298="","",'Paraclinicos '!Y298&lt;70,1,'Paraclinicos '!Y298&gt;=70,0)</f>
        <v>0</v>
      </c>
      <c r="T299" cm="1">
        <f t="array" ref="T299">_xlfn.IFS('Paraclinicos '!W298="","",'Paraclinicos '!W298&lt;6,4,'Paraclinicos '!W298&lt;10,3,'Paraclinicos '!W298&lt;13,2,'Paraclinicos '!W298&lt;15,1,'Paraclinicos '!W298=15,0)</f>
        <v>4</v>
      </c>
      <c r="U299" s="54">
        <f t="shared" si="12"/>
        <v>9</v>
      </c>
      <c r="V299" cm="1">
        <f t="array" ref="V299">_xlfn.IFS('Paraclinicos '!S298="","",OR('Paraclinicos '!S298&lt;=8,'Paraclinicos '!S298&gt;=25),3,'Paraclinicos '!S298&lt;12,1,'Paraclinicos '!S298&lt;21,0,'Paraclinicos '!S298&lt;25,2)</f>
        <v>0</v>
      </c>
      <c r="W299" t="str">
        <f>IFERROR(IF(INDEX('BD Demog para scores enalazar'!Y$2:'BD Demog para scores enalazar'!Y$3000,MATCH(Formulas!A299,'BD Demog para scores enalazar'!A$2:'BD Demog para scores enalazar'!A$3000,0))=1,"SI","NO"),"")</f>
        <v>NO</v>
      </c>
      <c r="X299" s="9" t="str">
        <f>IFERROR(IF(INDEX('BD Demog para scores enalazar'!AJ$2:'BD Demog para scores enalazar'!AJ$3000,MATCH(Formulas!A299,'BD Demog para scores enalazar'!A$2:'BD Demog para scores enalazar'!A$3000,0))=1,"SI","NO"),"")</f>
        <v>NO</v>
      </c>
      <c r="Y299" cm="1">
        <f t="array" ref="Y299">IF(AND(W299="NO",X299="NO"),_xlfn.IFS('Paraclinicos '!K298&lt;=91,3,'Paraclinicos '!K298&lt;94,2,'Paraclinicos '!K298&lt;96,1,'Paraclinicos '!K298&gt;=96,0),"")</f>
        <v>3</v>
      </c>
      <c r="Z299" t="str" cm="1">
        <f t="array" ref="Z299">IF(OR(W299="SI",X299="SI"),_xlfn.IFS(OR(AND('Paraclinicos '!K298&lt;=83),AND('Paraclinicos '!K298&gt;=97,AA299=2)),3,OR(AND('Paraclinicos '!K298&lt;=86),AND('Paraclinicos '!K298&gt;=94,AA299=2)),2,OR(AND('Paraclinicos '!K298&lt;=88),AND('Paraclinicos '!K298&gt;=92,AA299=2)),1,OR(AND('Paraclinicos '!K298&gt;=88,'Paraclinicos '!K298&lt;=92),AND('Paraclinicos '!K298&gt;=93,AA299=0)),0),"")</f>
        <v/>
      </c>
      <c r="AA299" cm="1">
        <f t="array" ref="AA299">_xlfn.IFS('Paraclinicos '!E298="","",'Paraclinicos '!E298="Oxigeno",2,'Paraclinicos '!E298="Aire",0)</f>
        <v>2</v>
      </c>
    </row>
    <row r="300" spans="1:27" x14ac:dyDescent="0.25">
      <c r="A300">
        <f>'Paraclinicos '!A299</f>
        <v>41</v>
      </c>
      <c r="B300" s="3">
        <f>'Paraclinicos '!R299</f>
        <v>44316</v>
      </c>
      <c r="C300" cm="1">
        <f t="array" ref="C300">_xlfn.IFS('Paraclinicos '!Q299="","",'Paraclinicos '!Q299&gt;60,3,'Paraclinicos '!Q299&lt;=60,1)</f>
        <v>1</v>
      </c>
      <c r="D300" t="str">
        <f>IFERROR(IF(INDEX('BD Demog para scores enalazar'!BC$2:BC$3000,MATCH(Formulas!A300,'BD Demog para scores enalazar'!A$2:A$3000,0))=0,"SI","NO"),"")</f>
        <v>SI</v>
      </c>
      <c r="E300" cm="1">
        <f t="array" ref="E300">_xlfn.IFS(D300="","",D300="SI",4,D300="NO",1)</f>
        <v>4</v>
      </c>
      <c r="F300" cm="1">
        <f t="array" ref="F300">_xlfn.IFS('Paraclinicos '!B299="","",'Paraclinicos '!B299&gt;1,1,'Paraclinicos '!B299&lt;=1,3)</f>
        <v>3</v>
      </c>
      <c r="G300" t="str" cm="1">
        <f t="array" ref="G300">_xlfn.IFS('Paraclinicos '!D299="","",AND('Paraclinicos '!D299&gt;=250,'Paraclinicos '!D299&lt;=500),2,'Paraclinicos '!D299&gt;500,3,'Paraclinicos '!D299&lt;250,1)</f>
        <v/>
      </c>
      <c r="H300" s="50">
        <f t="shared" si="13"/>
        <v>8</v>
      </c>
      <c r="I300" cm="1">
        <f t="array" ref="I300">_xlfn.IFS('Paraclinicos '!Q299="","",'Paraclinicos '!Q299&gt;=65,1,'Paraclinicos '!Q299&lt;65,0)</f>
        <v>0</v>
      </c>
      <c r="J300" cm="1">
        <f t="array" ref="J300">_xlfn.IFS('Paraclinicos '!I299="","",'Paraclinicos '!I299&gt;7,1,'Paraclinicos '!I299&lt;=7,0)</f>
        <v>1</v>
      </c>
      <c r="K300" cm="1">
        <f t="array" ref="K300">_xlfn.IFS('Paraclinicos '!W299="","",'Paraclinicos '!W299&lt;=8,1,'Paraclinicos '!W299&gt;8,0)</f>
        <v>1</v>
      </c>
      <c r="L300" cm="1">
        <f t="array" ref="L300">_xlfn.IFS('Paraclinicos '!S299="","",'Paraclinicos '!S299&gt;=30,1,'Paraclinicos '!S299&lt;30,0)</f>
        <v>0</v>
      </c>
      <c r="M300" cm="1">
        <f t="array" ref="M300">_xlfn.IFS(OR('Paraclinicos '!T299="",'Paraclinicos '!U299=""),"",OR('Paraclinicos '!T299&lt;=90,'Paraclinicos '!U299&lt;=60),1,OR('Paraclinicos '!T299&gt;90,'Paraclinicos '!U299&gt;60),0)</f>
        <v>0</v>
      </c>
      <c r="N300" s="45">
        <f t="shared" si="14"/>
        <v>4</v>
      </c>
      <c r="O300" cm="1">
        <f t="array" ref="O300">_xlfn.IFS(OR('Paraclinicos '!M299="",'Paraclinicos '!N299="",'Paraclinicos '!N299=0),"",'Paraclinicos '!M299/'Paraclinicos '!N299&lt;100,4,'Paraclinicos '!M299/'Paraclinicos '!N299&lt;200,3,'Paraclinicos '!M299/'Paraclinicos '!N299&lt;300,2,'Paraclinicos '!M299/'Paraclinicos '!N299&lt;400,1,'Paraclinicos '!M299/'Paraclinicos '!N299&gt;=400,0)</f>
        <v>2</v>
      </c>
      <c r="P300" cm="1">
        <f t="array" ref="P300">_xlfn.IFS('Paraclinicos '!C299="","",'Paraclinicos '!C299&lt;20,4,'Paraclinicos '!C299&lt;50,3,'Paraclinicos '!C299&lt;100,2,'Paraclinicos '!C299&lt;150,1,'Paraclinicos '!C299&gt;150,0)</f>
        <v>1</v>
      </c>
      <c r="Q300" cm="1">
        <f t="array" ref="Q300">_xlfn.IFS('Paraclinicos '!O299="","",'Paraclinicos '!O299&lt;1.2,0,'Paraclinicos '!O299&lt;2,1,'Paraclinicos '!O299&lt;3.5,2,'Paraclinicos '!O299&lt;5,3,'Paraclinicos '!O299&gt;5,4)</f>
        <v>3</v>
      </c>
      <c r="R300" cm="1">
        <f t="array" ref="R300">_xlfn.IFS('Paraclinicos '!J299="","",'Paraclinicos '!J299&lt;1.2,0,'Paraclinicos '!J299&lt;2,1,'Paraclinicos '!J299&lt;6,2,'Paraclinicos '!J299&lt;12,3,'Paraclinicos '!J299&gt;=12,4)</f>
        <v>0</v>
      </c>
      <c r="S300" cm="1">
        <f t="array" ref="S300">_xlfn.IFS('Paraclinicos '!Y299="","",'Paraclinicos '!Y299&lt;70,1,'Paraclinicos '!Y299&gt;=70,0)</f>
        <v>0</v>
      </c>
      <c r="T300" cm="1">
        <f t="array" ref="T300">_xlfn.IFS('Paraclinicos '!W299="","",'Paraclinicos '!W299&lt;6,4,'Paraclinicos '!W299&lt;10,3,'Paraclinicos '!W299&lt;13,2,'Paraclinicos '!W299&lt;15,1,'Paraclinicos '!W299=15,0)</f>
        <v>4</v>
      </c>
      <c r="U300" s="54">
        <f t="shared" si="12"/>
        <v>10</v>
      </c>
      <c r="V300" cm="1">
        <f t="array" ref="V300">_xlfn.IFS('Paraclinicos '!S299="","",OR('Paraclinicos '!S299&lt;=8,'Paraclinicos '!S299&gt;=25),3,'Paraclinicos '!S299&lt;12,1,'Paraclinicos '!S299&lt;21,0,'Paraclinicos '!S299&lt;25,2)</f>
        <v>0</v>
      </c>
      <c r="W300" t="str">
        <f>IFERROR(IF(INDEX('BD Demog para scores enalazar'!Y$2:'BD Demog para scores enalazar'!Y$3000,MATCH(Formulas!A300,'BD Demog para scores enalazar'!A$2:'BD Demog para scores enalazar'!A$3000,0))=1,"SI","NO"),"")</f>
        <v>NO</v>
      </c>
      <c r="X300" s="9" t="str">
        <f>IFERROR(IF(INDEX('BD Demog para scores enalazar'!AJ$2:'BD Demog para scores enalazar'!AJ$3000,MATCH(Formulas!A300,'BD Demog para scores enalazar'!A$2:'BD Demog para scores enalazar'!A$3000,0))=1,"SI","NO"),"")</f>
        <v>NO</v>
      </c>
      <c r="Y300" cm="1">
        <f t="array" ref="Y300">IF(AND(W300="NO",X300="NO"),_xlfn.IFS('Paraclinicos '!K299&lt;=91,3,'Paraclinicos '!K299&lt;94,2,'Paraclinicos '!K299&lt;96,1,'Paraclinicos '!K299&gt;=96,0),"")</f>
        <v>3</v>
      </c>
      <c r="Z300" t="str" cm="1">
        <f t="array" ref="Z300">IF(OR(W300="SI",X300="SI"),_xlfn.IFS(OR(AND('Paraclinicos '!K299&lt;=83),AND('Paraclinicos '!K299&gt;=97,AA300=2)),3,OR(AND('Paraclinicos '!K299&lt;=86),AND('Paraclinicos '!K299&gt;=94,AA300=2)),2,OR(AND('Paraclinicos '!K299&lt;=88),AND('Paraclinicos '!K299&gt;=92,AA300=2)),1,OR(AND('Paraclinicos '!K299&gt;=88,'Paraclinicos '!K299&lt;=92),AND('Paraclinicos '!K299&gt;=93,AA300=0)),0),"")</f>
        <v/>
      </c>
      <c r="AA300" cm="1">
        <f t="array" ref="AA300">_xlfn.IFS('Paraclinicos '!E299="","",'Paraclinicos '!E299="Oxigeno",2,'Paraclinicos '!E299="Aire",0)</f>
        <v>2</v>
      </c>
    </row>
    <row r="301" spans="1:27" x14ac:dyDescent="0.25">
      <c r="A301">
        <f>'Paraclinicos '!A300</f>
        <v>41</v>
      </c>
      <c r="B301" s="3">
        <f>'Paraclinicos '!R300</f>
        <v>44316</v>
      </c>
      <c r="C301" cm="1">
        <f t="array" ref="C301">_xlfn.IFS('Paraclinicos '!Q300="","",'Paraclinicos '!Q300&gt;60,3,'Paraclinicos '!Q300&lt;=60,1)</f>
        <v>1</v>
      </c>
      <c r="D301" t="str">
        <f>IFERROR(IF(INDEX('BD Demog para scores enalazar'!BC$2:BC$3000,MATCH(Formulas!A301,'BD Demog para scores enalazar'!A$2:A$3000,0))=0,"SI","NO"),"")</f>
        <v>SI</v>
      </c>
      <c r="E301" cm="1">
        <f t="array" ref="E301">_xlfn.IFS(D301="","",D301="SI",4,D301="NO",1)</f>
        <v>4</v>
      </c>
      <c r="F301" cm="1">
        <f t="array" ref="F301">_xlfn.IFS('Paraclinicos '!B300="","",'Paraclinicos '!B300&gt;1,1,'Paraclinicos '!B300&lt;=1,3)</f>
        <v>3</v>
      </c>
      <c r="G301" t="str" cm="1">
        <f t="array" ref="G301">_xlfn.IFS('Paraclinicos '!D300="","",AND('Paraclinicos '!D300&gt;=250,'Paraclinicos '!D300&lt;=500),2,'Paraclinicos '!D300&gt;500,3,'Paraclinicos '!D300&lt;250,1)</f>
        <v/>
      </c>
      <c r="H301" s="50">
        <f t="shared" si="13"/>
        <v>8</v>
      </c>
      <c r="I301" cm="1">
        <f t="array" ref="I301">_xlfn.IFS('Paraclinicos '!Q300="","",'Paraclinicos '!Q300&gt;=65,1,'Paraclinicos '!Q300&lt;65,0)</f>
        <v>0</v>
      </c>
      <c r="J301" cm="1">
        <f t="array" ref="J301">_xlfn.IFS('Paraclinicos '!I300="","",'Paraclinicos '!I300&gt;7,1,'Paraclinicos '!I300&lt;=7,0)</f>
        <v>1</v>
      </c>
      <c r="K301" cm="1">
        <f t="array" ref="K301">_xlfn.IFS('Paraclinicos '!W300="","",'Paraclinicos '!W300&lt;=8,1,'Paraclinicos '!W300&gt;8,0)</f>
        <v>1</v>
      </c>
      <c r="L301" cm="1">
        <f t="array" ref="L301">_xlfn.IFS('Paraclinicos '!S300="","",'Paraclinicos '!S300&gt;=30,1,'Paraclinicos '!S300&lt;30,0)</f>
        <v>0</v>
      </c>
      <c r="M301" cm="1">
        <f t="array" ref="M301">_xlfn.IFS(OR('Paraclinicos '!T300="",'Paraclinicos '!U300=""),"",OR('Paraclinicos '!T300&lt;=90,'Paraclinicos '!U300&lt;=60),1,OR('Paraclinicos '!T300&gt;90,'Paraclinicos '!U300&gt;60),0)</f>
        <v>0</v>
      </c>
      <c r="N301" s="45">
        <f t="shared" si="14"/>
        <v>4</v>
      </c>
      <c r="O301" cm="1">
        <f t="array" ref="O301">_xlfn.IFS(OR('Paraclinicos '!M300="",'Paraclinicos '!N300="",'Paraclinicos '!N300=0),"",'Paraclinicos '!M300/'Paraclinicos '!N300&lt;100,4,'Paraclinicos '!M300/'Paraclinicos '!N300&lt;200,3,'Paraclinicos '!M300/'Paraclinicos '!N300&lt;300,2,'Paraclinicos '!M300/'Paraclinicos '!N300&lt;400,1,'Paraclinicos '!M300/'Paraclinicos '!N300&gt;=400,0)</f>
        <v>2</v>
      </c>
      <c r="P301" cm="1">
        <f t="array" ref="P301">_xlfn.IFS('Paraclinicos '!C300="","",'Paraclinicos '!C300&lt;20,4,'Paraclinicos '!C300&lt;50,3,'Paraclinicos '!C300&lt;100,2,'Paraclinicos '!C300&lt;150,1,'Paraclinicos '!C300&gt;150,0)</f>
        <v>2</v>
      </c>
      <c r="Q301" cm="1">
        <f t="array" ref="Q301">_xlfn.IFS('Paraclinicos '!O300="","",'Paraclinicos '!O300&lt;1.2,0,'Paraclinicos '!O300&lt;2,1,'Paraclinicos '!O300&lt;3.5,2,'Paraclinicos '!O300&lt;5,3,'Paraclinicos '!O300&gt;5,4)</f>
        <v>3</v>
      </c>
      <c r="R301" t="str" cm="1">
        <f t="array" ref="R301">_xlfn.IFS('Paraclinicos '!J300="","",'Paraclinicos '!J300&lt;1.2,0,'Paraclinicos '!J300&lt;2,1,'Paraclinicos '!J300&lt;6,2,'Paraclinicos '!J300&lt;12,3,'Paraclinicos '!J300&gt;=12,4)</f>
        <v/>
      </c>
      <c r="S301" cm="1">
        <f t="array" ref="S301">_xlfn.IFS('Paraclinicos '!Y300="","",'Paraclinicos '!Y300&lt;70,1,'Paraclinicos '!Y300&gt;=70,0)</f>
        <v>0</v>
      </c>
      <c r="T301" cm="1">
        <f t="array" ref="T301">_xlfn.IFS('Paraclinicos '!W300="","",'Paraclinicos '!W300&lt;6,4,'Paraclinicos '!W300&lt;10,3,'Paraclinicos '!W300&lt;13,2,'Paraclinicos '!W300&lt;15,1,'Paraclinicos '!W300=15,0)</f>
        <v>4</v>
      </c>
      <c r="U301" s="54">
        <f t="shared" si="12"/>
        <v>11</v>
      </c>
      <c r="V301" cm="1">
        <f t="array" ref="V301">_xlfn.IFS('Paraclinicos '!S300="","",OR('Paraclinicos '!S300&lt;=8,'Paraclinicos '!S300&gt;=25),3,'Paraclinicos '!S300&lt;12,1,'Paraclinicos '!S300&lt;21,0,'Paraclinicos '!S300&lt;25,2)</f>
        <v>2</v>
      </c>
      <c r="W301" t="str">
        <f>IFERROR(IF(INDEX('BD Demog para scores enalazar'!Y$2:'BD Demog para scores enalazar'!Y$3000,MATCH(Formulas!A301,'BD Demog para scores enalazar'!A$2:'BD Demog para scores enalazar'!A$3000,0))=1,"SI","NO"),"")</f>
        <v>NO</v>
      </c>
      <c r="X301" s="9" t="str">
        <f>IFERROR(IF(INDEX('BD Demog para scores enalazar'!AJ$2:'BD Demog para scores enalazar'!AJ$3000,MATCH(Formulas!A301,'BD Demog para scores enalazar'!A$2:'BD Demog para scores enalazar'!A$3000,0))=1,"SI","NO"),"")</f>
        <v>NO</v>
      </c>
      <c r="Y301" cm="1">
        <f t="array" ref="Y301">IF(AND(W301="NO",X301="NO"),_xlfn.IFS('Paraclinicos '!K300&lt;=91,3,'Paraclinicos '!K300&lt;94,2,'Paraclinicos '!K300&lt;96,1,'Paraclinicos '!K300&gt;=96,0),"")</f>
        <v>3</v>
      </c>
      <c r="Z301" t="str" cm="1">
        <f t="array" ref="Z301">IF(OR(W301="SI",X301="SI"),_xlfn.IFS(OR(AND('Paraclinicos '!K300&lt;=83),AND('Paraclinicos '!K300&gt;=97,AA301=2)),3,OR(AND('Paraclinicos '!K300&lt;=86),AND('Paraclinicos '!K300&gt;=94,AA301=2)),2,OR(AND('Paraclinicos '!K300&lt;=88),AND('Paraclinicos '!K300&gt;=92,AA301=2)),1,OR(AND('Paraclinicos '!K300&gt;=88,'Paraclinicos '!K300&lt;=92),AND('Paraclinicos '!K300&gt;=93,AA301=0)),0),"")</f>
        <v/>
      </c>
      <c r="AA301" cm="1">
        <f t="array" ref="AA301">_xlfn.IFS('Paraclinicos '!E300="","",'Paraclinicos '!E300="Oxigeno",2,'Paraclinicos '!E300="Aire",0)</f>
        <v>2</v>
      </c>
    </row>
    <row r="302" spans="1:27" x14ac:dyDescent="0.25">
      <c r="A302">
        <f>'Paraclinicos '!A301</f>
        <v>41</v>
      </c>
      <c r="B302" s="3">
        <f>'Paraclinicos '!R301</f>
        <v>44317</v>
      </c>
      <c r="C302" cm="1">
        <f t="array" ref="C302">_xlfn.IFS('Paraclinicos '!Q301="","",'Paraclinicos '!Q301&gt;60,3,'Paraclinicos '!Q301&lt;=60,1)</f>
        <v>1</v>
      </c>
      <c r="D302" t="str">
        <f>IFERROR(IF(INDEX('BD Demog para scores enalazar'!BC$2:BC$3000,MATCH(Formulas!A302,'BD Demog para scores enalazar'!A$2:A$3000,0))=0,"SI","NO"),"")</f>
        <v>SI</v>
      </c>
      <c r="E302" cm="1">
        <f t="array" ref="E302">_xlfn.IFS(D302="","",D302="SI",4,D302="NO",1)</f>
        <v>4</v>
      </c>
      <c r="F302" cm="1">
        <f t="array" ref="F302">_xlfn.IFS('Paraclinicos '!B301="","",'Paraclinicos '!B301&gt;1,1,'Paraclinicos '!B301&lt;=1,3)</f>
        <v>3</v>
      </c>
      <c r="G302" t="str" cm="1">
        <f t="array" ref="G302">_xlfn.IFS('Paraclinicos '!D301="","",AND('Paraclinicos '!D301&gt;=250,'Paraclinicos '!D301&lt;=500),2,'Paraclinicos '!D301&gt;500,3,'Paraclinicos '!D301&lt;250,1)</f>
        <v/>
      </c>
      <c r="H302" s="50">
        <f t="shared" si="13"/>
        <v>8</v>
      </c>
      <c r="I302" cm="1">
        <f t="array" ref="I302">_xlfn.IFS('Paraclinicos '!Q301="","",'Paraclinicos '!Q301&gt;=65,1,'Paraclinicos '!Q301&lt;65,0)</f>
        <v>0</v>
      </c>
      <c r="J302" cm="1">
        <f t="array" ref="J302">_xlfn.IFS('Paraclinicos '!I301="","",'Paraclinicos '!I301&gt;7,1,'Paraclinicos '!I301&lt;=7,0)</f>
        <v>1</v>
      </c>
      <c r="K302" cm="1">
        <f t="array" ref="K302">_xlfn.IFS('Paraclinicos '!W301="","",'Paraclinicos '!W301&lt;=8,1,'Paraclinicos '!W301&gt;8,0)</f>
        <v>1</v>
      </c>
      <c r="L302" cm="1">
        <f t="array" ref="L302">_xlfn.IFS('Paraclinicos '!S301="","",'Paraclinicos '!S301&gt;=30,1,'Paraclinicos '!S301&lt;30,0)</f>
        <v>0</v>
      </c>
      <c r="M302" cm="1">
        <f t="array" ref="M302">_xlfn.IFS(OR('Paraclinicos '!T301="",'Paraclinicos '!U301=""),"",OR('Paraclinicos '!T301&lt;=90,'Paraclinicos '!U301&lt;=60),1,OR('Paraclinicos '!T301&gt;90,'Paraclinicos '!U301&gt;60),0)</f>
        <v>0</v>
      </c>
      <c r="N302" s="45">
        <f t="shared" si="14"/>
        <v>4</v>
      </c>
      <c r="O302" cm="1">
        <f t="array" ref="O302">_xlfn.IFS(OR('Paraclinicos '!M301="",'Paraclinicos '!N301="",'Paraclinicos '!N301=0),"",'Paraclinicos '!M301/'Paraclinicos '!N301&lt;100,4,'Paraclinicos '!M301/'Paraclinicos '!N301&lt;200,3,'Paraclinicos '!M301/'Paraclinicos '!N301&lt;300,2,'Paraclinicos '!M301/'Paraclinicos '!N301&lt;400,1,'Paraclinicos '!M301/'Paraclinicos '!N301&gt;=400,0)</f>
        <v>2</v>
      </c>
      <c r="P302" cm="1">
        <f t="array" ref="P302">_xlfn.IFS('Paraclinicos '!C301="","",'Paraclinicos '!C301&lt;20,4,'Paraclinicos '!C301&lt;50,3,'Paraclinicos '!C301&lt;100,2,'Paraclinicos '!C301&lt;150,1,'Paraclinicos '!C301&gt;150,0)</f>
        <v>3</v>
      </c>
      <c r="Q302" cm="1">
        <f t="array" ref="Q302">_xlfn.IFS('Paraclinicos '!O301="","",'Paraclinicos '!O301&lt;1.2,0,'Paraclinicos '!O301&lt;2,1,'Paraclinicos '!O301&lt;3.5,2,'Paraclinicos '!O301&lt;5,3,'Paraclinicos '!O301&gt;5,4)</f>
        <v>4</v>
      </c>
      <c r="R302" t="str" cm="1">
        <f t="array" ref="R302">_xlfn.IFS('Paraclinicos '!J301="","",'Paraclinicos '!J301&lt;1.2,0,'Paraclinicos '!J301&lt;2,1,'Paraclinicos '!J301&lt;6,2,'Paraclinicos '!J301&lt;12,3,'Paraclinicos '!J301&gt;=12,4)</f>
        <v/>
      </c>
      <c r="S302" cm="1">
        <f t="array" ref="S302">_xlfn.IFS('Paraclinicos '!Y301="","",'Paraclinicos '!Y301&lt;70,1,'Paraclinicos '!Y301&gt;=70,0)</f>
        <v>0</v>
      </c>
      <c r="T302" cm="1">
        <f t="array" ref="T302">_xlfn.IFS('Paraclinicos '!W301="","",'Paraclinicos '!W301&lt;6,4,'Paraclinicos '!W301&lt;10,3,'Paraclinicos '!W301&lt;13,2,'Paraclinicos '!W301&lt;15,1,'Paraclinicos '!W301=15,0)</f>
        <v>4</v>
      </c>
      <c r="U302" s="54">
        <f t="shared" si="12"/>
        <v>13</v>
      </c>
      <c r="V302" cm="1">
        <f t="array" ref="V302">_xlfn.IFS('Paraclinicos '!S301="","",OR('Paraclinicos '!S301&lt;=8,'Paraclinicos '!S301&gt;=25),3,'Paraclinicos '!S301&lt;12,1,'Paraclinicos '!S301&lt;21,0,'Paraclinicos '!S301&lt;25,2)</f>
        <v>2</v>
      </c>
      <c r="W302" t="str">
        <f>IFERROR(IF(INDEX('BD Demog para scores enalazar'!Y$2:'BD Demog para scores enalazar'!Y$3000,MATCH(Formulas!A302,'BD Demog para scores enalazar'!A$2:'BD Demog para scores enalazar'!A$3000,0))=1,"SI","NO"),"")</f>
        <v>NO</v>
      </c>
      <c r="X302" s="9" t="str">
        <f>IFERROR(IF(INDEX('BD Demog para scores enalazar'!AJ$2:'BD Demog para scores enalazar'!AJ$3000,MATCH(Formulas!A302,'BD Demog para scores enalazar'!A$2:'BD Demog para scores enalazar'!A$3000,0))=1,"SI","NO"),"")</f>
        <v>NO</v>
      </c>
      <c r="Y302" cm="1">
        <f t="array" ref="Y302">IF(AND(W302="NO",X302="NO"),_xlfn.IFS('Paraclinicos '!K301&lt;=91,3,'Paraclinicos '!K301&lt;94,2,'Paraclinicos '!K301&lt;96,1,'Paraclinicos '!K301&gt;=96,0),"")</f>
        <v>3</v>
      </c>
      <c r="Z302" t="str" cm="1">
        <f t="array" ref="Z302">IF(OR(W302="SI",X302="SI"),_xlfn.IFS(OR(AND('Paraclinicos '!K301&lt;=83),AND('Paraclinicos '!K301&gt;=97,AA302=2)),3,OR(AND('Paraclinicos '!K301&lt;=86),AND('Paraclinicos '!K301&gt;=94,AA302=2)),2,OR(AND('Paraclinicos '!K301&lt;=88),AND('Paraclinicos '!K301&gt;=92,AA302=2)),1,OR(AND('Paraclinicos '!K301&gt;=88,'Paraclinicos '!K301&lt;=92),AND('Paraclinicos '!K301&gt;=93,AA302=0)),0),"")</f>
        <v/>
      </c>
      <c r="AA302" cm="1">
        <f t="array" ref="AA302">_xlfn.IFS('Paraclinicos '!E301="","",'Paraclinicos '!E301="Oxigeno",2,'Paraclinicos '!E301="Aire",0)</f>
        <v>2</v>
      </c>
    </row>
    <row r="303" spans="1:27" x14ac:dyDescent="0.25">
      <c r="A303">
        <f>'Paraclinicos '!A302</f>
        <v>41</v>
      </c>
      <c r="B303" s="3">
        <f>'Paraclinicos '!R302</f>
        <v>44319</v>
      </c>
      <c r="C303" cm="1">
        <f t="array" ref="C303">_xlfn.IFS('Paraclinicos '!Q302="","",'Paraclinicos '!Q302&gt;60,3,'Paraclinicos '!Q302&lt;=60,1)</f>
        <v>1</v>
      </c>
      <c r="D303" t="str">
        <f>IFERROR(IF(INDEX('BD Demog para scores enalazar'!BC$2:BC$3000,MATCH(Formulas!A303,'BD Demog para scores enalazar'!A$2:A$3000,0))=0,"SI","NO"),"")</f>
        <v>SI</v>
      </c>
      <c r="E303" cm="1">
        <f t="array" ref="E303">_xlfn.IFS(D303="","",D303="SI",4,D303="NO",1)</f>
        <v>4</v>
      </c>
      <c r="F303" cm="1">
        <f t="array" ref="F303">_xlfn.IFS('Paraclinicos '!B302="","",'Paraclinicos '!B302&gt;1,1,'Paraclinicos '!B302&lt;=1,3)</f>
        <v>3</v>
      </c>
      <c r="G303" t="str" cm="1">
        <f t="array" ref="G303">_xlfn.IFS('Paraclinicos '!D302="","",AND('Paraclinicos '!D302&gt;=250,'Paraclinicos '!D302&lt;=500),2,'Paraclinicos '!D302&gt;500,3,'Paraclinicos '!D302&lt;250,1)</f>
        <v/>
      </c>
      <c r="H303" s="50">
        <f t="shared" si="13"/>
        <v>8</v>
      </c>
      <c r="I303" cm="1">
        <f t="array" ref="I303">_xlfn.IFS('Paraclinicos '!Q302="","",'Paraclinicos '!Q302&gt;=65,1,'Paraclinicos '!Q302&lt;65,0)</f>
        <v>0</v>
      </c>
      <c r="J303" cm="1">
        <f t="array" ref="J303">_xlfn.IFS('Paraclinicos '!I302="","",'Paraclinicos '!I302&gt;7,1,'Paraclinicos '!I302&lt;=7,0)</f>
        <v>1</v>
      </c>
      <c r="K303" cm="1">
        <f t="array" ref="K303">_xlfn.IFS('Paraclinicos '!W302="","",'Paraclinicos '!W302&lt;=8,1,'Paraclinicos '!W302&gt;8,0)</f>
        <v>0</v>
      </c>
      <c r="L303" cm="1">
        <f t="array" ref="L303">_xlfn.IFS('Paraclinicos '!S302="","",'Paraclinicos '!S302&gt;=30,1,'Paraclinicos '!S302&lt;30,0)</f>
        <v>0</v>
      </c>
      <c r="M303" cm="1">
        <f t="array" ref="M303">_xlfn.IFS(OR('Paraclinicos '!T302="",'Paraclinicos '!U302=""),"",OR('Paraclinicos '!T302&lt;=90,'Paraclinicos '!U302&lt;=60),1,OR('Paraclinicos '!T302&gt;90,'Paraclinicos '!U302&gt;60),0)</f>
        <v>1</v>
      </c>
      <c r="N303" s="45">
        <f t="shared" si="14"/>
        <v>4</v>
      </c>
      <c r="O303" cm="1">
        <f t="array" ref="O303">_xlfn.IFS(OR('Paraclinicos '!M302="",'Paraclinicos '!N302="",'Paraclinicos '!N302=0),"",'Paraclinicos '!M302/'Paraclinicos '!N302&lt;100,4,'Paraclinicos '!M302/'Paraclinicos '!N302&lt;200,3,'Paraclinicos '!M302/'Paraclinicos '!N302&lt;300,2,'Paraclinicos '!M302/'Paraclinicos '!N302&lt;400,1,'Paraclinicos '!M302/'Paraclinicos '!N302&gt;=400,0)</f>
        <v>1</v>
      </c>
      <c r="P303" cm="1">
        <f t="array" ref="P303">_xlfn.IFS('Paraclinicos '!C302="","",'Paraclinicos '!C302&lt;20,4,'Paraclinicos '!C302&lt;50,3,'Paraclinicos '!C302&lt;100,2,'Paraclinicos '!C302&lt;150,1,'Paraclinicos '!C302&gt;150,0)</f>
        <v>3</v>
      </c>
      <c r="Q303" cm="1">
        <f t="array" ref="Q303">_xlfn.IFS('Paraclinicos '!O302="","",'Paraclinicos '!O302&lt;1.2,0,'Paraclinicos '!O302&lt;2,1,'Paraclinicos '!O302&lt;3.5,2,'Paraclinicos '!O302&lt;5,3,'Paraclinicos '!O302&gt;5,4)</f>
        <v>4</v>
      </c>
      <c r="R303" t="str" cm="1">
        <f t="array" ref="R303">_xlfn.IFS('Paraclinicos '!J302="","",'Paraclinicos '!J302&lt;1.2,0,'Paraclinicos '!J302&lt;2,1,'Paraclinicos '!J302&lt;6,2,'Paraclinicos '!J302&lt;12,3,'Paraclinicos '!J302&gt;=12,4)</f>
        <v/>
      </c>
      <c r="S303" cm="1">
        <f t="array" ref="S303">_xlfn.IFS('Paraclinicos '!Y302="","",'Paraclinicos '!Y302&lt;70,1,'Paraclinicos '!Y302&gt;=70,0)</f>
        <v>1</v>
      </c>
      <c r="T303" cm="1">
        <f t="array" ref="T303">_xlfn.IFS('Paraclinicos '!W302="","",'Paraclinicos '!W302&lt;6,4,'Paraclinicos '!W302&lt;10,3,'Paraclinicos '!W302&lt;13,2,'Paraclinicos '!W302&lt;15,1,'Paraclinicos '!W302=15,0)</f>
        <v>2</v>
      </c>
      <c r="U303" s="54">
        <f t="shared" si="12"/>
        <v>11</v>
      </c>
      <c r="V303" cm="1">
        <f t="array" ref="V303">_xlfn.IFS('Paraclinicos '!S302="","",OR('Paraclinicos '!S302&lt;=8,'Paraclinicos '!S302&gt;=25),3,'Paraclinicos '!S302&lt;12,1,'Paraclinicos '!S302&lt;21,0,'Paraclinicos '!S302&lt;25,2)</f>
        <v>2</v>
      </c>
      <c r="W303" t="str">
        <f>IFERROR(IF(INDEX('BD Demog para scores enalazar'!Y$2:'BD Demog para scores enalazar'!Y$3000,MATCH(Formulas!A303,'BD Demog para scores enalazar'!A$2:'BD Demog para scores enalazar'!A$3000,0))=1,"SI","NO"),"")</f>
        <v>NO</v>
      </c>
      <c r="X303" s="9" t="str">
        <f>IFERROR(IF(INDEX('BD Demog para scores enalazar'!AJ$2:'BD Demog para scores enalazar'!AJ$3000,MATCH(Formulas!A303,'BD Demog para scores enalazar'!A$2:'BD Demog para scores enalazar'!A$3000,0))=1,"SI","NO"),"")</f>
        <v>NO</v>
      </c>
      <c r="Y303" cm="1">
        <f t="array" ref="Y303">IF(AND(W303="NO",X303="NO"),_xlfn.IFS('Paraclinicos '!K302&lt;=91,3,'Paraclinicos '!K302&lt;94,2,'Paraclinicos '!K302&lt;96,1,'Paraclinicos '!K302&gt;=96,0),"")</f>
        <v>3</v>
      </c>
      <c r="Z303" t="str" cm="1">
        <f t="array" ref="Z303">IF(OR(W303="SI",X303="SI"),_xlfn.IFS(OR(AND('Paraclinicos '!K302&lt;=83),AND('Paraclinicos '!K302&gt;=97,AA303=2)),3,OR(AND('Paraclinicos '!K302&lt;=86),AND('Paraclinicos '!K302&gt;=94,AA303=2)),2,OR(AND('Paraclinicos '!K302&lt;=88),AND('Paraclinicos '!K302&gt;=92,AA303=2)),1,OR(AND('Paraclinicos '!K302&gt;=88,'Paraclinicos '!K302&lt;=92),AND('Paraclinicos '!K302&gt;=93,AA303=0)),0),"")</f>
        <v/>
      </c>
      <c r="AA303" cm="1">
        <f t="array" ref="AA303">_xlfn.IFS('Paraclinicos '!E302="","",'Paraclinicos '!E302="Oxigeno",2,'Paraclinicos '!E302="Aire",0)</f>
        <v>2</v>
      </c>
    </row>
    <row r="304" spans="1:27" x14ac:dyDescent="0.25">
      <c r="A304">
        <f>'Paraclinicos '!A303</f>
        <v>41</v>
      </c>
      <c r="B304" s="3">
        <f>'Paraclinicos '!R303</f>
        <v>44320</v>
      </c>
      <c r="C304" cm="1">
        <f t="array" ref="C304">_xlfn.IFS('Paraclinicos '!Q303="","",'Paraclinicos '!Q303&gt;60,3,'Paraclinicos '!Q303&lt;=60,1)</f>
        <v>1</v>
      </c>
      <c r="D304" t="str">
        <f>IFERROR(IF(INDEX('BD Demog para scores enalazar'!BC$2:BC$3000,MATCH(Formulas!A304,'BD Demog para scores enalazar'!A$2:A$3000,0))=0,"SI","NO"),"")</f>
        <v>SI</v>
      </c>
      <c r="E304" cm="1">
        <f t="array" ref="E304">_xlfn.IFS(D304="","",D304="SI",4,D304="NO",1)</f>
        <v>4</v>
      </c>
      <c r="F304" cm="1">
        <f t="array" ref="F304">_xlfn.IFS('Paraclinicos '!B303="","",'Paraclinicos '!B303&gt;1,1,'Paraclinicos '!B303&lt;=1,3)</f>
        <v>3</v>
      </c>
      <c r="G304" t="str" cm="1">
        <f t="array" ref="G304">_xlfn.IFS('Paraclinicos '!D303="","",AND('Paraclinicos '!D303&gt;=250,'Paraclinicos '!D303&lt;=500),2,'Paraclinicos '!D303&gt;500,3,'Paraclinicos '!D303&lt;250,1)</f>
        <v/>
      </c>
      <c r="H304" s="50">
        <f t="shared" si="13"/>
        <v>8</v>
      </c>
      <c r="I304" cm="1">
        <f t="array" ref="I304">_xlfn.IFS('Paraclinicos '!Q303="","",'Paraclinicos '!Q303&gt;=65,1,'Paraclinicos '!Q303&lt;65,0)</f>
        <v>0</v>
      </c>
      <c r="J304" cm="1">
        <f t="array" ref="J304">_xlfn.IFS('Paraclinicos '!I303="","",'Paraclinicos '!I303&gt;7,1,'Paraclinicos '!I303&lt;=7,0)</f>
        <v>1</v>
      </c>
      <c r="K304" cm="1">
        <f t="array" ref="K304">_xlfn.IFS('Paraclinicos '!W303="","",'Paraclinicos '!W303&lt;=8,1,'Paraclinicos '!W303&gt;8,0)</f>
        <v>1</v>
      </c>
      <c r="L304" cm="1">
        <f t="array" ref="L304">_xlfn.IFS('Paraclinicos '!S303="","",'Paraclinicos '!S303&gt;=30,1,'Paraclinicos '!S303&lt;30,0)</f>
        <v>0</v>
      </c>
      <c r="M304" cm="1">
        <f t="array" ref="M304">_xlfn.IFS(OR('Paraclinicos '!T303="",'Paraclinicos '!U303=""),"",OR('Paraclinicos '!T303&lt;=90,'Paraclinicos '!U303&lt;=60),1,OR('Paraclinicos '!T303&gt;90,'Paraclinicos '!U303&gt;60),0)</f>
        <v>1</v>
      </c>
      <c r="N304" s="45">
        <f t="shared" si="14"/>
        <v>5</v>
      </c>
      <c r="O304" cm="1">
        <f t="array" ref="O304">_xlfn.IFS(OR('Paraclinicos '!M303="",'Paraclinicos '!N303="",'Paraclinicos '!N303=0),"",'Paraclinicos '!M303/'Paraclinicos '!N303&lt;100,4,'Paraclinicos '!M303/'Paraclinicos '!N303&lt;200,3,'Paraclinicos '!M303/'Paraclinicos '!N303&lt;300,2,'Paraclinicos '!M303/'Paraclinicos '!N303&lt;400,1,'Paraclinicos '!M303/'Paraclinicos '!N303&gt;=400,0)</f>
        <v>2</v>
      </c>
      <c r="P304" cm="1">
        <f t="array" ref="P304">_xlfn.IFS('Paraclinicos '!C303="","",'Paraclinicos '!C303&lt;20,4,'Paraclinicos '!C303&lt;50,3,'Paraclinicos '!C303&lt;100,2,'Paraclinicos '!C303&lt;150,1,'Paraclinicos '!C303&gt;150,0)</f>
        <v>2</v>
      </c>
      <c r="Q304" cm="1">
        <f t="array" ref="Q304">_xlfn.IFS('Paraclinicos '!O303="","",'Paraclinicos '!O303&lt;1.2,0,'Paraclinicos '!O303&lt;2,1,'Paraclinicos '!O303&lt;3.5,2,'Paraclinicos '!O303&lt;5,3,'Paraclinicos '!O303&gt;5,4)</f>
        <v>3</v>
      </c>
      <c r="R304" t="str" cm="1">
        <f t="array" ref="R304">_xlfn.IFS('Paraclinicos '!J303="","",'Paraclinicos '!J303&lt;1.2,0,'Paraclinicos '!J303&lt;2,1,'Paraclinicos '!J303&lt;6,2,'Paraclinicos '!J303&lt;12,3,'Paraclinicos '!J303&gt;=12,4)</f>
        <v/>
      </c>
      <c r="S304" cm="1">
        <f t="array" ref="S304">_xlfn.IFS('Paraclinicos '!Y303="","",'Paraclinicos '!Y303&lt;70,1,'Paraclinicos '!Y303&gt;=70,0)</f>
        <v>1</v>
      </c>
      <c r="T304" cm="1">
        <f t="array" ref="T304">_xlfn.IFS('Paraclinicos '!W303="","",'Paraclinicos '!W303&lt;6,4,'Paraclinicos '!W303&lt;10,3,'Paraclinicos '!W303&lt;13,2,'Paraclinicos '!W303&lt;15,1,'Paraclinicos '!W303=15,0)</f>
        <v>4</v>
      </c>
      <c r="U304" s="54">
        <f t="shared" si="12"/>
        <v>12</v>
      </c>
      <c r="V304" cm="1">
        <f t="array" ref="V304">_xlfn.IFS('Paraclinicos '!S303="","",OR('Paraclinicos '!S303&lt;=8,'Paraclinicos '!S303&gt;=25),3,'Paraclinicos '!S303&lt;12,1,'Paraclinicos '!S303&lt;21,0,'Paraclinicos '!S303&lt;25,2)</f>
        <v>0</v>
      </c>
      <c r="W304" t="str">
        <f>IFERROR(IF(INDEX('BD Demog para scores enalazar'!Y$2:'BD Demog para scores enalazar'!Y$3000,MATCH(Formulas!A304,'BD Demog para scores enalazar'!A$2:'BD Demog para scores enalazar'!A$3000,0))=1,"SI","NO"),"")</f>
        <v>NO</v>
      </c>
      <c r="X304" s="9" t="str">
        <f>IFERROR(IF(INDEX('BD Demog para scores enalazar'!AJ$2:'BD Demog para scores enalazar'!AJ$3000,MATCH(Formulas!A304,'BD Demog para scores enalazar'!A$2:'BD Demog para scores enalazar'!A$3000,0))=1,"SI","NO"),"")</f>
        <v>NO</v>
      </c>
      <c r="Y304" cm="1">
        <f t="array" ref="Y304">IF(AND(W304="NO",X304="NO"),_xlfn.IFS('Paraclinicos '!K303&lt;=91,3,'Paraclinicos '!K303&lt;94,2,'Paraclinicos '!K303&lt;96,1,'Paraclinicos '!K303&gt;=96,0),"")</f>
        <v>3</v>
      </c>
      <c r="Z304" t="str" cm="1">
        <f t="array" ref="Z304">IF(OR(W304="SI",X304="SI"),_xlfn.IFS(OR(AND('Paraclinicos '!K303&lt;=83),AND('Paraclinicos '!K303&gt;=97,AA304=2)),3,OR(AND('Paraclinicos '!K303&lt;=86),AND('Paraclinicos '!K303&gt;=94,AA304=2)),2,OR(AND('Paraclinicos '!K303&lt;=88),AND('Paraclinicos '!K303&gt;=92,AA304=2)),1,OR(AND('Paraclinicos '!K303&gt;=88,'Paraclinicos '!K303&lt;=92),AND('Paraclinicos '!K303&gt;=93,AA304=0)),0),"")</f>
        <v/>
      </c>
      <c r="AA304" cm="1">
        <f t="array" ref="AA304">_xlfn.IFS('Paraclinicos '!E303="","",'Paraclinicos '!E303="Oxigeno",2,'Paraclinicos '!E303="Aire",0)</f>
        <v>2</v>
      </c>
    </row>
    <row r="305" spans="1:27" x14ac:dyDescent="0.25">
      <c r="A305">
        <f>'Paraclinicos '!A304</f>
        <v>42</v>
      </c>
      <c r="B305" s="3">
        <f>'Paraclinicos '!R304</f>
        <v>44287</v>
      </c>
      <c r="C305" cm="1">
        <f t="array" ref="C305">_xlfn.IFS('Paraclinicos '!Q304="","",'Paraclinicos '!Q304&gt;60,3,'Paraclinicos '!Q304&lt;=60,1)</f>
        <v>3</v>
      </c>
      <c r="D305" t="str">
        <f>IFERROR(IF(INDEX('BD Demog para scores enalazar'!BC$2:BC$3000,MATCH(Formulas!A305,'BD Demog para scores enalazar'!A$2:A$3000,0))=0,"SI","NO"),"")</f>
        <v>SI</v>
      </c>
      <c r="E305" cm="1">
        <f t="array" ref="E305">_xlfn.IFS(D305="","",D305="SI",4,D305="NO",1)</f>
        <v>4</v>
      </c>
      <c r="F305" cm="1">
        <f t="array" ref="F305">_xlfn.IFS('Paraclinicos '!B304="","",'Paraclinicos '!B304&gt;1,1,'Paraclinicos '!B304&lt;=1,3)</f>
        <v>3</v>
      </c>
      <c r="G305" cm="1">
        <f t="array" ref="G305">_xlfn.IFS('Paraclinicos '!D304="","",AND('Paraclinicos '!D304&gt;=250,'Paraclinicos '!D304&lt;=500),2,'Paraclinicos '!D304&gt;500,3,'Paraclinicos '!D304&lt;250,1)</f>
        <v>2</v>
      </c>
      <c r="H305" s="50">
        <f t="shared" si="13"/>
        <v>12</v>
      </c>
      <c r="I305" cm="1">
        <f t="array" ref="I305">_xlfn.IFS('Paraclinicos '!Q304="","",'Paraclinicos '!Q304&gt;=65,1,'Paraclinicos '!Q304&lt;65,0)</f>
        <v>1</v>
      </c>
      <c r="J305" cm="1">
        <f t="array" ref="J305">_xlfn.IFS('Paraclinicos '!I304="","",'Paraclinicos '!I304&gt;7,1,'Paraclinicos '!I304&lt;=7,0)</f>
        <v>1</v>
      </c>
      <c r="K305" cm="1">
        <f t="array" ref="K305">_xlfn.IFS('Paraclinicos '!W304="","",'Paraclinicos '!W304&lt;=8,1,'Paraclinicos '!W304&gt;8,0)</f>
        <v>0</v>
      </c>
      <c r="L305" cm="1">
        <f t="array" ref="L305">_xlfn.IFS('Paraclinicos '!S304="","",'Paraclinicos '!S304&gt;=30,1,'Paraclinicos '!S304&lt;30,0)</f>
        <v>0</v>
      </c>
      <c r="M305" cm="1">
        <f t="array" ref="M305">_xlfn.IFS(OR('Paraclinicos '!T304="",'Paraclinicos '!U304=""),"",OR('Paraclinicos '!T304&lt;=90,'Paraclinicos '!U304&lt;=60),1,OR('Paraclinicos '!T304&gt;90,'Paraclinicos '!U304&gt;60),0)</f>
        <v>0</v>
      </c>
      <c r="N305" s="45">
        <f t="shared" si="14"/>
        <v>4</v>
      </c>
      <c r="O305" cm="1">
        <f t="array" ref="O305">_xlfn.IFS(OR('Paraclinicos '!M304="",'Paraclinicos '!N304="",'Paraclinicos '!N304=0),"",'Paraclinicos '!M304/'Paraclinicos '!N304&lt;100,4,'Paraclinicos '!M304/'Paraclinicos '!N304&lt;200,3,'Paraclinicos '!M304/'Paraclinicos '!N304&lt;300,2,'Paraclinicos '!M304/'Paraclinicos '!N304&lt;400,1,'Paraclinicos '!M304/'Paraclinicos '!N304&gt;=400,0)</f>
        <v>1</v>
      </c>
      <c r="P305" cm="1">
        <f t="array" ref="P305">_xlfn.IFS('Paraclinicos '!C304="","",'Paraclinicos '!C304&lt;20,4,'Paraclinicos '!C304&lt;50,3,'Paraclinicos '!C304&lt;100,2,'Paraclinicos '!C304&lt;150,1,'Paraclinicos '!C304&gt;150,0)</f>
        <v>0</v>
      </c>
      <c r="Q305" cm="1">
        <f t="array" ref="Q305">_xlfn.IFS('Paraclinicos '!O304="","",'Paraclinicos '!O304&lt;1.2,0,'Paraclinicos '!O304&lt;2,1,'Paraclinicos '!O304&lt;3.5,2,'Paraclinicos '!O304&lt;5,3,'Paraclinicos '!O304&gt;5,4)</f>
        <v>1</v>
      </c>
      <c r="R305" t="str" cm="1">
        <f t="array" ref="R305">_xlfn.IFS('Paraclinicos '!J304="","",'Paraclinicos '!J304&lt;1.2,0,'Paraclinicos '!J304&lt;2,1,'Paraclinicos '!J304&lt;6,2,'Paraclinicos '!J304&lt;12,3,'Paraclinicos '!J304&gt;=12,4)</f>
        <v/>
      </c>
      <c r="S305" cm="1">
        <f t="array" ref="S305">_xlfn.IFS('Paraclinicos '!Y304="","",'Paraclinicos '!Y304&lt;70,1,'Paraclinicos '!Y304&gt;=70,0)</f>
        <v>0</v>
      </c>
      <c r="T305" cm="1">
        <f t="array" ref="T305">_xlfn.IFS('Paraclinicos '!W304="","",'Paraclinicos '!W304&lt;6,4,'Paraclinicos '!W304&lt;10,3,'Paraclinicos '!W304&lt;13,2,'Paraclinicos '!W304&lt;15,1,'Paraclinicos '!W304=15,0)</f>
        <v>0</v>
      </c>
      <c r="U305" s="54">
        <f t="shared" si="12"/>
        <v>2</v>
      </c>
      <c r="V305" cm="1">
        <f t="array" ref="V305">_xlfn.IFS('Paraclinicos '!S304="","",OR('Paraclinicos '!S304&lt;=8,'Paraclinicos '!S304&gt;=25),3,'Paraclinicos '!S304&lt;12,1,'Paraclinicos '!S304&lt;21,0,'Paraclinicos '!S304&lt;25,2)</f>
        <v>0</v>
      </c>
      <c r="W305" t="str">
        <f>IFERROR(IF(INDEX('BD Demog para scores enalazar'!Y$2:'BD Demog para scores enalazar'!Y$3000,MATCH(Formulas!A305,'BD Demog para scores enalazar'!A$2:'BD Demog para scores enalazar'!A$3000,0))=1,"SI","NO"),"")</f>
        <v>NO</v>
      </c>
      <c r="X305" s="9" t="str">
        <f>IFERROR(IF(INDEX('BD Demog para scores enalazar'!AJ$2:'BD Demog para scores enalazar'!AJ$3000,MATCH(Formulas!A305,'BD Demog para scores enalazar'!A$2:'BD Demog para scores enalazar'!A$3000,0))=1,"SI","NO"),"")</f>
        <v>NO</v>
      </c>
      <c r="Y305" cm="1">
        <f t="array" ref="Y305">IF(AND(W305="NO",X305="NO"),_xlfn.IFS('Paraclinicos '!K304&lt;=91,3,'Paraclinicos '!K304&lt;94,2,'Paraclinicos '!K304&lt;96,1,'Paraclinicos '!K304&gt;=96,0),"")</f>
        <v>2</v>
      </c>
      <c r="Z305" t="str" cm="1">
        <f t="array" ref="Z305">IF(OR(W305="SI",X305="SI"),_xlfn.IFS(OR(AND('Paraclinicos '!K304&lt;=83),AND('Paraclinicos '!K304&gt;=97,AA305=2)),3,OR(AND('Paraclinicos '!K304&lt;=86),AND('Paraclinicos '!K304&gt;=94,AA305=2)),2,OR(AND('Paraclinicos '!K304&lt;=88),AND('Paraclinicos '!K304&gt;=92,AA305=2)),1,OR(AND('Paraclinicos '!K304&gt;=88,'Paraclinicos '!K304&lt;=92),AND('Paraclinicos '!K304&gt;=93,AA305=0)),0),"")</f>
        <v/>
      </c>
      <c r="AA305" cm="1">
        <f t="array" ref="AA305">_xlfn.IFS('Paraclinicos '!E304="","",'Paraclinicos '!E304="Oxigeno",2,'Paraclinicos '!E304="Aire",0)</f>
        <v>2</v>
      </c>
    </row>
    <row r="306" spans="1:27" x14ac:dyDescent="0.25">
      <c r="A306">
        <f>'Paraclinicos '!A305</f>
        <v>42</v>
      </c>
      <c r="B306" s="3">
        <f>'Paraclinicos '!R305</f>
        <v>44291</v>
      </c>
      <c r="C306" cm="1">
        <f t="array" ref="C306">_xlfn.IFS('Paraclinicos '!Q305="","",'Paraclinicos '!Q305&gt;60,3,'Paraclinicos '!Q305&lt;=60,1)</f>
        <v>3</v>
      </c>
      <c r="D306" t="str">
        <f>IFERROR(IF(INDEX('BD Demog para scores enalazar'!BC$2:BC$3000,MATCH(Formulas!A306,'BD Demog para scores enalazar'!A$2:A$3000,0))=0,"SI","NO"),"")</f>
        <v>SI</v>
      </c>
      <c r="E306" cm="1">
        <f t="array" ref="E306">_xlfn.IFS(D306="","",D306="SI",4,D306="NO",1)</f>
        <v>4</v>
      </c>
      <c r="F306" cm="1">
        <f t="array" ref="F306">_xlfn.IFS('Paraclinicos '!B305="","",'Paraclinicos '!B305&gt;1,1,'Paraclinicos '!B305&lt;=1,3)</f>
        <v>3</v>
      </c>
      <c r="G306" t="str" cm="1">
        <f t="array" ref="G306">_xlfn.IFS('Paraclinicos '!D305="","",AND('Paraclinicos '!D305&gt;=250,'Paraclinicos '!D305&lt;=500),2,'Paraclinicos '!D305&gt;500,3,'Paraclinicos '!D305&lt;250,1)</f>
        <v/>
      </c>
      <c r="H306" s="50">
        <f t="shared" si="13"/>
        <v>10</v>
      </c>
      <c r="I306" cm="1">
        <f t="array" ref="I306">_xlfn.IFS('Paraclinicos '!Q305="","",'Paraclinicos '!Q305&gt;=65,1,'Paraclinicos '!Q305&lt;65,0)</f>
        <v>1</v>
      </c>
      <c r="J306" cm="1">
        <f t="array" ref="J306">_xlfn.IFS('Paraclinicos '!I305="","",'Paraclinicos '!I305&gt;7,1,'Paraclinicos '!I305&lt;=7,0)</f>
        <v>1</v>
      </c>
      <c r="K306" cm="1">
        <f t="array" ref="K306">_xlfn.IFS('Paraclinicos '!W305="","",'Paraclinicos '!W305&lt;=8,1,'Paraclinicos '!W305&gt;8,0)</f>
        <v>0</v>
      </c>
      <c r="L306" cm="1">
        <f t="array" ref="L306">_xlfn.IFS('Paraclinicos '!S305="","",'Paraclinicos '!S305&gt;=30,1,'Paraclinicos '!S305&lt;30,0)</f>
        <v>0</v>
      </c>
      <c r="M306" cm="1">
        <f t="array" ref="M306">_xlfn.IFS(OR('Paraclinicos '!T305="",'Paraclinicos '!U305=""),"",OR('Paraclinicos '!T305&lt;=90,'Paraclinicos '!U305&lt;=60),1,OR('Paraclinicos '!T305&gt;90,'Paraclinicos '!U305&gt;60),0)</f>
        <v>0</v>
      </c>
      <c r="N306" s="45">
        <f t="shared" si="14"/>
        <v>2</v>
      </c>
      <c r="O306" cm="1">
        <f t="array" ref="O306">_xlfn.IFS(OR('Paraclinicos '!M305="",'Paraclinicos '!N305="",'Paraclinicos '!N305=0),"",'Paraclinicos '!M305/'Paraclinicos '!N305&lt;100,4,'Paraclinicos '!M305/'Paraclinicos '!N305&lt;200,3,'Paraclinicos '!M305/'Paraclinicos '!N305&lt;300,2,'Paraclinicos '!M305/'Paraclinicos '!N305&lt;400,1,'Paraclinicos '!M305/'Paraclinicos '!N305&gt;=400,0)</f>
        <v>2</v>
      </c>
      <c r="P306" cm="1">
        <f t="array" ref="P306">_xlfn.IFS('Paraclinicos '!C305="","",'Paraclinicos '!C305&lt;20,4,'Paraclinicos '!C305&lt;50,3,'Paraclinicos '!C305&lt;100,2,'Paraclinicos '!C305&lt;150,1,'Paraclinicos '!C305&gt;150,0)</f>
        <v>0</v>
      </c>
      <c r="Q306" cm="1">
        <f t="array" ref="Q306">_xlfn.IFS('Paraclinicos '!O305="","",'Paraclinicos '!O305&lt;1.2,0,'Paraclinicos '!O305&lt;2,1,'Paraclinicos '!O305&lt;3.5,2,'Paraclinicos '!O305&lt;5,3,'Paraclinicos '!O305&gt;5,4)</f>
        <v>1</v>
      </c>
      <c r="R306" cm="1">
        <f t="array" ref="R306">_xlfn.IFS('Paraclinicos '!J305="","",'Paraclinicos '!J305&lt;1.2,0,'Paraclinicos '!J305&lt;2,1,'Paraclinicos '!J305&lt;6,2,'Paraclinicos '!J305&lt;12,3,'Paraclinicos '!J305&gt;=12,4)</f>
        <v>0</v>
      </c>
      <c r="S306" cm="1">
        <f t="array" ref="S306">_xlfn.IFS('Paraclinicos '!Y305="","",'Paraclinicos '!Y305&lt;70,1,'Paraclinicos '!Y305&gt;=70,0)</f>
        <v>0</v>
      </c>
      <c r="T306" cm="1">
        <f t="array" ref="T306">_xlfn.IFS('Paraclinicos '!W305="","",'Paraclinicos '!W305&lt;6,4,'Paraclinicos '!W305&lt;10,3,'Paraclinicos '!W305&lt;13,2,'Paraclinicos '!W305&lt;15,1,'Paraclinicos '!W305=15,0)</f>
        <v>2</v>
      </c>
      <c r="U306" s="54">
        <f t="shared" si="12"/>
        <v>5</v>
      </c>
      <c r="V306" cm="1">
        <f t="array" ref="V306">_xlfn.IFS('Paraclinicos '!S305="","",OR('Paraclinicos '!S305&lt;=8,'Paraclinicos '!S305&gt;=25),3,'Paraclinicos '!S305&lt;12,1,'Paraclinicos '!S305&lt;21,0,'Paraclinicos '!S305&lt;25,2)</f>
        <v>0</v>
      </c>
      <c r="W306" t="str">
        <f>IFERROR(IF(INDEX('BD Demog para scores enalazar'!Y$2:'BD Demog para scores enalazar'!Y$3000,MATCH(Formulas!A306,'BD Demog para scores enalazar'!A$2:'BD Demog para scores enalazar'!A$3000,0))=1,"SI","NO"),"")</f>
        <v>NO</v>
      </c>
      <c r="X306" s="9" t="str">
        <f>IFERROR(IF(INDEX('BD Demog para scores enalazar'!AJ$2:'BD Demog para scores enalazar'!AJ$3000,MATCH(Formulas!A306,'BD Demog para scores enalazar'!A$2:'BD Demog para scores enalazar'!A$3000,0))=1,"SI","NO"),"")</f>
        <v>NO</v>
      </c>
      <c r="Y306" cm="1">
        <f t="array" ref="Y306">IF(AND(W306="NO",X306="NO"),_xlfn.IFS('Paraclinicos '!K305&lt;=91,3,'Paraclinicos '!K305&lt;94,2,'Paraclinicos '!K305&lt;96,1,'Paraclinicos '!K305&gt;=96,0),"")</f>
        <v>3</v>
      </c>
      <c r="Z306" t="str" cm="1">
        <f t="array" ref="Z306">IF(OR(W306="SI",X306="SI"),_xlfn.IFS(OR(AND('Paraclinicos '!K305&lt;=83),AND('Paraclinicos '!K305&gt;=97,AA306=2)),3,OR(AND('Paraclinicos '!K305&lt;=86),AND('Paraclinicos '!K305&gt;=94,AA306=2)),2,OR(AND('Paraclinicos '!K305&lt;=88),AND('Paraclinicos '!K305&gt;=92,AA306=2)),1,OR(AND('Paraclinicos '!K305&gt;=88,'Paraclinicos '!K305&lt;=92),AND('Paraclinicos '!K305&gt;=93,AA306=0)),0),"")</f>
        <v/>
      </c>
      <c r="AA306" cm="1">
        <f t="array" ref="AA306">_xlfn.IFS('Paraclinicos '!E305="","",'Paraclinicos '!E305="Oxigeno",2,'Paraclinicos '!E305="Aire",0)</f>
        <v>2</v>
      </c>
    </row>
    <row r="307" spans="1:27" x14ac:dyDescent="0.25">
      <c r="A307">
        <f>'Paraclinicos '!A306</f>
        <v>42</v>
      </c>
      <c r="B307" s="3">
        <f>'Paraclinicos '!R306</f>
        <v>44293</v>
      </c>
      <c r="C307" cm="1">
        <f t="array" ref="C307">_xlfn.IFS('Paraclinicos '!Q306="","",'Paraclinicos '!Q306&gt;60,3,'Paraclinicos '!Q306&lt;=60,1)</f>
        <v>3</v>
      </c>
      <c r="D307" t="str">
        <f>IFERROR(IF(INDEX('BD Demog para scores enalazar'!BC$2:BC$3000,MATCH(Formulas!A307,'BD Demog para scores enalazar'!A$2:A$3000,0))=0,"SI","NO"),"")</f>
        <v>SI</v>
      </c>
      <c r="E307" cm="1">
        <f t="array" ref="E307">_xlfn.IFS(D307="","",D307="SI",4,D307="NO",1)</f>
        <v>4</v>
      </c>
      <c r="F307" cm="1">
        <f t="array" ref="F307">_xlfn.IFS('Paraclinicos '!B306="","",'Paraclinicos '!B306&gt;1,1,'Paraclinicos '!B306&lt;=1,3)</f>
        <v>3</v>
      </c>
      <c r="G307" t="str" cm="1">
        <f t="array" ref="G307">_xlfn.IFS('Paraclinicos '!D306="","",AND('Paraclinicos '!D306&gt;=250,'Paraclinicos '!D306&lt;=500),2,'Paraclinicos '!D306&gt;500,3,'Paraclinicos '!D306&lt;250,1)</f>
        <v/>
      </c>
      <c r="H307" s="50">
        <f t="shared" si="13"/>
        <v>10</v>
      </c>
      <c r="I307" cm="1">
        <f t="array" ref="I307">_xlfn.IFS('Paraclinicos '!Q306="","",'Paraclinicos '!Q306&gt;=65,1,'Paraclinicos '!Q306&lt;65,0)</f>
        <v>1</v>
      </c>
      <c r="J307" cm="1">
        <f t="array" ref="J307">_xlfn.IFS('Paraclinicos '!I306="","",'Paraclinicos '!I306&gt;7,1,'Paraclinicos '!I306&lt;=7,0)</f>
        <v>1</v>
      </c>
      <c r="K307" cm="1">
        <f t="array" ref="K307">_xlfn.IFS('Paraclinicos '!W306="","",'Paraclinicos '!W306&lt;=8,1,'Paraclinicos '!W306&gt;8,0)</f>
        <v>1</v>
      </c>
      <c r="L307" cm="1">
        <f t="array" ref="L307">_xlfn.IFS('Paraclinicos '!S306="","",'Paraclinicos '!S306&gt;=30,1,'Paraclinicos '!S306&lt;30,0)</f>
        <v>0</v>
      </c>
      <c r="M307" cm="1">
        <f t="array" ref="M307">_xlfn.IFS(OR('Paraclinicos '!T306="",'Paraclinicos '!U306=""),"",OR('Paraclinicos '!T306&lt;=90,'Paraclinicos '!U306&lt;=60),1,OR('Paraclinicos '!T306&gt;90,'Paraclinicos '!U306&gt;60),0)</f>
        <v>0</v>
      </c>
      <c r="N307" s="45">
        <f t="shared" si="14"/>
        <v>3</v>
      </c>
      <c r="O307" cm="1">
        <f t="array" ref="O307">_xlfn.IFS(OR('Paraclinicos '!M306="",'Paraclinicos '!N306="",'Paraclinicos '!N306=0),"",'Paraclinicos '!M306/'Paraclinicos '!N306&lt;100,4,'Paraclinicos '!M306/'Paraclinicos '!N306&lt;200,3,'Paraclinicos '!M306/'Paraclinicos '!N306&lt;300,2,'Paraclinicos '!M306/'Paraclinicos '!N306&lt;400,1,'Paraclinicos '!M306/'Paraclinicos '!N306&gt;=400,0)</f>
        <v>2</v>
      </c>
      <c r="P307" cm="1">
        <f t="array" ref="P307">_xlfn.IFS('Paraclinicos '!C306="","",'Paraclinicos '!C306&lt;20,4,'Paraclinicos '!C306&lt;50,3,'Paraclinicos '!C306&lt;100,2,'Paraclinicos '!C306&lt;150,1,'Paraclinicos '!C306&gt;150,0)</f>
        <v>0</v>
      </c>
      <c r="Q307" cm="1">
        <f t="array" ref="Q307">_xlfn.IFS('Paraclinicos '!O306="","",'Paraclinicos '!O306&lt;1.2,0,'Paraclinicos '!O306&lt;2,1,'Paraclinicos '!O306&lt;3.5,2,'Paraclinicos '!O306&lt;5,3,'Paraclinicos '!O306&gt;5,4)</f>
        <v>2</v>
      </c>
      <c r="R307" cm="1">
        <f t="array" ref="R307">_xlfn.IFS('Paraclinicos '!J306="","",'Paraclinicos '!J306&lt;1.2,0,'Paraclinicos '!J306&lt;2,1,'Paraclinicos '!J306&lt;6,2,'Paraclinicos '!J306&lt;12,3,'Paraclinicos '!J306&gt;=12,4)</f>
        <v>0</v>
      </c>
      <c r="S307" cm="1">
        <f t="array" ref="S307">_xlfn.IFS('Paraclinicos '!Y306="","",'Paraclinicos '!Y306&lt;70,1,'Paraclinicos '!Y306&gt;=70,0)</f>
        <v>0</v>
      </c>
      <c r="T307" cm="1">
        <f t="array" ref="T307">_xlfn.IFS('Paraclinicos '!W306="","",'Paraclinicos '!W306&lt;6,4,'Paraclinicos '!W306&lt;10,3,'Paraclinicos '!W306&lt;13,2,'Paraclinicos '!W306&lt;15,1,'Paraclinicos '!W306=15,0)</f>
        <v>4</v>
      </c>
      <c r="U307" s="54">
        <f t="shared" si="12"/>
        <v>8</v>
      </c>
      <c r="V307" cm="1">
        <f t="array" ref="V307">_xlfn.IFS('Paraclinicos '!S306="","",OR('Paraclinicos '!S306&lt;=8,'Paraclinicos '!S306&gt;=25),3,'Paraclinicos '!S306&lt;12,1,'Paraclinicos '!S306&lt;21,0,'Paraclinicos '!S306&lt;25,2)</f>
        <v>0</v>
      </c>
      <c r="W307" t="str">
        <f>IFERROR(IF(INDEX('BD Demog para scores enalazar'!Y$2:'BD Demog para scores enalazar'!Y$3000,MATCH(Formulas!A307,'BD Demog para scores enalazar'!A$2:'BD Demog para scores enalazar'!A$3000,0))=1,"SI","NO"),"")</f>
        <v>NO</v>
      </c>
      <c r="X307" s="9" t="str">
        <f>IFERROR(IF(INDEX('BD Demog para scores enalazar'!AJ$2:'BD Demog para scores enalazar'!AJ$3000,MATCH(Formulas!A307,'BD Demog para scores enalazar'!A$2:'BD Demog para scores enalazar'!A$3000,0))=1,"SI","NO"),"")</f>
        <v>NO</v>
      </c>
      <c r="Y307" cm="1">
        <f t="array" ref="Y307">IF(AND(W307="NO",X307="NO"),_xlfn.IFS('Paraclinicos '!K306&lt;=91,3,'Paraclinicos '!K306&lt;94,2,'Paraclinicos '!K306&lt;96,1,'Paraclinicos '!K306&gt;=96,0),"")</f>
        <v>3</v>
      </c>
      <c r="Z307" t="str" cm="1">
        <f t="array" ref="Z307">IF(OR(W307="SI",X307="SI"),_xlfn.IFS(OR(AND('Paraclinicos '!K306&lt;=83),AND('Paraclinicos '!K306&gt;=97,AA307=2)),3,OR(AND('Paraclinicos '!K306&lt;=86),AND('Paraclinicos '!K306&gt;=94,AA307=2)),2,OR(AND('Paraclinicos '!K306&lt;=88),AND('Paraclinicos '!K306&gt;=92,AA307=2)),1,OR(AND('Paraclinicos '!K306&gt;=88,'Paraclinicos '!K306&lt;=92),AND('Paraclinicos '!K306&gt;=93,AA307=0)),0),"")</f>
        <v/>
      </c>
      <c r="AA307" cm="1">
        <f t="array" ref="AA307">_xlfn.IFS('Paraclinicos '!E306="","",'Paraclinicos '!E306="Oxigeno",2,'Paraclinicos '!E306="Aire",0)</f>
        <v>2</v>
      </c>
    </row>
    <row r="308" spans="1:27" x14ac:dyDescent="0.25">
      <c r="A308">
        <f>'Paraclinicos '!A307</f>
        <v>42</v>
      </c>
      <c r="B308" s="3">
        <f>'Paraclinicos '!R307</f>
        <v>44294</v>
      </c>
      <c r="C308" cm="1">
        <f t="array" ref="C308">_xlfn.IFS('Paraclinicos '!Q307="","",'Paraclinicos '!Q307&gt;60,3,'Paraclinicos '!Q307&lt;=60,1)</f>
        <v>3</v>
      </c>
      <c r="D308" t="str">
        <f>IFERROR(IF(INDEX('BD Demog para scores enalazar'!BC$2:BC$3000,MATCH(Formulas!A308,'BD Demog para scores enalazar'!A$2:A$3000,0))=0,"SI","NO"),"")</f>
        <v>SI</v>
      </c>
      <c r="E308" cm="1">
        <f t="array" ref="E308">_xlfn.IFS(D308="","",D308="SI",4,D308="NO",1)</f>
        <v>4</v>
      </c>
      <c r="F308" cm="1">
        <f t="array" ref="F308">_xlfn.IFS('Paraclinicos '!B307="","",'Paraclinicos '!B307&gt;1,1,'Paraclinicos '!B307&lt;=1,3)</f>
        <v>3</v>
      </c>
      <c r="G308" t="str" cm="1">
        <f t="array" ref="G308">_xlfn.IFS('Paraclinicos '!D307="","",AND('Paraclinicos '!D307&gt;=250,'Paraclinicos '!D307&lt;=500),2,'Paraclinicos '!D307&gt;500,3,'Paraclinicos '!D307&lt;250,1)</f>
        <v/>
      </c>
      <c r="H308" s="50">
        <f t="shared" si="13"/>
        <v>10</v>
      </c>
      <c r="I308" cm="1">
        <f t="array" ref="I308">_xlfn.IFS('Paraclinicos '!Q307="","",'Paraclinicos '!Q307&gt;=65,1,'Paraclinicos '!Q307&lt;65,0)</f>
        <v>1</v>
      </c>
      <c r="J308" cm="1">
        <f t="array" ref="J308">_xlfn.IFS('Paraclinicos '!I307="","",'Paraclinicos '!I307&gt;7,1,'Paraclinicos '!I307&lt;=7,0)</f>
        <v>1</v>
      </c>
      <c r="K308" cm="1">
        <f t="array" ref="K308">_xlfn.IFS('Paraclinicos '!W307="","",'Paraclinicos '!W307&lt;=8,1,'Paraclinicos '!W307&gt;8,0)</f>
        <v>1</v>
      </c>
      <c r="L308" cm="1">
        <f t="array" ref="L308">_xlfn.IFS('Paraclinicos '!S307="","",'Paraclinicos '!S307&gt;=30,1,'Paraclinicos '!S307&lt;30,0)</f>
        <v>0</v>
      </c>
      <c r="M308" cm="1">
        <f t="array" ref="M308">_xlfn.IFS(OR('Paraclinicos '!T307="",'Paraclinicos '!U307=""),"",OR('Paraclinicos '!T307&lt;=90,'Paraclinicos '!U307&lt;=60),1,OR('Paraclinicos '!T307&gt;90,'Paraclinicos '!U307&gt;60),0)</f>
        <v>0</v>
      </c>
      <c r="N308" s="45">
        <f t="shared" si="14"/>
        <v>4</v>
      </c>
      <c r="O308" cm="1">
        <f t="array" ref="O308">_xlfn.IFS(OR('Paraclinicos '!M307="",'Paraclinicos '!N307="",'Paraclinicos '!N307=0),"",'Paraclinicos '!M307/'Paraclinicos '!N307&lt;100,4,'Paraclinicos '!M307/'Paraclinicos '!N307&lt;200,3,'Paraclinicos '!M307/'Paraclinicos '!N307&lt;300,2,'Paraclinicos '!M307/'Paraclinicos '!N307&lt;400,1,'Paraclinicos '!M307/'Paraclinicos '!N307&gt;=400,0)</f>
        <v>2</v>
      </c>
      <c r="P308" cm="1">
        <f t="array" ref="P308">_xlfn.IFS('Paraclinicos '!C307="","",'Paraclinicos '!C307&lt;20,4,'Paraclinicos '!C307&lt;50,3,'Paraclinicos '!C307&lt;100,2,'Paraclinicos '!C307&lt;150,1,'Paraclinicos '!C307&gt;150,0)</f>
        <v>0</v>
      </c>
      <c r="Q308" cm="1">
        <f t="array" ref="Q308">_xlfn.IFS('Paraclinicos '!O307="","",'Paraclinicos '!O307&lt;1.2,0,'Paraclinicos '!O307&lt;2,1,'Paraclinicos '!O307&lt;3.5,2,'Paraclinicos '!O307&lt;5,3,'Paraclinicos '!O307&gt;5,4)</f>
        <v>2</v>
      </c>
      <c r="R308" cm="1">
        <f t="array" ref="R308">_xlfn.IFS('Paraclinicos '!J307="","",'Paraclinicos '!J307&lt;1.2,0,'Paraclinicos '!J307&lt;2,1,'Paraclinicos '!J307&lt;6,2,'Paraclinicos '!J307&lt;12,3,'Paraclinicos '!J307&gt;=12,4)</f>
        <v>0</v>
      </c>
      <c r="S308" cm="1">
        <f t="array" ref="S308">_xlfn.IFS('Paraclinicos '!Y307="","",'Paraclinicos '!Y307&lt;70,1,'Paraclinicos '!Y307&gt;=70,0)</f>
        <v>0</v>
      </c>
      <c r="T308" cm="1">
        <f t="array" ref="T308">_xlfn.IFS('Paraclinicos '!W307="","",'Paraclinicos '!W307&lt;6,4,'Paraclinicos '!W307&lt;10,3,'Paraclinicos '!W307&lt;13,2,'Paraclinicos '!W307&lt;15,1,'Paraclinicos '!W307=15,0)</f>
        <v>4</v>
      </c>
      <c r="U308" s="54">
        <f t="shared" si="12"/>
        <v>8</v>
      </c>
      <c r="V308" cm="1">
        <f t="array" ref="V308">_xlfn.IFS('Paraclinicos '!S307="","",OR('Paraclinicos '!S307&lt;=8,'Paraclinicos '!S307&gt;=25),3,'Paraclinicos '!S307&lt;12,1,'Paraclinicos '!S307&lt;21,0,'Paraclinicos '!S307&lt;25,2)</f>
        <v>2</v>
      </c>
      <c r="W308" t="str">
        <f>IFERROR(IF(INDEX('BD Demog para scores enalazar'!Y$2:'BD Demog para scores enalazar'!Y$3000,MATCH(Formulas!A308,'BD Demog para scores enalazar'!A$2:'BD Demog para scores enalazar'!A$3000,0))=1,"SI","NO"),"")</f>
        <v>NO</v>
      </c>
      <c r="X308" s="9" t="str">
        <f>IFERROR(IF(INDEX('BD Demog para scores enalazar'!AJ$2:'BD Demog para scores enalazar'!AJ$3000,MATCH(Formulas!A308,'BD Demog para scores enalazar'!A$2:'BD Demog para scores enalazar'!A$3000,0))=1,"SI","NO"),"")</f>
        <v>NO</v>
      </c>
      <c r="Y308" cm="1">
        <f t="array" ref="Y308">IF(AND(W308="NO",X308="NO"),_xlfn.IFS('Paraclinicos '!K307&lt;=91,3,'Paraclinicos '!K307&lt;94,2,'Paraclinicos '!K307&lt;96,1,'Paraclinicos '!K307&gt;=96,0),"")</f>
        <v>3</v>
      </c>
      <c r="Z308" t="str" cm="1">
        <f t="array" ref="Z308">IF(OR(W308="SI",X308="SI"),_xlfn.IFS(OR(AND('Paraclinicos '!K307&lt;=83),AND('Paraclinicos '!K307&gt;=97,AA308=2)),3,OR(AND('Paraclinicos '!K307&lt;=86),AND('Paraclinicos '!K307&gt;=94,AA308=2)),2,OR(AND('Paraclinicos '!K307&lt;=88),AND('Paraclinicos '!K307&gt;=92,AA308=2)),1,OR(AND('Paraclinicos '!K307&gt;=88,'Paraclinicos '!K307&lt;=92),AND('Paraclinicos '!K307&gt;=93,AA308=0)),0),"")</f>
        <v/>
      </c>
      <c r="AA308" cm="1">
        <f t="array" ref="AA308">_xlfn.IFS('Paraclinicos '!E307="","",'Paraclinicos '!E307="Oxigeno",2,'Paraclinicos '!E307="Aire",0)</f>
        <v>2</v>
      </c>
    </row>
    <row r="309" spans="1:27" x14ac:dyDescent="0.25">
      <c r="A309">
        <f>'Paraclinicos '!A308</f>
        <v>42</v>
      </c>
      <c r="B309" s="3">
        <f>'Paraclinicos '!R308</f>
        <v>44295</v>
      </c>
      <c r="C309" cm="1">
        <f t="array" ref="C309">_xlfn.IFS('Paraclinicos '!Q308="","",'Paraclinicos '!Q308&gt;60,3,'Paraclinicos '!Q308&lt;=60,1)</f>
        <v>3</v>
      </c>
      <c r="D309" t="str">
        <f>IFERROR(IF(INDEX('BD Demog para scores enalazar'!BC$2:BC$3000,MATCH(Formulas!A309,'BD Demog para scores enalazar'!A$2:A$3000,0))=0,"SI","NO"),"")</f>
        <v>SI</v>
      </c>
      <c r="E309" cm="1">
        <f t="array" ref="E309">_xlfn.IFS(D309="","",D309="SI",4,D309="NO",1)</f>
        <v>4</v>
      </c>
      <c r="F309" cm="1">
        <f t="array" ref="F309">_xlfn.IFS('Paraclinicos '!B308="","",'Paraclinicos '!B308&gt;1,1,'Paraclinicos '!B308&lt;=1,3)</f>
        <v>3</v>
      </c>
      <c r="G309" t="str" cm="1">
        <f t="array" ref="G309">_xlfn.IFS('Paraclinicos '!D308="","",AND('Paraclinicos '!D308&gt;=250,'Paraclinicos '!D308&lt;=500),2,'Paraclinicos '!D308&gt;500,3,'Paraclinicos '!D308&lt;250,1)</f>
        <v/>
      </c>
      <c r="H309" s="50">
        <f t="shared" si="13"/>
        <v>10</v>
      </c>
      <c r="I309" cm="1">
        <f t="array" ref="I309">_xlfn.IFS('Paraclinicos '!Q308="","",'Paraclinicos '!Q308&gt;=65,1,'Paraclinicos '!Q308&lt;65,0)</f>
        <v>1</v>
      </c>
      <c r="J309" cm="1">
        <f t="array" ref="J309">_xlfn.IFS('Paraclinicos '!I308="","",'Paraclinicos '!I308&gt;7,1,'Paraclinicos '!I308&lt;=7,0)</f>
        <v>1</v>
      </c>
      <c r="K309" cm="1">
        <f t="array" ref="K309">_xlfn.IFS('Paraclinicos '!W308="","",'Paraclinicos '!W308&lt;=8,1,'Paraclinicos '!W308&gt;8,0)</f>
        <v>1</v>
      </c>
      <c r="L309" cm="1">
        <f t="array" ref="L309">_xlfn.IFS('Paraclinicos '!S308="","",'Paraclinicos '!S308&gt;=30,1,'Paraclinicos '!S308&lt;30,0)</f>
        <v>0</v>
      </c>
      <c r="M309" cm="1">
        <f t="array" ref="M309">_xlfn.IFS(OR('Paraclinicos '!T308="",'Paraclinicos '!U308=""),"",OR('Paraclinicos '!T308&lt;=90,'Paraclinicos '!U308&lt;=60),1,OR('Paraclinicos '!T308&gt;90,'Paraclinicos '!U308&gt;60),0)</f>
        <v>1</v>
      </c>
      <c r="N309" s="45">
        <f t="shared" si="14"/>
        <v>5</v>
      </c>
      <c r="O309" cm="1">
        <f t="array" ref="O309">_xlfn.IFS(OR('Paraclinicos '!M308="",'Paraclinicos '!N308="",'Paraclinicos '!N308=0),"",'Paraclinicos '!M308/'Paraclinicos '!N308&lt;100,4,'Paraclinicos '!M308/'Paraclinicos '!N308&lt;200,3,'Paraclinicos '!M308/'Paraclinicos '!N308&lt;300,2,'Paraclinicos '!M308/'Paraclinicos '!N308&lt;400,1,'Paraclinicos '!M308/'Paraclinicos '!N308&gt;=400,0)</f>
        <v>3</v>
      </c>
      <c r="P309" cm="1">
        <f t="array" ref="P309">_xlfn.IFS('Paraclinicos '!C308="","",'Paraclinicos '!C308&lt;20,4,'Paraclinicos '!C308&lt;50,3,'Paraclinicos '!C308&lt;100,2,'Paraclinicos '!C308&lt;150,1,'Paraclinicos '!C308&gt;150,0)</f>
        <v>0</v>
      </c>
      <c r="Q309" cm="1">
        <f t="array" ref="Q309">_xlfn.IFS('Paraclinicos '!O308="","",'Paraclinicos '!O308&lt;1.2,0,'Paraclinicos '!O308&lt;2,1,'Paraclinicos '!O308&lt;3.5,2,'Paraclinicos '!O308&lt;5,3,'Paraclinicos '!O308&gt;5,4)</f>
        <v>2</v>
      </c>
      <c r="R309" cm="1">
        <f t="array" ref="R309">_xlfn.IFS('Paraclinicos '!J308="","",'Paraclinicos '!J308&lt;1.2,0,'Paraclinicos '!J308&lt;2,1,'Paraclinicos '!J308&lt;6,2,'Paraclinicos '!J308&lt;12,3,'Paraclinicos '!J308&gt;=12,4)</f>
        <v>0</v>
      </c>
      <c r="S309" cm="1">
        <f t="array" ref="S309">_xlfn.IFS('Paraclinicos '!Y308="","",'Paraclinicos '!Y308&lt;70,1,'Paraclinicos '!Y308&gt;=70,0)</f>
        <v>0</v>
      </c>
      <c r="T309" cm="1">
        <f t="array" ref="T309">_xlfn.IFS('Paraclinicos '!W308="","",'Paraclinicos '!W308&lt;6,4,'Paraclinicos '!W308&lt;10,3,'Paraclinicos '!W308&lt;13,2,'Paraclinicos '!W308&lt;15,1,'Paraclinicos '!W308=15,0)</f>
        <v>4</v>
      </c>
      <c r="U309" s="54">
        <f t="shared" si="12"/>
        <v>9</v>
      </c>
      <c r="V309" cm="1">
        <f t="array" ref="V309">_xlfn.IFS('Paraclinicos '!S308="","",OR('Paraclinicos '!S308&lt;=8,'Paraclinicos '!S308&gt;=25),3,'Paraclinicos '!S308&lt;12,1,'Paraclinicos '!S308&lt;21,0,'Paraclinicos '!S308&lt;25,2)</f>
        <v>0</v>
      </c>
      <c r="W309" t="str">
        <f>IFERROR(IF(INDEX('BD Demog para scores enalazar'!Y$2:'BD Demog para scores enalazar'!Y$3000,MATCH(Formulas!A309,'BD Demog para scores enalazar'!A$2:'BD Demog para scores enalazar'!A$3000,0))=1,"SI","NO"),"")</f>
        <v>NO</v>
      </c>
      <c r="X309" s="9" t="str">
        <f>IFERROR(IF(INDEX('BD Demog para scores enalazar'!AJ$2:'BD Demog para scores enalazar'!AJ$3000,MATCH(Formulas!A309,'BD Demog para scores enalazar'!A$2:'BD Demog para scores enalazar'!A$3000,0))=1,"SI","NO"),"")</f>
        <v>NO</v>
      </c>
      <c r="Y309" cm="1">
        <f t="array" ref="Y309">IF(AND(W309="NO",X309="NO"),_xlfn.IFS('Paraclinicos '!K308&lt;=91,3,'Paraclinicos '!K308&lt;94,2,'Paraclinicos '!K308&lt;96,1,'Paraclinicos '!K308&gt;=96,0),"")</f>
        <v>3</v>
      </c>
      <c r="Z309" t="str" cm="1">
        <f t="array" ref="Z309">IF(OR(W309="SI",X309="SI"),_xlfn.IFS(OR(AND('Paraclinicos '!K308&lt;=83),AND('Paraclinicos '!K308&gt;=97,AA309=2)),3,OR(AND('Paraclinicos '!K308&lt;=86),AND('Paraclinicos '!K308&gt;=94,AA309=2)),2,OR(AND('Paraclinicos '!K308&lt;=88),AND('Paraclinicos '!K308&gt;=92,AA309=2)),1,OR(AND('Paraclinicos '!K308&gt;=88,'Paraclinicos '!K308&lt;=92),AND('Paraclinicos '!K308&gt;=93,AA309=0)),0),"")</f>
        <v/>
      </c>
      <c r="AA309" cm="1">
        <f t="array" ref="AA309">_xlfn.IFS('Paraclinicos '!E308="","",'Paraclinicos '!E308="Oxigeno",2,'Paraclinicos '!E308="Aire",0)</f>
        <v>2</v>
      </c>
    </row>
    <row r="310" spans="1:27" x14ac:dyDescent="0.25">
      <c r="A310">
        <f>'Paraclinicos '!A309</f>
        <v>42</v>
      </c>
      <c r="B310" s="3">
        <f>'Paraclinicos '!R309</f>
        <v>44295</v>
      </c>
      <c r="C310" cm="1">
        <f t="array" ref="C310">_xlfn.IFS('Paraclinicos '!Q309="","",'Paraclinicos '!Q309&gt;60,3,'Paraclinicos '!Q309&lt;=60,1)</f>
        <v>3</v>
      </c>
      <c r="D310" t="str">
        <f>IFERROR(IF(INDEX('BD Demog para scores enalazar'!BC$2:BC$3000,MATCH(Formulas!A310,'BD Demog para scores enalazar'!A$2:A$3000,0))=0,"SI","NO"),"")</f>
        <v>SI</v>
      </c>
      <c r="E310" cm="1">
        <f t="array" ref="E310">_xlfn.IFS(D310="","",D310="SI",4,D310="NO",1)</f>
        <v>4</v>
      </c>
      <c r="F310" cm="1">
        <f t="array" ref="F310">_xlfn.IFS('Paraclinicos '!B309="","",'Paraclinicos '!B309&gt;1,1,'Paraclinicos '!B309&lt;=1,3)</f>
        <v>3</v>
      </c>
      <c r="G310" t="str" cm="1">
        <f t="array" ref="G310">_xlfn.IFS('Paraclinicos '!D309="","",AND('Paraclinicos '!D309&gt;=250,'Paraclinicos '!D309&lt;=500),2,'Paraclinicos '!D309&gt;500,3,'Paraclinicos '!D309&lt;250,1)</f>
        <v/>
      </c>
      <c r="H310" s="50">
        <f t="shared" si="13"/>
        <v>10</v>
      </c>
      <c r="I310" cm="1">
        <f t="array" ref="I310">_xlfn.IFS('Paraclinicos '!Q309="","",'Paraclinicos '!Q309&gt;=65,1,'Paraclinicos '!Q309&lt;65,0)</f>
        <v>1</v>
      </c>
      <c r="J310" cm="1">
        <f t="array" ref="J310">_xlfn.IFS('Paraclinicos '!I309="","",'Paraclinicos '!I309&gt;7,1,'Paraclinicos '!I309&lt;=7,0)</f>
        <v>1</v>
      </c>
      <c r="K310" cm="1">
        <f t="array" ref="K310">_xlfn.IFS('Paraclinicos '!W309="","",'Paraclinicos '!W309&lt;=8,1,'Paraclinicos '!W309&gt;8,0)</f>
        <v>1</v>
      </c>
      <c r="L310" cm="1">
        <f t="array" ref="L310">_xlfn.IFS('Paraclinicos '!S309="","",'Paraclinicos '!S309&gt;=30,1,'Paraclinicos '!S309&lt;30,0)</f>
        <v>0</v>
      </c>
      <c r="M310" cm="1">
        <f t="array" ref="M310">_xlfn.IFS(OR('Paraclinicos '!T309="",'Paraclinicos '!U309=""),"",OR('Paraclinicos '!T309&lt;=90,'Paraclinicos '!U309&lt;=60),1,OR('Paraclinicos '!T309&gt;90,'Paraclinicos '!U309&gt;60),0)</f>
        <v>1</v>
      </c>
      <c r="N310" s="45">
        <f t="shared" si="14"/>
        <v>6</v>
      </c>
      <c r="O310" cm="1">
        <f t="array" ref="O310">_xlfn.IFS(OR('Paraclinicos '!M309="",'Paraclinicos '!N309="",'Paraclinicos '!N309=0),"",'Paraclinicos '!M309/'Paraclinicos '!N309&lt;100,4,'Paraclinicos '!M309/'Paraclinicos '!N309&lt;200,3,'Paraclinicos '!M309/'Paraclinicos '!N309&lt;300,2,'Paraclinicos '!M309/'Paraclinicos '!N309&lt;400,1,'Paraclinicos '!M309/'Paraclinicos '!N309&gt;=400,0)</f>
        <v>3</v>
      </c>
      <c r="P310" cm="1">
        <f t="array" ref="P310">_xlfn.IFS('Paraclinicos '!C309="","",'Paraclinicos '!C309&lt;20,4,'Paraclinicos '!C309&lt;50,3,'Paraclinicos '!C309&lt;100,2,'Paraclinicos '!C309&lt;150,1,'Paraclinicos '!C309&gt;150,0)</f>
        <v>0</v>
      </c>
      <c r="Q310" cm="1">
        <f t="array" ref="Q310">_xlfn.IFS('Paraclinicos '!O309="","",'Paraclinicos '!O309&lt;1.2,0,'Paraclinicos '!O309&lt;2,1,'Paraclinicos '!O309&lt;3.5,2,'Paraclinicos '!O309&lt;5,3,'Paraclinicos '!O309&gt;5,4)</f>
        <v>2</v>
      </c>
      <c r="R310" cm="1">
        <f t="array" ref="R310">_xlfn.IFS('Paraclinicos '!J309="","",'Paraclinicos '!J309&lt;1.2,0,'Paraclinicos '!J309&lt;2,1,'Paraclinicos '!J309&lt;6,2,'Paraclinicos '!J309&lt;12,3,'Paraclinicos '!J309&gt;=12,4)</f>
        <v>0</v>
      </c>
      <c r="S310" cm="1">
        <f t="array" ref="S310">_xlfn.IFS('Paraclinicos '!Y309="","",'Paraclinicos '!Y309&lt;70,1,'Paraclinicos '!Y309&gt;=70,0)</f>
        <v>0</v>
      </c>
      <c r="T310" cm="1">
        <f t="array" ref="T310">_xlfn.IFS('Paraclinicos '!W309="","",'Paraclinicos '!W309&lt;6,4,'Paraclinicos '!W309&lt;10,3,'Paraclinicos '!W309&lt;13,2,'Paraclinicos '!W309&lt;15,1,'Paraclinicos '!W309=15,0)</f>
        <v>4</v>
      </c>
      <c r="U310" s="54">
        <f t="shared" si="12"/>
        <v>9</v>
      </c>
      <c r="V310" cm="1">
        <f t="array" ref="V310">_xlfn.IFS('Paraclinicos '!S309="","",OR('Paraclinicos '!S309&lt;=8,'Paraclinicos '!S309&gt;=25),3,'Paraclinicos '!S309&lt;12,1,'Paraclinicos '!S309&lt;21,0,'Paraclinicos '!S309&lt;25,2)</f>
        <v>0</v>
      </c>
      <c r="W310" t="str">
        <f>IFERROR(IF(INDEX('BD Demog para scores enalazar'!Y$2:'BD Demog para scores enalazar'!Y$3000,MATCH(Formulas!A310,'BD Demog para scores enalazar'!A$2:'BD Demog para scores enalazar'!A$3000,0))=1,"SI","NO"),"")</f>
        <v>NO</v>
      </c>
      <c r="X310" s="9" t="str">
        <f>IFERROR(IF(INDEX('BD Demog para scores enalazar'!AJ$2:'BD Demog para scores enalazar'!AJ$3000,MATCH(Formulas!A310,'BD Demog para scores enalazar'!A$2:'BD Demog para scores enalazar'!A$3000,0))=1,"SI","NO"),"")</f>
        <v>NO</v>
      </c>
      <c r="Y310" cm="1">
        <f t="array" ref="Y310">IF(AND(W310="NO",X310="NO"),_xlfn.IFS('Paraclinicos '!K309&lt;=91,3,'Paraclinicos '!K309&lt;94,2,'Paraclinicos '!K309&lt;96,1,'Paraclinicos '!K309&gt;=96,0),"")</f>
        <v>3</v>
      </c>
      <c r="Z310" t="str" cm="1">
        <f t="array" ref="Z310">IF(OR(W310="SI",X310="SI"),_xlfn.IFS(OR(AND('Paraclinicos '!K309&lt;=83),AND('Paraclinicos '!K309&gt;=97,AA310=2)),3,OR(AND('Paraclinicos '!K309&lt;=86),AND('Paraclinicos '!K309&gt;=94,AA310=2)),2,OR(AND('Paraclinicos '!K309&lt;=88),AND('Paraclinicos '!K309&gt;=92,AA310=2)),1,OR(AND('Paraclinicos '!K309&gt;=88,'Paraclinicos '!K309&lt;=92),AND('Paraclinicos '!K309&gt;=93,AA310=0)),0),"")</f>
        <v/>
      </c>
      <c r="AA310" cm="1">
        <f t="array" ref="AA310">_xlfn.IFS('Paraclinicos '!E309="","",'Paraclinicos '!E309="Oxigeno",2,'Paraclinicos '!E309="Aire",0)</f>
        <v>2</v>
      </c>
    </row>
    <row r="311" spans="1:27" x14ac:dyDescent="0.25">
      <c r="A311">
        <f>'Paraclinicos '!A310</f>
        <v>42</v>
      </c>
      <c r="B311" s="3">
        <f>'Paraclinicos '!R310</f>
        <v>44297</v>
      </c>
      <c r="C311" cm="1">
        <f t="array" ref="C311">_xlfn.IFS('Paraclinicos '!Q310="","",'Paraclinicos '!Q310&gt;60,3,'Paraclinicos '!Q310&lt;=60,1)</f>
        <v>3</v>
      </c>
      <c r="D311" t="str">
        <f>IFERROR(IF(INDEX('BD Demog para scores enalazar'!BC$2:BC$3000,MATCH(Formulas!A311,'BD Demog para scores enalazar'!A$2:A$3000,0))=0,"SI","NO"),"")</f>
        <v>SI</v>
      </c>
      <c r="E311" cm="1">
        <f t="array" ref="E311">_xlfn.IFS(D311="","",D311="SI",4,D311="NO",1)</f>
        <v>4</v>
      </c>
      <c r="F311" cm="1">
        <f t="array" ref="F311">_xlfn.IFS('Paraclinicos '!B310="","",'Paraclinicos '!B310&gt;1,1,'Paraclinicos '!B310&lt;=1,3)</f>
        <v>3</v>
      </c>
      <c r="G311" t="str" cm="1">
        <f t="array" ref="G311">_xlfn.IFS('Paraclinicos '!D310="","",AND('Paraclinicos '!D310&gt;=250,'Paraclinicos '!D310&lt;=500),2,'Paraclinicos '!D310&gt;500,3,'Paraclinicos '!D310&lt;250,1)</f>
        <v/>
      </c>
      <c r="H311" s="50">
        <f t="shared" si="13"/>
        <v>10</v>
      </c>
      <c r="I311" cm="1">
        <f t="array" ref="I311">_xlfn.IFS('Paraclinicos '!Q310="","",'Paraclinicos '!Q310&gt;=65,1,'Paraclinicos '!Q310&lt;65,0)</f>
        <v>1</v>
      </c>
      <c r="J311" cm="1">
        <f t="array" ref="J311">_xlfn.IFS('Paraclinicos '!I310="","",'Paraclinicos '!I310&gt;7,1,'Paraclinicos '!I310&lt;=7,0)</f>
        <v>1</v>
      </c>
      <c r="K311" cm="1">
        <f t="array" ref="K311">_xlfn.IFS('Paraclinicos '!W310="","",'Paraclinicos '!W310&lt;=8,1,'Paraclinicos '!W310&gt;8,0)</f>
        <v>0</v>
      </c>
      <c r="L311" cm="1">
        <f t="array" ref="L311">_xlfn.IFS('Paraclinicos '!S310="","",'Paraclinicos '!S310&gt;=30,1,'Paraclinicos '!S310&lt;30,0)</f>
        <v>0</v>
      </c>
      <c r="M311" cm="1">
        <f t="array" ref="M311">_xlfn.IFS(OR('Paraclinicos '!T310="",'Paraclinicos '!U310=""),"",OR('Paraclinicos '!T310&lt;=90,'Paraclinicos '!U310&lt;=60),1,OR('Paraclinicos '!T310&gt;90,'Paraclinicos '!U310&gt;60),0)</f>
        <v>0</v>
      </c>
      <c r="N311" s="45">
        <f t="shared" si="14"/>
        <v>4</v>
      </c>
      <c r="O311" cm="1">
        <f t="array" ref="O311">_xlfn.IFS(OR('Paraclinicos '!M310="",'Paraclinicos '!N310="",'Paraclinicos '!N310=0),"",'Paraclinicos '!M310/'Paraclinicos '!N310&lt;100,4,'Paraclinicos '!M310/'Paraclinicos '!N310&lt;200,3,'Paraclinicos '!M310/'Paraclinicos '!N310&lt;300,2,'Paraclinicos '!M310/'Paraclinicos '!N310&lt;400,1,'Paraclinicos '!M310/'Paraclinicos '!N310&gt;=400,0)</f>
        <v>3</v>
      </c>
      <c r="P311" cm="1">
        <f t="array" ref="P311">_xlfn.IFS('Paraclinicos '!C310="","",'Paraclinicos '!C310&lt;20,4,'Paraclinicos '!C310&lt;50,3,'Paraclinicos '!C310&lt;100,2,'Paraclinicos '!C310&lt;150,1,'Paraclinicos '!C310&gt;150,0)</f>
        <v>0</v>
      </c>
      <c r="Q311" cm="1">
        <f t="array" ref="Q311">_xlfn.IFS('Paraclinicos '!O310="","",'Paraclinicos '!O310&lt;1.2,0,'Paraclinicos '!O310&lt;2,1,'Paraclinicos '!O310&lt;3.5,2,'Paraclinicos '!O310&lt;5,3,'Paraclinicos '!O310&gt;5,4)</f>
        <v>1</v>
      </c>
      <c r="R311" cm="1">
        <f t="array" ref="R311">_xlfn.IFS('Paraclinicos '!J310="","",'Paraclinicos '!J310&lt;1.2,0,'Paraclinicos '!J310&lt;2,1,'Paraclinicos '!J310&lt;6,2,'Paraclinicos '!J310&lt;12,3,'Paraclinicos '!J310&gt;=12,4)</f>
        <v>0</v>
      </c>
      <c r="S311" cm="1">
        <f t="array" ref="S311">_xlfn.IFS('Paraclinicos '!Y310="","",'Paraclinicos '!Y310&lt;70,1,'Paraclinicos '!Y310&gt;=70,0)</f>
        <v>0</v>
      </c>
      <c r="T311" cm="1">
        <f t="array" ref="T311">_xlfn.IFS('Paraclinicos '!W310="","",'Paraclinicos '!W310&lt;6,4,'Paraclinicos '!W310&lt;10,3,'Paraclinicos '!W310&lt;13,2,'Paraclinicos '!W310&lt;15,1,'Paraclinicos '!W310=15,0)</f>
        <v>2</v>
      </c>
      <c r="U311" s="54">
        <f t="shared" si="12"/>
        <v>6</v>
      </c>
      <c r="V311" cm="1">
        <f t="array" ref="V311">_xlfn.IFS('Paraclinicos '!S310="","",OR('Paraclinicos '!S310&lt;=8,'Paraclinicos '!S310&gt;=25),3,'Paraclinicos '!S310&lt;12,1,'Paraclinicos '!S310&lt;21,0,'Paraclinicos '!S310&lt;25,2)</f>
        <v>2</v>
      </c>
      <c r="W311" t="str">
        <f>IFERROR(IF(INDEX('BD Demog para scores enalazar'!Y$2:'BD Demog para scores enalazar'!Y$3000,MATCH(Formulas!A311,'BD Demog para scores enalazar'!A$2:'BD Demog para scores enalazar'!A$3000,0))=1,"SI","NO"),"")</f>
        <v>NO</v>
      </c>
      <c r="X311" s="9" t="str">
        <f>IFERROR(IF(INDEX('BD Demog para scores enalazar'!AJ$2:'BD Demog para scores enalazar'!AJ$3000,MATCH(Formulas!A311,'BD Demog para scores enalazar'!A$2:'BD Demog para scores enalazar'!A$3000,0))=1,"SI","NO"),"")</f>
        <v>NO</v>
      </c>
      <c r="Y311" cm="1">
        <f t="array" ref="Y311">IF(AND(W311="NO",X311="NO"),_xlfn.IFS('Paraclinicos '!K310&lt;=91,3,'Paraclinicos '!K310&lt;94,2,'Paraclinicos '!K310&lt;96,1,'Paraclinicos '!K310&gt;=96,0),"")</f>
        <v>3</v>
      </c>
      <c r="Z311" t="str" cm="1">
        <f t="array" ref="Z311">IF(OR(W311="SI",X311="SI"),_xlfn.IFS(OR(AND('Paraclinicos '!K310&lt;=83),AND('Paraclinicos '!K310&gt;=97,AA311=2)),3,OR(AND('Paraclinicos '!K310&lt;=86),AND('Paraclinicos '!K310&gt;=94,AA311=2)),2,OR(AND('Paraclinicos '!K310&lt;=88),AND('Paraclinicos '!K310&gt;=92,AA311=2)),1,OR(AND('Paraclinicos '!K310&gt;=88,'Paraclinicos '!K310&lt;=92),AND('Paraclinicos '!K310&gt;=93,AA311=0)),0),"")</f>
        <v/>
      </c>
      <c r="AA311" cm="1">
        <f t="array" ref="AA311">_xlfn.IFS('Paraclinicos '!E310="","",'Paraclinicos '!E310="Oxigeno",2,'Paraclinicos '!E310="Aire",0)</f>
        <v>2</v>
      </c>
    </row>
    <row r="312" spans="1:27" x14ac:dyDescent="0.25">
      <c r="A312">
        <f>'Paraclinicos '!A311</f>
        <v>42</v>
      </c>
      <c r="B312" s="3">
        <f>'Paraclinicos '!R311</f>
        <v>44299</v>
      </c>
      <c r="C312" cm="1">
        <f t="array" ref="C312">_xlfn.IFS('Paraclinicos '!Q311="","",'Paraclinicos '!Q311&gt;60,3,'Paraclinicos '!Q311&lt;=60,1)</f>
        <v>3</v>
      </c>
      <c r="D312" t="str">
        <f>IFERROR(IF(INDEX('BD Demog para scores enalazar'!BC$2:BC$3000,MATCH(Formulas!A312,'BD Demog para scores enalazar'!A$2:A$3000,0))=0,"SI","NO"),"")</f>
        <v>SI</v>
      </c>
      <c r="E312" cm="1">
        <f t="array" ref="E312">_xlfn.IFS(D312="","",D312="SI",4,D312="NO",1)</f>
        <v>4</v>
      </c>
      <c r="F312" cm="1">
        <f t="array" ref="F312">_xlfn.IFS('Paraclinicos '!B311="","",'Paraclinicos '!B311&gt;1,1,'Paraclinicos '!B311&lt;=1,3)</f>
        <v>3</v>
      </c>
      <c r="G312" t="str" cm="1">
        <f t="array" ref="G312">_xlfn.IFS('Paraclinicos '!D311="","",AND('Paraclinicos '!D311&gt;=250,'Paraclinicos '!D311&lt;=500),2,'Paraclinicos '!D311&gt;500,3,'Paraclinicos '!D311&lt;250,1)</f>
        <v/>
      </c>
      <c r="H312" s="50">
        <f t="shared" si="13"/>
        <v>10</v>
      </c>
      <c r="I312" cm="1">
        <f t="array" ref="I312">_xlfn.IFS('Paraclinicos '!Q311="","",'Paraclinicos '!Q311&gt;=65,1,'Paraclinicos '!Q311&lt;65,0)</f>
        <v>1</v>
      </c>
      <c r="J312" cm="1">
        <f t="array" ref="J312">_xlfn.IFS('Paraclinicos '!I311="","",'Paraclinicos '!I311&gt;7,1,'Paraclinicos '!I311&lt;=7,0)</f>
        <v>1</v>
      </c>
      <c r="K312" cm="1">
        <f t="array" ref="K312">_xlfn.IFS('Paraclinicos '!W311="","",'Paraclinicos '!W311&lt;=8,1,'Paraclinicos '!W311&gt;8,0)</f>
        <v>1</v>
      </c>
      <c r="L312" cm="1">
        <f t="array" ref="L312">_xlfn.IFS('Paraclinicos '!S311="","",'Paraclinicos '!S311&gt;=30,1,'Paraclinicos '!S311&lt;30,0)</f>
        <v>0</v>
      </c>
      <c r="M312" cm="1">
        <f t="array" ref="M312">_xlfn.IFS(OR('Paraclinicos '!T311="",'Paraclinicos '!U311=""),"",OR('Paraclinicos '!T311&lt;=90,'Paraclinicos '!U311&lt;=60),1,OR('Paraclinicos '!T311&gt;90,'Paraclinicos '!U311&gt;60),0)</f>
        <v>1</v>
      </c>
      <c r="N312" s="45">
        <f t="shared" si="14"/>
        <v>4</v>
      </c>
      <c r="O312" cm="1">
        <f t="array" ref="O312">_xlfn.IFS(OR('Paraclinicos '!M311="",'Paraclinicos '!N311="",'Paraclinicos '!N311=0),"",'Paraclinicos '!M311/'Paraclinicos '!N311&lt;100,4,'Paraclinicos '!M311/'Paraclinicos '!N311&lt;200,3,'Paraclinicos '!M311/'Paraclinicos '!N311&lt;300,2,'Paraclinicos '!M311/'Paraclinicos '!N311&lt;400,1,'Paraclinicos '!M311/'Paraclinicos '!N311&gt;=400,0)</f>
        <v>3</v>
      </c>
      <c r="P312" cm="1">
        <f t="array" ref="P312">_xlfn.IFS('Paraclinicos '!C311="","",'Paraclinicos '!C311&lt;20,4,'Paraclinicos '!C311&lt;50,3,'Paraclinicos '!C311&lt;100,2,'Paraclinicos '!C311&lt;150,1,'Paraclinicos '!C311&gt;150,0)</f>
        <v>0</v>
      </c>
      <c r="Q312" cm="1">
        <f t="array" ref="Q312">_xlfn.IFS('Paraclinicos '!O311="","",'Paraclinicos '!O311&lt;1.2,0,'Paraclinicos '!O311&lt;2,1,'Paraclinicos '!O311&lt;3.5,2,'Paraclinicos '!O311&lt;5,3,'Paraclinicos '!O311&gt;5,4)</f>
        <v>0</v>
      </c>
      <c r="R312" t="str" cm="1">
        <f t="array" ref="R312">_xlfn.IFS('Paraclinicos '!J311="","",'Paraclinicos '!J311&lt;1.2,0,'Paraclinicos '!J311&lt;2,1,'Paraclinicos '!J311&lt;6,2,'Paraclinicos '!J311&lt;12,3,'Paraclinicos '!J311&gt;=12,4)</f>
        <v/>
      </c>
      <c r="S312" cm="1">
        <f t="array" ref="S312">_xlfn.IFS('Paraclinicos '!Y311="","",'Paraclinicos '!Y311&lt;70,1,'Paraclinicos '!Y311&gt;=70,0)</f>
        <v>0</v>
      </c>
      <c r="T312" cm="1">
        <f t="array" ref="T312">_xlfn.IFS('Paraclinicos '!W311="","",'Paraclinicos '!W311&lt;6,4,'Paraclinicos '!W311&lt;10,3,'Paraclinicos '!W311&lt;13,2,'Paraclinicos '!W311&lt;15,1,'Paraclinicos '!W311=15,0)</f>
        <v>4</v>
      </c>
      <c r="U312" s="54">
        <f t="shared" si="12"/>
        <v>7</v>
      </c>
      <c r="V312" cm="1">
        <f t="array" ref="V312">_xlfn.IFS('Paraclinicos '!S311="","",OR('Paraclinicos '!S311&lt;=8,'Paraclinicos '!S311&gt;=25),3,'Paraclinicos '!S311&lt;12,1,'Paraclinicos '!S311&lt;21,0,'Paraclinicos '!S311&lt;25,2)</f>
        <v>0</v>
      </c>
      <c r="W312" t="str">
        <f>IFERROR(IF(INDEX('BD Demog para scores enalazar'!Y$2:'BD Demog para scores enalazar'!Y$3000,MATCH(Formulas!A312,'BD Demog para scores enalazar'!A$2:'BD Demog para scores enalazar'!A$3000,0))=1,"SI","NO"),"")</f>
        <v>NO</v>
      </c>
      <c r="X312" s="9" t="str">
        <f>IFERROR(IF(INDEX('BD Demog para scores enalazar'!AJ$2:'BD Demog para scores enalazar'!AJ$3000,MATCH(Formulas!A312,'BD Demog para scores enalazar'!A$2:'BD Demog para scores enalazar'!A$3000,0))=1,"SI","NO"),"")</f>
        <v>NO</v>
      </c>
      <c r="Y312" cm="1">
        <f t="array" ref="Y312">IF(AND(W312="NO",X312="NO"),_xlfn.IFS('Paraclinicos '!K311&lt;=91,3,'Paraclinicos '!K311&lt;94,2,'Paraclinicos '!K311&lt;96,1,'Paraclinicos '!K311&gt;=96,0),"")</f>
        <v>3</v>
      </c>
      <c r="Z312" t="str" cm="1">
        <f t="array" ref="Z312">IF(OR(W312="SI",X312="SI"),_xlfn.IFS(OR(AND('Paraclinicos '!K311&lt;=83),AND('Paraclinicos '!K311&gt;=97,AA312=2)),3,OR(AND('Paraclinicos '!K311&lt;=86),AND('Paraclinicos '!K311&gt;=94,AA312=2)),2,OR(AND('Paraclinicos '!K311&lt;=88),AND('Paraclinicos '!K311&gt;=92,AA312=2)),1,OR(AND('Paraclinicos '!K311&gt;=88,'Paraclinicos '!K311&lt;=92),AND('Paraclinicos '!K311&gt;=93,AA312=0)),0),"")</f>
        <v/>
      </c>
      <c r="AA312" cm="1">
        <f t="array" ref="AA312">_xlfn.IFS('Paraclinicos '!E311="","",'Paraclinicos '!E311="Oxigeno",2,'Paraclinicos '!E311="Aire",0)</f>
        <v>2</v>
      </c>
    </row>
    <row r="313" spans="1:27" x14ac:dyDescent="0.25">
      <c r="A313">
        <f>'Paraclinicos '!A312</f>
        <v>42</v>
      </c>
      <c r="B313" s="3">
        <f>'Paraclinicos '!R312</f>
        <v>44301</v>
      </c>
      <c r="C313" cm="1">
        <f t="array" ref="C313">_xlfn.IFS('Paraclinicos '!Q312="","",'Paraclinicos '!Q312&gt;60,3,'Paraclinicos '!Q312&lt;=60,1)</f>
        <v>3</v>
      </c>
      <c r="D313" t="str">
        <f>IFERROR(IF(INDEX('BD Demog para scores enalazar'!BC$2:BC$3000,MATCH(Formulas!A313,'BD Demog para scores enalazar'!A$2:A$3000,0))=0,"SI","NO"),"")</f>
        <v>SI</v>
      </c>
      <c r="E313" cm="1">
        <f t="array" ref="E313">_xlfn.IFS(D313="","",D313="SI",4,D313="NO",1)</f>
        <v>4</v>
      </c>
      <c r="F313" cm="1">
        <f t="array" ref="F313">_xlfn.IFS('Paraclinicos '!B312="","",'Paraclinicos '!B312&gt;1,1,'Paraclinicos '!B312&lt;=1,3)</f>
        <v>3</v>
      </c>
      <c r="G313" t="str" cm="1">
        <f t="array" ref="G313">_xlfn.IFS('Paraclinicos '!D312="","",AND('Paraclinicos '!D312&gt;=250,'Paraclinicos '!D312&lt;=500),2,'Paraclinicos '!D312&gt;500,3,'Paraclinicos '!D312&lt;250,1)</f>
        <v/>
      </c>
      <c r="H313" s="50">
        <f t="shared" si="13"/>
        <v>10</v>
      </c>
      <c r="I313" cm="1">
        <f t="array" ref="I313">_xlfn.IFS('Paraclinicos '!Q312="","",'Paraclinicos '!Q312&gt;=65,1,'Paraclinicos '!Q312&lt;65,0)</f>
        <v>1</v>
      </c>
      <c r="J313" cm="1">
        <f t="array" ref="J313">_xlfn.IFS('Paraclinicos '!I312="","",'Paraclinicos '!I312&gt;7,1,'Paraclinicos '!I312&lt;=7,0)</f>
        <v>1</v>
      </c>
      <c r="K313" cm="1">
        <f t="array" ref="K313">_xlfn.IFS('Paraclinicos '!W312="","",'Paraclinicos '!W312&lt;=8,1,'Paraclinicos '!W312&gt;8,0)</f>
        <v>1</v>
      </c>
      <c r="L313" cm="1">
        <f t="array" ref="L313">_xlfn.IFS('Paraclinicos '!S312="","",'Paraclinicos '!S312&gt;=30,1,'Paraclinicos '!S312&lt;30,0)</f>
        <v>0</v>
      </c>
      <c r="M313" cm="1">
        <f t="array" ref="M313">_xlfn.IFS(OR('Paraclinicos '!T312="",'Paraclinicos '!U312=""),"",OR('Paraclinicos '!T312&lt;=90,'Paraclinicos '!U312&lt;=60),1,OR('Paraclinicos '!T312&gt;90,'Paraclinicos '!U312&gt;60),0)</f>
        <v>0</v>
      </c>
      <c r="N313" s="45">
        <f t="shared" si="14"/>
        <v>5</v>
      </c>
      <c r="O313" cm="1">
        <f t="array" ref="O313">_xlfn.IFS(OR('Paraclinicos '!M312="",'Paraclinicos '!N312="",'Paraclinicos '!N312=0),"",'Paraclinicos '!M312/'Paraclinicos '!N312&lt;100,4,'Paraclinicos '!M312/'Paraclinicos '!N312&lt;200,3,'Paraclinicos '!M312/'Paraclinicos '!N312&lt;300,2,'Paraclinicos '!M312/'Paraclinicos '!N312&lt;400,1,'Paraclinicos '!M312/'Paraclinicos '!N312&gt;=400,0)</f>
        <v>3</v>
      </c>
      <c r="P313" cm="1">
        <f t="array" ref="P313">_xlfn.IFS('Paraclinicos '!C312="","",'Paraclinicos '!C312&lt;20,4,'Paraclinicos '!C312&lt;50,3,'Paraclinicos '!C312&lt;100,2,'Paraclinicos '!C312&lt;150,1,'Paraclinicos '!C312&gt;150,0)</f>
        <v>0</v>
      </c>
      <c r="Q313" cm="1">
        <f t="array" ref="Q313">_xlfn.IFS('Paraclinicos '!O312="","",'Paraclinicos '!O312&lt;1.2,0,'Paraclinicos '!O312&lt;2,1,'Paraclinicos '!O312&lt;3.5,2,'Paraclinicos '!O312&lt;5,3,'Paraclinicos '!O312&gt;5,4)</f>
        <v>0</v>
      </c>
      <c r="R313" t="str" cm="1">
        <f t="array" ref="R313">_xlfn.IFS('Paraclinicos '!J312="","",'Paraclinicos '!J312&lt;1.2,0,'Paraclinicos '!J312&lt;2,1,'Paraclinicos '!J312&lt;6,2,'Paraclinicos '!J312&lt;12,3,'Paraclinicos '!J312&gt;=12,4)</f>
        <v/>
      </c>
      <c r="S313" cm="1">
        <f t="array" ref="S313">_xlfn.IFS('Paraclinicos '!Y312="","",'Paraclinicos '!Y312&lt;70,1,'Paraclinicos '!Y312&gt;=70,0)</f>
        <v>0</v>
      </c>
      <c r="T313" cm="1">
        <f t="array" ref="T313">_xlfn.IFS('Paraclinicos '!W312="","",'Paraclinicos '!W312&lt;6,4,'Paraclinicos '!W312&lt;10,3,'Paraclinicos '!W312&lt;13,2,'Paraclinicos '!W312&lt;15,1,'Paraclinicos '!W312=15,0)</f>
        <v>4</v>
      </c>
      <c r="U313" s="54">
        <f t="shared" si="12"/>
        <v>7</v>
      </c>
      <c r="V313" cm="1">
        <f t="array" ref="V313">_xlfn.IFS('Paraclinicos '!S312="","",OR('Paraclinicos '!S312&lt;=8,'Paraclinicos '!S312&gt;=25),3,'Paraclinicos '!S312&lt;12,1,'Paraclinicos '!S312&lt;21,0,'Paraclinicos '!S312&lt;25,2)</f>
        <v>3</v>
      </c>
      <c r="W313" t="str">
        <f>IFERROR(IF(INDEX('BD Demog para scores enalazar'!Y$2:'BD Demog para scores enalazar'!Y$3000,MATCH(Formulas!A313,'BD Demog para scores enalazar'!A$2:'BD Demog para scores enalazar'!A$3000,0))=1,"SI","NO"),"")</f>
        <v>NO</v>
      </c>
      <c r="X313" s="9" t="str">
        <f>IFERROR(IF(INDEX('BD Demog para scores enalazar'!AJ$2:'BD Demog para scores enalazar'!AJ$3000,MATCH(Formulas!A313,'BD Demog para scores enalazar'!A$2:'BD Demog para scores enalazar'!A$3000,0))=1,"SI","NO"),"")</f>
        <v>NO</v>
      </c>
      <c r="Y313" cm="1">
        <f t="array" ref="Y313">IF(AND(W313="NO",X313="NO"),_xlfn.IFS('Paraclinicos '!K312&lt;=91,3,'Paraclinicos '!K312&lt;94,2,'Paraclinicos '!K312&lt;96,1,'Paraclinicos '!K312&gt;=96,0),"")</f>
        <v>3</v>
      </c>
      <c r="Z313" t="str" cm="1">
        <f t="array" ref="Z313">IF(OR(W313="SI",X313="SI"),_xlfn.IFS(OR(AND('Paraclinicos '!K312&lt;=83),AND('Paraclinicos '!K312&gt;=97,AA313=2)),3,OR(AND('Paraclinicos '!K312&lt;=86),AND('Paraclinicos '!K312&gt;=94,AA313=2)),2,OR(AND('Paraclinicos '!K312&lt;=88),AND('Paraclinicos '!K312&gt;=92,AA313=2)),1,OR(AND('Paraclinicos '!K312&gt;=88,'Paraclinicos '!K312&lt;=92),AND('Paraclinicos '!K312&gt;=93,AA313=0)),0),"")</f>
        <v/>
      </c>
      <c r="AA313" cm="1">
        <f t="array" ref="AA313">_xlfn.IFS('Paraclinicos '!E312="","",'Paraclinicos '!E312="Oxigeno",2,'Paraclinicos '!E312="Aire",0)</f>
        <v>2</v>
      </c>
    </row>
    <row r="314" spans="1:27" x14ac:dyDescent="0.25">
      <c r="A314">
        <f>'Paraclinicos '!A313</f>
        <v>42</v>
      </c>
      <c r="B314" s="3">
        <f>'Paraclinicos '!R313</f>
        <v>44302</v>
      </c>
      <c r="C314" cm="1">
        <f t="array" ref="C314">_xlfn.IFS('Paraclinicos '!Q313="","",'Paraclinicos '!Q313&gt;60,3,'Paraclinicos '!Q313&lt;=60,1)</f>
        <v>3</v>
      </c>
      <c r="D314" t="str">
        <f>IFERROR(IF(INDEX('BD Demog para scores enalazar'!BC$2:BC$3000,MATCH(Formulas!A314,'BD Demog para scores enalazar'!A$2:A$3000,0))=0,"SI","NO"),"")</f>
        <v>SI</v>
      </c>
      <c r="E314" cm="1">
        <f t="array" ref="E314">_xlfn.IFS(D314="","",D314="SI",4,D314="NO",1)</f>
        <v>4</v>
      </c>
      <c r="F314" cm="1">
        <f t="array" ref="F314">_xlfn.IFS('Paraclinicos '!B313="","",'Paraclinicos '!B313&gt;1,1,'Paraclinicos '!B313&lt;=1,3)</f>
        <v>3</v>
      </c>
      <c r="G314" t="str" cm="1">
        <f t="array" ref="G314">_xlfn.IFS('Paraclinicos '!D313="","",AND('Paraclinicos '!D313&gt;=250,'Paraclinicos '!D313&lt;=500),2,'Paraclinicos '!D313&gt;500,3,'Paraclinicos '!D313&lt;250,1)</f>
        <v/>
      </c>
      <c r="H314" s="50">
        <f t="shared" si="13"/>
        <v>10</v>
      </c>
      <c r="I314" cm="1">
        <f t="array" ref="I314">_xlfn.IFS('Paraclinicos '!Q313="","",'Paraclinicos '!Q313&gt;=65,1,'Paraclinicos '!Q313&lt;65,0)</f>
        <v>1</v>
      </c>
      <c r="J314" cm="1">
        <f t="array" ref="J314">_xlfn.IFS('Paraclinicos '!I313="","",'Paraclinicos '!I313&gt;7,1,'Paraclinicos '!I313&lt;=7,0)</f>
        <v>1</v>
      </c>
      <c r="K314" cm="1">
        <f t="array" ref="K314">_xlfn.IFS('Paraclinicos '!W313="","",'Paraclinicos '!W313&lt;=8,1,'Paraclinicos '!W313&gt;8,0)</f>
        <v>1</v>
      </c>
      <c r="L314" cm="1">
        <f t="array" ref="L314">_xlfn.IFS('Paraclinicos '!S313="","",'Paraclinicos '!S313&gt;=30,1,'Paraclinicos '!S313&lt;30,0)</f>
        <v>0</v>
      </c>
      <c r="M314" cm="1">
        <f t="array" ref="M314">_xlfn.IFS(OR('Paraclinicos '!T313="",'Paraclinicos '!U313=""),"",OR('Paraclinicos '!T313&lt;=90,'Paraclinicos '!U313&lt;=60),1,OR('Paraclinicos '!T313&gt;90,'Paraclinicos '!U313&gt;60),0)</f>
        <v>0</v>
      </c>
      <c r="N314" s="45">
        <f t="shared" si="14"/>
        <v>4</v>
      </c>
      <c r="O314" cm="1">
        <f t="array" ref="O314">_xlfn.IFS(OR('Paraclinicos '!M313="",'Paraclinicos '!N313="",'Paraclinicos '!N313=0),"",'Paraclinicos '!M313/'Paraclinicos '!N313&lt;100,4,'Paraclinicos '!M313/'Paraclinicos '!N313&lt;200,3,'Paraclinicos '!M313/'Paraclinicos '!N313&lt;300,2,'Paraclinicos '!M313/'Paraclinicos '!N313&lt;400,1,'Paraclinicos '!M313/'Paraclinicos '!N313&gt;=400,0)</f>
        <v>2</v>
      </c>
      <c r="P314" cm="1">
        <f t="array" ref="P314">_xlfn.IFS('Paraclinicos '!C313="","",'Paraclinicos '!C313&lt;20,4,'Paraclinicos '!C313&lt;50,3,'Paraclinicos '!C313&lt;100,2,'Paraclinicos '!C313&lt;150,1,'Paraclinicos '!C313&gt;150,0)</f>
        <v>0</v>
      </c>
      <c r="Q314" cm="1">
        <f t="array" ref="Q314">_xlfn.IFS('Paraclinicos '!O313="","",'Paraclinicos '!O313&lt;1.2,0,'Paraclinicos '!O313&lt;2,1,'Paraclinicos '!O313&lt;3.5,2,'Paraclinicos '!O313&lt;5,3,'Paraclinicos '!O313&gt;5,4)</f>
        <v>0</v>
      </c>
      <c r="R314" t="str" cm="1">
        <f t="array" ref="R314">_xlfn.IFS('Paraclinicos '!J313="","",'Paraclinicos '!J313&lt;1.2,0,'Paraclinicos '!J313&lt;2,1,'Paraclinicos '!J313&lt;6,2,'Paraclinicos '!J313&lt;12,3,'Paraclinicos '!J313&gt;=12,4)</f>
        <v/>
      </c>
      <c r="S314" cm="1">
        <f t="array" ref="S314">_xlfn.IFS('Paraclinicos '!Y313="","",'Paraclinicos '!Y313&lt;70,1,'Paraclinicos '!Y313&gt;=70,0)</f>
        <v>0</v>
      </c>
      <c r="T314" cm="1">
        <f t="array" ref="T314">_xlfn.IFS('Paraclinicos '!W313="","",'Paraclinicos '!W313&lt;6,4,'Paraclinicos '!W313&lt;10,3,'Paraclinicos '!W313&lt;13,2,'Paraclinicos '!W313&lt;15,1,'Paraclinicos '!W313=15,0)</f>
        <v>3</v>
      </c>
      <c r="U314" s="54">
        <f t="shared" si="12"/>
        <v>5</v>
      </c>
      <c r="V314" cm="1">
        <f t="array" ref="V314">_xlfn.IFS('Paraclinicos '!S313="","",OR('Paraclinicos '!S313&lt;=8,'Paraclinicos '!S313&gt;=25),3,'Paraclinicos '!S313&lt;12,1,'Paraclinicos '!S313&lt;21,0,'Paraclinicos '!S313&lt;25,2)</f>
        <v>2</v>
      </c>
      <c r="W314" t="str">
        <f>IFERROR(IF(INDEX('BD Demog para scores enalazar'!Y$2:'BD Demog para scores enalazar'!Y$3000,MATCH(Formulas!A314,'BD Demog para scores enalazar'!A$2:'BD Demog para scores enalazar'!A$3000,0))=1,"SI","NO"),"")</f>
        <v>NO</v>
      </c>
      <c r="X314" s="9" t="str">
        <f>IFERROR(IF(INDEX('BD Demog para scores enalazar'!AJ$2:'BD Demog para scores enalazar'!AJ$3000,MATCH(Formulas!A314,'BD Demog para scores enalazar'!A$2:'BD Demog para scores enalazar'!A$3000,0))=1,"SI","NO"),"")</f>
        <v>NO</v>
      </c>
      <c r="Y314" cm="1">
        <f t="array" ref="Y314">IF(AND(W314="NO",X314="NO"),_xlfn.IFS('Paraclinicos '!K313&lt;=91,3,'Paraclinicos '!K313&lt;94,2,'Paraclinicos '!K313&lt;96,1,'Paraclinicos '!K313&gt;=96,0),"")</f>
        <v>3</v>
      </c>
      <c r="Z314" t="str" cm="1">
        <f t="array" ref="Z314">IF(OR(W314="SI",X314="SI"),_xlfn.IFS(OR(AND('Paraclinicos '!K313&lt;=83),AND('Paraclinicos '!K313&gt;=97,AA314=2)),3,OR(AND('Paraclinicos '!K313&lt;=86),AND('Paraclinicos '!K313&gt;=94,AA314=2)),2,OR(AND('Paraclinicos '!K313&lt;=88),AND('Paraclinicos '!K313&gt;=92,AA314=2)),1,OR(AND('Paraclinicos '!K313&gt;=88,'Paraclinicos '!K313&lt;=92),AND('Paraclinicos '!K313&gt;=93,AA314=0)),0),"")</f>
        <v/>
      </c>
      <c r="AA314" cm="1">
        <f t="array" ref="AA314">_xlfn.IFS('Paraclinicos '!E313="","",'Paraclinicos '!E313="Oxigeno",2,'Paraclinicos '!E313="Aire",0)</f>
        <v>2</v>
      </c>
    </row>
    <row r="315" spans="1:27" x14ac:dyDescent="0.25">
      <c r="A315">
        <f>'Paraclinicos '!A314</f>
        <v>42</v>
      </c>
      <c r="B315" s="3">
        <f>'Paraclinicos '!R314</f>
        <v>44303</v>
      </c>
      <c r="C315" cm="1">
        <f t="array" ref="C315">_xlfn.IFS('Paraclinicos '!Q314="","",'Paraclinicos '!Q314&gt;60,3,'Paraclinicos '!Q314&lt;=60,1)</f>
        <v>3</v>
      </c>
      <c r="D315" t="str">
        <f>IFERROR(IF(INDEX('BD Demog para scores enalazar'!BC$2:BC$3000,MATCH(Formulas!A315,'BD Demog para scores enalazar'!A$2:A$3000,0))=0,"SI","NO"),"")</f>
        <v>SI</v>
      </c>
      <c r="E315" cm="1">
        <f t="array" ref="E315">_xlfn.IFS(D315="","",D315="SI",4,D315="NO",1)</f>
        <v>4</v>
      </c>
      <c r="F315" cm="1">
        <f t="array" ref="F315">_xlfn.IFS('Paraclinicos '!B314="","",'Paraclinicos '!B314&gt;1,1,'Paraclinicos '!B314&lt;=1,3)</f>
        <v>3</v>
      </c>
      <c r="G315" t="str" cm="1">
        <f t="array" ref="G315">_xlfn.IFS('Paraclinicos '!D314="","",AND('Paraclinicos '!D314&gt;=250,'Paraclinicos '!D314&lt;=500),2,'Paraclinicos '!D314&gt;500,3,'Paraclinicos '!D314&lt;250,1)</f>
        <v/>
      </c>
      <c r="H315" s="50">
        <f t="shared" si="13"/>
        <v>10</v>
      </c>
      <c r="I315" cm="1">
        <f t="array" ref="I315">_xlfn.IFS('Paraclinicos '!Q314="","",'Paraclinicos '!Q314&gt;=65,1,'Paraclinicos '!Q314&lt;65,0)</f>
        <v>1</v>
      </c>
      <c r="J315" cm="1">
        <f t="array" ref="J315">_xlfn.IFS('Paraclinicos '!I314="","",'Paraclinicos '!I314&gt;7,1,'Paraclinicos '!I314&lt;=7,0)</f>
        <v>1</v>
      </c>
      <c r="K315" cm="1">
        <f t="array" ref="K315">_xlfn.IFS('Paraclinicos '!W314="","",'Paraclinicos '!W314&lt;=8,1,'Paraclinicos '!W314&gt;8,0)</f>
        <v>0</v>
      </c>
      <c r="L315" cm="1">
        <f t="array" ref="L315">_xlfn.IFS('Paraclinicos '!S314="","",'Paraclinicos '!S314&gt;=30,1,'Paraclinicos '!S314&lt;30,0)</f>
        <v>0</v>
      </c>
      <c r="M315" cm="1">
        <f t="array" ref="M315">_xlfn.IFS(OR('Paraclinicos '!T314="",'Paraclinicos '!U314=""),"",OR('Paraclinicos '!T314&lt;=90,'Paraclinicos '!U314&lt;=60),1,OR('Paraclinicos '!T314&gt;90,'Paraclinicos '!U314&gt;60),0)</f>
        <v>0</v>
      </c>
      <c r="N315" s="45">
        <f t="shared" si="14"/>
        <v>3</v>
      </c>
      <c r="O315" cm="1">
        <f t="array" ref="O315">_xlfn.IFS(OR('Paraclinicos '!M314="",'Paraclinicos '!N314="",'Paraclinicos '!N314=0),"",'Paraclinicos '!M314/'Paraclinicos '!N314&lt;100,4,'Paraclinicos '!M314/'Paraclinicos '!N314&lt;200,3,'Paraclinicos '!M314/'Paraclinicos '!N314&lt;300,2,'Paraclinicos '!M314/'Paraclinicos '!N314&lt;400,1,'Paraclinicos '!M314/'Paraclinicos '!N314&gt;=400,0)</f>
        <v>3</v>
      </c>
      <c r="P315" cm="1">
        <f t="array" ref="P315">_xlfn.IFS('Paraclinicos '!C314="","",'Paraclinicos '!C314&lt;20,4,'Paraclinicos '!C314&lt;50,3,'Paraclinicos '!C314&lt;100,2,'Paraclinicos '!C314&lt;150,1,'Paraclinicos '!C314&gt;150,0)</f>
        <v>0</v>
      </c>
      <c r="Q315" cm="1">
        <f t="array" ref="Q315">_xlfn.IFS('Paraclinicos '!O314="","",'Paraclinicos '!O314&lt;1.2,0,'Paraclinicos '!O314&lt;2,1,'Paraclinicos '!O314&lt;3.5,2,'Paraclinicos '!O314&lt;5,3,'Paraclinicos '!O314&gt;5,4)</f>
        <v>0</v>
      </c>
      <c r="R315" t="str" cm="1">
        <f t="array" ref="R315">_xlfn.IFS('Paraclinicos '!J314="","",'Paraclinicos '!J314&lt;1.2,0,'Paraclinicos '!J314&lt;2,1,'Paraclinicos '!J314&lt;6,2,'Paraclinicos '!J314&lt;12,3,'Paraclinicos '!J314&gt;=12,4)</f>
        <v/>
      </c>
      <c r="S315" cm="1">
        <f t="array" ref="S315">_xlfn.IFS('Paraclinicos '!Y314="","",'Paraclinicos '!Y314&lt;70,1,'Paraclinicos '!Y314&gt;=70,0)</f>
        <v>0</v>
      </c>
      <c r="T315" cm="1">
        <f t="array" ref="T315">_xlfn.IFS('Paraclinicos '!W314="","",'Paraclinicos '!W314&lt;6,4,'Paraclinicos '!W314&lt;10,3,'Paraclinicos '!W314&lt;13,2,'Paraclinicos '!W314&lt;15,1,'Paraclinicos '!W314=15,0)</f>
        <v>2</v>
      </c>
      <c r="U315" s="54">
        <f t="shared" si="12"/>
        <v>5</v>
      </c>
      <c r="V315" cm="1">
        <f t="array" ref="V315">_xlfn.IFS('Paraclinicos '!S314="","",OR('Paraclinicos '!S314&lt;=8,'Paraclinicos '!S314&gt;=25),3,'Paraclinicos '!S314&lt;12,1,'Paraclinicos '!S314&lt;21,0,'Paraclinicos '!S314&lt;25,2)</f>
        <v>0</v>
      </c>
      <c r="W315" t="str">
        <f>IFERROR(IF(INDEX('BD Demog para scores enalazar'!Y$2:'BD Demog para scores enalazar'!Y$3000,MATCH(Formulas!A315,'BD Demog para scores enalazar'!A$2:'BD Demog para scores enalazar'!A$3000,0))=1,"SI","NO"),"")</f>
        <v>NO</v>
      </c>
      <c r="X315" s="9" t="str">
        <f>IFERROR(IF(INDEX('BD Demog para scores enalazar'!AJ$2:'BD Demog para scores enalazar'!AJ$3000,MATCH(Formulas!A315,'BD Demog para scores enalazar'!A$2:'BD Demog para scores enalazar'!A$3000,0))=1,"SI","NO"),"")</f>
        <v>NO</v>
      </c>
      <c r="Y315" cm="1">
        <f t="array" ref="Y315">IF(AND(W315="NO",X315="NO"),_xlfn.IFS('Paraclinicos '!K314&lt;=91,3,'Paraclinicos '!K314&lt;94,2,'Paraclinicos '!K314&lt;96,1,'Paraclinicos '!K314&gt;=96,0),"")</f>
        <v>3</v>
      </c>
      <c r="Z315" t="str" cm="1">
        <f t="array" ref="Z315">IF(OR(W315="SI",X315="SI"),_xlfn.IFS(OR(AND('Paraclinicos '!K314&lt;=83),AND('Paraclinicos '!K314&gt;=97,AA315=2)),3,OR(AND('Paraclinicos '!K314&lt;=86),AND('Paraclinicos '!K314&gt;=94,AA315=2)),2,OR(AND('Paraclinicos '!K314&lt;=88),AND('Paraclinicos '!K314&gt;=92,AA315=2)),1,OR(AND('Paraclinicos '!K314&gt;=88,'Paraclinicos '!K314&lt;=92),AND('Paraclinicos '!K314&gt;=93,AA315=0)),0),"")</f>
        <v/>
      </c>
      <c r="AA315" cm="1">
        <f t="array" ref="AA315">_xlfn.IFS('Paraclinicos '!E314="","",'Paraclinicos '!E314="Oxigeno",2,'Paraclinicos '!E314="Aire",0)</f>
        <v>2</v>
      </c>
    </row>
    <row r="316" spans="1:27" x14ac:dyDescent="0.25">
      <c r="A316">
        <f>'Paraclinicos '!A315</f>
        <v>42</v>
      </c>
      <c r="B316" s="3">
        <f>'Paraclinicos '!R315</f>
        <v>44303</v>
      </c>
      <c r="C316" cm="1">
        <f t="array" ref="C316">_xlfn.IFS('Paraclinicos '!Q315="","",'Paraclinicos '!Q315&gt;60,3,'Paraclinicos '!Q315&lt;=60,1)</f>
        <v>3</v>
      </c>
      <c r="D316" t="str">
        <f>IFERROR(IF(INDEX('BD Demog para scores enalazar'!BC$2:BC$3000,MATCH(Formulas!A316,'BD Demog para scores enalazar'!A$2:A$3000,0))=0,"SI","NO"),"")</f>
        <v>SI</v>
      </c>
      <c r="E316" cm="1">
        <f t="array" ref="E316">_xlfn.IFS(D316="","",D316="SI",4,D316="NO",1)</f>
        <v>4</v>
      </c>
      <c r="F316" cm="1">
        <f t="array" ref="F316">_xlfn.IFS('Paraclinicos '!B315="","",'Paraclinicos '!B315&gt;1,1,'Paraclinicos '!B315&lt;=1,3)</f>
        <v>3</v>
      </c>
      <c r="G316" t="str" cm="1">
        <f t="array" ref="G316">_xlfn.IFS('Paraclinicos '!D315="","",AND('Paraclinicos '!D315&gt;=250,'Paraclinicos '!D315&lt;=500),2,'Paraclinicos '!D315&gt;500,3,'Paraclinicos '!D315&lt;250,1)</f>
        <v/>
      </c>
      <c r="H316" s="50">
        <f t="shared" si="13"/>
        <v>10</v>
      </c>
      <c r="I316" cm="1">
        <f t="array" ref="I316">_xlfn.IFS('Paraclinicos '!Q315="","",'Paraclinicos '!Q315&gt;=65,1,'Paraclinicos '!Q315&lt;65,0)</f>
        <v>1</v>
      </c>
      <c r="J316" cm="1">
        <f t="array" ref="J316">_xlfn.IFS('Paraclinicos '!I315="","",'Paraclinicos '!I315&gt;7,1,'Paraclinicos '!I315&lt;=7,0)</f>
        <v>1</v>
      </c>
      <c r="K316" cm="1">
        <f t="array" ref="K316">_xlfn.IFS('Paraclinicos '!W315="","",'Paraclinicos '!W315&lt;=8,1,'Paraclinicos '!W315&gt;8,0)</f>
        <v>1</v>
      </c>
      <c r="L316" cm="1">
        <f t="array" ref="L316">_xlfn.IFS('Paraclinicos '!S315="","",'Paraclinicos '!S315&gt;=30,1,'Paraclinicos '!S315&lt;30,0)</f>
        <v>0</v>
      </c>
      <c r="M316" cm="1">
        <f t="array" ref="M316">_xlfn.IFS(OR('Paraclinicos '!T315="",'Paraclinicos '!U315=""),"",OR('Paraclinicos '!T315&lt;=90,'Paraclinicos '!U315&lt;=60),1,OR('Paraclinicos '!T315&gt;90,'Paraclinicos '!U315&gt;60),0)</f>
        <v>1</v>
      </c>
      <c r="N316" s="45">
        <f t="shared" si="14"/>
        <v>4</v>
      </c>
      <c r="O316" cm="1">
        <f t="array" ref="O316">_xlfn.IFS(OR('Paraclinicos '!M315="",'Paraclinicos '!N315="",'Paraclinicos '!N315=0),"",'Paraclinicos '!M315/'Paraclinicos '!N315&lt;100,4,'Paraclinicos '!M315/'Paraclinicos '!N315&lt;200,3,'Paraclinicos '!M315/'Paraclinicos '!N315&lt;300,2,'Paraclinicos '!M315/'Paraclinicos '!N315&lt;400,1,'Paraclinicos '!M315/'Paraclinicos '!N315&gt;=400,0)</f>
        <v>2</v>
      </c>
      <c r="P316" cm="1">
        <f t="array" ref="P316">_xlfn.IFS('Paraclinicos '!C315="","",'Paraclinicos '!C315&lt;20,4,'Paraclinicos '!C315&lt;50,3,'Paraclinicos '!C315&lt;100,2,'Paraclinicos '!C315&lt;150,1,'Paraclinicos '!C315&gt;150,0)</f>
        <v>0</v>
      </c>
      <c r="Q316" cm="1">
        <f t="array" ref="Q316">_xlfn.IFS('Paraclinicos '!O315="","",'Paraclinicos '!O315&lt;1.2,0,'Paraclinicos '!O315&lt;2,1,'Paraclinicos '!O315&lt;3.5,2,'Paraclinicos '!O315&lt;5,3,'Paraclinicos '!O315&gt;5,4)</f>
        <v>0</v>
      </c>
      <c r="R316" t="str" cm="1">
        <f t="array" ref="R316">_xlfn.IFS('Paraclinicos '!J315="","",'Paraclinicos '!J315&lt;1.2,0,'Paraclinicos '!J315&lt;2,1,'Paraclinicos '!J315&lt;6,2,'Paraclinicos '!J315&lt;12,3,'Paraclinicos '!J315&gt;=12,4)</f>
        <v/>
      </c>
      <c r="S316" cm="1">
        <f t="array" ref="S316">_xlfn.IFS('Paraclinicos '!Y315="","",'Paraclinicos '!Y315&lt;70,1,'Paraclinicos '!Y315&gt;=70,0)</f>
        <v>0</v>
      </c>
      <c r="T316" cm="1">
        <f t="array" ref="T316">_xlfn.IFS('Paraclinicos '!W315="","",'Paraclinicos '!W315&lt;6,4,'Paraclinicos '!W315&lt;10,3,'Paraclinicos '!W315&lt;13,2,'Paraclinicos '!W315&lt;15,1,'Paraclinicos '!W315=15,0)</f>
        <v>4</v>
      </c>
      <c r="U316" s="54">
        <f t="shared" si="12"/>
        <v>6</v>
      </c>
      <c r="V316" cm="1">
        <f t="array" ref="V316">_xlfn.IFS('Paraclinicos '!S315="","",OR('Paraclinicos '!S315&lt;=8,'Paraclinicos '!S315&gt;=25),3,'Paraclinicos '!S315&lt;12,1,'Paraclinicos '!S315&lt;21,0,'Paraclinicos '!S315&lt;25,2)</f>
        <v>0</v>
      </c>
      <c r="W316" t="str">
        <f>IFERROR(IF(INDEX('BD Demog para scores enalazar'!Y$2:'BD Demog para scores enalazar'!Y$3000,MATCH(Formulas!A316,'BD Demog para scores enalazar'!A$2:'BD Demog para scores enalazar'!A$3000,0))=1,"SI","NO"),"")</f>
        <v>NO</v>
      </c>
      <c r="X316" s="9" t="str">
        <f>IFERROR(IF(INDEX('BD Demog para scores enalazar'!AJ$2:'BD Demog para scores enalazar'!AJ$3000,MATCH(Formulas!A316,'BD Demog para scores enalazar'!A$2:'BD Demog para scores enalazar'!A$3000,0))=1,"SI","NO"),"")</f>
        <v>NO</v>
      </c>
      <c r="Y316" cm="1">
        <f t="array" ref="Y316">IF(AND(W316="NO",X316="NO"),_xlfn.IFS('Paraclinicos '!K315&lt;=91,3,'Paraclinicos '!K315&lt;94,2,'Paraclinicos '!K315&lt;96,1,'Paraclinicos '!K315&gt;=96,0),"")</f>
        <v>3</v>
      </c>
      <c r="Z316" t="str" cm="1">
        <f t="array" ref="Z316">IF(OR(W316="SI",X316="SI"),_xlfn.IFS(OR(AND('Paraclinicos '!K315&lt;=83),AND('Paraclinicos '!K315&gt;=97,AA316=2)),3,OR(AND('Paraclinicos '!K315&lt;=86),AND('Paraclinicos '!K315&gt;=94,AA316=2)),2,OR(AND('Paraclinicos '!K315&lt;=88),AND('Paraclinicos '!K315&gt;=92,AA316=2)),1,OR(AND('Paraclinicos '!K315&gt;=88,'Paraclinicos '!K315&lt;=92),AND('Paraclinicos '!K315&gt;=93,AA316=0)),0),"")</f>
        <v/>
      </c>
      <c r="AA316" cm="1">
        <f t="array" ref="AA316">_xlfn.IFS('Paraclinicos '!E315="","",'Paraclinicos '!E315="Oxigeno",2,'Paraclinicos '!E315="Aire",0)</f>
        <v>2</v>
      </c>
    </row>
    <row r="317" spans="1:27" x14ac:dyDescent="0.25">
      <c r="A317">
        <f>'Paraclinicos '!A316</f>
        <v>42</v>
      </c>
      <c r="B317" s="3">
        <f>'Paraclinicos '!R316</f>
        <v>44305</v>
      </c>
      <c r="C317" cm="1">
        <f t="array" ref="C317">_xlfn.IFS('Paraclinicos '!Q316="","",'Paraclinicos '!Q316&gt;60,3,'Paraclinicos '!Q316&lt;=60,1)</f>
        <v>3</v>
      </c>
      <c r="D317" t="str">
        <f>IFERROR(IF(INDEX('BD Demog para scores enalazar'!BC$2:BC$3000,MATCH(Formulas!A317,'BD Demog para scores enalazar'!A$2:A$3000,0))=0,"SI","NO"),"")</f>
        <v>SI</v>
      </c>
      <c r="E317" cm="1">
        <f t="array" ref="E317">_xlfn.IFS(D317="","",D317="SI",4,D317="NO",1)</f>
        <v>4</v>
      </c>
      <c r="F317" cm="1">
        <f t="array" ref="F317">_xlfn.IFS('Paraclinicos '!B316="","",'Paraclinicos '!B316&gt;1,1,'Paraclinicos '!B316&lt;=1,3)</f>
        <v>3</v>
      </c>
      <c r="G317" t="str" cm="1">
        <f t="array" ref="G317">_xlfn.IFS('Paraclinicos '!D316="","",AND('Paraclinicos '!D316&gt;=250,'Paraclinicos '!D316&lt;=500),2,'Paraclinicos '!D316&gt;500,3,'Paraclinicos '!D316&lt;250,1)</f>
        <v/>
      </c>
      <c r="H317" s="50">
        <f t="shared" si="13"/>
        <v>10</v>
      </c>
      <c r="I317" cm="1">
        <f t="array" ref="I317">_xlfn.IFS('Paraclinicos '!Q316="","",'Paraclinicos '!Q316&gt;=65,1,'Paraclinicos '!Q316&lt;65,0)</f>
        <v>1</v>
      </c>
      <c r="J317" cm="1">
        <f t="array" ref="J317">_xlfn.IFS('Paraclinicos '!I316="","",'Paraclinicos '!I316&gt;7,1,'Paraclinicos '!I316&lt;=7,0)</f>
        <v>1</v>
      </c>
      <c r="K317" cm="1">
        <f t="array" ref="K317">_xlfn.IFS('Paraclinicos '!W316="","",'Paraclinicos '!W316&lt;=8,1,'Paraclinicos '!W316&gt;8,0)</f>
        <v>0</v>
      </c>
      <c r="L317" cm="1">
        <f t="array" ref="L317">_xlfn.IFS('Paraclinicos '!S316="","",'Paraclinicos '!S316&gt;=30,1,'Paraclinicos '!S316&lt;30,0)</f>
        <v>0</v>
      </c>
      <c r="M317" cm="1">
        <f t="array" ref="M317">_xlfn.IFS(OR('Paraclinicos '!T316="",'Paraclinicos '!U316=""),"",OR('Paraclinicos '!T316&lt;=90,'Paraclinicos '!U316&lt;=60),1,OR('Paraclinicos '!T316&gt;90,'Paraclinicos '!U316&gt;60),0)</f>
        <v>1</v>
      </c>
      <c r="N317" s="45">
        <f t="shared" si="14"/>
        <v>5</v>
      </c>
      <c r="O317" cm="1">
        <f t="array" ref="O317">_xlfn.IFS(OR('Paraclinicos '!M316="",'Paraclinicos '!N316="",'Paraclinicos '!N316=0),"",'Paraclinicos '!M316/'Paraclinicos '!N316&lt;100,4,'Paraclinicos '!M316/'Paraclinicos '!N316&lt;200,3,'Paraclinicos '!M316/'Paraclinicos '!N316&lt;300,2,'Paraclinicos '!M316/'Paraclinicos '!N316&lt;400,1,'Paraclinicos '!M316/'Paraclinicos '!N316&gt;=400,0)</f>
        <v>2</v>
      </c>
      <c r="P317" cm="1">
        <f t="array" ref="P317">_xlfn.IFS('Paraclinicos '!C316="","",'Paraclinicos '!C316&lt;20,4,'Paraclinicos '!C316&lt;50,3,'Paraclinicos '!C316&lt;100,2,'Paraclinicos '!C316&lt;150,1,'Paraclinicos '!C316&gt;150,0)</f>
        <v>0</v>
      </c>
      <c r="Q317" cm="1">
        <f t="array" ref="Q317">_xlfn.IFS('Paraclinicos '!O316="","",'Paraclinicos '!O316&lt;1.2,0,'Paraclinicos '!O316&lt;2,1,'Paraclinicos '!O316&lt;3.5,2,'Paraclinicos '!O316&lt;5,3,'Paraclinicos '!O316&gt;5,4)</f>
        <v>0</v>
      </c>
      <c r="R317" t="str" cm="1">
        <f t="array" ref="R317">_xlfn.IFS('Paraclinicos '!J316="","",'Paraclinicos '!J316&lt;1.2,0,'Paraclinicos '!J316&lt;2,1,'Paraclinicos '!J316&lt;6,2,'Paraclinicos '!J316&lt;12,3,'Paraclinicos '!J316&gt;=12,4)</f>
        <v/>
      </c>
      <c r="S317" cm="1">
        <f t="array" ref="S317">_xlfn.IFS('Paraclinicos '!Y316="","",'Paraclinicos '!Y316&lt;70,1,'Paraclinicos '!Y316&gt;=70,0)</f>
        <v>0</v>
      </c>
      <c r="T317" cm="1">
        <f t="array" ref="T317">_xlfn.IFS('Paraclinicos '!W316="","",'Paraclinicos '!W316&lt;6,4,'Paraclinicos '!W316&lt;10,3,'Paraclinicos '!W316&lt;13,2,'Paraclinicos '!W316&lt;15,1,'Paraclinicos '!W316=15,0)</f>
        <v>1</v>
      </c>
      <c r="U317" s="54">
        <f t="shared" si="12"/>
        <v>3</v>
      </c>
      <c r="V317" cm="1">
        <f t="array" ref="V317">_xlfn.IFS('Paraclinicos '!S316="","",OR('Paraclinicos '!S316&lt;=8,'Paraclinicos '!S316&gt;=25),3,'Paraclinicos '!S316&lt;12,1,'Paraclinicos '!S316&lt;21,0,'Paraclinicos '!S316&lt;25,2)</f>
        <v>0</v>
      </c>
      <c r="W317" t="str">
        <f>IFERROR(IF(INDEX('BD Demog para scores enalazar'!Y$2:'BD Demog para scores enalazar'!Y$3000,MATCH(Formulas!A317,'BD Demog para scores enalazar'!A$2:'BD Demog para scores enalazar'!A$3000,0))=1,"SI","NO"),"")</f>
        <v>NO</v>
      </c>
      <c r="X317" s="9" t="str">
        <f>IFERROR(IF(INDEX('BD Demog para scores enalazar'!AJ$2:'BD Demog para scores enalazar'!AJ$3000,MATCH(Formulas!A317,'BD Demog para scores enalazar'!A$2:'BD Demog para scores enalazar'!A$3000,0))=1,"SI","NO"),"")</f>
        <v>NO</v>
      </c>
      <c r="Y317" cm="1">
        <f t="array" ref="Y317">IF(AND(W317="NO",X317="NO"),_xlfn.IFS('Paraclinicos '!K316&lt;=91,3,'Paraclinicos '!K316&lt;94,2,'Paraclinicos '!K316&lt;96,1,'Paraclinicos '!K316&gt;=96,0),"")</f>
        <v>3</v>
      </c>
      <c r="Z317" t="str" cm="1">
        <f t="array" ref="Z317">IF(OR(W317="SI",X317="SI"),_xlfn.IFS(OR(AND('Paraclinicos '!K316&lt;=83),AND('Paraclinicos '!K316&gt;=97,AA317=2)),3,OR(AND('Paraclinicos '!K316&lt;=86),AND('Paraclinicos '!K316&gt;=94,AA317=2)),2,OR(AND('Paraclinicos '!K316&lt;=88),AND('Paraclinicos '!K316&gt;=92,AA317=2)),1,OR(AND('Paraclinicos '!K316&gt;=88,'Paraclinicos '!K316&lt;=92),AND('Paraclinicos '!K316&gt;=93,AA317=0)),0),"")</f>
        <v/>
      </c>
      <c r="AA317" cm="1">
        <f t="array" ref="AA317">_xlfn.IFS('Paraclinicos '!E316="","",'Paraclinicos '!E316="Oxigeno",2,'Paraclinicos '!E316="Aire",0)</f>
        <v>2</v>
      </c>
    </row>
    <row r="318" spans="1:27" x14ac:dyDescent="0.25">
      <c r="A318">
        <f>'Paraclinicos '!A317</f>
        <v>42</v>
      </c>
      <c r="B318" s="3">
        <f>'Paraclinicos '!R317</f>
        <v>44307</v>
      </c>
      <c r="C318" cm="1">
        <f t="array" ref="C318">_xlfn.IFS('Paraclinicos '!Q317="","",'Paraclinicos '!Q317&gt;60,3,'Paraclinicos '!Q317&lt;=60,1)</f>
        <v>3</v>
      </c>
      <c r="D318" t="str">
        <f>IFERROR(IF(INDEX('BD Demog para scores enalazar'!BC$2:BC$3000,MATCH(Formulas!A318,'BD Demog para scores enalazar'!A$2:A$3000,0))=0,"SI","NO"),"")</f>
        <v>SI</v>
      </c>
      <c r="E318" cm="1">
        <f t="array" ref="E318">_xlfn.IFS(D318="","",D318="SI",4,D318="NO",1)</f>
        <v>4</v>
      </c>
      <c r="F318" cm="1">
        <f t="array" ref="F318">_xlfn.IFS('Paraclinicos '!B317="","",'Paraclinicos '!B317&gt;1,1,'Paraclinicos '!B317&lt;=1,3)</f>
        <v>3</v>
      </c>
      <c r="G318" t="str" cm="1">
        <f t="array" ref="G318">_xlfn.IFS('Paraclinicos '!D317="","",AND('Paraclinicos '!D317&gt;=250,'Paraclinicos '!D317&lt;=500),2,'Paraclinicos '!D317&gt;500,3,'Paraclinicos '!D317&lt;250,1)</f>
        <v/>
      </c>
      <c r="H318" s="50">
        <f t="shared" si="13"/>
        <v>10</v>
      </c>
      <c r="I318" cm="1">
        <f t="array" ref="I318">_xlfn.IFS('Paraclinicos '!Q317="","",'Paraclinicos '!Q317&gt;=65,1,'Paraclinicos '!Q317&lt;65,0)</f>
        <v>1</v>
      </c>
      <c r="J318" cm="1">
        <f t="array" ref="J318">_xlfn.IFS('Paraclinicos '!I317="","",'Paraclinicos '!I317&gt;7,1,'Paraclinicos '!I317&lt;=7,0)</f>
        <v>1</v>
      </c>
      <c r="K318" cm="1">
        <f t="array" ref="K318">_xlfn.IFS('Paraclinicos '!W317="","",'Paraclinicos '!W317&lt;=8,1,'Paraclinicos '!W317&gt;8,0)</f>
        <v>0</v>
      </c>
      <c r="L318" cm="1">
        <f t="array" ref="L318">_xlfn.IFS('Paraclinicos '!S317="","",'Paraclinicos '!S317&gt;=30,1,'Paraclinicos '!S317&lt;30,0)</f>
        <v>0</v>
      </c>
      <c r="M318" cm="1">
        <f t="array" ref="M318">_xlfn.IFS(OR('Paraclinicos '!T317="",'Paraclinicos '!U317=""),"",OR('Paraclinicos '!T317&lt;=90,'Paraclinicos '!U317&lt;=60),1,OR('Paraclinicos '!T317&gt;90,'Paraclinicos '!U317&gt;60),0)</f>
        <v>0</v>
      </c>
      <c r="N318" s="45">
        <f t="shared" si="14"/>
        <v>3</v>
      </c>
      <c r="O318" cm="1">
        <f t="array" ref="O318">_xlfn.IFS(OR('Paraclinicos '!M317="",'Paraclinicos '!N317="",'Paraclinicos '!N317=0),"",'Paraclinicos '!M317/'Paraclinicos '!N317&lt;100,4,'Paraclinicos '!M317/'Paraclinicos '!N317&lt;200,3,'Paraclinicos '!M317/'Paraclinicos '!N317&lt;300,2,'Paraclinicos '!M317/'Paraclinicos '!N317&lt;400,1,'Paraclinicos '!M317/'Paraclinicos '!N317&gt;=400,0)</f>
        <v>3</v>
      </c>
      <c r="P318" cm="1">
        <f t="array" ref="P318">_xlfn.IFS('Paraclinicos '!C317="","",'Paraclinicos '!C317&lt;20,4,'Paraclinicos '!C317&lt;50,3,'Paraclinicos '!C317&lt;100,2,'Paraclinicos '!C317&lt;150,1,'Paraclinicos '!C317&gt;150,0)</f>
        <v>0</v>
      </c>
      <c r="Q318" cm="1">
        <f t="array" ref="Q318">_xlfn.IFS('Paraclinicos '!O317="","",'Paraclinicos '!O317&lt;1.2,0,'Paraclinicos '!O317&lt;2,1,'Paraclinicos '!O317&lt;3.5,2,'Paraclinicos '!O317&lt;5,3,'Paraclinicos '!O317&gt;5,4)</f>
        <v>0</v>
      </c>
      <c r="R318" cm="1">
        <f t="array" ref="R318">_xlfn.IFS('Paraclinicos '!J317="","",'Paraclinicos '!J317&lt;1.2,0,'Paraclinicos '!J317&lt;2,1,'Paraclinicos '!J317&lt;6,2,'Paraclinicos '!J317&lt;12,3,'Paraclinicos '!J317&gt;=12,4)</f>
        <v>0</v>
      </c>
      <c r="S318" cm="1">
        <f t="array" ref="S318">_xlfn.IFS('Paraclinicos '!Y317="","",'Paraclinicos '!Y317&lt;70,1,'Paraclinicos '!Y317&gt;=70,0)</f>
        <v>0</v>
      </c>
      <c r="T318" cm="1">
        <f t="array" ref="T318">_xlfn.IFS('Paraclinicos '!W317="","",'Paraclinicos '!W317&lt;6,4,'Paraclinicos '!W317&lt;10,3,'Paraclinicos '!W317&lt;13,2,'Paraclinicos '!W317&lt;15,1,'Paraclinicos '!W317=15,0)</f>
        <v>1</v>
      </c>
      <c r="U318" s="54">
        <f t="shared" si="12"/>
        <v>4</v>
      </c>
      <c r="V318" cm="1">
        <f t="array" ref="V318">_xlfn.IFS('Paraclinicos '!S317="","",OR('Paraclinicos '!S317&lt;=8,'Paraclinicos '!S317&gt;=25),3,'Paraclinicos '!S317&lt;12,1,'Paraclinicos '!S317&lt;21,0,'Paraclinicos '!S317&lt;25,2)</f>
        <v>2</v>
      </c>
      <c r="W318" t="str">
        <f>IFERROR(IF(INDEX('BD Demog para scores enalazar'!Y$2:'BD Demog para scores enalazar'!Y$3000,MATCH(Formulas!A318,'BD Demog para scores enalazar'!A$2:'BD Demog para scores enalazar'!A$3000,0))=1,"SI","NO"),"")</f>
        <v>NO</v>
      </c>
      <c r="X318" s="9" t="str">
        <f>IFERROR(IF(INDEX('BD Demog para scores enalazar'!AJ$2:'BD Demog para scores enalazar'!AJ$3000,MATCH(Formulas!A318,'BD Demog para scores enalazar'!A$2:'BD Demog para scores enalazar'!A$3000,0))=1,"SI","NO"),"")</f>
        <v>NO</v>
      </c>
      <c r="Y318" cm="1">
        <f t="array" ref="Y318">IF(AND(W318="NO",X318="NO"),_xlfn.IFS('Paraclinicos '!K317&lt;=91,3,'Paraclinicos '!K317&lt;94,2,'Paraclinicos '!K317&lt;96,1,'Paraclinicos '!K317&gt;=96,0),"")</f>
        <v>3</v>
      </c>
      <c r="Z318" t="str" cm="1">
        <f t="array" ref="Z318">IF(OR(W318="SI",X318="SI"),_xlfn.IFS(OR(AND('Paraclinicos '!K317&lt;=83),AND('Paraclinicos '!K317&gt;=97,AA318=2)),3,OR(AND('Paraclinicos '!K317&lt;=86),AND('Paraclinicos '!K317&gt;=94,AA318=2)),2,OR(AND('Paraclinicos '!K317&lt;=88),AND('Paraclinicos '!K317&gt;=92,AA318=2)),1,OR(AND('Paraclinicos '!K317&gt;=88,'Paraclinicos '!K317&lt;=92),AND('Paraclinicos '!K317&gt;=93,AA318=0)),0),"")</f>
        <v/>
      </c>
      <c r="AA318" cm="1">
        <f t="array" ref="AA318">_xlfn.IFS('Paraclinicos '!E317="","",'Paraclinicos '!E317="Oxigeno",2,'Paraclinicos '!E317="Aire",0)</f>
        <v>2</v>
      </c>
    </row>
    <row r="319" spans="1:27" x14ac:dyDescent="0.25">
      <c r="A319">
        <f>'Paraclinicos '!A318</f>
        <v>47</v>
      </c>
      <c r="B319" s="3">
        <f>'Paraclinicos '!R318</f>
        <v>44301</v>
      </c>
      <c r="C319" cm="1">
        <f t="array" ref="C319">_xlfn.IFS('Paraclinicos '!Q318="","",'Paraclinicos '!Q318&gt;60,3,'Paraclinicos '!Q318&lt;=60,1)</f>
        <v>3</v>
      </c>
      <c r="D319" t="str">
        <f>IFERROR(IF(INDEX('BD Demog para scores enalazar'!BC$2:BC$3000,MATCH(Formulas!A319,'BD Demog para scores enalazar'!A$2:A$3000,0))=0,"SI","NO"),"")</f>
        <v>NO</v>
      </c>
      <c r="E319" cm="1">
        <f t="array" ref="E319">_xlfn.IFS(D319="","",D319="SI",4,D319="NO",1)</f>
        <v>1</v>
      </c>
      <c r="F319" cm="1">
        <f t="array" ref="F319">_xlfn.IFS('Paraclinicos '!B318="","",'Paraclinicos '!B318&gt;1,1,'Paraclinicos '!B318&lt;=1,3)</f>
        <v>1</v>
      </c>
      <c r="G319" cm="1">
        <f t="array" ref="G319">_xlfn.IFS('Paraclinicos '!D318="","",AND('Paraclinicos '!D318&gt;=250,'Paraclinicos '!D318&lt;=500),2,'Paraclinicos '!D318&gt;500,3,'Paraclinicos '!D318&lt;250,1)</f>
        <v>2</v>
      </c>
      <c r="H319" s="50">
        <f t="shared" si="13"/>
        <v>7</v>
      </c>
      <c r="I319" cm="1">
        <f t="array" ref="I319">_xlfn.IFS('Paraclinicos '!Q318="","",'Paraclinicos '!Q318&gt;=65,1,'Paraclinicos '!Q318&lt;65,0)</f>
        <v>1</v>
      </c>
      <c r="J319" cm="1">
        <f t="array" ref="J319">_xlfn.IFS('Paraclinicos '!I318="","",'Paraclinicos '!I318&gt;7,1,'Paraclinicos '!I318&lt;=7,0)</f>
        <v>1</v>
      </c>
      <c r="K319" cm="1">
        <f t="array" ref="K319">_xlfn.IFS('Paraclinicos '!W318="","",'Paraclinicos '!W318&lt;=8,1,'Paraclinicos '!W318&gt;8,0)</f>
        <v>0</v>
      </c>
      <c r="L319" cm="1">
        <f t="array" ref="L319">_xlfn.IFS('Paraclinicos '!S318="","",'Paraclinicos '!S318&gt;=30,1,'Paraclinicos '!S318&lt;30,0)</f>
        <v>0</v>
      </c>
      <c r="M319" cm="1">
        <f t="array" ref="M319">_xlfn.IFS(OR('Paraclinicos '!T318="",'Paraclinicos '!U318=""),"",OR('Paraclinicos '!T318&lt;=90,'Paraclinicos '!U318&lt;=60),1,OR('Paraclinicos '!T318&gt;90,'Paraclinicos '!U318&gt;60),0)</f>
        <v>0</v>
      </c>
      <c r="N319" s="45">
        <f t="shared" si="14"/>
        <v>2</v>
      </c>
      <c r="O319" cm="1">
        <f t="array" ref="O319">_xlfn.IFS(OR('Paraclinicos '!M318="",'Paraclinicos '!N318="",'Paraclinicos '!N318=0),"",'Paraclinicos '!M318/'Paraclinicos '!N318&lt;100,4,'Paraclinicos '!M318/'Paraclinicos '!N318&lt;200,3,'Paraclinicos '!M318/'Paraclinicos '!N318&lt;300,2,'Paraclinicos '!M318/'Paraclinicos '!N318&lt;400,1,'Paraclinicos '!M318/'Paraclinicos '!N318&gt;=400,0)</f>
        <v>2</v>
      </c>
      <c r="P319" cm="1">
        <f t="array" ref="P319">_xlfn.IFS('Paraclinicos '!C318="","",'Paraclinicos '!C318&lt;20,4,'Paraclinicos '!C318&lt;50,3,'Paraclinicos '!C318&lt;100,2,'Paraclinicos '!C318&lt;150,1,'Paraclinicos '!C318&gt;150,0)</f>
        <v>0</v>
      </c>
      <c r="Q319" cm="1">
        <f t="array" ref="Q319">_xlfn.IFS('Paraclinicos '!O318="","",'Paraclinicos '!O318&lt;1.2,0,'Paraclinicos '!O318&lt;2,1,'Paraclinicos '!O318&lt;3.5,2,'Paraclinicos '!O318&lt;5,3,'Paraclinicos '!O318&gt;5,4)</f>
        <v>1</v>
      </c>
      <c r="R319" cm="1">
        <f t="array" ref="R319">_xlfn.IFS('Paraclinicos '!J318="","",'Paraclinicos '!J318&lt;1.2,0,'Paraclinicos '!J318&lt;2,1,'Paraclinicos '!J318&lt;6,2,'Paraclinicos '!J318&lt;12,3,'Paraclinicos '!J318&gt;=12,4)</f>
        <v>0</v>
      </c>
      <c r="S319" cm="1">
        <f t="array" ref="S319">_xlfn.IFS('Paraclinicos '!Y318="","",'Paraclinicos '!Y318&lt;70,1,'Paraclinicos '!Y318&gt;=70,0)</f>
        <v>0</v>
      </c>
      <c r="T319" cm="1">
        <f t="array" ref="T319">_xlfn.IFS('Paraclinicos '!W318="","",'Paraclinicos '!W318&lt;6,4,'Paraclinicos '!W318&lt;10,3,'Paraclinicos '!W318&lt;13,2,'Paraclinicos '!W318&lt;15,1,'Paraclinicos '!W318=15,0)</f>
        <v>0</v>
      </c>
      <c r="U319" s="54">
        <f t="shared" si="12"/>
        <v>3</v>
      </c>
      <c r="V319" cm="1">
        <f t="array" ref="V319">_xlfn.IFS('Paraclinicos '!S318="","",OR('Paraclinicos '!S318&lt;=8,'Paraclinicos '!S318&gt;=25),3,'Paraclinicos '!S318&lt;12,1,'Paraclinicos '!S318&lt;21,0,'Paraclinicos '!S318&lt;25,2)</f>
        <v>2</v>
      </c>
      <c r="W319" t="str">
        <f>IFERROR(IF(INDEX('BD Demog para scores enalazar'!Y$2:'BD Demog para scores enalazar'!Y$3000,MATCH(Formulas!A319,'BD Demog para scores enalazar'!A$2:'BD Demog para scores enalazar'!A$3000,0))=1,"SI","NO"),"")</f>
        <v>NO</v>
      </c>
      <c r="X319" s="9" t="str">
        <f>IFERROR(IF(INDEX('BD Demog para scores enalazar'!AJ$2:'BD Demog para scores enalazar'!AJ$3000,MATCH(Formulas!A319,'BD Demog para scores enalazar'!A$2:'BD Demog para scores enalazar'!A$3000,0))=1,"SI","NO"),"")</f>
        <v>NO</v>
      </c>
      <c r="Y319" cm="1">
        <f t="array" ref="Y319">IF(AND(W319="NO",X319="NO"),_xlfn.IFS('Paraclinicos '!K318&lt;=91,3,'Paraclinicos '!K318&lt;94,2,'Paraclinicos '!K318&lt;96,1,'Paraclinicos '!K318&gt;=96,0),"")</f>
        <v>2</v>
      </c>
      <c r="Z319" t="str" cm="1">
        <f t="array" ref="Z319">IF(OR(W319="SI",X319="SI"),_xlfn.IFS(OR(AND('Paraclinicos '!K318&lt;=83),AND('Paraclinicos '!K318&gt;=97,AA319=2)),3,OR(AND('Paraclinicos '!K318&lt;=86),AND('Paraclinicos '!K318&gt;=94,AA319=2)),2,OR(AND('Paraclinicos '!K318&lt;=88),AND('Paraclinicos '!K318&gt;=92,AA319=2)),1,OR(AND('Paraclinicos '!K318&gt;=88,'Paraclinicos '!K318&lt;=92),AND('Paraclinicos '!K318&gt;=93,AA319=0)),0),"")</f>
        <v/>
      </c>
      <c r="AA319" cm="1">
        <f t="array" ref="AA319">_xlfn.IFS('Paraclinicos '!E318="","",'Paraclinicos '!E318="Oxigeno",2,'Paraclinicos '!E318="Aire",0)</f>
        <v>2</v>
      </c>
    </row>
    <row r="320" spans="1:27" x14ac:dyDescent="0.25">
      <c r="A320">
        <f>'Paraclinicos '!A319</f>
        <v>48</v>
      </c>
      <c r="B320" s="3">
        <f>'Paraclinicos '!R319</f>
        <v>44302</v>
      </c>
      <c r="C320" cm="1">
        <f t="array" ref="C320">_xlfn.IFS('Paraclinicos '!Q319="","",'Paraclinicos '!Q319&gt;60,3,'Paraclinicos '!Q319&lt;=60,1)</f>
        <v>3</v>
      </c>
      <c r="D320" t="str">
        <f>IFERROR(IF(INDEX('BD Demog para scores enalazar'!BC$2:BC$3000,MATCH(Formulas!A320,'BD Demog para scores enalazar'!A$2:A$3000,0))=0,"SI","NO"),"")</f>
        <v>SI</v>
      </c>
      <c r="E320" cm="1">
        <f t="array" ref="E320">_xlfn.IFS(D320="","",D320="SI",4,D320="NO",1)</f>
        <v>4</v>
      </c>
      <c r="F320" cm="1">
        <f t="array" ref="F320">_xlfn.IFS('Paraclinicos '!B319="","",'Paraclinicos '!B319&gt;1,1,'Paraclinicos '!B319&lt;=1,3)</f>
        <v>3</v>
      </c>
      <c r="G320" t="str" cm="1">
        <f t="array" ref="G320">_xlfn.IFS('Paraclinicos '!D319="","",AND('Paraclinicos '!D319&gt;=250,'Paraclinicos '!D319&lt;=500),2,'Paraclinicos '!D319&gt;500,3,'Paraclinicos '!D319&lt;250,1)</f>
        <v/>
      </c>
      <c r="H320" s="50">
        <f t="shared" si="13"/>
        <v>10</v>
      </c>
      <c r="I320" cm="1">
        <f t="array" ref="I320">_xlfn.IFS('Paraclinicos '!Q319="","",'Paraclinicos '!Q319&gt;=65,1,'Paraclinicos '!Q319&lt;65,0)</f>
        <v>1</v>
      </c>
      <c r="J320" cm="1">
        <f t="array" ref="J320">_xlfn.IFS('Paraclinicos '!I319="","",'Paraclinicos '!I319&gt;7,1,'Paraclinicos '!I319&lt;=7,0)</f>
        <v>1</v>
      </c>
      <c r="K320" cm="1">
        <f t="array" ref="K320">_xlfn.IFS('Paraclinicos '!W319="","",'Paraclinicos '!W319&lt;=8,1,'Paraclinicos '!W319&gt;8,0)</f>
        <v>0</v>
      </c>
      <c r="L320" cm="1">
        <f t="array" ref="L320">_xlfn.IFS('Paraclinicos '!S319="","",'Paraclinicos '!S319&gt;=30,1,'Paraclinicos '!S319&lt;30,0)</f>
        <v>0</v>
      </c>
      <c r="M320" cm="1">
        <f t="array" ref="M320">_xlfn.IFS(OR('Paraclinicos '!T319="",'Paraclinicos '!U319=""),"",OR('Paraclinicos '!T319&lt;=90,'Paraclinicos '!U319&lt;=60),1,OR('Paraclinicos '!T319&gt;90,'Paraclinicos '!U319&gt;60),0)</f>
        <v>0</v>
      </c>
      <c r="N320" s="45">
        <f t="shared" si="14"/>
        <v>2</v>
      </c>
      <c r="O320" cm="1">
        <f t="array" ref="O320">_xlfn.IFS(OR('Paraclinicos '!M319="",'Paraclinicos '!N319="",'Paraclinicos '!N319=0),"",'Paraclinicos '!M319/'Paraclinicos '!N319&lt;100,4,'Paraclinicos '!M319/'Paraclinicos '!N319&lt;200,3,'Paraclinicos '!M319/'Paraclinicos '!N319&lt;300,2,'Paraclinicos '!M319/'Paraclinicos '!N319&lt;400,1,'Paraclinicos '!M319/'Paraclinicos '!N319&gt;=400,0)</f>
        <v>2</v>
      </c>
      <c r="P320" cm="1">
        <f t="array" ref="P320">_xlfn.IFS('Paraclinicos '!C319="","",'Paraclinicos '!C319&lt;20,4,'Paraclinicos '!C319&lt;50,3,'Paraclinicos '!C319&lt;100,2,'Paraclinicos '!C319&lt;150,1,'Paraclinicos '!C319&gt;150,0)</f>
        <v>0</v>
      </c>
      <c r="Q320" cm="1">
        <f t="array" ref="Q320">_xlfn.IFS('Paraclinicos '!O319="","",'Paraclinicos '!O319&lt;1.2,0,'Paraclinicos '!O319&lt;2,1,'Paraclinicos '!O319&lt;3.5,2,'Paraclinicos '!O319&lt;5,3,'Paraclinicos '!O319&gt;5,4)</f>
        <v>0</v>
      </c>
      <c r="R320" cm="1">
        <f t="array" ref="R320">_xlfn.IFS('Paraclinicos '!J319="","",'Paraclinicos '!J319&lt;1.2,0,'Paraclinicos '!J319&lt;2,1,'Paraclinicos '!J319&lt;6,2,'Paraclinicos '!J319&lt;12,3,'Paraclinicos '!J319&gt;=12,4)</f>
        <v>0</v>
      </c>
      <c r="S320" cm="1">
        <f t="array" ref="S320">_xlfn.IFS('Paraclinicos '!Y319="","",'Paraclinicos '!Y319&lt;70,1,'Paraclinicos '!Y319&gt;=70,0)</f>
        <v>0</v>
      </c>
      <c r="T320" cm="1">
        <f t="array" ref="T320">_xlfn.IFS('Paraclinicos '!W319="","",'Paraclinicos '!W319&lt;6,4,'Paraclinicos '!W319&lt;10,3,'Paraclinicos '!W319&lt;13,2,'Paraclinicos '!W319&lt;15,1,'Paraclinicos '!W319=15,0)</f>
        <v>0</v>
      </c>
      <c r="U320" s="54">
        <f t="shared" si="12"/>
        <v>2</v>
      </c>
      <c r="V320" cm="1">
        <f t="array" ref="V320">_xlfn.IFS('Paraclinicos '!S319="","",OR('Paraclinicos '!S319&lt;=8,'Paraclinicos '!S319&gt;=25),3,'Paraclinicos '!S319&lt;12,1,'Paraclinicos '!S319&lt;21,0,'Paraclinicos '!S319&lt;25,2)</f>
        <v>0</v>
      </c>
      <c r="W320" t="str">
        <f>IFERROR(IF(INDEX('BD Demog para scores enalazar'!Y$2:'BD Demog para scores enalazar'!Y$3000,MATCH(Formulas!A320,'BD Demog para scores enalazar'!A$2:'BD Demog para scores enalazar'!A$3000,0))=1,"SI","NO"),"")</f>
        <v>NO</v>
      </c>
      <c r="X320" s="9" t="str">
        <f>IFERROR(IF(INDEX('BD Demog para scores enalazar'!AJ$2:'BD Demog para scores enalazar'!AJ$3000,MATCH(Formulas!A320,'BD Demog para scores enalazar'!A$2:'BD Demog para scores enalazar'!A$3000,0))=1,"SI","NO"),"")</f>
        <v>NO</v>
      </c>
      <c r="Y320" cm="1">
        <f t="array" ref="Y320">IF(AND(W320="NO",X320="NO"),_xlfn.IFS('Paraclinicos '!K319&lt;=91,3,'Paraclinicos '!K319&lt;94,2,'Paraclinicos '!K319&lt;96,1,'Paraclinicos '!K319&gt;=96,0),"")</f>
        <v>2</v>
      </c>
      <c r="Z320" t="str" cm="1">
        <f t="array" ref="Z320">IF(OR(W320="SI",X320="SI"),_xlfn.IFS(OR(AND('Paraclinicos '!K319&lt;=83),AND('Paraclinicos '!K319&gt;=97,AA320=2)),3,OR(AND('Paraclinicos '!K319&lt;=86),AND('Paraclinicos '!K319&gt;=94,AA320=2)),2,OR(AND('Paraclinicos '!K319&lt;=88),AND('Paraclinicos '!K319&gt;=92,AA320=2)),1,OR(AND('Paraclinicos '!K319&gt;=88,'Paraclinicos '!K319&lt;=92),AND('Paraclinicos '!K319&gt;=93,AA320=0)),0),"")</f>
        <v/>
      </c>
      <c r="AA320" cm="1">
        <f t="array" ref="AA320">_xlfn.IFS('Paraclinicos '!E319="","",'Paraclinicos '!E319="Oxigeno",2,'Paraclinicos '!E319="Aire",0)</f>
        <v>2</v>
      </c>
    </row>
    <row r="321" spans="1:27" x14ac:dyDescent="0.25">
      <c r="A321">
        <f>'Paraclinicos '!A320</f>
        <v>48</v>
      </c>
      <c r="B321" s="3">
        <f>'Paraclinicos '!R320</f>
        <v>44303</v>
      </c>
      <c r="C321" cm="1">
        <f t="array" ref="C321">_xlfn.IFS('Paraclinicos '!Q320="","",'Paraclinicos '!Q320&gt;60,3,'Paraclinicos '!Q320&lt;=60,1)</f>
        <v>3</v>
      </c>
      <c r="D321" t="str">
        <f>IFERROR(IF(INDEX('BD Demog para scores enalazar'!BC$2:BC$3000,MATCH(Formulas!A321,'BD Demog para scores enalazar'!A$2:A$3000,0))=0,"SI","NO"),"")</f>
        <v>SI</v>
      </c>
      <c r="E321" cm="1">
        <f t="array" ref="E321">_xlfn.IFS(D321="","",D321="SI",4,D321="NO",1)</f>
        <v>4</v>
      </c>
      <c r="F321" cm="1">
        <f t="array" ref="F321">_xlfn.IFS('Paraclinicos '!B320="","",'Paraclinicos '!B320&gt;1,1,'Paraclinicos '!B320&lt;=1,3)</f>
        <v>3</v>
      </c>
      <c r="G321" t="str" cm="1">
        <f t="array" ref="G321">_xlfn.IFS('Paraclinicos '!D320="","",AND('Paraclinicos '!D320&gt;=250,'Paraclinicos '!D320&lt;=500),2,'Paraclinicos '!D320&gt;500,3,'Paraclinicos '!D320&lt;250,1)</f>
        <v/>
      </c>
      <c r="H321" s="50">
        <f t="shared" si="13"/>
        <v>10</v>
      </c>
      <c r="I321" cm="1">
        <f t="array" ref="I321">_xlfn.IFS('Paraclinicos '!Q320="","",'Paraclinicos '!Q320&gt;=65,1,'Paraclinicos '!Q320&lt;65,0)</f>
        <v>1</v>
      </c>
      <c r="J321" cm="1">
        <f t="array" ref="J321">_xlfn.IFS('Paraclinicos '!I320="","",'Paraclinicos '!I320&gt;7,1,'Paraclinicos '!I320&lt;=7,0)</f>
        <v>1</v>
      </c>
      <c r="K321" cm="1">
        <f t="array" ref="K321">_xlfn.IFS('Paraclinicos '!W320="","",'Paraclinicos '!W320&lt;=8,1,'Paraclinicos '!W320&gt;8,0)</f>
        <v>1</v>
      </c>
      <c r="L321" cm="1">
        <f t="array" ref="L321">_xlfn.IFS('Paraclinicos '!S320="","",'Paraclinicos '!S320&gt;=30,1,'Paraclinicos '!S320&lt;30,0)</f>
        <v>0</v>
      </c>
      <c r="M321" cm="1">
        <f t="array" ref="M321">_xlfn.IFS(OR('Paraclinicos '!T320="",'Paraclinicos '!U320=""),"",OR('Paraclinicos '!T320&lt;=90,'Paraclinicos '!U320&lt;=60),1,OR('Paraclinicos '!T320&gt;90,'Paraclinicos '!U320&gt;60),0)</f>
        <v>1</v>
      </c>
      <c r="N321" s="45">
        <f t="shared" si="14"/>
        <v>4</v>
      </c>
      <c r="O321" cm="1">
        <f t="array" ref="O321">_xlfn.IFS(OR('Paraclinicos '!M320="",'Paraclinicos '!N320="",'Paraclinicos '!N320=0),"",'Paraclinicos '!M320/'Paraclinicos '!N320&lt;100,4,'Paraclinicos '!M320/'Paraclinicos '!N320&lt;200,3,'Paraclinicos '!M320/'Paraclinicos '!N320&lt;300,2,'Paraclinicos '!M320/'Paraclinicos '!N320&lt;400,1,'Paraclinicos '!M320/'Paraclinicos '!N320&gt;=400,0)</f>
        <v>3</v>
      </c>
      <c r="P321" cm="1">
        <f t="array" ref="P321">_xlfn.IFS('Paraclinicos '!C320="","",'Paraclinicos '!C320&lt;20,4,'Paraclinicos '!C320&lt;50,3,'Paraclinicos '!C320&lt;100,2,'Paraclinicos '!C320&lt;150,1,'Paraclinicos '!C320&gt;150,0)</f>
        <v>0</v>
      </c>
      <c r="Q321" cm="1">
        <f t="array" ref="Q321">_xlfn.IFS('Paraclinicos '!O320="","",'Paraclinicos '!O320&lt;1.2,0,'Paraclinicos '!O320&lt;2,1,'Paraclinicos '!O320&lt;3.5,2,'Paraclinicos '!O320&lt;5,3,'Paraclinicos '!O320&gt;5,4)</f>
        <v>0</v>
      </c>
      <c r="R321" t="str" cm="1">
        <f t="array" ref="R321">_xlfn.IFS('Paraclinicos '!J320="","",'Paraclinicos '!J320&lt;1.2,0,'Paraclinicos '!J320&lt;2,1,'Paraclinicos '!J320&lt;6,2,'Paraclinicos '!J320&lt;12,3,'Paraclinicos '!J320&gt;=12,4)</f>
        <v/>
      </c>
      <c r="S321" cm="1">
        <f t="array" ref="S321">_xlfn.IFS('Paraclinicos '!Y320="","",'Paraclinicos '!Y320&lt;70,1,'Paraclinicos '!Y320&gt;=70,0)</f>
        <v>0</v>
      </c>
      <c r="T321" cm="1">
        <f t="array" ref="T321">_xlfn.IFS('Paraclinicos '!W320="","",'Paraclinicos '!W320&lt;6,4,'Paraclinicos '!W320&lt;10,3,'Paraclinicos '!W320&lt;13,2,'Paraclinicos '!W320&lt;15,1,'Paraclinicos '!W320=15,0)</f>
        <v>4</v>
      </c>
      <c r="U321" s="54">
        <f t="shared" si="12"/>
        <v>7</v>
      </c>
      <c r="V321" cm="1">
        <f t="array" ref="V321">_xlfn.IFS('Paraclinicos '!S320="","",OR('Paraclinicos '!S320&lt;=8,'Paraclinicos '!S320&gt;=25),3,'Paraclinicos '!S320&lt;12,1,'Paraclinicos '!S320&lt;21,0,'Paraclinicos '!S320&lt;25,2)</f>
        <v>0</v>
      </c>
      <c r="W321" t="str">
        <f>IFERROR(IF(INDEX('BD Demog para scores enalazar'!Y$2:'BD Demog para scores enalazar'!Y$3000,MATCH(Formulas!A321,'BD Demog para scores enalazar'!A$2:'BD Demog para scores enalazar'!A$3000,0))=1,"SI","NO"),"")</f>
        <v>NO</v>
      </c>
      <c r="X321" s="9" t="str">
        <f>IFERROR(IF(INDEX('BD Demog para scores enalazar'!AJ$2:'BD Demog para scores enalazar'!AJ$3000,MATCH(Formulas!A321,'BD Demog para scores enalazar'!A$2:'BD Demog para scores enalazar'!A$3000,0))=1,"SI","NO"),"")</f>
        <v>NO</v>
      </c>
      <c r="Y321" cm="1">
        <f t="array" ref="Y321">IF(AND(W321="NO",X321="NO"),_xlfn.IFS('Paraclinicos '!K320&lt;=91,3,'Paraclinicos '!K320&lt;94,2,'Paraclinicos '!K320&lt;96,1,'Paraclinicos '!K320&gt;=96,0),"")</f>
        <v>3</v>
      </c>
      <c r="Z321" t="str" cm="1">
        <f t="array" ref="Z321">IF(OR(W321="SI",X321="SI"),_xlfn.IFS(OR(AND('Paraclinicos '!K320&lt;=83),AND('Paraclinicos '!K320&gt;=97,AA321=2)),3,OR(AND('Paraclinicos '!K320&lt;=86),AND('Paraclinicos '!K320&gt;=94,AA321=2)),2,OR(AND('Paraclinicos '!K320&lt;=88),AND('Paraclinicos '!K320&gt;=92,AA321=2)),1,OR(AND('Paraclinicos '!K320&gt;=88,'Paraclinicos '!K320&lt;=92),AND('Paraclinicos '!K320&gt;=93,AA321=0)),0),"")</f>
        <v/>
      </c>
      <c r="AA321" cm="1">
        <f t="array" ref="AA321">_xlfn.IFS('Paraclinicos '!E320="","",'Paraclinicos '!E320="Oxigeno",2,'Paraclinicos '!E320="Aire",0)</f>
        <v>2</v>
      </c>
    </row>
    <row r="322" spans="1:27" x14ac:dyDescent="0.25">
      <c r="A322">
        <f>'Paraclinicos '!A321</f>
        <v>48</v>
      </c>
      <c r="B322" s="3">
        <f>'Paraclinicos '!R321</f>
        <v>44303</v>
      </c>
      <c r="C322" cm="1">
        <f t="array" ref="C322">_xlfn.IFS('Paraclinicos '!Q321="","",'Paraclinicos '!Q321&gt;60,3,'Paraclinicos '!Q321&lt;=60,1)</f>
        <v>3</v>
      </c>
      <c r="D322" t="str">
        <f>IFERROR(IF(INDEX('BD Demog para scores enalazar'!BC$2:BC$3000,MATCH(Formulas!A322,'BD Demog para scores enalazar'!A$2:A$3000,0))=0,"SI","NO"),"")</f>
        <v>SI</v>
      </c>
      <c r="E322" cm="1">
        <f t="array" ref="E322">_xlfn.IFS(D322="","",D322="SI",4,D322="NO",1)</f>
        <v>4</v>
      </c>
      <c r="F322" cm="1">
        <f t="array" ref="F322">_xlfn.IFS('Paraclinicos '!B321="","",'Paraclinicos '!B321&gt;1,1,'Paraclinicos '!B321&lt;=1,3)</f>
        <v>3</v>
      </c>
      <c r="G322" cm="1">
        <f t="array" ref="G322">_xlfn.IFS('Paraclinicos '!D321="","",AND('Paraclinicos '!D321&gt;=250,'Paraclinicos '!D321&lt;=500),2,'Paraclinicos '!D321&gt;500,3,'Paraclinicos '!D321&lt;250,1)</f>
        <v>2</v>
      </c>
      <c r="H322" s="50">
        <f t="shared" si="13"/>
        <v>12</v>
      </c>
      <c r="I322" cm="1">
        <f t="array" ref="I322">_xlfn.IFS('Paraclinicos '!Q321="","",'Paraclinicos '!Q321&gt;=65,1,'Paraclinicos '!Q321&lt;65,0)</f>
        <v>1</v>
      </c>
      <c r="J322" cm="1">
        <f t="array" ref="J322">_xlfn.IFS('Paraclinicos '!I321="","",'Paraclinicos '!I321&gt;7,1,'Paraclinicos '!I321&lt;=7,0)</f>
        <v>1</v>
      </c>
      <c r="K322" cm="1">
        <f t="array" ref="K322">_xlfn.IFS('Paraclinicos '!W321="","",'Paraclinicos '!W321&lt;=8,1,'Paraclinicos '!W321&gt;8,0)</f>
        <v>0</v>
      </c>
      <c r="L322" cm="1">
        <f t="array" ref="L322">_xlfn.IFS('Paraclinicos '!S321="","",'Paraclinicos '!S321&gt;=30,1,'Paraclinicos '!S321&lt;30,0)</f>
        <v>0</v>
      </c>
      <c r="M322" cm="1">
        <f t="array" ref="M322">_xlfn.IFS(OR('Paraclinicos '!T321="",'Paraclinicos '!U321=""),"",OR('Paraclinicos '!T321&lt;=90,'Paraclinicos '!U321&lt;=60),1,OR('Paraclinicos '!T321&gt;90,'Paraclinicos '!U321&gt;60),0)</f>
        <v>0</v>
      </c>
      <c r="N322" s="45">
        <f t="shared" si="14"/>
        <v>4</v>
      </c>
      <c r="O322" cm="1">
        <f t="array" ref="O322">_xlfn.IFS(OR('Paraclinicos '!M321="",'Paraclinicos '!N321="",'Paraclinicos '!N321=0),"",'Paraclinicos '!M321/'Paraclinicos '!N321&lt;100,4,'Paraclinicos '!M321/'Paraclinicos '!N321&lt;200,3,'Paraclinicos '!M321/'Paraclinicos '!N321&lt;300,2,'Paraclinicos '!M321/'Paraclinicos '!N321&lt;400,1,'Paraclinicos '!M321/'Paraclinicos '!N321&gt;=400,0)</f>
        <v>1</v>
      </c>
      <c r="P322" cm="1">
        <f t="array" ref="P322">_xlfn.IFS('Paraclinicos '!C321="","",'Paraclinicos '!C321&lt;20,4,'Paraclinicos '!C321&lt;50,3,'Paraclinicos '!C321&lt;100,2,'Paraclinicos '!C321&lt;150,1,'Paraclinicos '!C321&gt;150,0)</f>
        <v>0</v>
      </c>
      <c r="Q322" cm="1">
        <f t="array" ref="Q322">_xlfn.IFS('Paraclinicos '!O321="","",'Paraclinicos '!O321&lt;1.2,0,'Paraclinicos '!O321&lt;2,1,'Paraclinicos '!O321&lt;3.5,2,'Paraclinicos '!O321&lt;5,3,'Paraclinicos '!O321&gt;5,4)</f>
        <v>0</v>
      </c>
      <c r="R322" t="str" cm="1">
        <f t="array" ref="R322">_xlfn.IFS('Paraclinicos '!J321="","",'Paraclinicos '!J321&lt;1.2,0,'Paraclinicos '!J321&lt;2,1,'Paraclinicos '!J321&lt;6,2,'Paraclinicos '!J321&lt;12,3,'Paraclinicos '!J321&gt;=12,4)</f>
        <v/>
      </c>
      <c r="S322" cm="1">
        <f t="array" ref="S322">_xlfn.IFS('Paraclinicos '!Y321="","",'Paraclinicos '!Y321&lt;70,1,'Paraclinicos '!Y321&gt;=70,0)</f>
        <v>0</v>
      </c>
      <c r="T322" cm="1">
        <f t="array" ref="T322">_xlfn.IFS('Paraclinicos '!W321="","",'Paraclinicos '!W321&lt;6,4,'Paraclinicos '!W321&lt;10,3,'Paraclinicos '!W321&lt;13,2,'Paraclinicos '!W321&lt;15,1,'Paraclinicos '!W321=15,0)</f>
        <v>0</v>
      </c>
      <c r="U322" s="54">
        <f t="shared" si="12"/>
        <v>1</v>
      </c>
      <c r="V322" cm="1">
        <f t="array" ref="V322">_xlfn.IFS('Paraclinicos '!S321="","",OR('Paraclinicos '!S321&lt;=8,'Paraclinicos '!S321&gt;=25),3,'Paraclinicos '!S321&lt;12,1,'Paraclinicos '!S321&lt;21,0,'Paraclinicos '!S321&lt;25,2)</f>
        <v>3</v>
      </c>
      <c r="W322" t="str">
        <f>IFERROR(IF(INDEX('BD Demog para scores enalazar'!Y$2:'BD Demog para scores enalazar'!Y$3000,MATCH(Formulas!A322,'BD Demog para scores enalazar'!A$2:'BD Demog para scores enalazar'!A$3000,0))=1,"SI","NO"),"")</f>
        <v>NO</v>
      </c>
      <c r="X322" s="9" t="str">
        <f>IFERROR(IF(INDEX('BD Demog para scores enalazar'!AJ$2:'BD Demog para scores enalazar'!AJ$3000,MATCH(Formulas!A322,'BD Demog para scores enalazar'!A$2:'BD Demog para scores enalazar'!A$3000,0))=1,"SI","NO"),"")</f>
        <v>NO</v>
      </c>
      <c r="Y322" cm="1">
        <f t="array" ref="Y322">IF(AND(W322="NO",X322="NO"),_xlfn.IFS('Paraclinicos '!K321&lt;=91,3,'Paraclinicos '!K321&lt;94,2,'Paraclinicos '!K321&lt;96,1,'Paraclinicos '!K321&gt;=96,0),"")</f>
        <v>2</v>
      </c>
      <c r="Z322" t="str" cm="1">
        <f t="array" ref="Z322">IF(OR(W322="SI",X322="SI"),_xlfn.IFS(OR(AND('Paraclinicos '!K321&lt;=83),AND('Paraclinicos '!K321&gt;=97,AA322=2)),3,OR(AND('Paraclinicos '!K321&lt;=86),AND('Paraclinicos '!K321&gt;=94,AA322=2)),2,OR(AND('Paraclinicos '!K321&lt;=88),AND('Paraclinicos '!K321&gt;=92,AA322=2)),1,OR(AND('Paraclinicos '!K321&gt;=88,'Paraclinicos '!K321&lt;=92),AND('Paraclinicos '!K321&gt;=93,AA322=0)),0),"")</f>
        <v/>
      </c>
      <c r="AA322" cm="1">
        <f t="array" ref="AA322">_xlfn.IFS('Paraclinicos '!E321="","",'Paraclinicos '!E321="Oxigeno",2,'Paraclinicos '!E321="Aire",0)</f>
        <v>2</v>
      </c>
    </row>
    <row r="323" spans="1:27" x14ac:dyDescent="0.25">
      <c r="A323">
        <f>'Paraclinicos '!A322</f>
        <v>48</v>
      </c>
      <c r="B323" s="3">
        <f>'Paraclinicos '!R322</f>
        <v>44305</v>
      </c>
      <c r="C323" cm="1">
        <f t="array" ref="C323">_xlfn.IFS('Paraclinicos '!Q322="","",'Paraclinicos '!Q322&gt;60,3,'Paraclinicos '!Q322&lt;=60,1)</f>
        <v>3</v>
      </c>
      <c r="D323" t="str">
        <f>IFERROR(IF(INDEX('BD Demog para scores enalazar'!BC$2:BC$3000,MATCH(Formulas!A323,'BD Demog para scores enalazar'!A$2:A$3000,0))=0,"SI","NO"),"")</f>
        <v>SI</v>
      </c>
      <c r="E323" cm="1">
        <f t="array" ref="E323">_xlfn.IFS(D323="","",D323="SI",4,D323="NO",1)</f>
        <v>4</v>
      </c>
      <c r="F323" cm="1">
        <f t="array" ref="F323">_xlfn.IFS('Paraclinicos '!B322="","",'Paraclinicos '!B322&gt;1,1,'Paraclinicos '!B322&lt;=1,3)</f>
        <v>3</v>
      </c>
      <c r="G323" t="str" cm="1">
        <f t="array" ref="G323">_xlfn.IFS('Paraclinicos '!D322="","",AND('Paraclinicos '!D322&gt;=250,'Paraclinicos '!D322&lt;=500),2,'Paraclinicos '!D322&gt;500,3,'Paraclinicos '!D322&lt;250,1)</f>
        <v/>
      </c>
      <c r="H323" s="50">
        <f t="shared" si="13"/>
        <v>10</v>
      </c>
      <c r="I323" cm="1">
        <f t="array" ref="I323">_xlfn.IFS('Paraclinicos '!Q322="","",'Paraclinicos '!Q322&gt;=65,1,'Paraclinicos '!Q322&lt;65,0)</f>
        <v>1</v>
      </c>
      <c r="J323" cm="1">
        <f t="array" ref="J323">_xlfn.IFS('Paraclinicos '!I322="","",'Paraclinicos '!I322&gt;7,1,'Paraclinicos '!I322&lt;=7,0)</f>
        <v>1</v>
      </c>
      <c r="K323" cm="1">
        <f t="array" ref="K323">_xlfn.IFS('Paraclinicos '!W322="","",'Paraclinicos '!W322&lt;=8,1,'Paraclinicos '!W322&gt;8,0)</f>
        <v>0</v>
      </c>
      <c r="L323" cm="1">
        <f t="array" ref="L323">_xlfn.IFS('Paraclinicos '!S322="","",'Paraclinicos '!S322&gt;=30,1,'Paraclinicos '!S322&lt;30,0)</f>
        <v>0</v>
      </c>
      <c r="M323" cm="1">
        <f t="array" ref="M323">_xlfn.IFS(OR('Paraclinicos '!T322="",'Paraclinicos '!U322=""),"",OR('Paraclinicos '!T322&lt;=90,'Paraclinicos '!U322&lt;=60),1,OR('Paraclinicos '!T322&gt;90,'Paraclinicos '!U322&gt;60),0)</f>
        <v>0</v>
      </c>
      <c r="N323" s="45">
        <f t="shared" si="14"/>
        <v>2</v>
      </c>
      <c r="O323" cm="1">
        <f t="array" ref="O323">_xlfn.IFS(OR('Paraclinicos '!M322="",'Paraclinicos '!N322="",'Paraclinicos '!N322=0),"",'Paraclinicos '!M322/'Paraclinicos '!N322&lt;100,4,'Paraclinicos '!M322/'Paraclinicos '!N322&lt;200,3,'Paraclinicos '!M322/'Paraclinicos '!N322&lt;300,2,'Paraclinicos '!M322/'Paraclinicos '!N322&lt;400,1,'Paraclinicos '!M322/'Paraclinicos '!N322&gt;=400,0)</f>
        <v>1</v>
      </c>
      <c r="P323" cm="1">
        <f t="array" ref="P323">_xlfn.IFS('Paraclinicos '!C322="","",'Paraclinicos '!C322&lt;20,4,'Paraclinicos '!C322&lt;50,3,'Paraclinicos '!C322&lt;100,2,'Paraclinicos '!C322&lt;150,1,'Paraclinicos '!C322&gt;150,0)</f>
        <v>0</v>
      </c>
      <c r="Q323" cm="1">
        <f t="array" ref="Q323">_xlfn.IFS('Paraclinicos '!O322="","",'Paraclinicos '!O322&lt;1.2,0,'Paraclinicos '!O322&lt;2,1,'Paraclinicos '!O322&lt;3.5,2,'Paraclinicos '!O322&lt;5,3,'Paraclinicos '!O322&gt;5,4)</f>
        <v>1</v>
      </c>
      <c r="R323" cm="1">
        <f t="array" ref="R323">_xlfn.IFS('Paraclinicos '!J322="","",'Paraclinicos '!J322&lt;1.2,0,'Paraclinicos '!J322&lt;2,1,'Paraclinicos '!J322&lt;6,2,'Paraclinicos '!J322&lt;12,3,'Paraclinicos '!J322&gt;=12,4)</f>
        <v>0</v>
      </c>
      <c r="S323" cm="1">
        <f t="array" ref="S323">_xlfn.IFS('Paraclinicos '!Y322="","",'Paraclinicos '!Y322&lt;70,1,'Paraclinicos '!Y322&gt;=70,0)</f>
        <v>0</v>
      </c>
      <c r="T323" cm="1">
        <f t="array" ref="T323">_xlfn.IFS('Paraclinicos '!W322="","",'Paraclinicos '!W322&lt;6,4,'Paraclinicos '!W322&lt;10,3,'Paraclinicos '!W322&lt;13,2,'Paraclinicos '!W322&lt;15,1,'Paraclinicos '!W322=15,0)</f>
        <v>0</v>
      </c>
      <c r="U323" s="54">
        <f t="shared" ref="U323:U386" si="15">IF(AND(O323="",P323="",Q323="",R323="",S323="",T323=""),"",SUM(O323:T323))</f>
        <v>2</v>
      </c>
      <c r="V323" cm="1">
        <f t="array" ref="V323">_xlfn.IFS('Paraclinicos '!S322="","",OR('Paraclinicos '!S322&lt;=8,'Paraclinicos '!S322&gt;=25),3,'Paraclinicos '!S322&lt;12,1,'Paraclinicos '!S322&lt;21,0,'Paraclinicos '!S322&lt;25,2)</f>
        <v>2</v>
      </c>
      <c r="W323" t="str">
        <f>IFERROR(IF(INDEX('BD Demog para scores enalazar'!Y$2:'BD Demog para scores enalazar'!Y$3000,MATCH(Formulas!A323,'BD Demog para scores enalazar'!A$2:'BD Demog para scores enalazar'!A$3000,0))=1,"SI","NO"),"")</f>
        <v>NO</v>
      </c>
      <c r="X323" s="9" t="str">
        <f>IFERROR(IF(INDEX('BD Demog para scores enalazar'!AJ$2:'BD Demog para scores enalazar'!AJ$3000,MATCH(Formulas!A323,'BD Demog para scores enalazar'!A$2:'BD Demog para scores enalazar'!A$3000,0))=1,"SI","NO"),"")</f>
        <v>NO</v>
      </c>
      <c r="Y323" cm="1">
        <f t="array" ref="Y323">IF(AND(W323="NO",X323="NO"),_xlfn.IFS('Paraclinicos '!K322&lt;=91,3,'Paraclinicos '!K322&lt;94,2,'Paraclinicos '!K322&lt;96,1,'Paraclinicos '!K322&gt;=96,0),"")</f>
        <v>2</v>
      </c>
      <c r="Z323" t="str" cm="1">
        <f t="array" ref="Z323">IF(OR(W323="SI",X323="SI"),_xlfn.IFS(OR(AND('Paraclinicos '!K322&lt;=83),AND('Paraclinicos '!K322&gt;=97,AA323=2)),3,OR(AND('Paraclinicos '!K322&lt;=86),AND('Paraclinicos '!K322&gt;=94,AA323=2)),2,OR(AND('Paraclinicos '!K322&lt;=88),AND('Paraclinicos '!K322&gt;=92,AA323=2)),1,OR(AND('Paraclinicos '!K322&gt;=88,'Paraclinicos '!K322&lt;=92),AND('Paraclinicos '!K322&gt;=93,AA323=0)),0),"")</f>
        <v/>
      </c>
      <c r="AA323" cm="1">
        <f t="array" ref="AA323">_xlfn.IFS('Paraclinicos '!E322="","",'Paraclinicos '!E322="Oxigeno",2,'Paraclinicos '!E322="Aire",0)</f>
        <v>2</v>
      </c>
    </row>
    <row r="324" spans="1:27" x14ac:dyDescent="0.25">
      <c r="A324">
        <f>'Paraclinicos '!A323</f>
        <v>48</v>
      </c>
      <c r="B324" s="3">
        <f>'Paraclinicos '!R323</f>
        <v>44306</v>
      </c>
      <c r="C324" cm="1">
        <f t="array" ref="C324">_xlfn.IFS('Paraclinicos '!Q323="","",'Paraclinicos '!Q323&gt;60,3,'Paraclinicos '!Q323&lt;=60,1)</f>
        <v>3</v>
      </c>
      <c r="D324" t="str">
        <f>IFERROR(IF(INDEX('BD Demog para scores enalazar'!BC$2:BC$3000,MATCH(Formulas!A324,'BD Demog para scores enalazar'!A$2:A$3000,0))=0,"SI","NO"),"")</f>
        <v>SI</v>
      </c>
      <c r="E324" cm="1">
        <f t="array" ref="E324">_xlfn.IFS(D324="","",D324="SI",4,D324="NO",1)</f>
        <v>4</v>
      </c>
      <c r="F324" cm="1">
        <f t="array" ref="F324">_xlfn.IFS('Paraclinicos '!B323="","",'Paraclinicos '!B323&gt;1,1,'Paraclinicos '!B323&lt;=1,3)</f>
        <v>3</v>
      </c>
      <c r="G324" cm="1">
        <f t="array" ref="G324">_xlfn.IFS('Paraclinicos '!D323="","",AND('Paraclinicos '!D323&gt;=250,'Paraclinicos '!D323&lt;=500),2,'Paraclinicos '!D323&gt;500,3,'Paraclinicos '!D323&lt;250,1)</f>
        <v>3</v>
      </c>
      <c r="H324" s="50">
        <f t="shared" ref="H324:H387" si="16">IF(AND(C324="",E324="",F324="",G324=""),"",SUM(C324,E324:G324))</f>
        <v>13</v>
      </c>
      <c r="I324" cm="1">
        <f t="array" ref="I324">_xlfn.IFS('Paraclinicos '!Q323="","",'Paraclinicos '!Q323&gt;=65,1,'Paraclinicos '!Q323&lt;65,0)</f>
        <v>1</v>
      </c>
      <c r="J324" cm="1">
        <f t="array" ref="J324">_xlfn.IFS('Paraclinicos '!I323="","",'Paraclinicos '!I323&gt;7,1,'Paraclinicos '!I323&lt;=7,0)</f>
        <v>1</v>
      </c>
      <c r="K324" cm="1">
        <f t="array" ref="K324">_xlfn.IFS('Paraclinicos '!W323="","",'Paraclinicos '!W323&lt;=8,1,'Paraclinicos '!W323&gt;8,0)</f>
        <v>0</v>
      </c>
      <c r="L324" cm="1">
        <f t="array" ref="L324">_xlfn.IFS('Paraclinicos '!S323="","",'Paraclinicos '!S323&gt;=30,1,'Paraclinicos '!S323&lt;30,0)</f>
        <v>0</v>
      </c>
      <c r="M324" cm="1">
        <f t="array" ref="M324">_xlfn.IFS(OR('Paraclinicos '!T323="",'Paraclinicos '!U323=""),"",OR('Paraclinicos '!T323&lt;=90,'Paraclinicos '!U323&lt;=60),1,OR('Paraclinicos '!T323&gt;90,'Paraclinicos '!U323&gt;60),0)</f>
        <v>1</v>
      </c>
      <c r="N324" s="45">
        <f t="shared" ref="N324:N387" si="17">IF(AND(J323="",J324="",K324="",L324="",M324=""),"",SUM(J323:M324))</f>
        <v>3</v>
      </c>
      <c r="O324" cm="1">
        <f t="array" ref="O324">_xlfn.IFS(OR('Paraclinicos '!M323="",'Paraclinicos '!N323="",'Paraclinicos '!N323=0),"",'Paraclinicos '!M323/'Paraclinicos '!N323&lt;100,4,'Paraclinicos '!M323/'Paraclinicos '!N323&lt;200,3,'Paraclinicos '!M323/'Paraclinicos '!N323&lt;300,2,'Paraclinicos '!M323/'Paraclinicos '!N323&lt;400,1,'Paraclinicos '!M323/'Paraclinicos '!N323&gt;=400,0)</f>
        <v>2</v>
      </c>
      <c r="P324" cm="1">
        <f t="array" ref="P324">_xlfn.IFS('Paraclinicos '!C323="","",'Paraclinicos '!C323&lt;20,4,'Paraclinicos '!C323&lt;50,3,'Paraclinicos '!C323&lt;100,2,'Paraclinicos '!C323&lt;150,1,'Paraclinicos '!C323&gt;150,0)</f>
        <v>0</v>
      </c>
      <c r="Q324" cm="1">
        <f t="array" ref="Q324">_xlfn.IFS('Paraclinicos '!O323="","",'Paraclinicos '!O323&lt;1.2,0,'Paraclinicos '!O323&lt;2,1,'Paraclinicos '!O323&lt;3.5,2,'Paraclinicos '!O323&lt;5,3,'Paraclinicos '!O323&gt;5,4)</f>
        <v>0</v>
      </c>
      <c r="R324" cm="1">
        <f t="array" ref="R324">_xlfn.IFS('Paraclinicos '!J323="","",'Paraclinicos '!J323&lt;1.2,0,'Paraclinicos '!J323&lt;2,1,'Paraclinicos '!J323&lt;6,2,'Paraclinicos '!J323&lt;12,3,'Paraclinicos '!J323&gt;=12,4)</f>
        <v>0</v>
      </c>
      <c r="S324" cm="1">
        <f t="array" ref="S324">_xlfn.IFS('Paraclinicos '!Y323="","",'Paraclinicos '!Y323&lt;70,1,'Paraclinicos '!Y323&gt;=70,0)</f>
        <v>0</v>
      </c>
      <c r="T324" cm="1">
        <f t="array" ref="T324">_xlfn.IFS('Paraclinicos '!W323="","",'Paraclinicos '!W323&lt;6,4,'Paraclinicos '!W323&lt;10,3,'Paraclinicos '!W323&lt;13,2,'Paraclinicos '!W323&lt;15,1,'Paraclinicos '!W323=15,0)</f>
        <v>0</v>
      </c>
      <c r="U324" s="54">
        <f t="shared" si="15"/>
        <v>2</v>
      </c>
      <c r="V324" cm="1">
        <f t="array" ref="V324">_xlfn.IFS('Paraclinicos '!S323="","",OR('Paraclinicos '!S323&lt;=8,'Paraclinicos '!S323&gt;=25),3,'Paraclinicos '!S323&lt;12,1,'Paraclinicos '!S323&lt;21,0,'Paraclinicos '!S323&lt;25,2)</f>
        <v>0</v>
      </c>
      <c r="W324" t="str">
        <f>IFERROR(IF(INDEX('BD Demog para scores enalazar'!Y$2:'BD Demog para scores enalazar'!Y$3000,MATCH(Formulas!A324,'BD Demog para scores enalazar'!A$2:'BD Demog para scores enalazar'!A$3000,0))=1,"SI","NO"),"")</f>
        <v>NO</v>
      </c>
      <c r="X324" s="9" t="str">
        <f>IFERROR(IF(INDEX('BD Demog para scores enalazar'!AJ$2:'BD Demog para scores enalazar'!AJ$3000,MATCH(Formulas!A324,'BD Demog para scores enalazar'!A$2:'BD Demog para scores enalazar'!A$3000,0))=1,"SI","NO"),"")</f>
        <v>NO</v>
      </c>
      <c r="Y324" cm="1">
        <f t="array" ref="Y324">IF(AND(W324="NO",X324="NO"),_xlfn.IFS('Paraclinicos '!K323&lt;=91,3,'Paraclinicos '!K323&lt;94,2,'Paraclinicos '!K323&lt;96,1,'Paraclinicos '!K323&gt;=96,0),"")</f>
        <v>2</v>
      </c>
      <c r="Z324" t="str" cm="1">
        <f t="array" ref="Z324">IF(OR(W324="SI",X324="SI"),_xlfn.IFS(OR(AND('Paraclinicos '!K323&lt;=83),AND('Paraclinicos '!K323&gt;=97,AA324=2)),3,OR(AND('Paraclinicos '!K323&lt;=86),AND('Paraclinicos '!K323&gt;=94,AA324=2)),2,OR(AND('Paraclinicos '!K323&lt;=88),AND('Paraclinicos '!K323&gt;=92,AA324=2)),1,OR(AND('Paraclinicos '!K323&gt;=88,'Paraclinicos '!K323&lt;=92),AND('Paraclinicos '!K323&gt;=93,AA324=0)),0),"")</f>
        <v/>
      </c>
      <c r="AA324" cm="1">
        <f t="array" ref="AA324">_xlfn.IFS('Paraclinicos '!E323="","",'Paraclinicos '!E323="Oxigeno",2,'Paraclinicos '!E323="Aire",0)</f>
        <v>2</v>
      </c>
    </row>
    <row r="325" spans="1:27" x14ac:dyDescent="0.25">
      <c r="A325">
        <f>'Paraclinicos '!A324</f>
        <v>48</v>
      </c>
      <c r="B325" s="3">
        <f>'Paraclinicos '!R324</f>
        <v>44308</v>
      </c>
      <c r="C325" cm="1">
        <f t="array" ref="C325">_xlfn.IFS('Paraclinicos '!Q324="","",'Paraclinicos '!Q324&gt;60,3,'Paraclinicos '!Q324&lt;=60,1)</f>
        <v>3</v>
      </c>
      <c r="D325" t="str">
        <f>IFERROR(IF(INDEX('BD Demog para scores enalazar'!BC$2:BC$3000,MATCH(Formulas!A325,'BD Demog para scores enalazar'!A$2:A$3000,0))=0,"SI","NO"),"")</f>
        <v>SI</v>
      </c>
      <c r="E325" cm="1">
        <f t="array" ref="E325">_xlfn.IFS(D325="","",D325="SI",4,D325="NO",1)</f>
        <v>4</v>
      </c>
      <c r="F325" cm="1">
        <f t="array" ref="F325">_xlfn.IFS('Paraclinicos '!B324="","",'Paraclinicos '!B324&gt;1,1,'Paraclinicos '!B324&lt;=1,3)</f>
        <v>3</v>
      </c>
      <c r="G325" cm="1">
        <f t="array" ref="G325">_xlfn.IFS('Paraclinicos '!D324="","",AND('Paraclinicos '!D324&gt;=250,'Paraclinicos '!D324&lt;=500),2,'Paraclinicos '!D324&gt;500,3,'Paraclinicos '!D324&lt;250,1)</f>
        <v>3</v>
      </c>
      <c r="H325" s="50">
        <f t="shared" si="16"/>
        <v>13</v>
      </c>
      <c r="I325" cm="1">
        <f t="array" ref="I325">_xlfn.IFS('Paraclinicos '!Q324="","",'Paraclinicos '!Q324&gt;=65,1,'Paraclinicos '!Q324&lt;65,0)</f>
        <v>1</v>
      </c>
      <c r="J325" cm="1">
        <f t="array" ref="J325">_xlfn.IFS('Paraclinicos '!I324="","",'Paraclinicos '!I324&gt;7,1,'Paraclinicos '!I324&lt;=7,0)</f>
        <v>1</v>
      </c>
      <c r="K325" cm="1">
        <f t="array" ref="K325">_xlfn.IFS('Paraclinicos '!W324="","",'Paraclinicos '!W324&lt;=8,1,'Paraclinicos '!W324&gt;8,0)</f>
        <v>1</v>
      </c>
      <c r="L325" cm="1">
        <f t="array" ref="L325">_xlfn.IFS('Paraclinicos '!S324="","",'Paraclinicos '!S324&gt;=30,1,'Paraclinicos '!S324&lt;30,0)</f>
        <v>0</v>
      </c>
      <c r="M325" cm="1">
        <f t="array" ref="M325">_xlfn.IFS(OR('Paraclinicos '!T324="",'Paraclinicos '!U324=""),"",OR('Paraclinicos '!T324&lt;=90,'Paraclinicos '!U324&lt;=60),1,OR('Paraclinicos '!T324&gt;90,'Paraclinicos '!U324&gt;60),0)</f>
        <v>0</v>
      </c>
      <c r="N325" s="45">
        <f t="shared" si="17"/>
        <v>4</v>
      </c>
      <c r="O325" cm="1">
        <f t="array" ref="O325">_xlfn.IFS(OR('Paraclinicos '!M324="",'Paraclinicos '!N324="",'Paraclinicos '!N324=0),"",'Paraclinicos '!M324/'Paraclinicos '!N324&lt;100,4,'Paraclinicos '!M324/'Paraclinicos '!N324&lt;200,3,'Paraclinicos '!M324/'Paraclinicos '!N324&lt;300,2,'Paraclinicos '!M324/'Paraclinicos '!N324&lt;400,1,'Paraclinicos '!M324/'Paraclinicos '!N324&gt;=400,0)</f>
        <v>2</v>
      </c>
      <c r="P325" cm="1">
        <f t="array" ref="P325">_xlfn.IFS('Paraclinicos '!C324="","",'Paraclinicos '!C324&lt;20,4,'Paraclinicos '!C324&lt;50,3,'Paraclinicos '!C324&lt;100,2,'Paraclinicos '!C324&lt;150,1,'Paraclinicos '!C324&gt;150,0)</f>
        <v>0</v>
      </c>
      <c r="Q325" cm="1">
        <f t="array" ref="Q325">_xlfn.IFS('Paraclinicos '!O324="","",'Paraclinicos '!O324&lt;1.2,0,'Paraclinicos '!O324&lt;2,1,'Paraclinicos '!O324&lt;3.5,2,'Paraclinicos '!O324&lt;5,3,'Paraclinicos '!O324&gt;5,4)</f>
        <v>0</v>
      </c>
      <c r="R325" cm="1">
        <f t="array" ref="R325">_xlfn.IFS('Paraclinicos '!J324="","",'Paraclinicos '!J324&lt;1.2,0,'Paraclinicos '!J324&lt;2,1,'Paraclinicos '!J324&lt;6,2,'Paraclinicos '!J324&lt;12,3,'Paraclinicos '!J324&gt;=12,4)</f>
        <v>2</v>
      </c>
      <c r="S325" cm="1">
        <f t="array" ref="S325">_xlfn.IFS('Paraclinicos '!Y324="","",'Paraclinicos '!Y324&lt;70,1,'Paraclinicos '!Y324&gt;=70,0)</f>
        <v>0</v>
      </c>
      <c r="T325" cm="1">
        <f t="array" ref="T325">_xlfn.IFS('Paraclinicos '!W324="","",'Paraclinicos '!W324&lt;6,4,'Paraclinicos '!W324&lt;10,3,'Paraclinicos '!W324&lt;13,2,'Paraclinicos '!W324&lt;15,1,'Paraclinicos '!W324=15,0)</f>
        <v>4</v>
      </c>
      <c r="U325" s="54">
        <f t="shared" si="15"/>
        <v>8</v>
      </c>
      <c r="V325" cm="1">
        <f t="array" ref="V325">_xlfn.IFS('Paraclinicos '!S324="","",OR('Paraclinicos '!S324&lt;=8,'Paraclinicos '!S324&gt;=25),3,'Paraclinicos '!S324&lt;12,1,'Paraclinicos '!S324&lt;21,0,'Paraclinicos '!S324&lt;25,2)</f>
        <v>2</v>
      </c>
      <c r="W325" t="str">
        <f>IFERROR(IF(INDEX('BD Demog para scores enalazar'!Y$2:'BD Demog para scores enalazar'!Y$3000,MATCH(Formulas!A325,'BD Demog para scores enalazar'!A$2:'BD Demog para scores enalazar'!A$3000,0))=1,"SI","NO"),"")</f>
        <v>NO</v>
      </c>
      <c r="X325" s="9" t="str">
        <f>IFERROR(IF(INDEX('BD Demog para scores enalazar'!AJ$2:'BD Demog para scores enalazar'!AJ$3000,MATCH(Formulas!A325,'BD Demog para scores enalazar'!A$2:'BD Demog para scores enalazar'!A$3000,0))=1,"SI","NO"),"")</f>
        <v>NO</v>
      </c>
      <c r="Y325" cm="1">
        <f t="array" ref="Y325">IF(AND(W325="NO",X325="NO"),_xlfn.IFS('Paraclinicos '!K324&lt;=91,3,'Paraclinicos '!K324&lt;94,2,'Paraclinicos '!K324&lt;96,1,'Paraclinicos '!K324&gt;=96,0),"")</f>
        <v>3</v>
      </c>
      <c r="Z325" t="str" cm="1">
        <f t="array" ref="Z325">IF(OR(W325="SI",X325="SI"),_xlfn.IFS(OR(AND('Paraclinicos '!K324&lt;=83),AND('Paraclinicos '!K324&gt;=97,AA325=2)),3,OR(AND('Paraclinicos '!K324&lt;=86),AND('Paraclinicos '!K324&gt;=94,AA325=2)),2,OR(AND('Paraclinicos '!K324&lt;=88),AND('Paraclinicos '!K324&gt;=92,AA325=2)),1,OR(AND('Paraclinicos '!K324&gt;=88,'Paraclinicos '!K324&lt;=92),AND('Paraclinicos '!K324&gt;=93,AA325=0)),0),"")</f>
        <v/>
      </c>
      <c r="AA325" cm="1">
        <f t="array" ref="AA325">_xlfn.IFS('Paraclinicos '!E324="","",'Paraclinicos '!E324="Oxigeno",2,'Paraclinicos '!E324="Aire",0)</f>
        <v>2</v>
      </c>
    </row>
    <row r="326" spans="1:27" x14ac:dyDescent="0.25">
      <c r="A326">
        <f>'Paraclinicos '!A325</f>
        <v>48</v>
      </c>
      <c r="B326" s="3">
        <f>'Paraclinicos '!R325</f>
        <v>44309</v>
      </c>
      <c r="C326" cm="1">
        <f t="array" ref="C326">_xlfn.IFS('Paraclinicos '!Q325="","",'Paraclinicos '!Q325&gt;60,3,'Paraclinicos '!Q325&lt;=60,1)</f>
        <v>3</v>
      </c>
      <c r="D326" t="str">
        <f>IFERROR(IF(INDEX('BD Demog para scores enalazar'!BC$2:BC$3000,MATCH(Formulas!A326,'BD Demog para scores enalazar'!A$2:A$3000,0))=0,"SI","NO"),"")</f>
        <v>SI</v>
      </c>
      <c r="E326" cm="1">
        <f t="array" ref="E326">_xlfn.IFS(D326="","",D326="SI",4,D326="NO",1)</f>
        <v>4</v>
      </c>
      <c r="F326" cm="1">
        <f t="array" ref="F326">_xlfn.IFS('Paraclinicos '!B325="","",'Paraclinicos '!B325&gt;1,1,'Paraclinicos '!B325&lt;=1,3)</f>
        <v>3</v>
      </c>
      <c r="G326" t="str" cm="1">
        <f t="array" ref="G326">_xlfn.IFS('Paraclinicos '!D325="","",AND('Paraclinicos '!D325&gt;=250,'Paraclinicos '!D325&lt;=500),2,'Paraclinicos '!D325&gt;500,3,'Paraclinicos '!D325&lt;250,1)</f>
        <v/>
      </c>
      <c r="H326" s="50">
        <f t="shared" si="16"/>
        <v>10</v>
      </c>
      <c r="I326" cm="1">
        <f t="array" ref="I326">_xlfn.IFS('Paraclinicos '!Q325="","",'Paraclinicos '!Q325&gt;=65,1,'Paraclinicos '!Q325&lt;65,0)</f>
        <v>1</v>
      </c>
      <c r="J326" cm="1">
        <f t="array" ref="J326">_xlfn.IFS('Paraclinicos '!I325="","",'Paraclinicos '!I325&gt;7,1,'Paraclinicos '!I325&lt;=7,0)</f>
        <v>1</v>
      </c>
      <c r="K326" cm="1">
        <f t="array" ref="K326">_xlfn.IFS('Paraclinicos '!W325="","",'Paraclinicos '!W325&lt;=8,1,'Paraclinicos '!W325&gt;8,0)</f>
        <v>1</v>
      </c>
      <c r="L326" cm="1">
        <f t="array" ref="L326">_xlfn.IFS('Paraclinicos '!S325="","",'Paraclinicos '!S325&gt;=30,1,'Paraclinicos '!S325&lt;30,0)</f>
        <v>0</v>
      </c>
      <c r="M326" cm="1">
        <f t="array" ref="M326">_xlfn.IFS(OR('Paraclinicos '!T325="",'Paraclinicos '!U325=""),"",OR('Paraclinicos '!T325&lt;=90,'Paraclinicos '!U325&lt;=60),1,OR('Paraclinicos '!T325&gt;90,'Paraclinicos '!U325&gt;60),0)</f>
        <v>0</v>
      </c>
      <c r="N326" s="45">
        <f t="shared" si="17"/>
        <v>4</v>
      </c>
      <c r="O326" cm="1">
        <f t="array" ref="O326">_xlfn.IFS(OR('Paraclinicos '!M325="",'Paraclinicos '!N325="",'Paraclinicos '!N325=0),"",'Paraclinicos '!M325/'Paraclinicos '!N325&lt;100,4,'Paraclinicos '!M325/'Paraclinicos '!N325&lt;200,3,'Paraclinicos '!M325/'Paraclinicos '!N325&lt;300,2,'Paraclinicos '!M325/'Paraclinicos '!N325&lt;400,1,'Paraclinicos '!M325/'Paraclinicos '!N325&gt;=400,0)</f>
        <v>2</v>
      </c>
      <c r="P326" cm="1">
        <f t="array" ref="P326">_xlfn.IFS('Paraclinicos '!C325="","",'Paraclinicos '!C325&lt;20,4,'Paraclinicos '!C325&lt;50,3,'Paraclinicos '!C325&lt;100,2,'Paraclinicos '!C325&lt;150,1,'Paraclinicos '!C325&gt;150,0)</f>
        <v>0</v>
      </c>
      <c r="Q326" cm="1">
        <f t="array" ref="Q326">_xlfn.IFS('Paraclinicos '!O325="","",'Paraclinicos '!O325&lt;1.2,0,'Paraclinicos '!O325&lt;2,1,'Paraclinicos '!O325&lt;3.5,2,'Paraclinicos '!O325&lt;5,3,'Paraclinicos '!O325&gt;5,4)</f>
        <v>2</v>
      </c>
      <c r="R326" cm="1">
        <f t="array" ref="R326">_xlfn.IFS('Paraclinicos '!J325="","",'Paraclinicos '!J325&lt;1.2,0,'Paraclinicos '!J325&lt;2,1,'Paraclinicos '!J325&lt;6,2,'Paraclinicos '!J325&lt;12,3,'Paraclinicos '!J325&gt;=12,4)</f>
        <v>1</v>
      </c>
      <c r="S326" cm="1">
        <f t="array" ref="S326">_xlfn.IFS('Paraclinicos '!Y325="","",'Paraclinicos '!Y325&lt;70,1,'Paraclinicos '!Y325&gt;=70,0)</f>
        <v>0</v>
      </c>
      <c r="T326" cm="1">
        <f t="array" ref="T326">_xlfn.IFS('Paraclinicos '!W325="","",'Paraclinicos '!W325&lt;6,4,'Paraclinicos '!W325&lt;10,3,'Paraclinicos '!W325&lt;13,2,'Paraclinicos '!W325&lt;15,1,'Paraclinicos '!W325=15,0)</f>
        <v>4</v>
      </c>
      <c r="U326" s="54">
        <f t="shared" si="15"/>
        <v>9</v>
      </c>
      <c r="V326" cm="1">
        <f t="array" ref="V326">_xlfn.IFS('Paraclinicos '!S325="","",OR('Paraclinicos '!S325&lt;=8,'Paraclinicos '!S325&gt;=25),3,'Paraclinicos '!S325&lt;12,1,'Paraclinicos '!S325&lt;21,0,'Paraclinicos '!S325&lt;25,2)</f>
        <v>2</v>
      </c>
      <c r="W326" t="str">
        <f>IFERROR(IF(INDEX('BD Demog para scores enalazar'!Y$2:'BD Demog para scores enalazar'!Y$3000,MATCH(Formulas!A326,'BD Demog para scores enalazar'!A$2:'BD Demog para scores enalazar'!A$3000,0))=1,"SI","NO"),"")</f>
        <v>NO</v>
      </c>
      <c r="X326" s="9" t="str">
        <f>IFERROR(IF(INDEX('BD Demog para scores enalazar'!AJ$2:'BD Demog para scores enalazar'!AJ$3000,MATCH(Formulas!A326,'BD Demog para scores enalazar'!A$2:'BD Demog para scores enalazar'!A$3000,0))=1,"SI","NO"),"")</f>
        <v>NO</v>
      </c>
      <c r="Y326" cm="1">
        <f t="array" ref="Y326">IF(AND(W326="NO",X326="NO"),_xlfn.IFS('Paraclinicos '!K325&lt;=91,3,'Paraclinicos '!K325&lt;94,2,'Paraclinicos '!K325&lt;96,1,'Paraclinicos '!K325&gt;=96,0),"")</f>
        <v>3</v>
      </c>
      <c r="Z326" t="str" cm="1">
        <f t="array" ref="Z326">IF(OR(W326="SI",X326="SI"),_xlfn.IFS(OR(AND('Paraclinicos '!K325&lt;=83),AND('Paraclinicos '!K325&gt;=97,AA326=2)),3,OR(AND('Paraclinicos '!K325&lt;=86),AND('Paraclinicos '!K325&gt;=94,AA326=2)),2,OR(AND('Paraclinicos '!K325&lt;=88),AND('Paraclinicos '!K325&gt;=92,AA326=2)),1,OR(AND('Paraclinicos '!K325&gt;=88,'Paraclinicos '!K325&lt;=92),AND('Paraclinicos '!K325&gt;=93,AA326=0)),0),"")</f>
        <v/>
      </c>
      <c r="AA326" cm="1">
        <f t="array" ref="AA326">_xlfn.IFS('Paraclinicos '!E325="","",'Paraclinicos '!E325="Oxigeno",2,'Paraclinicos '!E325="Aire",0)</f>
        <v>2</v>
      </c>
    </row>
    <row r="327" spans="1:27" x14ac:dyDescent="0.25">
      <c r="A327">
        <f>'Paraclinicos '!A326</f>
        <v>48</v>
      </c>
      <c r="B327" s="3">
        <f>'Paraclinicos '!R326</f>
        <v>44311</v>
      </c>
      <c r="C327" cm="1">
        <f t="array" ref="C327">_xlfn.IFS('Paraclinicos '!Q326="","",'Paraclinicos '!Q326&gt;60,3,'Paraclinicos '!Q326&lt;=60,1)</f>
        <v>3</v>
      </c>
      <c r="D327" t="str">
        <f>IFERROR(IF(INDEX('BD Demog para scores enalazar'!BC$2:BC$3000,MATCH(Formulas!A327,'BD Demog para scores enalazar'!A$2:A$3000,0))=0,"SI","NO"),"")</f>
        <v>SI</v>
      </c>
      <c r="E327" cm="1">
        <f t="array" ref="E327">_xlfn.IFS(D327="","",D327="SI",4,D327="NO",1)</f>
        <v>4</v>
      </c>
      <c r="F327" cm="1">
        <f t="array" ref="F327">_xlfn.IFS('Paraclinicos '!B326="","",'Paraclinicos '!B326&gt;1,1,'Paraclinicos '!B326&lt;=1,3)</f>
        <v>3</v>
      </c>
      <c r="G327" t="str" cm="1">
        <f t="array" ref="G327">_xlfn.IFS('Paraclinicos '!D326="","",AND('Paraclinicos '!D326&gt;=250,'Paraclinicos '!D326&lt;=500),2,'Paraclinicos '!D326&gt;500,3,'Paraclinicos '!D326&lt;250,1)</f>
        <v/>
      </c>
      <c r="H327" s="50">
        <f t="shared" si="16"/>
        <v>10</v>
      </c>
      <c r="I327" cm="1">
        <f t="array" ref="I327">_xlfn.IFS('Paraclinicos '!Q326="","",'Paraclinicos '!Q326&gt;=65,1,'Paraclinicos '!Q326&lt;65,0)</f>
        <v>1</v>
      </c>
      <c r="J327" cm="1">
        <f t="array" ref="J327">_xlfn.IFS('Paraclinicos '!I326="","",'Paraclinicos '!I326&gt;7,1,'Paraclinicos '!I326&lt;=7,0)</f>
        <v>1</v>
      </c>
      <c r="K327" cm="1">
        <f t="array" ref="K327">_xlfn.IFS('Paraclinicos '!W326="","",'Paraclinicos '!W326&lt;=8,1,'Paraclinicos '!W326&gt;8,0)</f>
        <v>1</v>
      </c>
      <c r="L327" cm="1">
        <f t="array" ref="L327">_xlfn.IFS('Paraclinicos '!S326="","",'Paraclinicos '!S326&gt;=30,1,'Paraclinicos '!S326&lt;30,0)</f>
        <v>0</v>
      </c>
      <c r="M327" cm="1">
        <f t="array" ref="M327">_xlfn.IFS(OR('Paraclinicos '!T326="",'Paraclinicos '!U326=""),"",OR('Paraclinicos '!T326&lt;=90,'Paraclinicos '!U326&lt;=60),1,OR('Paraclinicos '!T326&gt;90,'Paraclinicos '!U326&gt;60),0)</f>
        <v>0</v>
      </c>
      <c r="N327" s="45">
        <f t="shared" si="17"/>
        <v>4</v>
      </c>
      <c r="O327" cm="1">
        <f t="array" ref="O327">_xlfn.IFS(OR('Paraclinicos '!M326="",'Paraclinicos '!N326="",'Paraclinicos '!N326=0),"",'Paraclinicos '!M326/'Paraclinicos '!N326&lt;100,4,'Paraclinicos '!M326/'Paraclinicos '!N326&lt;200,3,'Paraclinicos '!M326/'Paraclinicos '!N326&lt;300,2,'Paraclinicos '!M326/'Paraclinicos '!N326&lt;400,1,'Paraclinicos '!M326/'Paraclinicos '!N326&gt;=400,0)</f>
        <v>1</v>
      </c>
      <c r="P327" cm="1">
        <f t="array" ref="P327">_xlfn.IFS('Paraclinicos '!C326="","",'Paraclinicos '!C326&lt;20,4,'Paraclinicos '!C326&lt;50,3,'Paraclinicos '!C326&lt;100,2,'Paraclinicos '!C326&lt;150,1,'Paraclinicos '!C326&gt;150,0)</f>
        <v>1</v>
      </c>
      <c r="Q327" cm="1">
        <f t="array" ref="Q327">_xlfn.IFS('Paraclinicos '!O326="","",'Paraclinicos '!O326&lt;1.2,0,'Paraclinicos '!O326&lt;2,1,'Paraclinicos '!O326&lt;3.5,2,'Paraclinicos '!O326&lt;5,3,'Paraclinicos '!O326&gt;5,4)</f>
        <v>2</v>
      </c>
      <c r="R327" t="str" cm="1">
        <f t="array" ref="R327">_xlfn.IFS('Paraclinicos '!J326="","",'Paraclinicos '!J326&lt;1.2,0,'Paraclinicos '!J326&lt;2,1,'Paraclinicos '!J326&lt;6,2,'Paraclinicos '!J326&lt;12,3,'Paraclinicos '!J326&gt;=12,4)</f>
        <v/>
      </c>
      <c r="S327" cm="1">
        <f t="array" ref="S327">_xlfn.IFS('Paraclinicos '!Y326="","",'Paraclinicos '!Y326&lt;70,1,'Paraclinicos '!Y326&gt;=70,0)</f>
        <v>0</v>
      </c>
      <c r="T327" cm="1">
        <f t="array" ref="T327">_xlfn.IFS('Paraclinicos '!W326="","",'Paraclinicos '!W326&lt;6,4,'Paraclinicos '!W326&lt;10,3,'Paraclinicos '!W326&lt;13,2,'Paraclinicos '!W326&lt;15,1,'Paraclinicos '!W326=15,0)</f>
        <v>4</v>
      </c>
      <c r="U327" s="54">
        <f t="shared" si="15"/>
        <v>8</v>
      </c>
      <c r="V327" cm="1">
        <f t="array" ref="V327">_xlfn.IFS('Paraclinicos '!S326="","",OR('Paraclinicos '!S326&lt;=8,'Paraclinicos '!S326&gt;=25),3,'Paraclinicos '!S326&lt;12,1,'Paraclinicos '!S326&lt;21,0,'Paraclinicos '!S326&lt;25,2)</f>
        <v>2</v>
      </c>
      <c r="W327" t="str">
        <f>IFERROR(IF(INDEX('BD Demog para scores enalazar'!Y$2:'BD Demog para scores enalazar'!Y$3000,MATCH(Formulas!A327,'BD Demog para scores enalazar'!A$2:'BD Demog para scores enalazar'!A$3000,0))=1,"SI","NO"),"")</f>
        <v>NO</v>
      </c>
      <c r="X327" s="9" t="str">
        <f>IFERROR(IF(INDEX('BD Demog para scores enalazar'!AJ$2:'BD Demog para scores enalazar'!AJ$3000,MATCH(Formulas!A327,'BD Demog para scores enalazar'!A$2:'BD Demog para scores enalazar'!A$3000,0))=1,"SI","NO"),"")</f>
        <v>NO</v>
      </c>
      <c r="Y327" cm="1">
        <f t="array" ref="Y327">IF(AND(W327="NO",X327="NO"),_xlfn.IFS('Paraclinicos '!K326&lt;=91,3,'Paraclinicos '!K326&lt;94,2,'Paraclinicos '!K326&lt;96,1,'Paraclinicos '!K326&gt;=96,0),"")</f>
        <v>3</v>
      </c>
      <c r="Z327" t="str" cm="1">
        <f t="array" ref="Z327">IF(OR(W327="SI",X327="SI"),_xlfn.IFS(OR(AND('Paraclinicos '!K326&lt;=83),AND('Paraclinicos '!K326&gt;=97,AA327=2)),3,OR(AND('Paraclinicos '!K326&lt;=86),AND('Paraclinicos '!K326&gt;=94,AA327=2)),2,OR(AND('Paraclinicos '!K326&lt;=88),AND('Paraclinicos '!K326&gt;=92,AA327=2)),1,OR(AND('Paraclinicos '!K326&gt;=88,'Paraclinicos '!K326&lt;=92),AND('Paraclinicos '!K326&gt;=93,AA327=0)),0),"")</f>
        <v/>
      </c>
      <c r="AA327" cm="1">
        <f t="array" ref="AA327">_xlfn.IFS('Paraclinicos '!E326="","",'Paraclinicos '!E326="Oxigeno",2,'Paraclinicos '!E326="Aire",0)</f>
        <v>2</v>
      </c>
    </row>
    <row r="328" spans="1:27" x14ac:dyDescent="0.25">
      <c r="A328">
        <f>'Paraclinicos '!A327</f>
        <v>48</v>
      </c>
      <c r="B328" s="3">
        <f>'Paraclinicos '!R327</f>
        <v>44311</v>
      </c>
      <c r="C328" cm="1">
        <f t="array" ref="C328">_xlfn.IFS('Paraclinicos '!Q327="","",'Paraclinicos '!Q327&gt;60,3,'Paraclinicos '!Q327&lt;=60,1)</f>
        <v>3</v>
      </c>
      <c r="D328" t="str">
        <f>IFERROR(IF(INDEX('BD Demog para scores enalazar'!BC$2:BC$3000,MATCH(Formulas!A328,'BD Demog para scores enalazar'!A$2:A$3000,0))=0,"SI","NO"),"")</f>
        <v>SI</v>
      </c>
      <c r="E328" cm="1">
        <f t="array" ref="E328">_xlfn.IFS(D328="","",D328="SI",4,D328="NO",1)</f>
        <v>4</v>
      </c>
      <c r="F328" cm="1">
        <f t="array" ref="F328">_xlfn.IFS('Paraclinicos '!B327="","",'Paraclinicos '!B327&gt;1,1,'Paraclinicos '!B327&lt;=1,3)</f>
        <v>3</v>
      </c>
      <c r="G328" cm="1">
        <f t="array" ref="G328">_xlfn.IFS('Paraclinicos '!D327="","",AND('Paraclinicos '!D327&gt;=250,'Paraclinicos '!D327&lt;=500),2,'Paraclinicos '!D327&gt;500,3,'Paraclinicos '!D327&lt;250,1)</f>
        <v>3</v>
      </c>
      <c r="H328" s="50">
        <f t="shared" si="16"/>
        <v>13</v>
      </c>
      <c r="I328" cm="1">
        <f t="array" ref="I328">_xlfn.IFS('Paraclinicos '!Q327="","",'Paraclinicos '!Q327&gt;=65,1,'Paraclinicos '!Q327&lt;65,0)</f>
        <v>1</v>
      </c>
      <c r="J328" cm="1">
        <f t="array" ref="J328">_xlfn.IFS('Paraclinicos '!I327="","",'Paraclinicos '!I327&gt;7,1,'Paraclinicos '!I327&lt;=7,0)</f>
        <v>1</v>
      </c>
      <c r="K328" cm="1">
        <f t="array" ref="K328">_xlfn.IFS('Paraclinicos '!W327="","",'Paraclinicos '!W327&lt;=8,1,'Paraclinicos '!W327&gt;8,0)</f>
        <v>1</v>
      </c>
      <c r="L328" cm="1">
        <f t="array" ref="L328">_xlfn.IFS('Paraclinicos '!S327="","",'Paraclinicos '!S327&gt;=30,1,'Paraclinicos '!S327&lt;30,0)</f>
        <v>0</v>
      </c>
      <c r="M328" cm="1">
        <f t="array" ref="M328">_xlfn.IFS(OR('Paraclinicos '!T327="",'Paraclinicos '!U327=""),"",OR('Paraclinicos '!T327&lt;=90,'Paraclinicos '!U327&lt;=60),1,OR('Paraclinicos '!T327&gt;90,'Paraclinicos '!U327&gt;60),0)</f>
        <v>0</v>
      </c>
      <c r="N328" s="45">
        <f t="shared" si="17"/>
        <v>4</v>
      </c>
      <c r="O328" cm="1">
        <f t="array" ref="O328">_xlfn.IFS(OR('Paraclinicos '!M327="",'Paraclinicos '!N327="",'Paraclinicos '!N327=0),"",'Paraclinicos '!M327/'Paraclinicos '!N327&lt;100,4,'Paraclinicos '!M327/'Paraclinicos '!N327&lt;200,3,'Paraclinicos '!M327/'Paraclinicos '!N327&lt;300,2,'Paraclinicos '!M327/'Paraclinicos '!N327&lt;400,1,'Paraclinicos '!M327/'Paraclinicos '!N327&gt;=400,0)</f>
        <v>3</v>
      </c>
      <c r="P328" cm="1">
        <f t="array" ref="P328">_xlfn.IFS('Paraclinicos '!C327="","",'Paraclinicos '!C327&lt;20,4,'Paraclinicos '!C327&lt;50,3,'Paraclinicos '!C327&lt;100,2,'Paraclinicos '!C327&lt;150,1,'Paraclinicos '!C327&gt;150,0)</f>
        <v>0</v>
      </c>
      <c r="Q328" cm="1">
        <f t="array" ref="Q328">_xlfn.IFS('Paraclinicos '!O327="","",'Paraclinicos '!O327&lt;1.2,0,'Paraclinicos '!O327&lt;2,1,'Paraclinicos '!O327&lt;3.5,2,'Paraclinicos '!O327&lt;5,3,'Paraclinicos '!O327&gt;5,4)</f>
        <v>1</v>
      </c>
      <c r="R328" cm="1">
        <f t="array" ref="R328">_xlfn.IFS('Paraclinicos '!J327="","",'Paraclinicos '!J327&lt;1.2,0,'Paraclinicos '!J327&lt;2,1,'Paraclinicos '!J327&lt;6,2,'Paraclinicos '!J327&lt;12,3,'Paraclinicos '!J327&gt;=12,4)</f>
        <v>2</v>
      </c>
      <c r="S328" cm="1">
        <f t="array" ref="S328">_xlfn.IFS('Paraclinicos '!Y327="","",'Paraclinicos '!Y327&lt;70,1,'Paraclinicos '!Y327&gt;=70,0)</f>
        <v>0</v>
      </c>
      <c r="T328" cm="1">
        <f t="array" ref="T328">_xlfn.IFS('Paraclinicos '!W327="","",'Paraclinicos '!W327&lt;6,4,'Paraclinicos '!W327&lt;10,3,'Paraclinicos '!W327&lt;13,2,'Paraclinicos '!W327&lt;15,1,'Paraclinicos '!W327=15,0)</f>
        <v>4</v>
      </c>
      <c r="U328" s="54">
        <f t="shared" si="15"/>
        <v>10</v>
      </c>
      <c r="V328" cm="1">
        <f t="array" ref="V328">_xlfn.IFS('Paraclinicos '!S327="","",OR('Paraclinicos '!S327&lt;=8,'Paraclinicos '!S327&gt;=25),3,'Paraclinicos '!S327&lt;12,1,'Paraclinicos '!S327&lt;21,0,'Paraclinicos '!S327&lt;25,2)</f>
        <v>2</v>
      </c>
      <c r="W328" t="str">
        <f>IFERROR(IF(INDEX('BD Demog para scores enalazar'!Y$2:'BD Demog para scores enalazar'!Y$3000,MATCH(Formulas!A328,'BD Demog para scores enalazar'!A$2:'BD Demog para scores enalazar'!A$3000,0))=1,"SI","NO"),"")</f>
        <v>NO</v>
      </c>
      <c r="X328" s="9" t="str">
        <f>IFERROR(IF(INDEX('BD Demog para scores enalazar'!AJ$2:'BD Demog para scores enalazar'!AJ$3000,MATCH(Formulas!A328,'BD Demog para scores enalazar'!A$2:'BD Demog para scores enalazar'!A$3000,0))=1,"SI","NO"),"")</f>
        <v>NO</v>
      </c>
      <c r="Y328" cm="1">
        <f t="array" ref="Y328">IF(AND(W328="NO",X328="NO"),_xlfn.IFS('Paraclinicos '!K327&lt;=91,3,'Paraclinicos '!K327&lt;94,2,'Paraclinicos '!K327&lt;96,1,'Paraclinicos '!K327&gt;=96,0),"")</f>
        <v>2</v>
      </c>
      <c r="Z328" t="str" cm="1">
        <f t="array" ref="Z328">IF(OR(W328="SI",X328="SI"),_xlfn.IFS(OR(AND('Paraclinicos '!K327&lt;=83),AND('Paraclinicos '!K327&gt;=97,AA328=2)),3,OR(AND('Paraclinicos '!K327&lt;=86),AND('Paraclinicos '!K327&gt;=94,AA328=2)),2,OR(AND('Paraclinicos '!K327&lt;=88),AND('Paraclinicos '!K327&gt;=92,AA328=2)),1,OR(AND('Paraclinicos '!K327&gt;=88,'Paraclinicos '!K327&lt;=92),AND('Paraclinicos '!K327&gt;=93,AA328=0)),0),"")</f>
        <v/>
      </c>
      <c r="AA328" cm="1">
        <f t="array" ref="AA328">_xlfn.IFS('Paraclinicos '!E327="","",'Paraclinicos '!E327="Oxigeno",2,'Paraclinicos '!E327="Aire",0)</f>
        <v>2</v>
      </c>
    </row>
    <row r="329" spans="1:27" x14ac:dyDescent="0.25">
      <c r="A329">
        <f>'Paraclinicos '!A328</f>
        <v>48</v>
      </c>
      <c r="B329" s="3">
        <f>'Paraclinicos '!R328</f>
        <v>44343</v>
      </c>
      <c r="C329" cm="1">
        <f t="array" ref="C329">_xlfn.IFS('Paraclinicos '!Q328="","",'Paraclinicos '!Q328&gt;60,3,'Paraclinicos '!Q328&lt;=60,1)</f>
        <v>3</v>
      </c>
      <c r="D329" t="str">
        <f>IFERROR(IF(INDEX('BD Demog para scores enalazar'!BC$2:BC$3000,MATCH(Formulas!A329,'BD Demog para scores enalazar'!A$2:A$3000,0))=0,"SI","NO"),"")</f>
        <v>SI</v>
      </c>
      <c r="E329" cm="1">
        <f t="array" ref="E329">_xlfn.IFS(D329="","",D329="SI",4,D329="NO",1)</f>
        <v>4</v>
      </c>
      <c r="F329" cm="1">
        <f t="array" ref="F329">_xlfn.IFS('Paraclinicos '!B328="","",'Paraclinicos '!B328&gt;1,1,'Paraclinicos '!B328&lt;=1,3)</f>
        <v>3</v>
      </c>
      <c r="G329" t="str" cm="1">
        <f t="array" ref="G329">_xlfn.IFS('Paraclinicos '!D328="","",AND('Paraclinicos '!D328&gt;=250,'Paraclinicos '!D328&lt;=500),2,'Paraclinicos '!D328&gt;500,3,'Paraclinicos '!D328&lt;250,1)</f>
        <v/>
      </c>
      <c r="H329" s="50">
        <f t="shared" si="16"/>
        <v>10</v>
      </c>
      <c r="I329" cm="1">
        <f t="array" ref="I329">_xlfn.IFS('Paraclinicos '!Q328="","",'Paraclinicos '!Q328&gt;=65,1,'Paraclinicos '!Q328&lt;65,0)</f>
        <v>1</v>
      </c>
      <c r="J329" cm="1">
        <f t="array" ref="J329">_xlfn.IFS('Paraclinicos '!I328="","",'Paraclinicos '!I328&gt;7,1,'Paraclinicos '!I328&lt;=7,0)</f>
        <v>1</v>
      </c>
      <c r="K329" cm="1">
        <f t="array" ref="K329">_xlfn.IFS('Paraclinicos '!W328="","",'Paraclinicos '!W328&lt;=8,1,'Paraclinicos '!W328&gt;8,0)</f>
        <v>1</v>
      </c>
      <c r="L329" cm="1">
        <f t="array" ref="L329">_xlfn.IFS('Paraclinicos '!S328="","",'Paraclinicos '!S328&gt;=30,1,'Paraclinicos '!S328&lt;30,0)</f>
        <v>0</v>
      </c>
      <c r="M329" cm="1">
        <f t="array" ref="M329">_xlfn.IFS(OR('Paraclinicos '!T328="",'Paraclinicos '!U328=""),"",OR('Paraclinicos '!T328&lt;=90,'Paraclinicos '!U328&lt;=60),1,OR('Paraclinicos '!T328&gt;90,'Paraclinicos '!U328&gt;60),0)</f>
        <v>0</v>
      </c>
      <c r="N329" s="45">
        <f t="shared" si="17"/>
        <v>4</v>
      </c>
      <c r="O329" cm="1">
        <f t="array" ref="O329">_xlfn.IFS(OR('Paraclinicos '!M328="",'Paraclinicos '!N328="",'Paraclinicos '!N328=0),"",'Paraclinicos '!M328/'Paraclinicos '!N328&lt;100,4,'Paraclinicos '!M328/'Paraclinicos '!N328&lt;200,3,'Paraclinicos '!M328/'Paraclinicos '!N328&lt;300,2,'Paraclinicos '!M328/'Paraclinicos '!N328&lt;400,1,'Paraclinicos '!M328/'Paraclinicos '!N328&gt;=400,0)</f>
        <v>2</v>
      </c>
      <c r="P329" cm="1">
        <f t="array" ref="P329">_xlfn.IFS('Paraclinicos '!C328="","",'Paraclinicos '!C328&lt;20,4,'Paraclinicos '!C328&lt;50,3,'Paraclinicos '!C328&lt;100,2,'Paraclinicos '!C328&lt;150,1,'Paraclinicos '!C328&gt;150,0)</f>
        <v>0</v>
      </c>
      <c r="Q329" cm="1">
        <f t="array" ref="Q329">_xlfn.IFS('Paraclinicos '!O328="","",'Paraclinicos '!O328&lt;1.2,0,'Paraclinicos '!O328&lt;2,1,'Paraclinicos '!O328&lt;3.5,2,'Paraclinicos '!O328&lt;5,3,'Paraclinicos '!O328&gt;5,4)</f>
        <v>1</v>
      </c>
      <c r="R329" t="str" cm="1">
        <f t="array" ref="R329">_xlfn.IFS('Paraclinicos '!J328="","",'Paraclinicos '!J328&lt;1.2,0,'Paraclinicos '!J328&lt;2,1,'Paraclinicos '!J328&lt;6,2,'Paraclinicos '!J328&lt;12,3,'Paraclinicos '!J328&gt;=12,4)</f>
        <v/>
      </c>
      <c r="S329" cm="1">
        <f t="array" ref="S329">_xlfn.IFS('Paraclinicos '!Y328="","",'Paraclinicos '!Y328&lt;70,1,'Paraclinicos '!Y328&gt;=70,0)</f>
        <v>0</v>
      </c>
      <c r="T329" cm="1">
        <f t="array" ref="T329">_xlfn.IFS('Paraclinicos '!W328="","",'Paraclinicos '!W328&lt;6,4,'Paraclinicos '!W328&lt;10,3,'Paraclinicos '!W328&lt;13,2,'Paraclinicos '!W328&lt;15,1,'Paraclinicos '!W328=15,0)</f>
        <v>4</v>
      </c>
      <c r="U329" s="54">
        <f t="shared" si="15"/>
        <v>7</v>
      </c>
      <c r="V329" cm="1">
        <f t="array" ref="V329">_xlfn.IFS('Paraclinicos '!S328="","",OR('Paraclinicos '!S328&lt;=8,'Paraclinicos '!S328&gt;=25),3,'Paraclinicos '!S328&lt;12,1,'Paraclinicos '!S328&lt;21,0,'Paraclinicos '!S328&lt;25,2)</f>
        <v>2</v>
      </c>
      <c r="W329" t="str">
        <f>IFERROR(IF(INDEX('BD Demog para scores enalazar'!Y$2:'BD Demog para scores enalazar'!Y$3000,MATCH(Formulas!A329,'BD Demog para scores enalazar'!A$2:'BD Demog para scores enalazar'!A$3000,0))=1,"SI","NO"),"")</f>
        <v>NO</v>
      </c>
      <c r="X329" s="9" t="str">
        <f>IFERROR(IF(INDEX('BD Demog para scores enalazar'!AJ$2:'BD Demog para scores enalazar'!AJ$3000,MATCH(Formulas!A329,'BD Demog para scores enalazar'!A$2:'BD Demog para scores enalazar'!A$3000,0))=1,"SI","NO"),"")</f>
        <v>NO</v>
      </c>
      <c r="Y329" cm="1">
        <f t="array" ref="Y329">IF(AND(W329="NO",X329="NO"),_xlfn.IFS('Paraclinicos '!K328&lt;=91,3,'Paraclinicos '!K328&lt;94,2,'Paraclinicos '!K328&lt;96,1,'Paraclinicos '!K328&gt;=96,0),"")</f>
        <v>3</v>
      </c>
      <c r="Z329" t="str" cm="1">
        <f t="array" ref="Z329">IF(OR(W329="SI",X329="SI"),_xlfn.IFS(OR(AND('Paraclinicos '!K328&lt;=83),AND('Paraclinicos '!K328&gt;=97,AA329=2)),3,OR(AND('Paraclinicos '!K328&lt;=86),AND('Paraclinicos '!K328&gt;=94,AA329=2)),2,OR(AND('Paraclinicos '!K328&lt;=88),AND('Paraclinicos '!K328&gt;=92,AA329=2)),1,OR(AND('Paraclinicos '!K328&gt;=88,'Paraclinicos '!K328&lt;=92),AND('Paraclinicos '!K328&gt;=93,AA329=0)),0),"")</f>
        <v/>
      </c>
      <c r="AA329" cm="1">
        <f t="array" ref="AA329">_xlfn.IFS('Paraclinicos '!E328="","",'Paraclinicos '!E328="Oxigeno",2,'Paraclinicos '!E328="Aire",0)</f>
        <v>2</v>
      </c>
    </row>
    <row r="330" spans="1:27" x14ac:dyDescent="0.25">
      <c r="A330">
        <f>'Paraclinicos '!A329</f>
        <v>52</v>
      </c>
      <c r="B330" s="3">
        <f>'Paraclinicos '!R329</f>
        <v>44314</v>
      </c>
      <c r="C330" cm="1">
        <f t="array" ref="C330">_xlfn.IFS('Paraclinicos '!Q329="","",'Paraclinicos '!Q329&gt;60,3,'Paraclinicos '!Q329&lt;=60,1)</f>
        <v>1</v>
      </c>
      <c r="D330" t="str">
        <f>IFERROR(IF(INDEX('BD Demog para scores enalazar'!BC$2:BC$3000,MATCH(Formulas!A330,'BD Demog para scores enalazar'!A$2:A$3000,0))=0,"SI","NO"),"")</f>
        <v>SI</v>
      </c>
      <c r="E330" cm="1">
        <f t="array" ref="E330">_xlfn.IFS(D330="","",D330="SI",4,D330="NO",1)</f>
        <v>4</v>
      </c>
      <c r="F330" cm="1">
        <f t="array" ref="F330">_xlfn.IFS('Paraclinicos '!B329="","",'Paraclinicos '!B329&gt;1,1,'Paraclinicos '!B329&lt;=1,3)</f>
        <v>3</v>
      </c>
      <c r="G330" cm="1">
        <f t="array" ref="G330">_xlfn.IFS('Paraclinicos '!D329="","",AND('Paraclinicos '!D329&gt;=250,'Paraclinicos '!D329&lt;=500),2,'Paraclinicos '!D329&gt;500,3,'Paraclinicos '!D329&lt;250,1)</f>
        <v>3</v>
      </c>
      <c r="H330" s="50">
        <f t="shared" si="16"/>
        <v>11</v>
      </c>
      <c r="I330" cm="1">
        <f t="array" ref="I330">_xlfn.IFS('Paraclinicos '!Q329="","",'Paraclinicos '!Q329&gt;=65,1,'Paraclinicos '!Q329&lt;65,0)</f>
        <v>0</v>
      </c>
      <c r="J330" cm="1">
        <f t="array" ref="J330">_xlfn.IFS('Paraclinicos '!I329="","",'Paraclinicos '!I329&gt;7,1,'Paraclinicos '!I329&lt;=7,0)</f>
        <v>1</v>
      </c>
      <c r="K330" cm="1">
        <f t="array" ref="K330">_xlfn.IFS('Paraclinicos '!W329="","",'Paraclinicos '!W329&lt;=8,1,'Paraclinicos '!W329&gt;8,0)</f>
        <v>1</v>
      </c>
      <c r="L330" cm="1">
        <f t="array" ref="L330">_xlfn.IFS('Paraclinicos '!S329="","",'Paraclinicos '!S329&gt;=30,1,'Paraclinicos '!S329&lt;30,0)</f>
        <v>0</v>
      </c>
      <c r="M330" cm="1">
        <f t="array" ref="M330">_xlfn.IFS(OR('Paraclinicos '!T329="",'Paraclinicos '!U329=""),"",OR('Paraclinicos '!T329&lt;=90,'Paraclinicos '!U329&lt;=60),1,OR('Paraclinicos '!T329&gt;90,'Paraclinicos '!U329&gt;60),0)</f>
        <v>0</v>
      </c>
      <c r="N330" s="45">
        <f t="shared" si="17"/>
        <v>4</v>
      </c>
      <c r="O330" cm="1">
        <f t="array" ref="O330">_xlfn.IFS(OR('Paraclinicos '!M329="",'Paraclinicos '!N329="",'Paraclinicos '!N329=0),"",'Paraclinicos '!M329/'Paraclinicos '!N329&lt;100,4,'Paraclinicos '!M329/'Paraclinicos '!N329&lt;200,3,'Paraclinicos '!M329/'Paraclinicos '!N329&lt;300,2,'Paraclinicos '!M329/'Paraclinicos '!N329&lt;400,1,'Paraclinicos '!M329/'Paraclinicos '!N329&gt;=400,0)</f>
        <v>0</v>
      </c>
      <c r="P330" cm="1">
        <f t="array" ref="P330">_xlfn.IFS('Paraclinicos '!C329="","",'Paraclinicos '!C329&lt;20,4,'Paraclinicos '!C329&lt;50,3,'Paraclinicos '!C329&lt;100,2,'Paraclinicos '!C329&lt;150,1,'Paraclinicos '!C329&gt;150,0)</f>
        <v>1</v>
      </c>
      <c r="Q330" cm="1">
        <f t="array" ref="Q330">_xlfn.IFS('Paraclinicos '!O329="","",'Paraclinicos '!O329&lt;1.2,0,'Paraclinicos '!O329&lt;2,1,'Paraclinicos '!O329&lt;3.5,2,'Paraclinicos '!O329&lt;5,3,'Paraclinicos '!O329&gt;5,4)</f>
        <v>1</v>
      </c>
      <c r="R330" t="str" cm="1">
        <f t="array" ref="R330">_xlfn.IFS('Paraclinicos '!J329="","",'Paraclinicos '!J329&lt;1.2,0,'Paraclinicos '!J329&lt;2,1,'Paraclinicos '!J329&lt;6,2,'Paraclinicos '!J329&lt;12,3,'Paraclinicos '!J329&gt;=12,4)</f>
        <v/>
      </c>
      <c r="S330" cm="1">
        <f t="array" ref="S330">_xlfn.IFS('Paraclinicos '!Y329="","",'Paraclinicos '!Y329&lt;70,1,'Paraclinicos '!Y329&gt;=70,0)</f>
        <v>0</v>
      </c>
      <c r="T330" cm="1">
        <f t="array" ref="T330">_xlfn.IFS('Paraclinicos '!W329="","",'Paraclinicos '!W329&lt;6,4,'Paraclinicos '!W329&lt;10,3,'Paraclinicos '!W329&lt;13,2,'Paraclinicos '!W329&lt;15,1,'Paraclinicos '!W329=15,0)</f>
        <v>4</v>
      </c>
      <c r="U330" s="54">
        <f t="shared" si="15"/>
        <v>6</v>
      </c>
      <c r="V330" cm="1">
        <f t="array" ref="V330">_xlfn.IFS('Paraclinicos '!S329="","",OR('Paraclinicos '!S329&lt;=8,'Paraclinicos '!S329&gt;=25),3,'Paraclinicos '!S329&lt;12,1,'Paraclinicos '!S329&lt;21,0,'Paraclinicos '!S329&lt;25,2)</f>
        <v>3</v>
      </c>
      <c r="W330" t="str">
        <f>IFERROR(IF(INDEX('BD Demog para scores enalazar'!Y$2:'BD Demog para scores enalazar'!Y$3000,MATCH(Formulas!A330,'BD Demog para scores enalazar'!A$2:'BD Demog para scores enalazar'!A$3000,0))=1,"SI","NO"),"")</f>
        <v>NO</v>
      </c>
      <c r="X330" s="9" t="str">
        <f>IFERROR(IF(INDEX('BD Demog para scores enalazar'!AJ$2:'BD Demog para scores enalazar'!AJ$3000,MATCH(Formulas!A330,'BD Demog para scores enalazar'!A$2:'BD Demog para scores enalazar'!A$3000,0))=1,"SI","NO"),"")</f>
        <v>NO</v>
      </c>
      <c r="Y330" cm="1">
        <f t="array" ref="Y330">IF(AND(W330="NO",X330="NO"),_xlfn.IFS('Paraclinicos '!K329&lt;=91,3,'Paraclinicos '!K329&lt;94,2,'Paraclinicos '!K329&lt;96,1,'Paraclinicos '!K329&gt;=96,0),"")</f>
        <v>2</v>
      </c>
      <c r="Z330" t="str" cm="1">
        <f t="array" ref="Z330">IF(OR(W330="SI",X330="SI"),_xlfn.IFS(OR(AND('Paraclinicos '!K329&lt;=83),AND('Paraclinicos '!K329&gt;=97,AA330=2)),3,OR(AND('Paraclinicos '!K329&lt;=86),AND('Paraclinicos '!K329&gt;=94,AA330=2)),2,OR(AND('Paraclinicos '!K329&lt;=88),AND('Paraclinicos '!K329&gt;=92,AA330=2)),1,OR(AND('Paraclinicos '!K329&gt;=88,'Paraclinicos '!K329&lt;=92),AND('Paraclinicos '!K329&gt;=93,AA330=0)),0),"")</f>
        <v/>
      </c>
      <c r="AA330" cm="1">
        <f t="array" ref="AA330">_xlfn.IFS('Paraclinicos '!E329="","",'Paraclinicos '!E329="Oxigeno",2,'Paraclinicos '!E329="Aire",0)</f>
        <v>2</v>
      </c>
    </row>
    <row r="331" spans="1:27" x14ac:dyDescent="0.25">
      <c r="A331">
        <f>'Paraclinicos '!A330</f>
        <v>52</v>
      </c>
      <c r="B331" s="3">
        <f>'Paraclinicos '!R330</f>
        <v>44315</v>
      </c>
      <c r="C331" cm="1">
        <f t="array" ref="C331">_xlfn.IFS('Paraclinicos '!Q330="","",'Paraclinicos '!Q330&gt;60,3,'Paraclinicos '!Q330&lt;=60,1)</f>
        <v>1</v>
      </c>
      <c r="D331" t="str">
        <f>IFERROR(IF(INDEX('BD Demog para scores enalazar'!BC$2:BC$3000,MATCH(Formulas!A331,'BD Demog para scores enalazar'!A$2:A$3000,0))=0,"SI","NO"),"")</f>
        <v>SI</v>
      </c>
      <c r="E331" cm="1">
        <f t="array" ref="E331">_xlfn.IFS(D331="","",D331="SI",4,D331="NO",1)</f>
        <v>4</v>
      </c>
      <c r="F331" cm="1">
        <f t="array" ref="F331">_xlfn.IFS('Paraclinicos '!B330="","",'Paraclinicos '!B330&gt;1,1,'Paraclinicos '!B330&lt;=1,3)</f>
        <v>3</v>
      </c>
      <c r="G331" cm="1">
        <f t="array" ref="G331">_xlfn.IFS('Paraclinicos '!D330="","",AND('Paraclinicos '!D330&gt;=250,'Paraclinicos '!D330&lt;=500),2,'Paraclinicos '!D330&gt;500,3,'Paraclinicos '!D330&lt;250,1)</f>
        <v>3</v>
      </c>
      <c r="H331" s="50">
        <f t="shared" si="16"/>
        <v>11</v>
      </c>
      <c r="I331" cm="1">
        <f t="array" ref="I331">_xlfn.IFS('Paraclinicos '!Q330="","",'Paraclinicos '!Q330&gt;=65,1,'Paraclinicos '!Q330&lt;65,0)</f>
        <v>0</v>
      </c>
      <c r="J331" cm="1">
        <f t="array" ref="J331">_xlfn.IFS('Paraclinicos '!I330="","",'Paraclinicos '!I330&gt;7,1,'Paraclinicos '!I330&lt;=7,0)</f>
        <v>1</v>
      </c>
      <c r="K331" cm="1">
        <f t="array" ref="K331">_xlfn.IFS('Paraclinicos '!W330="","",'Paraclinicos '!W330&lt;=8,1,'Paraclinicos '!W330&gt;8,0)</f>
        <v>0</v>
      </c>
      <c r="L331" cm="1">
        <f t="array" ref="L331">_xlfn.IFS('Paraclinicos '!S330="","",'Paraclinicos '!S330&gt;=30,1,'Paraclinicos '!S330&lt;30,0)</f>
        <v>0</v>
      </c>
      <c r="M331" cm="1">
        <f t="array" ref="M331">_xlfn.IFS(OR('Paraclinicos '!T330="",'Paraclinicos '!U330=""),"",OR('Paraclinicos '!T330&lt;=90,'Paraclinicos '!U330&lt;=60),1,OR('Paraclinicos '!T330&gt;90,'Paraclinicos '!U330&gt;60),0)</f>
        <v>0</v>
      </c>
      <c r="N331" s="45">
        <f t="shared" si="17"/>
        <v>3</v>
      </c>
      <c r="O331" cm="1">
        <f t="array" ref="O331">_xlfn.IFS(OR('Paraclinicos '!M330="",'Paraclinicos '!N330="",'Paraclinicos '!N330=0),"",'Paraclinicos '!M330/'Paraclinicos '!N330&lt;100,4,'Paraclinicos '!M330/'Paraclinicos '!N330&lt;200,3,'Paraclinicos '!M330/'Paraclinicos '!N330&lt;300,2,'Paraclinicos '!M330/'Paraclinicos '!N330&lt;400,1,'Paraclinicos '!M330/'Paraclinicos '!N330&gt;=400,0)</f>
        <v>1</v>
      </c>
      <c r="P331" cm="1">
        <f t="array" ref="P331">_xlfn.IFS('Paraclinicos '!C330="","",'Paraclinicos '!C330&lt;20,4,'Paraclinicos '!C330&lt;50,3,'Paraclinicos '!C330&lt;100,2,'Paraclinicos '!C330&lt;150,1,'Paraclinicos '!C330&gt;150,0)</f>
        <v>1</v>
      </c>
      <c r="Q331" cm="1">
        <f t="array" ref="Q331">_xlfn.IFS('Paraclinicos '!O330="","",'Paraclinicos '!O330&lt;1.2,0,'Paraclinicos '!O330&lt;2,1,'Paraclinicos '!O330&lt;3.5,2,'Paraclinicos '!O330&lt;5,3,'Paraclinicos '!O330&gt;5,4)</f>
        <v>2</v>
      </c>
      <c r="R331" cm="1">
        <f t="array" ref="R331">_xlfn.IFS('Paraclinicos '!J330="","",'Paraclinicos '!J330&lt;1.2,0,'Paraclinicos '!J330&lt;2,1,'Paraclinicos '!J330&lt;6,2,'Paraclinicos '!J330&lt;12,3,'Paraclinicos '!J330&gt;=12,4)</f>
        <v>2</v>
      </c>
      <c r="S331" cm="1">
        <f t="array" ref="S331">_xlfn.IFS('Paraclinicos '!Y330="","",'Paraclinicos '!Y330&lt;70,1,'Paraclinicos '!Y330&gt;=70,0)</f>
        <v>0</v>
      </c>
      <c r="T331" cm="1">
        <f t="array" ref="T331">_xlfn.IFS('Paraclinicos '!W330="","",'Paraclinicos '!W330&lt;6,4,'Paraclinicos '!W330&lt;10,3,'Paraclinicos '!W330&lt;13,2,'Paraclinicos '!W330&lt;15,1,'Paraclinicos '!W330=15,0)</f>
        <v>2</v>
      </c>
      <c r="U331" s="54">
        <f t="shared" si="15"/>
        <v>8</v>
      </c>
      <c r="V331" cm="1">
        <f t="array" ref="V331">_xlfn.IFS('Paraclinicos '!S330="","",OR('Paraclinicos '!S330&lt;=8,'Paraclinicos '!S330&gt;=25),3,'Paraclinicos '!S330&lt;12,1,'Paraclinicos '!S330&lt;21,0,'Paraclinicos '!S330&lt;25,2)</f>
        <v>0</v>
      </c>
      <c r="W331" t="str">
        <f>IFERROR(IF(INDEX('BD Demog para scores enalazar'!Y$2:'BD Demog para scores enalazar'!Y$3000,MATCH(Formulas!A331,'BD Demog para scores enalazar'!A$2:'BD Demog para scores enalazar'!A$3000,0))=1,"SI","NO"),"")</f>
        <v>NO</v>
      </c>
      <c r="X331" s="9" t="str">
        <f>IFERROR(IF(INDEX('BD Demog para scores enalazar'!AJ$2:'BD Demog para scores enalazar'!AJ$3000,MATCH(Formulas!A331,'BD Demog para scores enalazar'!A$2:'BD Demog para scores enalazar'!A$3000,0))=1,"SI","NO"),"")</f>
        <v>NO</v>
      </c>
      <c r="Y331" cm="1">
        <f t="array" ref="Y331">IF(AND(W331="NO",X331="NO"),_xlfn.IFS('Paraclinicos '!K330&lt;=91,3,'Paraclinicos '!K330&lt;94,2,'Paraclinicos '!K330&lt;96,1,'Paraclinicos '!K330&gt;=96,0),"")</f>
        <v>3</v>
      </c>
      <c r="Z331" t="str" cm="1">
        <f t="array" ref="Z331">IF(OR(W331="SI",X331="SI"),_xlfn.IFS(OR(AND('Paraclinicos '!K330&lt;=83),AND('Paraclinicos '!K330&gt;=97,AA331=2)),3,OR(AND('Paraclinicos '!K330&lt;=86),AND('Paraclinicos '!K330&gt;=94,AA331=2)),2,OR(AND('Paraclinicos '!K330&lt;=88),AND('Paraclinicos '!K330&gt;=92,AA331=2)),1,OR(AND('Paraclinicos '!K330&gt;=88,'Paraclinicos '!K330&lt;=92),AND('Paraclinicos '!K330&gt;=93,AA331=0)),0),"")</f>
        <v/>
      </c>
      <c r="AA331" cm="1">
        <f t="array" ref="AA331">_xlfn.IFS('Paraclinicos '!E330="","",'Paraclinicos '!E330="Oxigeno",2,'Paraclinicos '!E330="Aire",0)</f>
        <v>2</v>
      </c>
    </row>
    <row r="332" spans="1:27" x14ac:dyDescent="0.25">
      <c r="A332">
        <f>'Paraclinicos '!A331</f>
        <v>54</v>
      </c>
      <c r="B332" s="3">
        <f>'Paraclinicos '!R331</f>
        <v>44317</v>
      </c>
      <c r="C332" cm="1">
        <f t="array" ref="C332">_xlfn.IFS('Paraclinicos '!Q331="","",'Paraclinicos '!Q331&gt;60,3,'Paraclinicos '!Q331&lt;=60,1)</f>
        <v>1</v>
      </c>
      <c r="D332" t="str">
        <f>IFERROR(IF(INDEX('BD Demog para scores enalazar'!BC$2:BC$3000,MATCH(Formulas!A332,'BD Demog para scores enalazar'!A$2:A$3000,0))=0,"SI","NO"),"")</f>
        <v>SI</v>
      </c>
      <c r="E332" cm="1">
        <f t="array" ref="E332">_xlfn.IFS(D332="","",D332="SI",4,D332="NO",1)</f>
        <v>4</v>
      </c>
      <c r="F332" cm="1">
        <f t="array" ref="F332">_xlfn.IFS('Paraclinicos '!B331="","",'Paraclinicos '!B331&gt;1,1,'Paraclinicos '!B331&lt;=1,3)</f>
        <v>3</v>
      </c>
      <c r="G332" cm="1">
        <f t="array" ref="G332">_xlfn.IFS('Paraclinicos '!D331="","",AND('Paraclinicos '!D331&gt;=250,'Paraclinicos '!D331&lt;=500),2,'Paraclinicos '!D331&gt;500,3,'Paraclinicos '!D331&lt;250,1)</f>
        <v>2</v>
      </c>
      <c r="H332" s="50">
        <f t="shared" si="16"/>
        <v>10</v>
      </c>
      <c r="I332" cm="1">
        <f t="array" ref="I332">_xlfn.IFS('Paraclinicos '!Q331="","",'Paraclinicos '!Q331&gt;=65,1,'Paraclinicos '!Q331&lt;65,0)</f>
        <v>0</v>
      </c>
      <c r="J332" cm="1">
        <f t="array" ref="J332">_xlfn.IFS('Paraclinicos '!I331="","",'Paraclinicos '!I331&gt;7,1,'Paraclinicos '!I331&lt;=7,0)</f>
        <v>1</v>
      </c>
      <c r="K332" cm="1">
        <f t="array" ref="K332">_xlfn.IFS('Paraclinicos '!W331="","",'Paraclinicos '!W331&lt;=8,1,'Paraclinicos '!W331&gt;8,0)</f>
        <v>0</v>
      </c>
      <c r="L332" cm="1">
        <f t="array" ref="L332">_xlfn.IFS('Paraclinicos '!S331="","",'Paraclinicos '!S331&gt;=30,1,'Paraclinicos '!S331&lt;30,0)</f>
        <v>0</v>
      </c>
      <c r="M332" cm="1">
        <f t="array" ref="M332">_xlfn.IFS(OR('Paraclinicos '!T331="",'Paraclinicos '!U331=""),"",OR('Paraclinicos '!T331&lt;=90,'Paraclinicos '!U331&lt;=60),1,OR('Paraclinicos '!T331&gt;90,'Paraclinicos '!U331&gt;60),0)</f>
        <v>0</v>
      </c>
      <c r="N332" s="45">
        <f t="shared" si="17"/>
        <v>2</v>
      </c>
      <c r="O332" cm="1">
        <f t="array" ref="O332">_xlfn.IFS(OR('Paraclinicos '!M331="",'Paraclinicos '!N331="",'Paraclinicos '!N331=0),"",'Paraclinicos '!M331/'Paraclinicos '!N331&lt;100,4,'Paraclinicos '!M331/'Paraclinicos '!N331&lt;200,3,'Paraclinicos '!M331/'Paraclinicos '!N331&lt;300,2,'Paraclinicos '!M331/'Paraclinicos '!N331&lt;400,1,'Paraclinicos '!M331/'Paraclinicos '!N331&gt;=400,0)</f>
        <v>2</v>
      </c>
      <c r="P332" cm="1">
        <f t="array" ref="P332">_xlfn.IFS('Paraclinicos '!C331="","",'Paraclinicos '!C331&lt;20,4,'Paraclinicos '!C331&lt;50,3,'Paraclinicos '!C331&lt;100,2,'Paraclinicos '!C331&lt;150,1,'Paraclinicos '!C331&gt;150,0)</f>
        <v>0</v>
      </c>
      <c r="Q332" cm="1">
        <f t="array" ref="Q332">_xlfn.IFS('Paraclinicos '!O331="","",'Paraclinicos '!O331&lt;1.2,0,'Paraclinicos '!O331&lt;2,1,'Paraclinicos '!O331&lt;3.5,2,'Paraclinicos '!O331&lt;5,3,'Paraclinicos '!O331&gt;5,4)</f>
        <v>0</v>
      </c>
      <c r="R332" cm="1">
        <f t="array" ref="R332">_xlfn.IFS('Paraclinicos '!J331="","",'Paraclinicos '!J331&lt;1.2,0,'Paraclinicos '!J331&lt;2,1,'Paraclinicos '!J331&lt;6,2,'Paraclinicos '!J331&lt;12,3,'Paraclinicos '!J331&gt;=12,4)</f>
        <v>0</v>
      </c>
      <c r="S332" cm="1">
        <f t="array" ref="S332">_xlfn.IFS('Paraclinicos '!Y331="","",'Paraclinicos '!Y331&lt;70,1,'Paraclinicos '!Y331&gt;=70,0)</f>
        <v>0</v>
      </c>
      <c r="T332" cm="1">
        <f t="array" ref="T332">_xlfn.IFS('Paraclinicos '!W331="","",'Paraclinicos '!W331&lt;6,4,'Paraclinicos '!W331&lt;10,3,'Paraclinicos '!W331&lt;13,2,'Paraclinicos '!W331&lt;15,1,'Paraclinicos '!W331=15,0)</f>
        <v>0</v>
      </c>
      <c r="U332" s="54">
        <f t="shared" si="15"/>
        <v>2</v>
      </c>
      <c r="V332" cm="1">
        <f t="array" ref="V332">_xlfn.IFS('Paraclinicos '!S331="","",OR('Paraclinicos '!S331&lt;=8,'Paraclinicos '!S331&gt;=25),3,'Paraclinicos '!S331&lt;12,1,'Paraclinicos '!S331&lt;21,0,'Paraclinicos '!S331&lt;25,2)</f>
        <v>2</v>
      </c>
      <c r="W332" t="str">
        <f>IFERROR(IF(INDEX('BD Demog para scores enalazar'!Y$2:'BD Demog para scores enalazar'!Y$3000,MATCH(Formulas!A332,'BD Demog para scores enalazar'!A$2:'BD Demog para scores enalazar'!A$3000,0))=1,"SI","NO"),"")</f>
        <v>NO</v>
      </c>
      <c r="X332" s="9" t="str">
        <f>IFERROR(IF(INDEX('BD Demog para scores enalazar'!AJ$2:'BD Demog para scores enalazar'!AJ$3000,MATCH(Formulas!A332,'BD Demog para scores enalazar'!A$2:'BD Demog para scores enalazar'!A$3000,0))=1,"SI","NO"),"")</f>
        <v>NO</v>
      </c>
      <c r="Y332" cm="1">
        <f t="array" ref="Y332">IF(AND(W332="NO",X332="NO"),_xlfn.IFS('Paraclinicos '!K331&lt;=91,3,'Paraclinicos '!K331&lt;94,2,'Paraclinicos '!K331&lt;96,1,'Paraclinicos '!K331&gt;=96,0),"")</f>
        <v>2</v>
      </c>
      <c r="Z332" t="str" cm="1">
        <f t="array" ref="Z332">IF(OR(W332="SI",X332="SI"),_xlfn.IFS(OR(AND('Paraclinicos '!K331&lt;=83),AND('Paraclinicos '!K331&gt;=97,AA332=2)),3,OR(AND('Paraclinicos '!K331&lt;=86),AND('Paraclinicos '!K331&gt;=94,AA332=2)),2,OR(AND('Paraclinicos '!K331&lt;=88),AND('Paraclinicos '!K331&gt;=92,AA332=2)),1,OR(AND('Paraclinicos '!K331&gt;=88,'Paraclinicos '!K331&lt;=92),AND('Paraclinicos '!K331&gt;=93,AA332=0)),0),"")</f>
        <v/>
      </c>
      <c r="AA332" cm="1">
        <f t="array" ref="AA332">_xlfn.IFS('Paraclinicos '!E331="","",'Paraclinicos '!E331="Oxigeno",2,'Paraclinicos '!E331="Aire",0)</f>
        <v>2</v>
      </c>
    </row>
    <row r="333" spans="1:27" x14ac:dyDescent="0.25">
      <c r="A333">
        <f>'Paraclinicos '!A332</f>
        <v>54</v>
      </c>
      <c r="B333" s="3">
        <f>'Paraclinicos '!R332</f>
        <v>44318</v>
      </c>
      <c r="C333" cm="1">
        <f t="array" ref="C333">_xlfn.IFS('Paraclinicos '!Q332="","",'Paraclinicos '!Q332&gt;60,3,'Paraclinicos '!Q332&lt;=60,1)</f>
        <v>1</v>
      </c>
      <c r="D333" t="str">
        <f>IFERROR(IF(INDEX('BD Demog para scores enalazar'!BC$2:BC$3000,MATCH(Formulas!A333,'BD Demog para scores enalazar'!A$2:A$3000,0))=0,"SI","NO"),"")</f>
        <v>SI</v>
      </c>
      <c r="E333" cm="1">
        <f t="array" ref="E333">_xlfn.IFS(D333="","",D333="SI",4,D333="NO",1)</f>
        <v>4</v>
      </c>
      <c r="F333" cm="1">
        <f t="array" ref="F333">_xlfn.IFS('Paraclinicos '!B332="","",'Paraclinicos '!B332&gt;1,1,'Paraclinicos '!B332&lt;=1,3)</f>
        <v>3</v>
      </c>
      <c r="G333" cm="1">
        <f t="array" ref="G333">_xlfn.IFS('Paraclinicos '!D332="","",AND('Paraclinicos '!D332&gt;=250,'Paraclinicos '!D332&lt;=500),2,'Paraclinicos '!D332&gt;500,3,'Paraclinicos '!D332&lt;250,1)</f>
        <v>3</v>
      </c>
      <c r="H333" s="50">
        <f t="shared" si="16"/>
        <v>11</v>
      </c>
      <c r="I333" cm="1">
        <f t="array" ref="I333">_xlfn.IFS('Paraclinicos '!Q332="","",'Paraclinicos '!Q332&gt;=65,1,'Paraclinicos '!Q332&lt;65,0)</f>
        <v>0</v>
      </c>
      <c r="J333" cm="1">
        <f t="array" ref="J333">_xlfn.IFS('Paraclinicos '!I332="","",'Paraclinicos '!I332&gt;7,1,'Paraclinicos '!I332&lt;=7,0)</f>
        <v>1</v>
      </c>
      <c r="K333" cm="1">
        <f t="array" ref="K333">_xlfn.IFS('Paraclinicos '!W332="","",'Paraclinicos '!W332&lt;=8,1,'Paraclinicos '!W332&gt;8,0)</f>
        <v>0</v>
      </c>
      <c r="L333" cm="1">
        <f t="array" ref="L333">_xlfn.IFS('Paraclinicos '!S332="","",'Paraclinicos '!S332&gt;=30,1,'Paraclinicos '!S332&lt;30,0)</f>
        <v>0</v>
      </c>
      <c r="M333" cm="1">
        <f t="array" ref="M333">_xlfn.IFS(OR('Paraclinicos '!T332="",'Paraclinicos '!U332=""),"",OR('Paraclinicos '!T332&lt;=90,'Paraclinicos '!U332&lt;=60),1,OR('Paraclinicos '!T332&gt;90,'Paraclinicos '!U332&gt;60),0)</f>
        <v>0</v>
      </c>
      <c r="N333" s="45">
        <f t="shared" si="17"/>
        <v>2</v>
      </c>
      <c r="O333" cm="1">
        <f t="array" ref="O333">_xlfn.IFS(OR('Paraclinicos '!M332="",'Paraclinicos '!N332="",'Paraclinicos '!N332=0),"",'Paraclinicos '!M332/'Paraclinicos '!N332&lt;100,4,'Paraclinicos '!M332/'Paraclinicos '!N332&lt;200,3,'Paraclinicos '!M332/'Paraclinicos '!N332&lt;300,2,'Paraclinicos '!M332/'Paraclinicos '!N332&lt;400,1,'Paraclinicos '!M332/'Paraclinicos '!N332&gt;=400,0)</f>
        <v>2</v>
      </c>
      <c r="P333" cm="1">
        <f t="array" ref="P333">_xlfn.IFS('Paraclinicos '!C332="","",'Paraclinicos '!C332&lt;20,4,'Paraclinicos '!C332&lt;50,3,'Paraclinicos '!C332&lt;100,2,'Paraclinicos '!C332&lt;150,1,'Paraclinicos '!C332&gt;150,0)</f>
        <v>0</v>
      </c>
      <c r="Q333" cm="1">
        <f t="array" ref="Q333">_xlfn.IFS('Paraclinicos '!O332="","",'Paraclinicos '!O332&lt;1.2,0,'Paraclinicos '!O332&lt;2,1,'Paraclinicos '!O332&lt;3.5,2,'Paraclinicos '!O332&lt;5,3,'Paraclinicos '!O332&gt;5,4)</f>
        <v>0</v>
      </c>
      <c r="R333" cm="1">
        <f t="array" ref="R333">_xlfn.IFS('Paraclinicos '!J332="","",'Paraclinicos '!J332&lt;1.2,0,'Paraclinicos '!J332&lt;2,1,'Paraclinicos '!J332&lt;6,2,'Paraclinicos '!J332&lt;12,3,'Paraclinicos '!J332&gt;=12,4)</f>
        <v>0</v>
      </c>
      <c r="S333" cm="1">
        <f t="array" ref="S333">_xlfn.IFS('Paraclinicos '!Y332="","",'Paraclinicos '!Y332&lt;70,1,'Paraclinicos '!Y332&gt;=70,0)</f>
        <v>0</v>
      </c>
      <c r="T333" cm="1">
        <f t="array" ref="T333">_xlfn.IFS('Paraclinicos '!W332="","",'Paraclinicos '!W332&lt;6,4,'Paraclinicos '!W332&lt;10,3,'Paraclinicos '!W332&lt;13,2,'Paraclinicos '!W332&lt;15,1,'Paraclinicos '!W332=15,0)</f>
        <v>0</v>
      </c>
      <c r="U333" s="54">
        <f t="shared" si="15"/>
        <v>2</v>
      </c>
      <c r="V333" cm="1">
        <f t="array" ref="V333">_xlfn.IFS('Paraclinicos '!S332="","",OR('Paraclinicos '!S332&lt;=8,'Paraclinicos '!S332&gt;=25),3,'Paraclinicos '!S332&lt;12,1,'Paraclinicos '!S332&lt;21,0,'Paraclinicos '!S332&lt;25,2)</f>
        <v>2</v>
      </c>
      <c r="W333" t="str">
        <f>IFERROR(IF(INDEX('BD Demog para scores enalazar'!Y$2:'BD Demog para scores enalazar'!Y$3000,MATCH(Formulas!A333,'BD Demog para scores enalazar'!A$2:'BD Demog para scores enalazar'!A$3000,0))=1,"SI","NO"),"")</f>
        <v>NO</v>
      </c>
      <c r="X333" s="9" t="str">
        <f>IFERROR(IF(INDEX('BD Demog para scores enalazar'!AJ$2:'BD Demog para scores enalazar'!AJ$3000,MATCH(Formulas!A333,'BD Demog para scores enalazar'!A$2:'BD Demog para scores enalazar'!A$3000,0))=1,"SI","NO"),"")</f>
        <v>NO</v>
      </c>
      <c r="Y333" cm="1">
        <f t="array" ref="Y333">IF(AND(W333="NO",X333="NO"),_xlfn.IFS('Paraclinicos '!K332&lt;=91,3,'Paraclinicos '!K332&lt;94,2,'Paraclinicos '!K332&lt;96,1,'Paraclinicos '!K332&gt;=96,0),"")</f>
        <v>3</v>
      </c>
      <c r="Z333" t="str" cm="1">
        <f t="array" ref="Z333">IF(OR(W333="SI",X333="SI"),_xlfn.IFS(OR(AND('Paraclinicos '!K332&lt;=83),AND('Paraclinicos '!K332&gt;=97,AA333=2)),3,OR(AND('Paraclinicos '!K332&lt;=86),AND('Paraclinicos '!K332&gt;=94,AA333=2)),2,OR(AND('Paraclinicos '!K332&lt;=88),AND('Paraclinicos '!K332&gt;=92,AA333=2)),1,OR(AND('Paraclinicos '!K332&gt;=88,'Paraclinicos '!K332&lt;=92),AND('Paraclinicos '!K332&gt;=93,AA333=0)),0),"")</f>
        <v/>
      </c>
      <c r="AA333" cm="1">
        <f t="array" ref="AA333">_xlfn.IFS('Paraclinicos '!E332="","",'Paraclinicos '!E332="Oxigeno",2,'Paraclinicos '!E332="Aire",0)</f>
        <v>2</v>
      </c>
    </row>
    <row r="334" spans="1:27" x14ac:dyDescent="0.25">
      <c r="A334">
        <f>'Paraclinicos '!A333</f>
        <v>54</v>
      </c>
      <c r="B334" s="3">
        <f>'Paraclinicos '!R333</f>
        <v>44319</v>
      </c>
      <c r="C334" cm="1">
        <f t="array" ref="C334">_xlfn.IFS('Paraclinicos '!Q333="","",'Paraclinicos '!Q333&gt;60,3,'Paraclinicos '!Q333&lt;=60,1)</f>
        <v>1</v>
      </c>
      <c r="D334" t="str">
        <f>IFERROR(IF(INDEX('BD Demog para scores enalazar'!BC$2:BC$3000,MATCH(Formulas!A334,'BD Demog para scores enalazar'!A$2:A$3000,0))=0,"SI","NO"),"")</f>
        <v>SI</v>
      </c>
      <c r="E334" cm="1">
        <f t="array" ref="E334">_xlfn.IFS(D334="","",D334="SI",4,D334="NO",1)</f>
        <v>4</v>
      </c>
      <c r="F334" cm="1">
        <f t="array" ref="F334">_xlfn.IFS('Paraclinicos '!B333="","",'Paraclinicos '!B333&gt;1,1,'Paraclinicos '!B333&lt;=1,3)</f>
        <v>3</v>
      </c>
      <c r="G334" t="str" cm="1">
        <f t="array" ref="G334">_xlfn.IFS('Paraclinicos '!D333="","",AND('Paraclinicos '!D333&gt;=250,'Paraclinicos '!D333&lt;=500),2,'Paraclinicos '!D333&gt;500,3,'Paraclinicos '!D333&lt;250,1)</f>
        <v/>
      </c>
      <c r="H334" s="50">
        <f t="shared" si="16"/>
        <v>8</v>
      </c>
      <c r="I334" cm="1">
        <f t="array" ref="I334">_xlfn.IFS('Paraclinicos '!Q333="","",'Paraclinicos '!Q333&gt;=65,1,'Paraclinicos '!Q333&lt;65,0)</f>
        <v>0</v>
      </c>
      <c r="J334" cm="1">
        <f t="array" ref="J334">_xlfn.IFS('Paraclinicos '!I333="","",'Paraclinicos '!I333&gt;7,1,'Paraclinicos '!I333&lt;=7,0)</f>
        <v>1</v>
      </c>
      <c r="K334" cm="1">
        <f t="array" ref="K334">_xlfn.IFS('Paraclinicos '!W333="","",'Paraclinicos '!W333&lt;=8,1,'Paraclinicos '!W333&gt;8,0)</f>
        <v>0</v>
      </c>
      <c r="L334" cm="1">
        <f t="array" ref="L334">_xlfn.IFS('Paraclinicos '!S333="","",'Paraclinicos '!S333&gt;=30,1,'Paraclinicos '!S333&lt;30,0)</f>
        <v>0</v>
      </c>
      <c r="M334" cm="1">
        <f t="array" ref="M334">_xlfn.IFS(OR('Paraclinicos '!T333="",'Paraclinicos '!U333=""),"",OR('Paraclinicos '!T333&lt;=90,'Paraclinicos '!U333&lt;=60),1,OR('Paraclinicos '!T333&gt;90,'Paraclinicos '!U333&gt;60),0)</f>
        <v>1</v>
      </c>
      <c r="N334" s="45">
        <f t="shared" si="17"/>
        <v>3</v>
      </c>
      <c r="O334" cm="1">
        <f t="array" ref="O334">_xlfn.IFS(OR('Paraclinicos '!M333="",'Paraclinicos '!N333="",'Paraclinicos '!N333=0),"",'Paraclinicos '!M333/'Paraclinicos '!N333&lt;100,4,'Paraclinicos '!M333/'Paraclinicos '!N333&lt;200,3,'Paraclinicos '!M333/'Paraclinicos '!N333&lt;300,2,'Paraclinicos '!M333/'Paraclinicos '!N333&lt;400,1,'Paraclinicos '!M333/'Paraclinicos '!N333&gt;=400,0)</f>
        <v>2</v>
      </c>
      <c r="P334" cm="1">
        <f t="array" ref="P334">_xlfn.IFS('Paraclinicos '!C333="","",'Paraclinicos '!C333&lt;20,4,'Paraclinicos '!C333&lt;50,3,'Paraclinicos '!C333&lt;100,2,'Paraclinicos '!C333&lt;150,1,'Paraclinicos '!C333&gt;150,0)</f>
        <v>0</v>
      </c>
      <c r="Q334" cm="1">
        <f t="array" ref="Q334">_xlfn.IFS('Paraclinicos '!O333="","",'Paraclinicos '!O333&lt;1.2,0,'Paraclinicos '!O333&lt;2,1,'Paraclinicos '!O333&lt;3.5,2,'Paraclinicos '!O333&lt;5,3,'Paraclinicos '!O333&gt;5,4)</f>
        <v>0</v>
      </c>
      <c r="R334" t="str" cm="1">
        <f t="array" ref="R334">_xlfn.IFS('Paraclinicos '!J333="","",'Paraclinicos '!J333&lt;1.2,0,'Paraclinicos '!J333&lt;2,1,'Paraclinicos '!J333&lt;6,2,'Paraclinicos '!J333&lt;12,3,'Paraclinicos '!J333&gt;=12,4)</f>
        <v/>
      </c>
      <c r="S334" cm="1">
        <f t="array" ref="S334">_xlfn.IFS('Paraclinicos '!Y333="","",'Paraclinicos '!Y333&lt;70,1,'Paraclinicos '!Y333&gt;=70,0)</f>
        <v>0</v>
      </c>
      <c r="T334" cm="1">
        <f t="array" ref="T334">_xlfn.IFS('Paraclinicos '!W333="","",'Paraclinicos '!W333&lt;6,4,'Paraclinicos '!W333&lt;10,3,'Paraclinicos '!W333&lt;13,2,'Paraclinicos '!W333&lt;15,1,'Paraclinicos '!W333=15,0)</f>
        <v>0</v>
      </c>
      <c r="U334" s="54">
        <f t="shared" si="15"/>
        <v>2</v>
      </c>
      <c r="V334" cm="1">
        <f t="array" ref="V334">_xlfn.IFS('Paraclinicos '!S333="","",OR('Paraclinicos '!S333&lt;=8,'Paraclinicos '!S333&gt;=25),3,'Paraclinicos '!S333&lt;12,1,'Paraclinicos '!S333&lt;21,0,'Paraclinicos '!S333&lt;25,2)</f>
        <v>2</v>
      </c>
      <c r="W334" t="str">
        <f>IFERROR(IF(INDEX('BD Demog para scores enalazar'!Y$2:'BD Demog para scores enalazar'!Y$3000,MATCH(Formulas!A334,'BD Demog para scores enalazar'!A$2:'BD Demog para scores enalazar'!A$3000,0))=1,"SI","NO"),"")</f>
        <v>NO</v>
      </c>
      <c r="X334" s="9" t="str">
        <f>IFERROR(IF(INDEX('BD Demog para scores enalazar'!AJ$2:'BD Demog para scores enalazar'!AJ$3000,MATCH(Formulas!A334,'BD Demog para scores enalazar'!A$2:'BD Demog para scores enalazar'!A$3000,0))=1,"SI","NO"),"")</f>
        <v>NO</v>
      </c>
      <c r="Y334" cm="1">
        <f t="array" ref="Y334">IF(AND(W334="NO",X334="NO"),_xlfn.IFS('Paraclinicos '!K333&lt;=91,3,'Paraclinicos '!K333&lt;94,2,'Paraclinicos '!K333&lt;96,1,'Paraclinicos '!K333&gt;=96,0),"")</f>
        <v>3</v>
      </c>
      <c r="Z334" t="str" cm="1">
        <f t="array" ref="Z334">IF(OR(W334="SI",X334="SI"),_xlfn.IFS(OR(AND('Paraclinicos '!K333&lt;=83),AND('Paraclinicos '!K333&gt;=97,AA334=2)),3,OR(AND('Paraclinicos '!K333&lt;=86),AND('Paraclinicos '!K333&gt;=94,AA334=2)),2,OR(AND('Paraclinicos '!K333&lt;=88),AND('Paraclinicos '!K333&gt;=92,AA334=2)),1,OR(AND('Paraclinicos '!K333&gt;=88,'Paraclinicos '!K333&lt;=92),AND('Paraclinicos '!K333&gt;=93,AA334=0)),0),"")</f>
        <v/>
      </c>
      <c r="AA334" cm="1">
        <f t="array" ref="AA334">_xlfn.IFS('Paraclinicos '!E333="","",'Paraclinicos '!E333="Oxigeno",2,'Paraclinicos '!E333="Aire",0)</f>
        <v>2</v>
      </c>
    </row>
    <row r="335" spans="1:27" x14ac:dyDescent="0.25">
      <c r="A335">
        <f>'Paraclinicos '!A334</f>
        <v>54</v>
      </c>
      <c r="B335" s="3">
        <f>'Paraclinicos '!R334</f>
        <v>44323</v>
      </c>
      <c r="C335" cm="1">
        <f t="array" ref="C335">_xlfn.IFS('Paraclinicos '!Q334="","",'Paraclinicos '!Q334&gt;60,3,'Paraclinicos '!Q334&lt;=60,1)</f>
        <v>1</v>
      </c>
      <c r="D335" t="str">
        <f>IFERROR(IF(INDEX('BD Demog para scores enalazar'!BC$2:BC$3000,MATCH(Formulas!A335,'BD Demog para scores enalazar'!A$2:A$3000,0))=0,"SI","NO"),"")</f>
        <v>SI</v>
      </c>
      <c r="E335" cm="1">
        <f t="array" ref="E335">_xlfn.IFS(D335="","",D335="SI",4,D335="NO",1)</f>
        <v>4</v>
      </c>
      <c r="F335" cm="1">
        <f t="array" ref="F335">_xlfn.IFS('Paraclinicos '!B334="","",'Paraclinicos '!B334&gt;1,1,'Paraclinicos '!B334&lt;=1,3)</f>
        <v>1</v>
      </c>
      <c r="G335" t="str" cm="1">
        <f t="array" ref="G335">_xlfn.IFS('Paraclinicos '!D334="","",AND('Paraclinicos '!D334&gt;=250,'Paraclinicos '!D334&lt;=500),2,'Paraclinicos '!D334&gt;500,3,'Paraclinicos '!D334&lt;250,1)</f>
        <v/>
      </c>
      <c r="H335" s="50">
        <f t="shared" si="16"/>
        <v>6</v>
      </c>
      <c r="I335" cm="1">
        <f t="array" ref="I335">_xlfn.IFS('Paraclinicos '!Q334="","",'Paraclinicos '!Q334&gt;=65,1,'Paraclinicos '!Q334&lt;65,0)</f>
        <v>0</v>
      </c>
      <c r="J335" cm="1">
        <f t="array" ref="J335">_xlfn.IFS('Paraclinicos '!I334="","",'Paraclinicos '!I334&gt;7,1,'Paraclinicos '!I334&lt;=7,0)</f>
        <v>1</v>
      </c>
      <c r="K335" cm="1">
        <f t="array" ref="K335">_xlfn.IFS('Paraclinicos '!W334="","",'Paraclinicos '!W334&lt;=8,1,'Paraclinicos '!W334&gt;8,0)</f>
        <v>0</v>
      </c>
      <c r="L335" cm="1">
        <f t="array" ref="L335">_xlfn.IFS('Paraclinicos '!S334="","",'Paraclinicos '!S334&gt;=30,1,'Paraclinicos '!S334&lt;30,0)</f>
        <v>0</v>
      </c>
      <c r="M335" cm="1">
        <f t="array" ref="M335">_xlfn.IFS(OR('Paraclinicos '!T334="",'Paraclinicos '!U334=""),"",OR('Paraclinicos '!T334&lt;=90,'Paraclinicos '!U334&lt;=60),1,OR('Paraclinicos '!T334&gt;90,'Paraclinicos '!U334&gt;60),0)</f>
        <v>0</v>
      </c>
      <c r="N335" s="45">
        <f t="shared" si="17"/>
        <v>3</v>
      </c>
      <c r="O335" cm="1">
        <f t="array" ref="O335">_xlfn.IFS(OR('Paraclinicos '!M334="",'Paraclinicos '!N334="",'Paraclinicos '!N334=0),"",'Paraclinicos '!M334/'Paraclinicos '!N334&lt;100,4,'Paraclinicos '!M334/'Paraclinicos '!N334&lt;200,3,'Paraclinicos '!M334/'Paraclinicos '!N334&lt;300,2,'Paraclinicos '!M334/'Paraclinicos '!N334&lt;400,1,'Paraclinicos '!M334/'Paraclinicos '!N334&gt;=400,0)</f>
        <v>3</v>
      </c>
      <c r="P335" cm="1">
        <f t="array" ref="P335">_xlfn.IFS('Paraclinicos '!C334="","",'Paraclinicos '!C334&lt;20,4,'Paraclinicos '!C334&lt;50,3,'Paraclinicos '!C334&lt;100,2,'Paraclinicos '!C334&lt;150,1,'Paraclinicos '!C334&gt;150,0)</f>
        <v>0</v>
      </c>
      <c r="Q335" cm="1">
        <f t="array" ref="Q335">_xlfn.IFS('Paraclinicos '!O334="","",'Paraclinicos '!O334&lt;1.2,0,'Paraclinicos '!O334&lt;2,1,'Paraclinicos '!O334&lt;3.5,2,'Paraclinicos '!O334&lt;5,3,'Paraclinicos '!O334&gt;5,4)</f>
        <v>0</v>
      </c>
      <c r="R335" cm="1">
        <f t="array" ref="R335">_xlfn.IFS('Paraclinicos '!J334="","",'Paraclinicos '!J334&lt;1.2,0,'Paraclinicos '!J334&lt;2,1,'Paraclinicos '!J334&lt;6,2,'Paraclinicos '!J334&lt;12,3,'Paraclinicos '!J334&gt;=12,4)</f>
        <v>0</v>
      </c>
      <c r="S335" cm="1">
        <f t="array" ref="S335">_xlfn.IFS('Paraclinicos '!Y334="","",'Paraclinicos '!Y334&lt;70,1,'Paraclinicos '!Y334&gt;=70,0)</f>
        <v>0</v>
      </c>
      <c r="T335" cm="1">
        <f t="array" ref="T335">_xlfn.IFS('Paraclinicos '!W334="","",'Paraclinicos '!W334&lt;6,4,'Paraclinicos '!W334&lt;10,3,'Paraclinicos '!W334&lt;13,2,'Paraclinicos '!W334&lt;15,1,'Paraclinicos '!W334=15,0)</f>
        <v>0</v>
      </c>
      <c r="U335" s="54">
        <f t="shared" si="15"/>
        <v>3</v>
      </c>
      <c r="V335" cm="1">
        <f t="array" ref="V335">_xlfn.IFS('Paraclinicos '!S334="","",OR('Paraclinicos '!S334&lt;=8,'Paraclinicos '!S334&gt;=25),3,'Paraclinicos '!S334&lt;12,1,'Paraclinicos '!S334&lt;21,0,'Paraclinicos '!S334&lt;25,2)</f>
        <v>0</v>
      </c>
      <c r="W335" t="str">
        <f>IFERROR(IF(INDEX('BD Demog para scores enalazar'!Y$2:'BD Demog para scores enalazar'!Y$3000,MATCH(Formulas!A335,'BD Demog para scores enalazar'!A$2:'BD Demog para scores enalazar'!A$3000,0))=1,"SI","NO"),"")</f>
        <v>NO</v>
      </c>
      <c r="X335" s="9" t="str">
        <f>IFERROR(IF(INDEX('BD Demog para scores enalazar'!AJ$2:'BD Demog para scores enalazar'!AJ$3000,MATCH(Formulas!A335,'BD Demog para scores enalazar'!A$2:'BD Demog para scores enalazar'!A$3000,0))=1,"SI","NO"),"")</f>
        <v>NO</v>
      </c>
      <c r="Y335" cm="1">
        <f t="array" ref="Y335">IF(AND(W335="NO",X335="NO"),_xlfn.IFS('Paraclinicos '!K334&lt;=91,3,'Paraclinicos '!K334&lt;94,2,'Paraclinicos '!K334&lt;96,1,'Paraclinicos '!K334&gt;=96,0),"")</f>
        <v>3</v>
      </c>
      <c r="Z335" t="str" cm="1">
        <f t="array" ref="Z335">IF(OR(W335="SI",X335="SI"),_xlfn.IFS(OR(AND('Paraclinicos '!K334&lt;=83),AND('Paraclinicos '!K334&gt;=97,AA335=2)),3,OR(AND('Paraclinicos '!K334&lt;=86),AND('Paraclinicos '!K334&gt;=94,AA335=2)),2,OR(AND('Paraclinicos '!K334&lt;=88),AND('Paraclinicos '!K334&gt;=92,AA335=2)),1,OR(AND('Paraclinicos '!K334&gt;=88,'Paraclinicos '!K334&lt;=92),AND('Paraclinicos '!K334&gt;=93,AA335=0)),0),"")</f>
        <v/>
      </c>
      <c r="AA335" cm="1">
        <f t="array" ref="AA335">_xlfn.IFS('Paraclinicos '!E334="","",'Paraclinicos '!E334="Oxigeno",2,'Paraclinicos '!E334="Aire",0)</f>
        <v>2</v>
      </c>
    </row>
    <row r="336" spans="1:27" x14ac:dyDescent="0.25">
      <c r="A336">
        <f>'Paraclinicos '!A335</f>
        <v>55</v>
      </c>
      <c r="B336" s="3">
        <f>'Paraclinicos '!R335</f>
        <v>44316</v>
      </c>
      <c r="C336" cm="1">
        <f t="array" ref="C336">_xlfn.IFS('Paraclinicos '!Q335="","",'Paraclinicos '!Q335&gt;60,3,'Paraclinicos '!Q335&lt;=60,1)</f>
        <v>1</v>
      </c>
      <c r="D336" t="str">
        <f>IFERROR(IF(INDEX('BD Demog para scores enalazar'!BC$2:BC$3000,MATCH(Formulas!A336,'BD Demog para scores enalazar'!A$2:A$3000,0))=0,"SI","NO"),"")</f>
        <v>NO</v>
      </c>
      <c r="E336" cm="1">
        <f t="array" ref="E336">_xlfn.IFS(D336="","",D336="SI",4,D336="NO",1)</f>
        <v>1</v>
      </c>
      <c r="F336" cm="1">
        <f t="array" ref="F336">_xlfn.IFS('Paraclinicos '!B335="","",'Paraclinicos '!B335&gt;1,1,'Paraclinicos '!B335&lt;=1,3)</f>
        <v>3</v>
      </c>
      <c r="G336" cm="1">
        <f t="array" ref="G336">_xlfn.IFS('Paraclinicos '!D335="","",AND('Paraclinicos '!D335&gt;=250,'Paraclinicos '!D335&lt;=500),2,'Paraclinicos '!D335&gt;500,3,'Paraclinicos '!D335&lt;250,1)</f>
        <v>3</v>
      </c>
      <c r="H336" s="50">
        <f t="shared" si="16"/>
        <v>8</v>
      </c>
      <c r="I336" cm="1">
        <f t="array" ref="I336">_xlfn.IFS('Paraclinicos '!Q335="","",'Paraclinicos '!Q335&gt;=65,1,'Paraclinicos '!Q335&lt;65,0)</f>
        <v>0</v>
      </c>
      <c r="J336" cm="1">
        <f t="array" ref="J336">_xlfn.IFS('Paraclinicos '!I335="","",'Paraclinicos '!I335&gt;7,1,'Paraclinicos '!I335&lt;=7,0)</f>
        <v>1</v>
      </c>
      <c r="K336" cm="1">
        <f t="array" ref="K336">_xlfn.IFS('Paraclinicos '!W335="","",'Paraclinicos '!W335&lt;=8,1,'Paraclinicos '!W335&gt;8,0)</f>
        <v>0</v>
      </c>
      <c r="L336" cm="1">
        <f t="array" ref="L336">_xlfn.IFS('Paraclinicos '!S335="","",'Paraclinicos '!S335&gt;=30,1,'Paraclinicos '!S335&lt;30,0)</f>
        <v>0</v>
      </c>
      <c r="M336" cm="1">
        <f t="array" ref="M336">_xlfn.IFS(OR('Paraclinicos '!T335="",'Paraclinicos '!U335=""),"",OR('Paraclinicos '!T335&lt;=90,'Paraclinicos '!U335&lt;=60),1,OR('Paraclinicos '!T335&gt;90,'Paraclinicos '!U335&gt;60),0)</f>
        <v>0</v>
      </c>
      <c r="N336" s="45">
        <f t="shared" si="17"/>
        <v>2</v>
      </c>
      <c r="O336" cm="1">
        <f t="array" ref="O336">_xlfn.IFS(OR('Paraclinicos '!M335="",'Paraclinicos '!N335="",'Paraclinicos '!N335=0),"",'Paraclinicos '!M335/'Paraclinicos '!N335&lt;100,4,'Paraclinicos '!M335/'Paraclinicos '!N335&lt;200,3,'Paraclinicos '!M335/'Paraclinicos '!N335&lt;300,2,'Paraclinicos '!M335/'Paraclinicos '!N335&lt;400,1,'Paraclinicos '!M335/'Paraclinicos '!N335&gt;=400,0)</f>
        <v>2</v>
      </c>
      <c r="P336" cm="1">
        <f t="array" ref="P336">_xlfn.IFS('Paraclinicos '!C335="","",'Paraclinicos '!C335&lt;20,4,'Paraclinicos '!C335&lt;50,3,'Paraclinicos '!C335&lt;100,2,'Paraclinicos '!C335&lt;150,1,'Paraclinicos '!C335&gt;150,0)</f>
        <v>0</v>
      </c>
      <c r="Q336" cm="1">
        <f t="array" ref="Q336">_xlfn.IFS('Paraclinicos '!O335="","",'Paraclinicos '!O335&lt;1.2,0,'Paraclinicos '!O335&lt;2,1,'Paraclinicos '!O335&lt;3.5,2,'Paraclinicos '!O335&lt;5,3,'Paraclinicos '!O335&gt;5,4)</f>
        <v>0</v>
      </c>
      <c r="R336" cm="1">
        <f t="array" ref="R336">_xlfn.IFS('Paraclinicos '!J335="","",'Paraclinicos '!J335&lt;1.2,0,'Paraclinicos '!J335&lt;2,1,'Paraclinicos '!J335&lt;6,2,'Paraclinicos '!J335&lt;12,3,'Paraclinicos '!J335&gt;=12,4)</f>
        <v>0</v>
      </c>
      <c r="S336" cm="1">
        <f t="array" ref="S336">_xlfn.IFS('Paraclinicos '!Y335="","",'Paraclinicos '!Y335&lt;70,1,'Paraclinicos '!Y335&gt;=70,0)</f>
        <v>0</v>
      </c>
      <c r="T336" cm="1">
        <f t="array" ref="T336">_xlfn.IFS('Paraclinicos '!W335="","",'Paraclinicos '!W335&lt;6,4,'Paraclinicos '!W335&lt;10,3,'Paraclinicos '!W335&lt;13,2,'Paraclinicos '!W335&lt;15,1,'Paraclinicos '!W335=15,0)</f>
        <v>0</v>
      </c>
      <c r="U336" s="54">
        <f t="shared" si="15"/>
        <v>2</v>
      </c>
      <c r="V336" cm="1">
        <f t="array" ref="V336">_xlfn.IFS('Paraclinicos '!S335="","",OR('Paraclinicos '!S335&lt;=8,'Paraclinicos '!S335&gt;=25),3,'Paraclinicos '!S335&lt;12,1,'Paraclinicos '!S335&lt;21,0,'Paraclinicos '!S335&lt;25,2)</f>
        <v>3</v>
      </c>
      <c r="W336" t="str">
        <f>IFERROR(IF(INDEX('BD Demog para scores enalazar'!Y$2:'BD Demog para scores enalazar'!Y$3000,MATCH(Formulas!A336,'BD Demog para scores enalazar'!A$2:'BD Demog para scores enalazar'!A$3000,0))=1,"SI","NO"),"")</f>
        <v>NO</v>
      </c>
      <c r="X336" s="9" t="str">
        <f>IFERROR(IF(INDEX('BD Demog para scores enalazar'!AJ$2:'BD Demog para scores enalazar'!AJ$3000,MATCH(Formulas!A336,'BD Demog para scores enalazar'!A$2:'BD Demog para scores enalazar'!A$3000,0))=1,"SI","NO"),"")</f>
        <v>NO</v>
      </c>
      <c r="Y336" cm="1">
        <f t="array" ref="Y336">IF(AND(W336="NO",X336="NO"),_xlfn.IFS('Paraclinicos '!K335&lt;=91,3,'Paraclinicos '!K335&lt;94,2,'Paraclinicos '!K335&lt;96,1,'Paraclinicos '!K335&gt;=96,0),"")</f>
        <v>2</v>
      </c>
      <c r="Z336" t="str" cm="1">
        <f t="array" ref="Z336">IF(OR(W336="SI",X336="SI"),_xlfn.IFS(OR(AND('Paraclinicos '!K335&lt;=83),AND('Paraclinicos '!K335&gt;=97,AA336=2)),3,OR(AND('Paraclinicos '!K335&lt;=86),AND('Paraclinicos '!K335&gt;=94,AA336=2)),2,OR(AND('Paraclinicos '!K335&lt;=88),AND('Paraclinicos '!K335&gt;=92,AA336=2)),1,OR(AND('Paraclinicos '!K335&gt;=88,'Paraclinicos '!K335&lt;=92),AND('Paraclinicos '!K335&gt;=93,AA336=0)),0),"")</f>
        <v/>
      </c>
      <c r="AA336" cm="1">
        <f t="array" ref="AA336">_xlfn.IFS('Paraclinicos '!E335="","",'Paraclinicos '!E335="Oxigeno",2,'Paraclinicos '!E335="Aire",0)</f>
        <v>2</v>
      </c>
    </row>
    <row r="337" spans="1:27" x14ac:dyDescent="0.25">
      <c r="A337">
        <f>'Paraclinicos '!A336</f>
        <v>55</v>
      </c>
      <c r="B337" s="3">
        <f>'Paraclinicos '!R336</f>
        <v>44317</v>
      </c>
      <c r="C337" cm="1">
        <f t="array" ref="C337">_xlfn.IFS('Paraclinicos '!Q336="","",'Paraclinicos '!Q336&gt;60,3,'Paraclinicos '!Q336&lt;=60,1)</f>
        <v>1</v>
      </c>
      <c r="D337" t="str">
        <f>IFERROR(IF(INDEX('BD Demog para scores enalazar'!BC$2:BC$3000,MATCH(Formulas!A337,'BD Demog para scores enalazar'!A$2:A$3000,0))=0,"SI","NO"),"")</f>
        <v>NO</v>
      </c>
      <c r="E337" cm="1">
        <f t="array" ref="E337">_xlfn.IFS(D337="","",D337="SI",4,D337="NO",1)</f>
        <v>1</v>
      </c>
      <c r="F337" cm="1">
        <f t="array" ref="F337">_xlfn.IFS('Paraclinicos '!B336="","",'Paraclinicos '!B336&gt;1,1,'Paraclinicos '!B336&lt;=1,3)</f>
        <v>3</v>
      </c>
      <c r="G337" cm="1">
        <f t="array" ref="G337">_xlfn.IFS('Paraclinicos '!D336="","",AND('Paraclinicos '!D336&gt;=250,'Paraclinicos '!D336&lt;=500),2,'Paraclinicos '!D336&gt;500,3,'Paraclinicos '!D336&lt;250,1)</f>
        <v>3</v>
      </c>
      <c r="H337" s="50">
        <f t="shared" si="16"/>
        <v>8</v>
      </c>
      <c r="I337" cm="1">
        <f t="array" ref="I337">_xlfn.IFS('Paraclinicos '!Q336="","",'Paraclinicos '!Q336&gt;=65,1,'Paraclinicos '!Q336&lt;65,0)</f>
        <v>0</v>
      </c>
      <c r="J337" cm="1">
        <f t="array" ref="J337">_xlfn.IFS('Paraclinicos '!I336="","",'Paraclinicos '!I336&gt;7,1,'Paraclinicos '!I336&lt;=7,0)</f>
        <v>1</v>
      </c>
      <c r="K337" cm="1">
        <f t="array" ref="K337">_xlfn.IFS('Paraclinicos '!W336="","",'Paraclinicos '!W336&lt;=8,1,'Paraclinicos '!W336&gt;8,0)</f>
        <v>0</v>
      </c>
      <c r="L337" cm="1">
        <f t="array" ref="L337">_xlfn.IFS('Paraclinicos '!S336="","",'Paraclinicos '!S336&gt;=30,1,'Paraclinicos '!S336&lt;30,0)</f>
        <v>0</v>
      </c>
      <c r="M337" cm="1">
        <f t="array" ref="M337">_xlfn.IFS(OR('Paraclinicos '!T336="",'Paraclinicos '!U336=""),"",OR('Paraclinicos '!T336&lt;=90,'Paraclinicos '!U336&lt;=60),1,OR('Paraclinicos '!T336&gt;90,'Paraclinicos '!U336&gt;60),0)</f>
        <v>0</v>
      </c>
      <c r="N337" s="45">
        <f t="shared" si="17"/>
        <v>2</v>
      </c>
      <c r="O337" cm="1">
        <f t="array" ref="O337">_xlfn.IFS(OR('Paraclinicos '!M336="",'Paraclinicos '!N336="",'Paraclinicos '!N336=0),"",'Paraclinicos '!M336/'Paraclinicos '!N336&lt;100,4,'Paraclinicos '!M336/'Paraclinicos '!N336&lt;200,3,'Paraclinicos '!M336/'Paraclinicos '!N336&lt;300,2,'Paraclinicos '!M336/'Paraclinicos '!N336&lt;400,1,'Paraclinicos '!M336/'Paraclinicos '!N336&gt;=400,0)</f>
        <v>1</v>
      </c>
      <c r="P337" cm="1">
        <f t="array" ref="P337">_xlfn.IFS('Paraclinicos '!C336="","",'Paraclinicos '!C336&lt;20,4,'Paraclinicos '!C336&lt;50,3,'Paraclinicos '!C336&lt;100,2,'Paraclinicos '!C336&lt;150,1,'Paraclinicos '!C336&gt;150,0)</f>
        <v>0</v>
      </c>
      <c r="Q337" cm="1">
        <f t="array" ref="Q337">_xlfn.IFS('Paraclinicos '!O336="","",'Paraclinicos '!O336&lt;1.2,0,'Paraclinicos '!O336&lt;2,1,'Paraclinicos '!O336&lt;3.5,2,'Paraclinicos '!O336&lt;5,3,'Paraclinicos '!O336&gt;5,4)</f>
        <v>0</v>
      </c>
      <c r="R337" cm="1">
        <f t="array" ref="R337">_xlfn.IFS('Paraclinicos '!J336="","",'Paraclinicos '!J336&lt;1.2,0,'Paraclinicos '!J336&lt;2,1,'Paraclinicos '!J336&lt;6,2,'Paraclinicos '!J336&lt;12,3,'Paraclinicos '!J336&gt;=12,4)</f>
        <v>0</v>
      </c>
      <c r="S337" cm="1">
        <f t="array" ref="S337">_xlfn.IFS('Paraclinicos '!Y336="","",'Paraclinicos '!Y336&lt;70,1,'Paraclinicos '!Y336&gt;=70,0)</f>
        <v>0</v>
      </c>
      <c r="T337" cm="1">
        <f t="array" ref="T337">_xlfn.IFS('Paraclinicos '!W336="","",'Paraclinicos '!W336&lt;6,4,'Paraclinicos '!W336&lt;10,3,'Paraclinicos '!W336&lt;13,2,'Paraclinicos '!W336&lt;15,1,'Paraclinicos '!W336=15,0)</f>
        <v>0</v>
      </c>
      <c r="U337" s="54">
        <f t="shared" si="15"/>
        <v>1</v>
      </c>
      <c r="V337" cm="1">
        <f t="array" ref="V337">_xlfn.IFS('Paraclinicos '!S336="","",OR('Paraclinicos '!S336&lt;=8,'Paraclinicos '!S336&gt;=25),3,'Paraclinicos '!S336&lt;12,1,'Paraclinicos '!S336&lt;21,0,'Paraclinicos '!S336&lt;25,2)</f>
        <v>2</v>
      </c>
      <c r="W337" t="str">
        <f>IFERROR(IF(INDEX('BD Demog para scores enalazar'!Y$2:'BD Demog para scores enalazar'!Y$3000,MATCH(Formulas!A337,'BD Demog para scores enalazar'!A$2:'BD Demog para scores enalazar'!A$3000,0))=1,"SI","NO"),"")</f>
        <v>NO</v>
      </c>
      <c r="X337" s="9" t="str">
        <f>IFERROR(IF(INDEX('BD Demog para scores enalazar'!AJ$2:'BD Demog para scores enalazar'!AJ$3000,MATCH(Formulas!A337,'BD Demog para scores enalazar'!A$2:'BD Demog para scores enalazar'!A$3000,0))=1,"SI","NO"),"")</f>
        <v>NO</v>
      </c>
      <c r="Y337" cm="1">
        <f t="array" ref="Y337">IF(AND(W337="NO",X337="NO"),_xlfn.IFS('Paraclinicos '!K336&lt;=91,3,'Paraclinicos '!K336&lt;94,2,'Paraclinicos '!K336&lt;96,1,'Paraclinicos '!K336&gt;=96,0),"")</f>
        <v>0</v>
      </c>
      <c r="Z337" t="str" cm="1">
        <f t="array" ref="Z337">IF(OR(W337="SI",X337="SI"),_xlfn.IFS(OR(AND('Paraclinicos '!K336&lt;=83),AND('Paraclinicos '!K336&gt;=97,AA337=2)),3,OR(AND('Paraclinicos '!K336&lt;=86),AND('Paraclinicos '!K336&gt;=94,AA337=2)),2,OR(AND('Paraclinicos '!K336&lt;=88),AND('Paraclinicos '!K336&gt;=92,AA337=2)),1,OR(AND('Paraclinicos '!K336&gt;=88,'Paraclinicos '!K336&lt;=92),AND('Paraclinicos '!K336&gt;=93,AA337=0)),0),"")</f>
        <v/>
      </c>
      <c r="AA337" cm="1">
        <f t="array" ref="AA337">_xlfn.IFS('Paraclinicos '!E336="","",'Paraclinicos '!E336="Oxigeno",2,'Paraclinicos '!E336="Aire",0)</f>
        <v>2</v>
      </c>
    </row>
    <row r="338" spans="1:27" x14ac:dyDescent="0.25">
      <c r="A338">
        <f>'Paraclinicos '!A337</f>
        <v>55</v>
      </c>
      <c r="B338" s="3">
        <f>'Paraclinicos '!R337</f>
        <v>44319</v>
      </c>
      <c r="C338" cm="1">
        <f t="array" ref="C338">_xlfn.IFS('Paraclinicos '!Q337="","",'Paraclinicos '!Q337&gt;60,3,'Paraclinicos '!Q337&lt;=60,1)</f>
        <v>1</v>
      </c>
      <c r="D338" t="str">
        <f>IFERROR(IF(INDEX('BD Demog para scores enalazar'!BC$2:BC$3000,MATCH(Formulas!A338,'BD Demog para scores enalazar'!A$2:A$3000,0))=0,"SI","NO"),"")</f>
        <v>NO</v>
      </c>
      <c r="E338" cm="1">
        <f t="array" ref="E338">_xlfn.IFS(D338="","",D338="SI",4,D338="NO",1)</f>
        <v>1</v>
      </c>
      <c r="F338" cm="1">
        <f t="array" ref="F338">_xlfn.IFS('Paraclinicos '!B337="","",'Paraclinicos '!B337&gt;1,1,'Paraclinicos '!B337&lt;=1,3)</f>
        <v>3</v>
      </c>
      <c r="G338" cm="1">
        <f t="array" ref="G338">_xlfn.IFS('Paraclinicos '!D337="","",AND('Paraclinicos '!D337&gt;=250,'Paraclinicos '!D337&lt;=500),2,'Paraclinicos '!D337&gt;500,3,'Paraclinicos '!D337&lt;250,1)</f>
        <v>3</v>
      </c>
      <c r="H338" s="50">
        <f t="shared" si="16"/>
        <v>8</v>
      </c>
      <c r="I338" cm="1">
        <f t="array" ref="I338">_xlfn.IFS('Paraclinicos '!Q337="","",'Paraclinicos '!Q337&gt;=65,1,'Paraclinicos '!Q337&lt;65,0)</f>
        <v>0</v>
      </c>
      <c r="J338" cm="1">
        <f t="array" ref="J338">_xlfn.IFS('Paraclinicos '!I337="","",'Paraclinicos '!I337&gt;7,1,'Paraclinicos '!I337&lt;=7,0)</f>
        <v>1</v>
      </c>
      <c r="K338" cm="1">
        <f t="array" ref="K338">_xlfn.IFS('Paraclinicos '!W337="","",'Paraclinicos '!W337&lt;=8,1,'Paraclinicos '!W337&gt;8,0)</f>
        <v>1</v>
      </c>
      <c r="L338" cm="1">
        <f t="array" ref="L338">_xlfn.IFS('Paraclinicos '!S337="","",'Paraclinicos '!S337&gt;=30,1,'Paraclinicos '!S337&lt;30,0)</f>
        <v>0</v>
      </c>
      <c r="M338" cm="1">
        <f t="array" ref="M338">_xlfn.IFS(OR('Paraclinicos '!T337="",'Paraclinicos '!U337=""),"",OR('Paraclinicos '!T337&lt;=90,'Paraclinicos '!U337&lt;=60),1,OR('Paraclinicos '!T337&gt;90,'Paraclinicos '!U337&gt;60),0)</f>
        <v>0</v>
      </c>
      <c r="N338" s="45">
        <f t="shared" si="17"/>
        <v>3</v>
      </c>
      <c r="O338" cm="1">
        <f t="array" ref="O338">_xlfn.IFS(OR('Paraclinicos '!M337="",'Paraclinicos '!N337="",'Paraclinicos '!N337=0),"",'Paraclinicos '!M337/'Paraclinicos '!N337&lt;100,4,'Paraclinicos '!M337/'Paraclinicos '!N337&lt;200,3,'Paraclinicos '!M337/'Paraclinicos '!N337&lt;300,2,'Paraclinicos '!M337/'Paraclinicos '!N337&lt;400,1,'Paraclinicos '!M337/'Paraclinicos '!N337&gt;=400,0)</f>
        <v>0</v>
      </c>
      <c r="P338" cm="1">
        <f t="array" ref="P338">_xlfn.IFS('Paraclinicos '!C337="","",'Paraclinicos '!C337&lt;20,4,'Paraclinicos '!C337&lt;50,3,'Paraclinicos '!C337&lt;100,2,'Paraclinicos '!C337&lt;150,1,'Paraclinicos '!C337&gt;150,0)</f>
        <v>0</v>
      </c>
      <c r="Q338" cm="1">
        <f t="array" ref="Q338">_xlfn.IFS('Paraclinicos '!O337="","",'Paraclinicos '!O337&lt;1.2,0,'Paraclinicos '!O337&lt;2,1,'Paraclinicos '!O337&lt;3.5,2,'Paraclinicos '!O337&lt;5,3,'Paraclinicos '!O337&gt;5,4)</f>
        <v>0</v>
      </c>
      <c r="R338" cm="1">
        <f t="array" ref="R338">_xlfn.IFS('Paraclinicos '!J337="","",'Paraclinicos '!J337&lt;1.2,0,'Paraclinicos '!J337&lt;2,1,'Paraclinicos '!J337&lt;6,2,'Paraclinicos '!J337&lt;12,3,'Paraclinicos '!J337&gt;=12,4)</f>
        <v>0</v>
      </c>
      <c r="S338" cm="1">
        <f t="array" ref="S338">_xlfn.IFS('Paraclinicos '!Y337="","",'Paraclinicos '!Y337&lt;70,1,'Paraclinicos '!Y337&gt;=70,0)</f>
        <v>0</v>
      </c>
      <c r="T338" cm="1">
        <f t="array" ref="T338">_xlfn.IFS('Paraclinicos '!W337="","",'Paraclinicos '!W337&lt;6,4,'Paraclinicos '!W337&lt;10,3,'Paraclinicos '!W337&lt;13,2,'Paraclinicos '!W337&lt;15,1,'Paraclinicos '!W337=15,0)</f>
        <v>4</v>
      </c>
      <c r="U338" s="54">
        <f t="shared" si="15"/>
        <v>4</v>
      </c>
      <c r="V338" cm="1">
        <f t="array" ref="V338">_xlfn.IFS('Paraclinicos '!S337="","",OR('Paraclinicos '!S337&lt;=8,'Paraclinicos '!S337&gt;=25),3,'Paraclinicos '!S337&lt;12,1,'Paraclinicos '!S337&lt;21,0,'Paraclinicos '!S337&lt;25,2)</f>
        <v>0</v>
      </c>
      <c r="W338" t="str">
        <f>IFERROR(IF(INDEX('BD Demog para scores enalazar'!Y$2:'BD Demog para scores enalazar'!Y$3000,MATCH(Formulas!A338,'BD Demog para scores enalazar'!A$2:'BD Demog para scores enalazar'!A$3000,0))=1,"SI","NO"),"")</f>
        <v>NO</v>
      </c>
      <c r="X338" s="9" t="str">
        <f>IFERROR(IF(INDEX('BD Demog para scores enalazar'!AJ$2:'BD Demog para scores enalazar'!AJ$3000,MATCH(Formulas!A338,'BD Demog para scores enalazar'!A$2:'BD Demog para scores enalazar'!A$3000,0))=1,"SI","NO"),"")</f>
        <v>NO</v>
      </c>
      <c r="Y338" cm="1">
        <f t="array" ref="Y338">IF(AND(W338="NO",X338="NO"),_xlfn.IFS('Paraclinicos '!K337&lt;=91,3,'Paraclinicos '!K337&lt;94,2,'Paraclinicos '!K337&lt;96,1,'Paraclinicos '!K337&gt;=96,0),"")</f>
        <v>0</v>
      </c>
      <c r="Z338" t="str" cm="1">
        <f t="array" ref="Z338">IF(OR(W338="SI",X338="SI"),_xlfn.IFS(OR(AND('Paraclinicos '!K337&lt;=83),AND('Paraclinicos '!K337&gt;=97,AA338=2)),3,OR(AND('Paraclinicos '!K337&lt;=86),AND('Paraclinicos '!K337&gt;=94,AA338=2)),2,OR(AND('Paraclinicos '!K337&lt;=88),AND('Paraclinicos '!K337&gt;=92,AA338=2)),1,OR(AND('Paraclinicos '!K337&gt;=88,'Paraclinicos '!K337&lt;=92),AND('Paraclinicos '!K337&gt;=93,AA338=0)),0),"")</f>
        <v/>
      </c>
      <c r="AA338" cm="1">
        <f t="array" ref="AA338">_xlfn.IFS('Paraclinicos '!E337="","",'Paraclinicos '!E337="Oxigeno",2,'Paraclinicos '!E337="Aire",0)</f>
        <v>2</v>
      </c>
    </row>
    <row r="339" spans="1:27" x14ac:dyDescent="0.25">
      <c r="A339">
        <f>'Paraclinicos '!A338</f>
        <v>55</v>
      </c>
      <c r="B339" s="3">
        <f>'Paraclinicos '!R338</f>
        <v>44319</v>
      </c>
      <c r="C339" cm="1">
        <f t="array" ref="C339">_xlfn.IFS('Paraclinicos '!Q338="","",'Paraclinicos '!Q338&gt;60,3,'Paraclinicos '!Q338&lt;=60,1)</f>
        <v>1</v>
      </c>
      <c r="D339" t="str">
        <f>IFERROR(IF(INDEX('BD Demog para scores enalazar'!BC$2:BC$3000,MATCH(Formulas!A339,'BD Demog para scores enalazar'!A$2:A$3000,0))=0,"SI","NO"),"")</f>
        <v>NO</v>
      </c>
      <c r="E339" cm="1">
        <f t="array" ref="E339">_xlfn.IFS(D339="","",D339="SI",4,D339="NO",1)</f>
        <v>1</v>
      </c>
      <c r="F339" cm="1">
        <f t="array" ref="F339">_xlfn.IFS('Paraclinicos '!B338="","",'Paraclinicos '!B338&gt;1,1,'Paraclinicos '!B338&lt;=1,3)</f>
        <v>3</v>
      </c>
      <c r="G339" t="str" cm="1">
        <f t="array" ref="G339">_xlfn.IFS('Paraclinicos '!D338="","",AND('Paraclinicos '!D338&gt;=250,'Paraclinicos '!D338&lt;=500),2,'Paraclinicos '!D338&gt;500,3,'Paraclinicos '!D338&lt;250,1)</f>
        <v/>
      </c>
      <c r="H339" s="50">
        <f t="shared" si="16"/>
        <v>5</v>
      </c>
      <c r="I339" cm="1">
        <f t="array" ref="I339">_xlfn.IFS('Paraclinicos '!Q338="","",'Paraclinicos '!Q338&gt;=65,1,'Paraclinicos '!Q338&lt;65,0)</f>
        <v>0</v>
      </c>
      <c r="J339" cm="1">
        <f t="array" ref="J339">_xlfn.IFS('Paraclinicos '!I338="","",'Paraclinicos '!I338&gt;7,1,'Paraclinicos '!I338&lt;=7,0)</f>
        <v>1</v>
      </c>
      <c r="K339" cm="1">
        <f t="array" ref="K339">_xlfn.IFS('Paraclinicos '!W338="","",'Paraclinicos '!W338&lt;=8,1,'Paraclinicos '!W338&gt;8,0)</f>
        <v>1</v>
      </c>
      <c r="L339" cm="1">
        <f t="array" ref="L339">_xlfn.IFS('Paraclinicos '!S338="","",'Paraclinicos '!S338&gt;=30,1,'Paraclinicos '!S338&lt;30,0)</f>
        <v>0</v>
      </c>
      <c r="M339" cm="1">
        <f t="array" ref="M339">_xlfn.IFS(OR('Paraclinicos '!T338="",'Paraclinicos '!U338=""),"",OR('Paraclinicos '!T338&lt;=90,'Paraclinicos '!U338&lt;=60),1,OR('Paraclinicos '!T338&gt;90,'Paraclinicos '!U338&gt;60),0)</f>
        <v>0</v>
      </c>
      <c r="N339" s="45">
        <f t="shared" si="17"/>
        <v>4</v>
      </c>
      <c r="O339" cm="1">
        <f t="array" ref="O339">_xlfn.IFS(OR('Paraclinicos '!M338="",'Paraclinicos '!N338="",'Paraclinicos '!N338=0),"",'Paraclinicos '!M338/'Paraclinicos '!N338&lt;100,4,'Paraclinicos '!M338/'Paraclinicos '!N338&lt;200,3,'Paraclinicos '!M338/'Paraclinicos '!N338&lt;300,2,'Paraclinicos '!M338/'Paraclinicos '!N338&lt;400,1,'Paraclinicos '!M338/'Paraclinicos '!N338&gt;=400,0)</f>
        <v>2</v>
      </c>
      <c r="P339" cm="1">
        <f t="array" ref="P339">_xlfn.IFS('Paraclinicos '!C338="","",'Paraclinicos '!C338&lt;20,4,'Paraclinicos '!C338&lt;50,3,'Paraclinicos '!C338&lt;100,2,'Paraclinicos '!C338&lt;150,1,'Paraclinicos '!C338&gt;150,0)</f>
        <v>0</v>
      </c>
      <c r="Q339" cm="1">
        <f t="array" ref="Q339">_xlfn.IFS('Paraclinicos '!O338="","",'Paraclinicos '!O338&lt;1.2,0,'Paraclinicos '!O338&lt;2,1,'Paraclinicos '!O338&lt;3.5,2,'Paraclinicos '!O338&lt;5,3,'Paraclinicos '!O338&gt;5,4)</f>
        <v>0</v>
      </c>
      <c r="R339" cm="1">
        <f t="array" ref="R339">_xlfn.IFS('Paraclinicos '!J338="","",'Paraclinicos '!J338&lt;1.2,0,'Paraclinicos '!J338&lt;2,1,'Paraclinicos '!J338&lt;6,2,'Paraclinicos '!J338&lt;12,3,'Paraclinicos '!J338&gt;=12,4)</f>
        <v>0</v>
      </c>
      <c r="S339" cm="1">
        <f t="array" ref="S339">_xlfn.IFS('Paraclinicos '!Y338="","",'Paraclinicos '!Y338&lt;70,1,'Paraclinicos '!Y338&gt;=70,0)</f>
        <v>0</v>
      </c>
      <c r="T339" cm="1">
        <f t="array" ref="T339">_xlfn.IFS('Paraclinicos '!W338="","",'Paraclinicos '!W338&lt;6,4,'Paraclinicos '!W338&lt;10,3,'Paraclinicos '!W338&lt;13,2,'Paraclinicos '!W338&lt;15,1,'Paraclinicos '!W338=15,0)</f>
        <v>4</v>
      </c>
      <c r="U339" s="54">
        <f t="shared" si="15"/>
        <v>6</v>
      </c>
      <c r="V339" cm="1">
        <f t="array" ref="V339">_xlfn.IFS('Paraclinicos '!S338="","",OR('Paraclinicos '!S338&lt;=8,'Paraclinicos '!S338&gt;=25),3,'Paraclinicos '!S338&lt;12,1,'Paraclinicos '!S338&lt;21,0,'Paraclinicos '!S338&lt;25,2)</f>
        <v>0</v>
      </c>
      <c r="W339" t="str">
        <f>IFERROR(IF(INDEX('BD Demog para scores enalazar'!Y$2:'BD Demog para scores enalazar'!Y$3000,MATCH(Formulas!A339,'BD Demog para scores enalazar'!A$2:'BD Demog para scores enalazar'!A$3000,0))=1,"SI","NO"),"")</f>
        <v>NO</v>
      </c>
      <c r="X339" s="9" t="str">
        <f>IFERROR(IF(INDEX('BD Demog para scores enalazar'!AJ$2:'BD Demog para scores enalazar'!AJ$3000,MATCH(Formulas!A339,'BD Demog para scores enalazar'!A$2:'BD Demog para scores enalazar'!A$3000,0))=1,"SI","NO"),"")</f>
        <v>NO</v>
      </c>
      <c r="Y339" cm="1">
        <f t="array" ref="Y339">IF(AND(W339="NO",X339="NO"),_xlfn.IFS('Paraclinicos '!K338&lt;=91,3,'Paraclinicos '!K338&lt;94,2,'Paraclinicos '!K338&lt;96,1,'Paraclinicos '!K338&gt;=96,0),"")</f>
        <v>3</v>
      </c>
      <c r="Z339" t="str" cm="1">
        <f t="array" ref="Z339">IF(OR(W339="SI",X339="SI"),_xlfn.IFS(OR(AND('Paraclinicos '!K338&lt;=83),AND('Paraclinicos '!K338&gt;=97,AA339=2)),3,OR(AND('Paraclinicos '!K338&lt;=86),AND('Paraclinicos '!K338&gt;=94,AA339=2)),2,OR(AND('Paraclinicos '!K338&lt;=88),AND('Paraclinicos '!K338&gt;=92,AA339=2)),1,OR(AND('Paraclinicos '!K338&gt;=88,'Paraclinicos '!K338&lt;=92),AND('Paraclinicos '!K338&gt;=93,AA339=0)),0),"")</f>
        <v/>
      </c>
      <c r="AA339" cm="1">
        <f t="array" ref="AA339">_xlfn.IFS('Paraclinicos '!E338="","",'Paraclinicos '!E338="Oxigeno",2,'Paraclinicos '!E338="Aire",0)</f>
        <v>2</v>
      </c>
    </row>
    <row r="340" spans="1:27" x14ac:dyDescent="0.25">
      <c r="A340">
        <f>'Paraclinicos '!A339</f>
        <v>55</v>
      </c>
      <c r="B340" s="3">
        <f>'Paraclinicos '!R339</f>
        <v>44321</v>
      </c>
      <c r="C340" cm="1">
        <f t="array" ref="C340">_xlfn.IFS('Paraclinicos '!Q339="","",'Paraclinicos '!Q339&gt;60,3,'Paraclinicos '!Q339&lt;=60,1)</f>
        <v>1</v>
      </c>
      <c r="D340" t="str">
        <f>IFERROR(IF(INDEX('BD Demog para scores enalazar'!BC$2:BC$3000,MATCH(Formulas!A340,'BD Demog para scores enalazar'!A$2:A$3000,0))=0,"SI","NO"),"")</f>
        <v>NO</v>
      </c>
      <c r="E340" cm="1">
        <f t="array" ref="E340">_xlfn.IFS(D340="","",D340="SI",4,D340="NO",1)</f>
        <v>1</v>
      </c>
      <c r="F340" cm="1">
        <f t="array" ref="F340">_xlfn.IFS('Paraclinicos '!B339="","",'Paraclinicos '!B339&gt;1,1,'Paraclinicos '!B339&lt;=1,3)</f>
        <v>3</v>
      </c>
      <c r="G340" t="str" cm="1">
        <f t="array" ref="G340">_xlfn.IFS('Paraclinicos '!D339="","",AND('Paraclinicos '!D339&gt;=250,'Paraclinicos '!D339&lt;=500),2,'Paraclinicos '!D339&gt;500,3,'Paraclinicos '!D339&lt;250,1)</f>
        <v/>
      </c>
      <c r="H340" s="50">
        <f t="shared" si="16"/>
        <v>5</v>
      </c>
      <c r="I340" cm="1">
        <f t="array" ref="I340">_xlfn.IFS('Paraclinicos '!Q339="","",'Paraclinicos '!Q339&gt;=65,1,'Paraclinicos '!Q339&lt;65,0)</f>
        <v>0</v>
      </c>
      <c r="J340" cm="1">
        <f t="array" ref="J340">_xlfn.IFS('Paraclinicos '!I339="","",'Paraclinicos '!I339&gt;7,1,'Paraclinicos '!I339&lt;=7,0)</f>
        <v>1</v>
      </c>
      <c r="K340" cm="1">
        <f t="array" ref="K340">_xlfn.IFS('Paraclinicos '!W339="","",'Paraclinicos '!W339&lt;=8,1,'Paraclinicos '!W339&gt;8,0)</f>
        <v>1</v>
      </c>
      <c r="L340" cm="1">
        <f t="array" ref="L340">_xlfn.IFS('Paraclinicos '!S339="","",'Paraclinicos '!S339&gt;=30,1,'Paraclinicos '!S339&lt;30,0)</f>
        <v>1</v>
      </c>
      <c r="M340" cm="1">
        <f t="array" ref="M340">_xlfn.IFS(OR('Paraclinicos '!T339="",'Paraclinicos '!U339=""),"",OR('Paraclinicos '!T339&lt;=90,'Paraclinicos '!U339&lt;=60),1,OR('Paraclinicos '!T339&gt;90,'Paraclinicos '!U339&gt;60),0)</f>
        <v>0</v>
      </c>
      <c r="N340" s="45">
        <f t="shared" si="17"/>
        <v>5</v>
      </c>
      <c r="O340" cm="1">
        <f t="array" ref="O340">_xlfn.IFS(OR('Paraclinicos '!M339="",'Paraclinicos '!N339="",'Paraclinicos '!N339=0),"",'Paraclinicos '!M339/'Paraclinicos '!N339&lt;100,4,'Paraclinicos '!M339/'Paraclinicos '!N339&lt;200,3,'Paraclinicos '!M339/'Paraclinicos '!N339&lt;300,2,'Paraclinicos '!M339/'Paraclinicos '!N339&lt;400,1,'Paraclinicos '!M339/'Paraclinicos '!N339&gt;=400,0)</f>
        <v>4</v>
      </c>
      <c r="P340" cm="1">
        <f t="array" ref="P340">_xlfn.IFS('Paraclinicos '!C339="","",'Paraclinicos '!C339&lt;20,4,'Paraclinicos '!C339&lt;50,3,'Paraclinicos '!C339&lt;100,2,'Paraclinicos '!C339&lt;150,1,'Paraclinicos '!C339&gt;150,0)</f>
        <v>0</v>
      </c>
      <c r="Q340" cm="1">
        <f t="array" ref="Q340">_xlfn.IFS('Paraclinicos '!O339="","",'Paraclinicos '!O339&lt;1.2,0,'Paraclinicos '!O339&lt;2,1,'Paraclinicos '!O339&lt;3.5,2,'Paraclinicos '!O339&lt;5,3,'Paraclinicos '!O339&gt;5,4)</f>
        <v>0</v>
      </c>
      <c r="R340" cm="1">
        <f t="array" ref="R340">_xlfn.IFS('Paraclinicos '!J339="","",'Paraclinicos '!J339&lt;1.2,0,'Paraclinicos '!J339&lt;2,1,'Paraclinicos '!J339&lt;6,2,'Paraclinicos '!J339&lt;12,3,'Paraclinicos '!J339&gt;=12,4)</f>
        <v>0</v>
      </c>
      <c r="S340" cm="1">
        <f t="array" ref="S340">_xlfn.IFS('Paraclinicos '!Y339="","",'Paraclinicos '!Y339&lt;70,1,'Paraclinicos '!Y339&gt;=70,0)</f>
        <v>0</v>
      </c>
      <c r="T340" cm="1">
        <f t="array" ref="T340">_xlfn.IFS('Paraclinicos '!W339="","",'Paraclinicos '!W339&lt;6,4,'Paraclinicos '!W339&lt;10,3,'Paraclinicos '!W339&lt;13,2,'Paraclinicos '!W339&lt;15,1,'Paraclinicos '!W339=15,0)</f>
        <v>4</v>
      </c>
      <c r="U340" s="54">
        <f t="shared" si="15"/>
        <v>8</v>
      </c>
      <c r="V340" cm="1">
        <f t="array" ref="V340">_xlfn.IFS('Paraclinicos '!S339="","",OR('Paraclinicos '!S339&lt;=8,'Paraclinicos '!S339&gt;=25),3,'Paraclinicos '!S339&lt;12,1,'Paraclinicos '!S339&lt;21,0,'Paraclinicos '!S339&lt;25,2)</f>
        <v>3</v>
      </c>
      <c r="W340" t="str">
        <f>IFERROR(IF(INDEX('BD Demog para scores enalazar'!Y$2:'BD Demog para scores enalazar'!Y$3000,MATCH(Formulas!A340,'BD Demog para scores enalazar'!A$2:'BD Demog para scores enalazar'!A$3000,0))=1,"SI","NO"),"")</f>
        <v>NO</v>
      </c>
      <c r="X340" s="9" t="str">
        <f>IFERROR(IF(INDEX('BD Demog para scores enalazar'!AJ$2:'BD Demog para scores enalazar'!AJ$3000,MATCH(Formulas!A340,'BD Demog para scores enalazar'!A$2:'BD Demog para scores enalazar'!A$3000,0))=1,"SI","NO"),"")</f>
        <v>NO</v>
      </c>
      <c r="Y340" cm="1">
        <f t="array" ref="Y340">IF(AND(W340="NO",X340="NO"),_xlfn.IFS('Paraclinicos '!K339&lt;=91,3,'Paraclinicos '!K339&lt;94,2,'Paraclinicos '!K339&lt;96,1,'Paraclinicos '!K339&gt;=96,0),"")</f>
        <v>3</v>
      </c>
      <c r="Z340" t="str" cm="1">
        <f t="array" ref="Z340">IF(OR(W340="SI",X340="SI"),_xlfn.IFS(OR(AND('Paraclinicos '!K339&lt;=83),AND('Paraclinicos '!K339&gt;=97,AA340=2)),3,OR(AND('Paraclinicos '!K339&lt;=86),AND('Paraclinicos '!K339&gt;=94,AA340=2)),2,OR(AND('Paraclinicos '!K339&lt;=88),AND('Paraclinicos '!K339&gt;=92,AA340=2)),1,OR(AND('Paraclinicos '!K339&gt;=88,'Paraclinicos '!K339&lt;=92),AND('Paraclinicos '!K339&gt;=93,AA340=0)),0),"")</f>
        <v/>
      </c>
      <c r="AA340" cm="1">
        <f t="array" ref="AA340">_xlfn.IFS('Paraclinicos '!E339="","",'Paraclinicos '!E339="Oxigeno",2,'Paraclinicos '!E339="Aire",0)</f>
        <v>2</v>
      </c>
    </row>
    <row r="341" spans="1:27" x14ac:dyDescent="0.25">
      <c r="A341">
        <f>'Paraclinicos '!A340</f>
        <v>55</v>
      </c>
      <c r="B341" s="3">
        <f>'Paraclinicos '!R340</f>
        <v>44322</v>
      </c>
      <c r="C341" cm="1">
        <f t="array" ref="C341">_xlfn.IFS('Paraclinicos '!Q340="","",'Paraclinicos '!Q340&gt;60,3,'Paraclinicos '!Q340&lt;=60,1)</f>
        <v>1</v>
      </c>
      <c r="D341" t="str">
        <f>IFERROR(IF(INDEX('BD Demog para scores enalazar'!BC$2:BC$3000,MATCH(Formulas!A341,'BD Demog para scores enalazar'!A$2:A$3000,0))=0,"SI","NO"),"")</f>
        <v>NO</v>
      </c>
      <c r="E341" cm="1">
        <f t="array" ref="E341">_xlfn.IFS(D341="","",D341="SI",4,D341="NO",1)</f>
        <v>1</v>
      </c>
      <c r="F341" cm="1">
        <f t="array" ref="F341">_xlfn.IFS('Paraclinicos '!B340="","",'Paraclinicos '!B340&gt;1,1,'Paraclinicos '!B340&lt;=1,3)</f>
        <v>3</v>
      </c>
      <c r="G341" t="str" cm="1">
        <f t="array" ref="G341">_xlfn.IFS('Paraclinicos '!D340="","",AND('Paraclinicos '!D340&gt;=250,'Paraclinicos '!D340&lt;=500),2,'Paraclinicos '!D340&gt;500,3,'Paraclinicos '!D340&lt;250,1)</f>
        <v/>
      </c>
      <c r="H341" s="50">
        <f t="shared" si="16"/>
        <v>5</v>
      </c>
      <c r="I341" cm="1">
        <f t="array" ref="I341">_xlfn.IFS('Paraclinicos '!Q340="","",'Paraclinicos '!Q340&gt;=65,1,'Paraclinicos '!Q340&lt;65,0)</f>
        <v>0</v>
      </c>
      <c r="J341" cm="1">
        <f t="array" ref="J341">_xlfn.IFS('Paraclinicos '!I340="","",'Paraclinicos '!I340&gt;7,1,'Paraclinicos '!I340&lt;=7,0)</f>
        <v>1</v>
      </c>
      <c r="K341" cm="1">
        <f t="array" ref="K341">_xlfn.IFS('Paraclinicos '!W340="","",'Paraclinicos '!W340&lt;=8,1,'Paraclinicos '!W340&gt;8,0)</f>
        <v>1</v>
      </c>
      <c r="L341" cm="1">
        <f t="array" ref="L341">_xlfn.IFS('Paraclinicos '!S340="","",'Paraclinicos '!S340&gt;=30,1,'Paraclinicos '!S340&lt;30,0)</f>
        <v>0</v>
      </c>
      <c r="M341" cm="1">
        <f t="array" ref="M341">_xlfn.IFS(OR('Paraclinicos '!T340="",'Paraclinicos '!U340=""),"",OR('Paraclinicos '!T340&lt;=90,'Paraclinicos '!U340&lt;=60),1,OR('Paraclinicos '!T340&gt;90,'Paraclinicos '!U340&gt;60),0)</f>
        <v>0</v>
      </c>
      <c r="N341" s="45">
        <f t="shared" si="17"/>
        <v>5</v>
      </c>
      <c r="O341" cm="1">
        <f t="array" ref="O341">_xlfn.IFS(OR('Paraclinicos '!M340="",'Paraclinicos '!N340="",'Paraclinicos '!N340=0),"",'Paraclinicos '!M340/'Paraclinicos '!N340&lt;100,4,'Paraclinicos '!M340/'Paraclinicos '!N340&lt;200,3,'Paraclinicos '!M340/'Paraclinicos '!N340&lt;300,2,'Paraclinicos '!M340/'Paraclinicos '!N340&lt;400,1,'Paraclinicos '!M340/'Paraclinicos '!N340&gt;=400,0)</f>
        <v>2</v>
      </c>
      <c r="P341" cm="1">
        <f t="array" ref="P341">_xlfn.IFS('Paraclinicos '!C340="","",'Paraclinicos '!C340&lt;20,4,'Paraclinicos '!C340&lt;50,3,'Paraclinicos '!C340&lt;100,2,'Paraclinicos '!C340&lt;150,1,'Paraclinicos '!C340&gt;150,0)</f>
        <v>0</v>
      </c>
      <c r="Q341" cm="1">
        <f t="array" ref="Q341">_xlfn.IFS('Paraclinicos '!O340="","",'Paraclinicos '!O340&lt;1.2,0,'Paraclinicos '!O340&lt;2,1,'Paraclinicos '!O340&lt;3.5,2,'Paraclinicos '!O340&lt;5,3,'Paraclinicos '!O340&gt;5,4)</f>
        <v>0</v>
      </c>
      <c r="R341" t="str" cm="1">
        <f t="array" ref="R341">_xlfn.IFS('Paraclinicos '!J340="","",'Paraclinicos '!J340&lt;1.2,0,'Paraclinicos '!J340&lt;2,1,'Paraclinicos '!J340&lt;6,2,'Paraclinicos '!J340&lt;12,3,'Paraclinicos '!J340&gt;=12,4)</f>
        <v/>
      </c>
      <c r="S341" cm="1">
        <f t="array" ref="S341">_xlfn.IFS('Paraclinicos '!Y340="","",'Paraclinicos '!Y340&lt;70,1,'Paraclinicos '!Y340&gt;=70,0)</f>
        <v>0</v>
      </c>
      <c r="T341" cm="1">
        <f t="array" ref="T341">_xlfn.IFS('Paraclinicos '!W340="","",'Paraclinicos '!W340&lt;6,4,'Paraclinicos '!W340&lt;10,3,'Paraclinicos '!W340&lt;13,2,'Paraclinicos '!W340&lt;15,1,'Paraclinicos '!W340=15,0)</f>
        <v>4</v>
      </c>
      <c r="U341" s="54">
        <f t="shared" si="15"/>
        <v>6</v>
      </c>
      <c r="V341" cm="1">
        <f t="array" ref="V341">_xlfn.IFS('Paraclinicos '!S340="","",OR('Paraclinicos '!S340&lt;=8,'Paraclinicos '!S340&gt;=25),3,'Paraclinicos '!S340&lt;12,1,'Paraclinicos '!S340&lt;21,0,'Paraclinicos '!S340&lt;25,2)</f>
        <v>2</v>
      </c>
      <c r="W341" t="str">
        <f>IFERROR(IF(INDEX('BD Demog para scores enalazar'!Y$2:'BD Demog para scores enalazar'!Y$3000,MATCH(Formulas!A341,'BD Demog para scores enalazar'!A$2:'BD Demog para scores enalazar'!A$3000,0))=1,"SI","NO"),"")</f>
        <v>NO</v>
      </c>
      <c r="X341" s="9" t="str">
        <f>IFERROR(IF(INDEX('BD Demog para scores enalazar'!AJ$2:'BD Demog para scores enalazar'!AJ$3000,MATCH(Formulas!A341,'BD Demog para scores enalazar'!A$2:'BD Demog para scores enalazar'!A$3000,0))=1,"SI","NO"),"")</f>
        <v>NO</v>
      </c>
      <c r="Y341" cm="1">
        <f t="array" ref="Y341">IF(AND(W341="NO",X341="NO"),_xlfn.IFS('Paraclinicos '!K340&lt;=91,3,'Paraclinicos '!K340&lt;94,2,'Paraclinicos '!K340&lt;96,1,'Paraclinicos '!K340&gt;=96,0),"")</f>
        <v>0</v>
      </c>
      <c r="Z341" t="str" cm="1">
        <f t="array" ref="Z341">IF(OR(W341="SI",X341="SI"),_xlfn.IFS(OR(AND('Paraclinicos '!K340&lt;=83),AND('Paraclinicos '!K340&gt;=97,AA341=2)),3,OR(AND('Paraclinicos '!K340&lt;=86),AND('Paraclinicos '!K340&gt;=94,AA341=2)),2,OR(AND('Paraclinicos '!K340&lt;=88),AND('Paraclinicos '!K340&gt;=92,AA341=2)),1,OR(AND('Paraclinicos '!K340&gt;=88,'Paraclinicos '!K340&lt;=92),AND('Paraclinicos '!K340&gt;=93,AA341=0)),0),"")</f>
        <v/>
      </c>
      <c r="AA341" cm="1">
        <f t="array" ref="AA341">_xlfn.IFS('Paraclinicos '!E340="","",'Paraclinicos '!E340="Oxigeno",2,'Paraclinicos '!E340="Aire",0)</f>
        <v>2</v>
      </c>
    </row>
    <row r="342" spans="1:27" x14ac:dyDescent="0.25">
      <c r="A342">
        <f>'Paraclinicos '!A341</f>
        <v>55</v>
      </c>
      <c r="B342" s="3">
        <f>'Paraclinicos '!R341</f>
        <v>44323</v>
      </c>
      <c r="C342" cm="1">
        <f t="array" ref="C342">_xlfn.IFS('Paraclinicos '!Q341="","",'Paraclinicos '!Q341&gt;60,3,'Paraclinicos '!Q341&lt;=60,1)</f>
        <v>1</v>
      </c>
      <c r="D342" t="str">
        <f>IFERROR(IF(INDEX('BD Demog para scores enalazar'!BC$2:BC$3000,MATCH(Formulas!A342,'BD Demog para scores enalazar'!A$2:A$3000,0))=0,"SI","NO"),"")</f>
        <v>NO</v>
      </c>
      <c r="E342" cm="1">
        <f t="array" ref="E342">_xlfn.IFS(D342="","",D342="SI",4,D342="NO",1)</f>
        <v>1</v>
      </c>
      <c r="F342" cm="1">
        <f t="array" ref="F342">_xlfn.IFS('Paraclinicos '!B341="","",'Paraclinicos '!B341&gt;1,1,'Paraclinicos '!B341&lt;=1,3)</f>
        <v>3</v>
      </c>
      <c r="G342" t="str" cm="1">
        <f t="array" ref="G342">_xlfn.IFS('Paraclinicos '!D341="","",AND('Paraclinicos '!D341&gt;=250,'Paraclinicos '!D341&lt;=500),2,'Paraclinicos '!D341&gt;500,3,'Paraclinicos '!D341&lt;250,1)</f>
        <v/>
      </c>
      <c r="H342" s="50">
        <f t="shared" si="16"/>
        <v>5</v>
      </c>
      <c r="I342" cm="1">
        <f t="array" ref="I342">_xlfn.IFS('Paraclinicos '!Q341="","",'Paraclinicos '!Q341&gt;=65,1,'Paraclinicos '!Q341&lt;65,0)</f>
        <v>0</v>
      </c>
      <c r="J342" cm="1">
        <f t="array" ref="J342">_xlfn.IFS('Paraclinicos '!I341="","",'Paraclinicos '!I341&gt;7,1,'Paraclinicos '!I341&lt;=7,0)</f>
        <v>1</v>
      </c>
      <c r="K342" cm="1">
        <f t="array" ref="K342">_xlfn.IFS('Paraclinicos '!W341="","",'Paraclinicos '!W341&lt;=8,1,'Paraclinicos '!W341&gt;8,0)</f>
        <v>1</v>
      </c>
      <c r="L342" cm="1">
        <f t="array" ref="L342">_xlfn.IFS('Paraclinicos '!S341="","",'Paraclinicos '!S341&gt;=30,1,'Paraclinicos '!S341&lt;30,0)</f>
        <v>0</v>
      </c>
      <c r="M342" cm="1">
        <f t="array" ref="M342">_xlfn.IFS(OR('Paraclinicos '!T341="",'Paraclinicos '!U341=""),"",OR('Paraclinicos '!T341&lt;=90,'Paraclinicos '!U341&lt;=60),1,OR('Paraclinicos '!T341&gt;90,'Paraclinicos '!U341&gt;60),0)</f>
        <v>0</v>
      </c>
      <c r="N342" s="45">
        <f t="shared" si="17"/>
        <v>4</v>
      </c>
      <c r="O342" cm="1">
        <f t="array" ref="O342">_xlfn.IFS(OR('Paraclinicos '!M341="",'Paraclinicos '!N341="",'Paraclinicos '!N341=0),"",'Paraclinicos '!M341/'Paraclinicos '!N341&lt;100,4,'Paraclinicos '!M341/'Paraclinicos '!N341&lt;200,3,'Paraclinicos '!M341/'Paraclinicos '!N341&lt;300,2,'Paraclinicos '!M341/'Paraclinicos '!N341&lt;400,1,'Paraclinicos '!M341/'Paraclinicos '!N341&gt;=400,0)</f>
        <v>3</v>
      </c>
      <c r="P342" cm="1">
        <f t="array" ref="P342">_xlfn.IFS('Paraclinicos '!C341="","",'Paraclinicos '!C341&lt;20,4,'Paraclinicos '!C341&lt;50,3,'Paraclinicos '!C341&lt;100,2,'Paraclinicos '!C341&lt;150,1,'Paraclinicos '!C341&gt;150,0)</f>
        <v>0</v>
      </c>
      <c r="Q342" cm="1">
        <f t="array" ref="Q342">_xlfn.IFS('Paraclinicos '!O341="","",'Paraclinicos '!O341&lt;1.2,0,'Paraclinicos '!O341&lt;2,1,'Paraclinicos '!O341&lt;3.5,2,'Paraclinicos '!O341&lt;5,3,'Paraclinicos '!O341&gt;5,4)</f>
        <v>0</v>
      </c>
      <c r="R342" t="str" cm="1">
        <f t="array" ref="R342">_xlfn.IFS('Paraclinicos '!J341="","",'Paraclinicos '!J341&lt;1.2,0,'Paraclinicos '!J341&lt;2,1,'Paraclinicos '!J341&lt;6,2,'Paraclinicos '!J341&lt;12,3,'Paraclinicos '!J341&gt;=12,4)</f>
        <v/>
      </c>
      <c r="S342" cm="1">
        <f t="array" ref="S342">_xlfn.IFS('Paraclinicos '!Y341="","",'Paraclinicos '!Y341&lt;70,1,'Paraclinicos '!Y341&gt;=70,0)</f>
        <v>0</v>
      </c>
      <c r="T342" cm="1">
        <f t="array" ref="T342">_xlfn.IFS('Paraclinicos '!W341="","",'Paraclinicos '!W341&lt;6,4,'Paraclinicos '!W341&lt;10,3,'Paraclinicos '!W341&lt;13,2,'Paraclinicos '!W341&lt;15,1,'Paraclinicos '!W341=15,0)</f>
        <v>4</v>
      </c>
      <c r="U342" s="54">
        <f t="shared" si="15"/>
        <v>7</v>
      </c>
      <c r="V342" cm="1">
        <f t="array" ref="V342">_xlfn.IFS('Paraclinicos '!S341="","",OR('Paraclinicos '!S341&lt;=8,'Paraclinicos '!S341&gt;=25),3,'Paraclinicos '!S341&lt;12,1,'Paraclinicos '!S341&lt;21,0,'Paraclinicos '!S341&lt;25,2)</f>
        <v>2</v>
      </c>
      <c r="W342" t="str">
        <f>IFERROR(IF(INDEX('BD Demog para scores enalazar'!Y$2:'BD Demog para scores enalazar'!Y$3000,MATCH(Formulas!A342,'BD Demog para scores enalazar'!A$2:'BD Demog para scores enalazar'!A$3000,0))=1,"SI","NO"),"")</f>
        <v>NO</v>
      </c>
      <c r="X342" s="9" t="str">
        <f>IFERROR(IF(INDEX('BD Demog para scores enalazar'!AJ$2:'BD Demog para scores enalazar'!AJ$3000,MATCH(Formulas!A342,'BD Demog para scores enalazar'!A$2:'BD Demog para scores enalazar'!A$3000,0))=1,"SI","NO"),"")</f>
        <v>NO</v>
      </c>
      <c r="Y342" cm="1">
        <f t="array" ref="Y342">IF(AND(W342="NO",X342="NO"),_xlfn.IFS('Paraclinicos '!K341&lt;=91,3,'Paraclinicos '!K341&lt;94,2,'Paraclinicos '!K341&lt;96,1,'Paraclinicos '!K341&gt;=96,0),"")</f>
        <v>3</v>
      </c>
      <c r="Z342" t="str" cm="1">
        <f t="array" ref="Z342">IF(OR(W342="SI",X342="SI"),_xlfn.IFS(OR(AND('Paraclinicos '!K341&lt;=83),AND('Paraclinicos '!K341&gt;=97,AA342=2)),3,OR(AND('Paraclinicos '!K341&lt;=86),AND('Paraclinicos '!K341&gt;=94,AA342=2)),2,OR(AND('Paraclinicos '!K341&lt;=88),AND('Paraclinicos '!K341&gt;=92,AA342=2)),1,OR(AND('Paraclinicos '!K341&gt;=88,'Paraclinicos '!K341&lt;=92),AND('Paraclinicos '!K341&gt;=93,AA342=0)),0),"")</f>
        <v/>
      </c>
      <c r="AA342" cm="1">
        <f t="array" ref="AA342">_xlfn.IFS('Paraclinicos '!E341="","",'Paraclinicos '!E341="Oxigeno",2,'Paraclinicos '!E341="Aire",0)</f>
        <v>2</v>
      </c>
    </row>
    <row r="343" spans="1:27" x14ac:dyDescent="0.25">
      <c r="A343">
        <f>'Paraclinicos '!A342</f>
        <v>55</v>
      </c>
      <c r="B343" s="3">
        <f>'Paraclinicos '!R342</f>
        <v>44323</v>
      </c>
      <c r="C343" cm="1">
        <f t="array" ref="C343">_xlfn.IFS('Paraclinicos '!Q342="","",'Paraclinicos '!Q342&gt;60,3,'Paraclinicos '!Q342&lt;=60,1)</f>
        <v>1</v>
      </c>
      <c r="D343" t="str">
        <f>IFERROR(IF(INDEX('BD Demog para scores enalazar'!BC$2:BC$3000,MATCH(Formulas!A343,'BD Demog para scores enalazar'!A$2:A$3000,0))=0,"SI","NO"),"")</f>
        <v>NO</v>
      </c>
      <c r="E343" cm="1">
        <f t="array" ref="E343">_xlfn.IFS(D343="","",D343="SI",4,D343="NO",1)</f>
        <v>1</v>
      </c>
      <c r="F343" cm="1">
        <f t="array" ref="F343">_xlfn.IFS('Paraclinicos '!B342="","",'Paraclinicos '!B342&gt;1,1,'Paraclinicos '!B342&lt;=1,3)</f>
        <v>1</v>
      </c>
      <c r="G343" t="str" cm="1">
        <f t="array" ref="G343">_xlfn.IFS('Paraclinicos '!D342="","",AND('Paraclinicos '!D342&gt;=250,'Paraclinicos '!D342&lt;=500),2,'Paraclinicos '!D342&gt;500,3,'Paraclinicos '!D342&lt;250,1)</f>
        <v/>
      </c>
      <c r="H343" s="50">
        <f t="shared" si="16"/>
        <v>3</v>
      </c>
      <c r="I343" cm="1">
        <f t="array" ref="I343">_xlfn.IFS('Paraclinicos '!Q342="","",'Paraclinicos '!Q342&gt;=65,1,'Paraclinicos '!Q342&lt;65,0)</f>
        <v>0</v>
      </c>
      <c r="J343" cm="1">
        <f t="array" ref="J343">_xlfn.IFS('Paraclinicos '!I342="","",'Paraclinicos '!I342&gt;7,1,'Paraclinicos '!I342&lt;=7,0)</f>
        <v>1</v>
      </c>
      <c r="K343" cm="1">
        <f t="array" ref="K343">_xlfn.IFS('Paraclinicos '!W342="","",'Paraclinicos '!W342&lt;=8,1,'Paraclinicos '!W342&gt;8,0)</f>
        <v>1</v>
      </c>
      <c r="L343" cm="1">
        <f t="array" ref="L343">_xlfn.IFS('Paraclinicos '!S342="","",'Paraclinicos '!S342&gt;=30,1,'Paraclinicos '!S342&lt;30,0)</f>
        <v>0</v>
      </c>
      <c r="M343" cm="1">
        <f t="array" ref="M343">_xlfn.IFS(OR('Paraclinicos '!T342="",'Paraclinicos '!U342=""),"",OR('Paraclinicos '!T342&lt;=90,'Paraclinicos '!U342&lt;=60),1,OR('Paraclinicos '!T342&gt;90,'Paraclinicos '!U342&gt;60),0)</f>
        <v>0</v>
      </c>
      <c r="N343" s="45">
        <f t="shared" si="17"/>
        <v>4</v>
      </c>
      <c r="O343" cm="1">
        <f t="array" ref="O343">_xlfn.IFS(OR('Paraclinicos '!M342="",'Paraclinicos '!N342="",'Paraclinicos '!N342=0),"",'Paraclinicos '!M342/'Paraclinicos '!N342&lt;100,4,'Paraclinicos '!M342/'Paraclinicos '!N342&lt;200,3,'Paraclinicos '!M342/'Paraclinicos '!N342&lt;300,2,'Paraclinicos '!M342/'Paraclinicos '!N342&lt;400,1,'Paraclinicos '!M342/'Paraclinicos '!N342&gt;=400,0)</f>
        <v>2</v>
      </c>
      <c r="P343" cm="1">
        <f t="array" ref="P343">_xlfn.IFS('Paraclinicos '!C342="","",'Paraclinicos '!C342&lt;20,4,'Paraclinicos '!C342&lt;50,3,'Paraclinicos '!C342&lt;100,2,'Paraclinicos '!C342&lt;150,1,'Paraclinicos '!C342&gt;150,0)</f>
        <v>0</v>
      </c>
      <c r="Q343" cm="1">
        <f t="array" ref="Q343">_xlfn.IFS('Paraclinicos '!O342="","",'Paraclinicos '!O342&lt;1.2,0,'Paraclinicos '!O342&lt;2,1,'Paraclinicos '!O342&lt;3.5,2,'Paraclinicos '!O342&lt;5,3,'Paraclinicos '!O342&gt;5,4)</f>
        <v>0</v>
      </c>
      <c r="R343" t="str" cm="1">
        <f t="array" ref="R343">_xlfn.IFS('Paraclinicos '!J342="","",'Paraclinicos '!J342&lt;1.2,0,'Paraclinicos '!J342&lt;2,1,'Paraclinicos '!J342&lt;6,2,'Paraclinicos '!J342&lt;12,3,'Paraclinicos '!J342&gt;=12,4)</f>
        <v/>
      </c>
      <c r="S343" cm="1">
        <f t="array" ref="S343">_xlfn.IFS('Paraclinicos '!Y342="","",'Paraclinicos '!Y342&lt;70,1,'Paraclinicos '!Y342&gt;=70,0)</f>
        <v>0</v>
      </c>
      <c r="T343" cm="1">
        <f t="array" ref="T343">_xlfn.IFS('Paraclinicos '!W342="","",'Paraclinicos '!W342&lt;6,4,'Paraclinicos '!W342&lt;10,3,'Paraclinicos '!W342&lt;13,2,'Paraclinicos '!W342&lt;15,1,'Paraclinicos '!W342=15,0)</f>
        <v>4</v>
      </c>
      <c r="U343" s="54">
        <f t="shared" si="15"/>
        <v>6</v>
      </c>
      <c r="V343" cm="1">
        <f t="array" ref="V343">_xlfn.IFS('Paraclinicos '!S342="","",OR('Paraclinicos '!S342&lt;=8,'Paraclinicos '!S342&gt;=25),3,'Paraclinicos '!S342&lt;12,1,'Paraclinicos '!S342&lt;21,0,'Paraclinicos '!S342&lt;25,2)</f>
        <v>0</v>
      </c>
      <c r="W343" t="str">
        <f>IFERROR(IF(INDEX('BD Demog para scores enalazar'!Y$2:'BD Demog para scores enalazar'!Y$3000,MATCH(Formulas!A343,'BD Demog para scores enalazar'!A$2:'BD Demog para scores enalazar'!A$3000,0))=1,"SI","NO"),"")</f>
        <v>NO</v>
      </c>
      <c r="X343" s="9" t="str">
        <f>IFERROR(IF(INDEX('BD Demog para scores enalazar'!AJ$2:'BD Demog para scores enalazar'!AJ$3000,MATCH(Formulas!A343,'BD Demog para scores enalazar'!A$2:'BD Demog para scores enalazar'!A$3000,0))=1,"SI","NO"),"")</f>
        <v>NO</v>
      </c>
      <c r="Y343" cm="1">
        <f t="array" ref="Y343">IF(AND(W343="NO",X343="NO"),_xlfn.IFS('Paraclinicos '!K342&lt;=91,3,'Paraclinicos '!K342&lt;94,2,'Paraclinicos '!K342&lt;96,1,'Paraclinicos '!K342&gt;=96,0),"")</f>
        <v>3</v>
      </c>
      <c r="Z343" t="str" cm="1">
        <f t="array" ref="Z343">IF(OR(W343="SI",X343="SI"),_xlfn.IFS(OR(AND('Paraclinicos '!K342&lt;=83),AND('Paraclinicos '!K342&gt;=97,AA343=2)),3,OR(AND('Paraclinicos '!K342&lt;=86),AND('Paraclinicos '!K342&gt;=94,AA343=2)),2,OR(AND('Paraclinicos '!K342&lt;=88),AND('Paraclinicos '!K342&gt;=92,AA343=2)),1,OR(AND('Paraclinicos '!K342&gt;=88,'Paraclinicos '!K342&lt;=92),AND('Paraclinicos '!K342&gt;=93,AA343=0)),0),"")</f>
        <v/>
      </c>
      <c r="AA343" cm="1">
        <f t="array" ref="AA343">_xlfn.IFS('Paraclinicos '!E342="","",'Paraclinicos '!E342="Oxigeno",2,'Paraclinicos '!E342="Aire",0)</f>
        <v>2</v>
      </c>
    </row>
    <row r="344" spans="1:27" x14ac:dyDescent="0.25">
      <c r="A344">
        <f>'Paraclinicos '!A343</f>
        <v>55</v>
      </c>
      <c r="B344" s="3">
        <f>'Paraclinicos '!R343</f>
        <v>44325</v>
      </c>
      <c r="C344" cm="1">
        <f t="array" ref="C344">_xlfn.IFS('Paraclinicos '!Q343="","",'Paraclinicos '!Q343&gt;60,3,'Paraclinicos '!Q343&lt;=60,1)</f>
        <v>1</v>
      </c>
      <c r="D344" t="str">
        <f>IFERROR(IF(INDEX('BD Demog para scores enalazar'!BC$2:BC$3000,MATCH(Formulas!A344,'BD Demog para scores enalazar'!A$2:A$3000,0))=0,"SI","NO"),"")</f>
        <v>NO</v>
      </c>
      <c r="E344" cm="1">
        <f t="array" ref="E344">_xlfn.IFS(D344="","",D344="SI",4,D344="NO",1)</f>
        <v>1</v>
      </c>
      <c r="F344" cm="1">
        <f t="array" ref="F344">_xlfn.IFS('Paraclinicos '!B343="","",'Paraclinicos '!B343&gt;1,1,'Paraclinicos '!B343&lt;=1,3)</f>
        <v>3</v>
      </c>
      <c r="G344" t="str" cm="1">
        <f t="array" ref="G344">_xlfn.IFS('Paraclinicos '!D343="","",AND('Paraclinicos '!D343&gt;=250,'Paraclinicos '!D343&lt;=500),2,'Paraclinicos '!D343&gt;500,3,'Paraclinicos '!D343&lt;250,1)</f>
        <v/>
      </c>
      <c r="H344" s="50">
        <f t="shared" si="16"/>
        <v>5</v>
      </c>
      <c r="I344" cm="1">
        <f t="array" ref="I344">_xlfn.IFS('Paraclinicos '!Q343="","",'Paraclinicos '!Q343&gt;=65,1,'Paraclinicos '!Q343&lt;65,0)</f>
        <v>0</v>
      </c>
      <c r="J344" cm="1">
        <f t="array" ref="J344">_xlfn.IFS('Paraclinicos '!I343="","",'Paraclinicos '!I343&gt;7,1,'Paraclinicos '!I343&lt;=7,0)</f>
        <v>1</v>
      </c>
      <c r="K344" cm="1">
        <f t="array" ref="K344">_xlfn.IFS('Paraclinicos '!W343="","",'Paraclinicos '!W343&lt;=8,1,'Paraclinicos '!W343&gt;8,0)</f>
        <v>1</v>
      </c>
      <c r="L344" cm="1">
        <f t="array" ref="L344">_xlfn.IFS('Paraclinicos '!S343="","",'Paraclinicos '!S343&gt;=30,1,'Paraclinicos '!S343&lt;30,0)</f>
        <v>0</v>
      </c>
      <c r="M344" cm="1">
        <f t="array" ref="M344">_xlfn.IFS(OR('Paraclinicos '!T343="",'Paraclinicos '!U343=""),"",OR('Paraclinicos '!T343&lt;=90,'Paraclinicos '!U343&lt;=60),1,OR('Paraclinicos '!T343&gt;90,'Paraclinicos '!U343&gt;60),0)</f>
        <v>0</v>
      </c>
      <c r="N344" s="45">
        <f t="shared" si="17"/>
        <v>4</v>
      </c>
      <c r="O344" cm="1">
        <f t="array" ref="O344">_xlfn.IFS(OR('Paraclinicos '!M343="",'Paraclinicos '!N343="",'Paraclinicos '!N343=0),"",'Paraclinicos '!M343/'Paraclinicos '!N343&lt;100,4,'Paraclinicos '!M343/'Paraclinicos '!N343&lt;200,3,'Paraclinicos '!M343/'Paraclinicos '!N343&lt;300,2,'Paraclinicos '!M343/'Paraclinicos '!N343&lt;400,1,'Paraclinicos '!M343/'Paraclinicos '!N343&gt;=400,0)</f>
        <v>2</v>
      </c>
      <c r="P344" cm="1">
        <f t="array" ref="P344">_xlfn.IFS('Paraclinicos '!C343="","",'Paraclinicos '!C343&lt;20,4,'Paraclinicos '!C343&lt;50,3,'Paraclinicos '!C343&lt;100,2,'Paraclinicos '!C343&lt;150,1,'Paraclinicos '!C343&gt;150,0)</f>
        <v>0</v>
      </c>
      <c r="Q344" cm="1">
        <f t="array" ref="Q344">_xlfn.IFS('Paraclinicos '!O343="","",'Paraclinicos '!O343&lt;1.2,0,'Paraclinicos '!O343&lt;2,1,'Paraclinicos '!O343&lt;3.5,2,'Paraclinicos '!O343&lt;5,3,'Paraclinicos '!O343&gt;5,4)</f>
        <v>0</v>
      </c>
      <c r="R344" cm="1">
        <f t="array" ref="R344">_xlfn.IFS('Paraclinicos '!J343="","",'Paraclinicos '!J343&lt;1.2,0,'Paraclinicos '!J343&lt;2,1,'Paraclinicos '!J343&lt;6,2,'Paraclinicos '!J343&lt;12,3,'Paraclinicos '!J343&gt;=12,4)</f>
        <v>0</v>
      </c>
      <c r="S344" cm="1">
        <f t="array" ref="S344">_xlfn.IFS('Paraclinicos '!Y343="","",'Paraclinicos '!Y343&lt;70,1,'Paraclinicos '!Y343&gt;=70,0)</f>
        <v>0</v>
      </c>
      <c r="T344" cm="1">
        <f t="array" ref="T344">_xlfn.IFS('Paraclinicos '!W343="","",'Paraclinicos '!W343&lt;6,4,'Paraclinicos '!W343&lt;10,3,'Paraclinicos '!W343&lt;13,2,'Paraclinicos '!W343&lt;15,1,'Paraclinicos '!W343=15,0)</f>
        <v>4</v>
      </c>
      <c r="U344" s="54">
        <f t="shared" si="15"/>
        <v>6</v>
      </c>
      <c r="V344" cm="1">
        <f t="array" ref="V344">_xlfn.IFS('Paraclinicos '!S343="","",OR('Paraclinicos '!S343&lt;=8,'Paraclinicos '!S343&gt;=25),3,'Paraclinicos '!S343&lt;12,1,'Paraclinicos '!S343&lt;21,0,'Paraclinicos '!S343&lt;25,2)</f>
        <v>2</v>
      </c>
      <c r="W344" t="str">
        <f>IFERROR(IF(INDEX('BD Demog para scores enalazar'!Y$2:'BD Demog para scores enalazar'!Y$3000,MATCH(Formulas!A344,'BD Demog para scores enalazar'!A$2:'BD Demog para scores enalazar'!A$3000,0))=1,"SI","NO"),"")</f>
        <v>NO</v>
      </c>
      <c r="X344" s="9" t="str">
        <f>IFERROR(IF(INDEX('BD Demog para scores enalazar'!AJ$2:'BD Demog para scores enalazar'!AJ$3000,MATCH(Formulas!A344,'BD Demog para scores enalazar'!A$2:'BD Demog para scores enalazar'!A$3000,0))=1,"SI","NO"),"")</f>
        <v>NO</v>
      </c>
      <c r="Y344" cm="1">
        <f t="array" ref="Y344">IF(AND(W344="NO",X344="NO"),_xlfn.IFS('Paraclinicos '!K343&lt;=91,3,'Paraclinicos '!K343&lt;94,2,'Paraclinicos '!K343&lt;96,1,'Paraclinicos '!K343&gt;=96,0),"")</f>
        <v>2</v>
      </c>
      <c r="Z344" t="str" cm="1">
        <f t="array" ref="Z344">IF(OR(W344="SI",X344="SI"),_xlfn.IFS(OR(AND('Paraclinicos '!K343&lt;=83),AND('Paraclinicos '!K343&gt;=97,AA344=2)),3,OR(AND('Paraclinicos '!K343&lt;=86),AND('Paraclinicos '!K343&gt;=94,AA344=2)),2,OR(AND('Paraclinicos '!K343&lt;=88),AND('Paraclinicos '!K343&gt;=92,AA344=2)),1,OR(AND('Paraclinicos '!K343&gt;=88,'Paraclinicos '!K343&lt;=92),AND('Paraclinicos '!K343&gt;=93,AA344=0)),0),"")</f>
        <v/>
      </c>
      <c r="AA344" cm="1">
        <f t="array" ref="AA344">_xlfn.IFS('Paraclinicos '!E343="","",'Paraclinicos '!E343="Oxigeno",2,'Paraclinicos '!E343="Aire",0)</f>
        <v>2</v>
      </c>
    </row>
    <row r="345" spans="1:27" x14ac:dyDescent="0.25">
      <c r="A345">
        <f>'Paraclinicos '!A344</f>
        <v>55</v>
      </c>
      <c r="B345" s="3">
        <f>'Paraclinicos '!R344</f>
        <v>44327</v>
      </c>
      <c r="C345" cm="1">
        <f t="array" ref="C345">_xlfn.IFS('Paraclinicos '!Q344="","",'Paraclinicos '!Q344&gt;60,3,'Paraclinicos '!Q344&lt;=60,1)</f>
        <v>1</v>
      </c>
      <c r="D345" t="str">
        <f>IFERROR(IF(INDEX('BD Demog para scores enalazar'!BC$2:BC$3000,MATCH(Formulas!A345,'BD Demog para scores enalazar'!A$2:A$3000,0))=0,"SI","NO"),"")</f>
        <v>NO</v>
      </c>
      <c r="E345" cm="1">
        <f t="array" ref="E345">_xlfn.IFS(D345="","",D345="SI",4,D345="NO",1)</f>
        <v>1</v>
      </c>
      <c r="F345" cm="1">
        <f t="array" ref="F345">_xlfn.IFS('Paraclinicos '!B344="","",'Paraclinicos '!B344&gt;1,1,'Paraclinicos '!B344&lt;=1,3)</f>
        <v>3</v>
      </c>
      <c r="G345" t="str" cm="1">
        <f t="array" ref="G345">_xlfn.IFS('Paraclinicos '!D344="","",AND('Paraclinicos '!D344&gt;=250,'Paraclinicos '!D344&lt;=500),2,'Paraclinicos '!D344&gt;500,3,'Paraclinicos '!D344&lt;250,1)</f>
        <v/>
      </c>
      <c r="H345" s="50">
        <f t="shared" si="16"/>
        <v>5</v>
      </c>
      <c r="I345" cm="1">
        <f t="array" ref="I345">_xlfn.IFS('Paraclinicos '!Q344="","",'Paraclinicos '!Q344&gt;=65,1,'Paraclinicos '!Q344&lt;65,0)</f>
        <v>0</v>
      </c>
      <c r="J345" cm="1">
        <f t="array" ref="J345">_xlfn.IFS('Paraclinicos '!I344="","",'Paraclinicos '!I344&gt;7,1,'Paraclinicos '!I344&lt;=7,0)</f>
        <v>1</v>
      </c>
      <c r="K345" cm="1">
        <f t="array" ref="K345">_xlfn.IFS('Paraclinicos '!W344="","",'Paraclinicos '!W344&lt;=8,1,'Paraclinicos '!W344&gt;8,0)</f>
        <v>1</v>
      </c>
      <c r="L345" cm="1">
        <f t="array" ref="L345">_xlfn.IFS('Paraclinicos '!S344="","",'Paraclinicos '!S344&gt;=30,1,'Paraclinicos '!S344&lt;30,0)</f>
        <v>0</v>
      </c>
      <c r="M345" cm="1">
        <f t="array" ref="M345">_xlfn.IFS(OR('Paraclinicos '!T344="",'Paraclinicos '!U344=""),"",OR('Paraclinicos '!T344&lt;=90,'Paraclinicos '!U344&lt;=60),1,OR('Paraclinicos '!T344&gt;90,'Paraclinicos '!U344&gt;60),0)</f>
        <v>0</v>
      </c>
      <c r="N345" s="45">
        <f t="shared" si="17"/>
        <v>4</v>
      </c>
      <c r="O345" cm="1">
        <f t="array" ref="O345">_xlfn.IFS(OR('Paraclinicos '!M344="",'Paraclinicos '!N344="",'Paraclinicos '!N344=0),"",'Paraclinicos '!M344/'Paraclinicos '!N344&lt;100,4,'Paraclinicos '!M344/'Paraclinicos '!N344&lt;200,3,'Paraclinicos '!M344/'Paraclinicos '!N344&lt;300,2,'Paraclinicos '!M344/'Paraclinicos '!N344&lt;400,1,'Paraclinicos '!M344/'Paraclinicos '!N344&gt;=400,0)</f>
        <v>1</v>
      </c>
      <c r="P345" cm="1">
        <f t="array" ref="P345">_xlfn.IFS('Paraclinicos '!C344="","",'Paraclinicos '!C344&lt;20,4,'Paraclinicos '!C344&lt;50,3,'Paraclinicos '!C344&lt;100,2,'Paraclinicos '!C344&lt;150,1,'Paraclinicos '!C344&gt;150,0)</f>
        <v>0</v>
      </c>
      <c r="Q345" cm="1">
        <f t="array" ref="Q345">_xlfn.IFS('Paraclinicos '!O344="","",'Paraclinicos '!O344&lt;1.2,0,'Paraclinicos '!O344&lt;2,1,'Paraclinicos '!O344&lt;3.5,2,'Paraclinicos '!O344&lt;5,3,'Paraclinicos '!O344&gt;5,4)</f>
        <v>0</v>
      </c>
      <c r="R345" cm="1">
        <f t="array" ref="R345">_xlfn.IFS('Paraclinicos '!J344="","",'Paraclinicos '!J344&lt;1.2,0,'Paraclinicos '!J344&lt;2,1,'Paraclinicos '!J344&lt;6,2,'Paraclinicos '!J344&lt;12,3,'Paraclinicos '!J344&gt;=12,4)</f>
        <v>0</v>
      </c>
      <c r="S345" cm="1">
        <f t="array" ref="S345">_xlfn.IFS('Paraclinicos '!Y344="","",'Paraclinicos '!Y344&lt;70,1,'Paraclinicos '!Y344&gt;=70,0)</f>
        <v>0</v>
      </c>
      <c r="T345" cm="1">
        <f t="array" ref="T345">_xlfn.IFS('Paraclinicos '!W344="","",'Paraclinicos '!W344&lt;6,4,'Paraclinicos '!W344&lt;10,3,'Paraclinicos '!W344&lt;13,2,'Paraclinicos '!W344&lt;15,1,'Paraclinicos '!W344=15,0)</f>
        <v>4</v>
      </c>
      <c r="U345" s="54">
        <f t="shared" si="15"/>
        <v>5</v>
      </c>
      <c r="V345" cm="1">
        <f t="array" ref="V345">_xlfn.IFS('Paraclinicos '!S344="","",OR('Paraclinicos '!S344&lt;=8,'Paraclinicos '!S344&gt;=25),3,'Paraclinicos '!S344&lt;12,1,'Paraclinicos '!S344&lt;21,0,'Paraclinicos '!S344&lt;25,2)</f>
        <v>0</v>
      </c>
      <c r="W345" t="str">
        <f>IFERROR(IF(INDEX('BD Demog para scores enalazar'!Y$2:'BD Demog para scores enalazar'!Y$3000,MATCH(Formulas!A345,'BD Demog para scores enalazar'!A$2:'BD Demog para scores enalazar'!A$3000,0))=1,"SI","NO"),"")</f>
        <v>NO</v>
      </c>
      <c r="X345" s="9" t="str">
        <f>IFERROR(IF(INDEX('BD Demog para scores enalazar'!AJ$2:'BD Demog para scores enalazar'!AJ$3000,MATCH(Formulas!A345,'BD Demog para scores enalazar'!A$2:'BD Demog para scores enalazar'!A$3000,0))=1,"SI","NO"),"")</f>
        <v>NO</v>
      </c>
      <c r="Y345" cm="1">
        <f t="array" ref="Y345">IF(AND(W345="NO",X345="NO"),_xlfn.IFS('Paraclinicos '!K344&lt;=91,3,'Paraclinicos '!K344&lt;94,2,'Paraclinicos '!K344&lt;96,1,'Paraclinicos '!K344&gt;=96,0),"")</f>
        <v>2</v>
      </c>
      <c r="Z345" t="str" cm="1">
        <f t="array" ref="Z345">IF(OR(W345="SI",X345="SI"),_xlfn.IFS(OR(AND('Paraclinicos '!K344&lt;=83),AND('Paraclinicos '!K344&gt;=97,AA345=2)),3,OR(AND('Paraclinicos '!K344&lt;=86),AND('Paraclinicos '!K344&gt;=94,AA345=2)),2,OR(AND('Paraclinicos '!K344&lt;=88),AND('Paraclinicos '!K344&gt;=92,AA345=2)),1,OR(AND('Paraclinicos '!K344&gt;=88,'Paraclinicos '!K344&lt;=92),AND('Paraclinicos '!K344&gt;=93,AA345=0)),0),"")</f>
        <v/>
      </c>
      <c r="AA345" cm="1">
        <f t="array" ref="AA345">_xlfn.IFS('Paraclinicos '!E344="","",'Paraclinicos '!E344="Oxigeno",2,'Paraclinicos '!E344="Aire",0)</f>
        <v>2</v>
      </c>
    </row>
    <row r="346" spans="1:27" x14ac:dyDescent="0.25">
      <c r="A346">
        <f>'Paraclinicos '!A345</f>
        <v>55</v>
      </c>
      <c r="B346" s="3">
        <f>'Paraclinicos '!R345</f>
        <v>44329</v>
      </c>
      <c r="C346" cm="1">
        <f t="array" ref="C346">_xlfn.IFS('Paraclinicos '!Q345="","",'Paraclinicos '!Q345&gt;60,3,'Paraclinicos '!Q345&lt;=60,1)</f>
        <v>1</v>
      </c>
      <c r="D346" t="str">
        <f>IFERROR(IF(INDEX('BD Demog para scores enalazar'!BC$2:BC$3000,MATCH(Formulas!A346,'BD Demog para scores enalazar'!A$2:A$3000,0))=0,"SI","NO"),"")</f>
        <v>NO</v>
      </c>
      <c r="E346" cm="1">
        <f t="array" ref="E346">_xlfn.IFS(D346="","",D346="SI",4,D346="NO",1)</f>
        <v>1</v>
      </c>
      <c r="F346" cm="1">
        <f t="array" ref="F346">_xlfn.IFS('Paraclinicos '!B345="","",'Paraclinicos '!B345&gt;1,1,'Paraclinicos '!B345&lt;=1,3)</f>
        <v>1</v>
      </c>
      <c r="G346" t="str" cm="1">
        <f t="array" ref="G346">_xlfn.IFS('Paraclinicos '!D345="","",AND('Paraclinicos '!D345&gt;=250,'Paraclinicos '!D345&lt;=500),2,'Paraclinicos '!D345&gt;500,3,'Paraclinicos '!D345&lt;250,1)</f>
        <v/>
      </c>
      <c r="H346" s="50">
        <f t="shared" si="16"/>
        <v>3</v>
      </c>
      <c r="I346" cm="1">
        <f t="array" ref="I346">_xlfn.IFS('Paraclinicos '!Q345="","",'Paraclinicos '!Q345&gt;=65,1,'Paraclinicos '!Q345&lt;65,0)</f>
        <v>0</v>
      </c>
      <c r="J346" cm="1">
        <f t="array" ref="J346">_xlfn.IFS('Paraclinicos '!I345="","",'Paraclinicos '!I345&gt;7,1,'Paraclinicos '!I345&lt;=7,0)</f>
        <v>1</v>
      </c>
      <c r="K346" cm="1">
        <f t="array" ref="K346">_xlfn.IFS('Paraclinicos '!W345="","",'Paraclinicos '!W345&lt;=8,1,'Paraclinicos '!W345&gt;8,0)</f>
        <v>1</v>
      </c>
      <c r="L346" cm="1">
        <f t="array" ref="L346">_xlfn.IFS('Paraclinicos '!S345="","",'Paraclinicos '!S345&gt;=30,1,'Paraclinicos '!S345&lt;30,0)</f>
        <v>0</v>
      </c>
      <c r="M346" cm="1">
        <f t="array" ref="M346">_xlfn.IFS(OR('Paraclinicos '!T345="",'Paraclinicos '!U345=""),"",OR('Paraclinicos '!T345&lt;=90,'Paraclinicos '!U345&lt;=60),1,OR('Paraclinicos '!T345&gt;90,'Paraclinicos '!U345&gt;60),0)</f>
        <v>0</v>
      </c>
      <c r="N346" s="45">
        <f t="shared" si="17"/>
        <v>4</v>
      </c>
      <c r="O346" cm="1">
        <f t="array" ref="O346">_xlfn.IFS(OR('Paraclinicos '!M345="",'Paraclinicos '!N345="",'Paraclinicos '!N345=0),"",'Paraclinicos '!M345/'Paraclinicos '!N345&lt;100,4,'Paraclinicos '!M345/'Paraclinicos '!N345&lt;200,3,'Paraclinicos '!M345/'Paraclinicos '!N345&lt;300,2,'Paraclinicos '!M345/'Paraclinicos '!N345&lt;400,1,'Paraclinicos '!M345/'Paraclinicos '!N345&gt;=400,0)</f>
        <v>3</v>
      </c>
      <c r="P346" cm="1">
        <f t="array" ref="P346">_xlfn.IFS('Paraclinicos '!C345="","",'Paraclinicos '!C345&lt;20,4,'Paraclinicos '!C345&lt;50,3,'Paraclinicos '!C345&lt;100,2,'Paraclinicos '!C345&lt;150,1,'Paraclinicos '!C345&gt;150,0)</f>
        <v>0</v>
      </c>
      <c r="Q346" cm="1">
        <f t="array" ref="Q346">_xlfn.IFS('Paraclinicos '!O345="","",'Paraclinicos '!O345&lt;1.2,0,'Paraclinicos '!O345&lt;2,1,'Paraclinicos '!O345&lt;3.5,2,'Paraclinicos '!O345&lt;5,3,'Paraclinicos '!O345&gt;5,4)</f>
        <v>0</v>
      </c>
      <c r="R346" cm="1">
        <f t="array" ref="R346">_xlfn.IFS('Paraclinicos '!J345="","",'Paraclinicos '!J345&lt;1.2,0,'Paraclinicos '!J345&lt;2,1,'Paraclinicos '!J345&lt;6,2,'Paraclinicos '!J345&lt;12,3,'Paraclinicos '!J345&gt;=12,4)</f>
        <v>0</v>
      </c>
      <c r="S346" cm="1">
        <f t="array" ref="S346">_xlfn.IFS('Paraclinicos '!Y345="","",'Paraclinicos '!Y345&lt;70,1,'Paraclinicos '!Y345&gt;=70,0)</f>
        <v>0</v>
      </c>
      <c r="T346" cm="1">
        <f t="array" ref="T346">_xlfn.IFS('Paraclinicos '!W345="","",'Paraclinicos '!W345&lt;6,4,'Paraclinicos '!W345&lt;10,3,'Paraclinicos '!W345&lt;13,2,'Paraclinicos '!W345&lt;15,1,'Paraclinicos '!W345=15,0)</f>
        <v>4</v>
      </c>
      <c r="U346" s="54">
        <f t="shared" si="15"/>
        <v>7</v>
      </c>
      <c r="V346" cm="1">
        <f t="array" ref="V346">_xlfn.IFS('Paraclinicos '!S345="","",OR('Paraclinicos '!S345&lt;=8,'Paraclinicos '!S345&gt;=25),3,'Paraclinicos '!S345&lt;12,1,'Paraclinicos '!S345&lt;21,0,'Paraclinicos '!S345&lt;25,2)</f>
        <v>2</v>
      </c>
      <c r="W346" t="str">
        <f>IFERROR(IF(INDEX('BD Demog para scores enalazar'!Y$2:'BD Demog para scores enalazar'!Y$3000,MATCH(Formulas!A346,'BD Demog para scores enalazar'!A$2:'BD Demog para scores enalazar'!A$3000,0))=1,"SI","NO"),"")</f>
        <v>NO</v>
      </c>
      <c r="X346" s="9" t="str">
        <f>IFERROR(IF(INDEX('BD Demog para scores enalazar'!AJ$2:'BD Demog para scores enalazar'!AJ$3000,MATCH(Formulas!A346,'BD Demog para scores enalazar'!A$2:'BD Demog para scores enalazar'!A$3000,0))=1,"SI","NO"),"")</f>
        <v>NO</v>
      </c>
      <c r="Y346" cm="1">
        <f t="array" ref="Y346">IF(AND(W346="NO",X346="NO"),_xlfn.IFS('Paraclinicos '!K345&lt;=91,3,'Paraclinicos '!K345&lt;94,2,'Paraclinicos '!K345&lt;96,1,'Paraclinicos '!K345&gt;=96,0),"")</f>
        <v>3</v>
      </c>
      <c r="Z346" t="str" cm="1">
        <f t="array" ref="Z346">IF(OR(W346="SI",X346="SI"),_xlfn.IFS(OR(AND('Paraclinicos '!K345&lt;=83),AND('Paraclinicos '!K345&gt;=97,AA346=2)),3,OR(AND('Paraclinicos '!K345&lt;=86),AND('Paraclinicos '!K345&gt;=94,AA346=2)),2,OR(AND('Paraclinicos '!K345&lt;=88),AND('Paraclinicos '!K345&gt;=92,AA346=2)),1,OR(AND('Paraclinicos '!K345&gt;=88,'Paraclinicos '!K345&lt;=92),AND('Paraclinicos '!K345&gt;=93,AA346=0)),0),"")</f>
        <v/>
      </c>
      <c r="AA346" cm="1">
        <f t="array" ref="AA346">_xlfn.IFS('Paraclinicos '!E345="","",'Paraclinicos '!E345="Oxigeno",2,'Paraclinicos '!E345="Aire",0)</f>
        <v>2</v>
      </c>
    </row>
    <row r="347" spans="1:27" x14ac:dyDescent="0.25">
      <c r="A347">
        <f>'Paraclinicos '!A346</f>
        <v>55</v>
      </c>
      <c r="B347" s="3">
        <f>'Paraclinicos '!R346</f>
        <v>44331</v>
      </c>
      <c r="C347" cm="1">
        <f t="array" ref="C347">_xlfn.IFS('Paraclinicos '!Q346="","",'Paraclinicos '!Q346&gt;60,3,'Paraclinicos '!Q346&lt;=60,1)</f>
        <v>1</v>
      </c>
      <c r="D347" t="str">
        <f>IFERROR(IF(INDEX('BD Demog para scores enalazar'!BC$2:BC$3000,MATCH(Formulas!A347,'BD Demog para scores enalazar'!A$2:A$3000,0))=0,"SI","NO"),"")</f>
        <v>NO</v>
      </c>
      <c r="E347" cm="1">
        <f t="array" ref="E347">_xlfn.IFS(D347="","",D347="SI",4,D347="NO",1)</f>
        <v>1</v>
      </c>
      <c r="F347" cm="1">
        <f t="array" ref="F347">_xlfn.IFS('Paraclinicos '!B346="","",'Paraclinicos '!B346&gt;1,1,'Paraclinicos '!B346&lt;=1,3)</f>
        <v>3</v>
      </c>
      <c r="G347" t="str" cm="1">
        <f t="array" ref="G347">_xlfn.IFS('Paraclinicos '!D346="","",AND('Paraclinicos '!D346&gt;=250,'Paraclinicos '!D346&lt;=500),2,'Paraclinicos '!D346&gt;500,3,'Paraclinicos '!D346&lt;250,1)</f>
        <v/>
      </c>
      <c r="H347" s="50">
        <f t="shared" si="16"/>
        <v>5</v>
      </c>
      <c r="I347" cm="1">
        <f t="array" ref="I347">_xlfn.IFS('Paraclinicos '!Q346="","",'Paraclinicos '!Q346&gt;=65,1,'Paraclinicos '!Q346&lt;65,0)</f>
        <v>0</v>
      </c>
      <c r="J347" cm="1">
        <f t="array" ref="J347">_xlfn.IFS('Paraclinicos '!I346="","",'Paraclinicos '!I346&gt;7,1,'Paraclinicos '!I346&lt;=7,0)</f>
        <v>1</v>
      </c>
      <c r="K347" cm="1">
        <f t="array" ref="K347">_xlfn.IFS('Paraclinicos '!W346="","",'Paraclinicos '!W346&lt;=8,1,'Paraclinicos '!W346&gt;8,0)</f>
        <v>0</v>
      </c>
      <c r="L347" cm="1">
        <f t="array" ref="L347">_xlfn.IFS('Paraclinicos '!S346="","",'Paraclinicos '!S346&gt;=30,1,'Paraclinicos '!S346&lt;30,0)</f>
        <v>0</v>
      </c>
      <c r="M347" cm="1">
        <f t="array" ref="M347">_xlfn.IFS(OR('Paraclinicos '!T346="",'Paraclinicos '!U346=""),"",OR('Paraclinicos '!T346&lt;=90,'Paraclinicos '!U346&lt;=60),1,OR('Paraclinicos '!T346&gt;90,'Paraclinicos '!U346&gt;60),0)</f>
        <v>0</v>
      </c>
      <c r="N347" s="45">
        <f t="shared" si="17"/>
        <v>3</v>
      </c>
      <c r="O347" cm="1">
        <f t="array" ref="O347">_xlfn.IFS(OR('Paraclinicos '!M346="",'Paraclinicos '!N346="",'Paraclinicos '!N346=0),"",'Paraclinicos '!M346/'Paraclinicos '!N346&lt;100,4,'Paraclinicos '!M346/'Paraclinicos '!N346&lt;200,3,'Paraclinicos '!M346/'Paraclinicos '!N346&lt;300,2,'Paraclinicos '!M346/'Paraclinicos '!N346&lt;400,1,'Paraclinicos '!M346/'Paraclinicos '!N346&gt;=400,0)</f>
        <v>2</v>
      </c>
      <c r="P347" cm="1">
        <f t="array" ref="P347">_xlfn.IFS('Paraclinicos '!C346="","",'Paraclinicos '!C346&lt;20,4,'Paraclinicos '!C346&lt;50,3,'Paraclinicos '!C346&lt;100,2,'Paraclinicos '!C346&lt;150,1,'Paraclinicos '!C346&gt;150,0)</f>
        <v>0</v>
      </c>
      <c r="Q347" cm="1">
        <f t="array" ref="Q347">_xlfn.IFS('Paraclinicos '!O346="","",'Paraclinicos '!O346&lt;1.2,0,'Paraclinicos '!O346&lt;2,1,'Paraclinicos '!O346&lt;3.5,2,'Paraclinicos '!O346&lt;5,3,'Paraclinicos '!O346&gt;5,4)</f>
        <v>0</v>
      </c>
      <c r="R347" cm="1">
        <f t="array" ref="R347">_xlfn.IFS('Paraclinicos '!J346="","",'Paraclinicos '!J346&lt;1.2,0,'Paraclinicos '!J346&lt;2,1,'Paraclinicos '!J346&lt;6,2,'Paraclinicos '!J346&lt;12,3,'Paraclinicos '!J346&gt;=12,4)</f>
        <v>0</v>
      </c>
      <c r="S347" cm="1">
        <f t="array" ref="S347">_xlfn.IFS('Paraclinicos '!Y346="","",'Paraclinicos '!Y346&lt;70,1,'Paraclinicos '!Y346&gt;=70,0)</f>
        <v>0</v>
      </c>
      <c r="T347" cm="1">
        <f t="array" ref="T347">_xlfn.IFS('Paraclinicos '!W346="","",'Paraclinicos '!W346&lt;6,4,'Paraclinicos '!W346&lt;10,3,'Paraclinicos '!W346&lt;13,2,'Paraclinicos '!W346&lt;15,1,'Paraclinicos '!W346=15,0)</f>
        <v>2</v>
      </c>
      <c r="U347" s="54">
        <f t="shared" si="15"/>
        <v>4</v>
      </c>
      <c r="V347" cm="1">
        <f t="array" ref="V347">_xlfn.IFS('Paraclinicos '!S346="","",OR('Paraclinicos '!S346&lt;=8,'Paraclinicos '!S346&gt;=25),3,'Paraclinicos '!S346&lt;12,1,'Paraclinicos '!S346&lt;21,0,'Paraclinicos '!S346&lt;25,2)</f>
        <v>2</v>
      </c>
      <c r="W347" t="str">
        <f>IFERROR(IF(INDEX('BD Demog para scores enalazar'!Y$2:'BD Demog para scores enalazar'!Y$3000,MATCH(Formulas!A347,'BD Demog para scores enalazar'!A$2:'BD Demog para scores enalazar'!A$3000,0))=1,"SI","NO"),"")</f>
        <v>NO</v>
      </c>
      <c r="X347" s="9" t="str">
        <f>IFERROR(IF(INDEX('BD Demog para scores enalazar'!AJ$2:'BD Demog para scores enalazar'!AJ$3000,MATCH(Formulas!A347,'BD Demog para scores enalazar'!A$2:'BD Demog para scores enalazar'!A$3000,0))=1,"SI","NO"),"")</f>
        <v>NO</v>
      </c>
      <c r="Y347" cm="1">
        <f t="array" ref="Y347">IF(AND(W347="NO",X347="NO"),_xlfn.IFS('Paraclinicos '!K346&lt;=91,3,'Paraclinicos '!K346&lt;94,2,'Paraclinicos '!K346&lt;96,1,'Paraclinicos '!K346&gt;=96,0),"")</f>
        <v>2</v>
      </c>
      <c r="Z347" t="str" cm="1">
        <f t="array" ref="Z347">IF(OR(W347="SI",X347="SI"),_xlfn.IFS(OR(AND('Paraclinicos '!K346&lt;=83),AND('Paraclinicos '!K346&gt;=97,AA347=2)),3,OR(AND('Paraclinicos '!K346&lt;=86),AND('Paraclinicos '!K346&gt;=94,AA347=2)),2,OR(AND('Paraclinicos '!K346&lt;=88),AND('Paraclinicos '!K346&gt;=92,AA347=2)),1,OR(AND('Paraclinicos '!K346&gt;=88,'Paraclinicos '!K346&lt;=92),AND('Paraclinicos '!K346&gt;=93,AA347=0)),0),"")</f>
        <v/>
      </c>
      <c r="AA347" cm="1">
        <f t="array" ref="AA347">_xlfn.IFS('Paraclinicos '!E346="","",'Paraclinicos '!E346="Oxigeno",2,'Paraclinicos '!E346="Aire",0)</f>
        <v>2</v>
      </c>
    </row>
    <row r="348" spans="1:27" x14ac:dyDescent="0.25">
      <c r="A348">
        <f>'Paraclinicos '!A347</f>
        <v>55</v>
      </c>
      <c r="B348" s="3">
        <f>'Paraclinicos '!R347</f>
        <v>44333</v>
      </c>
      <c r="C348" cm="1">
        <f t="array" ref="C348">_xlfn.IFS('Paraclinicos '!Q347="","",'Paraclinicos '!Q347&gt;60,3,'Paraclinicos '!Q347&lt;=60,1)</f>
        <v>1</v>
      </c>
      <c r="D348" t="str">
        <f>IFERROR(IF(INDEX('BD Demog para scores enalazar'!BC$2:BC$3000,MATCH(Formulas!A348,'BD Demog para scores enalazar'!A$2:A$3000,0))=0,"SI","NO"),"")</f>
        <v>NO</v>
      </c>
      <c r="E348" cm="1">
        <f t="array" ref="E348">_xlfn.IFS(D348="","",D348="SI",4,D348="NO",1)</f>
        <v>1</v>
      </c>
      <c r="F348" cm="1">
        <f t="array" ref="F348">_xlfn.IFS('Paraclinicos '!B347="","",'Paraclinicos '!B347&gt;1,1,'Paraclinicos '!B347&lt;=1,3)</f>
        <v>3</v>
      </c>
      <c r="G348" t="str" cm="1">
        <f t="array" ref="G348">_xlfn.IFS('Paraclinicos '!D347="","",AND('Paraclinicos '!D347&gt;=250,'Paraclinicos '!D347&lt;=500),2,'Paraclinicos '!D347&gt;500,3,'Paraclinicos '!D347&lt;250,1)</f>
        <v/>
      </c>
      <c r="H348" s="50">
        <f t="shared" si="16"/>
        <v>5</v>
      </c>
      <c r="I348" cm="1">
        <f t="array" ref="I348">_xlfn.IFS('Paraclinicos '!Q347="","",'Paraclinicos '!Q347&gt;=65,1,'Paraclinicos '!Q347&lt;65,0)</f>
        <v>0</v>
      </c>
      <c r="J348" cm="1">
        <f t="array" ref="J348">_xlfn.IFS('Paraclinicos '!I347="","",'Paraclinicos '!I347&gt;7,1,'Paraclinicos '!I347&lt;=7,0)</f>
        <v>1</v>
      </c>
      <c r="K348" cm="1">
        <f t="array" ref="K348">_xlfn.IFS('Paraclinicos '!W347="","",'Paraclinicos '!W347&lt;=8,1,'Paraclinicos '!W347&gt;8,0)</f>
        <v>0</v>
      </c>
      <c r="L348" cm="1">
        <f t="array" ref="L348">_xlfn.IFS('Paraclinicos '!S347="","",'Paraclinicos '!S347&gt;=30,1,'Paraclinicos '!S347&lt;30,0)</f>
        <v>0</v>
      </c>
      <c r="M348" cm="1">
        <f t="array" ref="M348">_xlfn.IFS(OR('Paraclinicos '!T347="",'Paraclinicos '!U347=""),"",OR('Paraclinicos '!T347&lt;=90,'Paraclinicos '!U347&lt;=60),1,OR('Paraclinicos '!T347&gt;90,'Paraclinicos '!U347&gt;60),0)</f>
        <v>0</v>
      </c>
      <c r="N348" s="45">
        <f t="shared" si="17"/>
        <v>2</v>
      </c>
      <c r="O348" cm="1">
        <f t="array" ref="O348">_xlfn.IFS(OR('Paraclinicos '!M347="",'Paraclinicos '!N347="",'Paraclinicos '!N347=0),"",'Paraclinicos '!M347/'Paraclinicos '!N347&lt;100,4,'Paraclinicos '!M347/'Paraclinicos '!N347&lt;200,3,'Paraclinicos '!M347/'Paraclinicos '!N347&lt;300,2,'Paraclinicos '!M347/'Paraclinicos '!N347&lt;400,1,'Paraclinicos '!M347/'Paraclinicos '!N347&gt;=400,0)</f>
        <v>2</v>
      </c>
      <c r="P348" cm="1">
        <f t="array" ref="P348">_xlfn.IFS('Paraclinicos '!C347="","",'Paraclinicos '!C347&lt;20,4,'Paraclinicos '!C347&lt;50,3,'Paraclinicos '!C347&lt;100,2,'Paraclinicos '!C347&lt;150,1,'Paraclinicos '!C347&gt;150,0)</f>
        <v>0</v>
      </c>
      <c r="Q348" cm="1">
        <f t="array" ref="Q348">_xlfn.IFS('Paraclinicos '!O347="","",'Paraclinicos '!O347&lt;1.2,0,'Paraclinicos '!O347&lt;2,1,'Paraclinicos '!O347&lt;3.5,2,'Paraclinicos '!O347&lt;5,3,'Paraclinicos '!O347&gt;5,4)</f>
        <v>0</v>
      </c>
      <c r="R348" cm="1">
        <f t="array" ref="R348">_xlfn.IFS('Paraclinicos '!J347="","",'Paraclinicos '!J347&lt;1.2,0,'Paraclinicos '!J347&lt;2,1,'Paraclinicos '!J347&lt;6,2,'Paraclinicos '!J347&lt;12,3,'Paraclinicos '!J347&gt;=12,4)</f>
        <v>0</v>
      </c>
      <c r="S348" cm="1">
        <f t="array" ref="S348">_xlfn.IFS('Paraclinicos '!Y347="","",'Paraclinicos '!Y347&lt;70,1,'Paraclinicos '!Y347&gt;=70,0)</f>
        <v>0</v>
      </c>
      <c r="T348" cm="1">
        <f t="array" ref="T348">_xlfn.IFS('Paraclinicos '!W347="","",'Paraclinicos '!W347&lt;6,4,'Paraclinicos '!W347&lt;10,3,'Paraclinicos '!W347&lt;13,2,'Paraclinicos '!W347&lt;15,1,'Paraclinicos '!W347=15,0)</f>
        <v>2</v>
      </c>
      <c r="U348" s="54">
        <f t="shared" si="15"/>
        <v>4</v>
      </c>
      <c r="V348" cm="1">
        <f t="array" ref="V348">_xlfn.IFS('Paraclinicos '!S347="","",OR('Paraclinicos '!S347&lt;=8,'Paraclinicos '!S347&gt;=25),3,'Paraclinicos '!S347&lt;12,1,'Paraclinicos '!S347&lt;21,0,'Paraclinicos '!S347&lt;25,2)</f>
        <v>3</v>
      </c>
      <c r="W348" t="str">
        <f>IFERROR(IF(INDEX('BD Demog para scores enalazar'!Y$2:'BD Demog para scores enalazar'!Y$3000,MATCH(Formulas!A348,'BD Demog para scores enalazar'!A$2:'BD Demog para scores enalazar'!A$3000,0))=1,"SI","NO"),"")</f>
        <v>NO</v>
      </c>
      <c r="X348" s="9" t="str">
        <f>IFERROR(IF(INDEX('BD Demog para scores enalazar'!AJ$2:'BD Demog para scores enalazar'!AJ$3000,MATCH(Formulas!A348,'BD Demog para scores enalazar'!A$2:'BD Demog para scores enalazar'!A$3000,0))=1,"SI","NO"),"")</f>
        <v>NO</v>
      </c>
      <c r="Y348" cm="1">
        <f t="array" ref="Y348">IF(AND(W348="NO",X348="NO"),_xlfn.IFS('Paraclinicos '!K347&lt;=91,3,'Paraclinicos '!K347&lt;94,2,'Paraclinicos '!K347&lt;96,1,'Paraclinicos '!K347&gt;=96,0),"")</f>
        <v>0</v>
      </c>
      <c r="Z348" t="str" cm="1">
        <f t="array" ref="Z348">IF(OR(W348="SI",X348="SI"),_xlfn.IFS(OR(AND('Paraclinicos '!K347&lt;=83),AND('Paraclinicos '!K347&gt;=97,AA348=2)),3,OR(AND('Paraclinicos '!K347&lt;=86),AND('Paraclinicos '!K347&gt;=94,AA348=2)),2,OR(AND('Paraclinicos '!K347&lt;=88),AND('Paraclinicos '!K347&gt;=92,AA348=2)),1,OR(AND('Paraclinicos '!K347&gt;=88,'Paraclinicos '!K347&lt;=92),AND('Paraclinicos '!K347&gt;=93,AA348=0)),0),"")</f>
        <v/>
      </c>
      <c r="AA348" cm="1">
        <f t="array" ref="AA348">_xlfn.IFS('Paraclinicos '!E347="","",'Paraclinicos '!E347="Oxigeno",2,'Paraclinicos '!E347="Aire",0)</f>
        <v>2</v>
      </c>
    </row>
    <row r="349" spans="1:27" x14ac:dyDescent="0.25">
      <c r="A349">
        <f>'Paraclinicos '!A348</f>
        <v>55</v>
      </c>
      <c r="B349" s="3">
        <f>'Paraclinicos '!R348</f>
        <v>44334</v>
      </c>
      <c r="C349" cm="1">
        <f t="array" ref="C349">_xlfn.IFS('Paraclinicos '!Q348="","",'Paraclinicos '!Q348&gt;60,3,'Paraclinicos '!Q348&lt;=60,1)</f>
        <v>1</v>
      </c>
      <c r="D349" t="str">
        <f>IFERROR(IF(INDEX('BD Demog para scores enalazar'!BC$2:BC$3000,MATCH(Formulas!A349,'BD Demog para scores enalazar'!A$2:A$3000,0))=0,"SI","NO"),"")</f>
        <v>NO</v>
      </c>
      <c r="E349" cm="1">
        <f t="array" ref="E349">_xlfn.IFS(D349="","",D349="SI",4,D349="NO",1)</f>
        <v>1</v>
      </c>
      <c r="F349" cm="1">
        <f t="array" ref="F349">_xlfn.IFS('Paraclinicos '!B348="","",'Paraclinicos '!B348&gt;1,1,'Paraclinicos '!B348&lt;=1,3)</f>
        <v>3</v>
      </c>
      <c r="G349" t="str" cm="1">
        <f t="array" ref="G349">_xlfn.IFS('Paraclinicos '!D348="","",AND('Paraclinicos '!D348&gt;=250,'Paraclinicos '!D348&lt;=500),2,'Paraclinicos '!D348&gt;500,3,'Paraclinicos '!D348&lt;250,1)</f>
        <v/>
      </c>
      <c r="H349" s="50">
        <f t="shared" si="16"/>
        <v>5</v>
      </c>
      <c r="I349" cm="1">
        <f t="array" ref="I349">_xlfn.IFS('Paraclinicos '!Q348="","",'Paraclinicos '!Q348&gt;=65,1,'Paraclinicos '!Q348&lt;65,0)</f>
        <v>0</v>
      </c>
      <c r="J349" cm="1">
        <f t="array" ref="J349">_xlfn.IFS('Paraclinicos '!I348="","",'Paraclinicos '!I348&gt;7,1,'Paraclinicos '!I348&lt;=7,0)</f>
        <v>1</v>
      </c>
      <c r="K349" cm="1">
        <f t="array" ref="K349">_xlfn.IFS('Paraclinicos '!W348="","",'Paraclinicos '!W348&lt;=8,1,'Paraclinicos '!W348&gt;8,0)</f>
        <v>1</v>
      </c>
      <c r="L349" cm="1">
        <f t="array" ref="L349">_xlfn.IFS('Paraclinicos '!S348="","",'Paraclinicos '!S348&gt;=30,1,'Paraclinicos '!S348&lt;30,0)</f>
        <v>0</v>
      </c>
      <c r="M349" cm="1">
        <f t="array" ref="M349">_xlfn.IFS(OR('Paraclinicos '!T348="",'Paraclinicos '!U348=""),"",OR('Paraclinicos '!T348&lt;=90,'Paraclinicos '!U348&lt;=60),1,OR('Paraclinicos '!T348&gt;90,'Paraclinicos '!U348&gt;60),0)</f>
        <v>0</v>
      </c>
      <c r="N349" s="45">
        <f t="shared" si="17"/>
        <v>3</v>
      </c>
      <c r="O349" cm="1">
        <f t="array" ref="O349">_xlfn.IFS(OR('Paraclinicos '!M348="",'Paraclinicos '!N348="",'Paraclinicos '!N348=0),"",'Paraclinicos '!M348/'Paraclinicos '!N348&lt;100,4,'Paraclinicos '!M348/'Paraclinicos '!N348&lt;200,3,'Paraclinicos '!M348/'Paraclinicos '!N348&lt;300,2,'Paraclinicos '!M348/'Paraclinicos '!N348&lt;400,1,'Paraclinicos '!M348/'Paraclinicos '!N348&gt;=400,0)</f>
        <v>2</v>
      </c>
      <c r="P349" cm="1">
        <f t="array" ref="P349">_xlfn.IFS('Paraclinicos '!C348="","",'Paraclinicos '!C348&lt;20,4,'Paraclinicos '!C348&lt;50,3,'Paraclinicos '!C348&lt;100,2,'Paraclinicos '!C348&lt;150,1,'Paraclinicos '!C348&gt;150,0)</f>
        <v>0</v>
      </c>
      <c r="Q349" cm="1">
        <f t="array" ref="Q349">_xlfn.IFS('Paraclinicos '!O348="","",'Paraclinicos '!O348&lt;1.2,0,'Paraclinicos '!O348&lt;2,1,'Paraclinicos '!O348&lt;3.5,2,'Paraclinicos '!O348&lt;5,3,'Paraclinicos '!O348&gt;5,4)</f>
        <v>0</v>
      </c>
      <c r="R349" t="str" cm="1">
        <f t="array" ref="R349">_xlfn.IFS('Paraclinicos '!J348="","",'Paraclinicos '!J348&lt;1.2,0,'Paraclinicos '!J348&lt;2,1,'Paraclinicos '!J348&lt;6,2,'Paraclinicos '!J348&lt;12,3,'Paraclinicos '!J348&gt;=12,4)</f>
        <v/>
      </c>
      <c r="S349" cm="1">
        <f t="array" ref="S349">_xlfn.IFS('Paraclinicos '!Y348="","",'Paraclinicos '!Y348&lt;70,1,'Paraclinicos '!Y348&gt;=70,0)</f>
        <v>0</v>
      </c>
      <c r="T349" cm="1">
        <f t="array" ref="T349">_xlfn.IFS('Paraclinicos '!W348="","",'Paraclinicos '!W348&lt;6,4,'Paraclinicos '!W348&lt;10,3,'Paraclinicos '!W348&lt;13,2,'Paraclinicos '!W348&lt;15,1,'Paraclinicos '!W348=15,0)</f>
        <v>4</v>
      </c>
      <c r="U349" s="54">
        <f t="shared" si="15"/>
        <v>6</v>
      </c>
      <c r="V349" cm="1">
        <f t="array" ref="V349">_xlfn.IFS('Paraclinicos '!S348="","",OR('Paraclinicos '!S348&lt;=8,'Paraclinicos '!S348&gt;=25),3,'Paraclinicos '!S348&lt;12,1,'Paraclinicos '!S348&lt;21,0,'Paraclinicos '!S348&lt;25,2)</f>
        <v>0</v>
      </c>
      <c r="W349" t="str">
        <f>IFERROR(IF(INDEX('BD Demog para scores enalazar'!Y$2:'BD Demog para scores enalazar'!Y$3000,MATCH(Formulas!A349,'BD Demog para scores enalazar'!A$2:'BD Demog para scores enalazar'!A$3000,0))=1,"SI","NO"),"")</f>
        <v>NO</v>
      </c>
      <c r="X349" s="9" t="str">
        <f>IFERROR(IF(INDEX('BD Demog para scores enalazar'!AJ$2:'BD Demog para scores enalazar'!AJ$3000,MATCH(Formulas!A349,'BD Demog para scores enalazar'!A$2:'BD Demog para scores enalazar'!A$3000,0))=1,"SI","NO"),"")</f>
        <v>NO</v>
      </c>
      <c r="Y349" cm="1">
        <f t="array" ref="Y349">IF(AND(W349="NO",X349="NO"),_xlfn.IFS('Paraclinicos '!K348&lt;=91,3,'Paraclinicos '!K348&lt;94,2,'Paraclinicos '!K348&lt;96,1,'Paraclinicos '!K348&gt;=96,0),"")</f>
        <v>3</v>
      </c>
      <c r="Z349" t="str" cm="1">
        <f t="array" ref="Z349">IF(OR(W349="SI",X349="SI"),_xlfn.IFS(OR(AND('Paraclinicos '!K348&lt;=83),AND('Paraclinicos '!K348&gt;=97,AA349=2)),3,OR(AND('Paraclinicos '!K348&lt;=86),AND('Paraclinicos '!K348&gt;=94,AA349=2)),2,OR(AND('Paraclinicos '!K348&lt;=88),AND('Paraclinicos '!K348&gt;=92,AA349=2)),1,OR(AND('Paraclinicos '!K348&gt;=88,'Paraclinicos '!K348&lt;=92),AND('Paraclinicos '!K348&gt;=93,AA349=0)),0),"")</f>
        <v/>
      </c>
      <c r="AA349" cm="1">
        <f t="array" ref="AA349">_xlfn.IFS('Paraclinicos '!E348="","",'Paraclinicos '!E348="Oxigeno",2,'Paraclinicos '!E348="Aire",0)</f>
        <v>2</v>
      </c>
    </row>
    <row r="350" spans="1:27" x14ac:dyDescent="0.25">
      <c r="A350">
        <f>'Paraclinicos '!A349</f>
        <v>55</v>
      </c>
      <c r="B350" s="3">
        <f>'Paraclinicos '!R349</f>
        <v>44335</v>
      </c>
      <c r="C350" cm="1">
        <f t="array" ref="C350">_xlfn.IFS('Paraclinicos '!Q349="","",'Paraclinicos '!Q349&gt;60,3,'Paraclinicos '!Q349&lt;=60,1)</f>
        <v>1</v>
      </c>
      <c r="D350" t="str">
        <f>IFERROR(IF(INDEX('BD Demog para scores enalazar'!BC$2:BC$3000,MATCH(Formulas!A350,'BD Demog para scores enalazar'!A$2:A$3000,0))=0,"SI","NO"),"")</f>
        <v>NO</v>
      </c>
      <c r="E350" cm="1">
        <f t="array" ref="E350">_xlfn.IFS(D350="","",D350="SI",4,D350="NO",1)</f>
        <v>1</v>
      </c>
      <c r="F350" cm="1">
        <f t="array" ref="F350">_xlfn.IFS('Paraclinicos '!B349="","",'Paraclinicos '!B349&gt;1,1,'Paraclinicos '!B349&lt;=1,3)</f>
        <v>3</v>
      </c>
      <c r="G350" t="str" cm="1">
        <f t="array" ref="G350">_xlfn.IFS('Paraclinicos '!D349="","",AND('Paraclinicos '!D349&gt;=250,'Paraclinicos '!D349&lt;=500),2,'Paraclinicos '!D349&gt;500,3,'Paraclinicos '!D349&lt;250,1)</f>
        <v/>
      </c>
      <c r="H350" s="50">
        <f t="shared" si="16"/>
        <v>5</v>
      </c>
      <c r="I350" cm="1">
        <f t="array" ref="I350">_xlfn.IFS('Paraclinicos '!Q349="","",'Paraclinicos '!Q349&gt;=65,1,'Paraclinicos '!Q349&lt;65,0)</f>
        <v>0</v>
      </c>
      <c r="J350" cm="1">
        <f t="array" ref="J350">_xlfn.IFS('Paraclinicos '!I349="","",'Paraclinicos '!I349&gt;7,1,'Paraclinicos '!I349&lt;=7,0)</f>
        <v>1</v>
      </c>
      <c r="K350" cm="1">
        <f t="array" ref="K350">_xlfn.IFS('Paraclinicos '!W349="","",'Paraclinicos '!W349&lt;=8,1,'Paraclinicos '!W349&gt;8,0)</f>
        <v>1</v>
      </c>
      <c r="L350" cm="1">
        <f t="array" ref="L350">_xlfn.IFS('Paraclinicos '!S349="","",'Paraclinicos '!S349&gt;=30,1,'Paraclinicos '!S349&lt;30,0)</f>
        <v>0</v>
      </c>
      <c r="M350" cm="1">
        <f t="array" ref="M350">_xlfn.IFS(OR('Paraclinicos '!T349="",'Paraclinicos '!U349=""),"",OR('Paraclinicos '!T349&lt;=90,'Paraclinicos '!U349&lt;=60),1,OR('Paraclinicos '!T349&gt;90,'Paraclinicos '!U349&gt;60),0)</f>
        <v>0</v>
      </c>
      <c r="N350" s="45">
        <f t="shared" si="17"/>
        <v>4</v>
      </c>
      <c r="O350" cm="1">
        <f t="array" ref="O350">_xlfn.IFS(OR('Paraclinicos '!M349="",'Paraclinicos '!N349="",'Paraclinicos '!N349=0),"",'Paraclinicos '!M349/'Paraclinicos '!N349&lt;100,4,'Paraclinicos '!M349/'Paraclinicos '!N349&lt;200,3,'Paraclinicos '!M349/'Paraclinicos '!N349&lt;300,2,'Paraclinicos '!M349/'Paraclinicos '!N349&lt;400,1,'Paraclinicos '!M349/'Paraclinicos '!N349&gt;=400,0)</f>
        <v>3</v>
      </c>
      <c r="P350" cm="1">
        <f t="array" ref="P350">_xlfn.IFS('Paraclinicos '!C349="","",'Paraclinicos '!C349&lt;20,4,'Paraclinicos '!C349&lt;50,3,'Paraclinicos '!C349&lt;100,2,'Paraclinicos '!C349&lt;150,1,'Paraclinicos '!C349&gt;150,0)</f>
        <v>0</v>
      </c>
      <c r="Q350" cm="1">
        <f t="array" ref="Q350">_xlfn.IFS('Paraclinicos '!O349="","",'Paraclinicos '!O349&lt;1.2,0,'Paraclinicos '!O349&lt;2,1,'Paraclinicos '!O349&lt;3.5,2,'Paraclinicos '!O349&lt;5,3,'Paraclinicos '!O349&gt;5,4)</f>
        <v>0</v>
      </c>
      <c r="R350" cm="1">
        <f t="array" ref="R350">_xlfn.IFS('Paraclinicos '!J349="","",'Paraclinicos '!J349&lt;1.2,0,'Paraclinicos '!J349&lt;2,1,'Paraclinicos '!J349&lt;6,2,'Paraclinicos '!J349&lt;12,3,'Paraclinicos '!J349&gt;=12,4)</f>
        <v>0</v>
      </c>
      <c r="S350" cm="1">
        <f t="array" ref="S350">_xlfn.IFS('Paraclinicos '!Y349="","",'Paraclinicos '!Y349&lt;70,1,'Paraclinicos '!Y349&gt;=70,0)</f>
        <v>0</v>
      </c>
      <c r="T350" cm="1">
        <f t="array" ref="T350">_xlfn.IFS('Paraclinicos '!W349="","",'Paraclinicos '!W349&lt;6,4,'Paraclinicos '!W349&lt;10,3,'Paraclinicos '!W349&lt;13,2,'Paraclinicos '!W349&lt;15,1,'Paraclinicos '!W349=15,0)</f>
        <v>4</v>
      </c>
      <c r="U350" s="54">
        <f t="shared" si="15"/>
        <v>7</v>
      </c>
      <c r="V350" cm="1">
        <f t="array" ref="V350">_xlfn.IFS('Paraclinicos '!S349="","",OR('Paraclinicos '!S349&lt;=8,'Paraclinicos '!S349&gt;=25),3,'Paraclinicos '!S349&lt;12,1,'Paraclinicos '!S349&lt;21,0,'Paraclinicos '!S349&lt;25,2)</f>
        <v>0</v>
      </c>
      <c r="W350" t="str">
        <f>IFERROR(IF(INDEX('BD Demog para scores enalazar'!Y$2:'BD Demog para scores enalazar'!Y$3000,MATCH(Formulas!A350,'BD Demog para scores enalazar'!A$2:'BD Demog para scores enalazar'!A$3000,0))=1,"SI","NO"),"")</f>
        <v>NO</v>
      </c>
      <c r="X350" s="9" t="str">
        <f>IFERROR(IF(INDEX('BD Demog para scores enalazar'!AJ$2:'BD Demog para scores enalazar'!AJ$3000,MATCH(Formulas!A350,'BD Demog para scores enalazar'!A$2:'BD Demog para scores enalazar'!A$3000,0))=1,"SI","NO"),"")</f>
        <v>NO</v>
      </c>
      <c r="Y350" cm="1">
        <f t="array" ref="Y350">IF(AND(W350="NO",X350="NO"),_xlfn.IFS('Paraclinicos '!K349&lt;=91,3,'Paraclinicos '!K349&lt;94,2,'Paraclinicos '!K349&lt;96,1,'Paraclinicos '!K349&gt;=96,0),"")</f>
        <v>3</v>
      </c>
      <c r="Z350" t="str" cm="1">
        <f t="array" ref="Z350">IF(OR(W350="SI",X350="SI"),_xlfn.IFS(OR(AND('Paraclinicos '!K349&lt;=83),AND('Paraclinicos '!K349&gt;=97,AA350=2)),3,OR(AND('Paraclinicos '!K349&lt;=86),AND('Paraclinicos '!K349&gt;=94,AA350=2)),2,OR(AND('Paraclinicos '!K349&lt;=88),AND('Paraclinicos '!K349&gt;=92,AA350=2)),1,OR(AND('Paraclinicos '!K349&gt;=88,'Paraclinicos '!K349&lt;=92),AND('Paraclinicos '!K349&gt;=93,AA350=0)),0),"")</f>
        <v/>
      </c>
      <c r="AA350" cm="1">
        <f t="array" ref="AA350">_xlfn.IFS('Paraclinicos '!E349="","",'Paraclinicos '!E349="Oxigeno",2,'Paraclinicos '!E349="Aire",0)</f>
        <v>2</v>
      </c>
    </row>
    <row r="351" spans="1:27" x14ac:dyDescent="0.25">
      <c r="A351">
        <f>'Paraclinicos '!A350</f>
        <v>55</v>
      </c>
      <c r="B351" s="3">
        <f>'Paraclinicos '!R350</f>
        <v>44336</v>
      </c>
      <c r="C351" cm="1">
        <f t="array" ref="C351">_xlfn.IFS('Paraclinicos '!Q350="","",'Paraclinicos '!Q350&gt;60,3,'Paraclinicos '!Q350&lt;=60,1)</f>
        <v>1</v>
      </c>
      <c r="D351" t="str">
        <f>IFERROR(IF(INDEX('BD Demog para scores enalazar'!BC$2:BC$3000,MATCH(Formulas!A351,'BD Demog para scores enalazar'!A$2:A$3000,0))=0,"SI","NO"),"")</f>
        <v>NO</v>
      </c>
      <c r="E351" cm="1">
        <f t="array" ref="E351">_xlfn.IFS(D351="","",D351="SI",4,D351="NO",1)</f>
        <v>1</v>
      </c>
      <c r="F351" cm="1">
        <f t="array" ref="F351">_xlfn.IFS('Paraclinicos '!B350="","",'Paraclinicos '!B350&gt;1,1,'Paraclinicos '!B350&lt;=1,3)</f>
        <v>1</v>
      </c>
      <c r="G351" t="str" cm="1">
        <f t="array" ref="G351">_xlfn.IFS('Paraclinicos '!D350="","",AND('Paraclinicos '!D350&gt;=250,'Paraclinicos '!D350&lt;=500),2,'Paraclinicos '!D350&gt;500,3,'Paraclinicos '!D350&lt;250,1)</f>
        <v/>
      </c>
      <c r="H351" s="50">
        <f t="shared" si="16"/>
        <v>3</v>
      </c>
      <c r="I351" cm="1">
        <f t="array" ref="I351">_xlfn.IFS('Paraclinicos '!Q350="","",'Paraclinicos '!Q350&gt;=65,1,'Paraclinicos '!Q350&lt;65,0)</f>
        <v>0</v>
      </c>
      <c r="J351" cm="1">
        <f t="array" ref="J351">_xlfn.IFS('Paraclinicos '!I350="","",'Paraclinicos '!I350&gt;7,1,'Paraclinicos '!I350&lt;=7,0)</f>
        <v>1</v>
      </c>
      <c r="K351" cm="1">
        <f t="array" ref="K351">_xlfn.IFS('Paraclinicos '!W350="","",'Paraclinicos '!W350&lt;=8,1,'Paraclinicos '!W350&gt;8,0)</f>
        <v>1</v>
      </c>
      <c r="L351" cm="1">
        <f t="array" ref="L351">_xlfn.IFS('Paraclinicos '!S350="","",'Paraclinicos '!S350&gt;=30,1,'Paraclinicos '!S350&lt;30,0)</f>
        <v>0</v>
      </c>
      <c r="M351" cm="1">
        <f t="array" ref="M351">_xlfn.IFS(OR('Paraclinicos '!T350="",'Paraclinicos '!U350=""),"",OR('Paraclinicos '!T350&lt;=90,'Paraclinicos '!U350&lt;=60),1,OR('Paraclinicos '!T350&gt;90,'Paraclinicos '!U350&gt;60),0)</f>
        <v>0</v>
      </c>
      <c r="N351" s="45">
        <f t="shared" si="17"/>
        <v>4</v>
      </c>
      <c r="O351" cm="1">
        <f t="array" ref="O351">_xlfn.IFS(OR('Paraclinicos '!M350="",'Paraclinicos '!N350="",'Paraclinicos '!N350=0),"",'Paraclinicos '!M350/'Paraclinicos '!N350&lt;100,4,'Paraclinicos '!M350/'Paraclinicos '!N350&lt;200,3,'Paraclinicos '!M350/'Paraclinicos '!N350&lt;300,2,'Paraclinicos '!M350/'Paraclinicos '!N350&lt;400,1,'Paraclinicos '!M350/'Paraclinicos '!N350&gt;=400,0)</f>
        <v>2</v>
      </c>
      <c r="P351" cm="1">
        <f t="array" ref="P351">_xlfn.IFS('Paraclinicos '!C350="","",'Paraclinicos '!C350&lt;20,4,'Paraclinicos '!C350&lt;50,3,'Paraclinicos '!C350&lt;100,2,'Paraclinicos '!C350&lt;150,1,'Paraclinicos '!C350&gt;150,0)</f>
        <v>1</v>
      </c>
      <c r="Q351" cm="1">
        <f t="array" ref="Q351">_xlfn.IFS('Paraclinicos '!O350="","",'Paraclinicos '!O350&lt;1.2,0,'Paraclinicos '!O350&lt;2,1,'Paraclinicos '!O350&lt;3.5,2,'Paraclinicos '!O350&lt;5,3,'Paraclinicos '!O350&gt;5,4)</f>
        <v>0</v>
      </c>
      <c r="R351" t="str" cm="1">
        <f t="array" ref="R351">_xlfn.IFS('Paraclinicos '!J350="","",'Paraclinicos '!J350&lt;1.2,0,'Paraclinicos '!J350&lt;2,1,'Paraclinicos '!J350&lt;6,2,'Paraclinicos '!J350&lt;12,3,'Paraclinicos '!J350&gt;=12,4)</f>
        <v/>
      </c>
      <c r="S351" cm="1">
        <f t="array" ref="S351">_xlfn.IFS('Paraclinicos '!Y350="","",'Paraclinicos '!Y350&lt;70,1,'Paraclinicos '!Y350&gt;=70,0)</f>
        <v>0</v>
      </c>
      <c r="T351" cm="1">
        <f t="array" ref="T351">_xlfn.IFS('Paraclinicos '!W350="","",'Paraclinicos '!W350&lt;6,4,'Paraclinicos '!W350&lt;10,3,'Paraclinicos '!W350&lt;13,2,'Paraclinicos '!W350&lt;15,1,'Paraclinicos '!W350=15,0)</f>
        <v>4</v>
      </c>
      <c r="U351" s="54">
        <f t="shared" si="15"/>
        <v>7</v>
      </c>
      <c r="V351" cm="1">
        <f t="array" ref="V351">_xlfn.IFS('Paraclinicos '!S350="","",OR('Paraclinicos '!S350&lt;=8,'Paraclinicos '!S350&gt;=25),3,'Paraclinicos '!S350&lt;12,1,'Paraclinicos '!S350&lt;21,0,'Paraclinicos '!S350&lt;25,2)</f>
        <v>0</v>
      </c>
      <c r="W351" t="str">
        <f>IFERROR(IF(INDEX('BD Demog para scores enalazar'!Y$2:'BD Demog para scores enalazar'!Y$3000,MATCH(Formulas!A351,'BD Demog para scores enalazar'!A$2:'BD Demog para scores enalazar'!A$3000,0))=1,"SI","NO"),"")</f>
        <v>NO</v>
      </c>
      <c r="X351" s="9" t="str">
        <f>IFERROR(IF(INDEX('BD Demog para scores enalazar'!AJ$2:'BD Demog para scores enalazar'!AJ$3000,MATCH(Formulas!A351,'BD Demog para scores enalazar'!A$2:'BD Demog para scores enalazar'!A$3000,0))=1,"SI","NO"),"")</f>
        <v>NO</v>
      </c>
      <c r="Y351" cm="1">
        <f t="array" ref="Y351">IF(AND(W351="NO",X351="NO"),_xlfn.IFS('Paraclinicos '!K350&lt;=91,3,'Paraclinicos '!K350&lt;94,2,'Paraclinicos '!K350&lt;96,1,'Paraclinicos '!K350&gt;=96,0),"")</f>
        <v>3</v>
      </c>
      <c r="Z351" t="str" cm="1">
        <f t="array" ref="Z351">IF(OR(W351="SI",X351="SI"),_xlfn.IFS(OR(AND('Paraclinicos '!K350&lt;=83),AND('Paraclinicos '!K350&gt;=97,AA351=2)),3,OR(AND('Paraclinicos '!K350&lt;=86),AND('Paraclinicos '!K350&gt;=94,AA351=2)),2,OR(AND('Paraclinicos '!K350&lt;=88),AND('Paraclinicos '!K350&gt;=92,AA351=2)),1,OR(AND('Paraclinicos '!K350&gt;=88,'Paraclinicos '!K350&lt;=92),AND('Paraclinicos '!K350&gt;=93,AA351=0)),0),"")</f>
        <v/>
      </c>
      <c r="AA351" cm="1">
        <f t="array" ref="AA351">_xlfn.IFS('Paraclinicos '!E350="","",'Paraclinicos '!E350="Oxigeno",2,'Paraclinicos '!E350="Aire",0)</f>
        <v>2</v>
      </c>
    </row>
    <row r="352" spans="1:27" x14ac:dyDescent="0.25">
      <c r="A352">
        <f>'Paraclinicos '!A351</f>
        <v>55</v>
      </c>
      <c r="B352" s="3">
        <f>'Paraclinicos '!R351</f>
        <v>44337</v>
      </c>
      <c r="C352" cm="1">
        <f t="array" ref="C352">_xlfn.IFS('Paraclinicos '!Q351="","",'Paraclinicos '!Q351&gt;60,3,'Paraclinicos '!Q351&lt;=60,1)</f>
        <v>1</v>
      </c>
      <c r="D352" t="str">
        <f>IFERROR(IF(INDEX('BD Demog para scores enalazar'!BC$2:BC$3000,MATCH(Formulas!A352,'BD Demog para scores enalazar'!A$2:A$3000,0))=0,"SI","NO"),"")</f>
        <v>NO</v>
      </c>
      <c r="E352" cm="1">
        <f t="array" ref="E352">_xlfn.IFS(D352="","",D352="SI",4,D352="NO",1)</f>
        <v>1</v>
      </c>
      <c r="F352" cm="1">
        <f t="array" ref="F352">_xlfn.IFS('Paraclinicos '!B351="","",'Paraclinicos '!B351&gt;1,1,'Paraclinicos '!B351&lt;=1,3)</f>
        <v>1</v>
      </c>
      <c r="G352" cm="1">
        <f t="array" ref="G352">_xlfn.IFS('Paraclinicos '!D351="","",AND('Paraclinicos '!D351&gt;=250,'Paraclinicos '!D351&lt;=500),2,'Paraclinicos '!D351&gt;500,3,'Paraclinicos '!D351&lt;250,1)</f>
        <v>2</v>
      </c>
      <c r="H352" s="50">
        <f t="shared" si="16"/>
        <v>5</v>
      </c>
      <c r="I352" cm="1">
        <f t="array" ref="I352">_xlfn.IFS('Paraclinicos '!Q351="","",'Paraclinicos '!Q351&gt;=65,1,'Paraclinicos '!Q351&lt;65,0)</f>
        <v>0</v>
      </c>
      <c r="J352" cm="1">
        <f t="array" ref="J352">_xlfn.IFS('Paraclinicos '!I351="","",'Paraclinicos '!I351&gt;7,1,'Paraclinicos '!I351&lt;=7,0)</f>
        <v>1</v>
      </c>
      <c r="K352" cm="1">
        <f t="array" ref="K352">_xlfn.IFS('Paraclinicos '!W351="","",'Paraclinicos '!W351&lt;=8,1,'Paraclinicos '!W351&gt;8,0)</f>
        <v>1</v>
      </c>
      <c r="L352" cm="1">
        <f t="array" ref="L352">_xlfn.IFS('Paraclinicos '!S351="","",'Paraclinicos '!S351&gt;=30,1,'Paraclinicos '!S351&lt;30,0)</f>
        <v>0</v>
      </c>
      <c r="M352" cm="1">
        <f t="array" ref="M352">_xlfn.IFS(OR('Paraclinicos '!T351="",'Paraclinicos '!U351=""),"",OR('Paraclinicos '!T351&lt;=90,'Paraclinicos '!U351&lt;=60),1,OR('Paraclinicos '!T351&gt;90,'Paraclinicos '!U351&gt;60),0)</f>
        <v>1</v>
      </c>
      <c r="N352" s="45">
        <f t="shared" si="17"/>
        <v>5</v>
      </c>
      <c r="O352" cm="1">
        <f t="array" ref="O352">_xlfn.IFS(OR('Paraclinicos '!M351="",'Paraclinicos '!N351="",'Paraclinicos '!N351=0),"",'Paraclinicos '!M351/'Paraclinicos '!N351&lt;100,4,'Paraclinicos '!M351/'Paraclinicos '!N351&lt;200,3,'Paraclinicos '!M351/'Paraclinicos '!N351&lt;300,2,'Paraclinicos '!M351/'Paraclinicos '!N351&lt;400,1,'Paraclinicos '!M351/'Paraclinicos '!N351&gt;=400,0)</f>
        <v>3</v>
      </c>
      <c r="P352" cm="1">
        <f t="array" ref="P352">_xlfn.IFS('Paraclinicos '!C351="","",'Paraclinicos '!C351&lt;20,4,'Paraclinicos '!C351&lt;50,3,'Paraclinicos '!C351&lt;100,2,'Paraclinicos '!C351&lt;150,1,'Paraclinicos '!C351&gt;150,0)</f>
        <v>1</v>
      </c>
      <c r="Q352" cm="1">
        <f t="array" ref="Q352">_xlfn.IFS('Paraclinicos '!O351="","",'Paraclinicos '!O351&lt;1.2,0,'Paraclinicos '!O351&lt;2,1,'Paraclinicos '!O351&lt;3.5,2,'Paraclinicos '!O351&lt;5,3,'Paraclinicos '!O351&gt;5,4)</f>
        <v>0</v>
      </c>
      <c r="R352" cm="1">
        <f t="array" ref="R352">_xlfn.IFS('Paraclinicos '!J351="","",'Paraclinicos '!J351&lt;1.2,0,'Paraclinicos '!J351&lt;2,1,'Paraclinicos '!J351&lt;6,2,'Paraclinicos '!J351&lt;12,3,'Paraclinicos '!J351&gt;=12,4)</f>
        <v>0</v>
      </c>
      <c r="S352" cm="1">
        <f t="array" ref="S352">_xlfn.IFS('Paraclinicos '!Y351="","",'Paraclinicos '!Y351&lt;70,1,'Paraclinicos '!Y351&gt;=70,0)</f>
        <v>1</v>
      </c>
      <c r="T352" cm="1">
        <f t="array" ref="T352">_xlfn.IFS('Paraclinicos '!W351="","",'Paraclinicos '!W351&lt;6,4,'Paraclinicos '!W351&lt;10,3,'Paraclinicos '!W351&lt;13,2,'Paraclinicos '!W351&lt;15,1,'Paraclinicos '!W351=15,0)</f>
        <v>4</v>
      </c>
      <c r="U352" s="54">
        <f t="shared" si="15"/>
        <v>9</v>
      </c>
      <c r="V352" cm="1">
        <f t="array" ref="V352">_xlfn.IFS('Paraclinicos '!S351="","",OR('Paraclinicos '!S351&lt;=8,'Paraclinicos '!S351&gt;=25),3,'Paraclinicos '!S351&lt;12,1,'Paraclinicos '!S351&lt;21,0,'Paraclinicos '!S351&lt;25,2)</f>
        <v>0</v>
      </c>
      <c r="W352" t="str">
        <f>IFERROR(IF(INDEX('BD Demog para scores enalazar'!Y$2:'BD Demog para scores enalazar'!Y$3000,MATCH(Formulas!A352,'BD Demog para scores enalazar'!A$2:'BD Demog para scores enalazar'!A$3000,0))=1,"SI","NO"),"")</f>
        <v>NO</v>
      </c>
      <c r="X352" s="9" t="str">
        <f>IFERROR(IF(INDEX('BD Demog para scores enalazar'!AJ$2:'BD Demog para scores enalazar'!AJ$3000,MATCH(Formulas!A352,'BD Demog para scores enalazar'!A$2:'BD Demog para scores enalazar'!A$3000,0))=1,"SI","NO"),"")</f>
        <v>NO</v>
      </c>
      <c r="Y352" cm="1">
        <f t="array" ref="Y352">IF(AND(W352="NO",X352="NO"),_xlfn.IFS('Paraclinicos '!K351&lt;=91,3,'Paraclinicos '!K351&lt;94,2,'Paraclinicos '!K351&lt;96,1,'Paraclinicos '!K351&gt;=96,0),"")</f>
        <v>3</v>
      </c>
      <c r="Z352" t="str" cm="1">
        <f t="array" ref="Z352">IF(OR(W352="SI",X352="SI"),_xlfn.IFS(OR(AND('Paraclinicos '!K351&lt;=83),AND('Paraclinicos '!K351&gt;=97,AA352=2)),3,OR(AND('Paraclinicos '!K351&lt;=86),AND('Paraclinicos '!K351&gt;=94,AA352=2)),2,OR(AND('Paraclinicos '!K351&lt;=88),AND('Paraclinicos '!K351&gt;=92,AA352=2)),1,OR(AND('Paraclinicos '!K351&gt;=88,'Paraclinicos '!K351&lt;=92),AND('Paraclinicos '!K351&gt;=93,AA352=0)),0),"")</f>
        <v/>
      </c>
      <c r="AA352" cm="1">
        <f t="array" ref="AA352">_xlfn.IFS('Paraclinicos '!E351="","",'Paraclinicos '!E351="Oxigeno",2,'Paraclinicos '!E351="Aire",0)</f>
        <v>2</v>
      </c>
    </row>
    <row r="353" spans="1:27" x14ac:dyDescent="0.25">
      <c r="A353">
        <f>'Paraclinicos '!A352</f>
        <v>55</v>
      </c>
      <c r="B353" s="3">
        <f>'Paraclinicos '!R352</f>
        <v>44339</v>
      </c>
      <c r="C353" cm="1">
        <f t="array" ref="C353">_xlfn.IFS('Paraclinicos '!Q352="","",'Paraclinicos '!Q352&gt;60,3,'Paraclinicos '!Q352&lt;=60,1)</f>
        <v>1</v>
      </c>
      <c r="D353" t="str">
        <f>IFERROR(IF(INDEX('BD Demog para scores enalazar'!BC$2:BC$3000,MATCH(Formulas!A353,'BD Demog para scores enalazar'!A$2:A$3000,0))=0,"SI","NO"),"")</f>
        <v>NO</v>
      </c>
      <c r="E353" cm="1">
        <f t="array" ref="E353">_xlfn.IFS(D353="","",D353="SI",4,D353="NO",1)</f>
        <v>1</v>
      </c>
      <c r="F353" cm="1">
        <f t="array" ref="F353">_xlfn.IFS('Paraclinicos '!B352="","",'Paraclinicos '!B352&gt;1,1,'Paraclinicos '!B352&lt;=1,3)</f>
        <v>1</v>
      </c>
      <c r="G353" cm="1">
        <f t="array" ref="G353">_xlfn.IFS('Paraclinicos '!D352="","",AND('Paraclinicos '!D352&gt;=250,'Paraclinicos '!D352&lt;=500),2,'Paraclinicos '!D352&gt;500,3,'Paraclinicos '!D352&lt;250,1)</f>
        <v>2</v>
      </c>
      <c r="H353" s="50">
        <f t="shared" si="16"/>
        <v>5</v>
      </c>
      <c r="I353" cm="1">
        <f t="array" ref="I353">_xlfn.IFS('Paraclinicos '!Q352="","",'Paraclinicos '!Q352&gt;=65,1,'Paraclinicos '!Q352&lt;65,0)</f>
        <v>0</v>
      </c>
      <c r="J353" cm="1">
        <f t="array" ref="J353">_xlfn.IFS('Paraclinicos '!I352="","",'Paraclinicos '!I352&gt;7,1,'Paraclinicos '!I352&lt;=7,0)</f>
        <v>1</v>
      </c>
      <c r="K353" cm="1">
        <f t="array" ref="K353">_xlfn.IFS('Paraclinicos '!W352="","",'Paraclinicos '!W352&lt;=8,1,'Paraclinicos '!W352&gt;8,0)</f>
        <v>1</v>
      </c>
      <c r="L353" cm="1">
        <f t="array" ref="L353">_xlfn.IFS('Paraclinicos '!S352="","",'Paraclinicos '!S352&gt;=30,1,'Paraclinicos '!S352&lt;30,0)</f>
        <v>0</v>
      </c>
      <c r="M353" cm="1">
        <f t="array" ref="M353">_xlfn.IFS(OR('Paraclinicos '!T352="",'Paraclinicos '!U352=""),"",OR('Paraclinicos '!T352&lt;=90,'Paraclinicos '!U352&lt;=60),1,OR('Paraclinicos '!T352&gt;90,'Paraclinicos '!U352&gt;60),0)</f>
        <v>0</v>
      </c>
      <c r="N353" s="45">
        <f t="shared" si="17"/>
        <v>5</v>
      </c>
      <c r="O353" cm="1">
        <f t="array" ref="O353">_xlfn.IFS(OR('Paraclinicos '!M352="",'Paraclinicos '!N352="",'Paraclinicos '!N352=0),"",'Paraclinicos '!M352/'Paraclinicos '!N352&lt;100,4,'Paraclinicos '!M352/'Paraclinicos '!N352&lt;200,3,'Paraclinicos '!M352/'Paraclinicos '!N352&lt;300,2,'Paraclinicos '!M352/'Paraclinicos '!N352&lt;400,1,'Paraclinicos '!M352/'Paraclinicos '!N352&gt;=400,0)</f>
        <v>2</v>
      </c>
      <c r="P353" cm="1">
        <f t="array" ref="P353">_xlfn.IFS('Paraclinicos '!C352="","",'Paraclinicos '!C352&lt;20,4,'Paraclinicos '!C352&lt;50,3,'Paraclinicos '!C352&lt;100,2,'Paraclinicos '!C352&lt;150,1,'Paraclinicos '!C352&gt;150,0)</f>
        <v>0</v>
      </c>
      <c r="Q353" cm="1">
        <f t="array" ref="Q353">_xlfn.IFS('Paraclinicos '!O352="","",'Paraclinicos '!O352&lt;1.2,0,'Paraclinicos '!O352&lt;2,1,'Paraclinicos '!O352&lt;3.5,2,'Paraclinicos '!O352&lt;5,3,'Paraclinicos '!O352&gt;5,4)</f>
        <v>0</v>
      </c>
      <c r="R353" cm="1">
        <f t="array" ref="R353">_xlfn.IFS('Paraclinicos '!J352="","",'Paraclinicos '!J352&lt;1.2,0,'Paraclinicos '!J352&lt;2,1,'Paraclinicos '!J352&lt;6,2,'Paraclinicos '!J352&lt;12,3,'Paraclinicos '!J352&gt;=12,4)</f>
        <v>0</v>
      </c>
      <c r="S353" cm="1">
        <f t="array" ref="S353">_xlfn.IFS('Paraclinicos '!Y352="","",'Paraclinicos '!Y352&lt;70,1,'Paraclinicos '!Y352&gt;=70,0)</f>
        <v>0</v>
      </c>
      <c r="T353" cm="1">
        <f t="array" ref="T353">_xlfn.IFS('Paraclinicos '!W352="","",'Paraclinicos '!W352&lt;6,4,'Paraclinicos '!W352&lt;10,3,'Paraclinicos '!W352&lt;13,2,'Paraclinicos '!W352&lt;15,1,'Paraclinicos '!W352=15,0)</f>
        <v>4</v>
      </c>
      <c r="U353" s="54">
        <f t="shared" si="15"/>
        <v>6</v>
      </c>
      <c r="V353" cm="1">
        <f t="array" ref="V353">_xlfn.IFS('Paraclinicos '!S352="","",OR('Paraclinicos '!S352&lt;=8,'Paraclinicos '!S352&gt;=25),3,'Paraclinicos '!S352&lt;12,1,'Paraclinicos '!S352&lt;21,0,'Paraclinicos '!S352&lt;25,2)</f>
        <v>0</v>
      </c>
      <c r="W353" t="str">
        <f>IFERROR(IF(INDEX('BD Demog para scores enalazar'!Y$2:'BD Demog para scores enalazar'!Y$3000,MATCH(Formulas!A353,'BD Demog para scores enalazar'!A$2:'BD Demog para scores enalazar'!A$3000,0))=1,"SI","NO"),"")</f>
        <v>NO</v>
      </c>
      <c r="X353" s="9" t="str">
        <f>IFERROR(IF(INDEX('BD Demog para scores enalazar'!AJ$2:'BD Demog para scores enalazar'!AJ$3000,MATCH(Formulas!A353,'BD Demog para scores enalazar'!A$2:'BD Demog para scores enalazar'!A$3000,0))=1,"SI","NO"),"")</f>
        <v>NO</v>
      </c>
      <c r="Y353" cm="1">
        <f t="array" ref="Y353">IF(AND(W353="NO",X353="NO"),_xlfn.IFS('Paraclinicos '!K352&lt;=91,3,'Paraclinicos '!K352&lt;94,2,'Paraclinicos '!K352&lt;96,1,'Paraclinicos '!K352&gt;=96,0),"")</f>
        <v>3</v>
      </c>
      <c r="Z353" t="str" cm="1">
        <f t="array" ref="Z353">IF(OR(W353="SI",X353="SI"),_xlfn.IFS(OR(AND('Paraclinicos '!K352&lt;=83),AND('Paraclinicos '!K352&gt;=97,AA353=2)),3,OR(AND('Paraclinicos '!K352&lt;=86),AND('Paraclinicos '!K352&gt;=94,AA353=2)),2,OR(AND('Paraclinicos '!K352&lt;=88),AND('Paraclinicos '!K352&gt;=92,AA353=2)),1,OR(AND('Paraclinicos '!K352&gt;=88,'Paraclinicos '!K352&lt;=92),AND('Paraclinicos '!K352&gt;=93,AA353=0)),0),"")</f>
        <v/>
      </c>
      <c r="AA353" cm="1">
        <f t="array" ref="AA353">_xlfn.IFS('Paraclinicos '!E352="","",'Paraclinicos '!E352="Oxigeno",2,'Paraclinicos '!E352="Aire",0)</f>
        <v>2</v>
      </c>
    </row>
    <row r="354" spans="1:27" x14ac:dyDescent="0.25">
      <c r="A354">
        <f>'Paraclinicos '!A353</f>
        <v>55</v>
      </c>
      <c r="B354" s="3">
        <f>'Paraclinicos '!R353</f>
        <v>44340</v>
      </c>
      <c r="C354" cm="1">
        <f t="array" ref="C354">_xlfn.IFS('Paraclinicos '!Q353="","",'Paraclinicos '!Q353&gt;60,3,'Paraclinicos '!Q353&lt;=60,1)</f>
        <v>1</v>
      </c>
      <c r="D354" t="str">
        <f>IFERROR(IF(INDEX('BD Demog para scores enalazar'!BC$2:BC$3000,MATCH(Formulas!A354,'BD Demog para scores enalazar'!A$2:A$3000,0))=0,"SI","NO"),"")</f>
        <v>NO</v>
      </c>
      <c r="E354" cm="1">
        <f t="array" ref="E354">_xlfn.IFS(D354="","",D354="SI",4,D354="NO",1)</f>
        <v>1</v>
      </c>
      <c r="F354" cm="1">
        <f t="array" ref="F354">_xlfn.IFS('Paraclinicos '!B353="","",'Paraclinicos '!B353&gt;1,1,'Paraclinicos '!B353&lt;=1,3)</f>
        <v>1</v>
      </c>
      <c r="G354" cm="1">
        <f t="array" ref="G354">_xlfn.IFS('Paraclinicos '!D353="","",AND('Paraclinicos '!D353&gt;=250,'Paraclinicos '!D353&lt;=500),2,'Paraclinicos '!D353&gt;500,3,'Paraclinicos '!D353&lt;250,1)</f>
        <v>2</v>
      </c>
      <c r="H354" s="50">
        <f t="shared" si="16"/>
        <v>5</v>
      </c>
      <c r="I354" cm="1">
        <f t="array" ref="I354">_xlfn.IFS('Paraclinicos '!Q353="","",'Paraclinicos '!Q353&gt;=65,1,'Paraclinicos '!Q353&lt;65,0)</f>
        <v>0</v>
      </c>
      <c r="J354" cm="1">
        <f t="array" ref="J354">_xlfn.IFS('Paraclinicos '!I353="","",'Paraclinicos '!I353&gt;7,1,'Paraclinicos '!I353&lt;=7,0)</f>
        <v>1</v>
      </c>
      <c r="K354" cm="1">
        <f t="array" ref="K354">_xlfn.IFS('Paraclinicos '!W353="","",'Paraclinicos '!W353&lt;=8,1,'Paraclinicos '!W353&gt;8,0)</f>
        <v>1</v>
      </c>
      <c r="L354" cm="1">
        <f t="array" ref="L354">_xlfn.IFS('Paraclinicos '!S353="","",'Paraclinicos '!S353&gt;=30,1,'Paraclinicos '!S353&lt;30,0)</f>
        <v>0</v>
      </c>
      <c r="M354" cm="1">
        <f t="array" ref="M354">_xlfn.IFS(OR('Paraclinicos '!T353="",'Paraclinicos '!U353=""),"",OR('Paraclinicos '!T353&lt;=90,'Paraclinicos '!U353&lt;=60),1,OR('Paraclinicos '!T353&gt;90,'Paraclinicos '!U353&gt;60),0)</f>
        <v>0</v>
      </c>
      <c r="N354" s="45">
        <f t="shared" si="17"/>
        <v>4</v>
      </c>
      <c r="O354" cm="1">
        <f t="array" ref="O354">_xlfn.IFS(OR('Paraclinicos '!M353="",'Paraclinicos '!N353="",'Paraclinicos '!N353=0),"",'Paraclinicos '!M353/'Paraclinicos '!N353&lt;100,4,'Paraclinicos '!M353/'Paraclinicos '!N353&lt;200,3,'Paraclinicos '!M353/'Paraclinicos '!N353&lt;300,2,'Paraclinicos '!M353/'Paraclinicos '!N353&lt;400,1,'Paraclinicos '!M353/'Paraclinicos '!N353&gt;=400,0)</f>
        <v>2</v>
      </c>
      <c r="P354" cm="1">
        <f t="array" ref="P354">_xlfn.IFS('Paraclinicos '!C353="","",'Paraclinicos '!C353&lt;20,4,'Paraclinicos '!C353&lt;50,3,'Paraclinicos '!C353&lt;100,2,'Paraclinicos '!C353&lt;150,1,'Paraclinicos '!C353&gt;150,0)</f>
        <v>0</v>
      </c>
      <c r="Q354" cm="1">
        <f t="array" ref="Q354">_xlfn.IFS('Paraclinicos '!O353="","",'Paraclinicos '!O353&lt;1.2,0,'Paraclinicos '!O353&lt;2,1,'Paraclinicos '!O353&lt;3.5,2,'Paraclinicos '!O353&lt;5,3,'Paraclinicos '!O353&gt;5,4)</f>
        <v>0</v>
      </c>
      <c r="R354" cm="1">
        <f t="array" ref="R354">_xlfn.IFS('Paraclinicos '!J353="","",'Paraclinicos '!J353&lt;1.2,0,'Paraclinicos '!J353&lt;2,1,'Paraclinicos '!J353&lt;6,2,'Paraclinicos '!J353&lt;12,3,'Paraclinicos '!J353&gt;=12,4)</f>
        <v>0</v>
      </c>
      <c r="S354" cm="1">
        <f t="array" ref="S354">_xlfn.IFS('Paraclinicos '!Y353="","",'Paraclinicos '!Y353&lt;70,1,'Paraclinicos '!Y353&gt;=70,0)</f>
        <v>0</v>
      </c>
      <c r="T354" cm="1">
        <f t="array" ref="T354">_xlfn.IFS('Paraclinicos '!W353="","",'Paraclinicos '!W353&lt;6,4,'Paraclinicos '!W353&lt;10,3,'Paraclinicos '!W353&lt;13,2,'Paraclinicos '!W353&lt;15,1,'Paraclinicos '!W353=15,0)</f>
        <v>4</v>
      </c>
      <c r="U354" s="54">
        <f t="shared" si="15"/>
        <v>6</v>
      </c>
      <c r="V354" cm="1">
        <f t="array" ref="V354">_xlfn.IFS('Paraclinicos '!S353="","",OR('Paraclinicos '!S353&lt;=8,'Paraclinicos '!S353&gt;=25),3,'Paraclinicos '!S353&lt;12,1,'Paraclinicos '!S353&lt;21,0,'Paraclinicos '!S353&lt;25,2)</f>
        <v>1</v>
      </c>
      <c r="W354" t="str">
        <f>IFERROR(IF(INDEX('BD Demog para scores enalazar'!Y$2:'BD Demog para scores enalazar'!Y$3000,MATCH(Formulas!A354,'BD Demog para scores enalazar'!A$2:'BD Demog para scores enalazar'!A$3000,0))=1,"SI","NO"),"")</f>
        <v>NO</v>
      </c>
      <c r="X354" s="9" t="str">
        <f>IFERROR(IF(INDEX('BD Demog para scores enalazar'!AJ$2:'BD Demog para scores enalazar'!AJ$3000,MATCH(Formulas!A354,'BD Demog para scores enalazar'!A$2:'BD Demog para scores enalazar'!A$3000,0))=1,"SI","NO"),"")</f>
        <v>NO</v>
      </c>
      <c r="Y354" cm="1">
        <f t="array" ref="Y354">IF(AND(W354="NO",X354="NO"),_xlfn.IFS('Paraclinicos '!K353&lt;=91,3,'Paraclinicos '!K353&lt;94,2,'Paraclinicos '!K353&lt;96,1,'Paraclinicos '!K353&gt;=96,0),"")</f>
        <v>3</v>
      </c>
      <c r="Z354" t="str" cm="1">
        <f t="array" ref="Z354">IF(OR(W354="SI",X354="SI"),_xlfn.IFS(OR(AND('Paraclinicos '!K353&lt;=83),AND('Paraclinicos '!K353&gt;=97,AA354=2)),3,OR(AND('Paraclinicos '!K353&lt;=86),AND('Paraclinicos '!K353&gt;=94,AA354=2)),2,OR(AND('Paraclinicos '!K353&lt;=88),AND('Paraclinicos '!K353&gt;=92,AA354=2)),1,OR(AND('Paraclinicos '!K353&gt;=88,'Paraclinicos '!K353&lt;=92),AND('Paraclinicos '!K353&gt;=93,AA354=0)),0),"")</f>
        <v/>
      </c>
      <c r="AA354" cm="1">
        <f t="array" ref="AA354">_xlfn.IFS('Paraclinicos '!E353="","",'Paraclinicos '!E353="Oxigeno",2,'Paraclinicos '!E353="Aire",0)</f>
        <v>2</v>
      </c>
    </row>
    <row r="355" spans="1:27" x14ac:dyDescent="0.25">
      <c r="A355">
        <f>'Paraclinicos '!A354</f>
        <v>55</v>
      </c>
      <c r="B355" s="3">
        <f>'Paraclinicos '!R354</f>
        <v>44342</v>
      </c>
      <c r="C355" cm="1">
        <f t="array" ref="C355">_xlfn.IFS('Paraclinicos '!Q354="","",'Paraclinicos '!Q354&gt;60,3,'Paraclinicos '!Q354&lt;=60,1)</f>
        <v>1</v>
      </c>
      <c r="D355" t="str">
        <f>IFERROR(IF(INDEX('BD Demog para scores enalazar'!BC$2:BC$3000,MATCH(Formulas!A355,'BD Demog para scores enalazar'!A$2:A$3000,0))=0,"SI","NO"),"")</f>
        <v>NO</v>
      </c>
      <c r="E355" cm="1">
        <f t="array" ref="E355">_xlfn.IFS(D355="","",D355="SI",4,D355="NO",1)</f>
        <v>1</v>
      </c>
      <c r="F355" cm="1">
        <f t="array" ref="F355">_xlfn.IFS('Paraclinicos '!B354="","",'Paraclinicos '!B354&gt;1,1,'Paraclinicos '!B354&lt;=1,3)</f>
        <v>1</v>
      </c>
      <c r="G355" t="str" cm="1">
        <f t="array" ref="G355">_xlfn.IFS('Paraclinicos '!D354="","",AND('Paraclinicos '!D354&gt;=250,'Paraclinicos '!D354&lt;=500),2,'Paraclinicos '!D354&gt;500,3,'Paraclinicos '!D354&lt;250,1)</f>
        <v/>
      </c>
      <c r="H355" s="50">
        <f t="shared" si="16"/>
        <v>3</v>
      </c>
      <c r="I355" cm="1">
        <f t="array" ref="I355">_xlfn.IFS('Paraclinicos '!Q354="","",'Paraclinicos '!Q354&gt;=65,1,'Paraclinicos '!Q354&lt;65,0)</f>
        <v>0</v>
      </c>
      <c r="J355" cm="1">
        <f t="array" ref="J355">_xlfn.IFS('Paraclinicos '!I354="","",'Paraclinicos '!I354&gt;7,1,'Paraclinicos '!I354&lt;=7,0)</f>
        <v>1</v>
      </c>
      <c r="K355" cm="1">
        <f t="array" ref="K355">_xlfn.IFS('Paraclinicos '!W354="","",'Paraclinicos '!W354&lt;=8,1,'Paraclinicos '!W354&gt;8,0)</f>
        <v>1</v>
      </c>
      <c r="L355" cm="1">
        <f t="array" ref="L355">_xlfn.IFS('Paraclinicos '!S354="","",'Paraclinicos '!S354&gt;=30,1,'Paraclinicos '!S354&lt;30,0)</f>
        <v>0</v>
      </c>
      <c r="M355" cm="1">
        <f t="array" ref="M355">_xlfn.IFS(OR('Paraclinicos '!T354="",'Paraclinicos '!U354=""),"",OR('Paraclinicos '!T354&lt;=90,'Paraclinicos '!U354&lt;=60),1,OR('Paraclinicos '!T354&gt;90,'Paraclinicos '!U354&gt;60),0)</f>
        <v>1</v>
      </c>
      <c r="N355" s="45">
        <f t="shared" si="17"/>
        <v>5</v>
      </c>
      <c r="O355" cm="1">
        <f t="array" ref="O355">_xlfn.IFS(OR('Paraclinicos '!M354="",'Paraclinicos '!N354="",'Paraclinicos '!N354=0),"",'Paraclinicos '!M354/'Paraclinicos '!N354&lt;100,4,'Paraclinicos '!M354/'Paraclinicos '!N354&lt;200,3,'Paraclinicos '!M354/'Paraclinicos '!N354&lt;300,2,'Paraclinicos '!M354/'Paraclinicos '!N354&lt;400,1,'Paraclinicos '!M354/'Paraclinicos '!N354&gt;=400,0)</f>
        <v>2</v>
      </c>
      <c r="P355" cm="1">
        <f t="array" ref="P355">_xlfn.IFS('Paraclinicos '!C354="","",'Paraclinicos '!C354&lt;20,4,'Paraclinicos '!C354&lt;50,3,'Paraclinicos '!C354&lt;100,2,'Paraclinicos '!C354&lt;150,1,'Paraclinicos '!C354&gt;150,0)</f>
        <v>0</v>
      </c>
      <c r="Q355" cm="1">
        <f t="array" ref="Q355">_xlfn.IFS('Paraclinicos '!O354="","",'Paraclinicos '!O354&lt;1.2,0,'Paraclinicos '!O354&lt;2,1,'Paraclinicos '!O354&lt;3.5,2,'Paraclinicos '!O354&lt;5,3,'Paraclinicos '!O354&gt;5,4)</f>
        <v>0</v>
      </c>
      <c r="R355" cm="1">
        <f t="array" ref="R355">_xlfn.IFS('Paraclinicos '!J354="","",'Paraclinicos '!J354&lt;1.2,0,'Paraclinicos '!J354&lt;2,1,'Paraclinicos '!J354&lt;6,2,'Paraclinicos '!J354&lt;12,3,'Paraclinicos '!J354&gt;=12,4)</f>
        <v>0</v>
      </c>
      <c r="S355" cm="1">
        <f t="array" ref="S355">_xlfn.IFS('Paraclinicos '!Y354="","",'Paraclinicos '!Y354&lt;70,1,'Paraclinicos '!Y354&gt;=70,0)</f>
        <v>0</v>
      </c>
      <c r="T355" cm="1">
        <f t="array" ref="T355">_xlfn.IFS('Paraclinicos '!W354="","",'Paraclinicos '!W354&lt;6,4,'Paraclinicos '!W354&lt;10,3,'Paraclinicos '!W354&lt;13,2,'Paraclinicos '!W354&lt;15,1,'Paraclinicos '!W354=15,0)</f>
        <v>4</v>
      </c>
      <c r="U355" s="54">
        <f t="shared" si="15"/>
        <v>6</v>
      </c>
      <c r="V355" cm="1">
        <f t="array" ref="V355">_xlfn.IFS('Paraclinicos '!S354="","",OR('Paraclinicos '!S354&lt;=8,'Paraclinicos '!S354&gt;=25),3,'Paraclinicos '!S354&lt;12,1,'Paraclinicos '!S354&lt;21,0,'Paraclinicos '!S354&lt;25,2)</f>
        <v>0</v>
      </c>
      <c r="W355" t="str">
        <f>IFERROR(IF(INDEX('BD Demog para scores enalazar'!Y$2:'BD Demog para scores enalazar'!Y$3000,MATCH(Formulas!A355,'BD Demog para scores enalazar'!A$2:'BD Demog para scores enalazar'!A$3000,0))=1,"SI","NO"),"")</f>
        <v>NO</v>
      </c>
      <c r="X355" s="9" t="str">
        <f>IFERROR(IF(INDEX('BD Demog para scores enalazar'!AJ$2:'BD Demog para scores enalazar'!AJ$3000,MATCH(Formulas!A355,'BD Demog para scores enalazar'!A$2:'BD Demog para scores enalazar'!A$3000,0))=1,"SI","NO"),"")</f>
        <v>NO</v>
      </c>
      <c r="Y355" cm="1">
        <f t="array" ref="Y355">IF(AND(W355="NO",X355="NO"),_xlfn.IFS('Paraclinicos '!K354&lt;=91,3,'Paraclinicos '!K354&lt;94,2,'Paraclinicos '!K354&lt;96,1,'Paraclinicos '!K354&gt;=96,0),"")</f>
        <v>3</v>
      </c>
      <c r="Z355" t="str" cm="1">
        <f t="array" ref="Z355">IF(OR(W355="SI",X355="SI"),_xlfn.IFS(OR(AND('Paraclinicos '!K354&lt;=83),AND('Paraclinicos '!K354&gt;=97,AA355=2)),3,OR(AND('Paraclinicos '!K354&lt;=86),AND('Paraclinicos '!K354&gt;=94,AA355=2)),2,OR(AND('Paraclinicos '!K354&lt;=88),AND('Paraclinicos '!K354&gt;=92,AA355=2)),1,OR(AND('Paraclinicos '!K354&gt;=88,'Paraclinicos '!K354&lt;=92),AND('Paraclinicos '!K354&gt;=93,AA355=0)),0),"")</f>
        <v/>
      </c>
      <c r="AA355" cm="1">
        <f t="array" ref="AA355">_xlfn.IFS('Paraclinicos '!E354="","",'Paraclinicos '!E354="Oxigeno",2,'Paraclinicos '!E354="Aire",0)</f>
        <v>2</v>
      </c>
    </row>
    <row r="356" spans="1:27" x14ac:dyDescent="0.25">
      <c r="A356">
        <f>'Paraclinicos '!A355</f>
        <v>55</v>
      </c>
      <c r="B356" s="3">
        <f>'Paraclinicos '!R355</f>
        <v>44343</v>
      </c>
      <c r="C356" cm="1">
        <f t="array" ref="C356">_xlfn.IFS('Paraclinicos '!Q355="","",'Paraclinicos '!Q355&gt;60,3,'Paraclinicos '!Q355&lt;=60,1)</f>
        <v>1</v>
      </c>
      <c r="D356" t="str">
        <f>IFERROR(IF(INDEX('BD Demog para scores enalazar'!BC$2:BC$3000,MATCH(Formulas!A356,'BD Demog para scores enalazar'!A$2:A$3000,0))=0,"SI","NO"),"")</f>
        <v>NO</v>
      </c>
      <c r="E356" cm="1">
        <f t="array" ref="E356">_xlfn.IFS(D356="","",D356="SI",4,D356="NO",1)</f>
        <v>1</v>
      </c>
      <c r="F356" cm="1">
        <f t="array" ref="F356">_xlfn.IFS('Paraclinicos '!B355="","",'Paraclinicos '!B355&gt;1,1,'Paraclinicos '!B355&lt;=1,3)</f>
        <v>1</v>
      </c>
      <c r="G356" t="str" cm="1">
        <f t="array" ref="G356">_xlfn.IFS('Paraclinicos '!D355="","",AND('Paraclinicos '!D355&gt;=250,'Paraclinicos '!D355&lt;=500),2,'Paraclinicos '!D355&gt;500,3,'Paraclinicos '!D355&lt;250,1)</f>
        <v/>
      </c>
      <c r="H356" s="50">
        <f t="shared" si="16"/>
        <v>3</v>
      </c>
      <c r="I356" cm="1">
        <f t="array" ref="I356">_xlfn.IFS('Paraclinicos '!Q355="","",'Paraclinicos '!Q355&gt;=65,1,'Paraclinicos '!Q355&lt;65,0)</f>
        <v>0</v>
      </c>
      <c r="J356" cm="1">
        <f t="array" ref="J356">_xlfn.IFS('Paraclinicos '!I355="","",'Paraclinicos '!I355&gt;7,1,'Paraclinicos '!I355&lt;=7,0)</f>
        <v>1</v>
      </c>
      <c r="K356" cm="1">
        <f t="array" ref="K356">_xlfn.IFS('Paraclinicos '!W355="","",'Paraclinicos '!W355&lt;=8,1,'Paraclinicos '!W355&gt;8,0)</f>
        <v>1</v>
      </c>
      <c r="L356" cm="1">
        <f t="array" ref="L356">_xlfn.IFS('Paraclinicos '!S355="","",'Paraclinicos '!S355&gt;=30,1,'Paraclinicos '!S355&lt;30,0)</f>
        <v>0</v>
      </c>
      <c r="M356" cm="1">
        <f t="array" ref="M356">_xlfn.IFS(OR('Paraclinicos '!T355="",'Paraclinicos '!U355=""),"",OR('Paraclinicos '!T355&lt;=90,'Paraclinicos '!U355&lt;=60),1,OR('Paraclinicos '!T355&gt;90,'Paraclinicos '!U355&gt;60),0)</f>
        <v>0</v>
      </c>
      <c r="N356" s="45">
        <f t="shared" si="17"/>
        <v>5</v>
      </c>
      <c r="O356" cm="1">
        <f t="array" ref="O356">_xlfn.IFS(OR('Paraclinicos '!M355="",'Paraclinicos '!N355="",'Paraclinicos '!N355=0),"",'Paraclinicos '!M355/'Paraclinicos '!N355&lt;100,4,'Paraclinicos '!M355/'Paraclinicos '!N355&lt;200,3,'Paraclinicos '!M355/'Paraclinicos '!N355&lt;300,2,'Paraclinicos '!M355/'Paraclinicos '!N355&lt;400,1,'Paraclinicos '!M355/'Paraclinicos '!N355&gt;=400,0)</f>
        <v>2</v>
      </c>
      <c r="P356" cm="1">
        <f t="array" ref="P356">_xlfn.IFS('Paraclinicos '!C355="","",'Paraclinicos '!C355&lt;20,4,'Paraclinicos '!C355&lt;50,3,'Paraclinicos '!C355&lt;100,2,'Paraclinicos '!C355&lt;150,1,'Paraclinicos '!C355&gt;150,0)</f>
        <v>0</v>
      </c>
      <c r="Q356" cm="1">
        <f t="array" ref="Q356">_xlfn.IFS('Paraclinicos '!O355="","",'Paraclinicos '!O355&lt;1.2,0,'Paraclinicos '!O355&lt;2,1,'Paraclinicos '!O355&lt;3.5,2,'Paraclinicos '!O355&lt;5,3,'Paraclinicos '!O355&gt;5,4)</f>
        <v>0</v>
      </c>
      <c r="R356" cm="1">
        <f t="array" ref="R356">_xlfn.IFS('Paraclinicos '!J355="","",'Paraclinicos '!J355&lt;1.2,0,'Paraclinicos '!J355&lt;2,1,'Paraclinicos '!J355&lt;6,2,'Paraclinicos '!J355&lt;12,3,'Paraclinicos '!J355&gt;=12,4)</f>
        <v>0</v>
      </c>
      <c r="S356" cm="1">
        <f t="array" ref="S356">_xlfn.IFS('Paraclinicos '!Y355="","",'Paraclinicos '!Y355&lt;70,1,'Paraclinicos '!Y355&gt;=70,0)</f>
        <v>0</v>
      </c>
      <c r="T356" cm="1">
        <f t="array" ref="T356">_xlfn.IFS('Paraclinicos '!W355="","",'Paraclinicos '!W355&lt;6,4,'Paraclinicos '!W355&lt;10,3,'Paraclinicos '!W355&lt;13,2,'Paraclinicos '!W355&lt;15,1,'Paraclinicos '!W355=15,0)</f>
        <v>3</v>
      </c>
      <c r="U356" s="54">
        <f t="shared" si="15"/>
        <v>5</v>
      </c>
      <c r="V356" cm="1">
        <f t="array" ref="V356">_xlfn.IFS('Paraclinicos '!S355="","",OR('Paraclinicos '!S355&lt;=8,'Paraclinicos '!S355&gt;=25),3,'Paraclinicos '!S355&lt;12,1,'Paraclinicos '!S355&lt;21,0,'Paraclinicos '!S355&lt;25,2)</f>
        <v>2</v>
      </c>
      <c r="W356" t="str">
        <f>IFERROR(IF(INDEX('BD Demog para scores enalazar'!Y$2:'BD Demog para scores enalazar'!Y$3000,MATCH(Formulas!A356,'BD Demog para scores enalazar'!A$2:'BD Demog para scores enalazar'!A$3000,0))=1,"SI","NO"),"")</f>
        <v>NO</v>
      </c>
      <c r="X356" s="9" t="str">
        <f>IFERROR(IF(INDEX('BD Demog para scores enalazar'!AJ$2:'BD Demog para scores enalazar'!AJ$3000,MATCH(Formulas!A356,'BD Demog para scores enalazar'!A$2:'BD Demog para scores enalazar'!A$3000,0))=1,"SI","NO"),"")</f>
        <v>NO</v>
      </c>
      <c r="Y356" cm="1">
        <f t="array" ref="Y356">IF(AND(W356="NO",X356="NO"),_xlfn.IFS('Paraclinicos '!K355&lt;=91,3,'Paraclinicos '!K355&lt;94,2,'Paraclinicos '!K355&lt;96,1,'Paraclinicos '!K355&gt;=96,0),"")</f>
        <v>3</v>
      </c>
      <c r="Z356" t="str" cm="1">
        <f t="array" ref="Z356">IF(OR(W356="SI",X356="SI"),_xlfn.IFS(OR(AND('Paraclinicos '!K355&lt;=83),AND('Paraclinicos '!K355&gt;=97,AA356=2)),3,OR(AND('Paraclinicos '!K355&lt;=86),AND('Paraclinicos '!K355&gt;=94,AA356=2)),2,OR(AND('Paraclinicos '!K355&lt;=88),AND('Paraclinicos '!K355&gt;=92,AA356=2)),1,OR(AND('Paraclinicos '!K355&gt;=88,'Paraclinicos '!K355&lt;=92),AND('Paraclinicos '!K355&gt;=93,AA356=0)),0),"")</f>
        <v/>
      </c>
      <c r="AA356" cm="1">
        <f t="array" ref="AA356">_xlfn.IFS('Paraclinicos '!E355="","",'Paraclinicos '!E355="Oxigeno",2,'Paraclinicos '!E355="Aire",0)</f>
        <v>2</v>
      </c>
    </row>
    <row r="357" spans="1:27" x14ac:dyDescent="0.25">
      <c r="A357">
        <f>'Paraclinicos '!A356</f>
        <v>55</v>
      </c>
      <c r="B357" s="3">
        <f>'Paraclinicos '!R356</f>
        <v>44345</v>
      </c>
      <c r="C357" cm="1">
        <f t="array" ref="C357">_xlfn.IFS('Paraclinicos '!Q356="","",'Paraclinicos '!Q356&gt;60,3,'Paraclinicos '!Q356&lt;=60,1)</f>
        <v>1</v>
      </c>
      <c r="D357" t="str">
        <f>IFERROR(IF(INDEX('BD Demog para scores enalazar'!BC$2:BC$3000,MATCH(Formulas!A357,'BD Demog para scores enalazar'!A$2:A$3000,0))=0,"SI","NO"),"")</f>
        <v>NO</v>
      </c>
      <c r="E357" cm="1">
        <f t="array" ref="E357">_xlfn.IFS(D357="","",D357="SI",4,D357="NO",1)</f>
        <v>1</v>
      </c>
      <c r="F357" cm="1">
        <f t="array" ref="F357">_xlfn.IFS('Paraclinicos '!B356="","",'Paraclinicos '!B356&gt;1,1,'Paraclinicos '!B356&lt;=1,3)</f>
        <v>1</v>
      </c>
      <c r="G357" t="str" cm="1">
        <f t="array" ref="G357">_xlfn.IFS('Paraclinicos '!D356="","",AND('Paraclinicos '!D356&gt;=250,'Paraclinicos '!D356&lt;=500),2,'Paraclinicos '!D356&gt;500,3,'Paraclinicos '!D356&lt;250,1)</f>
        <v/>
      </c>
      <c r="H357" s="50">
        <f t="shared" si="16"/>
        <v>3</v>
      </c>
      <c r="I357" cm="1">
        <f t="array" ref="I357">_xlfn.IFS('Paraclinicos '!Q356="","",'Paraclinicos '!Q356&gt;=65,1,'Paraclinicos '!Q356&lt;65,0)</f>
        <v>0</v>
      </c>
      <c r="J357" cm="1">
        <f t="array" ref="J357">_xlfn.IFS('Paraclinicos '!I356="","",'Paraclinicos '!I356&gt;7,1,'Paraclinicos '!I356&lt;=7,0)</f>
        <v>1</v>
      </c>
      <c r="K357" cm="1">
        <f t="array" ref="K357">_xlfn.IFS('Paraclinicos '!W356="","",'Paraclinicos '!W356&lt;=8,1,'Paraclinicos '!W356&gt;8,0)</f>
        <v>0</v>
      </c>
      <c r="L357" cm="1">
        <f t="array" ref="L357">_xlfn.IFS('Paraclinicos '!S356="","",'Paraclinicos '!S356&gt;=30,1,'Paraclinicos '!S356&lt;30,0)</f>
        <v>0</v>
      </c>
      <c r="M357" cm="1">
        <f t="array" ref="M357">_xlfn.IFS(OR('Paraclinicos '!T356="",'Paraclinicos '!U356=""),"",OR('Paraclinicos '!T356&lt;=90,'Paraclinicos '!U356&lt;=60),1,OR('Paraclinicos '!T356&gt;90,'Paraclinicos '!U356&gt;60),0)</f>
        <v>0</v>
      </c>
      <c r="N357" s="45">
        <f t="shared" si="17"/>
        <v>3</v>
      </c>
      <c r="O357" cm="1">
        <f t="array" ref="O357">_xlfn.IFS(OR('Paraclinicos '!M356="",'Paraclinicos '!N356="",'Paraclinicos '!N356=0),"",'Paraclinicos '!M356/'Paraclinicos '!N356&lt;100,4,'Paraclinicos '!M356/'Paraclinicos '!N356&lt;200,3,'Paraclinicos '!M356/'Paraclinicos '!N356&lt;300,2,'Paraclinicos '!M356/'Paraclinicos '!N356&lt;400,1,'Paraclinicos '!M356/'Paraclinicos '!N356&gt;=400,0)</f>
        <v>2</v>
      </c>
      <c r="P357" cm="1">
        <f t="array" ref="P357">_xlfn.IFS('Paraclinicos '!C356="","",'Paraclinicos '!C356&lt;20,4,'Paraclinicos '!C356&lt;50,3,'Paraclinicos '!C356&lt;100,2,'Paraclinicos '!C356&lt;150,1,'Paraclinicos '!C356&gt;150,0)</f>
        <v>0</v>
      </c>
      <c r="Q357" cm="1">
        <f t="array" ref="Q357">_xlfn.IFS('Paraclinicos '!O356="","",'Paraclinicos '!O356&lt;1.2,0,'Paraclinicos '!O356&lt;2,1,'Paraclinicos '!O356&lt;3.5,2,'Paraclinicos '!O356&lt;5,3,'Paraclinicos '!O356&gt;5,4)</f>
        <v>0</v>
      </c>
      <c r="R357" t="str" cm="1">
        <f t="array" ref="R357">_xlfn.IFS('Paraclinicos '!J356="","",'Paraclinicos '!J356&lt;1.2,0,'Paraclinicos '!J356&lt;2,1,'Paraclinicos '!J356&lt;6,2,'Paraclinicos '!J356&lt;12,3,'Paraclinicos '!J356&gt;=12,4)</f>
        <v/>
      </c>
      <c r="S357" cm="1">
        <f t="array" ref="S357">_xlfn.IFS('Paraclinicos '!Y356="","",'Paraclinicos '!Y356&lt;70,1,'Paraclinicos '!Y356&gt;=70,0)</f>
        <v>0</v>
      </c>
      <c r="T357" cm="1">
        <f t="array" ref="T357">_xlfn.IFS('Paraclinicos '!W356="","",'Paraclinicos '!W356&lt;6,4,'Paraclinicos '!W356&lt;10,3,'Paraclinicos '!W356&lt;13,2,'Paraclinicos '!W356&lt;15,1,'Paraclinicos '!W356=15,0)</f>
        <v>2</v>
      </c>
      <c r="U357" s="54">
        <f t="shared" si="15"/>
        <v>4</v>
      </c>
      <c r="V357" cm="1">
        <f t="array" ref="V357">_xlfn.IFS('Paraclinicos '!S356="","",OR('Paraclinicos '!S356&lt;=8,'Paraclinicos '!S356&gt;=25),3,'Paraclinicos '!S356&lt;12,1,'Paraclinicos '!S356&lt;21,0,'Paraclinicos '!S356&lt;25,2)</f>
        <v>0</v>
      </c>
      <c r="W357" t="str">
        <f>IFERROR(IF(INDEX('BD Demog para scores enalazar'!Y$2:'BD Demog para scores enalazar'!Y$3000,MATCH(Formulas!A357,'BD Demog para scores enalazar'!A$2:'BD Demog para scores enalazar'!A$3000,0))=1,"SI","NO"),"")</f>
        <v>NO</v>
      </c>
      <c r="X357" s="9" t="str">
        <f>IFERROR(IF(INDEX('BD Demog para scores enalazar'!AJ$2:'BD Demog para scores enalazar'!AJ$3000,MATCH(Formulas!A357,'BD Demog para scores enalazar'!A$2:'BD Demog para scores enalazar'!A$3000,0))=1,"SI","NO"),"")</f>
        <v>NO</v>
      </c>
      <c r="Y357" cm="1">
        <f t="array" ref="Y357">IF(AND(W357="NO",X357="NO"),_xlfn.IFS('Paraclinicos '!K356&lt;=91,3,'Paraclinicos '!K356&lt;94,2,'Paraclinicos '!K356&lt;96,1,'Paraclinicos '!K356&gt;=96,0),"")</f>
        <v>3</v>
      </c>
      <c r="Z357" t="str" cm="1">
        <f t="array" ref="Z357">IF(OR(W357="SI",X357="SI"),_xlfn.IFS(OR(AND('Paraclinicos '!K356&lt;=83),AND('Paraclinicos '!K356&gt;=97,AA357=2)),3,OR(AND('Paraclinicos '!K356&lt;=86),AND('Paraclinicos '!K356&gt;=94,AA357=2)),2,OR(AND('Paraclinicos '!K356&lt;=88),AND('Paraclinicos '!K356&gt;=92,AA357=2)),1,OR(AND('Paraclinicos '!K356&gt;=88,'Paraclinicos '!K356&lt;=92),AND('Paraclinicos '!K356&gt;=93,AA357=0)),0),"")</f>
        <v/>
      </c>
      <c r="AA357" cm="1">
        <f t="array" ref="AA357">_xlfn.IFS('Paraclinicos '!E356="","",'Paraclinicos '!E356="Oxigeno",2,'Paraclinicos '!E356="Aire",0)</f>
        <v>2</v>
      </c>
    </row>
    <row r="358" spans="1:27" x14ac:dyDescent="0.25">
      <c r="A358">
        <f>'Paraclinicos '!A357</f>
        <v>55</v>
      </c>
      <c r="B358" s="3">
        <f>'Paraclinicos '!R357</f>
        <v>44346</v>
      </c>
      <c r="C358" cm="1">
        <f t="array" ref="C358">_xlfn.IFS('Paraclinicos '!Q357="","",'Paraclinicos '!Q357&gt;60,3,'Paraclinicos '!Q357&lt;=60,1)</f>
        <v>1</v>
      </c>
      <c r="D358" t="str">
        <f>IFERROR(IF(INDEX('BD Demog para scores enalazar'!BC$2:BC$3000,MATCH(Formulas!A358,'BD Demog para scores enalazar'!A$2:A$3000,0))=0,"SI","NO"),"")</f>
        <v>NO</v>
      </c>
      <c r="E358" cm="1">
        <f t="array" ref="E358">_xlfn.IFS(D358="","",D358="SI",4,D358="NO",1)</f>
        <v>1</v>
      </c>
      <c r="F358" cm="1">
        <f t="array" ref="F358">_xlfn.IFS('Paraclinicos '!B357="","",'Paraclinicos '!B357&gt;1,1,'Paraclinicos '!B357&lt;=1,3)</f>
        <v>1</v>
      </c>
      <c r="G358" t="str" cm="1">
        <f t="array" ref="G358">_xlfn.IFS('Paraclinicos '!D357="","",AND('Paraclinicos '!D357&gt;=250,'Paraclinicos '!D357&lt;=500),2,'Paraclinicos '!D357&gt;500,3,'Paraclinicos '!D357&lt;250,1)</f>
        <v/>
      </c>
      <c r="H358" s="50">
        <f t="shared" si="16"/>
        <v>3</v>
      </c>
      <c r="I358" cm="1">
        <f t="array" ref="I358">_xlfn.IFS('Paraclinicos '!Q357="","",'Paraclinicos '!Q357&gt;=65,1,'Paraclinicos '!Q357&lt;65,0)</f>
        <v>0</v>
      </c>
      <c r="J358" t="str" cm="1">
        <f t="array" ref="J358">_xlfn.IFS('Paraclinicos '!I357="","",'Paraclinicos '!I357&gt;7,1,'Paraclinicos '!I357&lt;=7,0)</f>
        <v/>
      </c>
      <c r="K358" cm="1">
        <f t="array" ref="K358">_xlfn.IFS('Paraclinicos '!W357="","",'Paraclinicos '!W357&lt;=8,1,'Paraclinicos '!W357&gt;8,0)</f>
        <v>1</v>
      </c>
      <c r="L358" cm="1">
        <f t="array" ref="L358">_xlfn.IFS('Paraclinicos '!S357="","",'Paraclinicos '!S357&gt;=30,1,'Paraclinicos '!S357&lt;30,0)</f>
        <v>0</v>
      </c>
      <c r="M358" cm="1">
        <f t="array" ref="M358">_xlfn.IFS(OR('Paraclinicos '!T357="",'Paraclinicos '!U357=""),"",OR('Paraclinicos '!T357&lt;=90,'Paraclinicos '!U357&lt;=60),1,OR('Paraclinicos '!T357&gt;90,'Paraclinicos '!U357&gt;60),0)</f>
        <v>0</v>
      </c>
      <c r="N358" s="45">
        <f t="shared" si="17"/>
        <v>2</v>
      </c>
      <c r="O358" cm="1">
        <f t="array" ref="O358">_xlfn.IFS(OR('Paraclinicos '!M357="",'Paraclinicos '!N357="",'Paraclinicos '!N357=0),"",'Paraclinicos '!M357/'Paraclinicos '!N357&lt;100,4,'Paraclinicos '!M357/'Paraclinicos '!N357&lt;200,3,'Paraclinicos '!M357/'Paraclinicos '!N357&lt;300,2,'Paraclinicos '!M357/'Paraclinicos '!N357&lt;400,1,'Paraclinicos '!M357/'Paraclinicos '!N357&gt;=400,0)</f>
        <v>1</v>
      </c>
      <c r="P358" cm="1">
        <f t="array" ref="P358">_xlfn.IFS('Paraclinicos '!C357="","",'Paraclinicos '!C357&lt;20,4,'Paraclinicos '!C357&lt;50,3,'Paraclinicos '!C357&lt;100,2,'Paraclinicos '!C357&lt;150,1,'Paraclinicos '!C357&gt;150,0)</f>
        <v>0</v>
      </c>
      <c r="Q358" cm="1">
        <f t="array" ref="Q358">_xlfn.IFS('Paraclinicos '!O357="","",'Paraclinicos '!O357&lt;1.2,0,'Paraclinicos '!O357&lt;2,1,'Paraclinicos '!O357&lt;3.5,2,'Paraclinicos '!O357&lt;5,3,'Paraclinicos '!O357&gt;5,4)</f>
        <v>0</v>
      </c>
      <c r="R358" t="str" cm="1">
        <f t="array" ref="R358">_xlfn.IFS('Paraclinicos '!J357="","",'Paraclinicos '!J357&lt;1.2,0,'Paraclinicos '!J357&lt;2,1,'Paraclinicos '!J357&lt;6,2,'Paraclinicos '!J357&lt;12,3,'Paraclinicos '!J357&gt;=12,4)</f>
        <v/>
      </c>
      <c r="S358" cm="1">
        <f t="array" ref="S358">_xlfn.IFS('Paraclinicos '!Y357="","",'Paraclinicos '!Y357&lt;70,1,'Paraclinicos '!Y357&gt;=70,0)</f>
        <v>0</v>
      </c>
      <c r="T358" cm="1">
        <f t="array" ref="T358">_xlfn.IFS('Paraclinicos '!W357="","",'Paraclinicos '!W357&lt;6,4,'Paraclinicos '!W357&lt;10,3,'Paraclinicos '!W357&lt;13,2,'Paraclinicos '!W357&lt;15,1,'Paraclinicos '!W357=15,0)</f>
        <v>4</v>
      </c>
      <c r="U358" s="54">
        <f t="shared" si="15"/>
        <v>5</v>
      </c>
      <c r="V358" cm="1">
        <f t="array" ref="V358">_xlfn.IFS('Paraclinicos '!S357="","",OR('Paraclinicos '!S357&lt;=8,'Paraclinicos '!S357&gt;=25),3,'Paraclinicos '!S357&lt;12,1,'Paraclinicos '!S357&lt;21,0,'Paraclinicos '!S357&lt;25,2)</f>
        <v>2</v>
      </c>
      <c r="W358" t="str">
        <f>IFERROR(IF(INDEX('BD Demog para scores enalazar'!Y$2:'BD Demog para scores enalazar'!Y$3000,MATCH(Formulas!A358,'BD Demog para scores enalazar'!A$2:'BD Demog para scores enalazar'!A$3000,0))=1,"SI","NO"),"")</f>
        <v>NO</v>
      </c>
      <c r="X358" s="9" t="str">
        <f>IFERROR(IF(INDEX('BD Demog para scores enalazar'!AJ$2:'BD Demog para scores enalazar'!AJ$3000,MATCH(Formulas!A358,'BD Demog para scores enalazar'!A$2:'BD Demog para scores enalazar'!A$3000,0))=1,"SI","NO"),"")</f>
        <v>NO</v>
      </c>
      <c r="Y358" cm="1">
        <f t="array" ref="Y358">IF(AND(W358="NO",X358="NO"),_xlfn.IFS('Paraclinicos '!K357&lt;=91,3,'Paraclinicos '!K357&lt;94,2,'Paraclinicos '!K357&lt;96,1,'Paraclinicos '!K357&gt;=96,0),"")</f>
        <v>3</v>
      </c>
      <c r="Z358" t="str" cm="1">
        <f t="array" ref="Z358">IF(OR(W358="SI",X358="SI"),_xlfn.IFS(OR(AND('Paraclinicos '!K357&lt;=83),AND('Paraclinicos '!K357&gt;=97,AA358=2)),3,OR(AND('Paraclinicos '!K357&lt;=86),AND('Paraclinicos '!K357&gt;=94,AA358=2)),2,OR(AND('Paraclinicos '!K357&lt;=88),AND('Paraclinicos '!K357&gt;=92,AA358=2)),1,OR(AND('Paraclinicos '!K357&gt;=88,'Paraclinicos '!K357&lt;=92),AND('Paraclinicos '!K357&gt;=93,AA358=0)),0),"")</f>
        <v/>
      </c>
      <c r="AA358" cm="1">
        <f t="array" ref="AA358">_xlfn.IFS('Paraclinicos '!E357="","",'Paraclinicos '!E357="Oxigeno",2,'Paraclinicos '!E357="Aire",0)</f>
        <v>2</v>
      </c>
    </row>
    <row r="359" spans="1:27" x14ac:dyDescent="0.25">
      <c r="A359">
        <f>'Paraclinicos '!A358</f>
        <v>55</v>
      </c>
      <c r="B359" s="3">
        <f>'Paraclinicos '!R358</f>
        <v>44347</v>
      </c>
      <c r="C359" cm="1">
        <f t="array" ref="C359">_xlfn.IFS('Paraclinicos '!Q358="","",'Paraclinicos '!Q358&gt;60,3,'Paraclinicos '!Q358&lt;=60,1)</f>
        <v>1</v>
      </c>
      <c r="D359" t="str">
        <f>IFERROR(IF(INDEX('BD Demog para scores enalazar'!BC$2:BC$3000,MATCH(Formulas!A359,'BD Demog para scores enalazar'!A$2:A$3000,0))=0,"SI","NO"),"")</f>
        <v>NO</v>
      </c>
      <c r="E359" cm="1">
        <f t="array" ref="E359">_xlfn.IFS(D359="","",D359="SI",4,D359="NO",1)</f>
        <v>1</v>
      </c>
      <c r="F359" cm="1">
        <f t="array" ref="F359">_xlfn.IFS('Paraclinicos '!B358="","",'Paraclinicos '!B358&gt;1,1,'Paraclinicos '!B358&lt;=1,3)</f>
        <v>1</v>
      </c>
      <c r="G359" t="str" cm="1">
        <f t="array" ref="G359">_xlfn.IFS('Paraclinicos '!D358="","",AND('Paraclinicos '!D358&gt;=250,'Paraclinicos '!D358&lt;=500),2,'Paraclinicos '!D358&gt;500,3,'Paraclinicos '!D358&lt;250,1)</f>
        <v/>
      </c>
      <c r="H359" s="50">
        <f t="shared" si="16"/>
        <v>3</v>
      </c>
      <c r="I359" cm="1">
        <f t="array" ref="I359">_xlfn.IFS('Paraclinicos '!Q358="","",'Paraclinicos '!Q358&gt;=65,1,'Paraclinicos '!Q358&lt;65,0)</f>
        <v>0</v>
      </c>
      <c r="J359" cm="1">
        <f t="array" ref="J359">_xlfn.IFS('Paraclinicos '!I358="","",'Paraclinicos '!I358&gt;7,1,'Paraclinicos '!I358&lt;=7,0)</f>
        <v>1</v>
      </c>
      <c r="K359" cm="1">
        <f t="array" ref="K359">_xlfn.IFS('Paraclinicos '!W358="","",'Paraclinicos '!W358&lt;=8,1,'Paraclinicos '!W358&gt;8,0)</f>
        <v>0</v>
      </c>
      <c r="L359" cm="1">
        <f t="array" ref="L359">_xlfn.IFS('Paraclinicos '!S358="","",'Paraclinicos '!S358&gt;=30,1,'Paraclinicos '!S358&lt;30,0)</f>
        <v>0</v>
      </c>
      <c r="M359" cm="1">
        <f t="array" ref="M359">_xlfn.IFS(OR('Paraclinicos '!T358="",'Paraclinicos '!U358=""),"",OR('Paraclinicos '!T358&lt;=90,'Paraclinicos '!U358&lt;=60),1,OR('Paraclinicos '!T358&gt;90,'Paraclinicos '!U358&gt;60),0)</f>
        <v>0</v>
      </c>
      <c r="N359" s="45">
        <f t="shared" si="17"/>
        <v>2</v>
      </c>
      <c r="O359" cm="1">
        <f t="array" ref="O359">_xlfn.IFS(OR('Paraclinicos '!M358="",'Paraclinicos '!N358="",'Paraclinicos '!N358=0),"",'Paraclinicos '!M358/'Paraclinicos '!N358&lt;100,4,'Paraclinicos '!M358/'Paraclinicos '!N358&lt;200,3,'Paraclinicos '!M358/'Paraclinicos '!N358&lt;300,2,'Paraclinicos '!M358/'Paraclinicos '!N358&lt;400,1,'Paraclinicos '!M358/'Paraclinicos '!N358&gt;=400,0)</f>
        <v>0</v>
      </c>
      <c r="P359" cm="1">
        <f t="array" ref="P359">_xlfn.IFS('Paraclinicos '!C358="","",'Paraclinicos '!C358&lt;20,4,'Paraclinicos '!C358&lt;50,3,'Paraclinicos '!C358&lt;100,2,'Paraclinicos '!C358&lt;150,1,'Paraclinicos '!C358&gt;150,0)</f>
        <v>0</v>
      </c>
      <c r="Q359" cm="1">
        <f t="array" ref="Q359">_xlfn.IFS('Paraclinicos '!O358="","",'Paraclinicos '!O358&lt;1.2,0,'Paraclinicos '!O358&lt;2,1,'Paraclinicos '!O358&lt;3.5,2,'Paraclinicos '!O358&lt;5,3,'Paraclinicos '!O358&gt;5,4)</f>
        <v>0</v>
      </c>
      <c r="R359" t="str" cm="1">
        <f t="array" ref="R359">_xlfn.IFS('Paraclinicos '!J358="","",'Paraclinicos '!J358&lt;1.2,0,'Paraclinicos '!J358&lt;2,1,'Paraclinicos '!J358&lt;6,2,'Paraclinicos '!J358&lt;12,3,'Paraclinicos '!J358&gt;=12,4)</f>
        <v/>
      </c>
      <c r="S359" cm="1">
        <f t="array" ref="S359">_xlfn.IFS('Paraclinicos '!Y358="","",'Paraclinicos '!Y358&lt;70,1,'Paraclinicos '!Y358&gt;=70,0)</f>
        <v>0</v>
      </c>
      <c r="T359" cm="1">
        <f t="array" ref="T359">_xlfn.IFS('Paraclinicos '!W358="","",'Paraclinicos '!W358&lt;6,4,'Paraclinicos '!W358&lt;10,3,'Paraclinicos '!W358&lt;13,2,'Paraclinicos '!W358&lt;15,1,'Paraclinicos '!W358=15,0)</f>
        <v>2</v>
      </c>
      <c r="U359" s="54">
        <f t="shared" si="15"/>
        <v>2</v>
      </c>
      <c r="V359" cm="1">
        <f t="array" ref="V359">_xlfn.IFS('Paraclinicos '!S358="","",OR('Paraclinicos '!S358&lt;=8,'Paraclinicos '!S358&gt;=25),3,'Paraclinicos '!S358&lt;12,1,'Paraclinicos '!S358&lt;21,0,'Paraclinicos '!S358&lt;25,2)</f>
        <v>0</v>
      </c>
      <c r="W359" t="str">
        <f>IFERROR(IF(INDEX('BD Demog para scores enalazar'!Y$2:'BD Demog para scores enalazar'!Y$3000,MATCH(Formulas!A359,'BD Demog para scores enalazar'!A$2:'BD Demog para scores enalazar'!A$3000,0))=1,"SI","NO"),"")</f>
        <v>NO</v>
      </c>
      <c r="X359" s="9" t="str">
        <f>IFERROR(IF(INDEX('BD Demog para scores enalazar'!AJ$2:'BD Demog para scores enalazar'!AJ$3000,MATCH(Formulas!A359,'BD Demog para scores enalazar'!A$2:'BD Demog para scores enalazar'!A$3000,0))=1,"SI","NO"),"")</f>
        <v>NO</v>
      </c>
      <c r="Y359" cm="1">
        <f t="array" ref="Y359">IF(AND(W359="NO",X359="NO"),_xlfn.IFS('Paraclinicos '!K358&lt;=91,3,'Paraclinicos '!K358&lt;94,2,'Paraclinicos '!K358&lt;96,1,'Paraclinicos '!K358&gt;=96,0),"")</f>
        <v>0</v>
      </c>
      <c r="Z359" t="str" cm="1">
        <f t="array" ref="Z359">IF(OR(W359="SI",X359="SI"),_xlfn.IFS(OR(AND('Paraclinicos '!K358&lt;=83),AND('Paraclinicos '!K358&gt;=97,AA359=2)),3,OR(AND('Paraclinicos '!K358&lt;=86),AND('Paraclinicos '!K358&gt;=94,AA359=2)),2,OR(AND('Paraclinicos '!K358&lt;=88),AND('Paraclinicos '!K358&gt;=92,AA359=2)),1,OR(AND('Paraclinicos '!K358&gt;=88,'Paraclinicos '!K358&lt;=92),AND('Paraclinicos '!K358&gt;=93,AA359=0)),0),"")</f>
        <v/>
      </c>
      <c r="AA359" cm="1">
        <f t="array" ref="AA359">_xlfn.IFS('Paraclinicos '!E358="","",'Paraclinicos '!E358="Oxigeno",2,'Paraclinicos '!E358="Aire",0)</f>
        <v>2</v>
      </c>
    </row>
    <row r="360" spans="1:27" x14ac:dyDescent="0.25">
      <c r="A360">
        <f>'Paraclinicos '!A359</f>
        <v>55</v>
      </c>
      <c r="B360" s="3">
        <f>'Paraclinicos '!R359</f>
        <v>44348</v>
      </c>
      <c r="C360" cm="1">
        <f t="array" ref="C360">_xlfn.IFS('Paraclinicos '!Q359="","",'Paraclinicos '!Q359&gt;60,3,'Paraclinicos '!Q359&lt;=60,1)</f>
        <v>1</v>
      </c>
      <c r="D360" t="str">
        <f>IFERROR(IF(INDEX('BD Demog para scores enalazar'!BC$2:BC$3000,MATCH(Formulas!A360,'BD Demog para scores enalazar'!A$2:A$3000,0))=0,"SI","NO"),"")</f>
        <v>NO</v>
      </c>
      <c r="E360" cm="1">
        <f t="array" ref="E360">_xlfn.IFS(D360="","",D360="SI",4,D360="NO",1)</f>
        <v>1</v>
      </c>
      <c r="F360" cm="1">
        <f t="array" ref="F360">_xlfn.IFS('Paraclinicos '!B359="","",'Paraclinicos '!B359&gt;1,1,'Paraclinicos '!B359&lt;=1,3)</f>
        <v>1</v>
      </c>
      <c r="G360" t="str" cm="1">
        <f t="array" ref="G360">_xlfn.IFS('Paraclinicos '!D359="","",AND('Paraclinicos '!D359&gt;=250,'Paraclinicos '!D359&lt;=500),2,'Paraclinicos '!D359&gt;500,3,'Paraclinicos '!D359&lt;250,1)</f>
        <v/>
      </c>
      <c r="H360" s="50">
        <f t="shared" si="16"/>
        <v>3</v>
      </c>
      <c r="I360" cm="1">
        <f t="array" ref="I360">_xlfn.IFS('Paraclinicos '!Q359="","",'Paraclinicos '!Q359&gt;=65,1,'Paraclinicos '!Q359&lt;65,0)</f>
        <v>0</v>
      </c>
      <c r="J360" cm="1">
        <f t="array" ref="J360">_xlfn.IFS('Paraclinicos '!I359="","",'Paraclinicos '!I359&gt;7,1,'Paraclinicos '!I359&lt;=7,0)</f>
        <v>1</v>
      </c>
      <c r="K360" cm="1">
        <f t="array" ref="K360">_xlfn.IFS('Paraclinicos '!W359="","",'Paraclinicos '!W359&lt;=8,1,'Paraclinicos '!W359&gt;8,0)</f>
        <v>0</v>
      </c>
      <c r="L360" cm="1">
        <f t="array" ref="L360">_xlfn.IFS('Paraclinicos '!S359="","",'Paraclinicos '!S359&gt;=30,1,'Paraclinicos '!S359&lt;30,0)</f>
        <v>0</v>
      </c>
      <c r="M360" cm="1">
        <f t="array" ref="M360">_xlfn.IFS(OR('Paraclinicos '!T359="",'Paraclinicos '!U359=""),"",OR('Paraclinicos '!T359&lt;=90,'Paraclinicos '!U359&lt;=60),1,OR('Paraclinicos '!T359&gt;90,'Paraclinicos '!U359&gt;60),0)</f>
        <v>0</v>
      </c>
      <c r="N360" s="45">
        <f t="shared" si="17"/>
        <v>2</v>
      </c>
      <c r="O360" cm="1">
        <f t="array" ref="O360">_xlfn.IFS(OR('Paraclinicos '!M359="",'Paraclinicos '!N359="",'Paraclinicos '!N359=0),"",'Paraclinicos '!M359/'Paraclinicos '!N359&lt;100,4,'Paraclinicos '!M359/'Paraclinicos '!N359&lt;200,3,'Paraclinicos '!M359/'Paraclinicos '!N359&lt;300,2,'Paraclinicos '!M359/'Paraclinicos '!N359&lt;400,1,'Paraclinicos '!M359/'Paraclinicos '!N359&gt;=400,0)</f>
        <v>2</v>
      </c>
      <c r="P360" cm="1">
        <f t="array" ref="P360">_xlfn.IFS('Paraclinicos '!C359="","",'Paraclinicos '!C359&lt;20,4,'Paraclinicos '!C359&lt;50,3,'Paraclinicos '!C359&lt;100,2,'Paraclinicos '!C359&lt;150,1,'Paraclinicos '!C359&gt;150,0)</f>
        <v>0</v>
      </c>
      <c r="Q360" cm="1">
        <f t="array" ref="Q360">_xlfn.IFS('Paraclinicos '!O359="","",'Paraclinicos '!O359&lt;1.2,0,'Paraclinicos '!O359&lt;2,1,'Paraclinicos '!O359&lt;3.5,2,'Paraclinicos '!O359&lt;5,3,'Paraclinicos '!O359&gt;5,4)</f>
        <v>0</v>
      </c>
      <c r="R360" cm="1">
        <f t="array" ref="R360">_xlfn.IFS('Paraclinicos '!J359="","",'Paraclinicos '!J359&lt;1.2,0,'Paraclinicos '!J359&lt;2,1,'Paraclinicos '!J359&lt;6,2,'Paraclinicos '!J359&lt;12,3,'Paraclinicos '!J359&gt;=12,4)</f>
        <v>0</v>
      </c>
      <c r="S360" cm="1">
        <f t="array" ref="S360">_xlfn.IFS('Paraclinicos '!Y359="","",'Paraclinicos '!Y359&lt;70,1,'Paraclinicos '!Y359&gt;=70,0)</f>
        <v>0</v>
      </c>
      <c r="T360" cm="1">
        <f t="array" ref="T360">_xlfn.IFS('Paraclinicos '!W359="","",'Paraclinicos '!W359&lt;6,4,'Paraclinicos '!W359&lt;10,3,'Paraclinicos '!W359&lt;13,2,'Paraclinicos '!W359&lt;15,1,'Paraclinicos '!W359=15,0)</f>
        <v>2</v>
      </c>
      <c r="U360" s="54">
        <f t="shared" si="15"/>
        <v>4</v>
      </c>
      <c r="V360" cm="1">
        <f t="array" ref="V360">_xlfn.IFS('Paraclinicos '!S359="","",OR('Paraclinicos '!S359&lt;=8,'Paraclinicos '!S359&gt;=25),3,'Paraclinicos '!S359&lt;12,1,'Paraclinicos '!S359&lt;21,0,'Paraclinicos '!S359&lt;25,2)</f>
        <v>2</v>
      </c>
      <c r="W360" t="str">
        <f>IFERROR(IF(INDEX('BD Demog para scores enalazar'!Y$2:'BD Demog para scores enalazar'!Y$3000,MATCH(Formulas!A360,'BD Demog para scores enalazar'!A$2:'BD Demog para scores enalazar'!A$3000,0))=1,"SI","NO"),"")</f>
        <v>NO</v>
      </c>
      <c r="X360" s="9" t="str">
        <f>IFERROR(IF(INDEX('BD Demog para scores enalazar'!AJ$2:'BD Demog para scores enalazar'!AJ$3000,MATCH(Formulas!A360,'BD Demog para scores enalazar'!A$2:'BD Demog para scores enalazar'!A$3000,0))=1,"SI","NO"),"")</f>
        <v>NO</v>
      </c>
      <c r="Y360" cm="1">
        <f t="array" ref="Y360">IF(AND(W360="NO",X360="NO"),_xlfn.IFS('Paraclinicos '!K359&lt;=91,3,'Paraclinicos '!K359&lt;94,2,'Paraclinicos '!K359&lt;96,1,'Paraclinicos '!K359&gt;=96,0),"")</f>
        <v>3</v>
      </c>
      <c r="Z360" t="str" cm="1">
        <f t="array" ref="Z360">IF(OR(W360="SI",X360="SI"),_xlfn.IFS(OR(AND('Paraclinicos '!K359&lt;=83),AND('Paraclinicos '!K359&gt;=97,AA360=2)),3,OR(AND('Paraclinicos '!K359&lt;=86),AND('Paraclinicos '!K359&gt;=94,AA360=2)),2,OR(AND('Paraclinicos '!K359&lt;=88),AND('Paraclinicos '!K359&gt;=92,AA360=2)),1,OR(AND('Paraclinicos '!K359&gt;=88,'Paraclinicos '!K359&lt;=92),AND('Paraclinicos '!K359&gt;=93,AA360=0)),0),"")</f>
        <v/>
      </c>
      <c r="AA360" cm="1">
        <f t="array" ref="AA360">_xlfn.IFS('Paraclinicos '!E359="","",'Paraclinicos '!E359="Oxigeno",2,'Paraclinicos '!E359="Aire",0)</f>
        <v>2</v>
      </c>
    </row>
    <row r="361" spans="1:27" x14ac:dyDescent="0.25">
      <c r="A361">
        <f>'Paraclinicos '!A360</f>
        <v>55</v>
      </c>
      <c r="B361" s="3">
        <f>'Paraclinicos '!R360</f>
        <v>44349</v>
      </c>
      <c r="C361" cm="1">
        <f t="array" ref="C361">_xlfn.IFS('Paraclinicos '!Q360="","",'Paraclinicos '!Q360&gt;60,3,'Paraclinicos '!Q360&lt;=60,1)</f>
        <v>1</v>
      </c>
      <c r="D361" t="str">
        <f>IFERROR(IF(INDEX('BD Demog para scores enalazar'!BC$2:BC$3000,MATCH(Formulas!A361,'BD Demog para scores enalazar'!A$2:A$3000,0))=0,"SI","NO"),"")</f>
        <v>NO</v>
      </c>
      <c r="E361" cm="1">
        <f t="array" ref="E361">_xlfn.IFS(D361="","",D361="SI",4,D361="NO",1)</f>
        <v>1</v>
      </c>
      <c r="F361" cm="1">
        <f t="array" ref="F361">_xlfn.IFS('Paraclinicos '!B360="","",'Paraclinicos '!B360&gt;1,1,'Paraclinicos '!B360&lt;=1,3)</f>
        <v>1</v>
      </c>
      <c r="G361" t="str" cm="1">
        <f t="array" ref="G361">_xlfn.IFS('Paraclinicos '!D360="","",AND('Paraclinicos '!D360&gt;=250,'Paraclinicos '!D360&lt;=500),2,'Paraclinicos '!D360&gt;500,3,'Paraclinicos '!D360&lt;250,1)</f>
        <v/>
      </c>
      <c r="H361" s="50">
        <f t="shared" si="16"/>
        <v>3</v>
      </c>
      <c r="I361" cm="1">
        <f t="array" ref="I361">_xlfn.IFS('Paraclinicos '!Q360="","",'Paraclinicos '!Q360&gt;=65,1,'Paraclinicos '!Q360&lt;65,0)</f>
        <v>0</v>
      </c>
      <c r="J361" cm="1">
        <f t="array" ref="J361">_xlfn.IFS('Paraclinicos '!I360="","",'Paraclinicos '!I360&gt;7,1,'Paraclinicos '!I360&lt;=7,0)</f>
        <v>1</v>
      </c>
      <c r="K361" cm="1">
        <f t="array" ref="K361">_xlfn.IFS('Paraclinicos '!W360="","",'Paraclinicos '!W360&lt;=8,1,'Paraclinicos '!W360&gt;8,0)</f>
        <v>0</v>
      </c>
      <c r="L361" cm="1">
        <f t="array" ref="L361">_xlfn.IFS('Paraclinicos '!S360="","",'Paraclinicos '!S360&gt;=30,1,'Paraclinicos '!S360&lt;30,0)</f>
        <v>0</v>
      </c>
      <c r="M361" cm="1">
        <f t="array" ref="M361">_xlfn.IFS(OR('Paraclinicos '!T360="",'Paraclinicos '!U360=""),"",OR('Paraclinicos '!T360&lt;=90,'Paraclinicos '!U360&lt;=60),1,OR('Paraclinicos '!T360&gt;90,'Paraclinicos '!U360&gt;60),0)</f>
        <v>0</v>
      </c>
      <c r="N361" s="45">
        <f t="shared" si="17"/>
        <v>2</v>
      </c>
      <c r="O361" cm="1">
        <f t="array" ref="O361">_xlfn.IFS(OR('Paraclinicos '!M360="",'Paraclinicos '!N360="",'Paraclinicos '!N360=0),"",'Paraclinicos '!M360/'Paraclinicos '!N360&lt;100,4,'Paraclinicos '!M360/'Paraclinicos '!N360&lt;200,3,'Paraclinicos '!M360/'Paraclinicos '!N360&lt;300,2,'Paraclinicos '!M360/'Paraclinicos '!N360&lt;400,1,'Paraclinicos '!M360/'Paraclinicos '!N360&gt;=400,0)</f>
        <v>2</v>
      </c>
      <c r="P361" cm="1">
        <f t="array" ref="P361">_xlfn.IFS('Paraclinicos '!C360="","",'Paraclinicos '!C360&lt;20,4,'Paraclinicos '!C360&lt;50,3,'Paraclinicos '!C360&lt;100,2,'Paraclinicos '!C360&lt;150,1,'Paraclinicos '!C360&gt;150,0)</f>
        <v>0</v>
      </c>
      <c r="Q361" cm="1">
        <f t="array" ref="Q361">_xlfn.IFS('Paraclinicos '!O360="","",'Paraclinicos '!O360&lt;1.2,0,'Paraclinicos '!O360&lt;2,1,'Paraclinicos '!O360&lt;3.5,2,'Paraclinicos '!O360&lt;5,3,'Paraclinicos '!O360&gt;5,4)</f>
        <v>0</v>
      </c>
      <c r="R361" cm="1">
        <f t="array" ref="R361">_xlfn.IFS('Paraclinicos '!J360="","",'Paraclinicos '!J360&lt;1.2,0,'Paraclinicos '!J360&lt;2,1,'Paraclinicos '!J360&lt;6,2,'Paraclinicos '!J360&lt;12,3,'Paraclinicos '!J360&gt;=12,4)</f>
        <v>0</v>
      </c>
      <c r="S361" cm="1">
        <f t="array" ref="S361">_xlfn.IFS('Paraclinicos '!Y360="","",'Paraclinicos '!Y360&lt;70,1,'Paraclinicos '!Y360&gt;=70,0)</f>
        <v>0</v>
      </c>
      <c r="T361" cm="1">
        <f t="array" ref="T361">_xlfn.IFS('Paraclinicos '!W360="","",'Paraclinicos '!W360&lt;6,4,'Paraclinicos '!W360&lt;10,3,'Paraclinicos '!W360&lt;13,2,'Paraclinicos '!W360&lt;15,1,'Paraclinicos '!W360=15,0)</f>
        <v>2</v>
      </c>
      <c r="U361" s="54">
        <f t="shared" si="15"/>
        <v>4</v>
      </c>
      <c r="V361" cm="1">
        <f t="array" ref="V361">_xlfn.IFS('Paraclinicos '!S360="","",OR('Paraclinicos '!S360&lt;=8,'Paraclinicos '!S360&gt;=25),3,'Paraclinicos '!S360&lt;12,1,'Paraclinicos '!S360&lt;21,0,'Paraclinicos '!S360&lt;25,2)</f>
        <v>0</v>
      </c>
      <c r="W361" t="str">
        <f>IFERROR(IF(INDEX('BD Demog para scores enalazar'!Y$2:'BD Demog para scores enalazar'!Y$3000,MATCH(Formulas!A361,'BD Demog para scores enalazar'!A$2:'BD Demog para scores enalazar'!A$3000,0))=1,"SI","NO"),"")</f>
        <v>NO</v>
      </c>
      <c r="X361" s="9" t="str">
        <f>IFERROR(IF(INDEX('BD Demog para scores enalazar'!AJ$2:'BD Demog para scores enalazar'!AJ$3000,MATCH(Formulas!A361,'BD Demog para scores enalazar'!A$2:'BD Demog para scores enalazar'!A$3000,0))=1,"SI","NO"),"")</f>
        <v>NO</v>
      </c>
      <c r="Y361" cm="1">
        <f t="array" ref="Y361">IF(AND(W361="NO",X361="NO"),_xlfn.IFS('Paraclinicos '!K360&lt;=91,3,'Paraclinicos '!K360&lt;94,2,'Paraclinicos '!K360&lt;96,1,'Paraclinicos '!K360&gt;=96,0),"")</f>
        <v>3</v>
      </c>
      <c r="Z361" t="str" cm="1">
        <f t="array" ref="Z361">IF(OR(W361="SI",X361="SI"),_xlfn.IFS(OR(AND('Paraclinicos '!K360&lt;=83),AND('Paraclinicos '!K360&gt;=97,AA361=2)),3,OR(AND('Paraclinicos '!K360&lt;=86),AND('Paraclinicos '!K360&gt;=94,AA361=2)),2,OR(AND('Paraclinicos '!K360&lt;=88),AND('Paraclinicos '!K360&gt;=92,AA361=2)),1,OR(AND('Paraclinicos '!K360&gt;=88,'Paraclinicos '!K360&lt;=92),AND('Paraclinicos '!K360&gt;=93,AA361=0)),0),"")</f>
        <v/>
      </c>
      <c r="AA361" cm="1">
        <f t="array" ref="AA361">_xlfn.IFS('Paraclinicos '!E360="","",'Paraclinicos '!E360="Oxigeno",2,'Paraclinicos '!E360="Aire",0)</f>
        <v>2</v>
      </c>
    </row>
    <row r="362" spans="1:27" x14ac:dyDescent="0.25">
      <c r="A362">
        <f>'Paraclinicos '!A361</f>
        <v>55</v>
      </c>
      <c r="B362" s="3">
        <f>'Paraclinicos '!R361</f>
        <v>44350</v>
      </c>
      <c r="C362" cm="1">
        <f t="array" ref="C362">_xlfn.IFS('Paraclinicos '!Q361="","",'Paraclinicos '!Q361&gt;60,3,'Paraclinicos '!Q361&lt;=60,1)</f>
        <v>1</v>
      </c>
      <c r="D362" t="str">
        <f>IFERROR(IF(INDEX('BD Demog para scores enalazar'!BC$2:BC$3000,MATCH(Formulas!A362,'BD Demog para scores enalazar'!A$2:A$3000,0))=0,"SI","NO"),"")</f>
        <v>NO</v>
      </c>
      <c r="E362" cm="1">
        <f t="array" ref="E362">_xlfn.IFS(D362="","",D362="SI",4,D362="NO",1)</f>
        <v>1</v>
      </c>
      <c r="F362" cm="1">
        <f t="array" ref="F362">_xlfn.IFS('Paraclinicos '!B361="","",'Paraclinicos '!B361&gt;1,1,'Paraclinicos '!B361&lt;=1,3)</f>
        <v>1</v>
      </c>
      <c r="G362" t="str" cm="1">
        <f t="array" ref="G362">_xlfn.IFS('Paraclinicos '!D361="","",AND('Paraclinicos '!D361&gt;=250,'Paraclinicos '!D361&lt;=500),2,'Paraclinicos '!D361&gt;500,3,'Paraclinicos '!D361&lt;250,1)</f>
        <v/>
      </c>
      <c r="H362" s="50">
        <f t="shared" si="16"/>
        <v>3</v>
      </c>
      <c r="I362" cm="1">
        <f t="array" ref="I362">_xlfn.IFS('Paraclinicos '!Q361="","",'Paraclinicos '!Q361&gt;=65,1,'Paraclinicos '!Q361&lt;65,0)</f>
        <v>0</v>
      </c>
      <c r="J362" cm="1">
        <f t="array" ref="J362">_xlfn.IFS('Paraclinicos '!I361="","",'Paraclinicos '!I361&gt;7,1,'Paraclinicos '!I361&lt;=7,0)</f>
        <v>1</v>
      </c>
      <c r="K362" cm="1">
        <f t="array" ref="K362">_xlfn.IFS('Paraclinicos '!W361="","",'Paraclinicos '!W361&lt;=8,1,'Paraclinicos '!W361&gt;8,0)</f>
        <v>0</v>
      </c>
      <c r="L362" cm="1">
        <f t="array" ref="L362">_xlfn.IFS('Paraclinicos '!S361="","",'Paraclinicos '!S361&gt;=30,1,'Paraclinicos '!S361&lt;30,0)</f>
        <v>0</v>
      </c>
      <c r="M362" cm="1">
        <f t="array" ref="M362">_xlfn.IFS(OR('Paraclinicos '!T361="",'Paraclinicos '!U361=""),"",OR('Paraclinicos '!T361&lt;=90,'Paraclinicos '!U361&lt;=60),1,OR('Paraclinicos '!T361&gt;90,'Paraclinicos '!U361&gt;60),0)</f>
        <v>0</v>
      </c>
      <c r="N362" s="45">
        <f t="shared" si="17"/>
        <v>2</v>
      </c>
      <c r="O362" cm="1">
        <f t="array" ref="O362">_xlfn.IFS(OR('Paraclinicos '!M361="",'Paraclinicos '!N361="",'Paraclinicos '!N361=0),"",'Paraclinicos '!M361/'Paraclinicos '!N361&lt;100,4,'Paraclinicos '!M361/'Paraclinicos '!N361&lt;200,3,'Paraclinicos '!M361/'Paraclinicos '!N361&lt;300,2,'Paraclinicos '!M361/'Paraclinicos '!N361&lt;400,1,'Paraclinicos '!M361/'Paraclinicos '!N361&gt;=400,0)</f>
        <v>2</v>
      </c>
      <c r="P362" cm="1">
        <f t="array" ref="P362">_xlfn.IFS('Paraclinicos '!C361="","",'Paraclinicos '!C361&lt;20,4,'Paraclinicos '!C361&lt;50,3,'Paraclinicos '!C361&lt;100,2,'Paraclinicos '!C361&lt;150,1,'Paraclinicos '!C361&gt;150,0)</f>
        <v>0</v>
      </c>
      <c r="Q362" cm="1">
        <f t="array" ref="Q362">_xlfn.IFS('Paraclinicos '!O361="","",'Paraclinicos '!O361&lt;1.2,0,'Paraclinicos '!O361&lt;2,1,'Paraclinicos '!O361&lt;3.5,2,'Paraclinicos '!O361&lt;5,3,'Paraclinicos '!O361&gt;5,4)</f>
        <v>0</v>
      </c>
      <c r="R362" t="str" cm="1">
        <f t="array" ref="R362">_xlfn.IFS('Paraclinicos '!J361="","",'Paraclinicos '!J361&lt;1.2,0,'Paraclinicos '!J361&lt;2,1,'Paraclinicos '!J361&lt;6,2,'Paraclinicos '!J361&lt;12,3,'Paraclinicos '!J361&gt;=12,4)</f>
        <v/>
      </c>
      <c r="S362" cm="1">
        <f t="array" ref="S362">_xlfn.IFS('Paraclinicos '!Y361="","",'Paraclinicos '!Y361&lt;70,1,'Paraclinicos '!Y361&gt;=70,0)</f>
        <v>0</v>
      </c>
      <c r="T362" cm="1">
        <f t="array" ref="T362">_xlfn.IFS('Paraclinicos '!W361="","",'Paraclinicos '!W361&lt;6,4,'Paraclinicos '!W361&lt;10,3,'Paraclinicos '!W361&lt;13,2,'Paraclinicos '!W361&lt;15,1,'Paraclinicos '!W361=15,0)</f>
        <v>0</v>
      </c>
      <c r="U362" s="54">
        <f t="shared" si="15"/>
        <v>2</v>
      </c>
      <c r="V362" cm="1">
        <f t="array" ref="V362">_xlfn.IFS('Paraclinicos '!S361="","",OR('Paraclinicos '!S361&lt;=8,'Paraclinicos '!S361&gt;=25),3,'Paraclinicos '!S361&lt;12,1,'Paraclinicos '!S361&lt;21,0,'Paraclinicos '!S361&lt;25,2)</f>
        <v>0</v>
      </c>
      <c r="W362" t="str">
        <f>IFERROR(IF(INDEX('BD Demog para scores enalazar'!Y$2:'BD Demog para scores enalazar'!Y$3000,MATCH(Formulas!A362,'BD Demog para scores enalazar'!A$2:'BD Demog para scores enalazar'!A$3000,0))=1,"SI","NO"),"")</f>
        <v>NO</v>
      </c>
      <c r="X362" s="9" t="str">
        <f>IFERROR(IF(INDEX('BD Demog para scores enalazar'!AJ$2:'BD Demog para scores enalazar'!AJ$3000,MATCH(Formulas!A362,'BD Demog para scores enalazar'!A$2:'BD Demog para scores enalazar'!A$3000,0))=1,"SI","NO"),"")</f>
        <v>NO</v>
      </c>
      <c r="Y362" cm="1">
        <f t="array" ref="Y362">IF(AND(W362="NO",X362="NO"),_xlfn.IFS('Paraclinicos '!K361&lt;=91,3,'Paraclinicos '!K361&lt;94,2,'Paraclinicos '!K361&lt;96,1,'Paraclinicos '!K361&gt;=96,0),"")</f>
        <v>3</v>
      </c>
      <c r="Z362" t="str" cm="1">
        <f t="array" ref="Z362">IF(OR(W362="SI",X362="SI"),_xlfn.IFS(OR(AND('Paraclinicos '!K361&lt;=83),AND('Paraclinicos '!K361&gt;=97,AA362=2)),3,OR(AND('Paraclinicos '!K361&lt;=86),AND('Paraclinicos '!K361&gt;=94,AA362=2)),2,OR(AND('Paraclinicos '!K361&lt;=88),AND('Paraclinicos '!K361&gt;=92,AA362=2)),1,OR(AND('Paraclinicos '!K361&gt;=88,'Paraclinicos '!K361&lt;=92),AND('Paraclinicos '!K361&gt;=93,AA362=0)),0),"")</f>
        <v/>
      </c>
      <c r="AA362" cm="1">
        <f t="array" ref="AA362">_xlfn.IFS('Paraclinicos '!E361="","",'Paraclinicos '!E361="Oxigeno",2,'Paraclinicos '!E361="Aire",0)</f>
        <v>2</v>
      </c>
    </row>
    <row r="363" spans="1:27" x14ac:dyDescent="0.25">
      <c r="A363">
        <f>'Paraclinicos '!A362</f>
        <v>57</v>
      </c>
      <c r="B363" s="3">
        <f>'Paraclinicos '!R362</f>
        <v>44318</v>
      </c>
      <c r="C363" cm="1">
        <f t="array" ref="C363">_xlfn.IFS('Paraclinicos '!Q362="","",'Paraclinicos '!Q362&gt;60,3,'Paraclinicos '!Q362&lt;=60,1)</f>
        <v>1</v>
      </c>
      <c r="D363" t="str">
        <f>IFERROR(IF(INDEX('BD Demog para scores enalazar'!BC$2:BC$3000,MATCH(Formulas!A363,'BD Demog para scores enalazar'!A$2:A$3000,0))=0,"SI","NO"),"")</f>
        <v>SI</v>
      </c>
      <c r="E363" cm="1">
        <f t="array" ref="E363">_xlfn.IFS(D363="","",D363="SI",4,D363="NO",1)</f>
        <v>4</v>
      </c>
      <c r="F363" cm="1">
        <f t="array" ref="F363">_xlfn.IFS('Paraclinicos '!B362="","",'Paraclinicos '!B362&gt;1,1,'Paraclinicos '!B362&lt;=1,3)</f>
        <v>1</v>
      </c>
      <c r="G363" cm="1">
        <f t="array" ref="G363">_xlfn.IFS('Paraclinicos '!D362="","",AND('Paraclinicos '!D362&gt;=250,'Paraclinicos '!D362&lt;=500),2,'Paraclinicos '!D362&gt;500,3,'Paraclinicos '!D362&lt;250,1)</f>
        <v>2</v>
      </c>
      <c r="H363" s="50">
        <f t="shared" si="16"/>
        <v>8</v>
      </c>
      <c r="I363" cm="1">
        <f t="array" ref="I363">_xlfn.IFS('Paraclinicos '!Q362="","",'Paraclinicos '!Q362&gt;=65,1,'Paraclinicos '!Q362&lt;65,0)</f>
        <v>0</v>
      </c>
      <c r="J363" cm="1">
        <f t="array" ref="J363">_xlfn.IFS('Paraclinicos '!I362="","",'Paraclinicos '!I362&gt;7,1,'Paraclinicos '!I362&lt;=7,0)</f>
        <v>0</v>
      </c>
      <c r="K363" cm="1">
        <f t="array" ref="K363">_xlfn.IFS('Paraclinicos '!W362="","",'Paraclinicos '!W362&lt;=8,1,'Paraclinicos '!W362&gt;8,0)</f>
        <v>0</v>
      </c>
      <c r="L363" cm="1">
        <f t="array" ref="L363">_xlfn.IFS('Paraclinicos '!S362="","",'Paraclinicos '!S362&gt;=30,1,'Paraclinicos '!S362&lt;30,0)</f>
        <v>0</v>
      </c>
      <c r="M363" cm="1">
        <f t="array" ref="M363">_xlfn.IFS(OR('Paraclinicos '!T362="",'Paraclinicos '!U362=""),"",OR('Paraclinicos '!T362&lt;=90,'Paraclinicos '!U362&lt;=60),1,OR('Paraclinicos '!T362&gt;90,'Paraclinicos '!U362&gt;60),0)</f>
        <v>1</v>
      </c>
      <c r="N363" s="45">
        <f t="shared" si="17"/>
        <v>2</v>
      </c>
      <c r="O363" cm="1">
        <f t="array" ref="O363">_xlfn.IFS(OR('Paraclinicos '!M362="",'Paraclinicos '!N362="",'Paraclinicos '!N362=0),"",'Paraclinicos '!M362/'Paraclinicos '!N362&lt;100,4,'Paraclinicos '!M362/'Paraclinicos '!N362&lt;200,3,'Paraclinicos '!M362/'Paraclinicos '!N362&lt;300,2,'Paraclinicos '!M362/'Paraclinicos '!N362&lt;400,1,'Paraclinicos '!M362/'Paraclinicos '!N362&gt;=400,0)</f>
        <v>2</v>
      </c>
      <c r="P363" cm="1">
        <f t="array" ref="P363">_xlfn.IFS('Paraclinicos '!C362="","",'Paraclinicos '!C362&lt;20,4,'Paraclinicos '!C362&lt;50,3,'Paraclinicos '!C362&lt;100,2,'Paraclinicos '!C362&lt;150,1,'Paraclinicos '!C362&gt;150,0)</f>
        <v>0</v>
      </c>
      <c r="Q363" cm="1">
        <f t="array" ref="Q363">_xlfn.IFS('Paraclinicos '!O362="","",'Paraclinicos '!O362&lt;1.2,0,'Paraclinicos '!O362&lt;2,1,'Paraclinicos '!O362&lt;3.5,2,'Paraclinicos '!O362&lt;5,3,'Paraclinicos '!O362&gt;5,4)</f>
        <v>0</v>
      </c>
      <c r="R363" cm="1">
        <f t="array" ref="R363">_xlfn.IFS('Paraclinicos '!J362="","",'Paraclinicos '!J362&lt;1.2,0,'Paraclinicos '!J362&lt;2,1,'Paraclinicos '!J362&lt;6,2,'Paraclinicos '!J362&lt;12,3,'Paraclinicos '!J362&gt;=12,4)</f>
        <v>0</v>
      </c>
      <c r="S363" cm="1">
        <f t="array" ref="S363">_xlfn.IFS('Paraclinicos '!Y362="","",'Paraclinicos '!Y362&lt;70,1,'Paraclinicos '!Y362&gt;=70,0)</f>
        <v>0</v>
      </c>
      <c r="T363" cm="1">
        <f t="array" ref="T363">_xlfn.IFS('Paraclinicos '!W362="","",'Paraclinicos '!W362&lt;6,4,'Paraclinicos '!W362&lt;10,3,'Paraclinicos '!W362&lt;13,2,'Paraclinicos '!W362&lt;15,1,'Paraclinicos '!W362=15,0)</f>
        <v>0</v>
      </c>
      <c r="U363" s="54">
        <f t="shared" si="15"/>
        <v>2</v>
      </c>
      <c r="V363" cm="1">
        <f t="array" ref="V363">_xlfn.IFS('Paraclinicos '!S362="","",OR('Paraclinicos '!S362&lt;=8,'Paraclinicos '!S362&gt;=25),3,'Paraclinicos '!S362&lt;12,1,'Paraclinicos '!S362&lt;21,0,'Paraclinicos '!S362&lt;25,2)</f>
        <v>0</v>
      </c>
      <c r="W363" t="str">
        <f>IFERROR(IF(INDEX('BD Demog para scores enalazar'!Y$2:'BD Demog para scores enalazar'!Y$3000,MATCH(Formulas!A363,'BD Demog para scores enalazar'!A$2:'BD Demog para scores enalazar'!A$3000,0))=1,"SI","NO"),"")</f>
        <v>NO</v>
      </c>
      <c r="X363" s="9" t="str">
        <f>IFERROR(IF(INDEX('BD Demog para scores enalazar'!AJ$2:'BD Demog para scores enalazar'!AJ$3000,MATCH(Formulas!A363,'BD Demog para scores enalazar'!A$2:'BD Demog para scores enalazar'!A$3000,0))=1,"SI","NO"),"")</f>
        <v>NO</v>
      </c>
      <c r="Y363" cm="1">
        <f t="array" ref="Y363">IF(AND(W363="NO",X363="NO"),_xlfn.IFS('Paraclinicos '!K362&lt;=91,3,'Paraclinicos '!K362&lt;94,2,'Paraclinicos '!K362&lt;96,1,'Paraclinicos '!K362&gt;=96,0),"")</f>
        <v>3</v>
      </c>
      <c r="Z363" t="str" cm="1">
        <f t="array" ref="Z363">IF(OR(W363="SI",X363="SI"),_xlfn.IFS(OR(AND('Paraclinicos '!K362&lt;=83),AND('Paraclinicos '!K362&gt;=97,AA363=2)),3,OR(AND('Paraclinicos '!K362&lt;=86),AND('Paraclinicos '!K362&gt;=94,AA363=2)),2,OR(AND('Paraclinicos '!K362&lt;=88),AND('Paraclinicos '!K362&gt;=92,AA363=2)),1,OR(AND('Paraclinicos '!K362&gt;=88,'Paraclinicos '!K362&lt;=92),AND('Paraclinicos '!K362&gt;=93,AA363=0)),0),"")</f>
        <v/>
      </c>
      <c r="AA363" cm="1">
        <f t="array" ref="AA363">_xlfn.IFS('Paraclinicos '!E362="","",'Paraclinicos '!E362="Oxigeno",2,'Paraclinicos '!E362="Aire",0)</f>
        <v>2</v>
      </c>
    </row>
    <row r="364" spans="1:27" x14ac:dyDescent="0.25">
      <c r="A364">
        <f>'Paraclinicos '!A363</f>
        <v>57</v>
      </c>
      <c r="B364" s="3">
        <f>'Paraclinicos '!R363</f>
        <v>44319</v>
      </c>
      <c r="C364" cm="1">
        <f t="array" ref="C364">_xlfn.IFS('Paraclinicos '!Q363="","",'Paraclinicos '!Q363&gt;60,3,'Paraclinicos '!Q363&lt;=60,1)</f>
        <v>1</v>
      </c>
      <c r="D364" t="str">
        <f>IFERROR(IF(INDEX('BD Demog para scores enalazar'!BC$2:BC$3000,MATCH(Formulas!A364,'BD Demog para scores enalazar'!A$2:A$3000,0))=0,"SI","NO"),"")</f>
        <v>SI</v>
      </c>
      <c r="E364" cm="1">
        <f t="array" ref="E364">_xlfn.IFS(D364="","",D364="SI",4,D364="NO",1)</f>
        <v>4</v>
      </c>
      <c r="F364" cm="1">
        <f t="array" ref="F364">_xlfn.IFS('Paraclinicos '!B363="","",'Paraclinicos '!B363&gt;1,1,'Paraclinicos '!B363&lt;=1,3)</f>
        <v>1</v>
      </c>
      <c r="G364" cm="1">
        <f t="array" ref="G364">_xlfn.IFS('Paraclinicos '!D363="","",AND('Paraclinicos '!D363&gt;=250,'Paraclinicos '!D363&lt;=500),2,'Paraclinicos '!D363&gt;500,3,'Paraclinicos '!D363&lt;250,1)</f>
        <v>2</v>
      </c>
      <c r="H364" s="50">
        <f t="shared" si="16"/>
        <v>8</v>
      </c>
      <c r="I364" cm="1">
        <f t="array" ref="I364">_xlfn.IFS('Paraclinicos '!Q363="","",'Paraclinicos '!Q363&gt;=65,1,'Paraclinicos '!Q363&lt;65,0)</f>
        <v>0</v>
      </c>
      <c r="J364" cm="1">
        <f t="array" ref="J364">_xlfn.IFS('Paraclinicos '!I363="","",'Paraclinicos '!I363&gt;7,1,'Paraclinicos '!I363&lt;=7,0)</f>
        <v>1</v>
      </c>
      <c r="K364" cm="1">
        <f t="array" ref="K364">_xlfn.IFS('Paraclinicos '!W363="","",'Paraclinicos '!W363&lt;=8,1,'Paraclinicos '!W363&gt;8,0)</f>
        <v>0</v>
      </c>
      <c r="L364" cm="1">
        <f t="array" ref="L364">_xlfn.IFS('Paraclinicos '!S363="","",'Paraclinicos '!S363&gt;=30,1,'Paraclinicos '!S363&lt;30,0)</f>
        <v>0</v>
      </c>
      <c r="M364" cm="1">
        <f t="array" ref="M364">_xlfn.IFS(OR('Paraclinicos '!T363="",'Paraclinicos '!U363=""),"",OR('Paraclinicos '!T363&lt;=90,'Paraclinicos '!U363&lt;=60),1,OR('Paraclinicos '!T363&gt;90,'Paraclinicos '!U363&gt;60),0)</f>
        <v>0</v>
      </c>
      <c r="N364" s="45">
        <f t="shared" si="17"/>
        <v>2</v>
      </c>
      <c r="O364" cm="1">
        <f t="array" ref="O364">_xlfn.IFS(OR('Paraclinicos '!M363="",'Paraclinicos '!N363="",'Paraclinicos '!N363=0),"",'Paraclinicos '!M363/'Paraclinicos '!N363&lt;100,4,'Paraclinicos '!M363/'Paraclinicos '!N363&lt;200,3,'Paraclinicos '!M363/'Paraclinicos '!N363&lt;300,2,'Paraclinicos '!M363/'Paraclinicos '!N363&lt;400,1,'Paraclinicos '!M363/'Paraclinicos '!N363&gt;=400,0)</f>
        <v>1</v>
      </c>
      <c r="P364" cm="1">
        <f t="array" ref="P364">_xlfn.IFS('Paraclinicos '!C363="","",'Paraclinicos '!C363&lt;20,4,'Paraclinicos '!C363&lt;50,3,'Paraclinicos '!C363&lt;100,2,'Paraclinicos '!C363&lt;150,1,'Paraclinicos '!C363&gt;150,0)</f>
        <v>0</v>
      </c>
      <c r="Q364" cm="1">
        <f t="array" ref="Q364">_xlfn.IFS('Paraclinicos '!O363="","",'Paraclinicos '!O363&lt;1.2,0,'Paraclinicos '!O363&lt;2,1,'Paraclinicos '!O363&lt;3.5,2,'Paraclinicos '!O363&lt;5,3,'Paraclinicos '!O363&gt;5,4)</f>
        <v>0</v>
      </c>
      <c r="R364" cm="1">
        <f t="array" ref="R364">_xlfn.IFS('Paraclinicos '!J363="","",'Paraclinicos '!J363&lt;1.2,0,'Paraclinicos '!J363&lt;2,1,'Paraclinicos '!J363&lt;6,2,'Paraclinicos '!J363&lt;12,3,'Paraclinicos '!J363&gt;=12,4)</f>
        <v>0</v>
      </c>
      <c r="S364" cm="1">
        <f t="array" ref="S364">_xlfn.IFS('Paraclinicos '!Y363="","",'Paraclinicos '!Y363&lt;70,1,'Paraclinicos '!Y363&gt;=70,0)</f>
        <v>0</v>
      </c>
      <c r="T364" cm="1">
        <f t="array" ref="T364">_xlfn.IFS('Paraclinicos '!W363="","",'Paraclinicos '!W363&lt;6,4,'Paraclinicos '!W363&lt;10,3,'Paraclinicos '!W363&lt;13,2,'Paraclinicos '!W363&lt;15,1,'Paraclinicos '!W363=15,0)</f>
        <v>0</v>
      </c>
      <c r="U364" s="54">
        <f t="shared" si="15"/>
        <v>1</v>
      </c>
      <c r="V364" cm="1">
        <f t="array" ref="V364">_xlfn.IFS('Paraclinicos '!S363="","",OR('Paraclinicos '!S363&lt;=8,'Paraclinicos '!S363&gt;=25),3,'Paraclinicos '!S363&lt;12,1,'Paraclinicos '!S363&lt;21,0,'Paraclinicos '!S363&lt;25,2)</f>
        <v>2</v>
      </c>
      <c r="W364" t="str">
        <f>IFERROR(IF(INDEX('BD Demog para scores enalazar'!Y$2:'BD Demog para scores enalazar'!Y$3000,MATCH(Formulas!A364,'BD Demog para scores enalazar'!A$2:'BD Demog para scores enalazar'!A$3000,0))=1,"SI","NO"),"")</f>
        <v>NO</v>
      </c>
      <c r="X364" s="9" t="str">
        <f>IFERROR(IF(INDEX('BD Demog para scores enalazar'!AJ$2:'BD Demog para scores enalazar'!AJ$3000,MATCH(Formulas!A364,'BD Demog para scores enalazar'!A$2:'BD Demog para scores enalazar'!A$3000,0))=1,"SI","NO"),"")</f>
        <v>NO</v>
      </c>
      <c r="Y364" cm="1">
        <f t="array" ref="Y364">IF(AND(W364="NO",X364="NO"),_xlfn.IFS('Paraclinicos '!K363&lt;=91,3,'Paraclinicos '!K363&lt;94,2,'Paraclinicos '!K363&lt;96,1,'Paraclinicos '!K363&gt;=96,0),"")</f>
        <v>2</v>
      </c>
      <c r="Z364" t="str" cm="1">
        <f t="array" ref="Z364">IF(OR(W364="SI",X364="SI"),_xlfn.IFS(OR(AND('Paraclinicos '!K363&lt;=83),AND('Paraclinicos '!K363&gt;=97,AA364=2)),3,OR(AND('Paraclinicos '!K363&lt;=86),AND('Paraclinicos '!K363&gt;=94,AA364=2)),2,OR(AND('Paraclinicos '!K363&lt;=88),AND('Paraclinicos '!K363&gt;=92,AA364=2)),1,OR(AND('Paraclinicos '!K363&gt;=88,'Paraclinicos '!K363&lt;=92),AND('Paraclinicos '!K363&gt;=93,AA364=0)),0),"")</f>
        <v/>
      </c>
      <c r="AA364" cm="1">
        <f t="array" ref="AA364">_xlfn.IFS('Paraclinicos '!E363="","",'Paraclinicos '!E363="Oxigeno",2,'Paraclinicos '!E363="Aire",0)</f>
        <v>2</v>
      </c>
    </row>
    <row r="365" spans="1:27" x14ac:dyDescent="0.25">
      <c r="A365">
        <f>'Paraclinicos '!A364</f>
        <v>57</v>
      </c>
      <c r="B365" s="3">
        <f>'Paraclinicos '!R364</f>
        <v>44321</v>
      </c>
      <c r="C365" cm="1">
        <f t="array" ref="C365">_xlfn.IFS('Paraclinicos '!Q364="","",'Paraclinicos '!Q364&gt;60,3,'Paraclinicos '!Q364&lt;=60,1)</f>
        <v>1</v>
      </c>
      <c r="D365" t="str">
        <f>IFERROR(IF(INDEX('BD Demog para scores enalazar'!BC$2:BC$3000,MATCH(Formulas!A365,'BD Demog para scores enalazar'!A$2:A$3000,0))=0,"SI","NO"),"")</f>
        <v>SI</v>
      </c>
      <c r="E365" cm="1">
        <f t="array" ref="E365">_xlfn.IFS(D365="","",D365="SI",4,D365="NO",1)</f>
        <v>4</v>
      </c>
      <c r="F365" t="str" cm="1">
        <f t="array" ref="F365">_xlfn.IFS('Paraclinicos '!B364="","",'Paraclinicos '!B364&gt;1,1,'Paraclinicos '!B364&lt;=1,3)</f>
        <v/>
      </c>
      <c r="G365" cm="1">
        <f t="array" ref="G365">_xlfn.IFS('Paraclinicos '!D364="","",AND('Paraclinicos '!D364&gt;=250,'Paraclinicos '!D364&lt;=500),2,'Paraclinicos '!D364&gt;500,3,'Paraclinicos '!D364&lt;250,1)</f>
        <v>3</v>
      </c>
      <c r="H365" s="50">
        <f t="shared" si="16"/>
        <v>8</v>
      </c>
      <c r="I365" cm="1">
        <f t="array" ref="I365">_xlfn.IFS('Paraclinicos '!Q364="","",'Paraclinicos '!Q364&gt;=65,1,'Paraclinicos '!Q364&lt;65,0)</f>
        <v>0</v>
      </c>
      <c r="J365" cm="1">
        <f t="array" ref="J365">_xlfn.IFS('Paraclinicos '!I364="","",'Paraclinicos '!I364&gt;7,1,'Paraclinicos '!I364&lt;=7,0)</f>
        <v>1</v>
      </c>
      <c r="K365" cm="1">
        <f t="array" ref="K365">_xlfn.IFS('Paraclinicos '!W364="","",'Paraclinicos '!W364&lt;=8,1,'Paraclinicos '!W364&gt;8,0)</f>
        <v>0</v>
      </c>
      <c r="L365" cm="1">
        <f t="array" ref="L365">_xlfn.IFS('Paraclinicos '!S364="","",'Paraclinicos '!S364&gt;=30,1,'Paraclinicos '!S364&lt;30,0)</f>
        <v>0</v>
      </c>
      <c r="M365" cm="1">
        <f t="array" ref="M365">_xlfn.IFS(OR('Paraclinicos '!T364="",'Paraclinicos '!U364=""),"",OR('Paraclinicos '!T364&lt;=90,'Paraclinicos '!U364&lt;=60),1,OR('Paraclinicos '!T364&gt;90,'Paraclinicos '!U364&gt;60),0)</f>
        <v>0</v>
      </c>
      <c r="N365" s="45">
        <f t="shared" si="17"/>
        <v>2</v>
      </c>
      <c r="O365" cm="1">
        <f t="array" ref="O365">_xlfn.IFS(OR('Paraclinicos '!M364="",'Paraclinicos '!N364="",'Paraclinicos '!N364=0),"",'Paraclinicos '!M364/'Paraclinicos '!N364&lt;100,4,'Paraclinicos '!M364/'Paraclinicos '!N364&lt;200,3,'Paraclinicos '!M364/'Paraclinicos '!N364&lt;300,2,'Paraclinicos '!M364/'Paraclinicos '!N364&lt;400,1,'Paraclinicos '!M364/'Paraclinicos '!N364&gt;=400,0)</f>
        <v>1</v>
      </c>
      <c r="P365" t="str" cm="1">
        <f t="array" ref="P365">_xlfn.IFS('Paraclinicos '!C364="","",'Paraclinicos '!C364&lt;20,4,'Paraclinicos '!C364&lt;50,3,'Paraclinicos '!C364&lt;100,2,'Paraclinicos '!C364&lt;150,1,'Paraclinicos '!C364&gt;150,0)</f>
        <v/>
      </c>
      <c r="Q365" cm="1">
        <f t="array" ref="Q365">_xlfn.IFS('Paraclinicos '!O364="","",'Paraclinicos '!O364&lt;1.2,0,'Paraclinicos '!O364&lt;2,1,'Paraclinicos '!O364&lt;3.5,2,'Paraclinicos '!O364&lt;5,3,'Paraclinicos '!O364&gt;5,4)</f>
        <v>0</v>
      </c>
      <c r="R365" t="str" cm="1">
        <f t="array" ref="R365">_xlfn.IFS('Paraclinicos '!J364="","",'Paraclinicos '!J364&lt;1.2,0,'Paraclinicos '!J364&lt;2,1,'Paraclinicos '!J364&lt;6,2,'Paraclinicos '!J364&lt;12,3,'Paraclinicos '!J364&gt;=12,4)</f>
        <v/>
      </c>
      <c r="S365" cm="1">
        <f t="array" ref="S365">_xlfn.IFS('Paraclinicos '!Y364="","",'Paraclinicos '!Y364&lt;70,1,'Paraclinicos '!Y364&gt;=70,0)</f>
        <v>0</v>
      </c>
      <c r="T365" cm="1">
        <f t="array" ref="T365">_xlfn.IFS('Paraclinicos '!W364="","",'Paraclinicos '!W364&lt;6,4,'Paraclinicos '!W364&lt;10,3,'Paraclinicos '!W364&lt;13,2,'Paraclinicos '!W364&lt;15,1,'Paraclinicos '!W364=15,0)</f>
        <v>0</v>
      </c>
      <c r="U365" s="54">
        <f t="shared" si="15"/>
        <v>1</v>
      </c>
      <c r="V365" cm="1">
        <f t="array" ref="V365">_xlfn.IFS('Paraclinicos '!S364="","",OR('Paraclinicos '!S364&lt;=8,'Paraclinicos '!S364&gt;=25),3,'Paraclinicos '!S364&lt;12,1,'Paraclinicos '!S364&lt;21,0,'Paraclinicos '!S364&lt;25,2)</f>
        <v>2</v>
      </c>
      <c r="W365" t="str">
        <f>IFERROR(IF(INDEX('BD Demog para scores enalazar'!Y$2:'BD Demog para scores enalazar'!Y$3000,MATCH(Formulas!A365,'BD Demog para scores enalazar'!A$2:'BD Demog para scores enalazar'!A$3000,0))=1,"SI","NO"),"")</f>
        <v>NO</v>
      </c>
      <c r="X365" s="9" t="str">
        <f>IFERROR(IF(INDEX('BD Demog para scores enalazar'!AJ$2:'BD Demog para scores enalazar'!AJ$3000,MATCH(Formulas!A365,'BD Demog para scores enalazar'!A$2:'BD Demog para scores enalazar'!A$3000,0))=1,"SI","NO"),"")</f>
        <v>NO</v>
      </c>
      <c r="Y365" cm="1">
        <f t="array" ref="Y365">IF(AND(W365="NO",X365="NO"),_xlfn.IFS('Paraclinicos '!K364&lt;=91,3,'Paraclinicos '!K364&lt;94,2,'Paraclinicos '!K364&lt;96,1,'Paraclinicos '!K364&gt;=96,0),"")</f>
        <v>2</v>
      </c>
      <c r="Z365" t="str" cm="1">
        <f t="array" ref="Z365">IF(OR(W365="SI",X365="SI"),_xlfn.IFS(OR(AND('Paraclinicos '!K364&lt;=83),AND('Paraclinicos '!K364&gt;=97,AA365=2)),3,OR(AND('Paraclinicos '!K364&lt;=86),AND('Paraclinicos '!K364&gt;=94,AA365=2)),2,OR(AND('Paraclinicos '!K364&lt;=88),AND('Paraclinicos '!K364&gt;=92,AA365=2)),1,OR(AND('Paraclinicos '!K364&gt;=88,'Paraclinicos '!K364&lt;=92),AND('Paraclinicos '!K364&gt;=93,AA365=0)),0),"")</f>
        <v/>
      </c>
      <c r="AA365" cm="1">
        <f t="array" ref="AA365">_xlfn.IFS('Paraclinicos '!E364="","",'Paraclinicos '!E364="Oxigeno",2,'Paraclinicos '!E364="Aire",0)</f>
        <v>2</v>
      </c>
    </row>
    <row r="366" spans="1:27" x14ac:dyDescent="0.25">
      <c r="A366">
        <f>'Paraclinicos '!A365</f>
        <v>57</v>
      </c>
      <c r="B366" s="3">
        <f>'Paraclinicos '!R365</f>
        <v>44322</v>
      </c>
      <c r="C366" cm="1">
        <f t="array" ref="C366">_xlfn.IFS('Paraclinicos '!Q365="","",'Paraclinicos '!Q365&gt;60,3,'Paraclinicos '!Q365&lt;=60,1)</f>
        <v>1</v>
      </c>
      <c r="D366" t="str">
        <f>IFERROR(IF(INDEX('BD Demog para scores enalazar'!BC$2:BC$3000,MATCH(Formulas!A366,'BD Demog para scores enalazar'!A$2:A$3000,0))=0,"SI","NO"),"")</f>
        <v>SI</v>
      </c>
      <c r="E366" cm="1">
        <f t="array" ref="E366">_xlfn.IFS(D366="","",D366="SI",4,D366="NO",1)</f>
        <v>4</v>
      </c>
      <c r="F366" cm="1">
        <f t="array" ref="F366">_xlfn.IFS('Paraclinicos '!B365="","",'Paraclinicos '!B365&gt;1,1,'Paraclinicos '!B365&lt;=1,3)</f>
        <v>1</v>
      </c>
      <c r="G366" t="str" cm="1">
        <f t="array" ref="G366">_xlfn.IFS('Paraclinicos '!D365="","",AND('Paraclinicos '!D365&gt;=250,'Paraclinicos '!D365&lt;=500),2,'Paraclinicos '!D365&gt;500,3,'Paraclinicos '!D365&lt;250,1)</f>
        <v/>
      </c>
      <c r="H366" s="50">
        <f t="shared" si="16"/>
        <v>6</v>
      </c>
      <c r="I366" cm="1">
        <f t="array" ref="I366">_xlfn.IFS('Paraclinicos '!Q365="","",'Paraclinicos '!Q365&gt;=65,1,'Paraclinicos '!Q365&lt;65,0)</f>
        <v>0</v>
      </c>
      <c r="J366" cm="1">
        <f t="array" ref="J366">_xlfn.IFS('Paraclinicos '!I365="","",'Paraclinicos '!I365&gt;7,1,'Paraclinicos '!I365&lt;=7,0)</f>
        <v>1</v>
      </c>
      <c r="K366" cm="1">
        <f t="array" ref="K366">_xlfn.IFS('Paraclinicos '!W365="","",'Paraclinicos '!W365&lt;=8,1,'Paraclinicos '!W365&gt;8,0)</f>
        <v>0</v>
      </c>
      <c r="L366" cm="1">
        <f t="array" ref="L366">_xlfn.IFS('Paraclinicos '!S365="","",'Paraclinicos '!S365&gt;=30,1,'Paraclinicos '!S365&lt;30,0)</f>
        <v>0</v>
      </c>
      <c r="M366" cm="1">
        <f t="array" ref="M366">_xlfn.IFS(OR('Paraclinicos '!T365="",'Paraclinicos '!U365=""),"",OR('Paraclinicos '!T365&lt;=90,'Paraclinicos '!U365&lt;=60),1,OR('Paraclinicos '!T365&gt;90,'Paraclinicos '!U365&gt;60),0)</f>
        <v>0</v>
      </c>
      <c r="N366" s="45">
        <f t="shared" si="17"/>
        <v>2</v>
      </c>
      <c r="O366" cm="1">
        <f t="array" ref="O366">_xlfn.IFS(OR('Paraclinicos '!M365="",'Paraclinicos '!N365="",'Paraclinicos '!N365=0),"",'Paraclinicos '!M365/'Paraclinicos '!N365&lt;100,4,'Paraclinicos '!M365/'Paraclinicos '!N365&lt;200,3,'Paraclinicos '!M365/'Paraclinicos '!N365&lt;300,2,'Paraclinicos '!M365/'Paraclinicos '!N365&lt;400,1,'Paraclinicos '!M365/'Paraclinicos '!N365&gt;=400,0)</f>
        <v>2</v>
      </c>
      <c r="P366" cm="1">
        <f t="array" ref="P366">_xlfn.IFS('Paraclinicos '!C365="","",'Paraclinicos '!C365&lt;20,4,'Paraclinicos '!C365&lt;50,3,'Paraclinicos '!C365&lt;100,2,'Paraclinicos '!C365&lt;150,1,'Paraclinicos '!C365&gt;150,0)</f>
        <v>0</v>
      </c>
      <c r="Q366" cm="1">
        <f t="array" ref="Q366">_xlfn.IFS('Paraclinicos '!O365="","",'Paraclinicos '!O365&lt;1.2,0,'Paraclinicos '!O365&lt;2,1,'Paraclinicos '!O365&lt;3.5,2,'Paraclinicos '!O365&lt;5,3,'Paraclinicos '!O365&gt;5,4)</f>
        <v>0</v>
      </c>
      <c r="R366" cm="1">
        <f t="array" ref="R366">_xlfn.IFS('Paraclinicos '!J365="","",'Paraclinicos '!J365&lt;1.2,0,'Paraclinicos '!J365&lt;2,1,'Paraclinicos '!J365&lt;6,2,'Paraclinicos '!J365&lt;12,3,'Paraclinicos '!J365&gt;=12,4)</f>
        <v>0</v>
      </c>
      <c r="S366" cm="1">
        <f t="array" ref="S366">_xlfn.IFS('Paraclinicos '!Y365="","",'Paraclinicos '!Y365&lt;70,1,'Paraclinicos '!Y365&gt;=70,0)</f>
        <v>0</v>
      </c>
      <c r="T366" cm="1">
        <f t="array" ref="T366">_xlfn.IFS('Paraclinicos '!W365="","",'Paraclinicos '!W365&lt;6,4,'Paraclinicos '!W365&lt;10,3,'Paraclinicos '!W365&lt;13,2,'Paraclinicos '!W365&lt;15,1,'Paraclinicos '!W365=15,0)</f>
        <v>0</v>
      </c>
      <c r="U366" s="54">
        <f t="shared" si="15"/>
        <v>2</v>
      </c>
      <c r="V366" cm="1">
        <f t="array" ref="V366">_xlfn.IFS('Paraclinicos '!S365="","",OR('Paraclinicos '!S365&lt;=8,'Paraclinicos '!S365&gt;=25),3,'Paraclinicos '!S365&lt;12,1,'Paraclinicos '!S365&lt;21,0,'Paraclinicos '!S365&lt;25,2)</f>
        <v>0</v>
      </c>
      <c r="W366" t="str">
        <f>IFERROR(IF(INDEX('BD Demog para scores enalazar'!Y$2:'BD Demog para scores enalazar'!Y$3000,MATCH(Formulas!A366,'BD Demog para scores enalazar'!A$2:'BD Demog para scores enalazar'!A$3000,0))=1,"SI","NO"),"")</f>
        <v>NO</v>
      </c>
      <c r="X366" s="9" t="str">
        <f>IFERROR(IF(INDEX('BD Demog para scores enalazar'!AJ$2:'BD Demog para scores enalazar'!AJ$3000,MATCH(Formulas!A366,'BD Demog para scores enalazar'!A$2:'BD Demog para scores enalazar'!A$3000,0))=1,"SI","NO"),"")</f>
        <v>NO</v>
      </c>
      <c r="Y366" cm="1">
        <f t="array" ref="Y366">IF(AND(W366="NO",X366="NO"),_xlfn.IFS('Paraclinicos '!K365&lt;=91,3,'Paraclinicos '!K365&lt;94,2,'Paraclinicos '!K365&lt;96,1,'Paraclinicos '!K365&gt;=96,0),"")</f>
        <v>3</v>
      </c>
      <c r="Z366" t="str" cm="1">
        <f t="array" ref="Z366">IF(OR(W366="SI",X366="SI"),_xlfn.IFS(OR(AND('Paraclinicos '!K365&lt;=83),AND('Paraclinicos '!K365&gt;=97,AA366=2)),3,OR(AND('Paraclinicos '!K365&lt;=86),AND('Paraclinicos '!K365&gt;=94,AA366=2)),2,OR(AND('Paraclinicos '!K365&lt;=88),AND('Paraclinicos '!K365&gt;=92,AA366=2)),1,OR(AND('Paraclinicos '!K365&gt;=88,'Paraclinicos '!K365&lt;=92),AND('Paraclinicos '!K365&gt;=93,AA366=0)),0),"")</f>
        <v/>
      </c>
      <c r="AA366" cm="1">
        <f t="array" ref="AA366">_xlfn.IFS('Paraclinicos '!E365="","",'Paraclinicos '!E365="Oxigeno",2,'Paraclinicos '!E365="Aire",0)</f>
        <v>2</v>
      </c>
    </row>
    <row r="367" spans="1:27" x14ac:dyDescent="0.25">
      <c r="A367">
        <f>'Paraclinicos '!A366</f>
        <v>57</v>
      </c>
      <c r="B367" s="3">
        <f>'Paraclinicos '!R366</f>
        <v>44323</v>
      </c>
      <c r="C367" cm="1">
        <f t="array" ref="C367">_xlfn.IFS('Paraclinicos '!Q366="","",'Paraclinicos '!Q366&gt;60,3,'Paraclinicos '!Q366&lt;=60,1)</f>
        <v>1</v>
      </c>
      <c r="D367" t="str">
        <f>IFERROR(IF(INDEX('BD Demog para scores enalazar'!BC$2:BC$3000,MATCH(Formulas!A367,'BD Demog para scores enalazar'!A$2:A$3000,0))=0,"SI","NO"),"")</f>
        <v>SI</v>
      </c>
      <c r="E367" cm="1">
        <f t="array" ref="E367">_xlfn.IFS(D367="","",D367="SI",4,D367="NO",1)</f>
        <v>4</v>
      </c>
      <c r="F367" cm="1">
        <f t="array" ref="F367">_xlfn.IFS('Paraclinicos '!B366="","",'Paraclinicos '!B366&gt;1,1,'Paraclinicos '!B366&lt;=1,3)</f>
        <v>1</v>
      </c>
      <c r="G367" cm="1">
        <f t="array" ref="G367">_xlfn.IFS('Paraclinicos '!D366="","",AND('Paraclinicos '!D366&gt;=250,'Paraclinicos '!D366&lt;=500),2,'Paraclinicos '!D366&gt;500,3,'Paraclinicos '!D366&lt;250,1)</f>
        <v>2</v>
      </c>
      <c r="H367" s="50">
        <f t="shared" si="16"/>
        <v>8</v>
      </c>
      <c r="I367" cm="1">
        <f t="array" ref="I367">_xlfn.IFS('Paraclinicos '!Q366="","",'Paraclinicos '!Q366&gt;=65,1,'Paraclinicos '!Q366&lt;65,0)</f>
        <v>0</v>
      </c>
      <c r="J367" cm="1">
        <f t="array" ref="J367">_xlfn.IFS('Paraclinicos '!I366="","",'Paraclinicos '!I366&gt;7,1,'Paraclinicos '!I366&lt;=7,0)</f>
        <v>1</v>
      </c>
      <c r="K367" cm="1">
        <f t="array" ref="K367">_xlfn.IFS('Paraclinicos '!W366="","",'Paraclinicos '!W366&lt;=8,1,'Paraclinicos '!W366&gt;8,0)</f>
        <v>1</v>
      </c>
      <c r="L367" cm="1">
        <f t="array" ref="L367">_xlfn.IFS('Paraclinicos '!S366="","",'Paraclinicos '!S366&gt;=30,1,'Paraclinicos '!S366&lt;30,0)</f>
        <v>0</v>
      </c>
      <c r="M367" cm="1">
        <f t="array" ref="M367">_xlfn.IFS(OR('Paraclinicos '!T366="",'Paraclinicos '!U366=""),"",OR('Paraclinicos '!T366&lt;=90,'Paraclinicos '!U366&lt;=60),1,OR('Paraclinicos '!T366&gt;90,'Paraclinicos '!U366&gt;60),0)</f>
        <v>0</v>
      </c>
      <c r="N367" s="45">
        <f t="shared" si="17"/>
        <v>3</v>
      </c>
      <c r="O367" cm="1">
        <f t="array" ref="O367">_xlfn.IFS(OR('Paraclinicos '!M366="",'Paraclinicos '!N366="",'Paraclinicos '!N366=0),"",'Paraclinicos '!M366/'Paraclinicos '!N366&lt;100,4,'Paraclinicos '!M366/'Paraclinicos '!N366&lt;200,3,'Paraclinicos '!M366/'Paraclinicos '!N366&lt;300,2,'Paraclinicos '!M366/'Paraclinicos '!N366&lt;400,1,'Paraclinicos '!M366/'Paraclinicos '!N366&gt;=400,0)</f>
        <v>1</v>
      </c>
      <c r="P367" cm="1">
        <f t="array" ref="P367">_xlfn.IFS('Paraclinicos '!C366="","",'Paraclinicos '!C366&lt;20,4,'Paraclinicos '!C366&lt;50,3,'Paraclinicos '!C366&lt;100,2,'Paraclinicos '!C366&lt;150,1,'Paraclinicos '!C366&gt;150,0)</f>
        <v>0</v>
      </c>
      <c r="Q367" cm="1">
        <f t="array" ref="Q367">_xlfn.IFS('Paraclinicos '!O366="","",'Paraclinicos '!O366&lt;1.2,0,'Paraclinicos '!O366&lt;2,1,'Paraclinicos '!O366&lt;3.5,2,'Paraclinicos '!O366&lt;5,3,'Paraclinicos '!O366&gt;5,4)</f>
        <v>0</v>
      </c>
      <c r="R367" t="str" cm="1">
        <f t="array" ref="R367">_xlfn.IFS('Paraclinicos '!J366="","",'Paraclinicos '!J366&lt;1.2,0,'Paraclinicos '!J366&lt;2,1,'Paraclinicos '!J366&lt;6,2,'Paraclinicos '!J366&lt;12,3,'Paraclinicos '!J366&gt;=12,4)</f>
        <v/>
      </c>
      <c r="S367" cm="1">
        <f t="array" ref="S367">_xlfn.IFS('Paraclinicos '!Y366="","",'Paraclinicos '!Y366&lt;70,1,'Paraclinicos '!Y366&gt;=70,0)</f>
        <v>0</v>
      </c>
      <c r="T367" cm="1">
        <f t="array" ref="T367">_xlfn.IFS('Paraclinicos '!W366="","",'Paraclinicos '!W366&lt;6,4,'Paraclinicos '!W366&lt;10,3,'Paraclinicos '!W366&lt;13,2,'Paraclinicos '!W366&lt;15,1,'Paraclinicos '!W366=15,0)</f>
        <v>4</v>
      </c>
      <c r="U367" s="54">
        <f t="shared" si="15"/>
        <v>5</v>
      </c>
      <c r="V367" cm="1">
        <f t="array" ref="V367">_xlfn.IFS('Paraclinicos '!S366="","",OR('Paraclinicos '!S366&lt;=8,'Paraclinicos '!S366&gt;=25),3,'Paraclinicos '!S366&lt;12,1,'Paraclinicos '!S366&lt;21,0,'Paraclinicos '!S366&lt;25,2)</f>
        <v>3</v>
      </c>
      <c r="W367" t="str">
        <f>IFERROR(IF(INDEX('BD Demog para scores enalazar'!Y$2:'BD Demog para scores enalazar'!Y$3000,MATCH(Formulas!A367,'BD Demog para scores enalazar'!A$2:'BD Demog para scores enalazar'!A$3000,0))=1,"SI","NO"),"")</f>
        <v>NO</v>
      </c>
      <c r="X367" s="9" t="str">
        <f>IFERROR(IF(INDEX('BD Demog para scores enalazar'!AJ$2:'BD Demog para scores enalazar'!AJ$3000,MATCH(Formulas!A367,'BD Demog para scores enalazar'!A$2:'BD Demog para scores enalazar'!A$3000,0))=1,"SI","NO"),"")</f>
        <v>NO</v>
      </c>
      <c r="Y367" cm="1">
        <f t="array" ref="Y367">IF(AND(W367="NO",X367="NO"),_xlfn.IFS('Paraclinicos '!K366&lt;=91,3,'Paraclinicos '!K366&lt;94,2,'Paraclinicos '!K366&lt;96,1,'Paraclinicos '!K366&gt;=96,0),"")</f>
        <v>2</v>
      </c>
      <c r="Z367" t="str" cm="1">
        <f t="array" ref="Z367">IF(OR(W367="SI",X367="SI"),_xlfn.IFS(OR(AND('Paraclinicos '!K366&lt;=83),AND('Paraclinicos '!K366&gt;=97,AA367=2)),3,OR(AND('Paraclinicos '!K366&lt;=86),AND('Paraclinicos '!K366&gt;=94,AA367=2)),2,OR(AND('Paraclinicos '!K366&lt;=88),AND('Paraclinicos '!K366&gt;=92,AA367=2)),1,OR(AND('Paraclinicos '!K366&gt;=88,'Paraclinicos '!K366&lt;=92),AND('Paraclinicos '!K366&gt;=93,AA367=0)),0),"")</f>
        <v/>
      </c>
      <c r="AA367" cm="1">
        <f t="array" ref="AA367">_xlfn.IFS('Paraclinicos '!E366="","",'Paraclinicos '!E366="Oxigeno",2,'Paraclinicos '!E366="Aire",0)</f>
        <v>2</v>
      </c>
    </row>
    <row r="368" spans="1:27" x14ac:dyDescent="0.25">
      <c r="A368">
        <f>'Paraclinicos '!A367</f>
        <v>57</v>
      </c>
      <c r="B368" s="3">
        <f>'Paraclinicos '!R367</f>
        <v>44324</v>
      </c>
      <c r="C368" cm="1">
        <f t="array" ref="C368">_xlfn.IFS('Paraclinicos '!Q367="","",'Paraclinicos '!Q367&gt;60,3,'Paraclinicos '!Q367&lt;=60,1)</f>
        <v>1</v>
      </c>
      <c r="D368" t="str">
        <f>IFERROR(IF(INDEX('BD Demog para scores enalazar'!BC$2:BC$3000,MATCH(Formulas!A368,'BD Demog para scores enalazar'!A$2:A$3000,0))=0,"SI","NO"),"")</f>
        <v>SI</v>
      </c>
      <c r="E368" cm="1">
        <f t="array" ref="E368">_xlfn.IFS(D368="","",D368="SI",4,D368="NO",1)</f>
        <v>4</v>
      </c>
      <c r="F368" cm="1">
        <f t="array" ref="F368">_xlfn.IFS('Paraclinicos '!B367="","",'Paraclinicos '!B367&gt;1,1,'Paraclinicos '!B367&lt;=1,3)</f>
        <v>1</v>
      </c>
      <c r="G368" cm="1">
        <f t="array" ref="G368">_xlfn.IFS('Paraclinicos '!D367="","",AND('Paraclinicos '!D367&gt;=250,'Paraclinicos '!D367&lt;=500),2,'Paraclinicos '!D367&gt;500,3,'Paraclinicos '!D367&lt;250,1)</f>
        <v>2</v>
      </c>
      <c r="H368" s="50">
        <f t="shared" si="16"/>
        <v>8</v>
      </c>
      <c r="I368" cm="1">
        <f t="array" ref="I368">_xlfn.IFS('Paraclinicos '!Q367="","",'Paraclinicos '!Q367&gt;=65,1,'Paraclinicos '!Q367&lt;65,0)</f>
        <v>0</v>
      </c>
      <c r="J368" t="str" cm="1">
        <f t="array" ref="J368">_xlfn.IFS('Paraclinicos '!I367="","",'Paraclinicos '!I367&gt;7,1,'Paraclinicos '!I367&lt;=7,0)</f>
        <v/>
      </c>
      <c r="K368" cm="1">
        <f t="array" ref="K368">_xlfn.IFS('Paraclinicos '!W367="","",'Paraclinicos '!W367&lt;=8,1,'Paraclinicos '!W367&gt;8,0)</f>
        <v>0</v>
      </c>
      <c r="L368" cm="1">
        <f t="array" ref="L368">_xlfn.IFS('Paraclinicos '!S367="","",'Paraclinicos '!S367&gt;=30,1,'Paraclinicos '!S367&lt;30,0)</f>
        <v>0</v>
      </c>
      <c r="M368" cm="1">
        <f t="array" ref="M368">_xlfn.IFS(OR('Paraclinicos '!T367="",'Paraclinicos '!U367=""),"",OR('Paraclinicos '!T367&lt;=90,'Paraclinicos '!U367&lt;=60),1,OR('Paraclinicos '!T367&gt;90,'Paraclinicos '!U367&gt;60),0)</f>
        <v>1</v>
      </c>
      <c r="N368" s="45">
        <f t="shared" si="17"/>
        <v>3</v>
      </c>
      <c r="O368" cm="1">
        <f t="array" ref="O368">_xlfn.IFS(OR('Paraclinicos '!M367="",'Paraclinicos '!N367="",'Paraclinicos '!N367=0),"",'Paraclinicos '!M367/'Paraclinicos '!N367&lt;100,4,'Paraclinicos '!M367/'Paraclinicos '!N367&lt;200,3,'Paraclinicos '!M367/'Paraclinicos '!N367&lt;300,2,'Paraclinicos '!M367/'Paraclinicos '!N367&lt;400,1,'Paraclinicos '!M367/'Paraclinicos '!N367&gt;=400,0)</f>
        <v>1</v>
      </c>
      <c r="P368" cm="1">
        <f t="array" ref="P368">_xlfn.IFS('Paraclinicos '!C367="","",'Paraclinicos '!C367&lt;20,4,'Paraclinicos '!C367&lt;50,3,'Paraclinicos '!C367&lt;100,2,'Paraclinicos '!C367&lt;150,1,'Paraclinicos '!C367&gt;150,0)</f>
        <v>0</v>
      </c>
      <c r="Q368" t="str" cm="1">
        <f t="array" ref="Q368">_xlfn.IFS('Paraclinicos '!O367="","",'Paraclinicos '!O367&lt;1.2,0,'Paraclinicos '!O367&lt;2,1,'Paraclinicos '!O367&lt;3.5,2,'Paraclinicos '!O367&lt;5,3,'Paraclinicos '!O367&gt;5,4)</f>
        <v/>
      </c>
      <c r="R368" t="str" cm="1">
        <f t="array" ref="R368">_xlfn.IFS('Paraclinicos '!J367="","",'Paraclinicos '!J367&lt;1.2,0,'Paraclinicos '!J367&lt;2,1,'Paraclinicos '!J367&lt;6,2,'Paraclinicos '!J367&lt;12,3,'Paraclinicos '!J367&gt;=12,4)</f>
        <v/>
      </c>
      <c r="S368" cm="1">
        <f t="array" ref="S368">_xlfn.IFS('Paraclinicos '!Y367="","",'Paraclinicos '!Y367&lt;70,1,'Paraclinicos '!Y367&gt;=70,0)</f>
        <v>0</v>
      </c>
      <c r="T368" cm="1">
        <f t="array" ref="T368">_xlfn.IFS('Paraclinicos '!W367="","",'Paraclinicos '!W367&lt;6,4,'Paraclinicos '!W367&lt;10,3,'Paraclinicos '!W367&lt;13,2,'Paraclinicos '!W367&lt;15,1,'Paraclinicos '!W367=15,0)</f>
        <v>0</v>
      </c>
      <c r="U368" s="54">
        <f t="shared" si="15"/>
        <v>1</v>
      </c>
      <c r="V368" cm="1">
        <f t="array" ref="V368">_xlfn.IFS('Paraclinicos '!S367="","",OR('Paraclinicos '!S367&lt;=8,'Paraclinicos '!S367&gt;=25),3,'Paraclinicos '!S367&lt;12,1,'Paraclinicos '!S367&lt;21,0,'Paraclinicos '!S367&lt;25,2)</f>
        <v>2</v>
      </c>
      <c r="W368" t="str">
        <f>IFERROR(IF(INDEX('BD Demog para scores enalazar'!Y$2:'BD Demog para scores enalazar'!Y$3000,MATCH(Formulas!A368,'BD Demog para scores enalazar'!A$2:'BD Demog para scores enalazar'!A$3000,0))=1,"SI","NO"),"")</f>
        <v>NO</v>
      </c>
      <c r="X368" s="9" t="str">
        <f>IFERROR(IF(INDEX('BD Demog para scores enalazar'!AJ$2:'BD Demog para scores enalazar'!AJ$3000,MATCH(Formulas!A368,'BD Demog para scores enalazar'!A$2:'BD Demog para scores enalazar'!A$3000,0))=1,"SI","NO"),"")</f>
        <v>NO</v>
      </c>
      <c r="Y368" cm="1">
        <f t="array" ref="Y368">IF(AND(W368="NO",X368="NO"),_xlfn.IFS('Paraclinicos '!K367&lt;=91,3,'Paraclinicos '!K367&lt;94,2,'Paraclinicos '!K367&lt;96,1,'Paraclinicos '!K367&gt;=96,0),"")</f>
        <v>2</v>
      </c>
      <c r="Z368" t="str" cm="1">
        <f t="array" ref="Z368">IF(OR(W368="SI",X368="SI"),_xlfn.IFS(OR(AND('Paraclinicos '!K367&lt;=83),AND('Paraclinicos '!K367&gt;=97,AA368=2)),3,OR(AND('Paraclinicos '!K367&lt;=86),AND('Paraclinicos '!K367&gt;=94,AA368=2)),2,OR(AND('Paraclinicos '!K367&lt;=88),AND('Paraclinicos '!K367&gt;=92,AA368=2)),1,OR(AND('Paraclinicos '!K367&gt;=88,'Paraclinicos '!K367&lt;=92),AND('Paraclinicos '!K367&gt;=93,AA368=0)),0),"")</f>
        <v/>
      </c>
      <c r="AA368" cm="1">
        <f t="array" ref="AA368">_xlfn.IFS('Paraclinicos '!E367="","",'Paraclinicos '!E367="Oxigeno",2,'Paraclinicos '!E367="Aire",0)</f>
        <v>2</v>
      </c>
    </row>
    <row r="369" spans="1:27" x14ac:dyDescent="0.25">
      <c r="A369">
        <f>'Paraclinicos '!A368</f>
        <v>57</v>
      </c>
      <c r="B369" s="3">
        <f>'Paraclinicos '!R368</f>
        <v>44325</v>
      </c>
      <c r="C369" cm="1">
        <f t="array" ref="C369">_xlfn.IFS('Paraclinicos '!Q368="","",'Paraclinicos '!Q368&gt;60,3,'Paraclinicos '!Q368&lt;=60,1)</f>
        <v>1</v>
      </c>
      <c r="D369" t="str">
        <f>IFERROR(IF(INDEX('BD Demog para scores enalazar'!BC$2:BC$3000,MATCH(Formulas!A369,'BD Demog para scores enalazar'!A$2:A$3000,0))=0,"SI","NO"),"")</f>
        <v>SI</v>
      </c>
      <c r="E369" cm="1">
        <f t="array" ref="E369">_xlfn.IFS(D369="","",D369="SI",4,D369="NO",1)</f>
        <v>4</v>
      </c>
      <c r="F369" cm="1">
        <f t="array" ref="F369">_xlfn.IFS('Paraclinicos '!B368="","",'Paraclinicos '!B368&gt;1,1,'Paraclinicos '!B368&lt;=1,3)</f>
        <v>1</v>
      </c>
      <c r="G369" cm="1">
        <f t="array" ref="G369">_xlfn.IFS('Paraclinicos '!D368="","",AND('Paraclinicos '!D368&gt;=250,'Paraclinicos '!D368&lt;=500),2,'Paraclinicos '!D368&gt;500,3,'Paraclinicos '!D368&lt;250,1)</f>
        <v>2</v>
      </c>
      <c r="H369" s="50">
        <f t="shared" si="16"/>
        <v>8</v>
      </c>
      <c r="I369" cm="1">
        <f t="array" ref="I369">_xlfn.IFS('Paraclinicos '!Q368="","",'Paraclinicos '!Q368&gt;=65,1,'Paraclinicos '!Q368&lt;65,0)</f>
        <v>0</v>
      </c>
      <c r="J369" cm="1">
        <f t="array" ref="J369">_xlfn.IFS('Paraclinicos '!I368="","",'Paraclinicos '!I368&gt;7,1,'Paraclinicos '!I368&lt;=7,0)</f>
        <v>1</v>
      </c>
      <c r="K369" cm="1">
        <f t="array" ref="K369">_xlfn.IFS('Paraclinicos '!W368="","",'Paraclinicos '!W368&lt;=8,1,'Paraclinicos '!W368&gt;8,0)</f>
        <v>0</v>
      </c>
      <c r="L369" cm="1">
        <f t="array" ref="L369">_xlfn.IFS('Paraclinicos '!S368="","",'Paraclinicos '!S368&gt;=30,1,'Paraclinicos '!S368&lt;30,0)</f>
        <v>0</v>
      </c>
      <c r="M369" cm="1">
        <f t="array" ref="M369">_xlfn.IFS(OR('Paraclinicos '!T368="",'Paraclinicos '!U368=""),"",OR('Paraclinicos '!T368&lt;=90,'Paraclinicos '!U368&lt;=60),1,OR('Paraclinicos '!T368&gt;90,'Paraclinicos '!U368&gt;60),0)</f>
        <v>0</v>
      </c>
      <c r="N369" s="45">
        <f t="shared" si="17"/>
        <v>2</v>
      </c>
      <c r="O369" cm="1">
        <f t="array" ref="O369">_xlfn.IFS(OR('Paraclinicos '!M368="",'Paraclinicos '!N368="",'Paraclinicos '!N368=0),"",'Paraclinicos '!M368/'Paraclinicos '!N368&lt;100,4,'Paraclinicos '!M368/'Paraclinicos '!N368&lt;200,3,'Paraclinicos '!M368/'Paraclinicos '!N368&lt;300,2,'Paraclinicos '!M368/'Paraclinicos '!N368&lt;400,1,'Paraclinicos '!M368/'Paraclinicos '!N368&gt;=400,0)</f>
        <v>2</v>
      </c>
      <c r="P369" cm="1">
        <f t="array" ref="P369">_xlfn.IFS('Paraclinicos '!C368="","",'Paraclinicos '!C368&lt;20,4,'Paraclinicos '!C368&lt;50,3,'Paraclinicos '!C368&lt;100,2,'Paraclinicos '!C368&lt;150,1,'Paraclinicos '!C368&gt;150,0)</f>
        <v>0</v>
      </c>
      <c r="Q369" cm="1">
        <f t="array" ref="Q369">_xlfn.IFS('Paraclinicos '!O368="","",'Paraclinicos '!O368&lt;1.2,0,'Paraclinicos '!O368&lt;2,1,'Paraclinicos '!O368&lt;3.5,2,'Paraclinicos '!O368&lt;5,3,'Paraclinicos '!O368&gt;5,4)</f>
        <v>0</v>
      </c>
      <c r="R369" t="str" cm="1">
        <f t="array" ref="R369">_xlfn.IFS('Paraclinicos '!J368="","",'Paraclinicos '!J368&lt;1.2,0,'Paraclinicos '!J368&lt;2,1,'Paraclinicos '!J368&lt;6,2,'Paraclinicos '!J368&lt;12,3,'Paraclinicos '!J368&gt;=12,4)</f>
        <v/>
      </c>
      <c r="S369" cm="1">
        <f t="array" ref="S369">_xlfn.IFS('Paraclinicos '!Y368="","",'Paraclinicos '!Y368&lt;70,1,'Paraclinicos '!Y368&gt;=70,0)</f>
        <v>0</v>
      </c>
      <c r="T369" cm="1">
        <f t="array" ref="T369">_xlfn.IFS('Paraclinicos '!W368="","",'Paraclinicos '!W368&lt;6,4,'Paraclinicos '!W368&lt;10,3,'Paraclinicos '!W368&lt;13,2,'Paraclinicos '!W368&lt;15,1,'Paraclinicos '!W368=15,0)</f>
        <v>0</v>
      </c>
      <c r="U369" s="54">
        <f t="shared" si="15"/>
        <v>2</v>
      </c>
      <c r="V369" cm="1">
        <f t="array" ref="V369">_xlfn.IFS('Paraclinicos '!S368="","",OR('Paraclinicos '!S368&lt;=8,'Paraclinicos '!S368&gt;=25),3,'Paraclinicos '!S368&lt;12,1,'Paraclinicos '!S368&lt;21,0,'Paraclinicos '!S368&lt;25,2)</f>
        <v>2</v>
      </c>
      <c r="W369" t="str">
        <f>IFERROR(IF(INDEX('BD Demog para scores enalazar'!Y$2:'BD Demog para scores enalazar'!Y$3000,MATCH(Formulas!A369,'BD Demog para scores enalazar'!A$2:'BD Demog para scores enalazar'!A$3000,0))=1,"SI","NO"),"")</f>
        <v>NO</v>
      </c>
      <c r="X369" s="9" t="str">
        <f>IFERROR(IF(INDEX('BD Demog para scores enalazar'!AJ$2:'BD Demog para scores enalazar'!AJ$3000,MATCH(Formulas!A369,'BD Demog para scores enalazar'!A$2:'BD Demog para scores enalazar'!A$3000,0))=1,"SI","NO"),"")</f>
        <v>NO</v>
      </c>
      <c r="Y369" cm="1">
        <f t="array" ref="Y369">IF(AND(W369="NO",X369="NO"),_xlfn.IFS('Paraclinicos '!K368&lt;=91,3,'Paraclinicos '!K368&lt;94,2,'Paraclinicos '!K368&lt;96,1,'Paraclinicos '!K368&gt;=96,0),"")</f>
        <v>3</v>
      </c>
      <c r="Z369" t="str" cm="1">
        <f t="array" ref="Z369">IF(OR(W369="SI",X369="SI"),_xlfn.IFS(OR(AND('Paraclinicos '!K368&lt;=83),AND('Paraclinicos '!K368&gt;=97,AA369=2)),3,OR(AND('Paraclinicos '!K368&lt;=86),AND('Paraclinicos '!K368&gt;=94,AA369=2)),2,OR(AND('Paraclinicos '!K368&lt;=88),AND('Paraclinicos '!K368&gt;=92,AA369=2)),1,OR(AND('Paraclinicos '!K368&gt;=88,'Paraclinicos '!K368&lt;=92),AND('Paraclinicos '!K368&gt;=93,AA369=0)),0),"")</f>
        <v/>
      </c>
      <c r="AA369" cm="1">
        <f t="array" ref="AA369">_xlfn.IFS('Paraclinicos '!E368="","",'Paraclinicos '!E368="Oxigeno",2,'Paraclinicos '!E368="Aire",0)</f>
        <v>2</v>
      </c>
    </row>
    <row r="370" spans="1:27" x14ac:dyDescent="0.25">
      <c r="A370">
        <f>'Paraclinicos '!A369</f>
        <v>58</v>
      </c>
      <c r="B370" s="3">
        <f>'Paraclinicos '!R369</f>
        <v>44318</v>
      </c>
      <c r="C370" cm="1">
        <f t="array" ref="C370">_xlfn.IFS('Paraclinicos '!Q369="","",'Paraclinicos '!Q369&gt;60,3,'Paraclinicos '!Q369&lt;=60,1)</f>
        <v>1</v>
      </c>
      <c r="D370" t="str">
        <f>IFERROR(IF(INDEX('BD Demog para scores enalazar'!BC$2:BC$3000,MATCH(Formulas!A370,'BD Demog para scores enalazar'!A$2:A$3000,0))=0,"SI","NO"),"")</f>
        <v>SI</v>
      </c>
      <c r="E370" cm="1">
        <f t="array" ref="E370">_xlfn.IFS(D370="","",D370="SI",4,D370="NO",1)</f>
        <v>4</v>
      </c>
      <c r="F370" cm="1">
        <f t="array" ref="F370">_xlfn.IFS('Paraclinicos '!B369="","",'Paraclinicos '!B369&gt;1,1,'Paraclinicos '!B369&lt;=1,3)</f>
        <v>3</v>
      </c>
      <c r="G370" cm="1">
        <f t="array" ref="G370">_xlfn.IFS('Paraclinicos '!D369="","",AND('Paraclinicos '!D369&gt;=250,'Paraclinicos '!D369&lt;=500),2,'Paraclinicos '!D369&gt;500,3,'Paraclinicos '!D369&lt;250,1)</f>
        <v>2</v>
      </c>
      <c r="H370" s="50">
        <f t="shared" si="16"/>
        <v>10</v>
      </c>
      <c r="I370" cm="1">
        <f t="array" ref="I370">_xlfn.IFS('Paraclinicos '!Q369="","",'Paraclinicos '!Q369&gt;=65,1,'Paraclinicos '!Q369&lt;65,0)</f>
        <v>0</v>
      </c>
      <c r="J370" cm="1">
        <f t="array" ref="J370">_xlfn.IFS('Paraclinicos '!I369="","",'Paraclinicos '!I369&gt;7,1,'Paraclinicos '!I369&lt;=7,0)</f>
        <v>0</v>
      </c>
      <c r="K370" cm="1">
        <f t="array" ref="K370">_xlfn.IFS('Paraclinicos '!W369="","",'Paraclinicos '!W369&lt;=8,1,'Paraclinicos '!W369&gt;8,0)</f>
        <v>0</v>
      </c>
      <c r="L370" cm="1">
        <f t="array" ref="L370">_xlfn.IFS('Paraclinicos '!S369="","",'Paraclinicos '!S369&gt;=30,1,'Paraclinicos '!S369&lt;30,0)</f>
        <v>0</v>
      </c>
      <c r="M370" cm="1">
        <f t="array" ref="M370">_xlfn.IFS(OR('Paraclinicos '!T369="",'Paraclinicos '!U369=""),"",OR('Paraclinicos '!T369&lt;=90,'Paraclinicos '!U369&lt;=60),1,OR('Paraclinicos '!T369&gt;90,'Paraclinicos '!U369&gt;60),0)</f>
        <v>0</v>
      </c>
      <c r="N370" s="45">
        <f t="shared" si="17"/>
        <v>1</v>
      </c>
      <c r="O370" cm="1">
        <f t="array" ref="O370">_xlfn.IFS(OR('Paraclinicos '!M369="",'Paraclinicos '!N369="",'Paraclinicos '!N369=0),"",'Paraclinicos '!M369/'Paraclinicos '!N369&lt;100,4,'Paraclinicos '!M369/'Paraclinicos '!N369&lt;200,3,'Paraclinicos '!M369/'Paraclinicos '!N369&lt;300,2,'Paraclinicos '!M369/'Paraclinicos '!N369&lt;400,1,'Paraclinicos '!M369/'Paraclinicos '!N369&gt;=400,0)</f>
        <v>2</v>
      </c>
      <c r="P370" cm="1">
        <f t="array" ref="P370">_xlfn.IFS('Paraclinicos '!C369="","",'Paraclinicos '!C369&lt;20,4,'Paraclinicos '!C369&lt;50,3,'Paraclinicos '!C369&lt;100,2,'Paraclinicos '!C369&lt;150,1,'Paraclinicos '!C369&gt;150,0)</f>
        <v>0</v>
      </c>
      <c r="Q370" cm="1">
        <f t="array" ref="Q370">_xlfn.IFS('Paraclinicos '!O369="","",'Paraclinicos '!O369&lt;1.2,0,'Paraclinicos '!O369&lt;2,1,'Paraclinicos '!O369&lt;3.5,2,'Paraclinicos '!O369&lt;5,3,'Paraclinicos '!O369&gt;5,4)</f>
        <v>0</v>
      </c>
      <c r="R370" cm="1">
        <f t="array" ref="R370">_xlfn.IFS('Paraclinicos '!J369="","",'Paraclinicos '!J369&lt;1.2,0,'Paraclinicos '!J369&lt;2,1,'Paraclinicos '!J369&lt;6,2,'Paraclinicos '!J369&lt;12,3,'Paraclinicos '!J369&gt;=12,4)</f>
        <v>0</v>
      </c>
      <c r="S370" cm="1">
        <f t="array" ref="S370">_xlfn.IFS('Paraclinicos '!Y369="","",'Paraclinicos '!Y369&lt;70,1,'Paraclinicos '!Y369&gt;=70,0)</f>
        <v>0</v>
      </c>
      <c r="T370" cm="1">
        <f t="array" ref="T370">_xlfn.IFS('Paraclinicos '!W369="","",'Paraclinicos '!W369&lt;6,4,'Paraclinicos '!W369&lt;10,3,'Paraclinicos '!W369&lt;13,2,'Paraclinicos '!W369&lt;15,1,'Paraclinicos '!W369=15,0)</f>
        <v>0</v>
      </c>
      <c r="U370" s="54">
        <f t="shared" si="15"/>
        <v>2</v>
      </c>
      <c r="V370" cm="1">
        <f t="array" ref="V370">_xlfn.IFS('Paraclinicos '!S369="","",OR('Paraclinicos '!S369&lt;=8,'Paraclinicos '!S369&gt;=25),3,'Paraclinicos '!S369&lt;12,1,'Paraclinicos '!S369&lt;21,0,'Paraclinicos '!S369&lt;25,2)</f>
        <v>2</v>
      </c>
      <c r="W370" t="str">
        <f>IFERROR(IF(INDEX('BD Demog para scores enalazar'!Y$2:'BD Demog para scores enalazar'!Y$3000,MATCH(Formulas!A370,'BD Demog para scores enalazar'!A$2:'BD Demog para scores enalazar'!A$3000,0))=1,"SI","NO"),"")</f>
        <v>NO</v>
      </c>
      <c r="X370" s="9" t="str">
        <f>IFERROR(IF(INDEX('BD Demog para scores enalazar'!AJ$2:'BD Demog para scores enalazar'!AJ$3000,MATCH(Formulas!A370,'BD Demog para scores enalazar'!A$2:'BD Demog para scores enalazar'!A$3000,0))=1,"SI","NO"),"")</f>
        <v>NO</v>
      </c>
      <c r="Y370" cm="1">
        <f t="array" ref="Y370">IF(AND(W370="NO",X370="NO"),_xlfn.IFS('Paraclinicos '!K369&lt;=91,3,'Paraclinicos '!K369&lt;94,2,'Paraclinicos '!K369&lt;96,1,'Paraclinicos '!K369&gt;=96,0),"")</f>
        <v>3</v>
      </c>
      <c r="Z370" t="str" cm="1">
        <f t="array" ref="Z370">IF(OR(W370="SI",X370="SI"),_xlfn.IFS(OR(AND('Paraclinicos '!K369&lt;=83),AND('Paraclinicos '!K369&gt;=97,AA370=2)),3,OR(AND('Paraclinicos '!K369&lt;=86),AND('Paraclinicos '!K369&gt;=94,AA370=2)),2,OR(AND('Paraclinicos '!K369&lt;=88),AND('Paraclinicos '!K369&gt;=92,AA370=2)),1,OR(AND('Paraclinicos '!K369&gt;=88,'Paraclinicos '!K369&lt;=92),AND('Paraclinicos '!K369&gt;=93,AA370=0)),0),"")</f>
        <v/>
      </c>
      <c r="AA370" cm="1">
        <f t="array" ref="AA370">_xlfn.IFS('Paraclinicos '!E369="","",'Paraclinicos '!E369="Oxigeno",2,'Paraclinicos '!E369="Aire",0)</f>
        <v>2</v>
      </c>
    </row>
    <row r="371" spans="1:27" x14ac:dyDescent="0.25">
      <c r="A371">
        <f>'Paraclinicos '!A370</f>
        <v>58</v>
      </c>
      <c r="B371" s="3">
        <f>'Paraclinicos '!R370</f>
        <v>44319</v>
      </c>
      <c r="C371" cm="1">
        <f t="array" ref="C371">_xlfn.IFS('Paraclinicos '!Q370="","",'Paraclinicos '!Q370&gt;60,3,'Paraclinicos '!Q370&lt;=60,1)</f>
        <v>1</v>
      </c>
      <c r="D371" t="str">
        <f>IFERROR(IF(INDEX('BD Demog para scores enalazar'!BC$2:BC$3000,MATCH(Formulas!A371,'BD Demog para scores enalazar'!A$2:A$3000,0))=0,"SI","NO"),"")</f>
        <v>SI</v>
      </c>
      <c r="E371" cm="1">
        <f t="array" ref="E371">_xlfn.IFS(D371="","",D371="SI",4,D371="NO",1)</f>
        <v>4</v>
      </c>
      <c r="F371" cm="1">
        <f t="array" ref="F371">_xlfn.IFS('Paraclinicos '!B370="","",'Paraclinicos '!B370&gt;1,1,'Paraclinicos '!B370&lt;=1,3)</f>
        <v>3</v>
      </c>
      <c r="G371" cm="1">
        <f t="array" ref="G371">_xlfn.IFS('Paraclinicos '!D370="","",AND('Paraclinicos '!D370&gt;=250,'Paraclinicos '!D370&lt;=500),2,'Paraclinicos '!D370&gt;500,3,'Paraclinicos '!D370&lt;250,1)</f>
        <v>2</v>
      </c>
      <c r="H371" s="50">
        <f t="shared" si="16"/>
        <v>10</v>
      </c>
      <c r="I371" cm="1">
        <f t="array" ref="I371">_xlfn.IFS('Paraclinicos '!Q370="","",'Paraclinicos '!Q370&gt;=65,1,'Paraclinicos '!Q370&lt;65,0)</f>
        <v>0</v>
      </c>
      <c r="J371" cm="1">
        <f t="array" ref="J371">_xlfn.IFS('Paraclinicos '!I370="","",'Paraclinicos '!I370&gt;7,1,'Paraclinicos '!I370&lt;=7,0)</f>
        <v>0</v>
      </c>
      <c r="K371" cm="1">
        <f t="array" ref="K371">_xlfn.IFS('Paraclinicos '!W370="","",'Paraclinicos '!W370&lt;=8,1,'Paraclinicos '!W370&gt;8,0)</f>
        <v>1</v>
      </c>
      <c r="L371" cm="1">
        <f t="array" ref="L371">_xlfn.IFS('Paraclinicos '!S370="","",'Paraclinicos '!S370&gt;=30,1,'Paraclinicos '!S370&lt;30,0)</f>
        <v>0</v>
      </c>
      <c r="M371" cm="1">
        <f t="array" ref="M371">_xlfn.IFS(OR('Paraclinicos '!T370="",'Paraclinicos '!U370=""),"",OR('Paraclinicos '!T370&lt;=90,'Paraclinicos '!U370&lt;=60),1,OR('Paraclinicos '!T370&gt;90,'Paraclinicos '!U370&gt;60),0)</f>
        <v>1</v>
      </c>
      <c r="N371" s="45">
        <f t="shared" si="17"/>
        <v>2</v>
      </c>
      <c r="O371" cm="1">
        <f t="array" ref="O371">_xlfn.IFS(OR('Paraclinicos '!M370="",'Paraclinicos '!N370="",'Paraclinicos '!N370=0),"",'Paraclinicos '!M370/'Paraclinicos '!N370&lt;100,4,'Paraclinicos '!M370/'Paraclinicos '!N370&lt;200,3,'Paraclinicos '!M370/'Paraclinicos '!N370&lt;300,2,'Paraclinicos '!M370/'Paraclinicos '!N370&lt;400,1,'Paraclinicos '!M370/'Paraclinicos '!N370&gt;=400,0)</f>
        <v>1</v>
      </c>
      <c r="P371" cm="1">
        <f t="array" ref="P371">_xlfn.IFS('Paraclinicos '!C370="","",'Paraclinicos '!C370&lt;20,4,'Paraclinicos '!C370&lt;50,3,'Paraclinicos '!C370&lt;100,2,'Paraclinicos '!C370&lt;150,1,'Paraclinicos '!C370&gt;150,0)</f>
        <v>0</v>
      </c>
      <c r="Q371" cm="1">
        <f t="array" ref="Q371">_xlfn.IFS('Paraclinicos '!O370="","",'Paraclinicos '!O370&lt;1.2,0,'Paraclinicos '!O370&lt;2,1,'Paraclinicos '!O370&lt;3.5,2,'Paraclinicos '!O370&lt;5,3,'Paraclinicos '!O370&gt;5,4)</f>
        <v>0</v>
      </c>
      <c r="R371" cm="1">
        <f t="array" ref="R371">_xlfn.IFS('Paraclinicos '!J370="","",'Paraclinicos '!J370&lt;1.2,0,'Paraclinicos '!J370&lt;2,1,'Paraclinicos '!J370&lt;6,2,'Paraclinicos '!J370&lt;12,3,'Paraclinicos '!J370&gt;=12,4)</f>
        <v>0</v>
      </c>
      <c r="S371" cm="1">
        <f t="array" ref="S371">_xlfn.IFS('Paraclinicos '!Y370="","",'Paraclinicos '!Y370&lt;70,1,'Paraclinicos '!Y370&gt;=70,0)</f>
        <v>1</v>
      </c>
      <c r="T371" cm="1">
        <f t="array" ref="T371">_xlfn.IFS('Paraclinicos '!W370="","",'Paraclinicos '!W370&lt;6,4,'Paraclinicos '!W370&lt;10,3,'Paraclinicos '!W370&lt;13,2,'Paraclinicos '!W370&lt;15,1,'Paraclinicos '!W370=15,0)</f>
        <v>4</v>
      </c>
      <c r="U371" s="54">
        <f t="shared" si="15"/>
        <v>6</v>
      </c>
      <c r="V371" cm="1">
        <f t="array" ref="V371">_xlfn.IFS('Paraclinicos '!S370="","",OR('Paraclinicos '!S370&lt;=8,'Paraclinicos '!S370&gt;=25),3,'Paraclinicos '!S370&lt;12,1,'Paraclinicos '!S370&lt;21,0,'Paraclinicos '!S370&lt;25,2)</f>
        <v>2</v>
      </c>
      <c r="W371" t="str">
        <f>IFERROR(IF(INDEX('BD Demog para scores enalazar'!Y$2:'BD Demog para scores enalazar'!Y$3000,MATCH(Formulas!A371,'BD Demog para scores enalazar'!A$2:'BD Demog para scores enalazar'!A$3000,0))=1,"SI","NO"),"")</f>
        <v>NO</v>
      </c>
      <c r="X371" s="9" t="str">
        <f>IFERROR(IF(INDEX('BD Demog para scores enalazar'!AJ$2:'BD Demog para scores enalazar'!AJ$3000,MATCH(Formulas!A371,'BD Demog para scores enalazar'!A$2:'BD Demog para scores enalazar'!A$3000,0))=1,"SI","NO"),"")</f>
        <v>NO</v>
      </c>
      <c r="Y371" cm="1">
        <f t="array" ref="Y371">IF(AND(W371="NO",X371="NO"),_xlfn.IFS('Paraclinicos '!K370&lt;=91,3,'Paraclinicos '!K370&lt;94,2,'Paraclinicos '!K370&lt;96,1,'Paraclinicos '!K370&gt;=96,0),"")</f>
        <v>2</v>
      </c>
      <c r="Z371" t="str" cm="1">
        <f t="array" ref="Z371">IF(OR(W371="SI",X371="SI"),_xlfn.IFS(OR(AND('Paraclinicos '!K370&lt;=83),AND('Paraclinicos '!K370&gt;=97,AA371=2)),3,OR(AND('Paraclinicos '!K370&lt;=86),AND('Paraclinicos '!K370&gt;=94,AA371=2)),2,OR(AND('Paraclinicos '!K370&lt;=88),AND('Paraclinicos '!K370&gt;=92,AA371=2)),1,OR(AND('Paraclinicos '!K370&gt;=88,'Paraclinicos '!K370&lt;=92),AND('Paraclinicos '!K370&gt;=93,AA371=0)),0),"")</f>
        <v/>
      </c>
      <c r="AA371" cm="1">
        <f t="array" ref="AA371">_xlfn.IFS('Paraclinicos '!E370="","",'Paraclinicos '!E370="Oxigeno",2,'Paraclinicos '!E370="Aire",0)</f>
        <v>2</v>
      </c>
    </row>
    <row r="372" spans="1:27" x14ac:dyDescent="0.25">
      <c r="A372">
        <f>'Paraclinicos '!A371</f>
        <v>58</v>
      </c>
      <c r="B372" s="3">
        <f>'Paraclinicos '!R371</f>
        <v>44320</v>
      </c>
      <c r="C372" cm="1">
        <f t="array" ref="C372">_xlfn.IFS('Paraclinicos '!Q371="","",'Paraclinicos '!Q371&gt;60,3,'Paraclinicos '!Q371&lt;=60,1)</f>
        <v>1</v>
      </c>
      <c r="D372" t="str">
        <f>IFERROR(IF(INDEX('BD Demog para scores enalazar'!BC$2:BC$3000,MATCH(Formulas!A372,'BD Demog para scores enalazar'!A$2:A$3000,0))=0,"SI","NO"),"")</f>
        <v>SI</v>
      </c>
      <c r="E372" cm="1">
        <f t="array" ref="E372">_xlfn.IFS(D372="","",D372="SI",4,D372="NO",1)</f>
        <v>4</v>
      </c>
      <c r="F372" cm="1">
        <f t="array" ref="F372">_xlfn.IFS('Paraclinicos '!B371="","",'Paraclinicos '!B371&gt;1,1,'Paraclinicos '!B371&lt;=1,3)</f>
        <v>3</v>
      </c>
      <c r="G372" cm="1">
        <f t="array" ref="G372">_xlfn.IFS('Paraclinicos '!D371="","",AND('Paraclinicos '!D371&gt;=250,'Paraclinicos '!D371&lt;=500),2,'Paraclinicos '!D371&gt;500,3,'Paraclinicos '!D371&lt;250,1)</f>
        <v>3</v>
      </c>
      <c r="H372" s="50">
        <f t="shared" si="16"/>
        <v>11</v>
      </c>
      <c r="I372" cm="1">
        <f t="array" ref="I372">_xlfn.IFS('Paraclinicos '!Q371="","",'Paraclinicos '!Q371&gt;=65,1,'Paraclinicos '!Q371&lt;65,0)</f>
        <v>0</v>
      </c>
      <c r="J372" cm="1">
        <f t="array" ref="J372">_xlfn.IFS('Paraclinicos '!I371="","",'Paraclinicos '!I371&gt;7,1,'Paraclinicos '!I371&lt;=7,0)</f>
        <v>1</v>
      </c>
      <c r="K372" cm="1">
        <f t="array" ref="K372">_xlfn.IFS('Paraclinicos '!W371="","",'Paraclinicos '!W371&lt;=8,1,'Paraclinicos '!W371&gt;8,0)</f>
        <v>1</v>
      </c>
      <c r="L372" cm="1">
        <f t="array" ref="L372">_xlfn.IFS('Paraclinicos '!S371="","",'Paraclinicos '!S371&gt;=30,1,'Paraclinicos '!S371&lt;30,0)</f>
        <v>0</v>
      </c>
      <c r="M372" cm="1">
        <f t="array" ref="M372">_xlfn.IFS(OR('Paraclinicos '!T371="",'Paraclinicos '!U371=""),"",OR('Paraclinicos '!T371&lt;=90,'Paraclinicos '!U371&lt;=60),1,OR('Paraclinicos '!T371&gt;90,'Paraclinicos '!U371&gt;60),0)</f>
        <v>1</v>
      </c>
      <c r="N372" s="45">
        <f t="shared" si="17"/>
        <v>5</v>
      </c>
      <c r="O372" cm="1">
        <f t="array" ref="O372">_xlfn.IFS(OR('Paraclinicos '!M371="",'Paraclinicos '!N371="",'Paraclinicos '!N371=0),"",'Paraclinicos '!M371/'Paraclinicos '!N371&lt;100,4,'Paraclinicos '!M371/'Paraclinicos '!N371&lt;200,3,'Paraclinicos '!M371/'Paraclinicos '!N371&lt;300,2,'Paraclinicos '!M371/'Paraclinicos '!N371&lt;400,1,'Paraclinicos '!M371/'Paraclinicos '!N371&gt;=400,0)</f>
        <v>1</v>
      </c>
      <c r="P372" cm="1">
        <f t="array" ref="P372">_xlfn.IFS('Paraclinicos '!C371="","",'Paraclinicos '!C371&lt;20,4,'Paraclinicos '!C371&lt;50,3,'Paraclinicos '!C371&lt;100,2,'Paraclinicos '!C371&lt;150,1,'Paraclinicos '!C371&gt;150,0)</f>
        <v>0</v>
      </c>
      <c r="Q372" cm="1">
        <f t="array" ref="Q372">_xlfn.IFS('Paraclinicos '!O371="","",'Paraclinicos '!O371&lt;1.2,0,'Paraclinicos '!O371&lt;2,1,'Paraclinicos '!O371&lt;3.5,2,'Paraclinicos '!O371&lt;5,3,'Paraclinicos '!O371&gt;5,4)</f>
        <v>1</v>
      </c>
      <c r="R372" cm="1">
        <f t="array" ref="R372">_xlfn.IFS('Paraclinicos '!J371="","",'Paraclinicos '!J371&lt;1.2,0,'Paraclinicos '!J371&lt;2,1,'Paraclinicos '!J371&lt;6,2,'Paraclinicos '!J371&lt;12,3,'Paraclinicos '!J371&gt;=12,4)</f>
        <v>0</v>
      </c>
      <c r="S372" cm="1">
        <f t="array" ref="S372">_xlfn.IFS('Paraclinicos '!Y371="","",'Paraclinicos '!Y371&lt;70,1,'Paraclinicos '!Y371&gt;=70,0)</f>
        <v>1</v>
      </c>
      <c r="T372" cm="1">
        <f t="array" ref="T372">_xlfn.IFS('Paraclinicos '!W371="","",'Paraclinicos '!W371&lt;6,4,'Paraclinicos '!W371&lt;10,3,'Paraclinicos '!W371&lt;13,2,'Paraclinicos '!W371&lt;15,1,'Paraclinicos '!W371=15,0)</f>
        <v>4</v>
      </c>
      <c r="U372" s="54">
        <f t="shared" si="15"/>
        <v>7</v>
      </c>
      <c r="V372" cm="1">
        <f t="array" ref="V372">_xlfn.IFS('Paraclinicos '!S371="","",OR('Paraclinicos '!S371&lt;=8,'Paraclinicos '!S371&gt;=25),3,'Paraclinicos '!S371&lt;12,1,'Paraclinicos '!S371&lt;21,0,'Paraclinicos '!S371&lt;25,2)</f>
        <v>2</v>
      </c>
      <c r="W372" t="str">
        <f>IFERROR(IF(INDEX('BD Demog para scores enalazar'!Y$2:'BD Demog para scores enalazar'!Y$3000,MATCH(Formulas!A372,'BD Demog para scores enalazar'!A$2:'BD Demog para scores enalazar'!A$3000,0))=1,"SI","NO"),"")</f>
        <v>NO</v>
      </c>
      <c r="X372" s="9" t="str">
        <f>IFERROR(IF(INDEX('BD Demog para scores enalazar'!AJ$2:'BD Demog para scores enalazar'!AJ$3000,MATCH(Formulas!A372,'BD Demog para scores enalazar'!A$2:'BD Demog para scores enalazar'!A$3000,0))=1,"SI","NO"),"")</f>
        <v>NO</v>
      </c>
      <c r="Y372" cm="1">
        <f t="array" ref="Y372">IF(AND(W372="NO",X372="NO"),_xlfn.IFS('Paraclinicos '!K371&lt;=91,3,'Paraclinicos '!K371&lt;94,2,'Paraclinicos '!K371&lt;96,1,'Paraclinicos '!K371&gt;=96,0),"")</f>
        <v>3</v>
      </c>
      <c r="Z372" t="str" cm="1">
        <f t="array" ref="Z372">IF(OR(W372="SI",X372="SI"),_xlfn.IFS(OR(AND('Paraclinicos '!K371&lt;=83),AND('Paraclinicos '!K371&gt;=97,AA372=2)),3,OR(AND('Paraclinicos '!K371&lt;=86),AND('Paraclinicos '!K371&gt;=94,AA372=2)),2,OR(AND('Paraclinicos '!K371&lt;=88),AND('Paraclinicos '!K371&gt;=92,AA372=2)),1,OR(AND('Paraclinicos '!K371&gt;=88,'Paraclinicos '!K371&lt;=92),AND('Paraclinicos '!K371&gt;=93,AA372=0)),0),"")</f>
        <v/>
      </c>
      <c r="AA372" cm="1">
        <f t="array" ref="AA372">_xlfn.IFS('Paraclinicos '!E371="","",'Paraclinicos '!E371="Oxigeno",2,'Paraclinicos '!E371="Aire",0)</f>
        <v>2</v>
      </c>
    </row>
    <row r="373" spans="1:27" x14ac:dyDescent="0.25">
      <c r="A373">
        <f>'Paraclinicos '!A372</f>
        <v>58</v>
      </c>
      <c r="B373" s="3">
        <f>'Paraclinicos '!R372</f>
        <v>44321</v>
      </c>
      <c r="C373" cm="1">
        <f t="array" ref="C373">_xlfn.IFS('Paraclinicos '!Q372="","",'Paraclinicos '!Q372&gt;60,3,'Paraclinicos '!Q372&lt;=60,1)</f>
        <v>1</v>
      </c>
      <c r="D373" t="str">
        <f>IFERROR(IF(INDEX('BD Demog para scores enalazar'!BC$2:BC$3000,MATCH(Formulas!A373,'BD Demog para scores enalazar'!A$2:A$3000,0))=0,"SI","NO"),"")</f>
        <v>SI</v>
      </c>
      <c r="E373" cm="1">
        <f t="array" ref="E373">_xlfn.IFS(D373="","",D373="SI",4,D373="NO",1)</f>
        <v>4</v>
      </c>
      <c r="F373" cm="1">
        <f t="array" ref="F373">_xlfn.IFS('Paraclinicos '!B372="","",'Paraclinicos '!B372&gt;1,1,'Paraclinicos '!B372&lt;=1,3)</f>
        <v>3</v>
      </c>
      <c r="G373" cm="1">
        <f t="array" ref="G373">_xlfn.IFS('Paraclinicos '!D372="","",AND('Paraclinicos '!D372&gt;=250,'Paraclinicos '!D372&lt;=500),2,'Paraclinicos '!D372&gt;500,3,'Paraclinicos '!D372&lt;250,1)</f>
        <v>3</v>
      </c>
      <c r="H373" s="50">
        <f t="shared" si="16"/>
        <v>11</v>
      </c>
      <c r="I373" cm="1">
        <f t="array" ref="I373">_xlfn.IFS('Paraclinicos '!Q372="","",'Paraclinicos '!Q372&gt;=65,1,'Paraclinicos '!Q372&lt;65,0)</f>
        <v>0</v>
      </c>
      <c r="J373" cm="1">
        <f t="array" ref="J373">_xlfn.IFS('Paraclinicos '!I372="","",'Paraclinicos '!I372&gt;7,1,'Paraclinicos '!I372&lt;=7,0)</f>
        <v>1</v>
      </c>
      <c r="K373" cm="1">
        <f t="array" ref="K373">_xlfn.IFS('Paraclinicos '!W372="","",'Paraclinicos '!W372&lt;=8,1,'Paraclinicos '!W372&gt;8,0)</f>
        <v>1</v>
      </c>
      <c r="L373" cm="1">
        <f t="array" ref="L373">_xlfn.IFS('Paraclinicos '!S372="","",'Paraclinicos '!S372&gt;=30,1,'Paraclinicos '!S372&lt;30,0)</f>
        <v>0</v>
      </c>
      <c r="M373" cm="1">
        <f t="array" ref="M373">_xlfn.IFS(OR('Paraclinicos '!T372="",'Paraclinicos '!U372=""),"",OR('Paraclinicos '!T372&lt;=90,'Paraclinicos '!U372&lt;=60),1,OR('Paraclinicos '!T372&gt;90,'Paraclinicos '!U372&gt;60),0)</f>
        <v>0</v>
      </c>
      <c r="N373" s="45">
        <f t="shared" si="17"/>
        <v>5</v>
      </c>
      <c r="O373" cm="1">
        <f t="array" ref="O373">_xlfn.IFS(OR('Paraclinicos '!M372="",'Paraclinicos '!N372="",'Paraclinicos '!N372=0),"",'Paraclinicos '!M372/'Paraclinicos '!N372&lt;100,4,'Paraclinicos '!M372/'Paraclinicos '!N372&lt;200,3,'Paraclinicos '!M372/'Paraclinicos '!N372&lt;300,2,'Paraclinicos '!M372/'Paraclinicos '!N372&lt;400,1,'Paraclinicos '!M372/'Paraclinicos '!N372&gt;=400,0)</f>
        <v>1</v>
      </c>
      <c r="P373" cm="1">
        <f t="array" ref="P373">_xlfn.IFS('Paraclinicos '!C372="","",'Paraclinicos '!C372&lt;20,4,'Paraclinicos '!C372&lt;50,3,'Paraclinicos '!C372&lt;100,2,'Paraclinicos '!C372&lt;150,1,'Paraclinicos '!C372&gt;150,0)</f>
        <v>0</v>
      </c>
      <c r="Q373" cm="1">
        <f t="array" ref="Q373">_xlfn.IFS('Paraclinicos '!O372="","",'Paraclinicos '!O372&lt;1.2,0,'Paraclinicos '!O372&lt;2,1,'Paraclinicos '!O372&lt;3.5,2,'Paraclinicos '!O372&lt;5,3,'Paraclinicos '!O372&gt;5,4)</f>
        <v>1</v>
      </c>
      <c r="R373" cm="1">
        <f t="array" ref="R373">_xlfn.IFS('Paraclinicos '!J372="","",'Paraclinicos '!J372&lt;1.2,0,'Paraclinicos '!J372&lt;2,1,'Paraclinicos '!J372&lt;6,2,'Paraclinicos '!J372&lt;12,3,'Paraclinicos '!J372&gt;=12,4)</f>
        <v>0</v>
      </c>
      <c r="S373" cm="1">
        <f t="array" ref="S373">_xlfn.IFS('Paraclinicos '!Y372="","",'Paraclinicos '!Y372&lt;70,1,'Paraclinicos '!Y372&gt;=70,0)</f>
        <v>0</v>
      </c>
      <c r="T373" cm="1">
        <f t="array" ref="T373">_xlfn.IFS('Paraclinicos '!W372="","",'Paraclinicos '!W372&lt;6,4,'Paraclinicos '!W372&lt;10,3,'Paraclinicos '!W372&lt;13,2,'Paraclinicos '!W372&lt;15,1,'Paraclinicos '!W372=15,0)</f>
        <v>4</v>
      </c>
      <c r="U373" s="54">
        <f t="shared" si="15"/>
        <v>6</v>
      </c>
      <c r="V373" cm="1">
        <f t="array" ref="V373">_xlfn.IFS('Paraclinicos '!S372="","",OR('Paraclinicos '!S372&lt;=8,'Paraclinicos '!S372&gt;=25),3,'Paraclinicos '!S372&lt;12,1,'Paraclinicos '!S372&lt;21,0,'Paraclinicos '!S372&lt;25,2)</f>
        <v>0</v>
      </c>
      <c r="W373" t="str">
        <f>IFERROR(IF(INDEX('BD Demog para scores enalazar'!Y$2:'BD Demog para scores enalazar'!Y$3000,MATCH(Formulas!A373,'BD Demog para scores enalazar'!A$2:'BD Demog para scores enalazar'!A$3000,0))=1,"SI","NO"),"")</f>
        <v>NO</v>
      </c>
      <c r="X373" s="9" t="str">
        <f>IFERROR(IF(INDEX('BD Demog para scores enalazar'!AJ$2:'BD Demog para scores enalazar'!AJ$3000,MATCH(Formulas!A373,'BD Demog para scores enalazar'!A$2:'BD Demog para scores enalazar'!A$3000,0))=1,"SI","NO"),"")</f>
        <v>NO</v>
      </c>
      <c r="Y373" cm="1">
        <f t="array" ref="Y373">IF(AND(W373="NO",X373="NO"),_xlfn.IFS('Paraclinicos '!K372&lt;=91,3,'Paraclinicos '!K372&lt;94,2,'Paraclinicos '!K372&lt;96,1,'Paraclinicos '!K372&gt;=96,0),"")</f>
        <v>2</v>
      </c>
      <c r="Z373" t="str" cm="1">
        <f t="array" ref="Z373">IF(OR(W373="SI",X373="SI"),_xlfn.IFS(OR(AND('Paraclinicos '!K372&lt;=83),AND('Paraclinicos '!K372&gt;=97,AA373=2)),3,OR(AND('Paraclinicos '!K372&lt;=86),AND('Paraclinicos '!K372&gt;=94,AA373=2)),2,OR(AND('Paraclinicos '!K372&lt;=88),AND('Paraclinicos '!K372&gt;=92,AA373=2)),1,OR(AND('Paraclinicos '!K372&gt;=88,'Paraclinicos '!K372&lt;=92),AND('Paraclinicos '!K372&gt;=93,AA373=0)),0),"")</f>
        <v/>
      </c>
      <c r="AA373" cm="1">
        <f t="array" ref="AA373">_xlfn.IFS('Paraclinicos '!E372="","",'Paraclinicos '!E372="Oxigeno",2,'Paraclinicos '!E372="Aire",0)</f>
        <v>2</v>
      </c>
    </row>
    <row r="374" spans="1:27" x14ac:dyDescent="0.25">
      <c r="A374">
        <f>'Paraclinicos '!A373</f>
        <v>58</v>
      </c>
      <c r="B374" s="3">
        <f>'Paraclinicos '!R373</f>
        <v>44322</v>
      </c>
      <c r="C374" cm="1">
        <f t="array" ref="C374">_xlfn.IFS('Paraclinicos '!Q373="","",'Paraclinicos '!Q373&gt;60,3,'Paraclinicos '!Q373&lt;=60,1)</f>
        <v>1</v>
      </c>
      <c r="D374" t="str">
        <f>IFERROR(IF(INDEX('BD Demog para scores enalazar'!BC$2:BC$3000,MATCH(Formulas!A374,'BD Demog para scores enalazar'!A$2:A$3000,0))=0,"SI","NO"),"")</f>
        <v>SI</v>
      </c>
      <c r="E374" cm="1">
        <f t="array" ref="E374">_xlfn.IFS(D374="","",D374="SI",4,D374="NO",1)</f>
        <v>4</v>
      </c>
      <c r="F374" cm="1">
        <f t="array" ref="F374">_xlfn.IFS('Paraclinicos '!B373="","",'Paraclinicos '!B373&gt;1,1,'Paraclinicos '!B373&lt;=1,3)</f>
        <v>3</v>
      </c>
      <c r="G374" t="str" cm="1">
        <f t="array" ref="G374">_xlfn.IFS('Paraclinicos '!D373="","",AND('Paraclinicos '!D373&gt;=250,'Paraclinicos '!D373&lt;=500),2,'Paraclinicos '!D373&gt;500,3,'Paraclinicos '!D373&lt;250,1)</f>
        <v/>
      </c>
      <c r="H374" s="50">
        <f t="shared" si="16"/>
        <v>8</v>
      </c>
      <c r="I374" cm="1">
        <f t="array" ref="I374">_xlfn.IFS('Paraclinicos '!Q373="","",'Paraclinicos '!Q373&gt;=65,1,'Paraclinicos '!Q373&lt;65,0)</f>
        <v>0</v>
      </c>
      <c r="J374" cm="1">
        <f t="array" ref="J374">_xlfn.IFS('Paraclinicos '!I373="","",'Paraclinicos '!I373&gt;7,1,'Paraclinicos '!I373&lt;=7,0)</f>
        <v>1</v>
      </c>
      <c r="K374" cm="1">
        <f t="array" ref="K374">_xlfn.IFS('Paraclinicos '!W373="","",'Paraclinicos '!W373&lt;=8,1,'Paraclinicos '!W373&gt;8,0)</f>
        <v>1</v>
      </c>
      <c r="L374" cm="1">
        <f t="array" ref="L374">_xlfn.IFS('Paraclinicos '!S373="","",'Paraclinicos '!S373&gt;=30,1,'Paraclinicos '!S373&lt;30,0)</f>
        <v>0</v>
      </c>
      <c r="M374" cm="1">
        <f t="array" ref="M374">_xlfn.IFS(OR('Paraclinicos '!T373="",'Paraclinicos '!U373=""),"",OR('Paraclinicos '!T373&lt;=90,'Paraclinicos '!U373&lt;=60),1,OR('Paraclinicos '!T373&gt;90,'Paraclinicos '!U373&gt;60),0)</f>
        <v>0</v>
      </c>
      <c r="N374" s="45">
        <f t="shared" si="17"/>
        <v>4</v>
      </c>
      <c r="O374" cm="1">
        <f t="array" ref="O374">_xlfn.IFS(OR('Paraclinicos '!M373="",'Paraclinicos '!N373="",'Paraclinicos '!N373=0),"",'Paraclinicos '!M373/'Paraclinicos '!N373&lt;100,4,'Paraclinicos '!M373/'Paraclinicos '!N373&lt;200,3,'Paraclinicos '!M373/'Paraclinicos '!N373&lt;300,2,'Paraclinicos '!M373/'Paraclinicos '!N373&lt;400,1,'Paraclinicos '!M373/'Paraclinicos '!N373&gt;=400,0)</f>
        <v>1</v>
      </c>
      <c r="P374" cm="1">
        <f t="array" ref="P374">_xlfn.IFS('Paraclinicos '!C373="","",'Paraclinicos '!C373&lt;20,4,'Paraclinicos '!C373&lt;50,3,'Paraclinicos '!C373&lt;100,2,'Paraclinicos '!C373&lt;150,1,'Paraclinicos '!C373&gt;150,0)</f>
        <v>0</v>
      </c>
      <c r="Q374" cm="1">
        <f t="array" ref="Q374">_xlfn.IFS('Paraclinicos '!O373="","",'Paraclinicos '!O373&lt;1.2,0,'Paraclinicos '!O373&lt;2,1,'Paraclinicos '!O373&lt;3.5,2,'Paraclinicos '!O373&lt;5,3,'Paraclinicos '!O373&gt;5,4)</f>
        <v>0</v>
      </c>
      <c r="R374" t="str" cm="1">
        <f t="array" ref="R374">_xlfn.IFS('Paraclinicos '!J373="","",'Paraclinicos '!J373&lt;1.2,0,'Paraclinicos '!J373&lt;2,1,'Paraclinicos '!J373&lt;6,2,'Paraclinicos '!J373&lt;12,3,'Paraclinicos '!J373&gt;=12,4)</f>
        <v/>
      </c>
      <c r="S374" cm="1">
        <f t="array" ref="S374">_xlfn.IFS('Paraclinicos '!Y373="","",'Paraclinicos '!Y373&lt;70,1,'Paraclinicos '!Y373&gt;=70,0)</f>
        <v>0</v>
      </c>
      <c r="T374" cm="1">
        <f t="array" ref="T374">_xlfn.IFS('Paraclinicos '!W373="","",'Paraclinicos '!W373&lt;6,4,'Paraclinicos '!W373&lt;10,3,'Paraclinicos '!W373&lt;13,2,'Paraclinicos '!W373&lt;15,1,'Paraclinicos '!W373=15,0)</f>
        <v>4</v>
      </c>
      <c r="U374" s="54">
        <f t="shared" si="15"/>
        <v>5</v>
      </c>
      <c r="V374" cm="1">
        <f t="array" ref="V374">_xlfn.IFS('Paraclinicos '!S373="","",OR('Paraclinicos '!S373&lt;=8,'Paraclinicos '!S373&gt;=25),3,'Paraclinicos '!S373&lt;12,1,'Paraclinicos '!S373&lt;21,0,'Paraclinicos '!S373&lt;25,2)</f>
        <v>2</v>
      </c>
      <c r="W374" t="str">
        <f>IFERROR(IF(INDEX('BD Demog para scores enalazar'!Y$2:'BD Demog para scores enalazar'!Y$3000,MATCH(Formulas!A374,'BD Demog para scores enalazar'!A$2:'BD Demog para scores enalazar'!A$3000,0))=1,"SI","NO"),"")</f>
        <v>NO</v>
      </c>
      <c r="X374" s="9" t="str">
        <f>IFERROR(IF(INDEX('BD Demog para scores enalazar'!AJ$2:'BD Demog para scores enalazar'!AJ$3000,MATCH(Formulas!A374,'BD Demog para scores enalazar'!A$2:'BD Demog para scores enalazar'!A$3000,0))=1,"SI","NO"),"")</f>
        <v>NO</v>
      </c>
      <c r="Y374" cm="1">
        <f t="array" ref="Y374">IF(AND(W374="NO",X374="NO"),_xlfn.IFS('Paraclinicos '!K373&lt;=91,3,'Paraclinicos '!K373&lt;94,2,'Paraclinicos '!K373&lt;96,1,'Paraclinicos '!K373&gt;=96,0),"")</f>
        <v>1</v>
      </c>
      <c r="Z374" t="str" cm="1">
        <f t="array" ref="Z374">IF(OR(W374="SI",X374="SI"),_xlfn.IFS(OR(AND('Paraclinicos '!K373&lt;=83),AND('Paraclinicos '!K373&gt;=97,AA374=2)),3,OR(AND('Paraclinicos '!K373&lt;=86),AND('Paraclinicos '!K373&gt;=94,AA374=2)),2,OR(AND('Paraclinicos '!K373&lt;=88),AND('Paraclinicos '!K373&gt;=92,AA374=2)),1,OR(AND('Paraclinicos '!K373&gt;=88,'Paraclinicos '!K373&lt;=92),AND('Paraclinicos '!K373&gt;=93,AA374=0)),0),"")</f>
        <v/>
      </c>
      <c r="AA374" cm="1">
        <f t="array" ref="AA374">_xlfn.IFS('Paraclinicos '!E373="","",'Paraclinicos '!E373="Oxigeno",2,'Paraclinicos '!E373="Aire",0)</f>
        <v>2</v>
      </c>
    </row>
    <row r="375" spans="1:27" x14ac:dyDescent="0.25">
      <c r="A375">
        <f>'Paraclinicos '!A374</f>
        <v>58</v>
      </c>
      <c r="B375" s="3">
        <f>'Paraclinicos '!R374</f>
        <v>44323</v>
      </c>
      <c r="C375" cm="1">
        <f t="array" ref="C375">_xlfn.IFS('Paraclinicos '!Q374="","",'Paraclinicos '!Q374&gt;60,3,'Paraclinicos '!Q374&lt;=60,1)</f>
        <v>1</v>
      </c>
      <c r="D375" t="str">
        <f>IFERROR(IF(INDEX('BD Demog para scores enalazar'!BC$2:BC$3000,MATCH(Formulas!A375,'BD Demog para scores enalazar'!A$2:A$3000,0))=0,"SI","NO"),"")</f>
        <v>SI</v>
      </c>
      <c r="E375" cm="1">
        <f t="array" ref="E375">_xlfn.IFS(D375="","",D375="SI",4,D375="NO",1)</f>
        <v>4</v>
      </c>
      <c r="F375" cm="1">
        <f t="array" ref="F375">_xlfn.IFS('Paraclinicos '!B374="","",'Paraclinicos '!B374&gt;1,1,'Paraclinicos '!B374&lt;=1,3)</f>
        <v>3</v>
      </c>
      <c r="G375" t="str" cm="1">
        <f t="array" ref="G375">_xlfn.IFS('Paraclinicos '!D374="","",AND('Paraclinicos '!D374&gt;=250,'Paraclinicos '!D374&lt;=500),2,'Paraclinicos '!D374&gt;500,3,'Paraclinicos '!D374&lt;250,1)</f>
        <v/>
      </c>
      <c r="H375" s="50">
        <f t="shared" si="16"/>
        <v>8</v>
      </c>
      <c r="I375" cm="1">
        <f t="array" ref="I375">_xlfn.IFS('Paraclinicos '!Q374="","",'Paraclinicos '!Q374&gt;=65,1,'Paraclinicos '!Q374&lt;65,0)</f>
        <v>0</v>
      </c>
      <c r="J375" cm="1">
        <f t="array" ref="J375">_xlfn.IFS('Paraclinicos '!I374="","",'Paraclinicos '!I374&gt;7,1,'Paraclinicos '!I374&lt;=7,0)</f>
        <v>1</v>
      </c>
      <c r="K375" cm="1">
        <f t="array" ref="K375">_xlfn.IFS('Paraclinicos '!W374="","",'Paraclinicos '!W374&lt;=8,1,'Paraclinicos '!W374&gt;8,0)</f>
        <v>0</v>
      </c>
      <c r="L375" cm="1">
        <f t="array" ref="L375">_xlfn.IFS('Paraclinicos '!S374="","",'Paraclinicos '!S374&gt;=30,1,'Paraclinicos '!S374&lt;30,0)</f>
        <v>0</v>
      </c>
      <c r="M375" cm="1">
        <f t="array" ref="M375">_xlfn.IFS(OR('Paraclinicos '!T374="",'Paraclinicos '!U374=""),"",OR('Paraclinicos '!T374&lt;=90,'Paraclinicos '!U374&lt;=60),1,OR('Paraclinicos '!T374&gt;90,'Paraclinicos '!U374&gt;60),0)</f>
        <v>0</v>
      </c>
      <c r="N375" s="45">
        <f t="shared" si="17"/>
        <v>3</v>
      </c>
      <c r="O375" cm="1">
        <f t="array" ref="O375">_xlfn.IFS(OR('Paraclinicos '!M374="",'Paraclinicos '!N374="",'Paraclinicos '!N374=0),"",'Paraclinicos '!M374/'Paraclinicos '!N374&lt;100,4,'Paraclinicos '!M374/'Paraclinicos '!N374&lt;200,3,'Paraclinicos '!M374/'Paraclinicos '!N374&lt;300,2,'Paraclinicos '!M374/'Paraclinicos '!N374&lt;400,1,'Paraclinicos '!M374/'Paraclinicos '!N374&gt;=400,0)</f>
        <v>2</v>
      </c>
      <c r="P375" cm="1">
        <f t="array" ref="P375">_xlfn.IFS('Paraclinicos '!C374="","",'Paraclinicos '!C374&lt;20,4,'Paraclinicos '!C374&lt;50,3,'Paraclinicos '!C374&lt;100,2,'Paraclinicos '!C374&lt;150,1,'Paraclinicos '!C374&gt;150,0)</f>
        <v>0</v>
      </c>
      <c r="Q375" cm="1">
        <f t="array" ref="Q375">_xlfn.IFS('Paraclinicos '!O374="","",'Paraclinicos '!O374&lt;1.2,0,'Paraclinicos '!O374&lt;2,1,'Paraclinicos '!O374&lt;3.5,2,'Paraclinicos '!O374&lt;5,3,'Paraclinicos '!O374&gt;5,4)</f>
        <v>0</v>
      </c>
      <c r="R375" t="str" cm="1">
        <f t="array" ref="R375">_xlfn.IFS('Paraclinicos '!J374="","",'Paraclinicos '!J374&lt;1.2,0,'Paraclinicos '!J374&lt;2,1,'Paraclinicos '!J374&lt;6,2,'Paraclinicos '!J374&lt;12,3,'Paraclinicos '!J374&gt;=12,4)</f>
        <v/>
      </c>
      <c r="S375" cm="1">
        <f t="array" ref="S375">_xlfn.IFS('Paraclinicos '!Y374="","",'Paraclinicos '!Y374&lt;70,1,'Paraclinicos '!Y374&gt;=70,0)</f>
        <v>0</v>
      </c>
      <c r="T375" cm="1">
        <f t="array" ref="T375">_xlfn.IFS('Paraclinicos '!W374="","",'Paraclinicos '!W374&lt;6,4,'Paraclinicos '!W374&lt;10,3,'Paraclinicos '!W374&lt;13,2,'Paraclinicos '!W374&lt;15,1,'Paraclinicos '!W374=15,0)</f>
        <v>2</v>
      </c>
      <c r="U375" s="54">
        <f t="shared" si="15"/>
        <v>4</v>
      </c>
      <c r="V375" cm="1">
        <f t="array" ref="V375">_xlfn.IFS('Paraclinicos '!S374="","",OR('Paraclinicos '!S374&lt;=8,'Paraclinicos '!S374&gt;=25),3,'Paraclinicos '!S374&lt;12,1,'Paraclinicos '!S374&lt;21,0,'Paraclinicos '!S374&lt;25,2)</f>
        <v>2</v>
      </c>
      <c r="W375" t="str">
        <f>IFERROR(IF(INDEX('BD Demog para scores enalazar'!Y$2:'BD Demog para scores enalazar'!Y$3000,MATCH(Formulas!A375,'BD Demog para scores enalazar'!A$2:'BD Demog para scores enalazar'!A$3000,0))=1,"SI","NO"),"")</f>
        <v>NO</v>
      </c>
      <c r="X375" s="9" t="str">
        <f>IFERROR(IF(INDEX('BD Demog para scores enalazar'!AJ$2:'BD Demog para scores enalazar'!AJ$3000,MATCH(Formulas!A375,'BD Demog para scores enalazar'!A$2:'BD Demog para scores enalazar'!A$3000,0))=1,"SI","NO"),"")</f>
        <v>NO</v>
      </c>
      <c r="Y375" cm="1">
        <f t="array" ref="Y375">IF(AND(W375="NO",X375="NO"),_xlfn.IFS('Paraclinicos '!K374&lt;=91,3,'Paraclinicos '!K374&lt;94,2,'Paraclinicos '!K374&lt;96,1,'Paraclinicos '!K374&gt;=96,0),"")</f>
        <v>3</v>
      </c>
      <c r="Z375" t="str" cm="1">
        <f t="array" ref="Z375">IF(OR(W375="SI",X375="SI"),_xlfn.IFS(OR(AND('Paraclinicos '!K374&lt;=83),AND('Paraclinicos '!K374&gt;=97,AA375=2)),3,OR(AND('Paraclinicos '!K374&lt;=86),AND('Paraclinicos '!K374&gt;=94,AA375=2)),2,OR(AND('Paraclinicos '!K374&lt;=88),AND('Paraclinicos '!K374&gt;=92,AA375=2)),1,OR(AND('Paraclinicos '!K374&gt;=88,'Paraclinicos '!K374&lt;=92),AND('Paraclinicos '!K374&gt;=93,AA375=0)),0),"")</f>
        <v/>
      </c>
      <c r="AA375" cm="1">
        <f t="array" ref="AA375">_xlfn.IFS('Paraclinicos '!E374="","",'Paraclinicos '!E374="Oxigeno",2,'Paraclinicos '!E374="Aire",0)</f>
        <v>2</v>
      </c>
    </row>
    <row r="376" spans="1:27" x14ac:dyDescent="0.25">
      <c r="A376">
        <f>'Paraclinicos '!A375</f>
        <v>58</v>
      </c>
      <c r="B376" s="3">
        <f>'Paraclinicos '!R375</f>
        <v>44323</v>
      </c>
      <c r="C376" cm="1">
        <f t="array" ref="C376">_xlfn.IFS('Paraclinicos '!Q375="","",'Paraclinicos '!Q375&gt;60,3,'Paraclinicos '!Q375&lt;=60,1)</f>
        <v>1</v>
      </c>
      <c r="D376" t="str">
        <f>IFERROR(IF(INDEX('BD Demog para scores enalazar'!BC$2:BC$3000,MATCH(Formulas!A376,'BD Demog para scores enalazar'!A$2:A$3000,0))=0,"SI","NO"),"")</f>
        <v>SI</v>
      </c>
      <c r="E376" cm="1">
        <f t="array" ref="E376">_xlfn.IFS(D376="","",D376="SI",4,D376="NO",1)</f>
        <v>4</v>
      </c>
      <c r="F376" cm="1">
        <f t="array" ref="F376">_xlfn.IFS('Paraclinicos '!B375="","",'Paraclinicos '!B375&gt;1,1,'Paraclinicos '!B375&lt;=1,3)</f>
        <v>3</v>
      </c>
      <c r="G376" t="str" cm="1">
        <f t="array" ref="G376">_xlfn.IFS('Paraclinicos '!D375="","",AND('Paraclinicos '!D375&gt;=250,'Paraclinicos '!D375&lt;=500),2,'Paraclinicos '!D375&gt;500,3,'Paraclinicos '!D375&lt;250,1)</f>
        <v/>
      </c>
      <c r="H376" s="50">
        <f t="shared" si="16"/>
        <v>8</v>
      </c>
      <c r="I376" cm="1">
        <f t="array" ref="I376">_xlfn.IFS('Paraclinicos '!Q375="","",'Paraclinicos '!Q375&gt;=65,1,'Paraclinicos '!Q375&lt;65,0)</f>
        <v>0</v>
      </c>
      <c r="J376" cm="1">
        <f t="array" ref="J376">_xlfn.IFS('Paraclinicos '!I375="","",'Paraclinicos '!I375&gt;7,1,'Paraclinicos '!I375&lt;=7,0)</f>
        <v>1</v>
      </c>
      <c r="K376" cm="1">
        <f t="array" ref="K376">_xlfn.IFS('Paraclinicos '!W375="","",'Paraclinicos '!W375&lt;=8,1,'Paraclinicos '!W375&gt;8,0)</f>
        <v>1</v>
      </c>
      <c r="L376" cm="1">
        <f t="array" ref="L376">_xlfn.IFS('Paraclinicos '!S375="","",'Paraclinicos '!S375&gt;=30,1,'Paraclinicos '!S375&lt;30,0)</f>
        <v>0</v>
      </c>
      <c r="M376" cm="1">
        <f t="array" ref="M376">_xlfn.IFS(OR('Paraclinicos '!T375="",'Paraclinicos '!U375=""),"",OR('Paraclinicos '!T375&lt;=90,'Paraclinicos '!U375&lt;=60),1,OR('Paraclinicos '!T375&gt;90,'Paraclinicos '!U375&gt;60),0)</f>
        <v>0</v>
      </c>
      <c r="N376" s="45">
        <f t="shared" si="17"/>
        <v>3</v>
      </c>
      <c r="O376" cm="1">
        <f t="array" ref="O376">_xlfn.IFS(OR('Paraclinicos '!M375="",'Paraclinicos '!N375="",'Paraclinicos '!N375=0),"",'Paraclinicos '!M375/'Paraclinicos '!N375&lt;100,4,'Paraclinicos '!M375/'Paraclinicos '!N375&lt;200,3,'Paraclinicos '!M375/'Paraclinicos '!N375&lt;300,2,'Paraclinicos '!M375/'Paraclinicos '!N375&lt;400,1,'Paraclinicos '!M375/'Paraclinicos '!N375&gt;=400,0)</f>
        <v>1</v>
      </c>
      <c r="P376" cm="1">
        <f t="array" ref="P376">_xlfn.IFS('Paraclinicos '!C375="","",'Paraclinicos '!C375&lt;20,4,'Paraclinicos '!C375&lt;50,3,'Paraclinicos '!C375&lt;100,2,'Paraclinicos '!C375&lt;150,1,'Paraclinicos '!C375&gt;150,0)</f>
        <v>0</v>
      </c>
      <c r="Q376" cm="1">
        <f t="array" ref="Q376">_xlfn.IFS('Paraclinicos '!O375="","",'Paraclinicos '!O375&lt;1.2,0,'Paraclinicos '!O375&lt;2,1,'Paraclinicos '!O375&lt;3.5,2,'Paraclinicos '!O375&lt;5,3,'Paraclinicos '!O375&gt;5,4)</f>
        <v>1</v>
      </c>
      <c r="R376" t="str" cm="1">
        <f t="array" ref="R376">_xlfn.IFS('Paraclinicos '!J375="","",'Paraclinicos '!J375&lt;1.2,0,'Paraclinicos '!J375&lt;2,1,'Paraclinicos '!J375&lt;6,2,'Paraclinicos '!J375&lt;12,3,'Paraclinicos '!J375&gt;=12,4)</f>
        <v/>
      </c>
      <c r="S376" cm="1">
        <f t="array" ref="S376">_xlfn.IFS('Paraclinicos '!Y375="","",'Paraclinicos '!Y375&lt;70,1,'Paraclinicos '!Y375&gt;=70,0)</f>
        <v>0</v>
      </c>
      <c r="T376" cm="1">
        <f t="array" ref="T376">_xlfn.IFS('Paraclinicos '!W375="","",'Paraclinicos '!W375&lt;6,4,'Paraclinicos '!W375&lt;10,3,'Paraclinicos '!W375&lt;13,2,'Paraclinicos '!W375&lt;15,1,'Paraclinicos '!W375=15,0)</f>
        <v>4</v>
      </c>
      <c r="U376" s="54">
        <f t="shared" si="15"/>
        <v>6</v>
      </c>
      <c r="V376" cm="1">
        <f t="array" ref="V376">_xlfn.IFS('Paraclinicos '!S375="","",OR('Paraclinicos '!S375&lt;=8,'Paraclinicos '!S375&gt;=25),3,'Paraclinicos '!S375&lt;12,1,'Paraclinicos '!S375&lt;21,0,'Paraclinicos '!S375&lt;25,2)</f>
        <v>2</v>
      </c>
      <c r="W376" t="str">
        <f>IFERROR(IF(INDEX('BD Demog para scores enalazar'!Y$2:'BD Demog para scores enalazar'!Y$3000,MATCH(Formulas!A376,'BD Demog para scores enalazar'!A$2:'BD Demog para scores enalazar'!A$3000,0))=1,"SI","NO"),"")</f>
        <v>NO</v>
      </c>
      <c r="X376" s="9" t="str">
        <f>IFERROR(IF(INDEX('BD Demog para scores enalazar'!AJ$2:'BD Demog para scores enalazar'!AJ$3000,MATCH(Formulas!A376,'BD Demog para scores enalazar'!A$2:'BD Demog para scores enalazar'!A$3000,0))=1,"SI","NO"),"")</f>
        <v>NO</v>
      </c>
      <c r="Y376" cm="1">
        <f t="array" ref="Y376">IF(AND(W376="NO",X376="NO"),_xlfn.IFS('Paraclinicos '!K375&lt;=91,3,'Paraclinicos '!K375&lt;94,2,'Paraclinicos '!K375&lt;96,1,'Paraclinicos '!K375&gt;=96,0),"")</f>
        <v>2</v>
      </c>
      <c r="Z376" t="str" cm="1">
        <f t="array" ref="Z376">IF(OR(W376="SI",X376="SI"),_xlfn.IFS(OR(AND('Paraclinicos '!K375&lt;=83),AND('Paraclinicos '!K375&gt;=97,AA376=2)),3,OR(AND('Paraclinicos '!K375&lt;=86),AND('Paraclinicos '!K375&gt;=94,AA376=2)),2,OR(AND('Paraclinicos '!K375&lt;=88),AND('Paraclinicos '!K375&gt;=92,AA376=2)),1,OR(AND('Paraclinicos '!K375&gt;=88,'Paraclinicos '!K375&lt;=92),AND('Paraclinicos '!K375&gt;=93,AA376=0)),0),"")</f>
        <v/>
      </c>
      <c r="AA376" cm="1">
        <f t="array" ref="AA376">_xlfn.IFS('Paraclinicos '!E375="","",'Paraclinicos '!E375="Oxigeno",2,'Paraclinicos '!E375="Aire",0)</f>
        <v>2</v>
      </c>
    </row>
    <row r="377" spans="1:27" x14ac:dyDescent="0.25">
      <c r="A377">
        <f>'Paraclinicos '!A376</f>
        <v>58</v>
      </c>
      <c r="B377" s="3">
        <f>'Paraclinicos '!R376</f>
        <v>44325</v>
      </c>
      <c r="C377" cm="1">
        <f t="array" ref="C377">_xlfn.IFS('Paraclinicos '!Q376="","",'Paraclinicos '!Q376&gt;60,3,'Paraclinicos '!Q376&lt;=60,1)</f>
        <v>1</v>
      </c>
      <c r="D377" t="str">
        <f>IFERROR(IF(INDEX('BD Demog para scores enalazar'!BC$2:BC$3000,MATCH(Formulas!A377,'BD Demog para scores enalazar'!A$2:A$3000,0))=0,"SI","NO"),"")</f>
        <v>SI</v>
      </c>
      <c r="E377" cm="1">
        <f t="array" ref="E377">_xlfn.IFS(D377="","",D377="SI",4,D377="NO",1)</f>
        <v>4</v>
      </c>
      <c r="F377" cm="1">
        <f t="array" ref="F377">_xlfn.IFS('Paraclinicos '!B376="","",'Paraclinicos '!B376&gt;1,1,'Paraclinicos '!B376&lt;=1,3)</f>
        <v>3</v>
      </c>
      <c r="G377" t="str" cm="1">
        <f t="array" ref="G377">_xlfn.IFS('Paraclinicos '!D376="","",AND('Paraclinicos '!D376&gt;=250,'Paraclinicos '!D376&lt;=500),2,'Paraclinicos '!D376&gt;500,3,'Paraclinicos '!D376&lt;250,1)</f>
        <v/>
      </c>
      <c r="H377" s="50">
        <f t="shared" si="16"/>
        <v>8</v>
      </c>
      <c r="I377" cm="1">
        <f t="array" ref="I377">_xlfn.IFS('Paraclinicos '!Q376="","",'Paraclinicos '!Q376&gt;=65,1,'Paraclinicos '!Q376&lt;65,0)</f>
        <v>0</v>
      </c>
      <c r="J377" cm="1">
        <f t="array" ref="J377">_xlfn.IFS('Paraclinicos '!I376="","",'Paraclinicos '!I376&gt;7,1,'Paraclinicos '!I376&lt;=7,0)</f>
        <v>1</v>
      </c>
      <c r="K377" cm="1">
        <f t="array" ref="K377">_xlfn.IFS('Paraclinicos '!W376="","",'Paraclinicos '!W376&lt;=8,1,'Paraclinicos '!W376&gt;8,0)</f>
        <v>1</v>
      </c>
      <c r="L377" cm="1">
        <f t="array" ref="L377">_xlfn.IFS('Paraclinicos '!S376="","",'Paraclinicos '!S376&gt;=30,1,'Paraclinicos '!S376&lt;30,0)</f>
        <v>0</v>
      </c>
      <c r="M377" cm="1">
        <f t="array" ref="M377">_xlfn.IFS(OR('Paraclinicos '!T376="",'Paraclinicos '!U376=""),"",OR('Paraclinicos '!T376&lt;=90,'Paraclinicos '!U376&lt;=60),1,OR('Paraclinicos '!T376&gt;90,'Paraclinicos '!U376&gt;60),0)</f>
        <v>1</v>
      </c>
      <c r="N377" s="45">
        <f t="shared" si="17"/>
        <v>5</v>
      </c>
      <c r="O377" cm="1">
        <f t="array" ref="O377">_xlfn.IFS(OR('Paraclinicos '!M376="",'Paraclinicos '!N376="",'Paraclinicos '!N376=0),"",'Paraclinicos '!M376/'Paraclinicos '!N376&lt;100,4,'Paraclinicos '!M376/'Paraclinicos '!N376&lt;200,3,'Paraclinicos '!M376/'Paraclinicos '!N376&lt;300,2,'Paraclinicos '!M376/'Paraclinicos '!N376&lt;400,1,'Paraclinicos '!M376/'Paraclinicos '!N376&gt;=400,0)</f>
        <v>2</v>
      </c>
      <c r="P377" cm="1">
        <f t="array" ref="P377">_xlfn.IFS('Paraclinicos '!C376="","",'Paraclinicos '!C376&lt;20,4,'Paraclinicos '!C376&lt;50,3,'Paraclinicos '!C376&lt;100,2,'Paraclinicos '!C376&lt;150,1,'Paraclinicos '!C376&gt;150,0)</f>
        <v>0</v>
      </c>
      <c r="Q377" cm="1">
        <f t="array" ref="Q377">_xlfn.IFS('Paraclinicos '!O376="","",'Paraclinicos '!O376&lt;1.2,0,'Paraclinicos '!O376&lt;2,1,'Paraclinicos '!O376&lt;3.5,2,'Paraclinicos '!O376&lt;5,3,'Paraclinicos '!O376&gt;5,4)</f>
        <v>1</v>
      </c>
      <c r="R377" cm="1">
        <f t="array" ref="R377">_xlfn.IFS('Paraclinicos '!J376="","",'Paraclinicos '!J376&lt;1.2,0,'Paraclinicos '!J376&lt;2,1,'Paraclinicos '!J376&lt;6,2,'Paraclinicos '!J376&lt;12,3,'Paraclinicos '!J376&gt;=12,4)</f>
        <v>0</v>
      </c>
      <c r="S377" cm="1">
        <f t="array" ref="S377">_xlfn.IFS('Paraclinicos '!Y376="","",'Paraclinicos '!Y376&lt;70,1,'Paraclinicos '!Y376&gt;=70,0)</f>
        <v>0</v>
      </c>
      <c r="T377" cm="1">
        <f t="array" ref="T377">_xlfn.IFS('Paraclinicos '!W376="","",'Paraclinicos '!W376&lt;6,4,'Paraclinicos '!W376&lt;10,3,'Paraclinicos '!W376&lt;13,2,'Paraclinicos '!W376&lt;15,1,'Paraclinicos '!W376=15,0)</f>
        <v>4</v>
      </c>
      <c r="U377" s="54">
        <f t="shared" si="15"/>
        <v>7</v>
      </c>
      <c r="V377" cm="1">
        <f t="array" ref="V377">_xlfn.IFS('Paraclinicos '!S376="","",OR('Paraclinicos '!S376&lt;=8,'Paraclinicos '!S376&gt;=25),3,'Paraclinicos '!S376&lt;12,1,'Paraclinicos '!S376&lt;21,0,'Paraclinicos '!S376&lt;25,2)</f>
        <v>2</v>
      </c>
      <c r="W377" t="str">
        <f>IFERROR(IF(INDEX('BD Demog para scores enalazar'!Y$2:'BD Demog para scores enalazar'!Y$3000,MATCH(Formulas!A377,'BD Demog para scores enalazar'!A$2:'BD Demog para scores enalazar'!A$3000,0))=1,"SI","NO"),"")</f>
        <v>NO</v>
      </c>
      <c r="X377" s="9" t="str">
        <f>IFERROR(IF(INDEX('BD Demog para scores enalazar'!AJ$2:'BD Demog para scores enalazar'!AJ$3000,MATCH(Formulas!A377,'BD Demog para scores enalazar'!A$2:'BD Demog para scores enalazar'!A$3000,0))=1,"SI","NO"),"")</f>
        <v>NO</v>
      </c>
      <c r="Y377" cm="1">
        <f t="array" ref="Y377">IF(AND(W377="NO",X377="NO"),_xlfn.IFS('Paraclinicos '!K376&lt;=91,3,'Paraclinicos '!K376&lt;94,2,'Paraclinicos '!K376&lt;96,1,'Paraclinicos '!K376&gt;=96,0),"")</f>
        <v>3</v>
      </c>
      <c r="Z377" t="str" cm="1">
        <f t="array" ref="Z377">IF(OR(W377="SI",X377="SI"),_xlfn.IFS(OR(AND('Paraclinicos '!K376&lt;=83),AND('Paraclinicos '!K376&gt;=97,AA377=2)),3,OR(AND('Paraclinicos '!K376&lt;=86),AND('Paraclinicos '!K376&gt;=94,AA377=2)),2,OR(AND('Paraclinicos '!K376&lt;=88),AND('Paraclinicos '!K376&gt;=92,AA377=2)),1,OR(AND('Paraclinicos '!K376&gt;=88,'Paraclinicos '!K376&lt;=92),AND('Paraclinicos '!K376&gt;=93,AA377=0)),0),"")</f>
        <v/>
      </c>
      <c r="AA377" cm="1">
        <f t="array" ref="AA377">_xlfn.IFS('Paraclinicos '!E376="","",'Paraclinicos '!E376="Oxigeno",2,'Paraclinicos '!E376="Aire",0)</f>
        <v>2</v>
      </c>
    </row>
    <row r="378" spans="1:27" x14ac:dyDescent="0.25">
      <c r="A378">
        <f>'Paraclinicos '!A377</f>
        <v>58</v>
      </c>
      <c r="B378" s="3">
        <f>'Paraclinicos '!R377</f>
        <v>44327</v>
      </c>
      <c r="C378" cm="1">
        <f t="array" ref="C378">_xlfn.IFS('Paraclinicos '!Q377="","",'Paraclinicos '!Q377&gt;60,3,'Paraclinicos '!Q377&lt;=60,1)</f>
        <v>1</v>
      </c>
      <c r="D378" t="str">
        <f>IFERROR(IF(INDEX('BD Demog para scores enalazar'!BC$2:BC$3000,MATCH(Formulas!A378,'BD Demog para scores enalazar'!A$2:A$3000,0))=0,"SI","NO"),"")</f>
        <v>SI</v>
      </c>
      <c r="E378" cm="1">
        <f t="array" ref="E378">_xlfn.IFS(D378="","",D378="SI",4,D378="NO",1)</f>
        <v>4</v>
      </c>
      <c r="F378" cm="1">
        <f t="array" ref="F378">_xlfn.IFS('Paraclinicos '!B377="","",'Paraclinicos '!B377&gt;1,1,'Paraclinicos '!B377&lt;=1,3)</f>
        <v>3</v>
      </c>
      <c r="G378" t="str" cm="1">
        <f t="array" ref="G378">_xlfn.IFS('Paraclinicos '!D377="","",AND('Paraclinicos '!D377&gt;=250,'Paraclinicos '!D377&lt;=500),2,'Paraclinicos '!D377&gt;500,3,'Paraclinicos '!D377&lt;250,1)</f>
        <v/>
      </c>
      <c r="H378" s="50">
        <f t="shared" si="16"/>
        <v>8</v>
      </c>
      <c r="I378" cm="1">
        <f t="array" ref="I378">_xlfn.IFS('Paraclinicos '!Q377="","",'Paraclinicos '!Q377&gt;=65,1,'Paraclinicos '!Q377&lt;65,0)</f>
        <v>0</v>
      </c>
      <c r="J378" cm="1">
        <f t="array" ref="J378">_xlfn.IFS('Paraclinicos '!I377="","",'Paraclinicos '!I377&gt;7,1,'Paraclinicos '!I377&lt;=7,0)</f>
        <v>1</v>
      </c>
      <c r="K378" cm="1">
        <f t="array" ref="K378">_xlfn.IFS('Paraclinicos '!W377="","",'Paraclinicos '!W377&lt;=8,1,'Paraclinicos '!W377&gt;8,0)</f>
        <v>1</v>
      </c>
      <c r="L378" cm="1">
        <f t="array" ref="L378">_xlfn.IFS('Paraclinicos '!S377="","",'Paraclinicos '!S377&gt;=30,1,'Paraclinicos '!S377&lt;30,0)</f>
        <v>0</v>
      </c>
      <c r="M378" cm="1">
        <f t="array" ref="M378">_xlfn.IFS(OR('Paraclinicos '!T377="",'Paraclinicos '!U377=""),"",OR('Paraclinicos '!T377&lt;=90,'Paraclinicos '!U377&lt;=60),1,OR('Paraclinicos '!T377&gt;90,'Paraclinicos '!U377&gt;60),0)</f>
        <v>1</v>
      </c>
      <c r="N378" s="45">
        <f t="shared" si="17"/>
        <v>6</v>
      </c>
      <c r="O378" cm="1">
        <f t="array" ref="O378">_xlfn.IFS(OR('Paraclinicos '!M377="",'Paraclinicos '!N377="",'Paraclinicos '!N377=0),"",'Paraclinicos '!M377/'Paraclinicos '!N377&lt;100,4,'Paraclinicos '!M377/'Paraclinicos '!N377&lt;200,3,'Paraclinicos '!M377/'Paraclinicos '!N377&lt;300,2,'Paraclinicos '!M377/'Paraclinicos '!N377&lt;400,1,'Paraclinicos '!M377/'Paraclinicos '!N377&gt;=400,0)</f>
        <v>1</v>
      </c>
      <c r="P378" cm="1">
        <f t="array" ref="P378">_xlfn.IFS('Paraclinicos '!C377="","",'Paraclinicos '!C377&lt;20,4,'Paraclinicos '!C377&lt;50,3,'Paraclinicos '!C377&lt;100,2,'Paraclinicos '!C377&lt;150,1,'Paraclinicos '!C377&gt;150,0)</f>
        <v>0</v>
      </c>
      <c r="Q378" cm="1">
        <f t="array" ref="Q378">_xlfn.IFS('Paraclinicos '!O377="","",'Paraclinicos '!O377&lt;1.2,0,'Paraclinicos '!O377&lt;2,1,'Paraclinicos '!O377&lt;3.5,2,'Paraclinicos '!O377&lt;5,3,'Paraclinicos '!O377&gt;5,4)</f>
        <v>1</v>
      </c>
      <c r="R378" t="str" cm="1">
        <f t="array" ref="R378">_xlfn.IFS('Paraclinicos '!J377="","",'Paraclinicos '!J377&lt;1.2,0,'Paraclinicos '!J377&lt;2,1,'Paraclinicos '!J377&lt;6,2,'Paraclinicos '!J377&lt;12,3,'Paraclinicos '!J377&gt;=12,4)</f>
        <v/>
      </c>
      <c r="S378" cm="1">
        <f t="array" ref="S378">_xlfn.IFS('Paraclinicos '!Y377="","",'Paraclinicos '!Y377&lt;70,1,'Paraclinicos '!Y377&gt;=70,0)</f>
        <v>1</v>
      </c>
      <c r="T378" cm="1">
        <f t="array" ref="T378">_xlfn.IFS('Paraclinicos '!W377="","",'Paraclinicos '!W377&lt;6,4,'Paraclinicos '!W377&lt;10,3,'Paraclinicos '!W377&lt;13,2,'Paraclinicos '!W377&lt;15,1,'Paraclinicos '!W377=15,0)</f>
        <v>4</v>
      </c>
      <c r="U378" s="54">
        <f t="shared" si="15"/>
        <v>7</v>
      </c>
      <c r="V378" cm="1">
        <f t="array" ref="V378">_xlfn.IFS('Paraclinicos '!S377="","",OR('Paraclinicos '!S377&lt;=8,'Paraclinicos '!S377&gt;=25),3,'Paraclinicos '!S377&lt;12,1,'Paraclinicos '!S377&lt;21,0,'Paraclinicos '!S377&lt;25,2)</f>
        <v>2</v>
      </c>
      <c r="W378" t="str">
        <f>IFERROR(IF(INDEX('BD Demog para scores enalazar'!Y$2:'BD Demog para scores enalazar'!Y$3000,MATCH(Formulas!A378,'BD Demog para scores enalazar'!A$2:'BD Demog para scores enalazar'!A$3000,0))=1,"SI","NO"),"")</f>
        <v>NO</v>
      </c>
      <c r="X378" s="9" t="str">
        <f>IFERROR(IF(INDEX('BD Demog para scores enalazar'!AJ$2:'BD Demog para scores enalazar'!AJ$3000,MATCH(Formulas!A378,'BD Demog para scores enalazar'!A$2:'BD Demog para scores enalazar'!A$3000,0))=1,"SI","NO"),"")</f>
        <v>NO</v>
      </c>
      <c r="Y378" cm="1">
        <f t="array" ref="Y378">IF(AND(W378="NO",X378="NO"),_xlfn.IFS('Paraclinicos '!K377&lt;=91,3,'Paraclinicos '!K377&lt;94,2,'Paraclinicos '!K377&lt;96,1,'Paraclinicos '!K377&gt;=96,0),"")</f>
        <v>3</v>
      </c>
      <c r="Z378" t="str" cm="1">
        <f t="array" ref="Z378">IF(OR(W378="SI",X378="SI"),_xlfn.IFS(OR(AND('Paraclinicos '!K377&lt;=83),AND('Paraclinicos '!K377&gt;=97,AA378=2)),3,OR(AND('Paraclinicos '!K377&lt;=86),AND('Paraclinicos '!K377&gt;=94,AA378=2)),2,OR(AND('Paraclinicos '!K377&lt;=88),AND('Paraclinicos '!K377&gt;=92,AA378=2)),1,OR(AND('Paraclinicos '!K377&gt;=88,'Paraclinicos '!K377&lt;=92),AND('Paraclinicos '!K377&gt;=93,AA378=0)),0),"")</f>
        <v/>
      </c>
      <c r="AA378" cm="1">
        <f t="array" ref="AA378">_xlfn.IFS('Paraclinicos '!E377="","",'Paraclinicos '!E377="Oxigeno",2,'Paraclinicos '!E377="Aire",0)</f>
        <v>2</v>
      </c>
    </row>
    <row r="379" spans="1:27" x14ac:dyDescent="0.25">
      <c r="A379">
        <f>'Paraclinicos '!A378</f>
        <v>58</v>
      </c>
      <c r="B379" s="3">
        <f>'Paraclinicos '!R378</f>
        <v>44327</v>
      </c>
      <c r="C379" cm="1">
        <f t="array" ref="C379">_xlfn.IFS('Paraclinicos '!Q378="","",'Paraclinicos '!Q378&gt;60,3,'Paraclinicos '!Q378&lt;=60,1)</f>
        <v>1</v>
      </c>
      <c r="D379" t="str">
        <f>IFERROR(IF(INDEX('BD Demog para scores enalazar'!BC$2:BC$3000,MATCH(Formulas!A379,'BD Demog para scores enalazar'!A$2:A$3000,0))=0,"SI","NO"),"")</f>
        <v>SI</v>
      </c>
      <c r="E379" cm="1">
        <f t="array" ref="E379">_xlfn.IFS(D379="","",D379="SI",4,D379="NO",1)</f>
        <v>4</v>
      </c>
      <c r="F379" cm="1">
        <f t="array" ref="F379">_xlfn.IFS('Paraclinicos '!B378="","",'Paraclinicos '!B378&gt;1,1,'Paraclinicos '!B378&lt;=1,3)</f>
        <v>3</v>
      </c>
      <c r="G379" t="str" cm="1">
        <f t="array" ref="G379">_xlfn.IFS('Paraclinicos '!D378="","",AND('Paraclinicos '!D378&gt;=250,'Paraclinicos '!D378&lt;=500),2,'Paraclinicos '!D378&gt;500,3,'Paraclinicos '!D378&lt;250,1)</f>
        <v/>
      </c>
      <c r="H379" s="50">
        <f t="shared" si="16"/>
        <v>8</v>
      </c>
      <c r="I379" cm="1">
        <f t="array" ref="I379">_xlfn.IFS('Paraclinicos '!Q378="","",'Paraclinicos '!Q378&gt;=65,1,'Paraclinicos '!Q378&lt;65,0)</f>
        <v>0</v>
      </c>
      <c r="J379" cm="1">
        <f t="array" ref="J379">_xlfn.IFS('Paraclinicos '!I378="","",'Paraclinicos '!I378&gt;7,1,'Paraclinicos '!I378&lt;=7,0)</f>
        <v>1</v>
      </c>
      <c r="K379" cm="1">
        <f t="array" ref="K379">_xlfn.IFS('Paraclinicos '!W378="","",'Paraclinicos '!W378&lt;=8,1,'Paraclinicos '!W378&gt;8,0)</f>
        <v>1</v>
      </c>
      <c r="L379" cm="1">
        <f t="array" ref="L379">_xlfn.IFS('Paraclinicos '!S378="","",'Paraclinicos '!S378&gt;=30,1,'Paraclinicos '!S378&lt;30,0)</f>
        <v>0</v>
      </c>
      <c r="M379" cm="1">
        <f t="array" ref="M379">_xlfn.IFS(OR('Paraclinicos '!T378="",'Paraclinicos '!U378=""),"",OR('Paraclinicos '!T378&lt;=90,'Paraclinicos '!U378&lt;=60),1,OR('Paraclinicos '!T378&gt;90,'Paraclinicos '!U378&gt;60),0)</f>
        <v>1</v>
      </c>
      <c r="N379" s="45">
        <f t="shared" si="17"/>
        <v>6</v>
      </c>
      <c r="O379" cm="1">
        <f t="array" ref="O379">_xlfn.IFS(OR('Paraclinicos '!M378="",'Paraclinicos '!N378="",'Paraclinicos '!N378=0),"",'Paraclinicos '!M378/'Paraclinicos '!N378&lt;100,4,'Paraclinicos '!M378/'Paraclinicos '!N378&lt;200,3,'Paraclinicos '!M378/'Paraclinicos '!N378&lt;300,2,'Paraclinicos '!M378/'Paraclinicos '!N378&lt;400,1,'Paraclinicos '!M378/'Paraclinicos '!N378&gt;=400,0)</f>
        <v>4</v>
      </c>
      <c r="P379" cm="1">
        <f t="array" ref="P379">_xlfn.IFS('Paraclinicos '!C378="","",'Paraclinicos '!C378&lt;20,4,'Paraclinicos '!C378&lt;50,3,'Paraclinicos '!C378&lt;100,2,'Paraclinicos '!C378&lt;150,1,'Paraclinicos '!C378&gt;150,0)</f>
        <v>0</v>
      </c>
      <c r="Q379" cm="1">
        <f t="array" ref="Q379">_xlfn.IFS('Paraclinicos '!O378="","",'Paraclinicos '!O378&lt;1.2,0,'Paraclinicos '!O378&lt;2,1,'Paraclinicos '!O378&lt;3.5,2,'Paraclinicos '!O378&lt;5,3,'Paraclinicos '!O378&gt;5,4)</f>
        <v>1</v>
      </c>
      <c r="R379" t="str" cm="1">
        <f t="array" ref="R379">_xlfn.IFS('Paraclinicos '!J378="","",'Paraclinicos '!J378&lt;1.2,0,'Paraclinicos '!J378&lt;2,1,'Paraclinicos '!J378&lt;6,2,'Paraclinicos '!J378&lt;12,3,'Paraclinicos '!J378&gt;=12,4)</f>
        <v/>
      </c>
      <c r="S379" cm="1">
        <f t="array" ref="S379">_xlfn.IFS('Paraclinicos '!Y378="","",'Paraclinicos '!Y378&lt;70,1,'Paraclinicos '!Y378&gt;=70,0)</f>
        <v>1</v>
      </c>
      <c r="T379" cm="1">
        <f t="array" ref="T379">_xlfn.IFS('Paraclinicos '!W378="","",'Paraclinicos '!W378&lt;6,4,'Paraclinicos '!W378&lt;10,3,'Paraclinicos '!W378&lt;13,2,'Paraclinicos '!W378&lt;15,1,'Paraclinicos '!W378=15,0)</f>
        <v>4</v>
      </c>
      <c r="U379" s="54">
        <f t="shared" si="15"/>
        <v>10</v>
      </c>
      <c r="V379" cm="1">
        <f t="array" ref="V379">_xlfn.IFS('Paraclinicos '!S378="","",OR('Paraclinicos '!S378&lt;=8,'Paraclinicos '!S378&gt;=25),3,'Paraclinicos '!S378&lt;12,1,'Paraclinicos '!S378&lt;21,0,'Paraclinicos '!S378&lt;25,2)</f>
        <v>2</v>
      </c>
      <c r="W379" t="str">
        <f>IFERROR(IF(INDEX('BD Demog para scores enalazar'!Y$2:'BD Demog para scores enalazar'!Y$3000,MATCH(Formulas!A379,'BD Demog para scores enalazar'!A$2:'BD Demog para scores enalazar'!A$3000,0))=1,"SI","NO"),"")</f>
        <v>NO</v>
      </c>
      <c r="X379" s="9" t="str">
        <f>IFERROR(IF(INDEX('BD Demog para scores enalazar'!AJ$2:'BD Demog para scores enalazar'!AJ$3000,MATCH(Formulas!A379,'BD Demog para scores enalazar'!A$2:'BD Demog para scores enalazar'!A$3000,0))=1,"SI","NO"),"")</f>
        <v>NO</v>
      </c>
      <c r="Y379" cm="1">
        <f t="array" ref="Y379">IF(AND(W379="NO",X379="NO"),_xlfn.IFS('Paraclinicos '!K378&lt;=91,3,'Paraclinicos '!K378&lt;94,2,'Paraclinicos '!K378&lt;96,1,'Paraclinicos '!K378&gt;=96,0),"")</f>
        <v>2</v>
      </c>
      <c r="Z379" t="str" cm="1">
        <f t="array" ref="Z379">IF(OR(W379="SI",X379="SI"),_xlfn.IFS(OR(AND('Paraclinicos '!K378&lt;=83),AND('Paraclinicos '!K378&gt;=97,AA379=2)),3,OR(AND('Paraclinicos '!K378&lt;=86),AND('Paraclinicos '!K378&gt;=94,AA379=2)),2,OR(AND('Paraclinicos '!K378&lt;=88),AND('Paraclinicos '!K378&gt;=92,AA379=2)),1,OR(AND('Paraclinicos '!K378&gt;=88,'Paraclinicos '!K378&lt;=92),AND('Paraclinicos '!K378&gt;=93,AA379=0)),0),"")</f>
        <v/>
      </c>
      <c r="AA379" cm="1">
        <f t="array" ref="AA379">_xlfn.IFS('Paraclinicos '!E378="","",'Paraclinicos '!E378="Oxigeno",2,'Paraclinicos '!E378="Aire",0)</f>
        <v>2</v>
      </c>
    </row>
    <row r="380" spans="1:27" x14ac:dyDescent="0.25">
      <c r="A380">
        <f>'Paraclinicos '!A379</f>
        <v>58</v>
      </c>
      <c r="B380" s="3">
        <f>'Paraclinicos '!R379</f>
        <v>44329</v>
      </c>
      <c r="C380" cm="1">
        <f t="array" ref="C380">_xlfn.IFS('Paraclinicos '!Q379="","",'Paraclinicos '!Q379&gt;60,3,'Paraclinicos '!Q379&lt;=60,1)</f>
        <v>1</v>
      </c>
      <c r="D380" t="str">
        <f>IFERROR(IF(INDEX('BD Demog para scores enalazar'!BC$2:BC$3000,MATCH(Formulas!A380,'BD Demog para scores enalazar'!A$2:A$3000,0))=0,"SI","NO"),"")</f>
        <v>SI</v>
      </c>
      <c r="E380" cm="1">
        <f t="array" ref="E380">_xlfn.IFS(D380="","",D380="SI",4,D380="NO",1)</f>
        <v>4</v>
      </c>
      <c r="F380" cm="1">
        <f t="array" ref="F380">_xlfn.IFS('Paraclinicos '!B379="","",'Paraclinicos '!B379&gt;1,1,'Paraclinicos '!B379&lt;=1,3)</f>
        <v>3</v>
      </c>
      <c r="G380" t="str" cm="1">
        <f t="array" ref="G380">_xlfn.IFS('Paraclinicos '!D379="","",AND('Paraclinicos '!D379&gt;=250,'Paraclinicos '!D379&lt;=500),2,'Paraclinicos '!D379&gt;500,3,'Paraclinicos '!D379&lt;250,1)</f>
        <v/>
      </c>
      <c r="H380" s="50">
        <f t="shared" si="16"/>
        <v>8</v>
      </c>
      <c r="I380" cm="1">
        <f t="array" ref="I380">_xlfn.IFS('Paraclinicos '!Q379="","",'Paraclinicos '!Q379&gt;=65,1,'Paraclinicos '!Q379&lt;65,0)</f>
        <v>0</v>
      </c>
      <c r="J380" cm="1">
        <f t="array" ref="J380">_xlfn.IFS('Paraclinicos '!I379="","",'Paraclinicos '!I379&gt;7,1,'Paraclinicos '!I379&lt;=7,0)</f>
        <v>1</v>
      </c>
      <c r="K380" cm="1">
        <f t="array" ref="K380">_xlfn.IFS('Paraclinicos '!W379="","",'Paraclinicos '!W379&lt;=8,1,'Paraclinicos '!W379&gt;8,0)</f>
        <v>0</v>
      </c>
      <c r="L380" cm="1">
        <f t="array" ref="L380">_xlfn.IFS('Paraclinicos '!S379="","",'Paraclinicos '!S379&gt;=30,1,'Paraclinicos '!S379&lt;30,0)</f>
        <v>0</v>
      </c>
      <c r="M380" cm="1">
        <f t="array" ref="M380">_xlfn.IFS(OR('Paraclinicos '!T379="",'Paraclinicos '!U379=""),"",OR('Paraclinicos '!T379&lt;=90,'Paraclinicos '!U379&lt;=60),1,OR('Paraclinicos '!T379&gt;90,'Paraclinicos '!U379&gt;60),0)</f>
        <v>1</v>
      </c>
      <c r="N380" s="45">
        <f t="shared" si="17"/>
        <v>5</v>
      </c>
      <c r="O380" cm="1">
        <f t="array" ref="O380">_xlfn.IFS(OR('Paraclinicos '!M379="",'Paraclinicos '!N379="",'Paraclinicos '!N379=0),"",'Paraclinicos '!M379/'Paraclinicos '!N379&lt;100,4,'Paraclinicos '!M379/'Paraclinicos '!N379&lt;200,3,'Paraclinicos '!M379/'Paraclinicos '!N379&lt;300,2,'Paraclinicos '!M379/'Paraclinicos '!N379&lt;400,1,'Paraclinicos '!M379/'Paraclinicos '!N379&gt;=400,0)</f>
        <v>2</v>
      </c>
      <c r="P380" cm="1">
        <f t="array" ref="P380">_xlfn.IFS('Paraclinicos '!C379="","",'Paraclinicos '!C379&lt;20,4,'Paraclinicos '!C379&lt;50,3,'Paraclinicos '!C379&lt;100,2,'Paraclinicos '!C379&lt;150,1,'Paraclinicos '!C379&gt;150,0)</f>
        <v>0</v>
      </c>
      <c r="Q380" cm="1">
        <f t="array" ref="Q380">_xlfn.IFS('Paraclinicos '!O379="","",'Paraclinicos '!O379&lt;1.2,0,'Paraclinicos '!O379&lt;2,1,'Paraclinicos '!O379&lt;3.5,2,'Paraclinicos '!O379&lt;5,3,'Paraclinicos '!O379&gt;5,4)</f>
        <v>1</v>
      </c>
      <c r="R380" t="str" cm="1">
        <f t="array" ref="R380">_xlfn.IFS('Paraclinicos '!J379="","",'Paraclinicos '!J379&lt;1.2,0,'Paraclinicos '!J379&lt;2,1,'Paraclinicos '!J379&lt;6,2,'Paraclinicos '!J379&lt;12,3,'Paraclinicos '!J379&gt;=12,4)</f>
        <v/>
      </c>
      <c r="S380" cm="1">
        <f t="array" ref="S380">_xlfn.IFS('Paraclinicos '!Y379="","",'Paraclinicos '!Y379&lt;70,1,'Paraclinicos '!Y379&gt;=70,0)</f>
        <v>1</v>
      </c>
      <c r="T380" cm="1">
        <f t="array" ref="T380">_xlfn.IFS('Paraclinicos '!W379="","",'Paraclinicos '!W379&lt;6,4,'Paraclinicos '!W379&lt;10,3,'Paraclinicos '!W379&lt;13,2,'Paraclinicos '!W379&lt;15,1,'Paraclinicos '!W379=15,0)</f>
        <v>2</v>
      </c>
      <c r="U380" s="54">
        <f t="shared" si="15"/>
        <v>6</v>
      </c>
      <c r="V380" cm="1">
        <f t="array" ref="V380">_xlfn.IFS('Paraclinicos '!S379="","",OR('Paraclinicos '!S379&lt;=8,'Paraclinicos '!S379&gt;=25),3,'Paraclinicos '!S379&lt;12,1,'Paraclinicos '!S379&lt;21,0,'Paraclinicos '!S379&lt;25,2)</f>
        <v>2</v>
      </c>
      <c r="W380" t="str">
        <f>IFERROR(IF(INDEX('BD Demog para scores enalazar'!Y$2:'BD Demog para scores enalazar'!Y$3000,MATCH(Formulas!A380,'BD Demog para scores enalazar'!A$2:'BD Demog para scores enalazar'!A$3000,0))=1,"SI","NO"),"")</f>
        <v>NO</v>
      </c>
      <c r="X380" s="9" t="str">
        <f>IFERROR(IF(INDEX('BD Demog para scores enalazar'!AJ$2:'BD Demog para scores enalazar'!AJ$3000,MATCH(Formulas!A380,'BD Demog para scores enalazar'!A$2:'BD Demog para scores enalazar'!A$3000,0))=1,"SI","NO"),"")</f>
        <v>NO</v>
      </c>
      <c r="Y380" cm="1">
        <f t="array" ref="Y380">IF(AND(W380="NO",X380="NO"),_xlfn.IFS('Paraclinicos '!K379&lt;=91,3,'Paraclinicos '!K379&lt;94,2,'Paraclinicos '!K379&lt;96,1,'Paraclinicos '!K379&gt;=96,0),"")</f>
        <v>2</v>
      </c>
      <c r="Z380" t="str" cm="1">
        <f t="array" ref="Z380">IF(OR(W380="SI",X380="SI"),_xlfn.IFS(OR(AND('Paraclinicos '!K379&lt;=83),AND('Paraclinicos '!K379&gt;=97,AA380=2)),3,OR(AND('Paraclinicos '!K379&lt;=86),AND('Paraclinicos '!K379&gt;=94,AA380=2)),2,OR(AND('Paraclinicos '!K379&lt;=88),AND('Paraclinicos '!K379&gt;=92,AA380=2)),1,OR(AND('Paraclinicos '!K379&gt;=88,'Paraclinicos '!K379&lt;=92),AND('Paraclinicos '!K379&gt;=93,AA380=0)),0),"")</f>
        <v/>
      </c>
      <c r="AA380" cm="1">
        <f t="array" ref="AA380">_xlfn.IFS('Paraclinicos '!E379="","",'Paraclinicos '!E379="Oxigeno",2,'Paraclinicos '!E379="Aire",0)</f>
        <v>2</v>
      </c>
    </row>
    <row r="381" spans="1:27" x14ac:dyDescent="0.25">
      <c r="A381">
        <f>'Paraclinicos '!A380</f>
        <v>58</v>
      </c>
      <c r="B381" s="3">
        <f>'Paraclinicos '!R380</f>
        <v>44329</v>
      </c>
      <c r="C381" cm="1">
        <f t="array" ref="C381">_xlfn.IFS('Paraclinicos '!Q380="","",'Paraclinicos '!Q380&gt;60,3,'Paraclinicos '!Q380&lt;=60,1)</f>
        <v>1</v>
      </c>
      <c r="D381" t="str">
        <f>IFERROR(IF(INDEX('BD Demog para scores enalazar'!BC$2:BC$3000,MATCH(Formulas!A381,'BD Demog para scores enalazar'!A$2:A$3000,0))=0,"SI","NO"),"")</f>
        <v>SI</v>
      </c>
      <c r="E381" cm="1">
        <f t="array" ref="E381">_xlfn.IFS(D381="","",D381="SI",4,D381="NO",1)</f>
        <v>4</v>
      </c>
      <c r="F381" cm="1">
        <f t="array" ref="F381">_xlfn.IFS('Paraclinicos '!B380="","",'Paraclinicos '!B380&gt;1,1,'Paraclinicos '!B380&lt;=1,3)</f>
        <v>1</v>
      </c>
      <c r="G381" t="str" cm="1">
        <f t="array" ref="G381">_xlfn.IFS('Paraclinicos '!D380="","",AND('Paraclinicos '!D380&gt;=250,'Paraclinicos '!D380&lt;=500),2,'Paraclinicos '!D380&gt;500,3,'Paraclinicos '!D380&lt;250,1)</f>
        <v/>
      </c>
      <c r="H381" s="50">
        <f t="shared" si="16"/>
        <v>6</v>
      </c>
      <c r="I381" cm="1">
        <f t="array" ref="I381">_xlfn.IFS('Paraclinicos '!Q380="","",'Paraclinicos '!Q380&gt;=65,1,'Paraclinicos '!Q380&lt;65,0)</f>
        <v>0</v>
      </c>
      <c r="J381" cm="1">
        <f t="array" ref="J381">_xlfn.IFS('Paraclinicos '!I380="","",'Paraclinicos '!I380&gt;7,1,'Paraclinicos '!I380&lt;=7,0)</f>
        <v>1</v>
      </c>
      <c r="K381" cm="1">
        <f t="array" ref="K381">_xlfn.IFS('Paraclinicos '!W380="","",'Paraclinicos '!W380&lt;=8,1,'Paraclinicos '!W380&gt;8,0)</f>
        <v>0</v>
      </c>
      <c r="L381" cm="1">
        <f t="array" ref="L381">_xlfn.IFS('Paraclinicos '!S380="","",'Paraclinicos '!S380&gt;=30,1,'Paraclinicos '!S380&lt;30,0)</f>
        <v>0</v>
      </c>
      <c r="M381" cm="1">
        <f t="array" ref="M381">_xlfn.IFS(OR('Paraclinicos '!T380="",'Paraclinicos '!U380=""),"",OR('Paraclinicos '!T380&lt;=90,'Paraclinicos '!U380&lt;=60),1,OR('Paraclinicos '!T380&gt;90,'Paraclinicos '!U380&gt;60),0)</f>
        <v>1</v>
      </c>
      <c r="N381" s="45">
        <f t="shared" si="17"/>
        <v>4</v>
      </c>
      <c r="O381" cm="1">
        <f t="array" ref="O381">_xlfn.IFS(OR('Paraclinicos '!M380="",'Paraclinicos '!N380="",'Paraclinicos '!N380=0),"",'Paraclinicos '!M380/'Paraclinicos '!N380&lt;100,4,'Paraclinicos '!M380/'Paraclinicos '!N380&lt;200,3,'Paraclinicos '!M380/'Paraclinicos '!N380&lt;300,2,'Paraclinicos '!M380/'Paraclinicos '!N380&lt;400,1,'Paraclinicos '!M380/'Paraclinicos '!N380&gt;=400,0)</f>
        <v>2</v>
      </c>
      <c r="P381" cm="1">
        <f t="array" ref="P381">_xlfn.IFS('Paraclinicos '!C380="","",'Paraclinicos '!C380&lt;20,4,'Paraclinicos '!C380&lt;50,3,'Paraclinicos '!C380&lt;100,2,'Paraclinicos '!C380&lt;150,1,'Paraclinicos '!C380&gt;150,0)</f>
        <v>0</v>
      </c>
      <c r="Q381" cm="1">
        <f t="array" ref="Q381">_xlfn.IFS('Paraclinicos '!O380="","",'Paraclinicos '!O380&lt;1.2,0,'Paraclinicos '!O380&lt;2,1,'Paraclinicos '!O380&lt;3.5,2,'Paraclinicos '!O380&lt;5,3,'Paraclinicos '!O380&gt;5,4)</f>
        <v>1</v>
      </c>
      <c r="R381" t="str" cm="1">
        <f t="array" ref="R381">_xlfn.IFS('Paraclinicos '!J380="","",'Paraclinicos '!J380&lt;1.2,0,'Paraclinicos '!J380&lt;2,1,'Paraclinicos '!J380&lt;6,2,'Paraclinicos '!J380&lt;12,3,'Paraclinicos '!J380&gt;=12,4)</f>
        <v/>
      </c>
      <c r="S381" cm="1">
        <f t="array" ref="S381">_xlfn.IFS('Paraclinicos '!Y380="","",'Paraclinicos '!Y380&lt;70,1,'Paraclinicos '!Y380&gt;=70,0)</f>
        <v>1</v>
      </c>
      <c r="T381" cm="1">
        <f t="array" ref="T381">_xlfn.IFS('Paraclinicos '!W380="","",'Paraclinicos '!W380&lt;6,4,'Paraclinicos '!W380&lt;10,3,'Paraclinicos '!W380&lt;13,2,'Paraclinicos '!W380&lt;15,1,'Paraclinicos '!W380=15,0)</f>
        <v>2</v>
      </c>
      <c r="U381" s="54">
        <f t="shared" si="15"/>
        <v>6</v>
      </c>
      <c r="V381" cm="1">
        <f t="array" ref="V381">_xlfn.IFS('Paraclinicos '!S380="","",OR('Paraclinicos '!S380&lt;=8,'Paraclinicos '!S380&gt;=25),3,'Paraclinicos '!S380&lt;12,1,'Paraclinicos '!S380&lt;21,0,'Paraclinicos '!S380&lt;25,2)</f>
        <v>2</v>
      </c>
      <c r="W381" t="str">
        <f>IFERROR(IF(INDEX('BD Demog para scores enalazar'!Y$2:'BD Demog para scores enalazar'!Y$3000,MATCH(Formulas!A381,'BD Demog para scores enalazar'!A$2:'BD Demog para scores enalazar'!A$3000,0))=1,"SI","NO"),"")</f>
        <v>NO</v>
      </c>
      <c r="X381" s="9" t="str">
        <f>IFERROR(IF(INDEX('BD Demog para scores enalazar'!AJ$2:'BD Demog para scores enalazar'!AJ$3000,MATCH(Formulas!A381,'BD Demog para scores enalazar'!A$2:'BD Demog para scores enalazar'!A$3000,0))=1,"SI","NO"),"")</f>
        <v>NO</v>
      </c>
      <c r="Y381" cm="1">
        <f t="array" ref="Y381">IF(AND(W381="NO",X381="NO"),_xlfn.IFS('Paraclinicos '!K380&lt;=91,3,'Paraclinicos '!K380&lt;94,2,'Paraclinicos '!K380&lt;96,1,'Paraclinicos '!K380&gt;=96,0),"")</f>
        <v>0</v>
      </c>
      <c r="Z381" t="str" cm="1">
        <f t="array" ref="Z381">IF(OR(W381="SI",X381="SI"),_xlfn.IFS(OR(AND('Paraclinicos '!K380&lt;=83),AND('Paraclinicos '!K380&gt;=97,AA381=2)),3,OR(AND('Paraclinicos '!K380&lt;=86),AND('Paraclinicos '!K380&gt;=94,AA381=2)),2,OR(AND('Paraclinicos '!K380&lt;=88),AND('Paraclinicos '!K380&gt;=92,AA381=2)),1,OR(AND('Paraclinicos '!K380&gt;=88,'Paraclinicos '!K380&lt;=92),AND('Paraclinicos '!K380&gt;=93,AA381=0)),0),"")</f>
        <v/>
      </c>
      <c r="AA381" cm="1">
        <f t="array" ref="AA381">_xlfn.IFS('Paraclinicos '!E380="","",'Paraclinicos '!E380="Oxigeno",2,'Paraclinicos '!E380="Aire",0)</f>
        <v>2</v>
      </c>
    </row>
    <row r="382" spans="1:27" x14ac:dyDescent="0.25">
      <c r="A382">
        <f>'Paraclinicos '!A381</f>
        <v>58</v>
      </c>
      <c r="B382" s="3">
        <f>'Paraclinicos '!R381</f>
        <v>44331</v>
      </c>
      <c r="C382" cm="1">
        <f t="array" ref="C382">_xlfn.IFS('Paraclinicos '!Q381="","",'Paraclinicos '!Q381&gt;60,3,'Paraclinicos '!Q381&lt;=60,1)</f>
        <v>1</v>
      </c>
      <c r="D382" t="str">
        <f>IFERROR(IF(INDEX('BD Demog para scores enalazar'!BC$2:BC$3000,MATCH(Formulas!A382,'BD Demog para scores enalazar'!A$2:A$3000,0))=0,"SI","NO"),"")</f>
        <v>SI</v>
      </c>
      <c r="E382" cm="1">
        <f t="array" ref="E382">_xlfn.IFS(D382="","",D382="SI",4,D382="NO",1)</f>
        <v>4</v>
      </c>
      <c r="F382" cm="1">
        <f t="array" ref="F382">_xlfn.IFS('Paraclinicos '!B381="","",'Paraclinicos '!B381&gt;1,1,'Paraclinicos '!B381&lt;=1,3)</f>
        <v>1</v>
      </c>
      <c r="G382" t="str" cm="1">
        <f t="array" ref="G382">_xlfn.IFS('Paraclinicos '!D381="","",AND('Paraclinicos '!D381&gt;=250,'Paraclinicos '!D381&lt;=500),2,'Paraclinicos '!D381&gt;500,3,'Paraclinicos '!D381&lt;250,1)</f>
        <v/>
      </c>
      <c r="H382" s="50">
        <f t="shared" si="16"/>
        <v>6</v>
      </c>
      <c r="I382" cm="1">
        <f t="array" ref="I382">_xlfn.IFS('Paraclinicos '!Q381="","",'Paraclinicos '!Q381&gt;=65,1,'Paraclinicos '!Q381&lt;65,0)</f>
        <v>0</v>
      </c>
      <c r="J382" cm="1">
        <f t="array" ref="J382">_xlfn.IFS('Paraclinicos '!I381="","",'Paraclinicos '!I381&gt;7,1,'Paraclinicos '!I381&lt;=7,0)</f>
        <v>1</v>
      </c>
      <c r="K382" cm="1">
        <f t="array" ref="K382">_xlfn.IFS('Paraclinicos '!W381="","",'Paraclinicos '!W381&lt;=8,1,'Paraclinicos '!W381&gt;8,0)</f>
        <v>1</v>
      </c>
      <c r="L382" cm="1">
        <f t="array" ref="L382">_xlfn.IFS('Paraclinicos '!S381="","",'Paraclinicos '!S381&gt;=30,1,'Paraclinicos '!S381&lt;30,0)</f>
        <v>0</v>
      </c>
      <c r="M382" cm="1">
        <f t="array" ref="M382">_xlfn.IFS(OR('Paraclinicos '!T381="",'Paraclinicos '!U381=""),"",OR('Paraclinicos '!T381&lt;=90,'Paraclinicos '!U381&lt;=60),1,OR('Paraclinicos '!T381&gt;90,'Paraclinicos '!U381&gt;60),0)</f>
        <v>1</v>
      </c>
      <c r="N382" s="45">
        <f t="shared" si="17"/>
        <v>5</v>
      </c>
      <c r="O382" cm="1">
        <f t="array" ref="O382">_xlfn.IFS(OR('Paraclinicos '!M381="",'Paraclinicos '!N381="",'Paraclinicos '!N381=0),"",'Paraclinicos '!M381/'Paraclinicos '!N381&lt;100,4,'Paraclinicos '!M381/'Paraclinicos '!N381&lt;200,3,'Paraclinicos '!M381/'Paraclinicos '!N381&lt;300,2,'Paraclinicos '!M381/'Paraclinicos '!N381&lt;400,1,'Paraclinicos '!M381/'Paraclinicos '!N381&gt;=400,0)</f>
        <v>3</v>
      </c>
      <c r="P382" cm="1">
        <f t="array" ref="P382">_xlfn.IFS('Paraclinicos '!C381="","",'Paraclinicos '!C381&lt;20,4,'Paraclinicos '!C381&lt;50,3,'Paraclinicos '!C381&lt;100,2,'Paraclinicos '!C381&lt;150,1,'Paraclinicos '!C381&gt;150,0)</f>
        <v>0</v>
      </c>
      <c r="Q382" cm="1">
        <f t="array" ref="Q382">_xlfn.IFS('Paraclinicos '!O381="","",'Paraclinicos '!O381&lt;1.2,0,'Paraclinicos '!O381&lt;2,1,'Paraclinicos '!O381&lt;3.5,2,'Paraclinicos '!O381&lt;5,3,'Paraclinicos '!O381&gt;5,4)</f>
        <v>1</v>
      </c>
      <c r="R382" t="str" cm="1">
        <f t="array" ref="R382">_xlfn.IFS('Paraclinicos '!J381="","",'Paraclinicos '!J381&lt;1.2,0,'Paraclinicos '!J381&lt;2,1,'Paraclinicos '!J381&lt;6,2,'Paraclinicos '!J381&lt;12,3,'Paraclinicos '!J381&gt;=12,4)</f>
        <v/>
      </c>
      <c r="S382" cm="1">
        <f t="array" ref="S382">_xlfn.IFS('Paraclinicos '!Y381="","",'Paraclinicos '!Y381&lt;70,1,'Paraclinicos '!Y381&gt;=70,0)</f>
        <v>0</v>
      </c>
      <c r="T382" cm="1">
        <f t="array" ref="T382">_xlfn.IFS('Paraclinicos '!W381="","",'Paraclinicos '!W381&lt;6,4,'Paraclinicos '!W381&lt;10,3,'Paraclinicos '!W381&lt;13,2,'Paraclinicos '!W381&lt;15,1,'Paraclinicos '!W381=15,0)</f>
        <v>4</v>
      </c>
      <c r="U382" s="54">
        <f t="shared" si="15"/>
        <v>8</v>
      </c>
      <c r="V382" cm="1">
        <f t="array" ref="V382">_xlfn.IFS('Paraclinicos '!S381="","",OR('Paraclinicos '!S381&lt;=8,'Paraclinicos '!S381&gt;=25),3,'Paraclinicos '!S381&lt;12,1,'Paraclinicos '!S381&lt;21,0,'Paraclinicos '!S381&lt;25,2)</f>
        <v>2</v>
      </c>
      <c r="W382" t="str">
        <f>IFERROR(IF(INDEX('BD Demog para scores enalazar'!Y$2:'BD Demog para scores enalazar'!Y$3000,MATCH(Formulas!A382,'BD Demog para scores enalazar'!A$2:'BD Demog para scores enalazar'!A$3000,0))=1,"SI","NO"),"")</f>
        <v>NO</v>
      </c>
      <c r="X382" s="9" t="str">
        <f>IFERROR(IF(INDEX('BD Demog para scores enalazar'!AJ$2:'BD Demog para scores enalazar'!AJ$3000,MATCH(Formulas!A382,'BD Demog para scores enalazar'!A$2:'BD Demog para scores enalazar'!A$3000,0))=1,"SI","NO"),"")</f>
        <v>NO</v>
      </c>
      <c r="Y382" cm="1">
        <f t="array" ref="Y382">IF(AND(W382="NO",X382="NO"),_xlfn.IFS('Paraclinicos '!K381&lt;=91,3,'Paraclinicos '!K381&lt;94,2,'Paraclinicos '!K381&lt;96,1,'Paraclinicos '!K381&gt;=96,0),"")</f>
        <v>3</v>
      </c>
      <c r="Z382" t="str" cm="1">
        <f t="array" ref="Z382">IF(OR(W382="SI",X382="SI"),_xlfn.IFS(OR(AND('Paraclinicos '!K381&lt;=83),AND('Paraclinicos '!K381&gt;=97,AA382=2)),3,OR(AND('Paraclinicos '!K381&lt;=86),AND('Paraclinicos '!K381&gt;=94,AA382=2)),2,OR(AND('Paraclinicos '!K381&lt;=88),AND('Paraclinicos '!K381&gt;=92,AA382=2)),1,OR(AND('Paraclinicos '!K381&gt;=88,'Paraclinicos '!K381&lt;=92),AND('Paraclinicos '!K381&gt;=93,AA382=0)),0),"")</f>
        <v/>
      </c>
      <c r="AA382" cm="1">
        <f t="array" ref="AA382">_xlfn.IFS('Paraclinicos '!E381="","",'Paraclinicos '!E381="Oxigeno",2,'Paraclinicos '!E381="Aire",0)</f>
        <v>2</v>
      </c>
    </row>
    <row r="383" spans="1:27" x14ac:dyDescent="0.25">
      <c r="A383">
        <f>'Paraclinicos '!A382</f>
        <v>58</v>
      </c>
      <c r="B383" s="3">
        <f>'Paraclinicos '!R382</f>
        <v>44333</v>
      </c>
      <c r="C383" cm="1">
        <f t="array" ref="C383">_xlfn.IFS('Paraclinicos '!Q382="","",'Paraclinicos '!Q382&gt;60,3,'Paraclinicos '!Q382&lt;=60,1)</f>
        <v>1</v>
      </c>
      <c r="D383" t="str">
        <f>IFERROR(IF(INDEX('BD Demog para scores enalazar'!BC$2:BC$3000,MATCH(Formulas!A383,'BD Demog para scores enalazar'!A$2:A$3000,0))=0,"SI","NO"),"")</f>
        <v>SI</v>
      </c>
      <c r="E383" cm="1">
        <f t="array" ref="E383">_xlfn.IFS(D383="","",D383="SI",4,D383="NO",1)</f>
        <v>4</v>
      </c>
      <c r="F383" cm="1">
        <f t="array" ref="F383">_xlfn.IFS('Paraclinicos '!B382="","",'Paraclinicos '!B382&gt;1,1,'Paraclinicos '!B382&lt;=1,3)</f>
        <v>1</v>
      </c>
      <c r="G383" t="str" cm="1">
        <f t="array" ref="G383">_xlfn.IFS('Paraclinicos '!D382="","",AND('Paraclinicos '!D382&gt;=250,'Paraclinicos '!D382&lt;=500),2,'Paraclinicos '!D382&gt;500,3,'Paraclinicos '!D382&lt;250,1)</f>
        <v/>
      </c>
      <c r="H383" s="50">
        <f t="shared" si="16"/>
        <v>6</v>
      </c>
      <c r="I383" cm="1">
        <f t="array" ref="I383">_xlfn.IFS('Paraclinicos '!Q382="","",'Paraclinicos '!Q382&gt;=65,1,'Paraclinicos '!Q382&lt;65,0)</f>
        <v>0</v>
      </c>
      <c r="J383" cm="1">
        <f t="array" ref="J383">_xlfn.IFS('Paraclinicos '!I382="","",'Paraclinicos '!I382&gt;7,1,'Paraclinicos '!I382&lt;=7,0)</f>
        <v>1</v>
      </c>
      <c r="K383" cm="1">
        <f t="array" ref="K383">_xlfn.IFS('Paraclinicos '!W382="","",'Paraclinicos '!W382&lt;=8,1,'Paraclinicos '!W382&gt;8,0)</f>
        <v>0</v>
      </c>
      <c r="L383" cm="1">
        <f t="array" ref="L383">_xlfn.IFS('Paraclinicos '!S382="","",'Paraclinicos '!S382&gt;=30,1,'Paraclinicos '!S382&lt;30,0)</f>
        <v>0</v>
      </c>
      <c r="M383" cm="1">
        <f t="array" ref="M383">_xlfn.IFS(OR('Paraclinicos '!T382="",'Paraclinicos '!U382=""),"",OR('Paraclinicos '!T382&lt;=90,'Paraclinicos '!U382&lt;=60),1,OR('Paraclinicos '!T382&gt;90,'Paraclinicos '!U382&gt;60),0)</f>
        <v>0</v>
      </c>
      <c r="N383" s="45">
        <f t="shared" si="17"/>
        <v>4</v>
      </c>
      <c r="O383" cm="1">
        <f t="array" ref="O383">_xlfn.IFS(OR('Paraclinicos '!M382="",'Paraclinicos '!N382="",'Paraclinicos '!N382=0),"",'Paraclinicos '!M382/'Paraclinicos '!N382&lt;100,4,'Paraclinicos '!M382/'Paraclinicos '!N382&lt;200,3,'Paraclinicos '!M382/'Paraclinicos '!N382&lt;300,2,'Paraclinicos '!M382/'Paraclinicos '!N382&lt;400,1,'Paraclinicos '!M382/'Paraclinicos '!N382&gt;=400,0)</f>
        <v>0</v>
      </c>
      <c r="P383" cm="1">
        <f t="array" ref="P383">_xlfn.IFS('Paraclinicos '!C382="","",'Paraclinicos '!C382&lt;20,4,'Paraclinicos '!C382&lt;50,3,'Paraclinicos '!C382&lt;100,2,'Paraclinicos '!C382&lt;150,1,'Paraclinicos '!C382&gt;150,0)</f>
        <v>0</v>
      </c>
      <c r="Q383" cm="1">
        <f t="array" ref="Q383">_xlfn.IFS('Paraclinicos '!O382="","",'Paraclinicos '!O382&lt;1.2,0,'Paraclinicos '!O382&lt;2,1,'Paraclinicos '!O382&lt;3.5,2,'Paraclinicos '!O382&lt;5,3,'Paraclinicos '!O382&gt;5,4)</f>
        <v>0</v>
      </c>
      <c r="R383" t="str" cm="1">
        <f t="array" ref="R383">_xlfn.IFS('Paraclinicos '!J382="","",'Paraclinicos '!J382&lt;1.2,0,'Paraclinicos '!J382&lt;2,1,'Paraclinicos '!J382&lt;6,2,'Paraclinicos '!J382&lt;12,3,'Paraclinicos '!J382&gt;=12,4)</f>
        <v/>
      </c>
      <c r="S383" cm="1">
        <f t="array" ref="S383">_xlfn.IFS('Paraclinicos '!Y382="","",'Paraclinicos '!Y382&lt;70,1,'Paraclinicos '!Y382&gt;=70,0)</f>
        <v>0</v>
      </c>
      <c r="T383" cm="1">
        <f t="array" ref="T383">_xlfn.IFS('Paraclinicos '!W382="","",'Paraclinicos '!W382&lt;6,4,'Paraclinicos '!W382&lt;10,3,'Paraclinicos '!W382&lt;13,2,'Paraclinicos '!W382&lt;15,1,'Paraclinicos '!W382=15,0)</f>
        <v>0</v>
      </c>
      <c r="U383" s="54">
        <f t="shared" si="15"/>
        <v>0</v>
      </c>
      <c r="V383" cm="1">
        <f t="array" ref="V383">_xlfn.IFS('Paraclinicos '!S382="","",OR('Paraclinicos '!S382&lt;=8,'Paraclinicos '!S382&gt;=25),3,'Paraclinicos '!S382&lt;12,1,'Paraclinicos '!S382&lt;21,0,'Paraclinicos '!S382&lt;25,2)</f>
        <v>0</v>
      </c>
      <c r="W383" t="str">
        <f>IFERROR(IF(INDEX('BD Demog para scores enalazar'!Y$2:'BD Demog para scores enalazar'!Y$3000,MATCH(Formulas!A383,'BD Demog para scores enalazar'!A$2:'BD Demog para scores enalazar'!A$3000,0))=1,"SI","NO"),"")</f>
        <v>NO</v>
      </c>
      <c r="X383" s="9" t="str">
        <f>IFERROR(IF(INDEX('BD Demog para scores enalazar'!AJ$2:'BD Demog para scores enalazar'!AJ$3000,MATCH(Formulas!A383,'BD Demog para scores enalazar'!A$2:'BD Demog para scores enalazar'!A$3000,0))=1,"SI","NO"),"")</f>
        <v>NO</v>
      </c>
      <c r="Y383" cm="1">
        <f t="array" ref="Y383">IF(AND(W383="NO",X383="NO"),_xlfn.IFS('Paraclinicos '!K382&lt;=91,3,'Paraclinicos '!K382&lt;94,2,'Paraclinicos '!K382&lt;96,1,'Paraclinicos '!K382&gt;=96,0),"")</f>
        <v>0</v>
      </c>
      <c r="Z383" t="str" cm="1">
        <f t="array" ref="Z383">IF(OR(W383="SI",X383="SI"),_xlfn.IFS(OR(AND('Paraclinicos '!K382&lt;=83),AND('Paraclinicos '!K382&gt;=97,AA383=2)),3,OR(AND('Paraclinicos '!K382&lt;=86),AND('Paraclinicos '!K382&gt;=94,AA383=2)),2,OR(AND('Paraclinicos '!K382&lt;=88),AND('Paraclinicos '!K382&gt;=92,AA383=2)),1,OR(AND('Paraclinicos '!K382&gt;=88,'Paraclinicos '!K382&lt;=92),AND('Paraclinicos '!K382&gt;=93,AA383=0)),0),"")</f>
        <v/>
      </c>
      <c r="AA383" cm="1">
        <f t="array" ref="AA383">_xlfn.IFS('Paraclinicos '!E382="","",'Paraclinicos '!E382="Oxigeno",2,'Paraclinicos '!E382="Aire",0)</f>
        <v>2</v>
      </c>
    </row>
    <row r="384" spans="1:27" x14ac:dyDescent="0.25">
      <c r="A384">
        <f>'Paraclinicos '!A383</f>
        <v>58</v>
      </c>
      <c r="B384" s="3">
        <f>'Paraclinicos '!R383</f>
        <v>44335</v>
      </c>
      <c r="C384" cm="1">
        <f t="array" ref="C384">_xlfn.IFS('Paraclinicos '!Q383="","",'Paraclinicos '!Q383&gt;60,3,'Paraclinicos '!Q383&lt;=60,1)</f>
        <v>1</v>
      </c>
      <c r="D384" t="str">
        <f>IFERROR(IF(INDEX('BD Demog para scores enalazar'!BC$2:BC$3000,MATCH(Formulas!A384,'BD Demog para scores enalazar'!A$2:A$3000,0))=0,"SI","NO"),"")</f>
        <v>SI</v>
      </c>
      <c r="E384" cm="1">
        <f t="array" ref="E384">_xlfn.IFS(D384="","",D384="SI",4,D384="NO",1)</f>
        <v>4</v>
      </c>
      <c r="F384" cm="1">
        <f t="array" ref="F384">_xlfn.IFS('Paraclinicos '!B383="","",'Paraclinicos '!B383&gt;1,1,'Paraclinicos '!B383&lt;=1,3)</f>
        <v>1</v>
      </c>
      <c r="G384" t="str" cm="1">
        <f t="array" ref="G384">_xlfn.IFS('Paraclinicos '!D383="","",AND('Paraclinicos '!D383&gt;=250,'Paraclinicos '!D383&lt;=500),2,'Paraclinicos '!D383&gt;500,3,'Paraclinicos '!D383&lt;250,1)</f>
        <v/>
      </c>
      <c r="H384" s="50">
        <f t="shared" si="16"/>
        <v>6</v>
      </c>
      <c r="I384" cm="1">
        <f t="array" ref="I384">_xlfn.IFS('Paraclinicos '!Q383="","",'Paraclinicos '!Q383&gt;=65,1,'Paraclinicos '!Q383&lt;65,0)</f>
        <v>0</v>
      </c>
      <c r="J384" cm="1">
        <f t="array" ref="J384">_xlfn.IFS('Paraclinicos '!I383="","",'Paraclinicos '!I383&gt;7,1,'Paraclinicos '!I383&lt;=7,0)</f>
        <v>1</v>
      </c>
      <c r="K384" cm="1">
        <f t="array" ref="K384">_xlfn.IFS('Paraclinicos '!W383="","",'Paraclinicos '!W383&lt;=8,1,'Paraclinicos '!W383&gt;8,0)</f>
        <v>0</v>
      </c>
      <c r="L384" cm="1">
        <f t="array" ref="L384">_xlfn.IFS('Paraclinicos '!S383="","",'Paraclinicos '!S383&gt;=30,1,'Paraclinicos '!S383&lt;30,0)</f>
        <v>0</v>
      </c>
      <c r="M384" cm="1">
        <f t="array" ref="M384">_xlfn.IFS(OR('Paraclinicos '!T383="",'Paraclinicos '!U383=""),"",OR('Paraclinicos '!T383&lt;=90,'Paraclinicos '!U383&lt;=60),1,OR('Paraclinicos '!T383&gt;90,'Paraclinicos '!U383&gt;60),0)</f>
        <v>0</v>
      </c>
      <c r="N384" s="45">
        <f t="shared" si="17"/>
        <v>2</v>
      </c>
      <c r="O384" cm="1">
        <f t="array" ref="O384">_xlfn.IFS(OR('Paraclinicos '!M383="",'Paraclinicos '!N383="",'Paraclinicos '!N383=0),"",'Paraclinicos '!M383/'Paraclinicos '!N383&lt;100,4,'Paraclinicos '!M383/'Paraclinicos '!N383&lt;200,3,'Paraclinicos '!M383/'Paraclinicos '!N383&lt;300,2,'Paraclinicos '!M383/'Paraclinicos '!N383&lt;400,1,'Paraclinicos '!M383/'Paraclinicos '!N383&gt;=400,0)</f>
        <v>1</v>
      </c>
      <c r="P384" cm="1">
        <f t="array" ref="P384">_xlfn.IFS('Paraclinicos '!C383="","",'Paraclinicos '!C383&lt;20,4,'Paraclinicos '!C383&lt;50,3,'Paraclinicos '!C383&lt;100,2,'Paraclinicos '!C383&lt;150,1,'Paraclinicos '!C383&gt;150,0)</f>
        <v>0</v>
      </c>
      <c r="Q384" cm="1">
        <f t="array" ref="Q384">_xlfn.IFS('Paraclinicos '!O383="","",'Paraclinicos '!O383&lt;1.2,0,'Paraclinicos '!O383&lt;2,1,'Paraclinicos '!O383&lt;3.5,2,'Paraclinicos '!O383&lt;5,3,'Paraclinicos '!O383&gt;5,4)</f>
        <v>0</v>
      </c>
      <c r="R384" t="str" cm="1">
        <f t="array" ref="R384">_xlfn.IFS('Paraclinicos '!J383="","",'Paraclinicos '!J383&lt;1.2,0,'Paraclinicos '!J383&lt;2,1,'Paraclinicos '!J383&lt;6,2,'Paraclinicos '!J383&lt;12,3,'Paraclinicos '!J383&gt;=12,4)</f>
        <v/>
      </c>
      <c r="S384" cm="1">
        <f t="array" ref="S384">_xlfn.IFS('Paraclinicos '!Y383="","",'Paraclinicos '!Y383&lt;70,1,'Paraclinicos '!Y383&gt;=70,0)</f>
        <v>0</v>
      </c>
      <c r="T384" cm="1">
        <f t="array" ref="T384">_xlfn.IFS('Paraclinicos '!W383="","",'Paraclinicos '!W383&lt;6,4,'Paraclinicos '!W383&lt;10,3,'Paraclinicos '!W383&lt;13,2,'Paraclinicos '!W383&lt;15,1,'Paraclinicos '!W383=15,0)</f>
        <v>3</v>
      </c>
      <c r="U384" s="54">
        <f t="shared" si="15"/>
        <v>4</v>
      </c>
      <c r="V384" cm="1">
        <f t="array" ref="V384">_xlfn.IFS('Paraclinicos '!S383="","",OR('Paraclinicos '!S383&lt;=8,'Paraclinicos '!S383&gt;=25),3,'Paraclinicos '!S383&lt;12,1,'Paraclinicos '!S383&lt;21,0,'Paraclinicos '!S383&lt;25,2)</f>
        <v>3</v>
      </c>
      <c r="W384" t="str">
        <f>IFERROR(IF(INDEX('BD Demog para scores enalazar'!Y$2:'BD Demog para scores enalazar'!Y$3000,MATCH(Formulas!A384,'BD Demog para scores enalazar'!A$2:'BD Demog para scores enalazar'!A$3000,0))=1,"SI","NO"),"")</f>
        <v>NO</v>
      </c>
      <c r="X384" s="9" t="str">
        <f>IFERROR(IF(INDEX('BD Demog para scores enalazar'!AJ$2:'BD Demog para scores enalazar'!AJ$3000,MATCH(Formulas!A384,'BD Demog para scores enalazar'!A$2:'BD Demog para scores enalazar'!A$3000,0))=1,"SI","NO"),"")</f>
        <v>NO</v>
      </c>
      <c r="Y384" cm="1">
        <f t="array" ref="Y384">IF(AND(W384="NO",X384="NO"),_xlfn.IFS('Paraclinicos '!K383&lt;=91,3,'Paraclinicos '!K383&lt;94,2,'Paraclinicos '!K383&lt;96,1,'Paraclinicos '!K383&gt;=96,0),"")</f>
        <v>1</v>
      </c>
      <c r="Z384" t="str" cm="1">
        <f t="array" ref="Z384">IF(OR(W384="SI",X384="SI"),_xlfn.IFS(OR(AND('Paraclinicos '!K383&lt;=83),AND('Paraclinicos '!K383&gt;=97,AA384=2)),3,OR(AND('Paraclinicos '!K383&lt;=86),AND('Paraclinicos '!K383&gt;=94,AA384=2)),2,OR(AND('Paraclinicos '!K383&lt;=88),AND('Paraclinicos '!K383&gt;=92,AA384=2)),1,OR(AND('Paraclinicos '!K383&gt;=88,'Paraclinicos '!K383&lt;=92),AND('Paraclinicos '!K383&gt;=93,AA384=0)),0),"")</f>
        <v/>
      </c>
      <c r="AA384" cm="1">
        <f t="array" ref="AA384">_xlfn.IFS('Paraclinicos '!E383="","",'Paraclinicos '!E383="Oxigeno",2,'Paraclinicos '!E383="Aire",0)</f>
        <v>2</v>
      </c>
    </row>
    <row r="385" spans="1:27" x14ac:dyDescent="0.25">
      <c r="A385">
        <f>'Paraclinicos '!A384</f>
        <v>58</v>
      </c>
      <c r="B385" s="3">
        <f>'Paraclinicos '!R384</f>
        <v>44337</v>
      </c>
      <c r="C385" cm="1">
        <f t="array" ref="C385">_xlfn.IFS('Paraclinicos '!Q384="","",'Paraclinicos '!Q384&gt;60,3,'Paraclinicos '!Q384&lt;=60,1)</f>
        <v>1</v>
      </c>
      <c r="D385" t="str">
        <f>IFERROR(IF(INDEX('BD Demog para scores enalazar'!BC$2:BC$3000,MATCH(Formulas!A385,'BD Demog para scores enalazar'!A$2:A$3000,0))=0,"SI","NO"),"")</f>
        <v>SI</v>
      </c>
      <c r="E385" cm="1">
        <f t="array" ref="E385">_xlfn.IFS(D385="","",D385="SI",4,D385="NO",1)</f>
        <v>4</v>
      </c>
      <c r="F385" cm="1">
        <f t="array" ref="F385">_xlfn.IFS('Paraclinicos '!B384="","",'Paraclinicos '!B384&gt;1,1,'Paraclinicos '!B384&lt;=1,3)</f>
        <v>3</v>
      </c>
      <c r="G385" t="str" cm="1">
        <f t="array" ref="G385">_xlfn.IFS('Paraclinicos '!D384="","",AND('Paraclinicos '!D384&gt;=250,'Paraclinicos '!D384&lt;=500),2,'Paraclinicos '!D384&gt;500,3,'Paraclinicos '!D384&lt;250,1)</f>
        <v/>
      </c>
      <c r="H385" s="50">
        <f t="shared" si="16"/>
        <v>8</v>
      </c>
      <c r="I385" cm="1">
        <f t="array" ref="I385">_xlfn.IFS('Paraclinicos '!Q384="","",'Paraclinicos '!Q384&gt;=65,1,'Paraclinicos '!Q384&lt;65,0)</f>
        <v>0</v>
      </c>
      <c r="J385" cm="1">
        <f t="array" ref="J385">_xlfn.IFS('Paraclinicos '!I384="","",'Paraclinicos '!I384&gt;7,1,'Paraclinicos '!I384&lt;=7,0)</f>
        <v>1</v>
      </c>
      <c r="K385" cm="1">
        <f t="array" ref="K385">_xlfn.IFS('Paraclinicos '!W384="","",'Paraclinicos '!W384&lt;=8,1,'Paraclinicos '!W384&gt;8,0)</f>
        <v>1</v>
      </c>
      <c r="L385" cm="1">
        <f t="array" ref="L385">_xlfn.IFS('Paraclinicos '!S384="","",'Paraclinicos '!S384&gt;=30,1,'Paraclinicos '!S384&lt;30,0)</f>
        <v>0</v>
      </c>
      <c r="M385" cm="1">
        <f t="array" ref="M385">_xlfn.IFS(OR('Paraclinicos '!T384="",'Paraclinicos '!U384=""),"",OR('Paraclinicos '!T384&lt;=90,'Paraclinicos '!U384&lt;=60),1,OR('Paraclinicos '!T384&gt;90,'Paraclinicos '!U384&gt;60),0)</f>
        <v>0</v>
      </c>
      <c r="N385" s="45">
        <f t="shared" si="17"/>
        <v>3</v>
      </c>
      <c r="O385" cm="1">
        <f t="array" ref="O385">_xlfn.IFS(OR('Paraclinicos '!M384="",'Paraclinicos '!N384="",'Paraclinicos '!N384=0),"",'Paraclinicos '!M384/'Paraclinicos '!N384&lt;100,4,'Paraclinicos '!M384/'Paraclinicos '!N384&lt;200,3,'Paraclinicos '!M384/'Paraclinicos '!N384&lt;300,2,'Paraclinicos '!M384/'Paraclinicos '!N384&lt;400,1,'Paraclinicos '!M384/'Paraclinicos '!N384&gt;=400,0)</f>
        <v>1</v>
      </c>
      <c r="P385" cm="1">
        <f t="array" ref="P385">_xlfn.IFS('Paraclinicos '!C384="","",'Paraclinicos '!C384&lt;20,4,'Paraclinicos '!C384&lt;50,3,'Paraclinicos '!C384&lt;100,2,'Paraclinicos '!C384&lt;150,1,'Paraclinicos '!C384&gt;150,0)</f>
        <v>0</v>
      </c>
      <c r="Q385" cm="1">
        <f t="array" ref="Q385">_xlfn.IFS('Paraclinicos '!O384="","",'Paraclinicos '!O384&lt;1.2,0,'Paraclinicos '!O384&lt;2,1,'Paraclinicos '!O384&lt;3.5,2,'Paraclinicos '!O384&lt;5,3,'Paraclinicos '!O384&gt;5,4)</f>
        <v>0</v>
      </c>
      <c r="R385" t="str" cm="1">
        <f t="array" ref="R385">_xlfn.IFS('Paraclinicos '!J384="","",'Paraclinicos '!J384&lt;1.2,0,'Paraclinicos '!J384&lt;2,1,'Paraclinicos '!J384&lt;6,2,'Paraclinicos '!J384&lt;12,3,'Paraclinicos '!J384&gt;=12,4)</f>
        <v/>
      </c>
      <c r="S385" cm="1">
        <f t="array" ref="S385">_xlfn.IFS('Paraclinicos '!Y384="","",'Paraclinicos '!Y384&lt;70,1,'Paraclinicos '!Y384&gt;=70,0)</f>
        <v>0</v>
      </c>
      <c r="T385" cm="1">
        <f t="array" ref="T385">_xlfn.IFS('Paraclinicos '!W384="","",'Paraclinicos '!W384&lt;6,4,'Paraclinicos '!W384&lt;10,3,'Paraclinicos '!W384&lt;13,2,'Paraclinicos '!W384&lt;15,1,'Paraclinicos '!W384=15,0)</f>
        <v>3</v>
      </c>
      <c r="U385" s="54">
        <f t="shared" si="15"/>
        <v>4</v>
      </c>
      <c r="V385" cm="1">
        <f t="array" ref="V385">_xlfn.IFS('Paraclinicos '!S384="","",OR('Paraclinicos '!S384&lt;=8,'Paraclinicos '!S384&gt;=25),3,'Paraclinicos '!S384&lt;12,1,'Paraclinicos '!S384&lt;21,0,'Paraclinicos '!S384&lt;25,2)</f>
        <v>3</v>
      </c>
      <c r="W385" t="str">
        <f>IFERROR(IF(INDEX('BD Demog para scores enalazar'!Y$2:'BD Demog para scores enalazar'!Y$3000,MATCH(Formulas!A385,'BD Demog para scores enalazar'!A$2:'BD Demog para scores enalazar'!A$3000,0))=1,"SI","NO"),"")</f>
        <v>NO</v>
      </c>
      <c r="X385" s="9" t="str">
        <f>IFERROR(IF(INDEX('BD Demog para scores enalazar'!AJ$2:'BD Demog para scores enalazar'!AJ$3000,MATCH(Formulas!A385,'BD Demog para scores enalazar'!A$2:'BD Demog para scores enalazar'!A$3000,0))=1,"SI","NO"),"")</f>
        <v>NO</v>
      </c>
      <c r="Y385" cm="1">
        <f t="array" ref="Y385">IF(AND(W385="NO",X385="NO"),_xlfn.IFS('Paraclinicos '!K384&lt;=91,3,'Paraclinicos '!K384&lt;94,2,'Paraclinicos '!K384&lt;96,1,'Paraclinicos '!K384&gt;=96,0),"")</f>
        <v>0</v>
      </c>
      <c r="Z385" t="str" cm="1">
        <f t="array" ref="Z385">IF(OR(W385="SI",X385="SI"),_xlfn.IFS(OR(AND('Paraclinicos '!K384&lt;=83),AND('Paraclinicos '!K384&gt;=97,AA385=2)),3,OR(AND('Paraclinicos '!K384&lt;=86),AND('Paraclinicos '!K384&gt;=94,AA385=2)),2,OR(AND('Paraclinicos '!K384&lt;=88),AND('Paraclinicos '!K384&gt;=92,AA385=2)),1,OR(AND('Paraclinicos '!K384&gt;=88,'Paraclinicos '!K384&lt;=92),AND('Paraclinicos '!K384&gt;=93,AA385=0)),0),"")</f>
        <v/>
      </c>
      <c r="AA385" cm="1">
        <f t="array" ref="AA385">_xlfn.IFS('Paraclinicos '!E384="","",'Paraclinicos '!E384="Oxigeno",2,'Paraclinicos '!E384="Aire",0)</f>
        <v>2</v>
      </c>
    </row>
    <row r="386" spans="1:27" x14ac:dyDescent="0.25">
      <c r="A386">
        <f>'Paraclinicos '!A385</f>
        <v>58</v>
      </c>
      <c r="B386" s="3">
        <f>'Paraclinicos '!R385</f>
        <v>44339</v>
      </c>
      <c r="C386" cm="1">
        <f t="array" ref="C386">_xlfn.IFS('Paraclinicos '!Q385="","",'Paraclinicos '!Q385&gt;60,3,'Paraclinicos '!Q385&lt;=60,1)</f>
        <v>1</v>
      </c>
      <c r="D386" t="str">
        <f>IFERROR(IF(INDEX('BD Demog para scores enalazar'!BC$2:BC$3000,MATCH(Formulas!A386,'BD Demog para scores enalazar'!A$2:A$3000,0))=0,"SI","NO"),"")</f>
        <v>SI</v>
      </c>
      <c r="E386" cm="1">
        <f t="array" ref="E386">_xlfn.IFS(D386="","",D386="SI",4,D386="NO",1)</f>
        <v>4</v>
      </c>
      <c r="F386" cm="1">
        <f t="array" ref="F386">_xlfn.IFS('Paraclinicos '!B385="","",'Paraclinicos '!B385&gt;1,1,'Paraclinicos '!B385&lt;=1,3)</f>
        <v>1</v>
      </c>
      <c r="G386" t="str" cm="1">
        <f t="array" ref="G386">_xlfn.IFS('Paraclinicos '!D385="","",AND('Paraclinicos '!D385&gt;=250,'Paraclinicos '!D385&lt;=500),2,'Paraclinicos '!D385&gt;500,3,'Paraclinicos '!D385&lt;250,1)</f>
        <v/>
      </c>
      <c r="H386" s="50">
        <f t="shared" si="16"/>
        <v>6</v>
      </c>
      <c r="I386" cm="1">
        <f t="array" ref="I386">_xlfn.IFS('Paraclinicos '!Q385="","",'Paraclinicos '!Q385&gt;=65,1,'Paraclinicos '!Q385&lt;65,0)</f>
        <v>0</v>
      </c>
      <c r="J386" cm="1">
        <f t="array" ref="J386">_xlfn.IFS('Paraclinicos '!I385="","",'Paraclinicos '!I385&gt;7,1,'Paraclinicos '!I385&lt;=7,0)</f>
        <v>1</v>
      </c>
      <c r="K386" cm="1">
        <f t="array" ref="K386">_xlfn.IFS('Paraclinicos '!W385="","",'Paraclinicos '!W385&lt;=8,1,'Paraclinicos '!W385&gt;8,0)</f>
        <v>1</v>
      </c>
      <c r="L386" cm="1">
        <f t="array" ref="L386">_xlfn.IFS('Paraclinicos '!S385="","",'Paraclinicos '!S385&gt;=30,1,'Paraclinicos '!S385&lt;30,0)</f>
        <v>1</v>
      </c>
      <c r="M386" cm="1">
        <f t="array" ref="M386">_xlfn.IFS(OR('Paraclinicos '!T385="",'Paraclinicos '!U385=""),"",OR('Paraclinicos '!T385&lt;=90,'Paraclinicos '!U385&lt;=60),1,OR('Paraclinicos '!T385&gt;90,'Paraclinicos '!U385&gt;60),0)</f>
        <v>1</v>
      </c>
      <c r="N386" s="45">
        <f t="shared" si="17"/>
        <v>6</v>
      </c>
      <c r="O386" cm="1">
        <f t="array" ref="O386">_xlfn.IFS(OR('Paraclinicos '!M385="",'Paraclinicos '!N385="",'Paraclinicos '!N385=0),"",'Paraclinicos '!M385/'Paraclinicos '!N385&lt;100,4,'Paraclinicos '!M385/'Paraclinicos '!N385&lt;200,3,'Paraclinicos '!M385/'Paraclinicos '!N385&lt;300,2,'Paraclinicos '!M385/'Paraclinicos '!N385&lt;400,1,'Paraclinicos '!M385/'Paraclinicos '!N385&gt;=400,0)</f>
        <v>3</v>
      </c>
      <c r="P386" cm="1">
        <f t="array" ref="P386">_xlfn.IFS('Paraclinicos '!C385="","",'Paraclinicos '!C385&lt;20,4,'Paraclinicos '!C385&lt;50,3,'Paraclinicos '!C385&lt;100,2,'Paraclinicos '!C385&lt;150,1,'Paraclinicos '!C385&gt;150,0)</f>
        <v>0</v>
      </c>
      <c r="Q386" cm="1">
        <f t="array" ref="Q386">_xlfn.IFS('Paraclinicos '!O385="","",'Paraclinicos '!O385&lt;1.2,0,'Paraclinicos '!O385&lt;2,1,'Paraclinicos '!O385&lt;3.5,2,'Paraclinicos '!O385&lt;5,3,'Paraclinicos '!O385&gt;5,4)</f>
        <v>0</v>
      </c>
      <c r="R386" t="str" cm="1">
        <f t="array" ref="R386">_xlfn.IFS('Paraclinicos '!J385="","",'Paraclinicos '!J385&lt;1.2,0,'Paraclinicos '!J385&lt;2,1,'Paraclinicos '!J385&lt;6,2,'Paraclinicos '!J385&lt;12,3,'Paraclinicos '!J385&gt;=12,4)</f>
        <v/>
      </c>
      <c r="S386" cm="1">
        <f t="array" ref="S386">_xlfn.IFS('Paraclinicos '!Y385="","",'Paraclinicos '!Y385&lt;70,1,'Paraclinicos '!Y385&gt;=70,0)</f>
        <v>0</v>
      </c>
      <c r="T386" cm="1">
        <f t="array" ref="T386">_xlfn.IFS('Paraclinicos '!W385="","",'Paraclinicos '!W385&lt;6,4,'Paraclinicos '!W385&lt;10,3,'Paraclinicos '!W385&lt;13,2,'Paraclinicos '!W385&lt;15,1,'Paraclinicos '!W385=15,0)</f>
        <v>3</v>
      </c>
      <c r="U386" s="54">
        <f t="shared" si="15"/>
        <v>6</v>
      </c>
      <c r="V386" cm="1">
        <f t="array" ref="V386">_xlfn.IFS('Paraclinicos '!S385="","",OR('Paraclinicos '!S385&lt;=8,'Paraclinicos '!S385&gt;=25),3,'Paraclinicos '!S385&lt;12,1,'Paraclinicos '!S385&lt;21,0,'Paraclinicos '!S385&lt;25,2)</f>
        <v>3</v>
      </c>
      <c r="W386" t="str">
        <f>IFERROR(IF(INDEX('BD Demog para scores enalazar'!Y$2:'BD Demog para scores enalazar'!Y$3000,MATCH(Formulas!A386,'BD Demog para scores enalazar'!A$2:'BD Demog para scores enalazar'!A$3000,0))=1,"SI","NO"),"")</f>
        <v>NO</v>
      </c>
      <c r="X386" s="9" t="str">
        <f>IFERROR(IF(INDEX('BD Demog para scores enalazar'!AJ$2:'BD Demog para scores enalazar'!AJ$3000,MATCH(Formulas!A386,'BD Demog para scores enalazar'!A$2:'BD Demog para scores enalazar'!A$3000,0))=1,"SI","NO"),"")</f>
        <v>NO</v>
      </c>
      <c r="Y386" cm="1">
        <f t="array" ref="Y386">IF(AND(W386="NO",X386="NO"),_xlfn.IFS('Paraclinicos '!K385&lt;=91,3,'Paraclinicos '!K385&lt;94,2,'Paraclinicos '!K385&lt;96,1,'Paraclinicos '!K385&gt;=96,0),"")</f>
        <v>3</v>
      </c>
      <c r="Z386" t="str" cm="1">
        <f t="array" ref="Z386">IF(OR(W386="SI",X386="SI"),_xlfn.IFS(OR(AND('Paraclinicos '!K385&lt;=83),AND('Paraclinicos '!K385&gt;=97,AA386=2)),3,OR(AND('Paraclinicos '!K385&lt;=86),AND('Paraclinicos '!K385&gt;=94,AA386=2)),2,OR(AND('Paraclinicos '!K385&lt;=88),AND('Paraclinicos '!K385&gt;=92,AA386=2)),1,OR(AND('Paraclinicos '!K385&gt;=88,'Paraclinicos '!K385&lt;=92),AND('Paraclinicos '!K385&gt;=93,AA386=0)),0),"")</f>
        <v/>
      </c>
      <c r="AA386" cm="1">
        <f t="array" ref="AA386">_xlfn.IFS('Paraclinicos '!E385="","",'Paraclinicos '!E385="Oxigeno",2,'Paraclinicos '!E385="Aire",0)</f>
        <v>2</v>
      </c>
    </row>
    <row r="387" spans="1:27" x14ac:dyDescent="0.25">
      <c r="A387">
        <f>'Paraclinicos '!A386</f>
        <v>58</v>
      </c>
      <c r="B387" s="3">
        <f>'Paraclinicos '!R386</f>
        <v>44340</v>
      </c>
      <c r="C387" cm="1">
        <f t="array" ref="C387">_xlfn.IFS('Paraclinicos '!Q386="","",'Paraclinicos '!Q386&gt;60,3,'Paraclinicos '!Q386&lt;=60,1)</f>
        <v>1</v>
      </c>
      <c r="D387" t="str">
        <f>IFERROR(IF(INDEX('BD Demog para scores enalazar'!BC$2:BC$3000,MATCH(Formulas!A387,'BD Demog para scores enalazar'!A$2:A$3000,0))=0,"SI","NO"),"")</f>
        <v>SI</v>
      </c>
      <c r="E387" cm="1">
        <f t="array" ref="E387">_xlfn.IFS(D387="","",D387="SI",4,D387="NO",1)</f>
        <v>4</v>
      </c>
      <c r="F387" cm="1">
        <f t="array" ref="F387">_xlfn.IFS('Paraclinicos '!B386="","",'Paraclinicos '!B386&gt;1,1,'Paraclinicos '!B386&lt;=1,3)</f>
        <v>1</v>
      </c>
      <c r="G387" t="str" cm="1">
        <f t="array" ref="G387">_xlfn.IFS('Paraclinicos '!D386="","",AND('Paraclinicos '!D386&gt;=250,'Paraclinicos '!D386&lt;=500),2,'Paraclinicos '!D386&gt;500,3,'Paraclinicos '!D386&lt;250,1)</f>
        <v/>
      </c>
      <c r="H387" s="50">
        <f t="shared" si="16"/>
        <v>6</v>
      </c>
      <c r="I387" cm="1">
        <f t="array" ref="I387">_xlfn.IFS('Paraclinicos '!Q386="","",'Paraclinicos '!Q386&gt;=65,1,'Paraclinicos '!Q386&lt;65,0)</f>
        <v>0</v>
      </c>
      <c r="J387" cm="1">
        <f t="array" ref="J387">_xlfn.IFS('Paraclinicos '!I386="","",'Paraclinicos '!I386&gt;7,1,'Paraclinicos '!I386&lt;=7,0)</f>
        <v>1</v>
      </c>
      <c r="K387" cm="1">
        <f t="array" ref="K387">_xlfn.IFS('Paraclinicos '!W386="","",'Paraclinicos '!W386&lt;=8,1,'Paraclinicos '!W386&gt;8,0)</f>
        <v>0</v>
      </c>
      <c r="L387" cm="1">
        <f t="array" ref="L387">_xlfn.IFS('Paraclinicos '!S386="","",'Paraclinicos '!S386&gt;=30,1,'Paraclinicos '!S386&lt;30,0)</f>
        <v>1</v>
      </c>
      <c r="M387" cm="1">
        <f t="array" ref="M387">_xlfn.IFS(OR('Paraclinicos '!T386="",'Paraclinicos '!U386=""),"",OR('Paraclinicos '!T386&lt;=90,'Paraclinicos '!U386&lt;=60),1,OR('Paraclinicos '!T386&gt;90,'Paraclinicos '!U386&gt;60),0)</f>
        <v>1</v>
      </c>
      <c r="N387" s="45">
        <f t="shared" si="17"/>
        <v>7</v>
      </c>
      <c r="O387" cm="1">
        <f t="array" ref="O387">_xlfn.IFS(OR('Paraclinicos '!M386="",'Paraclinicos '!N386="",'Paraclinicos '!N386=0),"",'Paraclinicos '!M386/'Paraclinicos '!N386&lt;100,4,'Paraclinicos '!M386/'Paraclinicos '!N386&lt;200,3,'Paraclinicos '!M386/'Paraclinicos '!N386&lt;300,2,'Paraclinicos '!M386/'Paraclinicos '!N386&lt;400,1,'Paraclinicos '!M386/'Paraclinicos '!N386&gt;=400,0)</f>
        <v>2</v>
      </c>
      <c r="P387" cm="1">
        <f t="array" ref="P387">_xlfn.IFS('Paraclinicos '!C386="","",'Paraclinicos '!C386&lt;20,4,'Paraclinicos '!C386&lt;50,3,'Paraclinicos '!C386&lt;100,2,'Paraclinicos '!C386&lt;150,1,'Paraclinicos '!C386&gt;150,0)</f>
        <v>0</v>
      </c>
      <c r="Q387" cm="1">
        <f t="array" ref="Q387">_xlfn.IFS('Paraclinicos '!O386="","",'Paraclinicos '!O386&lt;1.2,0,'Paraclinicos '!O386&lt;2,1,'Paraclinicos '!O386&lt;3.5,2,'Paraclinicos '!O386&lt;5,3,'Paraclinicos '!O386&gt;5,4)</f>
        <v>0</v>
      </c>
      <c r="R387" t="str" cm="1">
        <f t="array" ref="R387">_xlfn.IFS('Paraclinicos '!J386="","",'Paraclinicos '!J386&lt;1.2,0,'Paraclinicos '!J386&lt;2,1,'Paraclinicos '!J386&lt;6,2,'Paraclinicos '!J386&lt;12,3,'Paraclinicos '!J386&gt;=12,4)</f>
        <v/>
      </c>
      <c r="S387" cm="1">
        <f t="array" ref="S387">_xlfn.IFS('Paraclinicos '!Y386="","",'Paraclinicos '!Y386&lt;70,1,'Paraclinicos '!Y386&gt;=70,0)</f>
        <v>0</v>
      </c>
      <c r="T387" cm="1">
        <f t="array" ref="T387">_xlfn.IFS('Paraclinicos '!W386="","",'Paraclinicos '!W386&lt;6,4,'Paraclinicos '!W386&lt;10,3,'Paraclinicos '!W386&lt;13,2,'Paraclinicos '!W386&lt;15,1,'Paraclinicos '!W386=15,0)</f>
        <v>3</v>
      </c>
      <c r="U387" s="54">
        <f t="shared" ref="U387:U450" si="18">IF(AND(O387="",P387="",Q387="",R387="",S387="",T387=""),"",SUM(O387:T387))</f>
        <v>5</v>
      </c>
      <c r="V387" cm="1">
        <f t="array" ref="V387">_xlfn.IFS('Paraclinicos '!S386="","",OR('Paraclinicos '!S386&lt;=8,'Paraclinicos '!S386&gt;=25),3,'Paraclinicos '!S386&lt;12,1,'Paraclinicos '!S386&lt;21,0,'Paraclinicos '!S386&lt;25,2)</f>
        <v>3</v>
      </c>
      <c r="W387" t="str">
        <f>IFERROR(IF(INDEX('BD Demog para scores enalazar'!Y$2:'BD Demog para scores enalazar'!Y$3000,MATCH(Formulas!A387,'BD Demog para scores enalazar'!A$2:'BD Demog para scores enalazar'!A$3000,0))=1,"SI","NO"),"")</f>
        <v>NO</v>
      </c>
      <c r="X387" s="9" t="str">
        <f>IFERROR(IF(INDEX('BD Demog para scores enalazar'!AJ$2:'BD Demog para scores enalazar'!AJ$3000,MATCH(Formulas!A387,'BD Demog para scores enalazar'!A$2:'BD Demog para scores enalazar'!A$3000,0))=1,"SI","NO"),"")</f>
        <v>NO</v>
      </c>
      <c r="Y387" cm="1">
        <f t="array" ref="Y387">IF(AND(W387="NO",X387="NO"),_xlfn.IFS('Paraclinicos '!K386&lt;=91,3,'Paraclinicos '!K386&lt;94,2,'Paraclinicos '!K386&lt;96,1,'Paraclinicos '!K386&gt;=96,0),"")</f>
        <v>3</v>
      </c>
      <c r="Z387" t="str" cm="1">
        <f t="array" ref="Z387">IF(OR(W387="SI",X387="SI"),_xlfn.IFS(OR(AND('Paraclinicos '!K386&lt;=83),AND('Paraclinicos '!K386&gt;=97,AA387=2)),3,OR(AND('Paraclinicos '!K386&lt;=86),AND('Paraclinicos '!K386&gt;=94,AA387=2)),2,OR(AND('Paraclinicos '!K386&lt;=88),AND('Paraclinicos '!K386&gt;=92,AA387=2)),1,OR(AND('Paraclinicos '!K386&gt;=88,'Paraclinicos '!K386&lt;=92),AND('Paraclinicos '!K386&gt;=93,AA387=0)),0),"")</f>
        <v/>
      </c>
      <c r="AA387" cm="1">
        <f t="array" ref="AA387">_xlfn.IFS('Paraclinicos '!E386="","",'Paraclinicos '!E386="Oxigeno",2,'Paraclinicos '!E386="Aire",0)</f>
        <v>2</v>
      </c>
    </row>
    <row r="388" spans="1:27" x14ac:dyDescent="0.25">
      <c r="A388">
        <f>'Paraclinicos '!A387</f>
        <v>58</v>
      </c>
      <c r="B388" s="3">
        <f>'Paraclinicos '!R387</f>
        <v>44344</v>
      </c>
      <c r="C388" cm="1">
        <f t="array" ref="C388">_xlfn.IFS('Paraclinicos '!Q387="","",'Paraclinicos '!Q387&gt;60,3,'Paraclinicos '!Q387&lt;=60,1)</f>
        <v>1</v>
      </c>
      <c r="D388" t="str">
        <f>IFERROR(IF(INDEX('BD Demog para scores enalazar'!BC$2:BC$3000,MATCH(Formulas!A388,'BD Demog para scores enalazar'!A$2:A$3000,0))=0,"SI","NO"),"")</f>
        <v>SI</v>
      </c>
      <c r="E388" cm="1">
        <f t="array" ref="E388">_xlfn.IFS(D388="","",D388="SI",4,D388="NO",1)</f>
        <v>4</v>
      </c>
      <c r="F388" cm="1">
        <f t="array" ref="F388">_xlfn.IFS('Paraclinicos '!B387="","",'Paraclinicos '!B387&gt;1,1,'Paraclinicos '!B387&lt;=1,3)</f>
        <v>1</v>
      </c>
      <c r="G388" t="str" cm="1">
        <f t="array" ref="G388">_xlfn.IFS('Paraclinicos '!D387="","",AND('Paraclinicos '!D387&gt;=250,'Paraclinicos '!D387&lt;=500),2,'Paraclinicos '!D387&gt;500,3,'Paraclinicos '!D387&lt;250,1)</f>
        <v/>
      </c>
      <c r="H388" s="50">
        <f t="shared" ref="H388:H451" si="19">IF(AND(C388="",E388="",F388="",G388=""),"",SUM(C388,E388:G388))</f>
        <v>6</v>
      </c>
      <c r="I388" cm="1">
        <f t="array" ref="I388">_xlfn.IFS('Paraclinicos '!Q387="","",'Paraclinicos '!Q387&gt;=65,1,'Paraclinicos '!Q387&lt;65,0)</f>
        <v>0</v>
      </c>
      <c r="J388" cm="1">
        <f t="array" ref="J388">_xlfn.IFS('Paraclinicos '!I387="","",'Paraclinicos '!I387&gt;7,1,'Paraclinicos '!I387&lt;=7,0)</f>
        <v>1</v>
      </c>
      <c r="K388" cm="1">
        <f t="array" ref="K388">_xlfn.IFS('Paraclinicos '!W387="","",'Paraclinicos '!W387&lt;=8,1,'Paraclinicos '!W387&gt;8,0)</f>
        <v>0</v>
      </c>
      <c r="L388" cm="1">
        <f t="array" ref="L388">_xlfn.IFS('Paraclinicos '!S387="","",'Paraclinicos '!S387&gt;=30,1,'Paraclinicos '!S387&lt;30,0)</f>
        <v>1</v>
      </c>
      <c r="M388" cm="1">
        <f t="array" ref="M388">_xlfn.IFS(OR('Paraclinicos '!T387="",'Paraclinicos '!U387=""),"",OR('Paraclinicos '!T387&lt;=90,'Paraclinicos '!U387&lt;=60),1,OR('Paraclinicos '!T387&gt;90,'Paraclinicos '!U387&gt;60),0)</f>
        <v>0</v>
      </c>
      <c r="N388" s="45">
        <f t="shared" ref="N388:N451" si="20">IF(AND(J387="",J388="",K388="",L388="",M388=""),"",SUM(J387:M388))</f>
        <v>5</v>
      </c>
      <c r="O388" cm="1">
        <f t="array" ref="O388">_xlfn.IFS(OR('Paraclinicos '!M387="",'Paraclinicos '!N387="",'Paraclinicos '!N387=0),"",'Paraclinicos '!M387/'Paraclinicos '!N387&lt;100,4,'Paraclinicos '!M387/'Paraclinicos '!N387&lt;200,3,'Paraclinicos '!M387/'Paraclinicos '!N387&lt;300,2,'Paraclinicos '!M387/'Paraclinicos '!N387&lt;400,1,'Paraclinicos '!M387/'Paraclinicos '!N387&gt;=400,0)</f>
        <v>1</v>
      </c>
      <c r="P388" cm="1">
        <f t="array" ref="P388">_xlfn.IFS('Paraclinicos '!C387="","",'Paraclinicos '!C387&lt;20,4,'Paraclinicos '!C387&lt;50,3,'Paraclinicos '!C387&lt;100,2,'Paraclinicos '!C387&lt;150,1,'Paraclinicos '!C387&gt;150,0)</f>
        <v>0</v>
      </c>
      <c r="Q388" cm="1">
        <f t="array" ref="Q388">_xlfn.IFS('Paraclinicos '!O387="","",'Paraclinicos '!O387&lt;1.2,0,'Paraclinicos '!O387&lt;2,1,'Paraclinicos '!O387&lt;3.5,2,'Paraclinicos '!O387&lt;5,3,'Paraclinicos '!O387&gt;5,4)</f>
        <v>0</v>
      </c>
      <c r="R388" t="str" cm="1">
        <f t="array" ref="R388">_xlfn.IFS('Paraclinicos '!J387="","",'Paraclinicos '!J387&lt;1.2,0,'Paraclinicos '!J387&lt;2,1,'Paraclinicos '!J387&lt;6,2,'Paraclinicos '!J387&lt;12,3,'Paraclinicos '!J387&gt;=12,4)</f>
        <v/>
      </c>
      <c r="S388" cm="1">
        <f t="array" ref="S388">_xlfn.IFS('Paraclinicos '!Y387="","",'Paraclinicos '!Y387&lt;70,1,'Paraclinicos '!Y387&gt;=70,0)</f>
        <v>0</v>
      </c>
      <c r="T388" cm="1">
        <f t="array" ref="T388">_xlfn.IFS('Paraclinicos '!W387="","",'Paraclinicos '!W387&lt;6,4,'Paraclinicos '!W387&lt;10,3,'Paraclinicos '!W387&lt;13,2,'Paraclinicos '!W387&lt;15,1,'Paraclinicos '!W387=15,0)</f>
        <v>3</v>
      </c>
      <c r="U388" s="54">
        <f t="shared" si="18"/>
        <v>4</v>
      </c>
      <c r="V388" cm="1">
        <f t="array" ref="V388">_xlfn.IFS('Paraclinicos '!S387="","",OR('Paraclinicos '!S387&lt;=8,'Paraclinicos '!S387&gt;=25),3,'Paraclinicos '!S387&lt;12,1,'Paraclinicos '!S387&lt;21,0,'Paraclinicos '!S387&lt;25,2)</f>
        <v>3</v>
      </c>
      <c r="W388" t="str">
        <f>IFERROR(IF(INDEX('BD Demog para scores enalazar'!Y$2:'BD Demog para scores enalazar'!Y$3000,MATCH(Formulas!A388,'BD Demog para scores enalazar'!A$2:'BD Demog para scores enalazar'!A$3000,0))=1,"SI","NO"),"")</f>
        <v>NO</v>
      </c>
      <c r="X388" s="9" t="str">
        <f>IFERROR(IF(INDEX('BD Demog para scores enalazar'!AJ$2:'BD Demog para scores enalazar'!AJ$3000,MATCH(Formulas!A388,'BD Demog para scores enalazar'!A$2:'BD Demog para scores enalazar'!A$3000,0))=1,"SI","NO"),"")</f>
        <v>NO</v>
      </c>
      <c r="Y388" cm="1">
        <f t="array" ref="Y388">IF(AND(W388="NO",X388="NO"),_xlfn.IFS('Paraclinicos '!K387&lt;=91,3,'Paraclinicos '!K387&lt;94,2,'Paraclinicos '!K387&lt;96,1,'Paraclinicos '!K387&gt;=96,0),"")</f>
        <v>0</v>
      </c>
      <c r="Z388" t="str" cm="1">
        <f t="array" ref="Z388">IF(OR(W388="SI",X388="SI"),_xlfn.IFS(OR(AND('Paraclinicos '!K387&lt;=83),AND('Paraclinicos '!K387&gt;=97,AA388=2)),3,OR(AND('Paraclinicos '!K387&lt;=86),AND('Paraclinicos '!K387&gt;=94,AA388=2)),2,OR(AND('Paraclinicos '!K387&lt;=88),AND('Paraclinicos '!K387&gt;=92,AA388=2)),1,OR(AND('Paraclinicos '!K387&gt;=88,'Paraclinicos '!K387&lt;=92),AND('Paraclinicos '!K387&gt;=93,AA388=0)),0),"")</f>
        <v/>
      </c>
      <c r="AA388" cm="1">
        <f t="array" ref="AA388">_xlfn.IFS('Paraclinicos '!E387="","",'Paraclinicos '!E387="Oxigeno",2,'Paraclinicos '!E387="Aire",0)</f>
        <v>2</v>
      </c>
    </row>
    <row r="389" spans="1:27" x14ac:dyDescent="0.25">
      <c r="A389">
        <f>'Paraclinicos '!A388</f>
        <v>58</v>
      </c>
      <c r="B389" s="3">
        <f>'Paraclinicos '!R388</f>
        <v>44345</v>
      </c>
      <c r="C389" cm="1">
        <f t="array" ref="C389">_xlfn.IFS('Paraclinicos '!Q388="","",'Paraclinicos '!Q388&gt;60,3,'Paraclinicos '!Q388&lt;=60,1)</f>
        <v>1</v>
      </c>
      <c r="D389" t="str">
        <f>IFERROR(IF(INDEX('BD Demog para scores enalazar'!BC$2:BC$3000,MATCH(Formulas!A389,'BD Demog para scores enalazar'!A$2:A$3000,0))=0,"SI","NO"),"")</f>
        <v>SI</v>
      </c>
      <c r="E389" cm="1">
        <f t="array" ref="E389">_xlfn.IFS(D389="","",D389="SI",4,D389="NO",1)</f>
        <v>4</v>
      </c>
      <c r="F389" cm="1">
        <f t="array" ref="F389">_xlfn.IFS('Paraclinicos '!B388="","",'Paraclinicos '!B388&gt;1,1,'Paraclinicos '!B388&lt;=1,3)</f>
        <v>1</v>
      </c>
      <c r="G389" t="str" cm="1">
        <f t="array" ref="G389">_xlfn.IFS('Paraclinicos '!D388="","",AND('Paraclinicos '!D388&gt;=250,'Paraclinicos '!D388&lt;=500),2,'Paraclinicos '!D388&gt;500,3,'Paraclinicos '!D388&lt;250,1)</f>
        <v/>
      </c>
      <c r="H389" s="50">
        <f t="shared" si="19"/>
        <v>6</v>
      </c>
      <c r="I389" cm="1">
        <f t="array" ref="I389">_xlfn.IFS('Paraclinicos '!Q388="","",'Paraclinicos '!Q388&gt;=65,1,'Paraclinicos '!Q388&lt;65,0)</f>
        <v>0</v>
      </c>
      <c r="J389" cm="1">
        <f t="array" ref="J389">_xlfn.IFS('Paraclinicos '!I388="","",'Paraclinicos '!I388&gt;7,1,'Paraclinicos '!I388&lt;=7,0)</f>
        <v>1</v>
      </c>
      <c r="K389" cm="1">
        <f t="array" ref="K389">_xlfn.IFS('Paraclinicos '!W388="","",'Paraclinicos '!W388&lt;=8,1,'Paraclinicos '!W388&gt;8,0)</f>
        <v>1</v>
      </c>
      <c r="L389" cm="1">
        <f t="array" ref="L389">_xlfn.IFS('Paraclinicos '!S388="","",'Paraclinicos '!S388&gt;=30,1,'Paraclinicos '!S388&lt;30,0)</f>
        <v>0</v>
      </c>
      <c r="M389" cm="1">
        <f t="array" ref="M389">_xlfn.IFS(OR('Paraclinicos '!T388="",'Paraclinicos '!U388=""),"",OR('Paraclinicos '!T388&lt;=90,'Paraclinicos '!U388&lt;=60),1,OR('Paraclinicos '!T388&gt;90,'Paraclinicos '!U388&gt;60),0)</f>
        <v>1</v>
      </c>
      <c r="N389" s="45">
        <f t="shared" si="20"/>
        <v>5</v>
      </c>
      <c r="O389" cm="1">
        <f t="array" ref="O389">_xlfn.IFS(OR('Paraclinicos '!M388="",'Paraclinicos '!N388="",'Paraclinicos '!N388=0),"",'Paraclinicos '!M388/'Paraclinicos '!N388&lt;100,4,'Paraclinicos '!M388/'Paraclinicos '!N388&lt;200,3,'Paraclinicos '!M388/'Paraclinicos '!N388&lt;300,2,'Paraclinicos '!M388/'Paraclinicos '!N388&lt;400,1,'Paraclinicos '!M388/'Paraclinicos '!N388&gt;=400,0)</f>
        <v>2</v>
      </c>
      <c r="P389" cm="1">
        <f t="array" ref="P389">_xlfn.IFS('Paraclinicos '!C388="","",'Paraclinicos '!C388&lt;20,4,'Paraclinicos '!C388&lt;50,3,'Paraclinicos '!C388&lt;100,2,'Paraclinicos '!C388&lt;150,1,'Paraclinicos '!C388&gt;150,0)</f>
        <v>0</v>
      </c>
      <c r="Q389" cm="1">
        <f t="array" ref="Q389">_xlfn.IFS('Paraclinicos '!O388="","",'Paraclinicos '!O388&lt;1.2,0,'Paraclinicos '!O388&lt;2,1,'Paraclinicos '!O388&lt;3.5,2,'Paraclinicos '!O388&lt;5,3,'Paraclinicos '!O388&gt;5,4)</f>
        <v>0</v>
      </c>
      <c r="R389" t="str" cm="1">
        <f t="array" ref="R389">_xlfn.IFS('Paraclinicos '!J388="","",'Paraclinicos '!J388&lt;1.2,0,'Paraclinicos '!J388&lt;2,1,'Paraclinicos '!J388&lt;6,2,'Paraclinicos '!J388&lt;12,3,'Paraclinicos '!J388&gt;=12,4)</f>
        <v/>
      </c>
      <c r="S389" cm="1">
        <f t="array" ref="S389">_xlfn.IFS('Paraclinicos '!Y388="","",'Paraclinicos '!Y388&lt;70,1,'Paraclinicos '!Y388&gt;=70,0)</f>
        <v>1</v>
      </c>
      <c r="T389" cm="1">
        <f t="array" ref="T389">_xlfn.IFS('Paraclinicos '!W388="","",'Paraclinicos '!W388&lt;6,4,'Paraclinicos '!W388&lt;10,3,'Paraclinicos '!W388&lt;13,2,'Paraclinicos '!W388&lt;15,1,'Paraclinicos '!W388=15,0)</f>
        <v>4</v>
      </c>
      <c r="U389" s="54">
        <f t="shared" si="18"/>
        <v>7</v>
      </c>
      <c r="V389" cm="1">
        <f t="array" ref="V389">_xlfn.IFS('Paraclinicos '!S388="","",OR('Paraclinicos '!S388&lt;=8,'Paraclinicos '!S388&gt;=25),3,'Paraclinicos '!S388&lt;12,1,'Paraclinicos '!S388&lt;21,0,'Paraclinicos '!S388&lt;25,2)</f>
        <v>0</v>
      </c>
      <c r="W389" t="str">
        <f>IFERROR(IF(INDEX('BD Demog para scores enalazar'!Y$2:'BD Demog para scores enalazar'!Y$3000,MATCH(Formulas!A389,'BD Demog para scores enalazar'!A$2:'BD Demog para scores enalazar'!A$3000,0))=1,"SI","NO"),"")</f>
        <v>NO</v>
      </c>
      <c r="X389" s="9" t="str">
        <f>IFERROR(IF(INDEX('BD Demog para scores enalazar'!AJ$2:'BD Demog para scores enalazar'!AJ$3000,MATCH(Formulas!A389,'BD Demog para scores enalazar'!A$2:'BD Demog para scores enalazar'!A$3000,0))=1,"SI","NO"),"")</f>
        <v>NO</v>
      </c>
      <c r="Y389" cm="1">
        <f t="array" ref="Y389">IF(AND(W389="NO",X389="NO"),_xlfn.IFS('Paraclinicos '!K388&lt;=91,3,'Paraclinicos '!K388&lt;94,2,'Paraclinicos '!K388&lt;96,1,'Paraclinicos '!K388&gt;=96,0),"")</f>
        <v>3</v>
      </c>
      <c r="Z389" t="str" cm="1">
        <f t="array" ref="Z389">IF(OR(W389="SI",X389="SI"),_xlfn.IFS(OR(AND('Paraclinicos '!K388&lt;=83),AND('Paraclinicos '!K388&gt;=97,AA389=2)),3,OR(AND('Paraclinicos '!K388&lt;=86),AND('Paraclinicos '!K388&gt;=94,AA389=2)),2,OR(AND('Paraclinicos '!K388&lt;=88),AND('Paraclinicos '!K388&gt;=92,AA389=2)),1,OR(AND('Paraclinicos '!K388&gt;=88,'Paraclinicos '!K388&lt;=92),AND('Paraclinicos '!K388&gt;=93,AA389=0)),0),"")</f>
        <v/>
      </c>
      <c r="AA389" cm="1">
        <f t="array" ref="AA389">_xlfn.IFS('Paraclinicos '!E388="","",'Paraclinicos '!E388="Oxigeno",2,'Paraclinicos '!E388="Aire",0)</f>
        <v>2</v>
      </c>
    </row>
    <row r="390" spans="1:27" x14ac:dyDescent="0.25">
      <c r="A390">
        <f>'Paraclinicos '!A389</f>
        <v>58</v>
      </c>
      <c r="B390" s="3">
        <f>'Paraclinicos '!R389</f>
        <v>44227</v>
      </c>
      <c r="C390" cm="1">
        <f t="array" ref="C390">_xlfn.IFS('Paraclinicos '!Q389="","",'Paraclinicos '!Q389&gt;60,3,'Paraclinicos '!Q389&lt;=60,1)</f>
        <v>1</v>
      </c>
      <c r="D390" t="str">
        <f>IFERROR(IF(INDEX('BD Demog para scores enalazar'!BC$2:BC$3000,MATCH(Formulas!A390,'BD Demog para scores enalazar'!A$2:A$3000,0))=0,"SI","NO"),"")</f>
        <v>SI</v>
      </c>
      <c r="E390" cm="1">
        <f t="array" ref="E390">_xlfn.IFS(D390="","",D390="SI",4,D390="NO",1)</f>
        <v>4</v>
      </c>
      <c r="F390" cm="1">
        <f t="array" ref="F390">_xlfn.IFS('Paraclinicos '!B389="","",'Paraclinicos '!B389&gt;1,1,'Paraclinicos '!B389&lt;=1,3)</f>
        <v>1</v>
      </c>
      <c r="G390" t="str" cm="1">
        <f t="array" ref="G390">_xlfn.IFS('Paraclinicos '!D389="","",AND('Paraclinicos '!D389&gt;=250,'Paraclinicos '!D389&lt;=500),2,'Paraclinicos '!D389&gt;500,3,'Paraclinicos '!D389&lt;250,1)</f>
        <v/>
      </c>
      <c r="H390" s="50">
        <f t="shared" si="19"/>
        <v>6</v>
      </c>
      <c r="I390" cm="1">
        <f t="array" ref="I390">_xlfn.IFS('Paraclinicos '!Q389="","",'Paraclinicos '!Q389&gt;=65,1,'Paraclinicos '!Q389&lt;65,0)</f>
        <v>0</v>
      </c>
      <c r="J390" cm="1">
        <f t="array" ref="J390">_xlfn.IFS('Paraclinicos '!I389="","",'Paraclinicos '!I389&gt;7,1,'Paraclinicos '!I389&lt;=7,0)</f>
        <v>1</v>
      </c>
      <c r="K390" cm="1">
        <f t="array" ref="K390">_xlfn.IFS('Paraclinicos '!W389="","",'Paraclinicos '!W389&lt;=8,1,'Paraclinicos '!W389&gt;8,0)</f>
        <v>1</v>
      </c>
      <c r="L390" cm="1">
        <f t="array" ref="L390">_xlfn.IFS('Paraclinicos '!S389="","",'Paraclinicos '!S389&gt;=30,1,'Paraclinicos '!S389&lt;30,0)</f>
        <v>0</v>
      </c>
      <c r="M390" cm="1">
        <f t="array" ref="M390">_xlfn.IFS(OR('Paraclinicos '!T389="",'Paraclinicos '!U389=""),"",OR('Paraclinicos '!T389&lt;=90,'Paraclinicos '!U389&lt;=60),1,OR('Paraclinicos '!T389&gt;90,'Paraclinicos '!U389&gt;60),0)</f>
        <v>1</v>
      </c>
      <c r="N390" s="45">
        <f t="shared" si="20"/>
        <v>6</v>
      </c>
      <c r="O390" cm="1">
        <f t="array" ref="O390">_xlfn.IFS(OR('Paraclinicos '!M389="",'Paraclinicos '!N389="",'Paraclinicos '!N389=0),"",'Paraclinicos '!M389/'Paraclinicos '!N389&lt;100,4,'Paraclinicos '!M389/'Paraclinicos '!N389&lt;200,3,'Paraclinicos '!M389/'Paraclinicos '!N389&lt;300,2,'Paraclinicos '!M389/'Paraclinicos '!N389&lt;400,1,'Paraclinicos '!M389/'Paraclinicos '!N389&gt;=400,0)</f>
        <v>2</v>
      </c>
      <c r="P390" cm="1">
        <f t="array" ref="P390">_xlfn.IFS('Paraclinicos '!C389="","",'Paraclinicos '!C389&lt;20,4,'Paraclinicos '!C389&lt;50,3,'Paraclinicos '!C389&lt;100,2,'Paraclinicos '!C389&lt;150,1,'Paraclinicos '!C389&gt;150,0)</f>
        <v>0</v>
      </c>
      <c r="Q390" cm="1">
        <f t="array" ref="Q390">_xlfn.IFS('Paraclinicos '!O389="","",'Paraclinicos '!O389&lt;1.2,0,'Paraclinicos '!O389&lt;2,1,'Paraclinicos '!O389&lt;3.5,2,'Paraclinicos '!O389&lt;5,3,'Paraclinicos '!O389&gt;5,4)</f>
        <v>0</v>
      </c>
      <c r="R390" t="str" cm="1">
        <f t="array" ref="R390">_xlfn.IFS('Paraclinicos '!J389="","",'Paraclinicos '!J389&lt;1.2,0,'Paraclinicos '!J389&lt;2,1,'Paraclinicos '!J389&lt;6,2,'Paraclinicos '!J389&lt;12,3,'Paraclinicos '!J389&gt;=12,4)</f>
        <v/>
      </c>
      <c r="S390" cm="1">
        <f t="array" ref="S390">_xlfn.IFS('Paraclinicos '!Y389="","",'Paraclinicos '!Y389&lt;70,1,'Paraclinicos '!Y389&gt;=70,0)</f>
        <v>0</v>
      </c>
      <c r="T390" cm="1">
        <f t="array" ref="T390">_xlfn.IFS('Paraclinicos '!W389="","",'Paraclinicos '!W389&lt;6,4,'Paraclinicos '!W389&lt;10,3,'Paraclinicos '!W389&lt;13,2,'Paraclinicos '!W389&lt;15,1,'Paraclinicos '!W389=15,0)</f>
        <v>4</v>
      </c>
      <c r="U390" s="54">
        <f t="shared" si="18"/>
        <v>6</v>
      </c>
      <c r="V390" cm="1">
        <f t="array" ref="V390">_xlfn.IFS('Paraclinicos '!S389="","",OR('Paraclinicos '!S389&lt;=8,'Paraclinicos '!S389&gt;=25),3,'Paraclinicos '!S389&lt;12,1,'Paraclinicos '!S389&lt;21,0,'Paraclinicos '!S389&lt;25,2)</f>
        <v>0</v>
      </c>
      <c r="W390" t="str">
        <f>IFERROR(IF(INDEX('BD Demog para scores enalazar'!Y$2:'BD Demog para scores enalazar'!Y$3000,MATCH(Formulas!A390,'BD Demog para scores enalazar'!A$2:'BD Demog para scores enalazar'!A$3000,0))=1,"SI","NO"),"")</f>
        <v>NO</v>
      </c>
      <c r="X390" s="9" t="str">
        <f>IFERROR(IF(INDEX('BD Demog para scores enalazar'!AJ$2:'BD Demog para scores enalazar'!AJ$3000,MATCH(Formulas!A390,'BD Demog para scores enalazar'!A$2:'BD Demog para scores enalazar'!A$3000,0))=1,"SI","NO"),"")</f>
        <v>NO</v>
      </c>
      <c r="Y390" cm="1">
        <f t="array" ref="Y390">IF(AND(W390="NO",X390="NO"),_xlfn.IFS('Paraclinicos '!K389&lt;=91,3,'Paraclinicos '!K389&lt;94,2,'Paraclinicos '!K389&lt;96,1,'Paraclinicos '!K389&gt;=96,0),"")</f>
        <v>3</v>
      </c>
      <c r="Z390" t="str" cm="1">
        <f t="array" ref="Z390">IF(OR(W390="SI",X390="SI"),_xlfn.IFS(OR(AND('Paraclinicos '!K389&lt;=83),AND('Paraclinicos '!K389&gt;=97,AA390=2)),3,OR(AND('Paraclinicos '!K389&lt;=86),AND('Paraclinicos '!K389&gt;=94,AA390=2)),2,OR(AND('Paraclinicos '!K389&lt;=88),AND('Paraclinicos '!K389&gt;=92,AA390=2)),1,OR(AND('Paraclinicos '!K389&gt;=88,'Paraclinicos '!K389&lt;=92),AND('Paraclinicos '!K389&gt;=93,AA390=0)),0),"")</f>
        <v/>
      </c>
      <c r="AA390" cm="1">
        <f t="array" ref="AA390">_xlfn.IFS('Paraclinicos '!E389="","",'Paraclinicos '!E389="Oxigeno",2,'Paraclinicos '!E389="Aire",0)</f>
        <v>2</v>
      </c>
    </row>
    <row r="391" spans="1:27" x14ac:dyDescent="0.25">
      <c r="A391">
        <f>'Paraclinicos '!A390</f>
        <v>58</v>
      </c>
      <c r="B391" s="3">
        <f>'Paraclinicos '!R390</f>
        <v>44348</v>
      </c>
      <c r="C391" cm="1">
        <f t="array" ref="C391">_xlfn.IFS('Paraclinicos '!Q390="","",'Paraclinicos '!Q390&gt;60,3,'Paraclinicos '!Q390&lt;=60,1)</f>
        <v>1</v>
      </c>
      <c r="D391" t="str">
        <f>IFERROR(IF(INDEX('BD Demog para scores enalazar'!BC$2:BC$3000,MATCH(Formulas!A391,'BD Demog para scores enalazar'!A$2:A$3000,0))=0,"SI","NO"),"")</f>
        <v>SI</v>
      </c>
      <c r="E391" cm="1">
        <f t="array" ref="E391">_xlfn.IFS(D391="","",D391="SI",4,D391="NO",1)</f>
        <v>4</v>
      </c>
      <c r="F391" cm="1">
        <f t="array" ref="F391">_xlfn.IFS('Paraclinicos '!B390="","",'Paraclinicos '!B390&gt;1,1,'Paraclinicos '!B390&lt;=1,3)</f>
        <v>1</v>
      </c>
      <c r="G391" t="str" cm="1">
        <f t="array" ref="G391">_xlfn.IFS('Paraclinicos '!D390="","",AND('Paraclinicos '!D390&gt;=250,'Paraclinicos '!D390&lt;=500),2,'Paraclinicos '!D390&gt;500,3,'Paraclinicos '!D390&lt;250,1)</f>
        <v/>
      </c>
      <c r="H391" s="50">
        <f t="shared" si="19"/>
        <v>6</v>
      </c>
      <c r="I391" cm="1">
        <f t="array" ref="I391">_xlfn.IFS('Paraclinicos '!Q390="","",'Paraclinicos '!Q390&gt;=65,1,'Paraclinicos '!Q390&lt;65,0)</f>
        <v>0</v>
      </c>
      <c r="J391" cm="1">
        <f t="array" ref="J391">_xlfn.IFS('Paraclinicos '!I390="","",'Paraclinicos '!I390&gt;7,1,'Paraclinicos '!I390&lt;=7,0)</f>
        <v>1</v>
      </c>
      <c r="K391" cm="1">
        <f t="array" ref="K391">_xlfn.IFS('Paraclinicos '!W390="","",'Paraclinicos '!W390&lt;=8,1,'Paraclinicos '!W390&gt;8,0)</f>
        <v>1</v>
      </c>
      <c r="L391" cm="1">
        <f t="array" ref="L391">_xlfn.IFS('Paraclinicos '!S390="","",'Paraclinicos '!S390&gt;=30,1,'Paraclinicos '!S390&lt;30,0)</f>
        <v>0</v>
      </c>
      <c r="M391" cm="1">
        <f t="array" ref="M391">_xlfn.IFS(OR('Paraclinicos '!T390="",'Paraclinicos '!U390=""),"",OR('Paraclinicos '!T390&lt;=90,'Paraclinicos '!U390&lt;=60),1,OR('Paraclinicos '!T390&gt;90,'Paraclinicos '!U390&gt;60),0)</f>
        <v>1</v>
      </c>
      <c r="N391" s="45">
        <f t="shared" si="20"/>
        <v>6</v>
      </c>
      <c r="O391" cm="1">
        <f t="array" ref="O391">_xlfn.IFS(OR('Paraclinicos '!M390="",'Paraclinicos '!N390="",'Paraclinicos '!N390=0),"",'Paraclinicos '!M390/'Paraclinicos '!N390&lt;100,4,'Paraclinicos '!M390/'Paraclinicos '!N390&lt;200,3,'Paraclinicos '!M390/'Paraclinicos '!N390&lt;300,2,'Paraclinicos '!M390/'Paraclinicos '!N390&lt;400,1,'Paraclinicos '!M390/'Paraclinicos '!N390&gt;=400,0)</f>
        <v>2</v>
      </c>
      <c r="P391" cm="1">
        <f t="array" ref="P391">_xlfn.IFS('Paraclinicos '!C390="","",'Paraclinicos '!C390&lt;20,4,'Paraclinicos '!C390&lt;50,3,'Paraclinicos '!C390&lt;100,2,'Paraclinicos '!C390&lt;150,1,'Paraclinicos '!C390&gt;150,0)</f>
        <v>0</v>
      </c>
      <c r="Q391" cm="1">
        <f t="array" ref="Q391">_xlfn.IFS('Paraclinicos '!O390="","",'Paraclinicos '!O390&lt;1.2,0,'Paraclinicos '!O390&lt;2,1,'Paraclinicos '!O390&lt;3.5,2,'Paraclinicos '!O390&lt;5,3,'Paraclinicos '!O390&gt;5,4)</f>
        <v>0</v>
      </c>
      <c r="R391" t="str" cm="1">
        <f t="array" ref="R391">_xlfn.IFS('Paraclinicos '!J390="","",'Paraclinicos '!J390&lt;1.2,0,'Paraclinicos '!J390&lt;2,1,'Paraclinicos '!J390&lt;6,2,'Paraclinicos '!J390&lt;12,3,'Paraclinicos '!J390&gt;=12,4)</f>
        <v/>
      </c>
      <c r="S391" cm="1">
        <f t="array" ref="S391">_xlfn.IFS('Paraclinicos '!Y390="","",'Paraclinicos '!Y390&lt;70,1,'Paraclinicos '!Y390&gt;=70,0)</f>
        <v>0</v>
      </c>
      <c r="T391" cm="1">
        <f t="array" ref="T391">_xlfn.IFS('Paraclinicos '!W390="","",'Paraclinicos '!W390&lt;6,4,'Paraclinicos '!W390&lt;10,3,'Paraclinicos '!W390&lt;13,2,'Paraclinicos '!W390&lt;15,1,'Paraclinicos '!W390=15,0)</f>
        <v>4</v>
      </c>
      <c r="U391" s="54">
        <f t="shared" si="18"/>
        <v>6</v>
      </c>
      <c r="V391" cm="1">
        <f t="array" ref="V391">_xlfn.IFS('Paraclinicos '!S390="","",OR('Paraclinicos '!S390&lt;=8,'Paraclinicos '!S390&gt;=25),3,'Paraclinicos '!S390&lt;12,1,'Paraclinicos '!S390&lt;21,0,'Paraclinicos '!S390&lt;25,2)</f>
        <v>0</v>
      </c>
      <c r="W391" t="str">
        <f>IFERROR(IF(INDEX('BD Demog para scores enalazar'!Y$2:'BD Demog para scores enalazar'!Y$3000,MATCH(Formulas!A391,'BD Demog para scores enalazar'!A$2:'BD Demog para scores enalazar'!A$3000,0))=1,"SI","NO"),"")</f>
        <v>NO</v>
      </c>
      <c r="X391" s="9" t="str">
        <f>IFERROR(IF(INDEX('BD Demog para scores enalazar'!AJ$2:'BD Demog para scores enalazar'!AJ$3000,MATCH(Formulas!A391,'BD Demog para scores enalazar'!A$2:'BD Demog para scores enalazar'!A$3000,0))=1,"SI","NO"),"")</f>
        <v>NO</v>
      </c>
      <c r="Y391" cm="1">
        <f t="array" ref="Y391">IF(AND(W391="NO",X391="NO"),_xlfn.IFS('Paraclinicos '!K390&lt;=91,3,'Paraclinicos '!K390&lt;94,2,'Paraclinicos '!K390&lt;96,1,'Paraclinicos '!K390&gt;=96,0),"")</f>
        <v>3</v>
      </c>
      <c r="Z391" t="str" cm="1">
        <f t="array" ref="Z391">IF(OR(W391="SI",X391="SI"),_xlfn.IFS(OR(AND('Paraclinicos '!K390&lt;=83),AND('Paraclinicos '!K390&gt;=97,AA391=2)),3,OR(AND('Paraclinicos '!K390&lt;=86),AND('Paraclinicos '!K390&gt;=94,AA391=2)),2,OR(AND('Paraclinicos '!K390&lt;=88),AND('Paraclinicos '!K390&gt;=92,AA391=2)),1,OR(AND('Paraclinicos '!K390&gt;=88,'Paraclinicos '!K390&lt;=92),AND('Paraclinicos '!K390&gt;=93,AA391=0)),0),"")</f>
        <v/>
      </c>
      <c r="AA391" cm="1">
        <f t="array" ref="AA391">_xlfn.IFS('Paraclinicos '!E390="","",'Paraclinicos '!E390="Oxigeno",2,'Paraclinicos '!E390="Aire",0)</f>
        <v>2</v>
      </c>
    </row>
    <row r="392" spans="1:27" x14ac:dyDescent="0.25">
      <c r="A392">
        <f>'Paraclinicos '!A391</f>
        <v>58</v>
      </c>
      <c r="B392" s="3">
        <f>'Paraclinicos '!R391</f>
        <v>44350</v>
      </c>
      <c r="C392" cm="1">
        <f t="array" ref="C392">_xlfn.IFS('Paraclinicos '!Q391="","",'Paraclinicos '!Q391&gt;60,3,'Paraclinicos '!Q391&lt;=60,1)</f>
        <v>1</v>
      </c>
      <c r="D392" t="str">
        <f>IFERROR(IF(INDEX('BD Demog para scores enalazar'!BC$2:BC$3000,MATCH(Formulas!A392,'BD Demog para scores enalazar'!A$2:A$3000,0))=0,"SI","NO"),"")</f>
        <v>SI</v>
      </c>
      <c r="E392" cm="1">
        <f t="array" ref="E392">_xlfn.IFS(D392="","",D392="SI",4,D392="NO",1)</f>
        <v>4</v>
      </c>
      <c r="F392" cm="1">
        <f t="array" ref="F392">_xlfn.IFS('Paraclinicos '!B391="","",'Paraclinicos '!B391&gt;1,1,'Paraclinicos '!B391&lt;=1,3)</f>
        <v>1</v>
      </c>
      <c r="G392" t="str" cm="1">
        <f t="array" ref="G392">_xlfn.IFS('Paraclinicos '!D391="","",AND('Paraclinicos '!D391&gt;=250,'Paraclinicos '!D391&lt;=500),2,'Paraclinicos '!D391&gt;500,3,'Paraclinicos '!D391&lt;250,1)</f>
        <v/>
      </c>
      <c r="H392" s="50">
        <f t="shared" si="19"/>
        <v>6</v>
      </c>
      <c r="I392" cm="1">
        <f t="array" ref="I392">_xlfn.IFS('Paraclinicos '!Q391="","",'Paraclinicos '!Q391&gt;=65,1,'Paraclinicos '!Q391&lt;65,0)</f>
        <v>0</v>
      </c>
      <c r="J392" cm="1">
        <f t="array" ref="J392">_xlfn.IFS('Paraclinicos '!I391="","",'Paraclinicos '!I391&gt;7,1,'Paraclinicos '!I391&lt;=7,0)</f>
        <v>1</v>
      </c>
      <c r="K392" cm="1">
        <f t="array" ref="K392">_xlfn.IFS('Paraclinicos '!W391="","",'Paraclinicos '!W391&lt;=8,1,'Paraclinicos '!W391&gt;8,0)</f>
        <v>1</v>
      </c>
      <c r="L392" cm="1">
        <f t="array" ref="L392">_xlfn.IFS('Paraclinicos '!S391="","",'Paraclinicos '!S391&gt;=30,1,'Paraclinicos '!S391&lt;30,0)</f>
        <v>0</v>
      </c>
      <c r="M392" cm="1">
        <f t="array" ref="M392">_xlfn.IFS(OR('Paraclinicos '!T391="",'Paraclinicos '!U391=""),"",OR('Paraclinicos '!T391&lt;=90,'Paraclinicos '!U391&lt;=60),1,OR('Paraclinicos '!T391&gt;90,'Paraclinicos '!U391&gt;60),0)</f>
        <v>1</v>
      </c>
      <c r="N392" s="45">
        <f t="shared" si="20"/>
        <v>6</v>
      </c>
      <c r="O392" cm="1">
        <f t="array" ref="O392">_xlfn.IFS(OR('Paraclinicos '!M391="",'Paraclinicos '!N391="",'Paraclinicos '!N391=0),"",'Paraclinicos '!M391/'Paraclinicos '!N391&lt;100,4,'Paraclinicos '!M391/'Paraclinicos '!N391&lt;200,3,'Paraclinicos '!M391/'Paraclinicos '!N391&lt;300,2,'Paraclinicos '!M391/'Paraclinicos '!N391&lt;400,1,'Paraclinicos '!M391/'Paraclinicos '!N391&gt;=400,0)</f>
        <v>3</v>
      </c>
      <c r="P392" cm="1">
        <f t="array" ref="P392">_xlfn.IFS('Paraclinicos '!C391="","",'Paraclinicos '!C391&lt;20,4,'Paraclinicos '!C391&lt;50,3,'Paraclinicos '!C391&lt;100,2,'Paraclinicos '!C391&lt;150,1,'Paraclinicos '!C391&gt;150,0)</f>
        <v>0</v>
      </c>
      <c r="Q392" cm="1">
        <f t="array" ref="Q392">_xlfn.IFS('Paraclinicos '!O391="","",'Paraclinicos '!O391&lt;1.2,0,'Paraclinicos '!O391&lt;2,1,'Paraclinicos '!O391&lt;3.5,2,'Paraclinicos '!O391&lt;5,3,'Paraclinicos '!O391&gt;5,4)</f>
        <v>0</v>
      </c>
      <c r="R392" t="str" cm="1">
        <f t="array" ref="R392">_xlfn.IFS('Paraclinicos '!J391="","",'Paraclinicos '!J391&lt;1.2,0,'Paraclinicos '!J391&lt;2,1,'Paraclinicos '!J391&lt;6,2,'Paraclinicos '!J391&lt;12,3,'Paraclinicos '!J391&gt;=12,4)</f>
        <v/>
      </c>
      <c r="S392" cm="1">
        <f t="array" ref="S392">_xlfn.IFS('Paraclinicos '!Y391="","",'Paraclinicos '!Y391&lt;70,1,'Paraclinicos '!Y391&gt;=70,0)</f>
        <v>1</v>
      </c>
      <c r="T392" cm="1">
        <f t="array" ref="T392">_xlfn.IFS('Paraclinicos '!W391="","",'Paraclinicos '!W391&lt;6,4,'Paraclinicos '!W391&lt;10,3,'Paraclinicos '!W391&lt;13,2,'Paraclinicos '!W391&lt;15,1,'Paraclinicos '!W391=15,0)</f>
        <v>3</v>
      </c>
      <c r="U392" s="54">
        <f t="shared" si="18"/>
        <v>7</v>
      </c>
      <c r="V392" cm="1">
        <f t="array" ref="V392">_xlfn.IFS('Paraclinicos '!S391="","",OR('Paraclinicos '!S391&lt;=8,'Paraclinicos '!S391&gt;=25),3,'Paraclinicos '!S391&lt;12,1,'Paraclinicos '!S391&lt;21,0,'Paraclinicos '!S391&lt;25,2)</f>
        <v>0</v>
      </c>
      <c r="W392" t="str">
        <f>IFERROR(IF(INDEX('BD Demog para scores enalazar'!Y$2:'BD Demog para scores enalazar'!Y$3000,MATCH(Formulas!A392,'BD Demog para scores enalazar'!A$2:'BD Demog para scores enalazar'!A$3000,0))=1,"SI","NO"),"")</f>
        <v>NO</v>
      </c>
      <c r="X392" s="9" t="str">
        <f>IFERROR(IF(INDEX('BD Demog para scores enalazar'!AJ$2:'BD Demog para scores enalazar'!AJ$3000,MATCH(Formulas!A392,'BD Demog para scores enalazar'!A$2:'BD Demog para scores enalazar'!A$3000,0))=1,"SI","NO"),"")</f>
        <v>NO</v>
      </c>
      <c r="Y392" cm="1">
        <f t="array" ref="Y392">IF(AND(W392="NO",X392="NO"),_xlfn.IFS('Paraclinicos '!K391&lt;=91,3,'Paraclinicos '!K391&lt;94,2,'Paraclinicos '!K391&lt;96,1,'Paraclinicos '!K391&gt;=96,0),"")</f>
        <v>3</v>
      </c>
      <c r="Z392" t="str" cm="1">
        <f t="array" ref="Z392">IF(OR(W392="SI",X392="SI"),_xlfn.IFS(OR(AND('Paraclinicos '!K391&lt;=83),AND('Paraclinicos '!K391&gt;=97,AA392=2)),3,OR(AND('Paraclinicos '!K391&lt;=86),AND('Paraclinicos '!K391&gt;=94,AA392=2)),2,OR(AND('Paraclinicos '!K391&lt;=88),AND('Paraclinicos '!K391&gt;=92,AA392=2)),1,OR(AND('Paraclinicos '!K391&gt;=88,'Paraclinicos '!K391&lt;=92),AND('Paraclinicos '!K391&gt;=93,AA392=0)),0),"")</f>
        <v/>
      </c>
      <c r="AA392" cm="1">
        <f t="array" ref="AA392">_xlfn.IFS('Paraclinicos '!E391="","",'Paraclinicos '!E391="Oxigeno",2,'Paraclinicos '!E391="Aire",0)</f>
        <v>2</v>
      </c>
    </row>
    <row r="393" spans="1:27" x14ac:dyDescent="0.25">
      <c r="A393">
        <f>'Paraclinicos '!A392</f>
        <v>58</v>
      </c>
      <c r="B393" s="3">
        <f>'Paraclinicos '!R392</f>
        <v>44352</v>
      </c>
      <c r="C393" cm="1">
        <f t="array" ref="C393">_xlfn.IFS('Paraclinicos '!Q392="","",'Paraclinicos '!Q392&gt;60,3,'Paraclinicos '!Q392&lt;=60,1)</f>
        <v>1</v>
      </c>
      <c r="D393" t="str">
        <f>IFERROR(IF(INDEX('BD Demog para scores enalazar'!BC$2:BC$3000,MATCH(Formulas!A393,'BD Demog para scores enalazar'!A$2:A$3000,0))=0,"SI","NO"),"")</f>
        <v>SI</v>
      </c>
      <c r="E393" cm="1">
        <f t="array" ref="E393">_xlfn.IFS(D393="","",D393="SI",4,D393="NO",1)</f>
        <v>4</v>
      </c>
      <c r="F393" cm="1">
        <f t="array" ref="F393">_xlfn.IFS('Paraclinicos '!B392="","",'Paraclinicos '!B392&gt;1,1,'Paraclinicos '!B392&lt;=1,3)</f>
        <v>1</v>
      </c>
      <c r="G393" t="str" cm="1">
        <f t="array" ref="G393">_xlfn.IFS('Paraclinicos '!D392="","",AND('Paraclinicos '!D392&gt;=250,'Paraclinicos '!D392&lt;=500),2,'Paraclinicos '!D392&gt;500,3,'Paraclinicos '!D392&lt;250,1)</f>
        <v/>
      </c>
      <c r="H393" s="50">
        <f t="shared" si="19"/>
        <v>6</v>
      </c>
      <c r="I393" cm="1">
        <f t="array" ref="I393">_xlfn.IFS('Paraclinicos '!Q392="","",'Paraclinicos '!Q392&gt;=65,1,'Paraclinicos '!Q392&lt;65,0)</f>
        <v>0</v>
      </c>
      <c r="J393" t="str" cm="1">
        <f t="array" ref="J393">_xlfn.IFS('Paraclinicos '!I392="","",'Paraclinicos '!I392&gt;7,1,'Paraclinicos '!I392&lt;=7,0)</f>
        <v/>
      </c>
      <c r="K393" cm="1">
        <f t="array" ref="K393">_xlfn.IFS('Paraclinicos '!W392="","",'Paraclinicos '!W392&lt;=8,1,'Paraclinicos '!W392&gt;8,0)</f>
        <v>1</v>
      </c>
      <c r="L393" cm="1">
        <f t="array" ref="L393">_xlfn.IFS('Paraclinicos '!S392="","",'Paraclinicos '!S392&gt;=30,1,'Paraclinicos '!S392&lt;30,0)</f>
        <v>0</v>
      </c>
      <c r="M393" cm="1">
        <f t="array" ref="M393">_xlfn.IFS(OR('Paraclinicos '!T392="",'Paraclinicos '!U392=""),"",OR('Paraclinicos '!T392&lt;=90,'Paraclinicos '!U392&lt;=60),1,OR('Paraclinicos '!T392&gt;90,'Paraclinicos '!U392&gt;60),0)</f>
        <v>1</v>
      </c>
      <c r="N393" s="45">
        <f t="shared" si="20"/>
        <v>5</v>
      </c>
      <c r="O393" cm="1">
        <f t="array" ref="O393">_xlfn.IFS(OR('Paraclinicos '!M392="",'Paraclinicos '!N392="",'Paraclinicos '!N392=0),"",'Paraclinicos '!M392/'Paraclinicos '!N392&lt;100,4,'Paraclinicos '!M392/'Paraclinicos '!N392&lt;200,3,'Paraclinicos '!M392/'Paraclinicos '!N392&lt;300,2,'Paraclinicos '!M392/'Paraclinicos '!N392&lt;400,1,'Paraclinicos '!M392/'Paraclinicos '!N392&gt;=400,0)</f>
        <v>2</v>
      </c>
      <c r="P393" cm="1">
        <f t="array" ref="P393">_xlfn.IFS('Paraclinicos '!C392="","",'Paraclinicos '!C392&lt;20,4,'Paraclinicos '!C392&lt;50,3,'Paraclinicos '!C392&lt;100,2,'Paraclinicos '!C392&lt;150,1,'Paraclinicos '!C392&gt;150,0)</f>
        <v>0</v>
      </c>
      <c r="Q393" t="str" cm="1">
        <f t="array" ref="Q393">_xlfn.IFS('Paraclinicos '!O392="","",'Paraclinicos '!O392&lt;1.2,0,'Paraclinicos '!O392&lt;2,1,'Paraclinicos '!O392&lt;3.5,2,'Paraclinicos '!O392&lt;5,3,'Paraclinicos '!O392&gt;5,4)</f>
        <v/>
      </c>
      <c r="R393" t="str" cm="1">
        <f t="array" ref="R393">_xlfn.IFS('Paraclinicos '!J392="","",'Paraclinicos '!J392&lt;1.2,0,'Paraclinicos '!J392&lt;2,1,'Paraclinicos '!J392&lt;6,2,'Paraclinicos '!J392&lt;12,3,'Paraclinicos '!J392&gt;=12,4)</f>
        <v/>
      </c>
      <c r="S393" cm="1">
        <f t="array" ref="S393">_xlfn.IFS('Paraclinicos '!Y392="","",'Paraclinicos '!Y392&lt;70,1,'Paraclinicos '!Y392&gt;=70,0)</f>
        <v>1</v>
      </c>
      <c r="T393" cm="1">
        <f t="array" ref="T393">_xlfn.IFS('Paraclinicos '!W392="","",'Paraclinicos '!W392&lt;6,4,'Paraclinicos '!W392&lt;10,3,'Paraclinicos '!W392&lt;13,2,'Paraclinicos '!W392&lt;15,1,'Paraclinicos '!W392=15,0)</f>
        <v>4</v>
      </c>
      <c r="U393" s="54">
        <f t="shared" si="18"/>
        <v>7</v>
      </c>
      <c r="V393" cm="1">
        <f t="array" ref="V393">_xlfn.IFS('Paraclinicos '!S392="","",OR('Paraclinicos '!S392&lt;=8,'Paraclinicos '!S392&gt;=25),3,'Paraclinicos '!S392&lt;12,1,'Paraclinicos '!S392&lt;21,0,'Paraclinicos '!S392&lt;25,2)</f>
        <v>0</v>
      </c>
      <c r="W393" t="str">
        <f>IFERROR(IF(INDEX('BD Demog para scores enalazar'!Y$2:'BD Demog para scores enalazar'!Y$3000,MATCH(Formulas!A393,'BD Demog para scores enalazar'!A$2:'BD Demog para scores enalazar'!A$3000,0))=1,"SI","NO"),"")</f>
        <v>NO</v>
      </c>
      <c r="X393" s="9" t="str">
        <f>IFERROR(IF(INDEX('BD Demog para scores enalazar'!AJ$2:'BD Demog para scores enalazar'!AJ$3000,MATCH(Formulas!A393,'BD Demog para scores enalazar'!A$2:'BD Demog para scores enalazar'!A$3000,0))=1,"SI","NO"),"")</f>
        <v>NO</v>
      </c>
      <c r="Y393" cm="1">
        <f t="array" ref="Y393">IF(AND(W393="NO",X393="NO"),_xlfn.IFS('Paraclinicos '!K392&lt;=91,3,'Paraclinicos '!K392&lt;94,2,'Paraclinicos '!K392&lt;96,1,'Paraclinicos '!K392&gt;=96,0),"")</f>
        <v>3</v>
      </c>
      <c r="Z393" t="str" cm="1">
        <f t="array" ref="Z393">IF(OR(W393="SI",X393="SI"),_xlfn.IFS(OR(AND('Paraclinicos '!K392&lt;=83),AND('Paraclinicos '!K392&gt;=97,AA393=2)),3,OR(AND('Paraclinicos '!K392&lt;=86),AND('Paraclinicos '!K392&gt;=94,AA393=2)),2,OR(AND('Paraclinicos '!K392&lt;=88),AND('Paraclinicos '!K392&gt;=92,AA393=2)),1,OR(AND('Paraclinicos '!K392&gt;=88,'Paraclinicos '!K392&lt;=92),AND('Paraclinicos '!K392&gt;=93,AA393=0)),0),"")</f>
        <v/>
      </c>
      <c r="AA393" cm="1">
        <f t="array" ref="AA393">_xlfn.IFS('Paraclinicos '!E392="","",'Paraclinicos '!E392="Oxigeno",2,'Paraclinicos '!E392="Aire",0)</f>
        <v>2</v>
      </c>
    </row>
    <row r="394" spans="1:27" x14ac:dyDescent="0.25">
      <c r="A394">
        <f>'Paraclinicos '!A393</f>
        <v>61</v>
      </c>
      <c r="B394" s="3">
        <f>'Paraclinicos '!R393</f>
        <v>44300</v>
      </c>
      <c r="C394" cm="1">
        <f t="array" ref="C394">_xlfn.IFS('Paraclinicos '!Q393="","",'Paraclinicos '!Q393&gt;60,3,'Paraclinicos '!Q393&lt;=60,1)</f>
        <v>3</v>
      </c>
      <c r="D394" t="str">
        <f>IFERROR(IF(INDEX('BD Demog para scores enalazar'!BC$2:BC$3000,MATCH(Formulas!A394,'BD Demog para scores enalazar'!A$2:A$3000,0))=0,"SI","NO"),"")</f>
        <v/>
      </c>
      <c r="E394" t="str" cm="1">
        <f t="array" ref="E394">_xlfn.IFS(D394="","",D394="SI",4,D394="NO",1)</f>
        <v/>
      </c>
      <c r="F394" cm="1">
        <f t="array" ref="F394">_xlfn.IFS('Paraclinicos '!B393="","",'Paraclinicos '!B393&gt;1,1,'Paraclinicos '!B393&lt;=1,3)</f>
        <v>3</v>
      </c>
      <c r="G394" cm="1">
        <f t="array" ref="G394">_xlfn.IFS('Paraclinicos '!D393="","",AND('Paraclinicos '!D393&gt;=250,'Paraclinicos '!D393&lt;=500),2,'Paraclinicos '!D393&gt;500,3,'Paraclinicos '!D393&lt;250,1)</f>
        <v>3</v>
      </c>
      <c r="H394" s="50">
        <f t="shared" si="19"/>
        <v>9</v>
      </c>
      <c r="I394" cm="1">
        <f t="array" ref="I394">_xlfn.IFS('Paraclinicos '!Q393="","",'Paraclinicos '!Q393&gt;=65,1,'Paraclinicos '!Q393&lt;65,0)</f>
        <v>1</v>
      </c>
      <c r="J394" cm="1">
        <f t="array" ref="J394">_xlfn.IFS('Paraclinicos '!I393="","",'Paraclinicos '!I393&gt;7,1,'Paraclinicos '!I393&lt;=7,0)</f>
        <v>1</v>
      </c>
      <c r="K394" cm="1">
        <f t="array" ref="K394">_xlfn.IFS('Paraclinicos '!W393="","",'Paraclinicos '!W393&lt;=8,1,'Paraclinicos '!W393&gt;8,0)</f>
        <v>0</v>
      </c>
      <c r="L394" cm="1">
        <f t="array" ref="L394">_xlfn.IFS('Paraclinicos '!S393="","",'Paraclinicos '!S393&gt;=30,1,'Paraclinicos '!S393&lt;30,0)</f>
        <v>0</v>
      </c>
      <c r="M394" cm="1">
        <f t="array" ref="M394">_xlfn.IFS(OR('Paraclinicos '!T393="",'Paraclinicos '!U393=""),"",OR('Paraclinicos '!T393&lt;=90,'Paraclinicos '!U393&lt;=60),1,OR('Paraclinicos '!T393&gt;90,'Paraclinicos '!U393&gt;60),0)</f>
        <v>0</v>
      </c>
      <c r="N394" s="45">
        <f t="shared" si="20"/>
        <v>3</v>
      </c>
      <c r="O394" cm="1">
        <f t="array" ref="O394">_xlfn.IFS(OR('Paraclinicos '!M393="",'Paraclinicos '!N393="",'Paraclinicos '!N393=0),"",'Paraclinicos '!M393/'Paraclinicos '!N393&lt;100,4,'Paraclinicos '!M393/'Paraclinicos '!N393&lt;200,3,'Paraclinicos '!M393/'Paraclinicos '!N393&lt;300,2,'Paraclinicos '!M393/'Paraclinicos '!N393&lt;400,1,'Paraclinicos '!M393/'Paraclinicos '!N393&gt;=400,0)</f>
        <v>2</v>
      </c>
      <c r="P394" cm="1">
        <f t="array" ref="P394">_xlfn.IFS('Paraclinicos '!C393="","",'Paraclinicos '!C393&lt;20,4,'Paraclinicos '!C393&lt;50,3,'Paraclinicos '!C393&lt;100,2,'Paraclinicos '!C393&lt;150,1,'Paraclinicos '!C393&gt;150,0)</f>
        <v>0</v>
      </c>
      <c r="Q394" cm="1">
        <f t="array" ref="Q394">_xlfn.IFS('Paraclinicos '!O393="","",'Paraclinicos '!O393&lt;1.2,0,'Paraclinicos '!O393&lt;2,1,'Paraclinicos '!O393&lt;3.5,2,'Paraclinicos '!O393&lt;5,3,'Paraclinicos '!O393&gt;5,4)</f>
        <v>0</v>
      </c>
      <c r="R394" cm="1">
        <f t="array" ref="R394">_xlfn.IFS('Paraclinicos '!J393="","",'Paraclinicos '!J393&lt;1.2,0,'Paraclinicos '!J393&lt;2,1,'Paraclinicos '!J393&lt;6,2,'Paraclinicos '!J393&lt;12,3,'Paraclinicos '!J393&gt;=12,4)</f>
        <v>0</v>
      </c>
      <c r="S394" cm="1">
        <f t="array" ref="S394">_xlfn.IFS('Paraclinicos '!Y393="","",'Paraclinicos '!Y393&lt;70,1,'Paraclinicos '!Y393&gt;=70,0)</f>
        <v>0</v>
      </c>
      <c r="T394" cm="1">
        <f t="array" ref="T394">_xlfn.IFS('Paraclinicos '!W393="","",'Paraclinicos '!W393&lt;6,4,'Paraclinicos '!W393&lt;10,3,'Paraclinicos '!W393&lt;13,2,'Paraclinicos '!W393&lt;15,1,'Paraclinicos '!W393=15,0)</f>
        <v>0</v>
      </c>
      <c r="U394" s="54">
        <f t="shared" si="18"/>
        <v>2</v>
      </c>
      <c r="V394" cm="1">
        <f t="array" ref="V394">_xlfn.IFS('Paraclinicos '!S393="","",OR('Paraclinicos '!S393&lt;=8,'Paraclinicos '!S393&gt;=25),3,'Paraclinicos '!S393&lt;12,1,'Paraclinicos '!S393&lt;21,0,'Paraclinicos '!S393&lt;25,2)</f>
        <v>2</v>
      </c>
      <c r="W394" t="str">
        <f>IFERROR(IF(INDEX('BD Demog para scores enalazar'!Y$2:'BD Demog para scores enalazar'!Y$3000,MATCH(Formulas!A394,'BD Demog para scores enalazar'!A$2:'BD Demog para scores enalazar'!A$3000,0))=1,"SI","NO"),"")</f>
        <v/>
      </c>
      <c r="X394" s="9" t="str">
        <f>IFERROR(IF(INDEX('BD Demog para scores enalazar'!AJ$2:'BD Demog para scores enalazar'!AJ$3000,MATCH(Formulas!A394,'BD Demog para scores enalazar'!A$2:'BD Demog para scores enalazar'!A$3000,0))=1,"SI","NO"),"")</f>
        <v/>
      </c>
      <c r="Y394" t="str" cm="1">
        <f t="array" ref="Y394">IF(AND(W394="NO",X394="NO"),_xlfn.IFS('Paraclinicos '!K393&lt;=91,3,'Paraclinicos '!K393&lt;94,2,'Paraclinicos '!K393&lt;96,1,'Paraclinicos '!K393&gt;=96,0),"")</f>
        <v/>
      </c>
      <c r="Z394" t="str" cm="1">
        <f t="array" ref="Z394">IF(OR(W394="SI",X394="SI"),_xlfn.IFS(OR(AND('Paraclinicos '!K393&lt;=83),AND('Paraclinicos '!K393&gt;=97,AA394=2)),3,OR(AND('Paraclinicos '!K393&lt;=86),AND('Paraclinicos '!K393&gt;=94,AA394=2)),2,OR(AND('Paraclinicos '!K393&lt;=88),AND('Paraclinicos '!K393&gt;=92,AA394=2)),1,OR(AND('Paraclinicos '!K393&gt;=88,'Paraclinicos '!K393&lt;=92),AND('Paraclinicos '!K393&gt;=93,AA394=0)),0),"")</f>
        <v/>
      </c>
      <c r="AA394" cm="1">
        <f t="array" ref="AA394">_xlfn.IFS('Paraclinicos '!E393="","",'Paraclinicos '!E393="Oxigeno",2,'Paraclinicos '!E393="Aire",0)</f>
        <v>2</v>
      </c>
    </row>
    <row r="395" spans="1:27" x14ac:dyDescent="0.25">
      <c r="A395">
        <f>'Paraclinicos '!A394</f>
        <v>61</v>
      </c>
      <c r="B395" s="3">
        <f>'Paraclinicos '!R394</f>
        <v>44301</v>
      </c>
      <c r="C395" cm="1">
        <f t="array" ref="C395">_xlfn.IFS('Paraclinicos '!Q394="","",'Paraclinicos '!Q394&gt;60,3,'Paraclinicos '!Q394&lt;=60,1)</f>
        <v>3</v>
      </c>
      <c r="D395" t="str">
        <f>IFERROR(IF(INDEX('BD Demog para scores enalazar'!BC$2:BC$3000,MATCH(Formulas!A395,'BD Demog para scores enalazar'!A$2:A$3000,0))=0,"SI","NO"),"")</f>
        <v/>
      </c>
      <c r="E395" t="str" cm="1">
        <f t="array" ref="E395">_xlfn.IFS(D395="","",D395="SI",4,D395="NO",1)</f>
        <v/>
      </c>
      <c r="F395" cm="1">
        <f t="array" ref="F395">_xlfn.IFS('Paraclinicos '!B394="","",'Paraclinicos '!B394&gt;1,1,'Paraclinicos '!B394&lt;=1,3)</f>
        <v>3</v>
      </c>
      <c r="G395" cm="1">
        <f t="array" ref="G395">_xlfn.IFS('Paraclinicos '!D394="","",AND('Paraclinicos '!D394&gt;=250,'Paraclinicos '!D394&lt;=500),2,'Paraclinicos '!D394&gt;500,3,'Paraclinicos '!D394&lt;250,1)</f>
        <v>3</v>
      </c>
      <c r="H395" s="50">
        <f t="shared" si="19"/>
        <v>9</v>
      </c>
      <c r="I395" cm="1">
        <f t="array" ref="I395">_xlfn.IFS('Paraclinicos '!Q394="","",'Paraclinicos '!Q394&gt;=65,1,'Paraclinicos '!Q394&lt;65,0)</f>
        <v>1</v>
      </c>
      <c r="J395" cm="1">
        <f t="array" ref="J395">_xlfn.IFS('Paraclinicos '!I394="","",'Paraclinicos '!I394&gt;7,1,'Paraclinicos '!I394&lt;=7,0)</f>
        <v>1</v>
      </c>
      <c r="K395" cm="1">
        <f t="array" ref="K395">_xlfn.IFS('Paraclinicos '!W394="","",'Paraclinicos '!W394&lt;=8,1,'Paraclinicos '!W394&gt;8,0)</f>
        <v>0</v>
      </c>
      <c r="L395" cm="1">
        <f t="array" ref="L395">_xlfn.IFS('Paraclinicos '!S394="","",'Paraclinicos '!S394&gt;=30,1,'Paraclinicos '!S394&lt;30,0)</f>
        <v>0</v>
      </c>
      <c r="M395" cm="1">
        <f t="array" ref="M395">_xlfn.IFS(OR('Paraclinicos '!T394="",'Paraclinicos '!U394=""),"",OR('Paraclinicos '!T394&lt;=90,'Paraclinicos '!U394&lt;=60),1,OR('Paraclinicos '!T394&gt;90,'Paraclinicos '!U394&gt;60),0)</f>
        <v>0</v>
      </c>
      <c r="N395" s="45">
        <f t="shared" si="20"/>
        <v>2</v>
      </c>
      <c r="O395" cm="1">
        <f t="array" ref="O395">_xlfn.IFS(OR('Paraclinicos '!M394="",'Paraclinicos '!N394="",'Paraclinicos '!N394=0),"",'Paraclinicos '!M394/'Paraclinicos '!N394&lt;100,4,'Paraclinicos '!M394/'Paraclinicos '!N394&lt;200,3,'Paraclinicos '!M394/'Paraclinicos '!N394&lt;300,2,'Paraclinicos '!M394/'Paraclinicos '!N394&lt;400,1,'Paraclinicos '!M394/'Paraclinicos '!N394&gt;=400,0)</f>
        <v>2</v>
      </c>
      <c r="P395" cm="1">
        <f t="array" ref="P395">_xlfn.IFS('Paraclinicos '!C394="","",'Paraclinicos '!C394&lt;20,4,'Paraclinicos '!C394&lt;50,3,'Paraclinicos '!C394&lt;100,2,'Paraclinicos '!C394&lt;150,1,'Paraclinicos '!C394&gt;150,0)</f>
        <v>0</v>
      </c>
      <c r="Q395" cm="1">
        <f t="array" ref="Q395">_xlfn.IFS('Paraclinicos '!O394="","",'Paraclinicos '!O394&lt;1.2,0,'Paraclinicos '!O394&lt;2,1,'Paraclinicos '!O394&lt;3.5,2,'Paraclinicos '!O394&lt;5,3,'Paraclinicos '!O394&gt;5,4)</f>
        <v>0</v>
      </c>
      <c r="R395" t="str" cm="1">
        <f t="array" ref="R395">_xlfn.IFS('Paraclinicos '!J394="","",'Paraclinicos '!J394&lt;1.2,0,'Paraclinicos '!J394&lt;2,1,'Paraclinicos '!J394&lt;6,2,'Paraclinicos '!J394&lt;12,3,'Paraclinicos '!J394&gt;=12,4)</f>
        <v/>
      </c>
      <c r="S395" cm="1">
        <f t="array" ref="S395">_xlfn.IFS('Paraclinicos '!Y394="","",'Paraclinicos '!Y394&lt;70,1,'Paraclinicos '!Y394&gt;=70,0)</f>
        <v>0</v>
      </c>
      <c r="T395" cm="1">
        <f t="array" ref="T395">_xlfn.IFS('Paraclinicos '!W394="","",'Paraclinicos '!W394&lt;6,4,'Paraclinicos '!W394&lt;10,3,'Paraclinicos '!W394&lt;13,2,'Paraclinicos '!W394&lt;15,1,'Paraclinicos '!W394=15,0)</f>
        <v>0</v>
      </c>
      <c r="U395" s="54">
        <f t="shared" si="18"/>
        <v>2</v>
      </c>
      <c r="V395" cm="1">
        <f t="array" ref="V395">_xlfn.IFS('Paraclinicos '!S394="","",OR('Paraclinicos '!S394&lt;=8,'Paraclinicos '!S394&gt;=25),3,'Paraclinicos '!S394&lt;12,1,'Paraclinicos '!S394&lt;21,0,'Paraclinicos '!S394&lt;25,2)</f>
        <v>0</v>
      </c>
      <c r="W395" t="str">
        <f>IFERROR(IF(INDEX('BD Demog para scores enalazar'!Y$2:'BD Demog para scores enalazar'!Y$3000,MATCH(Formulas!A395,'BD Demog para scores enalazar'!A$2:'BD Demog para scores enalazar'!A$3000,0))=1,"SI","NO"),"")</f>
        <v/>
      </c>
      <c r="X395" s="9" t="str">
        <f>IFERROR(IF(INDEX('BD Demog para scores enalazar'!AJ$2:'BD Demog para scores enalazar'!AJ$3000,MATCH(Formulas!A395,'BD Demog para scores enalazar'!A$2:'BD Demog para scores enalazar'!A$3000,0))=1,"SI","NO"),"")</f>
        <v/>
      </c>
      <c r="Y395" t="str" cm="1">
        <f t="array" ref="Y395">IF(AND(W395="NO",X395="NO"),_xlfn.IFS('Paraclinicos '!K394&lt;=91,3,'Paraclinicos '!K394&lt;94,2,'Paraclinicos '!K394&lt;96,1,'Paraclinicos '!K394&gt;=96,0),"")</f>
        <v/>
      </c>
      <c r="Z395" t="str" cm="1">
        <f t="array" ref="Z395">IF(OR(W395="SI",X395="SI"),_xlfn.IFS(OR(AND('Paraclinicos '!K394&lt;=83),AND('Paraclinicos '!K394&gt;=97,AA395=2)),3,OR(AND('Paraclinicos '!K394&lt;=86),AND('Paraclinicos '!K394&gt;=94,AA395=2)),2,OR(AND('Paraclinicos '!K394&lt;=88),AND('Paraclinicos '!K394&gt;=92,AA395=2)),1,OR(AND('Paraclinicos '!K394&gt;=88,'Paraclinicos '!K394&lt;=92),AND('Paraclinicos '!K394&gt;=93,AA395=0)),0),"")</f>
        <v/>
      </c>
      <c r="AA395" cm="1">
        <f t="array" ref="AA395">_xlfn.IFS('Paraclinicos '!E394="","",'Paraclinicos '!E394="Oxigeno",2,'Paraclinicos '!E394="Aire",0)</f>
        <v>2</v>
      </c>
    </row>
    <row r="396" spans="1:27" x14ac:dyDescent="0.25">
      <c r="A396">
        <f>'Paraclinicos '!A395</f>
        <v>62</v>
      </c>
      <c r="B396" s="3">
        <f>'Paraclinicos '!R395</f>
        <v>44321</v>
      </c>
      <c r="C396" cm="1">
        <f t="array" ref="C396">_xlfn.IFS('Paraclinicos '!Q395="","",'Paraclinicos '!Q395&gt;60,3,'Paraclinicos '!Q395&lt;=60,1)</f>
        <v>3</v>
      </c>
      <c r="D396" t="str">
        <f>IFERROR(IF(INDEX('BD Demog para scores enalazar'!BC$2:BC$3000,MATCH(Formulas!A396,'BD Demog para scores enalazar'!A$2:A$3000,0))=0,"SI","NO"),"")</f>
        <v/>
      </c>
      <c r="E396" t="str" cm="1">
        <f t="array" ref="E396">_xlfn.IFS(D396="","",D396="SI",4,D396="NO",1)</f>
        <v/>
      </c>
      <c r="F396" cm="1">
        <f t="array" ref="F396">_xlfn.IFS('Paraclinicos '!B395="","",'Paraclinicos '!B395&gt;1,1,'Paraclinicos '!B395&lt;=1,3)</f>
        <v>3</v>
      </c>
      <c r="G396" t="str" cm="1">
        <f t="array" ref="G396">_xlfn.IFS('Paraclinicos '!D395="","",AND('Paraclinicos '!D395&gt;=250,'Paraclinicos '!D395&lt;=500),2,'Paraclinicos '!D395&gt;500,3,'Paraclinicos '!D395&lt;250,1)</f>
        <v/>
      </c>
      <c r="H396" s="50">
        <f t="shared" si="19"/>
        <v>6</v>
      </c>
      <c r="I396" cm="1">
        <f t="array" ref="I396">_xlfn.IFS('Paraclinicos '!Q395="","",'Paraclinicos '!Q395&gt;=65,1,'Paraclinicos '!Q395&lt;65,0)</f>
        <v>1</v>
      </c>
      <c r="J396" cm="1">
        <f t="array" ref="J396">_xlfn.IFS('Paraclinicos '!I395="","",'Paraclinicos '!I395&gt;7,1,'Paraclinicos '!I395&lt;=7,0)</f>
        <v>1</v>
      </c>
      <c r="K396" cm="1">
        <f t="array" ref="K396">_xlfn.IFS('Paraclinicos '!W395="","",'Paraclinicos '!W395&lt;=8,1,'Paraclinicos '!W395&gt;8,0)</f>
        <v>1</v>
      </c>
      <c r="L396" cm="1">
        <f t="array" ref="L396">_xlfn.IFS('Paraclinicos '!S395="","",'Paraclinicos '!S395&gt;=30,1,'Paraclinicos '!S395&lt;30,0)</f>
        <v>0</v>
      </c>
      <c r="M396" cm="1">
        <f t="array" ref="M396">_xlfn.IFS(OR('Paraclinicos '!T395="",'Paraclinicos '!U395=""),"",OR('Paraclinicos '!T395&lt;=90,'Paraclinicos '!U395&lt;=60),1,OR('Paraclinicos '!T395&gt;90,'Paraclinicos '!U395&gt;60),0)</f>
        <v>0</v>
      </c>
      <c r="N396" s="45">
        <f t="shared" si="20"/>
        <v>3</v>
      </c>
      <c r="O396" cm="1">
        <f t="array" ref="O396">_xlfn.IFS(OR('Paraclinicos '!M395="",'Paraclinicos '!N395="",'Paraclinicos '!N395=0),"",'Paraclinicos '!M395/'Paraclinicos '!N395&lt;100,4,'Paraclinicos '!M395/'Paraclinicos '!N395&lt;200,3,'Paraclinicos '!M395/'Paraclinicos '!N395&lt;300,2,'Paraclinicos '!M395/'Paraclinicos '!N395&lt;400,1,'Paraclinicos '!M395/'Paraclinicos '!N395&gt;=400,0)</f>
        <v>1</v>
      </c>
      <c r="P396" cm="1">
        <f t="array" ref="P396">_xlfn.IFS('Paraclinicos '!C395="","",'Paraclinicos '!C395&lt;20,4,'Paraclinicos '!C395&lt;50,3,'Paraclinicos '!C395&lt;100,2,'Paraclinicos '!C395&lt;150,1,'Paraclinicos '!C395&gt;150,0)</f>
        <v>2</v>
      </c>
      <c r="Q396" cm="1">
        <f t="array" ref="Q396">_xlfn.IFS('Paraclinicos '!O395="","",'Paraclinicos '!O395&lt;1.2,0,'Paraclinicos '!O395&lt;2,1,'Paraclinicos '!O395&lt;3.5,2,'Paraclinicos '!O395&lt;5,3,'Paraclinicos '!O395&gt;5,4)</f>
        <v>0</v>
      </c>
      <c r="R396" cm="1">
        <f t="array" ref="R396">_xlfn.IFS('Paraclinicos '!J395="","",'Paraclinicos '!J395&lt;1.2,0,'Paraclinicos '!J395&lt;2,1,'Paraclinicos '!J395&lt;6,2,'Paraclinicos '!J395&lt;12,3,'Paraclinicos '!J395&gt;=12,4)</f>
        <v>0</v>
      </c>
      <c r="S396" cm="1">
        <f t="array" ref="S396">_xlfn.IFS('Paraclinicos '!Y395="","",'Paraclinicos '!Y395&lt;70,1,'Paraclinicos '!Y395&gt;=70,0)</f>
        <v>0</v>
      </c>
      <c r="T396" cm="1">
        <f t="array" ref="T396">_xlfn.IFS('Paraclinicos '!W395="","",'Paraclinicos '!W395&lt;6,4,'Paraclinicos '!W395&lt;10,3,'Paraclinicos '!W395&lt;13,2,'Paraclinicos '!W395&lt;15,1,'Paraclinicos '!W395=15,0)</f>
        <v>4</v>
      </c>
      <c r="U396" s="54">
        <f t="shared" si="18"/>
        <v>7</v>
      </c>
      <c r="V396" cm="1">
        <f t="array" ref="V396">_xlfn.IFS('Paraclinicos '!S395="","",OR('Paraclinicos '!S395&lt;=8,'Paraclinicos '!S395&gt;=25),3,'Paraclinicos '!S395&lt;12,1,'Paraclinicos '!S395&lt;21,0,'Paraclinicos '!S395&lt;25,2)</f>
        <v>3</v>
      </c>
      <c r="W396" t="str">
        <f>IFERROR(IF(INDEX('BD Demog para scores enalazar'!Y$2:'BD Demog para scores enalazar'!Y$3000,MATCH(Formulas!A396,'BD Demog para scores enalazar'!A$2:'BD Demog para scores enalazar'!A$3000,0))=1,"SI","NO"),"")</f>
        <v/>
      </c>
      <c r="X396" s="9" t="str">
        <f>IFERROR(IF(INDEX('BD Demog para scores enalazar'!AJ$2:'BD Demog para scores enalazar'!AJ$3000,MATCH(Formulas!A396,'BD Demog para scores enalazar'!A$2:'BD Demog para scores enalazar'!A$3000,0))=1,"SI","NO"),"")</f>
        <v/>
      </c>
      <c r="Y396" t="str" cm="1">
        <f t="array" ref="Y396">IF(AND(W396="NO",X396="NO"),_xlfn.IFS('Paraclinicos '!K395&lt;=91,3,'Paraclinicos '!K395&lt;94,2,'Paraclinicos '!K395&lt;96,1,'Paraclinicos '!K395&gt;=96,0),"")</f>
        <v/>
      </c>
      <c r="Z396" t="str" cm="1">
        <f t="array" ref="Z396">IF(OR(W396="SI",X396="SI"),_xlfn.IFS(OR(AND('Paraclinicos '!K395&lt;=83),AND('Paraclinicos '!K395&gt;=97,AA396=2)),3,OR(AND('Paraclinicos '!K395&lt;=86),AND('Paraclinicos '!K395&gt;=94,AA396=2)),2,OR(AND('Paraclinicos '!K395&lt;=88),AND('Paraclinicos '!K395&gt;=92,AA396=2)),1,OR(AND('Paraclinicos '!K395&gt;=88,'Paraclinicos '!K395&lt;=92),AND('Paraclinicos '!K395&gt;=93,AA396=0)),0),"")</f>
        <v/>
      </c>
      <c r="AA396" cm="1">
        <f t="array" ref="AA396">_xlfn.IFS('Paraclinicos '!E395="","",'Paraclinicos '!E395="Oxigeno",2,'Paraclinicos '!E395="Aire",0)</f>
        <v>2</v>
      </c>
    </row>
    <row r="397" spans="1:27" x14ac:dyDescent="0.25">
      <c r="A397">
        <f>'Paraclinicos '!A396</f>
        <v>63</v>
      </c>
      <c r="B397" s="3">
        <f>'Paraclinicos '!R396</f>
        <v>44282</v>
      </c>
      <c r="C397" cm="1">
        <f t="array" ref="C397">_xlfn.IFS('Paraclinicos '!Q396="","",'Paraclinicos '!Q396&gt;60,3,'Paraclinicos '!Q396&lt;=60,1)</f>
        <v>3</v>
      </c>
      <c r="D397" t="str">
        <f>IFERROR(IF(INDEX('BD Demog para scores enalazar'!BC$2:BC$3000,MATCH(Formulas!A397,'BD Demog para scores enalazar'!A$2:A$3000,0))=0,"SI","NO"),"")</f>
        <v>SI</v>
      </c>
      <c r="E397" cm="1">
        <f t="array" ref="E397">_xlfn.IFS(D397="","",D397="SI",4,D397="NO",1)</f>
        <v>4</v>
      </c>
      <c r="F397" cm="1">
        <f t="array" ref="F397">_xlfn.IFS('Paraclinicos '!B396="","",'Paraclinicos '!B396&gt;1,1,'Paraclinicos '!B396&lt;=1,3)</f>
        <v>3</v>
      </c>
      <c r="G397" cm="1">
        <f t="array" ref="G397">_xlfn.IFS('Paraclinicos '!D396="","",AND('Paraclinicos '!D396&gt;=250,'Paraclinicos '!D396&lt;=500),2,'Paraclinicos '!D396&gt;500,3,'Paraclinicos '!D396&lt;250,1)</f>
        <v>2</v>
      </c>
      <c r="H397" s="50">
        <f t="shared" si="19"/>
        <v>12</v>
      </c>
      <c r="I397" cm="1">
        <f t="array" ref="I397">_xlfn.IFS('Paraclinicos '!Q396="","",'Paraclinicos '!Q396&gt;=65,1,'Paraclinicos '!Q396&lt;65,0)</f>
        <v>1</v>
      </c>
      <c r="J397" cm="1">
        <f t="array" ref="J397">_xlfn.IFS('Paraclinicos '!I396="","",'Paraclinicos '!I396&gt;7,1,'Paraclinicos '!I396&lt;=7,0)</f>
        <v>1</v>
      </c>
      <c r="K397" cm="1">
        <f t="array" ref="K397">_xlfn.IFS('Paraclinicos '!W396="","",'Paraclinicos '!W396&lt;=8,1,'Paraclinicos '!W396&gt;8,0)</f>
        <v>1</v>
      </c>
      <c r="L397" cm="1">
        <f t="array" ref="L397">_xlfn.IFS('Paraclinicos '!S396="","",'Paraclinicos '!S396&gt;=30,1,'Paraclinicos '!S396&lt;30,0)</f>
        <v>0</v>
      </c>
      <c r="M397" cm="1">
        <f t="array" ref="M397">_xlfn.IFS(OR('Paraclinicos '!T396="",'Paraclinicos '!U396=""),"",OR('Paraclinicos '!T396&lt;=90,'Paraclinicos '!U396&lt;=60),1,OR('Paraclinicos '!T396&gt;90,'Paraclinicos '!U396&gt;60),0)</f>
        <v>1</v>
      </c>
      <c r="N397" s="45">
        <f t="shared" si="20"/>
        <v>5</v>
      </c>
      <c r="O397" cm="1">
        <f t="array" ref="O397">_xlfn.IFS(OR('Paraclinicos '!M396="",'Paraclinicos '!N396="",'Paraclinicos '!N396=0),"",'Paraclinicos '!M396/'Paraclinicos '!N396&lt;100,4,'Paraclinicos '!M396/'Paraclinicos '!N396&lt;200,3,'Paraclinicos '!M396/'Paraclinicos '!N396&lt;300,2,'Paraclinicos '!M396/'Paraclinicos '!N396&lt;400,1,'Paraclinicos '!M396/'Paraclinicos '!N396&gt;=400,0)</f>
        <v>2</v>
      </c>
      <c r="P397" cm="1">
        <f t="array" ref="P397">_xlfn.IFS('Paraclinicos '!C396="","",'Paraclinicos '!C396&lt;20,4,'Paraclinicos '!C396&lt;50,3,'Paraclinicos '!C396&lt;100,2,'Paraclinicos '!C396&lt;150,1,'Paraclinicos '!C396&gt;150,0)</f>
        <v>0</v>
      </c>
      <c r="Q397" cm="1">
        <f t="array" ref="Q397">_xlfn.IFS('Paraclinicos '!O396="","",'Paraclinicos '!O396&lt;1.2,0,'Paraclinicos '!O396&lt;2,1,'Paraclinicos '!O396&lt;3.5,2,'Paraclinicos '!O396&lt;5,3,'Paraclinicos '!O396&gt;5,4)</f>
        <v>0</v>
      </c>
      <c r="R397" cm="1">
        <f t="array" ref="R397">_xlfn.IFS('Paraclinicos '!J396="","",'Paraclinicos '!J396&lt;1.2,0,'Paraclinicos '!J396&lt;2,1,'Paraclinicos '!J396&lt;6,2,'Paraclinicos '!J396&lt;12,3,'Paraclinicos '!J396&gt;=12,4)</f>
        <v>0</v>
      </c>
      <c r="S397" cm="1">
        <f t="array" ref="S397">_xlfn.IFS('Paraclinicos '!Y396="","",'Paraclinicos '!Y396&lt;70,1,'Paraclinicos '!Y396&gt;=70,0)</f>
        <v>1</v>
      </c>
      <c r="T397" cm="1">
        <f t="array" ref="T397">_xlfn.IFS('Paraclinicos '!W396="","",'Paraclinicos '!W396&lt;6,4,'Paraclinicos '!W396&lt;10,3,'Paraclinicos '!W396&lt;13,2,'Paraclinicos '!W396&lt;15,1,'Paraclinicos '!W396=15,0)</f>
        <v>4</v>
      </c>
      <c r="U397" s="54">
        <f t="shared" si="18"/>
        <v>7</v>
      </c>
      <c r="V397" cm="1">
        <f t="array" ref="V397">_xlfn.IFS('Paraclinicos '!S396="","",OR('Paraclinicos '!S396&lt;=8,'Paraclinicos '!S396&gt;=25),3,'Paraclinicos '!S396&lt;12,1,'Paraclinicos '!S396&lt;21,0,'Paraclinicos '!S396&lt;25,2)</f>
        <v>0</v>
      </c>
      <c r="W397" t="str">
        <f>IFERROR(IF(INDEX('BD Demog para scores enalazar'!Y$2:'BD Demog para scores enalazar'!Y$3000,MATCH(Formulas!A397,'BD Demog para scores enalazar'!A$2:'BD Demog para scores enalazar'!A$3000,0))=1,"SI","NO"),"")</f>
        <v>NO</v>
      </c>
      <c r="X397" s="9" t="str">
        <f>IFERROR(IF(INDEX('BD Demog para scores enalazar'!AJ$2:'BD Demog para scores enalazar'!AJ$3000,MATCH(Formulas!A397,'BD Demog para scores enalazar'!A$2:'BD Demog para scores enalazar'!A$3000,0))=1,"SI","NO"),"")</f>
        <v>NO</v>
      </c>
      <c r="Y397" cm="1">
        <f t="array" ref="Y397">IF(AND(W397="NO",X397="NO"),_xlfn.IFS('Paraclinicos '!K396&lt;=91,3,'Paraclinicos '!K396&lt;94,2,'Paraclinicos '!K396&lt;96,1,'Paraclinicos '!K396&gt;=96,0),"")</f>
        <v>3</v>
      </c>
      <c r="Z397" t="str" cm="1">
        <f t="array" ref="Z397">IF(OR(W397="SI",X397="SI"),_xlfn.IFS(OR(AND('Paraclinicos '!K396&lt;=83),AND('Paraclinicos '!K396&gt;=97,AA397=2)),3,OR(AND('Paraclinicos '!K396&lt;=86),AND('Paraclinicos '!K396&gt;=94,AA397=2)),2,OR(AND('Paraclinicos '!K396&lt;=88),AND('Paraclinicos '!K396&gt;=92,AA397=2)),1,OR(AND('Paraclinicos '!K396&gt;=88,'Paraclinicos '!K396&lt;=92),AND('Paraclinicos '!K396&gt;=93,AA397=0)),0),"")</f>
        <v/>
      </c>
      <c r="AA397" cm="1">
        <f t="array" ref="AA397">_xlfn.IFS('Paraclinicos '!E396="","",'Paraclinicos '!E396="Oxigeno",2,'Paraclinicos '!E396="Aire",0)</f>
        <v>2</v>
      </c>
    </row>
    <row r="398" spans="1:27" x14ac:dyDescent="0.25">
      <c r="A398">
        <f>'Paraclinicos '!A397</f>
        <v>63</v>
      </c>
      <c r="B398" s="3">
        <f>'Paraclinicos '!R397</f>
        <v>44283</v>
      </c>
      <c r="C398" cm="1">
        <f t="array" ref="C398">_xlfn.IFS('Paraclinicos '!Q397="","",'Paraclinicos '!Q397&gt;60,3,'Paraclinicos '!Q397&lt;=60,1)</f>
        <v>3</v>
      </c>
      <c r="D398" t="str">
        <f>IFERROR(IF(INDEX('BD Demog para scores enalazar'!BC$2:BC$3000,MATCH(Formulas!A398,'BD Demog para scores enalazar'!A$2:A$3000,0))=0,"SI","NO"),"")</f>
        <v>SI</v>
      </c>
      <c r="E398" cm="1">
        <f t="array" ref="E398">_xlfn.IFS(D398="","",D398="SI",4,D398="NO",1)</f>
        <v>4</v>
      </c>
      <c r="F398" cm="1">
        <f t="array" ref="F398">_xlfn.IFS('Paraclinicos '!B397="","",'Paraclinicos '!B397&gt;1,1,'Paraclinicos '!B397&lt;=1,3)</f>
        <v>3</v>
      </c>
      <c r="G398" t="str" cm="1">
        <f t="array" ref="G398">_xlfn.IFS('Paraclinicos '!D397="","",AND('Paraclinicos '!D397&gt;=250,'Paraclinicos '!D397&lt;=500),2,'Paraclinicos '!D397&gt;500,3,'Paraclinicos '!D397&lt;250,1)</f>
        <v/>
      </c>
      <c r="H398" s="50">
        <f t="shared" si="19"/>
        <v>10</v>
      </c>
      <c r="I398" cm="1">
        <f t="array" ref="I398">_xlfn.IFS('Paraclinicos '!Q397="","",'Paraclinicos '!Q397&gt;=65,1,'Paraclinicos '!Q397&lt;65,0)</f>
        <v>1</v>
      </c>
      <c r="J398" cm="1">
        <f t="array" ref="J398">_xlfn.IFS('Paraclinicos '!I397="","",'Paraclinicos '!I397&gt;7,1,'Paraclinicos '!I397&lt;=7,0)</f>
        <v>1</v>
      </c>
      <c r="K398" cm="1">
        <f t="array" ref="K398">_xlfn.IFS('Paraclinicos '!W397="","",'Paraclinicos '!W397&lt;=8,1,'Paraclinicos '!W397&gt;8,0)</f>
        <v>1</v>
      </c>
      <c r="L398" cm="1">
        <f t="array" ref="L398">_xlfn.IFS('Paraclinicos '!S397="","",'Paraclinicos '!S397&gt;=30,1,'Paraclinicos '!S397&lt;30,0)</f>
        <v>0</v>
      </c>
      <c r="M398" cm="1">
        <f t="array" ref="M398">_xlfn.IFS(OR('Paraclinicos '!T397="",'Paraclinicos '!U397=""),"",OR('Paraclinicos '!T397&lt;=90,'Paraclinicos '!U397&lt;=60),1,OR('Paraclinicos '!T397&gt;90,'Paraclinicos '!U397&gt;60),0)</f>
        <v>0</v>
      </c>
      <c r="N398" s="45">
        <f t="shared" si="20"/>
        <v>5</v>
      </c>
      <c r="O398" cm="1">
        <f t="array" ref="O398">_xlfn.IFS(OR('Paraclinicos '!M397="",'Paraclinicos '!N397="",'Paraclinicos '!N397=0),"",'Paraclinicos '!M397/'Paraclinicos '!N397&lt;100,4,'Paraclinicos '!M397/'Paraclinicos '!N397&lt;200,3,'Paraclinicos '!M397/'Paraclinicos '!N397&lt;300,2,'Paraclinicos '!M397/'Paraclinicos '!N397&lt;400,1,'Paraclinicos '!M397/'Paraclinicos '!N397&gt;=400,0)</f>
        <v>2</v>
      </c>
      <c r="P398" cm="1">
        <f t="array" ref="P398">_xlfn.IFS('Paraclinicos '!C397="","",'Paraclinicos '!C397&lt;20,4,'Paraclinicos '!C397&lt;50,3,'Paraclinicos '!C397&lt;100,2,'Paraclinicos '!C397&lt;150,1,'Paraclinicos '!C397&gt;150,0)</f>
        <v>0</v>
      </c>
      <c r="Q398" cm="1">
        <f t="array" ref="Q398">_xlfn.IFS('Paraclinicos '!O397="","",'Paraclinicos '!O397&lt;1.2,0,'Paraclinicos '!O397&lt;2,1,'Paraclinicos '!O397&lt;3.5,2,'Paraclinicos '!O397&lt;5,3,'Paraclinicos '!O397&gt;5,4)</f>
        <v>0</v>
      </c>
      <c r="R398" cm="1">
        <f t="array" ref="R398">_xlfn.IFS('Paraclinicos '!J397="","",'Paraclinicos '!J397&lt;1.2,0,'Paraclinicos '!J397&lt;2,1,'Paraclinicos '!J397&lt;6,2,'Paraclinicos '!J397&lt;12,3,'Paraclinicos '!J397&gt;=12,4)</f>
        <v>0</v>
      </c>
      <c r="S398" cm="1">
        <f t="array" ref="S398">_xlfn.IFS('Paraclinicos '!Y397="","",'Paraclinicos '!Y397&lt;70,1,'Paraclinicos '!Y397&gt;=70,0)</f>
        <v>0</v>
      </c>
      <c r="T398" cm="1">
        <f t="array" ref="T398">_xlfn.IFS('Paraclinicos '!W397="","",'Paraclinicos '!W397&lt;6,4,'Paraclinicos '!W397&lt;10,3,'Paraclinicos '!W397&lt;13,2,'Paraclinicos '!W397&lt;15,1,'Paraclinicos '!W397=15,0)</f>
        <v>4</v>
      </c>
      <c r="U398" s="54">
        <f t="shared" si="18"/>
        <v>6</v>
      </c>
      <c r="V398" cm="1">
        <f t="array" ref="V398">_xlfn.IFS('Paraclinicos '!S397="","",OR('Paraclinicos '!S397&lt;=8,'Paraclinicos '!S397&gt;=25),3,'Paraclinicos '!S397&lt;12,1,'Paraclinicos '!S397&lt;21,0,'Paraclinicos '!S397&lt;25,2)</f>
        <v>2</v>
      </c>
      <c r="W398" t="str">
        <f>IFERROR(IF(INDEX('BD Demog para scores enalazar'!Y$2:'BD Demog para scores enalazar'!Y$3000,MATCH(Formulas!A398,'BD Demog para scores enalazar'!A$2:'BD Demog para scores enalazar'!A$3000,0))=1,"SI","NO"),"")</f>
        <v>NO</v>
      </c>
      <c r="X398" s="9" t="str">
        <f>IFERROR(IF(INDEX('BD Demog para scores enalazar'!AJ$2:'BD Demog para scores enalazar'!AJ$3000,MATCH(Formulas!A398,'BD Demog para scores enalazar'!A$2:'BD Demog para scores enalazar'!A$3000,0))=1,"SI","NO"),"")</f>
        <v>NO</v>
      </c>
      <c r="Y398" cm="1">
        <f t="array" ref="Y398">IF(AND(W398="NO",X398="NO"),_xlfn.IFS('Paraclinicos '!K397&lt;=91,3,'Paraclinicos '!K397&lt;94,2,'Paraclinicos '!K397&lt;96,1,'Paraclinicos '!K397&gt;=96,0),"")</f>
        <v>3</v>
      </c>
      <c r="Z398" t="str" cm="1">
        <f t="array" ref="Z398">IF(OR(W398="SI",X398="SI"),_xlfn.IFS(OR(AND('Paraclinicos '!K397&lt;=83),AND('Paraclinicos '!K397&gt;=97,AA398=2)),3,OR(AND('Paraclinicos '!K397&lt;=86),AND('Paraclinicos '!K397&gt;=94,AA398=2)),2,OR(AND('Paraclinicos '!K397&lt;=88),AND('Paraclinicos '!K397&gt;=92,AA398=2)),1,OR(AND('Paraclinicos '!K397&gt;=88,'Paraclinicos '!K397&lt;=92),AND('Paraclinicos '!K397&gt;=93,AA398=0)),0),"")</f>
        <v/>
      </c>
      <c r="AA398" cm="1">
        <f t="array" ref="AA398">_xlfn.IFS('Paraclinicos '!E397="","",'Paraclinicos '!E397="Oxigeno",2,'Paraclinicos '!E397="Aire",0)</f>
        <v>2</v>
      </c>
    </row>
    <row r="399" spans="1:27" x14ac:dyDescent="0.25">
      <c r="A399">
        <f>'Paraclinicos '!A398</f>
        <v>63</v>
      </c>
      <c r="B399" s="3">
        <f>'Paraclinicos '!R398</f>
        <v>44285</v>
      </c>
      <c r="C399" cm="1">
        <f t="array" ref="C399">_xlfn.IFS('Paraclinicos '!Q398="","",'Paraclinicos '!Q398&gt;60,3,'Paraclinicos '!Q398&lt;=60,1)</f>
        <v>3</v>
      </c>
      <c r="D399" t="str">
        <f>IFERROR(IF(INDEX('BD Demog para scores enalazar'!BC$2:BC$3000,MATCH(Formulas!A399,'BD Demog para scores enalazar'!A$2:A$3000,0))=0,"SI","NO"),"")</f>
        <v>SI</v>
      </c>
      <c r="E399" cm="1">
        <f t="array" ref="E399">_xlfn.IFS(D399="","",D399="SI",4,D399="NO",1)</f>
        <v>4</v>
      </c>
      <c r="F399" cm="1">
        <f t="array" ref="F399">_xlfn.IFS('Paraclinicos '!B398="","",'Paraclinicos '!B398&gt;1,1,'Paraclinicos '!B398&lt;=1,3)</f>
        <v>3</v>
      </c>
      <c r="G399" t="str" cm="1">
        <f t="array" ref="G399">_xlfn.IFS('Paraclinicos '!D398="","",AND('Paraclinicos '!D398&gt;=250,'Paraclinicos '!D398&lt;=500),2,'Paraclinicos '!D398&gt;500,3,'Paraclinicos '!D398&lt;250,1)</f>
        <v/>
      </c>
      <c r="H399" s="50">
        <f t="shared" si="19"/>
        <v>10</v>
      </c>
      <c r="I399" cm="1">
        <f t="array" ref="I399">_xlfn.IFS('Paraclinicos '!Q398="","",'Paraclinicos '!Q398&gt;=65,1,'Paraclinicos '!Q398&lt;65,0)</f>
        <v>1</v>
      </c>
      <c r="J399" cm="1">
        <f t="array" ref="J399">_xlfn.IFS('Paraclinicos '!I398="","",'Paraclinicos '!I398&gt;7,1,'Paraclinicos '!I398&lt;=7,0)</f>
        <v>1</v>
      </c>
      <c r="K399" cm="1">
        <f t="array" ref="K399">_xlfn.IFS('Paraclinicos '!W398="","",'Paraclinicos '!W398&lt;=8,1,'Paraclinicos '!W398&gt;8,0)</f>
        <v>0</v>
      </c>
      <c r="L399" cm="1">
        <f t="array" ref="L399">_xlfn.IFS('Paraclinicos '!S398="","",'Paraclinicos '!S398&gt;=30,1,'Paraclinicos '!S398&lt;30,0)</f>
        <v>0</v>
      </c>
      <c r="M399" cm="1">
        <f t="array" ref="M399">_xlfn.IFS(OR('Paraclinicos '!T398="",'Paraclinicos '!U398=""),"",OR('Paraclinicos '!T398&lt;=90,'Paraclinicos '!U398&lt;=60),1,OR('Paraclinicos '!T398&gt;90,'Paraclinicos '!U398&gt;60),0)</f>
        <v>0</v>
      </c>
      <c r="N399" s="45">
        <f t="shared" si="20"/>
        <v>3</v>
      </c>
      <c r="O399" cm="1">
        <f t="array" ref="O399">_xlfn.IFS(OR('Paraclinicos '!M398="",'Paraclinicos '!N398="",'Paraclinicos '!N398=0),"",'Paraclinicos '!M398/'Paraclinicos '!N398&lt;100,4,'Paraclinicos '!M398/'Paraclinicos '!N398&lt;200,3,'Paraclinicos '!M398/'Paraclinicos '!N398&lt;300,2,'Paraclinicos '!M398/'Paraclinicos '!N398&lt;400,1,'Paraclinicos '!M398/'Paraclinicos '!N398&gt;=400,0)</f>
        <v>3</v>
      </c>
      <c r="P399" cm="1">
        <f t="array" ref="P399">_xlfn.IFS('Paraclinicos '!C398="","",'Paraclinicos '!C398&lt;20,4,'Paraclinicos '!C398&lt;50,3,'Paraclinicos '!C398&lt;100,2,'Paraclinicos '!C398&lt;150,1,'Paraclinicos '!C398&gt;150,0)</f>
        <v>0</v>
      </c>
      <c r="Q399" cm="1">
        <f t="array" ref="Q399">_xlfn.IFS('Paraclinicos '!O398="","",'Paraclinicos '!O398&lt;1.2,0,'Paraclinicos '!O398&lt;2,1,'Paraclinicos '!O398&lt;3.5,2,'Paraclinicos '!O398&lt;5,3,'Paraclinicos '!O398&gt;5,4)</f>
        <v>0</v>
      </c>
      <c r="R399" t="str" cm="1">
        <f t="array" ref="R399">_xlfn.IFS('Paraclinicos '!J398="","",'Paraclinicos '!J398&lt;1.2,0,'Paraclinicos '!J398&lt;2,1,'Paraclinicos '!J398&lt;6,2,'Paraclinicos '!J398&lt;12,3,'Paraclinicos '!J398&gt;=12,4)</f>
        <v/>
      </c>
      <c r="S399" cm="1">
        <f t="array" ref="S399">_xlfn.IFS('Paraclinicos '!Y398="","",'Paraclinicos '!Y398&lt;70,1,'Paraclinicos '!Y398&gt;=70,0)</f>
        <v>0</v>
      </c>
      <c r="T399" cm="1">
        <f t="array" ref="T399">_xlfn.IFS('Paraclinicos '!W398="","",'Paraclinicos '!W398&lt;6,4,'Paraclinicos '!W398&lt;10,3,'Paraclinicos '!W398&lt;13,2,'Paraclinicos '!W398&lt;15,1,'Paraclinicos '!W398=15,0)</f>
        <v>3</v>
      </c>
      <c r="U399" s="54">
        <f t="shared" si="18"/>
        <v>6</v>
      </c>
      <c r="V399" cm="1">
        <f t="array" ref="V399">_xlfn.IFS('Paraclinicos '!S398="","",OR('Paraclinicos '!S398&lt;=8,'Paraclinicos '!S398&gt;=25),3,'Paraclinicos '!S398&lt;12,1,'Paraclinicos '!S398&lt;21,0,'Paraclinicos '!S398&lt;25,2)</f>
        <v>0</v>
      </c>
      <c r="W399" t="str">
        <f>IFERROR(IF(INDEX('BD Demog para scores enalazar'!Y$2:'BD Demog para scores enalazar'!Y$3000,MATCH(Formulas!A399,'BD Demog para scores enalazar'!A$2:'BD Demog para scores enalazar'!A$3000,0))=1,"SI","NO"),"")</f>
        <v>NO</v>
      </c>
      <c r="X399" s="9" t="str">
        <f>IFERROR(IF(INDEX('BD Demog para scores enalazar'!AJ$2:'BD Demog para scores enalazar'!AJ$3000,MATCH(Formulas!A399,'BD Demog para scores enalazar'!A$2:'BD Demog para scores enalazar'!A$3000,0))=1,"SI","NO"),"")</f>
        <v>NO</v>
      </c>
      <c r="Y399" cm="1">
        <f t="array" ref="Y399">IF(AND(W399="NO",X399="NO"),_xlfn.IFS('Paraclinicos '!K398&lt;=91,3,'Paraclinicos '!K398&lt;94,2,'Paraclinicos '!K398&lt;96,1,'Paraclinicos '!K398&gt;=96,0),"")</f>
        <v>3</v>
      </c>
      <c r="Z399" t="str" cm="1">
        <f t="array" ref="Z399">IF(OR(W399="SI",X399="SI"),_xlfn.IFS(OR(AND('Paraclinicos '!K398&lt;=83),AND('Paraclinicos '!K398&gt;=97,AA399=2)),3,OR(AND('Paraclinicos '!K398&lt;=86),AND('Paraclinicos '!K398&gt;=94,AA399=2)),2,OR(AND('Paraclinicos '!K398&lt;=88),AND('Paraclinicos '!K398&gt;=92,AA399=2)),1,OR(AND('Paraclinicos '!K398&gt;=88,'Paraclinicos '!K398&lt;=92),AND('Paraclinicos '!K398&gt;=93,AA399=0)),0),"")</f>
        <v/>
      </c>
      <c r="AA399" cm="1">
        <f t="array" ref="AA399">_xlfn.IFS('Paraclinicos '!E398="","",'Paraclinicos '!E398="Oxigeno",2,'Paraclinicos '!E398="Aire",0)</f>
        <v>2</v>
      </c>
    </row>
    <row r="400" spans="1:27" x14ac:dyDescent="0.25">
      <c r="A400">
        <f>'Paraclinicos '!A399</f>
        <v>63</v>
      </c>
      <c r="B400" s="3">
        <f>'Paraclinicos '!R399</f>
        <v>44285</v>
      </c>
      <c r="C400" cm="1">
        <f t="array" ref="C400">_xlfn.IFS('Paraclinicos '!Q399="","",'Paraclinicos '!Q399&gt;60,3,'Paraclinicos '!Q399&lt;=60,1)</f>
        <v>3</v>
      </c>
      <c r="D400" t="str">
        <f>IFERROR(IF(INDEX('BD Demog para scores enalazar'!BC$2:BC$3000,MATCH(Formulas!A400,'BD Demog para scores enalazar'!A$2:A$3000,0))=0,"SI","NO"),"")</f>
        <v>SI</v>
      </c>
      <c r="E400" cm="1">
        <f t="array" ref="E400">_xlfn.IFS(D400="","",D400="SI",4,D400="NO",1)</f>
        <v>4</v>
      </c>
      <c r="F400" cm="1">
        <f t="array" ref="F400">_xlfn.IFS('Paraclinicos '!B399="","",'Paraclinicos '!B399&gt;1,1,'Paraclinicos '!B399&lt;=1,3)</f>
        <v>3</v>
      </c>
      <c r="G400" t="str" cm="1">
        <f t="array" ref="G400">_xlfn.IFS('Paraclinicos '!D399="","",AND('Paraclinicos '!D399&gt;=250,'Paraclinicos '!D399&lt;=500),2,'Paraclinicos '!D399&gt;500,3,'Paraclinicos '!D399&lt;250,1)</f>
        <v/>
      </c>
      <c r="H400" s="50">
        <f t="shared" si="19"/>
        <v>10</v>
      </c>
      <c r="I400" cm="1">
        <f t="array" ref="I400">_xlfn.IFS('Paraclinicos '!Q399="","",'Paraclinicos '!Q399&gt;=65,1,'Paraclinicos '!Q399&lt;65,0)</f>
        <v>1</v>
      </c>
      <c r="J400" cm="1">
        <f t="array" ref="J400">_xlfn.IFS('Paraclinicos '!I399="","",'Paraclinicos '!I399&gt;7,1,'Paraclinicos '!I399&lt;=7,0)</f>
        <v>1</v>
      </c>
      <c r="K400" cm="1">
        <f t="array" ref="K400">_xlfn.IFS('Paraclinicos '!W399="","",'Paraclinicos '!W399&lt;=8,1,'Paraclinicos '!W399&gt;8,0)</f>
        <v>0</v>
      </c>
      <c r="L400" cm="1">
        <f t="array" ref="L400">_xlfn.IFS('Paraclinicos '!S399="","",'Paraclinicos '!S399&gt;=30,1,'Paraclinicos '!S399&lt;30,0)</f>
        <v>0</v>
      </c>
      <c r="M400" cm="1">
        <f t="array" ref="M400">_xlfn.IFS(OR('Paraclinicos '!T399="",'Paraclinicos '!U399=""),"",OR('Paraclinicos '!T399&lt;=90,'Paraclinicos '!U399&lt;=60),1,OR('Paraclinicos '!T399&gt;90,'Paraclinicos '!U399&gt;60),0)</f>
        <v>0</v>
      </c>
      <c r="N400" s="45">
        <f t="shared" si="20"/>
        <v>2</v>
      </c>
      <c r="O400" cm="1">
        <f t="array" ref="O400">_xlfn.IFS(OR('Paraclinicos '!M399="",'Paraclinicos '!N399="",'Paraclinicos '!N399=0),"",'Paraclinicos '!M399/'Paraclinicos '!N399&lt;100,4,'Paraclinicos '!M399/'Paraclinicos '!N399&lt;200,3,'Paraclinicos '!M399/'Paraclinicos '!N399&lt;300,2,'Paraclinicos '!M399/'Paraclinicos '!N399&lt;400,1,'Paraclinicos '!M399/'Paraclinicos '!N399&gt;=400,0)</f>
        <v>0</v>
      </c>
      <c r="P400" cm="1">
        <f t="array" ref="P400">_xlfn.IFS('Paraclinicos '!C399="","",'Paraclinicos '!C399&lt;20,4,'Paraclinicos '!C399&lt;50,3,'Paraclinicos '!C399&lt;100,2,'Paraclinicos '!C399&lt;150,1,'Paraclinicos '!C399&gt;150,0)</f>
        <v>0</v>
      </c>
      <c r="Q400" cm="1">
        <f t="array" ref="Q400">_xlfn.IFS('Paraclinicos '!O399="","",'Paraclinicos '!O399&lt;1.2,0,'Paraclinicos '!O399&lt;2,1,'Paraclinicos '!O399&lt;3.5,2,'Paraclinicos '!O399&lt;5,3,'Paraclinicos '!O399&gt;5,4)</f>
        <v>0</v>
      </c>
      <c r="R400" cm="1">
        <f t="array" ref="R400">_xlfn.IFS('Paraclinicos '!J399="","",'Paraclinicos '!J399&lt;1.2,0,'Paraclinicos '!J399&lt;2,1,'Paraclinicos '!J399&lt;6,2,'Paraclinicos '!J399&lt;12,3,'Paraclinicos '!J399&gt;=12,4)</f>
        <v>0</v>
      </c>
      <c r="S400" cm="1">
        <f t="array" ref="S400">_xlfn.IFS('Paraclinicos '!Y399="","",'Paraclinicos '!Y399&lt;70,1,'Paraclinicos '!Y399&gt;=70,0)</f>
        <v>0</v>
      </c>
      <c r="T400" cm="1">
        <f t="array" ref="T400">_xlfn.IFS('Paraclinicos '!W399="","",'Paraclinicos '!W399&lt;6,4,'Paraclinicos '!W399&lt;10,3,'Paraclinicos '!W399&lt;13,2,'Paraclinicos '!W399&lt;15,1,'Paraclinicos '!W399=15,0)</f>
        <v>2</v>
      </c>
      <c r="U400" s="54">
        <f t="shared" si="18"/>
        <v>2</v>
      </c>
      <c r="V400" cm="1">
        <f t="array" ref="V400">_xlfn.IFS('Paraclinicos '!S399="","",OR('Paraclinicos '!S399&lt;=8,'Paraclinicos '!S399&gt;=25),3,'Paraclinicos '!S399&lt;12,1,'Paraclinicos '!S399&lt;21,0,'Paraclinicos '!S399&lt;25,2)</f>
        <v>0</v>
      </c>
      <c r="W400" t="str">
        <f>IFERROR(IF(INDEX('BD Demog para scores enalazar'!Y$2:'BD Demog para scores enalazar'!Y$3000,MATCH(Formulas!A400,'BD Demog para scores enalazar'!A$2:'BD Demog para scores enalazar'!A$3000,0))=1,"SI","NO"),"")</f>
        <v>NO</v>
      </c>
      <c r="X400" s="9" t="str">
        <f>IFERROR(IF(INDEX('BD Demog para scores enalazar'!AJ$2:'BD Demog para scores enalazar'!AJ$3000,MATCH(Formulas!A400,'BD Demog para scores enalazar'!A$2:'BD Demog para scores enalazar'!A$3000,0))=1,"SI","NO"),"")</f>
        <v>NO</v>
      </c>
      <c r="Y400" cm="1">
        <f t="array" ref="Y400">IF(AND(W400="NO",X400="NO"),_xlfn.IFS('Paraclinicos '!K399&lt;=91,3,'Paraclinicos '!K399&lt;94,2,'Paraclinicos '!K399&lt;96,1,'Paraclinicos '!K399&gt;=96,0),"")</f>
        <v>3</v>
      </c>
      <c r="Z400" t="str" cm="1">
        <f t="array" ref="Z400">IF(OR(W400="SI",X400="SI"),_xlfn.IFS(OR(AND('Paraclinicos '!K399&lt;=83),AND('Paraclinicos '!K399&gt;=97,AA400=2)),3,OR(AND('Paraclinicos '!K399&lt;=86),AND('Paraclinicos '!K399&gt;=94,AA400=2)),2,OR(AND('Paraclinicos '!K399&lt;=88),AND('Paraclinicos '!K399&gt;=92,AA400=2)),1,OR(AND('Paraclinicos '!K399&gt;=88,'Paraclinicos '!K399&lt;=92),AND('Paraclinicos '!K399&gt;=93,AA400=0)),0),"")</f>
        <v/>
      </c>
      <c r="AA400" cm="1">
        <f t="array" ref="AA400">_xlfn.IFS('Paraclinicos '!E399="","",'Paraclinicos '!E399="Oxigeno",2,'Paraclinicos '!E399="Aire",0)</f>
        <v>2</v>
      </c>
    </row>
    <row r="401" spans="1:27" x14ac:dyDescent="0.25">
      <c r="A401">
        <f>'Paraclinicos '!A400</f>
        <v>63</v>
      </c>
      <c r="B401" s="3">
        <f>'Paraclinicos '!R400</f>
        <v>44287</v>
      </c>
      <c r="C401" cm="1">
        <f t="array" ref="C401">_xlfn.IFS('Paraclinicos '!Q400="","",'Paraclinicos '!Q400&gt;60,3,'Paraclinicos '!Q400&lt;=60,1)</f>
        <v>3</v>
      </c>
      <c r="D401" t="str">
        <f>IFERROR(IF(INDEX('BD Demog para scores enalazar'!BC$2:BC$3000,MATCH(Formulas!A401,'BD Demog para scores enalazar'!A$2:A$3000,0))=0,"SI","NO"),"")</f>
        <v>SI</v>
      </c>
      <c r="E401" cm="1">
        <f t="array" ref="E401">_xlfn.IFS(D401="","",D401="SI",4,D401="NO",1)</f>
        <v>4</v>
      </c>
      <c r="F401" cm="1">
        <f t="array" ref="F401">_xlfn.IFS('Paraclinicos '!B400="","",'Paraclinicos '!B400&gt;1,1,'Paraclinicos '!B400&lt;=1,3)</f>
        <v>3</v>
      </c>
      <c r="G401" cm="1">
        <f t="array" ref="G401">_xlfn.IFS('Paraclinicos '!D400="","",AND('Paraclinicos '!D400&gt;=250,'Paraclinicos '!D400&lt;=500),2,'Paraclinicos '!D400&gt;500,3,'Paraclinicos '!D400&lt;250,1)</f>
        <v>2</v>
      </c>
      <c r="H401" s="50">
        <f t="shared" si="19"/>
        <v>12</v>
      </c>
      <c r="I401" cm="1">
        <f t="array" ref="I401">_xlfn.IFS('Paraclinicos '!Q400="","",'Paraclinicos '!Q400&gt;=65,1,'Paraclinicos '!Q400&lt;65,0)</f>
        <v>1</v>
      </c>
      <c r="J401" cm="1">
        <f t="array" ref="J401">_xlfn.IFS('Paraclinicos '!I400="","",'Paraclinicos '!I400&gt;7,1,'Paraclinicos '!I400&lt;=7,0)</f>
        <v>1</v>
      </c>
      <c r="K401" cm="1">
        <f t="array" ref="K401">_xlfn.IFS('Paraclinicos '!W400="","",'Paraclinicos '!W400&lt;=8,1,'Paraclinicos '!W400&gt;8,0)</f>
        <v>1</v>
      </c>
      <c r="L401" cm="1">
        <f t="array" ref="L401">_xlfn.IFS('Paraclinicos '!S400="","",'Paraclinicos '!S400&gt;=30,1,'Paraclinicos '!S400&lt;30,0)</f>
        <v>0</v>
      </c>
      <c r="M401" cm="1">
        <f t="array" ref="M401">_xlfn.IFS(OR('Paraclinicos '!T400="",'Paraclinicos '!U400=""),"",OR('Paraclinicos '!T400&lt;=90,'Paraclinicos '!U400&lt;=60),1,OR('Paraclinicos '!T400&gt;90,'Paraclinicos '!U400&gt;60),0)</f>
        <v>1</v>
      </c>
      <c r="N401" s="45">
        <f t="shared" si="20"/>
        <v>4</v>
      </c>
      <c r="O401" cm="1">
        <f t="array" ref="O401">_xlfn.IFS(OR('Paraclinicos '!M400="",'Paraclinicos '!N400="",'Paraclinicos '!N400=0),"",'Paraclinicos '!M400/'Paraclinicos '!N400&lt;100,4,'Paraclinicos '!M400/'Paraclinicos '!N400&lt;200,3,'Paraclinicos '!M400/'Paraclinicos '!N400&lt;300,2,'Paraclinicos '!M400/'Paraclinicos '!N400&lt;400,1,'Paraclinicos '!M400/'Paraclinicos '!N400&gt;=400,0)</f>
        <v>2</v>
      </c>
      <c r="P401" cm="1">
        <f t="array" ref="P401">_xlfn.IFS('Paraclinicos '!C400="","",'Paraclinicos '!C400&lt;20,4,'Paraclinicos '!C400&lt;50,3,'Paraclinicos '!C400&lt;100,2,'Paraclinicos '!C400&lt;150,1,'Paraclinicos '!C400&gt;150,0)</f>
        <v>0</v>
      </c>
      <c r="Q401" cm="1">
        <f t="array" ref="Q401">_xlfn.IFS('Paraclinicos '!O400="","",'Paraclinicos '!O400&lt;1.2,0,'Paraclinicos '!O400&lt;2,1,'Paraclinicos '!O400&lt;3.5,2,'Paraclinicos '!O400&lt;5,3,'Paraclinicos '!O400&gt;5,4)</f>
        <v>0</v>
      </c>
      <c r="R401" cm="1">
        <f t="array" ref="R401">_xlfn.IFS('Paraclinicos '!J400="","",'Paraclinicos '!J400&lt;1.2,0,'Paraclinicos '!J400&lt;2,1,'Paraclinicos '!J400&lt;6,2,'Paraclinicos '!J400&lt;12,3,'Paraclinicos '!J400&gt;=12,4)</f>
        <v>0</v>
      </c>
      <c r="S401" cm="1">
        <f t="array" ref="S401">_xlfn.IFS('Paraclinicos '!Y400="","",'Paraclinicos '!Y400&lt;70,1,'Paraclinicos '!Y400&gt;=70,0)</f>
        <v>1</v>
      </c>
      <c r="T401" cm="1">
        <f t="array" ref="T401">_xlfn.IFS('Paraclinicos '!W400="","",'Paraclinicos '!W400&lt;6,4,'Paraclinicos '!W400&lt;10,3,'Paraclinicos '!W400&lt;13,2,'Paraclinicos '!W400&lt;15,1,'Paraclinicos '!W400=15,0)</f>
        <v>4</v>
      </c>
      <c r="U401" s="54">
        <f t="shared" si="18"/>
        <v>7</v>
      </c>
      <c r="V401" cm="1">
        <f t="array" ref="V401">_xlfn.IFS('Paraclinicos '!S400="","",OR('Paraclinicos '!S400&lt;=8,'Paraclinicos '!S400&gt;=25),3,'Paraclinicos '!S400&lt;12,1,'Paraclinicos '!S400&lt;21,0,'Paraclinicos '!S400&lt;25,2)</f>
        <v>0</v>
      </c>
      <c r="W401" t="str">
        <f>IFERROR(IF(INDEX('BD Demog para scores enalazar'!Y$2:'BD Demog para scores enalazar'!Y$3000,MATCH(Formulas!A401,'BD Demog para scores enalazar'!A$2:'BD Demog para scores enalazar'!A$3000,0))=1,"SI","NO"),"")</f>
        <v>NO</v>
      </c>
      <c r="X401" s="9" t="str">
        <f>IFERROR(IF(INDEX('BD Demog para scores enalazar'!AJ$2:'BD Demog para scores enalazar'!AJ$3000,MATCH(Formulas!A401,'BD Demog para scores enalazar'!A$2:'BD Demog para scores enalazar'!A$3000,0))=1,"SI","NO"),"")</f>
        <v>NO</v>
      </c>
      <c r="Y401" cm="1">
        <f t="array" ref="Y401">IF(AND(W401="NO",X401="NO"),_xlfn.IFS('Paraclinicos '!K400&lt;=91,3,'Paraclinicos '!K400&lt;94,2,'Paraclinicos '!K400&lt;96,1,'Paraclinicos '!K400&gt;=96,0),"")</f>
        <v>3</v>
      </c>
      <c r="Z401" t="str" cm="1">
        <f t="array" ref="Z401">IF(OR(W401="SI",X401="SI"),_xlfn.IFS(OR(AND('Paraclinicos '!K400&lt;=83),AND('Paraclinicos '!K400&gt;=97,AA401=2)),3,OR(AND('Paraclinicos '!K400&lt;=86),AND('Paraclinicos '!K400&gt;=94,AA401=2)),2,OR(AND('Paraclinicos '!K400&lt;=88),AND('Paraclinicos '!K400&gt;=92,AA401=2)),1,OR(AND('Paraclinicos '!K400&gt;=88,'Paraclinicos '!K400&lt;=92),AND('Paraclinicos '!K400&gt;=93,AA401=0)),0),"")</f>
        <v/>
      </c>
      <c r="AA401" cm="1">
        <f t="array" ref="AA401">_xlfn.IFS('Paraclinicos '!E400="","",'Paraclinicos '!E400="Oxigeno",2,'Paraclinicos '!E400="Aire",0)</f>
        <v>2</v>
      </c>
    </row>
    <row r="402" spans="1:27" x14ac:dyDescent="0.25">
      <c r="A402">
        <f>'Paraclinicos '!A401</f>
        <v>63</v>
      </c>
      <c r="B402" s="3">
        <f>'Paraclinicos '!R401</f>
        <v>44287</v>
      </c>
      <c r="C402" cm="1">
        <f t="array" ref="C402">_xlfn.IFS('Paraclinicos '!Q401="","",'Paraclinicos '!Q401&gt;60,3,'Paraclinicos '!Q401&lt;=60,1)</f>
        <v>3</v>
      </c>
      <c r="D402" t="str">
        <f>IFERROR(IF(INDEX('BD Demog para scores enalazar'!BC$2:BC$3000,MATCH(Formulas!A402,'BD Demog para scores enalazar'!A$2:A$3000,0))=0,"SI","NO"),"")</f>
        <v>SI</v>
      </c>
      <c r="E402" cm="1">
        <f t="array" ref="E402">_xlfn.IFS(D402="","",D402="SI",4,D402="NO",1)</f>
        <v>4</v>
      </c>
      <c r="F402" cm="1">
        <f t="array" ref="F402">_xlfn.IFS('Paraclinicos '!B401="","",'Paraclinicos '!B401&gt;1,1,'Paraclinicos '!B401&lt;=1,3)</f>
        <v>3</v>
      </c>
      <c r="G402" cm="1">
        <f t="array" ref="G402">_xlfn.IFS('Paraclinicos '!D401="","",AND('Paraclinicos '!D401&gt;=250,'Paraclinicos '!D401&lt;=500),2,'Paraclinicos '!D401&gt;500,3,'Paraclinicos '!D401&lt;250,1)</f>
        <v>1</v>
      </c>
      <c r="H402" s="50">
        <f t="shared" si="19"/>
        <v>11</v>
      </c>
      <c r="I402" cm="1">
        <f t="array" ref="I402">_xlfn.IFS('Paraclinicos '!Q401="","",'Paraclinicos '!Q401&gt;=65,1,'Paraclinicos '!Q401&lt;65,0)</f>
        <v>1</v>
      </c>
      <c r="J402" cm="1">
        <f t="array" ref="J402">_xlfn.IFS('Paraclinicos '!I401="","",'Paraclinicos '!I401&gt;7,1,'Paraclinicos '!I401&lt;=7,0)</f>
        <v>1</v>
      </c>
      <c r="K402" cm="1">
        <f t="array" ref="K402">_xlfn.IFS('Paraclinicos '!W401="","",'Paraclinicos '!W401&lt;=8,1,'Paraclinicos '!W401&gt;8,0)</f>
        <v>0</v>
      </c>
      <c r="L402" cm="1">
        <f t="array" ref="L402">_xlfn.IFS('Paraclinicos '!S401="","",'Paraclinicos '!S401&gt;=30,1,'Paraclinicos '!S401&lt;30,0)</f>
        <v>0</v>
      </c>
      <c r="M402" cm="1">
        <f t="array" ref="M402">_xlfn.IFS(OR('Paraclinicos '!T401="",'Paraclinicos '!U401=""),"",OR('Paraclinicos '!T401&lt;=90,'Paraclinicos '!U401&lt;=60),1,OR('Paraclinicos '!T401&gt;90,'Paraclinicos '!U401&gt;60),0)</f>
        <v>0</v>
      </c>
      <c r="N402" s="45">
        <f t="shared" si="20"/>
        <v>4</v>
      </c>
      <c r="O402" cm="1">
        <f t="array" ref="O402">_xlfn.IFS(OR('Paraclinicos '!M401="",'Paraclinicos '!N401="",'Paraclinicos '!N401=0),"",'Paraclinicos '!M401/'Paraclinicos '!N401&lt;100,4,'Paraclinicos '!M401/'Paraclinicos '!N401&lt;200,3,'Paraclinicos '!M401/'Paraclinicos '!N401&lt;300,2,'Paraclinicos '!M401/'Paraclinicos '!N401&lt;400,1,'Paraclinicos '!M401/'Paraclinicos '!N401&gt;=400,0)</f>
        <v>2</v>
      </c>
      <c r="P402" cm="1">
        <f t="array" ref="P402">_xlfn.IFS('Paraclinicos '!C401="","",'Paraclinicos '!C401&lt;20,4,'Paraclinicos '!C401&lt;50,3,'Paraclinicos '!C401&lt;100,2,'Paraclinicos '!C401&lt;150,1,'Paraclinicos '!C401&gt;150,0)</f>
        <v>0</v>
      </c>
      <c r="Q402" cm="1">
        <f t="array" ref="Q402">_xlfn.IFS('Paraclinicos '!O401="","",'Paraclinicos '!O401&lt;1.2,0,'Paraclinicos '!O401&lt;2,1,'Paraclinicos '!O401&lt;3.5,2,'Paraclinicos '!O401&lt;5,3,'Paraclinicos '!O401&gt;5,4)</f>
        <v>0</v>
      </c>
      <c r="R402" cm="1">
        <f t="array" ref="R402">_xlfn.IFS('Paraclinicos '!J401="","",'Paraclinicos '!J401&lt;1.2,0,'Paraclinicos '!J401&lt;2,1,'Paraclinicos '!J401&lt;6,2,'Paraclinicos '!J401&lt;12,3,'Paraclinicos '!J401&gt;=12,4)</f>
        <v>0</v>
      </c>
      <c r="S402" cm="1">
        <f t="array" ref="S402">_xlfn.IFS('Paraclinicos '!Y401="","",'Paraclinicos '!Y401&lt;70,1,'Paraclinicos '!Y401&gt;=70,0)</f>
        <v>0</v>
      </c>
      <c r="T402" cm="1">
        <f t="array" ref="T402">_xlfn.IFS('Paraclinicos '!W401="","",'Paraclinicos '!W401&lt;6,4,'Paraclinicos '!W401&lt;10,3,'Paraclinicos '!W401&lt;13,2,'Paraclinicos '!W401&lt;15,1,'Paraclinicos '!W401=15,0)</f>
        <v>2</v>
      </c>
      <c r="U402" s="54">
        <f t="shared" si="18"/>
        <v>4</v>
      </c>
      <c r="V402" cm="1">
        <f t="array" ref="V402">_xlfn.IFS('Paraclinicos '!S401="","",OR('Paraclinicos '!S401&lt;=8,'Paraclinicos '!S401&gt;=25),3,'Paraclinicos '!S401&lt;12,1,'Paraclinicos '!S401&lt;21,0,'Paraclinicos '!S401&lt;25,2)</f>
        <v>2</v>
      </c>
      <c r="W402" t="str">
        <f>IFERROR(IF(INDEX('BD Demog para scores enalazar'!Y$2:'BD Demog para scores enalazar'!Y$3000,MATCH(Formulas!A402,'BD Demog para scores enalazar'!A$2:'BD Demog para scores enalazar'!A$3000,0))=1,"SI","NO"),"")</f>
        <v>NO</v>
      </c>
      <c r="X402" s="9" t="str">
        <f>IFERROR(IF(INDEX('BD Demog para scores enalazar'!AJ$2:'BD Demog para scores enalazar'!AJ$3000,MATCH(Formulas!A402,'BD Demog para scores enalazar'!A$2:'BD Demog para scores enalazar'!A$3000,0))=1,"SI","NO"),"")</f>
        <v>NO</v>
      </c>
      <c r="Y402" cm="1">
        <f t="array" ref="Y402">IF(AND(W402="NO",X402="NO"),_xlfn.IFS('Paraclinicos '!K401&lt;=91,3,'Paraclinicos '!K401&lt;94,2,'Paraclinicos '!K401&lt;96,1,'Paraclinicos '!K401&gt;=96,0),"")</f>
        <v>1</v>
      </c>
      <c r="Z402" t="str" cm="1">
        <f t="array" ref="Z402">IF(OR(W402="SI",X402="SI"),_xlfn.IFS(OR(AND('Paraclinicos '!K401&lt;=83),AND('Paraclinicos '!K401&gt;=97,AA402=2)),3,OR(AND('Paraclinicos '!K401&lt;=86),AND('Paraclinicos '!K401&gt;=94,AA402=2)),2,OR(AND('Paraclinicos '!K401&lt;=88),AND('Paraclinicos '!K401&gt;=92,AA402=2)),1,OR(AND('Paraclinicos '!K401&gt;=88,'Paraclinicos '!K401&lt;=92),AND('Paraclinicos '!K401&gt;=93,AA402=0)),0),"")</f>
        <v/>
      </c>
      <c r="AA402" cm="1">
        <f t="array" ref="AA402">_xlfn.IFS('Paraclinicos '!E401="","",'Paraclinicos '!E401="Oxigeno",2,'Paraclinicos '!E401="Aire",0)</f>
        <v>2</v>
      </c>
    </row>
    <row r="403" spans="1:27" x14ac:dyDescent="0.25">
      <c r="A403">
        <f>'Paraclinicos '!A402</f>
        <v>63</v>
      </c>
      <c r="B403" s="3">
        <f>'Paraclinicos '!R402</f>
        <v>44289</v>
      </c>
      <c r="C403" cm="1">
        <f t="array" ref="C403">_xlfn.IFS('Paraclinicos '!Q402="","",'Paraclinicos '!Q402&gt;60,3,'Paraclinicos '!Q402&lt;=60,1)</f>
        <v>3</v>
      </c>
      <c r="D403" t="str">
        <f>IFERROR(IF(INDEX('BD Demog para scores enalazar'!BC$2:BC$3000,MATCH(Formulas!A403,'BD Demog para scores enalazar'!A$2:A$3000,0))=0,"SI","NO"),"")</f>
        <v>SI</v>
      </c>
      <c r="E403" cm="1">
        <f t="array" ref="E403">_xlfn.IFS(D403="","",D403="SI",4,D403="NO",1)</f>
        <v>4</v>
      </c>
      <c r="F403" cm="1">
        <f t="array" ref="F403">_xlfn.IFS('Paraclinicos '!B402="","",'Paraclinicos '!B402&gt;1,1,'Paraclinicos '!B402&lt;=1,3)</f>
        <v>3</v>
      </c>
      <c r="G403" t="str" cm="1">
        <f t="array" ref="G403">_xlfn.IFS('Paraclinicos '!D402="","",AND('Paraclinicos '!D402&gt;=250,'Paraclinicos '!D402&lt;=500),2,'Paraclinicos '!D402&gt;500,3,'Paraclinicos '!D402&lt;250,1)</f>
        <v/>
      </c>
      <c r="H403" s="50">
        <f t="shared" si="19"/>
        <v>10</v>
      </c>
      <c r="I403" cm="1">
        <f t="array" ref="I403">_xlfn.IFS('Paraclinicos '!Q402="","",'Paraclinicos '!Q402&gt;=65,1,'Paraclinicos '!Q402&lt;65,0)</f>
        <v>1</v>
      </c>
      <c r="J403" cm="1">
        <f t="array" ref="J403">_xlfn.IFS('Paraclinicos '!I402="","",'Paraclinicos '!I402&gt;7,1,'Paraclinicos '!I402&lt;=7,0)</f>
        <v>1</v>
      </c>
      <c r="K403" cm="1">
        <f t="array" ref="K403">_xlfn.IFS('Paraclinicos '!W402="","",'Paraclinicos '!W402&lt;=8,1,'Paraclinicos '!W402&gt;8,0)</f>
        <v>1</v>
      </c>
      <c r="L403" cm="1">
        <f t="array" ref="L403">_xlfn.IFS('Paraclinicos '!S402="","",'Paraclinicos '!S402&gt;=30,1,'Paraclinicos '!S402&lt;30,0)</f>
        <v>0</v>
      </c>
      <c r="M403" cm="1">
        <f t="array" ref="M403">_xlfn.IFS(OR('Paraclinicos '!T402="",'Paraclinicos '!U402=""),"",OR('Paraclinicos '!T402&lt;=90,'Paraclinicos '!U402&lt;=60),1,OR('Paraclinicos '!T402&gt;90,'Paraclinicos '!U402&gt;60),0)</f>
        <v>0</v>
      </c>
      <c r="N403" s="45">
        <f t="shared" si="20"/>
        <v>3</v>
      </c>
      <c r="O403" cm="1">
        <f t="array" ref="O403">_xlfn.IFS(OR('Paraclinicos '!M402="",'Paraclinicos '!N402="",'Paraclinicos '!N402=0),"",'Paraclinicos '!M402/'Paraclinicos '!N402&lt;100,4,'Paraclinicos '!M402/'Paraclinicos '!N402&lt;200,3,'Paraclinicos '!M402/'Paraclinicos '!N402&lt;300,2,'Paraclinicos '!M402/'Paraclinicos '!N402&lt;400,1,'Paraclinicos '!M402/'Paraclinicos '!N402&gt;=400,0)</f>
        <v>2</v>
      </c>
      <c r="P403" cm="1">
        <f t="array" ref="P403">_xlfn.IFS('Paraclinicos '!C402="","",'Paraclinicos '!C402&lt;20,4,'Paraclinicos '!C402&lt;50,3,'Paraclinicos '!C402&lt;100,2,'Paraclinicos '!C402&lt;150,1,'Paraclinicos '!C402&gt;150,0)</f>
        <v>0</v>
      </c>
      <c r="Q403" cm="1">
        <f t="array" ref="Q403">_xlfn.IFS('Paraclinicos '!O402="","",'Paraclinicos '!O402&lt;1.2,0,'Paraclinicos '!O402&lt;2,1,'Paraclinicos '!O402&lt;3.5,2,'Paraclinicos '!O402&lt;5,3,'Paraclinicos '!O402&gt;5,4)</f>
        <v>0</v>
      </c>
      <c r="R403" t="str" cm="1">
        <f t="array" ref="R403">_xlfn.IFS('Paraclinicos '!J402="","",'Paraclinicos '!J402&lt;1.2,0,'Paraclinicos '!J402&lt;2,1,'Paraclinicos '!J402&lt;6,2,'Paraclinicos '!J402&lt;12,3,'Paraclinicos '!J402&gt;=12,4)</f>
        <v/>
      </c>
      <c r="S403" cm="1">
        <f t="array" ref="S403">_xlfn.IFS('Paraclinicos '!Y402="","",'Paraclinicos '!Y402&lt;70,1,'Paraclinicos '!Y402&gt;=70,0)</f>
        <v>0</v>
      </c>
      <c r="T403" cm="1">
        <f t="array" ref="T403">_xlfn.IFS('Paraclinicos '!W402="","",'Paraclinicos '!W402&lt;6,4,'Paraclinicos '!W402&lt;10,3,'Paraclinicos '!W402&lt;13,2,'Paraclinicos '!W402&lt;15,1,'Paraclinicos '!W402=15,0)</f>
        <v>4</v>
      </c>
      <c r="U403" s="54">
        <f t="shared" si="18"/>
        <v>6</v>
      </c>
      <c r="V403" cm="1">
        <f t="array" ref="V403">_xlfn.IFS('Paraclinicos '!S402="","",OR('Paraclinicos '!S402&lt;=8,'Paraclinicos '!S402&gt;=25),3,'Paraclinicos '!S402&lt;12,1,'Paraclinicos '!S402&lt;21,0,'Paraclinicos '!S402&lt;25,2)</f>
        <v>0</v>
      </c>
      <c r="W403" t="str">
        <f>IFERROR(IF(INDEX('BD Demog para scores enalazar'!Y$2:'BD Demog para scores enalazar'!Y$3000,MATCH(Formulas!A403,'BD Demog para scores enalazar'!A$2:'BD Demog para scores enalazar'!A$3000,0))=1,"SI","NO"),"")</f>
        <v>NO</v>
      </c>
      <c r="X403" s="9" t="str">
        <f>IFERROR(IF(INDEX('BD Demog para scores enalazar'!AJ$2:'BD Demog para scores enalazar'!AJ$3000,MATCH(Formulas!A403,'BD Demog para scores enalazar'!A$2:'BD Demog para scores enalazar'!A$3000,0))=1,"SI","NO"),"")</f>
        <v>NO</v>
      </c>
      <c r="Y403" cm="1">
        <f t="array" ref="Y403">IF(AND(W403="NO",X403="NO"),_xlfn.IFS('Paraclinicos '!K402&lt;=91,3,'Paraclinicos '!K402&lt;94,2,'Paraclinicos '!K402&lt;96,1,'Paraclinicos '!K402&gt;=96,0),"")</f>
        <v>3</v>
      </c>
      <c r="Z403" t="str" cm="1">
        <f t="array" ref="Z403">IF(OR(W403="SI",X403="SI"),_xlfn.IFS(OR(AND('Paraclinicos '!K402&lt;=83),AND('Paraclinicos '!K402&gt;=97,AA403=2)),3,OR(AND('Paraclinicos '!K402&lt;=86),AND('Paraclinicos '!K402&gt;=94,AA403=2)),2,OR(AND('Paraclinicos '!K402&lt;=88),AND('Paraclinicos '!K402&gt;=92,AA403=2)),1,OR(AND('Paraclinicos '!K402&gt;=88,'Paraclinicos '!K402&lt;=92),AND('Paraclinicos '!K402&gt;=93,AA403=0)),0),"")</f>
        <v/>
      </c>
      <c r="AA403" cm="1">
        <f t="array" ref="AA403">_xlfn.IFS('Paraclinicos '!E402="","",'Paraclinicos '!E402="Oxigeno",2,'Paraclinicos '!E402="Aire",0)</f>
        <v>2</v>
      </c>
    </row>
    <row r="404" spans="1:27" x14ac:dyDescent="0.25">
      <c r="A404">
        <f>'Paraclinicos '!A403</f>
        <v>63</v>
      </c>
      <c r="B404" s="3">
        <f>'Paraclinicos '!R403</f>
        <v>44289</v>
      </c>
      <c r="C404" cm="1">
        <f t="array" ref="C404">_xlfn.IFS('Paraclinicos '!Q403="","",'Paraclinicos '!Q403&gt;60,3,'Paraclinicos '!Q403&lt;=60,1)</f>
        <v>3</v>
      </c>
      <c r="D404" t="str">
        <f>IFERROR(IF(INDEX('BD Demog para scores enalazar'!BC$2:BC$3000,MATCH(Formulas!A404,'BD Demog para scores enalazar'!A$2:A$3000,0))=0,"SI","NO"),"")</f>
        <v>SI</v>
      </c>
      <c r="E404" cm="1">
        <f t="array" ref="E404">_xlfn.IFS(D404="","",D404="SI",4,D404="NO",1)</f>
        <v>4</v>
      </c>
      <c r="F404" cm="1">
        <f t="array" ref="F404">_xlfn.IFS('Paraclinicos '!B403="","",'Paraclinicos '!B403&gt;1,1,'Paraclinicos '!B403&lt;=1,3)</f>
        <v>3</v>
      </c>
      <c r="G404" t="str" cm="1">
        <f t="array" ref="G404">_xlfn.IFS('Paraclinicos '!D403="","",AND('Paraclinicos '!D403&gt;=250,'Paraclinicos '!D403&lt;=500),2,'Paraclinicos '!D403&gt;500,3,'Paraclinicos '!D403&lt;250,1)</f>
        <v/>
      </c>
      <c r="H404" s="50">
        <f t="shared" si="19"/>
        <v>10</v>
      </c>
      <c r="I404" cm="1">
        <f t="array" ref="I404">_xlfn.IFS('Paraclinicos '!Q403="","",'Paraclinicos '!Q403&gt;=65,1,'Paraclinicos '!Q403&lt;65,0)</f>
        <v>1</v>
      </c>
      <c r="J404" cm="1">
        <f t="array" ref="J404">_xlfn.IFS('Paraclinicos '!I403="","",'Paraclinicos '!I403&gt;7,1,'Paraclinicos '!I403&lt;=7,0)</f>
        <v>1</v>
      </c>
      <c r="K404" cm="1">
        <f t="array" ref="K404">_xlfn.IFS('Paraclinicos '!W403="","",'Paraclinicos '!W403&lt;=8,1,'Paraclinicos '!W403&gt;8,0)</f>
        <v>1</v>
      </c>
      <c r="L404" cm="1">
        <f t="array" ref="L404">_xlfn.IFS('Paraclinicos '!S403="","",'Paraclinicos '!S403&gt;=30,1,'Paraclinicos '!S403&lt;30,0)</f>
        <v>0</v>
      </c>
      <c r="M404" cm="1">
        <f t="array" ref="M404">_xlfn.IFS(OR('Paraclinicos '!T403="",'Paraclinicos '!U403=""),"",OR('Paraclinicos '!T403&lt;=90,'Paraclinicos '!U403&lt;=60),1,OR('Paraclinicos '!T403&gt;90,'Paraclinicos '!U403&gt;60),0)</f>
        <v>0</v>
      </c>
      <c r="N404" s="45">
        <f t="shared" si="20"/>
        <v>4</v>
      </c>
      <c r="O404" cm="1">
        <f t="array" ref="O404">_xlfn.IFS(OR('Paraclinicos '!M403="",'Paraclinicos '!N403="",'Paraclinicos '!N403=0),"",'Paraclinicos '!M403/'Paraclinicos '!N403&lt;100,4,'Paraclinicos '!M403/'Paraclinicos '!N403&lt;200,3,'Paraclinicos '!M403/'Paraclinicos '!N403&lt;300,2,'Paraclinicos '!M403/'Paraclinicos '!N403&lt;400,1,'Paraclinicos '!M403/'Paraclinicos '!N403&gt;=400,0)</f>
        <v>2</v>
      </c>
      <c r="P404" cm="1">
        <f t="array" ref="P404">_xlfn.IFS('Paraclinicos '!C403="","",'Paraclinicos '!C403&lt;20,4,'Paraclinicos '!C403&lt;50,3,'Paraclinicos '!C403&lt;100,2,'Paraclinicos '!C403&lt;150,1,'Paraclinicos '!C403&gt;150,0)</f>
        <v>0</v>
      </c>
      <c r="Q404" cm="1">
        <f t="array" ref="Q404">_xlfn.IFS('Paraclinicos '!O403="","",'Paraclinicos '!O403&lt;1.2,0,'Paraclinicos '!O403&lt;2,1,'Paraclinicos '!O403&lt;3.5,2,'Paraclinicos '!O403&lt;5,3,'Paraclinicos '!O403&gt;5,4)</f>
        <v>0</v>
      </c>
      <c r="R404" t="str" cm="1">
        <f t="array" ref="R404">_xlfn.IFS('Paraclinicos '!J403="","",'Paraclinicos '!J403&lt;1.2,0,'Paraclinicos '!J403&lt;2,1,'Paraclinicos '!J403&lt;6,2,'Paraclinicos '!J403&lt;12,3,'Paraclinicos '!J403&gt;=12,4)</f>
        <v/>
      </c>
      <c r="S404" cm="1">
        <f t="array" ref="S404">_xlfn.IFS('Paraclinicos '!Y403="","",'Paraclinicos '!Y403&lt;70,1,'Paraclinicos '!Y403&gt;=70,0)</f>
        <v>0</v>
      </c>
      <c r="T404" cm="1">
        <f t="array" ref="T404">_xlfn.IFS('Paraclinicos '!W403="","",'Paraclinicos '!W403&lt;6,4,'Paraclinicos '!W403&lt;10,3,'Paraclinicos '!W403&lt;13,2,'Paraclinicos '!W403&lt;15,1,'Paraclinicos '!W403=15,0)</f>
        <v>4</v>
      </c>
      <c r="U404" s="54">
        <f t="shared" si="18"/>
        <v>6</v>
      </c>
      <c r="V404" cm="1">
        <f t="array" ref="V404">_xlfn.IFS('Paraclinicos '!S403="","",OR('Paraclinicos '!S403&lt;=8,'Paraclinicos '!S403&gt;=25),3,'Paraclinicos '!S403&lt;12,1,'Paraclinicos '!S403&lt;21,0,'Paraclinicos '!S403&lt;25,2)</f>
        <v>0</v>
      </c>
      <c r="W404" t="str">
        <f>IFERROR(IF(INDEX('BD Demog para scores enalazar'!Y$2:'BD Demog para scores enalazar'!Y$3000,MATCH(Formulas!A404,'BD Demog para scores enalazar'!A$2:'BD Demog para scores enalazar'!A$3000,0))=1,"SI","NO"),"")</f>
        <v>NO</v>
      </c>
      <c r="X404" s="9" t="str">
        <f>IFERROR(IF(INDEX('BD Demog para scores enalazar'!AJ$2:'BD Demog para scores enalazar'!AJ$3000,MATCH(Formulas!A404,'BD Demog para scores enalazar'!A$2:'BD Demog para scores enalazar'!A$3000,0))=1,"SI","NO"),"")</f>
        <v>NO</v>
      </c>
      <c r="Y404" cm="1">
        <f t="array" ref="Y404">IF(AND(W404="NO",X404="NO"),_xlfn.IFS('Paraclinicos '!K403&lt;=91,3,'Paraclinicos '!K403&lt;94,2,'Paraclinicos '!K403&lt;96,1,'Paraclinicos '!K403&gt;=96,0),"")</f>
        <v>3</v>
      </c>
      <c r="Z404" t="str" cm="1">
        <f t="array" ref="Z404">IF(OR(W404="SI",X404="SI"),_xlfn.IFS(OR(AND('Paraclinicos '!K403&lt;=83),AND('Paraclinicos '!K403&gt;=97,AA404=2)),3,OR(AND('Paraclinicos '!K403&lt;=86),AND('Paraclinicos '!K403&gt;=94,AA404=2)),2,OR(AND('Paraclinicos '!K403&lt;=88),AND('Paraclinicos '!K403&gt;=92,AA404=2)),1,OR(AND('Paraclinicos '!K403&gt;=88,'Paraclinicos '!K403&lt;=92),AND('Paraclinicos '!K403&gt;=93,AA404=0)),0),"")</f>
        <v/>
      </c>
      <c r="AA404" cm="1">
        <f t="array" ref="AA404">_xlfn.IFS('Paraclinicos '!E403="","",'Paraclinicos '!E403="Oxigeno",2,'Paraclinicos '!E403="Aire",0)</f>
        <v>2</v>
      </c>
    </row>
    <row r="405" spans="1:27" x14ac:dyDescent="0.25">
      <c r="A405">
        <f>'Paraclinicos '!A404</f>
        <v>63</v>
      </c>
      <c r="B405" s="3">
        <f>'Paraclinicos '!R404</f>
        <v>44291</v>
      </c>
      <c r="C405" cm="1">
        <f t="array" ref="C405">_xlfn.IFS('Paraclinicos '!Q404="","",'Paraclinicos '!Q404&gt;60,3,'Paraclinicos '!Q404&lt;=60,1)</f>
        <v>3</v>
      </c>
      <c r="D405" t="str">
        <f>IFERROR(IF(INDEX('BD Demog para scores enalazar'!BC$2:BC$3000,MATCH(Formulas!A405,'BD Demog para scores enalazar'!A$2:A$3000,0))=0,"SI","NO"),"")</f>
        <v>SI</v>
      </c>
      <c r="E405" cm="1">
        <f t="array" ref="E405">_xlfn.IFS(D405="","",D405="SI",4,D405="NO",1)</f>
        <v>4</v>
      </c>
      <c r="F405" cm="1">
        <f t="array" ref="F405">_xlfn.IFS('Paraclinicos '!B404="","",'Paraclinicos '!B404&gt;1,1,'Paraclinicos '!B404&lt;=1,3)</f>
        <v>3</v>
      </c>
      <c r="G405" cm="1">
        <f t="array" ref="G405">_xlfn.IFS('Paraclinicos '!D404="","",AND('Paraclinicos '!D404&gt;=250,'Paraclinicos '!D404&lt;=500),2,'Paraclinicos '!D404&gt;500,3,'Paraclinicos '!D404&lt;250,1)</f>
        <v>2</v>
      </c>
      <c r="H405" s="50">
        <f t="shared" si="19"/>
        <v>12</v>
      </c>
      <c r="I405" cm="1">
        <f t="array" ref="I405">_xlfn.IFS('Paraclinicos '!Q404="","",'Paraclinicos '!Q404&gt;=65,1,'Paraclinicos '!Q404&lt;65,0)</f>
        <v>1</v>
      </c>
      <c r="J405" cm="1">
        <f t="array" ref="J405">_xlfn.IFS('Paraclinicos '!I404="","",'Paraclinicos '!I404&gt;7,1,'Paraclinicos '!I404&lt;=7,0)</f>
        <v>1</v>
      </c>
      <c r="K405" cm="1">
        <f t="array" ref="K405">_xlfn.IFS('Paraclinicos '!W404="","",'Paraclinicos '!W404&lt;=8,1,'Paraclinicos '!W404&gt;8,0)</f>
        <v>0</v>
      </c>
      <c r="L405" cm="1">
        <f t="array" ref="L405">_xlfn.IFS('Paraclinicos '!S404="","",'Paraclinicos '!S404&gt;=30,1,'Paraclinicos '!S404&lt;30,0)</f>
        <v>0</v>
      </c>
      <c r="M405" cm="1">
        <f t="array" ref="M405">_xlfn.IFS(OR('Paraclinicos '!T404="",'Paraclinicos '!U404=""),"",OR('Paraclinicos '!T404&lt;=90,'Paraclinicos '!U404&lt;=60),1,OR('Paraclinicos '!T404&gt;90,'Paraclinicos '!U404&gt;60),0)</f>
        <v>1</v>
      </c>
      <c r="N405" s="45">
        <f t="shared" si="20"/>
        <v>4</v>
      </c>
      <c r="O405" cm="1">
        <f t="array" ref="O405">_xlfn.IFS(OR('Paraclinicos '!M404="",'Paraclinicos '!N404="",'Paraclinicos '!N404=0),"",'Paraclinicos '!M404/'Paraclinicos '!N404&lt;100,4,'Paraclinicos '!M404/'Paraclinicos '!N404&lt;200,3,'Paraclinicos '!M404/'Paraclinicos '!N404&lt;300,2,'Paraclinicos '!M404/'Paraclinicos '!N404&lt;400,1,'Paraclinicos '!M404/'Paraclinicos '!N404&gt;=400,0)</f>
        <v>3</v>
      </c>
      <c r="P405" cm="1">
        <f t="array" ref="P405">_xlfn.IFS('Paraclinicos '!C404="","",'Paraclinicos '!C404&lt;20,4,'Paraclinicos '!C404&lt;50,3,'Paraclinicos '!C404&lt;100,2,'Paraclinicos '!C404&lt;150,1,'Paraclinicos '!C404&gt;150,0)</f>
        <v>0</v>
      </c>
      <c r="Q405" t="str" cm="1">
        <f t="array" ref="Q405">_xlfn.IFS('Paraclinicos '!O404="","",'Paraclinicos '!O404&lt;1.2,0,'Paraclinicos '!O404&lt;2,1,'Paraclinicos '!O404&lt;3.5,2,'Paraclinicos '!O404&lt;5,3,'Paraclinicos '!O404&gt;5,4)</f>
        <v/>
      </c>
      <c r="R405" cm="1">
        <f t="array" ref="R405">_xlfn.IFS('Paraclinicos '!J404="","",'Paraclinicos '!J404&lt;1.2,0,'Paraclinicos '!J404&lt;2,1,'Paraclinicos '!J404&lt;6,2,'Paraclinicos '!J404&lt;12,3,'Paraclinicos '!J404&gt;=12,4)</f>
        <v>0</v>
      </c>
      <c r="S405" cm="1">
        <f t="array" ref="S405">_xlfn.IFS('Paraclinicos '!Y404="","",'Paraclinicos '!Y404&lt;70,1,'Paraclinicos '!Y404&gt;=70,0)</f>
        <v>0</v>
      </c>
      <c r="T405" cm="1">
        <f t="array" ref="T405">_xlfn.IFS('Paraclinicos '!W404="","",'Paraclinicos '!W404&lt;6,4,'Paraclinicos '!W404&lt;10,3,'Paraclinicos '!W404&lt;13,2,'Paraclinicos '!W404&lt;15,1,'Paraclinicos '!W404=15,0)</f>
        <v>2</v>
      </c>
      <c r="U405" s="54">
        <f t="shared" si="18"/>
        <v>5</v>
      </c>
      <c r="V405" cm="1">
        <f t="array" ref="V405">_xlfn.IFS('Paraclinicos '!S404="","",OR('Paraclinicos '!S404&lt;=8,'Paraclinicos '!S404&gt;=25),3,'Paraclinicos '!S404&lt;12,1,'Paraclinicos '!S404&lt;21,0,'Paraclinicos '!S404&lt;25,2)</f>
        <v>0</v>
      </c>
      <c r="W405" t="str">
        <f>IFERROR(IF(INDEX('BD Demog para scores enalazar'!Y$2:'BD Demog para scores enalazar'!Y$3000,MATCH(Formulas!A405,'BD Demog para scores enalazar'!A$2:'BD Demog para scores enalazar'!A$3000,0))=1,"SI","NO"),"")</f>
        <v>NO</v>
      </c>
      <c r="X405" s="9" t="str">
        <f>IFERROR(IF(INDEX('BD Demog para scores enalazar'!AJ$2:'BD Demog para scores enalazar'!AJ$3000,MATCH(Formulas!A405,'BD Demog para scores enalazar'!A$2:'BD Demog para scores enalazar'!A$3000,0))=1,"SI","NO"),"")</f>
        <v>NO</v>
      </c>
      <c r="Y405" cm="1">
        <f t="array" ref="Y405">IF(AND(W405="NO",X405="NO"),_xlfn.IFS('Paraclinicos '!K404&lt;=91,3,'Paraclinicos '!K404&lt;94,2,'Paraclinicos '!K404&lt;96,1,'Paraclinicos '!K404&gt;=96,0),"")</f>
        <v>3</v>
      </c>
      <c r="Z405" t="str" cm="1">
        <f t="array" ref="Z405">IF(OR(W405="SI",X405="SI"),_xlfn.IFS(OR(AND('Paraclinicos '!K404&lt;=83),AND('Paraclinicos '!K404&gt;=97,AA405=2)),3,OR(AND('Paraclinicos '!K404&lt;=86),AND('Paraclinicos '!K404&gt;=94,AA405=2)),2,OR(AND('Paraclinicos '!K404&lt;=88),AND('Paraclinicos '!K404&gt;=92,AA405=2)),1,OR(AND('Paraclinicos '!K404&gt;=88,'Paraclinicos '!K404&lt;=92),AND('Paraclinicos '!K404&gt;=93,AA405=0)),0),"")</f>
        <v/>
      </c>
      <c r="AA405" cm="1">
        <f t="array" ref="AA405">_xlfn.IFS('Paraclinicos '!E404="","",'Paraclinicos '!E404="Oxigeno",2,'Paraclinicos '!E404="Aire",0)</f>
        <v>2</v>
      </c>
    </row>
    <row r="406" spans="1:27" x14ac:dyDescent="0.25">
      <c r="A406">
        <f>'Paraclinicos '!A405</f>
        <v>63</v>
      </c>
      <c r="B406" s="3">
        <f>'Paraclinicos '!R405</f>
        <v>44293</v>
      </c>
      <c r="C406" cm="1">
        <f t="array" ref="C406">_xlfn.IFS('Paraclinicos '!Q405="","",'Paraclinicos '!Q405&gt;60,3,'Paraclinicos '!Q405&lt;=60,1)</f>
        <v>3</v>
      </c>
      <c r="D406" t="str">
        <f>IFERROR(IF(INDEX('BD Demog para scores enalazar'!BC$2:BC$3000,MATCH(Formulas!A406,'BD Demog para scores enalazar'!A$2:A$3000,0))=0,"SI","NO"),"")</f>
        <v>SI</v>
      </c>
      <c r="E406" cm="1">
        <f t="array" ref="E406">_xlfn.IFS(D406="","",D406="SI",4,D406="NO",1)</f>
        <v>4</v>
      </c>
      <c r="F406" cm="1">
        <f t="array" ref="F406">_xlfn.IFS('Paraclinicos '!B405="","",'Paraclinicos '!B405&gt;1,1,'Paraclinicos '!B405&lt;=1,3)</f>
        <v>1</v>
      </c>
      <c r="G406" t="str" cm="1">
        <f t="array" ref="G406">_xlfn.IFS('Paraclinicos '!D405="","",AND('Paraclinicos '!D405&gt;=250,'Paraclinicos '!D405&lt;=500),2,'Paraclinicos '!D405&gt;500,3,'Paraclinicos '!D405&lt;250,1)</f>
        <v/>
      </c>
      <c r="H406" s="50">
        <f t="shared" si="19"/>
        <v>8</v>
      </c>
      <c r="I406" cm="1">
        <f t="array" ref="I406">_xlfn.IFS('Paraclinicos '!Q405="","",'Paraclinicos '!Q405&gt;=65,1,'Paraclinicos '!Q405&lt;65,0)</f>
        <v>1</v>
      </c>
      <c r="J406" cm="1">
        <f t="array" ref="J406">_xlfn.IFS('Paraclinicos '!I405="","",'Paraclinicos '!I405&gt;7,1,'Paraclinicos '!I405&lt;=7,0)</f>
        <v>1</v>
      </c>
      <c r="K406" cm="1">
        <f t="array" ref="K406">_xlfn.IFS('Paraclinicos '!W405="","",'Paraclinicos '!W405&lt;=8,1,'Paraclinicos '!W405&gt;8,0)</f>
        <v>1</v>
      </c>
      <c r="L406" cm="1">
        <f t="array" ref="L406">_xlfn.IFS('Paraclinicos '!S405="","",'Paraclinicos '!S405&gt;=30,1,'Paraclinicos '!S405&lt;30,0)</f>
        <v>0</v>
      </c>
      <c r="M406" cm="1">
        <f t="array" ref="M406">_xlfn.IFS(OR('Paraclinicos '!T405="",'Paraclinicos '!U405=""),"",OR('Paraclinicos '!T405&lt;=90,'Paraclinicos '!U405&lt;=60),1,OR('Paraclinicos '!T405&gt;90,'Paraclinicos '!U405&gt;60),0)</f>
        <v>0</v>
      </c>
      <c r="N406" s="45">
        <f t="shared" si="20"/>
        <v>4</v>
      </c>
      <c r="O406" cm="1">
        <f t="array" ref="O406">_xlfn.IFS(OR('Paraclinicos '!M405="",'Paraclinicos '!N405="",'Paraclinicos '!N405=0),"",'Paraclinicos '!M405/'Paraclinicos '!N405&lt;100,4,'Paraclinicos '!M405/'Paraclinicos '!N405&lt;200,3,'Paraclinicos '!M405/'Paraclinicos '!N405&lt;300,2,'Paraclinicos '!M405/'Paraclinicos '!N405&lt;400,1,'Paraclinicos '!M405/'Paraclinicos '!N405&gt;=400,0)</f>
        <v>3</v>
      </c>
      <c r="P406" cm="1">
        <f t="array" ref="P406">_xlfn.IFS('Paraclinicos '!C405="","",'Paraclinicos '!C405&lt;20,4,'Paraclinicos '!C405&lt;50,3,'Paraclinicos '!C405&lt;100,2,'Paraclinicos '!C405&lt;150,1,'Paraclinicos '!C405&gt;150,0)</f>
        <v>0</v>
      </c>
      <c r="Q406" cm="1">
        <f t="array" ref="Q406">_xlfn.IFS('Paraclinicos '!O405="","",'Paraclinicos '!O405&lt;1.2,0,'Paraclinicos '!O405&lt;2,1,'Paraclinicos '!O405&lt;3.5,2,'Paraclinicos '!O405&lt;5,3,'Paraclinicos '!O405&gt;5,4)</f>
        <v>0</v>
      </c>
      <c r="R406" t="str" cm="1">
        <f t="array" ref="R406">_xlfn.IFS('Paraclinicos '!J405="","",'Paraclinicos '!J405&lt;1.2,0,'Paraclinicos '!J405&lt;2,1,'Paraclinicos '!J405&lt;6,2,'Paraclinicos '!J405&lt;12,3,'Paraclinicos '!J405&gt;=12,4)</f>
        <v/>
      </c>
      <c r="S406" cm="1">
        <f t="array" ref="S406">_xlfn.IFS('Paraclinicos '!Y405="","",'Paraclinicos '!Y405&lt;70,1,'Paraclinicos '!Y405&gt;=70,0)</f>
        <v>0</v>
      </c>
      <c r="T406" cm="1">
        <f t="array" ref="T406">_xlfn.IFS('Paraclinicos '!W405="","",'Paraclinicos '!W405&lt;6,4,'Paraclinicos '!W405&lt;10,3,'Paraclinicos '!W405&lt;13,2,'Paraclinicos '!W405&lt;15,1,'Paraclinicos '!W405=15,0)</f>
        <v>3</v>
      </c>
      <c r="U406" s="54">
        <f t="shared" si="18"/>
        <v>6</v>
      </c>
      <c r="V406" cm="1">
        <f t="array" ref="V406">_xlfn.IFS('Paraclinicos '!S405="","",OR('Paraclinicos '!S405&lt;=8,'Paraclinicos '!S405&gt;=25),3,'Paraclinicos '!S405&lt;12,1,'Paraclinicos '!S405&lt;21,0,'Paraclinicos '!S405&lt;25,2)</f>
        <v>0</v>
      </c>
      <c r="W406" t="str">
        <f>IFERROR(IF(INDEX('BD Demog para scores enalazar'!Y$2:'BD Demog para scores enalazar'!Y$3000,MATCH(Formulas!A406,'BD Demog para scores enalazar'!A$2:'BD Demog para scores enalazar'!A$3000,0))=1,"SI","NO"),"")</f>
        <v>NO</v>
      </c>
      <c r="X406" s="9" t="str">
        <f>IFERROR(IF(INDEX('BD Demog para scores enalazar'!AJ$2:'BD Demog para scores enalazar'!AJ$3000,MATCH(Formulas!A406,'BD Demog para scores enalazar'!A$2:'BD Demog para scores enalazar'!A$3000,0))=1,"SI","NO"),"")</f>
        <v>NO</v>
      </c>
      <c r="Y406" cm="1">
        <f t="array" ref="Y406">IF(AND(W406="NO",X406="NO"),_xlfn.IFS('Paraclinicos '!K405&lt;=91,3,'Paraclinicos '!K405&lt;94,2,'Paraclinicos '!K405&lt;96,1,'Paraclinicos '!K405&gt;=96,0),"")</f>
        <v>3</v>
      </c>
      <c r="Z406" t="str" cm="1">
        <f t="array" ref="Z406">IF(OR(W406="SI",X406="SI"),_xlfn.IFS(OR(AND('Paraclinicos '!K405&lt;=83),AND('Paraclinicos '!K405&gt;=97,AA406=2)),3,OR(AND('Paraclinicos '!K405&lt;=86),AND('Paraclinicos '!K405&gt;=94,AA406=2)),2,OR(AND('Paraclinicos '!K405&lt;=88),AND('Paraclinicos '!K405&gt;=92,AA406=2)),1,OR(AND('Paraclinicos '!K405&gt;=88,'Paraclinicos '!K405&lt;=92),AND('Paraclinicos '!K405&gt;=93,AA406=0)),0),"")</f>
        <v/>
      </c>
      <c r="AA406" cm="1">
        <f t="array" ref="AA406">_xlfn.IFS('Paraclinicos '!E405="","",'Paraclinicos '!E405="Oxigeno",2,'Paraclinicos '!E405="Aire",0)</f>
        <v>2</v>
      </c>
    </row>
    <row r="407" spans="1:27" x14ac:dyDescent="0.25">
      <c r="A407">
        <f>'Paraclinicos '!A406</f>
        <v>63</v>
      </c>
      <c r="B407" s="3">
        <f>'Paraclinicos '!R406</f>
        <v>44294</v>
      </c>
      <c r="C407" cm="1">
        <f t="array" ref="C407">_xlfn.IFS('Paraclinicos '!Q406="","",'Paraclinicos '!Q406&gt;60,3,'Paraclinicos '!Q406&lt;=60,1)</f>
        <v>3</v>
      </c>
      <c r="D407" t="str">
        <f>IFERROR(IF(INDEX('BD Demog para scores enalazar'!BC$2:BC$3000,MATCH(Formulas!A407,'BD Demog para scores enalazar'!A$2:A$3000,0))=0,"SI","NO"),"")</f>
        <v>SI</v>
      </c>
      <c r="E407" cm="1">
        <f t="array" ref="E407">_xlfn.IFS(D407="","",D407="SI",4,D407="NO",1)</f>
        <v>4</v>
      </c>
      <c r="F407" cm="1">
        <f t="array" ref="F407">_xlfn.IFS('Paraclinicos '!B406="","",'Paraclinicos '!B406&gt;1,1,'Paraclinicos '!B406&lt;=1,3)</f>
        <v>3</v>
      </c>
      <c r="G407" t="str" cm="1">
        <f t="array" ref="G407">_xlfn.IFS('Paraclinicos '!D406="","",AND('Paraclinicos '!D406&gt;=250,'Paraclinicos '!D406&lt;=500),2,'Paraclinicos '!D406&gt;500,3,'Paraclinicos '!D406&lt;250,1)</f>
        <v/>
      </c>
      <c r="H407" s="50">
        <f t="shared" si="19"/>
        <v>10</v>
      </c>
      <c r="I407" cm="1">
        <f t="array" ref="I407">_xlfn.IFS('Paraclinicos '!Q406="","",'Paraclinicos '!Q406&gt;=65,1,'Paraclinicos '!Q406&lt;65,0)</f>
        <v>1</v>
      </c>
      <c r="J407" cm="1">
        <f t="array" ref="J407">_xlfn.IFS('Paraclinicos '!I406="","",'Paraclinicos '!I406&gt;7,1,'Paraclinicos '!I406&lt;=7,0)</f>
        <v>1</v>
      </c>
      <c r="K407" cm="1">
        <f t="array" ref="K407">_xlfn.IFS('Paraclinicos '!W406="","",'Paraclinicos '!W406&lt;=8,1,'Paraclinicos '!W406&gt;8,0)</f>
        <v>1</v>
      </c>
      <c r="L407" cm="1">
        <f t="array" ref="L407">_xlfn.IFS('Paraclinicos '!S406="","",'Paraclinicos '!S406&gt;=30,1,'Paraclinicos '!S406&lt;30,0)</f>
        <v>0</v>
      </c>
      <c r="M407" cm="1">
        <f t="array" ref="M407">_xlfn.IFS(OR('Paraclinicos '!T406="",'Paraclinicos '!U406=""),"",OR('Paraclinicos '!T406&lt;=90,'Paraclinicos '!U406&lt;=60),1,OR('Paraclinicos '!T406&gt;90,'Paraclinicos '!U406&gt;60),0)</f>
        <v>1</v>
      </c>
      <c r="N407" s="45">
        <f t="shared" si="20"/>
        <v>5</v>
      </c>
      <c r="O407" cm="1">
        <f t="array" ref="O407">_xlfn.IFS(OR('Paraclinicos '!M406="",'Paraclinicos '!N406="",'Paraclinicos '!N406=0),"",'Paraclinicos '!M406/'Paraclinicos '!N406&lt;100,4,'Paraclinicos '!M406/'Paraclinicos '!N406&lt;200,3,'Paraclinicos '!M406/'Paraclinicos '!N406&lt;300,2,'Paraclinicos '!M406/'Paraclinicos '!N406&lt;400,1,'Paraclinicos '!M406/'Paraclinicos '!N406&gt;=400,0)</f>
        <v>1</v>
      </c>
      <c r="P407" cm="1">
        <f t="array" ref="P407">_xlfn.IFS('Paraclinicos '!C406="","",'Paraclinicos '!C406&lt;20,4,'Paraclinicos '!C406&lt;50,3,'Paraclinicos '!C406&lt;100,2,'Paraclinicos '!C406&lt;150,1,'Paraclinicos '!C406&gt;150,0)</f>
        <v>0</v>
      </c>
      <c r="Q407" cm="1">
        <f t="array" ref="Q407">_xlfn.IFS('Paraclinicos '!O406="","",'Paraclinicos '!O406&lt;1.2,0,'Paraclinicos '!O406&lt;2,1,'Paraclinicos '!O406&lt;3.5,2,'Paraclinicos '!O406&lt;5,3,'Paraclinicos '!O406&gt;5,4)</f>
        <v>0</v>
      </c>
      <c r="R407" cm="1">
        <f t="array" ref="R407">_xlfn.IFS('Paraclinicos '!J406="","",'Paraclinicos '!J406&lt;1.2,0,'Paraclinicos '!J406&lt;2,1,'Paraclinicos '!J406&lt;6,2,'Paraclinicos '!J406&lt;12,3,'Paraclinicos '!J406&gt;=12,4)</f>
        <v>0</v>
      </c>
      <c r="S407" cm="1">
        <f t="array" ref="S407">_xlfn.IFS('Paraclinicos '!Y406="","",'Paraclinicos '!Y406&lt;70,1,'Paraclinicos '!Y406&gt;=70,0)</f>
        <v>0</v>
      </c>
      <c r="T407" cm="1">
        <f t="array" ref="T407">_xlfn.IFS('Paraclinicos '!W406="","",'Paraclinicos '!W406&lt;6,4,'Paraclinicos '!W406&lt;10,3,'Paraclinicos '!W406&lt;13,2,'Paraclinicos '!W406&lt;15,1,'Paraclinicos '!W406=15,0)</f>
        <v>3</v>
      </c>
      <c r="U407" s="54">
        <f t="shared" si="18"/>
        <v>4</v>
      </c>
      <c r="V407" cm="1">
        <f t="array" ref="V407">_xlfn.IFS('Paraclinicos '!S406="","",OR('Paraclinicos '!S406&lt;=8,'Paraclinicos '!S406&gt;=25),3,'Paraclinicos '!S406&lt;12,1,'Paraclinicos '!S406&lt;21,0,'Paraclinicos '!S406&lt;25,2)</f>
        <v>0</v>
      </c>
      <c r="W407" t="str">
        <f>IFERROR(IF(INDEX('BD Demog para scores enalazar'!Y$2:'BD Demog para scores enalazar'!Y$3000,MATCH(Formulas!A407,'BD Demog para scores enalazar'!A$2:'BD Demog para scores enalazar'!A$3000,0))=1,"SI","NO"),"")</f>
        <v>NO</v>
      </c>
      <c r="X407" s="9" t="str">
        <f>IFERROR(IF(INDEX('BD Demog para scores enalazar'!AJ$2:'BD Demog para scores enalazar'!AJ$3000,MATCH(Formulas!A407,'BD Demog para scores enalazar'!A$2:'BD Demog para scores enalazar'!A$3000,0))=1,"SI","NO"),"")</f>
        <v>NO</v>
      </c>
      <c r="Y407" cm="1">
        <f t="array" ref="Y407">IF(AND(W407="NO",X407="NO"),_xlfn.IFS('Paraclinicos '!K406&lt;=91,3,'Paraclinicos '!K406&lt;94,2,'Paraclinicos '!K406&lt;96,1,'Paraclinicos '!K406&gt;=96,0),"")</f>
        <v>1</v>
      </c>
      <c r="Z407" t="str" cm="1">
        <f t="array" ref="Z407">IF(OR(W407="SI",X407="SI"),_xlfn.IFS(OR(AND('Paraclinicos '!K406&lt;=83),AND('Paraclinicos '!K406&gt;=97,AA407=2)),3,OR(AND('Paraclinicos '!K406&lt;=86),AND('Paraclinicos '!K406&gt;=94,AA407=2)),2,OR(AND('Paraclinicos '!K406&lt;=88),AND('Paraclinicos '!K406&gt;=92,AA407=2)),1,OR(AND('Paraclinicos '!K406&gt;=88,'Paraclinicos '!K406&lt;=92),AND('Paraclinicos '!K406&gt;=93,AA407=0)),0),"")</f>
        <v/>
      </c>
      <c r="AA407" cm="1">
        <f t="array" ref="AA407">_xlfn.IFS('Paraclinicos '!E406="","",'Paraclinicos '!E406="Oxigeno",2,'Paraclinicos '!E406="Aire",0)</f>
        <v>2</v>
      </c>
    </row>
    <row r="408" spans="1:27" x14ac:dyDescent="0.25">
      <c r="A408">
        <f>'Paraclinicos '!A407</f>
        <v>63</v>
      </c>
      <c r="B408" s="3">
        <f>'Paraclinicos '!R407</f>
        <v>44295</v>
      </c>
      <c r="C408" cm="1">
        <f t="array" ref="C408">_xlfn.IFS('Paraclinicos '!Q407="","",'Paraclinicos '!Q407&gt;60,3,'Paraclinicos '!Q407&lt;=60,1)</f>
        <v>3</v>
      </c>
      <c r="D408" t="str">
        <f>IFERROR(IF(INDEX('BD Demog para scores enalazar'!BC$2:BC$3000,MATCH(Formulas!A408,'BD Demog para scores enalazar'!A$2:A$3000,0))=0,"SI","NO"),"")</f>
        <v>SI</v>
      </c>
      <c r="E408" cm="1">
        <f t="array" ref="E408">_xlfn.IFS(D408="","",D408="SI",4,D408="NO",1)</f>
        <v>4</v>
      </c>
      <c r="F408" cm="1">
        <f t="array" ref="F408">_xlfn.IFS('Paraclinicos '!B407="","",'Paraclinicos '!B407&gt;1,1,'Paraclinicos '!B407&lt;=1,3)</f>
        <v>1</v>
      </c>
      <c r="G408" t="str" cm="1">
        <f t="array" ref="G408">_xlfn.IFS('Paraclinicos '!D407="","",AND('Paraclinicos '!D407&gt;=250,'Paraclinicos '!D407&lt;=500),2,'Paraclinicos '!D407&gt;500,3,'Paraclinicos '!D407&lt;250,1)</f>
        <v/>
      </c>
      <c r="H408" s="50">
        <f t="shared" si="19"/>
        <v>8</v>
      </c>
      <c r="I408" cm="1">
        <f t="array" ref="I408">_xlfn.IFS('Paraclinicos '!Q407="","",'Paraclinicos '!Q407&gt;=65,1,'Paraclinicos '!Q407&lt;65,0)</f>
        <v>1</v>
      </c>
      <c r="J408" cm="1">
        <f t="array" ref="J408">_xlfn.IFS('Paraclinicos '!I407="","",'Paraclinicos '!I407&gt;7,1,'Paraclinicos '!I407&lt;=7,0)</f>
        <v>1</v>
      </c>
      <c r="K408" cm="1">
        <f t="array" ref="K408">_xlfn.IFS('Paraclinicos '!W407="","",'Paraclinicos '!W407&lt;=8,1,'Paraclinicos '!W407&gt;8,0)</f>
        <v>0</v>
      </c>
      <c r="L408" cm="1">
        <f t="array" ref="L408">_xlfn.IFS('Paraclinicos '!S407="","",'Paraclinicos '!S407&gt;=30,1,'Paraclinicos '!S407&lt;30,0)</f>
        <v>0</v>
      </c>
      <c r="M408" cm="1">
        <f t="array" ref="M408">_xlfn.IFS(OR('Paraclinicos '!T407="",'Paraclinicos '!U407=""),"",OR('Paraclinicos '!T407&lt;=90,'Paraclinicos '!U407&lt;=60),1,OR('Paraclinicos '!T407&gt;90,'Paraclinicos '!U407&gt;60),0)</f>
        <v>0</v>
      </c>
      <c r="N408" s="45">
        <f t="shared" si="20"/>
        <v>4</v>
      </c>
      <c r="O408" cm="1">
        <f t="array" ref="O408">_xlfn.IFS(OR('Paraclinicos '!M407="",'Paraclinicos '!N407="",'Paraclinicos '!N407=0),"",'Paraclinicos '!M407/'Paraclinicos '!N407&lt;100,4,'Paraclinicos '!M407/'Paraclinicos '!N407&lt;200,3,'Paraclinicos '!M407/'Paraclinicos '!N407&lt;300,2,'Paraclinicos '!M407/'Paraclinicos '!N407&lt;400,1,'Paraclinicos '!M407/'Paraclinicos '!N407&gt;=400,0)</f>
        <v>3</v>
      </c>
      <c r="P408" cm="1">
        <f t="array" ref="P408">_xlfn.IFS('Paraclinicos '!C407="","",'Paraclinicos '!C407&lt;20,4,'Paraclinicos '!C407&lt;50,3,'Paraclinicos '!C407&lt;100,2,'Paraclinicos '!C407&lt;150,1,'Paraclinicos '!C407&gt;150,0)</f>
        <v>0</v>
      </c>
      <c r="Q408" cm="1">
        <f t="array" ref="Q408">_xlfn.IFS('Paraclinicos '!O407="","",'Paraclinicos '!O407&lt;1.2,0,'Paraclinicos '!O407&lt;2,1,'Paraclinicos '!O407&lt;3.5,2,'Paraclinicos '!O407&lt;5,3,'Paraclinicos '!O407&gt;5,4)</f>
        <v>0</v>
      </c>
      <c r="R408" cm="1">
        <f t="array" ref="R408">_xlfn.IFS('Paraclinicos '!J407="","",'Paraclinicos '!J407&lt;1.2,0,'Paraclinicos '!J407&lt;2,1,'Paraclinicos '!J407&lt;6,2,'Paraclinicos '!J407&lt;12,3,'Paraclinicos '!J407&gt;=12,4)</f>
        <v>0</v>
      </c>
      <c r="S408" cm="1">
        <f t="array" ref="S408">_xlfn.IFS('Paraclinicos '!Y407="","",'Paraclinicos '!Y407&lt;70,1,'Paraclinicos '!Y407&gt;=70,0)</f>
        <v>0</v>
      </c>
      <c r="T408" cm="1">
        <f t="array" ref="T408">_xlfn.IFS('Paraclinicos '!W407="","",'Paraclinicos '!W407&lt;6,4,'Paraclinicos '!W407&lt;10,3,'Paraclinicos '!W407&lt;13,2,'Paraclinicos '!W407&lt;15,1,'Paraclinicos '!W407=15,0)</f>
        <v>3</v>
      </c>
      <c r="U408" s="54">
        <f t="shared" si="18"/>
        <v>6</v>
      </c>
      <c r="V408" cm="1">
        <f t="array" ref="V408">_xlfn.IFS('Paraclinicos '!S407="","",OR('Paraclinicos '!S407&lt;=8,'Paraclinicos '!S407&gt;=25),3,'Paraclinicos '!S407&lt;12,1,'Paraclinicos '!S407&lt;21,0,'Paraclinicos '!S407&lt;25,2)</f>
        <v>0</v>
      </c>
      <c r="W408" t="str">
        <f>IFERROR(IF(INDEX('BD Demog para scores enalazar'!Y$2:'BD Demog para scores enalazar'!Y$3000,MATCH(Formulas!A408,'BD Demog para scores enalazar'!A$2:'BD Demog para scores enalazar'!A$3000,0))=1,"SI","NO"),"")</f>
        <v>NO</v>
      </c>
      <c r="X408" s="9" t="str">
        <f>IFERROR(IF(INDEX('BD Demog para scores enalazar'!AJ$2:'BD Demog para scores enalazar'!AJ$3000,MATCH(Formulas!A408,'BD Demog para scores enalazar'!A$2:'BD Demog para scores enalazar'!A$3000,0))=1,"SI","NO"),"")</f>
        <v>NO</v>
      </c>
      <c r="Y408" cm="1">
        <f t="array" ref="Y408">IF(AND(W408="NO",X408="NO"),_xlfn.IFS('Paraclinicos '!K407&lt;=91,3,'Paraclinicos '!K407&lt;94,2,'Paraclinicos '!K407&lt;96,1,'Paraclinicos '!K407&gt;=96,0),"")</f>
        <v>3</v>
      </c>
      <c r="Z408" t="str" cm="1">
        <f t="array" ref="Z408">IF(OR(W408="SI",X408="SI"),_xlfn.IFS(OR(AND('Paraclinicos '!K407&lt;=83),AND('Paraclinicos '!K407&gt;=97,AA408=2)),3,OR(AND('Paraclinicos '!K407&lt;=86),AND('Paraclinicos '!K407&gt;=94,AA408=2)),2,OR(AND('Paraclinicos '!K407&lt;=88),AND('Paraclinicos '!K407&gt;=92,AA408=2)),1,OR(AND('Paraclinicos '!K407&gt;=88,'Paraclinicos '!K407&lt;=92),AND('Paraclinicos '!K407&gt;=93,AA408=0)),0),"")</f>
        <v/>
      </c>
      <c r="AA408" cm="1">
        <f t="array" ref="AA408">_xlfn.IFS('Paraclinicos '!E407="","",'Paraclinicos '!E407="Oxigeno",2,'Paraclinicos '!E407="Aire",0)</f>
        <v>2</v>
      </c>
    </row>
    <row r="409" spans="1:27" x14ac:dyDescent="0.25">
      <c r="A409">
        <f>'Paraclinicos '!A408</f>
        <v>63</v>
      </c>
      <c r="B409" s="3">
        <f>'Paraclinicos '!R408</f>
        <v>44295</v>
      </c>
      <c r="C409" cm="1">
        <f t="array" ref="C409">_xlfn.IFS('Paraclinicos '!Q408="","",'Paraclinicos '!Q408&gt;60,3,'Paraclinicos '!Q408&lt;=60,1)</f>
        <v>3</v>
      </c>
      <c r="D409" t="str">
        <f>IFERROR(IF(INDEX('BD Demog para scores enalazar'!BC$2:BC$3000,MATCH(Formulas!A409,'BD Demog para scores enalazar'!A$2:A$3000,0))=0,"SI","NO"),"")</f>
        <v>SI</v>
      </c>
      <c r="E409" cm="1">
        <f t="array" ref="E409">_xlfn.IFS(D409="","",D409="SI",4,D409="NO",1)</f>
        <v>4</v>
      </c>
      <c r="F409" cm="1">
        <f t="array" ref="F409">_xlfn.IFS('Paraclinicos '!B408="","",'Paraclinicos '!B408&gt;1,1,'Paraclinicos '!B408&lt;=1,3)</f>
        <v>1</v>
      </c>
      <c r="G409" cm="1">
        <f t="array" ref="G409">_xlfn.IFS('Paraclinicos '!D408="","",AND('Paraclinicos '!D408&gt;=250,'Paraclinicos '!D408&lt;=500),2,'Paraclinicos '!D408&gt;500,3,'Paraclinicos '!D408&lt;250,1)</f>
        <v>1</v>
      </c>
      <c r="H409" s="50">
        <f t="shared" si="19"/>
        <v>9</v>
      </c>
      <c r="I409" cm="1">
        <f t="array" ref="I409">_xlfn.IFS('Paraclinicos '!Q408="","",'Paraclinicos '!Q408&gt;=65,1,'Paraclinicos '!Q408&lt;65,0)</f>
        <v>1</v>
      </c>
      <c r="J409" cm="1">
        <f t="array" ref="J409">_xlfn.IFS('Paraclinicos '!I408="","",'Paraclinicos '!I408&gt;7,1,'Paraclinicos '!I408&lt;=7,0)</f>
        <v>1</v>
      </c>
      <c r="K409" cm="1">
        <f t="array" ref="K409">_xlfn.IFS('Paraclinicos '!W408="","",'Paraclinicos '!W408&lt;=8,1,'Paraclinicos '!W408&gt;8,0)</f>
        <v>1</v>
      </c>
      <c r="L409" cm="1">
        <f t="array" ref="L409">_xlfn.IFS('Paraclinicos '!S408="","",'Paraclinicos '!S408&gt;=30,1,'Paraclinicos '!S408&lt;30,0)</f>
        <v>0</v>
      </c>
      <c r="M409" cm="1">
        <f t="array" ref="M409">_xlfn.IFS(OR('Paraclinicos '!T408="",'Paraclinicos '!U408=""),"",OR('Paraclinicos '!T408&lt;=90,'Paraclinicos '!U408&lt;=60),1,OR('Paraclinicos '!T408&gt;90,'Paraclinicos '!U408&gt;60),0)</f>
        <v>1</v>
      </c>
      <c r="N409" s="45">
        <f t="shared" si="20"/>
        <v>4</v>
      </c>
      <c r="O409" cm="1">
        <f t="array" ref="O409">_xlfn.IFS(OR('Paraclinicos '!M408="",'Paraclinicos '!N408="",'Paraclinicos '!N408=0),"",'Paraclinicos '!M408/'Paraclinicos '!N408&lt;100,4,'Paraclinicos '!M408/'Paraclinicos '!N408&lt;200,3,'Paraclinicos '!M408/'Paraclinicos '!N408&lt;300,2,'Paraclinicos '!M408/'Paraclinicos '!N408&lt;400,1,'Paraclinicos '!M408/'Paraclinicos '!N408&gt;=400,0)</f>
        <v>2</v>
      </c>
      <c r="P409" cm="1">
        <f t="array" ref="P409">_xlfn.IFS('Paraclinicos '!C408="","",'Paraclinicos '!C408&lt;20,4,'Paraclinicos '!C408&lt;50,3,'Paraclinicos '!C408&lt;100,2,'Paraclinicos '!C408&lt;150,1,'Paraclinicos '!C408&gt;150,0)</f>
        <v>0</v>
      </c>
      <c r="Q409" cm="1">
        <f t="array" ref="Q409">_xlfn.IFS('Paraclinicos '!O408="","",'Paraclinicos '!O408&lt;1.2,0,'Paraclinicos '!O408&lt;2,1,'Paraclinicos '!O408&lt;3.5,2,'Paraclinicos '!O408&lt;5,3,'Paraclinicos '!O408&gt;5,4)</f>
        <v>0</v>
      </c>
      <c r="R409" cm="1">
        <f t="array" ref="R409">_xlfn.IFS('Paraclinicos '!J408="","",'Paraclinicos '!J408&lt;1.2,0,'Paraclinicos '!J408&lt;2,1,'Paraclinicos '!J408&lt;6,2,'Paraclinicos '!J408&lt;12,3,'Paraclinicos '!J408&gt;=12,4)</f>
        <v>0</v>
      </c>
      <c r="S409" cm="1">
        <f t="array" ref="S409">_xlfn.IFS('Paraclinicos '!Y408="","",'Paraclinicos '!Y408&lt;70,1,'Paraclinicos '!Y408&gt;=70,0)</f>
        <v>0</v>
      </c>
      <c r="T409" cm="1">
        <f t="array" ref="T409">_xlfn.IFS('Paraclinicos '!W408="","",'Paraclinicos '!W408&lt;6,4,'Paraclinicos '!W408&lt;10,3,'Paraclinicos '!W408&lt;13,2,'Paraclinicos '!W408&lt;15,1,'Paraclinicos '!W408=15,0)</f>
        <v>4</v>
      </c>
      <c r="U409" s="54">
        <f t="shared" si="18"/>
        <v>6</v>
      </c>
      <c r="V409" cm="1">
        <f t="array" ref="V409">_xlfn.IFS('Paraclinicos '!S408="","",OR('Paraclinicos '!S408&lt;=8,'Paraclinicos '!S408&gt;=25),3,'Paraclinicos '!S408&lt;12,1,'Paraclinicos '!S408&lt;21,0,'Paraclinicos '!S408&lt;25,2)</f>
        <v>0</v>
      </c>
      <c r="W409" t="str">
        <f>IFERROR(IF(INDEX('BD Demog para scores enalazar'!Y$2:'BD Demog para scores enalazar'!Y$3000,MATCH(Formulas!A409,'BD Demog para scores enalazar'!A$2:'BD Demog para scores enalazar'!A$3000,0))=1,"SI","NO"),"")</f>
        <v>NO</v>
      </c>
      <c r="X409" s="9" t="str">
        <f>IFERROR(IF(INDEX('BD Demog para scores enalazar'!AJ$2:'BD Demog para scores enalazar'!AJ$3000,MATCH(Formulas!A409,'BD Demog para scores enalazar'!A$2:'BD Demog para scores enalazar'!A$3000,0))=1,"SI","NO"),"")</f>
        <v>NO</v>
      </c>
      <c r="Y409" cm="1">
        <f t="array" ref="Y409">IF(AND(W409="NO",X409="NO"),_xlfn.IFS('Paraclinicos '!K408&lt;=91,3,'Paraclinicos '!K408&lt;94,2,'Paraclinicos '!K408&lt;96,1,'Paraclinicos '!K408&gt;=96,0),"")</f>
        <v>3</v>
      </c>
      <c r="Z409" t="str" cm="1">
        <f t="array" ref="Z409">IF(OR(W409="SI",X409="SI"),_xlfn.IFS(OR(AND('Paraclinicos '!K408&lt;=83),AND('Paraclinicos '!K408&gt;=97,AA409=2)),3,OR(AND('Paraclinicos '!K408&lt;=86),AND('Paraclinicos '!K408&gt;=94,AA409=2)),2,OR(AND('Paraclinicos '!K408&lt;=88),AND('Paraclinicos '!K408&gt;=92,AA409=2)),1,OR(AND('Paraclinicos '!K408&gt;=88,'Paraclinicos '!K408&lt;=92),AND('Paraclinicos '!K408&gt;=93,AA409=0)),0),"")</f>
        <v/>
      </c>
      <c r="AA409" cm="1">
        <f t="array" ref="AA409">_xlfn.IFS('Paraclinicos '!E408="","",'Paraclinicos '!E408="Oxigeno",2,'Paraclinicos '!E408="Aire",0)</f>
        <v>2</v>
      </c>
    </row>
    <row r="410" spans="1:27" x14ac:dyDescent="0.25">
      <c r="A410">
        <f>'Paraclinicos '!A409</f>
        <v>63</v>
      </c>
      <c r="B410" s="3">
        <f>'Paraclinicos '!R409</f>
        <v>44297</v>
      </c>
      <c r="C410" cm="1">
        <f t="array" ref="C410">_xlfn.IFS('Paraclinicos '!Q409="","",'Paraclinicos '!Q409&gt;60,3,'Paraclinicos '!Q409&lt;=60,1)</f>
        <v>3</v>
      </c>
      <c r="D410" t="str">
        <f>IFERROR(IF(INDEX('BD Demog para scores enalazar'!BC$2:BC$3000,MATCH(Formulas!A410,'BD Demog para scores enalazar'!A$2:A$3000,0))=0,"SI","NO"),"")</f>
        <v>SI</v>
      </c>
      <c r="E410" cm="1">
        <f t="array" ref="E410">_xlfn.IFS(D410="","",D410="SI",4,D410="NO",1)</f>
        <v>4</v>
      </c>
      <c r="F410" cm="1">
        <f t="array" ref="F410">_xlfn.IFS('Paraclinicos '!B409="","",'Paraclinicos '!B409&gt;1,1,'Paraclinicos '!B409&lt;=1,3)</f>
        <v>1</v>
      </c>
      <c r="G410" cm="1">
        <f t="array" ref="G410">_xlfn.IFS('Paraclinicos '!D409="","",AND('Paraclinicos '!D409&gt;=250,'Paraclinicos '!D409&lt;=500),2,'Paraclinicos '!D409&gt;500,3,'Paraclinicos '!D409&lt;250,1)</f>
        <v>1</v>
      </c>
      <c r="H410" s="50">
        <f t="shared" si="19"/>
        <v>9</v>
      </c>
      <c r="I410" cm="1">
        <f t="array" ref="I410">_xlfn.IFS('Paraclinicos '!Q409="","",'Paraclinicos '!Q409&gt;=65,1,'Paraclinicos '!Q409&lt;65,0)</f>
        <v>1</v>
      </c>
      <c r="J410" cm="1">
        <f t="array" ref="J410">_xlfn.IFS('Paraclinicos '!I409="","",'Paraclinicos '!I409&gt;7,1,'Paraclinicos '!I409&lt;=7,0)</f>
        <v>1</v>
      </c>
      <c r="K410" cm="1">
        <f t="array" ref="K410">_xlfn.IFS('Paraclinicos '!W409="","",'Paraclinicos '!W409&lt;=8,1,'Paraclinicos '!W409&gt;8,0)</f>
        <v>1</v>
      </c>
      <c r="L410" cm="1">
        <f t="array" ref="L410">_xlfn.IFS('Paraclinicos '!S409="","",'Paraclinicos '!S409&gt;=30,1,'Paraclinicos '!S409&lt;30,0)</f>
        <v>0</v>
      </c>
      <c r="M410" cm="1">
        <f t="array" ref="M410">_xlfn.IFS(OR('Paraclinicos '!T409="",'Paraclinicos '!U409=""),"",OR('Paraclinicos '!T409&lt;=90,'Paraclinicos '!U409&lt;=60),1,OR('Paraclinicos '!T409&gt;90,'Paraclinicos '!U409&gt;60),0)</f>
        <v>1</v>
      </c>
      <c r="N410" s="45">
        <f t="shared" si="20"/>
        <v>6</v>
      </c>
      <c r="O410" cm="1">
        <f t="array" ref="O410">_xlfn.IFS(OR('Paraclinicos '!M409="",'Paraclinicos '!N409="",'Paraclinicos '!N409=0),"",'Paraclinicos '!M409/'Paraclinicos '!N409&lt;100,4,'Paraclinicos '!M409/'Paraclinicos '!N409&lt;200,3,'Paraclinicos '!M409/'Paraclinicos '!N409&lt;300,2,'Paraclinicos '!M409/'Paraclinicos '!N409&lt;400,1,'Paraclinicos '!M409/'Paraclinicos '!N409&gt;=400,0)</f>
        <v>2</v>
      </c>
      <c r="P410" cm="1">
        <f t="array" ref="P410">_xlfn.IFS('Paraclinicos '!C409="","",'Paraclinicos '!C409&lt;20,4,'Paraclinicos '!C409&lt;50,3,'Paraclinicos '!C409&lt;100,2,'Paraclinicos '!C409&lt;150,1,'Paraclinicos '!C409&gt;150,0)</f>
        <v>0</v>
      </c>
      <c r="Q410" cm="1">
        <f t="array" ref="Q410">_xlfn.IFS('Paraclinicos '!O409="","",'Paraclinicos '!O409&lt;1.2,0,'Paraclinicos '!O409&lt;2,1,'Paraclinicos '!O409&lt;3.5,2,'Paraclinicos '!O409&lt;5,3,'Paraclinicos '!O409&gt;5,4)</f>
        <v>0</v>
      </c>
      <c r="R410" cm="1">
        <f t="array" ref="R410">_xlfn.IFS('Paraclinicos '!J409="","",'Paraclinicos '!J409&lt;1.2,0,'Paraclinicos '!J409&lt;2,1,'Paraclinicos '!J409&lt;6,2,'Paraclinicos '!J409&lt;12,3,'Paraclinicos '!J409&gt;=12,4)</f>
        <v>0</v>
      </c>
      <c r="S410" cm="1">
        <f t="array" ref="S410">_xlfn.IFS('Paraclinicos '!Y409="","",'Paraclinicos '!Y409&lt;70,1,'Paraclinicos '!Y409&gt;=70,0)</f>
        <v>0</v>
      </c>
      <c r="T410" cm="1">
        <f t="array" ref="T410">_xlfn.IFS('Paraclinicos '!W409="","",'Paraclinicos '!W409&lt;6,4,'Paraclinicos '!W409&lt;10,3,'Paraclinicos '!W409&lt;13,2,'Paraclinicos '!W409&lt;15,1,'Paraclinicos '!W409=15,0)</f>
        <v>4</v>
      </c>
      <c r="U410" s="54">
        <f t="shared" si="18"/>
        <v>6</v>
      </c>
      <c r="V410" cm="1">
        <f t="array" ref="V410">_xlfn.IFS('Paraclinicos '!S409="","",OR('Paraclinicos '!S409&lt;=8,'Paraclinicos '!S409&gt;=25),3,'Paraclinicos '!S409&lt;12,1,'Paraclinicos '!S409&lt;21,0,'Paraclinicos '!S409&lt;25,2)</f>
        <v>0</v>
      </c>
      <c r="W410" t="str">
        <f>IFERROR(IF(INDEX('BD Demog para scores enalazar'!Y$2:'BD Demog para scores enalazar'!Y$3000,MATCH(Formulas!A410,'BD Demog para scores enalazar'!A$2:'BD Demog para scores enalazar'!A$3000,0))=1,"SI","NO"),"")</f>
        <v>NO</v>
      </c>
      <c r="X410" s="9" t="str">
        <f>IFERROR(IF(INDEX('BD Demog para scores enalazar'!AJ$2:'BD Demog para scores enalazar'!AJ$3000,MATCH(Formulas!A410,'BD Demog para scores enalazar'!A$2:'BD Demog para scores enalazar'!A$3000,0))=1,"SI","NO"),"")</f>
        <v>NO</v>
      </c>
      <c r="Y410" cm="1">
        <f t="array" ref="Y410">IF(AND(W410="NO",X410="NO"),_xlfn.IFS('Paraclinicos '!K409&lt;=91,3,'Paraclinicos '!K409&lt;94,2,'Paraclinicos '!K409&lt;96,1,'Paraclinicos '!K409&gt;=96,0),"")</f>
        <v>3</v>
      </c>
      <c r="Z410" t="str" cm="1">
        <f t="array" ref="Z410">IF(OR(W410="SI",X410="SI"),_xlfn.IFS(OR(AND('Paraclinicos '!K409&lt;=83),AND('Paraclinicos '!K409&gt;=97,AA410=2)),3,OR(AND('Paraclinicos '!K409&lt;=86),AND('Paraclinicos '!K409&gt;=94,AA410=2)),2,OR(AND('Paraclinicos '!K409&lt;=88),AND('Paraclinicos '!K409&gt;=92,AA410=2)),1,OR(AND('Paraclinicos '!K409&gt;=88,'Paraclinicos '!K409&lt;=92),AND('Paraclinicos '!K409&gt;=93,AA410=0)),0),"")</f>
        <v/>
      </c>
      <c r="AA410" cm="1">
        <f t="array" ref="AA410">_xlfn.IFS('Paraclinicos '!E409="","",'Paraclinicos '!E409="Oxigeno",2,'Paraclinicos '!E409="Aire",0)</f>
        <v>2</v>
      </c>
    </row>
    <row r="411" spans="1:27" x14ac:dyDescent="0.25">
      <c r="A411">
        <f>'Paraclinicos '!A410</f>
        <v>63</v>
      </c>
      <c r="B411" s="3">
        <f>'Paraclinicos '!R410</f>
        <v>44297</v>
      </c>
      <c r="C411" cm="1">
        <f t="array" ref="C411">_xlfn.IFS('Paraclinicos '!Q410="","",'Paraclinicos '!Q410&gt;60,3,'Paraclinicos '!Q410&lt;=60,1)</f>
        <v>3</v>
      </c>
      <c r="D411" t="str">
        <f>IFERROR(IF(INDEX('BD Demog para scores enalazar'!BC$2:BC$3000,MATCH(Formulas!A411,'BD Demog para scores enalazar'!A$2:A$3000,0))=0,"SI","NO"),"")</f>
        <v>SI</v>
      </c>
      <c r="E411" cm="1">
        <f t="array" ref="E411">_xlfn.IFS(D411="","",D411="SI",4,D411="NO",1)</f>
        <v>4</v>
      </c>
      <c r="F411" cm="1">
        <f t="array" ref="F411">_xlfn.IFS('Paraclinicos '!B410="","",'Paraclinicos '!B410&gt;1,1,'Paraclinicos '!B410&lt;=1,3)</f>
        <v>1</v>
      </c>
      <c r="G411" t="str" cm="1">
        <f t="array" ref="G411">_xlfn.IFS('Paraclinicos '!D410="","",AND('Paraclinicos '!D410&gt;=250,'Paraclinicos '!D410&lt;=500),2,'Paraclinicos '!D410&gt;500,3,'Paraclinicos '!D410&lt;250,1)</f>
        <v/>
      </c>
      <c r="H411" s="50">
        <f t="shared" si="19"/>
        <v>8</v>
      </c>
      <c r="I411" cm="1">
        <f t="array" ref="I411">_xlfn.IFS('Paraclinicos '!Q410="","",'Paraclinicos '!Q410&gt;=65,1,'Paraclinicos '!Q410&lt;65,0)</f>
        <v>1</v>
      </c>
      <c r="J411" cm="1">
        <f t="array" ref="J411">_xlfn.IFS('Paraclinicos '!I410="","",'Paraclinicos '!I410&gt;7,1,'Paraclinicos '!I410&lt;=7,0)</f>
        <v>1</v>
      </c>
      <c r="K411" cm="1">
        <f t="array" ref="K411">_xlfn.IFS('Paraclinicos '!W410="","",'Paraclinicos '!W410&lt;=8,1,'Paraclinicos '!W410&gt;8,0)</f>
        <v>1</v>
      </c>
      <c r="L411" cm="1">
        <f t="array" ref="L411">_xlfn.IFS('Paraclinicos '!S410="","",'Paraclinicos '!S410&gt;=30,1,'Paraclinicos '!S410&lt;30,0)</f>
        <v>0</v>
      </c>
      <c r="M411" cm="1">
        <f t="array" ref="M411">_xlfn.IFS(OR('Paraclinicos '!T410="",'Paraclinicos '!U410=""),"",OR('Paraclinicos '!T410&lt;=90,'Paraclinicos '!U410&lt;=60),1,OR('Paraclinicos '!T410&gt;90,'Paraclinicos '!U410&gt;60),0)</f>
        <v>1</v>
      </c>
      <c r="N411" s="45">
        <f t="shared" si="20"/>
        <v>6</v>
      </c>
      <c r="O411" cm="1">
        <f t="array" ref="O411">_xlfn.IFS(OR('Paraclinicos '!M410="",'Paraclinicos '!N410="",'Paraclinicos '!N410=0),"",'Paraclinicos '!M410/'Paraclinicos '!N410&lt;100,4,'Paraclinicos '!M410/'Paraclinicos '!N410&lt;200,3,'Paraclinicos '!M410/'Paraclinicos '!N410&lt;300,2,'Paraclinicos '!M410/'Paraclinicos '!N410&lt;400,1,'Paraclinicos '!M410/'Paraclinicos '!N410&gt;=400,0)</f>
        <v>3</v>
      </c>
      <c r="P411" cm="1">
        <f t="array" ref="P411">_xlfn.IFS('Paraclinicos '!C410="","",'Paraclinicos '!C410&lt;20,4,'Paraclinicos '!C410&lt;50,3,'Paraclinicos '!C410&lt;100,2,'Paraclinicos '!C410&lt;150,1,'Paraclinicos '!C410&gt;150,0)</f>
        <v>0</v>
      </c>
      <c r="Q411" cm="1">
        <f t="array" ref="Q411">_xlfn.IFS('Paraclinicos '!O410="","",'Paraclinicos '!O410&lt;1.2,0,'Paraclinicos '!O410&lt;2,1,'Paraclinicos '!O410&lt;3.5,2,'Paraclinicos '!O410&lt;5,3,'Paraclinicos '!O410&gt;5,4)</f>
        <v>0</v>
      </c>
      <c r="R411" cm="1">
        <f t="array" ref="R411">_xlfn.IFS('Paraclinicos '!J410="","",'Paraclinicos '!J410&lt;1.2,0,'Paraclinicos '!J410&lt;2,1,'Paraclinicos '!J410&lt;6,2,'Paraclinicos '!J410&lt;12,3,'Paraclinicos '!J410&gt;=12,4)</f>
        <v>0</v>
      </c>
      <c r="S411" cm="1">
        <f t="array" ref="S411">_xlfn.IFS('Paraclinicos '!Y410="","",'Paraclinicos '!Y410&lt;70,1,'Paraclinicos '!Y410&gt;=70,0)</f>
        <v>0</v>
      </c>
      <c r="T411" cm="1">
        <f t="array" ref="T411">_xlfn.IFS('Paraclinicos '!W410="","",'Paraclinicos '!W410&lt;6,4,'Paraclinicos '!W410&lt;10,3,'Paraclinicos '!W410&lt;13,2,'Paraclinicos '!W410&lt;15,1,'Paraclinicos '!W410=15,0)</f>
        <v>3</v>
      </c>
      <c r="U411" s="54">
        <f t="shared" si="18"/>
        <v>6</v>
      </c>
      <c r="V411" cm="1">
        <f t="array" ref="V411">_xlfn.IFS('Paraclinicos '!S410="","",OR('Paraclinicos '!S410&lt;=8,'Paraclinicos '!S410&gt;=25),3,'Paraclinicos '!S410&lt;12,1,'Paraclinicos '!S410&lt;21,0,'Paraclinicos '!S410&lt;25,2)</f>
        <v>0</v>
      </c>
      <c r="W411" t="str">
        <f>IFERROR(IF(INDEX('BD Demog para scores enalazar'!Y$2:'BD Demog para scores enalazar'!Y$3000,MATCH(Formulas!A411,'BD Demog para scores enalazar'!A$2:'BD Demog para scores enalazar'!A$3000,0))=1,"SI","NO"),"")</f>
        <v>NO</v>
      </c>
      <c r="X411" s="9" t="str">
        <f>IFERROR(IF(INDEX('BD Demog para scores enalazar'!AJ$2:'BD Demog para scores enalazar'!AJ$3000,MATCH(Formulas!A411,'BD Demog para scores enalazar'!A$2:'BD Demog para scores enalazar'!A$3000,0))=1,"SI","NO"),"")</f>
        <v>NO</v>
      </c>
      <c r="Y411" cm="1">
        <f t="array" ref="Y411">IF(AND(W411="NO",X411="NO"),_xlfn.IFS('Paraclinicos '!K410&lt;=91,3,'Paraclinicos '!K410&lt;94,2,'Paraclinicos '!K410&lt;96,1,'Paraclinicos '!K410&gt;=96,0),"")</f>
        <v>3</v>
      </c>
      <c r="Z411" t="str" cm="1">
        <f t="array" ref="Z411">IF(OR(W411="SI",X411="SI"),_xlfn.IFS(OR(AND('Paraclinicos '!K410&lt;=83),AND('Paraclinicos '!K410&gt;=97,AA411=2)),3,OR(AND('Paraclinicos '!K410&lt;=86),AND('Paraclinicos '!K410&gt;=94,AA411=2)),2,OR(AND('Paraclinicos '!K410&lt;=88),AND('Paraclinicos '!K410&gt;=92,AA411=2)),1,OR(AND('Paraclinicos '!K410&gt;=88,'Paraclinicos '!K410&lt;=92),AND('Paraclinicos '!K410&gt;=93,AA411=0)),0),"")</f>
        <v/>
      </c>
      <c r="AA411" cm="1">
        <f t="array" ref="AA411">_xlfn.IFS('Paraclinicos '!E410="","",'Paraclinicos '!E410="Oxigeno",2,'Paraclinicos '!E410="Aire",0)</f>
        <v>2</v>
      </c>
    </row>
    <row r="412" spans="1:27" x14ac:dyDescent="0.25">
      <c r="A412">
        <f>'Paraclinicos '!A411</f>
        <v>63</v>
      </c>
      <c r="B412" s="3">
        <f>'Paraclinicos '!R411</f>
        <v>44299</v>
      </c>
      <c r="C412" cm="1">
        <f t="array" ref="C412">_xlfn.IFS('Paraclinicos '!Q411="","",'Paraclinicos '!Q411&gt;60,3,'Paraclinicos '!Q411&lt;=60,1)</f>
        <v>3</v>
      </c>
      <c r="D412" t="str">
        <f>IFERROR(IF(INDEX('BD Demog para scores enalazar'!BC$2:BC$3000,MATCH(Formulas!A412,'BD Demog para scores enalazar'!A$2:A$3000,0))=0,"SI","NO"),"")</f>
        <v>SI</v>
      </c>
      <c r="E412" cm="1">
        <f t="array" ref="E412">_xlfn.IFS(D412="","",D412="SI",4,D412="NO",1)</f>
        <v>4</v>
      </c>
      <c r="F412" cm="1">
        <f t="array" ref="F412">_xlfn.IFS('Paraclinicos '!B411="","",'Paraclinicos '!B411&gt;1,1,'Paraclinicos '!B411&lt;=1,3)</f>
        <v>1</v>
      </c>
      <c r="G412" t="str" cm="1">
        <f t="array" ref="G412">_xlfn.IFS('Paraclinicos '!D411="","",AND('Paraclinicos '!D411&gt;=250,'Paraclinicos '!D411&lt;=500),2,'Paraclinicos '!D411&gt;500,3,'Paraclinicos '!D411&lt;250,1)</f>
        <v/>
      </c>
      <c r="H412" s="50">
        <f t="shared" si="19"/>
        <v>8</v>
      </c>
      <c r="I412" cm="1">
        <f t="array" ref="I412">_xlfn.IFS('Paraclinicos '!Q411="","",'Paraclinicos '!Q411&gt;=65,1,'Paraclinicos '!Q411&lt;65,0)</f>
        <v>1</v>
      </c>
      <c r="J412" cm="1">
        <f t="array" ref="J412">_xlfn.IFS('Paraclinicos '!I411="","",'Paraclinicos '!I411&gt;7,1,'Paraclinicos '!I411&lt;=7,0)</f>
        <v>1</v>
      </c>
      <c r="K412" cm="1">
        <f t="array" ref="K412">_xlfn.IFS('Paraclinicos '!W411="","",'Paraclinicos '!W411&lt;=8,1,'Paraclinicos '!W411&gt;8,0)</f>
        <v>1</v>
      </c>
      <c r="L412" cm="1">
        <f t="array" ref="L412">_xlfn.IFS('Paraclinicos '!S411="","",'Paraclinicos '!S411&gt;=30,1,'Paraclinicos '!S411&lt;30,0)</f>
        <v>0</v>
      </c>
      <c r="M412" cm="1">
        <f t="array" ref="M412">_xlfn.IFS(OR('Paraclinicos '!T411="",'Paraclinicos '!U411=""),"",OR('Paraclinicos '!T411&lt;=90,'Paraclinicos '!U411&lt;=60),1,OR('Paraclinicos '!T411&gt;90,'Paraclinicos '!U411&gt;60),0)</f>
        <v>0</v>
      </c>
      <c r="N412" s="45">
        <f t="shared" si="20"/>
        <v>5</v>
      </c>
      <c r="O412" cm="1">
        <f t="array" ref="O412">_xlfn.IFS(OR('Paraclinicos '!M411="",'Paraclinicos '!N411="",'Paraclinicos '!N411=0),"",'Paraclinicos '!M411/'Paraclinicos '!N411&lt;100,4,'Paraclinicos '!M411/'Paraclinicos '!N411&lt;200,3,'Paraclinicos '!M411/'Paraclinicos '!N411&lt;300,2,'Paraclinicos '!M411/'Paraclinicos '!N411&lt;400,1,'Paraclinicos '!M411/'Paraclinicos '!N411&gt;=400,0)</f>
        <v>3</v>
      </c>
      <c r="P412" cm="1">
        <f t="array" ref="P412">_xlfn.IFS('Paraclinicos '!C411="","",'Paraclinicos '!C411&lt;20,4,'Paraclinicos '!C411&lt;50,3,'Paraclinicos '!C411&lt;100,2,'Paraclinicos '!C411&lt;150,1,'Paraclinicos '!C411&gt;150,0)</f>
        <v>0</v>
      </c>
      <c r="Q412" cm="1">
        <f t="array" ref="Q412">_xlfn.IFS('Paraclinicos '!O411="","",'Paraclinicos '!O411&lt;1.2,0,'Paraclinicos '!O411&lt;2,1,'Paraclinicos '!O411&lt;3.5,2,'Paraclinicos '!O411&lt;5,3,'Paraclinicos '!O411&gt;5,4)</f>
        <v>0</v>
      </c>
      <c r="R412" t="str" cm="1">
        <f t="array" ref="R412">_xlfn.IFS('Paraclinicos '!J411="","",'Paraclinicos '!J411&lt;1.2,0,'Paraclinicos '!J411&lt;2,1,'Paraclinicos '!J411&lt;6,2,'Paraclinicos '!J411&lt;12,3,'Paraclinicos '!J411&gt;=12,4)</f>
        <v/>
      </c>
      <c r="S412" cm="1">
        <f t="array" ref="S412">_xlfn.IFS('Paraclinicos '!Y411="","",'Paraclinicos '!Y411&lt;70,1,'Paraclinicos '!Y411&gt;=70,0)</f>
        <v>0</v>
      </c>
      <c r="T412" cm="1">
        <f t="array" ref="T412">_xlfn.IFS('Paraclinicos '!W411="","",'Paraclinicos '!W411&lt;6,4,'Paraclinicos '!W411&lt;10,3,'Paraclinicos '!W411&lt;13,2,'Paraclinicos '!W411&lt;15,1,'Paraclinicos '!W411=15,0)</f>
        <v>3</v>
      </c>
      <c r="U412" s="54">
        <f t="shared" si="18"/>
        <v>6</v>
      </c>
      <c r="V412" cm="1">
        <f t="array" ref="V412">_xlfn.IFS('Paraclinicos '!S411="","",OR('Paraclinicos '!S411&lt;=8,'Paraclinicos '!S411&gt;=25),3,'Paraclinicos '!S411&lt;12,1,'Paraclinicos '!S411&lt;21,0,'Paraclinicos '!S411&lt;25,2)</f>
        <v>0</v>
      </c>
      <c r="W412" t="str">
        <f>IFERROR(IF(INDEX('BD Demog para scores enalazar'!Y$2:'BD Demog para scores enalazar'!Y$3000,MATCH(Formulas!A412,'BD Demog para scores enalazar'!A$2:'BD Demog para scores enalazar'!A$3000,0))=1,"SI","NO"),"")</f>
        <v>NO</v>
      </c>
      <c r="X412" s="9" t="str">
        <f>IFERROR(IF(INDEX('BD Demog para scores enalazar'!AJ$2:'BD Demog para scores enalazar'!AJ$3000,MATCH(Formulas!A412,'BD Demog para scores enalazar'!A$2:'BD Demog para scores enalazar'!A$3000,0))=1,"SI","NO"),"")</f>
        <v>NO</v>
      </c>
      <c r="Y412" cm="1">
        <f t="array" ref="Y412">IF(AND(W412="NO",X412="NO"),_xlfn.IFS('Paraclinicos '!K411&lt;=91,3,'Paraclinicos '!K411&lt;94,2,'Paraclinicos '!K411&lt;96,1,'Paraclinicos '!K411&gt;=96,0),"")</f>
        <v>3</v>
      </c>
      <c r="Z412" t="str" cm="1">
        <f t="array" ref="Z412">IF(OR(W412="SI",X412="SI"),_xlfn.IFS(OR(AND('Paraclinicos '!K411&lt;=83),AND('Paraclinicos '!K411&gt;=97,AA412=2)),3,OR(AND('Paraclinicos '!K411&lt;=86),AND('Paraclinicos '!K411&gt;=94,AA412=2)),2,OR(AND('Paraclinicos '!K411&lt;=88),AND('Paraclinicos '!K411&gt;=92,AA412=2)),1,OR(AND('Paraclinicos '!K411&gt;=88,'Paraclinicos '!K411&lt;=92),AND('Paraclinicos '!K411&gt;=93,AA412=0)),0),"")</f>
        <v/>
      </c>
      <c r="AA412" cm="1">
        <f t="array" ref="AA412">_xlfn.IFS('Paraclinicos '!E411="","",'Paraclinicos '!E411="Oxigeno",2,'Paraclinicos '!E411="Aire",0)</f>
        <v>2</v>
      </c>
    </row>
    <row r="413" spans="1:27" x14ac:dyDescent="0.25">
      <c r="A413">
        <f>'Paraclinicos '!A412</f>
        <v>63</v>
      </c>
      <c r="B413" s="3">
        <f>'Paraclinicos '!R412</f>
        <v>44301</v>
      </c>
      <c r="C413" cm="1">
        <f t="array" ref="C413">_xlfn.IFS('Paraclinicos '!Q412="","",'Paraclinicos '!Q412&gt;60,3,'Paraclinicos '!Q412&lt;=60,1)</f>
        <v>3</v>
      </c>
      <c r="D413" t="str">
        <f>IFERROR(IF(INDEX('BD Demog para scores enalazar'!BC$2:BC$3000,MATCH(Formulas!A413,'BD Demog para scores enalazar'!A$2:A$3000,0))=0,"SI","NO"),"")</f>
        <v>SI</v>
      </c>
      <c r="E413" cm="1">
        <f t="array" ref="E413">_xlfn.IFS(D413="","",D413="SI",4,D413="NO",1)</f>
        <v>4</v>
      </c>
      <c r="F413" cm="1">
        <f t="array" ref="F413">_xlfn.IFS('Paraclinicos '!B412="","",'Paraclinicos '!B412&gt;1,1,'Paraclinicos '!B412&lt;=1,3)</f>
        <v>3</v>
      </c>
      <c r="G413" t="str" cm="1">
        <f t="array" ref="G413">_xlfn.IFS('Paraclinicos '!D412="","",AND('Paraclinicos '!D412&gt;=250,'Paraclinicos '!D412&lt;=500),2,'Paraclinicos '!D412&gt;500,3,'Paraclinicos '!D412&lt;250,1)</f>
        <v/>
      </c>
      <c r="H413" s="50">
        <f t="shared" si="19"/>
        <v>10</v>
      </c>
      <c r="I413" cm="1">
        <f t="array" ref="I413">_xlfn.IFS('Paraclinicos '!Q412="","",'Paraclinicos '!Q412&gt;=65,1,'Paraclinicos '!Q412&lt;65,0)</f>
        <v>1</v>
      </c>
      <c r="J413" cm="1">
        <f t="array" ref="J413">_xlfn.IFS('Paraclinicos '!I412="","",'Paraclinicos '!I412&gt;7,1,'Paraclinicos '!I412&lt;=7,0)</f>
        <v>1</v>
      </c>
      <c r="K413" cm="1">
        <f t="array" ref="K413">_xlfn.IFS('Paraclinicos '!W412="","",'Paraclinicos '!W412&lt;=8,1,'Paraclinicos '!W412&gt;8,0)</f>
        <v>1</v>
      </c>
      <c r="L413" cm="1">
        <f t="array" ref="L413">_xlfn.IFS('Paraclinicos '!S412="","",'Paraclinicos '!S412&gt;=30,1,'Paraclinicos '!S412&lt;30,0)</f>
        <v>0</v>
      </c>
      <c r="M413" cm="1">
        <f t="array" ref="M413">_xlfn.IFS(OR('Paraclinicos '!T412="",'Paraclinicos '!U412=""),"",OR('Paraclinicos '!T412&lt;=90,'Paraclinicos '!U412&lt;=60),1,OR('Paraclinicos '!T412&gt;90,'Paraclinicos '!U412&gt;60),0)</f>
        <v>0</v>
      </c>
      <c r="N413" s="45">
        <f t="shared" si="20"/>
        <v>4</v>
      </c>
      <c r="O413" cm="1">
        <f t="array" ref="O413">_xlfn.IFS(OR('Paraclinicos '!M412="",'Paraclinicos '!N412="",'Paraclinicos '!N412=0),"",'Paraclinicos '!M412/'Paraclinicos '!N412&lt;100,4,'Paraclinicos '!M412/'Paraclinicos '!N412&lt;200,3,'Paraclinicos '!M412/'Paraclinicos '!N412&lt;300,2,'Paraclinicos '!M412/'Paraclinicos '!N412&lt;400,1,'Paraclinicos '!M412/'Paraclinicos '!N412&gt;=400,0)</f>
        <v>3</v>
      </c>
      <c r="P413" cm="1">
        <f t="array" ref="P413">_xlfn.IFS('Paraclinicos '!C412="","",'Paraclinicos '!C412&lt;20,4,'Paraclinicos '!C412&lt;50,3,'Paraclinicos '!C412&lt;100,2,'Paraclinicos '!C412&lt;150,1,'Paraclinicos '!C412&gt;150,0)</f>
        <v>0</v>
      </c>
      <c r="Q413" cm="1">
        <f t="array" ref="Q413">_xlfn.IFS('Paraclinicos '!O412="","",'Paraclinicos '!O412&lt;1.2,0,'Paraclinicos '!O412&lt;2,1,'Paraclinicos '!O412&lt;3.5,2,'Paraclinicos '!O412&lt;5,3,'Paraclinicos '!O412&gt;5,4)</f>
        <v>0</v>
      </c>
      <c r="R413" t="str" cm="1">
        <f t="array" ref="R413">_xlfn.IFS('Paraclinicos '!J412="","",'Paraclinicos '!J412&lt;1.2,0,'Paraclinicos '!J412&lt;2,1,'Paraclinicos '!J412&lt;6,2,'Paraclinicos '!J412&lt;12,3,'Paraclinicos '!J412&gt;=12,4)</f>
        <v/>
      </c>
      <c r="S413" cm="1">
        <f t="array" ref="S413">_xlfn.IFS('Paraclinicos '!Y412="","",'Paraclinicos '!Y412&lt;70,1,'Paraclinicos '!Y412&gt;=70,0)</f>
        <v>0</v>
      </c>
      <c r="T413" cm="1">
        <f t="array" ref="T413">_xlfn.IFS('Paraclinicos '!W412="","",'Paraclinicos '!W412&lt;6,4,'Paraclinicos '!W412&lt;10,3,'Paraclinicos '!W412&lt;13,2,'Paraclinicos '!W412&lt;15,1,'Paraclinicos '!W412=15,0)</f>
        <v>3</v>
      </c>
      <c r="U413" s="54">
        <f t="shared" si="18"/>
        <v>6</v>
      </c>
      <c r="V413" cm="1">
        <f t="array" ref="V413">_xlfn.IFS('Paraclinicos '!S412="","",OR('Paraclinicos '!S412&lt;=8,'Paraclinicos '!S412&gt;=25),3,'Paraclinicos '!S412&lt;12,1,'Paraclinicos '!S412&lt;21,0,'Paraclinicos '!S412&lt;25,2)</f>
        <v>0</v>
      </c>
      <c r="W413" t="str">
        <f>IFERROR(IF(INDEX('BD Demog para scores enalazar'!Y$2:'BD Demog para scores enalazar'!Y$3000,MATCH(Formulas!A413,'BD Demog para scores enalazar'!A$2:'BD Demog para scores enalazar'!A$3000,0))=1,"SI","NO"),"")</f>
        <v>NO</v>
      </c>
      <c r="X413" s="9" t="str">
        <f>IFERROR(IF(INDEX('BD Demog para scores enalazar'!AJ$2:'BD Demog para scores enalazar'!AJ$3000,MATCH(Formulas!A413,'BD Demog para scores enalazar'!A$2:'BD Demog para scores enalazar'!A$3000,0))=1,"SI","NO"),"")</f>
        <v>NO</v>
      </c>
      <c r="Y413" cm="1">
        <f t="array" ref="Y413">IF(AND(W413="NO",X413="NO"),_xlfn.IFS('Paraclinicos '!K412&lt;=91,3,'Paraclinicos '!K412&lt;94,2,'Paraclinicos '!K412&lt;96,1,'Paraclinicos '!K412&gt;=96,0),"")</f>
        <v>3</v>
      </c>
      <c r="Z413" t="str" cm="1">
        <f t="array" ref="Z413">IF(OR(W413="SI",X413="SI"),_xlfn.IFS(OR(AND('Paraclinicos '!K412&lt;=83),AND('Paraclinicos '!K412&gt;=97,AA413=2)),3,OR(AND('Paraclinicos '!K412&lt;=86),AND('Paraclinicos '!K412&gt;=94,AA413=2)),2,OR(AND('Paraclinicos '!K412&lt;=88),AND('Paraclinicos '!K412&gt;=92,AA413=2)),1,OR(AND('Paraclinicos '!K412&gt;=88,'Paraclinicos '!K412&lt;=92),AND('Paraclinicos '!K412&gt;=93,AA413=0)),0),"")</f>
        <v/>
      </c>
      <c r="AA413" cm="1">
        <f t="array" ref="AA413">_xlfn.IFS('Paraclinicos '!E412="","",'Paraclinicos '!E412="Oxigeno",2,'Paraclinicos '!E412="Aire",0)</f>
        <v>2</v>
      </c>
    </row>
    <row r="414" spans="1:27" x14ac:dyDescent="0.25">
      <c r="A414">
        <f>'Paraclinicos '!A413</f>
        <v>63</v>
      </c>
      <c r="B414" s="3">
        <f>'Paraclinicos '!R413</f>
        <v>44303</v>
      </c>
      <c r="C414" cm="1">
        <f t="array" ref="C414">_xlfn.IFS('Paraclinicos '!Q413="","",'Paraclinicos '!Q413&gt;60,3,'Paraclinicos '!Q413&lt;=60,1)</f>
        <v>3</v>
      </c>
      <c r="D414" t="str">
        <f>IFERROR(IF(INDEX('BD Demog para scores enalazar'!BC$2:BC$3000,MATCH(Formulas!A414,'BD Demog para scores enalazar'!A$2:A$3000,0))=0,"SI","NO"),"")</f>
        <v>SI</v>
      </c>
      <c r="E414" cm="1">
        <f t="array" ref="E414">_xlfn.IFS(D414="","",D414="SI",4,D414="NO",1)</f>
        <v>4</v>
      </c>
      <c r="F414" cm="1">
        <f t="array" ref="F414">_xlfn.IFS('Paraclinicos '!B413="","",'Paraclinicos '!B413&gt;1,1,'Paraclinicos '!B413&lt;=1,3)</f>
        <v>1</v>
      </c>
      <c r="G414" t="str" cm="1">
        <f t="array" ref="G414">_xlfn.IFS('Paraclinicos '!D413="","",AND('Paraclinicos '!D413&gt;=250,'Paraclinicos '!D413&lt;=500),2,'Paraclinicos '!D413&gt;500,3,'Paraclinicos '!D413&lt;250,1)</f>
        <v/>
      </c>
      <c r="H414" s="50">
        <f t="shared" si="19"/>
        <v>8</v>
      </c>
      <c r="I414" cm="1">
        <f t="array" ref="I414">_xlfn.IFS('Paraclinicos '!Q413="","",'Paraclinicos '!Q413&gt;=65,1,'Paraclinicos '!Q413&lt;65,0)</f>
        <v>1</v>
      </c>
      <c r="J414" cm="1">
        <f t="array" ref="J414">_xlfn.IFS('Paraclinicos '!I413="","",'Paraclinicos '!I413&gt;7,1,'Paraclinicos '!I413&lt;=7,0)</f>
        <v>1</v>
      </c>
      <c r="K414" cm="1">
        <f t="array" ref="K414">_xlfn.IFS('Paraclinicos '!W413="","",'Paraclinicos '!W413&lt;=8,1,'Paraclinicos '!W413&gt;8,0)</f>
        <v>1</v>
      </c>
      <c r="L414" cm="1">
        <f t="array" ref="L414">_xlfn.IFS('Paraclinicos '!S413="","",'Paraclinicos '!S413&gt;=30,1,'Paraclinicos '!S413&lt;30,0)</f>
        <v>0</v>
      </c>
      <c r="M414" cm="1">
        <f t="array" ref="M414">_xlfn.IFS(OR('Paraclinicos '!T413="",'Paraclinicos '!U413=""),"",OR('Paraclinicos '!T413&lt;=90,'Paraclinicos '!U413&lt;=60),1,OR('Paraclinicos '!T413&gt;90,'Paraclinicos '!U413&gt;60),0)</f>
        <v>1</v>
      </c>
      <c r="N414" s="45">
        <f t="shared" si="20"/>
        <v>5</v>
      </c>
      <c r="O414" cm="1">
        <f t="array" ref="O414">_xlfn.IFS(OR('Paraclinicos '!M413="",'Paraclinicos '!N413="",'Paraclinicos '!N413=0),"",'Paraclinicos '!M413/'Paraclinicos '!N413&lt;100,4,'Paraclinicos '!M413/'Paraclinicos '!N413&lt;200,3,'Paraclinicos '!M413/'Paraclinicos '!N413&lt;300,2,'Paraclinicos '!M413/'Paraclinicos '!N413&lt;400,1,'Paraclinicos '!M413/'Paraclinicos '!N413&gt;=400,0)</f>
        <v>3</v>
      </c>
      <c r="P414" cm="1">
        <f t="array" ref="P414">_xlfn.IFS('Paraclinicos '!C413="","",'Paraclinicos '!C413&lt;20,4,'Paraclinicos '!C413&lt;50,3,'Paraclinicos '!C413&lt;100,2,'Paraclinicos '!C413&lt;150,1,'Paraclinicos '!C413&gt;150,0)</f>
        <v>0</v>
      </c>
      <c r="Q414" cm="1">
        <f t="array" ref="Q414">_xlfn.IFS('Paraclinicos '!O413="","",'Paraclinicos '!O413&lt;1.2,0,'Paraclinicos '!O413&lt;2,1,'Paraclinicos '!O413&lt;3.5,2,'Paraclinicos '!O413&lt;5,3,'Paraclinicos '!O413&gt;5,4)</f>
        <v>0</v>
      </c>
      <c r="R414" t="str" cm="1">
        <f t="array" ref="R414">_xlfn.IFS('Paraclinicos '!J413="","",'Paraclinicos '!J413&lt;1.2,0,'Paraclinicos '!J413&lt;2,1,'Paraclinicos '!J413&lt;6,2,'Paraclinicos '!J413&lt;12,3,'Paraclinicos '!J413&gt;=12,4)</f>
        <v/>
      </c>
      <c r="S414" cm="1">
        <f t="array" ref="S414">_xlfn.IFS('Paraclinicos '!Y413="","",'Paraclinicos '!Y413&lt;70,1,'Paraclinicos '!Y413&gt;=70,0)</f>
        <v>0</v>
      </c>
      <c r="T414" cm="1">
        <f t="array" ref="T414">_xlfn.IFS('Paraclinicos '!W413="","",'Paraclinicos '!W413&lt;6,4,'Paraclinicos '!W413&lt;10,3,'Paraclinicos '!W413&lt;13,2,'Paraclinicos '!W413&lt;15,1,'Paraclinicos '!W413=15,0)</f>
        <v>3</v>
      </c>
      <c r="U414" s="54">
        <f t="shared" si="18"/>
        <v>6</v>
      </c>
      <c r="V414" cm="1">
        <f t="array" ref="V414">_xlfn.IFS('Paraclinicos '!S413="","",OR('Paraclinicos '!S413&lt;=8,'Paraclinicos '!S413&gt;=25),3,'Paraclinicos '!S413&lt;12,1,'Paraclinicos '!S413&lt;21,0,'Paraclinicos '!S413&lt;25,2)</f>
        <v>0</v>
      </c>
      <c r="W414" t="str">
        <f>IFERROR(IF(INDEX('BD Demog para scores enalazar'!Y$2:'BD Demog para scores enalazar'!Y$3000,MATCH(Formulas!A414,'BD Demog para scores enalazar'!A$2:'BD Demog para scores enalazar'!A$3000,0))=1,"SI","NO"),"")</f>
        <v>NO</v>
      </c>
      <c r="X414" s="9" t="str">
        <f>IFERROR(IF(INDEX('BD Demog para scores enalazar'!AJ$2:'BD Demog para scores enalazar'!AJ$3000,MATCH(Formulas!A414,'BD Demog para scores enalazar'!A$2:'BD Demog para scores enalazar'!A$3000,0))=1,"SI","NO"),"")</f>
        <v>NO</v>
      </c>
      <c r="Y414" cm="1">
        <f t="array" ref="Y414">IF(AND(W414="NO",X414="NO"),_xlfn.IFS('Paraclinicos '!K413&lt;=91,3,'Paraclinicos '!K413&lt;94,2,'Paraclinicos '!K413&lt;96,1,'Paraclinicos '!K413&gt;=96,0),"")</f>
        <v>3</v>
      </c>
      <c r="Z414" t="str" cm="1">
        <f t="array" ref="Z414">IF(OR(W414="SI",X414="SI"),_xlfn.IFS(OR(AND('Paraclinicos '!K413&lt;=83),AND('Paraclinicos '!K413&gt;=97,AA414=2)),3,OR(AND('Paraclinicos '!K413&lt;=86),AND('Paraclinicos '!K413&gt;=94,AA414=2)),2,OR(AND('Paraclinicos '!K413&lt;=88),AND('Paraclinicos '!K413&gt;=92,AA414=2)),1,OR(AND('Paraclinicos '!K413&gt;=88,'Paraclinicos '!K413&lt;=92),AND('Paraclinicos '!K413&gt;=93,AA414=0)),0),"")</f>
        <v/>
      </c>
      <c r="AA414" cm="1">
        <f t="array" ref="AA414">_xlfn.IFS('Paraclinicos '!E413="","",'Paraclinicos '!E413="Oxigeno",2,'Paraclinicos '!E413="Aire",0)</f>
        <v>2</v>
      </c>
    </row>
    <row r="415" spans="1:27" x14ac:dyDescent="0.25">
      <c r="A415">
        <f>'Paraclinicos '!A414</f>
        <v>63</v>
      </c>
      <c r="B415" s="3">
        <f>'Paraclinicos '!R414</f>
        <v>44305</v>
      </c>
      <c r="C415" cm="1">
        <f t="array" ref="C415">_xlfn.IFS('Paraclinicos '!Q414="","",'Paraclinicos '!Q414&gt;60,3,'Paraclinicos '!Q414&lt;=60,1)</f>
        <v>3</v>
      </c>
      <c r="D415" t="str">
        <f>IFERROR(IF(INDEX('BD Demog para scores enalazar'!BC$2:BC$3000,MATCH(Formulas!A415,'BD Demog para scores enalazar'!A$2:A$3000,0))=0,"SI","NO"),"")</f>
        <v>SI</v>
      </c>
      <c r="E415" cm="1">
        <f t="array" ref="E415">_xlfn.IFS(D415="","",D415="SI",4,D415="NO",1)</f>
        <v>4</v>
      </c>
      <c r="F415" cm="1">
        <f t="array" ref="F415">_xlfn.IFS('Paraclinicos '!B414="","",'Paraclinicos '!B414&gt;1,1,'Paraclinicos '!B414&lt;=1,3)</f>
        <v>1</v>
      </c>
      <c r="G415" t="str" cm="1">
        <f t="array" ref="G415">_xlfn.IFS('Paraclinicos '!D414="","",AND('Paraclinicos '!D414&gt;=250,'Paraclinicos '!D414&lt;=500),2,'Paraclinicos '!D414&gt;500,3,'Paraclinicos '!D414&lt;250,1)</f>
        <v/>
      </c>
      <c r="H415" s="50">
        <f t="shared" si="19"/>
        <v>8</v>
      </c>
      <c r="I415" cm="1">
        <f t="array" ref="I415">_xlfn.IFS('Paraclinicos '!Q414="","",'Paraclinicos '!Q414&gt;=65,1,'Paraclinicos '!Q414&lt;65,0)</f>
        <v>1</v>
      </c>
      <c r="J415" cm="1">
        <f t="array" ref="J415">_xlfn.IFS('Paraclinicos '!I414="","",'Paraclinicos '!I414&gt;7,1,'Paraclinicos '!I414&lt;=7,0)</f>
        <v>1</v>
      </c>
      <c r="K415" cm="1">
        <f t="array" ref="K415">_xlfn.IFS('Paraclinicos '!W414="","",'Paraclinicos '!W414&lt;=8,1,'Paraclinicos '!W414&gt;8,0)</f>
        <v>1</v>
      </c>
      <c r="L415" cm="1">
        <f t="array" ref="L415">_xlfn.IFS('Paraclinicos '!S414="","",'Paraclinicos '!S414&gt;=30,1,'Paraclinicos '!S414&lt;30,0)</f>
        <v>0</v>
      </c>
      <c r="M415" cm="1">
        <f t="array" ref="M415">_xlfn.IFS(OR('Paraclinicos '!T414="",'Paraclinicos '!U414=""),"",OR('Paraclinicos '!T414&lt;=90,'Paraclinicos '!U414&lt;=60),1,OR('Paraclinicos '!T414&gt;90,'Paraclinicos '!U414&gt;60),0)</f>
        <v>1</v>
      </c>
      <c r="N415" s="45">
        <f t="shared" si="20"/>
        <v>6</v>
      </c>
      <c r="O415" cm="1">
        <f t="array" ref="O415">_xlfn.IFS(OR('Paraclinicos '!M414="",'Paraclinicos '!N414="",'Paraclinicos '!N414=0),"",'Paraclinicos '!M414/'Paraclinicos '!N414&lt;100,4,'Paraclinicos '!M414/'Paraclinicos '!N414&lt;200,3,'Paraclinicos '!M414/'Paraclinicos '!N414&lt;300,2,'Paraclinicos '!M414/'Paraclinicos '!N414&lt;400,1,'Paraclinicos '!M414/'Paraclinicos '!N414&gt;=400,0)</f>
        <v>2</v>
      </c>
      <c r="P415" cm="1">
        <f t="array" ref="P415">_xlfn.IFS('Paraclinicos '!C414="","",'Paraclinicos '!C414&lt;20,4,'Paraclinicos '!C414&lt;50,3,'Paraclinicos '!C414&lt;100,2,'Paraclinicos '!C414&lt;150,1,'Paraclinicos '!C414&gt;150,0)</f>
        <v>0</v>
      </c>
      <c r="Q415" cm="1">
        <f t="array" ref="Q415">_xlfn.IFS('Paraclinicos '!O414="","",'Paraclinicos '!O414&lt;1.2,0,'Paraclinicos '!O414&lt;2,1,'Paraclinicos '!O414&lt;3.5,2,'Paraclinicos '!O414&lt;5,3,'Paraclinicos '!O414&gt;5,4)</f>
        <v>0</v>
      </c>
      <c r="R415" t="str" cm="1">
        <f t="array" ref="R415">_xlfn.IFS('Paraclinicos '!J414="","",'Paraclinicos '!J414&lt;1.2,0,'Paraclinicos '!J414&lt;2,1,'Paraclinicos '!J414&lt;6,2,'Paraclinicos '!J414&lt;12,3,'Paraclinicos '!J414&gt;=12,4)</f>
        <v/>
      </c>
      <c r="S415" cm="1">
        <f t="array" ref="S415">_xlfn.IFS('Paraclinicos '!Y414="","",'Paraclinicos '!Y414&lt;70,1,'Paraclinicos '!Y414&gt;=70,0)</f>
        <v>0</v>
      </c>
      <c r="T415" cm="1">
        <f t="array" ref="T415">_xlfn.IFS('Paraclinicos '!W414="","",'Paraclinicos '!W414&lt;6,4,'Paraclinicos '!W414&lt;10,3,'Paraclinicos '!W414&lt;13,2,'Paraclinicos '!W414&lt;15,1,'Paraclinicos '!W414=15,0)</f>
        <v>4</v>
      </c>
      <c r="U415" s="54">
        <f t="shared" si="18"/>
        <v>6</v>
      </c>
      <c r="V415" cm="1">
        <f t="array" ref="V415">_xlfn.IFS('Paraclinicos '!S414="","",OR('Paraclinicos '!S414&lt;=8,'Paraclinicos '!S414&gt;=25),3,'Paraclinicos '!S414&lt;12,1,'Paraclinicos '!S414&lt;21,0,'Paraclinicos '!S414&lt;25,2)</f>
        <v>0</v>
      </c>
      <c r="W415" t="str">
        <f>IFERROR(IF(INDEX('BD Demog para scores enalazar'!Y$2:'BD Demog para scores enalazar'!Y$3000,MATCH(Formulas!A415,'BD Demog para scores enalazar'!A$2:'BD Demog para scores enalazar'!A$3000,0))=1,"SI","NO"),"")</f>
        <v>NO</v>
      </c>
      <c r="X415" s="9" t="str">
        <f>IFERROR(IF(INDEX('BD Demog para scores enalazar'!AJ$2:'BD Demog para scores enalazar'!AJ$3000,MATCH(Formulas!A415,'BD Demog para scores enalazar'!A$2:'BD Demog para scores enalazar'!A$3000,0))=1,"SI","NO"),"")</f>
        <v>NO</v>
      </c>
      <c r="Y415" cm="1">
        <f t="array" ref="Y415">IF(AND(W415="NO",X415="NO"),_xlfn.IFS('Paraclinicos '!K414&lt;=91,3,'Paraclinicos '!K414&lt;94,2,'Paraclinicos '!K414&lt;96,1,'Paraclinicos '!K414&gt;=96,0),"")</f>
        <v>3</v>
      </c>
      <c r="Z415" t="str" cm="1">
        <f t="array" ref="Z415">IF(OR(W415="SI",X415="SI"),_xlfn.IFS(OR(AND('Paraclinicos '!K414&lt;=83),AND('Paraclinicos '!K414&gt;=97,AA415=2)),3,OR(AND('Paraclinicos '!K414&lt;=86),AND('Paraclinicos '!K414&gt;=94,AA415=2)),2,OR(AND('Paraclinicos '!K414&lt;=88),AND('Paraclinicos '!K414&gt;=92,AA415=2)),1,OR(AND('Paraclinicos '!K414&gt;=88,'Paraclinicos '!K414&lt;=92),AND('Paraclinicos '!K414&gt;=93,AA415=0)),0),"")</f>
        <v/>
      </c>
      <c r="AA415" cm="1">
        <f t="array" ref="AA415">_xlfn.IFS('Paraclinicos '!E414="","",'Paraclinicos '!E414="Oxigeno",2,'Paraclinicos '!E414="Aire",0)</f>
        <v>2</v>
      </c>
    </row>
    <row r="416" spans="1:27" x14ac:dyDescent="0.25">
      <c r="A416">
        <f>'Paraclinicos '!A415</f>
        <v>63</v>
      </c>
      <c r="B416" s="3">
        <f>'Paraclinicos '!R415</f>
        <v>44305</v>
      </c>
      <c r="C416" cm="1">
        <f t="array" ref="C416">_xlfn.IFS('Paraclinicos '!Q415="","",'Paraclinicos '!Q415&gt;60,3,'Paraclinicos '!Q415&lt;=60,1)</f>
        <v>3</v>
      </c>
      <c r="D416" t="str">
        <f>IFERROR(IF(INDEX('BD Demog para scores enalazar'!BC$2:BC$3000,MATCH(Formulas!A416,'BD Demog para scores enalazar'!A$2:A$3000,0))=0,"SI","NO"),"")</f>
        <v>SI</v>
      </c>
      <c r="E416" cm="1">
        <f t="array" ref="E416">_xlfn.IFS(D416="","",D416="SI",4,D416="NO",1)</f>
        <v>4</v>
      </c>
      <c r="F416" cm="1">
        <f t="array" ref="F416">_xlfn.IFS('Paraclinicos '!B415="","",'Paraclinicos '!B415&gt;1,1,'Paraclinicos '!B415&lt;=1,3)</f>
        <v>1</v>
      </c>
      <c r="G416" t="str" cm="1">
        <f t="array" ref="G416">_xlfn.IFS('Paraclinicos '!D415="","",AND('Paraclinicos '!D415&gt;=250,'Paraclinicos '!D415&lt;=500),2,'Paraclinicos '!D415&gt;500,3,'Paraclinicos '!D415&lt;250,1)</f>
        <v/>
      </c>
      <c r="H416" s="50">
        <f t="shared" si="19"/>
        <v>8</v>
      </c>
      <c r="I416" cm="1">
        <f t="array" ref="I416">_xlfn.IFS('Paraclinicos '!Q415="","",'Paraclinicos '!Q415&gt;=65,1,'Paraclinicos '!Q415&lt;65,0)</f>
        <v>1</v>
      </c>
      <c r="J416" cm="1">
        <f t="array" ref="J416">_xlfn.IFS('Paraclinicos '!I415="","",'Paraclinicos '!I415&gt;7,1,'Paraclinicos '!I415&lt;=7,0)</f>
        <v>1</v>
      </c>
      <c r="K416" cm="1">
        <f t="array" ref="K416">_xlfn.IFS('Paraclinicos '!W415="","",'Paraclinicos '!W415&lt;=8,1,'Paraclinicos '!W415&gt;8,0)</f>
        <v>1</v>
      </c>
      <c r="L416" cm="1">
        <f t="array" ref="L416">_xlfn.IFS('Paraclinicos '!S415="","",'Paraclinicos '!S415&gt;=30,1,'Paraclinicos '!S415&lt;30,0)</f>
        <v>0</v>
      </c>
      <c r="M416" cm="1">
        <f t="array" ref="M416">_xlfn.IFS(OR('Paraclinicos '!T415="",'Paraclinicos '!U415=""),"",OR('Paraclinicos '!T415&lt;=90,'Paraclinicos '!U415&lt;=60),1,OR('Paraclinicos '!T415&gt;90,'Paraclinicos '!U415&gt;60),0)</f>
        <v>1</v>
      </c>
      <c r="N416" s="45">
        <f t="shared" si="20"/>
        <v>6</v>
      </c>
      <c r="O416" cm="1">
        <f t="array" ref="O416">_xlfn.IFS(OR('Paraclinicos '!M415="",'Paraclinicos '!N415="",'Paraclinicos '!N415=0),"",'Paraclinicos '!M415/'Paraclinicos '!N415&lt;100,4,'Paraclinicos '!M415/'Paraclinicos '!N415&lt;200,3,'Paraclinicos '!M415/'Paraclinicos '!N415&lt;300,2,'Paraclinicos '!M415/'Paraclinicos '!N415&lt;400,1,'Paraclinicos '!M415/'Paraclinicos '!N415&gt;=400,0)</f>
        <v>1</v>
      </c>
      <c r="P416" cm="1">
        <f t="array" ref="P416">_xlfn.IFS('Paraclinicos '!C415="","",'Paraclinicos '!C415&lt;20,4,'Paraclinicos '!C415&lt;50,3,'Paraclinicos '!C415&lt;100,2,'Paraclinicos '!C415&lt;150,1,'Paraclinicos '!C415&gt;150,0)</f>
        <v>0</v>
      </c>
      <c r="Q416" cm="1">
        <f t="array" ref="Q416">_xlfn.IFS('Paraclinicos '!O415="","",'Paraclinicos '!O415&lt;1.2,0,'Paraclinicos '!O415&lt;2,1,'Paraclinicos '!O415&lt;3.5,2,'Paraclinicos '!O415&lt;5,3,'Paraclinicos '!O415&gt;5,4)</f>
        <v>0</v>
      </c>
      <c r="R416" t="str" cm="1">
        <f t="array" ref="R416">_xlfn.IFS('Paraclinicos '!J415="","",'Paraclinicos '!J415&lt;1.2,0,'Paraclinicos '!J415&lt;2,1,'Paraclinicos '!J415&lt;6,2,'Paraclinicos '!J415&lt;12,3,'Paraclinicos '!J415&gt;=12,4)</f>
        <v/>
      </c>
      <c r="S416" cm="1">
        <f t="array" ref="S416">_xlfn.IFS('Paraclinicos '!Y415="","",'Paraclinicos '!Y415&lt;70,1,'Paraclinicos '!Y415&gt;=70,0)</f>
        <v>0</v>
      </c>
      <c r="T416" cm="1">
        <f t="array" ref="T416">_xlfn.IFS('Paraclinicos '!W415="","",'Paraclinicos '!W415&lt;6,4,'Paraclinicos '!W415&lt;10,3,'Paraclinicos '!W415&lt;13,2,'Paraclinicos '!W415&lt;15,1,'Paraclinicos '!W415=15,0)</f>
        <v>4</v>
      </c>
      <c r="U416" s="54">
        <f t="shared" si="18"/>
        <v>5</v>
      </c>
      <c r="V416" cm="1">
        <f t="array" ref="V416">_xlfn.IFS('Paraclinicos '!S415="","",OR('Paraclinicos '!S415&lt;=8,'Paraclinicos '!S415&gt;=25),3,'Paraclinicos '!S415&lt;12,1,'Paraclinicos '!S415&lt;21,0,'Paraclinicos '!S415&lt;25,2)</f>
        <v>0</v>
      </c>
      <c r="W416" t="str">
        <f>IFERROR(IF(INDEX('BD Demog para scores enalazar'!Y$2:'BD Demog para scores enalazar'!Y$3000,MATCH(Formulas!A416,'BD Demog para scores enalazar'!A$2:'BD Demog para scores enalazar'!A$3000,0))=1,"SI","NO"),"")</f>
        <v>NO</v>
      </c>
      <c r="X416" s="9" t="str">
        <f>IFERROR(IF(INDEX('BD Demog para scores enalazar'!AJ$2:'BD Demog para scores enalazar'!AJ$3000,MATCH(Formulas!A416,'BD Demog para scores enalazar'!A$2:'BD Demog para scores enalazar'!A$3000,0))=1,"SI","NO"),"")</f>
        <v>NO</v>
      </c>
      <c r="Y416" cm="1">
        <f t="array" ref="Y416">IF(AND(W416="NO",X416="NO"),_xlfn.IFS('Paraclinicos '!K415&lt;=91,3,'Paraclinicos '!K415&lt;94,2,'Paraclinicos '!K415&lt;96,1,'Paraclinicos '!K415&gt;=96,0),"")</f>
        <v>2</v>
      </c>
      <c r="Z416" t="str" cm="1">
        <f t="array" ref="Z416">IF(OR(W416="SI",X416="SI"),_xlfn.IFS(OR(AND('Paraclinicos '!K415&lt;=83),AND('Paraclinicos '!K415&gt;=97,AA416=2)),3,OR(AND('Paraclinicos '!K415&lt;=86),AND('Paraclinicos '!K415&gt;=94,AA416=2)),2,OR(AND('Paraclinicos '!K415&lt;=88),AND('Paraclinicos '!K415&gt;=92,AA416=2)),1,OR(AND('Paraclinicos '!K415&gt;=88,'Paraclinicos '!K415&lt;=92),AND('Paraclinicos '!K415&gt;=93,AA416=0)),0),"")</f>
        <v/>
      </c>
      <c r="AA416" cm="1">
        <f t="array" ref="AA416">_xlfn.IFS('Paraclinicos '!E415="","",'Paraclinicos '!E415="Oxigeno",2,'Paraclinicos '!E415="Aire",0)</f>
        <v>2</v>
      </c>
    </row>
    <row r="417" spans="1:27" x14ac:dyDescent="0.25">
      <c r="A417">
        <f>'Paraclinicos '!A416</f>
        <v>63</v>
      </c>
      <c r="B417" s="3">
        <f>'Paraclinicos '!R416</f>
        <v>44307</v>
      </c>
      <c r="C417" cm="1">
        <f t="array" ref="C417">_xlfn.IFS('Paraclinicos '!Q416="","",'Paraclinicos '!Q416&gt;60,3,'Paraclinicos '!Q416&lt;=60,1)</f>
        <v>3</v>
      </c>
      <c r="D417" t="str">
        <f>IFERROR(IF(INDEX('BD Demog para scores enalazar'!BC$2:BC$3000,MATCH(Formulas!A417,'BD Demog para scores enalazar'!A$2:A$3000,0))=0,"SI","NO"),"")</f>
        <v>SI</v>
      </c>
      <c r="E417" cm="1">
        <f t="array" ref="E417">_xlfn.IFS(D417="","",D417="SI",4,D417="NO",1)</f>
        <v>4</v>
      </c>
      <c r="F417" cm="1">
        <f t="array" ref="F417">_xlfn.IFS('Paraclinicos '!B416="","",'Paraclinicos '!B416&gt;1,1,'Paraclinicos '!B416&lt;=1,3)</f>
        <v>1</v>
      </c>
      <c r="G417" t="str" cm="1">
        <f t="array" ref="G417">_xlfn.IFS('Paraclinicos '!D416="","",AND('Paraclinicos '!D416&gt;=250,'Paraclinicos '!D416&lt;=500),2,'Paraclinicos '!D416&gt;500,3,'Paraclinicos '!D416&lt;250,1)</f>
        <v/>
      </c>
      <c r="H417" s="50">
        <f t="shared" si="19"/>
        <v>8</v>
      </c>
      <c r="I417" cm="1">
        <f t="array" ref="I417">_xlfn.IFS('Paraclinicos '!Q416="","",'Paraclinicos '!Q416&gt;=65,1,'Paraclinicos '!Q416&lt;65,0)</f>
        <v>1</v>
      </c>
      <c r="J417" cm="1">
        <f t="array" ref="J417">_xlfn.IFS('Paraclinicos '!I416="","",'Paraclinicos '!I416&gt;7,1,'Paraclinicos '!I416&lt;=7,0)</f>
        <v>1</v>
      </c>
      <c r="K417" cm="1">
        <f t="array" ref="K417">_xlfn.IFS('Paraclinicos '!W416="","",'Paraclinicos '!W416&lt;=8,1,'Paraclinicos '!W416&gt;8,0)</f>
        <v>0</v>
      </c>
      <c r="L417" cm="1">
        <f t="array" ref="L417">_xlfn.IFS('Paraclinicos '!S416="","",'Paraclinicos '!S416&gt;=30,1,'Paraclinicos '!S416&lt;30,0)</f>
        <v>0</v>
      </c>
      <c r="M417" cm="1">
        <f t="array" ref="M417">_xlfn.IFS(OR('Paraclinicos '!T416="",'Paraclinicos '!U416=""),"",OR('Paraclinicos '!T416&lt;=90,'Paraclinicos '!U416&lt;=60),1,OR('Paraclinicos '!T416&gt;90,'Paraclinicos '!U416&gt;60),0)</f>
        <v>0</v>
      </c>
      <c r="N417" s="45">
        <f t="shared" si="20"/>
        <v>4</v>
      </c>
      <c r="O417" cm="1">
        <f t="array" ref="O417">_xlfn.IFS(OR('Paraclinicos '!M416="",'Paraclinicos '!N416="",'Paraclinicos '!N416=0),"",'Paraclinicos '!M416/'Paraclinicos '!N416&lt;100,4,'Paraclinicos '!M416/'Paraclinicos '!N416&lt;200,3,'Paraclinicos '!M416/'Paraclinicos '!N416&lt;300,2,'Paraclinicos '!M416/'Paraclinicos '!N416&lt;400,1,'Paraclinicos '!M416/'Paraclinicos '!N416&gt;=400,0)</f>
        <v>3</v>
      </c>
      <c r="P417" cm="1">
        <f t="array" ref="P417">_xlfn.IFS('Paraclinicos '!C416="","",'Paraclinicos '!C416&lt;20,4,'Paraclinicos '!C416&lt;50,3,'Paraclinicos '!C416&lt;100,2,'Paraclinicos '!C416&lt;150,1,'Paraclinicos '!C416&gt;150,0)</f>
        <v>0</v>
      </c>
      <c r="Q417" cm="1">
        <f t="array" ref="Q417">_xlfn.IFS('Paraclinicos '!O416="","",'Paraclinicos '!O416&lt;1.2,0,'Paraclinicos '!O416&lt;2,1,'Paraclinicos '!O416&lt;3.5,2,'Paraclinicos '!O416&lt;5,3,'Paraclinicos '!O416&gt;5,4)</f>
        <v>0</v>
      </c>
      <c r="R417" cm="1">
        <f t="array" ref="R417">_xlfn.IFS('Paraclinicos '!J416="","",'Paraclinicos '!J416&lt;1.2,0,'Paraclinicos '!J416&lt;2,1,'Paraclinicos '!J416&lt;6,2,'Paraclinicos '!J416&lt;12,3,'Paraclinicos '!J416&gt;=12,4)</f>
        <v>0</v>
      </c>
      <c r="S417" cm="1">
        <f t="array" ref="S417">_xlfn.IFS('Paraclinicos '!Y416="","",'Paraclinicos '!Y416&lt;70,1,'Paraclinicos '!Y416&gt;=70,0)</f>
        <v>0</v>
      </c>
      <c r="T417" cm="1">
        <f t="array" ref="T417">_xlfn.IFS('Paraclinicos '!W416="","",'Paraclinicos '!W416&lt;6,4,'Paraclinicos '!W416&lt;10,3,'Paraclinicos '!W416&lt;13,2,'Paraclinicos '!W416&lt;15,1,'Paraclinicos '!W416=15,0)</f>
        <v>2</v>
      </c>
      <c r="U417" s="54">
        <f t="shared" si="18"/>
        <v>5</v>
      </c>
      <c r="V417" cm="1">
        <f t="array" ref="V417">_xlfn.IFS('Paraclinicos '!S416="","",OR('Paraclinicos '!S416&lt;=8,'Paraclinicos '!S416&gt;=25),3,'Paraclinicos '!S416&lt;12,1,'Paraclinicos '!S416&lt;21,0,'Paraclinicos '!S416&lt;25,2)</f>
        <v>0</v>
      </c>
      <c r="W417" t="str">
        <f>IFERROR(IF(INDEX('BD Demog para scores enalazar'!Y$2:'BD Demog para scores enalazar'!Y$3000,MATCH(Formulas!A417,'BD Demog para scores enalazar'!A$2:'BD Demog para scores enalazar'!A$3000,0))=1,"SI","NO"),"")</f>
        <v>NO</v>
      </c>
      <c r="X417" s="9" t="str">
        <f>IFERROR(IF(INDEX('BD Demog para scores enalazar'!AJ$2:'BD Demog para scores enalazar'!AJ$3000,MATCH(Formulas!A417,'BD Demog para scores enalazar'!A$2:'BD Demog para scores enalazar'!A$3000,0))=1,"SI","NO"),"")</f>
        <v>NO</v>
      </c>
      <c r="Y417" cm="1">
        <f t="array" ref="Y417">IF(AND(W417="NO",X417="NO"),_xlfn.IFS('Paraclinicos '!K416&lt;=91,3,'Paraclinicos '!K416&lt;94,2,'Paraclinicos '!K416&lt;96,1,'Paraclinicos '!K416&gt;=96,0),"")</f>
        <v>3</v>
      </c>
      <c r="Z417" t="str" cm="1">
        <f t="array" ref="Z417">IF(OR(W417="SI",X417="SI"),_xlfn.IFS(OR(AND('Paraclinicos '!K416&lt;=83),AND('Paraclinicos '!K416&gt;=97,AA417=2)),3,OR(AND('Paraclinicos '!K416&lt;=86),AND('Paraclinicos '!K416&gt;=94,AA417=2)),2,OR(AND('Paraclinicos '!K416&lt;=88),AND('Paraclinicos '!K416&gt;=92,AA417=2)),1,OR(AND('Paraclinicos '!K416&gt;=88,'Paraclinicos '!K416&lt;=92),AND('Paraclinicos '!K416&gt;=93,AA417=0)),0),"")</f>
        <v/>
      </c>
      <c r="AA417" cm="1">
        <f t="array" ref="AA417">_xlfn.IFS('Paraclinicos '!E416="","",'Paraclinicos '!E416="Oxigeno",2,'Paraclinicos '!E416="Aire",0)</f>
        <v>2</v>
      </c>
    </row>
    <row r="418" spans="1:27" x14ac:dyDescent="0.25">
      <c r="A418">
        <f>'Paraclinicos '!A417</f>
        <v>63</v>
      </c>
      <c r="B418" s="3">
        <f>'Paraclinicos '!R417</f>
        <v>44307</v>
      </c>
      <c r="C418" cm="1">
        <f t="array" ref="C418">_xlfn.IFS('Paraclinicos '!Q417="","",'Paraclinicos '!Q417&gt;60,3,'Paraclinicos '!Q417&lt;=60,1)</f>
        <v>3</v>
      </c>
      <c r="D418" t="str">
        <f>IFERROR(IF(INDEX('BD Demog para scores enalazar'!BC$2:BC$3000,MATCH(Formulas!A418,'BD Demog para scores enalazar'!A$2:A$3000,0))=0,"SI","NO"),"")</f>
        <v>SI</v>
      </c>
      <c r="E418" cm="1">
        <f t="array" ref="E418">_xlfn.IFS(D418="","",D418="SI",4,D418="NO",1)</f>
        <v>4</v>
      </c>
      <c r="F418" cm="1">
        <f t="array" ref="F418">_xlfn.IFS('Paraclinicos '!B417="","",'Paraclinicos '!B417&gt;1,1,'Paraclinicos '!B417&lt;=1,3)</f>
        <v>1</v>
      </c>
      <c r="G418" t="str" cm="1">
        <f t="array" ref="G418">_xlfn.IFS('Paraclinicos '!D417="","",AND('Paraclinicos '!D417&gt;=250,'Paraclinicos '!D417&lt;=500),2,'Paraclinicos '!D417&gt;500,3,'Paraclinicos '!D417&lt;250,1)</f>
        <v/>
      </c>
      <c r="H418" s="50">
        <f t="shared" si="19"/>
        <v>8</v>
      </c>
      <c r="I418" cm="1">
        <f t="array" ref="I418">_xlfn.IFS('Paraclinicos '!Q417="","",'Paraclinicos '!Q417&gt;=65,1,'Paraclinicos '!Q417&lt;65,0)</f>
        <v>1</v>
      </c>
      <c r="J418" cm="1">
        <f t="array" ref="J418">_xlfn.IFS('Paraclinicos '!I417="","",'Paraclinicos '!I417&gt;7,1,'Paraclinicos '!I417&lt;=7,0)</f>
        <v>1</v>
      </c>
      <c r="K418" cm="1">
        <f t="array" ref="K418">_xlfn.IFS('Paraclinicos '!W417="","",'Paraclinicos '!W417&lt;=8,1,'Paraclinicos '!W417&gt;8,0)</f>
        <v>1</v>
      </c>
      <c r="L418" cm="1">
        <f t="array" ref="L418">_xlfn.IFS('Paraclinicos '!S417="","",'Paraclinicos '!S417&gt;=30,1,'Paraclinicos '!S417&lt;30,0)</f>
        <v>0</v>
      </c>
      <c r="M418" cm="1">
        <f t="array" ref="M418">_xlfn.IFS(OR('Paraclinicos '!T417="",'Paraclinicos '!U417=""),"",OR('Paraclinicos '!T417&lt;=90,'Paraclinicos '!U417&lt;=60),1,OR('Paraclinicos '!T417&gt;90,'Paraclinicos '!U417&gt;60),0)</f>
        <v>0</v>
      </c>
      <c r="N418" s="45">
        <f t="shared" si="20"/>
        <v>3</v>
      </c>
      <c r="O418" cm="1">
        <f t="array" ref="O418">_xlfn.IFS(OR('Paraclinicos '!M417="",'Paraclinicos '!N417="",'Paraclinicos '!N417=0),"",'Paraclinicos '!M417/'Paraclinicos '!N417&lt;100,4,'Paraclinicos '!M417/'Paraclinicos '!N417&lt;200,3,'Paraclinicos '!M417/'Paraclinicos '!N417&lt;300,2,'Paraclinicos '!M417/'Paraclinicos '!N417&lt;400,1,'Paraclinicos '!M417/'Paraclinicos '!N417&gt;=400,0)</f>
        <v>2</v>
      </c>
      <c r="P418" cm="1">
        <f t="array" ref="P418">_xlfn.IFS('Paraclinicos '!C417="","",'Paraclinicos '!C417&lt;20,4,'Paraclinicos '!C417&lt;50,3,'Paraclinicos '!C417&lt;100,2,'Paraclinicos '!C417&lt;150,1,'Paraclinicos '!C417&gt;150,0)</f>
        <v>0</v>
      </c>
      <c r="Q418" cm="1">
        <f t="array" ref="Q418">_xlfn.IFS('Paraclinicos '!O417="","",'Paraclinicos '!O417&lt;1.2,0,'Paraclinicos '!O417&lt;2,1,'Paraclinicos '!O417&lt;3.5,2,'Paraclinicos '!O417&lt;5,3,'Paraclinicos '!O417&gt;5,4)</f>
        <v>0</v>
      </c>
      <c r="R418" t="str" cm="1">
        <f t="array" ref="R418">_xlfn.IFS('Paraclinicos '!J417="","",'Paraclinicos '!J417&lt;1.2,0,'Paraclinicos '!J417&lt;2,1,'Paraclinicos '!J417&lt;6,2,'Paraclinicos '!J417&lt;12,3,'Paraclinicos '!J417&gt;=12,4)</f>
        <v/>
      </c>
      <c r="S418" cm="1">
        <f t="array" ref="S418">_xlfn.IFS('Paraclinicos '!Y417="","",'Paraclinicos '!Y417&lt;70,1,'Paraclinicos '!Y417&gt;=70,0)</f>
        <v>0</v>
      </c>
      <c r="T418" cm="1">
        <f t="array" ref="T418">_xlfn.IFS('Paraclinicos '!W417="","",'Paraclinicos '!W417&lt;6,4,'Paraclinicos '!W417&lt;10,3,'Paraclinicos '!W417&lt;13,2,'Paraclinicos '!W417&lt;15,1,'Paraclinicos '!W417=15,0)</f>
        <v>4</v>
      </c>
      <c r="U418" s="54">
        <f t="shared" si="18"/>
        <v>6</v>
      </c>
      <c r="V418" cm="1">
        <f t="array" ref="V418">_xlfn.IFS('Paraclinicos '!S417="","",OR('Paraclinicos '!S417&lt;=8,'Paraclinicos '!S417&gt;=25),3,'Paraclinicos '!S417&lt;12,1,'Paraclinicos '!S417&lt;21,0,'Paraclinicos '!S417&lt;25,2)</f>
        <v>0</v>
      </c>
      <c r="W418" t="str">
        <f>IFERROR(IF(INDEX('BD Demog para scores enalazar'!Y$2:'BD Demog para scores enalazar'!Y$3000,MATCH(Formulas!A418,'BD Demog para scores enalazar'!A$2:'BD Demog para scores enalazar'!A$3000,0))=1,"SI","NO"),"")</f>
        <v>NO</v>
      </c>
      <c r="X418" s="9" t="str">
        <f>IFERROR(IF(INDEX('BD Demog para scores enalazar'!AJ$2:'BD Demog para scores enalazar'!AJ$3000,MATCH(Formulas!A418,'BD Demog para scores enalazar'!A$2:'BD Demog para scores enalazar'!A$3000,0))=1,"SI","NO"),"")</f>
        <v>NO</v>
      </c>
      <c r="Y418" cm="1">
        <f t="array" ref="Y418">IF(AND(W418="NO",X418="NO"),_xlfn.IFS('Paraclinicos '!K417&lt;=91,3,'Paraclinicos '!K417&lt;94,2,'Paraclinicos '!K417&lt;96,1,'Paraclinicos '!K417&gt;=96,0),"")</f>
        <v>3</v>
      </c>
      <c r="Z418" t="str" cm="1">
        <f t="array" ref="Z418">IF(OR(W418="SI",X418="SI"),_xlfn.IFS(OR(AND('Paraclinicos '!K417&lt;=83),AND('Paraclinicos '!K417&gt;=97,AA418=2)),3,OR(AND('Paraclinicos '!K417&lt;=86),AND('Paraclinicos '!K417&gt;=94,AA418=2)),2,OR(AND('Paraclinicos '!K417&lt;=88),AND('Paraclinicos '!K417&gt;=92,AA418=2)),1,OR(AND('Paraclinicos '!K417&gt;=88,'Paraclinicos '!K417&lt;=92),AND('Paraclinicos '!K417&gt;=93,AA418=0)),0),"")</f>
        <v/>
      </c>
      <c r="AA418" cm="1">
        <f t="array" ref="AA418">_xlfn.IFS('Paraclinicos '!E417="","",'Paraclinicos '!E417="Oxigeno",2,'Paraclinicos '!E417="Aire",0)</f>
        <v>2</v>
      </c>
    </row>
    <row r="419" spans="1:27" x14ac:dyDescent="0.25">
      <c r="A419">
        <f>'Paraclinicos '!A418</f>
        <v>63</v>
      </c>
      <c r="B419" s="3">
        <f>'Paraclinicos '!R418</f>
        <v>44309</v>
      </c>
      <c r="C419" cm="1">
        <f t="array" ref="C419">_xlfn.IFS('Paraclinicos '!Q418="","",'Paraclinicos '!Q418&gt;60,3,'Paraclinicos '!Q418&lt;=60,1)</f>
        <v>3</v>
      </c>
      <c r="D419" t="str">
        <f>IFERROR(IF(INDEX('BD Demog para scores enalazar'!BC$2:BC$3000,MATCH(Formulas!A419,'BD Demog para scores enalazar'!A$2:A$3000,0))=0,"SI","NO"),"")</f>
        <v>SI</v>
      </c>
      <c r="E419" cm="1">
        <f t="array" ref="E419">_xlfn.IFS(D419="","",D419="SI",4,D419="NO",1)</f>
        <v>4</v>
      </c>
      <c r="F419" cm="1">
        <f t="array" ref="F419">_xlfn.IFS('Paraclinicos '!B418="","",'Paraclinicos '!B418&gt;1,1,'Paraclinicos '!B418&lt;=1,3)</f>
        <v>1</v>
      </c>
      <c r="G419" t="str" cm="1">
        <f t="array" ref="G419">_xlfn.IFS('Paraclinicos '!D418="","",AND('Paraclinicos '!D418&gt;=250,'Paraclinicos '!D418&lt;=500),2,'Paraclinicos '!D418&gt;500,3,'Paraclinicos '!D418&lt;250,1)</f>
        <v/>
      </c>
      <c r="H419" s="50">
        <f t="shared" si="19"/>
        <v>8</v>
      </c>
      <c r="I419" cm="1">
        <f t="array" ref="I419">_xlfn.IFS('Paraclinicos '!Q418="","",'Paraclinicos '!Q418&gt;=65,1,'Paraclinicos '!Q418&lt;65,0)</f>
        <v>1</v>
      </c>
      <c r="J419" cm="1">
        <f t="array" ref="J419">_xlfn.IFS('Paraclinicos '!I418="","",'Paraclinicos '!I418&gt;7,1,'Paraclinicos '!I418&lt;=7,0)</f>
        <v>1</v>
      </c>
      <c r="K419" cm="1">
        <f t="array" ref="K419">_xlfn.IFS('Paraclinicos '!W418="","",'Paraclinicos '!W418&lt;=8,1,'Paraclinicos '!W418&gt;8,0)</f>
        <v>1</v>
      </c>
      <c r="L419" cm="1">
        <f t="array" ref="L419">_xlfn.IFS('Paraclinicos '!S418="","",'Paraclinicos '!S418&gt;=30,1,'Paraclinicos '!S418&lt;30,0)</f>
        <v>0</v>
      </c>
      <c r="M419" cm="1">
        <f t="array" ref="M419">_xlfn.IFS(OR('Paraclinicos '!T418="",'Paraclinicos '!U418=""),"",OR('Paraclinicos '!T418&lt;=90,'Paraclinicos '!U418&lt;=60),1,OR('Paraclinicos '!T418&gt;90,'Paraclinicos '!U418&gt;60),0)</f>
        <v>0</v>
      </c>
      <c r="N419" s="45">
        <f t="shared" si="20"/>
        <v>4</v>
      </c>
      <c r="O419" cm="1">
        <f t="array" ref="O419">_xlfn.IFS(OR('Paraclinicos '!M418="",'Paraclinicos '!N418="",'Paraclinicos '!N418=0),"",'Paraclinicos '!M418/'Paraclinicos '!N418&lt;100,4,'Paraclinicos '!M418/'Paraclinicos '!N418&lt;200,3,'Paraclinicos '!M418/'Paraclinicos '!N418&lt;300,2,'Paraclinicos '!M418/'Paraclinicos '!N418&lt;400,1,'Paraclinicos '!M418/'Paraclinicos '!N418&gt;=400,0)</f>
        <v>2</v>
      </c>
      <c r="P419" cm="1">
        <f t="array" ref="P419">_xlfn.IFS('Paraclinicos '!C418="","",'Paraclinicos '!C418&lt;20,4,'Paraclinicos '!C418&lt;50,3,'Paraclinicos '!C418&lt;100,2,'Paraclinicos '!C418&lt;150,1,'Paraclinicos '!C418&gt;150,0)</f>
        <v>0</v>
      </c>
      <c r="Q419" cm="1">
        <f t="array" ref="Q419">_xlfn.IFS('Paraclinicos '!O418="","",'Paraclinicos '!O418&lt;1.2,0,'Paraclinicos '!O418&lt;2,1,'Paraclinicos '!O418&lt;3.5,2,'Paraclinicos '!O418&lt;5,3,'Paraclinicos '!O418&gt;5,4)</f>
        <v>0</v>
      </c>
      <c r="R419" t="str" cm="1">
        <f t="array" ref="R419">_xlfn.IFS('Paraclinicos '!J418="","",'Paraclinicos '!J418&lt;1.2,0,'Paraclinicos '!J418&lt;2,1,'Paraclinicos '!J418&lt;6,2,'Paraclinicos '!J418&lt;12,3,'Paraclinicos '!J418&gt;=12,4)</f>
        <v/>
      </c>
      <c r="S419" cm="1">
        <f t="array" ref="S419">_xlfn.IFS('Paraclinicos '!Y418="","",'Paraclinicos '!Y418&lt;70,1,'Paraclinicos '!Y418&gt;=70,0)</f>
        <v>0</v>
      </c>
      <c r="T419" cm="1">
        <f t="array" ref="T419">_xlfn.IFS('Paraclinicos '!W418="","",'Paraclinicos '!W418&lt;6,4,'Paraclinicos '!W418&lt;10,3,'Paraclinicos '!W418&lt;13,2,'Paraclinicos '!W418&lt;15,1,'Paraclinicos '!W418=15,0)</f>
        <v>4</v>
      </c>
      <c r="U419" s="54">
        <f t="shared" si="18"/>
        <v>6</v>
      </c>
      <c r="V419" cm="1">
        <f t="array" ref="V419">_xlfn.IFS('Paraclinicos '!S418="","",OR('Paraclinicos '!S418&lt;=8,'Paraclinicos '!S418&gt;=25),3,'Paraclinicos '!S418&lt;12,1,'Paraclinicos '!S418&lt;21,0,'Paraclinicos '!S418&lt;25,2)</f>
        <v>0</v>
      </c>
      <c r="W419" t="str">
        <f>IFERROR(IF(INDEX('BD Demog para scores enalazar'!Y$2:'BD Demog para scores enalazar'!Y$3000,MATCH(Formulas!A419,'BD Demog para scores enalazar'!A$2:'BD Demog para scores enalazar'!A$3000,0))=1,"SI","NO"),"")</f>
        <v>NO</v>
      </c>
      <c r="X419" s="9" t="str">
        <f>IFERROR(IF(INDEX('BD Demog para scores enalazar'!AJ$2:'BD Demog para scores enalazar'!AJ$3000,MATCH(Formulas!A419,'BD Demog para scores enalazar'!A$2:'BD Demog para scores enalazar'!A$3000,0))=1,"SI","NO"),"")</f>
        <v>NO</v>
      </c>
      <c r="Y419" cm="1">
        <f t="array" ref="Y419">IF(AND(W419="NO",X419="NO"),_xlfn.IFS('Paraclinicos '!K418&lt;=91,3,'Paraclinicos '!K418&lt;94,2,'Paraclinicos '!K418&lt;96,1,'Paraclinicos '!K418&gt;=96,0),"")</f>
        <v>3</v>
      </c>
      <c r="Z419" t="str" cm="1">
        <f t="array" ref="Z419">IF(OR(W419="SI",X419="SI"),_xlfn.IFS(OR(AND('Paraclinicos '!K418&lt;=83),AND('Paraclinicos '!K418&gt;=97,AA419=2)),3,OR(AND('Paraclinicos '!K418&lt;=86),AND('Paraclinicos '!K418&gt;=94,AA419=2)),2,OR(AND('Paraclinicos '!K418&lt;=88),AND('Paraclinicos '!K418&gt;=92,AA419=2)),1,OR(AND('Paraclinicos '!K418&gt;=88,'Paraclinicos '!K418&lt;=92),AND('Paraclinicos '!K418&gt;=93,AA419=0)),0),"")</f>
        <v/>
      </c>
      <c r="AA419" cm="1">
        <f t="array" ref="AA419">_xlfn.IFS('Paraclinicos '!E418="","",'Paraclinicos '!E418="Oxigeno",2,'Paraclinicos '!E418="Aire",0)</f>
        <v>2</v>
      </c>
    </row>
    <row r="420" spans="1:27" x14ac:dyDescent="0.25">
      <c r="A420">
        <f>'Paraclinicos '!A419</f>
        <v>65</v>
      </c>
      <c r="B420" s="3">
        <f>'Paraclinicos '!R419</f>
        <v>44299</v>
      </c>
      <c r="C420" cm="1">
        <f t="array" ref="C420">_xlfn.IFS('Paraclinicos '!Q419="","",'Paraclinicos '!Q419&gt;60,3,'Paraclinicos '!Q419&lt;=60,1)</f>
        <v>3</v>
      </c>
      <c r="D420" t="str">
        <f>IFERROR(IF(INDEX('BD Demog para scores enalazar'!BC$2:BC$3000,MATCH(Formulas!A420,'BD Demog para scores enalazar'!A$2:A$3000,0))=0,"SI","NO"),"")</f>
        <v/>
      </c>
      <c r="E420" t="str" cm="1">
        <f t="array" ref="E420">_xlfn.IFS(D420="","",D420="SI",4,D420="NO",1)</f>
        <v/>
      </c>
      <c r="F420" cm="1">
        <f t="array" ref="F420">_xlfn.IFS('Paraclinicos '!B419="","",'Paraclinicos '!B419&gt;1,1,'Paraclinicos '!B419&lt;=1,3)</f>
        <v>3</v>
      </c>
      <c r="G420" cm="1">
        <f t="array" ref="G420">_xlfn.IFS('Paraclinicos '!D419="","",AND('Paraclinicos '!D419&gt;=250,'Paraclinicos '!D419&lt;=500),2,'Paraclinicos '!D419&gt;500,3,'Paraclinicos '!D419&lt;250,1)</f>
        <v>3</v>
      </c>
      <c r="H420" s="50">
        <f t="shared" si="19"/>
        <v>9</v>
      </c>
      <c r="I420" cm="1">
        <f t="array" ref="I420">_xlfn.IFS('Paraclinicos '!Q419="","",'Paraclinicos '!Q419&gt;=65,1,'Paraclinicos '!Q419&lt;65,0)</f>
        <v>1</v>
      </c>
      <c r="J420" t="str" cm="1">
        <f t="array" ref="J420">_xlfn.IFS('Paraclinicos '!I419="","",'Paraclinicos '!I419&gt;7,1,'Paraclinicos '!I419&lt;=7,0)</f>
        <v/>
      </c>
      <c r="K420" cm="1">
        <f t="array" ref="K420">_xlfn.IFS('Paraclinicos '!W419="","",'Paraclinicos '!W419&lt;=8,1,'Paraclinicos '!W419&gt;8,0)</f>
        <v>0</v>
      </c>
      <c r="L420" cm="1">
        <f t="array" ref="L420">_xlfn.IFS('Paraclinicos '!S419="","",'Paraclinicos '!S419&gt;=30,1,'Paraclinicos '!S419&lt;30,0)</f>
        <v>0</v>
      </c>
      <c r="M420" cm="1">
        <f t="array" ref="M420">_xlfn.IFS(OR('Paraclinicos '!T419="",'Paraclinicos '!U419=""),"",OR('Paraclinicos '!T419&lt;=90,'Paraclinicos '!U419&lt;=60),1,OR('Paraclinicos '!T419&gt;90,'Paraclinicos '!U419&gt;60),0)</f>
        <v>0</v>
      </c>
      <c r="N420" s="45">
        <f t="shared" si="20"/>
        <v>2</v>
      </c>
      <c r="O420" cm="1">
        <f t="array" ref="O420">_xlfn.IFS(OR('Paraclinicos '!M419="",'Paraclinicos '!N419="",'Paraclinicos '!N419=0),"",'Paraclinicos '!M419/'Paraclinicos '!N419&lt;100,4,'Paraclinicos '!M419/'Paraclinicos '!N419&lt;200,3,'Paraclinicos '!M419/'Paraclinicos '!N419&lt;300,2,'Paraclinicos '!M419/'Paraclinicos '!N419&lt;400,1,'Paraclinicos '!M419/'Paraclinicos '!N419&gt;=400,0)</f>
        <v>2</v>
      </c>
      <c r="P420" cm="1">
        <f t="array" ref="P420">_xlfn.IFS('Paraclinicos '!C419="","",'Paraclinicos '!C419&lt;20,4,'Paraclinicos '!C419&lt;50,3,'Paraclinicos '!C419&lt;100,2,'Paraclinicos '!C419&lt;150,1,'Paraclinicos '!C419&gt;150,0)</f>
        <v>4</v>
      </c>
      <c r="Q420" cm="1">
        <f t="array" ref="Q420">_xlfn.IFS('Paraclinicos '!O419="","",'Paraclinicos '!O419&lt;1.2,0,'Paraclinicos '!O419&lt;2,1,'Paraclinicos '!O419&lt;3.5,2,'Paraclinicos '!O419&lt;5,3,'Paraclinicos '!O419&gt;5,4)</f>
        <v>0</v>
      </c>
      <c r="R420" cm="1">
        <f t="array" ref="R420">_xlfn.IFS('Paraclinicos '!J419="","",'Paraclinicos '!J419&lt;1.2,0,'Paraclinicos '!J419&lt;2,1,'Paraclinicos '!J419&lt;6,2,'Paraclinicos '!J419&lt;12,3,'Paraclinicos '!J419&gt;=12,4)</f>
        <v>0</v>
      </c>
      <c r="S420" cm="1">
        <f t="array" ref="S420">_xlfn.IFS('Paraclinicos '!Y419="","",'Paraclinicos '!Y419&lt;70,1,'Paraclinicos '!Y419&gt;=70,0)</f>
        <v>0</v>
      </c>
      <c r="T420" cm="1">
        <f t="array" ref="T420">_xlfn.IFS('Paraclinicos '!W419="","",'Paraclinicos '!W419&lt;6,4,'Paraclinicos '!W419&lt;10,3,'Paraclinicos '!W419&lt;13,2,'Paraclinicos '!W419&lt;15,1,'Paraclinicos '!W419=15,0)</f>
        <v>0</v>
      </c>
      <c r="U420" s="54">
        <f t="shared" si="18"/>
        <v>6</v>
      </c>
      <c r="V420" cm="1">
        <f t="array" ref="V420">_xlfn.IFS('Paraclinicos '!S419="","",OR('Paraclinicos '!S419&lt;=8,'Paraclinicos '!S419&gt;=25),3,'Paraclinicos '!S419&lt;12,1,'Paraclinicos '!S419&lt;21,0,'Paraclinicos '!S419&lt;25,2)</f>
        <v>0</v>
      </c>
      <c r="W420" t="str">
        <f>IFERROR(IF(INDEX('BD Demog para scores enalazar'!Y$2:'BD Demog para scores enalazar'!Y$3000,MATCH(Formulas!A420,'BD Demog para scores enalazar'!A$2:'BD Demog para scores enalazar'!A$3000,0))=1,"SI","NO"),"")</f>
        <v/>
      </c>
      <c r="X420" s="9" t="str">
        <f>IFERROR(IF(INDEX('BD Demog para scores enalazar'!AJ$2:'BD Demog para scores enalazar'!AJ$3000,MATCH(Formulas!A420,'BD Demog para scores enalazar'!A$2:'BD Demog para scores enalazar'!A$3000,0))=1,"SI","NO"),"")</f>
        <v/>
      </c>
      <c r="Y420" t="str" cm="1">
        <f t="array" ref="Y420">IF(AND(W420="NO",X420="NO"),_xlfn.IFS('Paraclinicos '!K419&lt;=91,3,'Paraclinicos '!K419&lt;94,2,'Paraclinicos '!K419&lt;96,1,'Paraclinicos '!K419&gt;=96,0),"")</f>
        <v/>
      </c>
      <c r="Z420" t="str" cm="1">
        <f t="array" ref="Z420">IF(OR(W420="SI",X420="SI"),_xlfn.IFS(OR(AND('Paraclinicos '!K419&lt;=83),AND('Paraclinicos '!K419&gt;=97,AA420=2)),3,OR(AND('Paraclinicos '!K419&lt;=86),AND('Paraclinicos '!K419&gt;=94,AA420=2)),2,OR(AND('Paraclinicos '!K419&lt;=88),AND('Paraclinicos '!K419&gt;=92,AA420=2)),1,OR(AND('Paraclinicos '!K419&gt;=88,'Paraclinicos '!K419&lt;=92),AND('Paraclinicos '!K419&gt;=93,AA420=0)),0),"")</f>
        <v/>
      </c>
      <c r="AA420" cm="1">
        <f t="array" ref="AA420">_xlfn.IFS('Paraclinicos '!E419="","",'Paraclinicos '!E419="Oxigeno",2,'Paraclinicos '!E419="Aire",0)</f>
        <v>2</v>
      </c>
    </row>
    <row r="421" spans="1:27" x14ac:dyDescent="0.25">
      <c r="A421">
        <f>'Paraclinicos '!A420</f>
        <v>68</v>
      </c>
      <c r="B421" s="3">
        <f>'Paraclinicos '!R420</f>
        <v>44307</v>
      </c>
      <c r="C421" cm="1">
        <f t="array" ref="C421">_xlfn.IFS('Paraclinicos '!Q420="","",'Paraclinicos '!Q420&gt;60,3,'Paraclinicos '!Q420&lt;=60,1)</f>
        <v>3</v>
      </c>
      <c r="D421" t="str">
        <f>IFERROR(IF(INDEX('BD Demog para scores enalazar'!BC$2:BC$3000,MATCH(Formulas!A421,'BD Demog para scores enalazar'!A$2:A$3000,0))=0,"SI","NO"),"")</f>
        <v>SI</v>
      </c>
      <c r="E421" cm="1">
        <f t="array" ref="E421">_xlfn.IFS(D421="","",D421="SI",4,D421="NO",1)</f>
        <v>4</v>
      </c>
      <c r="F421" cm="1">
        <f t="array" ref="F421">_xlfn.IFS('Paraclinicos '!B420="","",'Paraclinicos '!B420&gt;1,1,'Paraclinicos '!B420&lt;=1,3)</f>
        <v>3</v>
      </c>
      <c r="G421" cm="1">
        <f t="array" ref="G421">_xlfn.IFS('Paraclinicos '!D420="","",AND('Paraclinicos '!D420&gt;=250,'Paraclinicos '!D420&lt;=500),2,'Paraclinicos '!D420&gt;500,3,'Paraclinicos '!D420&lt;250,1)</f>
        <v>2</v>
      </c>
      <c r="H421" s="50">
        <f t="shared" si="19"/>
        <v>12</v>
      </c>
      <c r="I421" cm="1">
        <f t="array" ref="I421">_xlfn.IFS('Paraclinicos '!Q420="","",'Paraclinicos '!Q420&gt;=65,1,'Paraclinicos '!Q420&lt;65,0)</f>
        <v>1</v>
      </c>
      <c r="J421" cm="1">
        <f t="array" ref="J421">_xlfn.IFS('Paraclinicos '!I420="","",'Paraclinicos '!I420&gt;7,1,'Paraclinicos '!I420&lt;=7,0)</f>
        <v>1</v>
      </c>
      <c r="K421" cm="1">
        <f t="array" ref="K421">_xlfn.IFS('Paraclinicos '!W420="","",'Paraclinicos '!W420&lt;=8,1,'Paraclinicos '!W420&gt;8,0)</f>
        <v>0</v>
      </c>
      <c r="L421" cm="1">
        <f t="array" ref="L421">_xlfn.IFS('Paraclinicos '!S420="","",'Paraclinicos '!S420&gt;=30,1,'Paraclinicos '!S420&lt;30,0)</f>
        <v>0</v>
      </c>
      <c r="M421" cm="1">
        <f t="array" ref="M421">_xlfn.IFS(OR('Paraclinicos '!T420="",'Paraclinicos '!U420=""),"",OR('Paraclinicos '!T420&lt;=90,'Paraclinicos '!U420&lt;=60),1,OR('Paraclinicos '!T420&gt;90,'Paraclinicos '!U420&gt;60),0)</f>
        <v>0</v>
      </c>
      <c r="N421" s="45">
        <f t="shared" si="20"/>
        <v>1</v>
      </c>
      <c r="O421" t="str" cm="1">
        <f t="array" ref="O421">_xlfn.IFS(OR('Paraclinicos '!M420="",'Paraclinicos '!N420="",'Paraclinicos '!N420=0),"",'Paraclinicos '!M420/'Paraclinicos '!N420&lt;100,4,'Paraclinicos '!M420/'Paraclinicos '!N420&lt;200,3,'Paraclinicos '!M420/'Paraclinicos '!N420&lt;300,2,'Paraclinicos '!M420/'Paraclinicos '!N420&lt;400,1,'Paraclinicos '!M420/'Paraclinicos '!N420&gt;=400,0)</f>
        <v/>
      </c>
      <c r="P421" cm="1">
        <f t="array" ref="P421">_xlfn.IFS('Paraclinicos '!C420="","",'Paraclinicos '!C420&lt;20,4,'Paraclinicos '!C420&lt;50,3,'Paraclinicos '!C420&lt;100,2,'Paraclinicos '!C420&lt;150,1,'Paraclinicos '!C420&gt;150,0)</f>
        <v>1</v>
      </c>
      <c r="Q421" cm="1">
        <f t="array" ref="Q421">_xlfn.IFS('Paraclinicos '!O420="","",'Paraclinicos '!O420&lt;1.2,0,'Paraclinicos '!O420&lt;2,1,'Paraclinicos '!O420&lt;3.5,2,'Paraclinicos '!O420&lt;5,3,'Paraclinicos '!O420&gt;5,4)</f>
        <v>2</v>
      </c>
      <c r="R421" t="str" cm="1">
        <f t="array" ref="R421">_xlfn.IFS('Paraclinicos '!J420="","",'Paraclinicos '!J420&lt;1.2,0,'Paraclinicos '!J420&lt;2,1,'Paraclinicos '!J420&lt;6,2,'Paraclinicos '!J420&lt;12,3,'Paraclinicos '!J420&gt;=12,4)</f>
        <v/>
      </c>
      <c r="S421" cm="1">
        <f t="array" ref="S421">_xlfn.IFS('Paraclinicos '!Y420="","",'Paraclinicos '!Y420&lt;70,1,'Paraclinicos '!Y420&gt;=70,0)</f>
        <v>0</v>
      </c>
      <c r="T421" cm="1">
        <f t="array" ref="T421">_xlfn.IFS('Paraclinicos '!W420="","",'Paraclinicos '!W420&lt;6,4,'Paraclinicos '!W420&lt;10,3,'Paraclinicos '!W420&lt;13,2,'Paraclinicos '!W420&lt;15,1,'Paraclinicos '!W420=15,0)</f>
        <v>0</v>
      </c>
      <c r="U421" s="54">
        <f t="shared" si="18"/>
        <v>3</v>
      </c>
      <c r="V421" cm="1">
        <f t="array" ref="V421">_xlfn.IFS('Paraclinicos '!S420="","",OR('Paraclinicos '!S420&lt;=8,'Paraclinicos '!S420&gt;=25),3,'Paraclinicos '!S420&lt;12,1,'Paraclinicos '!S420&lt;21,0,'Paraclinicos '!S420&lt;25,2)</f>
        <v>2</v>
      </c>
      <c r="W421" t="str">
        <f>IFERROR(IF(INDEX('BD Demog para scores enalazar'!Y$2:'BD Demog para scores enalazar'!Y$3000,MATCH(Formulas!A421,'BD Demog para scores enalazar'!A$2:'BD Demog para scores enalazar'!A$3000,0))=1,"SI","NO"),"")</f>
        <v>NO</v>
      </c>
      <c r="X421" s="9" t="str">
        <f>IFERROR(IF(INDEX('BD Demog para scores enalazar'!AJ$2:'BD Demog para scores enalazar'!AJ$3000,MATCH(Formulas!A421,'BD Demog para scores enalazar'!A$2:'BD Demog para scores enalazar'!A$3000,0))=1,"SI","NO"),"")</f>
        <v>NO</v>
      </c>
      <c r="Y421" cm="1">
        <f t="array" ref="Y421">IF(AND(W421="NO",X421="NO"),_xlfn.IFS('Paraclinicos '!K420&lt;=91,3,'Paraclinicos '!K420&lt;94,2,'Paraclinicos '!K420&lt;96,1,'Paraclinicos '!K420&gt;=96,0),"")</f>
        <v>3</v>
      </c>
      <c r="Z421" t="str" cm="1">
        <f t="array" ref="Z421">IF(OR(W421="SI",X421="SI"),_xlfn.IFS(OR(AND('Paraclinicos '!K420&lt;=83),AND('Paraclinicos '!K420&gt;=97,AA421=2)),3,OR(AND('Paraclinicos '!K420&lt;=86),AND('Paraclinicos '!K420&gt;=94,AA421=2)),2,OR(AND('Paraclinicos '!K420&lt;=88),AND('Paraclinicos '!K420&gt;=92,AA421=2)),1,OR(AND('Paraclinicos '!K420&gt;=88,'Paraclinicos '!K420&lt;=92),AND('Paraclinicos '!K420&gt;=93,AA421=0)),0),"")</f>
        <v/>
      </c>
      <c r="AA421" cm="1">
        <f t="array" ref="AA421">_xlfn.IFS('Paraclinicos '!E420="","",'Paraclinicos '!E420="Oxigeno",2,'Paraclinicos '!E420="Aire",0)</f>
        <v>2</v>
      </c>
    </row>
    <row r="422" spans="1:27" x14ac:dyDescent="0.25">
      <c r="A422">
        <f>'Paraclinicos '!A421</f>
        <v>68</v>
      </c>
      <c r="B422" s="3">
        <f>'Paraclinicos '!R421</f>
        <v>44308</v>
      </c>
      <c r="C422" cm="1">
        <f t="array" ref="C422">_xlfn.IFS('Paraclinicos '!Q421="","",'Paraclinicos '!Q421&gt;60,3,'Paraclinicos '!Q421&lt;=60,1)</f>
        <v>3</v>
      </c>
      <c r="D422" t="str">
        <f>IFERROR(IF(INDEX('BD Demog para scores enalazar'!BC$2:BC$3000,MATCH(Formulas!A422,'BD Demog para scores enalazar'!A$2:A$3000,0))=0,"SI","NO"),"")</f>
        <v>SI</v>
      </c>
      <c r="E422" cm="1">
        <f t="array" ref="E422">_xlfn.IFS(D422="","",D422="SI",4,D422="NO",1)</f>
        <v>4</v>
      </c>
      <c r="F422" cm="1">
        <f t="array" ref="F422">_xlfn.IFS('Paraclinicos '!B421="","",'Paraclinicos '!B421&gt;1,1,'Paraclinicos '!B421&lt;=1,3)</f>
        <v>1</v>
      </c>
      <c r="G422" cm="1">
        <f t="array" ref="G422">_xlfn.IFS('Paraclinicos '!D421="","",AND('Paraclinicos '!D421&gt;=250,'Paraclinicos '!D421&lt;=500),2,'Paraclinicos '!D421&gt;500,3,'Paraclinicos '!D421&lt;250,1)</f>
        <v>2</v>
      </c>
      <c r="H422" s="50">
        <f t="shared" si="19"/>
        <v>10</v>
      </c>
      <c r="I422" cm="1">
        <f t="array" ref="I422">_xlfn.IFS('Paraclinicos '!Q421="","",'Paraclinicos '!Q421&gt;=65,1,'Paraclinicos '!Q421&lt;65,0)</f>
        <v>1</v>
      </c>
      <c r="J422" cm="1">
        <f t="array" ref="J422">_xlfn.IFS('Paraclinicos '!I421="","",'Paraclinicos '!I421&gt;7,1,'Paraclinicos '!I421&lt;=7,0)</f>
        <v>1</v>
      </c>
      <c r="K422" cm="1">
        <f t="array" ref="K422">_xlfn.IFS('Paraclinicos '!W421="","",'Paraclinicos '!W421&lt;=8,1,'Paraclinicos '!W421&gt;8,0)</f>
        <v>1</v>
      </c>
      <c r="L422" cm="1">
        <f t="array" ref="L422">_xlfn.IFS('Paraclinicos '!S421="","",'Paraclinicos '!S421&gt;=30,1,'Paraclinicos '!S421&lt;30,0)</f>
        <v>0</v>
      </c>
      <c r="M422" cm="1">
        <f t="array" ref="M422">_xlfn.IFS(OR('Paraclinicos '!T421="",'Paraclinicos '!U421=""),"",OR('Paraclinicos '!T421&lt;=90,'Paraclinicos '!U421&lt;=60),1,OR('Paraclinicos '!T421&gt;90,'Paraclinicos '!U421&gt;60),0)</f>
        <v>1</v>
      </c>
      <c r="N422" s="45">
        <f t="shared" si="20"/>
        <v>4</v>
      </c>
      <c r="O422" cm="1">
        <f t="array" ref="O422">_xlfn.IFS(OR('Paraclinicos '!M421="",'Paraclinicos '!N421="",'Paraclinicos '!N421=0),"",'Paraclinicos '!M421/'Paraclinicos '!N421&lt;100,4,'Paraclinicos '!M421/'Paraclinicos '!N421&lt;200,3,'Paraclinicos '!M421/'Paraclinicos '!N421&lt;300,2,'Paraclinicos '!M421/'Paraclinicos '!N421&lt;400,1,'Paraclinicos '!M421/'Paraclinicos '!N421&gt;=400,0)</f>
        <v>1</v>
      </c>
      <c r="P422" cm="1">
        <f t="array" ref="P422">_xlfn.IFS('Paraclinicos '!C421="","",'Paraclinicos '!C421&lt;20,4,'Paraclinicos '!C421&lt;50,3,'Paraclinicos '!C421&lt;100,2,'Paraclinicos '!C421&lt;150,1,'Paraclinicos '!C421&gt;150,0)</f>
        <v>0</v>
      </c>
      <c r="Q422" cm="1">
        <f t="array" ref="Q422">_xlfn.IFS('Paraclinicos '!O421="","",'Paraclinicos '!O421&lt;1.2,0,'Paraclinicos '!O421&lt;2,1,'Paraclinicos '!O421&lt;3.5,2,'Paraclinicos '!O421&lt;5,3,'Paraclinicos '!O421&gt;5,4)</f>
        <v>3</v>
      </c>
      <c r="R422" cm="1">
        <f t="array" ref="R422">_xlfn.IFS('Paraclinicos '!J421="","",'Paraclinicos '!J421&lt;1.2,0,'Paraclinicos '!J421&lt;2,1,'Paraclinicos '!J421&lt;6,2,'Paraclinicos '!J421&lt;12,3,'Paraclinicos '!J421&gt;=12,4)</f>
        <v>0</v>
      </c>
      <c r="S422" cm="1">
        <f t="array" ref="S422">_xlfn.IFS('Paraclinicos '!Y421="","",'Paraclinicos '!Y421&lt;70,1,'Paraclinicos '!Y421&gt;=70,0)</f>
        <v>0</v>
      </c>
      <c r="T422" cm="1">
        <f t="array" ref="T422">_xlfn.IFS('Paraclinicos '!W421="","",'Paraclinicos '!W421&lt;6,4,'Paraclinicos '!W421&lt;10,3,'Paraclinicos '!W421&lt;13,2,'Paraclinicos '!W421&lt;15,1,'Paraclinicos '!W421=15,0)</f>
        <v>4</v>
      </c>
      <c r="U422" s="54">
        <f t="shared" si="18"/>
        <v>8</v>
      </c>
      <c r="V422" cm="1">
        <f t="array" ref="V422">_xlfn.IFS('Paraclinicos '!S421="","",OR('Paraclinicos '!S421&lt;=8,'Paraclinicos '!S421&gt;=25),3,'Paraclinicos '!S421&lt;12,1,'Paraclinicos '!S421&lt;21,0,'Paraclinicos '!S421&lt;25,2)</f>
        <v>0</v>
      </c>
      <c r="W422" t="str">
        <f>IFERROR(IF(INDEX('BD Demog para scores enalazar'!Y$2:'BD Demog para scores enalazar'!Y$3000,MATCH(Formulas!A422,'BD Demog para scores enalazar'!A$2:'BD Demog para scores enalazar'!A$3000,0))=1,"SI","NO"),"")</f>
        <v>NO</v>
      </c>
      <c r="X422" s="9" t="str">
        <f>IFERROR(IF(INDEX('BD Demog para scores enalazar'!AJ$2:'BD Demog para scores enalazar'!AJ$3000,MATCH(Formulas!A422,'BD Demog para scores enalazar'!A$2:'BD Demog para scores enalazar'!A$3000,0))=1,"SI","NO"),"")</f>
        <v>NO</v>
      </c>
      <c r="Y422" cm="1">
        <f t="array" ref="Y422">IF(AND(W422="NO",X422="NO"),_xlfn.IFS('Paraclinicos '!K421&lt;=91,3,'Paraclinicos '!K421&lt;94,2,'Paraclinicos '!K421&lt;96,1,'Paraclinicos '!K421&gt;=96,0),"")</f>
        <v>2</v>
      </c>
      <c r="Z422" t="str" cm="1">
        <f t="array" ref="Z422">IF(OR(W422="SI",X422="SI"),_xlfn.IFS(OR(AND('Paraclinicos '!K421&lt;=83),AND('Paraclinicos '!K421&gt;=97,AA422=2)),3,OR(AND('Paraclinicos '!K421&lt;=86),AND('Paraclinicos '!K421&gt;=94,AA422=2)),2,OR(AND('Paraclinicos '!K421&lt;=88),AND('Paraclinicos '!K421&gt;=92,AA422=2)),1,OR(AND('Paraclinicos '!K421&gt;=88,'Paraclinicos '!K421&lt;=92),AND('Paraclinicos '!K421&gt;=93,AA422=0)),0),"")</f>
        <v/>
      </c>
      <c r="AA422" cm="1">
        <f t="array" ref="AA422">_xlfn.IFS('Paraclinicos '!E421="","",'Paraclinicos '!E421="Oxigeno",2,'Paraclinicos '!E421="Aire",0)</f>
        <v>2</v>
      </c>
    </row>
    <row r="423" spans="1:27" x14ac:dyDescent="0.25">
      <c r="A423">
        <f>'Paraclinicos '!A422</f>
        <v>68</v>
      </c>
      <c r="B423" s="3">
        <f>'Paraclinicos '!R422</f>
        <v>44309</v>
      </c>
      <c r="C423" cm="1">
        <f t="array" ref="C423">_xlfn.IFS('Paraclinicos '!Q422="","",'Paraclinicos '!Q422&gt;60,3,'Paraclinicos '!Q422&lt;=60,1)</f>
        <v>3</v>
      </c>
      <c r="D423" t="str">
        <f>IFERROR(IF(INDEX('BD Demog para scores enalazar'!BC$2:BC$3000,MATCH(Formulas!A423,'BD Demog para scores enalazar'!A$2:A$3000,0))=0,"SI","NO"),"")</f>
        <v>SI</v>
      </c>
      <c r="E423" cm="1">
        <f t="array" ref="E423">_xlfn.IFS(D423="","",D423="SI",4,D423="NO",1)</f>
        <v>4</v>
      </c>
      <c r="F423" cm="1">
        <f t="array" ref="F423">_xlfn.IFS('Paraclinicos '!B422="","",'Paraclinicos '!B422&gt;1,1,'Paraclinicos '!B422&lt;=1,3)</f>
        <v>3</v>
      </c>
      <c r="G423" t="str" cm="1">
        <f t="array" ref="G423">_xlfn.IFS('Paraclinicos '!D422="","",AND('Paraclinicos '!D422&gt;=250,'Paraclinicos '!D422&lt;=500),2,'Paraclinicos '!D422&gt;500,3,'Paraclinicos '!D422&lt;250,1)</f>
        <v/>
      </c>
      <c r="H423" s="50">
        <f t="shared" si="19"/>
        <v>10</v>
      </c>
      <c r="I423" cm="1">
        <f t="array" ref="I423">_xlfn.IFS('Paraclinicos '!Q422="","",'Paraclinicos '!Q422&gt;=65,1,'Paraclinicos '!Q422&lt;65,0)</f>
        <v>1</v>
      </c>
      <c r="J423" cm="1">
        <f t="array" ref="J423">_xlfn.IFS('Paraclinicos '!I422="","",'Paraclinicos '!I422&gt;7,1,'Paraclinicos '!I422&lt;=7,0)</f>
        <v>1</v>
      </c>
      <c r="K423" cm="1">
        <f t="array" ref="K423">_xlfn.IFS('Paraclinicos '!W422="","",'Paraclinicos '!W422&lt;=8,1,'Paraclinicos '!W422&gt;8,0)</f>
        <v>0</v>
      </c>
      <c r="L423" cm="1">
        <f t="array" ref="L423">_xlfn.IFS('Paraclinicos '!S422="","",'Paraclinicos '!S422&gt;=30,1,'Paraclinicos '!S422&lt;30,0)</f>
        <v>0</v>
      </c>
      <c r="M423" cm="1">
        <f t="array" ref="M423">_xlfn.IFS(OR('Paraclinicos '!T422="",'Paraclinicos '!U422=""),"",OR('Paraclinicos '!T422&lt;=90,'Paraclinicos '!U422&lt;=60),1,OR('Paraclinicos '!T422&gt;90,'Paraclinicos '!U422&gt;60),0)</f>
        <v>1</v>
      </c>
      <c r="N423" s="45">
        <f t="shared" si="20"/>
        <v>5</v>
      </c>
      <c r="O423" cm="1">
        <f t="array" ref="O423">_xlfn.IFS(OR('Paraclinicos '!M422="",'Paraclinicos '!N422="",'Paraclinicos '!N422=0),"",'Paraclinicos '!M422/'Paraclinicos '!N422&lt;100,4,'Paraclinicos '!M422/'Paraclinicos '!N422&lt;200,3,'Paraclinicos '!M422/'Paraclinicos '!N422&lt;300,2,'Paraclinicos '!M422/'Paraclinicos '!N422&lt;400,1,'Paraclinicos '!M422/'Paraclinicos '!N422&gt;=400,0)</f>
        <v>4</v>
      </c>
      <c r="P423" cm="1">
        <f t="array" ref="P423">_xlfn.IFS('Paraclinicos '!C422="","",'Paraclinicos '!C422&lt;20,4,'Paraclinicos '!C422&lt;50,3,'Paraclinicos '!C422&lt;100,2,'Paraclinicos '!C422&lt;150,1,'Paraclinicos '!C422&gt;150,0)</f>
        <v>0</v>
      </c>
      <c r="Q423" cm="1">
        <f t="array" ref="Q423">_xlfn.IFS('Paraclinicos '!O422="","",'Paraclinicos '!O422&lt;1.2,0,'Paraclinicos '!O422&lt;2,1,'Paraclinicos '!O422&lt;3.5,2,'Paraclinicos '!O422&lt;5,3,'Paraclinicos '!O422&gt;5,4)</f>
        <v>3</v>
      </c>
      <c r="R423" cm="1">
        <f t="array" ref="R423">_xlfn.IFS('Paraclinicos '!J422="","",'Paraclinicos '!J422&lt;1.2,0,'Paraclinicos '!J422&lt;2,1,'Paraclinicos '!J422&lt;6,2,'Paraclinicos '!J422&lt;12,3,'Paraclinicos '!J422&gt;=12,4)</f>
        <v>0</v>
      </c>
      <c r="S423" cm="1">
        <f t="array" ref="S423">_xlfn.IFS('Paraclinicos '!Y422="","",'Paraclinicos '!Y422&lt;70,1,'Paraclinicos '!Y422&gt;=70,0)</f>
        <v>1</v>
      </c>
      <c r="T423" cm="1">
        <f t="array" ref="T423">_xlfn.IFS('Paraclinicos '!W422="","",'Paraclinicos '!W422&lt;6,4,'Paraclinicos '!W422&lt;10,3,'Paraclinicos '!W422&lt;13,2,'Paraclinicos '!W422&lt;15,1,'Paraclinicos '!W422=15,0)</f>
        <v>2</v>
      </c>
      <c r="U423" s="54">
        <f t="shared" si="18"/>
        <v>10</v>
      </c>
      <c r="V423" cm="1">
        <f t="array" ref="V423">_xlfn.IFS('Paraclinicos '!S422="","",OR('Paraclinicos '!S422&lt;=8,'Paraclinicos '!S422&gt;=25),3,'Paraclinicos '!S422&lt;12,1,'Paraclinicos '!S422&lt;21,0,'Paraclinicos '!S422&lt;25,2)</f>
        <v>0</v>
      </c>
      <c r="W423" t="str">
        <f>IFERROR(IF(INDEX('BD Demog para scores enalazar'!Y$2:'BD Demog para scores enalazar'!Y$3000,MATCH(Formulas!A423,'BD Demog para scores enalazar'!A$2:'BD Demog para scores enalazar'!A$3000,0))=1,"SI","NO"),"")</f>
        <v>NO</v>
      </c>
      <c r="X423" s="9" t="str">
        <f>IFERROR(IF(INDEX('BD Demog para scores enalazar'!AJ$2:'BD Demog para scores enalazar'!AJ$3000,MATCH(Formulas!A423,'BD Demog para scores enalazar'!A$2:'BD Demog para scores enalazar'!A$3000,0))=1,"SI","NO"),"")</f>
        <v>NO</v>
      </c>
      <c r="Y423" cm="1">
        <f t="array" ref="Y423">IF(AND(W423="NO",X423="NO"),_xlfn.IFS('Paraclinicos '!K422&lt;=91,3,'Paraclinicos '!K422&lt;94,2,'Paraclinicos '!K422&lt;96,1,'Paraclinicos '!K422&gt;=96,0),"")</f>
        <v>3</v>
      </c>
      <c r="Z423" t="str" cm="1">
        <f t="array" ref="Z423">IF(OR(W423="SI",X423="SI"),_xlfn.IFS(OR(AND('Paraclinicos '!K422&lt;=83),AND('Paraclinicos '!K422&gt;=97,AA423=2)),3,OR(AND('Paraclinicos '!K422&lt;=86),AND('Paraclinicos '!K422&gt;=94,AA423=2)),2,OR(AND('Paraclinicos '!K422&lt;=88),AND('Paraclinicos '!K422&gt;=92,AA423=2)),1,OR(AND('Paraclinicos '!K422&gt;=88,'Paraclinicos '!K422&lt;=92),AND('Paraclinicos '!K422&gt;=93,AA423=0)),0),"")</f>
        <v/>
      </c>
      <c r="AA423" cm="1">
        <f t="array" ref="AA423">_xlfn.IFS('Paraclinicos '!E422="","",'Paraclinicos '!E422="Oxigeno",2,'Paraclinicos '!E422="Aire",0)</f>
        <v>2</v>
      </c>
    </row>
    <row r="424" spans="1:27" x14ac:dyDescent="0.25">
      <c r="A424">
        <f>'Paraclinicos '!A423</f>
        <v>68</v>
      </c>
      <c r="B424" s="3">
        <f>'Paraclinicos '!R423</f>
        <v>44311</v>
      </c>
      <c r="C424" cm="1">
        <f t="array" ref="C424">_xlfn.IFS('Paraclinicos '!Q423="","",'Paraclinicos '!Q423&gt;60,3,'Paraclinicos '!Q423&lt;=60,1)</f>
        <v>3</v>
      </c>
      <c r="D424" t="str">
        <f>IFERROR(IF(INDEX('BD Demog para scores enalazar'!BC$2:BC$3000,MATCH(Formulas!A424,'BD Demog para scores enalazar'!A$2:A$3000,0))=0,"SI","NO"),"")</f>
        <v>SI</v>
      </c>
      <c r="E424" cm="1">
        <f t="array" ref="E424">_xlfn.IFS(D424="","",D424="SI",4,D424="NO",1)</f>
        <v>4</v>
      </c>
      <c r="F424" cm="1">
        <f t="array" ref="F424">_xlfn.IFS('Paraclinicos '!B423="","",'Paraclinicos '!B423&gt;1,1,'Paraclinicos '!B423&lt;=1,3)</f>
        <v>3</v>
      </c>
      <c r="G424" t="str" cm="1">
        <f t="array" ref="G424">_xlfn.IFS('Paraclinicos '!D423="","",AND('Paraclinicos '!D423&gt;=250,'Paraclinicos '!D423&lt;=500),2,'Paraclinicos '!D423&gt;500,3,'Paraclinicos '!D423&lt;250,1)</f>
        <v/>
      </c>
      <c r="H424" s="50">
        <f t="shared" si="19"/>
        <v>10</v>
      </c>
      <c r="I424" cm="1">
        <f t="array" ref="I424">_xlfn.IFS('Paraclinicos '!Q423="","",'Paraclinicos '!Q423&gt;=65,1,'Paraclinicos '!Q423&lt;65,0)</f>
        <v>1</v>
      </c>
      <c r="J424" cm="1">
        <f t="array" ref="J424">_xlfn.IFS('Paraclinicos '!I423="","",'Paraclinicos '!I423&gt;7,1,'Paraclinicos '!I423&lt;=7,0)</f>
        <v>1</v>
      </c>
      <c r="K424" cm="1">
        <f t="array" ref="K424">_xlfn.IFS('Paraclinicos '!W423="","",'Paraclinicos '!W423&lt;=8,1,'Paraclinicos '!W423&gt;8,0)</f>
        <v>1</v>
      </c>
      <c r="L424" cm="1">
        <f t="array" ref="L424">_xlfn.IFS('Paraclinicos '!S423="","",'Paraclinicos '!S423&gt;=30,1,'Paraclinicos '!S423&lt;30,0)</f>
        <v>0</v>
      </c>
      <c r="M424" cm="1">
        <f t="array" ref="M424">_xlfn.IFS(OR('Paraclinicos '!T423="",'Paraclinicos '!U423=""),"",OR('Paraclinicos '!T423&lt;=90,'Paraclinicos '!U423&lt;=60),1,OR('Paraclinicos '!T423&gt;90,'Paraclinicos '!U423&gt;60),0)</f>
        <v>1</v>
      </c>
      <c r="N424" s="45">
        <f t="shared" si="20"/>
        <v>5</v>
      </c>
      <c r="O424" cm="1">
        <f t="array" ref="O424">_xlfn.IFS(OR('Paraclinicos '!M423="",'Paraclinicos '!N423="",'Paraclinicos '!N423=0),"",'Paraclinicos '!M423/'Paraclinicos '!N423&lt;100,4,'Paraclinicos '!M423/'Paraclinicos '!N423&lt;200,3,'Paraclinicos '!M423/'Paraclinicos '!N423&lt;300,2,'Paraclinicos '!M423/'Paraclinicos '!N423&lt;400,1,'Paraclinicos '!M423/'Paraclinicos '!N423&gt;=400,0)</f>
        <v>3</v>
      </c>
      <c r="P424" cm="1">
        <f t="array" ref="P424">_xlfn.IFS('Paraclinicos '!C423="","",'Paraclinicos '!C423&lt;20,4,'Paraclinicos '!C423&lt;50,3,'Paraclinicos '!C423&lt;100,2,'Paraclinicos '!C423&lt;150,1,'Paraclinicos '!C423&gt;150,0)</f>
        <v>0</v>
      </c>
      <c r="Q424" cm="1">
        <f t="array" ref="Q424">_xlfn.IFS('Paraclinicos '!O423="","",'Paraclinicos '!O423&lt;1.2,0,'Paraclinicos '!O423&lt;2,1,'Paraclinicos '!O423&lt;3.5,2,'Paraclinicos '!O423&lt;5,3,'Paraclinicos '!O423&gt;5,4)</f>
        <v>4</v>
      </c>
      <c r="R424" t="str" cm="1">
        <f t="array" ref="R424">_xlfn.IFS('Paraclinicos '!J423="","",'Paraclinicos '!J423&lt;1.2,0,'Paraclinicos '!J423&lt;2,1,'Paraclinicos '!J423&lt;6,2,'Paraclinicos '!J423&lt;12,3,'Paraclinicos '!J423&gt;=12,4)</f>
        <v/>
      </c>
      <c r="S424" cm="1">
        <f t="array" ref="S424">_xlfn.IFS('Paraclinicos '!Y423="","",'Paraclinicos '!Y423&lt;70,1,'Paraclinicos '!Y423&gt;=70,0)</f>
        <v>0</v>
      </c>
      <c r="T424" cm="1">
        <f t="array" ref="T424">_xlfn.IFS('Paraclinicos '!W423="","",'Paraclinicos '!W423&lt;6,4,'Paraclinicos '!W423&lt;10,3,'Paraclinicos '!W423&lt;13,2,'Paraclinicos '!W423&lt;15,1,'Paraclinicos '!W423=15,0)</f>
        <v>4</v>
      </c>
      <c r="U424" s="54">
        <f t="shared" si="18"/>
        <v>11</v>
      </c>
      <c r="V424" cm="1">
        <f t="array" ref="V424">_xlfn.IFS('Paraclinicos '!S423="","",OR('Paraclinicos '!S423&lt;=8,'Paraclinicos '!S423&gt;=25),3,'Paraclinicos '!S423&lt;12,1,'Paraclinicos '!S423&lt;21,0,'Paraclinicos '!S423&lt;25,2)</f>
        <v>0</v>
      </c>
      <c r="W424" t="str">
        <f>IFERROR(IF(INDEX('BD Demog para scores enalazar'!Y$2:'BD Demog para scores enalazar'!Y$3000,MATCH(Formulas!A424,'BD Demog para scores enalazar'!A$2:'BD Demog para scores enalazar'!A$3000,0))=1,"SI","NO"),"")</f>
        <v>NO</v>
      </c>
      <c r="X424" s="9" t="str">
        <f>IFERROR(IF(INDEX('BD Demog para scores enalazar'!AJ$2:'BD Demog para scores enalazar'!AJ$3000,MATCH(Formulas!A424,'BD Demog para scores enalazar'!A$2:'BD Demog para scores enalazar'!A$3000,0))=1,"SI","NO"),"")</f>
        <v>NO</v>
      </c>
      <c r="Y424" cm="1">
        <f t="array" ref="Y424">IF(AND(W424="NO",X424="NO"),_xlfn.IFS('Paraclinicos '!K423&lt;=91,3,'Paraclinicos '!K423&lt;94,2,'Paraclinicos '!K423&lt;96,1,'Paraclinicos '!K423&gt;=96,0),"")</f>
        <v>3</v>
      </c>
      <c r="Z424" t="str" cm="1">
        <f t="array" ref="Z424">IF(OR(W424="SI",X424="SI"),_xlfn.IFS(OR(AND('Paraclinicos '!K423&lt;=83),AND('Paraclinicos '!K423&gt;=97,AA424=2)),3,OR(AND('Paraclinicos '!K423&lt;=86),AND('Paraclinicos '!K423&gt;=94,AA424=2)),2,OR(AND('Paraclinicos '!K423&lt;=88),AND('Paraclinicos '!K423&gt;=92,AA424=2)),1,OR(AND('Paraclinicos '!K423&gt;=88,'Paraclinicos '!K423&lt;=92),AND('Paraclinicos '!K423&gt;=93,AA424=0)),0),"")</f>
        <v/>
      </c>
      <c r="AA424" cm="1">
        <f t="array" ref="AA424">_xlfn.IFS('Paraclinicos '!E423="","",'Paraclinicos '!E423="Oxigeno",2,'Paraclinicos '!E423="Aire",0)</f>
        <v>2</v>
      </c>
    </row>
    <row r="425" spans="1:27" x14ac:dyDescent="0.25">
      <c r="A425">
        <f>'Paraclinicos '!A424</f>
        <v>77</v>
      </c>
      <c r="B425" s="3">
        <f>'Paraclinicos '!R424</f>
        <v>44311</v>
      </c>
      <c r="C425" cm="1">
        <f t="array" ref="C425">_xlfn.IFS('Paraclinicos '!Q424="","",'Paraclinicos '!Q424&gt;60,3,'Paraclinicos '!Q424&lt;=60,1)</f>
        <v>3</v>
      </c>
      <c r="D425" t="str">
        <f>IFERROR(IF(INDEX('BD Demog para scores enalazar'!BC$2:BC$3000,MATCH(Formulas!A425,'BD Demog para scores enalazar'!A$2:A$3000,0))=0,"SI","NO"),"")</f>
        <v>SI</v>
      </c>
      <c r="E425" cm="1">
        <f t="array" ref="E425">_xlfn.IFS(D425="","",D425="SI",4,D425="NO",1)</f>
        <v>4</v>
      </c>
      <c r="F425" cm="1">
        <f t="array" ref="F425">_xlfn.IFS('Paraclinicos '!B424="","",'Paraclinicos '!B424&gt;1,1,'Paraclinicos '!B424&lt;=1,3)</f>
        <v>3</v>
      </c>
      <c r="G425" cm="1">
        <f t="array" ref="G425">_xlfn.IFS('Paraclinicos '!D424="","",AND('Paraclinicos '!D424&gt;=250,'Paraclinicos '!D424&lt;=500),2,'Paraclinicos '!D424&gt;500,3,'Paraclinicos '!D424&lt;250,1)</f>
        <v>3</v>
      </c>
      <c r="H425" s="50">
        <f t="shared" si="19"/>
        <v>13</v>
      </c>
      <c r="I425" cm="1">
        <f t="array" ref="I425">_xlfn.IFS('Paraclinicos '!Q424="","",'Paraclinicos '!Q424&gt;=65,1,'Paraclinicos '!Q424&lt;65,0)</f>
        <v>1</v>
      </c>
      <c r="J425" cm="1">
        <f t="array" ref="J425">_xlfn.IFS('Paraclinicos '!I424="","",'Paraclinicos '!I424&gt;7,1,'Paraclinicos '!I424&lt;=7,0)</f>
        <v>1</v>
      </c>
      <c r="K425" cm="1">
        <f t="array" ref="K425">_xlfn.IFS('Paraclinicos '!W424="","",'Paraclinicos '!W424&lt;=8,1,'Paraclinicos '!W424&gt;8,0)</f>
        <v>0</v>
      </c>
      <c r="L425" cm="1">
        <f t="array" ref="L425">_xlfn.IFS('Paraclinicos '!S424="","",'Paraclinicos '!S424&gt;=30,1,'Paraclinicos '!S424&lt;30,0)</f>
        <v>0</v>
      </c>
      <c r="M425" cm="1">
        <f t="array" ref="M425">_xlfn.IFS(OR('Paraclinicos '!T424="",'Paraclinicos '!U424=""),"",OR('Paraclinicos '!T424&lt;=90,'Paraclinicos '!U424&lt;=60),1,OR('Paraclinicos '!T424&gt;90,'Paraclinicos '!U424&gt;60),0)</f>
        <v>0</v>
      </c>
      <c r="N425" s="45">
        <f t="shared" si="20"/>
        <v>4</v>
      </c>
      <c r="O425" cm="1">
        <f t="array" ref="O425">_xlfn.IFS(OR('Paraclinicos '!M424="",'Paraclinicos '!N424="",'Paraclinicos '!N424=0),"",'Paraclinicos '!M424/'Paraclinicos '!N424&lt;100,4,'Paraclinicos '!M424/'Paraclinicos '!N424&lt;200,3,'Paraclinicos '!M424/'Paraclinicos '!N424&lt;300,2,'Paraclinicos '!M424/'Paraclinicos '!N424&lt;400,1,'Paraclinicos '!M424/'Paraclinicos '!N424&gt;=400,0)</f>
        <v>1</v>
      </c>
      <c r="P425" cm="1">
        <f t="array" ref="P425">_xlfn.IFS('Paraclinicos '!C424="","",'Paraclinicos '!C424&lt;20,4,'Paraclinicos '!C424&lt;50,3,'Paraclinicos '!C424&lt;100,2,'Paraclinicos '!C424&lt;150,1,'Paraclinicos '!C424&gt;150,0)</f>
        <v>0</v>
      </c>
      <c r="Q425" cm="1">
        <f t="array" ref="Q425">_xlfn.IFS('Paraclinicos '!O424="","",'Paraclinicos '!O424&lt;1.2,0,'Paraclinicos '!O424&lt;2,1,'Paraclinicos '!O424&lt;3.5,2,'Paraclinicos '!O424&lt;5,3,'Paraclinicos '!O424&gt;5,4)</f>
        <v>0</v>
      </c>
      <c r="R425" cm="1">
        <f t="array" ref="R425">_xlfn.IFS('Paraclinicos '!J424="","",'Paraclinicos '!J424&lt;1.2,0,'Paraclinicos '!J424&lt;2,1,'Paraclinicos '!J424&lt;6,2,'Paraclinicos '!J424&lt;12,3,'Paraclinicos '!J424&gt;=12,4)</f>
        <v>0</v>
      </c>
      <c r="S425" cm="1">
        <f t="array" ref="S425">_xlfn.IFS('Paraclinicos '!Y424="","",'Paraclinicos '!Y424&lt;70,1,'Paraclinicos '!Y424&gt;=70,0)</f>
        <v>0</v>
      </c>
      <c r="T425" cm="1">
        <f t="array" ref="T425">_xlfn.IFS('Paraclinicos '!W424="","",'Paraclinicos '!W424&lt;6,4,'Paraclinicos '!W424&lt;10,3,'Paraclinicos '!W424&lt;13,2,'Paraclinicos '!W424&lt;15,1,'Paraclinicos '!W424=15,0)</f>
        <v>0</v>
      </c>
      <c r="U425" s="54">
        <f t="shared" si="18"/>
        <v>1</v>
      </c>
      <c r="V425" cm="1">
        <f t="array" ref="V425">_xlfn.IFS('Paraclinicos '!S424="","",OR('Paraclinicos '!S424&lt;=8,'Paraclinicos '!S424&gt;=25),3,'Paraclinicos '!S424&lt;12,1,'Paraclinicos '!S424&lt;21,0,'Paraclinicos '!S424&lt;25,2)</f>
        <v>0</v>
      </c>
      <c r="W425" t="str">
        <f>IFERROR(IF(INDEX('BD Demog para scores enalazar'!Y$2:'BD Demog para scores enalazar'!Y$3000,MATCH(Formulas!A425,'BD Demog para scores enalazar'!A$2:'BD Demog para scores enalazar'!A$3000,0))=1,"SI","NO"),"")</f>
        <v>NO</v>
      </c>
      <c r="X425" s="9" t="str">
        <f>IFERROR(IF(INDEX('BD Demog para scores enalazar'!AJ$2:'BD Demog para scores enalazar'!AJ$3000,MATCH(Formulas!A425,'BD Demog para scores enalazar'!A$2:'BD Demog para scores enalazar'!A$3000,0))=1,"SI","NO"),"")</f>
        <v>SI</v>
      </c>
      <c r="Y425" t="str" cm="1">
        <f t="array" ref="Y425">IF(AND(W425="NO",X425="NO"),_xlfn.IFS('Paraclinicos '!K424&lt;=91,3,'Paraclinicos '!K424&lt;94,2,'Paraclinicos '!K424&lt;96,1,'Paraclinicos '!K424&gt;=96,0),"")</f>
        <v/>
      </c>
      <c r="Z425" cm="1">
        <f t="array" ref="Z425">IF(OR(W425="SI",X425="SI"),_xlfn.IFS(OR(AND('Paraclinicos '!K424&lt;=83),AND('Paraclinicos '!K424&gt;=97,AA425=2)),3,OR(AND('Paraclinicos '!K424&lt;=86),AND('Paraclinicos '!K424&gt;=94,AA425=2)),2,OR(AND('Paraclinicos '!K424&lt;=88),AND('Paraclinicos '!K424&gt;=92,AA425=2)),1,OR(AND('Paraclinicos '!K424&gt;=88,'Paraclinicos '!K424&lt;=92),AND('Paraclinicos '!K424&gt;=93,AA425=0)),0),"")</f>
        <v>3</v>
      </c>
      <c r="AA425" cm="1">
        <f t="array" ref="AA425">_xlfn.IFS('Paraclinicos '!E424="","",'Paraclinicos '!E424="Oxigeno",2,'Paraclinicos '!E424="Aire",0)</f>
        <v>2</v>
      </c>
    </row>
    <row r="426" spans="1:27" x14ac:dyDescent="0.25">
      <c r="A426">
        <f>'Paraclinicos '!A425</f>
        <v>77</v>
      </c>
      <c r="B426" s="3">
        <f>'Paraclinicos '!R425</f>
        <v>44312</v>
      </c>
      <c r="C426" cm="1">
        <f t="array" ref="C426">_xlfn.IFS('Paraclinicos '!Q425="","",'Paraclinicos '!Q425&gt;60,3,'Paraclinicos '!Q425&lt;=60,1)</f>
        <v>3</v>
      </c>
      <c r="D426" t="str">
        <f>IFERROR(IF(INDEX('BD Demog para scores enalazar'!BC$2:BC$3000,MATCH(Formulas!A426,'BD Demog para scores enalazar'!A$2:A$3000,0))=0,"SI","NO"),"")</f>
        <v>SI</v>
      </c>
      <c r="E426" cm="1">
        <f t="array" ref="E426">_xlfn.IFS(D426="","",D426="SI",4,D426="NO",1)</f>
        <v>4</v>
      </c>
      <c r="F426" cm="1">
        <f t="array" ref="F426">_xlfn.IFS('Paraclinicos '!B425="","",'Paraclinicos '!B425&gt;1,1,'Paraclinicos '!B425&lt;=1,3)</f>
        <v>3</v>
      </c>
      <c r="G426" cm="1">
        <f t="array" ref="G426">_xlfn.IFS('Paraclinicos '!D425="","",AND('Paraclinicos '!D425&gt;=250,'Paraclinicos '!D425&lt;=500),2,'Paraclinicos '!D425&gt;500,3,'Paraclinicos '!D425&lt;250,1)</f>
        <v>3</v>
      </c>
      <c r="H426" s="50">
        <f t="shared" si="19"/>
        <v>13</v>
      </c>
      <c r="I426" cm="1">
        <f t="array" ref="I426">_xlfn.IFS('Paraclinicos '!Q425="","",'Paraclinicos '!Q425&gt;=65,1,'Paraclinicos '!Q425&lt;65,0)</f>
        <v>1</v>
      </c>
      <c r="J426" cm="1">
        <f t="array" ref="J426">_xlfn.IFS('Paraclinicos '!I425="","",'Paraclinicos '!I425&gt;7,1,'Paraclinicos '!I425&lt;=7,0)</f>
        <v>1</v>
      </c>
      <c r="K426" cm="1">
        <f t="array" ref="K426">_xlfn.IFS('Paraclinicos '!W425="","",'Paraclinicos '!W425&lt;=8,1,'Paraclinicos '!W425&gt;8,0)</f>
        <v>0</v>
      </c>
      <c r="L426" cm="1">
        <f t="array" ref="L426">_xlfn.IFS('Paraclinicos '!S425="","",'Paraclinicos '!S425&gt;=30,1,'Paraclinicos '!S425&lt;30,0)</f>
        <v>0</v>
      </c>
      <c r="M426" cm="1">
        <f t="array" ref="M426">_xlfn.IFS(OR('Paraclinicos '!T425="",'Paraclinicos '!U425=""),"",OR('Paraclinicos '!T425&lt;=90,'Paraclinicos '!U425&lt;=60),1,OR('Paraclinicos '!T425&gt;90,'Paraclinicos '!U425&gt;60),0)</f>
        <v>0</v>
      </c>
      <c r="N426" s="45">
        <f t="shared" si="20"/>
        <v>2</v>
      </c>
      <c r="O426" cm="1">
        <f t="array" ref="O426">_xlfn.IFS(OR('Paraclinicos '!M425="",'Paraclinicos '!N425="",'Paraclinicos '!N425=0),"",'Paraclinicos '!M425/'Paraclinicos '!N425&lt;100,4,'Paraclinicos '!M425/'Paraclinicos '!N425&lt;200,3,'Paraclinicos '!M425/'Paraclinicos '!N425&lt;300,2,'Paraclinicos '!M425/'Paraclinicos '!N425&lt;400,1,'Paraclinicos '!M425/'Paraclinicos '!N425&gt;=400,0)</f>
        <v>1</v>
      </c>
      <c r="P426" cm="1">
        <f t="array" ref="P426">_xlfn.IFS('Paraclinicos '!C425="","",'Paraclinicos '!C425&lt;20,4,'Paraclinicos '!C425&lt;50,3,'Paraclinicos '!C425&lt;100,2,'Paraclinicos '!C425&lt;150,1,'Paraclinicos '!C425&gt;150,0)</f>
        <v>0</v>
      </c>
      <c r="Q426" cm="1">
        <f t="array" ref="Q426">_xlfn.IFS('Paraclinicos '!O425="","",'Paraclinicos '!O425&lt;1.2,0,'Paraclinicos '!O425&lt;2,1,'Paraclinicos '!O425&lt;3.5,2,'Paraclinicos '!O425&lt;5,3,'Paraclinicos '!O425&gt;5,4)</f>
        <v>0</v>
      </c>
      <c r="R426" t="str" cm="1">
        <f t="array" ref="R426">_xlfn.IFS('Paraclinicos '!J425="","",'Paraclinicos '!J425&lt;1.2,0,'Paraclinicos '!J425&lt;2,1,'Paraclinicos '!J425&lt;6,2,'Paraclinicos '!J425&lt;12,3,'Paraclinicos '!J425&gt;=12,4)</f>
        <v/>
      </c>
      <c r="S426" cm="1">
        <f t="array" ref="S426">_xlfn.IFS('Paraclinicos '!Y425="","",'Paraclinicos '!Y425&lt;70,1,'Paraclinicos '!Y425&gt;=70,0)</f>
        <v>0</v>
      </c>
      <c r="T426" cm="1">
        <f t="array" ref="T426">_xlfn.IFS('Paraclinicos '!W425="","",'Paraclinicos '!W425&lt;6,4,'Paraclinicos '!W425&lt;10,3,'Paraclinicos '!W425&lt;13,2,'Paraclinicos '!W425&lt;15,1,'Paraclinicos '!W425=15,0)</f>
        <v>0</v>
      </c>
      <c r="U426" s="54">
        <f t="shared" si="18"/>
        <v>1</v>
      </c>
      <c r="V426" cm="1">
        <f t="array" ref="V426">_xlfn.IFS('Paraclinicos '!S425="","",OR('Paraclinicos '!S425&lt;=8,'Paraclinicos '!S425&gt;=25),3,'Paraclinicos '!S425&lt;12,1,'Paraclinicos '!S425&lt;21,0,'Paraclinicos '!S425&lt;25,2)</f>
        <v>0</v>
      </c>
      <c r="W426" t="str">
        <f>IFERROR(IF(INDEX('BD Demog para scores enalazar'!Y$2:'BD Demog para scores enalazar'!Y$3000,MATCH(Formulas!A426,'BD Demog para scores enalazar'!A$2:'BD Demog para scores enalazar'!A$3000,0))=1,"SI","NO"),"")</f>
        <v>NO</v>
      </c>
      <c r="X426" s="9" t="str">
        <f>IFERROR(IF(INDEX('BD Demog para scores enalazar'!AJ$2:'BD Demog para scores enalazar'!AJ$3000,MATCH(Formulas!A426,'BD Demog para scores enalazar'!A$2:'BD Demog para scores enalazar'!A$3000,0))=1,"SI","NO"),"")</f>
        <v>SI</v>
      </c>
      <c r="Y426" t="str" cm="1">
        <f t="array" ref="Y426">IF(AND(W426="NO",X426="NO"),_xlfn.IFS('Paraclinicos '!K425&lt;=91,3,'Paraclinicos '!K425&lt;94,2,'Paraclinicos '!K425&lt;96,1,'Paraclinicos '!K425&gt;=96,0),"")</f>
        <v/>
      </c>
      <c r="Z426" cm="1">
        <f t="array" ref="Z426">IF(OR(W426="SI",X426="SI"),_xlfn.IFS(OR(AND('Paraclinicos '!K425&lt;=83),AND('Paraclinicos '!K425&gt;=97,AA426=2)),3,OR(AND('Paraclinicos '!K425&lt;=86),AND('Paraclinicos '!K425&gt;=94,AA426=2)),2,OR(AND('Paraclinicos '!K425&lt;=88),AND('Paraclinicos '!K425&gt;=92,AA426=2)),1,OR(AND('Paraclinicos '!K425&gt;=88,'Paraclinicos '!K425&lt;=92),AND('Paraclinicos '!K425&gt;=93,AA426=0)),0),"")</f>
        <v>3</v>
      </c>
      <c r="AA426" cm="1">
        <f t="array" ref="AA426">_xlfn.IFS('Paraclinicos '!E425="","",'Paraclinicos '!E425="Oxigeno",2,'Paraclinicos '!E425="Aire",0)</f>
        <v>2</v>
      </c>
    </row>
    <row r="427" spans="1:27" x14ac:dyDescent="0.25">
      <c r="A427">
        <f>'Paraclinicos '!A426</f>
        <v>77</v>
      </c>
      <c r="B427" s="3">
        <f>'Paraclinicos '!R426</f>
        <v>44313</v>
      </c>
      <c r="C427" cm="1">
        <f t="array" ref="C427">_xlfn.IFS('Paraclinicos '!Q426="","",'Paraclinicos '!Q426&gt;60,3,'Paraclinicos '!Q426&lt;=60,1)</f>
        <v>3</v>
      </c>
      <c r="D427" t="str">
        <f>IFERROR(IF(INDEX('BD Demog para scores enalazar'!BC$2:BC$3000,MATCH(Formulas!A427,'BD Demog para scores enalazar'!A$2:A$3000,0))=0,"SI","NO"),"")</f>
        <v>SI</v>
      </c>
      <c r="E427" cm="1">
        <f t="array" ref="E427">_xlfn.IFS(D427="","",D427="SI",4,D427="NO",1)</f>
        <v>4</v>
      </c>
      <c r="F427" cm="1">
        <f t="array" ref="F427">_xlfn.IFS('Paraclinicos '!B426="","",'Paraclinicos '!B426&gt;1,1,'Paraclinicos '!B426&lt;=1,3)</f>
        <v>3</v>
      </c>
      <c r="G427" cm="1">
        <f t="array" ref="G427">_xlfn.IFS('Paraclinicos '!D426="","",AND('Paraclinicos '!D426&gt;=250,'Paraclinicos '!D426&lt;=500),2,'Paraclinicos '!D426&gt;500,3,'Paraclinicos '!D426&lt;250,1)</f>
        <v>3</v>
      </c>
      <c r="H427" s="50">
        <f t="shared" si="19"/>
        <v>13</v>
      </c>
      <c r="I427" cm="1">
        <f t="array" ref="I427">_xlfn.IFS('Paraclinicos '!Q426="","",'Paraclinicos '!Q426&gt;=65,1,'Paraclinicos '!Q426&lt;65,0)</f>
        <v>1</v>
      </c>
      <c r="J427" cm="1">
        <f t="array" ref="J427">_xlfn.IFS('Paraclinicos '!I426="","",'Paraclinicos '!I426&gt;7,1,'Paraclinicos '!I426&lt;=7,0)</f>
        <v>1</v>
      </c>
      <c r="K427" cm="1">
        <f t="array" ref="K427">_xlfn.IFS('Paraclinicos '!W426="","",'Paraclinicos '!W426&lt;=8,1,'Paraclinicos '!W426&gt;8,0)</f>
        <v>0</v>
      </c>
      <c r="L427" cm="1">
        <f t="array" ref="L427">_xlfn.IFS('Paraclinicos '!S426="","",'Paraclinicos '!S426&gt;=30,1,'Paraclinicos '!S426&lt;30,0)</f>
        <v>0</v>
      </c>
      <c r="M427" cm="1">
        <f t="array" ref="M427">_xlfn.IFS(OR('Paraclinicos '!T426="",'Paraclinicos '!U426=""),"",OR('Paraclinicos '!T426&lt;=90,'Paraclinicos '!U426&lt;=60),1,OR('Paraclinicos '!T426&gt;90,'Paraclinicos '!U426&gt;60),0)</f>
        <v>0</v>
      </c>
      <c r="N427" s="45">
        <f t="shared" si="20"/>
        <v>2</v>
      </c>
      <c r="O427" cm="1">
        <f t="array" ref="O427">_xlfn.IFS(OR('Paraclinicos '!M426="",'Paraclinicos '!N426="",'Paraclinicos '!N426=0),"",'Paraclinicos '!M426/'Paraclinicos '!N426&lt;100,4,'Paraclinicos '!M426/'Paraclinicos '!N426&lt;200,3,'Paraclinicos '!M426/'Paraclinicos '!N426&lt;300,2,'Paraclinicos '!M426/'Paraclinicos '!N426&lt;400,1,'Paraclinicos '!M426/'Paraclinicos '!N426&gt;=400,0)</f>
        <v>2</v>
      </c>
      <c r="P427" cm="1">
        <f t="array" ref="P427">_xlfn.IFS('Paraclinicos '!C426="","",'Paraclinicos '!C426&lt;20,4,'Paraclinicos '!C426&lt;50,3,'Paraclinicos '!C426&lt;100,2,'Paraclinicos '!C426&lt;150,1,'Paraclinicos '!C426&gt;150,0)</f>
        <v>0</v>
      </c>
      <c r="Q427" cm="1">
        <f t="array" ref="Q427">_xlfn.IFS('Paraclinicos '!O426="","",'Paraclinicos '!O426&lt;1.2,0,'Paraclinicos '!O426&lt;2,1,'Paraclinicos '!O426&lt;3.5,2,'Paraclinicos '!O426&lt;5,3,'Paraclinicos '!O426&gt;5,4)</f>
        <v>0</v>
      </c>
      <c r="R427" cm="1">
        <f t="array" ref="R427">_xlfn.IFS('Paraclinicos '!J426="","",'Paraclinicos '!J426&lt;1.2,0,'Paraclinicos '!J426&lt;2,1,'Paraclinicos '!J426&lt;6,2,'Paraclinicos '!J426&lt;12,3,'Paraclinicos '!J426&gt;=12,4)</f>
        <v>0</v>
      </c>
      <c r="S427" cm="1">
        <f t="array" ref="S427">_xlfn.IFS('Paraclinicos '!Y426="","",'Paraclinicos '!Y426&lt;70,1,'Paraclinicos '!Y426&gt;=70,0)</f>
        <v>0</v>
      </c>
      <c r="T427" cm="1">
        <f t="array" ref="T427">_xlfn.IFS('Paraclinicos '!W426="","",'Paraclinicos '!W426&lt;6,4,'Paraclinicos '!W426&lt;10,3,'Paraclinicos '!W426&lt;13,2,'Paraclinicos '!W426&lt;15,1,'Paraclinicos '!W426=15,0)</f>
        <v>0</v>
      </c>
      <c r="U427" s="54">
        <f t="shared" si="18"/>
        <v>2</v>
      </c>
      <c r="V427" cm="1">
        <f t="array" ref="V427">_xlfn.IFS('Paraclinicos '!S426="","",OR('Paraclinicos '!S426&lt;=8,'Paraclinicos '!S426&gt;=25),3,'Paraclinicos '!S426&lt;12,1,'Paraclinicos '!S426&lt;21,0,'Paraclinicos '!S426&lt;25,2)</f>
        <v>0</v>
      </c>
      <c r="W427" t="str">
        <f>IFERROR(IF(INDEX('BD Demog para scores enalazar'!Y$2:'BD Demog para scores enalazar'!Y$3000,MATCH(Formulas!A427,'BD Demog para scores enalazar'!A$2:'BD Demog para scores enalazar'!A$3000,0))=1,"SI","NO"),"")</f>
        <v>NO</v>
      </c>
      <c r="X427" s="9" t="str">
        <f>IFERROR(IF(INDEX('BD Demog para scores enalazar'!AJ$2:'BD Demog para scores enalazar'!AJ$3000,MATCH(Formulas!A427,'BD Demog para scores enalazar'!A$2:'BD Demog para scores enalazar'!A$3000,0))=1,"SI","NO"),"")</f>
        <v>SI</v>
      </c>
      <c r="Y427" t="str" cm="1">
        <f t="array" ref="Y427">IF(AND(W427="NO",X427="NO"),_xlfn.IFS('Paraclinicos '!K426&lt;=91,3,'Paraclinicos '!K426&lt;94,2,'Paraclinicos '!K426&lt;96,1,'Paraclinicos '!K426&gt;=96,0),"")</f>
        <v/>
      </c>
      <c r="Z427" cm="1">
        <f t="array" ref="Z427">IF(OR(W427="SI",X427="SI"),_xlfn.IFS(OR(AND('Paraclinicos '!K426&lt;=83),AND('Paraclinicos '!K426&gt;=97,AA427=2)),3,OR(AND('Paraclinicos '!K426&lt;=86),AND('Paraclinicos '!K426&gt;=94,AA427=2)),2,OR(AND('Paraclinicos '!K426&lt;=88),AND('Paraclinicos '!K426&gt;=92,AA427=2)),1,OR(AND('Paraclinicos '!K426&gt;=88,'Paraclinicos '!K426&lt;=92),AND('Paraclinicos '!K426&gt;=93,AA427=0)),0),"")</f>
        <v>3</v>
      </c>
      <c r="AA427" cm="1">
        <f t="array" ref="AA427">_xlfn.IFS('Paraclinicos '!E426="","",'Paraclinicos '!E426="Oxigeno",2,'Paraclinicos '!E426="Aire",0)</f>
        <v>2</v>
      </c>
    </row>
    <row r="428" spans="1:27" x14ac:dyDescent="0.25">
      <c r="A428">
        <f>'Paraclinicos '!A427</f>
        <v>77</v>
      </c>
      <c r="B428" s="3">
        <f>'Paraclinicos '!R427</f>
        <v>44315</v>
      </c>
      <c r="C428" cm="1">
        <f t="array" ref="C428">_xlfn.IFS('Paraclinicos '!Q427="","",'Paraclinicos '!Q427&gt;60,3,'Paraclinicos '!Q427&lt;=60,1)</f>
        <v>3</v>
      </c>
      <c r="D428" t="str">
        <f>IFERROR(IF(INDEX('BD Demog para scores enalazar'!BC$2:BC$3000,MATCH(Formulas!A428,'BD Demog para scores enalazar'!A$2:A$3000,0))=0,"SI","NO"),"")</f>
        <v>SI</v>
      </c>
      <c r="E428" cm="1">
        <f t="array" ref="E428">_xlfn.IFS(D428="","",D428="SI",4,D428="NO",1)</f>
        <v>4</v>
      </c>
      <c r="F428" cm="1">
        <f t="array" ref="F428">_xlfn.IFS('Paraclinicos '!B427="","",'Paraclinicos '!B427&gt;1,1,'Paraclinicos '!B427&lt;=1,3)</f>
        <v>3</v>
      </c>
      <c r="G428" cm="1">
        <f t="array" ref="G428">_xlfn.IFS('Paraclinicos '!D427="","",AND('Paraclinicos '!D427&gt;=250,'Paraclinicos '!D427&lt;=500),2,'Paraclinicos '!D427&gt;500,3,'Paraclinicos '!D427&lt;250,1)</f>
        <v>2</v>
      </c>
      <c r="H428" s="50">
        <f t="shared" si="19"/>
        <v>12</v>
      </c>
      <c r="I428" cm="1">
        <f t="array" ref="I428">_xlfn.IFS('Paraclinicos '!Q427="","",'Paraclinicos '!Q427&gt;=65,1,'Paraclinicos '!Q427&lt;65,0)</f>
        <v>1</v>
      </c>
      <c r="J428" cm="1">
        <f t="array" ref="J428">_xlfn.IFS('Paraclinicos '!I427="","",'Paraclinicos '!I427&gt;7,1,'Paraclinicos '!I427&lt;=7,0)</f>
        <v>1</v>
      </c>
      <c r="K428" cm="1">
        <f t="array" ref="K428">_xlfn.IFS('Paraclinicos '!W427="","",'Paraclinicos '!W427&lt;=8,1,'Paraclinicos '!W427&gt;8,0)</f>
        <v>1</v>
      </c>
      <c r="L428" cm="1">
        <f t="array" ref="L428">_xlfn.IFS('Paraclinicos '!S427="","",'Paraclinicos '!S427&gt;=30,1,'Paraclinicos '!S427&lt;30,0)</f>
        <v>0</v>
      </c>
      <c r="M428" cm="1">
        <f t="array" ref="M428">_xlfn.IFS(OR('Paraclinicos '!T427="",'Paraclinicos '!U427=""),"",OR('Paraclinicos '!T427&lt;=90,'Paraclinicos '!U427&lt;=60),1,OR('Paraclinicos '!T427&gt;90,'Paraclinicos '!U427&gt;60),0)</f>
        <v>0</v>
      </c>
      <c r="N428" s="45">
        <f t="shared" si="20"/>
        <v>3</v>
      </c>
      <c r="O428" cm="1">
        <f t="array" ref="O428">_xlfn.IFS(OR('Paraclinicos '!M427="",'Paraclinicos '!N427="",'Paraclinicos '!N427=0),"",'Paraclinicos '!M427/'Paraclinicos '!N427&lt;100,4,'Paraclinicos '!M427/'Paraclinicos '!N427&lt;200,3,'Paraclinicos '!M427/'Paraclinicos '!N427&lt;300,2,'Paraclinicos '!M427/'Paraclinicos '!N427&lt;400,1,'Paraclinicos '!M427/'Paraclinicos '!N427&gt;=400,0)</f>
        <v>1</v>
      </c>
      <c r="P428" cm="1">
        <f t="array" ref="P428">_xlfn.IFS('Paraclinicos '!C427="","",'Paraclinicos '!C427&lt;20,4,'Paraclinicos '!C427&lt;50,3,'Paraclinicos '!C427&lt;100,2,'Paraclinicos '!C427&lt;150,1,'Paraclinicos '!C427&gt;150,0)</f>
        <v>0</v>
      </c>
      <c r="Q428" cm="1">
        <f t="array" ref="Q428">_xlfn.IFS('Paraclinicos '!O427="","",'Paraclinicos '!O427&lt;1.2,0,'Paraclinicos '!O427&lt;2,1,'Paraclinicos '!O427&lt;3.5,2,'Paraclinicos '!O427&lt;5,3,'Paraclinicos '!O427&gt;5,4)</f>
        <v>0</v>
      </c>
      <c r="R428" cm="1">
        <f t="array" ref="R428">_xlfn.IFS('Paraclinicos '!J427="","",'Paraclinicos '!J427&lt;1.2,0,'Paraclinicos '!J427&lt;2,1,'Paraclinicos '!J427&lt;6,2,'Paraclinicos '!J427&lt;12,3,'Paraclinicos '!J427&gt;=12,4)</f>
        <v>0</v>
      </c>
      <c r="S428" cm="1">
        <f t="array" ref="S428">_xlfn.IFS('Paraclinicos '!Y427="","",'Paraclinicos '!Y427&lt;70,1,'Paraclinicos '!Y427&gt;=70,0)</f>
        <v>0</v>
      </c>
      <c r="T428" cm="1">
        <f t="array" ref="T428">_xlfn.IFS('Paraclinicos '!W427="","",'Paraclinicos '!W427&lt;6,4,'Paraclinicos '!W427&lt;10,3,'Paraclinicos '!W427&lt;13,2,'Paraclinicos '!W427&lt;15,1,'Paraclinicos '!W427=15,0)</f>
        <v>4</v>
      </c>
      <c r="U428" s="54">
        <f t="shared" si="18"/>
        <v>5</v>
      </c>
      <c r="V428" cm="1">
        <f t="array" ref="V428">_xlfn.IFS('Paraclinicos '!S427="","",OR('Paraclinicos '!S427&lt;=8,'Paraclinicos '!S427&gt;=25),3,'Paraclinicos '!S427&lt;12,1,'Paraclinicos '!S427&lt;21,0,'Paraclinicos '!S427&lt;25,2)</f>
        <v>0</v>
      </c>
      <c r="W428" t="str">
        <f>IFERROR(IF(INDEX('BD Demog para scores enalazar'!Y$2:'BD Demog para scores enalazar'!Y$3000,MATCH(Formulas!A428,'BD Demog para scores enalazar'!A$2:'BD Demog para scores enalazar'!A$3000,0))=1,"SI","NO"),"")</f>
        <v>NO</v>
      </c>
      <c r="X428" s="9" t="str">
        <f>IFERROR(IF(INDEX('BD Demog para scores enalazar'!AJ$2:'BD Demog para scores enalazar'!AJ$3000,MATCH(Formulas!A428,'BD Demog para scores enalazar'!A$2:'BD Demog para scores enalazar'!A$3000,0))=1,"SI","NO"),"")</f>
        <v>SI</v>
      </c>
      <c r="Y428" t="str" cm="1">
        <f t="array" ref="Y428">IF(AND(W428="NO",X428="NO"),_xlfn.IFS('Paraclinicos '!K427&lt;=91,3,'Paraclinicos '!K427&lt;94,2,'Paraclinicos '!K427&lt;96,1,'Paraclinicos '!K427&gt;=96,0),"")</f>
        <v/>
      </c>
      <c r="Z428" cm="1">
        <f t="array" ref="Z428">IF(OR(W428="SI",X428="SI"),_xlfn.IFS(OR(AND('Paraclinicos '!K427&lt;=83),AND('Paraclinicos '!K427&gt;=97,AA428=2)),3,OR(AND('Paraclinicos '!K427&lt;=86),AND('Paraclinicos '!K427&gt;=94,AA428=2)),2,OR(AND('Paraclinicos '!K427&lt;=88),AND('Paraclinicos '!K427&gt;=92,AA428=2)),1,OR(AND('Paraclinicos '!K427&gt;=88,'Paraclinicos '!K427&lt;=92),AND('Paraclinicos '!K427&gt;=93,AA428=0)),0),"")</f>
        <v>1</v>
      </c>
      <c r="AA428" cm="1">
        <f t="array" ref="AA428">_xlfn.IFS('Paraclinicos '!E427="","",'Paraclinicos '!E427="Oxigeno",2,'Paraclinicos '!E427="Aire",0)</f>
        <v>2</v>
      </c>
    </row>
    <row r="429" spans="1:27" x14ac:dyDescent="0.25">
      <c r="A429">
        <f>'Paraclinicos '!A428</f>
        <v>77</v>
      </c>
      <c r="B429" s="3">
        <f>'Paraclinicos '!R428</f>
        <v>44315</v>
      </c>
      <c r="C429" cm="1">
        <f t="array" ref="C429">_xlfn.IFS('Paraclinicos '!Q428="","",'Paraclinicos '!Q428&gt;60,3,'Paraclinicos '!Q428&lt;=60,1)</f>
        <v>3</v>
      </c>
      <c r="D429" t="str">
        <f>IFERROR(IF(INDEX('BD Demog para scores enalazar'!BC$2:BC$3000,MATCH(Formulas!A429,'BD Demog para scores enalazar'!A$2:A$3000,0))=0,"SI","NO"),"")</f>
        <v>SI</v>
      </c>
      <c r="E429" cm="1">
        <f t="array" ref="E429">_xlfn.IFS(D429="","",D429="SI",4,D429="NO",1)</f>
        <v>4</v>
      </c>
      <c r="F429" cm="1">
        <f t="array" ref="F429">_xlfn.IFS('Paraclinicos '!B428="","",'Paraclinicos '!B428&gt;1,1,'Paraclinicos '!B428&lt;=1,3)</f>
        <v>3</v>
      </c>
      <c r="G429" cm="1">
        <f t="array" ref="G429">_xlfn.IFS('Paraclinicos '!D428="","",AND('Paraclinicos '!D428&gt;=250,'Paraclinicos '!D428&lt;=500),2,'Paraclinicos '!D428&gt;500,3,'Paraclinicos '!D428&lt;250,1)</f>
        <v>2</v>
      </c>
      <c r="H429" s="50">
        <f t="shared" si="19"/>
        <v>12</v>
      </c>
      <c r="I429" cm="1">
        <f t="array" ref="I429">_xlfn.IFS('Paraclinicos '!Q428="","",'Paraclinicos '!Q428&gt;=65,1,'Paraclinicos '!Q428&lt;65,0)</f>
        <v>1</v>
      </c>
      <c r="J429" cm="1">
        <f t="array" ref="J429">_xlfn.IFS('Paraclinicos '!I428="","",'Paraclinicos '!I428&gt;7,1,'Paraclinicos '!I428&lt;=7,0)</f>
        <v>1</v>
      </c>
      <c r="K429" cm="1">
        <f t="array" ref="K429">_xlfn.IFS('Paraclinicos '!W428="","",'Paraclinicos '!W428&lt;=8,1,'Paraclinicos '!W428&gt;8,0)</f>
        <v>0</v>
      </c>
      <c r="L429" cm="1">
        <f t="array" ref="L429">_xlfn.IFS('Paraclinicos '!S428="","",'Paraclinicos '!S428&gt;=30,1,'Paraclinicos '!S428&lt;30,0)</f>
        <v>0</v>
      </c>
      <c r="M429" cm="1">
        <f t="array" ref="M429">_xlfn.IFS(OR('Paraclinicos '!T428="",'Paraclinicos '!U428=""),"",OR('Paraclinicos '!T428&lt;=90,'Paraclinicos '!U428&lt;=60),1,OR('Paraclinicos '!T428&gt;90,'Paraclinicos '!U428&gt;60),0)</f>
        <v>0</v>
      </c>
      <c r="N429" s="45">
        <f t="shared" si="20"/>
        <v>3</v>
      </c>
      <c r="O429" cm="1">
        <f t="array" ref="O429">_xlfn.IFS(OR('Paraclinicos '!M428="",'Paraclinicos '!N428="",'Paraclinicos '!N428=0),"",'Paraclinicos '!M428/'Paraclinicos '!N428&lt;100,4,'Paraclinicos '!M428/'Paraclinicos '!N428&lt;200,3,'Paraclinicos '!M428/'Paraclinicos '!N428&lt;300,2,'Paraclinicos '!M428/'Paraclinicos '!N428&lt;400,1,'Paraclinicos '!M428/'Paraclinicos '!N428&gt;=400,0)</f>
        <v>2</v>
      </c>
      <c r="P429" cm="1">
        <f t="array" ref="P429">_xlfn.IFS('Paraclinicos '!C428="","",'Paraclinicos '!C428&lt;20,4,'Paraclinicos '!C428&lt;50,3,'Paraclinicos '!C428&lt;100,2,'Paraclinicos '!C428&lt;150,1,'Paraclinicos '!C428&gt;150,0)</f>
        <v>0</v>
      </c>
      <c r="Q429" cm="1">
        <f t="array" ref="Q429">_xlfn.IFS('Paraclinicos '!O428="","",'Paraclinicos '!O428&lt;1.2,0,'Paraclinicos '!O428&lt;2,1,'Paraclinicos '!O428&lt;3.5,2,'Paraclinicos '!O428&lt;5,3,'Paraclinicos '!O428&gt;5,4)</f>
        <v>0</v>
      </c>
      <c r="R429" cm="1">
        <f t="array" ref="R429">_xlfn.IFS('Paraclinicos '!J428="","",'Paraclinicos '!J428&lt;1.2,0,'Paraclinicos '!J428&lt;2,1,'Paraclinicos '!J428&lt;6,2,'Paraclinicos '!J428&lt;12,3,'Paraclinicos '!J428&gt;=12,4)</f>
        <v>0</v>
      </c>
      <c r="S429" cm="1">
        <f t="array" ref="S429">_xlfn.IFS('Paraclinicos '!Y428="","",'Paraclinicos '!Y428&lt;70,1,'Paraclinicos '!Y428&gt;=70,0)</f>
        <v>0</v>
      </c>
      <c r="T429" cm="1">
        <f t="array" ref="T429">_xlfn.IFS('Paraclinicos '!W428="","",'Paraclinicos '!W428&lt;6,4,'Paraclinicos '!W428&lt;10,3,'Paraclinicos '!W428&lt;13,2,'Paraclinicos '!W428&lt;15,1,'Paraclinicos '!W428=15,0)</f>
        <v>2</v>
      </c>
      <c r="U429" s="54">
        <f t="shared" si="18"/>
        <v>4</v>
      </c>
      <c r="V429" cm="1">
        <f t="array" ref="V429">_xlfn.IFS('Paraclinicos '!S428="","",OR('Paraclinicos '!S428&lt;=8,'Paraclinicos '!S428&gt;=25),3,'Paraclinicos '!S428&lt;12,1,'Paraclinicos '!S428&lt;21,0,'Paraclinicos '!S428&lt;25,2)</f>
        <v>2</v>
      </c>
      <c r="W429" t="str">
        <f>IFERROR(IF(INDEX('BD Demog para scores enalazar'!Y$2:'BD Demog para scores enalazar'!Y$3000,MATCH(Formulas!A429,'BD Demog para scores enalazar'!A$2:'BD Demog para scores enalazar'!A$3000,0))=1,"SI","NO"),"")</f>
        <v>NO</v>
      </c>
      <c r="X429" s="9" t="str">
        <f>IFERROR(IF(INDEX('BD Demog para scores enalazar'!AJ$2:'BD Demog para scores enalazar'!AJ$3000,MATCH(Formulas!A429,'BD Demog para scores enalazar'!A$2:'BD Demog para scores enalazar'!A$3000,0))=1,"SI","NO"),"")</f>
        <v>SI</v>
      </c>
      <c r="Y429" t="str" cm="1">
        <f t="array" ref="Y429">IF(AND(W429="NO",X429="NO"),_xlfn.IFS('Paraclinicos '!K428&lt;=91,3,'Paraclinicos '!K428&lt;94,2,'Paraclinicos '!K428&lt;96,1,'Paraclinicos '!K428&gt;=96,0),"")</f>
        <v/>
      </c>
      <c r="Z429" cm="1">
        <f t="array" ref="Z429">IF(OR(W429="SI",X429="SI"),_xlfn.IFS(OR(AND('Paraclinicos '!K428&lt;=83),AND('Paraclinicos '!K428&gt;=97,AA429=2)),3,OR(AND('Paraclinicos '!K428&lt;=86),AND('Paraclinicos '!K428&gt;=94,AA429=2)),2,OR(AND('Paraclinicos '!K428&lt;=88),AND('Paraclinicos '!K428&gt;=92,AA429=2)),1,OR(AND('Paraclinicos '!K428&gt;=88,'Paraclinicos '!K428&lt;=92),AND('Paraclinicos '!K428&gt;=93,AA429=0)),0),"")</f>
        <v>1</v>
      </c>
      <c r="AA429" cm="1">
        <f t="array" ref="AA429">_xlfn.IFS('Paraclinicos '!E428="","",'Paraclinicos '!E428="Oxigeno",2,'Paraclinicos '!E428="Aire",0)</f>
        <v>2</v>
      </c>
    </row>
    <row r="430" spans="1:27" x14ac:dyDescent="0.25">
      <c r="A430">
        <f>'Paraclinicos '!A429</f>
        <v>77</v>
      </c>
      <c r="B430" s="3">
        <f>'Paraclinicos '!R429</f>
        <v>44317</v>
      </c>
      <c r="C430" cm="1">
        <f t="array" ref="C430">_xlfn.IFS('Paraclinicos '!Q429="","",'Paraclinicos '!Q429&gt;60,3,'Paraclinicos '!Q429&lt;=60,1)</f>
        <v>3</v>
      </c>
      <c r="D430" t="str">
        <f>IFERROR(IF(INDEX('BD Demog para scores enalazar'!BC$2:BC$3000,MATCH(Formulas!A430,'BD Demog para scores enalazar'!A$2:A$3000,0))=0,"SI","NO"),"")</f>
        <v>SI</v>
      </c>
      <c r="E430" cm="1">
        <f t="array" ref="E430">_xlfn.IFS(D430="","",D430="SI",4,D430="NO",1)</f>
        <v>4</v>
      </c>
      <c r="F430" cm="1">
        <f t="array" ref="F430">_xlfn.IFS('Paraclinicos '!B429="","",'Paraclinicos '!B429&gt;1,1,'Paraclinicos '!B429&lt;=1,3)</f>
        <v>3</v>
      </c>
      <c r="G430" t="str" cm="1">
        <f t="array" ref="G430">_xlfn.IFS('Paraclinicos '!D429="","",AND('Paraclinicos '!D429&gt;=250,'Paraclinicos '!D429&lt;=500),2,'Paraclinicos '!D429&gt;500,3,'Paraclinicos '!D429&lt;250,1)</f>
        <v/>
      </c>
      <c r="H430" s="50">
        <f t="shared" si="19"/>
        <v>10</v>
      </c>
      <c r="I430" cm="1">
        <f t="array" ref="I430">_xlfn.IFS('Paraclinicos '!Q429="","",'Paraclinicos '!Q429&gt;=65,1,'Paraclinicos '!Q429&lt;65,0)</f>
        <v>1</v>
      </c>
      <c r="J430" cm="1">
        <f t="array" ref="J430">_xlfn.IFS('Paraclinicos '!I429="","",'Paraclinicos '!I429&gt;7,1,'Paraclinicos '!I429&lt;=7,0)</f>
        <v>1</v>
      </c>
      <c r="K430" cm="1">
        <f t="array" ref="K430">_xlfn.IFS('Paraclinicos '!W429="","",'Paraclinicos '!W429&lt;=8,1,'Paraclinicos '!W429&gt;8,0)</f>
        <v>1</v>
      </c>
      <c r="L430" cm="1">
        <f t="array" ref="L430">_xlfn.IFS('Paraclinicos '!S429="","",'Paraclinicos '!S429&gt;=30,1,'Paraclinicos '!S429&lt;30,0)</f>
        <v>0</v>
      </c>
      <c r="M430" cm="1">
        <f t="array" ref="M430">_xlfn.IFS(OR('Paraclinicos '!T429="",'Paraclinicos '!U429=""),"",OR('Paraclinicos '!T429&lt;=90,'Paraclinicos '!U429&lt;=60),1,OR('Paraclinicos '!T429&gt;90,'Paraclinicos '!U429&gt;60),0)</f>
        <v>0</v>
      </c>
      <c r="N430" s="45">
        <f t="shared" si="20"/>
        <v>3</v>
      </c>
      <c r="O430" cm="1">
        <f t="array" ref="O430">_xlfn.IFS(OR('Paraclinicos '!M429="",'Paraclinicos '!N429="",'Paraclinicos '!N429=0),"",'Paraclinicos '!M429/'Paraclinicos '!N429&lt;100,4,'Paraclinicos '!M429/'Paraclinicos '!N429&lt;200,3,'Paraclinicos '!M429/'Paraclinicos '!N429&lt;300,2,'Paraclinicos '!M429/'Paraclinicos '!N429&lt;400,1,'Paraclinicos '!M429/'Paraclinicos '!N429&gt;=400,0)</f>
        <v>1</v>
      </c>
      <c r="P430" cm="1">
        <f t="array" ref="P430">_xlfn.IFS('Paraclinicos '!C429="","",'Paraclinicos '!C429&lt;20,4,'Paraclinicos '!C429&lt;50,3,'Paraclinicos '!C429&lt;100,2,'Paraclinicos '!C429&lt;150,1,'Paraclinicos '!C429&gt;150,0)</f>
        <v>0</v>
      </c>
      <c r="Q430" cm="1">
        <f t="array" ref="Q430">_xlfn.IFS('Paraclinicos '!O429="","",'Paraclinicos '!O429&lt;1.2,0,'Paraclinicos '!O429&lt;2,1,'Paraclinicos '!O429&lt;3.5,2,'Paraclinicos '!O429&lt;5,3,'Paraclinicos '!O429&gt;5,4)</f>
        <v>0</v>
      </c>
      <c r="R430" t="str" cm="1">
        <f t="array" ref="R430">_xlfn.IFS('Paraclinicos '!J429="","",'Paraclinicos '!J429&lt;1.2,0,'Paraclinicos '!J429&lt;2,1,'Paraclinicos '!J429&lt;6,2,'Paraclinicos '!J429&lt;12,3,'Paraclinicos '!J429&gt;=12,4)</f>
        <v/>
      </c>
      <c r="S430" cm="1">
        <f t="array" ref="S430">_xlfn.IFS('Paraclinicos '!Y429="","",'Paraclinicos '!Y429&lt;70,1,'Paraclinicos '!Y429&gt;=70,0)</f>
        <v>0</v>
      </c>
      <c r="T430" cm="1">
        <f t="array" ref="T430">_xlfn.IFS('Paraclinicos '!W429="","",'Paraclinicos '!W429&lt;6,4,'Paraclinicos '!W429&lt;10,3,'Paraclinicos '!W429&lt;13,2,'Paraclinicos '!W429&lt;15,1,'Paraclinicos '!W429=15,0)</f>
        <v>4</v>
      </c>
      <c r="U430" s="54">
        <f t="shared" si="18"/>
        <v>5</v>
      </c>
      <c r="V430" cm="1">
        <f t="array" ref="V430">_xlfn.IFS('Paraclinicos '!S429="","",OR('Paraclinicos '!S429&lt;=8,'Paraclinicos '!S429&gt;=25),3,'Paraclinicos '!S429&lt;12,1,'Paraclinicos '!S429&lt;21,0,'Paraclinicos '!S429&lt;25,2)</f>
        <v>0</v>
      </c>
      <c r="W430" t="str">
        <f>IFERROR(IF(INDEX('BD Demog para scores enalazar'!Y$2:'BD Demog para scores enalazar'!Y$3000,MATCH(Formulas!A430,'BD Demog para scores enalazar'!A$2:'BD Demog para scores enalazar'!A$3000,0))=1,"SI","NO"),"")</f>
        <v>NO</v>
      </c>
      <c r="X430" s="9" t="str">
        <f>IFERROR(IF(INDEX('BD Demog para scores enalazar'!AJ$2:'BD Demog para scores enalazar'!AJ$3000,MATCH(Formulas!A430,'BD Demog para scores enalazar'!A$2:'BD Demog para scores enalazar'!A$3000,0))=1,"SI","NO"),"")</f>
        <v>SI</v>
      </c>
      <c r="Y430" t="str" cm="1">
        <f t="array" ref="Y430">IF(AND(W430="NO",X430="NO"),_xlfn.IFS('Paraclinicos '!K429&lt;=91,3,'Paraclinicos '!K429&lt;94,2,'Paraclinicos '!K429&lt;96,1,'Paraclinicos '!K429&gt;=96,0),"")</f>
        <v/>
      </c>
      <c r="Z430" cm="1">
        <f t="array" ref="Z430">IF(OR(W430="SI",X430="SI"),_xlfn.IFS(OR(AND('Paraclinicos '!K429&lt;=83),AND('Paraclinicos '!K429&gt;=97,AA430=2)),3,OR(AND('Paraclinicos '!K429&lt;=86),AND('Paraclinicos '!K429&gt;=94,AA430=2)),2,OR(AND('Paraclinicos '!K429&lt;=88),AND('Paraclinicos '!K429&gt;=92,AA430=2)),1,OR(AND('Paraclinicos '!K429&gt;=88,'Paraclinicos '!K429&lt;=92),AND('Paraclinicos '!K429&gt;=93,AA430=0)),0),"")</f>
        <v>0</v>
      </c>
      <c r="AA430" cm="1">
        <f t="array" ref="AA430">_xlfn.IFS('Paraclinicos '!E429="","",'Paraclinicos '!E429="Oxigeno",2,'Paraclinicos '!E429="Aire",0)</f>
        <v>2</v>
      </c>
    </row>
    <row r="431" spans="1:27" x14ac:dyDescent="0.25">
      <c r="A431">
        <f>'Paraclinicos '!A430</f>
        <v>77</v>
      </c>
      <c r="B431" s="3">
        <f>'Paraclinicos '!R430</f>
        <v>44318</v>
      </c>
      <c r="C431" cm="1">
        <f t="array" ref="C431">_xlfn.IFS('Paraclinicos '!Q430="","",'Paraclinicos '!Q430&gt;60,3,'Paraclinicos '!Q430&lt;=60,1)</f>
        <v>3</v>
      </c>
      <c r="D431" t="str">
        <f>IFERROR(IF(INDEX('BD Demog para scores enalazar'!BC$2:BC$3000,MATCH(Formulas!A431,'BD Demog para scores enalazar'!A$2:A$3000,0))=0,"SI","NO"),"")</f>
        <v>SI</v>
      </c>
      <c r="E431" cm="1">
        <f t="array" ref="E431">_xlfn.IFS(D431="","",D431="SI",4,D431="NO",1)</f>
        <v>4</v>
      </c>
      <c r="F431" cm="1">
        <f t="array" ref="F431">_xlfn.IFS('Paraclinicos '!B430="","",'Paraclinicos '!B430&gt;1,1,'Paraclinicos '!B430&lt;=1,3)</f>
        <v>3</v>
      </c>
      <c r="G431" cm="1">
        <f t="array" ref="G431">_xlfn.IFS('Paraclinicos '!D430="","",AND('Paraclinicos '!D430&gt;=250,'Paraclinicos '!D430&lt;=500),2,'Paraclinicos '!D430&gt;500,3,'Paraclinicos '!D430&lt;250,1)</f>
        <v>2</v>
      </c>
      <c r="H431" s="50">
        <f t="shared" si="19"/>
        <v>12</v>
      </c>
      <c r="I431" cm="1">
        <f t="array" ref="I431">_xlfn.IFS('Paraclinicos '!Q430="","",'Paraclinicos '!Q430&gt;=65,1,'Paraclinicos '!Q430&lt;65,0)</f>
        <v>1</v>
      </c>
      <c r="J431" cm="1">
        <f t="array" ref="J431">_xlfn.IFS('Paraclinicos '!I430="","",'Paraclinicos '!I430&gt;7,1,'Paraclinicos '!I430&lt;=7,0)</f>
        <v>1</v>
      </c>
      <c r="K431" cm="1">
        <f t="array" ref="K431">_xlfn.IFS('Paraclinicos '!W430="","",'Paraclinicos '!W430&lt;=8,1,'Paraclinicos '!W430&gt;8,0)</f>
        <v>1</v>
      </c>
      <c r="L431" cm="1">
        <f t="array" ref="L431">_xlfn.IFS('Paraclinicos '!S430="","",'Paraclinicos '!S430&gt;=30,1,'Paraclinicos '!S430&lt;30,0)</f>
        <v>0</v>
      </c>
      <c r="M431" cm="1">
        <f t="array" ref="M431">_xlfn.IFS(OR('Paraclinicos '!T430="",'Paraclinicos '!U430=""),"",OR('Paraclinicos '!T430&lt;=90,'Paraclinicos '!U430&lt;=60),1,OR('Paraclinicos '!T430&gt;90,'Paraclinicos '!U430&gt;60),0)</f>
        <v>0</v>
      </c>
      <c r="N431" s="45">
        <f t="shared" si="20"/>
        <v>4</v>
      </c>
      <c r="O431" cm="1">
        <f t="array" ref="O431">_xlfn.IFS(OR('Paraclinicos '!M430="",'Paraclinicos '!N430="",'Paraclinicos '!N430=0),"",'Paraclinicos '!M430/'Paraclinicos '!N430&lt;100,4,'Paraclinicos '!M430/'Paraclinicos '!N430&lt;200,3,'Paraclinicos '!M430/'Paraclinicos '!N430&lt;300,2,'Paraclinicos '!M430/'Paraclinicos '!N430&lt;400,1,'Paraclinicos '!M430/'Paraclinicos '!N430&gt;=400,0)</f>
        <v>2</v>
      </c>
      <c r="P431" cm="1">
        <f t="array" ref="P431">_xlfn.IFS('Paraclinicos '!C430="","",'Paraclinicos '!C430&lt;20,4,'Paraclinicos '!C430&lt;50,3,'Paraclinicos '!C430&lt;100,2,'Paraclinicos '!C430&lt;150,1,'Paraclinicos '!C430&gt;150,0)</f>
        <v>0</v>
      </c>
      <c r="Q431" cm="1">
        <f t="array" ref="Q431">_xlfn.IFS('Paraclinicos '!O430="","",'Paraclinicos '!O430&lt;1.2,0,'Paraclinicos '!O430&lt;2,1,'Paraclinicos '!O430&lt;3.5,2,'Paraclinicos '!O430&lt;5,3,'Paraclinicos '!O430&gt;5,4)</f>
        <v>0</v>
      </c>
      <c r="R431" cm="1">
        <f t="array" ref="R431">_xlfn.IFS('Paraclinicos '!J430="","",'Paraclinicos '!J430&lt;1.2,0,'Paraclinicos '!J430&lt;2,1,'Paraclinicos '!J430&lt;6,2,'Paraclinicos '!J430&lt;12,3,'Paraclinicos '!J430&gt;=12,4)</f>
        <v>0</v>
      </c>
      <c r="S431" cm="1">
        <f t="array" ref="S431">_xlfn.IFS('Paraclinicos '!Y430="","",'Paraclinicos '!Y430&lt;70,1,'Paraclinicos '!Y430&gt;=70,0)</f>
        <v>0</v>
      </c>
      <c r="T431" cm="1">
        <f t="array" ref="T431">_xlfn.IFS('Paraclinicos '!W430="","",'Paraclinicos '!W430&lt;6,4,'Paraclinicos '!W430&lt;10,3,'Paraclinicos '!W430&lt;13,2,'Paraclinicos '!W430&lt;15,1,'Paraclinicos '!W430=15,0)</f>
        <v>4</v>
      </c>
      <c r="U431" s="54">
        <f t="shared" si="18"/>
        <v>6</v>
      </c>
      <c r="V431" cm="1">
        <f t="array" ref="V431">_xlfn.IFS('Paraclinicos '!S430="","",OR('Paraclinicos '!S430&lt;=8,'Paraclinicos '!S430&gt;=25),3,'Paraclinicos '!S430&lt;12,1,'Paraclinicos '!S430&lt;21,0,'Paraclinicos '!S430&lt;25,2)</f>
        <v>2</v>
      </c>
      <c r="W431" t="str">
        <f>IFERROR(IF(INDEX('BD Demog para scores enalazar'!Y$2:'BD Demog para scores enalazar'!Y$3000,MATCH(Formulas!A431,'BD Demog para scores enalazar'!A$2:'BD Demog para scores enalazar'!A$3000,0))=1,"SI","NO"),"")</f>
        <v>NO</v>
      </c>
      <c r="X431" s="9" t="str">
        <f>IFERROR(IF(INDEX('BD Demog para scores enalazar'!AJ$2:'BD Demog para scores enalazar'!AJ$3000,MATCH(Formulas!A431,'BD Demog para scores enalazar'!A$2:'BD Demog para scores enalazar'!A$3000,0))=1,"SI","NO"),"")</f>
        <v>SI</v>
      </c>
      <c r="Y431" t="str" cm="1">
        <f t="array" ref="Y431">IF(AND(W431="NO",X431="NO"),_xlfn.IFS('Paraclinicos '!K430&lt;=91,3,'Paraclinicos '!K430&lt;94,2,'Paraclinicos '!K430&lt;96,1,'Paraclinicos '!K430&gt;=96,0),"")</f>
        <v/>
      </c>
      <c r="Z431" cm="1">
        <f t="array" ref="Z431">IF(OR(W431="SI",X431="SI"),_xlfn.IFS(OR(AND('Paraclinicos '!K430&lt;=83),AND('Paraclinicos '!K430&gt;=97,AA431=2)),3,OR(AND('Paraclinicos '!K430&lt;=86),AND('Paraclinicos '!K430&gt;=94,AA431=2)),2,OR(AND('Paraclinicos '!K430&lt;=88),AND('Paraclinicos '!K430&gt;=92,AA431=2)),1,OR(AND('Paraclinicos '!K430&gt;=88,'Paraclinicos '!K430&lt;=92),AND('Paraclinicos '!K430&gt;=93,AA431=0)),0),"")</f>
        <v>3</v>
      </c>
      <c r="AA431" cm="1">
        <f t="array" ref="AA431">_xlfn.IFS('Paraclinicos '!E430="","",'Paraclinicos '!E430="Oxigeno",2,'Paraclinicos '!E430="Aire",0)</f>
        <v>2</v>
      </c>
    </row>
    <row r="432" spans="1:27" x14ac:dyDescent="0.25">
      <c r="A432">
        <f>'Paraclinicos '!A431</f>
        <v>77</v>
      </c>
      <c r="B432" s="3">
        <f>'Paraclinicos '!R431</f>
        <v>44319</v>
      </c>
      <c r="C432" cm="1">
        <f t="array" ref="C432">_xlfn.IFS('Paraclinicos '!Q431="","",'Paraclinicos '!Q431&gt;60,3,'Paraclinicos '!Q431&lt;=60,1)</f>
        <v>3</v>
      </c>
      <c r="D432" t="str">
        <f>IFERROR(IF(INDEX('BD Demog para scores enalazar'!BC$2:BC$3000,MATCH(Formulas!A432,'BD Demog para scores enalazar'!A$2:A$3000,0))=0,"SI","NO"),"")</f>
        <v>SI</v>
      </c>
      <c r="E432" cm="1">
        <f t="array" ref="E432">_xlfn.IFS(D432="","",D432="SI",4,D432="NO",1)</f>
        <v>4</v>
      </c>
      <c r="F432" cm="1">
        <f t="array" ref="F432">_xlfn.IFS('Paraclinicos '!B431="","",'Paraclinicos '!B431&gt;1,1,'Paraclinicos '!B431&lt;=1,3)</f>
        <v>3</v>
      </c>
      <c r="G432" t="str" cm="1">
        <f t="array" ref="G432">_xlfn.IFS('Paraclinicos '!D431="","",AND('Paraclinicos '!D431&gt;=250,'Paraclinicos '!D431&lt;=500),2,'Paraclinicos '!D431&gt;500,3,'Paraclinicos '!D431&lt;250,1)</f>
        <v/>
      </c>
      <c r="H432" s="50">
        <f t="shared" si="19"/>
        <v>10</v>
      </c>
      <c r="I432" cm="1">
        <f t="array" ref="I432">_xlfn.IFS('Paraclinicos '!Q431="","",'Paraclinicos '!Q431&gt;=65,1,'Paraclinicos '!Q431&lt;65,0)</f>
        <v>1</v>
      </c>
      <c r="J432" cm="1">
        <f t="array" ref="J432">_xlfn.IFS('Paraclinicos '!I431="","",'Paraclinicos '!I431&gt;7,1,'Paraclinicos '!I431&lt;=7,0)</f>
        <v>1</v>
      </c>
      <c r="K432" cm="1">
        <f t="array" ref="K432">_xlfn.IFS('Paraclinicos '!W431="","",'Paraclinicos '!W431&lt;=8,1,'Paraclinicos '!W431&gt;8,0)</f>
        <v>1</v>
      </c>
      <c r="L432" cm="1">
        <f t="array" ref="L432">_xlfn.IFS('Paraclinicos '!S431="","",'Paraclinicos '!S431&gt;=30,1,'Paraclinicos '!S431&lt;30,0)</f>
        <v>0</v>
      </c>
      <c r="M432" cm="1">
        <f t="array" ref="M432">_xlfn.IFS(OR('Paraclinicos '!T431="",'Paraclinicos '!U431=""),"",OR('Paraclinicos '!T431&lt;=90,'Paraclinicos '!U431&lt;=60),1,OR('Paraclinicos '!T431&gt;90,'Paraclinicos '!U431&gt;60),0)</f>
        <v>0</v>
      </c>
      <c r="N432" s="45">
        <f t="shared" si="20"/>
        <v>4</v>
      </c>
      <c r="O432" cm="1">
        <f t="array" ref="O432">_xlfn.IFS(OR('Paraclinicos '!M431="",'Paraclinicos '!N431="",'Paraclinicos '!N431=0),"",'Paraclinicos '!M431/'Paraclinicos '!N431&lt;100,4,'Paraclinicos '!M431/'Paraclinicos '!N431&lt;200,3,'Paraclinicos '!M431/'Paraclinicos '!N431&lt;300,2,'Paraclinicos '!M431/'Paraclinicos '!N431&lt;400,1,'Paraclinicos '!M431/'Paraclinicos '!N431&gt;=400,0)</f>
        <v>1</v>
      </c>
      <c r="P432" cm="1">
        <f t="array" ref="P432">_xlfn.IFS('Paraclinicos '!C431="","",'Paraclinicos '!C431&lt;20,4,'Paraclinicos '!C431&lt;50,3,'Paraclinicos '!C431&lt;100,2,'Paraclinicos '!C431&lt;150,1,'Paraclinicos '!C431&gt;150,0)</f>
        <v>0</v>
      </c>
      <c r="Q432" cm="1">
        <f t="array" ref="Q432">_xlfn.IFS('Paraclinicos '!O431="","",'Paraclinicos '!O431&lt;1.2,0,'Paraclinicos '!O431&lt;2,1,'Paraclinicos '!O431&lt;3.5,2,'Paraclinicos '!O431&lt;5,3,'Paraclinicos '!O431&gt;5,4)</f>
        <v>0</v>
      </c>
      <c r="R432" t="str" cm="1">
        <f t="array" ref="R432">_xlfn.IFS('Paraclinicos '!J431="","",'Paraclinicos '!J431&lt;1.2,0,'Paraclinicos '!J431&lt;2,1,'Paraclinicos '!J431&lt;6,2,'Paraclinicos '!J431&lt;12,3,'Paraclinicos '!J431&gt;=12,4)</f>
        <v/>
      </c>
      <c r="S432" cm="1">
        <f t="array" ref="S432">_xlfn.IFS('Paraclinicos '!Y431="","",'Paraclinicos '!Y431&lt;70,1,'Paraclinicos '!Y431&gt;=70,0)</f>
        <v>0</v>
      </c>
      <c r="T432" cm="1">
        <f t="array" ref="T432">_xlfn.IFS('Paraclinicos '!W431="","",'Paraclinicos '!W431&lt;6,4,'Paraclinicos '!W431&lt;10,3,'Paraclinicos '!W431&lt;13,2,'Paraclinicos '!W431&lt;15,1,'Paraclinicos '!W431=15,0)</f>
        <v>4</v>
      </c>
      <c r="U432" s="54">
        <f t="shared" si="18"/>
        <v>5</v>
      </c>
      <c r="V432" cm="1">
        <f t="array" ref="V432">_xlfn.IFS('Paraclinicos '!S431="","",OR('Paraclinicos '!S431&lt;=8,'Paraclinicos '!S431&gt;=25),3,'Paraclinicos '!S431&lt;12,1,'Paraclinicos '!S431&lt;21,0,'Paraclinicos '!S431&lt;25,2)</f>
        <v>2</v>
      </c>
      <c r="W432" t="str">
        <f>IFERROR(IF(INDEX('BD Demog para scores enalazar'!Y$2:'BD Demog para scores enalazar'!Y$3000,MATCH(Formulas!A432,'BD Demog para scores enalazar'!A$2:'BD Demog para scores enalazar'!A$3000,0))=1,"SI","NO"),"")</f>
        <v>NO</v>
      </c>
      <c r="X432" s="9" t="str">
        <f>IFERROR(IF(INDEX('BD Demog para scores enalazar'!AJ$2:'BD Demog para scores enalazar'!AJ$3000,MATCH(Formulas!A432,'BD Demog para scores enalazar'!A$2:'BD Demog para scores enalazar'!A$3000,0))=1,"SI","NO"),"")</f>
        <v>SI</v>
      </c>
      <c r="Y432" t="str" cm="1">
        <f t="array" ref="Y432">IF(AND(W432="NO",X432="NO"),_xlfn.IFS('Paraclinicos '!K431&lt;=91,3,'Paraclinicos '!K431&lt;94,2,'Paraclinicos '!K431&lt;96,1,'Paraclinicos '!K431&gt;=96,0),"")</f>
        <v/>
      </c>
      <c r="Z432" cm="1">
        <f t="array" ref="Z432">IF(OR(W432="SI",X432="SI"),_xlfn.IFS(OR(AND('Paraclinicos '!K431&lt;=83),AND('Paraclinicos '!K431&gt;=97,AA432=2)),3,OR(AND('Paraclinicos '!K431&lt;=86),AND('Paraclinicos '!K431&gt;=94,AA432=2)),2,OR(AND('Paraclinicos '!K431&lt;=88),AND('Paraclinicos '!K431&gt;=92,AA432=2)),1,OR(AND('Paraclinicos '!K431&gt;=88,'Paraclinicos '!K431&lt;=92),AND('Paraclinicos '!K431&gt;=93,AA432=0)),0),"")</f>
        <v>1</v>
      </c>
      <c r="AA432" cm="1">
        <f t="array" ref="AA432">_xlfn.IFS('Paraclinicos '!E431="","",'Paraclinicos '!E431="Oxigeno",2,'Paraclinicos '!E431="Aire",0)</f>
        <v>2</v>
      </c>
    </row>
    <row r="433" spans="1:27" x14ac:dyDescent="0.25">
      <c r="A433">
        <f>'Paraclinicos '!A432</f>
        <v>77</v>
      </c>
      <c r="B433" s="3">
        <f>'Paraclinicos '!R432</f>
        <v>44319</v>
      </c>
      <c r="C433" cm="1">
        <f t="array" ref="C433">_xlfn.IFS('Paraclinicos '!Q432="","",'Paraclinicos '!Q432&gt;60,3,'Paraclinicos '!Q432&lt;=60,1)</f>
        <v>3</v>
      </c>
      <c r="D433" t="str">
        <f>IFERROR(IF(INDEX('BD Demog para scores enalazar'!BC$2:BC$3000,MATCH(Formulas!A433,'BD Demog para scores enalazar'!A$2:A$3000,0))=0,"SI","NO"),"")</f>
        <v>SI</v>
      </c>
      <c r="E433" cm="1">
        <f t="array" ref="E433">_xlfn.IFS(D433="","",D433="SI",4,D433="NO",1)</f>
        <v>4</v>
      </c>
      <c r="F433" cm="1">
        <f t="array" ref="F433">_xlfn.IFS('Paraclinicos '!B432="","",'Paraclinicos '!B432&gt;1,1,'Paraclinicos '!B432&lt;=1,3)</f>
        <v>3</v>
      </c>
      <c r="G433" t="str" cm="1">
        <f t="array" ref="G433">_xlfn.IFS('Paraclinicos '!D432="","",AND('Paraclinicos '!D432&gt;=250,'Paraclinicos '!D432&lt;=500),2,'Paraclinicos '!D432&gt;500,3,'Paraclinicos '!D432&lt;250,1)</f>
        <v/>
      </c>
      <c r="H433" s="50">
        <f t="shared" si="19"/>
        <v>10</v>
      </c>
      <c r="I433" cm="1">
        <f t="array" ref="I433">_xlfn.IFS('Paraclinicos '!Q432="","",'Paraclinicos '!Q432&gt;=65,1,'Paraclinicos '!Q432&lt;65,0)</f>
        <v>1</v>
      </c>
      <c r="J433" cm="1">
        <f t="array" ref="J433">_xlfn.IFS('Paraclinicos '!I432="","",'Paraclinicos '!I432&gt;7,1,'Paraclinicos '!I432&lt;=7,0)</f>
        <v>1</v>
      </c>
      <c r="K433" cm="1">
        <f t="array" ref="K433">_xlfn.IFS('Paraclinicos '!W432="","",'Paraclinicos '!W432&lt;=8,1,'Paraclinicos '!W432&gt;8,0)</f>
        <v>1</v>
      </c>
      <c r="L433" cm="1">
        <f t="array" ref="L433">_xlfn.IFS('Paraclinicos '!S432="","",'Paraclinicos '!S432&gt;=30,1,'Paraclinicos '!S432&lt;30,0)</f>
        <v>0</v>
      </c>
      <c r="M433" cm="1">
        <f t="array" ref="M433">_xlfn.IFS(OR('Paraclinicos '!T432="",'Paraclinicos '!U432=""),"",OR('Paraclinicos '!T432&lt;=90,'Paraclinicos '!U432&lt;=60),1,OR('Paraclinicos '!T432&gt;90,'Paraclinicos '!U432&gt;60),0)</f>
        <v>0</v>
      </c>
      <c r="N433" s="45">
        <f t="shared" si="20"/>
        <v>4</v>
      </c>
      <c r="O433" cm="1">
        <f t="array" ref="O433">_xlfn.IFS(OR('Paraclinicos '!M432="",'Paraclinicos '!N432="",'Paraclinicos '!N432=0),"",'Paraclinicos '!M432/'Paraclinicos '!N432&lt;100,4,'Paraclinicos '!M432/'Paraclinicos '!N432&lt;200,3,'Paraclinicos '!M432/'Paraclinicos '!N432&lt;300,2,'Paraclinicos '!M432/'Paraclinicos '!N432&lt;400,1,'Paraclinicos '!M432/'Paraclinicos '!N432&gt;=400,0)</f>
        <v>1</v>
      </c>
      <c r="P433" cm="1">
        <f t="array" ref="P433">_xlfn.IFS('Paraclinicos '!C432="","",'Paraclinicos '!C432&lt;20,4,'Paraclinicos '!C432&lt;50,3,'Paraclinicos '!C432&lt;100,2,'Paraclinicos '!C432&lt;150,1,'Paraclinicos '!C432&gt;150,0)</f>
        <v>0</v>
      </c>
      <c r="Q433" cm="1">
        <f t="array" ref="Q433">_xlfn.IFS('Paraclinicos '!O432="","",'Paraclinicos '!O432&lt;1.2,0,'Paraclinicos '!O432&lt;2,1,'Paraclinicos '!O432&lt;3.5,2,'Paraclinicos '!O432&lt;5,3,'Paraclinicos '!O432&gt;5,4)</f>
        <v>0</v>
      </c>
      <c r="R433" t="str" cm="1">
        <f t="array" ref="R433">_xlfn.IFS('Paraclinicos '!J432="","",'Paraclinicos '!J432&lt;1.2,0,'Paraclinicos '!J432&lt;2,1,'Paraclinicos '!J432&lt;6,2,'Paraclinicos '!J432&lt;12,3,'Paraclinicos '!J432&gt;=12,4)</f>
        <v/>
      </c>
      <c r="S433" cm="1">
        <f t="array" ref="S433">_xlfn.IFS('Paraclinicos '!Y432="","",'Paraclinicos '!Y432&lt;70,1,'Paraclinicos '!Y432&gt;=70,0)</f>
        <v>0</v>
      </c>
      <c r="T433" cm="1">
        <f t="array" ref="T433">_xlfn.IFS('Paraclinicos '!W432="","",'Paraclinicos '!W432&lt;6,4,'Paraclinicos '!W432&lt;10,3,'Paraclinicos '!W432&lt;13,2,'Paraclinicos '!W432&lt;15,1,'Paraclinicos '!W432=15,0)</f>
        <v>4</v>
      </c>
      <c r="U433" s="54">
        <f t="shared" si="18"/>
        <v>5</v>
      </c>
      <c r="V433" cm="1">
        <f t="array" ref="V433">_xlfn.IFS('Paraclinicos '!S432="","",OR('Paraclinicos '!S432&lt;=8,'Paraclinicos '!S432&gt;=25),3,'Paraclinicos '!S432&lt;12,1,'Paraclinicos '!S432&lt;21,0,'Paraclinicos '!S432&lt;25,2)</f>
        <v>2</v>
      </c>
      <c r="W433" t="str">
        <f>IFERROR(IF(INDEX('BD Demog para scores enalazar'!Y$2:'BD Demog para scores enalazar'!Y$3000,MATCH(Formulas!A433,'BD Demog para scores enalazar'!A$2:'BD Demog para scores enalazar'!A$3000,0))=1,"SI","NO"),"")</f>
        <v>NO</v>
      </c>
      <c r="X433" s="9" t="str">
        <f>IFERROR(IF(INDEX('BD Demog para scores enalazar'!AJ$2:'BD Demog para scores enalazar'!AJ$3000,MATCH(Formulas!A433,'BD Demog para scores enalazar'!A$2:'BD Demog para scores enalazar'!A$3000,0))=1,"SI","NO"),"")</f>
        <v>SI</v>
      </c>
      <c r="Y433" t="str" cm="1">
        <f t="array" ref="Y433">IF(AND(W433="NO",X433="NO"),_xlfn.IFS('Paraclinicos '!K432&lt;=91,3,'Paraclinicos '!K432&lt;94,2,'Paraclinicos '!K432&lt;96,1,'Paraclinicos '!K432&gt;=96,0),"")</f>
        <v/>
      </c>
      <c r="Z433" cm="1">
        <f t="array" ref="Z433">IF(OR(W433="SI",X433="SI"),_xlfn.IFS(OR(AND('Paraclinicos '!K432&lt;=83),AND('Paraclinicos '!K432&gt;=97,AA433=2)),3,OR(AND('Paraclinicos '!K432&lt;=86),AND('Paraclinicos '!K432&gt;=94,AA433=2)),2,OR(AND('Paraclinicos '!K432&lt;=88),AND('Paraclinicos '!K432&gt;=92,AA433=2)),1,OR(AND('Paraclinicos '!K432&gt;=88,'Paraclinicos '!K432&lt;=92),AND('Paraclinicos '!K432&gt;=93,AA433=0)),0),"")</f>
        <v>0</v>
      </c>
      <c r="AA433" cm="1">
        <f t="array" ref="AA433">_xlfn.IFS('Paraclinicos '!E432="","",'Paraclinicos '!E432="Oxigeno",2,'Paraclinicos '!E432="Aire",0)</f>
        <v>2</v>
      </c>
    </row>
    <row r="434" spans="1:27" x14ac:dyDescent="0.25">
      <c r="A434">
        <f>'Paraclinicos '!A433</f>
        <v>77</v>
      </c>
      <c r="B434" s="3">
        <f>'Paraclinicos '!R433</f>
        <v>44321</v>
      </c>
      <c r="C434" cm="1">
        <f t="array" ref="C434">_xlfn.IFS('Paraclinicos '!Q433="","",'Paraclinicos '!Q433&gt;60,3,'Paraclinicos '!Q433&lt;=60,1)</f>
        <v>3</v>
      </c>
      <c r="D434" t="str">
        <f>IFERROR(IF(INDEX('BD Demog para scores enalazar'!BC$2:BC$3000,MATCH(Formulas!A434,'BD Demog para scores enalazar'!A$2:A$3000,0))=0,"SI","NO"),"")</f>
        <v>SI</v>
      </c>
      <c r="E434" cm="1">
        <f t="array" ref="E434">_xlfn.IFS(D434="","",D434="SI",4,D434="NO",1)</f>
        <v>4</v>
      </c>
      <c r="F434" cm="1">
        <f t="array" ref="F434">_xlfn.IFS('Paraclinicos '!B433="","",'Paraclinicos '!B433&gt;1,1,'Paraclinicos '!B433&lt;=1,3)</f>
        <v>3</v>
      </c>
      <c r="G434" cm="1">
        <f t="array" ref="G434">_xlfn.IFS('Paraclinicos '!D433="","",AND('Paraclinicos '!D433&gt;=250,'Paraclinicos '!D433&lt;=500),2,'Paraclinicos '!D433&gt;500,3,'Paraclinicos '!D433&lt;250,1)</f>
        <v>2</v>
      </c>
      <c r="H434" s="50">
        <f t="shared" si="19"/>
        <v>12</v>
      </c>
      <c r="I434" cm="1">
        <f t="array" ref="I434">_xlfn.IFS('Paraclinicos '!Q433="","",'Paraclinicos '!Q433&gt;=65,1,'Paraclinicos '!Q433&lt;65,0)</f>
        <v>1</v>
      </c>
      <c r="J434" cm="1">
        <f t="array" ref="J434">_xlfn.IFS('Paraclinicos '!I433="","",'Paraclinicos '!I433&gt;7,1,'Paraclinicos '!I433&lt;=7,0)</f>
        <v>1</v>
      </c>
      <c r="K434" cm="1">
        <f t="array" ref="K434">_xlfn.IFS('Paraclinicos '!W433="","",'Paraclinicos '!W433&lt;=8,1,'Paraclinicos '!W433&gt;8,0)</f>
        <v>1</v>
      </c>
      <c r="L434" cm="1">
        <f t="array" ref="L434">_xlfn.IFS('Paraclinicos '!S433="","",'Paraclinicos '!S433&gt;=30,1,'Paraclinicos '!S433&lt;30,0)</f>
        <v>0</v>
      </c>
      <c r="M434" cm="1">
        <f t="array" ref="M434">_xlfn.IFS(OR('Paraclinicos '!T433="",'Paraclinicos '!U433=""),"",OR('Paraclinicos '!T433&lt;=90,'Paraclinicos '!U433&lt;=60),1,OR('Paraclinicos '!T433&gt;90,'Paraclinicos '!U433&gt;60),0)</f>
        <v>0</v>
      </c>
      <c r="N434" s="45">
        <f t="shared" si="20"/>
        <v>4</v>
      </c>
      <c r="O434" cm="1">
        <f t="array" ref="O434">_xlfn.IFS(OR('Paraclinicos '!M433="",'Paraclinicos '!N433="",'Paraclinicos '!N433=0),"",'Paraclinicos '!M433/'Paraclinicos '!N433&lt;100,4,'Paraclinicos '!M433/'Paraclinicos '!N433&lt;200,3,'Paraclinicos '!M433/'Paraclinicos '!N433&lt;300,2,'Paraclinicos '!M433/'Paraclinicos '!N433&lt;400,1,'Paraclinicos '!M433/'Paraclinicos '!N433&gt;=400,0)</f>
        <v>3</v>
      </c>
      <c r="P434" cm="1">
        <f t="array" ref="P434">_xlfn.IFS('Paraclinicos '!C433="","",'Paraclinicos '!C433&lt;20,4,'Paraclinicos '!C433&lt;50,3,'Paraclinicos '!C433&lt;100,2,'Paraclinicos '!C433&lt;150,1,'Paraclinicos '!C433&gt;150,0)</f>
        <v>0</v>
      </c>
      <c r="Q434" cm="1">
        <f t="array" ref="Q434">_xlfn.IFS('Paraclinicos '!O433="","",'Paraclinicos '!O433&lt;1.2,0,'Paraclinicos '!O433&lt;2,1,'Paraclinicos '!O433&lt;3.5,2,'Paraclinicos '!O433&lt;5,3,'Paraclinicos '!O433&gt;5,4)</f>
        <v>0</v>
      </c>
      <c r="R434" t="str" cm="1">
        <f t="array" ref="R434">_xlfn.IFS('Paraclinicos '!J433="","",'Paraclinicos '!J433&lt;1.2,0,'Paraclinicos '!J433&lt;2,1,'Paraclinicos '!J433&lt;6,2,'Paraclinicos '!J433&lt;12,3,'Paraclinicos '!J433&gt;=12,4)</f>
        <v/>
      </c>
      <c r="S434" cm="1">
        <f t="array" ref="S434">_xlfn.IFS('Paraclinicos '!Y433="","",'Paraclinicos '!Y433&lt;70,1,'Paraclinicos '!Y433&gt;=70,0)</f>
        <v>0</v>
      </c>
      <c r="T434" cm="1">
        <f t="array" ref="T434">_xlfn.IFS('Paraclinicos '!W433="","",'Paraclinicos '!W433&lt;6,4,'Paraclinicos '!W433&lt;10,3,'Paraclinicos '!W433&lt;13,2,'Paraclinicos '!W433&lt;15,1,'Paraclinicos '!W433=15,0)</f>
        <v>4</v>
      </c>
      <c r="U434" s="54">
        <f t="shared" si="18"/>
        <v>7</v>
      </c>
      <c r="V434" cm="1">
        <f t="array" ref="V434">_xlfn.IFS('Paraclinicos '!S433="","",OR('Paraclinicos '!S433&lt;=8,'Paraclinicos '!S433&gt;=25),3,'Paraclinicos '!S433&lt;12,1,'Paraclinicos '!S433&lt;21,0,'Paraclinicos '!S433&lt;25,2)</f>
        <v>2</v>
      </c>
      <c r="W434" t="str">
        <f>IFERROR(IF(INDEX('BD Demog para scores enalazar'!Y$2:'BD Demog para scores enalazar'!Y$3000,MATCH(Formulas!A434,'BD Demog para scores enalazar'!A$2:'BD Demog para scores enalazar'!A$3000,0))=1,"SI","NO"),"")</f>
        <v>NO</v>
      </c>
      <c r="X434" s="9" t="str">
        <f>IFERROR(IF(INDEX('BD Demog para scores enalazar'!AJ$2:'BD Demog para scores enalazar'!AJ$3000,MATCH(Formulas!A434,'BD Demog para scores enalazar'!A$2:'BD Demog para scores enalazar'!A$3000,0))=1,"SI","NO"),"")</f>
        <v>SI</v>
      </c>
      <c r="Y434" t="str" cm="1">
        <f t="array" ref="Y434">IF(AND(W434="NO",X434="NO"),_xlfn.IFS('Paraclinicos '!K433&lt;=91,3,'Paraclinicos '!K433&lt;94,2,'Paraclinicos '!K433&lt;96,1,'Paraclinicos '!K433&gt;=96,0),"")</f>
        <v/>
      </c>
      <c r="Z434" cm="1">
        <f t="array" ref="Z434">IF(OR(W434="SI",X434="SI"),_xlfn.IFS(OR(AND('Paraclinicos '!K433&lt;=83),AND('Paraclinicos '!K433&gt;=97,AA434=2)),3,OR(AND('Paraclinicos '!K433&lt;=86),AND('Paraclinicos '!K433&gt;=94,AA434=2)),2,OR(AND('Paraclinicos '!K433&lt;=88),AND('Paraclinicos '!K433&gt;=92,AA434=2)),1,OR(AND('Paraclinicos '!K433&gt;=88,'Paraclinicos '!K433&lt;=92),AND('Paraclinicos '!K433&gt;=93,AA434=0)),0),"")</f>
        <v>3</v>
      </c>
      <c r="AA434" cm="1">
        <f t="array" ref="AA434">_xlfn.IFS('Paraclinicos '!E433="","",'Paraclinicos '!E433="Oxigeno",2,'Paraclinicos '!E433="Aire",0)</f>
        <v>2</v>
      </c>
    </row>
    <row r="435" spans="1:27" x14ac:dyDescent="0.25">
      <c r="A435">
        <f>'Paraclinicos '!A434</f>
        <v>77</v>
      </c>
      <c r="B435" s="3">
        <f>'Paraclinicos '!R434</f>
        <v>44323</v>
      </c>
      <c r="C435" cm="1">
        <f t="array" ref="C435">_xlfn.IFS('Paraclinicos '!Q434="","",'Paraclinicos '!Q434&gt;60,3,'Paraclinicos '!Q434&lt;=60,1)</f>
        <v>3</v>
      </c>
      <c r="D435" t="str">
        <f>IFERROR(IF(INDEX('BD Demog para scores enalazar'!BC$2:BC$3000,MATCH(Formulas!A435,'BD Demog para scores enalazar'!A$2:A$3000,0))=0,"SI","NO"),"")</f>
        <v>SI</v>
      </c>
      <c r="E435" cm="1">
        <f t="array" ref="E435">_xlfn.IFS(D435="","",D435="SI",4,D435="NO",1)</f>
        <v>4</v>
      </c>
      <c r="F435" cm="1">
        <f t="array" ref="F435">_xlfn.IFS('Paraclinicos '!B434="","",'Paraclinicos '!B434&gt;1,1,'Paraclinicos '!B434&lt;=1,3)</f>
        <v>3</v>
      </c>
      <c r="G435" t="str" cm="1">
        <f t="array" ref="G435">_xlfn.IFS('Paraclinicos '!D434="","",AND('Paraclinicos '!D434&gt;=250,'Paraclinicos '!D434&lt;=500),2,'Paraclinicos '!D434&gt;500,3,'Paraclinicos '!D434&lt;250,1)</f>
        <v/>
      </c>
      <c r="H435" s="50">
        <f t="shared" si="19"/>
        <v>10</v>
      </c>
      <c r="I435" cm="1">
        <f t="array" ref="I435">_xlfn.IFS('Paraclinicos '!Q434="","",'Paraclinicos '!Q434&gt;=65,1,'Paraclinicos '!Q434&lt;65,0)</f>
        <v>1</v>
      </c>
      <c r="J435" cm="1">
        <f t="array" ref="J435">_xlfn.IFS('Paraclinicos '!I434="","",'Paraclinicos '!I434&gt;7,1,'Paraclinicos '!I434&lt;=7,0)</f>
        <v>1</v>
      </c>
      <c r="K435" cm="1">
        <f t="array" ref="K435">_xlfn.IFS('Paraclinicos '!W434="","",'Paraclinicos '!W434&lt;=8,1,'Paraclinicos '!W434&gt;8,0)</f>
        <v>1</v>
      </c>
      <c r="L435" cm="1">
        <f t="array" ref="L435">_xlfn.IFS('Paraclinicos '!S434="","",'Paraclinicos '!S434&gt;=30,1,'Paraclinicos '!S434&lt;30,0)</f>
        <v>0</v>
      </c>
      <c r="M435" cm="1">
        <f t="array" ref="M435">_xlfn.IFS(OR('Paraclinicos '!T434="",'Paraclinicos '!U434=""),"",OR('Paraclinicos '!T434&lt;=90,'Paraclinicos '!U434&lt;=60),1,OR('Paraclinicos '!T434&gt;90,'Paraclinicos '!U434&gt;60),0)</f>
        <v>1</v>
      </c>
      <c r="N435" s="45">
        <f t="shared" si="20"/>
        <v>5</v>
      </c>
      <c r="O435" cm="1">
        <f t="array" ref="O435">_xlfn.IFS(OR('Paraclinicos '!M434="",'Paraclinicos '!N434="",'Paraclinicos '!N434=0),"",'Paraclinicos '!M434/'Paraclinicos '!N434&lt;100,4,'Paraclinicos '!M434/'Paraclinicos '!N434&lt;200,3,'Paraclinicos '!M434/'Paraclinicos '!N434&lt;300,2,'Paraclinicos '!M434/'Paraclinicos '!N434&lt;400,1,'Paraclinicos '!M434/'Paraclinicos '!N434&gt;=400,0)</f>
        <v>3</v>
      </c>
      <c r="P435" cm="1">
        <f t="array" ref="P435">_xlfn.IFS('Paraclinicos '!C434="","",'Paraclinicos '!C434&lt;20,4,'Paraclinicos '!C434&lt;50,3,'Paraclinicos '!C434&lt;100,2,'Paraclinicos '!C434&lt;150,1,'Paraclinicos '!C434&gt;150,0)</f>
        <v>1</v>
      </c>
      <c r="Q435" cm="1">
        <f t="array" ref="Q435">_xlfn.IFS('Paraclinicos '!O434="","",'Paraclinicos '!O434&lt;1.2,0,'Paraclinicos '!O434&lt;2,1,'Paraclinicos '!O434&lt;3.5,2,'Paraclinicos '!O434&lt;5,3,'Paraclinicos '!O434&gt;5,4)</f>
        <v>0</v>
      </c>
      <c r="R435" t="str" cm="1">
        <f t="array" ref="R435">_xlfn.IFS('Paraclinicos '!J434="","",'Paraclinicos '!J434&lt;1.2,0,'Paraclinicos '!J434&lt;2,1,'Paraclinicos '!J434&lt;6,2,'Paraclinicos '!J434&lt;12,3,'Paraclinicos '!J434&gt;=12,4)</f>
        <v/>
      </c>
      <c r="S435" cm="1">
        <f t="array" ref="S435">_xlfn.IFS('Paraclinicos '!Y434="","",'Paraclinicos '!Y434&lt;70,1,'Paraclinicos '!Y434&gt;=70,0)</f>
        <v>0</v>
      </c>
      <c r="T435" cm="1">
        <f t="array" ref="T435">_xlfn.IFS('Paraclinicos '!W434="","",'Paraclinicos '!W434&lt;6,4,'Paraclinicos '!W434&lt;10,3,'Paraclinicos '!W434&lt;13,2,'Paraclinicos '!W434&lt;15,1,'Paraclinicos '!W434=15,0)</f>
        <v>4</v>
      </c>
      <c r="U435" s="54">
        <f t="shared" si="18"/>
        <v>8</v>
      </c>
      <c r="V435" cm="1">
        <f t="array" ref="V435">_xlfn.IFS('Paraclinicos '!S434="","",OR('Paraclinicos '!S434&lt;=8,'Paraclinicos '!S434&gt;=25),3,'Paraclinicos '!S434&lt;12,1,'Paraclinicos '!S434&lt;21,0,'Paraclinicos '!S434&lt;25,2)</f>
        <v>0</v>
      </c>
      <c r="W435" t="str">
        <f>IFERROR(IF(INDEX('BD Demog para scores enalazar'!Y$2:'BD Demog para scores enalazar'!Y$3000,MATCH(Formulas!A435,'BD Demog para scores enalazar'!A$2:'BD Demog para scores enalazar'!A$3000,0))=1,"SI","NO"),"")</f>
        <v>NO</v>
      </c>
      <c r="X435" s="9" t="str">
        <f>IFERROR(IF(INDEX('BD Demog para scores enalazar'!AJ$2:'BD Demog para scores enalazar'!AJ$3000,MATCH(Formulas!A435,'BD Demog para scores enalazar'!A$2:'BD Demog para scores enalazar'!A$3000,0))=1,"SI","NO"),"")</f>
        <v>SI</v>
      </c>
      <c r="Y435" t="str" cm="1">
        <f t="array" ref="Y435">IF(AND(W435="NO",X435="NO"),_xlfn.IFS('Paraclinicos '!K434&lt;=91,3,'Paraclinicos '!K434&lt;94,2,'Paraclinicos '!K434&lt;96,1,'Paraclinicos '!K434&gt;=96,0),"")</f>
        <v/>
      </c>
      <c r="Z435" cm="1">
        <f t="array" ref="Z435">IF(OR(W435="SI",X435="SI"),_xlfn.IFS(OR(AND('Paraclinicos '!K434&lt;=83),AND('Paraclinicos '!K434&gt;=97,AA435=2)),3,OR(AND('Paraclinicos '!K434&lt;=86),AND('Paraclinicos '!K434&gt;=94,AA435=2)),2,OR(AND('Paraclinicos '!K434&lt;=88),AND('Paraclinicos '!K434&gt;=92,AA435=2)),1,OR(AND('Paraclinicos '!K434&gt;=88,'Paraclinicos '!K434&lt;=92),AND('Paraclinicos '!K434&gt;=93,AA435=0)),0),"")</f>
        <v>0</v>
      </c>
      <c r="AA435" cm="1">
        <f t="array" ref="AA435">_xlfn.IFS('Paraclinicos '!E434="","",'Paraclinicos '!E434="Oxigeno",2,'Paraclinicos '!E434="Aire",0)</f>
        <v>2</v>
      </c>
    </row>
    <row r="436" spans="1:27" x14ac:dyDescent="0.25">
      <c r="A436">
        <f>'Paraclinicos '!A435</f>
        <v>77</v>
      </c>
      <c r="B436" s="3">
        <f>'Paraclinicos '!R435</f>
        <v>44325</v>
      </c>
      <c r="C436" cm="1">
        <f t="array" ref="C436">_xlfn.IFS('Paraclinicos '!Q435="","",'Paraclinicos '!Q435&gt;60,3,'Paraclinicos '!Q435&lt;=60,1)</f>
        <v>3</v>
      </c>
      <c r="D436" t="str">
        <f>IFERROR(IF(INDEX('BD Demog para scores enalazar'!BC$2:BC$3000,MATCH(Formulas!A436,'BD Demog para scores enalazar'!A$2:A$3000,0))=0,"SI","NO"),"")</f>
        <v>SI</v>
      </c>
      <c r="E436" cm="1">
        <f t="array" ref="E436">_xlfn.IFS(D436="","",D436="SI",4,D436="NO",1)</f>
        <v>4</v>
      </c>
      <c r="F436" cm="1">
        <f t="array" ref="F436">_xlfn.IFS('Paraclinicos '!B435="","",'Paraclinicos '!B435&gt;1,1,'Paraclinicos '!B435&lt;=1,3)</f>
        <v>3</v>
      </c>
      <c r="G436" t="str" cm="1">
        <f t="array" ref="G436">_xlfn.IFS('Paraclinicos '!D435="","",AND('Paraclinicos '!D435&gt;=250,'Paraclinicos '!D435&lt;=500),2,'Paraclinicos '!D435&gt;500,3,'Paraclinicos '!D435&lt;250,1)</f>
        <v/>
      </c>
      <c r="H436" s="50">
        <f t="shared" si="19"/>
        <v>10</v>
      </c>
      <c r="I436" cm="1">
        <f t="array" ref="I436">_xlfn.IFS('Paraclinicos '!Q435="","",'Paraclinicos '!Q435&gt;=65,1,'Paraclinicos '!Q435&lt;65,0)</f>
        <v>1</v>
      </c>
      <c r="J436" cm="1">
        <f t="array" ref="J436">_xlfn.IFS('Paraclinicos '!I435="","",'Paraclinicos '!I435&gt;7,1,'Paraclinicos '!I435&lt;=7,0)</f>
        <v>1</v>
      </c>
      <c r="K436" cm="1">
        <f t="array" ref="K436">_xlfn.IFS('Paraclinicos '!W435="","",'Paraclinicos '!W435&lt;=8,1,'Paraclinicos '!W435&gt;8,0)</f>
        <v>1</v>
      </c>
      <c r="L436" cm="1">
        <f t="array" ref="L436">_xlfn.IFS('Paraclinicos '!S435="","",'Paraclinicos '!S435&gt;=30,1,'Paraclinicos '!S435&lt;30,0)</f>
        <v>0</v>
      </c>
      <c r="M436" cm="1">
        <f t="array" ref="M436">_xlfn.IFS(OR('Paraclinicos '!T435="",'Paraclinicos '!U435=""),"",OR('Paraclinicos '!T435&lt;=90,'Paraclinicos '!U435&lt;=60),1,OR('Paraclinicos '!T435&gt;90,'Paraclinicos '!U435&gt;60),0)</f>
        <v>0</v>
      </c>
      <c r="N436" s="45">
        <f t="shared" si="20"/>
        <v>5</v>
      </c>
      <c r="O436" cm="1">
        <f t="array" ref="O436">_xlfn.IFS(OR('Paraclinicos '!M435="",'Paraclinicos '!N435="",'Paraclinicos '!N435=0),"",'Paraclinicos '!M435/'Paraclinicos '!N435&lt;100,4,'Paraclinicos '!M435/'Paraclinicos '!N435&lt;200,3,'Paraclinicos '!M435/'Paraclinicos '!N435&lt;300,2,'Paraclinicos '!M435/'Paraclinicos '!N435&lt;400,1,'Paraclinicos '!M435/'Paraclinicos '!N435&gt;=400,0)</f>
        <v>2</v>
      </c>
      <c r="P436" cm="1">
        <f t="array" ref="P436">_xlfn.IFS('Paraclinicos '!C435="","",'Paraclinicos '!C435&lt;20,4,'Paraclinicos '!C435&lt;50,3,'Paraclinicos '!C435&lt;100,2,'Paraclinicos '!C435&lt;150,1,'Paraclinicos '!C435&gt;150,0)</f>
        <v>1</v>
      </c>
      <c r="Q436" cm="1">
        <f t="array" ref="Q436">_xlfn.IFS('Paraclinicos '!O435="","",'Paraclinicos '!O435&lt;1.2,0,'Paraclinicos '!O435&lt;2,1,'Paraclinicos '!O435&lt;3.5,2,'Paraclinicos '!O435&lt;5,3,'Paraclinicos '!O435&gt;5,4)</f>
        <v>0</v>
      </c>
      <c r="R436" t="str" cm="1">
        <f t="array" ref="R436">_xlfn.IFS('Paraclinicos '!J435="","",'Paraclinicos '!J435&lt;1.2,0,'Paraclinicos '!J435&lt;2,1,'Paraclinicos '!J435&lt;6,2,'Paraclinicos '!J435&lt;12,3,'Paraclinicos '!J435&gt;=12,4)</f>
        <v/>
      </c>
      <c r="S436" cm="1">
        <f t="array" ref="S436">_xlfn.IFS('Paraclinicos '!Y435="","",'Paraclinicos '!Y435&lt;70,1,'Paraclinicos '!Y435&gt;=70,0)</f>
        <v>0</v>
      </c>
      <c r="T436" cm="1">
        <f t="array" ref="T436">_xlfn.IFS('Paraclinicos '!W435="","",'Paraclinicos '!W435&lt;6,4,'Paraclinicos '!W435&lt;10,3,'Paraclinicos '!W435&lt;13,2,'Paraclinicos '!W435&lt;15,1,'Paraclinicos '!W435=15,0)</f>
        <v>4</v>
      </c>
      <c r="U436" s="54">
        <f t="shared" si="18"/>
        <v>7</v>
      </c>
      <c r="V436" cm="1">
        <f t="array" ref="V436">_xlfn.IFS('Paraclinicos '!S435="","",OR('Paraclinicos '!S435&lt;=8,'Paraclinicos '!S435&gt;=25),3,'Paraclinicos '!S435&lt;12,1,'Paraclinicos '!S435&lt;21,0,'Paraclinicos '!S435&lt;25,2)</f>
        <v>2</v>
      </c>
      <c r="W436" t="str">
        <f>IFERROR(IF(INDEX('BD Demog para scores enalazar'!Y$2:'BD Demog para scores enalazar'!Y$3000,MATCH(Formulas!A436,'BD Demog para scores enalazar'!A$2:'BD Demog para scores enalazar'!A$3000,0))=1,"SI","NO"),"")</f>
        <v>NO</v>
      </c>
      <c r="X436" s="9" t="str">
        <f>IFERROR(IF(INDEX('BD Demog para scores enalazar'!AJ$2:'BD Demog para scores enalazar'!AJ$3000,MATCH(Formulas!A436,'BD Demog para scores enalazar'!A$2:'BD Demog para scores enalazar'!A$3000,0))=1,"SI","NO"),"")</f>
        <v>SI</v>
      </c>
      <c r="Y436" t="str" cm="1">
        <f t="array" ref="Y436">IF(AND(W436="NO",X436="NO"),_xlfn.IFS('Paraclinicos '!K435&lt;=91,3,'Paraclinicos '!K435&lt;94,2,'Paraclinicos '!K435&lt;96,1,'Paraclinicos '!K435&gt;=96,0),"")</f>
        <v/>
      </c>
      <c r="Z436" cm="1">
        <f t="array" ref="Z436">IF(OR(W436="SI",X436="SI"),_xlfn.IFS(OR(AND('Paraclinicos '!K435&lt;=83),AND('Paraclinicos '!K435&gt;=97,AA436=2)),3,OR(AND('Paraclinicos '!K435&lt;=86),AND('Paraclinicos '!K435&gt;=94,AA436=2)),2,OR(AND('Paraclinicos '!K435&lt;=88),AND('Paraclinicos '!K435&gt;=92,AA436=2)),1,OR(AND('Paraclinicos '!K435&gt;=88,'Paraclinicos '!K435&lt;=92),AND('Paraclinicos '!K435&gt;=93,AA436=0)),0),"")</f>
        <v>0</v>
      </c>
      <c r="AA436" cm="1">
        <f t="array" ref="AA436">_xlfn.IFS('Paraclinicos '!E435="","",'Paraclinicos '!E435="Oxigeno",2,'Paraclinicos '!E435="Aire",0)</f>
        <v>2</v>
      </c>
    </row>
    <row r="437" spans="1:27" x14ac:dyDescent="0.25">
      <c r="A437">
        <f>'Paraclinicos '!A436</f>
        <v>77</v>
      </c>
      <c r="B437" s="3">
        <f>'Paraclinicos '!R436</f>
        <v>44327</v>
      </c>
      <c r="C437" cm="1">
        <f t="array" ref="C437">_xlfn.IFS('Paraclinicos '!Q436="","",'Paraclinicos '!Q436&gt;60,3,'Paraclinicos '!Q436&lt;=60,1)</f>
        <v>3</v>
      </c>
      <c r="D437" t="str">
        <f>IFERROR(IF(INDEX('BD Demog para scores enalazar'!BC$2:BC$3000,MATCH(Formulas!A437,'BD Demog para scores enalazar'!A$2:A$3000,0))=0,"SI","NO"),"")</f>
        <v>SI</v>
      </c>
      <c r="E437" cm="1">
        <f t="array" ref="E437">_xlfn.IFS(D437="","",D437="SI",4,D437="NO",1)</f>
        <v>4</v>
      </c>
      <c r="F437" cm="1">
        <f t="array" ref="F437">_xlfn.IFS('Paraclinicos '!B436="","",'Paraclinicos '!B436&gt;1,1,'Paraclinicos '!B436&lt;=1,3)</f>
        <v>3</v>
      </c>
      <c r="G437" t="str" cm="1">
        <f t="array" ref="G437">_xlfn.IFS('Paraclinicos '!D436="","",AND('Paraclinicos '!D436&gt;=250,'Paraclinicos '!D436&lt;=500),2,'Paraclinicos '!D436&gt;500,3,'Paraclinicos '!D436&lt;250,1)</f>
        <v/>
      </c>
      <c r="H437" s="50">
        <f t="shared" si="19"/>
        <v>10</v>
      </c>
      <c r="I437" cm="1">
        <f t="array" ref="I437">_xlfn.IFS('Paraclinicos '!Q436="","",'Paraclinicos '!Q436&gt;=65,1,'Paraclinicos '!Q436&lt;65,0)</f>
        <v>1</v>
      </c>
      <c r="J437" cm="1">
        <f t="array" ref="J437">_xlfn.IFS('Paraclinicos '!I436="","",'Paraclinicos '!I436&gt;7,1,'Paraclinicos '!I436&lt;=7,0)</f>
        <v>1</v>
      </c>
      <c r="K437" cm="1">
        <f t="array" ref="K437">_xlfn.IFS('Paraclinicos '!W436="","",'Paraclinicos '!W436&lt;=8,1,'Paraclinicos '!W436&gt;8,0)</f>
        <v>1</v>
      </c>
      <c r="L437" cm="1">
        <f t="array" ref="L437">_xlfn.IFS('Paraclinicos '!S436="","",'Paraclinicos '!S436&gt;=30,1,'Paraclinicos '!S436&lt;30,0)</f>
        <v>0</v>
      </c>
      <c r="M437" cm="1">
        <f t="array" ref="M437">_xlfn.IFS(OR('Paraclinicos '!T436="",'Paraclinicos '!U436=""),"",OR('Paraclinicos '!T436&lt;=90,'Paraclinicos '!U436&lt;=60),1,OR('Paraclinicos '!T436&gt;90,'Paraclinicos '!U436&gt;60),0)</f>
        <v>1</v>
      </c>
      <c r="N437" s="45">
        <f t="shared" si="20"/>
        <v>5</v>
      </c>
      <c r="O437" cm="1">
        <f t="array" ref="O437">_xlfn.IFS(OR('Paraclinicos '!M436="",'Paraclinicos '!N436="",'Paraclinicos '!N436=0),"",'Paraclinicos '!M436/'Paraclinicos '!N436&lt;100,4,'Paraclinicos '!M436/'Paraclinicos '!N436&lt;200,3,'Paraclinicos '!M436/'Paraclinicos '!N436&lt;300,2,'Paraclinicos '!M436/'Paraclinicos '!N436&lt;400,1,'Paraclinicos '!M436/'Paraclinicos '!N436&gt;=400,0)</f>
        <v>2</v>
      </c>
      <c r="P437" cm="1">
        <f t="array" ref="P437">_xlfn.IFS('Paraclinicos '!C436="","",'Paraclinicos '!C436&lt;20,4,'Paraclinicos '!C436&lt;50,3,'Paraclinicos '!C436&lt;100,2,'Paraclinicos '!C436&lt;150,1,'Paraclinicos '!C436&gt;150,0)</f>
        <v>0</v>
      </c>
      <c r="Q437" cm="1">
        <f t="array" ref="Q437">_xlfn.IFS('Paraclinicos '!O436="","",'Paraclinicos '!O436&lt;1.2,0,'Paraclinicos '!O436&lt;2,1,'Paraclinicos '!O436&lt;3.5,2,'Paraclinicos '!O436&lt;5,3,'Paraclinicos '!O436&gt;5,4)</f>
        <v>1</v>
      </c>
      <c r="R437" t="str" cm="1">
        <f t="array" ref="R437">_xlfn.IFS('Paraclinicos '!J436="","",'Paraclinicos '!J436&lt;1.2,0,'Paraclinicos '!J436&lt;2,1,'Paraclinicos '!J436&lt;6,2,'Paraclinicos '!J436&lt;12,3,'Paraclinicos '!J436&gt;=12,4)</f>
        <v/>
      </c>
      <c r="S437" cm="1">
        <f t="array" ref="S437">_xlfn.IFS('Paraclinicos '!Y436="","",'Paraclinicos '!Y436&lt;70,1,'Paraclinicos '!Y436&gt;=70,0)</f>
        <v>0</v>
      </c>
      <c r="T437" cm="1">
        <f t="array" ref="T437">_xlfn.IFS('Paraclinicos '!W436="","",'Paraclinicos '!W436&lt;6,4,'Paraclinicos '!W436&lt;10,3,'Paraclinicos '!W436&lt;13,2,'Paraclinicos '!W436&lt;15,1,'Paraclinicos '!W436=15,0)</f>
        <v>4</v>
      </c>
      <c r="U437" s="54">
        <f t="shared" si="18"/>
        <v>7</v>
      </c>
      <c r="V437" cm="1">
        <f t="array" ref="V437">_xlfn.IFS('Paraclinicos '!S436="","",OR('Paraclinicos '!S436&lt;=8,'Paraclinicos '!S436&gt;=25),3,'Paraclinicos '!S436&lt;12,1,'Paraclinicos '!S436&lt;21,0,'Paraclinicos '!S436&lt;25,2)</f>
        <v>2</v>
      </c>
      <c r="W437" t="str">
        <f>IFERROR(IF(INDEX('BD Demog para scores enalazar'!Y$2:'BD Demog para scores enalazar'!Y$3000,MATCH(Formulas!A437,'BD Demog para scores enalazar'!A$2:'BD Demog para scores enalazar'!A$3000,0))=1,"SI","NO"),"")</f>
        <v>NO</v>
      </c>
      <c r="X437" s="9" t="str">
        <f>IFERROR(IF(INDEX('BD Demog para scores enalazar'!AJ$2:'BD Demog para scores enalazar'!AJ$3000,MATCH(Formulas!A437,'BD Demog para scores enalazar'!A$2:'BD Demog para scores enalazar'!A$3000,0))=1,"SI","NO"),"")</f>
        <v>SI</v>
      </c>
      <c r="Y437" t="str" cm="1">
        <f t="array" ref="Y437">IF(AND(W437="NO",X437="NO"),_xlfn.IFS('Paraclinicos '!K436&lt;=91,3,'Paraclinicos '!K436&lt;94,2,'Paraclinicos '!K436&lt;96,1,'Paraclinicos '!K436&gt;=96,0),"")</f>
        <v/>
      </c>
      <c r="Z437" cm="1">
        <f t="array" ref="Z437">IF(OR(W437="SI",X437="SI"),_xlfn.IFS(OR(AND('Paraclinicos '!K436&lt;=83),AND('Paraclinicos '!K436&gt;=97,AA437=2)),3,OR(AND('Paraclinicos '!K436&lt;=86),AND('Paraclinicos '!K436&gt;=94,AA437=2)),2,OR(AND('Paraclinicos '!K436&lt;=88),AND('Paraclinicos '!K436&gt;=92,AA437=2)),1,OR(AND('Paraclinicos '!K436&gt;=88,'Paraclinicos '!K436&lt;=92),AND('Paraclinicos '!K436&gt;=93,AA437=0)),0),"")</f>
        <v>3</v>
      </c>
      <c r="AA437" cm="1">
        <f t="array" ref="AA437">_xlfn.IFS('Paraclinicos '!E436="","",'Paraclinicos '!E436="Oxigeno",2,'Paraclinicos '!E436="Aire",0)</f>
        <v>2</v>
      </c>
    </row>
    <row r="438" spans="1:27" x14ac:dyDescent="0.25">
      <c r="A438">
        <f>'Paraclinicos '!A437</f>
        <v>77</v>
      </c>
      <c r="B438" s="3">
        <f>'Paraclinicos '!R437</f>
        <v>44327</v>
      </c>
      <c r="C438" cm="1">
        <f t="array" ref="C438">_xlfn.IFS('Paraclinicos '!Q437="","",'Paraclinicos '!Q437&gt;60,3,'Paraclinicos '!Q437&lt;=60,1)</f>
        <v>3</v>
      </c>
      <c r="D438" t="str">
        <f>IFERROR(IF(INDEX('BD Demog para scores enalazar'!BC$2:BC$3000,MATCH(Formulas!A438,'BD Demog para scores enalazar'!A$2:A$3000,0))=0,"SI","NO"),"")</f>
        <v>SI</v>
      </c>
      <c r="E438" cm="1">
        <f t="array" ref="E438">_xlfn.IFS(D438="","",D438="SI",4,D438="NO",1)</f>
        <v>4</v>
      </c>
      <c r="F438" cm="1">
        <f t="array" ref="F438">_xlfn.IFS('Paraclinicos '!B437="","",'Paraclinicos '!B437&gt;1,1,'Paraclinicos '!B437&lt;=1,3)</f>
        <v>3</v>
      </c>
      <c r="G438" cm="1">
        <f t="array" ref="G438">_xlfn.IFS('Paraclinicos '!D437="","",AND('Paraclinicos '!D437&gt;=250,'Paraclinicos '!D437&lt;=500),2,'Paraclinicos '!D437&gt;500,3,'Paraclinicos '!D437&lt;250,1)</f>
        <v>2</v>
      </c>
      <c r="H438" s="50">
        <f t="shared" si="19"/>
        <v>12</v>
      </c>
      <c r="I438" cm="1">
        <f t="array" ref="I438">_xlfn.IFS('Paraclinicos '!Q437="","",'Paraclinicos '!Q437&gt;=65,1,'Paraclinicos '!Q437&lt;65,0)</f>
        <v>1</v>
      </c>
      <c r="J438" cm="1">
        <f t="array" ref="J438">_xlfn.IFS('Paraclinicos '!I437="","",'Paraclinicos '!I437&gt;7,1,'Paraclinicos '!I437&lt;=7,0)</f>
        <v>1</v>
      </c>
      <c r="K438" cm="1">
        <f t="array" ref="K438">_xlfn.IFS('Paraclinicos '!W437="","",'Paraclinicos '!W437&lt;=8,1,'Paraclinicos '!W437&gt;8,0)</f>
        <v>1</v>
      </c>
      <c r="L438" cm="1">
        <f t="array" ref="L438">_xlfn.IFS('Paraclinicos '!S437="","",'Paraclinicos '!S437&gt;=30,1,'Paraclinicos '!S437&lt;30,0)</f>
        <v>0</v>
      </c>
      <c r="M438" cm="1">
        <f t="array" ref="M438">_xlfn.IFS(OR('Paraclinicos '!T437="",'Paraclinicos '!U437=""),"",OR('Paraclinicos '!T437&lt;=90,'Paraclinicos '!U437&lt;=60),1,OR('Paraclinicos '!T437&gt;90,'Paraclinicos '!U437&gt;60),0)</f>
        <v>1</v>
      </c>
      <c r="N438" s="45">
        <f t="shared" si="20"/>
        <v>6</v>
      </c>
      <c r="O438" cm="1">
        <f t="array" ref="O438">_xlfn.IFS(OR('Paraclinicos '!M437="",'Paraclinicos '!N437="",'Paraclinicos '!N437=0),"",'Paraclinicos '!M437/'Paraclinicos '!N437&lt;100,4,'Paraclinicos '!M437/'Paraclinicos '!N437&lt;200,3,'Paraclinicos '!M437/'Paraclinicos '!N437&lt;300,2,'Paraclinicos '!M437/'Paraclinicos '!N437&lt;400,1,'Paraclinicos '!M437/'Paraclinicos '!N437&gt;=400,0)</f>
        <v>0</v>
      </c>
      <c r="P438" cm="1">
        <f t="array" ref="P438">_xlfn.IFS('Paraclinicos '!C437="","",'Paraclinicos '!C437&lt;20,4,'Paraclinicos '!C437&lt;50,3,'Paraclinicos '!C437&lt;100,2,'Paraclinicos '!C437&lt;150,1,'Paraclinicos '!C437&gt;150,0)</f>
        <v>0</v>
      </c>
      <c r="Q438" cm="1">
        <f t="array" ref="Q438">_xlfn.IFS('Paraclinicos '!O437="","",'Paraclinicos '!O437&lt;1.2,0,'Paraclinicos '!O437&lt;2,1,'Paraclinicos '!O437&lt;3.5,2,'Paraclinicos '!O437&lt;5,3,'Paraclinicos '!O437&gt;5,4)</f>
        <v>2</v>
      </c>
      <c r="R438" t="str" cm="1">
        <f t="array" ref="R438">_xlfn.IFS('Paraclinicos '!J437="","",'Paraclinicos '!J437&lt;1.2,0,'Paraclinicos '!J437&lt;2,1,'Paraclinicos '!J437&lt;6,2,'Paraclinicos '!J437&lt;12,3,'Paraclinicos '!J437&gt;=12,4)</f>
        <v/>
      </c>
      <c r="S438" cm="1">
        <f t="array" ref="S438">_xlfn.IFS('Paraclinicos '!Y437="","",'Paraclinicos '!Y437&lt;70,1,'Paraclinicos '!Y437&gt;=70,0)</f>
        <v>0</v>
      </c>
      <c r="T438" cm="1">
        <f t="array" ref="T438">_xlfn.IFS('Paraclinicos '!W437="","",'Paraclinicos '!W437&lt;6,4,'Paraclinicos '!W437&lt;10,3,'Paraclinicos '!W437&lt;13,2,'Paraclinicos '!W437&lt;15,1,'Paraclinicos '!W437=15,0)</f>
        <v>4</v>
      </c>
      <c r="U438" s="54">
        <f t="shared" si="18"/>
        <v>6</v>
      </c>
      <c r="V438" cm="1">
        <f t="array" ref="V438">_xlfn.IFS('Paraclinicos '!S437="","",OR('Paraclinicos '!S437&lt;=8,'Paraclinicos '!S437&gt;=25),3,'Paraclinicos '!S437&lt;12,1,'Paraclinicos '!S437&lt;21,0,'Paraclinicos '!S437&lt;25,2)</f>
        <v>2</v>
      </c>
      <c r="W438" t="str">
        <f>IFERROR(IF(INDEX('BD Demog para scores enalazar'!Y$2:'BD Demog para scores enalazar'!Y$3000,MATCH(Formulas!A438,'BD Demog para scores enalazar'!A$2:'BD Demog para scores enalazar'!A$3000,0))=1,"SI","NO"),"")</f>
        <v>NO</v>
      </c>
      <c r="X438" s="9" t="str">
        <f>IFERROR(IF(INDEX('BD Demog para scores enalazar'!AJ$2:'BD Demog para scores enalazar'!AJ$3000,MATCH(Formulas!A438,'BD Demog para scores enalazar'!A$2:'BD Demog para scores enalazar'!A$3000,0))=1,"SI","NO"),"")</f>
        <v>SI</v>
      </c>
      <c r="Y438" t="str" cm="1">
        <f t="array" ref="Y438">IF(AND(W438="NO",X438="NO"),_xlfn.IFS('Paraclinicos '!K437&lt;=91,3,'Paraclinicos '!K437&lt;94,2,'Paraclinicos '!K437&lt;96,1,'Paraclinicos '!K437&gt;=96,0),"")</f>
        <v/>
      </c>
      <c r="Z438" cm="1">
        <f t="array" ref="Z438">IF(OR(W438="SI",X438="SI"),_xlfn.IFS(OR(AND('Paraclinicos '!K437&lt;=83),AND('Paraclinicos '!K437&gt;=97,AA438=2)),3,OR(AND('Paraclinicos '!K437&lt;=86),AND('Paraclinicos '!K437&gt;=94,AA438=2)),2,OR(AND('Paraclinicos '!K437&lt;=88),AND('Paraclinicos '!K437&gt;=92,AA438=2)),1,OR(AND('Paraclinicos '!K437&gt;=88,'Paraclinicos '!K437&lt;=92),AND('Paraclinicos '!K437&gt;=93,AA438=0)),0),"")</f>
        <v>2</v>
      </c>
      <c r="AA438" cm="1">
        <f t="array" ref="AA438">_xlfn.IFS('Paraclinicos '!E437="","",'Paraclinicos '!E437="Oxigeno",2,'Paraclinicos '!E437="Aire",0)</f>
        <v>2</v>
      </c>
    </row>
    <row r="439" spans="1:27" x14ac:dyDescent="0.25">
      <c r="A439">
        <f>'Paraclinicos '!A438</f>
        <v>78</v>
      </c>
      <c r="B439" s="3">
        <f>'Paraclinicos '!R438</f>
        <v>44318</v>
      </c>
      <c r="C439" cm="1">
        <f t="array" ref="C439">_xlfn.IFS('Paraclinicos '!Q438="","",'Paraclinicos '!Q438&gt;60,3,'Paraclinicos '!Q438&lt;=60,1)</f>
        <v>3</v>
      </c>
      <c r="D439" t="str">
        <f>IFERROR(IF(INDEX('BD Demog para scores enalazar'!BC$2:BC$3000,MATCH(Formulas!A439,'BD Demog para scores enalazar'!A$2:A$3000,0))=0,"SI","NO"),"")</f>
        <v>SI</v>
      </c>
      <c r="E439" cm="1">
        <f t="array" ref="E439">_xlfn.IFS(D439="","",D439="SI",4,D439="NO",1)</f>
        <v>4</v>
      </c>
      <c r="F439" cm="1">
        <f t="array" ref="F439">_xlfn.IFS('Paraclinicos '!B438="","",'Paraclinicos '!B438&gt;1,1,'Paraclinicos '!B438&lt;=1,3)</f>
        <v>3</v>
      </c>
      <c r="G439" t="str" cm="1">
        <f t="array" ref="G439">_xlfn.IFS('Paraclinicos '!D438="","",AND('Paraclinicos '!D438&gt;=250,'Paraclinicos '!D438&lt;=500),2,'Paraclinicos '!D438&gt;500,3,'Paraclinicos '!D438&lt;250,1)</f>
        <v/>
      </c>
      <c r="H439" s="50">
        <f t="shared" si="19"/>
        <v>10</v>
      </c>
      <c r="I439" cm="1">
        <f t="array" ref="I439">_xlfn.IFS('Paraclinicos '!Q438="","",'Paraclinicos '!Q438&gt;=65,1,'Paraclinicos '!Q438&lt;65,0)</f>
        <v>1</v>
      </c>
      <c r="J439" cm="1">
        <f t="array" ref="J439">_xlfn.IFS('Paraclinicos '!I438="","",'Paraclinicos '!I438&gt;7,1,'Paraclinicos '!I438&lt;=7,0)</f>
        <v>1</v>
      </c>
      <c r="K439" cm="1">
        <f t="array" ref="K439">_xlfn.IFS('Paraclinicos '!W438="","",'Paraclinicos '!W438&lt;=8,1,'Paraclinicos '!W438&gt;8,0)</f>
        <v>1</v>
      </c>
      <c r="L439" cm="1">
        <f t="array" ref="L439">_xlfn.IFS('Paraclinicos '!S438="","",'Paraclinicos '!S438&gt;=30,1,'Paraclinicos '!S438&lt;30,0)</f>
        <v>0</v>
      </c>
      <c r="M439" cm="1">
        <f t="array" ref="M439">_xlfn.IFS(OR('Paraclinicos '!T438="",'Paraclinicos '!U438=""),"",OR('Paraclinicos '!T438&lt;=90,'Paraclinicos '!U438&lt;=60),1,OR('Paraclinicos '!T438&gt;90,'Paraclinicos '!U438&gt;60),0)</f>
        <v>0</v>
      </c>
      <c r="N439" s="45">
        <f t="shared" si="20"/>
        <v>5</v>
      </c>
      <c r="O439" cm="1">
        <f t="array" ref="O439">_xlfn.IFS(OR('Paraclinicos '!M438="",'Paraclinicos '!N438="",'Paraclinicos '!N438=0),"",'Paraclinicos '!M438/'Paraclinicos '!N438&lt;100,4,'Paraclinicos '!M438/'Paraclinicos '!N438&lt;200,3,'Paraclinicos '!M438/'Paraclinicos '!N438&lt;300,2,'Paraclinicos '!M438/'Paraclinicos '!N438&lt;400,1,'Paraclinicos '!M438/'Paraclinicos '!N438&gt;=400,0)</f>
        <v>2</v>
      </c>
      <c r="P439" cm="1">
        <f t="array" ref="P439">_xlfn.IFS('Paraclinicos '!C438="","",'Paraclinicos '!C438&lt;20,4,'Paraclinicos '!C438&lt;50,3,'Paraclinicos '!C438&lt;100,2,'Paraclinicos '!C438&lt;150,1,'Paraclinicos '!C438&gt;150,0)</f>
        <v>0</v>
      </c>
      <c r="Q439" cm="1">
        <f t="array" ref="Q439">_xlfn.IFS('Paraclinicos '!O438="","",'Paraclinicos '!O438&lt;1.2,0,'Paraclinicos '!O438&lt;2,1,'Paraclinicos '!O438&lt;3.5,2,'Paraclinicos '!O438&lt;5,3,'Paraclinicos '!O438&gt;5,4)</f>
        <v>0</v>
      </c>
      <c r="R439" cm="1">
        <f t="array" ref="R439">_xlfn.IFS('Paraclinicos '!J438="","",'Paraclinicos '!J438&lt;1.2,0,'Paraclinicos '!J438&lt;2,1,'Paraclinicos '!J438&lt;6,2,'Paraclinicos '!J438&lt;12,3,'Paraclinicos '!J438&gt;=12,4)</f>
        <v>1</v>
      </c>
      <c r="S439" cm="1">
        <f t="array" ref="S439">_xlfn.IFS('Paraclinicos '!Y438="","",'Paraclinicos '!Y438&lt;70,1,'Paraclinicos '!Y438&gt;=70,0)</f>
        <v>0</v>
      </c>
      <c r="T439" cm="1">
        <f t="array" ref="T439">_xlfn.IFS('Paraclinicos '!W438="","",'Paraclinicos '!W438&lt;6,4,'Paraclinicos '!W438&lt;10,3,'Paraclinicos '!W438&lt;13,2,'Paraclinicos '!W438&lt;15,1,'Paraclinicos '!W438=15,0)</f>
        <v>4</v>
      </c>
      <c r="U439" s="54">
        <f t="shared" si="18"/>
        <v>7</v>
      </c>
      <c r="V439" cm="1">
        <f t="array" ref="V439">_xlfn.IFS('Paraclinicos '!S438="","",OR('Paraclinicos '!S438&lt;=8,'Paraclinicos '!S438&gt;=25),3,'Paraclinicos '!S438&lt;12,1,'Paraclinicos '!S438&lt;21,0,'Paraclinicos '!S438&lt;25,2)</f>
        <v>3</v>
      </c>
      <c r="W439" t="str">
        <f>IFERROR(IF(INDEX('BD Demog para scores enalazar'!Y$2:'BD Demog para scores enalazar'!Y$3000,MATCH(Formulas!A439,'BD Demog para scores enalazar'!A$2:'BD Demog para scores enalazar'!A$3000,0))=1,"SI","NO"),"")</f>
        <v>NO</v>
      </c>
      <c r="X439" s="9" t="str">
        <f>IFERROR(IF(INDEX('BD Demog para scores enalazar'!AJ$2:'BD Demog para scores enalazar'!AJ$3000,MATCH(Formulas!A439,'BD Demog para scores enalazar'!A$2:'BD Demog para scores enalazar'!A$3000,0))=1,"SI","NO"),"")</f>
        <v>NO</v>
      </c>
      <c r="Y439" cm="1">
        <f t="array" ref="Y439">IF(AND(W439="NO",X439="NO"),_xlfn.IFS('Paraclinicos '!K438&lt;=91,3,'Paraclinicos '!K438&lt;94,2,'Paraclinicos '!K438&lt;96,1,'Paraclinicos '!K438&gt;=96,0),"")</f>
        <v>3</v>
      </c>
      <c r="Z439" t="str" cm="1">
        <f t="array" ref="Z439">IF(OR(W439="SI",X439="SI"),_xlfn.IFS(OR(AND('Paraclinicos '!K438&lt;=83),AND('Paraclinicos '!K438&gt;=97,AA439=2)),3,OR(AND('Paraclinicos '!K438&lt;=86),AND('Paraclinicos '!K438&gt;=94,AA439=2)),2,OR(AND('Paraclinicos '!K438&lt;=88),AND('Paraclinicos '!K438&gt;=92,AA439=2)),1,OR(AND('Paraclinicos '!K438&gt;=88,'Paraclinicos '!K438&lt;=92),AND('Paraclinicos '!K438&gt;=93,AA439=0)),0),"")</f>
        <v/>
      </c>
      <c r="AA439" cm="1">
        <f t="array" ref="AA439">_xlfn.IFS('Paraclinicos '!E438="","",'Paraclinicos '!E438="Oxigeno",2,'Paraclinicos '!E438="Aire",0)</f>
        <v>2</v>
      </c>
    </row>
    <row r="440" spans="1:27" x14ac:dyDescent="0.25">
      <c r="A440">
        <f>'Paraclinicos '!A439</f>
        <v>78</v>
      </c>
      <c r="B440" s="3">
        <f>'Paraclinicos '!R439</f>
        <v>44319</v>
      </c>
      <c r="C440" cm="1">
        <f t="array" ref="C440">_xlfn.IFS('Paraclinicos '!Q439="","",'Paraclinicos '!Q439&gt;60,3,'Paraclinicos '!Q439&lt;=60,1)</f>
        <v>3</v>
      </c>
      <c r="D440" t="str">
        <f>IFERROR(IF(INDEX('BD Demog para scores enalazar'!BC$2:BC$3000,MATCH(Formulas!A440,'BD Demog para scores enalazar'!A$2:A$3000,0))=0,"SI","NO"),"")</f>
        <v>SI</v>
      </c>
      <c r="E440" cm="1">
        <f t="array" ref="E440">_xlfn.IFS(D440="","",D440="SI",4,D440="NO",1)</f>
        <v>4</v>
      </c>
      <c r="F440" cm="1">
        <f t="array" ref="F440">_xlfn.IFS('Paraclinicos '!B439="","",'Paraclinicos '!B439&gt;1,1,'Paraclinicos '!B439&lt;=1,3)</f>
        <v>3</v>
      </c>
      <c r="G440" cm="1">
        <f t="array" ref="G440">_xlfn.IFS('Paraclinicos '!D439="","",AND('Paraclinicos '!D439&gt;=250,'Paraclinicos '!D439&lt;=500),2,'Paraclinicos '!D439&gt;500,3,'Paraclinicos '!D439&lt;250,1)</f>
        <v>2</v>
      </c>
      <c r="H440" s="50">
        <f t="shared" si="19"/>
        <v>12</v>
      </c>
      <c r="I440" cm="1">
        <f t="array" ref="I440">_xlfn.IFS('Paraclinicos '!Q439="","",'Paraclinicos '!Q439&gt;=65,1,'Paraclinicos '!Q439&lt;65,0)</f>
        <v>1</v>
      </c>
      <c r="J440" cm="1">
        <f t="array" ref="J440">_xlfn.IFS('Paraclinicos '!I439="","",'Paraclinicos '!I439&gt;7,1,'Paraclinicos '!I439&lt;=7,0)</f>
        <v>1</v>
      </c>
      <c r="K440" cm="1">
        <f t="array" ref="K440">_xlfn.IFS('Paraclinicos '!W439="","",'Paraclinicos '!W439&lt;=8,1,'Paraclinicos '!W439&gt;8,0)</f>
        <v>1</v>
      </c>
      <c r="L440" cm="1">
        <f t="array" ref="L440">_xlfn.IFS('Paraclinicos '!S439="","",'Paraclinicos '!S439&gt;=30,1,'Paraclinicos '!S439&lt;30,0)</f>
        <v>1</v>
      </c>
      <c r="M440" cm="1">
        <f t="array" ref="M440">_xlfn.IFS(OR('Paraclinicos '!T439="",'Paraclinicos '!U439=""),"",OR('Paraclinicos '!T439&lt;=90,'Paraclinicos '!U439&lt;=60),1,OR('Paraclinicos '!T439&gt;90,'Paraclinicos '!U439&gt;60),0)</f>
        <v>0</v>
      </c>
      <c r="N440" s="45">
        <f t="shared" si="20"/>
        <v>5</v>
      </c>
      <c r="O440" cm="1">
        <f t="array" ref="O440">_xlfn.IFS(OR('Paraclinicos '!M439="",'Paraclinicos '!N439="",'Paraclinicos '!N439=0),"",'Paraclinicos '!M439/'Paraclinicos '!N439&lt;100,4,'Paraclinicos '!M439/'Paraclinicos '!N439&lt;200,3,'Paraclinicos '!M439/'Paraclinicos '!N439&lt;300,2,'Paraclinicos '!M439/'Paraclinicos '!N439&lt;400,1,'Paraclinicos '!M439/'Paraclinicos '!N439&gt;=400,0)</f>
        <v>1</v>
      </c>
      <c r="P440" cm="1">
        <f t="array" ref="P440">_xlfn.IFS('Paraclinicos '!C439="","",'Paraclinicos '!C439&lt;20,4,'Paraclinicos '!C439&lt;50,3,'Paraclinicos '!C439&lt;100,2,'Paraclinicos '!C439&lt;150,1,'Paraclinicos '!C439&gt;150,0)</f>
        <v>0</v>
      </c>
      <c r="Q440" cm="1">
        <f t="array" ref="Q440">_xlfn.IFS('Paraclinicos '!O439="","",'Paraclinicos '!O439&lt;1.2,0,'Paraclinicos '!O439&lt;2,1,'Paraclinicos '!O439&lt;3.5,2,'Paraclinicos '!O439&lt;5,3,'Paraclinicos '!O439&gt;5,4)</f>
        <v>0</v>
      </c>
      <c r="R440" cm="1">
        <f t="array" ref="R440">_xlfn.IFS('Paraclinicos '!J439="","",'Paraclinicos '!J439&lt;1.2,0,'Paraclinicos '!J439&lt;2,1,'Paraclinicos '!J439&lt;6,2,'Paraclinicos '!J439&lt;12,3,'Paraclinicos '!J439&gt;=12,4)</f>
        <v>1</v>
      </c>
      <c r="S440" cm="1">
        <f t="array" ref="S440">_xlfn.IFS('Paraclinicos '!Y439="","",'Paraclinicos '!Y439&lt;70,1,'Paraclinicos '!Y439&gt;=70,0)</f>
        <v>0</v>
      </c>
      <c r="T440" cm="1">
        <f t="array" ref="T440">_xlfn.IFS('Paraclinicos '!W439="","",'Paraclinicos '!W439&lt;6,4,'Paraclinicos '!W439&lt;10,3,'Paraclinicos '!W439&lt;13,2,'Paraclinicos '!W439&lt;15,1,'Paraclinicos '!W439=15,0)</f>
        <v>4</v>
      </c>
      <c r="U440" s="54">
        <f t="shared" si="18"/>
        <v>6</v>
      </c>
      <c r="V440" cm="1">
        <f t="array" ref="V440">_xlfn.IFS('Paraclinicos '!S439="","",OR('Paraclinicos '!S439&lt;=8,'Paraclinicos '!S439&gt;=25),3,'Paraclinicos '!S439&lt;12,1,'Paraclinicos '!S439&lt;21,0,'Paraclinicos '!S439&lt;25,2)</f>
        <v>3</v>
      </c>
      <c r="W440" t="str">
        <f>IFERROR(IF(INDEX('BD Demog para scores enalazar'!Y$2:'BD Demog para scores enalazar'!Y$3000,MATCH(Formulas!A440,'BD Demog para scores enalazar'!A$2:'BD Demog para scores enalazar'!A$3000,0))=1,"SI","NO"),"")</f>
        <v>NO</v>
      </c>
      <c r="X440" s="9" t="str">
        <f>IFERROR(IF(INDEX('BD Demog para scores enalazar'!AJ$2:'BD Demog para scores enalazar'!AJ$3000,MATCH(Formulas!A440,'BD Demog para scores enalazar'!A$2:'BD Demog para scores enalazar'!A$3000,0))=1,"SI","NO"),"")</f>
        <v>NO</v>
      </c>
      <c r="Y440" cm="1">
        <f t="array" ref="Y440">IF(AND(W440="NO",X440="NO"),_xlfn.IFS('Paraclinicos '!K439&lt;=91,3,'Paraclinicos '!K439&lt;94,2,'Paraclinicos '!K439&lt;96,1,'Paraclinicos '!K439&gt;=96,0),"")</f>
        <v>1</v>
      </c>
      <c r="Z440" t="str" cm="1">
        <f t="array" ref="Z440">IF(OR(W440="SI",X440="SI"),_xlfn.IFS(OR(AND('Paraclinicos '!K439&lt;=83),AND('Paraclinicos '!K439&gt;=97,AA440=2)),3,OR(AND('Paraclinicos '!K439&lt;=86),AND('Paraclinicos '!K439&gt;=94,AA440=2)),2,OR(AND('Paraclinicos '!K439&lt;=88),AND('Paraclinicos '!K439&gt;=92,AA440=2)),1,OR(AND('Paraclinicos '!K439&gt;=88,'Paraclinicos '!K439&lt;=92),AND('Paraclinicos '!K439&gt;=93,AA440=0)),0),"")</f>
        <v/>
      </c>
      <c r="AA440" cm="1">
        <f t="array" ref="AA440">_xlfn.IFS('Paraclinicos '!E439="","",'Paraclinicos '!E439="Oxigeno",2,'Paraclinicos '!E439="Aire",0)</f>
        <v>2</v>
      </c>
    </row>
    <row r="441" spans="1:27" x14ac:dyDescent="0.25">
      <c r="A441">
        <f>'Paraclinicos '!A440</f>
        <v>78</v>
      </c>
      <c r="B441" s="3">
        <f>'Paraclinicos '!R440</f>
        <v>44320</v>
      </c>
      <c r="C441" cm="1">
        <f t="array" ref="C441">_xlfn.IFS('Paraclinicos '!Q440="","",'Paraclinicos '!Q440&gt;60,3,'Paraclinicos '!Q440&lt;=60,1)</f>
        <v>3</v>
      </c>
      <c r="D441" t="str">
        <f>IFERROR(IF(INDEX('BD Demog para scores enalazar'!BC$2:BC$3000,MATCH(Formulas!A441,'BD Demog para scores enalazar'!A$2:A$3000,0))=0,"SI","NO"),"")</f>
        <v>SI</v>
      </c>
      <c r="E441" cm="1">
        <f t="array" ref="E441">_xlfn.IFS(D441="","",D441="SI",4,D441="NO",1)</f>
        <v>4</v>
      </c>
      <c r="F441" cm="1">
        <f t="array" ref="F441">_xlfn.IFS('Paraclinicos '!B440="","",'Paraclinicos '!B440&gt;1,1,'Paraclinicos '!B440&lt;=1,3)</f>
        <v>3</v>
      </c>
      <c r="G441" cm="1">
        <f t="array" ref="G441">_xlfn.IFS('Paraclinicos '!D440="","",AND('Paraclinicos '!D440&gt;=250,'Paraclinicos '!D440&lt;=500),2,'Paraclinicos '!D440&gt;500,3,'Paraclinicos '!D440&lt;250,1)</f>
        <v>2</v>
      </c>
      <c r="H441" s="50">
        <f t="shared" si="19"/>
        <v>12</v>
      </c>
      <c r="I441" cm="1">
        <f t="array" ref="I441">_xlfn.IFS('Paraclinicos '!Q440="","",'Paraclinicos '!Q440&gt;=65,1,'Paraclinicos '!Q440&lt;65,0)</f>
        <v>1</v>
      </c>
      <c r="J441" cm="1">
        <f t="array" ref="J441">_xlfn.IFS('Paraclinicos '!I440="","",'Paraclinicos '!I440&gt;7,1,'Paraclinicos '!I440&lt;=7,0)</f>
        <v>1</v>
      </c>
      <c r="K441" cm="1">
        <f t="array" ref="K441">_xlfn.IFS('Paraclinicos '!W440="","",'Paraclinicos '!W440&lt;=8,1,'Paraclinicos '!W440&gt;8,0)</f>
        <v>1</v>
      </c>
      <c r="L441" cm="1">
        <f t="array" ref="L441">_xlfn.IFS('Paraclinicos '!S440="","",'Paraclinicos '!S440&gt;=30,1,'Paraclinicos '!S440&lt;30,0)</f>
        <v>0</v>
      </c>
      <c r="M441" cm="1">
        <f t="array" ref="M441">_xlfn.IFS(OR('Paraclinicos '!T440="",'Paraclinicos '!U440=""),"",OR('Paraclinicos '!T440&lt;=90,'Paraclinicos '!U440&lt;=60),1,OR('Paraclinicos '!T440&gt;90,'Paraclinicos '!U440&gt;60),0)</f>
        <v>0</v>
      </c>
      <c r="N441" s="45">
        <f t="shared" si="20"/>
        <v>5</v>
      </c>
      <c r="O441" cm="1">
        <f t="array" ref="O441">_xlfn.IFS(OR('Paraclinicos '!M440="",'Paraclinicos '!N440="",'Paraclinicos '!N440=0),"",'Paraclinicos '!M440/'Paraclinicos '!N440&lt;100,4,'Paraclinicos '!M440/'Paraclinicos '!N440&lt;200,3,'Paraclinicos '!M440/'Paraclinicos '!N440&lt;300,2,'Paraclinicos '!M440/'Paraclinicos '!N440&lt;400,1,'Paraclinicos '!M440/'Paraclinicos '!N440&gt;=400,0)</f>
        <v>0</v>
      </c>
      <c r="P441" cm="1">
        <f t="array" ref="P441">_xlfn.IFS('Paraclinicos '!C440="","",'Paraclinicos '!C440&lt;20,4,'Paraclinicos '!C440&lt;50,3,'Paraclinicos '!C440&lt;100,2,'Paraclinicos '!C440&lt;150,1,'Paraclinicos '!C440&gt;150,0)</f>
        <v>0</v>
      </c>
      <c r="Q441" cm="1">
        <f t="array" ref="Q441">_xlfn.IFS('Paraclinicos '!O440="","",'Paraclinicos '!O440&lt;1.2,0,'Paraclinicos '!O440&lt;2,1,'Paraclinicos '!O440&lt;3.5,2,'Paraclinicos '!O440&lt;5,3,'Paraclinicos '!O440&gt;5,4)</f>
        <v>0</v>
      </c>
      <c r="R441" t="str" cm="1">
        <f t="array" ref="R441">_xlfn.IFS('Paraclinicos '!J440="","",'Paraclinicos '!J440&lt;1.2,0,'Paraclinicos '!J440&lt;2,1,'Paraclinicos '!J440&lt;6,2,'Paraclinicos '!J440&lt;12,3,'Paraclinicos '!J440&gt;=12,4)</f>
        <v/>
      </c>
      <c r="S441" cm="1">
        <f t="array" ref="S441">_xlfn.IFS('Paraclinicos '!Y440="","",'Paraclinicos '!Y440&lt;70,1,'Paraclinicos '!Y440&gt;=70,0)</f>
        <v>0</v>
      </c>
      <c r="T441" cm="1">
        <f t="array" ref="T441">_xlfn.IFS('Paraclinicos '!W440="","",'Paraclinicos '!W440&lt;6,4,'Paraclinicos '!W440&lt;10,3,'Paraclinicos '!W440&lt;13,2,'Paraclinicos '!W440&lt;15,1,'Paraclinicos '!W440=15,0)</f>
        <v>4</v>
      </c>
      <c r="U441" s="54">
        <f t="shared" si="18"/>
        <v>4</v>
      </c>
      <c r="V441" cm="1">
        <f t="array" ref="V441">_xlfn.IFS('Paraclinicos '!S440="","",OR('Paraclinicos '!S440&lt;=8,'Paraclinicos '!S440&gt;=25),3,'Paraclinicos '!S440&lt;12,1,'Paraclinicos '!S440&lt;21,0,'Paraclinicos '!S440&lt;25,2)</f>
        <v>2</v>
      </c>
      <c r="W441" t="str">
        <f>IFERROR(IF(INDEX('BD Demog para scores enalazar'!Y$2:'BD Demog para scores enalazar'!Y$3000,MATCH(Formulas!A441,'BD Demog para scores enalazar'!A$2:'BD Demog para scores enalazar'!A$3000,0))=1,"SI","NO"),"")</f>
        <v>NO</v>
      </c>
      <c r="X441" s="9" t="str">
        <f>IFERROR(IF(INDEX('BD Demog para scores enalazar'!AJ$2:'BD Demog para scores enalazar'!AJ$3000,MATCH(Formulas!A441,'BD Demog para scores enalazar'!A$2:'BD Demog para scores enalazar'!A$3000,0))=1,"SI","NO"),"")</f>
        <v>NO</v>
      </c>
      <c r="Y441" cm="1">
        <f t="array" ref="Y441">IF(AND(W441="NO",X441="NO"),_xlfn.IFS('Paraclinicos '!K440&lt;=91,3,'Paraclinicos '!K440&lt;94,2,'Paraclinicos '!K440&lt;96,1,'Paraclinicos '!K440&gt;=96,0),"")</f>
        <v>0</v>
      </c>
      <c r="Z441" t="str" cm="1">
        <f t="array" ref="Z441">IF(OR(W441="SI",X441="SI"),_xlfn.IFS(OR(AND('Paraclinicos '!K440&lt;=83),AND('Paraclinicos '!K440&gt;=97,AA441=2)),3,OR(AND('Paraclinicos '!K440&lt;=86),AND('Paraclinicos '!K440&gt;=94,AA441=2)),2,OR(AND('Paraclinicos '!K440&lt;=88),AND('Paraclinicos '!K440&gt;=92,AA441=2)),1,OR(AND('Paraclinicos '!K440&gt;=88,'Paraclinicos '!K440&lt;=92),AND('Paraclinicos '!K440&gt;=93,AA441=0)),0),"")</f>
        <v/>
      </c>
      <c r="AA441" cm="1">
        <f t="array" ref="AA441">_xlfn.IFS('Paraclinicos '!E440="","",'Paraclinicos '!E440="Oxigeno",2,'Paraclinicos '!E440="Aire",0)</f>
        <v>2</v>
      </c>
    </row>
    <row r="442" spans="1:27" x14ac:dyDescent="0.25">
      <c r="A442">
        <f>'Paraclinicos '!A441</f>
        <v>78</v>
      </c>
      <c r="B442" s="3">
        <f>'Paraclinicos '!R441</f>
        <v>44321</v>
      </c>
      <c r="C442" cm="1">
        <f t="array" ref="C442">_xlfn.IFS('Paraclinicos '!Q441="","",'Paraclinicos '!Q441&gt;60,3,'Paraclinicos '!Q441&lt;=60,1)</f>
        <v>3</v>
      </c>
      <c r="D442" t="str">
        <f>IFERROR(IF(INDEX('BD Demog para scores enalazar'!BC$2:BC$3000,MATCH(Formulas!A442,'BD Demog para scores enalazar'!A$2:A$3000,0))=0,"SI","NO"),"")</f>
        <v>SI</v>
      </c>
      <c r="E442" cm="1">
        <f t="array" ref="E442">_xlfn.IFS(D442="","",D442="SI",4,D442="NO",1)</f>
        <v>4</v>
      </c>
      <c r="F442" cm="1">
        <f t="array" ref="F442">_xlfn.IFS('Paraclinicos '!B441="","",'Paraclinicos '!B441&gt;1,1,'Paraclinicos '!B441&lt;=1,3)</f>
        <v>3</v>
      </c>
      <c r="G442" t="str" cm="1">
        <f t="array" ref="G442">_xlfn.IFS('Paraclinicos '!D441="","",AND('Paraclinicos '!D441&gt;=250,'Paraclinicos '!D441&lt;=500),2,'Paraclinicos '!D441&gt;500,3,'Paraclinicos '!D441&lt;250,1)</f>
        <v/>
      </c>
      <c r="H442" s="50">
        <f t="shared" si="19"/>
        <v>10</v>
      </c>
      <c r="I442" cm="1">
        <f t="array" ref="I442">_xlfn.IFS('Paraclinicos '!Q441="","",'Paraclinicos '!Q441&gt;=65,1,'Paraclinicos '!Q441&lt;65,0)</f>
        <v>1</v>
      </c>
      <c r="J442" cm="1">
        <f t="array" ref="J442">_xlfn.IFS('Paraclinicos '!I441="","",'Paraclinicos '!I441&gt;7,1,'Paraclinicos '!I441&lt;=7,0)</f>
        <v>1</v>
      </c>
      <c r="K442" cm="1">
        <f t="array" ref="K442">_xlfn.IFS('Paraclinicos '!W441="","",'Paraclinicos '!W441&lt;=8,1,'Paraclinicos '!W441&gt;8,0)</f>
        <v>1</v>
      </c>
      <c r="L442" cm="1">
        <f t="array" ref="L442">_xlfn.IFS('Paraclinicos '!S441="","",'Paraclinicos '!S441&gt;=30,1,'Paraclinicos '!S441&lt;30,0)</f>
        <v>0</v>
      </c>
      <c r="M442" cm="1">
        <f t="array" ref="M442">_xlfn.IFS(OR('Paraclinicos '!T441="",'Paraclinicos '!U441=""),"",OR('Paraclinicos '!T441&lt;=90,'Paraclinicos '!U441&lt;=60),1,OR('Paraclinicos '!T441&gt;90,'Paraclinicos '!U441&gt;60),0)</f>
        <v>0</v>
      </c>
      <c r="N442" s="45">
        <f t="shared" si="20"/>
        <v>4</v>
      </c>
      <c r="O442" cm="1">
        <f t="array" ref="O442">_xlfn.IFS(OR('Paraclinicos '!M441="",'Paraclinicos '!N441="",'Paraclinicos '!N441=0),"",'Paraclinicos '!M441/'Paraclinicos '!N441&lt;100,4,'Paraclinicos '!M441/'Paraclinicos '!N441&lt;200,3,'Paraclinicos '!M441/'Paraclinicos '!N441&lt;300,2,'Paraclinicos '!M441/'Paraclinicos '!N441&lt;400,1,'Paraclinicos '!M441/'Paraclinicos '!N441&gt;=400,0)</f>
        <v>2</v>
      </c>
      <c r="P442" cm="1">
        <f t="array" ref="P442">_xlfn.IFS('Paraclinicos '!C441="","",'Paraclinicos '!C441&lt;20,4,'Paraclinicos '!C441&lt;50,3,'Paraclinicos '!C441&lt;100,2,'Paraclinicos '!C441&lt;150,1,'Paraclinicos '!C441&gt;150,0)</f>
        <v>0</v>
      </c>
      <c r="Q442" cm="1">
        <f t="array" ref="Q442">_xlfn.IFS('Paraclinicos '!O441="","",'Paraclinicos '!O441&lt;1.2,0,'Paraclinicos '!O441&lt;2,1,'Paraclinicos '!O441&lt;3.5,2,'Paraclinicos '!O441&lt;5,3,'Paraclinicos '!O441&gt;5,4)</f>
        <v>0</v>
      </c>
      <c r="R442" t="str" cm="1">
        <f t="array" ref="R442">_xlfn.IFS('Paraclinicos '!J441="","",'Paraclinicos '!J441&lt;1.2,0,'Paraclinicos '!J441&lt;2,1,'Paraclinicos '!J441&lt;6,2,'Paraclinicos '!J441&lt;12,3,'Paraclinicos '!J441&gt;=12,4)</f>
        <v/>
      </c>
      <c r="S442" cm="1">
        <f t="array" ref="S442">_xlfn.IFS('Paraclinicos '!Y441="","",'Paraclinicos '!Y441&lt;70,1,'Paraclinicos '!Y441&gt;=70,0)</f>
        <v>0</v>
      </c>
      <c r="T442" cm="1">
        <f t="array" ref="T442">_xlfn.IFS('Paraclinicos '!W441="","",'Paraclinicos '!W441&lt;6,4,'Paraclinicos '!W441&lt;10,3,'Paraclinicos '!W441&lt;13,2,'Paraclinicos '!W441&lt;15,1,'Paraclinicos '!W441=15,0)</f>
        <v>4</v>
      </c>
      <c r="U442" s="54">
        <f t="shared" si="18"/>
        <v>6</v>
      </c>
      <c r="V442" cm="1">
        <f t="array" ref="V442">_xlfn.IFS('Paraclinicos '!S441="","",OR('Paraclinicos '!S441&lt;=8,'Paraclinicos '!S441&gt;=25),3,'Paraclinicos '!S441&lt;12,1,'Paraclinicos '!S441&lt;21,0,'Paraclinicos '!S441&lt;25,2)</f>
        <v>0</v>
      </c>
      <c r="W442" t="str">
        <f>IFERROR(IF(INDEX('BD Demog para scores enalazar'!Y$2:'BD Demog para scores enalazar'!Y$3000,MATCH(Formulas!A442,'BD Demog para scores enalazar'!A$2:'BD Demog para scores enalazar'!A$3000,0))=1,"SI","NO"),"")</f>
        <v>NO</v>
      </c>
      <c r="X442" s="9" t="str">
        <f>IFERROR(IF(INDEX('BD Demog para scores enalazar'!AJ$2:'BD Demog para scores enalazar'!AJ$3000,MATCH(Formulas!A442,'BD Demog para scores enalazar'!A$2:'BD Demog para scores enalazar'!A$3000,0))=1,"SI","NO"),"")</f>
        <v>NO</v>
      </c>
      <c r="Y442" cm="1">
        <f t="array" ref="Y442">IF(AND(W442="NO",X442="NO"),_xlfn.IFS('Paraclinicos '!K441&lt;=91,3,'Paraclinicos '!K441&lt;94,2,'Paraclinicos '!K441&lt;96,1,'Paraclinicos '!K441&gt;=96,0),"")</f>
        <v>3</v>
      </c>
      <c r="Z442" t="str" cm="1">
        <f t="array" ref="Z442">IF(OR(W442="SI",X442="SI"),_xlfn.IFS(OR(AND('Paraclinicos '!K441&lt;=83),AND('Paraclinicos '!K441&gt;=97,AA442=2)),3,OR(AND('Paraclinicos '!K441&lt;=86),AND('Paraclinicos '!K441&gt;=94,AA442=2)),2,OR(AND('Paraclinicos '!K441&lt;=88),AND('Paraclinicos '!K441&gt;=92,AA442=2)),1,OR(AND('Paraclinicos '!K441&gt;=88,'Paraclinicos '!K441&lt;=92),AND('Paraclinicos '!K441&gt;=93,AA442=0)),0),"")</f>
        <v/>
      </c>
      <c r="AA442" cm="1">
        <f t="array" ref="AA442">_xlfn.IFS('Paraclinicos '!E441="","",'Paraclinicos '!E441="Oxigeno",2,'Paraclinicos '!E441="Aire",0)</f>
        <v>2</v>
      </c>
    </row>
    <row r="443" spans="1:27" x14ac:dyDescent="0.25">
      <c r="A443">
        <f>'Paraclinicos '!A442</f>
        <v>78</v>
      </c>
      <c r="B443" s="3">
        <f>'Paraclinicos '!R442</f>
        <v>44323</v>
      </c>
      <c r="C443" cm="1">
        <f t="array" ref="C443">_xlfn.IFS('Paraclinicos '!Q442="","",'Paraclinicos '!Q442&gt;60,3,'Paraclinicos '!Q442&lt;=60,1)</f>
        <v>3</v>
      </c>
      <c r="D443" t="str">
        <f>IFERROR(IF(INDEX('BD Demog para scores enalazar'!BC$2:BC$3000,MATCH(Formulas!A443,'BD Demog para scores enalazar'!A$2:A$3000,0))=0,"SI","NO"),"")</f>
        <v>SI</v>
      </c>
      <c r="E443" cm="1">
        <f t="array" ref="E443">_xlfn.IFS(D443="","",D443="SI",4,D443="NO",1)</f>
        <v>4</v>
      </c>
      <c r="F443" cm="1">
        <f t="array" ref="F443">_xlfn.IFS('Paraclinicos '!B442="","",'Paraclinicos '!B442&gt;1,1,'Paraclinicos '!B442&lt;=1,3)</f>
        <v>3</v>
      </c>
      <c r="G443" t="str" cm="1">
        <f t="array" ref="G443">_xlfn.IFS('Paraclinicos '!D442="","",AND('Paraclinicos '!D442&gt;=250,'Paraclinicos '!D442&lt;=500),2,'Paraclinicos '!D442&gt;500,3,'Paraclinicos '!D442&lt;250,1)</f>
        <v/>
      </c>
      <c r="H443" s="50">
        <f t="shared" si="19"/>
        <v>10</v>
      </c>
      <c r="I443" cm="1">
        <f t="array" ref="I443">_xlfn.IFS('Paraclinicos '!Q442="","",'Paraclinicos '!Q442&gt;=65,1,'Paraclinicos '!Q442&lt;65,0)</f>
        <v>1</v>
      </c>
      <c r="J443" cm="1">
        <f t="array" ref="J443">_xlfn.IFS('Paraclinicos '!I442="","",'Paraclinicos '!I442&gt;7,1,'Paraclinicos '!I442&lt;=7,0)</f>
        <v>1</v>
      </c>
      <c r="K443" cm="1">
        <f t="array" ref="K443">_xlfn.IFS('Paraclinicos '!W442="","",'Paraclinicos '!W442&lt;=8,1,'Paraclinicos '!W442&gt;8,0)</f>
        <v>1</v>
      </c>
      <c r="L443" cm="1">
        <f t="array" ref="L443">_xlfn.IFS('Paraclinicos '!S442="","",'Paraclinicos '!S442&gt;=30,1,'Paraclinicos '!S442&lt;30,0)</f>
        <v>0</v>
      </c>
      <c r="M443" cm="1">
        <f t="array" ref="M443">_xlfn.IFS(OR('Paraclinicos '!T442="",'Paraclinicos '!U442=""),"",OR('Paraclinicos '!T442&lt;=90,'Paraclinicos '!U442&lt;=60),1,OR('Paraclinicos '!T442&gt;90,'Paraclinicos '!U442&gt;60),0)</f>
        <v>0</v>
      </c>
      <c r="N443" s="45">
        <f t="shared" si="20"/>
        <v>4</v>
      </c>
      <c r="O443" cm="1">
        <f t="array" ref="O443">_xlfn.IFS(OR('Paraclinicos '!M442="",'Paraclinicos '!N442="",'Paraclinicos '!N442=0),"",'Paraclinicos '!M442/'Paraclinicos '!N442&lt;100,4,'Paraclinicos '!M442/'Paraclinicos '!N442&lt;200,3,'Paraclinicos '!M442/'Paraclinicos '!N442&lt;300,2,'Paraclinicos '!M442/'Paraclinicos '!N442&lt;400,1,'Paraclinicos '!M442/'Paraclinicos '!N442&gt;=400,0)</f>
        <v>3</v>
      </c>
      <c r="P443" cm="1">
        <f t="array" ref="P443">_xlfn.IFS('Paraclinicos '!C442="","",'Paraclinicos '!C442&lt;20,4,'Paraclinicos '!C442&lt;50,3,'Paraclinicos '!C442&lt;100,2,'Paraclinicos '!C442&lt;150,1,'Paraclinicos '!C442&gt;150,0)</f>
        <v>0</v>
      </c>
      <c r="Q443" cm="1">
        <f t="array" ref="Q443">_xlfn.IFS('Paraclinicos '!O442="","",'Paraclinicos '!O442&lt;1.2,0,'Paraclinicos '!O442&lt;2,1,'Paraclinicos '!O442&lt;3.5,2,'Paraclinicos '!O442&lt;5,3,'Paraclinicos '!O442&gt;5,4)</f>
        <v>0</v>
      </c>
      <c r="R443" t="str" cm="1">
        <f t="array" ref="R443">_xlfn.IFS('Paraclinicos '!J442="","",'Paraclinicos '!J442&lt;1.2,0,'Paraclinicos '!J442&lt;2,1,'Paraclinicos '!J442&lt;6,2,'Paraclinicos '!J442&lt;12,3,'Paraclinicos '!J442&gt;=12,4)</f>
        <v/>
      </c>
      <c r="S443" cm="1">
        <f t="array" ref="S443">_xlfn.IFS('Paraclinicos '!Y442="","",'Paraclinicos '!Y442&lt;70,1,'Paraclinicos '!Y442&gt;=70,0)</f>
        <v>0</v>
      </c>
      <c r="T443" cm="1">
        <f t="array" ref="T443">_xlfn.IFS('Paraclinicos '!W442="","",'Paraclinicos '!W442&lt;6,4,'Paraclinicos '!W442&lt;10,3,'Paraclinicos '!W442&lt;13,2,'Paraclinicos '!W442&lt;15,1,'Paraclinicos '!W442=15,0)</f>
        <v>4</v>
      </c>
      <c r="U443" s="54">
        <f t="shared" si="18"/>
        <v>7</v>
      </c>
      <c r="V443" cm="1">
        <f t="array" ref="V443">_xlfn.IFS('Paraclinicos '!S442="","",OR('Paraclinicos '!S442&lt;=8,'Paraclinicos '!S442&gt;=25),3,'Paraclinicos '!S442&lt;12,1,'Paraclinicos '!S442&lt;21,0,'Paraclinicos '!S442&lt;25,2)</f>
        <v>0</v>
      </c>
      <c r="W443" t="str">
        <f>IFERROR(IF(INDEX('BD Demog para scores enalazar'!Y$2:'BD Demog para scores enalazar'!Y$3000,MATCH(Formulas!A443,'BD Demog para scores enalazar'!A$2:'BD Demog para scores enalazar'!A$3000,0))=1,"SI","NO"),"")</f>
        <v>NO</v>
      </c>
      <c r="X443" s="9" t="str">
        <f>IFERROR(IF(INDEX('BD Demog para scores enalazar'!AJ$2:'BD Demog para scores enalazar'!AJ$3000,MATCH(Formulas!A443,'BD Demog para scores enalazar'!A$2:'BD Demog para scores enalazar'!A$3000,0))=1,"SI","NO"),"")</f>
        <v>NO</v>
      </c>
      <c r="Y443" cm="1">
        <f t="array" ref="Y443">IF(AND(W443="NO",X443="NO"),_xlfn.IFS('Paraclinicos '!K442&lt;=91,3,'Paraclinicos '!K442&lt;94,2,'Paraclinicos '!K442&lt;96,1,'Paraclinicos '!K442&gt;=96,0),"")</f>
        <v>3</v>
      </c>
      <c r="Z443" t="str" cm="1">
        <f t="array" ref="Z443">IF(OR(W443="SI",X443="SI"),_xlfn.IFS(OR(AND('Paraclinicos '!K442&lt;=83),AND('Paraclinicos '!K442&gt;=97,AA443=2)),3,OR(AND('Paraclinicos '!K442&lt;=86),AND('Paraclinicos '!K442&gt;=94,AA443=2)),2,OR(AND('Paraclinicos '!K442&lt;=88),AND('Paraclinicos '!K442&gt;=92,AA443=2)),1,OR(AND('Paraclinicos '!K442&gt;=88,'Paraclinicos '!K442&lt;=92),AND('Paraclinicos '!K442&gt;=93,AA443=0)),0),"")</f>
        <v/>
      </c>
      <c r="AA443" cm="1">
        <f t="array" ref="AA443">_xlfn.IFS('Paraclinicos '!E442="","",'Paraclinicos '!E442="Oxigeno",2,'Paraclinicos '!E442="Aire",0)</f>
        <v>2</v>
      </c>
    </row>
    <row r="444" spans="1:27" x14ac:dyDescent="0.25">
      <c r="A444">
        <f>'Paraclinicos '!A443</f>
        <v>78</v>
      </c>
      <c r="B444" s="3">
        <f>'Paraclinicos '!R443</f>
        <v>44323</v>
      </c>
      <c r="C444" cm="1">
        <f t="array" ref="C444">_xlfn.IFS('Paraclinicos '!Q443="","",'Paraclinicos '!Q443&gt;60,3,'Paraclinicos '!Q443&lt;=60,1)</f>
        <v>3</v>
      </c>
      <c r="D444" t="str">
        <f>IFERROR(IF(INDEX('BD Demog para scores enalazar'!BC$2:BC$3000,MATCH(Formulas!A444,'BD Demog para scores enalazar'!A$2:A$3000,0))=0,"SI","NO"),"")</f>
        <v>SI</v>
      </c>
      <c r="E444" cm="1">
        <f t="array" ref="E444">_xlfn.IFS(D444="","",D444="SI",4,D444="NO",1)</f>
        <v>4</v>
      </c>
      <c r="F444" cm="1">
        <f t="array" ref="F444">_xlfn.IFS('Paraclinicos '!B443="","",'Paraclinicos '!B443&gt;1,1,'Paraclinicos '!B443&lt;=1,3)</f>
        <v>3</v>
      </c>
      <c r="G444" t="str" cm="1">
        <f t="array" ref="G444">_xlfn.IFS('Paraclinicos '!D443="","",AND('Paraclinicos '!D443&gt;=250,'Paraclinicos '!D443&lt;=500),2,'Paraclinicos '!D443&gt;500,3,'Paraclinicos '!D443&lt;250,1)</f>
        <v/>
      </c>
      <c r="H444" s="50">
        <f t="shared" si="19"/>
        <v>10</v>
      </c>
      <c r="I444" cm="1">
        <f t="array" ref="I444">_xlfn.IFS('Paraclinicos '!Q443="","",'Paraclinicos '!Q443&gt;=65,1,'Paraclinicos '!Q443&lt;65,0)</f>
        <v>1</v>
      </c>
      <c r="J444" cm="1">
        <f t="array" ref="J444">_xlfn.IFS('Paraclinicos '!I443="","",'Paraclinicos '!I443&gt;7,1,'Paraclinicos '!I443&lt;=7,0)</f>
        <v>1</v>
      </c>
      <c r="K444" cm="1">
        <f t="array" ref="K444">_xlfn.IFS('Paraclinicos '!W443="","",'Paraclinicos '!W443&lt;=8,1,'Paraclinicos '!W443&gt;8,0)</f>
        <v>1</v>
      </c>
      <c r="L444" cm="1">
        <f t="array" ref="L444">_xlfn.IFS('Paraclinicos '!S443="","",'Paraclinicos '!S443&gt;=30,1,'Paraclinicos '!S443&lt;30,0)</f>
        <v>0</v>
      </c>
      <c r="M444" cm="1">
        <f t="array" ref="M444">_xlfn.IFS(OR('Paraclinicos '!T443="",'Paraclinicos '!U443=""),"",OR('Paraclinicos '!T443&lt;=90,'Paraclinicos '!U443&lt;=60),1,OR('Paraclinicos '!T443&gt;90,'Paraclinicos '!U443&gt;60),0)</f>
        <v>0</v>
      </c>
      <c r="N444" s="45">
        <f t="shared" si="20"/>
        <v>4</v>
      </c>
      <c r="O444" cm="1">
        <f t="array" ref="O444">_xlfn.IFS(OR('Paraclinicos '!M443="",'Paraclinicos '!N443="",'Paraclinicos '!N443=0),"",'Paraclinicos '!M443/'Paraclinicos '!N443&lt;100,4,'Paraclinicos '!M443/'Paraclinicos '!N443&lt;200,3,'Paraclinicos '!M443/'Paraclinicos '!N443&lt;300,2,'Paraclinicos '!M443/'Paraclinicos '!N443&lt;400,1,'Paraclinicos '!M443/'Paraclinicos '!N443&gt;=400,0)</f>
        <v>2</v>
      </c>
      <c r="P444" cm="1">
        <f t="array" ref="P444">_xlfn.IFS('Paraclinicos '!C443="","",'Paraclinicos '!C443&lt;20,4,'Paraclinicos '!C443&lt;50,3,'Paraclinicos '!C443&lt;100,2,'Paraclinicos '!C443&lt;150,1,'Paraclinicos '!C443&gt;150,0)</f>
        <v>0</v>
      </c>
      <c r="Q444" cm="1">
        <f t="array" ref="Q444">_xlfn.IFS('Paraclinicos '!O443="","",'Paraclinicos '!O443&lt;1.2,0,'Paraclinicos '!O443&lt;2,1,'Paraclinicos '!O443&lt;3.5,2,'Paraclinicos '!O443&lt;5,3,'Paraclinicos '!O443&gt;5,4)</f>
        <v>0</v>
      </c>
      <c r="R444" t="str" cm="1">
        <f t="array" ref="R444">_xlfn.IFS('Paraclinicos '!J443="","",'Paraclinicos '!J443&lt;1.2,0,'Paraclinicos '!J443&lt;2,1,'Paraclinicos '!J443&lt;6,2,'Paraclinicos '!J443&lt;12,3,'Paraclinicos '!J443&gt;=12,4)</f>
        <v/>
      </c>
      <c r="S444" cm="1">
        <f t="array" ref="S444">_xlfn.IFS('Paraclinicos '!Y443="","",'Paraclinicos '!Y443&lt;70,1,'Paraclinicos '!Y443&gt;=70,0)</f>
        <v>0</v>
      </c>
      <c r="T444" cm="1">
        <f t="array" ref="T444">_xlfn.IFS('Paraclinicos '!W443="","",'Paraclinicos '!W443&lt;6,4,'Paraclinicos '!W443&lt;10,3,'Paraclinicos '!W443&lt;13,2,'Paraclinicos '!W443&lt;15,1,'Paraclinicos '!W443=15,0)</f>
        <v>4</v>
      </c>
      <c r="U444" s="54">
        <f t="shared" si="18"/>
        <v>6</v>
      </c>
      <c r="V444" cm="1">
        <f t="array" ref="V444">_xlfn.IFS('Paraclinicos '!S443="","",OR('Paraclinicos '!S443&lt;=8,'Paraclinicos '!S443&gt;=25),3,'Paraclinicos '!S443&lt;12,1,'Paraclinicos '!S443&lt;21,0,'Paraclinicos '!S443&lt;25,2)</f>
        <v>0</v>
      </c>
      <c r="W444" t="str">
        <f>IFERROR(IF(INDEX('BD Demog para scores enalazar'!Y$2:'BD Demog para scores enalazar'!Y$3000,MATCH(Formulas!A444,'BD Demog para scores enalazar'!A$2:'BD Demog para scores enalazar'!A$3000,0))=1,"SI","NO"),"")</f>
        <v>NO</v>
      </c>
      <c r="X444" s="9" t="str">
        <f>IFERROR(IF(INDEX('BD Demog para scores enalazar'!AJ$2:'BD Demog para scores enalazar'!AJ$3000,MATCH(Formulas!A444,'BD Demog para scores enalazar'!A$2:'BD Demog para scores enalazar'!A$3000,0))=1,"SI","NO"),"")</f>
        <v>NO</v>
      </c>
      <c r="Y444" cm="1">
        <f t="array" ref="Y444">IF(AND(W444="NO",X444="NO"),_xlfn.IFS('Paraclinicos '!K443&lt;=91,3,'Paraclinicos '!K443&lt;94,2,'Paraclinicos '!K443&lt;96,1,'Paraclinicos '!K443&gt;=96,0),"")</f>
        <v>3</v>
      </c>
      <c r="Z444" t="str" cm="1">
        <f t="array" ref="Z444">IF(OR(W444="SI",X444="SI"),_xlfn.IFS(OR(AND('Paraclinicos '!K443&lt;=83),AND('Paraclinicos '!K443&gt;=97,AA444=2)),3,OR(AND('Paraclinicos '!K443&lt;=86),AND('Paraclinicos '!K443&gt;=94,AA444=2)),2,OR(AND('Paraclinicos '!K443&lt;=88),AND('Paraclinicos '!K443&gt;=92,AA444=2)),1,OR(AND('Paraclinicos '!K443&gt;=88,'Paraclinicos '!K443&lt;=92),AND('Paraclinicos '!K443&gt;=93,AA444=0)),0),"")</f>
        <v/>
      </c>
      <c r="AA444" cm="1">
        <f t="array" ref="AA444">_xlfn.IFS('Paraclinicos '!E443="","",'Paraclinicos '!E443="Oxigeno",2,'Paraclinicos '!E443="Aire",0)</f>
        <v>2</v>
      </c>
    </row>
    <row r="445" spans="1:27" x14ac:dyDescent="0.25">
      <c r="A445">
        <f>'Paraclinicos '!A444</f>
        <v>78</v>
      </c>
      <c r="B445" s="3">
        <f>'Paraclinicos '!R444</f>
        <v>44325</v>
      </c>
      <c r="C445" cm="1">
        <f t="array" ref="C445">_xlfn.IFS('Paraclinicos '!Q444="","",'Paraclinicos '!Q444&gt;60,3,'Paraclinicos '!Q444&lt;=60,1)</f>
        <v>3</v>
      </c>
      <c r="D445" t="str">
        <f>IFERROR(IF(INDEX('BD Demog para scores enalazar'!BC$2:BC$3000,MATCH(Formulas!A445,'BD Demog para scores enalazar'!A$2:A$3000,0))=0,"SI","NO"),"")</f>
        <v>SI</v>
      </c>
      <c r="E445" cm="1">
        <f t="array" ref="E445">_xlfn.IFS(D445="","",D445="SI",4,D445="NO",1)</f>
        <v>4</v>
      </c>
      <c r="F445" cm="1">
        <f t="array" ref="F445">_xlfn.IFS('Paraclinicos '!B444="","",'Paraclinicos '!B444&gt;1,1,'Paraclinicos '!B444&lt;=1,3)</f>
        <v>3</v>
      </c>
      <c r="G445" t="str" cm="1">
        <f t="array" ref="G445">_xlfn.IFS('Paraclinicos '!D444="","",AND('Paraclinicos '!D444&gt;=250,'Paraclinicos '!D444&lt;=500),2,'Paraclinicos '!D444&gt;500,3,'Paraclinicos '!D444&lt;250,1)</f>
        <v/>
      </c>
      <c r="H445" s="50">
        <f t="shared" si="19"/>
        <v>10</v>
      </c>
      <c r="I445" cm="1">
        <f t="array" ref="I445">_xlfn.IFS('Paraclinicos '!Q444="","",'Paraclinicos '!Q444&gt;=65,1,'Paraclinicos '!Q444&lt;65,0)</f>
        <v>1</v>
      </c>
      <c r="J445" cm="1">
        <f t="array" ref="J445">_xlfn.IFS('Paraclinicos '!I444="","",'Paraclinicos '!I444&gt;7,1,'Paraclinicos '!I444&lt;=7,0)</f>
        <v>1</v>
      </c>
      <c r="K445" cm="1">
        <f t="array" ref="K445">_xlfn.IFS('Paraclinicos '!W444="","",'Paraclinicos '!W444&lt;=8,1,'Paraclinicos '!W444&gt;8,0)</f>
        <v>1</v>
      </c>
      <c r="L445" cm="1">
        <f t="array" ref="L445">_xlfn.IFS('Paraclinicos '!S444="","",'Paraclinicos '!S444&gt;=30,1,'Paraclinicos '!S444&lt;30,0)</f>
        <v>0</v>
      </c>
      <c r="M445" cm="1">
        <f t="array" ref="M445">_xlfn.IFS(OR('Paraclinicos '!T444="",'Paraclinicos '!U444=""),"",OR('Paraclinicos '!T444&lt;=90,'Paraclinicos '!U444&lt;=60),1,OR('Paraclinicos '!T444&gt;90,'Paraclinicos '!U444&gt;60),0)</f>
        <v>1</v>
      </c>
      <c r="N445" s="45">
        <f t="shared" si="20"/>
        <v>5</v>
      </c>
      <c r="O445" cm="1">
        <f t="array" ref="O445">_xlfn.IFS(OR('Paraclinicos '!M444="",'Paraclinicos '!N444="",'Paraclinicos '!N444=0),"",'Paraclinicos '!M444/'Paraclinicos '!N444&lt;100,4,'Paraclinicos '!M444/'Paraclinicos '!N444&lt;200,3,'Paraclinicos '!M444/'Paraclinicos '!N444&lt;300,2,'Paraclinicos '!M444/'Paraclinicos '!N444&lt;400,1,'Paraclinicos '!M444/'Paraclinicos '!N444&gt;=400,0)</f>
        <v>1</v>
      </c>
      <c r="P445" cm="1">
        <f t="array" ref="P445">_xlfn.IFS('Paraclinicos '!C444="","",'Paraclinicos '!C444&lt;20,4,'Paraclinicos '!C444&lt;50,3,'Paraclinicos '!C444&lt;100,2,'Paraclinicos '!C444&lt;150,1,'Paraclinicos '!C444&gt;150,0)</f>
        <v>0</v>
      </c>
      <c r="Q445" cm="1">
        <f t="array" ref="Q445">_xlfn.IFS('Paraclinicos '!O444="","",'Paraclinicos '!O444&lt;1.2,0,'Paraclinicos '!O444&lt;2,1,'Paraclinicos '!O444&lt;3.5,2,'Paraclinicos '!O444&lt;5,3,'Paraclinicos '!O444&gt;5,4)</f>
        <v>0</v>
      </c>
      <c r="R445" cm="1">
        <f t="array" ref="R445">_xlfn.IFS('Paraclinicos '!J444="","",'Paraclinicos '!J444&lt;1.2,0,'Paraclinicos '!J444&lt;2,1,'Paraclinicos '!J444&lt;6,2,'Paraclinicos '!J444&lt;12,3,'Paraclinicos '!J444&gt;=12,4)</f>
        <v>0</v>
      </c>
      <c r="S445" cm="1">
        <f t="array" ref="S445">_xlfn.IFS('Paraclinicos '!Y444="","",'Paraclinicos '!Y444&lt;70,1,'Paraclinicos '!Y444&gt;=70,0)</f>
        <v>1</v>
      </c>
      <c r="T445" cm="1">
        <f t="array" ref="T445">_xlfn.IFS('Paraclinicos '!W444="","",'Paraclinicos '!W444&lt;6,4,'Paraclinicos '!W444&lt;10,3,'Paraclinicos '!W444&lt;13,2,'Paraclinicos '!W444&lt;15,1,'Paraclinicos '!W444=15,0)</f>
        <v>4</v>
      </c>
      <c r="U445" s="54">
        <f t="shared" si="18"/>
        <v>6</v>
      </c>
      <c r="V445" cm="1">
        <f t="array" ref="V445">_xlfn.IFS('Paraclinicos '!S444="","",OR('Paraclinicos '!S444&lt;=8,'Paraclinicos '!S444&gt;=25),3,'Paraclinicos '!S444&lt;12,1,'Paraclinicos '!S444&lt;21,0,'Paraclinicos '!S444&lt;25,2)</f>
        <v>0</v>
      </c>
      <c r="W445" t="str">
        <f>IFERROR(IF(INDEX('BD Demog para scores enalazar'!Y$2:'BD Demog para scores enalazar'!Y$3000,MATCH(Formulas!A445,'BD Demog para scores enalazar'!A$2:'BD Demog para scores enalazar'!A$3000,0))=1,"SI","NO"),"")</f>
        <v>NO</v>
      </c>
      <c r="X445" s="9" t="str">
        <f>IFERROR(IF(INDEX('BD Demog para scores enalazar'!AJ$2:'BD Demog para scores enalazar'!AJ$3000,MATCH(Formulas!A445,'BD Demog para scores enalazar'!A$2:'BD Demog para scores enalazar'!A$3000,0))=1,"SI","NO"),"")</f>
        <v>NO</v>
      </c>
      <c r="Y445" cm="1">
        <f t="array" ref="Y445">IF(AND(W445="NO",X445="NO"),_xlfn.IFS('Paraclinicos '!K444&lt;=91,3,'Paraclinicos '!K444&lt;94,2,'Paraclinicos '!K444&lt;96,1,'Paraclinicos '!K444&gt;=96,0),"")</f>
        <v>3</v>
      </c>
      <c r="Z445" t="str" cm="1">
        <f t="array" ref="Z445">IF(OR(W445="SI",X445="SI"),_xlfn.IFS(OR(AND('Paraclinicos '!K444&lt;=83),AND('Paraclinicos '!K444&gt;=97,AA445=2)),3,OR(AND('Paraclinicos '!K444&lt;=86),AND('Paraclinicos '!K444&gt;=94,AA445=2)),2,OR(AND('Paraclinicos '!K444&lt;=88),AND('Paraclinicos '!K444&gt;=92,AA445=2)),1,OR(AND('Paraclinicos '!K444&gt;=88,'Paraclinicos '!K444&lt;=92),AND('Paraclinicos '!K444&gt;=93,AA445=0)),0),"")</f>
        <v/>
      </c>
      <c r="AA445" cm="1">
        <f t="array" ref="AA445">_xlfn.IFS('Paraclinicos '!E444="","",'Paraclinicos '!E444="Oxigeno",2,'Paraclinicos '!E444="Aire",0)</f>
        <v>2</v>
      </c>
    </row>
    <row r="446" spans="1:27" x14ac:dyDescent="0.25">
      <c r="A446">
        <f>'Paraclinicos '!A445</f>
        <v>78</v>
      </c>
      <c r="B446" s="3">
        <f>'Paraclinicos '!R445</f>
        <v>44325</v>
      </c>
      <c r="C446" cm="1">
        <f t="array" ref="C446">_xlfn.IFS('Paraclinicos '!Q445="","",'Paraclinicos '!Q445&gt;60,3,'Paraclinicos '!Q445&lt;=60,1)</f>
        <v>3</v>
      </c>
      <c r="D446" t="str">
        <f>IFERROR(IF(INDEX('BD Demog para scores enalazar'!BC$2:BC$3000,MATCH(Formulas!A446,'BD Demog para scores enalazar'!A$2:A$3000,0))=0,"SI","NO"),"")</f>
        <v>SI</v>
      </c>
      <c r="E446" cm="1">
        <f t="array" ref="E446">_xlfn.IFS(D446="","",D446="SI",4,D446="NO",1)</f>
        <v>4</v>
      </c>
      <c r="F446" cm="1">
        <f t="array" ref="F446">_xlfn.IFS('Paraclinicos '!B445="","",'Paraclinicos '!B445&gt;1,1,'Paraclinicos '!B445&lt;=1,3)</f>
        <v>3</v>
      </c>
      <c r="G446" t="str" cm="1">
        <f t="array" ref="G446">_xlfn.IFS('Paraclinicos '!D445="","",AND('Paraclinicos '!D445&gt;=250,'Paraclinicos '!D445&lt;=500),2,'Paraclinicos '!D445&gt;500,3,'Paraclinicos '!D445&lt;250,1)</f>
        <v/>
      </c>
      <c r="H446" s="50">
        <f t="shared" si="19"/>
        <v>10</v>
      </c>
      <c r="I446" cm="1">
        <f t="array" ref="I446">_xlfn.IFS('Paraclinicos '!Q445="","",'Paraclinicos '!Q445&gt;=65,1,'Paraclinicos '!Q445&lt;65,0)</f>
        <v>1</v>
      </c>
      <c r="J446" cm="1">
        <f t="array" ref="J446">_xlfn.IFS('Paraclinicos '!I445="","",'Paraclinicos '!I445&gt;7,1,'Paraclinicos '!I445&lt;=7,0)</f>
        <v>1</v>
      </c>
      <c r="K446" cm="1">
        <f t="array" ref="K446">_xlfn.IFS('Paraclinicos '!W445="","",'Paraclinicos '!W445&lt;=8,1,'Paraclinicos '!W445&gt;8,0)</f>
        <v>1</v>
      </c>
      <c r="L446" cm="1">
        <f t="array" ref="L446">_xlfn.IFS('Paraclinicos '!S445="","",'Paraclinicos '!S445&gt;=30,1,'Paraclinicos '!S445&lt;30,0)</f>
        <v>0</v>
      </c>
      <c r="M446" cm="1">
        <f t="array" ref="M446">_xlfn.IFS(OR('Paraclinicos '!T445="",'Paraclinicos '!U445=""),"",OR('Paraclinicos '!T445&lt;=90,'Paraclinicos '!U445&lt;=60),1,OR('Paraclinicos '!T445&gt;90,'Paraclinicos '!U445&gt;60),0)</f>
        <v>0</v>
      </c>
      <c r="N446" s="45">
        <f t="shared" si="20"/>
        <v>5</v>
      </c>
      <c r="O446" cm="1">
        <f t="array" ref="O446">_xlfn.IFS(OR('Paraclinicos '!M445="",'Paraclinicos '!N445="",'Paraclinicos '!N445=0),"",'Paraclinicos '!M445/'Paraclinicos '!N445&lt;100,4,'Paraclinicos '!M445/'Paraclinicos '!N445&lt;200,3,'Paraclinicos '!M445/'Paraclinicos '!N445&lt;300,2,'Paraclinicos '!M445/'Paraclinicos '!N445&lt;400,1,'Paraclinicos '!M445/'Paraclinicos '!N445&gt;=400,0)</f>
        <v>2</v>
      </c>
      <c r="P446" cm="1">
        <f t="array" ref="P446">_xlfn.IFS('Paraclinicos '!C445="","",'Paraclinicos '!C445&lt;20,4,'Paraclinicos '!C445&lt;50,3,'Paraclinicos '!C445&lt;100,2,'Paraclinicos '!C445&lt;150,1,'Paraclinicos '!C445&gt;150,0)</f>
        <v>0</v>
      </c>
      <c r="Q446" cm="1">
        <f t="array" ref="Q446">_xlfn.IFS('Paraclinicos '!O445="","",'Paraclinicos '!O445&lt;1.2,0,'Paraclinicos '!O445&lt;2,1,'Paraclinicos '!O445&lt;3.5,2,'Paraclinicos '!O445&lt;5,3,'Paraclinicos '!O445&gt;5,4)</f>
        <v>0</v>
      </c>
      <c r="R446" cm="1">
        <f t="array" ref="R446">_xlfn.IFS('Paraclinicos '!J445="","",'Paraclinicos '!J445&lt;1.2,0,'Paraclinicos '!J445&lt;2,1,'Paraclinicos '!J445&lt;6,2,'Paraclinicos '!J445&lt;12,3,'Paraclinicos '!J445&gt;=12,4)</f>
        <v>0</v>
      </c>
      <c r="S446" cm="1">
        <f t="array" ref="S446">_xlfn.IFS('Paraclinicos '!Y445="","",'Paraclinicos '!Y445&lt;70,1,'Paraclinicos '!Y445&gt;=70,0)</f>
        <v>0</v>
      </c>
      <c r="T446" cm="1">
        <f t="array" ref="T446">_xlfn.IFS('Paraclinicos '!W445="","",'Paraclinicos '!W445&lt;6,4,'Paraclinicos '!W445&lt;10,3,'Paraclinicos '!W445&lt;13,2,'Paraclinicos '!W445&lt;15,1,'Paraclinicos '!W445=15,0)</f>
        <v>4</v>
      </c>
      <c r="U446" s="54">
        <f t="shared" si="18"/>
        <v>6</v>
      </c>
      <c r="V446" cm="1">
        <f t="array" ref="V446">_xlfn.IFS('Paraclinicos '!S445="","",OR('Paraclinicos '!S445&lt;=8,'Paraclinicos '!S445&gt;=25),3,'Paraclinicos '!S445&lt;12,1,'Paraclinicos '!S445&lt;21,0,'Paraclinicos '!S445&lt;25,2)</f>
        <v>0</v>
      </c>
      <c r="W446" t="str">
        <f>IFERROR(IF(INDEX('BD Demog para scores enalazar'!Y$2:'BD Demog para scores enalazar'!Y$3000,MATCH(Formulas!A446,'BD Demog para scores enalazar'!A$2:'BD Demog para scores enalazar'!A$3000,0))=1,"SI","NO"),"")</f>
        <v>NO</v>
      </c>
      <c r="X446" s="9" t="str">
        <f>IFERROR(IF(INDEX('BD Demog para scores enalazar'!AJ$2:'BD Demog para scores enalazar'!AJ$3000,MATCH(Formulas!A446,'BD Demog para scores enalazar'!A$2:'BD Demog para scores enalazar'!A$3000,0))=1,"SI","NO"),"")</f>
        <v>NO</v>
      </c>
      <c r="Y446" cm="1">
        <f t="array" ref="Y446">IF(AND(W446="NO",X446="NO"),_xlfn.IFS('Paraclinicos '!K445&lt;=91,3,'Paraclinicos '!K445&lt;94,2,'Paraclinicos '!K445&lt;96,1,'Paraclinicos '!K445&gt;=96,0),"")</f>
        <v>3</v>
      </c>
      <c r="Z446" t="str" cm="1">
        <f t="array" ref="Z446">IF(OR(W446="SI",X446="SI"),_xlfn.IFS(OR(AND('Paraclinicos '!K445&lt;=83),AND('Paraclinicos '!K445&gt;=97,AA446=2)),3,OR(AND('Paraclinicos '!K445&lt;=86),AND('Paraclinicos '!K445&gt;=94,AA446=2)),2,OR(AND('Paraclinicos '!K445&lt;=88),AND('Paraclinicos '!K445&gt;=92,AA446=2)),1,OR(AND('Paraclinicos '!K445&gt;=88,'Paraclinicos '!K445&lt;=92),AND('Paraclinicos '!K445&gt;=93,AA446=0)),0),"")</f>
        <v/>
      </c>
      <c r="AA446" cm="1">
        <f t="array" ref="AA446">_xlfn.IFS('Paraclinicos '!E445="","",'Paraclinicos '!E445="Oxigeno",2,'Paraclinicos '!E445="Aire",0)</f>
        <v>2</v>
      </c>
    </row>
    <row r="447" spans="1:27" x14ac:dyDescent="0.25">
      <c r="A447">
        <f>'Paraclinicos '!A446</f>
        <v>78</v>
      </c>
      <c r="B447" s="3">
        <f>'Paraclinicos '!R446</f>
        <v>44327</v>
      </c>
      <c r="C447" cm="1">
        <f t="array" ref="C447">_xlfn.IFS('Paraclinicos '!Q446="","",'Paraclinicos '!Q446&gt;60,3,'Paraclinicos '!Q446&lt;=60,1)</f>
        <v>3</v>
      </c>
      <c r="D447" t="str">
        <f>IFERROR(IF(INDEX('BD Demog para scores enalazar'!BC$2:BC$3000,MATCH(Formulas!A447,'BD Demog para scores enalazar'!A$2:A$3000,0))=0,"SI","NO"),"")</f>
        <v>SI</v>
      </c>
      <c r="E447" cm="1">
        <f t="array" ref="E447">_xlfn.IFS(D447="","",D447="SI",4,D447="NO",1)</f>
        <v>4</v>
      </c>
      <c r="F447" cm="1">
        <f t="array" ref="F447">_xlfn.IFS('Paraclinicos '!B446="","",'Paraclinicos '!B446&gt;1,1,'Paraclinicos '!B446&lt;=1,3)</f>
        <v>3</v>
      </c>
      <c r="G447" t="str" cm="1">
        <f t="array" ref="G447">_xlfn.IFS('Paraclinicos '!D446="","",AND('Paraclinicos '!D446&gt;=250,'Paraclinicos '!D446&lt;=500),2,'Paraclinicos '!D446&gt;500,3,'Paraclinicos '!D446&lt;250,1)</f>
        <v/>
      </c>
      <c r="H447" s="50">
        <f t="shared" si="19"/>
        <v>10</v>
      </c>
      <c r="I447" cm="1">
        <f t="array" ref="I447">_xlfn.IFS('Paraclinicos '!Q446="","",'Paraclinicos '!Q446&gt;=65,1,'Paraclinicos '!Q446&lt;65,0)</f>
        <v>1</v>
      </c>
      <c r="J447" cm="1">
        <f t="array" ref="J447">_xlfn.IFS('Paraclinicos '!I446="","",'Paraclinicos '!I446&gt;7,1,'Paraclinicos '!I446&lt;=7,0)</f>
        <v>1</v>
      </c>
      <c r="K447" cm="1">
        <f t="array" ref="K447">_xlfn.IFS('Paraclinicos '!W446="","",'Paraclinicos '!W446&lt;=8,1,'Paraclinicos '!W446&gt;8,0)</f>
        <v>1</v>
      </c>
      <c r="L447" cm="1">
        <f t="array" ref="L447">_xlfn.IFS('Paraclinicos '!S446="","",'Paraclinicos '!S446&gt;=30,1,'Paraclinicos '!S446&lt;30,0)</f>
        <v>0</v>
      </c>
      <c r="M447" cm="1">
        <f t="array" ref="M447">_xlfn.IFS(OR('Paraclinicos '!T446="",'Paraclinicos '!U446=""),"",OR('Paraclinicos '!T446&lt;=90,'Paraclinicos '!U446&lt;=60),1,OR('Paraclinicos '!T446&gt;90,'Paraclinicos '!U446&gt;60),0)</f>
        <v>0</v>
      </c>
      <c r="N447" s="45">
        <f t="shared" si="20"/>
        <v>4</v>
      </c>
      <c r="O447" cm="1">
        <f t="array" ref="O447">_xlfn.IFS(OR('Paraclinicos '!M446="",'Paraclinicos '!N446="",'Paraclinicos '!N446=0),"",'Paraclinicos '!M446/'Paraclinicos '!N446&lt;100,4,'Paraclinicos '!M446/'Paraclinicos '!N446&lt;200,3,'Paraclinicos '!M446/'Paraclinicos '!N446&lt;300,2,'Paraclinicos '!M446/'Paraclinicos '!N446&lt;400,1,'Paraclinicos '!M446/'Paraclinicos '!N446&gt;=400,0)</f>
        <v>1</v>
      </c>
      <c r="P447" cm="1">
        <f t="array" ref="P447">_xlfn.IFS('Paraclinicos '!C446="","",'Paraclinicos '!C446&lt;20,4,'Paraclinicos '!C446&lt;50,3,'Paraclinicos '!C446&lt;100,2,'Paraclinicos '!C446&lt;150,1,'Paraclinicos '!C446&gt;150,0)</f>
        <v>0</v>
      </c>
      <c r="Q447" cm="1">
        <f t="array" ref="Q447">_xlfn.IFS('Paraclinicos '!O446="","",'Paraclinicos '!O446&lt;1.2,0,'Paraclinicos '!O446&lt;2,1,'Paraclinicos '!O446&lt;3.5,2,'Paraclinicos '!O446&lt;5,3,'Paraclinicos '!O446&gt;5,4)</f>
        <v>0</v>
      </c>
      <c r="R447" t="str" cm="1">
        <f t="array" ref="R447">_xlfn.IFS('Paraclinicos '!J446="","",'Paraclinicos '!J446&lt;1.2,0,'Paraclinicos '!J446&lt;2,1,'Paraclinicos '!J446&lt;6,2,'Paraclinicos '!J446&lt;12,3,'Paraclinicos '!J446&gt;=12,4)</f>
        <v/>
      </c>
      <c r="S447" cm="1">
        <f t="array" ref="S447">_xlfn.IFS('Paraclinicos '!Y446="","",'Paraclinicos '!Y446&lt;70,1,'Paraclinicos '!Y446&gt;=70,0)</f>
        <v>0</v>
      </c>
      <c r="T447" cm="1">
        <f t="array" ref="T447">_xlfn.IFS('Paraclinicos '!W446="","",'Paraclinicos '!W446&lt;6,4,'Paraclinicos '!W446&lt;10,3,'Paraclinicos '!W446&lt;13,2,'Paraclinicos '!W446&lt;15,1,'Paraclinicos '!W446=15,0)</f>
        <v>4</v>
      </c>
      <c r="U447" s="54">
        <f t="shared" si="18"/>
        <v>5</v>
      </c>
      <c r="V447" cm="1">
        <f t="array" ref="V447">_xlfn.IFS('Paraclinicos '!S446="","",OR('Paraclinicos '!S446&lt;=8,'Paraclinicos '!S446&gt;=25),3,'Paraclinicos '!S446&lt;12,1,'Paraclinicos '!S446&lt;21,0,'Paraclinicos '!S446&lt;25,2)</f>
        <v>0</v>
      </c>
      <c r="W447" t="str">
        <f>IFERROR(IF(INDEX('BD Demog para scores enalazar'!Y$2:'BD Demog para scores enalazar'!Y$3000,MATCH(Formulas!A447,'BD Demog para scores enalazar'!A$2:'BD Demog para scores enalazar'!A$3000,0))=1,"SI","NO"),"")</f>
        <v>NO</v>
      </c>
      <c r="X447" s="9" t="str">
        <f>IFERROR(IF(INDEX('BD Demog para scores enalazar'!AJ$2:'BD Demog para scores enalazar'!AJ$3000,MATCH(Formulas!A447,'BD Demog para scores enalazar'!A$2:'BD Demog para scores enalazar'!A$3000,0))=1,"SI","NO"),"")</f>
        <v>NO</v>
      </c>
      <c r="Y447" cm="1">
        <f t="array" ref="Y447">IF(AND(W447="NO",X447="NO"),_xlfn.IFS('Paraclinicos '!K446&lt;=91,3,'Paraclinicos '!K446&lt;94,2,'Paraclinicos '!K446&lt;96,1,'Paraclinicos '!K446&gt;=96,0),"")</f>
        <v>2</v>
      </c>
      <c r="Z447" t="str" cm="1">
        <f t="array" ref="Z447">IF(OR(W447="SI",X447="SI"),_xlfn.IFS(OR(AND('Paraclinicos '!K446&lt;=83),AND('Paraclinicos '!K446&gt;=97,AA447=2)),3,OR(AND('Paraclinicos '!K446&lt;=86),AND('Paraclinicos '!K446&gt;=94,AA447=2)),2,OR(AND('Paraclinicos '!K446&lt;=88),AND('Paraclinicos '!K446&gt;=92,AA447=2)),1,OR(AND('Paraclinicos '!K446&gt;=88,'Paraclinicos '!K446&lt;=92),AND('Paraclinicos '!K446&gt;=93,AA447=0)),0),"")</f>
        <v/>
      </c>
      <c r="AA447" cm="1">
        <f t="array" ref="AA447">_xlfn.IFS('Paraclinicos '!E446="","",'Paraclinicos '!E446="Oxigeno",2,'Paraclinicos '!E446="Aire",0)</f>
        <v>2</v>
      </c>
    </row>
    <row r="448" spans="1:27" x14ac:dyDescent="0.25">
      <c r="A448">
        <f>'Paraclinicos '!A447</f>
        <v>78</v>
      </c>
      <c r="B448" s="3">
        <f>'Paraclinicos '!R447</f>
        <v>44328</v>
      </c>
      <c r="C448" cm="1">
        <f t="array" ref="C448">_xlfn.IFS('Paraclinicos '!Q447="","",'Paraclinicos '!Q447&gt;60,3,'Paraclinicos '!Q447&lt;=60,1)</f>
        <v>3</v>
      </c>
      <c r="D448" t="str">
        <f>IFERROR(IF(INDEX('BD Demog para scores enalazar'!BC$2:BC$3000,MATCH(Formulas!A448,'BD Demog para scores enalazar'!A$2:A$3000,0))=0,"SI","NO"),"")</f>
        <v>SI</v>
      </c>
      <c r="E448" cm="1">
        <f t="array" ref="E448">_xlfn.IFS(D448="","",D448="SI",4,D448="NO",1)</f>
        <v>4</v>
      </c>
      <c r="F448" cm="1">
        <f t="array" ref="F448">_xlfn.IFS('Paraclinicos '!B447="","",'Paraclinicos '!B447&gt;1,1,'Paraclinicos '!B447&lt;=1,3)</f>
        <v>3</v>
      </c>
      <c r="G448" cm="1">
        <f t="array" ref="G448">_xlfn.IFS('Paraclinicos '!D447="","",AND('Paraclinicos '!D447&gt;=250,'Paraclinicos '!D447&lt;=500),2,'Paraclinicos '!D447&gt;500,3,'Paraclinicos '!D447&lt;250,1)</f>
        <v>2</v>
      </c>
      <c r="H448" s="50">
        <f t="shared" si="19"/>
        <v>12</v>
      </c>
      <c r="I448" cm="1">
        <f t="array" ref="I448">_xlfn.IFS('Paraclinicos '!Q447="","",'Paraclinicos '!Q447&gt;=65,1,'Paraclinicos '!Q447&lt;65,0)</f>
        <v>1</v>
      </c>
      <c r="J448" cm="1">
        <f t="array" ref="J448">_xlfn.IFS('Paraclinicos '!I447="","",'Paraclinicos '!I447&gt;7,1,'Paraclinicos '!I447&lt;=7,0)</f>
        <v>1</v>
      </c>
      <c r="K448" cm="1">
        <f t="array" ref="K448">_xlfn.IFS('Paraclinicos '!W447="","",'Paraclinicos '!W447&lt;=8,1,'Paraclinicos '!W447&gt;8,0)</f>
        <v>1</v>
      </c>
      <c r="L448" cm="1">
        <f t="array" ref="L448">_xlfn.IFS('Paraclinicos '!S447="","",'Paraclinicos '!S447&gt;=30,1,'Paraclinicos '!S447&lt;30,0)</f>
        <v>0</v>
      </c>
      <c r="M448" cm="1">
        <f t="array" ref="M448">_xlfn.IFS(OR('Paraclinicos '!T447="",'Paraclinicos '!U447=""),"",OR('Paraclinicos '!T447&lt;=90,'Paraclinicos '!U447&lt;=60),1,OR('Paraclinicos '!T447&gt;90,'Paraclinicos '!U447&gt;60),0)</f>
        <v>0</v>
      </c>
      <c r="N448" s="45">
        <f t="shared" si="20"/>
        <v>4</v>
      </c>
      <c r="O448" cm="1">
        <f t="array" ref="O448">_xlfn.IFS(OR('Paraclinicos '!M447="",'Paraclinicos '!N447="",'Paraclinicos '!N447=0),"",'Paraclinicos '!M447/'Paraclinicos '!N447&lt;100,4,'Paraclinicos '!M447/'Paraclinicos '!N447&lt;200,3,'Paraclinicos '!M447/'Paraclinicos '!N447&lt;300,2,'Paraclinicos '!M447/'Paraclinicos '!N447&lt;400,1,'Paraclinicos '!M447/'Paraclinicos '!N447&gt;=400,0)</f>
        <v>1</v>
      </c>
      <c r="P448" cm="1">
        <f t="array" ref="P448">_xlfn.IFS('Paraclinicos '!C447="","",'Paraclinicos '!C447&lt;20,4,'Paraclinicos '!C447&lt;50,3,'Paraclinicos '!C447&lt;100,2,'Paraclinicos '!C447&lt;150,1,'Paraclinicos '!C447&gt;150,0)</f>
        <v>0</v>
      </c>
      <c r="Q448" cm="1">
        <f t="array" ref="Q448">_xlfn.IFS('Paraclinicos '!O447="","",'Paraclinicos '!O447&lt;1.2,0,'Paraclinicos '!O447&lt;2,1,'Paraclinicos '!O447&lt;3.5,2,'Paraclinicos '!O447&lt;5,3,'Paraclinicos '!O447&gt;5,4)</f>
        <v>0</v>
      </c>
      <c r="R448" cm="1">
        <f t="array" ref="R448">_xlfn.IFS('Paraclinicos '!J447="","",'Paraclinicos '!J447&lt;1.2,0,'Paraclinicos '!J447&lt;2,1,'Paraclinicos '!J447&lt;6,2,'Paraclinicos '!J447&lt;12,3,'Paraclinicos '!J447&gt;=12,4)</f>
        <v>0</v>
      </c>
      <c r="S448" cm="1">
        <f t="array" ref="S448">_xlfn.IFS('Paraclinicos '!Y447="","",'Paraclinicos '!Y447&lt;70,1,'Paraclinicos '!Y447&gt;=70,0)</f>
        <v>0</v>
      </c>
      <c r="T448" cm="1">
        <f t="array" ref="T448">_xlfn.IFS('Paraclinicos '!W447="","",'Paraclinicos '!W447&lt;6,4,'Paraclinicos '!W447&lt;10,3,'Paraclinicos '!W447&lt;13,2,'Paraclinicos '!W447&lt;15,1,'Paraclinicos '!W447=15,0)</f>
        <v>4</v>
      </c>
      <c r="U448" s="54">
        <f t="shared" si="18"/>
        <v>5</v>
      </c>
      <c r="V448" cm="1">
        <f t="array" ref="V448">_xlfn.IFS('Paraclinicos '!S447="","",OR('Paraclinicos '!S447&lt;=8,'Paraclinicos '!S447&gt;=25),3,'Paraclinicos '!S447&lt;12,1,'Paraclinicos '!S447&lt;21,0,'Paraclinicos '!S447&lt;25,2)</f>
        <v>2</v>
      </c>
      <c r="W448" t="str">
        <f>IFERROR(IF(INDEX('BD Demog para scores enalazar'!Y$2:'BD Demog para scores enalazar'!Y$3000,MATCH(Formulas!A448,'BD Demog para scores enalazar'!A$2:'BD Demog para scores enalazar'!A$3000,0))=1,"SI","NO"),"")</f>
        <v>NO</v>
      </c>
      <c r="X448" s="9" t="str">
        <f>IFERROR(IF(INDEX('BD Demog para scores enalazar'!AJ$2:'BD Demog para scores enalazar'!AJ$3000,MATCH(Formulas!A448,'BD Demog para scores enalazar'!A$2:'BD Demog para scores enalazar'!A$3000,0))=1,"SI","NO"),"")</f>
        <v>NO</v>
      </c>
      <c r="Y448" cm="1">
        <f t="array" ref="Y448">IF(AND(W448="NO",X448="NO"),_xlfn.IFS('Paraclinicos '!K447&lt;=91,3,'Paraclinicos '!K447&lt;94,2,'Paraclinicos '!K447&lt;96,1,'Paraclinicos '!K447&gt;=96,0),"")</f>
        <v>2</v>
      </c>
      <c r="Z448" t="str" cm="1">
        <f t="array" ref="Z448">IF(OR(W448="SI",X448="SI"),_xlfn.IFS(OR(AND('Paraclinicos '!K447&lt;=83),AND('Paraclinicos '!K447&gt;=97,AA448=2)),3,OR(AND('Paraclinicos '!K447&lt;=86),AND('Paraclinicos '!K447&gt;=94,AA448=2)),2,OR(AND('Paraclinicos '!K447&lt;=88),AND('Paraclinicos '!K447&gt;=92,AA448=2)),1,OR(AND('Paraclinicos '!K447&gt;=88,'Paraclinicos '!K447&lt;=92),AND('Paraclinicos '!K447&gt;=93,AA448=0)),0),"")</f>
        <v/>
      </c>
      <c r="AA448" cm="1">
        <f t="array" ref="AA448">_xlfn.IFS('Paraclinicos '!E447="","",'Paraclinicos '!E447="Oxigeno",2,'Paraclinicos '!E447="Aire",0)</f>
        <v>2</v>
      </c>
    </row>
    <row r="449" spans="1:27" x14ac:dyDescent="0.25">
      <c r="A449">
        <f>'Paraclinicos '!A448</f>
        <v>78</v>
      </c>
      <c r="B449" s="3">
        <f>'Paraclinicos '!R448</f>
        <v>44329</v>
      </c>
      <c r="C449" cm="1">
        <f t="array" ref="C449">_xlfn.IFS('Paraclinicos '!Q448="","",'Paraclinicos '!Q448&gt;60,3,'Paraclinicos '!Q448&lt;=60,1)</f>
        <v>3</v>
      </c>
      <c r="D449" t="str">
        <f>IFERROR(IF(INDEX('BD Demog para scores enalazar'!BC$2:BC$3000,MATCH(Formulas!A449,'BD Demog para scores enalazar'!A$2:A$3000,0))=0,"SI","NO"),"")</f>
        <v>SI</v>
      </c>
      <c r="E449" cm="1">
        <f t="array" ref="E449">_xlfn.IFS(D449="","",D449="SI",4,D449="NO",1)</f>
        <v>4</v>
      </c>
      <c r="F449" cm="1">
        <f t="array" ref="F449">_xlfn.IFS('Paraclinicos '!B448="","",'Paraclinicos '!B448&gt;1,1,'Paraclinicos '!B448&lt;=1,3)</f>
        <v>3</v>
      </c>
      <c r="G449" cm="1">
        <f t="array" ref="G449">_xlfn.IFS('Paraclinicos '!D448="","",AND('Paraclinicos '!D448&gt;=250,'Paraclinicos '!D448&lt;=500),2,'Paraclinicos '!D448&gt;500,3,'Paraclinicos '!D448&lt;250,1)</f>
        <v>2</v>
      </c>
      <c r="H449" s="50">
        <f t="shared" si="19"/>
        <v>12</v>
      </c>
      <c r="I449" cm="1">
        <f t="array" ref="I449">_xlfn.IFS('Paraclinicos '!Q448="","",'Paraclinicos '!Q448&gt;=65,1,'Paraclinicos '!Q448&lt;65,0)</f>
        <v>1</v>
      </c>
      <c r="J449" cm="1">
        <f t="array" ref="J449">_xlfn.IFS('Paraclinicos '!I448="","",'Paraclinicos '!I448&gt;7,1,'Paraclinicos '!I448&lt;=7,0)</f>
        <v>1</v>
      </c>
      <c r="K449" cm="1">
        <f t="array" ref="K449">_xlfn.IFS('Paraclinicos '!W448="","",'Paraclinicos '!W448&lt;=8,1,'Paraclinicos '!W448&gt;8,0)</f>
        <v>1</v>
      </c>
      <c r="L449" cm="1">
        <f t="array" ref="L449">_xlfn.IFS('Paraclinicos '!S448="","",'Paraclinicos '!S448&gt;=30,1,'Paraclinicos '!S448&lt;30,0)</f>
        <v>0</v>
      </c>
      <c r="M449" cm="1">
        <f t="array" ref="M449">_xlfn.IFS(OR('Paraclinicos '!T448="",'Paraclinicos '!U448=""),"",OR('Paraclinicos '!T448&lt;=90,'Paraclinicos '!U448&lt;=60),1,OR('Paraclinicos '!T448&gt;90,'Paraclinicos '!U448&gt;60),0)</f>
        <v>0</v>
      </c>
      <c r="N449" s="45">
        <f t="shared" si="20"/>
        <v>4</v>
      </c>
      <c r="O449" cm="1">
        <f t="array" ref="O449">_xlfn.IFS(OR('Paraclinicos '!M448="",'Paraclinicos '!N448="",'Paraclinicos '!N448=0),"",'Paraclinicos '!M448/'Paraclinicos '!N448&lt;100,4,'Paraclinicos '!M448/'Paraclinicos '!N448&lt;200,3,'Paraclinicos '!M448/'Paraclinicos '!N448&lt;300,2,'Paraclinicos '!M448/'Paraclinicos '!N448&lt;400,1,'Paraclinicos '!M448/'Paraclinicos '!N448&gt;=400,0)</f>
        <v>2</v>
      </c>
      <c r="P449" cm="1">
        <f t="array" ref="P449">_xlfn.IFS('Paraclinicos '!C448="","",'Paraclinicos '!C448&lt;20,4,'Paraclinicos '!C448&lt;50,3,'Paraclinicos '!C448&lt;100,2,'Paraclinicos '!C448&lt;150,1,'Paraclinicos '!C448&gt;150,0)</f>
        <v>0</v>
      </c>
      <c r="Q449" cm="1">
        <f t="array" ref="Q449">_xlfn.IFS('Paraclinicos '!O448="","",'Paraclinicos '!O448&lt;1.2,0,'Paraclinicos '!O448&lt;2,1,'Paraclinicos '!O448&lt;3.5,2,'Paraclinicos '!O448&lt;5,3,'Paraclinicos '!O448&gt;5,4)</f>
        <v>0</v>
      </c>
      <c r="R449" cm="1">
        <f t="array" ref="R449">_xlfn.IFS('Paraclinicos '!J448="","",'Paraclinicos '!J448&lt;1.2,0,'Paraclinicos '!J448&lt;2,1,'Paraclinicos '!J448&lt;6,2,'Paraclinicos '!J448&lt;12,3,'Paraclinicos '!J448&gt;=12,4)</f>
        <v>0</v>
      </c>
      <c r="S449" cm="1">
        <f t="array" ref="S449">_xlfn.IFS('Paraclinicos '!Y448="","",'Paraclinicos '!Y448&lt;70,1,'Paraclinicos '!Y448&gt;=70,0)</f>
        <v>0</v>
      </c>
      <c r="T449" cm="1">
        <f t="array" ref="T449">_xlfn.IFS('Paraclinicos '!W448="","",'Paraclinicos '!W448&lt;6,4,'Paraclinicos '!W448&lt;10,3,'Paraclinicos '!W448&lt;13,2,'Paraclinicos '!W448&lt;15,1,'Paraclinicos '!W448=15,0)</f>
        <v>4</v>
      </c>
      <c r="U449" s="54">
        <f t="shared" si="18"/>
        <v>6</v>
      </c>
      <c r="V449" cm="1">
        <f t="array" ref="V449">_xlfn.IFS('Paraclinicos '!S448="","",OR('Paraclinicos '!S448&lt;=8,'Paraclinicos '!S448&gt;=25),3,'Paraclinicos '!S448&lt;12,1,'Paraclinicos '!S448&lt;21,0,'Paraclinicos '!S448&lt;25,2)</f>
        <v>2</v>
      </c>
      <c r="W449" t="str">
        <f>IFERROR(IF(INDEX('BD Demog para scores enalazar'!Y$2:'BD Demog para scores enalazar'!Y$3000,MATCH(Formulas!A449,'BD Demog para scores enalazar'!A$2:'BD Demog para scores enalazar'!A$3000,0))=1,"SI","NO"),"")</f>
        <v>NO</v>
      </c>
      <c r="X449" s="9" t="str">
        <f>IFERROR(IF(INDEX('BD Demog para scores enalazar'!AJ$2:'BD Demog para scores enalazar'!AJ$3000,MATCH(Formulas!A449,'BD Demog para scores enalazar'!A$2:'BD Demog para scores enalazar'!A$3000,0))=1,"SI","NO"),"")</f>
        <v>NO</v>
      </c>
      <c r="Y449" cm="1">
        <f t="array" ref="Y449">IF(AND(W449="NO",X449="NO"),_xlfn.IFS('Paraclinicos '!K448&lt;=91,3,'Paraclinicos '!K448&lt;94,2,'Paraclinicos '!K448&lt;96,1,'Paraclinicos '!K448&gt;=96,0),"")</f>
        <v>3</v>
      </c>
      <c r="Z449" t="str" cm="1">
        <f t="array" ref="Z449">IF(OR(W449="SI",X449="SI"),_xlfn.IFS(OR(AND('Paraclinicos '!K448&lt;=83),AND('Paraclinicos '!K448&gt;=97,AA449=2)),3,OR(AND('Paraclinicos '!K448&lt;=86),AND('Paraclinicos '!K448&gt;=94,AA449=2)),2,OR(AND('Paraclinicos '!K448&lt;=88),AND('Paraclinicos '!K448&gt;=92,AA449=2)),1,OR(AND('Paraclinicos '!K448&gt;=88,'Paraclinicos '!K448&lt;=92),AND('Paraclinicos '!K448&gt;=93,AA449=0)),0),"")</f>
        <v/>
      </c>
      <c r="AA449" cm="1">
        <f t="array" ref="AA449">_xlfn.IFS('Paraclinicos '!E448="","",'Paraclinicos '!E448="Oxigeno",2,'Paraclinicos '!E448="Aire",0)</f>
        <v>2</v>
      </c>
    </row>
    <row r="450" spans="1:27" x14ac:dyDescent="0.25">
      <c r="A450">
        <f>'Paraclinicos '!A449</f>
        <v>78</v>
      </c>
      <c r="B450" s="3">
        <f>'Paraclinicos '!R449</f>
        <v>44331</v>
      </c>
      <c r="C450" cm="1">
        <f t="array" ref="C450">_xlfn.IFS('Paraclinicos '!Q449="","",'Paraclinicos '!Q449&gt;60,3,'Paraclinicos '!Q449&lt;=60,1)</f>
        <v>3</v>
      </c>
      <c r="D450" t="str">
        <f>IFERROR(IF(INDEX('BD Demog para scores enalazar'!BC$2:BC$3000,MATCH(Formulas!A450,'BD Demog para scores enalazar'!A$2:A$3000,0))=0,"SI","NO"),"")</f>
        <v>SI</v>
      </c>
      <c r="E450" cm="1">
        <f t="array" ref="E450">_xlfn.IFS(D450="","",D450="SI",4,D450="NO",1)</f>
        <v>4</v>
      </c>
      <c r="F450" cm="1">
        <f t="array" ref="F450">_xlfn.IFS('Paraclinicos '!B449="","",'Paraclinicos '!B449&gt;1,1,'Paraclinicos '!B449&lt;=1,3)</f>
        <v>1</v>
      </c>
      <c r="G450" t="str" cm="1">
        <f t="array" ref="G450">_xlfn.IFS('Paraclinicos '!D449="","",AND('Paraclinicos '!D449&gt;=250,'Paraclinicos '!D449&lt;=500),2,'Paraclinicos '!D449&gt;500,3,'Paraclinicos '!D449&lt;250,1)</f>
        <v/>
      </c>
      <c r="H450" s="50">
        <f t="shared" si="19"/>
        <v>8</v>
      </c>
      <c r="I450" cm="1">
        <f t="array" ref="I450">_xlfn.IFS('Paraclinicos '!Q449="","",'Paraclinicos '!Q449&gt;=65,1,'Paraclinicos '!Q449&lt;65,0)</f>
        <v>1</v>
      </c>
      <c r="J450" cm="1">
        <f t="array" ref="J450">_xlfn.IFS('Paraclinicos '!I449="","",'Paraclinicos '!I449&gt;7,1,'Paraclinicos '!I449&lt;=7,0)</f>
        <v>1</v>
      </c>
      <c r="K450" cm="1">
        <f t="array" ref="K450">_xlfn.IFS('Paraclinicos '!W449="","",'Paraclinicos '!W449&lt;=8,1,'Paraclinicos '!W449&gt;8,0)</f>
        <v>1</v>
      </c>
      <c r="L450" cm="1">
        <f t="array" ref="L450">_xlfn.IFS('Paraclinicos '!S449="","",'Paraclinicos '!S449&gt;=30,1,'Paraclinicos '!S449&lt;30,0)</f>
        <v>0</v>
      </c>
      <c r="M450" cm="1">
        <f t="array" ref="M450">_xlfn.IFS(OR('Paraclinicos '!T449="",'Paraclinicos '!U449=""),"",OR('Paraclinicos '!T449&lt;=90,'Paraclinicos '!U449&lt;=60),1,OR('Paraclinicos '!T449&gt;90,'Paraclinicos '!U449&gt;60),0)</f>
        <v>1</v>
      </c>
      <c r="N450" s="45">
        <f t="shared" si="20"/>
        <v>5</v>
      </c>
      <c r="O450" cm="1">
        <f t="array" ref="O450">_xlfn.IFS(OR('Paraclinicos '!M449="",'Paraclinicos '!N449="",'Paraclinicos '!N449=0),"",'Paraclinicos '!M449/'Paraclinicos '!N449&lt;100,4,'Paraclinicos '!M449/'Paraclinicos '!N449&lt;200,3,'Paraclinicos '!M449/'Paraclinicos '!N449&lt;300,2,'Paraclinicos '!M449/'Paraclinicos '!N449&lt;400,1,'Paraclinicos '!M449/'Paraclinicos '!N449&gt;=400,0)</f>
        <v>3</v>
      </c>
      <c r="P450" cm="1">
        <f t="array" ref="P450">_xlfn.IFS('Paraclinicos '!C449="","",'Paraclinicos '!C449&lt;20,4,'Paraclinicos '!C449&lt;50,3,'Paraclinicos '!C449&lt;100,2,'Paraclinicos '!C449&lt;150,1,'Paraclinicos '!C449&gt;150,0)</f>
        <v>0</v>
      </c>
      <c r="Q450" cm="1">
        <f t="array" ref="Q450">_xlfn.IFS('Paraclinicos '!O449="","",'Paraclinicos '!O449&lt;1.2,0,'Paraclinicos '!O449&lt;2,1,'Paraclinicos '!O449&lt;3.5,2,'Paraclinicos '!O449&lt;5,3,'Paraclinicos '!O449&gt;5,4)</f>
        <v>0</v>
      </c>
      <c r="R450" cm="1">
        <f t="array" ref="R450">_xlfn.IFS('Paraclinicos '!J449="","",'Paraclinicos '!J449&lt;1.2,0,'Paraclinicos '!J449&lt;2,1,'Paraclinicos '!J449&lt;6,2,'Paraclinicos '!J449&lt;12,3,'Paraclinicos '!J449&gt;=12,4)</f>
        <v>0</v>
      </c>
      <c r="S450" cm="1">
        <f t="array" ref="S450">_xlfn.IFS('Paraclinicos '!Y449="","",'Paraclinicos '!Y449&lt;70,1,'Paraclinicos '!Y449&gt;=70,0)</f>
        <v>0</v>
      </c>
      <c r="T450" cm="1">
        <f t="array" ref="T450">_xlfn.IFS('Paraclinicos '!W449="","",'Paraclinicos '!W449&lt;6,4,'Paraclinicos '!W449&lt;10,3,'Paraclinicos '!W449&lt;13,2,'Paraclinicos '!W449&lt;15,1,'Paraclinicos '!W449=15,0)</f>
        <v>4</v>
      </c>
      <c r="U450" s="54">
        <f t="shared" si="18"/>
        <v>7</v>
      </c>
      <c r="V450" cm="1">
        <f t="array" ref="V450">_xlfn.IFS('Paraclinicos '!S449="","",OR('Paraclinicos '!S449&lt;=8,'Paraclinicos '!S449&gt;=25),3,'Paraclinicos '!S449&lt;12,1,'Paraclinicos '!S449&lt;21,0,'Paraclinicos '!S449&lt;25,2)</f>
        <v>0</v>
      </c>
      <c r="W450" t="str">
        <f>IFERROR(IF(INDEX('BD Demog para scores enalazar'!Y$2:'BD Demog para scores enalazar'!Y$3000,MATCH(Formulas!A450,'BD Demog para scores enalazar'!A$2:'BD Demog para scores enalazar'!A$3000,0))=1,"SI","NO"),"")</f>
        <v>NO</v>
      </c>
      <c r="X450" s="9" t="str">
        <f>IFERROR(IF(INDEX('BD Demog para scores enalazar'!AJ$2:'BD Demog para scores enalazar'!AJ$3000,MATCH(Formulas!A450,'BD Demog para scores enalazar'!A$2:'BD Demog para scores enalazar'!A$3000,0))=1,"SI","NO"),"")</f>
        <v>NO</v>
      </c>
      <c r="Y450" cm="1">
        <f t="array" ref="Y450">IF(AND(W450="NO",X450="NO"),_xlfn.IFS('Paraclinicos '!K449&lt;=91,3,'Paraclinicos '!K449&lt;94,2,'Paraclinicos '!K449&lt;96,1,'Paraclinicos '!K449&gt;=96,0),"")</f>
        <v>3</v>
      </c>
      <c r="Z450" t="str" cm="1">
        <f t="array" ref="Z450">IF(OR(W450="SI",X450="SI"),_xlfn.IFS(OR(AND('Paraclinicos '!K449&lt;=83),AND('Paraclinicos '!K449&gt;=97,AA450=2)),3,OR(AND('Paraclinicos '!K449&lt;=86),AND('Paraclinicos '!K449&gt;=94,AA450=2)),2,OR(AND('Paraclinicos '!K449&lt;=88),AND('Paraclinicos '!K449&gt;=92,AA450=2)),1,OR(AND('Paraclinicos '!K449&gt;=88,'Paraclinicos '!K449&lt;=92),AND('Paraclinicos '!K449&gt;=93,AA450=0)),0),"")</f>
        <v/>
      </c>
      <c r="AA450" cm="1">
        <f t="array" ref="AA450">_xlfn.IFS('Paraclinicos '!E449="","",'Paraclinicos '!E449="Oxigeno",2,'Paraclinicos '!E449="Aire",0)</f>
        <v>2</v>
      </c>
    </row>
    <row r="451" spans="1:27" x14ac:dyDescent="0.25">
      <c r="A451">
        <f>'Paraclinicos '!A450</f>
        <v>78</v>
      </c>
      <c r="B451" s="3">
        <f>'Paraclinicos '!R450</f>
        <v>44333</v>
      </c>
      <c r="C451" cm="1">
        <f t="array" ref="C451">_xlfn.IFS('Paraclinicos '!Q450="","",'Paraclinicos '!Q450&gt;60,3,'Paraclinicos '!Q450&lt;=60,1)</f>
        <v>3</v>
      </c>
      <c r="D451" t="str">
        <f>IFERROR(IF(INDEX('BD Demog para scores enalazar'!BC$2:BC$3000,MATCH(Formulas!A451,'BD Demog para scores enalazar'!A$2:A$3000,0))=0,"SI","NO"),"")</f>
        <v>SI</v>
      </c>
      <c r="E451" cm="1">
        <f t="array" ref="E451">_xlfn.IFS(D451="","",D451="SI",4,D451="NO",1)</f>
        <v>4</v>
      </c>
      <c r="F451" cm="1">
        <f t="array" ref="F451">_xlfn.IFS('Paraclinicos '!B450="","",'Paraclinicos '!B450&gt;1,1,'Paraclinicos '!B450&lt;=1,3)</f>
        <v>1</v>
      </c>
      <c r="G451" t="str" cm="1">
        <f t="array" ref="G451">_xlfn.IFS('Paraclinicos '!D450="","",AND('Paraclinicos '!D450&gt;=250,'Paraclinicos '!D450&lt;=500),2,'Paraclinicos '!D450&gt;500,3,'Paraclinicos '!D450&lt;250,1)</f>
        <v/>
      </c>
      <c r="H451" s="50">
        <f t="shared" si="19"/>
        <v>8</v>
      </c>
      <c r="I451" cm="1">
        <f t="array" ref="I451">_xlfn.IFS('Paraclinicos '!Q450="","",'Paraclinicos '!Q450&gt;=65,1,'Paraclinicos '!Q450&lt;65,0)</f>
        <v>1</v>
      </c>
      <c r="J451" cm="1">
        <f t="array" ref="J451">_xlfn.IFS('Paraclinicos '!I450="","",'Paraclinicos '!I450&gt;7,1,'Paraclinicos '!I450&lt;=7,0)</f>
        <v>1</v>
      </c>
      <c r="K451" cm="1">
        <f t="array" ref="K451">_xlfn.IFS('Paraclinicos '!W450="","",'Paraclinicos '!W450&lt;=8,1,'Paraclinicos '!W450&gt;8,0)</f>
        <v>1</v>
      </c>
      <c r="L451" cm="1">
        <f t="array" ref="L451">_xlfn.IFS('Paraclinicos '!S450="","",'Paraclinicos '!S450&gt;=30,1,'Paraclinicos '!S450&lt;30,0)</f>
        <v>0</v>
      </c>
      <c r="M451" cm="1">
        <f t="array" ref="M451">_xlfn.IFS(OR('Paraclinicos '!T450="",'Paraclinicos '!U450=""),"",OR('Paraclinicos '!T450&lt;=90,'Paraclinicos '!U450&lt;=60),1,OR('Paraclinicos '!T450&gt;90,'Paraclinicos '!U450&gt;60),0)</f>
        <v>0</v>
      </c>
      <c r="N451" s="45">
        <f t="shared" si="20"/>
        <v>5</v>
      </c>
      <c r="O451" cm="1">
        <f t="array" ref="O451">_xlfn.IFS(OR('Paraclinicos '!M450="",'Paraclinicos '!N450="",'Paraclinicos '!N450=0),"",'Paraclinicos '!M450/'Paraclinicos '!N450&lt;100,4,'Paraclinicos '!M450/'Paraclinicos '!N450&lt;200,3,'Paraclinicos '!M450/'Paraclinicos '!N450&lt;300,2,'Paraclinicos '!M450/'Paraclinicos '!N450&lt;400,1,'Paraclinicos '!M450/'Paraclinicos '!N450&gt;=400,0)</f>
        <v>2</v>
      </c>
      <c r="P451" cm="1">
        <f t="array" ref="P451">_xlfn.IFS('Paraclinicos '!C450="","",'Paraclinicos '!C450&lt;20,4,'Paraclinicos '!C450&lt;50,3,'Paraclinicos '!C450&lt;100,2,'Paraclinicos '!C450&lt;150,1,'Paraclinicos '!C450&gt;150,0)</f>
        <v>0</v>
      </c>
      <c r="Q451" cm="1">
        <f t="array" ref="Q451">_xlfn.IFS('Paraclinicos '!O450="","",'Paraclinicos '!O450&lt;1.2,0,'Paraclinicos '!O450&lt;2,1,'Paraclinicos '!O450&lt;3.5,2,'Paraclinicos '!O450&lt;5,3,'Paraclinicos '!O450&gt;5,4)</f>
        <v>0</v>
      </c>
      <c r="R451" t="str" cm="1">
        <f t="array" ref="R451">_xlfn.IFS('Paraclinicos '!J450="","",'Paraclinicos '!J450&lt;1.2,0,'Paraclinicos '!J450&lt;2,1,'Paraclinicos '!J450&lt;6,2,'Paraclinicos '!J450&lt;12,3,'Paraclinicos '!J450&gt;=12,4)</f>
        <v/>
      </c>
      <c r="S451" cm="1">
        <f t="array" ref="S451">_xlfn.IFS('Paraclinicos '!Y450="","",'Paraclinicos '!Y450&lt;70,1,'Paraclinicos '!Y450&gt;=70,0)</f>
        <v>0</v>
      </c>
      <c r="T451" cm="1">
        <f t="array" ref="T451">_xlfn.IFS('Paraclinicos '!W450="","",'Paraclinicos '!W450&lt;6,4,'Paraclinicos '!W450&lt;10,3,'Paraclinicos '!W450&lt;13,2,'Paraclinicos '!W450&lt;15,1,'Paraclinicos '!W450=15,0)</f>
        <v>4</v>
      </c>
      <c r="U451" s="54">
        <f t="shared" ref="U451:U514" si="21">IF(AND(O451="",P451="",Q451="",R451="",S451="",T451=""),"",SUM(O451:T451))</f>
        <v>6</v>
      </c>
      <c r="V451" cm="1">
        <f t="array" ref="V451">_xlfn.IFS('Paraclinicos '!S450="","",OR('Paraclinicos '!S450&lt;=8,'Paraclinicos '!S450&gt;=25),3,'Paraclinicos '!S450&lt;12,1,'Paraclinicos '!S450&lt;21,0,'Paraclinicos '!S450&lt;25,2)</f>
        <v>2</v>
      </c>
      <c r="W451" t="str">
        <f>IFERROR(IF(INDEX('BD Demog para scores enalazar'!Y$2:'BD Demog para scores enalazar'!Y$3000,MATCH(Formulas!A451,'BD Demog para scores enalazar'!A$2:'BD Demog para scores enalazar'!A$3000,0))=1,"SI","NO"),"")</f>
        <v>NO</v>
      </c>
      <c r="X451" s="9" t="str">
        <f>IFERROR(IF(INDEX('BD Demog para scores enalazar'!AJ$2:'BD Demog para scores enalazar'!AJ$3000,MATCH(Formulas!A451,'BD Demog para scores enalazar'!A$2:'BD Demog para scores enalazar'!A$3000,0))=1,"SI","NO"),"")</f>
        <v>NO</v>
      </c>
      <c r="Y451" cm="1">
        <f t="array" ref="Y451">IF(AND(W451="NO",X451="NO"),_xlfn.IFS('Paraclinicos '!K450&lt;=91,3,'Paraclinicos '!K450&lt;94,2,'Paraclinicos '!K450&lt;96,1,'Paraclinicos '!K450&gt;=96,0),"")</f>
        <v>3</v>
      </c>
      <c r="Z451" t="str" cm="1">
        <f t="array" ref="Z451">IF(OR(W451="SI",X451="SI"),_xlfn.IFS(OR(AND('Paraclinicos '!K450&lt;=83),AND('Paraclinicos '!K450&gt;=97,AA451=2)),3,OR(AND('Paraclinicos '!K450&lt;=86),AND('Paraclinicos '!K450&gt;=94,AA451=2)),2,OR(AND('Paraclinicos '!K450&lt;=88),AND('Paraclinicos '!K450&gt;=92,AA451=2)),1,OR(AND('Paraclinicos '!K450&gt;=88,'Paraclinicos '!K450&lt;=92),AND('Paraclinicos '!K450&gt;=93,AA451=0)),0),"")</f>
        <v/>
      </c>
      <c r="AA451" cm="1">
        <f t="array" ref="AA451">_xlfn.IFS('Paraclinicos '!E450="","",'Paraclinicos '!E450="Oxigeno",2,'Paraclinicos '!E450="Aire",0)</f>
        <v>2</v>
      </c>
    </row>
    <row r="452" spans="1:27" x14ac:dyDescent="0.25">
      <c r="A452">
        <f>'Paraclinicos '!A451</f>
        <v>78</v>
      </c>
      <c r="B452" s="3">
        <f>'Paraclinicos '!R451</f>
        <v>44334</v>
      </c>
      <c r="C452" cm="1">
        <f t="array" ref="C452">_xlfn.IFS('Paraclinicos '!Q451="","",'Paraclinicos '!Q451&gt;60,3,'Paraclinicos '!Q451&lt;=60,1)</f>
        <v>3</v>
      </c>
      <c r="D452" t="str">
        <f>IFERROR(IF(INDEX('BD Demog para scores enalazar'!BC$2:BC$3000,MATCH(Formulas!A452,'BD Demog para scores enalazar'!A$2:A$3000,0))=0,"SI","NO"),"")</f>
        <v>SI</v>
      </c>
      <c r="E452" cm="1">
        <f t="array" ref="E452">_xlfn.IFS(D452="","",D452="SI",4,D452="NO",1)</f>
        <v>4</v>
      </c>
      <c r="F452" cm="1">
        <f t="array" ref="F452">_xlfn.IFS('Paraclinicos '!B451="","",'Paraclinicos '!B451&gt;1,1,'Paraclinicos '!B451&lt;=1,3)</f>
        <v>1</v>
      </c>
      <c r="G452" t="str" cm="1">
        <f t="array" ref="G452">_xlfn.IFS('Paraclinicos '!D451="","",AND('Paraclinicos '!D451&gt;=250,'Paraclinicos '!D451&lt;=500),2,'Paraclinicos '!D451&gt;500,3,'Paraclinicos '!D451&lt;250,1)</f>
        <v/>
      </c>
      <c r="H452" s="50">
        <f t="shared" ref="H452:H515" si="22">IF(AND(C452="",E452="",F452="",G452=""),"",SUM(C452,E452:G452))</f>
        <v>8</v>
      </c>
      <c r="I452" cm="1">
        <f t="array" ref="I452">_xlfn.IFS('Paraclinicos '!Q451="","",'Paraclinicos '!Q451&gt;=65,1,'Paraclinicos '!Q451&lt;65,0)</f>
        <v>1</v>
      </c>
      <c r="J452" cm="1">
        <f t="array" ref="J452">_xlfn.IFS('Paraclinicos '!I451="","",'Paraclinicos '!I451&gt;7,1,'Paraclinicos '!I451&lt;=7,0)</f>
        <v>1</v>
      </c>
      <c r="K452" cm="1">
        <f t="array" ref="K452">_xlfn.IFS('Paraclinicos '!W451="","",'Paraclinicos '!W451&lt;=8,1,'Paraclinicos '!W451&gt;8,0)</f>
        <v>1</v>
      </c>
      <c r="L452" cm="1">
        <f t="array" ref="L452">_xlfn.IFS('Paraclinicos '!S451="","",'Paraclinicos '!S451&gt;=30,1,'Paraclinicos '!S451&lt;30,0)</f>
        <v>0</v>
      </c>
      <c r="M452" cm="1">
        <f t="array" ref="M452">_xlfn.IFS(OR('Paraclinicos '!T451="",'Paraclinicos '!U451=""),"",OR('Paraclinicos '!T451&lt;=90,'Paraclinicos '!U451&lt;=60),1,OR('Paraclinicos '!T451&gt;90,'Paraclinicos '!U451&gt;60),0)</f>
        <v>1</v>
      </c>
      <c r="N452" s="45">
        <f t="shared" ref="N452:N515" si="23">IF(AND(J451="",J452="",K452="",L452="",M452=""),"",SUM(J451:M452))</f>
        <v>5</v>
      </c>
      <c r="O452" cm="1">
        <f t="array" ref="O452">_xlfn.IFS(OR('Paraclinicos '!M451="",'Paraclinicos '!N451="",'Paraclinicos '!N451=0),"",'Paraclinicos '!M451/'Paraclinicos '!N451&lt;100,4,'Paraclinicos '!M451/'Paraclinicos '!N451&lt;200,3,'Paraclinicos '!M451/'Paraclinicos '!N451&lt;300,2,'Paraclinicos '!M451/'Paraclinicos '!N451&lt;400,1,'Paraclinicos '!M451/'Paraclinicos '!N451&gt;=400,0)</f>
        <v>2</v>
      </c>
      <c r="P452" cm="1">
        <f t="array" ref="P452">_xlfn.IFS('Paraclinicos '!C451="","",'Paraclinicos '!C451&lt;20,4,'Paraclinicos '!C451&lt;50,3,'Paraclinicos '!C451&lt;100,2,'Paraclinicos '!C451&lt;150,1,'Paraclinicos '!C451&gt;150,0)</f>
        <v>0</v>
      </c>
      <c r="Q452" cm="1">
        <f t="array" ref="Q452">_xlfn.IFS('Paraclinicos '!O451="","",'Paraclinicos '!O451&lt;1.2,0,'Paraclinicos '!O451&lt;2,1,'Paraclinicos '!O451&lt;3.5,2,'Paraclinicos '!O451&lt;5,3,'Paraclinicos '!O451&gt;5,4)</f>
        <v>0</v>
      </c>
      <c r="R452" t="str" cm="1">
        <f t="array" ref="R452">_xlfn.IFS('Paraclinicos '!J451="","",'Paraclinicos '!J451&lt;1.2,0,'Paraclinicos '!J451&lt;2,1,'Paraclinicos '!J451&lt;6,2,'Paraclinicos '!J451&lt;12,3,'Paraclinicos '!J451&gt;=12,4)</f>
        <v/>
      </c>
      <c r="S452" cm="1">
        <f t="array" ref="S452">_xlfn.IFS('Paraclinicos '!Y451="","",'Paraclinicos '!Y451&lt;70,1,'Paraclinicos '!Y451&gt;=70,0)</f>
        <v>0</v>
      </c>
      <c r="T452" cm="1">
        <f t="array" ref="T452">_xlfn.IFS('Paraclinicos '!W451="","",'Paraclinicos '!W451&lt;6,4,'Paraclinicos '!W451&lt;10,3,'Paraclinicos '!W451&lt;13,2,'Paraclinicos '!W451&lt;15,1,'Paraclinicos '!W451=15,0)</f>
        <v>4</v>
      </c>
      <c r="U452" s="54">
        <f t="shared" si="21"/>
        <v>6</v>
      </c>
      <c r="V452" cm="1">
        <f t="array" ref="V452">_xlfn.IFS('Paraclinicos '!S451="","",OR('Paraclinicos '!S451&lt;=8,'Paraclinicos '!S451&gt;=25),3,'Paraclinicos '!S451&lt;12,1,'Paraclinicos '!S451&lt;21,0,'Paraclinicos '!S451&lt;25,2)</f>
        <v>0</v>
      </c>
      <c r="W452" t="str">
        <f>IFERROR(IF(INDEX('BD Demog para scores enalazar'!Y$2:'BD Demog para scores enalazar'!Y$3000,MATCH(Formulas!A452,'BD Demog para scores enalazar'!A$2:'BD Demog para scores enalazar'!A$3000,0))=1,"SI","NO"),"")</f>
        <v>NO</v>
      </c>
      <c r="X452" s="9" t="str">
        <f>IFERROR(IF(INDEX('BD Demog para scores enalazar'!AJ$2:'BD Demog para scores enalazar'!AJ$3000,MATCH(Formulas!A452,'BD Demog para scores enalazar'!A$2:'BD Demog para scores enalazar'!A$3000,0))=1,"SI","NO"),"")</f>
        <v>NO</v>
      </c>
      <c r="Y452" cm="1">
        <f t="array" ref="Y452">IF(AND(W452="NO",X452="NO"),_xlfn.IFS('Paraclinicos '!K451&lt;=91,3,'Paraclinicos '!K451&lt;94,2,'Paraclinicos '!K451&lt;96,1,'Paraclinicos '!K451&gt;=96,0),"")</f>
        <v>3</v>
      </c>
      <c r="Z452" t="str" cm="1">
        <f t="array" ref="Z452">IF(OR(W452="SI",X452="SI"),_xlfn.IFS(OR(AND('Paraclinicos '!K451&lt;=83),AND('Paraclinicos '!K451&gt;=97,AA452=2)),3,OR(AND('Paraclinicos '!K451&lt;=86),AND('Paraclinicos '!K451&gt;=94,AA452=2)),2,OR(AND('Paraclinicos '!K451&lt;=88),AND('Paraclinicos '!K451&gt;=92,AA452=2)),1,OR(AND('Paraclinicos '!K451&gt;=88,'Paraclinicos '!K451&lt;=92),AND('Paraclinicos '!K451&gt;=93,AA452=0)),0),"")</f>
        <v/>
      </c>
      <c r="AA452" cm="1">
        <f t="array" ref="AA452">_xlfn.IFS('Paraclinicos '!E451="","",'Paraclinicos '!E451="Oxigeno",2,'Paraclinicos '!E451="Aire",0)</f>
        <v>2</v>
      </c>
    </row>
    <row r="453" spans="1:27" x14ac:dyDescent="0.25">
      <c r="A453">
        <f>'Paraclinicos '!A452</f>
        <v>78</v>
      </c>
      <c r="B453" s="3">
        <f>'Paraclinicos '!R452</f>
        <v>44335</v>
      </c>
      <c r="C453" cm="1">
        <f t="array" ref="C453">_xlfn.IFS('Paraclinicos '!Q452="","",'Paraclinicos '!Q452&gt;60,3,'Paraclinicos '!Q452&lt;=60,1)</f>
        <v>3</v>
      </c>
      <c r="D453" t="str">
        <f>IFERROR(IF(INDEX('BD Demog para scores enalazar'!BC$2:BC$3000,MATCH(Formulas!A453,'BD Demog para scores enalazar'!A$2:A$3000,0))=0,"SI","NO"),"")</f>
        <v>SI</v>
      </c>
      <c r="E453" cm="1">
        <f t="array" ref="E453">_xlfn.IFS(D453="","",D453="SI",4,D453="NO",1)</f>
        <v>4</v>
      </c>
      <c r="F453" cm="1">
        <f t="array" ref="F453">_xlfn.IFS('Paraclinicos '!B452="","",'Paraclinicos '!B452&gt;1,1,'Paraclinicos '!B452&lt;=1,3)</f>
        <v>3</v>
      </c>
      <c r="G453" t="str" cm="1">
        <f t="array" ref="G453">_xlfn.IFS('Paraclinicos '!D452="","",AND('Paraclinicos '!D452&gt;=250,'Paraclinicos '!D452&lt;=500),2,'Paraclinicos '!D452&gt;500,3,'Paraclinicos '!D452&lt;250,1)</f>
        <v/>
      </c>
      <c r="H453" s="50">
        <f t="shared" si="22"/>
        <v>10</v>
      </c>
      <c r="I453" cm="1">
        <f t="array" ref="I453">_xlfn.IFS('Paraclinicos '!Q452="","",'Paraclinicos '!Q452&gt;=65,1,'Paraclinicos '!Q452&lt;65,0)</f>
        <v>1</v>
      </c>
      <c r="J453" cm="1">
        <f t="array" ref="J453">_xlfn.IFS('Paraclinicos '!I452="","",'Paraclinicos '!I452&gt;7,1,'Paraclinicos '!I452&lt;=7,0)</f>
        <v>1</v>
      </c>
      <c r="K453" cm="1">
        <f t="array" ref="K453">_xlfn.IFS('Paraclinicos '!W452="","",'Paraclinicos '!W452&lt;=8,1,'Paraclinicos '!W452&gt;8,0)</f>
        <v>1</v>
      </c>
      <c r="L453" cm="1">
        <f t="array" ref="L453">_xlfn.IFS('Paraclinicos '!S452="","",'Paraclinicos '!S452&gt;=30,1,'Paraclinicos '!S452&lt;30,0)</f>
        <v>0</v>
      </c>
      <c r="M453" cm="1">
        <f t="array" ref="M453">_xlfn.IFS(OR('Paraclinicos '!T452="",'Paraclinicos '!U452=""),"",OR('Paraclinicos '!T452&lt;=90,'Paraclinicos '!U452&lt;=60),1,OR('Paraclinicos '!T452&gt;90,'Paraclinicos '!U452&gt;60),0)</f>
        <v>0</v>
      </c>
      <c r="N453" s="45">
        <f t="shared" si="23"/>
        <v>5</v>
      </c>
      <c r="O453" cm="1">
        <f t="array" ref="O453">_xlfn.IFS(OR('Paraclinicos '!M452="",'Paraclinicos '!N452="",'Paraclinicos '!N452=0),"",'Paraclinicos '!M452/'Paraclinicos '!N452&lt;100,4,'Paraclinicos '!M452/'Paraclinicos '!N452&lt;200,3,'Paraclinicos '!M452/'Paraclinicos '!N452&lt;300,2,'Paraclinicos '!M452/'Paraclinicos '!N452&lt;400,1,'Paraclinicos '!M452/'Paraclinicos '!N452&gt;=400,0)</f>
        <v>3</v>
      </c>
      <c r="P453" cm="1">
        <f t="array" ref="P453">_xlfn.IFS('Paraclinicos '!C452="","",'Paraclinicos '!C452&lt;20,4,'Paraclinicos '!C452&lt;50,3,'Paraclinicos '!C452&lt;100,2,'Paraclinicos '!C452&lt;150,1,'Paraclinicos '!C452&gt;150,0)</f>
        <v>0</v>
      </c>
      <c r="Q453" cm="1">
        <f t="array" ref="Q453">_xlfn.IFS('Paraclinicos '!O452="","",'Paraclinicos '!O452&lt;1.2,0,'Paraclinicos '!O452&lt;2,1,'Paraclinicos '!O452&lt;3.5,2,'Paraclinicos '!O452&lt;5,3,'Paraclinicos '!O452&gt;5,4)</f>
        <v>0</v>
      </c>
      <c r="R453" t="str" cm="1">
        <f t="array" ref="R453">_xlfn.IFS('Paraclinicos '!J452="","",'Paraclinicos '!J452&lt;1.2,0,'Paraclinicos '!J452&lt;2,1,'Paraclinicos '!J452&lt;6,2,'Paraclinicos '!J452&lt;12,3,'Paraclinicos '!J452&gt;=12,4)</f>
        <v/>
      </c>
      <c r="S453" cm="1">
        <f t="array" ref="S453">_xlfn.IFS('Paraclinicos '!Y452="","",'Paraclinicos '!Y452&lt;70,1,'Paraclinicos '!Y452&gt;=70,0)</f>
        <v>0</v>
      </c>
      <c r="T453" cm="1">
        <f t="array" ref="T453">_xlfn.IFS('Paraclinicos '!W452="","",'Paraclinicos '!W452&lt;6,4,'Paraclinicos '!W452&lt;10,3,'Paraclinicos '!W452&lt;13,2,'Paraclinicos '!W452&lt;15,1,'Paraclinicos '!W452=15,0)</f>
        <v>4</v>
      </c>
      <c r="U453" s="54">
        <f t="shared" si="21"/>
        <v>7</v>
      </c>
      <c r="V453" cm="1">
        <f t="array" ref="V453">_xlfn.IFS('Paraclinicos '!S452="","",OR('Paraclinicos '!S452&lt;=8,'Paraclinicos '!S452&gt;=25),3,'Paraclinicos '!S452&lt;12,1,'Paraclinicos '!S452&lt;21,0,'Paraclinicos '!S452&lt;25,2)</f>
        <v>0</v>
      </c>
      <c r="W453" t="str">
        <f>IFERROR(IF(INDEX('BD Demog para scores enalazar'!Y$2:'BD Demog para scores enalazar'!Y$3000,MATCH(Formulas!A453,'BD Demog para scores enalazar'!A$2:'BD Demog para scores enalazar'!A$3000,0))=1,"SI","NO"),"")</f>
        <v>NO</v>
      </c>
      <c r="X453" s="9" t="str">
        <f>IFERROR(IF(INDEX('BD Demog para scores enalazar'!AJ$2:'BD Demog para scores enalazar'!AJ$3000,MATCH(Formulas!A453,'BD Demog para scores enalazar'!A$2:'BD Demog para scores enalazar'!A$3000,0))=1,"SI","NO"),"")</f>
        <v>NO</v>
      </c>
      <c r="Y453" cm="1">
        <f t="array" ref="Y453">IF(AND(W453="NO",X453="NO"),_xlfn.IFS('Paraclinicos '!K452&lt;=91,3,'Paraclinicos '!K452&lt;94,2,'Paraclinicos '!K452&lt;96,1,'Paraclinicos '!K452&gt;=96,0),"")</f>
        <v>3</v>
      </c>
      <c r="Z453" t="str" cm="1">
        <f t="array" ref="Z453">IF(OR(W453="SI",X453="SI"),_xlfn.IFS(OR(AND('Paraclinicos '!K452&lt;=83),AND('Paraclinicos '!K452&gt;=97,AA453=2)),3,OR(AND('Paraclinicos '!K452&lt;=86),AND('Paraclinicos '!K452&gt;=94,AA453=2)),2,OR(AND('Paraclinicos '!K452&lt;=88),AND('Paraclinicos '!K452&gt;=92,AA453=2)),1,OR(AND('Paraclinicos '!K452&gt;=88,'Paraclinicos '!K452&lt;=92),AND('Paraclinicos '!K452&gt;=93,AA453=0)),0),"")</f>
        <v/>
      </c>
      <c r="AA453" cm="1">
        <f t="array" ref="AA453">_xlfn.IFS('Paraclinicos '!E452="","",'Paraclinicos '!E452="Oxigeno",2,'Paraclinicos '!E452="Aire",0)</f>
        <v>2</v>
      </c>
    </row>
    <row r="454" spans="1:27" x14ac:dyDescent="0.25">
      <c r="A454">
        <f>'Paraclinicos '!A453</f>
        <v>78</v>
      </c>
      <c r="B454" s="3">
        <f>'Paraclinicos '!R453</f>
        <v>44336</v>
      </c>
      <c r="C454" cm="1">
        <f t="array" ref="C454">_xlfn.IFS('Paraclinicos '!Q453="","",'Paraclinicos '!Q453&gt;60,3,'Paraclinicos '!Q453&lt;=60,1)</f>
        <v>3</v>
      </c>
      <c r="D454" t="str">
        <f>IFERROR(IF(INDEX('BD Demog para scores enalazar'!BC$2:BC$3000,MATCH(Formulas!A454,'BD Demog para scores enalazar'!A$2:A$3000,0))=0,"SI","NO"),"")</f>
        <v>SI</v>
      </c>
      <c r="E454" cm="1">
        <f t="array" ref="E454">_xlfn.IFS(D454="","",D454="SI",4,D454="NO",1)</f>
        <v>4</v>
      </c>
      <c r="F454" cm="1">
        <f t="array" ref="F454">_xlfn.IFS('Paraclinicos '!B453="","",'Paraclinicos '!B453&gt;1,1,'Paraclinicos '!B453&lt;=1,3)</f>
        <v>3</v>
      </c>
      <c r="G454" t="str" cm="1">
        <f t="array" ref="G454">_xlfn.IFS('Paraclinicos '!D453="","",AND('Paraclinicos '!D453&gt;=250,'Paraclinicos '!D453&lt;=500),2,'Paraclinicos '!D453&gt;500,3,'Paraclinicos '!D453&lt;250,1)</f>
        <v/>
      </c>
      <c r="H454" s="50">
        <f t="shared" si="22"/>
        <v>10</v>
      </c>
      <c r="I454" cm="1">
        <f t="array" ref="I454">_xlfn.IFS('Paraclinicos '!Q453="","",'Paraclinicos '!Q453&gt;=65,1,'Paraclinicos '!Q453&lt;65,0)</f>
        <v>1</v>
      </c>
      <c r="J454" cm="1">
        <f t="array" ref="J454">_xlfn.IFS('Paraclinicos '!I453="","",'Paraclinicos '!I453&gt;7,1,'Paraclinicos '!I453&lt;=7,0)</f>
        <v>1</v>
      </c>
      <c r="K454" cm="1">
        <f t="array" ref="K454">_xlfn.IFS('Paraclinicos '!W453="","",'Paraclinicos '!W453&lt;=8,1,'Paraclinicos '!W453&gt;8,0)</f>
        <v>1</v>
      </c>
      <c r="L454" cm="1">
        <f t="array" ref="L454">_xlfn.IFS('Paraclinicos '!S453="","",'Paraclinicos '!S453&gt;=30,1,'Paraclinicos '!S453&lt;30,0)</f>
        <v>0</v>
      </c>
      <c r="M454" cm="1">
        <f t="array" ref="M454">_xlfn.IFS(OR('Paraclinicos '!T453="",'Paraclinicos '!U453=""),"",OR('Paraclinicos '!T453&lt;=90,'Paraclinicos '!U453&lt;=60),1,OR('Paraclinicos '!T453&gt;90,'Paraclinicos '!U453&gt;60),0)</f>
        <v>1</v>
      </c>
      <c r="N454" s="45">
        <f t="shared" si="23"/>
        <v>5</v>
      </c>
      <c r="O454" cm="1">
        <f t="array" ref="O454">_xlfn.IFS(OR('Paraclinicos '!M453="",'Paraclinicos '!N453="",'Paraclinicos '!N453=0),"",'Paraclinicos '!M453/'Paraclinicos '!N453&lt;100,4,'Paraclinicos '!M453/'Paraclinicos '!N453&lt;200,3,'Paraclinicos '!M453/'Paraclinicos '!N453&lt;300,2,'Paraclinicos '!M453/'Paraclinicos '!N453&lt;400,1,'Paraclinicos '!M453/'Paraclinicos '!N453&gt;=400,0)</f>
        <v>3</v>
      </c>
      <c r="P454" cm="1">
        <f t="array" ref="P454">_xlfn.IFS('Paraclinicos '!C453="","",'Paraclinicos '!C453&lt;20,4,'Paraclinicos '!C453&lt;50,3,'Paraclinicos '!C453&lt;100,2,'Paraclinicos '!C453&lt;150,1,'Paraclinicos '!C453&gt;150,0)</f>
        <v>1</v>
      </c>
      <c r="Q454" cm="1">
        <f t="array" ref="Q454">_xlfn.IFS('Paraclinicos '!O453="","",'Paraclinicos '!O453&lt;1.2,0,'Paraclinicos '!O453&lt;2,1,'Paraclinicos '!O453&lt;3.5,2,'Paraclinicos '!O453&lt;5,3,'Paraclinicos '!O453&gt;5,4)</f>
        <v>0</v>
      </c>
      <c r="R454" t="str" cm="1">
        <f t="array" ref="R454">_xlfn.IFS('Paraclinicos '!J453="","",'Paraclinicos '!J453&lt;1.2,0,'Paraclinicos '!J453&lt;2,1,'Paraclinicos '!J453&lt;6,2,'Paraclinicos '!J453&lt;12,3,'Paraclinicos '!J453&gt;=12,4)</f>
        <v/>
      </c>
      <c r="S454" cm="1">
        <f t="array" ref="S454">_xlfn.IFS('Paraclinicos '!Y453="","",'Paraclinicos '!Y453&lt;70,1,'Paraclinicos '!Y453&gt;=70,0)</f>
        <v>0</v>
      </c>
      <c r="T454" cm="1">
        <f t="array" ref="T454">_xlfn.IFS('Paraclinicos '!W453="","",'Paraclinicos '!W453&lt;6,4,'Paraclinicos '!W453&lt;10,3,'Paraclinicos '!W453&lt;13,2,'Paraclinicos '!W453&lt;15,1,'Paraclinicos '!W453=15,0)</f>
        <v>3</v>
      </c>
      <c r="U454" s="54">
        <f t="shared" si="21"/>
        <v>7</v>
      </c>
      <c r="V454" cm="1">
        <f t="array" ref="V454">_xlfn.IFS('Paraclinicos '!S453="","",OR('Paraclinicos '!S453&lt;=8,'Paraclinicos '!S453&gt;=25),3,'Paraclinicos '!S453&lt;12,1,'Paraclinicos '!S453&lt;21,0,'Paraclinicos '!S453&lt;25,2)</f>
        <v>2</v>
      </c>
      <c r="W454" t="str">
        <f>IFERROR(IF(INDEX('BD Demog para scores enalazar'!Y$2:'BD Demog para scores enalazar'!Y$3000,MATCH(Formulas!A454,'BD Demog para scores enalazar'!A$2:'BD Demog para scores enalazar'!A$3000,0))=1,"SI","NO"),"")</f>
        <v>NO</v>
      </c>
      <c r="X454" s="9" t="str">
        <f>IFERROR(IF(INDEX('BD Demog para scores enalazar'!AJ$2:'BD Demog para scores enalazar'!AJ$3000,MATCH(Formulas!A454,'BD Demog para scores enalazar'!A$2:'BD Demog para scores enalazar'!A$3000,0))=1,"SI","NO"),"")</f>
        <v>NO</v>
      </c>
      <c r="Y454" cm="1">
        <f t="array" ref="Y454">IF(AND(W454="NO",X454="NO"),_xlfn.IFS('Paraclinicos '!K453&lt;=91,3,'Paraclinicos '!K453&lt;94,2,'Paraclinicos '!K453&lt;96,1,'Paraclinicos '!K453&gt;=96,0),"")</f>
        <v>3</v>
      </c>
      <c r="Z454" t="str" cm="1">
        <f t="array" ref="Z454">IF(OR(W454="SI",X454="SI"),_xlfn.IFS(OR(AND('Paraclinicos '!K453&lt;=83),AND('Paraclinicos '!K453&gt;=97,AA454=2)),3,OR(AND('Paraclinicos '!K453&lt;=86),AND('Paraclinicos '!K453&gt;=94,AA454=2)),2,OR(AND('Paraclinicos '!K453&lt;=88),AND('Paraclinicos '!K453&gt;=92,AA454=2)),1,OR(AND('Paraclinicos '!K453&gt;=88,'Paraclinicos '!K453&lt;=92),AND('Paraclinicos '!K453&gt;=93,AA454=0)),0),"")</f>
        <v/>
      </c>
      <c r="AA454" cm="1">
        <f t="array" ref="AA454">_xlfn.IFS('Paraclinicos '!E453="","",'Paraclinicos '!E453="Oxigeno",2,'Paraclinicos '!E453="Aire",0)</f>
        <v>2</v>
      </c>
    </row>
    <row r="455" spans="1:27" x14ac:dyDescent="0.25">
      <c r="A455">
        <f>'Paraclinicos '!A454</f>
        <v>78</v>
      </c>
      <c r="B455" s="3">
        <f>'Paraclinicos '!R454</f>
        <v>44337</v>
      </c>
      <c r="C455" cm="1">
        <f t="array" ref="C455">_xlfn.IFS('Paraclinicos '!Q454="","",'Paraclinicos '!Q454&gt;60,3,'Paraclinicos '!Q454&lt;=60,1)</f>
        <v>3</v>
      </c>
      <c r="D455" t="str">
        <f>IFERROR(IF(INDEX('BD Demog para scores enalazar'!BC$2:BC$3000,MATCH(Formulas!A455,'BD Demog para scores enalazar'!A$2:A$3000,0))=0,"SI","NO"),"")</f>
        <v>SI</v>
      </c>
      <c r="E455" cm="1">
        <f t="array" ref="E455">_xlfn.IFS(D455="","",D455="SI",4,D455="NO",1)</f>
        <v>4</v>
      </c>
      <c r="F455" cm="1">
        <f t="array" ref="F455">_xlfn.IFS('Paraclinicos '!B454="","",'Paraclinicos '!B454&gt;1,1,'Paraclinicos '!B454&lt;=1,3)</f>
        <v>3</v>
      </c>
      <c r="G455" t="str" cm="1">
        <f t="array" ref="G455">_xlfn.IFS('Paraclinicos '!D454="","",AND('Paraclinicos '!D454&gt;=250,'Paraclinicos '!D454&lt;=500),2,'Paraclinicos '!D454&gt;500,3,'Paraclinicos '!D454&lt;250,1)</f>
        <v/>
      </c>
      <c r="H455" s="50">
        <f t="shared" si="22"/>
        <v>10</v>
      </c>
      <c r="I455" cm="1">
        <f t="array" ref="I455">_xlfn.IFS('Paraclinicos '!Q454="","",'Paraclinicos '!Q454&gt;=65,1,'Paraclinicos '!Q454&lt;65,0)</f>
        <v>1</v>
      </c>
      <c r="J455" cm="1">
        <f t="array" ref="J455">_xlfn.IFS('Paraclinicos '!I454="","",'Paraclinicos '!I454&gt;7,1,'Paraclinicos '!I454&lt;=7,0)</f>
        <v>1</v>
      </c>
      <c r="K455" cm="1">
        <f t="array" ref="K455">_xlfn.IFS('Paraclinicos '!W454="","",'Paraclinicos '!W454&lt;=8,1,'Paraclinicos '!W454&gt;8,0)</f>
        <v>1</v>
      </c>
      <c r="L455" cm="1">
        <f t="array" ref="L455">_xlfn.IFS('Paraclinicos '!S454="","",'Paraclinicos '!S454&gt;=30,1,'Paraclinicos '!S454&lt;30,0)</f>
        <v>0</v>
      </c>
      <c r="M455" cm="1">
        <f t="array" ref="M455">_xlfn.IFS(OR('Paraclinicos '!T454="",'Paraclinicos '!U454=""),"",OR('Paraclinicos '!T454&lt;=90,'Paraclinicos '!U454&lt;=60),1,OR('Paraclinicos '!T454&gt;90,'Paraclinicos '!U454&gt;60),0)</f>
        <v>0</v>
      </c>
      <c r="N455" s="45">
        <f t="shared" si="23"/>
        <v>5</v>
      </c>
      <c r="O455" cm="1">
        <f t="array" ref="O455">_xlfn.IFS(OR('Paraclinicos '!M454="",'Paraclinicos '!N454="",'Paraclinicos '!N454=0),"",'Paraclinicos '!M454/'Paraclinicos '!N454&lt;100,4,'Paraclinicos '!M454/'Paraclinicos '!N454&lt;200,3,'Paraclinicos '!M454/'Paraclinicos '!N454&lt;300,2,'Paraclinicos '!M454/'Paraclinicos '!N454&lt;400,1,'Paraclinicos '!M454/'Paraclinicos '!N454&gt;=400,0)</f>
        <v>1</v>
      </c>
      <c r="P455" cm="1">
        <f t="array" ref="P455">_xlfn.IFS('Paraclinicos '!C454="","",'Paraclinicos '!C454&lt;20,4,'Paraclinicos '!C454&lt;50,3,'Paraclinicos '!C454&lt;100,2,'Paraclinicos '!C454&lt;150,1,'Paraclinicos '!C454&gt;150,0)</f>
        <v>1</v>
      </c>
      <c r="Q455" cm="1">
        <f t="array" ref="Q455">_xlfn.IFS('Paraclinicos '!O454="","",'Paraclinicos '!O454&lt;1.2,0,'Paraclinicos '!O454&lt;2,1,'Paraclinicos '!O454&lt;3.5,2,'Paraclinicos '!O454&lt;5,3,'Paraclinicos '!O454&gt;5,4)</f>
        <v>0</v>
      </c>
      <c r="R455" cm="1">
        <f t="array" ref="R455">_xlfn.IFS('Paraclinicos '!J454="","",'Paraclinicos '!J454&lt;1.2,0,'Paraclinicos '!J454&lt;2,1,'Paraclinicos '!J454&lt;6,2,'Paraclinicos '!J454&lt;12,3,'Paraclinicos '!J454&gt;=12,4)</f>
        <v>2</v>
      </c>
      <c r="S455" cm="1">
        <f t="array" ref="S455">_xlfn.IFS('Paraclinicos '!Y454="","",'Paraclinicos '!Y454&lt;70,1,'Paraclinicos '!Y454&gt;=70,0)</f>
        <v>0</v>
      </c>
      <c r="T455" cm="1">
        <f t="array" ref="T455">_xlfn.IFS('Paraclinicos '!W454="","",'Paraclinicos '!W454&lt;6,4,'Paraclinicos '!W454&lt;10,3,'Paraclinicos '!W454&lt;13,2,'Paraclinicos '!W454&lt;15,1,'Paraclinicos '!W454=15,0)</f>
        <v>4</v>
      </c>
      <c r="U455" s="54">
        <f t="shared" si="21"/>
        <v>8</v>
      </c>
      <c r="V455" cm="1">
        <f t="array" ref="V455">_xlfn.IFS('Paraclinicos '!S454="","",OR('Paraclinicos '!S454&lt;=8,'Paraclinicos '!S454&gt;=25),3,'Paraclinicos '!S454&lt;12,1,'Paraclinicos '!S454&lt;21,0,'Paraclinicos '!S454&lt;25,2)</f>
        <v>0</v>
      </c>
      <c r="W455" t="str">
        <f>IFERROR(IF(INDEX('BD Demog para scores enalazar'!Y$2:'BD Demog para scores enalazar'!Y$3000,MATCH(Formulas!A455,'BD Demog para scores enalazar'!A$2:'BD Demog para scores enalazar'!A$3000,0))=1,"SI","NO"),"")</f>
        <v>NO</v>
      </c>
      <c r="X455" s="9" t="str">
        <f>IFERROR(IF(INDEX('BD Demog para scores enalazar'!AJ$2:'BD Demog para scores enalazar'!AJ$3000,MATCH(Formulas!A455,'BD Demog para scores enalazar'!A$2:'BD Demog para scores enalazar'!A$3000,0))=1,"SI","NO"),"")</f>
        <v>NO</v>
      </c>
      <c r="Y455" cm="1">
        <f t="array" ref="Y455">IF(AND(W455="NO",X455="NO"),_xlfn.IFS('Paraclinicos '!K454&lt;=91,3,'Paraclinicos '!K454&lt;94,2,'Paraclinicos '!K454&lt;96,1,'Paraclinicos '!K454&gt;=96,0),"")</f>
        <v>2</v>
      </c>
      <c r="Z455" t="str" cm="1">
        <f t="array" ref="Z455">IF(OR(W455="SI",X455="SI"),_xlfn.IFS(OR(AND('Paraclinicos '!K454&lt;=83),AND('Paraclinicos '!K454&gt;=97,AA455=2)),3,OR(AND('Paraclinicos '!K454&lt;=86),AND('Paraclinicos '!K454&gt;=94,AA455=2)),2,OR(AND('Paraclinicos '!K454&lt;=88),AND('Paraclinicos '!K454&gt;=92,AA455=2)),1,OR(AND('Paraclinicos '!K454&gt;=88,'Paraclinicos '!K454&lt;=92),AND('Paraclinicos '!K454&gt;=93,AA455=0)),0),"")</f>
        <v/>
      </c>
      <c r="AA455" cm="1">
        <f t="array" ref="AA455">_xlfn.IFS('Paraclinicos '!E454="","",'Paraclinicos '!E454="Oxigeno",2,'Paraclinicos '!E454="Aire",0)</f>
        <v>2</v>
      </c>
    </row>
    <row r="456" spans="1:27" x14ac:dyDescent="0.25">
      <c r="A456">
        <f>'Paraclinicos '!A455</f>
        <v>78</v>
      </c>
      <c r="B456" s="3">
        <f>'Paraclinicos '!R455</f>
        <v>44338</v>
      </c>
      <c r="C456" cm="1">
        <f t="array" ref="C456">_xlfn.IFS('Paraclinicos '!Q455="","",'Paraclinicos '!Q455&gt;60,3,'Paraclinicos '!Q455&lt;=60,1)</f>
        <v>3</v>
      </c>
      <c r="D456" t="str">
        <f>IFERROR(IF(INDEX('BD Demog para scores enalazar'!BC$2:BC$3000,MATCH(Formulas!A456,'BD Demog para scores enalazar'!A$2:A$3000,0))=0,"SI","NO"),"")</f>
        <v>SI</v>
      </c>
      <c r="E456" cm="1">
        <f t="array" ref="E456">_xlfn.IFS(D456="","",D456="SI",4,D456="NO",1)</f>
        <v>4</v>
      </c>
      <c r="F456" cm="1">
        <f t="array" ref="F456">_xlfn.IFS('Paraclinicos '!B455="","",'Paraclinicos '!B455&gt;1,1,'Paraclinicos '!B455&lt;=1,3)</f>
        <v>3</v>
      </c>
      <c r="G456" t="str" cm="1">
        <f t="array" ref="G456">_xlfn.IFS('Paraclinicos '!D455="","",AND('Paraclinicos '!D455&gt;=250,'Paraclinicos '!D455&lt;=500),2,'Paraclinicos '!D455&gt;500,3,'Paraclinicos '!D455&lt;250,1)</f>
        <v/>
      </c>
      <c r="H456" s="50">
        <f t="shared" si="22"/>
        <v>10</v>
      </c>
      <c r="I456" cm="1">
        <f t="array" ref="I456">_xlfn.IFS('Paraclinicos '!Q455="","",'Paraclinicos '!Q455&gt;=65,1,'Paraclinicos '!Q455&lt;65,0)</f>
        <v>1</v>
      </c>
      <c r="J456" cm="1">
        <f t="array" ref="J456">_xlfn.IFS('Paraclinicos '!I455="","",'Paraclinicos '!I455&gt;7,1,'Paraclinicos '!I455&lt;=7,0)</f>
        <v>1</v>
      </c>
      <c r="K456" cm="1">
        <f t="array" ref="K456">_xlfn.IFS('Paraclinicos '!W455="","",'Paraclinicos '!W455&lt;=8,1,'Paraclinicos '!W455&gt;8,0)</f>
        <v>0</v>
      </c>
      <c r="L456" cm="1">
        <f t="array" ref="L456">_xlfn.IFS('Paraclinicos '!S455="","",'Paraclinicos '!S455&gt;=30,1,'Paraclinicos '!S455&lt;30,0)</f>
        <v>0</v>
      </c>
      <c r="M456" cm="1">
        <f t="array" ref="M456">_xlfn.IFS(OR('Paraclinicos '!T455="",'Paraclinicos '!U455=""),"",OR('Paraclinicos '!T455&lt;=90,'Paraclinicos '!U455&lt;=60),1,OR('Paraclinicos '!T455&gt;90,'Paraclinicos '!U455&gt;60),0)</f>
        <v>0</v>
      </c>
      <c r="N456" s="45">
        <f t="shared" si="23"/>
        <v>3</v>
      </c>
      <c r="O456" cm="1">
        <f t="array" ref="O456">_xlfn.IFS(OR('Paraclinicos '!M455="",'Paraclinicos '!N455="",'Paraclinicos '!N455=0),"",'Paraclinicos '!M455/'Paraclinicos '!N455&lt;100,4,'Paraclinicos '!M455/'Paraclinicos '!N455&lt;200,3,'Paraclinicos '!M455/'Paraclinicos '!N455&lt;300,2,'Paraclinicos '!M455/'Paraclinicos '!N455&lt;400,1,'Paraclinicos '!M455/'Paraclinicos '!N455&gt;=400,0)</f>
        <v>2</v>
      </c>
      <c r="P456" cm="1">
        <f t="array" ref="P456">_xlfn.IFS('Paraclinicos '!C455="","",'Paraclinicos '!C455&lt;20,4,'Paraclinicos '!C455&lt;50,3,'Paraclinicos '!C455&lt;100,2,'Paraclinicos '!C455&lt;150,1,'Paraclinicos '!C455&gt;150,0)</f>
        <v>2</v>
      </c>
      <c r="Q456" cm="1">
        <f t="array" ref="Q456">_xlfn.IFS('Paraclinicos '!O455="","",'Paraclinicos '!O455&lt;1.2,0,'Paraclinicos '!O455&lt;2,1,'Paraclinicos '!O455&lt;3.5,2,'Paraclinicos '!O455&lt;5,3,'Paraclinicos '!O455&gt;5,4)</f>
        <v>0</v>
      </c>
      <c r="R456" t="str" cm="1">
        <f t="array" ref="R456">_xlfn.IFS('Paraclinicos '!J455="","",'Paraclinicos '!J455&lt;1.2,0,'Paraclinicos '!J455&lt;2,1,'Paraclinicos '!J455&lt;6,2,'Paraclinicos '!J455&lt;12,3,'Paraclinicos '!J455&gt;=12,4)</f>
        <v/>
      </c>
      <c r="S456" cm="1">
        <f t="array" ref="S456">_xlfn.IFS('Paraclinicos '!Y455="","",'Paraclinicos '!Y455&lt;70,1,'Paraclinicos '!Y455&gt;=70,0)</f>
        <v>0</v>
      </c>
      <c r="T456" cm="1">
        <f t="array" ref="T456">_xlfn.IFS('Paraclinicos '!W455="","",'Paraclinicos '!W455&lt;6,4,'Paraclinicos '!W455&lt;10,3,'Paraclinicos '!W455&lt;13,2,'Paraclinicos '!W455&lt;15,1,'Paraclinicos '!W455=15,0)</f>
        <v>2</v>
      </c>
      <c r="U456" s="54">
        <f t="shared" si="21"/>
        <v>6</v>
      </c>
      <c r="V456" cm="1">
        <f t="array" ref="V456">_xlfn.IFS('Paraclinicos '!S455="","",OR('Paraclinicos '!S455&lt;=8,'Paraclinicos '!S455&gt;=25),3,'Paraclinicos '!S455&lt;12,1,'Paraclinicos '!S455&lt;21,0,'Paraclinicos '!S455&lt;25,2)</f>
        <v>0</v>
      </c>
      <c r="W456" t="str">
        <f>IFERROR(IF(INDEX('BD Demog para scores enalazar'!Y$2:'BD Demog para scores enalazar'!Y$3000,MATCH(Formulas!A456,'BD Demog para scores enalazar'!A$2:'BD Demog para scores enalazar'!A$3000,0))=1,"SI","NO"),"")</f>
        <v>NO</v>
      </c>
      <c r="X456" s="9" t="str">
        <f>IFERROR(IF(INDEX('BD Demog para scores enalazar'!AJ$2:'BD Demog para scores enalazar'!AJ$3000,MATCH(Formulas!A456,'BD Demog para scores enalazar'!A$2:'BD Demog para scores enalazar'!A$3000,0))=1,"SI","NO"),"")</f>
        <v>NO</v>
      </c>
      <c r="Y456" cm="1">
        <f t="array" ref="Y456">IF(AND(W456="NO",X456="NO"),_xlfn.IFS('Paraclinicos '!K455&lt;=91,3,'Paraclinicos '!K455&lt;94,2,'Paraclinicos '!K455&lt;96,1,'Paraclinicos '!K455&gt;=96,0),"")</f>
        <v>3</v>
      </c>
      <c r="Z456" t="str" cm="1">
        <f t="array" ref="Z456">IF(OR(W456="SI",X456="SI"),_xlfn.IFS(OR(AND('Paraclinicos '!K455&lt;=83),AND('Paraclinicos '!K455&gt;=97,AA456=2)),3,OR(AND('Paraclinicos '!K455&lt;=86),AND('Paraclinicos '!K455&gt;=94,AA456=2)),2,OR(AND('Paraclinicos '!K455&lt;=88),AND('Paraclinicos '!K455&gt;=92,AA456=2)),1,OR(AND('Paraclinicos '!K455&gt;=88,'Paraclinicos '!K455&lt;=92),AND('Paraclinicos '!K455&gt;=93,AA456=0)),0),"")</f>
        <v/>
      </c>
      <c r="AA456" cm="1">
        <f t="array" ref="AA456">_xlfn.IFS('Paraclinicos '!E455="","",'Paraclinicos '!E455="Oxigeno",2,'Paraclinicos '!E455="Aire",0)</f>
        <v>2</v>
      </c>
    </row>
    <row r="457" spans="1:27" x14ac:dyDescent="0.25">
      <c r="A457">
        <f>'Paraclinicos '!A456</f>
        <v>78</v>
      </c>
      <c r="B457" s="3">
        <f>'Paraclinicos '!R456</f>
        <v>44340</v>
      </c>
      <c r="C457" cm="1">
        <f t="array" ref="C457">_xlfn.IFS('Paraclinicos '!Q456="","",'Paraclinicos '!Q456&gt;60,3,'Paraclinicos '!Q456&lt;=60,1)</f>
        <v>3</v>
      </c>
      <c r="D457" t="str">
        <f>IFERROR(IF(INDEX('BD Demog para scores enalazar'!BC$2:BC$3000,MATCH(Formulas!A457,'BD Demog para scores enalazar'!A$2:A$3000,0))=0,"SI","NO"),"")</f>
        <v>SI</v>
      </c>
      <c r="E457" cm="1">
        <f t="array" ref="E457">_xlfn.IFS(D457="","",D457="SI",4,D457="NO",1)</f>
        <v>4</v>
      </c>
      <c r="F457" cm="1">
        <f t="array" ref="F457">_xlfn.IFS('Paraclinicos '!B456="","",'Paraclinicos '!B456&gt;1,1,'Paraclinicos '!B456&lt;=1,3)</f>
        <v>3</v>
      </c>
      <c r="G457" t="str" cm="1">
        <f t="array" ref="G457">_xlfn.IFS('Paraclinicos '!D456="","",AND('Paraclinicos '!D456&gt;=250,'Paraclinicos '!D456&lt;=500),2,'Paraclinicos '!D456&gt;500,3,'Paraclinicos '!D456&lt;250,1)</f>
        <v/>
      </c>
      <c r="H457" s="50">
        <f t="shared" si="22"/>
        <v>10</v>
      </c>
      <c r="I457" cm="1">
        <f t="array" ref="I457">_xlfn.IFS('Paraclinicos '!Q456="","",'Paraclinicos '!Q456&gt;=65,1,'Paraclinicos '!Q456&lt;65,0)</f>
        <v>1</v>
      </c>
      <c r="J457" cm="1">
        <f t="array" ref="J457">_xlfn.IFS('Paraclinicos '!I456="","",'Paraclinicos '!I456&gt;7,1,'Paraclinicos '!I456&lt;=7,0)</f>
        <v>1</v>
      </c>
      <c r="K457" cm="1">
        <f t="array" ref="K457">_xlfn.IFS('Paraclinicos '!W456="","",'Paraclinicos '!W456&lt;=8,1,'Paraclinicos '!W456&gt;8,0)</f>
        <v>1</v>
      </c>
      <c r="L457" cm="1">
        <f t="array" ref="L457">_xlfn.IFS('Paraclinicos '!S456="","",'Paraclinicos '!S456&gt;=30,1,'Paraclinicos '!S456&lt;30,0)</f>
        <v>0</v>
      </c>
      <c r="M457" cm="1">
        <f t="array" ref="M457">_xlfn.IFS(OR('Paraclinicos '!T456="",'Paraclinicos '!U456=""),"",OR('Paraclinicos '!T456&lt;=90,'Paraclinicos '!U456&lt;=60),1,OR('Paraclinicos '!T456&gt;90,'Paraclinicos '!U456&gt;60),0)</f>
        <v>0</v>
      </c>
      <c r="N457" s="45">
        <f t="shared" si="23"/>
        <v>3</v>
      </c>
      <c r="O457" cm="1">
        <f t="array" ref="O457">_xlfn.IFS(OR('Paraclinicos '!M456="",'Paraclinicos '!N456="",'Paraclinicos '!N456=0),"",'Paraclinicos '!M456/'Paraclinicos '!N456&lt;100,4,'Paraclinicos '!M456/'Paraclinicos '!N456&lt;200,3,'Paraclinicos '!M456/'Paraclinicos '!N456&lt;300,2,'Paraclinicos '!M456/'Paraclinicos '!N456&lt;400,1,'Paraclinicos '!M456/'Paraclinicos '!N456&gt;=400,0)</f>
        <v>2</v>
      </c>
      <c r="P457" cm="1">
        <f t="array" ref="P457">_xlfn.IFS('Paraclinicos '!C456="","",'Paraclinicos '!C456&lt;20,4,'Paraclinicos '!C456&lt;50,3,'Paraclinicos '!C456&lt;100,2,'Paraclinicos '!C456&lt;150,1,'Paraclinicos '!C456&gt;150,0)</f>
        <v>1</v>
      </c>
      <c r="Q457" cm="1">
        <f t="array" ref="Q457">_xlfn.IFS('Paraclinicos '!O456="","",'Paraclinicos '!O456&lt;1.2,0,'Paraclinicos '!O456&lt;2,1,'Paraclinicos '!O456&lt;3.5,2,'Paraclinicos '!O456&lt;5,3,'Paraclinicos '!O456&gt;5,4)</f>
        <v>0</v>
      </c>
      <c r="R457" t="str" cm="1">
        <f t="array" ref="R457">_xlfn.IFS('Paraclinicos '!J456="","",'Paraclinicos '!J456&lt;1.2,0,'Paraclinicos '!J456&lt;2,1,'Paraclinicos '!J456&lt;6,2,'Paraclinicos '!J456&lt;12,3,'Paraclinicos '!J456&gt;=12,4)</f>
        <v/>
      </c>
      <c r="S457" cm="1">
        <f t="array" ref="S457">_xlfn.IFS('Paraclinicos '!Y456="","",'Paraclinicos '!Y456&lt;70,1,'Paraclinicos '!Y456&gt;=70,0)</f>
        <v>0</v>
      </c>
      <c r="T457" cm="1">
        <f t="array" ref="T457">_xlfn.IFS('Paraclinicos '!W456="","",'Paraclinicos '!W456&lt;6,4,'Paraclinicos '!W456&lt;10,3,'Paraclinicos '!W456&lt;13,2,'Paraclinicos '!W456&lt;15,1,'Paraclinicos '!W456=15,0)</f>
        <v>4</v>
      </c>
      <c r="U457" s="54">
        <f t="shared" si="21"/>
        <v>7</v>
      </c>
      <c r="V457" cm="1">
        <f t="array" ref="V457">_xlfn.IFS('Paraclinicos '!S456="","",OR('Paraclinicos '!S456&lt;=8,'Paraclinicos '!S456&gt;=25),3,'Paraclinicos '!S456&lt;12,1,'Paraclinicos '!S456&lt;21,0,'Paraclinicos '!S456&lt;25,2)</f>
        <v>2</v>
      </c>
      <c r="W457" t="str">
        <f>IFERROR(IF(INDEX('BD Demog para scores enalazar'!Y$2:'BD Demog para scores enalazar'!Y$3000,MATCH(Formulas!A457,'BD Demog para scores enalazar'!A$2:'BD Demog para scores enalazar'!A$3000,0))=1,"SI","NO"),"")</f>
        <v>NO</v>
      </c>
      <c r="X457" s="9" t="str">
        <f>IFERROR(IF(INDEX('BD Demog para scores enalazar'!AJ$2:'BD Demog para scores enalazar'!AJ$3000,MATCH(Formulas!A457,'BD Demog para scores enalazar'!A$2:'BD Demog para scores enalazar'!A$3000,0))=1,"SI","NO"),"")</f>
        <v>NO</v>
      </c>
      <c r="Y457" cm="1">
        <f t="array" ref="Y457">IF(AND(W457="NO",X457="NO"),_xlfn.IFS('Paraclinicos '!K456&lt;=91,3,'Paraclinicos '!K456&lt;94,2,'Paraclinicos '!K456&lt;96,1,'Paraclinicos '!K456&gt;=96,0),"")</f>
        <v>3</v>
      </c>
      <c r="Z457" t="str" cm="1">
        <f t="array" ref="Z457">IF(OR(W457="SI",X457="SI"),_xlfn.IFS(OR(AND('Paraclinicos '!K456&lt;=83),AND('Paraclinicos '!K456&gt;=97,AA457=2)),3,OR(AND('Paraclinicos '!K456&lt;=86),AND('Paraclinicos '!K456&gt;=94,AA457=2)),2,OR(AND('Paraclinicos '!K456&lt;=88),AND('Paraclinicos '!K456&gt;=92,AA457=2)),1,OR(AND('Paraclinicos '!K456&gt;=88,'Paraclinicos '!K456&lt;=92),AND('Paraclinicos '!K456&gt;=93,AA457=0)),0),"")</f>
        <v/>
      </c>
      <c r="AA457" cm="1">
        <f t="array" ref="AA457">_xlfn.IFS('Paraclinicos '!E456="","",'Paraclinicos '!E456="Oxigeno",2,'Paraclinicos '!E456="Aire",0)</f>
        <v>2</v>
      </c>
    </row>
    <row r="458" spans="1:27" x14ac:dyDescent="0.25">
      <c r="A458">
        <f>'Paraclinicos '!A457</f>
        <v>78</v>
      </c>
      <c r="B458" s="3">
        <f>'Paraclinicos '!R457</f>
        <v>44341</v>
      </c>
      <c r="C458" cm="1">
        <f t="array" ref="C458">_xlfn.IFS('Paraclinicos '!Q457="","",'Paraclinicos '!Q457&gt;60,3,'Paraclinicos '!Q457&lt;=60,1)</f>
        <v>3</v>
      </c>
      <c r="D458" t="str">
        <f>IFERROR(IF(INDEX('BD Demog para scores enalazar'!BC$2:BC$3000,MATCH(Formulas!A458,'BD Demog para scores enalazar'!A$2:A$3000,0))=0,"SI","NO"),"")</f>
        <v>SI</v>
      </c>
      <c r="E458" cm="1">
        <f t="array" ref="E458">_xlfn.IFS(D458="","",D458="SI",4,D458="NO",1)</f>
        <v>4</v>
      </c>
      <c r="F458" cm="1">
        <f t="array" ref="F458">_xlfn.IFS('Paraclinicos '!B457="","",'Paraclinicos '!B457&gt;1,1,'Paraclinicos '!B457&lt;=1,3)</f>
        <v>3</v>
      </c>
      <c r="G458" t="str" cm="1">
        <f t="array" ref="G458">_xlfn.IFS('Paraclinicos '!D457="","",AND('Paraclinicos '!D457&gt;=250,'Paraclinicos '!D457&lt;=500),2,'Paraclinicos '!D457&gt;500,3,'Paraclinicos '!D457&lt;250,1)</f>
        <v/>
      </c>
      <c r="H458" s="50">
        <f t="shared" si="22"/>
        <v>10</v>
      </c>
      <c r="I458" cm="1">
        <f t="array" ref="I458">_xlfn.IFS('Paraclinicos '!Q457="","",'Paraclinicos '!Q457&gt;=65,1,'Paraclinicos '!Q457&lt;65,0)</f>
        <v>1</v>
      </c>
      <c r="J458" cm="1">
        <f t="array" ref="J458">_xlfn.IFS('Paraclinicos '!I457="","",'Paraclinicos '!I457&gt;7,1,'Paraclinicos '!I457&lt;=7,0)</f>
        <v>1</v>
      </c>
      <c r="K458" cm="1">
        <f t="array" ref="K458">_xlfn.IFS('Paraclinicos '!W457="","",'Paraclinicos '!W457&lt;=8,1,'Paraclinicos '!W457&gt;8,0)</f>
        <v>1</v>
      </c>
      <c r="L458" cm="1">
        <f t="array" ref="L458">_xlfn.IFS('Paraclinicos '!S457="","",'Paraclinicos '!S457&gt;=30,1,'Paraclinicos '!S457&lt;30,0)</f>
        <v>0</v>
      </c>
      <c r="M458" cm="1">
        <f t="array" ref="M458">_xlfn.IFS(OR('Paraclinicos '!T457="",'Paraclinicos '!U457=""),"",OR('Paraclinicos '!T457&lt;=90,'Paraclinicos '!U457&lt;=60),1,OR('Paraclinicos '!T457&gt;90,'Paraclinicos '!U457&gt;60),0)</f>
        <v>0</v>
      </c>
      <c r="N458" s="45">
        <f t="shared" si="23"/>
        <v>4</v>
      </c>
      <c r="O458" cm="1">
        <f t="array" ref="O458">_xlfn.IFS(OR('Paraclinicos '!M457="",'Paraclinicos '!N457="",'Paraclinicos '!N457=0),"",'Paraclinicos '!M457/'Paraclinicos '!N457&lt;100,4,'Paraclinicos '!M457/'Paraclinicos '!N457&lt;200,3,'Paraclinicos '!M457/'Paraclinicos '!N457&lt;300,2,'Paraclinicos '!M457/'Paraclinicos '!N457&lt;400,1,'Paraclinicos '!M457/'Paraclinicos '!N457&gt;=400,0)</f>
        <v>2</v>
      </c>
      <c r="P458" cm="1">
        <f t="array" ref="P458">_xlfn.IFS('Paraclinicos '!C457="","",'Paraclinicos '!C457&lt;20,4,'Paraclinicos '!C457&lt;50,3,'Paraclinicos '!C457&lt;100,2,'Paraclinicos '!C457&lt;150,1,'Paraclinicos '!C457&gt;150,0)</f>
        <v>1</v>
      </c>
      <c r="Q458" cm="1">
        <f t="array" ref="Q458">_xlfn.IFS('Paraclinicos '!O457="","",'Paraclinicos '!O457&lt;1.2,0,'Paraclinicos '!O457&lt;2,1,'Paraclinicos '!O457&lt;3.5,2,'Paraclinicos '!O457&lt;5,3,'Paraclinicos '!O457&gt;5,4)</f>
        <v>0</v>
      </c>
      <c r="R458" t="str" cm="1">
        <f t="array" ref="R458">_xlfn.IFS('Paraclinicos '!J457="","",'Paraclinicos '!J457&lt;1.2,0,'Paraclinicos '!J457&lt;2,1,'Paraclinicos '!J457&lt;6,2,'Paraclinicos '!J457&lt;12,3,'Paraclinicos '!J457&gt;=12,4)</f>
        <v/>
      </c>
      <c r="S458" cm="1">
        <f t="array" ref="S458">_xlfn.IFS('Paraclinicos '!Y457="","",'Paraclinicos '!Y457&lt;70,1,'Paraclinicos '!Y457&gt;=70,0)</f>
        <v>0</v>
      </c>
      <c r="T458" cm="1">
        <f t="array" ref="T458">_xlfn.IFS('Paraclinicos '!W457="","",'Paraclinicos '!W457&lt;6,4,'Paraclinicos '!W457&lt;10,3,'Paraclinicos '!W457&lt;13,2,'Paraclinicos '!W457&lt;15,1,'Paraclinicos '!W457=15,0)</f>
        <v>4</v>
      </c>
      <c r="U458" s="54">
        <f t="shared" si="21"/>
        <v>7</v>
      </c>
      <c r="V458" cm="1">
        <f t="array" ref="V458">_xlfn.IFS('Paraclinicos '!S457="","",OR('Paraclinicos '!S457&lt;=8,'Paraclinicos '!S457&gt;=25),3,'Paraclinicos '!S457&lt;12,1,'Paraclinicos '!S457&lt;21,0,'Paraclinicos '!S457&lt;25,2)</f>
        <v>2</v>
      </c>
      <c r="W458" t="str">
        <f>IFERROR(IF(INDEX('BD Demog para scores enalazar'!Y$2:'BD Demog para scores enalazar'!Y$3000,MATCH(Formulas!A458,'BD Demog para scores enalazar'!A$2:'BD Demog para scores enalazar'!A$3000,0))=1,"SI","NO"),"")</f>
        <v>NO</v>
      </c>
      <c r="X458" s="9" t="str">
        <f>IFERROR(IF(INDEX('BD Demog para scores enalazar'!AJ$2:'BD Demog para scores enalazar'!AJ$3000,MATCH(Formulas!A458,'BD Demog para scores enalazar'!A$2:'BD Demog para scores enalazar'!A$3000,0))=1,"SI","NO"),"")</f>
        <v>NO</v>
      </c>
      <c r="Y458" cm="1">
        <f t="array" ref="Y458">IF(AND(W458="NO",X458="NO"),_xlfn.IFS('Paraclinicos '!K457&lt;=91,3,'Paraclinicos '!K457&lt;94,2,'Paraclinicos '!K457&lt;96,1,'Paraclinicos '!K457&gt;=96,0),"")</f>
        <v>2</v>
      </c>
      <c r="Z458" t="str" cm="1">
        <f t="array" ref="Z458">IF(OR(W458="SI",X458="SI"),_xlfn.IFS(OR(AND('Paraclinicos '!K457&lt;=83),AND('Paraclinicos '!K457&gt;=97,AA458=2)),3,OR(AND('Paraclinicos '!K457&lt;=86),AND('Paraclinicos '!K457&gt;=94,AA458=2)),2,OR(AND('Paraclinicos '!K457&lt;=88),AND('Paraclinicos '!K457&gt;=92,AA458=2)),1,OR(AND('Paraclinicos '!K457&gt;=88,'Paraclinicos '!K457&lt;=92),AND('Paraclinicos '!K457&gt;=93,AA458=0)),0),"")</f>
        <v/>
      </c>
      <c r="AA458" cm="1">
        <f t="array" ref="AA458">_xlfn.IFS('Paraclinicos '!E457="","",'Paraclinicos '!E457="Oxigeno",2,'Paraclinicos '!E457="Aire",0)</f>
        <v>2</v>
      </c>
    </row>
    <row r="459" spans="1:27" x14ac:dyDescent="0.25">
      <c r="A459">
        <f>'Paraclinicos '!A458</f>
        <v>78</v>
      </c>
      <c r="B459" s="3">
        <f>'Paraclinicos '!R458</f>
        <v>44342</v>
      </c>
      <c r="C459" cm="1">
        <f t="array" ref="C459">_xlfn.IFS('Paraclinicos '!Q458="","",'Paraclinicos '!Q458&gt;60,3,'Paraclinicos '!Q458&lt;=60,1)</f>
        <v>3</v>
      </c>
      <c r="D459" t="str">
        <f>IFERROR(IF(INDEX('BD Demog para scores enalazar'!BC$2:BC$3000,MATCH(Formulas!A459,'BD Demog para scores enalazar'!A$2:A$3000,0))=0,"SI","NO"),"")</f>
        <v>SI</v>
      </c>
      <c r="E459" cm="1">
        <f t="array" ref="E459">_xlfn.IFS(D459="","",D459="SI",4,D459="NO",1)</f>
        <v>4</v>
      </c>
      <c r="F459" cm="1">
        <f t="array" ref="F459">_xlfn.IFS('Paraclinicos '!B458="","",'Paraclinicos '!B458&gt;1,1,'Paraclinicos '!B458&lt;=1,3)</f>
        <v>3</v>
      </c>
      <c r="G459" t="str" cm="1">
        <f t="array" ref="G459">_xlfn.IFS('Paraclinicos '!D458="","",AND('Paraclinicos '!D458&gt;=250,'Paraclinicos '!D458&lt;=500),2,'Paraclinicos '!D458&gt;500,3,'Paraclinicos '!D458&lt;250,1)</f>
        <v/>
      </c>
      <c r="H459" s="50">
        <f t="shared" si="22"/>
        <v>10</v>
      </c>
      <c r="I459" cm="1">
        <f t="array" ref="I459">_xlfn.IFS('Paraclinicos '!Q458="","",'Paraclinicos '!Q458&gt;=65,1,'Paraclinicos '!Q458&lt;65,0)</f>
        <v>1</v>
      </c>
      <c r="J459" cm="1">
        <f t="array" ref="J459">_xlfn.IFS('Paraclinicos '!I458="","",'Paraclinicos '!I458&gt;7,1,'Paraclinicos '!I458&lt;=7,0)</f>
        <v>1</v>
      </c>
      <c r="K459" cm="1">
        <f t="array" ref="K459">_xlfn.IFS('Paraclinicos '!W458="","",'Paraclinicos '!W458&lt;=8,1,'Paraclinicos '!W458&gt;8,0)</f>
        <v>0</v>
      </c>
      <c r="L459" cm="1">
        <f t="array" ref="L459">_xlfn.IFS('Paraclinicos '!S458="","",'Paraclinicos '!S458&gt;=30,1,'Paraclinicos '!S458&lt;30,0)</f>
        <v>0</v>
      </c>
      <c r="M459" cm="1">
        <f t="array" ref="M459">_xlfn.IFS(OR('Paraclinicos '!T458="",'Paraclinicos '!U458=""),"",OR('Paraclinicos '!T458&lt;=90,'Paraclinicos '!U458&lt;=60),1,OR('Paraclinicos '!T458&gt;90,'Paraclinicos '!U458&gt;60),0)</f>
        <v>0</v>
      </c>
      <c r="N459" s="45">
        <f t="shared" si="23"/>
        <v>3</v>
      </c>
      <c r="O459" cm="1">
        <f t="array" ref="O459">_xlfn.IFS(OR('Paraclinicos '!M458="",'Paraclinicos '!N458="",'Paraclinicos '!N458=0),"",'Paraclinicos '!M458/'Paraclinicos '!N458&lt;100,4,'Paraclinicos '!M458/'Paraclinicos '!N458&lt;200,3,'Paraclinicos '!M458/'Paraclinicos '!N458&lt;300,2,'Paraclinicos '!M458/'Paraclinicos '!N458&lt;400,1,'Paraclinicos '!M458/'Paraclinicos '!N458&gt;=400,0)</f>
        <v>3</v>
      </c>
      <c r="P459" cm="1">
        <f t="array" ref="P459">_xlfn.IFS('Paraclinicos '!C458="","",'Paraclinicos '!C458&lt;20,4,'Paraclinicos '!C458&lt;50,3,'Paraclinicos '!C458&lt;100,2,'Paraclinicos '!C458&lt;150,1,'Paraclinicos '!C458&gt;150,0)</f>
        <v>1</v>
      </c>
      <c r="Q459" cm="1">
        <f t="array" ref="Q459">_xlfn.IFS('Paraclinicos '!O458="","",'Paraclinicos '!O458&lt;1.2,0,'Paraclinicos '!O458&lt;2,1,'Paraclinicos '!O458&lt;3.5,2,'Paraclinicos '!O458&lt;5,3,'Paraclinicos '!O458&gt;5,4)</f>
        <v>0</v>
      </c>
      <c r="R459" cm="1">
        <f t="array" ref="R459">_xlfn.IFS('Paraclinicos '!J458="","",'Paraclinicos '!J458&lt;1.2,0,'Paraclinicos '!J458&lt;2,1,'Paraclinicos '!J458&lt;6,2,'Paraclinicos '!J458&lt;12,3,'Paraclinicos '!J458&gt;=12,4)</f>
        <v>1</v>
      </c>
      <c r="S459" cm="1">
        <f t="array" ref="S459">_xlfn.IFS('Paraclinicos '!Y458="","",'Paraclinicos '!Y458&lt;70,1,'Paraclinicos '!Y458&gt;=70,0)</f>
        <v>0</v>
      </c>
      <c r="T459" cm="1">
        <f t="array" ref="T459">_xlfn.IFS('Paraclinicos '!W458="","",'Paraclinicos '!W458&lt;6,4,'Paraclinicos '!W458&lt;10,3,'Paraclinicos '!W458&lt;13,2,'Paraclinicos '!W458&lt;15,1,'Paraclinicos '!W458=15,0)</f>
        <v>2</v>
      </c>
      <c r="U459" s="54">
        <f t="shared" si="21"/>
        <v>7</v>
      </c>
      <c r="V459" cm="1">
        <f t="array" ref="V459">_xlfn.IFS('Paraclinicos '!S458="","",OR('Paraclinicos '!S458&lt;=8,'Paraclinicos '!S458&gt;=25),3,'Paraclinicos '!S458&lt;12,1,'Paraclinicos '!S458&lt;21,0,'Paraclinicos '!S458&lt;25,2)</f>
        <v>0</v>
      </c>
      <c r="W459" t="str">
        <f>IFERROR(IF(INDEX('BD Demog para scores enalazar'!Y$2:'BD Demog para scores enalazar'!Y$3000,MATCH(Formulas!A459,'BD Demog para scores enalazar'!A$2:'BD Demog para scores enalazar'!A$3000,0))=1,"SI","NO"),"")</f>
        <v>NO</v>
      </c>
      <c r="X459" s="9" t="str">
        <f>IFERROR(IF(INDEX('BD Demog para scores enalazar'!AJ$2:'BD Demog para scores enalazar'!AJ$3000,MATCH(Formulas!A459,'BD Demog para scores enalazar'!A$2:'BD Demog para scores enalazar'!A$3000,0))=1,"SI","NO"),"")</f>
        <v>NO</v>
      </c>
      <c r="Y459" cm="1">
        <f t="array" ref="Y459">IF(AND(W459="NO",X459="NO"),_xlfn.IFS('Paraclinicos '!K458&lt;=91,3,'Paraclinicos '!K458&lt;94,2,'Paraclinicos '!K458&lt;96,1,'Paraclinicos '!K458&gt;=96,0),"")</f>
        <v>3</v>
      </c>
      <c r="Z459" t="str" cm="1">
        <f t="array" ref="Z459">IF(OR(W459="SI",X459="SI"),_xlfn.IFS(OR(AND('Paraclinicos '!K458&lt;=83),AND('Paraclinicos '!K458&gt;=97,AA459=2)),3,OR(AND('Paraclinicos '!K458&lt;=86),AND('Paraclinicos '!K458&gt;=94,AA459=2)),2,OR(AND('Paraclinicos '!K458&lt;=88),AND('Paraclinicos '!K458&gt;=92,AA459=2)),1,OR(AND('Paraclinicos '!K458&gt;=88,'Paraclinicos '!K458&lt;=92),AND('Paraclinicos '!K458&gt;=93,AA459=0)),0),"")</f>
        <v/>
      </c>
      <c r="AA459" cm="1">
        <f t="array" ref="AA459">_xlfn.IFS('Paraclinicos '!E458="","",'Paraclinicos '!E458="Oxigeno",2,'Paraclinicos '!E458="Aire",0)</f>
        <v>2</v>
      </c>
    </row>
    <row r="460" spans="1:27" x14ac:dyDescent="0.25">
      <c r="A460">
        <f>'Paraclinicos '!A459</f>
        <v>78</v>
      </c>
      <c r="B460" s="3">
        <f>'Paraclinicos '!R459</f>
        <v>44343</v>
      </c>
      <c r="C460" cm="1">
        <f t="array" ref="C460">_xlfn.IFS('Paraclinicos '!Q459="","",'Paraclinicos '!Q459&gt;60,3,'Paraclinicos '!Q459&lt;=60,1)</f>
        <v>3</v>
      </c>
      <c r="D460" t="str">
        <f>IFERROR(IF(INDEX('BD Demog para scores enalazar'!BC$2:BC$3000,MATCH(Formulas!A460,'BD Demog para scores enalazar'!A$2:A$3000,0))=0,"SI","NO"),"")</f>
        <v>SI</v>
      </c>
      <c r="E460" cm="1">
        <f t="array" ref="E460">_xlfn.IFS(D460="","",D460="SI",4,D460="NO",1)</f>
        <v>4</v>
      </c>
      <c r="F460" cm="1">
        <f t="array" ref="F460">_xlfn.IFS('Paraclinicos '!B459="","",'Paraclinicos '!B459&gt;1,1,'Paraclinicos '!B459&lt;=1,3)</f>
        <v>3</v>
      </c>
      <c r="G460" t="str" cm="1">
        <f t="array" ref="G460">_xlfn.IFS('Paraclinicos '!D459="","",AND('Paraclinicos '!D459&gt;=250,'Paraclinicos '!D459&lt;=500),2,'Paraclinicos '!D459&gt;500,3,'Paraclinicos '!D459&lt;250,1)</f>
        <v/>
      </c>
      <c r="H460" s="50">
        <f t="shared" si="22"/>
        <v>10</v>
      </c>
      <c r="I460" cm="1">
        <f t="array" ref="I460">_xlfn.IFS('Paraclinicos '!Q459="","",'Paraclinicos '!Q459&gt;=65,1,'Paraclinicos '!Q459&lt;65,0)</f>
        <v>1</v>
      </c>
      <c r="J460" cm="1">
        <f t="array" ref="J460">_xlfn.IFS('Paraclinicos '!I459="","",'Paraclinicos '!I459&gt;7,1,'Paraclinicos '!I459&lt;=7,0)</f>
        <v>1</v>
      </c>
      <c r="K460" cm="1">
        <f t="array" ref="K460">_xlfn.IFS('Paraclinicos '!W459="","",'Paraclinicos '!W459&lt;=8,1,'Paraclinicos '!W459&gt;8,0)</f>
        <v>0</v>
      </c>
      <c r="L460" cm="1">
        <f t="array" ref="L460">_xlfn.IFS('Paraclinicos '!S459="","",'Paraclinicos '!S459&gt;=30,1,'Paraclinicos '!S459&lt;30,0)</f>
        <v>0</v>
      </c>
      <c r="M460" cm="1">
        <f t="array" ref="M460">_xlfn.IFS(OR('Paraclinicos '!T459="",'Paraclinicos '!U459=""),"",OR('Paraclinicos '!T459&lt;=90,'Paraclinicos '!U459&lt;=60),1,OR('Paraclinicos '!T459&gt;90,'Paraclinicos '!U459&gt;60),0)</f>
        <v>0</v>
      </c>
      <c r="N460" s="45">
        <f t="shared" si="23"/>
        <v>2</v>
      </c>
      <c r="O460" cm="1">
        <f t="array" ref="O460">_xlfn.IFS(OR('Paraclinicos '!M459="",'Paraclinicos '!N459="",'Paraclinicos '!N459=0),"",'Paraclinicos '!M459/'Paraclinicos '!N459&lt;100,4,'Paraclinicos '!M459/'Paraclinicos '!N459&lt;200,3,'Paraclinicos '!M459/'Paraclinicos '!N459&lt;300,2,'Paraclinicos '!M459/'Paraclinicos '!N459&lt;400,1,'Paraclinicos '!M459/'Paraclinicos '!N459&gt;=400,0)</f>
        <v>2</v>
      </c>
      <c r="P460" cm="1">
        <f t="array" ref="P460">_xlfn.IFS('Paraclinicos '!C459="","",'Paraclinicos '!C459&lt;20,4,'Paraclinicos '!C459&lt;50,3,'Paraclinicos '!C459&lt;100,2,'Paraclinicos '!C459&lt;150,1,'Paraclinicos '!C459&gt;150,0)</f>
        <v>1</v>
      </c>
      <c r="Q460" cm="1">
        <f t="array" ref="Q460">_xlfn.IFS('Paraclinicos '!O459="","",'Paraclinicos '!O459&lt;1.2,0,'Paraclinicos '!O459&lt;2,1,'Paraclinicos '!O459&lt;3.5,2,'Paraclinicos '!O459&lt;5,3,'Paraclinicos '!O459&gt;5,4)</f>
        <v>0</v>
      </c>
      <c r="R460" t="str" cm="1">
        <f t="array" ref="R460">_xlfn.IFS('Paraclinicos '!J459="","",'Paraclinicos '!J459&lt;1.2,0,'Paraclinicos '!J459&lt;2,1,'Paraclinicos '!J459&lt;6,2,'Paraclinicos '!J459&lt;12,3,'Paraclinicos '!J459&gt;=12,4)</f>
        <v/>
      </c>
      <c r="S460" cm="1">
        <f t="array" ref="S460">_xlfn.IFS('Paraclinicos '!Y459="","",'Paraclinicos '!Y459&lt;70,1,'Paraclinicos '!Y459&gt;=70,0)</f>
        <v>0</v>
      </c>
      <c r="T460" cm="1">
        <f t="array" ref="T460">_xlfn.IFS('Paraclinicos '!W459="","",'Paraclinicos '!W459&lt;6,4,'Paraclinicos '!W459&lt;10,3,'Paraclinicos '!W459&lt;13,2,'Paraclinicos '!W459&lt;15,1,'Paraclinicos '!W459=15,0)</f>
        <v>2</v>
      </c>
      <c r="U460" s="54">
        <f t="shared" si="21"/>
        <v>5</v>
      </c>
      <c r="V460" cm="1">
        <f t="array" ref="V460">_xlfn.IFS('Paraclinicos '!S459="","",OR('Paraclinicos '!S459&lt;=8,'Paraclinicos '!S459&gt;=25),3,'Paraclinicos '!S459&lt;12,1,'Paraclinicos '!S459&lt;21,0,'Paraclinicos '!S459&lt;25,2)</f>
        <v>0</v>
      </c>
      <c r="W460" t="str">
        <f>IFERROR(IF(INDEX('BD Demog para scores enalazar'!Y$2:'BD Demog para scores enalazar'!Y$3000,MATCH(Formulas!A460,'BD Demog para scores enalazar'!A$2:'BD Demog para scores enalazar'!A$3000,0))=1,"SI","NO"),"")</f>
        <v>NO</v>
      </c>
      <c r="X460" s="9" t="str">
        <f>IFERROR(IF(INDEX('BD Demog para scores enalazar'!AJ$2:'BD Demog para scores enalazar'!AJ$3000,MATCH(Formulas!A460,'BD Demog para scores enalazar'!A$2:'BD Demog para scores enalazar'!A$3000,0))=1,"SI","NO"),"")</f>
        <v>NO</v>
      </c>
      <c r="Y460" cm="1">
        <f t="array" ref="Y460">IF(AND(W460="NO",X460="NO"),_xlfn.IFS('Paraclinicos '!K459&lt;=91,3,'Paraclinicos '!K459&lt;94,2,'Paraclinicos '!K459&lt;96,1,'Paraclinicos '!K459&gt;=96,0),"")</f>
        <v>3</v>
      </c>
      <c r="Z460" t="str" cm="1">
        <f t="array" ref="Z460">IF(OR(W460="SI",X460="SI"),_xlfn.IFS(OR(AND('Paraclinicos '!K459&lt;=83),AND('Paraclinicos '!K459&gt;=97,AA460=2)),3,OR(AND('Paraclinicos '!K459&lt;=86),AND('Paraclinicos '!K459&gt;=94,AA460=2)),2,OR(AND('Paraclinicos '!K459&lt;=88),AND('Paraclinicos '!K459&gt;=92,AA460=2)),1,OR(AND('Paraclinicos '!K459&gt;=88,'Paraclinicos '!K459&lt;=92),AND('Paraclinicos '!K459&gt;=93,AA460=0)),0),"")</f>
        <v/>
      </c>
      <c r="AA460" cm="1">
        <f t="array" ref="AA460">_xlfn.IFS('Paraclinicos '!E459="","",'Paraclinicos '!E459="Oxigeno",2,'Paraclinicos '!E459="Aire",0)</f>
        <v>2</v>
      </c>
    </row>
    <row r="461" spans="1:27" x14ac:dyDescent="0.25">
      <c r="A461">
        <f>'Paraclinicos '!A460</f>
        <v>78</v>
      </c>
      <c r="B461" s="3">
        <f>'Paraclinicos '!R460</f>
        <v>44345</v>
      </c>
      <c r="C461" cm="1">
        <f t="array" ref="C461">_xlfn.IFS('Paraclinicos '!Q460="","",'Paraclinicos '!Q460&gt;60,3,'Paraclinicos '!Q460&lt;=60,1)</f>
        <v>3</v>
      </c>
      <c r="D461" t="str">
        <f>IFERROR(IF(INDEX('BD Demog para scores enalazar'!BC$2:BC$3000,MATCH(Formulas!A461,'BD Demog para scores enalazar'!A$2:A$3000,0))=0,"SI","NO"),"")</f>
        <v>SI</v>
      </c>
      <c r="E461" cm="1">
        <f t="array" ref="E461">_xlfn.IFS(D461="","",D461="SI",4,D461="NO",1)</f>
        <v>4</v>
      </c>
      <c r="F461" cm="1">
        <f t="array" ref="F461">_xlfn.IFS('Paraclinicos '!B460="","",'Paraclinicos '!B460&gt;1,1,'Paraclinicos '!B460&lt;=1,3)</f>
        <v>3</v>
      </c>
      <c r="G461" t="str" cm="1">
        <f t="array" ref="G461">_xlfn.IFS('Paraclinicos '!D460="","",AND('Paraclinicos '!D460&gt;=250,'Paraclinicos '!D460&lt;=500),2,'Paraclinicos '!D460&gt;500,3,'Paraclinicos '!D460&lt;250,1)</f>
        <v/>
      </c>
      <c r="H461" s="50">
        <f t="shared" si="22"/>
        <v>10</v>
      </c>
      <c r="I461" cm="1">
        <f t="array" ref="I461">_xlfn.IFS('Paraclinicos '!Q460="","",'Paraclinicos '!Q460&gt;=65,1,'Paraclinicos '!Q460&lt;65,0)</f>
        <v>1</v>
      </c>
      <c r="J461" t="str" cm="1">
        <f t="array" ref="J461">_xlfn.IFS('Paraclinicos '!I460="","",'Paraclinicos '!I460&gt;7,1,'Paraclinicos '!I460&lt;=7,0)</f>
        <v/>
      </c>
      <c r="K461" cm="1">
        <f t="array" ref="K461">_xlfn.IFS('Paraclinicos '!W460="","",'Paraclinicos '!W460&lt;=8,1,'Paraclinicos '!W460&gt;8,0)</f>
        <v>1</v>
      </c>
      <c r="L461" cm="1">
        <f t="array" ref="L461">_xlfn.IFS('Paraclinicos '!S460="","",'Paraclinicos '!S460&gt;=30,1,'Paraclinicos '!S460&lt;30,0)</f>
        <v>0</v>
      </c>
      <c r="M461" cm="1">
        <f t="array" ref="M461">_xlfn.IFS(OR('Paraclinicos '!T460="",'Paraclinicos '!U460=""),"",OR('Paraclinicos '!T460&lt;=90,'Paraclinicos '!U460&lt;=60),1,OR('Paraclinicos '!T460&gt;90,'Paraclinicos '!U460&gt;60),0)</f>
        <v>0</v>
      </c>
      <c r="N461" s="45">
        <f t="shared" si="23"/>
        <v>2</v>
      </c>
      <c r="O461" cm="1">
        <f t="array" ref="O461">_xlfn.IFS(OR('Paraclinicos '!M460="",'Paraclinicos '!N460="",'Paraclinicos '!N460=0),"",'Paraclinicos '!M460/'Paraclinicos '!N460&lt;100,4,'Paraclinicos '!M460/'Paraclinicos '!N460&lt;200,3,'Paraclinicos '!M460/'Paraclinicos '!N460&lt;300,2,'Paraclinicos '!M460/'Paraclinicos '!N460&lt;400,1,'Paraclinicos '!M460/'Paraclinicos '!N460&gt;=400,0)</f>
        <v>2</v>
      </c>
      <c r="P461" cm="1">
        <f t="array" ref="P461">_xlfn.IFS('Paraclinicos '!C460="","",'Paraclinicos '!C460&lt;20,4,'Paraclinicos '!C460&lt;50,3,'Paraclinicos '!C460&lt;100,2,'Paraclinicos '!C460&lt;150,1,'Paraclinicos '!C460&gt;150,0)</f>
        <v>0</v>
      </c>
      <c r="Q461" t="str" cm="1">
        <f t="array" ref="Q461">_xlfn.IFS('Paraclinicos '!O460="","",'Paraclinicos '!O460&lt;1.2,0,'Paraclinicos '!O460&lt;2,1,'Paraclinicos '!O460&lt;3.5,2,'Paraclinicos '!O460&lt;5,3,'Paraclinicos '!O460&gt;5,4)</f>
        <v/>
      </c>
      <c r="R461" t="str" cm="1">
        <f t="array" ref="R461">_xlfn.IFS('Paraclinicos '!J460="","",'Paraclinicos '!J460&lt;1.2,0,'Paraclinicos '!J460&lt;2,1,'Paraclinicos '!J460&lt;6,2,'Paraclinicos '!J460&lt;12,3,'Paraclinicos '!J460&gt;=12,4)</f>
        <v/>
      </c>
      <c r="S461" cm="1">
        <f t="array" ref="S461">_xlfn.IFS('Paraclinicos '!Y460="","",'Paraclinicos '!Y460&lt;70,1,'Paraclinicos '!Y460&gt;=70,0)</f>
        <v>0</v>
      </c>
      <c r="T461" cm="1">
        <f t="array" ref="T461">_xlfn.IFS('Paraclinicos '!W460="","",'Paraclinicos '!W460&lt;6,4,'Paraclinicos '!W460&lt;10,3,'Paraclinicos '!W460&lt;13,2,'Paraclinicos '!W460&lt;15,1,'Paraclinicos '!W460=15,0)</f>
        <v>3</v>
      </c>
      <c r="U461" s="54">
        <f t="shared" si="21"/>
        <v>5</v>
      </c>
      <c r="V461" cm="1">
        <f t="array" ref="V461">_xlfn.IFS('Paraclinicos '!S460="","",OR('Paraclinicos '!S460&lt;=8,'Paraclinicos '!S460&gt;=25),3,'Paraclinicos '!S460&lt;12,1,'Paraclinicos '!S460&lt;21,0,'Paraclinicos '!S460&lt;25,2)</f>
        <v>0</v>
      </c>
      <c r="W461" t="str">
        <f>IFERROR(IF(INDEX('BD Demog para scores enalazar'!Y$2:'BD Demog para scores enalazar'!Y$3000,MATCH(Formulas!A461,'BD Demog para scores enalazar'!A$2:'BD Demog para scores enalazar'!A$3000,0))=1,"SI","NO"),"")</f>
        <v>NO</v>
      </c>
      <c r="X461" s="9" t="str">
        <f>IFERROR(IF(INDEX('BD Demog para scores enalazar'!AJ$2:'BD Demog para scores enalazar'!AJ$3000,MATCH(Formulas!A461,'BD Demog para scores enalazar'!A$2:'BD Demog para scores enalazar'!A$3000,0))=1,"SI","NO"),"")</f>
        <v>NO</v>
      </c>
      <c r="Y461" cm="1">
        <f t="array" ref="Y461">IF(AND(W461="NO",X461="NO"),_xlfn.IFS('Paraclinicos '!K460&lt;=91,3,'Paraclinicos '!K460&lt;94,2,'Paraclinicos '!K460&lt;96,1,'Paraclinicos '!K460&gt;=96,0),"")</f>
        <v>3</v>
      </c>
      <c r="Z461" t="str" cm="1">
        <f t="array" ref="Z461">IF(OR(W461="SI",X461="SI"),_xlfn.IFS(OR(AND('Paraclinicos '!K460&lt;=83),AND('Paraclinicos '!K460&gt;=97,AA461=2)),3,OR(AND('Paraclinicos '!K460&lt;=86),AND('Paraclinicos '!K460&gt;=94,AA461=2)),2,OR(AND('Paraclinicos '!K460&lt;=88),AND('Paraclinicos '!K460&gt;=92,AA461=2)),1,OR(AND('Paraclinicos '!K460&gt;=88,'Paraclinicos '!K460&lt;=92),AND('Paraclinicos '!K460&gt;=93,AA461=0)),0),"")</f>
        <v/>
      </c>
      <c r="AA461" cm="1">
        <f t="array" ref="AA461">_xlfn.IFS('Paraclinicos '!E460="","",'Paraclinicos '!E460="Oxigeno",2,'Paraclinicos '!E460="Aire",0)</f>
        <v>2</v>
      </c>
    </row>
    <row r="462" spans="1:27" x14ac:dyDescent="0.25">
      <c r="A462">
        <f>'Paraclinicos '!A461</f>
        <v>78</v>
      </c>
      <c r="B462" s="3">
        <f>'Paraclinicos '!R461</f>
        <v>44346</v>
      </c>
      <c r="C462" cm="1">
        <f t="array" ref="C462">_xlfn.IFS('Paraclinicos '!Q461="","",'Paraclinicos '!Q461&gt;60,3,'Paraclinicos '!Q461&lt;=60,1)</f>
        <v>3</v>
      </c>
      <c r="D462" t="str">
        <f>IFERROR(IF(INDEX('BD Demog para scores enalazar'!BC$2:BC$3000,MATCH(Formulas!A462,'BD Demog para scores enalazar'!A$2:A$3000,0))=0,"SI","NO"),"")</f>
        <v>SI</v>
      </c>
      <c r="E462" cm="1">
        <f t="array" ref="E462">_xlfn.IFS(D462="","",D462="SI",4,D462="NO",1)</f>
        <v>4</v>
      </c>
      <c r="F462" cm="1">
        <f t="array" ref="F462">_xlfn.IFS('Paraclinicos '!B461="","",'Paraclinicos '!B461&gt;1,1,'Paraclinicos '!B461&lt;=1,3)</f>
        <v>3</v>
      </c>
      <c r="G462" cm="1">
        <f t="array" ref="G462">_xlfn.IFS('Paraclinicos '!D461="","",AND('Paraclinicos '!D461&gt;=250,'Paraclinicos '!D461&lt;=500),2,'Paraclinicos '!D461&gt;500,3,'Paraclinicos '!D461&lt;250,1)</f>
        <v>3</v>
      </c>
      <c r="H462" s="50">
        <f t="shared" si="22"/>
        <v>13</v>
      </c>
      <c r="I462" cm="1">
        <f t="array" ref="I462">_xlfn.IFS('Paraclinicos '!Q461="","",'Paraclinicos '!Q461&gt;=65,1,'Paraclinicos '!Q461&lt;65,0)</f>
        <v>1</v>
      </c>
      <c r="J462" cm="1">
        <f t="array" ref="J462">_xlfn.IFS('Paraclinicos '!I461="","",'Paraclinicos '!I461&gt;7,1,'Paraclinicos '!I461&lt;=7,0)</f>
        <v>1</v>
      </c>
      <c r="K462" cm="1">
        <f t="array" ref="K462">_xlfn.IFS('Paraclinicos '!W461="","",'Paraclinicos '!W461&lt;=8,1,'Paraclinicos '!W461&gt;8,0)</f>
        <v>1</v>
      </c>
      <c r="L462" cm="1">
        <f t="array" ref="L462">_xlfn.IFS('Paraclinicos '!S461="","",'Paraclinicos '!S461&gt;=30,1,'Paraclinicos '!S461&lt;30,0)</f>
        <v>0</v>
      </c>
      <c r="M462" cm="1">
        <f t="array" ref="M462">_xlfn.IFS(OR('Paraclinicos '!T461="",'Paraclinicos '!U461=""),"",OR('Paraclinicos '!T461&lt;=90,'Paraclinicos '!U461&lt;=60),1,OR('Paraclinicos '!T461&gt;90,'Paraclinicos '!U461&gt;60),0)</f>
        <v>0</v>
      </c>
      <c r="N462" s="45">
        <f t="shared" si="23"/>
        <v>3</v>
      </c>
      <c r="O462" cm="1">
        <f t="array" ref="O462">_xlfn.IFS(OR('Paraclinicos '!M461="",'Paraclinicos '!N461="",'Paraclinicos '!N461=0),"",'Paraclinicos '!M461/'Paraclinicos '!N461&lt;100,4,'Paraclinicos '!M461/'Paraclinicos '!N461&lt;200,3,'Paraclinicos '!M461/'Paraclinicos '!N461&lt;300,2,'Paraclinicos '!M461/'Paraclinicos '!N461&lt;400,1,'Paraclinicos '!M461/'Paraclinicos '!N461&gt;=400,0)</f>
        <v>3</v>
      </c>
      <c r="P462" cm="1">
        <f t="array" ref="P462">_xlfn.IFS('Paraclinicos '!C461="","",'Paraclinicos '!C461&lt;20,4,'Paraclinicos '!C461&lt;50,3,'Paraclinicos '!C461&lt;100,2,'Paraclinicos '!C461&lt;150,1,'Paraclinicos '!C461&gt;150,0)</f>
        <v>0</v>
      </c>
      <c r="Q462" cm="1">
        <f t="array" ref="Q462">_xlfn.IFS('Paraclinicos '!O461="","",'Paraclinicos '!O461&lt;1.2,0,'Paraclinicos '!O461&lt;2,1,'Paraclinicos '!O461&lt;3.5,2,'Paraclinicos '!O461&lt;5,3,'Paraclinicos '!O461&gt;5,4)</f>
        <v>0</v>
      </c>
      <c r="R462" cm="1">
        <f t="array" ref="R462">_xlfn.IFS('Paraclinicos '!J461="","",'Paraclinicos '!J461&lt;1.2,0,'Paraclinicos '!J461&lt;2,1,'Paraclinicos '!J461&lt;6,2,'Paraclinicos '!J461&lt;12,3,'Paraclinicos '!J461&gt;=12,4)</f>
        <v>1</v>
      </c>
      <c r="S462" cm="1">
        <f t="array" ref="S462">_xlfn.IFS('Paraclinicos '!Y461="","",'Paraclinicos '!Y461&lt;70,1,'Paraclinicos '!Y461&gt;=70,0)</f>
        <v>0</v>
      </c>
      <c r="T462" cm="1">
        <f t="array" ref="T462">_xlfn.IFS('Paraclinicos '!W461="","",'Paraclinicos '!W461&lt;6,4,'Paraclinicos '!W461&lt;10,3,'Paraclinicos '!W461&lt;13,2,'Paraclinicos '!W461&lt;15,1,'Paraclinicos '!W461=15,0)</f>
        <v>4</v>
      </c>
      <c r="U462" s="54">
        <f t="shared" si="21"/>
        <v>8</v>
      </c>
      <c r="V462" cm="1">
        <f t="array" ref="V462">_xlfn.IFS('Paraclinicos '!S461="","",OR('Paraclinicos '!S461&lt;=8,'Paraclinicos '!S461&gt;=25),3,'Paraclinicos '!S461&lt;12,1,'Paraclinicos '!S461&lt;21,0,'Paraclinicos '!S461&lt;25,2)</f>
        <v>0</v>
      </c>
      <c r="W462" t="str">
        <f>IFERROR(IF(INDEX('BD Demog para scores enalazar'!Y$2:'BD Demog para scores enalazar'!Y$3000,MATCH(Formulas!A462,'BD Demog para scores enalazar'!A$2:'BD Demog para scores enalazar'!A$3000,0))=1,"SI","NO"),"")</f>
        <v>NO</v>
      </c>
      <c r="X462" s="9" t="str">
        <f>IFERROR(IF(INDEX('BD Demog para scores enalazar'!AJ$2:'BD Demog para scores enalazar'!AJ$3000,MATCH(Formulas!A462,'BD Demog para scores enalazar'!A$2:'BD Demog para scores enalazar'!A$3000,0))=1,"SI","NO"),"")</f>
        <v>NO</v>
      </c>
      <c r="Y462" cm="1">
        <f t="array" ref="Y462">IF(AND(W462="NO",X462="NO"),_xlfn.IFS('Paraclinicos '!K461&lt;=91,3,'Paraclinicos '!K461&lt;94,2,'Paraclinicos '!K461&lt;96,1,'Paraclinicos '!K461&gt;=96,0),"")</f>
        <v>3</v>
      </c>
      <c r="Z462" t="str" cm="1">
        <f t="array" ref="Z462">IF(OR(W462="SI",X462="SI"),_xlfn.IFS(OR(AND('Paraclinicos '!K461&lt;=83),AND('Paraclinicos '!K461&gt;=97,AA462=2)),3,OR(AND('Paraclinicos '!K461&lt;=86),AND('Paraclinicos '!K461&gt;=94,AA462=2)),2,OR(AND('Paraclinicos '!K461&lt;=88),AND('Paraclinicos '!K461&gt;=92,AA462=2)),1,OR(AND('Paraclinicos '!K461&gt;=88,'Paraclinicos '!K461&lt;=92),AND('Paraclinicos '!K461&gt;=93,AA462=0)),0),"")</f>
        <v/>
      </c>
      <c r="AA462" cm="1">
        <f t="array" ref="AA462">_xlfn.IFS('Paraclinicos '!E461="","",'Paraclinicos '!E461="Oxigeno",2,'Paraclinicos '!E461="Aire",0)</f>
        <v>2</v>
      </c>
    </row>
    <row r="463" spans="1:27" x14ac:dyDescent="0.25">
      <c r="A463">
        <f>'Paraclinicos '!A462</f>
        <v>78</v>
      </c>
      <c r="B463" s="3">
        <f>'Paraclinicos '!R462</f>
        <v>44347</v>
      </c>
      <c r="C463" cm="1">
        <f t="array" ref="C463">_xlfn.IFS('Paraclinicos '!Q462="","",'Paraclinicos '!Q462&gt;60,3,'Paraclinicos '!Q462&lt;=60,1)</f>
        <v>3</v>
      </c>
      <c r="D463" t="str">
        <f>IFERROR(IF(INDEX('BD Demog para scores enalazar'!BC$2:BC$3000,MATCH(Formulas!A463,'BD Demog para scores enalazar'!A$2:A$3000,0))=0,"SI","NO"),"")</f>
        <v>SI</v>
      </c>
      <c r="E463" cm="1">
        <f t="array" ref="E463">_xlfn.IFS(D463="","",D463="SI",4,D463="NO",1)</f>
        <v>4</v>
      </c>
      <c r="F463" cm="1">
        <f t="array" ref="F463">_xlfn.IFS('Paraclinicos '!B462="","",'Paraclinicos '!B462&gt;1,1,'Paraclinicos '!B462&lt;=1,3)</f>
        <v>3</v>
      </c>
      <c r="G463" t="str" cm="1">
        <f t="array" ref="G463">_xlfn.IFS('Paraclinicos '!D462="","",AND('Paraclinicos '!D462&gt;=250,'Paraclinicos '!D462&lt;=500),2,'Paraclinicos '!D462&gt;500,3,'Paraclinicos '!D462&lt;250,1)</f>
        <v/>
      </c>
      <c r="H463" s="50">
        <f t="shared" si="22"/>
        <v>10</v>
      </c>
      <c r="I463" cm="1">
        <f t="array" ref="I463">_xlfn.IFS('Paraclinicos '!Q462="","",'Paraclinicos '!Q462&gt;=65,1,'Paraclinicos '!Q462&lt;65,0)</f>
        <v>1</v>
      </c>
      <c r="J463" cm="1">
        <f t="array" ref="J463">_xlfn.IFS('Paraclinicos '!I462="","",'Paraclinicos '!I462&gt;7,1,'Paraclinicos '!I462&lt;=7,0)</f>
        <v>1</v>
      </c>
      <c r="K463" cm="1">
        <f t="array" ref="K463">_xlfn.IFS('Paraclinicos '!W462="","",'Paraclinicos '!W462&lt;=8,1,'Paraclinicos '!W462&gt;8,0)</f>
        <v>0</v>
      </c>
      <c r="L463" cm="1">
        <f t="array" ref="L463">_xlfn.IFS('Paraclinicos '!S462="","",'Paraclinicos '!S462&gt;=30,1,'Paraclinicos '!S462&lt;30,0)</f>
        <v>0</v>
      </c>
      <c r="M463" cm="1">
        <f t="array" ref="M463">_xlfn.IFS(OR('Paraclinicos '!T462="",'Paraclinicos '!U462=""),"",OR('Paraclinicos '!T462&lt;=90,'Paraclinicos '!U462&lt;=60),1,OR('Paraclinicos '!T462&gt;90,'Paraclinicos '!U462&gt;60),0)</f>
        <v>0</v>
      </c>
      <c r="N463" s="45">
        <f t="shared" si="23"/>
        <v>3</v>
      </c>
      <c r="O463" cm="1">
        <f t="array" ref="O463">_xlfn.IFS(OR('Paraclinicos '!M462="",'Paraclinicos '!N462="",'Paraclinicos '!N462=0),"",'Paraclinicos '!M462/'Paraclinicos '!N462&lt;100,4,'Paraclinicos '!M462/'Paraclinicos '!N462&lt;200,3,'Paraclinicos '!M462/'Paraclinicos '!N462&lt;300,2,'Paraclinicos '!M462/'Paraclinicos '!N462&lt;400,1,'Paraclinicos '!M462/'Paraclinicos '!N462&gt;=400,0)</f>
        <v>1</v>
      </c>
      <c r="P463" cm="1">
        <f t="array" ref="P463">_xlfn.IFS('Paraclinicos '!C462="","",'Paraclinicos '!C462&lt;20,4,'Paraclinicos '!C462&lt;50,3,'Paraclinicos '!C462&lt;100,2,'Paraclinicos '!C462&lt;150,1,'Paraclinicos '!C462&gt;150,0)</f>
        <v>0</v>
      </c>
      <c r="Q463" cm="1">
        <f t="array" ref="Q463">_xlfn.IFS('Paraclinicos '!O462="","",'Paraclinicos '!O462&lt;1.2,0,'Paraclinicos '!O462&lt;2,1,'Paraclinicos '!O462&lt;3.5,2,'Paraclinicos '!O462&lt;5,3,'Paraclinicos '!O462&gt;5,4)</f>
        <v>0</v>
      </c>
      <c r="R463" t="str" cm="1">
        <f t="array" ref="R463">_xlfn.IFS('Paraclinicos '!J462="","",'Paraclinicos '!J462&lt;1.2,0,'Paraclinicos '!J462&lt;2,1,'Paraclinicos '!J462&lt;6,2,'Paraclinicos '!J462&lt;12,3,'Paraclinicos '!J462&gt;=12,4)</f>
        <v/>
      </c>
      <c r="S463" cm="1">
        <f t="array" ref="S463">_xlfn.IFS('Paraclinicos '!Y462="","",'Paraclinicos '!Y462&lt;70,1,'Paraclinicos '!Y462&gt;=70,0)</f>
        <v>0</v>
      </c>
      <c r="T463" cm="1">
        <f t="array" ref="T463">_xlfn.IFS('Paraclinicos '!W462="","",'Paraclinicos '!W462&lt;6,4,'Paraclinicos '!W462&lt;10,3,'Paraclinicos '!W462&lt;13,2,'Paraclinicos '!W462&lt;15,1,'Paraclinicos '!W462=15,0)</f>
        <v>0</v>
      </c>
      <c r="U463" s="54">
        <f t="shared" si="21"/>
        <v>1</v>
      </c>
      <c r="V463" cm="1">
        <f t="array" ref="V463">_xlfn.IFS('Paraclinicos '!S462="","",OR('Paraclinicos '!S462&lt;=8,'Paraclinicos '!S462&gt;=25),3,'Paraclinicos '!S462&lt;12,1,'Paraclinicos '!S462&lt;21,0,'Paraclinicos '!S462&lt;25,2)</f>
        <v>2</v>
      </c>
      <c r="W463" t="str">
        <f>IFERROR(IF(INDEX('BD Demog para scores enalazar'!Y$2:'BD Demog para scores enalazar'!Y$3000,MATCH(Formulas!A463,'BD Demog para scores enalazar'!A$2:'BD Demog para scores enalazar'!A$3000,0))=1,"SI","NO"),"")</f>
        <v>NO</v>
      </c>
      <c r="X463" s="9" t="str">
        <f>IFERROR(IF(INDEX('BD Demog para scores enalazar'!AJ$2:'BD Demog para scores enalazar'!AJ$3000,MATCH(Formulas!A463,'BD Demog para scores enalazar'!A$2:'BD Demog para scores enalazar'!A$3000,0))=1,"SI","NO"),"")</f>
        <v>NO</v>
      </c>
      <c r="Y463" cm="1">
        <f t="array" ref="Y463">IF(AND(W463="NO",X463="NO"),_xlfn.IFS('Paraclinicos '!K462&lt;=91,3,'Paraclinicos '!K462&lt;94,2,'Paraclinicos '!K462&lt;96,1,'Paraclinicos '!K462&gt;=96,0),"")</f>
        <v>0</v>
      </c>
      <c r="Z463" t="str" cm="1">
        <f t="array" ref="Z463">IF(OR(W463="SI",X463="SI"),_xlfn.IFS(OR(AND('Paraclinicos '!K462&lt;=83),AND('Paraclinicos '!K462&gt;=97,AA463=2)),3,OR(AND('Paraclinicos '!K462&lt;=86),AND('Paraclinicos '!K462&gt;=94,AA463=2)),2,OR(AND('Paraclinicos '!K462&lt;=88),AND('Paraclinicos '!K462&gt;=92,AA463=2)),1,OR(AND('Paraclinicos '!K462&gt;=88,'Paraclinicos '!K462&lt;=92),AND('Paraclinicos '!K462&gt;=93,AA463=0)),0),"")</f>
        <v/>
      </c>
      <c r="AA463" cm="1">
        <f t="array" ref="AA463">_xlfn.IFS('Paraclinicos '!E462="","",'Paraclinicos '!E462="Oxigeno",2,'Paraclinicos '!E462="Aire",0)</f>
        <v>2</v>
      </c>
    </row>
    <row r="464" spans="1:27" x14ac:dyDescent="0.25">
      <c r="A464">
        <f>'Paraclinicos '!A463</f>
        <v>78</v>
      </c>
      <c r="B464" s="3">
        <f>'Paraclinicos '!R463</f>
        <v>44348</v>
      </c>
      <c r="C464" cm="1">
        <f t="array" ref="C464">_xlfn.IFS('Paraclinicos '!Q463="","",'Paraclinicos '!Q463&gt;60,3,'Paraclinicos '!Q463&lt;=60,1)</f>
        <v>3</v>
      </c>
      <c r="D464" t="str">
        <f>IFERROR(IF(INDEX('BD Demog para scores enalazar'!BC$2:BC$3000,MATCH(Formulas!A464,'BD Demog para scores enalazar'!A$2:A$3000,0))=0,"SI","NO"),"")</f>
        <v>SI</v>
      </c>
      <c r="E464" cm="1">
        <f t="array" ref="E464">_xlfn.IFS(D464="","",D464="SI",4,D464="NO",1)</f>
        <v>4</v>
      </c>
      <c r="F464" cm="1">
        <f t="array" ref="F464">_xlfn.IFS('Paraclinicos '!B463="","",'Paraclinicos '!B463&gt;1,1,'Paraclinicos '!B463&lt;=1,3)</f>
        <v>3</v>
      </c>
      <c r="G464" t="str" cm="1">
        <f t="array" ref="G464">_xlfn.IFS('Paraclinicos '!D463="","",AND('Paraclinicos '!D463&gt;=250,'Paraclinicos '!D463&lt;=500),2,'Paraclinicos '!D463&gt;500,3,'Paraclinicos '!D463&lt;250,1)</f>
        <v/>
      </c>
      <c r="H464" s="50">
        <f t="shared" si="22"/>
        <v>10</v>
      </c>
      <c r="I464" cm="1">
        <f t="array" ref="I464">_xlfn.IFS('Paraclinicos '!Q463="","",'Paraclinicos '!Q463&gt;=65,1,'Paraclinicos '!Q463&lt;65,0)</f>
        <v>1</v>
      </c>
      <c r="J464" cm="1">
        <f t="array" ref="J464">_xlfn.IFS('Paraclinicos '!I463="","",'Paraclinicos '!I463&gt;7,1,'Paraclinicos '!I463&lt;=7,0)</f>
        <v>1</v>
      </c>
      <c r="K464" cm="1">
        <f t="array" ref="K464">_xlfn.IFS('Paraclinicos '!W463="","",'Paraclinicos '!W463&lt;=8,1,'Paraclinicos '!W463&gt;8,0)</f>
        <v>0</v>
      </c>
      <c r="L464" cm="1">
        <f t="array" ref="L464">_xlfn.IFS('Paraclinicos '!S463="","",'Paraclinicos '!S463&gt;=30,1,'Paraclinicos '!S463&lt;30,0)</f>
        <v>0</v>
      </c>
      <c r="M464" cm="1">
        <f t="array" ref="M464">_xlfn.IFS(OR('Paraclinicos '!T463="",'Paraclinicos '!U463=""),"",OR('Paraclinicos '!T463&lt;=90,'Paraclinicos '!U463&lt;=60),1,OR('Paraclinicos '!T463&gt;90,'Paraclinicos '!U463&gt;60),0)</f>
        <v>0</v>
      </c>
      <c r="N464" s="45">
        <f t="shared" si="23"/>
        <v>2</v>
      </c>
      <c r="O464" cm="1">
        <f t="array" ref="O464">_xlfn.IFS(OR('Paraclinicos '!M463="",'Paraclinicos '!N463="",'Paraclinicos '!N463=0),"",'Paraclinicos '!M463/'Paraclinicos '!N463&lt;100,4,'Paraclinicos '!M463/'Paraclinicos '!N463&lt;200,3,'Paraclinicos '!M463/'Paraclinicos '!N463&lt;300,2,'Paraclinicos '!M463/'Paraclinicos '!N463&lt;400,1,'Paraclinicos '!M463/'Paraclinicos '!N463&gt;=400,0)</f>
        <v>2</v>
      </c>
      <c r="P464" cm="1">
        <f t="array" ref="P464">_xlfn.IFS('Paraclinicos '!C463="","",'Paraclinicos '!C463&lt;20,4,'Paraclinicos '!C463&lt;50,3,'Paraclinicos '!C463&lt;100,2,'Paraclinicos '!C463&lt;150,1,'Paraclinicos '!C463&gt;150,0)</f>
        <v>0</v>
      </c>
      <c r="Q464" cm="1">
        <f t="array" ref="Q464">_xlfn.IFS('Paraclinicos '!O463="","",'Paraclinicos '!O463&lt;1.2,0,'Paraclinicos '!O463&lt;2,1,'Paraclinicos '!O463&lt;3.5,2,'Paraclinicos '!O463&lt;5,3,'Paraclinicos '!O463&gt;5,4)</f>
        <v>0</v>
      </c>
      <c r="R464" t="str" cm="1">
        <f t="array" ref="R464">_xlfn.IFS('Paraclinicos '!J463="","",'Paraclinicos '!J463&lt;1.2,0,'Paraclinicos '!J463&lt;2,1,'Paraclinicos '!J463&lt;6,2,'Paraclinicos '!J463&lt;12,3,'Paraclinicos '!J463&gt;=12,4)</f>
        <v/>
      </c>
      <c r="S464" cm="1">
        <f t="array" ref="S464">_xlfn.IFS('Paraclinicos '!Y463="","",'Paraclinicos '!Y463&lt;70,1,'Paraclinicos '!Y463&gt;=70,0)</f>
        <v>0</v>
      </c>
      <c r="T464" cm="1">
        <f t="array" ref="T464">_xlfn.IFS('Paraclinicos '!W463="","",'Paraclinicos '!W463&lt;6,4,'Paraclinicos '!W463&lt;10,3,'Paraclinicos '!W463&lt;13,2,'Paraclinicos '!W463&lt;15,1,'Paraclinicos '!W463=15,0)</f>
        <v>1</v>
      </c>
      <c r="U464" s="54">
        <f t="shared" si="21"/>
        <v>3</v>
      </c>
      <c r="V464" cm="1">
        <f t="array" ref="V464">_xlfn.IFS('Paraclinicos '!S463="","",OR('Paraclinicos '!S463&lt;=8,'Paraclinicos '!S463&gt;=25),3,'Paraclinicos '!S463&lt;12,1,'Paraclinicos '!S463&lt;21,0,'Paraclinicos '!S463&lt;25,2)</f>
        <v>3</v>
      </c>
      <c r="W464" t="str">
        <f>IFERROR(IF(INDEX('BD Demog para scores enalazar'!Y$2:'BD Demog para scores enalazar'!Y$3000,MATCH(Formulas!A464,'BD Demog para scores enalazar'!A$2:'BD Demog para scores enalazar'!A$3000,0))=1,"SI","NO"),"")</f>
        <v>NO</v>
      </c>
      <c r="X464" s="9" t="str">
        <f>IFERROR(IF(INDEX('BD Demog para scores enalazar'!AJ$2:'BD Demog para scores enalazar'!AJ$3000,MATCH(Formulas!A464,'BD Demog para scores enalazar'!A$2:'BD Demog para scores enalazar'!A$3000,0))=1,"SI","NO"),"")</f>
        <v>NO</v>
      </c>
      <c r="Y464" cm="1">
        <f t="array" ref="Y464">IF(AND(W464="NO",X464="NO"),_xlfn.IFS('Paraclinicos '!K463&lt;=91,3,'Paraclinicos '!K463&lt;94,2,'Paraclinicos '!K463&lt;96,1,'Paraclinicos '!K463&gt;=96,0),"")</f>
        <v>3</v>
      </c>
      <c r="Z464" t="str" cm="1">
        <f t="array" ref="Z464">IF(OR(W464="SI",X464="SI"),_xlfn.IFS(OR(AND('Paraclinicos '!K463&lt;=83),AND('Paraclinicos '!K463&gt;=97,AA464=2)),3,OR(AND('Paraclinicos '!K463&lt;=86),AND('Paraclinicos '!K463&gt;=94,AA464=2)),2,OR(AND('Paraclinicos '!K463&lt;=88),AND('Paraclinicos '!K463&gt;=92,AA464=2)),1,OR(AND('Paraclinicos '!K463&gt;=88,'Paraclinicos '!K463&lt;=92),AND('Paraclinicos '!K463&gt;=93,AA464=0)),0),"")</f>
        <v/>
      </c>
      <c r="AA464" cm="1">
        <f t="array" ref="AA464">_xlfn.IFS('Paraclinicos '!E463="","",'Paraclinicos '!E463="Oxigeno",2,'Paraclinicos '!E463="Aire",0)</f>
        <v>2</v>
      </c>
    </row>
    <row r="465" spans="1:27" x14ac:dyDescent="0.25">
      <c r="A465">
        <f>'Paraclinicos '!A464</f>
        <v>78</v>
      </c>
      <c r="B465" s="3">
        <f>'Paraclinicos '!R464</f>
        <v>44349</v>
      </c>
      <c r="C465" cm="1">
        <f t="array" ref="C465">_xlfn.IFS('Paraclinicos '!Q464="","",'Paraclinicos '!Q464&gt;60,3,'Paraclinicos '!Q464&lt;=60,1)</f>
        <v>3</v>
      </c>
      <c r="D465" t="str">
        <f>IFERROR(IF(INDEX('BD Demog para scores enalazar'!BC$2:BC$3000,MATCH(Formulas!A465,'BD Demog para scores enalazar'!A$2:A$3000,0))=0,"SI","NO"),"")</f>
        <v>SI</v>
      </c>
      <c r="E465" cm="1">
        <f t="array" ref="E465">_xlfn.IFS(D465="","",D465="SI",4,D465="NO",1)</f>
        <v>4</v>
      </c>
      <c r="F465" cm="1">
        <f t="array" ref="F465">_xlfn.IFS('Paraclinicos '!B464="","",'Paraclinicos '!B464&gt;1,1,'Paraclinicos '!B464&lt;=1,3)</f>
        <v>3</v>
      </c>
      <c r="G465" t="str" cm="1">
        <f t="array" ref="G465">_xlfn.IFS('Paraclinicos '!D464="","",AND('Paraclinicos '!D464&gt;=250,'Paraclinicos '!D464&lt;=500),2,'Paraclinicos '!D464&gt;500,3,'Paraclinicos '!D464&lt;250,1)</f>
        <v/>
      </c>
      <c r="H465" s="50">
        <f t="shared" si="22"/>
        <v>10</v>
      </c>
      <c r="I465" cm="1">
        <f t="array" ref="I465">_xlfn.IFS('Paraclinicos '!Q464="","",'Paraclinicos '!Q464&gt;=65,1,'Paraclinicos '!Q464&lt;65,0)</f>
        <v>1</v>
      </c>
      <c r="J465" cm="1">
        <f t="array" ref="J465">_xlfn.IFS('Paraclinicos '!I464="","",'Paraclinicos '!I464&gt;7,1,'Paraclinicos '!I464&lt;=7,0)</f>
        <v>1</v>
      </c>
      <c r="K465" cm="1">
        <f t="array" ref="K465">_xlfn.IFS('Paraclinicos '!W464="","",'Paraclinicos '!W464&lt;=8,1,'Paraclinicos '!W464&gt;8,0)</f>
        <v>0</v>
      </c>
      <c r="L465" cm="1">
        <f t="array" ref="L465">_xlfn.IFS('Paraclinicos '!S464="","",'Paraclinicos '!S464&gt;=30,1,'Paraclinicos '!S464&lt;30,0)</f>
        <v>0</v>
      </c>
      <c r="M465" cm="1">
        <f t="array" ref="M465">_xlfn.IFS(OR('Paraclinicos '!T464="",'Paraclinicos '!U464=""),"",OR('Paraclinicos '!T464&lt;=90,'Paraclinicos '!U464&lt;=60),1,OR('Paraclinicos '!T464&gt;90,'Paraclinicos '!U464&gt;60),0)</f>
        <v>0</v>
      </c>
      <c r="N465" s="45">
        <f t="shared" si="23"/>
        <v>2</v>
      </c>
      <c r="O465" cm="1">
        <f t="array" ref="O465">_xlfn.IFS(OR('Paraclinicos '!M464="",'Paraclinicos '!N464="",'Paraclinicos '!N464=0),"",'Paraclinicos '!M464/'Paraclinicos '!N464&lt;100,4,'Paraclinicos '!M464/'Paraclinicos '!N464&lt;200,3,'Paraclinicos '!M464/'Paraclinicos '!N464&lt;300,2,'Paraclinicos '!M464/'Paraclinicos '!N464&lt;400,1,'Paraclinicos '!M464/'Paraclinicos '!N464&gt;=400,0)</f>
        <v>1</v>
      </c>
      <c r="P465" cm="1">
        <f t="array" ref="P465">_xlfn.IFS('Paraclinicos '!C464="","",'Paraclinicos '!C464&lt;20,4,'Paraclinicos '!C464&lt;50,3,'Paraclinicos '!C464&lt;100,2,'Paraclinicos '!C464&lt;150,1,'Paraclinicos '!C464&gt;150,0)</f>
        <v>0</v>
      </c>
      <c r="Q465" cm="1">
        <f t="array" ref="Q465">_xlfn.IFS('Paraclinicos '!O464="","",'Paraclinicos '!O464&lt;1.2,0,'Paraclinicos '!O464&lt;2,1,'Paraclinicos '!O464&lt;3.5,2,'Paraclinicos '!O464&lt;5,3,'Paraclinicos '!O464&gt;5,4)</f>
        <v>0</v>
      </c>
      <c r="R465" t="str" cm="1">
        <f t="array" ref="R465">_xlfn.IFS('Paraclinicos '!J464="","",'Paraclinicos '!J464&lt;1.2,0,'Paraclinicos '!J464&lt;2,1,'Paraclinicos '!J464&lt;6,2,'Paraclinicos '!J464&lt;12,3,'Paraclinicos '!J464&gt;=12,4)</f>
        <v/>
      </c>
      <c r="S465" cm="1">
        <f t="array" ref="S465">_xlfn.IFS('Paraclinicos '!Y464="","",'Paraclinicos '!Y464&lt;70,1,'Paraclinicos '!Y464&gt;=70,0)</f>
        <v>0</v>
      </c>
      <c r="T465" cm="1">
        <f t="array" ref="T465">_xlfn.IFS('Paraclinicos '!W464="","",'Paraclinicos '!W464&lt;6,4,'Paraclinicos '!W464&lt;10,3,'Paraclinicos '!W464&lt;13,2,'Paraclinicos '!W464&lt;15,1,'Paraclinicos '!W464=15,0)</f>
        <v>1</v>
      </c>
      <c r="U465" s="54">
        <f t="shared" si="21"/>
        <v>2</v>
      </c>
      <c r="V465" cm="1">
        <f t="array" ref="V465">_xlfn.IFS('Paraclinicos '!S464="","",OR('Paraclinicos '!S464&lt;=8,'Paraclinicos '!S464&gt;=25),3,'Paraclinicos '!S464&lt;12,1,'Paraclinicos '!S464&lt;21,0,'Paraclinicos '!S464&lt;25,2)</f>
        <v>2</v>
      </c>
      <c r="W465" t="str">
        <f>IFERROR(IF(INDEX('BD Demog para scores enalazar'!Y$2:'BD Demog para scores enalazar'!Y$3000,MATCH(Formulas!A465,'BD Demog para scores enalazar'!A$2:'BD Demog para scores enalazar'!A$3000,0))=1,"SI","NO"),"")</f>
        <v>NO</v>
      </c>
      <c r="X465" s="9" t="str">
        <f>IFERROR(IF(INDEX('BD Demog para scores enalazar'!AJ$2:'BD Demog para scores enalazar'!AJ$3000,MATCH(Formulas!A465,'BD Demog para scores enalazar'!A$2:'BD Demog para scores enalazar'!A$3000,0))=1,"SI","NO"),"")</f>
        <v>NO</v>
      </c>
      <c r="Y465" cm="1">
        <f t="array" ref="Y465">IF(AND(W465="NO",X465="NO"),_xlfn.IFS('Paraclinicos '!K464&lt;=91,3,'Paraclinicos '!K464&lt;94,2,'Paraclinicos '!K464&lt;96,1,'Paraclinicos '!K464&gt;=96,0),"")</f>
        <v>2</v>
      </c>
      <c r="Z465" t="str" cm="1">
        <f t="array" ref="Z465">IF(OR(W465="SI",X465="SI"),_xlfn.IFS(OR(AND('Paraclinicos '!K464&lt;=83),AND('Paraclinicos '!K464&gt;=97,AA465=2)),3,OR(AND('Paraclinicos '!K464&lt;=86),AND('Paraclinicos '!K464&gt;=94,AA465=2)),2,OR(AND('Paraclinicos '!K464&lt;=88),AND('Paraclinicos '!K464&gt;=92,AA465=2)),1,OR(AND('Paraclinicos '!K464&gt;=88,'Paraclinicos '!K464&lt;=92),AND('Paraclinicos '!K464&gt;=93,AA465=0)),0),"")</f>
        <v/>
      </c>
      <c r="AA465" cm="1">
        <f t="array" ref="AA465">_xlfn.IFS('Paraclinicos '!E464="","",'Paraclinicos '!E464="Oxigeno",2,'Paraclinicos '!E464="Aire",0)</f>
        <v>2</v>
      </c>
    </row>
    <row r="466" spans="1:27" x14ac:dyDescent="0.25">
      <c r="A466">
        <f>'Paraclinicos '!A465</f>
        <v>78</v>
      </c>
      <c r="B466" s="3">
        <f>'Paraclinicos '!R465</f>
        <v>44350</v>
      </c>
      <c r="C466" cm="1">
        <f t="array" ref="C466">_xlfn.IFS('Paraclinicos '!Q465="","",'Paraclinicos '!Q465&gt;60,3,'Paraclinicos '!Q465&lt;=60,1)</f>
        <v>3</v>
      </c>
      <c r="D466" t="str">
        <f>IFERROR(IF(INDEX('BD Demog para scores enalazar'!BC$2:BC$3000,MATCH(Formulas!A466,'BD Demog para scores enalazar'!A$2:A$3000,0))=0,"SI","NO"),"")</f>
        <v>SI</v>
      </c>
      <c r="E466" cm="1">
        <f t="array" ref="E466">_xlfn.IFS(D466="","",D466="SI",4,D466="NO",1)</f>
        <v>4</v>
      </c>
      <c r="F466" cm="1">
        <f t="array" ref="F466">_xlfn.IFS('Paraclinicos '!B465="","",'Paraclinicos '!B465&gt;1,1,'Paraclinicos '!B465&lt;=1,3)</f>
        <v>3</v>
      </c>
      <c r="G466" t="str" cm="1">
        <f t="array" ref="G466">_xlfn.IFS('Paraclinicos '!D465="","",AND('Paraclinicos '!D465&gt;=250,'Paraclinicos '!D465&lt;=500),2,'Paraclinicos '!D465&gt;500,3,'Paraclinicos '!D465&lt;250,1)</f>
        <v/>
      </c>
      <c r="H466" s="50">
        <f t="shared" si="22"/>
        <v>10</v>
      </c>
      <c r="I466" cm="1">
        <f t="array" ref="I466">_xlfn.IFS('Paraclinicos '!Q465="","",'Paraclinicos '!Q465&gt;=65,1,'Paraclinicos '!Q465&lt;65,0)</f>
        <v>1</v>
      </c>
      <c r="J466" cm="1">
        <f t="array" ref="J466">_xlfn.IFS('Paraclinicos '!I465="","",'Paraclinicos '!I465&gt;7,1,'Paraclinicos '!I465&lt;=7,0)</f>
        <v>1</v>
      </c>
      <c r="K466" cm="1">
        <f t="array" ref="K466">_xlfn.IFS('Paraclinicos '!W465="","",'Paraclinicos '!W465&lt;=8,1,'Paraclinicos '!W465&gt;8,0)</f>
        <v>0</v>
      </c>
      <c r="L466" cm="1">
        <f t="array" ref="L466">_xlfn.IFS('Paraclinicos '!S465="","",'Paraclinicos '!S465&gt;=30,1,'Paraclinicos '!S465&lt;30,0)</f>
        <v>0</v>
      </c>
      <c r="M466" cm="1">
        <f t="array" ref="M466">_xlfn.IFS(OR('Paraclinicos '!T465="",'Paraclinicos '!U465=""),"",OR('Paraclinicos '!T465&lt;=90,'Paraclinicos '!U465&lt;=60),1,OR('Paraclinicos '!T465&gt;90,'Paraclinicos '!U465&gt;60),0)</f>
        <v>0</v>
      </c>
      <c r="N466" s="45">
        <f t="shared" si="23"/>
        <v>2</v>
      </c>
      <c r="O466" cm="1">
        <f t="array" ref="O466">_xlfn.IFS(OR('Paraclinicos '!M465="",'Paraclinicos '!N465="",'Paraclinicos '!N465=0),"",'Paraclinicos '!M465/'Paraclinicos '!N465&lt;100,4,'Paraclinicos '!M465/'Paraclinicos '!N465&lt;200,3,'Paraclinicos '!M465/'Paraclinicos '!N465&lt;300,2,'Paraclinicos '!M465/'Paraclinicos '!N465&lt;400,1,'Paraclinicos '!M465/'Paraclinicos '!N465&gt;=400,0)</f>
        <v>1</v>
      </c>
      <c r="P466" cm="1">
        <f t="array" ref="P466">_xlfn.IFS('Paraclinicos '!C465="","",'Paraclinicos '!C465&lt;20,4,'Paraclinicos '!C465&lt;50,3,'Paraclinicos '!C465&lt;100,2,'Paraclinicos '!C465&lt;150,1,'Paraclinicos '!C465&gt;150,0)</f>
        <v>0</v>
      </c>
      <c r="Q466" cm="1">
        <f t="array" ref="Q466">_xlfn.IFS('Paraclinicos '!O465="","",'Paraclinicos '!O465&lt;1.2,0,'Paraclinicos '!O465&lt;2,1,'Paraclinicos '!O465&lt;3.5,2,'Paraclinicos '!O465&lt;5,3,'Paraclinicos '!O465&gt;5,4)</f>
        <v>0</v>
      </c>
      <c r="R466" t="str" cm="1">
        <f t="array" ref="R466">_xlfn.IFS('Paraclinicos '!J465="","",'Paraclinicos '!J465&lt;1.2,0,'Paraclinicos '!J465&lt;2,1,'Paraclinicos '!J465&lt;6,2,'Paraclinicos '!J465&lt;12,3,'Paraclinicos '!J465&gt;=12,4)</f>
        <v/>
      </c>
      <c r="S466" cm="1">
        <f t="array" ref="S466">_xlfn.IFS('Paraclinicos '!Y465="","",'Paraclinicos '!Y465&lt;70,1,'Paraclinicos '!Y465&gt;=70,0)</f>
        <v>0</v>
      </c>
      <c r="T466" cm="1">
        <f t="array" ref="T466">_xlfn.IFS('Paraclinicos '!W465="","",'Paraclinicos '!W465&lt;6,4,'Paraclinicos '!W465&lt;10,3,'Paraclinicos '!W465&lt;13,2,'Paraclinicos '!W465&lt;15,1,'Paraclinicos '!W465=15,0)</f>
        <v>1</v>
      </c>
      <c r="U466" s="54">
        <f t="shared" si="21"/>
        <v>2</v>
      </c>
      <c r="V466" cm="1">
        <f t="array" ref="V466">_xlfn.IFS('Paraclinicos '!S465="","",OR('Paraclinicos '!S465&lt;=8,'Paraclinicos '!S465&gt;=25),3,'Paraclinicos '!S465&lt;12,1,'Paraclinicos '!S465&lt;21,0,'Paraclinicos '!S465&lt;25,2)</f>
        <v>3</v>
      </c>
      <c r="W466" t="str">
        <f>IFERROR(IF(INDEX('BD Demog para scores enalazar'!Y$2:'BD Demog para scores enalazar'!Y$3000,MATCH(Formulas!A466,'BD Demog para scores enalazar'!A$2:'BD Demog para scores enalazar'!A$3000,0))=1,"SI","NO"),"")</f>
        <v>NO</v>
      </c>
      <c r="X466" s="9" t="str">
        <f>IFERROR(IF(INDEX('BD Demog para scores enalazar'!AJ$2:'BD Demog para scores enalazar'!AJ$3000,MATCH(Formulas!A466,'BD Demog para scores enalazar'!A$2:'BD Demog para scores enalazar'!A$3000,0))=1,"SI","NO"),"")</f>
        <v>NO</v>
      </c>
      <c r="Y466" cm="1">
        <f t="array" ref="Y466">IF(AND(W466="NO",X466="NO"),_xlfn.IFS('Paraclinicos '!K465&lt;=91,3,'Paraclinicos '!K465&lt;94,2,'Paraclinicos '!K465&lt;96,1,'Paraclinicos '!K465&gt;=96,0),"")</f>
        <v>3</v>
      </c>
      <c r="Z466" t="str" cm="1">
        <f t="array" ref="Z466">IF(OR(W466="SI",X466="SI"),_xlfn.IFS(OR(AND('Paraclinicos '!K465&lt;=83),AND('Paraclinicos '!K465&gt;=97,AA466=2)),3,OR(AND('Paraclinicos '!K465&lt;=86),AND('Paraclinicos '!K465&gt;=94,AA466=2)),2,OR(AND('Paraclinicos '!K465&lt;=88),AND('Paraclinicos '!K465&gt;=92,AA466=2)),1,OR(AND('Paraclinicos '!K465&gt;=88,'Paraclinicos '!K465&lt;=92),AND('Paraclinicos '!K465&gt;=93,AA466=0)),0),"")</f>
        <v/>
      </c>
      <c r="AA466" cm="1">
        <f t="array" ref="AA466">_xlfn.IFS('Paraclinicos '!E465="","",'Paraclinicos '!E465="Oxigeno",2,'Paraclinicos '!E465="Aire",0)</f>
        <v>2</v>
      </c>
    </row>
    <row r="467" spans="1:27" x14ac:dyDescent="0.25">
      <c r="A467">
        <f>'Paraclinicos '!A466</f>
        <v>78</v>
      </c>
      <c r="B467" s="3">
        <f>'Paraclinicos '!R466</f>
        <v>44352</v>
      </c>
      <c r="C467" cm="1">
        <f t="array" ref="C467">_xlfn.IFS('Paraclinicos '!Q466="","",'Paraclinicos '!Q466&gt;60,3,'Paraclinicos '!Q466&lt;=60,1)</f>
        <v>3</v>
      </c>
      <c r="D467" t="str">
        <f>IFERROR(IF(INDEX('BD Demog para scores enalazar'!BC$2:BC$3000,MATCH(Formulas!A467,'BD Demog para scores enalazar'!A$2:A$3000,0))=0,"SI","NO"),"")</f>
        <v>SI</v>
      </c>
      <c r="E467" cm="1">
        <f t="array" ref="E467">_xlfn.IFS(D467="","",D467="SI",4,D467="NO",1)</f>
        <v>4</v>
      </c>
      <c r="F467" cm="1">
        <f t="array" ref="F467">_xlfn.IFS('Paraclinicos '!B466="","",'Paraclinicos '!B466&gt;1,1,'Paraclinicos '!B466&lt;=1,3)</f>
        <v>3</v>
      </c>
      <c r="G467" t="str" cm="1">
        <f t="array" ref="G467">_xlfn.IFS('Paraclinicos '!D466="","",AND('Paraclinicos '!D466&gt;=250,'Paraclinicos '!D466&lt;=500),2,'Paraclinicos '!D466&gt;500,3,'Paraclinicos '!D466&lt;250,1)</f>
        <v/>
      </c>
      <c r="H467" s="50">
        <f t="shared" si="22"/>
        <v>10</v>
      </c>
      <c r="I467" cm="1">
        <f t="array" ref="I467">_xlfn.IFS('Paraclinicos '!Q466="","",'Paraclinicos '!Q466&gt;=65,1,'Paraclinicos '!Q466&lt;65,0)</f>
        <v>1</v>
      </c>
      <c r="J467" cm="1">
        <f t="array" ref="J467">_xlfn.IFS('Paraclinicos '!I466="","",'Paraclinicos '!I466&gt;7,1,'Paraclinicos '!I466&lt;=7,0)</f>
        <v>1</v>
      </c>
      <c r="K467" cm="1">
        <f t="array" ref="K467">_xlfn.IFS('Paraclinicos '!W466="","",'Paraclinicos '!W466&lt;=8,1,'Paraclinicos '!W466&gt;8,0)</f>
        <v>0</v>
      </c>
      <c r="L467" cm="1">
        <f t="array" ref="L467">_xlfn.IFS('Paraclinicos '!S466="","",'Paraclinicos '!S466&gt;=30,1,'Paraclinicos '!S466&lt;30,0)</f>
        <v>0</v>
      </c>
      <c r="M467" cm="1">
        <f t="array" ref="M467">_xlfn.IFS(OR('Paraclinicos '!T466="",'Paraclinicos '!U466=""),"",OR('Paraclinicos '!T466&lt;=90,'Paraclinicos '!U466&lt;=60),1,OR('Paraclinicos '!T466&gt;90,'Paraclinicos '!U466&gt;60),0)</f>
        <v>0</v>
      </c>
      <c r="N467" s="45">
        <f t="shared" si="23"/>
        <v>2</v>
      </c>
      <c r="O467" cm="1">
        <f t="array" ref="O467">_xlfn.IFS(OR('Paraclinicos '!M466="",'Paraclinicos '!N466="",'Paraclinicos '!N466=0),"",'Paraclinicos '!M466/'Paraclinicos '!N466&lt;100,4,'Paraclinicos '!M466/'Paraclinicos '!N466&lt;200,3,'Paraclinicos '!M466/'Paraclinicos '!N466&lt;300,2,'Paraclinicos '!M466/'Paraclinicos '!N466&lt;400,1,'Paraclinicos '!M466/'Paraclinicos '!N466&gt;=400,0)</f>
        <v>2</v>
      </c>
      <c r="P467" cm="1">
        <f t="array" ref="P467">_xlfn.IFS('Paraclinicos '!C466="","",'Paraclinicos '!C466&lt;20,4,'Paraclinicos '!C466&lt;50,3,'Paraclinicos '!C466&lt;100,2,'Paraclinicos '!C466&lt;150,1,'Paraclinicos '!C466&gt;150,0)</f>
        <v>0</v>
      </c>
      <c r="Q467" cm="1">
        <f t="array" ref="Q467">_xlfn.IFS('Paraclinicos '!O466="","",'Paraclinicos '!O466&lt;1.2,0,'Paraclinicos '!O466&lt;2,1,'Paraclinicos '!O466&lt;3.5,2,'Paraclinicos '!O466&lt;5,3,'Paraclinicos '!O466&gt;5,4)</f>
        <v>0</v>
      </c>
      <c r="R467" t="str" cm="1">
        <f t="array" ref="R467">_xlfn.IFS('Paraclinicos '!J466="","",'Paraclinicos '!J466&lt;1.2,0,'Paraclinicos '!J466&lt;2,1,'Paraclinicos '!J466&lt;6,2,'Paraclinicos '!J466&lt;12,3,'Paraclinicos '!J466&gt;=12,4)</f>
        <v/>
      </c>
      <c r="S467" cm="1">
        <f t="array" ref="S467">_xlfn.IFS('Paraclinicos '!Y466="","",'Paraclinicos '!Y466&lt;70,1,'Paraclinicos '!Y466&gt;=70,0)</f>
        <v>0</v>
      </c>
      <c r="T467" cm="1">
        <f t="array" ref="T467">_xlfn.IFS('Paraclinicos '!W466="","",'Paraclinicos '!W466&lt;6,4,'Paraclinicos '!W466&lt;10,3,'Paraclinicos '!W466&lt;13,2,'Paraclinicos '!W466&lt;15,1,'Paraclinicos '!W466=15,0)</f>
        <v>2</v>
      </c>
      <c r="U467" s="54">
        <f t="shared" si="21"/>
        <v>4</v>
      </c>
      <c r="V467" cm="1">
        <f t="array" ref="V467">_xlfn.IFS('Paraclinicos '!S466="","",OR('Paraclinicos '!S466&lt;=8,'Paraclinicos '!S466&gt;=25),3,'Paraclinicos '!S466&lt;12,1,'Paraclinicos '!S466&lt;21,0,'Paraclinicos '!S466&lt;25,2)</f>
        <v>3</v>
      </c>
      <c r="W467" t="str">
        <f>IFERROR(IF(INDEX('BD Demog para scores enalazar'!Y$2:'BD Demog para scores enalazar'!Y$3000,MATCH(Formulas!A467,'BD Demog para scores enalazar'!A$2:'BD Demog para scores enalazar'!A$3000,0))=1,"SI","NO"),"")</f>
        <v>NO</v>
      </c>
      <c r="X467" s="9" t="str">
        <f>IFERROR(IF(INDEX('BD Demog para scores enalazar'!AJ$2:'BD Demog para scores enalazar'!AJ$3000,MATCH(Formulas!A467,'BD Demog para scores enalazar'!A$2:'BD Demog para scores enalazar'!A$3000,0))=1,"SI","NO"),"")</f>
        <v>NO</v>
      </c>
      <c r="Y467" cm="1">
        <f t="array" ref="Y467">IF(AND(W467="NO",X467="NO"),_xlfn.IFS('Paraclinicos '!K466&lt;=91,3,'Paraclinicos '!K466&lt;94,2,'Paraclinicos '!K466&lt;96,1,'Paraclinicos '!K466&gt;=96,0),"")</f>
        <v>2</v>
      </c>
      <c r="Z467" t="str" cm="1">
        <f t="array" ref="Z467">IF(OR(W467="SI",X467="SI"),_xlfn.IFS(OR(AND('Paraclinicos '!K466&lt;=83),AND('Paraclinicos '!K466&gt;=97,AA467=2)),3,OR(AND('Paraclinicos '!K466&lt;=86),AND('Paraclinicos '!K466&gt;=94,AA467=2)),2,OR(AND('Paraclinicos '!K466&lt;=88),AND('Paraclinicos '!K466&gt;=92,AA467=2)),1,OR(AND('Paraclinicos '!K466&gt;=88,'Paraclinicos '!K466&lt;=92),AND('Paraclinicos '!K466&gt;=93,AA467=0)),0),"")</f>
        <v/>
      </c>
      <c r="AA467" cm="1">
        <f t="array" ref="AA467">_xlfn.IFS('Paraclinicos '!E466="","",'Paraclinicos '!E466="Oxigeno",2,'Paraclinicos '!E466="Aire",0)</f>
        <v>2</v>
      </c>
    </row>
    <row r="468" spans="1:27" x14ac:dyDescent="0.25">
      <c r="A468">
        <f>'Paraclinicos '!A467</f>
        <v>78</v>
      </c>
      <c r="B468" s="3">
        <f>'Paraclinicos '!R467</f>
        <v>44353</v>
      </c>
      <c r="C468" cm="1">
        <f t="array" ref="C468">_xlfn.IFS('Paraclinicos '!Q467="","",'Paraclinicos '!Q467&gt;60,3,'Paraclinicos '!Q467&lt;=60,1)</f>
        <v>3</v>
      </c>
      <c r="D468" t="str">
        <f>IFERROR(IF(INDEX('BD Demog para scores enalazar'!BC$2:BC$3000,MATCH(Formulas!A468,'BD Demog para scores enalazar'!A$2:A$3000,0))=0,"SI","NO"),"")</f>
        <v>SI</v>
      </c>
      <c r="E468" cm="1">
        <f t="array" ref="E468">_xlfn.IFS(D468="","",D468="SI",4,D468="NO",1)</f>
        <v>4</v>
      </c>
      <c r="F468" cm="1">
        <f t="array" ref="F468">_xlfn.IFS('Paraclinicos '!B467="","",'Paraclinicos '!B467&gt;1,1,'Paraclinicos '!B467&lt;=1,3)</f>
        <v>3</v>
      </c>
      <c r="G468" t="str" cm="1">
        <f t="array" ref="G468">_xlfn.IFS('Paraclinicos '!D467="","",AND('Paraclinicos '!D467&gt;=250,'Paraclinicos '!D467&lt;=500),2,'Paraclinicos '!D467&gt;500,3,'Paraclinicos '!D467&lt;250,1)</f>
        <v/>
      </c>
      <c r="H468" s="50">
        <f t="shared" si="22"/>
        <v>10</v>
      </c>
      <c r="I468" cm="1">
        <f t="array" ref="I468">_xlfn.IFS('Paraclinicos '!Q467="","",'Paraclinicos '!Q467&gt;=65,1,'Paraclinicos '!Q467&lt;65,0)</f>
        <v>1</v>
      </c>
      <c r="J468" cm="1">
        <f t="array" ref="J468">_xlfn.IFS('Paraclinicos '!I467="","",'Paraclinicos '!I467&gt;7,1,'Paraclinicos '!I467&lt;=7,0)</f>
        <v>1</v>
      </c>
      <c r="K468" cm="1">
        <f t="array" ref="K468">_xlfn.IFS('Paraclinicos '!W467="","",'Paraclinicos '!W467&lt;=8,1,'Paraclinicos '!W467&gt;8,0)</f>
        <v>0</v>
      </c>
      <c r="L468" cm="1">
        <f t="array" ref="L468">_xlfn.IFS('Paraclinicos '!S467="","",'Paraclinicos '!S467&gt;=30,1,'Paraclinicos '!S467&lt;30,0)</f>
        <v>0</v>
      </c>
      <c r="M468" cm="1">
        <f t="array" ref="M468">_xlfn.IFS(OR('Paraclinicos '!T467="",'Paraclinicos '!U467=""),"",OR('Paraclinicos '!T467&lt;=90,'Paraclinicos '!U467&lt;=60),1,OR('Paraclinicos '!T467&gt;90,'Paraclinicos '!U467&gt;60),0)</f>
        <v>0</v>
      </c>
      <c r="N468" s="45">
        <f t="shared" si="23"/>
        <v>2</v>
      </c>
      <c r="O468" cm="1">
        <f t="array" ref="O468">_xlfn.IFS(OR('Paraclinicos '!M467="",'Paraclinicos '!N467="",'Paraclinicos '!N467=0),"",'Paraclinicos '!M467/'Paraclinicos '!N467&lt;100,4,'Paraclinicos '!M467/'Paraclinicos '!N467&lt;200,3,'Paraclinicos '!M467/'Paraclinicos '!N467&lt;300,2,'Paraclinicos '!M467/'Paraclinicos '!N467&lt;400,1,'Paraclinicos '!M467/'Paraclinicos '!N467&gt;=400,0)</f>
        <v>2</v>
      </c>
      <c r="P468" cm="1">
        <f t="array" ref="P468">_xlfn.IFS('Paraclinicos '!C467="","",'Paraclinicos '!C467&lt;20,4,'Paraclinicos '!C467&lt;50,3,'Paraclinicos '!C467&lt;100,2,'Paraclinicos '!C467&lt;150,1,'Paraclinicos '!C467&gt;150,0)</f>
        <v>0</v>
      </c>
      <c r="Q468" cm="1">
        <f t="array" ref="Q468">_xlfn.IFS('Paraclinicos '!O467="","",'Paraclinicos '!O467&lt;1.2,0,'Paraclinicos '!O467&lt;2,1,'Paraclinicos '!O467&lt;3.5,2,'Paraclinicos '!O467&lt;5,3,'Paraclinicos '!O467&gt;5,4)</f>
        <v>0</v>
      </c>
      <c r="R468" t="str" cm="1">
        <f t="array" ref="R468">_xlfn.IFS('Paraclinicos '!J467="","",'Paraclinicos '!J467&lt;1.2,0,'Paraclinicos '!J467&lt;2,1,'Paraclinicos '!J467&lt;6,2,'Paraclinicos '!J467&lt;12,3,'Paraclinicos '!J467&gt;=12,4)</f>
        <v/>
      </c>
      <c r="S468" cm="1">
        <f t="array" ref="S468">_xlfn.IFS('Paraclinicos '!Y467="","",'Paraclinicos '!Y467&lt;70,1,'Paraclinicos '!Y467&gt;=70,0)</f>
        <v>0</v>
      </c>
      <c r="T468" cm="1">
        <f t="array" ref="T468">_xlfn.IFS('Paraclinicos '!W467="","",'Paraclinicos '!W467&lt;6,4,'Paraclinicos '!W467&lt;10,3,'Paraclinicos '!W467&lt;13,2,'Paraclinicos '!W467&lt;15,1,'Paraclinicos '!W467=15,0)</f>
        <v>1</v>
      </c>
      <c r="U468" s="54">
        <f t="shared" si="21"/>
        <v>3</v>
      </c>
      <c r="V468" cm="1">
        <f t="array" ref="V468">_xlfn.IFS('Paraclinicos '!S467="","",OR('Paraclinicos '!S467&lt;=8,'Paraclinicos '!S467&gt;=25),3,'Paraclinicos '!S467&lt;12,1,'Paraclinicos '!S467&lt;21,0,'Paraclinicos '!S467&lt;25,2)</f>
        <v>3</v>
      </c>
      <c r="W468" t="str">
        <f>IFERROR(IF(INDEX('BD Demog para scores enalazar'!Y$2:'BD Demog para scores enalazar'!Y$3000,MATCH(Formulas!A468,'BD Demog para scores enalazar'!A$2:'BD Demog para scores enalazar'!A$3000,0))=1,"SI","NO"),"")</f>
        <v>NO</v>
      </c>
      <c r="X468" s="9" t="str">
        <f>IFERROR(IF(INDEX('BD Demog para scores enalazar'!AJ$2:'BD Demog para scores enalazar'!AJ$3000,MATCH(Formulas!A468,'BD Demog para scores enalazar'!A$2:'BD Demog para scores enalazar'!A$3000,0))=1,"SI","NO"),"")</f>
        <v>NO</v>
      </c>
      <c r="Y468" cm="1">
        <f t="array" ref="Y468">IF(AND(W468="NO",X468="NO"),_xlfn.IFS('Paraclinicos '!K467&lt;=91,3,'Paraclinicos '!K467&lt;94,2,'Paraclinicos '!K467&lt;96,1,'Paraclinicos '!K467&gt;=96,0),"")</f>
        <v>3</v>
      </c>
      <c r="Z468" t="str" cm="1">
        <f t="array" ref="Z468">IF(OR(W468="SI",X468="SI"),_xlfn.IFS(OR(AND('Paraclinicos '!K467&lt;=83),AND('Paraclinicos '!K467&gt;=97,AA468=2)),3,OR(AND('Paraclinicos '!K467&lt;=86),AND('Paraclinicos '!K467&gt;=94,AA468=2)),2,OR(AND('Paraclinicos '!K467&lt;=88),AND('Paraclinicos '!K467&gt;=92,AA468=2)),1,OR(AND('Paraclinicos '!K467&gt;=88,'Paraclinicos '!K467&lt;=92),AND('Paraclinicos '!K467&gt;=93,AA468=0)),0),"")</f>
        <v/>
      </c>
      <c r="AA468" cm="1">
        <f t="array" ref="AA468">_xlfn.IFS('Paraclinicos '!E467="","",'Paraclinicos '!E467="Oxigeno",2,'Paraclinicos '!E467="Aire",0)</f>
        <v>2</v>
      </c>
    </row>
    <row r="469" spans="1:27" x14ac:dyDescent="0.25">
      <c r="A469">
        <f>'Paraclinicos '!A468</f>
        <v>78</v>
      </c>
      <c r="B469" s="3">
        <f>'Paraclinicos '!R468</f>
        <v>44355</v>
      </c>
      <c r="C469" cm="1">
        <f t="array" ref="C469">_xlfn.IFS('Paraclinicos '!Q468="","",'Paraclinicos '!Q468&gt;60,3,'Paraclinicos '!Q468&lt;=60,1)</f>
        <v>3</v>
      </c>
      <c r="D469" t="str">
        <f>IFERROR(IF(INDEX('BD Demog para scores enalazar'!BC$2:BC$3000,MATCH(Formulas!A469,'BD Demog para scores enalazar'!A$2:A$3000,0))=0,"SI","NO"),"")</f>
        <v>SI</v>
      </c>
      <c r="E469" cm="1">
        <f t="array" ref="E469">_xlfn.IFS(D469="","",D469="SI",4,D469="NO",1)</f>
        <v>4</v>
      </c>
      <c r="F469" cm="1">
        <f t="array" ref="F469">_xlfn.IFS('Paraclinicos '!B468="","",'Paraclinicos '!B468&gt;1,1,'Paraclinicos '!B468&lt;=1,3)</f>
        <v>3</v>
      </c>
      <c r="G469" t="str" cm="1">
        <f t="array" ref="G469">_xlfn.IFS('Paraclinicos '!D468="","",AND('Paraclinicos '!D468&gt;=250,'Paraclinicos '!D468&lt;=500),2,'Paraclinicos '!D468&gt;500,3,'Paraclinicos '!D468&lt;250,1)</f>
        <v/>
      </c>
      <c r="H469" s="50">
        <f t="shared" si="22"/>
        <v>10</v>
      </c>
      <c r="I469" cm="1">
        <f t="array" ref="I469">_xlfn.IFS('Paraclinicos '!Q468="","",'Paraclinicos '!Q468&gt;=65,1,'Paraclinicos '!Q468&lt;65,0)</f>
        <v>1</v>
      </c>
      <c r="J469" cm="1">
        <f t="array" ref="J469">_xlfn.IFS('Paraclinicos '!I468="","",'Paraclinicos '!I468&gt;7,1,'Paraclinicos '!I468&lt;=7,0)</f>
        <v>1</v>
      </c>
      <c r="K469" cm="1">
        <f t="array" ref="K469">_xlfn.IFS('Paraclinicos '!W468="","",'Paraclinicos '!W468&lt;=8,1,'Paraclinicos '!W468&gt;8,0)</f>
        <v>0</v>
      </c>
      <c r="L469" cm="1">
        <f t="array" ref="L469">_xlfn.IFS('Paraclinicos '!S468="","",'Paraclinicos '!S468&gt;=30,1,'Paraclinicos '!S468&lt;30,0)</f>
        <v>0</v>
      </c>
      <c r="M469" cm="1">
        <f t="array" ref="M469">_xlfn.IFS(OR('Paraclinicos '!T468="",'Paraclinicos '!U468=""),"",OR('Paraclinicos '!T468&lt;=90,'Paraclinicos '!U468&lt;=60),1,OR('Paraclinicos '!T468&gt;90,'Paraclinicos '!U468&gt;60),0)</f>
        <v>0</v>
      </c>
      <c r="N469" s="45">
        <f t="shared" si="23"/>
        <v>2</v>
      </c>
      <c r="O469" cm="1">
        <f t="array" ref="O469">_xlfn.IFS(OR('Paraclinicos '!M468="",'Paraclinicos '!N468="",'Paraclinicos '!N468=0),"",'Paraclinicos '!M468/'Paraclinicos '!N468&lt;100,4,'Paraclinicos '!M468/'Paraclinicos '!N468&lt;200,3,'Paraclinicos '!M468/'Paraclinicos '!N468&lt;300,2,'Paraclinicos '!M468/'Paraclinicos '!N468&lt;400,1,'Paraclinicos '!M468/'Paraclinicos '!N468&gt;=400,0)</f>
        <v>2</v>
      </c>
      <c r="P469" cm="1">
        <f t="array" ref="P469">_xlfn.IFS('Paraclinicos '!C468="","",'Paraclinicos '!C468&lt;20,4,'Paraclinicos '!C468&lt;50,3,'Paraclinicos '!C468&lt;100,2,'Paraclinicos '!C468&lt;150,1,'Paraclinicos '!C468&gt;150,0)</f>
        <v>0</v>
      </c>
      <c r="Q469" cm="1">
        <f t="array" ref="Q469">_xlfn.IFS('Paraclinicos '!O468="","",'Paraclinicos '!O468&lt;1.2,0,'Paraclinicos '!O468&lt;2,1,'Paraclinicos '!O468&lt;3.5,2,'Paraclinicos '!O468&lt;5,3,'Paraclinicos '!O468&gt;5,4)</f>
        <v>0</v>
      </c>
      <c r="R469" t="str" cm="1">
        <f t="array" ref="R469">_xlfn.IFS('Paraclinicos '!J468="","",'Paraclinicos '!J468&lt;1.2,0,'Paraclinicos '!J468&lt;2,1,'Paraclinicos '!J468&lt;6,2,'Paraclinicos '!J468&lt;12,3,'Paraclinicos '!J468&gt;=12,4)</f>
        <v/>
      </c>
      <c r="S469" cm="1">
        <f t="array" ref="S469">_xlfn.IFS('Paraclinicos '!Y468="","",'Paraclinicos '!Y468&lt;70,1,'Paraclinicos '!Y468&gt;=70,0)</f>
        <v>0</v>
      </c>
      <c r="T469" cm="1">
        <f t="array" ref="T469">_xlfn.IFS('Paraclinicos '!W468="","",'Paraclinicos '!W468&lt;6,4,'Paraclinicos '!W468&lt;10,3,'Paraclinicos '!W468&lt;13,2,'Paraclinicos '!W468&lt;15,1,'Paraclinicos '!W468=15,0)</f>
        <v>1</v>
      </c>
      <c r="U469" s="54">
        <f t="shared" si="21"/>
        <v>3</v>
      </c>
      <c r="V469" cm="1">
        <f t="array" ref="V469">_xlfn.IFS('Paraclinicos '!S468="","",OR('Paraclinicos '!S468&lt;=8,'Paraclinicos '!S468&gt;=25),3,'Paraclinicos '!S468&lt;12,1,'Paraclinicos '!S468&lt;21,0,'Paraclinicos '!S468&lt;25,2)</f>
        <v>0</v>
      </c>
      <c r="W469" t="str">
        <f>IFERROR(IF(INDEX('BD Demog para scores enalazar'!Y$2:'BD Demog para scores enalazar'!Y$3000,MATCH(Formulas!A469,'BD Demog para scores enalazar'!A$2:'BD Demog para scores enalazar'!A$3000,0))=1,"SI","NO"),"")</f>
        <v>NO</v>
      </c>
      <c r="X469" s="9" t="str">
        <f>IFERROR(IF(INDEX('BD Demog para scores enalazar'!AJ$2:'BD Demog para scores enalazar'!AJ$3000,MATCH(Formulas!A469,'BD Demog para scores enalazar'!A$2:'BD Demog para scores enalazar'!A$3000,0))=1,"SI","NO"),"")</f>
        <v>NO</v>
      </c>
      <c r="Y469" cm="1">
        <f t="array" ref="Y469">IF(AND(W469="NO",X469="NO"),_xlfn.IFS('Paraclinicos '!K468&lt;=91,3,'Paraclinicos '!K468&lt;94,2,'Paraclinicos '!K468&lt;96,1,'Paraclinicos '!K468&gt;=96,0),"")</f>
        <v>0</v>
      </c>
      <c r="Z469" t="str" cm="1">
        <f t="array" ref="Z469">IF(OR(W469="SI",X469="SI"),_xlfn.IFS(OR(AND('Paraclinicos '!K468&lt;=83),AND('Paraclinicos '!K468&gt;=97,AA469=2)),3,OR(AND('Paraclinicos '!K468&lt;=86),AND('Paraclinicos '!K468&gt;=94,AA469=2)),2,OR(AND('Paraclinicos '!K468&lt;=88),AND('Paraclinicos '!K468&gt;=92,AA469=2)),1,OR(AND('Paraclinicos '!K468&gt;=88,'Paraclinicos '!K468&lt;=92),AND('Paraclinicos '!K468&gt;=93,AA469=0)),0),"")</f>
        <v/>
      </c>
      <c r="AA469" cm="1">
        <f t="array" ref="AA469">_xlfn.IFS('Paraclinicos '!E468="","",'Paraclinicos '!E468="Oxigeno",2,'Paraclinicos '!E468="Aire",0)</f>
        <v>2</v>
      </c>
    </row>
    <row r="470" spans="1:27" x14ac:dyDescent="0.25">
      <c r="A470">
        <f>'Paraclinicos '!A469</f>
        <v>78</v>
      </c>
      <c r="B470" s="3">
        <f>'Paraclinicos '!R469</f>
        <v>44356</v>
      </c>
      <c r="C470" cm="1">
        <f t="array" ref="C470">_xlfn.IFS('Paraclinicos '!Q469="","",'Paraclinicos '!Q469&gt;60,3,'Paraclinicos '!Q469&lt;=60,1)</f>
        <v>3</v>
      </c>
      <c r="D470" t="str">
        <f>IFERROR(IF(INDEX('BD Demog para scores enalazar'!BC$2:BC$3000,MATCH(Formulas!A470,'BD Demog para scores enalazar'!A$2:A$3000,0))=0,"SI","NO"),"")</f>
        <v>SI</v>
      </c>
      <c r="E470" cm="1">
        <f t="array" ref="E470">_xlfn.IFS(D470="","",D470="SI",4,D470="NO",1)</f>
        <v>4</v>
      </c>
      <c r="F470" cm="1">
        <f t="array" ref="F470">_xlfn.IFS('Paraclinicos '!B469="","",'Paraclinicos '!B469&gt;1,1,'Paraclinicos '!B469&lt;=1,3)</f>
        <v>3</v>
      </c>
      <c r="G470" t="str" cm="1">
        <f t="array" ref="G470">_xlfn.IFS('Paraclinicos '!D469="","",AND('Paraclinicos '!D469&gt;=250,'Paraclinicos '!D469&lt;=500),2,'Paraclinicos '!D469&gt;500,3,'Paraclinicos '!D469&lt;250,1)</f>
        <v/>
      </c>
      <c r="H470" s="50">
        <f t="shared" si="22"/>
        <v>10</v>
      </c>
      <c r="I470" cm="1">
        <f t="array" ref="I470">_xlfn.IFS('Paraclinicos '!Q469="","",'Paraclinicos '!Q469&gt;=65,1,'Paraclinicos '!Q469&lt;65,0)</f>
        <v>1</v>
      </c>
      <c r="J470" cm="1">
        <f t="array" ref="J470">_xlfn.IFS('Paraclinicos '!I469="","",'Paraclinicos '!I469&gt;7,1,'Paraclinicos '!I469&lt;=7,0)</f>
        <v>1</v>
      </c>
      <c r="K470" cm="1">
        <f t="array" ref="K470">_xlfn.IFS('Paraclinicos '!W469="","",'Paraclinicos '!W469&lt;=8,1,'Paraclinicos '!W469&gt;8,0)</f>
        <v>0</v>
      </c>
      <c r="L470" cm="1">
        <f t="array" ref="L470">_xlfn.IFS('Paraclinicos '!S469="","",'Paraclinicos '!S469&gt;=30,1,'Paraclinicos '!S469&lt;30,0)</f>
        <v>0</v>
      </c>
      <c r="M470" cm="1">
        <f t="array" ref="M470">_xlfn.IFS(OR('Paraclinicos '!T469="",'Paraclinicos '!U469=""),"",OR('Paraclinicos '!T469&lt;=90,'Paraclinicos '!U469&lt;=60),1,OR('Paraclinicos '!T469&gt;90,'Paraclinicos '!U469&gt;60),0)</f>
        <v>0</v>
      </c>
      <c r="N470" s="45">
        <f t="shared" si="23"/>
        <v>2</v>
      </c>
      <c r="O470" cm="1">
        <f t="array" ref="O470">_xlfn.IFS(OR('Paraclinicos '!M469="",'Paraclinicos '!N469="",'Paraclinicos '!N469=0),"",'Paraclinicos '!M469/'Paraclinicos '!N469&lt;100,4,'Paraclinicos '!M469/'Paraclinicos '!N469&lt;200,3,'Paraclinicos '!M469/'Paraclinicos '!N469&lt;300,2,'Paraclinicos '!M469/'Paraclinicos '!N469&lt;400,1,'Paraclinicos '!M469/'Paraclinicos '!N469&gt;=400,0)</f>
        <v>3</v>
      </c>
      <c r="P470" cm="1">
        <f t="array" ref="P470">_xlfn.IFS('Paraclinicos '!C469="","",'Paraclinicos '!C469&lt;20,4,'Paraclinicos '!C469&lt;50,3,'Paraclinicos '!C469&lt;100,2,'Paraclinicos '!C469&lt;150,1,'Paraclinicos '!C469&gt;150,0)</f>
        <v>0</v>
      </c>
      <c r="Q470" cm="1">
        <f t="array" ref="Q470">_xlfn.IFS('Paraclinicos '!O469="","",'Paraclinicos '!O469&lt;1.2,0,'Paraclinicos '!O469&lt;2,1,'Paraclinicos '!O469&lt;3.5,2,'Paraclinicos '!O469&lt;5,3,'Paraclinicos '!O469&gt;5,4)</f>
        <v>0</v>
      </c>
      <c r="R470" cm="1">
        <f t="array" ref="R470">_xlfn.IFS('Paraclinicos '!J469="","",'Paraclinicos '!J469&lt;1.2,0,'Paraclinicos '!J469&lt;2,1,'Paraclinicos '!J469&lt;6,2,'Paraclinicos '!J469&lt;12,3,'Paraclinicos '!J469&gt;=12,4)</f>
        <v>4</v>
      </c>
      <c r="S470" cm="1">
        <f t="array" ref="S470">_xlfn.IFS('Paraclinicos '!Y469="","",'Paraclinicos '!Y469&lt;70,1,'Paraclinicos '!Y469&gt;=70,0)</f>
        <v>0</v>
      </c>
      <c r="T470" cm="1">
        <f t="array" ref="T470">_xlfn.IFS('Paraclinicos '!W469="","",'Paraclinicos '!W469&lt;6,4,'Paraclinicos '!W469&lt;10,3,'Paraclinicos '!W469&lt;13,2,'Paraclinicos '!W469&lt;15,1,'Paraclinicos '!W469=15,0)</f>
        <v>1</v>
      </c>
      <c r="U470" s="54">
        <f t="shared" si="21"/>
        <v>8</v>
      </c>
      <c r="V470" cm="1">
        <f t="array" ref="V470">_xlfn.IFS('Paraclinicos '!S469="","",OR('Paraclinicos '!S469&lt;=8,'Paraclinicos '!S469&gt;=25),3,'Paraclinicos '!S469&lt;12,1,'Paraclinicos '!S469&lt;21,0,'Paraclinicos '!S469&lt;25,2)</f>
        <v>2</v>
      </c>
      <c r="W470" t="str">
        <f>IFERROR(IF(INDEX('BD Demog para scores enalazar'!Y$2:'BD Demog para scores enalazar'!Y$3000,MATCH(Formulas!A470,'BD Demog para scores enalazar'!A$2:'BD Demog para scores enalazar'!A$3000,0))=1,"SI","NO"),"")</f>
        <v>NO</v>
      </c>
      <c r="X470" s="9" t="str">
        <f>IFERROR(IF(INDEX('BD Demog para scores enalazar'!AJ$2:'BD Demog para scores enalazar'!AJ$3000,MATCH(Formulas!A470,'BD Demog para scores enalazar'!A$2:'BD Demog para scores enalazar'!A$3000,0))=1,"SI","NO"),"")</f>
        <v>NO</v>
      </c>
      <c r="Y470" cm="1">
        <f t="array" ref="Y470">IF(AND(W470="NO",X470="NO"),_xlfn.IFS('Paraclinicos '!K469&lt;=91,3,'Paraclinicos '!K469&lt;94,2,'Paraclinicos '!K469&lt;96,1,'Paraclinicos '!K469&gt;=96,0),"")</f>
        <v>3</v>
      </c>
      <c r="Z470" t="str" cm="1">
        <f t="array" ref="Z470">IF(OR(W470="SI",X470="SI"),_xlfn.IFS(OR(AND('Paraclinicos '!K469&lt;=83),AND('Paraclinicos '!K469&gt;=97,AA470=2)),3,OR(AND('Paraclinicos '!K469&lt;=86),AND('Paraclinicos '!K469&gt;=94,AA470=2)),2,OR(AND('Paraclinicos '!K469&lt;=88),AND('Paraclinicos '!K469&gt;=92,AA470=2)),1,OR(AND('Paraclinicos '!K469&gt;=88,'Paraclinicos '!K469&lt;=92),AND('Paraclinicos '!K469&gt;=93,AA470=0)),0),"")</f>
        <v/>
      </c>
      <c r="AA470" cm="1">
        <f t="array" ref="AA470">_xlfn.IFS('Paraclinicos '!E469="","",'Paraclinicos '!E469="Oxigeno",2,'Paraclinicos '!E469="Aire",0)</f>
        <v>2</v>
      </c>
    </row>
    <row r="471" spans="1:27" x14ac:dyDescent="0.25">
      <c r="A471">
        <f>'Paraclinicos '!A470</f>
        <v>78</v>
      </c>
      <c r="B471" s="3">
        <f>'Paraclinicos '!R470</f>
        <v>44358</v>
      </c>
      <c r="C471" cm="1">
        <f t="array" ref="C471">_xlfn.IFS('Paraclinicos '!Q470="","",'Paraclinicos '!Q470&gt;60,3,'Paraclinicos '!Q470&lt;=60,1)</f>
        <v>3</v>
      </c>
      <c r="D471" t="str">
        <f>IFERROR(IF(INDEX('BD Demog para scores enalazar'!BC$2:BC$3000,MATCH(Formulas!A471,'BD Demog para scores enalazar'!A$2:A$3000,0))=0,"SI","NO"),"")</f>
        <v>SI</v>
      </c>
      <c r="E471" cm="1">
        <f t="array" ref="E471">_xlfn.IFS(D471="","",D471="SI",4,D471="NO",1)</f>
        <v>4</v>
      </c>
      <c r="F471" cm="1">
        <f t="array" ref="F471">_xlfn.IFS('Paraclinicos '!B470="","",'Paraclinicos '!B470&gt;1,1,'Paraclinicos '!B470&lt;=1,3)</f>
        <v>1</v>
      </c>
      <c r="G471" t="str" cm="1">
        <f t="array" ref="G471">_xlfn.IFS('Paraclinicos '!D470="","",AND('Paraclinicos '!D470&gt;=250,'Paraclinicos '!D470&lt;=500),2,'Paraclinicos '!D470&gt;500,3,'Paraclinicos '!D470&lt;250,1)</f>
        <v/>
      </c>
      <c r="H471" s="50">
        <f t="shared" si="22"/>
        <v>8</v>
      </c>
      <c r="I471" cm="1">
        <f t="array" ref="I471">_xlfn.IFS('Paraclinicos '!Q470="","",'Paraclinicos '!Q470&gt;=65,1,'Paraclinicos '!Q470&lt;65,0)</f>
        <v>1</v>
      </c>
      <c r="J471" cm="1">
        <f t="array" ref="J471">_xlfn.IFS('Paraclinicos '!I470="","",'Paraclinicos '!I470&gt;7,1,'Paraclinicos '!I470&lt;=7,0)</f>
        <v>1</v>
      </c>
      <c r="K471" cm="1">
        <f t="array" ref="K471">_xlfn.IFS('Paraclinicos '!W470="","",'Paraclinicos '!W470&lt;=8,1,'Paraclinicos '!W470&gt;8,0)</f>
        <v>0</v>
      </c>
      <c r="L471" cm="1">
        <f t="array" ref="L471">_xlfn.IFS('Paraclinicos '!S470="","",'Paraclinicos '!S470&gt;=30,1,'Paraclinicos '!S470&lt;30,0)</f>
        <v>0</v>
      </c>
      <c r="M471" cm="1">
        <f t="array" ref="M471">_xlfn.IFS(OR('Paraclinicos '!T470="",'Paraclinicos '!U470=""),"",OR('Paraclinicos '!T470&lt;=90,'Paraclinicos '!U470&lt;=60),1,OR('Paraclinicos '!T470&gt;90,'Paraclinicos '!U470&gt;60),0)</f>
        <v>1</v>
      </c>
      <c r="N471" s="45">
        <f t="shared" si="23"/>
        <v>3</v>
      </c>
      <c r="O471" cm="1">
        <f t="array" ref="O471">_xlfn.IFS(OR('Paraclinicos '!M470="",'Paraclinicos '!N470="",'Paraclinicos '!N470=0),"",'Paraclinicos '!M470/'Paraclinicos '!N470&lt;100,4,'Paraclinicos '!M470/'Paraclinicos '!N470&lt;200,3,'Paraclinicos '!M470/'Paraclinicos '!N470&lt;300,2,'Paraclinicos '!M470/'Paraclinicos '!N470&lt;400,1,'Paraclinicos '!M470/'Paraclinicos '!N470&gt;=400,0)</f>
        <v>2</v>
      </c>
      <c r="P471" cm="1">
        <f t="array" ref="P471">_xlfn.IFS('Paraclinicos '!C470="","",'Paraclinicos '!C470&lt;20,4,'Paraclinicos '!C470&lt;50,3,'Paraclinicos '!C470&lt;100,2,'Paraclinicos '!C470&lt;150,1,'Paraclinicos '!C470&gt;150,0)</f>
        <v>0</v>
      </c>
      <c r="Q471" cm="1">
        <f t="array" ref="Q471">_xlfn.IFS('Paraclinicos '!O470="","",'Paraclinicos '!O470&lt;1.2,0,'Paraclinicos '!O470&lt;2,1,'Paraclinicos '!O470&lt;3.5,2,'Paraclinicos '!O470&lt;5,3,'Paraclinicos '!O470&gt;5,4)</f>
        <v>0</v>
      </c>
      <c r="R471" t="str" cm="1">
        <f t="array" ref="R471">_xlfn.IFS('Paraclinicos '!J470="","",'Paraclinicos '!J470&lt;1.2,0,'Paraclinicos '!J470&lt;2,1,'Paraclinicos '!J470&lt;6,2,'Paraclinicos '!J470&lt;12,3,'Paraclinicos '!J470&gt;=12,4)</f>
        <v/>
      </c>
      <c r="S471" cm="1">
        <f t="array" ref="S471">_xlfn.IFS('Paraclinicos '!Y470="","",'Paraclinicos '!Y470&lt;70,1,'Paraclinicos '!Y470&gt;=70,0)</f>
        <v>1</v>
      </c>
      <c r="T471" cm="1">
        <f t="array" ref="T471">_xlfn.IFS('Paraclinicos '!W470="","",'Paraclinicos '!W470&lt;6,4,'Paraclinicos '!W470&lt;10,3,'Paraclinicos '!W470&lt;13,2,'Paraclinicos '!W470&lt;15,1,'Paraclinicos '!W470=15,0)</f>
        <v>2</v>
      </c>
      <c r="U471" s="54">
        <f t="shared" si="21"/>
        <v>5</v>
      </c>
      <c r="V471" cm="1">
        <f t="array" ref="V471">_xlfn.IFS('Paraclinicos '!S470="","",OR('Paraclinicos '!S470&lt;=8,'Paraclinicos '!S470&gt;=25),3,'Paraclinicos '!S470&lt;12,1,'Paraclinicos '!S470&lt;21,0,'Paraclinicos '!S470&lt;25,2)</f>
        <v>3</v>
      </c>
      <c r="W471" t="str">
        <f>IFERROR(IF(INDEX('BD Demog para scores enalazar'!Y$2:'BD Demog para scores enalazar'!Y$3000,MATCH(Formulas!A471,'BD Demog para scores enalazar'!A$2:'BD Demog para scores enalazar'!A$3000,0))=1,"SI","NO"),"")</f>
        <v>NO</v>
      </c>
      <c r="X471" s="9" t="str">
        <f>IFERROR(IF(INDEX('BD Demog para scores enalazar'!AJ$2:'BD Demog para scores enalazar'!AJ$3000,MATCH(Formulas!A471,'BD Demog para scores enalazar'!A$2:'BD Demog para scores enalazar'!A$3000,0))=1,"SI","NO"),"")</f>
        <v>NO</v>
      </c>
      <c r="Y471" cm="1">
        <f t="array" ref="Y471">IF(AND(W471="NO",X471="NO"),_xlfn.IFS('Paraclinicos '!K470&lt;=91,3,'Paraclinicos '!K470&lt;94,2,'Paraclinicos '!K470&lt;96,1,'Paraclinicos '!K470&gt;=96,0),"")</f>
        <v>3</v>
      </c>
      <c r="Z471" t="str" cm="1">
        <f t="array" ref="Z471">IF(OR(W471="SI",X471="SI"),_xlfn.IFS(OR(AND('Paraclinicos '!K470&lt;=83),AND('Paraclinicos '!K470&gt;=97,AA471=2)),3,OR(AND('Paraclinicos '!K470&lt;=86),AND('Paraclinicos '!K470&gt;=94,AA471=2)),2,OR(AND('Paraclinicos '!K470&lt;=88),AND('Paraclinicos '!K470&gt;=92,AA471=2)),1,OR(AND('Paraclinicos '!K470&gt;=88,'Paraclinicos '!K470&lt;=92),AND('Paraclinicos '!K470&gt;=93,AA471=0)),0),"")</f>
        <v/>
      </c>
      <c r="AA471" cm="1">
        <f t="array" ref="AA471">_xlfn.IFS('Paraclinicos '!E470="","",'Paraclinicos '!E470="Oxigeno",2,'Paraclinicos '!E470="Aire",0)</f>
        <v>2</v>
      </c>
    </row>
    <row r="472" spans="1:27" x14ac:dyDescent="0.25">
      <c r="A472">
        <f>'Paraclinicos '!A471</f>
        <v>78</v>
      </c>
      <c r="B472" s="3">
        <f>'Paraclinicos '!R471</f>
        <v>44359</v>
      </c>
      <c r="C472" cm="1">
        <f t="array" ref="C472">_xlfn.IFS('Paraclinicos '!Q471="","",'Paraclinicos '!Q471&gt;60,3,'Paraclinicos '!Q471&lt;=60,1)</f>
        <v>3</v>
      </c>
      <c r="D472" t="str">
        <f>IFERROR(IF(INDEX('BD Demog para scores enalazar'!BC$2:BC$3000,MATCH(Formulas!A472,'BD Demog para scores enalazar'!A$2:A$3000,0))=0,"SI","NO"),"")</f>
        <v>SI</v>
      </c>
      <c r="E472" cm="1">
        <f t="array" ref="E472">_xlfn.IFS(D472="","",D472="SI",4,D472="NO",1)</f>
        <v>4</v>
      </c>
      <c r="F472" cm="1">
        <f t="array" ref="F472">_xlfn.IFS('Paraclinicos '!B471="","",'Paraclinicos '!B471&gt;1,1,'Paraclinicos '!B471&lt;=1,3)</f>
        <v>3</v>
      </c>
      <c r="G472" t="str" cm="1">
        <f t="array" ref="G472">_xlfn.IFS('Paraclinicos '!D471="","",AND('Paraclinicos '!D471&gt;=250,'Paraclinicos '!D471&lt;=500),2,'Paraclinicos '!D471&gt;500,3,'Paraclinicos '!D471&lt;250,1)</f>
        <v/>
      </c>
      <c r="H472" s="50">
        <f t="shared" si="22"/>
        <v>10</v>
      </c>
      <c r="I472" cm="1">
        <f t="array" ref="I472">_xlfn.IFS('Paraclinicos '!Q471="","",'Paraclinicos '!Q471&gt;=65,1,'Paraclinicos '!Q471&lt;65,0)</f>
        <v>1</v>
      </c>
      <c r="J472" cm="1">
        <f t="array" ref="J472">_xlfn.IFS('Paraclinicos '!I471="","",'Paraclinicos '!I471&gt;7,1,'Paraclinicos '!I471&lt;=7,0)</f>
        <v>1</v>
      </c>
      <c r="K472" cm="1">
        <f t="array" ref="K472">_xlfn.IFS('Paraclinicos '!W471="","",'Paraclinicos '!W471&lt;=8,1,'Paraclinicos '!W471&gt;8,0)</f>
        <v>0</v>
      </c>
      <c r="L472" cm="1">
        <f t="array" ref="L472">_xlfn.IFS('Paraclinicos '!S471="","",'Paraclinicos '!S471&gt;=30,1,'Paraclinicos '!S471&lt;30,0)</f>
        <v>0</v>
      </c>
      <c r="M472" cm="1">
        <f t="array" ref="M472">_xlfn.IFS(OR('Paraclinicos '!T471="",'Paraclinicos '!U471=""),"",OR('Paraclinicos '!T471&lt;=90,'Paraclinicos '!U471&lt;=60),1,OR('Paraclinicos '!T471&gt;90,'Paraclinicos '!U471&gt;60),0)</f>
        <v>1</v>
      </c>
      <c r="N472" s="45">
        <f t="shared" si="23"/>
        <v>4</v>
      </c>
      <c r="O472" cm="1">
        <f t="array" ref="O472">_xlfn.IFS(OR('Paraclinicos '!M471="",'Paraclinicos '!N471="",'Paraclinicos '!N471=0),"",'Paraclinicos '!M471/'Paraclinicos '!N471&lt;100,4,'Paraclinicos '!M471/'Paraclinicos '!N471&lt;200,3,'Paraclinicos '!M471/'Paraclinicos '!N471&lt;300,2,'Paraclinicos '!M471/'Paraclinicos '!N471&lt;400,1,'Paraclinicos '!M471/'Paraclinicos '!N471&gt;=400,0)</f>
        <v>2</v>
      </c>
      <c r="P472" cm="1">
        <f t="array" ref="P472">_xlfn.IFS('Paraclinicos '!C471="","",'Paraclinicos '!C471&lt;20,4,'Paraclinicos '!C471&lt;50,3,'Paraclinicos '!C471&lt;100,2,'Paraclinicos '!C471&lt;150,1,'Paraclinicos '!C471&gt;150,0)</f>
        <v>0</v>
      </c>
      <c r="Q472" cm="1">
        <f t="array" ref="Q472">_xlfn.IFS('Paraclinicos '!O471="","",'Paraclinicos '!O471&lt;1.2,0,'Paraclinicos '!O471&lt;2,1,'Paraclinicos '!O471&lt;3.5,2,'Paraclinicos '!O471&lt;5,3,'Paraclinicos '!O471&gt;5,4)</f>
        <v>0</v>
      </c>
      <c r="R472" cm="1">
        <f t="array" ref="R472">_xlfn.IFS('Paraclinicos '!J471="","",'Paraclinicos '!J471&lt;1.2,0,'Paraclinicos '!J471&lt;2,1,'Paraclinicos '!J471&lt;6,2,'Paraclinicos '!J471&lt;12,3,'Paraclinicos '!J471&gt;=12,4)</f>
        <v>0</v>
      </c>
      <c r="S472" cm="1">
        <f t="array" ref="S472">_xlfn.IFS('Paraclinicos '!Y471="","",'Paraclinicos '!Y471&lt;70,1,'Paraclinicos '!Y471&gt;=70,0)</f>
        <v>1</v>
      </c>
      <c r="T472" cm="1">
        <f t="array" ref="T472">_xlfn.IFS('Paraclinicos '!W471="","",'Paraclinicos '!W471&lt;6,4,'Paraclinicos '!W471&lt;10,3,'Paraclinicos '!W471&lt;13,2,'Paraclinicos '!W471&lt;15,1,'Paraclinicos '!W471=15,0)</f>
        <v>2</v>
      </c>
      <c r="U472" s="54">
        <f t="shared" si="21"/>
        <v>5</v>
      </c>
      <c r="V472" cm="1">
        <f t="array" ref="V472">_xlfn.IFS('Paraclinicos '!S471="","",OR('Paraclinicos '!S471&lt;=8,'Paraclinicos '!S471&gt;=25),3,'Paraclinicos '!S471&lt;12,1,'Paraclinicos '!S471&lt;21,0,'Paraclinicos '!S471&lt;25,2)</f>
        <v>0</v>
      </c>
      <c r="W472" t="str">
        <f>IFERROR(IF(INDEX('BD Demog para scores enalazar'!Y$2:'BD Demog para scores enalazar'!Y$3000,MATCH(Formulas!A472,'BD Demog para scores enalazar'!A$2:'BD Demog para scores enalazar'!A$3000,0))=1,"SI","NO"),"")</f>
        <v>NO</v>
      </c>
      <c r="X472" s="9" t="str">
        <f>IFERROR(IF(INDEX('BD Demog para scores enalazar'!AJ$2:'BD Demog para scores enalazar'!AJ$3000,MATCH(Formulas!A472,'BD Demog para scores enalazar'!A$2:'BD Demog para scores enalazar'!A$3000,0))=1,"SI","NO"),"")</f>
        <v>NO</v>
      </c>
      <c r="Y472" cm="1">
        <f t="array" ref="Y472">IF(AND(W472="NO",X472="NO"),_xlfn.IFS('Paraclinicos '!K471&lt;=91,3,'Paraclinicos '!K471&lt;94,2,'Paraclinicos '!K471&lt;96,1,'Paraclinicos '!K471&gt;=96,0),"")</f>
        <v>3</v>
      </c>
      <c r="Z472" t="str" cm="1">
        <f t="array" ref="Z472">IF(OR(W472="SI",X472="SI"),_xlfn.IFS(OR(AND('Paraclinicos '!K471&lt;=83),AND('Paraclinicos '!K471&gt;=97,AA472=2)),3,OR(AND('Paraclinicos '!K471&lt;=86),AND('Paraclinicos '!K471&gt;=94,AA472=2)),2,OR(AND('Paraclinicos '!K471&lt;=88),AND('Paraclinicos '!K471&gt;=92,AA472=2)),1,OR(AND('Paraclinicos '!K471&gt;=88,'Paraclinicos '!K471&lt;=92),AND('Paraclinicos '!K471&gt;=93,AA472=0)),0),"")</f>
        <v/>
      </c>
      <c r="AA472" cm="1">
        <f t="array" ref="AA472">_xlfn.IFS('Paraclinicos '!E471="","",'Paraclinicos '!E471="Oxigeno",2,'Paraclinicos '!E471="Aire",0)</f>
        <v>2</v>
      </c>
    </row>
    <row r="473" spans="1:27" x14ac:dyDescent="0.25">
      <c r="A473">
        <f>'Paraclinicos '!A472</f>
        <v>78</v>
      </c>
      <c r="B473" s="3">
        <f>'Paraclinicos '!R472</f>
        <v>44362</v>
      </c>
      <c r="C473" cm="1">
        <f t="array" ref="C473">_xlfn.IFS('Paraclinicos '!Q472="","",'Paraclinicos '!Q472&gt;60,3,'Paraclinicos '!Q472&lt;=60,1)</f>
        <v>3</v>
      </c>
      <c r="D473" t="str">
        <f>IFERROR(IF(INDEX('BD Demog para scores enalazar'!BC$2:BC$3000,MATCH(Formulas!A473,'BD Demog para scores enalazar'!A$2:A$3000,0))=0,"SI","NO"),"")</f>
        <v>SI</v>
      </c>
      <c r="E473" cm="1">
        <f t="array" ref="E473">_xlfn.IFS(D473="","",D473="SI",4,D473="NO",1)</f>
        <v>4</v>
      </c>
      <c r="F473" cm="1">
        <f t="array" ref="F473">_xlfn.IFS('Paraclinicos '!B472="","",'Paraclinicos '!B472&gt;1,1,'Paraclinicos '!B472&lt;=1,3)</f>
        <v>1</v>
      </c>
      <c r="G473" t="str" cm="1">
        <f t="array" ref="G473">_xlfn.IFS('Paraclinicos '!D472="","",AND('Paraclinicos '!D472&gt;=250,'Paraclinicos '!D472&lt;=500),2,'Paraclinicos '!D472&gt;500,3,'Paraclinicos '!D472&lt;250,1)</f>
        <v/>
      </c>
      <c r="H473" s="50">
        <f t="shared" si="22"/>
        <v>8</v>
      </c>
      <c r="I473" cm="1">
        <f t="array" ref="I473">_xlfn.IFS('Paraclinicos '!Q472="","",'Paraclinicos '!Q472&gt;=65,1,'Paraclinicos '!Q472&lt;65,0)</f>
        <v>1</v>
      </c>
      <c r="J473" cm="1">
        <f t="array" ref="J473">_xlfn.IFS('Paraclinicos '!I472="","",'Paraclinicos '!I472&gt;7,1,'Paraclinicos '!I472&lt;=7,0)</f>
        <v>1</v>
      </c>
      <c r="K473" cm="1">
        <f t="array" ref="K473">_xlfn.IFS('Paraclinicos '!W472="","",'Paraclinicos '!W472&lt;=8,1,'Paraclinicos '!W472&gt;8,0)</f>
        <v>0</v>
      </c>
      <c r="L473" cm="1">
        <f t="array" ref="L473">_xlfn.IFS('Paraclinicos '!S472="","",'Paraclinicos '!S472&gt;=30,1,'Paraclinicos '!S472&lt;30,0)</f>
        <v>0</v>
      </c>
      <c r="M473" cm="1">
        <f t="array" ref="M473">_xlfn.IFS(OR('Paraclinicos '!T472="",'Paraclinicos '!U472=""),"",OR('Paraclinicos '!T472&lt;=90,'Paraclinicos '!U472&lt;=60),1,OR('Paraclinicos '!T472&gt;90,'Paraclinicos '!U472&gt;60),0)</f>
        <v>0</v>
      </c>
      <c r="N473" s="45">
        <f t="shared" si="23"/>
        <v>3</v>
      </c>
      <c r="O473" cm="1">
        <f t="array" ref="O473">_xlfn.IFS(OR('Paraclinicos '!M472="",'Paraclinicos '!N472="",'Paraclinicos '!N472=0),"",'Paraclinicos '!M472/'Paraclinicos '!N472&lt;100,4,'Paraclinicos '!M472/'Paraclinicos '!N472&lt;200,3,'Paraclinicos '!M472/'Paraclinicos '!N472&lt;300,2,'Paraclinicos '!M472/'Paraclinicos '!N472&lt;400,1,'Paraclinicos '!M472/'Paraclinicos '!N472&gt;=400,0)</f>
        <v>2</v>
      </c>
      <c r="P473" cm="1">
        <f t="array" ref="P473">_xlfn.IFS('Paraclinicos '!C472="","",'Paraclinicos '!C472&lt;20,4,'Paraclinicos '!C472&lt;50,3,'Paraclinicos '!C472&lt;100,2,'Paraclinicos '!C472&lt;150,1,'Paraclinicos '!C472&gt;150,0)</f>
        <v>0</v>
      </c>
      <c r="Q473" cm="1">
        <f t="array" ref="Q473">_xlfn.IFS('Paraclinicos '!O472="","",'Paraclinicos '!O472&lt;1.2,0,'Paraclinicos '!O472&lt;2,1,'Paraclinicos '!O472&lt;3.5,2,'Paraclinicos '!O472&lt;5,3,'Paraclinicos '!O472&gt;5,4)</f>
        <v>0</v>
      </c>
      <c r="R473" cm="1">
        <f t="array" ref="R473">_xlfn.IFS('Paraclinicos '!J472="","",'Paraclinicos '!J472&lt;1.2,0,'Paraclinicos '!J472&lt;2,1,'Paraclinicos '!J472&lt;6,2,'Paraclinicos '!J472&lt;12,3,'Paraclinicos '!J472&gt;=12,4)</f>
        <v>0</v>
      </c>
      <c r="S473" cm="1">
        <f t="array" ref="S473">_xlfn.IFS('Paraclinicos '!Y472="","",'Paraclinicos '!Y472&lt;70,1,'Paraclinicos '!Y472&gt;=70,0)</f>
        <v>0</v>
      </c>
      <c r="T473" cm="1">
        <f t="array" ref="T473">_xlfn.IFS('Paraclinicos '!W472="","",'Paraclinicos '!W472&lt;6,4,'Paraclinicos '!W472&lt;10,3,'Paraclinicos '!W472&lt;13,2,'Paraclinicos '!W472&lt;15,1,'Paraclinicos '!W472=15,0)</f>
        <v>2</v>
      </c>
      <c r="U473" s="54">
        <f t="shared" si="21"/>
        <v>4</v>
      </c>
      <c r="V473" cm="1">
        <f t="array" ref="V473">_xlfn.IFS('Paraclinicos '!S472="","",OR('Paraclinicos '!S472&lt;=8,'Paraclinicos '!S472&gt;=25),3,'Paraclinicos '!S472&lt;12,1,'Paraclinicos '!S472&lt;21,0,'Paraclinicos '!S472&lt;25,2)</f>
        <v>0</v>
      </c>
      <c r="W473" t="str">
        <f>IFERROR(IF(INDEX('BD Demog para scores enalazar'!Y$2:'BD Demog para scores enalazar'!Y$3000,MATCH(Formulas!A473,'BD Demog para scores enalazar'!A$2:'BD Demog para scores enalazar'!A$3000,0))=1,"SI","NO"),"")</f>
        <v>NO</v>
      </c>
      <c r="X473" s="9" t="str">
        <f>IFERROR(IF(INDEX('BD Demog para scores enalazar'!AJ$2:'BD Demog para scores enalazar'!AJ$3000,MATCH(Formulas!A473,'BD Demog para scores enalazar'!A$2:'BD Demog para scores enalazar'!A$3000,0))=1,"SI","NO"),"")</f>
        <v>NO</v>
      </c>
      <c r="Y473" cm="1">
        <f t="array" ref="Y473">IF(AND(W473="NO",X473="NO"),_xlfn.IFS('Paraclinicos '!K472&lt;=91,3,'Paraclinicos '!K472&lt;94,2,'Paraclinicos '!K472&lt;96,1,'Paraclinicos '!K472&gt;=96,0),"")</f>
        <v>2</v>
      </c>
      <c r="Z473" t="str" cm="1">
        <f t="array" ref="Z473">IF(OR(W473="SI",X473="SI"),_xlfn.IFS(OR(AND('Paraclinicos '!K472&lt;=83),AND('Paraclinicos '!K472&gt;=97,AA473=2)),3,OR(AND('Paraclinicos '!K472&lt;=86),AND('Paraclinicos '!K472&gt;=94,AA473=2)),2,OR(AND('Paraclinicos '!K472&lt;=88),AND('Paraclinicos '!K472&gt;=92,AA473=2)),1,OR(AND('Paraclinicos '!K472&gt;=88,'Paraclinicos '!K472&lt;=92),AND('Paraclinicos '!K472&gt;=93,AA473=0)),0),"")</f>
        <v/>
      </c>
      <c r="AA473" cm="1">
        <f t="array" ref="AA473">_xlfn.IFS('Paraclinicos '!E472="","",'Paraclinicos '!E472="Oxigeno",2,'Paraclinicos '!E472="Aire",0)</f>
        <v>2</v>
      </c>
    </row>
    <row r="474" spans="1:27" x14ac:dyDescent="0.25">
      <c r="A474">
        <f>'Paraclinicos '!A473</f>
        <v>78</v>
      </c>
      <c r="B474" s="3">
        <f>'Paraclinicos '!R473</f>
        <v>44363</v>
      </c>
      <c r="C474" cm="1">
        <f t="array" ref="C474">_xlfn.IFS('Paraclinicos '!Q473="","",'Paraclinicos '!Q473&gt;60,3,'Paraclinicos '!Q473&lt;=60,1)</f>
        <v>3</v>
      </c>
      <c r="D474" t="str">
        <f>IFERROR(IF(INDEX('BD Demog para scores enalazar'!BC$2:BC$3000,MATCH(Formulas!A474,'BD Demog para scores enalazar'!A$2:A$3000,0))=0,"SI","NO"),"")</f>
        <v>SI</v>
      </c>
      <c r="E474" cm="1">
        <f t="array" ref="E474">_xlfn.IFS(D474="","",D474="SI",4,D474="NO",1)</f>
        <v>4</v>
      </c>
      <c r="F474" cm="1">
        <f t="array" ref="F474">_xlfn.IFS('Paraclinicos '!B473="","",'Paraclinicos '!B473&gt;1,1,'Paraclinicos '!B473&lt;=1,3)</f>
        <v>1</v>
      </c>
      <c r="G474" t="str" cm="1">
        <f t="array" ref="G474">_xlfn.IFS('Paraclinicos '!D473="","",AND('Paraclinicos '!D473&gt;=250,'Paraclinicos '!D473&lt;=500),2,'Paraclinicos '!D473&gt;500,3,'Paraclinicos '!D473&lt;250,1)</f>
        <v/>
      </c>
      <c r="H474" s="50">
        <f t="shared" si="22"/>
        <v>8</v>
      </c>
      <c r="I474" cm="1">
        <f t="array" ref="I474">_xlfn.IFS('Paraclinicos '!Q473="","",'Paraclinicos '!Q473&gt;=65,1,'Paraclinicos '!Q473&lt;65,0)</f>
        <v>1</v>
      </c>
      <c r="J474" cm="1">
        <f t="array" ref="J474">_xlfn.IFS('Paraclinicos '!I473="","",'Paraclinicos '!I473&gt;7,1,'Paraclinicos '!I473&lt;=7,0)</f>
        <v>1</v>
      </c>
      <c r="K474" cm="1">
        <f t="array" ref="K474">_xlfn.IFS('Paraclinicos '!W473="","",'Paraclinicos '!W473&lt;=8,1,'Paraclinicos '!W473&gt;8,0)</f>
        <v>0</v>
      </c>
      <c r="L474" cm="1">
        <f t="array" ref="L474">_xlfn.IFS('Paraclinicos '!S473="","",'Paraclinicos '!S473&gt;=30,1,'Paraclinicos '!S473&lt;30,0)</f>
        <v>0</v>
      </c>
      <c r="M474" cm="1">
        <f t="array" ref="M474">_xlfn.IFS(OR('Paraclinicos '!T473="",'Paraclinicos '!U473=""),"",OR('Paraclinicos '!T473&lt;=90,'Paraclinicos '!U473&lt;=60),1,OR('Paraclinicos '!T473&gt;90,'Paraclinicos '!U473&gt;60),0)</f>
        <v>0</v>
      </c>
      <c r="N474" s="45">
        <f t="shared" si="23"/>
        <v>2</v>
      </c>
      <c r="O474" cm="1">
        <f t="array" ref="O474">_xlfn.IFS(OR('Paraclinicos '!M473="",'Paraclinicos '!N473="",'Paraclinicos '!N473=0),"",'Paraclinicos '!M473/'Paraclinicos '!N473&lt;100,4,'Paraclinicos '!M473/'Paraclinicos '!N473&lt;200,3,'Paraclinicos '!M473/'Paraclinicos '!N473&lt;300,2,'Paraclinicos '!M473/'Paraclinicos '!N473&lt;400,1,'Paraclinicos '!M473/'Paraclinicos '!N473&gt;=400,0)</f>
        <v>2</v>
      </c>
      <c r="P474" cm="1">
        <f t="array" ref="P474">_xlfn.IFS('Paraclinicos '!C473="","",'Paraclinicos '!C473&lt;20,4,'Paraclinicos '!C473&lt;50,3,'Paraclinicos '!C473&lt;100,2,'Paraclinicos '!C473&lt;150,1,'Paraclinicos '!C473&gt;150,0)</f>
        <v>0</v>
      </c>
      <c r="Q474" cm="1">
        <f t="array" ref="Q474">_xlfn.IFS('Paraclinicos '!O473="","",'Paraclinicos '!O473&lt;1.2,0,'Paraclinicos '!O473&lt;2,1,'Paraclinicos '!O473&lt;3.5,2,'Paraclinicos '!O473&lt;5,3,'Paraclinicos '!O473&gt;5,4)</f>
        <v>0</v>
      </c>
      <c r="R474" t="str" cm="1">
        <f t="array" ref="R474">_xlfn.IFS('Paraclinicos '!J473="","",'Paraclinicos '!J473&lt;1.2,0,'Paraclinicos '!J473&lt;2,1,'Paraclinicos '!J473&lt;6,2,'Paraclinicos '!J473&lt;12,3,'Paraclinicos '!J473&gt;=12,4)</f>
        <v/>
      </c>
      <c r="S474" cm="1">
        <f t="array" ref="S474">_xlfn.IFS('Paraclinicos '!Y473="","",'Paraclinicos '!Y473&lt;70,1,'Paraclinicos '!Y473&gt;=70,0)</f>
        <v>0</v>
      </c>
      <c r="T474" cm="1">
        <f t="array" ref="T474">_xlfn.IFS('Paraclinicos '!W473="","",'Paraclinicos '!W473&lt;6,4,'Paraclinicos '!W473&lt;10,3,'Paraclinicos '!W473&lt;13,2,'Paraclinicos '!W473&lt;15,1,'Paraclinicos '!W473=15,0)</f>
        <v>2</v>
      </c>
      <c r="U474" s="54">
        <f t="shared" si="21"/>
        <v>4</v>
      </c>
      <c r="V474" cm="1">
        <f t="array" ref="V474">_xlfn.IFS('Paraclinicos '!S473="","",OR('Paraclinicos '!S473&lt;=8,'Paraclinicos '!S473&gt;=25),3,'Paraclinicos '!S473&lt;12,1,'Paraclinicos '!S473&lt;21,0,'Paraclinicos '!S473&lt;25,2)</f>
        <v>0</v>
      </c>
      <c r="W474" t="str">
        <f>IFERROR(IF(INDEX('BD Demog para scores enalazar'!Y$2:'BD Demog para scores enalazar'!Y$3000,MATCH(Formulas!A474,'BD Demog para scores enalazar'!A$2:'BD Demog para scores enalazar'!A$3000,0))=1,"SI","NO"),"")</f>
        <v>NO</v>
      </c>
      <c r="X474" s="9" t="str">
        <f>IFERROR(IF(INDEX('BD Demog para scores enalazar'!AJ$2:'BD Demog para scores enalazar'!AJ$3000,MATCH(Formulas!A474,'BD Demog para scores enalazar'!A$2:'BD Demog para scores enalazar'!A$3000,0))=1,"SI","NO"),"")</f>
        <v>NO</v>
      </c>
      <c r="Y474" cm="1">
        <f t="array" ref="Y474">IF(AND(W474="NO",X474="NO"),_xlfn.IFS('Paraclinicos '!K473&lt;=91,3,'Paraclinicos '!K473&lt;94,2,'Paraclinicos '!K473&lt;96,1,'Paraclinicos '!K473&gt;=96,0),"")</f>
        <v>3</v>
      </c>
      <c r="Z474" t="str" cm="1">
        <f t="array" ref="Z474">IF(OR(W474="SI",X474="SI"),_xlfn.IFS(OR(AND('Paraclinicos '!K473&lt;=83),AND('Paraclinicos '!K473&gt;=97,AA474=2)),3,OR(AND('Paraclinicos '!K473&lt;=86),AND('Paraclinicos '!K473&gt;=94,AA474=2)),2,OR(AND('Paraclinicos '!K473&lt;=88),AND('Paraclinicos '!K473&gt;=92,AA474=2)),1,OR(AND('Paraclinicos '!K473&gt;=88,'Paraclinicos '!K473&lt;=92),AND('Paraclinicos '!K473&gt;=93,AA474=0)),0),"")</f>
        <v/>
      </c>
      <c r="AA474" cm="1">
        <f t="array" ref="AA474">_xlfn.IFS('Paraclinicos '!E473="","",'Paraclinicos '!E473="Oxigeno",2,'Paraclinicos '!E473="Aire",0)</f>
        <v>2</v>
      </c>
    </row>
    <row r="475" spans="1:27" x14ac:dyDescent="0.25">
      <c r="A475">
        <f>'Paraclinicos '!A474</f>
        <v>78</v>
      </c>
      <c r="B475" s="3">
        <f>'Paraclinicos '!R474</f>
        <v>44364</v>
      </c>
      <c r="C475" cm="1">
        <f t="array" ref="C475">_xlfn.IFS('Paraclinicos '!Q474="","",'Paraclinicos '!Q474&gt;60,3,'Paraclinicos '!Q474&lt;=60,1)</f>
        <v>3</v>
      </c>
      <c r="D475" t="str">
        <f>IFERROR(IF(INDEX('BD Demog para scores enalazar'!BC$2:BC$3000,MATCH(Formulas!A475,'BD Demog para scores enalazar'!A$2:A$3000,0))=0,"SI","NO"),"")</f>
        <v>SI</v>
      </c>
      <c r="E475" cm="1">
        <f t="array" ref="E475">_xlfn.IFS(D475="","",D475="SI",4,D475="NO",1)</f>
        <v>4</v>
      </c>
      <c r="F475" cm="1">
        <f t="array" ref="F475">_xlfn.IFS('Paraclinicos '!B474="","",'Paraclinicos '!B474&gt;1,1,'Paraclinicos '!B474&lt;=1,3)</f>
        <v>1</v>
      </c>
      <c r="G475" t="str" cm="1">
        <f t="array" ref="G475">_xlfn.IFS('Paraclinicos '!D474="","",AND('Paraclinicos '!D474&gt;=250,'Paraclinicos '!D474&lt;=500),2,'Paraclinicos '!D474&gt;500,3,'Paraclinicos '!D474&lt;250,1)</f>
        <v/>
      </c>
      <c r="H475" s="50">
        <f t="shared" si="22"/>
        <v>8</v>
      </c>
      <c r="I475" cm="1">
        <f t="array" ref="I475">_xlfn.IFS('Paraclinicos '!Q474="","",'Paraclinicos '!Q474&gt;=65,1,'Paraclinicos '!Q474&lt;65,0)</f>
        <v>1</v>
      </c>
      <c r="J475" cm="1">
        <f t="array" ref="J475">_xlfn.IFS('Paraclinicos '!I474="","",'Paraclinicos '!I474&gt;7,1,'Paraclinicos '!I474&lt;=7,0)</f>
        <v>1</v>
      </c>
      <c r="K475" cm="1">
        <f t="array" ref="K475">_xlfn.IFS('Paraclinicos '!W474="","",'Paraclinicos '!W474&lt;=8,1,'Paraclinicos '!W474&gt;8,0)</f>
        <v>0</v>
      </c>
      <c r="L475" cm="1">
        <f t="array" ref="L475">_xlfn.IFS('Paraclinicos '!S474="","",'Paraclinicos '!S474&gt;=30,1,'Paraclinicos '!S474&lt;30,0)</f>
        <v>1</v>
      </c>
      <c r="M475" cm="1">
        <f t="array" ref="M475">_xlfn.IFS(OR('Paraclinicos '!T474="",'Paraclinicos '!U474=""),"",OR('Paraclinicos '!T474&lt;=90,'Paraclinicos '!U474&lt;=60),1,OR('Paraclinicos '!T474&gt;90,'Paraclinicos '!U474&gt;60),0)</f>
        <v>0</v>
      </c>
      <c r="N475" s="45">
        <f t="shared" si="23"/>
        <v>3</v>
      </c>
      <c r="O475" cm="1">
        <f t="array" ref="O475">_xlfn.IFS(OR('Paraclinicos '!M474="",'Paraclinicos '!N474="",'Paraclinicos '!N474=0),"",'Paraclinicos '!M474/'Paraclinicos '!N474&lt;100,4,'Paraclinicos '!M474/'Paraclinicos '!N474&lt;200,3,'Paraclinicos '!M474/'Paraclinicos '!N474&lt;300,2,'Paraclinicos '!M474/'Paraclinicos '!N474&lt;400,1,'Paraclinicos '!M474/'Paraclinicos '!N474&gt;=400,0)</f>
        <v>2</v>
      </c>
      <c r="P475" cm="1">
        <f t="array" ref="P475">_xlfn.IFS('Paraclinicos '!C474="","",'Paraclinicos '!C474&lt;20,4,'Paraclinicos '!C474&lt;50,3,'Paraclinicos '!C474&lt;100,2,'Paraclinicos '!C474&lt;150,1,'Paraclinicos '!C474&gt;150,0)</f>
        <v>0</v>
      </c>
      <c r="Q475" cm="1">
        <f t="array" ref="Q475">_xlfn.IFS('Paraclinicos '!O474="","",'Paraclinicos '!O474&lt;1.2,0,'Paraclinicos '!O474&lt;2,1,'Paraclinicos '!O474&lt;3.5,2,'Paraclinicos '!O474&lt;5,3,'Paraclinicos '!O474&gt;5,4)</f>
        <v>0</v>
      </c>
      <c r="R475" cm="1">
        <f t="array" ref="R475">_xlfn.IFS('Paraclinicos '!J474="","",'Paraclinicos '!J474&lt;1.2,0,'Paraclinicos '!J474&lt;2,1,'Paraclinicos '!J474&lt;6,2,'Paraclinicos '!J474&lt;12,3,'Paraclinicos '!J474&gt;=12,4)</f>
        <v>0</v>
      </c>
      <c r="S475" cm="1">
        <f t="array" ref="S475">_xlfn.IFS('Paraclinicos '!Y474="","",'Paraclinicos '!Y474&lt;70,1,'Paraclinicos '!Y474&gt;=70,0)</f>
        <v>0</v>
      </c>
      <c r="T475" cm="1">
        <f t="array" ref="T475">_xlfn.IFS('Paraclinicos '!W474="","",'Paraclinicos '!W474&lt;6,4,'Paraclinicos '!W474&lt;10,3,'Paraclinicos '!W474&lt;13,2,'Paraclinicos '!W474&lt;15,1,'Paraclinicos '!W474=15,0)</f>
        <v>2</v>
      </c>
      <c r="U475" s="54">
        <f t="shared" si="21"/>
        <v>4</v>
      </c>
      <c r="V475" cm="1">
        <f t="array" ref="V475">_xlfn.IFS('Paraclinicos '!S474="","",OR('Paraclinicos '!S474&lt;=8,'Paraclinicos '!S474&gt;=25),3,'Paraclinicos '!S474&lt;12,1,'Paraclinicos '!S474&lt;21,0,'Paraclinicos '!S474&lt;25,2)</f>
        <v>3</v>
      </c>
      <c r="W475" t="str">
        <f>IFERROR(IF(INDEX('BD Demog para scores enalazar'!Y$2:'BD Demog para scores enalazar'!Y$3000,MATCH(Formulas!A475,'BD Demog para scores enalazar'!A$2:'BD Demog para scores enalazar'!A$3000,0))=1,"SI","NO"),"")</f>
        <v>NO</v>
      </c>
      <c r="X475" s="9" t="str">
        <f>IFERROR(IF(INDEX('BD Demog para scores enalazar'!AJ$2:'BD Demog para scores enalazar'!AJ$3000,MATCH(Formulas!A475,'BD Demog para scores enalazar'!A$2:'BD Demog para scores enalazar'!A$3000,0))=1,"SI","NO"),"")</f>
        <v>NO</v>
      </c>
      <c r="Y475" cm="1">
        <f t="array" ref="Y475">IF(AND(W475="NO",X475="NO"),_xlfn.IFS('Paraclinicos '!K474&lt;=91,3,'Paraclinicos '!K474&lt;94,2,'Paraclinicos '!K474&lt;96,1,'Paraclinicos '!K474&gt;=96,0),"")</f>
        <v>3</v>
      </c>
      <c r="Z475" t="str" cm="1">
        <f t="array" ref="Z475">IF(OR(W475="SI",X475="SI"),_xlfn.IFS(OR(AND('Paraclinicos '!K474&lt;=83),AND('Paraclinicos '!K474&gt;=97,AA475=2)),3,OR(AND('Paraclinicos '!K474&lt;=86),AND('Paraclinicos '!K474&gt;=94,AA475=2)),2,OR(AND('Paraclinicos '!K474&lt;=88),AND('Paraclinicos '!K474&gt;=92,AA475=2)),1,OR(AND('Paraclinicos '!K474&gt;=88,'Paraclinicos '!K474&lt;=92),AND('Paraclinicos '!K474&gt;=93,AA475=0)),0),"")</f>
        <v/>
      </c>
      <c r="AA475" cm="1">
        <f t="array" ref="AA475">_xlfn.IFS('Paraclinicos '!E474="","",'Paraclinicos '!E474="Oxigeno",2,'Paraclinicos '!E474="Aire",0)</f>
        <v>2</v>
      </c>
    </row>
    <row r="476" spans="1:27" x14ac:dyDescent="0.25">
      <c r="A476">
        <f>'Paraclinicos '!A475</f>
        <v>78</v>
      </c>
      <c r="B476" s="3">
        <f>'Paraclinicos '!R475</f>
        <v>44367</v>
      </c>
      <c r="C476" cm="1">
        <f t="array" ref="C476">_xlfn.IFS('Paraclinicos '!Q475="","",'Paraclinicos '!Q475&gt;60,3,'Paraclinicos '!Q475&lt;=60,1)</f>
        <v>3</v>
      </c>
      <c r="D476" t="str">
        <f>IFERROR(IF(INDEX('BD Demog para scores enalazar'!BC$2:BC$3000,MATCH(Formulas!A476,'BD Demog para scores enalazar'!A$2:A$3000,0))=0,"SI","NO"),"")</f>
        <v>SI</v>
      </c>
      <c r="E476" cm="1">
        <f t="array" ref="E476">_xlfn.IFS(D476="","",D476="SI",4,D476="NO",1)</f>
        <v>4</v>
      </c>
      <c r="F476" cm="1">
        <f t="array" ref="F476">_xlfn.IFS('Paraclinicos '!B475="","",'Paraclinicos '!B475&gt;1,1,'Paraclinicos '!B475&lt;=1,3)</f>
        <v>1</v>
      </c>
      <c r="G476" t="str" cm="1">
        <f t="array" ref="G476">_xlfn.IFS('Paraclinicos '!D475="","",AND('Paraclinicos '!D475&gt;=250,'Paraclinicos '!D475&lt;=500),2,'Paraclinicos '!D475&gt;500,3,'Paraclinicos '!D475&lt;250,1)</f>
        <v/>
      </c>
      <c r="H476" s="50">
        <f t="shared" si="22"/>
        <v>8</v>
      </c>
      <c r="I476" cm="1">
        <f t="array" ref="I476">_xlfn.IFS('Paraclinicos '!Q475="","",'Paraclinicos '!Q475&gt;=65,1,'Paraclinicos '!Q475&lt;65,0)</f>
        <v>1</v>
      </c>
      <c r="J476" cm="1">
        <f t="array" ref="J476">_xlfn.IFS('Paraclinicos '!I475="","",'Paraclinicos '!I475&gt;7,1,'Paraclinicos '!I475&lt;=7,0)</f>
        <v>1</v>
      </c>
      <c r="K476" cm="1">
        <f t="array" ref="K476">_xlfn.IFS('Paraclinicos '!W475="","",'Paraclinicos '!W475&lt;=8,1,'Paraclinicos '!W475&gt;8,0)</f>
        <v>0</v>
      </c>
      <c r="L476" cm="1">
        <f t="array" ref="L476">_xlfn.IFS('Paraclinicos '!S475="","",'Paraclinicos '!S475&gt;=30,1,'Paraclinicos '!S475&lt;30,0)</f>
        <v>0</v>
      </c>
      <c r="M476" cm="1">
        <f t="array" ref="M476">_xlfn.IFS(OR('Paraclinicos '!T475="",'Paraclinicos '!U475=""),"",OR('Paraclinicos '!T475&lt;=90,'Paraclinicos '!U475&lt;=60),1,OR('Paraclinicos '!T475&gt;90,'Paraclinicos '!U475&gt;60),0)</f>
        <v>0</v>
      </c>
      <c r="N476" s="45">
        <f t="shared" si="23"/>
        <v>3</v>
      </c>
      <c r="O476" cm="1">
        <f t="array" ref="O476">_xlfn.IFS(OR('Paraclinicos '!M475="",'Paraclinicos '!N475="",'Paraclinicos '!N475=0),"",'Paraclinicos '!M475/'Paraclinicos '!N475&lt;100,4,'Paraclinicos '!M475/'Paraclinicos '!N475&lt;200,3,'Paraclinicos '!M475/'Paraclinicos '!N475&lt;300,2,'Paraclinicos '!M475/'Paraclinicos '!N475&lt;400,1,'Paraclinicos '!M475/'Paraclinicos '!N475&gt;=400,0)</f>
        <v>2</v>
      </c>
      <c r="P476" cm="1">
        <f t="array" ref="P476">_xlfn.IFS('Paraclinicos '!C475="","",'Paraclinicos '!C475&lt;20,4,'Paraclinicos '!C475&lt;50,3,'Paraclinicos '!C475&lt;100,2,'Paraclinicos '!C475&lt;150,1,'Paraclinicos '!C475&gt;150,0)</f>
        <v>0</v>
      </c>
      <c r="Q476" cm="1">
        <f t="array" ref="Q476">_xlfn.IFS('Paraclinicos '!O475="","",'Paraclinicos '!O475&lt;1.2,0,'Paraclinicos '!O475&lt;2,1,'Paraclinicos '!O475&lt;3.5,2,'Paraclinicos '!O475&lt;5,3,'Paraclinicos '!O475&gt;5,4)</f>
        <v>0</v>
      </c>
      <c r="R476" t="str" cm="1">
        <f t="array" ref="R476">_xlfn.IFS('Paraclinicos '!J475="","",'Paraclinicos '!J475&lt;1.2,0,'Paraclinicos '!J475&lt;2,1,'Paraclinicos '!J475&lt;6,2,'Paraclinicos '!J475&lt;12,3,'Paraclinicos '!J475&gt;=12,4)</f>
        <v/>
      </c>
      <c r="S476" cm="1">
        <f t="array" ref="S476">_xlfn.IFS('Paraclinicos '!Y475="","",'Paraclinicos '!Y475&lt;70,1,'Paraclinicos '!Y475&gt;=70,0)</f>
        <v>0</v>
      </c>
      <c r="T476" cm="1">
        <f t="array" ref="T476">_xlfn.IFS('Paraclinicos '!W475="","",'Paraclinicos '!W475&lt;6,4,'Paraclinicos '!W475&lt;10,3,'Paraclinicos '!W475&lt;13,2,'Paraclinicos '!W475&lt;15,1,'Paraclinicos '!W475=15,0)</f>
        <v>0</v>
      </c>
      <c r="U476" s="54">
        <f t="shared" si="21"/>
        <v>2</v>
      </c>
      <c r="V476" cm="1">
        <f t="array" ref="V476">_xlfn.IFS('Paraclinicos '!S475="","",OR('Paraclinicos '!S475&lt;=8,'Paraclinicos '!S475&gt;=25),3,'Paraclinicos '!S475&lt;12,1,'Paraclinicos '!S475&lt;21,0,'Paraclinicos '!S475&lt;25,2)</f>
        <v>0</v>
      </c>
      <c r="W476" t="str">
        <f>IFERROR(IF(INDEX('BD Demog para scores enalazar'!Y$2:'BD Demog para scores enalazar'!Y$3000,MATCH(Formulas!A476,'BD Demog para scores enalazar'!A$2:'BD Demog para scores enalazar'!A$3000,0))=1,"SI","NO"),"")</f>
        <v>NO</v>
      </c>
      <c r="X476" s="9" t="str">
        <f>IFERROR(IF(INDEX('BD Demog para scores enalazar'!AJ$2:'BD Demog para scores enalazar'!AJ$3000,MATCH(Formulas!A476,'BD Demog para scores enalazar'!A$2:'BD Demog para scores enalazar'!A$3000,0))=1,"SI","NO"),"")</f>
        <v>NO</v>
      </c>
      <c r="Y476" cm="1">
        <f t="array" ref="Y476">IF(AND(W476="NO",X476="NO"),_xlfn.IFS('Paraclinicos '!K475&lt;=91,3,'Paraclinicos '!K475&lt;94,2,'Paraclinicos '!K475&lt;96,1,'Paraclinicos '!K475&gt;=96,0),"")</f>
        <v>3</v>
      </c>
      <c r="Z476" t="str" cm="1">
        <f t="array" ref="Z476">IF(OR(W476="SI",X476="SI"),_xlfn.IFS(OR(AND('Paraclinicos '!K475&lt;=83),AND('Paraclinicos '!K475&gt;=97,AA476=2)),3,OR(AND('Paraclinicos '!K475&lt;=86),AND('Paraclinicos '!K475&gt;=94,AA476=2)),2,OR(AND('Paraclinicos '!K475&lt;=88),AND('Paraclinicos '!K475&gt;=92,AA476=2)),1,OR(AND('Paraclinicos '!K475&gt;=88,'Paraclinicos '!K475&lt;=92),AND('Paraclinicos '!K475&gt;=93,AA476=0)),0),"")</f>
        <v/>
      </c>
      <c r="AA476" cm="1">
        <f t="array" ref="AA476">_xlfn.IFS('Paraclinicos '!E475="","",'Paraclinicos '!E475="Oxigeno",2,'Paraclinicos '!E475="Aire",0)</f>
        <v>2</v>
      </c>
    </row>
    <row r="477" spans="1:27" x14ac:dyDescent="0.25">
      <c r="A477">
        <f>'Paraclinicos '!A476</f>
        <v>78</v>
      </c>
      <c r="B477" s="3">
        <f>'Paraclinicos '!R476</f>
        <v>44369</v>
      </c>
      <c r="C477" cm="1">
        <f t="array" ref="C477">_xlfn.IFS('Paraclinicos '!Q476="","",'Paraclinicos '!Q476&gt;60,3,'Paraclinicos '!Q476&lt;=60,1)</f>
        <v>3</v>
      </c>
      <c r="D477" t="str">
        <f>IFERROR(IF(INDEX('BD Demog para scores enalazar'!BC$2:BC$3000,MATCH(Formulas!A477,'BD Demog para scores enalazar'!A$2:A$3000,0))=0,"SI","NO"),"")</f>
        <v>SI</v>
      </c>
      <c r="E477" cm="1">
        <f t="array" ref="E477">_xlfn.IFS(D477="","",D477="SI",4,D477="NO",1)</f>
        <v>4</v>
      </c>
      <c r="F477" cm="1">
        <f t="array" ref="F477">_xlfn.IFS('Paraclinicos '!B476="","",'Paraclinicos '!B476&gt;1,1,'Paraclinicos '!B476&lt;=1,3)</f>
        <v>1</v>
      </c>
      <c r="G477" t="str" cm="1">
        <f t="array" ref="G477">_xlfn.IFS('Paraclinicos '!D476="","",AND('Paraclinicos '!D476&gt;=250,'Paraclinicos '!D476&lt;=500),2,'Paraclinicos '!D476&gt;500,3,'Paraclinicos '!D476&lt;250,1)</f>
        <v/>
      </c>
      <c r="H477" s="50">
        <f t="shared" si="22"/>
        <v>8</v>
      </c>
      <c r="I477" cm="1">
        <f t="array" ref="I477">_xlfn.IFS('Paraclinicos '!Q476="","",'Paraclinicos '!Q476&gt;=65,1,'Paraclinicos '!Q476&lt;65,0)</f>
        <v>1</v>
      </c>
      <c r="J477" cm="1">
        <f t="array" ref="J477">_xlfn.IFS('Paraclinicos '!I476="","",'Paraclinicos '!I476&gt;7,1,'Paraclinicos '!I476&lt;=7,0)</f>
        <v>1</v>
      </c>
      <c r="K477" cm="1">
        <f t="array" ref="K477">_xlfn.IFS('Paraclinicos '!W476="","",'Paraclinicos '!W476&lt;=8,1,'Paraclinicos '!W476&gt;8,0)</f>
        <v>0</v>
      </c>
      <c r="L477" cm="1">
        <f t="array" ref="L477">_xlfn.IFS('Paraclinicos '!S476="","",'Paraclinicos '!S476&gt;=30,1,'Paraclinicos '!S476&lt;30,0)</f>
        <v>0</v>
      </c>
      <c r="M477" cm="1">
        <f t="array" ref="M477">_xlfn.IFS(OR('Paraclinicos '!T476="",'Paraclinicos '!U476=""),"",OR('Paraclinicos '!T476&lt;=90,'Paraclinicos '!U476&lt;=60),1,OR('Paraclinicos '!T476&gt;90,'Paraclinicos '!U476&gt;60),0)</f>
        <v>0</v>
      </c>
      <c r="N477" s="45">
        <f t="shared" si="23"/>
        <v>2</v>
      </c>
      <c r="O477" cm="1">
        <f t="array" ref="O477">_xlfn.IFS(OR('Paraclinicos '!M476="",'Paraclinicos '!N476="",'Paraclinicos '!N476=0),"",'Paraclinicos '!M476/'Paraclinicos '!N476&lt;100,4,'Paraclinicos '!M476/'Paraclinicos '!N476&lt;200,3,'Paraclinicos '!M476/'Paraclinicos '!N476&lt;300,2,'Paraclinicos '!M476/'Paraclinicos '!N476&lt;400,1,'Paraclinicos '!M476/'Paraclinicos '!N476&gt;=400,0)</f>
        <v>2</v>
      </c>
      <c r="P477" cm="1">
        <f t="array" ref="P477">_xlfn.IFS('Paraclinicos '!C476="","",'Paraclinicos '!C476&lt;20,4,'Paraclinicos '!C476&lt;50,3,'Paraclinicos '!C476&lt;100,2,'Paraclinicos '!C476&lt;150,1,'Paraclinicos '!C476&gt;150,0)</f>
        <v>0</v>
      </c>
      <c r="Q477" cm="1">
        <f t="array" ref="Q477">_xlfn.IFS('Paraclinicos '!O476="","",'Paraclinicos '!O476&lt;1.2,0,'Paraclinicos '!O476&lt;2,1,'Paraclinicos '!O476&lt;3.5,2,'Paraclinicos '!O476&lt;5,3,'Paraclinicos '!O476&gt;5,4)</f>
        <v>0</v>
      </c>
      <c r="R477" t="str" cm="1">
        <f t="array" ref="R477">_xlfn.IFS('Paraclinicos '!J476="","",'Paraclinicos '!J476&lt;1.2,0,'Paraclinicos '!J476&lt;2,1,'Paraclinicos '!J476&lt;6,2,'Paraclinicos '!J476&lt;12,3,'Paraclinicos '!J476&gt;=12,4)</f>
        <v/>
      </c>
      <c r="S477" cm="1">
        <f t="array" ref="S477">_xlfn.IFS('Paraclinicos '!Y476="","",'Paraclinicos '!Y476&lt;70,1,'Paraclinicos '!Y476&gt;=70,0)</f>
        <v>0</v>
      </c>
      <c r="T477" cm="1">
        <f t="array" ref="T477">_xlfn.IFS('Paraclinicos '!W476="","",'Paraclinicos '!W476&lt;6,4,'Paraclinicos '!W476&lt;10,3,'Paraclinicos '!W476&lt;13,2,'Paraclinicos '!W476&lt;15,1,'Paraclinicos '!W476=15,0)</f>
        <v>2</v>
      </c>
      <c r="U477" s="54">
        <f t="shared" si="21"/>
        <v>4</v>
      </c>
      <c r="V477" cm="1">
        <f t="array" ref="V477">_xlfn.IFS('Paraclinicos '!S476="","",OR('Paraclinicos '!S476&lt;=8,'Paraclinicos '!S476&gt;=25),3,'Paraclinicos '!S476&lt;12,1,'Paraclinicos '!S476&lt;21,0,'Paraclinicos '!S476&lt;25,2)</f>
        <v>2</v>
      </c>
      <c r="W477" t="str">
        <f>IFERROR(IF(INDEX('BD Demog para scores enalazar'!Y$2:'BD Demog para scores enalazar'!Y$3000,MATCH(Formulas!A477,'BD Demog para scores enalazar'!A$2:'BD Demog para scores enalazar'!A$3000,0))=1,"SI","NO"),"")</f>
        <v>NO</v>
      </c>
      <c r="X477" s="9" t="str">
        <f>IFERROR(IF(INDEX('BD Demog para scores enalazar'!AJ$2:'BD Demog para scores enalazar'!AJ$3000,MATCH(Formulas!A477,'BD Demog para scores enalazar'!A$2:'BD Demog para scores enalazar'!A$3000,0))=1,"SI","NO"),"")</f>
        <v>NO</v>
      </c>
      <c r="Y477" cm="1">
        <f t="array" ref="Y477">IF(AND(W477="NO",X477="NO"),_xlfn.IFS('Paraclinicos '!K476&lt;=91,3,'Paraclinicos '!K476&lt;94,2,'Paraclinicos '!K476&lt;96,1,'Paraclinicos '!K476&gt;=96,0),"")</f>
        <v>3</v>
      </c>
      <c r="Z477" t="str" cm="1">
        <f t="array" ref="Z477">IF(OR(W477="SI",X477="SI"),_xlfn.IFS(OR(AND('Paraclinicos '!K476&lt;=83),AND('Paraclinicos '!K476&gt;=97,AA477=2)),3,OR(AND('Paraclinicos '!K476&lt;=86),AND('Paraclinicos '!K476&gt;=94,AA477=2)),2,OR(AND('Paraclinicos '!K476&lt;=88),AND('Paraclinicos '!K476&gt;=92,AA477=2)),1,OR(AND('Paraclinicos '!K476&gt;=88,'Paraclinicos '!K476&lt;=92),AND('Paraclinicos '!K476&gt;=93,AA477=0)),0),"")</f>
        <v/>
      </c>
      <c r="AA477" cm="1">
        <f t="array" ref="AA477">_xlfn.IFS('Paraclinicos '!E476="","",'Paraclinicos '!E476="Oxigeno",2,'Paraclinicos '!E476="Aire",0)</f>
        <v>2</v>
      </c>
    </row>
    <row r="478" spans="1:27" x14ac:dyDescent="0.25">
      <c r="A478">
        <f>'Paraclinicos '!A477</f>
        <v>78</v>
      </c>
      <c r="B478" s="3">
        <f>'Paraclinicos '!R477</f>
        <v>44371</v>
      </c>
      <c r="C478" cm="1">
        <f t="array" ref="C478">_xlfn.IFS('Paraclinicos '!Q477="","",'Paraclinicos '!Q477&gt;60,3,'Paraclinicos '!Q477&lt;=60,1)</f>
        <v>3</v>
      </c>
      <c r="D478" t="str">
        <f>IFERROR(IF(INDEX('BD Demog para scores enalazar'!BC$2:BC$3000,MATCH(Formulas!A478,'BD Demog para scores enalazar'!A$2:A$3000,0))=0,"SI","NO"),"")</f>
        <v>SI</v>
      </c>
      <c r="E478" cm="1">
        <f t="array" ref="E478">_xlfn.IFS(D478="","",D478="SI",4,D478="NO",1)</f>
        <v>4</v>
      </c>
      <c r="F478" cm="1">
        <f t="array" ref="F478">_xlfn.IFS('Paraclinicos '!B477="","",'Paraclinicos '!B477&gt;1,1,'Paraclinicos '!B477&lt;=1,3)</f>
        <v>1</v>
      </c>
      <c r="G478" t="str" cm="1">
        <f t="array" ref="G478">_xlfn.IFS('Paraclinicos '!D477="","",AND('Paraclinicos '!D477&gt;=250,'Paraclinicos '!D477&lt;=500),2,'Paraclinicos '!D477&gt;500,3,'Paraclinicos '!D477&lt;250,1)</f>
        <v/>
      </c>
      <c r="H478" s="50">
        <f t="shared" si="22"/>
        <v>8</v>
      </c>
      <c r="I478" cm="1">
        <f t="array" ref="I478">_xlfn.IFS('Paraclinicos '!Q477="","",'Paraclinicos '!Q477&gt;=65,1,'Paraclinicos '!Q477&lt;65,0)</f>
        <v>1</v>
      </c>
      <c r="J478" cm="1">
        <f t="array" ref="J478">_xlfn.IFS('Paraclinicos '!I477="","",'Paraclinicos '!I477&gt;7,1,'Paraclinicos '!I477&lt;=7,0)</f>
        <v>1</v>
      </c>
      <c r="K478" cm="1">
        <f t="array" ref="K478">_xlfn.IFS('Paraclinicos '!W477="","",'Paraclinicos '!W477&lt;=8,1,'Paraclinicos '!W477&gt;8,0)</f>
        <v>0</v>
      </c>
      <c r="L478" cm="1">
        <f t="array" ref="L478">_xlfn.IFS('Paraclinicos '!S477="","",'Paraclinicos '!S477&gt;=30,1,'Paraclinicos '!S477&lt;30,0)</f>
        <v>0</v>
      </c>
      <c r="M478" cm="1">
        <f t="array" ref="M478">_xlfn.IFS(OR('Paraclinicos '!T477="",'Paraclinicos '!U477=""),"",OR('Paraclinicos '!T477&lt;=90,'Paraclinicos '!U477&lt;=60),1,OR('Paraclinicos '!T477&gt;90,'Paraclinicos '!U477&gt;60),0)</f>
        <v>0</v>
      </c>
      <c r="N478" s="45">
        <f t="shared" si="23"/>
        <v>2</v>
      </c>
      <c r="O478" cm="1">
        <f t="array" ref="O478">_xlfn.IFS(OR('Paraclinicos '!M477="",'Paraclinicos '!N477="",'Paraclinicos '!N477=0),"",'Paraclinicos '!M477/'Paraclinicos '!N477&lt;100,4,'Paraclinicos '!M477/'Paraclinicos '!N477&lt;200,3,'Paraclinicos '!M477/'Paraclinicos '!N477&lt;300,2,'Paraclinicos '!M477/'Paraclinicos '!N477&lt;400,1,'Paraclinicos '!M477/'Paraclinicos '!N477&gt;=400,0)</f>
        <v>1</v>
      </c>
      <c r="P478" cm="1">
        <f t="array" ref="P478">_xlfn.IFS('Paraclinicos '!C477="","",'Paraclinicos '!C477&lt;20,4,'Paraclinicos '!C477&lt;50,3,'Paraclinicos '!C477&lt;100,2,'Paraclinicos '!C477&lt;150,1,'Paraclinicos '!C477&gt;150,0)</f>
        <v>0</v>
      </c>
      <c r="Q478" cm="1">
        <f t="array" ref="Q478">_xlfn.IFS('Paraclinicos '!O477="","",'Paraclinicos '!O477&lt;1.2,0,'Paraclinicos '!O477&lt;2,1,'Paraclinicos '!O477&lt;3.5,2,'Paraclinicos '!O477&lt;5,3,'Paraclinicos '!O477&gt;5,4)</f>
        <v>0</v>
      </c>
      <c r="R478" t="str" cm="1">
        <f t="array" ref="R478">_xlfn.IFS('Paraclinicos '!J477="","",'Paraclinicos '!J477&lt;1.2,0,'Paraclinicos '!J477&lt;2,1,'Paraclinicos '!J477&lt;6,2,'Paraclinicos '!J477&lt;12,3,'Paraclinicos '!J477&gt;=12,4)</f>
        <v/>
      </c>
      <c r="S478" cm="1">
        <f t="array" ref="S478">_xlfn.IFS('Paraclinicos '!Y477="","",'Paraclinicos '!Y477&lt;70,1,'Paraclinicos '!Y477&gt;=70,0)</f>
        <v>0</v>
      </c>
      <c r="T478" cm="1">
        <f t="array" ref="T478">_xlfn.IFS('Paraclinicos '!W477="","",'Paraclinicos '!W477&lt;6,4,'Paraclinicos '!W477&lt;10,3,'Paraclinicos '!W477&lt;13,2,'Paraclinicos '!W477&lt;15,1,'Paraclinicos '!W477=15,0)</f>
        <v>0</v>
      </c>
      <c r="U478" s="54">
        <f t="shared" si="21"/>
        <v>1</v>
      </c>
      <c r="V478" cm="1">
        <f t="array" ref="V478">_xlfn.IFS('Paraclinicos '!S477="","",OR('Paraclinicos '!S477&lt;=8,'Paraclinicos '!S477&gt;=25),3,'Paraclinicos '!S477&lt;12,1,'Paraclinicos '!S477&lt;21,0,'Paraclinicos '!S477&lt;25,2)</f>
        <v>0</v>
      </c>
      <c r="W478" t="str">
        <f>IFERROR(IF(INDEX('BD Demog para scores enalazar'!Y$2:'BD Demog para scores enalazar'!Y$3000,MATCH(Formulas!A478,'BD Demog para scores enalazar'!A$2:'BD Demog para scores enalazar'!A$3000,0))=1,"SI","NO"),"")</f>
        <v>NO</v>
      </c>
      <c r="X478" s="9" t="str">
        <f>IFERROR(IF(INDEX('BD Demog para scores enalazar'!AJ$2:'BD Demog para scores enalazar'!AJ$3000,MATCH(Formulas!A478,'BD Demog para scores enalazar'!A$2:'BD Demog para scores enalazar'!A$3000,0))=1,"SI","NO"),"")</f>
        <v>NO</v>
      </c>
      <c r="Y478" cm="1">
        <f t="array" ref="Y478">IF(AND(W478="NO",X478="NO"),_xlfn.IFS('Paraclinicos '!K477&lt;=91,3,'Paraclinicos '!K477&lt;94,2,'Paraclinicos '!K477&lt;96,1,'Paraclinicos '!K477&gt;=96,0),"")</f>
        <v>1</v>
      </c>
      <c r="Z478" t="str" cm="1">
        <f t="array" ref="Z478">IF(OR(W478="SI",X478="SI"),_xlfn.IFS(OR(AND('Paraclinicos '!K477&lt;=83),AND('Paraclinicos '!K477&gt;=97,AA478=2)),3,OR(AND('Paraclinicos '!K477&lt;=86),AND('Paraclinicos '!K477&gt;=94,AA478=2)),2,OR(AND('Paraclinicos '!K477&lt;=88),AND('Paraclinicos '!K477&gt;=92,AA478=2)),1,OR(AND('Paraclinicos '!K477&gt;=88,'Paraclinicos '!K477&lt;=92),AND('Paraclinicos '!K477&gt;=93,AA478=0)),0),"")</f>
        <v/>
      </c>
      <c r="AA478" cm="1">
        <f t="array" ref="AA478">_xlfn.IFS('Paraclinicos '!E477="","",'Paraclinicos '!E477="Oxigeno",2,'Paraclinicos '!E477="Aire",0)</f>
        <v>2</v>
      </c>
    </row>
    <row r="479" spans="1:27" x14ac:dyDescent="0.25">
      <c r="A479">
        <f>'Paraclinicos '!A478</f>
        <v>92</v>
      </c>
      <c r="B479" s="3">
        <f>'Paraclinicos '!R478</f>
        <v>44318</v>
      </c>
      <c r="C479" cm="1">
        <f t="array" ref="C479">_xlfn.IFS('Paraclinicos '!Q478="","",'Paraclinicos '!Q478&gt;60,3,'Paraclinicos '!Q478&lt;=60,1)</f>
        <v>1</v>
      </c>
      <c r="D479" t="str">
        <f>IFERROR(IF(INDEX('BD Demog para scores enalazar'!BC$2:BC$3000,MATCH(Formulas!A479,'BD Demog para scores enalazar'!A$2:A$3000,0))=0,"SI","NO"),"")</f>
        <v>SI</v>
      </c>
      <c r="E479" cm="1">
        <f t="array" ref="E479">_xlfn.IFS(D479="","",D479="SI",4,D479="NO",1)</f>
        <v>4</v>
      </c>
      <c r="F479" cm="1">
        <f t="array" ref="F479">_xlfn.IFS('Paraclinicos '!B478="","",'Paraclinicos '!B478&gt;1,1,'Paraclinicos '!B478&lt;=1,3)</f>
        <v>3</v>
      </c>
      <c r="G479" t="str" cm="1">
        <f t="array" ref="G479">_xlfn.IFS('Paraclinicos '!D478="","",AND('Paraclinicos '!D478&gt;=250,'Paraclinicos '!D478&lt;=500),2,'Paraclinicos '!D478&gt;500,3,'Paraclinicos '!D478&lt;250,1)</f>
        <v/>
      </c>
      <c r="H479" s="50">
        <f t="shared" si="22"/>
        <v>8</v>
      </c>
      <c r="I479" cm="1">
        <f t="array" ref="I479">_xlfn.IFS('Paraclinicos '!Q478="","",'Paraclinicos '!Q478&gt;=65,1,'Paraclinicos '!Q478&lt;65,0)</f>
        <v>0</v>
      </c>
      <c r="J479" cm="1">
        <f t="array" ref="J479">_xlfn.IFS('Paraclinicos '!I478="","",'Paraclinicos '!I478&gt;7,1,'Paraclinicos '!I478&lt;=7,0)</f>
        <v>1</v>
      </c>
      <c r="K479" cm="1">
        <f t="array" ref="K479">_xlfn.IFS('Paraclinicos '!W478="","",'Paraclinicos '!W478&lt;=8,1,'Paraclinicos '!W478&gt;8,0)</f>
        <v>1</v>
      </c>
      <c r="L479" cm="1">
        <f t="array" ref="L479">_xlfn.IFS('Paraclinicos '!S478="","",'Paraclinicos '!S478&gt;=30,1,'Paraclinicos '!S478&lt;30,0)</f>
        <v>0</v>
      </c>
      <c r="M479" cm="1">
        <f t="array" ref="M479">_xlfn.IFS(OR('Paraclinicos '!T478="",'Paraclinicos '!U478=""),"",OR('Paraclinicos '!T478&lt;=90,'Paraclinicos '!U478&lt;=60),1,OR('Paraclinicos '!T478&gt;90,'Paraclinicos '!U478&gt;60),0)</f>
        <v>1</v>
      </c>
      <c r="N479" s="45">
        <f t="shared" si="23"/>
        <v>4</v>
      </c>
      <c r="O479" cm="1">
        <f t="array" ref="O479">_xlfn.IFS(OR('Paraclinicos '!M478="",'Paraclinicos '!N478="",'Paraclinicos '!N478=0),"",'Paraclinicos '!M478/'Paraclinicos '!N478&lt;100,4,'Paraclinicos '!M478/'Paraclinicos '!N478&lt;200,3,'Paraclinicos '!M478/'Paraclinicos '!N478&lt;300,2,'Paraclinicos '!M478/'Paraclinicos '!N478&lt;400,1,'Paraclinicos '!M478/'Paraclinicos '!N478&gt;=400,0)</f>
        <v>3</v>
      </c>
      <c r="P479" cm="1">
        <f t="array" ref="P479">_xlfn.IFS('Paraclinicos '!C478="","",'Paraclinicos '!C478&lt;20,4,'Paraclinicos '!C478&lt;50,3,'Paraclinicos '!C478&lt;100,2,'Paraclinicos '!C478&lt;150,1,'Paraclinicos '!C478&gt;150,0)</f>
        <v>0</v>
      </c>
      <c r="Q479" cm="1">
        <f t="array" ref="Q479">_xlfn.IFS('Paraclinicos '!O478="","",'Paraclinicos '!O478&lt;1.2,0,'Paraclinicos '!O478&lt;2,1,'Paraclinicos '!O478&lt;3.5,2,'Paraclinicos '!O478&lt;5,3,'Paraclinicos '!O478&gt;5,4)</f>
        <v>0</v>
      </c>
      <c r="R479" cm="1">
        <f t="array" ref="R479">_xlfn.IFS('Paraclinicos '!J478="","",'Paraclinicos '!J478&lt;1.2,0,'Paraclinicos '!J478&lt;2,1,'Paraclinicos '!J478&lt;6,2,'Paraclinicos '!J478&lt;12,3,'Paraclinicos '!J478&gt;=12,4)</f>
        <v>0</v>
      </c>
      <c r="S479" cm="1">
        <f t="array" ref="S479">_xlfn.IFS('Paraclinicos '!Y478="","",'Paraclinicos '!Y478&lt;70,1,'Paraclinicos '!Y478&gt;=70,0)</f>
        <v>0</v>
      </c>
      <c r="T479" cm="1">
        <f t="array" ref="T479">_xlfn.IFS('Paraclinicos '!W478="","",'Paraclinicos '!W478&lt;6,4,'Paraclinicos '!W478&lt;10,3,'Paraclinicos '!W478&lt;13,2,'Paraclinicos '!W478&lt;15,1,'Paraclinicos '!W478=15,0)</f>
        <v>4</v>
      </c>
      <c r="U479" s="54">
        <f t="shared" si="21"/>
        <v>7</v>
      </c>
      <c r="V479" cm="1">
        <f t="array" ref="V479">_xlfn.IFS('Paraclinicos '!S478="","",OR('Paraclinicos '!S478&lt;=8,'Paraclinicos '!S478&gt;=25),3,'Paraclinicos '!S478&lt;12,1,'Paraclinicos '!S478&lt;21,0,'Paraclinicos '!S478&lt;25,2)</f>
        <v>2</v>
      </c>
      <c r="W479" t="str">
        <f>IFERROR(IF(INDEX('BD Demog para scores enalazar'!Y$2:'BD Demog para scores enalazar'!Y$3000,MATCH(Formulas!A479,'BD Demog para scores enalazar'!A$2:'BD Demog para scores enalazar'!A$3000,0))=1,"SI","NO"),"")</f>
        <v>NO</v>
      </c>
      <c r="X479" s="9" t="str">
        <f>IFERROR(IF(INDEX('BD Demog para scores enalazar'!AJ$2:'BD Demog para scores enalazar'!AJ$3000,MATCH(Formulas!A479,'BD Demog para scores enalazar'!A$2:'BD Demog para scores enalazar'!A$3000,0))=1,"SI","NO"),"")</f>
        <v>NO</v>
      </c>
      <c r="Y479" cm="1">
        <f t="array" ref="Y479">IF(AND(W479="NO",X479="NO"),_xlfn.IFS('Paraclinicos '!K478&lt;=91,3,'Paraclinicos '!K478&lt;94,2,'Paraclinicos '!K478&lt;96,1,'Paraclinicos '!K478&gt;=96,0),"")</f>
        <v>3</v>
      </c>
      <c r="Z479" t="str" cm="1">
        <f t="array" ref="Z479">IF(OR(W479="SI",X479="SI"),_xlfn.IFS(OR(AND('Paraclinicos '!K478&lt;=83),AND('Paraclinicos '!K478&gt;=97,AA479=2)),3,OR(AND('Paraclinicos '!K478&lt;=86),AND('Paraclinicos '!K478&gt;=94,AA479=2)),2,OR(AND('Paraclinicos '!K478&lt;=88),AND('Paraclinicos '!K478&gt;=92,AA479=2)),1,OR(AND('Paraclinicos '!K478&gt;=88,'Paraclinicos '!K478&lt;=92),AND('Paraclinicos '!K478&gt;=93,AA479=0)),0),"")</f>
        <v/>
      </c>
      <c r="AA479" cm="1">
        <f t="array" ref="AA479">_xlfn.IFS('Paraclinicos '!E478="","",'Paraclinicos '!E478="Oxigeno",2,'Paraclinicos '!E478="Aire",0)</f>
        <v>2</v>
      </c>
    </row>
    <row r="480" spans="1:27" x14ac:dyDescent="0.25">
      <c r="A480">
        <f>'Paraclinicos '!A479</f>
        <v>92</v>
      </c>
      <c r="B480" s="3">
        <f>'Paraclinicos '!R479</f>
        <v>44319</v>
      </c>
      <c r="C480" cm="1">
        <f t="array" ref="C480">_xlfn.IFS('Paraclinicos '!Q479="","",'Paraclinicos '!Q479&gt;60,3,'Paraclinicos '!Q479&lt;=60,1)</f>
        <v>1</v>
      </c>
      <c r="D480" t="str">
        <f>IFERROR(IF(INDEX('BD Demog para scores enalazar'!BC$2:BC$3000,MATCH(Formulas!A480,'BD Demog para scores enalazar'!A$2:A$3000,0))=0,"SI","NO"),"")</f>
        <v>SI</v>
      </c>
      <c r="E480" cm="1">
        <f t="array" ref="E480">_xlfn.IFS(D480="","",D480="SI",4,D480="NO",1)</f>
        <v>4</v>
      </c>
      <c r="F480" cm="1">
        <f t="array" ref="F480">_xlfn.IFS('Paraclinicos '!B479="","",'Paraclinicos '!B479&gt;1,1,'Paraclinicos '!B479&lt;=1,3)</f>
        <v>3</v>
      </c>
      <c r="G480" t="str" cm="1">
        <f t="array" ref="G480">_xlfn.IFS('Paraclinicos '!D479="","",AND('Paraclinicos '!D479&gt;=250,'Paraclinicos '!D479&lt;=500),2,'Paraclinicos '!D479&gt;500,3,'Paraclinicos '!D479&lt;250,1)</f>
        <v/>
      </c>
      <c r="H480" s="50">
        <f t="shared" si="22"/>
        <v>8</v>
      </c>
      <c r="I480" cm="1">
        <f t="array" ref="I480">_xlfn.IFS('Paraclinicos '!Q479="","",'Paraclinicos '!Q479&gt;=65,1,'Paraclinicos '!Q479&lt;65,0)</f>
        <v>0</v>
      </c>
      <c r="J480" cm="1">
        <f t="array" ref="J480">_xlfn.IFS('Paraclinicos '!I479="","",'Paraclinicos '!I479&gt;7,1,'Paraclinicos '!I479&lt;=7,0)</f>
        <v>1</v>
      </c>
      <c r="K480" cm="1">
        <f t="array" ref="K480">_xlfn.IFS('Paraclinicos '!W479="","",'Paraclinicos '!W479&lt;=8,1,'Paraclinicos '!W479&gt;8,0)</f>
        <v>1</v>
      </c>
      <c r="L480" cm="1">
        <f t="array" ref="L480">_xlfn.IFS('Paraclinicos '!S479="","",'Paraclinicos '!S479&gt;=30,1,'Paraclinicos '!S479&lt;30,0)</f>
        <v>0</v>
      </c>
      <c r="M480" cm="1">
        <f t="array" ref="M480">_xlfn.IFS(OR('Paraclinicos '!T479="",'Paraclinicos '!U479=""),"",OR('Paraclinicos '!T479&lt;=90,'Paraclinicos '!U479&lt;=60),1,OR('Paraclinicos '!T479&gt;90,'Paraclinicos '!U479&gt;60),0)</f>
        <v>1</v>
      </c>
      <c r="N480" s="45">
        <f t="shared" si="23"/>
        <v>6</v>
      </c>
      <c r="O480" cm="1">
        <f t="array" ref="O480">_xlfn.IFS(OR('Paraclinicos '!M479="",'Paraclinicos '!N479="",'Paraclinicos '!N479=0),"",'Paraclinicos '!M479/'Paraclinicos '!N479&lt;100,4,'Paraclinicos '!M479/'Paraclinicos '!N479&lt;200,3,'Paraclinicos '!M479/'Paraclinicos '!N479&lt;300,2,'Paraclinicos '!M479/'Paraclinicos '!N479&lt;400,1,'Paraclinicos '!M479/'Paraclinicos '!N479&gt;=400,0)</f>
        <v>2</v>
      </c>
      <c r="P480" cm="1">
        <f t="array" ref="P480">_xlfn.IFS('Paraclinicos '!C479="","",'Paraclinicos '!C479&lt;20,4,'Paraclinicos '!C479&lt;50,3,'Paraclinicos '!C479&lt;100,2,'Paraclinicos '!C479&lt;150,1,'Paraclinicos '!C479&gt;150,0)</f>
        <v>0</v>
      </c>
      <c r="Q480" cm="1">
        <f t="array" ref="Q480">_xlfn.IFS('Paraclinicos '!O479="","",'Paraclinicos '!O479&lt;1.2,0,'Paraclinicos '!O479&lt;2,1,'Paraclinicos '!O479&lt;3.5,2,'Paraclinicos '!O479&lt;5,3,'Paraclinicos '!O479&gt;5,4)</f>
        <v>3</v>
      </c>
      <c r="R480" t="str" cm="1">
        <f t="array" ref="R480">_xlfn.IFS('Paraclinicos '!J479="","",'Paraclinicos '!J479&lt;1.2,0,'Paraclinicos '!J479&lt;2,1,'Paraclinicos '!J479&lt;6,2,'Paraclinicos '!J479&lt;12,3,'Paraclinicos '!J479&gt;=12,4)</f>
        <v/>
      </c>
      <c r="S480" cm="1">
        <f t="array" ref="S480">_xlfn.IFS('Paraclinicos '!Y479="","",'Paraclinicos '!Y479&lt;70,1,'Paraclinicos '!Y479&gt;=70,0)</f>
        <v>1</v>
      </c>
      <c r="T480" cm="1">
        <f t="array" ref="T480">_xlfn.IFS('Paraclinicos '!W479="","",'Paraclinicos '!W479&lt;6,4,'Paraclinicos '!W479&lt;10,3,'Paraclinicos '!W479&lt;13,2,'Paraclinicos '!W479&lt;15,1,'Paraclinicos '!W479=15,0)</f>
        <v>4</v>
      </c>
      <c r="U480" s="54">
        <f t="shared" si="21"/>
        <v>10</v>
      </c>
      <c r="V480" cm="1">
        <f t="array" ref="V480">_xlfn.IFS('Paraclinicos '!S479="","",OR('Paraclinicos '!S479&lt;=8,'Paraclinicos '!S479&gt;=25),3,'Paraclinicos '!S479&lt;12,1,'Paraclinicos '!S479&lt;21,0,'Paraclinicos '!S479&lt;25,2)</f>
        <v>2</v>
      </c>
      <c r="W480" t="str">
        <f>IFERROR(IF(INDEX('BD Demog para scores enalazar'!Y$2:'BD Demog para scores enalazar'!Y$3000,MATCH(Formulas!A480,'BD Demog para scores enalazar'!A$2:'BD Demog para scores enalazar'!A$3000,0))=1,"SI","NO"),"")</f>
        <v>NO</v>
      </c>
      <c r="X480" s="9" t="str">
        <f>IFERROR(IF(INDEX('BD Demog para scores enalazar'!AJ$2:'BD Demog para scores enalazar'!AJ$3000,MATCH(Formulas!A480,'BD Demog para scores enalazar'!A$2:'BD Demog para scores enalazar'!A$3000,0))=1,"SI","NO"),"")</f>
        <v>NO</v>
      </c>
      <c r="Y480" cm="1">
        <f t="array" ref="Y480">IF(AND(W480="NO",X480="NO"),_xlfn.IFS('Paraclinicos '!K479&lt;=91,3,'Paraclinicos '!K479&lt;94,2,'Paraclinicos '!K479&lt;96,1,'Paraclinicos '!K479&gt;=96,0),"")</f>
        <v>3</v>
      </c>
      <c r="Z480" t="str" cm="1">
        <f t="array" ref="Z480">IF(OR(W480="SI",X480="SI"),_xlfn.IFS(OR(AND('Paraclinicos '!K479&lt;=83),AND('Paraclinicos '!K479&gt;=97,AA480=2)),3,OR(AND('Paraclinicos '!K479&lt;=86),AND('Paraclinicos '!K479&gt;=94,AA480=2)),2,OR(AND('Paraclinicos '!K479&lt;=88),AND('Paraclinicos '!K479&gt;=92,AA480=2)),1,OR(AND('Paraclinicos '!K479&gt;=88,'Paraclinicos '!K479&lt;=92),AND('Paraclinicos '!K479&gt;=93,AA480=0)),0),"")</f>
        <v/>
      </c>
      <c r="AA480" cm="1">
        <f t="array" ref="AA480">_xlfn.IFS('Paraclinicos '!E479="","",'Paraclinicos '!E479="Oxigeno",2,'Paraclinicos '!E479="Aire",0)</f>
        <v>2</v>
      </c>
    </row>
    <row r="481" spans="1:27" x14ac:dyDescent="0.25">
      <c r="A481">
        <f>'Paraclinicos '!A480</f>
        <v>92</v>
      </c>
      <c r="B481" s="3">
        <f>'Paraclinicos '!R480</f>
        <v>44321</v>
      </c>
      <c r="C481" cm="1">
        <f t="array" ref="C481">_xlfn.IFS('Paraclinicos '!Q480="","",'Paraclinicos '!Q480&gt;60,3,'Paraclinicos '!Q480&lt;=60,1)</f>
        <v>1</v>
      </c>
      <c r="D481" t="str">
        <f>IFERROR(IF(INDEX('BD Demog para scores enalazar'!BC$2:BC$3000,MATCH(Formulas!A481,'BD Demog para scores enalazar'!A$2:A$3000,0))=0,"SI","NO"),"")</f>
        <v>SI</v>
      </c>
      <c r="E481" cm="1">
        <f t="array" ref="E481">_xlfn.IFS(D481="","",D481="SI",4,D481="NO",1)</f>
        <v>4</v>
      </c>
      <c r="F481" cm="1">
        <f t="array" ref="F481">_xlfn.IFS('Paraclinicos '!B480="","",'Paraclinicos '!B480&gt;1,1,'Paraclinicos '!B480&lt;=1,3)</f>
        <v>3</v>
      </c>
      <c r="G481" t="str" cm="1">
        <f t="array" ref="G481">_xlfn.IFS('Paraclinicos '!D480="","",AND('Paraclinicos '!D480&gt;=250,'Paraclinicos '!D480&lt;=500),2,'Paraclinicos '!D480&gt;500,3,'Paraclinicos '!D480&lt;250,1)</f>
        <v/>
      </c>
      <c r="H481" s="50">
        <f t="shared" si="22"/>
        <v>8</v>
      </c>
      <c r="I481" cm="1">
        <f t="array" ref="I481">_xlfn.IFS('Paraclinicos '!Q480="","",'Paraclinicos '!Q480&gt;=65,1,'Paraclinicos '!Q480&lt;65,0)</f>
        <v>0</v>
      </c>
      <c r="J481" cm="1">
        <f t="array" ref="J481">_xlfn.IFS('Paraclinicos '!I480="","",'Paraclinicos '!I480&gt;7,1,'Paraclinicos '!I480&lt;=7,0)</f>
        <v>1</v>
      </c>
      <c r="K481" cm="1">
        <f t="array" ref="K481">_xlfn.IFS('Paraclinicos '!W480="","",'Paraclinicos '!W480&lt;=8,1,'Paraclinicos '!W480&gt;8,0)</f>
        <v>1</v>
      </c>
      <c r="L481" cm="1">
        <f t="array" ref="L481">_xlfn.IFS('Paraclinicos '!S480="","",'Paraclinicos '!S480&gt;=30,1,'Paraclinicos '!S480&lt;30,0)</f>
        <v>0</v>
      </c>
      <c r="M481" cm="1">
        <f t="array" ref="M481">_xlfn.IFS(OR('Paraclinicos '!T480="",'Paraclinicos '!U480=""),"",OR('Paraclinicos '!T480&lt;=90,'Paraclinicos '!U480&lt;=60),1,OR('Paraclinicos '!T480&gt;90,'Paraclinicos '!U480&gt;60),0)</f>
        <v>0</v>
      </c>
      <c r="N481" s="45">
        <f t="shared" si="23"/>
        <v>5</v>
      </c>
      <c r="O481" cm="1">
        <f t="array" ref="O481">_xlfn.IFS(OR('Paraclinicos '!M480="",'Paraclinicos '!N480="",'Paraclinicos '!N480=0),"",'Paraclinicos '!M480/'Paraclinicos '!N480&lt;100,4,'Paraclinicos '!M480/'Paraclinicos '!N480&lt;200,3,'Paraclinicos '!M480/'Paraclinicos '!N480&lt;300,2,'Paraclinicos '!M480/'Paraclinicos '!N480&lt;400,1,'Paraclinicos '!M480/'Paraclinicos '!N480&gt;=400,0)</f>
        <v>2</v>
      </c>
      <c r="P481" cm="1">
        <f t="array" ref="P481">_xlfn.IFS('Paraclinicos '!C480="","",'Paraclinicos '!C480&lt;20,4,'Paraclinicos '!C480&lt;50,3,'Paraclinicos '!C480&lt;100,2,'Paraclinicos '!C480&lt;150,1,'Paraclinicos '!C480&gt;150,0)</f>
        <v>0</v>
      </c>
      <c r="Q481" cm="1">
        <f t="array" ref="Q481">_xlfn.IFS('Paraclinicos '!O480="","",'Paraclinicos '!O480&lt;1.2,0,'Paraclinicos '!O480&lt;2,1,'Paraclinicos '!O480&lt;3.5,2,'Paraclinicos '!O480&lt;5,3,'Paraclinicos '!O480&gt;5,4)</f>
        <v>4</v>
      </c>
      <c r="R481" cm="1">
        <f t="array" ref="R481">_xlfn.IFS('Paraclinicos '!J480="","",'Paraclinicos '!J480&lt;1.2,0,'Paraclinicos '!J480&lt;2,1,'Paraclinicos '!J480&lt;6,2,'Paraclinicos '!J480&lt;12,3,'Paraclinicos '!J480&gt;=12,4)</f>
        <v>0</v>
      </c>
      <c r="S481" cm="1">
        <f t="array" ref="S481">_xlfn.IFS('Paraclinicos '!Y480="","",'Paraclinicos '!Y480&lt;70,1,'Paraclinicos '!Y480&gt;=70,0)</f>
        <v>0</v>
      </c>
      <c r="T481" cm="1">
        <f t="array" ref="T481">_xlfn.IFS('Paraclinicos '!W480="","",'Paraclinicos '!W480&lt;6,4,'Paraclinicos '!W480&lt;10,3,'Paraclinicos '!W480&lt;13,2,'Paraclinicos '!W480&lt;15,1,'Paraclinicos '!W480=15,0)</f>
        <v>4</v>
      </c>
      <c r="U481" s="54">
        <f t="shared" si="21"/>
        <v>10</v>
      </c>
      <c r="V481" cm="1">
        <f t="array" ref="V481">_xlfn.IFS('Paraclinicos '!S480="","",OR('Paraclinicos '!S480&lt;=8,'Paraclinicos '!S480&gt;=25),3,'Paraclinicos '!S480&lt;12,1,'Paraclinicos '!S480&lt;21,0,'Paraclinicos '!S480&lt;25,2)</f>
        <v>2</v>
      </c>
      <c r="W481" t="str">
        <f>IFERROR(IF(INDEX('BD Demog para scores enalazar'!Y$2:'BD Demog para scores enalazar'!Y$3000,MATCH(Formulas!A481,'BD Demog para scores enalazar'!A$2:'BD Demog para scores enalazar'!A$3000,0))=1,"SI","NO"),"")</f>
        <v>NO</v>
      </c>
      <c r="X481" s="9" t="str">
        <f>IFERROR(IF(INDEX('BD Demog para scores enalazar'!AJ$2:'BD Demog para scores enalazar'!AJ$3000,MATCH(Formulas!A481,'BD Demog para scores enalazar'!A$2:'BD Demog para scores enalazar'!A$3000,0))=1,"SI","NO"),"")</f>
        <v>NO</v>
      </c>
      <c r="Y481" cm="1">
        <f t="array" ref="Y481">IF(AND(W481="NO",X481="NO"),_xlfn.IFS('Paraclinicos '!K480&lt;=91,3,'Paraclinicos '!K480&lt;94,2,'Paraclinicos '!K480&lt;96,1,'Paraclinicos '!K480&gt;=96,0),"")</f>
        <v>3</v>
      </c>
      <c r="Z481" t="str" cm="1">
        <f t="array" ref="Z481">IF(OR(W481="SI",X481="SI"),_xlfn.IFS(OR(AND('Paraclinicos '!K480&lt;=83),AND('Paraclinicos '!K480&gt;=97,AA481=2)),3,OR(AND('Paraclinicos '!K480&lt;=86),AND('Paraclinicos '!K480&gt;=94,AA481=2)),2,OR(AND('Paraclinicos '!K480&lt;=88),AND('Paraclinicos '!K480&gt;=92,AA481=2)),1,OR(AND('Paraclinicos '!K480&gt;=88,'Paraclinicos '!K480&lt;=92),AND('Paraclinicos '!K480&gt;=93,AA481=0)),0),"")</f>
        <v/>
      </c>
      <c r="AA481" cm="1">
        <f t="array" ref="AA481">_xlfn.IFS('Paraclinicos '!E480="","",'Paraclinicos '!E480="Oxigeno",2,'Paraclinicos '!E480="Aire",0)</f>
        <v>2</v>
      </c>
    </row>
    <row r="482" spans="1:27" x14ac:dyDescent="0.25">
      <c r="A482">
        <f>'Paraclinicos '!A481</f>
        <v>92</v>
      </c>
      <c r="B482" s="3">
        <f>'Paraclinicos '!R481</f>
        <v>44321</v>
      </c>
      <c r="C482" cm="1">
        <f t="array" ref="C482">_xlfn.IFS('Paraclinicos '!Q481="","",'Paraclinicos '!Q481&gt;60,3,'Paraclinicos '!Q481&lt;=60,1)</f>
        <v>1</v>
      </c>
      <c r="D482" t="str">
        <f>IFERROR(IF(INDEX('BD Demog para scores enalazar'!BC$2:BC$3000,MATCH(Formulas!A482,'BD Demog para scores enalazar'!A$2:A$3000,0))=0,"SI","NO"),"")</f>
        <v>SI</v>
      </c>
      <c r="E482" cm="1">
        <f t="array" ref="E482">_xlfn.IFS(D482="","",D482="SI",4,D482="NO",1)</f>
        <v>4</v>
      </c>
      <c r="F482" cm="1">
        <f t="array" ref="F482">_xlfn.IFS('Paraclinicos '!B481="","",'Paraclinicos '!B481&gt;1,1,'Paraclinicos '!B481&lt;=1,3)</f>
        <v>1</v>
      </c>
      <c r="G482" t="str" cm="1">
        <f t="array" ref="G482">_xlfn.IFS('Paraclinicos '!D481="","",AND('Paraclinicos '!D481&gt;=250,'Paraclinicos '!D481&lt;=500),2,'Paraclinicos '!D481&gt;500,3,'Paraclinicos '!D481&lt;250,1)</f>
        <v/>
      </c>
      <c r="H482" s="50">
        <f t="shared" si="22"/>
        <v>6</v>
      </c>
      <c r="I482" cm="1">
        <f t="array" ref="I482">_xlfn.IFS('Paraclinicos '!Q481="","",'Paraclinicos '!Q481&gt;=65,1,'Paraclinicos '!Q481&lt;65,0)</f>
        <v>0</v>
      </c>
      <c r="J482" cm="1">
        <f t="array" ref="J482">_xlfn.IFS('Paraclinicos '!I481="","",'Paraclinicos '!I481&gt;7,1,'Paraclinicos '!I481&lt;=7,0)</f>
        <v>1</v>
      </c>
      <c r="K482" cm="1">
        <f t="array" ref="K482">_xlfn.IFS('Paraclinicos '!W481="","",'Paraclinicos '!W481&lt;=8,1,'Paraclinicos '!W481&gt;8,0)</f>
        <v>1</v>
      </c>
      <c r="L482" cm="1">
        <f t="array" ref="L482">_xlfn.IFS('Paraclinicos '!S481="","",'Paraclinicos '!S481&gt;=30,1,'Paraclinicos '!S481&lt;30,0)</f>
        <v>0</v>
      </c>
      <c r="M482" cm="1">
        <f t="array" ref="M482">_xlfn.IFS(OR('Paraclinicos '!T481="",'Paraclinicos '!U481=""),"",OR('Paraclinicos '!T481&lt;=90,'Paraclinicos '!U481&lt;=60),1,OR('Paraclinicos '!T481&gt;90,'Paraclinicos '!U481&gt;60),0)</f>
        <v>1</v>
      </c>
      <c r="N482" s="45">
        <f t="shared" si="23"/>
        <v>5</v>
      </c>
      <c r="O482" cm="1">
        <f t="array" ref="O482">_xlfn.IFS(OR('Paraclinicos '!M481="",'Paraclinicos '!N481="",'Paraclinicos '!N481=0),"",'Paraclinicos '!M481/'Paraclinicos '!N481&lt;100,4,'Paraclinicos '!M481/'Paraclinicos '!N481&lt;200,3,'Paraclinicos '!M481/'Paraclinicos '!N481&lt;300,2,'Paraclinicos '!M481/'Paraclinicos '!N481&lt;400,1,'Paraclinicos '!M481/'Paraclinicos '!N481&gt;=400,0)</f>
        <v>0</v>
      </c>
      <c r="P482" cm="1">
        <f t="array" ref="P482">_xlfn.IFS('Paraclinicos '!C481="","",'Paraclinicos '!C481&lt;20,4,'Paraclinicos '!C481&lt;50,3,'Paraclinicos '!C481&lt;100,2,'Paraclinicos '!C481&lt;150,1,'Paraclinicos '!C481&gt;150,0)</f>
        <v>0</v>
      </c>
      <c r="Q482" cm="1">
        <f t="array" ref="Q482">_xlfn.IFS('Paraclinicos '!O481="","",'Paraclinicos '!O481&lt;1.2,0,'Paraclinicos '!O481&lt;2,1,'Paraclinicos '!O481&lt;3.5,2,'Paraclinicos '!O481&lt;5,3,'Paraclinicos '!O481&gt;5,4)</f>
        <v>4</v>
      </c>
      <c r="R482" cm="1">
        <f t="array" ref="R482">_xlfn.IFS('Paraclinicos '!J481="","",'Paraclinicos '!J481&lt;1.2,0,'Paraclinicos '!J481&lt;2,1,'Paraclinicos '!J481&lt;6,2,'Paraclinicos '!J481&lt;12,3,'Paraclinicos '!J481&gt;=12,4)</f>
        <v>0</v>
      </c>
      <c r="S482" cm="1">
        <f t="array" ref="S482">_xlfn.IFS('Paraclinicos '!Y481="","",'Paraclinicos '!Y481&lt;70,1,'Paraclinicos '!Y481&gt;=70,0)</f>
        <v>1</v>
      </c>
      <c r="T482" cm="1">
        <f t="array" ref="T482">_xlfn.IFS('Paraclinicos '!W481="","",'Paraclinicos '!W481&lt;6,4,'Paraclinicos '!W481&lt;10,3,'Paraclinicos '!W481&lt;13,2,'Paraclinicos '!W481&lt;15,1,'Paraclinicos '!W481=15,0)</f>
        <v>4</v>
      </c>
      <c r="U482" s="54">
        <f t="shared" si="21"/>
        <v>9</v>
      </c>
      <c r="V482" cm="1">
        <f t="array" ref="V482">_xlfn.IFS('Paraclinicos '!S481="","",OR('Paraclinicos '!S481&lt;=8,'Paraclinicos '!S481&gt;=25),3,'Paraclinicos '!S481&lt;12,1,'Paraclinicos '!S481&lt;21,0,'Paraclinicos '!S481&lt;25,2)</f>
        <v>2</v>
      </c>
      <c r="W482" t="str">
        <f>IFERROR(IF(INDEX('BD Demog para scores enalazar'!Y$2:'BD Demog para scores enalazar'!Y$3000,MATCH(Formulas!A482,'BD Demog para scores enalazar'!A$2:'BD Demog para scores enalazar'!A$3000,0))=1,"SI","NO"),"")</f>
        <v>NO</v>
      </c>
      <c r="X482" s="9" t="str">
        <f>IFERROR(IF(INDEX('BD Demog para scores enalazar'!AJ$2:'BD Demog para scores enalazar'!AJ$3000,MATCH(Formulas!A482,'BD Demog para scores enalazar'!A$2:'BD Demog para scores enalazar'!A$3000,0))=1,"SI","NO"),"")</f>
        <v>NO</v>
      </c>
      <c r="Y482" cm="1">
        <f t="array" ref="Y482">IF(AND(W482="NO",X482="NO"),_xlfn.IFS('Paraclinicos '!K481&lt;=91,3,'Paraclinicos '!K481&lt;94,2,'Paraclinicos '!K481&lt;96,1,'Paraclinicos '!K481&gt;=96,0),"")</f>
        <v>2</v>
      </c>
      <c r="Z482" t="str" cm="1">
        <f t="array" ref="Z482">IF(OR(W482="SI",X482="SI"),_xlfn.IFS(OR(AND('Paraclinicos '!K481&lt;=83),AND('Paraclinicos '!K481&gt;=97,AA482=2)),3,OR(AND('Paraclinicos '!K481&lt;=86),AND('Paraclinicos '!K481&gt;=94,AA482=2)),2,OR(AND('Paraclinicos '!K481&lt;=88),AND('Paraclinicos '!K481&gt;=92,AA482=2)),1,OR(AND('Paraclinicos '!K481&gt;=88,'Paraclinicos '!K481&lt;=92),AND('Paraclinicos '!K481&gt;=93,AA482=0)),0),"")</f>
        <v/>
      </c>
      <c r="AA482" cm="1">
        <f t="array" ref="AA482">_xlfn.IFS('Paraclinicos '!E481="","",'Paraclinicos '!E481="Oxigeno",2,'Paraclinicos '!E481="Aire",0)</f>
        <v>2</v>
      </c>
    </row>
    <row r="483" spans="1:27" x14ac:dyDescent="0.25">
      <c r="A483">
        <f>'Paraclinicos '!A482</f>
        <v>92</v>
      </c>
      <c r="B483" s="3">
        <f>'Paraclinicos '!R482</f>
        <v>44323</v>
      </c>
      <c r="C483" cm="1">
        <f t="array" ref="C483">_xlfn.IFS('Paraclinicos '!Q482="","",'Paraclinicos '!Q482&gt;60,3,'Paraclinicos '!Q482&lt;=60,1)</f>
        <v>1</v>
      </c>
      <c r="D483" t="str">
        <f>IFERROR(IF(INDEX('BD Demog para scores enalazar'!BC$2:BC$3000,MATCH(Formulas!A483,'BD Demog para scores enalazar'!A$2:A$3000,0))=0,"SI","NO"),"")</f>
        <v>SI</v>
      </c>
      <c r="E483" cm="1">
        <f t="array" ref="E483">_xlfn.IFS(D483="","",D483="SI",4,D483="NO",1)</f>
        <v>4</v>
      </c>
      <c r="F483" cm="1">
        <f t="array" ref="F483">_xlfn.IFS('Paraclinicos '!B482="","",'Paraclinicos '!B482&gt;1,1,'Paraclinicos '!B482&lt;=1,3)</f>
        <v>3</v>
      </c>
      <c r="G483" t="str" cm="1">
        <f t="array" ref="G483">_xlfn.IFS('Paraclinicos '!D482="","",AND('Paraclinicos '!D482&gt;=250,'Paraclinicos '!D482&lt;=500),2,'Paraclinicos '!D482&gt;500,3,'Paraclinicos '!D482&lt;250,1)</f>
        <v/>
      </c>
      <c r="H483" s="50">
        <f t="shared" si="22"/>
        <v>8</v>
      </c>
      <c r="I483" cm="1">
        <f t="array" ref="I483">_xlfn.IFS('Paraclinicos '!Q482="","",'Paraclinicos '!Q482&gt;=65,1,'Paraclinicos '!Q482&lt;65,0)</f>
        <v>0</v>
      </c>
      <c r="J483" cm="1">
        <f t="array" ref="J483">_xlfn.IFS('Paraclinicos '!I482="","",'Paraclinicos '!I482&gt;7,1,'Paraclinicos '!I482&lt;=7,0)</f>
        <v>1</v>
      </c>
      <c r="K483" cm="1">
        <f t="array" ref="K483">_xlfn.IFS('Paraclinicos '!W482="","",'Paraclinicos '!W482&lt;=8,1,'Paraclinicos '!W482&gt;8,0)</f>
        <v>1</v>
      </c>
      <c r="L483" cm="1">
        <f t="array" ref="L483">_xlfn.IFS('Paraclinicos '!S482="","",'Paraclinicos '!S482&gt;=30,1,'Paraclinicos '!S482&lt;30,0)</f>
        <v>0</v>
      </c>
      <c r="M483" cm="1">
        <f t="array" ref="M483">_xlfn.IFS(OR('Paraclinicos '!T482="",'Paraclinicos '!U482=""),"",OR('Paraclinicos '!T482&lt;=90,'Paraclinicos '!U482&lt;=60),1,OR('Paraclinicos '!T482&gt;90,'Paraclinicos '!U482&gt;60),0)</f>
        <v>0</v>
      </c>
      <c r="N483" s="45">
        <f t="shared" si="23"/>
        <v>5</v>
      </c>
      <c r="O483" cm="1">
        <f t="array" ref="O483">_xlfn.IFS(OR('Paraclinicos '!M482="",'Paraclinicos '!N482="",'Paraclinicos '!N482=0),"",'Paraclinicos '!M482/'Paraclinicos '!N482&lt;100,4,'Paraclinicos '!M482/'Paraclinicos '!N482&lt;200,3,'Paraclinicos '!M482/'Paraclinicos '!N482&lt;300,2,'Paraclinicos '!M482/'Paraclinicos '!N482&lt;400,1,'Paraclinicos '!M482/'Paraclinicos '!N482&gt;=400,0)</f>
        <v>2</v>
      </c>
      <c r="P483" cm="1">
        <f t="array" ref="P483">_xlfn.IFS('Paraclinicos '!C482="","",'Paraclinicos '!C482&lt;20,4,'Paraclinicos '!C482&lt;50,3,'Paraclinicos '!C482&lt;100,2,'Paraclinicos '!C482&lt;150,1,'Paraclinicos '!C482&gt;150,0)</f>
        <v>0</v>
      </c>
      <c r="Q483" cm="1">
        <f t="array" ref="Q483">_xlfn.IFS('Paraclinicos '!O482="","",'Paraclinicos '!O482&lt;1.2,0,'Paraclinicos '!O482&lt;2,1,'Paraclinicos '!O482&lt;3.5,2,'Paraclinicos '!O482&lt;5,3,'Paraclinicos '!O482&gt;5,4)</f>
        <v>4</v>
      </c>
      <c r="R483" cm="1">
        <f t="array" ref="R483">_xlfn.IFS('Paraclinicos '!J482="","",'Paraclinicos '!J482&lt;1.2,0,'Paraclinicos '!J482&lt;2,1,'Paraclinicos '!J482&lt;6,2,'Paraclinicos '!J482&lt;12,3,'Paraclinicos '!J482&gt;=12,4)</f>
        <v>0</v>
      </c>
      <c r="S483" cm="1">
        <f t="array" ref="S483">_xlfn.IFS('Paraclinicos '!Y482="","",'Paraclinicos '!Y482&lt;70,1,'Paraclinicos '!Y482&gt;=70,0)</f>
        <v>0</v>
      </c>
      <c r="T483" cm="1">
        <f t="array" ref="T483">_xlfn.IFS('Paraclinicos '!W482="","",'Paraclinicos '!W482&lt;6,4,'Paraclinicos '!W482&lt;10,3,'Paraclinicos '!W482&lt;13,2,'Paraclinicos '!W482&lt;15,1,'Paraclinicos '!W482=15,0)</f>
        <v>4</v>
      </c>
      <c r="U483" s="54">
        <f t="shared" si="21"/>
        <v>10</v>
      </c>
      <c r="V483" cm="1">
        <f t="array" ref="V483">_xlfn.IFS('Paraclinicos '!S482="","",OR('Paraclinicos '!S482&lt;=8,'Paraclinicos '!S482&gt;=25),3,'Paraclinicos '!S482&lt;12,1,'Paraclinicos '!S482&lt;21,0,'Paraclinicos '!S482&lt;25,2)</f>
        <v>0</v>
      </c>
      <c r="W483" t="str">
        <f>IFERROR(IF(INDEX('BD Demog para scores enalazar'!Y$2:'BD Demog para scores enalazar'!Y$3000,MATCH(Formulas!A483,'BD Demog para scores enalazar'!A$2:'BD Demog para scores enalazar'!A$3000,0))=1,"SI","NO"),"")</f>
        <v>NO</v>
      </c>
      <c r="X483" s="9" t="str">
        <f>IFERROR(IF(INDEX('BD Demog para scores enalazar'!AJ$2:'BD Demog para scores enalazar'!AJ$3000,MATCH(Formulas!A483,'BD Demog para scores enalazar'!A$2:'BD Demog para scores enalazar'!A$3000,0))=1,"SI","NO"),"")</f>
        <v>NO</v>
      </c>
      <c r="Y483" cm="1">
        <f t="array" ref="Y483">IF(AND(W483="NO",X483="NO"),_xlfn.IFS('Paraclinicos '!K482&lt;=91,3,'Paraclinicos '!K482&lt;94,2,'Paraclinicos '!K482&lt;96,1,'Paraclinicos '!K482&gt;=96,0),"")</f>
        <v>3</v>
      </c>
      <c r="Z483" t="str" cm="1">
        <f t="array" ref="Z483">IF(OR(W483="SI",X483="SI"),_xlfn.IFS(OR(AND('Paraclinicos '!K482&lt;=83),AND('Paraclinicos '!K482&gt;=97,AA483=2)),3,OR(AND('Paraclinicos '!K482&lt;=86),AND('Paraclinicos '!K482&gt;=94,AA483=2)),2,OR(AND('Paraclinicos '!K482&lt;=88),AND('Paraclinicos '!K482&gt;=92,AA483=2)),1,OR(AND('Paraclinicos '!K482&gt;=88,'Paraclinicos '!K482&lt;=92),AND('Paraclinicos '!K482&gt;=93,AA483=0)),0),"")</f>
        <v/>
      </c>
      <c r="AA483" cm="1">
        <f t="array" ref="AA483">_xlfn.IFS('Paraclinicos '!E482="","",'Paraclinicos '!E482="Oxigeno",2,'Paraclinicos '!E482="Aire",0)</f>
        <v>2</v>
      </c>
    </row>
    <row r="484" spans="1:27" x14ac:dyDescent="0.25">
      <c r="A484">
        <f>'Paraclinicos '!A483</f>
        <v>92</v>
      </c>
      <c r="B484" s="3">
        <f>'Paraclinicos '!R483</f>
        <v>44325</v>
      </c>
      <c r="C484" cm="1">
        <f t="array" ref="C484">_xlfn.IFS('Paraclinicos '!Q483="","",'Paraclinicos '!Q483&gt;60,3,'Paraclinicos '!Q483&lt;=60,1)</f>
        <v>1</v>
      </c>
      <c r="D484" t="str">
        <f>IFERROR(IF(INDEX('BD Demog para scores enalazar'!BC$2:BC$3000,MATCH(Formulas!A484,'BD Demog para scores enalazar'!A$2:A$3000,0))=0,"SI","NO"),"")</f>
        <v>SI</v>
      </c>
      <c r="E484" cm="1">
        <f t="array" ref="E484">_xlfn.IFS(D484="","",D484="SI",4,D484="NO",1)</f>
        <v>4</v>
      </c>
      <c r="F484" cm="1">
        <f t="array" ref="F484">_xlfn.IFS('Paraclinicos '!B483="","",'Paraclinicos '!B483&gt;1,1,'Paraclinicos '!B483&lt;=1,3)</f>
        <v>1</v>
      </c>
      <c r="G484" t="str" cm="1">
        <f t="array" ref="G484">_xlfn.IFS('Paraclinicos '!D483="","",AND('Paraclinicos '!D483&gt;=250,'Paraclinicos '!D483&lt;=500),2,'Paraclinicos '!D483&gt;500,3,'Paraclinicos '!D483&lt;250,1)</f>
        <v/>
      </c>
      <c r="H484" s="50">
        <f t="shared" si="22"/>
        <v>6</v>
      </c>
      <c r="I484" cm="1">
        <f t="array" ref="I484">_xlfn.IFS('Paraclinicos '!Q483="","",'Paraclinicos '!Q483&gt;=65,1,'Paraclinicos '!Q483&lt;65,0)</f>
        <v>0</v>
      </c>
      <c r="J484" cm="1">
        <f t="array" ref="J484">_xlfn.IFS('Paraclinicos '!I483="","",'Paraclinicos '!I483&gt;7,1,'Paraclinicos '!I483&lt;=7,0)</f>
        <v>1</v>
      </c>
      <c r="K484" cm="1">
        <f t="array" ref="K484">_xlfn.IFS('Paraclinicos '!W483="","",'Paraclinicos '!W483&lt;=8,1,'Paraclinicos '!W483&gt;8,0)</f>
        <v>1</v>
      </c>
      <c r="L484" cm="1">
        <f t="array" ref="L484">_xlfn.IFS('Paraclinicos '!S483="","",'Paraclinicos '!S483&gt;=30,1,'Paraclinicos '!S483&lt;30,0)</f>
        <v>0</v>
      </c>
      <c r="M484" cm="1">
        <f t="array" ref="M484">_xlfn.IFS(OR('Paraclinicos '!T483="",'Paraclinicos '!U483=""),"",OR('Paraclinicos '!T483&lt;=90,'Paraclinicos '!U483&lt;=60),1,OR('Paraclinicos '!T483&gt;90,'Paraclinicos '!U483&gt;60),0)</f>
        <v>1</v>
      </c>
      <c r="N484" s="45">
        <f t="shared" si="23"/>
        <v>5</v>
      </c>
      <c r="O484" cm="1">
        <f t="array" ref="O484">_xlfn.IFS(OR('Paraclinicos '!M483="",'Paraclinicos '!N483="",'Paraclinicos '!N483=0),"",'Paraclinicos '!M483/'Paraclinicos '!N483&lt;100,4,'Paraclinicos '!M483/'Paraclinicos '!N483&lt;200,3,'Paraclinicos '!M483/'Paraclinicos '!N483&lt;300,2,'Paraclinicos '!M483/'Paraclinicos '!N483&lt;400,1,'Paraclinicos '!M483/'Paraclinicos '!N483&gt;=400,0)</f>
        <v>2</v>
      </c>
      <c r="P484" cm="1">
        <f t="array" ref="P484">_xlfn.IFS('Paraclinicos '!C483="","",'Paraclinicos '!C483&lt;20,4,'Paraclinicos '!C483&lt;50,3,'Paraclinicos '!C483&lt;100,2,'Paraclinicos '!C483&lt;150,1,'Paraclinicos '!C483&gt;150,0)</f>
        <v>0</v>
      </c>
      <c r="Q484" cm="1">
        <f t="array" ref="Q484">_xlfn.IFS('Paraclinicos '!O483="","",'Paraclinicos '!O483&lt;1.2,0,'Paraclinicos '!O483&lt;2,1,'Paraclinicos '!O483&lt;3.5,2,'Paraclinicos '!O483&lt;5,3,'Paraclinicos '!O483&gt;5,4)</f>
        <v>4</v>
      </c>
      <c r="R484" t="str" cm="1">
        <f t="array" ref="R484">_xlfn.IFS('Paraclinicos '!J483="","",'Paraclinicos '!J483&lt;1.2,0,'Paraclinicos '!J483&lt;2,1,'Paraclinicos '!J483&lt;6,2,'Paraclinicos '!J483&lt;12,3,'Paraclinicos '!J483&gt;=12,4)</f>
        <v/>
      </c>
      <c r="S484" cm="1">
        <f t="array" ref="S484">_xlfn.IFS('Paraclinicos '!Y483="","",'Paraclinicos '!Y483&lt;70,1,'Paraclinicos '!Y483&gt;=70,0)</f>
        <v>0</v>
      </c>
      <c r="T484" cm="1">
        <f t="array" ref="T484">_xlfn.IFS('Paraclinicos '!W483="","",'Paraclinicos '!W483&lt;6,4,'Paraclinicos '!W483&lt;10,3,'Paraclinicos '!W483&lt;13,2,'Paraclinicos '!W483&lt;15,1,'Paraclinicos '!W483=15,0)</f>
        <v>4</v>
      </c>
      <c r="U484" s="54">
        <f t="shared" si="21"/>
        <v>10</v>
      </c>
      <c r="V484" cm="1">
        <f t="array" ref="V484">_xlfn.IFS('Paraclinicos '!S483="","",OR('Paraclinicos '!S483&lt;=8,'Paraclinicos '!S483&gt;=25),3,'Paraclinicos '!S483&lt;12,1,'Paraclinicos '!S483&lt;21,0,'Paraclinicos '!S483&lt;25,2)</f>
        <v>0</v>
      </c>
      <c r="W484" t="str">
        <f>IFERROR(IF(INDEX('BD Demog para scores enalazar'!Y$2:'BD Demog para scores enalazar'!Y$3000,MATCH(Formulas!A484,'BD Demog para scores enalazar'!A$2:'BD Demog para scores enalazar'!A$3000,0))=1,"SI","NO"),"")</f>
        <v>NO</v>
      </c>
      <c r="X484" s="9" t="str">
        <f>IFERROR(IF(INDEX('BD Demog para scores enalazar'!AJ$2:'BD Demog para scores enalazar'!AJ$3000,MATCH(Formulas!A484,'BD Demog para scores enalazar'!A$2:'BD Demog para scores enalazar'!A$3000,0))=1,"SI","NO"),"")</f>
        <v>NO</v>
      </c>
      <c r="Y484" cm="1">
        <f t="array" ref="Y484">IF(AND(W484="NO",X484="NO"),_xlfn.IFS('Paraclinicos '!K483&lt;=91,3,'Paraclinicos '!K483&lt;94,2,'Paraclinicos '!K483&lt;96,1,'Paraclinicos '!K483&gt;=96,0),"")</f>
        <v>3</v>
      </c>
      <c r="Z484" t="str" cm="1">
        <f t="array" ref="Z484">IF(OR(W484="SI",X484="SI"),_xlfn.IFS(OR(AND('Paraclinicos '!K483&lt;=83),AND('Paraclinicos '!K483&gt;=97,AA484=2)),3,OR(AND('Paraclinicos '!K483&lt;=86),AND('Paraclinicos '!K483&gt;=94,AA484=2)),2,OR(AND('Paraclinicos '!K483&lt;=88),AND('Paraclinicos '!K483&gt;=92,AA484=2)),1,OR(AND('Paraclinicos '!K483&gt;=88,'Paraclinicos '!K483&lt;=92),AND('Paraclinicos '!K483&gt;=93,AA484=0)),0),"")</f>
        <v/>
      </c>
      <c r="AA484" cm="1">
        <f t="array" ref="AA484">_xlfn.IFS('Paraclinicos '!E483="","",'Paraclinicos '!E483="Oxigeno",2,'Paraclinicos '!E483="Aire",0)</f>
        <v>2</v>
      </c>
    </row>
    <row r="485" spans="1:27" x14ac:dyDescent="0.25">
      <c r="A485">
        <f>'Paraclinicos '!A484</f>
        <v>92</v>
      </c>
      <c r="B485" s="3">
        <f>'Paraclinicos '!R484</f>
        <v>44325</v>
      </c>
      <c r="C485" cm="1">
        <f t="array" ref="C485">_xlfn.IFS('Paraclinicos '!Q484="","",'Paraclinicos '!Q484&gt;60,3,'Paraclinicos '!Q484&lt;=60,1)</f>
        <v>1</v>
      </c>
      <c r="D485" t="str">
        <f>IFERROR(IF(INDEX('BD Demog para scores enalazar'!BC$2:BC$3000,MATCH(Formulas!A485,'BD Demog para scores enalazar'!A$2:A$3000,0))=0,"SI","NO"),"")</f>
        <v>SI</v>
      </c>
      <c r="E485" cm="1">
        <f t="array" ref="E485">_xlfn.IFS(D485="","",D485="SI",4,D485="NO",1)</f>
        <v>4</v>
      </c>
      <c r="F485" cm="1">
        <f t="array" ref="F485">_xlfn.IFS('Paraclinicos '!B484="","",'Paraclinicos '!B484&gt;1,1,'Paraclinicos '!B484&lt;=1,3)</f>
        <v>1</v>
      </c>
      <c r="G485" t="str" cm="1">
        <f t="array" ref="G485">_xlfn.IFS('Paraclinicos '!D484="","",AND('Paraclinicos '!D484&gt;=250,'Paraclinicos '!D484&lt;=500),2,'Paraclinicos '!D484&gt;500,3,'Paraclinicos '!D484&lt;250,1)</f>
        <v/>
      </c>
      <c r="H485" s="50">
        <f t="shared" si="22"/>
        <v>6</v>
      </c>
      <c r="I485" cm="1">
        <f t="array" ref="I485">_xlfn.IFS('Paraclinicos '!Q484="","",'Paraclinicos '!Q484&gt;=65,1,'Paraclinicos '!Q484&lt;65,0)</f>
        <v>0</v>
      </c>
      <c r="J485" cm="1">
        <f t="array" ref="J485">_xlfn.IFS('Paraclinicos '!I484="","",'Paraclinicos '!I484&gt;7,1,'Paraclinicos '!I484&lt;=7,0)</f>
        <v>1</v>
      </c>
      <c r="K485" cm="1">
        <f t="array" ref="K485">_xlfn.IFS('Paraclinicos '!W484="","",'Paraclinicos '!W484&lt;=8,1,'Paraclinicos '!W484&gt;8,0)</f>
        <v>1</v>
      </c>
      <c r="L485" cm="1">
        <f t="array" ref="L485">_xlfn.IFS('Paraclinicos '!S484="","",'Paraclinicos '!S484&gt;=30,1,'Paraclinicos '!S484&lt;30,0)</f>
        <v>0</v>
      </c>
      <c r="M485" cm="1">
        <f t="array" ref="M485">_xlfn.IFS(OR('Paraclinicos '!T484="",'Paraclinicos '!U484=""),"",OR('Paraclinicos '!T484&lt;=90,'Paraclinicos '!U484&lt;=60),1,OR('Paraclinicos '!T484&gt;90,'Paraclinicos '!U484&gt;60),0)</f>
        <v>1</v>
      </c>
      <c r="N485" s="45">
        <f t="shared" si="23"/>
        <v>6</v>
      </c>
      <c r="O485" cm="1">
        <f t="array" ref="O485">_xlfn.IFS(OR('Paraclinicos '!M484="",'Paraclinicos '!N484="",'Paraclinicos '!N484=0),"",'Paraclinicos '!M484/'Paraclinicos '!N484&lt;100,4,'Paraclinicos '!M484/'Paraclinicos '!N484&lt;200,3,'Paraclinicos '!M484/'Paraclinicos '!N484&lt;300,2,'Paraclinicos '!M484/'Paraclinicos '!N484&lt;400,1,'Paraclinicos '!M484/'Paraclinicos '!N484&gt;=400,0)</f>
        <v>1</v>
      </c>
      <c r="P485" cm="1">
        <f t="array" ref="P485">_xlfn.IFS('Paraclinicos '!C484="","",'Paraclinicos '!C484&lt;20,4,'Paraclinicos '!C484&lt;50,3,'Paraclinicos '!C484&lt;100,2,'Paraclinicos '!C484&lt;150,1,'Paraclinicos '!C484&gt;150,0)</f>
        <v>0</v>
      </c>
      <c r="Q485" cm="1">
        <f t="array" ref="Q485">_xlfn.IFS('Paraclinicos '!O484="","",'Paraclinicos '!O484&lt;1.2,0,'Paraclinicos '!O484&lt;2,1,'Paraclinicos '!O484&lt;3.5,2,'Paraclinicos '!O484&lt;5,3,'Paraclinicos '!O484&gt;5,4)</f>
        <v>4</v>
      </c>
      <c r="R485" cm="1">
        <f t="array" ref="R485">_xlfn.IFS('Paraclinicos '!J484="","",'Paraclinicos '!J484&lt;1.2,0,'Paraclinicos '!J484&lt;2,1,'Paraclinicos '!J484&lt;6,2,'Paraclinicos '!J484&lt;12,3,'Paraclinicos '!J484&gt;=12,4)</f>
        <v>0</v>
      </c>
      <c r="S485" cm="1">
        <f t="array" ref="S485">_xlfn.IFS('Paraclinicos '!Y484="","",'Paraclinicos '!Y484&lt;70,1,'Paraclinicos '!Y484&gt;=70,0)</f>
        <v>0</v>
      </c>
      <c r="T485" cm="1">
        <f t="array" ref="T485">_xlfn.IFS('Paraclinicos '!W484="","",'Paraclinicos '!W484&lt;6,4,'Paraclinicos '!W484&lt;10,3,'Paraclinicos '!W484&lt;13,2,'Paraclinicos '!W484&lt;15,1,'Paraclinicos '!W484=15,0)</f>
        <v>4</v>
      </c>
      <c r="U485" s="54">
        <f t="shared" si="21"/>
        <v>9</v>
      </c>
      <c r="V485" cm="1">
        <f t="array" ref="V485">_xlfn.IFS('Paraclinicos '!S484="","",OR('Paraclinicos '!S484&lt;=8,'Paraclinicos '!S484&gt;=25),3,'Paraclinicos '!S484&lt;12,1,'Paraclinicos '!S484&lt;21,0,'Paraclinicos '!S484&lt;25,2)</f>
        <v>0</v>
      </c>
      <c r="W485" t="str">
        <f>IFERROR(IF(INDEX('BD Demog para scores enalazar'!Y$2:'BD Demog para scores enalazar'!Y$3000,MATCH(Formulas!A485,'BD Demog para scores enalazar'!A$2:'BD Demog para scores enalazar'!A$3000,0))=1,"SI","NO"),"")</f>
        <v>NO</v>
      </c>
      <c r="X485" s="9" t="str">
        <f>IFERROR(IF(INDEX('BD Demog para scores enalazar'!AJ$2:'BD Demog para scores enalazar'!AJ$3000,MATCH(Formulas!A485,'BD Demog para scores enalazar'!A$2:'BD Demog para scores enalazar'!A$3000,0))=1,"SI","NO"),"")</f>
        <v>NO</v>
      </c>
      <c r="Y485" cm="1">
        <f t="array" ref="Y485">IF(AND(W485="NO",X485="NO"),_xlfn.IFS('Paraclinicos '!K484&lt;=91,3,'Paraclinicos '!K484&lt;94,2,'Paraclinicos '!K484&lt;96,1,'Paraclinicos '!K484&gt;=96,0),"")</f>
        <v>3</v>
      </c>
      <c r="Z485" t="str" cm="1">
        <f t="array" ref="Z485">IF(OR(W485="SI",X485="SI"),_xlfn.IFS(OR(AND('Paraclinicos '!K484&lt;=83),AND('Paraclinicos '!K484&gt;=97,AA485=2)),3,OR(AND('Paraclinicos '!K484&lt;=86),AND('Paraclinicos '!K484&gt;=94,AA485=2)),2,OR(AND('Paraclinicos '!K484&lt;=88),AND('Paraclinicos '!K484&gt;=92,AA485=2)),1,OR(AND('Paraclinicos '!K484&gt;=88,'Paraclinicos '!K484&lt;=92),AND('Paraclinicos '!K484&gt;=93,AA485=0)),0),"")</f>
        <v/>
      </c>
      <c r="AA485" cm="1">
        <f t="array" ref="AA485">_xlfn.IFS('Paraclinicos '!E484="","",'Paraclinicos '!E484="Oxigeno",2,'Paraclinicos '!E484="Aire",0)</f>
        <v>2</v>
      </c>
    </row>
    <row r="486" spans="1:27" x14ac:dyDescent="0.25">
      <c r="A486">
        <f>'Paraclinicos '!A485</f>
        <v>92</v>
      </c>
      <c r="B486" s="3">
        <f>'Paraclinicos '!R485</f>
        <v>44327</v>
      </c>
      <c r="C486" cm="1">
        <f t="array" ref="C486">_xlfn.IFS('Paraclinicos '!Q485="","",'Paraclinicos '!Q485&gt;60,3,'Paraclinicos '!Q485&lt;=60,1)</f>
        <v>1</v>
      </c>
      <c r="D486" t="str">
        <f>IFERROR(IF(INDEX('BD Demog para scores enalazar'!BC$2:BC$3000,MATCH(Formulas!A486,'BD Demog para scores enalazar'!A$2:A$3000,0))=0,"SI","NO"),"")</f>
        <v>SI</v>
      </c>
      <c r="E486" cm="1">
        <f t="array" ref="E486">_xlfn.IFS(D486="","",D486="SI",4,D486="NO",1)</f>
        <v>4</v>
      </c>
      <c r="F486" cm="1">
        <f t="array" ref="F486">_xlfn.IFS('Paraclinicos '!B485="","",'Paraclinicos '!B485&gt;1,1,'Paraclinicos '!B485&lt;=1,3)</f>
        <v>3</v>
      </c>
      <c r="G486" t="str" cm="1">
        <f t="array" ref="G486">_xlfn.IFS('Paraclinicos '!D485="","",AND('Paraclinicos '!D485&gt;=250,'Paraclinicos '!D485&lt;=500),2,'Paraclinicos '!D485&gt;500,3,'Paraclinicos '!D485&lt;250,1)</f>
        <v/>
      </c>
      <c r="H486" s="50">
        <f t="shared" si="22"/>
        <v>8</v>
      </c>
      <c r="I486" cm="1">
        <f t="array" ref="I486">_xlfn.IFS('Paraclinicos '!Q485="","",'Paraclinicos '!Q485&gt;=65,1,'Paraclinicos '!Q485&lt;65,0)</f>
        <v>0</v>
      </c>
      <c r="J486" cm="1">
        <f t="array" ref="J486">_xlfn.IFS('Paraclinicos '!I485="","",'Paraclinicos '!I485&gt;7,1,'Paraclinicos '!I485&lt;=7,0)</f>
        <v>1</v>
      </c>
      <c r="K486" cm="1">
        <f t="array" ref="K486">_xlfn.IFS('Paraclinicos '!W485="","",'Paraclinicos '!W485&lt;=8,1,'Paraclinicos '!W485&gt;8,0)</f>
        <v>1</v>
      </c>
      <c r="L486" cm="1">
        <f t="array" ref="L486">_xlfn.IFS('Paraclinicos '!S485="","",'Paraclinicos '!S485&gt;=30,1,'Paraclinicos '!S485&lt;30,0)</f>
        <v>0</v>
      </c>
      <c r="M486" cm="1">
        <f t="array" ref="M486">_xlfn.IFS(OR('Paraclinicos '!T485="",'Paraclinicos '!U485=""),"",OR('Paraclinicos '!T485&lt;=90,'Paraclinicos '!U485&lt;=60),1,OR('Paraclinicos '!T485&gt;90,'Paraclinicos '!U485&gt;60),0)</f>
        <v>1</v>
      </c>
      <c r="N486" s="45">
        <f t="shared" si="23"/>
        <v>6</v>
      </c>
      <c r="O486" cm="1">
        <f t="array" ref="O486">_xlfn.IFS(OR('Paraclinicos '!M485="",'Paraclinicos '!N485="",'Paraclinicos '!N485=0),"",'Paraclinicos '!M485/'Paraclinicos '!N485&lt;100,4,'Paraclinicos '!M485/'Paraclinicos '!N485&lt;200,3,'Paraclinicos '!M485/'Paraclinicos '!N485&lt;300,2,'Paraclinicos '!M485/'Paraclinicos '!N485&lt;400,1,'Paraclinicos '!M485/'Paraclinicos '!N485&gt;=400,0)</f>
        <v>2</v>
      </c>
      <c r="P486" cm="1">
        <f t="array" ref="P486">_xlfn.IFS('Paraclinicos '!C485="","",'Paraclinicos '!C485&lt;20,4,'Paraclinicos '!C485&lt;50,3,'Paraclinicos '!C485&lt;100,2,'Paraclinicos '!C485&lt;150,1,'Paraclinicos '!C485&gt;150,0)</f>
        <v>1</v>
      </c>
      <c r="Q486" cm="1">
        <f t="array" ref="Q486">_xlfn.IFS('Paraclinicos '!O485="","",'Paraclinicos '!O485&lt;1.2,0,'Paraclinicos '!O485&lt;2,1,'Paraclinicos '!O485&lt;3.5,2,'Paraclinicos '!O485&lt;5,3,'Paraclinicos '!O485&gt;5,4)</f>
        <v>4</v>
      </c>
      <c r="R486" cm="1">
        <f t="array" ref="R486">_xlfn.IFS('Paraclinicos '!J485="","",'Paraclinicos '!J485&lt;1.2,0,'Paraclinicos '!J485&lt;2,1,'Paraclinicos '!J485&lt;6,2,'Paraclinicos '!J485&lt;12,3,'Paraclinicos '!J485&gt;=12,4)</f>
        <v>0</v>
      </c>
      <c r="S486" cm="1">
        <f t="array" ref="S486">_xlfn.IFS('Paraclinicos '!Y485="","",'Paraclinicos '!Y485&lt;70,1,'Paraclinicos '!Y485&gt;=70,0)</f>
        <v>1</v>
      </c>
      <c r="T486" cm="1">
        <f t="array" ref="T486">_xlfn.IFS('Paraclinicos '!W485="","",'Paraclinicos '!W485&lt;6,4,'Paraclinicos '!W485&lt;10,3,'Paraclinicos '!W485&lt;13,2,'Paraclinicos '!W485&lt;15,1,'Paraclinicos '!W485=15,0)</f>
        <v>4</v>
      </c>
      <c r="U486" s="54">
        <f t="shared" si="21"/>
        <v>12</v>
      </c>
      <c r="V486" cm="1">
        <f t="array" ref="V486">_xlfn.IFS('Paraclinicos '!S485="","",OR('Paraclinicos '!S485&lt;=8,'Paraclinicos '!S485&gt;=25),3,'Paraclinicos '!S485&lt;12,1,'Paraclinicos '!S485&lt;21,0,'Paraclinicos '!S485&lt;25,2)</f>
        <v>0</v>
      </c>
      <c r="W486" t="str">
        <f>IFERROR(IF(INDEX('BD Demog para scores enalazar'!Y$2:'BD Demog para scores enalazar'!Y$3000,MATCH(Formulas!A486,'BD Demog para scores enalazar'!A$2:'BD Demog para scores enalazar'!A$3000,0))=1,"SI","NO"),"")</f>
        <v>NO</v>
      </c>
      <c r="X486" s="9" t="str">
        <f>IFERROR(IF(INDEX('BD Demog para scores enalazar'!AJ$2:'BD Demog para scores enalazar'!AJ$3000,MATCH(Formulas!A486,'BD Demog para scores enalazar'!A$2:'BD Demog para scores enalazar'!A$3000,0))=1,"SI","NO"),"")</f>
        <v>NO</v>
      </c>
      <c r="Y486" cm="1">
        <f t="array" ref="Y486">IF(AND(W486="NO",X486="NO"),_xlfn.IFS('Paraclinicos '!K485&lt;=91,3,'Paraclinicos '!K485&lt;94,2,'Paraclinicos '!K485&lt;96,1,'Paraclinicos '!K485&gt;=96,0),"")</f>
        <v>3</v>
      </c>
      <c r="Z486" t="str" cm="1">
        <f t="array" ref="Z486">IF(OR(W486="SI",X486="SI"),_xlfn.IFS(OR(AND('Paraclinicos '!K485&lt;=83),AND('Paraclinicos '!K485&gt;=97,AA486=2)),3,OR(AND('Paraclinicos '!K485&lt;=86),AND('Paraclinicos '!K485&gt;=94,AA486=2)),2,OR(AND('Paraclinicos '!K485&lt;=88),AND('Paraclinicos '!K485&gt;=92,AA486=2)),1,OR(AND('Paraclinicos '!K485&gt;=88,'Paraclinicos '!K485&lt;=92),AND('Paraclinicos '!K485&gt;=93,AA486=0)),0),"")</f>
        <v/>
      </c>
      <c r="AA486" cm="1">
        <f t="array" ref="AA486">_xlfn.IFS('Paraclinicos '!E485="","",'Paraclinicos '!E485="Oxigeno",2,'Paraclinicos '!E485="Aire",0)</f>
        <v>2</v>
      </c>
    </row>
    <row r="487" spans="1:27" x14ac:dyDescent="0.25">
      <c r="A487">
        <f>'Paraclinicos '!A486</f>
        <v>95</v>
      </c>
      <c r="B487" s="3">
        <f>'Paraclinicos '!R486</f>
        <v>44282</v>
      </c>
      <c r="C487" cm="1">
        <f t="array" ref="C487">_xlfn.IFS('Paraclinicos '!Q486="","",'Paraclinicos '!Q486&gt;60,3,'Paraclinicos '!Q486&lt;=60,1)</f>
        <v>1</v>
      </c>
      <c r="D487" t="str">
        <f>IFERROR(IF(INDEX('BD Demog para scores enalazar'!BC$2:BC$3000,MATCH(Formulas!A487,'BD Demog para scores enalazar'!A$2:A$3000,0))=0,"SI","NO"),"")</f>
        <v>NO</v>
      </c>
      <c r="E487" cm="1">
        <f t="array" ref="E487">_xlfn.IFS(D487="","",D487="SI",4,D487="NO",1)</f>
        <v>1</v>
      </c>
      <c r="F487" cm="1">
        <f t="array" ref="F487">_xlfn.IFS('Paraclinicos '!B486="","",'Paraclinicos '!B486&gt;1,1,'Paraclinicos '!B486&lt;=1,3)</f>
        <v>1</v>
      </c>
      <c r="G487" cm="1">
        <f t="array" ref="G487">_xlfn.IFS('Paraclinicos '!D486="","",AND('Paraclinicos '!D486&gt;=250,'Paraclinicos '!D486&lt;=500),2,'Paraclinicos '!D486&gt;500,3,'Paraclinicos '!D486&lt;250,1)</f>
        <v>3</v>
      </c>
      <c r="H487" s="50">
        <f t="shared" si="22"/>
        <v>6</v>
      </c>
      <c r="I487" cm="1">
        <f t="array" ref="I487">_xlfn.IFS('Paraclinicos '!Q486="","",'Paraclinicos '!Q486&gt;=65,1,'Paraclinicos '!Q486&lt;65,0)</f>
        <v>0</v>
      </c>
      <c r="J487" cm="1">
        <f t="array" ref="J487">_xlfn.IFS('Paraclinicos '!I486="","",'Paraclinicos '!I486&gt;7,1,'Paraclinicos '!I486&lt;=7,0)</f>
        <v>1</v>
      </c>
      <c r="K487" cm="1">
        <f t="array" ref="K487">_xlfn.IFS('Paraclinicos '!W486="","",'Paraclinicos '!W486&lt;=8,1,'Paraclinicos '!W486&gt;8,0)</f>
        <v>0</v>
      </c>
      <c r="L487" cm="1">
        <f t="array" ref="L487">_xlfn.IFS('Paraclinicos '!S486="","",'Paraclinicos '!S486&gt;=30,1,'Paraclinicos '!S486&lt;30,0)</f>
        <v>1</v>
      </c>
      <c r="M487" cm="1">
        <f t="array" ref="M487">_xlfn.IFS(OR('Paraclinicos '!T486="",'Paraclinicos '!U486=""),"",OR('Paraclinicos '!T486&lt;=90,'Paraclinicos '!U486&lt;=60),1,OR('Paraclinicos '!T486&gt;90,'Paraclinicos '!U486&gt;60),0)</f>
        <v>0</v>
      </c>
      <c r="N487" s="45">
        <f t="shared" si="23"/>
        <v>5</v>
      </c>
      <c r="O487" cm="1">
        <f t="array" ref="O487">_xlfn.IFS(OR('Paraclinicos '!M486="",'Paraclinicos '!N486="",'Paraclinicos '!N486=0),"",'Paraclinicos '!M486/'Paraclinicos '!N486&lt;100,4,'Paraclinicos '!M486/'Paraclinicos '!N486&lt;200,3,'Paraclinicos '!M486/'Paraclinicos '!N486&lt;300,2,'Paraclinicos '!M486/'Paraclinicos '!N486&lt;400,1,'Paraclinicos '!M486/'Paraclinicos '!N486&gt;=400,0)</f>
        <v>2</v>
      </c>
      <c r="P487" cm="1">
        <f t="array" ref="P487">_xlfn.IFS('Paraclinicos '!C486="","",'Paraclinicos '!C486&lt;20,4,'Paraclinicos '!C486&lt;50,3,'Paraclinicos '!C486&lt;100,2,'Paraclinicos '!C486&lt;150,1,'Paraclinicos '!C486&gt;150,0)</f>
        <v>0</v>
      </c>
      <c r="Q487" cm="1">
        <f t="array" ref="Q487">_xlfn.IFS('Paraclinicos '!O486="","",'Paraclinicos '!O486&lt;1.2,0,'Paraclinicos '!O486&lt;2,1,'Paraclinicos '!O486&lt;3.5,2,'Paraclinicos '!O486&lt;5,3,'Paraclinicos '!O486&gt;5,4)</f>
        <v>0</v>
      </c>
      <c r="R487" cm="1">
        <f t="array" ref="R487">_xlfn.IFS('Paraclinicos '!J486="","",'Paraclinicos '!J486&lt;1.2,0,'Paraclinicos '!J486&lt;2,1,'Paraclinicos '!J486&lt;6,2,'Paraclinicos '!J486&lt;12,3,'Paraclinicos '!J486&gt;=12,4)</f>
        <v>0</v>
      </c>
      <c r="S487" cm="1">
        <f t="array" ref="S487">_xlfn.IFS('Paraclinicos '!Y486="","",'Paraclinicos '!Y486&lt;70,1,'Paraclinicos '!Y486&gt;=70,0)</f>
        <v>0</v>
      </c>
      <c r="T487" cm="1">
        <f t="array" ref="T487">_xlfn.IFS('Paraclinicos '!W486="","",'Paraclinicos '!W486&lt;6,4,'Paraclinicos '!W486&lt;10,3,'Paraclinicos '!W486&lt;13,2,'Paraclinicos '!W486&lt;15,1,'Paraclinicos '!W486=15,0)</f>
        <v>0</v>
      </c>
      <c r="U487" s="54">
        <f t="shared" si="21"/>
        <v>2</v>
      </c>
      <c r="V487" cm="1">
        <f t="array" ref="V487">_xlfn.IFS('Paraclinicos '!S486="","",OR('Paraclinicos '!S486&lt;=8,'Paraclinicos '!S486&gt;=25),3,'Paraclinicos '!S486&lt;12,1,'Paraclinicos '!S486&lt;21,0,'Paraclinicos '!S486&lt;25,2)</f>
        <v>3</v>
      </c>
      <c r="W487" t="str">
        <f>IFERROR(IF(INDEX('BD Demog para scores enalazar'!Y$2:'BD Demog para scores enalazar'!Y$3000,MATCH(Formulas!A487,'BD Demog para scores enalazar'!A$2:'BD Demog para scores enalazar'!A$3000,0))=1,"SI","NO"),"")</f>
        <v>NO</v>
      </c>
      <c r="X487" s="9" t="str">
        <f>IFERROR(IF(INDEX('BD Demog para scores enalazar'!AJ$2:'BD Demog para scores enalazar'!AJ$3000,MATCH(Formulas!A487,'BD Demog para scores enalazar'!A$2:'BD Demog para scores enalazar'!A$3000,0))=1,"SI","NO"),"")</f>
        <v>NO</v>
      </c>
      <c r="Y487" cm="1">
        <f t="array" ref="Y487">IF(AND(W487="NO",X487="NO"),_xlfn.IFS('Paraclinicos '!K486&lt;=91,3,'Paraclinicos '!K486&lt;94,2,'Paraclinicos '!K486&lt;96,1,'Paraclinicos '!K486&gt;=96,0),"")</f>
        <v>3</v>
      </c>
      <c r="Z487" t="str" cm="1">
        <f t="array" ref="Z487">IF(OR(W487="SI",X487="SI"),_xlfn.IFS(OR(AND('Paraclinicos '!K486&lt;=83),AND('Paraclinicos '!K486&gt;=97,AA487=2)),3,OR(AND('Paraclinicos '!K486&lt;=86),AND('Paraclinicos '!K486&gt;=94,AA487=2)),2,OR(AND('Paraclinicos '!K486&lt;=88),AND('Paraclinicos '!K486&gt;=92,AA487=2)),1,OR(AND('Paraclinicos '!K486&gt;=88,'Paraclinicos '!K486&lt;=92),AND('Paraclinicos '!K486&gt;=93,AA487=0)),0),"")</f>
        <v/>
      </c>
      <c r="AA487" cm="1">
        <f t="array" ref="AA487">_xlfn.IFS('Paraclinicos '!E486="","",'Paraclinicos '!E486="Oxigeno",2,'Paraclinicos '!E486="Aire",0)</f>
        <v>2</v>
      </c>
    </row>
    <row r="488" spans="1:27" x14ac:dyDescent="0.25">
      <c r="A488">
        <f>'Paraclinicos '!A487</f>
        <v>95</v>
      </c>
      <c r="B488" s="3">
        <f>'Paraclinicos '!R487</f>
        <v>44282</v>
      </c>
      <c r="C488" cm="1">
        <f t="array" ref="C488">_xlfn.IFS('Paraclinicos '!Q487="","",'Paraclinicos '!Q487&gt;60,3,'Paraclinicos '!Q487&lt;=60,1)</f>
        <v>1</v>
      </c>
      <c r="D488" t="str">
        <f>IFERROR(IF(INDEX('BD Demog para scores enalazar'!BC$2:BC$3000,MATCH(Formulas!A488,'BD Demog para scores enalazar'!A$2:A$3000,0))=0,"SI","NO"),"")</f>
        <v>NO</v>
      </c>
      <c r="E488" cm="1">
        <f t="array" ref="E488">_xlfn.IFS(D488="","",D488="SI",4,D488="NO",1)</f>
        <v>1</v>
      </c>
      <c r="F488" cm="1">
        <f t="array" ref="F488">_xlfn.IFS('Paraclinicos '!B487="","",'Paraclinicos '!B487&gt;1,1,'Paraclinicos '!B487&lt;=1,3)</f>
        <v>1</v>
      </c>
      <c r="G488" t="str" cm="1">
        <f t="array" ref="G488">_xlfn.IFS('Paraclinicos '!D487="","",AND('Paraclinicos '!D487&gt;=250,'Paraclinicos '!D487&lt;=500),2,'Paraclinicos '!D487&gt;500,3,'Paraclinicos '!D487&lt;250,1)</f>
        <v/>
      </c>
      <c r="H488" s="50">
        <f t="shared" si="22"/>
        <v>3</v>
      </c>
      <c r="I488" cm="1">
        <f t="array" ref="I488">_xlfn.IFS('Paraclinicos '!Q487="","",'Paraclinicos '!Q487&gt;=65,1,'Paraclinicos '!Q487&lt;65,0)</f>
        <v>0</v>
      </c>
      <c r="J488" cm="1">
        <f t="array" ref="J488">_xlfn.IFS('Paraclinicos '!I487="","",'Paraclinicos '!I487&gt;7,1,'Paraclinicos '!I487&lt;=7,0)</f>
        <v>1</v>
      </c>
      <c r="K488" cm="1">
        <f t="array" ref="K488">_xlfn.IFS('Paraclinicos '!W487="","",'Paraclinicos '!W487&lt;=8,1,'Paraclinicos '!W487&gt;8,0)</f>
        <v>0</v>
      </c>
      <c r="L488" cm="1">
        <f t="array" ref="L488">_xlfn.IFS('Paraclinicos '!S487="","",'Paraclinicos '!S487&gt;=30,1,'Paraclinicos '!S487&lt;30,0)</f>
        <v>0</v>
      </c>
      <c r="M488" cm="1">
        <f t="array" ref="M488">_xlfn.IFS(OR('Paraclinicos '!T487="",'Paraclinicos '!U487=""),"",OR('Paraclinicos '!T487&lt;=90,'Paraclinicos '!U487&lt;=60),1,OR('Paraclinicos '!T487&gt;90,'Paraclinicos '!U487&gt;60),0)</f>
        <v>0</v>
      </c>
      <c r="N488" s="45">
        <f t="shared" si="23"/>
        <v>3</v>
      </c>
      <c r="O488" cm="1">
        <f t="array" ref="O488">_xlfn.IFS(OR('Paraclinicos '!M487="",'Paraclinicos '!N487="",'Paraclinicos '!N487=0),"",'Paraclinicos '!M487/'Paraclinicos '!N487&lt;100,4,'Paraclinicos '!M487/'Paraclinicos '!N487&lt;200,3,'Paraclinicos '!M487/'Paraclinicos '!N487&lt;300,2,'Paraclinicos '!M487/'Paraclinicos '!N487&lt;400,1,'Paraclinicos '!M487/'Paraclinicos '!N487&gt;=400,0)</f>
        <v>1</v>
      </c>
      <c r="P488" cm="1">
        <f t="array" ref="P488">_xlfn.IFS('Paraclinicos '!C487="","",'Paraclinicos '!C487&lt;20,4,'Paraclinicos '!C487&lt;50,3,'Paraclinicos '!C487&lt;100,2,'Paraclinicos '!C487&lt;150,1,'Paraclinicos '!C487&gt;150,0)</f>
        <v>0</v>
      </c>
      <c r="Q488" cm="1">
        <f t="array" ref="Q488">_xlfn.IFS('Paraclinicos '!O487="","",'Paraclinicos '!O487&lt;1.2,0,'Paraclinicos '!O487&lt;2,1,'Paraclinicos '!O487&lt;3.5,2,'Paraclinicos '!O487&lt;5,3,'Paraclinicos '!O487&gt;5,4)</f>
        <v>0</v>
      </c>
      <c r="R488" t="str" cm="1">
        <f t="array" ref="R488">_xlfn.IFS('Paraclinicos '!J487="","",'Paraclinicos '!J487&lt;1.2,0,'Paraclinicos '!J487&lt;2,1,'Paraclinicos '!J487&lt;6,2,'Paraclinicos '!J487&lt;12,3,'Paraclinicos '!J487&gt;=12,4)</f>
        <v/>
      </c>
      <c r="S488" cm="1">
        <f t="array" ref="S488">_xlfn.IFS('Paraclinicos '!Y487="","",'Paraclinicos '!Y487&lt;70,1,'Paraclinicos '!Y487&gt;=70,0)</f>
        <v>0</v>
      </c>
      <c r="T488" cm="1">
        <f t="array" ref="T488">_xlfn.IFS('Paraclinicos '!W487="","",'Paraclinicos '!W487&lt;6,4,'Paraclinicos '!W487&lt;10,3,'Paraclinicos '!W487&lt;13,2,'Paraclinicos '!W487&lt;15,1,'Paraclinicos '!W487=15,0)</f>
        <v>0</v>
      </c>
      <c r="U488" s="54">
        <f t="shared" si="21"/>
        <v>1</v>
      </c>
      <c r="V488" cm="1">
        <f t="array" ref="V488">_xlfn.IFS('Paraclinicos '!S487="","",OR('Paraclinicos '!S487&lt;=8,'Paraclinicos '!S487&gt;=25),3,'Paraclinicos '!S487&lt;12,1,'Paraclinicos '!S487&lt;21,0,'Paraclinicos '!S487&lt;25,2)</f>
        <v>3</v>
      </c>
      <c r="W488" t="str">
        <f>IFERROR(IF(INDEX('BD Demog para scores enalazar'!Y$2:'BD Demog para scores enalazar'!Y$3000,MATCH(Formulas!A488,'BD Demog para scores enalazar'!A$2:'BD Demog para scores enalazar'!A$3000,0))=1,"SI","NO"),"")</f>
        <v>NO</v>
      </c>
      <c r="X488" s="9" t="str">
        <f>IFERROR(IF(INDEX('BD Demog para scores enalazar'!AJ$2:'BD Demog para scores enalazar'!AJ$3000,MATCH(Formulas!A488,'BD Demog para scores enalazar'!A$2:'BD Demog para scores enalazar'!A$3000,0))=1,"SI","NO"),"")</f>
        <v>NO</v>
      </c>
      <c r="Y488" cm="1">
        <f t="array" ref="Y488">IF(AND(W488="NO",X488="NO"),_xlfn.IFS('Paraclinicos '!K487&lt;=91,3,'Paraclinicos '!K487&lt;94,2,'Paraclinicos '!K487&lt;96,1,'Paraclinicos '!K487&gt;=96,0),"")</f>
        <v>3</v>
      </c>
      <c r="Z488" t="str" cm="1">
        <f t="array" ref="Z488">IF(OR(W488="SI",X488="SI"),_xlfn.IFS(OR(AND('Paraclinicos '!K487&lt;=83),AND('Paraclinicos '!K487&gt;=97,AA488=2)),3,OR(AND('Paraclinicos '!K487&lt;=86),AND('Paraclinicos '!K487&gt;=94,AA488=2)),2,OR(AND('Paraclinicos '!K487&lt;=88),AND('Paraclinicos '!K487&gt;=92,AA488=2)),1,OR(AND('Paraclinicos '!K487&gt;=88,'Paraclinicos '!K487&lt;=92),AND('Paraclinicos '!K487&gt;=93,AA488=0)),0),"")</f>
        <v/>
      </c>
      <c r="AA488" cm="1">
        <f t="array" ref="AA488">_xlfn.IFS('Paraclinicos '!E487="","",'Paraclinicos '!E487="Oxigeno",2,'Paraclinicos '!E487="Aire",0)</f>
        <v>2</v>
      </c>
    </row>
    <row r="489" spans="1:27" x14ac:dyDescent="0.25">
      <c r="A489">
        <f>'Paraclinicos '!A488</f>
        <v>95</v>
      </c>
      <c r="B489" s="3">
        <f>'Paraclinicos '!R488</f>
        <v>44283</v>
      </c>
      <c r="C489" cm="1">
        <f t="array" ref="C489">_xlfn.IFS('Paraclinicos '!Q488="","",'Paraclinicos '!Q488&gt;60,3,'Paraclinicos '!Q488&lt;=60,1)</f>
        <v>1</v>
      </c>
      <c r="D489" t="str">
        <f>IFERROR(IF(INDEX('BD Demog para scores enalazar'!BC$2:BC$3000,MATCH(Formulas!A489,'BD Demog para scores enalazar'!A$2:A$3000,0))=0,"SI","NO"),"")</f>
        <v>NO</v>
      </c>
      <c r="E489" cm="1">
        <f t="array" ref="E489">_xlfn.IFS(D489="","",D489="SI",4,D489="NO",1)</f>
        <v>1</v>
      </c>
      <c r="F489" cm="1">
        <f t="array" ref="F489">_xlfn.IFS('Paraclinicos '!B488="","",'Paraclinicos '!B488&gt;1,1,'Paraclinicos '!B488&lt;=1,3)</f>
        <v>1</v>
      </c>
      <c r="G489" cm="1">
        <f t="array" ref="G489">_xlfn.IFS('Paraclinicos '!D488="","",AND('Paraclinicos '!D488&gt;=250,'Paraclinicos '!D488&lt;=500),2,'Paraclinicos '!D488&gt;500,3,'Paraclinicos '!D488&lt;250,1)</f>
        <v>3</v>
      </c>
      <c r="H489" s="50">
        <f t="shared" si="22"/>
        <v>6</v>
      </c>
      <c r="I489" cm="1">
        <f t="array" ref="I489">_xlfn.IFS('Paraclinicos '!Q488="","",'Paraclinicos '!Q488&gt;=65,1,'Paraclinicos '!Q488&lt;65,0)</f>
        <v>0</v>
      </c>
      <c r="J489" cm="1">
        <f t="array" ref="J489">_xlfn.IFS('Paraclinicos '!I488="","",'Paraclinicos '!I488&gt;7,1,'Paraclinicos '!I488&lt;=7,0)</f>
        <v>1</v>
      </c>
      <c r="K489" cm="1">
        <f t="array" ref="K489">_xlfn.IFS('Paraclinicos '!W488="","",'Paraclinicos '!W488&lt;=8,1,'Paraclinicos '!W488&gt;8,0)</f>
        <v>1</v>
      </c>
      <c r="L489" cm="1">
        <f t="array" ref="L489">_xlfn.IFS('Paraclinicos '!S488="","",'Paraclinicos '!S488&gt;=30,1,'Paraclinicos '!S488&lt;30,0)</f>
        <v>0</v>
      </c>
      <c r="M489" cm="1">
        <f t="array" ref="M489">_xlfn.IFS(OR('Paraclinicos '!T488="",'Paraclinicos '!U488=""),"",OR('Paraclinicos '!T488&lt;=90,'Paraclinicos '!U488&lt;=60),1,OR('Paraclinicos '!T488&gt;90,'Paraclinicos '!U488&gt;60),0)</f>
        <v>1</v>
      </c>
      <c r="N489" s="45">
        <f t="shared" si="23"/>
        <v>4</v>
      </c>
      <c r="O489" cm="1">
        <f t="array" ref="O489">_xlfn.IFS(OR('Paraclinicos '!M488="",'Paraclinicos '!N488="",'Paraclinicos '!N488=0),"",'Paraclinicos '!M488/'Paraclinicos '!N488&lt;100,4,'Paraclinicos '!M488/'Paraclinicos '!N488&lt;200,3,'Paraclinicos '!M488/'Paraclinicos '!N488&lt;300,2,'Paraclinicos '!M488/'Paraclinicos '!N488&lt;400,1,'Paraclinicos '!M488/'Paraclinicos '!N488&gt;=400,0)</f>
        <v>2</v>
      </c>
      <c r="P489" cm="1">
        <f t="array" ref="P489">_xlfn.IFS('Paraclinicos '!C488="","",'Paraclinicos '!C488&lt;20,4,'Paraclinicos '!C488&lt;50,3,'Paraclinicos '!C488&lt;100,2,'Paraclinicos '!C488&lt;150,1,'Paraclinicos '!C488&gt;150,0)</f>
        <v>0</v>
      </c>
      <c r="Q489" cm="1">
        <f t="array" ref="Q489">_xlfn.IFS('Paraclinicos '!O488="","",'Paraclinicos '!O488&lt;1.2,0,'Paraclinicos '!O488&lt;2,1,'Paraclinicos '!O488&lt;3.5,2,'Paraclinicos '!O488&lt;5,3,'Paraclinicos '!O488&gt;5,4)</f>
        <v>0</v>
      </c>
      <c r="R489" cm="1">
        <f t="array" ref="R489">_xlfn.IFS('Paraclinicos '!J488="","",'Paraclinicos '!J488&lt;1.2,0,'Paraclinicos '!J488&lt;2,1,'Paraclinicos '!J488&lt;6,2,'Paraclinicos '!J488&lt;12,3,'Paraclinicos '!J488&gt;=12,4)</f>
        <v>0</v>
      </c>
      <c r="S489" cm="1">
        <f t="array" ref="S489">_xlfn.IFS('Paraclinicos '!Y488="","",'Paraclinicos '!Y488&lt;70,1,'Paraclinicos '!Y488&gt;=70,0)</f>
        <v>1</v>
      </c>
      <c r="T489" cm="1">
        <f t="array" ref="T489">_xlfn.IFS('Paraclinicos '!W488="","",'Paraclinicos '!W488&lt;6,4,'Paraclinicos '!W488&lt;10,3,'Paraclinicos '!W488&lt;13,2,'Paraclinicos '!W488&lt;15,1,'Paraclinicos '!W488=15,0)</f>
        <v>4</v>
      </c>
      <c r="U489" s="54">
        <f t="shared" si="21"/>
        <v>7</v>
      </c>
      <c r="V489" cm="1">
        <f t="array" ref="V489">_xlfn.IFS('Paraclinicos '!S488="","",OR('Paraclinicos '!S488&lt;=8,'Paraclinicos '!S488&gt;=25),3,'Paraclinicos '!S488&lt;12,1,'Paraclinicos '!S488&lt;21,0,'Paraclinicos '!S488&lt;25,2)</f>
        <v>2</v>
      </c>
      <c r="W489" t="str">
        <f>IFERROR(IF(INDEX('BD Demog para scores enalazar'!Y$2:'BD Demog para scores enalazar'!Y$3000,MATCH(Formulas!A489,'BD Demog para scores enalazar'!A$2:'BD Demog para scores enalazar'!A$3000,0))=1,"SI","NO"),"")</f>
        <v>NO</v>
      </c>
      <c r="X489" s="9" t="str">
        <f>IFERROR(IF(INDEX('BD Demog para scores enalazar'!AJ$2:'BD Demog para scores enalazar'!AJ$3000,MATCH(Formulas!A489,'BD Demog para scores enalazar'!A$2:'BD Demog para scores enalazar'!A$3000,0))=1,"SI","NO"),"")</f>
        <v>NO</v>
      </c>
      <c r="Y489" cm="1">
        <f t="array" ref="Y489">IF(AND(W489="NO",X489="NO"),_xlfn.IFS('Paraclinicos '!K488&lt;=91,3,'Paraclinicos '!K488&lt;94,2,'Paraclinicos '!K488&lt;96,1,'Paraclinicos '!K488&gt;=96,0),"")</f>
        <v>3</v>
      </c>
      <c r="Z489" t="str" cm="1">
        <f t="array" ref="Z489">IF(OR(W489="SI",X489="SI"),_xlfn.IFS(OR(AND('Paraclinicos '!K488&lt;=83),AND('Paraclinicos '!K488&gt;=97,AA489=2)),3,OR(AND('Paraclinicos '!K488&lt;=86),AND('Paraclinicos '!K488&gt;=94,AA489=2)),2,OR(AND('Paraclinicos '!K488&lt;=88),AND('Paraclinicos '!K488&gt;=92,AA489=2)),1,OR(AND('Paraclinicos '!K488&gt;=88,'Paraclinicos '!K488&lt;=92),AND('Paraclinicos '!K488&gt;=93,AA489=0)),0),"")</f>
        <v/>
      </c>
      <c r="AA489" cm="1">
        <f t="array" ref="AA489">_xlfn.IFS('Paraclinicos '!E488="","",'Paraclinicos '!E488="Oxigeno",2,'Paraclinicos '!E488="Aire",0)</f>
        <v>2</v>
      </c>
    </row>
    <row r="490" spans="1:27" x14ac:dyDescent="0.25">
      <c r="A490">
        <f>'Paraclinicos '!A489</f>
        <v>95</v>
      </c>
      <c r="B490" s="3">
        <f>'Paraclinicos '!R489</f>
        <v>44285</v>
      </c>
      <c r="C490" cm="1">
        <f t="array" ref="C490">_xlfn.IFS('Paraclinicos '!Q489="","",'Paraclinicos '!Q489&gt;60,3,'Paraclinicos '!Q489&lt;=60,1)</f>
        <v>1</v>
      </c>
      <c r="D490" t="str">
        <f>IFERROR(IF(INDEX('BD Demog para scores enalazar'!BC$2:BC$3000,MATCH(Formulas!A490,'BD Demog para scores enalazar'!A$2:A$3000,0))=0,"SI","NO"),"")</f>
        <v>NO</v>
      </c>
      <c r="E490" cm="1">
        <f t="array" ref="E490">_xlfn.IFS(D490="","",D490="SI",4,D490="NO",1)</f>
        <v>1</v>
      </c>
      <c r="F490" cm="1">
        <f t="array" ref="F490">_xlfn.IFS('Paraclinicos '!B489="","",'Paraclinicos '!B489&gt;1,1,'Paraclinicos '!B489&lt;=1,3)</f>
        <v>1</v>
      </c>
      <c r="G490" t="str" cm="1">
        <f t="array" ref="G490">_xlfn.IFS('Paraclinicos '!D489="","",AND('Paraclinicos '!D489&gt;=250,'Paraclinicos '!D489&lt;=500),2,'Paraclinicos '!D489&gt;500,3,'Paraclinicos '!D489&lt;250,1)</f>
        <v/>
      </c>
      <c r="H490" s="50">
        <f t="shared" si="22"/>
        <v>3</v>
      </c>
      <c r="I490" cm="1">
        <f t="array" ref="I490">_xlfn.IFS('Paraclinicos '!Q489="","",'Paraclinicos '!Q489&gt;=65,1,'Paraclinicos '!Q489&lt;65,0)</f>
        <v>0</v>
      </c>
      <c r="J490" cm="1">
        <f t="array" ref="J490">_xlfn.IFS('Paraclinicos '!I489="","",'Paraclinicos '!I489&gt;7,1,'Paraclinicos '!I489&lt;=7,0)</f>
        <v>1</v>
      </c>
      <c r="K490" cm="1">
        <f t="array" ref="K490">_xlfn.IFS('Paraclinicos '!W489="","",'Paraclinicos '!W489&lt;=8,1,'Paraclinicos '!W489&gt;8,0)</f>
        <v>1</v>
      </c>
      <c r="L490" cm="1">
        <f t="array" ref="L490">_xlfn.IFS('Paraclinicos '!S489="","",'Paraclinicos '!S489&gt;=30,1,'Paraclinicos '!S489&lt;30,0)</f>
        <v>0</v>
      </c>
      <c r="M490" cm="1">
        <f t="array" ref="M490">_xlfn.IFS(OR('Paraclinicos '!T489="",'Paraclinicos '!U489=""),"",OR('Paraclinicos '!T489&lt;=90,'Paraclinicos '!U489&lt;=60),1,OR('Paraclinicos '!T489&gt;90,'Paraclinicos '!U489&gt;60),0)</f>
        <v>0</v>
      </c>
      <c r="N490" s="45">
        <f t="shared" si="23"/>
        <v>5</v>
      </c>
      <c r="O490" cm="1">
        <f t="array" ref="O490">_xlfn.IFS(OR('Paraclinicos '!M489="",'Paraclinicos '!N489="",'Paraclinicos '!N489=0),"",'Paraclinicos '!M489/'Paraclinicos '!N489&lt;100,4,'Paraclinicos '!M489/'Paraclinicos '!N489&lt;200,3,'Paraclinicos '!M489/'Paraclinicos '!N489&lt;300,2,'Paraclinicos '!M489/'Paraclinicos '!N489&lt;400,1,'Paraclinicos '!M489/'Paraclinicos '!N489&gt;=400,0)</f>
        <v>2</v>
      </c>
      <c r="P490" cm="1">
        <f t="array" ref="P490">_xlfn.IFS('Paraclinicos '!C489="","",'Paraclinicos '!C489&lt;20,4,'Paraclinicos '!C489&lt;50,3,'Paraclinicos '!C489&lt;100,2,'Paraclinicos '!C489&lt;150,1,'Paraclinicos '!C489&gt;150,0)</f>
        <v>0</v>
      </c>
      <c r="Q490" cm="1">
        <f t="array" ref="Q490">_xlfn.IFS('Paraclinicos '!O489="","",'Paraclinicos '!O489&lt;1.2,0,'Paraclinicos '!O489&lt;2,1,'Paraclinicos '!O489&lt;3.5,2,'Paraclinicos '!O489&lt;5,3,'Paraclinicos '!O489&gt;5,4)</f>
        <v>0</v>
      </c>
      <c r="R490" t="str" cm="1">
        <f t="array" ref="R490">_xlfn.IFS('Paraclinicos '!J489="","",'Paraclinicos '!J489&lt;1.2,0,'Paraclinicos '!J489&lt;2,1,'Paraclinicos '!J489&lt;6,2,'Paraclinicos '!J489&lt;12,3,'Paraclinicos '!J489&gt;=12,4)</f>
        <v/>
      </c>
      <c r="S490" cm="1">
        <f t="array" ref="S490">_xlfn.IFS('Paraclinicos '!Y489="","",'Paraclinicos '!Y489&lt;70,1,'Paraclinicos '!Y489&gt;=70,0)</f>
        <v>0</v>
      </c>
      <c r="T490" cm="1">
        <f t="array" ref="T490">_xlfn.IFS('Paraclinicos '!W489="","",'Paraclinicos '!W489&lt;6,4,'Paraclinicos '!W489&lt;10,3,'Paraclinicos '!W489&lt;13,2,'Paraclinicos '!W489&lt;15,1,'Paraclinicos '!W489=15,0)</f>
        <v>4</v>
      </c>
      <c r="U490" s="54">
        <f t="shared" si="21"/>
        <v>6</v>
      </c>
      <c r="V490" cm="1">
        <f t="array" ref="V490">_xlfn.IFS('Paraclinicos '!S489="","",OR('Paraclinicos '!S489&lt;=8,'Paraclinicos '!S489&gt;=25),3,'Paraclinicos '!S489&lt;12,1,'Paraclinicos '!S489&lt;21,0,'Paraclinicos '!S489&lt;25,2)</f>
        <v>2</v>
      </c>
      <c r="W490" t="str">
        <f>IFERROR(IF(INDEX('BD Demog para scores enalazar'!Y$2:'BD Demog para scores enalazar'!Y$3000,MATCH(Formulas!A490,'BD Demog para scores enalazar'!A$2:'BD Demog para scores enalazar'!A$3000,0))=1,"SI","NO"),"")</f>
        <v>NO</v>
      </c>
      <c r="X490" s="9" t="str">
        <f>IFERROR(IF(INDEX('BD Demog para scores enalazar'!AJ$2:'BD Demog para scores enalazar'!AJ$3000,MATCH(Formulas!A490,'BD Demog para scores enalazar'!A$2:'BD Demog para scores enalazar'!A$3000,0))=1,"SI","NO"),"")</f>
        <v>NO</v>
      </c>
      <c r="Y490" cm="1">
        <f t="array" ref="Y490">IF(AND(W490="NO",X490="NO"),_xlfn.IFS('Paraclinicos '!K489&lt;=91,3,'Paraclinicos '!K489&lt;94,2,'Paraclinicos '!K489&lt;96,1,'Paraclinicos '!K489&gt;=96,0),"")</f>
        <v>3</v>
      </c>
      <c r="Z490" t="str" cm="1">
        <f t="array" ref="Z490">IF(OR(W490="SI",X490="SI"),_xlfn.IFS(OR(AND('Paraclinicos '!K489&lt;=83),AND('Paraclinicos '!K489&gt;=97,AA490=2)),3,OR(AND('Paraclinicos '!K489&lt;=86),AND('Paraclinicos '!K489&gt;=94,AA490=2)),2,OR(AND('Paraclinicos '!K489&lt;=88),AND('Paraclinicos '!K489&gt;=92,AA490=2)),1,OR(AND('Paraclinicos '!K489&gt;=88,'Paraclinicos '!K489&lt;=92),AND('Paraclinicos '!K489&gt;=93,AA490=0)),0),"")</f>
        <v/>
      </c>
      <c r="AA490" cm="1">
        <f t="array" ref="AA490">_xlfn.IFS('Paraclinicos '!E489="","",'Paraclinicos '!E489="Oxigeno",2,'Paraclinicos '!E489="Aire",0)</f>
        <v>2</v>
      </c>
    </row>
    <row r="491" spans="1:27" x14ac:dyDescent="0.25">
      <c r="A491">
        <f>'Paraclinicos '!A490</f>
        <v>95</v>
      </c>
      <c r="B491" s="3">
        <f>'Paraclinicos '!R490</f>
        <v>44285</v>
      </c>
      <c r="C491" cm="1">
        <f t="array" ref="C491">_xlfn.IFS('Paraclinicos '!Q490="","",'Paraclinicos '!Q490&gt;60,3,'Paraclinicos '!Q490&lt;=60,1)</f>
        <v>1</v>
      </c>
      <c r="D491" t="str">
        <f>IFERROR(IF(INDEX('BD Demog para scores enalazar'!BC$2:BC$3000,MATCH(Formulas!A491,'BD Demog para scores enalazar'!A$2:A$3000,0))=0,"SI","NO"),"")</f>
        <v>NO</v>
      </c>
      <c r="E491" cm="1">
        <f t="array" ref="E491">_xlfn.IFS(D491="","",D491="SI",4,D491="NO",1)</f>
        <v>1</v>
      </c>
      <c r="F491" cm="1">
        <f t="array" ref="F491">_xlfn.IFS('Paraclinicos '!B490="","",'Paraclinicos '!B490&gt;1,1,'Paraclinicos '!B490&lt;=1,3)</f>
        <v>1</v>
      </c>
      <c r="G491" t="str" cm="1">
        <f t="array" ref="G491">_xlfn.IFS('Paraclinicos '!D490="","",AND('Paraclinicos '!D490&gt;=250,'Paraclinicos '!D490&lt;=500),2,'Paraclinicos '!D490&gt;500,3,'Paraclinicos '!D490&lt;250,1)</f>
        <v/>
      </c>
      <c r="H491" s="50">
        <f t="shared" si="22"/>
        <v>3</v>
      </c>
      <c r="I491" cm="1">
        <f t="array" ref="I491">_xlfn.IFS('Paraclinicos '!Q490="","",'Paraclinicos '!Q490&gt;=65,1,'Paraclinicos '!Q490&lt;65,0)</f>
        <v>0</v>
      </c>
      <c r="J491" cm="1">
        <f t="array" ref="J491">_xlfn.IFS('Paraclinicos '!I490="","",'Paraclinicos '!I490&gt;7,1,'Paraclinicos '!I490&lt;=7,0)</f>
        <v>1</v>
      </c>
      <c r="K491" cm="1">
        <f t="array" ref="K491">_xlfn.IFS('Paraclinicos '!W490="","",'Paraclinicos '!W490&lt;=8,1,'Paraclinicos '!W490&gt;8,0)</f>
        <v>0</v>
      </c>
      <c r="L491" cm="1">
        <f t="array" ref="L491">_xlfn.IFS('Paraclinicos '!S490="","",'Paraclinicos '!S490&gt;=30,1,'Paraclinicos '!S490&lt;30,0)</f>
        <v>0</v>
      </c>
      <c r="M491" cm="1">
        <f t="array" ref="M491">_xlfn.IFS(OR('Paraclinicos '!T490="",'Paraclinicos '!U490=""),"",OR('Paraclinicos '!T490&lt;=90,'Paraclinicos '!U490&lt;=60),1,OR('Paraclinicos '!T490&gt;90,'Paraclinicos '!U490&gt;60),0)</f>
        <v>0</v>
      </c>
      <c r="N491" s="45">
        <f t="shared" si="23"/>
        <v>3</v>
      </c>
      <c r="O491" cm="1">
        <f t="array" ref="O491">_xlfn.IFS(OR('Paraclinicos '!M490="",'Paraclinicos '!N490="",'Paraclinicos '!N490=0),"",'Paraclinicos '!M490/'Paraclinicos '!N490&lt;100,4,'Paraclinicos '!M490/'Paraclinicos '!N490&lt;200,3,'Paraclinicos '!M490/'Paraclinicos '!N490&lt;300,2,'Paraclinicos '!M490/'Paraclinicos '!N490&lt;400,1,'Paraclinicos '!M490/'Paraclinicos '!N490&gt;=400,0)</f>
        <v>3</v>
      </c>
      <c r="P491" cm="1">
        <f t="array" ref="P491">_xlfn.IFS('Paraclinicos '!C490="","",'Paraclinicos '!C490&lt;20,4,'Paraclinicos '!C490&lt;50,3,'Paraclinicos '!C490&lt;100,2,'Paraclinicos '!C490&lt;150,1,'Paraclinicos '!C490&gt;150,0)</f>
        <v>0</v>
      </c>
      <c r="Q491" cm="1">
        <f t="array" ref="Q491">_xlfn.IFS('Paraclinicos '!O490="","",'Paraclinicos '!O490&lt;1.2,0,'Paraclinicos '!O490&lt;2,1,'Paraclinicos '!O490&lt;3.5,2,'Paraclinicos '!O490&lt;5,3,'Paraclinicos '!O490&gt;5,4)</f>
        <v>0</v>
      </c>
      <c r="R491" cm="1">
        <f t="array" ref="R491">_xlfn.IFS('Paraclinicos '!J490="","",'Paraclinicos '!J490&lt;1.2,0,'Paraclinicos '!J490&lt;2,1,'Paraclinicos '!J490&lt;6,2,'Paraclinicos '!J490&lt;12,3,'Paraclinicos '!J490&gt;=12,4)</f>
        <v>1</v>
      </c>
      <c r="S491" cm="1">
        <f t="array" ref="S491">_xlfn.IFS('Paraclinicos '!Y490="","",'Paraclinicos '!Y490&lt;70,1,'Paraclinicos '!Y490&gt;=70,0)</f>
        <v>0</v>
      </c>
      <c r="T491" cm="1">
        <f t="array" ref="T491">_xlfn.IFS('Paraclinicos '!W490="","",'Paraclinicos '!W490&lt;6,4,'Paraclinicos '!W490&lt;10,3,'Paraclinicos '!W490&lt;13,2,'Paraclinicos '!W490&lt;15,1,'Paraclinicos '!W490=15,0)</f>
        <v>2</v>
      </c>
      <c r="U491" s="54">
        <f t="shared" si="21"/>
        <v>6</v>
      </c>
      <c r="V491" cm="1">
        <f t="array" ref="V491">_xlfn.IFS('Paraclinicos '!S490="","",OR('Paraclinicos '!S490&lt;=8,'Paraclinicos '!S490&gt;=25),3,'Paraclinicos '!S490&lt;12,1,'Paraclinicos '!S490&lt;21,0,'Paraclinicos '!S490&lt;25,2)</f>
        <v>2</v>
      </c>
      <c r="W491" t="str">
        <f>IFERROR(IF(INDEX('BD Demog para scores enalazar'!Y$2:'BD Demog para scores enalazar'!Y$3000,MATCH(Formulas!A491,'BD Demog para scores enalazar'!A$2:'BD Demog para scores enalazar'!A$3000,0))=1,"SI","NO"),"")</f>
        <v>NO</v>
      </c>
      <c r="X491" s="9" t="str">
        <f>IFERROR(IF(INDEX('BD Demog para scores enalazar'!AJ$2:'BD Demog para scores enalazar'!AJ$3000,MATCH(Formulas!A491,'BD Demog para scores enalazar'!A$2:'BD Demog para scores enalazar'!A$3000,0))=1,"SI","NO"),"")</f>
        <v>NO</v>
      </c>
      <c r="Y491" cm="1">
        <f t="array" ref="Y491">IF(AND(W491="NO",X491="NO"),_xlfn.IFS('Paraclinicos '!K490&lt;=91,3,'Paraclinicos '!K490&lt;94,2,'Paraclinicos '!K490&lt;96,1,'Paraclinicos '!K490&gt;=96,0),"")</f>
        <v>3</v>
      </c>
      <c r="Z491" t="str" cm="1">
        <f t="array" ref="Z491">IF(OR(W491="SI",X491="SI"),_xlfn.IFS(OR(AND('Paraclinicos '!K490&lt;=83),AND('Paraclinicos '!K490&gt;=97,AA491=2)),3,OR(AND('Paraclinicos '!K490&lt;=86),AND('Paraclinicos '!K490&gt;=94,AA491=2)),2,OR(AND('Paraclinicos '!K490&lt;=88),AND('Paraclinicos '!K490&gt;=92,AA491=2)),1,OR(AND('Paraclinicos '!K490&gt;=88,'Paraclinicos '!K490&lt;=92),AND('Paraclinicos '!K490&gt;=93,AA491=0)),0),"")</f>
        <v/>
      </c>
      <c r="AA491" cm="1">
        <f t="array" ref="AA491">_xlfn.IFS('Paraclinicos '!E490="","",'Paraclinicos '!E490="Oxigeno",2,'Paraclinicos '!E490="Aire",0)</f>
        <v>2</v>
      </c>
    </row>
    <row r="492" spans="1:27" x14ac:dyDescent="0.25">
      <c r="A492">
        <f>'Paraclinicos '!A491</f>
        <v>95</v>
      </c>
      <c r="B492" s="3">
        <f>'Paraclinicos '!R491</f>
        <v>44287</v>
      </c>
      <c r="C492" cm="1">
        <f t="array" ref="C492">_xlfn.IFS('Paraclinicos '!Q491="","",'Paraclinicos '!Q491&gt;60,3,'Paraclinicos '!Q491&lt;=60,1)</f>
        <v>1</v>
      </c>
      <c r="D492" t="str">
        <f>IFERROR(IF(INDEX('BD Demog para scores enalazar'!BC$2:BC$3000,MATCH(Formulas!A492,'BD Demog para scores enalazar'!A$2:A$3000,0))=0,"SI","NO"),"")</f>
        <v>NO</v>
      </c>
      <c r="E492" cm="1">
        <f t="array" ref="E492">_xlfn.IFS(D492="","",D492="SI",4,D492="NO",1)</f>
        <v>1</v>
      </c>
      <c r="F492" cm="1">
        <f t="array" ref="F492">_xlfn.IFS('Paraclinicos '!B491="","",'Paraclinicos '!B491&gt;1,1,'Paraclinicos '!B491&lt;=1,3)</f>
        <v>1</v>
      </c>
      <c r="G492" cm="1">
        <f t="array" ref="G492">_xlfn.IFS('Paraclinicos '!D491="","",AND('Paraclinicos '!D491&gt;=250,'Paraclinicos '!D491&lt;=500),2,'Paraclinicos '!D491&gt;500,3,'Paraclinicos '!D491&lt;250,1)</f>
        <v>2</v>
      </c>
      <c r="H492" s="50">
        <f t="shared" si="22"/>
        <v>5</v>
      </c>
      <c r="I492" cm="1">
        <f t="array" ref="I492">_xlfn.IFS('Paraclinicos '!Q491="","",'Paraclinicos '!Q491&gt;=65,1,'Paraclinicos '!Q491&lt;65,0)</f>
        <v>0</v>
      </c>
      <c r="J492" cm="1">
        <f t="array" ref="J492">_xlfn.IFS('Paraclinicos '!I491="","",'Paraclinicos '!I491&gt;7,1,'Paraclinicos '!I491&lt;=7,0)</f>
        <v>1</v>
      </c>
      <c r="K492" cm="1">
        <f t="array" ref="K492">_xlfn.IFS('Paraclinicos '!W491="","",'Paraclinicos '!W491&lt;=8,1,'Paraclinicos '!W491&gt;8,0)</f>
        <v>1</v>
      </c>
      <c r="L492" cm="1">
        <f t="array" ref="L492">_xlfn.IFS('Paraclinicos '!S491="","",'Paraclinicos '!S491&gt;=30,1,'Paraclinicos '!S491&lt;30,0)</f>
        <v>0</v>
      </c>
      <c r="M492" cm="1">
        <f t="array" ref="M492">_xlfn.IFS(OR('Paraclinicos '!T491="",'Paraclinicos '!U491=""),"",OR('Paraclinicos '!T491&lt;=90,'Paraclinicos '!U491&lt;=60),1,OR('Paraclinicos '!T491&gt;90,'Paraclinicos '!U491&gt;60),0)</f>
        <v>0</v>
      </c>
      <c r="N492" s="45">
        <f t="shared" si="23"/>
        <v>3</v>
      </c>
      <c r="O492" cm="1">
        <f t="array" ref="O492">_xlfn.IFS(OR('Paraclinicos '!M491="",'Paraclinicos '!N491="",'Paraclinicos '!N491=0),"",'Paraclinicos '!M491/'Paraclinicos '!N491&lt;100,4,'Paraclinicos '!M491/'Paraclinicos '!N491&lt;200,3,'Paraclinicos '!M491/'Paraclinicos '!N491&lt;300,2,'Paraclinicos '!M491/'Paraclinicos '!N491&lt;400,1,'Paraclinicos '!M491/'Paraclinicos '!N491&gt;=400,0)</f>
        <v>2</v>
      </c>
      <c r="P492" cm="1">
        <f t="array" ref="P492">_xlfn.IFS('Paraclinicos '!C491="","",'Paraclinicos '!C491&lt;20,4,'Paraclinicos '!C491&lt;50,3,'Paraclinicos '!C491&lt;100,2,'Paraclinicos '!C491&lt;150,1,'Paraclinicos '!C491&gt;150,0)</f>
        <v>0</v>
      </c>
      <c r="Q492" cm="1">
        <f t="array" ref="Q492">_xlfn.IFS('Paraclinicos '!O491="","",'Paraclinicos '!O491&lt;1.2,0,'Paraclinicos '!O491&lt;2,1,'Paraclinicos '!O491&lt;3.5,2,'Paraclinicos '!O491&lt;5,3,'Paraclinicos '!O491&gt;5,4)</f>
        <v>0</v>
      </c>
      <c r="R492" cm="1">
        <f t="array" ref="R492">_xlfn.IFS('Paraclinicos '!J491="","",'Paraclinicos '!J491&lt;1.2,0,'Paraclinicos '!J491&lt;2,1,'Paraclinicos '!J491&lt;6,2,'Paraclinicos '!J491&lt;12,3,'Paraclinicos '!J491&gt;=12,4)</f>
        <v>0</v>
      </c>
      <c r="S492" cm="1">
        <f t="array" ref="S492">_xlfn.IFS('Paraclinicos '!Y491="","",'Paraclinicos '!Y491&lt;70,1,'Paraclinicos '!Y491&gt;=70,0)</f>
        <v>0</v>
      </c>
      <c r="T492" cm="1">
        <f t="array" ref="T492">_xlfn.IFS('Paraclinicos '!W491="","",'Paraclinicos '!W491&lt;6,4,'Paraclinicos '!W491&lt;10,3,'Paraclinicos '!W491&lt;13,2,'Paraclinicos '!W491&lt;15,1,'Paraclinicos '!W491=15,0)</f>
        <v>4</v>
      </c>
      <c r="U492" s="54">
        <f t="shared" si="21"/>
        <v>6</v>
      </c>
      <c r="V492" cm="1">
        <f t="array" ref="V492">_xlfn.IFS('Paraclinicos '!S491="","",OR('Paraclinicos '!S491&lt;=8,'Paraclinicos '!S491&gt;=25),3,'Paraclinicos '!S491&lt;12,1,'Paraclinicos '!S491&lt;21,0,'Paraclinicos '!S491&lt;25,2)</f>
        <v>2</v>
      </c>
      <c r="W492" t="str">
        <f>IFERROR(IF(INDEX('BD Demog para scores enalazar'!Y$2:'BD Demog para scores enalazar'!Y$3000,MATCH(Formulas!A492,'BD Demog para scores enalazar'!A$2:'BD Demog para scores enalazar'!A$3000,0))=1,"SI","NO"),"")</f>
        <v>NO</v>
      </c>
      <c r="X492" s="9" t="str">
        <f>IFERROR(IF(INDEX('BD Demog para scores enalazar'!AJ$2:'BD Demog para scores enalazar'!AJ$3000,MATCH(Formulas!A492,'BD Demog para scores enalazar'!A$2:'BD Demog para scores enalazar'!A$3000,0))=1,"SI","NO"),"")</f>
        <v>NO</v>
      </c>
      <c r="Y492" cm="1">
        <f t="array" ref="Y492">IF(AND(W492="NO",X492="NO"),_xlfn.IFS('Paraclinicos '!K491&lt;=91,3,'Paraclinicos '!K491&lt;94,2,'Paraclinicos '!K491&lt;96,1,'Paraclinicos '!K491&gt;=96,0),"")</f>
        <v>3</v>
      </c>
      <c r="Z492" t="str" cm="1">
        <f t="array" ref="Z492">IF(OR(W492="SI",X492="SI"),_xlfn.IFS(OR(AND('Paraclinicos '!K491&lt;=83),AND('Paraclinicos '!K491&gt;=97,AA492=2)),3,OR(AND('Paraclinicos '!K491&lt;=86),AND('Paraclinicos '!K491&gt;=94,AA492=2)),2,OR(AND('Paraclinicos '!K491&lt;=88),AND('Paraclinicos '!K491&gt;=92,AA492=2)),1,OR(AND('Paraclinicos '!K491&gt;=88,'Paraclinicos '!K491&lt;=92),AND('Paraclinicos '!K491&gt;=93,AA492=0)),0),"")</f>
        <v/>
      </c>
      <c r="AA492" cm="1">
        <f t="array" ref="AA492">_xlfn.IFS('Paraclinicos '!E491="","",'Paraclinicos '!E491="Oxigeno",2,'Paraclinicos '!E491="Aire",0)</f>
        <v>2</v>
      </c>
    </row>
    <row r="493" spans="1:27" x14ac:dyDescent="0.25">
      <c r="A493">
        <f>'Paraclinicos '!A492</f>
        <v>95</v>
      </c>
      <c r="B493" s="3">
        <f>'Paraclinicos '!R492</f>
        <v>44289</v>
      </c>
      <c r="C493" cm="1">
        <f t="array" ref="C493">_xlfn.IFS('Paraclinicos '!Q492="","",'Paraclinicos '!Q492&gt;60,3,'Paraclinicos '!Q492&lt;=60,1)</f>
        <v>1</v>
      </c>
      <c r="D493" t="str">
        <f>IFERROR(IF(INDEX('BD Demog para scores enalazar'!BC$2:BC$3000,MATCH(Formulas!A493,'BD Demog para scores enalazar'!A$2:A$3000,0))=0,"SI","NO"),"")</f>
        <v>NO</v>
      </c>
      <c r="E493" cm="1">
        <f t="array" ref="E493">_xlfn.IFS(D493="","",D493="SI",4,D493="NO",1)</f>
        <v>1</v>
      </c>
      <c r="F493" cm="1">
        <f t="array" ref="F493">_xlfn.IFS('Paraclinicos '!B492="","",'Paraclinicos '!B492&gt;1,1,'Paraclinicos '!B492&lt;=1,3)</f>
        <v>1</v>
      </c>
      <c r="G493" t="str" cm="1">
        <f t="array" ref="G493">_xlfn.IFS('Paraclinicos '!D492="","",AND('Paraclinicos '!D492&gt;=250,'Paraclinicos '!D492&lt;=500),2,'Paraclinicos '!D492&gt;500,3,'Paraclinicos '!D492&lt;250,1)</f>
        <v/>
      </c>
      <c r="H493" s="50">
        <f t="shared" si="22"/>
        <v>3</v>
      </c>
      <c r="I493" cm="1">
        <f t="array" ref="I493">_xlfn.IFS('Paraclinicos '!Q492="","",'Paraclinicos '!Q492&gt;=65,1,'Paraclinicos '!Q492&lt;65,0)</f>
        <v>0</v>
      </c>
      <c r="J493" cm="1">
        <f t="array" ref="J493">_xlfn.IFS('Paraclinicos '!I492="","",'Paraclinicos '!I492&gt;7,1,'Paraclinicos '!I492&lt;=7,0)</f>
        <v>1</v>
      </c>
      <c r="K493" cm="1">
        <f t="array" ref="K493">_xlfn.IFS('Paraclinicos '!W492="","",'Paraclinicos '!W492&lt;=8,1,'Paraclinicos '!W492&gt;8,0)</f>
        <v>1</v>
      </c>
      <c r="L493" cm="1">
        <f t="array" ref="L493">_xlfn.IFS('Paraclinicos '!S492="","",'Paraclinicos '!S492&gt;=30,1,'Paraclinicos '!S492&lt;30,0)</f>
        <v>0</v>
      </c>
      <c r="M493" cm="1">
        <f t="array" ref="M493">_xlfn.IFS(OR('Paraclinicos '!T492="",'Paraclinicos '!U492=""),"",OR('Paraclinicos '!T492&lt;=90,'Paraclinicos '!U492&lt;=60),1,OR('Paraclinicos '!T492&gt;90,'Paraclinicos '!U492&gt;60),0)</f>
        <v>0</v>
      </c>
      <c r="N493" s="45">
        <f t="shared" si="23"/>
        <v>4</v>
      </c>
      <c r="O493" cm="1">
        <f t="array" ref="O493">_xlfn.IFS(OR('Paraclinicos '!M492="",'Paraclinicos '!N492="",'Paraclinicos '!N492=0),"",'Paraclinicos '!M492/'Paraclinicos '!N492&lt;100,4,'Paraclinicos '!M492/'Paraclinicos '!N492&lt;200,3,'Paraclinicos '!M492/'Paraclinicos '!N492&lt;300,2,'Paraclinicos '!M492/'Paraclinicos '!N492&lt;400,1,'Paraclinicos '!M492/'Paraclinicos '!N492&gt;=400,0)</f>
        <v>3</v>
      </c>
      <c r="P493" cm="1">
        <f t="array" ref="P493">_xlfn.IFS('Paraclinicos '!C492="","",'Paraclinicos '!C492&lt;20,4,'Paraclinicos '!C492&lt;50,3,'Paraclinicos '!C492&lt;100,2,'Paraclinicos '!C492&lt;150,1,'Paraclinicos '!C492&gt;150,0)</f>
        <v>0</v>
      </c>
      <c r="Q493" cm="1">
        <f t="array" ref="Q493">_xlfn.IFS('Paraclinicos '!O492="","",'Paraclinicos '!O492&lt;1.2,0,'Paraclinicos '!O492&lt;2,1,'Paraclinicos '!O492&lt;3.5,2,'Paraclinicos '!O492&lt;5,3,'Paraclinicos '!O492&gt;5,4)</f>
        <v>0</v>
      </c>
      <c r="R493" t="str" cm="1">
        <f t="array" ref="R493">_xlfn.IFS('Paraclinicos '!J492="","",'Paraclinicos '!J492&lt;1.2,0,'Paraclinicos '!J492&lt;2,1,'Paraclinicos '!J492&lt;6,2,'Paraclinicos '!J492&lt;12,3,'Paraclinicos '!J492&gt;=12,4)</f>
        <v/>
      </c>
      <c r="S493" cm="1">
        <f t="array" ref="S493">_xlfn.IFS('Paraclinicos '!Y492="","",'Paraclinicos '!Y492&lt;70,1,'Paraclinicos '!Y492&gt;=70,0)</f>
        <v>0</v>
      </c>
      <c r="T493" cm="1">
        <f t="array" ref="T493">_xlfn.IFS('Paraclinicos '!W492="","",'Paraclinicos '!W492&lt;6,4,'Paraclinicos '!W492&lt;10,3,'Paraclinicos '!W492&lt;13,2,'Paraclinicos '!W492&lt;15,1,'Paraclinicos '!W492=15,0)</f>
        <v>4</v>
      </c>
      <c r="U493" s="54">
        <f t="shared" si="21"/>
        <v>7</v>
      </c>
      <c r="V493" cm="1">
        <f t="array" ref="V493">_xlfn.IFS('Paraclinicos '!S492="","",OR('Paraclinicos '!S492&lt;=8,'Paraclinicos '!S492&gt;=25),3,'Paraclinicos '!S492&lt;12,1,'Paraclinicos '!S492&lt;21,0,'Paraclinicos '!S492&lt;25,2)</f>
        <v>0</v>
      </c>
      <c r="W493" t="str">
        <f>IFERROR(IF(INDEX('BD Demog para scores enalazar'!Y$2:'BD Demog para scores enalazar'!Y$3000,MATCH(Formulas!A493,'BD Demog para scores enalazar'!A$2:'BD Demog para scores enalazar'!A$3000,0))=1,"SI","NO"),"")</f>
        <v>NO</v>
      </c>
      <c r="X493" s="9" t="str">
        <f>IFERROR(IF(INDEX('BD Demog para scores enalazar'!AJ$2:'BD Demog para scores enalazar'!AJ$3000,MATCH(Formulas!A493,'BD Demog para scores enalazar'!A$2:'BD Demog para scores enalazar'!A$3000,0))=1,"SI","NO"),"")</f>
        <v>NO</v>
      </c>
      <c r="Y493" cm="1">
        <f t="array" ref="Y493">IF(AND(W493="NO",X493="NO"),_xlfn.IFS('Paraclinicos '!K492&lt;=91,3,'Paraclinicos '!K492&lt;94,2,'Paraclinicos '!K492&lt;96,1,'Paraclinicos '!K492&gt;=96,0),"")</f>
        <v>3</v>
      </c>
      <c r="Z493" t="str" cm="1">
        <f t="array" ref="Z493">IF(OR(W493="SI",X493="SI"),_xlfn.IFS(OR(AND('Paraclinicos '!K492&lt;=83),AND('Paraclinicos '!K492&gt;=97,AA493=2)),3,OR(AND('Paraclinicos '!K492&lt;=86),AND('Paraclinicos '!K492&gt;=94,AA493=2)),2,OR(AND('Paraclinicos '!K492&lt;=88),AND('Paraclinicos '!K492&gt;=92,AA493=2)),1,OR(AND('Paraclinicos '!K492&gt;=88,'Paraclinicos '!K492&lt;=92),AND('Paraclinicos '!K492&gt;=93,AA493=0)),0),"")</f>
        <v/>
      </c>
      <c r="AA493" cm="1">
        <f t="array" ref="AA493">_xlfn.IFS('Paraclinicos '!E492="","",'Paraclinicos '!E492="Oxigeno",2,'Paraclinicos '!E492="Aire",0)</f>
        <v>2</v>
      </c>
    </row>
    <row r="494" spans="1:27" x14ac:dyDescent="0.25">
      <c r="A494">
        <f>'Paraclinicos '!A493</f>
        <v>95</v>
      </c>
      <c r="B494" s="3">
        <f>'Paraclinicos '!R493</f>
        <v>44290</v>
      </c>
      <c r="C494" cm="1">
        <f t="array" ref="C494">_xlfn.IFS('Paraclinicos '!Q493="","",'Paraclinicos '!Q493&gt;60,3,'Paraclinicos '!Q493&lt;=60,1)</f>
        <v>1</v>
      </c>
      <c r="D494" t="str">
        <f>IFERROR(IF(INDEX('BD Demog para scores enalazar'!BC$2:BC$3000,MATCH(Formulas!A494,'BD Demog para scores enalazar'!A$2:A$3000,0))=0,"SI","NO"),"")</f>
        <v>NO</v>
      </c>
      <c r="E494" cm="1">
        <f t="array" ref="E494">_xlfn.IFS(D494="","",D494="SI",4,D494="NO",1)</f>
        <v>1</v>
      </c>
      <c r="F494" t="str" cm="1">
        <f t="array" ref="F494">_xlfn.IFS('Paraclinicos '!B493="","",'Paraclinicos '!B493&gt;1,1,'Paraclinicos '!B493&lt;=1,3)</f>
        <v/>
      </c>
      <c r="G494" t="str" cm="1">
        <f t="array" ref="G494">_xlfn.IFS('Paraclinicos '!D493="","",AND('Paraclinicos '!D493&gt;=250,'Paraclinicos '!D493&lt;=500),2,'Paraclinicos '!D493&gt;500,3,'Paraclinicos '!D493&lt;250,1)</f>
        <v/>
      </c>
      <c r="H494" s="50">
        <f t="shared" si="22"/>
        <v>2</v>
      </c>
      <c r="I494" cm="1">
        <f t="array" ref="I494">_xlfn.IFS('Paraclinicos '!Q493="","",'Paraclinicos '!Q493&gt;=65,1,'Paraclinicos '!Q493&lt;65,0)</f>
        <v>0</v>
      </c>
      <c r="J494" cm="1">
        <f t="array" ref="J494">_xlfn.IFS('Paraclinicos '!I493="","",'Paraclinicos '!I493&gt;7,1,'Paraclinicos '!I493&lt;=7,0)</f>
        <v>1</v>
      </c>
      <c r="K494" cm="1">
        <f t="array" ref="K494">_xlfn.IFS('Paraclinicos '!W493="","",'Paraclinicos '!W493&lt;=8,1,'Paraclinicos '!W493&gt;8,0)</f>
        <v>0</v>
      </c>
      <c r="L494" cm="1">
        <f t="array" ref="L494">_xlfn.IFS('Paraclinicos '!S493="","",'Paraclinicos '!S493&gt;=30,1,'Paraclinicos '!S493&lt;30,0)</f>
        <v>0</v>
      </c>
      <c r="M494" cm="1">
        <f t="array" ref="M494">_xlfn.IFS(OR('Paraclinicos '!T493="",'Paraclinicos '!U493=""),"",OR('Paraclinicos '!T493&lt;=90,'Paraclinicos '!U493&lt;=60),1,OR('Paraclinicos '!T493&gt;90,'Paraclinicos '!U493&gt;60),0)</f>
        <v>0</v>
      </c>
      <c r="N494" s="45">
        <f t="shared" si="23"/>
        <v>3</v>
      </c>
      <c r="O494" cm="1">
        <f t="array" ref="O494">_xlfn.IFS(OR('Paraclinicos '!M493="",'Paraclinicos '!N493="",'Paraclinicos '!N493=0),"",'Paraclinicos '!M493/'Paraclinicos '!N493&lt;100,4,'Paraclinicos '!M493/'Paraclinicos '!N493&lt;200,3,'Paraclinicos '!M493/'Paraclinicos '!N493&lt;300,2,'Paraclinicos '!M493/'Paraclinicos '!N493&lt;400,1,'Paraclinicos '!M493/'Paraclinicos '!N493&gt;=400,0)</f>
        <v>1</v>
      </c>
      <c r="P494" t="str" cm="1">
        <f t="array" ref="P494">_xlfn.IFS('Paraclinicos '!C493="","",'Paraclinicos '!C493&lt;20,4,'Paraclinicos '!C493&lt;50,3,'Paraclinicos '!C493&lt;100,2,'Paraclinicos '!C493&lt;150,1,'Paraclinicos '!C493&gt;150,0)</f>
        <v/>
      </c>
      <c r="Q494" cm="1">
        <f t="array" ref="Q494">_xlfn.IFS('Paraclinicos '!O493="","",'Paraclinicos '!O493&lt;1.2,0,'Paraclinicos '!O493&lt;2,1,'Paraclinicos '!O493&lt;3.5,2,'Paraclinicos '!O493&lt;5,3,'Paraclinicos '!O493&gt;5,4)</f>
        <v>0</v>
      </c>
      <c r="R494" t="str" cm="1">
        <f t="array" ref="R494">_xlfn.IFS('Paraclinicos '!J493="","",'Paraclinicos '!J493&lt;1.2,0,'Paraclinicos '!J493&lt;2,1,'Paraclinicos '!J493&lt;6,2,'Paraclinicos '!J493&lt;12,3,'Paraclinicos '!J493&gt;=12,4)</f>
        <v/>
      </c>
      <c r="S494" cm="1">
        <f t="array" ref="S494">_xlfn.IFS('Paraclinicos '!Y493="","",'Paraclinicos '!Y493&lt;70,1,'Paraclinicos '!Y493&gt;=70,0)</f>
        <v>0</v>
      </c>
      <c r="T494" cm="1">
        <f t="array" ref="T494">_xlfn.IFS('Paraclinicos '!W493="","",'Paraclinicos '!W493&lt;6,4,'Paraclinicos '!W493&lt;10,3,'Paraclinicos '!W493&lt;13,2,'Paraclinicos '!W493&lt;15,1,'Paraclinicos '!W493=15,0)</f>
        <v>2</v>
      </c>
      <c r="U494" s="54">
        <f t="shared" si="21"/>
        <v>3</v>
      </c>
      <c r="V494" cm="1">
        <f t="array" ref="V494">_xlfn.IFS('Paraclinicos '!S493="","",OR('Paraclinicos '!S493&lt;=8,'Paraclinicos '!S493&gt;=25),3,'Paraclinicos '!S493&lt;12,1,'Paraclinicos '!S493&lt;21,0,'Paraclinicos '!S493&lt;25,2)</f>
        <v>0</v>
      </c>
      <c r="W494" t="str">
        <f>IFERROR(IF(INDEX('BD Demog para scores enalazar'!Y$2:'BD Demog para scores enalazar'!Y$3000,MATCH(Formulas!A494,'BD Demog para scores enalazar'!A$2:'BD Demog para scores enalazar'!A$3000,0))=1,"SI","NO"),"")</f>
        <v>NO</v>
      </c>
      <c r="X494" s="9" t="str">
        <f>IFERROR(IF(INDEX('BD Demog para scores enalazar'!AJ$2:'BD Demog para scores enalazar'!AJ$3000,MATCH(Formulas!A494,'BD Demog para scores enalazar'!A$2:'BD Demog para scores enalazar'!A$3000,0))=1,"SI","NO"),"")</f>
        <v>NO</v>
      </c>
      <c r="Y494" cm="1">
        <f t="array" ref="Y494">IF(AND(W494="NO",X494="NO"),_xlfn.IFS('Paraclinicos '!K493&lt;=91,3,'Paraclinicos '!K493&lt;94,2,'Paraclinicos '!K493&lt;96,1,'Paraclinicos '!K493&gt;=96,0),"")</f>
        <v>2</v>
      </c>
      <c r="Z494" t="str" cm="1">
        <f t="array" ref="Z494">IF(OR(W494="SI",X494="SI"),_xlfn.IFS(OR(AND('Paraclinicos '!K493&lt;=83),AND('Paraclinicos '!K493&gt;=97,AA494=2)),3,OR(AND('Paraclinicos '!K493&lt;=86),AND('Paraclinicos '!K493&gt;=94,AA494=2)),2,OR(AND('Paraclinicos '!K493&lt;=88),AND('Paraclinicos '!K493&gt;=92,AA494=2)),1,OR(AND('Paraclinicos '!K493&gt;=88,'Paraclinicos '!K493&lt;=92),AND('Paraclinicos '!K493&gt;=93,AA494=0)),0),"")</f>
        <v/>
      </c>
      <c r="AA494" cm="1">
        <f t="array" ref="AA494">_xlfn.IFS('Paraclinicos '!E493="","",'Paraclinicos '!E493="Oxigeno",2,'Paraclinicos '!E493="Aire",0)</f>
        <v>2</v>
      </c>
    </row>
    <row r="495" spans="1:27" x14ac:dyDescent="0.25">
      <c r="A495">
        <f>'Paraclinicos '!A494</f>
        <v>95</v>
      </c>
      <c r="B495" s="3">
        <f>'Paraclinicos '!R494</f>
        <v>44291</v>
      </c>
      <c r="C495" cm="1">
        <f t="array" ref="C495">_xlfn.IFS('Paraclinicos '!Q494="","",'Paraclinicos '!Q494&gt;60,3,'Paraclinicos '!Q494&lt;=60,1)</f>
        <v>1</v>
      </c>
      <c r="D495" t="str">
        <f>IFERROR(IF(INDEX('BD Demog para scores enalazar'!BC$2:BC$3000,MATCH(Formulas!A495,'BD Demog para scores enalazar'!A$2:A$3000,0))=0,"SI","NO"),"")</f>
        <v>NO</v>
      </c>
      <c r="E495" cm="1">
        <f t="array" ref="E495">_xlfn.IFS(D495="","",D495="SI",4,D495="NO",1)</f>
        <v>1</v>
      </c>
      <c r="F495" cm="1">
        <f t="array" ref="F495">_xlfn.IFS('Paraclinicos '!B494="","",'Paraclinicos '!B494&gt;1,1,'Paraclinicos '!B494&lt;=1,3)</f>
        <v>1</v>
      </c>
      <c r="G495" t="str" cm="1">
        <f t="array" ref="G495">_xlfn.IFS('Paraclinicos '!D494="","",AND('Paraclinicos '!D494&gt;=250,'Paraclinicos '!D494&lt;=500),2,'Paraclinicos '!D494&gt;500,3,'Paraclinicos '!D494&lt;250,1)</f>
        <v/>
      </c>
      <c r="H495" s="50">
        <f t="shared" si="22"/>
        <v>3</v>
      </c>
      <c r="I495" cm="1">
        <f t="array" ref="I495">_xlfn.IFS('Paraclinicos '!Q494="","",'Paraclinicos '!Q494&gt;=65,1,'Paraclinicos '!Q494&lt;65,0)</f>
        <v>0</v>
      </c>
      <c r="J495" cm="1">
        <f t="array" ref="J495">_xlfn.IFS('Paraclinicos '!I494="","",'Paraclinicos '!I494&gt;7,1,'Paraclinicos '!I494&lt;=7,0)</f>
        <v>1</v>
      </c>
      <c r="K495" cm="1">
        <f t="array" ref="K495">_xlfn.IFS('Paraclinicos '!W494="","",'Paraclinicos '!W494&lt;=8,1,'Paraclinicos '!W494&gt;8,0)</f>
        <v>0</v>
      </c>
      <c r="L495" cm="1">
        <f t="array" ref="L495">_xlfn.IFS('Paraclinicos '!S494="","",'Paraclinicos '!S494&gt;=30,1,'Paraclinicos '!S494&lt;30,0)</f>
        <v>1</v>
      </c>
      <c r="M495" cm="1">
        <f t="array" ref="M495">_xlfn.IFS(OR('Paraclinicos '!T494="",'Paraclinicos '!U494=""),"",OR('Paraclinicos '!T494&lt;=90,'Paraclinicos '!U494&lt;=60),1,OR('Paraclinicos '!T494&gt;90,'Paraclinicos '!U494&gt;60),0)</f>
        <v>0</v>
      </c>
      <c r="N495" s="45">
        <f t="shared" si="23"/>
        <v>3</v>
      </c>
      <c r="O495" cm="1">
        <f t="array" ref="O495">_xlfn.IFS(OR('Paraclinicos '!M494="",'Paraclinicos '!N494="",'Paraclinicos '!N494=0),"",'Paraclinicos '!M494/'Paraclinicos '!N494&lt;100,4,'Paraclinicos '!M494/'Paraclinicos '!N494&lt;200,3,'Paraclinicos '!M494/'Paraclinicos '!N494&lt;300,2,'Paraclinicos '!M494/'Paraclinicos '!N494&lt;400,1,'Paraclinicos '!M494/'Paraclinicos '!N494&gt;=400,0)</f>
        <v>3</v>
      </c>
      <c r="P495" cm="1">
        <f t="array" ref="P495">_xlfn.IFS('Paraclinicos '!C494="","",'Paraclinicos '!C494&lt;20,4,'Paraclinicos '!C494&lt;50,3,'Paraclinicos '!C494&lt;100,2,'Paraclinicos '!C494&lt;150,1,'Paraclinicos '!C494&gt;150,0)</f>
        <v>0</v>
      </c>
      <c r="Q495" cm="1">
        <f t="array" ref="Q495">_xlfn.IFS('Paraclinicos '!O494="","",'Paraclinicos '!O494&lt;1.2,0,'Paraclinicos '!O494&lt;2,1,'Paraclinicos '!O494&lt;3.5,2,'Paraclinicos '!O494&lt;5,3,'Paraclinicos '!O494&gt;5,4)</f>
        <v>0</v>
      </c>
      <c r="R495" t="str" cm="1">
        <f t="array" ref="R495">_xlfn.IFS('Paraclinicos '!J494="","",'Paraclinicos '!J494&lt;1.2,0,'Paraclinicos '!J494&lt;2,1,'Paraclinicos '!J494&lt;6,2,'Paraclinicos '!J494&lt;12,3,'Paraclinicos '!J494&gt;=12,4)</f>
        <v/>
      </c>
      <c r="S495" cm="1">
        <f t="array" ref="S495">_xlfn.IFS('Paraclinicos '!Y494="","",'Paraclinicos '!Y494&lt;70,1,'Paraclinicos '!Y494&gt;=70,0)</f>
        <v>0</v>
      </c>
      <c r="T495" cm="1">
        <f t="array" ref="T495">_xlfn.IFS('Paraclinicos '!W494="","",'Paraclinicos '!W494&lt;6,4,'Paraclinicos '!W494&lt;10,3,'Paraclinicos '!W494&lt;13,2,'Paraclinicos '!W494&lt;15,1,'Paraclinicos '!W494=15,0)</f>
        <v>0</v>
      </c>
      <c r="U495" s="54">
        <f t="shared" si="21"/>
        <v>3</v>
      </c>
      <c r="V495" cm="1">
        <f t="array" ref="V495">_xlfn.IFS('Paraclinicos '!S494="","",OR('Paraclinicos '!S494&lt;=8,'Paraclinicos '!S494&gt;=25),3,'Paraclinicos '!S494&lt;12,1,'Paraclinicos '!S494&lt;21,0,'Paraclinicos '!S494&lt;25,2)</f>
        <v>3</v>
      </c>
      <c r="W495" t="str">
        <f>IFERROR(IF(INDEX('BD Demog para scores enalazar'!Y$2:'BD Demog para scores enalazar'!Y$3000,MATCH(Formulas!A495,'BD Demog para scores enalazar'!A$2:'BD Demog para scores enalazar'!A$3000,0))=1,"SI","NO"),"")</f>
        <v>NO</v>
      </c>
      <c r="X495" s="9" t="str">
        <f>IFERROR(IF(INDEX('BD Demog para scores enalazar'!AJ$2:'BD Demog para scores enalazar'!AJ$3000,MATCH(Formulas!A495,'BD Demog para scores enalazar'!A$2:'BD Demog para scores enalazar'!A$3000,0))=1,"SI","NO"),"")</f>
        <v>NO</v>
      </c>
      <c r="Y495" cm="1">
        <f t="array" ref="Y495">IF(AND(W495="NO",X495="NO"),_xlfn.IFS('Paraclinicos '!K494&lt;=91,3,'Paraclinicos '!K494&lt;94,2,'Paraclinicos '!K494&lt;96,1,'Paraclinicos '!K494&gt;=96,0),"")</f>
        <v>3</v>
      </c>
      <c r="Z495" t="str" cm="1">
        <f t="array" ref="Z495">IF(OR(W495="SI",X495="SI"),_xlfn.IFS(OR(AND('Paraclinicos '!K494&lt;=83),AND('Paraclinicos '!K494&gt;=97,AA495=2)),3,OR(AND('Paraclinicos '!K494&lt;=86),AND('Paraclinicos '!K494&gt;=94,AA495=2)),2,OR(AND('Paraclinicos '!K494&lt;=88),AND('Paraclinicos '!K494&gt;=92,AA495=2)),1,OR(AND('Paraclinicos '!K494&gt;=88,'Paraclinicos '!K494&lt;=92),AND('Paraclinicos '!K494&gt;=93,AA495=0)),0),"")</f>
        <v/>
      </c>
      <c r="AA495" cm="1">
        <f t="array" ref="AA495">_xlfn.IFS('Paraclinicos '!E494="","",'Paraclinicos '!E494="Oxigeno",2,'Paraclinicos '!E494="Aire",0)</f>
        <v>2</v>
      </c>
    </row>
    <row r="496" spans="1:27" x14ac:dyDescent="0.25">
      <c r="A496">
        <f>'Paraclinicos '!A495</f>
        <v>95</v>
      </c>
      <c r="B496" s="3">
        <f>'Paraclinicos '!R495</f>
        <v>44295</v>
      </c>
      <c r="C496" cm="1">
        <f t="array" ref="C496">_xlfn.IFS('Paraclinicos '!Q495="","",'Paraclinicos '!Q495&gt;60,3,'Paraclinicos '!Q495&lt;=60,1)</f>
        <v>1</v>
      </c>
      <c r="D496" t="str">
        <f>IFERROR(IF(INDEX('BD Demog para scores enalazar'!BC$2:BC$3000,MATCH(Formulas!A496,'BD Demog para scores enalazar'!A$2:A$3000,0))=0,"SI","NO"),"")</f>
        <v>NO</v>
      </c>
      <c r="E496" cm="1">
        <f t="array" ref="E496">_xlfn.IFS(D496="","",D496="SI",4,D496="NO",1)</f>
        <v>1</v>
      </c>
      <c r="F496" cm="1">
        <f t="array" ref="F496">_xlfn.IFS('Paraclinicos '!B495="","",'Paraclinicos '!B495&gt;1,1,'Paraclinicos '!B495&lt;=1,3)</f>
        <v>1</v>
      </c>
      <c r="G496" t="str" cm="1">
        <f t="array" ref="G496">_xlfn.IFS('Paraclinicos '!D495="","",AND('Paraclinicos '!D495&gt;=250,'Paraclinicos '!D495&lt;=500),2,'Paraclinicos '!D495&gt;500,3,'Paraclinicos '!D495&lt;250,1)</f>
        <v/>
      </c>
      <c r="H496" s="50">
        <f t="shared" si="22"/>
        <v>3</v>
      </c>
      <c r="I496" cm="1">
        <f t="array" ref="I496">_xlfn.IFS('Paraclinicos '!Q495="","",'Paraclinicos '!Q495&gt;=65,1,'Paraclinicos '!Q495&lt;65,0)</f>
        <v>0</v>
      </c>
      <c r="J496" cm="1">
        <f t="array" ref="J496">_xlfn.IFS('Paraclinicos '!I495="","",'Paraclinicos '!I495&gt;7,1,'Paraclinicos '!I495&lt;=7,0)</f>
        <v>1</v>
      </c>
      <c r="K496" cm="1">
        <f t="array" ref="K496">_xlfn.IFS('Paraclinicos '!W495="","",'Paraclinicos '!W495&lt;=8,1,'Paraclinicos '!W495&gt;8,0)</f>
        <v>0</v>
      </c>
      <c r="L496" cm="1">
        <f t="array" ref="L496">_xlfn.IFS('Paraclinicos '!S495="","",'Paraclinicos '!S495&gt;=30,1,'Paraclinicos '!S495&lt;30,0)</f>
        <v>0</v>
      </c>
      <c r="M496" cm="1">
        <f t="array" ref="M496">_xlfn.IFS(OR('Paraclinicos '!T495="",'Paraclinicos '!U495=""),"",OR('Paraclinicos '!T495&lt;=90,'Paraclinicos '!U495&lt;=60),1,OR('Paraclinicos '!T495&gt;90,'Paraclinicos '!U495&gt;60),0)</f>
        <v>0</v>
      </c>
      <c r="N496" s="45">
        <f t="shared" si="23"/>
        <v>3</v>
      </c>
      <c r="O496" t="str" cm="1">
        <f t="array" ref="O496">_xlfn.IFS(OR('Paraclinicos '!M495="",'Paraclinicos '!N495="",'Paraclinicos '!N495=0),"",'Paraclinicos '!M495/'Paraclinicos '!N495&lt;100,4,'Paraclinicos '!M495/'Paraclinicos '!N495&lt;200,3,'Paraclinicos '!M495/'Paraclinicos '!N495&lt;300,2,'Paraclinicos '!M495/'Paraclinicos '!N495&lt;400,1,'Paraclinicos '!M495/'Paraclinicos '!N495&gt;=400,0)</f>
        <v/>
      </c>
      <c r="P496" cm="1">
        <f t="array" ref="P496">_xlfn.IFS('Paraclinicos '!C495="","",'Paraclinicos '!C495&lt;20,4,'Paraclinicos '!C495&lt;50,3,'Paraclinicos '!C495&lt;100,2,'Paraclinicos '!C495&lt;150,1,'Paraclinicos '!C495&gt;150,0)</f>
        <v>0</v>
      </c>
      <c r="Q496" cm="1">
        <f t="array" ref="Q496">_xlfn.IFS('Paraclinicos '!O495="","",'Paraclinicos '!O495&lt;1.2,0,'Paraclinicos '!O495&lt;2,1,'Paraclinicos '!O495&lt;3.5,2,'Paraclinicos '!O495&lt;5,3,'Paraclinicos '!O495&gt;5,4)</f>
        <v>0</v>
      </c>
      <c r="R496" t="str" cm="1">
        <f t="array" ref="R496">_xlfn.IFS('Paraclinicos '!J495="","",'Paraclinicos '!J495&lt;1.2,0,'Paraclinicos '!J495&lt;2,1,'Paraclinicos '!J495&lt;6,2,'Paraclinicos '!J495&lt;12,3,'Paraclinicos '!J495&gt;=12,4)</f>
        <v/>
      </c>
      <c r="S496" cm="1">
        <f t="array" ref="S496">_xlfn.IFS('Paraclinicos '!Y495="","",'Paraclinicos '!Y495&lt;70,1,'Paraclinicos '!Y495&gt;=70,0)</f>
        <v>0</v>
      </c>
      <c r="T496" cm="1">
        <f t="array" ref="T496">_xlfn.IFS('Paraclinicos '!W495="","",'Paraclinicos '!W495&lt;6,4,'Paraclinicos '!W495&lt;10,3,'Paraclinicos '!W495&lt;13,2,'Paraclinicos '!W495&lt;15,1,'Paraclinicos '!W495=15,0)</f>
        <v>0</v>
      </c>
      <c r="U496" s="54">
        <f t="shared" si="21"/>
        <v>0</v>
      </c>
      <c r="V496" cm="1">
        <f t="array" ref="V496">_xlfn.IFS('Paraclinicos '!S495="","",OR('Paraclinicos '!S495&lt;=8,'Paraclinicos '!S495&gt;=25),3,'Paraclinicos '!S495&lt;12,1,'Paraclinicos '!S495&lt;21,0,'Paraclinicos '!S495&lt;25,2)</f>
        <v>0</v>
      </c>
      <c r="W496" t="str">
        <f>IFERROR(IF(INDEX('BD Demog para scores enalazar'!Y$2:'BD Demog para scores enalazar'!Y$3000,MATCH(Formulas!A496,'BD Demog para scores enalazar'!A$2:'BD Demog para scores enalazar'!A$3000,0))=1,"SI","NO"),"")</f>
        <v>NO</v>
      </c>
      <c r="X496" s="9" t="str">
        <f>IFERROR(IF(INDEX('BD Demog para scores enalazar'!AJ$2:'BD Demog para scores enalazar'!AJ$3000,MATCH(Formulas!A496,'BD Demog para scores enalazar'!A$2:'BD Demog para scores enalazar'!A$3000,0))=1,"SI","NO"),"")</f>
        <v>NO</v>
      </c>
      <c r="Y496" cm="1">
        <f t="array" ref="Y496">IF(AND(W496="NO",X496="NO"),_xlfn.IFS('Paraclinicos '!K495&lt;=91,3,'Paraclinicos '!K495&lt;94,2,'Paraclinicos '!K495&lt;96,1,'Paraclinicos '!K495&gt;=96,0),"")</f>
        <v>3</v>
      </c>
      <c r="Z496" t="str" cm="1">
        <f t="array" ref="Z496">IF(OR(W496="SI",X496="SI"),_xlfn.IFS(OR(AND('Paraclinicos '!K495&lt;=83),AND('Paraclinicos '!K495&gt;=97,AA496=2)),3,OR(AND('Paraclinicos '!K495&lt;=86),AND('Paraclinicos '!K495&gt;=94,AA496=2)),2,OR(AND('Paraclinicos '!K495&lt;=88),AND('Paraclinicos '!K495&gt;=92,AA496=2)),1,OR(AND('Paraclinicos '!K495&gt;=88,'Paraclinicos '!K495&lt;=92),AND('Paraclinicos '!K495&gt;=93,AA496=0)),0),"")</f>
        <v/>
      </c>
      <c r="AA496" cm="1">
        <f t="array" ref="AA496">_xlfn.IFS('Paraclinicos '!E495="","",'Paraclinicos '!E495="Oxigeno",2,'Paraclinicos '!E495="Aire",0)</f>
        <v>2</v>
      </c>
    </row>
    <row r="497" spans="1:27" x14ac:dyDescent="0.25">
      <c r="A497">
        <f>'Paraclinicos '!A496</f>
        <v>100</v>
      </c>
      <c r="B497" s="3">
        <f>'Paraclinicos '!R496</f>
        <v>44319</v>
      </c>
      <c r="C497" cm="1">
        <f t="array" ref="C497">_xlfn.IFS('Paraclinicos '!Q496="","",'Paraclinicos '!Q496&gt;60,3,'Paraclinicos '!Q496&lt;=60,1)</f>
        <v>3</v>
      </c>
      <c r="D497" t="str">
        <f>IFERROR(IF(INDEX('BD Demog para scores enalazar'!BC$2:BC$3000,MATCH(Formulas!A497,'BD Demog para scores enalazar'!A$2:A$3000,0))=0,"SI","NO"),"")</f>
        <v/>
      </c>
      <c r="E497" t="str" cm="1">
        <f t="array" ref="E497">_xlfn.IFS(D497="","",D497="SI",4,D497="NO",1)</f>
        <v/>
      </c>
      <c r="F497" cm="1">
        <f t="array" ref="F497">_xlfn.IFS('Paraclinicos '!B496="","",'Paraclinicos '!B496&gt;1,1,'Paraclinicos '!B496&lt;=1,3)</f>
        <v>3</v>
      </c>
      <c r="G497" cm="1">
        <f t="array" ref="G497">_xlfn.IFS('Paraclinicos '!D496="","",AND('Paraclinicos '!D496&gt;=250,'Paraclinicos '!D496&lt;=500),2,'Paraclinicos '!D496&gt;500,3,'Paraclinicos '!D496&lt;250,1)</f>
        <v>2</v>
      </c>
      <c r="H497" s="50">
        <f t="shared" si="22"/>
        <v>8</v>
      </c>
      <c r="I497" cm="1">
        <f t="array" ref="I497">_xlfn.IFS('Paraclinicos '!Q496="","",'Paraclinicos '!Q496&gt;=65,1,'Paraclinicos '!Q496&lt;65,0)</f>
        <v>1</v>
      </c>
      <c r="J497" cm="1">
        <f t="array" ref="J497">_xlfn.IFS('Paraclinicos '!I496="","",'Paraclinicos '!I496&gt;7,1,'Paraclinicos '!I496&lt;=7,0)</f>
        <v>1</v>
      </c>
      <c r="K497" cm="1">
        <f t="array" ref="K497">_xlfn.IFS('Paraclinicos '!W496="","",'Paraclinicos '!W496&lt;=8,1,'Paraclinicos '!W496&gt;8,0)</f>
        <v>0</v>
      </c>
      <c r="L497" cm="1">
        <f t="array" ref="L497">_xlfn.IFS('Paraclinicos '!S496="","",'Paraclinicos '!S496&gt;=30,1,'Paraclinicos '!S496&lt;30,0)</f>
        <v>0</v>
      </c>
      <c r="M497" cm="1">
        <f t="array" ref="M497">_xlfn.IFS(OR('Paraclinicos '!T496="",'Paraclinicos '!U496=""),"",OR('Paraclinicos '!T496&lt;=90,'Paraclinicos '!U496&lt;=60),1,OR('Paraclinicos '!T496&gt;90,'Paraclinicos '!U496&gt;60),0)</f>
        <v>0</v>
      </c>
      <c r="N497" s="45">
        <f t="shared" si="23"/>
        <v>2</v>
      </c>
      <c r="O497" cm="1">
        <f t="array" ref="O497">_xlfn.IFS(OR('Paraclinicos '!M496="",'Paraclinicos '!N496="",'Paraclinicos '!N496=0),"",'Paraclinicos '!M496/'Paraclinicos '!N496&lt;100,4,'Paraclinicos '!M496/'Paraclinicos '!N496&lt;200,3,'Paraclinicos '!M496/'Paraclinicos '!N496&lt;300,2,'Paraclinicos '!M496/'Paraclinicos '!N496&lt;400,1,'Paraclinicos '!M496/'Paraclinicos '!N496&gt;=400,0)</f>
        <v>3</v>
      </c>
      <c r="P497" cm="1">
        <f t="array" ref="P497">_xlfn.IFS('Paraclinicos '!C496="","",'Paraclinicos '!C496&lt;20,4,'Paraclinicos '!C496&lt;50,3,'Paraclinicos '!C496&lt;100,2,'Paraclinicos '!C496&lt;150,1,'Paraclinicos '!C496&gt;150,0)</f>
        <v>0</v>
      </c>
      <c r="Q497" cm="1">
        <f t="array" ref="Q497">_xlfn.IFS('Paraclinicos '!O496="","",'Paraclinicos '!O496&lt;1.2,0,'Paraclinicos '!O496&lt;2,1,'Paraclinicos '!O496&lt;3.5,2,'Paraclinicos '!O496&lt;5,3,'Paraclinicos '!O496&gt;5,4)</f>
        <v>0</v>
      </c>
      <c r="R497" t="str" cm="1">
        <f t="array" ref="R497">_xlfn.IFS('Paraclinicos '!J496="","",'Paraclinicos '!J496&lt;1.2,0,'Paraclinicos '!J496&lt;2,1,'Paraclinicos '!J496&lt;6,2,'Paraclinicos '!J496&lt;12,3,'Paraclinicos '!J496&gt;=12,4)</f>
        <v/>
      </c>
      <c r="S497" cm="1">
        <f t="array" ref="S497">_xlfn.IFS('Paraclinicos '!Y496="","",'Paraclinicos '!Y496&lt;70,1,'Paraclinicos '!Y496&gt;=70,0)</f>
        <v>0</v>
      </c>
      <c r="T497" cm="1">
        <f t="array" ref="T497">_xlfn.IFS('Paraclinicos '!W496="","",'Paraclinicos '!W496&lt;6,4,'Paraclinicos '!W496&lt;10,3,'Paraclinicos '!W496&lt;13,2,'Paraclinicos '!W496&lt;15,1,'Paraclinicos '!W496=15,0)</f>
        <v>0</v>
      </c>
      <c r="U497" s="54">
        <f t="shared" si="21"/>
        <v>3</v>
      </c>
      <c r="V497" cm="1">
        <f t="array" ref="V497">_xlfn.IFS('Paraclinicos '!S496="","",OR('Paraclinicos '!S496&lt;=8,'Paraclinicos '!S496&gt;=25),3,'Paraclinicos '!S496&lt;12,1,'Paraclinicos '!S496&lt;21,0,'Paraclinicos '!S496&lt;25,2)</f>
        <v>2</v>
      </c>
      <c r="W497" t="str">
        <f>IFERROR(IF(INDEX('BD Demog para scores enalazar'!Y$2:'BD Demog para scores enalazar'!Y$3000,MATCH(Formulas!A497,'BD Demog para scores enalazar'!A$2:'BD Demog para scores enalazar'!A$3000,0))=1,"SI","NO"),"")</f>
        <v/>
      </c>
      <c r="X497" s="9" t="str">
        <f>IFERROR(IF(INDEX('BD Demog para scores enalazar'!AJ$2:'BD Demog para scores enalazar'!AJ$3000,MATCH(Formulas!A497,'BD Demog para scores enalazar'!A$2:'BD Demog para scores enalazar'!A$3000,0))=1,"SI","NO"),"")</f>
        <v/>
      </c>
      <c r="Y497" t="str" cm="1">
        <f t="array" ref="Y497">IF(AND(W497="NO",X497="NO"),_xlfn.IFS('Paraclinicos '!K496&lt;=91,3,'Paraclinicos '!K496&lt;94,2,'Paraclinicos '!K496&lt;96,1,'Paraclinicos '!K496&gt;=96,0),"")</f>
        <v/>
      </c>
      <c r="Z497" t="str" cm="1">
        <f t="array" ref="Z497">IF(OR(W497="SI",X497="SI"),_xlfn.IFS(OR(AND('Paraclinicos '!K496&lt;=83),AND('Paraclinicos '!K496&gt;=97,AA497=2)),3,OR(AND('Paraclinicos '!K496&lt;=86),AND('Paraclinicos '!K496&gt;=94,AA497=2)),2,OR(AND('Paraclinicos '!K496&lt;=88),AND('Paraclinicos '!K496&gt;=92,AA497=2)),1,OR(AND('Paraclinicos '!K496&gt;=88,'Paraclinicos '!K496&lt;=92),AND('Paraclinicos '!K496&gt;=93,AA497=0)),0),"")</f>
        <v/>
      </c>
      <c r="AA497" cm="1">
        <f t="array" ref="AA497">_xlfn.IFS('Paraclinicos '!E496="","",'Paraclinicos '!E496="Oxigeno",2,'Paraclinicos '!E496="Aire",0)</f>
        <v>2</v>
      </c>
    </row>
    <row r="498" spans="1:27" x14ac:dyDescent="0.25">
      <c r="A498">
        <f>'Paraclinicos '!A497</f>
        <v>100</v>
      </c>
      <c r="B498" s="3">
        <f>'Paraclinicos '!R497</f>
        <v>44321</v>
      </c>
      <c r="C498" cm="1">
        <f t="array" ref="C498">_xlfn.IFS('Paraclinicos '!Q497="","",'Paraclinicos '!Q497&gt;60,3,'Paraclinicos '!Q497&lt;=60,1)</f>
        <v>3</v>
      </c>
      <c r="D498" t="str">
        <f>IFERROR(IF(INDEX('BD Demog para scores enalazar'!BC$2:BC$3000,MATCH(Formulas!A498,'BD Demog para scores enalazar'!A$2:A$3000,0))=0,"SI","NO"),"")</f>
        <v/>
      </c>
      <c r="E498" t="str" cm="1">
        <f t="array" ref="E498">_xlfn.IFS(D498="","",D498="SI",4,D498="NO",1)</f>
        <v/>
      </c>
      <c r="F498" cm="1">
        <f t="array" ref="F498">_xlfn.IFS('Paraclinicos '!B497="","",'Paraclinicos '!B497&gt;1,1,'Paraclinicos '!B497&lt;=1,3)</f>
        <v>3</v>
      </c>
      <c r="G498" t="str" cm="1">
        <f t="array" ref="G498">_xlfn.IFS('Paraclinicos '!D497="","",AND('Paraclinicos '!D497&gt;=250,'Paraclinicos '!D497&lt;=500),2,'Paraclinicos '!D497&gt;500,3,'Paraclinicos '!D497&lt;250,1)</f>
        <v/>
      </c>
      <c r="H498" s="50">
        <f t="shared" si="22"/>
        <v>6</v>
      </c>
      <c r="I498" cm="1">
        <f t="array" ref="I498">_xlfn.IFS('Paraclinicos '!Q497="","",'Paraclinicos '!Q497&gt;=65,1,'Paraclinicos '!Q497&lt;65,0)</f>
        <v>1</v>
      </c>
      <c r="J498" cm="1">
        <f t="array" ref="J498">_xlfn.IFS('Paraclinicos '!I497="","",'Paraclinicos '!I497&gt;7,1,'Paraclinicos '!I497&lt;=7,0)</f>
        <v>1</v>
      </c>
      <c r="K498" cm="1">
        <f t="array" ref="K498">_xlfn.IFS('Paraclinicos '!W497="","",'Paraclinicos '!W497&lt;=8,1,'Paraclinicos '!W497&gt;8,0)</f>
        <v>1</v>
      </c>
      <c r="L498" cm="1">
        <f t="array" ref="L498">_xlfn.IFS('Paraclinicos '!S497="","",'Paraclinicos '!S497&gt;=30,1,'Paraclinicos '!S497&lt;30,0)</f>
        <v>0</v>
      </c>
      <c r="M498" cm="1">
        <f t="array" ref="M498">_xlfn.IFS(OR('Paraclinicos '!T497="",'Paraclinicos '!U497=""),"",OR('Paraclinicos '!T497&lt;=90,'Paraclinicos '!U497&lt;=60),1,OR('Paraclinicos '!T497&gt;90,'Paraclinicos '!U497&gt;60),0)</f>
        <v>0</v>
      </c>
      <c r="N498" s="45">
        <f t="shared" si="23"/>
        <v>3</v>
      </c>
      <c r="O498" cm="1">
        <f t="array" ref="O498">_xlfn.IFS(OR('Paraclinicos '!M497="",'Paraclinicos '!N497="",'Paraclinicos '!N497=0),"",'Paraclinicos '!M497/'Paraclinicos '!N497&lt;100,4,'Paraclinicos '!M497/'Paraclinicos '!N497&lt;200,3,'Paraclinicos '!M497/'Paraclinicos '!N497&lt;300,2,'Paraclinicos '!M497/'Paraclinicos '!N497&lt;400,1,'Paraclinicos '!M497/'Paraclinicos '!N497&gt;=400,0)</f>
        <v>1</v>
      </c>
      <c r="P498" cm="1">
        <f t="array" ref="P498">_xlfn.IFS('Paraclinicos '!C497="","",'Paraclinicos '!C497&lt;20,4,'Paraclinicos '!C497&lt;50,3,'Paraclinicos '!C497&lt;100,2,'Paraclinicos '!C497&lt;150,1,'Paraclinicos '!C497&gt;150,0)</f>
        <v>0</v>
      </c>
      <c r="Q498" cm="1">
        <f t="array" ref="Q498">_xlfn.IFS('Paraclinicos '!O497="","",'Paraclinicos '!O497&lt;1.2,0,'Paraclinicos '!O497&lt;2,1,'Paraclinicos '!O497&lt;3.5,2,'Paraclinicos '!O497&lt;5,3,'Paraclinicos '!O497&gt;5,4)</f>
        <v>0</v>
      </c>
      <c r="R498" t="str" cm="1">
        <f t="array" ref="R498">_xlfn.IFS('Paraclinicos '!J497="","",'Paraclinicos '!J497&lt;1.2,0,'Paraclinicos '!J497&lt;2,1,'Paraclinicos '!J497&lt;6,2,'Paraclinicos '!J497&lt;12,3,'Paraclinicos '!J497&gt;=12,4)</f>
        <v/>
      </c>
      <c r="S498" cm="1">
        <f t="array" ref="S498">_xlfn.IFS('Paraclinicos '!Y497="","",'Paraclinicos '!Y497&lt;70,1,'Paraclinicos '!Y497&gt;=70,0)</f>
        <v>0</v>
      </c>
      <c r="T498" cm="1">
        <f t="array" ref="T498">_xlfn.IFS('Paraclinicos '!W497="","",'Paraclinicos '!W497&lt;6,4,'Paraclinicos '!W497&lt;10,3,'Paraclinicos '!W497&lt;13,2,'Paraclinicos '!W497&lt;15,1,'Paraclinicos '!W497=15,0)</f>
        <v>4</v>
      </c>
      <c r="U498" s="54">
        <f t="shared" si="21"/>
        <v>5</v>
      </c>
      <c r="V498" cm="1">
        <f t="array" ref="V498">_xlfn.IFS('Paraclinicos '!S497="","",OR('Paraclinicos '!S497&lt;=8,'Paraclinicos '!S497&gt;=25),3,'Paraclinicos '!S497&lt;12,1,'Paraclinicos '!S497&lt;21,0,'Paraclinicos '!S497&lt;25,2)</f>
        <v>2</v>
      </c>
      <c r="W498" t="str">
        <f>IFERROR(IF(INDEX('BD Demog para scores enalazar'!Y$2:'BD Demog para scores enalazar'!Y$3000,MATCH(Formulas!A498,'BD Demog para scores enalazar'!A$2:'BD Demog para scores enalazar'!A$3000,0))=1,"SI","NO"),"")</f>
        <v/>
      </c>
      <c r="X498" s="9" t="str">
        <f>IFERROR(IF(INDEX('BD Demog para scores enalazar'!AJ$2:'BD Demog para scores enalazar'!AJ$3000,MATCH(Formulas!A498,'BD Demog para scores enalazar'!A$2:'BD Demog para scores enalazar'!A$3000,0))=1,"SI","NO"),"")</f>
        <v/>
      </c>
      <c r="Y498" t="str" cm="1">
        <f t="array" ref="Y498">IF(AND(W498="NO",X498="NO"),_xlfn.IFS('Paraclinicos '!K497&lt;=91,3,'Paraclinicos '!K497&lt;94,2,'Paraclinicos '!K497&lt;96,1,'Paraclinicos '!K497&gt;=96,0),"")</f>
        <v/>
      </c>
      <c r="Z498" t="str" cm="1">
        <f t="array" ref="Z498">IF(OR(W498="SI",X498="SI"),_xlfn.IFS(OR(AND('Paraclinicos '!K497&lt;=83),AND('Paraclinicos '!K497&gt;=97,AA498=2)),3,OR(AND('Paraclinicos '!K497&lt;=86),AND('Paraclinicos '!K497&gt;=94,AA498=2)),2,OR(AND('Paraclinicos '!K497&lt;=88),AND('Paraclinicos '!K497&gt;=92,AA498=2)),1,OR(AND('Paraclinicos '!K497&gt;=88,'Paraclinicos '!K497&lt;=92),AND('Paraclinicos '!K497&gt;=93,AA498=0)),0),"")</f>
        <v/>
      </c>
      <c r="AA498" cm="1">
        <f t="array" ref="AA498">_xlfn.IFS('Paraclinicos '!E497="","",'Paraclinicos '!E497="Oxigeno",2,'Paraclinicos '!E497="Aire",0)</f>
        <v>2</v>
      </c>
    </row>
    <row r="499" spans="1:27" x14ac:dyDescent="0.25">
      <c r="A499">
        <f>'Paraclinicos '!A498</f>
        <v>107</v>
      </c>
      <c r="B499" s="3">
        <f>'Paraclinicos '!R498</f>
        <v>44318</v>
      </c>
      <c r="C499" cm="1">
        <f t="array" ref="C499">_xlfn.IFS('Paraclinicos '!Q498="","",'Paraclinicos '!Q498&gt;60,3,'Paraclinicos '!Q498&lt;=60,1)</f>
        <v>3</v>
      </c>
      <c r="D499" t="str">
        <f>IFERROR(IF(INDEX('BD Demog para scores enalazar'!BC$2:BC$3000,MATCH(Formulas!A499,'BD Demog para scores enalazar'!A$2:A$3000,0))=0,"SI","NO"),"")</f>
        <v>SI</v>
      </c>
      <c r="E499" cm="1">
        <f t="array" ref="E499">_xlfn.IFS(D499="","",D499="SI",4,D499="NO",1)</f>
        <v>4</v>
      </c>
      <c r="F499" cm="1">
        <f t="array" ref="F499">_xlfn.IFS('Paraclinicos '!B498="","",'Paraclinicos '!B498&gt;1,1,'Paraclinicos '!B498&lt;=1,3)</f>
        <v>1</v>
      </c>
      <c r="G499" cm="1">
        <f t="array" ref="G499">_xlfn.IFS('Paraclinicos '!D498="","",AND('Paraclinicos '!D498&gt;=250,'Paraclinicos '!D498&lt;=500),2,'Paraclinicos '!D498&gt;500,3,'Paraclinicos '!D498&lt;250,1)</f>
        <v>2</v>
      </c>
      <c r="H499" s="50">
        <f t="shared" si="22"/>
        <v>10</v>
      </c>
      <c r="I499" cm="1">
        <f t="array" ref="I499">_xlfn.IFS('Paraclinicos '!Q498="","",'Paraclinicos '!Q498&gt;=65,1,'Paraclinicos '!Q498&lt;65,0)</f>
        <v>0</v>
      </c>
      <c r="J499" cm="1">
        <f t="array" ref="J499">_xlfn.IFS('Paraclinicos '!I498="","",'Paraclinicos '!I498&gt;7,1,'Paraclinicos '!I498&lt;=7,0)</f>
        <v>1</v>
      </c>
      <c r="K499" cm="1">
        <f t="array" ref="K499">_xlfn.IFS('Paraclinicos '!W498="","",'Paraclinicos '!W498&lt;=8,1,'Paraclinicos '!W498&gt;8,0)</f>
        <v>1</v>
      </c>
      <c r="L499" cm="1">
        <f t="array" ref="L499">_xlfn.IFS('Paraclinicos '!S498="","",'Paraclinicos '!S498&gt;=30,1,'Paraclinicos '!S498&lt;30,0)</f>
        <v>0</v>
      </c>
      <c r="M499" cm="1">
        <f t="array" ref="M499">_xlfn.IFS(OR('Paraclinicos '!T498="",'Paraclinicos '!U498=""),"",OR('Paraclinicos '!T498&lt;=90,'Paraclinicos '!U498&lt;=60),1,OR('Paraclinicos '!T498&gt;90,'Paraclinicos '!U498&gt;60),0)</f>
        <v>1</v>
      </c>
      <c r="N499" s="45">
        <f t="shared" si="23"/>
        <v>5</v>
      </c>
      <c r="O499" cm="1">
        <f t="array" ref="O499">_xlfn.IFS(OR('Paraclinicos '!M498="",'Paraclinicos '!N498="",'Paraclinicos '!N498=0),"",'Paraclinicos '!M498/'Paraclinicos '!N498&lt;100,4,'Paraclinicos '!M498/'Paraclinicos '!N498&lt;200,3,'Paraclinicos '!M498/'Paraclinicos '!N498&lt;300,2,'Paraclinicos '!M498/'Paraclinicos '!N498&lt;400,1,'Paraclinicos '!M498/'Paraclinicos '!N498&gt;=400,0)</f>
        <v>0</v>
      </c>
      <c r="P499" cm="1">
        <f t="array" ref="P499">_xlfn.IFS('Paraclinicos '!C498="","",'Paraclinicos '!C498&lt;20,4,'Paraclinicos '!C498&lt;50,3,'Paraclinicos '!C498&lt;100,2,'Paraclinicos '!C498&lt;150,1,'Paraclinicos '!C498&gt;150,0)</f>
        <v>0</v>
      </c>
      <c r="Q499" cm="1">
        <f t="array" ref="Q499">_xlfn.IFS('Paraclinicos '!O498="","",'Paraclinicos '!O498&lt;1.2,0,'Paraclinicos '!O498&lt;2,1,'Paraclinicos '!O498&lt;3.5,2,'Paraclinicos '!O498&lt;5,3,'Paraclinicos '!O498&gt;5,4)</f>
        <v>0</v>
      </c>
      <c r="R499" t="str" cm="1">
        <f t="array" ref="R499">_xlfn.IFS('Paraclinicos '!J498="","",'Paraclinicos '!J498&lt;1.2,0,'Paraclinicos '!J498&lt;2,1,'Paraclinicos '!J498&lt;6,2,'Paraclinicos '!J498&lt;12,3,'Paraclinicos '!J498&gt;=12,4)</f>
        <v/>
      </c>
      <c r="S499" cm="1">
        <f t="array" ref="S499">_xlfn.IFS('Paraclinicos '!Y498="","",'Paraclinicos '!Y498&lt;70,1,'Paraclinicos '!Y498&gt;=70,0)</f>
        <v>0</v>
      </c>
      <c r="T499" cm="1">
        <f t="array" ref="T499">_xlfn.IFS('Paraclinicos '!W498="","",'Paraclinicos '!W498&lt;6,4,'Paraclinicos '!W498&lt;10,3,'Paraclinicos '!W498&lt;13,2,'Paraclinicos '!W498&lt;15,1,'Paraclinicos '!W498=15,0)</f>
        <v>4</v>
      </c>
      <c r="U499" s="54">
        <f t="shared" si="21"/>
        <v>4</v>
      </c>
      <c r="V499" cm="1">
        <f t="array" ref="V499">_xlfn.IFS('Paraclinicos '!S498="","",OR('Paraclinicos '!S498&lt;=8,'Paraclinicos '!S498&gt;=25),3,'Paraclinicos '!S498&lt;12,1,'Paraclinicos '!S498&lt;21,0,'Paraclinicos '!S498&lt;25,2)</f>
        <v>0</v>
      </c>
      <c r="W499" t="str">
        <f>IFERROR(IF(INDEX('BD Demog para scores enalazar'!Y$2:'BD Demog para scores enalazar'!Y$3000,MATCH(Formulas!A499,'BD Demog para scores enalazar'!A$2:'BD Demog para scores enalazar'!A$3000,0))=1,"SI","NO"),"")</f>
        <v>NO</v>
      </c>
      <c r="X499" s="9" t="str">
        <f>IFERROR(IF(INDEX('BD Demog para scores enalazar'!AJ$2:'BD Demog para scores enalazar'!AJ$3000,MATCH(Formulas!A499,'BD Demog para scores enalazar'!A$2:'BD Demog para scores enalazar'!A$3000,0))=1,"SI","NO"),"")</f>
        <v>NO</v>
      </c>
      <c r="Y499" cm="1">
        <f t="array" ref="Y499">IF(AND(W499="NO",X499="NO"),_xlfn.IFS('Paraclinicos '!K498&lt;=91,3,'Paraclinicos '!K498&lt;94,2,'Paraclinicos '!K498&lt;96,1,'Paraclinicos '!K498&gt;=96,0),"")</f>
        <v>0</v>
      </c>
      <c r="Z499" t="str" cm="1">
        <f t="array" ref="Z499">IF(OR(W499="SI",X499="SI"),_xlfn.IFS(OR(AND('Paraclinicos '!K498&lt;=83),AND('Paraclinicos '!K498&gt;=97,AA499=2)),3,OR(AND('Paraclinicos '!K498&lt;=86),AND('Paraclinicos '!K498&gt;=94,AA499=2)),2,OR(AND('Paraclinicos '!K498&lt;=88),AND('Paraclinicos '!K498&gt;=92,AA499=2)),1,OR(AND('Paraclinicos '!K498&gt;=88,'Paraclinicos '!K498&lt;=92),AND('Paraclinicos '!K498&gt;=93,AA499=0)),0),"")</f>
        <v/>
      </c>
      <c r="AA499" cm="1">
        <f t="array" ref="AA499">_xlfn.IFS('Paraclinicos '!E498="","",'Paraclinicos '!E498="Oxigeno",2,'Paraclinicos '!E498="Aire",0)</f>
        <v>2</v>
      </c>
    </row>
    <row r="500" spans="1:27" x14ac:dyDescent="0.25">
      <c r="A500">
        <f>'Paraclinicos '!A499</f>
        <v>107</v>
      </c>
      <c r="B500" s="3">
        <f>'Paraclinicos '!R499</f>
        <v>44321</v>
      </c>
      <c r="C500" cm="1">
        <f t="array" ref="C500">_xlfn.IFS('Paraclinicos '!Q499="","",'Paraclinicos '!Q499&gt;60,3,'Paraclinicos '!Q499&lt;=60,1)</f>
        <v>3</v>
      </c>
      <c r="D500" t="str">
        <f>IFERROR(IF(INDEX('BD Demog para scores enalazar'!BC$2:BC$3000,MATCH(Formulas!A500,'BD Demog para scores enalazar'!A$2:A$3000,0))=0,"SI","NO"),"")</f>
        <v>SI</v>
      </c>
      <c r="E500" cm="1">
        <f t="array" ref="E500">_xlfn.IFS(D500="","",D500="SI",4,D500="NO",1)</f>
        <v>4</v>
      </c>
      <c r="F500" t="str" cm="1">
        <f t="array" ref="F500">_xlfn.IFS('Paraclinicos '!B499="","",'Paraclinicos '!B499&gt;1,1,'Paraclinicos '!B499&lt;=1,3)</f>
        <v/>
      </c>
      <c r="G500" cm="1">
        <f t="array" ref="G500">_xlfn.IFS('Paraclinicos '!D499="","",AND('Paraclinicos '!D499&gt;=250,'Paraclinicos '!D499&lt;=500),2,'Paraclinicos '!D499&gt;500,3,'Paraclinicos '!D499&lt;250,1)</f>
        <v>3</v>
      </c>
      <c r="H500" s="50">
        <f t="shared" si="22"/>
        <v>10</v>
      </c>
      <c r="I500" cm="1">
        <f t="array" ref="I500">_xlfn.IFS('Paraclinicos '!Q499="","",'Paraclinicos '!Q499&gt;=65,1,'Paraclinicos '!Q499&lt;65,0)</f>
        <v>0</v>
      </c>
      <c r="J500" cm="1">
        <f t="array" ref="J500">_xlfn.IFS('Paraclinicos '!I499="","",'Paraclinicos '!I499&gt;7,1,'Paraclinicos '!I499&lt;=7,0)</f>
        <v>0</v>
      </c>
      <c r="K500" cm="1">
        <f t="array" ref="K500">_xlfn.IFS('Paraclinicos '!W499="","",'Paraclinicos '!W499&lt;=8,1,'Paraclinicos '!W499&gt;8,0)</f>
        <v>1</v>
      </c>
      <c r="L500" cm="1">
        <f t="array" ref="L500">_xlfn.IFS('Paraclinicos '!S499="","",'Paraclinicos '!S499&gt;=30,1,'Paraclinicos '!S499&lt;30,0)</f>
        <v>0</v>
      </c>
      <c r="M500" cm="1">
        <f t="array" ref="M500">_xlfn.IFS(OR('Paraclinicos '!T499="",'Paraclinicos '!U499=""),"",OR('Paraclinicos '!T499&lt;=90,'Paraclinicos '!U499&lt;=60),1,OR('Paraclinicos '!T499&gt;90,'Paraclinicos '!U499&gt;60),0)</f>
        <v>0</v>
      </c>
      <c r="N500" s="45">
        <f t="shared" si="23"/>
        <v>4</v>
      </c>
      <c r="O500" cm="1">
        <f t="array" ref="O500">_xlfn.IFS(OR('Paraclinicos '!M499="",'Paraclinicos '!N499="",'Paraclinicos '!N499=0),"",'Paraclinicos '!M499/'Paraclinicos '!N499&lt;100,4,'Paraclinicos '!M499/'Paraclinicos '!N499&lt;200,3,'Paraclinicos '!M499/'Paraclinicos '!N499&lt;300,2,'Paraclinicos '!M499/'Paraclinicos '!N499&lt;400,1,'Paraclinicos '!M499/'Paraclinicos '!N499&gt;=400,0)</f>
        <v>2</v>
      </c>
      <c r="P500" t="str" cm="1">
        <f t="array" ref="P500">_xlfn.IFS('Paraclinicos '!C499="","",'Paraclinicos '!C499&lt;20,4,'Paraclinicos '!C499&lt;50,3,'Paraclinicos '!C499&lt;100,2,'Paraclinicos '!C499&lt;150,1,'Paraclinicos '!C499&gt;150,0)</f>
        <v/>
      </c>
      <c r="Q500" cm="1">
        <f t="array" ref="Q500">_xlfn.IFS('Paraclinicos '!O499="","",'Paraclinicos '!O499&lt;1.2,0,'Paraclinicos '!O499&lt;2,1,'Paraclinicos '!O499&lt;3.5,2,'Paraclinicos '!O499&lt;5,3,'Paraclinicos '!O499&gt;5,4)</f>
        <v>0</v>
      </c>
      <c r="R500" t="str" cm="1">
        <f t="array" ref="R500">_xlfn.IFS('Paraclinicos '!J499="","",'Paraclinicos '!J499&lt;1.2,0,'Paraclinicos '!J499&lt;2,1,'Paraclinicos '!J499&lt;6,2,'Paraclinicos '!J499&lt;12,3,'Paraclinicos '!J499&gt;=12,4)</f>
        <v/>
      </c>
      <c r="S500" cm="1">
        <f t="array" ref="S500">_xlfn.IFS('Paraclinicos '!Y499="","",'Paraclinicos '!Y499&lt;70,1,'Paraclinicos '!Y499&gt;=70,0)</f>
        <v>0</v>
      </c>
      <c r="T500" cm="1">
        <f t="array" ref="T500">_xlfn.IFS('Paraclinicos '!W499="","",'Paraclinicos '!W499&lt;6,4,'Paraclinicos '!W499&lt;10,3,'Paraclinicos '!W499&lt;13,2,'Paraclinicos '!W499&lt;15,1,'Paraclinicos '!W499=15,0)</f>
        <v>4</v>
      </c>
      <c r="U500" s="54">
        <f t="shared" si="21"/>
        <v>6</v>
      </c>
      <c r="V500" cm="1">
        <f t="array" ref="V500">_xlfn.IFS('Paraclinicos '!S499="","",OR('Paraclinicos '!S499&lt;=8,'Paraclinicos '!S499&gt;=25),3,'Paraclinicos '!S499&lt;12,1,'Paraclinicos '!S499&lt;21,0,'Paraclinicos '!S499&lt;25,2)</f>
        <v>0</v>
      </c>
      <c r="W500" t="str">
        <f>IFERROR(IF(INDEX('BD Demog para scores enalazar'!Y$2:'BD Demog para scores enalazar'!Y$3000,MATCH(Formulas!A500,'BD Demog para scores enalazar'!A$2:'BD Demog para scores enalazar'!A$3000,0))=1,"SI","NO"),"")</f>
        <v>NO</v>
      </c>
      <c r="X500" s="9" t="str">
        <f>IFERROR(IF(INDEX('BD Demog para scores enalazar'!AJ$2:'BD Demog para scores enalazar'!AJ$3000,MATCH(Formulas!A500,'BD Demog para scores enalazar'!A$2:'BD Demog para scores enalazar'!A$3000,0))=1,"SI","NO"),"")</f>
        <v>NO</v>
      </c>
      <c r="Y500" cm="1">
        <f t="array" ref="Y500">IF(AND(W500="NO",X500="NO"),_xlfn.IFS('Paraclinicos '!K499&lt;=91,3,'Paraclinicos '!K499&lt;94,2,'Paraclinicos '!K499&lt;96,1,'Paraclinicos '!K499&gt;=96,0),"")</f>
        <v>3</v>
      </c>
      <c r="Z500" t="str" cm="1">
        <f t="array" ref="Z500">IF(OR(W500="SI",X500="SI"),_xlfn.IFS(OR(AND('Paraclinicos '!K499&lt;=83),AND('Paraclinicos '!K499&gt;=97,AA500=2)),3,OR(AND('Paraclinicos '!K499&lt;=86),AND('Paraclinicos '!K499&gt;=94,AA500=2)),2,OR(AND('Paraclinicos '!K499&lt;=88),AND('Paraclinicos '!K499&gt;=92,AA500=2)),1,OR(AND('Paraclinicos '!K499&gt;=88,'Paraclinicos '!K499&lt;=92),AND('Paraclinicos '!K499&gt;=93,AA500=0)),0),"")</f>
        <v/>
      </c>
      <c r="AA500" cm="1">
        <f t="array" ref="AA500">_xlfn.IFS('Paraclinicos '!E499="","",'Paraclinicos '!E499="Oxigeno",2,'Paraclinicos '!E499="Aire",0)</f>
        <v>2</v>
      </c>
    </row>
    <row r="501" spans="1:27" x14ac:dyDescent="0.25">
      <c r="A501">
        <f>'Paraclinicos '!A500</f>
        <v>107</v>
      </c>
      <c r="B501" s="3">
        <f>'Paraclinicos '!R500</f>
        <v>44322</v>
      </c>
      <c r="C501" cm="1">
        <f t="array" ref="C501">_xlfn.IFS('Paraclinicos '!Q500="","",'Paraclinicos '!Q500&gt;60,3,'Paraclinicos '!Q500&lt;=60,1)</f>
        <v>3</v>
      </c>
      <c r="D501" t="str">
        <f>IFERROR(IF(INDEX('BD Demog para scores enalazar'!BC$2:BC$3000,MATCH(Formulas!A501,'BD Demog para scores enalazar'!A$2:A$3000,0))=0,"SI","NO"),"")</f>
        <v>SI</v>
      </c>
      <c r="E501" cm="1">
        <f t="array" ref="E501">_xlfn.IFS(D501="","",D501="SI",4,D501="NO",1)</f>
        <v>4</v>
      </c>
      <c r="F501" cm="1">
        <f t="array" ref="F501">_xlfn.IFS('Paraclinicos '!B500="","",'Paraclinicos '!B500&gt;1,1,'Paraclinicos '!B500&lt;=1,3)</f>
        <v>1</v>
      </c>
      <c r="G501" cm="1">
        <f t="array" ref="G501">_xlfn.IFS('Paraclinicos '!D500="","",AND('Paraclinicos '!D500&gt;=250,'Paraclinicos '!D500&lt;=500),2,'Paraclinicos '!D500&gt;500,3,'Paraclinicos '!D500&lt;250,1)</f>
        <v>3</v>
      </c>
      <c r="H501" s="50">
        <f t="shared" si="22"/>
        <v>11</v>
      </c>
      <c r="I501" cm="1">
        <f t="array" ref="I501">_xlfn.IFS('Paraclinicos '!Q500="","",'Paraclinicos '!Q500&gt;=65,1,'Paraclinicos '!Q500&lt;65,0)</f>
        <v>0</v>
      </c>
      <c r="J501" cm="1">
        <f t="array" ref="J501">_xlfn.IFS('Paraclinicos '!I500="","",'Paraclinicos '!I500&gt;7,1,'Paraclinicos '!I500&lt;=7,0)</f>
        <v>1</v>
      </c>
      <c r="K501" cm="1">
        <f t="array" ref="K501">_xlfn.IFS('Paraclinicos '!W500="","",'Paraclinicos '!W500&lt;=8,1,'Paraclinicos '!W500&gt;8,0)</f>
        <v>1</v>
      </c>
      <c r="L501" cm="1">
        <f t="array" ref="L501">_xlfn.IFS('Paraclinicos '!S500="","",'Paraclinicos '!S500&gt;=30,1,'Paraclinicos '!S500&lt;30,0)</f>
        <v>0</v>
      </c>
      <c r="M501" cm="1">
        <f t="array" ref="M501">_xlfn.IFS(OR('Paraclinicos '!T500="",'Paraclinicos '!U500=""),"",OR('Paraclinicos '!T500&lt;=90,'Paraclinicos '!U500&lt;=60),1,OR('Paraclinicos '!T500&gt;90,'Paraclinicos '!U500&gt;60),0)</f>
        <v>1</v>
      </c>
      <c r="N501" s="45">
        <f t="shared" si="23"/>
        <v>4</v>
      </c>
      <c r="O501" cm="1">
        <f t="array" ref="O501">_xlfn.IFS(OR('Paraclinicos '!M500="",'Paraclinicos '!N500="",'Paraclinicos '!N500=0),"",'Paraclinicos '!M500/'Paraclinicos '!N500&lt;100,4,'Paraclinicos '!M500/'Paraclinicos '!N500&lt;200,3,'Paraclinicos '!M500/'Paraclinicos '!N500&lt;300,2,'Paraclinicos '!M500/'Paraclinicos '!N500&lt;400,1,'Paraclinicos '!M500/'Paraclinicos '!N500&gt;=400,0)</f>
        <v>1</v>
      </c>
      <c r="P501" cm="1">
        <f t="array" ref="P501">_xlfn.IFS('Paraclinicos '!C500="","",'Paraclinicos '!C500&lt;20,4,'Paraclinicos '!C500&lt;50,3,'Paraclinicos '!C500&lt;100,2,'Paraclinicos '!C500&lt;150,1,'Paraclinicos '!C500&gt;150,0)</f>
        <v>0</v>
      </c>
      <c r="Q501" cm="1">
        <f t="array" ref="Q501">_xlfn.IFS('Paraclinicos '!O500="","",'Paraclinicos '!O500&lt;1.2,0,'Paraclinicos '!O500&lt;2,1,'Paraclinicos '!O500&lt;3.5,2,'Paraclinicos '!O500&lt;5,3,'Paraclinicos '!O500&gt;5,4)</f>
        <v>0</v>
      </c>
      <c r="R501" cm="1">
        <f t="array" ref="R501">_xlfn.IFS('Paraclinicos '!J500="","",'Paraclinicos '!J500&lt;1.2,0,'Paraclinicos '!J500&lt;2,1,'Paraclinicos '!J500&lt;6,2,'Paraclinicos '!J500&lt;12,3,'Paraclinicos '!J500&gt;=12,4)</f>
        <v>0</v>
      </c>
      <c r="S501" cm="1">
        <f t="array" ref="S501">_xlfn.IFS('Paraclinicos '!Y500="","",'Paraclinicos '!Y500&lt;70,1,'Paraclinicos '!Y500&gt;=70,0)</f>
        <v>1</v>
      </c>
      <c r="T501" cm="1">
        <f t="array" ref="T501">_xlfn.IFS('Paraclinicos '!W500="","",'Paraclinicos '!W500&lt;6,4,'Paraclinicos '!W500&lt;10,3,'Paraclinicos '!W500&lt;13,2,'Paraclinicos '!W500&lt;15,1,'Paraclinicos '!W500=15,0)</f>
        <v>4</v>
      </c>
      <c r="U501" s="54">
        <f t="shared" si="21"/>
        <v>6</v>
      </c>
      <c r="V501" cm="1">
        <f t="array" ref="V501">_xlfn.IFS('Paraclinicos '!S500="","",OR('Paraclinicos '!S500&lt;=8,'Paraclinicos '!S500&gt;=25),3,'Paraclinicos '!S500&lt;12,1,'Paraclinicos '!S500&lt;21,0,'Paraclinicos '!S500&lt;25,2)</f>
        <v>2</v>
      </c>
      <c r="W501" t="str">
        <f>IFERROR(IF(INDEX('BD Demog para scores enalazar'!Y$2:'BD Demog para scores enalazar'!Y$3000,MATCH(Formulas!A501,'BD Demog para scores enalazar'!A$2:'BD Demog para scores enalazar'!A$3000,0))=1,"SI","NO"),"")</f>
        <v>NO</v>
      </c>
      <c r="X501" s="9" t="str">
        <f>IFERROR(IF(INDEX('BD Demog para scores enalazar'!AJ$2:'BD Demog para scores enalazar'!AJ$3000,MATCH(Formulas!A501,'BD Demog para scores enalazar'!A$2:'BD Demog para scores enalazar'!A$3000,0))=1,"SI","NO"),"")</f>
        <v>NO</v>
      </c>
      <c r="Y501" cm="1">
        <f t="array" ref="Y501">IF(AND(W501="NO",X501="NO"),_xlfn.IFS('Paraclinicos '!K500&lt;=91,3,'Paraclinicos '!K500&lt;94,2,'Paraclinicos '!K500&lt;96,1,'Paraclinicos '!K500&gt;=96,0),"")</f>
        <v>3</v>
      </c>
      <c r="Z501" t="str" cm="1">
        <f t="array" ref="Z501">IF(OR(W501="SI",X501="SI"),_xlfn.IFS(OR(AND('Paraclinicos '!K500&lt;=83),AND('Paraclinicos '!K500&gt;=97,AA501=2)),3,OR(AND('Paraclinicos '!K500&lt;=86),AND('Paraclinicos '!K500&gt;=94,AA501=2)),2,OR(AND('Paraclinicos '!K500&lt;=88),AND('Paraclinicos '!K500&gt;=92,AA501=2)),1,OR(AND('Paraclinicos '!K500&gt;=88,'Paraclinicos '!K500&lt;=92),AND('Paraclinicos '!K500&gt;=93,AA501=0)),0),"")</f>
        <v/>
      </c>
      <c r="AA501" cm="1">
        <f t="array" ref="AA501">_xlfn.IFS('Paraclinicos '!E500="","",'Paraclinicos '!E500="Oxigeno",2,'Paraclinicos '!E500="Aire",0)</f>
        <v>2</v>
      </c>
    </row>
    <row r="502" spans="1:27" x14ac:dyDescent="0.25">
      <c r="A502">
        <f>'Paraclinicos '!A501</f>
        <v>107</v>
      </c>
      <c r="B502" s="3">
        <f>'Paraclinicos '!R501</f>
        <v>44323</v>
      </c>
      <c r="C502" cm="1">
        <f t="array" ref="C502">_xlfn.IFS('Paraclinicos '!Q501="","",'Paraclinicos '!Q501&gt;60,3,'Paraclinicos '!Q501&lt;=60,1)</f>
        <v>3</v>
      </c>
      <c r="D502" t="str">
        <f>IFERROR(IF(INDEX('BD Demog para scores enalazar'!BC$2:BC$3000,MATCH(Formulas!A502,'BD Demog para scores enalazar'!A$2:A$3000,0))=0,"SI","NO"),"")</f>
        <v>SI</v>
      </c>
      <c r="E502" cm="1">
        <f t="array" ref="E502">_xlfn.IFS(D502="","",D502="SI",4,D502="NO",1)</f>
        <v>4</v>
      </c>
      <c r="F502" cm="1">
        <f t="array" ref="F502">_xlfn.IFS('Paraclinicos '!B501="","",'Paraclinicos '!B501&gt;1,1,'Paraclinicos '!B501&lt;=1,3)</f>
        <v>1</v>
      </c>
      <c r="G502" t="str" cm="1">
        <f t="array" ref="G502">_xlfn.IFS('Paraclinicos '!D501="","",AND('Paraclinicos '!D501&gt;=250,'Paraclinicos '!D501&lt;=500),2,'Paraclinicos '!D501&gt;500,3,'Paraclinicos '!D501&lt;250,1)</f>
        <v/>
      </c>
      <c r="H502" s="50">
        <f t="shared" si="22"/>
        <v>8</v>
      </c>
      <c r="I502" cm="1">
        <f t="array" ref="I502">_xlfn.IFS('Paraclinicos '!Q501="","",'Paraclinicos '!Q501&gt;=65,1,'Paraclinicos '!Q501&lt;65,0)</f>
        <v>0</v>
      </c>
      <c r="J502" cm="1">
        <f t="array" ref="J502">_xlfn.IFS('Paraclinicos '!I501="","",'Paraclinicos '!I501&gt;7,1,'Paraclinicos '!I501&lt;=7,0)</f>
        <v>1</v>
      </c>
      <c r="K502" cm="1">
        <f t="array" ref="K502">_xlfn.IFS('Paraclinicos '!W501="","",'Paraclinicos '!W501&lt;=8,1,'Paraclinicos '!W501&gt;8,0)</f>
        <v>0</v>
      </c>
      <c r="L502" cm="1">
        <f t="array" ref="L502">_xlfn.IFS('Paraclinicos '!S501="","",'Paraclinicos '!S501&gt;=30,1,'Paraclinicos '!S501&lt;30,0)</f>
        <v>0</v>
      </c>
      <c r="M502" cm="1">
        <f t="array" ref="M502">_xlfn.IFS(OR('Paraclinicos '!T501="",'Paraclinicos '!U501=""),"",OR('Paraclinicos '!T501&lt;=90,'Paraclinicos '!U501&lt;=60),1,OR('Paraclinicos '!T501&gt;90,'Paraclinicos '!U501&gt;60),0)</f>
        <v>0</v>
      </c>
      <c r="N502" s="45">
        <f t="shared" si="23"/>
        <v>4</v>
      </c>
      <c r="O502" cm="1">
        <f t="array" ref="O502">_xlfn.IFS(OR('Paraclinicos '!M501="",'Paraclinicos '!N501="",'Paraclinicos '!N501=0),"",'Paraclinicos '!M501/'Paraclinicos '!N501&lt;100,4,'Paraclinicos '!M501/'Paraclinicos '!N501&lt;200,3,'Paraclinicos '!M501/'Paraclinicos '!N501&lt;300,2,'Paraclinicos '!M501/'Paraclinicos '!N501&lt;400,1,'Paraclinicos '!M501/'Paraclinicos '!N501&gt;=400,0)</f>
        <v>3</v>
      </c>
      <c r="P502" cm="1">
        <f t="array" ref="P502">_xlfn.IFS('Paraclinicos '!C501="","",'Paraclinicos '!C501&lt;20,4,'Paraclinicos '!C501&lt;50,3,'Paraclinicos '!C501&lt;100,2,'Paraclinicos '!C501&lt;150,1,'Paraclinicos '!C501&gt;150,0)</f>
        <v>0</v>
      </c>
      <c r="Q502" cm="1">
        <f t="array" ref="Q502">_xlfn.IFS('Paraclinicos '!O501="","",'Paraclinicos '!O501&lt;1.2,0,'Paraclinicos '!O501&lt;2,1,'Paraclinicos '!O501&lt;3.5,2,'Paraclinicos '!O501&lt;5,3,'Paraclinicos '!O501&gt;5,4)</f>
        <v>1</v>
      </c>
      <c r="R502" cm="1">
        <f t="array" ref="R502">_xlfn.IFS('Paraclinicos '!J501="","",'Paraclinicos '!J501&lt;1.2,0,'Paraclinicos '!J501&lt;2,1,'Paraclinicos '!J501&lt;6,2,'Paraclinicos '!J501&lt;12,3,'Paraclinicos '!J501&gt;=12,4)</f>
        <v>0</v>
      </c>
      <c r="S502" cm="1">
        <f t="array" ref="S502">_xlfn.IFS('Paraclinicos '!Y501="","",'Paraclinicos '!Y501&lt;70,1,'Paraclinicos '!Y501&gt;=70,0)</f>
        <v>0</v>
      </c>
      <c r="T502" cm="1">
        <f t="array" ref="T502">_xlfn.IFS('Paraclinicos '!W501="","",'Paraclinicos '!W501&lt;6,4,'Paraclinicos '!W501&lt;10,3,'Paraclinicos '!W501&lt;13,2,'Paraclinicos '!W501&lt;15,1,'Paraclinicos '!W501=15,0)</f>
        <v>1</v>
      </c>
      <c r="U502" s="54">
        <f t="shared" si="21"/>
        <v>5</v>
      </c>
      <c r="V502" cm="1">
        <f t="array" ref="V502">_xlfn.IFS('Paraclinicos '!S501="","",OR('Paraclinicos '!S501&lt;=8,'Paraclinicos '!S501&gt;=25),3,'Paraclinicos '!S501&lt;12,1,'Paraclinicos '!S501&lt;21,0,'Paraclinicos '!S501&lt;25,2)</f>
        <v>2</v>
      </c>
      <c r="W502" t="str">
        <f>IFERROR(IF(INDEX('BD Demog para scores enalazar'!Y$2:'BD Demog para scores enalazar'!Y$3000,MATCH(Formulas!A502,'BD Demog para scores enalazar'!A$2:'BD Demog para scores enalazar'!A$3000,0))=1,"SI","NO"),"")</f>
        <v>NO</v>
      </c>
      <c r="X502" s="9" t="str">
        <f>IFERROR(IF(INDEX('BD Demog para scores enalazar'!AJ$2:'BD Demog para scores enalazar'!AJ$3000,MATCH(Formulas!A502,'BD Demog para scores enalazar'!A$2:'BD Demog para scores enalazar'!A$3000,0))=1,"SI","NO"),"")</f>
        <v>NO</v>
      </c>
      <c r="Y502" cm="1">
        <f t="array" ref="Y502">IF(AND(W502="NO",X502="NO"),_xlfn.IFS('Paraclinicos '!K501&lt;=91,3,'Paraclinicos '!K501&lt;94,2,'Paraclinicos '!K501&lt;96,1,'Paraclinicos '!K501&gt;=96,0),"")</f>
        <v>0</v>
      </c>
      <c r="Z502" t="str" cm="1">
        <f t="array" ref="Z502">IF(OR(W502="SI",X502="SI"),_xlfn.IFS(OR(AND('Paraclinicos '!K501&lt;=83),AND('Paraclinicos '!K501&gt;=97,AA502=2)),3,OR(AND('Paraclinicos '!K501&lt;=86),AND('Paraclinicos '!K501&gt;=94,AA502=2)),2,OR(AND('Paraclinicos '!K501&lt;=88),AND('Paraclinicos '!K501&gt;=92,AA502=2)),1,OR(AND('Paraclinicos '!K501&gt;=88,'Paraclinicos '!K501&lt;=92),AND('Paraclinicos '!K501&gt;=93,AA502=0)),0),"")</f>
        <v/>
      </c>
      <c r="AA502" cm="1">
        <f t="array" ref="AA502">_xlfn.IFS('Paraclinicos '!E501="","",'Paraclinicos '!E501="Oxigeno",2,'Paraclinicos '!E501="Aire",0)</f>
        <v>2</v>
      </c>
    </row>
    <row r="503" spans="1:27" x14ac:dyDescent="0.25">
      <c r="A503">
        <f>'Paraclinicos '!A502</f>
        <v>107</v>
      </c>
      <c r="B503" s="3">
        <f>'Paraclinicos '!R502</f>
        <v>44324</v>
      </c>
      <c r="C503" cm="1">
        <f t="array" ref="C503">_xlfn.IFS('Paraclinicos '!Q502="","",'Paraclinicos '!Q502&gt;60,3,'Paraclinicos '!Q502&lt;=60,1)</f>
        <v>3</v>
      </c>
      <c r="D503" t="str">
        <f>IFERROR(IF(INDEX('BD Demog para scores enalazar'!BC$2:BC$3000,MATCH(Formulas!A503,'BD Demog para scores enalazar'!A$2:A$3000,0))=0,"SI","NO"),"")</f>
        <v>SI</v>
      </c>
      <c r="E503" cm="1">
        <f t="array" ref="E503">_xlfn.IFS(D503="","",D503="SI",4,D503="NO",1)</f>
        <v>4</v>
      </c>
      <c r="F503" cm="1">
        <f t="array" ref="F503">_xlfn.IFS('Paraclinicos '!B502="","",'Paraclinicos '!B502&gt;1,1,'Paraclinicos '!B502&lt;=1,3)</f>
        <v>1</v>
      </c>
      <c r="G503" t="str" cm="1">
        <f t="array" ref="G503">_xlfn.IFS('Paraclinicos '!D502="","",AND('Paraclinicos '!D502&gt;=250,'Paraclinicos '!D502&lt;=500),2,'Paraclinicos '!D502&gt;500,3,'Paraclinicos '!D502&lt;250,1)</f>
        <v/>
      </c>
      <c r="H503" s="50">
        <f t="shared" si="22"/>
        <v>8</v>
      </c>
      <c r="I503" cm="1">
        <f t="array" ref="I503">_xlfn.IFS('Paraclinicos '!Q502="","",'Paraclinicos '!Q502&gt;=65,1,'Paraclinicos '!Q502&lt;65,0)</f>
        <v>0</v>
      </c>
      <c r="J503" cm="1">
        <f t="array" ref="J503">_xlfn.IFS('Paraclinicos '!I502="","",'Paraclinicos '!I502&gt;7,1,'Paraclinicos '!I502&lt;=7,0)</f>
        <v>1</v>
      </c>
      <c r="K503" cm="1">
        <f t="array" ref="K503">_xlfn.IFS('Paraclinicos '!W502="","",'Paraclinicos '!W502&lt;=8,1,'Paraclinicos '!W502&gt;8,0)</f>
        <v>1</v>
      </c>
      <c r="L503" cm="1">
        <f t="array" ref="L503">_xlfn.IFS('Paraclinicos '!S502="","",'Paraclinicos '!S502&gt;=30,1,'Paraclinicos '!S502&lt;30,0)</f>
        <v>0</v>
      </c>
      <c r="M503" cm="1">
        <f t="array" ref="M503">_xlfn.IFS(OR('Paraclinicos '!T502="",'Paraclinicos '!U502=""),"",OR('Paraclinicos '!T502&lt;=90,'Paraclinicos '!U502&lt;=60),1,OR('Paraclinicos '!T502&gt;90,'Paraclinicos '!U502&gt;60),0)</f>
        <v>1</v>
      </c>
      <c r="N503" s="45">
        <f t="shared" si="23"/>
        <v>4</v>
      </c>
      <c r="O503" cm="1">
        <f t="array" ref="O503">_xlfn.IFS(OR('Paraclinicos '!M502="",'Paraclinicos '!N502="",'Paraclinicos '!N502=0),"",'Paraclinicos '!M502/'Paraclinicos '!N502&lt;100,4,'Paraclinicos '!M502/'Paraclinicos '!N502&lt;200,3,'Paraclinicos '!M502/'Paraclinicos '!N502&lt;300,2,'Paraclinicos '!M502/'Paraclinicos '!N502&lt;400,1,'Paraclinicos '!M502/'Paraclinicos '!N502&gt;=400,0)</f>
        <v>2</v>
      </c>
      <c r="P503" cm="1">
        <f t="array" ref="P503">_xlfn.IFS('Paraclinicos '!C502="","",'Paraclinicos '!C502&lt;20,4,'Paraclinicos '!C502&lt;50,3,'Paraclinicos '!C502&lt;100,2,'Paraclinicos '!C502&lt;150,1,'Paraclinicos '!C502&gt;150,0)</f>
        <v>0</v>
      </c>
      <c r="Q503" cm="1">
        <f t="array" ref="Q503">_xlfn.IFS('Paraclinicos '!O502="","",'Paraclinicos '!O502&lt;1.2,0,'Paraclinicos '!O502&lt;2,1,'Paraclinicos '!O502&lt;3.5,2,'Paraclinicos '!O502&lt;5,3,'Paraclinicos '!O502&gt;5,4)</f>
        <v>3</v>
      </c>
      <c r="R503" cm="1">
        <f t="array" ref="R503">_xlfn.IFS('Paraclinicos '!J502="","",'Paraclinicos '!J502&lt;1.2,0,'Paraclinicos '!J502&lt;2,1,'Paraclinicos '!J502&lt;6,2,'Paraclinicos '!J502&lt;12,3,'Paraclinicos '!J502&gt;=12,4)</f>
        <v>0</v>
      </c>
      <c r="S503" cm="1">
        <f t="array" ref="S503">_xlfn.IFS('Paraclinicos '!Y502="","",'Paraclinicos '!Y502&lt;70,1,'Paraclinicos '!Y502&gt;=70,0)</f>
        <v>1</v>
      </c>
      <c r="T503" cm="1">
        <f t="array" ref="T503">_xlfn.IFS('Paraclinicos '!W502="","",'Paraclinicos '!W502&lt;6,4,'Paraclinicos '!W502&lt;10,3,'Paraclinicos '!W502&lt;13,2,'Paraclinicos '!W502&lt;15,1,'Paraclinicos '!W502=15,0)</f>
        <v>4</v>
      </c>
      <c r="U503" s="54">
        <f t="shared" si="21"/>
        <v>10</v>
      </c>
      <c r="V503" cm="1">
        <f t="array" ref="V503">_xlfn.IFS('Paraclinicos '!S502="","",OR('Paraclinicos '!S502&lt;=8,'Paraclinicos '!S502&gt;=25),3,'Paraclinicos '!S502&lt;12,1,'Paraclinicos '!S502&lt;21,0,'Paraclinicos '!S502&lt;25,2)</f>
        <v>0</v>
      </c>
      <c r="W503" t="str">
        <f>IFERROR(IF(INDEX('BD Demog para scores enalazar'!Y$2:'BD Demog para scores enalazar'!Y$3000,MATCH(Formulas!A503,'BD Demog para scores enalazar'!A$2:'BD Demog para scores enalazar'!A$3000,0))=1,"SI","NO"),"")</f>
        <v>NO</v>
      </c>
      <c r="X503" s="9" t="str">
        <f>IFERROR(IF(INDEX('BD Demog para scores enalazar'!AJ$2:'BD Demog para scores enalazar'!AJ$3000,MATCH(Formulas!A503,'BD Demog para scores enalazar'!A$2:'BD Demog para scores enalazar'!A$3000,0))=1,"SI","NO"),"")</f>
        <v>NO</v>
      </c>
      <c r="Y503" cm="1">
        <f t="array" ref="Y503">IF(AND(W503="NO",X503="NO"),_xlfn.IFS('Paraclinicos '!K502&lt;=91,3,'Paraclinicos '!K502&lt;94,2,'Paraclinicos '!K502&lt;96,1,'Paraclinicos '!K502&gt;=96,0),"")</f>
        <v>3</v>
      </c>
      <c r="Z503" t="str" cm="1">
        <f t="array" ref="Z503">IF(OR(W503="SI",X503="SI"),_xlfn.IFS(OR(AND('Paraclinicos '!K502&lt;=83),AND('Paraclinicos '!K502&gt;=97,AA503=2)),3,OR(AND('Paraclinicos '!K502&lt;=86),AND('Paraclinicos '!K502&gt;=94,AA503=2)),2,OR(AND('Paraclinicos '!K502&lt;=88),AND('Paraclinicos '!K502&gt;=92,AA503=2)),1,OR(AND('Paraclinicos '!K502&gt;=88,'Paraclinicos '!K502&lt;=92),AND('Paraclinicos '!K502&gt;=93,AA503=0)),0),"")</f>
        <v/>
      </c>
      <c r="AA503" cm="1">
        <f t="array" ref="AA503">_xlfn.IFS('Paraclinicos '!E502="","",'Paraclinicos '!E502="Oxigeno",2,'Paraclinicos '!E502="Aire",0)</f>
        <v>2</v>
      </c>
    </row>
    <row r="504" spans="1:27" x14ac:dyDescent="0.25">
      <c r="A504">
        <f>'Paraclinicos '!A503</f>
        <v>107</v>
      </c>
      <c r="B504" s="3">
        <f>'Paraclinicos '!R503</f>
        <v>44325</v>
      </c>
      <c r="C504" cm="1">
        <f t="array" ref="C504">_xlfn.IFS('Paraclinicos '!Q503="","",'Paraclinicos '!Q503&gt;60,3,'Paraclinicos '!Q503&lt;=60,1)</f>
        <v>3</v>
      </c>
      <c r="D504" t="str">
        <f>IFERROR(IF(INDEX('BD Demog para scores enalazar'!BC$2:BC$3000,MATCH(Formulas!A504,'BD Demog para scores enalazar'!A$2:A$3000,0))=0,"SI","NO"),"")</f>
        <v>SI</v>
      </c>
      <c r="E504" cm="1">
        <f t="array" ref="E504">_xlfn.IFS(D504="","",D504="SI",4,D504="NO",1)</f>
        <v>4</v>
      </c>
      <c r="F504" cm="1">
        <f t="array" ref="F504">_xlfn.IFS('Paraclinicos '!B503="","",'Paraclinicos '!B503&gt;1,1,'Paraclinicos '!B503&lt;=1,3)</f>
        <v>3</v>
      </c>
      <c r="G504" t="str" cm="1">
        <f t="array" ref="G504">_xlfn.IFS('Paraclinicos '!D503="","",AND('Paraclinicos '!D503&gt;=250,'Paraclinicos '!D503&lt;=500),2,'Paraclinicos '!D503&gt;500,3,'Paraclinicos '!D503&lt;250,1)</f>
        <v/>
      </c>
      <c r="H504" s="50">
        <f t="shared" si="22"/>
        <v>10</v>
      </c>
      <c r="I504" cm="1">
        <f t="array" ref="I504">_xlfn.IFS('Paraclinicos '!Q503="","",'Paraclinicos '!Q503&gt;=65,1,'Paraclinicos '!Q503&lt;65,0)</f>
        <v>0</v>
      </c>
      <c r="J504" cm="1">
        <f t="array" ref="J504">_xlfn.IFS('Paraclinicos '!I503="","",'Paraclinicos '!I503&gt;7,1,'Paraclinicos '!I503&lt;=7,0)</f>
        <v>1</v>
      </c>
      <c r="K504" cm="1">
        <f t="array" ref="K504">_xlfn.IFS('Paraclinicos '!W503="","",'Paraclinicos '!W503&lt;=8,1,'Paraclinicos '!W503&gt;8,0)</f>
        <v>1</v>
      </c>
      <c r="L504" cm="1">
        <f t="array" ref="L504">_xlfn.IFS('Paraclinicos '!S503="","",'Paraclinicos '!S503&gt;=30,1,'Paraclinicos '!S503&lt;30,0)</f>
        <v>0</v>
      </c>
      <c r="M504" cm="1">
        <f t="array" ref="M504">_xlfn.IFS(OR('Paraclinicos '!T503="",'Paraclinicos '!U503=""),"",OR('Paraclinicos '!T503&lt;=90,'Paraclinicos '!U503&lt;=60),1,OR('Paraclinicos '!T503&gt;90,'Paraclinicos '!U503&gt;60),0)</f>
        <v>1</v>
      </c>
      <c r="N504" s="45">
        <f t="shared" si="23"/>
        <v>6</v>
      </c>
      <c r="O504" cm="1">
        <f t="array" ref="O504">_xlfn.IFS(OR('Paraclinicos '!M503="",'Paraclinicos '!N503="",'Paraclinicos '!N503=0),"",'Paraclinicos '!M503/'Paraclinicos '!N503&lt;100,4,'Paraclinicos '!M503/'Paraclinicos '!N503&lt;200,3,'Paraclinicos '!M503/'Paraclinicos '!N503&lt;300,2,'Paraclinicos '!M503/'Paraclinicos '!N503&lt;400,1,'Paraclinicos '!M503/'Paraclinicos '!N503&gt;=400,0)</f>
        <v>2</v>
      </c>
      <c r="P504" cm="1">
        <f t="array" ref="P504">_xlfn.IFS('Paraclinicos '!C503="","",'Paraclinicos '!C503&lt;20,4,'Paraclinicos '!C503&lt;50,3,'Paraclinicos '!C503&lt;100,2,'Paraclinicos '!C503&lt;150,1,'Paraclinicos '!C503&gt;150,0)</f>
        <v>0</v>
      </c>
      <c r="Q504" cm="1">
        <f t="array" ref="Q504">_xlfn.IFS('Paraclinicos '!O503="","",'Paraclinicos '!O503&lt;1.2,0,'Paraclinicos '!O503&lt;2,1,'Paraclinicos '!O503&lt;3.5,2,'Paraclinicos '!O503&lt;5,3,'Paraclinicos '!O503&gt;5,4)</f>
        <v>3</v>
      </c>
      <c r="R504" cm="1">
        <f t="array" ref="R504">_xlfn.IFS('Paraclinicos '!J503="","",'Paraclinicos '!J503&lt;1.2,0,'Paraclinicos '!J503&lt;2,1,'Paraclinicos '!J503&lt;6,2,'Paraclinicos '!J503&lt;12,3,'Paraclinicos '!J503&gt;=12,4)</f>
        <v>0</v>
      </c>
      <c r="S504" cm="1">
        <f t="array" ref="S504">_xlfn.IFS('Paraclinicos '!Y503="","",'Paraclinicos '!Y503&lt;70,1,'Paraclinicos '!Y503&gt;=70,0)</f>
        <v>1</v>
      </c>
      <c r="T504" cm="1">
        <f t="array" ref="T504">_xlfn.IFS('Paraclinicos '!W503="","",'Paraclinicos '!W503&lt;6,4,'Paraclinicos '!W503&lt;10,3,'Paraclinicos '!W503&lt;13,2,'Paraclinicos '!W503&lt;15,1,'Paraclinicos '!W503=15,0)</f>
        <v>4</v>
      </c>
      <c r="U504" s="54">
        <f t="shared" si="21"/>
        <v>10</v>
      </c>
      <c r="V504" cm="1">
        <f t="array" ref="V504">_xlfn.IFS('Paraclinicos '!S503="","",OR('Paraclinicos '!S503&lt;=8,'Paraclinicos '!S503&gt;=25),3,'Paraclinicos '!S503&lt;12,1,'Paraclinicos '!S503&lt;21,0,'Paraclinicos '!S503&lt;25,2)</f>
        <v>2</v>
      </c>
      <c r="W504" t="str">
        <f>IFERROR(IF(INDEX('BD Demog para scores enalazar'!Y$2:'BD Demog para scores enalazar'!Y$3000,MATCH(Formulas!A504,'BD Demog para scores enalazar'!A$2:'BD Demog para scores enalazar'!A$3000,0))=1,"SI","NO"),"")</f>
        <v>NO</v>
      </c>
      <c r="X504" s="9" t="str">
        <f>IFERROR(IF(INDEX('BD Demog para scores enalazar'!AJ$2:'BD Demog para scores enalazar'!AJ$3000,MATCH(Formulas!A504,'BD Demog para scores enalazar'!A$2:'BD Demog para scores enalazar'!A$3000,0))=1,"SI","NO"),"")</f>
        <v>NO</v>
      </c>
      <c r="Y504" cm="1">
        <f t="array" ref="Y504">IF(AND(W504="NO",X504="NO"),_xlfn.IFS('Paraclinicos '!K503&lt;=91,3,'Paraclinicos '!K503&lt;94,2,'Paraclinicos '!K503&lt;96,1,'Paraclinicos '!K503&gt;=96,0),"")</f>
        <v>3</v>
      </c>
      <c r="Z504" t="str" cm="1">
        <f t="array" ref="Z504">IF(OR(W504="SI",X504="SI"),_xlfn.IFS(OR(AND('Paraclinicos '!K503&lt;=83),AND('Paraclinicos '!K503&gt;=97,AA504=2)),3,OR(AND('Paraclinicos '!K503&lt;=86),AND('Paraclinicos '!K503&gt;=94,AA504=2)),2,OR(AND('Paraclinicos '!K503&lt;=88),AND('Paraclinicos '!K503&gt;=92,AA504=2)),1,OR(AND('Paraclinicos '!K503&gt;=88,'Paraclinicos '!K503&lt;=92),AND('Paraclinicos '!K503&gt;=93,AA504=0)),0),"")</f>
        <v/>
      </c>
      <c r="AA504" cm="1">
        <f t="array" ref="AA504">_xlfn.IFS('Paraclinicos '!E503="","",'Paraclinicos '!E503="Oxigeno",2,'Paraclinicos '!E503="Aire",0)</f>
        <v>2</v>
      </c>
    </row>
    <row r="505" spans="1:27" x14ac:dyDescent="0.25">
      <c r="A505">
        <f>'Paraclinicos '!A504</f>
        <v>107</v>
      </c>
      <c r="B505" s="3">
        <f>'Paraclinicos '!R504</f>
        <v>44327</v>
      </c>
      <c r="C505" cm="1">
        <f t="array" ref="C505">_xlfn.IFS('Paraclinicos '!Q504="","",'Paraclinicos '!Q504&gt;60,3,'Paraclinicos '!Q504&lt;=60,1)</f>
        <v>3</v>
      </c>
      <c r="D505" t="str">
        <f>IFERROR(IF(INDEX('BD Demog para scores enalazar'!BC$2:BC$3000,MATCH(Formulas!A505,'BD Demog para scores enalazar'!A$2:A$3000,0))=0,"SI","NO"),"")</f>
        <v>SI</v>
      </c>
      <c r="E505" cm="1">
        <f t="array" ref="E505">_xlfn.IFS(D505="","",D505="SI",4,D505="NO",1)</f>
        <v>4</v>
      </c>
      <c r="F505" cm="1">
        <f t="array" ref="F505">_xlfn.IFS('Paraclinicos '!B504="","",'Paraclinicos '!B504&gt;1,1,'Paraclinicos '!B504&lt;=1,3)</f>
        <v>3</v>
      </c>
      <c r="G505" t="str" cm="1">
        <f t="array" ref="G505">_xlfn.IFS('Paraclinicos '!D504="","",AND('Paraclinicos '!D504&gt;=250,'Paraclinicos '!D504&lt;=500),2,'Paraclinicos '!D504&gt;500,3,'Paraclinicos '!D504&lt;250,1)</f>
        <v/>
      </c>
      <c r="H505" s="50">
        <f t="shared" si="22"/>
        <v>10</v>
      </c>
      <c r="I505" cm="1">
        <f t="array" ref="I505">_xlfn.IFS('Paraclinicos '!Q504="","",'Paraclinicos '!Q504&gt;=65,1,'Paraclinicos '!Q504&lt;65,0)</f>
        <v>0</v>
      </c>
      <c r="J505" cm="1">
        <f t="array" ref="J505">_xlfn.IFS('Paraclinicos '!I504="","",'Paraclinicos '!I504&gt;7,1,'Paraclinicos '!I504&lt;=7,0)</f>
        <v>1</v>
      </c>
      <c r="K505" cm="1">
        <f t="array" ref="K505">_xlfn.IFS('Paraclinicos '!W504="","",'Paraclinicos '!W504&lt;=8,1,'Paraclinicos '!W504&gt;8,0)</f>
        <v>1</v>
      </c>
      <c r="L505" cm="1">
        <f t="array" ref="L505">_xlfn.IFS('Paraclinicos '!S504="","",'Paraclinicos '!S504&gt;=30,1,'Paraclinicos '!S504&lt;30,0)</f>
        <v>0</v>
      </c>
      <c r="M505" cm="1">
        <f t="array" ref="M505">_xlfn.IFS(OR('Paraclinicos '!T504="",'Paraclinicos '!U504=""),"",OR('Paraclinicos '!T504&lt;=90,'Paraclinicos '!U504&lt;=60),1,OR('Paraclinicos '!T504&gt;90,'Paraclinicos '!U504&gt;60),0)</f>
        <v>1</v>
      </c>
      <c r="N505" s="45">
        <f t="shared" si="23"/>
        <v>6</v>
      </c>
      <c r="O505" cm="1">
        <f t="array" ref="O505">_xlfn.IFS(OR('Paraclinicos '!M504="",'Paraclinicos '!N504="",'Paraclinicos '!N504=0),"",'Paraclinicos '!M504/'Paraclinicos '!N504&lt;100,4,'Paraclinicos '!M504/'Paraclinicos '!N504&lt;200,3,'Paraclinicos '!M504/'Paraclinicos '!N504&lt;300,2,'Paraclinicos '!M504/'Paraclinicos '!N504&lt;400,1,'Paraclinicos '!M504/'Paraclinicos '!N504&gt;=400,0)</f>
        <v>2</v>
      </c>
      <c r="P505" cm="1">
        <f t="array" ref="P505">_xlfn.IFS('Paraclinicos '!C504="","",'Paraclinicos '!C504&lt;20,4,'Paraclinicos '!C504&lt;50,3,'Paraclinicos '!C504&lt;100,2,'Paraclinicos '!C504&lt;150,1,'Paraclinicos '!C504&gt;150,0)</f>
        <v>0</v>
      </c>
      <c r="Q505" cm="1">
        <f t="array" ref="Q505">_xlfn.IFS('Paraclinicos '!O504="","",'Paraclinicos '!O504&lt;1.2,0,'Paraclinicos '!O504&lt;2,1,'Paraclinicos '!O504&lt;3.5,2,'Paraclinicos '!O504&lt;5,3,'Paraclinicos '!O504&gt;5,4)</f>
        <v>2</v>
      </c>
      <c r="R505" cm="1">
        <f t="array" ref="R505">_xlfn.IFS('Paraclinicos '!J504="","",'Paraclinicos '!J504&lt;1.2,0,'Paraclinicos '!J504&lt;2,1,'Paraclinicos '!J504&lt;6,2,'Paraclinicos '!J504&lt;12,3,'Paraclinicos '!J504&gt;=12,4)</f>
        <v>1</v>
      </c>
      <c r="S505" cm="1">
        <f t="array" ref="S505">_xlfn.IFS('Paraclinicos '!Y504="","",'Paraclinicos '!Y504&lt;70,1,'Paraclinicos '!Y504&gt;=70,0)</f>
        <v>0</v>
      </c>
      <c r="T505" cm="1">
        <f t="array" ref="T505">_xlfn.IFS('Paraclinicos '!W504="","",'Paraclinicos '!W504&lt;6,4,'Paraclinicos '!W504&lt;10,3,'Paraclinicos '!W504&lt;13,2,'Paraclinicos '!W504&lt;15,1,'Paraclinicos '!W504=15,0)</f>
        <v>4</v>
      </c>
      <c r="U505" s="54">
        <f t="shared" si="21"/>
        <v>9</v>
      </c>
      <c r="V505" cm="1">
        <f t="array" ref="V505">_xlfn.IFS('Paraclinicos '!S504="","",OR('Paraclinicos '!S504&lt;=8,'Paraclinicos '!S504&gt;=25),3,'Paraclinicos '!S504&lt;12,1,'Paraclinicos '!S504&lt;21,0,'Paraclinicos '!S504&lt;25,2)</f>
        <v>2</v>
      </c>
      <c r="W505" t="str">
        <f>IFERROR(IF(INDEX('BD Demog para scores enalazar'!Y$2:'BD Demog para scores enalazar'!Y$3000,MATCH(Formulas!A505,'BD Demog para scores enalazar'!A$2:'BD Demog para scores enalazar'!A$3000,0))=1,"SI","NO"),"")</f>
        <v>NO</v>
      </c>
      <c r="X505" s="9" t="str">
        <f>IFERROR(IF(INDEX('BD Demog para scores enalazar'!AJ$2:'BD Demog para scores enalazar'!AJ$3000,MATCH(Formulas!A505,'BD Demog para scores enalazar'!A$2:'BD Demog para scores enalazar'!A$3000,0))=1,"SI","NO"),"")</f>
        <v>NO</v>
      </c>
      <c r="Y505" cm="1">
        <f t="array" ref="Y505">IF(AND(W505="NO",X505="NO"),_xlfn.IFS('Paraclinicos '!K504&lt;=91,3,'Paraclinicos '!K504&lt;94,2,'Paraclinicos '!K504&lt;96,1,'Paraclinicos '!K504&gt;=96,0),"")</f>
        <v>3</v>
      </c>
      <c r="Z505" t="str" cm="1">
        <f t="array" ref="Z505">IF(OR(W505="SI",X505="SI"),_xlfn.IFS(OR(AND('Paraclinicos '!K504&lt;=83),AND('Paraclinicos '!K504&gt;=97,AA505=2)),3,OR(AND('Paraclinicos '!K504&lt;=86),AND('Paraclinicos '!K504&gt;=94,AA505=2)),2,OR(AND('Paraclinicos '!K504&lt;=88),AND('Paraclinicos '!K504&gt;=92,AA505=2)),1,OR(AND('Paraclinicos '!K504&gt;=88,'Paraclinicos '!K504&lt;=92),AND('Paraclinicos '!K504&gt;=93,AA505=0)),0),"")</f>
        <v/>
      </c>
      <c r="AA505" cm="1">
        <f t="array" ref="AA505">_xlfn.IFS('Paraclinicos '!E504="","",'Paraclinicos '!E504="Oxigeno",2,'Paraclinicos '!E504="Aire",0)</f>
        <v>2</v>
      </c>
    </row>
    <row r="506" spans="1:27" x14ac:dyDescent="0.25">
      <c r="A506">
        <f>'Paraclinicos '!A505</f>
        <v>109</v>
      </c>
      <c r="B506" s="3">
        <f>'Paraclinicos '!R505</f>
        <v>44310</v>
      </c>
      <c r="C506" cm="1">
        <f t="array" ref="C506">_xlfn.IFS('Paraclinicos '!Q505="","",'Paraclinicos '!Q505&gt;60,3,'Paraclinicos '!Q505&lt;=60,1)</f>
        <v>3</v>
      </c>
      <c r="D506" t="str">
        <f>IFERROR(IF(INDEX('BD Demog para scores enalazar'!BC$2:BC$3000,MATCH(Formulas!A506,'BD Demog para scores enalazar'!A$2:A$3000,0))=0,"SI","NO"),"")</f>
        <v/>
      </c>
      <c r="E506" t="str" cm="1">
        <f t="array" ref="E506">_xlfn.IFS(D506="","",D506="SI",4,D506="NO",1)</f>
        <v/>
      </c>
      <c r="F506" cm="1">
        <f t="array" ref="F506">_xlfn.IFS('Paraclinicos '!B505="","",'Paraclinicos '!B505&gt;1,1,'Paraclinicos '!B505&lt;=1,3)</f>
        <v>1</v>
      </c>
      <c r="G506" t="str" cm="1">
        <f t="array" ref="G506">_xlfn.IFS('Paraclinicos '!D505="","",AND('Paraclinicos '!D505&gt;=250,'Paraclinicos '!D505&lt;=500),2,'Paraclinicos '!D505&gt;500,3,'Paraclinicos '!D505&lt;250,1)</f>
        <v/>
      </c>
      <c r="H506" s="50">
        <f t="shared" si="22"/>
        <v>4</v>
      </c>
      <c r="I506" cm="1">
        <f t="array" ref="I506">_xlfn.IFS('Paraclinicos '!Q505="","",'Paraclinicos '!Q505&gt;=65,1,'Paraclinicos '!Q505&lt;65,0)</f>
        <v>1</v>
      </c>
      <c r="J506" cm="1">
        <f t="array" ref="J506">_xlfn.IFS('Paraclinicos '!I505="","",'Paraclinicos '!I505&gt;7,1,'Paraclinicos '!I505&lt;=7,0)</f>
        <v>1</v>
      </c>
      <c r="K506" cm="1">
        <f t="array" ref="K506">_xlfn.IFS('Paraclinicos '!W505="","",'Paraclinicos '!W505&lt;=8,1,'Paraclinicos '!W505&gt;8,0)</f>
        <v>0</v>
      </c>
      <c r="L506" cm="1">
        <f t="array" ref="L506">_xlfn.IFS('Paraclinicos '!S505="","",'Paraclinicos '!S505&gt;=30,1,'Paraclinicos '!S505&lt;30,0)</f>
        <v>0</v>
      </c>
      <c r="M506" cm="1">
        <f t="array" ref="M506">_xlfn.IFS(OR('Paraclinicos '!T505="",'Paraclinicos '!U505=""),"",OR('Paraclinicos '!T505&lt;=90,'Paraclinicos '!U505&lt;=60),1,OR('Paraclinicos '!T505&gt;90,'Paraclinicos '!U505&gt;60),0)</f>
        <v>0</v>
      </c>
      <c r="N506" s="45">
        <f t="shared" si="23"/>
        <v>4</v>
      </c>
      <c r="O506" cm="1">
        <f t="array" ref="O506">_xlfn.IFS(OR('Paraclinicos '!M505="",'Paraclinicos '!N505="",'Paraclinicos '!N505=0),"",'Paraclinicos '!M505/'Paraclinicos '!N505&lt;100,4,'Paraclinicos '!M505/'Paraclinicos '!N505&lt;200,3,'Paraclinicos '!M505/'Paraclinicos '!N505&lt;300,2,'Paraclinicos '!M505/'Paraclinicos '!N505&lt;400,1,'Paraclinicos '!M505/'Paraclinicos '!N505&gt;=400,0)</f>
        <v>1</v>
      </c>
      <c r="P506" cm="1">
        <f t="array" ref="P506">_xlfn.IFS('Paraclinicos '!C505="","",'Paraclinicos '!C505&lt;20,4,'Paraclinicos '!C505&lt;50,3,'Paraclinicos '!C505&lt;100,2,'Paraclinicos '!C505&lt;150,1,'Paraclinicos '!C505&gt;150,0)</f>
        <v>0</v>
      </c>
      <c r="Q506" cm="1">
        <f t="array" ref="Q506">_xlfn.IFS('Paraclinicos '!O505="","",'Paraclinicos '!O505&lt;1.2,0,'Paraclinicos '!O505&lt;2,1,'Paraclinicos '!O505&lt;3.5,2,'Paraclinicos '!O505&lt;5,3,'Paraclinicos '!O505&gt;5,4)</f>
        <v>0</v>
      </c>
      <c r="R506" cm="1">
        <f t="array" ref="R506">_xlfn.IFS('Paraclinicos '!J505="","",'Paraclinicos '!J505&lt;1.2,0,'Paraclinicos '!J505&lt;2,1,'Paraclinicos '!J505&lt;6,2,'Paraclinicos '!J505&lt;12,3,'Paraclinicos '!J505&gt;=12,4)</f>
        <v>1</v>
      </c>
      <c r="S506" cm="1">
        <f t="array" ref="S506">_xlfn.IFS('Paraclinicos '!Y505="","",'Paraclinicos '!Y505&lt;70,1,'Paraclinicos '!Y505&gt;=70,0)</f>
        <v>0</v>
      </c>
      <c r="T506" cm="1">
        <f t="array" ref="T506">_xlfn.IFS('Paraclinicos '!W505="","",'Paraclinicos '!W505&lt;6,4,'Paraclinicos '!W505&lt;10,3,'Paraclinicos '!W505&lt;13,2,'Paraclinicos '!W505&lt;15,1,'Paraclinicos '!W505=15,0)</f>
        <v>0</v>
      </c>
      <c r="U506" s="54">
        <f t="shared" si="21"/>
        <v>2</v>
      </c>
      <c r="V506" cm="1">
        <f t="array" ref="V506">_xlfn.IFS('Paraclinicos '!S505="","",OR('Paraclinicos '!S505&lt;=8,'Paraclinicos '!S505&gt;=25),3,'Paraclinicos '!S505&lt;12,1,'Paraclinicos '!S505&lt;21,0,'Paraclinicos '!S505&lt;25,2)</f>
        <v>2</v>
      </c>
      <c r="W506" t="str">
        <f>IFERROR(IF(INDEX('BD Demog para scores enalazar'!Y$2:'BD Demog para scores enalazar'!Y$3000,MATCH(Formulas!A506,'BD Demog para scores enalazar'!A$2:'BD Demog para scores enalazar'!A$3000,0))=1,"SI","NO"),"")</f>
        <v/>
      </c>
      <c r="X506" s="9" t="str">
        <f>IFERROR(IF(INDEX('BD Demog para scores enalazar'!AJ$2:'BD Demog para scores enalazar'!AJ$3000,MATCH(Formulas!A506,'BD Demog para scores enalazar'!A$2:'BD Demog para scores enalazar'!A$3000,0))=1,"SI","NO"),"")</f>
        <v/>
      </c>
      <c r="Y506" t="str" cm="1">
        <f t="array" ref="Y506">IF(AND(W506="NO",X506="NO"),_xlfn.IFS('Paraclinicos '!K505&lt;=91,3,'Paraclinicos '!K505&lt;94,2,'Paraclinicos '!K505&lt;96,1,'Paraclinicos '!K505&gt;=96,0),"")</f>
        <v/>
      </c>
      <c r="Z506" t="str" cm="1">
        <f t="array" ref="Z506">IF(OR(W506="SI",X506="SI"),_xlfn.IFS(OR(AND('Paraclinicos '!K505&lt;=83),AND('Paraclinicos '!K505&gt;=97,AA506=2)),3,OR(AND('Paraclinicos '!K505&lt;=86),AND('Paraclinicos '!K505&gt;=94,AA506=2)),2,OR(AND('Paraclinicos '!K505&lt;=88),AND('Paraclinicos '!K505&gt;=92,AA506=2)),1,OR(AND('Paraclinicos '!K505&gt;=88,'Paraclinicos '!K505&lt;=92),AND('Paraclinicos '!K505&gt;=93,AA506=0)),0),"")</f>
        <v/>
      </c>
      <c r="AA506" cm="1">
        <f t="array" ref="AA506">_xlfn.IFS('Paraclinicos '!E505="","",'Paraclinicos '!E505="Oxigeno",2,'Paraclinicos '!E505="Aire",0)</f>
        <v>2</v>
      </c>
    </row>
    <row r="507" spans="1:27" x14ac:dyDescent="0.25">
      <c r="A507">
        <f>'Paraclinicos '!A506</f>
        <v>109</v>
      </c>
      <c r="B507" s="3">
        <f>'Paraclinicos '!R506</f>
        <v>44311</v>
      </c>
      <c r="C507" cm="1">
        <f t="array" ref="C507">_xlfn.IFS('Paraclinicos '!Q506="","",'Paraclinicos '!Q506&gt;60,3,'Paraclinicos '!Q506&lt;=60,1)</f>
        <v>3</v>
      </c>
      <c r="D507" t="str">
        <f>IFERROR(IF(INDEX('BD Demog para scores enalazar'!BC$2:BC$3000,MATCH(Formulas!A507,'BD Demog para scores enalazar'!A$2:A$3000,0))=0,"SI","NO"),"")</f>
        <v/>
      </c>
      <c r="E507" t="str" cm="1">
        <f t="array" ref="E507">_xlfn.IFS(D507="","",D507="SI",4,D507="NO",1)</f>
        <v/>
      </c>
      <c r="F507" cm="1">
        <f t="array" ref="F507">_xlfn.IFS('Paraclinicos '!B506="","",'Paraclinicos '!B506&gt;1,1,'Paraclinicos '!B506&lt;=1,3)</f>
        <v>1</v>
      </c>
      <c r="G507" cm="1">
        <f t="array" ref="G507">_xlfn.IFS('Paraclinicos '!D506="","",AND('Paraclinicos '!D506&gt;=250,'Paraclinicos '!D506&lt;=500),2,'Paraclinicos '!D506&gt;500,3,'Paraclinicos '!D506&lt;250,1)</f>
        <v>2</v>
      </c>
      <c r="H507" s="50">
        <f t="shared" si="22"/>
        <v>6</v>
      </c>
      <c r="I507" cm="1">
        <f t="array" ref="I507">_xlfn.IFS('Paraclinicos '!Q506="","",'Paraclinicos '!Q506&gt;=65,1,'Paraclinicos '!Q506&lt;65,0)</f>
        <v>1</v>
      </c>
      <c r="J507" t="str" cm="1">
        <f t="array" ref="J507">_xlfn.IFS('Paraclinicos '!I506="","",'Paraclinicos '!I506&gt;7,1,'Paraclinicos '!I506&lt;=7,0)</f>
        <v/>
      </c>
      <c r="K507" cm="1">
        <f t="array" ref="K507">_xlfn.IFS('Paraclinicos '!W506="","",'Paraclinicos '!W506&lt;=8,1,'Paraclinicos '!W506&gt;8,0)</f>
        <v>0</v>
      </c>
      <c r="L507" cm="1">
        <f t="array" ref="L507">_xlfn.IFS('Paraclinicos '!S506="","",'Paraclinicos '!S506&gt;=30,1,'Paraclinicos '!S506&lt;30,0)</f>
        <v>0</v>
      </c>
      <c r="M507" cm="1">
        <f t="array" ref="M507">_xlfn.IFS(OR('Paraclinicos '!T506="",'Paraclinicos '!U506=""),"",OR('Paraclinicos '!T506&lt;=90,'Paraclinicos '!U506&lt;=60),1,OR('Paraclinicos '!T506&gt;90,'Paraclinicos '!U506&gt;60),0)</f>
        <v>1</v>
      </c>
      <c r="N507" s="45">
        <f t="shared" si="23"/>
        <v>2</v>
      </c>
      <c r="O507" cm="1">
        <f t="array" ref="O507">_xlfn.IFS(OR('Paraclinicos '!M506="",'Paraclinicos '!N506="",'Paraclinicos '!N506=0),"",'Paraclinicos '!M506/'Paraclinicos '!N506&lt;100,4,'Paraclinicos '!M506/'Paraclinicos '!N506&lt;200,3,'Paraclinicos '!M506/'Paraclinicos '!N506&lt;300,2,'Paraclinicos '!M506/'Paraclinicos '!N506&lt;400,1,'Paraclinicos '!M506/'Paraclinicos '!N506&gt;=400,0)</f>
        <v>2</v>
      </c>
      <c r="P507" cm="1">
        <f t="array" ref="P507">_xlfn.IFS('Paraclinicos '!C506="","",'Paraclinicos '!C506&lt;20,4,'Paraclinicos '!C506&lt;50,3,'Paraclinicos '!C506&lt;100,2,'Paraclinicos '!C506&lt;150,1,'Paraclinicos '!C506&gt;150,0)</f>
        <v>0</v>
      </c>
      <c r="Q507" t="str" cm="1">
        <f t="array" ref="Q507">_xlfn.IFS('Paraclinicos '!O506="","",'Paraclinicos '!O506&lt;1.2,0,'Paraclinicos '!O506&lt;2,1,'Paraclinicos '!O506&lt;3.5,2,'Paraclinicos '!O506&lt;5,3,'Paraclinicos '!O506&gt;5,4)</f>
        <v/>
      </c>
      <c r="R507" t="str" cm="1">
        <f t="array" ref="R507">_xlfn.IFS('Paraclinicos '!J506="","",'Paraclinicos '!J506&lt;1.2,0,'Paraclinicos '!J506&lt;2,1,'Paraclinicos '!J506&lt;6,2,'Paraclinicos '!J506&lt;12,3,'Paraclinicos '!J506&gt;=12,4)</f>
        <v/>
      </c>
      <c r="S507" cm="1">
        <f t="array" ref="S507">_xlfn.IFS('Paraclinicos '!Y506="","",'Paraclinicos '!Y506&lt;70,1,'Paraclinicos '!Y506&gt;=70,0)</f>
        <v>0</v>
      </c>
      <c r="T507" cm="1">
        <f t="array" ref="T507">_xlfn.IFS('Paraclinicos '!W506="","",'Paraclinicos '!W506&lt;6,4,'Paraclinicos '!W506&lt;10,3,'Paraclinicos '!W506&lt;13,2,'Paraclinicos '!W506&lt;15,1,'Paraclinicos '!W506=15,0)</f>
        <v>0</v>
      </c>
      <c r="U507" s="54">
        <f t="shared" si="21"/>
        <v>2</v>
      </c>
      <c r="V507" cm="1">
        <f t="array" ref="V507">_xlfn.IFS('Paraclinicos '!S506="","",OR('Paraclinicos '!S506&lt;=8,'Paraclinicos '!S506&gt;=25),3,'Paraclinicos '!S506&lt;12,1,'Paraclinicos '!S506&lt;21,0,'Paraclinicos '!S506&lt;25,2)</f>
        <v>0</v>
      </c>
      <c r="W507" t="str">
        <f>IFERROR(IF(INDEX('BD Demog para scores enalazar'!Y$2:'BD Demog para scores enalazar'!Y$3000,MATCH(Formulas!A507,'BD Demog para scores enalazar'!A$2:'BD Demog para scores enalazar'!A$3000,0))=1,"SI","NO"),"")</f>
        <v/>
      </c>
      <c r="X507" s="9" t="str">
        <f>IFERROR(IF(INDEX('BD Demog para scores enalazar'!AJ$2:'BD Demog para scores enalazar'!AJ$3000,MATCH(Formulas!A507,'BD Demog para scores enalazar'!A$2:'BD Demog para scores enalazar'!A$3000,0))=1,"SI","NO"),"")</f>
        <v/>
      </c>
      <c r="Y507" t="str" cm="1">
        <f t="array" ref="Y507">IF(AND(W507="NO",X507="NO"),_xlfn.IFS('Paraclinicos '!K506&lt;=91,3,'Paraclinicos '!K506&lt;94,2,'Paraclinicos '!K506&lt;96,1,'Paraclinicos '!K506&gt;=96,0),"")</f>
        <v/>
      </c>
      <c r="Z507" t="str" cm="1">
        <f t="array" ref="Z507">IF(OR(W507="SI",X507="SI"),_xlfn.IFS(OR(AND('Paraclinicos '!K506&lt;=83),AND('Paraclinicos '!K506&gt;=97,AA507=2)),3,OR(AND('Paraclinicos '!K506&lt;=86),AND('Paraclinicos '!K506&gt;=94,AA507=2)),2,OR(AND('Paraclinicos '!K506&lt;=88),AND('Paraclinicos '!K506&gt;=92,AA507=2)),1,OR(AND('Paraclinicos '!K506&gt;=88,'Paraclinicos '!K506&lt;=92),AND('Paraclinicos '!K506&gt;=93,AA507=0)),0),"")</f>
        <v/>
      </c>
      <c r="AA507" cm="1">
        <f t="array" ref="AA507">_xlfn.IFS('Paraclinicos '!E506="","",'Paraclinicos '!E506="Oxigeno",2,'Paraclinicos '!E506="Aire",0)</f>
        <v>2</v>
      </c>
    </row>
    <row r="508" spans="1:27" x14ac:dyDescent="0.25">
      <c r="A508">
        <f>'Paraclinicos '!A507</f>
        <v>109</v>
      </c>
      <c r="B508" s="3">
        <f>'Paraclinicos '!R507</f>
        <v>44318</v>
      </c>
      <c r="C508" cm="1">
        <f t="array" ref="C508">_xlfn.IFS('Paraclinicos '!Q507="","",'Paraclinicos '!Q507&gt;60,3,'Paraclinicos '!Q507&lt;=60,1)</f>
        <v>3</v>
      </c>
      <c r="D508" t="str">
        <f>IFERROR(IF(INDEX('BD Demog para scores enalazar'!BC$2:BC$3000,MATCH(Formulas!A508,'BD Demog para scores enalazar'!A$2:A$3000,0))=0,"SI","NO"),"")</f>
        <v/>
      </c>
      <c r="E508" t="str" cm="1">
        <f t="array" ref="E508">_xlfn.IFS(D508="","",D508="SI",4,D508="NO",1)</f>
        <v/>
      </c>
      <c r="F508" cm="1">
        <f t="array" ref="F508">_xlfn.IFS('Paraclinicos '!B507="","",'Paraclinicos '!B507&gt;1,1,'Paraclinicos '!B507&lt;=1,3)</f>
        <v>1</v>
      </c>
      <c r="G508" cm="1">
        <f t="array" ref="G508">_xlfn.IFS('Paraclinicos '!D507="","",AND('Paraclinicos '!D507&gt;=250,'Paraclinicos '!D507&lt;=500),2,'Paraclinicos '!D507&gt;500,3,'Paraclinicos '!D507&lt;250,1)</f>
        <v>2</v>
      </c>
      <c r="H508" s="50">
        <f t="shared" si="22"/>
        <v>6</v>
      </c>
      <c r="I508" cm="1">
        <f t="array" ref="I508">_xlfn.IFS('Paraclinicos '!Q507="","",'Paraclinicos '!Q507&gt;=65,1,'Paraclinicos '!Q507&lt;65,0)</f>
        <v>1</v>
      </c>
      <c r="J508" cm="1">
        <f t="array" ref="J508">_xlfn.IFS('Paraclinicos '!I507="","",'Paraclinicos '!I507&gt;7,1,'Paraclinicos '!I507&lt;=7,0)</f>
        <v>1</v>
      </c>
      <c r="K508" cm="1">
        <f t="array" ref="K508">_xlfn.IFS('Paraclinicos '!W507="","",'Paraclinicos '!W507&lt;=8,1,'Paraclinicos '!W507&gt;8,0)</f>
        <v>0</v>
      </c>
      <c r="L508" cm="1">
        <f t="array" ref="L508">_xlfn.IFS('Paraclinicos '!S507="","",'Paraclinicos '!S507&gt;=30,1,'Paraclinicos '!S507&lt;30,0)</f>
        <v>0</v>
      </c>
      <c r="M508" cm="1">
        <f t="array" ref="M508">_xlfn.IFS(OR('Paraclinicos '!T507="",'Paraclinicos '!U507=""),"",OR('Paraclinicos '!T507&lt;=90,'Paraclinicos '!U507&lt;=60),1,OR('Paraclinicos '!T507&gt;90,'Paraclinicos '!U507&gt;60),0)</f>
        <v>0</v>
      </c>
      <c r="N508" s="45">
        <f t="shared" si="23"/>
        <v>2</v>
      </c>
      <c r="O508" cm="1">
        <f t="array" ref="O508">_xlfn.IFS(OR('Paraclinicos '!M507="",'Paraclinicos '!N507="",'Paraclinicos '!N507=0),"",'Paraclinicos '!M507/'Paraclinicos '!N507&lt;100,4,'Paraclinicos '!M507/'Paraclinicos '!N507&lt;200,3,'Paraclinicos '!M507/'Paraclinicos '!N507&lt;300,2,'Paraclinicos '!M507/'Paraclinicos '!N507&lt;400,1,'Paraclinicos '!M507/'Paraclinicos '!N507&gt;=400,0)</f>
        <v>2</v>
      </c>
      <c r="P508" cm="1">
        <f t="array" ref="P508">_xlfn.IFS('Paraclinicos '!C507="","",'Paraclinicos '!C507&lt;20,4,'Paraclinicos '!C507&lt;50,3,'Paraclinicos '!C507&lt;100,2,'Paraclinicos '!C507&lt;150,1,'Paraclinicos '!C507&gt;150,0)</f>
        <v>0</v>
      </c>
      <c r="Q508" cm="1">
        <f t="array" ref="Q508">_xlfn.IFS('Paraclinicos '!O507="","",'Paraclinicos '!O507&lt;1.2,0,'Paraclinicos '!O507&lt;2,1,'Paraclinicos '!O507&lt;3.5,2,'Paraclinicos '!O507&lt;5,3,'Paraclinicos '!O507&gt;5,4)</f>
        <v>0</v>
      </c>
      <c r="R508" t="str" cm="1">
        <f t="array" ref="R508">_xlfn.IFS('Paraclinicos '!J507="","",'Paraclinicos '!J507&lt;1.2,0,'Paraclinicos '!J507&lt;2,1,'Paraclinicos '!J507&lt;6,2,'Paraclinicos '!J507&lt;12,3,'Paraclinicos '!J507&gt;=12,4)</f>
        <v/>
      </c>
      <c r="S508" cm="1">
        <f t="array" ref="S508">_xlfn.IFS('Paraclinicos '!Y507="","",'Paraclinicos '!Y507&lt;70,1,'Paraclinicos '!Y507&gt;=70,0)</f>
        <v>0</v>
      </c>
      <c r="T508" cm="1">
        <f t="array" ref="T508">_xlfn.IFS('Paraclinicos '!W507="","",'Paraclinicos '!W507&lt;6,4,'Paraclinicos '!W507&lt;10,3,'Paraclinicos '!W507&lt;13,2,'Paraclinicos '!W507&lt;15,1,'Paraclinicos '!W507=15,0)</f>
        <v>0</v>
      </c>
      <c r="U508" s="54">
        <f t="shared" si="21"/>
        <v>2</v>
      </c>
      <c r="V508" cm="1">
        <f t="array" ref="V508">_xlfn.IFS('Paraclinicos '!S507="","",OR('Paraclinicos '!S507&lt;=8,'Paraclinicos '!S507&gt;=25),3,'Paraclinicos '!S507&lt;12,1,'Paraclinicos '!S507&lt;21,0,'Paraclinicos '!S507&lt;25,2)</f>
        <v>0</v>
      </c>
      <c r="W508" t="str">
        <f>IFERROR(IF(INDEX('BD Demog para scores enalazar'!Y$2:'BD Demog para scores enalazar'!Y$3000,MATCH(Formulas!A508,'BD Demog para scores enalazar'!A$2:'BD Demog para scores enalazar'!A$3000,0))=1,"SI","NO"),"")</f>
        <v/>
      </c>
      <c r="X508" s="9" t="str">
        <f>IFERROR(IF(INDEX('BD Demog para scores enalazar'!AJ$2:'BD Demog para scores enalazar'!AJ$3000,MATCH(Formulas!A508,'BD Demog para scores enalazar'!A$2:'BD Demog para scores enalazar'!A$3000,0))=1,"SI","NO"),"")</f>
        <v/>
      </c>
      <c r="Y508" t="str" cm="1">
        <f t="array" ref="Y508">IF(AND(W508="NO",X508="NO"),_xlfn.IFS('Paraclinicos '!K507&lt;=91,3,'Paraclinicos '!K507&lt;94,2,'Paraclinicos '!K507&lt;96,1,'Paraclinicos '!K507&gt;=96,0),"")</f>
        <v/>
      </c>
      <c r="Z508" t="str" cm="1">
        <f t="array" ref="Z508">IF(OR(W508="SI",X508="SI"),_xlfn.IFS(OR(AND('Paraclinicos '!K507&lt;=83),AND('Paraclinicos '!K507&gt;=97,AA508=2)),3,OR(AND('Paraclinicos '!K507&lt;=86),AND('Paraclinicos '!K507&gt;=94,AA508=2)),2,OR(AND('Paraclinicos '!K507&lt;=88),AND('Paraclinicos '!K507&gt;=92,AA508=2)),1,OR(AND('Paraclinicos '!K507&gt;=88,'Paraclinicos '!K507&lt;=92),AND('Paraclinicos '!K507&gt;=93,AA508=0)),0),"")</f>
        <v/>
      </c>
      <c r="AA508" cm="1">
        <f t="array" ref="AA508">_xlfn.IFS('Paraclinicos '!E507="","",'Paraclinicos '!E507="Oxigeno",2,'Paraclinicos '!E507="Aire",0)</f>
        <v>2</v>
      </c>
    </row>
    <row r="509" spans="1:27" x14ac:dyDescent="0.25">
      <c r="A509">
        <f>'Paraclinicos '!A508</f>
        <v>109</v>
      </c>
      <c r="B509" s="3">
        <f>'Paraclinicos '!R508</f>
        <v>44319</v>
      </c>
      <c r="C509" cm="1">
        <f t="array" ref="C509">_xlfn.IFS('Paraclinicos '!Q508="","",'Paraclinicos '!Q508&gt;60,3,'Paraclinicos '!Q508&lt;=60,1)</f>
        <v>3</v>
      </c>
      <c r="D509" t="str">
        <f>IFERROR(IF(INDEX('BD Demog para scores enalazar'!BC$2:BC$3000,MATCH(Formulas!A509,'BD Demog para scores enalazar'!A$2:A$3000,0))=0,"SI","NO"),"")</f>
        <v/>
      </c>
      <c r="E509" t="str" cm="1">
        <f t="array" ref="E509">_xlfn.IFS(D509="","",D509="SI",4,D509="NO",1)</f>
        <v/>
      </c>
      <c r="F509" cm="1">
        <f t="array" ref="F509">_xlfn.IFS('Paraclinicos '!B508="","",'Paraclinicos '!B508&gt;1,1,'Paraclinicos '!B508&lt;=1,3)</f>
        <v>3</v>
      </c>
      <c r="G509" cm="1">
        <f t="array" ref="G509">_xlfn.IFS('Paraclinicos '!D508="","",AND('Paraclinicos '!D508&gt;=250,'Paraclinicos '!D508&lt;=500),2,'Paraclinicos '!D508&gt;500,3,'Paraclinicos '!D508&lt;250,1)</f>
        <v>2</v>
      </c>
      <c r="H509" s="50">
        <f t="shared" si="22"/>
        <v>8</v>
      </c>
      <c r="I509" cm="1">
        <f t="array" ref="I509">_xlfn.IFS('Paraclinicos '!Q508="","",'Paraclinicos '!Q508&gt;=65,1,'Paraclinicos '!Q508&lt;65,0)</f>
        <v>1</v>
      </c>
      <c r="J509" cm="1">
        <f t="array" ref="J509">_xlfn.IFS('Paraclinicos '!I508="","",'Paraclinicos '!I508&gt;7,1,'Paraclinicos '!I508&lt;=7,0)</f>
        <v>1</v>
      </c>
      <c r="K509" cm="1">
        <f t="array" ref="K509">_xlfn.IFS('Paraclinicos '!W508="","",'Paraclinicos '!W508&lt;=8,1,'Paraclinicos '!W508&gt;8,0)</f>
        <v>0</v>
      </c>
      <c r="L509" cm="1">
        <f t="array" ref="L509">_xlfn.IFS('Paraclinicos '!S508="","",'Paraclinicos '!S508&gt;=30,1,'Paraclinicos '!S508&lt;30,0)</f>
        <v>0</v>
      </c>
      <c r="M509" cm="1">
        <f t="array" ref="M509">_xlfn.IFS(OR('Paraclinicos '!T508="",'Paraclinicos '!U508=""),"",OR('Paraclinicos '!T508&lt;=90,'Paraclinicos '!U508&lt;=60),1,OR('Paraclinicos '!T508&gt;90,'Paraclinicos '!U508&gt;60),0)</f>
        <v>0</v>
      </c>
      <c r="N509" s="45">
        <f t="shared" si="23"/>
        <v>2</v>
      </c>
      <c r="O509" cm="1">
        <f t="array" ref="O509">_xlfn.IFS(OR('Paraclinicos '!M508="",'Paraclinicos '!N508="",'Paraclinicos '!N508=0),"",'Paraclinicos '!M508/'Paraclinicos '!N508&lt;100,4,'Paraclinicos '!M508/'Paraclinicos '!N508&lt;200,3,'Paraclinicos '!M508/'Paraclinicos '!N508&lt;300,2,'Paraclinicos '!M508/'Paraclinicos '!N508&lt;400,1,'Paraclinicos '!M508/'Paraclinicos '!N508&gt;=400,0)</f>
        <v>2</v>
      </c>
      <c r="P509" cm="1">
        <f t="array" ref="P509">_xlfn.IFS('Paraclinicos '!C508="","",'Paraclinicos '!C508&lt;20,4,'Paraclinicos '!C508&lt;50,3,'Paraclinicos '!C508&lt;100,2,'Paraclinicos '!C508&lt;150,1,'Paraclinicos '!C508&gt;150,0)</f>
        <v>0</v>
      </c>
      <c r="Q509" cm="1">
        <f t="array" ref="Q509">_xlfn.IFS('Paraclinicos '!O508="","",'Paraclinicos '!O508&lt;1.2,0,'Paraclinicos '!O508&lt;2,1,'Paraclinicos '!O508&lt;3.5,2,'Paraclinicos '!O508&lt;5,3,'Paraclinicos '!O508&gt;5,4)</f>
        <v>0</v>
      </c>
      <c r="R509" t="str" cm="1">
        <f t="array" ref="R509">_xlfn.IFS('Paraclinicos '!J508="","",'Paraclinicos '!J508&lt;1.2,0,'Paraclinicos '!J508&lt;2,1,'Paraclinicos '!J508&lt;6,2,'Paraclinicos '!J508&lt;12,3,'Paraclinicos '!J508&gt;=12,4)</f>
        <v/>
      </c>
      <c r="S509" cm="1">
        <f t="array" ref="S509">_xlfn.IFS('Paraclinicos '!Y508="","",'Paraclinicos '!Y508&lt;70,1,'Paraclinicos '!Y508&gt;=70,0)</f>
        <v>0</v>
      </c>
      <c r="T509" cm="1">
        <f t="array" ref="T509">_xlfn.IFS('Paraclinicos '!W508="","",'Paraclinicos '!W508&lt;6,4,'Paraclinicos '!W508&lt;10,3,'Paraclinicos '!W508&lt;13,2,'Paraclinicos '!W508&lt;15,1,'Paraclinicos '!W508=15,0)</f>
        <v>0</v>
      </c>
      <c r="U509" s="54">
        <f t="shared" si="21"/>
        <v>2</v>
      </c>
      <c r="V509" cm="1">
        <f t="array" ref="V509">_xlfn.IFS('Paraclinicos '!S508="","",OR('Paraclinicos '!S508&lt;=8,'Paraclinicos '!S508&gt;=25),3,'Paraclinicos '!S508&lt;12,1,'Paraclinicos '!S508&lt;21,0,'Paraclinicos '!S508&lt;25,2)</f>
        <v>0</v>
      </c>
      <c r="W509" t="str">
        <f>IFERROR(IF(INDEX('BD Demog para scores enalazar'!Y$2:'BD Demog para scores enalazar'!Y$3000,MATCH(Formulas!A509,'BD Demog para scores enalazar'!A$2:'BD Demog para scores enalazar'!A$3000,0))=1,"SI","NO"),"")</f>
        <v/>
      </c>
      <c r="X509" s="9" t="str">
        <f>IFERROR(IF(INDEX('BD Demog para scores enalazar'!AJ$2:'BD Demog para scores enalazar'!AJ$3000,MATCH(Formulas!A509,'BD Demog para scores enalazar'!A$2:'BD Demog para scores enalazar'!A$3000,0))=1,"SI","NO"),"")</f>
        <v/>
      </c>
      <c r="Y509" t="str" cm="1">
        <f t="array" ref="Y509">IF(AND(W509="NO",X509="NO"),_xlfn.IFS('Paraclinicos '!K508&lt;=91,3,'Paraclinicos '!K508&lt;94,2,'Paraclinicos '!K508&lt;96,1,'Paraclinicos '!K508&gt;=96,0),"")</f>
        <v/>
      </c>
      <c r="Z509" t="str" cm="1">
        <f t="array" ref="Z509">IF(OR(W509="SI",X509="SI"),_xlfn.IFS(OR(AND('Paraclinicos '!K508&lt;=83),AND('Paraclinicos '!K508&gt;=97,AA509=2)),3,OR(AND('Paraclinicos '!K508&lt;=86),AND('Paraclinicos '!K508&gt;=94,AA509=2)),2,OR(AND('Paraclinicos '!K508&lt;=88),AND('Paraclinicos '!K508&gt;=92,AA509=2)),1,OR(AND('Paraclinicos '!K508&gt;=88,'Paraclinicos '!K508&lt;=92),AND('Paraclinicos '!K508&gt;=93,AA509=0)),0),"")</f>
        <v/>
      </c>
      <c r="AA509" cm="1">
        <f t="array" ref="AA509">_xlfn.IFS('Paraclinicos '!E508="","",'Paraclinicos '!E508="Oxigeno",2,'Paraclinicos '!E508="Aire",0)</f>
        <v>2</v>
      </c>
    </row>
    <row r="510" spans="1:27" x14ac:dyDescent="0.25">
      <c r="A510">
        <f>'Paraclinicos '!A509</f>
        <v>113</v>
      </c>
      <c r="B510" s="3">
        <f>'Paraclinicos '!R509</f>
        <v>44317</v>
      </c>
      <c r="C510" cm="1">
        <f t="array" ref="C510">_xlfn.IFS('Paraclinicos '!Q509="","",'Paraclinicos '!Q509&gt;60,3,'Paraclinicos '!Q509&lt;=60,1)</f>
        <v>1</v>
      </c>
      <c r="D510" t="str">
        <f>IFERROR(IF(INDEX('BD Demog para scores enalazar'!BC$2:BC$3000,MATCH(Formulas!A510,'BD Demog para scores enalazar'!A$2:A$3000,0))=0,"SI","NO"),"")</f>
        <v>SI</v>
      </c>
      <c r="E510" cm="1">
        <f t="array" ref="E510">_xlfn.IFS(D510="","",D510="SI",4,D510="NO",1)</f>
        <v>4</v>
      </c>
      <c r="F510" cm="1">
        <f t="array" ref="F510">_xlfn.IFS('Paraclinicos '!B509="","",'Paraclinicos '!B509&gt;1,1,'Paraclinicos '!B509&lt;=1,3)</f>
        <v>1</v>
      </c>
      <c r="G510" t="str" cm="1">
        <f t="array" ref="G510">_xlfn.IFS('Paraclinicos '!D509="","",AND('Paraclinicos '!D509&gt;=250,'Paraclinicos '!D509&lt;=500),2,'Paraclinicos '!D509&gt;500,3,'Paraclinicos '!D509&lt;250,1)</f>
        <v/>
      </c>
      <c r="H510" s="50">
        <f t="shared" si="22"/>
        <v>6</v>
      </c>
      <c r="I510" cm="1">
        <f t="array" ref="I510">_xlfn.IFS('Paraclinicos '!Q509="","",'Paraclinicos '!Q509&gt;=65,1,'Paraclinicos '!Q509&lt;65,0)</f>
        <v>0</v>
      </c>
      <c r="J510" cm="1">
        <f t="array" ref="J510">_xlfn.IFS('Paraclinicos '!I509="","",'Paraclinicos '!I509&gt;7,1,'Paraclinicos '!I509&lt;=7,0)</f>
        <v>1</v>
      </c>
      <c r="K510" cm="1">
        <f t="array" ref="K510">_xlfn.IFS('Paraclinicos '!W509="","",'Paraclinicos '!W509&lt;=8,1,'Paraclinicos '!W509&gt;8,0)</f>
        <v>1</v>
      </c>
      <c r="L510" cm="1">
        <f t="array" ref="L510">_xlfn.IFS('Paraclinicos '!S509="","",'Paraclinicos '!S509&gt;=30,1,'Paraclinicos '!S509&lt;30,0)</f>
        <v>0</v>
      </c>
      <c r="M510" cm="1">
        <f t="array" ref="M510">_xlfn.IFS(OR('Paraclinicos '!T509="",'Paraclinicos '!U509=""),"",OR('Paraclinicos '!T509&lt;=90,'Paraclinicos '!U509&lt;=60),1,OR('Paraclinicos '!T509&gt;90,'Paraclinicos '!U509&gt;60),0)</f>
        <v>0</v>
      </c>
      <c r="N510" s="45">
        <f t="shared" si="23"/>
        <v>3</v>
      </c>
      <c r="O510" cm="1">
        <f t="array" ref="O510">_xlfn.IFS(OR('Paraclinicos '!M509="",'Paraclinicos '!N509="",'Paraclinicos '!N509=0),"",'Paraclinicos '!M509/'Paraclinicos '!N509&lt;100,4,'Paraclinicos '!M509/'Paraclinicos '!N509&lt;200,3,'Paraclinicos '!M509/'Paraclinicos '!N509&lt;300,2,'Paraclinicos '!M509/'Paraclinicos '!N509&lt;400,1,'Paraclinicos '!M509/'Paraclinicos '!N509&gt;=400,0)</f>
        <v>2</v>
      </c>
      <c r="P510" cm="1">
        <f t="array" ref="P510">_xlfn.IFS('Paraclinicos '!C509="","",'Paraclinicos '!C509&lt;20,4,'Paraclinicos '!C509&lt;50,3,'Paraclinicos '!C509&lt;100,2,'Paraclinicos '!C509&lt;150,1,'Paraclinicos '!C509&gt;150,0)</f>
        <v>0</v>
      </c>
      <c r="Q510" cm="1">
        <f t="array" ref="Q510">_xlfn.IFS('Paraclinicos '!O509="","",'Paraclinicos '!O509&lt;1.2,0,'Paraclinicos '!O509&lt;2,1,'Paraclinicos '!O509&lt;3.5,2,'Paraclinicos '!O509&lt;5,3,'Paraclinicos '!O509&gt;5,4)</f>
        <v>0</v>
      </c>
      <c r="R510" cm="1">
        <f t="array" ref="R510">_xlfn.IFS('Paraclinicos '!J509="","",'Paraclinicos '!J509&lt;1.2,0,'Paraclinicos '!J509&lt;2,1,'Paraclinicos '!J509&lt;6,2,'Paraclinicos '!J509&lt;12,3,'Paraclinicos '!J509&gt;=12,4)</f>
        <v>0</v>
      </c>
      <c r="S510" cm="1">
        <f t="array" ref="S510">_xlfn.IFS('Paraclinicos '!Y509="","",'Paraclinicos '!Y509&lt;70,1,'Paraclinicos '!Y509&gt;=70,0)</f>
        <v>0</v>
      </c>
      <c r="T510" cm="1">
        <f t="array" ref="T510">_xlfn.IFS('Paraclinicos '!W509="","",'Paraclinicos '!W509&lt;6,4,'Paraclinicos '!W509&lt;10,3,'Paraclinicos '!W509&lt;13,2,'Paraclinicos '!W509&lt;15,1,'Paraclinicos '!W509=15,0)</f>
        <v>4</v>
      </c>
      <c r="U510" s="54">
        <f t="shared" si="21"/>
        <v>6</v>
      </c>
      <c r="V510" cm="1">
        <f t="array" ref="V510">_xlfn.IFS('Paraclinicos '!S509="","",OR('Paraclinicos '!S509&lt;=8,'Paraclinicos '!S509&gt;=25),3,'Paraclinicos '!S509&lt;12,1,'Paraclinicos '!S509&lt;21,0,'Paraclinicos '!S509&lt;25,2)</f>
        <v>0</v>
      </c>
      <c r="W510" t="str">
        <f>IFERROR(IF(INDEX('BD Demog para scores enalazar'!Y$2:'BD Demog para scores enalazar'!Y$3000,MATCH(Formulas!A510,'BD Demog para scores enalazar'!A$2:'BD Demog para scores enalazar'!A$3000,0))=1,"SI","NO"),"")</f>
        <v>NO</v>
      </c>
      <c r="X510" s="9" t="str">
        <f>IFERROR(IF(INDEX('BD Demog para scores enalazar'!AJ$2:'BD Demog para scores enalazar'!AJ$3000,MATCH(Formulas!A510,'BD Demog para scores enalazar'!A$2:'BD Demog para scores enalazar'!A$3000,0))=1,"SI","NO"),"")</f>
        <v>NO</v>
      </c>
      <c r="Y510" cm="1">
        <f t="array" ref="Y510">IF(AND(W510="NO",X510="NO"),_xlfn.IFS('Paraclinicos '!K509&lt;=91,3,'Paraclinicos '!K509&lt;94,2,'Paraclinicos '!K509&lt;96,1,'Paraclinicos '!K509&gt;=96,0),"")</f>
        <v>3</v>
      </c>
      <c r="Z510" t="str" cm="1">
        <f t="array" ref="Z510">IF(OR(W510="SI",X510="SI"),_xlfn.IFS(OR(AND('Paraclinicos '!K509&lt;=83),AND('Paraclinicos '!K509&gt;=97,AA510=2)),3,OR(AND('Paraclinicos '!K509&lt;=86),AND('Paraclinicos '!K509&gt;=94,AA510=2)),2,OR(AND('Paraclinicos '!K509&lt;=88),AND('Paraclinicos '!K509&gt;=92,AA510=2)),1,OR(AND('Paraclinicos '!K509&gt;=88,'Paraclinicos '!K509&lt;=92),AND('Paraclinicos '!K509&gt;=93,AA510=0)),0),"")</f>
        <v/>
      </c>
      <c r="AA510" cm="1">
        <f t="array" ref="AA510">_xlfn.IFS('Paraclinicos '!E509="","",'Paraclinicos '!E509="Oxigeno",2,'Paraclinicos '!E509="Aire",0)</f>
        <v>2</v>
      </c>
    </row>
    <row r="511" spans="1:27" x14ac:dyDescent="0.25">
      <c r="A511">
        <f>'Paraclinicos '!A510</f>
        <v>113</v>
      </c>
      <c r="B511" s="3">
        <f>'Paraclinicos '!R510</f>
        <v>44319</v>
      </c>
      <c r="C511" cm="1">
        <f t="array" ref="C511">_xlfn.IFS('Paraclinicos '!Q510="","",'Paraclinicos '!Q510&gt;60,3,'Paraclinicos '!Q510&lt;=60,1)</f>
        <v>1</v>
      </c>
      <c r="D511" t="str">
        <f>IFERROR(IF(INDEX('BD Demog para scores enalazar'!BC$2:BC$3000,MATCH(Formulas!A511,'BD Demog para scores enalazar'!A$2:A$3000,0))=0,"SI","NO"),"")</f>
        <v>SI</v>
      </c>
      <c r="E511" cm="1">
        <f t="array" ref="E511">_xlfn.IFS(D511="","",D511="SI",4,D511="NO",1)</f>
        <v>4</v>
      </c>
      <c r="F511" cm="1">
        <f t="array" ref="F511">_xlfn.IFS('Paraclinicos '!B510="","",'Paraclinicos '!B510&gt;1,1,'Paraclinicos '!B510&lt;=1,3)</f>
        <v>3</v>
      </c>
      <c r="G511" t="str" cm="1">
        <f t="array" ref="G511">_xlfn.IFS('Paraclinicos '!D510="","",AND('Paraclinicos '!D510&gt;=250,'Paraclinicos '!D510&lt;=500),2,'Paraclinicos '!D510&gt;500,3,'Paraclinicos '!D510&lt;250,1)</f>
        <v/>
      </c>
      <c r="H511" s="50">
        <f t="shared" si="22"/>
        <v>8</v>
      </c>
      <c r="I511" cm="1">
        <f t="array" ref="I511">_xlfn.IFS('Paraclinicos '!Q510="","",'Paraclinicos '!Q510&gt;=65,1,'Paraclinicos '!Q510&lt;65,0)</f>
        <v>0</v>
      </c>
      <c r="J511" cm="1">
        <f t="array" ref="J511">_xlfn.IFS('Paraclinicos '!I510="","",'Paraclinicos '!I510&gt;7,1,'Paraclinicos '!I510&lt;=7,0)</f>
        <v>1</v>
      </c>
      <c r="K511" cm="1">
        <f t="array" ref="K511">_xlfn.IFS('Paraclinicos '!W510="","",'Paraclinicos '!W510&lt;=8,1,'Paraclinicos '!W510&gt;8,0)</f>
        <v>1</v>
      </c>
      <c r="L511" cm="1">
        <f t="array" ref="L511">_xlfn.IFS('Paraclinicos '!S510="","",'Paraclinicos '!S510&gt;=30,1,'Paraclinicos '!S510&lt;30,0)</f>
        <v>0</v>
      </c>
      <c r="M511" cm="1">
        <f t="array" ref="M511">_xlfn.IFS(OR('Paraclinicos '!T510="",'Paraclinicos '!U510=""),"",OR('Paraclinicos '!T510&lt;=90,'Paraclinicos '!U510&lt;=60),1,OR('Paraclinicos '!T510&gt;90,'Paraclinicos '!U510&gt;60),0)</f>
        <v>0</v>
      </c>
      <c r="N511" s="45">
        <f t="shared" si="23"/>
        <v>4</v>
      </c>
      <c r="O511" cm="1">
        <f t="array" ref="O511">_xlfn.IFS(OR('Paraclinicos '!M510="",'Paraclinicos '!N510="",'Paraclinicos '!N510=0),"",'Paraclinicos '!M510/'Paraclinicos '!N510&lt;100,4,'Paraclinicos '!M510/'Paraclinicos '!N510&lt;200,3,'Paraclinicos '!M510/'Paraclinicos '!N510&lt;300,2,'Paraclinicos '!M510/'Paraclinicos '!N510&lt;400,1,'Paraclinicos '!M510/'Paraclinicos '!N510&gt;=400,0)</f>
        <v>3</v>
      </c>
      <c r="P511" cm="1">
        <f t="array" ref="P511">_xlfn.IFS('Paraclinicos '!C510="","",'Paraclinicos '!C510&lt;20,4,'Paraclinicos '!C510&lt;50,3,'Paraclinicos '!C510&lt;100,2,'Paraclinicos '!C510&lt;150,1,'Paraclinicos '!C510&gt;150,0)</f>
        <v>0</v>
      </c>
      <c r="Q511" cm="1">
        <f t="array" ref="Q511">_xlfn.IFS('Paraclinicos '!O510="","",'Paraclinicos '!O510&lt;1.2,0,'Paraclinicos '!O510&lt;2,1,'Paraclinicos '!O510&lt;3.5,2,'Paraclinicos '!O510&lt;5,3,'Paraclinicos '!O510&gt;5,4)</f>
        <v>0</v>
      </c>
      <c r="R511" cm="1">
        <f t="array" ref="R511">_xlfn.IFS('Paraclinicos '!J510="","",'Paraclinicos '!J510&lt;1.2,0,'Paraclinicos '!J510&lt;2,1,'Paraclinicos '!J510&lt;6,2,'Paraclinicos '!J510&lt;12,3,'Paraclinicos '!J510&gt;=12,4)</f>
        <v>0</v>
      </c>
      <c r="S511" cm="1">
        <f t="array" ref="S511">_xlfn.IFS('Paraclinicos '!Y510="","",'Paraclinicos '!Y510&lt;70,1,'Paraclinicos '!Y510&gt;=70,0)</f>
        <v>0</v>
      </c>
      <c r="T511" cm="1">
        <f t="array" ref="T511">_xlfn.IFS('Paraclinicos '!W510="","",'Paraclinicos '!W510&lt;6,4,'Paraclinicos '!W510&lt;10,3,'Paraclinicos '!W510&lt;13,2,'Paraclinicos '!W510&lt;15,1,'Paraclinicos '!W510=15,0)</f>
        <v>4</v>
      </c>
      <c r="U511" s="54">
        <f t="shared" si="21"/>
        <v>7</v>
      </c>
      <c r="V511" cm="1">
        <f t="array" ref="V511">_xlfn.IFS('Paraclinicos '!S510="","",OR('Paraclinicos '!S510&lt;=8,'Paraclinicos '!S510&gt;=25),3,'Paraclinicos '!S510&lt;12,1,'Paraclinicos '!S510&lt;21,0,'Paraclinicos '!S510&lt;25,2)</f>
        <v>2</v>
      </c>
      <c r="W511" t="str">
        <f>IFERROR(IF(INDEX('BD Demog para scores enalazar'!Y$2:'BD Demog para scores enalazar'!Y$3000,MATCH(Formulas!A511,'BD Demog para scores enalazar'!A$2:'BD Demog para scores enalazar'!A$3000,0))=1,"SI","NO"),"")</f>
        <v>NO</v>
      </c>
      <c r="X511" s="9" t="str">
        <f>IFERROR(IF(INDEX('BD Demog para scores enalazar'!AJ$2:'BD Demog para scores enalazar'!AJ$3000,MATCH(Formulas!A511,'BD Demog para scores enalazar'!A$2:'BD Demog para scores enalazar'!A$3000,0))=1,"SI","NO"),"")</f>
        <v>NO</v>
      </c>
      <c r="Y511" cm="1">
        <f t="array" ref="Y511">IF(AND(W511="NO",X511="NO"),_xlfn.IFS('Paraclinicos '!K510&lt;=91,3,'Paraclinicos '!K510&lt;94,2,'Paraclinicos '!K510&lt;96,1,'Paraclinicos '!K510&gt;=96,0),"")</f>
        <v>3</v>
      </c>
      <c r="Z511" t="str" cm="1">
        <f t="array" ref="Z511">IF(OR(W511="SI",X511="SI"),_xlfn.IFS(OR(AND('Paraclinicos '!K510&lt;=83),AND('Paraclinicos '!K510&gt;=97,AA511=2)),3,OR(AND('Paraclinicos '!K510&lt;=86),AND('Paraclinicos '!K510&gt;=94,AA511=2)),2,OR(AND('Paraclinicos '!K510&lt;=88),AND('Paraclinicos '!K510&gt;=92,AA511=2)),1,OR(AND('Paraclinicos '!K510&gt;=88,'Paraclinicos '!K510&lt;=92),AND('Paraclinicos '!K510&gt;=93,AA511=0)),0),"")</f>
        <v/>
      </c>
      <c r="AA511" cm="1">
        <f t="array" ref="AA511">_xlfn.IFS('Paraclinicos '!E510="","",'Paraclinicos '!E510="Oxigeno",2,'Paraclinicos '!E510="Aire",0)</f>
        <v>2</v>
      </c>
    </row>
    <row r="512" spans="1:27" x14ac:dyDescent="0.25">
      <c r="A512">
        <f>'Paraclinicos '!A511</f>
        <v>113</v>
      </c>
      <c r="B512" s="3">
        <f>'Paraclinicos '!R511</f>
        <v>44319</v>
      </c>
      <c r="C512" cm="1">
        <f t="array" ref="C512">_xlfn.IFS('Paraclinicos '!Q511="","",'Paraclinicos '!Q511&gt;60,3,'Paraclinicos '!Q511&lt;=60,1)</f>
        <v>1</v>
      </c>
      <c r="D512" t="str">
        <f>IFERROR(IF(INDEX('BD Demog para scores enalazar'!BC$2:BC$3000,MATCH(Formulas!A512,'BD Demog para scores enalazar'!A$2:A$3000,0))=0,"SI","NO"),"")</f>
        <v>SI</v>
      </c>
      <c r="E512" cm="1">
        <f t="array" ref="E512">_xlfn.IFS(D512="","",D512="SI",4,D512="NO",1)</f>
        <v>4</v>
      </c>
      <c r="F512" cm="1">
        <f t="array" ref="F512">_xlfn.IFS('Paraclinicos '!B511="","",'Paraclinicos '!B511&gt;1,1,'Paraclinicos '!B511&lt;=1,3)</f>
        <v>3</v>
      </c>
      <c r="G512" t="str" cm="1">
        <f t="array" ref="G512">_xlfn.IFS('Paraclinicos '!D511="","",AND('Paraclinicos '!D511&gt;=250,'Paraclinicos '!D511&lt;=500),2,'Paraclinicos '!D511&gt;500,3,'Paraclinicos '!D511&lt;250,1)</f>
        <v/>
      </c>
      <c r="H512" s="50">
        <f t="shared" si="22"/>
        <v>8</v>
      </c>
      <c r="I512" cm="1">
        <f t="array" ref="I512">_xlfn.IFS('Paraclinicos '!Q511="","",'Paraclinicos '!Q511&gt;=65,1,'Paraclinicos '!Q511&lt;65,0)</f>
        <v>0</v>
      </c>
      <c r="J512" cm="1">
        <f t="array" ref="J512">_xlfn.IFS('Paraclinicos '!I511="","",'Paraclinicos '!I511&gt;7,1,'Paraclinicos '!I511&lt;=7,0)</f>
        <v>1</v>
      </c>
      <c r="K512" cm="1">
        <f t="array" ref="K512">_xlfn.IFS('Paraclinicos '!W511="","",'Paraclinicos '!W511&lt;=8,1,'Paraclinicos '!W511&gt;8,0)</f>
        <v>1</v>
      </c>
      <c r="L512" cm="1">
        <f t="array" ref="L512">_xlfn.IFS('Paraclinicos '!S511="","",'Paraclinicos '!S511&gt;=30,1,'Paraclinicos '!S511&lt;30,0)</f>
        <v>0</v>
      </c>
      <c r="M512" cm="1">
        <f t="array" ref="M512">_xlfn.IFS(OR('Paraclinicos '!T511="",'Paraclinicos '!U511=""),"",OR('Paraclinicos '!T511&lt;=90,'Paraclinicos '!U511&lt;=60),1,OR('Paraclinicos '!T511&gt;90,'Paraclinicos '!U511&gt;60),0)</f>
        <v>0</v>
      </c>
      <c r="N512" s="45">
        <f t="shared" si="23"/>
        <v>4</v>
      </c>
      <c r="O512" cm="1">
        <f t="array" ref="O512">_xlfn.IFS(OR('Paraclinicos '!M511="",'Paraclinicos '!N511="",'Paraclinicos '!N511=0),"",'Paraclinicos '!M511/'Paraclinicos '!N511&lt;100,4,'Paraclinicos '!M511/'Paraclinicos '!N511&lt;200,3,'Paraclinicos '!M511/'Paraclinicos '!N511&lt;300,2,'Paraclinicos '!M511/'Paraclinicos '!N511&lt;400,1,'Paraclinicos '!M511/'Paraclinicos '!N511&gt;=400,0)</f>
        <v>1</v>
      </c>
      <c r="P512" cm="1">
        <f t="array" ref="P512">_xlfn.IFS('Paraclinicos '!C511="","",'Paraclinicos '!C511&lt;20,4,'Paraclinicos '!C511&lt;50,3,'Paraclinicos '!C511&lt;100,2,'Paraclinicos '!C511&lt;150,1,'Paraclinicos '!C511&gt;150,0)</f>
        <v>0</v>
      </c>
      <c r="Q512" cm="1">
        <f t="array" ref="Q512">_xlfn.IFS('Paraclinicos '!O511="","",'Paraclinicos '!O511&lt;1.2,0,'Paraclinicos '!O511&lt;2,1,'Paraclinicos '!O511&lt;3.5,2,'Paraclinicos '!O511&lt;5,3,'Paraclinicos '!O511&gt;5,4)</f>
        <v>0</v>
      </c>
      <c r="R512" t="str" cm="1">
        <f t="array" ref="R512">_xlfn.IFS('Paraclinicos '!J511="","",'Paraclinicos '!J511&lt;1.2,0,'Paraclinicos '!J511&lt;2,1,'Paraclinicos '!J511&lt;6,2,'Paraclinicos '!J511&lt;12,3,'Paraclinicos '!J511&gt;=12,4)</f>
        <v/>
      </c>
      <c r="S512" cm="1">
        <f t="array" ref="S512">_xlfn.IFS('Paraclinicos '!Y511="","",'Paraclinicos '!Y511&lt;70,1,'Paraclinicos '!Y511&gt;=70,0)</f>
        <v>0</v>
      </c>
      <c r="T512" cm="1">
        <f t="array" ref="T512">_xlfn.IFS('Paraclinicos '!W511="","",'Paraclinicos '!W511&lt;6,4,'Paraclinicos '!W511&lt;10,3,'Paraclinicos '!W511&lt;13,2,'Paraclinicos '!W511&lt;15,1,'Paraclinicos '!W511=15,0)</f>
        <v>4</v>
      </c>
      <c r="U512" s="54">
        <f t="shared" si="21"/>
        <v>5</v>
      </c>
      <c r="V512" cm="1">
        <f t="array" ref="V512">_xlfn.IFS('Paraclinicos '!S511="","",OR('Paraclinicos '!S511&lt;=8,'Paraclinicos '!S511&gt;=25),3,'Paraclinicos '!S511&lt;12,1,'Paraclinicos '!S511&lt;21,0,'Paraclinicos '!S511&lt;25,2)</f>
        <v>2</v>
      </c>
      <c r="W512" t="str">
        <f>IFERROR(IF(INDEX('BD Demog para scores enalazar'!Y$2:'BD Demog para scores enalazar'!Y$3000,MATCH(Formulas!A512,'BD Demog para scores enalazar'!A$2:'BD Demog para scores enalazar'!A$3000,0))=1,"SI","NO"),"")</f>
        <v>NO</v>
      </c>
      <c r="X512" s="9" t="str">
        <f>IFERROR(IF(INDEX('BD Demog para scores enalazar'!AJ$2:'BD Demog para scores enalazar'!AJ$3000,MATCH(Formulas!A512,'BD Demog para scores enalazar'!A$2:'BD Demog para scores enalazar'!A$3000,0))=1,"SI","NO"),"")</f>
        <v>NO</v>
      </c>
      <c r="Y512" cm="1">
        <f t="array" ref="Y512">IF(AND(W512="NO",X512="NO"),_xlfn.IFS('Paraclinicos '!K511&lt;=91,3,'Paraclinicos '!K511&lt;94,2,'Paraclinicos '!K511&lt;96,1,'Paraclinicos '!K511&gt;=96,0),"")</f>
        <v>2</v>
      </c>
      <c r="Z512" t="str" cm="1">
        <f t="array" ref="Z512">IF(OR(W512="SI",X512="SI"),_xlfn.IFS(OR(AND('Paraclinicos '!K511&lt;=83),AND('Paraclinicos '!K511&gt;=97,AA512=2)),3,OR(AND('Paraclinicos '!K511&lt;=86),AND('Paraclinicos '!K511&gt;=94,AA512=2)),2,OR(AND('Paraclinicos '!K511&lt;=88),AND('Paraclinicos '!K511&gt;=92,AA512=2)),1,OR(AND('Paraclinicos '!K511&gt;=88,'Paraclinicos '!K511&lt;=92),AND('Paraclinicos '!K511&gt;=93,AA512=0)),0),"")</f>
        <v/>
      </c>
      <c r="AA512" cm="1">
        <f t="array" ref="AA512">_xlfn.IFS('Paraclinicos '!E511="","",'Paraclinicos '!E511="Oxigeno",2,'Paraclinicos '!E511="Aire",0)</f>
        <v>2</v>
      </c>
    </row>
    <row r="513" spans="1:27" x14ac:dyDescent="0.25">
      <c r="A513">
        <f>'Paraclinicos '!A512</f>
        <v>113</v>
      </c>
      <c r="B513" s="3">
        <f>'Paraclinicos '!R512</f>
        <v>44321</v>
      </c>
      <c r="C513" cm="1">
        <f t="array" ref="C513">_xlfn.IFS('Paraclinicos '!Q512="","",'Paraclinicos '!Q512&gt;60,3,'Paraclinicos '!Q512&lt;=60,1)</f>
        <v>1</v>
      </c>
      <c r="D513" t="str">
        <f>IFERROR(IF(INDEX('BD Demog para scores enalazar'!BC$2:BC$3000,MATCH(Formulas!A513,'BD Demog para scores enalazar'!A$2:A$3000,0))=0,"SI","NO"),"")</f>
        <v>SI</v>
      </c>
      <c r="E513" cm="1">
        <f t="array" ref="E513">_xlfn.IFS(D513="","",D513="SI",4,D513="NO",1)</f>
        <v>4</v>
      </c>
      <c r="F513" cm="1">
        <f t="array" ref="F513">_xlfn.IFS('Paraclinicos '!B512="","",'Paraclinicos '!B512&gt;1,1,'Paraclinicos '!B512&lt;=1,3)</f>
        <v>3</v>
      </c>
      <c r="G513" t="str" cm="1">
        <f t="array" ref="G513">_xlfn.IFS('Paraclinicos '!D512="","",AND('Paraclinicos '!D512&gt;=250,'Paraclinicos '!D512&lt;=500),2,'Paraclinicos '!D512&gt;500,3,'Paraclinicos '!D512&lt;250,1)</f>
        <v/>
      </c>
      <c r="H513" s="50">
        <f t="shared" si="22"/>
        <v>8</v>
      </c>
      <c r="I513" cm="1">
        <f t="array" ref="I513">_xlfn.IFS('Paraclinicos '!Q512="","",'Paraclinicos '!Q512&gt;=65,1,'Paraclinicos '!Q512&lt;65,0)</f>
        <v>0</v>
      </c>
      <c r="J513" cm="1">
        <f t="array" ref="J513">_xlfn.IFS('Paraclinicos '!I512="","",'Paraclinicos '!I512&gt;7,1,'Paraclinicos '!I512&lt;=7,0)</f>
        <v>1</v>
      </c>
      <c r="K513" cm="1">
        <f t="array" ref="K513">_xlfn.IFS('Paraclinicos '!W512="","",'Paraclinicos '!W512&lt;=8,1,'Paraclinicos '!W512&gt;8,0)</f>
        <v>1</v>
      </c>
      <c r="L513" cm="1">
        <f t="array" ref="L513">_xlfn.IFS('Paraclinicos '!S512="","",'Paraclinicos '!S512&gt;=30,1,'Paraclinicos '!S512&lt;30,0)</f>
        <v>0</v>
      </c>
      <c r="M513" cm="1">
        <f t="array" ref="M513">_xlfn.IFS(OR('Paraclinicos '!T512="",'Paraclinicos '!U512=""),"",OR('Paraclinicos '!T512&lt;=90,'Paraclinicos '!U512&lt;=60),1,OR('Paraclinicos '!T512&gt;90,'Paraclinicos '!U512&gt;60),0)</f>
        <v>0</v>
      </c>
      <c r="N513" s="45">
        <f t="shared" si="23"/>
        <v>4</v>
      </c>
      <c r="O513" cm="1">
        <f t="array" ref="O513">_xlfn.IFS(OR('Paraclinicos '!M512="",'Paraclinicos '!N512="",'Paraclinicos '!N512=0),"",'Paraclinicos '!M512/'Paraclinicos '!N512&lt;100,4,'Paraclinicos '!M512/'Paraclinicos '!N512&lt;200,3,'Paraclinicos '!M512/'Paraclinicos '!N512&lt;300,2,'Paraclinicos '!M512/'Paraclinicos '!N512&lt;400,1,'Paraclinicos '!M512/'Paraclinicos '!N512&gt;=400,0)</f>
        <v>3</v>
      </c>
      <c r="P513" cm="1">
        <f t="array" ref="P513">_xlfn.IFS('Paraclinicos '!C512="","",'Paraclinicos '!C512&lt;20,4,'Paraclinicos '!C512&lt;50,3,'Paraclinicos '!C512&lt;100,2,'Paraclinicos '!C512&lt;150,1,'Paraclinicos '!C512&gt;150,0)</f>
        <v>0</v>
      </c>
      <c r="Q513" cm="1">
        <f t="array" ref="Q513">_xlfn.IFS('Paraclinicos '!O512="","",'Paraclinicos '!O512&lt;1.2,0,'Paraclinicos '!O512&lt;2,1,'Paraclinicos '!O512&lt;3.5,2,'Paraclinicos '!O512&lt;5,3,'Paraclinicos '!O512&gt;5,4)</f>
        <v>0</v>
      </c>
      <c r="R513" cm="1">
        <f t="array" ref="R513">_xlfn.IFS('Paraclinicos '!J512="","",'Paraclinicos '!J512&lt;1.2,0,'Paraclinicos '!J512&lt;2,1,'Paraclinicos '!J512&lt;6,2,'Paraclinicos '!J512&lt;12,3,'Paraclinicos '!J512&gt;=12,4)</f>
        <v>0</v>
      </c>
      <c r="S513" cm="1">
        <f t="array" ref="S513">_xlfn.IFS('Paraclinicos '!Y512="","",'Paraclinicos '!Y512&lt;70,1,'Paraclinicos '!Y512&gt;=70,0)</f>
        <v>0</v>
      </c>
      <c r="T513" cm="1">
        <f t="array" ref="T513">_xlfn.IFS('Paraclinicos '!W512="","",'Paraclinicos '!W512&lt;6,4,'Paraclinicos '!W512&lt;10,3,'Paraclinicos '!W512&lt;13,2,'Paraclinicos '!W512&lt;15,1,'Paraclinicos '!W512=15,0)</f>
        <v>4</v>
      </c>
      <c r="U513" s="54">
        <f t="shared" si="21"/>
        <v>7</v>
      </c>
      <c r="V513" cm="1">
        <f t="array" ref="V513">_xlfn.IFS('Paraclinicos '!S512="","",OR('Paraclinicos '!S512&lt;=8,'Paraclinicos '!S512&gt;=25),3,'Paraclinicos '!S512&lt;12,1,'Paraclinicos '!S512&lt;21,0,'Paraclinicos '!S512&lt;25,2)</f>
        <v>0</v>
      </c>
      <c r="W513" t="str">
        <f>IFERROR(IF(INDEX('BD Demog para scores enalazar'!Y$2:'BD Demog para scores enalazar'!Y$3000,MATCH(Formulas!A513,'BD Demog para scores enalazar'!A$2:'BD Demog para scores enalazar'!A$3000,0))=1,"SI","NO"),"")</f>
        <v>NO</v>
      </c>
      <c r="X513" s="9" t="str">
        <f>IFERROR(IF(INDEX('BD Demog para scores enalazar'!AJ$2:'BD Demog para scores enalazar'!AJ$3000,MATCH(Formulas!A513,'BD Demog para scores enalazar'!A$2:'BD Demog para scores enalazar'!A$3000,0))=1,"SI","NO"),"")</f>
        <v>NO</v>
      </c>
      <c r="Y513" cm="1">
        <f t="array" ref="Y513">IF(AND(W513="NO",X513="NO"),_xlfn.IFS('Paraclinicos '!K512&lt;=91,3,'Paraclinicos '!K512&lt;94,2,'Paraclinicos '!K512&lt;96,1,'Paraclinicos '!K512&gt;=96,0),"")</f>
        <v>3</v>
      </c>
      <c r="Z513" t="str" cm="1">
        <f t="array" ref="Z513">IF(OR(W513="SI",X513="SI"),_xlfn.IFS(OR(AND('Paraclinicos '!K512&lt;=83),AND('Paraclinicos '!K512&gt;=97,AA513=2)),3,OR(AND('Paraclinicos '!K512&lt;=86),AND('Paraclinicos '!K512&gt;=94,AA513=2)),2,OR(AND('Paraclinicos '!K512&lt;=88),AND('Paraclinicos '!K512&gt;=92,AA513=2)),1,OR(AND('Paraclinicos '!K512&gt;=88,'Paraclinicos '!K512&lt;=92),AND('Paraclinicos '!K512&gt;=93,AA513=0)),0),"")</f>
        <v/>
      </c>
      <c r="AA513" cm="1">
        <f t="array" ref="AA513">_xlfn.IFS('Paraclinicos '!E512="","",'Paraclinicos '!E512="Oxigeno",2,'Paraclinicos '!E512="Aire",0)</f>
        <v>2</v>
      </c>
    </row>
    <row r="514" spans="1:27" x14ac:dyDescent="0.25">
      <c r="A514">
        <f>'Paraclinicos '!A513</f>
        <v>113</v>
      </c>
      <c r="B514" s="3">
        <f>'Paraclinicos '!R513</f>
        <v>44322</v>
      </c>
      <c r="C514" cm="1">
        <f t="array" ref="C514">_xlfn.IFS('Paraclinicos '!Q513="","",'Paraclinicos '!Q513&gt;60,3,'Paraclinicos '!Q513&lt;=60,1)</f>
        <v>1</v>
      </c>
      <c r="D514" t="str">
        <f>IFERROR(IF(INDEX('BD Demog para scores enalazar'!BC$2:BC$3000,MATCH(Formulas!A514,'BD Demog para scores enalazar'!A$2:A$3000,0))=0,"SI","NO"),"")</f>
        <v>SI</v>
      </c>
      <c r="E514" cm="1">
        <f t="array" ref="E514">_xlfn.IFS(D514="","",D514="SI",4,D514="NO",1)</f>
        <v>4</v>
      </c>
      <c r="F514" cm="1">
        <f t="array" ref="F514">_xlfn.IFS('Paraclinicos '!B513="","",'Paraclinicos '!B513&gt;1,1,'Paraclinicos '!B513&lt;=1,3)</f>
        <v>1</v>
      </c>
      <c r="G514" t="str" cm="1">
        <f t="array" ref="G514">_xlfn.IFS('Paraclinicos '!D513="","",AND('Paraclinicos '!D513&gt;=250,'Paraclinicos '!D513&lt;=500),2,'Paraclinicos '!D513&gt;500,3,'Paraclinicos '!D513&lt;250,1)</f>
        <v/>
      </c>
      <c r="H514" s="50">
        <f t="shared" si="22"/>
        <v>6</v>
      </c>
      <c r="I514" cm="1">
        <f t="array" ref="I514">_xlfn.IFS('Paraclinicos '!Q513="","",'Paraclinicos '!Q513&gt;=65,1,'Paraclinicos '!Q513&lt;65,0)</f>
        <v>0</v>
      </c>
      <c r="J514" cm="1">
        <f t="array" ref="J514">_xlfn.IFS('Paraclinicos '!I513="","",'Paraclinicos '!I513&gt;7,1,'Paraclinicos '!I513&lt;=7,0)</f>
        <v>1</v>
      </c>
      <c r="K514" cm="1">
        <f t="array" ref="K514">_xlfn.IFS('Paraclinicos '!W513="","",'Paraclinicos '!W513&lt;=8,1,'Paraclinicos '!W513&gt;8,0)</f>
        <v>0</v>
      </c>
      <c r="L514" cm="1">
        <f t="array" ref="L514">_xlfn.IFS('Paraclinicos '!S513="","",'Paraclinicos '!S513&gt;=30,1,'Paraclinicos '!S513&lt;30,0)</f>
        <v>0</v>
      </c>
      <c r="M514" cm="1">
        <f t="array" ref="M514">_xlfn.IFS(OR('Paraclinicos '!T513="",'Paraclinicos '!U513=""),"",OR('Paraclinicos '!T513&lt;=90,'Paraclinicos '!U513&lt;=60),1,OR('Paraclinicos '!T513&gt;90,'Paraclinicos '!U513&gt;60),0)</f>
        <v>0</v>
      </c>
      <c r="N514" s="45">
        <f t="shared" si="23"/>
        <v>3</v>
      </c>
      <c r="O514" cm="1">
        <f t="array" ref="O514">_xlfn.IFS(OR('Paraclinicos '!M513="",'Paraclinicos '!N513="",'Paraclinicos '!N513=0),"",'Paraclinicos '!M513/'Paraclinicos '!N513&lt;100,4,'Paraclinicos '!M513/'Paraclinicos '!N513&lt;200,3,'Paraclinicos '!M513/'Paraclinicos '!N513&lt;300,2,'Paraclinicos '!M513/'Paraclinicos '!N513&lt;400,1,'Paraclinicos '!M513/'Paraclinicos '!N513&gt;=400,0)</f>
        <v>2</v>
      </c>
      <c r="P514" cm="1">
        <f t="array" ref="P514">_xlfn.IFS('Paraclinicos '!C513="","",'Paraclinicos '!C513&lt;20,4,'Paraclinicos '!C513&lt;50,3,'Paraclinicos '!C513&lt;100,2,'Paraclinicos '!C513&lt;150,1,'Paraclinicos '!C513&gt;150,0)</f>
        <v>0</v>
      </c>
      <c r="Q514" cm="1">
        <f t="array" ref="Q514">_xlfn.IFS('Paraclinicos '!O513="","",'Paraclinicos '!O513&lt;1.2,0,'Paraclinicos '!O513&lt;2,1,'Paraclinicos '!O513&lt;3.5,2,'Paraclinicos '!O513&lt;5,3,'Paraclinicos '!O513&gt;5,4)</f>
        <v>0</v>
      </c>
      <c r="R514" cm="1">
        <f t="array" ref="R514">_xlfn.IFS('Paraclinicos '!J513="","",'Paraclinicos '!J513&lt;1.2,0,'Paraclinicos '!J513&lt;2,1,'Paraclinicos '!J513&lt;6,2,'Paraclinicos '!J513&lt;12,3,'Paraclinicos '!J513&gt;=12,4)</f>
        <v>0</v>
      </c>
      <c r="S514" cm="1">
        <f t="array" ref="S514">_xlfn.IFS('Paraclinicos '!Y513="","",'Paraclinicos '!Y513&lt;70,1,'Paraclinicos '!Y513&gt;=70,0)</f>
        <v>0</v>
      </c>
      <c r="T514" cm="1">
        <f t="array" ref="T514">_xlfn.IFS('Paraclinicos '!W513="","",'Paraclinicos '!W513&lt;6,4,'Paraclinicos '!W513&lt;10,3,'Paraclinicos '!W513&lt;13,2,'Paraclinicos '!W513&lt;15,1,'Paraclinicos '!W513=15,0)</f>
        <v>3</v>
      </c>
      <c r="U514" s="54">
        <f t="shared" si="21"/>
        <v>5</v>
      </c>
      <c r="V514" cm="1">
        <f t="array" ref="V514">_xlfn.IFS('Paraclinicos '!S513="","",OR('Paraclinicos '!S513&lt;=8,'Paraclinicos '!S513&gt;=25),3,'Paraclinicos '!S513&lt;12,1,'Paraclinicos '!S513&lt;21,0,'Paraclinicos '!S513&lt;25,2)</f>
        <v>3</v>
      </c>
      <c r="W514" t="str">
        <f>IFERROR(IF(INDEX('BD Demog para scores enalazar'!Y$2:'BD Demog para scores enalazar'!Y$3000,MATCH(Formulas!A514,'BD Demog para scores enalazar'!A$2:'BD Demog para scores enalazar'!A$3000,0))=1,"SI","NO"),"")</f>
        <v>NO</v>
      </c>
      <c r="X514" s="9" t="str">
        <f>IFERROR(IF(INDEX('BD Demog para scores enalazar'!AJ$2:'BD Demog para scores enalazar'!AJ$3000,MATCH(Formulas!A514,'BD Demog para scores enalazar'!A$2:'BD Demog para scores enalazar'!A$3000,0))=1,"SI","NO"),"")</f>
        <v>NO</v>
      </c>
      <c r="Y514" cm="1">
        <f t="array" ref="Y514">IF(AND(W514="NO",X514="NO"),_xlfn.IFS('Paraclinicos '!K513&lt;=91,3,'Paraclinicos '!K513&lt;94,2,'Paraclinicos '!K513&lt;96,1,'Paraclinicos '!K513&gt;=96,0),"")</f>
        <v>3</v>
      </c>
      <c r="Z514" t="str" cm="1">
        <f t="array" ref="Z514">IF(OR(W514="SI",X514="SI"),_xlfn.IFS(OR(AND('Paraclinicos '!K513&lt;=83),AND('Paraclinicos '!K513&gt;=97,AA514=2)),3,OR(AND('Paraclinicos '!K513&lt;=86),AND('Paraclinicos '!K513&gt;=94,AA514=2)),2,OR(AND('Paraclinicos '!K513&lt;=88),AND('Paraclinicos '!K513&gt;=92,AA514=2)),1,OR(AND('Paraclinicos '!K513&gt;=88,'Paraclinicos '!K513&lt;=92),AND('Paraclinicos '!K513&gt;=93,AA514=0)),0),"")</f>
        <v/>
      </c>
      <c r="AA514" cm="1">
        <f t="array" ref="AA514">_xlfn.IFS('Paraclinicos '!E513="","",'Paraclinicos '!E513="Oxigeno",2,'Paraclinicos '!E513="Aire",0)</f>
        <v>2</v>
      </c>
    </row>
    <row r="515" spans="1:27" x14ac:dyDescent="0.25">
      <c r="A515">
        <f>'Paraclinicos '!A514</f>
        <v>114</v>
      </c>
      <c r="B515" s="3">
        <f>'Paraclinicos '!R514</f>
        <v>44314</v>
      </c>
      <c r="C515" cm="1">
        <f t="array" ref="C515">_xlfn.IFS('Paraclinicos '!Q514="","",'Paraclinicos '!Q514&gt;60,3,'Paraclinicos '!Q514&lt;=60,1)</f>
        <v>3</v>
      </c>
      <c r="D515" t="str">
        <f>IFERROR(IF(INDEX('BD Demog para scores enalazar'!BC$2:BC$3000,MATCH(Formulas!A515,'BD Demog para scores enalazar'!A$2:A$3000,0))=0,"SI","NO"),"")</f>
        <v/>
      </c>
      <c r="E515" t="str" cm="1">
        <f t="array" ref="E515">_xlfn.IFS(D515="","",D515="SI",4,D515="NO",1)</f>
        <v/>
      </c>
      <c r="F515" cm="1">
        <f t="array" ref="F515">_xlfn.IFS('Paraclinicos '!B514="","",'Paraclinicos '!B514&gt;1,1,'Paraclinicos '!B514&lt;=1,3)</f>
        <v>3</v>
      </c>
      <c r="G515" cm="1">
        <f t="array" ref="G515">_xlfn.IFS('Paraclinicos '!D514="","",AND('Paraclinicos '!D514&gt;=250,'Paraclinicos '!D514&lt;=500),2,'Paraclinicos '!D514&gt;500,3,'Paraclinicos '!D514&lt;250,1)</f>
        <v>2</v>
      </c>
      <c r="H515" s="50">
        <f t="shared" si="22"/>
        <v>8</v>
      </c>
      <c r="I515" cm="1">
        <f t="array" ref="I515">_xlfn.IFS('Paraclinicos '!Q514="","",'Paraclinicos '!Q514&gt;=65,1,'Paraclinicos '!Q514&lt;65,0)</f>
        <v>1</v>
      </c>
      <c r="J515" cm="1">
        <f t="array" ref="J515">_xlfn.IFS('Paraclinicos '!I514="","",'Paraclinicos '!I514&gt;7,1,'Paraclinicos '!I514&lt;=7,0)</f>
        <v>1</v>
      </c>
      <c r="K515" cm="1">
        <f t="array" ref="K515">_xlfn.IFS('Paraclinicos '!W514="","",'Paraclinicos '!W514&lt;=8,1,'Paraclinicos '!W514&gt;8,0)</f>
        <v>0</v>
      </c>
      <c r="L515" cm="1">
        <f t="array" ref="L515">_xlfn.IFS('Paraclinicos '!S514="","",'Paraclinicos '!S514&gt;=30,1,'Paraclinicos '!S514&lt;30,0)</f>
        <v>0</v>
      </c>
      <c r="M515" cm="1">
        <f t="array" ref="M515">_xlfn.IFS(OR('Paraclinicos '!T514="",'Paraclinicos '!U514=""),"",OR('Paraclinicos '!T514&lt;=90,'Paraclinicos '!U514&lt;=60),1,OR('Paraclinicos '!T514&gt;90,'Paraclinicos '!U514&gt;60),0)</f>
        <v>0</v>
      </c>
      <c r="N515" s="45">
        <f t="shared" si="23"/>
        <v>2</v>
      </c>
      <c r="O515" cm="1">
        <f t="array" ref="O515">_xlfn.IFS(OR('Paraclinicos '!M514="",'Paraclinicos '!N514="",'Paraclinicos '!N514=0),"",'Paraclinicos '!M514/'Paraclinicos '!N514&lt;100,4,'Paraclinicos '!M514/'Paraclinicos '!N514&lt;200,3,'Paraclinicos '!M514/'Paraclinicos '!N514&lt;300,2,'Paraclinicos '!M514/'Paraclinicos '!N514&lt;400,1,'Paraclinicos '!M514/'Paraclinicos '!N514&gt;=400,0)</f>
        <v>2</v>
      </c>
      <c r="P515" cm="1">
        <f t="array" ref="P515">_xlfn.IFS('Paraclinicos '!C514="","",'Paraclinicos '!C514&lt;20,4,'Paraclinicos '!C514&lt;50,3,'Paraclinicos '!C514&lt;100,2,'Paraclinicos '!C514&lt;150,1,'Paraclinicos '!C514&gt;150,0)</f>
        <v>0</v>
      </c>
      <c r="Q515" cm="1">
        <f t="array" ref="Q515">_xlfn.IFS('Paraclinicos '!O514="","",'Paraclinicos '!O514&lt;1.2,0,'Paraclinicos '!O514&lt;2,1,'Paraclinicos '!O514&lt;3.5,2,'Paraclinicos '!O514&lt;5,3,'Paraclinicos '!O514&gt;5,4)</f>
        <v>0</v>
      </c>
      <c r="R515" cm="1">
        <f t="array" ref="R515">_xlfn.IFS('Paraclinicos '!J514="","",'Paraclinicos '!J514&lt;1.2,0,'Paraclinicos '!J514&lt;2,1,'Paraclinicos '!J514&lt;6,2,'Paraclinicos '!J514&lt;12,3,'Paraclinicos '!J514&gt;=12,4)</f>
        <v>0</v>
      </c>
      <c r="S515" cm="1">
        <f t="array" ref="S515">_xlfn.IFS('Paraclinicos '!Y514="","",'Paraclinicos '!Y514&lt;70,1,'Paraclinicos '!Y514&gt;=70,0)</f>
        <v>0</v>
      </c>
      <c r="T515" cm="1">
        <f t="array" ref="T515">_xlfn.IFS('Paraclinicos '!W514="","",'Paraclinicos '!W514&lt;6,4,'Paraclinicos '!W514&lt;10,3,'Paraclinicos '!W514&lt;13,2,'Paraclinicos '!W514&lt;15,1,'Paraclinicos '!W514=15,0)</f>
        <v>0</v>
      </c>
      <c r="U515" s="54">
        <f t="shared" ref="U515:U578" si="24">IF(AND(O515="",P515="",Q515="",R515="",S515="",T515=""),"",SUM(O515:T515))</f>
        <v>2</v>
      </c>
      <c r="V515" cm="1">
        <f t="array" ref="V515">_xlfn.IFS('Paraclinicos '!S514="","",OR('Paraclinicos '!S514&lt;=8,'Paraclinicos '!S514&gt;=25),3,'Paraclinicos '!S514&lt;12,1,'Paraclinicos '!S514&lt;21,0,'Paraclinicos '!S514&lt;25,2)</f>
        <v>0</v>
      </c>
      <c r="W515" t="str">
        <f>IFERROR(IF(INDEX('BD Demog para scores enalazar'!Y$2:'BD Demog para scores enalazar'!Y$3000,MATCH(Formulas!A515,'BD Demog para scores enalazar'!A$2:'BD Demog para scores enalazar'!A$3000,0))=1,"SI","NO"),"")</f>
        <v/>
      </c>
      <c r="X515" s="9" t="str">
        <f>IFERROR(IF(INDEX('BD Demog para scores enalazar'!AJ$2:'BD Demog para scores enalazar'!AJ$3000,MATCH(Formulas!A515,'BD Demog para scores enalazar'!A$2:'BD Demog para scores enalazar'!A$3000,0))=1,"SI","NO"),"")</f>
        <v/>
      </c>
      <c r="Y515" t="str" cm="1">
        <f t="array" ref="Y515">IF(AND(W515="NO",X515="NO"),_xlfn.IFS('Paraclinicos '!K514&lt;=91,3,'Paraclinicos '!K514&lt;94,2,'Paraclinicos '!K514&lt;96,1,'Paraclinicos '!K514&gt;=96,0),"")</f>
        <v/>
      </c>
      <c r="Z515" t="str" cm="1">
        <f t="array" ref="Z515">IF(OR(W515="SI",X515="SI"),_xlfn.IFS(OR(AND('Paraclinicos '!K514&lt;=83),AND('Paraclinicos '!K514&gt;=97,AA515=2)),3,OR(AND('Paraclinicos '!K514&lt;=86),AND('Paraclinicos '!K514&gt;=94,AA515=2)),2,OR(AND('Paraclinicos '!K514&lt;=88),AND('Paraclinicos '!K514&gt;=92,AA515=2)),1,OR(AND('Paraclinicos '!K514&gt;=88,'Paraclinicos '!K514&lt;=92),AND('Paraclinicos '!K514&gt;=93,AA515=0)),0),"")</f>
        <v/>
      </c>
      <c r="AA515" cm="1">
        <f t="array" ref="AA515">_xlfn.IFS('Paraclinicos '!E514="","",'Paraclinicos '!E514="Oxigeno",2,'Paraclinicos '!E514="Aire",0)</f>
        <v>2</v>
      </c>
    </row>
    <row r="516" spans="1:27" x14ac:dyDescent="0.25">
      <c r="A516">
        <f>'Paraclinicos '!A515</f>
        <v>114</v>
      </c>
      <c r="B516" s="3">
        <f>'Paraclinicos '!R515</f>
        <v>44315</v>
      </c>
      <c r="C516" cm="1">
        <f t="array" ref="C516">_xlfn.IFS('Paraclinicos '!Q515="","",'Paraclinicos '!Q515&gt;60,3,'Paraclinicos '!Q515&lt;=60,1)</f>
        <v>3</v>
      </c>
      <c r="D516" t="str">
        <f>IFERROR(IF(INDEX('BD Demog para scores enalazar'!BC$2:BC$3000,MATCH(Formulas!A516,'BD Demog para scores enalazar'!A$2:A$3000,0))=0,"SI","NO"),"")</f>
        <v/>
      </c>
      <c r="E516" t="str" cm="1">
        <f t="array" ref="E516">_xlfn.IFS(D516="","",D516="SI",4,D516="NO",1)</f>
        <v/>
      </c>
      <c r="F516" cm="1">
        <f t="array" ref="F516">_xlfn.IFS('Paraclinicos '!B515="","",'Paraclinicos '!B515&gt;1,1,'Paraclinicos '!B515&lt;=1,3)</f>
        <v>3</v>
      </c>
      <c r="G516" cm="1">
        <f t="array" ref="G516">_xlfn.IFS('Paraclinicos '!D515="","",AND('Paraclinicos '!D515&gt;=250,'Paraclinicos '!D515&lt;=500),2,'Paraclinicos '!D515&gt;500,3,'Paraclinicos '!D515&lt;250,1)</f>
        <v>2</v>
      </c>
      <c r="H516" s="50">
        <f t="shared" ref="H516:H579" si="25">IF(AND(C516="",E516="",F516="",G516=""),"",SUM(C516,E516:G516))</f>
        <v>8</v>
      </c>
      <c r="I516" cm="1">
        <f t="array" ref="I516">_xlfn.IFS('Paraclinicos '!Q515="","",'Paraclinicos '!Q515&gt;=65,1,'Paraclinicos '!Q515&lt;65,0)</f>
        <v>1</v>
      </c>
      <c r="J516" cm="1">
        <f t="array" ref="J516">_xlfn.IFS('Paraclinicos '!I515="","",'Paraclinicos '!I515&gt;7,1,'Paraclinicos '!I515&lt;=7,0)</f>
        <v>1</v>
      </c>
      <c r="K516" cm="1">
        <f t="array" ref="K516">_xlfn.IFS('Paraclinicos '!W515="","",'Paraclinicos '!W515&lt;=8,1,'Paraclinicos '!W515&gt;8,0)</f>
        <v>0</v>
      </c>
      <c r="L516" cm="1">
        <f t="array" ref="L516">_xlfn.IFS('Paraclinicos '!S515="","",'Paraclinicos '!S515&gt;=30,1,'Paraclinicos '!S515&lt;30,0)</f>
        <v>0</v>
      </c>
      <c r="M516" cm="1">
        <f t="array" ref="M516">_xlfn.IFS(OR('Paraclinicos '!T515="",'Paraclinicos '!U515=""),"",OR('Paraclinicos '!T515&lt;=90,'Paraclinicos '!U515&lt;=60),1,OR('Paraclinicos '!T515&gt;90,'Paraclinicos '!U515&gt;60),0)</f>
        <v>0</v>
      </c>
      <c r="N516" s="45">
        <f t="shared" ref="N516:N579" si="26">IF(AND(J515="",J516="",K516="",L516="",M516=""),"",SUM(J515:M516))</f>
        <v>2</v>
      </c>
      <c r="O516" cm="1">
        <f t="array" ref="O516">_xlfn.IFS(OR('Paraclinicos '!M515="",'Paraclinicos '!N515="",'Paraclinicos '!N515=0),"",'Paraclinicos '!M515/'Paraclinicos '!N515&lt;100,4,'Paraclinicos '!M515/'Paraclinicos '!N515&lt;200,3,'Paraclinicos '!M515/'Paraclinicos '!N515&lt;300,2,'Paraclinicos '!M515/'Paraclinicos '!N515&lt;400,1,'Paraclinicos '!M515/'Paraclinicos '!N515&gt;=400,0)</f>
        <v>1</v>
      </c>
      <c r="P516" cm="1">
        <f t="array" ref="P516">_xlfn.IFS('Paraclinicos '!C515="","",'Paraclinicos '!C515&lt;20,4,'Paraclinicos '!C515&lt;50,3,'Paraclinicos '!C515&lt;100,2,'Paraclinicos '!C515&lt;150,1,'Paraclinicos '!C515&gt;150,0)</f>
        <v>0</v>
      </c>
      <c r="Q516" cm="1">
        <f t="array" ref="Q516">_xlfn.IFS('Paraclinicos '!O515="","",'Paraclinicos '!O515&lt;1.2,0,'Paraclinicos '!O515&lt;2,1,'Paraclinicos '!O515&lt;3.5,2,'Paraclinicos '!O515&lt;5,3,'Paraclinicos '!O515&gt;5,4)</f>
        <v>0</v>
      </c>
      <c r="R516" cm="1">
        <f t="array" ref="R516">_xlfn.IFS('Paraclinicos '!J515="","",'Paraclinicos '!J515&lt;1.2,0,'Paraclinicos '!J515&lt;2,1,'Paraclinicos '!J515&lt;6,2,'Paraclinicos '!J515&lt;12,3,'Paraclinicos '!J515&gt;=12,4)</f>
        <v>0</v>
      </c>
      <c r="S516" cm="1">
        <f t="array" ref="S516">_xlfn.IFS('Paraclinicos '!Y515="","",'Paraclinicos '!Y515&lt;70,1,'Paraclinicos '!Y515&gt;=70,0)</f>
        <v>0</v>
      </c>
      <c r="T516" cm="1">
        <f t="array" ref="T516">_xlfn.IFS('Paraclinicos '!W515="","",'Paraclinicos '!W515&lt;6,4,'Paraclinicos '!W515&lt;10,3,'Paraclinicos '!W515&lt;13,2,'Paraclinicos '!W515&lt;15,1,'Paraclinicos '!W515=15,0)</f>
        <v>0</v>
      </c>
      <c r="U516" s="54">
        <f t="shared" si="24"/>
        <v>1</v>
      </c>
      <c r="V516" cm="1">
        <f t="array" ref="V516">_xlfn.IFS('Paraclinicos '!S515="","",OR('Paraclinicos '!S515&lt;=8,'Paraclinicos '!S515&gt;=25),3,'Paraclinicos '!S515&lt;12,1,'Paraclinicos '!S515&lt;21,0,'Paraclinicos '!S515&lt;25,2)</f>
        <v>0</v>
      </c>
      <c r="W516" t="str">
        <f>IFERROR(IF(INDEX('BD Demog para scores enalazar'!Y$2:'BD Demog para scores enalazar'!Y$3000,MATCH(Formulas!A516,'BD Demog para scores enalazar'!A$2:'BD Demog para scores enalazar'!A$3000,0))=1,"SI","NO"),"")</f>
        <v/>
      </c>
      <c r="X516" s="9" t="str">
        <f>IFERROR(IF(INDEX('BD Demog para scores enalazar'!AJ$2:'BD Demog para scores enalazar'!AJ$3000,MATCH(Formulas!A516,'BD Demog para scores enalazar'!A$2:'BD Demog para scores enalazar'!A$3000,0))=1,"SI","NO"),"")</f>
        <v/>
      </c>
      <c r="Y516" t="str" cm="1">
        <f t="array" ref="Y516">IF(AND(W516="NO",X516="NO"),_xlfn.IFS('Paraclinicos '!K515&lt;=91,3,'Paraclinicos '!K515&lt;94,2,'Paraclinicos '!K515&lt;96,1,'Paraclinicos '!K515&gt;=96,0),"")</f>
        <v/>
      </c>
      <c r="Z516" t="str" cm="1">
        <f t="array" ref="Z516">IF(OR(W516="SI",X516="SI"),_xlfn.IFS(OR(AND('Paraclinicos '!K515&lt;=83),AND('Paraclinicos '!K515&gt;=97,AA516=2)),3,OR(AND('Paraclinicos '!K515&lt;=86),AND('Paraclinicos '!K515&gt;=94,AA516=2)),2,OR(AND('Paraclinicos '!K515&lt;=88),AND('Paraclinicos '!K515&gt;=92,AA516=2)),1,OR(AND('Paraclinicos '!K515&gt;=88,'Paraclinicos '!K515&lt;=92),AND('Paraclinicos '!K515&gt;=93,AA516=0)),0),"")</f>
        <v/>
      </c>
      <c r="AA516" cm="1">
        <f t="array" ref="AA516">_xlfn.IFS('Paraclinicos '!E515="","",'Paraclinicos '!E515="Oxigeno",2,'Paraclinicos '!E515="Aire",0)</f>
        <v>2</v>
      </c>
    </row>
    <row r="517" spans="1:27" x14ac:dyDescent="0.25">
      <c r="A517">
        <f>'Paraclinicos '!A516</f>
        <v>114</v>
      </c>
      <c r="B517" s="3">
        <f>'Paraclinicos '!R516</f>
        <v>44317</v>
      </c>
      <c r="C517" cm="1">
        <f t="array" ref="C517">_xlfn.IFS('Paraclinicos '!Q516="","",'Paraclinicos '!Q516&gt;60,3,'Paraclinicos '!Q516&lt;=60,1)</f>
        <v>3</v>
      </c>
      <c r="D517" t="str">
        <f>IFERROR(IF(INDEX('BD Demog para scores enalazar'!BC$2:BC$3000,MATCH(Formulas!A517,'BD Demog para scores enalazar'!A$2:A$3000,0))=0,"SI","NO"),"")</f>
        <v/>
      </c>
      <c r="E517" t="str" cm="1">
        <f t="array" ref="E517">_xlfn.IFS(D517="","",D517="SI",4,D517="NO",1)</f>
        <v/>
      </c>
      <c r="F517" cm="1">
        <f t="array" ref="F517">_xlfn.IFS('Paraclinicos '!B516="","",'Paraclinicos '!B516&gt;1,1,'Paraclinicos '!B516&lt;=1,3)</f>
        <v>3</v>
      </c>
      <c r="G517" cm="1">
        <f t="array" ref="G517">_xlfn.IFS('Paraclinicos '!D516="","",AND('Paraclinicos '!D516&gt;=250,'Paraclinicos '!D516&lt;=500),2,'Paraclinicos '!D516&gt;500,3,'Paraclinicos '!D516&lt;250,1)</f>
        <v>3</v>
      </c>
      <c r="H517" s="50">
        <f t="shared" si="25"/>
        <v>9</v>
      </c>
      <c r="I517" cm="1">
        <f t="array" ref="I517">_xlfn.IFS('Paraclinicos '!Q516="","",'Paraclinicos '!Q516&gt;=65,1,'Paraclinicos '!Q516&lt;65,0)</f>
        <v>1</v>
      </c>
      <c r="J517" cm="1">
        <f t="array" ref="J517">_xlfn.IFS('Paraclinicos '!I516="","",'Paraclinicos '!I516&gt;7,1,'Paraclinicos '!I516&lt;=7,0)</f>
        <v>1</v>
      </c>
      <c r="K517" cm="1">
        <f t="array" ref="K517">_xlfn.IFS('Paraclinicos '!W516="","",'Paraclinicos '!W516&lt;=8,1,'Paraclinicos '!W516&gt;8,0)</f>
        <v>0</v>
      </c>
      <c r="L517" cm="1">
        <f t="array" ref="L517">_xlfn.IFS('Paraclinicos '!S516="","",'Paraclinicos '!S516&gt;=30,1,'Paraclinicos '!S516&lt;30,0)</f>
        <v>0</v>
      </c>
      <c r="M517" cm="1">
        <f t="array" ref="M517">_xlfn.IFS(OR('Paraclinicos '!T516="",'Paraclinicos '!U516=""),"",OR('Paraclinicos '!T516&lt;=90,'Paraclinicos '!U516&lt;=60),1,OR('Paraclinicos '!T516&gt;90,'Paraclinicos '!U516&gt;60),0)</f>
        <v>0</v>
      </c>
      <c r="N517" s="45">
        <f t="shared" si="26"/>
        <v>2</v>
      </c>
      <c r="O517" cm="1">
        <f t="array" ref="O517">_xlfn.IFS(OR('Paraclinicos '!M516="",'Paraclinicos '!N516="",'Paraclinicos '!N516=0),"",'Paraclinicos '!M516/'Paraclinicos '!N516&lt;100,4,'Paraclinicos '!M516/'Paraclinicos '!N516&lt;200,3,'Paraclinicos '!M516/'Paraclinicos '!N516&lt;300,2,'Paraclinicos '!M516/'Paraclinicos '!N516&lt;400,1,'Paraclinicos '!M516/'Paraclinicos '!N516&gt;=400,0)</f>
        <v>1</v>
      </c>
      <c r="P517" cm="1">
        <f t="array" ref="P517">_xlfn.IFS('Paraclinicos '!C516="","",'Paraclinicos '!C516&lt;20,4,'Paraclinicos '!C516&lt;50,3,'Paraclinicos '!C516&lt;100,2,'Paraclinicos '!C516&lt;150,1,'Paraclinicos '!C516&gt;150,0)</f>
        <v>0</v>
      </c>
      <c r="Q517" cm="1">
        <f t="array" ref="Q517">_xlfn.IFS('Paraclinicos '!O516="","",'Paraclinicos '!O516&lt;1.2,0,'Paraclinicos '!O516&lt;2,1,'Paraclinicos '!O516&lt;3.5,2,'Paraclinicos '!O516&lt;5,3,'Paraclinicos '!O516&gt;5,4)</f>
        <v>0</v>
      </c>
      <c r="R517" t="str" cm="1">
        <f t="array" ref="R517">_xlfn.IFS('Paraclinicos '!J516="","",'Paraclinicos '!J516&lt;1.2,0,'Paraclinicos '!J516&lt;2,1,'Paraclinicos '!J516&lt;6,2,'Paraclinicos '!J516&lt;12,3,'Paraclinicos '!J516&gt;=12,4)</f>
        <v/>
      </c>
      <c r="S517" cm="1">
        <f t="array" ref="S517">_xlfn.IFS('Paraclinicos '!Y516="","",'Paraclinicos '!Y516&lt;70,1,'Paraclinicos '!Y516&gt;=70,0)</f>
        <v>0</v>
      </c>
      <c r="T517" cm="1">
        <f t="array" ref="T517">_xlfn.IFS('Paraclinicos '!W516="","",'Paraclinicos '!W516&lt;6,4,'Paraclinicos '!W516&lt;10,3,'Paraclinicos '!W516&lt;13,2,'Paraclinicos '!W516&lt;15,1,'Paraclinicos '!W516=15,0)</f>
        <v>1</v>
      </c>
      <c r="U517" s="54">
        <f t="shared" si="24"/>
        <v>2</v>
      </c>
      <c r="V517" cm="1">
        <f t="array" ref="V517">_xlfn.IFS('Paraclinicos '!S516="","",OR('Paraclinicos '!S516&lt;=8,'Paraclinicos '!S516&gt;=25),3,'Paraclinicos '!S516&lt;12,1,'Paraclinicos '!S516&lt;21,0,'Paraclinicos '!S516&lt;25,2)</f>
        <v>2</v>
      </c>
      <c r="W517" t="str">
        <f>IFERROR(IF(INDEX('BD Demog para scores enalazar'!Y$2:'BD Demog para scores enalazar'!Y$3000,MATCH(Formulas!A517,'BD Demog para scores enalazar'!A$2:'BD Demog para scores enalazar'!A$3000,0))=1,"SI","NO"),"")</f>
        <v/>
      </c>
      <c r="X517" s="9" t="str">
        <f>IFERROR(IF(INDEX('BD Demog para scores enalazar'!AJ$2:'BD Demog para scores enalazar'!AJ$3000,MATCH(Formulas!A517,'BD Demog para scores enalazar'!A$2:'BD Demog para scores enalazar'!A$3000,0))=1,"SI","NO"),"")</f>
        <v/>
      </c>
      <c r="Y517" t="str" cm="1">
        <f t="array" ref="Y517">IF(AND(W517="NO",X517="NO"),_xlfn.IFS('Paraclinicos '!K516&lt;=91,3,'Paraclinicos '!K516&lt;94,2,'Paraclinicos '!K516&lt;96,1,'Paraclinicos '!K516&gt;=96,0),"")</f>
        <v/>
      </c>
      <c r="Z517" t="str" cm="1">
        <f t="array" ref="Z517">IF(OR(W517="SI",X517="SI"),_xlfn.IFS(OR(AND('Paraclinicos '!K516&lt;=83),AND('Paraclinicos '!K516&gt;=97,AA517=2)),3,OR(AND('Paraclinicos '!K516&lt;=86),AND('Paraclinicos '!K516&gt;=94,AA517=2)),2,OR(AND('Paraclinicos '!K516&lt;=88),AND('Paraclinicos '!K516&gt;=92,AA517=2)),1,OR(AND('Paraclinicos '!K516&gt;=88,'Paraclinicos '!K516&lt;=92),AND('Paraclinicos '!K516&gt;=93,AA517=0)),0),"")</f>
        <v/>
      </c>
      <c r="AA517" cm="1">
        <f t="array" ref="AA517">_xlfn.IFS('Paraclinicos '!E516="","",'Paraclinicos '!E516="Oxigeno",2,'Paraclinicos '!E516="Aire",0)</f>
        <v>2</v>
      </c>
    </row>
    <row r="518" spans="1:27" x14ac:dyDescent="0.25">
      <c r="A518">
        <f>'Paraclinicos '!A517</f>
        <v>120</v>
      </c>
      <c r="B518" s="3">
        <f>'Paraclinicos '!R517</f>
        <v>44323</v>
      </c>
      <c r="C518" cm="1">
        <f t="array" ref="C518">_xlfn.IFS('Paraclinicos '!Q517="","",'Paraclinicos '!Q517&gt;60,3,'Paraclinicos '!Q517&lt;=60,1)</f>
        <v>3</v>
      </c>
      <c r="D518" t="str">
        <f>IFERROR(IF(INDEX('BD Demog para scores enalazar'!BC$2:BC$3000,MATCH(Formulas!A518,'BD Demog para scores enalazar'!A$2:A$3000,0))=0,"SI","NO"),"")</f>
        <v>NO</v>
      </c>
      <c r="E518" cm="1">
        <f t="array" ref="E518">_xlfn.IFS(D518="","",D518="SI",4,D518="NO",1)</f>
        <v>1</v>
      </c>
      <c r="F518" cm="1">
        <f t="array" ref="F518">_xlfn.IFS('Paraclinicos '!B517="","",'Paraclinicos '!B517&gt;1,1,'Paraclinicos '!B517&lt;=1,3)</f>
        <v>3</v>
      </c>
      <c r="G518" t="str" cm="1">
        <f t="array" ref="G518">_xlfn.IFS('Paraclinicos '!D517="","",AND('Paraclinicos '!D517&gt;=250,'Paraclinicos '!D517&lt;=500),2,'Paraclinicos '!D517&gt;500,3,'Paraclinicos '!D517&lt;250,1)</f>
        <v/>
      </c>
      <c r="H518" s="50">
        <f t="shared" si="25"/>
        <v>7</v>
      </c>
      <c r="I518" cm="1">
        <f t="array" ref="I518">_xlfn.IFS('Paraclinicos '!Q517="","",'Paraclinicos '!Q517&gt;=65,1,'Paraclinicos '!Q517&lt;65,0)</f>
        <v>0</v>
      </c>
      <c r="J518" cm="1">
        <f t="array" ref="J518">_xlfn.IFS('Paraclinicos '!I517="","",'Paraclinicos '!I517&gt;7,1,'Paraclinicos '!I517&lt;=7,0)</f>
        <v>1</v>
      </c>
      <c r="K518" cm="1">
        <f t="array" ref="K518">_xlfn.IFS('Paraclinicos '!W517="","",'Paraclinicos '!W517&lt;=8,1,'Paraclinicos '!W517&gt;8,0)</f>
        <v>0</v>
      </c>
      <c r="L518" cm="1">
        <f t="array" ref="L518">_xlfn.IFS('Paraclinicos '!S517="","",'Paraclinicos '!S517&gt;=30,1,'Paraclinicos '!S517&lt;30,0)</f>
        <v>0</v>
      </c>
      <c r="M518" cm="1">
        <f t="array" ref="M518">_xlfn.IFS(OR('Paraclinicos '!T517="",'Paraclinicos '!U517=""),"",OR('Paraclinicos '!T517&lt;=90,'Paraclinicos '!U517&lt;=60),1,OR('Paraclinicos '!T517&gt;90,'Paraclinicos '!U517&gt;60),0)</f>
        <v>0</v>
      </c>
      <c r="N518" s="45">
        <f t="shared" si="26"/>
        <v>2</v>
      </c>
      <c r="O518" cm="1">
        <f t="array" ref="O518">_xlfn.IFS(OR('Paraclinicos '!M517="",'Paraclinicos '!N517="",'Paraclinicos '!N517=0),"",'Paraclinicos '!M517/'Paraclinicos '!N517&lt;100,4,'Paraclinicos '!M517/'Paraclinicos '!N517&lt;200,3,'Paraclinicos '!M517/'Paraclinicos '!N517&lt;300,2,'Paraclinicos '!M517/'Paraclinicos '!N517&lt;400,1,'Paraclinicos '!M517/'Paraclinicos '!N517&gt;=400,0)</f>
        <v>1</v>
      </c>
      <c r="P518" cm="1">
        <f t="array" ref="P518">_xlfn.IFS('Paraclinicos '!C517="","",'Paraclinicos '!C517&lt;20,4,'Paraclinicos '!C517&lt;50,3,'Paraclinicos '!C517&lt;100,2,'Paraclinicos '!C517&lt;150,1,'Paraclinicos '!C517&gt;150,0)</f>
        <v>0</v>
      </c>
      <c r="Q518" cm="1">
        <f t="array" ref="Q518">_xlfn.IFS('Paraclinicos '!O517="","",'Paraclinicos '!O517&lt;1.2,0,'Paraclinicos '!O517&lt;2,1,'Paraclinicos '!O517&lt;3.5,2,'Paraclinicos '!O517&lt;5,3,'Paraclinicos '!O517&gt;5,4)</f>
        <v>0</v>
      </c>
      <c r="R518" cm="1">
        <f t="array" ref="R518">_xlfn.IFS('Paraclinicos '!J517="","",'Paraclinicos '!J517&lt;1.2,0,'Paraclinicos '!J517&lt;2,1,'Paraclinicos '!J517&lt;6,2,'Paraclinicos '!J517&lt;12,3,'Paraclinicos '!J517&gt;=12,4)</f>
        <v>0</v>
      </c>
      <c r="S518" cm="1">
        <f t="array" ref="S518">_xlfn.IFS('Paraclinicos '!Y517="","",'Paraclinicos '!Y517&lt;70,1,'Paraclinicos '!Y517&gt;=70,0)</f>
        <v>0</v>
      </c>
      <c r="T518" cm="1">
        <f t="array" ref="T518">_xlfn.IFS('Paraclinicos '!W517="","",'Paraclinicos '!W517&lt;6,4,'Paraclinicos '!W517&lt;10,3,'Paraclinicos '!W517&lt;13,2,'Paraclinicos '!W517&lt;15,1,'Paraclinicos '!W517=15,0)</f>
        <v>0</v>
      </c>
      <c r="U518" s="54">
        <f t="shared" si="24"/>
        <v>1</v>
      </c>
      <c r="V518" cm="1">
        <f t="array" ref="V518">_xlfn.IFS('Paraclinicos '!S517="","",OR('Paraclinicos '!S517&lt;=8,'Paraclinicos '!S517&gt;=25),3,'Paraclinicos '!S517&lt;12,1,'Paraclinicos '!S517&lt;21,0,'Paraclinicos '!S517&lt;25,2)</f>
        <v>3</v>
      </c>
      <c r="W518" t="str">
        <f>IFERROR(IF(INDEX('BD Demog para scores enalazar'!Y$2:'BD Demog para scores enalazar'!Y$3000,MATCH(Formulas!A518,'BD Demog para scores enalazar'!A$2:'BD Demog para scores enalazar'!A$3000,0))=1,"SI","NO"),"")</f>
        <v>NO</v>
      </c>
      <c r="X518" s="9" t="str">
        <f>IFERROR(IF(INDEX('BD Demog para scores enalazar'!AJ$2:'BD Demog para scores enalazar'!AJ$3000,MATCH(Formulas!A518,'BD Demog para scores enalazar'!A$2:'BD Demog para scores enalazar'!A$3000,0))=1,"SI","NO"),"")</f>
        <v>NO</v>
      </c>
      <c r="Y518" cm="1">
        <f t="array" ref="Y518">IF(AND(W518="NO",X518="NO"),_xlfn.IFS('Paraclinicos '!K517&lt;=91,3,'Paraclinicos '!K517&lt;94,2,'Paraclinicos '!K517&lt;96,1,'Paraclinicos '!K517&gt;=96,0),"")</f>
        <v>1</v>
      </c>
      <c r="Z518" t="str" cm="1">
        <f t="array" ref="Z518">IF(OR(W518="SI",X518="SI"),_xlfn.IFS(OR(AND('Paraclinicos '!K517&lt;=83),AND('Paraclinicos '!K517&gt;=97,AA518=2)),3,OR(AND('Paraclinicos '!K517&lt;=86),AND('Paraclinicos '!K517&gt;=94,AA518=2)),2,OR(AND('Paraclinicos '!K517&lt;=88),AND('Paraclinicos '!K517&gt;=92,AA518=2)),1,OR(AND('Paraclinicos '!K517&gt;=88,'Paraclinicos '!K517&lt;=92),AND('Paraclinicos '!K517&gt;=93,AA518=0)),0),"")</f>
        <v/>
      </c>
      <c r="AA518" cm="1">
        <f t="array" ref="AA518">_xlfn.IFS('Paraclinicos '!E517="","",'Paraclinicos '!E517="Oxigeno",2,'Paraclinicos '!E517="Aire",0)</f>
        <v>2</v>
      </c>
    </row>
    <row r="519" spans="1:27" x14ac:dyDescent="0.25">
      <c r="A519">
        <f>'Paraclinicos '!A518</f>
        <v>120</v>
      </c>
      <c r="B519" s="3">
        <f>'Paraclinicos '!R518</f>
        <v>44324</v>
      </c>
      <c r="C519" cm="1">
        <f t="array" ref="C519">_xlfn.IFS('Paraclinicos '!Q518="","",'Paraclinicos '!Q518&gt;60,3,'Paraclinicos '!Q518&lt;=60,1)</f>
        <v>3</v>
      </c>
      <c r="D519" t="str">
        <f>IFERROR(IF(INDEX('BD Demog para scores enalazar'!BC$2:BC$3000,MATCH(Formulas!A519,'BD Demog para scores enalazar'!A$2:A$3000,0))=0,"SI","NO"),"")</f>
        <v>NO</v>
      </c>
      <c r="E519" cm="1">
        <f t="array" ref="E519">_xlfn.IFS(D519="","",D519="SI",4,D519="NO",1)</f>
        <v>1</v>
      </c>
      <c r="F519" cm="1">
        <f t="array" ref="F519">_xlfn.IFS('Paraclinicos '!B518="","",'Paraclinicos '!B518&gt;1,1,'Paraclinicos '!B518&lt;=1,3)</f>
        <v>3</v>
      </c>
      <c r="G519" cm="1">
        <f t="array" ref="G519">_xlfn.IFS('Paraclinicos '!D518="","",AND('Paraclinicos '!D518&gt;=250,'Paraclinicos '!D518&lt;=500),2,'Paraclinicos '!D518&gt;500,3,'Paraclinicos '!D518&lt;250,1)</f>
        <v>2</v>
      </c>
      <c r="H519" s="50">
        <f t="shared" si="25"/>
        <v>9</v>
      </c>
      <c r="I519" cm="1">
        <f t="array" ref="I519">_xlfn.IFS('Paraclinicos '!Q518="","",'Paraclinicos '!Q518&gt;=65,1,'Paraclinicos '!Q518&lt;65,0)</f>
        <v>0</v>
      </c>
      <c r="J519" cm="1">
        <f t="array" ref="J519">_xlfn.IFS('Paraclinicos '!I518="","",'Paraclinicos '!I518&gt;7,1,'Paraclinicos '!I518&lt;=7,0)</f>
        <v>1</v>
      </c>
      <c r="K519" cm="1">
        <f t="array" ref="K519">_xlfn.IFS('Paraclinicos '!W518="","",'Paraclinicos '!W518&lt;=8,1,'Paraclinicos '!W518&gt;8,0)</f>
        <v>0</v>
      </c>
      <c r="L519" cm="1">
        <f t="array" ref="L519">_xlfn.IFS('Paraclinicos '!S518="","",'Paraclinicos '!S518&gt;=30,1,'Paraclinicos '!S518&lt;30,0)</f>
        <v>0</v>
      </c>
      <c r="M519" cm="1">
        <f t="array" ref="M519">_xlfn.IFS(OR('Paraclinicos '!T518="",'Paraclinicos '!U518=""),"",OR('Paraclinicos '!T518&lt;=90,'Paraclinicos '!U518&lt;=60),1,OR('Paraclinicos '!T518&gt;90,'Paraclinicos '!U518&gt;60),0)</f>
        <v>0</v>
      </c>
      <c r="N519" s="45">
        <f t="shared" si="26"/>
        <v>2</v>
      </c>
      <c r="O519" cm="1">
        <f t="array" ref="O519">_xlfn.IFS(OR('Paraclinicos '!M518="",'Paraclinicos '!N518="",'Paraclinicos '!N518=0),"",'Paraclinicos '!M518/'Paraclinicos '!N518&lt;100,4,'Paraclinicos '!M518/'Paraclinicos '!N518&lt;200,3,'Paraclinicos '!M518/'Paraclinicos '!N518&lt;300,2,'Paraclinicos '!M518/'Paraclinicos '!N518&lt;400,1,'Paraclinicos '!M518/'Paraclinicos '!N518&gt;=400,0)</f>
        <v>2</v>
      </c>
      <c r="P519" cm="1">
        <f t="array" ref="P519">_xlfn.IFS('Paraclinicos '!C518="","",'Paraclinicos '!C518&lt;20,4,'Paraclinicos '!C518&lt;50,3,'Paraclinicos '!C518&lt;100,2,'Paraclinicos '!C518&lt;150,1,'Paraclinicos '!C518&gt;150,0)</f>
        <v>1</v>
      </c>
      <c r="Q519" cm="1">
        <f t="array" ref="Q519">_xlfn.IFS('Paraclinicos '!O518="","",'Paraclinicos '!O518&lt;1.2,0,'Paraclinicos '!O518&lt;2,1,'Paraclinicos '!O518&lt;3.5,2,'Paraclinicos '!O518&lt;5,3,'Paraclinicos '!O518&gt;5,4)</f>
        <v>0</v>
      </c>
      <c r="R519" t="str" cm="1">
        <f t="array" ref="R519">_xlfn.IFS('Paraclinicos '!J518="","",'Paraclinicos '!J518&lt;1.2,0,'Paraclinicos '!J518&lt;2,1,'Paraclinicos '!J518&lt;6,2,'Paraclinicos '!J518&lt;12,3,'Paraclinicos '!J518&gt;=12,4)</f>
        <v/>
      </c>
      <c r="S519" cm="1">
        <f t="array" ref="S519">_xlfn.IFS('Paraclinicos '!Y518="","",'Paraclinicos '!Y518&lt;70,1,'Paraclinicos '!Y518&gt;=70,0)</f>
        <v>0</v>
      </c>
      <c r="T519" cm="1">
        <f t="array" ref="T519">_xlfn.IFS('Paraclinicos '!W518="","",'Paraclinicos '!W518&lt;6,4,'Paraclinicos '!W518&lt;10,3,'Paraclinicos '!W518&lt;13,2,'Paraclinicos '!W518&lt;15,1,'Paraclinicos '!W518=15,0)</f>
        <v>0</v>
      </c>
      <c r="U519" s="54">
        <f t="shared" si="24"/>
        <v>3</v>
      </c>
      <c r="V519" cm="1">
        <f t="array" ref="V519">_xlfn.IFS('Paraclinicos '!S518="","",OR('Paraclinicos '!S518&lt;=8,'Paraclinicos '!S518&gt;=25),3,'Paraclinicos '!S518&lt;12,1,'Paraclinicos '!S518&lt;21,0,'Paraclinicos '!S518&lt;25,2)</f>
        <v>2</v>
      </c>
      <c r="W519" t="str">
        <f>IFERROR(IF(INDEX('BD Demog para scores enalazar'!Y$2:'BD Demog para scores enalazar'!Y$3000,MATCH(Formulas!A519,'BD Demog para scores enalazar'!A$2:'BD Demog para scores enalazar'!A$3000,0))=1,"SI","NO"),"")</f>
        <v>NO</v>
      </c>
      <c r="X519" s="9" t="str">
        <f>IFERROR(IF(INDEX('BD Demog para scores enalazar'!AJ$2:'BD Demog para scores enalazar'!AJ$3000,MATCH(Formulas!A519,'BD Demog para scores enalazar'!A$2:'BD Demog para scores enalazar'!A$3000,0))=1,"SI","NO"),"")</f>
        <v>NO</v>
      </c>
      <c r="Y519" cm="1">
        <f t="array" ref="Y519">IF(AND(W519="NO",X519="NO"),_xlfn.IFS('Paraclinicos '!K518&lt;=91,3,'Paraclinicos '!K518&lt;94,2,'Paraclinicos '!K518&lt;96,1,'Paraclinicos '!K518&gt;=96,0),"")</f>
        <v>3</v>
      </c>
      <c r="Z519" t="str" cm="1">
        <f t="array" ref="Z519">IF(OR(W519="SI",X519="SI"),_xlfn.IFS(OR(AND('Paraclinicos '!K518&lt;=83),AND('Paraclinicos '!K518&gt;=97,AA519=2)),3,OR(AND('Paraclinicos '!K518&lt;=86),AND('Paraclinicos '!K518&gt;=94,AA519=2)),2,OR(AND('Paraclinicos '!K518&lt;=88),AND('Paraclinicos '!K518&gt;=92,AA519=2)),1,OR(AND('Paraclinicos '!K518&gt;=88,'Paraclinicos '!K518&lt;=92),AND('Paraclinicos '!K518&gt;=93,AA519=0)),0),"")</f>
        <v/>
      </c>
      <c r="AA519" cm="1">
        <f t="array" ref="AA519">_xlfn.IFS('Paraclinicos '!E518="","",'Paraclinicos '!E518="Oxigeno",2,'Paraclinicos '!E518="Aire",0)</f>
        <v>2</v>
      </c>
    </row>
    <row r="520" spans="1:27" x14ac:dyDescent="0.25">
      <c r="A520">
        <f>'Paraclinicos '!A519</f>
        <v>120</v>
      </c>
      <c r="B520" s="3">
        <f>'Paraclinicos '!R519</f>
        <v>44325</v>
      </c>
      <c r="C520" cm="1">
        <f t="array" ref="C520">_xlfn.IFS('Paraclinicos '!Q519="","",'Paraclinicos '!Q519&gt;60,3,'Paraclinicos '!Q519&lt;=60,1)</f>
        <v>3</v>
      </c>
      <c r="D520" t="str">
        <f>IFERROR(IF(INDEX('BD Demog para scores enalazar'!BC$2:BC$3000,MATCH(Formulas!A520,'BD Demog para scores enalazar'!A$2:A$3000,0))=0,"SI","NO"),"")</f>
        <v>NO</v>
      </c>
      <c r="E520" cm="1">
        <f t="array" ref="E520">_xlfn.IFS(D520="","",D520="SI",4,D520="NO",1)</f>
        <v>1</v>
      </c>
      <c r="F520" cm="1">
        <f t="array" ref="F520">_xlfn.IFS('Paraclinicos '!B519="","",'Paraclinicos '!B519&gt;1,1,'Paraclinicos '!B519&lt;=1,3)</f>
        <v>3</v>
      </c>
      <c r="G520" cm="1">
        <f t="array" ref="G520">_xlfn.IFS('Paraclinicos '!D519="","",AND('Paraclinicos '!D519&gt;=250,'Paraclinicos '!D519&lt;=500),2,'Paraclinicos '!D519&gt;500,3,'Paraclinicos '!D519&lt;250,1)</f>
        <v>3</v>
      </c>
      <c r="H520" s="50">
        <f t="shared" si="25"/>
        <v>10</v>
      </c>
      <c r="I520" cm="1">
        <f t="array" ref="I520">_xlfn.IFS('Paraclinicos '!Q519="","",'Paraclinicos '!Q519&gt;=65,1,'Paraclinicos '!Q519&lt;65,0)</f>
        <v>0</v>
      </c>
      <c r="J520" cm="1">
        <f t="array" ref="J520">_xlfn.IFS('Paraclinicos '!I519="","",'Paraclinicos '!I519&gt;7,1,'Paraclinicos '!I519&lt;=7,0)</f>
        <v>1</v>
      </c>
      <c r="K520" cm="1">
        <f t="array" ref="K520">_xlfn.IFS('Paraclinicos '!W519="","",'Paraclinicos '!W519&lt;=8,1,'Paraclinicos '!W519&gt;8,0)</f>
        <v>0</v>
      </c>
      <c r="L520" cm="1">
        <f t="array" ref="L520">_xlfn.IFS('Paraclinicos '!S519="","",'Paraclinicos '!S519&gt;=30,1,'Paraclinicos '!S519&lt;30,0)</f>
        <v>0</v>
      </c>
      <c r="M520" cm="1">
        <f t="array" ref="M520">_xlfn.IFS(OR('Paraclinicos '!T519="",'Paraclinicos '!U519=""),"",OR('Paraclinicos '!T519&lt;=90,'Paraclinicos '!U519&lt;=60),1,OR('Paraclinicos '!T519&gt;90,'Paraclinicos '!U519&gt;60),0)</f>
        <v>0</v>
      </c>
      <c r="N520" s="45">
        <f t="shared" si="26"/>
        <v>2</v>
      </c>
      <c r="O520" cm="1">
        <f t="array" ref="O520">_xlfn.IFS(OR('Paraclinicos '!M519="",'Paraclinicos '!N519="",'Paraclinicos '!N519=0),"",'Paraclinicos '!M519/'Paraclinicos '!N519&lt;100,4,'Paraclinicos '!M519/'Paraclinicos '!N519&lt;200,3,'Paraclinicos '!M519/'Paraclinicos '!N519&lt;300,2,'Paraclinicos '!M519/'Paraclinicos '!N519&lt;400,1,'Paraclinicos '!M519/'Paraclinicos '!N519&gt;=400,0)</f>
        <v>2</v>
      </c>
      <c r="P520" cm="1">
        <f t="array" ref="P520">_xlfn.IFS('Paraclinicos '!C519="","",'Paraclinicos '!C519&lt;20,4,'Paraclinicos '!C519&lt;50,3,'Paraclinicos '!C519&lt;100,2,'Paraclinicos '!C519&lt;150,1,'Paraclinicos '!C519&gt;150,0)</f>
        <v>1</v>
      </c>
      <c r="Q520" cm="1">
        <f t="array" ref="Q520">_xlfn.IFS('Paraclinicos '!O519="","",'Paraclinicos '!O519&lt;1.2,0,'Paraclinicos '!O519&lt;2,1,'Paraclinicos '!O519&lt;3.5,2,'Paraclinicos '!O519&lt;5,3,'Paraclinicos '!O519&gt;5,4)</f>
        <v>0</v>
      </c>
      <c r="R520" cm="1">
        <f t="array" ref="R520">_xlfn.IFS('Paraclinicos '!J519="","",'Paraclinicos '!J519&lt;1.2,0,'Paraclinicos '!J519&lt;2,1,'Paraclinicos '!J519&lt;6,2,'Paraclinicos '!J519&lt;12,3,'Paraclinicos '!J519&gt;=12,4)</f>
        <v>0</v>
      </c>
      <c r="S520" cm="1">
        <f t="array" ref="S520">_xlfn.IFS('Paraclinicos '!Y519="","",'Paraclinicos '!Y519&lt;70,1,'Paraclinicos '!Y519&gt;=70,0)</f>
        <v>0</v>
      </c>
      <c r="T520" cm="1">
        <f t="array" ref="T520">_xlfn.IFS('Paraclinicos '!W519="","",'Paraclinicos '!W519&lt;6,4,'Paraclinicos '!W519&lt;10,3,'Paraclinicos '!W519&lt;13,2,'Paraclinicos '!W519&lt;15,1,'Paraclinicos '!W519=15,0)</f>
        <v>0</v>
      </c>
      <c r="U520" s="54">
        <f t="shared" si="24"/>
        <v>3</v>
      </c>
      <c r="V520" cm="1">
        <f t="array" ref="V520">_xlfn.IFS('Paraclinicos '!S519="","",OR('Paraclinicos '!S519&lt;=8,'Paraclinicos '!S519&gt;=25),3,'Paraclinicos '!S519&lt;12,1,'Paraclinicos '!S519&lt;21,0,'Paraclinicos '!S519&lt;25,2)</f>
        <v>3</v>
      </c>
      <c r="W520" t="str">
        <f>IFERROR(IF(INDEX('BD Demog para scores enalazar'!Y$2:'BD Demog para scores enalazar'!Y$3000,MATCH(Formulas!A520,'BD Demog para scores enalazar'!A$2:'BD Demog para scores enalazar'!A$3000,0))=1,"SI","NO"),"")</f>
        <v>NO</v>
      </c>
      <c r="X520" s="9" t="str">
        <f>IFERROR(IF(INDEX('BD Demog para scores enalazar'!AJ$2:'BD Demog para scores enalazar'!AJ$3000,MATCH(Formulas!A520,'BD Demog para scores enalazar'!A$2:'BD Demog para scores enalazar'!A$3000,0))=1,"SI","NO"),"")</f>
        <v>NO</v>
      </c>
      <c r="Y520" cm="1">
        <f t="array" ref="Y520">IF(AND(W520="NO",X520="NO"),_xlfn.IFS('Paraclinicos '!K519&lt;=91,3,'Paraclinicos '!K519&lt;94,2,'Paraclinicos '!K519&lt;96,1,'Paraclinicos '!K519&gt;=96,0),"")</f>
        <v>3</v>
      </c>
      <c r="Z520" t="str" cm="1">
        <f t="array" ref="Z520">IF(OR(W520="SI",X520="SI"),_xlfn.IFS(OR(AND('Paraclinicos '!K519&lt;=83),AND('Paraclinicos '!K519&gt;=97,AA520=2)),3,OR(AND('Paraclinicos '!K519&lt;=86),AND('Paraclinicos '!K519&gt;=94,AA520=2)),2,OR(AND('Paraclinicos '!K519&lt;=88),AND('Paraclinicos '!K519&gt;=92,AA520=2)),1,OR(AND('Paraclinicos '!K519&gt;=88,'Paraclinicos '!K519&lt;=92),AND('Paraclinicos '!K519&gt;=93,AA520=0)),0),"")</f>
        <v/>
      </c>
      <c r="AA520" cm="1">
        <f t="array" ref="AA520">_xlfn.IFS('Paraclinicos '!E519="","",'Paraclinicos '!E519="Oxigeno",2,'Paraclinicos '!E519="Aire",0)</f>
        <v>2</v>
      </c>
    </row>
    <row r="521" spans="1:27" x14ac:dyDescent="0.25">
      <c r="A521">
        <f>'Paraclinicos '!A520</f>
        <v>120</v>
      </c>
      <c r="B521" s="3">
        <f>'Paraclinicos '!R520</f>
        <v>44327</v>
      </c>
      <c r="C521" cm="1">
        <f t="array" ref="C521">_xlfn.IFS('Paraclinicos '!Q520="","",'Paraclinicos '!Q520&gt;60,3,'Paraclinicos '!Q520&lt;=60,1)</f>
        <v>3</v>
      </c>
      <c r="D521" t="str">
        <f>IFERROR(IF(INDEX('BD Demog para scores enalazar'!BC$2:BC$3000,MATCH(Formulas!A521,'BD Demog para scores enalazar'!A$2:A$3000,0))=0,"SI","NO"),"")</f>
        <v>NO</v>
      </c>
      <c r="E521" cm="1">
        <f t="array" ref="E521">_xlfn.IFS(D521="","",D521="SI",4,D521="NO",1)</f>
        <v>1</v>
      </c>
      <c r="F521" cm="1">
        <f t="array" ref="F521">_xlfn.IFS('Paraclinicos '!B520="","",'Paraclinicos '!B520&gt;1,1,'Paraclinicos '!B520&lt;=1,3)</f>
        <v>3</v>
      </c>
      <c r="G521" t="str" cm="1">
        <f t="array" ref="G521">_xlfn.IFS('Paraclinicos '!D520="","",AND('Paraclinicos '!D520&gt;=250,'Paraclinicos '!D520&lt;=500),2,'Paraclinicos '!D520&gt;500,3,'Paraclinicos '!D520&lt;250,1)</f>
        <v/>
      </c>
      <c r="H521" s="50">
        <f t="shared" si="25"/>
        <v>7</v>
      </c>
      <c r="I521" cm="1">
        <f t="array" ref="I521">_xlfn.IFS('Paraclinicos '!Q520="","",'Paraclinicos '!Q520&gt;=65,1,'Paraclinicos '!Q520&lt;65,0)</f>
        <v>0</v>
      </c>
      <c r="J521" cm="1">
        <f t="array" ref="J521">_xlfn.IFS('Paraclinicos '!I520="","",'Paraclinicos '!I520&gt;7,1,'Paraclinicos '!I520&lt;=7,0)</f>
        <v>1</v>
      </c>
      <c r="K521" cm="1">
        <f t="array" ref="K521">_xlfn.IFS('Paraclinicos '!W520="","",'Paraclinicos '!W520&lt;=8,1,'Paraclinicos '!W520&gt;8,0)</f>
        <v>0</v>
      </c>
      <c r="L521" cm="1">
        <f t="array" ref="L521">_xlfn.IFS('Paraclinicos '!S520="","",'Paraclinicos '!S520&gt;=30,1,'Paraclinicos '!S520&lt;30,0)</f>
        <v>0</v>
      </c>
      <c r="M521" cm="1">
        <f t="array" ref="M521">_xlfn.IFS(OR('Paraclinicos '!T520="",'Paraclinicos '!U520=""),"",OR('Paraclinicos '!T520&lt;=90,'Paraclinicos '!U520&lt;=60),1,OR('Paraclinicos '!T520&gt;90,'Paraclinicos '!U520&gt;60),0)</f>
        <v>0</v>
      </c>
      <c r="N521" s="45">
        <f t="shared" si="26"/>
        <v>2</v>
      </c>
      <c r="O521" cm="1">
        <f t="array" ref="O521">_xlfn.IFS(OR('Paraclinicos '!M520="",'Paraclinicos '!N520="",'Paraclinicos '!N520=0),"",'Paraclinicos '!M520/'Paraclinicos '!N520&lt;100,4,'Paraclinicos '!M520/'Paraclinicos '!N520&lt;200,3,'Paraclinicos '!M520/'Paraclinicos '!N520&lt;300,2,'Paraclinicos '!M520/'Paraclinicos '!N520&lt;400,1,'Paraclinicos '!M520/'Paraclinicos '!N520&gt;=400,0)</f>
        <v>3</v>
      </c>
      <c r="P521" cm="1">
        <f t="array" ref="P521">_xlfn.IFS('Paraclinicos '!C520="","",'Paraclinicos '!C520&lt;20,4,'Paraclinicos '!C520&lt;50,3,'Paraclinicos '!C520&lt;100,2,'Paraclinicos '!C520&lt;150,1,'Paraclinicos '!C520&gt;150,0)</f>
        <v>0</v>
      </c>
      <c r="Q521" cm="1">
        <f t="array" ref="Q521">_xlfn.IFS('Paraclinicos '!O520="","",'Paraclinicos '!O520&lt;1.2,0,'Paraclinicos '!O520&lt;2,1,'Paraclinicos '!O520&lt;3.5,2,'Paraclinicos '!O520&lt;5,3,'Paraclinicos '!O520&gt;5,4)</f>
        <v>0</v>
      </c>
      <c r="R521" cm="1">
        <f t="array" ref="R521">_xlfn.IFS('Paraclinicos '!J520="","",'Paraclinicos '!J520&lt;1.2,0,'Paraclinicos '!J520&lt;2,1,'Paraclinicos '!J520&lt;6,2,'Paraclinicos '!J520&lt;12,3,'Paraclinicos '!J520&gt;=12,4)</f>
        <v>0</v>
      </c>
      <c r="S521" cm="1">
        <f t="array" ref="S521">_xlfn.IFS('Paraclinicos '!Y520="","",'Paraclinicos '!Y520&lt;70,1,'Paraclinicos '!Y520&gt;=70,0)</f>
        <v>0</v>
      </c>
      <c r="T521" cm="1">
        <f t="array" ref="T521">_xlfn.IFS('Paraclinicos '!W520="","",'Paraclinicos '!W520&lt;6,4,'Paraclinicos '!W520&lt;10,3,'Paraclinicos '!W520&lt;13,2,'Paraclinicos '!W520&lt;15,1,'Paraclinicos '!W520=15,0)</f>
        <v>2</v>
      </c>
      <c r="U521" s="54">
        <f t="shared" si="24"/>
        <v>5</v>
      </c>
      <c r="V521" cm="1">
        <f t="array" ref="V521">_xlfn.IFS('Paraclinicos '!S520="","",OR('Paraclinicos '!S520&lt;=8,'Paraclinicos '!S520&gt;=25),3,'Paraclinicos '!S520&lt;12,1,'Paraclinicos '!S520&lt;21,0,'Paraclinicos '!S520&lt;25,2)</f>
        <v>2</v>
      </c>
      <c r="W521" t="str">
        <f>IFERROR(IF(INDEX('BD Demog para scores enalazar'!Y$2:'BD Demog para scores enalazar'!Y$3000,MATCH(Formulas!A521,'BD Demog para scores enalazar'!A$2:'BD Demog para scores enalazar'!A$3000,0))=1,"SI","NO"),"")</f>
        <v>NO</v>
      </c>
      <c r="X521" s="9" t="str">
        <f>IFERROR(IF(INDEX('BD Demog para scores enalazar'!AJ$2:'BD Demog para scores enalazar'!AJ$3000,MATCH(Formulas!A521,'BD Demog para scores enalazar'!A$2:'BD Demog para scores enalazar'!A$3000,0))=1,"SI","NO"),"")</f>
        <v>NO</v>
      </c>
      <c r="Y521" cm="1">
        <f t="array" ref="Y521">IF(AND(W521="NO",X521="NO"),_xlfn.IFS('Paraclinicos '!K520&lt;=91,3,'Paraclinicos '!K520&lt;94,2,'Paraclinicos '!K520&lt;96,1,'Paraclinicos '!K520&gt;=96,0),"")</f>
        <v>3</v>
      </c>
      <c r="Z521" t="str" cm="1">
        <f t="array" ref="Z521">IF(OR(W521="SI",X521="SI"),_xlfn.IFS(OR(AND('Paraclinicos '!K520&lt;=83),AND('Paraclinicos '!K520&gt;=97,AA521=2)),3,OR(AND('Paraclinicos '!K520&lt;=86),AND('Paraclinicos '!K520&gt;=94,AA521=2)),2,OR(AND('Paraclinicos '!K520&lt;=88),AND('Paraclinicos '!K520&gt;=92,AA521=2)),1,OR(AND('Paraclinicos '!K520&gt;=88,'Paraclinicos '!K520&lt;=92),AND('Paraclinicos '!K520&gt;=93,AA521=0)),0),"")</f>
        <v/>
      </c>
      <c r="AA521" cm="1">
        <f t="array" ref="AA521">_xlfn.IFS('Paraclinicos '!E520="","",'Paraclinicos '!E520="Oxigeno",2,'Paraclinicos '!E520="Aire",0)</f>
        <v>2</v>
      </c>
    </row>
    <row r="522" spans="1:27" x14ac:dyDescent="0.25">
      <c r="A522">
        <f>'Paraclinicos '!A521</f>
        <v>120</v>
      </c>
      <c r="B522" s="3">
        <f>'Paraclinicos '!R521</f>
        <v>44327</v>
      </c>
      <c r="C522" cm="1">
        <f t="array" ref="C522">_xlfn.IFS('Paraclinicos '!Q521="","",'Paraclinicos '!Q521&gt;60,3,'Paraclinicos '!Q521&lt;=60,1)</f>
        <v>3</v>
      </c>
      <c r="D522" t="str">
        <f>IFERROR(IF(INDEX('BD Demog para scores enalazar'!BC$2:BC$3000,MATCH(Formulas!A522,'BD Demog para scores enalazar'!A$2:A$3000,0))=0,"SI","NO"),"")</f>
        <v>NO</v>
      </c>
      <c r="E522" cm="1">
        <f t="array" ref="E522">_xlfn.IFS(D522="","",D522="SI",4,D522="NO",1)</f>
        <v>1</v>
      </c>
      <c r="F522" cm="1">
        <f t="array" ref="F522">_xlfn.IFS('Paraclinicos '!B521="","",'Paraclinicos '!B521&gt;1,1,'Paraclinicos '!B521&lt;=1,3)</f>
        <v>3</v>
      </c>
      <c r="G522" t="str" cm="1">
        <f t="array" ref="G522">_xlfn.IFS('Paraclinicos '!D521="","",AND('Paraclinicos '!D521&gt;=250,'Paraclinicos '!D521&lt;=500),2,'Paraclinicos '!D521&gt;500,3,'Paraclinicos '!D521&lt;250,1)</f>
        <v/>
      </c>
      <c r="H522" s="50">
        <f t="shared" si="25"/>
        <v>7</v>
      </c>
      <c r="I522" cm="1">
        <f t="array" ref="I522">_xlfn.IFS('Paraclinicos '!Q521="","",'Paraclinicos '!Q521&gt;=65,1,'Paraclinicos '!Q521&lt;65,0)</f>
        <v>0</v>
      </c>
      <c r="J522" cm="1">
        <f t="array" ref="J522">_xlfn.IFS('Paraclinicos '!I521="","",'Paraclinicos '!I521&gt;7,1,'Paraclinicos '!I521&lt;=7,0)</f>
        <v>1</v>
      </c>
      <c r="K522" cm="1">
        <f t="array" ref="K522">_xlfn.IFS('Paraclinicos '!W521="","",'Paraclinicos '!W521&lt;=8,1,'Paraclinicos '!W521&gt;8,0)</f>
        <v>1</v>
      </c>
      <c r="L522" cm="1">
        <f t="array" ref="L522">_xlfn.IFS('Paraclinicos '!S521="","",'Paraclinicos '!S521&gt;=30,1,'Paraclinicos '!S521&lt;30,0)</f>
        <v>0</v>
      </c>
      <c r="M522" cm="1">
        <f t="array" ref="M522">_xlfn.IFS(OR('Paraclinicos '!T521="",'Paraclinicos '!U521=""),"",OR('Paraclinicos '!T521&lt;=90,'Paraclinicos '!U521&lt;=60),1,OR('Paraclinicos '!T521&gt;90,'Paraclinicos '!U521&gt;60),0)</f>
        <v>0</v>
      </c>
      <c r="N522" s="45">
        <f t="shared" si="26"/>
        <v>3</v>
      </c>
      <c r="O522" cm="1">
        <f t="array" ref="O522">_xlfn.IFS(OR('Paraclinicos '!M521="",'Paraclinicos '!N521="",'Paraclinicos '!N521=0),"",'Paraclinicos '!M521/'Paraclinicos '!N521&lt;100,4,'Paraclinicos '!M521/'Paraclinicos '!N521&lt;200,3,'Paraclinicos '!M521/'Paraclinicos '!N521&lt;300,2,'Paraclinicos '!M521/'Paraclinicos '!N521&lt;400,1,'Paraclinicos '!M521/'Paraclinicos '!N521&gt;=400,0)</f>
        <v>1</v>
      </c>
      <c r="P522" cm="1">
        <f t="array" ref="P522">_xlfn.IFS('Paraclinicos '!C521="","",'Paraclinicos '!C521&lt;20,4,'Paraclinicos '!C521&lt;50,3,'Paraclinicos '!C521&lt;100,2,'Paraclinicos '!C521&lt;150,1,'Paraclinicos '!C521&gt;150,0)</f>
        <v>0</v>
      </c>
      <c r="Q522" cm="1">
        <f t="array" ref="Q522">_xlfn.IFS('Paraclinicos '!O521="","",'Paraclinicos '!O521&lt;1.2,0,'Paraclinicos '!O521&lt;2,1,'Paraclinicos '!O521&lt;3.5,2,'Paraclinicos '!O521&lt;5,3,'Paraclinicos '!O521&gt;5,4)</f>
        <v>0</v>
      </c>
      <c r="R522" t="str" cm="1">
        <f t="array" ref="R522">_xlfn.IFS('Paraclinicos '!J521="","",'Paraclinicos '!J521&lt;1.2,0,'Paraclinicos '!J521&lt;2,1,'Paraclinicos '!J521&lt;6,2,'Paraclinicos '!J521&lt;12,3,'Paraclinicos '!J521&gt;=12,4)</f>
        <v/>
      </c>
      <c r="S522" cm="1">
        <f t="array" ref="S522">_xlfn.IFS('Paraclinicos '!Y521="","",'Paraclinicos '!Y521&lt;70,1,'Paraclinicos '!Y521&gt;=70,0)</f>
        <v>0</v>
      </c>
      <c r="T522" cm="1">
        <f t="array" ref="T522">_xlfn.IFS('Paraclinicos '!W521="","",'Paraclinicos '!W521&lt;6,4,'Paraclinicos '!W521&lt;10,3,'Paraclinicos '!W521&lt;13,2,'Paraclinicos '!W521&lt;15,1,'Paraclinicos '!W521=15,0)</f>
        <v>4</v>
      </c>
      <c r="U522" s="54">
        <f t="shared" si="24"/>
        <v>5</v>
      </c>
      <c r="V522" cm="1">
        <f t="array" ref="V522">_xlfn.IFS('Paraclinicos '!S521="","",OR('Paraclinicos '!S521&lt;=8,'Paraclinicos '!S521&gt;=25),3,'Paraclinicos '!S521&lt;12,1,'Paraclinicos '!S521&lt;21,0,'Paraclinicos '!S521&lt;25,2)</f>
        <v>0</v>
      </c>
      <c r="W522" t="str">
        <f>IFERROR(IF(INDEX('BD Demog para scores enalazar'!Y$2:'BD Demog para scores enalazar'!Y$3000,MATCH(Formulas!A522,'BD Demog para scores enalazar'!A$2:'BD Demog para scores enalazar'!A$3000,0))=1,"SI","NO"),"")</f>
        <v>NO</v>
      </c>
      <c r="X522" s="9" t="str">
        <f>IFERROR(IF(INDEX('BD Demog para scores enalazar'!AJ$2:'BD Demog para scores enalazar'!AJ$3000,MATCH(Formulas!A522,'BD Demog para scores enalazar'!A$2:'BD Demog para scores enalazar'!A$3000,0))=1,"SI","NO"),"")</f>
        <v>NO</v>
      </c>
      <c r="Y522" cm="1">
        <f t="array" ref="Y522">IF(AND(W522="NO",X522="NO"),_xlfn.IFS('Paraclinicos '!K521&lt;=91,3,'Paraclinicos '!K521&lt;94,2,'Paraclinicos '!K521&lt;96,1,'Paraclinicos '!K521&gt;=96,0),"")</f>
        <v>2</v>
      </c>
      <c r="Z522" t="str" cm="1">
        <f t="array" ref="Z522">IF(OR(W522="SI",X522="SI"),_xlfn.IFS(OR(AND('Paraclinicos '!K521&lt;=83),AND('Paraclinicos '!K521&gt;=97,AA522=2)),3,OR(AND('Paraclinicos '!K521&lt;=86),AND('Paraclinicos '!K521&gt;=94,AA522=2)),2,OR(AND('Paraclinicos '!K521&lt;=88),AND('Paraclinicos '!K521&gt;=92,AA522=2)),1,OR(AND('Paraclinicos '!K521&gt;=88,'Paraclinicos '!K521&lt;=92),AND('Paraclinicos '!K521&gt;=93,AA522=0)),0),"")</f>
        <v/>
      </c>
      <c r="AA522" cm="1">
        <f t="array" ref="AA522">_xlfn.IFS('Paraclinicos '!E521="","",'Paraclinicos '!E521="Oxigeno",2,'Paraclinicos '!E521="Aire",0)</f>
        <v>2</v>
      </c>
    </row>
    <row r="523" spans="1:27" x14ac:dyDescent="0.25">
      <c r="A523">
        <f>'Paraclinicos '!A522</f>
        <v>120</v>
      </c>
      <c r="B523" s="3">
        <f>'Paraclinicos '!R522</f>
        <v>44329</v>
      </c>
      <c r="C523" cm="1">
        <f t="array" ref="C523">_xlfn.IFS('Paraclinicos '!Q522="","",'Paraclinicos '!Q522&gt;60,3,'Paraclinicos '!Q522&lt;=60,1)</f>
        <v>3</v>
      </c>
      <c r="D523" t="str">
        <f>IFERROR(IF(INDEX('BD Demog para scores enalazar'!BC$2:BC$3000,MATCH(Formulas!A523,'BD Demog para scores enalazar'!A$2:A$3000,0))=0,"SI","NO"),"")</f>
        <v>NO</v>
      </c>
      <c r="E523" cm="1">
        <f t="array" ref="E523">_xlfn.IFS(D523="","",D523="SI",4,D523="NO",1)</f>
        <v>1</v>
      </c>
      <c r="F523" cm="1">
        <f t="array" ref="F523">_xlfn.IFS('Paraclinicos '!B522="","",'Paraclinicos '!B522&gt;1,1,'Paraclinicos '!B522&lt;=1,3)</f>
        <v>3</v>
      </c>
      <c r="G523" t="str" cm="1">
        <f t="array" ref="G523">_xlfn.IFS('Paraclinicos '!D522="","",AND('Paraclinicos '!D522&gt;=250,'Paraclinicos '!D522&lt;=500),2,'Paraclinicos '!D522&gt;500,3,'Paraclinicos '!D522&lt;250,1)</f>
        <v/>
      </c>
      <c r="H523" s="50">
        <f t="shared" si="25"/>
        <v>7</v>
      </c>
      <c r="I523" cm="1">
        <f t="array" ref="I523">_xlfn.IFS('Paraclinicos '!Q522="","",'Paraclinicos '!Q522&gt;=65,1,'Paraclinicos '!Q522&lt;65,0)</f>
        <v>0</v>
      </c>
      <c r="J523" cm="1">
        <f t="array" ref="J523">_xlfn.IFS('Paraclinicos '!I522="","",'Paraclinicos '!I522&gt;7,1,'Paraclinicos '!I522&lt;=7,0)</f>
        <v>1</v>
      </c>
      <c r="K523" cm="1">
        <f t="array" ref="K523">_xlfn.IFS('Paraclinicos '!W522="","",'Paraclinicos '!W522&lt;=8,1,'Paraclinicos '!W522&gt;8,0)</f>
        <v>0</v>
      </c>
      <c r="L523" cm="1">
        <f t="array" ref="L523">_xlfn.IFS('Paraclinicos '!S522="","",'Paraclinicos '!S522&gt;=30,1,'Paraclinicos '!S522&lt;30,0)</f>
        <v>0</v>
      </c>
      <c r="M523" cm="1">
        <f t="array" ref="M523">_xlfn.IFS(OR('Paraclinicos '!T522="",'Paraclinicos '!U522=""),"",OR('Paraclinicos '!T522&lt;=90,'Paraclinicos '!U522&lt;=60),1,OR('Paraclinicos '!T522&gt;90,'Paraclinicos '!U522&gt;60),0)</f>
        <v>0</v>
      </c>
      <c r="N523" s="45">
        <f t="shared" si="26"/>
        <v>3</v>
      </c>
      <c r="O523" cm="1">
        <f t="array" ref="O523">_xlfn.IFS(OR('Paraclinicos '!M522="",'Paraclinicos '!N522="",'Paraclinicos '!N522=0),"",'Paraclinicos '!M522/'Paraclinicos '!N522&lt;100,4,'Paraclinicos '!M522/'Paraclinicos '!N522&lt;200,3,'Paraclinicos '!M522/'Paraclinicos '!N522&lt;300,2,'Paraclinicos '!M522/'Paraclinicos '!N522&lt;400,1,'Paraclinicos '!M522/'Paraclinicos '!N522&gt;=400,0)</f>
        <v>1</v>
      </c>
      <c r="P523" cm="1">
        <f t="array" ref="P523">_xlfn.IFS('Paraclinicos '!C522="","",'Paraclinicos '!C522&lt;20,4,'Paraclinicos '!C522&lt;50,3,'Paraclinicos '!C522&lt;100,2,'Paraclinicos '!C522&lt;150,1,'Paraclinicos '!C522&gt;150,0)</f>
        <v>0</v>
      </c>
      <c r="Q523" cm="1">
        <f t="array" ref="Q523">_xlfn.IFS('Paraclinicos '!O522="","",'Paraclinicos '!O522&lt;1.2,0,'Paraclinicos '!O522&lt;2,1,'Paraclinicos '!O522&lt;3.5,2,'Paraclinicos '!O522&lt;5,3,'Paraclinicos '!O522&gt;5,4)</f>
        <v>0</v>
      </c>
      <c r="R523" t="str" cm="1">
        <f t="array" ref="R523">_xlfn.IFS('Paraclinicos '!J522="","",'Paraclinicos '!J522&lt;1.2,0,'Paraclinicos '!J522&lt;2,1,'Paraclinicos '!J522&lt;6,2,'Paraclinicos '!J522&lt;12,3,'Paraclinicos '!J522&gt;=12,4)</f>
        <v/>
      </c>
      <c r="S523" cm="1">
        <f t="array" ref="S523">_xlfn.IFS('Paraclinicos '!Y522="","",'Paraclinicos '!Y522&lt;70,1,'Paraclinicos '!Y522&gt;=70,0)</f>
        <v>0</v>
      </c>
      <c r="T523" cm="1">
        <f t="array" ref="T523">_xlfn.IFS('Paraclinicos '!W522="","",'Paraclinicos '!W522&lt;6,4,'Paraclinicos '!W522&lt;10,3,'Paraclinicos '!W522&lt;13,2,'Paraclinicos '!W522&lt;15,1,'Paraclinicos '!W522=15,0)</f>
        <v>2</v>
      </c>
      <c r="U523" s="54">
        <f t="shared" si="24"/>
        <v>3</v>
      </c>
      <c r="V523" cm="1">
        <f t="array" ref="V523">_xlfn.IFS('Paraclinicos '!S522="","",OR('Paraclinicos '!S522&lt;=8,'Paraclinicos '!S522&gt;=25),3,'Paraclinicos '!S522&lt;12,1,'Paraclinicos '!S522&lt;21,0,'Paraclinicos '!S522&lt;25,2)</f>
        <v>0</v>
      </c>
      <c r="W523" t="str">
        <f>IFERROR(IF(INDEX('BD Demog para scores enalazar'!Y$2:'BD Demog para scores enalazar'!Y$3000,MATCH(Formulas!A523,'BD Demog para scores enalazar'!A$2:'BD Demog para scores enalazar'!A$3000,0))=1,"SI","NO"),"")</f>
        <v>NO</v>
      </c>
      <c r="X523" s="9" t="str">
        <f>IFERROR(IF(INDEX('BD Demog para scores enalazar'!AJ$2:'BD Demog para scores enalazar'!AJ$3000,MATCH(Formulas!A523,'BD Demog para scores enalazar'!A$2:'BD Demog para scores enalazar'!A$3000,0))=1,"SI","NO"),"")</f>
        <v>NO</v>
      </c>
      <c r="Y523" cm="1">
        <f t="array" ref="Y523">IF(AND(W523="NO",X523="NO"),_xlfn.IFS('Paraclinicos '!K522&lt;=91,3,'Paraclinicos '!K522&lt;94,2,'Paraclinicos '!K522&lt;96,1,'Paraclinicos '!K522&gt;=96,0),"")</f>
        <v>1</v>
      </c>
      <c r="Z523" t="str" cm="1">
        <f t="array" ref="Z523">IF(OR(W523="SI",X523="SI"),_xlfn.IFS(OR(AND('Paraclinicos '!K522&lt;=83),AND('Paraclinicos '!K522&gt;=97,AA523=2)),3,OR(AND('Paraclinicos '!K522&lt;=86),AND('Paraclinicos '!K522&gt;=94,AA523=2)),2,OR(AND('Paraclinicos '!K522&lt;=88),AND('Paraclinicos '!K522&gt;=92,AA523=2)),1,OR(AND('Paraclinicos '!K522&gt;=88,'Paraclinicos '!K522&lt;=92),AND('Paraclinicos '!K522&gt;=93,AA523=0)),0),"")</f>
        <v/>
      </c>
      <c r="AA523" cm="1">
        <f t="array" ref="AA523">_xlfn.IFS('Paraclinicos '!E522="","",'Paraclinicos '!E522="Oxigeno",2,'Paraclinicos '!E522="Aire",0)</f>
        <v>2</v>
      </c>
    </row>
    <row r="524" spans="1:27" x14ac:dyDescent="0.25">
      <c r="A524">
        <f>'Paraclinicos '!A523</f>
        <v>120</v>
      </c>
      <c r="B524" s="3">
        <f>'Paraclinicos '!R523</f>
        <v>44329</v>
      </c>
      <c r="C524" cm="1">
        <f t="array" ref="C524">_xlfn.IFS('Paraclinicos '!Q523="","",'Paraclinicos '!Q523&gt;60,3,'Paraclinicos '!Q523&lt;=60,1)</f>
        <v>3</v>
      </c>
      <c r="D524" t="str">
        <f>IFERROR(IF(INDEX('BD Demog para scores enalazar'!BC$2:BC$3000,MATCH(Formulas!A524,'BD Demog para scores enalazar'!A$2:A$3000,0))=0,"SI","NO"),"")</f>
        <v>NO</v>
      </c>
      <c r="E524" cm="1">
        <f t="array" ref="E524">_xlfn.IFS(D524="","",D524="SI",4,D524="NO",1)</f>
        <v>1</v>
      </c>
      <c r="F524" cm="1">
        <f t="array" ref="F524">_xlfn.IFS('Paraclinicos '!B523="","",'Paraclinicos '!B523&gt;1,1,'Paraclinicos '!B523&lt;=1,3)</f>
        <v>1</v>
      </c>
      <c r="G524" t="str" cm="1">
        <f t="array" ref="G524">_xlfn.IFS('Paraclinicos '!D523="","",AND('Paraclinicos '!D523&gt;=250,'Paraclinicos '!D523&lt;=500),2,'Paraclinicos '!D523&gt;500,3,'Paraclinicos '!D523&lt;250,1)</f>
        <v/>
      </c>
      <c r="H524" s="50">
        <f t="shared" si="25"/>
        <v>5</v>
      </c>
      <c r="I524" cm="1">
        <f t="array" ref="I524">_xlfn.IFS('Paraclinicos '!Q523="","",'Paraclinicos '!Q523&gt;=65,1,'Paraclinicos '!Q523&lt;65,0)</f>
        <v>0</v>
      </c>
      <c r="J524" cm="1">
        <f t="array" ref="J524">_xlfn.IFS('Paraclinicos '!I523="","",'Paraclinicos '!I523&gt;7,1,'Paraclinicos '!I523&lt;=7,0)</f>
        <v>1</v>
      </c>
      <c r="K524" cm="1">
        <f t="array" ref="K524">_xlfn.IFS('Paraclinicos '!W523="","",'Paraclinicos '!W523&lt;=8,1,'Paraclinicos '!W523&gt;8,0)</f>
        <v>1</v>
      </c>
      <c r="L524" cm="1">
        <f t="array" ref="L524">_xlfn.IFS('Paraclinicos '!S523="","",'Paraclinicos '!S523&gt;=30,1,'Paraclinicos '!S523&lt;30,0)</f>
        <v>0</v>
      </c>
      <c r="M524" cm="1">
        <f t="array" ref="M524">_xlfn.IFS(OR('Paraclinicos '!T523="",'Paraclinicos '!U523=""),"",OR('Paraclinicos '!T523&lt;=90,'Paraclinicos '!U523&lt;=60),1,OR('Paraclinicos '!T523&gt;90,'Paraclinicos '!U523&gt;60),0)</f>
        <v>0</v>
      </c>
      <c r="N524" s="45">
        <f t="shared" si="26"/>
        <v>3</v>
      </c>
      <c r="O524" cm="1">
        <f t="array" ref="O524">_xlfn.IFS(OR('Paraclinicos '!M523="",'Paraclinicos '!N523="",'Paraclinicos '!N523=0),"",'Paraclinicos '!M523/'Paraclinicos '!N523&lt;100,4,'Paraclinicos '!M523/'Paraclinicos '!N523&lt;200,3,'Paraclinicos '!M523/'Paraclinicos '!N523&lt;300,2,'Paraclinicos '!M523/'Paraclinicos '!N523&lt;400,1,'Paraclinicos '!M523/'Paraclinicos '!N523&gt;=400,0)</f>
        <v>1</v>
      </c>
      <c r="P524" cm="1">
        <f t="array" ref="P524">_xlfn.IFS('Paraclinicos '!C523="","",'Paraclinicos '!C523&lt;20,4,'Paraclinicos '!C523&lt;50,3,'Paraclinicos '!C523&lt;100,2,'Paraclinicos '!C523&lt;150,1,'Paraclinicos '!C523&gt;150,0)</f>
        <v>0</v>
      </c>
      <c r="Q524" cm="1">
        <f t="array" ref="Q524">_xlfn.IFS('Paraclinicos '!O523="","",'Paraclinicos '!O523&lt;1.2,0,'Paraclinicos '!O523&lt;2,1,'Paraclinicos '!O523&lt;3.5,2,'Paraclinicos '!O523&lt;5,3,'Paraclinicos '!O523&gt;5,4)</f>
        <v>0</v>
      </c>
      <c r="R524" t="str" cm="1">
        <f t="array" ref="R524">_xlfn.IFS('Paraclinicos '!J523="","",'Paraclinicos '!J523&lt;1.2,0,'Paraclinicos '!J523&lt;2,1,'Paraclinicos '!J523&lt;6,2,'Paraclinicos '!J523&lt;12,3,'Paraclinicos '!J523&gt;=12,4)</f>
        <v/>
      </c>
      <c r="S524" cm="1">
        <f t="array" ref="S524">_xlfn.IFS('Paraclinicos '!Y523="","",'Paraclinicos '!Y523&lt;70,1,'Paraclinicos '!Y523&gt;=70,0)</f>
        <v>0</v>
      </c>
      <c r="T524" cm="1">
        <f t="array" ref="T524">_xlfn.IFS('Paraclinicos '!W523="","",'Paraclinicos '!W523&lt;6,4,'Paraclinicos '!W523&lt;10,3,'Paraclinicos '!W523&lt;13,2,'Paraclinicos '!W523&lt;15,1,'Paraclinicos '!W523=15,0)</f>
        <v>4</v>
      </c>
      <c r="U524" s="54">
        <f t="shared" si="24"/>
        <v>5</v>
      </c>
      <c r="V524" cm="1">
        <f t="array" ref="V524">_xlfn.IFS('Paraclinicos '!S523="","",OR('Paraclinicos '!S523&lt;=8,'Paraclinicos '!S523&gt;=25),3,'Paraclinicos '!S523&lt;12,1,'Paraclinicos '!S523&lt;21,0,'Paraclinicos '!S523&lt;25,2)</f>
        <v>2</v>
      </c>
      <c r="W524" t="str">
        <f>IFERROR(IF(INDEX('BD Demog para scores enalazar'!Y$2:'BD Demog para scores enalazar'!Y$3000,MATCH(Formulas!A524,'BD Demog para scores enalazar'!A$2:'BD Demog para scores enalazar'!A$3000,0))=1,"SI","NO"),"")</f>
        <v>NO</v>
      </c>
      <c r="X524" s="9" t="str">
        <f>IFERROR(IF(INDEX('BD Demog para scores enalazar'!AJ$2:'BD Demog para scores enalazar'!AJ$3000,MATCH(Formulas!A524,'BD Demog para scores enalazar'!A$2:'BD Demog para scores enalazar'!A$3000,0))=1,"SI","NO"),"")</f>
        <v>NO</v>
      </c>
      <c r="Y524" cm="1">
        <f t="array" ref="Y524">IF(AND(W524="NO",X524="NO"),_xlfn.IFS('Paraclinicos '!K523&lt;=91,3,'Paraclinicos '!K523&lt;94,2,'Paraclinicos '!K523&lt;96,1,'Paraclinicos '!K523&gt;=96,0),"")</f>
        <v>2</v>
      </c>
      <c r="Z524" t="str" cm="1">
        <f t="array" ref="Z524">IF(OR(W524="SI",X524="SI"),_xlfn.IFS(OR(AND('Paraclinicos '!K523&lt;=83),AND('Paraclinicos '!K523&gt;=97,AA524=2)),3,OR(AND('Paraclinicos '!K523&lt;=86),AND('Paraclinicos '!K523&gt;=94,AA524=2)),2,OR(AND('Paraclinicos '!K523&lt;=88),AND('Paraclinicos '!K523&gt;=92,AA524=2)),1,OR(AND('Paraclinicos '!K523&gt;=88,'Paraclinicos '!K523&lt;=92),AND('Paraclinicos '!K523&gt;=93,AA524=0)),0),"")</f>
        <v/>
      </c>
      <c r="AA524" cm="1">
        <f t="array" ref="AA524">_xlfn.IFS('Paraclinicos '!E523="","",'Paraclinicos '!E523="Oxigeno",2,'Paraclinicos '!E523="Aire",0)</f>
        <v>2</v>
      </c>
    </row>
    <row r="525" spans="1:27" x14ac:dyDescent="0.25">
      <c r="A525">
        <f>'Paraclinicos '!A524</f>
        <v>120</v>
      </c>
      <c r="B525" s="3">
        <f>'Paraclinicos '!R524</f>
        <v>44331</v>
      </c>
      <c r="C525" cm="1">
        <f t="array" ref="C525">_xlfn.IFS('Paraclinicos '!Q524="","",'Paraclinicos '!Q524&gt;60,3,'Paraclinicos '!Q524&lt;=60,1)</f>
        <v>3</v>
      </c>
      <c r="D525" t="str">
        <f>IFERROR(IF(INDEX('BD Demog para scores enalazar'!BC$2:BC$3000,MATCH(Formulas!A525,'BD Demog para scores enalazar'!A$2:A$3000,0))=0,"SI","NO"),"")</f>
        <v>NO</v>
      </c>
      <c r="E525" cm="1">
        <f t="array" ref="E525">_xlfn.IFS(D525="","",D525="SI",4,D525="NO",1)</f>
        <v>1</v>
      </c>
      <c r="F525" cm="1">
        <f t="array" ref="F525">_xlfn.IFS('Paraclinicos '!B524="","",'Paraclinicos '!B524&gt;1,1,'Paraclinicos '!B524&lt;=1,3)</f>
        <v>1</v>
      </c>
      <c r="G525" t="str" cm="1">
        <f t="array" ref="G525">_xlfn.IFS('Paraclinicos '!D524="","",AND('Paraclinicos '!D524&gt;=250,'Paraclinicos '!D524&lt;=500),2,'Paraclinicos '!D524&gt;500,3,'Paraclinicos '!D524&lt;250,1)</f>
        <v/>
      </c>
      <c r="H525" s="50">
        <f t="shared" si="25"/>
        <v>5</v>
      </c>
      <c r="I525" cm="1">
        <f t="array" ref="I525">_xlfn.IFS('Paraclinicos '!Q524="","",'Paraclinicos '!Q524&gt;=65,1,'Paraclinicos '!Q524&lt;65,0)</f>
        <v>0</v>
      </c>
      <c r="J525" cm="1">
        <f t="array" ref="J525">_xlfn.IFS('Paraclinicos '!I524="","",'Paraclinicos '!I524&gt;7,1,'Paraclinicos '!I524&lt;=7,0)</f>
        <v>1</v>
      </c>
      <c r="K525" cm="1">
        <f t="array" ref="K525">_xlfn.IFS('Paraclinicos '!W524="","",'Paraclinicos '!W524&lt;=8,1,'Paraclinicos '!W524&gt;8,0)</f>
        <v>1</v>
      </c>
      <c r="L525" cm="1">
        <f t="array" ref="L525">_xlfn.IFS('Paraclinicos '!S524="","",'Paraclinicos '!S524&gt;=30,1,'Paraclinicos '!S524&lt;30,0)</f>
        <v>0</v>
      </c>
      <c r="M525" cm="1">
        <f t="array" ref="M525">_xlfn.IFS(OR('Paraclinicos '!T524="",'Paraclinicos '!U524=""),"",OR('Paraclinicos '!T524&lt;=90,'Paraclinicos '!U524&lt;=60),1,OR('Paraclinicos '!T524&gt;90,'Paraclinicos '!U524&gt;60),0)</f>
        <v>0</v>
      </c>
      <c r="N525" s="45">
        <f t="shared" si="26"/>
        <v>4</v>
      </c>
      <c r="O525" cm="1">
        <f t="array" ref="O525">_xlfn.IFS(OR('Paraclinicos '!M524="",'Paraclinicos '!N524="",'Paraclinicos '!N524=0),"",'Paraclinicos '!M524/'Paraclinicos '!N524&lt;100,4,'Paraclinicos '!M524/'Paraclinicos '!N524&lt;200,3,'Paraclinicos '!M524/'Paraclinicos '!N524&lt;300,2,'Paraclinicos '!M524/'Paraclinicos '!N524&lt;400,1,'Paraclinicos '!M524/'Paraclinicos '!N524&gt;=400,0)</f>
        <v>2</v>
      </c>
      <c r="P525" cm="1">
        <f t="array" ref="P525">_xlfn.IFS('Paraclinicos '!C524="","",'Paraclinicos '!C524&lt;20,4,'Paraclinicos '!C524&lt;50,3,'Paraclinicos '!C524&lt;100,2,'Paraclinicos '!C524&lt;150,1,'Paraclinicos '!C524&gt;150,0)</f>
        <v>0</v>
      </c>
      <c r="Q525" cm="1">
        <f t="array" ref="Q525">_xlfn.IFS('Paraclinicos '!O524="","",'Paraclinicos '!O524&lt;1.2,0,'Paraclinicos '!O524&lt;2,1,'Paraclinicos '!O524&lt;3.5,2,'Paraclinicos '!O524&lt;5,3,'Paraclinicos '!O524&gt;5,4)</f>
        <v>0</v>
      </c>
      <c r="R525" t="str" cm="1">
        <f t="array" ref="R525">_xlfn.IFS('Paraclinicos '!J524="","",'Paraclinicos '!J524&lt;1.2,0,'Paraclinicos '!J524&lt;2,1,'Paraclinicos '!J524&lt;6,2,'Paraclinicos '!J524&lt;12,3,'Paraclinicos '!J524&gt;=12,4)</f>
        <v/>
      </c>
      <c r="S525" cm="1">
        <f t="array" ref="S525">_xlfn.IFS('Paraclinicos '!Y524="","",'Paraclinicos '!Y524&lt;70,1,'Paraclinicos '!Y524&gt;=70,0)</f>
        <v>0</v>
      </c>
      <c r="T525" cm="1">
        <f t="array" ref="T525">_xlfn.IFS('Paraclinicos '!W524="","",'Paraclinicos '!W524&lt;6,4,'Paraclinicos '!W524&lt;10,3,'Paraclinicos '!W524&lt;13,2,'Paraclinicos '!W524&lt;15,1,'Paraclinicos '!W524=15,0)</f>
        <v>4</v>
      </c>
      <c r="U525" s="54">
        <f t="shared" si="24"/>
        <v>6</v>
      </c>
      <c r="V525" cm="1">
        <f t="array" ref="V525">_xlfn.IFS('Paraclinicos '!S524="","",OR('Paraclinicos '!S524&lt;=8,'Paraclinicos '!S524&gt;=25),3,'Paraclinicos '!S524&lt;12,1,'Paraclinicos '!S524&lt;21,0,'Paraclinicos '!S524&lt;25,2)</f>
        <v>0</v>
      </c>
      <c r="W525" t="str">
        <f>IFERROR(IF(INDEX('BD Demog para scores enalazar'!Y$2:'BD Demog para scores enalazar'!Y$3000,MATCH(Formulas!A525,'BD Demog para scores enalazar'!A$2:'BD Demog para scores enalazar'!A$3000,0))=1,"SI","NO"),"")</f>
        <v>NO</v>
      </c>
      <c r="X525" s="9" t="str">
        <f>IFERROR(IF(INDEX('BD Demog para scores enalazar'!AJ$2:'BD Demog para scores enalazar'!AJ$3000,MATCH(Formulas!A525,'BD Demog para scores enalazar'!A$2:'BD Demog para scores enalazar'!A$3000,0))=1,"SI","NO"),"")</f>
        <v>NO</v>
      </c>
      <c r="Y525" cm="1">
        <f t="array" ref="Y525">IF(AND(W525="NO",X525="NO"),_xlfn.IFS('Paraclinicos '!K524&lt;=91,3,'Paraclinicos '!K524&lt;94,2,'Paraclinicos '!K524&lt;96,1,'Paraclinicos '!K524&gt;=96,0),"")</f>
        <v>3</v>
      </c>
      <c r="Z525" t="str" cm="1">
        <f t="array" ref="Z525">IF(OR(W525="SI",X525="SI"),_xlfn.IFS(OR(AND('Paraclinicos '!K524&lt;=83),AND('Paraclinicos '!K524&gt;=97,AA525=2)),3,OR(AND('Paraclinicos '!K524&lt;=86),AND('Paraclinicos '!K524&gt;=94,AA525=2)),2,OR(AND('Paraclinicos '!K524&lt;=88),AND('Paraclinicos '!K524&gt;=92,AA525=2)),1,OR(AND('Paraclinicos '!K524&gt;=88,'Paraclinicos '!K524&lt;=92),AND('Paraclinicos '!K524&gt;=93,AA525=0)),0),"")</f>
        <v/>
      </c>
      <c r="AA525" cm="1">
        <f t="array" ref="AA525">_xlfn.IFS('Paraclinicos '!E524="","",'Paraclinicos '!E524="Oxigeno",2,'Paraclinicos '!E524="Aire",0)</f>
        <v>2</v>
      </c>
    </row>
    <row r="526" spans="1:27" x14ac:dyDescent="0.25">
      <c r="A526">
        <f>'Paraclinicos '!A525</f>
        <v>120</v>
      </c>
      <c r="B526" s="3">
        <f>'Paraclinicos '!R525</f>
        <v>44331</v>
      </c>
      <c r="C526" cm="1">
        <f t="array" ref="C526">_xlfn.IFS('Paraclinicos '!Q525="","",'Paraclinicos '!Q525&gt;60,3,'Paraclinicos '!Q525&lt;=60,1)</f>
        <v>3</v>
      </c>
      <c r="D526" t="str">
        <f>IFERROR(IF(INDEX('BD Demog para scores enalazar'!BC$2:BC$3000,MATCH(Formulas!A526,'BD Demog para scores enalazar'!A$2:A$3000,0))=0,"SI","NO"),"")</f>
        <v>NO</v>
      </c>
      <c r="E526" cm="1">
        <f t="array" ref="E526">_xlfn.IFS(D526="","",D526="SI",4,D526="NO",1)</f>
        <v>1</v>
      </c>
      <c r="F526" cm="1">
        <f t="array" ref="F526">_xlfn.IFS('Paraclinicos '!B525="","",'Paraclinicos '!B525&gt;1,1,'Paraclinicos '!B525&lt;=1,3)</f>
        <v>1</v>
      </c>
      <c r="G526" t="str" cm="1">
        <f t="array" ref="G526">_xlfn.IFS('Paraclinicos '!D525="","",AND('Paraclinicos '!D525&gt;=250,'Paraclinicos '!D525&lt;=500),2,'Paraclinicos '!D525&gt;500,3,'Paraclinicos '!D525&lt;250,1)</f>
        <v/>
      </c>
      <c r="H526" s="50">
        <f t="shared" si="25"/>
        <v>5</v>
      </c>
      <c r="I526" cm="1">
        <f t="array" ref="I526">_xlfn.IFS('Paraclinicos '!Q525="","",'Paraclinicos '!Q525&gt;=65,1,'Paraclinicos '!Q525&lt;65,0)</f>
        <v>0</v>
      </c>
      <c r="J526" cm="1">
        <f t="array" ref="J526">_xlfn.IFS('Paraclinicos '!I525="","",'Paraclinicos '!I525&gt;7,1,'Paraclinicos '!I525&lt;=7,0)</f>
        <v>1</v>
      </c>
      <c r="K526" cm="1">
        <f t="array" ref="K526">_xlfn.IFS('Paraclinicos '!W525="","",'Paraclinicos '!W525&lt;=8,1,'Paraclinicos '!W525&gt;8,0)</f>
        <v>1</v>
      </c>
      <c r="L526" cm="1">
        <f t="array" ref="L526">_xlfn.IFS('Paraclinicos '!S525="","",'Paraclinicos '!S525&gt;=30,1,'Paraclinicos '!S525&lt;30,0)</f>
        <v>0</v>
      </c>
      <c r="M526" cm="1">
        <f t="array" ref="M526">_xlfn.IFS(OR('Paraclinicos '!T525="",'Paraclinicos '!U525=""),"",OR('Paraclinicos '!T525&lt;=90,'Paraclinicos '!U525&lt;=60),1,OR('Paraclinicos '!T525&gt;90,'Paraclinicos '!U525&gt;60),0)</f>
        <v>1</v>
      </c>
      <c r="N526" s="45">
        <f t="shared" si="26"/>
        <v>5</v>
      </c>
      <c r="O526" cm="1">
        <f t="array" ref="O526">_xlfn.IFS(OR('Paraclinicos '!M525="",'Paraclinicos '!N525="",'Paraclinicos '!N525=0),"",'Paraclinicos '!M525/'Paraclinicos '!N525&lt;100,4,'Paraclinicos '!M525/'Paraclinicos '!N525&lt;200,3,'Paraclinicos '!M525/'Paraclinicos '!N525&lt;300,2,'Paraclinicos '!M525/'Paraclinicos '!N525&lt;400,1,'Paraclinicos '!M525/'Paraclinicos '!N525&gt;=400,0)</f>
        <v>1</v>
      </c>
      <c r="P526" cm="1">
        <f t="array" ref="P526">_xlfn.IFS('Paraclinicos '!C525="","",'Paraclinicos '!C525&lt;20,4,'Paraclinicos '!C525&lt;50,3,'Paraclinicos '!C525&lt;100,2,'Paraclinicos '!C525&lt;150,1,'Paraclinicos '!C525&gt;150,0)</f>
        <v>0</v>
      </c>
      <c r="Q526" cm="1">
        <f t="array" ref="Q526">_xlfn.IFS('Paraclinicos '!O525="","",'Paraclinicos '!O525&lt;1.2,0,'Paraclinicos '!O525&lt;2,1,'Paraclinicos '!O525&lt;3.5,2,'Paraclinicos '!O525&lt;5,3,'Paraclinicos '!O525&gt;5,4)</f>
        <v>0</v>
      </c>
      <c r="R526" cm="1">
        <f t="array" ref="R526">_xlfn.IFS('Paraclinicos '!J525="","",'Paraclinicos '!J525&lt;1.2,0,'Paraclinicos '!J525&lt;2,1,'Paraclinicos '!J525&lt;6,2,'Paraclinicos '!J525&lt;12,3,'Paraclinicos '!J525&gt;=12,4)</f>
        <v>0</v>
      </c>
      <c r="S526" cm="1">
        <f t="array" ref="S526">_xlfn.IFS('Paraclinicos '!Y525="","",'Paraclinicos '!Y525&lt;70,1,'Paraclinicos '!Y525&gt;=70,0)</f>
        <v>1</v>
      </c>
      <c r="T526" cm="1">
        <f t="array" ref="T526">_xlfn.IFS('Paraclinicos '!W525="","",'Paraclinicos '!W525&lt;6,4,'Paraclinicos '!W525&lt;10,3,'Paraclinicos '!W525&lt;13,2,'Paraclinicos '!W525&lt;15,1,'Paraclinicos '!W525=15,0)</f>
        <v>4</v>
      </c>
      <c r="U526" s="54">
        <f t="shared" si="24"/>
        <v>6</v>
      </c>
      <c r="V526" cm="1">
        <f t="array" ref="V526">_xlfn.IFS('Paraclinicos '!S525="","",OR('Paraclinicos '!S525&lt;=8,'Paraclinicos '!S525&gt;=25),3,'Paraclinicos '!S525&lt;12,1,'Paraclinicos '!S525&lt;21,0,'Paraclinicos '!S525&lt;25,2)</f>
        <v>0</v>
      </c>
      <c r="W526" t="str">
        <f>IFERROR(IF(INDEX('BD Demog para scores enalazar'!Y$2:'BD Demog para scores enalazar'!Y$3000,MATCH(Formulas!A526,'BD Demog para scores enalazar'!A$2:'BD Demog para scores enalazar'!A$3000,0))=1,"SI","NO"),"")</f>
        <v>NO</v>
      </c>
      <c r="X526" s="9" t="str">
        <f>IFERROR(IF(INDEX('BD Demog para scores enalazar'!AJ$2:'BD Demog para scores enalazar'!AJ$3000,MATCH(Formulas!A526,'BD Demog para scores enalazar'!A$2:'BD Demog para scores enalazar'!A$3000,0))=1,"SI","NO"),"")</f>
        <v>NO</v>
      </c>
      <c r="Y526" cm="1">
        <f t="array" ref="Y526">IF(AND(W526="NO",X526="NO"),_xlfn.IFS('Paraclinicos '!K525&lt;=91,3,'Paraclinicos '!K525&lt;94,2,'Paraclinicos '!K525&lt;96,1,'Paraclinicos '!K525&gt;=96,0),"")</f>
        <v>0</v>
      </c>
      <c r="Z526" t="str" cm="1">
        <f t="array" ref="Z526">IF(OR(W526="SI",X526="SI"),_xlfn.IFS(OR(AND('Paraclinicos '!K525&lt;=83),AND('Paraclinicos '!K525&gt;=97,AA526=2)),3,OR(AND('Paraclinicos '!K525&lt;=86),AND('Paraclinicos '!K525&gt;=94,AA526=2)),2,OR(AND('Paraclinicos '!K525&lt;=88),AND('Paraclinicos '!K525&gt;=92,AA526=2)),1,OR(AND('Paraclinicos '!K525&gt;=88,'Paraclinicos '!K525&lt;=92),AND('Paraclinicos '!K525&gt;=93,AA526=0)),0),"")</f>
        <v/>
      </c>
      <c r="AA526" cm="1">
        <f t="array" ref="AA526">_xlfn.IFS('Paraclinicos '!E525="","",'Paraclinicos '!E525="Oxigeno",2,'Paraclinicos '!E525="Aire",0)</f>
        <v>2</v>
      </c>
    </row>
    <row r="527" spans="1:27" x14ac:dyDescent="0.25">
      <c r="A527">
        <f>'Paraclinicos '!A526</f>
        <v>120</v>
      </c>
      <c r="B527" s="3">
        <f>'Paraclinicos '!R526</f>
        <v>44333</v>
      </c>
      <c r="C527" cm="1">
        <f t="array" ref="C527">_xlfn.IFS('Paraclinicos '!Q526="","",'Paraclinicos '!Q526&gt;60,3,'Paraclinicos '!Q526&lt;=60,1)</f>
        <v>3</v>
      </c>
      <c r="D527" t="str">
        <f>IFERROR(IF(INDEX('BD Demog para scores enalazar'!BC$2:BC$3000,MATCH(Formulas!A527,'BD Demog para scores enalazar'!A$2:A$3000,0))=0,"SI","NO"),"")</f>
        <v>NO</v>
      </c>
      <c r="E527" cm="1">
        <f t="array" ref="E527">_xlfn.IFS(D527="","",D527="SI",4,D527="NO",1)</f>
        <v>1</v>
      </c>
      <c r="F527" cm="1">
        <f t="array" ref="F527">_xlfn.IFS('Paraclinicos '!B526="","",'Paraclinicos '!B526&gt;1,1,'Paraclinicos '!B526&lt;=1,3)</f>
        <v>1</v>
      </c>
      <c r="G527" t="str" cm="1">
        <f t="array" ref="G527">_xlfn.IFS('Paraclinicos '!D526="","",AND('Paraclinicos '!D526&gt;=250,'Paraclinicos '!D526&lt;=500),2,'Paraclinicos '!D526&gt;500,3,'Paraclinicos '!D526&lt;250,1)</f>
        <v/>
      </c>
      <c r="H527" s="50">
        <f t="shared" si="25"/>
        <v>5</v>
      </c>
      <c r="I527" cm="1">
        <f t="array" ref="I527">_xlfn.IFS('Paraclinicos '!Q526="","",'Paraclinicos '!Q526&gt;=65,1,'Paraclinicos '!Q526&lt;65,0)</f>
        <v>0</v>
      </c>
      <c r="J527" cm="1">
        <f t="array" ref="J527">_xlfn.IFS('Paraclinicos '!I526="","",'Paraclinicos '!I526&gt;7,1,'Paraclinicos '!I526&lt;=7,0)</f>
        <v>1</v>
      </c>
      <c r="K527" cm="1">
        <f t="array" ref="K527">_xlfn.IFS('Paraclinicos '!W526="","",'Paraclinicos '!W526&lt;=8,1,'Paraclinicos '!W526&gt;8,0)</f>
        <v>1</v>
      </c>
      <c r="L527" cm="1">
        <f t="array" ref="L527">_xlfn.IFS('Paraclinicos '!S526="","",'Paraclinicos '!S526&gt;=30,1,'Paraclinicos '!S526&lt;30,0)</f>
        <v>0</v>
      </c>
      <c r="M527" cm="1">
        <f t="array" ref="M527">_xlfn.IFS(OR('Paraclinicos '!T526="",'Paraclinicos '!U526=""),"",OR('Paraclinicos '!T526&lt;=90,'Paraclinicos '!U526&lt;=60),1,OR('Paraclinicos '!T526&gt;90,'Paraclinicos '!U526&gt;60),0)</f>
        <v>0</v>
      </c>
      <c r="N527" s="45">
        <f t="shared" si="26"/>
        <v>5</v>
      </c>
      <c r="O527" cm="1">
        <f t="array" ref="O527">_xlfn.IFS(OR('Paraclinicos '!M526="",'Paraclinicos '!N526="",'Paraclinicos '!N526=0),"",'Paraclinicos '!M526/'Paraclinicos '!N526&lt;100,4,'Paraclinicos '!M526/'Paraclinicos '!N526&lt;200,3,'Paraclinicos '!M526/'Paraclinicos '!N526&lt;300,2,'Paraclinicos '!M526/'Paraclinicos '!N526&lt;400,1,'Paraclinicos '!M526/'Paraclinicos '!N526&gt;=400,0)</f>
        <v>2</v>
      </c>
      <c r="P527" cm="1">
        <f t="array" ref="P527">_xlfn.IFS('Paraclinicos '!C526="","",'Paraclinicos '!C526&lt;20,4,'Paraclinicos '!C526&lt;50,3,'Paraclinicos '!C526&lt;100,2,'Paraclinicos '!C526&lt;150,1,'Paraclinicos '!C526&gt;150,0)</f>
        <v>0</v>
      </c>
      <c r="Q527" cm="1">
        <f t="array" ref="Q527">_xlfn.IFS('Paraclinicos '!O526="","",'Paraclinicos '!O526&lt;1.2,0,'Paraclinicos '!O526&lt;2,1,'Paraclinicos '!O526&lt;3.5,2,'Paraclinicos '!O526&lt;5,3,'Paraclinicos '!O526&gt;5,4)</f>
        <v>0</v>
      </c>
      <c r="R527" t="str" cm="1">
        <f t="array" ref="R527">_xlfn.IFS('Paraclinicos '!J526="","",'Paraclinicos '!J526&lt;1.2,0,'Paraclinicos '!J526&lt;2,1,'Paraclinicos '!J526&lt;6,2,'Paraclinicos '!J526&lt;12,3,'Paraclinicos '!J526&gt;=12,4)</f>
        <v/>
      </c>
      <c r="S527" cm="1">
        <f t="array" ref="S527">_xlfn.IFS('Paraclinicos '!Y526="","",'Paraclinicos '!Y526&lt;70,1,'Paraclinicos '!Y526&gt;=70,0)</f>
        <v>0</v>
      </c>
      <c r="T527" cm="1">
        <f t="array" ref="T527">_xlfn.IFS('Paraclinicos '!W526="","",'Paraclinicos '!W526&lt;6,4,'Paraclinicos '!W526&lt;10,3,'Paraclinicos '!W526&lt;13,2,'Paraclinicos '!W526&lt;15,1,'Paraclinicos '!W526=15,0)</f>
        <v>4</v>
      </c>
      <c r="U527" s="54">
        <f t="shared" si="24"/>
        <v>6</v>
      </c>
      <c r="V527" cm="1">
        <f t="array" ref="V527">_xlfn.IFS('Paraclinicos '!S526="","",OR('Paraclinicos '!S526&lt;=8,'Paraclinicos '!S526&gt;=25),3,'Paraclinicos '!S526&lt;12,1,'Paraclinicos '!S526&lt;21,0,'Paraclinicos '!S526&lt;25,2)</f>
        <v>2</v>
      </c>
      <c r="W527" t="str">
        <f>IFERROR(IF(INDEX('BD Demog para scores enalazar'!Y$2:'BD Demog para scores enalazar'!Y$3000,MATCH(Formulas!A527,'BD Demog para scores enalazar'!A$2:'BD Demog para scores enalazar'!A$3000,0))=1,"SI","NO"),"")</f>
        <v>NO</v>
      </c>
      <c r="X527" s="9" t="str">
        <f>IFERROR(IF(INDEX('BD Demog para scores enalazar'!AJ$2:'BD Demog para scores enalazar'!AJ$3000,MATCH(Formulas!A527,'BD Demog para scores enalazar'!A$2:'BD Demog para scores enalazar'!A$3000,0))=1,"SI","NO"),"")</f>
        <v>NO</v>
      </c>
      <c r="Y527" cm="1">
        <f t="array" ref="Y527">IF(AND(W527="NO",X527="NO"),_xlfn.IFS('Paraclinicos '!K526&lt;=91,3,'Paraclinicos '!K526&lt;94,2,'Paraclinicos '!K526&lt;96,1,'Paraclinicos '!K526&gt;=96,0),"")</f>
        <v>3</v>
      </c>
      <c r="Z527" t="str" cm="1">
        <f t="array" ref="Z527">IF(OR(W527="SI",X527="SI"),_xlfn.IFS(OR(AND('Paraclinicos '!K526&lt;=83),AND('Paraclinicos '!K526&gt;=97,AA527=2)),3,OR(AND('Paraclinicos '!K526&lt;=86),AND('Paraclinicos '!K526&gt;=94,AA527=2)),2,OR(AND('Paraclinicos '!K526&lt;=88),AND('Paraclinicos '!K526&gt;=92,AA527=2)),1,OR(AND('Paraclinicos '!K526&gt;=88,'Paraclinicos '!K526&lt;=92),AND('Paraclinicos '!K526&gt;=93,AA527=0)),0),"")</f>
        <v/>
      </c>
      <c r="AA527" cm="1">
        <f t="array" ref="AA527">_xlfn.IFS('Paraclinicos '!E526="","",'Paraclinicos '!E526="Oxigeno",2,'Paraclinicos '!E526="Aire",0)</f>
        <v>2</v>
      </c>
    </row>
    <row r="528" spans="1:27" x14ac:dyDescent="0.25">
      <c r="A528">
        <f>'Paraclinicos '!A527</f>
        <v>120</v>
      </c>
      <c r="B528" s="3">
        <f>'Paraclinicos '!R527</f>
        <v>44334</v>
      </c>
      <c r="C528" cm="1">
        <f t="array" ref="C528">_xlfn.IFS('Paraclinicos '!Q527="","",'Paraclinicos '!Q527&gt;60,3,'Paraclinicos '!Q527&lt;=60,1)</f>
        <v>3</v>
      </c>
      <c r="D528" t="str">
        <f>IFERROR(IF(INDEX('BD Demog para scores enalazar'!BC$2:BC$3000,MATCH(Formulas!A528,'BD Demog para scores enalazar'!A$2:A$3000,0))=0,"SI","NO"),"")</f>
        <v>NO</v>
      </c>
      <c r="E528" cm="1">
        <f t="array" ref="E528">_xlfn.IFS(D528="","",D528="SI",4,D528="NO",1)</f>
        <v>1</v>
      </c>
      <c r="F528" cm="1">
        <f t="array" ref="F528">_xlfn.IFS('Paraclinicos '!B527="","",'Paraclinicos '!B527&gt;1,1,'Paraclinicos '!B527&lt;=1,3)</f>
        <v>3</v>
      </c>
      <c r="G528" t="str" cm="1">
        <f t="array" ref="G528">_xlfn.IFS('Paraclinicos '!D527="","",AND('Paraclinicos '!D527&gt;=250,'Paraclinicos '!D527&lt;=500),2,'Paraclinicos '!D527&gt;500,3,'Paraclinicos '!D527&lt;250,1)</f>
        <v/>
      </c>
      <c r="H528" s="50">
        <f t="shared" si="25"/>
        <v>7</v>
      </c>
      <c r="I528" cm="1">
        <f t="array" ref="I528">_xlfn.IFS('Paraclinicos '!Q527="","",'Paraclinicos '!Q527&gt;=65,1,'Paraclinicos '!Q527&lt;65,0)</f>
        <v>0</v>
      </c>
      <c r="J528" cm="1">
        <f t="array" ref="J528">_xlfn.IFS('Paraclinicos '!I527="","",'Paraclinicos '!I527&gt;7,1,'Paraclinicos '!I527&lt;=7,0)</f>
        <v>1</v>
      </c>
      <c r="K528" cm="1">
        <f t="array" ref="K528">_xlfn.IFS('Paraclinicos '!W527="","",'Paraclinicos '!W527&lt;=8,1,'Paraclinicos '!W527&gt;8,0)</f>
        <v>0</v>
      </c>
      <c r="L528" cm="1">
        <f t="array" ref="L528">_xlfn.IFS('Paraclinicos '!S527="","",'Paraclinicos '!S527&gt;=30,1,'Paraclinicos '!S527&lt;30,0)</f>
        <v>0</v>
      </c>
      <c r="M528" cm="1">
        <f t="array" ref="M528">_xlfn.IFS(OR('Paraclinicos '!T527="",'Paraclinicos '!U527=""),"",OR('Paraclinicos '!T527&lt;=90,'Paraclinicos '!U527&lt;=60),1,OR('Paraclinicos '!T527&gt;90,'Paraclinicos '!U527&gt;60),0)</f>
        <v>1</v>
      </c>
      <c r="N528" s="45">
        <f t="shared" si="26"/>
        <v>4</v>
      </c>
      <c r="O528" cm="1">
        <f t="array" ref="O528">_xlfn.IFS(OR('Paraclinicos '!M527="",'Paraclinicos '!N527="",'Paraclinicos '!N527=0),"",'Paraclinicos '!M527/'Paraclinicos '!N527&lt;100,4,'Paraclinicos '!M527/'Paraclinicos '!N527&lt;200,3,'Paraclinicos '!M527/'Paraclinicos '!N527&lt;300,2,'Paraclinicos '!M527/'Paraclinicos '!N527&lt;400,1,'Paraclinicos '!M527/'Paraclinicos '!N527&gt;=400,0)</f>
        <v>0</v>
      </c>
      <c r="P528" cm="1">
        <f t="array" ref="P528">_xlfn.IFS('Paraclinicos '!C527="","",'Paraclinicos '!C527&lt;20,4,'Paraclinicos '!C527&lt;50,3,'Paraclinicos '!C527&lt;100,2,'Paraclinicos '!C527&lt;150,1,'Paraclinicos '!C527&gt;150,0)</f>
        <v>0</v>
      </c>
      <c r="Q528" cm="1">
        <f t="array" ref="Q528">_xlfn.IFS('Paraclinicos '!O527="","",'Paraclinicos '!O527&lt;1.2,0,'Paraclinicos '!O527&lt;2,1,'Paraclinicos '!O527&lt;3.5,2,'Paraclinicos '!O527&lt;5,3,'Paraclinicos '!O527&gt;5,4)</f>
        <v>0</v>
      </c>
      <c r="R528" cm="1">
        <f t="array" ref="R528">_xlfn.IFS('Paraclinicos '!J527="","",'Paraclinicos '!J527&lt;1.2,0,'Paraclinicos '!J527&lt;2,1,'Paraclinicos '!J527&lt;6,2,'Paraclinicos '!J527&lt;12,3,'Paraclinicos '!J527&gt;=12,4)</f>
        <v>0</v>
      </c>
      <c r="S528" cm="1">
        <f t="array" ref="S528">_xlfn.IFS('Paraclinicos '!Y527="","",'Paraclinicos '!Y527&lt;70,1,'Paraclinicos '!Y527&gt;=70,0)</f>
        <v>1</v>
      </c>
      <c r="T528" cm="1">
        <f t="array" ref="T528">_xlfn.IFS('Paraclinicos '!W527="","",'Paraclinicos '!W527&lt;6,4,'Paraclinicos '!W527&lt;10,3,'Paraclinicos '!W527&lt;13,2,'Paraclinicos '!W527&lt;15,1,'Paraclinicos '!W527=15,0)</f>
        <v>2</v>
      </c>
      <c r="U528" s="54">
        <f t="shared" si="24"/>
        <v>3</v>
      </c>
      <c r="V528" cm="1">
        <f t="array" ref="V528">_xlfn.IFS('Paraclinicos '!S527="","",OR('Paraclinicos '!S527&lt;=8,'Paraclinicos '!S527&gt;=25),3,'Paraclinicos '!S527&lt;12,1,'Paraclinicos '!S527&lt;21,0,'Paraclinicos '!S527&lt;25,2)</f>
        <v>2</v>
      </c>
      <c r="W528" t="str">
        <f>IFERROR(IF(INDEX('BD Demog para scores enalazar'!Y$2:'BD Demog para scores enalazar'!Y$3000,MATCH(Formulas!A528,'BD Demog para scores enalazar'!A$2:'BD Demog para scores enalazar'!A$3000,0))=1,"SI","NO"),"")</f>
        <v>NO</v>
      </c>
      <c r="X528" s="9" t="str">
        <f>IFERROR(IF(INDEX('BD Demog para scores enalazar'!AJ$2:'BD Demog para scores enalazar'!AJ$3000,MATCH(Formulas!A528,'BD Demog para scores enalazar'!A$2:'BD Demog para scores enalazar'!A$3000,0))=1,"SI","NO"),"")</f>
        <v>NO</v>
      </c>
      <c r="Y528" cm="1">
        <f t="array" ref="Y528">IF(AND(W528="NO",X528="NO"),_xlfn.IFS('Paraclinicos '!K527&lt;=91,3,'Paraclinicos '!K527&lt;94,2,'Paraclinicos '!K527&lt;96,1,'Paraclinicos '!K527&gt;=96,0),"")</f>
        <v>1</v>
      </c>
      <c r="Z528" t="str" cm="1">
        <f t="array" ref="Z528">IF(OR(W528="SI",X528="SI"),_xlfn.IFS(OR(AND('Paraclinicos '!K527&lt;=83),AND('Paraclinicos '!K527&gt;=97,AA528=2)),3,OR(AND('Paraclinicos '!K527&lt;=86),AND('Paraclinicos '!K527&gt;=94,AA528=2)),2,OR(AND('Paraclinicos '!K527&lt;=88),AND('Paraclinicos '!K527&gt;=92,AA528=2)),1,OR(AND('Paraclinicos '!K527&gt;=88,'Paraclinicos '!K527&lt;=92),AND('Paraclinicos '!K527&gt;=93,AA528=0)),0),"")</f>
        <v/>
      </c>
      <c r="AA528" cm="1">
        <f t="array" ref="AA528">_xlfn.IFS('Paraclinicos '!E527="","",'Paraclinicos '!E527="Oxigeno",2,'Paraclinicos '!E527="Aire",0)</f>
        <v>2</v>
      </c>
    </row>
    <row r="529" spans="1:27" x14ac:dyDescent="0.25">
      <c r="A529">
        <f>'Paraclinicos '!A528</f>
        <v>120</v>
      </c>
      <c r="B529" s="3">
        <f>'Paraclinicos '!R528</f>
        <v>44335</v>
      </c>
      <c r="C529" cm="1">
        <f t="array" ref="C529">_xlfn.IFS('Paraclinicos '!Q528="","",'Paraclinicos '!Q528&gt;60,3,'Paraclinicos '!Q528&lt;=60,1)</f>
        <v>3</v>
      </c>
      <c r="D529" t="str">
        <f>IFERROR(IF(INDEX('BD Demog para scores enalazar'!BC$2:BC$3000,MATCH(Formulas!A529,'BD Demog para scores enalazar'!A$2:A$3000,0))=0,"SI","NO"),"")</f>
        <v>NO</v>
      </c>
      <c r="E529" cm="1">
        <f t="array" ref="E529">_xlfn.IFS(D529="","",D529="SI",4,D529="NO",1)</f>
        <v>1</v>
      </c>
      <c r="F529" cm="1">
        <f t="array" ref="F529">_xlfn.IFS('Paraclinicos '!B528="","",'Paraclinicos '!B528&gt;1,1,'Paraclinicos '!B528&lt;=1,3)</f>
        <v>1</v>
      </c>
      <c r="G529" t="str" cm="1">
        <f t="array" ref="G529">_xlfn.IFS('Paraclinicos '!D528="","",AND('Paraclinicos '!D528&gt;=250,'Paraclinicos '!D528&lt;=500),2,'Paraclinicos '!D528&gt;500,3,'Paraclinicos '!D528&lt;250,1)</f>
        <v/>
      </c>
      <c r="H529" s="50">
        <f t="shared" si="25"/>
        <v>5</v>
      </c>
      <c r="I529" cm="1">
        <f t="array" ref="I529">_xlfn.IFS('Paraclinicos '!Q528="","",'Paraclinicos '!Q528&gt;=65,1,'Paraclinicos '!Q528&lt;65,0)</f>
        <v>0</v>
      </c>
      <c r="J529" cm="1">
        <f t="array" ref="J529">_xlfn.IFS('Paraclinicos '!I528="","",'Paraclinicos '!I528&gt;7,1,'Paraclinicos '!I528&lt;=7,0)</f>
        <v>1</v>
      </c>
      <c r="K529" cm="1">
        <f t="array" ref="K529">_xlfn.IFS('Paraclinicos '!W528="","",'Paraclinicos '!W528&lt;=8,1,'Paraclinicos '!W528&gt;8,0)</f>
        <v>0</v>
      </c>
      <c r="L529" cm="1">
        <f t="array" ref="L529">_xlfn.IFS('Paraclinicos '!S528="","",'Paraclinicos '!S528&gt;=30,1,'Paraclinicos '!S528&lt;30,0)</f>
        <v>0</v>
      </c>
      <c r="M529" cm="1">
        <f t="array" ref="M529">_xlfn.IFS(OR('Paraclinicos '!T528="",'Paraclinicos '!U528=""),"",OR('Paraclinicos '!T528&lt;=90,'Paraclinicos '!U528&lt;=60),1,OR('Paraclinicos '!T528&gt;90,'Paraclinicos '!U528&gt;60),0)</f>
        <v>1</v>
      </c>
      <c r="N529" s="45">
        <f t="shared" si="26"/>
        <v>4</v>
      </c>
      <c r="O529" cm="1">
        <f t="array" ref="O529">_xlfn.IFS(OR('Paraclinicos '!M528="",'Paraclinicos '!N528="",'Paraclinicos '!N528=0),"",'Paraclinicos '!M528/'Paraclinicos '!N528&lt;100,4,'Paraclinicos '!M528/'Paraclinicos '!N528&lt;200,3,'Paraclinicos '!M528/'Paraclinicos '!N528&lt;300,2,'Paraclinicos '!M528/'Paraclinicos '!N528&lt;400,1,'Paraclinicos '!M528/'Paraclinicos '!N528&gt;=400,0)</f>
        <v>4</v>
      </c>
      <c r="P529" cm="1">
        <f t="array" ref="P529">_xlfn.IFS('Paraclinicos '!C528="","",'Paraclinicos '!C528&lt;20,4,'Paraclinicos '!C528&lt;50,3,'Paraclinicos '!C528&lt;100,2,'Paraclinicos '!C528&lt;150,1,'Paraclinicos '!C528&gt;150,0)</f>
        <v>0</v>
      </c>
      <c r="Q529" cm="1">
        <f t="array" ref="Q529">_xlfn.IFS('Paraclinicos '!O528="","",'Paraclinicos '!O528&lt;1.2,0,'Paraclinicos '!O528&lt;2,1,'Paraclinicos '!O528&lt;3.5,2,'Paraclinicos '!O528&lt;5,3,'Paraclinicos '!O528&gt;5,4)</f>
        <v>0</v>
      </c>
      <c r="R529" t="str" cm="1">
        <f t="array" ref="R529">_xlfn.IFS('Paraclinicos '!J528="","",'Paraclinicos '!J528&lt;1.2,0,'Paraclinicos '!J528&lt;2,1,'Paraclinicos '!J528&lt;6,2,'Paraclinicos '!J528&lt;12,3,'Paraclinicos '!J528&gt;=12,4)</f>
        <v/>
      </c>
      <c r="S529" cm="1">
        <f t="array" ref="S529">_xlfn.IFS('Paraclinicos '!Y528="","",'Paraclinicos '!Y528&lt;70,1,'Paraclinicos '!Y528&gt;=70,0)</f>
        <v>0</v>
      </c>
      <c r="T529" cm="1">
        <f t="array" ref="T529">_xlfn.IFS('Paraclinicos '!W528="","",'Paraclinicos '!W528&lt;6,4,'Paraclinicos '!W528&lt;10,3,'Paraclinicos '!W528&lt;13,2,'Paraclinicos '!W528&lt;15,1,'Paraclinicos '!W528=15,0)</f>
        <v>2</v>
      </c>
      <c r="U529" s="54">
        <f t="shared" si="24"/>
        <v>6</v>
      </c>
      <c r="V529" cm="1">
        <f t="array" ref="V529">_xlfn.IFS('Paraclinicos '!S528="","",OR('Paraclinicos '!S528&lt;=8,'Paraclinicos '!S528&gt;=25),3,'Paraclinicos '!S528&lt;12,1,'Paraclinicos '!S528&lt;21,0,'Paraclinicos '!S528&lt;25,2)</f>
        <v>2</v>
      </c>
      <c r="W529" t="str">
        <f>IFERROR(IF(INDEX('BD Demog para scores enalazar'!Y$2:'BD Demog para scores enalazar'!Y$3000,MATCH(Formulas!A529,'BD Demog para scores enalazar'!A$2:'BD Demog para scores enalazar'!A$3000,0))=1,"SI","NO"),"")</f>
        <v>NO</v>
      </c>
      <c r="X529" s="9" t="str">
        <f>IFERROR(IF(INDEX('BD Demog para scores enalazar'!AJ$2:'BD Demog para scores enalazar'!AJ$3000,MATCH(Formulas!A529,'BD Demog para scores enalazar'!A$2:'BD Demog para scores enalazar'!A$3000,0))=1,"SI","NO"),"")</f>
        <v>NO</v>
      </c>
      <c r="Y529" cm="1">
        <f t="array" ref="Y529">IF(AND(W529="NO",X529="NO"),_xlfn.IFS('Paraclinicos '!K528&lt;=91,3,'Paraclinicos '!K528&lt;94,2,'Paraclinicos '!K528&lt;96,1,'Paraclinicos '!K528&gt;=96,0),"")</f>
        <v>3</v>
      </c>
      <c r="Z529" t="str" cm="1">
        <f t="array" ref="Z529">IF(OR(W529="SI",X529="SI"),_xlfn.IFS(OR(AND('Paraclinicos '!K528&lt;=83),AND('Paraclinicos '!K528&gt;=97,AA529=2)),3,OR(AND('Paraclinicos '!K528&lt;=86),AND('Paraclinicos '!K528&gt;=94,AA529=2)),2,OR(AND('Paraclinicos '!K528&lt;=88),AND('Paraclinicos '!K528&gt;=92,AA529=2)),1,OR(AND('Paraclinicos '!K528&gt;=88,'Paraclinicos '!K528&lt;=92),AND('Paraclinicos '!K528&gt;=93,AA529=0)),0),"")</f>
        <v/>
      </c>
      <c r="AA529" cm="1">
        <f t="array" ref="AA529">_xlfn.IFS('Paraclinicos '!E528="","",'Paraclinicos '!E528="Oxigeno",2,'Paraclinicos '!E528="Aire",0)</f>
        <v>2</v>
      </c>
    </row>
    <row r="530" spans="1:27" x14ac:dyDescent="0.25">
      <c r="A530">
        <f>'Paraclinicos '!A529</f>
        <v>120</v>
      </c>
      <c r="B530" s="3">
        <f>'Paraclinicos '!R529</f>
        <v>44336</v>
      </c>
      <c r="C530" cm="1">
        <f t="array" ref="C530">_xlfn.IFS('Paraclinicos '!Q529="","",'Paraclinicos '!Q529&gt;60,3,'Paraclinicos '!Q529&lt;=60,1)</f>
        <v>3</v>
      </c>
      <c r="D530" t="str">
        <f>IFERROR(IF(INDEX('BD Demog para scores enalazar'!BC$2:BC$3000,MATCH(Formulas!A530,'BD Demog para scores enalazar'!A$2:A$3000,0))=0,"SI","NO"),"")</f>
        <v>NO</v>
      </c>
      <c r="E530" cm="1">
        <f t="array" ref="E530">_xlfn.IFS(D530="","",D530="SI",4,D530="NO",1)</f>
        <v>1</v>
      </c>
      <c r="F530" cm="1">
        <f t="array" ref="F530">_xlfn.IFS('Paraclinicos '!B529="","",'Paraclinicos '!B529&gt;1,1,'Paraclinicos '!B529&lt;=1,3)</f>
        <v>1</v>
      </c>
      <c r="G530" t="str" cm="1">
        <f t="array" ref="G530">_xlfn.IFS('Paraclinicos '!D529="","",AND('Paraclinicos '!D529&gt;=250,'Paraclinicos '!D529&lt;=500),2,'Paraclinicos '!D529&gt;500,3,'Paraclinicos '!D529&lt;250,1)</f>
        <v/>
      </c>
      <c r="H530" s="50">
        <f t="shared" si="25"/>
        <v>5</v>
      </c>
      <c r="I530" cm="1">
        <f t="array" ref="I530">_xlfn.IFS('Paraclinicos '!Q529="","",'Paraclinicos '!Q529&gt;=65,1,'Paraclinicos '!Q529&lt;65,0)</f>
        <v>0</v>
      </c>
      <c r="J530" cm="1">
        <f t="array" ref="J530">_xlfn.IFS('Paraclinicos '!I529="","",'Paraclinicos '!I529&gt;7,1,'Paraclinicos '!I529&lt;=7,0)</f>
        <v>1</v>
      </c>
      <c r="K530" cm="1">
        <f t="array" ref="K530">_xlfn.IFS('Paraclinicos '!W529="","",'Paraclinicos '!W529&lt;=8,1,'Paraclinicos '!W529&gt;8,0)</f>
        <v>0</v>
      </c>
      <c r="L530" cm="1">
        <f t="array" ref="L530">_xlfn.IFS('Paraclinicos '!S529="","",'Paraclinicos '!S529&gt;=30,1,'Paraclinicos '!S529&lt;30,0)</f>
        <v>0</v>
      </c>
      <c r="M530" cm="1">
        <f t="array" ref="M530">_xlfn.IFS(OR('Paraclinicos '!T529="",'Paraclinicos '!U529=""),"",OR('Paraclinicos '!T529&lt;=90,'Paraclinicos '!U529&lt;=60),1,OR('Paraclinicos '!T529&gt;90,'Paraclinicos '!U529&gt;60),0)</f>
        <v>0</v>
      </c>
      <c r="N530" s="45">
        <f t="shared" si="26"/>
        <v>3</v>
      </c>
      <c r="O530" cm="1">
        <f t="array" ref="O530">_xlfn.IFS(OR('Paraclinicos '!M529="",'Paraclinicos '!N529="",'Paraclinicos '!N529=0),"",'Paraclinicos '!M529/'Paraclinicos '!N529&lt;100,4,'Paraclinicos '!M529/'Paraclinicos '!N529&lt;200,3,'Paraclinicos '!M529/'Paraclinicos '!N529&lt;300,2,'Paraclinicos '!M529/'Paraclinicos '!N529&lt;400,1,'Paraclinicos '!M529/'Paraclinicos '!N529&gt;=400,0)</f>
        <v>2</v>
      </c>
      <c r="P530" cm="1">
        <f t="array" ref="P530">_xlfn.IFS('Paraclinicos '!C529="","",'Paraclinicos '!C529&lt;20,4,'Paraclinicos '!C529&lt;50,3,'Paraclinicos '!C529&lt;100,2,'Paraclinicos '!C529&lt;150,1,'Paraclinicos '!C529&gt;150,0)</f>
        <v>0</v>
      </c>
      <c r="Q530" cm="1">
        <f t="array" ref="Q530">_xlfn.IFS('Paraclinicos '!O529="","",'Paraclinicos '!O529&lt;1.2,0,'Paraclinicos '!O529&lt;2,1,'Paraclinicos '!O529&lt;3.5,2,'Paraclinicos '!O529&lt;5,3,'Paraclinicos '!O529&gt;5,4)</f>
        <v>0</v>
      </c>
      <c r="R530" t="str" cm="1">
        <f t="array" ref="R530">_xlfn.IFS('Paraclinicos '!J529="","",'Paraclinicos '!J529&lt;1.2,0,'Paraclinicos '!J529&lt;2,1,'Paraclinicos '!J529&lt;6,2,'Paraclinicos '!J529&lt;12,3,'Paraclinicos '!J529&gt;=12,4)</f>
        <v/>
      </c>
      <c r="S530" cm="1">
        <f t="array" ref="S530">_xlfn.IFS('Paraclinicos '!Y529="","",'Paraclinicos '!Y529&lt;70,1,'Paraclinicos '!Y529&gt;=70,0)</f>
        <v>0</v>
      </c>
      <c r="T530" cm="1">
        <f t="array" ref="T530">_xlfn.IFS('Paraclinicos '!W529="","",'Paraclinicos '!W529&lt;6,4,'Paraclinicos '!W529&lt;10,3,'Paraclinicos '!W529&lt;13,2,'Paraclinicos '!W529&lt;15,1,'Paraclinicos '!W529=15,0)</f>
        <v>2</v>
      </c>
      <c r="U530" s="54">
        <f t="shared" si="24"/>
        <v>4</v>
      </c>
      <c r="V530" cm="1">
        <f t="array" ref="V530">_xlfn.IFS('Paraclinicos '!S529="","",OR('Paraclinicos '!S529&lt;=8,'Paraclinicos '!S529&gt;=25),3,'Paraclinicos '!S529&lt;12,1,'Paraclinicos '!S529&lt;21,0,'Paraclinicos '!S529&lt;25,2)</f>
        <v>2</v>
      </c>
      <c r="W530" t="str">
        <f>IFERROR(IF(INDEX('BD Demog para scores enalazar'!Y$2:'BD Demog para scores enalazar'!Y$3000,MATCH(Formulas!A530,'BD Demog para scores enalazar'!A$2:'BD Demog para scores enalazar'!A$3000,0))=1,"SI","NO"),"")</f>
        <v>NO</v>
      </c>
      <c r="X530" s="9" t="str">
        <f>IFERROR(IF(INDEX('BD Demog para scores enalazar'!AJ$2:'BD Demog para scores enalazar'!AJ$3000,MATCH(Formulas!A530,'BD Demog para scores enalazar'!A$2:'BD Demog para scores enalazar'!A$3000,0))=1,"SI","NO"),"")</f>
        <v>NO</v>
      </c>
      <c r="Y530" cm="1">
        <f t="array" ref="Y530">IF(AND(W530="NO",X530="NO"),_xlfn.IFS('Paraclinicos '!K529&lt;=91,3,'Paraclinicos '!K529&lt;94,2,'Paraclinicos '!K529&lt;96,1,'Paraclinicos '!K529&gt;=96,0),"")</f>
        <v>3</v>
      </c>
      <c r="Z530" t="str" cm="1">
        <f t="array" ref="Z530">IF(OR(W530="SI",X530="SI"),_xlfn.IFS(OR(AND('Paraclinicos '!K529&lt;=83),AND('Paraclinicos '!K529&gt;=97,AA530=2)),3,OR(AND('Paraclinicos '!K529&lt;=86),AND('Paraclinicos '!K529&gt;=94,AA530=2)),2,OR(AND('Paraclinicos '!K529&lt;=88),AND('Paraclinicos '!K529&gt;=92,AA530=2)),1,OR(AND('Paraclinicos '!K529&gt;=88,'Paraclinicos '!K529&lt;=92),AND('Paraclinicos '!K529&gt;=93,AA530=0)),0),"")</f>
        <v/>
      </c>
      <c r="AA530" cm="1">
        <f t="array" ref="AA530">_xlfn.IFS('Paraclinicos '!E529="","",'Paraclinicos '!E529="Oxigeno",2,'Paraclinicos '!E529="Aire",0)</f>
        <v>2</v>
      </c>
    </row>
    <row r="531" spans="1:27" x14ac:dyDescent="0.25">
      <c r="A531">
        <f>'Paraclinicos '!A530</f>
        <v>120</v>
      </c>
      <c r="B531" s="3">
        <f>'Paraclinicos '!R530</f>
        <v>44337</v>
      </c>
      <c r="C531" cm="1">
        <f t="array" ref="C531">_xlfn.IFS('Paraclinicos '!Q530="","",'Paraclinicos '!Q530&gt;60,3,'Paraclinicos '!Q530&lt;=60,1)</f>
        <v>3</v>
      </c>
      <c r="D531" t="str">
        <f>IFERROR(IF(INDEX('BD Demog para scores enalazar'!BC$2:BC$3000,MATCH(Formulas!A531,'BD Demog para scores enalazar'!A$2:A$3000,0))=0,"SI","NO"),"")</f>
        <v>NO</v>
      </c>
      <c r="E531" cm="1">
        <f t="array" ref="E531">_xlfn.IFS(D531="","",D531="SI",4,D531="NO",1)</f>
        <v>1</v>
      </c>
      <c r="F531" cm="1">
        <f t="array" ref="F531">_xlfn.IFS('Paraclinicos '!B530="","",'Paraclinicos '!B530&gt;1,1,'Paraclinicos '!B530&lt;=1,3)</f>
        <v>1</v>
      </c>
      <c r="G531" t="str" cm="1">
        <f t="array" ref="G531">_xlfn.IFS('Paraclinicos '!D530="","",AND('Paraclinicos '!D530&gt;=250,'Paraclinicos '!D530&lt;=500),2,'Paraclinicos '!D530&gt;500,3,'Paraclinicos '!D530&lt;250,1)</f>
        <v/>
      </c>
      <c r="H531" s="50">
        <f t="shared" si="25"/>
        <v>5</v>
      </c>
      <c r="I531" cm="1">
        <f t="array" ref="I531">_xlfn.IFS('Paraclinicos '!Q530="","",'Paraclinicos '!Q530&gt;=65,1,'Paraclinicos '!Q530&lt;65,0)</f>
        <v>0</v>
      </c>
      <c r="J531" cm="1">
        <f t="array" ref="J531">_xlfn.IFS('Paraclinicos '!I530="","",'Paraclinicos '!I530&gt;7,1,'Paraclinicos '!I530&lt;=7,0)</f>
        <v>1</v>
      </c>
      <c r="K531" cm="1">
        <f t="array" ref="K531">_xlfn.IFS('Paraclinicos '!W530="","",'Paraclinicos '!W530&lt;=8,1,'Paraclinicos '!W530&gt;8,0)</f>
        <v>0</v>
      </c>
      <c r="L531" cm="1">
        <f t="array" ref="L531">_xlfn.IFS('Paraclinicos '!S530="","",'Paraclinicos '!S530&gt;=30,1,'Paraclinicos '!S530&lt;30,0)</f>
        <v>0</v>
      </c>
      <c r="M531" cm="1">
        <f t="array" ref="M531">_xlfn.IFS(OR('Paraclinicos '!T530="",'Paraclinicos '!U530=""),"",OR('Paraclinicos '!T530&lt;=90,'Paraclinicos '!U530&lt;=60),1,OR('Paraclinicos '!T530&gt;90,'Paraclinicos '!U530&gt;60),0)</f>
        <v>1</v>
      </c>
      <c r="N531" s="45">
        <f t="shared" si="26"/>
        <v>3</v>
      </c>
      <c r="O531" cm="1">
        <f t="array" ref="O531">_xlfn.IFS(OR('Paraclinicos '!M530="",'Paraclinicos '!N530="",'Paraclinicos '!N530=0),"",'Paraclinicos '!M530/'Paraclinicos '!N530&lt;100,4,'Paraclinicos '!M530/'Paraclinicos '!N530&lt;200,3,'Paraclinicos '!M530/'Paraclinicos '!N530&lt;300,2,'Paraclinicos '!M530/'Paraclinicos '!N530&lt;400,1,'Paraclinicos '!M530/'Paraclinicos '!N530&gt;=400,0)</f>
        <v>2</v>
      </c>
      <c r="P531" cm="1">
        <f t="array" ref="P531">_xlfn.IFS('Paraclinicos '!C530="","",'Paraclinicos '!C530&lt;20,4,'Paraclinicos '!C530&lt;50,3,'Paraclinicos '!C530&lt;100,2,'Paraclinicos '!C530&lt;150,1,'Paraclinicos '!C530&gt;150,0)</f>
        <v>0</v>
      </c>
      <c r="Q531" cm="1">
        <f t="array" ref="Q531">_xlfn.IFS('Paraclinicos '!O530="","",'Paraclinicos '!O530&lt;1.2,0,'Paraclinicos '!O530&lt;2,1,'Paraclinicos '!O530&lt;3.5,2,'Paraclinicos '!O530&lt;5,3,'Paraclinicos '!O530&gt;5,4)</f>
        <v>0</v>
      </c>
      <c r="R531" t="str" cm="1">
        <f t="array" ref="R531">_xlfn.IFS('Paraclinicos '!J530="","",'Paraclinicos '!J530&lt;1.2,0,'Paraclinicos '!J530&lt;2,1,'Paraclinicos '!J530&lt;6,2,'Paraclinicos '!J530&lt;12,3,'Paraclinicos '!J530&gt;=12,4)</f>
        <v/>
      </c>
      <c r="S531" cm="1">
        <f t="array" ref="S531">_xlfn.IFS('Paraclinicos '!Y530="","",'Paraclinicos '!Y530&lt;70,1,'Paraclinicos '!Y530&gt;=70,0)</f>
        <v>0</v>
      </c>
      <c r="T531" cm="1">
        <f t="array" ref="T531">_xlfn.IFS('Paraclinicos '!W530="","",'Paraclinicos '!W530&lt;6,4,'Paraclinicos '!W530&lt;10,3,'Paraclinicos '!W530&lt;13,2,'Paraclinicos '!W530&lt;15,1,'Paraclinicos '!W530=15,0)</f>
        <v>2</v>
      </c>
      <c r="U531" s="54">
        <f t="shared" si="24"/>
        <v>4</v>
      </c>
      <c r="V531" cm="1">
        <f t="array" ref="V531">_xlfn.IFS('Paraclinicos '!S530="","",OR('Paraclinicos '!S530&lt;=8,'Paraclinicos '!S530&gt;=25),3,'Paraclinicos '!S530&lt;12,1,'Paraclinicos '!S530&lt;21,0,'Paraclinicos '!S530&lt;25,2)</f>
        <v>2</v>
      </c>
      <c r="W531" t="str">
        <f>IFERROR(IF(INDEX('BD Demog para scores enalazar'!Y$2:'BD Demog para scores enalazar'!Y$3000,MATCH(Formulas!A531,'BD Demog para scores enalazar'!A$2:'BD Demog para scores enalazar'!A$3000,0))=1,"SI","NO"),"")</f>
        <v>NO</v>
      </c>
      <c r="X531" s="9" t="str">
        <f>IFERROR(IF(INDEX('BD Demog para scores enalazar'!AJ$2:'BD Demog para scores enalazar'!AJ$3000,MATCH(Formulas!A531,'BD Demog para scores enalazar'!A$2:'BD Demog para scores enalazar'!A$3000,0))=1,"SI","NO"),"")</f>
        <v>NO</v>
      </c>
      <c r="Y531" cm="1">
        <f t="array" ref="Y531">IF(AND(W531="NO",X531="NO"),_xlfn.IFS('Paraclinicos '!K530&lt;=91,3,'Paraclinicos '!K530&lt;94,2,'Paraclinicos '!K530&lt;96,1,'Paraclinicos '!K530&gt;=96,0),"")</f>
        <v>3</v>
      </c>
      <c r="Z531" t="str" cm="1">
        <f t="array" ref="Z531">IF(OR(W531="SI",X531="SI"),_xlfn.IFS(OR(AND('Paraclinicos '!K530&lt;=83),AND('Paraclinicos '!K530&gt;=97,AA531=2)),3,OR(AND('Paraclinicos '!K530&lt;=86),AND('Paraclinicos '!K530&gt;=94,AA531=2)),2,OR(AND('Paraclinicos '!K530&lt;=88),AND('Paraclinicos '!K530&gt;=92,AA531=2)),1,OR(AND('Paraclinicos '!K530&gt;=88,'Paraclinicos '!K530&lt;=92),AND('Paraclinicos '!K530&gt;=93,AA531=0)),0),"")</f>
        <v/>
      </c>
      <c r="AA531" cm="1">
        <f t="array" ref="AA531">_xlfn.IFS('Paraclinicos '!E530="","",'Paraclinicos '!E530="Oxigeno",2,'Paraclinicos '!E530="Aire",0)</f>
        <v>2</v>
      </c>
    </row>
    <row r="532" spans="1:27" x14ac:dyDescent="0.25">
      <c r="A532">
        <f>'Paraclinicos '!A531</f>
        <v>120</v>
      </c>
      <c r="B532" s="3">
        <f>'Paraclinicos '!R531</f>
        <v>44338</v>
      </c>
      <c r="C532" cm="1">
        <f t="array" ref="C532">_xlfn.IFS('Paraclinicos '!Q531="","",'Paraclinicos '!Q531&gt;60,3,'Paraclinicos '!Q531&lt;=60,1)</f>
        <v>3</v>
      </c>
      <c r="D532" t="str">
        <f>IFERROR(IF(INDEX('BD Demog para scores enalazar'!BC$2:BC$3000,MATCH(Formulas!A532,'BD Demog para scores enalazar'!A$2:A$3000,0))=0,"SI","NO"),"")</f>
        <v>NO</v>
      </c>
      <c r="E532" cm="1">
        <f t="array" ref="E532">_xlfn.IFS(D532="","",D532="SI",4,D532="NO",1)</f>
        <v>1</v>
      </c>
      <c r="F532" cm="1">
        <f t="array" ref="F532">_xlfn.IFS('Paraclinicos '!B531="","",'Paraclinicos '!B531&gt;1,1,'Paraclinicos '!B531&lt;=1,3)</f>
        <v>1</v>
      </c>
      <c r="G532" t="str" cm="1">
        <f t="array" ref="G532">_xlfn.IFS('Paraclinicos '!D531="","",AND('Paraclinicos '!D531&gt;=250,'Paraclinicos '!D531&lt;=500),2,'Paraclinicos '!D531&gt;500,3,'Paraclinicos '!D531&lt;250,1)</f>
        <v/>
      </c>
      <c r="H532" s="50">
        <f t="shared" si="25"/>
        <v>5</v>
      </c>
      <c r="I532" cm="1">
        <f t="array" ref="I532">_xlfn.IFS('Paraclinicos '!Q531="","",'Paraclinicos '!Q531&gt;=65,1,'Paraclinicos '!Q531&lt;65,0)</f>
        <v>0</v>
      </c>
      <c r="J532" cm="1">
        <f t="array" ref="J532">_xlfn.IFS('Paraclinicos '!I531="","",'Paraclinicos '!I531&gt;7,1,'Paraclinicos '!I531&lt;=7,0)</f>
        <v>1</v>
      </c>
      <c r="K532" cm="1">
        <f t="array" ref="K532">_xlfn.IFS('Paraclinicos '!W531="","",'Paraclinicos '!W531&lt;=8,1,'Paraclinicos '!W531&gt;8,0)</f>
        <v>1</v>
      </c>
      <c r="L532" cm="1">
        <f t="array" ref="L532">_xlfn.IFS('Paraclinicos '!S531="","",'Paraclinicos '!S531&gt;=30,1,'Paraclinicos '!S531&lt;30,0)</f>
        <v>0</v>
      </c>
      <c r="M532" cm="1">
        <f t="array" ref="M532">_xlfn.IFS(OR('Paraclinicos '!T531="",'Paraclinicos '!U531=""),"",OR('Paraclinicos '!T531&lt;=90,'Paraclinicos '!U531&lt;=60),1,OR('Paraclinicos '!T531&gt;90,'Paraclinicos '!U531&gt;60),0)</f>
        <v>0</v>
      </c>
      <c r="N532" s="45">
        <f t="shared" si="26"/>
        <v>4</v>
      </c>
      <c r="O532" cm="1">
        <f t="array" ref="O532">_xlfn.IFS(OR('Paraclinicos '!M531="",'Paraclinicos '!N531="",'Paraclinicos '!N531=0),"",'Paraclinicos '!M531/'Paraclinicos '!N531&lt;100,4,'Paraclinicos '!M531/'Paraclinicos '!N531&lt;200,3,'Paraclinicos '!M531/'Paraclinicos '!N531&lt;300,2,'Paraclinicos '!M531/'Paraclinicos '!N531&lt;400,1,'Paraclinicos '!M531/'Paraclinicos '!N531&gt;=400,0)</f>
        <v>2</v>
      </c>
      <c r="P532" cm="1">
        <f t="array" ref="P532">_xlfn.IFS('Paraclinicos '!C531="","",'Paraclinicos '!C531&lt;20,4,'Paraclinicos '!C531&lt;50,3,'Paraclinicos '!C531&lt;100,2,'Paraclinicos '!C531&lt;150,1,'Paraclinicos '!C531&gt;150,0)</f>
        <v>0</v>
      </c>
      <c r="Q532" cm="1">
        <f t="array" ref="Q532">_xlfn.IFS('Paraclinicos '!O531="","",'Paraclinicos '!O531&lt;1.2,0,'Paraclinicos '!O531&lt;2,1,'Paraclinicos '!O531&lt;3.5,2,'Paraclinicos '!O531&lt;5,3,'Paraclinicos '!O531&gt;5,4)</f>
        <v>0</v>
      </c>
      <c r="R532" t="str" cm="1">
        <f t="array" ref="R532">_xlfn.IFS('Paraclinicos '!J531="","",'Paraclinicos '!J531&lt;1.2,0,'Paraclinicos '!J531&lt;2,1,'Paraclinicos '!J531&lt;6,2,'Paraclinicos '!J531&lt;12,3,'Paraclinicos '!J531&gt;=12,4)</f>
        <v/>
      </c>
      <c r="S532" cm="1">
        <f t="array" ref="S532">_xlfn.IFS('Paraclinicos '!Y531="","",'Paraclinicos '!Y531&lt;70,1,'Paraclinicos '!Y531&gt;=70,0)</f>
        <v>0</v>
      </c>
      <c r="T532" cm="1">
        <f t="array" ref="T532">_xlfn.IFS('Paraclinicos '!W531="","",'Paraclinicos '!W531&lt;6,4,'Paraclinicos '!W531&lt;10,3,'Paraclinicos '!W531&lt;13,2,'Paraclinicos '!W531&lt;15,1,'Paraclinicos '!W531=15,0)</f>
        <v>4</v>
      </c>
      <c r="U532" s="54">
        <f t="shared" si="24"/>
        <v>6</v>
      </c>
      <c r="V532" cm="1">
        <f t="array" ref="V532">_xlfn.IFS('Paraclinicos '!S531="","",OR('Paraclinicos '!S531&lt;=8,'Paraclinicos '!S531&gt;=25),3,'Paraclinicos '!S531&lt;12,1,'Paraclinicos '!S531&lt;21,0,'Paraclinicos '!S531&lt;25,2)</f>
        <v>2</v>
      </c>
      <c r="W532" t="str">
        <f>IFERROR(IF(INDEX('BD Demog para scores enalazar'!Y$2:'BD Demog para scores enalazar'!Y$3000,MATCH(Formulas!A532,'BD Demog para scores enalazar'!A$2:'BD Demog para scores enalazar'!A$3000,0))=1,"SI","NO"),"")</f>
        <v>NO</v>
      </c>
      <c r="X532" s="9" t="str">
        <f>IFERROR(IF(INDEX('BD Demog para scores enalazar'!AJ$2:'BD Demog para scores enalazar'!AJ$3000,MATCH(Formulas!A532,'BD Demog para scores enalazar'!A$2:'BD Demog para scores enalazar'!A$3000,0))=1,"SI","NO"),"")</f>
        <v>NO</v>
      </c>
      <c r="Y532" cm="1">
        <f t="array" ref="Y532">IF(AND(W532="NO",X532="NO"),_xlfn.IFS('Paraclinicos '!K531&lt;=91,3,'Paraclinicos '!K531&lt;94,2,'Paraclinicos '!K531&lt;96,1,'Paraclinicos '!K531&gt;=96,0),"")</f>
        <v>3</v>
      </c>
      <c r="Z532" t="str" cm="1">
        <f t="array" ref="Z532">IF(OR(W532="SI",X532="SI"),_xlfn.IFS(OR(AND('Paraclinicos '!K531&lt;=83),AND('Paraclinicos '!K531&gt;=97,AA532=2)),3,OR(AND('Paraclinicos '!K531&lt;=86),AND('Paraclinicos '!K531&gt;=94,AA532=2)),2,OR(AND('Paraclinicos '!K531&lt;=88),AND('Paraclinicos '!K531&gt;=92,AA532=2)),1,OR(AND('Paraclinicos '!K531&gt;=88,'Paraclinicos '!K531&lt;=92),AND('Paraclinicos '!K531&gt;=93,AA532=0)),0),"")</f>
        <v/>
      </c>
      <c r="AA532" cm="1">
        <f t="array" ref="AA532">_xlfn.IFS('Paraclinicos '!E531="","",'Paraclinicos '!E531="Oxigeno",2,'Paraclinicos '!E531="Aire",0)</f>
        <v>2</v>
      </c>
    </row>
    <row r="533" spans="1:27" x14ac:dyDescent="0.25">
      <c r="A533">
        <f>'Paraclinicos '!A532</f>
        <v>120</v>
      </c>
      <c r="B533" s="3">
        <f>'Paraclinicos '!R532</f>
        <v>44339</v>
      </c>
      <c r="C533" cm="1">
        <f t="array" ref="C533">_xlfn.IFS('Paraclinicos '!Q532="","",'Paraclinicos '!Q532&gt;60,3,'Paraclinicos '!Q532&lt;=60,1)</f>
        <v>3</v>
      </c>
      <c r="D533" t="str">
        <f>IFERROR(IF(INDEX('BD Demog para scores enalazar'!BC$2:BC$3000,MATCH(Formulas!A533,'BD Demog para scores enalazar'!A$2:A$3000,0))=0,"SI","NO"),"")</f>
        <v>NO</v>
      </c>
      <c r="E533" cm="1">
        <f t="array" ref="E533">_xlfn.IFS(D533="","",D533="SI",4,D533="NO",1)</f>
        <v>1</v>
      </c>
      <c r="F533" cm="1">
        <f t="array" ref="F533">_xlfn.IFS('Paraclinicos '!B532="","",'Paraclinicos '!B532&gt;1,1,'Paraclinicos '!B532&lt;=1,3)</f>
        <v>1</v>
      </c>
      <c r="G533" t="str" cm="1">
        <f t="array" ref="G533">_xlfn.IFS('Paraclinicos '!D532="","",AND('Paraclinicos '!D532&gt;=250,'Paraclinicos '!D532&lt;=500),2,'Paraclinicos '!D532&gt;500,3,'Paraclinicos '!D532&lt;250,1)</f>
        <v/>
      </c>
      <c r="H533" s="50">
        <f t="shared" si="25"/>
        <v>5</v>
      </c>
      <c r="I533" cm="1">
        <f t="array" ref="I533">_xlfn.IFS('Paraclinicos '!Q532="","",'Paraclinicos '!Q532&gt;=65,1,'Paraclinicos '!Q532&lt;65,0)</f>
        <v>0</v>
      </c>
      <c r="J533" cm="1">
        <f t="array" ref="J533">_xlfn.IFS('Paraclinicos '!I532="","",'Paraclinicos '!I532&gt;7,1,'Paraclinicos '!I532&lt;=7,0)</f>
        <v>1</v>
      </c>
      <c r="K533" cm="1">
        <f t="array" ref="K533">_xlfn.IFS('Paraclinicos '!W532="","",'Paraclinicos '!W532&lt;=8,1,'Paraclinicos '!W532&gt;8,0)</f>
        <v>1</v>
      </c>
      <c r="L533" cm="1">
        <f t="array" ref="L533">_xlfn.IFS('Paraclinicos '!S532="","",'Paraclinicos '!S532&gt;=30,1,'Paraclinicos '!S532&lt;30,0)</f>
        <v>0</v>
      </c>
      <c r="M533" cm="1">
        <f t="array" ref="M533">_xlfn.IFS(OR('Paraclinicos '!T532="",'Paraclinicos '!U532=""),"",OR('Paraclinicos '!T532&lt;=90,'Paraclinicos '!U532&lt;=60),1,OR('Paraclinicos '!T532&gt;90,'Paraclinicos '!U532&gt;60),0)</f>
        <v>0</v>
      </c>
      <c r="N533" s="45">
        <f t="shared" si="26"/>
        <v>4</v>
      </c>
      <c r="O533" cm="1">
        <f t="array" ref="O533">_xlfn.IFS(OR('Paraclinicos '!M532="",'Paraclinicos '!N532="",'Paraclinicos '!N532=0),"",'Paraclinicos '!M532/'Paraclinicos '!N532&lt;100,4,'Paraclinicos '!M532/'Paraclinicos '!N532&lt;200,3,'Paraclinicos '!M532/'Paraclinicos '!N532&lt;300,2,'Paraclinicos '!M532/'Paraclinicos '!N532&lt;400,1,'Paraclinicos '!M532/'Paraclinicos '!N532&gt;=400,0)</f>
        <v>4</v>
      </c>
      <c r="P533" cm="1">
        <f t="array" ref="P533">_xlfn.IFS('Paraclinicos '!C532="","",'Paraclinicos '!C532&lt;20,4,'Paraclinicos '!C532&lt;50,3,'Paraclinicos '!C532&lt;100,2,'Paraclinicos '!C532&lt;150,1,'Paraclinicos '!C532&gt;150,0)</f>
        <v>0</v>
      </c>
      <c r="Q533" cm="1">
        <f t="array" ref="Q533">_xlfn.IFS('Paraclinicos '!O532="","",'Paraclinicos '!O532&lt;1.2,0,'Paraclinicos '!O532&lt;2,1,'Paraclinicos '!O532&lt;3.5,2,'Paraclinicos '!O532&lt;5,3,'Paraclinicos '!O532&gt;5,4)</f>
        <v>0</v>
      </c>
      <c r="R533" cm="1">
        <f t="array" ref="R533">_xlfn.IFS('Paraclinicos '!J532="","",'Paraclinicos '!J532&lt;1.2,0,'Paraclinicos '!J532&lt;2,1,'Paraclinicos '!J532&lt;6,2,'Paraclinicos '!J532&lt;12,3,'Paraclinicos '!J532&gt;=12,4)</f>
        <v>0</v>
      </c>
      <c r="S533" cm="1">
        <f t="array" ref="S533">_xlfn.IFS('Paraclinicos '!Y532="","",'Paraclinicos '!Y532&lt;70,1,'Paraclinicos '!Y532&gt;=70,0)</f>
        <v>0</v>
      </c>
      <c r="T533" cm="1">
        <f t="array" ref="T533">_xlfn.IFS('Paraclinicos '!W532="","",'Paraclinicos '!W532&lt;6,4,'Paraclinicos '!W532&lt;10,3,'Paraclinicos '!W532&lt;13,2,'Paraclinicos '!W532&lt;15,1,'Paraclinicos '!W532=15,0)</f>
        <v>4</v>
      </c>
      <c r="U533" s="54">
        <f t="shared" si="24"/>
        <v>8</v>
      </c>
      <c r="V533" cm="1">
        <f t="array" ref="V533">_xlfn.IFS('Paraclinicos '!S532="","",OR('Paraclinicos '!S532&lt;=8,'Paraclinicos '!S532&gt;=25),3,'Paraclinicos '!S532&lt;12,1,'Paraclinicos '!S532&lt;21,0,'Paraclinicos '!S532&lt;25,2)</f>
        <v>2</v>
      </c>
      <c r="W533" t="str">
        <f>IFERROR(IF(INDEX('BD Demog para scores enalazar'!Y$2:'BD Demog para scores enalazar'!Y$3000,MATCH(Formulas!A533,'BD Demog para scores enalazar'!A$2:'BD Demog para scores enalazar'!A$3000,0))=1,"SI","NO"),"")</f>
        <v>NO</v>
      </c>
      <c r="X533" s="9" t="str">
        <f>IFERROR(IF(INDEX('BD Demog para scores enalazar'!AJ$2:'BD Demog para scores enalazar'!AJ$3000,MATCH(Formulas!A533,'BD Demog para scores enalazar'!A$2:'BD Demog para scores enalazar'!A$3000,0))=1,"SI","NO"),"")</f>
        <v>NO</v>
      </c>
      <c r="Y533" cm="1">
        <f t="array" ref="Y533">IF(AND(W533="NO",X533="NO"),_xlfn.IFS('Paraclinicos '!K532&lt;=91,3,'Paraclinicos '!K532&lt;94,2,'Paraclinicos '!K532&lt;96,1,'Paraclinicos '!K532&gt;=96,0),"")</f>
        <v>3</v>
      </c>
      <c r="Z533" t="str" cm="1">
        <f t="array" ref="Z533">IF(OR(W533="SI",X533="SI"),_xlfn.IFS(OR(AND('Paraclinicos '!K532&lt;=83),AND('Paraclinicos '!K532&gt;=97,AA533=2)),3,OR(AND('Paraclinicos '!K532&lt;=86),AND('Paraclinicos '!K532&gt;=94,AA533=2)),2,OR(AND('Paraclinicos '!K532&lt;=88),AND('Paraclinicos '!K532&gt;=92,AA533=2)),1,OR(AND('Paraclinicos '!K532&gt;=88,'Paraclinicos '!K532&lt;=92),AND('Paraclinicos '!K532&gt;=93,AA533=0)),0),"")</f>
        <v/>
      </c>
      <c r="AA533" cm="1">
        <f t="array" ref="AA533">_xlfn.IFS('Paraclinicos '!E532="","",'Paraclinicos '!E532="Oxigeno",2,'Paraclinicos '!E532="Aire",0)</f>
        <v>2</v>
      </c>
    </row>
    <row r="534" spans="1:27" x14ac:dyDescent="0.25">
      <c r="A534">
        <f>'Paraclinicos '!A533</f>
        <v>120</v>
      </c>
      <c r="B534" s="3">
        <f>'Paraclinicos '!R533</f>
        <v>44340</v>
      </c>
      <c r="C534" cm="1">
        <f t="array" ref="C534">_xlfn.IFS('Paraclinicos '!Q533="","",'Paraclinicos '!Q533&gt;60,3,'Paraclinicos '!Q533&lt;=60,1)</f>
        <v>3</v>
      </c>
      <c r="D534" t="str">
        <f>IFERROR(IF(INDEX('BD Demog para scores enalazar'!BC$2:BC$3000,MATCH(Formulas!A534,'BD Demog para scores enalazar'!A$2:A$3000,0))=0,"SI","NO"),"")</f>
        <v>NO</v>
      </c>
      <c r="E534" cm="1">
        <f t="array" ref="E534">_xlfn.IFS(D534="","",D534="SI",4,D534="NO",1)</f>
        <v>1</v>
      </c>
      <c r="F534" cm="1">
        <f t="array" ref="F534">_xlfn.IFS('Paraclinicos '!B533="","",'Paraclinicos '!B533&gt;1,1,'Paraclinicos '!B533&lt;=1,3)</f>
        <v>1</v>
      </c>
      <c r="G534" t="str" cm="1">
        <f t="array" ref="G534">_xlfn.IFS('Paraclinicos '!D533="","",AND('Paraclinicos '!D533&gt;=250,'Paraclinicos '!D533&lt;=500),2,'Paraclinicos '!D533&gt;500,3,'Paraclinicos '!D533&lt;250,1)</f>
        <v/>
      </c>
      <c r="H534" s="50">
        <f t="shared" si="25"/>
        <v>5</v>
      </c>
      <c r="I534" cm="1">
        <f t="array" ref="I534">_xlfn.IFS('Paraclinicos '!Q533="","",'Paraclinicos '!Q533&gt;=65,1,'Paraclinicos '!Q533&lt;65,0)</f>
        <v>0</v>
      </c>
      <c r="J534" cm="1">
        <f t="array" ref="J534">_xlfn.IFS('Paraclinicos '!I533="","",'Paraclinicos '!I533&gt;7,1,'Paraclinicos '!I533&lt;=7,0)</f>
        <v>1</v>
      </c>
      <c r="K534" cm="1">
        <f t="array" ref="K534">_xlfn.IFS('Paraclinicos '!W533="","",'Paraclinicos '!W533&lt;=8,1,'Paraclinicos '!W533&gt;8,0)</f>
        <v>0</v>
      </c>
      <c r="L534" cm="1">
        <f t="array" ref="L534">_xlfn.IFS('Paraclinicos '!S533="","",'Paraclinicos '!S533&gt;=30,1,'Paraclinicos '!S533&lt;30,0)</f>
        <v>0</v>
      </c>
      <c r="M534" cm="1">
        <f t="array" ref="M534">_xlfn.IFS(OR('Paraclinicos '!T533="",'Paraclinicos '!U533=""),"",OR('Paraclinicos '!T533&lt;=90,'Paraclinicos '!U533&lt;=60),1,OR('Paraclinicos '!T533&gt;90,'Paraclinicos '!U533&gt;60),0)</f>
        <v>1</v>
      </c>
      <c r="N534" s="45">
        <f t="shared" si="26"/>
        <v>4</v>
      </c>
      <c r="O534" cm="1">
        <f t="array" ref="O534">_xlfn.IFS(OR('Paraclinicos '!M533="",'Paraclinicos '!N533="",'Paraclinicos '!N533=0),"",'Paraclinicos '!M533/'Paraclinicos '!N533&lt;100,4,'Paraclinicos '!M533/'Paraclinicos '!N533&lt;200,3,'Paraclinicos '!M533/'Paraclinicos '!N533&lt;300,2,'Paraclinicos '!M533/'Paraclinicos '!N533&lt;400,1,'Paraclinicos '!M533/'Paraclinicos '!N533&gt;=400,0)</f>
        <v>3</v>
      </c>
      <c r="P534" cm="1">
        <f t="array" ref="P534">_xlfn.IFS('Paraclinicos '!C533="","",'Paraclinicos '!C533&lt;20,4,'Paraclinicos '!C533&lt;50,3,'Paraclinicos '!C533&lt;100,2,'Paraclinicos '!C533&lt;150,1,'Paraclinicos '!C533&gt;150,0)</f>
        <v>0</v>
      </c>
      <c r="Q534" cm="1">
        <f t="array" ref="Q534">_xlfn.IFS('Paraclinicos '!O533="","",'Paraclinicos '!O533&lt;1.2,0,'Paraclinicos '!O533&lt;2,1,'Paraclinicos '!O533&lt;3.5,2,'Paraclinicos '!O533&lt;5,3,'Paraclinicos '!O533&gt;5,4)</f>
        <v>0</v>
      </c>
      <c r="R534" t="str" cm="1">
        <f t="array" ref="R534">_xlfn.IFS('Paraclinicos '!J533="","",'Paraclinicos '!J533&lt;1.2,0,'Paraclinicos '!J533&lt;2,1,'Paraclinicos '!J533&lt;6,2,'Paraclinicos '!J533&lt;12,3,'Paraclinicos '!J533&gt;=12,4)</f>
        <v/>
      </c>
      <c r="S534" cm="1">
        <f t="array" ref="S534">_xlfn.IFS('Paraclinicos '!Y533="","",'Paraclinicos '!Y533&lt;70,1,'Paraclinicos '!Y533&gt;=70,0)</f>
        <v>0</v>
      </c>
      <c r="T534" cm="1">
        <f t="array" ref="T534">_xlfn.IFS('Paraclinicos '!W533="","",'Paraclinicos '!W533&lt;6,4,'Paraclinicos '!W533&lt;10,3,'Paraclinicos '!W533&lt;13,2,'Paraclinicos '!W533&lt;15,1,'Paraclinicos '!W533=15,0)</f>
        <v>2</v>
      </c>
      <c r="U534" s="54">
        <f t="shared" si="24"/>
        <v>5</v>
      </c>
      <c r="V534" cm="1">
        <f t="array" ref="V534">_xlfn.IFS('Paraclinicos '!S533="","",OR('Paraclinicos '!S533&lt;=8,'Paraclinicos '!S533&gt;=25),3,'Paraclinicos '!S533&lt;12,1,'Paraclinicos '!S533&lt;21,0,'Paraclinicos '!S533&lt;25,2)</f>
        <v>2</v>
      </c>
      <c r="W534" t="str">
        <f>IFERROR(IF(INDEX('BD Demog para scores enalazar'!Y$2:'BD Demog para scores enalazar'!Y$3000,MATCH(Formulas!A534,'BD Demog para scores enalazar'!A$2:'BD Demog para scores enalazar'!A$3000,0))=1,"SI","NO"),"")</f>
        <v>NO</v>
      </c>
      <c r="X534" s="9" t="str">
        <f>IFERROR(IF(INDEX('BD Demog para scores enalazar'!AJ$2:'BD Demog para scores enalazar'!AJ$3000,MATCH(Formulas!A534,'BD Demog para scores enalazar'!A$2:'BD Demog para scores enalazar'!A$3000,0))=1,"SI","NO"),"")</f>
        <v>NO</v>
      </c>
      <c r="Y534" cm="1">
        <f t="array" ref="Y534">IF(AND(W534="NO",X534="NO"),_xlfn.IFS('Paraclinicos '!K533&lt;=91,3,'Paraclinicos '!K533&lt;94,2,'Paraclinicos '!K533&lt;96,1,'Paraclinicos '!K533&gt;=96,0),"")</f>
        <v>3</v>
      </c>
      <c r="Z534" t="str" cm="1">
        <f t="array" ref="Z534">IF(OR(W534="SI",X534="SI"),_xlfn.IFS(OR(AND('Paraclinicos '!K533&lt;=83),AND('Paraclinicos '!K533&gt;=97,AA534=2)),3,OR(AND('Paraclinicos '!K533&lt;=86),AND('Paraclinicos '!K533&gt;=94,AA534=2)),2,OR(AND('Paraclinicos '!K533&lt;=88),AND('Paraclinicos '!K533&gt;=92,AA534=2)),1,OR(AND('Paraclinicos '!K533&gt;=88,'Paraclinicos '!K533&lt;=92),AND('Paraclinicos '!K533&gt;=93,AA534=0)),0),"")</f>
        <v/>
      </c>
      <c r="AA534" cm="1">
        <f t="array" ref="AA534">_xlfn.IFS('Paraclinicos '!E533="","",'Paraclinicos '!E533="Oxigeno",2,'Paraclinicos '!E533="Aire",0)</f>
        <v>2</v>
      </c>
    </row>
    <row r="535" spans="1:27" x14ac:dyDescent="0.25">
      <c r="A535">
        <f>'Paraclinicos '!A534</f>
        <v>120</v>
      </c>
      <c r="B535" s="3">
        <f>'Paraclinicos '!R534</f>
        <v>44341</v>
      </c>
      <c r="C535" cm="1">
        <f t="array" ref="C535">_xlfn.IFS('Paraclinicos '!Q534="","",'Paraclinicos '!Q534&gt;60,3,'Paraclinicos '!Q534&lt;=60,1)</f>
        <v>3</v>
      </c>
      <c r="D535" t="str">
        <f>IFERROR(IF(INDEX('BD Demog para scores enalazar'!BC$2:BC$3000,MATCH(Formulas!A535,'BD Demog para scores enalazar'!A$2:A$3000,0))=0,"SI","NO"),"")</f>
        <v>NO</v>
      </c>
      <c r="E535" cm="1">
        <f t="array" ref="E535">_xlfn.IFS(D535="","",D535="SI",4,D535="NO",1)</f>
        <v>1</v>
      </c>
      <c r="F535" cm="1">
        <f t="array" ref="F535">_xlfn.IFS('Paraclinicos '!B534="","",'Paraclinicos '!B534&gt;1,1,'Paraclinicos '!B534&lt;=1,3)</f>
        <v>1</v>
      </c>
      <c r="G535" t="str" cm="1">
        <f t="array" ref="G535">_xlfn.IFS('Paraclinicos '!D534="","",AND('Paraclinicos '!D534&gt;=250,'Paraclinicos '!D534&lt;=500),2,'Paraclinicos '!D534&gt;500,3,'Paraclinicos '!D534&lt;250,1)</f>
        <v/>
      </c>
      <c r="H535" s="50">
        <f t="shared" si="25"/>
        <v>5</v>
      </c>
      <c r="I535" cm="1">
        <f t="array" ref="I535">_xlfn.IFS('Paraclinicos '!Q534="","",'Paraclinicos '!Q534&gt;=65,1,'Paraclinicos '!Q534&lt;65,0)</f>
        <v>0</v>
      </c>
      <c r="J535" cm="1">
        <f t="array" ref="J535">_xlfn.IFS('Paraclinicos '!I534="","",'Paraclinicos '!I534&gt;7,1,'Paraclinicos '!I534&lt;=7,0)</f>
        <v>1</v>
      </c>
      <c r="K535" cm="1">
        <f t="array" ref="K535">_xlfn.IFS('Paraclinicos '!W534="","",'Paraclinicos '!W534&lt;=8,1,'Paraclinicos '!W534&gt;8,0)</f>
        <v>1</v>
      </c>
      <c r="L535" cm="1">
        <f t="array" ref="L535">_xlfn.IFS('Paraclinicos '!S534="","",'Paraclinicos '!S534&gt;=30,1,'Paraclinicos '!S534&lt;30,0)</f>
        <v>0</v>
      </c>
      <c r="M535" cm="1">
        <f t="array" ref="M535">_xlfn.IFS(OR('Paraclinicos '!T534="",'Paraclinicos '!U534=""),"",OR('Paraclinicos '!T534&lt;=90,'Paraclinicos '!U534&lt;=60),1,OR('Paraclinicos '!T534&gt;90,'Paraclinicos '!U534&gt;60),0)</f>
        <v>0</v>
      </c>
      <c r="N535" s="45">
        <f t="shared" si="26"/>
        <v>4</v>
      </c>
      <c r="O535" cm="1">
        <f t="array" ref="O535">_xlfn.IFS(OR('Paraclinicos '!M534="",'Paraclinicos '!N534="",'Paraclinicos '!N534=0),"",'Paraclinicos '!M534/'Paraclinicos '!N534&lt;100,4,'Paraclinicos '!M534/'Paraclinicos '!N534&lt;200,3,'Paraclinicos '!M534/'Paraclinicos '!N534&lt;300,2,'Paraclinicos '!M534/'Paraclinicos '!N534&lt;400,1,'Paraclinicos '!M534/'Paraclinicos '!N534&gt;=400,0)</f>
        <v>4</v>
      </c>
      <c r="P535" cm="1">
        <f t="array" ref="P535">_xlfn.IFS('Paraclinicos '!C534="","",'Paraclinicos '!C534&lt;20,4,'Paraclinicos '!C534&lt;50,3,'Paraclinicos '!C534&lt;100,2,'Paraclinicos '!C534&lt;150,1,'Paraclinicos '!C534&gt;150,0)</f>
        <v>0</v>
      </c>
      <c r="Q535" cm="1">
        <f t="array" ref="Q535">_xlfn.IFS('Paraclinicos '!O534="","",'Paraclinicos '!O534&lt;1.2,0,'Paraclinicos '!O534&lt;2,1,'Paraclinicos '!O534&lt;3.5,2,'Paraclinicos '!O534&lt;5,3,'Paraclinicos '!O534&gt;5,4)</f>
        <v>1</v>
      </c>
      <c r="R535" t="str" cm="1">
        <f t="array" ref="R535">_xlfn.IFS('Paraclinicos '!J534="","",'Paraclinicos '!J534&lt;1.2,0,'Paraclinicos '!J534&lt;2,1,'Paraclinicos '!J534&lt;6,2,'Paraclinicos '!J534&lt;12,3,'Paraclinicos '!J534&gt;=12,4)</f>
        <v/>
      </c>
      <c r="S535" cm="1">
        <f t="array" ref="S535">_xlfn.IFS('Paraclinicos '!Y534="","",'Paraclinicos '!Y534&lt;70,1,'Paraclinicos '!Y534&gt;=70,0)</f>
        <v>0</v>
      </c>
      <c r="T535" cm="1">
        <f t="array" ref="T535">_xlfn.IFS('Paraclinicos '!W534="","",'Paraclinicos '!W534&lt;6,4,'Paraclinicos '!W534&lt;10,3,'Paraclinicos '!W534&lt;13,2,'Paraclinicos '!W534&lt;15,1,'Paraclinicos '!W534=15,0)</f>
        <v>4</v>
      </c>
      <c r="U535" s="54">
        <f t="shared" si="24"/>
        <v>9</v>
      </c>
      <c r="V535" cm="1">
        <f t="array" ref="V535">_xlfn.IFS('Paraclinicos '!S534="","",OR('Paraclinicos '!S534&lt;=8,'Paraclinicos '!S534&gt;=25),3,'Paraclinicos '!S534&lt;12,1,'Paraclinicos '!S534&lt;21,0,'Paraclinicos '!S534&lt;25,2)</f>
        <v>2</v>
      </c>
      <c r="W535" t="str">
        <f>IFERROR(IF(INDEX('BD Demog para scores enalazar'!Y$2:'BD Demog para scores enalazar'!Y$3000,MATCH(Formulas!A535,'BD Demog para scores enalazar'!A$2:'BD Demog para scores enalazar'!A$3000,0))=1,"SI","NO"),"")</f>
        <v>NO</v>
      </c>
      <c r="X535" s="9" t="str">
        <f>IFERROR(IF(INDEX('BD Demog para scores enalazar'!AJ$2:'BD Demog para scores enalazar'!AJ$3000,MATCH(Formulas!A535,'BD Demog para scores enalazar'!A$2:'BD Demog para scores enalazar'!A$3000,0))=1,"SI","NO"),"")</f>
        <v>NO</v>
      </c>
      <c r="Y535" cm="1">
        <f t="array" ref="Y535">IF(AND(W535="NO",X535="NO"),_xlfn.IFS('Paraclinicos '!K534&lt;=91,3,'Paraclinicos '!K534&lt;94,2,'Paraclinicos '!K534&lt;96,1,'Paraclinicos '!K534&gt;=96,0),"")</f>
        <v>3</v>
      </c>
      <c r="Z535" t="str" cm="1">
        <f t="array" ref="Z535">IF(OR(W535="SI",X535="SI"),_xlfn.IFS(OR(AND('Paraclinicos '!K534&lt;=83),AND('Paraclinicos '!K534&gt;=97,AA535=2)),3,OR(AND('Paraclinicos '!K534&lt;=86),AND('Paraclinicos '!K534&gt;=94,AA535=2)),2,OR(AND('Paraclinicos '!K534&lt;=88),AND('Paraclinicos '!K534&gt;=92,AA535=2)),1,OR(AND('Paraclinicos '!K534&gt;=88,'Paraclinicos '!K534&lt;=92),AND('Paraclinicos '!K534&gt;=93,AA535=0)),0),"")</f>
        <v/>
      </c>
      <c r="AA535" cm="1">
        <f t="array" ref="AA535">_xlfn.IFS('Paraclinicos '!E534="","",'Paraclinicos '!E534="Oxigeno",2,'Paraclinicos '!E534="Aire",0)</f>
        <v>2</v>
      </c>
    </row>
    <row r="536" spans="1:27" x14ac:dyDescent="0.25">
      <c r="A536">
        <f>'Paraclinicos '!A535</f>
        <v>120</v>
      </c>
      <c r="B536" s="3">
        <f>'Paraclinicos '!R535</f>
        <v>44342</v>
      </c>
      <c r="C536" cm="1">
        <f t="array" ref="C536">_xlfn.IFS('Paraclinicos '!Q535="","",'Paraclinicos '!Q535&gt;60,3,'Paraclinicos '!Q535&lt;=60,1)</f>
        <v>3</v>
      </c>
      <c r="D536" t="str">
        <f>IFERROR(IF(INDEX('BD Demog para scores enalazar'!BC$2:BC$3000,MATCH(Formulas!A536,'BD Demog para scores enalazar'!A$2:A$3000,0))=0,"SI","NO"),"")</f>
        <v>NO</v>
      </c>
      <c r="E536" cm="1">
        <f t="array" ref="E536">_xlfn.IFS(D536="","",D536="SI",4,D536="NO",1)</f>
        <v>1</v>
      </c>
      <c r="F536" cm="1">
        <f t="array" ref="F536">_xlfn.IFS('Paraclinicos '!B535="","",'Paraclinicos '!B535&gt;1,1,'Paraclinicos '!B535&lt;=1,3)</f>
        <v>1</v>
      </c>
      <c r="G536" t="str" cm="1">
        <f t="array" ref="G536">_xlfn.IFS('Paraclinicos '!D535="","",AND('Paraclinicos '!D535&gt;=250,'Paraclinicos '!D535&lt;=500),2,'Paraclinicos '!D535&gt;500,3,'Paraclinicos '!D535&lt;250,1)</f>
        <v/>
      </c>
      <c r="H536" s="50">
        <f t="shared" si="25"/>
        <v>5</v>
      </c>
      <c r="I536" cm="1">
        <f t="array" ref="I536">_xlfn.IFS('Paraclinicos '!Q535="","",'Paraclinicos '!Q535&gt;=65,1,'Paraclinicos '!Q535&lt;65,0)</f>
        <v>0</v>
      </c>
      <c r="J536" cm="1">
        <f t="array" ref="J536">_xlfn.IFS('Paraclinicos '!I535="","",'Paraclinicos '!I535&gt;7,1,'Paraclinicos '!I535&lt;=7,0)</f>
        <v>1</v>
      </c>
      <c r="K536" cm="1">
        <f t="array" ref="K536">_xlfn.IFS('Paraclinicos '!W535="","",'Paraclinicos '!W535&lt;=8,1,'Paraclinicos '!W535&gt;8,0)</f>
        <v>1</v>
      </c>
      <c r="L536" cm="1">
        <f t="array" ref="L536">_xlfn.IFS('Paraclinicos '!S535="","",'Paraclinicos '!S535&gt;=30,1,'Paraclinicos '!S535&lt;30,0)</f>
        <v>0</v>
      </c>
      <c r="M536" cm="1">
        <f t="array" ref="M536">_xlfn.IFS(OR('Paraclinicos '!T535="",'Paraclinicos '!U535=""),"",OR('Paraclinicos '!T535&lt;=90,'Paraclinicos '!U535&lt;=60),1,OR('Paraclinicos '!T535&gt;90,'Paraclinicos '!U535&gt;60),0)</f>
        <v>1</v>
      </c>
      <c r="N536" s="45">
        <f t="shared" si="26"/>
        <v>5</v>
      </c>
      <c r="O536" cm="1">
        <f t="array" ref="O536">_xlfn.IFS(OR('Paraclinicos '!M535="",'Paraclinicos '!N535="",'Paraclinicos '!N535=0),"",'Paraclinicos '!M535/'Paraclinicos '!N535&lt;100,4,'Paraclinicos '!M535/'Paraclinicos '!N535&lt;200,3,'Paraclinicos '!M535/'Paraclinicos '!N535&lt;300,2,'Paraclinicos '!M535/'Paraclinicos '!N535&lt;400,1,'Paraclinicos '!M535/'Paraclinicos '!N535&gt;=400,0)</f>
        <v>2</v>
      </c>
      <c r="P536" cm="1">
        <f t="array" ref="P536">_xlfn.IFS('Paraclinicos '!C535="","",'Paraclinicos '!C535&lt;20,4,'Paraclinicos '!C535&lt;50,3,'Paraclinicos '!C535&lt;100,2,'Paraclinicos '!C535&lt;150,1,'Paraclinicos '!C535&gt;150,0)</f>
        <v>0</v>
      </c>
      <c r="Q536" cm="1">
        <f t="array" ref="Q536">_xlfn.IFS('Paraclinicos '!O535="","",'Paraclinicos '!O535&lt;1.2,0,'Paraclinicos '!O535&lt;2,1,'Paraclinicos '!O535&lt;3.5,2,'Paraclinicos '!O535&lt;5,3,'Paraclinicos '!O535&gt;5,4)</f>
        <v>1</v>
      </c>
      <c r="R536" t="str" cm="1">
        <f t="array" ref="R536">_xlfn.IFS('Paraclinicos '!J535="","",'Paraclinicos '!J535&lt;1.2,0,'Paraclinicos '!J535&lt;2,1,'Paraclinicos '!J535&lt;6,2,'Paraclinicos '!J535&lt;12,3,'Paraclinicos '!J535&gt;=12,4)</f>
        <v/>
      </c>
      <c r="S536" cm="1">
        <f t="array" ref="S536">_xlfn.IFS('Paraclinicos '!Y535="","",'Paraclinicos '!Y535&lt;70,1,'Paraclinicos '!Y535&gt;=70,0)</f>
        <v>1</v>
      </c>
      <c r="T536" cm="1">
        <f t="array" ref="T536">_xlfn.IFS('Paraclinicos '!W535="","",'Paraclinicos '!W535&lt;6,4,'Paraclinicos '!W535&lt;10,3,'Paraclinicos '!W535&lt;13,2,'Paraclinicos '!W535&lt;15,1,'Paraclinicos '!W535=15,0)</f>
        <v>4</v>
      </c>
      <c r="U536" s="54">
        <f t="shared" si="24"/>
        <v>8</v>
      </c>
      <c r="V536" cm="1">
        <f t="array" ref="V536">_xlfn.IFS('Paraclinicos '!S535="","",OR('Paraclinicos '!S535&lt;=8,'Paraclinicos '!S535&gt;=25),3,'Paraclinicos '!S535&lt;12,1,'Paraclinicos '!S535&lt;21,0,'Paraclinicos '!S535&lt;25,2)</f>
        <v>2</v>
      </c>
      <c r="W536" t="str">
        <f>IFERROR(IF(INDEX('BD Demog para scores enalazar'!Y$2:'BD Demog para scores enalazar'!Y$3000,MATCH(Formulas!A536,'BD Demog para scores enalazar'!A$2:'BD Demog para scores enalazar'!A$3000,0))=1,"SI","NO"),"")</f>
        <v>NO</v>
      </c>
      <c r="X536" s="9" t="str">
        <f>IFERROR(IF(INDEX('BD Demog para scores enalazar'!AJ$2:'BD Demog para scores enalazar'!AJ$3000,MATCH(Formulas!A536,'BD Demog para scores enalazar'!A$2:'BD Demog para scores enalazar'!A$3000,0))=1,"SI","NO"),"")</f>
        <v>NO</v>
      </c>
      <c r="Y536" cm="1">
        <f t="array" ref="Y536">IF(AND(W536="NO",X536="NO"),_xlfn.IFS('Paraclinicos '!K535&lt;=91,3,'Paraclinicos '!K535&lt;94,2,'Paraclinicos '!K535&lt;96,1,'Paraclinicos '!K535&gt;=96,0),"")</f>
        <v>3</v>
      </c>
      <c r="Z536" t="str" cm="1">
        <f t="array" ref="Z536">IF(OR(W536="SI",X536="SI"),_xlfn.IFS(OR(AND('Paraclinicos '!K535&lt;=83),AND('Paraclinicos '!K535&gt;=97,AA536=2)),3,OR(AND('Paraclinicos '!K535&lt;=86),AND('Paraclinicos '!K535&gt;=94,AA536=2)),2,OR(AND('Paraclinicos '!K535&lt;=88),AND('Paraclinicos '!K535&gt;=92,AA536=2)),1,OR(AND('Paraclinicos '!K535&gt;=88,'Paraclinicos '!K535&lt;=92),AND('Paraclinicos '!K535&gt;=93,AA536=0)),0),"")</f>
        <v/>
      </c>
      <c r="AA536" cm="1">
        <f t="array" ref="AA536">_xlfn.IFS('Paraclinicos '!E535="","",'Paraclinicos '!E535="Oxigeno",2,'Paraclinicos '!E535="Aire",0)</f>
        <v>2</v>
      </c>
    </row>
    <row r="537" spans="1:27" x14ac:dyDescent="0.25">
      <c r="A537">
        <f>'Paraclinicos '!A536</f>
        <v>120</v>
      </c>
      <c r="B537" s="3">
        <f>'Paraclinicos '!R536</f>
        <v>44343</v>
      </c>
      <c r="C537" cm="1">
        <f t="array" ref="C537">_xlfn.IFS('Paraclinicos '!Q536="","",'Paraclinicos '!Q536&gt;60,3,'Paraclinicos '!Q536&lt;=60,1)</f>
        <v>3</v>
      </c>
      <c r="D537" t="str">
        <f>IFERROR(IF(INDEX('BD Demog para scores enalazar'!BC$2:BC$3000,MATCH(Formulas!A537,'BD Demog para scores enalazar'!A$2:A$3000,0))=0,"SI","NO"),"")</f>
        <v>NO</v>
      </c>
      <c r="E537" cm="1">
        <f t="array" ref="E537">_xlfn.IFS(D537="","",D537="SI",4,D537="NO",1)</f>
        <v>1</v>
      </c>
      <c r="F537" cm="1">
        <f t="array" ref="F537">_xlfn.IFS('Paraclinicos '!B536="","",'Paraclinicos '!B536&gt;1,1,'Paraclinicos '!B536&lt;=1,3)</f>
        <v>1</v>
      </c>
      <c r="G537" t="str" cm="1">
        <f t="array" ref="G537">_xlfn.IFS('Paraclinicos '!D536="","",AND('Paraclinicos '!D536&gt;=250,'Paraclinicos '!D536&lt;=500),2,'Paraclinicos '!D536&gt;500,3,'Paraclinicos '!D536&lt;250,1)</f>
        <v/>
      </c>
      <c r="H537" s="50">
        <f t="shared" si="25"/>
        <v>5</v>
      </c>
      <c r="I537" cm="1">
        <f t="array" ref="I537">_xlfn.IFS('Paraclinicos '!Q536="","",'Paraclinicos '!Q536&gt;=65,1,'Paraclinicos '!Q536&lt;65,0)</f>
        <v>0</v>
      </c>
      <c r="J537" cm="1">
        <f t="array" ref="J537">_xlfn.IFS('Paraclinicos '!I536="","",'Paraclinicos '!I536&gt;7,1,'Paraclinicos '!I536&lt;=7,0)</f>
        <v>1</v>
      </c>
      <c r="K537" cm="1">
        <f t="array" ref="K537">_xlfn.IFS('Paraclinicos '!W536="","",'Paraclinicos '!W536&lt;=8,1,'Paraclinicos '!W536&gt;8,0)</f>
        <v>1</v>
      </c>
      <c r="L537" cm="1">
        <f t="array" ref="L537">_xlfn.IFS('Paraclinicos '!S536="","",'Paraclinicos '!S536&gt;=30,1,'Paraclinicos '!S536&lt;30,0)</f>
        <v>0</v>
      </c>
      <c r="M537" cm="1">
        <f t="array" ref="M537">_xlfn.IFS(OR('Paraclinicos '!T536="",'Paraclinicos '!U536=""),"",OR('Paraclinicos '!T536&lt;=90,'Paraclinicos '!U536&lt;=60),1,OR('Paraclinicos '!T536&gt;90,'Paraclinicos '!U536&gt;60),0)</f>
        <v>1</v>
      </c>
      <c r="N537" s="45">
        <f t="shared" si="26"/>
        <v>6</v>
      </c>
      <c r="O537" cm="1">
        <f t="array" ref="O537">_xlfn.IFS(OR('Paraclinicos '!M536="",'Paraclinicos '!N536="",'Paraclinicos '!N536=0),"",'Paraclinicos '!M536/'Paraclinicos '!N536&lt;100,4,'Paraclinicos '!M536/'Paraclinicos '!N536&lt;200,3,'Paraclinicos '!M536/'Paraclinicos '!N536&lt;300,2,'Paraclinicos '!M536/'Paraclinicos '!N536&lt;400,1,'Paraclinicos '!M536/'Paraclinicos '!N536&gt;=400,0)</f>
        <v>3</v>
      </c>
      <c r="P537" cm="1">
        <f t="array" ref="P537">_xlfn.IFS('Paraclinicos '!C536="","",'Paraclinicos '!C536&lt;20,4,'Paraclinicos '!C536&lt;50,3,'Paraclinicos '!C536&lt;100,2,'Paraclinicos '!C536&lt;150,1,'Paraclinicos '!C536&gt;150,0)</f>
        <v>0</v>
      </c>
      <c r="Q537" cm="1">
        <f t="array" ref="Q537">_xlfn.IFS('Paraclinicos '!O536="","",'Paraclinicos '!O536&lt;1.2,0,'Paraclinicos '!O536&lt;2,1,'Paraclinicos '!O536&lt;3.5,2,'Paraclinicos '!O536&lt;5,3,'Paraclinicos '!O536&gt;5,4)</f>
        <v>2</v>
      </c>
      <c r="R537" t="str" cm="1">
        <f t="array" ref="R537">_xlfn.IFS('Paraclinicos '!J536="","",'Paraclinicos '!J536&lt;1.2,0,'Paraclinicos '!J536&lt;2,1,'Paraclinicos '!J536&lt;6,2,'Paraclinicos '!J536&lt;12,3,'Paraclinicos '!J536&gt;=12,4)</f>
        <v/>
      </c>
      <c r="S537" cm="1">
        <f t="array" ref="S537">_xlfn.IFS('Paraclinicos '!Y536="","",'Paraclinicos '!Y536&lt;70,1,'Paraclinicos '!Y536&gt;=70,0)</f>
        <v>1</v>
      </c>
      <c r="T537" cm="1">
        <f t="array" ref="T537">_xlfn.IFS('Paraclinicos '!W536="","",'Paraclinicos '!W536&lt;6,4,'Paraclinicos '!W536&lt;10,3,'Paraclinicos '!W536&lt;13,2,'Paraclinicos '!W536&lt;15,1,'Paraclinicos '!W536=15,0)</f>
        <v>4</v>
      </c>
      <c r="U537" s="54">
        <f t="shared" si="24"/>
        <v>10</v>
      </c>
      <c r="V537" cm="1">
        <f t="array" ref="V537">_xlfn.IFS('Paraclinicos '!S536="","",OR('Paraclinicos '!S536&lt;=8,'Paraclinicos '!S536&gt;=25),3,'Paraclinicos '!S536&lt;12,1,'Paraclinicos '!S536&lt;21,0,'Paraclinicos '!S536&lt;25,2)</f>
        <v>2</v>
      </c>
      <c r="W537" t="str">
        <f>IFERROR(IF(INDEX('BD Demog para scores enalazar'!Y$2:'BD Demog para scores enalazar'!Y$3000,MATCH(Formulas!A537,'BD Demog para scores enalazar'!A$2:'BD Demog para scores enalazar'!A$3000,0))=1,"SI","NO"),"")</f>
        <v>NO</v>
      </c>
      <c r="X537" s="9" t="str">
        <f>IFERROR(IF(INDEX('BD Demog para scores enalazar'!AJ$2:'BD Demog para scores enalazar'!AJ$3000,MATCH(Formulas!A537,'BD Demog para scores enalazar'!A$2:'BD Demog para scores enalazar'!A$3000,0))=1,"SI","NO"),"")</f>
        <v>NO</v>
      </c>
      <c r="Y537" cm="1">
        <f t="array" ref="Y537">IF(AND(W537="NO",X537="NO"),_xlfn.IFS('Paraclinicos '!K536&lt;=91,3,'Paraclinicos '!K536&lt;94,2,'Paraclinicos '!K536&lt;96,1,'Paraclinicos '!K536&gt;=96,0),"")</f>
        <v>3</v>
      </c>
      <c r="Z537" t="str" cm="1">
        <f t="array" ref="Z537">IF(OR(W537="SI",X537="SI"),_xlfn.IFS(OR(AND('Paraclinicos '!K536&lt;=83),AND('Paraclinicos '!K536&gt;=97,AA537=2)),3,OR(AND('Paraclinicos '!K536&lt;=86),AND('Paraclinicos '!K536&gt;=94,AA537=2)),2,OR(AND('Paraclinicos '!K536&lt;=88),AND('Paraclinicos '!K536&gt;=92,AA537=2)),1,OR(AND('Paraclinicos '!K536&gt;=88,'Paraclinicos '!K536&lt;=92),AND('Paraclinicos '!K536&gt;=93,AA537=0)),0),"")</f>
        <v/>
      </c>
      <c r="AA537" cm="1">
        <f t="array" ref="AA537">_xlfn.IFS('Paraclinicos '!E536="","",'Paraclinicos '!E536="Oxigeno",2,'Paraclinicos '!E536="Aire",0)</f>
        <v>2</v>
      </c>
    </row>
    <row r="538" spans="1:27" x14ac:dyDescent="0.25">
      <c r="A538">
        <f>'Paraclinicos '!A537</f>
        <v>123</v>
      </c>
      <c r="B538" s="3">
        <f>'Paraclinicos '!R537</f>
        <v>44311</v>
      </c>
      <c r="C538" cm="1">
        <f t="array" ref="C538">_xlfn.IFS('Paraclinicos '!Q537="","",'Paraclinicos '!Q537&gt;60,3,'Paraclinicos '!Q537&lt;=60,1)</f>
        <v>3</v>
      </c>
      <c r="D538" t="str">
        <f>IFERROR(IF(INDEX('BD Demog para scores enalazar'!BC$2:BC$3000,MATCH(Formulas!A538,'BD Demog para scores enalazar'!A$2:A$3000,0))=0,"SI","NO"),"")</f>
        <v>SI</v>
      </c>
      <c r="E538" cm="1">
        <f t="array" ref="E538">_xlfn.IFS(D538="","",D538="SI",4,D538="NO",1)</f>
        <v>4</v>
      </c>
      <c r="F538" cm="1">
        <f t="array" ref="F538">_xlfn.IFS('Paraclinicos '!B537="","",'Paraclinicos '!B537&gt;1,1,'Paraclinicos '!B537&lt;=1,3)</f>
        <v>1</v>
      </c>
      <c r="G538" cm="1">
        <f t="array" ref="G538">_xlfn.IFS('Paraclinicos '!D537="","",AND('Paraclinicos '!D537&gt;=250,'Paraclinicos '!D537&lt;=500),2,'Paraclinicos '!D537&gt;500,3,'Paraclinicos '!D537&lt;250,1)</f>
        <v>1</v>
      </c>
      <c r="H538" s="50">
        <f t="shared" si="25"/>
        <v>9</v>
      </c>
      <c r="I538" cm="1">
        <f t="array" ref="I538">_xlfn.IFS('Paraclinicos '!Q537="","",'Paraclinicos '!Q537&gt;=65,1,'Paraclinicos '!Q537&lt;65,0)</f>
        <v>1</v>
      </c>
      <c r="J538" cm="1">
        <f t="array" ref="J538">_xlfn.IFS('Paraclinicos '!I537="","",'Paraclinicos '!I537&gt;7,1,'Paraclinicos '!I537&lt;=7,0)</f>
        <v>1</v>
      </c>
      <c r="K538" cm="1">
        <f t="array" ref="K538">_xlfn.IFS('Paraclinicos '!W537="","",'Paraclinicos '!W537&lt;=8,1,'Paraclinicos '!W537&gt;8,0)</f>
        <v>0</v>
      </c>
      <c r="L538" cm="1">
        <f t="array" ref="L538">_xlfn.IFS('Paraclinicos '!S537="","",'Paraclinicos '!S537&gt;=30,1,'Paraclinicos '!S537&lt;30,0)</f>
        <v>0</v>
      </c>
      <c r="M538" cm="1">
        <f t="array" ref="M538">_xlfn.IFS(OR('Paraclinicos '!T537="",'Paraclinicos '!U537=""),"",OR('Paraclinicos '!T537&lt;=90,'Paraclinicos '!U537&lt;=60),1,OR('Paraclinicos '!T537&gt;90,'Paraclinicos '!U537&gt;60),0)</f>
        <v>0</v>
      </c>
      <c r="N538" s="45">
        <f t="shared" si="26"/>
        <v>4</v>
      </c>
      <c r="O538" cm="1">
        <f t="array" ref="O538">_xlfn.IFS(OR('Paraclinicos '!M537="",'Paraclinicos '!N537="",'Paraclinicos '!N537=0),"",'Paraclinicos '!M537/'Paraclinicos '!N537&lt;100,4,'Paraclinicos '!M537/'Paraclinicos '!N537&lt;200,3,'Paraclinicos '!M537/'Paraclinicos '!N537&lt;300,2,'Paraclinicos '!M537/'Paraclinicos '!N537&lt;400,1,'Paraclinicos '!M537/'Paraclinicos '!N537&gt;=400,0)</f>
        <v>1</v>
      </c>
      <c r="P538" cm="1">
        <f t="array" ref="P538">_xlfn.IFS('Paraclinicos '!C537="","",'Paraclinicos '!C537&lt;20,4,'Paraclinicos '!C537&lt;50,3,'Paraclinicos '!C537&lt;100,2,'Paraclinicos '!C537&lt;150,1,'Paraclinicos '!C537&gt;150,0)</f>
        <v>0</v>
      </c>
      <c r="Q538" cm="1">
        <f t="array" ref="Q538">_xlfn.IFS('Paraclinicos '!O537="","",'Paraclinicos '!O537&lt;1.2,0,'Paraclinicos '!O537&lt;2,1,'Paraclinicos '!O537&lt;3.5,2,'Paraclinicos '!O537&lt;5,3,'Paraclinicos '!O537&gt;5,4)</f>
        <v>1</v>
      </c>
      <c r="R538" cm="1">
        <f t="array" ref="R538">_xlfn.IFS('Paraclinicos '!J537="","",'Paraclinicos '!J537&lt;1.2,0,'Paraclinicos '!J537&lt;2,1,'Paraclinicos '!J537&lt;6,2,'Paraclinicos '!J537&lt;12,3,'Paraclinicos '!J537&gt;=12,4)</f>
        <v>0</v>
      </c>
      <c r="S538" cm="1">
        <f t="array" ref="S538">_xlfn.IFS('Paraclinicos '!Y537="","",'Paraclinicos '!Y537&lt;70,1,'Paraclinicos '!Y537&gt;=70,0)</f>
        <v>0</v>
      </c>
      <c r="T538" cm="1">
        <f t="array" ref="T538">_xlfn.IFS('Paraclinicos '!W537="","",'Paraclinicos '!W537&lt;6,4,'Paraclinicos '!W537&lt;10,3,'Paraclinicos '!W537&lt;13,2,'Paraclinicos '!W537&lt;15,1,'Paraclinicos '!W537=15,0)</f>
        <v>0</v>
      </c>
      <c r="U538" s="54">
        <f t="shared" si="24"/>
        <v>2</v>
      </c>
      <c r="V538" cm="1">
        <f t="array" ref="V538">_xlfn.IFS('Paraclinicos '!S537="","",OR('Paraclinicos '!S537&lt;=8,'Paraclinicos '!S537&gt;=25),3,'Paraclinicos '!S537&lt;12,1,'Paraclinicos '!S537&lt;21,0,'Paraclinicos '!S537&lt;25,2)</f>
        <v>2</v>
      </c>
      <c r="W538" t="str">
        <f>IFERROR(IF(INDEX('BD Demog para scores enalazar'!Y$2:'BD Demog para scores enalazar'!Y$3000,MATCH(Formulas!A538,'BD Demog para scores enalazar'!A$2:'BD Demog para scores enalazar'!A$3000,0))=1,"SI","NO"),"")</f>
        <v>NO</v>
      </c>
      <c r="X538" s="9" t="str">
        <f>IFERROR(IF(INDEX('BD Demog para scores enalazar'!AJ$2:'BD Demog para scores enalazar'!AJ$3000,MATCH(Formulas!A538,'BD Demog para scores enalazar'!A$2:'BD Demog para scores enalazar'!A$3000,0))=1,"SI","NO"),"")</f>
        <v>NO</v>
      </c>
      <c r="Y538" cm="1">
        <f t="array" ref="Y538">IF(AND(W538="NO",X538="NO"),_xlfn.IFS('Paraclinicos '!K537&lt;=91,3,'Paraclinicos '!K537&lt;94,2,'Paraclinicos '!K537&lt;96,1,'Paraclinicos '!K537&gt;=96,0),"")</f>
        <v>0</v>
      </c>
      <c r="Z538" t="str" cm="1">
        <f t="array" ref="Z538">IF(OR(W538="SI",X538="SI"),_xlfn.IFS(OR(AND('Paraclinicos '!K537&lt;=83),AND('Paraclinicos '!K537&gt;=97,AA538=2)),3,OR(AND('Paraclinicos '!K537&lt;=86),AND('Paraclinicos '!K537&gt;=94,AA538=2)),2,OR(AND('Paraclinicos '!K537&lt;=88),AND('Paraclinicos '!K537&gt;=92,AA538=2)),1,OR(AND('Paraclinicos '!K537&gt;=88,'Paraclinicos '!K537&lt;=92),AND('Paraclinicos '!K537&gt;=93,AA538=0)),0),"")</f>
        <v/>
      </c>
      <c r="AA538" cm="1">
        <f t="array" ref="AA538">_xlfn.IFS('Paraclinicos '!E537="","",'Paraclinicos '!E537="Oxigeno",2,'Paraclinicos '!E537="Aire",0)</f>
        <v>2</v>
      </c>
    </row>
    <row r="539" spans="1:27" x14ac:dyDescent="0.25">
      <c r="A539">
        <f>'Paraclinicos '!A538</f>
        <v>123</v>
      </c>
      <c r="B539" s="3">
        <f>'Paraclinicos '!R538</f>
        <v>44312</v>
      </c>
      <c r="C539" cm="1">
        <f t="array" ref="C539">_xlfn.IFS('Paraclinicos '!Q538="","",'Paraclinicos '!Q538&gt;60,3,'Paraclinicos '!Q538&lt;=60,1)</f>
        <v>3</v>
      </c>
      <c r="D539" t="str">
        <f>IFERROR(IF(INDEX('BD Demog para scores enalazar'!BC$2:BC$3000,MATCH(Formulas!A539,'BD Demog para scores enalazar'!A$2:A$3000,0))=0,"SI","NO"),"")</f>
        <v>SI</v>
      </c>
      <c r="E539" cm="1">
        <f t="array" ref="E539">_xlfn.IFS(D539="","",D539="SI",4,D539="NO",1)</f>
        <v>4</v>
      </c>
      <c r="F539" cm="1">
        <f t="array" ref="F539">_xlfn.IFS('Paraclinicos '!B538="","",'Paraclinicos '!B538&gt;1,1,'Paraclinicos '!B538&lt;=1,3)</f>
        <v>1</v>
      </c>
      <c r="G539" cm="1">
        <f t="array" ref="G539">_xlfn.IFS('Paraclinicos '!D538="","",AND('Paraclinicos '!D538&gt;=250,'Paraclinicos '!D538&lt;=500),2,'Paraclinicos '!D538&gt;500,3,'Paraclinicos '!D538&lt;250,1)</f>
        <v>1</v>
      </c>
      <c r="H539" s="50">
        <f t="shared" si="25"/>
        <v>9</v>
      </c>
      <c r="I539" cm="1">
        <f t="array" ref="I539">_xlfn.IFS('Paraclinicos '!Q538="","",'Paraclinicos '!Q538&gt;=65,1,'Paraclinicos '!Q538&lt;65,0)</f>
        <v>1</v>
      </c>
      <c r="J539" t="str" cm="1">
        <f t="array" ref="J539">_xlfn.IFS('Paraclinicos '!I538="","",'Paraclinicos '!I538&gt;7,1,'Paraclinicos '!I538&lt;=7,0)</f>
        <v/>
      </c>
      <c r="K539" cm="1">
        <f t="array" ref="K539">_xlfn.IFS('Paraclinicos '!W538="","",'Paraclinicos '!W538&lt;=8,1,'Paraclinicos '!W538&gt;8,0)</f>
        <v>0</v>
      </c>
      <c r="L539" cm="1">
        <f t="array" ref="L539">_xlfn.IFS('Paraclinicos '!S538="","",'Paraclinicos '!S538&gt;=30,1,'Paraclinicos '!S538&lt;30,0)</f>
        <v>0</v>
      </c>
      <c r="M539" cm="1">
        <f t="array" ref="M539">_xlfn.IFS(OR('Paraclinicos '!T538="",'Paraclinicos '!U538=""),"",OR('Paraclinicos '!T538&lt;=90,'Paraclinicos '!U538&lt;=60),1,OR('Paraclinicos '!T538&gt;90,'Paraclinicos '!U538&gt;60),0)</f>
        <v>1</v>
      </c>
      <c r="N539" s="45">
        <f t="shared" si="26"/>
        <v>2</v>
      </c>
      <c r="O539" cm="1">
        <f t="array" ref="O539">_xlfn.IFS(OR('Paraclinicos '!M538="",'Paraclinicos '!N538="",'Paraclinicos '!N538=0),"",'Paraclinicos '!M538/'Paraclinicos '!N538&lt;100,4,'Paraclinicos '!M538/'Paraclinicos '!N538&lt;200,3,'Paraclinicos '!M538/'Paraclinicos '!N538&lt;300,2,'Paraclinicos '!M538/'Paraclinicos '!N538&lt;400,1,'Paraclinicos '!M538/'Paraclinicos '!N538&gt;=400,0)</f>
        <v>0</v>
      </c>
      <c r="P539" cm="1">
        <f t="array" ref="P539">_xlfn.IFS('Paraclinicos '!C538="","",'Paraclinicos '!C538&lt;20,4,'Paraclinicos '!C538&lt;50,3,'Paraclinicos '!C538&lt;100,2,'Paraclinicos '!C538&lt;150,1,'Paraclinicos '!C538&gt;150,0)</f>
        <v>1</v>
      </c>
      <c r="Q539" cm="1">
        <f t="array" ref="Q539">_xlfn.IFS('Paraclinicos '!O538="","",'Paraclinicos '!O538&lt;1.2,0,'Paraclinicos '!O538&lt;2,1,'Paraclinicos '!O538&lt;3.5,2,'Paraclinicos '!O538&lt;5,3,'Paraclinicos '!O538&gt;5,4)</f>
        <v>0</v>
      </c>
      <c r="R539" t="str" cm="1">
        <f t="array" ref="R539">_xlfn.IFS('Paraclinicos '!J538="","",'Paraclinicos '!J538&lt;1.2,0,'Paraclinicos '!J538&lt;2,1,'Paraclinicos '!J538&lt;6,2,'Paraclinicos '!J538&lt;12,3,'Paraclinicos '!J538&gt;=12,4)</f>
        <v/>
      </c>
      <c r="S539" cm="1">
        <f t="array" ref="S539">_xlfn.IFS('Paraclinicos '!Y538="","",'Paraclinicos '!Y538&lt;70,1,'Paraclinicos '!Y538&gt;=70,0)</f>
        <v>0</v>
      </c>
      <c r="T539" cm="1">
        <f t="array" ref="T539">_xlfn.IFS('Paraclinicos '!W538="","",'Paraclinicos '!W538&lt;6,4,'Paraclinicos '!W538&lt;10,3,'Paraclinicos '!W538&lt;13,2,'Paraclinicos '!W538&lt;15,1,'Paraclinicos '!W538=15,0)</f>
        <v>0</v>
      </c>
      <c r="U539" s="54">
        <f t="shared" si="24"/>
        <v>1</v>
      </c>
      <c r="V539" cm="1">
        <f t="array" ref="V539">_xlfn.IFS('Paraclinicos '!S538="","",OR('Paraclinicos '!S538&lt;=8,'Paraclinicos '!S538&gt;=25),3,'Paraclinicos '!S538&lt;12,1,'Paraclinicos '!S538&lt;21,0,'Paraclinicos '!S538&lt;25,2)</f>
        <v>0</v>
      </c>
      <c r="W539" t="str">
        <f>IFERROR(IF(INDEX('BD Demog para scores enalazar'!Y$2:'BD Demog para scores enalazar'!Y$3000,MATCH(Formulas!A539,'BD Demog para scores enalazar'!A$2:'BD Demog para scores enalazar'!A$3000,0))=1,"SI","NO"),"")</f>
        <v>NO</v>
      </c>
      <c r="X539" s="9" t="str">
        <f>IFERROR(IF(INDEX('BD Demog para scores enalazar'!AJ$2:'BD Demog para scores enalazar'!AJ$3000,MATCH(Formulas!A539,'BD Demog para scores enalazar'!A$2:'BD Demog para scores enalazar'!A$3000,0))=1,"SI","NO"),"")</f>
        <v>NO</v>
      </c>
      <c r="Y539" cm="1">
        <f t="array" ref="Y539">IF(AND(W539="NO",X539="NO"),_xlfn.IFS('Paraclinicos '!K538&lt;=91,3,'Paraclinicos '!K538&lt;94,2,'Paraclinicos '!K538&lt;96,1,'Paraclinicos '!K538&gt;=96,0),"")</f>
        <v>0</v>
      </c>
      <c r="Z539" t="str" cm="1">
        <f t="array" ref="Z539">IF(OR(W539="SI",X539="SI"),_xlfn.IFS(OR(AND('Paraclinicos '!K538&lt;=83),AND('Paraclinicos '!K538&gt;=97,AA539=2)),3,OR(AND('Paraclinicos '!K538&lt;=86),AND('Paraclinicos '!K538&gt;=94,AA539=2)),2,OR(AND('Paraclinicos '!K538&lt;=88),AND('Paraclinicos '!K538&gt;=92,AA539=2)),1,OR(AND('Paraclinicos '!K538&gt;=88,'Paraclinicos '!K538&lt;=92),AND('Paraclinicos '!K538&gt;=93,AA539=0)),0),"")</f>
        <v/>
      </c>
      <c r="AA539" cm="1">
        <f t="array" ref="AA539">_xlfn.IFS('Paraclinicos '!E538="","",'Paraclinicos '!E538="Oxigeno",2,'Paraclinicos '!E538="Aire",0)</f>
        <v>2</v>
      </c>
    </row>
    <row r="540" spans="1:27" x14ac:dyDescent="0.25">
      <c r="A540">
        <f>'Paraclinicos '!A539</f>
        <v>126</v>
      </c>
      <c r="B540" s="3">
        <f>'Paraclinicos '!R539</f>
        <v>44303</v>
      </c>
      <c r="C540" cm="1">
        <f t="array" ref="C540">_xlfn.IFS('Paraclinicos '!Q539="","",'Paraclinicos '!Q539&gt;60,3,'Paraclinicos '!Q539&lt;=60,1)</f>
        <v>3</v>
      </c>
      <c r="D540" t="str">
        <f>IFERROR(IF(INDEX('BD Demog para scores enalazar'!BC$2:BC$3000,MATCH(Formulas!A540,'BD Demog para scores enalazar'!A$2:A$3000,0))=0,"SI","NO"),"")</f>
        <v/>
      </c>
      <c r="E540" t="str" cm="1">
        <f t="array" ref="E540">_xlfn.IFS(D540="","",D540="SI",4,D540="NO",1)</f>
        <v/>
      </c>
      <c r="F540" cm="1">
        <f t="array" ref="F540">_xlfn.IFS('Paraclinicos '!B539="","",'Paraclinicos '!B539&gt;1,1,'Paraclinicos '!B539&lt;=1,3)</f>
        <v>1</v>
      </c>
      <c r="G540" cm="1">
        <f t="array" ref="G540">_xlfn.IFS('Paraclinicos '!D539="","",AND('Paraclinicos '!D539&gt;=250,'Paraclinicos '!D539&lt;=500),2,'Paraclinicos '!D539&gt;500,3,'Paraclinicos '!D539&lt;250,1)</f>
        <v>2</v>
      </c>
      <c r="H540" s="50">
        <f t="shared" si="25"/>
        <v>6</v>
      </c>
      <c r="I540" cm="1">
        <f t="array" ref="I540">_xlfn.IFS('Paraclinicos '!Q539="","",'Paraclinicos '!Q539&gt;=65,1,'Paraclinicos '!Q539&lt;65,0)</f>
        <v>1</v>
      </c>
      <c r="J540" cm="1">
        <f t="array" ref="J540">_xlfn.IFS('Paraclinicos '!I539="","",'Paraclinicos '!I539&gt;7,1,'Paraclinicos '!I539&lt;=7,0)</f>
        <v>1</v>
      </c>
      <c r="K540" cm="1">
        <f t="array" ref="K540">_xlfn.IFS('Paraclinicos '!W539="","",'Paraclinicos '!W539&lt;=8,1,'Paraclinicos '!W539&gt;8,0)</f>
        <v>0</v>
      </c>
      <c r="L540" cm="1">
        <f t="array" ref="L540">_xlfn.IFS('Paraclinicos '!S539="","",'Paraclinicos '!S539&gt;=30,1,'Paraclinicos '!S539&lt;30,0)</f>
        <v>0</v>
      </c>
      <c r="M540" cm="1">
        <f t="array" ref="M540">_xlfn.IFS(OR('Paraclinicos '!T539="",'Paraclinicos '!U539=""),"",OR('Paraclinicos '!T539&lt;=90,'Paraclinicos '!U539&lt;=60),1,OR('Paraclinicos '!T539&gt;90,'Paraclinicos '!U539&gt;60),0)</f>
        <v>1</v>
      </c>
      <c r="N540" s="45">
        <f t="shared" si="26"/>
        <v>3</v>
      </c>
      <c r="O540" cm="1">
        <f t="array" ref="O540">_xlfn.IFS(OR('Paraclinicos '!M539="",'Paraclinicos '!N539="",'Paraclinicos '!N539=0),"",'Paraclinicos '!M539/'Paraclinicos '!N539&lt;100,4,'Paraclinicos '!M539/'Paraclinicos '!N539&lt;200,3,'Paraclinicos '!M539/'Paraclinicos '!N539&lt;300,2,'Paraclinicos '!M539/'Paraclinicos '!N539&lt;400,1,'Paraclinicos '!M539/'Paraclinicos '!N539&gt;=400,0)</f>
        <v>2</v>
      </c>
      <c r="P540" cm="1">
        <f t="array" ref="P540">_xlfn.IFS('Paraclinicos '!C539="","",'Paraclinicos '!C539&lt;20,4,'Paraclinicos '!C539&lt;50,3,'Paraclinicos '!C539&lt;100,2,'Paraclinicos '!C539&lt;150,1,'Paraclinicos '!C539&gt;150,0)</f>
        <v>0</v>
      </c>
      <c r="Q540" cm="1">
        <f t="array" ref="Q540">_xlfn.IFS('Paraclinicos '!O539="","",'Paraclinicos '!O539&lt;1.2,0,'Paraclinicos '!O539&lt;2,1,'Paraclinicos '!O539&lt;3.5,2,'Paraclinicos '!O539&lt;5,3,'Paraclinicos '!O539&gt;5,4)</f>
        <v>0</v>
      </c>
      <c r="R540" cm="1">
        <f t="array" ref="R540">_xlfn.IFS('Paraclinicos '!J539="","",'Paraclinicos '!J539&lt;1.2,0,'Paraclinicos '!J539&lt;2,1,'Paraclinicos '!J539&lt;6,2,'Paraclinicos '!J539&lt;12,3,'Paraclinicos '!J539&gt;=12,4)</f>
        <v>0</v>
      </c>
      <c r="S540" cm="1">
        <f t="array" ref="S540">_xlfn.IFS('Paraclinicos '!Y539="","",'Paraclinicos '!Y539&lt;70,1,'Paraclinicos '!Y539&gt;=70,0)</f>
        <v>0</v>
      </c>
      <c r="T540" cm="1">
        <f t="array" ref="T540">_xlfn.IFS('Paraclinicos '!W539="","",'Paraclinicos '!W539&lt;6,4,'Paraclinicos '!W539&lt;10,3,'Paraclinicos '!W539&lt;13,2,'Paraclinicos '!W539&lt;15,1,'Paraclinicos '!W539=15,0)</f>
        <v>3</v>
      </c>
      <c r="U540" s="54">
        <f t="shared" si="24"/>
        <v>5</v>
      </c>
      <c r="V540" cm="1">
        <f t="array" ref="V540">_xlfn.IFS('Paraclinicos '!S539="","",OR('Paraclinicos '!S539&lt;=8,'Paraclinicos '!S539&gt;=25),3,'Paraclinicos '!S539&lt;12,1,'Paraclinicos '!S539&lt;21,0,'Paraclinicos '!S539&lt;25,2)</f>
        <v>2</v>
      </c>
      <c r="W540" t="str">
        <f>IFERROR(IF(INDEX('BD Demog para scores enalazar'!Y$2:'BD Demog para scores enalazar'!Y$3000,MATCH(Formulas!A540,'BD Demog para scores enalazar'!A$2:'BD Demog para scores enalazar'!A$3000,0))=1,"SI","NO"),"")</f>
        <v/>
      </c>
      <c r="X540" s="9" t="str">
        <f>IFERROR(IF(INDEX('BD Demog para scores enalazar'!AJ$2:'BD Demog para scores enalazar'!AJ$3000,MATCH(Formulas!A540,'BD Demog para scores enalazar'!A$2:'BD Demog para scores enalazar'!A$3000,0))=1,"SI","NO"),"")</f>
        <v/>
      </c>
      <c r="Y540" t="str" cm="1">
        <f t="array" ref="Y540">IF(AND(W540="NO",X540="NO"),_xlfn.IFS('Paraclinicos '!K539&lt;=91,3,'Paraclinicos '!K539&lt;94,2,'Paraclinicos '!K539&lt;96,1,'Paraclinicos '!K539&gt;=96,0),"")</f>
        <v/>
      </c>
      <c r="Z540" t="str" cm="1">
        <f t="array" ref="Z540">IF(OR(W540="SI",X540="SI"),_xlfn.IFS(OR(AND('Paraclinicos '!K539&lt;=83),AND('Paraclinicos '!K539&gt;=97,AA540=2)),3,OR(AND('Paraclinicos '!K539&lt;=86),AND('Paraclinicos '!K539&gt;=94,AA540=2)),2,OR(AND('Paraclinicos '!K539&lt;=88),AND('Paraclinicos '!K539&gt;=92,AA540=2)),1,OR(AND('Paraclinicos '!K539&gt;=88,'Paraclinicos '!K539&lt;=92),AND('Paraclinicos '!K539&gt;=93,AA540=0)),0),"")</f>
        <v/>
      </c>
      <c r="AA540" cm="1">
        <f t="array" ref="AA540">_xlfn.IFS('Paraclinicos '!E539="","",'Paraclinicos '!E539="Oxigeno",2,'Paraclinicos '!E539="Aire",0)</f>
        <v>2</v>
      </c>
    </row>
    <row r="541" spans="1:27" x14ac:dyDescent="0.25">
      <c r="A541">
        <f>'Paraclinicos '!A540</f>
        <v>126</v>
      </c>
      <c r="B541" s="3">
        <f>'Paraclinicos '!R540</f>
        <v>44305</v>
      </c>
      <c r="C541" cm="1">
        <f t="array" ref="C541">_xlfn.IFS('Paraclinicos '!Q540="","",'Paraclinicos '!Q540&gt;60,3,'Paraclinicos '!Q540&lt;=60,1)</f>
        <v>3</v>
      </c>
      <c r="D541" t="str">
        <f>IFERROR(IF(INDEX('BD Demog para scores enalazar'!BC$2:BC$3000,MATCH(Formulas!A541,'BD Demog para scores enalazar'!A$2:A$3000,0))=0,"SI","NO"),"")</f>
        <v/>
      </c>
      <c r="E541" t="str" cm="1">
        <f t="array" ref="E541">_xlfn.IFS(D541="","",D541="SI",4,D541="NO",1)</f>
        <v/>
      </c>
      <c r="F541" cm="1">
        <f t="array" ref="F541">_xlfn.IFS('Paraclinicos '!B540="","",'Paraclinicos '!B540&gt;1,1,'Paraclinicos '!B540&lt;=1,3)</f>
        <v>1</v>
      </c>
      <c r="G541" cm="1">
        <f t="array" ref="G541">_xlfn.IFS('Paraclinicos '!D540="","",AND('Paraclinicos '!D540&gt;=250,'Paraclinicos '!D540&lt;=500),2,'Paraclinicos '!D540&gt;500,3,'Paraclinicos '!D540&lt;250,1)</f>
        <v>2</v>
      </c>
      <c r="H541" s="50">
        <f t="shared" si="25"/>
        <v>6</v>
      </c>
      <c r="I541" cm="1">
        <f t="array" ref="I541">_xlfn.IFS('Paraclinicos '!Q540="","",'Paraclinicos '!Q540&gt;=65,1,'Paraclinicos '!Q540&lt;65,0)</f>
        <v>1</v>
      </c>
      <c r="J541" cm="1">
        <f t="array" ref="J541">_xlfn.IFS('Paraclinicos '!I540="","",'Paraclinicos '!I540&gt;7,1,'Paraclinicos '!I540&lt;=7,0)</f>
        <v>1</v>
      </c>
      <c r="K541" cm="1">
        <f t="array" ref="K541">_xlfn.IFS('Paraclinicos '!W540="","",'Paraclinicos '!W540&lt;=8,1,'Paraclinicos '!W540&gt;8,0)</f>
        <v>0</v>
      </c>
      <c r="L541" cm="1">
        <f t="array" ref="L541">_xlfn.IFS('Paraclinicos '!S540="","",'Paraclinicos '!S540&gt;=30,1,'Paraclinicos '!S540&lt;30,0)</f>
        <v>0</v>
      </c>
      <c r="M541" cm="1">
        <f t="array" ref="M541">_xlfn.IFS(OR('Paraclinicos '!T540="",'Paraclinicos '!U540=""),"",OR('Paraclinicos '!T540&lt;=90,'Paraclinicos '!U540&lt;=60),1,OR('Paraclinicos '!T540&gt;90,'Paraclinicos '!U540&gt;60),0)</f>
        <v>0</v>
      </c>
      <c r="N541" s="45">
        <f t="shared" si="26"/>
        <v>3</v>
      </c>
      <c r="O541" cm="1">
        <f t="array" ref="O541">_xlfn.IFS(OR('Paraclinicos '!M540="",'Paraclinicos '!N540="",'Paraclinicos '!N540=0),"",'Paraclinicos '!M540/'Paraclinicos '!N540&lt;100,4,'Paraclinicos '!M540/'Paraclinicos '!N540&lt;200,3,'Paraclinicos '!M540/'Paraclinicos '!N540&lt;300,2,'Paraclinicos '!M540/'Paraclinicos '!N540&lt;400,1,'Paraclinicos '!M540/'Paraclinicos '!N540&gt;=400,0)</f>
        <v>2</v>
      </c>
      <c r="P541" cm="1">
        <f t="array" ref="P541">_xlfn.IFS('Paraclinicos '!C540="","",'Paraclinicos '!C540&lt;20,4,'Paraclinicos '!C540&lt;50,3,'Paraclinicos '!C540&lt;100,2,'Paraclinicos '!C540&lt;150,1,'Paraclinicos '!C540&gt;150,0)</f>
        <v>0</v>
      </c>
      <c r="Q541" cm="1">
        <f t="array" ref="Q541">_xlfn.IFS('Paraclinicos '!O540="","",'Paraclinicos '!O540&lt;1.2,0,'Paraclinicos '!O540&lt;2,1,'Paraclinicos '!O540&lt;3.5,2,'Paraclinicos '!O540&lt;5,3,'Paraclinicos '!O540&gt;5,4)</f>
        <v>0</v>
      </c>
      <c r="R541" t="str" cm="1">
        <f t="array" ref="R541">_xlfn.IFS('Paraclinicos '!J540="","",'Paraclinicos '!J540&lt;1.2,0,'Paraclinicos '!J540&lt;2,1,'Paraclinicos '!J540&lt;6,2,'Paraclinicos '!J540&lt;12,3,'Paraclinicos '!J540&gt;=12,4)</f>
        <v/>
      </c>
      <c r="S541" cm="1">
        <f t="array" ref="S541">_xlfn.IFS('Paraclinicos '!Y540="","",'Paraclinicos '!Y540&lt;70,1,'Paraclinicos '!Y540&gt;=70,0)</f>
        <v>0</v>
      </c>
      <c r="T541" cm="1">
        <f t="array" ref="T541">_xlfn.IFS('Paraclinicos '!W540="","",'Paraclinicos '!W540&lt;6,4,'Paraclinicos '!W540&lt;10,3,'Paraclinicos '!W540&lt;13,2,'Paraclinicos '!W540&lt;15,1,'Paraclinicos '!W540=15,0)</f>
        <v>1</v>
      </c>
      <c r="U541" s="54">
        <f t="shared" si="24"/>
        <v>3</v>
      </c>
      <c r="V541" cm="1">
        <f t="array" ref="V541">_xlfn.IFS('Paraclinicos '!S540="","",OR('Paraclinicos '!S540&lt;=8,'Paraclinicos '!S540&gt;=25),3,'Paraclinicos '!S540&lt;12,1,'Paraclinicos '!S540&lt;21,0,'Paraclinicos '!S540&lt;25,2)</f>
        <v>0</v>
      </c>
      <c r="W541" t="str">
        <f>IFERROR(IF(INDEX('BD Demog para scores enalazar'!Y$2:'BD Demog para scores enalazar'!Y$3000,MATCH(Formulas!A541,'BD Demog para scores enalazar'!A$2:'BD Demog para scores enalazar'!A$3000,0))=1,"SI","NO"),"")</f>
        <v/>
      </c>
      <c r="X541" s="9" t="str">
        <f>IFERROR(IF(INDEX('BD Demog para scores enalazar'!AJ$2:'BD Demog para scores enalazar'!AJ$3000,MATCH(Formulas!A541,'BD Demog para scores enalazar'!A$2:'BD Demog para scores enalazar'!A$3000,0))=1,"SI","NO"),"")</f>
        <v/>
      </c>
      <c r="Y541" t="str" cm="1">
        <f t="array" ref="Y541">IF(AND(W541="NO",X541="NO"),_xlfn.IFS('Paraclinicos '!K540&lt;=91,3,'Paraclinicos '!K540&lt;94,2,'Paraclinicos '!K540&lt;96,1,'Paraclinicos '!K540&gt;=96,0),"")</f>
        <v/>
      </c>
      <c r="Z541" t="str" cm="1">
        <f t="array" ref="Z541">IF(OR(W541="SI",X541="SI"),_xlfn.IFS(OR(AND('Paraclinicos '!K540&lt;=83),AND('Paraclinicos '!K540&gt;=97,AA541=2)),3,OR(AND('Paraclinicos '!K540&lt;=86),AND('Paraclinicos '!K540&gt;=94,AA541=2)),2,OR(AND('Paraclinicos '!K540&lt;=88),AND('Paraclinicos '!K540&gt;=92,AA541=2)),1,OR(AND('Paraclinicos '!K540&gt;=88,'Paraclinicos '!K540&lt;=92),AND('Paraclinicos '!K540&gt;=93,AA541=0)),0),"")</f>
        <v/>
      </c>
      <c r="AA541" cm="1">
        <f t="array" ref="AA541">_xlfn.IFS('Paraclinicos '!E540="","",'Paraclinicos '!E540="Oxigeno",2,'Paraclinicos '!E540="Aire",0)</f>
        <v>2</v>
      </c>
    </row>
    <row r="542" spans="1:27" x14ac:dyDescent="0.25">
      <c r="A542">
        <f>'Paraclinicos '!A541</f>
        <v>126</v>
      </c>
      <c r="B542" s="3">
        <f>'Paraclinicos '!R541</f>
        <v>44307</v>
      </c>
      <c r="C542" cm="1">
        <f t="array" ref="C542">_xlfn.IFS('Paraclinicos '!Q541="","",'Paraclinicos '!Q541&gt;60,3,'Paraclinicos '!Q541&lt;=60,1)</f>
        <v>3</v>
      </c>
      <c r="D542" t="str">
        <f>IFERROR(IF(INDEX('BD Demog para scores enalazar'!BC$2:BC$3000,MATCH(Formulas!A542,'BD Demog para scores enalazar'!A$2:A$3000,0))=0,"SI","NO"),"")</f>
        <v/>
      </c>
      <c r="E542" t="str" cm="1">
        <f t="array" ref="E542">_xlfn.IFS(D542="","",D542="SI",4,D542="NO",1)</f>
        <v/>
      </c>
      <c r="F542" cm="1">
        <f t="array" ref="F542">_xlfn.IFS('Paraclinicos '!B541="","",'Paraclinicos '!B541&gt;1,1,'Paraclinicos '!B541&lt;=1,3)</f>
        <v>1</v>
      </c>
      <c r="G542" cm="1">
        <f t="array" ref="G542">_xlfn.IFS('Paraclinicos '!D541="","",AND('Paraclinicos '!D541&gt;=250,'Paraclinicos '!D541&lt;=500),2,'Paraclinicos '!D541&gt;500,3,'Paraclinicos '!D541&lt;250,1)</f>
        <v>2</v>
      </c>
      <c r="H542" s="50">
        <f t="shared" si="25"/>
        <v>6</v>
      </c>
      <c r="I542" cm="1">
        <f t="array" ref="I542">_xlfn.IFS('Paraclinicos '!Q541="","",'Paraclinicos '!Q541&gt;=65,1,'Paraclinicos '!Q541&lt;65,0)</f>
        <v>1</v>
      </c>
      <c r="J542" cm="1">
        <f t="array" ref="J542">_xlfn.IFS('Paraclinicos '!I541="","",'Paraclinicos '!I541&gt;7,1,'Paraclinicos '!I541&lt;=7,0)</f>
        <v>1</v>
      </c>
      <c r="K542" cm="1">
        <f t="array" ref="K542">_xlfn.IFS('Paraclinicos '!W541="","",'Paraclinicos '!W541&lt;=8,1,'Paraclinicos '!W541&gt;8,0)</f>
        <v>0</v>
      </c>
      <c r="L542" cm="1">
        <f t="array" ref="L542">_xlfn.IFS('Paraclinicos '!S541="","",'Paraclinicos '!S541&gt;=30,1,'Paraclinicos '!S541&lt;30,0)</f>
        <v>0</v>
      </c>
      <c r="M542" cm="1">
        <f t="array" ref="M542">_xlfn.IFS(OR('Paraclinicos '!T541="",'Paraclinicos '!U541=""),"",OR('Paraclinicos '!T541&lt;=90,'Paraclinicos '!U541&lt;=60),1,OR('Paraclinicos '!T541&gt;90,'Paraclinicos '!U541&gt;60),0)</f>
        <v>0</v>
      </c>
      <c r="N542" s="45">
        <f t="shared" si="26"/>
        <v>2</v>
      </c>
      <c r="O542" cm="1">
        <f t="array" ref="O542">_xlfn.IFS(OR('Paraclinicos '!M541="",'Paraclinicos '!N541="",'Paraclinicos '!N541=0),"",'Paraclinicos '!M541/'Paraclinicos '!N541&lt;100,4,'Paraclinicos '!M541/'Paraclinicos '!N541&lt;200,3,'Paraclinicos '!M541/'Paraclinicos '!N541&lt;300,2,'Paraclinicos '!M541/'Paraclinicos '!N541&lt;400,1,'Paraclinicos '!M541/'Paraclinicos '!N541&gt;=400,0)</f>
        <v>2</v>
      </c>
      <c r="P542" cm="1">
        <f t="array" ref="P542">_xlfn.IFS('Paraclinicos '!C541="","",'Paraclinicos '!C541&lt;20,4,'Paraclinicos '!C541&lt;50,3,'Paraclinicos '!C541&lt;100,2,'Paraclinicos '!C541&lt;150,1,'Paraclinicos '!C541&gt;150,0)</f>
        <v>0</v>
      </c>
      <c r="Q542" cm="1">
        <f t="array" ref="Q542">_xlfn.IFS('Paraclinicos '!O541="","",'Paraclinicos '!O541&lt;1.2,0,'Paraclinicos '!O541&lt;2,1,'Paraclinicos '!O541&lt;3.5,2,'Paraclinicos '!O541&lt;5,3,'Paraclinicos '!O541&gt;5,4)</f>
        <v>0</v>
      </c>
      <c r="R542" cm="1">
        <f t="array" ref="R542">_xlfn.IFS('Paraclinicos '!J541="","",'Paraclinicos '!J541&lt;1.2,0,'Paraclinicos '!J541&lt;2,1,'Paraclinicos '!J541&lt;6,2,'Paraclinicos '!J541&lt;12,3,'Paraclinicos '!J541&gt;=12,4)</f>
        <v>0</v>
      </c>
      <c r="S542" cm="1">
        <f t="array" ref="S542">_xlfn.IFS('Paraclinicos '!Y541="","",'Paraclinicos '!Y541&lt;70,1,'Paraclinicos '!Y541&gt;=70,0)</f>
        <v>0</v>
      </c>
      <c r="T542" cm="1">
        <f t="array" ref="T542">_xlfn.IFS('Paraclinicos '!W541="","",'Paraclinicos '!W541&lt;6,4,'Paraclinicos '!W541&lt;10,3,'Paraclinicos '!W541&lt;13,2,'Paraclinicos '!W541&lt;15,1,'Paraclinicos '!W541=15,0)</f>
        <v>0</v>
      </c>
      <c r="U542" s="54">
        <f t="shared" si="24"/>
        <v>2</v>
      </c>
      <c r="V542" cm="1">
        <f t="array" ref="V542">_xlfn.IFS('Paraclinicos '!S541="","",OR('Paraclinicos '!S541&lt;=8,'Paraclinicos '!S541&gt;=25),3,'Paraclinicos '!S541&lt;12,1,'Paraclinicos '!S541&lt;21,0,'Paraclinicos '!S541&lt;25,2)</f>
        <v>0</v>
      </c>
      <c r="W542" t="str">
        <f>IFERROR(IF(INDEX('BD Demog para scores enalazar'!Y$2:'BD Demog para scores enalazar'!Y$3000,MATCH(Formulas!A542,'BD Demog para scores enalazar'!A$2:'BD Demog para scores enalazar'!A$3000,0))=1,"SI","NO"),"")</f>
        <v/>
      </c>
      <c r="X542" s="9" t="str">
        <f>IFERROR(IF(INDEX('BD Demog para scores enalazar'!AJ$2:'BD Demog para scores enalazar'!AJ$3000,MATCH(Formulas!A542,'BD Demog para scores enalazar'!A$2:'BD Demog para scores enalazar'!A$3000,0))=1,"SI","NO"),"")</f>
        <v/>
      </c>
      <c r="Y542" t="str" cm="1">
        <f t="array" ref="Y542">IF(AND(W542="NO",X542="NO"),_xlfn.IFS('Paraclinicos '!K541&lt;=91,3,'Paraclinicos '!K541&lt;94,2,'Paraclinicos '!K541&lt;96,1,'Paraclinicos '!K541&gt;=96,0),"")</f>
        <v/>
      </c>
      <c r="Z542" t="str" cm="1">
        <f t="array" ref="Z542">IF(OR(W542="SI",X542="SI"),_xlfn.IFS(OR(AND('Paraclinicos '!K541&lt;=83),AND('Paraclinicos '!K541&gt;=97,AA542=2)),3,OR(AND('Paraclinicos '!K541&lt;=86),AND('Paraclinicos '!K541&gt;=94,AA542=2)),2,OR(AND('Paraclinicos '!K541&lt;=88),AND('Paraclinicos '!K541&gt;=92,AA542=2)),1,OR(AND('Paraclinicos '!K541&gt;=88,'Paraclinicos '!K541&lt;=92),AND('Paraclinicos '!K541&gt;=93,AA542=0)),0),"")</f>
        <v/>
      </c>
      <c r="AA542" cm="1">
        <f t="array" ref="AA542">_xlfn.IFS('Paraclinicos '!E541="","",'Paraclinicos '!E541="Oxigeno",2,'Paraclinicos '!E541="Aire",0)</f>
        <v>2</v>
      </c>
    </row>
    <row r="543" spans="1:27" x14ac:dyDescent="0.25">
      <c r="A543">
        <f>'Paraclinicos '!A542</f>
        <v>126</v>
      </c>
      <c r="B543" s="3">
        <f>'Paraclinicos '!R542</f>
        <v>44310</v>
      </c>
      <c r="C543" cm="1">
        <f t="array" ref="C543">_xlfn.IFS('Paraclinicos '!Q542="","",'Paraclinicos '!Q542&gt;60,3,'Paraclinicos '!Q542&lt;=60,1)</f>
        <v>3</v>
      </c>
      <c r="D543" t="str">
        <f>IFERROR(IF(INDEX('BD Demog para scores enalazar'!BC$2:BC$3000,MATCH(Formulas!A543,'BD Demog para scores enalazar'!A$2:A$3000,0))=0,"SI","NO"),"")</f>
        <v/>
      </c>
      <c r="E543" t="str" cm="1">
        <f t="array" ref="E543">_xlfn.IFS(D543="","",D543="SI",4,D543="NO",1)</f>
        <v/>
      </c>
      <c r="F543" cm="1">
        <f t="array" ref="F543">_xlfn.IFS('Paraclinicos '!B542="","",'Paraclinicos '!B542&gt;1,1,'Paraclinicos '!B542&lt;=1,3)</f>
        <v>1</v>
      </c>
      <c r="G543" cm="1">
        <f t="array" ref="G543">_xlfn.IFS('Paraclinicos '!D542="","",AND('Paraclinicos '!D542&gt;=250,'Paraclinicos '!D542&lt;=500),2,'Paraclinicos '!D542&gt;500,3,'Paraclinicos '!D542&lt;250,1)</f>
        <v>3</v>
      </c>
      <c r="H543" s="50">
        <f t="shared" si="25"/>
        <v>7</v>
      </c>
      <c r="I543" cm="1">
        <f t="array" ref="I543">_xlfn.IFS('Paraclinicos '!Q542="","",'Paraclinicos '!Q542&gt;=65,1,'Paraclinicos '!Q542&lt;65,0)</f>
        <v>1</v>
      </c>
      <c r="J543" cm="1">
        <f t="array" ref="J543">_xlfn.IFS('Paraclinicos '!I542="","",'Paraclinicos '!I542&gt;7,1,'Paraclinicos '!I542&lt;=7,0)</f>
        <v>1</v>
      </c>
      <c r="K543" cm="1">
        <f t="array" ref="K543">_xlfn.IFS('Paraclinicos '!W542="","",'Paraclinicos '!W542&lt;=8,1,'Paraclinicos '!W542&gt;8,0)</f>
        <v>0</v>
      </c>
      <c r="L543" cm="1">
        <f t="array" ref="L543">_xlfn.IFS('Paraclinicos '!S542="","",'Paraclinicos '!S542&gt;=30,1,'Paraclinicos '!S542&lt;30,0)</f>
        <v>0</v>
      </c>
      <c r="M543" cm="1">
        <f t="array" ref="M543">_xlfn.IFS(OR('Paraclinicos '!T542="",'Paraclinicos '!U542=""),"",OR('Paraclinicos '!T542&lt;=90,'Paraclinicos '!U542&lt;=60),1,OR('Paraclinicos '!T542&gt;90,'Paraclinicos '!U542&gt;60),0)</f>
        <v>0</v>
      </c>
      <c r="N543" s="45">
        <f t="shared" si="26"/>
        <v>2</v>
      </c>
      <c r="O543" cm="1">
        <f t="array" ref="O543">_xlfn.IFS(OR('Paraclinicos '!M542="",'Paraclinicos '!N542="",'Paraclinicos '!N542=0),"",'Paraclinicos '!M542/'Paraclinicos '!N542&lt;100,4,'Paraclinicos '!M542/'Paraclinicos '!N542&lt;200,3,'Paraclinicos '!M542/'Paraclinicos '!N542&lt;300,2,'Paraclinicos '!M542/'Paraclinicos '!N542&lt;400,1,'Paraclinicos '!M542/'Paraclinicos '!N542&gt;=400,0)</f>
        <v>2</v>
      </c>
      <c r="P543" cm="1">
        <f t="array" ref="P543">_xlfn.IFS('Paraclinicos '!C542="","",'Paraclinicos '!C542&lt;20,4,'Paraclinicos '!C542&lt;50,3,'Paraclinicos '!C542&lt;100,2,'Paraclinicos '!C542&lt;150,1,'Paraclinicos '!C542&gt;150,0)</f>
        <v>0</v>
      </c>
      <c r="Q543" cm="1">
        <f t="array" ref="Q543">_xlfn.IFS('Paraclinicos '!O542="","",'Paraclinicos '!O542&lt;1.2,0,'Paraclinicos '!O542&lt;2,1,'Paraclinicos '!O542&lt;3.5,2,'Paraclinicos '!O542&lt;5,3,'Paraclinicos '!O542&gt;5,4)</f>
        <v>0</v>
      </c>
      <c r="R543" t="str" cm="1">
        <f t="array" ref="R543">_xlfn.IFS('Paraclinicos '!J542="","",'Paraclinicos '!J542&lt;1.2,0,'Paraclinicos '!J542&lt;2,1,'Paraclinicos '!J542&lt;6,2,'Paraclinicos '!J542&lt;12,3,'Paraclinicos '!J542&gt;=12,4)</f>
        <v/>
      </c>
      <c r="S543" cm="1">
        <f t="array" ref="S543">_xlfn.IFS('Paraclinicos '!Y542="","",'Paraclinicos '!Y542&lt;70,1,'Paraclinicos '!Y542&gt;=70,0)</f>
        <v>0</v>
      </c>
      <c r="T543" cm="1">
        <f t="array" ref="T543">_xlfn.IFS('Paraclinicos '!W542="","",'Paraclinicos '!W542&lt;6,4,'Paraclinicos '!W542&lt;10,3,'Paraclinicos '!W542&lt;13,2,'Paraclinicos '!W542&lt;15,1,'Paraclinicos '!W542=15,0)</f>
        <v>0</v>
      </c>
      <c r="U543" s="54">
        <f t="shared" si="24"/>
        <v>2</v>
      </c>
      <c r="V543" cm="1">
        <f t="array" ref="V543">_xlfn.IFS('Paraclinicos '!S542="","",OR('Paraclinicos '!S542&lt;=8,'Paraclinicos '!S542&gt;=25),3,'Paraclinicos '!S542&lt;12,1,'Paraclinicos '!S542&lt;21,0,'Paraclinicos '!S542&lt;25,2)</f>
        <v>0</v>
      </c>
      <c r="W543" t="str">
        <f>IFERROR(IF(INDEX('BD Demog para scores enalazar'!Y$2:'BD Demog para scores enalazar'!Y$3000,MATCH(Formulas!A543,'BD Demog para scores enalazar'!A$2:'BD Demog para scores enalazar'!A$3000,0))=1,"SI","NO"),"")</f>
        <v/>
      </c>
      <c r="X543" s="9" t="str">
        <f>IFERROR(IF(INDEX('BD Demog para scores enalazar'!AJ$2:'BD Demog para scores enalazar'!AJ$3000,MATCH(Formulas!A543,'BD Demog para scores enalazar'!A$2:'BD Demog para scores enalazar'!A$3000,0))=1,"SI","NO"),"")</f>
        <v/>
      </c>
      <c r="Y543" t="str" cm="1">
        <f t="array" ref="Y543">IF(AND(W543="NO",X543="NO"),_xlfn.IFS('Paraclinicos '!K542&lt;=91,3,'Paraclinicos '!K542&lt;94,2,'Paraclinicos '!K542&lt;96,1,'Paraclinicos '!K542&gt;=96,0),"")</f>
        <v/>
      </c>
      <c r="Z543" t="str" cm="1">
        <f t="array" ref="Z543">IF(OR(W543="SI",X543="SI"),_xlfn.IFS(OR(AND('Paraclinicos '!K542&lt;=83),AND('Paraclinicos '!K542&gt;=97,AA543=2)),3,OR(AND('Paraclinicos '!K542&lt;=86),AND('Paraclinicos '!K542&gt;=94,AA543=2)),2,OR(AND('Paraclinicos '!K542&lt;=88),AND('Paraclinicos '!K542&gt;=92,AA543=2)),1,OR(AND('Paraclinicos '!K542&gt;=88,'Paraclinicos '!K542&lt;=92),AND('Paraclinicos '!K542&gt;=93,AA543=0)),0),"")</f>
        <v/>
      </c>
      <c r="AA543" cm="1">
        <f t="array" ref="AA543">_xlfn.IFS('Paraclinicos '!E542="","",'Paraclinicos '!E542="Oxigeno",2,'Paraclinicos '!E542="Aire",0)</f>
        <v>2</v>
      </c>
    </row>
    <row r="544" spans="1:27" x14ac:dyDescent="0.25">
      <c r="A544">
        <f>'Paraclinicos '!A543</f>
        <v>126</v>
      </c>
      <c r="B544" s="3">
        <f>'Paraclinicos '!R543</f>
        <v>44311</v>
      </c>
      <c r="C544" cm="1">
        <f t="array" ref="C544">_xlfn.IFS('Paraclinicos '!Q543="","",'Paraclinicos '!Q543&gt;60,3,'Paraclinicos '!Q543&lt;=60,1)</f>
        <v>3</v>
      </c>
      <c r="D544" t="str">
        <f>IFERROR(IF(INDEX('BD Demog para scores enalazar'!BC$2:BC$3000,MATCH(Formulas!A544,'BD Demog para scores enalazar'!A$2:A$3000,0))=0,"SI","NO"),"")</f>
        <v/>
      </c>
      <c r="E544" t="str" cm="1">
        <f t="array" ref="E544">_xlfn.IFS(D544="","",D544="SI",4,D544="NO",1)</f>
        <v/>
      </c>
      <c r="F544" cm="1">
        <f t="array" ref="F544">_xlfn.IFS('Paraclinicos '!B543="","",'Paraclinicos '!B543&gt;1,1,'Paraclinicos '!B543&lt;=1,3)</f>
        <v>1</v>
      </c>
      <c r="G544" cm="1">
        <f t="array" ref="G544">_xlfn.IFS('Paraclinicos '!D543="","",AND('Paraclinicos '!D543&gt;=250,'Paraclinicos '!D543&lt;=500),2,'Paraclinicos '!D543&gt;500,3,'Paraclinicos '!D543&lt;250,1)</f>
        <v>3</v>
      </c>
      <c r="H544" s="50">
        <f t="shared" si="25"/>
        <v>7</v>
      </c>
      <c r="I544" cm="1">
        <f t="array" ref="I544">_xlfn.IFS('Paraclinicos '!Q543="","",'Paraclinicos '!Q543&gt;=65,1,'Paraclinicos '!Q543&lt;65,0)</f>
        <v>1</v>
      </c>
      <c r="J544" cm="1">
        <f t="array" ref="J544">_xlfn.IFS('Paraclinicos '!I543="","",'Paraclinicos '!I543&gt;7,1,'Paraclinicos '!I543&lt;=7,0)</f>
        <v>1</v>
      </c>
      <c r="K544" cm="1">
        <f t="array" ref="K544">_xlfn.IFS('Paraclinicos '!W543="","",'Paraclinicos '!W543&lt;=8,1,'Paraclinicos '!W543&gt;8,0)</f>
        <v>0</v>
      </c>
      <c r="L544" cm="1">
        <f t="array" ref="L544">_xlfn.IFS('Paraclinicos '!S543="","",'Paraclinicos '!S543&gt;=30,1,'Paraclinicos '!S543&lt;30,0)</f>
        <v>0</v>
      </c>
      <c r="M544" cm="1">
        <f t="array" ref="M544">_xlfn.IFS(OR('Paraclinicos '!T543="",'Paraclinicos '!U543=""),"",OR('Paraclinicos '!T543&lt;=90,'Paraclinicos '!U543&lt;=60),1,OR('Paraclinicos '!T543&gt;90,'Paraclinicos '!U543&gt;60),0)</f>
        <v>0</v>
      </c>
      <c r="N544" s="45">
        <f t="shared" si="26"/>
        <v>2</v>
      </c>
      <c r="O544" cm="1">
        <f t="array" ref="O544">_xlfn.IFS(OR('Paraclinicos '!M543="",'Paraclinicos '!N543="",'Paraclinicos '!N543=0),"",'Paraclinicos '!M543/'Paraclinicos '!N543&lt;100,4,'Paraclinicos '!M543/'Paraclinicos '!N543&lt;200,3,'Paraclinicos '!M543/'Paraclinicos '!N543&lt;300,2,'Paraclinicos '!M543/'Paraclinicos '!N543&lt;400,1,'Paraclinicos '!M543/'Paraclinicos '!N543&gt;=400,0)</f>
        <v>2</v>
      </c>
      <c r="P544" cm="1">
        <f t="array" ref="P544">_xlfn.IFS('Paraclinicos '!C543="","",'Paraclinicos '!C543&lt;20,4,'Paraclinicos '!C543&lt;50,3,'Paraclinicos '!C543&lt;100,2,'Paraclinicos '!C543&lt;150,1,'Paraclinicos '!C543&gt;150,0)</f>
        <v>0</v>
      </c>
      <c r="Q544" cm="1">
        <f t="array" ref="Q544">_xlfn.IFS('Paraclinicos '!O543="","",'Paraclinicos '!O543&lt;1.2,0,'Paraclinicos '!O543&lt;2,1,'Paraclinicos '!O543&lt;3.5,2,'Paraclinicos '!O543&lt;5,3,'Paraclinicos '!O543&gt;5,4)</f>
        <v>0</v>
      </c>
      <c r="R544" t="str" cm="1">
        <f t="array" ref="R544">_xlfn.IFS('Paraclinicos '!J543="","",'Paraclinicos '!J543&lt;1.2,0,'Paraclinicos '!J543&lt;2,1,'Paraclinicos '!J543&lt;6,2,'Paraclinicos '!J543&lt;12,3,'Paraclinicos '!J543&gt;=12,4)</f>
        <v/>
      </c>
      <c r="S544" cm="1">
        <f t="array" ref="S544">_xlfn.IFS('Paraclinicos '!Y543="","",'Paraclinicos '!Y543&lt;70,1,'Paraclinicos '!Y543&gt;=70,0)</f>
        <v>0</v>
      </c>
      <c r="T544" cm="1">
        <f t="array" ref="T544">_xlfn.IFS('Paraclinicos '!W543="","",'Paraclinicos '!W543&lt;6,4,'Paraclinicos '!W543&lt;10,3,'Paraclinicos '!W543&lt;13,2,'Paraclinicos '!W543&lt;15,1,'Paraclinicos '!W543=15,0)</f>
        <v>0</v>
      </c>
      <c r="U544" s="54">
        <f t="shared" si="24"/>
        <v>2</v>
      </c>
      <c r="V544" cm="1">
        <f t="array" ref="V544">_xlfn.IFS('Paraclinicos '!S543="","",OR('Paraclinicos '!S543&lt;=8,'Paraclinicos '!S543&gt;=25),3,'Paraclinicos '!S543&lt;12,1,'Paraclinicos '!S543&lt;21,0,'Paraclinicos '!S543&lt;25,2)</f>
        <v>0</v>
      </c>
      <c r="W544" t="str">
        <f>IFERROR(IF(INDEX('BD Demog para scores enalazar'!Y$2:'BD Demog para scores enalazar'!Y$3000,MATCH(Formulas!A544,'BD Demog para scores enalazar'!A$2:'BD Demog para scores enalazar'!A$3000,0))=1,"SI","NO"),"")</f>
        <v/>
      </c>
      <c r="X544" s="9" t="str">
        <f>IFERROR(IF(INDEX('BD Demog para scores enalazar'!AJ$2:'BD Demog para scores enalazar'!AJ$3000,MATCH(Formulas!A544,'BD Demog para scores enalazar'!A$2:'BD Demog para scores enalazar'!A$3000,0))=1,"SI","NO"),"")</f>
        <v/>
      </c>
      <c r="Y544" t="str" cm="1">
        <f t="array" ref="Y544">IF(AND(W544="NO",X544="NO"),_xlfn.IFS('Paraclinicos '!K543&lt;=91,3,'Paraclinicos '!K543&lt;94,2,'Paraclinicos '!K543&lt;96,1,'Paraclinicos '!K543&gt;=96,0),"")</f>
        <v/>
      </c>
      <c r="Z544" t="str" cm="1">
        <f t="array" ref="Z544">IF(OR(W544="SI",X544="SI"),_xlfn.IFS(OR(AND('Paraclinicos '!K543&lt;=83),AND('Paraclinicos '!K543&gt;=97,AA544=2)),3,OR(AND('Paraclinicos '!K543&lt;=86),AND('Paraclinicos '!K543&gt;=94,AA544=2)),2,OR(AND('Paraclinicos '!K543&lt;=88),AND('Paraclinicos '!K543&gt;=92,AA544=2)),1,OR(AND('Paraclinicos '!K543&gt;=88,'Paraclinicos '!K543&lt;=92),AND('Paraclinicos '!K543&gt;=93,AA544=0)),0),"")</f>
        <v/>
      </c>
      <c r="AA544" cm="1">
        <f t="array" ref="AA544">_xlfn.IFS('Paraclinicos '!E543="","",'Paraclinicos '!E543="Oxigeno",2,'Paraclinicos '!E543="Aire",0)</f>
        <v>2</v>
      </c>
    </row>
    <row r="545" spans="1:27" x14ac:dyDescent="0.25">
      <c r="A545">
        <f>'Paraclinicos '!A544</f>
        <v>126</v>
      </c>
      <c r="B545" s="3">
        <f>'Paraclinicos '!R544</f>
        <v>44312</v>
      </c>
      <c r="C545" cm="1">
        <f t="array" ref="C545">_xlfn.IFS('Paraclinicos '!Q544="","",'Paraclinicos '!Q544&gt;60,3,'Paraclinicos '!Q544&lt;=60,1)</f>
        <v>3</v>
      </c>
      <c r="D545" t="str">
        <f>IFERROR(IF(INDEX('BD Demog para scores enalazar'!BC$2:BC$3000,MATCH(Formulas!A545,'BD Demog para scores enalazar'!A$2:A$3000,0))=0,"SI","NO"),"")</f>
        <v/>
      </c>
      <c r="E545" t="str" cm="1">
        <f t="array" ref="E545">_xlfn.IFS(D545="","",D545="SI",4,D545="NO",1)</f>
        <v/>
      </c>
      <c r="F545" cm="1">
        <f t="array" ref="F545">_xlfn.IFS('Paraclinicos '!B544="","",'Paraclinicos '!B544&gt;1,1,'Paraclinicos '!B544&lt;=1,3)</f>
        <v>1</v>
      </c>
      <c r="G545" cm="1">
        <f t="array" ref="G545">_xlfn.IFS('Paraclinicos '!D544="","",AND('Paraclinicos '!D544&gt;=250,'Paraclinicos '!D544&lt;=500),2,'Paraclinicos '!D544&gt;500,3,'Paraclinicos '!D544&lt;250,1)</f>
        <v>2</v>
      </c>
      <c r="H545" s="50">
        <f t="shared" si="25"/>
        <v>6</v>
      </c>
      <c r="I545" cm="1">
        <f t="array" ref="I545">_xlfn.IFS('Paraclinicos '!Q544="","",'Paraclinicos '!Q544&gt;=65,1,'Paraclinicos '!Q544&lt;65,0)</f>
        <v>1</v>
      </c>
      <c r="J545" cm="1">
        <f t="array" ref="J545">_xlfn.IFS('Paraclinicos '!I544="","",'Paraclinicos '!I544&gt;7,1,'Paraclinicos '!I544&lt;=7,0)</f>
        <v>1</v>
      </c>
      <c r="K545" cm="1">
        <f t="array" ref="K545">_xlfn.IFS('Paraclinicos '!W544="","",'Paraclinicos '!W544&lt;=8,1,'Paraclinicos '!W544&gt;8,0)</f>
        <v>0</v>
      </c>
      <c r="L545" cm="1">
        <f t="array" ref="L545">_xlfn.IFS('Paraclinicos '!S544="","",'Paraclinicos '!S544&gt;=30,1,'Paraclinicos '!S544&lt;30,0)</f>
        <v>0</v>
      </c>
      <c r="M545" cm="1">
        <f t="array" ref="M545">_xlfn.IFS(OR('Paraclinicos '!T544="",'Paraclinicos '!U544=""),"",OR('Paraclinicos '!T544&lt;=90,'Paraclinicos '!U544&lt;=60),1,OR('Paraclinicos '!T544&gt;90,'Paraclinicos '!U544&gt;60),0)</f>
        <v>1</v>
      </c>
      <c r="N545" s="45">
        <f t="shared" si="26"/>
        <v>3</v>
      </c>
      <c r="O545" cm="1">
        <f t="array" ref="O545">_xlfn.IFS(OR('Paraclinicos '!M544="",'Paraclinicos '!N544="",'Paraclinicos '!N544=0),"",'Paraclinicos '!M544/'Paraclinicos '!N544&lt;100,4,'Paraclinicos '!M544/'Paraclinicos '!N544&lt;200,3,'Paraclinicos '!M544/'Paraclinicos '!N544&lt;300,2,'Paraclinicos '!M544/'Paraclinicos '!N544&lt;400,1,'Paraclinicos '!M544/'Paraclinicos '!N544&gt;=400,0)</f>
        <v>2</v>
      </c>
      <c r="P545" cm="1">
        <f t="array" ref="P545">_xlfn.IFS('Paraclinicos '!C544="","",'Paraclinicos '!C544&lt;20,4,'Paraclinicos '!C544&lt;50,3,'Paraclinicos '!C544&lt;100,2,'Paraclinicos '!C544&lt;150,1,'Paraclinicos '!C544&gt;150,0)</f>
        <v>0</v>
      </c>
      <c r="Q545" cm="1">
        <f t="array" ref="Q545">_xlfn.IFS('Paraclinicos '!O544="","",'Paraclinicos '!O544&lt;1.2,0,'Paraclinicos '!O544&lt;2,1,'Paraclinicos '!O544&lt;3.5,2,'Paraclinicos '!O544&lt;5,3,'Paraclinicos '!O544&gt;5,4)</f>
        <v>0</v>
      </c>
      <c r="R545" t="str" cm="1">
        <f t="array" ref="R545">_xlfn.IFS('Paraclinicos '!J544="","",'Paraclinicos '!J544&lt;1.2,0,'Paraclinicos '!J544&lt;2,1,'Paraclinicos '!J544&lt;6,2,'Paraclinicos '!J544&lt;12,3,'Paraclinicos '!J544&gt;=12,4)</f>
        <v/>
      </c>
      <c r="S545" cm="1">
        <f t="array" ref="S545">_xlfn.IFS('Paraclinicos '!Y544="","",'Paraclinicos '!Y544&lt;70,1,'Paraclinicos '!Y544&gt;=70,0)</f>
        <v>1</v>
      </c>
      <c r="T545" cm="1">
        <f t="array" ref="T545">_xlfn.IFS('Paraclinicos '!W544="","",'Paraclinicos '!W544&lt;6,4,'Paraclinicos '!W544&lt;10,3,'Paraclinicos '!W544&lt;13,2,'Paraclinicos '!W544&lt;15,1,'Paraclinicos '!W544=15,0)</f>
        <v>0</v>
      </c>
      <c r="U545" s="54">
        <f t="shared" si="24"/>
        <v>3</v>
      </c>
      <c r="V545" cm="1">
        <f t="array" ref="V545">_xlfn.IFS('Paraclinicos '!S544="","",OR('Paraclinicos '!S544&lt;=8,'Paraclinicos '!S544&gt;=25),3,'Paraclinicos '!S544&lt;12,1,'Paraclinicos '!S544&lt;21,0,'Paraclinicos '!S544&lt;25,2)</f>
        <v>2</v>
      </c>
      <c r="W545" t="str">
        <f>IFERROR(IF(INDEX('BD Demog para scores enalazar'!Y$2:'BD Demog para scores enalazar'!Y$3000,MATCH(Formulas!A545,'BD Demog para scores enalazar'!A$2:'BD Demog para scores enalazar'!A$3000,0))=1,"SI","NO"),"")</f>
        <v/>
      </c>
      <c r="X545" s="9" t="str">
        <f>IFERROR(IF(INDEX('BD Demog para scores enalazar'!AJ$2:'BD Demog para scores enalazar'!AJ$3000,MATCH(Formulas!A545,'BD Demog para scores enalazar'!A$2:'BD Demog para scores enalazar'!A$3000,0))=1,"SI","NO"),"")</f>
        <v/>
      </c>
      <c r="Y545" t="str" cm="1">
        <f t="array" ref="Y545">IF(AND(W545="NO",X545="NO"),_xlfn.IFS('Paraclinicos '!K544&lt;=91,3,'Paraclinicos '!K544&lt;94,2,'Paraclinicos '!K544&lt;96,1,'Paraclinicos '!K544&gt;=96,0),"")</f>
        <v/>
      </c>
      <c r="Z545" t="str" cm="1">
        <f t="array" ref="Z545">IF(OR(W545="SI",X545="SI"),_xlfn.IFS(OR(AND('Paraclinicos '!K544&lt;=83),AND('Paraclinicos '!K544&gt;=97,AA545=2)),3,OR(AND('Paraclinicos '!K544&lt;=86),AND('Paraclinicos '!K544&gt;=94,AA545=2)),2,OR(AND('Paraclinicos '!K544&lt;=88),AND('Paraclinicos '!K544&gt;=92,AA545=2)),1,OR(AND('Paraclinicos '!K544&gt;=88,'Paraclinicos '!K544&lt;=92),AND('Paraclinicos '!K544&gt;=93,AA545=0)),0),"")</f>
        <v/>
      </c>
      <c r="AA545" cm="1">
        <f t="array" ref="AA545">_xlfn.IFS('Paraclinicos '!E544="","",'Paraclinicos '!E544="Oxigeno",2,'Paraclinicos '!E544="Aire",0)</f>
        <v>2</v>
      </c>
    </row>
    <row r="546" spans="1:27" x14ac:dyDescent="0.25">
      <c r="A546">
        <f>'Paraclinicos '!A545</f>
        <v>127</v>
      </c>
      <c r="B546" s="3">
        <f>'Paraclinicos '!R545</f>
        <v>44305</v>
      </c>
      <c r="C546" cm="1">
        <f t="array" ref="C546">_xlfn.IFS('Paraclinicos '!Q545="","",'Paraclinicos '!Q545&gt;60,3,'Paraclinicos '!Q545&lt;=60,1)</f>
        <v>3</v>
      </c>
      <c r="D546" t="str">
        <f>IFERROR(IF(INDEX('BD Demog para scores enalazar'!BC$2:BC$3000,MATCH(Formulas!A546,'BD Demog para scores enalazar'!A$2:A$3000,0))=0,"SI","NO"),"")</f>
        <v/>
      </c>
      <c r="E546" t="str" cm="1">
        <f t="array" ref="E546">_xlfn.IFS(D546="","",D546="SI",4,D546="NO",1)</f>
        <v/>
      </c>
      <c r="F546" cm="1">
        <f t="array" ref="F546">_xlfn.IFS('Paraclinicos '!B545="","",'Paraclinicos '!B545&gt;1,1,'Paraclinicos '!B545&lt;=1,3)</f>
        <v>3</v>
      </c>
      <c r="G546" cm="1">
        <f t="array" ref="G546">_xlfn.IFS('Paraclinicos '!D545="","",AND('Paraclinicos '!D545&gt;=250,'Paraclinicos '!D545&lt;=500),2,'Paraclinicos '!D545&gt;500,3,'Paraclinicos '!D545&lt;250,1)</f>
        <v>1</v>
      </c>
      <c r="H546" s="50">
        <f t="shared" si="25"/>
        <v>7</v>
      </c>
      <c r="I546" cm="1">
        <f t="array" ref="I546">_xlfn.IFS('Paraclinicos '!Q545="","",'Paraclinicos '!Q545&gt;=65,1,'Paraclinicos '!Q545&lt;65,0)</f>
        <v>1</v>
      </c>
      <c r="J546" cm="1">
        <f t="array" ref="J546">_xlfn.IFS('Paraclinicos '!I545="","",'Paraclinicos '!I545&gt;7,1,'Paraclinicos '!I545&lt;=7,0)</f>
        <v>1</v>
      </c>
      <c r="K546" cm="1">
        <f t="array" ref="K546">_xlfn.IFS('Paraclinicos '!W545="","",'Paraclinicos '!W545&lt;=8,1,'Paraclinicos '!W545&gt;8,0)</f>
        <v>0</v>
      </c>
      <c r="L546" cm="1">
        <f t="array" ref="L546">_xlfn.IFS('Paraclinicos '!S545="","",'Paraclinicos '!S545&gt;=30,1,'Paraclinicos '!S545&lt;30,0)</f>
        <v>0</v>
      </c>
      <c r="M546" cm="1">
        <f t="array" ref="M546">_xlfn.IFS(OR('Paraclinicos '!T545="",'Paraclinicos '!U545=""),"",OR('Paraclinicos '!T545&lt;=90,'Paraclinicos '!U545&lt;=60),1,OR('Paraclinicos '!T545&gt;90,'Paraclinicos '!U545&gt;60),0)</f>
        <v>0</v>
      </c>
      <c r="N546" s="45">
        <f t="shared" si="26"/>
        <v>3</v>
      </c>
      <c r="O546" cm="1">
        <f t="array" ref="O546">_xlfn.IFS(OR('Paraclinicos '!M545="",'Paraclinicos '!N545="",'Paraclinicos '!N545=0),"",'Paraclinicos '!M545/'Paraclinicos '!N545&lt;100,4,'Paraclinicos '!M545/'Paraclinicos '!N545&lt;200,3,'Paraclinicos '!M545/'Paraclinicos '!N545&lt;300,2,'Paraclinicos '!M545/'Paraclinicos '!N545&lt;400,1,'Paraclinicos '!M545/'Paraclinicos '!N545&gt;=400,0)</f>
        <v>2</v>
      </c>
      <c r="P546" cm="1">
        <f t="array" ref="P546">_xlfn.IFS('Paraclinicos '!C545="","",'Paraclinicos '!C545&lt;20,4,'Paraclinicos '!C545&lt;50,3,'Paraclinicos '!C545&lt;100,2,'Paraclinicos '!C545&lt;150,1,'Paraclinicos '!C545&gt;150,0)</f>
        <v>0</v>
      </c>
      <c r="Q546" cm="1">
        <f t="array" ref="Q546">_xlfn.IFS('Paraclinicos '!O545="","",'Paraclinicos '!O545&lt;1.2,0,'Paraclinicos '!O545&lt;2,1,'Paraclinicos '!O545&lt;3.5,2,'Paraclinicos '!O545&lt;5,3,'Paraclinicos '!O545&gt;5,4)</f>
        <v>0</v>
      </c>
      <c r="R546" cm="1">
        <f t="array" ref="R546">_xlfn.IFS('Paraclinicos '!J545="","",'Paraclinicos '!J545&lt;1.2,0,'Paraclinicos '!J545&lt;2,1,'Paraclinicos '!J545&lt;6,2,'Paraclinicos '!J545&lt;12,3,'Paraclinicos '!J545&gt;=12,4)</f>
        <v>1</v>
      </c>
      <c r="S546" cm="1">
        <f t="array" ref="S546">_xlfn.IFS('Paraclinicos '!Y545="","",'Paraclinicos '!Y545&lt;70,1,'Paraclinicos '!Y545&gt;=70,0)</f>
        <v>0</v>
      </c>
      <c r="T546" cm="1">
        <f t="array" ref="T546">_xlfn.IFS('Paraclinicos '!W545="","",'Paraclinicos '!W545&lt;6,4,'Paraclinicos '!W545&lt;10,3,'Paraclinicos '!W545&lt;13,2,'Paraclinicos '!W545&lt;15,1,'Paraclinicos '!W545=15,0)</f>
        <v>0</v>
      </c>
      <c r="U546" s="54">
        <f t="shared" si="24"/>
        <v>3</v>
      </c>
      <c r="V546" cm="1">
        <f t="array" ref="V546">_xlfn.IFS('Paraclinicos '!S545="","",OR('Paraclinicos '!S545&lt;=8,'Paraclinicos '!S545&gt;=25),3,'Paraclinicos '!S545&lt;12,1,'Paraclinicos '!S545&lt;21,0,'Paraclinicos '!S545&lt;25,2)</f>
        <v>2</v>
      </c>
      <c r="W546" t="str">
        <f>IFERROR(IF(INDEX('BD Demog para scores enalazar'!Y$2:'BD Demog para scores enalazar'!Y$3000,MATCH(Formulas!A546,'BD Demog para scores enalazar'!A$2:'BD Demog para scores enalazar'!A$3000,0))=1,"SI","NO"),"")</f>
        <v/>
      </c>
      <c r="X546" s="9" t="str">
        <f>IFERROR(IF(INDEX('BD Demog para scores enalazar'!AJ$2:'BD Demog para scores enalazar'!AJ$3000,MATCH(Formulas!A546,'BD Demog para scores enalazar'!A$2:'BD Demog para scores enalazar'!A$3000,0))=1,"SI","NO"),"")</f>
        <v/>
      </c>
      <c r="Y546" t="str" cm="1">
        <f t="array" ref="Y546">IF(AND(W546="NO",X546="NO"),_xlfn.IFS('Paraclinicos '!K545&lt;=91,3,'Paraclinicos '!K545&lt;94,2,'Paraclinicos '!K545&lt;96,1,'Paraclinicos '!K545&gt;=96,0),"")</f>
        <v/>
      </c>
      <c r="Z546" t="str" cm="1">
        <f t="array" ref="Z546">IF(OR(W546="SI",X546="SI"),_xlfn.IFS(OR(AND('Paraclinicos '!K545&lt;=83),AND('Paraclinicos '!K545&gt;=97,AA546=2)),3,OR(AND('Paraclinicos '!K545&lt;=86),AND('Paraclinicos '!K545&gt;=94,AA546=2)),2,OR(AND('Paraclinicos '!K545&lt;=88),AND('Paraclinicos '!K545&gt;=92,AA546=2)),1,OR(AND('Paraclinicos '!K545&gt;=88,'Paraclinicos '!K545&lt;=92),AND('Paraclinicos '!K545&gt;=93,AA546=0)),0),"")</f>
        <v/>
      </c>
      <c r="AA546" cm="1">
        <f t="array" ref="AA546">_xlfn.IFS('Paraclinicos '!E545="","",'Paraclinicos '!E545="Oxigeno",2,'Paraclinicos '!E545="Aire",0)</f>
        <v>2</v>
      </c>
    </row>
    <row r="547" spans="1:27" x14ac:dyDescent="0.25">
      <c r="A547">
        <f>'Paraclinicos '!A546</f>
        <v>127</v>
      </c>
      <c r="B547" s="3">
        <f>'Paraclinicos '!R546</f>
        <v>44307</v>
      </c>
      <c r="C547" cm="1">
        <f t="array" ref="C547">_xlfn.IFS('Paraclinicos '!Q546="","",'Paraclinicos '!Q546&gt;60,3,'Paraclinicos '!Q546&lt;=60,1)</f>
        <v>3</v>
      </c>
      <c r="D547" t="str">
        <f>IFERROR(IF(INDEX('BD Demog para scores enalazar'!BC$2:BC$3000,MATCH(Formulas!A547,'BD Demog para scores enalazar'!A$2:A$3000,0))=0,"SI","NO"),"")</f>
        <v/>
      </c>
      <c r="E547" t="str" cm="1">
        <f t="array" ref="E547">_xlfn.IFS(D547="","",D547="SI",4,D547="NO",1)</f>
        <v/>
      </c>
      <c r="F547" cm="1">
        <f t="array" ref="F547">_xlfn.IFS('Paraclinicos '!B546="","",'Paraclinicos '!B546&gt;1,1,'Paraclinicos '!B546&lt;=1,3)</f>
        <v>3</v>
      </c>
      <c r="G547" cm="1">
        <f t="array" ref="G547">_xlfn.IFS('Paraclinicos '!D546="","",AND('Paraclinicos '!D546&gt;=250,'Paraclinicos '!D546&lt;=500),2,'Paraclinicos '!D546&gt;500,3,'Paraclinicos '!D546&lt;250,1)</f>
        <v>3</v>
      </c>
      <c r="H547" s="50">
        <f t="shared" si="25"/>
        <v>9</v>
      </c>
      <c r="I547" cm="1">
        <f t="array" ref="I547">_xlfn.IFS('Paraclinicos '!Q546="","",'Paraclinicos '!Q546&gt;=65,1,'Paraclinicos '!Q546&lt;65,0)</f>
        <v>1</v>
      </c>
      <c r="J547" cm="1">
        <f t="array" ref="J547">_xlfn.IFS('Paraclinicos '!I546="","",'Paraclinicos '!I546&gt;7,1,'Paraclinicos '!I546&lt;=7,0)</f>
        <v>1</v>
      </c>
      <c r="K547" cm="1">
        <f t="array" ref="K547">_xlfn.IFS('Paraclinicos '!W546="","",'Paraclinicos '!W546&lt;=8,1,'Paraclinicos '!W546&gt;8,0)</f>
        <v>0</v>
      </c>
      <c r="L547" cm="1">
        <f t="array" ref="L547">_xlfn.IFS('Paraclinicos '!S546="","",'Paraclinicos '!S546&gt;=30,1,'Paraclinicos '!S546&lt;30,0)</f>
        <v>0</v>
      </c>
      <c r="M547" cm="1">
        <f t="array" ref="M547">_xlfn.IFS(OR('Paraclinicos '!T546="",'Paraclinicos '!U546=""),"",OR('Paraclinicos '!T546&lt;=90,'Paraclinicos '!U546&lt;=60),1,OR('Paraclinicos '!T546&gt;90,'Paraclinicos '!U546&gt;60),0)</f>
        <v>0</v>
      </c>
      <c r="N547" s="45">
        <f t="shared" si="26"/>
        <v>2</v>
      </c>
      <c r="O547" cm="1">
        <f t="array" ref="O547">_xlfn.IFS(OR('Paraclinicos '!M546="",'Paraclinicos '!N546="",'Paraclinicos '!N546=0),"",'Paraclinicos '!M546/'Paraclinicos '!N546&lt;100,4,'Paraclinicos '!M546/'Paraclinicos '!N546&lt;200,3,'Paraclinicos '!M546/'Paraclinicos '!N546&lt;300,2,'Paraclinicos '!M546/'Paraclinicos '!N546&lt;400,1,'Paraclinicos '!M546/'Paraclinicos '!N546&gt;=400,0)</f>
        <v>3</v>
      </c>
      <c r="P547" cm="1">
        <f t="array" ref="P547">_xlfn.IFS('Paraclinicos '!C546="","",'Paraclinicos '!C546&lt;20,4,'Paraclinicos '!C546&lt;50,3,'Paraclinicos '!C546&lt;100,2,'Paraclinicos '!C546&lt;150,1,'Paraclinicos '!C546&gt;150,0)</f>
        <v>0</v>
      </c>
      <c r="Q547" cm="1">
        <f t="array" ref="Q547">_xlfn.IFS('Paraclinicos '!O546="","",'Paraclinicos '!O546&lt;1.2,0,'Paraclinicos '!O546&lt;2,1,'Paraclinicos '!O546&lt;3.5,2,'Paraclinicos '!O546&lt;5,3,'Paraclinicos '!O546&gt;5,4)</f>
        <v>0</v>
      </c>
      <c r="R547" t="str" cm="1">
        <f t="array" ref="R547">_xlfn.IFS('Paraclinicos '!J546="","",'Paraclinicos '!J546&lt;1.2,0,'Paraclinicos '!J546&lt;2,1,'Paraclinicos '!J546&lt;6,2,'Paraclinicos '!J546&lt;12,3,'Paraclinicos '!J546&gt;=12,4)</f>
        <v/>
      </c>
      <c r="S547" cm="1">
        <f t="array" ref="S547">_xlfn.IFS('Paraclinicos '!Y546="","",'Paraclinicos '!Y546&lt;70,1,'Paraclinicos '!Y546&gt;=70,0)</f>
        <v>0</v>
      </c>
      <c r="T547" cm="1">
        <f t="array" ref="T547">_xlfn.IFS('Paraclinicos '!W546="","",'Paraclinicos '!W546&lt;6,4,'Paraclinicos '!W546&lt;10,3,'Paraclinicos '!W546&lt;13,2,'Paraclinicos '!W546&lt;15,1,'Paraclinicos '!W546=15,0)</f>
        <v>0</v>
      </c>
      <c r="U547" s="54">
        <f t="shared" si="24"/>
        <v>3</v>
      </c>
      <c r="V547" cm="1">
        <f t="array" ref="V547">_xlfn.IFS('Paraclinicos '!S546="","",OR('Paraclinicos '!S546&lt;=8,'Paraclinicos '!S546&gt;=25),3,'Paraclinicos '!S546&lt;12,1,'Paraclinicos '!S546&lt;21,0,'Paraclinicos '!S546&lt;25,2)</f>
        <v>0</v>
      </c>
      <c r="W547" t="str">
        <f>IFERROR(IF(INDEX('BD Demog para scores enalazar'!Y$2:'BD Demog para scores enalazar'!Y$3000,MATCH(Formulas!A547,'BD Demog para scores enalazar'!A$2:'BD Demog para scores enalazar'!A$3000,0))=1,"SI","NO"),"")</f>
        <v/>
      </c>
      <c r="X547" s="9" t="str">
        <f>IFERROR(IF(INDEX('BD Demog para scores enalazar'!AJ$2:'BD Demog para scores enalazar'!AJ$3000,MATCH(Formulas!A547,'BD Demog para scores enalazar'!A$2:'BD Demog para scores enalazar'!A$3000,0))=1,"SI","NO"),"")</f>
        <v/>
      </c>
      <c r="Y547" t="str" cm="1">
        <f t="array" ref="Y547">IF(AND(W547="NO",X547="NO"),_xlfn.IFS('Paraclinicos '!K546&lt;=91,3,'Paraclinicos '!K546&lt;94,2,'Paraclinicos '!K546&lt;96,1,'Paraclinicos '!K546&gt;=96,0),"")</f>
        <v/>
      </c>
      <c r="Z547" t="str" cm="1">
        <f t="array" ref="Z547">IF(OR(W547="SI",X547="SI"),_xlfn.IFS(OR(AND('Paraclinicos '!K546&lt;=83),AND('Paraclinicos '!K546&gt;=97,AA547=2)),3,OR(AND('Paraclinicos '!K546&lt;=86),AND('Paraclinicos '!K546&gt;=94,AA547=2)),2,OR(AND('Paraclinicos '!K546&lt;=88),AND('Paraclinicos '!K546&gt;=92,AA547=2)),1,OR(AND('Paraclinicos '!K546&gt;=88,'Paraclinicos '!K546&lt;=92),AND('Paraclinicos '!K546&gt;=93,AA547=0)),0),"")</f>
        <v/>
      </c>
      <c r="AA547" cm="1">
        <f t="array" ref="AA547">_xlfn.IFS('Paraclinicos '!E546="","",'Paraclinicos '!E546="Oxigeno",2,'Paraclinicos '!E546="Aire",0)</f>
        <v>2</v>
      </c>
    </row>
    <row r="548" spans="1:27" x14ac:dyDescent="0.25">
      <c r="A548">
        <f>'Paraclinicos '!A547</f>
        <v>134</v>
      </c>
      <c r="B548" s="3">
        <f>'Paraclinicos '!R547</f>
        <v>44303</v>
      </c>
      <c r="C548" cm="1">
        <f t="array" ref="C548">_xlfn.IFS('Paraclinicos '!Q547="","",'Paraclinicos '!Q547&gt;60,3,'Paraclinicos '!Q547&lt;=60,1)</f>
        <v>1</v>
      </c>
      <c r="D548" t="str">
        <f>IFERROR(IF(INDEX('BD Demog para scores enalazar'!BC$2:BC$3000,MATCH(Formulas!A548,'BD Demog para scores enalazar'!A$2:A$3000,0))=0,"SI","NO"),"")</f>
        <v>NO</v>
      </c>
      <c r="E548" cm="1">
        <f t="array" ref="E548">_xlfn.IFS(D548="","",D548="SI",4,D548="NO",1)</f>
        <v>1</v>
      </c>
      <c r="F548" cm="1">
        <f t="array" ref="F548">_xlfn.IFS('Paraclinicos '!B547="","",'Paraclinicos '!B547&gt;1,1,'Paraclinicos '!B547&lt;=1,3)</f>
        <v>3</v>
      </c>
      <c r="G548" t="str" cm="1">
        <f t="array" ref="G548">_xlfn.IFS('Paraclinicos '!D547="","",AND('Paraclinicos '!D547&gt;=250,'Paraclinicos '!D547&lt;=500),2,'Paraclinicos '!D547&gt;500,3,'Paraclinicos '!D547&lt;250,1)</f>
        <v/>
      </c>
      <c r="H548" s="50">
        <f t="shared" si="25"/>
        <v>5</v>
      </c>
      <c r="I548" cm="1">
        <f t="array" ref="I548">_xlfn.IFS('Paraclinicos '!Q547="","",'Paraclinicos '!Q547&gt;=65,1,'Paraclinicos '!Q547&lt;65,0)</f>
        <v>0</v>
      </c>
      <c r="J548" cm="1">
        <f t="array" ref="J548">_xlfn.IFS('Paraclinicos '!I547="","",'Paraclinicos '!I547&gt;7,1,'Paraclinicos '!I547&lt;=7,0)</f>
        <v>1</v>
      </c>
      <c r="K548" cm="1">
        <f t="array" ref="K548">_xlfn.IFS('Paraclinicos '!W547="","",'Paraclinicos '!W547&lt;=8,1,'Paraclinicos '!W547&gt;8,0)</f>
        <v>0</v>
      </c>
      <c r="L548" cm="1">
        <f t="array" ref="L548">_xlfn.IFS('Paraclinicos '!S547="","",'Paraclinicos '!S547&gt;=30,1,'Paraclinicos '!S547&lt;30,0)</f>
        <v>1</v>
      </c>
      <c r="M548" cm="1">
        <f t="array" ref="M548">_xlfn.IFS(OR('Paraclinicos '!T547="",'Paraclinicos '!U547=""),"",OR('Paraclinicos '!T547&lt;=90,'Paraclinicos '!U547&lt;=60),1,OR('Paraclinicos '!T547&gt;90,'Paraclinicos '!U547&gt;60),0)</f>
        <v>0</v>
      </c>
      <c r="N548" s="45">
        <f t="shared" si="26"/>
        <v>3</v>
      </c>
      <c r="O548" cm="1">
        <f t="array" ref="O548">_xlfn.IFS(OR('Paraclinicos '!M547="",'Paraclinicos '!N547="",'Paraclinicos '!N547=0),"",'Paraclinicos '!M547/'Paraclinicos '!N547&lt;100,4,'Paraclinicos '!M547/'Paraclinicos '!N547&lt;200,3,'Paraclinicos '!M547/'Paraclinicos '!N547&lt;300,2,'Paraclinicos '!M547/'Paraclinicos '!N547&lt;400,1,'Paraclinicos '!M547/'Paraclinicos '!N547&gt;=400,0)</f>
        <v>1</v>
      </c>
      <c r="P548" cm="1">
        <f t="array" ref="P548">_xlfn.IFS('Paraclinicos '!C547="","",'Paraclinicos '!C547&lt;20,4,'Paraclinicos '!C547&lt;50,3,'Paraclinicos '!C547&lt;100,2,'Paraclinicos '!C547&lt;150,1,'Paraclinicos '!C547&gt;150,0)</f>
        <v>0</v>
      </c>
      <c r="Q548" cm="1">
        <f t="array" ref="Q548">_xlfn.IFS('Paraclinicos '!O547="","",'Paraclinicos '!O547&lt;1.2,0,'Paraclinicos '!O547&lt;2,1,'Paraclinicos '!O547&lt;3.5,2,'Paraclinicos '!O547&lt;5,3,'Paraclinicos '!O547&gt;5,4)</f>
        <v>0</v>
      </c>
      <c r="R548" cm="1">
        <f t="array" ref="R548">_xlfn.IFS('Paraclinicos '!J547="","",'Paraclinicos '!J547&lt;1.2,0,'Paraclinicos '!J547&lt;2,1,'Paraclinicos '!J547&lt;6,2,'Paraclinicos '!J547&lt;12,3,'Paraclinicos '!J547&gt;=12,4)</f>
        <v>0</v>
      </c>
      <c r="S548" cm="1">
        <f t="array" ref="S548">_xlfn.IFS('Paraclinicos '!Y547="","",'Paraclinicos '!Y547&lt;70,1,'Paraclinicos '!Y547&gt;=70,0)</f>
        <v>0</v>
      </c>
      <c r="T548" cm="1">
        <f t="array" ref="T548">_xlfn.IFS('Paraclinicos '!W547="","",'Paraclinicos '!W547&lt;6,4,'Paraclinicos '!W547&lt;10,3,'Paraclinicos '!W547&lt;13,2,'Paraclinicos '!W547&lt;15,1,'Paraclinicos '!W547=15,0)</f>
        <v>0</v>
      </c>
      <c r="U548" s="54">
        <f t="shared" si="24"/>
        <v>1</v>
      </c>
      <c r="V548" cm="1">
        <f t="array" ref="V548">_xlfn.IFS('Paraclinicos '!S547="","",OR('Paraclinicos '!S547&lt;=8,'Paraclinicos '!S547&gt;=25),3,'Paraclinicos '!S547&lt;12,1,'Paraclinicos '!S547&lt;21,0,'Paraclinicos '!S547&lt;25,2)</f>
        <v>3</v>
      </c>
      <c r="W548" t="str">
        <f>IFERROR(IF(INDEX('BD Demog para scores enalazar'!Y$2:'BD Demog para scores enalazar'!Y$3000,MATCH(Formulas!A548,'BD Demog para scores enalazar'!A$2:'BD Demog para scores enalazar'!A$3000,0))=1,"SI","NO"),"")</f>
        <v>NO</v>
      </c>
      <c r="X548" s="9" t="str">
        <f>IFERROR(IF(INDEX('BD Demog para scores enalazar'!AJ$2:'BD Demog para scores enalazar'!AJ$3000,MATCH(Formulas!A548,'BD Demog para scores enalazar'!A$2:'BD Demog para scores enalazar'!A$3000,0))=1,"SI","NO"),"")</f>
        <v>NO</v>
      </c>
      <c r="Y548" cm="1">
        <f t="array" ref="Y548">IF(AND(W548="NO",X548="NO"),_xlfn.IFS('Paraclinicos '!K547&lt;=91,3,'Paraclinicos '!K547&lt;94,2,'Paraclinicos '!K547&lt;96,1,'Paraclinicos '!K547&gt;=96,0),"")</f>
        <v>1</v>
      </c>
      <c r="Z548" t="str" cm="1">
        <f t="array" ref="Z548">IF(OR(W548="SI",X548="SI"),_xlfn.IFS(OR(AND('Paraclinicos '!K547&lt;=83),AND('Paraclinicos '!K547&gt;=97,AA548=2)),3,OR(AND('Paraclinicos '!K547&lt;=86),AND('Paraclinicos '!K547&gt;=94,AA548=2)),2,OR(AND('Paraclinicos '!K547&lt;=88),AND('Paraclinicos '!K547&gt;=92,AA548=2)),1,OR(AND('Paraclinicos '!K547&gt;=88,'Paraclinicos '!K547&lt;=92),AND('Paraclinicos '!K547&gt;=93,AA548=0)),0),"")</f>
        <v/>
      </c>
      <c r="AA548" cm="1">
        <f t="array" ref="AA548">_xlfn.IFS('Paraclinicos '!E547="","",'Paraclinicos '!E547="Oxigeno",2,'Paraclinicos '!E547="Aire",0)</f>
        <v>2</v>
      </c>
    </row>
    <row r="549" spans="1:27" x14ac:dyDescent="0.25">
      <c r="A549">
        <f>'Paraclinicos '!A548</f>
        <v>134</v>
      </c>
      <c r="B549" s="3">
        <f>'Paraclinicos '!R548</f>
        <v>44307</v>
      </c>
      <c r="C549" cm="1">
        <f t="array" ref="C549">_xlfn.IFS('Paraclinicos '!Q548="","",'Paraclinicos '!Q548&gt;60,3,'Paraclinicos '!Q548&lt;=60,1)</f>
        <v>1</v>
      </c>
      <c r="D549" t="str">
        <f>IFERROR(IF(INDEX('BD Demog para scores enalazar'!BC$2:BC$3000,MATCH(Formulas!A549,'BD Demog para scores enalazar'!A$2:A$3000,0))=0,"SI","NO"),"")</f>
        <v>NO</v>
      </c>
      <c r="E549" cm="1">
        <f t="array" ref="E549">_xlfn.IFS(D549="","",D549="SI",4,D549="NO",1)</f>
        <v>1</v>
      </c>
      <c r="F549" cm="1">
        <f t="array" ref="F549">_xlfn.IFS('Paraclinicos '!B548="","",'Paraclinicos '!B548&gt;1,1,'Paraclinicos '!B548&lt;=1,3)</f>
        <v>3</v>
      </c>
      <c r="G549" cm="1">
        <f t="array" ref="G549">_xlfn.IFS('Paraclinicos '!D548="","",AND('Paraclinicos '!D548&gt;=250,'Paraclinicos '!D548&lt;=500),2,'Paraclinicos '!D548&gt;500,3,'Paraclinicos '!D548&lt;250,1)</f>
        <v>2</v>
      </c>
      <c r="H549" s="50">
        <f t="shared" si="25"/>
        <v>7</v>
      </c>
      <c r="I549" cm="1">
        <f t="array" ref="I549">_xlfn.IFS('Paraclinicos '!Q548="","",'Paraclinicos '!Q548&gt;=65,1,'Paraclinicos '!Q548&lt;65,0)</f>
        <v>0</v>
      </c>
      <c r="J549" cm="1">
        <f t="array" ref="J549">_xlfn.IFS('Paraclinicos '!I548="","",'Paraclinicos '!I548&gt;7,1,'Paraclinicos '!I548&lt;=7,0)</f>
        <v>1</v>
      </c>
      <c r="K549" cm="1">
        <f t="array" ref="K549">_xlfn.IFS('Paraclinicos '!W548="","",'Paraclinicos '!W548&lt;=8,1,'Paraclinicos '!W548&gt;8,0)</f>
        <v>0</v>
      </c>
      <c r="L549" cm="1">
        <f t="array" ref="L549">_xlfn.IFS('Paraclinicos '!S548="","",'Paraclinicos '!S548&gt;=30,1,'Paraclinicos '!S548&lt;30,0)</f>
        <v>0</v>
      </c>
      <c r="M549" cm="1">
        <f t="array" ref="M549">_xlfn.IFS(OR('Paraclinicos '!T548="",'Paraclinicos '!U548=""),"",OR('Paraclinicos '!T548&lt;=90,'Paraclinicos '!U548&lt;=60),1,OR('Paraclinicos '!T548&gt;90,'Paraclinicos '!U548&gt;60),0)</f>
        <v>0</v>
      </c>
      <c r="N549" s="45">
        <f t="shared" si="26"/>
        <v>3</v>
      </c>
      <c r="O549" cm="1">
        <f t="array" ref="O549">_xlfn.IFS(OR('Paraclinicos '!M548="",'Paraclinicos '!N548="",'Paraclinicos '!N548=0),"",'Paraclinicos '!M548/'Paraclinicos '!N548&lt;100,4,'Paraclinicos '!M548/'Paraclinicos '!N548&lt;200,3,'Paraclinicos '!M548/'Paraclinicos '!N548&lt;300,2,'Paraclinicos '!M548/'Paraclinicos '!N548&lt;400,1,'Paraclinicos '!M548/'Paraclinicos '!N548&gt;=400,0)</f>
        <v>2</v>
      </c>
      <c r="P549" cm="1">
        <f t="array" ref="P549">_xlfn.IFS('Paraclinicos '!C548="","",'Paraclinicos '!C548&lt;20,4,'Paraclinicos '!C548&lt;50,3,'Paraclinicos '!C548&lt;100,2,'Paraclinicos '!C548&lt;150,1,'Paraclinicos '!C548&gt;150,0)</f>
        <v>0</v>
      </c>
      <c r="Q549" cm="1">
        <f t="array" ref="Q549">_xlfn.IFS('Paraclinicos '!O548="","",'Paraclinicos '!O548&lt;1.2,0,'Paraclinicos '!O548&lt;2,1,'Paraclinicos '!O548&lt;3.5,2,'Paraclinicos '!O548&lt;5,3,'Paraclinicos '!O548&gt;5,4)</f>
        <v>0</v>
      </c>
      <c r="R549" t="str" cm="1">
        <f t="array" ref="R549">_xlfn.IFS('Paraclinicos '!J548="","",'Paraclinicos '!J548&lt;1.2,0,'Paraclinicos '!J548&lt;2,1,'Paraclinicos '!J548&lt;6,2,'Paraclinicos '!J548&lt;12,3,'Paraclinicos '!J548&gt;=12,4)</f>
        <v/>
      </c>
      <c r="S549" cm="1">
        <f t="array" ref="S549">_xlfn.IFS('Paraclinicos '!Y548="","",'Paraclinicos '!Y548&lt;70,1,'Paraclinicos '!Y548&gt;=70,0)</f>
        <v>0</v>
      </c>
      <c r="T549" cm="1">
        <f t="array" ref="T549">_xlfn.IFS('Paraclinicos '!W548="","",'Paraclinicos '!W548&lt;6,4,'Paraclinicos '!W548&lt;10,3,'Paraclinicos '!W548&lt;13,2,'Paraclinicos '!W548&lt;15,1,'Paraclinicos '!W548=15,0)</f>
        <v>0</v>
      </c>
      <c r="U549" s="54">
        <f t="shared" si="24"/>
        <v>2</v>
      </c>
      <c r="V549" cm="1">
        <f t="array" ref="V549">_xlfn.IFS('Paraclinicos '!S548="","",OR('Paraclinicos '!S548&lt;=8,'Paraclinicos '!S548&gt;=25),3,'Paraclinicos '!S548&lt;12,1,'Paraclinicos '!S548&lt;21,0,'Paraclinicos '!S548&lt;25,2)</f>
        <v>0</v>
      </c>
      <c r="W549" t="str">
        <f>IFERROR(IF(INDEX('BD Demog para scores enalazar'!Y$2:'BD Demog para scores enalazar'!Y$3000,MATCH(Formulas!A549,'BD Demog para scores enalazar'!A$2:'BD Demog para scores enalazar'!A$3000,0))=1,"SI","NO"),"")</f>
        <v>NO</v>
      </c>
      <c r="X549" s="9" t="str">
        <f>IFERROR(IF(INDEX('BD Demog para scores enalazar'!AJ$2:'BD Demog para scores enalazar'!AJ$3000,MATCH(Formulas!A549,'BD Demog para scores enalazar'!A$2:'BD Demog para scores enalazar'!A$3000,0))=1,"SI","NO"),"")</f>
        <v>NO</v>
      </c>
      <c r="Y549" cm="1">
        <f t="array" ref="Y549">IF(AND(W549="NO",X549="NO"),_xlfn.IFS('Paraclinicos '!K548&lt;=91,3,'Paraclinicos '!K548&lt;94,2,'Paraclinicos '!K548&lt;96,1,'Paraclinicos '!K548&gt;=96,0),"")</f>
        <v>3</v>
      </c>
      <c r="Z549" t="str" cm="1">
        <f t="array" ref="Z549">IF(OR(W549="SI",X549="SI"),_xlfn.IFS(OR(AND('Paraclinicos '!K548&lt;=83),AND('Paraclinicos '!K548&gt;=97,AA549=2)),3,OR(AND('Paraclinicos '!K548&lt;=86),AND('Paraclinicos '!K548&gt;=94,AA549=2)),2,OR(AND('Paraclinicos '!K548&lt;=88),AND('Paraclinicos '!K548&gt;=92,AA549=2)),1,OR(AND('Paraclinicos '!K548&gt;=88,'Paraclinicos '!K548&lt;=92),AND('Paraclinicos '!K548&gt;=93,AA549=0)),0),"")</f>
        <v/>
      </c>
      <c r="AA549" cm="1">
        <f t="array" ref="AA549">_xlfn.IFS('Paraclinicos '!E548="","",'Paraclinicos '!E548="Oxigeno",2,'Paraclinicos '!E548="Aire",0)</f>
        <v>2</v>
      </c>
    </row>
    <row r="550" spans="1:27" x14ac:dyDescent="0.25">
      <c r="A550">
        <f>'Paraclinicos '!A549</f>
        <v>134</v>
      </c>
      <c r="B550" s="3">
        <f>'Paraclinicos '!R549</f>
        <v>44308</v>
      </c>
      <c r="C550" cm="1">
        <f t="array" ref="C550">_xlfn.IFS('Paraclinicos '!Q549="","",'Paraclinicos '!Q549&gt;60,3,'Paraclinicos '!Q549&lt;=60,1)</f>
        <v>1</v>
      </c>
      <c r="D550" t="str">
        <f>IFERROR(IF(INDEX('BD Demog para scores enalazar'!BC$2:BC$3000,MATCH(Formulas!A550,'BD Demog para scores enalazar'!A$2:A$3000,0))=0,"SI","NO"),"")</f>
        <v>NO</v>
      </c>
      <c r="E550" cm="1">
        <f t="array" ref="E550">_xlfn.IFS(D550="","",D550="SI",4,D550="NO",1)</f>
        <v>1</v>
      </c>
      <c r="F550" cm="1">
        <f t="array" ref="F550">_xlfn.IFS('Paraclinicos '!B549="","",'Paraclinicos '!B549&gt;1,1,'Paraclinicos '!B549&lt;=1,3)</f>
        <v>3</v>
      </c>
      <c r="G550" t="str" cm="1">
        <f t="array" ref="G550">_xlfn.IFS('Paraclinicos '!D549="","",AND('Paraclinicos '!D549&gt;=250,'Paraclinicos '!D549&lt;=500),2,'Paraclinicos '!D549&gt;500,3,'Paraclinicos '!D549&lt;250,1)</f>
        <v/>
      </c>
      <c r="H550" s="50">
        <f t="shared" si="25"/>
        <v>5</v>
      </c>
      <c r="I550" cm="1">
        <f t="array" ref="I550">_xlfn.IFS('Paraclinicos '!Q549="","",'Paraclinicos '!Q549&gt;=65,1,'Paraclinicos '!Q549&lt;65,0)</f>
        <v>0</v>
      </c>
      <c r="J550" cm="1">
        <f t="array" ref="J550">_xlfn.IFS('Paraclinicos '!I549="","",'Paraclinicos '!I549&gt;7,1,'Paraclinicos '!I549&lt;=7,0)</f>
        <v>1</v>
      </c>
      <c r="K550" cm="1">
        <f t="array" ref="K550">_xlfn.IFS('Paraclinicos '!W549="","",'Paraclinicos '!W549&lt;=8,1,'Paraclinicos '!W549&gt;8,0)</f>
        <v>0</v>
      </c>
      <c r="L550" cm="1">
        <f t="array" ref="L550">_xlfn.IFS('Paraclinicos '!S549="","",'Paraclinicos '!S549&gt;=30,1,'Paraclinicos '!S549&lt;30,0)</f>
        <v>0</v>
      </c>
      <c r="M550" cm="1">
        <f t="array" ref="M550">_xlfn.IFS(OR('Paraclinicos '!T549="",'Paraclinicos '!U549=""),"",OR('Paraclinicos '!T549&lt;=90,'Paraclinicos '!U549&lt;=60),1,OR('Paraclinicos '!T549&gt;90,'Paraclinicos '!U549&gt;60),0)</f>
        <v>0</v>
      </c>
      <c r="N550" s="45">
        <f t="shared" si="26"/>
        <v>2</v>
      </c>
      <c r="O550" cm="1">
        <f t="array" ref="O550">_xlfn.IFS(OR('Paraclinicos '!M549="",'Paraclinicos '!N549="",'Paraclinicos '!N549=0),"",'Paraclinicos '!M549/'Paraclinicos '!N549&lt;100,4,'Paraclinicos '!M549/'Paraclinicos '!N549&lt;200,3,'Paraclinicos '!M549/'Paraclinicos '!N549&lt;300,2,'Paraclinicos '!M549/'Paraclinicos '!N549&lt;400,1,'Paraclinicos '!M549/'Paraclinicos '!N549&gt;=400,0)</f>
        <v>2</v>
      </c>
      <c r="P550" cm="1">
        <f t="array" ref="P550">_xlfn.IFS('Paraclinicos '!C549="","",'Paraclinicos '!C549&lt;20,4,'Paraclinicos '!C549&lt;50,3,'Paraclinicos '!C549&lt;100,2,'Paraclinicos '!C549&lt;150,1,'Paraclinicos '!C549&gt;150,0)</f>
        <v>0</v>
      </c>
      <c r="Q550" cm="1">
        <f t="array" ref="Q550">_xlfn.IFS('Paraclinicos '!O549="","",'Paraclinicos '!O549&lt;1.2,0,'Paraclinicos '!O549&lt;2,1,'Paraclinicos '!O549&lt;3.5,2,'Paraclinicos '!O549&lt;5,3,'Paraclinicos '!O549&gt;5,4)</f>
        <v>0</v>
      </c>
      <c r="R550" cm="1">
        <f t="array" ref="R550">_xlfn.IFS('Paraclinicos '!J549="","",'Paraclinicos '!J549&lt;1.2,0,'Paraclinicos '!J549&lt;2,1,'Paraclinicos '!J549&lt;6,2,'Paraclinicos '!J549&lt;12,3,'Paraclinicos '!J549&gt;=12,4)</f>
        <v>0</v>
      </c>
      <c r="S550" cm="1">
        <f t="array" ref="S550">_xlfn.IFS('Paraclinicos '!Y549="","",'Paraclinicos '!Y549&lt;70,1,'Paraclinicos '!Y549&gt;=70,0)</f>
        <v>0</v>
      </c>
      <c r="T550" cm="1">
        <f t="array" ref="T550">_xlfn.IFS('Paraclinicos '!W549="","",'Paraclinicos '!W549&lt;6,4,'Paraclinicos '!W549&lt;10,3,'Paraclinicos '!W549&lt;13,2,'Paraclinicos '!W549&lt;15,1,'Paraclinicos '!W549=15,0)</f>
        <v>0</v>
      </c>
      <c r="U550" s="54">
        <f t="shared" si="24"/>
        <v>2</v>
      </c>
      <c r="V550" cm="1">
        <f t="array" ref="V550">_xlfn.IFS('Paraclinicos '!S549="","",OR('Paraclinicos '!S549&lt;=8,'Paraclinicos '!S549&gt;=25),3,'Paraclinicos '!S549&lt;12,1,'Paraclinicos '!S549&lt;21,0,'Paraclinicos '!S549&lt;25,2)</f>
        <v>0</v>
      </c>
      <c r="W550" t="str">
        <f>IFERROR(IF(INDEX('BD Demog para scores enalazar'!Y$2:'BD Demog para scores enalazar'!Y$3000,MATCH(Formulas!A550,'BD Demog para scores enalazar'!A$2:'BD Demog para scores enalazar'!A$3000,0))=1,"SI","NO"),"")</f>
        <v>NO</v>
      </c>
      <c r="X550" s="9" t="str">
        <f>IFERROR(IF(INDEX('BD Demog para scores enalazar'!AJ$2:'BD Demog para scores enalazar'!AJ$3000,MATCH(Formulas!A550,'BD Demog para scores enalazar'!A$2:'BD Demog para scores enalazar'!A$3000,0))=1,"SI","NO"),"")</f>
        <v>NO</v>
      </c>
      <c r="Y550" cm="1">
        <f t="array" ref="Y550">IF(AND(W550="NO",X550="NO"),_xlfn.IFS('Paraclinicos '!K549&lt;=91,3,'Paraclinicos '!K549&lt;94,2,'Paraclinicos '!K549&lt;96,1,'Paraclinicos '!K549&gt;=96,0),"")</f>
        <v>3</v>
      </c>
      <c r="Z550" t="str" cm="1">
        <f t="array" ref="Z550">IF(OR(W550="SI",X550="SI"),_xlfn.IFS(OR(AND('Paraclinicos '!K549&lt;=83),AND('Paraclinicos '!K549&gt;=97,AA550=2)),3,OR(AND('Paraclinicos '!K549&lt;=86),AND('Paraclinicos '!K549&gt;=94,AA550=2)),2,OR(AND('Paraclinicos '!K549&lt;=88),AND('Paraclinicos '!K549&gt;=92,AA550=2)),1,OR(AND('Paraclinicos '!K549&gt;=88,'Paraclinicos '!K549&lt;=92),AND('Paraclinicos '!K549&gt;=93,AA550=0)),0),"")</f>
        <v/>
      </c>
      <c r="AA550" cm="1">
        <f t="array" ref="AA550">_xlfn.IFS('Paraclinicos '!E549="","",'Paraclinicos '!E549="Oxigeno",2,'Paraclinicos '!E549="Aire",0)</f>
        <v>2</v>
      </c>
    </row>
    <row r="551" spans="1:27" x14ac:dyDescent="0.25">
      <c r="A551">
        <f>'Paraclinicos '!A550</f>
        <v>134</v>
      </c>
      <c r="B551" s="3">
        <f>'Paraclinicos '!R550</f>
        <v>44309</v>
      </c>
      <c r="C551" cm="1">
        <f t="array" ref="C551">_xlfn.IFS('Paraclinicos '!Q550="","",'Paraclinicos '!Q550&gt;60,3,'Paraclinicos '!Q550&lt;=60,1)</f>
        <v>1</v>
      </c>
      <c r="D551" t="str">
        <f>IFERROR(IF(INDEX('BD Demog para scores enalazar'!BC$2:BC$3000,MATCH(Formulas!A551,'BD Demog para scores enalazar'!A$2:A$3000,0))=0,"SI","NO"),"")</f>
        <v>NO</v>
      </c>
      <c r="E551" cm="1">
        <f t="array" ref="E551">_xlfn.IFS(D551="","",D551="SI",4,D551="NO",1)</f>
        <v>1</v>
      </c>
      <c r="F551" cm="1">
        <f t="array" ref="F551">_xlfn.IFS('Paraclinicos '!B550="","",'Paraclinicos '!B550&gt;1,1,'Paraclinicos '!B550&lt;=1,3)</f>
        <v>3</v>
      </c>
      <c r="G551" cm="1">
        <f t="array" ref="G551">_xlfn.IFS('Paraclinicos '!D550="","",AND('Paraclinicos '!D550&gt;=250,'Paraclinicos '!D550&lt;=500),2,'Paraclinicos '!D550&gt;500,3,'Paraclinicos '!D550&lt;250,1)</f>
        <v>3</v>
      </c>
      <c r="H551" s="50">
        <f t="shared" si="25"/>
        <v>8</v>
      </c>
      <c r="I551" cm="1">
        <f t="array" ref="I551">_xlfn.IFS('Paraclinicos '!Q550="","",'Paraclinicos '!Q550&gt;=65,1,'Paraclinicos '!Q550&lt;65,0)</f>
        <v>0</v>
      </c>
      <c r="J551" cm="1">
        <f t="array" ref="J551">_xlfn.IFS('Paraclinicos '!I550="","",'Paraclinicos '!I550&gt;7,1,'Paraclinicos '!I550&lt;=7,0)</f>
        <v>1</v>
      </c>
      <c r="K551" cm="1">
        <f t="array" ref="K551">_xlfn.IFS('Paraclinicos '!W550="","",'Paraclinicos '!W550&lt;=8,1,'Paraclinicos '!W550&gt;8,0)</f>
        <v>1</v>
      </c>
      <c r="L551" cm="1">
        <f t="array" ref="L551">_xlfn.IFS('Paraclinicos '!S550="","",'Paraclinicos '!S550&gt;=30,1,'Paraclinicos '!S550&lt;30,0)</f>
        <v>0</v>
      </c>
      <c r="M551" cm="1">
        <f t="array" ref="M551">_xlfn.IFS(OR('Paraclinicos '!T550="",'Paraclinicos '!U550=""),"",OR('Paraclinicos '!T550&lt;=90,'Paraclinicos '!U550&lt;=60),1,OR('Paraclinicos '!T550&gt;90,'Paraclinicos '!U550&gt;60),0)</f>
        <v>0</v>
      </c>
      <c r="N551" s="45">
        <f t="shared" si="26"/>
        <v>3</v>
      </c>
      <c r="O551" cm="1">
        <f t="array" ref="O551">_xlfn.IFS(OR('Paraclinicos '!M550="",'Paraclinicos '!N550="",'Paraclinicos '!N550=0),"",'Paraclinicos '!M550/'Paraclinicos '!N550&lt;100,4,'Paraclinicos '!M550/'Paraclinicos '!N550&lt;200,3,'Paraclinicos '!M550/'Paraclinicos '!N550&lt;300,2,'Paraclinicos '!M550/'Paraclinicos '!N550&lt;400,1,'Paraclinicos '!M550/'Paraclinicos '!N550&gt;=400,0)</f>
        <v>1</v>
      </c>
      <c r="P551" cm="1">
        <f t="array" ref="P551">_xlfn.IFS('Paraclinicos '!C550="","",'Paraclinicos '!C550&lt;20,4,'Paraclinicos '!C550&lt;50,3,'Paraclinicos '!C550&lt;100,2,'Paraclinicos '!C550&lt;150,1,'Paraclinicos '!C550&gt;150,0)</f>
        <v>0</v>
      </c>
      <c r="Q551" cm="1">
        <f t="array" ref="Q551">_xlfn.IFS('Paraclinicos '!O550="","",'Paraclinicos '!O550&lt;1.2,0,'Paraclinicos '!O550&lt;2,1,'Paraclinicos '!O550&lt;3.5,2,'Paraclinicos '!O550&lt;5,3,'Paraclinicos '!O550&gt;5,4)</f>
        <v>0</v>
      </c>
      <c r="R551" cm="1">
        <f t="array" ref="R551">_xlfn.IFS('Paraclinicos '!J550="","",'Paraclinicos '!J550&lt;1.2,0,'Paraclinicos '!J550&lt;2,1,'Paraclinicos '!J550&lt;6,2,'Paraclinicos '!J550&lt;12,3,'Paraclinicos '!J550&gt;=12,4)</f>
        <v>0</v>
      </c>
      <c r="S551" cm="1">
        <f t="array" ref="S551">_xlfn.IFS('Paraclinicos '!Y550="","",'Paraclinicos '!Y550&lt;70,1,'Paraclinicos '!Y550&gt;=70,0)</f>
        <v>0</v>
      </c>
      <c r="T551" cm="1">
        <f t="array" ref="T551">_xlfn.IFS('Paraclinicos '!W550="","",'Paraclinicos '!W550&lt;6,4,'Paraclinicos '!W550&lt;10,3,'Paraclinicos '!W550&lt;13,2,'Paraclinicos '!W550&lt;15,1,'Paraclinicos '!W550=15,0)</f>
        <v>4</v>
      </c>
      <c r="U551" s="54">
        <f t="shared" si="24"/>
        <v>5</v>
      </c>
      <c r="V551" cm="1">
        <f t="array" ref="V551">_xlfn.IFS('Paraclinicos '!S550="","",OR('Paraclinicos '!S550&lt;=8,'Paraclinicos '!S550&gt;=25),3,'Paraclinicos '!S550&lt;12,1,'Paraclinicos '!S550&lt;21,0,'Paraclinicos '!S550&lt;25,2)</f>
        <v>0</v>
      </c>
      <c r="W551" t="str">
        <f>IFERROR(IF(INDEX('BD Demog para scores enalazar'!Y$2:'BD Demog para scores enalazar'!Y$3000,MATCH(Formulas!A551,'BD Demog para scores enalazar'!A$2:'BD Demog para scores enalazar'!A$3000,0))=1,"SI","NO"),"")</f>
        <v>NO</v>
      </c>
      <c r="X551" s="9" t="str">
        <f>IFERROR(IF(INDEX('BD Demog para scores enalazar'!AJ$2:'BD Demog para scores enalazar'!AJ$3000,MATCH(Formulas!A551,'BD Demog para scores enalazar'!A$2:'BD Demog para scores enalazar'!A$3000,0))=1,"SI","NO"),"")</f>
        <v>NO</v>
      </c>
      <c r="Y551" cm="1">
        <f t="array" ref="Y551">IF(AND(W551="NO",X551="NO"),_xlfn.IFS('Paraclinicos '!K550&lt;=91,3,'Paraclinicos '!K550&lt;94,2,'Paraclinicos '!K550&lt;96,1,'Paraclinicos '!K550&gt;=96,0),"")</f>
        <v>3</v>
      </c>
      <c r="Z551" t="str" cm="1">
        <f t="array" ref="Z551">IF(OR(W551="SI",X551="SI"),_xlfn.IFS(OR(AND('Paraclinicos '!K550&lt;=83),AND('Paraclinicos '!K550&gt;=97,AA551=2)),3,OR(AND('Paraclinicos '!K550&lt;=86),AND('Paraclinicos '!K550&gt;=94,AA551=2)),2,OR(AND('Paraclinicos '!K550&lt;=88),AND('Paraclinicos '!K550&gt;=92,AA551=2)),1,OR(AND('Paraclinicos '!K550&gt;=88,'Paraclinicos '!K550&lt;=92),AND('Paraclinicos '!K550&gt;=93,AA551=0)),0),"")</f>
        <v/>
      </c>
      <c r="AA551" cm="1">
        <f t="array" ref="AA551">_xlfn.IFS('Paraclinicos '!E550="","",'Paraclinicos '!E550="Oxigeno",2,'Paraclinicos '!E550="Aire",0)</f>
        <v>2</v>
      </c>
    </row>
    <row r="552" spans="1:27" x14ac:dyDescent="0.25">
      <c r="A552">
        <f>'Paraclinicos '!A551</f>
        <v>134</v>
      </c>
      <c r="B552" s="3">
        <f>'Paraclinicos '!R551</f>
        <v>44311</v>
      </c>
      <c r="C552" cm="1">
        <f t="array" ref="C552">_xlfn.IFS('Paraclinicos '!Q551="","",'Paraclinicos '!Q551&gt;60,3,'Paraclinicos '!Q551&lt;=60,1)</f>
        <v>1</v>
      </c>
      <c r="D552" t="str">
        <f>IFERROR(IF(INDEX('BD Demog para scores enalazar'!BC$2:BC$3000,MATCH(Formulas!A552,'BD Demog para scores enalazar'!A$2:A$3000,0))=0,"SI","NO"),"")</f>
        <v>NO</v>
      </c>
      <c r="E552" cm="1">
        <f t="array" ref="E552">_xlfn.IFS(D552="","",D552="SI",4,D552="NO",1)</f>
        <v>1</v>
      </c>
      <c r="F552" cm="1">
        <f t="array" ref="F552">_xlfn.IFS('Paraclinicos '!B551="","",'Paraclinicos '!B551&gt;1,1,'Paraclinicos '!B551&lt;=1,3)</f>
        <v>3</v>
      </c>
      <c r="G552" t="str" cm="1">
        <f t="array" ref="G552">_xlfn.IFS('Paraclinicos '!D551="","",AND('Paraclinicos '!D551&gt;=250,'Paraclinicos '!D551&lt;=500),2,'Paraclinicos '!D551&gt;500,3,'Paraclinicos '!D551&lt;250,1)</f>
        <v/>
      </c>
      <c r="H552" s="50">
        <f t="shared" si="25"/>
        <v>5</v>
      </c>
      <c r="I552" cm="1">
        <f t="array" ref="I552">_xlfn.IFS('Paraclinicos '!Q551="","",'Paraclinicos '!Q551&gt;=65,1,'Paraclinicos '!Q551&lt;65,0)</f>
        <v>0</v>
      </c>
      <c r="J552" cm="1">
        <f t="array" ref="J552">_xlfn.IFS('Paraclinicos '!I551="","",'Paraclinicos '!I551&gt;7,1,'Paraclinicos '!I551&lt;=7,0)</f>
        <v>1</v>
      </c>
      <c r="K552" cm="1">
        <f t="array" ref="K552">_xlfn.IFS('Paraclinicos '!W551="","",'Paraclinicos '!W551&lt;=8,1,'Paraclinicos '!W551&gt;8,0)</f>
        <v>1</v>
      </c>
      <c r="L552" cm="1">
        <f t="array" ref="L552">_xlfn.IFS('Paraclinicos '!S551="","",'Paraclinicos '!S551&gt;=30,1,'Paraclinicos '!S551&lt;30,0)</f>
        <v>0</v>
      </c>
      <c r="M552" cm="1">
        <f t="array" ref="M552">_xlfn.IFS(OR('Paraclinicos '!T551="",'Paraclinicos '!U551=""),"",OR('Paraclinicos '!T551&lt;=90,'Paraclinicos '!U551&lt;=60),1,OR('Paraclinicos '!T551&gt;90,'Paraclinicos '!U551&gt;60),0)</f>
        <v>1</v>
      </c>
      <c r="N552" s="45">
        <f t="shared" si="26"/>
        <v>5</v>
      </c>
      <c r="O552" cm="1">
        <f t="array" ref="O552">_xlfn.IFS(OR('Paraclinicos '!M551="",'Paraclinicos '!N551="",'Paraclinicos '!N551=0),"",'Paraclinicos '!M551/'Paraclinicos '!N551&lt;100,4,'Paraclinicos '!M551/'Paraclinicos '!N551&lt;200,3,'Paraclinicos '!M551/'Paraclinicos '!N551&lt;300,2,'Paraclinicos '!M551/'Paraclinicos '!N551&lt;400,1,'Paraclinicos '!M551/'Paraclinicos '!N551&gt;=400,0)</f>
        <v>2</v>
      </c>
      <c r="P552" cm="1">
        <f t="array" ref="P552">_xlfn.IFS('Paraclinicos '!C551="","",'Paraclinicos '!C551&lt;20,4,'Paraclinicos '!C551&lt;50,3,'Paraclinicos '!C551&lt;100,2,'Paraclinicos '!C551&lt;150,1,'Paraclinicos '!C551&gt;150,0)</f>
        <v>0</v>
      </c>
      <c r="Q552" cm="1">
        <f t="array" ref="Q552">_xlfn.IFS('Paraclinicos '!O551="","",'Paraclinicos '!O551&lt;1.2,0,'Paraclinicos '!O551&lt;2,1,'Paraclinicos '!O551&lt;3.5,2,'Paraclinicos '!O551&lt;5,3,'Paraclinicos '!O551&gt;5,4)</f>
        <v>0</v>
      </c>
      <c r="R552" t="str" cm="1">
        <f t="array" ref="R552">_xlfn.IFS('Paraclinicos '!J551="","",'Paraclinicos '!J551&lt;1.2,0,'Paraclinicos '!J551&lt;2,1,'Paraclinicos '!J551&lt;6,2,'Paraclinicos '!J551&lt;12,3,'Paraclinicos '!J551&gt;=12,4)</f>
        <v/>
      </c>
      <c r="S552" cm="1">
        <f t="array" ref="S552">_xlfn.IFS('Paraclinicos '!Y551="","",'Paraclinicos '!Y551&lt;70,1,'Paraclinicos '!Y551&gt;=70,0)</f>
        <v>0</v>
      </c>
      <c r="T552" cm="1">
        <f t="array" ref="T552">_xlfn.IFS('Paraclinicos '!W551="","",'Paraclinicos '!W551&lt;6,4,'Paraclinicos '!W551&lt;10,3,'Paraclinicos '!W551&lt;13,2,'Paraclinicos '!W551&lt;15,1,'Paraclinicos '!W551=15,0)</f>
        <v>4</v>
      </c>
      <c r="U552" s="54">
        <f t="shared" si="24"/>
        <v>6</v>
      </c>
      <c r="V552" cm="1">
        <f t="array" ref="V552">_xlfn.IFS('Paraclinicos '!S551="","",OR('Paraclinicos '!S551&lt;=8,'Paraclinicos '!S551&gt;=25),3,'Paraclinicos '!S551&lt;12,1,'Paraclinicos '!S551&lt;21,0,'Paraclinicos '!S551&lt;25,2)</f>
        <v>0</v>
      </c>
      <c r="W552" t="str">
        <f>IFERROR(IF(INDEX('BD Demog para scores enalazar'!Y$2:'BD Demog para scores enalazar'!Y$3000,MATCH(Formulas!A552,'BD Demog para scores enalazar'!A$2:'BD Demog para scores enalazar'!A$3000,0))=1,"SI","NO"),"")</f>
        <v>NO</v>
      </c>
      <c r="X552" s="9" t="str">
        <f>IFERROR(IF(INDEX('BD Demog para scores enalazar'!AJ$2:'BD Demog para scores enalazar'!AJ$3000,MATCH(Formulas!A552,'BD Demog para scores enalazar'!A$2:'BD Demog para scores enalazar'!A$3000,0))=1,"SI","NO"),"")</f>
        <v>NO</v>
      </c>
      <c r="Y552" cm="1">
        <f t="array" ref="Y552">IF(AND(W552="NO",X552="NO"),_xlfn.IFS('Paraclinicos '!K551&lt;=91,3,'Paraclinicos '!K551&lt;94,2,'Paraclinicos '!K551&lt;96,1,'Paraclinicos '!K551&gt;=96,0),"")</f>
        <v>3</v>
      </c>
      <c r="Z552" t="str" cm="1">
        <f t="array" ref="Z552">IF(OR(W552="SI",X552="SI"),_xlfn.IFS(OR(AND('Paraclinicos '!K551&lt;=83),AND('Paraclinicos '!K551&gt;=97,AA552=2)),3,OR(AND('Paraclinicos '!K551&lt;=86),AND('Paraclinicos '!K551&gt;=94,AA552=2)),2,OR(AND('Paraclinicos '!K551&lt;=88),AND('Paraclinicos '!K551&gt;=92,AA552=2)),1,OR(AND('Paraclinicos '!K551&gt;=88,'Paraclinicos '!K551&lt;=92),AND('Paraclinicos '!K551&gt;=93,AA552=0)),0),"")</f>
        <v/>
      </c>
      <c r="AA552" cm="1">
        <f t="array" ref="AA552">_xlfn.IFS('Paraclinicos '!E551="","",'Paraclinicos '!E551="Oxigeno",2,'Paraclinicos '!E551="Aire",0)</f>
        <v>2</v>
      </c>
    </row>
    <row r="553" spans="1:27" x14ac:dyDescent="0.25">
      <c r="A553">
        <f>'Paraclinicos '!A552</f>
        <v>134</v>
      </c>
      <c r="B553" s="3">
        <f>'Paraclinicos '!R552</f>
        <v>44313</v>
      </c>
      <c r="C553" cm="1">
        <f t="array" ref="C553">_xlfn.IFS('Paraclinicos '!Q552="","",'Paraclinicos '!Q552&gt;60,3,'Paraclinicos '!Q552&lt;=60,1)</f>
        <v>1</v>
      </c>
      <c r="D553" t="str">
        <f>IFERROR(IF(INDEX('BD Demog para scores enalazar'!BC$2:BC$3000,MATCH(Formulas!A553,'BD Demog para scores enalazar'!A$2:A$3000,0))=0,"SI","NO"),"")</f>
        <v>NO</v>
      </c>
      <c r="E553" cm="1">
        <f t="array" ref="E553">_xlfn.IFS(D553="","",D553="SI",4,D553="NO",1)</f>
        <v>1</v>
      </c>
      <c r="F553" cm="1">
        <f t="array" ref="F553">_xlfn.IFS('Paraclinicos '!B552="","",'Paraclinicos '!B552&gt;1,1,'Paraclinicos '!B552&lt;=1,3)</f>
        <v>3</v>
      </c>
      <c r="G553" t="str" cm="1">
        <f t="array" ref="G553">_xlfn.IFS('Paraclinicos '!D552="","",AND('Paraclinicos '!D552&gt;=250,'Paraclinicos '!D552&lt;=500),2,'Paraclinicos '!D552&gt;500,3,'Paraclinicos '!D552&lt;250,1)</f>
        <v/>
      </c>
      <c r="H553" s="50">
        <f t="shared" si="25"/>
        <v>5</v>
      </c>
      <c r="I553" cm="1">
        <f t="array" ref="I553">_xlfn.IFS('Paraclinicos '!Q552="","",'Paraclinicos '!Q552&gt;=65,1,'Paraclinicos '!Q552&lt;65,0)</f>
        <v>0</v>
      </c>
      <c r="J553" cm="1">
        <f t="array" ref="J553">_xlfn.IFS('Paraclinicos '!I552="","",'Paraclinicos '!I552&gt;7,1,'Paraclinicos '!I552&lt;=7,0)</f>
        <v>1</v>
      </c>
      <c r="K553" cm="1">
        <f t="array" ref="K553">_xlfn.IFS('Paraclinicos '!W552="","",'Paraclinicos '!W552&lt;=8,1,'Paraclinicos '!W552&gt;8,0)</f>
        <v>0</v>
      </c>
      <c r="L553" cm="1">
        <f t="array" ref="L553">_xlfn.IFS('Paraclinicos '!S552="","",'Paraclinicos '!S552&gt;=30,1,'Paraclinicos '!S552&lt;30,0)</f>
        <v>0</v>
      </c>
      <c r="M553" cm="1">
        <f t="array" ref="M553">_xlfn.IFS(OR('Paraclinicos '!T552="",'Paraclinicos '!U552=""),"",OR('Paraclinicos '!T552&lt;=90,'Paraclinicos '!U552&lt;=60),1,OR('Paraclinicos '!T552&gt;90,'Paraclinicos '!U552&gt;60),0)</f>
        <v>0</v>
      </c>
      <c r="N553" s="45">
        <f t="shared" si="26"/>
        <v>4</v>
      </c>
      <c r="O553" cm="1">
        <f t="array" ref="O553">_xlfn.IFS(OR('Paraclinicos '!M552="",'Paraclinicos '!N552="",'Paraclinicos '!N552=0),"",'Paraclinicos '!M552/'Paraclinicos '!N552&lt;100,4,'Paraclinicos '!M552/'Paraclinicos '!N552&lt;200,3,'Paraclinicos '!M552/'Paraclinicos '!N552&lt;300,2,'Paraclinicos '!M552/'Paraclinicos '!N552&lt;400,1,'Paraclinicos '!M552/'Paraclinicos '!N552&gt;=400,0)</f>
        <v>3</v>
      </c>
      <c r="P553" cm="1">
        <f t="array" ref="P553">_xlfn.IFS('Paraclinicos '!C552="","",'Paraclinicos '!C552&lt;20,4,'Paraclinicos '!C552&lt;50,3,'Paraclinicos '!C552&lt;100,2,'Paraclinicos '!C552&lt;150,1,'Paraclinicos '!C552&gt;150,0)</f>
        <v>0</v>
      </c>
      <c r="Q553" cm="1">
        <f t="array" ref="Q553">_xlfn.IFS('Paraclinicos '!O552="","",'Paraclinicos '!O552&lt;1.2,0,'Paraclinicos '!O552&lt;2,1,'Paraclinicos '!O552&lt;3.5,2,'Paraclinicos '!O552&lt;5,3,'Paraclinicos '!O552&gt;5,4)</f>
        <v>0</v>
      </c>
      <c r="R553" t="str" cm="1">
        <f t="array" ref="R553">_xlfn.IFS('Paraclinicos '!J552="","",'Paraclinicos '!J552&lt;1.2,0,'Paraclinicos '!J552&lt;2,1,'Paraclinicos '!J552&lt;6,2,'Paraclinicos '!J552&lt;12,3,'Paraclinicos '!J552&gt;=12,4)</f>
        <v/>
      </c>
      <c r="S553" cm="1">
        <f t="array" ref="S553">_xlfn.IFS('Paraclinicos '!Y552="","",'Paraclinicos '!Y552&lt;70,1,'Paraclinicos '!Y552&gt;=70,0)</f>
        <v>0</v>
      </c>
      <c r="T553" cm="1">
        <f t="array" ref="T553">_xlfn.IFS('Paraclinicos '!W552="","",'Paraclinicos '!W552&lt;6,4,'Paraclinicos '!W552&lt;10,3,'Paraclinicos '!W552&lt;13,2,'Paraclinicos '!W552&lt;15,1,'Paraclinicos '!W552=15,0)</f>
        <v>2</v>
      </c>
      <c r="U553" s="54">
        <f t="shared" si="24"/>
        <v>5</v>
      </c>
      <c r="V553" cm="1">
        <f t="array" ref="V553">_xlfn.IFS('Paraclinicos '!S552="","",OR('Paraclinicos '!S552&lt;=8,'Paraclinicos '!S552&gt;=25),3,'Paraclinicos '!S552&lt;12,1,'Paraclinicos '!S552&lt;21,0,'Paraclinicos '!S552&lt;25,2)</f>
        <v>0</v>
      </c>
      <c r="W553" t="str">
        <f>IFERROR(IF(INDEX('BD Demog para scores enalazar'!Y$2:'BD Demog para scores enalazar'!Y$3000,MATCH(Formulas!A553,'BD Demog para scores enalazar'!A$2:'BD Demog para scores enalazar'!A$3000,0))=1,"SI","NO"),"")</f>
        <v>NO</v>
      </c>
      <c r="X553" s="9" t="str">
        <f>IFERROR(IF(INDEX('BD Demog para scores enalazar'!AJ$2:'BD Demog para scores enalazar'!AJ$3000,MATCH(Formulas!A553,'BD Demog para scores enalazar'!A$2:'BD Demog para scores enalazar'!A$3000,0))=1,"SI","NO"),"")</f>
        <v>NO</v>
      </c>
      <c r="Y553" cm="1">
        <f t="array" ref="Y553">IF(AND(W553="NO",X553="NO"),_xlfn.IFS('Paraclinicos '!K552&lt;=91,3,'Paraclinicos '!K552&lt;94,2,'Paraclinicos '!K552&lt;96,1,'Paraclinicos '!K552&gt;=96,0),"")</f>
        <v>3</v>
      </c>
      <c r="Z553" t="str" cm="1">
        <f t="array" ref="Z553">IF(OR(W553="SI",X553="SI"),_xlfn.IFS(OR(AND('Paraclinicos '!K552&lt;=83),AND('Paraclinicos '!K552&gt;=97,AA553=2)),3,OR(AND('Paraclinicos '!K552&lt;=86),AND('Paraclinicos '!K552&gt;=94,AA553=2)),2,OR(AND('Paraclinicos '!K552&lt;=88),AND('Paraclinicos '!K552&gt;=92,AA553=2)),1,OR(AND('Paraclinicos '!K552&gt;=88,'Paraclinicos '!K552&lt;=92),AND('Paraclinicos '!K552&gt;=93,AA553=0)),0),"")</f>
        <v/>
      </c>
      <c r="AA553" cm="1">
        <f t="array" ref="AA553">_xlfn.IFS('Paraclinicos '!E552="","",'Paraclinicos '!E552="Oxigeno",2,'Paraclinicos '!E552="Aire",0)</f>
        <v>2</v>
      </c>
    </row>
    <row r="554" spans="1:27" x14ac:dyDescent="0.25">
      <c r="A554">
        <f>'Paraclinicos '!A553</f>
        <v>134</v>
      </c>
      <c r="B554" s="3">
        <f>'Paraclinicos '!R553</f>
        <v>44313</v>
      </c>
      <c r="C554" cm="1">
        <f t="array" ref="C554">_xlfn.IFS('Paraclinicos '!Q553="","",'Paraclinicos '!Q553&gt;60,3,'Paraclinicos '!Q553&lt;=60,1)</f>
        <v>1</v>
      </c>
      <c r="D554" t="str">
        <f>IFERROR(IF(INDEX('BD Demog para scores enalazar'!BC$2:BC$3000,MATCH(Formulas!A554,'BD Demog para scores enalazar'!A$2:A$3000,0))=0,"SI","NO"),"")</f>
        <v>NO</v>
      </c>
      <c r="E554" cm="1">
        <f t="array" ref="E554">_xlfn.IFS(D554="","",D554="SI",4,D554="NO",1)</f>
        <v>1</v>
      </c>
      <c r="F554" cm="1">
        <f t="array" ref="F554">_xlfn.IFS('Paraclinicos '!B553="","",'Paraclinicos '!B553&gt;1,1,'Paraclinicos '!B553&lt;=1,3)</f>
        <v>3</v>
      </c>
      <c r="G554" t="str" cm="1">
        <f t="array" ref="G554">_xlfn.IFS('Paraclinicos '!D553="","",AND('Paraclinicos '!D553&gt;=250,'Paraclinicos '!D553&lt;=500),2,'Paraclinicos '!D553&gt;500,3,'Paraclinicos '!D553&lt;250,1)</f>
        <v/>
      </c>
      <c r="H554" s="50">
        <f t="shared" si="25"/>
        <v>5</v>
      </c>
      <c r="I554" cm="1">
        <f t="array" ref="I554">_xlfn.IFS('Paraclinicos '!Q553="","",'Paraclinicos '!Q553&gt;=65,1,'Paraclinicos '!Q553&lt;65,0)</f>
        <v>0</v>
      </c>
      <c r="J554" cm="1">
        <f t="array" ref="J554">_xlfn.IFS('Paraclinicos '!I553="","",'Paraclinicos '!I553&gt;7,1,'Paraclinicos '!I553&lt;=7,0)</f>
        <v>1</v>
      </c>
      <c r="K554" cm="1">
        <f t="array" ref="K554">_xlfn.IFS('Paraclinicos '!W553="","",'Paraclinicos '!W553&lt;=8,1,'Paraclinicos '!W553&gt;8,0)</f>
        <v>0</v>
      </c>
      <c r="L554" cm="1">
        <f t="array" ref="L554">_xlfn.IFS('Paraclinicos '!S553="","",'Paraclinicos '!S553&gt;=30,1,'Paraclinicos '!S553&lt;30,0)</f>
        <v>0</v>
      </c>
      <c r="M554" cm="1">
        <f t="array" ref="M554">_xlfn.IFS(OR('Paraclinicos '!T553="",'Paraclinicos '!U553=""),"",OR('Paraclinicos '!T553&lt;=90,'Paraclinicos '!U553&lt;=60),1,OR('Paraclinicos '!T553&gt;90,'Paraclinicos '!U553&gt;60),0)</f>
        <v>0</v>
      </c>
      <c r="N554" s="45">
        <f t="shared" si="26"/>
        <v>2</v>
      </c>
      <c r="O554" cm="1">
        <f t="array" ref="O554">_xlfn.IFS(OR('Paraclinicos '!M553="",'Paraclinicos '!N553="",'Paraclinicos '!N553=0),"",'Paraclinicos '!M553/'Paraclinicos '!N553&lt;100,4,'Paraclinicos '!M553/'Paraclinicos '!N553&lt;200,3,'Paraclinicos '!M553/'Paraclinicos '!N553&lt;300,2,'Paraclinicos '!M553/'Paraclinicos '!N553&lt;400,1,'Paraclinicos '!M553/'Paraclinicos '!N553&gt;=400,0)</f>
        <v>2</v>
      </c>
      <c r="P554" cm="1">
        <f t="array" ref="P554">_xlfn.IFS('Paraclinicos '!C553="","",'Paraclinicos '!C553&lt;20,4,'Paraclinicos '!C553&lt;50,3,'Paraclinicos '!C553&lt;100,2,'Paraclinicos '!C553&lt;150,1,'Paraclinicos '!C553&gt;150,0)</f>
        <v>0</v>
      </c>
      <c r="Q554" cm="1">
        <f t="array" ref="Q554">_xlfn.IFS('Paraclinicos '!O553="","",'Paraclinicos '!O553&lt;1.2,0,'Paraclinicos '!O553&lt;2,1,'Paraclinicos '!O553&lt;3.5,2,'Paraclinicos '!O553&lt;5,3,'Paraclinicos '!O553&gt;5,4)</f>
        <v>0</v>
      </c>
      <c r="R554" t="str" cm="1">
        <f t="array" ref="R554">_xlfn.IFS('Paraclinicos '!J553="","",'Paraclinicos '!J553&lt;1.2,0,'Paraclinicos '!J553&lt;2,1,'Paraclinicos '!J553&lt;6,2,'Paraclinicos '!J553&lt;12,3,'Paraclinicos '!J553&gt;=12,4)</f>
        <v/>
      </c>
      <c r="S554" cm="1">
        <f t="array" ref="S554">_xlfn.IFS('Paraclinicos '!Y553="","",'Paraclinicos '!Y553&lt;70,1,'Paraclinicos '!Y553&gt;=70,0)</f>
        <v>0</v>
      </c>
      <c r="T554" cm="1">
        <f t="array" ref="T554">_xlfn.IFS('Paraclinicos '!W553="","",'Paraclinicos '!W553&lt;6,4,'Paraclinicos '!W553&lt;10,3,'Paraclinicos '!W553&lt;13,2,'Paraclinicos '!W553&lt;15,1,'Paraclinicos '!W553=15,0)</f>
        <v>1</v>
      </c>
      <c r="U554" s="54">
        <f t="shared" si="24"/>
        <v>3</v>
      </c>
      <c r="V554" cm="1">
        <f t="array" ref="V554">_xlfn.IFS('Paraclinicos '!S553="","",OR('Paraclinicos '!S553&lt;=8,'Paraclinicos '!S553&gt;=25),3,'Paraclinicos '!S553&lt;12,1,'Paraclinicos '!S553&lt;21,0,'Paraclinicos '!S553&lt;25,2)</f>
        <v>0</v>
      </c>
      <c r="W554" t="str">
        <f>IFERROR(IF(INDEX('BD Demog para scores enalazar'!Y$2:'BD Demog para scores enalazar'!Y$3000,MATCH(Formulas!A554,'BD Demog para scores enalazar'!A$2:'BD Demog para scores enalazar'!A$3000,0))=1,"SI","NO"),"")</f>
        <v>NO</v>
      </c>
      <c r="X554" s="9" t="str">
        <f>IFERROR(IF(INDEX('BD Demog para scores enalazar'!AJ$2:'BD Demog para scores enalazar'!AJ$3000,MATCH(Formulas!A554,'BD Demog para scores enalazar'!A$2:'BD Demog para scores enalazar'!A$3000,0))=1,"SI","NO"),"")</f>
        <v>NO</v>
      </c>
      <c r="Y554" cm="1">
        <f t="array" ref="Y554">IF(AND(W554="NO",X554="NO"),_xlfn.IFS('Paraclinicos '!K553&lt;=91,3,'Paraclinicos '!K553&lt;94,2,'Paraclinicos '!K553&lt;96,1,'Paraclinicos '!K553&gt;=96,0),"")</f>
        <v>3</v>
      </c>
      <c r="Z554" t="str" cm="1">
        <f t="array" ref="Z554">IF(OR(W554="SI",X554="SI"),_xlfn.IFS(OR(AND('Paraclinicos '!K553&lt;=83),AND('Paraclinicos '!K553&gt;=97,AA554=2)),3,OR(AND('Paraclinicos '!K553&lt;=86),AND('Paraclinicos '!K553&gt;=94,AA554=2)),2,OR(AND('Paraclinicos '!K553&lt;=88),AND('Paraclinicos '!K553&gt;=92,AA554=2)),1,OR(AND('Paraclinicos '!K553&gt;=88,'Paraclinicos '!K553&lt;=92),AND('Paraclinicos '!K553&gt;=93,AA554=0)),0),"")</f>
        <v/>
      </c>
      <c r="AA554" cm="1">
        <f t="array" ref="AA554">_xlfn.IFS('Paraclinicos '!E553="","",'Paraclinicos '!E553="Oxigeno",2,'Paraclinicos '!E553="Aire",0)</f>
        <v>2</v>
      </c>
    </row>
    <row r="555" spans="1:27" x14ac:dyDescent="0.25">
      <c r="A555">
        <f>'Paraclinicos '!A554</f>
        <v>134</v>
      </c>
      <c r="B555" s="3">
        <f>'Paraclinicos '!R554</f>
        <v>44315</v>
      </c>
      <c r="C555" cm="1">
        <f t="array" ref="C555">_xlfn.IFS('Paraclinicos '!Q554="","",'Paraclinicos '!Q554&gt;60,3,'Paraclinicos '!Q554&lt;=60,1)</f>
        <v>1</v>
      </c>
      <c r="D555" t="str">
        <f>IFERROR(IF(INDEX('BD Demog para scores enalazar'!BC$2:BC$3000,MATCH(Formulas!A555,'BD Demog para scores enalazar'!A$2:A$3000,0))=0,"SI","NO"),"")</f>
        <v>NO</v>
      </c>
      <c r="E555" cm="1">
        <f t="array" ref="E555">_xlfn.IFS(D555="","",D555="SI",4,D555="NO",1)</f>
        <v>1</v>
      </c>
      <c r="F555" cm="1">
        <f t="array" ref="F555">_xlfn.IFS('Paraclinicos '!B554="","",'Paraclinicos '!B554&gt;1,1,'Paraclinicos '!B554&lt;=1,3)</f>
        <v>3</v>
      </c>
      <c r="G555" t="str" cm="1">
        <f t="array" ref="G555">_xlfn.IFS('Paraclinicos '!D554="","",AND('Paraclinicos '!D554&gt;=250,'Paraclinicos '!D554&lt;=500),2,'Paraclinicos '!D554&gt;500,3,'Paraclinicos '!D554&lt;250,1)</f>
        <v/>
      </c>
      <c r="H555" s="50">
        <f t="shared" si="25"/>
        <v>5</v>
      </c>
      <c r="I555" cm="1">
        <f t="array" ref="I555">_xlfn.IFS('Paraclinicos '!Q554="","",'Paraclinicos '!Q554&gt;=65,1,'Paraclinicos '!Q554&lt;65,0)</f>
        <v>0</v>
      </c>
      <c r="J555" cm="1">
        <f t="array" ref="J555">_xlfn.IFS('Paraclinicos '!I554="","",'Paraclinicos '!I554&gt;7,1,'Paraclinicos '!I554&lt;=7,0)</f>
        <v>1</v>
      </c>
      <c r="K555" cm="1">
        <f t="array" ref="K555">_xlfn.IFS('Paraclinicos '!W554="","",'Paraclinicos '!W554&lt;=8,1,'Paraclinicos '!W554&gt;8,0)</f>
        <v>0</v>
      </c>
      <c r="L555" cm="1">
        <f t="array" ref="L555">_xlfn.IFS('Paraclinicos '!S554="","",'Paraclinicos '!S554&gt;=30,1,'Paraclinicos '!S554&lt;30,0)</f>
        <v>1</v>
      </c>
      <c r="M555" cm="1">
        <f t="array" ref="M555">_xlfn.IFS(OR('Paraclinicos '!T554="",'Paraclinicos '!U554=""),"",OR('Paraclinicos '!T554&lt;=90,'Paraclinicos '!U554&lt;=60),1,OR('Paraclinicos '!T554&gt;90,'Paraclinicos '!U554&gt;60),0)</f>
        <v>0</v>
      </c>
      <c r="N555" s="45">
        <f t="shared" si="26"/>
        <v>3</v>
      </c>
      <c r="O555" cm="1">
        <f t="array" ref="O555">_xlfn.IFS(OR('Paraclinicos '!M554="",'Paraclinicos '!N554="",'Paraclinicos '!N554=0),"",'Paraclinicos '!M554/'Paraclinicos '!N554&lt;100,4,'Paraclinicos '!M554/'Paraclinicos '!N554&lt;200,3,'Paraclinicos '!M554/'Paraclinicos '!N554&lt;300,2,'Paraclinicos '!M554/'Paraclinicos '!N554&lt;400,1,'Paraclinicos '!M554/'Paraclinicos '!N554&gt;=400,0)</f>
        <v>2</v>
      </c>
      <c r="P555" cm="1">
        <f t="array" ref="P555">_xlfn.IFS('Paraclinicos '!C554="","",'Paraclinicos '!C554&lt;20,4,'Paraclinicos '!C554&lt;50,3,'Paraclinicos '!C554&lt;100,2,'Paraclinicos '!C554&lt;150,1,'Paraclinicos '!C554&gt;150,0)</f>
        <v>0</v>
      </c>
      <c r="Q555" cm="1">
        <f t="array" ref="Q555">_xlfn.IFS('Paraclinicos '!O554="","",'Paraclinicos '!O554&lt;1.2,0,'Paraclinicos '!O554&lt;2,1,'Paraclinicos '!O554&lt;3.5,2,'Paraclinicos '!O554&lt;5,3,'Paraclinicos '!O554&gt;5,4)</f>
        <v>0</v>
      </c>
      <c r="R555" t="str" cm="1">
        <f t="array" ref="R555">_xlfn.IFS('Paraclinicos '!J554="","",'Paraclinicos '!J554&lt;1.2,0,'Paraclinicos '!J554&lt;2,1,'Paraclinicos '!J554&lt;6,2,'Paraclinicos '!J554&lt;12,3,'Paraclinicos '!J554&gt;=12,4)</f>
        <v/>
      </c>
      <c r="S555" cm="1">
        <f t="array" ref="S555">_xlfn.IFS('Paraclinicos '!Y554="","",'Paraclinicos '!Y554&lt;70,1,'Paraclinicos '!Y554&gt;=70,0)</f>
        <v>0</v>
      </c>
      <c r="T555" cm="1">
        <f t="array" ref="T555">_xlfn.IFS('Paraclinicos '!W554="","",'Paraclinicos '!W554&lt;6,4,'Paraclinicos '!W554&lt;10,3,'Paraclinicos '!W554&lt;13,2,'Paraclinicos '!W554&lt;15,1,'Paraclinicos '!W554=15,0)</f>
        <v>0</v>
      </c>
      <c r="U555" s="54">
        <f t="shared" si="24"/>
        <v>2</v>
      </c>
      <c r="V555" cm="1">
        <f t="array" ref="V555">_xlfn.IFS('Paraclinicos '!S554="","",OR('Paraclinicos '!S554&lt;=8,'Paraclinicos '!S554&gt;=25),3,'Paraclinicos '!S554&lt;12,1,'Paraclinicos '!S554&lt;21,0,'Paraclinicos '!S554&lt;25,2)</f>
        <v>3</v>
      </c>
      <c r="W555" t="str">
        <f>IFERROR(IF(INDEX('BD Demog para scores enalazar'!Y$2:'BD Demog para scores enalazar'!Y$3000,MATCH(Formulas!A555,'BD Demog para scores enalazar'!A$2:'BD Demog para scores enalazar'!A$3000,0))=1,"SI","NO"),"")</f>
        <v>NO</v>
      </c>
      <c r="X555" s="9" t="str">
        <f>IFERROR(IF(INDEX('BD Demog para scores enalazar'!AJ$2:'BD Demog para scores enalazar'!AJ$3000,MATCH(Formulas!A555,'BD Demog para scores enalazar'!A$2:'BD Demog para scores enalazar'!A$3000,0))=1,"SI","NO"),"")</f>
        <v>NO</v>
      </c>
      <c r="Y555" cm="1">
        <f t="array" ref="Y555">IF(AND(W555="NO",X555="NO"),_xlfn.IFS('Paraclinicos '!K554&lt;=91,3,'Paraclinicos '!K554&lt;94,2,'Paraclinicos '!K554&lt;96,1,'Paraclinicos '!K554&gt;=96,0),"")</f>
        <v>1</v>
      </c>
      <c r="Z555" t="str" cm="1">
        <f t="array" ref="Z555">IF(OR(W555="SI",X555="SI"),_xlfn.IFS(OR(AND('Paraclinicos '!K554&lt;=83),AND('Paraclinicos '!K554&gt;=97,AA555=2)),3,OR(AND('Paraclinicos '!K554&lt;=86),AND('Paraclinicos '!K554&gt;=94,AA555=2)),2,OR(AND('Paraclinicos '!K554&lt;=88),AND('Paraclinicos '!K554&gt;=92,AA555=2)),1,OR(AND('Paraclinicos '!K554&gt;=88,'Paraclinicos '!K554&lt;=92),AND('Paraclinicos '!K554&gt;=93,AA555=0)),0),"")</f>
        <v/>
      </c>
      <c r="AA555" cm="1">
        <f t="array" ref="AA555">_xlfn.IFS('Paraclinicos '!E554="","",'Paraclinicos '!E554="Oxigeno",2,'Paraclinicos '!E554="Aire",0)</f>
        <v>2</v>
      </c>
    </row>
    <row r="556" spans="1:27" x14ac:dyDescent="0.25">
      <c r="A556">
        <f>'Paraclinicos '!A555</f>
        <v>134</v>
      </c>
      <c r="B556" s="3">
        <f>'Paraclinicos '!R555</f>
        <v>44316</v>
      </c>
      <c r="C556" cm="1">
        <f t="array" ref="C556">_xlfn.IFS('Paraclinicos '!Q555="","",'Paraclinicos '!Q555&gt;60,3,'Paraclinicos '!Q555&lt;=60,1)</f>
        <v>1</v>
      </c>
      <c r="D556" t="str">
        <f>IFERROR(IF(INDEX('BD Demog para scores enalazar'!BC$2:BC$3000,MATCH(Formulas!A556,'BD Demog para scores enalazar'!A$2:A$3000,0))=0,"SI","NO"),"")</f>
        <v>NO</v>
      </c>
      <c r="E556" cm="1">
        <f t="array" ref="E556">_xlfn.IFS(D556="","",D556="SI",4,D556="NO",1)</f>
        <v>1</v>
      </c>
      <c r="F556" cm="1">
        <f t="array" ref="F556">_xlfn.IFS('Paraclinicos '!B555="","",'Paraclinicos '!B555&gt;1,1,'Paraclinicos '!B555&lt;=1,3)</f>
        <v>1</v>
      </c>
      <c r="G556" t="str" cm="1">
        <f t="array" ref="G556">_xlfn.IFS('Paraclinicos '!D555="","",AND('Paraclinicos '!D555&gt;=250,'Paraclinicos '!D555&lt;=500),2,'Paraclinicos '!D555&gt;500,3,'Paraclinicos '!D555&lt;250,1)</f>
        <v/>
      </c>
      <c r="H556" s="50">
        <f t="shared" si="25"/>
        <v>3</v>
      </c>
      <c r="I556" cm="1">
        <f t="array" ref="I556">_xlfn.IFS('Paraclinicos '!Q555="","",'Paraclinicos '!Q555&gt;=65,1,'Paraclinicos '!Q555&lt;65,0)</f>
        <v>0</v>
      </c>
      <c r="J556" cm="1">
        <f t="array" ref="J556">_xlfn.IFS('Paraclinicos '!I555="","",'Paraclinicos '!I555&gt;7,1,'Paraclinicos '!I555&lt;=7,0)</f>
        <v>1</v>
      </c>
      <c r="K556" cm="1">
        <f t="array" ref="K556">_xlfn.IFS('Paraclinicos '!W555="","",'Paraclinicos '!W555&lt;=8,1,'Paraclinicos '!W555&gt;8,0)</f>
        <v>0</v>
      </c>
      <c r="L556" cm="1">
        <f t="array" ref="L556">_xlfn.IFS('Paraclinicos '!S555="","",'Paraclinicos '!S555&gt;=30,1,'Paraclinicos '!S555&lt;30,0)</f>
        <v>0</v>
      </c>
      <c r="M556" cm="1">
        <f t="array" ref="M556">_xlfn.IFS(OR('Paraclinicos '!T555="",'Paraclinicos '!U555=""),"",OR('Paraclinicos '!T555&lt;=90,'Paraclinicos '!U555&lt;=60),1,OR('Paraclinicos '!T555&gt;90,'Paraclinicos '!U555&gt;60),0)</f>
        <v>0</v>
      </c>
      <c r="N556" s="45">
        <f t="shared" si="26"/>
        <v>3</v>
      </c>
      <c r="O556" cm="1">
        <f t="array" ref="O556">_xlfn.IFS(OR('Paraclinicos '!M555="",'Paraclinicos '!N555="",'Paraclinicos '!N555=0),"",'Paraclinicos '!M555/'Paraclinicos '!N555&lt;100,4,'Paraclinicos '!M555/'Paraclinicos '!N555&lt;200,3,'Paraclinicos '!M555/'Paraclinicos '!N555&lt;300,2,'Paraclinicos '!M555/'Paraclinicos '!N555&lt;400,1,'Paraclinicos '!M555/'Paraclinicos '!N555&gt;=400,0)</f>
        <v>2</v>
      </c>
      <c r="P556" cm="1">
        <f t="array" ref="P556">_xlfn.IFS('Paraclinicos '!C555="","",'Paraclinicos '!C555&lt;20,4,'Paraclinicos '!C555&lt;50,3,'Paraclinicos '!C555&lt;100,2,'Paraclinicos '!C555&lt;150,1,'Paraclinicos '!C555&gt;150,0)</f>
        <v>0</v>
      </c>
      <c r="Q556" cm="1">
        <f t="array" ref="Q556">_xlfn.IFS('Paraclinicos '!O555="","",'Paraclinicos '!O555&lt;1.2,0,'Paraclinicos '!O555&lt;2,1,'Paraclinicos '!O555&lt;3.5,2,'Paraclinicos '!O555&lt;5,3,'Paraclinicos '!O555&gt;5,4)</f>
        <v>0</v>
      </c>
      <c r="R556" t="str" cm="1">
        <f t="array" ref="R556">_xlfn.IFS('Paraclinicos '!J555="","",'Paraclinicos '!J555&lt;1.2,0,'Paraclinicos '!J555&lt;2,1,'Paraclinicos '!J555&lt;6,2,'Paraclinicos '!J555&lt;12,3,'Paraclinicos '!J555&gt;=12,4)</f>
        <v/>
      </c>
      <c r="S556" cm="1">
        <f t="array" ref="S556">_xlfn.IFS('Paraclinicos '!Y555="","",'Paraclinicos '!Y555&lt;70,1,'Paraclinicos '!Y555&gt;=70,0)</f>
        <v>0</v>
      </c>
      <c r="T556" cm="1">
        <f t="array" ref="T556">_xlfn.IFS('Paraclinicos '!W555="","",'Paraclinicos '!W555&lt;6,4,'Paraclinicos '!W555&lt;10,3,'Paraclinicos '!W555&lt;13,2,'Paraclinicos '!W555&lt;15,1,'Paraclinicos '!W555=15,0)</f>
        <v>0</v>
      </c>
      <c r="U556" s="54">
        <f t="shared" si="24"/>
        <v>2</v>
      </c>
      <c r="V556" cm="1">
        <f t="array" ref="V556">_xlfn.IFS('Paraclinicos '!S555="","",OR('Paraclinicos '!S555&lt;=8,'Paraclinicos '!S555&gt;=25),3,'Paraclinicos '!S555&lt;12,1,'Paraclinicos '!S555&lt;21,0,'Paraclinicos '!S555&lt;25,2)</f>
        <v>0</v>
      </c>
      <c r="W556" t="str">
        <f>IFERROR(IF(INDEX('BD Demog para scores enalazar'!Y$2:'BD Demog para scores enalazar'!Y$3000,MATCH(Formulas!A556,'BD Demog para scores enalazar'!A$2:'BD Demog para scores enalazar'!A$3000,0))=1,"SI","NO"),"")</f>
        <v>NO</v>
      </c>
      <c r="X556" s="9" t="str">
        <f>IFERROR(IF(INDEX('BD Demog para scores enalazar'!AJ$2:'BD Demog para scores enalazar'!AJ$3000,MATCH(Formulas!A556,'BD Demog para scores enalazar'!A$2:'BD Demog para scores enalazar'!A$3000,0))=1,"SI","NO"),"")</f>
        <v>NO</v>
      </c>
      <c r="Y556" cm="1">
        <f t="array" ref="Y556">IF(AND(W556="NO",X556="NO"),_xlfn.IFS('Paraclinicos '!K555&lt;=91,3,'Paraclinicos '!K555&lt;94,2,'Paraclinicos '!K555&lt;96,1,'Paraclinicos '!K555&gt;=96,0),"")</f>
        <v>3</v>
      </c>
      <c r="Z556" t="str" cm="1">
        <f t="array" ref="Z556">IF(OR(W556="SI",X556="SI"),_xlfn.IFS(OR(AND('Paraclinicos '!K555&lt;=83),AND('Paraclinicos '!K555&gt;=97,AA556=2)),3,OR(AND('Paraclinicos '!K555&lt;=86),AND('Paraclinicos '!K555&gt;=94,AA556=2)),2,OR(AND('Paraclinicos '!K555&lt;=88),AND('Paraclinicos '!K555&gt;=92,AA556=2)),1,OR(AND('Paraclinicos '!K555&gt;=88,'Paraclinicos '!K555&lt;=92),AND('Paraclinicos '!K555&gt;=93,AA556=0)),0),"")</f>
        <v/>
      </c>
      <c r="AA556" cm="1">
        <f t="array" ref="AA556">_xlfn.IFS('Paraclinicos '!E555="","",'Paraclinicos '!E555="Oxigeno",2,'Paraclinicos '!E555="Aire",0)</f>
        <v>2</v>
      </c>
    </row>
    <row r="557" spans="1:27" x14ac:dyDescent="0.25">
      <c r="A557">
        <f>'Paraclinicos '!A556</f>
        <v>138</v>
      </c>
      <c r="B557" s="3">
        <f>'Paraclinicos '!R556</f>
        <v>44314</v>
      </c>
      <c r="C557" cm="1">
        <f t="array" ref="C557">_xlfn.IFS('Paraclinicos '!Q556="","",'Paraclinicos '!Q556&gt;60,3,'Paraclinicos '!Q556&lt;=60,1)</f>
        <v>1</v>
      </c>
      <c r="D557" t="str">
        <f>IFERROR(IF(INDEX('BD Demog para scores enalazar'!BC$2:BC$3000,MATCH(Formulas!A557,'BD Demog para scores enalazar'!A$2:A$3000,0))=0,"SI","NO"),"")</f>
        <v>SI</v>
      </c>
      <c r="E557" cm="1">
        <f t="array" ref="E557">_xlfn.IFS(D557="","",D557="SI",4,D557="NO",1)</f>
        <v>4</v>
      </c>
      <c r="F557" cm="1">
        <f t="array" ref="F557">_xlfn.IFS('Paraclinicos '!B556="","",'Paraclinicos '!B556&gt;1,1,'Paraclinicos '!B556&lt;=1,3)</f>
        <v>3</v>
      </c>
      <c r="G557" t="str" cm="1">
        <f t="array" ref="G557">_xlfn.IFS('Paraclinicos '!D556="","",AND('Paraclinicos '!D556&gt;=250,'Paraclinicos '!D556&lt;=500),2,'Paraclinicos '!D556&gt;500,3,'Paraclinicos '!D556&lt;250,1)</f>
        <v/>
      </c>
      <c r="H557" s="50">
        <f t="shared" si="25"/>
        <v>8</v>
      </c>
      <c r="I557" cm="1">
        <f t="array" ref="I557">_xlfn.IFS('Paraclinicos '!Q556="","",'Paraclinicos '!Q556&gt;=65,1,'Paraclinicos '!Q556&lt;65,0)</f>
        <v>0</v>
      </c>
      <c r="J557" cm="1">
        <f t="array" ref="J557">_xlfn.IFS('Paraclinicos '!I556="","",'Paraclinicos '!I556&gt;7,1,'Paraclinicos '!I556&lt;=7,0)</f>
        <v>1</v>
      </c>
      <c r="K557" cm="1">
        <f t="array" ref="K557">_xlfn.IFS('Paraclinicos '!W556="","",'Paraclinicos '!W556&lt;=8,1,'Paraclinicos '!W556&gt;8,0)</f>
        <v>1</v>
      </c>
      <c r="L557" cm="1">
        <f t="array" ref="L557">_xlfn.IFS('Paraclinicos '!S556="","",'Paraclinicos '!S556&gt;=30,1,'Paraclinicos '!S556&lt;30,0)</f>
        <v>0</v>
      </c>
      <c r="M557" cm="1">
        <f t="array" ref="M557">_xlfn.IFS(OR('Paraclinicos '!T556="",'Paraclinicos '!U556=""),"",OR('Paraclinicos '!T556&lt;=90,'Paraclinicos '!U556&lt;=60),1,OR('Paraclinicos '!T556&gt;90,'Paraclinicos '!U556&gt;60),0)</f>
        <v>0</v>
      </c>
      <c r="N557" s="45">
        <f t="shared" si="26"/>
        <v>3</v>
      </c>
      <c r="O557" cm="1">
        <f t="array" ref="O557">_xlfn.IFS(OR('Paraclinicos '!M556="",'Paraclinicos '!N556="",'Paraclinicos '!N556=0),"",'Paraclinicos '!M556/'Paraclinicos '!N556&lt;100,4,'Paraclinicos '!M556/'Paraclinicos '!N556&lt;200,3,'Paraclinicos '!M556/'Paraclinicos '!N556&lt;300,2,'Paraclinicos '!M556/'Paraclinicos '!N556&lt;400,1,'Paraclinicos '!M556/'Paraclinicos '!N556&gt;=400,0)</f>
        <v>2</v>
      </c>
      <c r="P557" cm="1">
        <f t="array" ref="P557">_xlfn.IFS('Paraclinicos '!C556="","",'Paraclinicos '!C556&lt;20,4,'Paraclinicos '!C556&lt;50,3,'Paraclinicos '!C556&lt;100,2,'Paraclinicos '!C556&lt;150,1,'Paraclinicos '!C556&gt;150,0)</f>
        <v>0</v>
      </c>
      <c r="Q557" cm="1">
        <f t="array" ref="Q557">_xlfn.IFS('Paraclinicos '!O556="","",'Paraclinicos '!O556&lt;1.2,0,'Paraclinicos '!O556&lt;2,1,'Paraclinicos '!O556&lt;3.5,2,'Paraclinicos '!O556&lt;5,3,'Paraclinicos '!O556&gt;5,4)</f>
        <v>1</v>
      </c>
      <c r="R557" cm="1">
        <f t="array" ref="R557">_xlfn.IFS('Paraclinicos '!J556="","",'Paraclinicos '!J556&lt;1.2,0,'Paraclinicos '!J556&lt;2,1,'Paraclinicos '!J556&lt;6,2,'Paraclinicos '!J556&lt;12,3,'Paraclinicos '!J556&gt;=12,4)</f>
        <v>0</v>
      </c>
      <c r="S557" cm="1">
        <f t="array" ref="S557">_xlfn.IFS('Paraclinicos '!Y556="","",'Paraclinicos '!Y556&lt;70,1,'Paraclinicos '!Y556&gt;=70,0)</f>
        <v>0</v>
      </c>
      <c r="T557" cm="1">
        <f t="array" ref="T557">_xlfn.IFS('Paraclinicos '!W556="","",'Paraclinicos '!W556&lt;6,4,'Paraclinicos '!W556&lt;10,3,'Paraclinicos '!W556&lt;13,2,'Paraclinicos '!W556&lt;15,1,'Paraclinicos '!W556=15,0)</f>
        <v>3</v>
      </c>
      <c r="U557" s="54">
        <f t="shared" si="24"/>
        <v>6</v>
      </c>
      <c r="V557" cm="1">
        <f t="array" ref="V557">_xlfn.IFS('Paraclinicos '!S556="","",OR('Paraclinicos '!S556&lt;=8,'Paraclinicos '!S556&gt;=25),3,'Paraclinicos '!S556&lt;12,1,'Paraclinicos '!S556&lt;21,0,'Paraclinicos '!S556&lt;25,2)</f>
        <v>2</v>
      </c>
      <c r="W557" t="str">
        <f>IFERROR(IF(INDEX('BD Demog para scores enalazar'!Y$2:'BD Demog para scores enalazar'!Y$3000,MATCH(Formulas!A557,'BD Demog para scores enalazar'!A$2:'BD Demog para scores enalazar'!A$3000,0))=1,"SI","NO"),"")</f>
        <v>NO</v>
      </c>
      <c r="X557" s="9" t="str">
        <f>IFERROR(IF(INDEX('BD Demog para scores enalazar'!AJ$2:'BD Demog para scores enalazar'!AJ$3000,MATCH(Formulas!A557,'BD Demog para scores enalazar'!A$2:'BD Demog para scores enalazar'!A$3000,0))=1,"SI","NO"),"")</f>
        <v>SI</v>
      </c>
      <c r="Y557" t="str" cm="1">
        <f t="array" ref="Y557">IF(AND(W557="NO",X557="NO"),_xlfn.IFS('Paraclinicos '!K556&lt;=91,3,'Paraclinicos '!K556&lt;94,2,'Paraclinicos '!K556&lt;96,1,'Paraclinicos '!K556&gt;=96,0),"")</f>
        <v/>
      </c>
      <c r="Z557" cm="1">
        <f t="array" ref="Z557">IF(OR(W557="SI",X557="SI"),_xlfn.IFS(OR(AND('Paraclinicos '!K556&lt;=83),AND('Paraclinicos '!K556&gt;=97,AA557=2)),3,OR(AND('Paraclinicos '!K556&lt;=86),AND('Paraclinicos '!K556&gt;=94,AA557=2)),2,OR(AND('Paraclinicos '!K556&lt;=88),AND('Paraclinicos '!K556&gt;=92,AA557=2)),1,OR(AND('Paraclinicos '!K556&gt;=88,'Paraclinicos '!K556&lt;=92),AND('Paraclinicos '!K556&gt;=93,AA557=0)),0),"")</f>
        <v>3</v>
      </c>
      <c r="AA557" cm="1">
        <f t="array" ref="AA557">_xlfn.IFS('Paraclinicos '!E556="","",'Paraclinicos '!E556="Oxigeno",2,'Paraclinicos '!E556="Aire",0)</f>
        <v>2</v>
      </c>
    </row>
    <row r="558" spans="1:27" x14ac:dyDescent="0.25">
      <c r="A558">
        <f>'Paraclinicos '!A557</f>
        <v>138</v>
      </c>
      <c r="B558" s="3">
        <f>'Paraclinicos '!R557</f>
        <v>44315</v>
      </c>
      <c r="C558" cm="1">
        <f t="array" ref="C558">_xlfn.IFS('Paraclinicos '!Q557="","",'Paraclinicos '!Q557&gt;60,3,'Paraclinicos '!Q557&lt;=60,1)</f>
        <v>1</v>
      </c>
      <c r="D558" t="str">
        <f>IFERROR(IF(INDEX('BD Demog para scores enalazar'!BC$2:BC$3000,MATCH(Formulas!A558,'BD Demog para scores enalazar'!A$2:A$3000,0))=0,"SI","NO"),"")</f>
        <v>SI</v>
      </c>
      <c r="E558" cm="1">
        <f t="array" ref="E558">_xlfn.IFS(D558="","",D558="SI",4,D558="NO",1)</f>
        <v>4</v>
      </c>
      <c r="F558" cm="1">
        <f t="array" ref="F558">_xlfn.IFS('Paraclinicos '!B557="","",'Paraclinicos '!B557&gt;1,1,'Paraclinicos '!B557&lt;=1,3)</f>
        <v>3</v>
      </c>
      <c r="G558" cm="1">
        <f t="array" ref="G558">_xlfn.IFS('Paraclinicos '!D557="","",AND('Paraclinicos '!D557&gt;=250,'Paraclinicos '!D557&lt;=500),2,'Paraclinicos '!D557&gt;500,3,'Paraclinicos '!D557&lt;250,1)</f>
        <v>3</v>
      </c>
      <c r="H558" s="50">
        <f t="shared" si="25"/>
        <v>11</v>
      </c>
      <c r="I558" cm="1">
        <f t="array" ref="I558">_xlfn.IFS('Paraclinicos '!Q557="","",'Paraclinicos '!Q557&gt;=65,1,'Paraclinicos '!Q557&lt;65,0)</f>
        <v>0</v>
      </c>
      <c r="J558" cm="1">
        <f t="array" ref="J558">_xlfn.IFS('Paraclinicos '!I557="","",'Paraclinicos '!I557&gt;7,1,'Paraclinicos '!I557&lt;=7,0)</f>
        <v>1</v>
      </c>
      <c r="K558" cm="1">
        <f t="array" ref="K558">_xlfn.IFS('Paraclinicos '!W557="","",'Paraclinicos '!W557&lt;=8,1,'Paraclinicos '!W557&gt;8,0)</f>
        <v>1</v>
      </c>
      <c r="L558" cm="1">
        <f t="array" ref="L558">_xlfn.IFS('Paraclinicos '!S557="","",'Paraclinicos '!S557&gt;=30,1,'Paraclinicos '!S557&lt;30,0)</f>
        <v>0</v>
      </c>
      <c r="M558" cm="1">
        <f t="array" ref="M558">_xlfn.IFS(OR('Paraclinicos '!T557="",'Paraclinicos '!U557=""),"",OR('Paraclinicos '!T557&lt;=90,'Paraclinicos '!U557&lt;=60),1,OR('Paraclinicos '!T557&gt;90,'Paraclinicos '!U557&gt;60),0)</f>
        <v>0</v>
      </c>
      <c r="N558" s="45">
        <f t="shared" si="26"/>
        <v>4</v>
      </c>
      <c r="O558" cm="1">
        <f t="array" ref="O558">_xlfn.IFS(OR('Paraclinicos '!M557="",'Paraclinicos '!N557="",'Paraclinicos '!N557=0),"",'Paraclinicos '!M557/'Paraclinicos '!N557&lt;100,4,'Paraclinicos '!M557/'Paraclinicos '!N557&lt;200,3,'Paraclinicos '!M557/'Paraclinicos '!N557&lt;300,2,'Paraclinicos '!M557/'Paraclinicos '!N557&lt;400,1,'Paraclinicos '!M557/'Paraclinicos '!N557&gt;=400,0)</f>
        <v>2</v>
      </c>
      <c r="P558" cm="1">
        <f t="array" ref="P558">_xlfn.IFS('Paraclinicos '!C557="","",'Paraclinicos '!C557&lt;20,4,'Paraclinicos '!C557&lt;50,3,'Paraclinicos '!C557&lt;100,2,'Paraclinicos '!C557&lt;150,1,'Paraclinicos '!C557&gt;150,0)</f>
        <v>0</v>
      </c>
      <c r="Q558" cm="1">
        <f t="array" ref="Q558">_xlfn.IFS('Paraclinicos '!O557="","",'Paraclinicos '!O557&lt;1.2,0,'Paraclinicos '!O557&lt;2,1,'Paraclinicos '!O557&lt;3.5,2,'Paraclinicos '!O557&lt;5,3,'Paraclinicos '!O557&gt;5,4)</f>
        <v>0</v>
      </c>
      <c r="R558" cm="1">
        <f t="array" ref="R558">_xlfn.IFS('Paraclinicos '!J557="","",'Paraclinicos '!J557&lt;1.2,0,'Paraclinicos '!J557&lt;2,1,'Paraclinicos '!J557&lt;6,2,'Paraclinicos '!J557&lt;12,3,'Paraclinicos '!J557&gt;=12,4)</f>
        <v>0</v>
      </c>
      <c r="S558" cm="1">
        <f t="array" ref="S558">_xlfn.IFS('Paraclinicos '!Y557="","",'Paraclinicos '!Y557&lt;70,1,'Paraclinicos '!Y557&gt;=70,0)</f>
        <v>0</v>
      </c>
      <c r="T558" cm="1">
        <f t="array" ref="T558">_xlfn.IFS('Paraclinicos '!W557="","",'Paraclinicos '!W557&lt;6,4,'Paraclinicos '!W557&lt;10,3,'Paraclinicos '!W557&lt;13,2,'Paraclinicos '!W557&lt;15,1,'Paraclinicos '!W557=15,0)</f>
        <v>4</v>
      </c>
      <c r="U558" s="54">
        <f t="shared" si="24"/>
        <v>6</v>
      </c>
      <c r="V558" cm="1">
        <f t="array" ref="V558">_xlfn.IFS('Paraclinicos '!S557="","",OR('Paraclinicos '!S557&lt;=8,'Paraclinicos '!S557&gt;=25),3,'Paraclinicos '!S557&lt;12,1,'Paraclinicos '!S557&lt;21,0,'Paraclinicos '!S557&lt;25,2)</f>
        <v>2</v>
      </c>
      <c r="W558" t="str">
        <f>IFERROR(IF(INDEX('BD Demog para scores enalazar'!Y$2:'BD Demog para scores enalazar'!Y$3000,MATCH(Formulas!A558,'BD Demog para scores enalazar'!A$2:'BD Demog para scores enalazar'!A$3000,0))=1,"SI","NO"),"")</f>
        <v>NO</v>
      </c>
      <c r="X558" s="9" t="str">
        <f>IFERROR(IF(INDEX('BD Demog para scores enalazar'!AJ$2:'BD Demog para scores enalazar'!AJ$3000,MATCH(Formulas!A558,'BD Demog para scores enalazar'!A$2:'BD Demog para scores enalazar'!A$3000,0))=1,"SI","NO"),"")</f>
        <v>SI</v>
      </c>
      <c r="Y558" t="str" cm="1">
        <f t="array" ref="Y558">IF(AND(W558="NO",X558="NO"),_xlfn.IFS('Paraclinicos '!K557&lt;=91,3,'Paraclinicos '!K557&lt;94,2,'Paraclinicos '!K557&lt;96,1,'Paraclinicos '!K557&gt;=96,0),"")</f>
        <v/>
      </c>
      <c r="Z558" cm="1">
        <f t="array" ref="Z558">IF(OR(W558="SI",X558="SI"),_xlfn.IFS(OR(AND('Paraclinicos '!K557&lt;=83),AND('Paraclinicos '!K557&gt;=97,AA558=2)),3,OR(AND('Paraclinicos '!K557&lt;=86),AND('Paraclinicos '!K557&gt;=94,AA558=2)),2,OR(AND('Paraclinicos '!K557&lt;=88),AND('Paraclinicos '!K557&gt;=92,AA558=2)),1,OR(AND('Paraclinicos '!K557&gt;=88,'Paraclinicos '!K557&lt;=92),AND('Paraclinicos '!K557&gt;=93,AA558=0)),0),"")</f>
        <v>1</v>
      </c>
      <c r="AA558" cm="1">
        <f t="array" ref="AA558">_xlfn.IFS('Paraclinicos '!E557="","",'Paraclinicos '!E557="Oxigeno",2,'Paraclinicos '!E557="Aire",0)</f>
        <v>2</v>
      </c>
    </row>
    <row r="559" spans="1:27" x14ac:dyDescent="0.25">
      <c r="A559">
        <f>'Paraclinicos '!A558</f>
        <v>138</v>
      </c>
      <c r="B559" s="3">
        <f>'Paraclinicos '!R558</f>
        <v>44316</v>
      </c>
      <c r="C559" cm="1">
        <f t="array" ref="C559">_xlfn.IFS('Paraclinicos '!Q558="","",'Paraclinicos '!Q558&gt;60,3,'Paraclinicos '!Q558&lt;=60,1)</f>
        <v>1</v>
      </c>
      <c r="D559" t="str">
        <f>IFERROR(IF(INDEX('BD Demog para scores enalazar'!BC$2:BC$3000,MATCH(Formulas!A559,'BD Demog para scores enalazar'!A$2:A$3000,0))=0,"SI","NO"),"")</f>
        <v>SI</v>
      </c>
      <c r="E559" cm="1">
        <f t="array" ref="E559">_xlfn.IFS(D559="","",D559="SI",4,D559="NO",1)</f>
        <v>4</v>
      </c>
      <c r="F559" cm="1">
        <f t="array" ref="F559">_xlfn.IFS('Paraclinicos '!B558="","",'Paraclinicos '!B558&gt;1,1,'Paraclinicos '!B558&lt;=1,3)</f>
        <v>3</v>
      </c>
      <c r="G559" cm="1">
        <f t="array" ref="G559">_xlfn.IFS('Paraclinicos '!D558="","",AND('Paraclinicos '!D558&gt;=250,'Paraclinicos '!D558&lt;=500),2,'Paraclinicos '!D558&gt;500,3,'Paraclinicos '!D558&lt;250,1)</f>
        <v>2</v>
      </c>
      <c r="H559" s="50">
        <f t="shared" si="25"/>
        <v>10</v>
      </c>
      <c r="I559" cm="1">
        <f t="array" ref="I559">_xlfn.IFS('Paraclinicos '!Q558="","",'Paraclinicos '!Q558&gt;=65,1,'Paraclinicos '!Q558&lt;65,0)</f>
        <v>0</v>
      </c>
      <c r="J559" cm="1">
        <f t="array" ref="J559">_xlfn.IFS('Paraclinicos '!I558="","",'Paraclinicos '!I558&gt;7,1,'Paraclinicos '!I558&lt;=7,0)</f>
        <v>1</v>
      </c>
      <c r="K559" cm="1">
        <f t="array" ref="K559">_xlfn.IFS('Paraclinicos '!W558="","",'Paraclinicos '!W558&lt;=8,1,'Paraclinicos '!W558&gt;8,0)</f>
        <v>1</v>
      </c>
      <c r="L559" cm="1">
        <f t="array" ref="L559">_xlfn.IFS('Paraclinicos '!S558="","",'Paraclinicos '!S558&gt;=30,1,'Paraclinicos '!S558&lt;30,0)</f>
        <v>0</v>
      </c>
      <c r="M559" cm="1">
        <f t="array" ref="M559">_xlfn.IFS(OR('Paraclinicos '!T558="",'Paraclinicos '!U558=""),"",OR('Paraclinicos '!T558&lt;=90,'Paraclinicos '!U558&lt;=60),1,OR('Paraclinicos '!T558&gt;90,'Paraclinicos '!U558&gt;60),0)</f>
        <v>0</v>
      </c>
      <c r="N559" s="45">
        <f t="shared" si="26"/>
        <v>4</v>
      </c>
      <c r="O559" cm="1">
        <f t="array" ref="O559">_xlfn.IFS(OR('Paraclinicos '!M558="",'Paraclinicos '!N558="",'Paraclinicos '!N558=0),"",'Paraclinicos '!M558/'Paraclinicos '!N558&lt;100,4,'Paraclinicos '!M558/'Paraclinicos '!N558&lt;200,3,'Paraclinicos '!M558/'Paraclinicos '!N558&lt;300,2,'Paraclinicos '!M558/'Paraclinicos '!N558&lt;400,1,'Paraclinicos '!M558/'Paraclinicos '!N558&gt;=400,0)</f>
        <v>3</v>
      </c>
      <c r="P559" cm="1">
        <f t="array" ref="P559">_xlfn.IFS('Paraclinicos '!C558="","",'Paraclinicos '!C558&lt;20,4,'Paraclinicos '!C558&lt;50,3,'Paraclinicos '!C558&lt;100,2,'Paraclinicos '!C558&lt;150,1,'Paraclinicos '!C558&gt;150,0)</f>
        <v>0</v>
      </c>
      <c r="Q559" cm="1">
        <f t="array" ref="Q559">_xlfn.IFS('Paraclinicos '!O558="","",'Paraclinicos '!O558&lt;1.2,0,'Paraclinicos '!O558&lt;2,1,'Paraclinicos '!O558&lt;3.5,2,'Paraclinicos '!O558&lt;5,3,'Paraclinicos '!O558&gt;5,4)</f>
        <v>0</v>
      </c>
      <c r="R559" cm="1">
        <f t="array" ref="R559">_xlfn.IFS('Paraclinicos '!J558="","",'Paraclinicos '!J558&lt;1.2,0,'Paraclinicos '!J558&lt;2,1,'Paraclinicos '!J558&lt;6,2,'Paraclinicos '!J558&lt;12,3,'Paraclinicos '!J558&gt;=12,4)</f>
        <v>0</v>
      </c>
      <c r="S559" cm="1">
        <f t="array" ref="S559">_xlfn.IFS('Paraclinicos '!Y558="","",'Paraclinicos '!Y558&lt;70,1,'Paraclinicos '!Y558&gt;=70,0)</f>
        <v>0</v>
      </c>
      <c r="T559" cm="1">
        <f t="array" ref="T559">_xlfn.IFS('Paraclinicos '!W558="","",'Paraclinicos '!W558&lt;6,4,'Paraclinicos '!W558&lt;10,3,'Paraclinicos '!W558&lt;13,2,'Paraclinicos '!W558&lt;15,1,'Paraclinicos '!W558=15,0)</f>
        <v>4</v>
      </c>
      <c r="U559" s="54">
        <f t="shared" si="24"/>
        <v>7</v>
      </c>
      <c r="V559" cm="1">
        <f t="array" ref="V559">_xlfn.IFS('Paraclinicos '!S558="","",OR('Paraclinicos '!S558&lt;=8,'Paraclinicos '!S558&gt;=25),3,'Paraclinicos '!S558&lt;12,1,'Paraclinicos '!S558&lt;21,0,'Paraclinicos '!S558&lt;25,2)</f>
        <v>0</v>
      </c>
      <c r="W559" t="str">
        <f>IFERROR(IF(INDEX('BD Demog para scores enalazar'!Y$2:'BD Demog para scores enalazar'!Y$3000,MATCH(Formulas!A559,'BD Demog para scores enalazar'!A$2:'BD Demog para scores enalazar'!A$3000,0))=1,"SI","NO"),"")</f>
        <v>NO</v>
      </c>
      <c r="X559" s="9" t="str">
        <f>IFERROR(IF(INDEX('BD Demog para scores enalazar'!AJ$2:'BD Demog para scores enalazar'!AJ$3000,MATCH(Formulas!A559,'BD Demog para scores enalazar'!A$2:'BD Demog para scores enalazar'!A$3000,0))=1,"SI","NO"),"")</f>
        <v>SI</v>
      </c>
      <c r="Y559" t="str" cm="1">
        <f t="array" ref="Y559">IF(AND(W559="NO",X559="NO"),_xlfn.IFS('Paraclinicos '!K558&lt;=91,3,'Paraclinicos '!K558&lt;94,2,'Paraclinicos '!K558&lt;96,1,'Paraclinicos '!K558&gt;=96,0),"")</f>
        <v/>
      </c>
      <c r="Z559" cm="1">
        <f t="array" ref="Z559">IF(OR(W559="SI",X559="SI"),_xlfn.IFS(OR(AND('Paraclinicos '!K558&lt;=83),AND('Paraclinicos '!K558&gt;=97,AA559=2)),3,OR(AND('Paraclinicos '!K558&lt;=86),AND('Paraclinicos '!K558&gt;=94,AA559=2)),2,OR(AND('Paraclinicos '!K558&lt;=88),AND('Paraclinicos '!K558&gt;=92,AA559=2)),1,OR(AND('Paraclinicos '!K558&gt;=88,'Paraclinicos '!K558&lt;=92),AND('Paraclinicos '!K558&gt;=93,AA559=0)),0),"")</f>
        <v>3</v>
      </c>
      <c r="AA559" cm="1">
        <f t="array" ref="AA559">_xlfn.IFS('Paraclinicos '!E558="","",'Paraclinicos '!E558="Oxigeno",2,'Paraclinicos '!E558="Aire",0)</f>
        <v>2</v>
      </c>
    </row>
    <row r="560" spans="1:27" x14ac:dyDescent="0.25">
      <c r="A560">
        <f>'Paraclinicos '!A559</f>
        <v>138</v>
      </c>
      <c r="B560" s="3">
        <f>'Paraclinicos '!R559</f>
        <v>44317</v>
      </c>
      <c r="C560" cm="1">
        <f t="array" ref="C560">_xlfn.IFS('Paraclinicos '!Q559="","",'Paraclinicos '!Q559&gt;60,3,'Paraclinicos '!Q559&lt;=60,1)</f>
        <v>1</v>
      </c>
      <c r="D560" t="str">
        <f>IFERROR(IF(INDEX('BD Demog para scores enalazar'!BC$2:BC$3000,MATCH(Formulas!A560,'BD Demog para scores enalazar'!A$2:A$3000,0))=0,"SI","NO"),"")</f>
        <v>SI</v>
      </c>
      <c r="E560" cm="1">
        <f t="array" ref="E560">_xlfn.IFS(D560="","",D560="SI",4,D560="NO",1)</f>
        <v>4</v>
      </c>
      <c r="F560" cm="1">
        <f t="array" ref="F560">_xlfn.IFS('Paraclinicos '!B559="","",'Paraclinicos '!B559&gt;1,1,'Paraclinicos '!B559&lt;=1,3)</f>
        <v>3</v>
      </c>
      <c r="G560" t="str" cm="1">
        <f t="array" ref="G560">_xlfn.IFS('Paraclinicos '!D559="","",AND('Paraclinicos '!D559&gt;=250,'Paraclinicos '!D559&lt;=500),2,'Paraclinicos '!D559&gt;500,3,'Paraclinicos '!D559&lt;250,1)</f>
        <v/>
      </c>
      <c r="H560" s="50">
        <f t="shared" si="25"/>
        <v>8</v>
      </c>
      <c r="I560" cm="1">
        <f t="array" ref="I560">_xlfn.IFS('Paraclinicos '!Q559="","",'Paraclinicos '!Q559&gt;=65,1,'Paraclinicos '!Q559&lt;65,0)</f>
        <v>0</v>
      </c>
      <c r="J560" cm="1">
        <f t="array" ref="J560">_xlfn.IFS('Paraclinicos '!I559="","",'Paraclinicos '!I559&gt;7,1,'Paraclinicos '!I559&lt;=7,0)</f>
        <v>1</v>
      </c>
      <c r="K560" cm="1">
        <f t="array" ref="K560">_xlfn.IFS('Paraclinicos '!W559="","",'Paraclinicos '!W559&lt;=8,1,'Paraclinicos '!W559&gt;8,0)</f>
        <v>1</v>
      </c>
      <c r="L560" cm="1">
        <f t="array" ref="L560">_xlfn.IFS('Paraclinicos '!S559="","",'Paraclinicos '!S559&gt;=30,1,'Paraclinicos '!S559&lt;30,0)</f>
        <v>0</v>
      </c>
      <c r="M560" cm="1">
        <f t="array" ref="M560">_xlfn.IFS(OR('Paraclinicos '!T559="",'Paraclinicos '!U559=""),"",OR('Paraclinicos '!T559&lt;=90,'Paraclinicos '!U559&lt;=60),1,OR('Paraclinicos '!T559&gt;90,'Paraclinicos '!U559&gt;60),0)</f>
        <v>0</v>
      </c>
      <c r="N560" s="45">
        <f t="shared" si="26"/>
        <v>4</v>
      </c>
      <c r="O560" cm="1">
        <f t="array" ref="O560">_xlfn.IFS(OR('Paraclinicos '!M559="",'Paraclinicos '!N559="",'Paraclinicos '!N559=0),"",'Paraclinicos '!M559/'Paraclinicos '!N559&lt;100,4,'Paraclinicos '!M559/'Paraclinicos '!N559&lt;200,3,'Paraclinicos '!M559/'Paraclinicos '!N559&lt;300,2,'Paraclinicos '!M559/'Paraclinicos '!N559&lt;400,1,'Paraclinicos '!M559/'Paraclinicos '!N559&gt;=400,0)</f>
        <v>1</v>
      </c>
      <c r="P560" cm="1">
        <f t="array" ref="P560">_xlfn.IFS('Paraclinicos '!C559="","",'Paraclinicos '!C559&lt;20,4,'Paraclinicos '!C559&lt;50,3,'Paraclinicos '!C559&lt;100,2,'Paraclinicos '!C559&lt;150,1,'Paraclinicos '!C559&gt;150,0)</f>
        <v>0</v>
      </c>
      <c r="Q560" cm="1">
        <f t="array" ref="Q560">_xlfn.IFS('Paraclinicos '!O559="","",'Paraclinicos '!O559&lt;1.2,0,'Paraclinicos '!O559&lt;2,1,'Paraclinicos '!O559&lt;3.5,2,'Paraclinicos '!O559&lt;5,3,'Paraclinicos '!O559&gt;5,4)</f>
        <v>0</v>
      </c>
      <c r="R560" t="str" cm="1">
        <f t="array" ref="R560">_xlfn.IFS('Paraclinicos '!J559="","",'Paraclinicos '!J559&lt;1.2,0,'Paraclinicos '!J559&lt;2,1,'Paraclinicos '!J559&lt;6,2,'Paraclinicos '!J559&lt;12,3,'Paraclinicos '!J559&gt;=12,4)</f>
        <v/>
      </c>
      <c r="S560" cm="1">
        <f t="array" ref="S560">_xlfn.IFS('Paraclinicos '!Y559="","",'Paraclinicos '!Y559&lt;70,1,'Paraclinicos '!Y559&gt;=70,0)</f>
        <v>0</v>
      </c>
      <c r="T560" cm="1">
        <f t="array" ref="T560">_xlfn.IFS('Paraclinicos '!W559="","",'Paraclinicos '!W559&lt;6,4,'Paraclinicos '!W559&lt;10,3,'Paraclinicos '!W559&lt;13,2,'Paraclinicos '!W559&lt;15,1,'Paraclinicos '!W559=15,0)</f>
        <v>4</v>
      </c>
      <c r="U560" s="54">
        <f t="shared" si="24"/>
        <v>5</v>
      </c>
      <c r="V560" cm="1">
        <f t="array" ref="V560">_xlfn.IFS('Paraclinicos '!S559="","",OR('Paraclinicos '!S559&lt;=8,'Paraclinicos '!S559&gt;=25),3,'Paraclinicos '!S559&lt;12,1,'Paraclinicos '!S559&lt;21,0,'Paraclinicos '!S559&lt;25,2)</f>
        <v>2</v>
      </c>
      <c r="W560" t="str">
        <f>IFERROR(IF(INDEX('BD Demog para scores enalazar'!Y$2:'BD Demog para scores enalazar'!Y$3000,MATCH(Formulas!A560,'BD Demog para scores enalazar'!A$2:'BD Demog para scores enalazar'!A$3000,0))=1,"SI","NO"),"")</f>
        <v>NO</v>
      </c>
      <c r="X560" s="9" t="str">
        <f>IFERROR(IF(INDEX('BD Demog para scores enalazar'!AJ$2:'BD Demog para scores enalazar'!AJ$3000,MATCH(Formulas!A560,'BD Demog para scores enalazar'!A$2:'BD Demog para scores enalazar'!A$3000,0))=1,"SI","NO"),"")</f>
        <v>SI</v>
      </c>
      <c r="Y560" t="str" cm="1">
        <f t="array" ref="Y560">IF(AND(W560="NO",X560="NO"),_xlfn.IFS('Paraclinicos '!K559&lt;=91,3,'Paraclinicos '!K559&lt;94,2,'Paraclinicos '!K559&lt;96,1,'Paraclinicos '!K559&gt;=96,0),"")</f>
        <v/>
      </c>
      <c r="Z560" cm="1">
        <f t="array" ref="Z560">IF(OR(W560="SI",X560="SI"),_xlfn.IFS(OR(AND('Paraclinicos '!K559&lt;=83),AND('Paraclinicos '!K559&gt;=97,AA560=2)),3,OR(AND('Paraclinicos '!K559&lt;=86),AND('Paraclinicos '!K559&gt;=94,AA560=2)),2,OR(AND('Paraclinicos '!K559&lt;=88),AND('Paraclinicos '!K559&gt;=92,AA560=2)),1,OR(AND('Paraclinicos '!K559&gt;=88,'Paraclinicos '!K559&lt;=92),AND('Paraclinicos '!K559&gt;=93,AA560=0)),0),"")</f>
        <v>2</v>
      </c>
      <c r="AA560" cm="1">
        <f t="array" ref="AA560">_xlfn.IFS('Paraclinicos '!E559="","",'Paraclinicos '!E559="Oxigeno",2,'Paraclinicos '!E559="Aire",0)</f>
        <v>2</v>
      </c>
    </row>
    <row r="561" spans="1:27" x14ac:dyDescent="0.25">
      <c r="A561">
        <f>'Paraclinicos '!A560</f>
        <v>138</v>
      </c>
      <c r="B561" s="3">
        <f>'Paraclinicos '!R560</f>
        <v>44319</v>
      </c>
      <c r="C561" cm="1">
        <f t="array" ref="C561">_xlfn.IFS('Paraclinicos '!Q560="","",'Paraclinicos '!Q560&gt;60,3,'Paraclinicos '!Q560&lt;=60,1)</f>
        <v>1</v>
      </c>
      <c r="D561" t="str">
        <f>IFERROR(IF(INDEX('BD Demog para scores enalazar'!BC$2:BC$3000,MATCH(Formulas!A561,'BD Demog para scores enalazar'!A$2:A$3000,0))=0,"SI","NO"),"")</f>
        <v>SI</v>
      </c>
      <c r="E561" cm="1">
        <f t="array" ref="E561">_xlfn.IFS(D561="","",D561="SI",4,D561="NO",1)</f>
        <v>4</v>
      </c>
      <c r="F561" cm="1">
        <f t="array" ref="F561">_xlfn.IFS('Paraclinicos '!B560="","",'Paraclinicos '!B560&gt;1,1,'Paraclinicos '!B560&lt;=1,3)</f>
        <v>3</v>
      </c>
      <c r="G561" t="str" cm="1">
        <f t="array" ref="G561">_xlfn.IFS('Paraclinicos '!D560="","",AND('Paraclinicos '!D560&gt;=250,'Paraclinicos '!D560&lt;=500),2,'Paraclinicos '!D560&gt;500,3,'Paraclinicos '!D560&lt;250,1)</f>
        <v/>
      </c>
      <c r="H561" s="50">
        <f t="shared" si="25"/>
        <v>8</v>
      </c>
      <c r="I561" cm="1">
        <f t="array" ref="I561">_xlfn.IFS('Paraclinicos '!Q560="","",'Paraclinicos '!Q560&gt;=65,1,'Paraclinicos '!Q560&lt;65,0)</f>
        <v>0</v>
      </c>
      <c r="J561" cm="1">
        <f t="array" ref="J561">_xlfn.IFS('Paraclinicos '!I560="","",'Paraclinicos '!I560&gt;7,1,'Paraclinicos '!I560&lt;=7,0)</f>
        <v>1</v>
      </c>
      <c r="K561" cm="1">
        <f t="array" ref="K561">_xlfn.IFS('Paraclinicos '!W560="","",'Paraclinicos '!W560&lt;=8,1,'Paraclinicos '!W560&gt;8,0)</f>
        <v>0</v>
      </c>
      <c r="L561" cm="1">
        <f t="array" ref="L561">_xlfn.IFS('Paraclinicos '!S560="","",'Paraclinicos '!S560&gt;=30,1,'Paraclinicos '!S560&lt;30,0)</f>
        <v>1</v>
      </c>
      <c r="M561" cm="1">
        <f t="array" ref="M561">_xlfn.IFS(OR('Paraclinicos '!T560="",'Paraclinicos '!U560=""),"",OR('Paraclinicos '!T560&lt;=90,'Paraclinicos '!U560&lt;=60),1,OR('Paraclinicos '!T560&gt;90,'Paraclinicos '!U560&gt;60),0)</f>
        <v>0</v>
      </c>
      <c r="N561" s="45">
        <f t="shared" si="26"/>
        <v>4</v>
      </c>
      <c r="O561" cm="1">
        <f t="array" ref="O561">_xlfn.IFS(OR('Paraclinicos '!M560="",'Paraclinicos '!N560="",'Paraclinicos '!N560=0),"",'Paraclinicos '!M560/'Paraclinicos '!N560&lt;100,4,'Paraclinicos '!M560/'Paraclinicos '!N560&lt;200,3,'Paraclinicos '!M560/'Paraclinicos '!N560&lt;300,2,'Paraclinicos '!M560/'Paraclinicos '!N560&lt;400,1,'Paraclinicos '!M560/'Paraclinicos '!N560&gt;=400,0)</f>
        <v>1</v>
      </c>
      <c r="P561" cm="1">
        <f t="array" ref="P561">_xlfn.IFS('Paraclinicos '!C560="","",'Paraclinicos '!C560&lt;20,4,'Paraclinicos '!C560&lt;50,3,'Paraclinicos '!C560&lt;100,2,'Paraclinicos '!C560&lt;150,1,'Paraclinicos '!C560&gt;150,0)</f>
        <v>0</v>
      </c>
      <c r="Q561" cm="1">
        <f t="array" ref="Q561">_xlfn.IFS('Paraclinicos '!O560="","",'Paraclinicos '!O560&lt;1.2,0,'Paraclinicos '!O560&lt;2,1,'Paraclinicos '!O560&lt;3.5,2,'Paraclinicos '!O560&lt;5,3,'Paraclinicos '!O560&gt;5,4)</f>
        <v>0</v>
      </c>
      <c r="R561" t="str" cm="1">
        <f t="array" ref="R561">_xlfn.IFS('Paraclinicos '!J560="","",'Paraclinicos '!J560&lt;1.2,0,'Paraclinicos '!J560&lt;2,1,'Paraclinicos '!J560&lt;6,2,'Paraclinicos '!J560&lt;12,3,'Paraclinicos '!J560&gt;=12,4)</f>
        <v/>
      </c>
      <c r="S561" cm="1">
        <f t="array" ref="S561">_xlfn.IFS('Paraclinicos '!Y560="","",'Paraclinicos '!Y560&lt;70,1,'Paraclinicos '!Y560&gt;=70,0)</f>
        <v>0</v>
      </c>
      <c r="T561" cm="1">
        <f t="array" ref="T561">_xlfn.IFS('Paraclinicos '!W560="","",'Paraclinicos '!W560&lt;6,4,'Paraclinicos '!W560&lt;10,3,'Paraclinicos '!W560&lt;13,2,'Paraclinicos '!W560&lt;15,1,'Paraclinicos '!W560=15,0)</f>
        <v>2</v>
      </c>
      <c r="U561" s="54">
        <f t="shared" si="24"/>
        <v>3</v>
      </c>
      <c r="V561" cm="1">
        <f t="array" ref="V561">_xlfn.IFS('Paraclinicos '!S560="","",OR('Paraclinicos '!S560&lt;=8,'Paraclinicos '!S560&gt;=25),3,'Paraclinicos '!S560&lt;12,1,'Paraclinicos '!S560&lt;21,0,'Paraclinicos '!S560&lt;25,2)</f>
        <v>3</v>
      </c>
      <c r="W561" t="str">
        <f>IFERROR(IF(INDEX('BD Demog para scores enalazar'!Y$2:'BD Demog para scores enalazar'!Y$3000,MATCH(Formulas!A561,'BD Demog para scores enalazar'!A$2:'BD Demog para scores enalazar'!A$3000,0))=1,"SI","NO"),"")</f>
        <v>NO</v>
      </c>
      <c r="X561" s="9" t="str">
        <f>IFERROR(IF(INDEX('BD Demog para scores enalazar'!AJ$2:'BD Demog para scores enalazar'!AJ$3000,MATCH(Formulas!A561,'BD Demog para scores enalazar'!A$2:'BD Demog para scores enalazar'!A$3000,0))=1,"SI","NO"),"")</f>
        <v>SI</v>
      </c>
      <c r="Y561" t="str" cm="1">
        <f t="array" ref="Y561">IF(AND(W561="NO",X561="NO"),_xlfn.IFS('Paraclinicos '!K560&lt;=91,3,'Paraclinicos '!K560&lt;94,2,'Paraclinicos '!K560&lt;96,1,'Paraclinicos '!K560&gt;=96,0),"")</f>
        <v/>
      </c>
      <c r="Z561" cm="1">
        <f t="array" ref="Z561">IF(OR(W561="SI",X561="SI"),_xlfn.IFS(OR(AND('Paraclinicos '!K560&lt;=83),AND('Paraclinicos '!K560&gt;=97,AA561=2)),3,OR(AND('Paraclinicos '!K560&lt;=86),AND('Paraclinicos '!K560&gt;=94,AA561=2)),2,OR(AND('Paraclinicos '!K560&lt;=88),AND('Paraclinicos '!K560&gt;=92,AA561=2)),1,OR(AND('Paraclinicos '!K560&gt;=88,'Paraclinicos '!K560&lt;=92),AND('Paraclinicos '!K560&gt;=93,AA561=0)),0),"")</f>
        <v>2</v>
      </c>
      <c r="AA561" cm="1">
        <f t="array" ref="AA561">_xlfn.IFS('Paraclinicos '!E560="","",'Paraclinicos '!E560="Oxigeno",2,'Paraclinicos '!E560="Aire",0)</f>
        <v>2</v>
      </c>
    </row>
    <row r="562" spans="1:27" x14ac:dyDescent="0.25">
      <c r="A562">
        <f>'Paraclinicos '!A561</f>
        <v>138</v>
      </c>
      <c r="B562" s="3">
        <f>'Paraclinicos '!R561</f>
        <v>44321</v>
      </c>
      <c r="C562" cm="1">
        <f t="array" ref="C562">_xlfn.IFS('Paraclinicos '!Q561="","",'Paraclinicos '!Q561&gt;60,3,'Paraclinicos '!Q561&lt;=60,1)</f>
        <v>1</v>
      </c>
      <c r="D562" t="str">
        <f>IFERROR(IF(INDEX('BD Demog para scores enalazar'!BC$2:BC$3000,MATCH(Formulas!A562,'BD Demog para scores enalazar'!A$2:A$3000,0))=0,"SI","NO"),"")</f>
        <v>SI</v>
      </c>
      <c r="E562" cm="1">
        <f t="array" ref="E562">_xlfn.IFS(D562="","",D562="SI",4,D562="NO",1)</f>
        <v>4</v>
      </c>
      <c r="F562" cm="1">
        <f t="array" ref="F562">_xlfn.IFS('Paraclinicos '!B561="","",'Paraclinicos '!B561&gt;1,1,'Paraclinicos '!B561&lt;=1,3)</f>
        <v>3</v>
      </c>
      <c r="G562" t="str" cm="1">
        <f t="array" ref="G562">_xlfn.IFS('Paraclinicos '!D561="","",AND('Paraclinicos '!D561&gt;=250,'Paraclinicos '!D561&lt;=500),2,'Paraclinicos '!D561&gt;500,3,'Paraclinicos '!D561&lt;250,1)</f>
        <v/>
      </c>
      <c r="H562" s="50">
        <f t="shared" si="25"/>
        <v>8</v>
      </c>
      <c r="I562" cm="1">
        <f t="array" ref="I562">_xlfn.IFS('Paraclinicos '!Q561="","",'Paraclinicos '!Q561&gt;=65,1,'Paraclinicos '!Q561&lt;65,0)</f>
        <v>0</v>
      </c>
      <c r="J562" cm="1">
        <f t="array" ref="J562">_xlfn.IFS('Paraclinicos '!I561="","",'Paraclinicos '!I561&gt;7,1,'Paraclinicos '!I561&lt;=7,0)</f>
        <v>1</v>
      </c>
      <c r="K562" cm="1">
        <f t="array" ref="K562">_xlfn.IFS('Paraclinicos '!W561="","",'Paraclinicos '!W561&lt;=8,1,'Paraclinicos '!W561&gt;8,0)</f>
        <v>1</v>
      </c>
      <c r="L562" cm="1">
        <f t="array" ref="L562">_xlfn.IFS('Paraclinicos '!S561="","",'Paraclinicos '!S561&gt;=30,1,'Paraclinicos '!S561&lt;30,0)</f>
        <v>0</v>
      </c>
      <c r="M562" cm="1">
        <f t="array" ref="M562">_xlfn.IFS(OR('Paraclinicos '!T561="",'Paraclinicos '!U561=""),"",OR('Paraclinicos '!T561&lt;=90,'Paraclinicos '!U561&lt;=60),1,OR('Paraclinicos '!T561&gt;90,'Paraclinicos '!U561&gt;60),0)</f>
        <v>0</v>
      </c>
      <c r="N562" s="45">
        <f t="shared" si="26"/>
        <v>4</v>
      </c>
      <c r="O562" cm="1">
        <f t="array" ref="O562">_xlfn.IFS(OR('Paraclinicos '!M561="",'Paraclinicos '!N561="",'Paraclinicos '!N561=0),"",'Paraclinicos '!M561/'Paraclinicos '!N561&lt;100,4,'Paraclinicos '!M561/'Paraclinicos '!N561&lt;200,3,'Paraclinicos '!M561/'Paraclinicos '!N561&lt;300,2,'Paraclinicos '!M561/'Paraclinicos '!N561&lt;400,1,'Paraclinicos '!M561/'Paraclinicos '!N561&gt;=400,0)</f>
        <v>2</v>
      </c>
      <c r="P562" cm="1">
        <f t="array" ref="P562">_xlfn.IFS('Paraclinicos '!C561="","",'Paraclinicos '!C561&lt;20,4,'Paraclinicos '!C561&lt;50,3,'Paraclinicos '!C561&lt;100,2,'Paraclinicos '!C561&lt;150,1,'Paraclinicos '!C561&gt;150,0)</f>
        <v>0</v>
      </c>
      <c r="Q562" cm="1">
        <f t="array" ref="Q562">_xlfn.IFS('Paraclinicos '!O561="","",'Paraclinicos '!O561&lt;1.2,0,'Paraclinicos '!O561&lt;2,1,'Paraclinicos '!O561&lt;3.5,2,'Paraclinicos '!O561&lt;5,3,'Paraclinicos '!O561&gt;5,4)</f>
        <v>0</v>
      </c>
      <c r="R562" t="str" cm="1">
        <f t="array" ref="R562">_xlfn.IFS('Paraclinicos '!J561="","",'Paraclinicos '!J561&lt;1.2,0,'Paraclinicos '!J561&lt;2,1,'Paraclinicos '!J561&lt;6,2,'Paraclinicos '!J561&lt;12,3,'Paraclinicos '!J561&gt;=12,4)</f>
        <v/>
      </c>
      <c r="S562" cm="1">
        <f t="array" ref="S562">_xlfn.IFS('Paraclinicos '!Y561="","",'Paraclinicos '!Y561&lt;70,1,'Paraclinicos '!Y561&gt;=70,0)</f>
        <v>0</v>
      </c>
      <c r="T562" cm="1">
        <f t="array" ref="T562">_xlfn.IFS('Paraclinicos '!W561="","",'Paraclinicos '!W561&lt;6,4,'Paraclinicos '!W561&lt;10,3,'Paraclinicos '!W561&lt;13,2,'Paraclinicos '!W561&lt;15,1,'Paraclinicos '!W561=15,0)</f>
        <v>4</v>
      </c>
      <c r="U562" s="54">
        <f t="shared" si="24"/>
        <v>6</v>
      </c>
      <c r="V562" cm="1">
        <f t="array" ref="V562">_xlfn.IFS('Paraclinicos '!S561="","",OR('Paraclinicos '!S561&lt;=8,'Paraclinicos '!S561&gt;=25),3,'Paraclinicos '!S561&lt;12,1,'Paraclinicos '!S561&lt;21,0,'Paraclinicos '!S561&lt;25,2)</f>
        <v>0</v>
      </c>
      <c r="W562" t="str">
        <f>IFERROR(IF(INDEX('BD Demog para scores enalazar'!Y$2:'BD Demog para scores enalazar'!Y$3000,MATCH(Formulas!A562,'BD Demog para scores enalazar'!A$2:'BD Demog para scores enalazar'!A$3000,0))=1,"SI","NO"),"")</f>
        <v>NO</v>
      </c>
      <c r="X562" s="9" t="str">
        <f>IFERROR(IF(INDEX('BD Demog para scores enalazar'!AJ$2:'BD Demog para scores enalazar'!AJ$3000,MATCH(Formulas!A562,'BD Demog para scores enalazar'!A$2:'BD Demog para scores enalazar'!A$3000,0))=1,"SI","NO"),"")</f>
        <v>SI</v>
      </c>
      <c r="Y562" t="str" cm="1">
        <f t="array" ref="Y562">IF(AND(W562="NO",X562="NO"),_xlfn.IFS('Paraclinicos '!K561&lt;=91,3,'Paraclinicos '!K561&lt;94,2,'Paraclinicos '!K561&lt;96,1,'Paraclinicos '!K561&gt;=96,0),"")</f>
        <v/>
      </c>
      <c r="Z562" cm="1">
        <f t="array" ref="Z562">IF(OR(W562="SI",X562="SI"),_xlfn.IFS(OR(AND('Paraclinicos '!K561&lt;=83),AND('Paraclinicos '!K561&gt;=97,AA562=2)),3,OR(AND('Paraclinicos '!K561&lt;=86),AND('Paraclinicos '!K561&gt;=94,AA562=2)),2,OR(AND('Paraclinicos '!K561&lt;=88),AND('Paraclinicos '!K561&gt;=92,AA562=2)),1,OR(AND('Paraclinicos '!K561&gt;=88,'Paraclinicos '!K561&lt;=92),AND('Paraclinicos '!K561&gt;=93,AA562=0)),0),"")</f>
        <v>2</v>
      </c>
      <c r="AA562" cm="1">
        <f t="array" ref="AA562">_xlfn.IFS('Paraclinicos '!E561="","",'Paraclinicos '!E561="Oxigeno",2,'Paraclinicos '!E561="Aire",0)</f>
        <v>2</v>
      </c>
    </row>
    <row r="563" spans="1:27" x14ac:dyDescent="0.25">
      <c r="A563">
        <f>'Paraclinicos '!A562</f>
        <v>138</v>
      </c>
      <c r="B563" s="3">
        <f>'Paraclinicos '!R562</f>
        <v>44322</v>
      </c>
      <c r="C563" cm="1">
        <f t="array" ref="C563">_xlfn.IFS('Paraclinicos '!Q562="","",'Paraclinicos '!Q562&gt;60,3,'Paraclinicos '!Q562&lt;=60,1)</f>
        <v>1</v>
      </c>
      <c r="D563" t="str">
        <f>IFERROR(IF(INDEX('BD Demog para scores enalazar'!BC$2:BC$3000,MATCH(Formulas!A563,'BD Demog para scores enalazar'!A$2:A$3000,0))=0,"SI","NO"),"")</f>
        <v>SI</v>
      </c>
      <c r="E563" cm="1">
        <f t="array" ref="E563">_xlfn.IFS(D563="","",D563="SI",4,D563="NO",1)</f>
        <v>4</v>
      </c>
      <c r="F563" cm="1">
        <f t="array" ref="F563">_xlfn.IFS('Paraclinicos '!B562="","",'Paraclinicos '!B562&gt;1,1,'Paraclinicos '!B562&lt;=1,3)</f>
        <v>3</v>
      </c>
      <c r="G563" t="str" cm="1">
        <f t="array" ref="G563">_xlfn.IFS('Paraclinicos '!D562="","",AND('Paraclinicos '!D562&gt;=250,'Paraclinicos '!D562&lt;=500),2,'Paraclinicos '!D562&gt;500,3,'Paraclinicos '!D562&lt;250,1)</f>
        <v/>
      </c>
      <c r="H563" s="50">
        <f t="shared" si="25"/>
        <v>8</v>
      </c>
      <c r="I563" cm="1">
        <f t="array" ref="I563">_xlfn.IFS('Paraclinicos '!Q562="","",'Paraclinicos '!Q562&gt;=65,1,'Paraclinicos '!Q562&lt;65,0)</f>
        <v>0</v>
      </c>
      <c r="J563" cm="1">
        <f t="array" ref="J563">_xlfn.IFS('Paraclinicos '!I562="","",'Paraclinicos '!I562&gt;7,1,'Paraclinicos '!I562&lt;=7,0)</f>
        <v>1</v>
      </c>
      <c r="K563" cm="1">
        <f t="array" ref="K563">_xlfn.IFS('Paraclinicos '!W562="","",'Paraclinicos '!W562&lt;=8,1,'Paraclinicos '!W562&gt;8,0)</f>
        <v>0</v>
      </c>
      <c r="L563" cm="1">
        <f t="array" ref="L563">_xlfn.IFS('Paraclinicos '!S562="","",'Paraclinicos '!S562&gt;=30,1,'Paraclinicos '!S562&lt;30,0)</f>
        <v>0</v>
      </c>
      <c r="M563" cm="1">
        <f t="array" ref="M563">_xlfn.IFS(OR('Paraclinicos '!T562="",'Paraclinicos '!U562=""),"",OR('Paraclinicos '!T562&lt;=90,'Paraclinicos '!U562&lt;=60),1,OR('Paraclinicos '!T562&gt;90,'Paraclinicos '!U562&gt;60),0)</f>
        <v>1</v>
      </c>
      <c r="N563" s="45">
        <f t="shared" si="26"/>
        <v>4</v>
      </c>
      <c r="O563" cm="1">
        <f t="array" ref="O563">_xlfn.IFS(OR('Paraclinicos '!M562="",'Paraclinicos '!N562="",'Paraclinicos '!N562=0),"",'Paraclinicos '!M562/'Paraclinicos '!N562&lt;100,4,'Paraclinicos '!M562/'Paraclinicos '!N562&lt;200,3,'Paraclinicos '!M562/'Paraclinicos '!N562&lt;300,2,'Paraclinicos '!M562/'Paraclinicos '!N562&lt;400,1,'Paraclinicos '!M562/'Paraclinicos '!N562&gt;=400,0)</f>
        <v>2</v>
      </c>
      <c r="P563" cm="1">
        <f t="array" ref="P563">_xlfn.IFS('Paraclinicos '!C562="","",'Paraclinicos '!C562&lt;20,4,'Paraclinicos '!C562&lt;50,3,'Paraclinicos '!C562&lt;100,2,'Paraclinicos '!C562&lt;150,1,'Paraclinicos '!C562&gt;150,0)</f>
        <v>0</v>
      </c>
      <c r="Q563" cm="1">
        <f t="array" ref="Q563">_xlfn.IFS('Paraclinicos '!O562="","",'Paraclinicos '!O562&lt;1.2,0,'Paraclinicos '!O562&lt;2,1,'Paraclinicos '!O562&lt;3.5,2,'Paraclinicos '!O562&lt;5,3,'Paraclinicos '!O562&gt;5,4)</f>
        <v>0</v>
      </c>
      <c r="R563" t="str" cm="1">
        <f t="array" ref="R563">_xlfn.IFS('Paraclinicos '!J562="","",'Paraclinicos '!J562&lt;1.2,0,'Paraclinicos '!J562&lt;2,1,'Paraclinicos '!J562&lt;6,2,'Paraclinicos '!J562&lt;12,3,'Paraclinicos '!J562&gt;=12,4)</f>
        <v/>
      </c>
      <c r="S563" cm="1">
        <f t="array" ref="S563">_xlfn.IFS('Paraclinicos '!Y562="","",'Paraclinicos '!Y562&lt;70,1,'Paraclinicos '!Y562&gt;=70,0)</f>
        <v>0</v>
      </c>
      <c r="T563" cm="1">
        <f t="array" ref="T563">_xlfn.IFS('Paraclinicos '!W562="","",'Paraclinicos '!W562&lt;6,4,'Paraclinicos '!W562&lt;10,3,'Paraclinicos '!W562&lt;13,2,'Paraclinicos '!W562&lt;15,1,'Paraclinicos '!W562=15,0)</f>
        <v>2</v>
      </c>
      <c r="U563" s="54">
        <f t="shared" si="24"/>
        <v>4</v>
      </c>
      <c r="V563" cm="1">
        <f t="array" ref="V563">_xlfn.IFS('Paraclinicos '!S562="","",OR('Paraclinicos '!S562&lt;=8,'Paraclinicos '!S562&gt;=25),3,'Paraclinicos '!S562&lt;12,1,'Paraclinicos '!S562&lt;21,0,'Paraclinicos '!S562&lt;25,2)</f>
        <v>0</v>
      </c>
      <c r="W563" t="str">
        <f>IFERROR(IF(INDEX('BD Demog para scores enalazar'!Y$2:'BD Demog para scores enalazar'!Y$3000,MATCH(Formulas!A563,'BD Demog para scores enalazar'!A$2:'BD Demog para scores enalazar'!A$3000,0))=1,"SI","NO"),"")</f>
        <v>NO</v>
      </c>
      <c r="X563" s="9" t="str">
        <f>IFERROR(IF(INDEX('BD Demog para scores enalazar'!AJ$2:'BD Demog para scores enalazar'!AJ$3000,MATCH(Formulas!A563,'BD Demog para scores enalazar'!A$2:'BD Demog para scores enalazar'!A$3000,0))=1,"SI","NO"),"")</f>
        <v>SI</v>
      </c>
      <c r="Y563" t="str" cm="1">
        <f t="array" ref="Y563">IF(AND(W563="NO",X563="NO"),_xlfn.IFS('Paraclinicos '!K562&lt;=91,3,'Paraclinicos '!K562&lt;94,2,'Paraclinicos '!K562&lt;96,1,'Paraclinicos '!K562&gt;=96,0),"")</f>
        <v/>
      </c>
      <c r="Z563" cm="1">
        <f t="array" ref="Z563">IF(OR(W563="SI",X563="SI"),_xlfn.IFS(OR(AND('Paraclinicos '!K562&lt;=83),AND('Paraclinicos '!K562&gt;=97,AA563=2)),3,OR(AND('Paraclinicos '!K562&lt;=86),AND('Paraclinicos '!K562&gt;=94,AA563=2)),2,OR(AND('Paraclinicos '!K562&lt;=88),AND('Paraclinicos '!K562&gt;=92,AA563=2)),1,OR(AND('Paraclinicos '!K562&gt;=88,'Paraclinicos '!K562&lt;=92),AND('Paraclinicos '!K562&gt;=93,AA563=0)),0),"")</f>
        <v>1</v>
      </c>
      <c r="AA563" cm="1">
        <f t="array" ref="AA563">_xlfn.IFS('Paraclinicos '!E562="","",'Paraclinicos '!E562="Oxigeno",2,'Paraclinicos '!E562="Aire",0)</f>
        <v>2</v>
      </c>
    </row>
    <row r="564" spans="1:27" x14ac:dyDescent="0.25">
      <c r="A564">
        <f>'Paraclinicos '!A563</f>
        <v>138</v>
      </c>
      <c r="B564" s="3">
        <f>'Paraclinicos '!R563</f>
        <v>44323</v>
      </c>
      <c r="C564" cm="1">
        <f t="array" ref="C564">_xlfn.IFS('Paraclinicos '!Q563="","",'Paraclinicos '!Q563&gt;60,3,'Paraclinicos '!Q563&lt;=60,1)</f>
        <v>1</v>
      </c>
      <c r="D564" t="str">
        <f>IFERROR(IF(INDEX('BD Demog para scores enalazar'!BC$2:BC$3000,MATCH(Formulas!A564,'BD Demog para scores enalazar'!A$2:A$3000,0))=0,"SI","NO"),"")</f>
        <v>SI</v>
      </c>
      <c r="E564" cm="1">
        <f t="array" ref="E564">_xlfn.IFS(D564="","",D564="SI",4,D564="NO",1)</f>
        <v>4</v>
      </c>
      <c r="F564" cm="1">
        <f t="array" ref="F564">_xlfn.IFS('Paraclinicos '!B563="","",'Paraclinicos '!B563&gt;1,1,'Paraclinicos '!B563&lt;=1,3)</f>
        <v>3</v>
      </c>
      <c r="G564" t="str" cm="1">
        <f t="array" ref="G564">_xlfn.IFS('Paraclinicos '!D563="","",AND('Paraclinicos '!D563&gt;=250,'Paraclinicos '!D563&lt;=500),2,'Paraclinicos '!D563&gt;500,3,'Paraclinicos '!D563&lt;250,1)</f>
        <v/>
      </c>
      <c r="H564" s="50">
        <f t="shared" si="25"/>
        <v>8</v>
      </c>
      <c r="I564" cm="1">
        <f t="array" ref="I564">_xlfn.IFS('Paraclinicos '!Q563="","",'Paraclinicos '!Q563&gt;=65,1,'Paraclinicos '!Q563&lt;65,0)</f>
        <v>0</v>
      </c>
      <c r="J564" cm="1">
        <f t="array" ref="J564">_xlfn.IFS('Paraclinicos '!I563="","",'Paraclinicos '!I563&gt;7,1,'Paraclinicos '!I563&lt;=7,0)</f>
        <v>1</v>
      </c>
      <c r="K564" cm="1">
        <f t="array" ref="K564">_xlfn.IFS('Paraclinicos '!W563="","",'Paraclinicos '!W563&lt;=8,1,'Paraclinicos '!W563&gt;8,0)</f>
        <v>0</v>
      </c>
      <c r="L564" cm="1">
        <f t="array" ref="L564">_xlfn.IFS('Paraclinicos '!S563="","",'Paraclinicos '!S563&gt;=30,1,'Paraclinicos '!S563&lt;30,0)</f>
        <v>0</v>
      </c>
      <c r="M564" cm="1">
        <f t="array" ref="M564">_xlfn.IFS(OR('Paraclinicos '!T563="",'Paraclinicos '!U563=""),"",OR('Paraclinicos '!T563&lt;=90,'Paraclinicos '!U563&lt;=60),1,OR('Paraclinicos '!T563&gt;90,'Paraclinicos '!U563&gt;60),0)</f>
        <v>0</v>
      </c>
      <c r="N564" s="45">
        <f t="shared" si="26"/>
        <v>3</v>
      </c>
      <c r="O564" cm="1">
        <f t="array" ref="O564">_xlfn.IFS(OR('Paraclinicos '!M563="",'Paraclinicos '!N563="",'Paraclinicos '!N563=0),"",'Paraclinicos '!M563/'Paraclinicos '!N563&lt;100,4,'Paraclinicos '!M563/'Paraclinicos '!N563&lt;200,3,'Paraclinicos '!M563/'Paraclinicos '!N563&lt;300,2,'Paraclinicos '!M563/'Paraclinicos '!N563&lt;400,1,'Paraclinicos '!M563/'Paraclinicos '!N563&gt;=400,0)</f>
        <v>2</v>
      </c>
      <c r="P564" cm="1">
        <f t="array" ref="P564">_xlfn.IFS('Paraclinicos '!C563="","",'Paraclinicos '!C563&lt;20,4,'Paraclinicos '!C563&lt;50,3,'Paraclinicos '!C563&lt;100,2,'Paraclinicos '!C563&lt;150,1,'Paraclinicos '!C563&gt;150,0)</f>
        <v>0</v>
      </c>
      <c r="Q564" cm="1">
        <f t="array" ref="Q564">_xlfn.IFS('Paraclinicos '!O563="","",'Paraclinicos '!O563&lt;1.2,0,'Paraclinicos '!O563&lt;2,1,'Paraclinicos '!O563&lt;3.5,2,'Paraclinicos '!O563&lt;5,3,'Paraclinicos '!O563&gt;5,4)</f>
        <v>0</v>
      </c>
      <c r="R564" t="str" cm="1">
        <f t="array" ref="R564">_xlfn.IFS('Paraclinicos '!J563="","",'Paraclinicos '!J563&lt;1.2,0,'Paraclinicos '!J563&lt;2,1,'Paraclinicos '!J563&lt;6,2,'Paraclinicos '!J563&lt;12,3,'Paraclinicos '!J563&gt;=12,4)</f>
        <v/>
      </c>
      <c r="S564" cm="1">
        <f t="array" ref="S564">_xlfn.IFS('Paraclinicos '!Y563="","",'Paraclinicos '!Y563&lt;70,1,'Paraclinicos '!Y563&gt;=70,0)</f>
        <v>0</v>
      </c>
      <c r="T564" cm="1">
        <f t="array" ref="T564">_xlfn.IFS('Paraclinicos '!W563="","",'Paraclinicos '!W563&lt;6,4,'Paraclinicos '!W563&lt;10,3,'Paraclinicos '!W563&lt;13,2,'Paraclinicos '!W563&lt;15,1,'Paraclinicos '!W563=15,0)</f>
        <v>2</v>
      </c>
      <c r="U564" s="54">
        <f t="shared" si="24"/>
        <v>4</v>
      </c>
      <c r="V564" cm="1">
        <f t="array" ref="V564">_xlfn.IFS('Paraclinicos '!S563="","",OR('Paraclinicos '!S563&lt;=8,'Paraclinicos '!S563&gt;=25),3,'Paraclinicos '!S563&lt;12,1,'Paraclinicos '!S563&lt;21,0,'Paraclinicos '!S563&lt;25,2)</f>
        <v>0</v>
      </c>
      <c r="W564" t="str">
        <f>IFERROR(IF(INDEX('BD Demog para scores enalazar'!Y$2:'BD Demog para scores enalazar'!Y$3000,MATCH(Formulas!A564,'BD Demog para scores enalazar'!A$2:'BD Demog para scores enalazar'!A$3000,0))=1,"SI","NO"),"")</f>
        <v>NO</v>
      </c>
      <c r="X564" s="9" t="str">
        <f>IFERROR(IF(INDEX('BD Demog para scores enalazar'!AJ$2:'BD Demog para scores enalazar'!AJ$3000,MATCH(Formulas!A564,'BD Demog para scores enalazar'!A$2:'BD Demog para scores enalazar'!A$3000,0))=1,"SI","NO"),"")</f>
        <v>SI</v>
      </c>
      <c r="Y564" t="str" cm="1">
        <f t="array" ref="Y564">IF(AND(W564="NO",X564="NO"),_xlfn.IFS('Paraclinicos '!K563&lt;=91,3,'Paraclinicos '!K563&lt;94,2,'Paraclinicos '!K563&lt;96,1,'Paraclinicos '!K563&gt;=96,0),"")</f>
        <v/>
      </c>
      <c r="Z564" cm="1">
        <f t="array" ref="Z564">IF(OR(W564="SI",X564="SI"),_xlfn.IFS(OR(AND('Paraclinicos '!K563&lt;=83),AND('Paraclinicos '!K563&gt;=97,AA564=2)),3,OR(AND('Paraclinicos '!K563&lt;=86),AND('Paraclinicos '!K563&gt;=94,AA564=2)),2,OR(AND('Paraclinicos '!K563&lt;=88),AND('Paraclinicos '!K563&gt;=92,AA564=2)),1,OR(AND('Paraclinicos '!K563&gt;=88,'Paraclinicos '!K563&lt;=92),AND('Paraclinicos '!K563&gt;=93,AA564=0)),0),"")</f>
        <v>0</v>
      </c>
      <c r="AA564" cm="1">
        <f t="array" ref="AA564">_xlfn.IFS('Paraclinicos '!E563="","",'Paraclinicos '!E563="Oxigeno",2,'Paraclinicos '!E563="Aire",0)</f>
        <v>2</v>
      </c>
    </row>
    <row r="565" spans="1:27" x14ac:dyDescent="0.25">
      <c r="A565">
        <f>'Paraclinicos '!A564</f>
        <v>138</v>
      </c>
      <c r="B565" s="3">
        <f>'Paraclinicos '!R564</f>
        <v>44325</v>
      </c>
      <c r="C565" cm="1">
        <f t="array" ref="C565">_xlfn.IFS('Paraclinicos '!Q564="","",'Paraclinicos '!Q564&gt;60,3,'Paraclinicos '!Q564&lt;=60,1)</f>
        <v>1</v>
      </c>
      <c r="D565" t="str">
        <f>IFERROR(IF(INDEX('BD Demog para scores enalazar'!BC$2:BC$3000,MATCH(Formulas!A565,'BD Demog para scores enalazar'!A$2:A$3000,0))=0,"SI","NO"),"")</f>
        <v>SI</v>
      </c>
      <c r="E565" cm="1">
        <f t="array" ref="E565">_xlfn.IFS(D565="","",D565="SI",4,D565="NO",1)</f>
        <v>4</v>
      </c>
      <c r="F565" cm="1">
        <f t="array" ref="F565">_xlfn.IFS('Paraclinicos '!B564="","",'Paraclinicos '!B564&gt;1,1,'Paraclinicos '!B564&lt;=1,3)</f>
        <v>3</v>
      </c>
      <c r="G565" t="str" cm="1">
        <f t="array" ref="G565">_xlfn.IFS('Paraclinicos '!D564="","",AND('Paraclinicos '!D564&gt;=250,'Paraclinicos '!D564&lt;=500),2,'Paraclinicos '!D564&gt;500,3,'Paraclinicos '!D564&lt;250,1)</f>
        <v/>
      </c>
      <c r="H565" s="50">
        <f t="shared" si="25"/>
        <v>8</v>
      </c>
      <c r="I565" cm="1">
        <f t="array" ref="I565">_xlfn.IFS('Paraclinicos '!Q564="","",'Paraclinicos '!Q564&gt;=65,1,'Paraclinicos '!Q564&lt;65,0)</f>
        <v>0</v>
      </c>
      <c r="J565" cm="1">
        <f t="array" ref="J565">_xlfn.IFS('Paraclinicos '!I564="","",'Paraclinicos '!I564&gt;7,1,'Paraclinicos '!I564&lt;=7,0)</f>
        <v>1</v>
      </c>
      <c r="K565" cm="1">
        <f t="array" ref="K565">_xlfn.IFS('Paraclinicos '!W564="","",'Paraclinicos '!W564&lt;=8,1,'Paraclinicos '!W564&gt;8,0)</f>
        <v>0</v>
      </c>
      <c r="L565" cm="1">
        <f t="array" ref="L565">_xlfn.IFS('Paraclinicos '!S564="","",'Paraclinicos '!S564&gt;=30,1,'Paraclinicos '!S564&lt;30,0)</f>
        <v>0</v>
      </c>
      <c r="M565" cm="1">
        <f t="array" ref="M565">_xlfn.IFS(OR('Paraclinicos '!T564="",'Paraclinicos '!U564=""),"",OR('Paraclinicos '!T564&lt;=90,'Paraclinicos '!U564&lt;=60),1,OR('Paraclinicos '!T564&gt;90,'Paraclinicos '!U564&gt;60),0)</f>
        <v>0</v>
      </c>
      <c r="N565" s="45">
        <f t="shared" si="26"/>
        <v>2</v>
      </c>
      <c r="O565" cm="1">
        <f t="array" ref="O565">_xlfn.IFS(OR('Paraclinicos '!M564="",'Paraclinicos '!N564="",'Paraclinicos '!N564=0),"",'Paraclinicos '!M564/'Paraclinicos '!N564&lt;100,4,'Paraclinicos '!M564/'Paraclinicos '!N564&lt;200,3,'Paraclinicos '!M564/'Paraclinicos '!N564&lt;300,2,'Paraclinicos '!M564/'Paraclinicos '!N564&lt;400,1,'Paraclinicos '!M564/'Paraclinicos '!N564&gt;=400,0)</f>
        <v>2</v>
      </c>
      <c r="P565" cm="1">
        <f t="array" ref="P565">_xlfn.IFS('Paraclinicos '!C564="","",'Paraclinicos '!C564&lt;20,4,'Paraclinicos '!C564&lt;50,3,'Paraclinicos '!C564&lt;100,2,'Paraclinicos '!C564&lt;150,1,'Paraclinicos '!C564&gt;150,0)</f>
        <v>0</v>
      </c>
      <c r="Q565" cm="1">
        <f t="array" ref="Q565">_xlfn.IFS('Paraclinicos '!O564="","",'Paraclinicos '!O564&lt;1.2,0,'Paraclinicos '!O564&lt;2,1,'Paraclinicos '!O564&lt;3.5,2,'Paraclinicos '!O564&lt;5,3,'Paraclinicos '!O564&gt;5,4)</f>
        <v>0</v>
      </c>
      <c r="R565" cm="1">
        <f t="array" ref="R565">_xlfn.IFS('Paraclinicos '!J564="","",'Paraclinicos '!J564&lt;1.2,0,'Paraclinicos '!J564&lt;2,1,'Paraclinicos '!J564&lt;6,2,'Paraclinicos '!J564&lt;12,3,'Paraclinicos '!J564&gt;=12,4)</f>
        <v>0</v>
      </c>
      <c r="S565" cm="1">
        <f t="array" ref="S565">_xlfn.IFS('Paraclinicos '!Y564="","",'Paraclinicos '!Y564&lt;70,1,'Paraclinicos '!Y564&gt;=70,0)</f>
        <v>0</v>
      </c>
      <c r="T565" cm="1">
        <f t="array" ref="T565">_xlfn.IFS('Paraclinicos '!W564="","",'Paraclinicos '!W564&lt;6,4,'Paraclinicos '!W564&lt;10,3,'Paraclinicos '!W564&lt;13,2,'Paraclinicos '!W564&lt;15,1,'Paraclinicos '!W564=15,0)</f>
        <v>2</v>
      </c>
      <c r="U565" s="54">
        <f t="shared" si="24"/>
        <v>4</v>
      </c>
      <c r="V565" cm="1">
        <f t="array" ref="V565">_xlfn.IFS('Paraclinicos '!S564="","",OR('Paraclinicos '!S564&lt;=8,'Paraclinicos '!S564&gt;=25),3,'Paraclinicos '!S564&lt;12,1,'Paraclinicos '!S564&lt;21,0,'Paraclinicos '!S564&lt;25,2)</f>
        <v>3</v>
      </c>
      <c r="W565" t="str">
        <f>IFERROR(IF(INDEX('BD Demog para scores enalazar'!Y$2:'BD Demog para scores enalazar'!Y$3000,MATCH(Formulas!A565,'BD Demog para scores enalazar'!A$2:'BD Demog para scores enalazar'!A$3000,0))=1,"SI","NO"),"")</f>
        <v>NO</v>
      </c>
      <c r="X565" s="9" t="str">
        <f>IFERROR(IF(INDEX('BD Demog para scores enalazar'!AJ$2:'BD Demog para scores enalazar'!AJ$3000,MATCH(Formulas!A565,'BD Demog para scores enalazar'!A$2:'BD Demog para scores enalazar'!A$3000,0))=1,"SI","NO"),"")</f>
        <v>SI</v>
      </c>
      <c r="Y565" t="str" cm="1">
        <f t="array" ref="Y565">IF(AND(W565="NO",X565="NO"),_xlfn.IFS('Paraclinicos '!K564&lt;=91,3,'Paraclinicos '!K564&lt;94,2,'Paraclinicos '!K564&lt;96,1,'Paraclinicos '!K564&gt;=96,0),"")</f>
        <v/>
      </c>
      <c r="Z565" cm="1">
        <f t="array" ref="Z565">IF(OR(W565="SI",X565="SI"),_xlfn.IFS(OR(AND('Paraclinicos '!K564&lt;=83),AND('Paraclinicos '!K564&gt;=97,AA565=2)),3,OR(AND('Paraclinicos '!K564&lt;=86),AND('Paraclinicos '!K564&gt;=94,AA565=2)),2,OR(AND('Paraclinicos '!K564&lt;=88),AND('Paraclinicos '!K564&gt;=92,AA565=2)),1,OR(AND('Paraclinicos '!K564&gt;=88,'Paraclinicos '!K564&lt;=92),AND('Paraclinicos '!K564&gt;=93,AA565=0)),0),"")</f>
        <v>2</v>
      </c>
      <c r="AA565" cm="1">
        <f t="array" ref="AA565">_xlfn.IFS('Paraclinicos '!E564="","",'Paraclinicos '!E564="Oxigeno",2,'Paraclinicos '!E564="Aire",0)</f>
        <v>2</v>
      </c>
    </row>
    <row r="566" spans="1:27" x14ac:dyDescent="0.25">
      <c r="A566">
        <f>'Paraclinicos '!A565</f>
        <v>138</v>
      </c>
      <c r="B566" s="3">
        <f>'Paraclinicos '!R565</f>
        <v>44325</v>
      </c>
      <c r="C566" cm="1">
        <f t="array" ref="C566">_xlfn.IFS('Paraclinicos '!Q565="","",'Paraclinicos '!Q565&gt;60,3,'Paraclinicos '!Q565&lt;=60,1)</f>
        <v>1</v>
      </c>
      <c r="D566" t="str">
        <f>IFERROR(IF(INDEX('BD Demog para scores enalazar'!BC$2:BC$3000,MATCH(Formulas!A566,'BD Demog para scores enalazar'!A$2:A$3000,0))=0,"SI","NO"),"")</f>
        <v>SI</v>
      </c>
      <c r="E566" cm="1">
        <f t="array" ref="E566">_xlfn.IFS(D566="","",D566="SI",4,D566="NO",1)</f>
        <v>4</v>
      </c>
      <c r="F566" cm="1">
        <f t="array" ref="F566">_xlfn.IFS('Paraclinicos '!B565="","",'Paraclinicos '!B565&gt;1,1,'Paraclinicos '!B565&lt;=1,3)</f>
        <v>3</v>
      </c>
      <c r="G566" t="str" cm="1">
        <f t="array" ref="G566">_xlfn.IFS('Paraclinicos '!D565="","",AND('Paraclinicos '!D565&gt;=250,'Paraclinicos '!D565&lt;=500),2,'Paraclinicos '!D565&gt;500,3,'Paraclinicos '!D565&lt;250,1)</f>
        <v/>
      </c>
      <c r="H566" s="50">
        <f t="shared" si="25"/>
        <v>8</v>
      </c>
      <c r="I566" cm="1">
        <f t="array" ref="I566">_xlfn.IFS('Paraclinicos '!Q565="","",'Paraclinicos '!Q565&gt;=65,1,'Paraclinicos '!Q565&lt;65,0)</f>
        <v>0</v>
      </c>
      <c r="J566" cm="1">
        <f t="array" ref="J566">_xlfn.IFS('Paraclinicos '!I565="","",'Paraclinicos '!I565&gt;7,1,'Paraclinicos '!I565&lt;=7,0)</f>
        <v>1</v>
      </c>
      <c r="K566" cm="1">
        <f t="array" ref="K566">_xlfn.IFS('Paraclinicos '!W565="","",'Paraclinicos '!W565&lt;=8,1,'Paraclinicos '!W565&gt;8,0)</f>
        <v>0</v>
      </c>
      <c r="L566" cm="1">
        <f t="array" ref="L566">_xlfn.IFS('Paraclinicos '!S565="","",'Paraclinicos '!S565&gt;=30,1,'Paraclinicos '!S565&lt;30,0)</f>
        <v>1</v>
      </c>
      <c r="M566" cm="1">
        <f t="array" ref="M566">_xlfn.IFS(OR('Paraclinicos '!T565="",'Paraclinicos '!U565=""),"",OR('Paraclinicos '!T565&lt;=90,'Paraclinicos '!U565&lt;=60),1,OR('Paraclinicos '!T565&gt;90,'Paraclinicos '!U565&gt;60),0)</f>
        <v>0</v>
      </c>
      <c r="N566" s="45">
        <f t="shared" si="26"/>
        <v>3</v>
      </c>
      <c r="O566" cm="1">
        <f t="array" ref="O566">_xlfn.IFS(OR('Paraclinicos '!M565="",'Paraclinicos '!N565="",'Paraclinicos '!N565=0),"",'Paraclinicos '!M565/'Paraclinicos '!N565&lt;100,4,'Paraclinicos '!M565/'Paraclinicos '!N565&lt;200,3,'Paraclinicos '!M565/'Paraclinicos '!N565&lt;300,2,'Paraclinicos '!M565/'Paraclinicos '!N565&lt;400,1,'Paraclinicos '!M565/'Paraclinicos '!N565&gt;=400,0)</f>
        <v>2</v>
      </c>
      <c r="P566" cm="1">
        <f t="array" ref="P566">_xlfn.IFS('Paraclinicos '!C565="","",'Paraclinicos '!C565&lt;20,4,'Paraclinicos '!C565&lt;50,3,'Paraclinicos '!C565&lt;100,2,'Paraclinicos '!C565&lt;150,1,'Paraclinicos '!C565&gt;150,0)</f>
        <v>0</v>
      </c>
      <c r="Q566" cm="1">
        <f t="array" ref="Q566">_xlfn.IFS('Paraclinicos '!O565="","",'Paraclinicos '!O565&lt;1.2,0,'Paraclinicos '!O565&lt;2,1,'Paraclinicos '!O565&lt;3.5,2,'Paraclinicos '!O565&lt;5,3,'Paraclinicos '!O565&gt;5,4)</f>
        <v>0</v>
      </c>
      <c r="R566" cm="1">
        <f t="array" ref="R566">_xlfn.IFS('Paraclinicos '!J565="","",'Paraclinicos '!J565&lt;1.2,0,'Paraclinicos '!J565&lt;2,1,'Paraclinicos '!J565&lt;6,2,'Paraclinicos '!J565&lt;12,3,'Paraclinicos '!J565&gt;=12,4)</f>
        <v>0</v>
      </c>
      <c r="S566" cm="1">
        <f t="array" ref="S566">_xlfn.IFS('Paraclinicos '!Y565="","",'Paraclinicos '!Y565&lt;70,1,'Paraclinicos '!Y565&gt;=70,0)</f>
        <v>0</v>
      </c>
      <c r="T566" cm="1">
        <f t="array" ref="T566">_xlfn.IFS('Paraclinicos '!W565="","",'Paraclinicos '!W565&lt;6,4,'Paraclinicos '!W565&lt;10,3,'Paraclinicos '!W565&lt;13,2,'Paraclinicos '!W565&lt;15,1,'Paraclinicos '!W565=15,0)</f>
        <v>2</v>
      </c>
      <c r="U566" s="54">
        <f t="shared" si="24"/>
        <v>4</v>
      </c>
      <c r="V566" cm="1">
        <f t="array" ref="V566">_xlfn.IFS('Paraclinicos '!S565="","",OR('Paraclinicos '!S565&lt;=8,'Paraclinicos '!S565&gt;=25),3,'Paraclinicos '!S565&lt;12,1,'Paraclinicos '!S565&lt;21,0,'Paraclinicos '!S565&lt;25,2)</f>
        <v>3</v>
      </c>
      <c r="W566" t="str">
        <f>IFERROR(IF(INDEX('BD Demog para scores enalazar'!Y$2:'BD Demog para scores enalazar'!Y$3000,MATCH(Formulas!A566,'BD Demog para scores enalazar'!A$2:'BD Demog para scores enalazar'!A$3000,0))=1,"SI","NO"),"")</f>
        <v>NO</v>
      </c>
      <c r="X566" s="9" t="str">
        <f>IFERROR(IF(INDEX('BD Demog para scores enalazar'!AJ$2:'BD Demog para scores enalazar'!AJ$3000,MATCH(Formulas!A566,'BD Demog para scores enalazar'!A$2:'BD Demog para scores enalazar'!A$3000,0))=1,"SI","NO"),"")</f>
        <v>SI</v>
      </c>
      <c r="Y566" t="str" cm="1">
        <f t="array" ref="Y566">IF(AND(W566="NO",X566="NO"),_xlfn.IFS('Paraclinicos '!K565&lt;=91,3,'Paraclinicos '!K565&lt;94,2,'Paraclinicos '!K565&lt;96,1,'Paraclinicos '!K565&gt;=96,0),"")</f>
        <v/>
      </c>
      <c r="Z566" cm="1">
        <f t="array" ref="Z566">IF(OR(W566="SI",X566="SI"),_xlfn.IFS(OR(AND('Paraclinicos '!K565&lt;=83),AND('Paraclinicos '!K565&gt;=97,AA566=2)),3,OR(AND('Paraclinicos '!K565&lt;=86),AND('Paraclinicos '!K565&gt;=94,AA566=2)),2,OR(AND('Paraclinicos '!K565&lt;=88),AND('Paraclinicos '!K565&gt;=92,AA566=2)),1,OR(AND('Paraclinicos '!K565&gt;=88,'Paraclinicos '!K565&lt;=92),AND('Paraclinicos '!K565&gt;=93,AA566=0)),0),"")</f>
        <v>2</v>
      </c>
      <c r="AA566" cm="1">
        <f t="array" ref="AA566">_xlfn.IFS('Paraclinicos '!E565="","",'Paraclinicos '!E565="Oxigeno",2,'Paraclinicos '!E565="Aire",0)</f>
        <v>2</v>
      </c>
    </row>
    <row r="567" spans="1:27" x14ac:dyDescent="0.25">
      <c r="A567">
        <f>'Paraclinicos '!A566</f>
        <v>138</v>
      </c>
      <c r="B567" s="3">
        <f>'Paraclinicos '!R566</f>
        <v>44326</v>
      </c>
      <c r="C567" cm="1">
        <f t="array" ref="C567">_xlfn.IFS('Paraclinicos '!Q566="","",'Paraclinicos '!Q566&gt;60,3,'Paraclinicos '!Q566&lt;=60,1)</f>
        <v>1</v>
      </c>
      <c r="D567" t="str">
        <f>IFERROR(IF(INDEX('BD Demog para scores enalazar'!BC$2:BC$3000,MATCH(Formulas!A567,'BD Demog para scores enalazar'!A$2:A$3000,0))=0,"SI","NO"),"")</f>
        <v>SI</v>
      </c>
      <c r="E567" cm="1">
        <f t="array" ref="E567">_xlfn.IFS(D567="","",D567="SI",4,D567="NO",1)</f>
        <v>4</v>
      </c>
      <c r="F567" cm="1">
        <f t="array" ref="F567">_xlfn.IFS('Paraclinicos '!B566="","",'Paraclinicos '!B566&gt;1,1,'Paraclinicos '!B566&lt;=1,3)</f>
        <v>3</v>
      </c>
      <c r="G567" t="str" cm="1">
        <f t="array" ref="G567">_xlfn.IFS('Paraclinicos '!D566="","",AND('Paraclinicos '!D566&gt;=250,'Paraclinicos '!D566&lt;=500),2,'Paraclinicos '!D566&gt;500,3,'Paraclinicos '!D566&lt;250,1)</f>
        <v/>
      </c>
      <c r="H567" s="50">
        <f t="shared" si="25"/>
        <v>8</v>
      </c>
      <c r="I567" cm="1">
        <f t="array" ref="I567">_xlfn.IFS('Paraclinicos '!Q566="","",'Paraclinicos '!Q566&gt;=65,1,'Paraclinicos '!Q566&lt;65,0)</f>
        <v>0</v>
      </c>
      <c r="J567" cm="1">
        <f t="array" ref="J567">_xlfn.IFS('Paraclinicos '!I566="","",'Paraclinicos '!I566&gt;7,1,'Paraclinicos '!I566&lt;=7,0)</f>
        <v>1</v>
      </c>
      <c r="K567" cm="1">
        <f t="array" ref="K567">_xlfn.IFS('Paraclinicos '!W566="","",'Paraclinicos '!W566&lt;=8,1,'Paraclinicos '!W566&gt;8,0)</f>
        <v>0</v>
      </c>
      <c r="L567" cm="1">
        <f t="array" ref="L567">_xlfn.IFS('Paraclinicos '!S566="","",'Paraclinicos '!S566&gt;=30,1,'Paraclinicos '!S566&lt;30,0)</f>
        <v>0</v>
      </c>
      <c r="M567" cm="1">
        <f t="array" ref="M567">_xlfn.IFS(OR('Paraclinicos '!T566="",'Paraclinicos '!U566=""),"",OR('Paraclinicos '!T566&lt;=90,'Paraclinicos '!U566&lt;=60),1,OR('Paraclinicos '!T566&gt;90,'Paraclinicos '!U566&gt;60),0)</f>
        <v>0</v>
      </c>
      <c r="N567" s="45">
        <f t="shared" si="26"/>
        <v>3</v>
      </c>
      <c r="O567" cm="1">
        <f t="array" ref="O567">_xlfn.IFS(OR('Paraclinicos '!M566="",'Paraclinicos '!N566="",'Paraclinicos '!N566=0),"",'Paraclinicos '!M566/'Paraclinicos '!N566&lt;100,4,'Paraclinicos '!M566/'Paraclinicos '!N566&lt;200,3,'Paraclinicos '!M566/'Paraclinicos '!N566&lt;300,2,'Paraclinicos '!M566/'Paraclinicos '!N566&lt;400,1,'Paraclinicos '!M566/'Paraclinicos '!N566&gt;=400,0)</f>
        <v>2</v>
      </c>
      <c r="P567" cm="1">
        <f t="array" ref="P567">_xlfn.IFS('Paraclinicos '!C566="","",'Paraclinicos '!C566&lt;20,4,'Paraclinicos '!C566&lt;50,3,'Paraclinicos '!C566&lt;100,2,'Paraclinicos '!C566&lt;150,1,'Paraclinicos '!C566&gt;150,0)</f>
        <v>0</v>
      </c>
      <c r="Q567" cm="1">
        <f t="array" ref="Q567">_xlfn.IFS('Paraclinicos '!O566="","",'Paraclinicos '!O566&lt;1.2,0,'Paraclinicos '!O566&lt;2,1,'Paraclinicos '!O566&lt;3.5,2,'Paraclinicos '!O566&lt;5,3,'Paraclinicos '!O566&gt;5,4)</f>
        <v>0</v>
      </c>
      <c r="R567" t="str" cm="1">
        <f t="array" ref="R567">_xlfn.IFS('Paraclinicos '!J566="","",'Paraclinicos '!J566&lt;1.2,0,'Paraclinicos '!J566&lt;2,1,'Paraclinicos '!J566&lt;6,2,'Paraclinicos '!J566&lt;12,3,'Paraclinicos '!J566&gt;=12,4)</f>
        <v/>
      </c>
      <c r="S567" cm="1">
        <f t="array" ref="S567">_xlfn.IFS('Paraclinicos '!Y566="","",'Paraclinicos '!Y566&lt;70,1,'Paraclinicos '!Y566&gt;=70,0)</f>
        <v>0</v>
      </c>
      <c r="T567" cm="1">
        <f t="array" ref="T567">_xlfn.IFS('Paraclinicos '!W566="","",'Paraclinicos '!W566&lt;6,4,'Paraclinicos '!W566&lt;10,3,'Paraclinicos '!W566&lt;13,2,'Paraclinicos '!W566&lt;15,1,'Paraclinicos '!W566=15,0)</f>
        <v>2</v>
      </c>
      <c r="U567" s="54">
        <f t="shared" si="24"/>
        <v>4</v>
      </c>
      <c r="V567" cm="1">
        <f t="array" ref="V567">_xlfn.IFS('Paraclinicos '!S566="","",OR('Paraclinicos '!S566&lt;=8,'Paraclinicos '!S566&gt;=25),3,'Paraclinicos '!S566&lt;12,1,'Paraclinicos '!S566&lt;21,0,'Paraclinicos '!S566&lt;25,2)</f>
        <v>0</v>
      </c>
      <c r="W567" t="str">
        <f>IFERROR(IF(INDEX('BD Demog para scores enalazar'!Y$2:'BD Demog para scores enalazar'!Y$3000,MATCH(Formulas!A567,'BD Demog para scores enalazar'!A$2:'BD Demog para scores enalazar'!A$3000,0))=1,"SI","NO"),"")</f>
        <v>NO</v>
      </c>
      <c r="X567" s="9" t="str">
        <f>IFERROR(IF(INDEX('BD Demog para scores enalazar'!AJ$2:'BD Demog para scores enalazar'!AJ$3000,MATCH(Formulas!A567,'BD Demog para scores enalazar'!A$2:'BD Demog para scores enalazar'!A$3000,0))=1,"SI","NO"),"")</f>
        <v>SI</v>
      </c>
      <c r="Y567" t="str" cm="1">
        <f t="array" ref="Y567">IF(AND(W567="NO",X567="NO"),_xlfn.IFS('Paraclinicos '!K566&lt;=91,3,'Paraclinicos '!K566&lt;94,2,'Paraclinicos '!K566&lt;96,1,'Paraclinicos '!K566&gt;=96,0),"")</f>
        <v/>
      </c>
      <c r="Z567" cm="1">
        <f t="array" ref="Z567">IF(OR(W567="SI",X567="SI"),_xlfn.IFS(OR(AND('Paraclinicos '!K566&lt;=83),AND('Paraclinicos '!K566&gt;=97,AA567=2)),3,OR(AND('Paraclinicos '!K566&lt;=86),AND('Paraclinicos '!K566&gt;=94,AA567=2)),2,OR(AND('Paraclinicos '!K566&lt;=88),AND('Paraclinicos '!K566&gt;=92,AA567=2)),1,OR(AND('Paraclinicos '!K566&gt;=88,'Paraclinicos '!K566&lt;=92),AND('Paraclinicos '!K566&gt;=93,AA567=0)),0),"")</f>
        <v>1</v>
      </c>
      <c r="AA567" cm="1">
        <f t="array" ref="AA567">_xlfn.IFS('Paraclinicos '!E566="","",'Paraclinicos '!E566="Oxigeno",2,'Paraclinicos '!E566="Aire",0)</f>
        <v>2</v>
      </c>
    </row>
    <row r="568" spans="1:27" x14ac:dyDescent="0.25">
      <c r="A568">
        <f>'Paraclinicos '!A567</f>
        <v>138</v>
      </c>
      <c r="B568" s="3">
        <f>'Paraclinicos '!R567</f>
        <v>44327</v>
      </c>
      <c r="C568" cm="1">
        <f t="array" ref="C568">_xlfn.IFS('Paraclinicos '!Q567="","",'Paraclinicos '!Q567&gt;60,3,'Paraclinicos '!Q567&lt;=60,1)</f>
        <v>1</v>
      </c>
      <c r="D568" t="str">
        <f>IFERROR(IF(INDEX('BD Demog para scores enalazar'!BC$2:BC$3000,MATCH(Formulas!A568,'BD Demog para scores enalazar'!A$2:A$3000,0))=0,"SI","NO"),"")</f>
        <v>SI</v>
      </c>
      <c r="E568" cm="1">
        <f t="array" ref="E568">_xlfn.IFS(D568="","",D568="SI",4,D568="NO",1)</f>
        <v>4</v>
      </c>
      <c r="F568" cm="1">
        <f t="array" ref="F568">_xlfn.IFS('Paraclinicos '!B567="","",'Paraclinicos '!B567&gt;1,1,'Paraclinicos '!B567&lt;=1,3)</f>
        <v>3</v>
      </c>
      <c r="G568" cm="1">
        <f t="array" ref="G568">_xlfn.IFS('Paraclinicos '!D567="","",AND('Paraclinicos '!D567&gt;=250,'Paraclinicos '!D567&lt;=500),2,'Paraclinicos '!D567&gt;500,3,'Paraclinicos '!D567&lt;250,1)</f>
        <v>2</v>
      </c>
      <c r="H568" s="50">
        <f t="shared" si="25"/>
        <v>10</v>
      </c>
      <c r="I568" cm="1">
        <f t="array" ref="I568">_xlfn.IFS('Paraclinicos '!Q567="","",'Paraclinicos '!Q567&gt;=65,1,'Paraclinicos '!Q567&lt;65,0)</f>
        <v>0</v>
      </c>
      <c r="J568" cm="1">
        <f t="array" ref="J568">_xlfn.IFS('Paraclinicos '!I567="","",'Paraclinicos '!I567&gt;7,1,'Paraclinicos '!I567&lt;=7,0)</f>
        <v>1</v>
      </c>
      <c r="K568" cm="1">
        <f t="array" ref="K568">_xlfn.IFS('Paraclinicos '!W567="","",'Paraclinicos '!W567&lt;=8,1,'Paraclinicos '!W567&gt;8,0)</f>
        <v>1</v>
      </c>
      <c r="L568" cm="1">
        <f t="array" ref="L568">_xlfn.IFS('Paraclinicos '!S567="","",'Paraclinicos '!S567&gt;=30,1,'Paraclinicos '!S567&lt;30,0)</f>
        <v>0</v>
      </c>
      <c r="M568" cm="1">
        <f t="array" ref="M568">_xlfn.IFS(OR('Paraclinicos '!T567="",'Paraclinicos '!U567=""),"",OR('Paraclinicos '!T567&lt;=90,'Paraclinicos '!U567&lt;=60),1,OR('Paraclinicos '!T567&gt;90,'Paraclinicos '!U567&gt;60),0)</f>
        <v>0</v>
      </c>
      <c r="N568" s="45">
        <f t="shared" si="26"/>
        <v>3</v>
      </c>
      <c r="O568" cm="1">
        <f t="array" ref="O568">_xlfn.IFS(OR('Paraclinicos '!M567="",'Paraclinicos '!N567="",'Paraclinicos '!N567=0),"",'Paraclinicos '!M567/'Paraclinicos '!N567&lt;100,4,'Paraclinicos '!M567/'Paraclinicos '!N567&lt;200,3,'Paraclinicos '!M567/'Paraclinicos '!N567&lt;300,2,'Paraclinicos '!M567/'Paraclinicos '!N567&lt;400,1,'Paraclinicos '!M567/'Paraclinicos '!N567&gt;=400,0)</f>
        <v>3</v>
      </c>
      <c r="P568" cm="1">
        <f t="array" ref="P568">_xlfn.IFS('Paraclinicos '!C567="","",'Paraclinicos '!C567&lt;20,4,'Paraclinicos '!C567&lt;50,3,'Paraclinicos '!C567&lt;100,2,'Paraclinicos '!C567&lt;150,1,'Paraclinicos '!C567&gt;150,0)</f>
        <v>0</v>
      </c>
      <c r="Q568" cm="1">
        <f t="array" ref="Q568">_xlfn.IFS('Paraclinicos '!O567="","",'Paraclinicos '!O567&lt;1.2,0,'Paraclinicos '!O567&lt;2,1,'Paraclinicos '!O567&lt;3.5,2,'Paraclinicos '!O567&lt;5,3,'Paraclinicos '!O567&gt;5,4)</f>
        <v>1</v>
      </c>
      <c r="R568" t="str" cm="1">
        <f t="array" ref="R568">_xlfn.IFS('Paraclinicos '!J567="","",'Paraclinicos '!J567&lt;1.2,0,'Paraclinicos '!J567&lt;2,1,'Paraclinicos '!J567&lt;6,2,'Paraclinicos '!J567&lt;12,3,'Paraclinicos '!J567&gt;=12,4)</f>
        <v/>
      </c>
      <c r="S568" cm="1">
        <f t="array" ref="S568">_xlfn.IFS('Paraclinicos '!Y567="","",'Paraclinicos '!Y567&lt;70,1,'Paraclinicos '!Y567&gt;=70,0)</f>
        <v>0</v>
      </c>
      <c r="T568" cm="1">
        <f t="array" ref="T568">_xlfn.IFS('Paraclinicos '!W567="","",'Paraclinicos '!W567&lt;6,4,'Paraclinicos '!W567&lt;10,3,'Paraclinicos '!W567&lt;13,2,'Paraclinicos '!W567&lt;15,1,'Paraclinicos '!W567=15,0)</f>
        <v>4</v>
      </c>
      <c r="U568" s="54">
        <f t="shared" si="24"/>
        <v>8</v>
      </c>
      <c r="V568" cm="1">
        <f t="array" ref="V568">_xlfn.IFS('Paraclinicos '!S567="","",OR('Paraclinicos '!S567&lt;=8,'Paraclinicos '!S567&gt;=25),3,'Paraclinicos '!S567&lt;12,1,'Paraclinicos '!S567&lt;21,0,'Paraclinicos '!S567&lt;25,2)</f>
        <v>2</v>
      </c>
      <c r="W568" t="str">
        <f>IFERROR(IF(INDEX('BD Demog para scores enalazar'!Y$2:'BD Demog para scores enalazar'!Y$3000,MATCH(Formulas!A568,'BD Demog para scores enalazar'!A$2:'BD Demog para scores enalazar'!A$3000,0))=1,"SI","NO"),"")</f>
        <v>NO</v>
      </c>
      <c r="X568" s="9" t="str">
        <f>IFERROR(IF(INDEX('BD Demog para scores enalazar'!AJ$2:'BD Demog para scores enalazar'!AJ$3000,MATCH(Formulas!A568,'BD Demog para scores enalazar'!A$2:'BD Demog para scores enalazar'!A$3000,0))=1,"SI","NO"),"")</f>
        <v>SI</v>
      </c>
      <c r="Y568" t="str" cm="1">
        <f t="array" ref="Y568">IF(AND(W568="NO",X568="NO"),_xlfn.IFS('Paraclinicos '!K567&lt;=91,3,'Paraclinicos '!K567&lt;94,2,'Paraclinicos '!K567&lt;96,1,'Paraclinicos '!K567&gt;=96,0),"")</f>
        <v/>
      </c>
      <c r="Z568" cm="1">
        <f t="array" ref="Z568">IF(OR(W568="SI",X568="SI"),_xlfn.IFS(OR(AND('Paraclinicos '!K567&lt;=83),AND('Paraclinicos '!K567&gt;=97,AA568=2)),3,OR(AND('Paraclinicos '!K567&lt;=86),AND('Paraclinicos '!K567&gt;=94,AA568=2)),2,OR(AND('Paraclinicos '!K567&lt;=88),AND('Paraclinicos '!K567&gt;=92,AA568=2)),1,OR(AND('Paraclinicos '!K567&gt;=88,'Paraclinicos '!K567&lt;=92),AND('Paraclinicos '!K567&gt;=93,AA568=0)),0),"")</f>
        <v>3</v>
      </c>
      <c r="AA568" cm="1">
        <f t="array" ref="AA568">_xlfn.IFS('Paraclinicos '!E567="","",'Paraclinicos '!E567="Oxigeno",2,'Paraclinicos '!E567="Aire",0)</f>
        <v>2</v>
      </c>
    </row>
    <row r="569" spans="1:27" x14ac:dyDescent="0.25">
      <c r="A569">
        <f>'Paraclinicos '!A568</f>
        <v>138</v>
      </c>
      <c r="B569" s="3">
        <f>'Paraclinicos '!R568</f>
        <v>44329</v>
      </c>
      <c r="C569" cm="1">
        <f t="array" ref="C569">_xlfn.IFS('Paraclinicos '!Q568="","",'Paraclinicos '!Q568&gt;60,3,'Paraclinicos '!Q568&lt;=60,1)</f>
        <v>1</v>
      </c>
      <c r="D569" t="str">
        <f>IFERROR(IF(INDEX('BD Demog para scores enalazar'!BC$2:BC$3000,MATCH(Formulas!A569,'BD Demog para scores enalazar'!A$2:A$3000,0))=0,"SI","NO"),"")</f>
        <v>SI</v>
      </c>
      <c r="E569" cm="1">
        <f t="array" ref="E569">_xlfn.IFS(D569="","",D569="SI",4,D569="NO",1)</f>
        <v>4</v>
      </c>
      <c r="F569" cm="1">
        <f t="array" ref="F569">_xlfn.IFS('Paraclinicos '!B568="","",'Paraclinicos '!B568&gt;1,1,'Paraclinicos '!B568&lt;=1,3)</f>
        <v>1</v>
      </c>
      <c r="G569" t="str" cm="1">
        <f t="array" ref="G569">_xlfn.IFS('Paraclinicos '!D568="","",AND('Paraclinicos '!D568&gt;=250,'Paraclinicos '!D568&lt;=500),2,'Paraclinicos '!D568&gt;500,3,'Paraclinicos '!D568&lt;250,1)</f>
        <v/>
      </c>
      <c r="H569" s="50">
        <f t="shared" si="25"/>
        <v>6</v>
      </c>
      <c r="I569" cm="1">
        <f t="array" ref="I569">_xlfn.IFS('Paraclinicos '!Q568="","",'Paraclinicos '!Q568&gt;=65,1,'Paraclinicos '!Q568&lt;65,0)</f>
        <v>0</v>
      </c>
      <c r="J569" cm="1">
        <f t="array" ref="J569">_xlfn.IFS('Paraclinicos '!I568="","",'Paraclinicos '!I568&gt;7,1,'Paraclinicos '!I568&lt;=7,0)</f>
        <v>1</v>
      </c>
      <c r="K569" cm="1">
        <f t="array" ref="K569">_xlfn.IFS('Paraclinicos '!W568="","",'Paraclinicos '!W568&lt;=8,1,'Paraclinicos '!W568&gt;8,0)</f>
        <v>0</v>
      </c>
      <c r="L569" cm="1">
        <f t="array" ref="L569">_xlfn.IFS('Paraclinicos '!S568="","",'Paraclinicos '!S568&gt;=30,1,'Paraclinicos '!S568&lt;30,0)</f>
        <v>0</v>
      </c>
      <c r="M569" cm="1">
        <f t="array" ref="M569">_xlfn.IFS(OR('Paraclinicos '!T568="",'Paraclinicos '!U568=""),"",OR('Paraclinicos '!T568&lt;=90,'Paraclinicos '!U568&lt;=60),1,OR('Paraclinicos '!T568&gt;90,'Paraclinicos '!U568&gt;60),0)</f>
        <v>0</v>
      </c>
      <c r="N569" s="45">
        <f t="shared" si="26"/>
        <v>3</v>
      </c>
      <c r="O569" cm="1">
        <f t="array" ref="O569">_xlfn.IFS(OR('Paraclinicos '!M568="",'Paraclinicos '!N568="",'Paraclinicos '!N568=0),"",'Paraclinicos '!M568/'Paraclinicos '!N568&lt;100,4,'Paraclinicos '!M568/'Paraclinicos '!N568&lt;200,3,'Paraclinicos '!M568/'Paraclinicos '!N568&lt;300,2,'Paraclinicos '!M568/'Paraclinicos '!N568&lt;400,1,'Paraclinicos '!M568/'Paraclinicos '!N568&gt;=400,0)</f>
        <v>3</v>
      </c>
      <c r="P569" cm="1">
        <f t="array" ref="P569">_xlfn.IFS('Paraclinicos '!C568="","",'Paraclinicos '!C568&lt;20,4,'Paraclinicos '!C568&lt;50,3,'Paraclinicos '!C568&lt;100,2,'Paraclinicos '!C568&lt;150,1,'Paraclinicos '!C568&gt;150,0)</f>
        <v>0</v>
      </c>
      <c r="Q569" cm="1">
        <f t="array" ref="Q569">_xlfn.IFS('Paraclinicos '!O568="","",'Paraclinicos '!O568&lt;1.2,0,'Paraclinicos '!O568&lt;2,1,'Paraclinicos '!O568&lt;3.5,2,'Paraclinicos '!O568&lt;5,3,'Paraclinicos '!O568&gt;5,4)</f>
        <v>1</v>
      </c>
      <c r="R569" t="str" cm="1">
        <f t="array" ref="R569">_xlfn.IFS('Paraclinicos '!J568="","",'Paraclinicos '!J568&lt;1.2,0,'Paraclinicos '!J568&lt;2,1,'Paraclinicos '!J568&lt;6,2,'Paraclinicos '!J568&lt;12,3,'Paraclinicos '!J568&gt;=12,4)</f>
        <v/>
      </c>
      <c r="S569" cm="1">
        <f t="array" ref="S569">_xlfn.IFS('Paraclinicos '!Y568="","",'Paraclinicos '!Y568&lt;70,1,'Paraclinicos '!Y568&gt;=70,0)</f>
        <v>0</v>
      </c>
      <c r="T569" cm="1">
        <f t="array" ref="T569">_xlfn.IFS('Paraclinicos '!W568="","",'Paraclinicos '!W568&lt;6,4,'Paraclinicos '!W568&lt;10,3,'Paraclinicos '!W568&lt;13,2,'Paraclinicos '!W568&lt;15,1,'Paraclinicos '!W568=15,0)</f>
        <v>2</v>
      </c>
      <c r="U569" s="54">
        <f t="shared" si="24"/>
        <v>6</v>
      </c>
      <c r="V569" cm="1">
        <f t="array" ref="V569">_xlfn.IFS('Paraclinicos '!S568="","",OR('Paraclinicos '!S568&lt;=8,'Paraclinicos '!S568&gt;=25),3,'Paraclinicos '!S568&lt;12,1,'Paraclinicos '!S568&lt;21,0,'Paraclinicos '!S568&lt;25,2)</f>
        <v>2</v>
      </c>
      <c r="W569" t="str">
        <f>IFERROR(IF(INDEX('BD Demog para scores enalazar'!Y$2:'BD Demog para scores enalazar'!Y$3000,MATCH(Formulas!A569,'BD Demog para scores enalazar'!A$2:'BD Demog para scores enalazar'!A$3000,0))=1,"SI","NO"),"")</f>
        <v>NO</v>
      </c>
      <c r="X569" s="9" t="str">
        <f>IFERROR(IF(INDEX('BD Demog para scores enalazar'!AJ$2:'BD Demog para scores enalazar'!AJ$3000,MATCH(Formulas!A569,'BD Demog para scores enalazar'!A$2:'BD Demog para scores enalazar'!A$3000,0))=1,"SI","NO"),"")</f>
        <v>SI</v>
      </c>
      <c r="Y569" t="str" cm="1">
        <f t="array" ref="Y569">IF(AND(W569="NO",X569="NO"),_xlfn.IFS('Paraclinicos '!K568&lt;=91,3,'Paraclinicos '!K568&lt;94,2,'Paraclinicos '!K568&lt;96,1,'Paraclinicos '!K568&gt;=96,0),"")</f>
        <v/>
      </c>
      <c r="Z569" cm="1">
        <f t="array" ref="Z569">IF(OR(W569="SI",X569="SI"),_xlfn.IFS(OR(AND('Paraclinicos '!K568&lt;=83),AND('Paraclinicos '!K568&gt;=97,AA569=2)),3,OR(AND('Paraclinicos '!K568&lt;=86),AND('Paraclinicos '!K568&gt;=94,AA569=2)),2,OR(AND('Paraclinicos '!K568&lt;=88),AND('Paraclinicos '!K568&gt;=92,AA569=2)),1,OR(AND('Paraclinicos '!K568&gt;=88,'Paraclinicos '!K568&lt;=92),AND('Paraclinicos '!K568&gt;=93,AA569=0)),0),"")</f>
        <v>3</v>
      </c>
      <c r="AA569" cm="1">
        <f t="array" ref="AA569">_xlfn.IFS('Paraclinicos '!E568="","",'Paraclinicos '!E568="Oxigeno",2,'Paraclinicos '!E568="Aire",0)</f>
        <v>2</v>
      </c>
    </row>
    <row r="570" spans="1:27" x14ac:dyDescent="0.25">
      <c r="A570">
        <f>'Paraclinicos '!A569</f>
        <v>138</v>
      </c>
      <c r="B570" s="3">
        <f>'Paraclinicos '!R569</f>
        <v>44331</v>
      </c>
      <c r="C570" cm="1">
        <f t="array" ref="C570">_xlfn.IFS('Paraclinicos '!Q569="","",'Paraclinicos '!Q569&gt;60,3,'Paraclinicos '!Q569&lt;=60,1)</f>
        <v>1</v>
      </c>
      <c r="D570" t="str">
        <f>IFERROR(IF(INDEX('BD Demog para scores enalazar'!BC$2:BC$3000,MATCH(Formulas!A570,'BD Demog para scores enalazar'!A$2:A$3000,0))=0,"SI","NO"),"")</f>
        <v>SI</v>
      </c>
      <c r="E570" cm="1">
        <f t="array" ref="E570">_xlfn.IFS(D570="","",D570="SI",4,D570="NO",1)</f>
        <v>4</v>
      </c>
      <c r="F570" cm="1">
        <f t="array" ref="F570">_xlfn.IFS('Paraclinicos '!B569="","",'Paraclinicos '!B569&gt;1,1,'Paraclinicos '!B569&lt;=1,3)</f>
        <v>1</v>
      </c>
      <c r="G570" t="str" cm="1">
        <f t="array" ref="G570">_xlfn.IFS('Paraclinicos '!D569="","",AND('Paraclinicos '!D569&gt;=250,'Paraclinicos '!D569&lt;=500),2,'Paraclinicos '!D569&gt;500,3,'Paraclinicos '!D569&lt;250,1)</f>
        <v/>
      </c>
      <c r="H570" s="50">
        <f t="shared" si="25"/>
        <v>6</v>
      </c>
      <c r="I570" cm="1">
        <f t="array" ref="I570">_xlfn.IFS('Paraclinicos '!Q569="","",'Paraclinicos '!Q569&gt;=65,1,'Paraclinicos '!Q569&lt;65,0)</f>
        <v>0</v>
      </c>
      <c r="J570" cm="1">
        <f t="array" ref="J570">_xlfn.IFS('Paraclinicos '!I569="","",'Paraclinicos '!I569&gt;7,1,'Paraclinicos '!I569&lt;=7,0)</f>
        <v>1</v>
      </c>
      <c r="K570" cm="1">
        <f t="array" ref="K570">_xlfn.IFS('Paraclinicos '!W569="","",'Paraclinicos '!W569&lt;=8,1,'Paraclinicos '!W569&gt;8,0)</f>
        <v>1</v>
      </c>
      <c r="L570" cm="1">
        <f t="array" ref="L570">_xlfn.IFS('Paraclinicos '!S569="","",'Paraclinicos '!S569&gt;=30,1,'Paraclinicos '!S569&lt;30,0)</f>
        <v>0</v>
      </c>
      <c r="M570" cm="1">
        <f t="array" ref="M570">_xlfn.IFS(OR('Paraclinicos '!T569="",'Paraclinicos '!U569=""),"",OR('Paraclinicos '!T569&lt;=90,'Paraclinicos '!U569&lt;=60),1,OR('Paraclinicos '!T569&gt;90,'Paraclinicos '!U569&gt;60),0)</f>
        <v>0</v>
      </c>
      <c r="N570" s="45">
        <f t="shared" si="26"/>
        <v>3</v>
      </c>
      <c r="O570" cm="1">
        <f t="array" ref="O570">_xlfn.IFS(OR('Paraclinicos '!M569="",'Paraclinicos '!N569="",'Paraclinicos '!N569=0),"",'Paraclinicos '!M569/'Paraclinicos '!N569&lt;100,4,'Paraclinicos '!M569/'Paraclinicos '!N569&lt;200,3,'Paraclinicos '!M569/'Paraclinicos '!N569&lt;300,2,'Paraclinicos '!M569/'Paraclinicos '!N569&lt;400,1,'Paraclinicos '!M569/'Paraclinicos '!N569&gt;=400,0)</f>
        <v>3</v>
      </c>
      <c r="P570" cm="1">
        <f t="array" ref="P570">_xlfn.IFS('Paraclinicos '!C569="","",'Paraclinicos '!C569&lt;20,4,'Paraclinicos '!C569&lt;50,3,'Paraclinicos '!C569&lt;100,2,'Paraclinicos '!C569&lt;150,1,'Paraclinicos '!C569&gt;150,0)</f>
        <v>0</v>
      </c>
      <c r="Q570" cm="1">
        <f t="array" ref="Q570">_xlfn.IFS('Paraclinicos '!O569="","",'Paraclinicos '!O569&lt;1.2,0,'Paraclinicos '!O569&lt;2,1,'Paraclinicos '!O569&lt;3.5,2,'Paraclinicos '!O569&lt;5,3,'Paraclinicos '!O569&gt;5,4)</f>
        <v>1</v>
      </c>
      <c r="R570" t="str" cm="1">
        <f t="array" ref="R570">_xlfn.IFS('Paraclinicos '!J569="","",'Paraclinicos '!J569&lt;1.2,0,'Paraclinicos '!J569&lt;2,1,'Paraclinicos '!J569&lt;6,2,'Paraclinicos '!J569&lt;12,3,'Paraclinicos '!J569&gt;=12,4)</f>
        <v/>
      </c>
      <c r="S570" cm="1">
        <f t="array" ref="S570">_xlfn.IFS('Paraclinicos '!Y569="","",'Paraclinicos '!Y569&lt;70,1,'Paraclinicos '!Y569&gt;=70,0)</f>
        <v>0</v>
      </c>
      <c r="T570" cm="1">
        <f t="array" ref="T570">_xlfn.IFS('Paraclinicos '!W569="","",'Paraclinicos '!W569&lt;6,4,'Paraclinicos '!W569&lt;10,3,'Paraclinicos '!W569&lt;13,2,'Paraclinicos '!W569&lt;15,1,'Paraclinicos '!W569=15,0)</f>
        <v>4</v>
      </c>
      <c r="U570" s="54">
        <f t="shared" si="24"/>
        <v>8</v>
      </c>
      <c r="V570" cm="1">
        <f t="array" ref="V570">_xlfn.IFS('Paraclinicos '!S569="","",OR('Paraclinicos '!S569&lt;=8,'Paraclinicos '!S569&gt;=25),3,'Paraclinicos '!S569&lt;12,1,'Paraclinicos '!S569&lt;21,0,'Paraclinicos '!S569&lt;25,2)</f>
        <v>0</v>
      </c>
      <c r="W570" t="str">
        <f>IFERROR(IF(INDEX('BD Demog para scores enalazar'!Y$2:'BD Demog para scores enalazar'!Y$3000,MATCH(Formulas!A570,'BD Demog para scores enalazar'!A$2:'BD Demog para scores enalazar'!A$3000,0))=1,"SI","NO"),"")</f>
        <v>NO</v>
      </c>
      <c r="X570" s="9" t="str">
        <f>IFERROR(IF(INDEX('BD Demog para scores enalazar'!AJ$2:'BD Demog para scores enalazar'!AJ$3000,MATCH(Formulas!A570,'BD Demog para scores enalazar'!A$2:'BD Demog para scores enalazar'!A$3000,0))=1,"SI","NO"),"")</f>
        <v>SI</v>
      </c>
      <c r="Y570" t="str" cm="1">
        <f t="array" ref="Y570">IF(AND(W570="NO",X570="NO"),_xlfn.IFS('Paraclinicos '!K569&lt;=91,3,'Paraclinicos '!K569&lt;94,2,'Paraclinicos '!K569&lt;96,1,'Paraclinicos '!K569&gt;=96,0),"")</f>
        <v/>
      </c>
      <c r="Z570" cm="1">
        <f t="array" ref="Z570">IF(OR(W570="SI",X570="SI"),_xlfn.IFS(OR(AND('Paraclinicos '!K569&lt;=83),AND('Paraclinicos '!K569&gt;=97,AA570=2)),3,OR(AND('Paraclinicos '!K569&lt;=86),AND('Paraclinicos '!K569&gt;=94,AA570=2)),2,OR(AND('Paraclinicos '!K569&lt;=88),AND('Paraclinicos '!K569&gt;=92,AA570=2)),1,OR(AND('Paraclinicos '!K569&gt;=88,'Paraclinicos '!K569&lt;=92),AND('Paraclinicos '!K569&gt;=93,AA570=0)),0),"")</f>
        <v>3</v>
      </c>
      <c r="AA570" cm="1">
        <f t="array" ref="AA570">_xlfn.IFS('Paraclinicos '!E569="","",'Paraclinicos '!E569="Oxigeno",2,'Paraclinicos '!E569="Aire",0)</f>
        <v>2</v>
      </c>
    </row>
    <row r="571" spans="1:27" x14ac:dyDescent="0.25">
      <c r="A571">
        <f>'Paraclinicos '!A570</f>
        <v>138</v>
      </c>
      <c r="B571" s="3">
        <f>'Paraclinicos '!R570</f>
        <v>44331</v>
      </c>
      <c r="C571" cm="1">
        <f t="array" ref="C571">_xlfn.IFS('Paraclinicos '!Q570="","",'Paraclinicos '!Q570&gt;60,3,'Paraclinicos '!Q570&lt;=60,1)</f>
        <v>1</v>
      </c>
      <c r="D571" t="str">
        <f>IFERROR(IF(INDEX('BD Demog para scores enalazar'!BC$2:BC$3000,MATCH(Formulas!A571,'BD Demog para scores enalazar'!A$2:A$3000,0))=0,"SI","NO"),"")</f>
        <v>SI</v>
      </c>
      <c r="E571" cm="1">
        <f t="array" ref="E571">_xlfn.IFS(D571="","",D571="SI",4,D571="NO",1)</f>
        <v>4</v>
      </c>
      <c r="F571" cm="1">
        <f t="array" ref="F571">_xlfn.IFS('Paraclinicos '!B570="","",'Paraclinicos '!B570&gt;1,1,'Paraclinicos '!B570&lt;=1,3)</f>
        <v>1</v>
      </c>
      <c r="G571" t="str" cm="1">
        <f t="array" ref="G571">_xlfn.IFS('Paraclinicos '!D570="","",AND('Paraclinicos '!D570&gt;=250,'Paraclinicos '!D570&lt;=500),2,'Paraclinicos '!D570&gt;500,3,'Paraclinicos '!D570&lt;250,1)</f>
        <v/>
      </c>
      <c r="H571" s="50">
        <f t="shared" si="25"/>
        <v>6</v>
      </c>
      <c r="I571" cm="1">
        <f t="array" ref="I571">_xlfn.IFS('Paraclinicos '!Q570="","",'Paraclinicos '!Q570&gt;=65,1,'Paraclinicos '!Q570&lt;65,0)</f>
        <v>0</v>
      </c>
      <c r="J571" cm="1">
        <f t="array" ref="J571">_xlfn.IFS('Paraclinicos '!I570="","",'Paraclinicos '!I570&gt;7,1,'Paraclinicos '!I570&lt;=7,0)</f>
        <v>1</v>
      </c>
      <c r="K571" cm="1">
        <f t="array" ref="K571">_xlfn.IFS('Paraclinicos '!W570="","",'Paraclinicos '!W570&lt;=8,1,'Paraclinicos '!W570&gt;8,0)</f>
        <v>1</v>
      </c>
      <c r="L571" cm="1">
        <f t="array" ref="L571">_xlfn.IFS('Paraclinicos '!S570="","",'Paraclinicos '!S570&gt;=30,1,'Paraclinicos '!S570&lt;30,0)</f>
        <v>0</v>
      </c>
      <c r="M571" cm="1">
        <f t="array" ref="M571">_xlfn.IFS(OR('Paraclinicos '!T570="",'Paraclinicos '!U570=""),"",OR('Paraclinicos '!T570&lt;=90,'Paraclinicos '!U570&lt;=60),1,OR('Paraclinicos '!T570&gt;90,'Paraclinicos '!U570&gt;60),0)</f>
        <v>1</v>
      </c>
      <c r="N571" s="45">
        <f t="shared" si="26"/>
        <v>5</v>
      </c>
      <c r="O571" cm="1">
        <f t="array" ref="O571">_xlfn.IFS(OR('Paraclinicos '!M570="",'Paraclinicos '!N570="",'Paraclinicos '!N570=0),"",'Paraclinicos '!M570/'Paraclinicos '!N570&lt;100,4,'Paraclinicos '!M570/'Paraclinicos '!N570&lt;200,3,'Paraclinicos '!M570/'Paraclinicos '!N570&lt;300,2,'Paraclinicos '!M570/'Paraclinicos '!N570&lt;400,1,'Paraclinicos '!M570/'Paraclinicos '!N570&gt;=400,0)</f>
        <v>3</v>
      </c>
      <c r="P571" cm="1">
        <f t="array" ref="P571">_xlfn.IFS('Paraclinicos '!C570="","",'Paraclinicos '!C570&lt;20,4,'Paraclinicos '!C570&lt;50,3,'Paraclinicos '!C570&lt;100,2,'Paraclinicos '!C570&lt;150,1,'Paraclinicos '!C570&gt;150,0)</f>
        <v>0</v>
      </c>
      <c r="Q571" cm="1">
        <f t="array" ref="Q571">_xlfn.IFS('Paraclinicos '!O570="","",'Paraclinicos '!O570&lt;1.2,0,'Paraclinicos '!O570&lt;2,1,'Paraclinicos '!O570&lt;3.5,2,'Paraclinicos '!O570&lt;5,3,'Paraclinicos '!O570&gt;5,4)</f>
        <v>1</v>
      </c>
      <c r="R571" t="str" cm="1">
        <f t="array" ref="R571">_xlfn.IFS('Paraclinicos '!J570="","",'Paraclinicos '!J570&lt;1.2,0,'Paraclinicos '!J570&lt;2,1,'Paraclinicos '!J570&lt;6,2,'Paraclinicos '!J570&lt;12,3,'Paraclinicos '!J570&gt;=12,4)</f>
        <v/>
      </c>
      <c r="S571" cm="1">
        <f t="array" ref="S571">_xlfn.IFS('Paraclinicos '!Y570="","",'Paraclinicos '!Y570&lt;70,1,'Paraclinicos '!Y570&gt;=70,0)</f>
        <v>0</v>
      </c>
      <c r="T571" cm="1">
        <f t="array" ref="T571">_xlfn.IFS('Paraclinicos '!W570="","",'Paraclinicos '!W570&lt;6,4,'Paraclinicos '!W570&lt;10,3,'Paraclinicos '!W570&lt;13,2,'Paraclinicos '!W570&lt;15,1,'Paraclinicos '!W570=15,0)</f>
        <v>4</v>
      </c>
      <c r="U571" s="54">
        <f t="shared" si="24"/>
        <v>8</v>
      </c>
      <c r="V571" cm="1">
        <f t="array" ref="V571">_xlfn.IFS('Paraclinicos '!S570="","",OR('Paraclinicos '!S570&lt;=8,'Paraclinicos '!S570&gt;=25),3,'Paraclinicos '!S570&lt;12,1,'Paraclinicos '!S570&lt;21,0,'Paraclinicos '!S570&lt;25,2)</f>
        <v>2</v>
      </c>
      <c r="W571" t="str">
        <f>IFERROR(IF(INDEX('BD Demog para scores enalazar'!Y$2:'BD Demog para scores enalazar'!Y$3000,MATCH(Formulas!A571,'BD Demog para scores enalazar'!A$2:'BD Demog para scores enalazar'!A$3000,0))=1,"SI","NO"),"")</f>
        <v>NO</v>
      </c>
      <c r="X571" s="9" t="str">
        <f>IFERROR(IF(INDEX('BD Demog para scores enalazar'!AJ$2:'BD Demog para scores enalazar'!AJ$3000,MATCH(Formulas!A571,'BD Demog para scores enalazar'!A$2:'BD Demog para scores enalazar'!A$3000,0))=1,"SI","NO"),"")</f>
        <v>SI</v>
      </c>
      <c r="Y571" t="str" cm="1">
        <f t="array" ref="Y571">IF(AND(W571="NO",X571="NO"),_xlfn.IFS('Paraclinicos '!K570&lt;=91,3,'Paraclinicos '!K570&lt;94,2,'Paraclinicos '!K570&lt;96,1,'Paraclinicos '!K570&gt;=96,0),"")</f>
        <v/>
      </c>
      <c r="Z571" cm="1">
        <f t="array" ref="Z571">IF(OR(W571="SI",X571="SI"),_xlfn.IFS(OR(AND('Paraclinicos '!K570&lt;=83),AND('Paraclinicos '!K570&gt;=97,AA571=2)),3,OR(AND('Paraclinicos '!K570&lt;=86),AND('Paraclinicos '!K570&gt;=94,AA571=2)),2,OR(AND('Paraclinicos '!K570&lt;=88),AND('Paraclinicos '!K570&gt;=92,AA571=2)),1,OR(AND('Paraclinicos '!K570&gt;=88,'Paraclinicos '!K570&lt;=92),AND('Paraclinicos '!K570&gt;=93,AA571=0)),0),"")</f>
        <v>3</v>
      </c>
      <c r="AA571" cm="1">
        <f t="array" ref="AA571">_xlfn.IFS('Paraclinicos '!E570="","",'Paraclinicos '!E570="Oxigeno",2,'Paraclinicos '!E570="Aire",0)</f>
        <v>2</v>
      </c>
    </row>
    <row r="572" spans="1:27" x14ac:dyDescent="0.25">
      <c r="A572">
        <f>'Paraclinicos '!A571</f>
        <v>138</v>
      </c>
      <c r="B572" s="3">
        <f>'Paraclinicos '!R571</f>
        <v>44333</v>
      </c>
      <c r="C572" cm="1">
        <f t="array" ref="C572">_xlfn.IFS('Paraclinicos '!Q571="","",'Paraclinicos '!Q571&gt;60,3,'Paraclinicos '!Q571&lt;=60,1)</f>
        <v>1</v>
      </c>
      <c r="D572" t="str">
        <f>IFERROR(IF(INDEX('BD Demog para scores enalazar'!BC$2:BC$3000,MATCH(Formulas!A572,'BD Demog para scores enalazar'!A$2:A$3000,0))=0,"SI","NO"),"")</f>
        <v>SI</v>
      </c>
      <c r="E572" cm="1">
        <f t="array" ref="E572">_xlfn.IFS(D572="","",D572="SI",4,D572="NO",1)</f>
        <v>4</v>
      </c>
      <c r="F572" cm="1">
        <f t="array" ref="F572">_xlfn.IFS('Paraclinicos '!B571="","",'Paraclinicos '!B571&gt;1,1,'Paraclinicos '!B571&lt;=1,3)</f>
        <v>1</v>
      </c>
      <c r="G572" t="str" cm="1">
        <f t="array" ref="G572">_xlfn.IFS('Paraclinicos '!D571="","",AND('Paraclinicos '!D571&gt;=250,'Paraclinicos '!D571&lt;=500),2,'Paraclinicos '!D571&gt;500,3,'Paraclinicos '!D571&lt;250,1)</f>
        <v/>
      </c>
      <c r="H572" s="50">
        <f t="shared" si="25"/>
        <v>6</v>
      </c>
      <c r="I572" cm="1">
        <f t="array" ref="I572">_xlfn.IFS('Paraclinicos '!Q571="","",'Paraclinicos '!Q571&gt;=65,1,'Paraclinicos '!Q571&lt;65,0)</f>
        <v>0</v>
      </c>
      <c r="J572" cm="1">
        <f t="array" ref="J572">_xlfn.IFS('Paraclinicos '!I571="","",'Paraclinicos '!I571&gt;7,1,'Paraclinicos '!I571&lt;=7,0)</f>
        <v>1</v>
      </c>
      <c r="K572" cm="1">
        <f t="array" ref="K572">_xlfn.IFS('Paraclinicos '!W571="","",'Paraclinicos '!W571&lt;=8,1,'Paraclinicos '!W571&gt;8,0)</f>
        <v>1</v>
      </c>
      <c r="L572" cm="1">
        <f t="array" ref="L572">_xlfn.IFS('Paraclinicos '!S571="","",'Paraclinicos '!S571&gt;=30,1,'Paraclinicos '!S571&lt;30,0)</f>
        <v>0</v>
      </c>
      <c r="M572" cm="1">
        <f t="array" ref="M572">_xlfn.IFS(OR('Paraclinicos '!T571="",'Paraclinicos '!U571=""),"",OR('Paraclinicos '!T571&lt;=90,'Paraclinicos '!U571&lt;=60),1,OR('Paraclinicos '!T571&gt;90,'Paraclinicos '!U571&gt;60),0)</f>
        <v>0</v>
      </c>
      <c r="N572" s="45">
        <f t="shared" si="26"/>
        <v>5</v>
      </c>
      <c r="O572" cm="1">
        <f t="array" ref="O572">_xlfn.IFS(OR('Paraclinicos '!M571="",'Paraclinicos '!N571="",'Paraclinicos '!N571=0),"",'Paraclinicos '!M571/'Paraclinicos '!N571&lt;100,4,'Paraclinicos '!M571/'Paraclinicos '!N571&lt;200,3,'Paraclinicos '!M571/'Paraclinicos '!N571&lt;300,2,'Paraclinicos '!M571/'Paraclinicos '!N571&lt;400,1,'Paraclinicos '!M571/'Paraclinicos '!N571&gt;=400,0)</f>
        <v>3</v>
      </c>
      <c r="P572" cm="1">
        <f t="array" ref="P572">_xlfn.IFS('Paraclinicos '!C571="","",'Paraclinicos '!C571&lt;20,4,'Paraclinicos '!C571&lt;50,3,'Paraclinicos '!C571&lt;100,2,'Paraclinicos '!C571&lt;150,1,'Paraclinicos '!C571&gt;150,0)</f>
        <v>0</v>
      </c>
      <c r="Q572" cm="1">
        <f t="array" ref="Q572">_xlfn.IFS('Paraclinicos '!O571="","",'Paraclinicos '!O571&lt;1.2,0,'Paraclinicos '!O571&lt;2,1,'Paraclinicos '!O571&lt;3.5,2,'Paraclinicos '!O571&lt;5,3,'Paraclinicos '!O571&gt;5,4)</f>
        <v>1</v>
      </c>
      <c r="R572" t="str" cm="1">
        <f t="array" ref="R572">_xlfn.IFS('Paraclinicos '!J571="","",'Paraclinicos '!J571&lt;1.2,0,'Paraclinicos '!J571&lt;2,1,'Paraclinicos '!J571&lt;6,2,'Paraclinicos '!J571&lt;12,3,'Paraclinicos '!J571&gt;=12,4)</f>
        <v/>
      </c>
      <c r="S572" cm="1">
        <f t="array" ref="S572">_xlfn.IFS('Paraclinicos '!Y571="","",'Paraclinicos '!Y571&lt;70,1,'Paraclinicos '!Y571&gt;=70,0)</f>
        <v>0</v>
      </c>
      <c r="T572" cm="1">
        <f t="array" ref="T572">_xlfn.IFS('Paraclinicos '!W571="","",'Paraclinicos '!W571&lt;6,4,'Paraclinicos '!W571&lt;10,3,'Paraclinicos '!W571&lt;13,2,'Paraclinicos '!W571&lt;15,1,'Paraclinicos '!W571=15,0)</f>
        <v>4</v>
      </c>
      <c r="U572" s="54">
        <f t="shared" si="24"/>
        <v>8</v>
      </c>
      <c r="V572" cm="1">
        <f t="array" ref="V572">_xlfn.IFS('Paraclinicos '!S571="","",OR('Paraclinicos '!S571&lt;=8,'Paraclinicos '!S571&gt;=25),3,'Paraclinicos '!S571&lt;12,1,'Paraclinicos '!S571&lt;21,0,'Paraclinicos '!S571&lt;25,2)</f>
        <v>2</v>
      </c>
      <c r="W572" t="str">
        <f>IFERROR(IF(INDEX('BD Demog para scores enalazar'!Y$2:'BD Demog para scores enalazar'!Y$3000,MATCH(Formulas!A572,'BD Demog para scores enalazar'!A$2:'BD Demog para scores enalazar'!A$3000,0))=1,"SI","NO"),"")</f>
        <v>NO</v>
      </c>
      <c r="X572" s="9" t="str">
        <f>IFERROR(IF(INDEX('BD Demog para scores enalazar'!AJ$2:'BD Demog para scores enalazar'!AJ$3000,MATCH(Formulas!A572,'BD Demog para scores enalazar'!A$2:'BD Demog para scores enalazar'!A$3000,0))=1,"SI","NO"),"")</f>
        <v>SI</v>
      </c>
      <c r="Y572" t="str" cm="1">
        <f t="array" ref="Y572">IF(AND(W572="NO",X572="NO"),_xlfn.IFS('Paraclinicos '!K571&lt;=91,3,'Paraclinicos '!K571&lt;94,2,'Paraclinicos '!K571&lt;96,1,'Paraclinicos '!K571&gt;=96,0),"")</f>
        <v/>
      </c>
      <c r="Z572" cm="1">
        <f t="array" ref="Z572">IF(OR(W572="SI",X572="SI"),_xlfn.IFS(OR(AND('Paraclinicos '!K571&lt;=83),AND('Paraclinicos '!K571&gt;=97,AA572=2)),3,OR(AND('Paraclinicos '!K571&lt;=86),AND('Paraclinicos '!K571&gt;=94,AA572=2)),2,OR(AND('Paraclinicos '!K571&lt;=88),AND('Paraclinicos '!K571&gt;=92,AA572=2)),1,OR(AND('Paraclinicos '!K571&gt;=88,'Paraclinicos '!K571&lt;=92),AND('Paraclinicos '!K571&gt;=93,AA572=0)),0),"")</f>
        <v>3</v>
      </c>
      <c r="AA572" cm="1">
        <f t="array" ref="AA572">_xlfn.IFS('Paraclinicos '!E571="","",'Paraclinicos '!E571="Oxigeno",2,'Paraclinicos '!E571="Aire",0)</f>
        <v>2</v>
      </c>
    </row>
    <row r="573" spans="1:27" x14ac:dyDescent="0.25">
      <c r="A573">
        <f>'Paraclinicos '!A572</f>
        <v>138</v>
      </c>
      <c r="B573" s="3">
        <f>'Paraclinicos '!R572</f>
        <v>44334</v>
      </c>
      <c r="C573" cm="1">
        <f t="array" ref="C573">_xlfn.IFS('Paraclinicos '!Q572="","",'Paraclinicos '!Q572&gt;60,3,'Paraclinicos '!Q572&lt;=60,1)</f>
        <v>1</v>
      </c>
      <c r="D573" t="str">
        <f>IFERROR(IF(INDEX('BD Demog para scores enalazar'!BC$2:BC$3000,MATCH(Formulas!A573,'BD Demog para scores enalazar'!A$2:A$3000,0))=0,"SI","NO"),"")</f>
        <v>SI</v>
      </c>
      <c r="E573" cm="1">
        <f t="array" ref="E573">_xlfn.IFS(D573="","",D573="SI",4,D573="NO",1)</f>
        <v>4</v>
      </c>
      <c r="F573" cm="1">
        <f t="array" ref="F573">_xlfn.IFS('Paraclinicos '!B572="","",'Paraclinicos '!B572&gt;1,1,'Paraclinicos '!B572&lt;=1,3)</f>
        <v>1</v>
      </c>
      <c r="G573" t="str" cm="1">
        <f t="array" ref="G573">_xlfn.IFS('Paraclinicos '!D572="","",AND('Paraclinicos '!D572&gt;=250,'Paraclinicos '!D572&lt;=500),2,'Paraclinicos '!D572&gt;500,3,'Paraclinicos '!D572&lt;250,1)</f>
        <v/>
      </c>
      <c r="H573" s="50">
        <f t="shared" si="25"/>
        <v>6</v>
      </c>
      <c r="I573" cm="1">
        <f t="array" ref="I573">_xlfn.IFS('Paraclinicos '!Q572="","",'Paraclinicos '!Q572&gt;=65,1,'Paraclinicos '!Q572&lt;65,0)</f>
        <v>0</v>
      </c>
      <c r="J573" cm="1">
        <f t="array" ref="J573">_xlfn.IFS('Paraclinicos '!I572="","",'Paraclinicos '!I572&gt;7,1,'Paraclinicos '!I572&lt;=7,0)</f>
        <v>1</v>
      </c>
      <c r="K573" cm="1">
        <f t="array" ref="K573">_xlfn.IFS('Paraclinicos '!W572="","",'Paraclinicos '!W572&lt;=8,1,'Paraclinicos '!W572&gt;8,0)</f>
        <v>0</v>
      </c>
      <c r="L573" cm="1">
        <f t="array" ref="L573">_xlfn.IFS('Paraclinicos '!S572="","",'Paraclinicos '!S572&gt;=30,1,'Paraclinicos '!S572&lt;30,0)</f>
        <v>0</v>
      </c>
      <c r="M573" cm="1">
        <f t="array" ref="M573">_xlfn.IFS(OR('Paraclinicos '!T572="",'Paraclinicos '!U572=""),"",OR('Paraclinicos '!T572&lt;=90,'Paraclinicos '!U572&lt;=60),1,OR('Paraclinicos '!T572&gt;90,'Paraclinicos '!U572&gt;60),0)</f>
        <v>0</v>
      </c>
      <c r="N573" s="45">
        <f t="shared" si="26"/>
        <v>3</v>
      </c>
      <c r="O573" cm="1">
        <f t="array" ref="O573">_xlfn.IFS(OR('Paraclinicos '!M572="",'Paraclinicos '!N572="",'Paraclinicos '!N572=0),"",'Paraclinicos '!M572/'Paraclinicos '!N572&lt;100,4,'Paraclinicos '!M572/'Paraclinicos '!N572&lt;200,3,'Paraclinicos '!M572/'Paraclinicos '!N572&lt;300,2,'Paraclinicos '!M572/'Paraclinicos '!N572&lt;400,1,'Paraclinicos '!M572/'Paraclinicos '!N572&gt;=400,0)</f>
        <v>2</v>
      </c>
      <c r="P573" cm="1">
        <f t="array" ref="P573">_xlfn.IFS('Paraclinicos '!C572="","",'Paraclinicos '!C572&lt;20,4,'Paraclinicos '!C572&lt;50,3,'Paraclinicos '!C572&lt;100,2,'Paraclinicos '!C572&lt;150,1,'Paraclinicos '!C572&gt;150,0)</f>
        <v>0</v>
      </c>
      <c r="Q573" cm="1">
        <f t="array" ref="Q573">_xlfn.IFS('Paraclinicos '!O572="","",'Paraclinicos '!O572&lt;1.2,0,'Paraclinicos '!O572&lt;2,1,'Paraclinicos '!O572&lt;3.5,2,'Paraclinicos '!O572&lt;5,3,'Paraclinicos '!O572&gt;5,4)</f>
        <v>2</v>
      </c>
      <c r="R573" cm="1">
        <f t="array" ref="R573">_xlfn.IFS('Paraclinicos '!J572="","",'Paraclinicos '!J572&lt;1.2,0,'Paraclinicos '!J572&lt;2,1,'Paraclinicos '!J572&lt;6,2,'Paraclinicos '!J572&lt;12,3,'Paraclinicos '!J572&gt;=12,4)</f>
        <v>0</v>
      </c>
      <c r="S573" cm="1">
        <f t="array" ref="S573">_xlfn.IFS('Paraclinicos '!Y572="","",'Paraclinicos '!Y572&lt;70,1,'Paraclinicos '!Y572&gt;=70,0)</f>
        <v>0</v>
      </c>
      <c r="T573" cm="1">
        <f t="array" ref="T573">_xlfn.IFS('Paraclinicos '!W572="","",'Paraclinicos '!W572&lt;6,4,'Paraclinicos '!W572&lt;10,3,'Paraclinicos '!W572&lt;13,2,'Paraclinicos '!W572&lt;15,1,'Paraclinicos '!W572=15,0)</f>
        <v>2</v>
      </c>
      <c r="U573" s="54">
        <f t="shared" si="24"/>
        <v>6</v>
      </c>
      <c r="V573" cm="1">
        <f t="array" ref="V573">_xlfn.IFS('Paraclinicos '!S572="","",OR('Paraclinicos '!S572&lt;=8,'Paraclinicos '!S572&gt;=25),3,'Paraclinicos '!S572&lt;12,1,'Paraclinicos '!S572&lt;21,0,'Paraclinicos '!S572&lt;25,2)</f>
        <v>0</v>
      </c>
      <c r="W573" t="str">
        <f>IFERROR(IF(INDEX('BD Demog para scores enalazar'!Y$2:'BD Demog para scores enalazar'!Y$3000,MATCH(Formulas!A573,'BD Demog para scores enalazar'!A$2:'BD Demog para scores enalazar'!A$3000,0))=1,"SI","NO"),"")</f>
        <v>NO</v>
      </c>
      <c r="X573" s="9" t="str">
        <f>IFERROR(IF(INDEX('BD Demog para scores enalazar'!AJ$2:'BD Demog para scores enalazar'!AJ$3000,MATCH(Formulas!A573,'BD Demog para scores enalazar'!A$2:'BD Demog para scores enalazar'!A$3000,0))=1,"SI","NO"),"")</f>
        <v>SI</v>
      </c>
      <c r="Y573" t="str" cm="1">
        <f t="array" ref="Y573">IF(AND(W573="NO",X573="NO"),_xlfn.IFS('Paraclinicos '!K572&lt;=91,3,'Paraclinicos '!K572&lt;94,2,'Paraclinicos '!K572&lt;96,1,'Paraclinicos '!K572&gt;=96,0),"")</f>
        <v/>
      </c>
      <c r="Z573" cm="1">
        <f t="array" ref="Z573">IF(OR(W573="SI",X573="SI"),_xlfn.IFS(OR(AND('Paraclinicos '!K572&lt;=83),AND('Paraclinicos '!K572&gt;=97,AA573=2)),3,OR(AND('Paraclinicos '!K572&lt;=86),AND('Paraclinicos '!K572&gt;=94,AA573=2)),2,OR(AND('Paraclinicos '!K572&lt;=88),AND('Paraclinicos '!K572&gt;=92,AA573=2)),1,OR(AND('Paraclinicos '!K572&gt;=88,'Paraclinicos '!K572&lt;=92),AND('Paraclinicos '!K572&gt;=93,AA573=0)),0),"")</f>
        <v>3</v>
      </c>
      <c r="AA573" cm="1">
        <f t="array" ref="AA573">_xlfn.IFS('Paraclinicos '!E572="","",'Paraclinicos '!E572="Oxigeno",2,'Paraclinicos '!E572="Aire",0)</f>
        <v>2</v>
      </c>
    </row>
    <row r="574" spans="1:27" x14ac:dyDescent="0.25">
      <c r="A574">
        <f>'Paraclinicos '!A573</f>
        <v>138</v>
      </c>
      <c r="B574" s="3">
        <f>'Paraclinicos '!R573</f>
        <v>44335</v>
      </c>
      <c r="C574" cm="1">
        <f t="array" ref="C574">_xlfn.IFS('Paraclinicos '!Q573="","",'Paraclinicos '!Q573&gt;60,3,'Paraclinicos '!Q573&lt;=60,1)</f>
        <v>1</v>
      </c>
      <c r="D574" t="str">
        <f>IFERROR(IF(INDEX('BD Demog para scores enalazar'!BC$2:BC$3000,MATCH(Formulas!A574,'BD Demog para scores enalazar'!A$2:A$3000,0))=0,"SI","NO"),"")</f>
        <v>SI</v>
      </c>
      <c r="E574" cm="1">
        <f t="array" ref="E574">_xlfn.IFS(D574="","",D574="SI",4,D574="NO",1)</f>
        <v>4</v>
      </c>
      <c r="F574" cm="1">
        <f t="array" ref="F574">_xlfn.IFS('Paraclinicos '!B573="","",'Paraclinicos '!B573&gt;1,1,'Paraclinicos '!B573&lt;=1,3)</f>
        <v>3</v>
      </c>
      <c r="G574" t="str" cm="1">
        <f t="array" ref="G574">_xlfn.IFS('Paraclinicos '!D573="","",AND('Paraclinicos '!D573&gt;=250,'Paraclinicos '!D573&lt;=500),2,'Paraclinicos '!D573&gt;500,3,'Paraclinicos '!D573&lt;250,1)</f>
        <v/>
      </c>
      <c r="H574" s="50">
        <f t="shared" si="25"/>
        <v>8</v>
      </c>
      <c r="I574" cm="1">
        <f t="array" ref="I574">_xlfn.IFS('Paraclinicos '!Q573="","",'Paraclinicos '!Q573&gt;=65,1,'Paraclinicos '!Q573&lt;65,0)</f>
        <v>0</v>
      </c>
      <c r="J574" cm="1">
        <f t="array" ref="J574">_xlfn.IFS('Paraclinicos '!I573="","",'Paraclinicos '!I573&gt;7,1,'Paraclinicos '!I573&lt;=7,0)</f>
        <v>1</v>
      </c>
      <c r="K574" cm="1">
        <f t="array" ref="K574">_xlfn.IFS('Paraclinicos '!W573="","",'Paraclinicos '!W573&lt;=8,1,'Paraclinicos '!W573&gt;8,0)</f>
        <v>0</v>
      </c>
      <c r="L574" cm="1">
        <f t="array" ref="L574">_xlfn.IFS('Paraclinicos '!S573="","",'Paraclinicos '!S573&gt;=30,1,'Paraclinicos '!S573&lt;30,0)</f>
        <v>0</v>
      </c>
      <c r="M574" cm="1">
        <f t="array" ref="M574">_xlfn.IFS(OR('Paraclinicos '!T573="",'Paraclinicos '!U573=""),"",OR('Paraclinicos '!T573&lt;=90,'Paraclinicos '!U573&lt;=60),1,OR('Paraclinicos '!T573&gt;90,'Paraclinicos '!U573&gt;60),0)</f>
        <v>0</v>
      </c>
      <c r="N574" s="45">
        <f t="shared" si="26"/>
        <v>2</v>
      </c>
      <c r="O574" cm="1">
        <f t="array" ref="O574">_xlfn.IFS(OR('Paraclinicos '!M573="",'Paraclinicos '!N573="",'Paraclinicos '!N573=0),"",'Paraclinicos '!M573/'Paraclinicos '!N573&lt;100,4,'Paraclinicos '!M573/'Paraclinicos '!N573&lt;200,3,'Paraclinicos '!M573/'Paraclinicos '!N573&lt;300,2,'Paraclinicos '!M573/'Paraclinicos '!N573&lt;400,1,'Paraclinicos '!M573/'Paraclinicos '!N573&gt;=400,0)</f>
        <v>2</v>
      </c>
      <c r="P574" cm="1">
        <f t="array" ref="P574">_xlfn.IFS('Paraclinicos '!C573="","",'Paraclinicos '!C573&lt;20,4,'Paraclinicos '!C573&lt;50,3,'Paraclinicos '!C573&lt;100,2,'Paraclinicos '!C573&lt;150,1,'Paraclinicos '!C573&gt;150,0)</f>
        <v>0</v>
      </c>
      <c r="Q574" cm="1">
        <f t="array" ref="Q574">_xlfn.IFS('Paraclinicos '!O573="","",'Paraclinicos '!O573&lt;1.2,0,'Paraclinicos '!O573&lt;2,1,'Paraclinicos '!O573&lt;3.5,2,'Paraclinicos '!O573&lt;5,3,'Paraclinicos '!O573&gt;5,4)</f>
        <v>2</v>
      </c>
      <c r="R574" t="str" cm="1">
        <f t="array" ref="R574">_xlfn.IFS('Paraclinicos '!J573="","",'Paraclinicos '!J573&lt;1.2,0,'Paraclinicos '!J573&lt;2,1,'Paraclinicos '!J573&lt;6,2,'Paraclinicos '!J573&lt;12,3,'Paraclinicos '!J573&gt;=12,4)</f>
        <v/>
      </c>
      <c r="S574" cm="1">
        <f t="array" ref="S574">_xlfn.IFS('Paraclinicos '!Y573="","",'Paraclinicos '!Y573&lt;70,1,'Paraclinicos '!Y573&gt;=70,0)</f>
        <v>0</v>
      </c>
      <c r="T574" cm="1">
        <f t="array" ref="T574">_xlfn.IFS('Paraclinicos '!W573="","",'Paraclinicos '!W573&lt;6,4,'Paraclinicos '!W573&lt;10,3,'Paraclinicos '!W573&lt;13,2,'Paraclinicos '!W573&lt;15,1,'Paraclinicos '!W573=15,0)</f>
        <v>2</v>
      </c>
      <c r="U574" s="54">
        <f t="shared" si="24"/>
        <v>6</v>
      </c>
      <c r="V574" cm="1">
        <f t="array" ref="V574">_xlfn.IFS('Paraclinicos '!S573="","",OR('Paraclinicos '!S573&lt;=8,'Paraclinicos '!S573&gt;=25),3,'Paraclinicos '!S573&lt;12,1,'Paraclinicos '!S573&lt;21,0,'Paraclinicos '!S573&lt;25,2)</f>
        <v>2</v>
      </c>
      <c r="W574" t="str">
        <f>IFERROR(IF(INDEX('BD Demog para scores enalazar'!Y$2:'BD Demog para scores enalazar'!Y$3000,MATCH(Formulas!A574,'BD Demog para scores enalazar'!A$2:'BD Demog para scores enalazar'!A$3000,0))=1,"SI","NO"),"")</f>
        <v>NO</v>
      </c>
      <c r="X574" s="9" t="str">
        <f>IFERROR(IF(INDEX('BD Demog para scores enalazar'!AJ$2:'BD Demog para scores enalazar'!AJ$3000,MATCH(Formulas!A574,'BD Demog para scores enalazar'!A$2:'BD Demog para scores enalazar'!A$3000,0))=1,"SI","NO"),"")</f>
        <v>SI</v>
      </c>
      <c r="Y574" t="str" cm="1">
        <f t="array" ref="Y574">IF(AND(W574="NO",X574="NO"),_xlfn.IFS('Paraclinicos '!K573&lt;=91,3,'Paraclinicos '!K573&lt;94,2,'Paraclinicos '!K573&lt;96,1,'Paraclinicos '!K573&gt;=96,0),"")</f>
        <v/>
      </c>
      <c r="Z574" cm="1">
        <f t="array" ref="Z574">IF(OR(W574="SI",X574="SI"),_xlfn.IFS(OR(AND('Paraclinicos '!K573&lt;=83),AND('Paraclinicos '!K573&gt;=97,AA574=2)),3,OR(AND('Paraclinicos '!K573&lt;=86),AND('Paraclinicos '!K573&gt;=94,AA574=2)),2,OR(AND('Paraclinicos '!K573&lt;=88),AND('Paraclinicos '!K573&gt;=92,AA574=2)),1,OR(AND('Paraclinicos '!K573&gt;=88,'Paraclinicos '!K573&lt;=92),AND('Paraclinicos '!K573&gt;=93,AA574=0)),0),"")</f>
        <v>3</v>
      </c>
      <c r="AA574" cm="1">
        <f t="array" ref="AA574">_xlfn.IFS('Paraclinicos '!E573="","",'Paraclinicos '!E573="Oxigeno",2,'Paraclinicos '!E573="Aire",0)</f>
        <v>2</v>
      </c>
    </row>
    <row r="575" spans="1:27" x14ac:dyDescent="0.25">
      <c r="A575">
        <f>'Paraclinicos '!A574</f>
        <v>138</v>
      </c>
      <c r="B575" s="3">
        <f>'Paraclinicos '!R574</f>
        <v>44336</v>
      </c>
      <c r="C575" cm="1">
        <f t="array" ref="C575">_xlfn.IFS('Paraclinicos '!Q574="","",'Paraclinicos '!Q574&gt;60,3,'Paraclinicos '!Q574&lt;=60,1)</f>
        <v>1</v>
      </c>
      <c r="D575" t="str">
        <f>IFERROR(IF(INDEX('BD Demog para scores enalazar'!BC$2:BC$3000,MATCH(Formulas!A575,'BD Demog para scores enalazar'!A$2:A$3000,0))=0,"SI","NO"),"")</f>
        <v>SI</v>
      </c>
      <c r="E575" cm="1">
        <f t="array" ref="E575">_xlfn.IFS(D575="","",D575="SI",4,D575="NO",1)</f>
        <v>4</v>
      </c>
      <c r="F575" cm="1">
        <f t="array" ref="F575">_xlfn.IFS('Paraclinicos '!B574="","",'Paraclinicos '!B574&gt;1,1,'Paraclinicos '!B574&lt;=1,3)</f>
        <v>3</v>
      </c>
      <c r="G575" t="str" cm="1">
        <f t="array" ref="G575">_xlfn.IFS('Paraclinicos '!D574="","",AND('Paraclinicos '!D574&gt;=250,'Paraclinicos '!D574&lt;=500),2,'Paraclinicos '!D574&gt;500,3,'Paraclinicos '!D574&lt;250,1)</f>
        <v/>
      </c>
      <c r="H575" s="50">
        <f t="shared" si="25"/>
        <v>8</v>
      </c>
      <c r="I575" cm="1">
        <f t="array" ref="I575">_xlfn.IFS('Paraclinicos '!Q574="","",'Paraclinicos '!Q574&gt;=65,1,'Paraclinicos '!Q574&lt;65,0)</f>
        <v>0</v>
      </c>
      <c r="J575" cm="1">
        <f t="array" ref="J575">_xlfn.IFS('Paraclinicos '!I574="","",'Paraclinicos '!I574&gt;7,1,'Paraclinicos '!I574&lt;=7,0)</f>
        <v>1</v>
      </c>
      <c r="K575" cm="1">
        <f t="array" ref="K575">_xlfn.IFS('Paraclinicos '!W574="","",'Paraclinicos '!W574&lt;=8,1,'Paraclinicos '!W574&gt;8,0)</f>
        <v>0</v>
      </c>
      <c r="L575" cm="1">
        <f t="array" ref="L575">_xlfn.IFS('Paraclinicos '!S574="","",'Paraclinicos '!S574&gt;=30,1,'Paraclinicos '!S574&lt;30,0)</f>
        <v>1</v>
      </c>
      <c r="M575" cm="1">
        <f t="array" ref="M575">_xlfn.IFS(OR('Paraclinicos '!T574="",'Paraclinicos '!U574=""),"",OR('Paraclinicos '!T574&lt;=90,'Paraclinicos '!U574&lt;=60),1,OR('Paraclinicos '!T574&gt;90,'Paraclinicos '!U574&gt;60),0)</f>
        <v>1</v>
      </c>
      <c r="N575" s="45">
        <f t="shared" si="26"/>
        <v>4</v>
      </c>
      <c r="O575" cm="1">
        <f t="array" ref="O575">_xlfn.IFS(OR('Paraclinicos '!M574="",'Paraclinicos '!N574="",'Paraclinicos '!N574=0),"",'Paraclinicos '!M574/'Paraclinicos '!N574&lt;100,4,'Paraclinicos '!M574/'Paraclinicos '!N574&lt;200,3,'Paraclinicos '!M574/'Paraclinicos '!N574&lt;300,2,'Paraclinicos '!M574/'Paraclinicos '!N574&lt;400,1,'Paraclinicos '!M574/'Paraclinicos '!N574&gt;=400,0)</f>
        <v>2</v>
      </c>
      <c r="P575" cm="1">
        <f t="array" ref="P575">_xlfn.IFS('Paraclinicos '!C574="","",'Paraclinicos '!C574&lt;20,4,'Paraclinicos '!C574&lt;50,3,'Paraclinicos '!C574&lt;100,2,'Paraclinicos '!C574&lt;150,1,'Paraclinicos '!C574&gt;150,0)</f>
        <v>0</v>
      </c>
      <c r="Q575" cm="1">
        <f t="array" ref="Q575">_xlfn.IFS('Paraclinicos '!O574="","",'Paraclinicos '!O574&lt;1.2,0,'Paraclinicos '!O574&lt;2,1,'Paraclinicos '!O574&lt;3.5,2,'Paraclinicos '!O574&lt;5,3,'Paraclinicos '!O574&gt;5,4)</f>
        <v>2</v>
      </c>
      <c r="R575" t="str" cm="1">
        <f t="array" ref="R575">_xlfn.IFS('Paraclinicos '!J574="","",'Paraclinicos '!J574&lt;1.2,0,'Paraclinicos '!J574&lt;2,1,'Paraclinicos '!J574&lt;6,2,'Paraclinicos '!J574&lt;12,3,'Paraclinicos '!J574&gt;=12,4)</f>
        <v/>
      </c>
      <c r="S575" cm="1">
        <f t="array" ref="S575">_xlfn.IFS('Paraclinicos '!Y574="","",'Paraclinicos '!Y574&lt;70,1,'Paraclinicos '!Y574&gt;=70,0)</f>
        <v>0</v>
      </c>
      <c r="T575" cm="1">
        <f t="array" ref="T575">_xlfn.IFS('Paraclinicos '!W574="","",'Paraclinicos '!W574&lt;6,4,'Paraclinicos '!W574&lt;10,3,'Paraclinicos '!W574&lt;13,2,'Paraclinicos '!W574&lt;15,1,'Paraclinicos '!W574=15,0)</f>
        <v>2</v>
      </c>
      <c r="U575" s="54">
        <f t="shared" si="24"/>
        <v>6</v>
      </c>
      <c r="V575" cm="1">
        <f t="array" ref="V575">_xlfn.IFS('Paraclinicos '!S574="","",OR('Paraclinicos '!S574&lt;=8,'Paraclinicos '!S574&gt;=25),3,'Paraclinicos '!S574&lt;12,1,'Paraclinicos '!S574&lt;21,0,'Paraclinicos '!S574&lt;25,2)</f>
        <v>3</v>
      </c>
      <c r="W575" t="str">
        <f>IFERROR(IF(INDEX('BD Demog para scores enalazar'!Y$2:'BD Demog para scores enalazar'!Y$3000,MATCH(Formulas!A575,'BD Demog para scores enalazar'!A$2:'BD Demog para scores enalazar'!A$3000,0))=1,"SI","NO"),"")</f>
        <v>NO</v>
      </c>
      <c r="X575" s="9" t="str">
        <f>IFERROR(IF(INDEX('BD Demog para scores enalazar'!AJ$2:'BD Demog para scores enalazar'!AJ$3000,MATCH(Formulas!A575,'BD Demog para scores enalazar'!A$2:'BD Demog para scores enalazar'!A$3000,0))=1,"SI","NO"),"")</f>
        <v>SI</v>
      </c>
      <c r="Y575" t="str" cm="1">
        <f t="array" ref="Y575">IF(AND(W575="NO",X575="NO"),_xlfn.IFS('Paraclinicos '!K574&lt;=91,3,'Paraclinicos '!K574&lt;94,2,'Paraclinicos '!K574&lt;96,1,'Paraclinicos '!K574&gt;=96,0),"")</f>
        <v/>
      </c>
      <c r="Z575" cm="1">
        <f t="array" ref="Z575">IF(OR(W575="SI",X575="SI"),_xlfn.IFS(OR(AND('Paraclinicos '!K574&lt;=83),AND('Paraclinicos '!K574&gt;=97,AA575=2)),3,OR(AND('Paraclinicos '!K574&lt;=86),AND('Paraclinicos '!K574&gt;=94,AA575=2)),2,OR(AND('Paraclinicos '!K574&lt;=88),AND('Paraclinicos '!K574&gt;=92,AA575=2)),1,OR(AND('Paraclinicos '!K574&gt;=88,'Paraclinicos '!K574&lt;=92),AND('Paraclinicos '!K574&gt;=93,AA575=0)),0),"")</f>
        <v>3</v>
      </c>
      <c r="AA575" cm="1">
        <f t="array" ref="AA575">_xlfn.IFS('Paraclinicos '!E574="","",'Paraclinicos '!E574="Oxigeno",2,'Paraclinicos '!E574="Aire",0)</f>
        <v>2</v>
      </c>
    </row>
    <row r="576" spans="1:27" x14ac:dyDescent="0.25">
      <c r="A576">
        <f>'Paraclinicos '!A575</f>
        <v>138</v>
      </c>
      <c r="B576" s="3">
        <f>'Paraclinicos '!R575</f>
        <v>44337</v>
      </c>
      <c r="C576" cm="1">
        <f t="array" ref="C576">_xlfn.IFS('Paraclinicos '!Q575="","",'Paraclinicos '!Q575&gt;60,3,'Paraclinicos '!Q575&lt;=60,1)</f>
        <v>1</v>
      </c>
      <c r="D576" t="str">
        <f>IFERROR(IF(INDEX('BD Demog para scores enalazar'!BC$2:BC$3000,MATCH(Formulas!A576,'BD Demog para scores enalazar'!A$2:A$3000,0))=0,"SI","NO"),"")</f>
        <v>SI</v>
      </c>
      <c r="E576" cm="1">
        <f t="array" ref="E576">_xlfn.IFS(D576="","",D576="SI",4,D576="NO",1)</f>
        <v>4</v>
      </c>
      <c r="F576" cm="1">
        <f t="array" ref="F576">_xlfn.IFS('Paraclinicos '!B575="","",'Paraclinicos '!B575&gt;1,1,'Paraclinicos '!B575&lt;=1,3)</f>
        <v>3</v>
      </c>
      <c r="G576" t="str" cm="1">
        <f t="array" ref="G576">_xlfn.IFS('Paraclinicos '!D575="","",AND('Paraclinicos '!D575&gt;=250,'Paraclinicos '!D575&lt;=500),2,'Paraclinicos '!D575&gt;500,3,'Paraclinicos '!D575&lt;250,1)</f>
        <v/>
      </c>
      <c r="H576" s="50">
        <f t="shared" si="25"/>
        <v>8</v>
      </c>
      <c r="I576" cm="1">
        <f t="array" ref="I576">_xlfn.IFS('Paraclinicos '!Q575="","",'Paraclinicos '!Q575&gt;=65,1,'Paraclinicos '!Q575&lt;65,0)</f>
        <v>0</v>
      </c>
      <c r="J576" cm="1">
        <f t="array" ref="J576">_xlfn.IFS('Paraclinicos '!I575="","",'Paraclinicos '!I575&gt;7,1,'Paraclinicos '!I575&lt;=7,0)</f>
        <v>1</v>
      </c>
      <c r="K576" cm="1">
        <f t="array" ref="K576">_xlfn.IFS('Paraclinicos '!W575="","",'Paraclinicos '!W575&lt;=8,1,'Paraclinicos '!W575&gt;8,0)</f>
        <v>0</v>
      </c>
      <c r="L576" cm="1">
        <f t="array" ref="L576">_xlfn.IFS('Paraclinicos '!S575="","",'Paraclinicos '!S575&gt;=30,1,'Paraclinicos '!S575&lt;30,0)</f>
        <v>0</v>
      </c>
      <c r="M576" cm="1">
        <f t="array" ref="M576">_xlfn.IFS(OR('Paraclinicos '!T575="",'Paraclinicos '!U575=""),"",OR('Paraclinicos '!T575&lt;=90,'Paraclinicos '!U575&lt;=60),1,OR('Paraclinicos '!T575&gt;90,'Paraclinicos '!U575&gt;60),0)</f>
        <v>0</v>
      </c>
      <c r="N576" s="45">
        <f t="shared" si="26"/>
        <v>4</v>
      </c>
      <c r="O576" cm="1">
        <f t="array" ref="O576">_xlfn.IFS(OR('Paraclinicos '!M575="",'Paraclinicos '!N575="",'Paraclinicos '!N575=0),"",'Paraclinicos '!M575/'Paraclinicos '!N575&lt;100,4,'Paraclinicos '!M575/'Paraclinicos '!N575&lt;200,3,'Paraclinicos '!M575/'Paraclinicos '!N575&lt;300,2,'Paraclinicos '!M575/'Paraclinicos '!N575&lt;400,1,'Paraclinicos '!M575/'Paraclinicos '!N575&gt;=400,0)</f>
        <v>4</v>
      </c>
      <c r="P576" cm="1">
        <f t="array" ref="P576">_xlfn.IFS('Paraclinicos '!C575="","",'Paraclinicos '!C575&lt;20,4,'Paraclinicos '!C575&lt;50,3,'Paraclinicos '!C575&lt;100,2,'Paraclinicos '!C575&lt;150,1,'Paraclinicos '!C575&gt;150,0)</f>
        <v>0</v>
      </c>
      <c r="Q576" cm="1">
        <f t="array" ref="Q576">_xlfn.IFS('Paraclinicos '!O575="","",'Paraclinicos '!O575&lt;1.2,0,'Paraclinicos '!O575&lt;2,1,'Paraclinicos '!O575&lt;3.5,2,'Paraclinicos '!O575&lt;5,3,'Paraclinicos '!O575&gt;5,4)</f>
        <v>3</v>
      </c>
      <c r="R576" t="str" cm="1">
        <f t="array" ref="R576">_xlfn.IFS('Paraclinicos '!J575="","",'Paraclinicos '!J575&lt;1.2,0,'Paraclinicos '!J575&lt;2,1,'Paraclinicos '!J575&lt;6,2,'Paraclinicos '!J575&lt;12,3,'Paraclinicos '!J575&gt;=12,4)</f>
        <v/>
      </c>
      <c r="S576" cm="1">
        <f t="array" ref="S576">_xlfn.IFS('Paraclinicos '!Y575="","",'Paraclinicos '!Y575&lt;70,1,'Paraclinicos '!Y575&gt;=70,0)</f>
        <v>0</v>
      </c>
      <c r="T576" cm="1">
        <f t="array" ref="T576">_xlfn.IFS('Paraclinicos '!W575="","",'Paraclinicos '!W575&lt;6,4,'Paraclinicos '!W575&lt;10,3,'Paraclinicos '!W575&lt;13,2,'Paraclinicos '!W575&lt;15,1,'Paraclinicos '!W575=15,0)</f>
        <v>2</v>
      </c>
      <c r="U576" s="54">
        <f t="shared" si="24"/>
        <v>9</v>
      </c>
      <c r="V576" cm="1">
        <f t="array" ref="V576">_xlfn.IFS('Paraclinicos '!S575="","",OR('Paraclinicos '!S575&lt;=8,'Paraclinicos '!S575&gt;=25),3,'Paraclinicos '!S575&lt;12,1,'Paraclinicos '!S575&lt;21,0,'Paraclinicos '!S575&lt;25,2)</f>
        <v>2</v>
      </c>
      <c r="W576" t="str">
        <f>IFERROR(IF(INDEX('BD Demog para scores enalazar'!Y$2:'BD Demog para scores enalazar'!Y$3000,MATCH(Formulas!A576,'BD Demog para scores enalazar'!A$2:'BD Demog para scores enalazar'!A$3000,0))=1,"SI","NO"),"")</f>
        <v>NO</v>
      </c>
      <c r="X576" s="9" t="str">
        <f>IFERROR(IF(INDEX('BD Demog para scores enalazar'!AJ$2:'BD Demog para scores enalazar'!AJ$3000,MATCH(Formulas!A576,'BD Demog para scores enalazar'!A$2:'BD Demog para scores enalazar'!A$3000,0))=1,"SI","NO"),"")</f>
        <v>SI</v>
      </c>
      <c r="Y576" t="str" cm="1">
        <f t="array" ref="Y576">IF(AND(W576="NO",X576="NO"),_xlfn.IFS('Paraclinicos '!K575&lt;=91,3,'Paraclinicos '!K575&lt;94,2,'Paraclinicos '!K575&lt;96,1,'Paraclinicos '!K575&gt;=96,0),"")</f>
        <v/>
      </c>
      <c r="Z576" cm="1">
        <f t="array" ref="Z576">IF(OR(W576="SI",X576="SI"),_xlfn.IFS(OR(AND('Paraclinicos '!K575&lt;=83),AND('Paraclinicos '!K575&gt;=97,AA576=2)),3,OR(AND('Paraclinicos '!K575&lt;=86),AND('Paraclinicos '!K575&gt;=94,AA576=2)),2,OR(AND('Paraclinicos '!K575&lt;=88),AND('Paraclinicos '!K575&gt;=92,AA576=2)),1,OR(AND('Paraclinicos '!K575&gt;=88,'Paraclinicos '!K575&lt;=92),AND('Paraclinicos '!K575&gt;=93,AA576=0)),0),"")</f>
        <v>3</v>
      </c>
      <c r="AA576" cm="1">
        <f t="array" ref="AA576">_xlfn.IFS('Paraclinicos '!E575="","",'Paraclinicos '!E575="Oxigeno",2,'Paraclinicos '!E575="Aire",0)</f>
        <v>2</v>
      </c>
    </row>
    <row r="577" spans="1:27" x14ac:dyDescent="0.25">
      <c r="A577">
        <f>'Paraclinicos '!A576</f>
        <v>138</v>
      </c>
      <c r="B577" s="3">
        <f>'Paraclinicos '!R576</f>
        <v>44338</v>
      </c>
      <c r="C577" cm="1">
        <f t="array" ref="C577">_xlfn.IFS('Paraclinicos '!Q576="","",'Paraclinicos '!Q576&gt;60,3,'Paraclinicos '!Q576&lt;=60,1)</f>
        <v>1</v>
      </c>
      <c r="D577" t="str">
        <f>IFERROR(IF(INDEX('BD Demog para scores enalazar'!BC$2:BC$3000,MATCH(Formulas!A577,'BD Demog para scores enalazar'!A$2:A$3000,0))=0,"SI","NO"),"")</f>
        <v>SI</v>
      </c>
      <c r="E577" cm="1">
        <f t="array" ref="E577">_xlfn.IFS(D577="","",D577="SI",4,D577="NO",1)</f>
        <v>4</v>
      </c>
      <c r="F577" cm="1">
        <f t="array" ref="F577">_xlfn.IFS('Paraclinicos '!B576="","",'Paraclinicos '!B576&gt;1,1,'Paraclinicos '!B576&lt;=1,3)</f>
        <v>3</v>
      </c>
      <c r="G577" t="str" cm="1">
        <f t="array" ref="G577">_xlfn.IFS('Paraclinicos '!D576="","",AND('Paraclinicos '!D576&gt;=250,'Paraclinicos '!D576&lt;=500),2,'Paraclinicos '!D576&gt;500,3,'Paraclinicos '!D576&lt;250,1)</f>
        <v/>
      </c>
      <c r="H577" s="50">
        <f t="shared" si="25"/>
        <v>8</v>
      </c>
      <c r="I577" cm="1">
        <f t="array" ref="I577">_xlfn.IFS('Paraclinicos '!Q576="","",'Paraclinicos '!Q576&gt;=65,1,'Paraclinicos '!Q576&lt;65,0)</f>
        <v>0</v>
      </c>
      <c r="J577" cm="1">
        <f t="array" ref="J577">_xlfn.IFS('Paraclinicos '!I576="","",'Paraclinicos '!I576&gt;7,1,'Paraclinicos '!I576&lt;=7,0)</f>
        <v>1</v>
      </c>
      <c r="K577" cm="1">
        <f t="array" ref="K577">_xlfn.IFS('Paraclinicos '!W576="","",'Paraclinicos '!W576&lt;=8,1,'Paraclinicos '!W576&gt;8,0)</f>
        <v>1</v>
      </c>
      <c r="L577" cm="1">
        <f t="array" ref="L577">_xlfn.IFS('Paraclinicos '!S576="","",'Paraclinicos '!S576&gt;=30,1,'Paraclinicos '!S576&lt;30,0)</f>
        <v>0</v>
      </c>
      <c r="M577" cm="1">
        <f t="array" ref="M577">_xlfn.IFS(OR('Paraclinicos '!T576="",'Paraclinicos '!U576=""),"",OR('Paraclinicos '!T576&lt;=90,'Paraclinicos '!U576&lt;=60),1,OR('Paraclinicos '!T576&gt;90,'Paraclinicos '!U576&gt;60),0)</f>
        <v>0</v>
      </c>
      <c r="N577" s="45">
        <f t="shared" si="26"/>
        <v>3</v>
      </c>
      <c r="O577" cm="1">
        <f t="array" ref="O577">_xlfn.IFS(OR('Paraclinicos '!M576="",'Paraclinicos '!N576="",'Paraclinicos '!N576=0),"",'Paraclinicos '!M576/'Paraclinicos '!N576&lt;100,4,'Paraclinicos '!M576/'Paraclinicos '!N576&lt;200,3,'Paraclinicos '!M576/'Paraclinicos '!N576&lt;300,2,'Paraclinicos '!M576/'Paraclinicos '!N576&lt;400,1,'Paraclinicos '!M576/'Paraclinicos '!N576&gt;=400,0)</f>
        <v>2</v>
      </c>
      <c r="P577" cm="1">
        <f t="array" ref="P577">_xlfn.IFS('Paraclinicos '!C576="","",'Paraclinicos '!C576&lt;20,4,'Paraclinicos '!C576&lt;50,3,'Paraclinicos '!C576&lt;100,2,'Paraclinicos '!C576&lt;150,1,'Paraclinicos '!C576&gt;150,0)</f>
        <v>0</v>
      </c>
      <c r="Q577" cm="1">
        <f t="array" ref="Q577">_xlfn.IFS('Paraclinicos '!O576="","",'Paraclinicos '!O576&lt;1.2,0,'Paraclinicos '!O576&lt;2,1,'Paraclinicos '!O576&lt;3.5,2,'Paraclinicos '!O576&lt;5,3,'Paraclinicos '!O576&gt;5,4)</f>
        <v>4</v>
      </c>
      <c r="R577" t="str" cm="1">
        <f t="array" ref="R577">_xlfn.IFS('Paraclinicos '!J576="","",'Paraclinicos '!J576&lt;1.2,0,'Paraclinicos '!J576&lt;2,1,'Paraclinicos '!J576&lt;6,2,'Paraclinicos '!J576&lt;12,3,'Paraclinicos '!J576&gt;=12,4)</f>
        <v/>
      </c>
      <c r="S577" cm="1">
        <f t="array" ref="S577">_xlfn.IFS('Paraclinicos '!Y576="","",'Paraclinicos '!Y576&lt;70,1,'Paraclinicos '!Y576&gt;=70,0)</f>
        <v>0</v>
      </c>
      <c r="T577" cm="1">
        <f t="array" ref="T577">_xlfn.IFS('Paraclinicos '!W576="","",'Paraclinicos '!W576&lt;6,4,'Paraclinicos '!W576&lt;10,3,'Paraclinicos '!W576&lt;13,2,'Paraclinicos '!W576&lt;15,1,'Paraclinicos '!W576=15,0)</f>
        <v>4</v>
      </c>
      <c r="U577" s="54">
        <f t="shared" si="24"/>
        <v>10</v>
      </c>
      <c r="V577" cm="1">
        <f t="array" ref="V577">_xlfn.IFS('Paraclinicos '!S576="","",OR('Paraclinicos '!S576&lt;=8,'Paraclinicos '!S576&gt;=25),3,'Paraclinicos '!S576&lt;12,1,'Paraclinicos '!S576&lt;21,0,'Paraclinicos '!S576&lt;25,2)</f>
        <v>0</v>
      </c>
      <c r="W577" t="str">
        <f>IFERROR(IF(INDEX('BD Demog para scores enalazar'!Y$2:'BD Demog para scores enalazar'!Y$3000,MATCH(Formulas!A577,'BD Demog para scores enalazar'!A$2:'BD Demog para scores enalazar'!A$3000,0))=1,"SI","NO"),"")</f>
        <v>NO</v>
      </c>
      <c r="X577" s="9" t="str">
        <f>IFERROR(IF(INDEX('BD Demog para scores enalazar'!AJ$2:'BD Demog para scores enalazar'!AJ$3000,MATCH(Formulas!A577,'BD Demog para scores enalazar'!A$2:'BD Demog para scores enalazar'!A$3000,0))=1,"SI","NO"),"")</f>
        <v>SI</v>
      </c>
      <c r="Y577" t="str" cm="1">
        <f t="array" ref="Y577">IF(AND(W577="NO",X577="NO"),_xlfn.IFS('Paraclinicos '!K576&lt;=91,3,'Paraclinicos '!K576&lt;94,2,'Paraclinicos '!K576&lt;96,1,'Paraclinicos '!K576&gt;=96,0),"")</f>
        <v/>
      </c>
      <c r="Z577" cm="1">
        <f t="array" ref="Z577">IF(OR(W577="SI",X577="SI"),_xlfn.IFS(OR(AND('Paraclinicos '!K576&lt;=83),AND('Paraclinicos '!K576&gt;=97,AA577=2)),3,OR(AND('Paraclinicos '!K576&lt;=86),AND('Paraclinicos '!K576&gt;=94,AA577=2)),2,OR(AND('Paraclinicos '!K576&lt;=88),AND('Paraclinicos '!K576&gt;=92,AA577=2)),1,OR(AND('Paraclinicos '!K576&gt;=88,'Paraclinicos '!K576&lt;=92),AND('Paraclinicos '!K576&gt;=93,AA577=0)),0),"")</f>
        <v>3</v>
      </c>
      <c r="AA577" cm="1">
        <f t="array" ref="AA577">_xlfn.IFS('Paraclinicos '!E576="","",'Paraclinicos '!E576="Oxigeno",2,'Paraclinicos '!E576="Aire",0)</f>
        <v>2</v>
      </c>
    </row>
    <row r="578" spans="1:27" x14ac:dyDescent="0.25">
      <c r="A578">
        <f>'Paraclinicos '!A577</f>
        <v>140</v>
      </c>
      <c r="B578" s="3">
        <f>'Paraclinicos '!R577</f>
        <v>44305</v>
      </c>
      <c r="C578" cm="1">
        <f t="array" ref="C578">_xlfn.IFS('Paraclinicos '!Q577="","",'Paraclinicos '!Q577&gt;60,3,'Paraclinicos '!Q577&lt;=60,1)</f>
        <v>3</v>
      </c>
      <c r="D578" t="str">
        <f>IFERROR(IF(INDEX('BD Demog para scores enalazar'!BC$2:BC$3000,MATCH(Formulas!A578,'BD Demog para scores enalazar'!A$2:A$3000,0))=0,"SI","NO"),"")</f>
        <v>NO</v>
      </c>
      <c r="E578" cm="1">
        <f t="array" ref="E578">_xlfn.IFS(D578="","",D578="SI",4,D578="NO",1)</f>
        <v>1</v>
      </c>
      <c r="F578" cm="1">
        <f t="array" ref="F578">_xlfn.IFS('Paraclinicos '!B577="","",'Paraclinicos '!B577&gt;1,1,'Paraclinicos '!B577&lt;=1,3)</f>
        <v>3</v>
      </c>
      <c r="G578" cm="1">
        <f t="array" ref="G578">_xlfn.IFS('Paraclinicos '!D577="","",AND('Paraclinicos '!D577&gt;=250,'Paraclinicos '!D577&lt;=500),2,'Paraclinicos '!D577&gt;500,3,'Paraclinicos '!D577&lt;250,1)</f>
        <v>2</v>
      </c>
      <c r="H578" s="50">
        <f t="shared" si="25"/>
        <v>9</v>
      </c>
      <c r="I578" cm="1">
        <f t="array" ref="I578">_xlfn.IFS('Paraclinicos '!Q577="","",'Paraclinicos '!Q577&gt;=65,1,'Paraclinicos '!Q577&lt;65,0)</f>
        <v>0</v>
      </c>
      <c r="J578" cm="1">
        <f t="array" ref="J578">_xlfn.IFS('Paraclinicos '!I577="","",'Paraclinicos '!I577&gt;7,1,'Paraclinicos '!I577&lt;=7,0)</f>
        <v>1</v>
      </c>
      <c r="K578" cm="1">
        <f t="array" ref="K578">_xlfn.IFS('Paraclinicos '!W577="","",'Paraclinicos '!W577&lt;=8,1,'Paraclinicos '!W577&gt;8,0)</f>
        <v>1</v>
      </c>
      <c r="L578" cm="1">
        <f t="array" ref="L578">_xlfn.IFS('Paraclinicos '!S577="","",'Paraclinicos '!S577&gt;=30,1,'Paraclinicos '!S577&lt;30,0)</f>
        <v>0</v>
      </c>
      <c r="M578" cm="1">
        <f t="array" ref="M578">_xlfn.IFS(OR('Paraclinicos '!T577="",'Paraclinicos '!U577=""),"",OR('Paraclinicos '!T577&lt;=90,'Paraclinicos '!U577&lt;=60),1,OR('Paraclinicos '!T577&gt;90,'Paraclinicos '!U577&gt;60),0)</f>
        <v>0</v>
      </c>
      <c r="N578" s="45">
        <f t="shared" si="26"/>
        <v>4</v>
      </c>
      <c r="O578" cm="1">
        <f t="array" ref="O578">_xlfn.IFS(OR('Paraclinicos '!M577="",'Paraclinicos '!N577="",'Paraclinicos '!N577=0),"",'Paraclinicos '!M577/'Paraclinicos '!N577&lt;100,4,'Paraclinicos '!M577/'Paraclinicos '!N577&lt;200,3,'Paraclinicos '!M577/'Paraclinicos '!N577&lt;300,2,'Paraclinicos '!M577/'Paraclinicos '!N577&lt;400,1,'Paraclinicos '!M577/'Paraclinicos '!N577&gt;=400,0)</f>
        <v>2</v>
      </c>
      <c r="P578" cm="1">
        <f t="array" ref="P578">_xlfn.IFS('Paraclinicos '!C577="","",'Paraclinicos '!C577&lt;20,4,'Paraclinicos '!C577&lt;50,3,'Paraclinicos '!C577&lt;100,2,'Paraclinicos '!C577&lt;150,1,'Paraclinicos '!C577&gt;150,0)</f>
        <v>0</v>
      </c>
      <c r="Q578" cm="1">
        <f t="array" ref="Q578">_xlfn.IFS('Paraclinicos '!O577="","",'Paraclinicos '!O577&lt;1.2,0,'Paraclinicos '!O577&lt;2,1,'Paraclinicos '!O577&lt;3.5,2,'Paraclinicos '!O577&lt;5,3,'Paraclinicos '!O577&gt;5,4)</f>
        <v>0</v>
      </c>
      <c r="R578" cm="1">
        <f t="array" ref="R578">_xlfn.IFS('Paraclinicos '!J577="","",'Paraclinicos '!J577&lt;1.2,0,'Paraclinicos '!J577&lt;2,1,'Paraclinicos '!J577&lt;6,2,'Paraclinicos '!J577&lt;12,3,'Paraclinicos '!J577&gt;=12,4)</f>
        <v>0</v>
      </c>
      <c r="S578" cm="1">
        <f t="array" ref="S578">_xlfn.IFS('Paraclinicos '!Y577="","",'Paraclinicos '!Y577&lt;70,1,'Paraclinicos '!Y577&gt;=70,0)</f>
        <v>0</v>
      </c>
      <c r="T578" cm="1">
        <f t="array" ref="T578">_xlfn.IFS('Paraclinicos '!W577="","",'Paraclinicos '!W577&lt;6,4,'Paraclinicos '!W577&lt;10,3,'Paraclinicos '!W577&lt;13,2,'Paraclinicos '!W577&lt;15,1,'Paraclinicos '!W577=15,0)</f>
        <v>3</v>
      </c>
      <c r="U578" s="54">
        <f t="shared" si="24"/>
        <v>5</v>
      </c>
      <c r="V578" cm="1">
        <f t="array" ref="V578">_xlfn.IFS('Paraclinicos '!S577="","",OR('Paraclinicos '!S577&lt;=8,'Paraclinicos '!S577&gt;=25),3,'Paraclinicos '!S577&lt;12,1,'Paraclinicos '!S577&lt;21,0,'Paraclinicos '!S577&lt;25,2)</f>
        <v>0</v>
      </c>
      <c r="W578" t="str">
        <f>IFERROR(IF(INDEX('BD Demog para scores enalazar'!Y$2:'BD Demog para scores enalazar'!Y$3000,MATCH(Formulas!A578,'BD Demog para scores enalazar'!A$2:'BD Demog para scores enalazar'!A$3000,0))=1,"SI","NO"),"")</f>
        <v>NO</v>
      </c>
      <c r="X578" s="9" t="str">
        <f>IFERROR(IF(INDEX('BD Demog para scores enalazar'!AJ$2:'BD Demog para scores enalazar'!AJ$3000,MATCH(Formulas!A578,'BD Demog para scores enalazar'!A$2:'BD Demog para scores enalazar'!A$3000,0))=1,"SI","NO"),"")</f>
        <v>NO</v>
      </c>
      <c r="Y578" cm="1">
        <f t="array" ref="Y578">IF(AND(W578="NO",X578="NO"),_xlfn.IFS('Paraclinicos '!K577&lt;=91,3,'Paraclinicos '!K577&lt;94,2,'Paraclinicos '!K577&lt;96,1,'Paraclinicos '!K577&gt;=96,0),"")</f>
        <v>3</v>
      </c>
      <c r="Z578" t="str" cm="1">
        <f t="array" ref="Z578">IF(OR(W578="SI",X578="SI"),_xlfn.IFS(OR(AND('Paraclinicos '!K577&lt;=83),AND('Paraclinicos '!K577&gt;=97,AA578=2)),3,OR(AND('Paraclinicos '!K577&lt;=86),AND('Paraclinicos '!K577&gt;=94,AA578=2)),2,OR(AND('Paraclinicos '!K577&lt;=88),AND('Paraclinicos '!K577&gt;=92,AA578=2)),1,OR(AND('Paraclinicos '!K577&gt;=88,'Paraclinicos '!K577&lt;=92),AND('Paraclinicos '!K577&gt;=93,AA578=0)),0),"")</f>
        <v/>
      </c>
      <c r="AA578" cm="1">
        <f t="array" ref="AA578">_xlfn.IFS('Paraclinicos '!E577="","",'Paraclinicos '!E577="Oxigeno",2,'Paraclinicos '!E577="Aire",0)</f>
        <v>2</v>
      </c>
    </row>
    <row r="579" spans="1:27" x14ac:dyDescent="0.25">
      <c r="A579">
        <f>'Paraclinicos '!A578</f>
        <v>140</v>
      </c>
      <c r="B579" s="3">
        <f>'Paraclinicos '!R578</f>
        <v>44306</v>
      </c>
      <c r="C579" cm="1">
        <f t="array" ref="C579">_xlfn.IFS('Paraclinicos '!Q578="","",'Paraclinicos '!Q578&gt;60,3,'Paraclinicos '!Q578&lt;=60,1)</f>
        <v>3</v>
      </c>
      <c r="D579" t="str">
        <f>IFERROR(IF(INDEX('BD Demog para scores enalazar'!BC$2:BC$3000,MATCH(Formulas!A579,'BD Demog para scores enalazar'!A$2:A$3000,0))=0,"SI","NO"),"")</f>
        <v>NO</v>
      </c>
      <c r="E579" cm="1">
        <f t="array" ref="E579">_xlfn.IFS(D579="","",D579="SI",4,D579="NO",1)</f>
        <v>1</v>
      </c>
      <c r="F579" cm="1">
        <f t="array" ref="F579">_xlfn.IFS('Paraclinicos '!B578="","",'Paraclinicos '!B578&gt;1,1,'Paraclinicos '!B578&lt;=1,3)</f>
        <v>3</v>
      </c>
      <c r="G579" t="str" cm="1">
        <f t="array" ref="G579">_xlfn.IFS('Paraclinicos '!D578="","",AND('Paraclinicos '!D578&gt;=250,'Paraclinicos '!D578&lt;=500),2,'Paraclinicos '!D578&gt;500,3,'Paraclinicos '!D578&lt;250,1)</f>
        <v/>
      </c>
      <c r="H579" s="50">
        <f t="shared" si="25"/>
        <v>7</v>
      </c>
      <c r="I579" cm="1">
        <f t="array" ref="I579">_xlfn.IFS('Paraclinicos '!Q578="","",'Paraclinicos '!Q578&gt;=65,1,'Paraclinicos '!Q578&lt;65,0)</f>
        <v>0</v>
      </c>
      <c r="J579" cm="1">
        <f t="array" ref="J579">_xlfn.IFS('Paraclinicos '!I578="","",'Paraclinicos '!I578&gt;7,1,'Paraclinicos '!I578&lt;=7,0)</f>
        <v>1</v>
      </c>
      <c r="K579" cm="1">
        <f t="array" ref="K579">_xlfn.IFS('Paraclinicos '!W578="","",'Paraclinicos '!W578&lt;=8,1,'Paraclinicos '!W578&gt;8,0)</f>
        <v>1</v>
      </c>
      <c r="L579" cm="1">
        <f t="array" ref="L579">_xlfn.IFS('Paraclinicos '!S578="","",'Paraclinicos '!S578&gt;=30,1,'Paraclinicos '!S578&lt;30,0)</f>
        <v>0</v>
      </c>
      <c r="M579" cm="1">
        <f t="array" ref="M579">_xlfn.IFS(OR('Paraclinicos '!T578="",'Paraclinicos '!U578=""),"",OR('Paraclinicos '!T578&lt;=90,'Paraclinicos '!U578&lt;=60),1,OR('Paraclinicos '!T578&gt;90,'Paraclinicos '!U578&gt;60),0)</f>
        <v>0</v>
      </c>
      <c r="N579" s="45">
        <f t="shared" si="26"/>
        <v>4</v>
      </c>
      <c r="O579" cm="1">
        <f t="array" ref="O579">_xlfn.IFS(OR('Paraclinicos '!M578="",'Paraclinicos '!N578="",'Paraclinicos '!N578=0),"",'Paraclinicos '!M578/'Paraclinicos '!N578&lt;100,4,'Paraclinicos '!M578/'Paraclinicos '!N578&lt;200,3,'Paraclinicos '!M578/'Paraclinicos '!N578&lt;300,2,'Paraclinicos '!M578/'Paraclinicos '!N578&lt;400,1,'Paraclinicos '!M578/'Paraclinicos '!N578&gt;=400,0)</f>
        <v>2</v>
      </c>
      <c r="P579" cm="1">
        <f t="array" ref="P579">_xlfn.IFS('Paraclinicos '!C578="","",'Paraclinicos '!C578&lt;20,4,'Paraclinicos '!C578&lt;50,3,'Paraclinicos '!C578&lt;100,2,'Paraclinicos '!C578&lt;150,1,'Paraclinicos '!C578&gt;150,0)</f>
        <v>0</v>
      </c>
      <c r="Q579" cm="1">
        <f t="array" ref="Q579">_xlfn.IFS('Paraclinicos '!O578="","",'Paraclinicos '!O578&lt;1.2,0,'Paraclinicos '!O578&lt;2,1,'Paraclinicos '!O578&lt;3.5,2,'Paraclinicos '!O578&lt;5,3,'Paraclinicos '!O578&gt;5,4)</f>
        <v>0</v>
      </c>
      <c r="R579" cm="1">
        <f t="array" ref="R579">_xlfn.IFS('Paraclinicos '!J578="","",'Paraclinicos '!J578&lt;1.2,0,'Paraclinicos '!J578&lt;2,1,'Paraclinicos '!J578&lt;6,2,'Paraclinicos '!J578&lt;12,3,'Paraclinicos '!J578&gt;=12,4)</f>
        <v>0</v>
      </c>
      <c r="S579" cm="1">
        <f t="array" ref="S579">_xlfn.IFS('Paraclinicos '!Y578="","",'Paraclinicos '!Y578&lt;70,1,'Paraclinicos '!Y578&gt;=70,0)</f>
        <v>0</v>
      </c>
      <c r="T579" cm="1">
        <f t="array" ref="T579">_xlfn.IFS('Paraclinicos '!W578="","",'Paraclinicos '!W578&lt;6,4,'Paraclinicos '!W578&lt;10,3,'Paraclinicos '!W578&lt;13,2,'Paraclinicos '!W578&lt;15,1,'Paraclinicos '!W578=15,0)</f>
        <v>4</v>
      </c>
      <c r="U579" s="54">
        <f t="shared" ref="U579:U642" si="27">IF(AND(O579="",P579="",Q579="",R579="",S579="",T579=""),"",SUM(O579:T579))</f>
        <v>6</v>
      </c>
      <c r="V579" cm="1">
        <f t="array" ref="V579">_xlfn.IFS('Paraclinicos '!S578="","",OR('Paraclinicos '!S578&lt;=8,'Paraclinicos '!S578&gt;=25),3,'Paraclinicos '!S578&lt;12,1,'Paraclinicos '!S578&lt;21,0,'Paraclinicos '!S578&lt;25,2)</f>
        <v>0</v>
      </c>
      <c r="W579" t="str">
        <f>IFERROR(IF(INDEX('BD Demog para scores enalazar'!Y$2:'BD Demog para scores enalazar'!Y$3000,MATCH(Formulas!A579,'BD Demog para scores enalazar'!A$2:'BD Demog para scores enalazar'!A$3000,0))=1,"SI","NO"),"")</f>
        <v>NO</v>
      </c>
      <c r="X579" s="9" t="str">
        <f>IFERROR(IF(INDEX('BD Demog para scores enalazar'!AJ$2:'BD Demog para scores enalazar'!AJ$3000,MATCH(Formulas!A579,'BD Demog para scores enalazar'!A$2:'BD Demog para scores enalazar'!A$3000,0))=1,"SI","NO"),"")</f>
        <v>NO</v>
      </c>
      <c r="Y579" cm="1">
        <f t="array" ref="Y579">IF(AND(W579="NO",X579="NO"),_xlfn.IFS('Paraclinicos '!K578&lt;=91,3,'Paraclinicos '!K578&lt;94,2,'Paraclinicos '!K578&lt;96,1,'Paraclinicos '!K578&gt;=96,0),"")</f>
        <v>3</v>
      </c>
      <c r="Z579" t="str" cm="1">
        <f t="array" ref="Z579">IF(OR(W579="SI",X579="SI"),_xlfn.IFS(OR(AND('Paraclinicos '!K578&lt;=83),AND('Paraclinicos '!K578&gt;=97,AA579=2)),3,OR(AND('Paraclinicos '!K578&lt;=86),AND('Paraclinicos '!K578&gt;=94,AA579=2)),2,OR(AND('Paraclinicos '!K578&lt;=88),AND('Paraclinicos '!K578&gt;=92,AA579=2)),1,OR(AND('Paraclinicos '!K578&gt;=88,'Paraclinicos '!K578&lt;=92),AND('Paraclinicos '!K578&gt;=93,AA579=0)),0),"")</f>
        <v/>
      </c>
      <c r="AA579" cm="1">
        <f t="array" ref="AA579">_xlfn.IFS('Paraclinicos '!E578="","",'Paraclinicos '!E578="Oxigeno",2,'Paraclinicos '!E578="Aire",0)</f>
        <v>2</v>
      </c>
    </row>
    <row r="580" spans="1:27" x14ac:dyDescent="0.25">
      <c r="A580">
        <f>'Paraclinicos '!A579</f>
        <v>140</v>
      </c>
      <c r="B580" s="3">
        <f>'Paraclinicos '!R579</f>
        <v>44307</v>
      </c>
      <c r="C580" cm="1">
        <f t="array" ref="C580">_xlfn.IFS('Paraclinicos '!Q579="","",'Paraclinicos '!Q579&gt;60,3,'Paraclinicos '!Q579&lt;=60,1)</f>
        <v>3</v>
      </c>
      <c r="D580" t="str">
        <f>IFERROR(IF(INDEX('BD Demog para scores enalazar'!BC$2:BC$3000,MATCH(Formulas!A580,'BD Demog para scores enalazar'!A$2:A$3000,0))=0,"SI","NO"),"")</f>
        <v>NO</v>
      </c>
      <c r="E580" cm="1">
        <f t="array" ref="E580">_xlfn.IFS(D580="","",D580="SI",4,D580="NO",1)</f>
        <v>1</v>
      </c>
      <c r="F580" cm="1">
        <f t="array" ref="F580">_xlfn.IFS('Paraclinicos '!B579="","",'Paraclinicos '!B579&gt;1,1,'Paraclinicos '!B579&lt;=1,3)</f>
        <v>3</v>
      </c>
      <c r="G580" t="str" cm="1">
        <f t="array" ref="G580">_xlfn.IFS('Paraclinicos '!D579="","",AND('Paraclinicos '!D579&gt;=250,'Paraclinicos '!D579&lt;=500),2,'Paraclinicos '!D579&gt;500,3,'Paraclinicos '!D579&lt;250,1)</f>
        <v/>
      </c>
      <c r="H580" s="50">
        <f t="shared" ref="H580:H643" si="28">IF(AND(C580="",E580="",F580="",G580=""),"",SUM(C580,E580:G580))</f>
        <v>7</v>
      </c>
      <c r="I580" cm="1">
        <f t="array" ref="I580">_xlfn.IFS('Paraclinicos '!Q579="","",'Paraclinicos '!Q579&gt;=65,1,'Paraclinicos '!Q579&lt;65,0)</f>
        <v>0</v>
      </c>
      <c r="J580" cm="1">
        <f t="array" ref="J580">_xlfn.IFS('Paraclinicos '!I579="","",'Paraclinicos '!I579&gt;7,1,'Paraclinicos '!I579&lt;=7,0)</f>
        <v>1</v>
      </c>
      <c r="K580" cm="1">
        <f t="array" ref="K580">_xlfn.IFS('Paraclinicos '!W579="","",'Paraclinicos '!W579&lt;=8,1,'Paraclinicos '!W579&gt;8,0)</f>
        <v>1</v>
      </c>
      <c r="L580" cm="1">
        <f t="array" ref="L580">_xlfn.IFS('Paraclinicos '!S579="","",'Paraclinicos '!S579&gt;=30,1,'Paraclinicos '!S579&lt;30,0)</f>
        <v>0</v>
      </c>
      <c r="M580" cm="1">
        <f t="array" ref="M580">_xlfn.IFS(OR('Paraclinicos '!T579="",'Paraclinicos '!U579=""),"",OR('Paraclinicos '!T579&lt;=90,'Paraclinicos '!U579&lt;=60),1,OR('Paraclinicos '!T579&gt;90,'Paraclinicos '!U579&gt;60),0)</f>
        <v>0</v>
      </c>
      <c r="N580" s="45">
        <f t="shared" ref="N580:N643" si="29">IF(AND(J579="",J580="",K580="",L580="",M580=""),"",SUM(J579:M580))</f>
        <v>4</v>
      </c>
      <c r="O580" cm="1">
        <f t="array" ref="O580">_xlfn.IFS(OR('Paraclinicos '!M579="",'Paraclinicos '!N579="",'Paraclinicos '!N579=0),"",'Paraclinicos '!M579/'Paraclinicos '!N579&lt;100,4,'Paraclinicos '!M579/'Paraclinicos '!N579&lt;200,3,'Paraclinicos '!M579/'Paraclinicos '!N579&lt;300,2,'Paraclinicos '!M579/'Paraclinicos '!N579&lt;400,1,'Paraclinicos '!M579/'Paraclinicos '!N579&gt;=400,0)</f>
        <v>2</v>
      </c>
      <c r="P580" cm="1">
        <f t="array" ref="P580">_xlfn.IFS('Paraclinicos '!C579="","",'Paraclinicos '!C579&lt;20,4,'Paraclinicos '!C579&lt;50,3,'Paraclinicos '!C579&lt;100,2,'Paraclinicos '!C579&lt;150,1,'Paraclinicos '!C579&gt;150,0)</f>
        <v>0</v>
      </c>
      <c r="Q580" cm="1">
        <f t="array" ref="Q580">_xlfn.IFS('Paraclinicos '!O579="","",'Paraclinicos '!O579&lt;1.2,0,'Paraclinicos '!O579&lt;2,1,'Paraclinicos '!O579&lt;3.5,2,'Paraclinicos '!O579&lt;5,3,'Paraclinicos '!O579&gt;5,4)</f>
        <v>0</v>
      </c>
      <c r="R580" cm="1">
        <f t="array" ref="R580">_xlfn.IFS('Paraclinicos '!J579="","",'Paraclinicos '!J579&lt;1.2,0,'Paraclinicos '!J579&lt;2,1,'Paraclinicos '!J579&lt;6,2,'Paraclinicos '!J579&lt;12,3,'Paraclinicos '!J579&gt;=12,4)</f>
        <v>0</v>
      </c>
      <c r="S580" cm="1">
        <f t="array" ref="S580">_xlfn.IFS('Paraclinicos '!Y579="","",'Paraclinicos '!Y579&lt;70,1,'Paraclinicos '!Y579&gt;=70,0)</f>
        <v>0</v>
      </c>
      <c r="T580" cm="1">
        <f t="array" ref="T580">_xlfn.IFS('Paraclinicos '!W579="","",'Paraclinicos '!W579&lt;6,4,'Paraclinicos '!W579&lt;10,3,'Paraclinicos '!W579&lt;13,2,'Paraclinicos '!W579&lt;15,1,'Paraclinicos '!W579=15,0)</f>
        <v>4</v>
      </c>
      <c r="U580" s="54">
        <f t="shared" si="27"/>
        <v>6</v>
      </c>
      <c r="V580" cm="1">
        <f t="array" ref="V580">_xlfn.IFS('Paraclinicos '!S579="","",OR('Paraclinicos '!S579&lt;=8,'Paraclinicos '!S579&gt;=25),3,'Paraclinicos '!S579&lt;12,1,'Paraclinicos '!S579&lt;21,0,'Paraclinicos '!S579&lt;25,2)</f>
        <v>2</v>
      </c>
      <c r="W580" t="str">
        <f>IFERROR(IF(INDEX('BD Demog para scores enalazar'!Y$2:'BD Demog para scores enalazar'!Y$3000,MATCH(Formulas!A580,'BD Demog para scores enalazar'!A$2:'BD Demog para scores enalazar'!A$3000,0))=1,"SI","NO"),"")</f>
        <v>NO</v>
      </c>
      <c r="X580" s="9" t="str">
        <f>IFERROR(IF(INDEX('BD Demog para scores enalazar'!AJ$2:'BD Demog para scores enalazar'!AJ$3000,MATCH(Formulas!A580,'BD Demog para scores enalazar'!A$2:'BD Demog para scores enalazar'!A$3000,0))=1,"SI","NO"),"")</f>
        <v>NO</v>
      </c>
      <c r="Y580" cm="1">
        <f t="array" ref="Y580">IF(AND(W580="NO",X580="NO"),_xlfn.IFS('Paraclinicos '!K579&lt;=91,3,'Paraclinicos '!K579&lt;94,2,'Paraclinicos '!K579&lt;96,1,'Paraclinicos '!K579&gt;=96,0),"")</f>
        <v>3</v>
      </c>
      <c r="Z580" t="str" cm="1">
        <f t="array" ref="Z580">IF(OR(W580="SI",X580="SI"),_xlfn.IFS(OR(AND('Paraclinicos '!K579&lt;=83),AND('Paraclinicos '!K579&gt;=97,AA580=2)),3,OR(AND('Paraclinicos '!K579&lt;=86),AND('Paraclinicos '!K579&gt;=94,AA580=2)),2,OR(AND('Paraclinicos '!K579&lt;=88),AND('Paraclinicos '!K579&gt;=92,AA580=2)),1,OR(AND('Paraclinicos '!K579&gt;=88,'Paraclinicos '!K579&lt;=92),AND('Paraclinicos '!K579&gt;=93,AA580=0)),0),"")</f>
        <v/>
      </c>
      <c r="AA580" cm="1">
        <f t="array" ref="AA580">_xlfn.IFS('Paraclinicos '!E579="","",'Paraclinicos '!E579="Oxigeno",2,'Paraclinicos '!E579="Aire",0)</f>
        <v>2</v>
      </c>
    </row>
    <row r="581" spans="1:27" x14ac:dyDescent="0.25">
      <c r="A581">
        <f>'Paraclinicos '!A580</f>
        <v>140</v>
      </c>
      <c r="B581" s="3">
        <f>'Paraclinicos '!R580</f>
        <v>44307</v>
      </c>
      <c r="C581" cm="1">
        <f t="array" ref="C581">_xlfn.IFS('Paraclinicos '!Q580="","",'Paraclinicos '!Q580&gt;60,3,'Paraclinicos '!Q580&lt;=60,1)</f>
        <v>3</v>
      </c>
      <c r="D581" t="str">
        <f>IFERROR(IF(INDEX('BD Demog para scores enalazar'!BC$2:BC$3000,MATCH(Formulas!A581,'BD Demog para scores enalazar'!A$2:A$3000,0))=0,"SI","NO"),"")</f>
        <v>NO</v>
      </c>
      <c r="E581" cm="1">
        <f t="array" ref="E581">_xlfn.IFS(D581="","",D581="SI",4,D581="NO",1)</f>
        <v>1</v>
      </c>
      <c r="F581" cm="1">
        <f t="array" ref="F581">_xlfn.IFS('Paraclinicos '!B580="","",'Paraclinicos '!B580&gt;1,1,'Paraclinicos '!B580&lt;=1,3)</f>
        <v>3</v>
      </c>
      <c r="G581" t="str" cm="1">
        <f t="array" ref="G581">_xlfn.IFS('Paraclinicos '!D580="","",AND('Paraclinicos '!D580&gt;=250,'Paraclinicos '!D580&lt;=500),2,'Paraclinicos '!D580&gt;500,3,'Paraclinicos '!D580&lt;250,1)</f>
        <v/>
      </c>
      <c r="H581" s="50">
        <f t="shared" si="28"/>
        <v>7</v>
      </c>
      <c r="I581" cm="1">
        <f t="array" ref="I581">_xlfn.IFS('Paraclinicos '!Q580="","",'Paraclinicos '!Q580&gt;=65,1,'Paraclinicos '!Q580&lt;65,0)</f>
        <v>0</v>
      </c>
      <c r="J581" cm="1">
        <f t="array" ref="J581">_xlfn.IFS('Paraclinicos '!I580="","",'Paraclinicos '!I580&gt;7,1,'Paraclinicos '!I580&lt;=7,0)</f>
        <v>1</v>
      </c>
      <c r="K581" cm="1">
        <f t="array" ref="K581">_xlfn.IFS('Paraclinicos '!W580="","",'Paraclinicos '!W580&lt;=8,1,'Paraclinicos '!W580&gt;8,0)</f>
        <v>1</v>
      </c>
      <c r="L581" cm="1">
        <f t="array" ref="L581">_xlfn.IFS('Paraclinicos '!S580="","",'Paraclinicos '!S580&gt;=30,1,'Paraclinicos '!S580&lt;30,0)</f>
        <v>0</v>
      </c>
      <c r="M581" cm="1">
        <f t="array" ref="M581">_xlfn.IFS(OR('Paraclinicos '!T580="",'Paraclinicos '!U580=""),"",OR('Paraclinicos '!T580&lt;=90,'Paraclinicos '!U580&lt;=60),1,OR('Paraclinicos '!T580&gt;90,'Paraclinicos '!U580&gt;60),0)</f>
        <v>0</v>
      </c>
      <c r="N581" s="45">
        <f t="shared" si="29"/>
        <v>4</v>
      </c>
      <c r="O581" cm="1">
        <f t="array" ref="O581">_xlfn.IFS(OR('Paraclinicos '!M580="",'Paraclinicos '!N580="",'Paraclinicos '!N580=0),"",'Paraclinicos '!M580/'Paraclinicos '!N580&lt;100,4,'Paraclinicos '!M580/'Paraclinicos '!N580&lt;200,3,'Paraclinicos '!M580/'Paraclinicos '!N580&lt;300,2,'Paraclinicos '!M580/'Paraclinicos '!N580&lt;400,1,'Paraclinicos '!M580/'Paraclinicos '!N580&gt;=400,0)</f>
        <v>2</v>
      </c>
      <c r="P581" cm="1">
        <f t="array" ref="P581">_xlfn.IFS('Paraclinicos '!C580="","",'Paraclinicos '!C580&lt;20,4,'Paraclinicos '!C580&lt;50,3,'Paraclinicos '!C580&lt;100,2,'Paraclinicos '!C580&lt;150,1,'Paraclinicos '!C580&gt;150,0)</f>
        <v>0</v>
      </c>
      <c r="Q581" cm="1">
        <f t="array" ref="Q581">_xlfn.IFS('Paraclinicos '!O580="","",'Paraclinicos '!O580&lt;1.2,0,'Paraclinicos '!O580&lt;2,1,'Paraclinicos '!O580&lt;3.5,2,'Paraclinicos '!O580&lt;5,3,'Paraclinicos '!O580&gt;5,4)</f>
        <v>0</v>
      </c>
      <c r="R581" cm="1">
        <f t="array" ref="R581">_xlfn.IFS('Paraclinicos '!J580="","",'Paraclinicos '!J580&lt;1.2,0,'Paraclinicos '!J580&lt;2,1,'Paraclinicos '!J580&lt;6,2,'Paraclinicos '!J580&lt;12,3,'Paraclinicos '!J580&gt;=12,4)</f>
        <v>0</v>
      </c>
      <c r="S581" cm="1">
        <f t="array" ref="S581">_xlfn.IFS('Paraclinicos '!Y580="","",'Paraclinicos '!Y580&lt;70,1,'Paraclinicos '!Y580&gt;=70,0)</f>
        <v>0</v>
      </c>
      <c r="T581" cm="1">
        <f t="array" ref="T581">_xlfn.IFS('Paraclinicos '!W580="","",'Paraclinicos '!W580&lt;6,4,'Paraclinicos '!W580&lt;10,3,'Paraclinicos '!W580&lt;13,2,'Paraclinicos '!W580&lt;15,1,'Paraclinicos '!W580=15,0)</f>
        <v>4</v>
      </c>
      <c r="U581" s="54">
        <f t="shared" si="27"/>
        <v>6</v>
      </c>
      <c r="V581" cm="1">
        <f t="array" ref="V581">_xlfn.IFS('Paraclinicos '!S580="","",OR('Paraclinicos '!S580&lt;=8,'Paraclinicos '!S580&gt;=25),3,'Paraclinicos '!S580&lt;12,1,'Paraclinicos '!S580&lt;21,0,'Paraclinicos '!S580&lt;25,2)</f>
        <v>2</v>
      </c>
      <c r="W581" t="str">
        <f>IFERROR(IF(INDEX('BD Demog para scores enalazar'!Y$2:'BD Demog para scores enalazar'!Y$3000,MATCH(Formulas!A581,'BD Demog para scores enalazar'!A$2:'BD Demog para scores enalazar'!A$3000,0))=1,"SI","NO"),"")</f>
        <v>NO</v>
      </c>
      <c r="X581" s="9" t="str">
        <f>IFERROR(IF(INDEX('BD Demog para scores enalazar'!AJ$2:'BD Demog para scores enalazar'!AJ$3000,MATCH(Formulas!A581,'BD Demog para scores enalazar'!A$2:'BD Demog para scores enalazar'!A$3000,0))=1,"SI","NO"),"")</f>
        <v>NO</v>
      </c>
      <c r="Y581" cm="1">
        <f t="array" ref="Y581">IF(AND(W581="NO",X581="NO"),_xlfn.IFS('Paraclinicos '!K580&lt;=91,3,'Paraclinicos '!K580&lt;94,2,'Paraclinicos '!K580&lt;96,1,'Paraclinicos '!K580&gt;=96,0),"")</f>
        <v>2</v>
      </c>
      <c r="Z581" t="str" cm="1">
        <f t="array" ref="Z581">IF(OR(W581="SI",X581="SI"),_xlfn.IFS(OR(AND('Paraclinicos '!K580&lt;=83),AND('Paraclinicos '!K580&gt;=97,AA581=2)),3,OR(AND('Paraclinicos '!K580&lt;=86),AND('Paraclinicos '!K580&gt;=94,AA581=2)),2,OR(AND('Paraclinicos '!K580&lt;=88),AND('Paraclinicos '!K580&gt;=92,AA581=2)),1,OR(AND('Paraclinicos '!K580&gt;=88,'Paraclinicos '!K580&lt;=92),AND('Paraclinicos '!K580&gt;=93,AA581=0)),0),"")</f>
        <v/>
      </c>
      <c r="AA581" cm="1">
        <f t="array" ref="AA581">_xlfn.IFS('Paraclinicos '!E580="","",'Paraclinicos '!E580="Oxigeno",2,'Paraclinicos '!E580="Aire",0)</f>
        <v>2</v>
      </c>
    </row>
    <row r="582" spans="1:27" x14ac:dyDescent="0.25">
      <c r="A582">
        <f>'Paraclinicos '!A581</f>
        <v>140</v>
      </c>
      <c r="B582" s="3">
        <f>'Paraclinicos '!R581</f>
        <v>44309</v>
      </c>
      <c r="C582" cm="1">
        <f t="array" ref="C582">_xlfn.IFS('Paraclinicos '!Q581="","",'Paraclinicos '!Q581&gt;60,3,'Paraclinicos '!Q581&lt;=60,1)</f>
        <v>3</v>
      </c>
      <c r="D582" t="str">
        <f>IFERROR(IF(INDEX('BD Demog para scores enalazar'!BC$2:BC$3000,MATCH(Formulas!A582,'BD Demog para scores enalazar'!A$2:A$3000,0))=0,"SI","NO"),"")</f>
        <v>NO</v>
      </c>
      <c r="E582" cm="1">
        <f t="array" ref="E582">_xlfn.IFS(D582="","",D582="SI",4,D582="NO",1)</f>
        <v>1</v>
      </c>
      <c r="F582" cm="1">
        <f t="array" ref="F582">_xlfn.IFS('Paraclinicos '!B581="","",'Paraclinicos '!B581&gt;1,1,'Paraclinicos '!B581&lt;=1,3)</f>
        <v>3</v>
      </c>
      <c r="G582" t="str" cm="1">
        <f t="array" ref="G582">_xlfn.IFS('Paraclinicos '!D581="","",AND('Paraclinicos '!D581&gt;=250,'Paraclinicos '!D581&lt;=500),2,'Paraclinicos '!D581&gt;500,3,'Paraclinicos '!D581&lt;250,1)</f>
        <v/>
      </c>
      <c r="H582" s="50">
        <f t="shared" si="28"/>
        <v>7</v>
      </c>
      <c r="I582" cm="1">
        <f t="array" ref="I582">_xlfn.IFS('Paraclinicos '!Q581="","",'Paraclinicos '!Q581&gt;=65,1,'Paraclinicos '!Q581&lt;65,0)</f>
        <v>0</v>
      </c>
      <c r="J582" cm="1">
        <f t="array" ref="J582">_xlfn.IFS('Paraclinicos '!I581="","",'Paraclinicos '!I581&gt;7,1,'Paraclinicos '!I581&lt;=7,0)</f>
        <v>1</v>
      </c>
      <c r="K582" cm="1">
        <f t="array" ref="K582">_xlfn.IFS('Paraclinicos '!W581="","",'Paraclinicos '!W581&lt;=8,1,'Paraclinicos '!W581&gt;8,0)</f>
        <v>1</v>
      </c>
      <c r="L582" cm="1">
        <f t="array" ref="L582">_xlfn.IFS('Paraclinicos '!S581="","",'Paraclinicos '!S581&gt;=30,1,'Paraclinicos '!S581&lt;30,0)</f>
        <v>0</v>
      </c>
      <c r="M582" cm="1">
        <f t="array" ref="M582">_xlfn.IFS(OR('Paraclinicos '!T581="",'Paraclinicos '!U581=""),"",OR('Paraclinicos '!T581&lt;=90,'Paraclinicos '!U581&lt;=60),1,OR('Paraclinicos '!T581&gt;90,'Paraclinicos '!U581&gt;60),0)</f>
        <v>0</v>
      </c>
      <c r="N582" s="45">
        <f t="shared" si="29"/>
        <v>4</v>
      </c>
      <c r="O582" cm="1">
        <f t="array" ref="O582">_xlfn.IFS(OR('Paraclinicos '!M581="",'Paraclinicos '!N581="",'Paraclinicos '!N581=0),"",'Paraclinicos '!M581/'Paraclinicos '!N581&lt;100,4,'Paraclinicos '!M581/'Paraclinicos '!N581&lt;200,3,'Paraclinicos '!M581/'Paraclinicos '!N581&lt;300,2,'Paraclinicos '!M581/'Paraclinicos '!N581&lt;400,1,'Paraclinicos '!M581/'Paraclinicos '!N581&gt;=400,0)</f>
        <v>1</v>
      </c>
      <c r="P582" cm="1">
        <f t="array" ref="P582">_xlfn.IFS('Paraclinicos '!C581="","",'Paraclinicos '!C581&lt;20,4,'Paraclinicos '!C581&lt;50,3,'Paraclinicos '!C581&lt;100,2,'Paraclinicos '!C581&lt;150,1,'Paraclinicos '!C581&gt;150,0)</f>
        <v>1</v>
      </c>
      <c r="Q582" cm="1">
        <f t="array" ref="Q582">_xlfn.IFS('Paraclinicos '!O581="","",'Paraclinicos '!O581&lt;1.2,0,'Paraclinicos '!O581&lt;2,1,'Paraclinicos '!O581&lt;3.5,2,'Paraclinicos '!O581&lt;5,3,'Paraclinicos '!O581&gt;5,4)</f>
        <v>0</v>
      </c>
      <c r="R582" cm="1">
        <f t="array" ref="R582">_xlfn.IFS('Paraclinicos '!J581="","",'Paraclinicos '!J581&lt;1.2,0,'Paraclinicos '!J581&lt;2,1,'Paraclinicos '!J581&lt;6,2,'Paraclinicos '!J581&lt;12,3,'Paraclinicos '!J581&gt;=12,4)</f>
        <v>0</v>
      </c>
      <c r="S582" cm="1">
        <f t="array" ref="S582">_xlfn.IFS('Paraclinicos '!Y581="","",'Paraclinicos '!Y581&lt;70,1,'Paraclinicos '!Y581&gt;=70,0)</f>
        <v>0</v>
      </c>
      <c r="T582" cm="1">
        <f t="array" ref="T582">_xlfn.IFS('Paraclinicos '!W581="","",'Paraclinicos '!W581&lt;6,4,'Paraclinicos '!W581&lt;10,3,'Paraclinicos '!W581&lt;13,2,'Paraclinicos '!W581&lt;15,1,'Paraclinicos '!W581=15,0)</f>
        <v>4</v>
      </c>
      <c r="U582" s="54">
        <f t="shared" si="27"/>
        <v>6</v>
      </c>
      <c r="V582" cm="1">
        <f t="array" ref="V582">_xlfn.IFS('Paraclinicos '!S581="","",OR('Paraclinicos '!S581&lt;=8,'Paraclinicos '!S581&gt;=25),3,'Paraclinicos '!S581&lt;12,1,'Paraclinicos '!S581&lt;21,0,'Paraclinicos '!S581&lt;25,2)</f>
        <v>2</v>
      </c>
      <c r="W582" t="str">
        <f>IFERROR(IF(INDEX('BD Demog para scores enalazar'!Y$2:'BD Demog para scores enalazar'!Y$3000,MATCH(Formulas!A582,'BD Demog para scores enalazar'!A$2:'BD Demog para scores enalazar'!A$3000,0))=1,"SI","NO"),"")</f>
        <v>NO</v>
      </c>
      <c r="X582" s="9" t="str">
        <f>IFERROR(IF(INDEX('BD Demog para scores enalazar'!AJ$2:'BD Demog para scores enalazar'!AJ$3000,MATCH(Formulas!A582,'BD Demog para scores enalazar'!A$2:'BD Demog para scores enalazar'!A$3000,0))=1,"SI","NO"),"")</f>
        <v>NO</v>
      </c>
      <c r="Y582" cm="1">
        <f t="array" ref="Y582">IF(AND(W582="NO",X582="NO"),_xlfn.IFS('Paraclinicos '!K581&lt;=91,3,'Paraclinicos '!K581&lt;94,2,'Paraclinicos '!K581&lt;96,1,'Paraclinicos '!K581&gt;=96,0),"")</f>
        <v>2</v>
      </c>
      <c r="Z582" t="str" cm="1">
        <f t="array" ref="Z582">IF(OR(W582="SI",X582="SI"),_xlfn.IFS(OR(AND('Paraclinicos '!K581&lt;=83),AND('Paraclinicos '!K581&gt;=97,AA582=2)),3,OR(AND('Paraclinicos '!K581&lt;=86),AND('Paraclinicos '!K581&gt;=94,AA582=2)),2,OR(AND('Paraclinicos '!K581&lt;=88),AND('Paraclinicos '!K581&gt;=92,AA582=2)),1,OR(AND('Paraclinicos '!K581&gt;=88,'Paraclinicos '!K581&lt;=92),AND('Paraclinicos '!K581&gt;=93,AA582=0)),0),"")</f>
        <v/>
      </c>
      <c r="AA582" cm="1">
        <f t="array" ref="AA582">_xlfn.IFS('Paraclinicos '!E581="","",'Paraclinicos '!E581="Oxigeno",2,'Paraclinicos '!E581="Aire",0)</f>
        <v>2</v>
      </c>
    </row>
    <row r="583" spans="1:27" x14ac:dyDescent="0.25">
      <c r="A583">
        <f>'Paraclinicos '!A582</f>
        <v>140</v>
      </c>
      <c r="B583" s="3">
        <f>'Paraclinicos '!R582</f>
        <v>44309</v>
      </c>
      <c r="C583" cm="1">
        <f t="array" ref="C583">_xlfn.IFS('Paraclinicos '!Q582="","",'Paraclinicos '!Q582&gt;60,3,'Paraclinicos '!Q582&lt;=60,1)</f>
        <v>3</v>
      </c>
      <c r="D583" t="str">
        <f>IFERROR(IF(INDEX('BD Demog para scores enalazar'!BC$2:BC$3000,MATCH(Formulas!A583,'BD Demog para scores enalazar'!A$2:A$3000,0))=0,"SI","NO"),"")</f>
        <v>NO</v>
      </c>
      <c r="E583" cm="1">
        <f t="array" ref="E583">_xlfn.IFS(D583="","",D583="SI",4,D583="NO",1)</f>
        <v>1</v>
      </c>
      <c r="F583" cm="1">
        <f t="array" ref="F583">_xlfn.IFS('Paraclinicos '!B582="","",'Paraclinicos '!B582&gt;1,1,'Paraclinicos '!B582&lt;=1,3)</f>
        <v>3</v>
      </c>
      <c r="G583" t="str" cm="1">
        <f t="array" ref="G583">_xlfn.IFS('Paraclinicos '!D582="","",AND('Paraclinicos '!D582&gt;=250,'Paraclinicos '!D582&lt;=500),2,'Paraclinicos '!D582&gt;500,3,'Paraclinicos '!D582&lt;250,1)</f>
        <v/>
      </c>
      <c r="H583" s="50">
        <f t="shared" si="28"/>
        <v>7</v>
      </c>
      <c r="I583" cm="1">
        <f t="array" ref="I583">_xlfn.IFS('Paraclinicos '!Q582="","",'Paraclinicos '!Q582&gt;=65,1,'Paraclinicos '!Q582&lt;65,0)</f>
        <v>0</v>
      </c>
      <c r="J583" cm="1">
        <f t="array" ref="J583">_xlfn.IFS('Paraclinicos '!I582="","",'Paraclinicos '!I582&gt;7,1,'Paraclinicos '!I582&lt;=7,0)</f>
        <v>1</v>
      </c>
      <c r="K583" cm="1">
        <f t="array" ref="K583">_xlfn.IFS('Paraclinicos '!W582="","",'Paraclinicos '!W582&lt;=8,1,'Paraclinicos '!W582&gt;8,0)</f>
        <v>1</v>
      </c>
      <c r="L583" cm="1">
        <f t="array" ref="L583">_xlfn.IFS('Paraclinicos '!S582="","",'Paraclinicos '!S582&gt;=30,1,'Paraclinicos '!S582&lt;30,0)</f>
        <v>0</v>
      </c>
      <c r="M583" cm="1">
        <f t="array" ref="M583">_xlfn.IFS(OR('Paraclinicos '!T582="",'Paraclinicos '!U582=""),"",OR('Paraclinicos '!T582&lt;=90,'Paraclinicos '!U582&lt;=60),1,OR('Paraclinicos '!T582&gt;90,'Paraclinicos '!U582&gt;60),0)</f>
        <v>0</v>
      </c>
      <c r="N583" s="45">
        <f t="shared" si="29"/>
        <v>4</v>
      </c>
      <c r="O583" cm="1">
        <f t="array" ref="O583">_xlfn.IFS(OR('Paraclinicos '!M582="",'Paraclinicos '!N582="",'Paraclinicos '!N582=0),"",'Paraclinicos '!M582/'Paraclinicos '!N582&lt;100,4,'Paraclinicos '!M582/'Paraclinicos '!N582&lt;200,3,'Paraclinicos '!M582/'Paraclinicos '!N582&lt;300,2,'Paraclinicos '!M582/'Paraclinicos '!N582&lt;400,1,'Paraclinicos '!M582/'Paraclinicos '!N582&gt;=400,0)</f>
        <v>2</v>
      </c>
      <c r="P583" cm="1">
        <f t="array" ref="P583">_xlfn.IFS('Paraclinicos '!C582="","",'Paraclinicos '!C582&lt;20,4,'Paraclinicos '!C582&lt;50,3,'Paraclinicos '!C582&lt;100,2,'Paraclinicos '!C582&lt;150,1,'Paraclinicos '!C582&gt;150,0)</f>
        <v>0</v>
      </c>
      <c r="Q583" cm="1">
        <f t="array" ref="Q583">_xlfn.IFS('Paraclinicos '!O582="","",'Paraclinicos '!O582&lt;1.2,0,'Paraclinicos '!O582&lt;2,1,'Paraclinicos '!O582&lt;3.5,2,'Paraclinicos '!O582&lt;5,3,'Paraclinicos '!O582&gt;5,4)</f>
        <v>0</v>
      </c>
      <c r="R583" t="str" cm="1">
        <f t="array" ref="R583">_xlfn.IFS('Paraclinicos '!J582="","",'Paraclinicos '!J582&lt;1.2,0,'Paraclinicos '!J582&lt;2,1,'Paraclinicos '!J582&lt;6,2,'Paraclinicos '!J582&lt;12,3,'Paraclinicos '!J582&gt;=12,4)</f>
        <v/>
      </c>
      <c r="S583" cm="1">
        <f t="array" ref="S583">_xlfn.IFS('Paraclinicos '!Y582="","",'Paraclinicos '!Y582&lt;70,1,'Paraclinicos '!Y582&gt;=70,0)</f>
        <v>0</v>
      </c>
      <c r="T583" cm="1">
        <f t="array" ref="T583">_xlfn.IFS('Paraclinicos '!W582="","",'Paraclinicos '!W582&lt;6,4,'Paraclinicos '!W582&lt;10,3,'Paraclinicos '!W582&lt;13,2,'Paraclinicos '!W582&lt;15,1,'Paraclinicos '!W582=15,0)</f>
        <v>4</v>
      </c>
      <c r="U583" s="54">
        <f t="shared" si="27"/>
        <v>6</v>
      </c>
      <c r="V583" cm="1">
        <f t="array" ref="V583">_xlfn.IFS('Paraclinicos '!S582="","",OR('Paraclinicos '!S582&lt;=8,'Paraclinicos '!S582&gt;=25),3,'Paraclinicos '!S582&lt;12,1,'Paraclinicos '!S582&lt;21,0,'Paraclinicos '!S582&lt;25,2)</f>
        <v>2</v>
      </c>
      <c r="W583" t="str">
        <f>IFERROR(IF(INDEX('BD Demog para scores enalazar'!Y$2:'BD Demog para scores enalazar'!Y$3000,MATCH(Formulas!A583,'BD Demog para scores enalazar'!A$2:'BD Demog para scores enalazar'!A$3000,0))=1,"SI","NO"),"")</f>
        <v>NO</v>
      </c>
      <c r="X583" s="9" t="str">
        <f>IFERROR(IF(INDEX('BD Demog para scores enalazar'!AJ$2:'BD Demog para scores enalazar'!AJ$3000,MATCH(Formulas!A583,'BD Demog para scores enalazar'!A$2:'BD Demog para scores enalazar'!A$3000,0))=1,"SI","NO"),"")</f>
        <v>NO</v>
      </c>
      <c r="Y583" cm="1">
        <f t="array" ref="Y583">IF(AND(W583="NO",X583="NO"),_xlfn.IFS('Paraclinicos '!K582&lt;=91,3,'Paraclinicos '!K582&lt;94,2,'Paraclinicos '!K582&lt;96,1,'Paraclinicos '!K582&gt;=96,0),"")</f>
        <v>3</v>
      </c>
      <c r="Z583" t="str" cm="1">
        <f t="array" ref="Z583">IF(OR(W583="SI",X583="SI"),_xlfn.IFS(OR(AND('Paraclinicos '!K582&lt;=83),AND('Paraclinicos '!K582&gt;=97,AA583=2)),3,OR(AND('Paraclinicos '!K582&lt;=86),AND('Paraclinicos '!K582&gt;=94,AA583=2)),2,OR(AND('Paraclinicos '!K582&lt;=88),AND('Paraclinicos '!K582&gt;=92,AA583=2)),1,OR(AND('Paraclinicos '!K582&gt;=88,'Paraclinicos '!K582&lt;=92),AND('Paraclinicos '!K582&gt;=93,AA583=0)),0),"")</f>
        <v/>
      </c>
      <c r="AA583" cm="1">
        <f t="array" ref="AA583">_xlfn.IFS('Paraclinicos '!E582="","",'Paraclinicos '!E582="Oxigeno",2,'Paraclinicos '!E582="Aire",0)</f>
        <v>2</v>
      </c>
    </row>
    <row r="584" spans="1:27" x14ac:dyDescent="0.25">
      <c r="A584">
        <f>'Paraclinicos '!A583</f>
        <v>140</v>
      </c>
      <c r="B584" s="3">
        <f>'Paraclinicos '!R583</f>
        <v>44311</v>
      </c>
      <c r="C584" cm="1">
        <f t="array" ref="C584">_xlfn.IFS('Paraclinicos '!Q583="","",'Paraclinicos '!Q583&gt;60,3,'Paraclinicos '!Q583&lt;=60,1)</f>
        <v>3</v>
      </c>
      <c r="D584" t="str">
        <f>IFERROR(IF(INDEX('BD Demog para scores enalazar'!BC$2:BC$3000,MATCH(Formulas!A584,'BD Demog para scores enalazar'!A$2:A$3000,0))=0,"SI","NO"),"")</f>
        <v>NO</v>
      </c>
      <c r="E584" cm="1">
        <f t="array" ref="E584">_xlfn.IFS(D584="","",D584="SI",4,D584="NO",1)</f>
        <v>1</v>
      </c>
      <c r="F584" cm="1">
        <f t="array" ref="F584">_xlfn.IFS('Paraclinicos '!B583="","",'Paraclinicos '!B583&gt;1,1,'Paraclinicos '!B583&lt;=1,3)</f>
        <v>3</v>
      </c>
      <c r="G584" t="str" cm="1">
        <f t="array" ref="G584">_xlfn.IFS('Paraclinicos '!D583="","",AND('Paraclinicos '!D583&gt;=250,'Paraclinicos '!D583&lt;=500),2,'Paraclinicos '!D583&gt;500,3,'Paraclinicos '!D583&lt;250,1)</f>
        <v/>
      </c>
      <c r="H584" s="50">
        <f t="shared" si="28"/>
        <v>7</v>
      </c>
      <c r="I584" cm="1">
        <f t="array" ref="I584">_xlfn.IFS('Paraclinicos '!Q583="","",'Paraclinicos '!Q583&gt;=65,1,'Paraclinicos '!Q583&lt;65,0)</f>
        <v>0</v>
      </c>
      <c r="J584" cm="1">
        <f t="array" ref="J584">_xlfn.IFS('Paraclinicos '!I583="","",'Paraclinicos '!I583&gt;7,1,'Paraclinicos '!I583&lt;=7,0)</f>
        <v>1</v>
      </c>
      <c r="K584" cm="1">
        <f t="array" ref="K584">_xlfn.IFS('Paraclinicos '!W583="","",'Paraclinicos '!W583&lt;=8,1,'Paraclinicos '!W583&gt;8,0)</f>
        <v>1</v>
      </c>
      <c r="L584" cm="1">
        <f t="array" ref="L584">_xlfn.IFS('Paraclinicos '!S583="","",'Paraclinicos '!S583&gt;=30,1,'Paraclinicos '!S583&lt;30,0)</f>
        <v>0</v>
      </c>
      <c r="M584" cm="1">
        <f t="array" ref="M584">_xlfn.IFS(OR('Paraclinicos '!T583="",'Paraclinicos '!U583=""),"",OR('Paraclinicos '!T583&lt;=90,'Paraclinicos '!U583&lt;=60),1,OR('Paraclinicos '!T583&gt;90,'Paraclinicos '!U583&gt;60),0)</f>
        <v>0</v>
      </c>
      <c r="N584" s="45">
        <f t="shared" si="29"/>
        <v>4</v>
      </c>
      <c r="O584" cm="1">
        <f t="array" ref="O584">_xlfn.IFS(OR('Paraclinicos '!M583="",'Paraclinicos '!N583="",'Paraclinicos '!N583=0),"",'Paraclinicos '!M583/'Paraclinicos '!N583&lt;100,4,'Paraclinicos '!M583/'Paraclinicos '!N583&lt;200,3,'Paraclinicos '!M583/'Paraclinicos '!N583&lt;300,2,'Paraclinicos '!M583/'Paraclinicos '!N583&lt;400,1,'Paraclinicos '!M583/'Paraclinicos '!N583&gt;=400,0)</f>
        <v>2</v>
      </c>
      <c r="P584" cm="1">
        <f t="array" ref="P584">_xlfn.IFS('Paraclinicos '!C583="","",'Paraclinicos '!C583&lt;20,4,'Paraclinicos '!C583&lt;50,3,'Paraclinicos '!C583&lt;100,2,'Paraclinicos '!C583&lt;150,1,'Paraclinicos '!C583&gt;150,0)</f>
        <v>0</v>
      </c>
      <c r="Q584" cm="1">
        <f t="array" ref="Q584">_xlfn.IFS('Paraclinicos '!O583="","",'Paraclinicos '!O583&lt;1.2,0,'Paraclinicos '!O583&lt;2,1,'Paraclinicos '!O583&lt;3.5,2,'Paraclinicos '!O583&lt;5,3,'Paraclinicos '!O583&gt;5,4)</f>
        <v>0</v>
      </c>
      <c r="R584" t="str" cm="1">
        <f t="array" ref="R584">_xlfn.IFS('Paraclinicos '!J583="","",'Paraclinicos '!J583&lt;1.2,0,'Paraclinicos '!J583&lt;2,1,'Paraclinicos '!J583&lt;6,2,'Paraclinicos '!J583&lt;12,3,'Paraclinicos '!J583&gt;=12,4)</f>
        <v/>
      </c>
      <c r="S584" cm="1">
        <f t="array" ref="S584">_xlfn.IFS('Paraclinicos '!Y583="","",'Paraclinicos '!Y583&lt;70,1,'Paraclinicos '!Y583&gt;=70,0)</f>
        <v>0</v>
      </c>
      <c r="T584" cm="1">
        <f t="array" ref="T584">_xlfn.IFS('Paraclinicos '!W583="","",'Paraclinicos '!W583&lt;6,4,'Paraclinicos '!W583&lt;10,3,'Paraclinicos '!W583&lt;13,2,'Paraclinicos '!W583&lt;15,1,'Paraclinicos '!W583=15,0)</f>
        <v>4</v>
      </c>
      <c r="U584" s="54">
        <f t="shared" si="27"/>
        <v>6</v>
      </c>
      <c r="V584" cm="1">
        <f t="array" ref="V584">_xlfn.IFS('Paraclinicos '!S583="","",OR('Paraclinicos '!S583&lt;=8,'Paraclinicos '!S583&gt;=25),3,'Paraclinicos '!S583&lt;12,1,'Paraclinicos '!S583&lt;21,0,'Paraclinicos '!S583&lt;25,2)</f>
        <v>2</v>
      </c>
      <c r="W584" t="str">
        <f>IFERROR(IF(INDEX('BD Demog para scores enalazar'!Y$2:'BD Demog para scores enalazar'!Y$3000,MATCH(Formulas!A584,'BD Demog para scores enalazar'!A$2:'BD Demog para scores enalazar'!A$3000,0))=1,"SI","NO"),"")</f>
        <v>NO</v>
      </c>
      <c r="X584" s="9" t="str">
        <f>IFERROR(IF(INDEX('BD Demog para scores enalazar'!AJ$2:'BD Demog para scores enalazar'!AJ$3000,MATCH(Formulas!A584,'BD Demog para scores enalazar'!A$2:'BD Demog para scores enalazar'!A$3000,0))=1,"SI","NO"),"")</f>
        <v>NO</v>
      </c>
      <c r="Y584" cm="1">
        <f t="array" ref="Y584">IF(AND(W584="NO",X584="NO"),_xlfn.IFS('Paraclinicos '!K583&lt;=91,3,'Paraclinicos '!K583&lt;94,2,'Paraclinicos '!K583&lt;96,1,'Paraclinicos '!K583&gt;=96,0),"")</f>
        <v>3</v>
      </c>
      <c r="Z584" t="str" cm="1">
        <f t="array" ref="Z584">IF(OR(W584="SI",X584="SI"),_xlfn.IFS(OR(AND('Paraclinicos '!K583&lt;=83),AND('Paraclinicos '!K583&gt;=97,AA584=2)),3,OR(AND('Paraclinicos '!K583&lt;=86),AND('Paraclinicos '!K583&gt;=94,AA584=2)),2,OR(AND('Paraclinicos '!K583&lt;=88),AND('Paraclinicos '!K583&gt;=92,AA584=2)),1,OR(AND('Paraclinicos '!K583&gt;=88,'Paraclinicos '!K583&lt;=92),AND('Paraclinicos '!K583&gt;=93,AA584=0)),0),"")</f>
        <v/>
      </c>
      <c r="AA584" cm="1">
        <f t="array" ref="AA584">_xlfn.IFS('Paraclinicos '!E583="","",'Paraclinicos '!E583="Oxigeno",2,'Paraclinicos '!E583="Aire",0)</f>
        <v>2</v>
      </c>
    </row>
    <row r="585" spans="1:27" x14ac:dyDescent="0.25">
      <c r="A585">
        <f>'Paraclinicos '!A584</f>
        <v>140</v>
      </c>
      <c r="B585" s="3">
        <f>'Paraclinicos '!R584</f>
        <v>44313</v>
      </c>
      <c r="C585" cm="1">
        <f t="array" ref="C585">_xlfn.IFS('Paraclinicos '!Q584="","",'Paraclinicos '!Q584&gt;60,3,'Paraclinicos '!Q584&lt;=60,1)</f>
        <v>3</v>
      </c>
      <c r="D585" t="str">
        <f>IFERROR(IF(INDEX('BD Demog para scores enalazar'!BC$2:BC$3000,MATCH(Formulas!A585,'BD Demog para scores enalazar'!A$2:A$3000,0))=0,"SI","NO"),"")</f>
        <v>NO</v>
      </c>
      <c r="E585" cm="1">
        <f t="array" ref="E585">_xlfn.IFS(D585="","",D585="SI",4,D585="NO",1)</f>
        <v>1</v>
      </c>
      <c r="F585" cm="1">
        <f t="array" ref="F585">_xlfn.IFS('Paraclinicos '!B584="","",'Paraclinicos '!B584&gt;1,1,'Paraclinicos '!B584&lt;=1,3)</f>
        <v>3</v>
      </c>
      <c r="G585" t="str" cm="1">
        <f t="array" ref="G585">_xlfn.IFS('Paraclinicos '!D584="","",AND('Paraclinicos '!D584&gt;=250,'Paraclinicos '!D584&lt;=500),2,'Paraclinicos '!D584&gt;500,3,'Paraclinicos '!D584&lt;250,1)</f>
        <v/>
      </c>
      <c r="H585" s="50">
        <f t="shared" si="28"/>
        <v>7</v>
      </c>
      <c r="I585" cm="1">
        <f t="array" ref="I585">_xlfn.IFS('Paraclinicos '!Q584="","",'Paraclinicos '!Q584&gt;=65,1,'Paraclinicos '!Q584&lt;65,0)</f>
        <v>0</v>
      </c>
      <c r="J585" cm="1">
        <f t="array" ref="J585">_xlfn.IFS('Paraclinicos '!I584="","",'Paraclinicos '!I584&gt;7,1,'Paraclinicos '!I584&lt;=7,0)</f>
        <v>1</v>
      </c>
      <c r="K585" cm="1">
        <f t="array" ref="K585">_xlfn.IFS('Paraclinicos '!W584="","",'Paraclinicos '!W584&lt;=8,1,'Paraclinicos '!W584&gt;8,0)</f>
        <v>1</v>
      </c>
      <c r="L585" cm="1">
        <f t="array" ref="L585">_xlfn.IFS('Paraclinicos '!S584="","",'Paraclinicos '!S584&gt;=30,1,'Paraclinicos '!S584&lt;30,0)</f>
        <v>0</v>
      </c>
      <c r="M585" cm="1">
        <f t="array" ref="M585">_xlfn.IFS(OR('Paraclinicos '!T584="",'Paraclinicos '!U584=""),"",OR('Paraclinicos '!T584&lt;=90,'Paraclinicos '!U584&lt;=60),1,OR('Paraclinicos '!T584&gt;90,'Paraclinicos '!U584&gt;60),0)</f>
        <v>1</v>
      </c>
      <c r="N585" s="45">
        <f t="shared" si="29"/>
        <v>5</v>
      </c>
      <c r="O585" cm="1">
        <f t="array" ref="O585">_xlfn.IFS(OR('Paraclinicos '!M584="",'Paraclinicos '!N584="",'Paraclinicos '!N584=0),"",'Paraclinicos '!M584/'Paraclinicos '!N584&lt;100,4,'Paraclinicos '!M584/'Paraclinicos '!N584&lt;200,3,'Paraclinicos '!M584/'Paraclinicos '!N584&lt;300,2,'Paraclinicos '!M584/'Paraclinicos '!N584&lt;400,1,'Paraclinicos '!M584/'Paraclinicos '!N584&gt;=400,0)</f>
        <v>2</v>
      </c>
      <c r="P585" cm="1">
        <f t="array" ref="P585">_xlfn.IFS('Paraclinicos '!C584="","",'Paraclinicos '!C584&lt;20,4,'Paraclinicos '!C584&lt;50,3,'Paraclinicos '!C584&lt;100,2,'Paraclinicos '!C584&lt;150,1,'Paraclinicos '!C584&gt;150,0)</f>
        <v>1</v>
      </c>
      <c r="Q585" cm="1">
        <f t="array" ref="Q585">_xlfn.IFS('Paraclinicos '!O584="","",'Paraclinicos '!O584&lt;1.2,0,'Paraclinicos '!O584&lt;2,1,'Paraclinicos '!O584&lt;3.5,2,'Paraclinicos '!O584&lt;5,3,'Paraclinicos '!O584&gt;5,4)</f>
        <v>0</v>
      </c>
      <c r="R585" t="str" cm="1">
        <f t="array" ref="R585">_xlfn.IFS('Paraclinicos '!J584="","",'Paraclinicos '!J584&lt;1.2,0,'Paraclinicos '!J584&lt;2,1,'Paraclinicos '!J584&lt;6,2,'Paraclinicos '!J584&lt;12,3,'Paraclinicos '!J584&gt;=12,4)</f>
        <v/>
      </c>
      <c r="S585" cm="1">
        <f t="array" ref="S585">_xlfn.IFS('Paraclinicos '!Y584="","",'Paraclinicos '!Y584&lt;70,1,'Paraclinicos '!Y584&gt;=70,0)</f>
        <v>0</v>
      </c>
      <c r="T585" cm="1">
        <f t="array" ref="T585">_xlfn.IFS('Paraclinicos '!W584="","",'Paraclinicos '!W584&lt;6,4,'Paraclinicos '!W584&lt;10,3,'Paraclinicos '!W584&lt;13,2,'Paraclinicos '!W584&lt;15,1,'Paraclinicos '!W584=15,0)</f>
        <v>4</v>
      </c>
      <c r="U585" s="54">
        <f t="shared" si="27"/>
        <v>7</v>
      </c>
      <c r="V585" cm="1">
        <f t="array" ref="V585">_xlfn.IFS('Paraclinicos '!S584="","",OR('Paraclinicos '!S584&lt;=8,'Paraclinicos '!S584&gt;=25),3,'Paraclinicos '!S584&lt;12,1,'Paraclinicos '!S584&lt;21,0,'Paraclinicos '!S584&lt;25,2)</f>
        <v>2</v>
      </c>
      <c r="W585" t="str">
        <f>IFERROR(IF(INDEX('BD Demog para scores enalazar'!Y$2:'BD Demog para scores enalazar'!Y$3000,MATCH(Formulas!A585,'BD Demog para scores enalazar'!A$2:'BD Demog para scores enalazar'!A$3000,0))=1,"SI","NO"),"")</f>
        <v>NO</v>
      </c>
      <c r="X585" s="9" t="str">
        <f>IFERROR(IF(INDEX('BD Demog para scores enalazar'!AJ$2:'BD Demog para scores enalazar'!AJ$3000,MATCH(Formulas!A585,'BD Demog para scores enalazar'!A$2:'BD Demog para scores enalazar'!A$3000,0))=1,"SI","NO"),"")</f>
        <v>NO</v>
      </c>
      <c r="Y585" cm="1">
        <f t="array" ref="Y585">IF(AND(W585="NO",X585="NO"),_xlfn.IFS('Paraclinicos '!K584&lt;=91,3,'Paraclinicos '!K584&lt;94,2,'Paraclinicos '!K584&lt;96,1,'Paraclinicos '!K584&gt;=96,0),"")</f>
        <v>3</v>
      </c>
      <c r="Z585" t="str" cm="1">
        <f t="array" ref="Z585">IF(OR(W585="SI",X585="SI"),_xlfn.IFS(OR(AND('Paraclinicos '!K584&lt;=83),AND('Paraclinicos '!K584&gt;=97,AA585=2)),3,OR(AND('Paraclinicos '!K584&lt;=86),AND('Paraclinicos '!K584&gt;=94,AA585=2)),2,OR(AND('Paraclinicos '!K584&lt;=88),AND('Paraclinicos '!K584&gt;=92,AA585=2)),1,OR(AND('Paraclinicos '!K584&gt;=88,'Paraclinicos '!K584&lt;=92),AND('Paraclinicos '!K584&gt;=93,AA585=0)),0),"")</f>
        <v/>
      </c>
      <c r="AA585" cm="1">
        <f t="array" ref="AA585">_xlfn.IFS('Paraclinicos '!E584="","",'Paraclinicos '!E584="Oxigeno",2,'Paraclinicos '!E584="Aire",0)</f>
        <v>2</v>
      </c>
    </row>
    <row r="586" spans="1:27" x14ac:dyDescent="0.25">
      <c r="A586">
        <f>'Paraclinicos '!A585</f>
        <v>140</v>
      </c>
      <c r="B586" s="3">
        <f>'Paraclinicos '!R585</f>
        <v>44313</v>
      </c>
      <c r="C586" cm="1">
        <f t="array" ref="C586">_xlfn.IFS('Paraclinicos '!Q585="","",'Paraclinicos '!Q585&gt;60,3,'Paraclinicos '!Q585&lt;=60,1)</f>
        <v>3</v>
      </c>
      <c r="D586" t="str">
        <f>IFERROR(IF(INDEX('BD Demog para scores enalazar'!BC$2:BC$3000,MATCH(Formulas!A586,'BD Demog para scores enalazar'!A$2:A$3000,0))=0,"SI","NO"),"")</f>
        <v>NO</v>
      </c>
      <c r="E586" cm="1">
        <f t="array" ref="E586">_xlfn.IFS(D586="","",D586="SI",4,D586="NO",1)</f>
        <v>1</v>
      </c>
      <c r="F586" cm="1">
        <f t="array" ref="F586">_xlfn.IFS('Paraclinicos '!B585="","",'Paraclinicos '!B585&gt;1,1,'Paraclinicos '!B585&lt;=1,3)</f>
        <v>3</v>
      </c>
      <c r="G586" t="str" cm="1">
        <f t="array" ref="G586">_xlfn.IFS('Paraclinicos '!D585="","",AND('Paraclinicos '!D585&gt;=250,'Paraclinicos '!D585&lt;=500),2,'Paraclinicos '!D585&gt;500,3,'Paraclinicos '!D585&lt;250,1)</f>
        <v/>
      </c>
      <c r="H586" s="50">
        <f t="shared" si="28"/>
        <v>7</v>
      </c>
      <c r="I586" cm="1">
        <f t="array" ref="I586">_xlfn.IFS('Paraclinicos '!Q585="","",'Paraclinicos '!Q585&gt;=65,1,'Paraclinicos '!Q585&lt;65,0)</f>
        <v>0</v>
      </c>
      <c r="J586" cm="1">
        <f t="array" ref="J586">_xlfn.IFS('Paraclinicos '!I585="","",'Paraclinicos '!I585&gt;7,1,'Paraclinicos '!I585&lt;=7,0)</f>
        <v>1</v>
      </c>
      <c r="K586" cm="1">
        <f t="array" ref="K586">_xlfn.IFS('Paraclinicos '!W585="","",'Paraclinicos '!W585&lt;=8,1,'Paraclinicos '!W585&gt;8,0)</f>
        <v>1</v>
      </c>
      <c r="L586" cm="1">
        <f t="array" ref="L586">_xlfn.IFS('Paraclinicos '!S585="","",'Paraclinicos '!S585&gt;=30,1,'Paraclinicos '!S585&lt;30,0)</f>
        <v>0</v>
      </c>
      <c r="M586" cm="1">
        <f t="array" ref="M586">_xlfn.IFS(OR('Paraclinicos '!T585="",'Paraclinicos '!U585=""),"",OR('Paraclinicos '!T585&lt;=90,'Paraclinicos '!U585&lt;=60),1,OR('Paraclinicos '!T585&gt;90,'Paraclinicos '!U585&gt;60),0)</f>
        <v>0</v>
      </c>
      <c r="N586" s="45">
        <f t="shared" si="29"/>
        <v>5</v>
      </c>
      <c r="O586" cm="1">
        <f t="array" ref="O586">_xlfn.IFS(OR('Paraclinicos '!M585="",'Paraclinicos '!N585="",'Paraclinicos '!N585=0),"",'Paraclinicos '!M585/'Paraclinicos '!N585&lt;100,4,'Paraclinicos '!M585/'Paraclinicos '!N585&lt;200,3,'Paraclinicos '!M585/'Paraclinicos '!N585&lt;300,2,'Paraclinicos '!M585/'Paraclinicos '!N585&lt;400,1,'Paraclinicos '!M585/'Paraclinicos '!N585&gt;=400,0)</f>
        <v>2</v>
      </c>
      <c r="P586" cm="1">
        <f t="array" ref="P586">_xlfn.IFS('Paraclinicos '!C585="","",'Paraclinicos '!C585&lt;20,4,'Paraclinicos '!C585&lt;50,3,'Paraclinicos '!C585&lt;100,2,'Paraclinicos '!C585&lt;150,1,'Paraclinicos '!C585&gt;150,0)</f>
        <v>0</v>
      </c>
      <c r="Q586" cm="1">
        <f t="array" ref="Q586">_xlfn.IFS('Paraclinicos '!O585="","",'Paraclinicos '!O585&lt;1.2,0,'Paraclinicos '!O585&lt;2,1,'Paraclinicos '!O585&lt;3.5,2,'Paraclinicos '!O585&lt;5,3,'Paraclinicos '!O585&gt;5,4)</f>
        <v>0</v>
      </c>
      <c r="R586" cm="1">
        <f t="array" ref="R586">_xlfn.IFS('Paraclinicos '!J585="","",'Paraclinicos '!J585&lt;1.2,0,'Paraclinicos '!J585&lt;2,1,'Paraclinicos '!J585&lt;6,2,'Paraclinicos '!J585&lt;12,3,'Paraclinicos '!J585&gt;=12,4)</f>
        <v>0</v>
      </c>
      <c r="S586" cm="1">
        <f t="array" ref="S586">_xlfn.IFS('Paraclinicos '!Y585="","",'Paraclinicos '!Y585&lt;70,1,'Paraclinicos '!Y585&gt;=70,0)</f>
        <v>0</v>
      </c>
      <c r="T586" cm="1">
        <f t="array" ref="T586">_xlfn.IFS('Paraclinicos '!W585="","",'Paraclinicos '!W585&lt;6,4,'Paraclinicos '!W585&lt;10,3,'Paraclinicos '!W585&lt;13,2,'Paraclinicos '!W585&lt;15,1,'Paraclinicos '!W585=15,0)</f>
        <v>4</v>
      </c>
      <c r="U586" s="54">
        <f t="shared" si="27"/>
        <v>6</v>
      </c>
      <c r="V586" cm="1">
        <f t="array" ref="V586">_xlfn.IFS('Paraclinicos '!S585="","",OR('Paraclinicos '!S585&lt;=8,'Paraclinicos '!S585&gt;=25),3,'Paraclinicos '!S585&lt;12,1,'Paraclinicos '!S585&lt;21,0,'Paraclinicos '!S585&lt;25,2)</f>
        <v>2</v>
      </c>
      <c r="W586" t="str">
        <f>IFERROR(IF(INDEX('BD Demog para scores enalazar'!Y$2:'BD Demog para scores enalazar'!Y$3000,MATCH(Formulas!A586,'BD Demog para scores enalazar'!A$2:'BD Demog para scores enalazar'!A$3000,0))=1,"SI","NO"),"")</f>
        <v>NO</v>
      </c>
      <c r="X586" s="9" t="str">
        <f>IFERROR(IF(INDEX('BD Demog para scores enalazar'!AJ$2:'BD Demog para scores enalazar'!AJ$3000,MATCH(Formulas!A586,'BD Demog para scores enalazar'!A$2:'BD Demog para scores enalazar'!A$3000,0))=1,"SI","NO"),"")</f>
        <v>NO</v>
      </c>
      <c r="Y586" cm="1">
        <f t="array" ref="Y586">IF(AND(W586="NO",X586="NO"),_xlfn.IFS('Paraclinicos '!K585&lt;=91,3,'Paraclinicos '!K585&lt;94,2,'Paraclinicos '!K585&lt;96,1,'Paraclinicos '!K585&gt;=96,0),"")</f>
        <v>3</v>
      </c>
      <c r="Z586" t="str" cm="1">
        <f t="array" ref="Z586">IF(OR(W586="SI",X586="SI"),_xlfn.IFS(OR(AND('Paraclinicos '!K585&lt;=83),AND('Paraclinicos '!K585&gt;=97,AA586=2)),3,OR(AND('Paraclinicos '!K585&lt;=86),AND('Paraclinicos '!K585&gt;=94,AA586=2)),2,OR(AND('Paraclinicos '!K585&lt;=88),AND('Paraclinicos '!K585&gt;=92,AA586=2)),1,OR(AND('Paraclinicos '!K585&gt;=88,'Paraclinicos '!K585&lt;=92),AND('Paraclinicos '!K585&gt;=93,AA586=0)),0),"")</f>
        <v/>
      </c>
      <c r="AA586" cm="1">
        <f t="array" ref="AA586">_xlfn.IFS('Paraclinicos '!E585="","",'Paraclinicos '!E585="Oxigeno",2,'Paraclinicos '!E585="Aire",0)</f>
        <v>2</v>
      </c>
    </row>
    <row r="587" spans="1:27" x14ac:dyDescent="0.25">
      <c r="A587">
        <f>'Paraclinicos '!A586</f>
        <v>140</v>
      </c>
      <c r="B587" s="3">
        <f>'Paraclinicos '!R586</f>
        <v>44315</v>
      </c>
      <c r="C587" cm="1">
        <f t="array" ref="C587">_xlfn.IFS('Paraclinicos '!Q586="","",'Paraclinicos '!Q586&gt;60,3,'Paraclinicos '!Q586&lt;=60,1)</f>
        <v>3</v>
      </c>
      <c r="D587" t="str">
        <f>IFERROR(IF(INDEX('BD Demog para scores enalazar'!BC$2:BC$3000,MATCH(Formulas!A587,'BD Demog para scores enalazar'!A$2:A$3000,0))=0,"SI","NO"),"")</f>
        <v>NO</v>
      </c>
      <c r="E587" cm="1">
        <f t="array" ref="E587">_xlfn.IFS(D587="","",D587="SI",4,D587="NO",1)</f>
        <v>1</v>
      </c>
      <c r="F587" cm="1">
        <f t="array" ref="F587">_xlfn.IFS('Paraclinicos '!B586="","",'Paraclinicos '!B586&gt;1,1,'Paraclinicos '!B586&lt;=1,3)</f>
        <v>3</v>
      </c>
      <c r="G587" t="str" cm="1">
        <f t="array" ref="G587">_xlfn.IFS('Paraclinicos '!D586="","",AND('Paraclinicos '!D586&gt;=250,'Paraclinicos '!D586&lt;=500),2,'Paraclinicos '!D586&gt;500,3,'Paraclinicos '!D586&lt;250,1)</f>
        <v/>
      </c>
      <c r="H587" s="50">
        <f t="shared" si="28"/>
        <v>7</v>
      </c>
      <c r="I587" cm="1">
        <f t="array" ref="I587">_xlfn.IFS('Paraclinicos '!Q586="","",'Paraclinicos '!Q586&gt;=65,1,'Paraclinicos '!Q586&lt;65,0)</f>
        <v>0</v>
      </c>
      <c r="J587" cm="1">
        <f t="array" ref="J587">_xlfn.IFS('Paraclinicos '!I586="","",'Paraclinicos '!I586&gt;7,1,'Paraclinicos '!I586&lt;=7,0)</f>
        <v>1</v>
      </c>
      <c r="K587" cm="1">
        <f t="array" ref="K587">_xlfn.IFS('Paraclinicos '!W586="","",'Paraclinicos '!W586&lt;=8,1,'Paraclinicos '!W586&gt;8,0)</f>
        <v>1</v>
      </c>
      <c r="L587" cm="1">
        <f t="array" ref="L587">_xlfn.IFS('Paraclinicos '!S586="","",'Paraclinicos '!S586&gt;=30,1,'Paraclinicos '!S586&lt;30,0)</f>
        <v>0</v>
      </c>
      <c r="M587" cm="1">
        <f t="array" ref="M587">_xlfn.IFS(OR('Paraclinicos '!T586="",'Paraclinicos '!U586=""),"",OR('Paraclinicos '!T586&lt;=90,'Paraclinicos '!U586&lt;=60),1,OR('Paraclinicos '!T586&gt;90,'Paraclinicos '!U586&gt;60),0)</f>
        <v>0</v>
      </c>
      <c r="N587" s="45">
        <f t="shared" si="29"/>
        <v>4</v>
      </c>
      <c r="O587" cm="1">
        <f t="array" ref="O587">_xlfn.IFS(OR('Paraclinicos '!M586="",'Paraclinicos '!N586="",'Paraclinicos '!N586=0),"",'Paraclinicos '!M586/'Paraclinicos '!N586&lt;100,4,'Paraclinicos '!M586/'Paraclinicos '!N586&lt;200,3,'Paraclinicos '!M586/'Paraclinicos '!N586&lt;300,2,'Paraclinicos '!M586/'Paraclinicos '!N586&lt;400,1,'Paraclinicos '!M586/'Paraclinicos '!N586&gt;=400,0)</f>
        <v>1</v>
      </c>
      <c r="P587" cm="1">
        <f t="array" ref="P587">_xlfn.IFS('Paraclinicos '!C586="","",'Paraclinicos '!C586&lt;20,4,'Paraclinicos '!C586&lt;50,3,'Paraclinicos '!C586&lt;100,2,'Paraclinicos '!C586&lt;150,1,'Paraclinicos '!C586&gt;150,0)</f>
        <v>0</v>
      </c>
      <c r="Q587" cm="1">
        <f t="array" ref="Q587">_xlfn.IFS('Paraclinicos '!O586="","",'Paraclinicos '!O586&lt;1.2,0,'Paraclinicos '!O586&lt;2,1,'Paraclinicos '!O586&lt;3.5,2,'Paraclinicos '!O586&lt;5,3,'Paraclinicos '!O586&gt;5,4)</f>
        <v>0</v>
      </c>
      <c r="R587" cm="1">
        <f t="array" ref="R587">_xlfn.IFS('Paraclinicos '!J586="","",'Paraclinicos '!J586&lt;1.2,0,'Paraclinicos '!J586&lt;2,1,'Paraclinicos '!J586&lt;6,2,'Paraclinicos '!J586&lt;12,3,'Paraclinicos '!J586&gt;=12,4)</f>
        <v>0</v>
      </c>
      <c r="S587" cm="1">
        <f t="array" ref="S587">_xlfn.IFS('Paraclinicos '!Y586="","",'Paraclinicos '!Y586&lt;70,1,'Paraclinicos '!Y586&gt;=70,0)</f>
        <v>0</v>
      </c>
      <c r="T587" cm="1">
        <f t="array" ref="T587">_xlfn.IFS('Paraclinicos '!W586="","",'Paraclinicos '!W586&lt;6,4,'Paraclinicos '!W586&lt;10,3,'Paraclinicos '!W586&lt;13,2,'Paraclinicos '!W586&lt;15,1,'Paraclinicos '!W586=15,0)</f>
        <v>4</v>
      </c>
      <c r="U587" s="54">
        <f t="shared" si="27"/>
        <v>5</v>
      </c>
      <c r="V587" cm="1">
        <f t="array" ref="V587">_xlfn.IFS('Paraclinicos '!S586="","",OR('Paraclinicos '!S586&lt;=8,'Paraclinicos '!S586&gt;=25),3,'Paraclinicos '!S586&lt;12,1,'Paraclinicos '!S586&lt;21,0,'Paraclinicos '!S586&lt;25,2)</f>
        <v>0</v>
      </c>
      <c r="W587" t="str">
        <f>IFERROR(IF(INDEX('BD Demog para scores enalazar'!Y$2:'BD Demog para scores enalazar'!Y$3000,MATCH(Formulas!A587,'BD Demog para scores enalazar'!A$2:'BD Demog para scores enalazar'!A$3000,0))=1,"SI","NO"),"")</f>
        <v>NO</v>
      </c>
      <c r="X587" s="9" t="str">
        <f>IFERROR(IF(INDEX('BD Demog para scores enalazar'!AJ$2:'BD Demog para scores enalazar'!AJ$3000,MATCH(Formulas!A587,'BD Demog para scores enalazar'!A$2:'BD Demog para scores enalazar'!A$3000,0))=1,"SI","NO"),"")</f>
        <v>NO</v>
      </c>
      <c r="Y587" cm="1">
        <f t="array" ref="Y587">IF(AND(W587="NO",X587="NO"),_xlfn.IFS('Paraclinicos '!K586&lt;=91,3,'Paraclinicos '!K586&lt;94,2,'Paraclinicos '!K586&lt;96,1,'Paraclinicos '!K586&gt;=96,0),"")</f>
        <v>2</v>
      </c>
      <c r="Z587" t="str" cm="1">
        <f t="array" ref="Z587">IF(OR(W587="SI",X587="SI"),_xlfn.IFS(OR(AND('Paraclinicos '!K586&lt;=83),AND('Paraclinicos '!K586&gt;=97,AA587=2)),3,OR(AND('Paraclinicos '!K586&lt;=86),AND('Paraclinicos '!K586&gt;=94,AA587=2)),2,OR(AND('Paraclinicos '!K586&lt;=88),AND('Paraclinicos '!K586&gt;=92,AA587=2)),1,OR(AND('Paraclinicos '!K586&gt;=88,'Paraclinicos '!K586&lt;=92),AND('Paraclinicos '!K586&gt;=93,AA587=0)),0),"")</f>
        <v/>
      </c>
      <c r="AA587" cm="1">
        <f t="array" ref="AA587">_xlfn.IFS('Paraclinicos '!E586="","",'Paraclinicos '!E586="Oxigeno",2,'Paraclinicos '!E586="Aire",0)</f>
        <v>2</v>
      </c>
    </row>
    <row r="588" spans="1:27" x14ac:dyDescent="0.25">
      <c r="A588">
        <f>'Paraclinicos '!A587</f>
        <v>140</v>
      </c>
      <c r="B588" s="3">
        <f>'Paraclinicos '!R587</f>
        <v>44316</v>
      </c>
      <c r="C588" cm="1">
        <f t="array" ref="C588">_xlfn.IFS('Paraclinicos '!Q587="","",'Paraclinicos '!Q587&gt;60,3,'Paraclinicos '!Q587&lt;=60,1)</f>
        <v>3</v>
      </c>
      <c r="D588" t="str">
        <f>IFERROR(IF(INDEX('BD Demog para scores enalazar'!BC$2:BC$3000,MATCH(Formulas!A588,'BD Demog para scores enalazar'!A$2:A$3000,0))=0,"SI","NO"),"")</f>
        <v>NO</v>
      </c>
      <c r="E588" cm="1">
        <f t="array" ref="E588">_xlfn.IFS(D588="","",D588="SI",4,D588="NO",1)</f>
        <v>1</v>
      </c>
      <c r="F588" cm="1">
        <f t="array" ref="F588">_xlfn.IFS('Paraclinicos '!B587="","",'Paraclinicos '!B587&gt;1,1,'Paraclinicos '!B587&lt;=1,3)</f>
        <v>3</v>
      </c>
      <c r="G588" t="str" cm="1">
        <f t="array" ref="G588">_xlfn.IFS('Paraclinicos '!D587="","",AND('Paraclinicos '!D587&gt;=250,'Paraclinicos '!D587&lt;=500),2,'Paraclinicos '!D587&gt;500,3,'Paraclinicos '!D587&lt;250,1)</f>
        <v/>
      </c>
      <c r="H588" s="50">
        <f t="shared" si="28"/>
        <v>7</v>
      </c>
      <c r="I588" cm="1">
        <f t="array" ref="I588">_xlfn.IFS('Paraclinicos '!Q587="","",'Paraclinicos '!Q587&gt;=65,1,'Paraclinicos '!Q587&lt;65,0)</f>
        <v>0</v>
      </c>
      <c r="J588" cm="1">
        <f t="array" ref="J588">_xlfn.IFS('Paraclinicos '!I587="","",'Paraclinicos '!I587&gt;7,1,'Paraclinicos '!I587&lt;=7,0)</f>
        <v>1</v>
      </c>
      <c r="K588" cm="1">
        <f t="array" ref="K588">_xlfn.IFS('Paraclinicos '!W587="","",'Paraclinicos '!W587&lt;=8,1,'Paraclinicos '!W587&gt;8,0)</f>
        <v>1</v>
      </c>
      <c r="L588" cm="1">
        <f t="array" ref="L588">_xlfn.IFS('Paraclinicos '!S587="","",'Paraclinicos '!S587&gt;=30,1,'Paraclinicos '!S587&lt;30,0)</f>
        <v>0</v>
      </c>
      <c r="M588" cm="1">
        <f t="array" ref="M588">_xlfn.IFS(OR('Paraclinicos '!T587="",'Paraclinicos '!U587=""),"",OR('Paraclinicos '!T587&lt;=90,'Paraclinicos '!U587&lt;=60),1,OR('Paraclinicos '!T587&gt;90,'Paraclinicos '!U587&gt;60),0)</f>
        <v>1</v>
      </c>
      <c r="N588" s="45">
        <f t="shared" si="29"/>
        <v>5</v>
      </c>
      <c r="O588" cm="1">
        <f t="array" ref="O588">_xlfn.IFS(OR('Paraclinicos '!M587="",'Paraclinicos '!N587="",'Paraclinicos '!N587=0),"",'Paraclinicos '!M587/'Paraclinicos '!N587&lt;100,4,'Paraclinicos '!M587/'Paraclinicos '!N587&lt;200,3,'Paraclinicos '!M587/'Paraclinicos '!N587&lt;300,2,'Paraclinicos '!M587/'Paraclinicos '!N587&lt;400,1,'Paraclinicos '!M587/'Paraclinicos '!N587&gt;=400,0)</f>
        <v>2</v>
      </c>
      <c r="P588" cm="1">
        <f t="array" ref="P588">_xlfn.IFS('Paraclinicos '!C587="","",'Paraclinicos '!C587&lt;20,4,'Paraclinicos '!C587&lt;50,3,'Paraclinicos '!C587&lt;100,2,'Paraclinicos '!C587&lt;150,1,'Paraclinicos '!C587&gt;150,0)</f>
        <v>1</v>
      </c>
      <c r="Q588" cm="1">
        <f t="array" ref="Q588">_xlfn.IFS('Paraclinicos '!O587="","",'Paraclinicos '!O587&lt;1.2,0,'Paraclinicos '!O587&lt;2,1,'Paraclinicos '!O587&lt;3.5,2,'Paraclinicos '!O587&lt;5,3,'Paraclinicos '!O587&gt;5,4)</f>
        <v>0</v>
      </c>
      <c r="R588" t="str" cm="1">
        <f t="array" ref="R588">_xlfn.IFS('Paraclinicos '!J587="","",'Paraclinicos '!J587&lt;1.2,0,'Paraclinicos '!J587&lt;2,1,'Paraclinicos '!J587&lt;6,2,'Paraclinicos '!J587&lt;12,3,'Paraclinicos '!J587&gt;=12,4)</f>
        <v/>
      </c>
      <c r="S588" cm="1">
        <f t="array" ref="S588">_xlfn.IFS('Paraclinicos '!Y587="","",'Paraclinicos '!Y587&lt;70,1,'Paraclinicos '!Y587&gt;=70,0)</f>
        <v>0</v>
      </c>
      <c r="T588" cm="1">
        <f t="array" ref="T588">_xlfn.IFS('Paraclinicos '!W587="","",'Paraclinicos '!W587&lt;6,4,'Paraclinicos '!W587&lt;10,3,'Paraclinicos '!W587&lt;13,2,'Paraclinicos '!W587&lt;15,1,'Paraclinicos '!W587=15,0)</f>
        <v>4</v>
      </c>
      <c r="U588" s="54">
        <f t="shared" si="27"/>
        <v>7</v>
      </c>
      <c r="V588" cm="1">
        <f t="array" ref="V588">_xlfn.IFS('Paraclinicos '!S587="","",OR('Paraclinicos '!S587&lt;=8,'Paraclinicos '!S587&gt;=25),3,'Paraclinicos '!S587&lt;12,1,'Paraclinicos '!S587&lt;21,0,'Paraclinicos '!S587&lt;25,2)</f>
        <v>2</v>
      </c>
      <c r="W588" t="str">
        <f>IFERROR(IF(INDEX('BD Demog para scores enalazar'!Y$2:'BD Demog para scores enalazar'!Y$3000,MATCH(Formulas!A588,'BD Demog para scores enalazar'!A$2:'BD Demog para scores enalazar'!A$3000,0))=1,"SI","NO"),"")</f>
        <v>NO</v>
      </c>
      <c r="X588" s="9" t="str">
        <f>IFERROR(IF(INDEX('BD Demog para scores enalazar'!AJ$2:'BD Demog para scores enalazar'!AJ$3000,MATCH(Formulas!A588,'BD Demog para scores enalazar'!A$2:'BD Demog para scores enalazar'!A$3000,0))=1,"SI","NO"),"")</f>
        <v>NO</v>
      </c>
      <c r="Y588" cm="1">
        <f t="array" ref="Y588">IF(AND(W588="NO",X588="NO"),_xlfn.IFS('Paraclinicos '!K587&lt;=91,3,'Paraclinicos '!K587&lt;94,2,'Paraclinicos '!K587&lt;96,1,'Paraclinicos '!K587&gt;=96,0),"")</f>
        <v>3</v>
      </c>
      <c r="Z588" t="str" cm="1">
        <f t="array" ref="Z588">IF(OR(W588="SI",X588="SI"),_xlfn.IFS(OR(AND('Paraclinicos '!K587&lt;=83),AND('Paraclinicos '!K587&gt;=97,AA588=2)),3,OR(AND('Paraclinicos '!K587&lt;=86),AND('Paraclinicos '!K587&gt;=94,AA588=2)),2,OR(AND('Paraclinicos '!K587&lt;=88),AND('Paraclinicos '!K587&gt;=92,AA588=2)),1,OR(AND('Paraclinicos '!K587&gt;=88,'Paraclinicos '!K587&lt;=92),AND('Paraclinicos '!K587&gt;=93,AA588=0)),0),"")</f>
        <v/>
      </c>
      <c r="AA588" cm="1">
        <f t="array" ref="AA588">_xlfn.IFS('Paraclinicos '!E587="","",'Paraclinicos '!E587="Oxigeno",2,'Paraclinicos '!E587="Aire",0)</f>
        <v>2</v>
      </c>
    </row>
    <row r="589" spans="1:27" x14ac:dyDescent="0.25">
      <c r="A589">
        <f>'Paraclinicos '!A588</f>
        <v>140</v>
      </c>
      <c r="B589" s="3">
        <f>'Paraclinicos '!R588</f>
        <v>44316</v>
      </c>
      <c r="C589" cm="1">
        <f t="array" ref="C589">_xlfn.IFS('Paraclinicos '!Q588="","",'Paraclinicos '!Q588&gt;60,3,'Paraclinicos '!Q588&lt;=60,1)</f>
        <v>3</v>
      </c>
      <c r="D589" t="str">
        <f>IFERROR(IF(INDEX('BD Demog para scores enalazar'!BC$2:BC$3000,MATCH(Formulas!A589,'BD Demog para scores enalazar'!A$2:A$3000,0))=0,"SI","NO"),"")</f>
        <v>NO</v>
      </c>
      <c r="E589" cm="1">
        <f t="array" ref="E589">_xlfn.IFS(D589="","",D589="SI",4,D589="NO",1)</f>
        <v>1</v>
      </c>
      <c r="F589" cm="1">
        <f t="array" ref="F589">_xlfn.IFS('Paraclinicos '!B588="","",'Paraclinicos '!B588&gt;1,1,'Paraclinicos '!B588&lt;=1,3)</f>
        <v>1</v>
      </c>
      <c r="G589" t="str" cm="1">
        <f t="array" ref="G589">_xlfn.IFS('Paraclinicos '!D588="","",AND('Paraclinicos '!D588&gt;=250,'Paraclinicos '!D588&lt;=500),2,'Paraclinicos '!D588&gt;500,3,'Paraclinicos '!D588&lt;250,1)</f>
        <v/>
      </c>
      <c r="H589" s="50">
        <f t="shared" si="28"/>
        <v>5</v>
      </c>
      <c r="I589" cm="1">
        <f t="array" ref="I589">_xlfn.IFS('Paraclinicos '!Q588="","",'Paraclinicos '!Q588&gt;=65,1,'Paraclinicos '!Q588&lt;65,0)</f>
        <v>0</v>
      </c>
      <c r="J589" cm="1">
        <f t="array" ref="J589">_xlfn.IFS('Paraclinicos '!I588="","",'Paraclinicos '!I588&gt;7,1,'Paraclinicos '!I588&lt;=7,0)</f>
        <v>1</v>
      </c>
      <c r="K589" cm="1">
        <f t="array" ref="K589">_xlfn.IFS('Paraclinicos '!W588="","",'Paraclinicos '!W588&lt;=8,1,'Paraclinicos '!W588&gt;8,0)</f>
        <v>1</v>
      </c>
      <c r="L589" cm="1">
        <f t="array" ref="L589">_xlfn.IFS('Paraclinicos '!S588="","",'Paraclinicos '!S588&gt;=30,1,'Paraclinicos '!S588&lt;30,0)</f>
        <v>0</v>
      </c>
      <c r="M589" cm="1">
        <f t="array" ref="M589">_xlfn.IFS(OR('Paraclinicos '!T588="",'Paraclinicos '!U588=""),"",OR('Paraclinicos '!T588&lt;=90,'Paraclinicos '!U588&lt;=60),1,OR('Paraclinicos '!T588&gt;90,'Paraclinicos '!U588&gt;60),0)</f>
        <v>0</v>
      </c>
      <c r="N589" s="45">
        <f t="shared" si="29"/>
        <v>5</v>
      </c>
      <c r="O589" cm="1">
        <f t="array" ref="O589">_xlfn.IFS(OR('Paraclinicos '!M588="",'Paraclinicos '!N588="",'Paraclinicos '!N588=0),"",'Paraclinicos '!M588/'Paraclinicos '!N588&lt;100,4,'Paraclinicos '!M588/'Paraclinicos '!N588&lt;200,3,'Paraclinicos '!M588/'Paraclinicos '!N588&lt;300,2,'Paraclinicos '!M588/'Paraclinicos '!N588&lt;400,1,'Paraclinicos '!M588/'Paraclinicos '!N588&gt;=400,0)</f>
        <v>2</v>
      </c>
      <c r="P589" cm="1">
        <f t="array" ref="P589">_xlfn.IFS('Paraclinicos '!C588="","",'Paraclinicos '!C588&lt;20,4,'Paraclinicos '!C588&lt;50,3,'Paraclinicos '!C588&lt;100,2,'Paraclinicos '!C588&lt;150,1,'Paraclinicos '!C588&gt;150,0)</f>
        <v>1</v>
      </c>
      <c r="Q589" cm="1">
        <f t="array" ref="Q589">_xlfn.IFS('Paraclinicos '!O588="","",'Paraclinicos '!O588&lt;1.2,0,'Paraclinicos '!O588&lt;2,1,'Paraclinicos '!O588&lt;3.5,2,'Paraclinicos '!O588&lt;5,3,'Paraclinicos '!O588&gt;5,4)</f>
        <v>0</v>
      </c>
      <c r="R589" t="str" cm="1">
        <f t="array" ref="R589">_xlfn.IFS('Paraclinicos '!J588="","",'Paraclinicos '!J588&lt;1.2,0,'Paraclinicos '!J588&lt;2,1,'Paraclinicos '!J588&lt;6,2,'Paraclinicos '!J588&lt;12,3,'Paraclinicos '!J588&gt;=12,4)</f>
        <v/>
      </c>
      <c r="S589" cm="1">
        <f t="array" ref="S589">_xlfn.IFS('Paraclinicos '!Y588="","",'Paraclinicos '!Y588&lt;70,1,'Paraclinicos '!Y588&gt;=70,0)</f>
        <v>0</v>
      </c>
      <c r="T589" cm="1">
        <f t="array" ref="T589">_xlfn.IFS('Paraclinicos '!W588="","",'Paraclinicos '!W588&lt;6,4,'Paraclinicos '!W588&lt;10,3,'Paraclinicos '!W588&lt;13,2,'Paraclinicos '!W588&lt;15,1,'Paraclinicos '!W588=15,0)</f>
        <v>4</v>
      </c>
      <c r="U589" s="54">
        <f t="shared" si="27"/>
        <v>7</v>
      </c>
      <c r="V589" cm="1">
        <f t="array" ref="V589">_xlfn.IFS('Paraclinicos '!S588="","",OR('Paraclinicos '!S588&lt;=8,'Paraclinicos '!S588&gt;=25),3,'Paraclinicos '!S588&lt;12,1,'Paraclinicos '!S588&lt;21,0,'Paraclinicos '!S588&lt;25,2)</f>
        <v>2</v>
      </c>
      <c r="W589" t="str">
        <f>IFERROR(IF(INDEX('BD Demog para scores enalazar'!Y$2:'BD Demog para scores enalazar'!Y$3000,MATCH(Formulas!A589,'BD Demog para scores enalazar'!A$2:'BD Demog para scores enalazar'!A$3000,0))=1,"SI","NO"),"")</f>
        <v>NO</v>
      </c>
      <c r="X589" s="9" t="str">
        <f>IFERROR(IF(INDEX('BD Demog para scores enalazar'!AJ$2:'BD Demog para scores enalazar'!AJ$3000,MATCH(Formulas!A589,'BD Demog para scores enalazar'!A$2:'BD Demog para scores enalazar'!A$3000,0))=1,"SI","NO"),"")</f>
        <v>NO</v>
      </c>
      <c r="Y589" cm="1">
        <f t="array" ref="Y589">IF(AND(W589="NO",X589="NO"),_xlfn.IFS('Paraclinicos '!K588&lt;=91,3,'Paraclinicos '!K588&lt;94,2,'Paraclinicos '!K588&lt;96,1,'Paraclinicos '!K588&gt;=96,0),"")</f>
        <v>3</v>
      </c>
      <c r="Z589" t="str" cm="1">
        <f t="array" ref="Z589">IF(OR(W589="SI",X589="SI"),_xlfn.IFS(OR(AND('Paraclinicos '!K588&lt;=83),AND('Paraclinicos '!K588&gt;=97,AA589=2)),3,OR(AND('Paraclinicos '!K588&lt;=86),AND('Paraclinicos '!K588&gt;=94,AA589=2)),2,OR(AND('Paraclinicos '!K588&lt;=88),AND('Paraclinicos '!K588&gt;=92,AA589=2)),1,OR(AND('Paraclinicos '!K588&gt;=88,'Paraclinicos '!K588&lt;=92),AND('Paraclinicos '!K588&gt;=93,AA589=0)),0),"")</f>
        <v/>
      </c>
      <c r="AA589" cm="1">
        <f t="array" ref="AA589">_xlfn.IFS('Paraclinicos '!E588="","",'Paraclinicos '!E588="Oxigeno",2,'Paraclinicos '!E588="Aire",0)</f>
        <v>2</v>
      </c>
    </row>
    <row r="590" spans="1:27" x14ac:dyDescent="0.25">
      <c r="A590">
        <f>'Paraclinicos '!A589</f>
        <v>140</v>
      </c>
      <c r="B590" s="3">
        <f>'Paraclinicos '!R589</f>
        <v>44316</v>
      </c>
      <c r="C590" cm="1">
        <f t="array" ref="C590">_xlfn.IFS('Paraclinicos '!Q589="","",'Paraclinicos '!Q589&gt;60,3,'Paraclinicos '!Q589&lt;=60,1)</f>
        <v>3</v>
      </c>
      <c r="D590" t="str">
        <f>IFERROR(IF(INDEX('BD Demog para scores enalazar'!BC$2:BC$3000,MATCH(Formulas!A590,'BD Demog para scores enalazar'!A$2:A$3000,0))=0,"SI","NO"),"")</f>
        <v>NO</v>
      </c>
      <c r="E590" cm="1">
        <f t="array" ref="E590">_xlfn.IFS(D590="","",D590="SI",4,D590="NO",1)</f>
        <v>1</v>
      </c>
      <c r="F590" cm="1">
        <f t="array" ref="F590">_xlfn.IFS('Paraclinicos '!B589="","",'Paraclinicos '!B589&gt;1,1,'Paraclinicos '!B589&lt;=1,3)</f>
        <v>1</v>
      </c>
      <c r="G590" t="str" cm="1">
        <f t="array" ref="G590">_xlfn.IFS('Paraclinicos '!D589="","",AND('Paraclinicos '!D589&gt;=250,'Paraclinicos '!D589&lt;=500),2,'Paraclinicos '!D589&gt;500,3,'Paraclinicos '!D589&lt;250,1)</f>
        <v/>
      </c>
      <c r="H590" s="50">
        <f t="shared" si="28"/>
        <v>5</v>
      </c>
      <c r="I590" cm="1">
        <f t="array" ref="I590">_xlfn.IFS('Paraclinicos '!Q589="","",'Paraclinicos '!Q589&gt;=65,1,'Paraclinicos '!Q589&lt;65,0)</f>
        <v>0</v>
      </c>
      <c r="J590" cm="1">
        <f t="array" ref="J590">_xlfn.IFS('Paraclinicos '!I589="","",'Paraclinicos '!I589&gt;7,1,'Paraclinicos '!I589&lt;=7,0)</f>
        <v>1</v>
      </c>
      <c r="K590" cm="1">
        <f t="array" ref="K590">_xlfn.IFS('Paraclinicos '!W589="","",'Paraclinicos '!W589&lt;=8,1,'Paraclinicos '!W589&gt;8,0)</f>
        <v>1</v>
      </c>
      <c r="L590" cm="1">
        <f t="array" ref="L590">_xlfn.IFS('Paraclinicos '!S589="","",'Paraclinicos '!S589&gt;=30,1,'Paraclinicos '!S589&lt;30,0)</f>
        <v>0</v>
      </c>
      <c r="M590" cm="1">
        <f t="array" ref="M590">_xlfn.IFS(OR('Paraclinicos '!T589="",'Paraclinicos '!U589=""),"",OR('Paraclinicos '!T589&lt;=90,'Paraclinicos '!U589&lt;=60),1,OR('Paraclinicos '!T589&gt;90,'Paraclinicos '!U589&gt;60),0)</f>
        <v>0</v>
      </c>
      <c r="N590" s="45">
        <f t="shared" si="29"/>
        <v>4</v>
      </c>
      <c r="O590" cm="1">
        <f t="array" ref="O590">_xlfn.IFS(OR('Paraclinicos '!M589="",'Paraclinicos '!N589="",'Paraclinicos '!N589=0),"",'Paraclinicos '!M589/'Paraclinicos '!N589&lt;100,4,'Paraclinicos '!M589/'Paraclinicos '!N589&lt;200,3,'Paraclinicos '!M589/'Paraclinicos '!N589&lt;300,2,'Paraclinicos '!M589/'Paraclinicos '!N589&lt;400,1,'Paraclinicos '!M589/'Paraclinicos '!N589&gt;=400,0)</f>
        <v>2</v>
      </c>
      <c r="P590" cm="1">
        <f t="array" ref="P590">_xlfn.IFS('Paraclinicos '!C589="","",'Paraclinicos '!C589&lt;20,4,'Paraclinicos '!C589&lt;50,3,'Paraclinicos '!C589&lt;100,2,'Paraclinicos '!C589&lt;150,1,'Paraclinicos '!C589&gt;150,0)</f>
        <v>1</v>
      </c>
      <c r="Q590" cm="1">
        <f t="array" ref="Q590">_xlfn.IFS('Paraclinicos '!O589="","",'Paraclinicos '!O589&lt;1.2,0,'Paraclinicos '!O589&lt;2,1,'Paraclinicos '!O589&lt;3.5,2,'Paraclinicos '!O589&lt;5,3,'Paraclinicos '!O589&gt;5,4)</f>
        <v>0</v>
      </c>
      <c r="R590" cm="1">
        <f t="array" ref="R590">_xlfn.IFS('Paraclinicos '!J589="","",'Paraclinicos '!J589&lt;1.2,0,'Paraclinicos '!J589&lt;2,1,'Paraclinicos '!J589&lt;6,2,'Paraclinicos '!J589&lt;12,3,'Paraclinicos '!J589&gt;=12,4)</f>
        <v>0</v>
      </c>
      <c r="S590" cm="1">
        <f t="array" ref="S590">_xlfn.IFS('Paraclinicos '!Y589="","",'Paraclinicos '!Y589&lt;70,1,'Paraclinicos '!Y589&gt;=70,0)</f>
        <v>0</v>
      </c>
      <c r="T590" cm="1">
        <f t="array" ref="T590">_xlfn.IFS('Paraclinicos '!W589="","",'Paraclinicos '!W589&lt;6,4,'Paraclinicos '!W589&lt;10,3,'Paraclinicos '!W589&lt;13,2,'Paraclinicos '!W589&lt;15,1,'Paraclinicos '!W589=15,0)</f>
        <v>4</v>
      </c>
      <c r="U590" s="54">
        <f t="shared" si="27"/>
        <v>7</v>
      </c>
      <c r="V590" cm="1">
        <f t="array" ref="V590">_xlfn.IFS('Paraclinicos '!S589="","",OR('Paraclinicos '!S589&lt;=8,'Paraclinicos '!S589&gt;=25),3,'Paraclinicos '!S589&lt;12,1,'Paraclinicos '!S589&lt;21,0,'Paraclinicos '!S589&lt;25,2)</f>
        <v>2</v>
      </c>
      <c r="W590" t="str">
        <f>IFERROR(IF(INDEX('BD Demog para scores enalazar'!Y$2:'BD Demog para scores enalazar'!Y$3000,MATCH(Formulas!A590,'BD Demog para scores enalazar'!A$2:'BD Demog para scores enalazar'!A$3000,0))=1,"SI","NO"),"")</f>
        <v>NO</v>
      </c>
      <c r="X590" s="9" t="str">
        <f>IFERROR(IF(INDEX('BD Demog para scores enalazar'!AJ$2:'BD Demog para scores enalazar'!AJ$3000,MATCH(Formulas!A590,'BD Demog para scores enalazar'!A$2:'BD Demog para scores enalazar'!A$3000,0))=1,"SI","NO"),"")</f>
        <v>NO</v>
      </c>
      <c r="Y590" cm="1">
        <f t="array" ref="Y590">IF(AND(W590="NO",X590="NO"),_xlfn.IFS('Paraclinicos '!K589&lt;=91,3,'Paraclinicos '!K589&lt;94,2,'Paraclinicos '!K589&lt;96,1,'Paraclinicos '!K589&gt;=96,0),"")</f>
        <v>3</v>
      </c>
      <c r="Z590" t="str" cm="1">
        <f t="array" ref="Z590">IF(OR(W590="SI",X590="SI"),_xlfn.IFS(OR(AND('Paraclinicos '!K589&lt;=83),AND('Paraclinicos '!K589&gt;=97,AA590=2)),3,OR(AND('Paraclinicos '!K589&lt;=86),AND('Paraclinicos '!K589&gt;=94,AA590=2)),2,OR(AND('Paraclinicos '!K589&lt;=88),AND('Paraclinicos '!K589&gt;=92,AA590=2)),1,OR(AND('Paraclinicos '!K589&gt;=88,'Paraclinicos '!K589&lt;=92),AND('Paraclinicos '!K589&gt;=93,AA590=0)),0),"")</f>
        <v/>
      </c>
      <c r="AA590" cm="1">
        <f t="array" ref="AA590">_xlfn.IFS('Paraclinicos '!E589="","",'Paraclinicos '!E589="Oxigeno",2,'Paraclinicos '!E589="Aire",0)</f>
        <v>2</v>
      </c>
    </row>
    <row r="591" spans="1:27" x14ac:dyDescent="0.25">
      <c r="A591">
        <f>'Paraclinicos '!A590</f>
        <v>142</v>
      </c>
      <c r="B591" s="3">
        <f>'Paraclinicos '!R590</f>
        <v>44305</v>
      </c>
      <c r="C591" cm="1">
        <f t="array" ref="C591">_xlfn.IFS('Paraclinicos '!Q590="","",'Paraclinicos '!Q590&gt;60,3,'Paraclinicos '!Q590&lt;=60,1)</f>
        <v>1</v>
      </c>
      <c r="D591" t="str">
        <f>IFERROR(IF(INDEX('BD Demog para scores enalazar'!BC$2:BC$3000,MATCH(Formulas!A591,'BD Demog para scores enalazar'!A$2:A$3000,0))=0,"SI","NO"),"")</f>
        <v>NO</v>
      </c>
      <c r="E591" cm="1">
        <f t="array" ref="E591">_xlfn.IFS(D591="","",D591="SI",4,D591="NO",1)</f>
        <v>1</v>
      </c>
      <c r="F591" cm="1">
        <f t="array" ref="F591">_xlfn.IFS('Paraclinicos '!B590="","",'Paraclinicos '!B590&gt;1,1,'Paraclinicos '!B590&lt;=1,3)</f>
        <v>3</v>
      </c>
      <c r="G591" t="str" cm="1">
        <f t="array" ref="G591">_xlfn.IFS('Paraclinicos '!D590="","",AND('Paraclinicos '!D590&gt;=250,'Paraclinicos '!D590&lt;=500),2,'Paraclinicos '!D590&gt;500,3,'Paraclinicos '!D590&lt;250,1)</f>
        <v/>
      </c>
      <c r="H591" s="50">
        <f t="shared" si="28"/>
        <v>5</v>
      </c>
      <c r="I591" cm="1">
        <f t="array" ref="I591">_xlfn.IFS('Paraclinicos '!Q590="","",'Paraclinicos '!Q590&gt;=65,1,'Paraclinicos '!Q590&lt;65,0)</f>
        <v>0</v>
      </c>
      <c r="J591" cm="1">
        <f t="array" ref="J591">_xlfn.IFS('Paraclinicos '!I590="","",'Paraclinicos '!I590&gt;7,1,'Paraclinicos '!I590&lt;=7,0)</f>
        <v>1</v>
      </c>
      <c r="K591" cm="1">
        <f t="array" ref="K591">_xlfn.IFS('Paraclinicos '!W590="","",'Paraclinicos '!W590&lt;=8,1,'Paraclinicos '!W590&gt;8,0)</f>
        <v>0</v>
      </c>
      <c r="L591" cm="1">
        <f t="array" ref="L591">_xlfn.IFS('Paraclinicos '!S590="","",'Paraclinicos '!S590&gt;=30,1,'Paraclinicos '!S590&lt;30,0)</f>
        <v>0</v>
      </c>
      <c r="M591" cm="1">
        <f t="array" ref="M591">_xlfn.IFS(OR('Paraclinicos '!T590="",'Paraclinicos '!U590=""),"",OR('Paraclinicos '!T590&lt;=90,'Paraclinicos '!U590&lt;=60),1,OR('Paraclinicos '!T590&gt;90,'Paraclinicos '!U590&gt;60),0)</f>
        <v>0</v>
      </c>
      <c r="N591" s="45">
        <f t="shared" si="29"/>
        <v>3</v>
      </c>
      <c r="O591" cm="1">
        <f t="array" ref="O591">_xlfn.IFS(OR('Paraclinicos '!M590="",'Paraclinicos '!N590="",'Paraclinicos '!N590=0),"",'Paraclinicos '!M590/'Paraclinicos '!N590&lt;100,4,'Paraclinicos '!M590/'Paraclinicos '!N590&lt;200,3,'Paraclinicos '!M590/'Paraclinicos '!N590&lt;300,2,'Paraclinicos '!M590/'Paraclinicos '!N590&lt;400,1,'Paraclinicos '!M590/'Paraclinicos '!N590&gt;=400,0)</f>
        <v>3</v>
      </c>
      <c r="P591" cm="1">
        <f t="array" ref="P591">_xlfn.IFS('Paraclinicos '!C590="","",'Paraclinicos '!C590&lt;20,4,'Paraclinicos '!C590&lt;50,3,'Paraclinicos '!C590&lt;100,2,'Paraclinicos '!C590&lt;150,1,'Paraclinicos '!C590&gt;150,0)</f>
        <v>0</v>
      </c>
      <c r="Q591" cm="1">
        <f t="array" ref="Q591">_xlfn.IFS('Paraclinicos '!O590="","",'Paraclinicos '!O590&lt;1.2,0,'Paraclinicos '!O590&lt;2,1,'Paraclinicos '!O590&lt;3.5,2,'Paraclinicos '!O590&lt;5,3,'Paraclinicos '!O590&gt;5,4)</f>
        <v>1</v>
      </c>
      <c r="R591" cm="1">
        <f t="array" ref="R591">_xlfn.IFS('Paraclinicos '!J590="","",'Paraclinicos '!J590&lt;1.2,0,'Paraclinicos '!J590&lt;2,1,'Paraclinicos '!J590&lt;6,2,'Paraclinicos '!J590&lt;12,3,'Paraclinicos '!J590&gt;=12,4)</f>
        <v>0</v>
      </c>
      <c r="S591" cm="1">
        <f t="array" ref="S591">_xlfn.IFS('Paraclinicos '!Y590="","",'Paraclinicos '!Y590&lt;70,1,'Paraclinicos '!Y590&gt;=70,0)</f>
        <v>0</v>
      </c>
      <c r="T591" cm="1">
        <f t="array" ref="T591">_xlfn.IFS('Paraclinicos '!W590="","",'Paraclinicos '!W590&lt;6,4,'Paraclinicos '!W590&lt;10,3,'Paraclinicos '!W590&lt;13,2,'Paraclinicos '!W590&lt;15,1,'Paraclinicos '!W590=15,0)</f>
        <v>0</v>
      </c>
      <c r="U591" s="54">
        <f t="shared" si="27"/>
        <v>4</v>
      </c>
      <c r="V591" cm="1">
        <f t="array" ref="V591">_xlfn.IFS('Paraclinicos '!S590="","",OR('Paraclinicos '!S590&lt;=8,'Paraclinicos '!S590&gt;=25),3,'Paraclinicos '!S590&lt;12,1,'Paraclinicos '!S590&lt;21,0,'Paraclinicos '!S590&lt;25,2)</f>
        <v>0</v>
      </c>
      <c r="W591" t="str">
        <f>IFERROR(IF(INDEX('BD Demog para scores enalazar'!Y$2:'BD Demog para scores enalazar'!Y$3000,MATCH(Formulas!A591,'BD Demog para scores enalazar'!A$2:'BD Demog para scores enalazar'!A$3000,0))=1,"SI","NO"),"")</f>
        <v>NO</v>
      </c>
      <c r="X591" s="9" t="str">
        <f>IFERROR(IF(INDEX('BD Demog para scores enalazar'!AJ$2:'BD Demog para scores enalazar'!AJ$3000,MATCH(Formulas!A591,'BD Demog para scores enalazar'!A$2:'BD Demog para scores enalazar'!A$3000,0))=1,"SI","NO"),"")</f>
        <v>NO</v>
      </c>
      <c r="Y591" cm="1">
        <f t="array" ref="Y591">IF(AND(W591="NO",X591="NO"),_xlfn.IFS('Paraclinicos '!K590&lt;=91,3,'Paraclinicos '!K590&lt;94,2,'Paraclinicos '!K590&lt;96,1,'Paraclinicos '!K590&gt;=96,0),"")</f>
        <v>3</v>
      </c>
      <c r="Z591" t="str" cm="1">
        <f t="array" ref="Z591">IF(OR(W591="SI",X591="SI"),_xlfn.IFS(OR(AND('Paraclinicos '!K590&lt;=83),AND('Paraclinicos '!K590&gt;=97,AA591=2)),3,OR(AND('Paraclinicos '!K590&lt;=86),AND('Paraclinicos '!K590&gt;=94,AA591=2)),2,OR(AND('Paraclinicos '!K590&lt;=88),AND('Paraclinicos '!K590&gt;=92,AA591=2)),1,OR(AND('Paraclinicos '!K590&gt;=88,'Paraclinicos '!K590&lt;=92),AND('Paraclinicos '!K590&gt;=93,AA591=0)),0),"")</f>
        <v/>
      </c>
      <c r="AA591" cm="1">
        <f t="array" ref="AA591">_xlfn.IFS('Paraclinicos '!E590="","",'Paraclinicos '!E590="Oxigeno",2,'Paraclinicos '!E590="Aire",0)</f>
        <v>2</v>
      </c>
    </row>
    <row r="592" spans="1:27" x14ac:dyDescent="0.25">
      <c r="A592">
        <f>'Paraclinicos '!A591</f>
        <v>142</v>
      </c>
      <c r="B592" s="3">
        <f>'Paraclinicos '!R591</f>
        <v>44306</v>
      </c>
      <c r="C592" cm="1">
        <f t="array" ref="C592">_xlfn.IFS('Paraclinicos '!Q591="","",'Paraclinicos '!Q591&gt;60,3,'Paraclinicos '!Q591&lt;=60,1)</f>
        <v>1</v>
      </c>
      <c r="D592" t="str">
        <f>IFERROR(IF(INDEX('BD Demog para scores enalazar'!BC$2:BC$3000,MATCH(Formulas!A592,'BD Demog para scores enalazar'!A$2:A$3000,0))=0,"SI","NO"),"")</f>
        <v>NO</v>
      </c>
      <c r="E592" cm="1">
        <f t="array" ref="E592">_xlfn.IFS(D592="","",D592="SI",4,D592="NO",1)</f>
        <v>1</v>
      </c>
      <c r="F592" cm="1">
        <f t="array" ref="F592">_xlfn.IFS('Paraclinicos '!B591="","",'Paraclinicos '!B591&gt;1,1,'Paraclinicos '!B591&lt;=1,3)</f>
        <v>3</v>
      </c>
      <c r="G592" cm="1">
        <f t="array" ref="G592">_xlfn.IFS('Paraclinicos '!D591="","",AND('Paraclinicos '!D591&gt;=250,'Paraclinicos '!D591&lt;=500),2,'Paraclinicos '!D591&gt;500,3,'Paraclinicos '!D591&lt;250,1)</f>
        <v>3</v>
      </c>
      <c r="H592" s="50">
        <f t="shared" si="28"/>
        <v>8</v>
      </c>
      <c r="I592" cm="1">
        <f t="array" ref="I592">_xlfn.IFS('Paraclinicos '!Q591="","",'Paraclinicos '!Q591&gt;=65,1,'Paraclinicos '!Q591&lt;65,0)</f>
        <v>0</v>
      </c>
      <c r="J592" cm="1">
        <f t="array" ref="J592">_xlfn.IFS('Paraclinicos '!I591="","",'Paraclinicos '!I591&gt;7,1,'Paraclinicos '!I591&lt;=7,0)</f>
        <v>1</v>
      </c>
      <c r="K592" cm="1">
        <f t="array" ref="K592">_xlfn.IFS('Paraclinicos '!W591="","",'Paraclinicos '!W591&lt;=8,1,'Paraclinicos '!W591&gt;8,0)</f>
        <v>1</v>
      </c>
      <c r="L592" cm="1">
        <f t="array" ref="L592">_xlfn.IFS('Paraclinicos '!S591="","",'Paraclinicos '!S591&gt;=30,1,'Paraclinicos '!S591&lt;30,0)</f>
        <v>0</v>
      </c>
      <c r="M592" cm="1">
        <f t="array" ref="M592">_xlfn.IFS(OR('Paraclinicos '!T591="",'Paraclinicos '!U591=""),"",OR('Paraclinicos '!T591&lt;=90,'Paraclinicos '!U591&lt;=60),1,OR('Paraclinicos '!T591&gt;90,'Paraclinicos '!U591&gt;60),0)</f>
        <v>0</v>
      </c>
      <c r="N592" s="45">
        <f t="shared" si="29"/>
        <v>3</v>
      </c>
      <c r="O592" cm="1">
        <f t="array" ref="O592">_xlfn.IFS(OR('Paraclinicos '!M591="",'Paraclinicos '!N591="",'Paraclinicos '!N591=0),"",'Paraclinicos '!M591/'Paraclinicos '!N591&lt;100,4,'Paraclinicos '!M591/'Paraclinicos '!N591&lt;200,3,'Paraclinicos '!M591/'Paraclinicos '!N591&lt;300,2,'Paraclinicos '!M591/'Paraclinicos '!N591&lt;400,1,'Paraclinicos '!M591/'Paraclinicos '!N591&gt;=400,0)</f>
        <v>0</v>
      </c>
      <c r="P592" cm="1">
        <f t="array" ref="P592">_xlfn.IFS('Paraclinicos '!C591="","",'Paraclinicos '!C591&lt;20,4,'Paraclinicos '!C591&lt;50,3,'Paraclinicos '!C591&lt;100,2,'Paraclinicos '!C591&lt;150,1,'Paraclinicos '!C591&gt;150,0)</f>
        <v>0</v>
      </c>
      <c r="Q592" cm="1">
        <f t="array" ref="Q592">_xlfn.IFS('Paraclinicos '!O591="","",'Paraclinicos '!O591&lt;1.2,0,'Paraclinicos '!O591&lt;2,1,'Paraclinicos '!O591&lt;3.5,2,'Paraclinicos '!O591&lt;5,3,'Paraclinicos '!O591&gt;5,4)</f>
        <v>1</v>
      </c>
      <c r="R592" cm="1">
        <f t="array" ref="R592">_xlfn.IFS('Paraclinicos '!J591="","",'Paraclinicos '!J591&lt;1.2,0,'Paraclinicos '!J591&lt;2,1,'Paraclinicos '!J591&lt;6,2,'Paraclinicos '!J591&lt;12,3,'Paraclinicos '!J591&gt;=12,4)</f>
        <v>0</v>
      </c>
      <c r="S592" cm="1">
        <f t="array" ref="S592">_xlfn.IFS('Paraclinicos '!Y591="","",'Paraclinicos '!Y591&lt;70,1,'Paraclinicos '!Y591&gt;=70,0)</f>
        <v>0</v>
      </c>
      <c r="T592" cm="1">
        <f t="array" ref="T592">_xlfn.IFS('Paraclinicos '!W591="","",'Paraclinicos '!W591&lt;6,4,'Paraclinicos '!W591&lt;10,3,'Paraclinicos '!W591&lt;13,2,'Paraclinicos '!W591&lt;15,1,'Paraclinicos '!W591=15,0)</f>
        <v>4</v>
      </c>
      <c r="U592" s="54">
        <f t="shared" si="27"/>
        <v>5</v>
      </c>
      <c r="V592" cm="1">
        <f t="array" ref="V592">_xlfn.IFS('Paraclinicos '!S591="","",OR('Paraclinicos '!S591&lt;=8,'Paraclinicos '!S591&gt;=25),3,'Paraclinicos '!S591&lt;12,1,'Paraclinicos '!S591&lt;21,0,'Paraclinicos '!S591&lt;25,2)</f>
        <v>0</v>
      </c>
      <c r="W592" t="str">
        <f>IFERROR(IF(INDEX('BD Demog para scores enalazar'!Y$2:'BD Demog para scores enalazar'!Y$3000,MATCH(Formulas!A592,'BD Demog para scores enalazar'!A$2:'BD Demog para scores enalazar'!A$3000,0))=1,"SI","NO"),"")</f>
        <v>NO</v>
      </c>
      <c r="X592" s="9" t="str">
        <f>IFERROR(IF(INDEX('BD Demog para scores enalazar'!AJ$2:'BD Demog para scores enalazar'!AJ$3000,MATCH(Formulas!A592,'BD Demog para scores enalazar'!A$2:'BD Demog para scores enalazar'!A$3000,0))=1,"SI","NO"),"")</f>
        <v>NO</v>
      </c>
      <c r="Y592" cm="1">
        <f t="array" ref="Y592">IF(AND(W592="NO",X592="NO"),_xlfn.IFS('Paraclinicos '!K591&lt;=91,3,'Paraclinicos '!K591&lt;94,2,'Paraclinicos '!K591&lt;96,1,'Paraclinicos '!K591&gt;=96,0),"")</f>
        <v>0</v>
      </c>
      <c r="Z592" t="str" cm="1">
        <f t="array" ref="Z592">IF(OR(W592="SI",X592="SI"),_xlfn.IFS(OR(AND('Paraclinicos '!K591&lt;=83),AND('Paraclinicos '!K591&gt;=97,AA592=2)),3,OR(AND('Paraclinicos '!K591&lt;=86),AND('Paraclinicos '!K591&gt;=94,AA592=2)),2,OR(AND('Paraclinicos '!K591&lt;=88),AND('Paraclinicos '!K591&gt;=92,AA592=2)),1,OR(AND('Paraclinicos '!K591&gt;=88,'Paraclinicos '!K591&lt;=92),AND('Paraclinicos '!K591&gt;=93,AA592=0)),0),"")</f>
        <v/>
      </c>
      <c r="AA592" cm="1">
        <f t="array" ref="AA592">_xlfn.IFS('Paraclinicos '!E591="","",'Paraclinicos '!E591="Oxigeno",2,'Paraclinicos '!E591="Aire",0)</f>
        <v>2</v>
      </c>
    </row>
    <row r="593" spans="1:27" x14ac:dyDescent="0.25">
      <c r="A593">
        <f>'Paraclinicos '!A592</f>
        <v>142</v>
      </c>
      <c r="B593" s="3">
        <f>'Paraclinicos '!R592</f>
        <v>44307</v>
      </c>
      <c r="C593" cm="1">
        <f t="array" ref="C593">_xlfn.IFS('Paraclinicos '!Q592="","",'Paraclinicos '!Q592&gt;60,3,'Paraclinicos '!Q592&lt;=60,1)</f>
        <v>1</v>
      </c>
      <c r="D593" t="str">
        <f>IFERROR(IF(INDEX('BD Demog para scores enalazar'!BC$2:BC$3000,MATCH(Formulas!A593,'BD Demog para scores enalazar'!A$2:A$3000,0))=0,"SI","NO"),"")</f>
        <v>NO</v>
      </c>
      <c r="E593" cm="1">
        <f t="array" ref="E593">_xlfn.IFS(D593="","",D593="SI",4,D593="NO",1)</f>
        <v>1</v>
      </c>
      <c r="F593" cm="1">
        <f t="array" ref="F593">_xlfn.IFS('Paraclinicos '!B592="","",'Paraclinicos '!B592&gt;1,1,'Paraclinicos '!B592&lt;=1,3)</f>
        <v>3</v>
      </c>
      <c r="G593" cm="1">
        <f t="array" ref="G593">_xlfn.IFS('Paraclinicos '!D592="","",AND('Paraclinicos '!D592&gt;=250,'Paraclinicos '!D592&lt;=500),2,'Paraclinicos '!D592&gt;500,3,'Paraclinicos '!D592&lt;250,1)</f>
        <v>3</v>
      </c>
      <c r="H593" s="50">
        <f t="shared" si="28"/>
        <v>8</v>
      </c>
      <c r="I593" cm="1">
        <f t="array" ref="I593">_xlfn.IFS('Paraclinicos '!Q592="","",'Paraclinicos '!Q592&gt;=65,1,'Paraclinicos '!Q592&lt;65,0)</f>
        <v>0</v>
      </c>
      <c r="J593" cm="1">
        <f t="array" ref="J593">_xlfn.IFS('Paraclinicos '!I592="","",'Paraclinicos '!I592&gt;7,1,'Paraclinicos '!I592&lt;=7,0)</f>
        <v>1</v>
      </c>
      <c r="K593" cm="1">
        <f t="array" ref="K593">_xlfn.IFS('Paraclinicos '!W592="","",'Paraclinicos '!W592&lt;=8,1,'Paraclinicos '!W592&gt;8,0)</f>
        <v>1</v>
      </c>
      <c r="L593" cm="1">
        <f t="array" ref="L593">_xlfn.IFS('Paraclinicos '!S592="","",'Paraclinicos '!S592&gt;=30,1,'Paraclinicos '!S592&lt;30,0)</f>
        <v>1</v>
      </c>
      <c r="M593" cm="1">
        <f t="array" ref="M593">_xlfn.IFS(OR('Paraclinicos '!T592="",'Paraclinicos '!U592=""),"",OR('Paraclinicos '!T592&lt;=90,'Paraclinicos '!U592&lt;=60),1,OR('Paraclinicos '!T592&gt;90,'Paraclinicos '!U592&gt;60),0)</f>
        <v>0</v>
      </c>
      <c r="N593" s="45">
        <f t="shared" si="29"/>
        <v>5</v>
      </c>
      <c r="O593" cm="1">
        <f t="array" ref="O593">_xlfn.IFS(OR('Paraclinicos '!M592="",'Paraclinicos '!N592="",'Paraclinicos '!N592=0),"",'Paraclinicos '!M592/'Paraclinicos '!N592&lt;100,4,'Paraclinicos '!M592/'Paraclinicos '!N592&lt;200,3,'Paraclinicos '!M592/'Paraclinicos '!N592&lt;300,2,'Paraclinicos '!M592/'Paraclinicos '!N592&lt;400,1,'Paraclinicos '!M592/'Paraclinicos '!N592&gt;=400,0)</f>
        <v>1</v>
      </c>
      <c r="P593" cm="1">
        <f t="array" ref="P593">_xlfn.IFS('Paraclinicos '!C592="","",'Paraclinicos '!C592&lt;20,4,'Paraclinicos '!C592&lt;50,3,'Paraclinicos '!C592&lt;100,2,'Paraclinicos '!C592&lt;150,1,'Paraclinicos '!C592&gt;150,0)</f>
        <v>0</v>
      </c>
      <c r="Q593" cm="1">
        <f t="array" ref="Q593">_xlfn.IFS('Paraclinicos '!O592="","",'Paraclinicos '!O592&lt;1.2,0,'Paraclinicos '!O592&lt;2,1,'Paraclinicos '!O592&lt;3.5,2,'Paraclinicos '!O592&lt;5,3,'Paraclinicos '!O592&gt;5,4)</f>
        <v>0</v>
      </c>
      <c r="R593" cm="1">
        <f t="array" ref="R593">_xlfn.IFS('Paraclinicos '!J592="","",'Paraclinicos '!J592&lt;1.2,0,'Paraclinicos '!J592&lt;2,1,'Paraclinicos '!J592&lt;6,2,'Paraclinicos '!J592&lt;12,3,'Paraclinicos '!J592&gt;=12,4)</f>
        <v>0</v>
      </c>
      <c r="S593" cm="1">
        <f t="array" ref="S593">_xlfn.IFS('Paraclinicos '!Y592="","",'Paraclinicos '!Y592&lt;70,1,'Paraclinicos '!Y592&gt;=70,0)</f>
        <v>0</v>
      </c>
      <c r="T593" cm="1">
        <f t="array" ref="T593">_xlfn.IFS('Paraclinicos '!W592="","",'Paraclinicos '!W592&lt;6,4,'Paraclinicos '!W592&lt;10,3,'Paraclinicos '!W592&lt;13,2,'Paraclinicos '!W592&lt;15,1,'Paraclinicos '!W592=15,0)</f>
        <v>4</v>
      </c>
      <c r="U593" s="54">
        <f t="shared" si="27"/>
        <v>5</v>
      </c>
      <c r="V593" cm="1">
        <f t="array" ref="V593">_xlfn.IFS('Paraclinicos '!S592="","",OR('Paraclinicos '!S592&lt;=8,'Paraclinicos '!S592&gt;=25),3,'Paraclinicos '!S592&lt;12,1,'Paraclinicos '!S592&lt;21,0,'Paraclinicos '!S592&lt;25,2)</f>
        <v>3</v>
      </c>
      <c r="W593" t="str">
        <f>IFERROR(IF(INDEX('BD Demog para scores enalazar'!Y$2:'BD Demog para scores enalazar'!Y$3000,MATCH(Formulas!A593,'BD Demog para scores enalazar'!A$2:'BD Demog para scores enalazar'!A$3000,0))=1,"SI","NO"),"")</f>
        <v>NO</v>
      </c>
      <c r="X593" s="9" t="str">
        <f>IFERROR(IF(INDEX('BD Demog para scores enalazar'!AJ$2:'BD Demog para scores enalazar'!AJ$3000,MATCH(Formulas!A593,'BD Demog para scores enalazar'!A$2:'BD Demog para scores enalazar'!A$3000,0))=1,"SI","NO"),"")</f>
        <v>NO</v>
      </c>
      <c r="Y593" cm="1">
        <f t="array" ref="Y593">IF(AND(W593="NO",X593="NO"),_xlfn.IFS('Paraclinicos '!K592&lt;=91,3,'Paraclinicos '!K592&lt;94,2,'Paraclinicos '!K592&lt;96,1,'Paraclinicos '!K592&gt;=96,0),"")</f>
        <v>1</v>
      </c>
      <c r="Z593" t="str" cm="1">
        <f t="array" ref="Z593">IF(OR(W593="SI",X593="SI"),_xlfn.IFS(OR(AND('Paraclinicos '!K592&lt;=83),AND('Paraclinicos '!K592&gt;=97,AA593=2)),3,OR(AND('Paraclinicos '!K592&lt;=86),AND('Paraclinicos '!K592&gt;=94,AA593=2)),2,OR(AND('Paraclinicos '!K592&lt;=88),AND('Paraclinicos '!K592&gt;=92,AA593=2)),1,OR(AND('Paraclinicos '!K592&gt;=88,'Paraclinicos '!K592&lt;=92),AND('Paraclinicos '!K592&gt;=93,AA593=0)),0),"")</f>
        <v/>
      </c>
      <c r="AA593" cm="1">
        <f t="array" ref="AA593">_xlfn.IFS('Paraclinicos '!E592="","",'Paraclinicos '!E592="Oxigeno",2,'Paraclinicos '!E592="Aire",0)</f>
        <v>2</v>
      </c>
    </row>
    <row r="594" spans="1:27" x14ac:dyDescent="0.25">
      <c r="A594">
        <f>'Paraclinicos '!A593</f>
        <v>142</v>
      </c>
      <c r="B594" s="3">
        <f>'Paraclinicos '!R593</f>
        <v>44309</v>
      </c>
      <c r="C594" cm="1">
        <f t="array" ref="C594">_xlfn.IFS('Paraclinicos '!Q593="","",'Paraclinicos '!Q593&gt;60,3,'Paraclinicos '!Q593&lt;=60,1)</f>
        <v>1</v>
      </c>
      <c r="D594" t="str">
        <f>IFERROR(IF(INDEX('BD Demog para scores enalazar'!BC$2:BC$3000,MATCH(Formulas!A594,'BD Demog para scores enalazar'!A$2:A$3000,0))=0,"SI","NO"),"")</f>
        <v>NO</v>
      </c>
      <c r="E594" cm="1">
        <f t="array" ref="E594">_xlfn.IFS(D594="","",D594="SI",4,D594="NO",1)</f>
        <v>1</v>
      </c>
      <c r="F594" cm="1">
        <f t="array" ref="F594">_xlfn.IFS('Paraclinicos '!B593="","",'Paraclinicos '!B593&gt;1,1,'Paraclinicos '!B593&lt;=1,3)</f>
        <v>3</v>
      </c>
      <c r="G594" t="str" cm="1">
        <f t="array" ref="G594">_xlfn.IFS('Paraclinicos '!D593="","",AND('Paraclinicos '!D593&gt;=250,'Paraclinicos '!D593&lt;=500),2,'Paraclinicos '!D593&gt;500,3,'Paraclinicos '!D593&lt;250,1)</f>
        <v/>
      </c>
      <c r="H594" s="50">
        <f t="shared" si="28"/>
        <v>5</v>
      </c>
      <c r="I594" cm="1">
        <f t="array" ref="I594">_xlfn.IFS('Paraclinicos '!Q593="","",'Paraclinicos '!Q593&gt;=65,1,'Paraclinicos '!Q593&lt;65,0)</f>
        <v>0</v>
      </c>
      <c r="J594" cm="1">
        <f t="array" ref="J594">_xlfn.IFS('Paraclinicos '!I593="","",'Paraclinicos '!I593&gt;7,1,'Paraclinicos '!I593&lt;=7,0)</f>
        <v>1</v>
      </c>
      <c r="K594" cm="1">
        <f t="array" ref="K594">_xlfn.IFS('Paraclinicos '!W593="","",'Paraclinicos '!W593&lt;=8,1,'Paraclinicos '!W593&gt;8,0)</f>
        <v>1</v>
      </c>
      <c r="L594" cm="1">
        <f t="array" ref="L594">_xlfn.IFS('Paraclinicos '!S593="","",'Paraclinicos '!S593&gt;=30,1,'Paraclinicos '!S593&lt;30,0)</f>
        <v>0</v>
      </c>
      <c r="M594" cm="1">
        <f t="array" ref="M594">_xlfn.IFS(OR('Paraclinicos '!T593="",'Paraclinicos '!U593=""),"",OR('Paraclinicos '!T593&lt;=90,'Paraclinicos '!U593&lt;=60),1,OR('Paraclinicos '!T593&gt;90,'Paraclinicos '!U593&gt;60),0)</f>
        <v>1</v>
      </c>
      <c r="N594" s="45">
        <f t="shared" si="29"/>
        <v>6</v>
      </c>
      <c r="O594" cm="1">
        <f t="array" ref="O594">_xlfn.IFS(OR('Paraclinicos '!M593="",'Paraclinicos '!N593="",'Paraclinicos '!N593=0),"",'Paraclinicos '!M593/'Paraclinicos '!N593&lt;100,4,'Paraclinicos '!M593/'Paraclinicos '!N593&lt;200,3,'Paraclinicos '!M593/'Paraclinicos '!N593&lt;300,2,'Paraclinicos '!M593/'Paraclinicos '!N593&lt;400,1,'Paraclinicos '!M593/'Paraclinicos '!N593&gt;=400,0)</f>
        <v>3</v>
      </c>
      <c r="P594" cm="1">
        <f t="array" ref="P594">_xlfn.IFS('Paraclinicos '!C593="","",'Paraclinicos '!C593&lt;20,4,'Paraclinicos '!C593&lt;50,3,'Paraclinicos '!C593&lt;100,2,'Paraclinicos '!C593&lt;150,1,'Paraclinicos '!C593&gt;150,0)</f>
        <v>1</v>
      </c>
      <c r="Q594" cm="1">
        <f t="array" ref="Q594">_xlfn.IFS('Paraclinicos '!O593="","",'Paraclinicos '!O593&lt;1.2,0,'Paraclinicos '!O593&lt;2,1,'Paraclinicos '!O593&lt;3.5,2,'Paraclinicos '!O593&lt;5,3,'Paraclinicos '!O593&gt;5,4)</f>
        <v>0</v>
      </c>
      <c r="R594" cm="1">
        <f t="array" ref="R594">_xlfn.IFS('Paraclinicos '!J593="","",'Paraclinicos '!J593&lt;1.2,0,'Paraclinicos '!J593&lt;2,1,'Paraclinicos '!J593&lt;6,2,'Paraclinicos '!J593&lt;12,3,'Paraclinicos '!J593&gt;=12,4)</f>
        <v>0</v>
      </c>
      <c r="S594" cm="1">
        <f t="array" ref="S594">_xlfn.IFS('Paraclinicos '!Y593="","",'Paraclinicos '!Y593&lt;70,1,'Paraclinicos '!Y593&gt;=70,0)</f>
        <v>0</v>
      </c>
      <c r="T594" cm="1">
        <f t="array" ref="T594">_xlfn.IFS('Paraclinicos '!W593="","",'Paraclinicos '!W593&lt;6,4,'Paraclinicos '!W593&lt;10,3,'Paraclinicos '!W593&lt;13,2,'Paraclinicos '!W593&lt;15,1,'Paraclinicos '!W593=15,0)</f>
        <v>4</v>
      </c>
      <c r="U594" s="54">
        <f t="shared" si="27"/>
        <v>8</v>
      </c>
      <c r="V594" cm="1">
        <f t="array" ref="V594">_xlfn.IFS('Paraclinicos '!S593="","",OR('Paraclinicos '!S593&lt;=8,'Paraclinicos '!S593&gt;=25),3,'Paraclinicos '!S593&lt;12,1,'Paraclinicos '!S593&lt;21,0,'Paraclinicos '!S593&lt;25,2)</f>
        <v>2</v>
      </c>
      <c r="W594" t="str">
        <f>IFERROR(IF(INDEX('BD Demog para scores enalazar'!Y$2:'BD Demog para scores enalazar'!Y$3000,MATCH(Formulas!A594,'BD Demog para scores enalazar'!A$2:'BD Demog para scores enalazar'!A$3000,0))=1,"SI","NO"),"")</f>
        <v>NO</v>
      </c>
      <c r="X594" s="9" t="str">
        <f>IFERROR(IF(INDEX('BD Demog para scores enalazar'!AJ$2:'BD Demog para scores enalazar'!AJ$3000,MATCH(Formulas!A594,'BD Demog para scores enalazar'!A$2:'BD Demog para scores enalazar'!A$3000,0))=1,"SI","NO"),"")</f>
        <v>NO</v>
      </c>
      <c r="Y594" cm="1">
        <f t="array" ref="Y594">IF(AND(W594="NO",X594="NO"),_xlfn.IFS('Paraclinicos '!K593&lt;=91,3,'Paraclinicos '!K593&lt;94,2,'Paraclinicos '!K593&lt;96,1,'Paraclinicos '!K593&gt;=96,0),"")</f>
        <v>3</v>
      </c>
      <c r="Z594" t="str" cm="1">
        <f t="array" ref="Z594">IF(OR(W594="SI",X594="SI"),_xlfn.IFS(OR(AND('Paraclinicos '!K593&lt;=83),AND('Paraclinicos '!K593&gt;=97,AA594=2)),3,OR(AND('Paraclinicos '!K593&lt;=86),AND('Paraclinicos '!K593&gt;=94,AA594=2)),2,OR(AND('Paraclinicos '!K593&lt;=88),AND('Paraclinicos '!K593&gt;=92,AA594=2)),1,OR(AND('Paraclinicos '!K593&gt;=88,'Paraclinicos '!K593&lt;=92),AND('Paraclinicos '!K593&gt;=93,AA594=0)),0),"")</f>
        <v/>
      </c>
      <c r="AA594" cm="1">
        <f t="array" ref="AA594">_xlfn.IFS('Paraclinicos '!E593="","",'Paraclinicos '!E593="Oxigeno",2,'Paraclinicos '!E593="Aire",0)</f>
        <v>2</v>
      </c>
    </row>
    <row r="595" spans="1:27" x14ac:dyDescent="0.25">
      <c r="A595">
        <f>'Paraclinicos '!A594</f>
        <v>142</v>
      </c>
      <c r="B595" s="3">
        <f>'Paraclinicos '!R594</f>
        <v>44311</v>
      </c>
      <c r="C595" cm="1">
        <f t="array" ref="C595">_xlfn.IFS('Paraclinicos '!Q594="","",'Paraclinicos '!Q594&gt;60,3,'Paraclinicos '!Q594&lt;=60,1)</f>
        <v>1</v>
      </c>
      <c r="D595" t="str">
        <f>IFERROR(IF(INDEX('BD Demog para scores enalazar'!BC$2:BC$3000,MATCH(Formulas!A595,'BD Demog para scores enalazar'!A$2:A$3000,0))=0,"SI","NO"),"")</f>
        <v>NO</v>
      </c>
      <c r="E595" cm="1">
        <f t="array" ref="E595">_xlfn.IFS(D595="","",D595="SI",4,D595="NO",1)</f>
        <v>1</v>
      </c>
      <c r="F595" cm="1">
        <f t="array" ref="F595">_xlfn.IFS('Paraclinicos '!B594="","",'Paraclinicos '!B594&gt;1,1,'Paraclinicos '!B594&lt;=1,3)</f>
        <v>3</v>
      </c>
      <c r="G595" t="str" cm="1">
        <f t="array" ref="G595">_xlfn.IFS('Paraclinicos '!D594="","",AND('Paraclinicos '!D594&gt;=250,'Paraclinicos '!D594&lt;=500),2,'Paraclinicos '!D594&gt;500,3,'Paraclinicos '!D594&lt;250,1)</f>
        <v/>
      </c>
      <c r="H595" s="50">
        <f t="shared" si="28"/>
        <v>5</v>
      </c>
      <c r="I595" cm="1">
        <f t="array" ref="I595">_xlfn.IFS('Paraclinicos '!Q594="","",'Paraclinicos '!Q594&gt;=65,1,'Paraclinicos '!Q594&lt;65,0)</f>
        <v>0</v>
      </c>
      <c r="J595" cm="1">
        <f t="array" ref="J595">_xlfn.IFS('Paraclinicos '!I594="","",'Paraclinicos '!I594&gt;7,1,'Paraclinicos '!I594&lt;=7,0)</f>
        <v>1</v>
      </c>
      <c r="K595" cm="1">
        <f t="array" ref="K595">_xlfn.IFS('Paraclinicos '!W594="","",'Paraclinicos '!W594&lt;=8,1,'Paraclinicos '!W594&gt;8,0)</f>
        <v>1</v>
      </c>
      <c r="L595" cm="1">
        <f t="array" ref="L595">_xlfn.IFS('Paraclinicos '!S594="","",'Paraclinicos '!S594&gt;=30,1,'Paraclinicos '!S594&lt;30,0)</f>
        <v>0</v>
      </c>
      <c r="M595" cm="1">
        <f t="array" ref="M595">_xlfn.IFS(OR('Paraclinicos '!T594="",'Paraclinicos '!U594=""),"",OR('Paraclinicos '!T594&lt;=90,'Paraclinicos '!U594&lt;=60),1,OR('Paraclinicos '!T594&gt;90,'Paraclinicos '!U594&gt;60),0)</f>
        <v>0</v>
      </c>
      <c r="N595" s="45">
        <f t="shared" si="29"/>
        <v>5</v>
      </c>
      <c r="O595" cm="1">
        <f t="array" ref="O595">_xlfn.IFS(OR('Paraclinicos '!M594="",'Paraclinicos '!N594="",'Paraclinicos '!N594=0),"",'Paraclinicos '!M594/'Paraclinicos '!N594&lt;100,4,'Paraclinicos '!M594/'Paraclinicos '!N594&lt;200,3,'Paraclinicos '!M594/'Paraclinicos '!N594&lt;300,2,'Paraclinicos '!M594/'Paraclinicos '!N594&lt;400,1,'Paraclinicos '!M594/'Paraclinicos '!N594&gt;=400,0)</f>
        <v>2</v>
      </c>
      <c r="P595" cm="1">
        <f t="array" ref="P595">_xlfn.IFS('Paraclinicos '!C594="","",'Paraclinicos '!C594&lt;20,4,'Paraclinicos '!C594&lt;50,3,'Paraclinicos '!C594&lt;100,2,'Paraclinicos '!C594&lt;150,1,'Paraclinicos '!C594&gt;150,0)</f>
        <v>1</v>
      </c>
      <c r="Q595" cm="1">
        <f t="array" ref="Q595">_xlfn.IFS('Paraclinicos '!O594="","",'Paraclinicos '!O594&lt;1.2,0,'Paraclinicos '!O594&lt;2,1,'Paraclinicos '!O594&lt;3.5,2,'Paraclinicos '!O594&lt;5,3,'Paraclinicos '!O594&gt;5,4)</f>
        <v>0</v>
      </c>
      <c r="R595" t="str" cm="1">
        <f t="array" ref="R595">_xlfn.IFS('Paraclinicos '!J594="","",'Paraclinicos '!J594&lt;1.2,0,'Paraclinicos '!J594&lt;2,1,'Paraclinicos '!J594&lt;6,2,'Paraclinicos '!J594&lt;12,3,'Paraclinicos '!J594&gt;=12,4)</f>
        <v/>
      </c>
      <c r="S595" cm="1">
        <f t="array" ref="S595">_xlfn.IFS('Paraclinicos '!Y594="","",'Paraclinicos '!Y594&lt;70,1,'Paraclinicos '!Y594&gt;=70,0)</f>
        <v>0</v>
      </c>
      <c r="T595" cm="1">
        <f t="array" ref="T595">_xlfn.IFS('Paraclinicos '!W594="","",'Paraclinicos '!W594&lt;6,4,'Paraclinicos '!W594&lt;10,3,'Paraclinicos '!W594&lt;13,2,'Paraclinicos '!W594&lt;15,1,'Paraclinicos '!W594=15,0)</f>
        <v>4</v>
      </c>
      <c r="U595" s="54">
        <f t="shared" si="27"/>
        <v>7</v>
      </c>
      <c r="V595" cm="1">
        <f t="array" ref="V595">_xlfn.IFS('Paraclinicos '!S594="","",OR('Paraclinicos '!S594&lt;=8,'Paraclinicos '!S594&gt;=25),3,'Paraclinicos '!S594&lt;12,1,'Paraclinicos '!S594&lt;21,0,'Paraclinicos '!S594&lt;25,2)</f>
        <v>2</v>
      </c>
      <c r="W595" t="str">
        <f>IFERROR(IF(INDEX('BD Demog para scores enalazar'!Y$2:'BD Demog para scores enalazar'!Y$3000,MATCH(Formulas!A595,'BD Demog para scores enalazar'!A$2:'BD Demog para scores enalazar'!A$3000,0))=1,"SI","NO"),"")</f>
        <v>NO</v>
      </c>
      <c r="X595" s="9" t="str">
        <f>IFERROR(IF(INDEX('BD Demog para scores enalazar'!AJ$2:'BD Demog para scores enalazar'!AJ$3000,MATCH(Formulas!A595,'BD Demog para scores enalazar'!A$2:'BD Demog para scores enalazar'!A$3000,0))=1,"SI","NO"),"")</f>
        <v>NO</v>
      </c>
      <c r="Y595" cm="1">
        <f t="array" ref="Y595">IF(AND(W595="NO",X595="NO"),_xlfn.IFS('Paraclinicos '!K594&lt;=91,3,'Paraclinicos '!K594&lt;94,2,'Paraclinicos '!K594&lt;96,1,'Paraclinicos '!K594&gt;=96,0),"")</f>
        <v>3</v>
      </c>
      <c r="Z595" t="str" cm="1">
        <f t="array" ref="Z595">IF(OR(W595="SI",X595="SI"),_xlfn.IFS(OR(AND('Paraclinicos '!K594&lt;=83),AND('Paraclinicos '!K594&gt;=97,AA595=2)),3,OR(AND('Paraclinicos '!K594&lt;=86),AND('Paraclinicos '!K594&gt;=94,AA595=2)),2,OR(AND('Paraclinicos '!K594&lt;=88),AND('Paraclinicos '!K594&gt;=92,AA595=2)),1,OR(AND('Paraclinicos '!K594&gt;=88,'Paraclinicos '!K594&lt;=92),AND('Paraclinicos '!K594&gt;=93,AA595=0)),0),"")</f>
        <v/>
      </c>
      <c r="AA595" cm="1">
        <f t="array" ref="AA595">_xlfn.IFS('Paraclinicos '!E594="","",'Paraclinicos '!E594="Oxigeno",2,'Paraclinicos '!E594="Aire",0)</f>
        <v>2</v>
      </c>
    </row>
    <row r="596" spans="1:27" x14ac:dyDescent="0.25">
      <c r="A596">
        <f>'Paraclinicos '!A595</f>
        <v>142</v>
      </c>
      <c r="B596" s="3">
        <f>'Paraclinicos '!R595</f>
        <v>44311</v>
      </c>
      <c r="C596" cm="1">
        <f t="array" ref="C596">_xlfn.IFS('Paraclinicos '!Q595="","",'Paraclinicos '!Q595&gt;60,3,'Paraclinicos '!Q595&lt;=60,1)</f>
        <v>1</v>
      </c>
      <c r="D596" t="str">
        <f>IFERROR(IF(INDEX('BD Demog para scores enalazar'!BC$2:BC$3000,MATCH(Formulas!A596,'BD Demog para scores enalazar'!A$2:A$3000,0))=0,"SI","NO"),"")</f>
        <v>NO</v>
      </c>
      <c r="E596" cm="1">
        <f t="array" ref="E596">_xlfn.IFS(D596="","",D596="SI",4,D596="NO",1)</f>
        <v>1</v>
      </c>
      <c r="F596" cm="1">
        <f t="array" ref="F596">_xlfn.IFS('Paraclinicos '!B595="","",'Paraclinicos '!B595&gt;1,1,'Paraclinicos '!B595&lt;=1,3)</f>
        <v>3</v>
      </c>
      <c r="G596" t="str" cm="1">
        <f t="array" ref="G596">_xlfn.IFS('Paraclinicos '!D595="","",AND('Paraclinicos '!D595&gt;=250,'Paraclinicos '!D595&lt;=500),2,'Paraclinicos '!D595&gt;500,3,'Paraclinicos '!D595&lt;250,1)</f>
        <v/>
      </c>
      <c r="H596" s="50">
        <f t="shared" si="28"/>
        <v>5</v>
      </c>
      <c r="I596" cm="1">
        <f t="array" ref="I596">_xlfn.IFS('Paraclinicos '!Q595="","",'Paraclinicos '!Q595&gt;=65,1,'Paraclinicos '!Q595&lt;65,0)</f>
        <v>0</v>
      </c>
      <c r="J596" cm="1">
        <f t="array" ref="J596">_xlfn.IFS('Paraclinicos '!I595="","",'Paraclinicos '!I595&gt;7,1,'Paraclinicos '!I595&lt;=7,0)</f>
        <v>1</v>
      </c>
      <c r="K596" cm="1">
        <f t="array" ref="K596">_xlfn.IFS('Paraclinicos '!W595="","",'Paraclinicos '!W595&lt;=8,1,'Paraclinicos '!W595&gt;8,0)</f>
        <v>0</v>
      </c>
      <c r="L596" cm="1">
        <f t="array" ref="L596">_xlfn.IFS('Paraclinicos '!S595="","",'Paraclinicos '!S595&gt;=30,1,'Paraclinicos '!S595&lt;30,0)</f>
        <v>0</v>
      </c>
      <c r="M596" cm="1">
        <f t="array" ref="M596">_xlfn.IFS(OR('Paraclinicos '!T595="",'Paraclinicos '!U595=""),"",OR('Paraclinicos '!T595&lt;=90,'Paraclinicos '!U595&lt;=60),1,OR('Paraclinicos '!T595&gt;90,'Paraclinicos '!U595&gt;60),0)</f>
        <v>0</v>
      </c>
      <c r="N596" s="45">
        <f t="shared" si="29"/>
        <v>3</v>
      </c>
      <c r="O596" cm="1">
        <f t="array" ref="O596">_xlfn.IFS(OR('Paraclinicos '!M595="",'Paraclinicos '!N595="",'Paraclinicos '!N595=0),"",'Paraclinicos '!M595/'Paraclinicos '!N595&lt;100,4,'Paraclinicos '!M595/'Paraclinicos '!N595&lt;200,3,'Paraclinicos '!M595/'Paraclinicos '!N595&lt;300,2,'Paraclinicos '!M595/'Paraclinicos '!N595&lt;400,1,'Paraclinicos '!M595/'Paraclinicos '!N595&gt;=400,0)</f>
        <v>2</v>
      </c>
      <c r="P596" cm="1">
        <f t="array" ref="P596">_xlfn.IFS('Paraclinicos '!C595="","",'Paraclinicos '!C595&lt;20,4,'Paraclinicos '!C595&lt;50,3,'Paraclinicos '!C595&lt;100,2,'Paraclinicos '!C595&lt;150,1,'Paraclinicos '!C595&gt;150,0)</f>
        <v>1</v>
      </c>
      <c r="Q596" cm="1">
        <f t="array" ref="Q596">_xlfn.IFS('Paraclinicos '!O595="","",'Paraclinicos '!O595&lt;1.2,0,'Paraclinicos '!O595&lt;2,1,'Paraclinicos '!O595&lt;3.5,2,'Paraclinicos '!O595&lt;5,3,'Paraclinicos '!O595&gt;5,4)</f>
        <v>0</v>
      </c>
      <c r="R596" cm="1">
        <f t="array" ref="R596">_xlfn.IFS('Paraclinicos '!J595="","",'Paraclinicos '!J595&lt;1.2,0,'Paraclinicos '!J595&lt;2,1,'Paraclinicos '!J595&lt;6,2,'Paraclinicos '!J595&lt;12,3,'Paraclinicos '!J595&gt;=12,4)</f>
        <v>0</v>
      </c>
      <c r="S596" cm="1">
        <f t="array" ref="S596">_xlfn.IFS('Paraclinicos '!Y595="","",'Paraclinicos '!Y595&lt;70,1,'Paraclinicos '!Y595&gt;=70,0)</f>
        <v>0</v>
      </c>
      <c r="T596" cm="1">
        <f t="array" ref="T596">_xlfn.IFS('Paraclinicos '!W595="","",'Paraclinicos '!W595&lt;6,4,'Paraclinicos '!W595&lt;10,3,'Paraclinicos '!W595&lt;13,2,'Paraclinicos '!W595&lt;15,1,'Paraclinicos '!W595=15,0)</f>
        <v>2</v>
      </c>
      <c r="U596" s="54">
        <f t="shared" si="27"/>
        <v>5</v>
      </c>
      <c r="V596" cm="1">
        <f t="array" ref="V596">_xlfn.IFS('Paraclinicos '!S595="","",OR('Paraclinicos '!S595&lt;=8,'Paraclinicos '!S595&gt;=25),3,'Paraclinicos '!S595&lt;12,1,'Paraclinicos '!S595&lt;21,0,'Paraclinicos '!S595&lt;25,2)</f>
        <v>2</v>
      </c>
      <c r="W596" t="str">
        <f>IFERROR(IF(INDEX('BD Demog para scores enalazar'!Y$2:'BD Demog para scores enalazar'!Y$3000,MATCH(Formulas!A596,'BD Demog para scores enalazar'!A$2:'BD Demog para scores enalazar'!A$3000,0))=1,"SI","NO"),"")</f>
        <v>NO</v>
      </c>
      <c r="X596" s="9" t="str">
        <f>IFERROR(IF(INDEX('BD Demog para scores enalazar'!AJ$2:'BD Demog para scores enalazar'!AJ$3000,MATCH(Formulas!A596,'BD Demog para scores enalazar'!A$2:'BD Demog para scores enalazar'!A$3000,0))=1,"SI","NO"),"")</f>
        <v>NO</v>
      </c>
      <c r="Y596" cm="1">
        <f t="array" ref="Y596">IF(AND(W596="NO",X596="NO"),_xlfn.IFS('Paraclinicos '!K595&lt;=91,3,'Paraclinicos '!K595&lt;94,2,'Paraclinicos '!K595&lt;96,1,'Paraclinicos '!K595&gt;=96,0),"")</f>
        <v>3</v>
      </c>
      <c r="Z596" t="str" cm="1">
        <f t="array" ref="Z596">IF(OR(W596="SI",X596="SI"),_xlfn.IFS(OR(AND('Paraclinicos '!K595&lt;=83),AND('Paraclinicos '!K595&gt;=97,AA596=2)),3,OR(AND('Paraclinicos '!K595&lt;=86),AND('Paraclinicos '!K595&gt;=94,AA596=2)),2,OR(AND('Paraclinicos '!K595&lt;=88),AND('Paraclinicos '!K595&gt;=92,AA596=2)),1,OR(AND('Paraclinicos '!K595&gt;=88,'Paraclinicos '!K595&lt;=92),AND('Paraclinicos '!K595&gt;=93,AA596=0)),0),"")</f>
        <v/>
      </c>
      <c r="AA596" cm="1">
        <f t="array" ref="AA596">_xlfn.IFS('Paraclinicos '!E595="","",'Paraclinicos '!E595="Oxigeno",2,'Paraclinicos '!E595="Aire",0)</f>
        <v>2</v>
      </c>
    </row>
    <row r="597" spans="1:27" x14ac:dyDescent="0.25">
      <c r="A597">
        <f>'Paraclinicos '!A596</f>
        <v>142</v>
      </c>
      <c r="B597" s="3">
        <f>'Paraclinicos '!R596</f>
        <v>44313</v>
      </c>
      <c r="C597" cm="1">
        <f t="array" ref="C597">_xlfn.IFS('Paraclinicos '!Q596="","",'Paraclinicos '!Q596&gt;60,3,'Paraclinicos '!Q596&lt;=60,1)</f>
        <v>1</v>
      </c>
      <c r="D597" t="str">
        <f>IFERROR(IF(INDEX('BD Demog para scores enalazar'!BC$2:BC$3000,MATCH(Formulas!A597,'BD Demog para scores enalazar'!A$2:A$3000,0))=0,"SI","NO"),"")</f>
        <v>NO</v>
      </c>
      <c r="E597" cm="1">
        <f t="array" ref="E597">_xlfn.IFS(D597="","",D597="SI",4,D597="NO",1)</f>
        <v>1</v>
      </c>
      <c r="F597" cm="1">
        <f t="array" ref="F597">_xlfn.IFS('Paraclinicos '!B596="","",'Paraclinicos '!B596&gt;1,1,'Paraclinicos '!B596&lt;=1,3)</f>
        <v>3</v>
      </c>
      <c r="G597" t="str" cm="1">
        <f t="array" ref="G597">_xlfn.IFS('Paraclinicos '!D596="","",AND('Paraclinicos '!D596&gt;=250,'Paraclinicos '!D596&lt;=500),2,'Paraclinicos '!D596&gt;500,3,'Paraclinicos '!D596&lt;250,1)</f>
        <v/>
      </c>
      <c r="H597" s="50">
        <f t="shared" si="28"/>
        <v>5</v>
      </c>
      <c r="I597" cm="1">
        <f t="array" ref="I597">_xlfn.IFS('Paraclinicos '!Q596="","",'Paraclinicos '!Q596&gt;=65,1,'Paraclinicos '!Q596&lt;65,0)</f>
        <v>0</v>
      </c>
      <c r="J597" cm="1">
        <f t="array" ref="J597">_xlfn.IFS('Paraclinicos '!I596="","",'Paraclinicos '!I596&gt;7,1,'Paraclinicos '!I596&lt;=7,0)</f>
        <v>1</v>
      </c>
      <c r="K597" cm="1">
        <f t="array" ref="K597">_xlfn.IFS('Paraclinicos '!W596="","",'Paraclinicos '!W596&lt;=8,1,'Paraclinicos '!W596&gt;8,0)</f>
        <v>1</v>
      </c>
      <c r="L597" cm="1">
        <f t="array" ref="L597">_xlfn.IFS('Paraclinicos '!S596="","",'Paraclinicos '!S596&gt;=30,1,'Paraclinicos '!S596&lt;30,0)</f>
        <v>0</v>
      </c>
      <c r="M597" cm="1">
        <f t="array" ref="M597">_xlfn.IFS(OR('Paraclinicos '!T596="",'Paraclinicos '!U596=""),"",OR('Paraclinicos '!T596&lt;=90,'Paraclinicos '!U596&lt;=60),1,OR('Paraclinicos '!T596&gt;90,'Paraclinicos '!U596&gt;60),0)</f>
        <v>1</v>
      </c>
      <c r="N597" s="45">
        <f t="shared" si="29"/>
        <v>4</v>
      </c>
      <c r="O597" cm="1">
        <f t="array" ref="O597">_xlfn.IFS(OR('Paraclinicos '!M596="",'Paraclinicos '!N596="",'Paraclinicos '!N596=0),"",'Paraclinicos '!M596/'Paraclinicos '!N596&lt;100,4,'Paraclinicos '!M596/'Paraclinicos '!N596&lt;200,3,'Paraclinicos '!M596/'Paraclinicos '!N596&lt;300,2,'Paraclinicos '!M596/'Paraclinicos '!N596&lt;400,1,'Paraclinicos '!M596/'Paraclinicos '!N596&gt;=400,0)</f>
        <v>3</v>
      </c>
      <c r="P597" cm="1">
        <f t="array" ref="P597">_xlfn.IFS('Paraclinicos '!C596="","",'Paraclinicos '!C596&lt;20,4,'Paraclinicos '!C596&lt;50,3,'Paraclinicos '!C596&lt;100,2,'Paraclinicos '!C596&lt;150,1,'Paraclinicos '!C596&gt;150,0)</f>
        <v>1</v>
      </c>
      <c r="Q597" cm="1">
        <f t="array" ref="Q597">_xlfn.IFS('Paraclinicos '!O596="","",'Paraclinicos '!O596&lt;1.2,0,'Paraclinicos '!O596&lt;2,1,'Paraclinicos '!O596&lt;3.5,2,'Paraclinicos '!O596&lt;5,3,'Paraclinicos '!O596&gt;5,4)</f>
        <v>0</v>
      </c>
      <c r="R597" t="str" cm="1">
        <f t="array" ref="R597">_xlfn.IFS('Paraclinicos '!J596="","",'Paraclinicos '!J596&lt;1.2,0,'Paraclinicos '!J596&lt;2,1,'Paraclinicos '!J596&lt;6,2,'Paraclinicos '!J596&lt;12,3,'Paraclinicos '!J596&gt;=12,4)</f>
        <v/>
      </c>
      <c r="S597" cm="1">
        <f t="array" ref="S597">_xlfn.IFS('Paraclinicos '!Y596="","",'Paraclinicos '!Y596&lt;70,1,'Paraclinicos '!Y596&gt;=70,0)</f>
        <v>0</v>
      </c>
      <c r="T597" cm="1">
        <f t="array" ref="T597">_xlfn.IFS('Paraclinicos '!W596="","",'Paraclinicos '!W596&lt;6,4,'Paraclinicos '!W596&lt;10,3,'Paraclinicos '!W596&lt;13,2,'Paraclinicos '!W596&lt;15,1,'Paraclinicos '!W596=15,0)</f>
        <v>4</v>
      </c>
      <c r="U597" s="54">
        <f t="shared" si="27"/>
        <v>8</v>
      </c>
      <c r="V597" cm="1">
        <f t="array" ref="V597">_xlfn.IFS('Paraclinicos '!S596="","",OR('Paraclinicos '!S596&lt;=8,'Paraclinicos '!S596&gt;=25),3,'Paraclinicos '!S596&lt;12,1,'Paraclinicos '!S596&lt;21,0,'Paraclinicos '!S596&lt;25,2)</f>
        <v>0</v>
      </c>
      <c r="W597" t="str">
        <f>IFERROR(IF(INDEX('BD Demog para scores enalazar'!Y$2:'BD Demog para scores enalazar'!Y$3000,MATCH(Formulas!A597,'BD Demog para scores enalazar'!A$2:'BD Demog para scores enalazar'!A$3000,0))=1,"SI","NO"),"")</f>
        <v>NO</v>
      </c>
      <c r="X597" s="9" t="str">
        <f>IFERROR(IF(INDEX('BD Demog para scores enalazar'!AJ$2:'BD Demog para scores enalazar'!AJ$3000,MATCH(Formulas!A597,'BD Demog para scores enalazar'!A$2:'BD Demog para scores enalazar'!A$3000,0))=1,"SI","NO"),"")</f>
        <v>NO</v>
      </c>
      <c r="Y597" cm="1">
        <f t="array" ref="Y597">IF(AND(W597="NO",X597="NO"),_xlfn.IFS('Paraclinicos '!K596&lt;=91,3,'Paraclinicos '!K596&lt;94,2,'Paraclinicos '!K596&lt;96,1,'Paraclinicos '!K596&gt;=96,0),"")</f>
        <v>3</v>
      </c>
      <c r="Z597" t="str" cm="1">
        <f t="array" ref="Z597">IF(OR(W597="SI",X597="SI"),_xlfn.IFS(OR(AND('Paraclinicos '!K596&lt;=83),AND('Paraclinicos '!K596&gt;=97,AA597=2)),3,OR(AND('Paraclinicos '!K596&lt;=86),AND('Paraclinicos '!K596&gt;=94,AA597=2)),2,OR(AND('Paraclinicos '!K596&lt;=88),AND('Paraclinicos '!K596&gt;=92,AA597=2)),1,OR(AND('Paraclinicos '!K596&gt;=88,'Paraclinicos '!K596&lt;=92),AND('Paraclinicos '!K596&gt;=93,AA597=0)),0),"")</f>
        <v/>
      </c>
      <c r="AA597" cm="1">
        <f t="array" ref="AA597">_xlfn.IFS('Paraclinicos '!E596="","",'Paraclinicos '!E596="Oxigeno",2,'Paraclinicos '!E596="Aire",0)</f>
        <v>2</v>
      </c>
    </row>
    <row r="598" spans="1:27" x14ac:dyDescent="0.25">
      <c r="A598">
        <f>'Paraclinicos '!A597</f>
        <v>142</v>
      </c>
      <c r="B598" s="3">
        <f>'Paraclinicos '!R597</f>
        <v>44315</v>
      </c>
      <c r="C598" cm="1">
        <f t="array" ref="C598">_xlfn.IFS('Paraclinicos '!Q597="","",'Paraclinicos '!Q597&gt;60,3,'Paraclinicos '!Q597&lt;=60,1)</f>
        <v>1</v>
      </c>
      <c r="D598" t="str">
        <f>IFERROR(IF(INDEX('BD Demog para scores enalazar'!BC$2:BC$3000,MATCH(Formulas!A598,'BD Demog para scores enalazar'!A$2:A$3000,0))=0,"SI","NO"),"")</f>
        <v>NO</v>
      </c>
      <c r="E598" cm="1">
        <f t="array" ref="E598">_xlfn.IFS(D598="","",D598="SI",4,D598="NO",1)</f>
        <v>1</v>
      </c>
      <c r="F598" cm="1">
        <f t="array" ref="F598">_xlfn.IFS('Paraclinicos '!B597="","",'Paraclinicos '!B597&gt;1,1,'Paraclinicos '!B597&lt;=1,3)</f>
        <v>3</v>
      </c>
      <c r="G598" t="str" cm="1">
        <f t="array" ref="G598">_xlfn.IFS('Paraclinicos '!D597="","",AND('Paraclinicos '!D597&gt;=250,'Paraclinicos '!D597&lt;=500),2,'Paraclinicos '!D597&gt;500,3,'Paraclinicos '!D597&lt;250,1)</f>
        <v/>
      </c>
      <c r="H598" s="50">
        <f t="shared" si="28"/>
        <v>5</v>
      </c>
      <c r="I598" cm="1">
        <f t="array" ref="I598">_xlfn.IFS('Paraclinicos '!Q597="","",'Paraclinicos '!Q597&gt;=65,1,'Paraclinicos '!Q597&lt;65,0)</f>
        <v>0</v>
      </c>
      <c r="J598" cm="1">
        <f t="array" ref="J598">_xlfn.IFS('Paraclinicos '!I597="","",'Paraclinicos '!I597&gt;7,1,'Paraclinicos '!I597&lt;=7,0)</f>
        <v>1</v>
      </c>
      <c r="K598" cm="1">
        <f t="array" ref="K598">_xlfn.IFS('Paraclinicos '!W597="","",'Paraclinicos '!W597&lt;=8,1,'Paraclinicos '!W597&gt;8,0)</f>
        <v>1</v>
      </c>
      <c r="L598" cm="1">
        <f t="array" ref="L598">_xlfn.IFS('Paraclinicos '!S597="","",'Paraclinicos '!S597&gt;=30,1,'Paraclinicos '!S597&lt;30,0)</f>
        <v>0</v>
      </c>
      <c r="M598" cm="1">
        <f t="array" ref="M598">_xlfn.IFS(OR('Paraclinicos '!T597="",'Paraclinicos '!U597=""),"",OR('Paraclinicos '!T597&lt;=90,'Paraclinicos '!U597&lt;=60),1,OR('Paraclinicos '!T597&gt;90,'Paraclinicos '!U597&gt;60),0)</f>
        <v>0</v>
      </c>
      <c r="N598" s="45">
        <f t="shared" si="29"/>
        <v>5</v>
      </c>
      <c r="O598" cm="1">
        <f t="array" ref="O598">_xlfn.IFS(OR('Paraclinicos '!M597="",'Paraclinicos '!N597="",'Paraclinicos '!N597=0),"",'Paraclinicos '!M597/'Paraclinicos '!N597&lt;100,4,'Paraclinicos '!M597/'Paraclinicos '!N597&lt;200,3,'Paraclinicos '!M597/'Paraclinicos '!N597&lt;300,2,'Paraclinicos '!M597/'Paraclinicos '!N597&lt;400,1,'Paraclinicos '!M597/'Paraclinicos '!N597&gt;=400,0)</f>
        <v>1</v>
      </c>
      <c r="P598" cm="1">
        <f t="array" ref="P598">_xlfn.IFS('Paraclinicos '!C597="","",'Paraclinicos '!C597&lt;20,4,'Paraclinicos '!C597&lt;50,3,'Paraclinicos '!C597&lt;100,2,'Paraclinicos '!C597&lt;150,1,'Paraclinicos '!C597&gt;150,0)</f>
        <v>0</v>
      </c>
      <c r="Q598" cm="1">
        <f t="array" ref="Q598">_xlfn.IFS('Paraclinicos '!O597="","",'Paraclinicos '!O597&lt;1.2,0,'Paraclinicos '!O597&lt;2,1,'Paraclinicos '!O597&lt;3.5,2,'Paraclinicos '!O597&lt;5,3,'Paraclinicos '!O597&gt;5,4)</f>
        <v>0</v>
      </c>
      <c r="R598" cm="1">
        <f t="array" ref="R598">_xlfn.IFS('Paraclinicos '!J597="","",'Paraclinicos '!J597&lt;1.2,0,'Paraclinicos '!J597&lt;2,1,'Paraclinicos '!J597&lt;6,2,'Paraclinicos '!J597&lt;12,3,'Paraclinicos '!J597&gt;=12,4)</f>
        <v>1</v>
      </c>
      <c r="S598" cm="1">
        <f t="array" ref="S598">_xlfn.IFS('Paraclinicos '!Y597="","",'Paraclinicos '!Y597&lt;70,1,'Paraclinicos '!Y597&gt;=70,0)</f>
        <v>0</v>
      </c>
      <c r="T598" cm="1">
        <f t="array" ref="T598">_xlfn.IFS('Paraclinicos '!W597="","",'Paraclinicos '!W597&lt;6,4,'Paraclinicos '!W597&lt;10,3,'Paraclinicos '!W597&lt;13,2,'Paraclinicos '!W597&lt;15,1,'Paraclinicos '!W597=15,0)</f>
        <v>4</v>
      </c>
      <c r="U598" s="54">
        <f t="shared" si="27"/>
        <v>6</v>
      </c>
      <c r="V598" cm="1">
        <f t="array" ref="V598">_xlfn.IFS('Paraclinicos '!S597="","",OR('Paraclinicos '!S597&lt;=8,'Paraclinicos '!S597&gt;=25),3,'Paraclinicos '!S597&lt;12,1,'Paraclinicos '!S597&lt;21,0,'Paraclinicos '!S597&lt;25,2)</f>
        <v>0</v>
      </c>
      <c r="W598" t="str">
        <f>IFERROR(IF(INDEX('BD Demog para scores enalazar'!Y$2:'BD Demog para scores enalazar'!Y$3000,MATCH(Formulas!A598,'BD Demog para scores enalazar'!A$2:'BD Demog para scores enalazar'!A$3000,0))=1,"SI","NO"),"")</f>
        <v>NO</v>
      </c>
      <c r="X598" s="9" t="str">
        <f>IFERROR(IF(INDEX('BD Demog para scores enalazar'!AJ$2:'BD Demog para scores enalazar'!AJ$3000,MATCH(Formulas!A598,'BD Demog para scores enalazar'!A$2:'BD Demog para scores enalazar'!A$3000,0))=1,"SI","NO"),"")</f>
        <v>NO</v>
      </c>
      <c r="Y598" cm="1">
        <f t="array" ref="Y598">IF(AND(W598="NO",X598="NO"),_xlfn.IFS('Paraclinicos '!K597&lt;=91,3,'Paraclinicos '!K597&lt;94,2,'Paraclinicos '!K597&lt;96,1,'Paraclinicos '!K597&gt;=96,0),"")</f>
        <v>2</v>
      </c>
      <c r="Z598" t="str" cm="1">
        <f t="array" ref="Z598">IF(OR(W598="SI",X598="SI"),_xlfn.IFS(OR(AND('Paraclinicos '!K597&lt;=83),AND('Paraclinicos '!K597&gt;=97,AA598=2)),3,OR(AND('Paraclinicos '!K597&lt;=86),AND('Paraclinicos '!K597&gt;=94,AA598=2)),2,OR(AND('Paraclinicos '!K597&lt;=88),AND('Paraclinicos '!K597&gt;=92,AA598=2)),1,OR(AND('Paraclinicos '!K597&gt;=88,'Paraclinicos '!K597&lt;=92),AND('Paraclinicos '!K597&gt;=93,AA598=0)),0),"")</f>
        <v/>
      </c>
      <c r="AA598" cm="1">
        <f t="array" ref="AA598">_xlfn.IFS('Paraclinicos '!E597="","",'Paraclinicos '!E597="Oxigeno",2,'Paraclinicos '!E597="Aire",0)</f>
        <v>2</v>
      </c>
    </row>
    <row r="599" spans="1:27" x14ac:dyDescent="0.25">
      <c r="A599">
        <f>'Paraclinicos '!A598</f>
        <v>142</v>
      </c>
      <c r="B599" s="3">
        <f>'Paraclinicos '!R598</f>
        <v>44316</v>
      </c>
      <c r="C599" cm="1">
        <f t="array" ref="C599">_xlfn.IFS('Paraclinicos '!Q598="","",'Paraclinicos '!Q598&gt;60,3,'Paraclinicos '!Q598&lt;=60,1)</f>
        <v>1</v>
      </c>
      <c r="D599" t="str">
        <f>IFERROR(IF(INDEX('BD Demog para scores enalazar'!BC$2:BC$3000,MATCH(Formulas!A599,'BD Demog para scores enalazar'!A$2:A$3000,0))=0,"SI","NO"),"")</f>
        <v>NO</v>
      </c>
      <c r="E599" cm="1">
        <f t="array" ref="E599">_xlfn.IFS(D599="","",D599="SI",4,D599="NO",1)</f>
        <v>1</v>
      </c>
      <c r="F599" cm="1">
        <f t="array" ref="F599">_xlfn.IFS('Paraclinicos '!B598="","",'Paraclinicos '!B598&gt;1,1,'Paraclinicos '!B598&lt;=1,3)</f>
        <v>3</v>
      </c>
      <c r="G599" t="str" cm="1">
        <f t="array" ref="G599">_xlfn.IFS('Paraclinicos '!D598="","",AND('Paraclinicos '!D598&gt;=250,'Paraclinicos '!D598&lt;=500),2,'Paraclinicos '!D598&gt;500,3,'Paraclinicos '!D598&lt;250,1)</f>
        <v/>
      </c>
      <c r="H599" s="50">
        <f t="shared" si="28"/>
        <v>5</v>
      </c>
      <c r="I599" cm="1">
        <f t="array" ref="I599">_xlfn.IFS('Paraclinicos '!Q598="","",'Paraclinicos '!Q598&gt;=65,1,'Paraclinicos '!Q598&lt;65,0)</f>
        <v>0</v>
      </c>
      <c r="J599" cm="1">
        <f t="array" ref="J599">_xlfn.IFS('Paraclinicos '!I598="","",'Paraclinicos '!I598&gt;7,1,'Paraclinicos '!I598&lt;=7,0)</f>
        <v>1</v>
      </c>
      <c r="K599" cm="1">
        <f t="array" ref="K599">_xlfn.IFS('Paraclinicos '!W598="","",'Paraclinicos '!W598&lt;=8,1,'Paraclinicos '!W598&gt;8,0)</f>
        <v>1</v>
      </c>
      <c r="L599" cm="1">
        <f t="array" ref="L599">_xlfn.IFS('Paraclinicos '!S598="","",'Paraclinicos '!S598&gt;=30,1,'Paraclinicos '!S598&lt;30,0)</f>
        <v>0</v>
      </c>
      <c r="M599" cm="1">
        <f t="array" ref="M599">_xlfn.IFS(OR('Paraclinicos '!T598="",'Paraclinicos '!U598=""),"",OR('Paraclinicos '!T598&lt;=90,'Paraclinicos '!U598&lt;=60),1,OR('Paraclinicos '!T598&gt;90,'Paraclinicos '!U598&gt;60),0)</f>
        <v>1</v>
      </c>
      <c r="N599" s="45">
        <f t="shared" si="29"/>
        <v>5</v>
      </c>
      <c r="O599" cm="1">
        <f t="array" ref="O599">_xlfn.IFS(OR('Paraclinicos '!M598="",'Paraclinicos '!N598="",'Paraclinicos '!N598=0),"",'Paraclinicos '!M598/'Paraclinicos '!N598&lt;100,4,'Paraclinicos '!M598/'Paraclinicos '!N598&lt;200,3,'Paraclinicos '!M598/'Paraclinicos '!N598&lt;300,2,'Paraclinicos '!M598/'Paraclinicos '!N598&lt;400,1,'Paraclinicos '!M598/'Paraclinicos '!N598&gt;=400,0)</f>
        <v>2</v>
      </c>
      <c r="P599" cm="1">
        <f t="array" ref="P599">_xlfn.IFS('Paraclinicos '!C598="","",'Paraclinicos '!C598&lt;20,4,'Paraclinicos '!C598&lt;50,3,'Paraclinicos '!C598&lt;100,2,'Paraclinicos '!C598&lt;150,1,'Paraclinicos '!C598&gt;150,0)</f>
        <v>0</v>
      </c>
      <c r="Q599" cm="1">
        <f t="array" ref="Q599">_xlfn.IFS('Paraclinicos '!O598="","",'Paraclinicos '!O598&lt;1.2,0,'Paraclinicos '!O598&lt;2,1,'Paraclinicos '!O598&lt;3.5,2,'Paraclinicos '!O598&lt;5,3,'Paraclinicos '!O598&gt;5,4)</f>
        <v>0</v>
      </c>
      <c r="R599" cm="1">
        <f t="array" ref="R599">_xlfn.IFS('Paraclinicos '!J598="","",'Paraclinicos '!J598&lt;1.2,0,'Paraclinicos '!J598&lt;2,1,'Paraclinicos '!J598&lt;6,2,'Paraclinicos '!J598&lt;12,3,'Paraclinicos '!J598&gt;=12,4)</f>
        <v>0</v>
      </c>
      <c r="S599" cm="1">
        <f t="array" ref="S599">_xlfn.IFS('Paraclinicos '!Y598="","",'Paraclinicos '!Y598&lt;70,1,'Paraclinicos '!Y598&gt;=70,0)</f>
        <v>0</v>
      </c>
      <c r="T599" cm="1">
        <f t="array" ref="T599">_xlfn.IFS('Paraclinicos '!W598="","",'Paraclinicos '!W598&lt;6,4,'Paraclinicos '!W598&lt;10,3,'Paraclinicos '!W598&lt;13,2,'Paraclinicos '!W598&lt;15,1,'Paraclinicos '!W598=15,0)</f>
        <v>4</v>
      </c>
      <c r="U599" s="54">
        <f t="shared" si="27"/>
        <v>6</v>
      </c>
      <c r="V599" cm="1">
        <f t="array" ref="V599">_xlfn.IFS('Paraclinicos '!S598="","",OR('Paraclinicos '!S598&lt;=8,'Paraclinicos '!S598&gt;=25),3,'Paraclinicos '!S598&lt;12,1,'Paraclinicos '!S598&lt;21,0,'Paraclinicos '!S598&lt;25,2)</f>
        <v>0</v>
      </c>
      <c r="W599" t="str">
        <f>IFERROR(IF(INDEX('BD Demog para scores enalazar'!Y$2:'BD Demog para scores enalazar'!Y$3000,MATCH(Formulas!A599,'BD Demog para scores enalazar'!A$2:'BD Demog para scores enalazar'!A$3000,0))=1,"SI","NO"),"")</f>
        <v>NO</v>
      </c>
      <c r="X599" s="9" t="str">
        <f>IFERROR(IF(INDEX('BD Demog para scores enalazar'!AJ$2:'BD Demog para scores enalazar'!AJ$3000,MATCH(Formulas!A599,'BD Demog para scores enalazar'!A$2:'BD Demog para scores enalazar'!A$3000,0))=1,"SI","NO"),"")</f>
        <v>NO</v>
      </c>
      <c r="Y599" cm="1">
        <f t="array" ref="Y599">IF(AND(W599="NO",X599="NO"),_xlfn.IFS('Paraclinicos '!K598&lt;=91,3,'Paraclinicos '!K598&lt;94,2,'Paraclinicos '!K598&lt;96,1,'Paraclinicos '!K598&gt;=96,0),"")</f>
        <v>3</v>
      </c>
      <c r="Z599" t="str" cm="1">
        <f t="array" ref="Z599">IF(OR(W599="SI",X599="SI"),_xlfn.IFS(OR(AND('Paraclinicos '!K598&lt;=83),AND('Paraclinicos '!K598&gt;=97,AA599=2)),3,OR(AND('Paraclinicos '!K598&lt;=86),AND('Paraclinicos '!K598&gt;=94,AA599=2)),2,OR(AND('Paraclinicos '!K598&lt;=88),AND('Paraclinicos '!K598&gt;=92,AA599=2)),1,OR(AND('Paraclinicos '!K598&gt;=88,'Paraclinicos '!K598&lt;=92),AND('Paraclinicos '!K598&gt;=93,AA599=0)),0),"")</f>
        <v/>
      </c>
      <c r="AA599" cm="1">
        <f t="array" ref="AA599">_xlfn.IFS('Paraclinicos '!E598="","",'Paraclinicos '!E598="Oxigeno",2,'Paraclinicos '!E598="Aire",0)</f>
        <v>2</v>
      </c>
    </row>
    <row r="600" spans="1:27" x14ac:dyDescent="0.25">
      <c r="A600">
        <f>'Paraclinicos '!A599</f>
        <v>142</v>
      </c>
      <c r="B600" s="3">
        <f>'Paraclinicos '!R599</f>
        <v>44317</v>
      </c>
      <c r="C600" cm="1">
        <f t="array" ref="C600">_xlfn.IFS('Paraclinicos '!Q599="","",'Paraclinicos '!Q599&gt;60,3,'Paraclinicos '!Q599&lt;=60,1)</f>
        <v>1</v>
      </c>
      <c r="D600" t="str">
        <f>IFERROR(IF(INDEX('BD Demog para scores enalazar'!BC$2:BC$3000,MATCH(Formulas!A600,'BD Demog para scores enalazar'!A$2:A$3000,0))=0,"SI","NO"),"")</f>
        <v>NO</v>
      </c>
      <c r="E600" cm="1">
        <f t="array" ref="E600">_xlfn.IFS(D600="","",D600="SI",4,D600="NO",1)</f>
        <v>1</v>
      </c>
      <c r="F600" cm="1">
        <f t="array" ref="F600">_xlfn.IFS('Paraclinicos '!B599="","",'Paraclinicos '!B599&gt;1,1,'Paraclinicos '!B599&lt;=1,3)</f>
        <v>3</v>
      </c>
      <c r="G600" t="str" cm="1">
        <f t="array" ref="G600">_xlfn.IFS('Paraclinicos '!D599="","",AND('Paraclinicos '!D599&gt;=250,'Paraclinicos '!D599&lt;=500),2,'Paraclinicos '!D599&gt;500,3,'Paraclinicos '!D599&lt;250,1)</f>
        <v/>
      </c>
      <c r="H600" s="50">
        <f t="shared" si="28"/>
        <v>5</v>
      </c>
      <c r="I600" cm="1">
        <f t="array" ref="I600">_xlfn.IFS('Paraclinicos '!Q599="","",'Paraclinicos '!Q599&gt;=65,1,'Paraclinicos '!Q599&lt;65,0)</f>
        <v>0</v>
      </c>
      <c r="J600" cm="1">
        <f t="array" ref="J600">_xlfn.IFS('Paraclinicos '!I599="","",'Paraclinicos '!I599&gt;7,1,'Paraclinicos '!I599&lt;=7,0)</f>
        <v>1</v>
      </c>
      <c r="K600" cm="1">
        <f t="array" ref="K600">_xlfn.IFS('Paraclinicos '!W599="","",'Paraclinicos '!W599&lt;=8,1,'Paraclinicos '!W599&gt;8,0)</f>
        <v>1</v>
      </c>
      <c r="L600" cm="1">
        <f t="array" ref="L600">_xlfn.IFS('Paraclinicos '!S599="","",'Paraclinicos '!S599&gt;=30,1,'Paraclinicos '!S599&lt;30,0)</f>
        <v>0</v>
      </c>
      <c r="M600" cm="1">
        <f t="array" ref="M600">_xlfn.IFS(OR('Paraclinicos '!T599="",'Paraclinicos '!U599=""),"",OR('Paraclinicos '!T599&lt;=90,'Paraclinicos '!U599&lt;=60),1,OR('Paraclinicos '!T599&gt;90,'Paraclinicos '!U599&gt;60),0)</f>
        <v>0</v>
      </c>
      <c r="N600" s="45">
        <f t="shared" si="29"/>
        <v>5</v>
      </c>
      <c r="O600" cm="1">
        <f t="array" ref="O600">_xlfn.IFS(OR('Paraclinicos '!M599="",'Paraclinicos '!N599="",'Paraclinicos '!N599=0),"",'Paraclinicos '!M599/'Paraclinicos '!N599&lt;100,4,'Paraclinicos '!M599/'Paraclinicos '!N599&lt;200,3,'Paraclinicos '!M599/'Paraclinicos '!N599&lt;300,2,'Paraclinicos '!M599/'Paraclinicos '!N599&lt;400,1,'Paraclinicos '!M599/'Paraclinicos '!N599&gt;=400,0)</f>
        <v>3</v>
      </c>
      <c r="P600" cm="1">
        <f t="array" ref="P600">_xlfn.IFS('Paraclinicos '!C599="","",'Paraclinicos '!C599&lt;20,4,'Paraclinicos '!C599&lt;50,3,'Paraclinicos '!C599&lt;100,2,'Paraclinicos '!C599&lt;150,1,'Paraclinicos '!C599&gt;150,0)</f>
        <v>0</v>
      </c>
      <c r="Q600" cm="1">
        <f t="array" ref="Q600">_xlfn.IFS('Paraclinicos '!O599="","",'Paraclinicos '!O599&lt;1.2,0,'Paraclinicos '!O599&lt;2,1,'Paraclinicos '!O599&lt;3.5,2,'Paraclinicos '!O599&lt;5,3,'Paraclinicos '!O599&gt;5,4)</f>
        <v>0</v>
      </c>
      <c r="R600" t="str" cm="1">
        <f t="array" ref="R600">_xlfn.IFS('Paraclinicos '!J599="","",'Paraclinicos '!J599&lt;1.2,0,'Paraclinicos '!J599&lt;2,1,'Paraclinicos '!J599&lt;6,2,'Paraclinicos '!J599&lt;12,3,'Paraclinicos '!J599&gt;=12,4)</f>
        <v/>
      </c>
      <c r="S600" cm="1">
        <f t="array" ref="S600">_xlfn.IFS('Paraclinicos '!Y599="","",'Paraclinicos '!Y599&lt;70,1,'Paraclinicos '!Y599&gt;=70,0)</f>
        <v>0</v>
      </c>
      <c r="T600" cm="1">
        <f t="array" ref="T600">_xlfn.IFS('Paraclinicos '!W599="","",'Paraclinicos '!W599&lt;6,4,'Paraclinicos '!W599&lt;10,3,'Paraclinicos '!W599&lt;13,2,'Paraclinicos '!W599&lt;15,1,'Paraclinicos '!W599=15,0)</f>
        <v>4</v>
      </c>
      <c r="U600" s="54">
        <f t="shared" si="27"/>
        <v>7</v>
      </c>
      <c r="V600" cm="1">
        <f t="array" ref="V600">_xlfn.IFS('Paraclinicos '!S599="","",OR('Paraclinicos '!S599&lt;=8,'Paraclinicos '!S599&gt;=25),3,'Paraclinicos '!S599&lt;12,1,'Paraclinicos '!S599&lt;21,0,'Paraclinicos '!S599&lt;25,2)</f>
        <v>0</v>
      </c>
      <c r="W600" t="str">
        <f>IFERROR(IF(INDEX('BD Demog para scores enalazar'!Y$2:'BD Demog para scores enalazar'!Y$3000,MATCH(Formulas!A600,'BD Demog para scores enalazar'!A$2:'BD Demog para scores enalazar'!A$3000,0))=1,"SI","NO"),"")</f>
        <v>NO</v>
      </c>
      <c r="X600" s="9" t="str">
        <f>IFERROR(IF(INDEX('BD Demog para scores enalazar'!AJ$2:'BD Demog para scores enalazar'!AJ$3000,MATCH(Formulas!A600,'BD Demog para scores enalazar'!A$2:'BD Demog para scores enalazar'!A$3000,0))=1,"SI","NO"),"")</f>
        <v>NO</v>
      </c>
      <c r="Y600" cm="1">
        <f t="array" ref="Y600">IF(AND(W600="NO",X600="NO"),_xlfn.IFS('Paraclinicos '!K599&lt;=91,3,'Paraclinicos '!K599&lt;94,2,'Paraclinicos '!K599&lt;96,1,'Paraclinicos '!K599&gt;=96,0),"")</f>
        <v>3</v>
      </c>
      <c r="Z600" t="str" cm="1">
        <f t="array" ref="Z600">IF(OR(W600="SI",X600="SI"),_xlfn.IFS(OR(AND('Paraclinicos '!K599&lt;=83),AND('Paraclinicos '!K599&gt;=97,AA600=2)),3,OR(AND('Paraclinicos '!K599&lt;=86),AND('Paraclinicos '!K599&gt;=94,AA600=2)),2,OR(AND('Paraclinicos '!K599&lt;=88),AND('Paraclinicos '!K599&gt;=92,AA600=2)),1,OR(AND('Paraclinicos '!K599&gt;=88,'Paraclinicos '!K599&lt;=92),AND('Paraclinicos '!K599&gt;=93,AA600=0)),0),"")</f>
        <v/>
      </c>
      <c r="AA600" cm="1">
        <f t="array" ref="AA600">_xlfn.IFS('Paraclinicos '!E599="","",'Paraclinicos '!E599="Oxigeno",2,'Paraclinicos '!E599="Aire",0)</f>
        <v>2</v>
      </c>
    </row>
    <row r="601" spans="1:27" x14ac:dyDescent="0.25">
      <c r="A601">
        <f>'Paraclinicos '!A600</f>
        <v>142</v>
      </c>
      <c r="B601" s="3">
        <f>'Paraclinicos '!R600</f>
        <v>44319</v>
      </c>
      <c r="C601" cm="1">
        <f t="array" ref="C601">_xlfn.IFS('Paraclinicos '!Q600="","",'Paraclinicos '!Q600&gt;60,3,'Paraclinicos '!Q600&lt;=60,1)</f>
        <v>1</v>
      </c>
      <c r="D601" t="str">
        <f>IFERROR(IF(INDEX('BD Demog para scores enalazar'!BC$2:BC$3000,MATCH(Formulas!A601,'BD Demog para scores enalazar'!A$2:A$3000,0))=0,"SI","NO"),"")</f>
        <v>NO</v>
      </c>
      <c r="E601" cm="1">
        <f t="array" ref="E601">_xlfn.IFS(D601="","",D601="SI",4,D601="NO",1)</f>
        <v>1</v>
      </c>
      <c r="F601" cm="1">
        <f t="array" ref="F601">_xlfn.IFS('Paraclinicos '!B600="","",'Paraclinicos '!B600&gt;1,1,'Paraclinicos '!B600&lt;=1,3)</f>
        <v>3</v>
      </c>
      <c r="G601" t="str" cm="1">
        <f t="array" ref="G601">_xlfn.IFS('Paraclinicos '!D600="","",AND('Paraclinicos '!D600&gt;=250,'Paraclinicos '!D600&lt;=500),2,'Paraclinicos '!D600&gt;500,3,'Paraclinicos '!D600&lt;250,1)</f>
        <v/>
      </c>
      <c r="H601" s="50">
        <f t="shared" si="28"/>
        <v>5</v>
      </c>
      <c r="I601" cm="1">
        <f t="array" ref="I601">_xlfn.IFS('Paraclinicos '!Q600="","",'Paraclinicos '!Q600&gt;=65,1,'Paraclinicos '!Q600&lt;65,0)</f>
        <v>0</v>
      </c>
      <c r="J601" cm="1">
        <f t="array" ref="J601">_xlfn.IFS('Paraclinicos '!I600="","",'Paraclinicos '!I600&gt;7,1,'Paraclinicos '!I600&lt;=7,0)</f>
        <v>1</v>
      </c>
      <c r="K601" cm="1">
        <f t="array" ref="K601">_xlfn.IFS('Paraclinicos '!W600="","",'Paraclinicos '!W600&lt;=8,1,'Paraclinicos '!W600&gt;8,0)</f>
        <v>0</v>
      </c>
      <c r="L601" cm="1">
        <f t="array" ref="L601">_xlfn.IFS('Paraclinicos '!S600="","",'Paraclinicos '!S600&gt;=30,1,'Paraclinicos '!S600&lt;30,0)</f>
        <v>0</v>
      </c>
      <c r="M601" cm="1">
        <f t="array" ref="M601">_xlfn.IFS(OR('Paraclinicos '!T600="",'Paraclinicos '!U600=""),"",OR('Paraclinicos '!T600&lt;=90,'Paraclinicos '!U600&lt;=60),1,OR('Paraclinicos '!T600&gt;90,'Paraclinicos '!U600&gt;60),0)</f>
        <v>0</v>
      </c>
      <c r="N601" s="45">
        <f t="shared" si="29"/>
        <v>3</v>
      </c>
      <c r="O601" cm="1">
        <f t="array" ref="O601">_xlfn.IFS(OR('Paraclinicos '!M600="",'Paraclinicos '!N600="",'Paraclinicos '!N600=0),"",'Paraclinicos '!M600/'Paraclinicos '!N600&lt;100,4,'Paraclinicos '!M600/'Paraclinicos '!N600&lt;200,3,'Paraclinicos '!M600/'Paraclinicos '!N600&lt;300,2,'Paraclinicos '!M600/'Paraclinicos '!N600&lt;400,1,'Paraclinicos '!M600/'Paraclinicos '!N600&gt;=400,0)</f>
        <v>2</v>
      </c>
      <c r="P601" cm="1">
        <f t="array" ref="P601">_xlfn.IFS('Paraclinicos '!C600="","",'Paraclinicos '!C600&lt;20,4,'Paraclinicos '!C600&lt;50,3,'Paraclinicos '!C600&lt;100,2,'Paraclinicos '!C600&lt;150,1,'Paraclinicos '!C600&gt;150,0)</f>
        <v>0</v>
      </c>
      <c r="Q601" cm="1">
        <f t="array" ref="Q601">_xlfn.IFS('Paraclinicos '!O600="","",'Paraclinicos '!O600&lt;1.2,0,'Paraclinicos '!O600&lt;2,1,'Paraclinicos '!O600&lt;3.5,2,'Paraclinicos '!O600&lt;5,3,'Paraclinicos '!O600&gt;5,4)</f>
        <v>0</v>
      </c>
      <c r="R601" t="str" cm="1">
        <f t="array" ref="R601">_xlfn.IFS('Paraclinicos '!J600="","",'Paraclinicos '!J600&lt;1.2,0,'Paraclinicos '!J600&lt;2,1,'Paraclinicos '!J600&lt;6,2,'Paraclinicos '!J600&lt;12,3,'Paraclinicos '!J600&gt;=12,4)</f>
        <v/>
      </c>
      <c r="S601" cm="1">
        <f t="array" ref="S601">_xlfn.IFS('Paraclinicos '!Y600="","",'Paraclinicos '!Y600&lt;70,1,'Paraclinicos '!Y600&gt;=70,0)</f>
        <v>0</v>
      </c>
      <c r="T601" cm="1">
        <f t="array" ref="T601">_xlfn.IFS('Paraclinicos '!W600="","",'Paraclinicos '!W600&lt;6,4,'Paraclinicos '!W600&lt;10,3,'Paraclinicos '!W600&lt;13,2,'Paraclinicos '!W600&lt;15,1,'Paraclinicos '!W600=15,0)</f>
        <v>2</v>
      </c>
      <c r="U601" s="54">
        <f t="shared" si="27"/>
        <v>4</v>
      </c>
      <c r="V601" cm="1">
        <f t="array" ref="V601">_xlfn.IFS('Paraclinicos '!S600="","",OR('Paraclinicos '!S600&lt;=8,'Paraclinicos '!S600&gt;=25),3,'Paraclinicos '!S600&lt;12,1,'Paraclinicos '!S600&lt;21,0,'Paraclinicos '!S600&lt;25,2)</f>
        <v>3</v>
      </c>
      <c r="W601" t="str">
        <f>IFERROR(IF(INDEX('BD Demog para scores enalazar'!Y$2:'BD Demog para scores enalazar'!Y$3000,MATCH(Formulas!A601,'BD Demog para scores enalazar'!A$2:'BD Demog para scores enalazar'!A$3000,0))=1,"SI","NO"),"")</f>
        <v>NO</v>
      </c>
      <c r="X601" s="9" t="str">
        <f>IFERROR(IF(INDEX('BD Demog para scores enalazar'!AJ$2:'BD Demog para scores enalazar'!AJ$3000,MATCH(Formulas!A601,'BD Demog para scores enalazar'!A$2:'BD Demog para scores enalazar'!A$3000,0))=1,"SI","NO"),"")</f>
        <v>NO</v>
      </c>
      <c r="Y601" cm="1">
        <f t="array" ref="Y601">IF(AND(W601="NO",X601="NO"),_xlfn.IFS('Paraclinicos '!K600&lt;=91,3,'Paraclinicos '!K600&lt;94,2,'Paraclinicos '!K600&lt;96,1,'Paraclinicos '!K600&gt;=96,0),"")</f>
        <v>3</v>
      </c>
      <c r="Z601" t="str" cm="1">
        <f t="array" ref="Z601">IF(OR(W601="SI",X601="SI"),_xlfn.IFS(OR(AND('Paraclinicos '!K600&lt;=83),AND('Paraclinicos '!K600&gt;=97,AA601=2)),3,OR(AND('Paraclinicos '!K600&lt;=86),AND('Paraclinicos '!K600&gt;=94,AA601=2)),2,OR(AND('Paraclinicos '!K600&lt;=88),AND('Paraclinicos '!K600&gt;=92,AA601=2)),1,OR(AND('Paraclinicos '!K600&gt;=88,'Paraclinicos '!K600&lt;=92),AND('Paraclinicos '!K600&gt;=93,AA601=0)),0),"")</f>
        <v/>
      </c>
      <c r="AA601" cm="1">
        <f t="array" ref="AA601">_xlfn.IFS('Paraclinicos '!E600="","",'Paraclinicos '!E600="Oxigeno",2,'Paraclinicos '!E600="Aire",0)</f>
        <v>2</v>
      </c>
    </row>
    <row r="602" spans="1:27" x14ac:dyDescent="0.25">
      <c r="A602">
        <f>'Paraclinicos '!A601</f>
        <v>142</v>
      </c>
      <c r="B602" s="3">
        <f>'Paraclinicos '!R601</f>
        <v>44320</v>
      </c>
      <c r="C602" cm="1">
        <f t="array" ref="C602">_xlfn.IFS('Paraclinicos '!Q601="","",'Paraclinicos '!Q601&gt;60,3,'Paraclinicos '!Q601&lt;=60,1)</f>
        <v>1</v>
      </c>
      <c r="D602" t="str">
        <f>IFERROR(IF(INDEX('BD Demog para scores enalazar'!BC$2:BC$3000,MATCH(Formulas!A602,'BD Demog para scores enalazar'!A$2:A$3000,0))=0,"SI","NO"),"")</f>
        <v>NO</v>
      </c>
      <c r="E602" cm="1">
        <f t="array" ref="E602">_xlfn.IFS(D602="","",D602="SI",4,D602="NO",1)</f>
        <v>1</v>
      </c>
      <c r="F602" cm="1">
        <f t="array" ref="F602">_xlfn.IFS('Paraclinicos '!B601="","",'Paraclinicos '!B601&gt;1,1,'Paraclinicos '!B601&lt;=1,3)</f>
        <v>3</v>
      </c>
      <c r="G602" t="str" cm="1">
        <f t="array" ref="G602">_xlfn.IFS('Paraclinicos '!D601="","",AND('Paraclinicos '!D601&gt;=250,'Paraclinicos '!D601&lt;=500),2,'Paraclinicos '!D601&gt;500,3,'Paraclinicos '!D601&lt;250,1)</f>
        <v/>
      </c>
      <c r="H602" s="50">
        <f t="shared" si="28"/>
        <v>5</v>
      </c>
      <c r="I602" cm="1">
        <f t="array" ref="I602">_xlfn.IFS('Paraclinicos '!Q601="","",'Paraclinicos '!Q601&gt;=65,1,'Paraclinicos '!Q601&lt;65,0)</f>
        <v>0</v>
      </c>
      <c r="J602" cm="1">
        <f t="array" ref="J602">_xlfn.IFS('Paraclinicos '!I601="","",'Paraclinicos '!I601&gt;7,1,'Paraclinicos '!I601&lt;=7,0)</f>
        <v>1</v>
      </c>
      <c r="K602" cm="1">
        <f t="array" ref="K602">_xlfn.IFS('Paraclinicos '!W601="","",'Paraclinicos '!W601&lt;=8,1,'Paraclinicos '!W601&gt;8,0)</f>
        <v>1</v>
      </c>
      <c r="L602" cm="1">
        <f t="array" ref="L602">_xlfn.IFS('Paraclinicos '!S601="","",'Paraclinicos '!S601&gt;=30,1,'Paraclinicos '!S601&lt;30,0)</f>
        <v>0</v>
      </c>
      <c r="M602" cm="1">
        <f t="array" ref="M602">_xlfn.IFS(OR('Paraclinicos '!T601="",'Paraclinicos '!U601=""),"",OR('Paraclinicos '!T601&lt;=90,'Paraclinicos '!U601&lt;=60),1,OR('Paraclinicos '!T601&gt;90,'Paraclinicos '!U601&gt;60),0)</f>
        <v>0</v>
      </c>
      <c r="N602" s="45">
        <f t="shared" si="29"/>
        <v>3</v>
      </c>
      <c r="O602" cm="1">
        <f t="array" ref="O602">_xlfn.IFS(OR('Paraclinicos '!M601="",'Paraclinicos '!N601="",'Paraclinicos '!N601=0),"",'Paraclinicos '!M601/'Paraclinicos '!N601&lt;100,4,'Paraclinicos '!M601/'Paraclinicos '!N601&lt;200,3,'Paraclinicos '!M601/'Paraclinicos '!N601&lt;300,2,'Paraclinicos '!M601/'Paraclinicos '!N601&lt;400,1,'Paraclinicos '!M601/'Paraclinicos '!N601&gt;=400,0)</f>
        <v>2</v>
      </c>
      <c r="P602" cm="1">
        <f t="array" ref="P602">_xlfn.IFS('Paraclinicos '!C601="","",'Paraclinicos '!C601&lt;20,4,'Paraclinicos '!C601&lt;50,3,'Paraclinicos '!C601&lt;100,2,'Paraclinicos '!C601&lt;150,1,'Paraclinicos '!C601&gt;150,0)</f>
        <v>0</v>
      </c>
      <c r="Q602" cm="1">
        <f t="array" ref="Q602">_xlfn.IFS('Paraclinicos '!O601="","",'Paraclinicos '!O601&lt;1.2,0,'Paraclinicos '!O601&lt;2,1,'Paraclinicos '!O601&lt;3.5,2,'Paraclinicos '!O601&lt;5,3,'Paraclinicos '!O601&gt;5,4)</f>
        <v>0</v>
      </c>
      <c r="R602" t="str" cm="1">
        <f t="array" ref="R602">_xlfn.IFS('Paraclinicos '!J601="","",'Paraclinicos '!J601&lt;1.2,0,'Paraclinicos '!J601&lt;2,1,'Paraclinicos '!J601&lt;6,2,'Paraclinicos '!J601&lt;12,3,'Paraclinicos '!J601&gt;=12,4)</f>
        <v/>
      </c>
      <c r="S602" cm="1">
        <f t="array" ref="S602">_xlfn.IFS('Paraclinicos '!Y601="","",'Paraclinicos '!Y601&lt;70,1,'Paraclinicos '!Y601&gt;=70,0)</f>
        <v>0</v>
      </c>
      <c r="T602" cm="1">
        <f t="array" ref="T602">_xlfn.IFS('Paraclinicos '!W601="","",'Paraclinicos '!W601&lt;6,4,'Paraclinicos '!W601&lt;10,3,'Paraclinicos '!W601&lt;13,2,'Paraclinicos '!W601&lt;15,1,'Paraclinicos '!W601=15,0)</f>
        <v>4</v>
      </c>
      <c r="U602" s="54">
        <f t="shared" si="27"/>
        <v>6</v>
      </c>
      <c r="V602" cm="1">
        <f t="array" ref="V602">_xlfn.IFS('Paraclinicos '!S601="","",OR('Paraclinicos '!S601&lt;=8,'Paraclinicos '!S601&gt;=25),3,'Paraclinicos '!S601&lt;12,1,'Paraclinicos '!S601&lt;21,0,'Paraclinicos '!S601&lt;25,2)</f>
        <v>2</v>
      </c>
      <c r="W602" t="str">
        <f>IFERROR(IF(INDEX('BD Demog para scores enalazar'!Y$2:'BD Demog para scores enalazar'!Y$3000,MATCH(Formulas!A602,'BD Demog para scores enalazar'!A$2:'BD Demog para scores enalazar'!A$3000,0))=1,"SI","NO"),"")</f>
        <v>NO</v>
      </c>
      <c r="X602" s="9" t="str">
        <f>IFERROR(IF(INDEX('BD Demog para scores enalazar'!AJ$2:'BD Demog para scores enalazar'!AJ$3000,MATCH(Formulas!A602,'BD Demog para scores enalazar'!A$2:'BD Demog para scores enalazar'!A$3000,0))=1,"SI","NO"),"")</f>
        <v>NO</v>
      </c>
      <c r="Y602" cm="1">
        <f t="array" ref="Y602">IF(AND(W602="NO",X602="NO"),_xlfn.IFS('Paraclinicos '!K601&lt;=91,3,'Paraclinicos '!K601&lt;94,2,'Paraclinicos '!K601&lt;96,1,'Paraclinicos '!K601&gt;=96,0),"")</f>
        <v>3</v>
      </c>
      <c r="Z602" t="str" cm="1">
        <f t="array" ref="Z602">IF(OR(W602="SI",X602="SI"),_xlfn.IFS(OR(AND('Paraclinicos '!K601&lt;=83),AND('Paraclinicos '!K601&gt;=97,AA602=2)),3,OR(AND('Paraclinicos '!K601&lt;=86),AND('Paraclinicos '!K601&gt;=94,AA602=2)),2,OR(AND('Paraclinicos '!K601&lt;=88),AND('Paraclinicos '!K601&gt;=92,AA602=2)),1,OR(AND('Paraclinicos '!K601&gt;=88,'Paraclinicos '!K601&lt;=92),AND('Paraclinicos '!K601&gt;=93,AA602=0)),0),"")</f>
        <v/>
      </c>
      <c r="AA602" cm="1">
        <f t="array" ref="AA602">_xlfn.IFS('Paraclinicos '!E601="","",'Paraclinicos '!E601="Oxigeno",2,'Paraclinicos '!E601="Aire",0)</f>
        <v>2</v>
      </c>
    </row>
    <row r="603" spans="1:27" x14ac:dyDescent="0.25">
      <c r="A603">
        <f>'Paraclinicos '!A602</f>
        <v>142</v>
      </c>
      <c r="B603" s="3">
        <f>'Paraclinicos '!R602</f>
        <v>44322</v>
      </c>
      <c r="C603" cm="1">
        <f t="array" ref="C603">_xlfn.IFS('Paraclinicos '!Q602="","",'Paraclinicos '!Q602&gt;60,3,'Paraclinicos '!Q602&lt;=60,1)</f>
        <v>1</v>
      </c>
      <c r="D603" t="str">
        <f>IFERROR(IF(INDEX('BD Demog para scores enalazar'!BC$2:BC$3000,MATCH(Formulas!A603,'BD Demog para scores enalazar'!A$2:A$3000,0))=0,"SI","NO"),"")</f>
        <v>NO</v>
      </c>
      <c r="E603" cm="1">
        <f t="array" ref="E603">_xlfn.IFS(D603="","",D603="SI",4,D603="NO",1)</f>
        <v>1</v>
      </c>
      <c r="F603" cm="1">
        <f t="array" ref="F603">_xlfn.IFS('Paraclinicos '!B602="","",'Paraclinicos '!B602&gt;1,1,'Paraclinicos '!B602&lt;=1,3)</f>
        <v>3</v>
      </c>
      <c r="G603" t="str" cm="1">
        <f t="array" ref="G603">_xlfn.IFS('Paraclinicos '!D602="","",AND('Paraclinicos '!D602&gt;=250,'Paraclinicos '!D602&lt;=500),2,'Paraclinicos '!D602&gt;500,3,'Paraclinicos '!D602&lt;250,1)</f>
        <v/>
      </c>
      <c r="H603" s="50">
        <f t="shared" si="28"/>
        <v>5</v>
      </c>
      <c r="I603" cm="1">
        <f t="array" ref="I603">_xlfn.IFS('Paraclinicos '!Q602="","",'Paraclinicos '!Q602&gt;=65,1,'Paraclinicos '!Q602&lt;65,0)</f>
        <v>0</v>
      </c>
      <c r="J603" cm="1">
        <f t="array" ref="J603">_xlfn.IFS('Paraclinicos '!I602="","",'Paraclinicos '!I602&gt;7,1,'Paraclinicos '!I602&lt;=7,0)</f>
        <v>1</v>
      </c>
      <c r="K603" cm="1">
        <f t="array" ref="K603">_xlfn.IFS('Paraclinicos '!W602="","",'Paraclinicos '!W602&lt;=8,1,'Paraclinicos '!W602&gt;8,0)</f>
        <v>0</v>
      </c>
      <c r="L603" cm="1">
        <f t="array" ref="L603">_xlfn.IFS('Paraclinicos '!S602="","",'Paraclinicos '!S602&gt;=30,1,'Paraclinicos '!S602&lt;30,0)</f>
        <v>0</v>
      </c>
      <c r="M603" cm="1">
        <f t="array" ref="M603">_xlfn.IFS(OR('Paraclinicos '!T602="",'Paraclinicos '!U602=""),"",OR('Paraclinicos '!T602&lt;=90,'Paraclinicos '!U602&lt;=60),1,OR('Paraclinicos '!T602&gt;90,'Paraclinicos '!U602&gt;60),0)</f>
        <v>1</v>
      </c>
      <c r="N603" s="45">
        <f t="shared" si="29"/>
        <v>4</v>
      </c>
      <c r="O603" cm="1">
        <f t="array" ref="O603">_xlfn.IFS(OR('Paraclinicos '!M602="",'Paraclinicos '!N602="",'Paraclinicos '!N602=0),"",'Paraclinicos '!M602/'Paraclinicos '!N602&lt;100,4,'Paraclinicos '!M602/'Paraclinicos '!N602&lt;200,3,'Paraclinicos '!M602/'Paraclinicos '!N602&lt;300,2,'Paraclinicos '!M602/'Paraclinicos '!N602&lt;400,1,'Paraclinicos '!M602/'Paraclinicos '!N602&gt;=400,0)</f>
        <v>2</v>
      </c>
      <c r="P603" cm="1">
        <f t="array" ref="P603">_xlfn.IFS('Paraclinicos '!C602="","",'Paraclinicos '!C602&lt;20,4,'Paraclinicos '!C602&lt;50,3,'Paraclinicos '!C602&lt;100,2,'Paraclinicos '!C602&lt;150,1,'Paraclinicos '!C602&gt;150,0)</f>
        <v>1</v>
      </c>
      <c r="Q603" cm="1">
        <f t="array" ref="Q603">_xlfn.IFS('Paraclinicos '!O602="","",'Paraclinicos '!O602&lt;1.2,0,'Paraclinicos '!O602&lt;2,1,'Paraclinicos '!O602&lt;3.5,2,'Paraclinicos '!O602&lt;5,3,'Paraclinicos '!O602&gt;5,4)</f>
        <v>2</v>
      </c>
      <c r="R603" t="str" cm="1">
        <f t="array" ref="R603">_xlfn.IFS('Paraclinicos '!J602="","",'Paraclinicos '!J602&lt;1.2,0,'Paraclinicos '!J602&lt;2,1,'Paraclinicos '!J602&lt;6,2,'Paraclinicos '!J602&lt;12,3,'Paraclinicos '!J602&gt;=12,4)</f>
        <v/>
      </c>
      <c r="S603" cm="1">
        <f t="array" ref="S603">_xlfn.IFS('Paraclinicos '!Y602="","",'Paraclinicos '!Y602&lt;70,1,'Paraclinicos '!Y602&gt;=70,0)</f>
        <v>0</v>
      </c>
      <c r="T603" cm="1">
        <f t="array" ref="T603">_xlfn.IFS('Paraclinicos '!W602="","",'Paraclinicos '!W602&lt;6,4,'Paraclinicos '!W602&lt;10,3,'Paraclinicos '!W602&lt;13,2,'Paraclinicos '!W602&lt;15,1,'Paraclinicos '!W602=15,0)</f>
        <v>2</v>
      </c>
      <c r="U603" s="54">
        <f t="shared" si="27"/>
        <v>7</v>
      </c>
      <c r="V603" cm="1">
        <f t="array" ref="V603">_xlfn.IFS('Paraclinicos '!S602="","",OR('Paraclinicos '!S602&lt;=8,'Paraclinicos '!S602&gt;=25),3,'Paraclinicos '!S602&lt;12,1,'Paraclinicos '!S602&lt;21,0,'Paraclinicos '!S602&lt;25,2)</f>
        <v>2</v>
      </c>
      <c r="W603" t="str">
        <f>IFERROR(IF(INDEX('BD Demog para scores enalazar'!Y$2:'BD Demog para scores enalazar'!Y$3000,MATCH(Formulas!A603,'BD Demog para scores enalazar'!A$2:'BD Demog para scores enalazar'!A$3000,0))=1,"SI","NO"),"")</f>
        <v>NO</v>
      </c>
      <c r="X603" s="9" t="str">
        <f>IFERROR(IF(INDEX('BD Demog para scores enalazar'!AJ$2:'BD Demog para scores enalazar'!AJ$3000,MATCH(Formulas!A603,'BD Demog para scores enalazar'!A$2:'BD Demog para scores enalazar'!A$3000,0))=1,"SI","NO"),"")</f>
        <v>NO</v>
      </c>
      <c r="Y603" cm="1">
        <f t="array" ref="Y603">IF(AND(W603="NO",X603="NO"),_xlfn.IFS('Paraclinicos '!K602&lt;=91,3,'Paraclinicos '!K602&lt;94,2,'Paraclinicos '!K602&lt;96,1,'Paraclinicos '!K602&gt;=96,0),"")</f>
        <v>3</v>
      </c>
      <c r="Z603" t="str" cm="1">
        <f t="array" ref="Z603">IF(OR(W603="SI",X603="SI"),_xlfn.IFS(OR(AND('Paraclinicos '!K602&lt;=83),AND('Paraclinicos '!K602&gt;=97,AA603=2)),3,OR(AND('Paraclinicos '!K602&lt;=86),AND('Paraclinicos '!K602&gt;=94,AA603=2)),2,OR(AND('Paraclinicos '!K602&lt;=88),AND('Paraclinicos '!K602&gt;=92,AA603=2)),1,OR(AND('Paraclinicos '!K602&gt;=88,'Paraclinicos '!K602&lt;=92),AND('Paraclinicos '!K602&gt;=93,AA603=0)),0),"")</f>
        <v/>
      </c>
      <c r="AA603" cm="1">
        <f t="array" ref="AA603">_xlfn.IFS('Paraclinicos '!E602="","",'Paraclinicos '!E602="Oxigeno",2,'Paraclinicos '!E602="Aire",0)</f>
        <v>2</v>
      </c>
    </row>
    <row r="604" spans="1:27" x14ac:dyDescent="0.25">
      <c r="A604">
        <f>'Paraclinicos '!A603</f>
        <v>142</v>
      </c>
      <c r="B604" s="3">
        <f>'Paraclinicos '!R603</f>
        <v>44323</v>
      </c>
      <c r="C604" cm="1">
        <f t="array" ref="C604">_xlfn.IFS('Paraclinicos '!Q603="","",'Paraclinicos '!Q603&gt;60,3,'Paraclinicos '!Q603&lt;=60,1)</f>
        <v>1</v>
      </c>
      <c r="D604" t="str">
        <f>IFERROR(IF(INDEX('BD Demog para scores enalazar'!BC$2:BC$3000,MATCH(Formulas!A604,'BD Demog para scores enalazar'!A$2:A$3000,0))=0,"SI","NO"),"")</f>
        <v>NO</v>
      </c>
      <c r="E604" cm="1">
        <f t="array" ref="E604">_xlfn.IFS(D604="","",D604="SI",4,D604="NO",1)</f>
        <v>1</v>
      </c>
      <c r="F604" cm="1">
        <f t="array" ref="F604">_xlfn.IFS('Paraclinicos '!B603="","",'Paraclinicos '!B603&gt;1,1,'Paraclinicos '!B603&lt;=1,3)</f>
        <v>3</v>
      </c>
      <c r="G604" t="str" cm="1">
        <f t="array" ref="G604">_xlfn.IFS('Paraclinicos '!D603="","",AND('Paraclinicos '!D603&gt;=250,'Paraclinicos '!D603&lt;=500),2,'Paraclinicos '!D603&gt;500,3,'Paraclinicos '!D603&lt;250,1)</f>
        <v/>
      </c>
      <c r="H604" s="50">
        <f t="shared" si="28"/>
        <v>5</v>
      </c>
      <c r="I604" cm="1">
        <f t="array" ref="I604">_xlfn.IFS('Paraclinicos '!Q603="","",'Paraclinicos '!Q603&gt;=65,1,'Paraclinicos '!Q603&lt;65,0)</f>
        <v>0</v>
      </c>
      <c r="J604" cm="1">
        <f t="array" ref="J604">_xlfn.IFS('Paraclinicos '!I603="","",'Paraclinicos '!I603&gt;7,1,'Paraclinicos '!I603&lt;=7,0)</f>
        <v>1</v>
      </c>
      <c r="K604" cm="1">
        <f t="array" ref="K604">_xlfn.IFS('Paraclinicos '!W603="","",'Paraclinicos '!W603&lt;=8,1,'Paraclinicos '!W603&gt;8,0)</f>
        <v>0</v>
      </c>
      <c r="L604" cm="1">
        <f t="array" ref="L604">_xlfn.IFS('Paraclinicos '!S603="","",'Paraclinicos '!S603&gt;=30,1,'Paraclinicos '!S603&lt;30,0)</f>
        <v>0</v>
      </c>
      <c r="M604" cm="1">
        <f t="array" ref="M604">_xlfn.IFS(OR('Paraclinicos '!T603="",'Paraclinicos '!U603=""),"",OR('Paraclinicos '!T603&lt;=90,'Paraclinicos '!U603&lt;=60),1,OR('Paraclinicos '!T603&gt;90,'Paraclinicos '!U603&gt;60),0)</f>
        <v>1</v>
      </c>
      <c r="N604" s="45">
        <f t="shared" si="29"/>
        <v>4</v>
      </c>
      <c r="O604" cm="1">
        <f t="array" ref="O604">_xlfn.IFS(OR('Paraclinicos '!M603="",'Paraclinicos '!N603="",'Paraclinicos '!N603=0),"",'Paraclinicos '!M603/'Paraclinicos '!N603&lt;100,4,'Paraclinicos '!M603/'Paraclinicos '!N603&lt;200,3,'Paraclinicos '!M603/'Paraclinicos '!N603&lt;300,2,'Paraclinicos '!M603/'Paraclinicos '!N603&lt;400,1,'Paraclinicos '!M603/'Paraclinicos '!N603&gt;=400,0)</f>
        <v>2</v>
      </c>
      <c r="P604" cm="1">
        <f t="array" ref="P604">_xlfn.IFS('Paraclinicos '!C603="","",'Paraclinicos '!C603&lt;20,4,'Paraclinicos '!C603&lt;50,3,'Paraclinicos '!C603&lt;100,2,'Paraclinicos '!C603&lt;150,1,'Paraclinicos '!C603&gt;150,0)</f>
        <v>0</v>
      </c>
      <c r="Q604" cm="1">
        <f t="array" ref="Q604">_xlfn.IFS('Paraclinicos '!O603="","",'Paraclinicos '!O603&lt;1.2,0,'Paraclinicos '!O603&lt;2,1,'Paraclinicos '!O603&lt;3.5,2,'Paraclinicos '!O603&lt;5,3,'Paraclinicos '!O603&gt;5,4)</f>
        <v>3</v>
      </c>
      <c r="R604" t="str" cm="1">
        <f t="array" ref="R604">_xlfn.IFS('Paraclinicos '!J603="","",'Paraclinicos '!J603&lt;1.2,0,'Paraclinicos '!J603&lt;2,1,'Paraclinicos '!J603&lt;6,2,'Paraclinicos '!J603&lt;12,3,'Paraclinicos '!J603&gt;=12,4)</f>
        <v/>
      </c>
      <c r="S604" cm="1">
        <f t="array" ref="S604">_xlfn.IFS('Paraclinicos '!Y603="","",'Paraclinicos '!Y603&lt;70,1,'Paraclinicos '!Y603&gt;=70,0)</f>
        <v>0</v>
      </c>
      <c r="T604" cm="1">
        <f t="array" ref="T604">_xlfn.IFS('Paraclinicos '!W603="","",'Paraclinicos '!W603&lt;6,4,'Paraclinicos '!W603&lt;10,3,'Paraclinicos '!W603&lt;13,2,'Paraclinicos '!W603&lt;15,1,'Paraclinicos '!W603=15,0)</f>
        <v>2</v>
      </c>
      <c r="U604" s="54">
        <f t="shared" si="27"/>
        <v>7</v>
      </c>
      <c r="V604" cm="1">
        <f t="array" ref="V604">_xlfn.IFS('Paraclinicos '!S603="","",OR('Paraclinicos '!S603&lt;=8,'Paraclinicos '!S603&gt;=25),3,'Paraclinicos '!S603&lt;12,1,'Paraclinicos '!S603&lt;21,0,'Paraclinicos '!S603&lt;25,2)</f>
        <v>3</v>
      </c>
      <c r="W604" t="str">
        <f>IFERROR(IF(INDEX('BD Demog para scores enalazar'!Y$2:'BD Demog para scores enalazar'!Y$3000,MATCH(Formulas!A604,'BD Demog para scores enalazar'!A$2:'BD Demog para scores enalazar'!A$3000,0))=1,"SI","NO"),"")</f>
        <v>NO</v>
      </c>
      <c r="X604" s="9" t="str">
        <f>IFERROR(IF(INDEX('BD Demog para scores enalazar'!AJ$2:'BD Demog para scores enalazar'!AJ$3000,MATCH(Formulas!A604,'BD Demog para scores enalazar'!A$2:'BD Demog para scores enalazar'!A$3000,0))=1,"SI","NO"),"")</f>
        <v>NO</v>
      </c>
      <c r="Y604" cm="1">
        <f t="array" ref="Y604">IF(AND(W604="NO",X604="NO"),_xlfn.IFS('Paraclinicos '!K603&lt;=91,3,'Paraclinicos '!K603&lt;94,2,'Paraclinicos '!K603&lt;96,1,'Paraclinicos '!K603&gt;=96,0),"")</f>
        <v>3</v>
      </c>
      <c r="Z604" t="str" cm="1">
        <f t="array" ref="Z604">IF(OR(W604="SI",X604="SI"),_xlfn.IFS(OR(AND('Paraclinicos '!K603&lt;=83),AND('Paraclinicos '!K603&gt;=97,AA604=2)),3,OR(AND('Paraclinicos '!K603&lt;=86),AND('Paraclinicos '!K603&gt;=94,AA604=2)),2,OR(AND('Paraclinicos '!K603&lt;=88),AND('Paraclinicos '!K603&gt;=92,AA604=2)),1,OR(AND('Paraclinicos '!K603&gt;=88,'Paraclinicos '!K603&lt;=92),AND('Paraclinicos '!K603&gt;=93,AA604=0)),0),"")</f>
        <v/>
      </c>
      <c r="AA604" cm="1">
        <f t="array" ref="AA604">_xlfn.IFS('Paraclinicos '!E603="","",'Paraclinicos '!E603="Oxigeno",2,'Paraclinicos '!E603="Aire",0)</f>
        <v>2</v>
      </c>
    </row>
    <row r="605" spans="1:27" x14ac:dyDescent="0.25">
      <c r="A605">
        <f>'Paraclinicos '!A604</f>
        <v>142</v>
      </c>
      <c r="B605" s="3">
        <f>'Paraclinicos '!R604</f>
        <v>44323</v>
      </c>
      <c r="C605" cm="1">
        <f t="array" ref="C605">_xlfn.IFS('Paraclinicos '!Q604="","",'Paraclinicos '!Q604&gt;60,3,'Paraclinicos '!Q604&lt;=60,1)</f>
        <v>1</v>
      </c>
      <c r="D605" t="str">
        <f>IFERROR(IF(INDEX('BD Demog para scores enalazar'!BC$2:BC$3000,MATCH(Formulas!A605,'BD Demog para scores enalazar'!A$2:A$3000,0))=0,"SI","NO"),"")</f>
        <v>NO</v>
      </c>
      <c r="E605" cm="1">
        <f t="array" ref="E605">_xlfn.IFS(D605="","",D605="SI",4,D605="NO",1)</f>
        <v>1</v>
      </c>
      <c r="F605" cm="1">
        <f t="array" ref="F605">_xlfn.IFS('Paraclinicos '!B604="","",'Paraclinicos '!B604&gt;1,1,'Paraclinicos '!B604&lt;=1,3)</f>
        <v>3</v>
      </c>
      <c r="G605" t="str" cm="1">
        <f t="array" ref="G605">_xlfn.IFS('Paraclinicos '!D604="","",AND('Paraclinicos '!D604&gt;=250,'Paraclinicos '!D604&lt;=500),2,'Paraclinicos '!D604&gt;500,3,'Paraclinicos '!D604&lt;250,1)</f>
        <v/>
      </c>
      <c r="H605" s="50">
        <f t="shared" si="28"/>
        <v>5</v>
      </c>
      <c r="I605" cm="1">
        <f t="array" ref="I605">_xlfn.IFS('Paraclinicos '!Q604="","",'Paraclinicos '!Q604&gt;=65,1,'Paraclinicos '!Q604&lt;65,0)</f>
        <v>0</v>
      </c>
      <c r="J605" cm="1">
        <f t="array" ref="J605">_xlfn.IFS('Paraclinicos '!I604="","",'Paraclinicos '!I604&gt;7,1,'Paraclinicos '!I604&lt;=7,0)</f>
        <v>1</v>
      </c>
      <c r="K605" cm="1">
        <f t="array" ref="K605">_xlfn.IFS('Paraclinicos '!W604="","",'Paraclinicos '!W604&lt;=8,1,'Paraclinicos '!W604&gt;8,0)</f>
        <v>0</v>
      </c>
      <c r="L605" cm="1">
        <f t="array" ref="L605">_xlfn.IFS('Paraclinicos '!S604="","",'Paraclinicos '!S604&gt;=30,1,'Paraclinicos '!S604&lt;30,0)</f>
        <v>0</v>
      </c>
      <c r="M605" cm="1">
        <f t="array" ref="M605">_xlfn.IFS(OR('Paraclinicos '!T604="",'Paraclinicos '!U604=""),"",OR('Paraclinicos '!T604&lt;=90,'Paraclinicos '!U604&lt;=60),1,OR('Paraclinicos '!T604&gt;90,'Paraclinicos '!U604&gt;60),0)</f>
        <v>1</v>
      </c>
      <c r="N605" s="45">
        <f t="shared" si="29"/>
        <v>4</v>
      </c>
      <c r="O605" cm="1">
        <f t="array" ref="O605">_xlfn.IFS(OR('Paraclinicos '!M604="",'Paraclinicos '!N604="",'Paraclinicos '!N604=0),"",'Paraclinicos '!M604/'Paraclinicos '!N604&lt;100,4,'Paraclinicos '!M604/'Paraclinicos '!N604&lt;200,3,'Paraclinicos '!M604/'Paraclinicos '!N604&lt;300,2,'Paraclinicos '!M604/'Paraclinicos '!N604&lt;400,1,'Paraclinicos '!M604/'Paraclinicos '!N604&gt;=400,0)</f>
        <v>1</v>
      </c>
      <c r="P605" cm="1">
        <f t="array" ref="P605">_xlfn.IFS('Paraclinicos '!C604="","",'Paraclinicos '!C604&lt;20,4,'Paraclinicos '!C604&lt;50,3,'Paraclinicos '!C604&lt;100,2,'Paraclinicos '!C604&lt;150,1,'Paraclinicos '!C604&gt;150,0)</f>
        <v>1</v>
      </c>
      <c r="Q605" cm="1">
        <f t="array" ref="Q605">_xlfn.IFS('Paraclinicos '!O604="","",'Paraclinicos '!O604&lt;1.2,0,'Paraclinicos '!O604&lt;2,1,'Paraclinicos '!O604&lt;3.5,2,'Paraclinicos '!O604&lt;5,3,'Paraclinicos '!O604&gt;5,4)</f>
        <v>3</v>
      </c>
      <c r="R605" cm="1">
        <f t="array" ref="R605">_xlfn.IFS('Paraclinicos '!J604="","",'Paraclinicos '!J604&lt;1.2,0,'Paraclinicos '!J604&lt;2,1,'Paraclinicos '!J604&lt;6,2,'Paraclinicos '!J604&lt;12,3,'Paraclinicos '!J604&gt;=12,4)</f>
        <v>3</v>
      </c>
      <c r="S605" cm="1">
        <f t="array" ref="S605">_xlfn.IFS('Paraclinicos '!Y604="","",'Paraclinicos '!Y604&lt;70,1,'Paraclinicos '!Y604&gt;=70,0)</f>
        <v>0</v>
      </c>
      <c r="T605" cm="1">
        <f t="array" ref="T605">_xlfn.IFS('Paraclinicos '!W604="","",'Paraclinicos '!W604&lt;6,4,'Paraclinicos '!W604&lt;10,3,'Paraclinicos '!W604&lt;13,2,'Paraclinicos '!W604&lt;15,1,'Paraclinicos '!W604=15,0)</f>
        <v>2</v>
      </c>
      <c r="U605" s="54">
        <f t="shared" si="27"/>
        <v>10</v>
      </c>
      <c r="V605" cm="1">
        <f t="array" ref="V605">_xlfn.IFS('Paraclinicos '!S604="","",OR('Paraclinicos '!S604&lt;=8,'Paraclinicos '!S604&gt;=25),3,'Paraclinicos '!S604&lt;12,1,'Paraclinicos '!S604&lt;21,0,'Paraclinicos '!S604&lt;25,2)</f>
        <v>3</v>
      </c>
      <c r="W605" t="str">
        <f>IFERROR(IF(INDEX('BD Demog para scores enalazar'!Y$2:'BD Demog para scores enalazar'!Y$3000,MATCH(Formulas!A605,'BD Demog para scores enalazar'!A$2:'BD Demog para scores enalazar'!A$3000,0))=1,"SI","NO"),"")</f>
        <v>NO</v>
      </c>
      <c r="X605" s="9" t="str">
        <f>IFERROR(IF(INDEX('BD Demog para scores enalazar'!AJ$2:'BD Demog para scores enalazar'!AJ$3000,MATCH(Formulas!A605,'BD Demog para scores enalazar'!A$2:'BD Demog para scores enalazar'!A$3000,0))=1,"SI","NO"),"")</f>
        <v>NO</v>
      </c>
      <c r="Y605" cm="1">
        <f t="array" ref="Y605">IF(AND(W605="NO",X605="NO"),_xlfn.IFS('Paraclinicos '!K604&lt;=91,3,'Paraclinicos '!K604&lt;94,2,'Paraclinicos '!K604&lt;96,1,'Paraclinicos '!K604&gt;=96,0),"")</f>
        <v>3</v>
      </c>
      <c r="Z605" t="str" cm="1">
        <f t="array" ref="Z605">IF(OR(W605="SI",X605="SI"),_xlfn.IFS(OR(AND('Paraclinicos '!K604&lt;=83),AND('Paraclinicos '!K604&gt;=97,AA605=2)),3,OR(AND('Paraclinicos '!K604&lt;=86),AND('Paraclinicos '!K604&gt;=94,AA605=2)),2,OR(AND('Paraclinicos '!K604&lt;=88),AND('Paraclinicos '!K604&gt;=92,AA605=2)),1,OR(AND('Paraclinicos '!K604&gt;=88,'Paraclinicos '!K604&lt;=92),AND('Paraclinicos '!K604&gt;=93,AA605=0)),0),"")</f>
        <v/>
      </c>
      <c r="AA605" cm="1">
        <f t="array" ref="AA605">_xlfn.IFS('Paraclinicos '!E604="","",'Paraclinicos '!E604="Oxigeno",2,'Paraclinicos '!E604="Aire",0)</f>
        <v>2</v>
      </c>
    </row>
    <row r="606" spans="1:27" x14ac:dyDescent="0.25">
      <c r="A606">
        <f>'Paraclinicos '!A605</f>
        <v>143</v>
      </c>
      <c r="B606" s="3">
        <f>'Paraclinicos '!R605</f>
        <v>44306</v>
      </c>
      <c r="C606" cm="1">
        <f t="array" ref="C606">_xlfn.IFS('Paraclinicos '!Q605="","",'Paraclinicos '!Q605&gt;60,3,'Paraclinicos '!Q605&lt;=60,1)</f>
        <v>3</v>
      </c>
      <c r="D606" t="str">
        <f>IFERROR(IF(INDEX('BD Demog para scores enalazar'!BC$2:BC$3000,MATCH(Formulas!A606,'BD Demog para scores enalazar'!A$2:A$3000,0))=0,"SI","NO"),"")</f>
        <v>SI</v>
      </c>
      <c r="E606" cm="1">
        <f t="array" ref="E606">_xlfn.IFS(D606="","",D606="SI",4,D606="NO",1)</f>
        <v>4</v>
      </c>
      <c r="F606" cm="1">
        <f t="array" ref="F606">_xlfn.IFS('Paraclinicos '!B605="","",'Paraclinicos '!B605&gt;1,1,'Paraclinicos '!B605&lt;=1,3)</f>
        <v>1</v>
      </c>
      <c r="G606" t="str" cm="1">
        <f t="array" ref="G606">_xlfn.IFS('Paraclinicos '!D605="","",AND('Paraclinicos '!D605&gt;=250,'Paraclinicos '!D605&lt;=500),2,'Paraclinicos '!D605&gt;500,3,'Paraclinicos '!D605&lt;250,1)</f>
        <v/>
      </c>
      <c r="H606" s="50">
        <f t="shared" si="28"/>
        <v>8</v>
      </c>
      <c r="I606" cm="1">
        <f t="array" ref="I606">_xlfn.IFS('Paraclinicos '!Q605="","",'Paraclinicos '!Q605&gt;=65,1,'Paraclinicos '!Q605&lt;65,0)</f>
        <v>1</v>
      </c>
      <c r="J606" cm="1">
        <f t="array" ref="J606">_xlfn.IFS('Paraclinicos '!I605="","",'Paraclinicos '!I605&gt;7,1,'Paraclinicos '!I605&lt;=7,0)</f>
        <v>1</v>
      </c>
      <c r="K606" cm="1">
        <f t="array" ref="K606">_xlfn.IFS('Paraclinicos '!W605="","",'Paraclinicos '!W605&lt;=8,1,'Paraclinicos '!W605&gt;8,0)</f>
        <v>0</v>
      </c>
      <c r="L606" cm="1">
        <f t="array" ref="L606">_xlfn.IFS('Paraclinicos '!S605="","",'Paraclinicos '!S605&gt;=30,1,'Paraclinicos '!S605&lt;30,0)</f>
        <v>0</v>
      </c>
      <c r="M606" cm="1">
        <f t="array" ref="M606">_xlfn.IFS(OR('Paraclinicos '!T605="",'Paraclinicos '!U605=""),"",OR('Paraclinicos '!T605&lt;=90,'Paraclinicos '!U605&lt;=60),1,OR('Paraclinicos '!T605&gt;90,'Paraclinicos '!U605&gt;60),0)</f>
        <v>0</v>
      </c>
      <c r="N606" s="45">
        <f t="shared" si="29"/>
        <v>3</v>
      </c>
      <c r="O606" cm="1">
        <f t="array" ref="O606">_xlfn.IFS(OR('Paraclinicos '!M605="",'Paraclinicos '!N605="",'Paraclinicos '!N605=0),"",'Paraclinicos '!M605/'Paraclinicos '!N605&lt;100,4,'Paraclinicos '!M605/'Paraclinicos '!N605&lt;200,3,'Paraclinicos '!M605/'Paraclinicos '!N605&lt;300,2,'Paraclinicos '!M605/'Paraclinicos '!N605&lt;400,1,'Paraclinicos '!M605/'Paraclinicos '!N605&gt;=400,0)</f>
        <v>2</v>
      </c>
      <c r="P606" cm="1">
        <f t="array" ref="P606">_xlfn.IFS('Paraclinicos '!C605="","",'Paraclinicos '!C605&lt;20,4,'Paraclinicos '!C605&lt;50,3,'Paraclinicos '!C605&lt;100,2,'Paraclinicos '!C605&lt;150,1,'Paraclinicos '!C605&gt;150,0)</f>
        <v>0</v>
      </c>
      <c r="Q606" cm="1">
        <f t="array" ref="Q606">_xlfn.IFS('Paraclinicos '!O605="","",'Paraclinicos '!O605&lt;1.2,0,'Paraclinicos '!O605&lt;2,1,'Paraclinicos '!O605&lt;3.5,2,'Paraclinicos '!O605&lt;5,3,'Paraclinicos '!O605&gt;5,4)</f>
        <v>1</v>
      </c>
      <c r="R606" cm="1">
        <f t="array" ref="R606">_xlfn.IFS('Paraclinicos '!J605="","",'Paraclinicos '!J605&lt;1.2,0,'Paraclinicos '!J605&lt;2,1,'Paraclinicos '!J605&lt;6,2,'Paraclinicos '!J605&lt;12,3,'Paraclinicos '!J605&gt;=12,4)</f>
        <v>0</v>
      </c>
      <c r="S606" cm="1">
        <f t="array" ref="S606">_xlfn.IFS('Paraclinicos '!Y605="","",'Paraclinicos '!Y605&lt;70,1,'Paraclinicos '!Y605&gt;=70,0)</f>
        <v>0</v>
      </c>
      <c r="T606" cm="1">
        <f t="array" ref="T606">_xlfn.IFS('Paraclinicos '!W605="","",'Paraclinicos '!W605&lt;6,4,'Paraclinicos '!W605&lt;10,3,'Paraclinicos '!W605&lt;13,2,'Paraclinicos '!W605&lt;15,1,'Paraclinicos '!W605=15,0)</f>
        <v>2</v>
      </c>
      <c r="U606" s="54">
        <f t="shared" si="27"/>
        <v>5</v>
      </c>
      <c r="V606" cm="1">
        <f t="array" ref="V606">_xlfn.IFS('Paraclinicos '!S605="","",OR('Paraclinicos '!S605&lt;=8,'Paraclinicos '!S605&gt;=25),3,'Paraclinicos '!S605&lt;12,1,'Paraclinicos '!S605&lt;21,0,'Paraclinicos '!S605&lt;25,2)</f>
        <v>3</v>
      </c>
      <c r="W606" t="str">
        <f>IFERROR(IF(INDEX('BD Demog para scores enalazar'!Y$2:'BD Demog para scores enalazar'!Y$3000,MATCH(Formulas!A606,'BD Demog para scores enalazar'!A$2:'BD Demog para scores enalazar'!A$3000,0))=1,"SI","NO"),"")</f>
        <v>NO</v>
      </c>
      <c r="X606" s="9" t="str">
        <f>IFERROR(IF(INDEX('BD Demog para scores enalazar'!AJ$2:'BD Demog para scores enalazar'!AJ$3000,MATCH(Formulas!A606,'BD Demog para scores enalazar'!A$2:'BD Demog para scores enalazar'!A$3000,0))=1,"SI","NO"),"")</f>
        <v>NO</v>
      </c>
      <c r="Y606" cm="1">
        <f t="array" ref="Y606">IF(AND(W606="NO",X606="NO"),_xlfn.IFS('Paraclinicos '!K605&lt;=91,3,'Paraclinicos '!K605&lt;94,2,'Paraclinicos '!K605&lt;96,1,'Paraclinicos '!K605&gt;=96,0),"")</f>
        <v>2</v>
      </c>
      <c r="Z606" t="str" cm="1">
        <f t="array" ref="Z606">IF(OR(W606="SI",X606="SI"),_xlfn.IFS(OR(AND('Paraclinicos '!K605&lt;=83),AND('Paraclinicos '!K605&gt;=97,AA606=2)),3,OR(AND('Paraclinicos '!K605&lt;=86),AND('Paraclinicos '!K605&gt;=94,AA606=2)),2,OR(AND('Paraclinicos '!K605&lt;=88),AND('Paraclinicos '!K605&gt;=92,AA606=2)),1,OR(AND('Paraclinicos '!K605&gt;=88,'Paraclinicos '!K605&lt;=92),AND('Paraclinicos '!K605&gt;=93,AA606=0)),0),"")</f>
        <v/>
      </c>
      <c r="AA606" cm="1">
        <f t="array" ref="AA606">_xlfn.IFS('Paraclinicos '!E605="","",'Paraclinicos '!E605="Oxigeno",2,'Paraclinicos '!E605="Aire",0)</f>
        <v>2</v>
      </c>
    </row>
    <row r="607" spans="1:27" x14ac:dyDescent="0.25">
      <c r="A607">
        <f>'Paraclinicos '!A606</f>
        <v>143</v>
      </c>
      <c r="B607" s="3">
        <f>'Paraclinicos '!R606</f>
        <v>44307</v>
      </c>
      <c r="C607" cm="1">
        <f t="array" ref="C607">_xlfn.IFS('Paraclinicos '!Q606="","",'Paraclinicos '!Q606&gt;60,3,'Paraclinicos '!Q606&lt;=60,1)</f>
        <v>3</v>
      </c>
      <c r="D607" t="str">
        <f>IFERROR(IF(INDEX('BD Demog para scores enalazar'!BC$2:BC$3000,MATCH(Formulas!A607,'BD Demog para scores enalazar'!A$2:A$3000,0))=0,"SI","NO"),"")</f>
        <v>SI</v>
      </c>
      <c r="E607" cm="1">
        <f t="array" ref="E607">_xlfn.IFS(D607="","",D607="SI",4,D607="NO",1)</f>
        <v>4</v>
      </c>
      <c r="F607" cm="1">
        <f t="array" ref="F607">_xlfn.IFS('Paraclinicos '!B606="","",'Paraclinicos '!B606&gt;1,1,'Paraclinicos '!B606&lt;=1,3)</f>
        <v>3</v>
      </c>
      <c r="G607" t="str" cm="1">
        <f t="array" ref="G607">_xlfn.IFS('Paraclinicos '!D606="","",AND('Paraclinicos '!D606&gt;=250,'Paraclinicos '!D606&lt;=500),2,'Paraclinicos '!D606&gt;500,3,'Paraclinicos '!D606&lt;250,1)</f>
        <v/>
      </c>
      <c r="H607" s="50">
        <f t="shared" si="28"/>
        <v>10</v>
      </c>
      <c r="I607" cm="1">
        <f t="array" ref="I607">_xlfn.IFS('Paraclinicos '!Q606="","",'Paraclinicos '!Q606&gt;=65,1,'Paraclinicos '!Q606&lt;65,0)</f>
        <v>1</v>
      </c>
      <c r="J607" cm="1">
        <f t="array" ref="J607">_xlfn.IFS('Paraclinicos '!I606="","",'Paraclinicos '!I606&gt;7,1,'Paraclinicos '!I606&lt;=7,0)</f>
        <v>1</v>
      </c>
      <c r="K607" cm="1">
        <f t="array" ref="K607">_xlfn.IFS('Paraclinicos '!W606="","",'Paraclinicos '!W606&lt;=8,1,'Paraclinicos '!W606&gt;8,0)</f>
        <v>1</v>
      </c>
      <c r="L607" cm="1">
        <f t="array" ref="L607">_xlfn.IFS('Paraclinicos '!S606="","",'Paraclinicos '!S606&gt;=30,1,'Paraclinicos '!S606&lt;30,0)</f>
        <v>0</v>
      </c>
      <c r="M607" cm="1">
        <f t="array" ref="M607">_xlfn.IFS(OR('Paraclinicos '!T606="",'Paraclinicos '!U606=""),"",OR('Paraclinicos '!T606&lt;=90,'Paraclinicos '!U606&lt;=60),1,OR('Paraclinicos '!T606&gt;90,'Paraclinicos '!U606&gt;60),0)</f>
        <v>0</v>
      </c>
      <c r="N607" s="45">
        <f t="shared" si="29"/>
        <v>3</v>
      </c>
      <c r="O607" cm="1">
        <f t="array" ref="O607">_xlfn.IFS(OR('Paraclinicos '!M606="",'Paraclinicos '!N606="",'Paraclinicos '!N606=0),"",'Paraclinicos '!M606/'Paraclinicos '!N606&lt;100,4,'Paraclinicos '!M606/'Paraclinicos '!N606&lt;200,3,'Paraclinicos '!M606/'Paraclinicos '!N606&lt;300,2,'Paraclinicos '!M606/'Paraclinicos '!N606&lt;400,1,'Paraclinicos '!M606/'Paraclinicos '!N606&gt;=400,0)</f>
        <v>2</v>
      </c>
      <c r="P607" cm="1">
        <f t="array" ref="P607">_xlfn.IFS('Paraclinicos '!C606="","",'Paraclinicos '!C606&lt;20,4,'Paraclinicos '!C606&lt;50,3,'Paraclinicos '!C606&lt;100,2,'Paraclinicos '!C606&lt;150,1,'Paraclinicos '!C606&gt;150,0)</f>
        <v>0</v>
      </c>
      <c r="Q607" cm="1">
        <f t="array" ref="Q607">_xlfn.IFS('Paraclinicos '!O606="","",'Paraclinicos '!O606&lt;1.2,0,'Paraclinicos '!O606&lt;2,1,'Paraclinicos '!O606&lt;3.5,2,'Paraclinicos '!O606&lt;5,3,'Paraclinicos '!O606&gt;5,4)</f>
        <v>1</v>
      </c>
      <c r="R607" t="str" cm="1">
        <f t="array" ref="R607">_xlfn.IFS('Paraclinicos '!J606="","",'Paraclinicos '!J606&lt;1.2,0,'Paraclinicos '!J606&lt;2,1,'Paraclinicos '!J606&lt;6,2,'Paraclinicos '!J606&lt;12,3,'Paraclinicos '!J606&gt;=12,4)</f>
        <v/>
      </c>
      <c r="S607" cm="1">
        <f t="array" ref="S607">_xlfn.IFS('Paraclinicos '!Y606="","",'Paraclinicos '!Y606&lt;70,1,'Paraclinicos '!Y606&gt;=70,0)</f>
        <v>0</v>
      </c>
      <c r="T607" cm="1">
        <f t="array" ref="T607">_xlfn.IFS('Paraclinicos '!W606="","",'Paraclinicos '!W606&lt;6,4,'Paraclinicos '!W606&lt;10,3,'Paraclinicos '!W606&lt;13,2,'Paraclinicos '!W606&lt;15,1,'Paraclinicos '!W606=15,0)</f>
        <v>4</v>
      </c>
      <c r="U607" s="54">
        <f t="shared" si="27"/>
        <v>7</v>
      </c>
      <c r="V607" cm="1">
        <f t="array" ref="V607">_xlfn.IFS('Paraclinicos '!S606="","",OR('Paraclinicos '!S606&lt;=8,'Paraclinicos '!S606&gt;=25),3,'Paraclinicos '!S606&lt;12,1,'Paraclinicos '!S606&lt;21,0,'Paraclinicos '!S606&lt;25,2)</f>
        <v>0</v>
      </c>
      <c r="W607" t="str">
        <f>IFERROR(IF(INDEX('BD Demog para scores enalazar'!Y$2:'BD Demog para scores enalazar'!Y$3000,MATCH(Formulas!A607,'BD Demog para scores enalazar'!A$2:'BD Demog para scores enalazar'!A$3000,0))=1,"SI","NO"),"")</f>
        <v>NO</v>
      </c>
      <c r="X607" s="9" t="str">
        <f>IFERROR(IF(INDEX('BD Demog para scores enalazar'!AJ$2:'BD Demog para scores enalazar'!AJ$3000,MATCH(Formulas!A607,'BD Demog para scores enalazar'!A$2:'BD Demog para scores enalazar'!A$3000,0))=1,"SI","NO"),"")</f>
        <v>NO</v>
      </c>
      <c r="Y607" cm="1">
        <f t="array" ref="Y607">IF(AND(W607="NO",X607="NO"),_xlfn.IFS('Paraclinicos '!K606&lt;=91,3,'Paraclinicos '!K606&lt;94,2,'Paraclinicos '!K606&lt;96,1,'Paraclinicos '!K606&gt;=96,0),"")</f>
        <v>3</v>
      </c>
      <c r="Z607" t="str" cm="1">
        <f t="array" ref="Z607">IF(OR(W607="SI",X607="SI"),_xlfn.IFS(OR(AND('Paraclinicos '!K606&lt;=83),AND('Paraclinicos '!K606&gt;=97,AA607=2)),3,OR(AND('Paraclinicos '!K606&lt;=86),AND('Paraclinicos '!K606&gt;=94,AA607=2)),2,OR(AND('Paraclinicos '!K606&lt;=88),AND('Paraclinicos '!K606&gt;=92,AA607=2)),1,OR(AND('Paraclinicos '!K606&gt;=88,'Paraclinicos '!K606&lt;=92),AND('Paraclinicos '!K606&gt;=93,AA607=0)),0),"")</f>
        <v/>
      </c>
      <c r="AA607" cm="1">
        <f t="array" ref="AA607">_xlfn.IFS('Paraclinicos '!E606="","",'Paraclinicos '!E606="Oxigeno",2,'Paraclinicos '!E606="Aire",0)</f>
        <v>2</v>
      </c>
    </row>
    <row r="608" spans="1:27" x14ac:dyDescent="0.25">
      <c r="A608">
        <f>'Paraclinicos '!A607</f>
        <v>143</v>
      </c>
      <c r="B608" s="3">
        <f>'Paraclinicos '!R607</f>
        <v>44307</v>
      </c>
      <c r="C608" cm="1">
        <f t="array" ref="C608">_xlfn.IFS('Paraclinicos '!Q607="","",'Paraclinicos '!Q607&gt;60,3,'Paraclinicos '!Q607&lt;=60,1)</f>
        <v>3</v>
      </c>
      <c r="D608" t="str">
        <f>IFERROR(IF(INDEX('BD Demog para scores enalazar'!BC$2:BC$3000,MATCH(Formulas!A608,'BD Demog para scores enalazar'!A$2:A$3000,0))=0,"SI","NO"),"")</f>
        <v>SI</v>
      </c>
      <c r="E608" cm="1">
        <f t="array" ref="E608">_xlfn.IFS(D608="","",D608="SI",4,D608="NO",1)</f>
        <v>4</v>
      </c>
      <c r="F608" cm="1">
        <f t="array" ref="F608">_xlfn.IFS('Paraclinicos '!B607="","",'Paraclinicos '!B607&gt;1,1,'Paraclinicos '!B607&lt;=1,3)</f>
        <v>3</v>
      </c>
      <c r="G608" t="str" cm="1">
        <f t="array" ref="G608">_xlfn.IFS('Paraclinicos '!D607="","",AND('Paraclinicos '!D607&gt;=250,'Paraclinicos '!D607&lt;=500),2,'Paraclinicos '!D607&gt;500,3,'Paraclinicos '!D607&lt;250,1)</f>
        <v/>
      </c>
      <c r="H608" s="50">
        <f t="shared" si="28"/>
        <v>10</v>
      </c>
      <c r="I608" cm="1">
        <f t="array" ref="I608">_xlfn.IFS('Paraclinicos '!Q607="","",'Paraclinicos '!Q607&gt;=65,1,'Paraclinicos '!Q607&lt;65,0)</f>
        <v>1</v>
      </c>
      <c r="J608" cm="1">
        <f t="array" ref="J608">_xlfn.IFS('Paraclinicos '!I607="","",'Paraclinicos '!I607&gt;7,1,'Paraclinicos '!I607&lt;=7,0)</f>
        <v>1</v>
      </c>
      <c r="K608" cm="1">
        <f t="array" ref="K608">_xlfn.IFS('Paraclinicos '!W607="","",'Paraclinicos '!W607&lt;=8,1,'Paraclinicos '!W607&gt;8,0)</f>
        <v>1</v>
      </c>
      <c r="L608" cm="1">
        <f t="array" ref="L608">_xlfn.IFS('Paraclinicos '!S607="","",'Paraclinicos '!S607&gt;=30,1,'Paraclinicos '!S607&lt;30,0)</f>
        <v>0</v>
      </c>
      <c r="M608" cm="1">
        <f t="array" ref="M608">_xlfn.IFS(OR('Paraclinicos '!T607="",'Paraclinicos '!U607=""),"",OR('Paraclinicos '!T607&lt;=90,'Paraclinicos '!U607&lt;=60),1,OR('Paraclinicos '!T607&gt;90,'Paraclinicos '!U607&gt;60),0)</f>
        <v>0</v>
      </c>
      <c r="N608" s="45">
        <f t="shared" si="29"/>
        <v>4</v>
      </c>
      <c r="O608" cm="1">
        <f t="array" ref="O608">_xlfn.IFS(OR('Paraclinicos '!M607="",'Paraclinicos '!N607="",'Paraclinicos '!N607=0),"",'Paraclinicos '!M607/'Paraclinicos '!N607&lt;100,4,'Paraclinicos '!M607/'Paraclinicos '!N607&lt;200,3,'Paraclinicos '!M607/'Paraclinicos '!N607&lt;300,2,'Paraclinicos '!M607/'Paraclinicos '!N607&lt;400,1,'Paraclinicos '!M607/'Paraclinicos '!N607&gt;=400,0)</f>
        <v>1</v>
      </c>
      <c r="P608" cm="1">
        <f t="array" ref="P608">_xlfn.IFS('Paraclinicos '!C607="","",'Paraclinicos '!C607&lt;20,4,'Paraclinicos '!C607&lt;50,3,'Paraclinicos '!C607&lt;100,2,'Paraclinicos '!C607&lt;150,1,'Paraclinicos '!C607&gt;150,0)</f>
        <v>0</v>
      </c>
      <c r="Q608" cm="1">
        <f t="array" ref="Q608">_xlfn.IFS('Paraclinicos '!O607="","",'Paraclinicos '!O607&lt;1.2,0,'Paraclinicos '!O607&lt;2,1,'Paraclinicos '!O607&lt;3.5,2,'Paraclinicos '!O607&lt;5,3,'Paraclinicos '!O607&gt;5,4)</f>
        <v>2</v>
      </c>
      <c r="R608" cm="1">
        <f t="array" ref="R608">_xlfn.IFS('Paraclinicos '!J607="","",'Paraclinicos '!J607&lt;1.2,0,'Paraclinicos '!J607&lt;2,1,'Paraclinicos '!J607&lt;6,2,'Paraclinicos '!J607&lt;12,3,'Paraclinicos '!J607&gt;=12,4)</f>
        <v>0</v>
      </c>
      <c r="S608" cm="1">
        <f t="array" ref="S608">_xlfn.IFS('Paraclinicos '!Y607="","",'Paraclinicos '!Y607&lt;70,1,'Paraclinicos '!Y607&gt;=70,0)</f>
        <v>0</v>
      </c>
      <c r="T608" cm="1">
        <f t="array" ref="T608">_xlfn.IFS('Paraclinicos '!W607="","",'Paraclinicos '!W607&lt;6,4,'Paraclinicos '!W607&lt;10,3,'Paraclinicos '!W607&lt;13,2,'Paraclinicos '!W607&lt;15,1,'Paraclinicos '!W607=15,0)</f>
        <v>4</v>
      </c>
      <c r="U608" s="54">
        <f t="shared" si="27"/>
        <v>7</v>
      </c>
      <c r="V608" cm="1">
        <f t="array" ref="V608">_xlfn.IFS('Paraclinicos '!S607="","",OR('Paraclinicos '!S607&lt;=8,'Paraclinicos '!S607&gt;=25),3,'Paraclinicos '!S607&lt;12,1,'Paraclinicos '!S607&lt;21,0,'Paraclinicos '!S607&lt;25,2)</f>
        <v>0</v>
      </c>
      <c r="W608" t="str">
        <f>IFERROR(IF(INDEX('BD Demog para scores enalazar'!Y$2:'BD Demog para scores enalazar'!Y$3000,MATCH(Formulas!A608,'BD Demog para scores enalazar'!A$2:'BD Demog para scores enalazar'!A$3000,0))=1,"SI","NO"),"")</f>
        <v>NO</v>
      </c>
      <c r="X608" s="9" t="str">
        <f>IFERROR(IF(INDEX('BD Demog para scores enalazar'!AJ$2:'BD Demog para scores enalazar'!AJ$3000,MATCH(Formulas!A608,'BD Demog para scores enalazar'!A$2:'BD Demog para scores enalazar'!A$3000,0))=1,"SI","NO"),"")</f>
        <v>NO</v>
      </c>
      <c r="Y608" cm="1">
        <f t="array" ref="Y608">IF(AND(W608="NO",X608="NO"),_xlfn.IFS('Paraclinicos '!K607&lt;=91,3,'Paraclinicos '!K607&lt;94,2,'Paraclinicos '!K607&lt;96,1,'Paraclinicos '!K607&gt;=96,0),"")</f>
        <v>0</v>
      </c>
      <c r="Z608" t="str" cm="1">
        <f t="array" ref="Z608">IF(OR(W608="SI",X608="SI"),_xlfn.IFS(OR(AND('Paraclinicos '!K607&lt;=83),AND('Paraclinicos '!K607&gt;=97,AA608=2)),3,OR(AND('Paraclinicos '!K607&lt;=86),AND('Paraclinicos '!K607&gt;=94,AA608=2)),2,OR(AND('Paraclinicos '!K607&lt;=88),AND('Paraclinicos '!K607&gt;=92,AA608=2)),1,OR(AND('Paraclinicos '!K607&gt;=88,'Paraclinicos '!K607&lt;=92),AND('Paraclinicos '!K607&gt;=93,AA608=0)),0),"")</f>
        <v/>
      </c>
      <c r="AA608" cm="1">
        <f t="array" ref="AA608">_xlfn.IFS('Paraclinicos '!E607="","",'Paraclinicos '!E607="Oxigeno",2,'Paraclinicos '!E607="Aire",0)</f>
        <v>2</v>
      </c>
    </row>
    <row r="609" spans="1:27" x14ac:dyDescent="0.25">
      <c r="A609">
        <f>'Paraclinicos '!A608</f>
        <v>143</v>
      </c>
      <c r="B609" s="3">
        <f>'Paraclinicos '!R608</f>
        <v>44309</v>
      </c>
      <c r="C609" cm="1">
        <f t="array" ref="C609">_xlfn.IFS('Paraclinicos '!Q608="","",'Paraclinicos '!Q608&gt;60,3,'Paraclinicos '!Q608&lt;=60,1)</f>
        <v>3</v>
      </c>
      <c r="D609" t="str">
        <f>IFERROR(IF(INDEX('BD Demog para scores enalazar'!BC$2:BC$3000,MATCH(Formulas!A609,'BD Demog para scores enalazar'!A$2:A$3000,0))=0,"SI","NO"),"")</f>
        <v>SI</v>
      </c>
      <c r="E609" cm="1">
        <f t="array" ref="E609">_xlfn.IFS(D609="","",D609="SI",4,D609="NO",1)</f>
        <v>4</v>
      </c>
      <c r="F609" cm="1">
        <f t="array" ref="F609">_xlfn.IFS('Paraclinicos '!B608="","",'Paraclinicos '!B608&gt;1,1,'Paraclinicos '!B608&lt;=1,3)</f>
        <v>3</v>
      </c>
      <c r="G609" t="str" cm="1">
        <f t="array" ref="G609">_xlfn.IFS('Paraclinicos '!D608="","",AND('Paraclinicos '!D608&gt;=250,'Paraclinicos '!D608&lt;=500),2,'Paraclinicos '!D608&gt;500,3,'Paraclinicos '!D608&lt;250,1)</f>
        <v/>
      </c>
      <c r="H609" s="50">
        <f t="shared" si="28"/>
        <v>10</v>
      </c>
      <c r="I609" cm="1">
        <f t="array" ref="I609">_xlfn.IFS('Paraclinicos '!Q608="","",'Paraclinicos '!Q608&gt;=65,1,'Paraclinicos '!Q608&lt;65,0)</f>
        <v>1</v>
      </c>
      <c r="J609" cm="1">
        <f t="array" ref="J609">_xlfn.IFS('Paraclinicos '!I608="","",'Paraclinicos '!I608&gt;7,1,'Paraclinicos '!I608&lt;=7,0)</f>
        <v>1</v>
      </c>
      <c r="K609" cm="1">
        <f t="array" ref="K609">_xlfn.IFS('Paraclinicos '!W608="","",'Paraclinicos '!W608&lt;=8,1,'Paraclinicos '!W608&gt;8,0)</f>
        <v>1</v>
      </c>
      <c r="L609" cm="1">
        <f t="array" ref="L609">_xlfn.IFS('Paraclinicos '!S608="","",'Paraclinicos '!S608&gt;=30,1,'Paraclinicos '!S608&lt;30,0)</f>
        <v>0</v>
      </c>
      <c r="M609" cm="1">
        <f t="array" ref="M609">_xlfn.IFS(OR('Paraclinicos '!T608="",'Paraclinicos '!U608=""),"",OR('Paraclinicos '!T608&lt;=90,'Paraclinicos '!U608&lt;=60),1,OR('Paraclinicos '!T608&gt;90,'Paraclinicos '!U608&gt;60),0)</f>
        <v>0</v>
      </c>
      <c r="N609" s="45">
        <f t="shared" si="29"/>
        <v>4</v>
      </c>
      <c r="O609" cm="1">
        <f t="array" ref="O609">_xlfn.IFS(OR('Paraclinicos '!M608="",'Paraclinicos '!N608="",'Paraclinicos '!N608=0),"",'Paraclinicos '!M608/'Paraclinicos '!N608&lt;100,4,'Paraclinicos '!M608/'Paraclinicos '!N608&lt;200,3,'Paraclinicos '!M608/'Paraclinicos '!N608&lt;300,2,'Paraclinicos '!M608/'Paraclinicos '!N608&lt;400,1,'Paraclinicos '!M608/'Paraclinicos '!N608&gt;=400,0)</f>
        <v>1</v>
      </c>
      <c r="P609" cm="1">
        <f t="array" ref="P609">_xlfn.IFS('Paraclinicos '!C608="","",'Paraclinicos '!C608&lt;20,4,'Paraclinicos '!C608&lt;50,3,'Paraclinicos '!C608&lt;100,2,'Paraclinicos '!C608&lt;150,1,'Paraclinicos '!C608&gt;150,0)</f>
        <v>0</v>
      </c>
      <c r="Q609" cm="1">
        <f t="array" ref="Q609">_xlfn.IFS('Paraclinicos '!O608="","",'Paraclinicos '!O608&lt;1.2,0,'Paraclinicos '!O608&lt;2,1,'Paraclinicos '!O608&lt;3.5,2,'Paraclinicos '!O608&lt;5,3,'Paraclinicos '!O608&gt;5,4)</f>
        <v>1</v>
      </c>
      <c r="R609" cm="1">
        <f t="array" ref="R609">_xlfn.IFS('Paraclinicos '!J608="","",'Paraclinicos '!J608&lt;1.2,0,'Paraclinicos '!J608&lt;2,1,'Paraclinicos '!J608&lt;6,2,'Paraclinicos '!J608&lt;12,3,'Paraclinicos '!J608&gt;=12,4)</f>
        <v>0</v>
      </c>
      <c r="S609" cm="1">
        <f t="array" ref="S609">_xlfn.IFS('Paraclinicos '!Y608="","",'Paraclinicos '!Y608&lt;70,1,'Paraclinicos '!Y608&gt;=70,0)</f>
        <v>0</v>
      </c>
      <c r="T609" cm="1">
        <f t="array" ref="T609">_xlfn.IFS('Paraclinicos '!W608="","",'Paraclinicos '!W608&lt;6,4,'Paraclinicos '!W608&lt;10,3,'Paraclinicos '!W608&lt;13,2,'Paraclinicos '!W608&lt;15,1,'Paraclinicos '!W608=15,0)</f>
        <v>4</v>
      </c>
      <c r="U609" s="54">
        <f t="shared" si="27"/>
        <v>6</v>
      </c>
      <c r="V609" cm="1">
        <f t="array" ref="V609">_xlfn.IFS('Paraclinicos '!S608="","",OR('Paraclinicos '!S608&lt;=8,'Paraclinicos '!S608&gt;=25),3,'Paraclinicos '!S608&lt;12,1,'Paraclinicos '!S608&lt;21,0,'Paraclinicos '!S608&lt;25,2)</f>
        <v>2</v>
      </c>
      <c r="W609" t="str">
        <f>IFERROR(IF(INDEX('BD Demog para scores enalazar'!Y$2:'BD Demog para scores enalazar'!Y$3000,MATCH(Formulas!A609,'BD Demog para scores enalazar'!A$2:'BD Demog para scores enalazar'!A$3000,0))=1,"SI","NO"),"")</f>
        <v>NO</v>
      </c>
      <c r="X609" s="9" t="str">
        <f>IFERROR(IF(INDEX('BD Demog para scores enalazar'!AJ$2:'BD Demog para scores enalazar'!AJ$3000,MATCH(Formulas!A609,'BD Demog para scores enalazar'!A$2:'BD Demog para scores enalazar'!A$3000,0))=1,"SI","NO"),"")</f>
        <v>NO</v>
      </c>
      <c r="Y609" cm="1">
        <f t="array" ref="Y609">IF(AND(W609="NO",X609="NO"),_xlfn.IFS('Paraclinicos '!K608&lt;=91,3,'Paraclinicos '!K608&lt;94,2,'Paraclinicos '!K608&lt;96,1,'Paraclinicos '!K608&gt;=96,0),"")</f>
        <v>3</v>
      </c>
      <c r="Z609" t="str" cm="1">
        <f t="array" ref="Z609">IF(OR(W609="SI",X609="SI"),_xlfn.IFS(OR(AND('Paraclinicos '!K608&lt;=83),AND('Paraclinicos '!K608&gt;=97,AA609=2)),3,OR(AND('Paraclinicos '!K608&lt;=86),AND('Paraclinicos '!K608&gt;=94,AA609=2)),2,OR(AND('Paraclinicos '!K608&lt;=88),AND('Paraclinicos '!K608&gt;=92,AA609=2)),1,OR(AND('Paraclinicos '!K608&gt;=88,'Paraclinicos '!K608&lt;=92),AND('Paraclinicos '!K608&gt;=93,AA609=0)),0),"")</f>
        <v/>
      </c>
      <c r="AA609" cm="1">
        <f t="array" ref="AA609">_xlfn.IFS('Paraclinicos '!E608="","",'Paraclinicos '!E608="Oxigeno",2,'Paraclinicos '!E608="Aire",0)</f>
        <v>2</v>
      </c>
    </row>
    <row r="610" spans="1:27" x14ac:dyDescent="0.25">
      <c r="A610">
        <f>'Paraclinicos '!A609</f>
        <v>143</v>
      </c>
      <c r="B610" s="3">
        <f>'Paraclinicos '!R609</f>
        <v>44309</v>
      </c>
      <c r="C610" cm="1">
        <f t="array" ref="C610">_xlfn.IFS('Paraclinicos '!Q609="","",'Paraclinicos '!Q609&gt;60,3,'Paraclinicos '!Q609&lt;=60,1)</f>
        <v>3</v>
      </c>
      <c r="D610" t="str">
        <f>IFERROR(IF(INDEX('BD Demog para scores enalazar'!BC$2:BC$3000,MATCH(Formulas!A610,'BD Demog para scores enalazar'!A$2:A$3000,0))=0,"SI","NO"),"")</f>
        <v>SI</v>
      </c>
      <c r="E610" cm="1">
        <f t="array" ref="E610">_xlfn.IFS(D610="","",D610="SI",4,D610="NO",1)</f>
        <v>4</v>
      </c>
      <c r="F610" cm="1">
        <f t="array" ref="F610">_xlfn.IFS('Paraclinicos '!B609="","",'Paraclinicos '!B609&gt;1,1,'Paraclinicos '!B609&lt;=1,3)</f>
        <v>3</v>
      </c>
      <c r="G610" t="str" cm="1">
        <f t="array" ref="G610">_xlfn.IFS('Paraclinicos '!D609="","",AND('Paraclinicos '!D609&gt;=250,'Paraclinicos '!D609&lt;=500),2,'Paraclinicos '!D609&gt;500,3,'Paraclinicos '!D609&lt;250,1)</f>
        <v/>
      </c>
      <c r="H610" s="50">
        <f t="shared" si="28"/>
        <v>10</v>
      </c>
      <c r="I610" cm="1">
        <f t="array" ref="I610">_xlfn.IFS('Paraclinicos '!Q609="","",'Paraclinicos '!Q609&gt;=65,1,'Paraclinicos '!Q609&lt;65,0)</f>
        <v>1</v>
      </c>
      <c r="J610" cm="1">
        <f t="array" ref="J610">_xlfn.IFS('Paraclinicos '!I609="","",'Paraclinicos '!I609&gt;7,1,'Paraclinicos '!I609&lt;=7,0)</f>
        <v>1</v>
      </c>
      <c r="K610" cm="1">
        <f t="array" ref="K610">_xlfn.IFS('Paraclinicos '!W609="","",'Paraclinicos '!W609&lt;=8,1,'Paraclinicos '!W609&gt;8,0)</f>
        <v>1</v>
      </c>
      <c r="L610" cm="1">
        <f t="array" ref="L610">_xlfn.IFS('Paraclinicos '!S609="","",'Paraclinicos '!S609&gt;=30,1,'Paraclinicos '!S609&lt;30,0)</f>
        <v>0</v>
      </c>
      <c r="M610" cm="1">
        <f t="array" ref="M610">_xlfn.IFS(OR('Paraclinicos '!T609="",'Paraclinicos '!U609=""),"",OR('Paraclinicos '!T609&lt;=90,'Paraclinicos '!U609&lt;=60),1,OR('Paraclinicos '!T609&gt;90,'Paraclinicos '!U609&gt;60),0)</f>
        <v>0</v>
      </c>
      <c r="N610" s="45">
        <f t="shared" si="29"/>
        <v>4</v>
      </c>
      <c r="O610" cm="1">
        <f t="array" ref="O610">_xlfn.IFS(OR('Paraclinicos '!M609="",'Paraclinicos '!N609="",'Paraclinicos '!N609=0),"",'Paraclinicos '!M609/'Paraclinicos '!N609&lt;100,4,'Paraclinicos '!M609/'Paraclinicos '!N609&lt;200,3,'Paraclinicos '!M609/'Paraclinicos '!N609&lt;300,2,'Paraclinicos '!M609/'Paraclinicos '!N609&lt;400,1,'Paraclinicos '!M609/'Paraclinicos '!N609&gt;=400,0)</f>
        <v>2</v>
      </c>
      <c r="P610" cm="1">
        <f t="array" ref="P610">_xlfn.IFS('Paraclinicos '!C609="","",'Paraclinicos '!C609&lt;20,4,'Paraclinicos '!C609&lt;50,3,'Paraclinicos '!C609&lt;100,2,'Paraclinicos '!C609&lt;150,1,'Paraclinicos '!C609&gt;150,0)</f>
        <v>0</v>
      </c>
      <c r="Q610" cm="1">
        <f t="array" ref="Q610">_xlfn.IFS('Paraclinicos '!O609="","",'Paraclinicos '!O609&lt;1.2,0,'Paraclinicos '!O609&lt;2,1,'Paraclinicos '!O609&lt;3.5,2,'Paraclinicos '!O609&lt;5,3,'Paraclinicos '!O609&gt;5,4)</f>
        <v>2</v>
      </c>
      <c r="R610" t="str" cm="1">
        <f t="array" ref="R610">_xlfn.IFS('Paraclinicos '!J609="","",'Paraclinicos '!J609&lt;1.2,0,'Paraclinicos '!J609&lt;2,1,'Paraclinicos '!J609&lt;6,2,'Paraclinicos '!J609&lt;12,3,'Paraclinicos '!J609&gt;=12,4)</f>
        <v/>
      </c>
      <c r="S610" cm="1">
        <f t="array" ref="S610">_xlfn.IFS('Paraclinicos '!Y609="","",'Paraclinicos '!Y609&lt;70,1,'Paraclinicos '!Y609&gt;=70,0)</f>
        <v>0</v>
      </c>
      <c r="T610" cm="1">
        <f t="array" ref="T610">_xlfn.IFS('Paraclinicos '!W609="","",'Paraclinicos '!W609&lt;6,4,'Paraclinicos '!W609&lt;10,3,'Paraclinicos '!W609&lt;13,2,'Paraclinicos '!W609&lt;15,1,'Paraclinicos '!W609=15,0)</f>
        <v>4</v>
      </c>
      <c r="U610" s="54">
        <f t="shared" si="27"/>
        <v>8</v>
      </c>
      <c r="V610" cm="1">
        <f t="array" ref="V610">_xlfn.IFS('Paraclinicos '!S609="","",OR('Paraclinicos '!S609&lt;=8,'Paraclinicos '!S609&gt;=25),3,'Paraclinicos '!S609&lt;12,1,'Paraclinicos '!S609&lt;21,0,'Paraclinicos '!S609&lt;25,2)</f>
        <v>2</v>
      </c>
      <c r="W610" t="str">
        <f>IFERROR(IF(INDEX('BD Demog para scores enalazar'!Y$2:'BD Demog para scores enalazar'!Y$3000,MATCH(Formulas!A610,'BD Demog para scores enalazar'!A$2:'BD Demog para scores enalazar'!A$3000,0))=1,"SI","NO"),"")</f>
        <v>NO</v>
      </c>
      <c r="X610" s="9" t="str">
        <f>IFERROR(IF(INDEX('BD Demog para scores enalazar'!AJ$2:'BD Demog para scores enalazar'!AJ$3000,MATCH(Formulas!A610,'BD Demog para scores enalazar'!A$2:'BD Demog para scores enalazar'!A$3000,0))=1,"SI","NO"),"")</f>
        <v>NO</v>
      </c>
      <c r="Y610" cm="1">
        <f t="array" ref="Y610">IF(AND(W610="NO",X610="NO"),_xlfn.IFS('Paraclinicos '!K609&lt;=91,3,'Paraclinicos '!K609&lt;94,2,'Paraclinicos '!K609&lt;96,1,'Paraclinicos '!K609&gt;=96,0),"")</f>
        <v>3</v>
      </c>
      <c r="Z610" t="str" cm="1">
        <f t="array" ref="Z610">IF(OR(W610="SI",X610="SI"),_xlfn.IFS(OR(AND('Paraclinicos '!K609&lt;=83),AND('Paraclinicos '!K609&gt;=97,AA610=2)),3,OR(AND('Paraclinicos '!K609&lt;=86),AND('Paraclinicos '!K609&gt;=94,AA610=2)),2,OR(AND('Paraclinicos '!K609&lt;=88),AND('Paraclinicos '!K609&gt;=92,AA610=2)),1,OR(AND('Paraclinicos '!K609&gt;=88,'Paraclinicos '!K609&lt;=92),AND('Paraclinicos '!K609&gt;=93,AA610=0)),0),"")</f>
        <v/>
      </c>
      <c r="AA610" cm="1">
        <f t="array" ref="AA610">_xlfn.IFS('Paraclinicos '!E609="","",'Paraclinicos '!E609="Oxigeno",2,'Paraclinicos '!E609="Aire",0)</f>
        <v>2</v>
      </c>
    </row>
    <row r="611" spans="1:27" x14ac:dyDescent="0.25">
      <c r="A611">
        <f>'Paraclinicos '!A610</f>
        <v>145</v>
      </c>
      <c r="B611" s="3">
        <f>'Paraclinicos '!R610</f>
        <v>44309</v>
      </c>
      <c r="C611" cm="1">
        <f t="array" ref="C611">_xlfn.IFS('Paraclinicos '!Q610="","",'Paraclinicos '!Q610&gt;60,3,'Paraclinicos '!Q610&lt;=60,1)</f>
        <v>1</v>
      </c>
      <c r="D611" t="str">
        <f>IFERROR(IF(INDEX('BD Demog para scores enalazar'!BC$2:BC$3000,MATCH(Formulas!A611,'BD Demog para scores enalazar'!A$2:A$3000,0))=0,"SI","NO"),"")</f>
        <v>SI</v>
      </c>
      <c r="E611" cm="1">
        <f t="array" ref="E611">_xlfn.IFS(D611="","",D611="SI",4,D611="NO",1)</f>
        <v>4</v>
      </c>
      <c r="F611" cm="1">
        <f t="array" ref="F611">_xlfn.IFS('Paraclinicos '!B610="","",'Paraclinicos '!B610&gt;1,1,'Paraclinicos '!B610&lt;=1,3)</f>
        <v>3</v>
      </c>
      <c r="G611" t="str" cm="1">
        <f t="array" ref="G611">_xlfn.IFS('Paraclinicos '!D610="","",AND('Paraclinicos '!D610&gt;=250,'Paraclinicos '!D610&lt;=500),2,'Paraclinicos '!D610&gt;500,3,'Paraclinicos '!D610&lt;250,1)</f>
        <v/>
      </c>
      <c r="H611" s="50">
        <f t="shared" si="28"/>
        <v>8</v>
      </c>
      <c r="I611" cm="1">
        <f t="array" ref="I611">_xlfn.IFS('Paraclinicos '!Q610="","",'Paraclinicos '!Q610&gt;=65,1,'Paraclinicos '!Q610&lt;65,0)</f>
        <v>0</v>
      </c>
      <c r="J611" cm="1">
        <f t="array" ref="J611">_xlfn.IFS('Paraclinicos '!I610="","",'Paraclinicos '!I610&gt;7,1,'Paraclinicos '!I610&lt;=7,0)</f>
        <v>1</v>
      </c>
      <c r="K611" cm="1">
        <f t="array" ref="K611">_xlfn.IFS('Paraclinicos '!W610="","",'Paraclinicos '!W610&lt;=8,1,'Paraclinicos '!W610&gt;8,0)</f>
        <v>0</v>
      </c>
      <c r="L611" cm="1">
        <f t="array" ref="L611">_xlfn.IFS('Paraclinicos '!S610="","",'Paraclinicos '!S610&gt;=30,1,'Paraclinicos '!S610&lt;30,0)</f>
        <v>0</v>
      </c>
      <c r="M611" cm="1">
        <f t="array" ref="M611">_xlfn.IFS(OR('Paraclinicos '!T610="",'Paraclinicos '!U610=""),"",OR('Paraclinicos '!T610&lt;=90,'Paraclinicos '!U610&lt;=60),1,OR('Paraclinicos '!T610&gt;90,'Paraclinicos '!U610&gt;60),0)</f>
        <v>0</v>
      </c>
      <c r="N611" s="45">
        <f t="shared" si="29"/>
        <v>3</v>
      </c>
      <c r="O611" cm="1">
        <f t="array" ref="O611">_xlfn.IFS(OR('Paraclinicos '!M610="",'Paraclinicos '!N610="",'Paraclinicos '!N610=0),"",'Paraclinicos '!M610/'Paraclinicos '!N610&lt;100,4,'Paraclinicos '!M610/'Paraclinicos '!N610&lt;200,3,'Paraclinicos '!M610/'Paraclinicos '!N610&lt;300,2,'Paraclinicos '!M610/'Paraclinicos '!N610&lt;400,1,'Paraclinicos '!M610/'Paraclinicos '!N610&gt;=400,0)</f>
        <v>2</v>
      </c>
      <c r="P611" cm="1">
        <f t="array" ref="P611">_xlfn.IFS('Paraclinicos '!C610="","",'Paraclinicos '!C610&lt;20,4,'Paraclinicos '!C610&lt;50,3,'Paraclinicos '!C610&lt;100,2,'Paraclinicos '!C610&lt;150,1,'Paraclinicos '!C610&gt;150,0)</f>
        <v>0</v>
      </c>
      <c r="Q611" cm="1">
        <f t="array" ref="Q611">_xlfn.IFS('Paraclinicos '!O610="","",'Paraclinicos '!O610&lt;1.2,0,'Paraclinicos '!O610&lt;2,1,'Paraclinicos '!O610&lt;3.5,2,'Paraclinicos '!O610&lt;5,3,'Paraclinicos '!O610&gt;5,4)</f>
        <v>0</v>
      </c>
      <c r="R611" cm="1">
        <f t="array" ref="R611">_xlfn.IFS('Paraclinicos '!J610="","",'Paraclinicos '!J610&lt;1.2,0,'Paraclinicos '!J610&lt;2,1,'Paraclinicos '!J610&lt;6,2,'Paraclinicos '!J610&lt;12,3,'Paraclinicos '!J610&gt;=12,4)</f>
        <v>0</v>
      </c>
      <c r="S611" cm="1">
        <f t="array" ref="S611">_xlfn.IFS('Paraclinicos '!Y610="","",'Paraclinicos '!Y610&lt;70,1,'Paraclinicos '!Y610&gt;=70,0)</f>
        <v>0</v>
      </c>
      <c r="T611" cm="1">
        <f t="array" ref="T611">_xlfn.IFS('Paraclinicos '!W610="","",'Paraclinicos '!W610&lt;6,4,'Paraclinicos '!W610&lt;10,3,'Paraclinicos '!W610&lt;13,2,'Paraclinicos '!W610&lt;15,1,'Paraclinicos '!W610=15,0)</f>
        <v>0</v>
      </c>
      <c r="U611" s="54">
        <f t="shared" si="27"/>
        <v>2</v>
      </c>
      <c r="V611" cm="1">
        <f t="array" ref="V611">_xlfn.IFS('Paraclinicos '!S610="","",OR('Paraclinicos '!S610&lt;=8,'Paraclinicos '!S610&gt;=25),3,'Paraclinicos '!S610&lt;12,1,'Paraclinicos '!S610&lt;21,0,'Paraclinicos '!S610&lt;25,2)</f>
        <v>3</v>
      </c>
      <c r="W611" t="str">
        <f>IFERROR(IF(INDEX('BD Demog para scores enalazar'!Y$2:'BD Demog para scores enalazar'!Y$3000,MATCH(Formulas!A611,'BD Demog para scores enalazar'!A$2:'BD Demog para scores enalazar'!A$3000,0))=1,"SI","NO"),"")</f>
        <v>NO</v>
      </c>
      <c r="X611" s="9" t="str">
        <f>IFERROR(IF(INDEX('BD Demog para scores enalazar'!AJ$2:'BD Demog para scores enalazar'!AJ$3000,MATCH(Formulas!A611,'BD Demog para scores enalazar'!A$2:'BD Demog para scores enalazar'!A$3000,0))=1,"SI","NO"),"")</f>
        <v>NO</v>
      </c>
      <c r="Y611" cm="1">
        <f t="array" ref="Y611">IF(AND(W611="NO",X611="NO"),_xlfn.IFS('Paraclinicos '!K610&lt;=91,3,'Paraclinicos '!K610&lt;94,2,'Paraclinicos '!K610&lt;96,1,'Paraclinicos '!K610&gt;=96,0),"")</f>
        <v>1</v>
      </c>
      <c r="Z611" t="str" cm="1">
        <f t="array" ref="Z611">IF(OR(W611="SI",X611="SI"),_xlfn.IFS(OR(AND('Paraclinicos '!K610&lt;=83),AND('Paraclinicos '!K610&gt;=97,AA611=2)),3,OR(AND('Paraclinicos '!K610&lt;=86),AND('Paraclinicos '!K610&gt;=94,AA611=2)),2,OR(AND('Paraclinicos '!K610&lt;=88),AND('Paraclinicos '!K610&gt;=92,AA611=2)),1,OR(AND('Paraclinicos '!K610&gt;=88,'Paraclinicos '!K610&lt;=92),AND('Paraclinicos '!K610&gt;=93,AA611=0)),0),"")</f>
        <v/>
      </c>
      <c r="AA611" cm="1">
        <f t="array" ref="AA611">_xlfn.IFS('Paraclinicos '!E610="","",'Paraclinicos '!E610="Oxigeno",2,'Paraclinicos '!E610="Aire",0)</f>
        <v>2</v>
      </c>
    </row>
    <row r="612" spans="1:27" x14ac:dyDescent="0.25">
      <c r="A612">
        <f>'Paraclinicos '!A611</f>
        <v>145</v>
      </c>
      <c r="B612" s="3">
        <f>'Paraclinicos '!R611</f>
        <v>44313</v>
      </c>
      <c r="C612" cm="1">
        <f t="array" ref="C612">_xlfn.IFS('Paraclinicos '!Q611="","",'Paraclinicos '!Q611&gt;60,3,'Paraclinicos '!Q611&lt;=60,1)</f>
        <v>1</v>
      </c>
      <c r="D612" t="str">
        <f>IFERROR(IF(INDEX('BD Demog para scores enalazar'!BC$2:BC$3000,MATCH(Formulas!A612,'BD Demog para scores enalazar'!A$2:A$3000,0))=0,"SI","NO"),"")</f>
        <v>SI</v>
      </c>
      <c r="E612" cm="1">
        <f t="array" ref="E612">_xlfn.IFS(D612="","",D612="SI",4,D612="NO",1)</f>
        <v>4</v>
      </c>
      <c r="F612" cm="1">
        <f t="array" ref="F612">_xlfn.IFS('Paraclinicos '!B611="","",'Paraclinicos '!B611&gt;1,1,'Paraclinicos '!B611&lt;=1,3)</f>
        <v>3</v>
      </c>
      <c r="G612" cm="1">
        <f t="array" ref="G612">_xlfn.IFS('Paraclinicos '!D611="","",AND('Paraclinicos '!D611&gt;=250,'Paraclinicos '!D611&lt;=500),2,'Paraclinicos '!D611&gt;500,3,'Paraclinicos '!D611&lt;250,1)</f>
        <v>3</v>
      </c>
      <c r="H612" s="50">
        <f t="shared" si="28"/>
        <v>11</v>
      </c>
      <c r="I612" cm="1">
        <f t="array" ref="I612">_xlfn.IFS('Paraclinicos '!Q611="","",'Paraclinicos '!Q611&gt;=65,1,'Paraclinicos '!Q611&lt;65,0)</f>
        <v>0</v>
      </c>
      <c r="J612" cm="1">
        <f t="array" ref="J612">_xlfn.IFS('Paraclinicos '!I611="","",'Paraclinicos '!I611&gt;7,1,'Paraclinicos '!I611&lt;=7,0)</f>
        <v>1</v>
      </c>
      <c r="K612" cm="1">
        <f t="array" ref="K612">_xlfn.IFS('Paraclinicos '!W611="","",'Paraclinicos '!W611&lt;=8,1,'Paraclinicos '!W611&gt;8,0)</f>
        <v>0</v>
      </c>
      <c r="L612" cm="1">
        <f t="array" ref="L612">_xlfn.IFS('Paraclinicos '!S611="","",'Paraclinicos '!S611&gt;=30,1,'Paraclinicos '!S611&lt;30,0)</f>
        <v>0</v>
      </c>
      <c r="M612" cm="1">
        <f t="array" ref="M612">_xlfn.IFS(OR('Paraclinicos '!T611="",'Paraclinicos '!U611=""),"",OR('Paraclinicos '!T611&lt;=90,'Paraclinicos '!U611&lt;=60),1,OR('Paraclinicos '!T611&gt;90,'Paraclinicos '!U611&gt;60),0)</f>
        <v>0</v>
      </c>
      <c r="N612" s="45">
        <f t="shared" si="29"/>
        <v>2</v>
      </c>
      <c r="O612" cm="1">
        <f t="array" ref="O612">_xlfn.IFS(OR('Paraclinicos '!M611="",'Paraclinicos '!N611="",'Paraclinicos '!N611=0),"",'Paraclinicos '!M611/'Paraclinicos '!N611&lt;100,4,'Paraclinicos '!M611/'Paraclinicos '!N611&lt;200,3,'Paraclinicos '!M611/'Paraclinicos '!N611&lt;300,2,'Paraclinicos '!M611/'Paraclinicos '!N611&lt;400,1,'Paraclinicos '!M611/'Paraclinicos '!N611&gt;=400,0)</f>
        <v>1</v>
      </c>
      <c r="P612" cm="1">
        <f t="array" ref="P612">_xlfn.IFS('Paraclinicos '!C611="","",'Paraclinicos '!C611&lt;20,4,'Paraclinicos '!C611&lt;50,3,'Paraclinicos '!C611&lt;100,2,'Paraclinicos '!C611&lt;150,1,'Paraclinicos '!C611&gt;150,0)</f>
        <v>0</v>
      </c>
      <c r="Q612" cm="1">
        <f t="array" ref="Q612">_xlfn.IFS('Paraclinicos '!O611="","",'Paraclinicos '!O611&lt;1.2,0,'Paraclinicos '!O611&lt;2,1,'Paraclinicos '!O611&lt;3.5,2,'Paraclinicos '!O611&lt;5,3,'Paraclinicos '!O611&gt;5,4)</f>
        <v>0</v>
      </c>
      <c r="R612" t="str" cm="1">
        <f t="array" ref="R612">_xlfn.IFS('Paraclinicos '!J611="","",'Paraclinicos '!J611&lt;1.2,0,'Paraclinicos '!J611&lt;2,1,'Paraclinicos '!J611&lt;6,2,'Paraclinicos '!J611&lt;12,3,'Paraclinicos '!J611&gt;=12,4)</f>
        <v/>
      </c>
      <c r="S612" cm="1">
        <f t="array" ref="S612">_xlfn.IFS('Paraclinicos '!Y611="","",'Paraclinicos '!Y611&lt;70,1,'Paraclinicos '!Y611&gt;=70,0)</f>
        <v>0</v>
      </c>
      <c r="T612" cm="1">
        <f t="array" ref="T612">_xlfn.IFS('Paraclinicos '!W611="","",'Paraclinicos '!W611&lt;6,4,'Paraclinicos '!W611&lt;10,3,'Paraclinicos '!W611&lt;13,2,'Paraclinicos '!W611&lt;15,1,'Paraclinicos '!W611=15,0)</f>
        <v>0</v>
      </c>
      <c r="U612" s="54">
        <f t="shared" si="27"/>
        <v>1</v>
      </c>
      <c r="V612" cm="1">
        <f t="array" ref="V612">_xlfn.IFS('Paraclinicos '!S611="","",OR('Paraclinicos '!S611&lt;=8,'Paraclinicos '!S611&gt;=25),3,'Paraclinicos '!S611&lt;12,1,'Paraclinicos '!S611&lt;21,0,'Paraclinicos '!S611&lt;25,2)</f>
        <v>2</v>
      </c>
      <c r="W612" t="str">
        <f>IFERROR(IF(INDEX('BD Demog para scores enalazar'!Y$2:'BD Demog para scores enalazar'!Y$3000,MATCH(Formulas!A612,'BD Demog para scores enalazar'!A$2:'BD Demog para scores enalazar'!A$3000,0))=1,"SI","NO"),"")</f>
        <v>NO</v>
      </c>
      <c r="X612" s="9" t="str">
        <f>IFERROR(IF(INDEX('BD Demog para scores enalazar'!AJ$2:'BD Demog para scores enalazar'!AJ$3000,MATCH(Formulas!A612,'BD Demog para scores enalazar'!A$2:'BD Demog para scores enalazar'!A$3000,0))=1,"SI","NO"),"")</f>
        <v>NO</v>
      </c>
      <c r="Y612" cm="1">
        <f t="array" ref="Y612">IF(AND(W612="NO",X612="NO"),_xlfn.IFS('Paraclinicos '!K611&lt;=91,3,'Paraclinicos '!K611&lt;94,2,'Paraclinicos '!K611&lt;96,1,'Paraclinicos '!K611&gt;=96,0),"")</f>
        <v>0</v>
      </c>
      <c r="Z612" t="str" cm="1">
        <f t="array" ref="Z612">IF(OR(W612="SI",X612="SI"),_xlfn.IFS(OR(AND('Paraclinicos '!K611&lt;=83),AND('Paraclinicos '!K611&gt;=97,AA612=2)),3,OR(AND('Paraclinicos '!K611&lt;=86),AND('Paraclinicos '!K611&gt;=94,AA612=2)),2,OR(AND('Paraclinicos '!K611&lt;=88),AND('Paraclinicos '!K611&gt;=92,AA612=2)),1,OR(AND('Paraclinicos '!K611&gt;=88,'Paraclinicos '!K611&lt;=92),AND('Paraclinicos '!K611&gt;=93,AA612=0)),0),"")</f>
        <v/>
      </c>
      <c r="AA612" cm="1">
        <f t="array" ref="AA612">_xlfn.IFS('Paraclinicos '!E611="","",'Paraclinicos '!E611="Oxigeno",2,'Paraclinicos '!E611="Aire",0)</f>
        <v>2</v>
      </c>
    </row>
    <row r="613" spans="1:27" x14ac:dyDescent="0.25">
      <c r="A613">
        <f>'Paraclinicos '!A612</f>
        <v>145</v>
      </c>
      <c r="B613" s="3">
        <f>'Paraclinicos '!R612</f>
        <v>44313</v>
      </c>
      <c r="C613" cm="1">
        <f t="array" ref="C613">_xlfn.IFS('Paraclinicos '!Q612="","",'Paraclinicos '!Q612&gt;60,3,'Paraclinicos '!Q612&lt;=60,1)</f>
        <v>1</v>
      </c>
      <c r="D613" t="str">
        <f>IFERROR(IF(INDEX('BD Demog para scores enalazar'!BC$2:BC$3000,MATCH(Formulas!A613,'BD Demog para scores enalazar'!A$2:A$3000,0))=0,"SI","NO"),"")</f>
        <v>SI</v>
      </c>
      <c r="E613" cm="1">
        <f t="array" ref="E613">_xlfn.IFS(D613="","",D613="SI",4,D613="NO",1)</f>
        <v>4</v>
      </c>
      <c r="F613" cm="1">
        <f t="array" ref="F613">_xlfn.IFS('Paraclinicos '!B612="","",'Paraclinicos '!B612&gt;1,1,'Paraclinicos '!B612&lt;=1,3)</f>
        <v>3</v>
      </c>
      <c r="G613" cm="1">
        <f t="array" ref="G613">_xlfn.IFS('Paraclinicos '!D612="","",AND('Paraclinicos '!D612&gt;=250,'Paraclinicos '!D612&lt;=500),2,'Paraclinicos '!D612&gt;500,3,'Paraclinicos '!D612&lt;250,1)</f>
        <v>3</v>
      </c>
      <c r="H613" s="50">
        <f t="shared" si="28"/>
        <v>11</v>
      </c>
      <c r="I613" cm="1">
        <f t="array" ref="I613">_xlfn.IFS('Paraclinicos '!Q612="","",'Paraclinicos '!Q612&gt;=65,1,'Paraclinicos '!Q612&lt;65,0)</f>
        <v>0</v>
      </c>
      <c r="J613" cm="1">
        <f t="array" ref="J613">_xlfn.IFS('Paraclinicos '!I612="","",'Paraclinicos '!I612&gt;7,1,'Paraclinicos '!I612&lt;=7,0)</f>
        <v>1</v>
      </c>
      <c r="K613" cm="1">
        <f t="array" ref="K613">_xlfn.IFS('Paraclinicos '!W612="","",'Paraclinicos '!W612&lt;=8,1,'Paraclinicos '!W612&gt;8,0)</f>
        <v>1</v>
      </c>
      <c r="L613" cm="1">
        <f t="array" ref="L613">_xlfn.IFS('Paraclinicos '!S612="","",'Paraclinicos '!S612&gt;=30,1,'Paraclinicos '!S612&lt;30,0)</f>
        <v>0</v>
      </c>
      <c r="M613" cm="1">
        <f t="array" ref="M613">_xlfn.IFS(OR('Paraclinicos '!T612="",'Paraclinicos '!U612=""),"",OR('Paraclinicos '!T612&lt;=90,'Paraclinicos '!U612&lt;=60),1,OR('Paraclinicos '!T612&gt;90,'Paraclinicos '!U612&gt;60),0)</f>
        <v>0</v>
      </c>
      <c r="N613" s="45">
        <f t="shared" si="29"/>
        <v>3</v>
      </c>
      <c r="O613" cm="1">
        <f t="array" ref="O613">_xlfn.IFS(OR('Paraclinicos '!M612="",'Paraclinicos '!N612="",'Paraclinicos '!N612=0),"",'Paraclinicos '!M612/'Paraclinicos '!N612&lt;100,4,'Paraclinicos '!M612/'Paraclinicos '!N612&lt;200,3,'Paraclinicos '!M612/'Paraclinicos '!N612&lt;300,2,'Paraclinicos '!M612/'Paraclinicos '!N612&lt;400,1,'Paraclinicos '!M612/'Paraclinicos '!N612&gt;=400,0)</f>
        <v>2</v>
      </c>
      <c r="P613" cm="1">
        <f t="array" ref="P613">_xlfn.IFS('Paraclinicos '!C612="","",'Paraclinicos '!C612&lt;20,4,'Paraclinicos '!C612&lt;50,3,'Paraclinicos '!C612&lt;100,2,'Paraclinicos '!C612&lt;150,1,'Paraclinicos '!C612&gt;150,0)</f>
        <v>0</v>
      </c>
      <c r="Q613" cm="1">
        <f t="array" ref="Q613">_xlfn.IFS('Paraclinicos '!O612="","",'Paraclinicos '!O612&lt;1.2,0,'Paraclinicos '!O612&lt;2,1,'Paraclinicos '!O612&lt;3.5,2,'Paraclinicos '!O612&lt;5,3,'Paraclinicos '!O612&gt;5,4)</f>
        <v>1</v>
      </c>
      <c r="R613" cm="1">
        <f t="array" ref="R613">_xlfn.IFS('Paraclinicos '!J612="","",'Paraclinicos '!J612&lt;1.2,0,'Paraclinicos '!J612&lt;2,1,'Paraclinicos '!J612&lt;6,2,'Paraclinicos '!J612&lt;12,3,'Paraclinicos '!J612&gt;=12,4)</f>
        <v>0</v>
      </c>
      <c r="S613" cm="1">
        <f t="array" ref="S613">_xlfn.IFS('Paraclinicos '!Y612="","",'Paraclinicos '!Y612&lt;70,1,'Paraclinicos '!Y612&gt;=70,0)</f>
        <v>0</v>
      </c>
      <c r="T613" cm="1">
        <f t="array" ref="T613">_xlfn.IFS('Paraclinicos '!W612="","",'Paraclinicos '!W612&lt;6,4,'Paraclinicos '!W612&lt;10,3,'Paraclinicos '!W612&lt;13,2,'Paraclinicos '!W612&lt;15,1,'Paraclinicos '!W612=15,0)</f>
        <v>4</v>
      </c>
      <c r="U613" s="54">
        <f t="shared" si="27"/>
        <v>7</v>
      </c>
      <c r="V613" cm="1">
        <f t="array" ref="V613">_xlfn.IFS('Paraclinicos '!S612="","",OR('Paraclinicos '!S612&lt;=8,'Paraclinicos '!S612&gt;=25),3,'Paraclinicos '!S612&lt;12,1,'Paraclinicos '!S612&lt;21,0,'Paraclinicos '!S612&lt;25,2)</f>
        <v>2</v>
      </c>
      <c r="W613" t="str">
        <f>IFERROR(IF(INDEX('BD Demog para scores enalazar'!Y$2:'BD Demog para scores enalazar'!Y$3000,MATCH(Formulas!A613,'BD Demog para scores enalazar'!A$2:'BD Demog para scores enalazar'!A$3000,0))=1,"SI","NO"),"")</f>
        <v>NO</v>
      </c>
      <c r="X613" s="9" t="str">
        <f>IFERROR(IF(INDEX('BD Demog para scores enalazar'!AJ$2:'BD Demog para scores enalazar'!AJ$3000,MATCH(Formulas!A613,'BD Demog para scores enalazar'!A$2:'BD Demog para scores enalazar'!A$3000,0))=1,"SI","NO"),"")</f>
        <v>NO</v>
      </c>
      <c r="Y613" cm="1">
        <f t="array" ref="Y613">IF(AND(W613="NO",X613="NO"),_xlfn.IFS('Paraclinicos '!K612&lt;=91,3,'Paraclinicos '!K612&lt;94,2,'Paraclinicos '!K612&lt;96,1,'Paraclinicos '!K612&gt;=96,0),"")</f>
        <v>3</v>
      </c>
      <c r="Z613" t="str" cm="1">
        <f t="array" ref="Z613">IF(OR(W613="SI",X613="SI"),_xlfn.IFS(OR(AND('Paraclinicos '!K612&lt;=83),AND('Paraclinicos '!K612&gt;=97,AA613=2)),3,OR(AND('Paraclinicos '!K612&lt;=86),AND('Paraclinicos '!K612&gt;=94,AA613=2)),2,OR(AND('Paraclinicos '!K612&lt;=88),AND('Paraclinicos '!K612&gt;=92,AA613=2)),1,OR(AND('Paraclinicos '!K612&gt;=88,'Paraclinicos '!K612&lt;=92),AND('Paraclinicos '!K612&gt;=93,AA613=0)),0),"")</f>
        <v/>
      </c>
      <c r="AA613" cm="1">
        <f t="array" ref="AA613">_xlfn.IFS('Paraclinicos '!E612="","",'Paraclinicos '!E612="Oxigeno",2,'Paraclinicos '!E612="Aire",0)</f>
        <v>2</v>
      </c>
    </row>
    <row r="614" spans="1:27" x14ac:dyDescent="0.25">
      <c r="A614">
        <f>'Paraclinicos '!A613</f>
        <v>145</v>
      </c>
      <c r="B614" s="3">
        <f>'Paraclinicos '!R613</f>
        <v>44315</v>
      </c>
      <c r="C614" cm="1">
        <f t="array" ref="C614">_xlfn.IFS('Paraclinicos '!Q613="","",'Paraclinicos '!Q613&gt;60,3,'Paraclinicos '!Q613&lt;=60,1)</f>
        <v>1</v>
      </c>
      <c r="D614" t="str">
        <f>IFERROR(IF(INDEX('BD Demog para scores enalazar'!BC$2:BC$3000,MATCH(Formulas!A614,'BD Demog para scores enalazar'!A$2:A$3000,0))=0,"SI","NO"),"")</f>
        <v>SI</v>
      </c>
      <c r="E614" cm="1">
        <f t="array" ref="E614">_xlfn.IFS(D614="","",D614="SI",4,D614="NO",1)</f>
        <v>4</v>
      </c>
      <c r="F614" cm="1">
        <f t="array" ref="F614">_xlfn.IFS('Paraclinicos '!B613="","",'Paraclinicos '!B613&gt;1,1,'Paraclinicos '!B613&lt;=1,3)</f>
        <v>3</v>
      </c>
      <c r="G614" cm="1">
        <f t="array" ref="G614">_xlfn.IFS('Paraclinicos '!D613="","",AND('Paraclinicos '!D613&gt;=250,'Paraclinicos '!D613&lt;=500),2,'Paraclinicos '!D613&gt;500,3,'Paraclinicos '!D613&lt;250,1)</f>
        <v>3</v>
      </c>
      <c r="H614" s="50">
        <f t="shared" si="28"/>
        <v>11</v>
      </c>
      <c r="I614" cm="1">
        <f t="array" ref="I614">_xlfn.IFS('Paraclinicos '!Q613="","",'Paraclinicos '!Q613&gt;=65,1,'Paraclinicos '!Q613&lt;65,0)</f>
        <v>0</v>
      </c>
      <c r="J614" cm="1">
        <f t="array" ref="J614">_xlfn.IFS('Paraclinicos '!I613="","",'Paraclinicos '!I613&gt;7,1,'Paraclinicos '!I613&lt;=7,0)</f>
        <v>1</v>
      </c>
      <c r="K614" cm="1">
        <f t="array" ref="K614">_xlfn.IFS('Paraclinicos '!W613="","",'Paraclinicos '!W613&lt;=8,1,'Paraclinicos '!W613&gt;8,0)</f>
        <v>1</v>
      </c>
      <c r="L614" cm="1">
        <f t="array" ref="L614">_xlfn.IFS('Paraclinicos '!S613="","",'Paraclinicos '!S613&gt;=30,1,'Paraclinicos '!S613&lt;30,0)</f>
        <v>0</v>
      </c>
      <c r="M614" cm="1">
        <f t="array" ref="M614">_xlfn.IFS(OR('Paraclinicos '!T613="",'Paraclinicos '!U613=""),"",OR('Paraclinicos '!T613&lt;=90,'Paraclinicos '!U613&lt;=60),1,OR('Paraclinicos '!T613&gt;90,'Paraclinicos '!U613&gt;60),0)</f>
        <v>0</v>
      </c>
      <c r="N614" s="45">
        <f t="shared" si="29"/>
        <v>4</v>
      </c>
      <c r="O614" cm="1">
        <f t="array" ref="O614">_xlfn.IFS(OR('Paraclinicos '!M613="",'Paraclinicos '!N613="",'Paraclinicos '!N613=0),"",'Paraclinicos '!M613/'Paraclinicos '!N613&lt;100,4,'Paraclinicos '!M613/'Paraclinicos '!N613&lt;200,3,'Paraclinicos '!M613/'Paraclinicos '!N613&lt;300,2,'Paraclinicos '!M613/'Paraclinicos '!N613&lt;400,1,'Paraclinicos '!M613/'Paraclinicos '!N613&gt;=400,0)</f>
        <v>1</v>
      </c>
      <c r="P614" cm="1">
        <f t="array" ref="P614">_xlfn.IFS('Paraclinicos '!C613="","",'Paraclinicos '!C613&lt;20,4,'Paraclinicos '!C613&lt;50,3,'Paraclinicos '!C613&lt;100,2,'Paraclinicos '!C613&lt;150,1,'Paraclinicos '!C613&gt;150,0)</f>
        <v>0</v>
      </c>
      <c r="Q614" cm="1">
        <f t="array" ref="Q614">_xlfn.IFS('Paraclinicos '!O613="","",'Paraclinicos '!O613&lt;1.2,0,'Paraclinicos '!O613&lt;2,1,'Paraclinicos '!O613&lt;3.5,2,'Paraclinicos '!O613&lt;5,3,'Paraclinicos '!O613&gt;5,4)</f>
        <v>1</v>
      </c>
      <c r="R614" cm="1">
        <f t="array" ref="R614">_xlfn.IFS('Paraclinicos '!J613="","",'Paraclinicos '!J613&lt;1.2,0,'Paraclinicos '!J613&lt;2,1,'Paraclinicos '!J613&lt;6,2,'Paraclinicos '!J613&lt;12,3,'Paraclinicos '!J613&gt;=12,4)</f>
        <v>0</v>
      </c>
      <c r="S614" cm="1">
        <f t="array" ref="S614">_xlfn.IFS('Paraclinicos '!Y613="","",'Paraclinicos '!Y613&lt;70,1,'Paraclinicos '!Y613&gt;=70,0)</f>
        <v>0</v>
      </c>
      <c r="T614" cm="1">
        <f t="array" ref="T614">_xlfn.IFS('Paraclinicos '!W613="","",'Paraclinicos '!W613&lt;6,4,'Paraclinicos '!W613&lt;10,3,'Paraclinicos '!W613&lt;13,2,'Paraclinicos '!W613&lt;15,1,'Paraclinicos '!W613=15,0)</f>
        <v>4</v>
      </c>
      <c r="U614" s="54">
        <f t="shared" si="27"/>
        <v>6</v>
      </c>
      <c r="V614" cm="1">
        <f t="array" ref="V614">_xlfn.IFS('Paraclinicos '!S613="","",OR('Paraclinicos '!S613&lt;=8,'Paraclinicos '!S613&gt;=25),3,'Paraclinicos '!S613&lt;12,1,'Paraclinicos '!S613&lt;21,0,'Paraclinicos '!S613&lt;25,2)</f>
        <v>2</v>
      </c>
      <c r="W614" t="str">
        <f>IFERROR(IF(INDEX('BD Demog para scores enalazar'!Y$2:'BD Demog para scores enalazar'!Y$3000,MATCH(Formulas!A614,'BD Demog para scores enalazar'!A$2:'BD Demog para scores enalazar'!A$3000,0))=1,"SI","NO"),"")</f>
        <v>NO</v>
      </c>
      <c r="X614" s="9" t="str">
        <f>IFERROR(IF(INDEX('BD Demog para scores enalazar'!AJ$2:'BD Demog para scores enalazar'!AJ$3000,MATCH(Formulas!A614,'BD Demog para scores enalazar'!A$2:'BD Demog para scores enalazar'!A$3000,0))=1,"SI","NO"),"")</f>
        <v>NO</v>
      </c>
      <c r="Y614" cm="1">
        <f t="array" ref="Y614">IF(AND(W614="NO",X614="NO"),_xlfn.IFS('Paraclinicos '!K613&lt;=91,3,'Paraclinicos '!K613&lt;94,2,'Paraclinicos '!K613&lt;96,1,'Paraclinicos '!K613&gt;=96,0),"")</f>
        <v>2</v>
      </c>
      <c r="Z614" t="str" cm="1">
        <f t="array" ref="Z614">IF(OR(W614="SI",X614="SI"),_xlfn.IFS(OR(AND('Paraclinicos '!K613&lt;=83),AND('Paraclinicos '!K613&gt;=97,AA614=2)),3,OR(AND('Paraclinicos '!K613&lt;=86),AND('Paraclinicos '!K613&gt;=94,AA614=2)),2,OR(AND('Paraclinicos '!K613&lt;=88),AND('Paraclinicos '!K613&gt;=92,AA614=2)),1,OR(AND('Paraclinicos '!K613&gt;=88,'Paraclinicos '!K613&lt;=92),AND('Paraclinicos '!K613&gt;=93,AA614=0)),0),"")</f>
        <v/>
      </c>
      <c r="AA614" cm="1">
        <f t="array" ref="AA614">_xlfn.IFS('Paraclinicos '!E613="","",'Paraclinicos '!E613="Oxigeno",2,'Paraclinicos '!E613="Aire",0)</f>
        <v>2</v>
      </c>
    </row>
    <row r="615" spans="1:27" x14ac:dyDescent="0.25">
      <c r="A615">
        <f>'Paraclinicos '!A614</f>
        <v>145</v>
      </c>
      <c r="B615" s="3">
        <f>'Paraclinicos '!R614</f>
        <v>44316</v>
      </c>
      <c r="C615" cm="1">
        <f t="array" ref="C615">_xlfn.IFS('Paraclinicos '!Q614="","",'Paraclinicos '!Q614&gt;60,3,'Paraclinicos '!Q614&lt;=60,1)</f>
        <v>1</v>
      </c>
      <c r="D615" t="str">
        <f>IFERROR(IF(INDEX('BD Demog para scores enalazar'!BC$2:BC$3000,MATCH(Formulas!A615,'BD Demog para scores enalazar'!A$2:A$3000,0))=0,"SI","NO"),"")</f>
        <v>SI</v>
      </c>
      <c r="E615" cm="1">
        <f t="array" ref="E615">_xlfn.IFS(D615="","",D615="SI",4,D615="NO",1)</f>
        <v>4</v>
      </c>
      <c r="F615" cm="1">
        <f t="array" ref="F615">_xlfn.IFS('Paraclinicos '!B614="","",'Paraclinicos '!B614&gt;1,1,'Paraclinicos '!B614&lt;=1,3)</f>
        <v>3</v>
      </c>
      <c r="G615" t="str" cm="1">
        <f t="array" ref="G615">_xlfn.IFS('Paraclinicos '!D614="","",AND('Paraclinicos '!D614&gt;=250,'Paraclinicos '!D614&lt;=500),2,'Paraclinicos '!D614&gt;500,3,'Paraclinicos '!D614&lt;250,1)</f>
        <v/>
      </c>
      <c r="H615" s="50">
        <f t="shared" si="28"/>
        <v>8</v>
      </c>
      <c r="I615" cm="1">
        <f t="array" ref="I615">_xlfn.IFS('Paraclinicos '!Q614="","",'Paraclinicos '!Q614&gt;=65,1,'Paraclinicos '!Q614&lt;65,0)</f>
        <v>0</v>
      </c>
      <c r="J615" cm="1">
        <f t="array" ref="J615">_xlfn.IFS('Paraclinicos '!I614="","",'Paraclinicos '!I614&gt;7,1,'Paraclinicos '!I614&lt;=7,0)</f>
        <v>1</v>
      </c>
      <c r="K615" cm="1">
        <f t="array" ref="K615">_xlfn.IFS('Paraclinicos '!W614="","",'Paraclinicos '!W614&lt;=8,1,'Paraclinicos '!W614&gt;8,0)</f>
        <v>1</v>
      </c>
      <c r="L615" cm="1">
        <f t="array" ref="L615">_xlfn.IFS('Paraclinicos '!S614="","",'Paraclinicos '!S614&gt;=30,1,'Paraclinicos '!S614&lt;30,0)</f>
        <v>0</v>
      </c>
      <c r="M615" cm="1">
        <f t="array" ref="M615">_xlfn.IFS(OR('Paraclinicos '!T614="",'Paraclinicos '!U614=""),"",OR('Paraclinicos '!T614&lt;=90,'Paraclinicos '!U614&lt;=60),1,OR('Paraclinicos '!T614&gt;90,'Paraclinicos '!U614&gt;60),0)</f>
        <v>0</v>
      </c>
      <c r="N615" s="45">
        <f t="shared" si="29"/>
        <v>4</v>
      </c>
      <c r="O615" cm="1">
        <f t="array" ref="O615">_xlfn.IFS(OR('Paraclinicos '!M614="",'Paraclinicos '!N614="",'Paraclinicos '!N614=0),"",'Paraclinicos '!M614/'Paraclinicos '!N614&lt;100,4,'Paraclinicos '!M614/'Paraclinicos '!N614&lt;200,3,'Paraclinicos '!M614/'Paraclinicos '!N614&lt;300,2,'Paraclinicos '!M614/'Paraclinicos '!N614&lt;400,1,'Paraclinicos '!M614/'Paraclinicos '!N614&gt;=400,0)</f>
        <v>1</v>
      </c>
      <c r="P615" cm="1">
        <f t="array" ref="P615">_xlfn.IFS('Paraclinicos '!C614="","",'Paraclinicos '!C614&lt;20,4,'Paraclinicos '!C614&lt;50,3,'Paraclinicos '!C614&lt;100,2,'Paraclinicos '!C614&lt;150,1,'Paraclinicos '!C614&gt;150,0)</f>
        <v>0</v>
      </c>
      <c r="Q615" cm="1">
        <f t="array" ref="Q615">_xlfn.IFS('Paraclinicos '!O614="","",'Paraclinicos '!O614&lt;1.2,0,'Paraclinicos '!O614&lt;2,1,'Paraclinicos '!O614&lt;3.5,2,'Paraclinicos '!O614&lt;5,3,'Paraclinicos '!O614&gt;5,4)</f>
        <v>1</v>
      </c>
      <c r="R615" cm="1">
        <f t="array" ref="R615">_xlfn.IFS('Paraclinicos '!J614="","",'Paraclinicos '!J614&lt;1.2,0,'Paraclinicos '!J614&lt;2,1,'Paraclinicos '!J614&lt;6,2,'Paraclinicos '!J614&lt;12,3,'Paraclinicos '!J614&gt;=12,4)</f>
        <v>0</v>
      </c>
      <c r="S615" cm="1">
        <f t="array" ref="S615">_xlfn.IFS('Paraclinicos '!Y614="","",'Paraclinicos '!Y614&lt;70,1,'Paraclinicos '!Y614&gt;=70,0)</f>
        <v>0</v>
      </c>
      <c r="T615" cm="1">
        <f t="array" ref="T615">_xlfn.IFS('Paraclinicos '!W614="","",'Paraclinicos '!W614&lt;6,4,'Paraclinicos '!W614&lt;10,3,'Paraclinicos '!W614&lt;13,2,'Paraclinicos '!W614&lt;15,1,'Paraclinicos '!W614=15,0)</f>
        <v>4</v>
      </c>
      <c r="U615" s="54">
        <f t="shared" si="27"/>
        <v>6</v>
      </c>
      <c r="V615" cm="1">
        <f t="array" ref="V615">_xlfn.IFS('Paraclinicos '!S614="","",OR('Paraclinicos '!S614&lt;=8,'Paraclinicos '!S614&gt;=25),3,'Paraclinicos '!S614&lt;12,1,'Paraclinicos '!S614&lt;21,0,'Paraclinicos '!S614&lt;25,2)</f>
        <v>0</v>
      </c>
      <c r="W615" t="str">
        <f>IFERROR(IF(INDEX('BD Demog para scores enalazar'!Y$2:'BD Demog para scores enalazar'!Y$3000,MATCH(Formulas!A615,'BD Demog para scores enalazar'!A$2:'BD Demog para scores enalazar'!A$3000,0))=1,"SI","NO"),"")</f>
        <v>NO</v>
      </c>
      <c r="X615" s="9" t="str">
        <f>IFERROR(IF(INDEX('BD Demog para scores enalazar'!AJ$2:'BD Demog para scores enalazar'!AJ$3000,MATCH(Formulas!A615,'BD Demog para scores enalazar'!A$2:'BD Demog para scores enalazar'!A$3000,0))=1,"SI","NO"),"")</f>
        <v>NO</v>
      </c>
      <c r="Y615" cm="1">
        <f t="array" ref="Y615">IF(AND(W615="NO",X615="NO"),_xlfn.IFS('Paraclinicos '!K614&lt;=91,3,'Paraclinicos '!K614&lt;94,2,'Paraclinicos '!K614&lt;96,1,'Paraclinicos '!K614&gt;=96,0),"")</f>
        <v>2</v>
      </c>
      <c r="Z615" t="str" cm="1">
        <f t="array" ref="Z615">IF(OR(W615="SI",X615="SI"),_xlfn.IFS(OR(AND('Paraclinicos '!K614&lt;=83),AND('Paraclinicos '!K614&gt;=97,AA615=2)),3,OR(AND('Paraclinicos '!K614&lt;=86),AND('Paraclinicos '!K614&gt;=94,AA615=2)),2,OR(AND('Paraclinicos '!K614&lt;=88),AND('Paraclinicos '!K614&gt;=92,AA615=2)),1,OR(AND('Paraclinicos '!K614&gt;=88,'Paraclinicos '!K614&lt;=92),AND('Paraclinicos '!K614&gt;=93,AA615=0)),0),"")</f>
        <v/>
      </c>
      <c r="AA615" cm="1">
        <f t="array" ref="AA615">_xlfn.IFS('Paraclinicos '!E614="","",'Paraclinicos '!E614="Oxigeno",2,'Paraclinicos '!E614="Aire",0)</f>
        <v>2</v>
      </c>
    </row>
    <row r="616" spans="1:27" x14ac:dyDescent="0.25">
      <c r="A616">
        <f>'Paraclinicos '!A615</f>
        <v>145</v>
      </c>
      <c r="B616" s="3">
        <f>'Paraclinicos '!R615</f>
        <v>44317</v>
      </c>
      <c r="C616" cm="1">
        <f t="array" ref="C616">_xlfn.IFS('Paraclinicos '!Q615="","",'Paraclinicos '!Q615&gt;60,3,'Paraclinicos '!Q615&lt;=60,1)</f>
        <v>1</v>
      </c>
      <c r="D616" t="str">
        <f>IFERROR(IF(INDEX('BD Demog para scores enalazar'!BC$2:BC$3000,MATCH(Formulas!A616,'BD Demog para scores enalazar'!A$2:A$3000,0))=0,"SI","NO"),"")</f>
        <v>SI</v>
      </c>
      <c r="E616" cm="1">
        <f t="array" ref="E616">_xlfn.IFS(D616="","",D616="SI",4,D616="NO",1)</f>
        <v>4</v>
      </c>
      <c r="F616" cm="1">
        <f t="array" ref="F616">_xlfn.IFS('Paraclinicos '!B615="","",'Paraclinicos '!B615&gt;1,1,'Paraclinicos '!B615&lt;=1,3)</f>
        <v>3</v>
      </c>
      <c r="G616" t="str" cm="1">
        <f t="array" ref="G616">_xlfn.IFS('Paraclinicos '!D615="","",AND('Paraclinicos '!D615&gt;=250,'Paraclinicos '!D615&lt;=500),2,'Paraclinicos '!D615&gt;500,3,'Paraclinicos '!D615&lt;250,1)</f>
        <v/>
      </c>
      <c r="H616" s="50">
        <f t="shared" si="28"/>
        <v>8</v>
      </c>
      <c r="I616" cm="1">
        <f t="array" ref="I616">_xlfn.IFS('Paraclinicos '!Q615="","",'Paraclinicos '!Q615&gt;=65,1,'Paraclinicos '!Q615&lt;65,0)</f>
        <v>0</v>
      </c>
      <c r="J616" cm="1">
        <f t="array" ref="J616">_xlfn.IFS('Paraclinicos '!I615="","",'Paraclinicos '!I615&gt;7,1,'Paraclinicos '!I615&lt;=7,0)</f>
        <v>1</v>
      </c>
      <c r="K616" cm="1">
        <f t="array" ref="K616">_xlfn.IFS('Paraclinicos '!W615="","",'Paraclinicos '!W615&lt;=8,1,'Paraclinicos '!W615&gt;8,0)</f>
        <v>1</v>
      </c>
      <c r="L616" cm="1">
        <f t="array" ref="L616">_xlfn.IFS('Paraclinicos '!S615="","",'Paraclinicos '!S615&gt;=30,1,'Paraclinicos '!S615&lt;30,0)</f>
        <v>0</v>
      </c>
      <c r="M616" cm="1">
        <f t="array" ref="M616">_xlfn.IFS(OR('Paraclinicos '!T615="",'Paraclinicos '!U615=""),"",OR('Paraclinicos '!T615&lt;=90,'Paraclinicos '!U615&lt;=60),1,OR('Paraclinicos '!T615&gt;90,'Paraclinicos '!U615&gt;60),0)</f>
        <v>0</v>
      </c>
      <c r="N616" s="45">
        <f t="shared" si="29"/>
        <v>4</v>
      </c>
      <c r="O616" cm="1">
        <f t="array" ref="O616">_xlfn.IFS(OR('Paraclinicos '!M615="",'Paraclinicos '!N615="",'Paraclinicos '!N615=0),"",'Paraclinicos '!M615/'Paraclinicos '!N615&lt;100,4,'Paraclinicos '!M615/'Paraclinicos '!N615&lt;200,3,'Paraclinicos '!M615/'Paraclinicos '!N615&lt;300,2,'Paraclinicos '!M615/'Paraclinicos '!N615&lt;400,1,'Paraclinicos '!M615/'Paraclinicos '!N615&gt;=400,0)</f>
        <v>4</v>
      </c>
      <c r="P616" cm="1">
        <f t="array" ref="P616">_xlfn.IFS('Paraclinicos '!C615="","",'Paraclinicos '!C615&lt;20,4,'Paraclinicos '!C615&lt;50,3,'Paraclinicos '!C615&lt;100,2,'Paraclinicos '!C615&lt;150,1,'Paraclinicos '!C615&gt;150,0)</f>
        <v>0</v>
      </c>
      <c r="Q616" cm="1">
        <f t="array" ref="Q616">_xlfn.IFS('Paraclinicos '!O615="","",'Paraclinicos '!O615&lt;1.2,0,'Paraclinicos '!O615&lt;2,1,'Paraclinicos '!O615&lt;3.5,2,'Paraclinicos '!O615&lt;5,3,'Paraclinicos '!O615&gt;5,4)</f>
        <v>1</v>
      </c>
      <c r="R616" t="str" cm="1">
        <f t="array" ref="R616">_xlfn.IFS('Paraclinicos '!J615="","",'Paraclinicos '!J615&lt;1.2,0,'Paraclinicos '!J615&lt;2,1,'Paraclinicos '!J615&lt;6,2,'Paraclinicos '!J615&lt;12,3,'Paraclinicos '!J615&gt;=12,4)</f>
        <v/>
      </c>
      <c r="S616" cm="1">
        <f t="array" ref="S616">_xlfn.IFS('Paraclinicos '!Y615="","",'Paraclinicos '!Y615&lt;70,1,'Paraclinicos '!Y615&gt;=70,0)</f>
        <v>0</v>
      </c>
      <c r="T616" cm="1">
        <f t="array" ref="T616">_xlfn.IFS('Paraclinicos '!W615="","",'Paraclinicos '!W615&lt;6,4,'Paraclinicos '!W615&lt;10,3,'Paraclinicos '!W615&lt;13,2,'Paraclinicos '!W615&lt;15,1,'Paraclinicos '!W615=15,0)</f>
        <v>4</v>
      </c>
      <c r="U616" s="54">
        <f t="shared" si="27"/>
        <v>9</v>
      </c>
      <c r="V616" cm="1">
        <f t="array" ref="V616">_xlfn.IFS('Paraclinicos '!S615="","",OR('Paraclinicos '!S615&lt;=8,'Paraclinicos '!S615&gt;=25),3,'Paraclinicos '!S615&lt;12,1,'Paraclinicos '!S615&lt;21,0,'Paraclinicos '!S615&lt;25,2)</f>
        <v>2</v>
      </c>
      <c r="W616" t="str">
        <f>IFERROR(IF(INDEX('BD Demog para scores enalazar'!Y$2:'BD Demog para scores enalazar'!Y$3000,MATCH(Formulas!A616,'BD Demog para scores enalazar'!A$2:'BD Demog para scores enalazar'!A$3000,0))=1,"SI","NO"),"")</f>
        <v>NO</v>
      </c>
      <c r="X616" s="9" t="str">
        <f>IFERROR(IF(INDEX('BD Demog para scores enalazar'!AJ$2:'BD Demog para scores enalazar'!AJ$3000,MATCH(Formulas!A616,'BD Demog para scores enalazar'!A$2:'BD Demog para scores enalazar'!A$3000,0))=1,"SI","NO"),"")</f>
        <v>NO</v>
      </c>
      <c r="Y616" cm="1">
        <f t="array" ref="Y616">IF(AND(W616="NO",X616="NO"),_xlfn.IFS('Paraclinicos '!K615&lt;=91,3,'Paraclinicos '!K615&lt;94,2,'Paraclinicos '!K615&lt;96,1,'Paraclinicos '!K615&gt;=96,0),"")</f>
        <v>3</v>
      </c>
      <c r="Z616" t="str" cm="1">
        <f t="array" ref="Z616">IF(OR(W616="SI",X616="SI"),_xlfn.IFS(OR(AND('Paraclinicos '!K615&lt;=83),AND('Paraclinicos '!K615&gt;=97,AA616=2)),3,OR(AND('Paraclinicos '!K615&lt;=86),AND('Paraclinicos '!K615&gt;=94,AA616=2)),2,OR(AND('Paraclinicos '!K615&lt;=88),AND('Paraclinicos '!K615&gt;=92,AA616=2)),1,OR(AND('Paraclinicos '!K615&gt;=88,'Paraclinicos '!K615&lt;=92),AND('Paraclinicos '!K615&gt;=93,AA616=0)),0),"")</f>
        <v/>
      </c>
      <c r="AA616" cm="1">
        <f t="array" ref="AA616">_xlfn.IFS('Paraclinicos '!E615="","",'Paraclinicos '!E615="Oxigeno",2,'Paraclinicos '!E615="Aire",0)</f>
        <v>2</v>
      </c>
    </row>
    <row r="617" spans="1:27" x14ac:dyDescent="0.25">
      <c r="A617">
        <f>'Paraclinicos '!A616</f>
        <v>145</v>
      </c>
      <c r="B617" s="3">
        <f>'Paraclinicos '!R616</f>
        <v>44317</v>
      </c>
      <c r="C617" cm="1">
        <f t="array" ref="C617">_xlfn.IFS('Paraclinicos '!Q616="","",'Paraclinicos '!Q616&gt;60,3,'Paraclinicos '!Q616&lt;=60,1)</f>
        <v>1</v>
      </c>
      <c r="D617" t="str">
        <f>IFERROR(IF(INDEX('BD Demog para scores enalazar'!BC$2:BC$3000,MATCH(Formulas!A617,'BD Demog para scores enalazar'!A$2:A$3000,0))=0,"SI","NO"),"")</f>
        <v>SI</v>
      </c>
      <c r="E617" cm="1">
        <f t="array" ref="E617">_xlfn.IFS(D617="","",D617="SI",4,D617="NO",1)</f>
        <v>4</v>
      </c>
      <c r="F617" cm="1">
        <f t="array" ref="F617">_xlfn.IFS('Paraclinicos '!B616="","",'Paraclinicos '!B616&gt;1,1,'Paraclinicos '!B616&lt;=1,3)</f>
        <v>3</v>
      </c>
      <c r="G617" t="str" cm="1">
        <f t="array" ref="G617">_xlfn.IFS('Paraclinicos '!D616="","",AND('Paraclinicos '!D616&gt;=250,'Paraclinicos '!D616&lt;=500),2,'Paraclinicos '!D616&gt;500,3,'Paraclinicos '!D616&lt;250,1)</f>
        <v/>
      </c>
      <c r="H617" s="50">
        <f t="shared" si="28"/>
        <v>8</v>
      </c>
      <c r="I617" cm="1">
        <f t="array" ref="I617">_xlfn.IFS('Paraclinicos '!Q616="","",'Paraclinicos '!Q616&gt;=65,1,'Paraclinicos '!Q616&lt;65,0)</f>
        <v>0</v>
      </c>
      <c r="J617" cm="1">
        <f t="array" ref="J617">_xlfn.IFS('Paraclinicos '!I616="","",'Paraclinicos '!I616&gt;7,1,'Paraclinicos '!I616&lt;=7,0)</f>
        <v>1</v>
      </c>
      <c r="K617" cm="1">
        <f t="array" ref="K617">_xlfn.IFS('Paraclinicos '!W616="","",'Paraclinicos '!W616&lt;=8,1,'Paraclinicos '!W616&gt;8,0)</f>
        <v>0</v>
      </c>
      <c r="L617" cm="1">
        <f t="array" ref="L617">_xlfn.IFS('Paraclinicos '!S616="","",'Paraclinicos '!S616&gt;=30,1,'Paraclinicos '!S616&lt;30,0)</f>
        <v>0</v>
      </c>
      <c r="M617" cm="1">
        <f t="array" ref="M617">_xlfn.IFS(OR('Paraclinicos '!T616="",'Paraclinicos '!U616=""),"",OR('Paraclinicos '!T616&lt;=90,'Paraclinicos '!U616&lt;=60),1,OR('Paraclinicos '!T616&gt;90,'Paraclinicos '!U616&gt;60),0)</f>
        <v>0</v>
      </c>
      <c r="N617" s="45">
        <f t="shared" si="29"/>
        <v>3</v>
      </c>
      <c r="O617" cm="1">
        <f t="array" ref="O617">_xlfn.IFS(OR('Paraclinicos '!M616="",'Paraclinicos '!N616="",'Paraclinicos '!N616=0),"",'Paraclinicos '!M616/'Paraclinicos '!N616&lt;100,4,'Paraclinicos '!M616/'Paraclinicos '!N616&lt;200,3,'Paraclinicos '!M616/'Paraclinicos '!N616&lt;300,2,'Paraclinicos '!M616/'Paraclinicos '!N616&lt;400,1,'Paraclinicos '!M616/'Paraclinicos '!N616&gt;=400,0)</f>
        <v>1</v>
      </c>
      <c r="P617" cm="1">
        <f t="array" ref="P617">_xlfn.IFS('Paraclinicos '!C616="","",'Paraclinicos '!C616&lt;20,4,'Paraclinicos '!C616&lt;50,3,'Paraclinicos '!C616&lt;100,2,'Paraclinicos '!C616&lt;150,1,'Paraclinicos '!C616&gt;150,0)</f>
        <v>0</v>
      </c>
      <c r="Q617" cm="1">
        <f t="array" ref="Q617">_xlfn.IFS('Paraclinicos '!O616="","",'Paraclinicos '!O616&lt;1.2,0,'Paraclinicos '!O616&lt;2,1,'Paraclinicos '!O616&lt;3.5,2,'Paraclinicos '!O616&lt;5,3,'Paraclinicos '!O616&gt;5,4)</f>
        <v>0</v>
      </c>
      <c r="R617" cm="1">
        <f t="array" ref="R617">_xlfn.IFS('Paraclinicos '!J616="","",'Paraclinicos '!J616&lt;1.2,0,'Paraclinicos '!J616&lt;2,1,'Paraclinicos '!J616&lt;6,2,'Paraclinicos '!J616&lt;12,3,'Paraclinicos '!J616&gt;=12,4)</f>
        <v>0</v>
      </c>
      <c r="S617" cm="1">
        <f t="array" ref="S617">_xlfn.IFS('Paraclinicos '!Y616="","",'Paraclinicos '!Y616&lt;70,1,'Paraclinicos '!Y616&gt;=70,0)</f>
        <v>0</v>
      </c>
      <c r="T617" cm="1">
        <f t="array" ref="T617">_xlfn.IFS('Paraclinicos '!W616="","",'Paraclinicos '!W616&lt;6,4,'Paraclinicos '!W616&lt;10,3,'Paraclinicos '!W616&lt;13,2,'Paraclinicos '!W616&lt;15,1,'Paraclinicos '!W616=15,0)</f>
        <v>2</v>
      </c>
      <c r="U617" s="54">
        <f t="shared" si="27"/>
        <v>3</v>
      </c>
      <c r="V617" cm="1">
        <f t="array" ref="V617">_xlfn.IFS('Paraclinicos '!S616="","",OR('Paraclinicos '!S616&lt;=8,'Paraclinicos '!S616&gt;=25),3,'Paraclinicos '!S616&lt;12,1,'Paraclinicos '!S616&lt;21,0,'Paraclinicos '!S616&lt;25,2)</f>
        <v>2</v>
      </c>
      <c r="W617" t="str">
        <f>IFERROR(IF(INDEX('BD Demog para scores enalazar'!Y$2:'BD Demog para scores enalazar'!Y$3000,MATCH(Formulas!A617,'BD Demog para scores enalazar'!A$2:'BD Demog para scores enalazar'!A$3000,0))=1,"SI","NO"),"")</f>
        <v>NO</v>
      </c>
      <c r="X617" s="9" t="str">
        <f>IFERROR(IF(INDEX('BD Demog para scores enalazar'!AJ$2:'BD Demog para scores enalazar'!AJ$3000,MATCH(Formulas!A617,'BD Demog para scores enalazar'!A$2:'BD Demog para scores enalazar'!A$3000,0))=1,"SI","NO"),"")</f>
        <v>NO</v>
      </c>
      <c r="Y617" cm="1">
        <f t="array" ref="Y617">IF(AND(W617="NO",X617="NO"),_xlfn.IFS('Paraclinicos '!K616&lt;=91,3,'Paraclinicos '!K616&lt;94,2,'Paraclinicos '!K616&lt;96,1,'Paraclinicos '!K616&gt;=96,0),"")</f>
        <v>2</v>
      </c>
      <c r="Z617" t="str" cm="1">
        <f t="array" ref="Z617">IF(OR(W617="SI",X617="SI"),_xlfn.IFS(OR(AND('Paraclinicos '!K616&lt;=83),AND('Paraclinicos '!K616&gt;=97,AA617=2)),3,OR(AND('Paraclinicos '!K616&lt;=86),AND('Paraclinicos '!K616&gt;=94,AA617=2)),2,OR(AND('Paraclinicos '!K616&lt;=88),AND('Paraclinicos '!K616&gt;=92,AA617=2)),1,OR(AND('Paraclinicos '!K616&gt;=88,'Paraclinicos '!K616&lt;=92),AND('Paraclinicos '!K616&gt;=93,AA617=0)),0),"")</f>
        <v/>
      </c>
      <c r="AA617" cm="1">
        <f t="array" ref="AA617">_xlfn.IFS('Paraclinicos '!E616="","",'Paraclinicos '!E616="Oxigeno",2,'Paraclinicos '!E616="Aire",0)</f>
        <v>2</v>
      </c>
    </row>
    <row r="618" spans="1:27" x14ac:dyDescent="0.25">
      <c r="A618">
        <f>'Paraclinicos '!A617</f>
        <v>145</v>
      </c>
      <c r="B618" s="3">
        <f>'Paraclinicos '!R617</f>
        <v>44319</v>
      </c>
      <c r="C618" cm="1">
        <f t="array" ref="C618">_xlfn.IFS('Paraclinicos '!Q617="","",'Paraclinicos '!Q617&gt;60,3,'Paraclinicos '!Q617&lt;=60,1)</f>
        <v>1</v>
      </c>
      <c r="D618" t="str">
        <f>IFERROR(IF(INDEX('BD Demog para scores enalazar'!BC$2:BC$3000,MATCH(Formulas!A618,'BD Demog para scores enalazar'!A$2:A$3000,0))=0,"SI","NO"),"")</f>
        <v>SI</v>
      </c>
      <c r="E618" cm="1">
        <f t="array" ref="E618">_xlfn.IFS(D618="","",D618="SI",4,D618="NO",1)</f>
        <v>4</v>
      </c>
      <c r="F618" cm="1">
        <f t="array" ref="F618">_xlfn.IFS('Paraclinicos '!B617="","",'Paraclinicos '!B617&gt;1,1,'Paraclinicos '!B617&lt;=1,3)</f>
        <v>3</v>
      </c>
      <c r="G618" t="str" cm="1">
        <f t="array" ref="G618">_xlfn.IFS('Paraclinicos '!D617="","",AND('Paraclinicos '!D617&gt;=250,'Paraclinicos '!D617&lt;=500),2,'Paraclinicos '!D617&gt;500,3,'Paraclinicos '!D617&lt;250,1)</f>
        <v/>
      </c>
      <c r="H618" s="50">
        <f t="shared" si="28"/>
        <v>8</v>
      </c>
      <c r="I618" cm="1">
        <f t="array" ref="I618">_xlfn.IFS('Paraclinicos '!Q617="","",'Paraclinicos '!Q617&gt;=65,1,'Paraclinicos '!Q617&lt;65,0)</f>
        <v>0</v>
      </c>
      <c r="J618" cm="1">
        <f t="array" ref="J618">_xlfn.IFS('Paraclinicos '!I617="","",'Paraclinicos '!I617&gt;7,1,'Paraclinicos '!I617&lt;=7,0)</f>
        <v>1</v>
      </c>
      <c r="K618" cm="1">
        <f t="array" ref="K618">_xlfn.IFS('Paraclinicos '!W617="","",'Paraclinicos '!W617&lt;=8,1,'Paraclinicos '!W617&gt;8,0)</f>
        <v>1</v>
      </c>
      <c r="L618" cm="1">
        <f t="array" ref="L618">_xlfn.IFS('Paraclinicos '!S617="","",'Paraclinicos '!S617&gt;=30,1,'Paraclinicos '!S617&lt;30,0)</f>
        <v>0</v>
      </c>
      <c r="M618" cm="1">
        <f t="array" ref="M618">_xlfn.IFS(OR('Paraclinicos '!T617="",'Paraclinicos '!U617=""),"",OR('Paraclinicos '!T617&lt;=90,'Paraclinicos '!U617&lt;=60),1,OR('Paraclinicos '!T617&gt;90,'Paraclinicos '!U617&gt;60),0)</f>
        <v>0</v>
      </c>
      <c r="N618" s="45">
        <f t="shared" si="29"/>
        <v>3</v>
      </c>
      <c r="O618" cm="1">
        <f t="array" ref="O618">_xlfn.IFS(OR('Paraclinicos '!M617="",'Paraclinicos '!N617="",'Paraclinicos '!N617=0),"",'Paraclinicos '!M617/'Paraclinicos '!N617&lt;100,4,'Paraclinicos '!M617/'Paraclinicos '!N617&lt;200,3,'Paraclinicos '!M617/'Paraclinicos '!N617&lt;300,2,'Paraclinicos '!M617/'Paraclinicos '!N617&lt;400,1,'Paraclinicos '!M617/'Paraclinicos '!N617&gt;=400,0)</f>
        <v>2</v>
      </c>
      <c r="P618" cm="1">
        <f t="array" ref="P618">_xlfn.IFS('Paraclinicos '!C617="","",'Paraclinicos '!C617&lt;20,4,'Paraclinicos '!C617&lt;50,3,'Paraclinicos '!C617&lt;100,2,'Paraclinicos '!C617&lt;150,1,'Paraclinicos '!C617&gt;150,0)</f>
        <v>0</v>
      </c>
      <c r="Q618" cm="1">
        <f t="array" ref="Q618">_xlfn.IFS('Paraclinicos '!O617="","",'Paraclinicos '!O617&lt;1.2,0,'Paraclinicos '!O617&lt;2,1,'Paraclinicos '!O617&lt;3.5,2,'Paraclinicos '!O617&lt;5,3,'Paraclinicos '!O617&gt;5,4)</f>
        <v>0</v>
      </c>
      <c r="R618" t="str" cm="1">
        <f t="array" ref="R618">_xlfn.IFS('Paraclinicos '!J617="","",'Paraclinicos '!J617&lt;1.2,0,'Paraclinicos '!J617&lt;2,1,'Paraclinicos '!J617&lt;6,2,'Paraclinicos '!J617&lt;12,3,'Paraclinicos '!J617&gt;=12,4)</f>
        <v/>
      </c>
      <c r="S618" cm="1">
        <f t="array" ref="S618">_xlfn.IFS('Paraclinicos '!Y617="","",'Paraclinicos '!Y617&lt;70,1,'Paraclinicos '!Y617&gt;=70,0)</f>
        <v>0</v>
      </c>
      <c r="T618" cm="1">
        <f t="array" ref="T618">_xlfn.IFS('Paraclinicos '!W617="","",'Paraclinicos '!W617&lt;6,4,'Paraclinicos '!W617&lt;10,3,'Paraclinicos '!W617&lt;13,2,'Paraclinicos '!W617&lt;15,1,'Paraclinicos '!W617=15,0)</f>
        <v>4</v>
      </c>
      <c r="U618" s="54">
        <f t="shared" si="27"/>
        <v>6</v>
      </c>
      <c r="V618" cm="1">
        <f t="array" ref="V618">_xlfn.IFS('Paraclinicos '!S617="","",OR('Paraclinicos '!S617&lt;=8,'Paraclinicos '!S617&gt;=25),3,'Paraclinicos '!S617&lt;12,1,'Paraclinicos '!S617&lt;21,0,'Paraclinicos '!S617&lt;25,2)</f>
        <v>0</v>
      </c>
      <c r="W618" t="str">
        <f>IFERROR(IF(INDEX('BD Demog para scores enalazar'!Y$2:'BD Demog para scores enalazar'!Y$3000,MATCH(Formulas!A618,'BD Demog para scores enalazar'!A$2:'BD Demog para scores enalazar'!A$3000,0))=1,"SI","NO"),"")</f>
        <v>NO</v>
      </c>
      <c r="X618" s="9" t="str">
        <f>IFERROR(IF(INDEX('BD Demog para scores enalazar'!AJ$2:'BD Demog para scores enalazar'!AJ$3000,MATCH(Formulas!A618,'BD Demog para scores enalazar'!A$2:'BD Demog para scores enalazar'!A$3000,0))=1,"SI","NO"),"")</f>
        <v>NO</v>
      </c>
      <c r="Y618" cm="1">
        <f t="array" ref="Y618">IF(AND(W618="NO",X618="NO"),_xlfn.IFS('Paraclinicos '!K617&lt;=91,3,'Paraclinicos '!K617&lt;94,2,'Paraclinicos '!K617&lt;96,1,'Paraclinicos '!K617&gt;=96,0),"")</f>
        <v>3</v>
      </c>
      <c r="Z618" t="str" cm="1">
        <f t="array" ref="Z618">IF(OR(W618="SI",X618="SI"),_xlfn.IFS(OR(AND('Paraclinicos '!K617&lt;=83),AND('Paraclinicos '!K617&gt;=97,AA618=2)),3,OR(AND('Paraclinicos '!K617&lt;=86),AND('Paraclinicos '!K617&gt;=94,AA618=2)),2,OR(AND('Paraclinicos '!K617&lt;=88),AND('Paraclinicos '!K617&gt;=92,AA618=2)),1,OR(AND('Paraclinicos '!K617&gt;=88,'Paraclinicos '!K617&lt;=92),AND('Paraclinicos '!K617&gt;=93,AA618=0)),0),"")</f>
        <v/>
      </c>
      <c r="AA618" cm="1">
        <f t="array" ref="AA618">_xlfn.IFS('Paraclinicos '!E617="","",'Paraclinicos '!E617="Oxigeno",2,'Paraclinicos '!E617="Aire",0)</f>
        <v>2</v>
      </c>
    </row>
    <row r="619" spans="1:27" x14ac:dyDescent="0.25">
      <c r="A619">
        <f>'Paraclinicos '!A618</f>
        <v>145</v>
      </c>
      <c r="B619" s="3">
        <f>'Paraclinicos '!R618</f>
        <v>44320</v>
      </c>
      <c r="C619" cm="1">
        <f t="array" ref="C619">_xlfn.IFS('Paraclinicos '!Q618="","",'Paraclinicos '!Q618&gt;60,3,'Paraclinicos '!Q618&lt;=60,1)</f>
        <v>1</v>
      </c>
      <c r="D619" t="str">
        <f>IFERROR(IF(INDEX('BD Demog para scores enalazar'!BC$2:BC$3000,MATCH(Formulas!A619,'BD Demog para scores enalazar'!A$2:A$3000,0))=0,"SI","NO"),"")</f>
        <v>SI</v>
      </c>
      <c r="E619" cm="1">
        <f t="array" ref="E619">_xlfn.IFS(D619="","",D619="SI",4,D619="NO",1)</f>
        <v>4</v>
      </c>
      <c r="F619" cm="1">
        <f t="array" ref="F619">_xlfn.IFS('Paraclinicos '!B618="","",'Paraclinicos '!B618&gt;1,1,'Paraclinicos '!B618&lt;=1,3)</f>
        <v>3</v>
      </c>
      <c r="G619" t="str" cm="1">
        <f t="array" ref="G619">_xlfn.IFS('Paraclinicos '!D618="","",AND('Paraclinicos '!D618&gt;=250,'Paraclinicos '!D618&lt;=500),2,'Paraclinicos '!D618&gt;500,3,'Paraclinicos '!D618&lt;250,1)</f>
        <v/>
      </c>
      <c r="H619" s="50">
        <f t="shared" si="28"/>
        <v>8</v>
      </c>
      <c r="I619" cm="1">
        <f t="array" ref="I619">_xlfn.IFS('Paraclinicos '!Q618="","",'Paraclinicos '!Q618&gt;=65,1,'Paraclinicos '!Q618&lt;65,0)</f>
        <v>0</v>
      </c>
      <c r="J619" cm="1">
        <f t="array" ref="J619">_xlfn.IFS('Paraclinicos '!I618="","",'Paraclinicos '!I618&gt;7,1,'Paraclinicos '!I618&lt;=7,0)</f>
        <v>1</v>
      </c>
      <c r="K619" cm="1">
        <f t="array" ref="K619">_xlfn.IFS('Paraclinicos '!W618="","",'Paraclinicos '!W618&lt;=8,1,'Paraclinicos '!W618&gt;8,0)</f>
        <v>1</v>
      </c>
      <c r="L619" cm="1">
        <f t="array" ref="L619">_xlfn.IFS('Paraclinicos '!S618="","",'Paraclinicos '!S618&gt;=30,1,'Paraclinicos '!S618&lt;30,0)</f>
        <v>0</v>
      </c>
      <c r="M619" cm="1">
        <f t="array" ref="M619">_xlfn.IFS(OR('Paraclinicos '!T618="",'Paraclinicos '!U618=""),"",OR('Paraclinicos '!T618&lt;=90,'Paraclinicos '!U618&lt;=60),1,OR('Paraclinicos '!T618&gt;90,'Paraclinicos '!U618&gt;60),0)</f>
        <v>0</v>
      </c>
      <c r="N619" s="45">
        <f t="shared" si="29"/>
        <v>4</v>
      </c>
      <c r="O619" cm="1">
        <f t="array" ref="O619">_xlfn.IFS(OR('Paraclinicos '!M618="",'Paraclinicos '!N618="",'Paraclinicos '!N618=0),"",'Paraclinicos '!M618/'Paraclinicos '!N618&lt;100,4,'Paraclinicos '!M618/'Paraclinicos '!N618&lt;200,3,'Paraclinicos '!M618/'Paraclinicos '!N618&lt;300,2,'Paraclinicos '!M618/'Paraclinicos '!N618&lt;400,1,'Paraclinicos '!M618/'Paraclinicos '!N618&gt;=400,0)</f>
        <v>2</v>
      </c>
      <c r="P619" cm="1">
        <f t="array" ref="P619">_xlfn.IFS('Paraclinicos '!C618="","",'Paraclinicos '!C618&lt;20,4,'Paraclinicos '!C618&lt;50,3,'Paraclinicos '!C618&lt;100,2,'Paraclinicos '!C618&lt;150,1,'Paraclinicos '!C618&gt;150,0)</f>
        <v>0</v>
      </c>
      <c r="Q619" cm="1">
        <f t="array" ref="Q619">_xlfn.IFS('Paraclinicos '!O618="","",'Paraclinicos '!O618&lt;1.2,0,'Paraclinicos '!O618&lt;2,1,'Paraclinicos '!O618&lt;3.5,2,'Paraclinicos '!O618&lt;5,3,'Paraclinicos '!O618&gt;5,4)</f>
        <v>1</v>
      </c>
      <c r="R619" t="str" cm="1">
        <f t="array" ref="R619">_xlfn.IFS('Paraclinicos '!J618="","",'Paraclinicos '!J618&lt;1.2,0,'Paraclinicos '!J618&lt;2,1,'Paraclinicos '!J618&lt;6,2,'Paraclinicos '!J618&lt;12,3,'Paraclinicos '!J618&gt;=12,4)</f>
        <v/>
      </c>
      <c r="S619" cm="1">
        <f t="array" ref="S619">_xlfn.IFS('Paraclinicos '!Y618="","",'Paraclinicos '!Y618&lt;70,1,'Paraclinicos '!Y618&gt;=70,0)</f>
        <v>0</v>
      </c>
      <c r="T619" cm="1">
        <f t="array" ref="T619">_xlfn.IFS('Paraclinicos '!W618="","",'Paraclinicos '!W618&lt;6,4,'Paraclinicos '!W618&lt;10,3,'Paraclinicos '!W618&lt;13,2,'Paraclinicos '!W618&lt;15,1,'Paraclinicos '!W618=15,0)</f>
        <v>4</v>
      </c>
      <c r="U619" s="54">
        <f t="shared" si="27"/>
        <v>7</v>
      </c>
      <c r="V619" cm="1">
        <f t="array" ref="V619">_xlfn.IFS('Paraclinicos '!S618="","",OR('Paraclinicos '!S618&lt;=8,'Paraclinicos '!S618&gt;=25),3,'Paraclinicos '!S618&lt;12,1,'Paraclinicos '!S618&lt;21,0,'Paraclinicos '!S618&lt;25,2)</f>
        <v>2</v>
      </c>
      <c r="W619" t="str">
        <f>IFERROR(IF(INDEX('BD Demog para scores enalazar'!Y$2:'BD Demog para scores enalazar'!Y$3000,MATCH(Formulas!A619,'BD Demog para scores enalazar'!A$2:'BD Demog para scores enalazar'!A$3000,0))=1,"SI","NO"),"")</f>
        <v>NO</v>
      </c>
      <c r="X619" s="9" t="str">
        <f>IFERROR(IF(INDEX('BD Demog para scores enalazar'!AJ$2:'BD Demog para scores enalazar'!AJ$3000,MATCH(Formulas!A619,'BD Demog para scores enalazar'!A$2:'BD Demog para scores enalazar'!A$3000,0))=1,"SI","NO"),"")</f>
        <v>NO</v>
      </c>
      <c r="Y619" cm="1">
        <f t="array" ref="Y619">IF(AND(W619="NO",X619="NO"),_xlfn.IFS('Paraclinicos '!K618&lt;=91,3,'Paraclinicos '!K618&lt;94,2,'Paraclinicos '!K618&lt;96,1,'Paraclinicos '!K618&gt;=96,0),"")</f>
        <v>3</v>
      </c>
      <c r="Z619" t="str" cm="1">
        <f t="array" ref="Z619">IF(OR(W619="SI",X619="SI"),_xlfn.IFS(OR(AND('Paraclinicos '!K618&lt;=83),AND('Paraclinicos '!K618&gt;=97,AA619=2)),3,OR(AND('Paraclinicos '!K618&lt;=86),AND('Paraclinicos '!K618&gt;=94,AA619=2)),2,OR(AND('Paraclinicos '!K618&lt;=88),AND('Paraclinicos '!K618&gt;=92,AA619=2)),1,OR(AND('Paraclinicos '!K618&gt;=88,'Paraclinicos '!K618&lt;=92),AND('Paraclinicos '!K618&gt;=93,AA619=0)),0),"")</f>
        <v/>
      </c>
      <c r="AA619" cm="1">
        <f t="array" ref="AA619">_xlfn.IFS('Paraclinicos '!E618="","",'Paraclinicos '!E618="Oxigeno",2,'Paraclinicos '!E618="Aire",0)</f>
        <v>2</v>
      </c>
    </row>
    <row r="620" spans="1:27" x14ac:dyDescent="0.25">
      <c r="A620">
        <f>'Paraclinicos '!A619</f>
        <v>145</v>
      </c>
      <c r="B620" s="3">
        <f>'Paraclinicos '!R619</f>
        <v>44321</v>
      </c>
      <c r="C620" cm="1">
        <f t="array" ref="C620">_xlfn.IFS('Paraclinicos '!Q619="","",'Paraclinicos '!Q619&gt;60,3,'Paraclinicos '!Q619&lt;=60,1)</f>
        <v>1</v>
      </c>
      <c r="D620" t="str">
        <f>IFERROR(IF(INDEX('BD Demog para scores enalazar'!BC$2:BC$3000,MATCH(Formulas!A620,'BD Demog para scores enalazar'!A$2:A$3000,0))=0,"SI","NO"),"")</f>
        <v>SI</v>
      </c>
      <c r="E620" cm="1">
        <f t="array" ref="E620">_xlfn.IFS(D620="","",D620="SI",4,D620="NO",1)</f>
        <v>4</v>
      </c>
      <c r="F620" cm="1">
        <f t="array" ref="F620">_xlfn.IFS('Paraclinicos '!B619="","",'Paraclinicos '!B619&gt;1,1,'Paraclinicos '!B619&lt;=1,3)</f>
        <v>3</v>
      </c>
      <c r="G620" t="str" cm="1">
        <f t="array" ref="G620">_xlfn.IFS('Paraclinicos '!D619="","",AND('Paraclinicos '!D619&gt;=250,'Paraclinicos '!D619&lt;=500),2,'Paraclinicos '!D619&gt;500,3,'Paraclinicos '!D619&lt;250,1)</f>
        <v/>
      </c>
      <c r="H620" s="50">
        <f t="shared" si="28"/>
        <v>8</v>
      </c>
      <c r="I620" cm="1">
        <f t="array" ref="I620">_xlfn.IFS('Paraclinicos '!Q619="","",'Paraclinicos '!Q619&gt;=65,1,'Paraclinicos '!Q619&lt;65,0)</f>
        <v>0</v>
      </c>
      <c r="J620" cm="1">
        <f t="array" ref="J620">_xlfn.IFS('Paraclinicos '!I619="","",'Paraclinicos '!I619&gt;7,1,'Paraclinicos '!I619&lt;=7,0)</f>
        <v>1</v>
      </c>
      <c r="K620" cm="1">
        <f t="array" ref="K620">_xlfn.IFS('Paraclinicos '!W619="","",'Paraclinicos '!W619&lt;=8,1,'Paraclinicos '!W619&gt;8,0)</f>
        <v>1</v>
      </c>
      <c r="L620" cm="1">
        <f t="array" ref="L620">_xlfn.IFS('Paraclinicos '!S619="","",'Paraclinicos '!S619&gt;=30,1,'Paraclinicos '!S619&lt;30,0)</f>
        <v>0</v>
      </c>
      <c r="M620" cm="1">
        <f t="array" ref="M620">_xlfn.IFS(OR('Paraclinicos '!T619="",'Paraclinicos '!U619=""),"",OR('Paraclinicos '!T619&lt;=90,'Paraclinicos '!U619&lt;=60),1,OR('Paraclinicos '!T619&gt;90,'Paraclinicos '!U619&gt;60),0)</f>
        <v>0</v>
      </c>
      <c r="N620" s="45">
        <f t="shared" si="29"/>
        <v>4</v>
      </c>
      <c r="O620" cm="1">
        <f t="array" ref="O620">_xlfn.IFS(OR('Paraclinicos '!M619="",'Paraclinicos '!N619="",'Paraclinicos '!N619=0),"",'Paraclinicos '!M619/'Paraclinicos '!N619&lt;100,4,'Paraclinicos '!M619/'Paraclinicos '!N619&lt;200,3,'Paraclinicos '!M619/'Paraclinicos '!N619&lt;300,2,'Paraclinicos '!M619/'Paraclinicos '!N619&lt;400,1,'Paraclinicos '!M619/'Paraclinicos '!N619&gt;=400,0)</f>
        <v>2</v>
      </c>
      <c r="P620" cm="1">
        <f t="array" ref="P620">_xlfn.IFS('Paraclinicos '!C619="","",'Paraclinicos '!C619&lt;20,4,'Paraclinicos '!C619&lt;50,3,'Paraclinicos '!C619&lt;100,2,'Paraclinicos '!C619&lt;150,1,'Paraclinicos '!C619&gt;150,0)</f>
        <v>0</v>
      </c>
      <c r="Q620" cm="1">
        <f t="array" ref="Q620">_xlfn.IFS('Paraclinicos '!O619="","",'Paraclinicos '!O619&lt;1.2,0,'Paraclinicos '!O619&lt;2,1,'Paraclinicos '!O619&lt;3.5,2,'Paraclinicos '!O619&lt;5,3,'Paraclinicos '!O619&gt;5,4)</f>
        <v>1</v>
      </c>
      <c r="R620" t="str" cm="1">
        <f t="array" ref="R620">_xlfn.IFS('Paraclinicos '!J619="","",'Paraclinicos '!J619&lt;1.2,0,'Paraclinicos '!J619&lt;2,1,'Paraclinicos '!J619&lt;6,2,'Paraclinicos '!J619&lt;12,3,'Paraclinicos '!J619&gt;=12,4)</f>
        <v/>
      </c>
      <c r="S620" cm="1">
        <f t="array" ref="S620">_xlfn.IFS('Paraclinicos '!Y619="","",'Paraclinicos '!Y619&lt;70,1,'Paraclinicos '!Y619&gt;=70,0)</f>
        <v>0</v>
      </c>
      <c r="T620" cm="1">
        <f t="array" ref="T620">_xlfn.IFS('Paraclinicos '!W619="","",'Paraclinicos '!W619&lt;6,4,'Paraclinicos '!W619&lt;10,3,'Paraclinicos '!W619&lt;13,2,'Paraclinicos '!W619&lt;15,1,'Paraclinicos '!W619=15,0)</f>
        <v>4</v>
      </c>
      <c r="U620" s="54">
        <f t="shared" si="27"/>
        <v>7</v>
      </c>
      <c r="V620" cm="1">
        <f t="array" ref="V620">_xlfn.IFS('Paraclinicos '!S619="","",OR('Paraclinicos '!S619&lt;=8,'Paraclinicos '!S619&gt;=25),3,'Paraclinicos '!S619&lt;12,1,'Paraclinicos '!S619&lt;21,0,'Paraclinicos '!S619&lt;25,2)</f>
        <v>2</v>
      </c>
      <c r="W620" t="str">
        <f>IFERROR(IF(INDEX('BD Demog para scores enalazar'!Y$2:'BD Demog para scores enalazar'!Y$3000,MATCH(Formulas!A620,'BD Demog para scores enalazar'!A$2:'BD Demog para scores enalazar'!A$3000,0))=1,"SI","NO"),"")</f>
        <v>NO</v>
      </c>
      <c r="X620" s="9" t="str">
        <f>IFERROR(IF(INDEX('BD Demog para scores enalazar'!AJ$2:'BD Demog para scores enalazar'!AJ$3000,MATCH(Formulas!A620,'BD Demog para scores enalazar'!A$2:'BD Demog para scores enalazar'!A$3000,0))=1,"SI","NO"),"")</f>
        <v>NO</v>
      </c>
      <c r="Y620" cm="1">
        <f t="array" ref="Y620">IF(AND(W620="NO",X620="NO"),_xlfn.IFS('Paraclinicos '!K619&lt;=91,3,'Paraclinicos '!K619&lt;94,2,'Paraclinicos '!K619&lt;96,1,'Paraclinicos '!K619&gt;=96,0),"")</f>
        <v>2</v>
      </c>
      <c r="Z620" t="str" cm="1">
        <f t="array" ref="Z620">IF(OR(W620="SI",X620="SI"),_xlfn.IFS(OR(AND('Paraclinicos '!K619&lt;=83),AND('Paraclinicos '!K619&gt;=97,AA620=2)),3,OR(AND('Paraclinicos '!K619&lt;=86),AND('Paraclinicos '!K619&gt;=94,AA620=2)),2,OR(AND('Paraclinicos '!K619&lt;=88),AND('Paraclinicos '!K619&gt;=92,AA620=2)),1,OR(AND('Paraclinicos '!K619&gt;=88,'Paraclinicos '!K619&lt;=92),AND('Paraclinicos '!K619&gt;=93,AA620=0)),0),"")</f>
        <v/>
      </c>
      <c r="AA620" cm="1">
        <f t="array" ref="AA620">_xlfn.IFS('Paraclinicos '!E619="","",'Paraclinicos '!E619="Oxigeno",2,'Paraclinicos '!E619="Aire",0)</f>
        <v>2</v>
      </c>
    </row>
    <row r="621" spans="1:27" x14ac:dyDescent="0.25">
      <c r="A621">
        <f>'Paraclinicos '!A620</f>
        <v>145</v>
      </c>
      <c r="B621" s="3">
        <f>'Paraclinicos '!R620</f>
        <v>44322</v>
      </c>
      <c r="C621" cm="1">
        <f t="array" ref="C621">_xlfn.IFS('Paraclinicos '!Q620="","",'Paraclinicos '!Q620&gt;60,3,'Paraclinicos '!Q620&lt;=60,1)</f>
        <v>1</v>
      </c>
      <c r="D621" t="str">
        <f>IFERROR(IF(INDEX('BD Demog para scores enalazar'!BC$2:BC$3000,MATCH(Formulas!A621,'BD Demog para scores enalazar'!A$2:A$3000,0))=0,"SI","NO"),"")</f>
        <v>SI</v>
      </c>
      <c r="E621" cm="1">
        <f t="array" ref="E621">_xlfn.IFS(D621="","",D621="SI",4,D621="NO",1)</f>
        <v>4</v>
      </c>
      <c r="F621" cm="1">
        <f t="array" ref="F621">_xlfn.IFS('Paraclinicos '!B620="","",'Paraclinicos '!B620&gt;1,1,'Paraclinicos '!B620&lt;=1,3)</f>
        <v>3</v>
      </c>
      <c r="G621" t="str" cm="1">
        <f t="array" ref="G621">_xlfn.IFS('Paraclinicos '!D620="","",AND('Paraclinicos '!D620&gt;=250,'Paraclinicos '!D620&lt;=500),2,'Paraclinicos '!D620&gt;500,3,'Paraclinicos '!D620&lt;250,1)</f>
        <v/>
      </c>
      <c r="H621" s="50">
        <f t="shared" si="28"/>
        <v>8</v>
      </c>
      <c r="I621" cm="1">
        <f t="array" ref="I621">_xlfn.IFS('Paraclinicos '!Q620="","",'Paraclinicos '!Q620&gt;=65,1,'Paraclinicos '!Q620&lt;65,0)</f>
        <v>0</v>
      </c>
      <c r="J621" cm="1">
        <f t="array" ref="J621">_xlfn.IFS('Paraclinicos '!I620="","",'Paraclinicos '!I620&gt;7,1,'Paraclinicos '!I620&lt;=7,0)</f>
        <v>1</v>
      </c>
      <c r="K621" cm="1">
        <f t="array" ref="K621">_xlfn.IFS('Paraclinicos '!W620="","",'Paraclinicos '!W620&lt;=8,1,'Paraclinicos '!W620&gt;8,0)</f>
        <v>0</v>
      </c>
      <c r="L621" cm="1">
        <f t="array" ref="L621">_xlfn.IFS('Paraclinicos '!S620="","",'Paraclinicos '!S620&gt;=30,1,'Paraclinicos '!S620&lt;30,0)</f>
        <v>0</v>
      </c>
      <c r="M621" cm="1">
        <f t="array" ref="M621">_xlfn.IFS(OR('Paraclinicos '!T620="",'Paraclinicos '!U620=""),"",OR('Paraclinicos '!T620&lt;=90,'Paraclinicos '!U620&lt;=60),1,OR('Paraclinicos '!T620&gt;90,'Paraclinicos '!U620&gt;60),0)</f>
        <v>0</v>
      </c>
      <c r="N621" s="45">
        <f t="shared" si="29"/>
        <v>3</v>
      </c>
      <c r="O621" cm="1">
        <f t="array" ref="O621">_xlfn.IFS(OR('Paraclinicos '!M620="",'Paraclinicos '!N620="",'Paraclinicos '!N620=0),"",'Paraclinicos '!M620/'Paraclinicos '!N620&lt;100,4,'Paraclinicos '!M620/'Paraclinicos '!N620&lt;200,3,'Paraclinicos '!M620/'Paraclinicos '!N620&lt;300,2,'Paraclinicos '!M620/'Paraclinicos '!N620&lt;400,1,'Paraclinicos '!M620/'Paraclinicos '!N620&gt;=400,0)</f>
        <v>2</v>
      </c>
      <c r="P621" cm="1">
        <f t="array" ref="P621">_xlfn.IFS('Paraclinicos '!C620="","",'Paraclinicos '!C620&lt;20,4,'Paraclinicos '!C620&lt;50,3,'Paraclinicos '!C620&lt;100,2,'Paraclinicos '!C620&lt;150,1,'Paraclinicos '!C620&gt;150,0)</f>
        <v>0</v>
      </c>
      <c r="Q621" cm="1">
        <f t="array" ref="Q621">_xlfn.IFS('Paraclinicos '!O620="","",'Paraclinicos '!O620&lt;1.2,0,'Paraclinicos '!O620&lt;2,1,'Paraclinicos '!O620&lt;3.5,2,'Paraclinicos '!O620&lt;5,3,'Paraclinicos '!O620&gt;5,4)</f>
        <v>1</v>
      </c>
      <c r="R621" t="str" cm="1">
        <f t="array" ref="R621">_xlfn.IFS('Paraclinicos '!J620="","",'Paraclinicos '!J620&lt;1.2,0,'Paraclinicos '!J620&lt;2,1,'Paraclinicos '!J620&lt;6,2,'Paraclinicos '!J620&lt;12,3,'Paraclinicos '!J620&gt;=12,4)</f>
        <v/>
      </c>
      <c r="S621" cm="1">
        <f t="array" ref="S621">_xlfn.IFS('Paraclinicos '!Y620="","",'Paraclinicos '!Y620&lt;70,1,'Paraclinicos '!Y620&gt;=70,0)</f>
        <v>0</v>
      </c>
      <c r="T621" cm="1">
        <f t="array" ref="T621">_xlfn.IFS('Paraclinicos '!W620="","",'Paraclinicos '!W620&lt;6,4,'Paraclinicos '!W620&lt;10,3,'Paraclinicos '!W620&lt;13,2,'Paraclinicos '!W620&lt;15,1,'Paraclinicos '!W620=15,0)</f>
        <v>2</v>
      </c>
      <c r="U621" s="54">
        <f t="shared" si="27"/>
        <v>5</v>
      </c>
      <c r="V621" cm="1">
        <f t="array" ref="V621">_xlfn.IFS('Paraclinicos '!S620="","",OR('Paraclinicos '!S620&lt;=8,'Paraclinicos '!S620&gt;=25),3,'Paraclinicos '!S620&lt;12,1,'Paraclinicos '!S620&lt;21,0,'Paraclinicos '!S620&lt;25,2)</f>
        <v>2</v>
      </c>
      <c r="W621" t="str">
        <f>IFERROR(IF(INDEX('BD Demog para scores enalazar'!Y$2:'BD Demog para scores enalazar'!Y$3000,MATCH(Formulas!A621,'BD Demog para scores enalazar'!A$2:'BD Demog para scores enalazar'!A$3000,0))=1,"SI","NO"),"")</f>
        <v>NO</v>
      </c>
      <c r="X621" s="9" t="str">
        <f>IFERROR(IF(INDEX('BD Demog para scores enalazar'!AJ$2:'BD Demog para scores enalazar'!AJ$3000,MATCH(Formulas!A621,'BD Demog para scores enalazar'!A$2:'BD Demog para scores enalazar'!A$3000,0))=1,"SI","NO"),"")</f>
        <v>NO</v>
      </c>
      <c r="Y621" cm="1">
        <f t="array" ref="Y621">IF(AND(W621="NO",X621="NO"),_xlfn.IFS('Paraclinicos '!K620&lt;=91,3,'Paraclinicos '!K620&lt;94,2,'Paraclinicos '!K620&lt;96,1,'Paraclinicos '!K620&gt;=96,0),"")</f>
        <v>3</v>
      </c>
      <c r="Z621" t="str" cm="1">
        <f t="array" ref="Z621">IF(OR(W621="SI",X621="SI"),_xlfn.IFS(OR(AND('Paraclinicos '!K620&lt;=83),AND('Paraclinicos '!K620&gt;=97,AA621=2)),3,OR(AND('Paraclinicos '!K620&lt;=86),AND('Paraclinicos '!K620&gt;=94,AA621=2)),2,OR(AND('Paraclinicos '!K620&lt;=88),AND('Paraclinicos '!K620&gt;=92,AA621=2)),1,OR(AND('Paraclinicos '!K620&gt;=88,'Paraclinicos '!K620&lt;=92),AND('Paraclinicos '!K620&gt;=93,AA621=0)),0),"")</f>
        <v/>
      </c>
      <c r="AA621" cm="1">
        <f t="array" ref="AA621">_xlfn.IFS('Paraclinicos '!E620="","",'Paraclinicos '!E620="Oxigeno",2,'Paraclinicos '!E620="Aire",0)</f>
        <v>2</v>
      </c>
    </row>
    <row r="622" spans="1:27" x14ac:dyDescent="0.25">
      <c r="A622">
        <f>'Paraclinicos '!A621</f>
        <v>145</v>
      </c>
      <c r="B622" s="3">
        <f>'Paraclinicos '!R621</f>
        <v>44323</v>
      </c>
      <c r="C622" cm="1">
        <f t="array" ref="C622">_xlfn.IFS('Paraclinicos '!Q621="","",'Paraclinicos '!Q621&gt;60,3,'Paraclinicos '!Q621&lt;=60,1)</f>
        <v>1</v>
      </c>
      <c r="D622" t="str">
        <f>IFERROR(IF(INDEX('BD Demog para scores enalazar'!BC$2:BC$3000,MATCH(Formulas!A622,'BD Demog para scores enalazar'!A$2:A$3000,0))=0,"SI","NO"),"")</f>
        <v>SI</v>
      </c>
      <c r="E622" cm="1">
        <f t="array" ref="E622">_xlfn.IFS(D622="","",D622="SI",4,D622="NO",1)</f>
        <v>4</v>
      </c>
      <c r="F622" cm="1">
        <f t="array" ref="F622">_xlfn.IFS('Paraclinicos '!B621="","",'Paraclinicos '!B621&gt;1,1,'Paraclinicos '!B621&lt;=1,3)</f>
        <v>3</v>
      </c>
      <c r="G622" t="str" cm="1">
        <f t="array" ref="G622">_xlfn.IFS('Paraclinicos '!D621="","",AND('Paraclinicos '!D621&gt;=250,'Paraclinicos '!D621&lt;=500),2,'Paraclinicos '!D621&gt;500,3,'Paraclinicos '!D621&lt;250,1)</f>
        <v/>
      </c>
      <c r="H622" s="50">
        <f t="shared" si="28"/>
        <v>8</v>
      </c>
      <c r="I622" cm="1">
        <f t="array" ref="I622">_xlfn.IFS('Paraclinicos '!Q621="","",'Paraclinicos '!Q621&gt;=65,1,'Paraclinicos '!Q621&lt;65,0)</f>
        <v>0</v>
      </c>
      <c r="J622" cm="1">
        <f t="array" ref="J622">_xlfn.IFS('Paraclinicos '!I621="","",'Paraclinicos '!I621&gt;7,1,'Paraclinicos '!I621&lt;=7,0)</f>
        <v>1</v>
      </c>
      <c r="K622" cm="1">
        <f t="array" ref="K622">_xlfn.IFS('Paraclinicos '!W621="","",'Paraclinicos '!W621&lt;=8,1,'Paraclinicos '!W621&gt;8,0)</f>
        <v>0</v>
      </c>
      <c r="L622" cm="1">
        <f t="array" ref="L622">_xlfn.IFS('Paraclinicos '!S621="","",'Paraclinicos '!S621&gt;=30,1,'Paraclinicos '!S621&lt;30,0)</f>
        <v>0</v>
      </c>
      <c r="M622" cm="1">
        <f t="array" ref="M622">_xlfn.IFS(OR('Paraclinicos '!T621="",'Paraclinicos '!U621=""),"",OR('Paraclinicos '!T621&lt;=90,'Paraclinicos '!U621&lt;=60),1,OR('Paraclinicos '!T621&gt;90,'Paraclinicos '!U621&gt;60),0)</f>
        <v>1</v>
      </c>
      <c r="N622" s="45">
        <f t="shared" si="29"/>
        <v>3</v>
      </c>
      <c r="O622" cm="1">
        <f t="array" ref="O622">_xlfn.IFS(OR('Paraclinicos '!M621="",'Paraclinicos '!N621="",'Paraclinicos '!N621=0),"",'Paraclinicos '!M621/'Paraclinicos '!N621&lt;100,4,'Paraclinicos '!M621/'Paraclinicos '!N621&lt;200,3,'Paraclinicos '!M621/'Paraclinicos '!N621&lt;300,2,'Paraclinicos '!M621/'Paraclinicos '!N621&lt;400,1,'Paraclinicos '!M621/'Paraclinicos '!N621&gt;=400,0)</f>
        <v>2</v>
      </c>
      <c r="P622" cm="1">
        <f t="array" ref="P622">_xlfn.IFS('Paraclinicos '!C621="","",'Paraclinicos '!C621&lt;20,4,'Paraclinicos '!C621&lt;50,3,'Paraclinicos '!C621&lt;100,2,'Paraclinicos '!C621&lt;150,1,'Paraclinicos '!C621&gt;150,0)</f>
        <v>0</v>
      </c>
      <c r="Q622" cm="1">
        <f t="array" ref="Q622">_xlfn.IFS('Paraclinicos '!O621="","",'Paraclinicos '!O621&lt;1.2,0,'Paraclinicos '!O621&lt;2,1,'Paraclinicos '!O621&lt;3.5,2,'Paraclinicos '!O621&lt;5,3,'Paraclinicos '!O621&gt;5,4)</f>
        <v>1</v>
      </c>
      <c r="R622" t="str" cm="1">
        <f t="array" ref="R622">_xlfn.IFS('Paraclinicos '!J621="","",'Paraclinicos '!J621&lt;1.2,0,'Paraclinicos '!J621&lt;2,1,'Paraclinicos '!J621&lt;6,2,'Paraclinicos '!J621&lt;12,3,'Paraclinicos '!J621&gt;=12,4)</f>
        <v/>
      </c>
      <c r="S622" cm="1">
        <f t="array" ref="S622">_xlfn.IFS('Paraclinicos '!Y621="","",'Paraclinicos '!Y621&lt;70,1,'Paraclinicos '!Y621&gt;=70,0)</f>
        <v>0</v>
      </c>
      <c r="T622" cm="1">
        <f t="array" ref="T622">_xlfn.IFS('Paraclinicos '!W621="","",'Paraclinicos '!W621&lt;6,4,'Paraclinicos '!W621&lt;10,3,'Paraclinicos '!W621&lt;13,2,'Paraclinicos '!W621&lt;15,1,'Paraclinicos '!W621=15,0)</f>
        <v>2</v>
      </c>
      <c r="U622" s="54">
        <f t="shared" si="27"/>
        <v>5</v>
      </c>
      <c r="V622" cm="1">
        <f t="array" ref="V622">_xlfn.IFS('Paraclinicos '!S621="","",OR('Paraclinicos '!S621&lt;=8,'Paraclinicos '!S621&gt;=25),3,'Paraclinicos '!S621&lt;12,1,'Paraclinicos '!S621&lt;21,0,'Paraclinicos '!S621&lt;25,2)</f>
        <v>0</v>
      </c>
      <c r="W622" t="str">
        <f>IFERROR(IF(INDEX('BD Demog para scores enalazar'!Y$2:'BD Demog para scores enalazar'!Y$3000,MATCH(Formulas!A622,'BD Demog para scores enalazar'!A$2:'BD Demog para scores enalazar'!A$3000,0))=1,"SI","NO"),"")</f>
        <v>NO</v>
      </c>
      <c r="X622" s="9" t="str">
        <f>IFERROR(IF(INDEX('BD Demog para scores enalazar'!AJ$2:'BD Demog para scores enalazar'!AJ$3000,MATCH(Formulas!A622,'BD Demog para scores enalazar'!A$2:'BD Demog para scores enalazar'!A$3000,0))=1,"SI","NO"),"")</f>
        <v>NO</v>
      </c>
      <c r="Y622" cm="1">
        <f t="array" ref="Y622">IF(AND(W622="NO",X622="NO"),_xlfn.IFS('Paraclinicos '!K621&lt;=91,3,'Paraclinicos '!K621&lt;94,2,'Paraclinicos '!K621&lt;96,1,'Paraclinicos '!K621&gt;=96,0),"")</f>
        <v>3</v>
      </c>
      <c r="Z622" t="str" cm="1">
        <f t="array" ref="Z622">IF(OR(W622="SI",X622="SI"),_xlfn.IFS(OR(AND('Paraclinicos '!K621&lt;=83),AND('Paraclinicos '!K621&gt;=97,AA622=2)),3,OR(AND('Paraclinicos '!K621&lt;=86),AND('Paraclinicos '!K621&gt;=94,AA622=2)),2,OR(AND('Paraclinicos '!K621&lt;=88),AND('Paraclinicos '!K621&gt;=92,AA622=2)),1,OR(AND('Paraclinicos '!K621&gt;=88,'Paraclinicos '!K621&lt;=92),AND('Paraclinicos '!K621&gt;=93,AA622=0)),0),"")</f>
        <v/>
      </c>
      <c r="AA622" cm="1">
        <f t="array" ref="AA622">_xlfn.IFS('Paraclinicos '!E621="","",'Paraclinicos '!E621="Oxigeno",2,'Paraclinicos '!E621="Aire",0)</f>
        <v>2</v>
      </c>
    </row>
    <row r="623" spans="1:27" x14ac:dyDescent="0.25">
      <c r="A623">
        <f>'Paraclinicos '!A622</f>
        <v>145</v>
      </c>
      <c r="B623" s="3">
        <f>'Paraclinicos '!R622</f>
        <v>44323</v>
      </c>
      <c r="C623" cm="1">
        <f t="array" ref="C623">_xlfn.IFS('Paraclinicos '!Q622="","",'Paraclinicos '!Q622&gt;60,3,'Paraclinicos '!Q622&lt;=60,1)</f>
        <v>1</v>
      </c>
      <c r="D623" t="str">
        <f>IFERROR(IF(INDEX('BD Demog para scores enalazar'!BC$2:BC$3000,MATCH(Formulas!A623,'BD Demog para scores enalazar'!A$2:A$3000,0))=0,"SI","NO"),"")</f>
        <v>SI</v>
      </c>
      <c r="E623" cm="1">
        <f t="array" ref="E623">_xlfn.IFS(D623="","",D623="SI",4,D623="NO",1)</f>
        <v>4</v>
      </c>
      <c r="F623" cm="1">
        <f t="array" ref="F623">_xlfn.IFS('Paraclinicos '!B622="","",'Paraclinicos '!B622&gt;1,1,'Paraclinicos '!B622&lt;=1,3)</f>
        <v>3</v>
      </c>
      <c r="G623" t="str" cm="1">
        <f t="array" ref="G623">_xlfn.IFS('Paraclinicos '!D622="","",AND('Paraclinicos '!D622&gt;=250,'Paraclinicos '!D622&lt;=500),2,'Paraclinicos '!D622&gt;500,3,'Paraclinicos '!D622&lt;250,1)</f>
        <v/>
      </c>
      <c r="H623" s="50">
        <f t="shared" si="28"/>
        <v>8</v>
      </c>
      <c r="I623" cm="1">
        <f t="array" ref="I623">_xlfn.IFS('Paraclinicos '!Q622="","",'Paraclinicos '!Q622&gt;=65,1,'Paraclinicos '!Q622&lt;65,0)</f>
        <v>0</v>
      </c>
      <c r="J623" cm="1">
        <f t="array" ref="J623">_xlfn.IFS('Paraclinicos '!I622="","",'Paraclinicos '!I622&gt;7,1,'Paraclinicos '!I622&lt;=7,0)</f>
        <v>1</v>
      </c>
      <c r="K623" cm="1">
        <f t="array" ref="K623">_xlfn.IFS('Paraclinicos '!W622="","",'Paraclinicos '!W622&lt;=8,1,'Paraclinicos '!W622&gt;8,0)</f>
        <v>0</v>
      </c>
      <c r="L623" cm="1">
        <f t="array" ref="L623">_xlfn.IFS('Paraclinicos '!S622="","",'Paraclinicos '!S622&gt;=30,1,'Paraclinicos '!S622&lt;30,0)</f>
        <v>0</v>
      </c>
      <c r="M623" cm="1">
        <f t="array" ref="M623">_xlfn.IFS(OR('Paraclinicos '!T622="",'Paraclinicos '!U622=""),"",OR('Paraclinicos '!T622&lt;=90,'Paraclinicos '!U622&lt;=60),1,OR('Paraclinicos '!T622&gt;90,'Paraclinicos '!U622&gt;60),0)</f>
        <v>1</v>
      </c>
      <c r="N623" s="45">
        <f t="shared" si="29"/>
        <v>4</v>
      </c>
      <c r="O623" cm="1">
        <f t="array" ref="O623">_xlfn.IFS(OR('Paraclinicos '!M622="",'Paraclinicos '!N622="",'Paraclinicos '!N622=0),"",'Paraclinicos '!M622/'Paraclinicos '!N622&lt;100,4,'Paraclinicos '!M622/'Paraclinicos '!N622&lt;200,3,'Paraclinicos '!M622/'Paraclinicos '!N622&lt;300,2,'Paraclinicos '!M622/'Paraclinicos '!N622&lt;400,1,'Paraclinicos '!M622/'Paraclinicos '!N622&gt;=400,0)</f>
        <v>2</v>
      </c>
      <c r="P623" cm="1">
        <f t="array" ref="P623">_xlfn.IFS('Paraclinicos '!C622="","",'Paraclinicos '!C622&lt;20,4,'Paraclinicos '!C622&lt;50,3,'Paraclinicos '!C622&lt;100,2,'Paraclinicos '!C622&lt;150,1,'Paraclinicos '!C622&gt;150,0)</f>
        <v>0</v>
      </c>
      <c r="Q623" cm="1">
        <f t="array" ref="Q623">_xlfn.IFS('Paraclinicos '!O622="","",'Paraclinicos '!O622&lt;1.2,0,'Paraclinicos '!O622&lt;2,1,'Paraclinicos '!O622&lt;3.5,2,'Paraclinicos '!O622&lt;5,3,'Paraclinicos '!O622&gt;5,4)</f>
        <v>1</v>
      </c>
      <c r="R623" t="str" cm="1">
        <f t="array" ref="R623">_xlfn.IFS('Paraclinicos '!J622="","",'Paraclinicos '!J622&lt;1.2,0,'Paraclinicos '!J622&lt;2,1,'Paraclinicos '!J622&lt;6,2,'Paraclinicos '!J622&lt;12,3,'Paraclinicos '!J622&gt;=12,4)</f>
        <v/>
      </c>
      <c r="S623" cm="1">
        <f t="array" ref="S623">_xlfn.IFS('Paraclinicos '!Y622="","",'Paraclinicos '!Y622&lt;70,1,'Paraclinicos '!Y622&gt;=70,0)</f>
        <v>0</v>
      </c>
      <c r="T623" cm="1">
        <f t="array" ref="T623">_xlfn.IFS('Paraclinicos '!W622="","",'Paraclinicos '!W622&lt;6,4,'Paraclinicos '!W622&lt;10,3,'Paraclinicos '!W622&lt;13,2,'Paraclinicos '!W622&lt;15,1,'Paraclinicos '!W622=15,0)</f>
        <v>2</v>
      </c>
      <c r="U623" s="54">
        <f t="shared" si="27"/>
        <v>5</v>
      </c>
      <c r="V623" cm="1">
        <f t="array" ref="V623">_xlfn.IFS('Paraclinicos '!S622="","",OR('Paraclinicos '!S622&lt;=8,'Paraclinicos '!S622&gt;=25),3,'Paraclinicos '!S622&lt;12,1,'Paraclinicos '!S622&lt;21,0,'Paraclinicos '!S622&lt;25,2)</f>
        <v>0</v>
      </c>
      <c r="W623" t="str">
        <f>IFERROR(IF(INDEX('BD Demog para scores enalazar'!Y$2:'BD Demog para scores enalazar'!Y$3000,MATCH(Formulas!A623,'BD Demog para scores enalazar'!A$2:'BD Demog para scores enalazar'!A$3000,0))=1,"SI","NO"),"")</f>
        <v>NO</v>
      </c>
      <c r="X623" s="9" t="str">
        <f>IFERROR(IF(INDEX('BD Demog para scores enalazar'!AJ$2:'BD Demog para scores enalazar'!AJ$3000,MATCH(Formulas!A623,'BD Demog para scores enalazar'!A$2:'BD Demog para scores enalazar'!A$3000,0))=1,"SI","NO"),"")</f>
        <v>NO</v>
      </c>
      <c r="Y623" cm="1">
        <f t="array" ref="Y623">IF(AND(W623="NO",X623="NO"),_xlfn.IFS('Paraclinicos '!K622&lt;=91,3,'Paraclinicos '!K622&lt;94,2,'Paraclinicos '!K622&lt;96,1,'Paraclinicos '!K622&gt;=96,0),"")</f>
        <v>3</v>
      </c>
      <c r="Z623" t="str" cm="1">
        <f t="array" ref="Z623">IF(OR(W623="SI",X623="SI"),_xlfn.IFS(OR(AND('Paraclinicos '!K622&lt;=83),AND('Paraclinicos '!K622&gt;=97,AA623=2)),3,OR(AND('Paraclinicos '!K622&lt;=86),AND('Paraclinicos '!K622&gt;=94,AA623=2)),2,OR(AND('Paraclinicos '!K622&lt;=88),AND('Paraclinicos '!K622&gt;=92,AA623=2)),1,OR(AND('Paraclinicos '!K622&gt;=88,'Paraclinicos '!K622&lt;=92),AND('Paraclinicos '!K622&gt;=93,AA623=0)),0),"")</f>
        <v/>
      </c>
      <c r="AA623" cm="1">
        <f t="array" ref="AA623">_xlfn.IFS('Paraclinicos '!E622="","",'Paraclinicos '!E622="Oxigeno",2,'Paraclinicos '!E622="Aire",0)</f>
        <v>2</v>
      </c>
    </row>
    <row r="624" spans="1:27" x14ac:dyDescent="0.25">
      <c r="A624">
        <f>'Paraclinicos '!A623</f>
        <v>145</v>
      </c>
      <c r="B624" s="3">
        <f>'Paraclinicos '!R623</f>
        <v>44325</v>
      </c>
      <c r="C624" cm="1">
        <f t="array" ref="C624">_xlfn.IFS('Paraclinicos '!Q623="","",'Paraclinicos '!Q623&gt;60,3,'Paraclinicos '!Q623&lt;=60,1)</f>
        <v>1</v>
      </c>
      <c r="D624" t="str">
        <f>IFERROR(IF(INDEX('BD Demog para scores enalazar'!BC$2:BC$3000,MATCH(Formulas!A624,'BD Demog para scores enalazar'!A$2:A$3000,0))=0,"SI","NO"),"")</f>
        <v>SI</v>
      </c>
      <c r="E624" cm="1">
        <f t="array" ref="E624">_xlfn.IFS(D624="","",D624="SI",4,D624="NO",1)</f>
        <v>4</v>
      </c>
      <c r="F624" cm="1">
        <f t="array" ref="F624">_xlfn.IFS('Paraclinicos '!B623="","",'Paraclinicos '!B623&gt;1,1,'Paraclinicos '!B623&lt;=1,3)</f>
        <v>3</v>
      </c>
      <c r="G624" t="str" cm="1">
        <f t="array" ref="G624">_xlfn.IFS('Paraclinicos '!D623="","",AND('Paraclinicos '!D623&gt;=250,'Paraclinicos '!D623&lt;=500),2,'Paraclinicos '!D623&gt;500,3,'Paraclinicos '!D623&lt;250,1)</f>
        <v/>
      </c>
      <c r="H624" s="50">
        <f t="shared" si="28"/>
        <v>8</v>
      </c>
      <c r="I624" cm="1">
        <f t="array" ref="I624">_xlfn.IFS('Paraclinicos '!Q623="","",'Paraclinicos '!Q623&gt;=65,1,'Paraclinicos '!Q623&lt;65,0)</f>
        <v>0</v>
      </c>
      <c r="J624" cm="1">
        <f t="array" ref="J624">_xlfn.IFS('Paraclinicos '!I623="","",'Paraclinicos '!I623&gt;7,1,'Paraclinicos '!I623&lt;=7,0)</f>
        <v>1</v>
      </c>
      <c r="K624" cm="1">
        <f t="array" ref="K624">_xlfn.IFS('Paraclinicos '!W623="","",'Paraclinicos '!W623&lt;=8,1,'Paraclinicos '!W623&gt;8,0)</f>
        <v>0</v>
      </c>
      <c r="L624" cm="1">
        <f t="array" ref="L624">_xlfn.IFS('Paraclinicos '!S623="","",'Paraclinicos '!S623&gt;=30,1,'Paraclinicos '!S623&lt;30,0)</f>
        <v>0</v>
      </c>
      <c r="M624" cm="1">
        <f t="array" ref="M624">_xlfn.IFS(OR('Paraclinicos '!T623="",'Paraclinicos '!U623=""),"",OR('Paraclinicos '!T623&lt;=90,'Paraclinicos '!U623&lt;=60),1,OR('Paraclinicos '!T623&gt;90,'Paraclinicos '!U623&gt;60),0)</f>
        <v>0</v>
      </c>
      <c r="N624" s="45">
        <f t="shared" si="29"/>
        <v>3</v>
      </c>
      <c r="O624" cm="1">
        <f t="array" ref="O624">_xlfn.IFS(OR('Paraclinicos '!M623="",'Paraclinicos '!N623="",'Paraclinicos '!N623=0),"",'Paraclinicos '!M623/'Paraclinicos '!N623&lt;100,4,'Paraclinicos '!M623/'Paraclinicos '!N623&lt;200,3,'Paraclinicos '!M623/'Paraclinicos '!N623&lt;300,2,'Paraclinicos '!M623/'Paraclinicos '!N623&lt;400,1,'Paraclinicos '!M623/'Paraclinicos '!N623&gt;=400,0)</f>
        <v>2</v>
      </c>
      <c r="P624" cm="1">
        <f t="array" ref="P624">_xlfn.IFS('Paraclinicos '!C623="","",'Paraclinicos '!C623&lt;20,4,'Paraclinicos '!C623&lt;50,3,'Paraclinicos '!C623&lt;100,2,'Paraclinicos '!C623&lt;150,1,'Paraclinicos '!C623&gt;150,0)</f>
        <v>0</v>
      </c>
      <c r="Q624" cm="1">
        <f t="array" ref="Q624">_xlfn.IFS('Paraclinicos '!O623="","",'Paraclinicos '!O623&lt;1.2,0,'Paraclinicos '!O623&lt;2,1,'Paraclinicos '!O623&lt;3.5,2,'Paraclinicos '!O623&lt;5,3,'Paraclinicos '!O623&gt;5,4)</f>
        <v>2</v>
      </c>
      <c r="R624" cm="1">
        <f t="array" ref="R624">_xlfn.IFS('Paraclinicos '!J623="","",'Paraclinicos '!J623&lt;1.2,0,'Paraclinicos '!J623&lt;2,1,'Paraclinicos '!J623&lt;6,2,'Paraclinicos '!J623&lt;12,3,'Paraclinicos '!J623&gt;=12,4)</f>
        <v>1</v>
      </c>
      <c r="S624" cm="1">
        <f t="array" ref="S624">_xlfn.IFS('Paraclinicos '!Y623="","",'Paraclinicos '!Y623&lt;70,1,'Paraclinicos '!Y623&gt;=70,0)</f>
        <v>0</v>
      </c>
      <c r="T624" cm="1">
        <f t="array" ref="T624">_xlfn.IFS('Paraclinicos '!W623="","",'Paraclinicos '!W623&lt;6,4,'Paraclinicos '!W623&lt;10,3,'Paraclinicos '!W623&lt;13,2,'Paraclinicos '!W623&lt;15,1,'Paraclinicos '!W623=15,0)</f>
        <v>2</v>
      </c>
      <c r="U624" s="54">
        <f t="shared" si="27"/>
        <v>7</v>
      </c>
      <c r="V624" cm="1">
        <f t="array" ref="V624">_xlfn.IFS('Paraclinicos '!S623="","",OR('Paraclinicos '!S623&lt;=8,'Paraclinicos '!S623&gt;=25),3,'Paraclinicos '!S623&lt;12,1,'Paraclinicos '!S623&lt;21,0,'Paraclinicos '!S623&lt;25,2)</f>
        <v>0</v>
      </c>
      <c r="W624" t="str">
        <f>IFERROR(IF(INDEX('BD Demog para scores enalazar'!Y$2:'BD Demog para scores enalazar'!Y$3000,MATCH(Formulas!A624,'BD Demog para scores enalazar'!A$2:'BD Demog para scores enalazar'!A$3000,0))=1,"SI","NO"),"")</f>
        <v>NO</v>
      </c>
      <c r="X624" s="9" t="str">
        <f>IFERROR(IF(INDEX('BD Demog para scores enalazar'!AJ$2:'BD Demog para scores enalazar'!AJ$3000,MATCH(Formulas!A624,'BD Demog para scores enalazar'!A$2:'BD Demog para scores enalazar'!A$3000,0))=1,"SI","NO"),"")</f>
        <v>NO</v>
      </c>
      <c r="Y624" cm="1">
        <f t="array" ref="Y624">IF(AND(W624="NO",X624="NO"),_xlfn.IFS('Paraclinicos '!K623&lt;=91,3,'Paraclinicos '!K623&lt;94,2,'Paraclinicos '!K623&lt;96,1,'Paraclinicos '!K623&gt;=96,0),"")</f>
        <v>3</v>
      </c>
      <c r="Z624" t="str" cm="1">
        <f t="array" ref="Z624">IF(OR(W624="SI",X624="SI"),_xlfn.IFS(OR(AND('Paraclinicos '!K623&lt;=83),AND('Paraclinicos '!K623&gt;=97,AA624=2)),3,OR(AND('Paraclinicos '!K623&lt;=86),AND('Paraclinicos '!K623&gt;=94,AA624=2)),2,OR(AND('Paraclinicos '!K623&lt;=88),AND('Paraclinicos '!K623&gt;=92,AA624=2)),1,OR(AND('Paraclinicos '!K623&gt;=88,'Paraclinicos '!K623&lt;=92),AND('Paraclinicos '!K623&gt;=93,AA624=0)),0),"")</f>
        <v/>
      </c>
      <c r="AA624" cm="1">
        <f t="array" ref="AA624">_xlfn.IFS('Paraclinicos '!E623="","",'Paraclinicos '!E623="Oxigeno",2,'Paraclinicos '!E623="Aire",0)</f>
        <v>2</v>
      </c>
    </row>
    <row r="625" spans="1:27" x14ac:dyDescent="0.25">
      <c r="A625">
        <f>'Paraclinicos '!A624</f>
        <v>145</v>
      </c>
      <c r="B625" s="3">
        <f>'Paraclinicos '!R624</f>
        <v>44325</v>
      </c>
      <c r="C625" cm="1">
        <f t="array" ref="C625">_xlfn.IFS('Paraclinicos '!Q624="","",'Paraclinicos '!Q624&gt;60,3,'Paraclinicos '!Q624&lt;=60,1)</f>
        <v>1</v>
      </c>
      <c r="D625" t="str">
        <f>IFERROR(IF(INDEX('BD Demog para scores enalazar'!BC$2:BC$3000,MATCH(Formulas!A625,'BD Demog para scores enalazar'!A$2:A$3000,0))=0,"SI","NO"),"")</f>
        <v>SI</v>
      </c>
      <c r="E625" cm="1">
        <f t="array" ref="E625">_xlfn.IFS(D625="","",D625="SI",4,D625="NO",1)</f>
        <v>4</v>
      </c>
      <c r="F625" cm="1">
        <f t="array" ref="F625">_xlfn.IFS('Paraclinicos '!B624="","",'Paraclinicos '!B624&gt;1,1,'Paraclinicos '!B624&lt;=1,3)</f>
        <v>3</v>
      </c>
      <c r="G625" t="str" cm="1">
        <f t="array" ref="G625">_xlfn.IFS('Paraclinicos '!D624="","",AND('Paraclinicos '!D624&gt;=250,'Paraclinicos '!D624&lt;=500),2,'Paraclinicos '!D624&gt;500,3,'Paraclinicos '!D624&lt;250,1)</f>
        <v/>
      </c>
      <c r="H625" s="50">
        <f t="shared" si="28"/>
        <v>8</v>
      </c>
      <c r="I625" cm="1">
        <f t="array" ref="I625">_xlfn.IFS('Paraclinicos '!Q624="","",'Paraclinicos '!Q624&gt;=65,1,'Paraclinicos '!Q624&lt;65,0)</f>
        <v>0</v>
      </c>
      <c r="J625" cm="1">
        <f t="array" ref="J625">_xlfn.IFS('Paraclinicos '!I624="","",'Paraclinicos '!I624&gt;7,1,'Paraclinicos '!I624&lt;=7,0)</f>
        <v>1</v>
      </c>
      <c r="K625" cm="1">
        <f t="array" ref="K625">_xlfn.IFS('Paraclinicos '!W624="","",'Paraclinicos '!W624&lt;=8,1,'Paraclinicos '!W624&gt;8,0)</f>
        <v>0</v>
      </c>
      <c r="L625" cm="1">
        <f t="array" ref="L625">_xlfn.IFS('Paraclinicos '!S624="","",'Paraclinicos '!S624&gt;=30,1,'Paraclinicos '!S624&lt;30,0)</f>
        <v>0</v>
      </c>
      <c r="M625" cm="1">
        <f t="array" ref="M625">_xlfn.IFS(OR('Paraclinicos '!T624="",'Paraclinicos '!U624=""),"",OR('Paraclinicos '!T624&lt;=90,'Paraclinicos '!U624&lt;=60),1,OR('Paraclinicos '!T624&gt;90,'Paraclinicos '!U624&gt;60),0)</f>
        <v>0</v>
      </c>
      <c r="N625" s="45">
        <f t="shared" si="29"/>
        <v>2</v>
      </c>
      <c r="O625" cm="1">
        <f t="array" ref="O625">_xlfn.IFS(OR('Paraclinicos '!M624="",'Paraclinicos '!N624="",'Paraclinicos '!N624=0),"",'Paraclinicos '!M624/'Paraclinicos '!N624&lt;100,4,'Paraclinicos '!M624/'Paraclinicos '!N624&lt;200,3,'Paraclinicos '!M624/'Paraclinicos '!N624&lt;300,2,'Paraclinicos '!M624/'Paraclinicos '!N624&lt;400,1,'Paraclinicos '!M624/'Paraclinicos '!N624&gt;=400,0)</f>
        <v>2</v>
      </c>
      <c r="P625" cm="1">
        <f t="array" ref="P625">_xlfn.IFS('Paraclinicos '!C624="","",'Paraclinicos '!C624&lt;20,4,'Paraclinicos '!C624&lt;50,3,'Paraclinicos '!C624&lt;100,2,'Paraclinicos '!C624&lt;150,1,'Paraclinicos '!C624&gt;150,0)</f>
        <v>0</v>
      </c>
      <c r="Q625" cm="1">
        <f t="array" ref="Q625">_xlfn.IFS('Paraclinicos '!O624="","",'Paraclinicos '!O624&lt;1.2,0,'Paraclinicos '!O624&lt;2,1,'Paraclinicos '!O624&lt;3.5,2,'Paraclinicos '!O624&lt;5,3,'Paraclinicos '!O624&gt;5,4)</f>
        <v>2</v>
      </c>
      <c r="R625" cm="1">
        <f t="array" ref="R625">_xlfn.IFS('Paraclinicos '!J624="","",'Paraclinicos '!J624&lt;1.2,0,'Paraclinicos '!J624&lt;2,1,'Paraclinicos '!J624&lt;6,2,'Paraclinicos '!J624&lt;12,3,'Paraclinicos '!J624&gt;=12,4)</f>
        <v>1</v>
      </c>
      <c r="S625" cm="1">
        <f t="array" ref="S625">_xlfn.IFS('Paraclinicos '!Y624="","",'Paraclinicos '!Y624&lt;70,1,'Paraclinicos '!Y624&gt;=70,0)</f>
        <v>0</v>
      </c>
      <c r="T625" cm="1">
        <f t="array" ref="T625">_xlfn.IFS('Paraclinicos '!W624="","",'Paraclinicos '!W624&lt;6,4,'Paraclinicos '!W624&lt;10,3,'Paraclinicos '!W624&lt;13,2,'Paraclinicos '!W624&lt;15,1,'Paraclinicos '!W624=15,0)</f>
        <v>2</v>
      </c>
      <c r="U625" s="54">
        <f t="shared" si="27"/>
        <v>7</v>
      </c>
      <c r="V625" cm="1">
        <f t="array" ref="V625">_xlfn.IFS('Paraclinicos '!S624="","",OR('Paraclinicos '!S624&lt;=8,'Paraclinicos '!S624&gt;=25),3,'Paraclinicos '!S624&lt;12,1,'Paraclinicos '!S624&lt;21,0,'Paraclinicos '!S624&lt;25,2)</f>
        <v>0</v>
      </c>
      <c r="W625" t="str">
        <f>IFERROR(IF(INDEX('BD Demog para scores enalazar'!Y$2:'BD Demog para scores enalazar'!Y$3000,MATCH(Formulas!A625,'BD Demog para scores enalazar'!A$2:'BD Demog para scores enalazar'!A$3000,0))=1,"SI","NO"),"")</f>
        <v>NO</v>
      </c>
      <c r="X625" s="9" t="str">
        <f>IFERROR(IF(INDEX('BD Demog para scores enalazar'!AJ$2:'BD Demog para scores enalazar'!AJ$3000,MATCH(Formulas!A625,'BD Demog para scores enalazar'!A$2:'BD Demog para scores enalazar'!A$3000,0))=1,"SI","NO"),"")</f>
        <v>NO</v>
      </c>
      <c r="Y625" cm="1">
        <f t="array" ref="Y625">IF(AND(W625="NO",X625="NO"),_xlfn.IFS('Paraclinicos '!K624&lt;=91,3,'Paraclinicos '!K624&lt;94,2,'Paraclinicos '!K624&lt;96,1,'Paraclinicos '!K624&gt;=96,0),"")</f>
        <v>3</v>
      </c>
      <c r="Z625" t="str" cm="1">
        <f t="array" ref="Z625">IF(OR(W625="SI",X625="SI"),_xlfn.IFS(OR(AND('Paraclinicos '!K624&lt;=83),AND('Paraclinicos '!K624&gt;=97,AA625=2)),3,OR(AND('Paraclinicos '!K624&lt;=86),AND('Paraclinicos '!K624&gt;=94,AA625=2)),2,OR(AND('Paraclinicos '!K624&lt;=88),AND('Paraclinicos '!K624&gt;=92,AA625=2)),1,OR(AND('Paraclinicos '!K624&gt;=88,'Paraclinicos '!K624&lt;=92),AND('Paraclinicos '!K624&gt;=93,AA625=0)),0),"")</f>
        <v/>
      </c>
      <c r="AA625" cm="1">
        <f t="array" ref="AA625">_xlfn.IFS('Paraclinicos '!E624="","",'Paraclinicos '!E624="Oxigeno",2,'Paraclinicos '!E624="Aire",0)</f>
        <v>2</v>
      </c>
    </row>
    <row r="626" spans="1:27" x14ac:dyDescent="0.25">
      <c r="A626">
        <f>'Paraclinicos '!A625</f>
        <v>145</v>
      </c>
      <c r="B626" s="3">
        <f>'Paraclinicos '!R625</f>
        <v>44326</v>
      </c>
      <c r="C626" cm="1">
        <f t="array" ref="C626">_xlfn.IFS('Paraclinicos '!Q625="","",'Paraclinicos '!Q625&gt;60,3,'Paraclinicos '!Q625&lt;=60,1)</f>
        <v>1</v>
      </c>
      <c r="D626" t="str">
        <f>IFERROR(IF(INDEX('BD Demog para scores enalazar'!BC$2:BC$3000,MATCH(Formulas!A626,'BD Demog para scores enalazar'!A$2:A$3000,0))=0,"SI","NO"),"")</f>
        <v>SI</v>
      </c>
      <c r="E626" cm="1">
        <f t="array" ref="E626">_xlfn.IFS(D626="","",D626="SI",4,D626="NO",1)</f>
        <v>4</v>
      </c>
      <c r="F626" cm="1">
        <f t="array" ref="F626">_xlfn.IFS('Paraclinicos '!B625="","",'Paraclinicos '!B625&gt;1,1,'Paraclinicos '!B625&lt;=1,3)</f>
        <v>3</v>
      </c>
      <c r="G626" t="str" cm="1">
        <f t="array" ref="G626">_xlfn.IFS('Paraclinicos '!D625="","",AND('Paraclinicos '!D625&gt;=250,'Paraclinicos '!D625&lt;=500),2,'Paraclinicos '!D625&gt;500,3,'Paraclinicos '!D625&lt;250,1)</f>
        <v/>
      </c>
      <c r="H626" s="50">
        <f t="shared" si="28"/>
        <v>8</v>
      </c>
      <c r="I626" cm="1">
        <f t="array" ref="I626">_xlfn.IFS('Paraclinicos '!Q625="","",'Paraclinicos '!Q625&gt;=65,1,'Paraclinicos '!Q625&lt;65,0)</f>
        <v>0</v>
      </c>
      <c r="J626" cm="1">
        <f t="array" ref="J626">_xlfn.IFS('Paraclinicos '!I625="","",'Paraclinicos '!I625&gt;7,1,'Paraclinicos '!I625&lt;=7,0)</f>
        <v>1</v>
      </c>
      <c r="K626" cm="1">
        <f t="array" ref="K626">_xlfn.IFS('Paraclinicos '!W625="","",'Paraclinicos '!W625&lt;=8,1,'Paraclinicos '!W625&gt;8,0)</f>
        <v>0</v>
      </c>
      <c r="L626" cm="1">
        <f t="array" ref="L626">_xlfn.IFS('Paraclinicos '!S625="","",'Paraclinicos '!S625&gt;=30,1,'Paraclinicos '!S625&lt;30,0)</f>
        <v>0</v>
      </c>
      <c r="M626" cm="1">
        <f t="array" ref="M626">_xlfn.IFS(OR('Paraclinicos '!T625="",'Paraclinicos '!U625=""),"",OR('Paraclinicos '!T625&lt;=90,'Paraclinicos '!U625&lt;=60),1,OR('Paraclinicos '!T625&gt;90,'Paraclinicos '!U625&gt;60),0)</f>
        <v>0</v>
      </c>
      <c r="N626" s="45">
        <f t="shared" si="29"/>
        <v>2</v>
      </c>
      <c r="O626" cm="1">
        <f t="array" ref="O626">_xlfn.IFS(OR('Paraclinicos '!M625="",'Paraclinicos '!N625="",'Paraclinicos '!N625=0),"",'Paraclinicos '!M625/'Paraclinicos '!N625&lt;100,4,'Paraclinicos '!M625/'Paraclinicos '!N625&lt;200,3,'Paraclinicos '!M625/'Paraclinicos '!N625&lt;300,2,'Paraclinicos '!M625/'Paraclinicos '!N625&lt;400,1,'Paraclinicos '!M625/'Paraclinicos '!N625&gt;=400,0)</f>
        <v>1</v>
      </c>
      <c r="P626" cm="1">
        <f t="array" ref="P626">_xlfn.IFS('Paraclinicos '!C625="","",'Paraclinicos '!C625&lt;20,4,'Paraclinicos '!C625&lt;50,3,'Paraclinicos '!C625&lt;100,2,'Paraclinicos '!C625&lt;150,1,'Paraclinicos '!C625&gt;150,0)</f>
        <v>0</v>
      </c>
      <c r="Q626" cm="1">
        <f t="array" ref="Q626">_xlfn.IFS('Paraclinicos '!O625="","",'Paraclinicos '!O625&lt;1.2,0,'Paraclinicos '!O625&lt;2,1,'Paraclinicos '!O625&lt;3.5,2,'Paraclinicos '!O625&lt;5,3,'Paraclinicos '!O625&gt;5,4)</f>
        <v>3</v>
      </c>
      <c r="R626" t="str" cm="1">
        <f t="array" ref="R626">_xlfn.IFS('Paraclinicos '!J625="","",'Paraclinicos '!J625&lt;1.2,0,'Paraclinicos '!J625&lt;2,1,'Paraclinicos '!J625&lt;6,2,'Paraclinicos '!J625&lt;12,3,'Paraclinicos '!J625&gt;=12,4)</f>
        <v/>
      </c>
      <c r="S626" cm="1">
        <f t="array" ref="S626">_xlfn.IFS('Paraclinicos '!Y625="","",'Paraclinicos '!Y625&lt;70,1,'Paraclinicos '!Y625&gt;=70,0)</f>
        <v>0</v>
      </c>
      <c r="T626" cm="1">
        <f t="array" ref="T626">_xlfn.IFS('Paraclinicos '!W625="","",'Paraclinicos '!W625&lt;6,4,'Paraclinicos '!W625&lt;10,3,'Paraclinicos '!W625&lt;13,2,'Paraclinicos '!W625&lt;15,1,'Paraclinicos '!W625=15,0)</f>
        <v>2</v>
      </c>
      <c r="U626" s="54">
        <f t="shared" si="27"/>
        <v>6</v>
      </c>
      <c r="V626" cm="1">
        <f t="array" ref="V626">_xlfn.IFS('Paraclinicos '!S625="","",OR('Paraclinicos '!S625&lt;=8,'Paraclinicos '!S625&gt;=25),3,'Paraclinicos '!S625&lt;12,1,'Paraclinicos '!S625&lt;21,0,'Paraclinicos '!S625&lt;25,2)</f>
        <v>0</v>
      </c>
      <c r="W626" t="str">
        <f>IFERROR(IF(INDEX('BD Demog para scores enalazar'!Y$2:'BD Demog para scores enalazar'!Y$3000,MATCH(Formulas!A626,'BD Demog para scores enalazar'!A$2:'BD Demog para scores enalazar'!A$3000,0))=1,"SI","NO"),"")</f>
        <v>NO</v>
      </c>
      <c r="X626" s="9" t="str">
        <f>IFERROR(IF(INDEX('BD Demog para scores enalazar'!AJ$2:'BD Demog para scores enalazar'!AJ$3000,MATCH(Formulas!A626,'BD Demog para scores enalazar'!A$2:'BD Demog para scores enalazar'!A$3000,0))=1,"SI","NO"),"")</f>
        <v>NO</v>
      </c>
      <c r="Y626" cm="1">
        <f t="array" ref="Y626">IF(AND(W626="NO",X626="NO"),_xlfn.IFS('Paraclinicos '!K625&lt;=91,3,'Paraclinicos '!K625&lt;94,2,'Paraclinicos '!K625&lt;96,1,'Paraclinicos '!K625&gt;=96,0),"")</f>
        <v>3</v>
      </c>
      <c r="Z626" t="str" cm="1">
        <f t="array" ref="Z626">IF(OR(W626="SI",X626="SI"),_xlfn.IFS(OR(AND('Paraclinicos '!K625&lt;=83),AND('Paraclinicos '!K625&gt;=97,AA626=2)),3,OR(AND('Paraclinicos '!K625&lt;=86),AND('Paraclinicos '!K625&gt;=94,AA626=2)),2,OR(AND('Paraclinicos '!K625&lt;=88),AND('Paraclinicos '!K625&gt;=92,AA626=2)),1,OR(AND('Paraclinicos '!K625&gt;=88,'Paraclinicos '!K625&lt;=92),AND('Paraclinicos '!K625&gt;=93,AA626=0)),0),"")</f>
        <v/>
      </c>
      <c r="AA626" cm="1">
        <f t="array" ref="AA626">_xlfn.IFS('Paraclinicos '!E625="","",'Paraclinicos '!E625="Oxigeno",2,'Paraclinicos '!E625="Aire",0)</f>
        <v>2</v>
      </c>
    </row>
    <row r="627" spans="1:27" x14ac:dyDescent="0.25">
      <c r="A627">
        <f>'Paraclinicos '!A626</f>
        <v>145</v>
      </c>
      <c r="B627" s="3">
        <f>'Paraclinicos '!R626</f>
        <v>44346</v>
      </c>
      <c r="C627" cm="1">
        <f t="array" ref="C627">_xlfn.IFS('Paraclinicos '!Q626="","",'Paraclinicos '!Q626&gt;60,3,'Paraclinicos '!Q626&lt;=60,1)</f>
        <v>1</v>
      </c>
      <c r="D627" t="str">
        <f>IFERROR(IF(INDEX('BD Demog para scores enalazar'!BC$2:BC$3000,MATCH(Formulas!A627,'BD Demog para scores enalazar'!A$2:A$3000,0))=0,"SI","NO"),"")</f>
        <v>SI</v>
      </c>
      <c r="E627" cm="1">
        <f t="array" ref="E627">_xlfn.IFS(D627="","",D627="SI",4,D627="NO",1)</f>
        <v>4</v>
      </c>
      <c r="F627" cm="1">
        <f t="array" ref="F627">_xlfn.IFS('Paraclinicos '!B626="","",'Paraclinicos '!B626&gt;1,1,'Paraclinicos '!B626&lt;=1,3)</f>
        <v>3</v>
      </c>
      <c r="G627" t="str" cm="1">
        <f t="array" ref="G627">_xlfn.IFS('Paraclinicos '!D626="","",AND('Paraclinicos '!D626&gt;=250,'Paraclinicos '!D626&lt;=500),2,'Paraclinicos '!D626&gt;500,3,'Paraclinicos '!D626&lt;250,1)</f>
        <v/>
      </c>
      <c r="H627" s="50">
        <f t="shared" si="28"/>
        <v>8</v>
      </c>
      <c r="I627" cm="1">
        <f t="array" ref="I627">_xlfn.IFS('Paraclinicos '!Q626="","",'Paraclinicos '!Q626&gt;=65,1,'Paraclinicos '!Q626&lt;65,0)</f>
        <v>0</v>
      </c>
      <c r="J627" cm="1">
        <f t="array" ref="J627">_xlfn.IFS('Paraclinicos '!I626="","",'Paraclinicos '!I626&gt;7,1,'Paraclinicos '!I626&lt;=7,0)</f>
        <v>1</v>
      </c>
      <c r="K627" cm="1">
        <f t="array" ref="K627">_xlfn.IFS('Paraclinicos '!W626="","",'Paraclinicos '!W626&lt;=8,1,'Paraclinicos '!W626&gt;8,0)</f>
        <v>1</v>
      </c>
      <c r="L627" cm="1">
        <f t="array" ref="L627">_xlfn.IFS('Paraclinicos '!S626="","",'Paraclinicos '!S626&gt;=30,1,'Paraclinicos '!S626&lt;30,0)</f>
        <v>0</v>
      </c>
      <c r="M627" cm="1">
        <f t="array" ref="M627">_xlfn.IFS(OR('Paraclinicos '!T626="",'Paraclinicos '!U626=""),"",OR('Paraclinicos '!T626&lt;=90,'Paraclinicos '!U626&lt;=60),1,OR('Paraclinicos '!T626&gt;90,'Paraclinicos '!U626&gt;60),0)</f>
        <v>1</v>
      </c>
      <c r="N627" s="45">
        <f t="shared" si="29"/>
        <v>4</v>
      </c>
      <c r="O627" cm="1">
        <f t="array" ref="O627">_xlfn.IFS(OR('Paraclinicos '!M626="",'Paraclinicos '!N626="",'Paraclinicos '!N626=0),"",'Paraclinicos '!M626/'Paraclinicos '!N626&lt;100,4,'Paraclinicos '!M626/'Paraclinicos '!N626&lt;200,3,'Paraclinicos '!M626/'Paraclinicos '!N626&lt;300,2,'Paraclinicos '!M626/'Paraclinicos '!N626&lt;400,1,'Paraclinicos '!M626/'Paraclinicos '!N626&gt;=400,0)</f>
        <v>2</v>
      </c>
      <c r="P627" cm="1">
        <f t="array" ref="P627">_xlfn.IFS('Paraclinicos '!C626="","",'Paraclinicos '!C626&lt;20,4,'Paraclinicos '!C626&lt;50,3,'Paraclinicos '!C626&lt;100,2,'Paraclinicos '!C626&lt;150,1,'Paraclinicos '!C626&gt;150,0)</f>
        <v>0</v>
      </c>
      <c r="Q627" cm="1">
        <f t="array" ref="Q627">_xlfn.IFS('Paraclinicos '!O626="","",'Paraclinicos '!O626&lt;1.2,0,'Paraclinicos '!O626&lt;2,1,'Paraclinicos '!O626&lt;3.5,2,'Paraclinicos '!O626&lt;5,3,'Paraclinicos '!O626&gt;5,4)</f>
        <v>0</v>
      </c>
      <c r="R627" t="str" cm="1">
        <f t="array" ref="R627">_xlfn.IFS('Paraclinicos '!J626="","",'Paraclinicos '!J626&lt;1.2,0,'Paraclinicos '!J626&lt;2,1,'Paraclinicos '!J626&lt;6,2,'Paraclinicos '!J626&lt;12,3,'Paraclinicos '!J626&gt;=12,4)</f>
        <v/>
      </c>
      <c r="S627" cm="1">
        <f t="array" ref="S627">_xlfn.IFS('Paraclinicos '!Y626="","",'Paraclinicos '!Y626&lt;70,1,'Paraclinicos '!Y626&gt;=70,0)</f>
        <v>0</v>
      </c>
      <c r="T627" cm="1">
        <f t="array" ref="T627">_xlfn.IFS('Paraclinicos '!W626="","",'Paraclinicos '!W626&lt;6,4,'Paraclinicos '!W626&lt;10,3,'Paraclinicos '!W626&lt;13,2,'Paraclinicos '!W626&lt;15,1,'Paraclinicos '!W626=15,0)</f>
        <v>4</v>
      </c>
      <c r="U627" s="54">
        <f t="shared" si="27"/>
        <v>6</v>
      </c>
      <c r="V627" cm="1">
        <f t="array" ref="V627">_xlfn.IFS('Paraclinicos '!S626="","",OR('Paraclinicos '!S626&lt;=8,'Paraclinicos '!S626&gt;=25),3,'Paraclinicos '!S626&lt;12,1,'Paraclinicos '!S626&lt;21,0,'Paraclinicos '!S626&lt;25,2)</f>
        <v>0</v>
      </c>
      <c r="W627" t="str">
        <f>IFERROR(IF(INDEX('BD Demog para scores enalazar'!Y$2:'BD Demog para scores enalazar'!Y$3000,MATCH(Formulas!A627,'BD Demog para scores enalazar'!A$2:'BD Demog para scores enalazar'!A$3000,0))=1,"SI","NO"),"")</f>
        <v>NO</v>
      </c>
      <c r="X627" s="9" t="str">
        <f>IFERROR(IF(INDEX('BD Demog para scores enalazar'!AJ$2:'BD Demog para scores enalazar'!AJ$3000,MATCH(Formulas!A627,'BD Demog para scores enalazar'!A$2:'BD Demog para scores enalazar'!A$3000,0))=1,"SI","NO"),"")</f>
        <v>NO</v>
      </c>
      <c r="Y627" cm="1">
        <f t="array" ref="Y627">IF(AND(W627="NO",X627="NO"),_xlfn.IFS('Paraclinicos '!K626&lt;=91,3,'Paraclinicos '!K626&lt;94,2,'Paraclinicos '!K626&lt;96,1,'Paraclinicos '!K626&gt;=96,0),"")</f>
        <v>3</v>
      </c>
      <c r="Z627" t="str" cm="1">
        <f t="array" ref="Z627">IF(OR(W627="SI",X627="SI"),_xlfn.IFS(OR(AND('Paraclinicos '!K626&lt;=83),AND('Paraclinicos '!K626&gt;=97,AA627=2)),3,OR(AND('Paraclinicos '!K626&lt;=86),AND('Paraclinicos '!K626&gt;=94,AA627=2)),2,OR(AND('Paraclinicos '!K626&lt;=88),AND('Paraclinicos '!K626&gt;=92,AA627=2)),1,OR(AND('Paraclinicos '!K626&gt;=88,'Paraclinicos '!K626&lt;=92),AND('Paraclinicos '!K626&gt;=93,AA627=0)),0),"")</f>
        <v/>
      </c>
      <c r="AA627" cm="1">
        <f t="array" ref="AA627">_xlfn.IFS('Paraclinicos '!E626="","",'Paraclinicos '!E626="Oxigeno",2,'Paraclinicos '!E626="Aire",0)</f>
        <v>2</v>
      </c>
    </row>
    <row r="628" spans="1:27" x14ac:dyDescent="0.25">
      <c r="A628">
        <f>'Paraclinicos '!A627</f>
        <v>145</v>
      </c>
      <c r="B628" s="3">
        <f>'Paraclinicos '!R627</f>
        <v>44347</v>
      </c>
      <c r="C628" cm="1">
        <f t="array" ref="C628">_xlfn.IFS('Paraclinicos '!Q627="","",'Paraclinicos '!Q627&gt;60,3,'Paraclinicos '!Q627&lt;=60,1)</f>
        <v>1</v>
      </c>
      <c r="D628" t="str">
        <f>IFERROR(IF(INDEX('BD Demog para scores enalazar'!BC$2:BC$3000,MATCH(Formulas!A628,'BD Demog para scores enalazar'!A$2:A$3000,0))=0,"SI","NO"),"")</f>
        <v>SI</v>
      </c>
      <c r="E628" cm="1">
        <f t="array" ref="E628">_xlfn.IFS(D628="","",D628="SI",4,D628="NO",1)</f>
        <v>4</v>
      </c>
      <c r="F628" cm="1">
        <f t="array" ref="F628">_xlfn.IFS('Paraclinicos '!B627="","",'Paraclinicos '!B627&gt;1,1,'Paraclinicos '!B627&lt;=1,3)</f>
        <v>3</v>
      </c>
      <c r="G628" t="str" cm="1">
        <f t="array" ref="G628">_xlfn.IFS('Paraclinicos '!D627="","",AND('Paraclinicos '!D627&gt;=250,'Paraclinicos '!D627&lt;=500),2,'Paraclinicos '!D627&gt;500,3,'Paraclinicos '!D627&lt;250,1)</f>
        <v/>
      </c>
      <c r="H628" s="50">
        <f t="shared" si="28"/>
        <v>8</v>
      </c>
      <c r="I628" cm="1">
        <f t="array" ref="I628">_xlfn.IFS('Paraclinicos '!Q627="","",'Paraclinicos '!Q627&gt;=65,1,'Paraclinicos '!Q627&lt;65,0)</f>
        <v>0</v>
      </c>
      <c r="J628" cm="1">
        <f t="array" ref="J628">_xlfn.IFS('Paraclinicos '!I627="","",'Paraclinicos '!I627&gt;7,1,'Paraclinicos '!I627&lt;=7,0)</f>
        <v>1</v>
      </c>
      <c r="K628" cm="1">
        <f t="array" ref="K628">_xlfn.IFS('Paraclinicos '!W627="","",'Paraclinicos '!W627&lt;=8,1,'Paraclinicos '!W627&gt;8,0)</f>
        <v>0</v>
      </c>
      <c r="L628" cm="1">
        <f t="array" ref="L628">_xlfn.IFS('Paraclinicos '!S627="","",'Paraclinicos '!S627&gt;=30,1,'Paraclinicos '!S627&lt;30,0)</f>
        <v>0</v>
      </c>
      <c r="M628" cm="1">
        <f t="array" ref="M628">_xlfn.IFS(OR('Paraclinicos '!T627="",'Paraclinicos '!U627=""),"",OR('Paraclinicos '!T627&lt;=90,'Paraclinicos '!U627&lt;=60),1,OR('Paraclinicos '!T627&gt;90,'Paraclinicos '!U627&gt;60),0)</f>
        <v>0</v>
      </c>
      <c r="N628" s="45">
        <f t="shared" si="29"/>
        <v>4</v>
      </c>
      <c r="O628" cm="1">
        <f t="array" ref="O628">_xlfn.IFS(OR('Paraclinicos '!M627="",'Paraclinicos '!N627="",'Paraclinicos '!N627=0),"",'Paraclinicos '!M627/'Paraclinicos '!N627&lt;100,4,'Paraclinicos '!M627/'Paraclinicos '!N627&lt;200,3,'Paraclinicos '!M627/'Paraclinicos '!N627&lt;300,2,'Paraclinicos '!M627/'Paraclinicos '!N627&lt;400,1,'Paraclinicos '!M627/'Paraclinicos '!N627&gt;=400,0)</f>
        <v>2</v>
      </c>
      <c r="P628" cm="1">
        <f t="array" ref="P628">_xlfn.IFS('Paraclinicos '!C627="","",'Paraclinicos '!C627&lt;20,4,'Paraclinicos '!C627&lt;50,3,'Paraclinicos '!C627&lt;100,2,'Paraclinicos '!C627&lt;150,1,'Paraclinicos '!C627&gt;150,0)</f>
        <v>0</v>
      </c>
      <c r="Q628" cm="1">
        <f t="array" ref="Q628">_xlfn.IFS('Paraclinicos '!O627="","",'Paraclinicos '!O627&lt;1.2,0,'Paraclinicos '!O627&lt;2,1,'Paraclinicos '!O627&lt;3.5,2,'Paraclinicos '!O627&lt;5,3,'Paraclinicos '!O627&gt;5,4)</f>
        <v>2</v>
      </c>
      <c r="R628" t="str" cm="1">
        <f t="array" ref="R628">_xlfn.IFS('Paraclinicos '!J627="","",'Paraclinicos '!J627&lt;1.2,0,'Paraclinicos '!J627&lt;2,1,'Paraclinicos '!J627&lt;6,2,'Paraclinicos '!J627&lt;12,3,'Paraclinicos '!J627&gt;=12,4)</f>
        <v/>
      </c>
      <c r="S628" cm="1">
        <f t="array" ref="S628">_xlfn.IFS('Paraclinicos '!Y627="","",'Paraclinicos '!Y627&lt;70,1,'Paraclinicos '!Y627&gt;=70,0)</f>
        <v>0</v>
      </c>
      <c r="T628" cm="1">
        <f t="array" ref="T628">_xlfn.IFS('Paraclinicos '!W627="","",'Paraclinicos '!W627&lt;6,4,'Paraclinicos '!W627&lt;10,3,'Paraclinicos '!W627&lt;13,2,'Paraclinicos '!W627&lt;15,1,'Paraclinicos '!W627=15,0)</f>
        <v>2</v>
      </c>
      <c r="U628" s="54">
        <f t="shared" si="27"/>
        <v>6</v>
      </c>
      <c r="V628" cm="1">
        <f t="array" ref="V628">_xlfn.IFS('Paraclinicos '!S627="","",OR('Paraclinicos '!S627&lt;=8,'Paraclinicos '!S627&gt;=25),3,'Paraclinicos '!S627&lt;12,1,'Paraclinicos '!S627&lt;21,0,'Paraclinicos '!S627&lt;25,2)</f>
        <v>2</v>
      </c>
      <c r="W628" t="str">
        <f>IFERROR(IF(INDEX('BD Demog para scores enalazar'!Y$2:'BD Demog para scores enalazar'!Y$3000,MATCH(Formulas!A628,'BD Demog para scores enalazar'!A$2:'BD Demog para scores enalazar'!A$3000,0))=1,"SI","NO"),"")</f>
        <v>NO</v>
      </c>
      <c r="X628" s="9" t="str">
        <f>IFERROR(IF(INDEX('BD Demog para scores enalazar'!AJ$2:'BD Demog para scores enalazar'!AJ$3000,MATCH(Formulas!A628,'BD Demog para scores enalazar'!A$2:'BD Demog para scores enalazar'!A$3000,0))=1,"SI","NO"),"")</f>
        <v>NO</v>
      </c>
      <c r="Y628" cm="1">
        <f t="array" ref="Y628">IF(AND(W628="NO",X628="NO"),_xlfn.IFS('Paraclinicos '!K627&lt;=91,3,'Paraclinicos '!K627&lt;94,2,'Paraclinicos '!K627&lt;96,1,'Paraclinicos '!K627&gt;=96,0),"")</f>
        <v>3</v>
      </c>
      <c r="Z628" t="str" cm="1">
        <f t="array" ref="Z628">IF(OR(W628="SI",X628="SI"),_xlfn.IFS(OR(AND('Paraclinicos '!K627&lt;=83),AND('Paraclinicos '!K627&gt;=97,AA628=2)),3,OR(AND('Paraclinicos '!K627&lt;=86),AND('Paraclinicos '!K627&gt;=94,AA628=2)),2,OR(AND('Paraclinicos '!K627&lt;=88),AND('Paraclinicos '!K627&gt;=92,AA628=2)),1,OR(AND('Paraclinicos '!K627&gt;=88,'Paraclinicos '!K627&lt;=92),AND('Paraclinicos '!K627&gt;=93,AA628=0)),0),"")</f>
        <v/>
      </c>
      <c r="AA628" cm="1">
        <f t="array" ref="AA628">_xlfn.IFS('Paraclinicos '!E627="","",'Paraclinicos '!E627="Oxigeno",2,'Paraclinicos '!E627="Aire",0)</f>
        <v>2</v>
      </c>
    </row>
    <row r="629" spans="1:27" x14ac:dyDescent="0.25">
      <c r="A629">
        <f>'Paraclinicos '!A628</f>
        <v>145</v>
      </c>
      <c r="B629" s="3">
        <f>'Paraclinicos '!R628</f>
        <v>44348</v>
      </c>
      <c r="C629" cm="1">
        <f t="array" ref="C629">_xlfn.IFS('Paraclinicos '!Q628="","",'Paraclinicos '!Q628&gt;60,3,'Paraclinicos '!Q628&lt;=60,1)</f>
        <v>1</v>
      </c>
      <c r="D629" t="str">
        <f>IFERROR(IF(INDEX('BD Demog para scores enalazar'!BC$2:BC$3000,MATCH(Formulas!A629,'BD Demog para scores enalazar'!A$2:A$3000,0))=0,"SI","NO"),"")</f>
        <v>SI</v>
      </c>
      <c r="E629" cm="1">
        <f t="array" ref="E629">_xlfn.IFS(D629="","",D629="SI",4,D629="NO",1)</f>
        <v>4</v>
      </c>
      <c r="F629" cm="1">
        <f t="array" ref="F629">_xlfn.IFS('Paraclinicos '!B628="","",'Paraclinicos '!B628&gt;1,1,'Paraclinicos '!B628&lt;=1,3)</f>
        <v>3</v>
      </c>
      <c r="G629" t="str" cm="1">
        <f t="array" ref="G629">_xlfn.IFS('Paraclinicos '!D628="","",AND('Paraclinicos '!D628&gt;=250,'Paraclinicos '!D628&lt;=500),2,'Paraclinicos '!D628&gt;500,3,'Paraclinicos '!D628&lt;250,1)</f>
        <v/>
      </c>
      <c r="H629" s="50">
        <f t="shared" si="28"/>
        <v>8</v>
      </c>
      <c r="I629" cm="1">
        <f t="array" ref="I629">_xlfn.IFS('Paraclinicos '!Q628="","",'Paraclinicos '!Q628&gt;=65,1,'Paraclinicos '!Q628&lt;65,0)</f>
        <v>0</v>
      </c>
      <c r="J629" cm="1">
        <f t="array" ref="J629">_xlfn.IFS('Paraclinicos '!I628="","",'Paraclinicos '!I628&gt;7,1,'Paraclinicos '!I628&lt;=7,0)</f>
        <v>1</v>
      </c>
      <c r="K629" cm="1">
        <f t="array" ref="K629">_xlfn.IFS('Paraclinicos '!W628="","",'Paraclinicos '!W628&lt;=8,1,'Paraclinicos '!W628&gt;8,0)</f>
        <v>1</v>
      </c>
      <c r="L629" cm="1">
        <f t="array" ref="L629">_xlfn.IFS('Paraclinicos '!S628="","",'Paraclinicos '!S628&gt;=30,1,'Paraclinicos '!S628&lt;30,0)</f>
        <v>0</v>
      </c>
      <c r="M629" cm="1">
        <f t="array" ref="M629">_xlfn.IFS(OR('Paraclinicos '!T628="",'Paraclinicos '!U628=""),"",OR('Paraclinicos '!T628&lt;=90,'Paraclinicos '!U628&lt;=60),1,OR('Paraclinicos '!T628&gt;90,'Paraclinicos '!U628&gt;60),0)</f>
        <v>1</v>
      </c>
      <c r="N629" s="45">
        <f t="shared" si="29"/>
        <v>4</v>
      </c>
      <c r="O629" cm="1">
        <f t="array" ref="O629">_xlfn.IFS(OR('Paraclinicos '!M628="",'Paraclinicos '!N628="",'Paraclinicos '!N628=0),"",'Paraclinicos '!M628/'Paraclinicos '!N628&lt;100,4,'Paraclinicos '!M628/'Paraclinicos '!N628&lt;200,3,'Paraclinicos '!M628/'Paraclinicos '!N628&lt;300,2,'Paraclinicos '!M628/'Paraclinicos '!N628&lt;400,1,'Paraclinicos '!M628/'Paraclinicos '!N628&gt;=400,0)</f>
        <v>2</v>
      </c>
      <c r="P629" cm="1">
        <f t="array" ref="P629">_xlfn.IFS('Paraclinicos '!C628="","",'Paraclinicos '!C628&lt;20,4,'Paraclinicos '!C628&lt;50,3,'Paraclinicos '!C628&lt;100,2,'Paraclinicos '!C628&lt;150,1,'Paraclinicos '!C628&gt;150,0)</f>
        <v>0</v>
      </c>
      <c r="Q629" cm="1">
        <f t="array" ref="Q629">_xlfn.IFS('Paraclinicos '!O628="","",'Paraclinicos '!O628&lt;1.2,0,'Paraclinicos '!O628&lt;2,1,'Paraclinicos '!O628&lt;3.5,2,'Paraclinicos '!O628&lt;5,3,'Paraclinicos '!O628&gt;5,4)</f>
        <v>3</v>
      </c>
      <c r="R629" t="str" cm="1">
        <f t="array" ref="R629">_xlfn.IFS('Paraclinicos '!J628="","",'Paraclinicos '!J628&lt;1.2,0,'Paraclinicos '!J628&lt;2,1,'Paraclinicos '!J628&lt;6,2,'Paraclinicos '!J628&lt;12,3,'Paraclinicos '!J628&gt;=12,4)</f>
        <v/>
      </c>
      <c r="S629" cm="1">
        <f t="array" ref="S629">_xlfn.IFS('Paraclinicos '!Y628="","",'Paraclinicos '!Y628&lt;70,1,'Paraclinicos '!Y628&gt;=70,0)</f>
        <v>1</v>
      </c>
      <c r="T629" cm="1">
        <f t="array" ref="T629">_xlfn.IFS('Paraclinicos '!W628="","",'Paraclinicos '!W628&lt;6,4,'Paraclinicos '!W628&lt;10,3,'Paraclinicos '!W628&lt;13,2,'Paraclinicos '!W628&lt;15,1,'Paraclinicos '!W628=15,0)</f>
        <v>4</v>
      </c>
      <c r="U629" s="54">
        <f t="shared" si="27"/>
        <v>10</v>
      </c>
      <c r="V629" cm="1">
        <f t="array" ref="V629">_xlfn.IFS('Paraclinicos '!S628="","",OR('Paraclinicos '!S628&lt;=8,'Paraclinicos '!S628&gt;=25),3,'Paraclinicos '!S628&lt;12,1,'Paraclinicos '!S628&lt;21,0,'Paraclinicos '!S628&lt;25,2)</f>
        <v>0</v>
      </c>
      <c r="W629" t="str">
        <f>IFERROR(IF(INDEX('BD Demog para scores enalazar'!Y$2:'BD Demog para scores enalazar'!Y$3000,MATCH(Formulas!A629,'BD Demog para scores enalazar'!A$2:'BD Demog para scores enalazar'!A$3000,0))=1,"SI","NO"),"")</f>
        <v>NO</v>
      </c>
      <c r="X629" s="9" t="str">
        <f>IFERROR(IF(INDEX('BD Demog para scores enalazar'!AJ$2:'BD Demog para scores enalazar'!AJ$3000,MATCH(Formulas!A629,'BD Demog para scores enalazar'!A$2:'BD Demog para scores enalazar'!A$3000,0))=1,"SI","NO"),"")</f>
        <v>NO</v>
      </c>
      <c r="Y629" cm="1">
        <f t="array" ref="Y629">IF(AND(W629="NO",X629="NO"),_xlfn.IFS('Paraclinicos '!K628&lt;=91,3,'Paraclinicos '!K628&lt;94,2,'Paraclinicos '!K628&lt;96,1,'Paraclinicos '!K628&gt;=96,0),"")</f>
        <v>3</v>
      </c>
      <c r="Z629" t="str" cm="1">
        <f t="array" ref="Z629">IF(OR(W629="SI",X629="SI"),_xlfn.IFS(OR(AND('Paraclinicos '!K628&lt;=83),AND('Paraclinicos '!K628&gt;=97,AA629=2)),3,OR(AND('Paraclinicos '!K628&lt;=86),AND('Paraclinicos '!K628&gt;=94,AA629=2)),2,OR(AND('Paraclinicos '!K628&lt;=88),AND('Paraclinicos '!K628&gt;=92,AA629=2)),1,OR(AND('Paraclinicos '!K628&gt;=88,'Paraclinicos '!K628&lt;=92),AND('Paraclinicos '!K628&gt;=93,AA629=0)),0),"")</f>
        <v/>
      </c>
      <c r="AA629" cm="1">
        <f t="array" ref="AA629">_xlfn.IFS('Paraclinicos '!E628="","",'Paraclinicos '!E628="Oxigeno",2,'Paraclinicos '!E628="Aire",0)</f>
        <v>2</v>
      </c>
    </row>
    <row r="630" spans="1:27" x14ac:dyDescent="0.25">
      <c r="A630">
        <f>'Paraclinicos '!A629</f>
        <v>145</v>
      </c>
      <c r="B630" s="3">
        <f>'Paraclinicos '!R629</f>
        <v>44349</v>
      </c>
      <c r="C630" cm="1">
        <f t="array" ref="C630">_xlfn.IFS('Paraclinicos '!Q629="","",'Paraclinicos '!Q629&gt;60,3,'Paraclinicos '!Q629&lt;=60,1)</f>
        <v>1</v>
      </c>
      <c r="D630" t="str">
        <f>IFERROR(IF(INDEX('BD Demog para scores enalazar'!BC$2:BC$3000,MATCH(Formulas!A630,'BD Demog para scores enalazar'!A$2:A$3000,0))=0,"SI","NO"),"")</f>
        <v>SI</v>
      </c>
      <c r="E630" cm="1">
        <f t="array" ref="E630">_xlfn.IFS(D630="","",D630="SI",4,D630="NO",1)</f>
        <v>4</v>
      </c>
      <c r="F630" cm="1">
        <f t="array" ref="F630">_xlfn.IFS('Paraclinicos '!B629="","",'Paraclinicos '!B629&gt;1,1,'Paraclinicos '!B629&lt;=1,3)</f>
        <v>3</v>
      </c>
      <c r="G630" t="str" cm="1">
        <f t="array" ref="G630">_xlfn.IFS('Paraclinicos '!D629="","",AND('Paraclinicos '!D629&gt;=250,'Paraclinicos '!D629&lt;=500),2,'Paraclinicos '!D629&gt;500,3,'Paraclinicos '!D629&lt;250,1)</f>
        <v/>
      </c>
      <c r="H630" s="50">
        <f t="shared" si="28"/>
        <v>8</v>
      </c>
      <c r="I630" cm="1">
        <f t="array" ref="I630">_xlfn.IFS('Paraclinicos '!Q629="","",'Paraclinicos '!Q629&gt;=65,1,'Paraclinicos '!Q629&lt;65,0)</f>
        <v>0</v>
      </c>
      <c r="J630" cm="1">
        <f t="array" ref="J630">_xlfn.IFS('Paraclinicos '!I629="","",'Paraclinicos '!I629&gt;7,1,'Paraclinicos '!I629&lt;=7,0)</f>
        <v>1</v>
      </c>
      <c r="K630" cm="1">
        <f t="array" ref="K630">_xlfn.IFS('Paraclinicos '!W629="","",'Paraclinicos '!W629&lt;=8,1,'Paraclinicos '!W629&gt;8,0)</f>
        <v>1</v>
      </c>
      <c r="L630" cm="1">
        <f t="array" ref="L630">_xlfn.IFS('Paraclinicos '!S629="","",'Paraclinicos '!S629&gt;=30,1,'Paraclinicos '!S629&lt;30,0)</f>
        <v>0</v>
      </c>
      <c r="M630" cm="1">
        <f t="array" ref="M630">_xlfn.IFS(OR('Paraclinicos '!T629="",'Paraclinicos '!U629=""),"",OR('Paraclinicos '!T629&lt;=90,'Paraclinicos '!U629&lt;=60),1,OR('Paraclinicos '!T629&gt;90,'Paraclinicos '!U629&gt;60),0)</f>
        <v>1</v>
      </c>
      <c r="N630" s="45">
        <f t="shared" si="29"/>
        <v>6</v>
      </c>
      <c r="O630" cm="1">
        <f t="array" ref="O630">_xlfn.IFS(OR('Paraclinicos '!M629="",'Paraclinicos '!N629="",'Paraclinicos '!N629=0),"",'Paraclinicos '!M629/'Paraclinicos '!N629&lt;100,4,'Paraclinicos '!M629/'Paraclinicos '!N629&lt;200,3,'Paraclinicos '!M629/'Paraclinicos '!N629&lt;300,2,'Paraclinicos '!M629/'Paraclinicos '!N629&lt;400,1,'Paraclinicos '!M629/'Paraclinicos '!N629&gt;=400,0)</f>
        <v>1</v>
      </c>
      <c r="P630" cm="1">
        <f t="array" ref="P630">_xlfn.IFS('Paraclinicos '!C629="","",'Paraclinicos '!C629&lt;20,4,'Paraclinicos '!C629&lt;50,3,'Paraclinicos '!C629&lt;100,2,'Paraclinicos '!C629&lt;150,1,'Paraclinicos '!C629&gt;150,0)</f>
        <v>0</v>
      </c>
      <c r="Q630" cm="1">
        <f t="array" ref="Q630">_xlfn.IFS('Paraclinicos '!O629="","",'Paraclinicos '!O629&lt;1.2,0,'Paraclinicos '!O629&lt;2,1,'Paraclinicos '!O629&lt;3.5,2,'Paraclinicos '!O629&lt;5,3,'Paraclinicos '!O629&gt;5,4)</f>
        <v>2</v>
      </c>
      <c r="R630" cm="1">
        <f t="array" ref="R630">_xlfn.IFS('Paraclinicos '!J629="","",'Paraclinicos '!J629&lt;1.2,0,'Paraclinicos '!J629&lt;2,1,'Paraclinicos '!J629&lt;6,2,'Paraclinicos '!J629&lt;12,3,'Paraclinicos '!J629&gt;=12,4)</f>
        <v>1</v>
      </c>
      <c r="S630" cm="1">
        <f t="array" ref="S630">_xlfn.IFS('Paraclinicos '!Y629="","",'Paraclinicos '!Y629&lt;70,1,'Paraclinicos '!Y629&gt;=70,0)</f>
        <v>1</v>
      </c>
      <c r="T630" cm="1">
        <f t="array" ref="T630">_xlfn.IFS('Paraclinicos '!W629="","",'Paraclinicos '!W629&lt;6,4,'Paraclinicos '!W629&lt;10,3,'Paraclinicos '!W629&lt;13,2,'Paraclinicos '!W629&lt;15,1,'Paraclinicos '!W629=15,0)</f>
        <v>4</v>
      </c>
      <c r="U630" s="54">
        <f t="shared" si="27"/>
        <v>9</v>
      </c>
      <c r="V630" cm="1">
        <f t="array" ref="V630">_xlfn.IFS('Paraclinicos '!S629="","",OR('Paraclinicos '!S629&lt;=8,'Paraclinicos '!S629&gt;=25),3,'Paraclinicos '!S629&lt;12,1,'Paraclinicos '!S629&lt;21,0,'Paraclinicos '!S629&lt;25,2)</f>
        <v>0</v>
      </c>
      <c r="W630" t="str">
        <f>IFERROR(IF(INDEX('BD Demog para scores enalazar'!Y$2:'BD Demog para scores enalazar'!Y$3000,MATCH(Formulas!A630,'BD Demog para scores enalazar'!A$2:'BD Demog para scores enalazar'!A$3000,0))=1,"SI","NO"),"")</f>
        <v>NO</v>
      </c>
      <c r="X630" s="9" t="str">
        <f>IFERROR(IF(INDEX('BD Demog para scores enalazar'!AJ$2:'BD Demog para scores enalazar'!AJ$3000,MATCH(Formulas!A630,'BD Demog para scores enalazar'!A$2:'BD Demog para scores enalazar'!A$3000,0))=1,"SI","NO"),"")</f>
        <v>NO</v>
      </c>
      <c r="Y630" cm="1">
        <f t="array" ref="Y630">IF(AND(W630="NO",X630="NO"),_xlfn.IFS('Paraclinicos '!K629&lt;=91,3,'Paraclinicos '!K629&lt;94,2,'Paraclinicos '!K629&lt;96,1,'Paraclinicos '!K629&gt;=96,0),"")</f>
        <v>2</v>
      </c>
      <c r="Z630" t="str" cm="1">
        <f t="array" ref="Z630">IF(OR(W630="SI",X630="SI"),_xlfn.IFS(OR(AND('Paraclinicos '!K629&lt;=83),AND('Paraclinicos '!K629&gt;=97,AA630=2)),3,OR(AND('Paraclinicos '!K629&lt;=86),AND('Paraclinicos '!K629&gt;=94,AA630=2)),2,OR(AND('Paraclinicos '!K629&lt;=88),AND('Paraclinicos '!K629&gt;=92,AA630=2)),1,OR(AND('Paraclinicos '!K629&gt;=88,'Paraclinicos '!K629&lt;=92),AND('Paraclinicos '!K629&gt;=93,AA630=0)),0),"")</f>
        <v/>
      </c>
      <c r="AA630" cm="1">
        <f t="array" ref="AA630">_xlfn.IFS('Paraclinicos '!E629="","",'Paraclinicos '!E629="Oxigeno",2,'Paraclinicos '!E629="Aire",0)</f>
        <v>2</v>
      </c>
    </row>
    <row r="631" spans="1:27" x14ac:dyDescent="0.25">
      <c r="A631">
        <f>'Paraclinicos '!A630</f>
        <v>145</v>
      </c>
      <c r="B631" s="3">
        <f>'Paraclinicos '!R630</f>
        <v>44350</v>
      </c>
      <c r="C631" cm="1">
        <f t="array" ref="C631">_xlfn.IFS('Paraclinicos '!Q630="","",'Paraclinicos '!Q630&gt;60,3,'Paraclinicos '!Q630&lt;=60,1)</f>
        <v>1</v>
      </c>
      <c r="D631" t="str">
        <f>IFERROR(IF(INDEX('BD Demog para scores enalazar'!BC$2:BC$3000,MATCH(Formulas!A631,'BD Demog para scores enalazar'!A$2:A$3000,0))=0,"SI","NO"),"")</f>
        <v>SI</v>
      </c>
      <c r="E631" cm="1">
        <f t="array" ref="E631">_xlfn.IFS(D631="","",D631="SI",4,D631="NO",1)</f>
        <v>4</v>
      </c>
      <c r="F631" cm="1">
        <f t="array" ref="F631">_xlfn.IFS('Paraclinicos '!B630="","",'Paraclinicos '!B630&gt;1,1,'Paraclinicos '!B630&lt;=1,3)</f>
        <v>3</v>
      </c>
      <c r="G631" t="str" cm="1">
        <f t="array" ref="G631">_xlfn.IFS('Paraclinicos '!D630="","",AND('Paraclinicos '!D630&gt;=250,'Paraclinicos '!D630&lt;=500),2,'Paraclinicos '!D630&gt;500,3,'Paraclinicos '!D630&lt;250,1)</f>
        <v/>
      </c>
      <c r="H631" s="50">
        <f t="shared" si="28"/>
        <v>8</v>
      </c>
      <c r="I631" cm="1">
        <f t="array" ref="I631">_xlfn.IFS('Paraclinicos '!Q630="","",'Paraclinicos '!Q630&gt;=65,1,'Paraclinicos '!Q630&lt;65,0)</f>
        <v>0</v>
      </c>
      <c r="J631" cm="1">
        <f t="array" ref="J631">_xlfn.IFS('Paraclinicos '!I630="","",'Paraclinicos '!I630&gt;7,1,'Paraclinicos '!I630&lt;=7,0)</f>
        <v>1</v>
      </c>
      <c r="K631" cm="1">
        <f t="array" ref="K631">_xlfn.IFS('Paraclinicos '!W630="","",'Paraclinicos '!W630&lt;=8,1,'Paraclinicos '!W630&gt;8,0)</f>
        <v>1</v>
      </c>
      <c r="L631" cm="1">
        <f t="array" ref="L631">_xlfn.IFS('Paraclinicos '!S630="","",'Paraclinicos '!S630&gt;=30,1,'Paraclinicos '!S630&lt;30,0)</f>
        <v>0</v>
      </c>
      <c r="M631" cm="1">
        <f t="array" ref="M631">_xlfn.IFS(OR('Paraclinicos '!T630="",'Paraclinicos '!U630=""),"",OR('Paraclinicos '!T630&lt;=90,'Paraclinicos '!U630&lt;=60),1,OR('Paraclinicos '!T630&gt;90,'Paraclinicos '!U630&gt;60),0)</f>
        <v>1</v>
      </c>
      <c r="N631" s="45">
        <f t="shared" si="29"/>
        <v>6</v>
      </c>
      <c r="O631" cm="1">
        <f t="array" ref="O631">_xlfn.IFS(OR('Paraclinicos '!M630="",'Paraclinicos '!N630="",'Paraclinicos '!N630=0),"",'Paraclinicos '!M630/'Paraclinicos '!N630&lt;100,4,'Paraclinicos '!M630/'Paraclinicos '!N630&lt;200,3,'Paraclinicos '!M630/'Paraclinicos '!N630&lt;300,2,'Paraclinicos '!M630/'Paraclinicos '!N630&lt;400,1,'Paraclinicos '!M630/'Paraclinicos '!N630&gt;=400,0)</f>
        <v>2</v>
      </c>
      <c r="P631" cm="1">
        <f t="array" ref="P631">_xlfn.IFS('Paraclinicos '!C630="","",'Paraclinicos '!C630&lt;20,4,'Paraclinicos '!C630&lt;50,3,'Paraclinicos '!C630&lt;100,2,'Paraclinicos '!C630&lt;150,1,'Paraclinicos '!C630&gt;150,0)</f>
        <v>0</v>
      </c>
      <c r="Q631" cm="1">
        <f t="array" ref="Q631">_xlfn.IFS('Paraclinicos '!O630="","",'Paraclinicos '!O630&lt;1.2,0,'Paraclinicos '!O630&lt;2,1,'Paraclinicos '!O630&lt;3.5,2,'Paraclinicos '!O630&lt;5,3,'Paraclinicos '!O630&gt;5,4)</f>
        <v>3</v>
      </c>
      <c r="R631" t="str" cm="1">
        <f t="array" ref="R631">_xlfn.IFS('Paraclinicos '!J630="","",'Paraclinicos '!J630&lt;1.2,0,'Paraclinicos '!J630&lt;2,1,'Paraclinicos '!J630&lt;6,2,'Paraclinicos '!J630&lt;12,3,'Paraclinicos '!J630&gt;=12,4)</f>
        <v/>
      </c>
      <c r="S631" cm="1">
        <f t="array" ref="S631">_xlfn.IFS('Paraclinicos '!Y630="","",'Paraclinicos '!Y630&lt;70,1,'Paraclinicos '!Y630&gt;=70,0)</f>
        <v>0</v>
      </c>
      <c r="T631" cm="1">
        <f t="array" ref="T631">_xlfn.IFS('Paraclinicos '!W630="","",'Paraclinicos '!W630&lt;6,4,'Paraclinicos '!W630&lt;10,3,'Paraclinicos '!W630&lt;13,2,'Paraclinicos '!W630&lt;15,1,'Paraclinicos '!W630=15,0)</f>
        <v>4</v>
      </c>
      <c r="U631" s="54">
        <f t="shared" si="27"/>
        <v>9</v>
      </c>
      <c r="V631" cm="1">
        <f t="array" ref="V631">_xlfn.IFS('Paraclinicos '!S630="","",OR('Paraclinicos '!S630&lt;=8,'Paraclinicos '!S630&gt;=25),3,'Paraclinicos '!S630&lt;12,1,'Paraclinicos '!S630&lt;21,0,'Paraclinicos '!S630&lt;25,2)</f>
        <v>0</v>
      </c>
      <c r="W631" t="str">
        <f>IFERROR(IF(INDEX('BD Demog para scores enalazar'!Y$2:'BD Demog para scores enalazar'!Y$3000,MATCH(Formulas!A631,'BD Demog para scores enalazar'!A$2:'BD Demog para scores enalazar'!A$3000,0))=1,"SI","NO"),"")</f>
        <v>NO</v>
      </c>
      <c r="X631" s="9" t="str">
        <f>IFERROR(IF(INDEX('BD Demog para scores enalazar'!AJ$2:'BD Demog para scores enalazar'!AJ$3000,MATCH(Formulas!A631,'BD Demog para scores enalazar'!A$2:'BD Demog para scores enalazar'!A$3000,0))=1,"SI","NO"),"")</f>
        <v>NO</v>
      </c>
      <c r="Y631" cm="1">
        <f t="array" ref="Y631">IF(AND(W631="NO",X631="NO"),_xlfn.IFS('Paraclinicos '!K630&lt;=91,3,'Paraclinicos '!K630&lt;94,2,'Paraclinicos '!K630&lt;96,1,'Paraclinicos '!K630&gt;=96,0),"")</f>
        <v>3</v>
      </c>
      <c r="Z631" t="str" cm="1">
        <f t="array" ref="Z631">IF(OR(W631="SI",X631="SI"),_xlfn.IFS(OR(AND('Paraclinicos '!K630&lt;=83),AND('Paraclinicos '!K630&gt;=97,AA631=2)),3,OR(AND('Paraclinicos '!K630&lt;=86),AND('Paraclinicos '!K630&gt;=94,AA631=2)),2,OR(AND('Paraclinicos '!K630&lt;=88),AND('Paraclinicos '!K630&gt;=92,AA631=2)),1,OR(AND('Paraclinicos '!K630&gt;=88,'Paraclinicos '!K630&lt;=92),AND('Paraclinicos '!K630&gt;=93,AA631=0)),0),"")</f>
        <v/>
      </c>
      <c r="AA631" cm="1">
        <f t="array" ref="AA631">_xlfn.IFS('Paraclinicos '!E630="","",'Paraclinicos '!E630="Oxigeno",2,'Paraclinicos '!E630="Aire",0)</f>
        <v>2</v>
      </c>
    </row>
    <row r="632" spans="1:27" x14ac:dyDescent="0.25">
      <c r="A632">
        <f>'Paraclinicos '!A631</f>
        <v>145</v>
      </c>
      <c r="B632" s="3">
        <f>'Paraclinicos '!R631</f>
        <v>44351</v>
      </c>
      <c r="C632" cm="1">
        <f t="array" ref="C632">_xlfn.IFS('Paraclinicos '!Q631="","",'Paraclinicos '!Q631&gt;60,3,'Paraclinicos '!Q631&lt;=60,1)</f>
        <v>1</v>
      </c>
      <c r="D632" t="str">
        <f>IFERROR(IF(INDEX('BD Demog para scores enalazar'!BC$2:BC$3000,MATCH(Formulas!A632,'BD Demog para scores enalazar'!A$2:A$3000,0))=0,"SI","NO"),"")</f>
        <v>SI</v>
      </c>
      <c r="E632" cm="1">
        <f t="array" ref="E632">_xlfn.IFS(D632="","",D632="SI",4,D632="NO",1)</f>
        <v>4</v>
      </c>
      <c r="F632" cm="1">
        <f t="array" ref="F632">_xlfn.IFS('Paraclinicos '!B631="","",'Paraclinicos '!B631&gt;1,1,'Paraclinicos '!B631&lt;=1,3)</f>
        <v>3</v>
      </c>
      <c r="G632" cm="1">
        <f t="array" ref="G632">_xlfn.IFS('Paraclinicos '!D631="","",AND('Paraclinicos '!D631&gt;=250,'Paraclinicos '!D631&lt;=500),2,'Paraclinicos '!D631&gt;500,3,'Paraclinicos '!D631&lt;250,1)</f>
        <v>2</v>
      </c>
      <c r="H632" s="50">
        <f t="shared" si="28"/>
        <v>10</v>
      </c>
      <c r="I632" cm="1">
        <f t="array" ref="I632">_xlfn.IFS('Paraclinicos '!Q631="","",'Paraclinicos '!Q631&gt;=65,1,'Paraclinicos '!Q631&lt;65,0)</f>
        <v>0</v>
      </c>
      <c r="J632" cm="1">
        <f t="array" ref="J632">_xlfn.IFS('Paraclinicos '!I631="","",'Paraclinicos '!I631&gt;7,1,'Paraclinicos '!I631&lt;=7,0)</f>
        <v>1</v>
      </c>
      <c r="K632" cm="1">
        <f t="array" ref="K632">_xlfn.IFS('Paraclinicos '!W631="","",'Paraclinicos '!W631&lt;=8,1,'Paraclinicos '!W631&gt;8,0)</f>
        <v>1</v>
      </c>
      <c r="L632" cm="1">
        <f t="array" ref="L632">_xlfn.IFS('Paraclinicos '!S631="","",'Paraclinicos '!S631&gt;=30,1,'Paraclinicos '!S631&lt;30,0)</f>
        <v>0</v>
      </c>
      <c r="M632" cm="1">
        <f t="array" ref="M632">_xlfn.IFS(OR('Paraclinicos '!T631="",'Paraclinicos '!U631=""),"",OR('Paraclinicos '!T631&lt;=90,'Paraclinicos '!U631&lt;=60),1,OR('Paraclinicos '!T631&gt;90,'Paraclinicos '!U631&gt;60),0)</f>
        <v>0</v>
      </c>
      <c r="N632" s="45">
        <f t="shared" si="29"/>
        <v>5</v>
      </c>
      <c r="O632" cm="1">
        <f t="array" ref="O632">_xlfn.IFS(OR('Paraclinicos '!M631="",'Paraclinicos '!N631="",'Paraclinicos '!N631=0),"",'Paraclinicos '!M631/'Paraclinicos '!N631&lt;100,4,'Paraclinicos '!M631/'Paraclinicos '!N631&lt;200,3,'Paraclinicos '!M631/'Paraclinicos '!N631&lt;300,2,'Paraclinicos '!M631/'Paraclinicos '!N631&lt;400,1,'Paraclinicos '!M631/'Paraclinicos '!N631&gt;=400,0)</f>
        <v>0</v>
      </c>
      <c r="P632" cm="1">
        <f t="array" ref="P632">_xlfn.IFS('Paraclinicos '!C631="","",'Paraclinicos '!C631&lt;20,4,'Paraclinicos '!C631&lt;50,3,'Paraclinicos '!C631&lt;100,2,'Paraclinicos '!C631&lt;150,1,'Paraclinicos '!C631&gt;150,0)</f>
        <v>0</v>
      </c>
      <c r="Q632" cm="1">
        <f t="array" ref="Q632">_xlfn.IFS('Paraclinicos '!O631="","",'Paraclinicos '!O631&lt;1.2,0,'Paraclinicos '!O631&lt;2,1,'Paraclinicos '!O631&lt;3.5,2,'Paraclinicos '!O631&lt;5,3,'Paraclinicos '!O631&gt;5,4)</f>
        <v>2</v>
      </c>
      <c r="R632" t="str" cm="1">
        <f t="array" ref="R632">_xlfn.IFS('Paraclinicos '!J631="","",'Paraclinicos '!J631&lt;1.2,0,'Paraclinicos '!J631&lt;2,1,'Paraclinicos '!J631&lt;6,2,'Paraclinicos '!J631&lt;12,3,'Paraclinicos '!J631&gt;=12,4)</f>
        <v/>
      </c>
      <c r="S632" cm="1">
        <f t="array" ref="S632">_xlfn.IFS('Paraclinicos '!Y631="","",'Paraclinicos '!Y631&lt;70,1,'Paraclinicos '!Y631&gt;=70,0)</f>
        <v>0</v>
      </c>
      <c r="T632" cm="1">
        <f t="array" ref="T632">_xlfn.IFS('Paraclinicos '!W631="","",'Paraclinicos '!W631&lt;6,4,'Paraclinicos '!W631&lt;10,3,'Paraclinicos '!W631&lt;13,2,'Paraclinicos '!W631&lt;15,1,'Paraclinicos '!W631=15,0)</f>
        <v>4</v>
      </c>
      <c r="U632" s="54">
        <f t="shared" si="27"/>
        <v>6</v>
      </c>
      <c r="V632" cm="1">
        <f t="array" ref="V632">_xlfn.IFS('Paraclinicos '!S631="","",OR('Paraclinicos '!S631&lt;=8,'Paraclinicos '!S631&gt;=25),3,'Paraclinicos '!S631&lt;12,1,'Paraclinicos '!S631&lt;21,0,'Paraclinicos '!S631&lt;25,2)</f>
        <v>0</v>
      </c>
      <c r="W632" t="str">
        <f>IFERROR(IF(INDEX('BD Demog para scores enalazar'!Y$2:'BD Demog para scores enalazar'!Y$3000,MATCH(Formulas!A632,'BD Demog para scores enalazar'!A$2:'BD Demog para scores enalazar'!A$3000,0))=1,"SI","NO"),"")</f>
        <v>NO</v>
      </c>
      <c r="X632" s="9" t="str">
        <f>IFERROR(IF(INDEX('BD Demog para scores enalazar'!AJ$2:'BD Demog para scores enalazar'!AJ$3000,MATCH(Formulas!A632,'BD Demog para scores enalazar'!A$2:'BD Demog para scores enalazar'!A$3000,0))=1,"SI","NO"),"")</f>
        <v>NO</v>
      </c>
      <c r="Y632" cm="1">
        <f t="array" ref="Y632">IF(AND(W632="NO",X632="NO"),_xlfn.IFS('Paraclinicos '!K631&lt;=91,3,'Paraclinicos '!K631&lt;94,2,'Paraclinicos '!K631&lt;96,1,'Paraclinicos '!K631&gt;=96,0),"")</f>
        <v>0</v>
      </c>
      <c r="Z632" t="str" cm="1">
        <f t="array" ref="Z632">IF(OR(W632="SI",X632="SI"),_xlfn.IFS(OR(AND('Paraclinicos '!K631&lt;=83),AND('Paraclinicos '!K631&gt;=97,AA632=2)),3,OR(AND('Paraclinicos '!K631&lt;=86),AND('Paraclinicos '!K631&gt;=94,AA632=2)),2,OR(AND('Paraclinicos '!K631&lt;=88),AND('Paraclinicos '!K631&gt;=92,AA632=2)),1,OR(AND('Paraclinicos '!K631&gt;=88,'Paraclinicos '!K631&lt;=92),AND('Paraclinicos '!K631&gt;=93,AA632=0)),0),"")</f>
        <v/>
      </c>
      <c r="AA632" cm="1">
        <f t="array" ref="AA632">_xlfn.IFS('Paraclinicos '!E631="","",'Paraclinicos '!E631="Oxigeno",2,'Paraclinicos '!E631="Aire",0)</f>
        <v>2</v>
      </c>
    </row>
    <row r="633" spans="1:27" x14ac:dyDescent="0.25">
      <c r="A633">
        <f>'Paraclinicos '!A632</f>
        <v>145</v>
      </c>
      <c r="B633" s="3">
        <f>'Paraclinicos '!R632</f>
        <v>44352</v>
      </c>
      <c r="C633" cm="1">
        <f t="array" ref="C633">_xlfn.IFS('Paraclinicos '!Q632="","",'Paraclinicos '!Q632&gt;60,3,'Paraclinicos '!Q632&lt;=60,1)</f>
        <v>1</v>
      </c>
      <c r="D633" t="str">
        <f>IFERROR(IF(INDEX('BD Demog para scores enalazar'!BC$2:BC$3000,MATCH(Formulas!A633,'BD Demog para scores enalazar'!A$2:A$3000,0))=0,"SI","NO"),"")</f>
        <v>SI</v>
      </c>
      <c r="E633" cm="1">
        <f t="array" ref="E633">_xlfn.IFS(D633="","",D633="SI",4,D633="NO",1)</f>
        <v>4</v>
      </c>
      <c r="F633" cm="1">
        <f t="array" ref="F633">_xlfn.IFS('Paraclinicos '!B632="","",'Paraclinicos '!B632&gt;1,1,'Paraclinicos '!B632&lt;=1,3)</f>
        <v>3</v>
      </c>
      <c r="G633" t="str" cm="1">
        <f t="array" ref="G633">_xlfn.IFS('Paraclinicos '!D632="","",AND('Paraclinicos '!D632&gt;=250,'Paraclinicos '!D632&lt;=500),2,'Paraclinicos '!D632&gt;500,3,'Paraclinicos '!D632&lt;250,1)</f>
        <v/>
      </c>
      <c r="H633" s="50">
        <f t="shared" si="28"/>
        <v>8</v>
      </c>
      <c r="I633" cm="1">
        <f t="array" ref="I633">_xlfn.IFS('Paraclinicos '!Q632="","",'Paraclinicos '!Q632&gt;=65,1,'Paraclinicos '!Q632&lt;65,0)</f>
        <v>0</v>
      </c>
      <c r="J633" cm="1">
        <f t="array" ref="J633">_xlfn.IFS('Paraclinicos '!I632="","",'Paraclinicos '!I632&gt;7,1,'Paraclinicos '!I632&lt;=7,0)</f>
        <v>1</v>
      </c>
      <c r="K633" cm="1">
        <f t="array" ref="K633">_xlfn.IFS('Paraclinicos '!W632="","",'Paraclinicos '!W632&lt;=8,1,'Paraclinicos '!W632&gt;8,0)</f>
        <v>1</v>
      </c>
      <c r="L633" cm="1">
        <f t="array" ref="L633">_xlfn.IFS('Paraclinicos '!S632="","",'Paraclinicos '!S632&gt;=30,1,'Paraclinicos '!S632&lt;30,0)</f>
        <v>0</v>
      </c>
      <c r="M633" cm="1">
        <f t="array" ref="M633">_xlfn.IFS(OR('Paraclinicos '!T632="",'Paraclinicos '!U632=""),"",OR('Paraclinicos '!T632&lt;=90,'Paraclinicos '!U632&lt;=60),1,OR('Paraclinicos '!T632&gt;90,'Paraclinicos '!U632&gt;60),0)</f>
        <v>1</v>
      </c>
      <c r="N633" s="45">
        <f t="shared" si="29"/>
        <v>5</v>
      </c>
      <c r="O633" cm="1">
        <f t="array" ref="O633">_xlfn.IFS(OR('Paraclinicos '!M632="",'Paraclinicos '!N632="",'Paraclinicos '!N632=0),"",'Paraclinicos '!M632/'Paraclinicos '!N632&lt;100,4,'Paraclinicos '!M632/'Paraclinicos '!N632&lt;200,3,'Paraclinicos '!M632/'Paraclinicos '!N632&lt;300,2,'Paraclinicos '!M632/'Paraclinicos '!N632&lt;400,1,'Paraclinicos '!M632/'Paraclinicos '!N632&gt;=400,0)</f>
        <v>2</v>
      </c>
      <c r="P633" cm="1">
        <f t="array" ref="P633">_xlfn.IFS('Paraclinicos '!C632="","",'Paraclinicos '!C632&lt;20,4,'Paraclinicos '!C632&lt;50,3,'Paraclinicos '!C632&lt;100,2,'Paraclinicos '!C632&lt;150,1,'Paraclinicos '!C632&gt;150,0)</f>
        <v>0</v>
      </c>
      <c r="Q633" cm="1">
        <f t="array" ref="Q633">_xlfn.IFS('Paraclinicos '!O632="","",'Paraclinicos '!O632&lt;1.2,0,'Paraclinicos '!O632&lt;2,1,'Paraclinicos '!O632&lt;3.5,2,'Paraclinicos '!O632&lt;5,3,'Paraclinicos '!O632&gt;5,4)</f>
        <v>3</v>
      </c>
      <c r="R633" t="str" cm="1">
        <f t="array" ref="R633">_xlfn.IFS('Paraclinicos '!J632="","",'Paraclinicos '!J632&lt;1.2,0,'Paraclinicos '!J632&lt;2,1,'Paraclinicos '!J632&lt;6,2,'Paraclinicos '!J632&lt;12,3,'Paraclinicos '!J632&gt;=12,4)</f>
        <v/>
      </c>
      <c r="S633" cm="1">
        <f t="array" ref="S633">_xlfn.IFS('Paraclinicos '!Y632="","",'Paraclinicos '!Y632&lt;70,1,'Paraclinicos '!Y632&gt;=70,0)</f>
        <v>0</v>
      </c>
      <c r="T633" cm="1">
        <f t="array" ref="T633">_xlfn.IFS('Paraclinicos '!W632="","",'Paraclinicos '!W632&lt;6,4,'Paraclinicos '!W632&lt;10,3,'Paraclinicos '!W632&lt;13,2,'Paraclinicos '!W632&lt;15,1,'Paraclinicos '!W632=15,0)</f>
        <v>4</v>
      </c>
      <c r="U633" s="54">
        <f t="shared" si="27"/>
        <v>9</v>
      </c>
      <c r="V633" cm="1">
        <f t="array" ref="V633">_xlfn.IFS('Paraclinicos '!S632="","",OR('Paraclinicos '!S632&lt;=8,'Paraclinicos '!S632&gt;=25),3,'Paraclinicos '!S632&lt;12,1,'Paraclinicos '!S632&lt;21,0,'Paraclinicos '!S632&lt;25,2)</f>
        <v>0</v>
      </c>
      <c r="W633" t="str">
        <f>IFERROR(IF(INDEX('BD Demog para scores enalazar'!Y$2:'BD Demog para scores enalazar'!Y$3000,MATCH(Formulas!A633,'BD Demog para scores enalazar'!A$2:'BD Demog para scores enalazar'!A$3000,0))=1,"SI","NO"),"")</f>
        <v>NO</v>
      </c>
      <c r="X633" s="9" t="str">
        <f>IFERROR(IF(INDEX('BD Demog para scores enalazar'!AJ$2:'BD Demog para scores enalazar'!AJ$3000,MATCH(Formulas!A633,'BD Demog para scores enalazar'!A$2:'BD Demog para scores enalazar'!A$3000,0))=1,"SI","NO"),"")</f>
        <v>NO</v>
      </c>
      <c r="Y633" cm="1">
        <f t="array" ref="Y633">IF(AND(W633="NO",X633="NO"),_xlfn.IFS('Paraclinicos '!K632&lt;=91,3,'Paraclinicos '!K632&lt;94,2,'Paraclinicos '!K632&lt;96,1,'Paraclinicos '!K632&gt;=96,0),"")</f>
        <v>3</v>
      </c>
      <c r="Z633" t="str" cm="1">
        <f t="array" ref="Z633">IF(OR(W633="SI",X633="SI"),_xlfn.IFS(OR(AND('Paraclinicos '!K632&lt;=83),AND('Paraclinicos '!K632&gt;=97,AA633=2)),3,OR(AND('Paraclinicos '!K632&lt;=86),AND('Paraclinicos '!K632&gt;=94,AA633=2)),2,OR(AND('Paraclinicos '!K632&lt;=88),AND('Paraclinicos '!K632&gt;=92,AA633=2)),1,OR(AND('Paraclinicos '!K632&gt;=88,'Paraclinicos '!K632&lt;=92),AND('Paraclinicos '!K632&gt;=93,AA633=0)),0),"")</f>
        <v/>
      </c>
      <c r="AA633" cm="1">
        <f t="array" ref="AA633">_xlfn.IFS('Paraclinicos '!E632="","",'Paraclinicos '!E632="Oxigeno",2,'Paraclinicos '!E632="Aire",0)</f>
        <v>2</v>
      </c>
    </row>
    <row r="634" spans="1:27" x14ac:dyDescent="0.25">
      <c r="A634">
        <f>'Paraclinicos '!A633</f>
        <v>145</v>
      </c>
      <c r="B634" s="3">
        <f>'Paraclinicos '!R633</f>
        <v>44354</v>
      </c>
      <c r="C634" cm="1">
        <f t="array" ref="C634">_xlfn.IFS('Paraclinicos '!Q633="","",'Paraclinicos '!Q633&gt;60,3,'Paraclinicos '!Q633&lt;=60,1)</f>
        <v>1</v>
      </c>
      <c r="D634" t="str">
        <f>IFERROR(IF(INDEX('BD Demog para scores enalazar'!BC$2:BC$3000,MATCH(Formulas!A634,'BD Demog para scores enalazar'!A$2:A$3000,0))=0,"SI","NO"),"")</f>
        <v>SI</v>
      </c>
      <c r="E634" cm="1">
        <f t="array" ref="E634">_xlfn.IFS(D634="","",D634="SI",4,D634="NO",1)</f>
        <v>4</v>
      </c>
      <c r="F634" cm="1">
        <f t="array" ref="F634">_xlfn.IFS('Paraclinicos '!B633="","",'Paraclinicos '!B633&gt;1,1,'Paraclinicos '!B633&lt;=1,3)</f>
        <v>3</v>
      </c>
      <c r="G634" t="str" cm="1">
        <f t="array" ref="G634">_xlfn.IFS('Paraclinicos '!D633="","",AND('Paraclinicos '!D633&gt;=250,'Paraclinicos '!D633&lt;=500),2,'Paraclinicos '!D633&gt;500,3,'Paraclinicos '!D633&lt;250,1)</f>
        <v/>
      </c>
      <c r="H634" s="50">
        <f t="shared" si="28"/>
        <v>8</v>
      </c>
      <c r="I634" cm="1">
        <f t="array" ref="I634">_xlfn.IFS('Paraclinicos '!Q633="","",'Paraclinicos '!Q633&gt;=65,1,'Paraclinicos '!Q633&lt;65,0)</f>
        <v>0</v>
      </c>
      <c r="J634" cm="1">
        <f t="array" ref="J634">_xlfn.IFS('Paraclinicos '!I633="","",'Paraclinicos '!I633&gt;7,1,'Paraclinicos '!I633&lt;=7,0)</f>
        <v>1</v>
      </c>
      <c r="K634" cm="1">
        <f t="array" ref="K634">_xlfn.IFS('Paraclinicos '!W633="","",'Paraclinicos '!W633&lt;=8,1,'Paraclinicos '!W633&gt;8,0)</f>
        <v>1</v>
      </c>
      <c r="L634" cm="1">
        <f t="array" ref="L634">_xlfn.IFS('Paraclinicos '!S633="","",'Paraclinicos '!S633&gt;=30,1,'Paraclinicos '!S633&lt;30,0)</f>
        <v>0</v>
      </c>
      <c r="M634" cm="1">
        <f t="array" ref="M634">_xlfn.IFS(OR('Paraclinicos '!T633="",'Paraclinicos '!U633=""),"",OR('Paraclinicos '!T633&lt;=90,'Paraclinicos '!U633&lt;=60),1,OR('Paraclinicos '!T633&gt;90,'Paraclinicos '!U633&gt;60),0)</f>
        <v>1</v>
      </c>
      <c r="N634" s="45">
        <f t="shared" si="29"/>
        <v>6</v>
      </c>
      <c r="O634" cm="1">
        <f t="array" ref="O634">_xlfn.IFS(OR('Paraclinicos '!M633="",'Paraclinicos '!N633="",'Paraclinicos '!N633=0),"",'Paraclinicos '!M633/'Paraclinicos '!N633&lt;100,4,'Paraclinicos '!M633/'Paraclinicos '!N633&lt;200,3,'Paraclinicos '!M633/'Paraclinicos '!N633&lt;300,2,'Paraclinicos '!M633/'Paraclinicos '!N633&lt;400,1,'Paraclinicos '!M633/'Paraclinicos '!N633&gt;=400,0)</f>
        <v>3</v>
      </c>
      <c r="P634" cm="1">
        <f t="array" ref="P634">_xlfn.IFS('Paraclinicos '!C633="","",'Paraclinicos '!C633&lt;20,4,'Paraclinicos '!C633&lt;50,3,'Paraclinicos '!C633&lt;100,2,'Paraclinicos '!C633&lt;150,1,'Paraclinicos '!C633&gt;150,0)</f>
        <v>0</v>
      </c>
      <c r="Q634" cm="1">
        <f t="array" ref="Q634">_xlfn.IFS('Paraclinicos '!O633="","",'Paraclinicos '!O633&lt;1.2,0,'Paraclinicos '!O633&lt;2,1,'Paraclinicos '!O633&lt;3.5,2,'Paraclinicos '!O633&lt;5,3,'Paraclinicos '!O633&gt;5,4)</f>
        <v>3</v>
      </c>
      <c r="R634" t="str" cm="1">
        <f t="array" ref="R634">_xlfn.IFS('Paraclinicos '!J633="","",'Paraclinicos '!J633&lt;1.2,0,'Paraclinicos '!J633&lt;2,1,'Paraclinicos '!J633&lt;6,2,'Paraclinicos '!J633&lt;12,3,'Paraclinicos '!J633&gt;=12,4)</f>
        <v/>
      </c>
      <c r="S634" cm="1">
        <f t="array" ref="S634">_xlfn.IFS('Paraclinicos '!Y633="","",'Paraclinicos '!Y633&lt;70,1,'Paraclinicos '!Y633&gt;=70,0)</f>
        <v>0</v>
      </c>
      <c r="T634" cm="1">
        <f t="array" ref="T634">_xlfn.IFS('Paraclinicos '!W633="","",'Paraclinicos '!W633&lt;6,4,'Paraclinicos '!W633&lt;10,3,'Paraclinicos '!W633&lt;13,2,'Paraclinicos '!W633&lt;15,1,'Paraclinicos '!W633=15,0)</f>
        <v>4</v>
      </c>
      <c r="U634" s="54">
        <f t="shared" si="27"/>
        <v>10</v>
      </c>
      <c r="V634" cm="1">
        <f t="array" ref="V634">_xlfn.IFS('Paraclinicos '!S633="","",OR('Paraclinicos '!S633&lt;=8,'Paraclinicos '!S633&gt;=25),3,'Paraclinicos '!S633&lt;12,1,'Paraclinicos '!S633&lt;21,0,'Paraclinicos '!S633&lt;25,2)</f>
        <v>0</v>
      </c>
      <c r="W634" t="str">
        <f>IFERROR(IF(INDEX('BD Demog para scores enalazar'!Y$2:'BD Demog para scores enalazar'!Y$3000,MATCH(Formulas!A634,'BD Demog para scores enalazar'!A$2:'BD Demog para scores enalazar'!A$3000,0))=1,"SI","NO"),"")</f>
        <v>NO</v>
      </c>
      <c r="X634" s="9" t="str">
        <f>IFERROR(IF(INDEX('BD Demog para scores enalazar'!AJ$2:'BD Demog para scores enalazar'!AJ$3000,MATCH(Formulas!A634,'BD Demog para scores enalazar'!A$2:'BD Demog para scores enalazar'!A$3000,0))=1,"SI","NO"),"")</f>
        <v>NO</v>
      </c>
      <c r="Y634" cm="1">
        <f t="array" ref="Y634">IF(AND(W634="NO",X634="NO"),_xlfn.IFS('Paraclinicos '!K633&lt;=91,3,'Paraclinicos '!K633&lt;94,2,'Paraclinicos '!K633&lt;96,1,'Paraclinicos '!K633&gt;=96,0),"")</f>
        <v>3</v>
      </c>
      <c r="Z634" t="str" cm="1">
        <f t="array" ref="Z634">IF(OR(W634="SI",X634="SI"),_xlfn.IFS(OR(AND('Paraclinicos '!K633&lt;=83),AND('Paraclinicos '!K633&gt;=97,AA634=2)),3,OR(AND('Paraclinicos '!K633&lt;=86),AND('Paraclinicos '!K633&gt;=94,AA634=2)),2,OR(AND('Paraclinicos '!K633&lt;=88),AND('Paraclinicos '!K633&gt;=92,AA634=2)),1,OR(AND('Paraclinicos '!K633&gt;=88,'Paraclinicos '!K633&lt;=92),AND('Paraclinicos '!K633&gt;=93,AA634=0)),0),"")</f>
        <v/>
      </c>
      <c r="AA634" cm="1">
        <f t="array" ref="AA634">_xlfn.IFS('Paraclinicos '!E633="","",'Paraclinicos '!E633="Oxigeno",2,'Paraclinicos '!E633="Aire",0)</f>
        <v>2</v>
      </c>
    </row>
    <row r="635" spans="1:27" x14ac:dyDescent="0.25">
      <c r="A635">
        <f>'Paraclinicos '!A634</f>
        <v>145</v>
      </c>
      <c r="B635" s="3">
        <f>'Paraclinicos '!R634</f>
        <v>44355</v>
      </c>
      <c r="C635" cm="1">
        <f t="array" ref="C635">_xlfn.IFS('Paraclinicos '!Q634="","",'Paraclinicos '!Q634&gt;60,3,'Paraclinicos '!Q634&lt;=60,1)</f>
        <v>1</v>
      </c>
      <c r="D635" t="str">
        <f>IFERROR(IF(INDEX('BD Demog para scores enalazar'!BC$2:BC$3000,MATCH(Formulas!A635,'BD Demog para scores enalazar'!A$2:A$3000,0))=0,"SI","NO"),"")</f>
        <v>SI</v>
      </c>
      <c r="E635" cm="1">
        <f t="array" ref="E635">_xlfn.IFS(D635="","",D635="SI",4,D635="NO",1)</f>
        <v>4</v>
      </c>
      <c r="F635" cm="1">
        <f t="array" ref="F635">_xlfn.IFS('Paraclinicos '!B634="","",'Paraclinicos '!B634&gt;1,1,'Paraclinicos '!B634&lt;=1,3)</f>
        <v>3</v>
      </c>
      <c r="G635" t="str" cm="1">
        <f t="array" ref="G635">_xlfn.IFS('Paraclinicos '!D634="","",AND('Paraclinicos '!D634&gt;=250,'Paraclinicos '!D634&lt;=500),2,'Paraclinicos '!D634&gt;500,3,'Paraclinicos '!D634&lt;250,1)</f>
        <v/>
      </c>
      <c r="H635" s="50">
        <f t="shared" si="28"/>
        <v>8</v>
      </c>
      <c r="I635" cm="1">
        <f t="array" ref="I635">_xlfn.IFS('Paraclinicos '!Q634="","",'Paraclinicos '!Q634&gt;=65,1,'Paraclinicos '!Q634&lt;65,0)</f>
        <v>0</v>
      </c>
      <c r="J635" t="str" cm="1">
        <f t="array" ref="J635">_xlfn.IFS('Paraclinicos '!I634="","",'Paraclinicos '!I634&gt;7,1,'Paraclinicos '!I634&lt;=7,0)</f>
        <v/>
      </c>
      <c r="K635" cm="1">
        <f t="array" ref="K635">_xlfn.IFS('Paraclinicos '!W634="","",'Paraclinicos '!W634&lt;=8,1,'Paraclinicos '!W634&gt;8,0)</f>
        <v>1</v>
      </c>
      <c r="L635" cm="1">
        <f t="array" ref="L635">_xlfn.IFS('Paraclinicos '!S634="","",'Paraclinicos '!S634&gt;=30,1,'Paraclinicos '!S634&lt;30,0)</f>
        <v>0</v>
      </c>
      <c r="M635" cm="1">
        <f t="array" ref="M635">_xlfn.IFS(OR('Paraclinicos '!T634="",'Paraclinicos '!U634=""),"",OR('Paraclinicos '!T634&lt;=90,'Paraclinicos '!U634&lt;=60),1,OR('Paraclinicos '!T634&gt;90,'Paraclinicos '!U634&gt;60),0)</f>
        <v>0</v>
      </c>
      <c r="N635" s="45">
        <f t="shared" si="29"/>
        <v>4</v>
      </c>
      <c r="O635" cm="1">
        <f t="array" ref="O635">_xlfn.IFS(OR('Paraclinicos '!M634="",'Paraclinicos '!N634="",'Paraclinicos '!N634=0),"",'Paraclinicos '!M634/'Paraclinicos '!N634&lt;100,4,'Paraclinicos '!M634/'Paraclinicos '!N634&lt;200,3,'Paraclinicos '!M634/'Paraclinicos '!N634&lt;300,2,'Paraclinicos '!M634/'Paraclinicos '!N634&lt;400,1,'Paraclinicos '!M634/'Paraclinicos '!N634&gt;=400,0)</f>
        <v>2</v>
      </c>
      <c r="P635" cm="1">
        <f t="array" ref="P635">_xlfn.IFS('Paraclinicos '!C634="","",'Paraclinicos '!C634&lt;20,4,'Paraclinicos '!C634&lt;50,3,'Paraclinicos '!C634&lt;100,2,'Paraclinicos '!C634&lt;150,1,'Paraclinicos '!C634&gt;150,0)</f>
        <v>0</v>
      </c>
      <c r="Q635" t="str" cm="1">
        <f t="array" ref="Q635">_xlfn.IFS('Paraclinicos '!O634="","",'Paraclinicos '!O634&lt;1.2,0,'Paraclinicos '!O634&lt;2,1,'Paraclinicos '!O634&lt;3.5,2,'Paraclinicos '!O634&lt;5,3,'Paraclinicos '!O634&gt;5,4)</f>
        <v/>
      </c>
      <c r="R635" t="str" cm="1">
        <f t="array" ref="R635">_xlfn.IFS('Paraclinicos '!J634="","",'Paraclinicos '!J634&lt;1.2,0,'Paraclinicos '!J634&lt;2,1,'Paraclinicos '!J634&lt;6,2,'Paraclinicos '!J634&lt;12,3,'Paraclinicos '!J634&gt;=12,4)</f>
        <v/>
      </c>
      <c r="S635" cm="1">
        <f t="array" ref="S635">_xlfn.IFS('Paraclinicos '!Y634="","",'Paraclinicos '!Y634&lt;70,1,'Paraclinicos '!Y634&gt;=70,0)</f>
        <v>0</v>
      </c>
      <c r="T635" cm="1">
        <f t="array" ref="T635">_xlfn.IFS('Paraclinicos '!W634="","",'Paraclinicos '!W634&lt;6,4,'Paraclinicos '!W634&lt;10,3,'Paraclinicos '!W634&lt;13,2,'Paraclinicos '!W634&lt;15,1,'Paraclinicos '!W634=15,0)</f>
        <v>4</v>
      </c>
      <c r="U635" s="54">
        <f t="shared" si="27"/>
        <v>6</v>
      </c>
      <c r="V635" cm="1">
        <f t="array" ref="V635">_xlfn.IFS('Paraclinicos '!S634="","",OR('Paraclinicos '!S634&lt;=8,'Paraclinicos '!S634&gt;=25),3,'Paraclinicos '!S634&lt;12,1,'Paraclinicos '!S634&lt;21,0,'Paraclinicos '!S634&lt;25,2)</f>
        <v>0</v>
      </c>
      <c r="W635" t="str">
        <f>IFERROR(IF(INDEX('BD Demog para scores enalazar'!Y$2:'BD Demog para scores enalazar'!Y$3000,MATCH(Formulas!A635,'BD Demog para scores enalazar'!A$2:'BD Demog para scores enalazar'!A$3000,0))=1,"SI","NO"),"")</f>
        <v>NO</v>
      </c>
      <c r="X635" s="9" t="str">
        <f>IFERROR(IF(INDEX('BD Demog para scores enalazar'!AJ$2:'BD Demog para scores enalazar'!AJ$3000,MATCH(Formulas!A635,'BD Demog para scores enalazar'!A$2:'BD Demog para scores enalazar'!A$3000,0))=1,"SI","NO"),"")</f>
        <v>NO</v>
      </c>
      <c r="Y635" cm="1">
        <f t="array" ref="Y635">IF(AND(W635="NO",X635="NO"),_xlfn.IFS('Paraclinicos '!K634&lt;=91,3,'Paraclinicos '!K634&lt;94,2,'Paraclinicos '!K634&lt;96,1,'Paraclinicos '!K634&gt;=96,0),"")</f>
        <v>0</v>
      </c>
      <c r="Z635" t="str" cm="1">
        <f t="array" ref="Z635">IF(OR(W635="SI",X635="SI"),_xlfn.IFS(OR(AND('Paraclinicos '!K634&lt;=83),AND('Paraclinicos '!K634&gt;=97,AA635=2)),3,OR(AND('Paraclinicos '!K634&lt;=86),AND('Paraclinicos '!K634&gt;=94,AA635=2)),2,OR(AND('Paraclinicos '!K634&lt;=88),AND('Paraclinicos '!K634&gt;=92,AA635=2)),1,OR(AND('Paraclinicos '!K634&gt;=88,'Paraclinicos '!K634&lt;=92),AND('Paraclinicos '!K634&gt;=93,AA635=0)),0),"")</f>
        <v/>
      </c>
      <c r="AA635" cm="1">
        <f t="array" ref="AA635">_xlfn.IFS('Paraclinicos '!E634="","",'Paraclinicos '!E634="Oxigeno",2,'Paraclinicos '!E634="Aire",0)</f>
        <v>2</v>
      </c>
    </row>
    <row r="636" spans="1:27" x14ac:dyDescent="0.25">
      <c r="A636">
        <f>'Paraclinicos '!A635</f>
        <v>145</v>
      </c>
      <c r="B636" s="3">
        <f>'Paraclinicos '!R635</f>
        <v>44356</v>
      </c>
      <c r="C636" cm="1">
        <f t="array" ref="C636">_xlfn.IFS('Paraclinicos '!Q635="","",'Paraclinicos '!Q635&gt;60,3,'Paraclinicos '!Q635&lt;=60,1)</f>
        <v>1</v>
      </c>
      <c r="D636" t="str">
        <f>IFERROR(IF(INDEX('BD Demog para scores enalazar'!BC$2:BC$3000,MATCH(Formulas!A636,'BD Demog para scores enalazar'!A$2:A$3000,0))=0,"SI","NO"),"")</f>
        <v>SI</v>
      </c>
      <c r="E636" cm="1">
        <f t="array" ref="E636">_xlfn.IFS(D636="","",D636="SI",4,D636="NO",1)</f>
        <v>4</v>
      </c>
      <c r="F636" cm="1">
        <f t="array" ref="F636">_xlfn.IFS('Paraclinicos '!B635="","",'Paraclinicos '!B635&gt;1,1,'Paraclinicos '!B635&lt;=1,3)</f>
        <v>3</v>
      </c>
      <c r="G636" t="str" cm="1">
        <f t="array" ref="G636">_xlfn.IFS('Paraclinicos '!D635="","",AND('Paraclinicos '!D635&gt;=250,'Paraclinicos '!D635&lt;=500),2,'Paraclinicos '!D635&gt;500,3,'Paraclinicos '!D635&lt;250,1)</f>
        <v/>
      </c>
      <c r="H636" s="50">
        <f t="shared" si="28"/>
        <v>8</v>
      </c>
      <c r="I636" cm="1">
        <f t="array" ref="I636">_xlfn.IFS('Paraclinicos '!Q635="","",'Paraclinicos '!Q635&gt;=65,1,'Paraclinicos '!Q635&lt;65,0)</f>
        <v>0</v>
      </c>
      <c r="J636" cm="1">
        <f t="array" ref="J636">_xlfn.IFS('Paraclinicos '!I635="","",'Paraclinicos '!I635&gt;7,1,'Paraclinicos '!I635&lt;=7,0)</f>
        <v>1</v>
      </c>
      <c r="K636" cm="1">
        <f t="array" ref="K636">_xlfn.IFS('Paraclinicos '!W635="","",'Paraclinicos '!W635&lt;=8,1,'Paraclinicos '!W635&gt;8,0)</f>
        <v>1</v>
      </c>
      <c r="L636" cm="1">
        <f t="array" ref="L636">_xlfn.IFS('Paraclinicos '!S635="","",'Paraclinicos '!S635&gt;=30,1,'Paraclinicos '!S635&lt;30,0)</f>
        <v>0</v>
      </c>
      <c r="M636" cm="1">
        <f t="array" ref="M636">_xlfn.IFS(OR('Paraclinicos '!T635="",'Paraclinicos '!U635=""),"",OR('Paraclinicos '!T635&lt;=90,'Paraclinicos '!U635&lt;=60),1,OR('Paraclinicos '!T635&gt;90,'Paraclinicos '!U635&gt;60),0)</f>
        <v>0</v>
      </c>
      <c r="N636" s="45">
        <f t="shared" si="29"/>
        <v>3</v>
      </c>
      <c r="O636" cm="1">
        <f t="array" ref="O636">_xlfn.IFS(OR('Paraclinicos '!M635="",'Paraclinicos '!N635="",'Paraclinicos '!N635=0),"",'Paraclinicos '!M635/'Paraclinicos '!N635&lt;100,4,'Paraclinicos '!M635/'Paraclinicos '!N635&lt;200,3,'Paraclinicos '!M635/'Paraclinicos '!N635&lt;300,2,'Paraclinicos '!M635/'Paraclinicos '!N635&lt;400,1,'Paraclinicos '!M635/'Paraclinicos '!N635&gt;=400,0)</f>
        <v>2</v>
      </c>
      <c r="P636" cm="1">
        <f t="array" ref="P636">_xlfn.IFS('Paraclinicos '!C635="","",'Paraclinicos '!C635&lt;20,4,'Paraclinicos '!C635&lt;50,3,'Paraclinicos '!C635&lt;100,2,'Paraclinicos '!C635&lt;150,1,'Paraclinicos '!C635&gt;150,0)</f>
        <v>0</v>
      </c>
      <c r="Q636" cm="1">
        <f t="array" ref="Q636">_xlfn.IFS('Paraclinicos '!O635="","",'Paraclinicos '!O635&lt;1.2,0,'Paraclinicos '!O635&lt;2,1,'Paraclinicos '!O635&lt;3.5,2,'Paraclinicos '!O635&lt;5,3,'Paraclinicos '!O635&gt;5,4)</f>
        <v>2</v>
      </c>
      <c r="R636" t="str" cm="1">
        <f t="array" ref="R636">_xlfn.IFS('Paraclinicos '!J635="","",'Paraclinicos '!J635&lt;1.2,0,'Paraclinicos '!J635&lt;2,1,'Paraclinicos '!J635&lt;6,2,'Paraclinicos '!J635&lt;12,3,'Paraclinicos '!J635&gt;=12,4)</f>
        <v/>
      </c>
      <c r="S636" cm="1">
        <f t="array" ref="S636">_xlfn.IFS('Paraclinicos '!Y635="","",'Paraclinicos '!Y635&lt;70,1,'Paraclinicos '!Y635&gt;=70,0)</f>
        <v>0</v>
      </c>
      <c r="T636" cm="1">
        <f t="array" ref="T636">_xlfn.IFS('Paraclinicos '!W635="","",'Paraclinicos '!W635&lt;6,4,'Paraclinicos '!W635&lt;10,3,'Paraclinicos '!W635&lt;13,2,'Paraclinicos '!W635&lt;15,1,'Paraclinicos '!W635=15,0)</f>
        <v>4</v>
      </c>
      <c r="U636" s="54">
        <f t="shared" si="27"/>
        <v>8</v>
      </c>
      <c r="V636" cm="1">
        <f t="array" ref="V636">_xlfn.IFS('Paraclinicos '!S635="","",OR('Paraclinicos '!S635&lt;=8,'Paraclinicos '!S635&gt;=25),3,'Paraclinicos '!S635&lt;12,1,'Paraclinicos '!S635&lt;21,0,'Paraclinicos '!S635&lt;25,2)</f>
        <v>2</v>
      </c>
      <c r="W636" t="str">
        <f>IFERROR(IF(INDEX('BD Demog para scores enalazar'!Y$2:'BD Demog para scores enalazar'!Y$3000,MATCH(Formulas!A636,'BD Demog para scores enalazar'!A$2:'BD Demog para scores enalazar'!A$3000,0))=1,"SI","NO"),"")</f>
        <v>NO</v>
      </c>
      <c r="X636" s="9" t="str">
        <f>IFERROR(IF(INDEX('BD Demog para scores enalazar'!AJ$2:'BD Demog para scores enalazar'!AJ$3000,MATCH(Formulas!A636,'BD Demog para scores enalazar'!A$2:'BD Demog para scores enalazar'!A$3000,0))=1,"SI","NO"),"")</f>
        <v>NO</v>
      </c>
      <c r="Y636" cm="1">
        <f t="array" ref="Y636">IF(AND(W636="NO",X636="NO"),_xlfn.IFS('Paraclinicos '!K635&lt;=91,3,'Paraclinicos '!K635&lt;94,2,'Paraclinicos '!K635&lt;96,1,'Paraclinicos '!K635&gt;=96,0),"")</f>
        <v>3</v>
      </c>
      <c r="Z636" t="str" cm="1">
        <f t="array" ref="Z636">IF(OR(W636="SI",X636="SI"),_xlfn.IFS(OR(AND('Paraclinicos '!K635&lt;=83),AND('Paraclinicos '!K635&gt;=97,AA636=2)),3,OR(AND('Paraclinicos '!K635&lt;=86),AND('Paraclinicos '!K635&gt;=94,AA636=2)),2,OR(AND('Paraclinicos '!K635&lt;=88),AND('Paraclinicos '!K635&gt;=92,AA636=2)),1,OR(AND('Paraclinicos '!K635&gt;=88,'Paraclinicos '!K635&lt;=92),AND('Paraclinicos '!K635&gt;=93,AA636=0)),0),"")</f>
        <v/>
      </c>
      <c r="AA636" cm="1">
        <f t="array" ref="AA636">_xlfn.IFS('Paraclinicos '!E635="","",'Paraclinicos '!E635="Oxigeno",2,'Paraclinicos '!E635="Aire",0)</f>
        <v>2</v>
      </c>
    </row>
    <row r="637" spans="1:27" x14ac:dyDescent="0.25">
      <c r="A637">
        <f>'Paraclinicos '!A636</f>
        <v>145</v>
      </c>
      <c r="B637" s="3">
        <f>'Paraclinicos '!R636</f>
        <v>44357</v>
      </c>
      <c r="C637" cm="1">
        <f t="array" ref="C637">_xlfn.IFS('Paraclinicos '!Q636="","",'Paraclinicos '!Q636&gt;60,3,'Paraclinicos '!Q636&lt;=60,1)</f>
        <v>1</v>
      </c>
      <c r="D637" t="str">
        <f>IFERROR(IF(INDEX('BD Demog para scores enalazar'!BC$2:BC$3000,MATCH(Formulas!A637,'BD Demog para scores enalazar'!A$2:A$3000,0))=0,"SI","NO"),"")</f>
        <v>SI</v>
      </c>
      <c r="E637" cm="1">
        <f t="array" ref="E637">_xlfn.IFS(D637="","",D637="SI",4,D637="NO",1)</f>
        <v>4</v>
      </c>
      <c r="F637" cm="1">
        <f t="array" ref="F637">_xlfn.IFS('Paraclinicos '!B636="","",'Paraclinicos '!B636&gt;1,1,'Paraclinicos '!B636&lt;=1,3)</f>
        <v>3</v>
      </c>
      <c r="G637" t="str" cm="1">
        <f t="array" ref="G637">_xlfn.IFS('Paraclinicos '!D636="","",AND('Paraclinicos '!D636&gt;=250,'Paraclinicos '!D636&lt;=500),2,'Paraclinicos '!D636&gt;500,3,'Paraclinicos '!D636&lt;250,1)</f>
        <v/>
      </c>
      <c r="H637" s="50">
        <f t="shared" si="28"/>
        <v>8</v>
      </c>
      <c r="I637" cm="1">
        <f t="array" ref="I637">_xlfn.IFS('Paraclinicos '!Q636="","",'Paraclinicos '!Q636&gt;=65,1,'Paraclinicos '!Q636&lt;65,0)</f>
        <v>0</v>
      </c>
      <c r="J637" cm="1">
        <f t="array" ref="J637">_xlfn.IFS('Paraclinicos '!I636="","",'Paraclinicos '!I636&gt;7,1,'Paraclinicos '!I636&lt;=7,0)</f>
        <v>1</v>
      </c>
      <c r="K637" cm="1">
        <f t="array" ref="K637">_xlfn.IFS('Paraclinicos '!W636="","",'Paraclinicos '!W636&lt;=8,1,'Paraclinicos '!W636&gt;8,0)</f>
        <v>1</v>
      </c>
      <c r="L637" cm="1">
        <f t="array" ref="L637">_xlfn.IFS('Paraclinicos '!S636="","",'Paraclinicos '!S636&gt;=30,1,'Paraclinicos '!S636&lt;30,0)</f>
        <v>0</v>
      </c>
      <c r="M637" cm="1">
        <f t="array" ref="M637">_xlfn.IFS(OR('Paraclinicos '!T636="",'Paraclinicos '!U636=""),"",OR('Paraclinicos '!T636&lt;=90,'Paraclinicos '!U636&lt;=60),1,OR('Paraclinicos '!T636&gt;90,'Paraclinicos '!U636&gt;60),0)</f>
        <v>0</v>
      </c>
      <c r="N637" s="45">
        <f t="shared" si="29"/>
        <v>4</v>
      </c>
      <c r="O637" cm="1">
        <f t="array" ref="O637">_xlfn.IFS(OR('Paraclinicos '!M636="",'Paraclinicos '!N636="",'Paraclinicos '!N636=0),"",'Paraclinicos '!M636/'Paraclinicos '!N636&lt;100,4,'Paraclinicos '!M636/'Paraclinicos '!N636&lt;200,3,'Paraclinicos '!M636/'Paraclinicos '!N636&lt;300,2,'Paraclinicos '!M636/'Paraclinicos '!N636&lt;400,1,'Paraclinicos '!M636/'Paraclinicos '!N636&gt;=400,0)</f>
        <v>2</v>
      </c>
      <c r="P637" cm="1">
        <f t="array" ref="P637">_xlfn.IFS('Paraclinicos '!C636="","",'Paraclinicos '!C636&lt;20,4,'Paraclinicos '!C636&lt;50,3,'Paraclinicos '!C636&lt;100,2,'Paraclinicos '!C636&lt;150,1,'Paraclinicos '!C636&gt;150,0)</f>
        <v>0</v>
      </c>
      <c r="Q637" cm="1">
        <f t="array" ref="Q637">_xlfn.IFS('Paraclinicos '!O636="","",'Paraclinicos '!O636&lt;1.2,0,'Paraclinicos '!O636&lt;2,1,'Paraclinicos '!O636&lt;3.5,2,'Paraclinicos '!O636&lt;5,3,'Paraclinicos '!O636&gt;5,4)</f>
        <v>1</v>
      </c>
      <c r="R637" t="str" cm="1">
        <f t="array" ref="R637">_xlfn.IFS('Paraclinicos '!J636="","",'Paraclinicos '!J636&lt;1.2,0,'Paraclinicos '!J636&lt;2,1,'Paraclinicos '!J636&lt;6,2,'Paraclinicos '!J636&lt;12,3,'Paraclinicos '!J636&gt;=12,4)</f>
        <v/>
      </c>
      <c r="S637" cm="1">
        <f t="array" ref="S637">_xlfn.IFS('Paraclinicos '!Y636="","",'Paraclinicos '!Y636&lt;70,1,'Paraclinicos '!Y636&gt;=70,0)</f>
        <v>0</v>
      </c>
      <c r="T637" cm="1">
        <f t="array" ref="T637">_xlfn.IFS('Paraclinicos '!W636="","",'Paraclinicos '!W636&lt;6,4,'Paraclinicos '!W636&lt;10,3,'Paraclinicos '!W636&lt;13,2,'Paraclinicos '!W636&lt;15,1,'Paraclinicos '!W636=15,0)</f>
        <v>4</v>
      </c>
      <c r="U637" s="54">
        <f t="shared" si="27"/>
        <v>7</v>
      </c>
      <c r="V637" cm="1">
        <f t="array" ref="V637">_xlfn.IFS('Paraclinicos '!S636="","",OR('Paraclinicos '!S636&lt;=8,'Paraclinicos '!S636&gt;=25),3,'Paraclinicos '!S636&lt;12,1,'Paraclinicos '!S636&lt;21,0,'Paraclinicos '!S636&lt;25,2)</f>
        <v>0</v>
      </c>
      <c r="W637" t="str">
        <f>IFERROR(IF(INDEX('BD Demog para scores enalazar'!Y$2:'BD Demog para scores enalazar'!Y$3000,MATCH(Formulas!A637,'BD Demog para scores enalazar'!A$2:'BD Demog para scores enalazar'!A$3000,0))=1,"SI","NO"),"")</f>
        <v>NO</v>
      </c>
      <c r="X637" s="9" t="str">
        <f>IFERROR(IF(INDEX('BD Demog para scores enalazar'!AJ$2:'BD Demog para scores enalazar'!AJ$3000,MATCH(Formulas!A637,'BD Demog para scores enalazar'!A$2:'BD Demog para scores enalazar'!A$3000,0))=1,"SI","NO"),"")</f>
        <v>NO</v>
      </c>
      <c r="Y637" cm="1">
        <f t="array" ref="Y637">IF(AND(W637="NO",X637="NO"),_xlfn.IFS('Paraclinicos '!K636&lt;=91,3,'Paraclinicos '!K636&lt;94,2,'Paraclinicos '!K636&lt;96,1,'Paraclinicos '!K636&gt;=96,0),"")</f>
        <v>0</v>
      </c>
      <c r="Z637" t="str" cm="1">
        <f t="array" ref="Z637">IF(OR(W637="SI",X637="SI"),_xlfn.IFS(OR(AND('Paraclinicos '!K636&lt;=83),AND('Paraclinicos '!K636&gt;=97,AA637=2)),3,OR(AND('Paraclinicos '!K636&lt;=86),AND('Paraclinicos '!K636&gt;=94,AA637=2)),2,OR(AND('Paraclinicos '!K636&lt;=88),AND('Paraclinicos '!K636&gt;=92,AA637=2)),1,OR(AND('Paraclinicos '!K636&gt;=88,'Paraclinicos '!K636&lt;=92),AND('Paraclinicos '!K636&gt;=93,AA637=0)),0),"")</f>
        <v/>
      </c>
      <c r="AA637" cm="1">
        <f t="array" ref="AA637">_xlfn.IFS('Paraclinicos '!E636="","",'Paraclinicos '!E636="Oxigeno",2,'Paraclinicos '!E636="Aire",0)</f>
        <v>2</v>
      </c>
    </row>
    <row r="638" spans="1:27" x14ac:dyDescent="0.25">
      <c r="A638">
        <f>'Paraclinicos '!A637</f>
        <v>145</v>
      </c>
      <c r="B638" s="3">
        <f>'Paraclinicos '!R637</f>
        <v>44358</v>
      </c>
      <c r="C638" cm="1">
        <f t="array" ref="C638">_xlfn.IFS('Paraclinicos '!Q637="","",'Paraclinicos '!Q637&gt;60,3,'Paraclinicos '!Q637&lt;=60,1)</f>
        <v>1</v>
      </c>
      <c r="D638" t="str">
        <f>IFERROR(IF(INDEX('BD Demog para scores enalazar'!BC$2:BC$3000,MATCH(Formulas!A638,'BD Demog para scores enalazar'!A$2:A$3000,0))=0,"SI","NO"),"")</f>
        <v>SI</v>
      </c>
      <c r="E638" cm="1">
        <f t="array" ref="E638">_xlfn.IFS(D638="","",D638="SI",4,D638="NO",1)</f>
        <v>4</v>
      </c>
      <c r="F638" cm="1">
        <f t="array" ref="F638">_xlfn.IFS('Paraclinicos '!B637="","",'Paraclinicos '!B637&gt;1,1,'Paraclinicos '!B637&lt;=1,3)</f>
        <v>3</v>
      </c>
      <c r="G638" t="str" cm="1">
        <f t="array" ref="G638">_xlfn.IFS('Paraclinicos '!D637="","",AND('Paraclinicos '!D637&gt;=250,'Paraclinicos '!D637&lt;=500),2,'Paraclinicos '!D637&gt;500,3,'Paraclinicos '!D637&lt;250,1)</f>
        <v/>
      </c>
      <c r="H638" s="50">
        <f t="shared" si="28"/>
        <v>8</v>
      </c>
      <c r="I638" cm="1">
        <f t="array" ref="I638">_xlfn.IFS('Paraclinicos '!Q637="","",'Paraclinicos '!Q637&gt;=65,1,'Paraclinicos '!Q637&lt;65,0)</f>
        <v>0</v>
      </c>
      <c r="J638" cm="1">
        <f t="array" ref="J638">_xlfn.IFS('Paraclinicos '!I637="","",'Paraclinicos '!I637&gt;7,1,'Paraclinicos '!I637&lt;=7,0)</f>
        <v>1</v>
      </c>
      <c r="K638" cm="1">
        <f t="array" ref="K638">_xlfn.IFS('Paraclinicos '!W637="","",'Paraclinicos '!W637&lt;=8,1,'Paraclinicos '!W637&gt;8,0)</f>
        <v>1</v>
      </c>
      <c r="L638" cm="1">
        <f t="array" ref="L638">_xlfn.IFS('Paraclinicos '!S637="","",'Paraclinicos '!S637&gt;=30,1,'Paraclinicos '!S637&lt;30,0)</f>
        <v>0</v>
      </c>
      <c r="M638" cm="1">
        <f t="array" ref="M638">_xlfn.IFS(OR('Paraclinicos '!T637="",'Paraclinicos '!U637=""),"",OR('Paraclinicos '!T637&lt;=90,'Paraclinicos '!U637&lt;=60),1,OR('Paraclinicos '!T637&gt;90,'Paraclinicos '!U637&gt;60),0)</f>
        <v>0</v>
      </c>
      <c r="N638" s="45">
        <f t="shared" si="29"/>
        <v>4</v>
      </c>
      <c r="O638" cm="1">
        <f t="array" ref="O638">_xlfn.IFS(OR('Paraclinicos '!M637="",'Paraclinicos '!N637="",'Paraclinicos '!N637=0),"",'Paraclinicos '!M637/'Paraclinicos '!N637&lt;100,4,'Paraclinicos '!M637/'Paraclinicos '!N637&lt;200,3,'Paraclinicos '!M637/'Paraclinicos '!N637&lt;300,2,'Paraclinicos '!M637/'Paraclinicos '!N637&lt;400,1,'Paraclinicos '!M637/'Paraclinicos '!N637&gt;=400,0)</f>
        <v>1</v>
      </c>
      <c r="P638" cm="1">
        <f t="array" ref="P638">_xlfn.IFS('Paraclinicos '!C637="","",'Paraclinicos '!C637&lt;20,4,'Paraclinicos '!C637&lt;50,3,'Paraclinicos '!C637&lt;100,2,'Paraclinicos '!C637&lt;150,1,'Paraclinicos '!C637&gt;150,0)</f>
        <v>0</v>
      </c>
      <c r="Q638" cm="1">
        <f t="array" ref="Q638">_xlfn.IFS('Paraclinicos '!O637="","",'Paraclinicos '!O637&lt;1.2,0,'Paraclinicos '!O637&lt;2,1,'Paraclinicos '!O637&lt;3.5,2,'Paraclinicos '!O637&lt;5,3,'Paraclinicos '!O637&gt;5,4)</f>
        <v>1</v>
      </c>
      <c r="R638" t="str" cm="1">
        <f t="array" ref="R638">_xlfn.IFS('Paraclinicos '!J637="","",'Paraclinicos '!J637&lt;1.2,0,'Paraclinicos '!J637&lt;2,1,'Paraclinicos '!J637&lt;6,2,'Paraclinicos '!J637&lt;12,3,'Paraclinicos '!J637&gt;=12,4)</f>
        <v/>
      </c>
      <c r="S638" cm="1">
        <f t="array" ref="S638">_xlfn.IFS('Paraclinicos '!Y637="","",'Paraclinicos '!Y637&lt;70,1,'Paraclinicos '!Y637&gt;=70,0)</f>
        <v>0</v>
      </c>
      <c r="T638" cm="1">
        <f t="array" ref="T638">_xlfn.IFS('Paraclinicos '!W637="","",'Paraclinicos '!W637&lt;6,4,'Paraclinicos '!W637&lt;10,3,'Paraclinicos '!W637&lt;13,2,'Paraclinicos '!W637&lt;15,1,'Paraclinicos '!W637=15,0)</f>
        <v>4</v>
      </c>
      <c r="U638" s="54">
        <f t="shared" si="27"/>
        <v>6</v>
      </c>
      <c r="V638" cm="1">
        <f t="array" ref="V638">_xlfn.IFS('Paraclinicos '!S637="","",OR('Paraclinicos '!S637&lt;=8,'Paraclinicos '!S637&gt;=25),3,'Paraclinicos '!S637&lt;12,1,'Paraclinicos '!S637&lt;21,0,'Paraclinicos '!S637&lt;25,2)</f>
        <v>0</v>
      </c>
      <c r="W638" t="str">
        <f>IFERROR(IF(INDEX('BD Demog para scores enalazar'!Y$2:'BD Demog para scores enalazar'!Y$3000,MATCH(Formulas!A638,'BD Demog para scores enalazar'!A$2:'BD Demog para scores enalazar'!A$3000,0))=1,"SI","NO"),"")</f>
        <v>NO</v>
      </c>
      <c r="X638" s="9" t="str">
        <f>IFERROR(IF(INDEX('BD Demog para scores enalazar'!AJ$2:'BD Demog para scores enalazar'!AJ$3000,MATCH(Formulas!A638,'BD Demog para scores enalazar'!A$2:'BD Demog para scores enalazar'!A$3000,0))=1,"SI","NO"),"")</f>
        <v>NO</v>
      </c>
      <c r="Y638" cm="1">
        <f t="array" ref="Y638">IF(AND(W638="NO",X638="NO"),_xlfn.IFS('Paraclinicos '!K637&lt;=91,3,'Paraclinicos '!K637&lt;94,2,'Paraclinicos '!K637&lt;96,1,'Paraclinicos '!K637&gt;=96,0),"")</f>
        <v>2</v>
      </c>
      <c r="Z638" t="str" cm="1">
        <f t="array" ref="Z638">IF(OR(W638="SI",X638="SI"),_xlfn.IFS(OR(AND('Paraclinicos '!K637&lt;=83),AND('Paraclinicos '!K637&gt;=97,AA638=2)),3,OR(AND('Paraclinicos '!K637&lt;=86),AND('Paraclinicos '!K637&gt;=94,AA638=2)),2,OR(AND('Paraclinicos '!K637&lt;=88),AND('Paraclinicos '!K637&gt;=92,AA638=2)),1,OR(AND('Paraclinicos '!K637&gt;=88,'Paraclinicos '!K637&lt;=92),AND('Paraclinicos '!K637&gt;=93,AA638=0)),0),"")</f>
        <v/>
      </c>
      <c r="AA638" cm="1">
        <f t="array" ref="AA638">_xlfn.IFS('Paraclinicos '!E637="","",'Paraclinicos '!E637="Oxigeno",2,'Paraclinicos '!E637="Aire",0)</f>
        <v>2</v>
      </c>
    </row>
    <row r="639" spans="1:27" x14ac:dyDescent="0.25">
      <c r="A639">
        <f>'Paraclinicos '!A638</f>
        <v>145</v>
      </c>
      <c r="B639" s="3">
        <f>'Paraclinicos '!R638</f>
        <v>44359</v>
      </c>
      <c r="C639" cm="1">
        <f t="array" ref="C639">_xlfn.IFS('Paraclinicos '!Q638="","",'Paraclinicos '!Q638&gt;60,3,'Paraclinicos '!Q638&lt;=60,1)</f>
        <v>1</v>
      </c>
      <c r="D639" t="str">
        <f>IFERROR(IF(INDEX('BD Demog para scores enalazar'!BC$2:BC$3000,MATCH(Formulas!A639,'BD Demog para scores enalazar'!A$2:A$3000,0))=0,"SI","NO"),"")</f>
        <v>SI</v>
      </c>
      <c r="E639" cm="1">
        <f t="array" ref="E639">_xlfn.IFS(D639="","",D639="SI",4,D639="NO",1)</f>
        <v>4</v>
      </c>
      <c r="F639" cm="1">
        <f t="array" ref="F639">_xlfn.IFS('Paraclinicos '!B638="","",'Paraclinicos '!B638&gt;1,1,'Paraclinicos '!B638&lt;=1,3)</f>
        <v>3</v>
      </c>
      <c r="G639" t="str" cm="1">
        <f t="array" ref="G639">_xlfn.IFS('Paraclinicos '!D638="","",AND('Paraclinicos '!D638&gt;=250,'Paraclinicos '!D638&lt;=500),2,'Paraclinicos '!D638&gt;500,3,'Paraclinicos '!D638&lt;250,1)</f>
        <v/>
      </c>
      <c r="H639" s="50">
        <f t="shared" si="28"/>
        <v>8</v>
      </c>
      <c r="I639" cm="1">
        <f t="array" ref="I639">_xlfn.IFS('Paraclinicos '!Q638="","",'Paraclinicos '!Q638&gt;=65,1,'Paraclinicos '!Q638&lt;65,0)</f>
        <v>0</v>
      </c>
      <c r="J639" cm="1">
        <f t="array" ref="J639">_xlfn.IFS('Paraclinicos '!I638="","",'Paraclinicos '!I638&gt;7,1,'Paraclinicos '!I638&lt;=7,0)</f>
        <v>1</v>
      </c>
      <c r="K639" cm="1">
        <f t="array" ref="K639">_xlfn.IFS('Paraclinicos '!W638="","",'Paraclinicos '!W638&lt;=8,1,'Paraclinicos '!W638&gt;8,0)</f>
        <v>1</v>
      </c>
      <c r="L639" cm="1">
        <f t="array" ref="L639">_xlfn.IFS('Paraclinicos '!S638="","",'Paraclinicos '!S638&gt;=30,1,'Paraclinicos '!S638&lt;30,0)</f>
        <v>0</v>
      </c>
      <c r="M639" cm="1">
        <f t="array" ref="M639">_xlfn.IFS(OR('Paraclinicos '!T638="",'Paraclinicos '!U638=""),"",OR('Paraclinicos '!T638&lt;=90,'Paraclinicos '!U638&lt;=60),1,OR('Paraclinicos '!T638&gt;90,'Paraclinicos '!U638&gt;60),0)</f>
        <v>0</v>
      </c>
      <c r="N639" s="45">
        <f t="shared" si="29"/>
        <v>4</v>
      </c>
      <c r="O639" cm="1">
        <f t="array" ref="O639">_xlfn.IFS(OR('Paraclinicos '!M638="",'Paraclinicos '!N638="",'Paraclinicos '!N638=0),"",'Paraclinicos '!M638/'Paraclinicos '!N638&lt;100,4,'Paraclinicos '!M638/'Paraclinicos '!N638&lt;200,3,'Paraclinicos '!M638/'Paraclinicos '!N638&lt;300,2,'Paraclinicos '!M638/'Paraclinicos '!N638&lt;400,1,'Paraclinicos '!M638/'Paraclinicos '!N638&gt;=400,0)</f>
        <v>2</v>
      </c>
      <c r="P639" cm="1">
        <f t="array" ref="P639">_xlfn.IFS('Paraclinicos '!C638="","",'Paraclinicos '!C638&lt;20,4,'Paraclinicos '!C638&lt;50,3,'Paraclinicos '!C638&lt;100,2,'Paraclinicos '!C638&lt;150,1,'Paraclinicos '!C638&gt;150,0)</f>
        <v>0</v>
      </c>
      <c r="Q639" cm="1">
        <f t="array" ref="Q639">_xlfn.IFS('Paraclinicos '!O638="","",'Paraclinicos '!O638&lt;1.2,0,'Paraclinicos '!O638&lt;2,1,'Paraclinicos '!O638&lt;3.5,2,'Paraclinicos '!O638&lt;5,3,'Paraclinicos '!O638&gt;5,4)</f>
        <v>0</v>
      </c>
      <c r="R639" cm="1">
        <f t="array" ref="R639">_xlfn.IFS('Paraclinicos '!J638="","",'Paraclinicos '!J638&lt;1.2,0,'Paraclinicos '!J638&lt;2,1,'Paraclinicos '!J638&lt;6,2,'Paraclinicos '!J638&lt;12,3,'Paraclinicos '!J638&gt;=12,4)</f>
        <v>0</v>
      </c>
      <c r="S639" cm="1">
        <f t="array" ref="S639">_xlfn.IFS('Paraclinicos '!Y638="","",'Paraclinicos '!Y638&lt;70,1,'Paraclinicos '!Y638&gt;=70,0)</f>
        <v>0</v>
      </c>
      <c r="T639" cm="1">
        <f t="array" ref="T639">_xlfn.IFS('Paraclinicos '!W638="","",'Paraclinicos '!W638&lt;6,4,'Paraclinicos '!W638&lt;10,3,'Paraclinicos '!W638&lt;13,2,'Paraclinicos '!W638&lt;15,1,'Paraclinicos '!W638=15,0)</f>
        <v>4</v>
      </c>
      <c r="U639" s="54">
        <f t="shared" si="27"/>
        <v>6</v>
      </c>
      <c r="V639" cm="1">
        <f t="array" ref="V639">_xlfn.IFS('Paraclinicos '!S638="","",OR('Paraclinicos '!S638&lt;=8,'Paraclinicos '!S638&gt;=25),3,'Paraclinicos '!S638&lt;12,1,'Paraclinicos '!S638&lt;21,0,'Paraclinicos '!S638&lt;25,2)</f>
        <v>0</v>
      </c>
      <c r="W639" t="str">
        <f>IFERROR(IF(INDEX('BD Demog para scores enalazar'!Y$2:'BD Demog para scores enalazar'!Y$3000,MATCH(Formulas!A639,'BD Demog para scores enalazar'!A$2:'BD Demog para scores enalazar'!A$3000,0))=1,"SI","NO"),"")</f>
        <v>NO</v>
      </c>
      <c r="X639" s="9" t="str">
        <f>IFERROR(IF(INDEX('BD Demog para scores enalazar'!AJ$2:'BD Demog para scores enalazar'!AJ$3000,MATCH(Formulas!A639,'BD Demog para scores enalazar'!A$2:'BD Demog para scores enalazar'!A$3000,0))=1,"SI","NO"),"")</f>
        <v>NO</v>
      </c>
      <c r="Y639" cm="1">
        <f t="array" ref="Y639">IF(AND(W639="NO",X639="NO"),_xlfn.IFS('Paraclinicos '!K638&lt;=91,3,'Paraclinicos '!K638&lt;94,2,'Paraclinicos '!K638&lt;96,1,'Paraclinicos '!K638&gt;=96,0),"")</f>
        <v>2</v>
      </c>
      <c r="Z639" t="str" cm="1">
        <f t="array" ref="Z639">IF(OR(W639="SI",X639="SI"),_xlfn.IFS(OR(AND('Paraclinicos '!K638&lt;=83),AND('Paraclinicos '!K638&gt;=97,AA639=2)),3,OR(AND('Paraclinicos '!K638&lt;=86),AND('Paraclinicos '!K638&gt;=94,AA639=2)),2,OR(AND('Paraclinicos '!K638&lt;=88),AND('Paraclinicos '!K638&gt;=92,AA639=2)),1,OR(AND('Paraclinicos '!K638&gt;=88,'Paraclinicos '!K638&lt;=92),AND('Paraclinicos '!K638&gt;=93,AA639=0)),0),"")</f>
        <v/>
      </c>
      <c r="AA639" cm="1">
        <f t="array" ref="AA639">_xlfn.IFS('Paraclinicos '!E638="","",'Paraclinicos '!E638="Oxigeno",2,'Paraclinicos '!E638="Aire",0)</f>
        <v>2</v>
      </c>
    </row>
    <row r="640" spans="1:27" x14ac:dyDescent="0.25">
      <c r="A640">
        <f>'Paraclinicos '!A639</f>
        <v>145</v>
      </c>
      <c r="B640" s="3">
        <f>'Paraclinicos '!R639</f>
        <v>44359</v>
      </c>
      <c r="C640" cm="1">
        <f t="array" ref="C640">_xlfn.IFS('Paraclinicos '!Q639="","",'Paraclinicos '!Q639&gt;60,3,'Paraclinicos '!Q639&lt;=60,1)</f>
        <v>1</v>
      </c>
      <c r="D640" t="str">
        <f>IFERROR(IF(INDEX('BD Demog para scores enalazar'!BC$2:BC$3000,MATCH(Formulas!A640,'BD Demog para scores enalazar'!A$2:A$3000,0))=0,"SI","NO"),"")</f>
        <v>SI</v>
      </c>
      <c r="E640" cm="1">
        <f t="array" ref="E640">_xlfn.IFS(D640="","",D640="SI",4,D640="NO",1)</f>
        <v>4</v>
      </c>
      <c r="F640" cm="1">
        <f t="array" ref="F640">_xlfn.IFS('Paraclinicos '!B639="","",'Paraclinicos '!B639&gt;1,1,'Paraclinicos '!B639&lt;=1,3)</f>
        <v>3</v>
      </c>
      <c r="G640" t="str" cm="1">
        <f t="array" ref="G640">_xlfn.IFS('Paraclinicos '!D639="","",AND('Paraclinicos '!D639&gt;=250,'Paraclinicos '!D639&lt;=500),2,'Paraclinicos '!D639&gt;500,3,'Paraclinicos '!D639&lt;250,1)</f>
        <v/>
      </c>
      <c r="H640" s="50">
        <f t="shared" si="28"/>
        <v>8</v>
      </c>
      <c r="I640" cm="1">
        <f t="array" ref="I640">_xlfn.IFS('Paraclinicos '!Q639="","",'Paraclinicos '!Q639&gt;=65,1,'Paraclinicos '!Q639&lt;65,0)</f>
        <v>0</v>
      </c>
      <c r="J640" cm="1">
        <f t="array" ref="J640">_xlfn.IFS('Paraclinicos '!I639="","",'Paraclinicos '!I639&gt;7,1,'Paraclinicos '!I639&lt;=7,0)</f>
        <v>1</v>
      </c>
      <c r="K640" cm="1">
        <f t="array" ref="K640">_xlfn.IFS('Paraclinicos '!W639="","",'Paraclinicos '!W639&lt;=8,1,'Paraclinicos '!W639&gt;8,0)</f>
        <v>1</v>
      </c>
      <c r="L640" cm="1">
        <f t="array" ref="L640">_xlfn.IFS('Paraclinicos '!S639="","",'Paraclinicos '!S639&gt;=30,1,'Paraclinicos '!S639&lt;30,0)</f>
        <v>0</v>
      </c>
      <c r="M640" cm="1">
        <f t="array" ref="M640">_xlfn.IFS(OR('Paraclinicos '!T639="",'Paraclinicos '!U639=""),"",OR('Paraclinicos '!T639&lt;=90,'Paraclinicos '!U639&lt;=60),1,OR('Paraclinicos '!T639&gt;90,'Paraclinicos '!U639&gt;60),0)</f>
        <v>0</v>
      </c>
      <c r="N640" s="45">
        <f t="shared" si="29"/>
        <v>4</v>
      </c>
      <c r="O640" cm="1">
        <f t="array" ref="O640">_xlfn.IFS(OR('Paraclinicos '!M639="",'Paraclinicos '!N639="",'Paraclinicos '!N639=0),"",'Paraclinicos '!M639/'Paraclinicos '!N639&lt;100,4,'Paraclinicos '!M639/'Paraclinicos '!N639&lt;200,3,'Paraclinicos '!M639/'Paraclinicos '!N639&lt;300,2,'Paraclinicos '!M639/'Paraclinicos '!N639&lt;400,1,'Paraclinicos '!M639/'Paraclinicos '!N639&gt;=400,0)</f>
        <v>3</v>
      </c>
      <c r="P640" cm="1">
        <f t="array" ref="P640">_xlfn.IFS('Paraclinicos '!C639="","",'Paraclinicos '!C639&lt;20,4,'Paraclinicos '!C639&lt;50,3,'Paraclinicos '!C639&lt;100,2,'Paraclinicos '!C639&lt;150,1,'Paraclinicos '!C639&gt;150,0)</f>
        <v>0</v>
      </c>
      <c r="Q640" cm="1">
        <f t="array" ref="Q640">_xlfn.IFS('Paraclinicos '!O639="","",'Paraclinicos '!O639&lt;1.2,0,'Paraclinicos '!O639&lt;2,1,'Paraclinicos '!O639&lt;3.5,2,'Paraclinicos '!O639&lt;5,3,'Paraclinicos '!O639&gt;5,4)</f>
        <v>1</v>
      </c>
      <c r="R640" cm="1">
        <f t="array" ref="R640">_xlfn.IFS('Paraclinicos '!J639="","",'Paraclinicos '!J639&lt;1.2,0,'Paraclinicos '!J639&lt;2,1,'Paraclinicos '!J639&lt;6,2,'Paraclinicos '!J639&lt;12,3,'Paraclinicos '!J639&gt;=12,4)</f>
        <v>0</v>
      </c>
      <c r="S640" cm="1">
        <f t="array" ref="S640">_xlfn.IFS('Paraclinicos '!Y639="","",'Paraclinicos '!Y639&lt;70,1,'Paraclinicos '!Y639&gt;=70,0)</f>
        <v>0</v>
      </c>
      <c r="T640" cm="1">
        <f t="array" ref="T640">_xlfn.IFS('Paraclinicos '!W639="","",'Paraclinicos '!W639&lt;6,4,'Paraclinicos '!W639&lt;10,3,'Paraclinicos '!W639&lt;13,2,'Paraclinicos '!W639&lt;15,1,'Paraclinicos '!W639=15,0)</f>
        <v>4</v>
      </c>
      <c r="U640" s="54">
        <f t="shared" si="27"/>
        <v>8</v>
      </c>
      <c r="V640" cm="1">
        <f t="array" ref="V640">_xlfn.IFS('Paraclinicos '!S639="","",OR('Paraclinicos '!S639&lt;=8,'Paraclinicos '!S639&gt;=25),3,'Paraclinicos '!S639&lt;12,1,'Paraclinicos '!S639&lt;21,0,'Paraclinicos '!S639&lt;25,2)</f>
        <v>0</v>
      </c>
      <c r="W640" t="str">
        <f>IFERROR(IF(INDEX('BD Demog para scores enalazar'!Y$2:'BD Demog para scores enalazar'!Y$3000,MATCH(Formulas!A640,'BD Demog para scores enalazar'!A$2:'BD Demog para scores enalazar'!A$3000,0))=1,"SI","NO"),"")</f>
        <v>NO</v>
      </c>
      <c r="X640" s="9" t="str">
        <f>IFERROR(IF(INDEX('BD Demog para scores enalazar'!AJ$2:'BD Demog para scores enalazar'!AJ$3000,MATCH(Formulas!A640,'BD Demog para scores enalazar'!A$2:'BD Demog para scores enalazar'!A$3000,0))=1,"SI","NO"),"")</f>
        <v>NO</v>
      </c>
      <c r="Y640" cm="1">
        <f t="array" ref="Y640">IF(AND(W640="NO",X640="NO"),_xlfn.IFS('Paraclinicos '!K639&lt;=91,3,'Paraclinicos '!K639&lt;94,2,'Paraclinicos '!K639&lt;96,1,'Paraclinicos '!K639&gt;=96,0),"")</f>
        <v>0</v>
      </c>
      <c r="Z640" t="str" cm="1">
        <f t="array" ref="Z640">IF(OR(W640="SI",X640="SI"),_xlfn.IFS(OR(AND('Paraclinicos '!K639&lt;=83),AND('Paraclinicos '!K639&gt;=97,AA640=2)),3,OR(AND('Paraclinicos '!K639&lt;=86),AND('Paraclinicos '!K639&gt;=94,AA640=2)),2,OR(AND('Paraclinicos '!K639&lt;=88),AND('Paraclinicos '!K639&gt;=92,AA640=2)),1,OR(AND('Paraclinicos '!K639&gt;=88,'Paraclinicos '!K639&lt;=92),AND('Paraclinicos '!K639&gt;=93,AA640=0)),0),"")</f>
        <v/>
      </c>
      <c r="AA640" cm="1">
        <f t="array" ref="AA640">_xlfn.IFS('Paraclinicos '!E639="","",'Paraclinicos '!E639="Oxigeno",2,'Paraclinicos '!E639="Aire",0)</f>
        <v>2</v>
      </c>
    </row>
    <row r="641" spans="1:27" x14ac:dyDescent="0.25">
      <c r="A641">
        <f>'Paraclinicos '!A640</f>
        <v>145</v>
      </c>
      <c r="B641" s="3">
        <f>'Paraclinicos '!R640</f>
        <v>44363</v>
      </c>
      <c r="C641" cm="1">
        <f t="array" ref="C641">_xlfn.IFS('Paraclinicos '!Q640="","",'Paraclinicos '!Q640&gt;60,3,'Paraclinicos '!Q640&lt;=60,1)</f>
        <v>1</v>
      </c>
      <c r="D641" t="str">
        <f>IFERROR(IF(INDEX('BD Demog para scores enalazar'!BC$2:BC$3000,MATCH(Formulas!A641,'BD Demog para scores enalazar'!A$2:A$3000,0))=0,"SI","NO"),"")</f>
        <v>SI</v>
      </c>
      <c r="E641" cm="1">
        <f t="array" ref="E641">_xlfn.IFS(D641="","",D641="SI",4,D641="NO",1)</f>
        <v>4</v>
      </c>
      <c r="F641" cm="1">
        <f t="array" ref="F641">_xlfn.IFS('Paraclinicos '!B640="","",'Paraclinicos '!B640&gt;1,1,'Paraclinicos '!B640&lt;=1,3)</f>
        <v>3</v>
      </c>
      <c r="G641" t="str" cm="1">
        <f t="array" ref="G641">_xlfn.IFS('Paraclinicos '!D640="","",AND('Paraclinicos '!D640&gt;=250,'Paraclinicos '!D640&lt;=500),2,'Paraclinicos '!D640&gt;500,3,'Paraclinicos '!D640&lt;250,1)</f>
        <v/>
      </c>
      <c r="H641" s="50">
        <f t="shared" si="28"/>
        <v>8</v>
      </c>
      <c r="I641" cm="1">
        <f t="array" ref="I641">_xlfn.IFS('Paraclinicos '!Q640="","",'Paraclinicos '!Q640&gt;=65,1,'Paraclinicos '!Q640&lt;65,0)</f>
        <v>0</v>
      </c>
      <c r="J641" cm="1">
        <f t="array" ref="J641">_xlfn.IFS('Paraclinicos '!I640="","",'Paraclinicos '!I640&gt;7,1,'Paraclinicos '!I640&lt;=7,0)</f>
        <v>1</v>
      </c>
      <c r="K641" cm="1">
        <f t="array" ref="K641">_xlfn.IFS('Paraclinicos '!W640="","",'Paraclinicos '!W640&lt;=8,1,'Paraclinicos '!W640&gt;8,0)</f>
        <v>1</v>
      </c>
      <c r="L641" cm="1">
        <f t="array" ref="L641">_xlfn.IFS('Paraclinicos '!S640="","",'Paraclinicos '!S640&gt;=30,1,'Paraclinicos '!S640&lt;30,0)</f>
        <v>0</v>
      </c>
      <c r="M641" cm="1">
        <f t="array" ref="M641">_xlfn.IFS(OR('Paraclinicos '!T640="",'Paraclinicos '!U640=""),"",OR('Paraclinicos '!T640&lt;=90,'Paraclinicos '!U640&lt;=60),1,OR('Paraclinicos '!T640&gt;90,'Paraclinicos '!U640&gt;60),0)</f>
        <v>0</v>
      </c>
      <c r="N641" s="45">
        <f t="shared" si="29"/>
        <v>4</v>
      </c>
      <c r="O641" cm="1">
        <f t="array" ref="O641">_xlfn.IFS(OR('Paraclinicos '!M640="",'Paraclinicos '!N640="",'Paraclinicos '!N640=0),"",'Paraclinicos '!M640/'Paraclinicos '!N640&lt;100,4,'Paraclinicos '!M640/'Paraclinicos '!N640&lt;200,3,'Paraclinicos '!M640/'Paraclinicos '!N640&lt;300,2,'Paraclinicos '!M640/'Paraclinicos '!N640&lt;400,1,'Paraclinicos '!M640/'Paraclinicos '!N640&gt;=400,0)</f>
        <v>0</v>
      </c>
      <c r="P641" cm="1">
        <f t="array" ref="P641">_xlfn.IFS('Paraclinicos '!C640="","",'Paraclinicos '!C640&lt;20,4,'Paraclinicos '!C640&lt;50,3,'Paraclinicos '!C640&lt;100,2,'Paraclinicos '!C640&lt;150,1,'Paraclinicos '!C640&gt;150,0)</f>
        <v>1</v>
      </c>
      <c r="Q641" cm="1">
        <f t="array" ref="Q641">_xlfn.IFS('Paraclinicos '!O640="","",'Paraclinicos '!O640&lt;1.2,0,'Paraclinicos '!O640&lt;2,1,'Paraclinicos '!O640&lt;3.5,2,'Paraclinicos '!O640&lt;5,3,'Paraclinicos '!O640&gt;5,4)</f>
        <v>1</v>
      </c>
      <c r="R641" t="str" cm="1">
        <f t="array" ref="R641">_xlfn.IFS('Paraclinicos '!J640="","",'Paraclinicos '!J640&lt;1.2,0,'Paraclinicos '!J640&lt;2,1,'Paraclinicos '!J640&lt;6,2,'Paraclinicos '!J640&lt;12,3,'Paraclinicos '!J640&gt;=12,4)</f>
        <v/>
      </c>
      <c r="S641" cm="1">
        <f t="array" ref="S641">_xlfn.IFS('Paraclinicos '!Y640="","",'Paraclinicos '!Y640&lt;70,1,'Paraclinicos '!Y640&gt;=70,0)</f>
        <v>0</v>
      </c>
      <c r="T641" cm="1">
        <f t="array" ref="T641">_xlfn.IFS('Paraclinicos '!W640="","",'Paraclinicos '!W640&lt;6,4,'Paraclinicos '!W640&lt;10,3,'Paraclinicos '!W640&lt;13,2,'Paraclinicos '!W640&lt;15,1,'Paraclinicos '!W640=15,0)</f>
        <v>4</v>
      </c>
      <c r="U641" s="54">
        <f t="shared" si="27"/>
        <v>6</v>
      </c>
      <c r="V641" cm="1">
        <f t="array" ref="V641">_xlfn.IFS('Paraclinicos '!S640="","",OR('Paraclinicos '!S640&lt;=8,'Paraclinicos '!S640&gt;=25),3,'Paraclinicos '!S640&lt;12,1,'Paraclinicos '!S640&lt;21,0,'Paraclinicos '!S640&lt;25,2)</f>
        <v>0</v>
      </c>
      <c r="W641" t="str">
        <f>IFERROR(IF(INDEX('BD Demog para scores enalazar'!Y$2:'BD Demog para scores enalazar'!Y$3000,MATCH(Formulas!A641,'BD Demog para scores enalazar'!A$2:'BD Demog para scores enalazar'!A$3000,0))=1,"SI","NO"),"")</f>
        <v>NO</v>
      </c>
      <c r="X641" s="9" t="str">
        <f>IFERROR(IF(INDEX('BD Demog para scores enalazar'!AJ$2:'BD Demog para scores enalazar'!AJ$3000,MATCH(Formulas!A641,'BD Demog para scores enalazar'!A$2:'BD Demog para scores enalazar'!A$3000,0))=1,"SI","NO"),"")</f>
        <v>NO</v>
      </c>
      <c r="Y641" cm="1">
        <f t="array" ref="Y641">IF(AND(W641="NO",X641="NO"),_xlfn.IFS('Paraclinicos '!K640&lt;=91,3,'Paraclinicos '!K640&lt;94,2,'Paraclinicos '!K640&lt;96,1,'Paraclinicos '!K640&gt;=96,0),"")</f>
        <v>0</v>
      </c>
      <c r="Z641" t="str" cm="1">
        <f t="array" ref="Z641">IF(OR(W641="SI",X641="SI"),_xlfn.IFS(OR(AND('Paraclinicos '!K640&lt;=83),AND('Paraclinicos '!K640&gt;=97,AA641=2)),3,OR(AND('Paraclinicos '!K640&lt;=86),AND('Paraclinicos '!K640&gt;=94,AA641=2)),2,OR(AND('Paraclinicos '!K640&lt;=88),AND('Paraclinicos '!K640&gt;=92,AA641=2)),1,OR(AND('Paraclinicos '!K640&gt;=88,'Paraclinicos '!K640&lt;=92),AND('Paraclinicos '!K640&gt;=93,AA641=0)),0),"")</f>
        <v/>
      </c>
      <c r="AA641" cm="1">
        <f t="array" ref="AA641">_xlfn.IFS('Paraclinicos '!E640="","",'Paraclinicos '!E640="Oxigeno",2,'Paraclinicos '!E640="Aire",0)</f>
        <v>2</v>
      </c>
    </row>
    <row r="642" spans="1:27" x14ac:dyDescent="0.25">
      <c r="A642">
        <f>'Paraclinicos '!A641</f>
        <v>145</v>
      </c>
      <c r="B642" s="3">
        <f>'Paraclinicos '!R641</f>
        <v>44364</v>
      </c>
      <c r="C642" cm="1">
        <f t="array" ref="C642">_xlfn.IFS('Paraclinicos '!Q641="","",'Paraclinicos '!Q641&gt;60,3,'Paraclinicos '!Q641&lt;=60,1)</f>
        <v>1</v>
      </c>
      <c r="D642" t="str">
        <f>IFERROR(IF(INDEX('BD Demog para scores enalazar'!BC$2:BC$3000,MATCH(Formulas!A642,'BD Demog para scores enalazar'!A$2:A$3000,0))=0,"SI","NO"),"")</f>
        <v>SI</v>
      </c>
      <c r="E642" cm="1">
        <f t="array" ref="E642">_xlfn.IFS(D642="","",D642="SI",4,D642="NO",1)</f>
        <v>4</v>
      </c>
      <c r="F642" cm="1">
        <f t="array" ref="F642">_xlfn.IFS('Paraclinicos '!B641="","",'Paraclinicos '!B641&gt;1,1,'Paraclinicos '!B641&lt;=1,3)</f>
        <v>3</v>
      </c>
      <c r="G642" t="str" cm="1">
        <f t="array" ref="G642">_xlfn.IFS('Paraclinicos '!D641="","",AND('Paraclinicos '!D641&gt;=250,'Paraclinicos '!D641&lt;=500),2,'Paraclinicos '!D641&gt;500,3,'Paraclinicos '!D641&lt;250,1)</f>
        <v/>
      </c>
      <c r="H642" s="50">
        <f t="shared" si="28"/>
        <v>8</v>
      </c>
      <c r="I642" cm="1">
        <f t="array" ref="I642">_xlfn.IFS('Paraclinicos '!Q641="","",'Paraclinicos '!Q641&gt;=65,1,'Paraclinicos '!Q641&lt;65,0)</f>
        <v>0</v>
      </c>
      <c r="J642" cm="1">
        <f t="array" ref="J642">_xlfn.IFS('Paraclinicos '!I641="","",'Paraclinicos '!I641&gt;7,1,'Paraclinicos '!I641&lt;=7,0)</f>
        <v>1</v>
      </c>
      <c r="K642" cm="1">
        <f t="array" ref="K642">_xlfn.IFS('Paraclinicos '!W641="","",'Paraclinicos '!W641&lt;=8,1,'Paraclinicos '!W641&gt;8,0)</f>
        <v>1</v>
      </c>
      <c r="L642" cm="1">
        <f t="array" ref="L642">_xlfn.IFS('Paraclinicos '!S641="","",'Paraclinicos '!S641&gt;=30,1,'Paraclinicos '!S641&lt;30,0)</f>
        <v>1</v>
      </c>
      <c r="M642" cm="1">
        <f t="array" ref="M642">_xlfn.IFS(OR('Paraclinicos '!T641="",'Paraclinicos '!U641=""),"",OR('Paraclinicos '!T641&lt;=90,'Paraclinicos '!U641&lt;=60),1,OR('Paraclinicos '!T641&gt;90,'Paraclinicos '!U641&gt;60),0)</f>
        <v>0</v>
      </c>
      <c r="N642" s="45">
        <f t="shared" si="29"/>
        <v>5</v>
      </c>
      <c r="O642" cm="1">
        <f t="array" ref="O642">_xlfn.IFS(OR('Paraclinicos '!M641="",'Paraclinicos '!N641="",'Paraclinicos '!N641=0),"",'Paraclinicos '!M641/'Paraclinicos '!N641&lt;100,4,'Paraclinicos '!M641/'Paraclinicos '!N641&lt;200,3,'Paraclinicos '!M641/'Paraclinicos '!N641&lt;300,2,'Paraclinicos '!M641/'Paraclinicos '!N641&lt;400,1,'Paraclinicos '!M641/'Paraclinicos '!N641&gt;=400,0)</f>
        <v>1</v>
      </c>
      <c r="P642" cm="1">
        <f t="array" ref="P642">_xlfn.IFS('Paraclinicos '!C641="","",'Paraclinicos '!C641&lt;20,4,'Paraclinicos '!C641&lt;50,3,'Paraclinicos '!C641&lt;100,2,'Paraclinicos '!C641&lt;150,1,'Paraclinicos '!C641&gt;150,0)</f>
        <v>1</v>
      </c>
      <c r="Q642" cm="1">
        <f t="array" ref="Q642">_xlfn.IFS('Paraclinicos '!O641="","",'Paraclinicos '!O641&lt;1.2,0,'Paraclinicos '!O641&lt;2,1,'Paraclinicos '!O641&lt;3.5,2,'Paraclinicos '!O641&lt;5,3,'Paraclinicos '!O641&gt;5,4)</f>
        <v>2</v>
      </c>
      <c r="R642" t="str" cm="1">
        <f t="array" ref="R642">_xlfn.IFS('Paraclinicos '!J641="","",'Paraclinicos '!J641&lt;1.2,0,'Paraclinicos '!J641&lt;2,1,'Paraclinicos '!J641&lt;6,2,'Paraclinicos '!J641&lt;12,3,'Paraclinicos '!J641&gt;=12,4)</f>
        <v/>
      </c>
      <c r="S642" cm="1">
        <f t="array" ref="S642">_xlfn.IFS('Paraclinicos '!Y641="","",'Paraclinicos '!Y641&lt;70,1,'Paraclinicos '!Y641&gt;=70,0)</f>
        <v>0</v>
      </c>
      <c r="T642" cm="1">
        <f t="array" ref="T642">_xlfn.IFS('Paraclinicos '!W641="","",'Paraclinicos '!W641&lt;6,4,'Paraclinicos '!W641&lt;10,3,'Paraclinicos '!W641&lt;13,2,'Paraclinicos '!W641&lt;15,1,'Paraclinicos '!W641=15,0)</f>
        <v>4</v>
      </c>
      <c r="U642" s="54">
        <f t="shared" si="27"/>
        <v>8</v>
      </c>
      <c r="V642" cm="1">
        <f t="array" ref="V642">_xlfn.IFS('Paraclinicos '!S641="","",OR('Paraclinicos '!S641&lt;=8,'Paraclinicos '!S641&gt;=25),3,'Paraclinicos '!S641&lt;12,1,'Paraclinicos '!S641&lt;21,0,'Paraclinicos '!S641&lt;25,2)</f>
        <v>3</v>
      </c>
      <c r="W642" t="str">
        <f>IFERROR(IF(INDEX('BD Demog para scores enalazar'!Y$2:'BD Demog para scores enalazar'!Y$3000,MATCH(Formulas!A642,'BD Demog para scores enalazar'!A$2:'BD Demog para scores enalazar'!A$3000,0))=1,"SI","NO"),"")</f>
        <v>NO</v>
      </c>
      <c r="X642" s="9" t="str">
        <f>IFERROR(IF(INDEX('BD Demog para scores enalazar'!AJ$2:'BD Demog para scores enalazar'!AJ$3000,MATCH(Formulas!A642,'BD Demog para scores enalazar'!A$2:'BD Demog para scores enalazar'!A$3000,0))=1,"SI","NO"),"")</f>
        <v>NO</v>
      </c>
      <c r="Y642" cm="1">
        <f t="array" ref="Y642">IF(AND(W642="NO",X642="NO"),_xlfn.IFS('Paraclinicos '!K641&lt;=91,3,'Paraclinicos '!K641&lt;94,2,'Paraclinicos '!K641&lt;96,1,'Paraclinicos '!K641&gt;=96,0),"")</f>
        <v>2</v>
      </c>
      <c r="Z642" t="str" cm="1">
        <f t="array" ref="Z642">IF(OR(W642="SI",X642="SI"),_xlfn.IFS(OR(AND('Paraclinicos '!K641&lt;=83),AND('Paraclinicos '!K641&gt;=97,AA642=2)),3,OR(AND('Paraclinicos '!K641&lt;=86),AND('Paraclinicos '!K641&gt;=94,AA642=2)),2,OR(AND('Paraclinicos '!K641&lt;=88),AND('Paraclinicos '!K641&gt;=92,AA642=2)),1,OR(AND('Paraclinicos '!K641&gt;=88,'Paraclinicos '!K641&lt;=92),AND('Paraclinicos '!K641&gt;=93,AA642=0)),0),"")</f>
        <v/>
      </c>
      <c r="AA642" cm="1">
        <f t="array" ref="AA642">_xlfn.IFS('Paraclinicos '!E641="","",'Paraclinicos '!E641="Oxigeno",2,'Paraclinicos '!E641="Aire",0)</f>
        <v>2</v>
      </c>
    </row>
    <row r="643" spans="1:27" x14ac:dyDescent="0.25">
      <c r="A643">
        <f>'Paraclinicos '!A642</f>
        <v>145</v>
      </c>
      <c r="B643" s="3">
        <f>'Paraclinicos '!R642</f>
        <v>44365</v>
      </c>
      <c r="C643" cm="1">
        <f t="array" ref="C643">_xlfn.IFS('Paraclinicos '!Q642="","",'Paraclinicos '!Q642&gt;60,3,'Paraclinicos '!Q642&lt;=60,1)</f>
        <v>1</v>
      </c>
      <c r="D643" t="str">
        <f>IFERROR(IF(INDEX('BD Demog para scores enalazar'!BC$2:BC$3000,MATCH(Formulas!A643,'BD Demog para scores enalazar'!A$2:A$3000,0))=0,"SI","NO"),"")</f>
        <v>SI</v>
      </c>
      <c r="E643" cm="1">
        <f t="array" ref="E643">_xlfn.IFS(D643="","",D643="SI",4,D643="NO",1)</f>
        <v>4</v>
      </c>
      <c r="F643" cm="1">
        <f t="array" ref="F643">_xlfn.IFS('Paraclinicos '!B642="","",'Paraclinicos '!B642&gt;1,1,'Paraclinicos '!B642&lt;=1,3)</f>
        <v>3</v>
      </c>
      <c r="G643" t="str" cm="1">
        <f t="array" ref="G643">_xlfn.IFS('Paraclinicos '!D642="","",AND('Paraclinicos '!D642&gt;=250,'Paraclinicos '!D642&lt;=500),2,'Paraclinicos '!D642&gt;500,3,'Paraclinicos '!D642&lt;250,1)</f>
        <v/>
      </c>
      <c r="H643" s="50">
        <f t="shared" si="28"/>
        <v>8</v>
      </c>
      <c r="I643" cm="1">
        <f t="array" ref="I643">_xlfn.IFS('Paraclinicos '!Q642="","",'Paraclinicos '!Q642&gt;=65,1,'Paraclinicos '!Q642&lt;65,0)</f>
        <v>0</v>
      </c>
      <c r="J643" cm="1">
        <f t="array" ref="J643">_xlfn.IFS('Paraclinicos '!I642="","",'Paraclinicos '!I642&gt;7,1,'Paraclinicos '!I642&lt;=7,0)</f>
        <v>1</v>
      </c>
      <c r="K643" cm="1">
        <f t="array" ref="K643">_xlfn.IFS('Paraclinicos '!W642="","",'Paraclinicos '!W642&lt;=8,1,'Paraclinicos '!W642&gt;8,0)</f>
        <v>1</v>
      </c>
      <c r="L643" cm="1">
        <f t="array" ref="L643">_xlfn.IFS('Paraclinicos '!S642="","",'Paraclinicos '!S642&gt;=30,1,'Paraclinicos '!S642&lt;30,0)</f>
        <v>0</v>
      </c>
      <c r="M643" cm="1">
        <f t="array" ref="M643">_xlfn.IFS(OR('Paraclinicos '!T642="",'Paraclinicos '!U642=""),"",OR('Paraclinicos '!T642&lt;=90,'Paraclinicos '!U642&lt;=60),1,OR('Paraclinicos '!T642&gt;90,'Paraclinicos '!U642&gt;60),0)</f>
        <v>0</v>
      </c>
      <c r="N643" s="45">
        <f t="shared" si="29"/>
        <v>5</v>
      </c>
      <c r="O643" cm="1">
        <f t="array" ref="O643">_xlfn.IFS(OR('Paraclinicos '!M642="",'Paraclinicos '!N642="",'Paraclinicos '!N642=0),"",'Paraclinicos '!M642/'Paraclinicos '!N642&lt;100,4,'Paraclinicos '!M642/'Paraclinicos '!N642&lt;200,3,'Paraclinicos '!M642/'Paraclinicos '!N642&lt;300,2,'Paraclinicos '!M642/'Paraclinicos '!N642&lt;400,1,'Paraclinicos '!M642/'Paraclinicos '!N642&gt;=400,0)</f>
        <v>1</v>
      </c>
      <c r="P643" cm="1">
        <f t="array" ref="P643">_xlfn.IFS('Paraclinicos '!C642="","",'Paraclinicos '!C642&lt;20,4,'Paraclinicos '!C642&lt;50,3,'Paraclinicos '!C642&lt;100,2,'Paraclinicos '!C642&lt;150,1,'Paraclinicos '!C642&gt;150,0)</f>
        <v>1</v>
      </c>
      <c r="Q643" cm="1">
        <f t="array" ref="Q643">_xlfn.IFS('Paraclinicos '!O642="","",'Paraclinicos '!O642&lt;1.2,0,'Paraclinicos '!O642&lt;2,1,'Paraclinicos '!O642&lt;3.5,2,'Paraclinicos '!O642&lt;5,3,'Paraclinicos '!O642&gt;5,4)</f>
        <v>1</v>
      </c>
      <c r="R643" t="str" cm="1">
        <f t="array" ref="R643">_xlfn.IFS('Paraclinicos '!J642="","",'Paraclinicos '!J642&lt;1.2,0,'Paraclinicos '!J642&lt;2,1,'Paraclinicos '!J642&lt;6,2,'Paraclinicos '!J642&lt;12,3,'Paraclinicos '!J642&gt;=12,4)</f>
        <v/>
      </c>
      <c r="S643" cm="1">
        <f t="array" ref="S643">_xlfn.IFS('Paraclinicos '!Y642="","",'Paraclinicos '!Y642&lt;70,1,'Paraclinicos '!Y642&gt;=70,0)</f>
        <v>0</v>
      </c>
      <c r="T643" cm="1">
        <f t="array" ref="T643">_xlfn.IFS('Paraclinicos '!W642="","",'Paraclinicos '!W642&lt;6,4,'Paraclinicos '!W642&lt;10,3,'Paraclinicos '!W642&lt;13,2,'Paraclinicos '!W642&lt;15,1,'Paraclinicos '!W642=15,0)</f>
        <v>3</v>
      </c>
      <c r="U643" s="54">
        <f t="shared" ref="U643:U706" si="30">IF(AND(O643="",P643="",Q643="",R643="",S643="",T643=""),"",SUM(O643:T643))</f>
        <v>6</v>
      </c>
      <c r="V643" cm="1">
        <f t="array" ref="V643">_xlfn.IFS('Paraclinicos '!S642="","",OR('Paraclinicos '!S642&lt;=8,'Paraclinicos '!S642&gt;=25),3,'Paraclinicos '!S642&lt;12,1,'Paraclinicos '!S642&lt;21,0,'Paraclinicos '!S642&lt;25,2)</f>
        <v>0</v>
      </c>
      <c r="W643" t="str">
        <f>IFERROR(IF(INDEX('BD Demog para scores enalazar'!Y$2:'BD Demog para scores enalazar'!Y$3000,MATCH(Formulas!A643,'BD Demog para scores enalazar'!A$2:'BD Demog para scores enalazar'!A$3000,0))=1,"SI","NO"),"")</f>
        <v>NO</v>
      </c>
      <c r="X643" s="9" t="str">
        <f>IFERROR(IF(INDEX('BD Demog para scores enalazar'!AJ$2:'BD Demog para scores enalazar'!AJ$3000,MATCH(Formulas!A643,'BD Demog para scores enalazar'!A$2:'BD Demog para scores enalazar'!A$3000,0))=1,"SI","NO"),"")</f>
        <v>NO</v>
      </c>
      <c r="Y643" cm="1">
        <f t="array" ref="Y643">IF(AND(W643="NO",X643="NO"),_xlfn.IFS('Paraclinicos '!K642&lt;=91,3,'Paraclinicos '!K642&lt;94,2,'Paraclinicos '!K642&lt;96,1,'Paraclinicos '!K642&gt;=96,0),"")</f>
        <v>0</v>
      </c>
      <c r="Z643" t="str" cm="1">
        <f t="array" ref="Z643">IF(OR(W643="SI",X643="SI"),_xlfn.IFS(OR(AND('Paraclinicos '!K642&lt;=83),AND('Paraclinicos '!K642&gt;=97,AA643=2)),3,OR(AND('Paraclinicos '!K642&lt;=86),AND('Paraclinicos '!K642&gt;=94,AA643=2)),2,OR(AND('Paraclinicos '!K642&lt;=88),AND('Paraclinicos '!K642&gt;=92,AA643=2)),1,OR(AND('Paraclinicos '!K642&gt;=88,'Paraclinicos '!K642&lt;=92),AND('Paraclinicos '!K642&gt;=93,AA643=0)),0),"")</f>
        <v/>
      </c>
      <c r="AA643" cm="1">
        <f t="array" ref="AA643">_xlfn.IFS('Paraclinicos '!E642="","",'Paraclinicos '!E642="Oxigeno",2,'Paraclinicos '!E642="Aire",0)</f>
        <v>2</v>
      </c>
    </row>
    <row r="644" spans="1:27" x14ac:dyDescent="0.25">
      <c r="A644">
        <f>'Paraclinicos '!A643</f>
        <v>145</v>
      </c>
      <c r="B644" s="3">
        <f>'Paraclinicos '!R643</f>
        <v>44367</v>
      </c>
      <c r="C644" cm="1">
        <f t="array" ref="C644">_xlfn.IFS('Paraclinicos '!Q643="","",'Paraclinicos '!Q643&gt;60,3,'Paraclinicos '!Q643&lt;=60,1)</f>
        <v>1</v>
      </c>
      <c r="D644" t="str">
        <f>IFERROR(IF(INDEX('BD Demog para scores enalazar'!BC$2:BC$3000,MATCH(Formulas!A644,'BD Demog para scores enalazar'!A$2:A$3000,0))=0,"SI","NO"),"")</f>
        <v>SI</v>
      </c>
      <c r="E644" cm="1">
        <f t="array" ref="E644">_xlfn.IFS(D644="","",D644="SI",4,D644="NO",1)</f>
        <v>4</v>
      </c>
      <c r="F644" t="str" cm="1">
        <f t="array" ref="F644">_xlfn.IFS('Paraclinicos '!B643="","",'Paraclinicos '!B643&gt;1,1,'Paraclinicos '!B643&lt;=1,3)</f>
        <v/>
      </c>
      <c r="G644" t="str" cm="1">
        <f t="array" ref="G644">_xlfn.IFS('Paraclinicos '!D643="","",AND('Paraclinicos '!D643&gt;=250,'Paraclinicos '!D643&lt;=500),2,'Paraclinicos '!D643&gt;500,3,'Paraclinicos '!D643&lt;250,1)</f>
        <v/>
      </c>
      <c r="H644" s="50">
        <f t="shared" ref="H644:H707" si="31">IF(AND(C644="",E644="",F644="",G644=""),"",SUM(C644,E644:G644))</f>
        <v>5</v>
      </c>
      <c r="I644" cm="1">
        <f t="array" ref="I644">_xlfn.IFS('Paraclinicos '!Q643="","",'Paraclinicos '!Q643&gt;=65,1,'Paraclinicos '!Q643&lt;65,0)</f>
        <v>0</v>
      </c>
      <c r="J644" cm="1">
        <f t="array" ref="J644">_xlfn.IFS('Paraclinicos '!I643="","",'Paraclinicos '!I643&gt;7,1,'Paraclinicos '!I643&lt;=7,0)</f>
        <v>1</v>
      </c>
      <c r="K644" cm="1">
        <f t="array" ref="K644">_xlfn.IFS('Paraclinicos '!W643="","",'Paraclinicos '!W643&lt;=8,1,'Paraclinicos '!W643&gt;8,0)</f>
        <v>1</v>
      </c>
      <c r="L644" cm="1">
        <f t="array" ref="L644">_xlfn.IFS('Paraclinicos '!S643="","",'Paraclinicos '!S643&gt;=30,1,'Paraclinicos '!S643&lt;30,0)</f>
        <v>0</v>
      </c>
      <c r="M644" cm="1">
        <f t="array" ref="M644">_xlfn.IFS(OR('Paraclinicos '!T643="",'Paraclinicos '!U643=""),"",OR('Paraclinicos '!T643&lt;=90,'Paraclinicos '!U643&lt;=60),1,OR('Paraclinicos '!T643&gt;90,'Paraclinicos '!U643&gt;60),0)</f>
        <v>0</v>
      </c>
      <c r="N644" s="45">
        <f t="shared" ref="N644:N707" si="32">IF(AND(J643="",J644="",K644="",L644="",M644=""),"",SUM(J643:M644))</f>
        <v>4</v>
      </c>
      <c r="O644" cm="1">
        <f t="array" ref="O644">_xlfn.IFS(OR('Paraclinicos '!M643="",'Paraclinicos '!N643="",'Paraclinicos '!N643=0),"",'Paraclinicos '!M643/'Paraclinicos '!N643&lt;100,4,'Paraclinicos '!M643/'Paraclinicos '!N643&lt;200,3,'Paraclinicos '!M643/'Paraclinicos '!N643&lt;300,2,'Paraclinicos '!M643/'Paraclinicos '!N643&lt;400,1,'Paraclinicos '!M643/'Paraclinicos '!N643&gt;=400,0)</f>
        <v>1</v>
      </c>
      <c r="P644" t="str" cm="1">
        <f t="array" ref="P644">_xlfn.IFS('Paraclinicos '!C643="","",'Paraclinicos '!C643&lt;20,4,'Paraclinicos '!C643&lt;50,3,'Paraclinicos '!C643&lt;100,2,'Paraclinicos '!C643&lt;150,1,'Paraclinicos '!C643&gt;150,0)</f>
        <v/>
      </c>
      <c r="Q644" cm="1">
        <f t="array" ref="Q644">_xlfn.IFS('Paraclinicos '!O643="","",'Paraclinicos '!O643&lt;1.2,0,'Paraclinicos '!O643&lt;2,1,'Paraclinicos '!O643&lt;3.5,2,'Paraclinicos '!O643&lt;5,3,'Paraclinicos '!O643&gt;5,4)</f>
        <v>1</v>
      </c>
      <c r="R644" t="str" cm="1">
        <f t="array" ref="R644">_xlfn.IFS('Paraclinicos '!J643="","",'Paraclinicos '!J643&lt;1.2,0,'Paraclinicos '!J643&lt;2,1,'Paraclinicos '!J643&lt;6,2,'Paraclinicos '!J643&lt;12,3,'Paraclinicos '!J643&gt;=12,4)</f>
        <v/>
      </c>
      <c r="S644" cm="1">
        <f t="array" ref="S644">_xlfn.IFS('Paraclinicos '!Y643="","",'Paraclinicos '!Y643&lt;70,1,'Paraclinicos '!Y643&gt;=70,0)</f>
        <v>0</v>
      </c>
      <c r="T644" cm="1">
        <f t="array" ref="T644">_xlfn.IFS('Paraclinicos '!W643="","",'Paraclinicos '!W643&lt;6,4,'Paraclinicos '!W643&lt;10,3,'Paraclinicos '!W643&lt;13,2,'Paraclinicos '!W643&lt;15,1,'Paraclinicos '!W643=15,0)</f>
        <v>4</v>
      </c>
      <c r="U644" s="54">
        <f t="shared" si="30"/>
        <v>6</v>
      </c>
      <c r="V644" cm="1">
        <f t="array" ref="V644">_xlfn.IFS('Paraclinicos '!S643="","",OR('Paraclinicos '!S643&lt;=8,'Paraclinicos '!S643&gt;=25),3,'Paraclinicos '!S643&lt;12,1,'Paraclinicos '!S643&lt;21,0,'Paraclinicos '!S643&lt;25,2)</f>
        <v>0</v>
      </c>
      <c r="W644" t="str">
        <f>IFERROR(IF(INDEX('BD Demog para scores enalazar'!Y$2:'BD Demog para scores enalazar'!Y$3000,MATCH(Formulas!A644,'BD Demog para scores enalazar'!A$2:'BD Demog para scores enalazar'!A$3000,0))=1,"SI","NO"),"")</f>
        <v>NO</v>
      </c>
      <c r="X644" s="9" t="str">
        <f>IFERROR(IF(INDEX('BD Demog para scores enalazar'!AJ$2:'BD Demog para scores enalazar'!AJ$3000,MATCH(Formulas!A644,'BD Demog para scores enalazar'!A$2:'BD Demog para scores enalazar'!A$3000,0))=1,"SI","NO"),"")</f>
        <v>NO</v>
      </c>
      <c r="Y644" cm="1">
        <f t="array" ref="Y644">IF(AND(W644="NO",X644="NO"),_xlfn.IFS('Paraclinicos '!K643&lt;=91,3,'Paraclinicos '!K643&lt;94,2,'Paraclinicos '!K643&lt;96,1,'Paraclinicos '!K643&gt;=96,0),"")</f>
        <v>0</v>
      </c>
      <c r="Z644" t="str" cm="1">
        <f t="array" ref="Z644">IF(OR(W644="SI",X644="SI"),_xlfn.IFS(OR(AND('Paraclinicos '!K643&lt;=83),AND('Paraclinicos '!K643&gt;=97,AA644=2)),3,OR(AND('Paraclinicos '!K643&lt;=86),AND('Paraclinicos '!K643&gt;=94,AA644=2)),2,OR(AND('Paraclinicos '!K643&lt;=88),AND('Paraclinicos '!K643&gt;=92,AA644=2)),1,OR(AND('Paraclinicos '!K643&gt;=88,'Paraclinicos '!K643&lt;=92),AND('Paraclinicos '!K643&gt;=93,AA644=0)),0),"")</f>
        <v/>
      </c>
      <c r="AA644" cm="1">
        <f t="array" ref="AA644">_xlfn.IFS('Paraclinicos '!E643="","",'Paraclinicos '!E643="Oxigeno",2,'Paraclinicos '!E643="Aire",0)</f>
        <v>2</v>
      </c>
    </row>
    <row r="645" spans="1:27" x14ac:dyDescent="0.25">
      <c r="A645">
        <f>'Paraclinicos '!A644</f>
        <v>145</v>
      </c>
      <c r="B645" s="3">
        <f>'Paraclinicos '!R644</f>
        <v>44368</v>
      </c>
      <c r="C645" cm="1">
        <f t="array" ref="C645">_xlfn.IFS('Paraclinicos '!Q644="","",'Paraclinicos '!Q644&gt;60,3,'Paraclinicos '!Q644&lt;=60,1)</f>
        <v>1</v>
      </c>
      <c r="D645" t="str">
        <f>IFERROR(IF(INDEX('BD Demog para scores enalazar'!BC$2:BC$3000,MATCH(Formulas!A645,'BD Demog para scores enalazar'!A$2:A$3000,0))=0,"SI","NO"),"")</f>
        <v>SI</v>
      </c>
      <c r="E645" cm="1">
        <f t="array" ref="E645">_xlfn.IFS(D645="","",D645="SI",4,D645="NO",1)</f>
        <v>4</v>
      </c>
      <c r="F645" t="str" cm="1">
        <f t="array" ref="F645">_xlfn.IFS('Paraclinicos '!B644="","",'Paraclinicos '!B644&gt;1,1,'Paraclinicos '!B644&lt;=1,3)</f>
        <v/>
      </c>
      <c r="G645" t="str" cm="1">
        <f t="array" ref="G645">_xlfn.IFS('Paraclinicos '!D644="","",AND('Paraclinicos '!D644&gt;=250,'Paraclinicos '!D644&lt;=500),2,'Paraclinicos '!D644&gt;500,3,'Paraclinicos '!D644&lt;250,1)</f>
        <v/>
      </c>
      <c r="H645" s="50">
        <f t="shared" si="31"/>
        <v>5</v>
      </c>
      <c r="I645" cm="1">
        <f t="array" ref="I645">_xlfn.IFS('Paraclinicos '!Q644="","",'Paraclinicos '!Q644&gt;=65,1,'Paraclinicos '!Q644&lt;65,0)</f>
        <v>0</v>
      </c>
      <c r="J645" cm="1">
        <f t="array" ref="J645">_xlfn.IFS('Paraclinicos '!I644="","",'Paraclinicos '!I644&gt;7,1,'Paraclinicos '!I644&lt;=7,0)</f>
        <v>1</v>
      </c>
      <c r="K645" cm="1">
        <f t="array" ref="K645">_xlfn.IFS('Paraclinicos '!W644="","",'Paraclinicos '!W644&lt;=8,1,'Paraclinicos '!W644&gt;8,0)</f>
        <v>1</v>
      </c>
      <c r="L645" cm="1">
        <f t="array" ref="L645">_xlfn.IFS('Paraclinicos '!S644="","",'Paraclinicos '!S644&gt;=30,1,'Paraclinicos '!S644&lt;30,0)</f>
        <v>0</v>
      </c>
      <c r="M645" cm="1">
        <f t="array" ref="M645">_xlfn.IFS(OR('Paraclinicos '!T644="",'Paraclinicos '!U644=""),"",OR('Paraclinicos '!T644&lt;=90,'Paraclinicos '!U644&lt;=60),1,OR('Paraclinicos '!T644&gt;90,'Paraclinicos '!U644&gt;60),0)</f>
        <v>0</v>
      </c>
      <c r="N645" s="45">
        <f t="shared" si="32"/>
        <v>4</v>
      </c>
      <c r="O645" cm="1">
        <f t="array" ref="O645">_xlfn.IFS(OR('Paraclinicos '!M644="",'Paraclinicos '!N644="",'Paraclinicos '!N644=0),"",'Paraclinicos '!M644/'Paraclinicos '!N644&lt;100,4,'Paraclinicos '!M644/'Paraclinicos '!N644&lt;200,3,'Paraclinicos '!M644/'Paraclinicos '!N644&lt;300,2,'Paraclinicos '!M644/'Paraclinicos '!N644&lt;400,1,'Paraclinicos '!M644/'Paraclinicos '!N644&gt;=400,0)</f>
        <v>1</v>
      </c>
      <c r="P645" t="str" cm="1">
        <f t="array" ref="P645">_xlfn.IFS('Paraclinicos '!C644="","",'Paraclinicos '!C644&lt;20,4,'Paraclinicos '!C644&lt;50,3,'Paraclinicos '!C644&lt;100,2,'Paraclinicos '!C644&lt;150,1,'Paraclinicos '!C644&gt;150,0)</f>
        <v/>
      </c>
      <c r="Q645" cm="1">
        <f t="array" ref="Q645">_xlfn.IFS('Paraclinicos '!O644="","",'Paraclinicos '!O644&lt;1.2,0,'Paraclinicos '!O644&lt;2,1,'Paraclinicos '!O644&lt;3.5,2,'Paraclinicos '!O644&lt;5,3,'Paraclinicos '!O644&gt;5,4)</f>
        <v>2</v>
      </c>
      <c r="R645" t="str" cm="1">
        <f t="array" ref="R645">_xlfn.IFS('Paraclinicos '!J644="","",'Paraclinicos '!J644&lt;1.2,0,'Paraclinicos '!J644&lt;2,1,'Paraclinicos '!J644&lt;6,2,'Paraclinicos '!J644&lt;12,3,'Paraclinicos '!J644&gt;=12,4)</f>
        <v/>
      </c>
      <c r="S645" cm="1">
        <f t="array" ref="S645">_xlfn.IFS('Paraclinicos '!Y644="","",'Paraclinicos '!Y644&lt;70,1,'Paraclinicos '!Y644&gt;=70,0)</f>
        <v>0</v>
      </c>
      <c r="T645" cm="1">
        <f t="array" ref="T645">_xlfn.IFS('Paraclinicos '!W644="","",'Paraclinicos '!W644&lt;6,4,'Paraclinicos '!W644&lt;10,3,'Paraclinicos '!W644&lt;13,2,'Paraclinicos '!W644&lt;15,1,'Paraclinicos '!W644=15,0)</f>
        <v>4</v>
      </c>
      <c r="U645" s="54">
        <f t="shared" si="30"/>
        <v>7</v>
      </c>
      <c r="V645" cm="1">
        <f t="array" ref="V645">_xlfn.IFS('Paraclinicos '!S644="","",OR('Paraclinicos '!S644&lt;=8,'Paraclinicos '!S644&gt;=25),3,'Paraclinicos '!S644&lt;12,1,'Paraclinicos '!S644&lt;21,0,'Paraclinicos '!S644&lt;25,2)</f>
        <v>0</v>
      </c>
      <c r="W645" t="str">
        <f>IFERROR(IF(INDEX('BD Demog para scores enalazar'!Y$2:'BD Demog para scores enalazar'!Y$3000,MATCH(Formulas!A645,'BD Demog para scores enalazar'!A$2:'BD Demog para scores enalazar'!A$3000,0))=1,"SI","NO"),"")</f>
        <v>NO</v>
      </c>
      <c r="X645" s="9" t="str">
        <f>IFERROR(IF(INDEX('BD Demog para scores enalazar'!AJ$2:'BD Demog para scores enalazar'!AJ$3000,MATCH(Formulas!A645,'BD Demog para scores enalazar'!A$2:'BD Demog para scores enalazar'!A$3000,0))=1,"SI","NO"),"")</f>
        <v>NO</v>
      </c>
      <c r="Y645" cm="1">
        <f t="array" ref="Y645">IF(AND(W645="NO",X645="NO"),_xlfn.IFS('Paraclinicos '!K644&lt;=91,3,'Paraclinicos '!K644&lt;94,2,'Paraclinicos '!K644&lt;96,1,'Paraclinicos '!K644&gt;=96,0),"")</f>
        <v>1</v>
      </c>
      <c r="Z645" t="str" cm="1">
        <f t="array" ref="Z645">IF(OR(W645="SI",X645="SI"),_xlfn.IFS(OR(AND('Paraclinicos '!K644&lt;=83),AND('Paraclinicos '!K644&gt;=97,AA645=2)),3,OR(AND('Paraclinicos '!K644&lt;=86),AND('Paraclinicos '!K644&gt;=94,AA645=2)),2,OR(AND('Paraclinicos '!K644&lt;=88),AND('Paraclinicos '!K644&gt;=92,AA645=2)),1,OR(AND('Paraclinicos '!K644&gt;=88,'Paraclinicos '!K644&lt;=92),AND('Paraclinicos '!K644&gt;=93,AA645=0)),0),"")</f>
        <v/>
      </c>
      <c r="AA645" cm="1">
        <f t="array" ref="AA645">_xlfn.IFS('Paraclinicos '!E644="","",'Paraclinicos '!E644="Oxigeno",2,'Paraclinicos '!E644="Aire",0)</f>
        <v>2</v>
      </c>
    </row>
    <row r="646" spans="1:27" x14ac:dyDescent="0.25">
      <c r="A646">
        <f>'Paraclinicos '!A645</f>
        <v>145</v>
      </c>
      <c r="B646" s="3">
        <f>'Paraclinicos '!R645</f>
        <v>44369</v>
      </c>
      <c r="C646" cm="1">
        <f t="array" ref="C646">_xlfn.IFS('Paraclinicos '!Q645="","",'Paraclinicos '!Q645&gt;60,3,'Paraclinicos '!Q645&lt;=60,1)</f>
        <v>1</v>
      </c>
      <c r="D646" t="str">
        <f>IFERROR(IF(INDEX('BD Demog para scores enalazar'!BC$2:BC$3000,MATCH(Formulas!A646,'BD Demog para scores enalazar'!A$2:A$3000,0))=0,"SI","NO"),"")</f>
        <v>SI</v>
      </c>
      <c r="E646" cm="1">
        <f t="array" ref="E646">_xlfn.IFS(D646="","",D646="SI",4,D646="NO",1)</f>
        <v>4</v>
      </c>
      <c r="F646" cm="1">
        <f t="array" ref="F646">_xlfn.IFS('Paraclinicos '!B645="","",'Paraclinicos '!B645&gt;1,1,'Paraclinicos '!B645&lt;=1,3)</f>
        <v>1</v>
      </c>
      <c r="G646" t="str" cm="1">
        <f t="array" ref="G646">_xlfn.IFS('Paraclinicos '!D645="","",AND('Paraclinicos '!D645&gt;=250,'Paraclinicos '!D645&lt;=500),2,'Paraclinicos '!D645&gt;500,3,'Paraclinicos '!D645&lt;250,1)</f>
        <v/>
      </c>
      <c r="H646" s="50">
        <f t="shared" si="31"/>
        <v>6</v>
      </c>
      <c r="I646" cm="1">
        <f t="array" ref="I646">_xlfn.IFS('Paraclinicos '!Q645="","",'Paraclinicos '!Q645&gt;=65,1,'Paraclinicos '!Q645&lt;65,0)</f>
        <v>0</v>
      </c>
      <c r="J646" cm="1">
        <f t="array" ref="J646">_xlfn.IFS('Paraclinicos '!I645="","",'Paraclinicos '!I645&gt;7,1,'Paraclinicos '!I645&lt;=7,0)</f>
        <v>1</v>
      </c>
      <c r="K646" cm="1">
        <f t="array" ref="K646">_xlfn.IFS('Paraclinicos '!W645="","",'Paraclinicos '!W645&lt;=8,1,'Paraclinicos '!W645&gt;8,0)</f>
        <v>1</v>
      </c>
      <c r="L646" cm="1">
        <f t="array" ref="L646">_xlfn.IFS('Paraclinicos '!S645="","",'Paraclinicos '!S645&gt;=30,1,'Paraclinicos '!S645&lt;30,0)</f>
        <v>1</v>
      </c>
      <c r="M646" cm="1">
        <f t="array" ref="M646">_xlfn.IFS(OR('Paraclinicos '!T645="",'Paraclinicos '!U645=""),"",OR('Paraclinicos '!T645&lt;=90,'Paraclinicos '!U645&lt;=60),1,OR('Paraclinicos '!T645&gt;90,'Paraclinicos '!U645&gt;60),0)</f>
        <v>0</v>
      </c>
      <c r="N646" s="45">
        <f t="shared" si="32"/>
        <v>5</v>
      </c>
      <c r="O646" cm="1">
        <f t="array" ref="O646">_xlfn.IFS(OR('Paraclinicos '!M645="",'Paraclinicos '!N645="",'Paraclinicos '!N645=0),"",'Paraclinicos '!M645/'Paraclinicos '!N645&lt;100,4,'Paraclinicos '!M645/'Paraclinicos '!N645&lt;200,3,'Paraclinicos '!M645/'Paraclinicos '!N645&lt;300,2,'Paraclinicos '!M645/'Paraclinicos '!N645&lt;400,1,'Paraclinicos '!M645/'Paraclinicos '!N645&gt;=400,0)</f>
        <v>1</v>
      </c>
      <c r="P646" cm="1">
        <f t="array" ref="P646">_xlfn.IFS('Paraclinicos '!C645="","",'Paraclinicos '!C645&lt;20,4,'Paraclinicos '!C645&lt;50,3,'Paraclinicos '!C645&lt;100,2,'Paraclinicos '!C645&lt;150,1,'Paraclinicos '!C645&gt;150,0)</f>
        <v>0</v>
      </c>
      <c r="Q646" cm="1">
        <f t="array" ref="Q646">_xlfn.IFS('Paraclinicos '!O645="","",'Paraclinicos '!O645&lt;1.2,0,'Paraclinicos '!O645&lt;2,1,'Paraclinicos '!O645&lt;3.5,2,'Paraclinicos '!O645&lt;5,3,'Paraclinicos '!O645&gt;5,4)</f>
        <v>2</v>
      </c>
      <c r="R646" t="str" cm="1">
        <f t="array" ref="R646">_xlfn.IFS('Paraclinicos '!J645="","",'Paraclinicos '!J645&lt;1.2,0,'Paraclinicos '!J645&lt;2,1,'Paraclinicos '!J645&lt;6,2,'Paraclinicos '!J645&lt;12,3,'Paraclinicos '!J645&gt;=12,4)</f>
        <v/>
      </c>
      <c r="S646" cm="1">
        <f t="array" ref="S646">_xlfn.IFS('Paraclinicos '!Y645="","",'Paraclinicos '!Y645&lt;70,1,'Paraclinicos '!Y645&gt;=70,0)</f>
        <v>0</v>
      </c>
      <c r="T646" cm="1">
        <f t="array" ref="T646">_xlfn.IFS('Paraclinicos '!W645="","",'Paraclinicos '!W645&lt;6,4,'Paraclinicos '!W645&lt;10,3,'Paraclinicos '!W645&lt;13,2,'Paraclinicos '!W645&lt;15,1,'Paraclinicos '!W645=15,0)</f>
        <v>3</v>
      </c>
      <c r="U646" s="54">
        <f t="shared" si="30"/>
        <v>6</v>
      </c>
      <c r="V646" cm="1">
        <f t="array" ref="V646">_xlfn.IFS('Paraclinicos '!S645="","",OR('Paraclinicos '!S645&lt;=8,'Paraclinicos '!S645&gt;=25),3,'Paraclinicos '!S645&lt;12,1,'Paraclinicos '!S645&lt;21,0,'Paraclinicos '!S645&lt;25,2)</f>
        <v>3</v>
      </c>
      <c r="W646" t="str">
        <f>IFERROR(IF(INDEX('BD Demog para scores enalazar'!Y$2:'BD Demog para scores enalazar'!Y$3000,MATCH(Formulas!A646,'BD Demog para scores enalazar'!A$2:'BD Demog para scores enalazar'!A$3000,0))=1,"SI","NO"),"")</f>
        <v>NO</v>
      </c>
      <c r="X646" s="9" t="str">
        <f>IFERROR(IF(INDEX('BD Demog para scores enalazar'!AJ$2:'BD Demog para scores enalazar'!AJ$3000,MATCH(Formulas!A646,'BD Demog para scores enalazar'!A$2:'BD Demog para scores enalazar'!A$3000,0))=1,"SI","NO"),"")</f>
        <v>NO</v>
      </c>
      <c r="Y646" cm="1">
        <f t="array" ref="Y646">IF(AND(W646="NO",X646="NO"),_xlfn.IFS('Paraclinicos '!K645&lt;=91,3,'Paraclinicos '!K645&lt;94,2,'Paraclinicos '!K645&lt;96,1,'Paraclinicos '!K645&gt;=96,0),"")</f>
        <v>1</v>
      </c>
      <c r="Z646" t="str" cm="1">
        <f t="array" ref="Z646">IF(OR(W646="SI",X646="SI"),_xlfn.IFS(OR(AND('Paraclinicos '!K645&lt;=83),AND('Paraclinicos '!K645&gt;=97,AA646=2)),3,OR(AND('Paraclinicos '!K645&lt;=86),AND('Paraclinicos '!K645&gt;=94,AA646=2)),2,OR(AND('Paraclinicos '!K645&lt;=88),AND('Paraclinicos '!K645&gt;=92,AA646=2)),1,OR(AND('Paraclinicos '!K645&gt;=88,'Paraclinicos '!K645&lt;=92),AND('Paraclinicos '!K645&gt;=93,AA646=0)),0),"")</f>
        <v/>
      </c>
      <c r="AA646" cm="1">
        <f t="array" ref="AA646">_xlfn.IFS('Paraclinicos '!E645="","",'Paraclinicos '!E645="Oxigeno",2,'Paraclinicos '!E645="Aire",0)</f>
        <v>2</v>
      </c>
    </row>
    <row r="647" spans="1:27" x14ac:dyDescent="0.25">
      <c r="A647">
        <f>'Paraclinicos '!A646</f>
        <v>145</v>
      </c>
      <c r="B647" s="3">
        <f>'Paraclinicos '!R646</f>
        <v>44370</v>
      </c>
      <c r="C647" cm="1">
        <f t="array" ref="C647">_xlfn.IFS('Paraclinicos '!Q646="","",'Paraclinicos '!Q646&gt;60,3,'Paraclinicos '!Q646&lt;=60,1)</f>
        <v>1</v>
      </c>
      <c r="D647" t="str">
        <f>IFERROR(IF(INDEX('BD Demog para scores enalazar'!BC$2:BC$3000,MATCH(Formulas!A647,'BD Demog para scores enalazar'!A$2:A$3000,0))=0,"SI","NO"),"")</f>
        <v>SI</v>
      </c>
      <c r="E647" cm="1">
        <f t="array" ref="E647">_xlfn.IFS(D647="","",D647="SI",4,D647="NO",1)</f>
        <v>4</v>
      </c>
      <c r="F647" cm="1">
        <f t="array" ref="F647">_xlfn.IFS('Paraclinicos '!B646="","",'Paraclinicos '!B646&gt;1,1,'Paraclinicos '!B646&lt;=1,3)</f>
        <v>1</v>
      </c>
      <c r="G647" t="str" cm="1">
        <f t="array" ref="G647">_xlfn.IFS('Paraclinicos '!D646="","",AND('Paraclinicos '!D646&gt;=250,'Paraclinicos '!D646&lt;=500),2,'Paraclinicos '!D646&gt;500,3,'Paraclinicos '!D646&lt;250,1)</f>
        <v/>
      </c>
      <c r="H647" s="50">
        <f t="shared" si="31"/>
        <v>6</v>
      </c>
      <c r="I647" cm="1">
        <f t="array" ref="I647">_xlfn.IFS('Paraclinicos '!Q646="","",'Paraclinicos '!Q646&gt;=65,1,'Paraclinicos '!Q646&lt;65,0)</f>
        <v>0</v>
      </c>
      <c r="J647" cm="1">
        <f t="array" ref="J647">_xlfn.IFS('Paraclinicos '!I646="","",'Paraclinicos '!I646&gt;7,1,'Paraclinicos '!I646&lt;=7,0)</f>
        <v>1</v>
      </c>
      <c r="K647" cm="1">
        <f t="array" ref="K647">_xlfn.IFS('Paraclinicos '!W646="","",'Paraclinicos '!W646&lt;=8,1,'Paraclinicos '!W646&gt;8,0)</f>
        <v>1</v>
      </c>
      <c r="L647" cm="1">
        <f t="array" ref="L647">_xlfn.IFS('Paraclinicos '!S646="","",'Paraclinicos '!S646&gt;=30,1,'Paraclinicos '!S646&lt;30,0)</f>
        <v>1</v>
      </c>
      <c r="M647" cm="1">
        <f t="array" ref="M647">_xlfn.IFS(OR('Paraclinicos '!T646="",'Paraclinicos '!U646=""),"",OR('Paraclinicos '!T646&lt;=90,'Paraclinicos '!U646&lt;=60),1,OR('Paraclinicos '!T646&gt;90,'Paraclinicos '!U646&gt;60),0)</f>
        <v>0</v>
      </c>
      <c r="N647" s="45">
        <f t="shared" si="32"/>
        <v>6</v>
      </c>
      <c r="O647" cm="1">
        <f t="array" ref="O647">_xlfn.IFS(OR('Paraclinicos '!M646="",'Paraclinicos '!N646="",'Paraclinicos '!N646=0),"",'Paraclinicos '!M646/'Paraclinicos '!N646&lt;100,4,'Paraclinicos '!M646/'Paraclinicos '!N646&lt;200,3,'Paraclinicos '!M646/'Paraclinicos '!N646&lt;300,2,'Paraclinicos '!M646/'Paraclinicos '!N646&lt;400,1,'Paraclinicos '!M646/'Paraclinicos '!N646&gt;=400,0)</f>
        <v>0</v>
      </c>
      <c r="P647" cm="1">
        <f t="array" ref="P647">_xlfn.IFS('Paraclinicos '!C646="","",'Paraclinicos '!C646&lt;20,4,'Paraclinicos '!C646&lt;50,3,'Paraclinicos '!C646&lt;100,2,'Paraclinicos '!C646&lt;150,1,'Paraclinicos '!C646&gt;150,0)</f>
        <v>0</v>
      </c>
      <c r="Q647" cm="1">
        <f t="array" ref="Q647">_xlfn.IFS('Paraclinicos '!O646="","",'Paraclinicos '!O646&lt;1.2,0,'Paraclinicos '!O646&lt;2,1,'Paraclinicos '!O646&lt;3.5,2,'Paraclinicos '!O646&lt;5,3,'Paraclinicos '!O646&gt;5,4)</f>
        <v>1</v>
      </c>
      <c r="R647" cm="1">
        <f t="array" ref="R647">_xlfn.IFS('Paraclinicos '!J646="","",'Paraclinicos '!J646&lt;1.2,0,'Paraclinicos '!J646&lt;2,1,'Paraclinicos '!J646&lt;6,2,'Paraclinicos '!J646&lt;12,3,'Paraclinicos '!J646&gt;=12,4)</f>
        <v>0</v>
      </c>
      <c r="S647" cm="1">
        <f t="array" ref="S647">_xlfn.IFS('Paraclinicos '!Y646="","",'Paraclinicos '!Y646&lt;70,1,'Paraclinicos '!Y646&gt;=70,0)</f>
        <v>0</v>
      </c>
      <c r="T647" cm="1">
        <f t="array" ref="T647">_xlfn.IFS('Paraclinicos '!W646="","",'Paraclinicos '!W646&lt;6,4,'Paraclinicos '!W646&lt;10,3,'Paraclinicos '!W646&lt;13,2,'Paraclinicos '!W646&lt;15,1,'Paraclinicos '!W646=15,0)</f>
        <v>4</v>
      </c>
      <c r="U647" s="54">
        <f t="shared" si="30"/>
        <v>5</v>
      </c>
      <c r="V647" cm="1">
        <f t="array" ref="V647">_xlfn.IFS('Paraclinicos '!S646="","",OR('Paraclinicos '!S646&lt;=8,'Paraclinicos '!S646&gt;=25),3,'Paraclinicos '!S646&lt;12,1,'Paraclinicos '!S646&lt;21,0,'Paraclinicos '!S646&lt;25,2)</f>
        <v>3</v>
      </c>
      <c r="W647" t="str">
        <f>IFERROR(IF(INDEX('BD Demog para scores enalazar'!Y$2:'BD Demog para scores enalazar'!Y$3000,MATCH(Formulas!A647,'BD Demog para scores enalazar'!A$2:'BD Demog para scores enalazar'!A$3000,0))=1,"SI","NO"),"")</f>
        <v>NO</v>
      </c>
      <c r="X647" s="9" t="str">
        <f>IFERROR(IF(INDEX('BD Demog para scores enalazar'!AJ$2:'BD Demog para scores enalazar'!AJ$3000,MATCH(Formulas!A647,'BD Demog para scores enalazar'!A$2:'BD Demog para scores enalazar'!A$3000,0))=1,"SI","NO"),"")</f>
        <v>NO</v>
      </c>
      <c r="Y647" cm="1">
        <f t="array" ref="Y647">IF(AND(W647="NO",X647="NO"),_xlfn.IFS('Paraclinicos '!K646&lt;=91,3,'Paraclinicos '!K646&lt;94,2,'Paraclinicos '!K646&lt;96,1,'Paraclinicos '!K646&gt;=96,0),"")</f>
        <v>0</v>
      </c>
      <c r="Z647" t="str" cm="1">
        <f t="array" ref="Z647">IF(OR(W647="SI",X647="SI"),_xlfn.IFS(OR(AND('Paraclinicos '!K646&lt;=83),AND('Paraclinicos '!K646&gt;=97,AA647=2)),3,OR(AND('Paraclinicos '!K646&lt;=86),AND('Paraclinicos '!K646&gt;=94,AA647=2)),2,OR(AND('Paraclinicos '!K646&lt;=88),AND('Paraclinicos '!K646&gt;=92,AA647=2)),1,OR(AND('Paraclinicos '!K646&gt;=88,'Paraclinicos '!K646&lt;=92),AND('Paraclinicos '!K646&gt;=93,AA647=0)),0),"")</f>
        <v/>
      </c>
      <c r="AA647" cm="1">
        <f t="array" ref="AA647">_xlfn.IFS('Paraclinicos '!E646="","",'Paraclinicos '!E646="Oxigeno",2,'Paraclinicos '!E646="Aire",0)</f>
        <v>2</v>
      </c>
    </row>
    <row r="648" spans="1:27" x14ac:dyDescent="0.25">
      <c r="A648">
        <f>'Paraclinicos '!A647</f>
        <v>145</v>
      </c>
      <c r="B648" s="3">
        <f>'Paraclinicos '!R647</f>
        <v>44371</v>
      </c>
      <c r="C648" cm="1">
        <f t="array" ref="C648">_xlfn.IFS('Paraclinicos '!Q647="","",'Paraclinicos '!Q647&gt;60,3,'Paraclinicos '!Q647&lt;=60,1)</f>
        <v>1</v>
      </c>
      <c r="D648" t="str">
        <f>IFERROR(IF(INDEX('BD Demog para scores enalazar'!BC$2:BC$3000,MATCH(Formulas!A648,'BD Demog para scores enalazar'!A$2:A$3000,0))=0,"SI","NO"),"")</f>
        <v>SI</v>
      </c>
      <c r="E648" cm="1">
        <f t="array" ref="E648">_xlfn.IFS(D648="","",D648="SI",4,D648="NO",1)</f>
        <v>4</v>
      </c>
      <c r="F648" cm="1">
        <f t="array" ref="F648">_xlfn.IFS('Paraclinicos '!B647="","",'Paraclinicos '!B647&gt;1,1,'Paraclinicos '!B647&lt;=1,3)</f>
        <v>1</v>
      </c>
      <c r="G648" t="str" cm="1">
        <f t="array" ref="G648">_xlfn.IFS('Paraclinicos '!D647="","",AND('Paraclinicos '!D647&gt;=250,'Paraclinicos '!D647&lt;=500),2,'Paraclinicos '!D647&gt;500,3,'Paraclinicos '!D647&lt;250,1)</f>
        <v/>
      </c>
      <c r="H648" s="50">
        <f t="shared" si="31"/>
        <v>6</v>
      </c>
      <c r="I648" cm="1">
        <f t="array" ref="I648">_xlfn.IFS('Paraclinicos '!Q647="","",'Paraclinicos '!Q647&gt;=65,1,'Paraclinicos '!Q647&lt;65,0)</f>
        <v>0</v>
      </c>
      <c r="J648" cm="1">
        <f t="array" ref="J648">_xlfn.IFS('Paraclinicos '!I647="","",'Paraclinicos '!I647&gt;7,1,'Paraclinicos '!I647&lt;=7,0)</f>
        <v>1</v>
      </c>
      <c r="K648" cm="1">
        <f t="array" ref="K648">_xlfn.IFS('Paraclinicos '!W647="","",'Paraclinicos '!W647&lt;=8,1,'Paraclinicos '!W647&gt;8,0)</f>
        <v>1</v>
      </c>
      <c r="L648" cm="1">
        <f t="array" ref="L648">_xlfn.IFS('Paraclinicos '!S647="","",'Paraclinicos '!S647&gt;=30,1,'Paraclinicos '!S647&lt;30,0)</f>
        <v>0</v>
      </c>
      <c r="M648" cm="1">
        <f t="array" ref="M648">_xlfn.IFS(OR('Paraclinicos '!T647="",'Paraclinicos '!U647=""),"",OR('Paraclinicos '!T647&lt;=90,'Paraclinicos '!U647&lt;=60),1,OR('Paraclinicos '!T647&gt;90,'Paraclinicos '!U647&gt;60),0)</f>
        <v>0</v>
      </c>
      <c r="N648" s="45">
        <f t="shared" si="32"/>
        <v>5</v>
      </c>
      <c r="O648" cm="1">
        <f t="array" ref="O648">_xlfn.IFS(OR('Paraclinicos '!M647="",'Paraclinicos '!N647="",'Paraclinicos '!N647=0),"",'Paraclinicos '!M647/'Paraclinicos '!N647&lt;100,4,'Paraclinicos '!M647/'Paraclinicos '!N647&lt;200,3,'Paraclinicos '!M647/'Paraclinicos '!N647&lt;300,2,'Paraclinicos '!M647/'Paraclinicos '!N647&lt;400,1,'Paraclinicos '!M647/'Paraclinicos '!N647&gt;=400,0)</f>
        <v>2</v>
      </c>
      <c r="P648" cm="1">
        <f t="array" ref="P648">_xlfn.IFS('Paraclinicos '!C647="","",'Paraclinicos '!C647&lt;20,4,'Paraclinicos '!C647&lt;50,3,'Paraclinicos '!C647&lt;100,2,'Paraclinicos '!C647&lt;150,1,'Paraclinicos '!C647&gt;150,0)</f>
        <v>0</v>
      </c>
      <c r="Q648" cm="1">
        <f t="array" ref="Q648">_xlfn.IFS('Paraclinicos '!O647="","",'Paraclinicos '!O647&lt;1.2,0,'Paraclinicos '!O647&lt;2,1,'Paraclinicos '!O647&lt;3.5,2,'Paraclinicos '!O647&lt;5,3,'Paraclinicos '!O647&gt;5,4)</f>
        <v>1</v>
      </c>
      <c r="R648" t="str" cm="1">
        <f t="array" ref="R648">_xlfn.IFS('Paraclinicos '!J647="","",'Paraclinicos '!J647&lt;1.2,0,'Paraclinicos '!J647&lt;2,1,'Paraclinicos '!J647&lt;6,2,'Paraclinicos '!J647&lt;12,3,'Paraclinicos '!J647&gt;=12,4)</f>
        <v/>
      </c>
      <c r="S648" cm="1">
        <f t="array" ref="S648">_xlfn.IFS('Paraclinicos '!Y647="","",'Paraclinicos '!Y647&lt;70,1,'Paraclinicos '!Y647&gt;=70,0)</f>
        <v>0</v>
      </c>
      <c r="T648" cm="1">
        <f t="array" ref="T648">_xlfn.IFS('Paraclinicos '!W647="","",'Paraclinicos '!W647&lt;6,4,'Paraclinicos '!W647&lt;10,3,'Paraclinicos '!W647&lt;13,2,'Paraclinicos '!W647&lt;15,1,'Paraclinicos '!W647=15,0)</f>
        <v>3</v>
      </c>
      <c r="U648" s="54">
        <f t="shared" si="30"/>
        <v>6</v>
      </c>
      <c r="V648" cm="1">
        <f t="array" ref="V648">_xlfn.IFS('Paraclinicos '!S647="","",OR('Paraclinicos '!S647&lt;=8,'Paraclinicos '!S647&gt;=25),3,'Paraclinicos '!S647&lt;12,1,'Paraclinicos '!S647&lt;21,0,'Paraclinicos '!S647&lt;25,2)</f>
        <v>3</v>
      </c>
      <c r="W648" t="str">
        <f>IFERROR(IF(INDEX('BD Demog para scores enalazar'!Y$2:'BD Demog para scores enalazar'!Y$3000,MATCH(Formulas!A648,'BD Demog para scores enalazar'!A$2:'BD Demog para scores enalazar'!A$3000,0))=1,"SI","NO"),"")</f>
        <v>NO</v>
      </c>
      <c r="X648" s="9" t="str">
        <f>IFERROR(IF(INDEX('BD Demog para scores enalazar'!AJ$2:'BD Demog para scores enalazar'!AJ$3000,MATCH(Formulas!A648,'BD Demog para scores enalazar'!A$2:'BD Demog para scores enalazar'!A$3000,0))=1,"SI","NO"),"")</f>
        <v>NO</v>
      </c>
      <c r="Y648" cm="1">
        <f t="array" ref="Y648">IF(AND(W648="NO",X648="NO"),_xlfn.IFS('Paraclinicos '!K647&lt;=91,3,'Paraclinicos '!K647&lt;94,2,'Paraclinicos '!K647&lt;96,1,'Paraclinicos '!K647&gt;=96,0),"")</f>
        <v>0</v>
      </c>
      <c r="Z648" t="str" cm="1">
        <f t="array" ref="Z648">IF(OR(W648="SI",X648="SI"),_xlfn.IFS(OR(AND('Paraclinicos '!K647&lt;=83),AND('Paraclinicos '!K647&gt;=97,AA648=2)),3,OR(AND('Paraclinicos '!K647&lt;=86),AND('Paraclinicos '!K647&gt;=94,AA648=2)),2,OR(AND('Paraclinicos '!K647&lt;=88),AND('Paraclinicos '!K647&gt;=92,AA648=2)),1,OR(AND('Paraclinicos '!K647&gt;=88,'Paraclinicos '!K647&lt;=92),AND('Paraclinicos '!K647&gt;=93,AA648=0)),0),"")</f>
        <v/>
      </c>
      <c r="AA648" cm="1">
        <f t="array" ref="AA648">_xlfn.IFS('Paraclinicos '!E647="","",'Paraclinicos '!E647="Oxigeno",2,'Paraclinicos '!E647="Aire",0)</f>
        <v>2</v>
      </c>
    </row>
    <row r="649" spans="1:27" x14ac:dyDescent="0.25">
      <c r="A649">
        <f>'Paraclinicos '!A648</f>
        <v>148</v>
      </c>
      <c r="B649" s="3">
        <f>'Paraclinicos '!R648</f>
        <v>44320</v>
      </c>
      <c r="C649" cm="1">
        <f t="array" ref="C649">_xlfn.IFS('Paraclinicos '!Q648="","",'Paraclinicos '!Q648&gt;60,3,'Paraclinicos '!Q648&lt;=60,1)</f>
        <v>1</v>
      </c>
      <c r="D649" t="str">
        <f>IFERROR(IF(INDEX('BD Demog para scores enalazar'!BC$2:BC$3000,MATCH(Formulas!A649,'BD Demog para scores enalazar'!A$2:A$3000,0))=0,"SI","NO"),"")</f>
        <v>NO</v>
      </c>
      <c r="E649" cm="1">
        <f t="array" ref="E649">_xlfn.IFS(D649="","",D649="SI",4,D649="NO",1)</f>
        <v>1</v>
      </c>
      <c r="F649" cm="1">
        <f t="array" ref="F649">_xlfn.IFS('Paraclinicos '!B648="","",'Paraclinicos '!B648&gt;1,1,'Paraclinicos '!B648&lt;=1,3)</f>
        <v>3</v>
      </c>
      <c r="G649" t="str" cm="1">
        <f t="array" ref="G649">_xlfn.IFS('Paraclinicos '!D648="","",AND('Paraclinicos '!D648&gt;=250,'Paraclinicos '!D648&lt;=500),2,'Paraclinicos '!D648&gt;500,3,'Paraclinicos '!D648&lt;250,1)</f>
        <v/>
      </c>
      <c r="H649" s="50">
        <f t="shared" si="31"/>
        <v>5</v>
      </c>
      <c r="I649" cm="1">
        <f t="array" ref="I649">_xlfn.IFS('Paraclinicos '!Q648="","",'Paraclinicos '!Q648&gt;=65,1,'Paraclinicos '!Q648&lt;65,0)</f>
        <v>0</v>
      </c>
      <c r="J649" cm="1">
        <f t="array" ref="J649">_xlfn.IFS('Paraclinicos '!I648="","",'Paraclinicos '!I648&gt;7,1,'Paraclinicos '!I648&lt;=7,0)</f>
        <v>1</v>
      </c>
      <c r="K649" cm="1">
        <f t="array" ref="K649">_xlfn.IFS('Paraclinicos '!W648="","",'Paraclinicos '!W648&lt;=8,1,'Paraclinicos '!W648&gt;8,0)</f>
        <v>0</v>
      </c>
      <c r="L649" cm="1">
        <f t="array" ref="L649">_xlfn.IFS('Paraclinicos '!S648="","",'Paraclinicos '!S648&gt;=30,1,'Paraclinicos '!S648&lt;30,0)</f>
        <v>0</v>
      </c>
      <c r="M649" cm="1">
        <f t="array" ref="M649">_xlfn.IFS(OR('Paraclinicos '!T648="",'Paraclinicos '!U648=""),"",OR('Paraclinicos '!T648&lt;=90,'Paraclinicos '!U648&lt;=60),1,OR('Paraclinicos '!T648&gt;90,'Paraclinicos '!U648&gt;60),0)</f>
        <v>0</v>
      </c>
      <c r="N649" s="45">
        <f t="shared" si="32"/>
        <v>3</v>
      </c>
      <c r="O649" cm="1">
        <f t="array" ref="O649">_xlfn.IFS(OR('Paraclinicos '!M648="",'Paraclinicos '!N648="",'Paraclinicos '!N648=0),"",'Paraclinicos '!M648/'Paraclinicos '!N648&lt;100,4,'Paraclinicos '!M648/'Paraclinicos '!N648&lt;200,3,'Paraclinicos '!M648/'Paraclinicos '!N648&lt;300,2,'Paraclinicos '!M648/'Paraclinicos '!N648&lt;400,1,'Paraclinicos '!M648/'Paraclinicos '!N648&gt;=400,0)</f>
        <v>2</v>
      </c>
      <c r="P649" cm="1">
        <f t="array" ref="P649">_xlfn.IFS('Paraclinicos '!C648="","",'Paraclinicos '!C648&lt;20,4,'Paraclinicos '!C648&lt;50,3,'Paraclinicos '!C648&lt;100,2,'Paraclinicos '!C648&lt;150,1,'Paraclinicos '!C648&gt;150,0)</f>
        <v>0</v>
      </c>
      <c r="Q649" cm="1">
        <f t="array" ref="Q649">_xlfn.IFS('Paraclinicos '!O648="","",'Paraclinicos '!O648&lt;1.2,0,'Paraclinicos '!O648&lt;2,1,'Paraclinicos '!O648&lt;3.5,2,'Paraclinicos '!O648&lt;5,3,'Paraclinicos '!O648&gt;5,4)</f>
        <v>0</v>
      </c>
      <c r="R649" cm="1">
        <f t="array" ref="R649">_xlfn.IFS('Paraclinicos '!J648="","",'Paraclinicos '!J648&lt;1.2,0,'Paraclinicos '!J648&lt;2,1,'Paraclinicos '!J648&lt;6,2,'Paraclinicos '!J648&lt;12,3,'Paraclinicos '!J648&gt;=12,4)</f>
        <v>0</v>
      </c>
      <c r="S649" cm="1">
        <f t="array" ref="S649">_xlfn.IFS('Paraclinicos '!Y648="","",'Paraclinicos '!Y648&lt;70,1,'Paraclinicos '!Y648&gt;=70,0)</f>
        <v>0</v>
      </c>
      <c r="T649" cm="1">
        <f t="array" ref="T649">_xlfn.IFS('Paraclinicos '!W648="","",'Paraclinicos '!W648&lt;6,4,'Paraclinicos '!W648&lt;10,3,'Paraclinicos '!W648&lt;13,2,'Paraclinicos '!W648&lt;15,1,'Paraclinicos '!W648=15,0)</f>
        <v>0</v>
      </c>
      <c r="U649" s="54">
        <f t="shared" si="30"/>
        <v>2</v>
      </c>
      <c r="V649" cm="1">
        <f t="array" ref="V649">_xlfn.IFS('Paraclinicos '!S648="","",OR('Paraclinicos '!S648&lt;=8,'Paraclinicos '!S648&gt;=25),3,'Paraclinicos '!S648&lt;12,1,'Paraclinicos '!S648&lt;21,0,'Paraclinicos '!S648&lt;25,2)</f>
        <v>0</v>
      </c>
      <c r="W649" t="str">
        <f>IFERROR(IF(INDEX('BD Demog para scores enalazar'!Y$2:'BD Demog para scores enalazar'!Y$3000,MATCH(Formulas!A649,'BD Demog para scores enalazar'!A$2:'BD Demog para scores enalazar'!A$3000,0))=1,"SI","NO"),"")</f>
        <v>NO</v>
      </c>
      <c r="X649" s="9" t="str">
        <f>IFERROR(IF(INDEX('BD Demog para scores enalazar'!AJ$2:'BD Demog para scores enalazar'!AJ$3000,MATCH(Formulas!A649,'BD Demog para scores enalazar'!A$2:'BD Demog para scores enalazar'!A$3000,0))=1,"SI","NO"),"")</f>
        <v>NO</v>
      </c>
      <c r="Y649" cm="1">
        <f t="array" ref="Y649">IF(AND(W649="NO",X649="NO"),_xlfn.IFS('Paraclinicos '!K648&lt;=91,3,'Paraclinicos '!K648&lt;94,2,'Paraclinicos '!K648&lt;96,1,'Paraclinicos '!K648&gt;=96,0),"")</f>
        <v>3</v>
      </c>
      <c r="Z649" t="str" cm="1">
        <f t="array" ref="Z649">IF(OR(W649="SI",X649="SI"),_xlfn.IFS(OR(AND('Paraclinicos '!K648&lt;=83),AND('Paraclinicos '!K648&gt;=97,AA649=2)),3,OR(AND('Paraclinicos '!K648&lt;=86),AND('Paraclinicos '!K648&gt;=94,AA649=2)),2,OR(AND('Paraclinicos '!K648&lt;=88),AND('Paraclinicos '!K648&gt;=92,AA649=2)),1,OR(AND('Paraclinicos '!K648&gt;=88,'Paraclinicos '!K648&lt;=92),AND('Paraclinicos '!K648&gt;=93,AA649=0)),0),"")</f>
        <v/>
      </c>
      <c r="AA649" cm="1">
        <f t="array" ref="AA649">_xlfn.IFS('Paraclinicos '!E648="","",'Paraclinicos '!E648="Oxigeno",2,'Paraclinicos '!E648="Aire",0)</f>
        <v>2</v>
      </c>
    </row>
    <row r="650" spans="1:27" x14ac:dyDescent="0.25">
      <c r="A650">
        <f>'Paraclinicos '!A649</f>
        <v>148</v>
      </c>
      <c r="B650" s="3">
        <f>'Paraclinicos '!R649</f>
        <v>44321</v>
      </c>
      <c r="C650" cm="1">
        <f t="array" ref="C650">_xlfn.IFS('Paraclinicos '!Q649="","",'Paraclinicos '!Q649&gt;60,3,'Paraclinicos '!Q649&lt;=60,1)</f>
        <v>1</v>
      </c>
      <c r="D650" t="str">
        <f>IFERROR(IF(INDEX('BD Demog para scores enalazar'!BC$2:BC$3000,MATCH(Formulas!A650,'BD Demog para scores enalazar'!A$2:A$3000,0))=0,"SI","NO"),"")</f>
        <v>NO</v>
      </c>
      <c r="E650" cm="1">
        <f t="array" ref="E650">_xlfn.IFS(D650="","",D650="SI",4,D650="NO",1)</f>
        <v>1</v>
      </c>
      <c r="F650" cm="1">
        <f t="array" ref="F650">_xlfn.IFS('Paraclinicos '!B649="","",'Paraclinicos '!B649&gt;1,1,'Paraclinicos '!B649&lt;=1,3)</f>
        <v>3</v>
      </c>
      <c r="G650" cm="1">
        <f t="array" ref="G650">_xlfn.IFS('Paraclinicos '!D649="","",AND('Paraclinicos '!D649&gt;=250,'Paraclinicos '!D649&lt;=500),2,'Paraclinicos '!D649&gt;500,3,'Paraclinicos '!D649&lt;250,1)</f>
        <v>3</v>
      </c>
      <c r="H650" s="50">
        <f t="shared" si="31"/>
        <v>8</v>
      </c>
      <c r="I650" cm="1">
        <f t="array" ref="I650">_xlfn.IFS('Paraclinicos '!Q649="","",'Paraclinicos '!Q649&gt;=65,1,'Paraclinicos '!Q649&lt;65,0)</f>
        <v>0</v>
      </c>
      <c r="J650" cm="1">
        <f t="array" ref="J650">_xlfn.IFS('Paraclinicos '!I649="","",'Paraclinicos '!I649&gt;7,1,'Paraclinicos '!I649&lt;=7,0)</f>
        <v>1</v>
      </c>
      <c r="K650" cm="1">
        <f t="array" ref="K650">_xlfn.IFS('Paraclinicos '!W649="","",'Paraclinicos '!W649&lt;=8,1,'Paraclinicos '!W649&gt;8,0)</f>
        <v>0</v>
      </c>
      <c r="L650" cm="1">
        <f t="array" ref="L650">_xlfn.IFS('Paraclinicos '!S649="","",'Paraclinicos '!S649&gt;=30,1,'Paraclinicos '!S649&lt;30,0)</f>
        <v>0</v>
      </c>
      <c r="M650" cm="1">
        <f t="array" ref="M650">_xlfn.IFS(OR('Paraclinicos '!T649="",'Paraclinicos '!U649=""),"",OR('Paraclinicos '!T649&lt;=90,'Paraclinicos '!U649&lt;=60),1,OR('Paraclinicos '!T649&gt;90,'Paraclinicos '!U649&gt;60),0)</f>
        <v>0</v>
      </c>
      <c r="N650" s="45">
        <f t="shared" si="32"/>
        <v>2</v>
      </c>
      <c r="O650" cm="1">
        <f t="array" ref="O650">_xlfn.IFS(OR('Paraclinicos '!M649="",'Paraclinicos '!N649="",'Paraclinicos '!N649=0),"",'Paraclinicos '!M649/'Paraclinicos '!N649&lt;100,4,'Paraclinicos '!M649/'Paraclinicos '!N649&lt;200,3,'Paraclinicos '!M649/'Paraclinicos '!N649&lt;300,2,'Paraclinicos '!M649/'Paraclinicos '!N649&lt;400,1,'Paraclinicos '!M649/'Paraclinicos '!N649&gt;=400,0)</f>
        <v>2</v>
      </c>
      <c r="P650" cm="1">
        <f t="array" ref="P650">_xlfn.IFS('Paraclinicos '!C649="","",'Paraclinicos '!C649&lt;20,4,'Paraclinicos '!C649&lt;50,3,'Paraclinicos '!C649&lt;100,2,'Paraclinicos '!C649&lt;150,1,'Paraclinicos '!C649&gt;150,0)</f>
        <v>0</v>
      </c>
      <c r="Q650" cm="1">
        <f t="array" ref="Q650">_xlfn.IFS('Paraclinicos '!O649="","",'Paraclinicos '!O649&lt;1.2,0,'Paraclinicos '!O649&lt;2,1,'Paraclinicos '!O649&lt;3.5,2,'Paraclinicos '!O649&lt;5,3,'Paraclinicos '!O649&gt;5,4)</f>
        <v>0</v>
      </c>
      <c r="R650" t="str" cm="1">
        <f t="array" ref="R650">_xlfn.IFS('Paraclinicos '!J649="","",'Paraclinicos '!J649&lt;1.2,0,'Paraclinicos '!J649&lt;2,1,'Paraclinicos '!J649&lt;6,2,'Paraclinicos '!J649&lt;12,3,'Paraclinicos '!J649&gt;=12,4)</f>
        <v/>
      </c>
      <c r="S650" cm="1">
        <f t="array" ref="S650">_xlfn.IFS('Paraclinicos '!Y649="","",'Paraclinicos '!Y649&lt;70,1,'Paraclinicos '!Y649&gt;=70,0)</f>
        <v>0</v>
      </c>
      <c r="T650" cm="1">
        <f t="array" ref="T650">_xlfn.IFS('Paraclinicos '!W649="","",'Paraclinicos '!W649&lt;6,4,'Paraclinicos '!W649&lt;10,3,'Paraclinicos '!W649&lt;13,2,'Paraclinicos '!W649&lt;15,1,'Paraclinicos '!W649=15,0)</f>
        <v>0</v>
      </c>
      <c r="U650" s="54">
        <f t="shared" si="30"/>
        <v>2</v>
      </c>
      <c r="V650" cm="1">
        <f t="array" ref="V650">_xlfn.IFS('Paraclinicos '!S649="","",OR('Paraclinicos '!S649&lt;=8,'Paraclinicos '!S649&gt;=25),3,'Paraclinicos '!S649&lt;12,1,'Paraclinicos '!S649&lt;21,0,'Paraclinicos '!S649&lt;25,2)</f>
        <v>0</v>
      </c>
      <c r="W650" t="str">
        <f>IFERROR(IF(INDEX('BD Demog para scores enalazar'!Y$2:'BD Demog para scores enalazar'!Y$3000,MATCH(Formulas!A650,'BD Demog para scores enalazar'!A$2:'BD Demog para scores enalazar'!A$3000,0))=1,"SI","NO"),"")</f>
        <v>NO</v>
      </c>
      <c r="X650" s="9" t="str">
        <f>IFERROR(IF(INDEX('BD Demog para scores enalazar'!AJ$2:'BD Demog para scores enalazar'!AJ$3000,MATCH(Formulas!A650,'BD Demog para scores enalazar'!A$2:'BD Demog para scores enalazar'!A$3000,0))=1,"SI","NO"),"")</f>
        <v>NO</v>
      </c>
      <c r="Y650" cm="1">
        <f t="array" ref="Y650">IF(AND(W650="NO",X650="NO"),_xlfn.IFS('Paraclinicos '!K649&lt;=91,3,'Paraclinicos '!K649&lt;94,2,'Paraclinicos '!K649&lt;96,1,'Paraclinicos '!K649&gt;=96,0),"")</f>
        <v>3</v>
      </c>
      <c r="Z650" t="str" cm="1">
        <f t="array" ref="Z650">IF(OR(W650="SI",X650="SI"),_xlfn.IFS(OR(AND('Paraclinicos '!K649&lt;=83),AND('Paraclinicos '!K649&gt;=97,AA650=2)),3,OR(AND('Paraclinicos '!K649&lt;=86),AND('Paraclinicos '!K649&gt;=94,AA650=2)),2,OR(AND('Paraclinicos '!K649&lt;=88),AND('Paraclinicos '!K649&gt;=92,AA650=2)),1,OR(AND('Paraclinicos '!K649&gt;=88,'Paraclinicos '!K649&lt;=92),AND('Paraclinicos '!K649&gt;=93,AA650=0)),0),"")</f>
        <v/>
      </c>
      <c r="AA650" cm="1">
        <f t="array" ref="AA650">_xlfn.IFS('Paraclinicos '!E649="","",'Paraclinicos '!E649="Oxigeno",2,'Paraclinicos '!E649="Aire",0)</f>
        <v>2</v>
      </c>
    </row>
    <row r="651" spans="1:27" x14ac:dyDescent="0.25">
      <c r="A651">
        <f>'Paraclinicos '!A650</f>
        <v>148</v>
      </c>
      <c r="B651" s="3">
        <f>'Paraclinicos '!R650</f>
        <v>44323</v>
      </c>
      <c r="C651" cm="1">
        <f t="array" ref="C651">_xlfn.IFS('Paraclinicos '!Q650="","",'Paraclinicos '!Q650&gt;60,3,'Paraclinicos '!Q650&lt;=60,1)</f>
        <v>1</v>
      </c>
      <c r="D651" t="str">
        <f>IFERROR(IF(INDEX('BD Demog para scores enalazar'!BC$2:BC$3000,MATCH(Formulas!A651,'BD Demog para scores enalazar'!A$2:A$3000,0))=0,"SI","NO"),"")</f>
        <v>NO</v>
      </c>
      <c r="E651" cm="1">
        <f t="array" ref="E651">_xlfn.IFS(D651="","",D651="SI",4,D651="NO",1)</f>
        <v>1</v>
      </c>
      <c r="F651" cm="1">
        <f t="array" ref="F651">_xlfn.IFS('Paraclinicos '!B650="","",'Paraclinicos '!B650&gt;1,1,'Paraclinicos '!B650&lt;=1,3)</f>
        <v>3</v>
      </c>
      <c r="G651" t="str" cm="1">
        <f t="array" ref="G651">_xlfn.IFS('Paraclinicos '!D650="","",AND('Paraclinicos '!D650&gt;=250,'Paraclinicos '!D650&lt;=500),2,'Paraclinicos '!D650&gt;500,3,'Paraclinicos '!D650&lt;250,1)</f>
        <v/>
      </c>
      <c r="H651" s="50">
        <f t="shared" si="31"/>
        <v>5</v>
      </c>
      <c r="I651" cm="1">
        <f t="array" ref="I651">_xlfn.IFS('Paraclinicos '!Q650="","",'Paraclinicos '!Q650&gt;=65,1,'Paraclinicos '!Q650&lt;65,0)</f>
        <v>0</v>
      </c>
      <c r="J651" cm="1">
        <f t="array" ref="J651">_xlfn.IFS('Paraclinicos '!I650="","",'Paraclinicos '!I650&gt;7,1,'Paraclinicos '!I650&lt;=7,0)</f>
        <v>1</v>
      </c>
      <c r="K651" cm="1">
        <f t="array" ref="K651">_xlfn.IFS('Paraclinicos '!W650="","",'Paraclinicos '!W650&lt;=8,1,'Paraclinicos '!W650&gt;8,0)</f>
        <v>1</v>
      </c>
      <c r="L651" cm="1">
        <f t="array" ref="L651">_xlfn.IFS('Paraclinicos '!S650="","",'Paraclinicos '!S650&gt;=30,1,'Paraclinicos '!S650&lt;30,0)</f>
        <v>0</v>
      </c>
      <c r="M651" cm="1">
        <f t="array" ref="M651">_xlfn.IFS(OR('Paraclinicos '!T650="",'Paraclinicos '!U650=""),"",OR('Paraclinicos '!T650&lt;=90,'Paraclinicos '!U650&lt;=60),1,OR('Paraclinicos '!T650&gt;90,'Paraclinicos '!U650&gt;60),0)</f>
        <v>1</v>
      </c>
      <c r="N651" s="45">
        <f t="shared" si="32"/>
        <v>4</v>
      </c>
      <c r="O651" cm="1">
        <f t="array" ref="O651">_xlfn.IFS(OR('Paraclinicos '!M650="",'Paraclinicos '!N650="",'Paraclinicos '!N650=0),"",'Paraclinicos '!M650/'Paraclinicos '!N650&lt;100,4,'Paraclinicos '!M650/'Paraclinicos '!N650&lt;200,3,'Paraclinicos '!M650/'Paraclinicos '!N650&lt;300,2,'Paraclinicos '!M650/'Paraclinicos '!N650&lt;400,1,'Paraclinicos '!M650/'Paraclinicos '!N650&gt;=400,0)</f>
        <v>3</v>
      </c>
      <c r="P651" cm="1">
        <f t="array" ref="P651">_xlfn.IFS('Paraclinicos '!C650="","",'Paraclinicos '!C650&lt;20,4,'Paraclinicos '!C650&lt;50,3,'Paraclinicos '!C650&lt;100,2,'Paraclinicos '!C650&lt;150,1,'Paraclinicos '!C650&gt;150,0)</f>
        <v>0</v>
      </c>
      <c r="Q651" cm="1">
        <f t="array" ref="Q651">_xlfn.IFS('Paraclinicos '!O650="","",'Paraclinicos '!O650&lt;1.2,0,'Paraclinicos '!O650&lt;2,1,'Paraclinicos '!O650&lt;3.5,2,'Paraclinicos '!O650&lt;5,3,'Paraclinicos '!O650&gt;5,4)</f>
        <v>1</v>
      </c>
      <c r="R651" cm="1">
        <f t="array" ref="R651">_xlfn.IFS('Paraclinicos '!J650="","",'Paraclinicos '!J650&lt;1.2,0,'Paraclinicos '!J650&lt;2,1,'Paraclinicos '!J650&lt;6,2,'Paraclinicos '!J650&lt;12,3,'Paraclinicos '!J650&gt;=12,4)</f>
        <v>0</v>
      </c>
      <c r="S651" cm="1">
        <f t="array" ref="S651">_xlfn.IFS('Paraclinicos '!Y650="","",'Paraclinicos '!Y650&lt;70,1,'Paraclinicos '!Y650&gt;=70,0)</f>
        <v>0</v>
      </c>
      <c r="T651" cm="1">
        <f t="array" ref="T651">_xlfn.IFS('Paraclinicos '!W650="","",'Paraclinicos '!W650&lt;6,4,'Paraclinicos '!W650&lt;10,3,'Paraclinicos '!W650&lt;13,2,'Paraclinicos '!W650&lt;15,1,'Paraclinicos '!W650=15,0)</f>
        <v>4</v>
      </c>
      <c r="U651" s="54">
        <f t="shared" si="30"/>
        <v>8</v>
      </c>
      <c r="V651" cm="1">
        <f t="array" ref="V651">_xlfn.IFS('Paraclinicos '!S650="","",OR('Paraclinicos '!S650&lt;=8,'Paraclinicos '!S650&gt;=25),3,'Paraclinicos '!S650&lt;12,1,'Paraclinicos '!S650&lt;21,0,'Paraclinicos '!S650&lt;25,2)</f>
        <v>0</v>
      </c>
      <c r="W651" t="str">
        <f>IFERROR(IF(INDEX('BD Demog para scores enalazar'!Y$2:'BD Demog para scores enalazar'!Y$3000,MATCH(Formulas!A651,'BD Demog para scores enalazar'!A$2:'BD Demog para scores enalazar'!A$3000,0))=1,"SI","NO"),"")</f>
        <v>NO</v>
      </c>
      <c r="X651" s="9" t="str">
        <f>IFERROR(IF(INDEX('BD Demog para scores enalazar'!AJ$2:'BD Demog para scores enalazar'!AJ$3000,MATCH(Formulas!A651,'BD Demog para scores enalazar'!A$2:'BD Demog para scores enalazar'!A$3000,0))=1,"SI","NO"),"")</f>
        <v>NO</v>
      </c>
      <c r="Y651" cm="1">
        <f t="array" ref="Y651">IF(AND(W651="NO",X651="NO"),_xlfn.IFS('Paraclinicos '!K650&lt;=91,3,'Paraclinicos '!K650&lt;94,2,'Paraclinicos '!K650&lt;96,1,'Paraclinicos '!K650&gt;=96,0),"")</f>
        <v>3</v>
      </c>
      <c r="Z651" t="str" cm="1">
        <f t="array" ref="Z651">IF(OR(W651="SI",X651="SI"),_xlfn.IFS(OR(AND('Paraclinicos '!K650&lt;=83),AND('Paraclinicos '!K650&gt;=97,AA651=2)),3,OR(AND('Paraclinicos '!K650&lt;=86),AND('Paraclinicos '!K650&gt;=94,AA651=2)),2,OR(AND('Paraclinicos '!K650&lt;=88),AND('Paraclinicos '!K650&gt;=92,AA651=2)),1,OR(AND('Paraclinicos '!K650&gt;=88,'Paraclinicos '!K650&lt;=92),AND('Paraclinicos '!K650&gt;=93,AA651=0)),0),"")</f>
        <v/>
      </c>
      <c r="AA651" cm="1">
        <f t="array" ref="AA651">_xlfn.IFS('Paraclinicos '!E650="","",'Paraclinicos '!E650="Oxigeno",2,'Paraclinicos '!E650="Aire",0)</f>
        <v>2</v>
      </c>
    </row>
    <row r="652" spans="1:27" x14ac:dyDescent="0.25">
      <c r="A652">
        <f>'Paraclinicos '!A651</f>
        <v>148</v>
      </c>
      <c r="B652" s="3">
        <f>'Paraclinicos '!R651</f>
        <v>44323</v>
      </c>
      <c r="C652" cm="1">
        <f t="array" ref="C652">_xlfn.IFS('Paraclinicos '!Q651="","",'Paraclinicos '!Q651&gt;60,3,'Paraclinicos '!Q651&lt;=60,1)</f>
        <v>1</v>
      </c>
      <c r="D652" t="str">
        <f>IFERROR(IF(INDEX('BD Demog para scores enalazar'!BC$2:BC$3000,MATCH(Formulas!A652,'BD Demog para scores enalazar'!A$2:A$3000,0))=0,"SI","NO"),"")</f>
        <v>NO</v>
      </c>
      <c r="E652" cm="1">
        <f t="array" ref="E652">_xlfn.IFS(D652="","",D652="SI",4,D652="NO",1)</f>
        <v>1</v>
      </c>
      <c r="F652" cm="1">
        <f t="array" ref="F652">_xlfn.IFS('Paraclinicos '!B651="","",'Paraclinicos '!B651&gt;1,1,'Paraclinicos '!B651&lt;=1,3)</f>
        <v>3</v>
      </c>
      <c r="G652" cm="1">
        <f t="array" ref="G652">_xlfn.IFS('Paraclinicos '!D651="","",AND('Paraclinicos '!D651&gt;=250,'Paraclinicos '!D651&lt;=500),2,'Paraclinicos '!D651&gt;500,3,'Paraclinicos '!D651&lt;250,1)</f>
        <v>3</v>
      </c>
      <c r="H652" s="50">
        <f t="shared" si="31"/>
        <v>8</v>
      </c>
      <c r="I652" cm="1">
        <f t="array" ref="I652">_xlfn.IFS('Paraclinicos '!Q651="","",'Paraclinicos '!Q651&gt;=65,1,'Paraclinicos '!Q651&lt;65,0)</f>
        <v>0</v>
      </c>
      <c r="J652" cm="1">
        <f t="array" ref="J652">_xlfn.IFS('Paraclinicos '!I651="","",'Paraclinicos '!I651&gt;7,1,'Paraclinicos '!I651&lt;=7,0)</f>
        <v>1</v>
      </c>
      <c r="K652" cm="1">
        <f t="array" ref="K652">_xlfn.IFS('Paraclinicos '!W651="","",'Paraclinicos '!W651&lt;=8,1,'Paraclinicos '!W651&gt;8,0)</f>
        <v>1</v>
      </c>
      <c r="L652" cm="1">
        <f t="array" ref="L652">_xlfn.IFS('Paraclinicos '!S651="","",'Paraclinicos '!S651&gt;=30,1,'Paraclinicos '!S651&lt;30,0)</f>
        <v>0</v>
      </c>
      <c r="M652" cm="1">
        <f t="array" ref="M652">_xlfn.IFS(OR('Paraclinicos '!T651="",'Paraclinicos '!U651=""),"",OR('Paraclinicos '!T651&lt;=90,'Paraclinicos '!U651&lt;=60),1,OR('Paraclinicos '!T651&gt;90,'Paraclinicos '!U651&gt;60),0)</f>
        <v>1</v>
      </c>
      <c r="N652" s="45">
        <f t="shared" si="32"/>
        <v>6</v>
      </c>
      <c r="O652" cm="1">
        <f t="array" ref="O652">_xlfn.IFS(OR('Paraclinicos '!M651="",'Paraclinicos '!N651="",'Paraclinicos '!N651=0),"",'Paraclinicos '!M651/'Paraclinicos '!N651&lt;100,4,'Paraclinicos '!M651/'Paraclinicos '!N651&lt;200,3,'Paraclinicos '!M651/'Paraclinicos '!N651&lt;300,2,'Paraclinicos '!M651/'Paraclinicos '!N651&lt;400,1,'Paraclinicos '!M651/'Paraclinicos '!N651&gt;=400,0)</f>
        <v>3</v>
      </c>
      <c r="P652" cm="1">
        <f t="array" ref="P652">_xlfn.IFS('Paraclinicos '!C651="","",'Paraclinicos '!C651&lt;20,4,'Paraclinicos '!C651&lt;50,3,'Paraclinicos '!C651&lt;100,2,'Paraclinicos '!C651&lt;150,1,'Paraclinicos '!C651&gt;150,0)</f>
        <v>0</v>
      </c>
      <c r="Q652" cm="1">
        <f t="array" ref="Q652">_xlfn.IFS('Paraclinicos '!O651="","",'Paraclinicos '!O651&lt;1.2,0,'Paraclinicos '!O651&lt;2,1,'Paraclinicos '!O651&lt;3.5,2,'Paraclinicos '!O651&lt;5,3,'Paraclinicos '!O651&gt;5,4)</f>
        <v>2</v>
      </c>
      <c r="R652" cm="1">
        <f t="array" ref="R652">_xlfn.IFS('Paraclinicos '!J651="","",'Paraclinicos '!J651&lt;1.2,0,'Paraclinicos '!J651&lt;2,1,'Paraclinicos '!J651&lt;6,2,'Paraclinicos '!J651&lt;12,3,'Paraclinicos '!J651&gt;=12,4)</f>
        <v>0</v>
      </c>
      <c r="S652" cm="1">
        <f t="array" ref="S652">_xlfn.IFS('Paraclinicos '!Y651="","",'Paraclinicos '!Y651&lt;70,1,'Paraclinicos '!Y651&gt;=70,0)</f>
        <v>0</v>
      </c>
      <c r="T652" cm="1">
        <f t="array" ref="T652">_xlfn.IFS('Paraclinicos '!W651="","",'Paraclinicos '!W651&lt;6,4,'Paraclinicos '!W651&lt;10,3,'Paraclinicos '!W651&lt;13,2,'Paraclinicos '!W651&lt;15,1,'Paraclinicos '!W651=15,0)</f>
        <v>4</v>
      </c>
      <c r="U652" s="54">
        <f t="shared" si="30"/>
        <v>9</v>
      </c>
      <c r="V652" cm="1">
        <f t="array" ref="V652">_xlfn.IFS('Paraclinicos '!S651="","",OR('Paraclinicos '!S651&lt;=8,'Paraclinicos '!S651&gt;=25),3,'Paraclinicos '!S651&lt;12,1,'Paraclinicos '!S651&lt;21,0,'Paraclinicos '!S651&lt;25,2)</f>
        <v>0</v>
      </c>
      <c r="W652" t="str">
        <f>IFERROR(IF(INDEX('BD Demog para scores enalazar'!Y$2:'BD Demog para scores enalazar'!Y$3000,MATCH(Formulas!A652,'BD Demog para scores enalazar'!A$2:'BD Demog para scores enalazar'!A$3000,0))=1,"SI","NO"),"")</f>
        <v>NO</v>
      </c>
      <c r="X652" s="9" t="str">
        <f>IFERROR(IF(INDEX('BD Demog para scores enalazar'!AJ$2:'BD Demog para scores enalazar'!AJ$3000,MATCH(Formulas!A652,'BD Demog para scores enalazar'!A$2:'BD Demog para scores enalazar'!A$3000,0))=1,"SI","NO"),"")</f>
        <v>NO</v>
      </c>
      <c r="Y652" cm="1">
        <f t="array" ref="Y652">IF(AND(W652="NO",X652="NO"),_xlfn.IFS('Paraclinicos '!K651&lt;=91,3,'Paraclinicos '!K651&lt;94,2,'Paraclinicos '!K651&lt;96,1,'Paraclinicos '!K651&gt;=96,0),"")</f>
        <v>3</v>
      </c>
      <c r="Z652" t="str" cm="1">
        <f t="array" ref="Z652">IF(OR(W652="SI",X652="SI"),_xlfn.IFS(OR(AND('Paraclinicos '!K651&lt;=83),AND('Paraclinicos '!K651&gt;=97,AA652=2)),3,OR(AND('Paraclinicos '!K651&lt;=86),AND('Paraclinicos '!K651&gt;=94,AA652=2)),2,OR(AND('Paraclinicos '!K651&lt;=88),AND('Paraclinicos '!K651&gt;=92,AA652=2)),1,OR(AND('Paraclinicos '!K651&gt;=88,'Paraclinicos '!K651&lt;=92),AND('Paraclinicos '!K651&gt;=93,AA652=0)),0),"")</f>
        <v/>
      </c>
      <c r="AA652" cm="1">
        <f t="array" ref="AA652">_xlfn.IFS('Paraclinicos '!E651="","",'Paraclinicos '!E651="Oxigeno",2,'Paraclinicos '!E651="Aire",0)</f>
        <v>2</v>
      </c>
    </row>
    <row r="653" spans="1:27" x14ac:dyDescent="0.25">
      <c r="A653">
        <f>'Paraclinicos '!A652</f>
        <v>148</v>
      </c>
      <c r="B653" s="3">
        <f>'Paraclinicos '!R652</f>
        <v>44325</v>
      </c>
      <c r="C653" cm="1">
        <f t="array" ref="C653">_xlfn.IFS('Paraclinicos '!Q652="","",'Paraclinicos '!Q652&gt;60,3,'Paraclinicos '!Q652&lt;=60,1)</f>
        <v>1</v>
      </c>
      <c r="D653" t="str">
        <f>IFERROR(IF(INDEX('BD Demog para scores enalazar'!BC$2:BC$3000,MATCH(Formulas!A653,'BD Demog para scores enalazar'!A$2:A$3000,0))=0,"SI","NO"),"")</f>
        <v>NO</v>
      </c>
      <c r="E653" cm="1">
        <f t="array" ref="E653">_xlfn.IFS(D653="","",D653="SI",4,D653="NO",1)</f>
        <v>1</v>
      </c>
      <c r="F653" cm="1">
        <f t="array" ref="F653">_xlfn.IFS('Paraclinicos '!B652="","",'Paraclinicos '!B652&gt;1,1,'Paraclinicos '!B652&lt;=1,3)</f>
        <v>3</v>
      </c>
      <c r="G653" t="str" cm="1">
        <f t="array" ref="G653">_xlfn.IFS('Paraclinicos '!D652="","",AND('Paraclinicos '!D652&gt;=250,'Paraclinicos '!D652&lt;=500),2,'Paraclinicos '!D652&gt;500,3,'Paraclinicos '!D652&lt;250,1)</f>
        <v/>
      </c>
      <c r="H653" s="50">
        <f t="shared" si="31"/>
        <v>5</v>
      </c>
      <c r="I653" cm="1">
        <f t="array" ref="I653">_xlfn.IFS('Paraclinicos '!Q652="","",'Paraclinicos '!Q652&gt;=65,1,'Paraclinicos '!Q652&lt;65,0)</f>
        <v>0</v>
      </c>
      <c r="J653" cm="1">
        <f t="array" ref="J653">_xlfn.IFS('Paraclinicos '!I652="","",'Paraclinicos '!I652&gt;7,1,'Paraclinicos '!I652&lt;=7,0)</f>
        <v>1</v>
      </c>
      <c r="K653" cm="1">
        <f t="array" ref="K653">_xlfn.IFS('Paraclinicos '!W652="","",'Paraclinicos '!W652&lt;=8,1,'Paraclinicos '!W652&gt;8,0)</f>
        <v>1</v>
      </c>
      <c r="L653" cm="1">
        <f t="array" ref="L653">_xlfn.IFS('Paraclinicos '!S652="","",'Paraclinicos '!S652&gt;=30,1,'Paraclinicos '!S652&lt;30,0)</f>
        <v>0</v>
      </c>
      <c r="M653" cm="1">
        <f t="array" ref="M653">_xlfn.IFS(OR('Paraclinicos '!T652="",'Paraclinicos '!U652=""),"",OR('Paraclinicos '!T652&lt;=90,'Paraclinicos '!U652&lt;=60),1,OR('Paraclinicos '!T652&gt;90,'Paraclinicos '!U652&gt;60),0)</f>
        <v>1</v>
      </c>
      <c r="N653" s="45">
        <f t="shared" si="32"/>
        <v>6</v>
      </c>
      <c r="O653" cm="1">
        <f t="array" ref="O653">_xlfn.IFS(OR('Paraclinicos '!M652="",'Paraclinicos '!N652="",'Paraclinicos '!N652=0),"",'Paraclinicos '!M652/'Paraclinicos '!N652&lt;100,4,'Paraclinicos '!M652/'Paraclinicos '!N652&lt;200,3,'Paraclinicos '!M652/'Paraclinicos '!N652&lt;300,2,'Paraclinicos '!M652/'Paraclinicos '!N652&lt;400,1,'Paraclinicos '!M652/'Paraclinicos '!N652&gt;=400,0)</f>
        <v>3</v>
      </c>
      <c r="P653" cm="1">
        <f t="array" ref="P653">_xlfn.IFS('Paraclinicos '!C652="","",'Paraclinicos '!C652&lt;20,4,'Paraclinicos '!C652&lt;50,3,'Paraclinicos '!C652&lt;100,2,'Paraclinicos '!C652&lt;150,1,'Paraclinicos '!C652&gt;150,0)</f>
        <v>0</v>
      </c>
      <c r="Q653" cm="1">
        <f t="array" ref="Q653">_xlfn.IFS('Paraclinicos '!O652="","",'Paraclinicos '!O652&lt;1.2,0,'Paraclinicos '!O652&lt;2,1,'Paraclinicos '!O652&lt;3.5,2,'Paraclinicos '!O652&lt;5,3,'Paraclinicos '!O652&gt;5,4)</f>
        <v>2</v>
      </c>
      <c r="R653" t="str" cm="1">
        <f t="array" ref="R653">_xlfn.IFS('Paraclinicos '!J652="","",'Paraclinicos '!J652&lt;1.2,0,'Paraclinicos '!J652&lt;2,1,'Paraclinicos '!J652&lt;6,2,'Paraclinicos '!J652&lt;12,3,'Paraclinicos '!J652&gt;=12,4)</f>
        <v/>
      </c>
      <c r="S653" cm="1">
        <f t="array" ref="S653">_xlfn.IFS('Paraclinicos '!Y652="","",'Paraclinicos '!Y652&lt;70,1,'Paraclinicos '!Y652&gt;=70,0)</f>
        <v>0</v>
      </c>
      <c r="T653" cm="1">
        <f t="array" ref="T653">_xlfn.IFS('Paraclinicos '!W652="","",'Paraclinicos '!W652&lt;6,4,'Paraclinicos '!W652&lt;10,3,'Paraclinicos '!W652&lt;13,2,'Paraclinicos '!W652&lt;15,1,'Paraclinicos '!W652=15,0)</f>
        <v>4</v>
      </c>
      <c r="U653" s="54">
        <f t="shared" si="30"/>
        <v>9</v>
      </c>
      <c r="V653" cm="1">
        <f t="array" ref="V653">_xlfn.IFS('Paraclinicos '!S652="","",OR('Paraclinicos '!S652&lt;=8,'Paraclinicos '!S652&gt;=25),3,'Paraclinicos '!S652&lt;12,1,'Paraclinicos '!S652&lt;21,0,'Paraclinicos '!S652&lt;25,2)</f>
        <v>0</v>
      </c>
      <c r="W653" t="str">
        <f>IFERROR(IF(INDEX('BD Demog para scores enalazar'!Y$2:'BD Demog para scores enalazar'!Y$3000,MATCH(Formulas!A653,'BD Demog para scores enalazar'!A$2:'BD Demog para scores enalazar'!A$3000,0))=1,"SI","NO"),"")</f>
        <v>NO</v>
      </c>
      <c r="X653" s="9" t="str">
        <f>IFERROR(IF(INDEX('BD Demog para scores enalazar'!AJ$2:'BD Demog para scores enalazar'!AJ$3000,MATCH(Formulas!A653,'BD Demog para scores enalazar'!A$2:'BD Demog para scores enalazar'!A$3000,0))=1,"SI","NO"),"")</f>
        <v>NO</v>
      </c>
      <c r="Y653" cm="1">
        <f t="array" ref="Y653">IF(AND(W653="NO",X653="NO"),_xlfn.IFS('Paraclinicos '!K652&lt;=91,3,'Paraclinicos '!K652&lt;94,2,'Paraclinicos '!K652&lt;96,1,'Paraclinicos '!K652&gt;=96,0),"")</f>
        <v>3</v>
      </c>
      <c r="Z653" t="str" cm="1">
        <f t="array" ref="Z653">IF(OR(W653="SI",X653="SI"),_xlfn.IFS(OR(AND('Paraclinicos '!K652&lt;=83),AND('Paraclinicos '!K652&gt;=97,AA653=2)),3,OR(AND('Paraclinicos '!K652&lt;=86),AND('Paraclinicos '!K652&gt;=94,AA653=2)),2,OR(AND('Paraclinicos '!K652&lt;=88),AND('Paraclinicos '!K652&gt;=92,AA653=2)),1,OR(AND('Paraclinicos '!K652&gt;=88,'Paraclinicos '!K652&lt;=92),AND('Paraclinicos '!K652&gt;=93,AA653=0)),0),"")</f>
        <v/>
      </c>
      <c r="AA653" cm="1">
        <f t="array" ref="AA653">_xlfn.IFS('Paraclinicos '!E652="","",'Paraclinicos '!E652="Oxigeno",2,'Paraclinicos '!E652="Aire",0)</f>
        <v>2</v>
      </c>
    </row>
    <row r="654" spans="1:27" x14ac:dyDescent="0.25">
      <c r="A654">
        <f>'Paraclinicos '!A653</f>
        <v>148</v>
      </c>
      <c r="B654" s="3">
        <f>'Paraclinicos '!R653</f>
        <v>44327</v>
      </c>
      <c r="C654" cm="1">
        <f t="array" ref="C654">_xlfn.IFS('Paraclinicos '!Q653="","",'Paraclinicos '!Q653&gt;60,3,'Paraclinicos '!Q653&lt;=60,1)</f>
        <v>1</v>
      </c>
      <c r="D654" t="str">
        <f>IFERROR(IF(INDEX('BD Demog para scores enalazar'!BC$2:BC$3000,MATCH(Formulas!A654,'BD Demog para scores enalazar'!A$2:A$3000,0))=0,"SI","NO"),"")</f>
        <v>NO</v>
      </c>
      <c r="E654" cm="1">
        <f t="array" ref="E654">_xlfn.IFS(D654="","",D654="SI",4,D654="NO",1)</f>
        <v>1</v>
      </c>
      <c r="F654" cm="1">
        <f t="array" ref="F654">_xlfn.IFS('Paraclinicos '!B653="","",'Paraclinicos '!B653&gt;1,1,'Paraclinicos '!B653&lt;=1,3)</f>
        <v>3</v>
      </c>
      <c r="G654" t="str" cm="1">
        <f t="array" ref="G654">_xlfn.IFS('Paraclinicos '!D653="","",AND('Paraclinicos '!D653&gt;=250,'Paraclinicos '!D653&lt;=500),2,'Paraclinicos '!D653&gt;500,3,'Paraclinicos '!D653&lt;250,1)</f>
        <v/>
      </c>
      <c r="H654" s="50">
        <f t="shared" si="31"/>
        <v>5</v>
      </c>
      <c r="I654" cm="1">
        <f t="array" ref="I654">_xlfn.IFS('Paraclinicos '!Q653="","",'Paraclinicos '!Q653&gt;=65,1,'Paraclinicos '!Q653&lt;65,0)</f>
        <v>0</v>
      </c>
      <c r="J654" cm="1">
        <f t="array" ref="J654">_xlfn.IFS('Paraclinicos '!I653="","",'Paraclinicos '!I653&gt;7,1,'Paraclinicos '!I653&lt;=7,0)</f>
        <v>1</v>
      </c>
      <c r="K654" cm="1">
        <f t="array" ref="K654">_xlfn.IFS('Paraclinicos '!W653="","",'Paraclinicos '!W653&lt;=8,1,'Paraclinicos '!W653&gt;8,0)</f>
        <v>1</v>
      </c>
      <c r="L654" cm="1">
        <f t="array" ref="L654">_xlfn.IFS('Paraclinicos '!S653="","",'Paraclinicos '!S653&gt;=30,1,'Paraclinicos '!S653&lt;30,0)</f>
        <v>0</v>
      </c>
      <c r="M654" cm="1">
        <f t="array" ref="M654">_xlfn.IFS(OR('Paraclinicos '!T653="",'Paraclinicos '!U653=""),"",OR('Paraclinicos '!T653&lt;=90,'Paraclinicos '!U653&lt;=60),1,OR('Paraclinicos '!T653&gt;90,'Paraclinicos '!U653&gt;60),0)</f>
        <v>0</v>
      </c>
      <c r="N654" s="45">
        <f t="shared" si="32"/>
        <v>5</v>
      </c>
      <c r="O654" cm="1">
        <f t="array" ref="O654">_xlfn.IFS(OR('Paraclinicos '!M653="",'Paraclinicos '!N653="",'Paraclinicos '!N653=0),"",'Paraclinicos '!M653/'Paraclinicos '!N653&lt;100,4,'Paraclinicos '!M653/'Paraclinicos '!N653&lt;200,3,'Paraclinicos '!M653/'Paraclinicos '!N653&lt;300,2,'Paraclinicos '!M653/'Paraclinicos '!N653&lt;400,1,'Paraclinicos '!M653/'Paraclinicos '!N653&gt;=400,0)</f>
        <v>3</v>
      </c>
      <c r="P654" cm="1">
        <f t="array" ref="P654">_xlfn.IFS('Paraclinicos '!C653="","",'Paraclinicos '!C653&lt;20,4,'Paraclinicos '!C653&lt;50,3,'Paraclinicos '!C653&lt;100,2,'Paraclinicos '!C653&lt;150,1,'Paraclinicos '!C653&gt;150,0)</f>
        <v>0</v>
      </c>
      <c r="Q654" cm="1">
        <f t="array" ref="Q654">_xlfn.IFS('Paraclinicos '!O653="","",'Paraclinicos '!O653&lt;1.2,0,'Paraclinicos '!O653&lt;2,1,'Paraclinicos '!O653&lt;3.5,2,'Paraclinicos '!O653&lt;5,3,'Paraclinicos '!O653&gt;5,4)</f>
        <v>1</v>
      </c>
      <c r="R654" t="str" cm="1">
        <f t="array" ref="R654">_xlfn.IFS('Paraclinicos '!J653="","",'Paraclinicos '!J653&lt;1.2,0,'Paraclinicos '!J653&lt;2,1,'Paraclinicos '!J653&lt;6,2,'Paraclinicos '!J653&lt;12,3,'Paraclinicos '!J653&gt;=12,4)</f>
        <v/>
      </c>
      <c r="S654" cm="1">
        <f t="array" ref="S654">_xlfn.IFS('Paraclinicos '!Y653="","",'Paraclinicos '!Y653&lt;70,1,'Paraclinicos '!Y653&gt;=70,0)</f>
        <v>0</v>
      </c>
      <c r="T654" cm="1">
        <f t="array" ref="T654">_xlfn.IFS('Paraclinicos '!W653="","",'Paraclinicos '!W653&lt;6,4,'Paraclinicos '!W653&lt;10,3,'Paraclinicos '!W653&lt;13,2,'Paraclinicos '!W653&lt;15,1,'Paraclinicos '!W653=15,0)</f>
        <v>4</v>
      </c>
      <c r="U654" s="54">
        <f t="shared" si="30"/>
        <v>8</v>
      </c>
      <c r="V654" cm="1">
        <f t="array" ref="V654">_xlfn.IFS('Paraclinicos '!S653="","",OR('Paraclinicos '!S653&lt;=8,'Paraclinicos '!S653&gt;=25),3,'Paraclinicos '!S653&lt;12,1,'Paraclinicos '!S653&lt;21,0,'Paraclinicos '!S653&lt;25,2)</f>
        <v>0</v>
      </c>
      <c r="W654" t="str">
        <f>IFERROR(IF(INDEX('BD Demog para scores enalazar'!Y$2:'BD Demog para scores enalazar'!Y$3000,MATCH(Formulas!A654,'BD Demog para scores enalazar'!A$2:'BD Demog para scores enalazar'!A$3000,0))=1,"SI","NO"),"")</f>
        <v>NO</v>
      </c>
      <c r="X654" s="9" t="str">
        <f>IFERROR(IF(INDEX('BD Demog para scores enalazar'!AJ$2:'BD Demog para scores enalazar'!AJ$3000,MATCH(Formulas!A654,'BD Demog para scores enalazar'!A$2:'BD Demog para scores enalazar'!A$3000,0))=1,"SI","NO"),"")</f>
        <v>NO</v>
      </c>
      <c r="Y654" cm="1">
        <f t="array" ref="Y654">IF(AND(W654="NO",X654="NO"),_xlfn.IFS('Paraclinicos '!K653&lt;=91,3,'Paraclinicos '!K653&lt;94,2,'Paraclinicos '!K653&lt;96,1,'Paraclinicos '!K653&gt;=96,0),"")</f>
        <v>3</v>
      </c>
      <c r="Z654" t="str" cm="1">
        <f t="array" ref="Z654">IF(OR(W654="SI",X654="SI"),_xlfn.IFS(OR(AND('Paraclinicos '!K653&lt;=83),AND('Paraclinicos '!K653&gt;=97,AA654=2)),3,OR(AND('Paraclinicos '!K653&lt;=86),AND('Paraclinicos '!K653&gt;=94,AA654=2)),2,OR(AND('Paraclinicos '!K653&lt;=88),AND('Paraclinicos '!K653&gt;=92,AA654=2)),1,OR(AND('Paraclinicos '!K653&gt;=88,'Paraclinicos '!K653&lt;=92),AND('Paraclinicos '!K653&gt;=93,AA654=0)),0),"")</f>
        <v/>
      </c>
      <c r="AA654" cm="1">
        <f t="array" ref="AA654">_xlfn.IFS('Paraclinicos '!E653="","",'Paraclinicos '!E653="Oxigeno",2,'Paraclinicos '!E653="Aire",0)</f>
        <v>2</v>
      </c>
    </row>
    <row r="655" spans="1:27" x14ac:dyDescent="0.25">
      <c r="A655">
        <f>'Paraclinicos '!A654</f>
        <v>148</v>
      </c>
      <c r="B655" s="3">
        <f>'Paraclinicos '!R654</f>
        <v>44327</v>
      </c>
      <c r="C655" cm="1">
        <f t="array" ref="C655">_xlfn.IFS('Paraclinicos '!Q654="","",'Paraclinicos '!Q654&gt;60,3,'Paraclinicos '!Q654&lt;=60,1)</f>
        <v>1</v>
      </c>
      <c r="D655" t="str">
        <f>IFERROR(IF(INDEX('BD Demog para scores enalazar'!BC$2:BC$3000,MATCH(Formulas!A655,'BD Demog para scores enalazar'!A$2:A$3000,0))=0,"SI","NO"),"")</f>
        <v>NO</v>
      </c>
      <c r="E655" cm="1">
        <f t="array" ref="E655">_xlfn.IFS(D655="","",D655="SI",4,D655="NO",1)</f>
        <v>1</v>
      </c>
      <c r="F655" cm="1">
        <f t="array" ref="F655">_xlfn.IFS('Paraclinicos '!B654="","",'Paraclinicos '!B654&gt;1,1,'Paraclinicos '!B654&lt;=1,3)</f>
        <v>3</v>
      </c>
      <c r="G655" t="str" cm="1">
        <f t="array" ref="G655">_xlfn.IFS('Paraclinicos '!D654="","",AND('Paraclinicos '!D654&gt;=250,'Paraclinicos '!D654&lt;=500),2,'Paraclinicos '!D654&gt;500,3,'Paraclinicos '!D654&lt;250,1)</f>
        <v/>
      </c>
      <c r="H655" s="50">
        <f t="shared" si="31"/>
        <v>5</v>
      </c>
      <c r="I655" cm="1">
        <f t="array" ref="I655">_xlfn.IFS('Paraclinicos '!Q654="","",'Paraclinicos '!Q654&gt;=65,1,'Paraclinicos '!Q654&lt;65,0)</f>
        <v>0</v>
      </c>
      <c r="J655" cm="1">
        <f t="array" ref="J655">_xlfn.IFS('Paraclinicos '!I654="","",'Paraclinicos '!I654&gt;7,1,'Paraclinicos '!I654&lt;=7,0)</f>
        <v>1</v>
      </c>
      <c r="K655" cm="1">
        <f t="array" ref="K655">_xlfn.IFS('Paraclinicos '!W654="","",'Paraclinicos '!W654&lt;=8,1,'Paraclinicos '!W654&gt;8,0)</f>
        <v>0</v>
      </c>
      <c r="L655" cm="1">
        <f t="array" ref="L655">_xlfn.IFS('Paraclinicos '!S654="","",'Paraclinicos '!S654&gt;=30,1,'Paraclinicos '!S654&lt;30,0)</f>
        <v>0</v>
      </c>
      <c r="M655" cm="1">
        <f t="array" ref="M655">_xlfn.IFS(OR('Paraclinicos '!T654="",'Paraclinicos '!U654=""),"",OR('Paraclinicos '!T654&lt;=90,'Paraclinicos '!U654&lt;=60),1,OR('Paraclinicos '!T654&gt;90,'Paraclinicos '!U654&gt;60),0)</f>
        <v>0</v>
      </c>
      <c r="N655" s="45">
        <f t="shared" si="32"/>
        <v>3</v>
      </c>
      <c r="O655" cm="1">
        <f t="array" ref="O655">_xlfn.IFS(OR('Paraclinicos '!M654="",'Paraclinicos '!N654="",'Paraclinicos '!N654=0),"",'Paraclinicos '!M654/'Paraclinicos '!N654&lt;100,4,'Paraclinicos '!M654/'Paraclinicos '!N654&lt;200,3,'Paraclinicos '!M654/'Paraclinicos '!N654&lt;300,2,'Paraclinicos '!M654/'Paraclinicos '!N654&lt;400,1,'Paraclinicos '!M654/'Paraclinicos '!N654&gt;=400,0)</f>
        <v>3</v>
      </c>
      <c r="P655" cm="1">
        <f t="array" ref="P655">_xlfn.IFS('Paraclinicos '!C654="","",'Paraclinicos '!C654&lt;20,4,'Paraclinicos '!C654&lt;50,3,'Paraclinicos '!C654&lt;100,2,'Paraclinicos '!C654&lt;150,1,'Paraclinicos '!C654&gt;150,0)</f>
        <v>1</v>
      </c>
      <c r="Q655" cm="1">
        <f t="array" ref="Q655">_xlfn.IFS('Paraclinicos '!O654="","",'Paraclinicos '!O654&lt;1.2,0,'Paraclinicos '!O654&lt;2,1,'Paraclinicos '!O654&lt;3.5,2,'Paraclinicos '!O654&lt;5,3,'Paraclinicos '!O654&gt;5,4)</f>
        <v>1</v>
      </c>
      <c r="R655" cm="1">
        <f t="array" ref="R655">_xlfn.IFS('Paraclinicos '!J654="","",'Paraclinicos '!J654&lt;1.2,0,'Paraclinicos '!J654&lt;2,1,'Paraclinicos '!J654&lt;6,2,'Paraclinicos '!J654&lt;12,3,'Paraclinicos '!J654&gt;=12,4)</f>
        <v>0</v>
      </c>
      <c r="S655" cm="1">
        <f t="array" ref="S655">_xlfn.IFS('Paraclinicos '!Y654="","",'Paraclinicos '!Y654&lt;70,1,'Paraclinicos '!Y654&gt;=70,0)</f>
        <v>0</v>
      </c>
      <c r="T655" cm="1">
        <f t="array" ref="T655">_xlfn.IFS('Paraclinicos '!W654="","",'Paraclinicos '!W654&lt;6,4,'Paraclinicos '!W654&lt;10,3,'Paraclinicos '!W654&lt;13,2,'Paraclinicos '!W654&lt;15,1,'Paraclinicos '!W654=15,0)</f>
        <v>2</v>
      </c>
      <c r="U655" s="54">
        <f t="shared" si="30"/>
        <v>7</v>
      </c>
      <c r="V655" cm="1">
        <f t="array" ref="V655">_xlfn.IFS('Paraclinicos '!S654="","",OR('Paraclinicos '!S654&lt;=8,'Paraclinicos '!S654&gt;=25),3,'Paraclinicos '!S654&lt;12,1,'Paraclinicos '!S654&lt;21,0,'Paraclinicos '!S654&lt;25,2)</f>
        <v>0</v>
      </c>
      <c r="W655" t="str">
        <f>IFERROR(IF(INDEX('BD Demog para scores enalazar'!Y$2:'BD Demog para scores enalazar'!Y$3000,MATCH(Formulas!A655,'BD Demog para scores enalazar'!A$2:'BD Demog para scores enalazar'!A$3000,0))=1,"SI","NO"),"")</f>
        <v>NO</v>
      </c>
      <c r="X655" s="9" t="str">
        <f>IFERROR(IF(INDEX('BD Demog para scores enalazar'!AJ$2:'BD Demog para scores enalazar'!AJ$3000,MATCH(Formulas!A655,'BD Demog para scores enalazar'!A$2:'BD Demog para scores enalazar'!A$3000,0))=1,"SI","NO"),"")</f>
        <v>NO</v>
      </c>
      <c r="Y655" cm="1">
        <f t="array" ref="Y655">IF(AND(W655="NO",X655="NO"),_xlfn.IFS('Paraclinicos '!K654&lt;=91,3,'Paraclinicos '!K654&lt;94,2,'Paraclinicos '!K654&lt;96,1,'Paraclinicos '!K654&gt;=96,0),"")</f>
        <v>3</v>
      </c>
      <c r="Z655" t="str" cm="1">
        <f t="array" ref="Z655">IF(OR(W655="SI",X655="SI"),_xlfn.IFS(OR(AND('Paraclinicos '!K654&lt;=83),AND('Paraclinicos '!K654&gt;=97,AA655=2)),3,OR(AND('Paraclinicos '!K654&lt;=86),AND('Paraclinicos '!K654&gt;=94,AA655=2)),2,OR(AND('Paraclinicos '!K654&lt;=88),AND('Paraclinicos '!K654&gt;=92,AA655=2)),1,OR(AND('Paraclinicos '!K654&gt;=88,'Paraclinicos '!K654&lt;=92),AND('Paraclinicos '!K654&gt;=93,AA655=0)),0),"")</f>
        <v/>
      </c>
      <c r="AA655" cm="1">
        <f t="array" ref="AA655">_xlfn.IFS('Paraclinicos '!E654="","",'Paraclinicos '!E654="Oxigeno",2,'Paraclinicos '!E654="Aire",0)</f>
        <v>2</v>
      </c>
    </row>
    <row r="656" spans="1:27" x14ac:dyDescent="0.25">
      <c r="A656">
        <f>'Paraclinicos '!A655</f>
        <v>148</v>
      </c>
      <c r="B656" s="3">
        <f>'Paraclinicos '!R655</f>
        <v>44329</v>
      </c>
      <c r="C656" cm="1">
        <f t="array" ref="C656">_xlfn.IFS('Paraclinicos '!Q655="","",'Paraclinicos '!Q655&gt;60,3,'Paraclinicos '!Q655&lt;=60,1)</f>
        <v>1</v>
      </c>
      <c r="D656" t="str">
        <f>IFERROR(IF(INDEX('BD Demog para scores enalazar'!BC$2:BC$3000,MATCH(Formulas!A656,'BD Demog para scores enalazar'!A$2:A$3000,0))=0,"SI","NO"),"")</f>
        <v>NO</v>
      </c>
      <c r="E656" cm="1">
        <f t="array" ref="E656">_xlfn.IFS(D656="","",D656="SI",4,D656="NO",1)</f>
        <v>1</v>
      </c>
      <c r="F656" cm="1">
        <f t="array" ref="F656">_xlfn.IFS('Paraclinicos '!B655="","",'Paraclinicos '!B655&gt;1,1,'Paraclinicos '!B655&lt;=1,3)</f>
        <v>3</v>
      </c>
      <c r="G656" t="str" cm="1">
        <f t="array" ref="G656">_xlfn.IFS('Paraclinicos '!D655="","",AND('Paraclinicos '!D655&gt;=250,'Paraclinicos '!D655&lt;=500),2,'Paraclinicos '!D655&gt;500,3,'Paraclinicos '!D655&lt;250,1)</f>
        <v/>
      </c>
      <c r="H656" s="50">
        <f t="shared" si="31"/>
        <v>5</v>
      </c>
      <c r="I656" cm="1">
        <f t="array" ref="I656">_xlfn.IFS('Paraclinicos '!Q655="","",'Paraclinicos '!Q655&gt;=65,1,'Paraclinicos '!Q655&lt;65,0)</f>
        <v>0</v>
      </c>
      <c r="J656" cm="1">
        <f t="array" ref="J656">_xlfn.IFS('Paraclinicos '!I655="","",'Paraclinicos '!I655&gt;7,1,'Paraclinicos '!I655&lt;=7,0)</f>
        <v>1</v>
      </c>
      <c r="K656" cm="1">
        <f t="array" ref="K656">_xlfn.IFS('Paraclinicos '!W655="","",'Paraclinicos '!W655&lt;=8,1,'Paraclinicos '!W655&gt;8,0)</f>
        <v>1</v>
      </c>
      <c r="L656" cm="1">
        <f t="array" ref="L656">_xlfn.IFS('Paraclinicos '!S655="","",'Paraclinicos '!S655&gt;=30,1,'Paraclinicos '!S655&lt;30,0)</f>
        <v>0</v>
      </c>
      <c r="M656" cm="1">
        <f t="array" ref="M656">_xlfn.IFS(OR('Paraclinicos '!T655="",'Paraclinicos '!U655=""),"",OR('Paraclinicos '!T655&lt;=90,'Paraclinicos '!U655&lt;=60),1,OR('Paraclinicos '!T655&gt;90,'Paraclinicos '!U655&gt;60),0)</f>
        <v>0</v>
      </c>
      <c r="N656" s="45">
        <f t="shared" si="32"/>
        <v>3</v>
      </c>
      <c r="O656" cm="1">
        <f t="array" ref="O656">_xlfn.IFS(OR('Paraclinicos '!M655="",'Paraclinicos '!N655="",'Paraclinicos '!N655=0),"",'Paraclinicos '!M655/'Paraclinicos '!N655&lt;100,4,'Paraclinicos '!M655/'Paraclinicos '!N655&lt;200,3,'Paraclinicos '!M655/'Paraclinicos '!N655&lt;300,2,'Paraclinicos '!M655/'Paraclinicos '!N655&lt;400,1,'Paraclinicos '!M655/'Paraclinicos '!N655&gt;=400,0)</f>
        <v>1</v>
      </c>
      <c r="P656" cm="1">
        <f t="array" ref="P656">_xlfn.IFS('Paraclinicos '!C655="","",'Paraclinicos '!C655&lt;20,4,'Paraclinicos '!C655&lt;50,3,'Paraclinicos '!C655&lt;100,2,'Paraclinicos '!C655&lt;150,1,'Paraclinicos '!C655&gt;150,0)</f>
        <v>1</v>
      </c>
      <c r="Q656" cm="1">
        <f t="array" ref="Q656">_xlfn.IFS('Paraclinicos '!O655="","",'Paraclinicos '!O655&lt;1.2,0,'Paraclinicos '!O655&lt;2,1,'Paraclinicos '!O655&lt;3.5,2,'Paraclinicos '!O655&lt;5,3,'Paraclinicos '!O655&gt;5,4)</f>
        <v>1</v>
      </c>
      <c r="R656" cm="1">
        <f t="array" ref="R656">_xlfn.IFS('Paraclinicos '!J655="","",'Paraclinicos '!J655&lt;1.2,0,'Paraclinicos '!J655&lt;2,1,'Paraclinicos '!J655&lt;6,2,'Paraclinicos '!J655&lt;12,3,'Paraclinicos '!J655&gt;=12,4)</f>
        <v>0</v>
      </c>
      <c r="S656" cm="1">
        <f t="array" ref="S656">_xlfn.IFS('Paraclinicos '!Y655="","",'Paraclinicos '!Y655&lt;70,1,'Paraclinicos '!Y655&gt;=70,0)</f>
        <v>0</v>
      </c>
      <c r="T656" cm="1">
        <f t="array" ref="T656">_xlfn.IFS('Paraclinicos '!W655="","",'Paraclinicos '!W655&lt;6,4,'Paraclinicos '!W655&lt;10,3,'Paraclinicos '!W655&lt;13,2,'Paraclinicos '!W655&lt;15,1,'Paraclinicos '!W655=15,0)</f>
        <v>4</v>
      </c>
      <c r="U656" s="54">
        <f t="shared" si="30"/>
        <v>7</v>
      </c>
      <c r="V656" cm="1">
        <f t="array" ref="V656">_xlfn.IFS('Paraclinicos '!S655="","",OR('Paraclinicos '!S655&lt;=8,'Paraclinicos '!S655&gt;=25),3,'Paraclinicos '!S655&lt;12,1,'Paraclinicos '!S655&lt;21,0,'Paraclinicos '!S655&lt;25,2)</f>
        <v>0</v>
      </c>
      <c r="W656" t="str">
        <f>IFERROR(IF(INDEX('BD Demog para scores enalazar'!Y$2:'BD Demog para scores enalazar'!Y$3000,MATCH(Formulas!A656,'BD Demog para scores enalazar'!A$2:'BD Demog para scores enalazar'!A$3000,0))=1,"SI","NO"),"")</f>
        <v>NO</v>
      </c>
      <c r="X656" s="9" t="str">
        <f>IFERROR(IF(INDEX('BD Demog para scores enalazar'!AJ$2:'BD Demog para scores enalazar'!AJ$3000,MATCH(Formulas!A656,'BD Demog para scores enalazar'!A$2:'BD Demog para scores enalazar'!A$3000,0))=1,"SI","NO"),"")</f>
        <v>NO</v>
      </c>
      <c r="Y656" cm="1">
        <f t="array" ref="Y656">IF(AND(W656="NO",X656="NO"),_xlfn.IFS('Paraclinicos '!K655&lt;=91,3,'Paraclinicos '!K655&lt;94,2,'Paraclinicos '!K655&lt;96,1,'Paraclinicos '!K655&gt;=96,0),"")</f>
        <v>2</v>
      </c>
      <c r="Z656" t="str" cm="1">
        <f t="array" ref="Z656">IF(OR(W656="SI",X656="SI"),_xlfn.IFS(OR(AND('Paraclinicos '!K655&lt;=83),AND('Paraclinicos '!K655&gt;=97,AA656=2)),3,OR(AND('Paraclinicos '!K655&lt;=86),AND('Paraclinicos '!K655&gt;=94,AA656=2)),2,OR(AND('Paraclinicos '!K655&lt;=88),AND('Paraclinicos '!K655&gt;=92,AA656=2)),1,OR(AND('Paraclinicos '!K655&gt;=88,'Paraclinicos '!K655&lt;=92),AND('Paraclinicos '!K655&gt;=93,AA656=0)),0),"")</f>
        <v/>
      </c>
      <c r="AA656" cm="1">
        <f t="array" ref="AA656">_xlfn.IFS('Paraclinicos '!E655="","",'Paraclinicos '!E655="Oxigeno",2,'Paraclinicos '!E655="Aire",0)</f>
        <v>2</v>
      </c>
    </row>
    <row r="657" spans="1:27" x14ac:dyDescent="0.25">
      <c r="A657">
        <f>'Paraclinicos '!A656</f>
        <v>148</v>
      </c>
      <c r="B657" s="3">
        <f>'Paraclinicos '!R656</f>
        <v>44331</v>
      </c>
      <c r="C657" cm="1">
        <f t="array" ref="C657">_xlfn.IFS('Paraclinicos '!Q656="","",'Paraclinicos '!Q656&gt;60,3,'Paraclinicos '!Q656&lt;=60,1)</f>
        <v>1</v>
      </c>
      <c r="D657" t="str">
        <f>IFERROR(IF(INDEX('BD Demog para scores enalazar'!BC$2:BC$3000,MATCH(Formulas!A657,'BD Demog para scores enalazar'!A$2:A$3000,0))=0,"SI","NO"),"")</f>
        <v>NO</v>
      </c>
      <c r="E657" cm="1">
        <f t="array" ref="E657">_xlfn.IFS(D657="","",D657="SI",4,D657="NO",1)</f>
        <v>1</v>
      </c>
      <c r="F657" cm="1">
        <f t="array" ref="F657">_xlfn.IFS('Paraclinicos '!B656="","",'Paraclinicos '!B656&gt;1,1,'Paraclinicos '!B656&lt;=1,3)</f>
        <v>3</v>
      </c>
      <c r="G657" t="str" cm="1">
        <f t="array" ref="G657">_xlfn.IFS('Paraclinicos '!D656="","",AND('Paraclinicos '!D656&gt;=250,'Paraclinicos '!D656&lt;=500),2,'Paraclinicos '!D656&gt;500,3,'Paraclinicos '!D656&lt;250,1)</f>
        <v/>
      </c>
      <c r="H657" s="50">
        <f t="shared" si="31"/>
        <v>5</v>
      </c>
      <c r="I657" cm="1">
        <f t="array" ref="I657">_xlfn.IFS('Paraclinicos '!Q656="","",'Paraclinicos '!Q656&gt;=65,1,'Paraclinicos '!Q656&lt;65,0)</f>
        <v>0</v>
      </c>
      <c r="J657" cm="1">
        <f t="array" ref="J657">_xlfn.IFS('Paraclinicos '!I656="","",'Paraclinicos '!I656&gt;7,1,'Paraclinicos '!I656&lt;=7,0)</f>
        <v>1</v>
      </c>
      <c r="K657" cm="1">
        <f t="array" ref="K657">_xlfn.IFS('Paraclinicos '!W656="","",'Paraclinicos '!W656&lt;=8,1,'Paraclinicos '!W656&gt;8,0)</f>
        <v>1</v>
      </c>
      <c r="L657" cm="1">
        <f t="array" ref="L657">_xlfn.IFS('Paraclinicos '!S656="","",'Paraclinicos '!S656&gt;=30,1,'Paraclinicos '!S656&lt;30,0)</f>
        <v>0</v>
      </c>
      <c r="M657" cm="1">
        <f t="array" ref="M657">_xlfn.IFS(OR('Paraclinicos '!T656="",'Paraclinicos '!U656=""),"",OR('Paraclinicos '!T656&lt;=90,'Paraclinicos '!U656&lt;=60),1,OR('Paraclinicos '!T656&gt;90,'Paraclinicos '!U656&gt;60),0)</f>
        <v>0</v>
      </c>
      <c r="N657" s="45">
        <f t="shared" si="32"/>
        <v>4</v>
      </c>
      <c r="O657" cm="1">
        <f t="array" ref="O657">_xlfn.IFS(OR('Paraclinicos '!M656="",'Paraclinicos '!N656="",'Paraclinicos '!N656=0),"",'Paraclinicos '!M656/'Paraclinicos '!N656&lt;100,4,'Paraclinicos '!M656/'Paraclinicos '!N656&lt;200,3,'Paraclinicos '!M656/'Paraclinicos '!N656&lt;300,2,'Paraclinicos '!M656/'Paraclinicos '!N656&lt;400,1,'Paraclinicos '!M656/'Paraclinicos '!N656&gt;=400,0)</f>
        <v>2</v>
      </c>
      <c r="P657" cm="1">
        <f t="array" ref="P657">_xlfn.IFS('Paraclinicos '!C656="","",'Paraclinicos '!C656&lt;20,4,'Paraclinicos '!C656&lt;50,3,'Paraclinicos '!C656&lt;100,2,'Paraclinicos '!C656&lt;150,1,'Paraclinicos '!C656&gt;150,0)</f>
        <v>1</v>
      </c>
      <c r="Q657" cm="1">
        <f t="array" ref="Q657">_xlfn.IFS('Paraclinicos '!O656="","",'Paraclinicos '!O656&lt;1.2,0,'Paraclinicos '!O656&lt;2,1,'Paraclinicos '!O656&lt;3.5,2,'Paraclinicos '!O656&lt;5,3,'Paraclinicos '!O656&gt;5,4)</f>
        <v>1</v>
      </c>
      <c r="R657" t="str" cm="1">
        <f t="array" ref="R657">_xlfn.IFS('Paraclinicos '!J656="","",'Paraclinicos '!J656&lt;1.2,0,'Paraclinicos '!J656&lt;2,1,'Paraclinicos '!J656&lt;6,2,'Paraclinicos '!J656&lt;12,3,'Paraclinicos '!J656&gt;=12,4)</f>
        <v/>
      </c>
      <c r="S657" cm="1">
        <f t="array" ref="S657">_xlfn.IFS('Paraclinicos '!Y656="","",'Paraclinicos '!Y656&lt;70,1,'Paraclinicos '!Y656&gt;=70,0)</f>
        <v>0</v>
      </c>
      <c r="T657" cm="1">
        <f t="array" ref="T657">_xlfn.IFS('Paraclinicos '!W656="","",'Paraclinicos '!W656&lt;6,4,'Paraclinicos '!W656&lt;10,3,'Paraclinicos '!W656&lt;13,2,'Paraclinicos '!W656&lt;15,1,'Paraclinicos '!W656=15,0)</f>
        <v>4</v>
      </c>
      <c r="U657" s="54">
        <f t="shared" si="30"/>
        <v>8</v>
      </c>
      <c r="V657" cm="1">
        <f t="array" ref="V657">_xlfn.IFS('Paraclinicos '!S656="","",OR('Paraclinicos '!S656&lt;=8,'Paraclinicos '!S656&gt;=25),3,'Paraclinicos '!S656&lt;12,1,'Paraclinicos '!S656&lt;21,0,'Paraclinicos '!S656&lt;25,2)</f>
        <v>0</v>
      </c>
      <c r="W657" t="str">
        <f>IFERROR(IF(INDEX('BD Demog para scores enalazar'!Y$2:'BD Demog para scores enalazar'!Y$3000,MATCH(Formulas!A657,'BD Demog para scores enalazar'!A$2:'BD Demog para scores enalazar'!A$3000,0))=1,"SI","NO"),"")</f>
        <v>NO</v>
      </c>
      <c r="X657" s="9" t="str">
        <f>IFERROR(IF(INDEX('BD Demog para scores enalazar'!AJ$2:'BD Demog para scores enalazar'!AJ$3000,MATCH(Formulas!A657,'BD Demog para scores enalazar'!A$2:'BD Demog para scores enalazar'!A$3000,0))=1,"SI","NO"),"")</f>
        <v>NO</v>
      </c>
      <c r="Y657" cm="1">
        <f t="array" ref="Y657">IF(AND(W657="NO",X657="NO"),_xlfn.IFS('Paraclinicos '!K656&lt;=91,3,'Paraclinicos '!K656&lt;94,2,'Paraclinicos '!K656&lt;96,1,'Paraclinicos '!K656&gt;=96,0),"")</f>
        <v>3</v>
      </c>
      <c r="Z657" t="str" cm="1">
        <f t="array" ref="Z657">IF(OR(W657="SI",X657="SI"),_xlfn.IFS(OR(AND('Paraclinicos '!K656&lt;=83),AND('Paraclinicos '!K656&gt;=97,AA657=2)),3,OR(AND('Paraclinicos '!K656&lt;=86),AND('Paraclinicos '!K656&gt;=94,AA657=2)),2,OR(AND('Paraclinicos '!K656&lt;=88),AND('Paraclinicos '!K656&gt;=92,AA657=2)),1,OR(AND('Paraclinicos '!K656&gt;=88,'Paraclinicos '!K656&lt;=92),AND('Paraclinicos '!K656&gt;=93,AA657=0)),0),"")</f>
        <v/>
      </c>
      <c r="AA657" cm="1">
        <f t="array" ref="AA657">_xlfn.IFS('Paraclinicos '!E656="","",'Paraclinicos '!E656="Oxigeno",2,'Paraclinicos '!E656="Aire",0)</f>
        <v>2</v>
      </c>
    </row>
    <row r="658" spans="1:27" x14ac:dyDescent="0.25">
      <c r="A658">
        <f>'Paraclinicos '!A657</f>
        <v>148</v>
      </c>
      <c r="B658" s="3">
        <f>'Paraclinicos '!R657</f>
        <v>44331</v>
      </c>
      <c r="C658" cm="1">
        <f t="array" ref="C658">_xlfn.IFS('Paraclinicos '!Q657="","",'Paraclinicos '!Q657&gt;60,3,'Paraclinicos '!Q657&lt;=60,1)</f>
        <v>1</v>
      </c>
      <c r="D658" t="str">
        <f>IFERROR(IF(INDEX('BD Demog para scores enalazar'!BC$2:BC$3000,MATCH(Formulas!A658,'BD Demog para scores enalazar'!A$2:A$3000,0))=0,"SI","NO"),"")</f>
        <v>NO</v>
      </c>
      <c r="E658" cm="1">
        <f t="array" ref="E658">_xlfn.IFS(D658="","",D658="SI",4,D658="NO",1)</f>
        <v>1</v>
      </c>
      <c r="F658" cm="1">
        <f t="array" ref="F658">_xlfn.IFS('Paraclinicos '!B657="","",'Paraclinicos '!B657&gt;1,1,'Paraclinicos '!B657&lt;=1,3)</f>
        <v>3</v>
      </c>
      <c r="G658" t="str" cm="1">
        <f t="array" ref="G658">_xlfn.IFS('Paraclinicos '!D657="","",AND('Paraclinicos '!D657&gt;=250,'Paraclinicos '!D657&lt;=500),2,'Paraclinicos '!D657&gt;500,3,'Paraclinicos '!D657&lt;250,1)</f>
        <v/>
      </c>
      <c r="H658" s="50">
        <f t="shared" si="31"/>
        <v>5</v>
      </c>
      <c r="I658" cm="1">
        <f t="array" ref="I658">_xlfn.IFS('Paraclinicos '!Q657="","",'Paraclinicos '!Q657&gt;=65,1,'Paraclinicos '!Q657&lt;65,0)</f>
        <v>0</v>
      </c>
      <c r="J658" cm="1">
        <f t="array" ref="J658">_xlfn.IFS('Paraclinicos '!I657="","",'Paraclinicos '!I657&gt;7,1,'Paraclinicos '!I657&lt;=7,0)</f>
        <v>1</v>
      </c>
      <c r="K658" cm="1">
        <f t="array" ref="K658">_xlfn.IFS('Paraclinicos '!W657="","",'Paraclinicos '!W657&lt;=8,1,'Paraclinicos '!W657&gt;8,0)</f>
        <v>1</v>
      </c>
      <c r="L658" cm="1">
        <f t="array" ref="L658">_xlfn.IFS('Paraclinicos '!S657="","",'Paraclinicos '!S657&gt;=30,1,'Paraclinicos '!S657&lt;30,0)</f>
        <v>0</v>
      </c>
      <c r="M658" cm="1">
        <f t="array" ref="M658">_xlfn.IFS(OR('Paraclinicos '!T657="",'Paraclinicos '!U657=""),"",OR('Paraclinicos '!T657&lt;=90,'Paraclinicos '!U657&lt;=60),1,OR('Paraclinicos '!T657&gt;90,'Paraclinicos '!U657&gt;60),0)</f>
        <v>0</v>
      </c>
      <c r="N658" s="45">
        <f t="shared" si="32"/>
        <v>4</v>
      </c>
      <c r="O658" cm="1">
        <f t="array" ref="O658">_xlfn.IFS(OR('Paraclinicos '!M657="",'Paraclinicos '!N657="",'Paraclinicos '!N657=0),"",'Paraclinicos '!M657/'Paraclinicos '!N657&lt;100,4,'Paraclinicos '!M657/'Paraclinicos '!N657&lt;200,3,'Paraclinicos '!M657/'Paraclinicos '!N657&lt;300,2,'Paraclinicos '!M657/'Paraclinicos '!N657&lt;400,1,'Paraclinicos '!M657/'Paraclinicos '!N657&gt;=400,0)</f>
        <v>2</v>
      </c>
      <c r="P658" cm="1">
        <f t="array" ref="P658">_xlfn.IFS('Paraclinicos '!C657="","",'Paraclinicos '!C657&lt;20,4,'Paraclinicos '!C657&lt;50,3,'Paraclinicos '!C657&lt;100,2,'Paraclinicos '!C657&lt;150,1,'Paraclinicos '!C657&gt;150,0)</f>
        <v>1</v>
      </c>
      <c r="Q658" cm="1">
        <f t="array" ref="Q658">_xlfn.IFS('Paraclinicos '!O657="","",'Paraclinicos '!O657&lt;1.2,0,'Paraclinicos '!O657&lt;2,1,'Paraclinicos '!O657&lt;3.5,2,'Paraclinicos '!O657&lt;5,3,'Paraclinicos '!O657&gt;5,4)</f>
        <v>1</v>
      </c>
      <c r="R658" cm="1">
        <f t="array" ref="R658">_xlfn.IFS('Paraclinicos '!J657="","",'Paraclinicos '!J657&lt;1.2,0,'Paraclinicos '!J657&lt;2,1,'Paraclinicos '!J657&lt;6,2,'Paraclinicos '!J657&lt;12,3,'Paraclinicos '!J657&gt;=12,4)</f>
        <v>0</v>
      </c>
      <c r="S658" cm="1">
        <f t="array" ref="S658">_xlfn.IFS('Paraclinicos '!Y657="","",'Paraclinicos '!Y657&lt;70,1,'Paraclinicos '!Y657&gt;=70,0)</f>
        <v>0</v>
      </c>
      <c r="T658" cm="1">
        <f t="array" ref="T658">_xlfn.IFS('Paraclinicos '!W657="","",'Paraclinicos '!W657&lt;6,4,'Paraclinicos '!W657&lt;10,3,'Paraclinicos '!W657&lt;13,2,'Paraclinicos '!W657&lt;15,1,'Paraclinicos '!W657=15,0)</f>
        <v>4</v>
      </c>
      <c r="U658" s="54">
        <f t="shared" si="30"/>
        <v>8</v>
      </c>
      <c r="V658" cm="1">
        <f t="array" ref="V658">_xlfn.IFS('Paraclinicos '!S657="","",OR('Paraclinicos '!S657&lt;=8,'Paraclinicos '!S657&gt;=25),3,'Paraclinicos '!S657&lt;12,1,'Paraclinicos '!S657&lt;21,0,'Paraclinicos '!S657&lt;25,2)</f>
        <v>0</v>
      </c>
      <c r="W658" t="str">
        <f>IFERROR(IF(INDEX('BD Demog para scores enalazar'!Y$2:'BD Demog para scores enalazar'!Y$3000,MATCH(Formulas!A658,'BD Demog para scores enalazar'!A$2:'BD Demog para scores enalazar'!A$3000,0))=1,"SI","NO"),"")</f>
        <v>NO</v>
      </c>
      <c r="X658" s="9" t="str">
        <f>IFERROR(IF(INDEX('BD Demog para scores enalazar'!AJ$2:'BD Demog para scores enalazar'!AJ$3000,MATCH(Formulas!A658,'BD Demog para scores enalazar'!A$2:'BD Demog para scores enalazar'!A$3000,0))=1,"SI","NO"),"")</f>
        <v>NO</v>
      </c>
      <c r="Y658" cm="1">
        <f t="array" ref="Y658">IF(AND(W658="NO",X658="NO"),_xlfn.IFS('Paraclinicos '!K657&lt;=91,3,'Paraclinicos '!K657&lt;94,2,'Paraclinicos '!K657&lt;96,1,'Paraclinicos '!K657&gt;=96,0),"")</f>
        <v>3</v>
      </c>
      <c r="Z658" t="str" cm="1">
        <f t="array" ref="Z658">IF(OR(W658="SI",X658="SI"),_xlfn.IFS(OR(AND('Paraclinicos '!K657&lt;=83),AND('Paraclinicos '!K657&gt;=97,AA658=2)),3,OR(AND('Paraclinicos '!K657&lt;=86),AND('Paraclinicos '!K657&gt;=94,AA658=2)),2,OR(AND('Paraclinicos '!K657&lt;=88),AND('Paraclinicos '!K657&gt;=92,AA658=2)),1,OR(AND('Paraclinicos '!K657&gt;=88,'Paraclinicos '!K657&lt;=92),AND('Paraclinicos '!K657&gt;=93,AA658=0)),0),"")</f>
        <v/>
      </c>
      <c r="AA658" cm="1">
        <f t="array" ref="AA658">_xlfn.IFS('Paraclinicos '!E657="","",'Paraclinicos '!E657="Oxigeno",2,'Paraclinicos '!E657="Aire",0)</f>
        <v>2</v>
      </c>
    </row>
    <row r="659" spans="1:27" x14ac:dyDescent="0.25">
      <c r="A659">
        <f>'Paraclinicos '!A658</f>
        <v>148</v>
      </c>
      <c r="B659" s="3">
        <f>'Paraclinicos '!R658</f>
        <v>44333</v>
      </c>
      <c r="C659" cm="1">
        <f t="array" ref="C659">_xlfn.IFS('Paraclinicos '!Q658="","",'Paraclinicos '!Q658&gt;60,3,'Paraclinicos '!Q658&lt;=60,1)</f>
        <v>1</v>
      </c>
      <c r="D659" t="str">
        <f>IFERROR(IF(INDEX('BD Demog para scores enalazar'!BC$2:BC$3000,MATCH(Formulas!A659,'BD Demog para scores enalazar'!A$2:A$3000,0))=0,"SI","NO"),"")</f>
        <v>NO</v>
      </c>
      <c r="E659" cm="1">
        <f t="array" ref="E659">_xlfn.IFS(D659="","",D659="SI",4,D659="NO",1)</f>
        <v>1</v>
      </c>
      <c r="F659" cm="1">
        <f t="array" ref="F659">_xlfn.IFS('Paraclinicos '!B658="","",'Paraclinicos '!B658&gt;1,1,'Paraclinicos '!B658&lt;=1,3)</f>
        <v>3</v>
      </c>
      <c r="G659" t="str" cm="1">
        <f t="array" ref="G659">_xlfn.IFS('Paraclinicos '!D658="","",AND('Paraclinicos '!D658&gt;=250,'Paraclinicos '!D658&lt;=500),2,'Paraclinicos '!D658&gt;500,3,'Paraclinicos '!D658&lt;250,1)</f>
        <v/>
      </c>
      <c r="H659" s="50">
        <f t="shared" si="31"/>
        <v>5</v>
      </c>
      <c r="I659" cm="1">
        <f t="array" ref="I659">_xlfn.IFS('Paraclinicos '!Q658="","",'Paraclinicos '!Q658&gt;=65,1,'Paraclinicos '!Q658&lt;65,0)</f>
        <v>0</v>
      </c>
      <c r="J659" cm="1">
        <f t="array" ref="J659">_xlfn.IFS('Paraclinicos '!I658="","",'Paraclinicos '!I658&gt;7,1,'Paraclinicos '!I658&lt;=7,0)</f>
        <v>1</v>
      </c>
      <c r="K659" cm="1">
        <f t="array" ref="K659">_xlfn.IFS('Paraclinicos '!W658="","",'Paraclinicos '!W658&lt;=8,1,'Paraclinicos '!W658&gt;8,0)</f>
        <v>1</v>
      </c>
      <c r="L659" cm="1">
        <f t="array" ref="L659">_xlfn.IFS('Paraclinicos '!S658="","",'Paraclinicos '!S658&gt;=30,1,'Paraclinicos '!S658&lt;30,0)</f>
        <v>0</v>
      </c>
      <c r="M659" cm="1">
        <f t="array" ref="M659">_xlfn.IFS(OR('Paraclinicos '!T658="",'Paraclinicos '!U658=""),"",OR('Paraclinicos '!T658&lt;=90,'Paraclinicos '!U658&lt;=60),1,OR('Paraclinicos '!T658&gt;90,'Paraclinicos '!U658&gt;60),0)</f>
        <v>0</v>
      </c>
      <c r="N659" s="45">
        <f t="shared" si="32"/>
        <v>4</v>
      </c>
      <c r="O659" cm="1">
        <f t="array" ref="O659">_xlfn.IFS(OR('Paraclinicos '!M658="",'Paraclinicos '!N658="",'Paraclinicos '!N658=0),"",'Paraclinicos '!M658/'Paraclinicos '!N658&lt;100,4,'Paraclinicos '!M658/'Paraclinicos '!N658&lt;200,3,'Paraclinicos '!M658/'Paraclinicos '!N658&lt;300,2,'Paraclinicos '!M658/'Paraclinicos '!N658&lt;400,1,'Paraclinicos '!M658/'Paraclinicos '!N658&gt;=400,0)</f>
        <v>2</v>
      </c>
      <c r="P659" cm="1">
        <f t="array" ref="P659">_xlfn.IFS('Paraclinicos '!C658="","",'Paraclinicos '!C658&lt;20,4,'Paraclinicos '!C658&lt;50,3,'Paraclinicos '!C658&lt;100,2,'Paraclinicos '!C658&lt;150,1,'Paraclinicos '!C658&gt;150,0)</f>
        <v>2</v>
      </c>
      <c r="Q659" cm="1">
        <f t="array" ref="Q659">_xlfn.IFS('Paraclinicos '!O658="","",'Paraclinicos '!O658&lt;1.2,0,'Paraclinicos '!O658&lt;2,1,'Paraclinicos '!O658&lt;3.5,2,'Paraclinicos '!O658&lt;5,3,'Paraclinicos '!O658&gt;5,4)</f>
        <v>2</v>
      </c>
      <c r="R659" t="str" cm="1">
        <f t="array" ref="R659">_xlfn.IFS('Paraclinicos '!J658="","",'Paraclinicos '!J658&lt;1.2,0,'Paraclinicos '!J658&lt;2,1,'Paraclinicos '!J658&lt;6,2,'Paraclinicos '!J658&lt;12,3,'Paraclinicos '!J658&gt;=12,4)</f>
        <v/>
      </c>
      <c r="S659" cm="1">
        <f t="array" ref="S659">_xlfn.IFS('Paraclinicos '!Y658="","",'Paraclinicos '!Y658&lt;70,1,'Paraclinicos '!Y658&gt;=70,0)</f>
        <v>0</v>
      </c>
      <c r="T659" cm="1">
        <f t="array" ref="T659">_xlfn.IFS('Paraclinicos '!W658="","",'Paraclinicos '!W658&lt;6,4,'Paraclinicos '!W658&lt;10,3,'Paraclinicos '!W658&lt;13,2,'Paraclinicos '!W658&lt;15,1,'Paraclinicos '!W658=15,0)</f>
        <v>4</v>
      </c>
      <c r="U659" s="54">
        <f t="shared" si="30"/>
        <v>10</v>
      </c>
      <c r="V659" cm="1">
        <f t="array" ref="V659">_xlfn.IFS('Paraclinicos '!S658="","",OR('Paraclinicos '!S658&lt;=8,'Paraclinicos '!S658&gt;=25),3,'Paraclinicos '!S658&lt;12,1,'Paraclinicos '!S658&lt;21,0,'Paraclinicos '!S658&lt;25,2)</f>
        <v>2</v>
      </c>
      <c r="W659" t="str">
        <f>IFERROR(IF(INDEX('BD Demog para scores enalazar'!Y$2:'BD Demog para scores enalazar'!Y$3000,MATCH(Formulas!A659,'BD Demog para scores enalazar'!A$2:'BD Demog para scores enalazar'!A$3000,0))=1,"SI","NO"),"")</f>
        <v>NO</v>
      </c>
      <c r="X659" s="9" t="str">
        <f>IFERROR(IF(INDEX('BD Demog para scores enalazar'!AJ$2:'BD Demog para scores enalazar'!AJ$3000,MATCH(Formulas!A659,'BD Demog para scores enalazar'!A$2:'BD Demog para scores enalazar'!A$3000,0))=1,"SI","NO"),"")</f>
        <v>NO</v>
      </c>
      <c r="Y659" cm="1">
        <f t="array" ref="Y659">IF(AND(W659="NO",X659="NO"),_xlfn.IFS('Paraclinicos '!K658&lt;=91,3,'Paraclinicos '!K658&lt;94,2,'Paraclinicos '!K658&lt;96,1,'Paraclinicos '!K658&gt;=96,0),"")</f>
        <v>3</v>
      </c>
      <c r="Z659" t="str" cm="1">
        <f t="array" ref="Z659">IF(OR(W659="SI",X659="SI"),_xlfn.IFS(OR(AND('Paraclinicos '!K658&lt;=83),AND('Paraclinicos '!K658&gt;=97,AA659=2)),3,OR(AND('Paraclinicos '!K658&lt;=86),AND('Paraclinicos '!K658&gt;=94,AA659=2)),2,OR(AND('Paraclinicos '!K658&lt;=88),AND('Paraclinicos '!K658&gt;=92,AA659=2)),1,OR(AND('Paraclinicos '!K658&gt;=88,'Paraclinicos '!K658&lt;=92),AND('Paraclinicos '!K658&gt;=93,AA659=0)),0),"")</f>
        <v/>
      </c>
      <c r="AA659" cm="1">
        <f t="array" ref="AA659">_xlfn.IFS('Paraclinicos '!E658="","",'Paraclinicos '!E658="Oxigeno",2,'Paraclinicos '!E658="Aire",0)</f>
        <v>2</v>
      </c>
    </row>
    <row r="660" spans="1:27" x14ac:dyDescent="0.25">
      <c r="A660">
        <f>'Paraclinicos '!A659</f>
        <v>148</v>
      </c>
      <c r="B660" s="3">
        <f>'Paraclinicos '!R659</f>
        <v>44334</v>
      </c>
      <c r="C660" cm="1">
        <f t="array" ref="C660">_xlfn.IFS('Paraclinicos '!Q659="","",'Paraclinicos '!Q659&gt;60,3,'Paraclinicos '!Q659&lt;=60,1)</f>
        <v>1</v>
      </c>
      <c r="D660" t="str">
        <f>IFERROR(IF(INDEX('BD Demog para scores enalazar'!BC$2:BC$3000,MATCH(Formulas!A660,'BD Demog para scores enalazar'!A$2:A$3000,0))=0,"SI","NO"),"")</f>
        <v>NO</v>
      </c>
      <c r="E660" cm="1">
        <f t="array" ref="E660">_xlfn.IFS(D660="","",D660="SI",4,D660="NO",1)</f>
        <v>1</v>
      </c>
      <c r="F660" cm="1">
        <f t="array" ref="F660">_xlfn.IFS('Paraclinicos '!B659="","",'Paraclinicos '!B659&gt;1,1,'Paraclinicos '!B659&lt;=1,3)</f>
        <v>3</v>
      </c>
      <c r="G660" t="str" cm="1">
        <f t="array" ref="G660">_xlfn.IFS('Paraclinicos '!D659="","",AND('Paraclinicos '!D659&gt;=250,'Paraclinicos '!D659&lt;=500),2,'Paraclinicos '!D659&gt;500,3,'Paraclinicos '!D659&lt;250,1)</f>
        <v/>
      </c>
      <c r="H660" s="50">
        <f t="shared" si="31"/>
        <v>5</v>
      </c>
      <c r="I660" cm="1">
        <f t="array" ref="I660">_xlfn.IFS('Paraclinicos '!Q659="","",'Paraclinicos '!Q659&gt;=65,1,'Paraclinicos '!Q659&lt;65,0)</f>
        <v>0</v>
      </c>
      <c r="J660" cm="1">
        <f t="array" ref="J660">_xlfn.IFS('Paraclinicos '!I659="","",'Paraclinicos '!I659&gt;7,1,'Paraclinicos '!I659&lt;=7,0)</f>
        <v>1</v>
      </c>
      <c r="K660" cm="1">
        <f t="array" ref="K660">_xlfn.IFS('Paraclinicos '!W659="","",'Paraclinicos '!W659&lt;=8,1,'Paraclinicos '!W659&gt;8,0)</f>
        <v>1</v>
      </c>
      <c r="L660" cm="1">
        <f t="array" ref="L660">_xlfn.IFS('Paraclinicos '!S659="","",'Paraclinicos '!S659&gt;=30,1,'Paraclinicos '!S659&lt;30,0)</f>
        <v>0</v>
      </c>
      <c r="M660" cm="1">
        <f t="array" ref="M660">_xlfn.IFS(OR('Paraclinicos '!T659="",'Paraclinicos '!U659=""),"",OR('Paraclinicos '!T659&lt;=90,'Paraclinicos '!U659&lt;=60),1,OR('Paraclinicos '!T659&gt;90,'Paraclinicos '!U659&gt;60),0)</f>
        <v>0</v>
      </c>
      <c r="N660" s="45">
        <f t="shared" si="32"/>
        <v>4</v>
      </c>
      <c r="O660" cm="1">
        <f t="array" ref="O660">_xlfn.IFS(OR('Paraclinicos '!M659="",'Paraclinicos '!N659="",'Paraclinicos '!N659=0),"",'Paraclinicos '!M659/'Paraclinicos '!N659&lt;100,4,'Paraclinicos '!M659/'Paraclinicos '!N659&lt;200,3,'Paraclinicos '!M659/'Paraclinicos '!N659&lt;300,2,'Paraclinicos '!M659/'Paraclinicos '!N659&lt;400,1,'Paraclinicos '!M659/'Paraclinicos '!N659&gt;=400,0)</f>
        <v>2</v>
      </c>
      <c r="P660" cm="1">
        <f t="array" ref="P660">_xlfn.IFS('Paraclinicos '!C659="","",'Paraclinicos '!C659&lt;20,4,'Paraclinicos '!C659&lt;50,3,'Paraclinicos '!C659&lt;100,2,'Paraclinicos '!C659&lt;150,1,'Paraclinicos '!C659&gt;150,0)</f>
        <v>2</v>
      </c>
      <c r="Q660" cm="1">
        <f t="array" ref="Q660">_xlfn.IFS('Paraclinicos '!O659="","",'Paraclinicos '!O659&lt;1.2,0,'Paraclinicos '!O659&lt;2,1,'Paraclinicos '!O659&lt;3.5,2,'Paraclinicos '!O659&lt;5,3,'Paraclinicos '!O659&gt;5,4)</f>
        <v>3</v>
      </c>
      <c r="R660" cm="1">
        <f t="array" ref="R660">_xlfn.IFS('Paraclinicos '!J659="","",'Paraclinicos '!J659&lt;1.2,0,'Paraclinicos '!J659&lt;2,1,'Paraclinicos '!J659&lt;6,2,'Paraclinicos '!J659&lt;12,3,'Paraclinicos '!J659&gt;=12,4)</f>
        <v>0</v>
      </c>
      <c r="S660" cm="1">
        <f t="array" ref="S660">_xlfn.IFS('Paraclinicos '!Y659="","",'Paraclinicos '!Y659&lt;70,1,'Paraclinicos '!Y659&gt;=70,0)</f>
        <v>0</v>
      </c>
      <c r="T660" cm="1">
        <f t="array" ref="T660">_xlfn.IFS('Paraclinicos '!W659="","",'Paraclinicos '!W659&lt;6,4,'Paraclinicos '!W659&lt;10,3,'Paraclinicos '!W659&lt;13,2,'Paraclinicos '!W659&lt;15,1,'Paraclinicos '!W659=15,0)</f>
        <v>4</v>
      </c>
      <c r="U660" s="54">
        <f t="shared" si="30"/>
        <v>11</v>
      </c>
      <c r="V660" cm="1">
        <f t="array" ref="V660">_xlfn.IFS('Paraclinicos '!S659="","",OR('Paraclinicos '!S659&lt;=8,'Paraclinicos '!S659&gt;=25),3,'Paraclinicos '!S659&lt;12,1,'Paraclinicos '!S659&lt;21,0,'Paraclinicos '!S659&lt;25,2)</f>
        <v>0</v>
      </c>
      <c r="W660" t="str">
        <f>IFERROR(IF(INDEX('BD Demog para scores enalazar'!Y$2:'BD Demog para scores enalazar'!Y$3000,MATCH(Formulas!A660,'BD Demog para scores enalazar'!A$2:'BD Demog para scores enalazar'!A$3000,0))=1,"SI","NO"),"")</f>
        <v>NO</v>
      </c>
      <c r="X660" s="9" t="str">
        <f>IFERROR(IF(INDEX('BD Demog para scores enalazar'!AJ$2:'BD Demog para scores enalazar'!AJ$3000,MATCH(Formulas!A660,'BD Demog para scores enalazar'!A$2:'BD Demog para scores enalazar'!A$3000,0))=1,"SI","NO"),"")</f>
        <v>NO</v>
      </c>
      <c r="Y660" cm="1">
        <f t="array" ref="Y660">IF(AND(W660="NO",X660="NO"),_xlfn.IFS('Paraclinicos '!K659&lt;=91,3,'Paraclinicos '!K659&lt;94,2,'Paraclinicos '!K659&lt;96,1,'Paraclinicos '!K659&gt;=96,0),"")</f>
        <v>3</v>
      </c>
      <c r="Z660" t="str" cm="1">
        <f t="array" ref="Z660">IF(OR(W660="SI",X660="SI"),_xlfn.IFS(OR(AND('Paraclinicos '!K659&lt;=83),AND('Paraclinicos '!K659&gt;=97,AA660=2)),3,OR(AND('Paraclinicos '!K659&lt;=86),AND('Paraclinicos '!K659&gt;=94,AA660=2)),2,OR(AND('Paraclinicos '!K659&lt;=88),AND('Paraclinicos '!K659&gt;=92,AA660=2)),1,OR(AND('Paraclinicos '!K659&gt;=88,'Paraclinicos '!K659&lt;=92),AND('Paraclinicos '!K659&gt;=93,AA660=0)),0),"")</f>
        <v/>
      </c>
      <c r="AA660" cm="1">
        <f t="array" ref="AA660">_xlfn.IFS('Paraclinicos '!E659="","",'Paraclinicos '!E659="Oxigeno",2,'Paraclinicos '!E659="Aire",0)</f>
        <v>2</v>
      </c>
    </row>
    <row r="661" spans="1:27" x14ac:dyDescent="0.25">
      <c r="A661">
        <f>'Paraclinicos '!A660</f>
        <v>148</v>
      </c>
      <c r="B661" s="3">
        <f>'Paraclinicos '!R660</f>
        <v>44335</v>
      </c>
      <c r="C661" cm="1">
        <f t="array" ref="C661">_xlfn.IFS('Paraclinicos '!Q660="","",'Paraclinicos '!Q660&gt;60,3,'Paraclinicos '!Q660&lt;=60,1)</f>
        <v>1</v>
      </c>
      <c r="D661" t="str">
        <f>IFERROR(IF(INDEX('BD Demog para scores enalazar'!BC$2:BC$3000,MATCH(Formulas!A661,'BD Demog para scores enalazar'!A$2:A$3000,0))=0,"SI","NO"),"")</f>
        <v>NO</v>
      </c>
      <c r="E661" cm="1">
        <f t="array" ref="E661">_xlfn.IFS(D661="","",D661="SI",4,D661="NO",1)</f>
        <v>1</v>
      </c>
      <c r="F661" cm="1">
        <f t="array" ref="F661">_xlfn.IFS('Paraclinicos '!B660="","",'Paraclinicos '!B660&gt;1,1,'Paraclinicos '!B660&lt;=1,3)</f>
        <v>3</v>
      </c>
      <c r="G661" t="str" cm="1">
        <f t="array" ref="G661">_xlfn.IFS('Paraclinicos '!D660="","",AND('Paraclinicos '!D660&gt;=250,'Paraclinicos '!D660&lt;=500),2,'Paraclinicos '!D660&gt;500,3,'Paraclinicos '!D660&lt;250,1)</f>
        <v/>
      </c>
      <c r="H661" s="50">
        <f t="shared" si="31"/>
        <v>5</v>
      </c>
      <c r="I661" cm="1">
        <f t="array" ref="I661">_xlfn.IFS('Paraclinicos '!Q660="","",'Paraclinicos '!Q660&gt;=65,1,'Paraclinicos '!Q660&lt;65,0)</f>
        <v>0</v>
      </c>
      <c r="J661" cm="1">
        <f t="array" ref="J661">_xlfn.IFS('Paraclinicos '!I660="","",'Paraclinicos '!I660&gt;7,1,'Paraclinicos '!I660&lt;=7,0)</f>
        <v>1</v>
      </c>
      <c r="K661" cm="1">
        <f t="array" ref="K661">_xlfn.IFS('Paraclinicos '!W660="","",'Paraclinicos '!W660&lt;=8,1,'Paraclinicos '!W660&gt;8,0)</f>
        <v>1</v>
      </c>
      <c r="L661" cm="1">
        <f t="array" ref="L661">_xlfn.IFS('Paraclinicos '!S660="","",'Paraclinicos '!S660&gt;=30,1,'Paraclinicos '!S660&lt;30,0)</f>
        <v>0</v>
      </c>
      <c r="M661" cm="1">
        <f t="array" ref="M661">_xlfn.IFS(OR('Paraclinicos '!T660="",'Paraclinicos '!U660=""),"",OR('Paraclinicos '!T660&lt;=90,'Paraclinicos '!U660&lt;=60),1,OR('Paraclinicos '!T660&gt;90,'Paraclinicos '!U660&gt;60),0)</f>
        <v>0</v>
      </c>
      <c r="N661" s="45">
        <f t="shared" si="32"/>
        <v>4</v>
      </c>
      <c r="O661" cm="1">
        <f t="array" ref="O661">_xlfn.IFS(OR('Paraclinicos '!M660="",'Paraclinicos '!N660="",'Paraclinicos '!N660=0),"",'Paraclinicos '!M660/'Paraclinicos '!N660&lt;100,4,'Paraclinicos '!M660/'Paraclinicos '!N660&lt;200,3,'Paraclinicos '!M660/'Paraclinicos '!N660&lt;300,2,'Paraclinicos '!M660/'Paraclinicos '!N660&lt;400,1,'Paraclinicos '!M660/'Paraclinicos '!N660&gt;=400,0)</f>
        <v>1</v>
      </c>
      <c r="P661" cm="1">
        <f t="array" ref="P661">_xlfn.IFS('Paraclinicos '!C660="","",'Paraclinicos '!C660&lt;20,4,'Paraclinicos '!C660&lt;50,3,'Paraclinicos '!C660&lt;100,2,'Paraclinicos '!C660&lt;150,1,'Paraclinicos '!C660&gt;150,0)</f>
        <v>1</v>
      </c>
      <c r="Q661" cm="1">
        <f t="array" ref="Q661">_xlfn.IFS('Paraclinicos '!O660="","",'Paraclinicos '!O660&lt;1.2,0,'Paraclinicos '!O660&lt;2,1,'Paraclinicos '!O660&lt;3.5,2,'Paraclinicos '!O660&lt;5,3,'Paraclinicos '!O660&gt;5,4)</f>
        <v>2</v>
      </c>
      <c r="R661" t="str" cm="1">
        <f t="array" ref="R661">_xlfn.IFS('Paraclinicos '!J660="","",'Paraclinicos '!J660&lt;1.2,0,'Paraclinicos '!J660&lt;2,1,'Paraclinicos '!J660&lt;6,2,'Paraclinicos '!J660&lt;12,3,'Paraclinicos '!J660&gt;=12,4)</f>
        <v/>
      </c>
      <c r="S661" cm="1">
        <f t="array" ref="S661">_xlfn.IFS('Paraclinicos '!Y660="","",'Paraclinicos '!Y660&lt;70,1,'Paraclinicos '!Y660&gt;=70,0)</f>
        <v>0</v>
      </c>
      <c r="T661" cm="1">
        <f t="array" ref="T661">_xlfn.IFS('Paraclinicos '!W660="","",'Paraclinicos '!W660&lt;6,4,'Paraclinicos '!W660&lt;10,3,'Paraclinicos '!W660&lt;13,2,'Paraclinicos '!W660&lt;15,1,'Paraclinicos '!W660=15,0)</f>
        <v>4</v>
      </c>
      <c r="U661" s="54">
        <f t="shared" si="30"/>
        <v>8</v>
      </c>
      <c r="V661" cm="1">
        <f t="array" ref="V661">_xlfn.IFS('Paraclinicos '!S660="","",OR('Paraclinicos '!S660&lt;=8,'Paraclinicos '!S660&gt;=25),3,'Paraclinicos '!S660&lt;12,1,'Paraclinicos '!S660&lt;21,0,'Paraclinicos '!S660&lt;25,2)</f>
        <v>0</v>
      </c>
      <c r="W661" t="str">
        <f>IFERROR(IF(INDEX('BD Demog para scores enalazar'!Y$2:'BD Demog para scores enalazar'!Y$3000,MATCH(Formulas!A661,'BD Demog para scores enalazar'!A$2:'BD Demog para scores enalazar'!A$3000,0))=1,"SI","NO"),"")</f>
        <v>NO</v>
      </c>
      <c r="X661" s="9" t="str">
        <f>IFERROR(IF(INDEX('BD Demog para scores enalazar'!AJ$2:'BD Demog para scores enalazar'!AJ$3000,MATCH(Formulas!A661,'BD Demog para scores enalazar'!A$2:'BD Demog para scores enalazar'!A$3000,0))=1,"SI","NO"),"")</f>
        <v>NO</v>
      </c>
      <c r="Y661" cm="1">
        <f t="array" ref="Y661">IF(AND(W661="NO",X661="NO"),_xlfn.IFS('Paraclinicos '!K660&lt;=91,3,'Paraclinicos '!K660&lt;94,2,'Paraclinicos '!K660&lt;96,1,'Paraclinicos '!K660&gt;=96,0),"")</f>
        <v>3</v>
      </c>
      <c r="Z661" t="str" cm="1">
        <f t="array" ref="Z661">IF(OR(W661="SI",X661="SI"),_xlfn.IFS(OR(AND('Paraclinicos '!K660&lt;=83),AND('Paraclinicos '!K660&gt;=97,AA661=2)),3,OR(AND('Paraclinicos '!K660&lt;=86),AND('Paraclinicos '!K660&gt;=94,AA661=2)),2,OR(AND('Paraclinicos '!K660&lt;=88),AND('Paraclinicos '!K660&gt;=92,AA661=2)),1,OR(AND('Paraclinicos '!K660&gt;=88,'Paraclinicos '!K660&lt;=92),AND('Paraclinicos '!K660&gt;=93,AA661=0)),0),"")</f>
        <v/>
      </c>
      <c r="AA661" cm="1">
        <f t="array" ref="AA661">_xlfn.IFS('Paraclinicos '!E660="","",'Paraclinicos '!E660="Oxigeno",2,'Paraclinicos '!E660="Aire",0)</f>
        <v>2</v>
      </c>
    </row>
    <row r="662" spans="1:27" x14ac:dyDescent="0.25">
      <c r="A662">
        <f>'Paraclinicos '!A661</f>
        <v>148</v>
      </c>
      <c r="B662" s="3">
        <f>'Paraclinicos '!R661</f>
        <v>44335</v>
      </c>
      <c r="C662" cm="1">
        <f t="array" ref="C662">_xlfn.IFS('Paraclinicos '!Q661="","",'Paraclinicos '!Q661&gt;60,3,'Paraclinicos '!Q661&lt;=60,1)</f>
        <v>1</v>
      </c>
      <c r="D662" t="str">
        <f>IFERROR(IF(INDEX('BD Demog para scores enalazar'!BC$2:BC$3000,MATCH(Formulas!A662,'BD Demog para scores enalazar'!A$2:A$3000,0))=0,"SI","NO"),"")</f>
        <v>NO</v>
      </c>
      <c r="E662" cm="1">
        <f t="array" ref="E662">_xlfn.IFS(D662="","",D662="SI",4,D662="NO",1)</f>
        <v>1</v>
      </c>
      <c r="F662" cm="1">
        <f t="array" ref="F662">_xlfn.IFS('Paraclinicos '!B661="","",'Paraclinicos '!B661&gt;1,1,'Paraclinicos '!B661&lt;=1,3)</f>
        <v>3</v>
      </c>
      <c r="G662" t="str" cm="1">
        <f t="array" ref="G662">_xlfn.IFS('Paraclinicos '!D661="","",AND('Paraclinicos '!D661&gt;=250,'Paraclinicos '!D661&lt;=500),2,'Paraclinicos '!D661&gt;500,3,'Paraclinicos '!D661&lt;250,1)</f>
        <v/>
      </c>
      <c r="H662" s="50">
        <f t="shared" si="31"/>
        <v>5</v>
      </c>
      <c r="I662" cm="1">
        <f t="array" ref="I662">_xlfn.IFS('Paraclinicos '!Q661="","",'Paraclinicos '!Q661&gt;=65,1,'Paraclinicos '!Q661&lt;65,0)</f>
        <v>0</v>
      </c>
      <c r="J662" cm="1">
        <f t="array" ref="J662">_xlfn.IFS('Paraclinicos '!I661="","",'Paraclinicos '!I661&gt;7,1,'Paraclinicos '!I661&lt;=7,0)</f>
        <v>1</v>
      </c>
      <c r="K662" cm="1">
        <f t="array" ref="K662">_xlfn.IFS('Paraclinicos '!W661="","",'Paraclinicos '!W661&lt;=8,1,'Paraclinicos '!W661&gt;8,0)</f>
        <v>1</v>
      </c>
      <c r="L662" cm="1">
        <f t="array" ref="L662">_xlfn.IFS('Paraclinicos '!S661="","",'Paraclinicos '!S661&gt;=30,1,'Paraclinicos '!S661&lt;30,0)</f>
        <v>0</v>
      </c>
      <c r="M662" cm="1">
        <f t="array" ref="M662">_xlfn.IFS(OR('Paraclinicos '!T661="",'Paraclinicos '!U661=""),"",OR('Paraclinicos '!T661&lt;=90,'Paraclinicos '!U661&lt;=60),1,OR('Paraclinicos '!T661&gt;90,'Paraclinicos '!U661&gt;60),0)</f>
        <v>1</v>
      </c>
      <c r="N662" s="45">
        <f t="shared" si="32"/>
        <v>5</v>
      </c>
      <c r="O662" cm="1">
        <f t="array" ref="O662">_xlfn.IFS(OR('Paraclinicos '!M661="",'Paraclinicos '!N661="",'Paraclinicos '!N661=0),"",'Paraclinicos '!M661/'Paraclinicos '!N661&lt;100,4,'Paraclinicos '!M661/'Paraclinicos '!N661&lt;200,3,'Paraclinicos '!M661/'Paraclinicos '!N661&lt;300,2,'Paraclinicos '!M661/'Paraclinicos '!N661&lt;400,1,'Paraclinicos '!M661/'Paraclinicos '!N661&gt;=400,0)</f>
        <v>2</v>
      </c>
      <c r="P662" cm="1">
        <f t="array" ref="P662">_xlfn.IFS('Paraclinicos '!C661="","",'Paraclinicos '!C661&lt;20,4,'Paraclinicos '!C661&lt;50,3,'Paraclinicos '!C661&lt;100,2,'Paraclinicos '!C661&lt;150,1,'Paraclinicos '!C661&gt;150,0)</f>
        <v>1</v>
      </c>
      <c r="Q662" cm="1">
        <f t="array" ref="Q662">_xlfn.IFS('Paraclinicos '!O661="","",'Paraclinicos '!O661&lt;1.2,0,'Paraclinicos '!O661&lt;2,1,'Paraclinicos '!O661&lt;3.5,2,'Paraclinicos '!O661&lt;5,3,'Paraclinicos '!O661&gt;5,4)</f>
        <v>2</v>
      </c>
      <c r="R662" t="str" cm="1">
        <f t="array" ref="R662">_xlfn.IFS('Paraclinicos '!J661="","",'Paraclinicos '!J661&lt;1.2,0,'Paraclinicos '!J661&lt;2,1,'Paraclinicos '!J661&lt;6,2,'Paraclinicos '!J661&lt;12,3,'Paraclinicos '!J661&gt;=12,4)</f>
        <v/>
      </c>
      <c r="S662" cm="1">
        <f t="array" ref="S662">_xlfn.IFS('Paraclinicos '!Y661="","",'Paraclinicos '!Y661&lt;70,1,'Paraclinicos '!Y661&gt;=70,0)</f>
        <v>0</v>
      </c>
      <c r="T662" cm="1">
        <f t="array" ref="T662">_xlfn.IFS('Paraclinicos '!W661="","",'Paraclinicos '!W661&lt;6,4,'Paraclinicos '!W661&lt;10,3,'Paraclinicos '!W661&lt;13,2,'Paraclinicos '!W661&lt;15,1,'Paraclinicos '!W661=15,0)</f>
        <v>4</v>
      </c>
      <c r="U662" s="54">
        <f t="shared" si="30"/>
        <v>9</v>
      </c>
      <c r="V662" cm="1">
        <f t="array" ref="V662">_xlfn.IFS('Paraclinicos '!S661="","",OR('Paraclinicos '!S661&lt;=8,'Paraclinicos '!S661&gt;=25),3,'Paraclinicos '!S661&lt;12,1,'Paraclinicos '!S661&lt;21,0,'Paraclinicos '!S661&lt;25,2)</f>
        <v>0</v>
      </c>
      <c r="W662" t="str">
        <f>IFERROR(IF(INDEX('BD Demog para scores enalazar'!Y$2:'BD Demog para scores enalazar'!Y$3000,MATCH(Formulas!A662,'BD Demog para scores enalazar'!A$2:'BD Demog para scores enalazar'!A$3000,0))=1,"SI","NO"),"")</f>
        <v>NO</v>
      </c>
      <c r="X662" s="9" t="str">
        <f>IFERROR(IF(INDEX('BD Demog para scores enalazar'!AJ$2:'BD Demog para scores enalazar'!AJ$3000,MATCH(Formulas!A662,'BD Demog para scores enalazar'!A$2:'BD Demog para scores enalazar'!A$3000,0))=1,"SI","NO"),"")</f>
        <v>NO</v>
      </c>
      <c r="Y662" cm="1">
        <f t="array" ref="Y662">IF(AND(W662="NO",X662="NO"),_xlfn.IFS('Paraclinicos '!K661&lt;=91,3,'Paraclinicos '!K661&lt;94,2,'Paraclinicos '!K661&lt;96,1,'Paraclinicos '!K661&gt;=96,0),"")</f>
        <v>3</v>
      </c>
      <c r="Z662" t="str" cm="1">
        <f t="array" ref="Z662">IF(OR(W662="SI",X662="SI"),_xlfn.IFS(OR(AND('Paraclinicos '!K661&lt;=83),AND('Paraclinicos '!K661&gt;=97,AA662=2)),3,OR(AND('Paraclinicos '!K661&lt;=86),AND('Paraclinicos '!K661&gt;=94,AA662=2)),2,OR(AND('Paraclinicos '!K661&lt;=88),AND('Paraclinicos '!K661&gt;=92,AA662=2)),1,OR(AND('Paraclinicos '!K661&gt;=88,'Paraclinicos '!K661&lt;=92),AND('Paraclinicos '!K661&gt;=93,AA662=0)),0),"")</f>
        <v/>
      </c>
      <c r="AA662" cm="1">
        <f t="array" ref="AA662">_xlfn.IFS('Paraclinicos '!E661="","",'Paraclinicos '!E661="Oxigeno",2,'Paraclinicos '!E661="Aire",0)</f>
        <v>2</v>
      </c>
    </row>
    <row r="663" spans="1:27" x14ac:dyDescent="0.25">
      <c r="A663">
        <f>'Paraclinicos '!A662</f>
        <v>148</v>
      </c>
      <c r="B663" s="3">
        <f>'Paraclinicos '!R662</f>
        <v>44337</v>
      </c>
      <c r="C663" cm="1">
        <f t="array" ref="C663">_xlfn.IFS('Paraclinicos '!Q662="","",'Paraclinicos '!Q662&gt;60,3,'Paraclinicos '!Q662&lt;=60,1)</f>
        <v>1</v>
      </c>
      <c r="D663" t="str">
        <f>IFERROR(IF(INDEX('BD Demog para scores enalazar'!BC$2:BC$3000,MATCH(Formulas!A663,'BD Demog para scores enalazar'!A$2:A$3000,0))=0,"SI","NO"),"")</f>
        <v>NO</v>
      </c>
      <c r="E663" cm="1">
        <f t="array" ref="E663">_xlfn.IFS(D663="","",D663="SI",4,D663="NO",1)</f>
        <v>1</v>
      </c>
      <c r="F663" cm="1">
        <f t="array" ref="F663">_xlfn.IFS('Paraclinicos '!B662="","",'Paraclinicos '!B662&gt;1,1,'Paraclinicos '!B662&lt;=1,3)</f>
        <v>1</v>
      </c>
      <c r="G663" t="str" cm="1">
        <f t="array" ref="G663">_xlfn.IFS('Paraclinicos '!D662="","",AND('Paraclinicos '!D662&gt;=250,'Paraclinicos '!D662&lt;=500),2,'Paraclinicos '!D662&gt;500,3,'Paraclinicos '!D662&lt;250,1)</f>
        <v/>
      </c>
      <c r="H663" s="50">
        <f t="shared" si="31"/>
        <v>3</v>
      </c>
      <c r="I663" cm="1">
        <f t="array" ref="I663">_xlfn.IFS('Paraclinicos '!Q662="","",'Paraclinicos '!Q662&gt;=65,1,'Paraclinicos '!Q662&lt;65,0)</f>
        <v>0</v>
      </c>
      <c r="J663" cm="1">
        <f t="array" ref="J663">_xlfn.IFS('Paraclinicos '!I662="","",'Paraclinicos '!I662&gt;7,1,'Paraclinicos '!I662&lt;=7,0)</f>
        <v>1</v>
      </c>
      <c r="K663" cm="1">
        <f t="array" ref="K663">_xlfn.IFS('Paraclinicos '!W662="","",'Paraclinicos '!W662&lt;=8,1,'Paraclinicos '!W662&gt;8,0)</f>
        <v>1</v>
      </c>
      <c r="L663" cm="1">
        <f t="array" ref="L663">_xlfn.IFS('Paraclinicos '!S662="","",'Paraclinicos '!S662&gt;=30,1,'Paraclinicos '!S662&lt;30,0)</f>
        <v>0</v>
      </c>
      <c r="M663" cm="1">
        <f t="array" ref="M663">_xlfn.IFS(OR('Paraclinicos '!T662="",'Paraclinicos '!U662=""),"",OR('Paraclinicos '!T662&lt;=90,'Paraclinicos '!U662&lt;=60),1,OR('Paraclinicos '!T662&gt;90,'Paraclinicos '!U662&gt;60),0)</f>
        <v>1</v>
      </c>
      <c r="N663" s="45">
        <f t="shared" si="32"/>
        <v>6</v>
      </c>
      <c r="O663" cm="1">
        <f t="array" ref="O663">_xlfn.IFS(OR('Paraclinicos '!M662="",'Paraclinicos '!N662="",'Paraclinicos '!N662=0),"",'Paraclinicos '!M662/'Paraclinicos '!N662&lt;100,4,'Paraclinicos '!M662/'Paraclinicos '!N662&lt;200,3,'Paraclinicos '!M662/'Paraclinicos '!N662&lt;300,2,'Paraclinicos '!M662/'Paraclinicos '!N662&lt;400,1,'Paraclinicos '!M662/'Paraclinicos '!N662&gt;=400,0)</f>
        <v>1</v>
      </c>
      <c r="P663" cm="1">
        <f t="array" ref="P663">_xlfn.IFS('Paraclinicos '!C662="","",'Paraclinicos '!C662&lt;20,4,'Paraclinicos '!C662&lt;50,3,'Paraclinicos '!C662&lt;100,2,'Paraclinicos '!C662&lt;150,1,'Paraclinicos '!C662&gt;150,0)</f>
        <v>1</v>
      </c>
      <c r="Q663" cm="1">
        <f t="array" ref="Q663">_xlfn.IFS('Paraclinicos '!O662="","",'Paraclinicos '!O662&lt;1.2,0,'Paraclinicos '!O662&lt;2,1,'Paraclinicos '!O662&lt;3.5,2,'Paraclinicos '!O662&lt;5,3,'Paraclinicos '!O662&gt;5,4)</f>
        <v>3</v>
      </c>
      <c r="R663" t="str" cm="1">
        <f t="array" ref="R663">_xlfn.IFS('Paraclinicos '!J662="","",'Paraclinicos '!J662&lt;1.2,0,'Paraclinicos '!J662&lt;2,1,'Paraclinicos '!J662&lt;6,2,'Paraclinicos '!J662&lt;12,3,'Paraclinicos '!J662&gt;=12,4)</f>
        <v/>
      </c>
      <c r="S663" cm="1">
        <f t="array" ref="S663">_xlfn.IFS('Paraclinicos '!Y662="","",'Paraclinicos '!Y662&lt;70,1,'Paraclinicos '!Y662&gt;=70,0)</f>
        <v>0</v>
      </c>
      <c r="T663" cm="1">
        <f t="array" ref="T663">_xlfn.IFS('Paraclinicos '!W662="","",'Paraclinicos '!W662&lt;6,4,'Paraclinicos '!W662&lt;10,3,'Paraclinicos '!W662&lt;13,2,'Paraclinicos '!W662&lt;15,1,'Paraclinicos '!W662=15,0)</f>
        <v>4</v>
      </c>
      <c r="U663" s="54">
        <f t="shared" si="30"/>
        <v>9</v>
      </c>
      <c r="V663" cm="1">
        <f t="array" ref="V663">_xlfn.IFS('Paraclinicos '!S662="","",OR('Paraclinicos '!S662&lt;=8,'Paraclinicos '!S662&gt;=25),3,'Paraclinicos '!S662&lt;12,1,'Paraclinicos '!S662&lt;21,0,'Paraclinicos '!S662&lt;25,2)</f>
        <v>0</v>
      </c>
      <c r="W663" t="str">
        <f>IFERROR(IF(INDEX('BD Demog para scores enalazar'!Y$2:'BD Demog para scores enalazar'!Y$3000,MATCH(Formulas!A663,'BD Demog para scores enalazar'!A$2:'BD Demog para scores enalazar'!A$3000,0))=1,"SI","NO"),"")</f>
        <v>NO</v>
      </c>
      <c r="X663" s="9" t="str">
        <f>IFERROR(IF(INDEX('BD Demog para scores enalazar'!AJ$2:'BD Demog para scores enalazar'!AJ$3000,MATCH(Formulas!A663,'BD Demog para scores enalazar'!A$2:'BD Demog para scores enalazar'!A$3000,0))=1,"SI","NO"),"")</f>
        <v>NO</v>
      </c>
      <c r="Y663" cm="1">
        <f t="array" ref="Y663">IF(AND(W663="NO",X663="NO"),_xlfn.IFS('Paraclinicos '!K662&lt;=91,3,'Paraclinicos '!K662&lt;94,2,'Paraclinicos '!K662&lt;96,1,'Paraclinicos '!K662&gt;=96,0),"")</f>
        <v>3</v>
      </c>
      <c r="Z663" t="str" cm="1">
        <f t="array" ref="Z663">IF(OR(W663="SI",X663="SI"),_xlfn.IFS(OR(AND('Paraclinicos '!K662&lt;=83),AND('Paraclinicos '!K662&gt;=97,AA663=2)),3,OR(AND('Paraclinicos '!K662&lt;=86),AND('Paraclinicos '!K662&gt;=94,AA663=2)),2,OR(AND('Paraclinicos '!K662&lt;=88),AND('Paraclinicos '!K662&gt;=92,AA663=2)),1,OR(AND('Paraclinicos '!K662&gt;=88,'Paraclinicos '!K662&lt;=92),AND('Paraclinicos '!K662&gt;=93,AA663=0)),0),"")</f>
        <v/>
      </c>
      <c r="AA663" cm="1">
        <f t="array" ref="AA663">_xlfn.IFS('Paraclinicos '!E662="","",'Paraclinicos '!E662="Oxigeno",2,'Paraclinicos '!E662="Aire",0)</f>
        <v>2</v>
      </c>
    </row>
    <row r="664" spans="1:27" x14ac:dyDescent="0.25">
      <c r="A664">
        <f>'Paraclinicos '!A663</f>
        <v>152</v>
      </c>
      <c r="B664" s="3">
        <f>'Paraclinicos '!R663</f>
        <v>44321</v>
      </c>
      <c r="C664" cm="1">
        <f t="array" ref="C664">_xlfn.IFS('Paraclinicos '!Q663="","",'Paraclinicos '!Q663&gt;60,3,'Paraclinicos '!Q663&lt;=60,1)</f>
        <v>3</v>
      </c>
      <c r="D664" t="str">
        <f>IFERROR(IF(INDEX('BD Demog para scores enalazar'!BC$2:BC$3000,MATCH(Formulas!A664,'BD Demog para scores enalazar'!A$2:A$3000,0))=0,"SI","NO"),"")</f>
        <v/>
      </c>
      <c r="E664" t="str" cm="1">
        <f t="array" ref="E664">_xlfn.IFS(D664="","",D664="SI",4,D664="NO",1)</f>
        <v/>
      </c>
      <c r="F664" cm="1">
        <f t="array" ref="F664">_xlfn.IFS('Paraclinicos '!B663="","",'Paraclinicos '!B663&gt;1,1,'Paraclinicos '!B663&lt;=1,3)</f>
        <v>3</v>
      </c>
      <c r="G664" cm="1">
        <f t="array" ref="G664">_xlfn.IFS('Paraclinicos '!D663="","",AND('Paraclinicos '!D663&gt;=250,'Paraclinicos '!D663&lt;=500),2,'Paraclinicos '!D663&gt;500,3,'Paraclinicos '!D663&lt;250,1)</f>
        <v>2</v>
      </c>
      <c r="H664" s="50">
        <f t="shared" si="31"/>
        <v>8</v>
      </c>
      <c r="I664" cm="1">
        <f t="array" ref="I664">_xlfn.IFS('Paraclinicos '!Q663="","",'Paraclinicos '!Q663&gt;=65,1,'Paraclinicos '!Q663&lt;65,0)</f>
        <v>1</v>
      </c>
      <c r="J664" cm="1">
        <f t="array" ref="J664">_xlfn.IFS('Paraclinicos '!I663="","",'Paraclinicos '!I663&gt;7,1,'Paraclinicos '!I663&lt;=7,0)</f>
        <v>1</v>
      </c>
      <c r="K664" cm="1">
        <f t="array" ref="K664">_xlfn.IFS('Paraclinicos '!W663="","",'Paraclinicos '!W663&lt;=8,1,'Paraclinicos '!W663&gt;8,0)</f>
        <v>0</v>
      </c>
      <c r="L664" cm="1">
        <f t="array" ref="L664">_xlfn.IFS('Paraclinicos '!S663="","",'Paraclinicos '!S663&gt;=30,1,'Paraclinicos '!S663&lt;30,0)</f>
        <v>0</v>
      </c>
      <c r="M664" cm="1">
        <f t="array" ref="M664">_xlfn.IFS(OR('Paraclinicos '!T663="",'Paraclinicos '!U663=""),"",OR('Paraclinicos '!T663&lt;=90,'Paraclinicos '!U663&lt;=60),1,OR('Paraclinicos '!T663&gt;90,'Paraclinicos '!U663&gt;60),0)</f>
        <v>0</v>
      </c>
      <c r="N664" s="45">
        <f t="shared" si="32"/>
        <v>4</v>
      </c>
      <c r="O664" cm="1">
        <f t="array" ref="O664">_xlfn.IFS(OR('Paraclinicos '!M663="",'Paraclinicos '!N663="",'Paraclinicos '!N663=0),"",'Paraclinicos '!M663/'Paraclinicos '!N663&lt;100,4,'Paraclinicos '!M663/'Paraclinicos '!N663&lt;200,3,'Paraclinicos '!M663/'Paraclinicos '!N663&lt;300,2,'Paraclinicos '!M663/'Paraclinicos '!N663&lt;400,1,'Paraclinicos '!M663/'Paraclinicos '!N663&gt;=400,0)</f>
        <v>2</v>
      </c>
      <c r="P664" cm="1">
        <f t="array" ref="P664">_xlfn.IFS('Paraclinicos '!C663="","",'Paraclinicos '!C663&lt;20,4,'Paraclinicos '!C663&lt;50,3,'Paraclinicos '!C663&lt;100,2,'Paraclinicos '!C663&lt;150,1,'Paraclinicos '!C663&gt;150,0)</f>
        <v>1</v>
      </c>
      <c r="Q664" cm="1">
        <f t="array" ref="Q664">_xlfn.IFS('Paraclinicos '!O663="","",'Paraclinicos '!O663&lt;1.2,0,'Paraclinicos '!O663&lt;2,1,'Paraclinicos '!O663&lt;3.5,2,'Paraclinicos '!O663&lt;5,3,'Paraclinicos '!O663&gt;5,4)</f>
        <v>0</v>
      </c>
      <c r="R664" cm="1">
        <f t="array" ref="R664">_xlfn.IFS('Paraclinicos '!J663="","",'Paraclinicos '!J663&lt;1.2,0,'Paraclinicos '!J663&lt;2,1,'Paraclinicos '!J663&lt;6,2,'Paraclinicos '!J663&lt;12,3,'Paraclinicos '!J663&gt;=12,4)</f>
        <v>2</v>
      </c>
      <c r="S664" cm="1">
        <f t="array" ref="S664">_xlfn.IFS('Paraclinicos '!Y663="","",'Paraclinicos '!Y663&lt;70,1,'Paraclinicos '!Y663&gt;=70,0)</f>
        <v>0</v>
      </c>
      <c r="T664" cm="1">
        <f t="array" ref="T664">_xlfn.IFS('Paraclinicos '!W663="","",'Paraclinicos '!W663&lt;6,4,'Paraclinicos '!W663&lt;10,3,'Paraclinicos '!W663&lt;13,2,'Paraclinicos '!W663&lt;15,1,'Paraclinicos '!W663=15,0)</f>
        <v>2</v>
      </c>
      <c r="U664" s="54">
        <f t="shared" si="30"/>
        <v>7</v>
      </c>
      <c r="V664" cm="1">
        <f t="array" ref="V664">_xlfn.IFS('Paraclinicos '!S663="","",OR('Paraclinicos '!S663&lt;=8,'Paraclinicos '!S663&gt;=25),3,'Paraclinicos '!S663&lt;12,1,'Paraclinicos '!S663&lt;21,0,'Paraclinicos '!S663&lt;25,2)</f>
        <v>0</v>
      </c>
      <c r="W664" t="str">
        <f>IFERROR(IF(INDEX('BD Demog para scores enalazar'!Y$2:'BD Demog para scores enalazar'!Y$3000,MATCH(Formulas!A664,'BD Demog para scores enalazar'!A$2:'BD Demog para scores enalazar'!A$3000,0))=1,"SI","NO"),"")</f>
        <v/>
      </c>
      <c r="X664" s="9" t="str">
        <f>IFERROR(IF(INDEX('BD Demog para scores enalazar'!AJ$2:'BD Demog para scores enalazar'!AJ$3000,MATCH(Formulas!A664,'BD Demog para scores enalazar'!A$2:'BD Demog para scores enalazar'!A$3000,0))=1,"SI","NO"),"")</f>
        <v/>
      </c>
      <c r="Y664" t="str" cm="1">
        <f t="array" ref="Y664">IF(AND(W664="NO",X664="NO"),_xlfn.IFS('Paraclinicos '!K663&lt;=91,3,'Paraclinicos '!K663&lt;94,2,'Paraclinicos '!K663&lt;96,1,'Paraclinicos '!K663&gt;=96,0),"")</f>
        <v/>
      </c>
      <c r="Z664" t="str" cm="1">
        <f t="array" ref="Z664">IF(OR(W664="SI",X664="SI"),_xlfn.IFS(OR(AND('Paraclinicos '!K663&lt;=83),AND('Paraclinicos '!K663&gt;=97,AA664=2)),3,OR(AND('Paraclinicos '!K663&lt;=86),AND('Paraclinicos '!K663&gt;=94,AA664=2)),2,OR(AND('Paraclinicos '!K663&lt;=88),AND('Paraclinicos '!K663&gt;=92,AA664=2)),1,OR(AND('Paraclinicos '!K663&gt;=88,'Paraclinicos '!K663&lt;=92),AND('Paraclinicos '!K663&gt;=93,AA664=0)),0),"")</f>
        <v/>
      </c>
      <c r="AA664" cm="1">
        <f t="array" ref="AA664">_xlfn.IFS('Paraclinicos '!E663="","",'Paraclinicos '!E663="Oxigeno",2,'Paraclinicos '!E663="Aire",0)</f>
        <v>2</v>
      </c>
    </row>
    <row r="665" spans="1:27" x14ac:dyDescent="0.25">
      <c r="A665">
        <f>'Paraclinicos '!A664</f>
        <v>152</v>
      </c>
      <c r="B665" s="3">
        <f>'Paraclinicos '!R664</f>
        <v>44323</v>
      </c>
      <c r="C665" cm="1">
        <f t="array" ref="C665">_xlfn.IFS('Paraclinicos '!Q664="","",'Paraclinicos '!Q664&gt;60,3,'Paraclinicos '!Q664&lt;=60,1)</f>
        <v>3</v>
      </c>
      <c r="D665" t="str">
        <f>IFERROR(IF(INDEX('BD Demog para scores enalazar'!BC$2:BC$3000,MATCH(Formulas!A665,'BD Demog para scores enalazar'!A$2:A$3000,0))=0,"SI","NO"),"")</f>
        <v/>
      </c>
      <c r="E665" t="str" cm="1">
        <f t="array" ref="E665">_xlfn.IFS(D665="","",D665="SI",4,D665="NO",1)</f>
        <v/>
      </c>
      <c r="F665" cm="1">
        <f t="array" ref="F665">_xlfn.IFS('Paraclinicos '!B664="","",'Paraclinicos '!B664&gt;1,1,'Paraclinicos '!B664&lt;=1,3)</f>
        <v>3</v>
      </c>
      <c r="G665" t="str" cm="1">
        <f t="array" ref="G665">_xlfn.IFS('Paraclinicos '!D664="","",AND('Paraclinicos '!D664&gt;=250,'Paraclinicos '!D664&lt;=500),2,'Paraclinicos '!D664&gt;500,3,'Paraclinicos '!D664&lt;250,1)</f>
        <v/>
      </c>
      <c r="H665" s="50">
        <f t="shared" si="31"/>
        <v>6</v>
      </c>
      <c r="I665" cm="1">
        <f t="array" ref="I665">_xlfn.IFS('Paraclinicos '!Q664="","",'Paraclinicos '!Q664&gt;=65,1,'Paraclinicos '!Q664&lt;65,0)</f>
        <v>1</v>
      </c>
      <c r="J665" cm="1">
        <f t="array" ref="J665">_xlfn.IFS('Paraclinicos '!I664="","",'Paraclinicos '!I664&gt;7,1,'Paraclinicos '!I664&lt;=7,0)</f>
        <v>1</v>
      </c>
      <c r="K665" cm="1">
        <f t="array" ref="K665">_xlfn.IFS('Paraclinicos '!W664="","",'Paraclinicos '!W664&lt;=8,1,'Paraclinicos '!W664&gt;8,0)</f>
        <v>1</v>
      </c>
      <c r="L665" cm="1">
        <f t="array" ref="L665">_xlfn.IFS('Paraclinicos '!S664="","",'Paraclinicos '!S664&gt;=30,1,'Paraclinicos '!S664&lt;30,0)</f>
        <v>0</v>
      </c>
      <c r="M665" cm="1">
        <f t="array" ref="M665">_xlfn.IFS(OR('Paraclinicos '!T664="",'Paraclinicos '!U664=""),"",OR('Paraclinicos '!T664&lt;=90,'Paraclinicos '!U664&lt;=60),1,OR('Paraclinicos '!T664&gt;90,'Paraclinicos '!U664&gt;60),0)</f>
        <v>0</v>
      </c>
      <c r="N665" s="45">
        <f t="shared" si="32"/>
        <v>3</v>
      </c>
      <c r="O665" cm="1">
        <f t="array" ref="O665">_xlfn.IFS(OR('Paraclinicos '!M664="",'Paraclinicos '!N664="",'Paraclinicos '!N664=0),"",'Paraclinicos '!M664/'Paraclinicos '!N664&lt;100,4,'Paraclinicos '!M664/'Paraclinicos '!N664&lt;200,3,'Paraclinicos '!M664/'Paraclinicos '!N664&lt;300,2,'Paraclinicos '!M664/'Paraclinicos '!N664&lt;400,1,'Paraclinicos '!M664/'Paraclinicos '!N664&gt;=400,0)</f>
        <v>2</v>
      </c>
      <c r="P665" cm="1">
        <f t="array" ref="P665">_xlfn.IFS('Paraclinicos '!C664="","",'Paraclinicos '!C664&lt;20,4,'Paraclinicos '!C664&lt;50,3,'Paraclinicos '!C664&lt;100,2,'Paraclinicos '!C664&lt;150,1,'Paraclinicos '!C664&gt;150,0)</f>
        <v>1</v>
      </c>
      <c r="Q665" cm="1">
        <f t="array" ref="Q665">_xlfn.IFS('Paraclinicos '!O664="","",'Paraclinicos '!O664&lt;1.2,0,'Paraclinicos '!O664&lt;2,1,'Paraclinicos '!O664&lt;3.5,2,'Paraclinicos '!O664&lt;5,3,'Paraclinicos '!O664&gt;5,4)</f>
        <v>0</v>
      </c>
      <c r="R665" t="str" cm="1">
        <f t="array" ref="R665">_xlfn.IFS('Paraclinicos '!J664="","",'Paraclinicos '!J664&lt;1.2,0,'Paraclinicos '!J664&lt;2,1,'Paraclinicos '!J664&lt;6,2,'Paraclinicos '!J664&lt;12,3,'Paraclinicos '!J664&gt;=12,4)</f>
        <v/>
      </c>
      <c r="S665" cm="1">
        <f t="array" ref="S665">_xlfn.IFS('Paraclinicos '!Y664="","",'Paraclinicos '!Y664&lt;70,1,'Paraclinicos '!Y664&gt;=70,0)</f>
        <v>0</v>
      </c>
      <c r="T665" cm="1">
        <f t="array" ref="T665">_xlfn.IFS('Paraclinicos '!W664="","",'Paraclinicos '!W664&lt;6,4,'Paraclinicos '!W664&lt;10,3,'Paraclinicos '!W664&lt;13,2,'Paraclinicos '!W664&lt;15,1,'Paraclinicos '!W664=15,0)</f>
        <v>4</v>
      </c>
      <c r="U665" s="54">
        <f t="shared" si="30"/>
        <v>7</v>
      </c>
      <c r="V665" cm="1">
        <f t="array" ref="V665">_xlfn.IFS('Paraclinicos '!S664="","",OR('Paraclinicos '!S664&lt;=8,'Paraclinicos '!S664&gt;=25),3,'Paraclinicos '!S664&lt;12,1,'Paraclinicos '!S664&lt;21,0,'Paraclinicos '!S664&lt;25,2)</f>
        <v>0</v>
      </c>
      <c r="W665" t="str">
        <f>IFERROR(IF(INDEX('BD Demog para scores enalazar'!Y$2:'BD Demog para scores enalazar'!Y$3000,MATCH(Formulas!A665,'BD Demog para scores enalazar'!A$2:'BD Demog para scores enalazar'!A$3000,0))=1,"SI","NO"),"")</f>
        <v/>
      </c>
      <c r="X665" s="9" t="str">
        <f>IFERROR(IF(INDEX('BD Demog para scores enalazar'!AJ$2:'BD Demog para scores enalazar'!AJ$3000,MATCH(Formulas!A665,'BD Demog para scores enalazar'!A$2:'BD Demog para scores enalazar'!A$3000,0))=1,"SI","NO"),"")</f>
        <v/>
      </c>
      <c r="Y665" t="str" cm="1">
        <f t="array" ref="Y665">IF(AND(W665="NO",X665="NO"),_xlfn.IFS('Paraclinicos '!K664&lt;=91,3,'Paraclinicos '!K664&lt;94,2,'Paraclinicos '!K664&lt;96,1,'Paraclinicos '!K664&gt;=96,0),"")</f>
        <v/>
      </c>
      <c r="Z665" t="str" cm="1">
        <f t="array" ref="Z665">IF(OR(W665="SI",X665="SI"),_xlfn.IFS(OR(AND('Paraclinicos '!K664&lt;=83),AND('Paraclinicos '!K664&gt;=97,AA665=2)),3,OR(AND('Paraclinicos '!K664&lt;=86),AND('Paraclinicos '!K664&gt;=94,AA665=2)),2,OR(AND('Paraclinicos '!K664&lt;=88),AND('Paraclinicos '!K664&gt;=92,AA665=2)),1,OR(AND('Paraclinicos '!K664&gt;=88,'Paraclinicos '!K664&lt;=92),AND('Paraclinicos '!K664&gt;=93,AA665=0)),0),"")</f>
        <v/>
      </c>
      <c r="AA665" cm="1">
        <f t="array" ref="AA665">_xlfn.IFS('Paraclinicos '!E664="","",'Paraclinicos '!E664="Oxigeno",2,'Paraclinicos '!E664="Aire",0)</f>
        <v>2</v>
      </c>
    </row>
    <row r="666" spans="1:27" x14ac:dyDescent="0.25">
      <c r="A666">
        <f>'Paraclinicos '!A665</f>
        <v>152</v>
      </c>
      <c r="B666" s="3">
        <f>'Paraclinicos '!R665</f>
        <v>44327</v>
      </c>
      <c r="C666" cm="1">
        <f t="array" ref="C666">_xlfn.IFS('Paraclinicos '!Q665="","",'Paraclinicos '!Q665&gt;60,3,'Paraclinicos '!Q665&lt;=60,1)</f>
        <v>3</v>
      </c>
      <c r="D666" t="str">
        <f>IFERROR(IF(INDEX('BD Demog para scores enalazar'!BC$2:BC$3000,MATCH(Formulas!A666,'BD Demog para scores enalazar'!A$2:A$3000,0))=0,"SI","NO"),"")</f>
        <v/>
      </c>
      <c r="E666" t="str" cm="1">
        <f t="array" ref="E666">_xlfn.IFS(D666="","",D666="SI",4,D666="NO",1)</f>
        <v/>
      </c>
      <c r="F666" cm="1">
        <f t="array" ref="F666">_xlfn.IFS('Paraclinicos '!B665="","",'Paraclinicos '!B665&gt;1,1,'Paraclinicos '!B665&lt;=1,3)</f>
        <v>3</v>
      </c>
      <c r="G666" cm="1">
        <f t="array" ref="G666">_xlfn.IFS('Paraclinicos '!D665="","",AND('Paraclinicos '!D665&gt;=250,'Paraclinicos '!D665&lt;=500),2,'Paraclinicos '!D665&gt;500,3,'Paraclinicos '!D665&lt;250,1)</f>
        <v>2</v>
      </c>
      <c r="H666" s="50">
        <f t="shared" si="31"/>
        <v>8</v>
      </c>
      <c r="I666" cm="1">
        <f t="array" ref="I666">_xlfn.IFS('Paraclinicos '!Q665="","",'Paraclinicos '!Q665&gt;=65,1,'Paraclinicos '!Q665&lt;65,0)</f>
        <v>1</v>
      </c>
      <c r="J666" t="str" cm="1">
        <f t="array" ref="J666">_xlfn.IFS('Paraclinicos '!I665="","",'Paraclinicos '!I665&gt;7,1,'Paraclinicos '!I665&lt;=7,0)</f>
        <v/>
      </c>
      <c r="K666" cm="1">
        <f t="array" ref="K666">_xlfn.IFS('Paraclinicos '!W665="","",'Paraclinicos '!W665&lt;=8,1,'Paraclinicos '!W665&gt;8,0)</f>
        <v>1</v>
      </c>
      <c r="L666" cm="1">
        <f t="array" ref="L666">_xlfn.IFS('Paraclinicos '!S665="","",'Paraclinicos '!S665&gt;=30,1,'Paraclinicos '!S665&lt;30,0)</f>
        <v>1</v>
      </c>
      <c r="M666" cm="1">
        <f t="array" ref="M666">_xlfn.IFS(OR('Paraclinicos '!T665="",'Paraclinicos '!U665=""),"",OR('Paraclinicos '!T665&lt;=90,'Paraclinicos '!U665&lt;=60),1,OR('Paraclinicos '!T665&gt;90,'Paraclinicos '!U665&gt;60),0)</f>
        <v>0</v>
      </c>
      <c r="N666" s="45">
        <f t="shared" si="32"/>
        <v>4</v>
      </c>
      <c r="O666" cm="1">
        <f t="array" ref="O666">_xlfn.IFS(OR('Paraclinicos '!M665="",'Paraclinicos '!N665="",'Paraclinicos '!N665=0),"",'Paraclinicos '!M665/'Paraclinicos '!N665&lt;100,4,'Paraclinicos '!M665/'Paraclinicos '!N665&lt;200,3,'Paraclinicos '!M665/'Paraclinicos '!N665&lt;300,2,'Paraclinicos '!M665/'Paraclinicos '!N665&lt;400,1,'Paraclinicos '!M665/'Paraclinicos '!N665&gt;=400,0)</f>
        <v>1</v>
      </c>
      <c r="P666" cm="1">
        <f t="array" ref="P666">_xlfn.IFS('Paraclinicos '!C665="","",'Paraclinicos '!C665&lt;20,4,'Paraclinicos '!C665&lt;50,3,'Paraclinicos '!C665&lt;100,2,'Paraclinicos '!C665&lt;150,1,'Paraclinicos '!C665&gt;150,0)</f>
        <v>1</v>
      </c>
      <c r="Q666" t="str" cm="1">
        <f t="array" ref="Q666">_xlfn.IFS('Paraclinicos '!O665="","",'Paraclinicos '!O665&lt;1.2,0,'Paraclinicos '!O665&lt;2,1,'Paraclinicos '!O665&lt;3.5,2,'Paraclinicos '!O665&lt;5,3,'Paraclinicos '!O665&gt;5,4)</f>
        <v/>
      </c>
      <c r="R666" t="str" cm="1">
        <f t="array" ref="R666">_xlfn.IFS('Paraclinicos '!J665="","",'Paraclinicos '!J665&lt;1.2,0,'Paraclinicos '!J665&lt;2,1,'Paraclinicos '!J665&lt;6,2,'Paraclinicos '!J665&lt;12,3,'Paraclinicos '!J665&gt;=12,4)</f>
        <v/>
      </c>
      <c r="S666" cm="1">
        <f t="array" ref="S666">_xlfn.IFS('Paraclinicos '!Y665="","",'Paraclinicos '!Y665&lt;70,1,'Paraclinicos '!Y665&gt;=70,0)</f>
        <v>0</v>
      </c>
      <c r="T666" cm="1">
        <f t="array" ref="T666">_xlfn.IFS('Paraclinicos '!W665="","",'Paraclinicos '!W665&lt;6,4,'Paraclinicos '!W665&lt;10,3,'Paraclinicos '!W665&lt;13,2,'Paraclinicos '!W665&lt;15,1,'Paraclinicos '!W665=15,0)</f>
        <v>4</v>
      </c>
      <c r="U666" s="54">
        <f t="shared" si="30"/>
        <v>6</v>
      </c>
      <c r="V666" cm="1">
        <f t="array" ref="V666">_xlfn.IFS('Paraclinicos '!S665="","",OR('Paraclinicos '!S665&lt;=8,'Paraclinicos '!S665&gt;=25),3,'Paraclinicos '!S665&lt;12,1,'Paraclinicos '!S665&lt;21,0,'Paraclinicos '!S665&lt;25,2)</f>
        <v>3</v>
      </c>
      <c r="W666" t="str">
        <f>IFERROR(IF(INDEX('BD Demog para scores enalazar'!Y$2:'BD Demog para scores enalazar'!Y$3000,MATCH(Formulas!A666,'BD Demog para scores enalazar'!A$2:'BD Demog para scores enalazar'!A$3000,0))=1,"SI","NO"),"")</f>
        <v/>
      </c>
      <c r="X666" s="9" t="str">
        <f>IFERROR(IF(INDEX('BD Demog para scores enalazar'!AJ$2:'BD Demog para scores enalazar'!AJ$3000,MATCH(Formulas!A666,'BD Demog para scores enalazar'!A$2:'BD Demog para scores enalazar'!A$3000,0))=1,"SI","NO"),"")</f>
        <v/>
      </c>
      <c r="Y666" t="str" cm="1">
        <f t="array" ref="Y666">IF(AND(W666="NO",X666="NO"),_xlfn.IFS('Paraclinicos '!K665&lt;=91,3,'Paraclinicos '!K665&lt;94,2,'Paraclinicos '!K665&lt;96,1,'Paraclinicos '!K665&gt;=96,0),"")</f>
        <v/>
      </c>
      <c r="Z666" t="str" cm="1">
        <f t="array" ref="Z666">IF(OR(W666="SI",X666="SI"),_xlfn.IFS(OR(AND('Paraclinicos '!K665&lt;=83),AND('Paraclinicos '!K665&gt;=97,AA666=2)),3,OR(AND('Paraclinicos '!K665&lt;=86),AND('Paraclinicos '!K665&gt;=94,AA666=2)),2,OR(AND('Paraclinicos '!K665&lt;=88),AND('Paraclinicos '!K665&gt;=92,AA666=2)),1,OR(AND('Paraclinicos '!K665&gt;=88,'Paraclinicos '!K665&lt;=92),AND('Paraclinicos '!K665&gt;=93,AA666=0)),0),"")</f>
        <v/>
      </c>
      <c r="AA666" cm="1">
        <f t="array" ref="AA666">_xlfn.IFS('Paraclinicos '!E665="","",'Paraclinicos '!E665="Oxigeno",2,'Paraclinicos '!E665="Aire",0)</f>
        <v>2</v>
      </c>
    </row>
    <row r="667" spans="1:27" x14ac:dyDescent="0.25">
      <c r="A667">
        <f>'Paraclinicos '!A666</f>
        <v>154</v>
      </c>
      <c r="B667" s="3">
        <f>'Paraclinicos '!R666</f>
        <v>44317</v>
      </c>
      <c r="C667" cm="1">
        <f t="array" ref="C667">_xlfn.IFS('Paraclinicos '!Q666="","",'Paraclinicos '!Q666&gt;60,3,'Paraclinicos '!Q666&lt;=60,1)</f>
        <v>3</v>
      </c>
      <c r="D667" t="str">
        <f>IFERROR(IF(INDEX('BD Demog para scores enalazar'!BC$2:BC$3000,MATCH(Formulas!A667,'BD Demog para scores enalazar'!A$2:A$3000,0))=0,"SI","NO"),"")</f>
        <v>NO</v>
      </c>
      <c r="E667" cm="1">
        <f t="array" ref="E667">_xlfn.IFS(D667="","",D667="SI",4,D667="NO",1)</f>
        <v>1</v>
      </c>
      <c r="F667" cm="1">
        <f t="array" ref="F667">_xlfn.IFS('Paraclinicos '!B666="","",'Paraclinicos '!B666&gt;1,1,'Paraclinicos '!B666&lt;=1,3)</f>
        <v>3</v>
      </c>
      <c r="G667" cm="1">
        <f t="array" ref="G667">_xlfn.IFS('Paraclinicos '!D666="","",AND('Paraclinicos '!D666&gt;=250,'Paraclinicos '!D666&lt;=500),2,'Paraclinicos '!D666&gt;500,3,'Paraclinicos '!D666&lt;250,1)</f>
        <v>3</v>
      </c>
      <c r="H667" s="50">
        <f t="shared" si="31"/>
        <v>10</v>
      </c>
      <c r="I667" cm="1">
        <f t="array" ref="I667">_xlfn.IFS('Paraclinicos '!Q666="","",'Paraclinicos '!Q666&gt;=65,1,'Paraclinicos '!Q666&lt;65,0)</f>
        <v>1</v>
      </c>
      <c r="J667" cm="1">
        <f t="array" ref="J667">_xlfn.IFS('Paraclinicos '!I666="","",'Paraclinicos '!I666&gt;7,1,'Paraclinicos '!I666&lt;=7,0)</f>
        <v>1</v>
      </c>
      <c r="K667" cm="1">
        <f t="array" ref="K667">_xlfn.IFS('Paraclinicos '!W666="","",'Paraclinicos '!W666&lt;=8,1,'Paraclinicos '!W666&gt;8,0)</f>
        <v>0</v>
      </c>
      <c r="L667" cm="1">
        <f t="array" ref="L667">_xlfn.IFS('Paraclinicos '!S666="","",'Paraclinicos '!S666&gt;=30,1,'Paraclinicos '!S666&lt;30,0)</f>
        <v>0</v>
      </c>
      <c r="M667" cm="1">
        <f t="array" ref="M667">_xlfn.IFS(OR('Paraclinicos '!T666="",'Paraclinicos '!U666=""),"",OR('Paraclinicos '!T666&lt;=90,'Paraclinicos '!U666&lt;=60),1,OR('Paraclinicos '!T666&gt;90,'Paraclinicos '!U666&gt;60),0)</f>
        <v>0</v>
      </c>
      <c r="N667" s="45">
        <f t="shared" si="32"/>
        <v>3</v>
      </c>
      <c r="O667" cm="1">
        <f t="array" ref="O667">_xlfn.IFS(OR('Paraclinicos '!M666="",'Paraclinicos '!N666="",'Paraclinicos '!N666=0),"",'Paraclinicos '!M666/'Paraclinicos '!N666&lt;100,4,'Paraclinicos '!M666/'Paraclinicos '!N666&lt;200,3,'Paraclinicos '!M666/'Paraclinicos '!N666&lt;300,2,'Paraclinicos '!M666/'Paraclinicos '!N666&lt;400,1,'Paraclinicos '!M666/'Paraclinicos '!N666&gt;=400,0)</f>
        <v>2</v>
      </c>
      <c r="P667" cm="1">
        <f t="array" ref="P667">_xlfn.IFS('Paraclinicos '!C666="","",'Paraclinicos '!C666&lt;20,4,'Paraclinicos '!C666&lt;50,3,'Paraclinicos '!C666&lt;100,2,'Paraclinicos '!C666&lt;150,1,'Paraclinicos '!C666&gt;150,0)</f>
        <v>0</v>
      </c>
      <c r="Q667" cm="1">
        <f t="array" ref="Q667">_xlfn.IFS('Paraclinicos '!O666="","",'Paraclinicos '!O666&lt;1.2,0,'Paraclinicos '!O666&lt;2,1,'Paraclinicos '!O666&lt;3.5,2,'Paraclinicos '!O666&lt;5,3,'Paraclinicos '!O666&gt;5,4)</f>
        <v>0</v>
      </c>
      <c r="R667" cm="1">
        <f t="array" ref="R667">_xlfn.IFS('Paraclinicos '!J666="","",'Paraclinicos '!J666&lt;1.2,0,'Paraclinicos '!J666&lt;2,1,'Paraclinicos '!J666&lt;6,2,'Paraclinicos '!J666&lt;12,3,'Paraclinicos '!J666&gt;=12,4)</f>
        <v>0</v>
      </c>
      <c r="S667" cm="1">
        <f t="array" ref="S667">_xlfn.IFS('Paraclinicos '!Y666="","",'Paraclinicos '!Y666&lt;70,1,'Paraclinicos '!Y666&gt;=70,0)</f>
        <v>0</v>
      </c>
      <c r="T667" cm="1">
        <f t="array" ref="T667">_xlfn.IFS('Paraclinicos '!W666="","",'Paraclinicos '!W666&lt;6,4,'Paraclinicos '!W666&lt;10,3,'Paraclinicos '!W666&lt;13,2,'Paraclinicos '!W666&lt;15,1,'Paraclinicos '!W666=15,0)</f>
        <v>0</v>
      </c>
      <c r="U667" s="54">
        <f t="shared" si="30"/>
        <v>2</v>
      </c>
      <c r="V667" cm="1">
        <f t="array" ref="V667">_xlfn.IFS('Paraclinicos '!S666="","",OR('Paraclinicos '!S666&lt;=8,'Paraclinicos '!S666&gt;=25),3,'Paraclinicos '!S666&lt;12,1,'Paraclinicos '!S666&lt;21,0,'Paraclinicos '!S666&lt;25,2)</f>
        <v>0</v>
      </c>
      <c r="W667" t="str">
        <f>IFERROR(IF(INDEX('BD Demog para scores enalazar'!Y$2:'BD Demog para scores enalazar'!Y$3000,MATCH(Formulas!A667,'BD Demog para scores enalazar'!A$2:'BD Demog para scores enalazar'!A$3000,0))=1,"SI","NO"),"")</f>
        <v>NO</v>
      </c>
      <c r="X667" s="9" t="str">
        <f>IFERROR(IF(INDEX('BD Demog para scores enalazar'!AJ$2:'BD Demog para scores enalazar'!AJ$3000,MATCH(Formulas!A667,'BD Demog para scores enalazar'!A$2:'BD Demog para scores enalazar'!A$3000,0))=1,"SI","NO"),"")</f>
        <v>SI</v>
      </c>
      <c r="Y667" t="str" cm="1">
        <f t="array" ref="Y667">IF(AND(W667="NO",X667="NO"),_xlfn.IFS('Paraclinicos '!K666&lt;=91,3,'Paraclinicos '!K666&lt;94,2,'Paraclinicos '!K666&lt;96,1,'Paraclinicos '!K666&gt;=96,0),"")</f>
        <v/>
      </c>
      <c r="Z667" cm="1">
        <f t="array" ref="Z667">IF(OR(W667="SI",X667="SI"),_xlfn.IFS(OR(AND('Paraclinicos '!K666&lt;=83),AND('Paraclinicos '!K666&gt;=97,AA667=2)),3,OR(AND('Paraclinicos '!K666&lt;=86),AND('Paraclinicos '!K666&gt;=94,AA667=2)),2,OR(AND('Paraclinicos '!K666&lt;=88),AND('Paraclinicos '!K666&gt;=92,AA667=2)),1,OR(AND('Paraclinicos '!K666&gt;=88,'Paraclinicos '!K666&lt;=92),AND('Paraclinicos '!K666&gt;=93,AA667=0)),0),"")</f>
        <v>3</v>
      </c>
      <c r="AA667" cm="1">
        <f t="array" ref="AA667">_xlfn.IFS('Paraclinicos '!E666="","",'Paraclinicos '!E666="Oxigeno",2,'Paraclinicos '!E666="Aire",0)</f>
        <v>2</v>
      </c>
    </row>
    <row r="668" spans="1:27" x14ac:dyDescent="0.25">
      <c r="A668">
        <f>'Paraclinicos '!A667</f>
        <v>154</v>
      </c>
      <c r="B668" s="3">
        <f>'Paraclinicos '!R667</f>
        <v>44318</v>
      </c>
      <c r="C668" cm="1">
        <f t="array" ref="C668">_xlfn.IFS('Paraclinicos '!Q667="","",'Paraclinicos '!Q667&gt;60,3,'Paraclinicos '!Q667&lt;=60,1)</f>
        <v>3</v>
      </c>
      <c r="D668" t="str">
        <f>IFERROR(IF(INDEX('BD Demog para scores enalazar'!BC$2:BC$3000,MATCH(Formulas!A668,'BD Demog para scores enalazar'!A$2:A$3000,0))=0,"SI","NO"),"")</f>
        <v>NO</v>
      </c>
      <c r="E668" cm="1">
        <f t="array" ref="E668">_xlfn.IFS(D668="","",D668="SI",4,D668="NO",1)</f>
        <v>1</v>
      </c>
      <c r="F668" cm="1">
        <f t="array" ref="F668">_xlfn.IFS('Paraclinicos '!B667="","",'Paraclinicos '!B667&gt;1,1,'Paraclinicos '!B667&lt;=1,3)</f>
        <v>3</v>
      </c>
      <c r="G668" cm="1">
        <f t="array" ref="G668">_xlfn.IFS('Paraclinicos '!D667="","",AND('Paraclinicos '!D667&gt;=250,'Paraclinicos '!D667&lt;=500),2,'Paraclinicos '!D667&gt;500,3,'Paraclinicos '!D667&lt;250,1)</f>
        <v>2</v>
      </c>
      <c r="H668" s="50">
        <f t="shared" si="31"/>
        <v>9</v>
      </c>
      <c r="I668" cm="1">
        <f t="array" ref="I668">_xlfn.IFS('Paraclinicos '!Q667="","",'Paraclinicos '!Q667&gt;=65,1,'Paraclinicos '!Q667&lt;65,0)</f>
        <v>1</v>
      </c>
      <c r="J668" cm="1">
        <f t="array" ref="J668">_xlfn.IFS('Paraclinicos '!I667="","",'Paraclinicos '!I667&gt;7,1,'Paraclinicos '!I667&lt;=7,0)</f>
        <v>1</v>
      </c>
      <c r="K668" cm="1">
        <f t="array" ref="K668">_xlfn.IFS('Paraclinicos '!W667="","",'Paraclinicos '!W667&lt;=8,1,'Paraclinicos '!W667&gt;8,0)</f>
        <v>0</v>
      </c>
      <c r="L668" cm="1">
        <f t="array" ref="L668">_xlfn.IFS('Paraclinicos '!S667="","",'Paraclinicos '!S667&gt;=30,1,'Paraclinicos '!S667&lt;30,0)</f>
        <v>0</v>
      </c>
      <c r="M668" cm="1">
        <f t="array" ref="M668">_xlfn.IFS(OR('Paraclinicos '!T667="",'Paraclinicos '!U667=""),"",OR('Paraclinicos '!T667&lt;=90,'Paraclinicos '!U667&lt;=60),1,OR('Paraclinicos '!T667&gt;90,'Paraclinicos '!U667&gt;60),0)</f>
        <v>0</v>
      </c>
      <c r="N668" s="45">
        <f t="shared" si="32"/>
        <v>2</v>
      </c>
      <c r="O668" cm="1">
        <f t="array" ref="O668">_xlfn.IFS(OR('Paraclinicos '!M667="",'Paraclinicos '!N667="",'Paraclinicos '!N667=0),"",'Paraclinicos '!M667/'Paraclinicos '!N667&lt;100,4,'Paraclinicos '!M667/'Paraclinicos '!N667&lt;200,3,'Paraclinicos '!M667/'Paraclinicos '!N667&lt;300,2,'Paraclinicos '!M667/'Paraclinicos '!N667&lt;400,1,'Paraclinicos '!M667/'Paraclinicos '!N667&gt;=400,0)</f>
        <v>1</v>
      </c>
      <c r="P668" cm="1">
        <f t="array" ref="P668">_xlfn.IFS('Paraclinicos '!C667="","",'Paraclinicos '!C667&lt;20,4,'Paraclinicos '!C667&lt;50,3,'Paraclinicos '!C667&lt;100,2,'Paraclinicos '!C667&lt;150,1,'Paraclinicos '!C667&gt;150,0)</f>
        <v>0</v>
      </c>
      <c r="Q668" cm="1">
        <f t="array" ref="Q668">_xlfn.IFS('Paraclinicos '!O667="","",'Paraclinicos '!O667&lt;1.2,0,'Paraclinicos '!O667&lt;2,1,'Paraclinicos '!O667&lt;3.5,2,'Paraclinicos '!O667&lt;5,3,'Paraclinicos '!O667&gt;5,4)</f>
        <v>0</v>
      </c>
      <c r="R668" t="str" cm="1">
        <f t="array" ref="R668">_xlfn.IFS('Paraclinicos '!J667="","",'Paraclinicos '!J667&lt;1.2,0,'Paraclinicos '!J667&lt;2,1,'Paraclinicos '!J667&lt;6,2,'Paraclinicos '!J667&lt;12,3,'Paraclinicos '!J667&gt;=12,4)</f>
        <v/>
      </c>
      <c r="S668" cm="1">
        <f t="array" ref="S668">_xlfn.IFS('Paraclinicos '!Y667="","",'Paraclinicos '!Y667&lt;70,1,'Paraclinicos '!Y667&gt;=70,0)</f>
        <v>0</v>
      </c>
      <c r="T668" cm="1">
        <f t="array" ref="T668">_xlfn.IFS('Paraclinicos '!W667="","",'Paraclinicos '!W667&lt;6,4,'Paraclinicos '!W667&lt;10,3,'Paraclinicos '!W667&lt;13,2,'Paraclinicos '!W667&lt;15,1,'Paraclinicos '!W667=15,0)</f>
        <v>0</v>
      </c>
      <c r="U668" s="54">
        <f t="shared" si="30"/>
        <v>1</v>
      </c>
      <c r="V668" cm="1">
        <f t="array" ref="V668">_xlfn.IFS('Paraclinicos '!S667="","",OR('Paraclinicos '!S667&lt;=8,'Paraclinicos '!S667&gt;=25),3,'Paraclinicos '!S667&lt;12,1,'Paraclinicos '!S667&lt;21,0,'Paraclinicos '!S667&lt;25,2)</f>
        <v>2</v>
      </c>
      <c r="W668" t="str">
        <f>IFERROR(IF(INDEX('BD Demog para scores enalazar'!Y$2:'BD Demog para scores enalazar'!Y$3000,MATCH(Formulas!A668,'BD Demog para scores enalazar'!A$2:'BD Demog para scores enalazar'!A$3000,0))=1,"SI","NO"),"")</f>
        <v>NO</v>
      </c>
      <c r="X668" s="9" t="str">
        <f>IFERROR(IF(INDEX('BD Demog para scores enalazar'!AJ$2:'BD Demog para scores enalazar'!AJ$3000,MATCH(Formulas!A668,'BD Demog para scores enalazar'!A$2:'BD Demog para scores enalazar'!A$3000,0))=1,"SI","NO"),"")</f>
        <v>SI</v>
      </c>
      <c r="Y668" t="str" cm="1">
        <f t="array" ref="Y668">IF(AND(W668="NO",X668="NO"),_xlfn.IFS('Paraclinicos '!K667&lt;=91,3,'Paraclinicos '!K667&lt;94,2,'Paraclinicos '!K667&lt;96,1,'Paraclinicos '!K667&gt;=96,0),"")</f>
        <v/>
      </c>
      <c r="Z668" cm="1">
        <f t="array" ref="Z668">IF(OR(W668="SI",X668="SI"),_xlfn.IFS(OR(AND('Paraclinicos '!K667&lt;=83),AND('Paraclinicos '!K667&gt;=97,AA668=2)),3,OR(AND('Paraclinicos '!K667&lt;=86),AND('Paraclinicos '!K667&gt;=94,AA668=2)),2,OR(AND('Paraclinicos '!K667&lt;=88),AND('Paraclinicos '!K667&gt;=92,AA668=2)),1,OR(AND('Paraclinicos '!K667&gt;=88,'Paraclinicos '!K667&lt;=92),AND('Paraclinicos '!K667&gt;=93,AA668=0)),0),"")</f>
        <v>1</v>
      </c>
      <c r="AA668" cm="1">
        <f t="array" ref="AA668">_xlfn.IFS('Paraclinicos '!E667="","",'Paraclinicos '!E667="Oxigeno",2,'Paraclinicos '!E667="Aire",0)</f>
        <v>2</v>
      </c>
    </row>
    <row r="669" spans="1:27" x14ac:dyDescent="0.25">
      <c r="A669">
        <f>'Paraclinicos '!A668</f>
        <v>154</v>
      </c>
      <c r="B669" s="3">
        <f>'Paraclinicos '!R668</f>
        <v>44319</v>
      </c>
      <c r="C669" cm="1">
        <f t="array" ref="C669">_xlfn.IFS('Paraclinicos '!Q668="","",'Paraclinicos '!Q668&gt;60,3,'Paraclinicos '!Q668&lt;=60,1)</f>
        <v>3</v>
      </c>
      <c r="D669" t="str">
        <f>IFERROR(IF(INDEX('BD Demog para scores enalazar'!BC$2:BC$3000,MATCH(Formulas!A669,'BD Demog para scores enalazar'!A$2:A$3000,0))=0,"SI","NO"),"")</f>
        <v>NO</v>
      </c>
      <c r="E669" cm="1">
        <f t="array" ref="E669">_xlfn.IFS(D669="","",D669="SI",4,D669="NO",1)</f>
        <v>1</v>
      </c>
      <c r="F669" cm="1">
        <f t="array" ref="F669">_xlfn.IFS('Paraclinicos '!B668="","",'Paraclinicos '!B668&gt;1,1,'Paraclinicos '!B668&lt;=1,3)</f>
        <v>3</v>
      </c>
      <c r="G669" t="str" cm="1">
        <f t="array" ref="G669">_xlfn.IFS('Paraclinicos '!D668="","",AND('Paraclinicos '!D668&gt;=250,'Paraclinicos '!D668&lt;=500),2,'Paraclinicos '!D668&gt;500,3,'Paraclinicos '!D668&lt;250,1)</f>
        <v/>
      </c>
      <c r="H669" s="50">
        <f t="shared" si="31"/>
        <v>7</v>
      </c>
      <c r="I669" cm="1">
        <f t="array" ref="I669">_xlfn.IFS('Paraclinicos '!Q668="","",'Paraclinicos '!Q668&gt;=65,1,'Paraclinicos '!Q668&lt;65,0)</f>
        <v>1</v>
      </c>
      <c r="J669" cm="1">
        <f t="array" ref="J669">_xlfn.IFS('Paraclinicos '!I668="","",'Paraclinicos '!I668&gt;7,1,'Paraclinicos '!I668&lt;=7,0)</f>
        <v>1</v>
      </c>
      <c r="K669" cm="1">
        <f t="array" ref="K669">_xlfn.IFS('Paraclinicos '!W668="","",'Paraclinicos '!W668&lt;=8,1,'Paraclinicos '!W668&gt;8,0)</f>
        <v>0</v>
      </c>
      <c r="L669" cm="1">
        <f t="array" ref="L669">_xlfn.IFS('Paraclinicos '!S668="","",'Paraclinicos '!S668&gt;=30,1,'Paraclinicos '!S668&lt;30,0)</f>
        <v>0</v>
      </c>
      <c r="M669" cm="1">
        <f t="array" ref="M669">_xlfn.IFS(OR('Paraclinicos '!T668="",'Paraclinicos '!U668=""),"",OR('Paraclinicos '!T668&lt;=90,'Paraclinicos '!U668&lt;=60),1,OR('Paraclinicos '!T668&gt;90,'Paraclinicos '!U668&gt;60),0)</f>
        <v>0</v>
      </c>
      <c r="N669" s="45">
        <f t="shared" si="32"/>
        <v>2</v>
      </c>
      <c r="O669" cm="1">
        <f t="array" ref="O669">_xlfn.IFS(OR('Paraclinicos '!M668="",'Paraclinicos '!N668="",'Paraclinicos '!N668=0),"",'Paraclinicos '!M668/'Paraclinicos '!N668&lt;100,4,'Paraclinicos '!M668/'Paraclinicos '!N668&lt;200,3,'Paraclinicos '!M668/'Paraclinicos '!N668&lt;300,2,'Paraclinicos '!M668/'Paraclinicos '!N668&lt;400,1,'Paraclinicos '!M668/'Paraclinicos '!N668&gt;=400,0)</f>
        <v>1</v>
      </c>
      <c r="P669" cm="1">
        <f t="array" ref="P669">_xlfn.IFS('Paraclinicos '!C668="","",'Paraclinicos '!C668&lt;20,4,'Paraclinicos '!C668&lt;50,3,'Paraclinicos '!C668&lt;100,2,'Paraclinicos '!C668&lt;150,1,'Paraclinicos '!C668&gt;150,0)</f>
        <v>0</v>
      </c>
      <c r="Q669" cm="1">
        <f t="array" ref="Q669">_xlfn.IFS('Paraclinicos '!O668="","",'Paraclinicos '!O668&lt;1.2,0,'Paraclinicos '!O668&lt;2,1,'Paraclinicos '!O668&lt;3.5,2,'Paraclinicos '!O668&lt;5,3,'Paraclinicos '!O668&gt;5,4)</f>
        <v>0</v>
      </c>
      <c r="R669" cm="1">
        <f t="array" ref="R669">_xlfn.IFS('Paraclinicos '!J668="","",'Paraclinicos '!J668&lt;1.2,0,'Paraclinicos '!J668&lt;2,1,'Paraclinicos '!J668&lt;6,2,'Paraclinicos '!J668&lt;12,3,'Paraclinicos '!J668&gt;=12,4)</f>
        <v>0</v>
      </c>
      <c r="S669" cm="1">
        <f t="array" ref="S669">_xlfn.IFS('Paraclinicos '!Y668="","",'Paraclinicos '!Y668&lt;70,1,'Paraclinicos '!Y668&gt;=70,0)</f>
        <v>0</v>
      </c>
      <c r="T669" cm="1">
        <f t="array" ref="T669">_xlfn.IFS('Paraclinicos '!W668="","",'Paraclinicos '!W668&lt;6,4,'Paraclinicos '!W668&lt;10,3,'Paraclinicos '!W668&lt;13,2,'Paraclinicos '!W668&lt;15,1,'Paraclinicos '!W668=15,0)</f>
        <v>0</v>
      </c>
      <c r="U669" s="54">
        <f t="shared" si="30"/>
        <v>1</v>
      </c>
      <c r="V669" cm="1">
        <f t="array" ref="V669">_xlfn.IFS('Paraclinicos '!S668="","",OR('Paraclinicos '!S668&lt;=8,'Paraclinicos '!S668&gt;=25),3,'Paraclinicos '!S668&lt;12,1,'Paraclinicos '!S668&lt;21,0,'Paraclinicos '!S668&lt;25,2)</f>
        <v>2</v>
      </c>
      <c r="W669" t="str">
        <f>IFERROR(IF(INDEX('BD Demog para scores enalazar'!Y$2:'BD Demog para scores enalazar'!Y$3000,MATCH(Formulas!A669,'BD Demog para scores enalazar'!A$2:'BD Demog para scores enalazar'!A$3000,0))=1,"SI","NO"),"")</f>
        <v>NO</v>
      </c>
      <c r="X669" s="9" t="str">
        <f>IFERROR(IF(INDEX('BD Demog para scores enalazar'!AJ$2:'BD Demog para scores enalazar'!AJ$3000,MATCH(Formulas!A669,'BD Demog para scores enalazar'!A$2:'BD Demog para scores enalazar'!A$3000,0))=1,"SI","NO"),"")</f>
        <v>SI</v>
      </c>
      <c r="Y669" t="str" cm="1">
        <f t="array" ref="Y669">IF(AND(W669="NO",X669="NO"),_xlfn.IFS('Paraclinicos '!K668&lt;=91,3,'Paraclinicos '!K668&lt;94,2,'Paraclinicos '!K668&lt;96,1,'Paraclinicos '!K668&gt;=96,0),"")</f>
        <v/>
      </c>
      <c r="Z669" cm="1">
        <f t="array" ref="Z669">IF(OR(W669="SI",X669="SI"),_xlfn.IFS(OR(AND('Paraclinicos '!K668&lt;=83),AND('Paraclinicos '!K668&gt;=97,AA669=2)),3,OR(AND('Paraclinicos '!K668&lt;=86),AND('Paraclinicos '!K668&gt;=94,AA669=2)),2,OR(AND('Paraclinicos '!K668&lt;=88),AND('Paraclinicos '!K668&gt;=92,AA669=2)),1,OR(AND('Paraclinicos '!K668&gt;=88,'Paraclinicos '!K668&lt;=92),AND('Paraclinicos '!K668&gt;=93,AA669=0)),0),"")</f>
        <v>2</v>
      </c>
      <c r="AA669" cm="1">
        <f t="array" ref="AA669">_xlfn.IFS('Paraclinicos '!E668="","",'Paraclinicos '!E668="Oxigeno",2,'Paraclinicos '!E668="Aire",0)</f>
        <v>2</v>
      </c>
    </row>
    <row r="670" spans="1:27" x14ac:dyDescent="0.25">
      <c r="A670">
        <f>'Paraclinicos '!A669</f>
        <v>154</v>
      </c>
      <c r="B670" s="3">
        <f>'Paraclinicos '!R669</f>
        <v>44322</v>
      </c>
      <c r="C670" cm="1">
        <f t="array" ref="C670">_xlfn.IFS('Paraclinicos '!Q669="","",'Paraclinicos '!Q669&gt;60,3,'Paraclinicos '!Q669&lt;=60,1)</f>
        <v>3</v>
      </c>
      <c r="D670" t="str">
        <f>IFERROR(IF(INDEX('BD Demog para scores enalazar'!BC$2:BC$3000,MATCH(Formulas!A670,'BD Demog para scores enalazar'!A$2:A$3000,0))=0,"SI","NO"),"")</f>
        <v>NO</v>
      </c>
      <c r="E670" cm="1">
        <f t="array" ref="E670">_xlfn.IFS(D670="","",D670="SI",4,D670="NO",1)</f>
        <v>1</v>
      </c>
      <c r="F670" cm="1">
        <f t="array" ref="F670">_xlfn.IFS('Paraclinicos '!B669="","",'Paraclinicos '!B669&gt;1,1,'Paraclinicos '!B669&lt;=1,3)</f>
        <v>3</v>
      </c>
      <c r="G670" t="str" cm="1">
        <f t="array" ref="G670">_xlfn.IFS('Paraclinicos '!D669="","",AND('Paraclinicos '!D669&gt;=250,'Paraclinicos '!D669&lt;=500),2,'Paraclinicos '!D669&gt;500,3,'Paraclinicos '!D669&lt;250,1)</f>
        <v/>
      </c>
      <c r="H670" s="50">
        <f t="shared" si="31"/>
        <v>7</v>
      </c>
      <c r="I670" cm="1">
        <f t="array" ref="I670">_xlfn.IFS('Paraclinicos '!Q669="","",'Paraclinicos '!Q669&gt;=65,1,'Paraclinicos '!Q669&lt;65,0)</f>
        <v>1</v>
      </c>
      <c r="J670" cm="1">
        <f t="array" ref="J670">_xlfn.IFS('Paraclinicos '!I669="","",'Paraclinicos '!I669&gt;7,1,'Paraclinicos '!I669&lt;=7,0)</f>
        <v>1</v>
      </c>
      <c r="K670" cm="1">
        <f t="array" ref="K670">_xlfn.IFS('Paraclinicos '!W669="","",'Paraclinicos '!W669&lt;=8,1,'Paraclinicos '!W669&gt;8,0)</f>
        <v>0</v>
      </c>
      <c r="L670" cm="1">
        <f t="array" ref="L670">_xlfn.IFS('Paraclinicos '!S669="","",'Paraclinicos '!S669&gt;=30,1,'Paraclinicos '!S669&lt;30,0)</f>
        <v>0</v>
      </c>
      <c r="M670" cm="1">
        <f t="array" ref="M670">_xlfn.IFS(OR('Paraclinicos '!T669="",'Paraclinicos '!U669=""),"",OR('Paraclinicos '!T669&lt;=90,'Paraclinicos '!U669&lt;=60),1,OR('Paraclinicos '!T669&gt;90,'Paraclinicos '!U669&gt;60),0)</f>
        <v>0</v>
      </c>
      <c r="N670" s="45">
        <f t="shared" si="32"/>
        <v>2</v>
      </c>
      <c r="O670" cm="1">
        <f t="array" ref="O670">_xlfn.IFS(OR('Paraclinicos '!M669="",'Paraclinicos '!N669="",'Paraclinicos '!N669=0),"",'Paraclinicos '!M669/'Paraclinicos '!N669&lt;100,4,'Paraclinicos '!M669/'Paraclinicos '!N669&lt;200,3,'Paraclinicos '!M669/'Paraclinicos '!N669&lt;300,2,'Paraclinicos '!M669/'Paraclinicos '!N669&lt;400,1,'Paraclinicos '!M669/'Paraclinicos '!N669&gt;=400,0)</f>
        <v>2</v>
      </c>
      <c r="P670" cm="1">
        <f t="array" ref="P670">_xlfn.IFS('Paraclinicos '!C669="","",'Paraclinicos '!C669&lt;20,4,'Paraclinicos '!C669&lt;50,3,'Paraclinicos '!C669&lt;100,2,'Paraclinicos '!C669&lt;150,1,'Paraclinicos '!C669&gt;150,0)</f>
        <v>0</v>
      </c>
      <c r="Q670" cm="1">
        <f t="array" ref="Q670">_xlfn.IFS('Paraclinicos '!O669="","",'Paraclinicos '!O669&lt;1.2,0,'Paraclinicos '!O669&lt;2,1,'Paraclinicos '!O669&lt;3.5,2,'Paraclinicos '!O669&lt;5,3,'Paraclinicos '!O669&gt;5,4)</f>
        <v>1</v>
      </c>
      <c r="R670" cm="1">
        <f t="array" ref="R670">_xlfn.IFS('Paraclinicos '!J669="","",'Paraclinicos '!J669&lt;1.2,0,'Paraclinicos '!J669&lt;2,1,'Paraclinicos '!J669&lt;6,2,'Paraclinicos '!J669&lt;12,3,'Paraclinicos '!J669&gt;=12,4)</f>
        <v>1</v>
      </c>
      <c r="S670" cm="1">
        <f t="array" ref="S670">_xlfn.IFS('Paraclinicos '!Y669="","",'Paraclinicos '!Y669&lt;70,1,'Paraclinicos '!Y669&gt;=70,0)</f>
        <v>0</v>
      </c>
      <c r="T670" cm="1">
        <f t="array" ref="T670">_xlfn.IFS('Paraclinicos '!W669="","",'Paraclinicos '!W669&lt;6,4,'Paraclinicos '!W669&lt;10,3,'Paraclinicos '!W669&lt;13,2,'Paraclinicos '!W669&lt;15,1,'Paraclinicos '!W669=15,0)</f>
        <v>2</v>
      </c>
      <c r="U670" s="54">
        <f t="shared" si="30"/>
        <v>6</v>
      </c>
      <c r="V670" cm="1">
        <f t="array" ref="V670">_xlfn.IFS('Paraclinicos '!S669="","",OR('Paraclinicos '!S669&lt;=8,'Paraclinicos '!S669&gt;=25),3,'Paraclinicos '!S669&lt;12,1,'Paraclinicos '!S669&lt;21,0,'Paraclinicos '!S669&lt;25,2)</f>
        <v>2</v>
      </c>
      <c r="W670" t="str">
        <f>IFERROR(IF(INDEX('BD Demog para scores enalazar'!Y$2:'BD Demog para scores enalazar'!Y$3000,MATCH(Formulas!A670,'BD Demog para scores enalazar'!A$2:'BD Demog para scores enalazar'!A$3000,0))=1,"SI","NO"),"")</f>
        <v>NO</v>
      </c>
      <c r="X670" s="9" t="str">
        <f>IFERROR(IF(INDEX('BD Demog para scores enalazar'!AJ$2:'BD Demog para scores enalazar'!AJ$3000,MATCH(Formulas!A670,'BD Demog para scores enalazar'!A$2:'BD Demog para scores enalazar'!A$3000,0))=1,"SI","NO"),"")</f>
        <v>SI</v>
      </c>
      <c r="Y670" t="str" cm="1">
        <f t="array" ref="Y670">IF(AND(W670="NO",X670="NO"),_xlfn.IFS('Paraclinicos '!K669&lt;=91,3,'Paraclinicos '!K669&lt;94,2,'Paraclinicos '!K669&lt;96,1,'Paraclinicos '!K669&gt;=96,0),"")</f>
        <v/>
      </c>
      <c r="Z670" cm="1">
        <f t="array" ref="Z670">IF(OR(W670="SI",X670="SI"),_xlfn.IFS(OR(AND('Paraclinicos '!K669&lt;=83),AND('Paraclinicos '!K669&gt;=97,AA670=2)),3,OR(AND('Paraclinicos '!K669&lt;=86),AND('Paraclinicos '!K669&gt;=94,AA670=2)),2,OR(AND('Paraclinicos '!K669&lt;=88),AND('Paraclinicos '!K669&gt;=92,AA670=2)),1,OR(AND('Paraclinicos '!K669&gt;=88,'Paraclinicos '!K669&lt;=92),AND('Paraclinicos '!K669&gt;=93,AA670=0)),0),"")</f>
        <v>2</v>
      </c>
      <c r="AA670" cm="1">
        <f t="array" ref="AA670">_xlfn.IFS('Paraclinicos '!E669="","",'Paraclinicos '!E669="Oxigeno",2,'Paraclinicos '!E669="Aire",0)</f>
        <v>2</v>
      </c>
    </row>
    <row r="671" spans="1:27" x14ac:dyDescent="0.25">
      <c r="A671">
        <f>'Paraclinicos '!A670</f>
        <v>154</v>
      </c>
      <c r="B671" s="3">
        <f>'Paraclinicos '!R670</f>
        <v>44323</v>
      </c>
      <c r="C671" cm="1">
        <f t="array" ref="C671">_xlfn.IFS('Paraclinicos '!Q670="","",'Paraclinicos '!Q670&gt;60,3,'Paraclinicos '!Q670&lt;=60,1)</f>
        <v>3</v>
      </c>
      <c r="D671" t="str">
        <f>IFERROR(IF(INDEX('BD Demog para scores enalazar'!BC$2:BC$3000,MATCH(Formulas!A671,'BD Demog para scores enalazar'!A$2:A$3000,0))=0,"SI","NO"),"")</f>
        <v>NO</v>
      </c>
      <c r="E671" cm="1">
        <f t="array" ref="E671">_xlfn.IFS(D671="","",D671="SI",4,D671="NO",1)</f>
        <v>1</v>
      </c>
      <c r="F671" cm="1">
        <f t="array" ref="F671">_xlfn.IFS('Paraclinicos '!B670="","",'Paraclinicos '!B670&gt;1,1,'Paraclinicos '!B670&lt;=1,3)</f>
        <v>3</v>
      </c>
      <c r="G671" t="str" cm="1">
        <f t="array" ref="G671">_xlfn.IFS('Paraclinicos '!D670="","",AND('Paraclinicos '!D670&gt;=250,'Paraclinicos '!D670&lt;=500),2,'Paraclinicos '!D670&gt;500,3,'Paraclinicos '!D670&lt;250,1)</f>
        <v/>
      </c>
      <c r="H671" s="50">
        <f t="shared" si="31"/>
        <v>7</v>
      </c>
      <c r="I671" cm="1">
        <f t="array" ref="I671">_xlfn.IFS('Paraclinicos '!Q670="","",'Paraclinicos '!Q670&gt;=65,1,'Paraclinicos '!Q670&lt;65,0)</f>
        <v>1</v>
      </c>
      <c r="J671" cm="1">
        <f t="array" ref="J671">_xlfn.IFS('Paraclinicos '!I670="","",'Paraclinicos '!I670&gt;7,1,'Paraclinicos '!I670&lt;=7,0)</f>
        <v>1</v>
      </c>
      <c r="K671" cm="1">
        <f t="array" ref="K671">_xlfn.IFS('Paraclinicos '!W670="","",'Paraclinicos '!W670&lt;=8,1,'Paraclinicos '!W670&gt;8,0)</f>
        <v>1</v>
      </c>
      <c r="L671" cm="1">
        <f t="array" ref="L671">_xlfn.IFS('Paraclinicos '!S670="","",'Paraclinicos '!S670&gt;=30,1,'Paraclinicos '!S670&lt;30,0)</f>
        <v>0</v>
      </c>
      <c r="M671" cm="1">
        <f t="array" ref="M671">_xlfn.IFS(OR('Paraclinicos '!T670="",'Paraclinicos '!U670=""),"",OR('Paraclinicos '!T670&lt;=90,'Paraclinicos '!U670&lt;=60),1,OR('Paraclinicos '!T670&gt;90,'Paraclinicos '!U670&gt;60),0)</f>
        <v>0</v>
      </c>
      <c r="N671" s="45">
        <f t="shared" si="32"/>
        <v>3</v>
      </c>
      <c r="O671" cm="1">
        <f t="array" ref="O671">_xlfn.IFS(OR('Paraclinicos '!M670="",'Paraclinicos '!N670="",'Paraclinicos '!N670=0),"",'Paraclinicos '!M670/'Paraclinicos '!N670&lt;100,4,'Paraclinicos '!M670/'Paraclinicos '!N670&lt;200,3,'Paraclinicos '!M670/'Paraclinicos '!N670&lt;300,2,'Paraclinicos '!M670/'Paraclinicos '!N670&lt;400,1,'Paraclinicos '!M670/'Paraclinicos '!N670&gt;=400,0)</f>
        <v>2</v>
      </c>
      <c r="P671" cm="1">
        <f t="array" ref="P671">_xlfn.IFS('Paraclinicos '!C670="","",'Paraclinicos '!C670&lt;20,4,'Paraclinicos '!C670&lt;50,3,'Paraclinicos '!C670&lt;100,2,'Paraclinicos '!C670&lt;150,1,'Paraclinicos '!C670&gt;150,0)</f>
        <v>0</v>
      </c>
      <c r="Q671" cm="1">
        <f t="array" ref="Q671">_xlfn.IFS('Paraclinicos '!O670="","",'Paraclinicos '!O670&lt;1.2,0,'Paraclinicos '!O670&lt;2,1,'Paraclinicos '!O670&lt;3.5,2,'Paraclinicos '!O670&lt;5,3,'Paraclinicos '!O670&gt;5,4)</f>
        <v>1</v>
      </c>
      <c r="R671" t="str" cm="1">
        <f t="array" ref="R671">_xlfn.IFS('Paraclinicos '!J670="","",'Paraclinicos '!J670&lt;1.2,0,'Paraclinicos '!J670&lt;2,1,'Paraclinicos '!J670&lt;6,2,'Paraclinicos '!J670&lt;12,3,'Paraclinicos '!J670&gt;=12,4)</f>
        <v/>
      </c>
      <c r="S671" cm="1">
        <f t="array" ref="S671">_xlfn.IFS('Paraclinicos '!Y670="","",'Paraclinicos '!Y670&lt;70,1,'Paraclinicos '!Y670&gt;=70,0)</f>
        <v>0</v>
      </c>
      <c r="T671" cm="1">
        <f t="array" ref="T671">_xlfn.IFS('Paraclinicos '!W670="","",'Paraclinicos '!W670&lt;6,4,'Paraclinicos '!W670&lt;10,3,'Paraclinicos '!W670&lt;13,2,'Paraclinicos '!W670&lt;15,1,'Paraclinicos '!W670=15,0)</f>
        <v>4</v>
      </c>
      <c r="U671" s="54">
        <f t="shared" si="30"/>
        <v>7</v>
      </c>
      <c r="V671" cm="1">
        <f t="array" ref="V671">_xlfn.IFS('Paraclinicos '!S670="","",OR('Paraclinicos '!S670&lt;=8,'Paraclinicos '!S670&gt;=25),3,'Paraclinicos '!S670&lt;12,1,'Paraclinicos '!S670&lt;21,0,'Paraclinicos '!S670&lt;25,2)</f>
        <v>2</v>
      </c>
      <c r="W671" t="str">
        <f>IFERROR(IF(INDEX('BD Demog para scores enalazar'!Y$2:'BD Demog para scores enalazar'!Y$3000,MATCH(Formulas!A671,'BD Demog para scores enalazar'!A$2:'BD Demog para scores enalazar'!A$3000,0))=1,"SI","NO"),"")</f>
        <v>NO</v>
      </c>
      <c r="X671" s="9" t="str">
        <f>IFERROR(IF(INDEX('BD Demog para scores enalazar'!AJ$2:'BD Demog para scores enalazar'!AJ$3000,MATCH(Formulas!A671,'BD Demog para scores enalazar'!A$2:'BD Demog para scores enalazar'!A$3000,0))=1,"SI","NO"),"")</f>
        <v>SI</v>
      </c>
      <c r="Y671" t="str" cm="1">
        <f t="array" ref="Y671">IF(AND(W671="NO",X671="NO"),_xlfn.IFS('Paraclinicos '!K670&lt;=91,3,'Paraclinicos '!K670&lt;94,2,'Paraclinicos '!K670&lt;96,1,'Paraclinicos '!K670&gt;=96,0),"")</f>
        <v/>
      </c>
      <c r="Z671" cm="1">
        <f t="array" ref="Z671">IF(OR(W671="SI",X671="SI"),_xlfn.IFS(OR(AND('Paraclinicos '!K670&lt;=83),AND('Paraclinicos '!K670&gt;=97,AA671=2)),3,OR(AND('Paraclinicos '!K670&lt;=86),AND('Paraclinicos '!K670&gt;=94,AA671=2)),2,OR(AND('Paraclinicos '!K670&lt;=88),AND('Paraclinicos '!K670&gt;=92,AA671=2)),1,OR(AND('Paraclinicos '!K670&gt;=88,'Paraclinicos '!K670&lt;=92),AND('Paraclinicos '!K670&gt;=93,AA671=0)),0),"")</f>
        <v>3</v>
      </c>
      <c r="AA671" cm="1">
        <f t="array" ref="AA671">_xlfn.IFS('Paraclinicos '!E670="","",'Paraclinicos '!E670="Oxigeno",2,'Paraclinicos '!E670="Aire",0)</f>
        <v>2</v>
      </c>
    </row>
    <row r="672" spans="1:27" x14ac:dyDescent="0.25">
      <c r="A672">
        <f>'Paraclinicos '!A671</f>
        <v>154</v>
      </c>
      <c r="B672" s="3">
        <f>'Paraclinicos '!R671</f>
        <v>44325</v>
      </c>
      <c r="C672" cm="1">
        <f t="array" ref="C672">_xlfn.IFS('Paraclinicos '!Q671="","",'Paraclinicos '!Q671&gt;60,3,'Paraclinicos '!Q671&lt;=60,1)</f>
        <v>3</v>
      </c>
      <c r="D672" t="str">
        <f>IFERROR(IF(INDEX('BD Demog para scores enalazar'!BC$2:BC$3000,MATCH(Formulas!A672,'BD Demog para scores enalazar'!A$2:A$3000,0))=0,"SI","NO"),"")</f>
        <v>NO</v>
      </c>
      <c r="E672" cm="1">
        <f t="array" ref="E672">_xlfn.IFS(D672="","",D672="SI",4,D672="NO",1)</f>
        <v>1</v>
      </c>
      <c r="F672" cm="1">
        <f t="array" ref="F672">_xlfn.IFS('Paraclinicos '!B671="","",'Paraclinicos '!B671&gt;1,1,'Paraclinicos '!B671&lt;=1,3)</f>
        <v>3</v>
      </c>
      <c r="G672" t="str" cm="1">
        <f t="array" ref="G672">_xlfn.IFS('Paraclinicos '!D671="","",AND('Paraclinicos '!D671&gt;=250,'Paraclinicos '!D671&lt;=500),2,'Paraclinicos '!D671&gt;500,3,'Paraclinicos '!D671&lt;250,1)</f>
        <v/>
      </c>
      <c r="H672" s="50">
        <f t="shared" si="31"/>
        <v>7</v>
      </c>
      <c r="I672" cm="1">
        <f t="array" ref="I672">_xlfn.IFS('Paraclinicos '!Q671="","",'Paraclinicos '!Q671&gt;=65,1,'Paraclinicos '!Q671&lt;65,0)</f>
        <v>1</v>
      </c>
      <c r="J672" cm="1">
        <f t="array" ref="J672">_xlfn.IFS('Paraclinicos '!I671="","",'Paraclinicos '!I671&gt;7,1,'Paraclinicos '!I671&lt;=7,0)</f>
        <v>1</v>
      </c>
      <c r="K672" cm="1">
        <f t="array" ref="K672">_xlfn.IFS('Paraclinicos '!W671="","",'Paraclinicos '!W671&lt;=8,1,'Paraclinicos '!W671&gt;8,0)</f>
        <v>1</v>
      </c>
      <c r="L672" cm="1">
        <f t="array" ref="L672">_xlfn.IFS('Paraclinicos '!S671="","",'Paraclinicos '!S671&gt;=30,1,'Paraclinicos '!S671&lt;30,0)</f>
        <v>0</v>
      </c>
      <c r="M672" cm="1">
        <f t="array" ref="M672">_xlfn.IFS(OR('Paraclinicos '!T671="",'Paraclinicos '!U671=""),"",OR('Paraclinicos '!T671&lt;=90,'Paraclinicos '!U671&lt;=60),1,OR('Paraclinicos '!T671&gt;90,'Paraclinicos '!U671&gt;60),0)</f>
        <v>0</v>
      </c>
      <c r="N672" s="45">
        <f t="shared" si="32"/>
        <v>4</v>
      </c>
      <c r="O672" cm="1">
        <f t="array" ref="O672">_xlfn.IFS(OR('Paraclinicos '!M671="",'Paraclinicos '!N671="",'Paraclinicos '!N671=0),"",'Paraclinicos '!M671/'Paraclinicos '!N671&lt;100,4,'Paraclinicos '!M671/'Paraclinicos '!N671&lt;200,3,'Paraclinicos '!M671/'Paraclinicos '!N671&lt;300,2,'Paraclinicos '!M671/'Paraclinicos '!N671&lt;400,1,'Paraclinicos '!M671/'Paraclinicos '!N671&gt;=400,0)</f>
        <v>2</v>
      </c>
      <c r="P672" cm="1">
        <f t="array" ref="P672">_xlfn.IFS('Paraclinicos '!C671="","",'Paraclinicos '!C671&lt;20,4,'Paraclinicos '!C671&lt;50,3,'Paraclinicos '!C671&lt;100,2,'Paraclinicos '!C671&lt;150,1,'Paraclinicos '!C671&gt;150,0)</f>
        <v>0</v>
      </c>
      <c r="Q672" cm="1">
        <f t="array" ref="Q672">_xlfn.IFS('Paraclinicos '!O671="","",'Paraclinicos '!O671&lt;1.2,0,'Paraclinicos '!O671&lt;2,1,'Paraclinicos '!O671&lt;3.5,2,'Paraclinicos '!O671&lt;5,3,'Paraclinicos '!O671&gt;5,4)</f>
        <v>0</v>
      </c>
      <c r="R672" cm="1">
        <f t="array" ref="R672">_xlfn.IFS('Paraclinicos '!J671="","",'Paraclinicos '!J671&lt;1.2,0,'Paraclinicos '!J671&lt;2,1,'Paraclinicos '!J671&lt;6,2,'Paraclinicos '!J671&lt;12,3,'Paraclinicos '!J671&gt;=12,4)</f>
        <v>2</v>
      </c>
      <c r="S672" cm="1">
        <f t="array" ref="S672">_xlfn.IFS('Paraclinicos '!Y671="","",'Paraclinicos '!Y671&lt;70,1,'Paraclinicos '!Y671&gt;=70,0)</f>
        <v>0</v>
      </c>
      <c r="T672" cm="1">
        <f t="array" ref="T672">_xlfn.IFS('Paraclinicos '!W671="","",'Paraclinicos '!W671&lt;6,4,'Paraclinicos '!W671&lt;10,3,'Paraclinicos '!W671&lt;13,2,'Paraclinicos '!W671&lt;15,1,'Paraclinicos '!W671=15,0)</f>
        <v>4</v>
      </c>
      <c r="U672" s="54">
        <f t="shared" si="30"/>
        <v>8</v>
      </c>
      <c r="V672" cm="1">
        <f t="array" ref="V672">_xlfn.IFS('Paraclinicos '!S671="","",OR('Paraclinicos '!S671&lt;=8,'Paraclinicos '!S671&gt;=25),3,'Paraclinicos '!S671&lt;12,1,'Paraclinicos '!S671&lt;21,0,'Paraclinicos '!S671&lt;25,2)</f>
        <v>0</v>
      </c>
      <c r="W672" t="str">
        <f>IFERROR(IF(INDEX('BD Demog para scores enalazar'!Y$2:'BD Demog para scores enalazar'!Y$3000,MATCH(Formulas!A672,'BD Demog para scores enalazar'!A$2:'BD Demog para scores enalazar'!A$3000,0))=1,"SI","NO"),"")</f>
        <v>NO</v>
      </c>
      <c r="X672" s="9" t="str">
        <f>IFERROR(IF(INDEX('BD Demog para scores enalazar'!AJ$2:'BD Demog para scores enalazar'!AJ$3000,MATCH(Formulas!A672,'BD Demog para scores enalazar'!A$2:'BD Demog para scores enalazar'!A$3000,0))=1,"SI","NO"),"")</f>
        <v>SI</v>
      </c>
      <c r="Y672" t="str" cm="1">
        <f t="array" ref="Y672">IF(AND(W672="NO",X672="NO"),_xlfn.IFS('Paraclinicos '!K671&lt;=91,3,'Paraclinicos '!K671&lt;94,2,'Paraclinicos '!K671&lt;96,1,'Paraclinicos '!K671&gt;=96,0),"")</f>
        <v/>
      </c>
      <c r="Z672" cm="1">
        <f t="array" ref="Z672">IF(OR(W672="SI",X672="SI"),_xlfn.IFS(OR(AND('Paraclinicos '!K671&lt;=83),AND('Paraclinicos '!K671&gt;=97,AA672=2)),3,OR(AND('Paraclinicos '!K671&lt;=86),AND('Paraclinicos '!K671&gt;=94,AA672=2)),2,OR(AND('Paraclinicos '!K671&lt;=88),AND('Paraclinicos '!K671&gt;=92,AA672=2)),1,OR(AND('Paraclinicos '!K671&gt;=88,'Paraclinicos '!K671&lt;=92),AND('Paraclinicos '!K671&gt;=93,AA672=0)),0),"")</f>
        <v>0</v>
      </c>
      <c r="AA672" cm="1">
        <f t="array" ref="AA672">_xlfn.IFS('Paraclinicos '!E671="","",'Paraclinicos '!E671="Oxigeno",2,'Paraclinicos '!E671="Aire",0)</f>
        <v>2</v>
      </c>
    </row>
    <row r="673" spans="1:27" x14ac:dyDescent="0.25">
      <c r="A673">
        <f>'Paraclinicos '!A672</f>
        <v>154</v>
      </c>
      <c r="B673" s="3">
        <f>'Paraclinicos '!R672</f>
        <v>44325</v>
      </c>
      <c r="C673" cm="1">
        <f t="array" ref="C673">_xlfn.IFS('Paraclinicos '!Q672="","",'Paraclinicos '!Q672&gt;60,3,'Paraclinicos '!Q672&lt;=60,1)</f>
        <v>3</v>
      </c>
      <c r="D673" t="str">
        <f>IFERROR(IF(INDEX('BD Demog para scores enalazar'!BC$2:BC$3000,MATCH(Formulas!A673,'BD Demog para scores enalazar'!A$2:A$3000,0))=0,"SI","NO"),"")</f>
        <v>NO</v>
      </c>
      <c r="E673" cm="1">
        <f t="array" ref="E673">_xlfn.IFS(D673="","",D673="SI",4,D673="NO",1)</f>
        <v>1</v>
      </c>
      <c r="F673" cm="1">
        <f t="array" ref="F673">_xlfn.IFS('Paraclinicos '!B672="","",'Paraclinicos '!B672&gt;1,1,'Paraclinicos '!B672&lt;=1,3)</f>
        <v>3</v>
      </c>
      <c r="G673" t="str" cm="1">
        <f t="array" ref="G673">_xlfn.IFS('Paraclinicos '!D672="","",AND('Paraclinicos '!D672&gt;=250,'Paraclinicos '!D672&lt;=500),2,'Paraclinicos '!D672&gt;500,3,'Paraclinicos '!D672&lt;250,1)</f>
        <v/>
      </c>
      <c r="H673" s="50">
        <f t="shared" si="31"/>
        <v>7</v>
      </c>
      <c r="I673" cm="1">
        <f t="array" ref="I673">_xlfn.IFS('Paraclinicos '!Q672="","",'Paraclinicos '!Q672&gt;=65,1,'Paraclinicos '!Q672&lt;65,0)</f>
        <v>1</v>
      </c>
      <c r="J673" cm="1">
        <f t="array" ref="J673">_xlfn.IFS('Paraclinicos '!I672="","",'Paraclinicos '!I672&gt;7,1,'Paraclinicos '!I672&lt;=7,0)</f>
        <v>1</v>
      </c>
      <c r="K673" cm="1">
        <f t="array" ref="K673">_xlfn.IFS('Paraclinicos '!W672="","",'Paraclinicos '!W672&lt;=8,1,'Paraclinicos '!W672&gt;8,0)</f>
        <v>1</v>
      </c>
      <c r="L673" cm="1">
        <f t="array" ref="L673">_xlfn.IFS('Paraclinicos '!S672="","",'Paraclinicos '!S672&gt;=30,1,'Paraclinicos '!S672&lt;30,0)</f>
        <v>0</v>
      </c>
      <c r="M673" cm="1">
        <f t="array" ref="M673">_xlfn.IFS(OR('Paraclinicos '!T672="",'Paraclinicos '!U672=""),"",OR('Paraclinicos '!T672&lt;=90,'Paraclinicos '!U672&lt;=60),1,OR('Paraclinicos '!T672&gt;90,'Paraclinicos '!U672&gt;60),0)</f>
        <v>0</v>
      </c>
      <c r="N673" s="45">
        <f t="shared" si="32"/>
        <v>4</v>
      </c>
      <c r="O673" cm="1">
        <f t="array" ref="O673">_xlfn.IFS(OR('Paraclinicos '!M672="",'Paraclinicos '!N672="",'Paraclinicos '!N672=0),"",'Paraclinicos '!M672/'Paraclinicos '!N672&lt;100,4,'Paraclinicos '!M672/'Paraclinicos '!N672&lt;200,3,'Paraclinicos '!M672/'Paraclinicos '!N672&lt;300,2,'Paraclinicos '!M672/'Paraclinicos '!N672&lt;400,1,'Paraclinicos '!M672/'Paraclinicos '!N672&gt;=400,0)</f>
        <v>2</v>
      </c>
      <c r="P673" cm="1">
        <f t="array" ref="P673">_xlfn.IFS('Paraclinicos '!C672="","",'Paraclinicos '!C672&lt;20,4,'Paraclinicos '!C672&lt;50,3,'Paraclinicos '!C672&lt;100,2,'Paraclinicos '!C672&lt;150,1,'Paraclinicos '!C672&gt;150,0)</f>
        <v>0</v>
      </c>
      <c r="Q673" cm="1">
        <f t="array" ref="Q673">_xlfn.IFS('Paraclinicos '!O672="","",'Paraclinicos '!O672&lt;1.2,0,'Paraclinicos '!O672&lt;2,1,'Paraclinicos '!O672&lt;3.5,2,'Paraclinicos '!O672&lt;5,3,'Paraclinicos '!O672&gt;5,4)</f>
        <v>0</v>
      </c>
      <c r="R673" t="str" cm="1">
        <f t="array" ref="R673">_xlfn.IFS('Paraclinicos '!J672="","",'Paraclinicos '!J672&lt;1.2,0,'Paraclinicos '!J672&lt;2,1,'Paraclinicos '!J672&lt;6,2,'Paraclinicos '!J672&lt;12,3,'Paraclinicos '!J672&gt;=12,4)</f>
        <v/>
      </c>
      <c r="S673" cm="1">
        <f t="array" ref="S673">_xlfn.IFS('Paraclinicos '!Y672="","",'Paraclinicos '!Y672&lt;70,1,'Paraclinicos '!Y672&gt;=70,0)</f>
        <v>0</v>
      </c>
      <c r="T673" cm="1">
        <f t="array" ref="T673">_xlfn.IFS('Paraclinicos '!W672="","",'Paraclinicos '!W672&lt;6,4,'Paraclinicos '!W672&lt;10,3,'Paraclinicos '!W672&lt;13,2,'Paraclinicos '!W672&lt;15,1,'Paraclinicos '!W672=15,0)</f>
        <v>4</v>
      </c>
      <c r="U673" s="54">
        <f t="shared" si="30"/>
        <v>6</v>
      </c>
      <c r="V673" cm="1">
        <f t="array" ref="V673">_xlfn.IFS('Paraclinicos '!S672="","",OR('Paraclinicos '!S672&lt;=8,'Paraclinicos '!S672&gt;=25),3,'Paraclinicos '!S672&lt;12,1,'Paraclinicos '!S672&lt;21,0,'Paraclinicos '!S672&lt;25,2)</f>
        <v>0</v>
      </c>
      <c r="W673" t="str">
        <f>IFERROR(IF(INDEX('BD Demog para scores enalazar'!Y$2:'BD Demog para scores enalazar'!Y$3000,MATCH(Formulas!A673,'BD Demog para scores enalazar'!A$2:'BD Demog para scores enalazar'!A$3000,0))=1,"SI","NO"),"")</f>
        <v>NO</v>
      </c>
      <c r="X673" s="9" t="str">
        <f>IFERROR(IF(INDEX('BD Demog para scores enalazar'!AJ$2:'BD Demog para scores enalazar'!AJ$3000,MATCH(Formulas!A673,'BD Demog para scores enalazar'!A$2:'BD Demog para scores enalazar'!A$3000,0))=1,"SI","NO"),"")</f>
        <v>SI</v>
      </c>
      <c r="Y673" t="str" cm="1">
        <f t="array" ref="Y673">IF(AND(W673="NO",X673="NO"),_xlfn.IFS('Paraclinicos '!K672&lt;=91,3,'Paraclinicos '!K672&lt;94,2,'Paraclinicos '!K672&lt;96,1,'Paraclinicos '!K672&gt;=96,0),"")</f>
        <v/>
      </c>
      <c r="Z673" cm="1">
        <f t="array" ref="Z673">IF(OR(W673="SI",X673="SI"),_xlfn.IFS(OR(AND('Paraclinicos '!K672&lt;=83),AND('Paraclinicos '!K672&gt;=97,AA673=2)),3,OR(AND('Paraclinicos '!K672&lt;=86),AND('Paraclinicos '!K672&gt;=94,AA673=2)),2,OR(AND('Paraclinicos '!K672&lt;=88),AND('Paraclinicos '!K672&gt;=92,AA673=2)),1,OR(AND('Paraclinicos '!K672&gt;=88,'Paraclinicos '!K672&lt;=92),AND('Paraclinicos '!K672&gt;=93,AA673=0)),0),"")</f>
        <v>0</v>
      </c>
      <c r="AA673" cm="1">
        <f t="array" ref="AA673">_xlfn.IFS('Paraclinicos '!E672="","",'Paraclinicos '!E672="Oxigeno",2,'Paraclinicos '!E672="Aire",0)</f>
        <v>2</v>
      </c>
    </row>
    <row r="674" spans="1:27" x14ac:dyDescent="0.25">
      <c r="A674">
        <f>'Paraclinicos '!A673</f>
        <v>154</v>
      </c>
      <c r="B674" s="3">
        <f>'Paraclinicos '!R673</f>
        <v>44331</v>
      </c>
      <c r="C674" cm="1">
        <f t="array" ref="C674">_xlfn.IFS('Paraclinicos '!Q673="","",'Paraclinicos '!Q673&gt;60,3,'Paraclinicos '!Q673&lt;=60,1)</f>
        <v>3</v>
      </c>
      <c r="D674" t="str">
        <f>IFERROR(IF(INDEX('BD Demog para scores enalazar'!BC$2:BC$3000,MATCH(Formulas!A674,'BD Demog para scores enalazar'!A$2:A$3000,0))=0,"SI","NO"),"")</f>
        <v>NO</v>
      </c>
      <c r="E674" cm="1">
        <f t="array" ref="E674">_xlfn.IFS(D674="","",D674="SI",4,D674="NO",1)</f>
        <v>1</v>
      </c>
      <c r="F674" cm="1">
        <f t="array" ref="F674">_xlfn.IFS('Paraclinicos '!B673="","",'Paraclinicos '!B673&gt;1,1,'Paraclinicos '!B673&lt;=1,3)</f>
        <v>3</v>
      </c>
      <c r="G674" t="str" cm="1">
        <f t="array" ref="G674">_xlfn.IFS('Paraclinicos '!D673="","",AND('Paraclinicos '!D673&gt;=250,'Paraclinicos '!D673&lt;=500),2,'Paraclinicos '!D673&gt;500,3,'Paraclinicos '!D673&lt;250,1)</f>
        <v/>
      </c>
      <c r="H674" s="50">
        <f t="shared" si="31"/>
        <v>7</v>
      </c>
      <c r="I674" cm="1">
        <f t="array" ref="I674">_xlfn.IFS('Paraclinicos '!Q673="","",'Paraclinicos '!Q673&gt;=65,1,'Paraclinicos '!Q673&lt;65,0)</f>
        <v>1</v>
      </c>
      <c r="J674" cm="1">
        <f t="array" ref="J674">_xlfn.IFS('Paraclinicos '!I673="","",'Paraclinicos '!I673&gt;7,1,'Paraclinicos '!I673&lt;=7,0)</f>
        <v>1</v>
      </c>
      <c r="K674" cm="1">
        <f t="array" ref="K674">_xlfn.IFS('Paraclinicos '!W673="","",'Paraclinicos '!W673&lt;=8,1,'Paraclinicos '!W673&gt;8,0)</f>
        <v>1</v>
      </c>
      <c r="L674" cm="1">
        <f t="array" ref="L674">_xlfn.IFS('Paraclinicos '!S673="","",'Paraclinicos '!S673&gt;=30,1,'Paraclinicos '!S673&lt;30,0)</f>
        <v>0</v>
      </c>
      <c r="M674" cm="1">
        <f t="array" ref="M674">_xlfn.IFS(OR('Paraclinicos '!T673="",'Paraclinicos '!U673=""),"",OR('Paraclinicos '!T673&lt;=90,'Paraclinicos '!U673&lt;=60),1,OR('Paraclinicos '!T673&gt;90,'Paraclinicos '!U673&gt;60),0)</f>
        <v>1</v>
      </c>
      <c r="N674" s="45">
        <f t="shared" si="32"/>
        <v>5</v>
      </c>
      <c r="O674" cm="1">
        <f t="array" ref="O674">_xlfn.IFS(OR('Paraclinicos '!M673="",'Paraclinicos '!N673="",'Paraclinicos '!N673=0),"",'Paraclinicos '!M673/'Paraclinicos '!N673&lt;100,4,'Paraclinicos '!M673/'Paraclinicos '!N673&lt;200,3,'Paraclinicos '!M673/'Paraclinicos '!N673&lt;300,2,'Paraclinicos '!M673/'Paraclinicos '!N673&lt;400,1,'Paraclinicos '!M673/'Paraclinicos '!N673&gt;=400,0)</f>
        <v>4</v>
      </c>
      <c r="P674" cm="1">
        <f t="array" ref="P674">_xlfn.IFS('Paraclinicos '!C673="","",'Paraclinicos '!C673&lt;20,4,'Paraclinicos '!C673&lt;50,3,'Paraclinicos '!C673&lt;100,2,'Paraclinicos '!C673&lt;150,1,'Paraclinicos '!C673&gt;150,0)</f>
        <v>0</v>
      </c>
      <c r="Q674" cm="1">
        <f t="array" ref="Q674">_xlfn.IFS('Paraclinicos '!O673="","",'Paraclinicos '!O673&lt;1.2,0,'Paraclinicos '!O673&lt;2,1,'Paraclinicos '!O673&lt;3.5,2,'Paraclinicos '!O673&lt;5,3,'Paraclinicos '!O673&gt;5,4)</f>
        <v>1</v>
      </c>
      <c r="R674" t="str" cm="1">
        <f t="array" ref="R674">_xlfn.IFS('Paraclinicos '!J673="","",'Paraclinicos '!J673&lt;1.2,0,'Paraclinicos '!J673&lt;2,1,'Paraclinicos '!J673&lt;6,2,'Paraclinicos '!J673&lt;12,3,'Paraclinicos '!J673&gt;=12,4)</f>
        <v/>
      </c>
      <c r="S674" cm="1">
        <f t="array" ref="S674">_xlfn.IFS('Paraclinicos '!Y673="","",'Paraclinicos '!Y673&lt;70,1,'Paraclinicos '!Y673&gt;=70,0)</f>
        <v>1</v>
      </c>
      <c r="T674" cm="1">
        <f t="array" ref="T674">_xlfn.IFS('Paraclinicos '!W673="","",'Paraclinicos '!W673&lt;6,4,'Paraclinicos '!W673&lt;10,3,'Paraclinicos '!W673&lt;13,2,'Paraclinicos '!W673&lt;15,1,'Paraclinicos '!W673=15,0)</f>
        <v>4</v>
      </c>
      <c r="U674" s="54">
        <f t="shared" si="30"/>
        <v>10</v>
      </c>
      <c r="V674" cm="1">
        <f t="array" ref="V674">_xlfn.IFS('Paraclinicos '!S673="","",OR('Paraclinicos '!S673&lt;=8,'Paraclinicos '!S673&gt;=25),3,'Paraclinicos '!S673&lt;12,1,'Paraclinicos '!S673&lt;21,0,'Paraclinicos '!S673&lt;25,2)</f>
        <v>0</v>
      </c>
      <c r="W674" t="str">
        <f>IFERROR(IF(INDEX('BD Demog para scores enalazar'!Y$2:'BD Demog para scores enalazar'!Y$3000,MATCH(Formulas!A674,'BD Demog para scores enalazar'!A$2:'BD Demog para scores enalazar'!A$3000,0))=1,"SI","NO"),"")</f>
        <v>NO</v>
      </c>
      <c r="X674" s="9" t="str">
        <f>IFERROR(IF(INDEX('BD Demog para scores enalazar'!AJ$2:'BD Demog para scores enalazar'!AJ$3000,MATCH(Formulas!A674,'BD Demog para scores enalazar'!A$2:'BD Demog para scores enalazar'!A$3000,0))=1,"SI","NO"),"")</f>
        <v>SI</v>
      </c>
      <c r="Y674" t="str" cm="1">
        <f t="array" ref="Y674">IF(AND(W674="NO",X674="NO"),_xlfn.IFS('Paraclinicos '!K673&lt;=91,3,'Paraclinicos '!K673&lt;94,2,'Paraclinicos '!K673&lt;96,1,'Paraclinicos '!K673&gt;=96,0),"")</f>
        <v/>
      </c>
      <c r="Z674" cm="1">
        <f t="array" ref="Z674">IF(OR(W674="SI",X674="SI"),_xlfn.IFS(OR(AND('Paraclinicos '!K673&lt;=83),AND('Paraclinicos '!K673&gt;=97,AA674=2)),3,OR(AND('Paraclinicos '!K673&lt;=86),AND('Paraclinicos '!K673&gt;=94,AA674=2)),2,OR(AND('Paraclinicos '!K673&lt;=88),AND('Paraclinicos '!K673&gt;=92,AA674=2)),1,OR(AND('Paraclinicos '!K673&gt;=88,'Paraclinicos '!K673&lt;=92),AND('Paraclinicos '!K673&gt;=93,AA674=0)),0),"")</f>
        <v>1</v>
      </c>
      <c r="AA674" cm="1">
        <f t="array" ref="AA674">_xlfn.IFS('Paraclinicos '!E673="","",'Paraclinicos '!E673="Oxigeno",2,'Paraclinicos '!E673="Aire",0)</f>
        <v>2</v>
      </c>
    </row>
    <row r="675" spans="1:27" x14ac:dyDescent="0.25">
      <c r="A675">
        <f>'Paraclinicos '!A674</f>
        <v>155</v>
      </c>
      <c r="B675" s="3">
        <f>'Paraclinicos '!R674</f>
        <v>44321</v>
      </c>
      <c r="C675" cm="1">
        <f t="array" ref="C675">_xlfn.IFS('Paraclinicos '!Q674="","",'Paraclinicos '!Q674&gt;60,3,'Paraclinicos '!Q674&lt;=60,1)</f>
        <v>3</v>
      </c>
      <c r="D675" t="str">
        <f>IFERROR(IF(INDEX('BD Demog para scores enalazar'!BC$2:BC$3000,MATCH(Formulas!A675,'BD Demog para scores enalazar'!A$2:A$3000,0))=0,"SI","NO"),"")</f>
        <v>SI</v>
      </c>
      <c r="E675" cm="1">
        <f t="array" ref="E675">_xlfn.IFS(D675="","",D675="SI",4,D675="NO",1)</f>
        <v>4</v>
      </c>
      <c r="F675" cm="1">
        <f t="array" ref="F675">_xlfn.IFS('Paraclinicos '!B674="","",'Paraclinicos '!B674&gt;1,1,'Paraclinicos '!B674&lt;=1,3)</f>
        <v>1</v>
      </c>
      <c r="G675" cm="1">
        <f t="array" ref="G675">_xlfn.IFS('Paraclinicos '!D674="","",AND('Paraclinicos '!D674&gt;=250,'Paraclinicos '!D674&lt;=500),2,'Paraclinicos '!D674&gt;500,3,'Paraclinicos '!D674&lt;250,1)</f>
        <v>3</v>
      </c>
      <c r="H675" s="50">
        <f t="shared" si="31"/>
        <v>11</v>
      </c>
      <c r="I675" cm="1">
        <f t="array" ref="I675">_xlfn.IFS('Paraclinicos '!Q674="","",'Paraclinicos '!Q674&gt;=65,1,'Paraclinicos '!Q674&lt;65,0)</f>
        <v>1</v>
      </c>
      <c r="J675" cm="1">
        <f t="array" ref="J675">_xlfn.IFS('Paraclinicos '!I674="","",'Paraclinicos '!I674&gt;7,1,'Paraclinicos '!I674&lt;=7,0)</f>
        <v>1</v>
      </c>
      <c r="K675" cm="1">
        <f t="array" ref="K675">_xlfn.IFS('Paraclinicos '!W674="","",'Paraclinicos '!W674&lt;=8,1,'Paraclinicos '!W674&gt;8,0)</f>
        <v>1</v>
      </c>
      <c r="L675" cm="1">
        <f t="array" ref="L675">_xlfn.IFS('Paraclinicos '!S674="","",'Paraclinicos '!S674&gt;=30,1,'Paraclinicos '!S674&lt;30,0)</f>
        <v>0</v>
      </c>
      <c r="M675" cm="1">
        <f t="array" ref="M675">_xlfn.IFS(OR('Paraclinicos '!T674="",'Paraclinicos '!U674=""),"",OR('Paraclinicos '!T674&lt;=90,'Paraclinicos '!U674&lt;=60),1,OR('Paraclinicos '!T674&gt;90,'Paraclinicos '!U674&gt;60),0)</f>
        <v>0</v>
      </c>
      <c r="N675" s="45">
        <f t="shared" si="32"/>
        <v>5</v>
      </c>
      <c r="O675" cm="1">
        <f t="array" ref="O675">_xlfn.IFS(OR('Paraclinicos '!M674="",'Paraclinicos '!N674="",'Paraclinicos '!N674=0),"",'Paraclinicos '!M674/'Paraclinicos '!N674&lt;100,4,'Paraclinicos '!M674/'Paraclinicos '!N674&lt;200,3,'Paraclinicos '!M674/'Paraclinicos '!N674&lt;300,2,'Paraclinicos '!M674/'Paraclinicos '!N674&lt;400,1,'Paraclinicos '!M674/'Paraclinicos '!N674&gt;=400,0)</f>
        <v>1</v>
      </c>
      <c r="P675" cm="1">
        <f t="array" ref="P675">_xlfn.IFS('Paraclinicos '!C674="","",'Paraclinicos '!C674&lt;20,4,'Paraclinicos '!C674&lt;50,3,'Paraclinicos '!C674&lt;100,2,'Paraclinicos '!C674&lt;150,1,'Paraclinicos '!C674&gt;150,0)</f>
        <v>0</v>
      </c>
      <c r="Q675" cm="1">
        <f t="array" ref="Q675">_xlfn.IFS('Paraclinicos '!O674="","",'Paraclinicos '!O674&lt;1.2,0,'Paraclinicos '!O674&lt;2,1,'Paraclinicos '!O674&lt;3.5,2,'Paraclinicos '!O674&lt;5,3,'Paraclinicos '!O674&gt;5,4)</f>
        <v>0</v>
      </c>
      <c r="R675" cm="1">
        <f t="array" ref="R675">_xlfn.IFS('Paraclinicos '!J674="","",'Paraclinicos '!J674&lt;1.2,0,'Paraclinicos '!J674&lt;2,1,'Paraclinicos '!J674&lt;6,2,'Paraclinicos '!J674&lt;12,3,'Paraclinicos '!J674&gt;=12,4)</f>
        <v>0</v>
      </c>
      <c r="S675" cm="1">
        <f t="array" ref="S675">_xlfn.IFS('Paraclinicos '!Y674="","",'Paraclinicos '!Y674&lt;70,1,'Paraclinicos '!Y674&gt;=70,0)</f>
        <v>0</v>
      </c>
      <c r="T675" cm="1">
        <f t="array" ref="T675">_xlfn.IFS('Paraclinicos '!W674="","",'Paraclinicos '!W674&lt;6,4,'Paraclinicos '!W674&lt;10,3,'Paraclinicos '!W674&lt;13,2,'Paraclinicos '!W674&lt;15,1,'Paraclinicos '!W674=15,0)</f>
        <v>4</v>
      </c>
      <c r="U675" s="54">
        <f t="shared" si="30"/>
        <v>5</v>
      </c>
      <c r="V675" cm="1">
        <f t="array" ref="V675">_xlfn.IFS('Paraclinicos '!S674="","",OR('Paraclinicos '!S674&lt;=8,'Paraclinicos '!S674&gt;=25),3,'Paraclinicos '!S674&lt;12,1,'Paraclinicos '!S674&lt;21,0,'Paraclinicos '!S674&lt;25,2)</f>
        <v>2</v>
      </c>
      <c r="W675" t="str">
        <f>IFERROR(IF(INDEX('BD Demog para scores enalazar'!Y$2:'BD Demog para scores enalazar'!Y$3000,MATCH(Formulas!A675,'BD Demog para scores enalazar'!A$2:'BD Demog para scores enalazar'!A$3000,0))=1,"SI","NO"),"")</f>
        <v>NO</v>
      </c>
      <c r="X675" s="9" t="str">
        <f>IFERROR(IF(INDEX('BD Demog para scores enalazar'!AJ$2:'BD Demog para scores enalazar'!AJ$3000,MATCH(Formulas!A675,'BD Demog para scores enalazar'!A$2:'BD Demog para scores enalazar'!A$3000,0))=1,"SI","NO"),"")</f>
        <v>NO</v>
      </c>
      <c r="Y675" cm="1">
        <f t="array" ref="Y675">IF(AND(W675="NO",X675="NO"),_xlfn.IFS('Paraclinicos '!K674&lt;=91,3,'Paraclinicos '!K674&lt;94,2,'Paraclinicos '!K674&lt;96,1,'Paraclinicos '!K674&gt;=96,0),"")</f>
        <v>1</v>
      </c>
      <c r="Z675" t="str" cm="1">
        <f t="array" ref="Z675">IF(OR(W675="SI",X675="SI"),_xlfn.IFS(OR(AND('Paraclinicos '!K674&lt;=83),AND('Paraclinicos '!K674&gt;=97,AA675=2)),3,OR(AND('Paraclinicos '!K674&lt;=86),AND('Paraclinicos '!K674&gt;=94,AA675=2)),2,OR(AND('Paraclinicos '!K674&lt;=88),AND('Paraclinicos '!K674&gt;=92,AA675=2)),1,OR(AND('Paraclinicos '!K674&gt;=88,'Paraclinicos '!K674&lt;=92),AND('Paraclinicos '!K674&gt;=93,AA675=0)),0),"")</f>
        <v/>
      </c>
      <c r="AA675" cm="1">
        <f t="array" ref="AA675">_xlfn.IFS('Paraclinicos '!E674="","",'Paraclinicos '!E674="Oxigeno",2,'Paraclinicos '!E674="Aire",0)</f>
        <v>2</v>
      </c>
    </row>
    <row r="676" spans="1:27" x14ac:dyDescent="0.25">
      <c r="A676">
        <f>'Paraclinicos '!A675</f>
        <v>155</v>
      </c>
      <c r="B676" s="3">
        <f>'Paraclinicos '!R675</f>
        <v>44322</v>
      </c>
      <c r="C676" cm="1">
        <f t="array" ref="C676">_xlfn.IFS('Paraclinicos '!Q675="","",'Paraclinicos '!Q675&gt;60,3,'Paraclinicos '!Q675&lt;=60,1)</f>
        <v>3</v>
      </c>
      <c r="D676" t="str">
        <f>IFERROR(IF(INDEX('BD Demog para scores enalazar'!BC$2:BC$3000,MATCH(Formulas!A676,'BD Demog para scores enalazar'!A$2:A$3000,0))=0,"SI","NO"),"")</f>
        <v>SI</v>
      </c>
      <c r="E676" cm="1">
        <f t="array" ref="E676">_xlfn.IFS(D676="","",D676="SI",4,D676="NO",1)</f>
        <v>4</v>
      </c>
      <c r="F676" cm="1">
        <f t="array" ref="F676">_xlfn.IFS('Paraclinicos '!B675="","",'Paraclinicos '!B675&gt;1,1,'Paraclinicos '!B675&lt;=1,3)</f>
        <v>3</v>
      </c>
      <c r="G676" t="str" cm="1">
        <f t="array" ref="G676">_xlfn.IFS('Paraclinicos '!D675="","",AND('Paraclinicos '!D675&gt;=250,'Paraclinicos '!D675&lt;=500),2,'Paraclinicos '!D675&gt;500,3,'Paraclinicos '!D675&lt;250,1)</f>
        <v/>
      </c>
      <c r="H676" s="50">
        <f t="shared" si="31"/>
        <v>10</v>
      </c>
      <c r="I676" cm="1">
        <f t="array" ref="I676">_xlfn.IFS('Paraclinicos '!Q675="","",'Paraclinicos '!Q675&gt;=65,1,'Paraclinicos '!Q675&lt;65,0)</f>
        <v>1</v>
      </c>
      <c r="J676" cm="1">
        <f t="array" ref="J676">_xlfn.IFS('Paraclinicos '!I675="","",'Paraclinicos '!I675&gt;7,1,'Paraclinicos '!I675&lt;=7,0)</f>
        <v>1</v>
      </c>
      <c r="K676" cm="1">
        <f t="array" ref="K676">_xlfn.IFS('Paraclinicos '!W675="","",'Paraclinicos '!W675&lt;=8,1,'Paraclinicos '!W675&gt;8,0)</f>
        <v>0</v>
      </c>
      <c r="L676" cm="1">
        <f t="array" ref="L676">_xlfn.IFS('Paraclinicos '!S675="","",'Paraclinicos '!S675&gt;=30,1,'Paraclinicos '!S675&lt;30,0)</f>
        <v>0</v>
      </c>
      <c r="M676" cm="1">
        <f t="array" ref="M676">_xlfn.IFS(OR('Paraclinicos '!T675="",'Paraclinicos '!U675=""),"",OR('Paraclinicos '!T675&lt;=90,'Paraclinicos '!U675&lt;=60),1,OR('Paraclinicos '!T675&gt;90,'Paraclinicos '!U675&gt;60),0)</f>
        <v>0</v>
      </c>
      <c r="N676" s="45">
        <f t="shared" si="32"/>
        <v>3</v>
      </c>
      <c r="O676" cm="1">
        <f t="array" ref="O676">_xlfn.IFS(OR('Paraclinicos '!M675="",'Paraclinicos '!N675="",'Paraclinicos '!N675=0),"",'Paraclinicos '!M675/'Paraclinicos '!N675&lt;100,4,'Paraclinicos '!M675/'Paraclinicos '!N675&lt;200,3,'Paraclinicos '!M675/'Paraclinicos '!N675&lt;300,2,'Paraclinicos '!M675/'Paraclinicos '!N675&lt;400,1,'Paraclinicos '!M675/'Paraclinicos '!N675&gt;=400,0)</f>
        <v>1</v>
      </c>
      <c r="P676" cm="1">
        <f t="array" ref="P676">_xlfn.IFS('Paraclinicos '!C675="","",'Paraclinicos '!C675&lt;20,4,'Paraclinicos '!C675&lt;50,3,'Paraclinicos '!C675&lt;100,2,'Paraclinicos '!C675&lt;150,1,'Paraclinicos '!C675&gt;150,0)</f>
        <v>0</v>
      </c>
      <c r="Q676" cm="1">
        <f t="array" ref="Q676">_xlfn.IFS('Paraclinicos '!O675="","",'Paraclinicos '!O675&lt;1.2,0,'Paraclinicos '!O675&lt;2,1,'Paraclinicos '!O675&lt;3.5,2,'Paraclinicos '!O675&lt;5,3,'Paraclinicos '!O675&gt;5,4)</f>
        <v>0</v>
      </c>
      <c r="R676" t="str" cm="1">
        <f t="array" ref="R676">_xlfn.IFS('Paraclinicos '!J675="","",'Paraclinicos '!J675&lt;1.2,0,'Paraclinicos '!J675&lt;2,1,'Paraclinicos '!J675&lt;6,2,'Paraclinicos '!J675&lt;12,3,'Paraclinicos '!J675&gt;=12,4)</f>
        <v/>
      </c>
      <c r="S676" cm="1">
        <f t="array" ref="S676">_xlfn.IFS('Paraclinicos '!Y675="","",'Paraclinicos '!Y675&lt;70,1,'Paraclinicos '!Y675&gt;=70,0)</f>
        <v>0</v>
      </c>
      <c r="T676" cm="1">
        <f t="array" ref="T676">_xlfn.IFS('Paraclinicos '!W675="","",'Paraclinicos '!W675&lt;6,4,'Paraclinicos '!W675&lt;10,3,'Paraclinicos '!W675&lt;13,2,'Paraclinicos '!W675&lt;15,1,'Paraclinicos '!W675=15,0)</f>
        <v>2</v>
      </c>
      <c r="U676" s="54">
        <f t="shared" si="30"/>
        <v>3</v>
      </c>
      <c r="V676" cm="1">
        <f t="array" ref="V676">_xlfn.IFS('Paraclinicos '!S675="","",OR('Paraclinicos '!S675&lt;=8,'Paraclinicos '!S675&gt;=25),3,'Paraclinicos '!S675&lt;12,1,'Paraclinicos '!S675&lt;21,0,'Paraclinicos '!S675&lt;25,2)</f>
        <v>0</v>
      </c>
      <c r="W676" t="str">
        <f>IFERROR(IF(INDEX('BD Demog para scores enalazar'!Y$2:'BD Demog para scores enalazar'!Y$3000,MATCH(Formulas!A676,'BD Demog para scores enalazar'!A$2:'BD Demog para scores enalazar'!A$3000,0))=1,"SI","NO"),"")</f>
        <v>NO</v>
      </c>
      <c r="X676" s="9" t="str">
        <f>IFERROR(IF(INDEX('BD Demog para scores enalazar'!AJ$2:'BD Demog para scores enalazar'!AJ$3000,MATCH(Formulas!A676,'BD Demog para scores enalazar'!A$2:'BD Demog para scores enalazar'!A$3000,0))=1,"SI","NO"),"")</f>
        <v>NO</v>
      </c>
      <c r="Y676" cm="1">
        <f t="array" ref="Y676">IF(AND(W676="NO",X676="NO"),_xlfn.IFS('Paraclinicos '!K675&lt;=91,3,'Paraclinicos '!K675&lt;94,2,'Paraclinicos '!K675&lt;96,1,'Paraclinicos '!K675&gt;=96,0),"")</f>
        <v>0</v>
      </c>
      <c r="Z676" t="str" cm="1">
        <f t="array" ref="Z676">IF(OR(W676="SI",X676="SI"),_xlfn.IFS(OR(AND('Paraclinicos '!K675&lt;=83),AND('Paraclinicos '!K675&gt;=97,AA676=2)),3,OR(AND('Paraclinicos '!K675&lt;=86),AND('Paraclinicos '!K675&gt;=94,AA676=2)),2,OR(AND('Paraclinicos '!K675&lt;=88),AND('Paraclinicos '!K675&gt;=92,AA676=2)),1,OR(AND('Paraclinicos '!K675&gt;=88,'Paraclinicos '!K675&lt;=92),AND('Paraclinicos '!K675&gt;=93,AA676=0)),0),"")</f>
        <v/>
      </c>
      <c r="AA676" cm="1">
        <f t="array" ref="AA676">_xlfn.IFS('Paraclinicos '!E675="","",'Paraclinicos '!E675="Oxigeno",2,'Paraclinicos '!E675="Aire",0)</f>
        <v>2</v>
      </c>
    </row>
    <row r="677" spans="1:27" x14ac:dyDescent="0.25">
      <c r="A677">
        <f>'Paraclinicos '!A676</f>
        <v>155</v>
      </c>
      <c r="B677" s="3">
        <f>'Paraclinicos '!R676</f>
        <v>44323</v>
      </c>
      <c r="C677" cm="1">
        <f t="array" ref="C677">_xlfn.IFS('Paraclinicos '!Q676="","",'Paraclinicos '!Q676&gt;60,3,'Paraclinicos '!Q676&lt;=60,1)</f>
        <v>3</v>
      </c>
      <c r="D677" t="str">
        <f>IFERROR(IF(INDEX('BD Demog para scores enalazar'!BC$2:BC$3000,MATCH(Formulas!A677,'BD Demog para scores enalazar'!A$2:A$3000,0))=0,"SI","NO"),"")</f>
        <v>SI</v>
      </c>
      <c r="E677" cm="1">
        <f t="array" ref="E677">_xlfn.IFS(D677="","",D677="SI",4,D677="NO",1)</f>
        <v>4</v>
      </c>
      <c r="F677" cm="1">
        <f t="array" ref="F677">_xlfn.IFS('Paraclinicos '!B676="","",'Paraclinicos '!B676&gt;1,1,'Paraclinicos '!B676&lt;=1,3)</f>
        <v>3</v>
      </c>
      <c r="G677" t="str" cm="1">
        <f t="array" ref="G677">_xlfn.IFS('Paraclinicos '!D676="","",AND('Paraclinicos '!D676&gt;=250,'Paraclinicos '!D676&lt;=500),2,'Paraclinicos '!D676&gt;500,3,'Paraclinicos '!D676&lt;250,1)</f>
        <v/>
      </c>
      <c r="H677" s="50">
        <f t="shared" si="31"/>
        <v>10</v>
      </c>
      <c r="I677" cm="1">
        <f t="array" ref="I677">_xlfn.IFS('Paraclinicos '!Q676="","",'Paraclinicos '!Q676&gt;=65,1,'Paraclinicos '!Q676&lt;65,0)</f>
        <v>1</v>
      </c>
      <c r="J677" cm="1">
        <f t="array" ref="J677">_xlfn.IFS('Paraclinicos '!I676="","",'Paraclinicos '!I676&gt;7,1,'Paraclinicos '!I676&lt;=7,0)</f>
        <v>1</v>
      </c>
      <c r="K677" cm="1">
        <f t="array" ref="K677">_xlfn.IFS('Paraclinicos '!W676="","",'Paraclinicos '!W676&lt;=8,1,'Paraclinicos '!W676&gt;8,0)</f>
        <v>0</v>
      </c>
      <c r="L677" cm="1">
        <f t="array" ref="L677">_xlfn.IFS('Paraclinicos '!S676="","",'Paraclinicos '!S676&gt;=30,1,'Paraclinicos '!S676&lt;30,0)</f>
        <v>0</v>
      </c>
      <c r="M677" cm="1">
        <f t="array" ref="M677">_xlfn.IFS(OR('Paraclinicos '!T676="",'Paraclinicos '!U676=""),"",OR('Paraclinicos '!T676&lt;=90,'Paraclinicos '!U676&lt;=60),1,OR('Paraclinicos '!T676&gt;90,'Paraclinicos '!U676&gt;60),0)</f>
        <v>1</v>
      </c>
      <c r="N677" s="45">
        <f t="shared" si="32"/>
        <v>3</v>
      </c>
      <c r="O677" cm="1">
        <f t="array" ref="O677">_xlfn.IFS(OR('Paraclinicos '!M676="",'Paraclinicos '!N676="",'Paraclinicos '!N676=0),"",'Paraclinicos '!M676/'Paraclinicos '!N676&lt;100,4,'Paraclinicos '!M676/'Paraclinicos '!N676&lt;200,3,'Paraclinicos '!M676/'Paraclinicos '!N676&lt;300,2,'Paraclinicos '!M676/'Paraclinicos '!N676&lt;400,1,'Paraclinicos '!M676/'Paraclinicos '!N676&gt;=400,0)</f>
        <v>2</v>
      </c>
      <c r="P677" cm="1">
        <f t="array" ref="P677">_xlfn.IFS('Paraclinicos '!C676="","",'Paraclinicos '!C676&lt;20,4,'Paraclinicos '!C676&lt;50,3,'Paraclinicos '!C676&lt;100,2,'Paraclinicos '!C676&lt;150,1,'Paraclinicos '!C676&gt;150,0)</f>
        <v>0</v>
      </c>
      <c r="Q677" cm="1">
        <f t="array" ref="Q677">_xlfn.IFS('Paraclinicos '!O676="","",'Paraclinicos '!O676&lt;1.2,0,'Paraclinicos '!O676&lt;2,1,'Paraclinicos '!O676&lt;3.5,2,'Paraclinicos '!O676&lt;5,3,'Paraclinicos '!O676&gt;5,4)</f>
        <v>0</v>
      </c>
      <c r="R677" t="str" cm="1">
        <f t="array" ref="R677">_xlfn.IFS('Paraclinicos '!J676="","",'Paraclinicos '!J676&lt;1.2,0,'Paraclinicos '!J676&lt;2,1,'Paraclinicos '!J676&lt;6,2,'Paraclinicos '!J676&lt;12,3,'Paraclinicos '!J676&gt;=12,4)</f>
        <v/>
      </c>
      <c r="S677" cm="1">
        <f t="array" ref="S677">_xlfn.IFS('Paraclinicos '!Y676="","",'Paraclinicos '!Y676&lt;70,1,'Paraclinicos '!Y676&gt;=70,0)</f>
        <v>0</v>
      </c>
      <c r="T677" cm="1">
        <f t="array" ref="T677">_xlfn.IFS('Paraclinicos '!W676="","",'Paraclinicos '!W676&lt;6,4,'Paraclinicos '!W676&lt;10,3,'Paraclinicos '!W676&lt;13,2,'Paraclinicos '!W676&lt;15,1,'Paraclinicos '!W676=15,0)</f>
        <v>2</v>
      </c>
      <c r="U677" s="54">
        <f t="shared" si="30"/>
        <v>4</v>
      </c>
      <c r="V677" cm="1">
        <f t="array" ref="V677">_xlfn.IFS('Paraclinicos '!S676="","",OR('Paraclinicos '!S676&lt;=8,'Paraclinicos '!S676&gt;=25),3,'Paraclinicos '!S676&lt;12,1,'Paraclinicos '!S676&lt;21,0,'Paraclinicos '!S676&lt;25,2)</f>
        <v>2</v>
      </c>
      <c r="W677" t="str">
        <f>IFERROR(IF(INDEX('BD Demog para scores enalazar'!Y$2:'BD Demog para scores enalazar'!Y$3000,MATCH(Formulas!A677,'BD Demog para scores enalazar'!A$2:'BD Demog para scores enalazar'!A$3000,0))=1,"SI","NO"),"")</f>
        <v>NO</v>
      </c>
      <c r="X677" s="9" t="str">
        <f>IFERROR(IF(INDEX('BD Demog para scores enalazar'!AJ$2:'BD Demog para scores enalazar'!AJ$3000,MATCH(Formulas!A677,'BD Demog para scores enalazar'!A$2:'BD Demog para scores enalazar'!A$3000,0))=1,"SI","NO"),"")</f>
        <v>NO</v>
      </c>
      <c r="Y677" cm="1">
        <f t="array" ref="Y677">IF(AND(W677="NO",X677="NO"),_xlfn.IFS('Paraclinicos '!K676&lt;=91,3,'Paraclinicos '!K676&lt;94,2,'Paraclinicos '!K676&lt;96,1,'Paraclinicos '!K676&gt;=96,0),"")</f>
        <v>3</v>
      </c>
      <c r="Z677" t="str" cm="1">
        <f t="array" ref="Z677">IF(OR(W677="SI",X677="SI"),_xlfn.IFS(OR(AND('Paraclinicos '!K676&lt;=83),AND('Paraclinicos '!K676&gt;=97,AA677=2)),3,OR(AND('Paraclinicos '!K676&lt;=86),AND('Paraclinicos '!K676&gt;=94,AA677=2)),2,OR(AND('Paraclinicos '!K676&lt;=88),AND('Paraclinicos '!K676&gt;=92,AA677=2)),1,OR(AND('Paraclinicos '!K676&gt;=88,'Paraclinicos '!K676&lt;=92),AND('Paraclinicos '!K676&gt;=93,AA677=0)),0),"")</f>
        <v/>
      </c>
      <c r="AA677" cm="1">
        <f t="array" ref="AA677">_xlfn.IFS('Paraclinicos '!E676="","",'Paraclinicos '!E676="Oxigeno",2,'Paraclinicos '!E676="Aire",0)</f>
        <v>2</v>
      </c>
    </row>
    <row r="678" spans="1:27" x14ac:dyDescent="0.25">
      <c r="A678">
        <f>'Paraclinicos '!A677</f>
        <v>155</v>
      </c>
      <c r="B678" s="3">
        <f>'Paraclinicos '!R677</f>
        <v>44323</v>
      </c>
      <c r="C678" cm="1">
        <f t="array" ref="C678">_xlfn.IFS('Paraclinicos '!Q677="","",'Paraclinicos '!Q677&gt;60,3,'Paraclinicos '!Q677&lt;=60,1)</f>
        <v>3</v>
      </c>
      <c r="D678" t="str">
        <f>IFERROR(IF(INDEX('BD Demog para scores enalazar'!BC$2:BC$3000,MATCH(Formulas!A678,'BD Demog para scores enalazar'!A$2:A$3000,0))=0,"SI","NO"),"")</f>
        <v>SI</v>
      </c>
      <c r="E678" cm="1">
        <f t="array" ref="E678">_xlfn.IFS(D678="","",D678="SI",4,D678="NO",1)</f>
        <v>4</v>
      </c>
      <c r="F678" cm="1">
        <f t="array" ref="F678">_xlfn.IFS('Paraclinicos '!B677="","",'Paraclinicos '!B677&gt;1,1,'Paraclinicos '!B677&lt;=1,3)</f>
        <v>3</v>
      </c>
      <c r="G678" t="str" cm="1">
        <f t="array" ref="G678">_xlfn.IFS('Paraclinicos '!D677="","",AND('Paraclinicos '!D677&gt;=250,'Paraclinicos '!D677&lt;=500),2,'Paraclinicos '!D677&gt;500,3,'Paraclinicos '!D677&lt;250,1)</f>
        <v/>
      </c>
      <c r="H678" s="50">
        <f t="shared" si="31"/>
        <v>10</v>
      </c>
      <c r="I678" cm="1">
        <f t="array" ref="I678">_xlfn.IFS('Paraclinicos '!Q677="","",'Paraclinicos '!Q677&gt;=65,1,'Paraclinicos '!Q677&lt;65,0)</f>
        <v>1</v>
      </c>
      <c r="J678" cm="1">
        <f t="array" ref="J678">_xlfn.IFS('Paraclinicos '!I677="","",'Paraclinicos '!I677&gt;7,1,'Paraclinicos '!I677&lt;=7,0)</f>
        <v>1</v>
      </c>
      <c r="K678" cm="1">
        <f t="array" ref="K678">_xlfn.IFS('Paraclinicos '!W677="","",'Paraclinicos '!W677&lt;=8,1,'Paraclinicos '!W677&gt;8,0)</f>
        <v>1</v>
      </c>
      <c r="L678" cm="1">
        <f t="array" ref="L678">_xlfn.IFS('Paraclinicos '!S677="","",'Paraclinicos '!S677&gt;=30,1,'Paraclinicos '!S677&lt;30,0)</f>
        <v>0</v>
      </c>
      <c r="M678" cm="1">
        <f t="array" ref="M678">_xlfn.IFS(OR('Paraclinicos '!T677="",'Paraclinicos '!U677=""),"",OR('Paraclinicos '!T677&lt;=90,'Paraclinicos '!U677&lt;=60),1,OR('Paraclinicos '!T677&gt;90,'Paraclinicos '!U677&gt;60),0)</f>
        <v>0</v>
      </c>
      <c r="N678" s="45">
        <f t="shared" si="32"/>
        <v>4</v>
      </c>
      <c r="O678" cm="1">
        <f t="array" ref="O678">_xlfn.IFS(OR('Paraclinicos '!M677="",'Paraclinicos '!N677="",'Paraclinicos '!N677=0),"",'Paraclinicos '!M677/'Paraclinicos '!N677&lt;100,4,'Paraclinicos '!M677/'Paraclinicos '!N677&lt;200,3,'Paraclinicos '!M677/'Paraclinicos '!N677&lt;300,2,'Paraclinicos '!M677/'Paraclinicos '!N677&lt;400,1,'Paraclinicos '!M677/'Paraclinicos '!N677&gt;=400,0)</f>
        <v>0</v>
      </c>
      <c r="P678" cm="1">
        <f t="array" ref="P678">_xlfn.IFS('Paraclinicos '!C677="","",'Paraclinicos '!C677&lt;20,4,'Paraclinicos '!C677&lt;50,3,'Paraclinicos '!C677&lt;100,2,'Paraclinicos '!C677&lt;150,1,'Paraclinicos '!C677&gt;150,0)</f>
        <v>0</v>
      </c>
      <c r="Q678" cm="1">
        <f t="array" ref="Q678">_xlfn.IFS('Paraclinicos '!O677="","",'Paraclinicos '!O677&lt;1.2,0,'Paraclinicos '!O677&lt;2,1,'Paraclinicos '!O677&lt;3.5,2,'Paraclinicos '!O677&lt;5,3,'Paraclinicos '!O677&gt;5,4)</f>
        <v>0</v>
      </c>
      <c r="R678" t="str" cm="1">
        <f t="array" ref="R678">_xlfn.IFS('Paraclinicos '!J677="","",'Paraclinicos '!J677&lt;1.2,0,'Paraclinicos '!J677&lt;2,1,'Paraclinicos '!J677&lt;6,2,'Paraclinicos '!J677&lt;12,3,'Paraclinicos '!J677&gt;=12,4)</f>
        <v/>
      </c>
      <c r="S678" cm="1">
        <f t="array" ref="S678">_xlfn.IFS('Paraclinicos '!Y677="","",'Paraclinicos '!Y677&lt;70,1,'Paraclinicos '!Y677&gt;=70,0)</f>
        <v>0</v>
      </c>
      <c r="T678" cm="1">
        <f t="array" ref="T678">_xlfn.IFS('Paraclinicos '!W677="","",'Paraclinicos '!W677&lt;6,4,'Paraclinicos '!W677&lt;10,3,'Paraclinicos '!W677&lt;13,2,'Paraclinicos '!W677&lt;15,1,'Paraclinicos '!W677=15,0)</f>
        <v>4</v>
      </c>
      <c r="U678" s="54">
        <f t="shared" si="30"/>
        <v>4</v>
      </c>
      <c r="V678" cm="1">
        <f t="array" ref="V678">_xlfn.IFS('Paraclinicos '!S677="","",OR('Paraclinicos '!S677&lt;=8,'Paraclinicos '!S677&gt;=25),3,'Paraclinicos '!S677&lt;12,1,'Paraclinicos '!S677&lt;21,0,'Paraclinicos '!S677&lt;25,2)</f>
        <v>2</v>
      </c>
      <c r="W678" t="str">
        <f>IFERROR(IF(INDEX('BD Demog para scores enalazar'!Y$2:'BD Demog para scores enalazar'!Y$3000,MATCH(Formulas!A678,'BD Demog para scores enalazar'!A$2:'BD Demog para scores enalazar'!A$3000,0))=1,"SI","NO"),"")</f>
        <v>NO</v>
      </c>
      <c r="X678" s="9" t="str">
        <f>IFERROR(IF(INDEX('BD Demog para scores enalazar'!AJ$2:'BD Demog para scores enalazar'!AJ$3000,MATCH(Formulas!A678,'BD Demog para scores enalazar'!A$2:'BD Demog para scores enalazar'!A$3000,0))=1,"SI","NO"),"")</f>
        <v>NO</v>
      </c>
      <c r="Y678" cm="1">
        <f t="array" ref="Y678">IF(AND(W678="NO",X678="NO"),_xlfn.IFS('Paraclinicos '!K677&lt;=91,3,'Paraclinicos '!K677&lt;94,2,'Paraclinicos '!K677&lt;96,1,'Paraclinicos '!K677&gt;=96,0),"")</f>
        <v>1</v>
      </c>
      <c r="Z678" t="str" cm="1">
        <f t="array" ref="Z678">IF(OR(W678="SI",X678="SI"),_xlfn.IFS(OR(AND('Paraclinicos '!K677&lt;=83),AND('Paraclinicos '!K677&gt;=97,AA678=2)),3,OR(AND('Paraclinicos '!K677&lt;=86),AND('Paraclinicos '!K677&gt;=94,AA678=2)),2,OR(AND('Paraclinicos '!K677&lt;=88),AND('Paraclinicos '!K677&gt;=92,AA678=2)),1,OR(AND('Paraclinicos '!K677&gt;=88,'Paraclinicos '!K677&lt;=92),AND('Paraclinicos '!K677&gt;=93,AA678=0)),0),"")</f>
        <v/>
      </c>
      <c r="AA678" cm="1">
        <f t="array" ref="AA678">_xlfn.IFS('Paraclinicos '!E677="","",'Paraclinicos '!E677="Oxigeno",2,'Paraclinicos '!E677="Aire",0)</f>
        <v>2</v>
      </c>
    </row>
    <row r="679" spans="1:27" x14ac:dyDescent="0.25">
      <c r="A679">
        <f>'Paraclinicos '!A678</f>
        <v>155</v>
      </c>
      <c r="B679" s="3">
        <f>'Paraclinicos '!R678</f>
        <v>44325</v>
      </c>
      <c r="C679" cm="1">
        <f t="array" ref="C679">_xlfn.IFS('Paraclinicos '!Q678="","",'Paraclinicos '!Q678&gt;60,3,'Paraclinicos '!Q678&lt;=60,1)</f>
        <v>3</v>
      </c>
      <c r="D679" t="str">
        <f>IFERROR(IF(INDEX('BD Demog para scores enalazar'!BC$2:BC$3000,MATCH(Formulas!A679,'BD Demog para scores enalazar'!A$2:A$3000,0))=0,"SI","NO"),"")</f>
        <v>SI</v>
      </c>
      <c r="E679" cm="1">
        <f t="array" ref="E679">_xlfn.IFS(D679="","",D679="SI",4,D679="NO",1)</f>
        <v>4</v>
      </c>
      <c r="F679" cm="1">
        <f t="array" ref="F679">_xlfn.IFS('Paraclinicos '!B678="","",'Paraclinicos '!B678&gt;1,1,'Paraclinicos '!B678&lt;=1,3)</f>
        <v>3</v>
      </c>
      <c r="G679" t="str" cm="1">
        <f t="array" ref="G679">_xlfn.IFS('Paraclinicos '!D678="","",AND('Paraclinicos '!D678&gt;=250,'Paraclinicos '!D678&lt;=500),2,'Paraclinicos '!D678&gt;500,3,'Paraclinicos '!D678&lt;250,1)</f>
        <v/>
      </c>
      <c r="H679" s="50">
        <f t="shared" si="31"/>
        <v>10</v>
      </c>
      <c r="I679" cm="1">
        <f t="array" ref="I679">_xlfn.IFS('Paraclinicos '!Q678="","",'Paraclinicos '!Q678&gt;=65,1,'Paraclinicos '!Q678&lt;65,0)</f>
        <v>1</v>
      </c>
      <c r="J679" cm="1">
        <f t="array" ref="J679">_xlfn.IFS('Paraclinicos '!I678="","",'Paraclinicos '!I678&gt;7,1,'Paraclinicos '!I678&lt;=7,0)</f>
        <v>1</v>
      </c>
      <c r="K679" cm="1">
        <f t="array" ref="K679">_xlfn.IFS('Paraclinicos '!W678="","",'Paraclinicos '!W678&lt;=8,1,'Paraclinicos '!W678&gt;8,0)</f>
        <v>1</v>
      </c>
      <c r="L679" cm="1">
        <f t="array" ref="L679">_xlfn.IFS('Paraclinicos '!S678="","",'Paraclinicos '!S678&gt;=30,1,'Paraclinicos '!S678&lt;30,0)</f>
        <v>0</v>
      </c>
      <c r="M679" cm="1">
        <f t="array" ref="M679">_xlfn.IFS(OR('Paraclinicos '!T678="",'Paraclinicos '!U678=""),"",OR('Paraclinicos '!T678&lt;=90,'Paraclinicos '!U678&lt;=60),1,OR('Paraclinicos '!T678&gt;90,'Paraclinicos '!U678&gt;60),0)</f>
        <v>0</v>
      </c>
      <c r="N679" s="45">
        <f t="shared" si="32"/>
        <v>4</v>
      </c>
      <c r="O679" cm="1">
        <f t="array" ref="O679">_xlfn.IFS(OR('Paraclinicos '!M678="",'Paraclinicos '!N678="",'Paraclinicos '!N678=0),"",'Paraclinicos '!M678/'Paraclinicos '!N678&lt;100,4,'Paraclinicos '!M678/'Paraclinicos '!N678&lt;200,3,'Paraclinicos '!M678/'Paraclinicos '!N678&lt;300,2,'Paraclinicos '!M678/'Paraclinicos '!N678&lt;400,1,'Paraclinicos '!M678/'Paraclinicos '!N678&gt;=400,0)</f>
        <v>1</v>
      </c>
      <c r="P679" cm="1">
        <f t="array" ref="P679">_xlfn.IFS('Paraclinicos '!C678="","",'Paraclinicos '!C678&lt;20,4,'Paraclinicos '!C678&lt;50,3,'Paraclinicos '!C678&lt;100,2,'Paraclinicos '!C678&lt;150,1,'Paraclinicos '!C678&gt;150,0)</f>
        <v>0</v>
      </c>
      <c r="Q679" cm="1">
        <f t="array" ref="Q679">_xlfn.IFS('Paraclinicos '!O678="","",'Paraclinicos '!O678&lt;1.2,0,'Paraclinicos '!O678&lt;2,1,'Paraclinicos '!O678&lt;3.5,2,'Paraclinicos '!O678&lt;5,3,'Paraclinicos '!O678&gt;5,4)</f>
        <v>0</v>
      </c>
      <c r="R679" cm="1">
        <f t="array" ref="R679">_xlfn.IFS('Paraclinicos '!J678="","",'Paraclinicos '!J678&lt;1.2,0,'Paraclinicos '!J678&lt;2,1,'Paraclinicos '!J678&lt;6,2,'Paraclinicos '!J678&lt;12,3,'Paraclinicos '!J678&gt;=12,4)</f>
        <v>0</v>
      </c>
      <c r="S679" cm="1">
        <f t="array" ref="S679">_xlfn.IFS('Paraclinicos '!Y678="","",'Paraclinicos '!Y678&lt;70,1,'Paraclinicos '!Y678&gt;=70,0)</f>
        <v>0</v>
      </c>
      <c r="T679" cm="1">
        <f t="array" ref="T679">_xlfn.IFS('Paraclinicos '!W678="","",'Paraclinicos '!W678&lt;6,4,'Paraclinicos '!W678&lt;10,3,'Paraclinicos '!W678&lt;13,2,'Paraclinicos '!W678&lt;15,1,'Paraclinicos '!W678=15,0)</f>
        <v>4</v>
      </c>
      <c r="U679" s="54">
        <f t="shared" si="30"/>
        <v>5</v>
      </c>
      <c r="V679" cm="1">
        <f t="array" ref="V679">_xlfn.IFS('Paraclinicos '!S678="","",OR('Paraclinicos '!S678&lt;=8,'Paraclinicos '!S678&gt;=25),3,'Paraclinicos '!S678&lt;12,1,'Paraclinicos '!S678&lt;21,0,'Paraclinicos '!S678&lt;25,2)</f>
        <v>0</v>
      </c>
      <c r="W679" t="str">
        <f>IFERROR(IF(INDEX('BD Demog para scores enalazar'!Y$2:'BD Demog para scores enalazar'!Y$3000,MATCH(Formulas!A679,'BD Demog para scores enalazar'!A$2:'BD Demog para scores enalazar'!A$3000,0))=1,"SI","NO"),"")</f>
        <v>NO</v>
      </c>
      <c r="X679" s="9" t="str">
        <f>IFERROR(IF(INDEX('BD Demog para scores enalazar'!AJ$2:'BD Demog para scores enalazar'!AJ$3000,MATCH(Formulas!A679,'BD Demog para scores enalazar'!A$2:'BD Demog para scores enalazar'!A$3000,0))=1,"SI","NO"),"")</f>
        <v>NO</v>
      </c>
      <c r="Y679" cm="1">
        <f t="array" ref="Y679">IF(AND(W679="NO",X679="NO"),_xlfn.IFS('Paraclinicos '!K678&lt;=91,3,'Paraclinicos '!K678&lt;94,2,'Paraclinicos '!K678&lt;96,1,'Paraclinicos '!K678&gt;=96,0),"")</f>
        <v>1</v>
      </c>
      <c r="Z679" t="str" cm="1">
        <f t="array" ref="Z679">IF(OR(W679="SI",X679="SI"),_xlfn.IFS(OR(AND('Paraclinicos '!K678&lt;=83),AND('Paraclinicos '!K678&gt;=97,AA679=2)),3,OR(AND('Paraclinicos '!K678&lt;=86),AND('Paraclinicos '!K678&gt;=94,AA679=2)),2,OR(AND('Paraclinicos '!K678&lt;=88),AND('Paraclinicos '!K678&gt;=92,AA679=2)),1,OR(AND('Paraclinicos '!K678&gt;=88,'Paraclinicos '!K678&lt;=92),AND('Paraclinicos '!K678&gt;=93,AA679=0)),0),"")</f>
        <v/>
      </c>
      <c r="AA679" cm="1">
        <f t="array" ref="AA679">_xlfn.IFS('Paraclinicos '!E678="","",'Paraclinicos '!E678="Oxigeno",2,'Paraclinicos '!E678="Aire",0)</f>
        <v>2</v>
      </c>
    </row>
    <row r="680" spans="1:27" x14ac:dyDescent="0.25">
      <c r="A680">
        <f>'Paraclinicos '!A679</f>
        <v>155</v>
      </c>
      <c r="B680" s="3">
        <f>'Paraclinicos '!R679</f>
        <v>44325</v>
      </c>
      <c r="C680" cm="1">
        <f t="array" ref="C680">_xlfn.IFS('Paraclinicos '!Q679="","",'Paraclinicos '!Q679&gt;60,3,'Paraclinicos '!Q679&lt;=60,1)</f>
        <v>3</v>
      </c>
      <c r="D680" t="str">
        <f>IFERROR(IF(INDEX('BD Demog para scores enalazar'!BC$2:BC$3000,MATCH(Formulas!A680,'BD Demog para scores enalazar'!A$2:A$3000,0))=0,"SI","NO"),"")</f>
        <v>SI</v>
      </c>
      <c r="E680" cm="1">
        <f t="array" ref="E680">_xlfn.IFS(D680="","",D680="SI",4,D680="NO",1)</f>
        <v>4</v>
      </c>
      <c r="F680" cm="1">
        <f t="array" ref="F680">_xlfn.IFS('Paraclinicos '!B679="","",'Paraclinicos '!B679&gt;1,1,'Paraclinicos '!B679&lt;=1,3)</f>
        <v>3</v>
      </c>
      <c r="G680" t="str" cm="1">
        <f t="array" ref="G680">_xlfn.IFS('Paraclinicos '!D679="","",AND('Paraclinicos '!D679&gt;=250,'Paraclinicos '!D679&lt;=500),2,'Paraclinicos '!D679&gt;500,3,'Paraclinicos '!D679&lt;250,1)</f>
        <v/>
      </c>
      <c r="H680" s="50">
        <f t="shared" si="31"/>
        <v>10</v>
      </c>
      <c r="I680" cm="1">
        <f t="array" ref="I680">_xlfn.IFS('Paraclinicos '!Q679="","",'Paraclinicos '!Q679&gt;=65,1,'Paraclinicos '!Q679&lt;65,0)</f>
        <v>1</v>
      </c>
      <c r="J680" cm="1">
        <f t="array" ref="J680">_xlfn.IFS('Paraclinicos '!I679="","",'Paraclinicos '!I679&gt;7,1,'Paraclinicos '!I679&lt;=7,0)</f>
        <v>1</v>
      </c>
      <c r="K680" cm="1">
        <f t="array" ref="K680">_xlfn.IFS('Paraclinicos '!W679="","",'Paraclinicos '!W679&lt;=8,1,'Paraclinicos '!W679&gt;8,0)</f>
        <v>1</v>
      </c>
      <c r="L680" cm="1">
        <f t="array" ref="L680">_xlfn.IFS('Paraclinicos '!S679="","",'Paraclinicos '!S679&gt;=30,1,'Paraclinicos '!S679&lt;30,0)</f>
        <v>0</v>
      </c>
      <c r="M680" cm="1">
        <f t="array" ref="M680">_xlfn.IFS(OR('Paraclinicos '!T679="",'Paraclinicos '!U679=""),"",OR('Paraclinicos '!T679&lt;=90,'Paraclinicos '!U679&lt;=60),1,OR('Paraclinicos '!T679&gt;90,'Paraclinicos '!U679&gt;60),0)</f>
        <v>1</v>
      </c>
      <c r="N680" s="45">
        <f t="shared" si="32"/>
        <v>5</v>
      </c>
      <c r="O680" cm="1">
        <f t="array" ref="O680">_xlfn.IFS(OR('Paraclinicos '!M679="",'Paraclinicos '!N679="",'Paraclinicos '!N679=0),"",'Paraclinicos '!M679/'Paraclinicos '!N679&lt;100,4,'Paraclinicos '!M679/'Paraclinicos '!N679&lt;200,3,'Paraclinicos '!M679/'Paraclinicos '!N679&lt;300,2,'Paraclinicos '!M679/'Paraclinicos '!N679&lt;400,1,'Paraclinicos '!M679/'Paraclinicos '!N679&gt;=400,0)</f>
        <v>2</v>
      </c>
      <c r="P680" cm="1">
        <f t="array" ref="P680">_xlfn.IFS('Paraclinicos '!C679="","",'Paraclinicos '!C679&lt;20,4,'Paraclinicos '!C679&lt;50,3,'Paraclinicos '!C679&lt;100,2,'Paraclinicos '!C679&lt;150,1,'Paraclinicos '!C679&gt;150,0)</f>
        <v>0</v>
      </c>
      <c r="Q680" cm="1">
        <f t="array" ref="Q680">_xlfn.IFS('Paraclinicos '!O679="","",'Paraclinicos '!O679&lt;1.2,0,'Paraclinicos '!O679&lt;2,1,'Paraclinicos '!O679&lt;3.5,2,'Paraclinicos '!O679&lt;5,3,'Paraclinicos '!O679&gt;5,4)</f>
        <v>0</v>
      </c>
      <c r="R680" t="str" cm="1">
        <f t="array" ref="R680">_xlfn.IFS('Paraclinicos '!J679="","",'Paraclinicos '!J679&lt;1.2,0,'Paraclinicos '!J679&lt;2,1,'Paraclinicos '!J679&lt;6,2,'Paraclinicos '!J679&lt;12,3,'Paraclinicos '!J679&gt;=12,4)</f>
        <v/>
      </c>
      <c r="S680" cm="1">
        <f t="array" ref="S680">_xlfn.IFS('Paraclinicos '!Y679="","",'Paraclinicos '!Y679&lt;70,1,'Paraclinicos '!Y679&gt;=70,0)</f>
        <v>1</v>
      </c>
      <c r="T680" cm="1">
        <f t="array" ref="T680">_xlfn.IFS('Paraclinicos '!W679="","",'Paraclinicos '!W679&lt;6,4,'Paraclinicos '!W679&lt;10,3,'Paraclinicos '!W679&lt;13,2,'Paraclinicos '!W679&lt;15,1,'Paraclinicos '!W679=15,0)</f>
        <v>4</v>
      </c>
      <c r="U680" s="54">
        <f t="shared" si="30"/>
        <v>7</v>
      </c>
      <c r="V680" cm="1">
        <f t="array" ref="V680">_xlfn.IFS('Paraclinicos '!S679="","",OR('Paraclinicos '!S679&lt;=8,'Paraclinicos '!S679&gt;=25),3,'Paraclinicos '!S679&lt;12,1,'Paraclinicos '!S679&lt;21,0,'Paraclinicos '!S679&lt;25,2)</f>
        <v>2</v>
      </c>
      <c r="W680" t="str">
        <f>IFERROR(IF(INDEX('BD Demog para scores enalazar'!Y$2:'BD Demog para scores enalazar'!Y$3000,MATCH(Formulas!A680,'BD Demog para scores enalazar'!A$2:'BD Demog para scores enalazar'!A$3000,0))=1,"SI","NO"),"")</f>
        <v>NO</v>
      </c>
      <c r="X680" s="9" t="str">
        <f>IFERROR(IF(INDEX('BD Demog para scores enalazar'!AJ$2:'BD Demog para scores enalazar'!AJ$3000,MATCH(Formulas!A680,'BD Demog para scores enalazar'!A$2:'BD Demog para scores enalazar'!A$3000,0))=1,"SI","NO"),"")</f>
        <v>NO</v>
      </c>
      <c r="Y680" cm="1">
        <f t="array" ref="Y680">IF(AND(W680="NO",X680="NO"),_xlfn.IFS('Paraclinicos '!K679&lt;=91,3,'Paraclinicos '!K679&lt;94,2,'Paraclinicos '!K679&lt;96,1,'Paraclinicos '!K679&gt;=96,0),"")</f>
        <v>3</v>
      </c>
      <c r="Z680" t="str" cm="1">
        <f t="array" ref="Z680">IF(OR(W680="SI",X680="SI"),_xlfn.IFS(OR(AND('Paraclinicos '!K679&lt;=83),AND('Paraclinicos '!K679&gt;=97,AA680=2)),3,OR(AND('Paraclinicos '!K679&lt;=86),AND('Paraclinicos '!K679&gt;=94,AA680=2)),2,OR(AND('Paraclinicos '!K679&lt;=88),AND('Paraclinicos '!K679&gt;=92,AA680=2)),1,OR(AND('Paraclinicos '!K679&gt;=88,'Paraclinicos '!K679&lt;=92),AND('Paraclinicos '!K679&gt;=93,AA680=0)),0),"")</f>
        <v/>
      </c>
      <c r="AA680" cm="1">
        <f t="array" ref="AA680">_xlfn.IFS('Paraclinicos '!E679="","",'Paraclinicos '!E679="Oxigeno",2,'Paraclinicos '!E679="Aire",0)</f>
        <v>2</v>
      </c>
    </row>
    <row r="681" spans="1:27" x14ac:dyDescent="0.25">
      <c r="A681">
        <f>'Paraclinicos '!A680</f>
        <v>155</v>
      </c>
      <c r="B681" s="3">
        <f>'Paraclinicos '!R680</f>
        <v>44327</v>
      </c>
      <c r="C681" cm="1">
        <f t="array" ref="C681">_xlfn.IFS('Paraclinicos '!Q680="","",'Paraclinicos '!Q680&gt;60,3,'Paraclinicos '!Q680&lt;=60,1)</f>
        <v>3</v>
      </c>
      <c r="D681" t="str">
        <f>IFERROR(IF(INDEX('BD Demog para scores enalazar'!BC$2:BC$3000,MATCH(Formulas!A681,'BD Demog para scores enalazar'!A$2:A$3000,0))=0,"SI","NO"),"")</f>
        <v>SI</v>
      </c>
      <c r="E681" cm="1">
        <f t="array" ref="E681">_xlfn.IFS(D681="","",D681="SI",4,D681="NO",1)</f>
        <v>4</v>
      </c>
      <c r="F681" cm="1">
        <f t="array" ref="F681">_xlfn.IFS('Paraclinicos '!B680="","",'Paraclinicos '!B680&gt;1,1,'Paraclinicos '!B680&lt;=1,3)</f>
        <v>3</v>
      </c>
      <c r="G681" t="str" cm="1">
        <f t="array" ref="G681">_xlfn.IFS('Paraclinicos '!D680="","",AND('Paraclinicos '!D680&gt;=250,'Paraclinicos '!D680&lt;=500),2,'Paraclinicos '!D680&gt;500,3,'Paraclinicos '!D680&lt;250,1)</f>
        <v/>
      </c>
      <c r="H681" s="50">
        <f t="shared" si="31"/>
        <v>10</v>
      </c>
      <c r="I681" cm="1">
        <f t="array" ref="I681">_xlfn.IFS('Paraclinicos '!Q680="","",'Paraclinicos '!Q680&gt;=65,1,'Paraclinicos '!Q680&lt;65,0)</f>
        <v>1</v>
      </c>
      <c r="J681" cm="1">
        <f t="array" ref="J681">_xlfn.IFS('Paraclinicos '!I680="","",'Paraclinicos '!I680&gt;7,1,'Paraclinicos '!I680&lt;=7,0)</f>
        <v>1</v>
      </c>
      <c r="K681" cm="1">
        <f t="array" ref="K681">_xlfn.IFS('Paraclinicos '!W680="","",'Paraclinicos '!W680&lt;=8,1,'Paraclinicos '!W680&gt;8,0)</f>
        <v>0</v>
      </c>
      <c r="L681" cm="1">
        <f t="array" ref="L681">_xlfn.IFS('Paraclinicos '!S680="","",'Paraclinicos '!S680&gt;=30,1,'Paraclinicos '!S680&lt;30,0)</f>
        <v>0</v>
      </c>
      <c r="M681" cm="1">
        <f t="array" ref="M681">_xlfn.IFS(OR('Paraclinicos '!T680="",'Paraclinicos '!U680=""),"",OR('Paraclinicos '!T680&lt;=90,'Paraclinicos '!U680&lt;=60),1,OR('Paraclinicos '!T680&gt;90,'Paraclinicos '!U680&gt;60),0)</f>
        <v>1</v>
      </c>
      <c r="N681" s="45">
        <f t="shared" si="32"/>
        <v>5</v>
      </c>
      <c r="O681" cm="1">
        <f t="array" ref="O681">_xlfn.IFS(OR('Paraclinicos '!M680="",'Paraclinicos '!N680="",'Paraclinicos '!N680=0),"",'Paraclinicos '!M680/'Paraclinicos '!N680&lt;100,4,'Paraclinicos '!M680/'Paraclinicos '!N680&lt;200,3,'Paraclinicos '!M680/'Paraclinicos '!N680&lt;300,2,'Paraclinicos '!M680/'Paraclinicos '!N680&lt;400,1,'Paraclinicos '!M680/'Paraclinicos '!N680&gt;=400,0)</f>
        <v>4</v>
      </c>
      <c r="P681" cm="1">
        <f t="array" ref="P681">_xlfn.IFS('Paraclinicos '!C680="","",'Paraclinicos '!C680&lt;20,4,'Paraclinicos '!C680&lt;50,3,'Paraclinicos '!C680&lt;100,2,'Paraclinicos '!C680&lt;150,1,'Paraclinicos '!C680&gt;150,0)</f>
        <v>0</v>
      </c>
      <c r="Q681" cm="1">
        <f t="array" ref="Q681">_xlfn.IFS('Paraclinicos '!O680="","",'Paraclinicos '!O680&lt;1.2,0,'Paraclinicos '!O680&lt;2,1,'Paraclinicos '!O680&lt;3.5,2,'Paraclinicos '!O680&lt;5,3,'Paraclinicos '!O680&gt;5,4)</f>
        <v>0</v>
      </c>
      <c r="R681" t="str" cm="1">
        <f t="array" ref="R681">_xlfn.IFS('Paraclinicos '!J680="","",'Paraclinicos '!J680&lt;1.2,0,'Paraclinicos '!J680&lt;2,1,'Paraclinicos '!J680&lt;6,2,'Paraclinicos '!J680&lt;12,3,'Paraclinicos '!J680&gt;=12,4)</f>
        <v/>
      </c>
      <c r="S681" cm="1">
        <f t="array" ref="S681">_xlfn.IFS('Paraclinicos '!Y680="","",'Paraclinicos '!Y680&lt;70,1,'Paraclinicos '!Y680&gt;=70,0)</f>
        <v>1</v>
      </c>
      <c r="T681" cm="1">
        <f t="array" ref="T681">_xlfn.IFS('Paraclinicos '!W680="","",'Paraclinicos '!W680&lt;6,4,'Paraclinicos '!W680&lt;10,3,'Paraclinicos '!W680&lt;13,2,'Paraclinicos '!W680&lt;15,1,'Paraclinicos '!W680=15,0)</f>
        <v>2</v>
      </c>
      <c r="U681" s="54">
        <f t="shared" si="30"/>
        <v>7</v>
      </c>
      <c r="V681" cm="1">
        <f t="array" ref="V681">_xlfn.IFS('Paraclinicos '!S680="","",OR('Paraclinicos '!S680&lt;=8,'Paraclinicos '!S680&gt;=25),3,'Paraclinicos '!S680&lt;12,1,'Paraclinicos '!S680&lt;21,0,'Paraclinicos '!S680&lt;25,2)</f>
        <v>0</v>
      </c>
      <c r="W681" t="str">
        <f>IFERROR(IF(INDEX('BD Demog para scores enalazar'!Y$2:'BD Demog para scores enalazar'!Y$3000,MATCH(Formulas!A681,'BD Demog para scores enalazar'!A$2:'BD Demog para scores enalazar'!A$3000,0))=1,"SI","NO"),"")</f>
        <v>NO</v>
      </c>
      <c r="X681" s="9" t="str">
        <f>IFERROR(IF(INDEX('BD Demog para scores enalazar'!AJ$2:'BD Demog para scores enalazar'!AJ$3000,MATCH(Formulas!A681,'BD Demog para scores enalazar'!A$2:'BD Demog para scores enalazar'!A$3000,0))=1,"SI","NO"),"")</f>
        <v>NO</v>
      </c>
      <c r="Y681" cm="1">
        <f t="array" ref="Y681">IF(AND(W681="NO",X681="NO"),_xlfn.IFS('Paraclinicos '!K680&lt;=91,3,'Paraclinicos '!K680&lt;94,2,'Paraclinicos '!K680&lt;96,1,'Paraclinicos '!K680&gt;=96,0),"")</f>
        <v>3</v>
      </c>
      <c r="Z681" t="str" cm="1">
        <f t="array" ref="Z681">IF(OR(W681="SI",X681="SI"),_xlfn.IFS(OR(AND('Paraclinicos '!K680&lt;=83),AND('Paraclinicos '!K680&gt;=97,AA681=2)),3,OR(AND('Paraclinicos '!K680&lt;=86),AND('Paraclinicos '!K680&gt;=94,AA681=2)),2,OR(AND('Paraclinicos '!K680&lt;=88),AND('Paraclinicos '!K680&gt;=92,AA681=2)),1,OR(AND('Paraclinicos '!K680&gt;=88,'Paraclinicos '!K680&lt;=92),AND('Paraclinicos '!K680&gt;=93,AA681=0)),0),"")</f>
        <v/>
      </c>
      <c r="AA681" cm="1">
        <f t="array" ref="AA681">_xlfn.IFS('Paraclinicos '!E680="","",'Paraclinicos '!E680="Oxigeno",2,'Paraclinicos '!E680="Aire",0)</f>
        <v>2</v>
      </c>
    </row>
    <row r="682" spans="1:27" x14ac:dyDescent="0.25">
      <c r="A682">
        <f>'Paraclinicos '!A681</f>
        <v>155</v>
      </c>
      <c r="B682" s="3">
        <f>'Paraclinicos '!R681</f>
        <v>44329</v>
      </c>
      <c r="C682" cm="1">
        <f t="array" ref="C682">_xlfn.IFS('Paraclinicos '!Q681="","",'Paraclinicos '!Q681&gt;60,3,'Paraclinicos '!Q681&lt;=60,1)</f>
        <v>3</v>
      </c>
      <c r="D682" t="str">
        <f>IFERROR(IF(INDEX('BD Demog para scores enalazar'!BC$2:BC$3000,MATCH(Formulas!A682,'BD Demog para scores enalazar'!A$2:A$3000,0))=0,"SI","NO"),"")</f>
        <v>SI</v>
      </c>
      <c r="E682" cm="1">
        <f t="array" ref="E682">_xlfn.IFS(D682="","",D682="SI",4,D682="NO",1)</f>
        <v>4</v>
      </c>
      <c r="F682" cm="1">
        <f t="array" ref="F682">_xlfn.IFS('Paraclinicos '!B681="","",'Paraclinicos '!B681&gt;1,1,'Paraclinicos '!B681&lt;=1,3)</f>
        <v>3</v>
      </c>
      <c r="G682" t="str" cm="1">
        <f t="array" ref="G682">_xlfn.IFS('Paraclinicos '!D681="","",AND('Paraclinicos '!D681&gt;=250,'Paraclinicos '!D681&lt;=500),2,'Paraclinicos '!D681&gt;500,3,'Paraclinicos '!D681&lt;250,1)</f>
        <v/>
      </c>
      <c r="H682" s="50">
        <f t="shared" si="31"/>
        <v>10</v>
      </c>
      <c r="I682" cm="1">
        <f t="array" ref="I682">_xlfn.IFS('Paraclinicos '!Q681="","",'Paraclinicos '!Q681&gt;=65,1,'Paraclinicos '!Q681&lt;65,0)</f>
        <v>1</v>
      </c>
      <c r="J682" cm="1">
        <f t="array" ref="J682">_xlfn.IFS('Paraclinicos '!I681="","",'Paraclinicos '!I681&gt;7,1,'Paraclinicos '!I681&lt;=7,0)</f>
        <v>1</v>
      </c>
      <c r="K682" cm="1">
        <f t="array" ref="K682">_xlfn.IFS('Paraclinicos '!W681="","",'Paraclinicos '!W681&lt;=8,1,'Paraclinicos '!W681&gt;8,0)</f>
        <v>0</v>
      </c>
      <c r="L682" cm="1">
        <f t="array" ref="L682">_xlfn.IFS('Paraclinicos '!S681="","",'Paraclinicos '!S681&gt;=30,1,'Paraclinicos '!S681&lt;30,0)</f>
        <v>0</v>
      </c>
      <c r="M682" cm="1">
        <f t="array" ref="M682">_xlfn.IFS(OR('Paraclinicos '!T681="",'Paraclinicos '!U681=""),"",OR('Paraclinicos '!T681&lt;=90,'Paraclinicos '!U681&lt;=60),1,OR('Paraclinicos '!T681&gt;90,'Paraclinicos '!U681&gt;60),0)</f>
        <v>1</v>
      </c>
      <c r="N682" s="45">
        <f t="shared" si="32"/>
        <v>4</v>
      </c>
      <c r="O682" cm="1">
        <f t="array" ref="O682">_xlfn.IFS(OR('Paraclinicos '!M681="",'Paraclinicos '!N681="",'Paraclinicos '!N681=0),"",'Paraclinicos '!M681/'Paraclinicos '!N681&lt;100,4,'Paraclinicos '!M681/'Paraclinicos '!N681&lt;200,3,'Paraclinicos '!M681/'Paraclinicos '!N681&lt;300,2,'Paraclinicos '!M681/'Paraclinicos '!N681&lt;400,1,'Paraclinicos '!M681/'Paraclinicos '!N681&gt;=400,0)</f>
        <v>1</v>
      </c>
      <c r="P682" cm="1">
        <f t="array" ref="P682">_xlfn.IFS('Paraclinicos '!C681="","",'Paraclinicos '!C681&lt;20,4,'Paraclinicos '!C681&lt;50,3,'Paraclinicos '!C681&lt;100,2,'Paraclinicos '!C681&lt;150,1,'Paraclinicos '!C681&gt;150,0)</f>
        <v>1</v>
      </c>
      <c r="Q682" cm="1">
        <f t="array" ref="Q682">_xlfn.IFS('Paraclinicos '!O681="","",'Paraclinicos '!O681&lt;1.2,0,'Paraclinicos '!O681&lt;2,1,'Paraclinicos '!O681&lt;3.5,2,'Paraclinicos '!O681&lt;5,3,'Paraclinicos '!O681&gt;5,4)</f>
        <v>0</v>
      </c>
      <c r="R682" t="str" cm="1">
        <f t="array" ref="R682">_xlfn.IFS('Paraclinicos '!J681="","",'Paraclinicos '!J681&lt;1.2,0,'Paraclinicos '!J681&lt;2,1,'Paraclinicos '!J681&lt;6,2,'Paraclinicos '!J681&lt;12,3,'Paraclinicos '!J681&gt;=12,4)</f>
        <v/>
      </c>
      <c r="S682" cm="1">
        <f t="array" ref="S682">_xlfn.IFS('Paraclinicos '!Y681="","",'Paraclinicos '!Y681&lt;70,1,'Paraclinicos '!Y681&gt;=70,0)</f>
        <v>0</v>
      </c>
      <c r="T682" cm="1">
        <f t="array" ref="T682">_xlfn.IFS('Paraclinicos '!W681="","",'Paraclinicos '!W681&lt;6,4,'Paraclinicos '!W681&lt;10,3,'Paraclinicos '!W681&lt;13,2,'Paraclinicos '!W681&lt;15,1,'Paraclinicos '!W681=15,0)</f>
        <v>2</v>
      </c>
      <c r="U682" s="54">
        <f t="shared" si="30"/>
        <v>4</v>
      </c>
      <c r="V682" cm="1">
        <f t="array" ref="V682">_xlfn.IFS('Paraclinicos '!S681="","",OR('Paraclinicos '!S681&lt;=8,'Paraclinicos '!S681&gt;=25),3,'Paraclinicos '!S681&lt;12,1,'Paraclinicos '!S681&lt;21,0,'Paraclinicos '!S681&lt;25,2)</f>
        <v>2</v>
      </c>
      <c r="W682" t="str">
        <f>IFERROR(IF(INDEX('BD Demog para scores enalazar'!Y$2:'BD Demog para scores enalazar'!Y$3000,MATCH(Formulas!A682,'BD Demog para scores enalazar'!A$2:'BD Demog para scores enalazar'!A$3000,0))=1,"SI","NO"),"")</f>
        <v>NO</v>
      </c>
      <c r="X682" s="9" t="str">
        <f>IFERROR(IF(INDEX('BD Demog para scores enalazar'!AJ$2:'BD Demog para scores enalazar'!AJ$3000,MATCH(Formulas!A682,'BD Demog para scores enalazar'!A$2:'BD Demog para scores enalazar'!A$3000,0))=1,"SI","NO"),"")</f>
        <v>NO</v>
      </c>
      <c r="Y682" cm="1">
        <f t="array" ref="Y682">IF(AND(W682="NO",X682="NO"),_xlfn.IFS('Paraclinicos '!K681&lt;=91,3,'Paraclinicos '!K681&lt;94,2,'Paraclinicos '!K681&lt;96,1,'Paraclinicos '!K681&gt;=96,0),"")</f>
        <v>2</v>
      </c>
      <c r="Z682" t="str" cm="1">
        <f t="array" ref="Z682">IF(OR(W682="SI",X682="SI"),_xlfn.IFS(OR(AND('Paraclinicos '!K681&lt;=83),AND('Paraclinicos '!K681&gt;=97,AA682=2)),3,OR(AND('Paraclinicos '!K681&lt;=86),AND('Paraclinicos '!K681&gt;=94,AA682=2)),2,OR(AND('Paraclinicos '!K681&lt;=88),AND('Paraclinicos '!K681&gt;=92,AA682=2)),1,OR(AND('Paraclinicos '!K681&gt;=88,'Paraclinicos '!K681&lt;=92),AND('Paraclinicos '!K681&gt;=93,AA682=0)),0),"")</f>
        <v/>
      </c>
      <c r="AA682" cm="1">
        <f t="array" ref="AA682">_xlfn.IFS('Paraclinicos '!E681="","",'Paraclinicos '!E681="Oxigeno",2,'Paraclinicos '!E681="Aire",0)</f>
        <v>2</v>
      </c>
    </row>
    <row r="683" spans="1:27" x14ac:dyDescent="0.25">
      <c r="A683">
        <f>'Paraclinicos '!A682</f>
        <v>155</v>
      </c>
      <c r="B683" s="3">
        <f>'Paraclinicos '!R682</f>
        <v>44329</v>
      </c>
      <c r="C683" cm="1">
        <f t="array" ref="C683">_xlfn.IFS('Paraclinicos '!Q682="","",'Paraclinicos '!Q682&gt;60,3,'Paraclinicos '!Q682&lt;=60,1)</f>
        <v>3</v>
      </c>
      <c r="D683" t="str">
        <f>IFERROR(IF(INDEX('BD Demog para scores enalazar'!BC$2:BC$3000,MATCH(Formulas!A683,'BD Demog para scores enalazar'!A$2:A$3000,0))=0,"SI","NO"),"")</f>
        <v>SI</v>
      </c>
      <c r="E683" cm="1">
        <f t="array" ref="E683">_xlfn.IFS(D683="","",D683="SI",4,D683="NO",1)</f>
        <v>4</v>
      </c>
      <c r="F683" cm="1">
        <f t="array" ref="F683">_xlfn.IFS('Paraclinicos '!B682="","",'Paraclinicos '!B682&gt;1,1,'Paraclinicos '!B682&lt;=1,3)</f>
        <v>3</v>
      </c>
      <c r="G683" t="str" cm="1">
        <f t="array" ref="G683">_xlfn.IFS('Paraclinicos '!D682="","",AND('Paraclinicos '!D682&gt;=250,'Paraclinicos '!D682&lt;=500),2,'Paraclinicos '!D682&gt;500,3,'Paraclinicos '!D682&lt;250,1)</f>
        <v/>
      </c>
      <c r="H683" s="50">
        <f t="shared" si="31"/>
        <v>10</v>
      </c>
      <c r="I683" cm="1">
        <f t="array" ref="I683">_xlfn.IFS('Paraclinicos '!Q682="","",'Paraclinicos '!Q682&gt;=65,1,'Paraclinicos '!Q682&lt;65,0)</f>
        <v>1</v>
      </c>
      <c r="J683" cm="1">
        <f t="array" ref="J683">_xlfn.IFS('Paraclinicos '!I682="","",'Paraclinicos '!I682&gt;7,1,'Paraclinicos '!I682&lt;=7,0)</f>
        <v>1</v>
      </c>
      <c r="K683" cm="1">
        <f t="array" ref="K683">_xlfn.IFS('Paraclinicos '!W682="","",'Paraclinicos '!W682&lt;=8,1,'Paraclinicos '!W682&gt;8,0)</f>
        <v>1</v>
      </c>
      <c r="L683" cm="1">
        <f t="array" ref="L683">_xlfn.IFS('Paraclinicos '!S682="","",'Paraclinicos '!S682&gt;=30,1,'Paraclinicos '!S682&lt;30,0)</f>
        <v>1</v>
      </c>
      <c r="M683" cm="1">
        <f t="array" ref="M683">_xlfn.IFS(OR('Paraclinicos '!T682="",'Paraclinicos '!U682=""),"",OR('Paraclinicos '!T682&lt;=90,'Paraclinicos '!U682&lt;=60),1,OR('Paraclinicos '!T682&gt;90,'Paraclinicos '!U682&gt;60),0)</f>
        <v>0</v>
      </c>
      <c r="N683" s="45">
        <f t="shared" si="32"/>
        <v>5</v>
      </c>
      <c r="O683" cm="1">
        <f t="array" ref="O683">_xlfn.IFS(OR('Paraclinicos '!M682="",'Paraclinicos '!N682="",'Paraclinicos '!N682=0),"",'Paraclinicos '!M682/'Paraclinicos '!N682&lt;100,4,'Paraclinicos '!M682/'Paraclinicos '!N682&lt;200,3,'Paraclinicos '!M682/'Paraclinicos '!N682&lt;300,2,'Paraclinicos '!M682/'Paraclinicos '!N682&lt;400,1,'Paraclinicos '!M682/'Paraclinicos '!N682&gt;=400,0)</f>
        <v>3</v>
      </c>
      <c r="P683" cm="1">
        <f t="array" ref="P683">_xlfn.IFS('Paraclinicos '!C682="","",'Paraclinicos '!C682&lt;20,4,'Paraclinicos '!C682&lt;50,3,'Paraclinicos '!C682&lt;100,2,'Paraclinicos '!C682&lt;150,1,'Paraclinicos '!C682&gt;150,0)</f>
        <v>2</v>
      </c>
      <c r="Q683" cm="1">
        <f t="array" ref="Q683">_xlfn.IFS('Paraclinicos '!O682="","",'Paraclinicos '!O682&lt;1.2,0,'Paraclinicos '!O682&lt;2,1,'Paraclinicos '!O682&lt;3.5,2,'Paraclinicos '!O682&lt;5,3,'Paraclinicos '!O682&gt;5,4)</f>
        <v>0</v>
      </c>
      <c r="R683" t="str" cm="1">
        <f t="array" ref="R683">_xlfn.IFS('Paraclinicos '!J682="","",'Paraclinicos '!J682&lt;1.2,0,'Paraclinicos '!J682&lt;2,1,'Paraclinicos '!J682&lt;6,2,'Paraclinicos '!J682&lt;12,3,'Paraclinicos '!J682&gt;=12,4)</f>
        <v/>
      </c>
      <c r="S683" cm="1">
        <f t="array" ref="S683">_xlfn.IFS('Paraclinicos '!Y682="","",'Paraclinicos '!Y682&lt;70,1,'Paraclinicos '!Y682&gt;=70,0)</f>
        <v>0</v>
      </c>
      <c r="T683" cm="1">
        <f t="array" ref="T683">_xlfn.IFS('Paraclinicos '!W682="","",'Paraclinicos '!W682&lt;6,4,'Paraclinicos '!W682&lt;10,3,'Paraclinicos '!W682&lt;13,2,'Paraclinicos '!W682&lt;15,1,'Paraclinicos '!W682=15,0)</f>
        <v>4</v>
      </c>
      <c r="U683" s="54">
        <f t="shared" si="30"/>
        <v>9</v>
      </c>
      <c r="V683" cm="1">
        <f t="array" ref="V683">_xlfn.IFS('Paraclinicos '!S682="","",OR('Paraclinicos '!S682&lt;=8,'Paraclinicos '!S682&gt;=25),3,'Paraclinicos '!S682&lt;12,1,'Paraclinicos '!S682&lt;21,0,'Paraclinicos '!S682&lt;25,2)</f>
        <v>3</v>
      </c>
      <c r="W683" t="str">
        <f>IFERROR(IF(INDEX('BD Demog para scores enalazar'!Y$2:'BD Demog para scores enalazar'!Y$3000,MATCH(Formulas!A683,'BD Demog para scores enalazar'!A$2:'BD Demog para scores enalazar'!A$3000,0))=1,"SI","NO"),"")</f>
        <v>NO</v>
      </c>
      <c r="X683" s="9" t="str">
        <f>IFERROR(IF(INDEX('BD Demog para scores enalazar'!AJ$2:'BD Demog para scores enalazar'!AJ$3000,MATCH(Formulas!A683,'BD Demog para scores enalazar'!A$2:'BD Demog para scores enalazar'!A$3000,0))=1,"SI","NO"),"")</f>
        <v>NO</v>
      </c>
      <c r="Y683" cm="1">
        <f t="array" ref="Y683">IF(AND(W683="NO",X683="NO"),_xlfn.IFS('Paraclinicos '!K682&lt;=91,3,'Paraclinicos '!K682&lt;94,2,'Paraclinicos '!K682&lt;96,1,'Paraclinicos '!K682&gt;=96,0),"")</f>
        <v>3</v>
      </c>
      <c r="Z683" t="str" cm="1">
        <f t="array" ref="Z683">IF(OR(W683="SI",X683="SI"),_xlfn.IFS(OR(AND('Paraclinicos '!K682&lt;=83),AND('Paraclinicos '!K682&gt;=97,AA683=2)),3,OR(AND('Paraclinicos '!K682&lt;=86),AND('Paraclinicos '!K682&gt;=94,AA683=2)),2,OR(AND('Paraclinicos '!K682&lt;=88),AND('Paraclinicos '!K682&gt;=92,AA683=2)),1,OR(AND('Paraclinicos '!K682&gt;=88,'Paraclinicos '!K682&lt;=92),AND('Paraclinicos '!K682&gt;=93,AA683=0)),0),"")</f>
        <v/>
      </c>
      <c r="AA683" cm="1">
        <f t="array" ref="AA683">_xlfn.IFS('Paraclinicos '!E682="","",'Paraclinicos '!E682="Oxigeno",2,'Paraclinicos '!E682="Aire",0)</f>
        <v>2</v>
      </c>
    </row>
    <row r="684" spans="1:27" x14ac:dyDescent="0.25">
      <c r="A684">
        <f>'Paraclinicos '!A683</f>
        <v>165</v>
      </c>
      <c r="B684" s="3">
        <f>'Paraclinicos '!R683</f>
        <v>44221</v>
      </c>
      <c r="C684" cm="1">
        <f t="array" ref="C684">_xlfn.IFS('Paraclinicos '!Q683="","",'Paraclinicos '!Q683&gt;60,3,'Paraclinicos '!Q683&lt;=60,1)</f>
        <v>3</v>
      </c>
      <c r="D684" t="str">
        <f>IFERROR(IF(INDEX('BD Demog para scores enalazar'!BC$2:BC$3000,MATCH(Formulas!A684,'BD Demog para scores enalazar'!A$2:A$3000,0))=0,"SI","NO"),"")</f>
        <v>NO</v>
      </c>
      <c r="E684" cm="1">
        <f t="array" ref="E684">_xlfn.IFS(D684="","",D684="SI",4,D684="NO",1)</f>
        <v>1</v>
      </c>
      <c r="F684" cm="1">
        <f t="array" ref="F684">_xlfn.IFS('Paraclinicos '!B683="","",'Paraclinicos '!B683&gt;1,1,'Paraclinicos '!B683&lt;=1,3)</f>
        <v>3</v>
      </c>
      <c r="G684" cm="1">
        <f t="array" ref="G684">_xlfn.IFS('Paraclinicos '!D683="","",AND('Paraclinicos '!D683&gt;=250,'Paraclinicos '!D683&lt;=500),2,'Paraclinicos '!D683&gt;500,3,'Paraclinicos '!D683&lt;250,1)</f>
        <v>1</v>
      </c>
      <c r="H684" s="50">
        <f t="shared" si="31"/>
        <v>8</v>
      </c>
      <c r="I684" cm="1">
        <f t="array" ref="I684">_xlfn.IFS('Paraclinicos '!Q683="","",'Paraclinicos '!Q683&gt;=65,1,'Paraclinicos '!Q683&lt;65,0)</f>
        <v>1</v>
      </c>
      <c r="J684" cm="1">
        <f t="array" ref="J684">_xlfn.IFS('Paraclinicos '!I683="","",'Paraclinicos '!I683&gt;7,1,'Paraclinicos '!I683&lt;=7,0)</f>
        <v>1</v>
      </c>
      <c r="K684" cm="1">
        <f t="array" ref="K684">_xlfn.IFS('Paraclinicos '!W683="","",'Paraclinicos '!W683&lt;=8,1,'Paraclinicos '!W683&gt;8,0)</f>
        <v>0</v>
      </c>
      <c r="L684" cm="1">
        <f t="array" ref="L684">_xlfn.IFS('Paraclinicos '!S683="","",'Paraclinicos '!S683&gt;=30,1,'Paraclinicos '!S683&lt;30,0)</f>
        <v>0</v>
      </c>
      <c r="M684" cm="1">
        <f t="array" ref="M684">_xlfn.IFS(OR('Paraclinicos '!T683="",'Paraclinicos '!U683=""),"",OR('Paraclinicos '!T683&lt;=90,'Paraclinicos '!U683&lt;=60),1,OR('Paraclinicos '!T683&gt;90,'Paraclinicos '!U683&gt;60),0)</f>
        <v>0</v>
      </c>
      <c r="N684" s="45">
        <f t="shared" si="32"/>
        <v>4</v>
      </c>
      <c r="O684" cm="1">
        <f t="array" ref="O684">_xlfn.IFS(OR('Paraclinicos '!M683="",'Paraclinicos '!N683="",'Paraclinicos '!N683=0),"",'Paraclinicos '!M683/'Paraclinicos '!N683&lt;100,4,'Paraclinicos '!M683/'Paraclinicos '!N683&lt;200,3,'Paraclinicos '!M683/'Paraclinicos '!N683&lt;300,2,'Paraclinicos '!M683/'Paraclinicos '!N683&lt;400,1,'Paraclinicos '!M683/'Paraclinicos '!N683&gt;=400,0)</f>
        <v>2</v>
      </c>
      <c r="P684" cm="1">
        <f t="array" ref="P684">_xlfn.IFS('Paraclinicos '!C683="","",'Paraclinicos '!C683&lt;20,4,'Paraclinicos '!C683&lt;50,3,'Paraclinicos '!C683&lt;100,2,'Paraclinicos '!C683&lt;150,1,'Paraclinicos '!C683&gt;150,0)</f>
        <v>0</v>
      </c>
      <c r="Q684" cm="1">
        <f t="array" ref="Q684">_xlfn.IFS('Paraclinicos '!O683="","",'Paraclinicos '!O683&lt;1.2,0,'Paraclinicos '!O683&lt;2,1,'Paraclinicos '!O683&lt;3.5,2,'Paraclinicos '!O683&lt;5,3,'Paraclinicos '!O683&gt;5,4)</f>
        <v>0</v>
      </c>
      <c r="R684" cm="1">
        <f t="array" ref="R684">_xlfn.IFS('Paraclinicos '!J683="","",'Paraclinicos '!J683&lt;1.2,0,'Paraclinicos '!J683&lt;2,1,'Paraclinicos '!J683&lt;6,2,'Paraclinicos '!J683&lt;12,3,'Paraclinicos '!J683&gt;=12,4)</f>
        <v>0</v>
      </c>
      <c r="S684" cm="1">
        <f t="array" ref="S684">_xlfn.IFS('Paraclinicos '!Y683="","",'Paraclinicos '!Y683&lt;70,1,'Paraclinicos '!Y683&gt;=70,0)</f>
        <v>0</v>
      </c>
      <c r="T684" cm="1">
        <f t="array" ref="T684">_xlfn.IFS('Paraclinicos '!W683="","",'Paraclinicos '!W683&lt;6,4,'Paraclinicos '!W683&lt;10,3,'Paraclinicos '!W683&lt;13,2,'Paraclinicos '!W683&lt;15,1,'Paraclinicos '!W683=15,0)</f>
        <v>0</v>
      </c>
      <c r="U684" s="54">
        <f t="shared" si="30"/>
        <v>2</v>
      </c>
      <c r="V684" cm="1">
        <f t="array" ref="V684">_xlfn.IFS('Paraclinicos '!S683="","",OR('Paraclinicos '!S683&lt;=8,'Paraclinicos '!S683&gt;=25),3,'Paraclinicos '!S683&lt;12,1,'Paraclinicos '!S683&lt;21,0,'Paraclinicos '!S683&lt;25,2)</f>
        <v>2</v>
      </c>
      <c r="W684" t="str">
        <f>IFERROR(IF(INDEX('BD Demog para scores enalazar'!Y$2:'BD Demog para scores enalazar'!Y$3000,MATCH(Formulas!A684,'BD Demog para scores enalazar'!A$2:'BD Demog para scores enalazar'!A$3000,0))=1,"SI","NO"),"")</f>
        <v>NO</v>
      </c>
      <c r="X684" s="9" t="str">
        <f>IFERROR(IF(INDEX('BD Demog para scores enalazar'!AJ$2:'BD Demog para scores enalazar'!AJ$3000,MATCH(Formulas!A684,'BD Demog para scores enalazar'!A$2:'BD Demog para scores enalazar'!A$3000,0))=1,"SI","NO"),"")</f>
        <v>NO</v>
      </c>
      <c r="Y684" cm="1">
        <f t="array" ref="Y684">IF(AND(W684="NO",X684="NO"),_xlfn.IFS('Paraclinicos '!K683&lt;=91,3,'Paraclinicos '!K683&lt;94,2,'Paraclinicos '!K683&lt;96,1,'Paraclinicos '!K683&gt;=96,0),"")</f>
        <v>2</v>
      </c>
      <c r="Z684" t="str" cm="1">
        <f t="array" ref="Z684">IF(OR(W684="SI",X684="SI"),_xlfn.IFS(OR(AND('Paraclinicos '!K683&lt;=83),AND('Paraclinicos '!K683&gt;=97,AA684=2)),3,OR(AND('Paraclinicos '!K683&lt;=86),AND('Paraclinicos '!K683&gt;=94,AA684=2)),2,OR(AND('Paraclinicos '!K683&lt;=88),AND('Paraclinicos '!K683&gt;=92,AA684=2)),1,OR(AND('Paraclinicos '!K683&gt;=88,'Paraclinicos '!K683&lt;=92),AND('Paraclinicos '!K683&gt;=93,AA684=0)),0),"")</f>
        <v/>
      </c>
      <c r="AA684" cm="1">
        <f t="array" ref="AA684">_xlfn.IFS('Paraclinicos '!E683="","",'Paraclinicos '!E683="Oxigeno",2,'Paraclinicos '!E683="Aire",0)</f>
        <v>2</v>
      </c>
    </row>
    <row r="685" spans="1:27" x14ac:dyDescent="0.25">
      <c r="A685">
        <f>'Paraclinicos '!A684</f>
        <v>165</v>
      </c>
      <c r="B685" s="3">
        <f>'Paraclinicos '!R684</f>
        <v>44343</v>
      </c>
      <c r="C685" cm="1">
        <f t="array" ref="C685">_xlfn.IFS('Paraclinicos '!Q684="","",'Paraclinicos '!Q684&gt;60,3,'Paraclinicos '!Q684&lt;=60,1)</f>
        <v>3</v>
      </c>
      <c r="D685" t="str">
        <f>IFERROR(IF(INDEX('BD Demog para scores enalazar'!BC$2:BC$3000,MATCH(Formulas!A685,'BD Demog para scores enalazar'!A$2:A$3000,0))=0,"SI","NO"),"")</f>
        <v>NO</v>
      </c>
      <c r="E685" cm="1">
        <f t="array" ref="E685">_xlfn.IFS(D685="","",D685="SI",4,D685="NO",1)</f>
        <v>1</v>
      </c>
      <c r="F685" cm="1">
        <f t="array" ref="F685">_xlfn.IFS('Paraclinicos '!B684="","",'Paraclinicos '!B684&gt;1,1,'Paraclinicos '!B684&lt;=1,3)</f>
        <v>3</v>
      </c>
      <c r="G685" cm="1">
        <f t="array" ref="G685">_xlfn.IFS('Paraclinicos '!D684="","",AND('Paraclinicos '!D684&gt;=250,'Paraclinicos '!D684&lt;=500),2,'Paraclinicos '!D684&gt;500,3,'Paraclinicos '!D684&lt;250,1)</f>
        <v>1</v>
      </c>
      <c r="H685" s="50">
        <f t="shared" si="31"/>
        <v>8</v>
      </c>
      <c r="I685" cm="1">
        <f t="array" ref="I685">_xlfn.IFS('Paraclinicos '!Q684="","",'Paraclinicos '!Q684&gt;=65,1,'Paraclinicos '!Q684&lt;65,0)</f>
        <v>1</v>
      </c>
      <c r="J685" cm="1">
        <f t="array" ref="J685">_xlfn.IFS('Paraclinicos '!I684="","",'Paraclinicos '!I684&gt;7,1,'Paraclinicos '!I684&lt;=7,0)</f>
        <v>1</v>
      </c>
      <c r="K685" cm="1">
        <f t="array" ref="K685">_xlfn.IFS('Paraclinicos '!W684="","",'Paraclinicos '!W684&lt;=8,1,'Paraclinicos '!W684&gt;8,0)</f>
        <v>0</v>
      </c>
      <c r="L685" cm="1">
        <f t="array" ref="L685">_xlfn.IFS('Paraclinicos '!S684="","",'Paraclinicos '!S684&gt;=30,1,'Paraclinicos '!S684&lt;30,0)</f>
        <v>0</v>
      </c>
      <c r="M685" cm="1">
        <f t="array" ref="M685">_xlfn.IFS(OR('Paraclinicos '!T684="",'Paraclinicos '!U684=""),"",OR('Paraclinicos '!T684&lt;=90,'Paraclinicos '!U684&lt;=60),1,OR('Paraclinicos '!T684&gt;90,'Paraclinicos '!U684&gt;60),0)</f>
        <v>1</v>
      </c>
      <c r="N685" s="45">
        <f t="shared" si="32"/>
        <v>3</v>
      </c>
      <c r="O685" cm="1">
        <f t="array" ref="O685">_xlfn.IFS(OR('Paraclinicos '!M684="",'Paraclinicos '!N684="",'Paraclinicos '!N684=0),"",'Paraclinicos '!M684/'Paraclinicos '!N684&lt;100,4,'Paraclinicos '!M684/'Paraclinicos '!N684&lt;200,3,'Paraclinicos '!M684/'Paraclinicos '!N684&lt;300,2,'Paraclinicos '!M684/'Paraclinicos '!N684&lt;400,1,'Paraclinicos '!M684/'Paraclinicos '!N684&gt;=400,0)</f>
        <v>0</v>
      </c>
      <c r="P685" cm="1">
        <f t="array" ref="P685">_xlfn.IFS('Paraclinicos '!C684="","",'Paraclinicos '!C684&lt;20,4,'Paraclinicos '!C684&lt;50,3,'Paraclinicos '!C684&lt;100,2,'Paraclinicos '!C684&lt;150,1,'Paraclinicos '!C684&gt;150,0)</f>
        <v>0</v>
      </c>
      <c r="Q685" cm="1">
        <f t="array" ref="Q685">_xlfn.IFS('Paraclinicos '!O684="","",'Paraclinicos '!O684&lt;1.2,0,'Paraclinicos '!O684&lt;2,1,'Paraclinicos '!O684&lt;3.5,2,'Paraclinicos '!O684&lt;5,3,'Paraclinicos '!O684&gt;5,4)</f>
        <v>0</v>
      </c>
      <c r="R685" t="str" cm="1">
        <f t="array" ref="R685">_xlfn.IFS('Paraclinicos '!J684="","",'Paraclinicos '!J684&lt;1.2,0,'Paraclinicos '!J684&lt;2,1,'Paraclinicos '!J684&lt;6,2,'Paraclinicos '!J684&lt;12,3,'Paraclinicos '!J684&gt;=12,4)</f>
        <v/>
      </c>
      <c r="S685" cm="1">
        <f t="array" ref="S685">_xlfn.IFS('Paraclinicos '!Y684="","",'Paraclinicos '!Y684&lt;70,1,'Paraclinicos '!Y684&gt;=70,0)</f>
        <v>0</v>
      </c>
      <c r="T685" cm="1">
        <f t="array" ref="T685">_xlfn.IFS('Paraclinicos '!W684="","",'Paraclinicos '!W684&lt;6,4,'Paraclinicos '!W684&lt;10,3,'Paraclinicos '!W684&lt;13,2,'Paraclinicos '!W684&lt;15,1,'Paraclinicos '!W684=15,0)</f>
        <v>0</v>
      </c>
      <c r="U685" s="54">
        <f t="shared" si="30"/>
        <v>0</v>
      </c>
      <c r="V685" cm="1">
        <f t="array" ref="V685">_xlfn.IFS('Paraclinicos '!S684="","",OR('Paraclinicos '!S684&lt;=8,'Paraclinicos '!S684&gt;=25),3,'Paraclinicos '!S684&lt;12,1,'Paraclinicos '!S684&lt;21,0,'Paraclinicos '!S684&lt;25,2)</f>
        <v>0</v>
      </c>
      <c r="W685" t="str">
        <f>IFERROR(IF(INDEX('BD Demog para scores enalazar'!Y$2:'BD Demog para scores enalazar'!Y$3000,MATCH(Formulas!A685,'BD Demog para scores enalazar'!A$2:'BD Demog para scores enalazar'!A$3000,0))=1,"SI","NO"),"")</f>
        <v>NO</v>
      </c>
      <c r="X685" s="9" t="str">
        <f>IFERROR(IF(INDEX('BD Demog para scores enalazar'!AJ$2:'BD Demog para scores enalazar'!AJ$3000,MATCH(Formulas!A685,'BD Demog para scores enalazar'!A$2:'BD Demog para scores enalazar'!A$3000,0))=1,"SI","NO"),"")</f>
        <v>NO</v>
      </c>
      <c r="Y685" cm="1">
        <f t="array" ref="Y685">IF(AND(W685="NO",X685="NO"),_xlfn.IFS('Paraclinicos '!K684&lt;=91,3,'Paraclinicos '!K684&lt;94,2,'Paraclinicos '!K684&lt;96,1,'Paraclinicos '!K684&gt;=96,0),"")</f>
        <v>0</v>
      </c>
      <c r="Z685" t="str" cm="1">
        <f t="array" ref="Z685">IF(OR(W685="SI",X685="SI"),_xlfn.IFS(OR(AND('Paraclinicos '!K684&lt;=83),AND('Paraclinicos '!K684&gt;=97,AA685=2)),3,OR(AND('Paraclinicos '!K684&lt;=86),AND('Paraclinicos '!K684&gt;=94,AA685=2)),2,OR(AND('Paraclinicos '!K684&lt;=88),AND('Paraclinicos '!K684&gt;=92,AA685=2)),1,OR(AND('Paraclinicos '!K684&gt;=88,'Paraclinicos '!K684&lt;=92),AND('Paraclinicos '!K684&gt;=93,AA685=0)),0),"")</f>
        <v/>
      </c>
      <c r="AA685" cm="1">
        <f t="array" ref="AA685">_xlfn.IFS('Paraclinicos '!E684="","",'Paraclinicos '!E684="Oxigeno",2,'Paraclinicos '!E684="Aire",0)</f>
        <v>2</v>
      </c>
    </row>
    <row r="686" spans="1:27" x14ac:dyDescent="0.25">
      <c r="A686">
        <f>'Paraclinicos '!A685</f>
        <v>165</v>
      </c>
      <c r="B686" s="3">
        <f>'Paraclinicos '!R685</f>
        <v>44345</v>
      </c>
      <c r="C686" cm="1">
        <f t="array" ref="C686">_xlfn.IFS('Paraclinicos '!Q685="","",'Paraclinicos '!Q685&gt;60,3,'Paraclinicos '!Q685&lt;=60,1)</f>
        <v>3</v>
      </c>
      <c r="D686" t="str">
        <f>IFERROR(IF(INDEX('BD Demog para scores enalazar'!BC$2:BC$3000,MATCH(Formulas!A686,'BD Demog para scores enalazar'!A$2:A$3000,0))=0,"SI","NO"),"")</f>
        <v>NO</v>
      </c>
      <c r="E686" cm="1">
        <f t="array" ref="E686">_xlfn.IFS(D686="","",D686="SI",4,D686="NO",1)</f>
        <v>1</v>
      </c>
      <c r="F686" cm="1">
        <f t="array" ref="F686">_xlfn.IFS('Paraclinicos '!B685="","",'Paraclinicos '!B685&gt;1,1,'Paraclinicos '!B685&lt;=1,3)</f>
        <v>3</v>
      </c>
      <c r="G686" t="str" cm="1">
        <f t="array" ref="G686">_xlfn.IFS('Paraclinicos '!D685="","",AND('Paraclinicos '!D685&gt;=250,'Paraclinicos '!D685&lt;=500),2,'Paraclinicos '!D685&gt;500,3,'Paraclinicos '!D685&lt;250,1)</f>
        <v/>
      </c>
      <c r="H686" s="50">
        <f t="shared" si="31"/>
        <v>7</v>
      </c>
      <c r="I686" cm="1">
        <f t="array" ref="I686">_xlfn.IFS('Paraclinicos '!Q685="","",'Paraclinicos '!Q685&gt;=65,1,'Paraclinicos '!Q685&lt;65,0)</f>
        <v>1</v>
      </c>
      <c r="J686" cm="1">
        <f t="array" ref="J686">_xlfn.IFS('Paraclinicos '!I685="","",'Paraclinicos '!I685&gt;7,1,'Paraclinicos '!I685&lt;=7,0)</f>
        <v>1</v>
      </c>
      <c r="K686" cm="1">
        <f t="array" ref="K686">_xlfn.IFS('Paraclinicos '!W685="","",'Paraclinicos '!W685&lt;=8,1,'Paraclinicos '!W685&gt;8,0)</f>
        <v>0</v>
      </c>
      <c r="L686" cm="1">
        <f t="array" ref="L686">_xlfn.IFS('Paraclinicos '!S685="","",'Paraclinicos '!S685&gt;=30,1,'Paraclinicos '!S685&lt;30,0)</f>
        <v>0</v>
      </c>
      <c r="M686" cm="1">
        <f t="array" ref="M686">_xlfn.IFS(OR('Paraclinicos '!T685="",'Paraclinicos '!U685=""),"",OR('Paraclinicos '!T685&lt;=90,'Paraclinicos '!U685&lt;=60),1,OR('Paraclinicos '!T685&gt;90,'Paraclinicos '!U685&gt;60),0)</f>
        <v>0</v>
      </c>
      <c r="N686" s="45">
        <f t="shared" si="32"/>
        <v>3</v>
      </c>
      <c r="O686" cm="1">
        <f t="array" ref="O686">_xlfn.IFS(OR('Paraclinicos '!M685="",'Paraclinicos '!N685="",'Paraclinicos '!N685=0),"",'Paraclinicos '!M685/'Paraclinicos '!N685&lt;100,4,'Paraclinicos '!M685/'Paraclinicos '!N685&lt;200,3,'Paraclinicos '!M685/'Paraclinicos '!N685&lt;300,2,'Paraclinicos '!M685/'Paraclinicos '!N685&lt;400,1,'Paraclinicos '!M685/'Paraclinicos '!N685&gt;=400,0)</f>
        <v>4</v>
      </c>
      <c r="P686" cm="1">
        <f t="array" ref="P686">_xlfn.IFS('Paraclinicos '!C685="","",'Paraclinicos '!C685&lt;20,4,'Paraclinicos '!C685&lt;50,3,'Paraclinicos '!C685&lt;100,2,'Paraclinicos '!C685&lt;150,1,'Paraclinicos '!C685&gt;150,0)</f>
        <v>0</v>
      </c>
      <c r="Q686" cm="1">
        <f t="array" ref="Q686">_xlfn.IFS('Paraclinicos '!O685="","",'Paraclinicos '!O685&lt;1.2,0,'Paraclinicos '!O685&lt;2,1,'Paraclinicos '!O685&lt;3.5,2,'Paraclinicos '!O685&lt;5,3,'Paraclinicos '!O685&gt;5,4)</f>
        <v>0</v>
      </c>
      <c r="R686" t="str" cm="1">
        <f t="array" ref="R686">_xlfn.IFS('Paraclinicos '!J685="","",'Paraclinicos '!J685&lt;1.2,0,'Paraclinicos '!J685&lt;2,1,'Paraclinicos '!J685&lt;6,2,'Paraclinicos '!J685&lt;12,3,'Paraclinicos '!J685&gt;=12,4)</f>
        <v/>
      </c>
      <c r="S686" cm="1">
        <f t="array" ref="S686">_xlfn.IFS('Paraclinicos '!Y685="","",'Paraclinicos '!Y685&lt;70,1,'Paraclinicos '!Y685&gt;=70,0)</f>
        <v>0</v>
      </c>
      <c r="T686" cm="1">
        <f t="array" ref="T686">_xlfn.IFS('Paraclinicos '!W685="","",'Paraclinicos '!W685&lt;6,4,'Paraclinicos '!W685&lt;10,3,'Paraclinicos '!W685&lt;13,2,'Paraclinicos '!W685&lt;15,1,'Paraclinicos '!W685=15,0)</f>
        <v>0</v>
      </c>
      <c r="U686" s="54">
        <f t="shared" si="30"/>
        <v>4</v>
      </c>
      <c r="V686" cm="1">
        <f t="array" ref="V686">_xlfn.IFS('Paraclinicos '!S685="","",OR('Paraclinicos '!S685&lt;=8,'Paraclinicos '!S685&gt;=25),3,'Paraclinicos '!S685&lt;12,1,'Paraclinicos '!S685&lt;21,0,'Paraclinicos '!S685&lt;25,2)</f>
        <v>2</v>
      </c>
      <c r="W686" t="str">
        <f>IFERROR(IF(INDEX('BD Demog para scores enalazar'!Y$2:'BD Demog para scores enalazar'!Y$3000,MATCH(Formulas!A686,'BD Demog para scores enalazar'!A$2:'BD Demog para scores enalazar'!A$3000,0))=1,"SI","NO"),"")</f>
        <v>NO</v>
      </c>
      <c r="X686" s="9" t="str">
        <f>IFERROR(IF(INDEX('BD Demog para scores enalazar'!AJ$2:'BD Demog para scores enalazar'!AJ$3000,MATCH(Formulas!A686,'BD Demog para scores enalazar'!A$2:'BD Demog para scores enalazar'!A$3000,0))=1,"SI","NO"),"")</f>
        <v>NO</v>
      </c>
      <c r="Y686" cm="1">
        <f t="array" ref="Y686">IF(AND(W686="NO",X686="NO"),_xlfn.IFS('Paraclinicos '!K685&lt;=91,3,'Paraclinicos '!K685&lt;94,2,'Paraclinicos '!K685&lt;96,1,'Paraclinicos '!K685&gt;=96,0),"")</f>
        <v>3</v>
      </c>
      <c r="Z686" t="str" cm="1">
        <f t="array" ref="Z686">IF(OR(W686="SI",X686="SI"),_xlfn.IFS(OR(AND('Paraclinicos '!K685&lt;=83),AND('Paraclinicos '!K685&gt;=97,AA686=2)),3,OR(AND('Paraclinicos '!K685&lt;=86),AND('Paraclinicos '!K685&gt;=94,AA686=2)),2,OR(AND('Paraclinicos '!K685&lt;=88),AND('Paraclinicos '!K685&gt;=92,AA686=2)),1,OR(AND('Paraclinicos '!K685&gt;=88,'Paraclinicos '!K685&lt;=92),AND('Paraclinicos '!K685&gt;=93,AA686=0)),0),"")</f>
        <v/>
      </c>
      <c r="AA686" cm="1">
        <f t="array" ref="AA686">_xlfn.IFS('Paraclinicos '!E685="","",'Paraclinicos '!E685="Oxigeno",2,'Paraclinicos '!E685="Aire",0)</f>
        <v>2</v>
      </c>
    </row>
    <row r="687" spans="1:27" x14ac:dyDescent="0.25">
      <c r="A687">
        <f>'Paraclinicos '!A686</f>
        <v>165</v>
      </c>
      <c r="B687" s="3">
        <f>'Paraclinicos '!R686</f>
        <v>44347</v>
      </c>
      <c r="C687" cm="1">
        <f t="array" ref="C687">_xlfn.IFS('Paraclinicos '!Q686="","",'Paraclinicos '!Q686&gt;60,3,'Paraclinicos '!Q686&lt;=60,1)</f>
        <v>3</v>
      </c>
      <c r="D687" t="str">
        <f>IFERROR(IF(INDEX('BD Demog para scores enalazar'!BC$2:BC$3000,MATCH(Formulas!A687,'BD Demog para scores enalazar'!A$2:A$3000,0))=0,"SI","NO"),"")</f>
        <v>NO</v>
      </c>
      <c r="E687" cm="1">
        <f t="array" ref="E687">_xlfn.IFS(D687="","",D687="SI",4,D687="NO",1)</f>
        <v>1</v>
      </c>
      <c r="F687" cm="1">
        <f t="array" ref="F687">_xlfn.IFS('Paraclinicos '!B686="","",'Paraclinicos '!B686&gt;1,1,'Paraclinicos '!B686&lt;=1,3)</f>
        <v>3</v>
      </c>
      <c r="G687" cm="1">
        <f t="array" ref="G687">_xlfn.IFS('Paraclinicos '!D686="","",AND('Paraclinicos '!D686&gt;=250,'Paraclinicos '!D686&lt;=500),2,'Paraclinicos '!D686&gt;500,3,'Paraclinicos '!D686&lt;250,1)</f>
        <v>2</v>
      </c>
      <c r="H687" s="50">
        <f t="shared" si="31"/>
        <v>9</v>
      </c>
      <c r="I687" cm="1">
        <f t="array" ref="I687">_xlfn.IFS('Paraclinicos '!Q686="","",'Paraclinicos '!Q686&gt;=65,1,'Paraclinicos '!Q686&lt;65,0)</f>
        <v>1</v>
      </c>
      <c r="J687" cm="1">
        <f t="array" ref="J687">_xlfn.IFS('Paraclinicos '!I686="","",'Paraclinicos '!I686&gt;7,1,'Paraclinicos '!I686&lt;=7,0)</f>
        <v>1</v>
      </c>
      <c r="K687" cm="1">
        <f t="array" ref="K687">_xlfn.IFS('Paraclinicos '!W686="","",'Paraclinicos '!W686&lt;=8,1,'Paraclinicos '!W686&gt;8,0)</f>
        <v>1</v>
      </c>
      <c r="L687" cm="1">
        <f t="array" ref="L687">_xlfn.IFS('Paraclinicos '!S686="","",'Paraclinicos '!S686&gt;=30,1,'Paraclinicos '!S686&lt;30,0)</f>
        <v>0</v>
      </c>
      <c r="M687" cm="1">
        <f t="array" ref="M687">_xlfn.IFS(OR('Paraclinicos '!T686="",'Paraclinicos '!U686=""),"",OR('Paraclinicos '!T686&lt;=90,'Paraclinicos '!U686&lt;=60),1,OR('Paraclinicos '!T686&gt;90,'Paraclinicos '!U686&gt;60),0)</f>
        <v>0</v>
      </c>
      <c r="N687" s="45">
        <f t="shared" si="32"/>
        <v>3</v>
      </c>
      <c r="O687" cm="1">
        <f t="array" ref="O687">_xlfn.IFS(OR('Paraclinicos '!M686="",'Paraclinicos '!N686="",'Paraclinicos '!N686=0),"",'Paraclinicos '!M686/'Paraclinicos '!N686&lt;100,4,'Paraclinicos '!M686/'Paraclinicos '!N686&lt;200,3,'Paraclinicos '!M686/'Paraclinicos '!N686&lt;300,2,'Paraclinicos '!M686/'Paraclinicos '!N686&lt;400,1,'Paraclinicos '!M686/'Paraclinicos '!N686&gt;=400,0)</f>
        <v>1</v>
      </c>
      <c r="P687" cm="1">
        <f t="array" ref="P687">_xlfn.IFS('Paraclinicos '!C686="","",'Paraclinicos '!C686&lt;20,4,'Paraclinicos '!C686&lt;50,3,'Paraclinicos '!C686&lt;100,2,'Paraclinicos '!C686&lt;150,1,'Paraclinicos '!C686&gt;150,0)</f>
        <v>0</v>
      </c>
      <c r="Q687" cm="1">
        <f t="array" ref="Q687">_xlfn.IFS('Paraclinicos '!O686="","",'Paraclinicos '!O686&lt;1.2,0,'Paraclinicos '!O686&lt;2,1,'Paraclinicos '!O686&lt;3.5,2,'Paraclinicos '!O686&lt;5,3,'Paraclinicos '!O686&gt;5,4)</f>
        <v>0</v>
      </c>
      <c r="R687" t="str" cm="1">
        <f t="array" ref="R687">_xlfn.IFS('Paraclinicos '!J686="","",'Paraclinicos '!J686&lt;1.2,0,'Paraclinicos '!J686&lt;2,1,'Paraclinicos '!J686&lt;6,2,'Paraclinicos '!J686&lt;12,3,'Paraclinicos '!J686&gt;=12,4)</f>
        <v/>
      </c>
      <c r="S687" cm="1">
        <f t="array" ref="S687">_xlfn.IFS('Paraclinicos '!Y686="","",'Paraclinicos '!Y686&lt;70,1,'Paraclinicos '!Y686&gt;=70,0)</f>
        <v>0</v>
      </c>
      <c r="T687" cm="1">
        <f t="array" ref="T687">_xlfn.IFS('Paraclinicos '!W686="","",'Paraclinicos '!W686&lt;6,4,'Paraclinicos '!W686&lt;10,3,'Paraclinicos '!W686&lt;13,2,'Paraclinicos '!W686&lt;15,1,'Paraclinicos '!W686=15,0)</f>
        <v>4</v>
      </c>
      <c r="U687" s="54">
        <f t="shared" si="30"/>
        <v>5</v>
      </c>
      <c r="V687" cm="1">
        <f t="array" ref="V687">_xlfn.IFS('Paraclinicos '!S686="","",OR('Paraclinicos '!S686&lt;=8,'Paraclinicos '!S686&gt;=25),3,'Paraclinicos '!S686&lt;12,1,'Paraclinicos '!S686&lt;21,0,'Paraclinicos '!S686&lt;25,2)</f>
        <v>2</v>
      </c>
      <c r="W687" t="str">
        <f>IFERROR(IF(INDEX('BD Demog para scores enalazar'!Y$2:'BD Demog para scores enalazar'!Y$3000,MATCH(Formulas!A687,'BD Demog para scores enalazar'!A$2:'BD Demog para scores enalazar'!A$3000,0))=1,"SI","NO"),"")</f>
        <v>NO</v>
      </c>
      <c r="X687" s="9" t="str">
        <f>IFERROR(IF(INDEX('BD Demog para scores enalazar'!AJ$2:'BD Demog para scores enalazar'!AJ$3000,MATCH(Formulas!A687,'BD Demog para scores enalazar'!A$2:'BD Demog para scores enalazar'!A$3000,0))=1,"SI","NO"),"")</f>
        <v>NO</v>
      </c>
      <c r="Y687" cm="1">
        <f t="array" ref="Y687">IF(AND(W687="NO",X687="NO"),_xlfn.IFS('Paraclinicos '!K686&lt;=91,3,'Paraclinicos '!K686&lt;94,2,'Paraclinicos '!K686&lt;96,1,'Paraclinicos '!K686&gt;=96,0),"")</f>
        <v>3</v>
      </c>
      <c r="Z687" t="str" cm="1">
        <f t="array" ref="Z687">IF(OR(W687="SI",X687="SI"),_xlfn.IFS(OR(AND('Paraclinicos '!K686&lt;=83),AND('Paraclinicos '!K686&gt;=97,AA687=2)),3,OR(AND('Paraclinicos '!K686&lt;=86),AND('Paraclinicos '!K686&gt;=94,AA687=2)),2,OR(AND('Paraclinicos '!K686&lt;=88),AND('Paraclinicos '!K686&gt;=92,AA687=2)),1,OR(AND('Paraclinicos '!K686&gt;=88,'Paraclinicos '!K686&lt;=92),AND('Paraclinicos '!K686&gt;=93,AA687=0)),0),"")</f>
        <v/>
      </c>
      <c r="AA687" cm="1">
        <f t="array" ref="AA687">_xlfn.IFS('Paraclinicos '!E686="","",'Paraclinicos '!E686="Oxigeno",2,'Paraclinicos '!E686="Aire",0)</f>
        <v>2</v>
      </c>
    </row>
    <row r="688" spans="1:27" x14ac:dyDescent="0.25">
      <c r="A688">
        <f>'Paraclinicos '!A687</f>
        <v>167</v>
      </c>
      <c r="B688" s="3">
        <f>'Paraclinicos '!R687</f>
        <v>44028</v>
      </c>
      <c r="C688" cm="1">
        <f t="array" ref="C688">_xlfn.IFS('Paraclinicos '!Q687="","",'Paraclinicos '!Q687&gt;60,3,'Paraclinicos '!Q687&lt;=60,1)</f>
        <v>1</v>
      </c>
      <c r="D688" t="str">
        <f>IFERROR(IF(INDEX('BD Demog para scores enalazar'!BC$2:BC$3000,MATCH(Formulas!A688,'BD Demog para scores enalazar'!A$2:A$3000,0))=0,"SI","NO"),"")</f>
        <v>NO</v>
      </c>
      <c r="E688" cm="1">
        <f t="array" ref="E688">_xlfn.IFS(D688="","",D688="SI",4,D688="NO",1)</f>
        <v>1</v>
      </c>
      <c r="F688" cm="1">
        <f t="array" ref="F688">_xlfn.IFS('Paraclinicos '!B687="","",'Paraclinicos '!B687&gt;1,1,'Paraclinicos '!B687&lt;=1,3)</f>
        <v>1</v>
      </c>
      <c r="G688" t="str" cm="1">
        <f t="array" ref="G688">_xlfn.IFS('Paraclinicos '!D687="","",AND('Paraclinicos '!D687&gt;=250,'Paraclinicos '!D687&lt;=500),2,'Paraclinicos '!D687&gt;500,3,'Paraclinicos '!D687&lt;250,1)</f>
        <v/>
      </c>
      <c r="H688" s="50">
        <f t="shared" si="31"/>
        <v>3</v>
      </c>
      <c r="I688" cm="1">
        <f t="array" ref="I688">_xlfn.IFS('Paraclinicos '!Q687="","",'Paraclinicos '!Q687&gt;=65,1,'Paraclinicos '!Q687&lt;65,0)</f>
        <v>0</v>
      </c>
      <c r="J688" cm="1">
        <f t="array" ref="J688">_xlfn.IFS('Paraclinicos '!I687="","",'Paraclinicos '!I687&gt;7,1,'Paraclinicos '!I687&lt;=7,0)</f>
        <v>1</v>
      </c>
      <c r="K688" cm="1">
        <f t="array" ref="K688">_xlfn.IFS('Paraclinicos '!W687="","",'Paraclinicos '!W687&lt;=8,1,'Paraclinicos '!W687&gt;8,0)</f>
        <v>1</v>
      </c>
      <c r="L688" cm="1">
        <f t="array" ref="L688">_xlfn.IFS('Paraclinicos '!S687="","",'Paraclinicos '!S687&gt;=30,1,'Paraclinicos '!S687&lt;30,0)</f>
        <v>0</v>
      </c>
      <c r="M688" cm="1">
        <f t="array" ref="M688">_xlfn.IFS(OR('Paraclinicos '!T687="",'Paraclinicos '!U687=""),"",OR('Paraclinicos '!T687&lt;=90,'Paraclinicos '!U687&lt;=60),1,OR('Paraclinicos '!T687&gt;90,'Paraclinicos '!U687&gt;60),0)</f>
        <v>0</v>
      </c>
      <c r="N688" s="45">
        <f t="shared" si="32"/>
        <v>4</v>
      </c>
      <c r="O688" cm="1">
        <f t="array" ref="O688">_xlfn.IFS(OR('Paraclinicos '!M687="",'Paraclinicos '!N687="",'Paraclinicos '!N687=0),"",'Paraclinicos '!M687/'Paraclinicos '!N687&lt;100,4,'Paraclinicos '!M687/'Paraclinicos '!N687&lt;200,3,'Paraclinicos '!M687/'Paraclinicos '!N687&lt;300,2,'Paraclinicos '!M687/'Paraclinicos '!N687&lt;400,1,'Paraclinicos '!M687/'Paraclinicos '!N687&gt;=400,0)</f>
        <v>2</v>
      </c>
      <c r="P688" cm="1">
        <f t="array" ref="P688">_xlfn.IFS('Paraclinicos '!C687="","",'Paraclinicos '!C687&lt;20,4,'Paraclinicos '!C687&lt;50,3,'Paraclinicos '!C687&lt;100,2,'Paraclinicos '!C687&lt;150,1,'Paraclinicos '!C687&gt;150,0)</f>
        <v>0</v>
      </c>
      <c r="Q688" cm="1">
        <f t="array" ref="Q688">_xlfn.IFS('Paraclinicos '!O687="","",'Paraclinicos '!O687&lt;1.2,0,'Paraclinicos '!O687&lt;2,1,'Paraclinicos '!O687&lt;3.5,2,'Paraclinicos '!O687&lt;5,3,'Paraclinicos '!O687&gt;5,4)</f>
        <v>2</v>
      </c>
      <c r="R688" cm="1">
        <f t="array" ref="R688">_xlfn.IFS('Paraclinicos '!J687="","",'Paraclinicos '!J687&lt;1.2,0,'Paraclinicos '!J687&lt;2,1,'Paraclinicos '!J687&lt;6,2,'Paraclinicos '!J687&lt;12,3,'Paraclinicos '!J687&gt;=12,4)</f>
        <v>0</v>
      </c>
      <c r="S688" cm="1">
        <f t="array" ref="S688">_xlfn.IFS('Paraclinicos '!Y687="","",'Paraclinicos '!Y687&lt;70,1,'Paraclinicos '!Y687&gt;=70,0)</f>
        <v>0</v>
      </c>
      <c r="T688" cm="1">
        <f t="array" ref="T688">_xlfn.IFS('Paraclinicos '!W687="","",'Paraclinicos '!W687&lt;6,4,'Paraclinicos '!W687&lt;10,3,'Paraclinicos '!W687&lt;13,2,'Paraclinicos '!W687&lt;15,1,'Paraclinicos '!W687=15,0)</f>
        <v>4</v>
      </c>
      <c r="U688" s="54">
        <f t="shared" si="30"/>
        <v>8</v>
      </c>
      <c r="V688" cm="1">
        <f t="array" ref="V688">_xlfn.IFS('Paraclinicos '!S687="","",OR('Paraclinicos '!S687&lt;=8,'Paraclinicos '!S687&gt;=25),3,'Paraclinicos '!S687&lt;12,1,'Paraclinicos '!S687&lt;21,0,'Paraclinicos '!S687&lt;25,2)</f>
        <v>0</v>
      </c>
      <c r="W688" t="str">
        <f>IFERROR(IF(INDEX('BD Demog para scores enalazar'!Y$2:'BD Demog para scores enalazar'!Y$3000,MATCH(Formulas!A688,'BD Demog para scores enalazar'!A$2:'BD Demog para scores enalazar'!A$3000,0))=1,"SI","NO"),"")</f>
        <v>NO</v>
      </c>
      <c r="X688" s="9" t="str">
        <f>IFERROR(IF(INDEX('BD Demog para scores enalazar'!AJ$2:'BD Demog para scores enalazar'!AJ$3000,MATCH(Formulas!A688,'BD Demog para scores enalazar'!A$2:'BD Demog para scores enalazar'!A$3000,0))=1,"SI","NO"),"")</f>
        <v>NO</v>
      </c>
      <c r="Y688" cm="1">
        <f t="array" ref="Y688">IF(AND(W688="NO",X688="NO"),_xlfn.IFS('Paraclinicos '!K687&lt;=91,3,'Paraclinicos '!K687&lt;94,2,'Paraclinicos '!K687&lt;96,1,'Paraclinicos '!K687&gt;=96,0),"")</f>
        <v>3</v>
      </c>
      <c r="Z688" t="str" cm="1">
        <f t="array" ref="Z688">IF(OR(W688="SI",X688="SI"),_xlfn.IFS(OR(AND('Paraclinicos '!K687&lt;=83),AND('Paraclinicos '!K687&gt;=97,AA688=2)),3,OR(AND('Paraclinicos '!K687&lt;=86),AND('Paraclinicos '!K687&gt;=94,AA688=2)),2,OR(AND('Paraclinicos '!K687&lt;=88),AND('Paraclinicos '!K687&gt;=92,AA688=2)),1,OR(AND('Paraclinicos '!K687&gt;=88,'Paraclinicos '!K687&lt;=92),AND('Paraclinicos '!K687&gt;=93,AA688=0)),0),"")</f>
        <v/>
      </c>
      <c r="AA688" cm="1">
        <f t="array" ref="AA688">_xlfn.IFS('Paraclinicos '!E687="","",'Paraclinicos '!E687="Oxigeno",2,'Paraclinicos '!E687="Aire",0)</f>
        <v>2</v>
      </c>
    </row>
    <row r="689" spans="1:27" x14ac:dyDescent="0.25">
      <c r="A689">
        <f>'Paraclinicos '!A688</f>
        <v>167</v>
      </c>
      <c r="B689" s="3">
        <f>'Paraclinicos '!R688</f>
        <v>44029</v>
      </c>
      <c r="C689" cm="1">
        <f t="array" ref="C689">_xlfn.IFS('Paraclinicos '!Q688="","",'Paraclinicos '!Q688&gt;60,3,'Paraclinicos '!Q688&lt;=60,1)</f>
        <v>1</v>
      </c>
      <c r="D689" t="str">
        <f>IFERROR(IF(INDEX('BD Demog para scores enalazar'!BC$2:BC$3000,MATCH(Formulas!A689,'BD Demog para scores enalazar'!A$2:A$3000,0))=0,"SI","NO"),"")</f>
        <v>NO</v>
      </c>
      <c r="E689" cm="1">
        <f t="array" ref="E689">_xlfn.IFS(D689="","",D689="SI",4,D689="NO",1)</f>
        <v>1</v>
      </c>
      <c r="F689" cm="1">
        <f t="array" ref="F689">_xlfn.IFS('Paraclinicos '!B688="","",'Paraclinicos '!B688&gt;1,1,'Paraclinicos '!B688&lt;=1,3)</f>
        <v>1</v>
      </c>
      <c r="G689" cm="1">
        <f t="array" ref="G689">_xlfn.IFS('Paraclinicos '!D688="","",AND('Paraclinicos '!D688&gt;=250,'Paraclinicos '!D688&lt;=500),2,'Paraclinicos '!D688&gt;500,3,'Paraclinicos '!D688&lt;250,1)</f>
        <v>2</v>
      </c>
      <c r="H689" s="50">
        <f t="shared" si="31"/>
        <v>5</v>
      </c>
      <c r="I689" cm="1">
        <f t="array" ref="I689">_xlfn.IFS('Paraclinicos '!Q688="","",'Paraclinicos '!Q688&gt;=65,1,'Paraclinicos '!Q688&lt;65,0)</f>
        <v>0</v>
      </c>
      <c r="J689" cm="1">
        <f t="array" ref="J689">_xlfn.IFS('Paraclinicos '!I688="","",'Paraclinicos '!I688&gt;7,1,'Paraclinicos '!I688&lt;=7,0)</f>
        <v>1</v>
      </c>
      <c r="K689" cm="1">
        <f t="array" ref="K689">_xlfn.IFS('Paraclinicos '!W688="","",'Paraclinicos '!W688&lt;=8,1,'Paraclinicos '!W688&gt;8,0)</f>
        <v>0</v>
      </c>
      <c r="L689" cm="1">
        <f t="array" ref="L689">_xlfn.IFS('Paraclinicos '!S688="","",'Paraclinicos '!S688&gt;=30,1,'Paraclinicos '!S688&lt;30,0)</f>
        <v>0</v>
      </c>
      <c r="M689" cm="1">
        <f t="array" ref="M689">_xlfn.IFS(OR('Paraclinicos '!T688="",'Paraclinicos '!U688=""),"",OR('Paraclinicos '!T688&lt;=90,'Paraclinicos '!U688&lt;=60),1,OR('Paraclinicos '!T688&gt;90,'Paraclinicos '!U688&gt;60),0)</f>
        <v>0</v>
      </c>
      <c r="N689" s="45">
        <f t="shared" si="32"/>
        <v>3</v>
      </c>
      <c r="O689" cm="1">
        <f t="array" ref="O689">_xlfn.IFS(OR('Paraclinicos '!M688="",'Paraclinicos '!N688="",'Paraclinicos '!N688=0),"",'Paraclinicos '!M688/'Paraclinicos '!N688&lt;100,4,'Paraclinicos '!M688/'Paraclinicos '!N688&lt;200,3,'Paraclinicos '!M688/'Paraclinicos '!N688&lt;300,2,'Paraclinicos '!M688/'Paraclinicos '!N688&lt;400,1,'Paraclinicos '!M688/'Paraclinicos '!N688&gt;=400,0)</f>
        <v>3</v>
      </c>
      <c r="P689" cm="1">
        <f t="array" ref="P689">_xlfn.IFS('Paraclinicos '!C688="","",'Paraclinicos '!C688&lt;20,4,'Paraclinicos '!C688&lt;50,3,'Paraclinicos '!C688&lt;100,2,'Paraclinicos '!C688&lt;150,1,'Paraclinicos '!C688&gt;150,0)</f>
        <v>0</v>
      </c>
      <c r="Q689" cm="1">
        <f t="array" ref="Q689">_xlfn.IFS('Paraclinicos '!O688="","",'Paraclinicos '!O688&lt;1.2,0,'Paraclinicos '!O688&lt;2,1,'Paraclinicos '!O688&lt;3.5,2,'Paraclinicos '!O688&lt;5,3,'Paraclinicos '!O688&gt;5,4)</f>
        <v>2</v>
      </c>
      <c r="R689" cm="1">
        <f t="array" ref="R689">_xlfn.IFS('Paraclinicos '!J688="","",'Paraclinicos '!J688&lt;1.2,0,'Paraclinicos '!J688&lt;2,1,'Paraclinicos '!J688&lt;6,2,'Paraclinicos '!J688&lt;12,3,'Paraclinicos '!J688&gt;=12,4)</f>
        <v>0</v>
      </c>
      <c r="S689" cm="1">
        <f t="array" ref="S689">_xlfn.IFS('Paraclinicos '!Y688="","",'Paraclinicos '!Y688&lt;70,1,'Paraclinicos '!Y688&gt;=70,0)</f>
        <v>0</v>
      </c>
      <c r="T689" cm="1">
        <f t="array" ref="T689">_xlfn.IFS('Paraclinicos '!W688="","",'Paraclinicos '!W688&lt;6,4,'Paraclinicos '!W688&lt;10,3,'Paraclinicos '!W688&lt;13,2,'Paraclinicos '!W688&lt;15,1,'Paraclinicos '!W688=15,0)</f>
        <v>2</v>
      </c>
      <c r="U689" s="54">
        <f t="shared" si="30"/>
        <v>7</v>
      </c>
      <c r="V689" cm="1">
        <f t="array" ref="V689">_xlfn.IFS('Paraclinicos '!S688="","",OR('Paraclinicos '!S688&lt;=8,'Paraclinicos '!S688&gt;=25),3,'Paraclinicos '!S688&lt;12,1,'Paraclinicos '!S688&lt;21,0,'Paraclinicos '!S688&lt;25,2)</f>
        <v>0</v>
      </c>
      <c r="W689" t="str">
        <f>IFERROR(IF(INDEX('BD Demog para scores enalazar'!Y$2:'BD Demog para scores enalazar'!Y$3000,MATCH(Formulas!A689,'BD Demog para scores enalazar'!A$2:'BD Demog para scores enalazar'!A$3000,0))=1,"SI","NO"),"")</f>
        <v>NO</v>
      </c>
      <c r="X689" s="9" t="str">
        <f>IFERROR(IF(INDEX('BD Demog para scores enalazar'!AJ$2:'BD Demog para scores enalazar'!AJ$3000,MATCH(Formulas!A689,'BD Demog para scores enalazar'!A$2:'BD Demog para scores enalazar'!A$3000,0))=1,"SI","NO"),"")</f>
        <v>NO</v>
      </c>
      <c r="Y689" cm="1">
        <f t="array" ref="Y689">IF(AND(W689="NO",X689="NO"),_xlfn.IFS('Paraclinicos '!K688&lt;=91,3,'Paraclinicos '!K688&lt;94,2,'Paraclinicos '!K688&lt;96,1,'Paraclinicos '!K688&gt;=96,0),"")</f>
        <v>2</v>
      </c>
      <c r="Z689" t="str" cm="1">
        <f t="array" ref="Z689">IF(OR(W689="SI",X689="SI"),_xlfn.IFS(OR(AND('Paraclinicos '!K688&lt;=83),AND('Paraclinicos '!K688&gt;=97,AA689=2)),3,OR(AND('Paraclinicos '!K688&lt;=86),AND('Paraclinicos '!K688&gt;=94,AA689=2)),2,OR(AND('Paraclinicos '!K688&lt;=88),AND('Paraclinicos '!K688&gt;=92,AA689=2)),1,OR(AND('Paraclinicos '!K688&gt;=88,'Paraclinicos '!K688&lt;=92),AND('Paraclinicos '!K688&gt;=93,AA689=0)),0),"")</f>
        <v/>
      </c>
      <c r="AA689" cm="1">
        <f t="array" ref="AA689">_xlfn.IFS('Paraclinicos '!E688="","",'Paraclinicos '!E688="Oxigeno",2,'Paraclinicos '!E688="Aire",0)</f>
        <v>2</v>
      </c>
    </row>
    <row r="690" spans="1:27" x14ac:dyDescent="0.25">
      <c r="A690">
        <f>'Paraclinicos '!A689</f>
        <v>167</v>
      </c>
      <c r="B690" s="3">
        <f>'Paraclinicos '!R689</f>
        <v>44030</v>
      </c>
      <c r="C690" cm="1">
        <f t="array" ref="C690">_xlfn.IFS('Paraclinicos '!Q689="","",'Paraclinicos '!Q689&gt;60,3,'Paraclinicos '!Q689&lt;=60,1)</f>
        <v>1</v>
      </c>
      <c r="D690" t="str">
        <f>IFERROR(IF(INDEX('BD Demog para scores enalazar'!BC$2:BC$3000,MATCH(Formulas!A690,'BD Demog para scores enalazar'!A$2:A$3000,0))=0,"SI","NO"),"")</f>
        <v>NO</v>
      </c>
      <c r="E690" cm="1">
        <f t="array" ref="E690">_xlfn.IFS(D690="","",D690="SI",4,D690="NO",1)</f>
        <v>1</v>
      </c>
      <c r="F690" cm="1">
        <f t="array" ref="F690">_xlfn.IFS('Paraclinicos '!B689="","",'Paraclinicos '!B689&gt;1,1,'Paraclinicos '!B689&lt;=1,3)</f>
        <v>1</v>
      </c>
      <c r="G690" cm="1">
        <f t="array" ref="G690">_xlfn.IFS('Paraclinicos '!D689="","",AND('Paraclinicos '!D689&gt;=250,'Paraclinicos '!D689&lt;=500),2,'Paraclinicos '!D689&gt;500,3,'Paraclinicos '!D689&lt;250,1)</f>
        <v>2</v>
      </c>
      <c r="H690" s="50">
        <f t="shared" si="31"/>
        <v>5</v>
      </c>
      <c r="I690" cm="1">
        <f t="array" ref="I690">_xlfn.IFS('Paraclinicos '!Q689="","",'Paraclinicos '!Q689&gt;=65,1,'Paraclinicos '!Q689&lt;65,0)</f>
        <v>0</v>
      </c>
      <c r="J690" cm="1">
        <f t="array" ref="J690">_xlfn.IFS('Paraclinicos '!I689="","",'Paraclinicos '!I689&gt;7,1,'Paraclinicos '!I689&lt;=7,0)</f>
        <v>1</v>
      </c>
      <c r="K690" cm="1">
        <f t="array" ref="K690">_xlfn.IFS('Paraclinicos '!W689="","",'Paraclinicos '!W689&lt;=8,1,'Paraclinicos '!W689&gt;8,0)</f>
        <v>0</v>
      </c>
      <c r="L690" cm="1">
        <f t="array" ref="L690">_xlfn.IFS('Paraclinicos '!S689="","",'Paraclinicos '!S689&gt;=30,1,'Paraclinicos '!S689&lt;30,0)</f>
        <v>0</v>
      </c>
      <c r="M690" cm="1">
        <f t="array" ref="M690">_xlfn.IFS(OR('Paraclinicos '!T689="",'Paraclinicos '!U689=""),"",OR('Paraclinicos '!T689&lt;=90,'Paraclinicos '!U689&lt;=60),1,OR('Paraclinicos '!T689&gt;90,'Paraclinicos '!U689&gt;60),0)</f>
        <v>0</v>
      </c>
      <c r="N690" s="45">
        <f t="shared" si="32"/>
        <v>2</v>
      </c>
      <c r="O690" cm="1">
        <f t="array" ref="O690">_xlfn.IFS(OR('Paraclinicos '!M689="",'Paraclinicos '!N689="",'Paraclinicos '!N689=0),"",'Paraclinicos '!M689/'Paraclinicos '!N689&lt;100,4,'Paraclinicos '!M689/'Paraclinicos '!N689&lt;200,3,'Paraclinicos '!M689/'Paraclinicos '!N689&lt;300,2,'Paraclinicos '!M689/'Paraclinicos '!N689&lt;400,1,'Paraclinicos '!M689/'Paraclinicos '!N689&gt;=400,0)</f>
        <v>3</v>
      </c>
      <c r="P690" cm="1">
        <f t="array" ref="P690">_xlfn.IFS('Paraclinicos '!C689="","",'Paraclinicos '!C689&lt;20,4,'Paraclinicos '!C689&lt;50,3,'Paraclinicos '!C689&lt;100,2,'Paraclinicos '!C689&lt;150,1,'Paraclinicos '!C689&gt;150,0)</f>
        <v>0</v>
      </c>
      <c r="Q690" cm="1">
        <f t="array" ref="Q690">_xlfn.IFS('Paraclinicos '!O689="","",'Paraclinicos '!O689&lt;1.2,0,'Paraclinicos '!O689&lt;2,1,'Paraclinicos '!O689&lt;3.5,2,'Paraclinicos '!O689&lt;5,3,'Paraclinicos '!O689&gt;5,4)</f>
        <v>1</v>
      </c>
      <c r="R690" cm="1">
        <f t="array" ref="R690">_xlfn.IFS('Paraclinicos '!J689="","",'Paraclinicos '!J689&lt;1.2,0,'Paraclinicos '!J689&lt;2,1,'Paraclinicos '!J689&lt;6,2,'Paraclinicos '!J689&lt;12,3,'Paraclinicos '!J689&gt;=12,4)</f>
        <v>1</v>
      </c>
      <c r="S690" cm="1">
        <f t="array" ref="S690">_xlfn.IFS('Paraclinicos '!Y689="","",'Paraclinicos '!Y689&lt;70,1,'Paraclinicos '!Y689&gt;=70,0)</f>
        <v>0</v>
      </c>
      <c r="T690" cm="1">
        <f t="array" ref="T690">_xlfn.IFS('Paraclinicos '!W689="","",'Paraclinicos '!W689&lt;6,4,'Paraclinicos '!W689&lt;10,3,'Paraclinicos '!W689&lt;13,2,'Paraclinicos '!W689&lt;15,1,'Paraclinicos '!W689=15,0)</f>
        <v>2</v>
      </c>
      <c r="U690" s="54">
        <f t="shared" si="30"/>
        <v>7</v>
      </c>
      <c r="V690" cm="1">
        <f t="array" ref="V690">_xlfn.IFS('Paraclinicos '!S689="","",OR('Paraclinicos '!S689&lt;=8,'Paraclinicos '!S689&gt;=25),3,'Paraclinicos '!S689&lt;12,1,'Paraclinicos '!S689&lt;21,0,'Paraclinicos '!S689&lt;25,2)</f>
        <v>0</v>
      </c>
      <c r="W690" t="str">
        <f>IFERROR(IF(INDEX('BD Demog para scores enalazar'!Y$2:'BD Demog para scores enalazar'!Y$3000,MATCH(Formulas!A690,'BD Demog para scores enalazar'!A$2:'BD Demog para scores enalazar'!A$3000,0))=1,"SI","NO"),"")</f>
        <v>NO</v>
      </c>
      <c r="X690" s="9" t="str">
        <f>IFERROR(IF(INDEX('BD Demog para scores enalazar'!AJ$2:'BD Demog para scores enalazar'!AJ$3000,MATCH(Formulas!A690,'BD Demog para scores enalazar'!A$2:'BD Demog para scores enalazar'!A$3000,0))=1,"SI","NO"),"")</f>
        <v>NO</v>
      </c>
      <c r="Y690" cm="1">
        <f t="array" ref="Y690">IF(AND(W690="NO",X690="NO"),_xlfn.IFS('Paraclinicos '!K689&lt;=91,3,'Paraclinicos '!K689&lt;94,2,'Paraclinicos '!K689&lt;96,1,'Paraclinicos '!K689&gt;=96,0),"")</f>
        <v>3</v>
      </c>
      <c r="Z690" t="str" cm="1">
        <f t="array" ref="Z690">IF(OR(W690="SI",X690="SI"),_xlfn.IFS(OR(AND('Paraclinicos '!K689&lt;=83),AND('Paraclinicos '!K689&gt;=97,AA690=2)),3,OR(AND('Paraclinicos '!K689&lt;=86),AND('Paraclinicos '!K689&gt;=94,AA690=2)),2,OR(AND('Paraclinicos '!K689&lt;=88),AND('Paraclinicos '!K689&gt;=92,AA690=2)),1,OR(AND('Paraclinicos '!K689&gt;=88,'Paraclinicos '!K689&lt;=92),AND('Paraclinicos '!K689&gt;=93,AA690=0)),0),"")</f>
        <v/>
      </c>
      <c r="AA690" cm="1">
        <f t="array" ref="AA690">_xlfn.IFS('Paraclinicos '!E689="","",'Paraclinicos '!E689="Oxigeno",2,'Paraclinicos '!E689="Aire",0)</f>
        <v>2</v>
      </c>
    </row>
    <row r="691" spans="1:27" x14ac:dyDescent="0.25">
      <c r="A691">
        <f>'Paraclinicos '!A690</f>
        <v>167</v>
      </c>
      <c r="B691" s="3">
        <f>'Paraclinicos '!R690</f>
        <v>44031</v>
      </c>
      <c r="C691" cm="1">
        <f t="array" ref="C691">_xlfn.IFS('Paraclinicos '!Q690="","",'Paraclinicos '!Q690&gt;60,3,'Paraclinicos '!Q690&lt;=60,1)</f>
        <v>1</v>
      </c>
      <c r="D691" t="str">
        <f>IFERROR(IF(INDEX('BD Demog para scores enalazar'!BC$2:BC$3000,MATCH(Formulas!A691,'BD Demog para scores enalazar'!A$2:A$3000,0))=0,"SI","NO"),"")</f>
        <v>NO</v>
      </c>
      <c r="E691" cm="1">
        <f t="array" ref="E691">_xlfn.IFS(D691="","",D691="SI",4,D691="NO",1)</f>
        <v>1</v>
      </c>
      <c r="F691" cm="1">
        <f t="array" ref="F691">_xlfn.IFS('Paraclinicos '!B690="","",'Paraclinicos '!B690&gt;1,1,'Paraclinicos '!B690&lt;=1,3)</f>
        <v>1</v>
      </c>
      <c r="G691" t="str" cm="1">
        <f t="array" ref="G691">_xlfn.IFS('Paraclinicos '!D690="","",AND('Paraclinicos '!D690&gt;=250,'Paraclinicos '!D690&lt;=500),2,'Paraclinicos '!D690&gt;500,3,'Paraclinicos '!D690&lt;250,1)</f>
        <v/>
      </c>
      <c r="H691" s="50">
        <f t="shared" si="31"/>
        <v>3</v>
      </c>
      <c r="I691" cm="1">
        <f t="array" ref="I691">_xlfn.IFS('Paraclinicos '!Q690="","",'Paraclinicos '!Q690&gt;=65,1,'Paraclinicos '!Q690&lt;65,0)</f>
        <v>0</v>
      </c>
      <c r="J691" cm="1">
        <f t="array" ref="J691">_xlfn.IFS('Paraclinicos '!I690="","",'Paraclinicos '!I690&gt;7,1,'Paraclinicos '!I690&lt;=7,0)</f>
        <v>1</v>
      </c>
      <c r="K691" cm="1">
        <f t="array" ref="K691">_xlfn.IFS('Paraclinicos '!W690="","",'Paraclinicos '!W690&lt;=8,1,'Paraclinicos '!W690&gt;8,0)</f>
        <v>1</v>
      </c>
      <c r="L691" cm="1">
        <f t="array" ref="L691">_xlfn.IFS('Paraclinicos '!S690="","",'Paraclinicos '!S690&gt;=30,1,'Paraclinicos '!S690&lt;30,0)</f>
        <v>0</v>
      </c>
      <c r="M691" cm="1">
        <f t="array" ref="M691">_xlfn.IFS(OR('Paraclinicos '!T690="",'Paraclinicos '!U690=""),"",OR('Paraclinicos '!T690&lt;=90,'Paraclinicos '!U690&lt;=60),1,OR('Paraclinicos '!T690&gt;90,'Paraclinicos '!U690&gt;60),0)</f>
        <v>0</v>
      </c>
      <c r="N691" s="45">
        <f t="shared" si="32"/>
        <v>3</v>
      </c>
      <c r="O691" cm="1">
        <f t="array" ref="O691">_xlfn.IFS(OR('Paraclinicos '!M690="",'Paraclinicos '!N690="",'Paraclinicos '!N690=0),"",'Paraclinicos '!M690/'Paraclinicos '!N690&lt;100,4,'Paraclinicos '!M690/'Paraclinicos '!N690&lt;200,3,'Paraclinicos '!M690/'Paraclinicos '!N690&lt;300,2,'Paraclinicos '!M690/'Paraclinicos '!N690&lt;400,1,'Paraclinicos '!M690/'Paraclinicos '!N690&gt;=400,0)</f>
        <v>0</v>
      </c>
      <c r="P691" cm="1">
        <f t="array" ref="P691">_xlfn.IFS('Paraclinicos '!C690="","",'Paraclinicos '!C690&lt;20,4,'Paraclinicos '!C690&lt;50,3,'Paraclinicos '!C690&lt;100,2,'Paraclinicos '!C690&lt;150,1,'Paraclinicos '!C690&gt;150,0)</f>
        <v>0</v>
      </c>
      <c r="Q691" cm="1">
        <f t="array" ref="Q691">_xlfn.IFS('Paraclinicos '!O690="","",'Paraclinicos '!O690&lt;1.2,0,'Paraclinicos '!O690&lt;2,1,'Paraclinicos '!O690&lt;3.5,2,'Paraclinicos '!O690&lt;5,3,'Paraclinicos '!O690&gt;5,4)</f>
        <v>1</v>
      </c>
      <c r="R691" t="str" cm="1">
        <f t="array" ref="R691">_xlfn.IFS('Paraclinicos '!J690="","",'Paraclinicos '!J690&lt;1.2,0,'Paraclinicos '!J690&lt;2,1,'Paraclinicos '!J690&lt;6,2,'Paraclinicos '!J690&lt;12,3,'Paraclinicos '!J690&gt;=12,4)</f>
        <v/>
      </c>
      <c r="S691" cm="1">
        <f t="array" ref="S691">_xlfn.IFS('Paraclinicos '!Y690="","",'Paraclinicos '!Y690&lt;70,1,'Paraclinicos '!Y690&gt;=70,0)</f>
        <v>0</v>
      </c>
      <c r="T691" cm="1">
        <f t="array" ref="T691">_xlfn.IFS('Paraclinicos '!W690="","",'Paraclinicos '!W690&lt;6,4,'Paraclinicos '!W690&lt;10,3,'Paraclinicos '!W690&lt;13,2,'Paraclinicos '!W690&lt;15,1,'Paraclinicos '!W690=15,0)</f>
        <v>4</v>
      </c>
      <c r="U691" s="54">
        <f t="shared" si="30"/>
        <v>5</v>
      </c>
      <c r="V691" cm="1">
        <f t="array" ref="V691">_xlfn.IFS('Paraclinicos '!S690="","",OR('Paraclinicos '!S690&lt;=8,'Paraclinicos '!S690&gt;=25),3,'Paraclinicos '!S690&lt;12,1,'Paraclinicos '!S690&lt;21,0,'Paraclinicos '!S690&lt;25,2)</f>
        <v>0</v>
      </c>
      <c r="W691" t="str">
        <f>IFERROR(IF(INDEX('BD Demog para scores enalazar'!Y$2:'BD Demog para scores enalazar'!Y$3000,MATCH(Formulas!A691,'BD Demog para scores enalazar'!A$2:'BD Demog para scores enalazar'!A$3000,0))=1,"SI","NO"),"")</f>
        <v>NO</v>
      </c>
      <c r="X691" s="9" t="str">
        <f>IFERROR(IF(INDEX('BD Demog para scores enalazar'!AJ$2:'BD Demog para scores enalazar'!AJ$3000,MATCH(Formulas!A691,'BD Demog para scores enalazar'!A$2:'BD Demog para scores enalazar'!A$3000,0))=1,"SI","NO"),"")</f>
        <v>NO</v>
      </c>
      <c r="Y691" cm="1">
        <f t="array" ref="Y691">IF(AND(W691="NO",X691="NO"),_xlfn.IFS('Paraclinicos '!K690&lt;=91,3,'Paraclinicos '!K690&lt;94,2,'Paraclinicos '!K690&lt;96,1,'Paraclinicos '!K690&gt;=96,0),"")</f>
        <v>2</v>
      </c>
      <c r="Z691" t="str" cm="1">
        <f t="array" ref="Z691">IF(OR(W691="SI",X691="SI"),_xlfn.IFS(OR(AND('Paraclinicos '!K690&lt;=83),AND('Paraclinicos '!K690&gt;=97,AA691=2)),3,OR(AND('Paraclinicos '!K690&lt;=86),AND('Paraclinicos '!K690&gt;=94,AA691=2)),2,OR(AND('Paraclinicos '!K690&lt;=88),AND('Paraclinicos '!K690&gt;=92,AA691=2)),1,OR(AND('Paraclinicos '!K690&gt;=88,'Paraclinicos '!K690&lt;=92),AND('Paraclinicos '!K690&gt;=93,AA691=0)),0),"")</f>
        <v/>
      </c>
      <c r="AA691" cm="1">
        <f t="array" ref="AA691">_xlfn.IFS('Paraclinicos '!E690="","",'Paraclinicos '!E690="Oxigeno",2,'Paraclinicos '!E690="Aire",0)</f>
        <v>2</v>
      </c>
    </row>
    <row r="692" spans="1:27" x14ac:dyDescent="0.25">
      <c r="A692">
        <f>'Paraclinicos '!A691</f>
        <v>167</v>
      </c>
      <c r="B692" s="3">
        <f>'Paraclinicos '!R691</f>
        <v>44032</v>
      </c>
      <c r="C692" cm="1">
        <f t="array" ref="C692">_xlfn.IFS('Paraclinicos '!Q691="","",'Paraclinicos '!Q691&gt;60,3,'Paraclinicos '!Q691&lt;=60,1)</f>
        <v>1</v>
      </c>
      <c r="D692" t="str">
        <f>IFERROR(IF(INDEX('BD Demog para scores enalazar'!BC$2:BC$3000,MATCH(Formulas!A692,'BD Demog para scores enalazar'!A$2:A$3000,0))=0,"SI","NO"),"")</f>
        <v>NO</v>
      </c>
      <c r="E692" cm="1">
        <f t="array" ref="E692">_xlfn.IFS(D692="","",D692="SI",4,D692="NO",1)</f>
        <v>1</v>
      </c>
      <c r="F692" cm="1">
        <f t="array" ref="F692">_xlfn.IFS('Paraclinicos '!B691="","",'Paraclinicos '!B691&gt;1,1,'Paraclinicos '!B691&lt;=1,3)</f>
        <v>1</v>
      </c>
      <c r="G692" t="str" cm="1">
        <f t="array" ref="G692">_xlfn.IFS('Paraclinicos '!D691="","",AND('Paraclinicos '!D691&gt;=250,'Paraclinicos '!D691&lt;=500),2,'Paraclinicos '!D691&gt;500,3,'Paraclinicos '!D691&lt;250,1)</f>
        <v/>
      </c>
      <c r="H692" s="50">
        <f t="shared" si="31"/>
        <v>3</v>
      </c>
      <c r="I692" cm="1">
        <f t="array" ref="I692">_xlfn.IFS('Paraclinicos '!Q691="","",'Paraclinicos '!Q691&gt;=65,1,'Paraclinicos '!Q691&lt;65,0)</f>
        <v>0</v>
      </c>
      <c r="J692" cm="1">
        <f t="array" ref="J692">_xlfn.IFS('Paraclinicos '!I691="","",'Paraclinicos '!I691&gt;7,1,'Paraclinicos '!I691&lt;=7,0)</f>
        <v>1</v>
      </c>
      <c r="K692" cm="1">
        <f t="array" ref="K692">_xlfn.IFS('Paraclinicos '!W691="","",'Paraclinicos '!W691&lt;=8,1,'Paraclinicos '!W691&gt;8,0)</f>
        <v>1</v>
      </c>
      <c r="L692" cm="1">
        <f t="array" ref="L692">_xlfn.IFS('Paraclinicos '!S691="","",'Paraclinicos '!S691&gt;=30,1,'Paraclinicos '!S691&lt;30,0)</f>
        <v>0</v>
      </c>
      <c r="M692" cm="1">
        <f t="array" ref="M692">_xlfn.IFS(OR('Paraclinicos '!T691="",'Paraclinicos '!U691=""),"",OR('Paraclinicos '!T691&lt;=90,'Paraclinicos '!U691&lt;=60),1,OR('Paraclinicos '!T691&gt;90,'Paraclinicos '!U691&gt;60),0)</f>
        <v>0</v>
      </c>
      <c r="N692" s="45">
        <f t="shared" si="32"/>
        <v>4</v>
      </c>
      <c r="O692" cm="1">
        <f t="array" ref="O692">_xlfn.IFS(OR('Paraclinicos '!M691="",'Paraclinicos '!N691="",'Paraclinicos '!N691=0),"",'Paraclinicos '!M691/'Paraclinicos '!N691&lt;100,4,'Paraclinicos '!M691/'Paraclinicos '!N691&lt;200,3,'Paraclinicos '!M691/'Paraclinicos '!N691&lt;300,2,'Paraclinicos '!M691/'Paraclinicos '!N691&lt;400,1,'Paraclinicos '!M691/'Paraclinicos '!N691&gt;=400,0)</f>
        <v>3</v>
      </c>
      <c r="P692" cm="1">
        <f t="array" ref="P692">_xlfn.IFS('Paraclinicos '!C691="","",'Paraclinicos '!C691&lt;20,4,'Paraclinicos '!C691&lt;50,3,'Paraclinicos '!C691&lt;100,2,'Paraclinicos '!C691&lt;150,1,'Paraclinicos '!C691&gt;150,0)</f>
        <v>0</v>
      </c>
      <c r="Q692" cm="1">
        <f t="array" ref="Q692">_xlfn.IFS('Paraclinicos '!O691="","",'Paraclinicos '!O691&lt;1.2,0,'Paraclinicos '!O691&lt;2,1,'Paraclinicos '!O691&lt;3.5,2,'Paraclinicos '!O691&lt;5,3,'Paraclinicos '!O691&gt;5,4)</f>
        <v>1</v>
      </c>
      <c r="R692" cm="1">
        <f t="array" ref="R692">_xlfn.IFS('Paraclinicos '!J691="","",'Paraclinicos '!J691&lt;1.2,0,'Paraclinicos '!J691&lt;2,1,'Paraclinicos '!J691&lt;6,2,'Paraclinicos '!J691&lt;12,3,'Paraclinicos '!J691&gt;=12,4)</f>
        <v>1</v>
      </c>
      <c r="S692" cm="1">
        <f t="array" ref="S692">_xlfn.IFS('Paraclinicos '!Y691="","",'Paraclinicos '!Y691&lt;70,1,'Paraclinicos '!Y691&gt;=70,0)</f>
        <v>0</v>
      </c>
      <c r="T692" cm="1">
        <f t="array" ref="T692">_xlfn.IFS('Paraclinicos '!W691="","",'Paraclinicos '!W691&lt;6,4,'Paraclinicos '!W691&lt;10,3,'Paraclinicos '!W691&lt;13,2,'Paraclinicos '!W691&lt;15,1,'Paraclinicos '!W691=15,0)</f>
        <v>4</v>
      </c>
      <c r="U692" s="54">
        <f t="shared" si="30"/>
        <v>9</v>
      </c>
      <c r="V692" cm="1">
        <f t="array" ref="V692">_xlfn.IFS('Paraclinicos '!S691="","",OR('Paraclinicos '!S691&lt;=8,'Paraclinicos '!S691&gt;=25),3,'Paraclinicos '!S691&lt;12,1,'Paraclinicos '!S691&lt;21,0,'Paraclinicos '!S691&lt;25,2)</f>
        <v>0</v>
      </c>
      <c r="W692" t="str">
        <f>IFERROR(IF(INDEX('BD Demog para scores enalazar'!Y$2:'BD Demog para scores enalazar'!Y$3000,MATCH(Formulas!A692,'BD Demog para scores enalazar'!A$2:'BD Demog para scores enalazar'!A$3000,0))=1,"SI","NO"),"")</f>
        <v>NO</v>
      </c>
      <c r="X692" s="9" t="str">
        <f>IFERROR(IF(INDEX('BD Demog para scores enalazar'!AJ$2:'BD Demog para scores enalazar'!AJ$3000,MATCH(Formulas!A692,'BD Demog para scores enalazar'!A$2:'BD Demog para scores enalazar'!A$3000,0))=1,"SI","NO"),"")</f>
        <v>NO</v>
      </c>
      <c r="Y692" cm="1">
        <f t="array" ref="Y692">IF(AND(W692="NO",X692="NO"),_xlfn.IFS('Paraclinicos '!K691&lt;=91,3,'Paraclinicos '!K691&lt;94,2,'Paraclinicos '!K691&lt;96,1,'Paraclinicos '!K691&gt;=96,0),"")</f>
        <v>3</v>
      </c>
      <c r="Z692" t="str" cm="1">
        <f t="array" ref="Z692">IF(OR(W692="SI",X692="SI"),_xlfn.IFS(OR(AND('Paraclinicos '!K691&lt;=83),AND('Paraclinicos '!K691&gt;=97,AA692=2)),3,OR(AND('Paraclinicos '!K691&lt;=86),AND('Paraclinicos '!K691&gt;=94,AA692=2)),2,OR(AND('Paraclinicos '!K691&lt;=88),AND('Paraclinicos '!K691&gt;=92,AA692=2)),1,OR(AND('Paraclinicos '!K691&gt;=88,'Paraclinicos '!K691&lt;=92),AND('Paraclinicos '!K691&gt;=93,AA692=0)),0),"")</f>
        <v/>
      </c>
      <c r="AA692" cm="1">
        <f t="array" ref="AA692">_xlfn.IFS('Paraclinicos '!E691="","",'Paraclinicos '!E691="Oxigeno",2,'Paraclinicos '!E691="Aire",0)</f>
        <v>2</v>
      </c>
    </row>
    <row r="693" spans="1:27" x14ac:dyDescent="0.25">
      <c r="A693">
        <f>'Paraclinicos '!A692</f>
        <v>167</v>
      </c>
      <c r="B693" s="3">
        <f>'Paraclinicos '!R692</f>
        <v>44033</v>
      </c>
      <c r="C693" cm="1">
        <f t="array" ref="C693">_xlfn.IFS('Paraclinicos '!Q692="","",'Paraclinicos '!Q692&gt;60,3,'Paraclinicos '!Q692&lt;=60,1)</f>
        <v>1</v>
      </c>
      <c r="D693" t="str">
        <f>IFERROR(IF(INDEX('BD Demog para scores enalazar'!BC$2:BC$3000,MATCH(Formulas!A693,'BD Demog para scores enalazar'!A$2:A$3000,0))=0,"SI","NO"),"")</f>
        <v>NO</v>
      </c>
      <c r="E693" cm="1">
        <f t="array" ref="E693">_xlfn.IFS(D693="","",D693="SI",4,D693="NO",1)</f>
        <v>1</v>
      </c>
      <c r="F693" cm="1">
        <f t="array" ref="F693">_xlfn.IFS('Paraclinicos '!B692="","",'Paraclinicos '!B692&gt;1,1,'Paraclinicos '!B692&lt;=1,3)</f>
        <v>1</v>
      </c>
      <c r="G693" t="str" cm="1">
        <f t="array" ref="G693">_xlfn.IFS('Paraclinicos '!D692="","",AND('Paraclinicos '!D692&gt;=250,'Paraclinicos '!D692&lt;=500),2,'Paraclinicos '!D692&gt;500,3,'Paraclinicos '!D692&lt;250,1)</f>
        <v/>
      </c>
      <c r="H693" s="50">
        <f t="shared" si="31"/>
        <v>3</v>
      </c>
      <c r="I693" cm="1">
        <f t="array" ref="I693">_xlfn.IFS('Paraclinicos '!Q692="","",'Paraclinicos '!Q692&gt;=65,1,'Paraclinicos '!Q692&lt;65,0)</f>
        <v>0</v>
      </c>
      <c r="J693" cm="1">
        <f t="array" ref="J693">_xlfn.IFS('Paraclinicos '!I692="","",'Paraclinicos '!I692&gt;7,1,'Paraclinicos '!I692&lt;=7,0)</f>
        <v>1</v>
      </c>
      <c r="K693" cm="1">
        <f t="array" ref="K693">_xlfn.IFS('Paraclinicos '!W692="","",'Paraclinicos '!W692&lt;=8,1,'Paraclinicos '!W692&gt;8,0)</f>
        <v>1</v>
      </c>
      <c r="L693" cm="1">
        <f t="array" ref="L693">_xlfn.IFS('Paraclinicos '!S692="","",'Paraclinicos '!S692&gt;=30,1,'Paraclinicos '!S692&lt;30,0)</f>
        <v>0</v>
      </c>
      <c r="M693" cm="1">
        <f t="array" ref="M693">_xlfn.IFS(OR('Paraclinicos '!T692="",'Paraclinicos '!U692=""),"",OR('Paraclinicos '!T692&lt;=90,'Paraclinicos '!U692&lt;=60),1,OR('Paraclinicos '!T692&gt;90,'Paraclinicos '!U692&gt;60),0)</f>
        <v>0</v>
      </c>
      <c r="N693" s="45">
        <f t="shared" si="32"/>
        <v>4</v>
      </c>
      <c r="O693" cm="1">
        <f t="array" ref="O693">_xlfn.IFS(OR('Paraclinicos '!M692="",'Paraclinicos '!N692="",'Paraclinicos '!N692=0),"",'Paraclinicos '!M692/'Paraclinicos '!N692&lt;100,4,'Paraclinicos '!M692/'Paraclinicos '!N692&lt;200,3,'Paraclinicos '!M692/'Paraclinicos '!N692&lt;300,2,'Paraclinicos '!M692/'Paraclinicos '!N692&lt;400,1,'Paraclinicos '!M692/'Paraclinicos '!N692&gt;=400,0)</f>
        <v>2</v>
      </c>
      <c r="P693" cm="1">
        <f t="array" ref="P693">_xlfn.IFS('Paraclinicos '!C692="","",'Paraclinicos '!C692&lt;20,4,'Paraclinicos '!C692&lt;50,3,'Paraclinicos '!C692&lt;100,2,'Paraclinicos '!C692&lt;150,1,'Paraclinicos '!C692&gt;150,0)</f>
        <v>0</v>
      </c>
      <c r="Q693" cm="1">
        <f t="array" ref="Q693">_xlfn.IFS('Paraclinicos '!O692="","",'Paraclinicos '!O692&lt;1.2,0,'Paraclinicos '!O692&lt;2,1,'Paraclinicos '!O692&lt;3.5,2,'Paraclinicos '!O692&lt;5,3,'Paraclinicos '!O692&gt;5,4)</f>
        <v>1</v>
      </c>
      <c r="R693" cm="1">
        <f t="array" ref="R693">_xlfn.IFS('Paraclinicos '!J692="","",'Paraclinicos '!J692&lt;1.2,0,'Paraclinicos '!J692&lt;2,1,'Paraclinicos '!J692&lt;6,2,'Paraclinicos '!J692&lt;12,3,'Paraclinicos '!J692&gt;=12,4)</f>
        <v>1</v>
      </c>
      <c r="S693" cm="1">
        <f t="array" ref="S693">_xlfn.IFS('Paraclinicos '!Y692="","",'Paraclinicos '!Y692&lt;70,1,'Paraclinicos '!Y692&gt;=70,0)</f>
        <v>0</v>
      </c>
      <c r="T693" cm="1">
        <f t="array" ref="T693">_xlfn.IFS('Paraclinicos '!W692="","",'Paraclinicos '!W692&lt;6,4,'Paraclinicos '!W692&lt;10,3,'Paraclinicos '!W692&lt;13,2,'Paraclinicos '!W692&lt;15,1,'Paraclinicos '!W692=15,0)</f>
        <v>4</v>
      </c>
      <c r="U693" s="54">
        <f t="shared" si="30"/>
        <v>8</v>
      </c>
      <c r="V693" cm="1">
        <f t="array" ref="V693">_xlfn.IFS('Paraclinicos '!S692="","",OR('Paraclinicos '!S692&lt;=8,'Paraclinicos '!S692&gt;=25),3,'Paraclinicos '!S692&lt;12,1,'Paraclinicos '!S692&lt;21,0,'Paraclinicos '!S692&lt;25,2)</f>
        <v>0</v>
      </c>
      <c r="W693" t="str">
        <f>IFERROR(IF(INDEX('BD Demog para scores enalazar'!Y$2:'BD Demog para scores enalazar'!Y$3000,MATCH(Formulas!A693,'BD Demog para scores enalazar'!A$2:'BD Demog para scores enalazar'!A$3000,0))=1,"SI","NO"),"")</f>
        <v>NO</v>
      </c>
      <c r="X693" s="9" t="str">
        <f>IFERROR(IF(INDEX('BD Demog para scores enalazar'!AJ$2:'BD Demog para scores enalazar'!AJ$3000,MATCH(Formulas!A693,'BD Demog para scores enalazar'!A$2:'BD Demog para scores enalazar'!A$3000,0))=1,"SI","NO"),"")</f>
        <v>NO</v>
      </c>
      <c r="Y693" cm="1">
        <f t="array" ref="Y693">IF(AND(W693="NO",X693="NO"),_xlfn.IFS('Paraclinicos '!K692&lt;=91,3,'Paraclinicos '!K692&lt;94,2,'Paraclinicos '!K692&lt;96,1,'Paraclinicos '!K692&gt;=96,0),"")</f>
        <v>3</v>
      </c>
      <c r="Z693" t="str" cm="1">
        <f t="array" ref="Z693">IF(OR(W693="SI",X693="SI"),_xlfn.IFS(OR(AND('Paraclinicos '!K692&lt;=83),AND('Paraclinicos '!K692&gt;=97,AA693=2)),3,OR(AND('Paraclinicos '!K692&lt;=86),AND('Paraclinicos '!K692&gt;=94,AA693=2)),2,OR(AND('Paraclinicos '!K692&lt;=88),AND('Paraclinicos '!K692&gt;=92,AA693=2)),1,OR(AND('Paraclinicos '!K692&gt;=88,'Paraclinicos '!K692&lt;=92),AND('Paraclinicos '!K692&gt;=93,AA693=0)),0),"")</f>
        <v/>
      </c>
      <c r="AA693" cm="1">
        <f t="array" ref="AA693">_xlfn.IFS('Paraclinicos '!E692="","",'Paraclinicos '!E692="Oxigeno",2,'Paraclinicos '!E692="Aire",0)</f>
        <v>2</v>
      </c>
    </row>
    <row r="694" spans="1:27" x14ac:dyDescent="0.25">
      <c r="A694">
        <f>'Paraclinicos '!A693</f>
        <v>167</v>
      </c>
      <c r="B694" s="3">
        <f>'Paraclinicos '!R693</f>
        <v>44034</v>
      </c>
      <c r="C694" cm="1">
        <f t="array" ref="C694">_xlfn.IFS('Paraclinicos '!Q693="","",'Paraclinicos '!Q693&gt;60,3,'Paraclinicos '!Q693&lt;=60,1)</f>
        <v>1</v>
      </c>
      <c r="D694" t="str">
        <f>IFERROR(IF(INDEX('BD Demog para scores enalazar'!BC$2:BC$3000,MATCH(Formulas!A694,'BD Demog para scores enalazar'!A$2:A$3000,0))=0,"SI","NO"),"")</f>
        <v>NO</v>
      </c>
      <c r="E694" cm="1">
        <f t="array" ref="E694">_xlfn.IFS(D694="","",D694="SI",4,D694="NO",1)</f>
        <v>1</v>
      </c>
      <c r="F694" t="str" cm="1">
        <f t="array" ref="F694">_xlfn.IFS('Paraclinicos '!B693="","",'Paraclinicos '!B693&gt;1,1,'Paraclinicos '!B693&lt;=1,3)</f>
        <v/>
      </c>
      <c r="G694" t="str" cm="1">
        <f t="array" ref="G694">_xlfn.IFS('Paraclinicos '!D693="","",AND('Paraclinicos '!D693&gt;=250,'Paraclinicos '!D693&lt;=500),2,'Paraclinicos '!D693&gt;500,3,'Paraclinicos '!D693&lt;250,1)</f>
        <v/>
      </c>
      <c r="H694" s="50">
        <f t="shared" si="31"/>
        <v>2</v>
      </c>
      <c r="I694" cm="1">
        <f t="array" ref="I694">_xlfn.IFS('Paraclinicos '!Q693="","",'Paraclinicos '!Q693&gt;=65,1,'Paraclinicos '!Q693&lt;65,0)</f>
        <v>0</v>
      </c>
      <c r="J694" cm="1">
        <f t="array" ref="J694">_xlfn.IFS('Paraclinicos '!I693="","",'Paraclinicos '!I693&gt;7,1,'Paraclinicos '!I693&lt;=7,0)</f>
        <v>1</v>
      </c>
      <c r="K694" cm="1">
        <f t="array" ref="K694">_xlfn.IFS('Paraclinicos '!W693="","",'Paraclinicos '!W693&lt;=8,1,'Paraclinicos '!W693&gt;8,0)</f>
        <v>0</v>
      </c>
      <c r="L694" cm="1">
        <f t="array" ref="L694">_xlfn.IFS('Paraclinicos '!S693="","",'Paraclinicos '!S693&gt;=30,1,'Paraclinicos '!S693&lt;30,0)</f>
        <v>0</v>
      </c>
      <c r="M694" cm="1">
        <f t="array" ref="M694">_xlfn.IFS(OR('Paraclinicos '!T693="",'Paraclinicos '!U693=""),"",OR('Paraclinicos '!T693&lt;=90,'Paraclinicos '!U693&lt;=60),1,OR('Paraclinicos '!T693&gt;90,'Paraclinicos '!U693&gt;60),0)</f>
        <v>0</v>
      </c>
      <c r="N694" s="45">
        <f t="shared" si="32"/>
        <v>3</v>
      </c>
      <c r="O694" cm="1">
        <f t="array" ref="O694">_xlfn.IFS(OR('Paraclinicos '!M693="",'Paraclinicos '!N693="",'Paraclinicos '!N693=0),"",'Paraclinicos '!M693/'Paraclinicos '!N693&lt;100,4,'Paraclinicos '!M693/'Paraclinicos '!N693&lt;200,3,'Paraclinicos '!M693/'Paraclinicos '!N693&lt;300,2,'Paraclinicos '!M693/'Paraclinicos '!N693&lt;400,1,'Paraclinicos '!M693/'Paraclinicos '!N693&gt;=400,0)</f>
        <v>1</v>
      </c>
      <c r="P694" cm="1">
        <f t="array" ref="P694">_xlfn.IFS('Paraclinicos '!C693="","",'Paraclinicos '!C693&lt;20,4,'Paraclinicos '!C693&lt;50,3,'Paraclinicos '!C693&lt;100,2,'Paraclinicos '!C693&lt;150,1,'Paraclinicos '!C693&gt;150,0)</f>
        <v>0</v>
      </c>
      <c r="Q694" cm="1">
        <f t="array" ref="Q694">_xlfn.IFS('Paraclinicos '!O693="","",'Paraclinicos '!O693&lt;1.2,0,'Paraclinicos '!O693&lt;2,1,'Paraclinicos '!O693&lt;3.5,2,'Paraclinicos '!O693&lt;5,3,'Paraclinicos '!O693&gt;5,4)</f>
        <v>1</v>
      </c>
      <c r="R694" cm="1">
        <f t="array" ref="R694">_xlfn.IFS('Paraclinicos '!J693="","",'Paraclinicos '!J693&lt;1.2,0,'Paraclinicos '!J693&lt;2,1,'Paraclinicos '!J693&lt;6,2,'Paraclinicos '!J693&lt;12,3,'Paraclinicos '!J693&gt;=12,4)</f>
        <v>1</v>
      </c>
      <c r="S694" cm="1">
        <f t="array" ref="S694">_xlfn.IFS('Paraclinicos '!Y693="","",'Paraclinicos '!Y693&lt;70,1,'Paraclinicos '!Y693&gt;=70,0)</f>
        <v>0</v>
      </c>
      <c r="T694" cm="1">
        <f t="array" ref="T694">_xlfn.IFS('Paraclinicos '!W693="","",'Paraclinicos '!W693&lt;6,4,'Paraclinicos '!W693&lt;10,3,'Paraclinicos '!W693&lt;13,2,'Paraclinicos '!W693&lt;15,1,'Paraclinicos '!W693=15,0)</f>
        <v>1</v>
      </c>
      <c r="U694" s="54">
        <f t="shared" si="30"/>
        <v>4</v>
      </c>
      <c r="V694" cm="1">
        <f t="array" ref="V694">_xlfn.IFS('Paraclinicos '!S693="","",OR('Paraclinicos '!S693&lt;=8,'Paraclinicos '!S693&gt;=25),3,'Paraclinicos '!S693&lt;12,1,'Paraclinicos '!S693&lt;21,0,'Paraclinicos '!S693&lt;25,2)</f>
        <v>3</v>
      </c>
      <c r="W694" t="str">
        <f>IFERROR(IF(INDEX('BD Demog para scores enalazar'!Y$2:'BD Demog para scores enalazar'!Y$3000,MATCH(Formulas!A694,'BD Demog para scores enalazar'!A$2:'BD Demog para scores enalazar'!A$3000,0))=1,"SI","NO"),"")</f>
        <v>NO</v>
      </c>
      <c r="X694" s="9" t="str">
        <f>IFERROR(IF(INDEX('BD Demog para scores enalazar'!AJ$2:'BD Demog para scores enalazar'!AJ$3000,MATCH(Formulas!A694,'BD Demog para scores enalazar'!A$2:'BD Demog para scores enalazar'!A$3000,0))=1,"SI","NO"),"")</f>
        <v>NO</v>
      </c>
      <c r="Y694" cm="1">
        <f t="array" ref="Y694">IF(AND(W694="NO",X694="NO"),_xlfn.IFS('Paraclinicos '!K693&lt;=91,3,'Paraclinicos '!K693&lt;94,2,'Paraclinicos '!K693&lt;96,1,'Paraclinicos '!K693&gt;=96,0),"")</f>
        <v>2</v>
      </c>
      <c r="Z694" t="str" cm="1">
        <f t="array" ref="Z694">IF(OR(W694="SI",X694="SI"),_xlfn.IFS(OR(AND('Paraclinicos '!K693&lt;=83),AND('Paraclinicos '!K693&gt;=97,AA694=2)),3,OR(AND('Paraclinicos '!K693&lt;=86),AND('Paraclinicos '!K693&gt;=94,AA694=2)),2,OR(AND('Paraclinicos '!K693&lt;=88),AND('Paraclinicos '!K693&gt;=92,AA694=2)),1,OR(AND('Paraclinicos '!K693&gt;=88,'Paraclinicos '!K693&lt;=92),AND('Paraclinicos '!K693&gt;=93,AA694=0)),0),"")</f>
        <v/>
      </c>
      <c r="AA694" cm="1">
        <f t="array" ref="AA694">_xlfn.IFS('Paraclinicos '!E693="","",'Paraclinicos '!E693="Oxigeno",2,'Paraclinicos '!E693="Aire",0)</f>
        <v>2</v>
      </c>
    </row>
    <row r="695" spans="1:27" x14ac:dyDescent="0.25">
      <c r="A695">
        <f>'Paraclinicos '!A694</f>
        <v>167</v>
      </c>
      <c r="B695" s="3">
        <f>'Paraclinicos '!R694</f>
        <v>44035</v>
      </c>
      <c r="C695" cm="1">
        <f t="array" ref="C695">_xlfn.IFS('Paraclinicos '!Q694="","",'Paraclinicos '!Q694&gt;60,3,'Paraclinicos '!Q694&lt;=60,1)</f>
        <v>1</v>
      </c>
      <c r="D695" t="str">
        <f>IFERROR(IF(INDEX('BD Demog para scores enalazar'!BC$2:BC$3000,MATCH(Formulas!A695,'BD Demog para scores enalazar'!A$2:A$3000,0))=0,"SI","NO"),"")</f>
        <v>NO</v>
      </c>
      <c r="E695" cm="1">
        <f t="array" ref="E695">_xlfn.IFS(D695="","",D695="SI",4,D695="NO",1)</f>
        <v>1</v>
      </c>
      <c r="F695" cm="1">
        <f t="array" ref="F695">_xlfn.IFS('Paraclinicos '!B694="","",'Paraclinicos '!B694&gt;1,1,'Paraclinicos '!B694&lt;=1,3)</f>
        <v>1</v>
      </c>
      <c r="G695" t="str" cm="1">
        <f t="array" ref="G695">_xlfn.IFS('Paraclinicos '!D694="","",AND('Paraclinicos '!D694&gt;=250,'Paraclinicos '!D694&lt;=500),2,'Paraclinicos '!D694&gt;500,3,'Paraclinicos '!D694&lt;250,1)</f>
        <v/>
      </c>
      <c r="H695" s="50">
        <f t="shared" si="31"/>
        <v>3</v>
      </c>
      <c r="I695" cm="1">
        <f t="array" ref="I695">_xlfn.IFS('Paraclinicos '!Q694="","",'Paraclinicos '!Q694&gt;=65,1,'Paraclinicos '!Q694&lt;65,0)</f>
        <v>0</v>
      </c>
      <c r="J695" cm="1">
        <f t="array" ref="J695">_xlfn.IFS('Paraclinicos '!I694="","",'Paraclinicos '!I694&gt;7,1,'Paraclinicos '!I694&lt;=7,0)</f>
        <v>1</v>
      </c>
      <c r="K695" cm="1">
        <f t="array" ref="K695">_xlfn.IFS('Paraclinicos '!W694="","",'Paraclinicos '!W694&lt;=8,1,'Paraclinicos '!W694&gt;8,0)</f>
        <v>0</v>
      </c>
      <c r="L695" cm="1">
        <f t="array" ref="L695">_xlfn.IFS('Paraclinicos '!S694="","",'Paraclinicos '!S694&gt;=30,1,'Paraclinicos '!S694&lt;30,0)</f>
        <v>1</v>
      </c>
      <c r="M695" cm="1">
        <f t="array" ref="M695">_xlfn.IFS(OR('Paraclinicos '!T694="",'Paraclinicos '!U694=""),"",OR('Paraclinicos '!T694&lt;=90,'Paraclinicos '!U694&lt;=60),1,OR('Paraclinicos '!T694&gt;90,'Paraclinicos '!U694&gt;60),0)</f>
        <v>0</v>
      </c>
      <c r="N695" s="45">
        <f t="shared" si="32"/>
        <v>3</v>
      </c>
      <c r="O695" cm="1">
        <f t="array" ref="O695">_xlfn.IFS(OR('Paraclinicos '!M694="",'Paraclinicos '!N694="",'Paraclinicos '!N694=0),"",'Paraclinicos '!M694/'Paraclinicos '!N694&lt;100,4,'Paraclinicos '!M694/'Paraclinicos '!N694&lt;200,3,'Paraclinicos '!M694/'Paraclinicos '!N694&lt;300,2,'Paraclinicos '!M694/'Paraclinicos '!N694&lt;400,1,'Paraclinicos '!M694/'Paraclinicos '!N694&gt;=400,0)</f>
        <v>2</v>
      </c>
      <c r="P695" cm="1">
        <f t="array" ref="P695">_xlfn.IFS('Paraclinicos '!C694="","",'Paraclinicos '!C694&lt;20,4,'Paraclinicos '!C694&lt;50,3,'Paraclinicos '!C694&lt;100,2,'Paraclinicos '!C694&lt;150,1,'Paraclinicos '!C694&gt;150,0)</f>
        <v>0</v>
      </c>
      <c r="Q695" cm="1">
        <f t="array" ref="Q695">_xlfn.IFS('Paraclinicos '!O694="","",'Paraclinicos '!O694&lt;1.2,0,'Paraclinicos '!O694&lt;2,1,'Paraclinicos '!O694&lt;3.5,2,'Paraclinicos '!O694&lt;5,3,'Paraclinicos '!O694&gt;5,4)</f>
        <v>0</v>
      </c>
      <c r="R695" cm="1">
        <f t="array" ref="R695">_xlfn.IFS('Paraclinicos '!J694="","",'Paraclinicos '!J694&lt;1.2,0,'Paraclinicos '!J694&lt;2,1,'Paraclinicos '!J694&lt;6,2,'Paraclinicos '!J694&lt;12,3,'Paraclinicos '!J694&gt;=12,4)</f>
        <v>2</v>
      </c>
      <c r="S695" cm="1">
        <f t="array" ref="S695">_xlfn.IFS('Paraclinicos '!Y694="","",'Paraclinicos '!Y694&lt;70,1,'Paraclinicos '!Y694&gt;=70,0)</f>
        <v>0</v>
      </c>
      <c r="T695" cm="1">
        <f t="array" ref="T695">_xlfn.IFS('Paraclinicos '!W694="","",'Paraclinicos '!W694&lt;6,4,'Paraclinicos '!W694&lt;10,3,'Paraclinicos '!W694&lt;13,2,'Paraclinicos '!W694&lt;15,1,'Paraclinicos '!W694=15,0)</f>
        <v>0</v>
      </c>
      <c r="U695" s="54">
        <f t="shared" si="30"/>
        <v>4</v>
      </c>
      <c r="V695" cm="1">
        <f t="array" ref="V695">_xlfn.IFS('Paraclinicos '!S694="","",OR('Paraclinicos '!S694&lt;=8,'Paraclinicos '!S694&gt;=25),3,'Paraclinicos '!S694&lt;12,1,'Paraclinicos '!S694&lt;21,0,'Paraclinicos '!S694&lt;25,2)</f>
        <v>3</v>
      </c>
      <c r="W695" t="str">
        <f>IFERROR(IF(INDEX('BD Demog para scores enalazar'!Y$2:'BD Demog para scores enalazar'!Y$3000,MATCH(Formulas!A695,'BD Demog para scores enalazar'!A$2:'BD Demog para scores enalazar'!A$3000,0))=1,"SI","NO"),"")</f>
        <v>NO</v>
      </c>
      <c r="X695" s="9" t="str">
        <f>IFERROR(IF(INDEX('BD Demog para scores enalazar'!AJ$2:'BD Demog para scores enalazar'!AJ$3000,MATCH(Formulas!A695,'BD Demog para scores enalazar'!A$2:'BD Demog para scores enalazar'!A$3000,0))=1,"SI","NO"),"")</f>
        <v>NO</v>
      </c>
      <c r="Y695" cm="1">
        <f t="array" ref="Y695">IF(AND(W695="NO",X695="NO"),_xlfn.IFS('Paraclinicos '!K694&lt;=91,3,'Paraclinicos '!K694&lt;94,2,'Paraclinicos '!K694&lt;96,1,'Paraclinicos '!K694&gt;=96,0),"")</f>
        <v>3</v>
      </c>
      <c r="Z695" t="str" cm="1">
        <f t="array" ref="Z695">IF(OR(W695="SI",X695="SI"),_xlfn.IFS(OR(AND('Paraclinicos '!K694&lt;=83),AND('Paraclinicos '!K694&gt;=97,AA695=2)),3,OR(AND('Paraclinicos '!K694&lt;=86),AND('Paraclinicos '!K694&gt;=94,AA695=2)),2,OR(AND('Paraclinicos '!K694&lt;=88),AND('Paraclinicos '!K694&gt;=92,AA695=2)),1,OR(AND('Paraclinicos '!K694&gt;=88,'Paraclinicos '!K694&lt;=92),AND('Paraclinicos '!K694&gt;=93,AA695=0)),0),"")</f>
        <v/>
      </c>
      <c r="AA695" cm="1">
        <f t="array" ref="AA695">_xlfn.IFS('Paraclinicos '!E694="","",'Paraclinicos '!E694="Oxigeno",2,'Paraclinicos '!E694="Aire",0)</f>
        <v>2</v>
      </c>
    </row>
    <row r="696" spans="1:27" x14ac:dyDescent="0.25">
      <c r="A696">
        <f>'Paraclinicos '!A695</f>
        <v>167</v>
      </c>
      <c r="B696" s="3">
        <f>'Paraclinicos '!R695</f>
        <v>44036</v>
      </c>
      <c r="C696" cm="1">
        <f t="array" ref="C696">_xlfn.IFS('Paraclinicos '!Q695="","",'Paraclinicos '!Q695&gt;60,3,'Paraclinicos '!Q695&lt;=60,1)</f>
        <v>1</v>
      </c>
      <c r="D696" t="str">
        <f>IFERROR(IF(INDEX('BD Demog para scores enalazar'!BC$2:BC$3000,MATCH(Formulas!A696,'BD Demog para scores enalazar'!A$2:A$3000,0))=0,"SI","NO"),"")</f>
        <v>NO</v>
      </c>
      <c r="E696" cm="1">
        <f t="array" ref="E696">_xlfn.IFS(D696="","",D696="SI",4,D696="NO",1)</f>
        <v>1</v>
      </c>
      <c r="F696" t="str" cm="1">
        <f t="array" ref="F696">_xlfn.IFS('Paraclinicos '!B695="","",'Paraclinicos '!B695&gt;1,1,'Paraclinicos '!B695&lt;=1,3)</f>
        <v/>
      </c>
      <c r="G696" t="str" cm="1">
        <f t="array" ref="G696">_xlfn.IFS('Paraclinicos '!D695="","",AND('Paraclinicos '!D695&gt;=250,'Paraclinicos '!D695&lt;=500),2,'Paraclinicos '!D695&gt;500,3,'Paraclinicos '!D695&lt;250,1)</f>
        <v/>
      </c>
      <c r="H696" s="50">
        <f t="shared" si="31"/>
        <v>2</v>
      </c>
      <c r="I696" cm="1">
        <f t="array" ref="I696">_xlfn.IFS('Paraclinicos '!Q695="","",'Paraclinicos '!Q695&gt;=65,1,'Paraclinicos '!Q695&lt;65,0)</f>
        <v>0</v>
      </c>
      <c r="J696" cm="1">
        <f t="array" ref="J696">_xlfn.IFS('Paraclinicos '!I695="","",'Paraclinicos '!I695&gt;7,1,'Paraclinicos '!I695&lt;=7,0)</f>
        <v>1</v>
      </c>
      <c r="K696" cm="1">
        <f t="array" ref="K696">_xlfn.IFS('Paraclinicos '!W695="","",'Paraclinicos '!W695&lt;=8,1,'Paraclinicos '!W695&gt;8,0)</f>
        <v>1</v>
      </c>
      <c r="L696" cm="1">
        <f t="array" ref="L696">_xlfn.IFS('Paraclinicos '!S695="","",'Paraclinicos '!S695&gt;=30,1,'Paraclinicos '!S695&lt;30,0)</f>
        <v>0</v>
      </c>
      <c r="M696" cm="1">
        <f t="array" ref="M696">_xlfn.IFS(OR('Paraclinicos '!T695="",'Paraclinicos '!U695=""),"",OR('Paraclinicos '!T695&lt;=90,'Paraclinicos '!U695&lt;=60),1,OR('Paraclinicos '!T695&gt;90,'Paraclinicos '!U695&gt;60),0)</f>
        <v>1</v>
      </c>
      <c r="N696" s="45">
        <f t="shared" si="32"/>
        <v>5</v>
      </c>
      <c r="O696" cm="1">
        <f t="array" ref="O696">_xlfn.IFS(OR('Paraclinicos '!M695="",'Paraclinicos '!N695="",'Paraclinicos '!N695=0),"",'Paraclinicos '!M695/'Paraclinicos '!N695&lt;100,4,'Paraclinicos '!M695/'Paraclinicos '!N695&lt;200,3,'Paraclinicos '!M695/'Paraclinicos '!N695&lt;300,2,'Paraclinicos '!M695/'Paraclinicos '!N695&lt;400,1,'Paraclinicos '!M695/'Paraclinicos '!N695&gt;=400,0)</f>
        <v>1</v>
      </c>
      <c r="P696" cm="1">
        <f t="array" ref="P696">_xlfn.IFS('Paraclinicos '!C695="","",'Paraclinicos '!C695&lt;20,4,'Paraclinicos '!C695&lt;50,3,'Paraclinicos '!C695&lt;100,2,'Paraclinicos '!C695&lt;150,1,'Paraclinicos '!C695&gt;150,0)</f>
        <v>0</v>
      </c>
      <c r="Q696" cm="1">
        <f t="array" ref="Q696">_xlfn.IFS('Paraclinicos '!O695="","",'Paraclinicos '!O695&lt;1.2,0,'Paraclinicos '!O695&lt;2,1,'Paraclinicos '!O695&lt;3.5,2,'Paraclinicos '!O695&lt;5,3,'Paraclinicos '!O695&gt;5,4)</f>
        <v>1</v>
      </c>
      <c r="R696" cm="1">
        <f t="array" ref="R696">_xlfn.IFS('Paraclinicos '!J695="","",'Paraclinicos '!J695&lt;1.2,0,'Paraclinicos '!J695&lt;2,1,'Paraclinicos '!J695&lt;6,2,'Paraclinicos '!J695&lt;12,3,'Paraclinicos '!J695&gt;=12,4)</f>
        <v>2</v>
      </c>
      <c r="S696" cm="1">
        <f t="array" ref="S696">_xlfn.IFS('Paraclinicos '!Y695="","",'Paraclinicos '!Y695&lt;70,1,'Paraclinicos '!Y695&gt;=70,0)</f>
        <v>1</v>
      </c>
      <c r="T696" cm="1">
        <f t="array" ref="T696">_xlfn.IFS('Paraclinicos '!W695="","",'Paraclinicos '!W695&lt;6,4,'Paraclinicos '!W695&lt;10,3,'Paraclinicos '!W695&lt;13,2,'Paraclinicos '!W695&lt;15,1,'Paraclinicos '!W695=15,0)</f>
        <v>4</v>
      </c>
      <c r="U696" s="54">
        <f t="shared" si="30"/>
        <v>9</v>
      </c>
      <c r="V696" cm="1">
        <f t="array" ref="V696">_xlfn.IFS('Paraclinicos '!S695="","",OR('Paraclinicos '!S695&lt;=8,'Paraclinicos '!S695&gt;=25),3,'Paraclinicos '!S695&lt;12,1,'Paraclinicos '!S695&lt;21,0,'Paraclinicos '!S695&lt;25,2)</f>
        <v>0</v>
      </c>
      <c r="W696" t="str">
        <f>IFERROR(IF(INDEX('BD Demog para scores enalazar'!Y$2:'BD Demog para scores enalazar'!Y$3000,MATCH(Formulas!A696,'BD Demog para scores enalazar'!A$2:'BD Demog para scores enalazar'!A$3000,0))=1,"SI","NO"),"")</f>
        <v>NO</v>
      </c>
      <c r="X696" s="9" t="str">
        <f>IFERROR(IF(INDEX('BD Demog para scores enalazar'!AJ$2:'BD Demog para scores enalazar'!AJ$3000,MATCH(Formulas!A696,'BD Demog para scores enalazar'!A$2:'BD Demog para scores enalazar'!A$3000,0))=1,"SI","NO"),"")</f>
        <v>NO</v>
      </c>
      <c r="Y696" cm="1">
        <f t="array" ref="Y696">IF(AND(W696="NO",X696="NO"),_xlfn.IFS('Paraclinicos '!K695&lt;=91,3,'Paraclinicos '!K695&lt;94,2,'Paraclinicos '!K695&lt;96,1,'Paraclinicos '!K695&gt;=96,0),"")</f>
        <v>3</v>
      </c>
      <c r="Z696" t="str" cm="1">
        <f t="array" ref="Z696">IF(OR(W696="SI",X696="SI"),_xlfn.IFS(OR(AND('Paraclinicos '!K695&lt;=83),AND('Paraclinicos '!K695&gt;=97,AA696=2)),3,OR(AND('Paraclinicos '!K695&lt;=86),AND('Paraclinicos '!K695&gt;=94,AA696=2)),2,OR(AND('Paraclinicos '!K695&lt;=88),AND('Paraclinicos '!K695&gt;=92,AA696=2)),1,OR(AND('Paraclinicos '!K695&gt;=88,'Paraclinicos '!K695&lt;=92),AND('Paraclinicos '!K695&gt;=93,AA696=0)),0),"")</f>
        <v/>
      </c>
      <c r="AA696" cm="1">
        <f t="array" ref="AA696">_xlfn.IFS('Paraclinicos '!E695="","",'Paraclinicos '!E695="Oxigeno",2,'Paraclinicos '!E695="Aire",0)</f>
        <v>2</v>
      </c>
    </row>
    <row r="697" spans="1:27" x14ac:dyDescent="0.25">
      <c r="A697">
        <f>'Paraclinicos '!A696</f>
        <v>167</v>
      </c>
      <c r="B697" s="3">
        <f>'Paraclinicos '!R696</f>
        <v>44037</v>
      </c>
      <c r="C697" cm="1">
        <f t="array" ref="C697">_xlfn.IFS('Paraclinicos '!Q696="","",'Paraclinicos '!Q696&gt;60,3,'Paraclinicos '!Q696&lt;=60,1)</f>
        <v>1</v>
      </c>
      <c r="D697" t="str">
        <f>IFERROR(IF(INDEX('BD Demog para scores enalazar'!BC$2:BC$3000,MATCH(Formulas!A697,'BD Demog para scores enalazar'!A$2:A$3000,0))=0,"SI","NO"),"")</f>
        <v>NO</v>
      </c>
      <c r="E697" cm="1">
        <f t="array" ref="E697">_xlfn.IFS(D697="","",D697="SI",4,D697="NO",1)</f>
        <v>1</v>
      </c>
      <c r="F697" cm="1">
        <f t="array" ref="F697">_xlfn.IFS('Paraclinicos '!B696="","",'Paraclinicos '!B696&gt;1,1,'Paraclinicos '!B696&lt;=1,3)</f>
        <v>1</v>
      </c>
      <c r="G697" t="str" cm="1">
        <f t="array" ref="G697">_xlfn.IFS('Paraclinicos '!D696="","",AND('Paraclinicos '!D696&gt;=250,'Paraclinicos '!D696&lt;=500),2,'Paraclinicos '!D696&gt;500,3,'Paraclinicos '!D696&lt;250,1)</f>
        <v/>
      </c>
      <c r="H697" s="50">
        <f t="shared" si="31"/>
        <v>3</v>
      </c>
      <c r="I697" cm="1">
        <f t="array" ref="I697">_xlfn.IFS('Paraclinicos '!Q696="","",'Paraclinicos '!Q696&gt;=65,1,'Paraclinicos '!Q696&lt;65,0)</f>
        <v>0</v>
      </c>
      <c r="J697" cm="1">
        <f t="array" ref="J697">_xlfn.IFS('Paraclinicos '!I696="","",'Paraclinicos '!I696&gt;7,1,'Paraclinicos '!I696&lt;=7,0)</f>
        <v>1</v>
      </c>
      <c r="K697" cm="1">
        <f t="array" ref="K697">_xlfn.IFS('Paraclinicos '!W696="","",'Paraclinicos '!W696&lt;=8,1,'Paraclinicos '!W696&gt;8,0)</f>
        <v>0</v>
      </c>
      <c r="L697" cm="1">
        <f t="array" ref="L697">_xlfn.IFS('Paraclinicos '!S696="","",'Paraclinicos '!S696&gt;=30,1,'Paraclinicos '!S696&lt;30,0)</f>
        <v>0</v>
      </c>
      <c r="M697" cm="1">
        <f t="array" ref="M697">_xlfn.IFS(OR('Paraclinicos '!T696="",'Paraclinicos '!U696=""),"",OR('Paraclinicos '!T696&lt;=90,'Paraclinicos '!U696&lt;=60),1,OR('Paraclinicos '!T696&gt;90,'Paraclinicos '!U696&gt;60),0)</f>
        <v>0</v>
      </c>
      <c r="N697" s="45">
        <f t="shared" si="32"/>
        <v>4</v>
      </c>
      <c r="O697" cm="1">
        <f t="array" ref="O697">_xlfn.IFS(OR('Paraclinicos '!M696="",'Paraclinicos '!N696="",'Paraclinicos '!N696=0),"",'Paraclinicos '!M696/'Paraclinicos '!N696&lt;100,4,'Paraclinicos '!M696/'Paraclinicos '!N696&lt;200,3,'Paraclinicos '!M696/'Paraclinicos '!N696&lt;300,2,'Paraclinicos '!M696/'Paraclinicos '!N696&lt;400,1,'Paraclinicos '!M696/'Paraclinicos '!N696&gt;=400,0)</f>
        <v>1</v>
      </c>
      <c r="P697" cm="1">
        <f t="array" ref="P697">_xlfn.IFS('Paraclinicos '!C696="","",'Paraclinicos '!C696&lt;20,4,'Paraclinicos '!C696&lt;50,3,'Paraclinicos '!C696&lt;100,2,'Paraclinicos '!C696&lt;150,1,'Paraclinicos '!C696&gt;150,0)</f>
        <v>0</v>
      </c>
      <c r="Q697" cm="1">
        <f t="array" ref="Q697">_xlfn.IFS('Paraclinicos '!O696="","",'Paraclinicos '!O696&lt;1.2,0,'Paraclinicos '!O696&lt;2,1,'Paraclinicos '!O696&lt;3.5,2,'Paraclinicos '!O696&lt;5,3,'Paraclinicos '!O696&gt;5,4)</f>
        <v>1</v>
      </c>
      <c r="R697" t="str" cm="1">
        <f t="array" ref="R697">_xlfn.IFS('Paraclinicos '!J696="","",'Paraclinicos '!J696&lt;1.2,0,'Paraclinicos '!J696&lt;2,1,'Paraclinicos '!J696&lt;6,2,'Paraclinicos '!J696&lt;12,3,'Paraclinicos '!J696&gt;=12,4)</f>
        <v/>
      </c>
      <c r="S697" cm="1">
        <f t="array" ref="S697">_xlfn.IFS('Paraclinicos '!Y696="","",'Paraclinicos '!Y696&lt;70,1,'Paraclinicos '!Y696&gt;=70,0)</f>
        <v>0</v>
      </c>
      <c r="T697" cm="1">
        <f t="array" ref="T697">_xlfn.IFS('Paraclinicos '!W696="","",'Paraclinicos '!W696&lt;6,4,'Paraclinicos '!W696&lt;10,3,'Paraclinicos '!W696&lt;13,2,'Paraclinicos '!W696&lt;15,1,'Paraclinicos '!W696=15,0)</f>
        <v>1</v>
      </c>
      <c r="U697" s="54">
        <f t="shared" si="30"/>
        <v>3</v>
      </c>
      <c r="V697" cm="1">
        <f t="array" ref="V697">_xlfn.IFS('Paraclinicos '!S696="","",OR('Paraclinicos '!S696&lt;=8,'Paraclinicos '!S696&gt;=25),3,'Paraclinicos '!S696&lt;12,1,'Paraclinicos '!S696&lt;21,0,'Paraclinicos '!S696&lt;25,2)</f>
        <v>0</v>
      </c>
      <c r="W697" t="str">
        <f>IFERROR(IF(INDEX('BD Demog para scores enalazar'!Y$2:'BD Demog para scores enalazar'!Y$3000,MATCH(Formulas!A697,'BD Demog para scores enalazar'!A$2:'BD Demog para scores enalazar'!A$3000,0))=1,"SI","NO"),"")</f>
        <v>NO</v>
      </c>
      <c r="X697" s="9" t="str">
        <f>IFERROR(IF(INDEX('BD Demog para scores enalazar'!AJ$2:'BD Demog para scores enalazar'!AJ$3000,MATCH(Formulas!A697,'BD Demog para scores enalazar'!A$2:'BD Demog para scores enalazar'!A$3000,0))=1,"SI","NO"),"")</f>
        <v>NO</v>
      </c>
      <c r="Y697" cm="1">
        <f t="array" ref="Y697">IF(AND(W697="NO",X697="NO"),_xlfn.IFS('Paraclinicos '!K696&lt;=91,3,'Paraclinicos '!K696&lt;94,2,'Paraclinicos '!K696&lt;96,1,'Paraclinicos '!K696&gt;=96,0),"")</f>
        <v>2</v>
      </c>
      <c r="Z697" t="str" cm="1">
        <f t="array" ref="Z697">IF(OR(W697="SI",X697="SI"),_xlfn.IFS(OR(AND('Paraclinicos '!K696&lt;=83),AND('Paraclinicos '!K696&gt;=97,AA697=2)),3,OR(AND('Paraclinicos '!K696&lt;=86),AND('Paraclinicos '!K696&gt;=94,AA697=2)),2,OR(AND('Paraclinicos '!K696&lt;=88),AND('Paraclinicos '!K696&gt;=92,AA697=2)),1,OR(AND('Paraclinicos '!K696&gt;=88,'Paraclinicos '!K696&lt;=92),AND('Paraclinicos '!K696&gt;=93,AA697=0)),0),"")</f>
        <v/>
      </c>
      <c r="AA697" cm="1">
        <f t="array" ref="AA697">_xlfn.IFS('Paraclinicos '!E696="","",'Paraclinicos '!E696="Oxigeno",2,'Paraclinicos '!E696="Aire",0)</f>
        <v>2</v>
      </c>
    </row>
    <row r="698" spans="1:27" x14ac:dyDescent="0.25">
      <c r="A698">
        <f>'Paraclinicos '!A697</f>
        <v>167</v>
      </c>
      <c r="B698" s="3">
        <f>'Paraclinicos '!R697</f>
        <v>44038</v>
      </c>
      <c r="C698" cm="1">
        <f t="array" ref="C698">_xlfn.IFS('Paraclinicos '!Q697="","",'Paraclinicos '!Q697&gt;60,3,'Paraclinicos '!Q697&lt;=60,1)</f>
        <v>1</v>
      </c>
      <c r="D698" t="str">
        <f>IFERROR(IF(INDEX('BD Demog para scores enalazar'!BC$2:BC$3000,MATCH(Formulas!A698,'BD Demog para scores enalazar'!A$2:A$3000,0))=0,"SI","NO"),"")</f>
        <v>NO</v>
      </c>
      <c r="E698" cm="1">
        <f t="array" ref="E698">_xlfn.IFS(D698="","",D698="SI",4,D698="NO",1)</f>
        <v>1</v>
      </c>
      <c r="F698" cm="1">
        <f t="array" ref="F698">_xlfn.IFS('Paraclinicos '!B697="","",'Paraclinicos '!B697&gt;1,1,'Paraclinicos '!B697&lt;=1,3)</f>
        <v>3</v>
      </c>
      <c r="G698" t="str" cm="1">
        <f t="array" ref="G698">_xlfn.IFS('Paraclinicos '!D697="","",AND('Paraclinicos '!D697&gt;=250,'Paraclinicos '!D697&lt;=500),2,'Paraclinicos '!D697&gt;500,3,'Paraclinicos '!D697&lt;250,1)</f>
        <v/>
      </c>
      <c r="H698" s="50">
        <f t="shared" si="31"/>
        <v>5</v>
      </c>
      <c r="I698" cm="1">
        <f t="array" ref="I698">_xlfn.IFS('Paraclinicos '!Q697="","",'Paraclinicos '!Q697&gt;=65,1,'Paraclinicos '!Q697&lt;65,0)</f>
        <v>0</v>
      </c>
      <c r="J698" cm="1">
        <f t="array" ref="J698">_xlfn.IFS('Paraclinicos '!I697="","",'Paraclinicos '!I697&gt;7,1,'Paraclinicos '!I697&lt;=7,0)</f>
        <v>1</v>
      </c>
      <c r="K698" cm="1">
        <f t="array" ref="K698">_xlfn.IFS('Paraclinicos '!W697="","",'Paraclinicos '!W697&lt;=8,1,'Paraclinicos '!W697&gt;8,0)</f>
        <v>0</v>
      </c>
      <c r="L698" cm="1">
        <f t="array" ref="L698">_xlfn.IFS('Paraclinicos '!S697="","",'Paraclinicos '!S697&gt;=30,1,'Paraclinicos '!S697&lt;30,0)</f>
        <v>0</v>
      </c>
      <c r="M698" cm="1">
        <f t="array" ref="M698">_xlfn.IFS(OR('Paraclinicos '!T697="",'Paraclinicos '!U697=""),"",OR('Paraclinicos '!T697&lt;=90,'Paraclinicos '!U697&lt;=60),1,OR('Paraclinicos '!T697&gt;90,'Paraclinicos '!U697&gt;60),0)</f>
        <v>0</v>
      </c>
      <c r="N698" s="45">
        <f t="shared" si="32"/>
        <v>2</v>
      </c>
      <c r="O698" cm="1">
        <f t="array" ref="O698">_xlfn.IFS(OR('Paraclinicos '!M697="",'Paraclinicos '!N697="",'Paraclinicos '!N697=0),"",'Paraclinicos '!M697/'Paraclinicos '!N697&lt;100,4,'Paraclinicos '!M697/'Paraclinicos '!N697&lt;200,3,'Paraclinicos '!M697/'Paraclinicos '!N697&lt;300,2,'Paraclinicos '!M697/'Paraclinicos '!N697&lt;400,1,'Paraclinicos '!M697/'Paraclinicos '!N697&gt;=400,0)</f>
        <v>2</v>
      </c>
      <c r="P698" cm="1">
        <f t="array" ref="P698">_xlfn.IFS('Paraclinicos '!C697="","",'Paraclinicos '!C697&lt;20,4,'Paraclinicos '!C697&lt;50,3,'Paraclinicos '!C697&lt;100,2,'Paraclinicos '!C697&lt;150,1,'Paraclinicos '!C697&gt;150,0)</f>
        <v>0</v>
      </c>
      <c r="Q698" cm="1">
        <f t="array" ref="Q698">_xlfn.IFS('Paraclinicos '!O697="","",'Paraclinicos '!O697&lt;1.2,0,'Paraclinicos '!O697&lt;2,1,'Paraclinicos '!O697&lt;3.5,2,'Paraclinicos '!O697&lt;5,3,'Paraclinicos '!O697&gt;5,4)</f>
        <v>1</v>
      </c>
      <c r="R698" cm="1">
        <f t="array" ref="R698">_xlfn.IFS('Paraclinicos '!J697="","",'Paraclinicos '!J697&lt;1.2,0,'Paraclinicos '!J697&lt;2,1,'Paraclinicos '!J697&lt;6,2,'Paraclinicos '!J697&lt;12,3,'Paraclinicos '!J697&gt;=12,4)</f>
        <v>0</v>
      </c>
      <c r="S698" cm="1">
        <f t="array" ref="S698">_xlfn.IFS('Paraclinicos '!Y697="","",'Paraclinicos '!Y697&lt;70,1,'Paraclinicos '!Y697&gt;=70,0)</f>
        <v>0</v>
      </c>
      <c r="T698" cm="1">
        <f t="array" ref="T698">_xlfn.IFS('Paraclinicos '!W697="","",'Paraclinicos '!W697&lt;6,4,'Paraclinicos '!W697&lt;10,3,'Paraclinicos '!W697&lt;13,2,'Paraclinicos '!W697&lt;15,1,'Paraclinicos '!W697=15,0)</f>
        <v>2</v>
      </c>
      <c r="U698" s="54">
        <f t="shared" si="30"/>
        <v>5</v>
      </c>
      <c r="V698" cm="1">
        <f t="array" ref="V698">_xlfn.IFS('Paraclinicos '!S697="","",OR('Paraclinicos '!S697&lt;=8,'Paraclinicos '!S697&gt;=25),3,'Paraclinicos '!S697&lt;12,1,'Paraclinicos '!S697&lt;21,0,'Paraclinicos '!S697&lt;25,2)</f>
        <v>0</v>
      </c>
      <c r="W698" t="str">
        <f>IFERROR(IF(INDEX('BD Demog para scores enalazar'!Y$2:'BD Demog para scores enalazar'!Y$3000,MATCH(Formulas!A698,'BD Demog para scores enalazar'!A$2:'BD Demog para scores enalazar'!A$3000,0))=1,"SI","NO"),"")</f>
        <v>NO</v>
      </c>
      <c r="X698" s="9" t="str">
        <f>IFERROR(IF(INDEX('BD Demog para scores enalazar'!AJ$2:'BD Demog para scores enalazar'!AJ$3000,MATCH(Formulas!A698,'BD Demog para scores enalazar'!A$2:'BD Demog para scores enalazar'!A$3000,0))=1,"SI","NO"),"")</f>
        <v>NO</v>
      </c>
      <c r="Y698" cm="1">
        <f t="array" ref="Y698">IF(AND(W698="NO",X698="NO"),_xlfn.IFS('Paraclinicos '!K697&lt;=91,3,'Paraclinicos '!K697&lt;94,2,'Paraclinicos '!K697&lt;96,1,'Paraclinicos '!K697&gt;=96,0),"")</f>
        <v>3</v>
      </c>
      <c r="Z698" t="str" cm="1">
        <f t="array" ref="Z698">IF(OR(W698="SI",X698="SI"),_xlfn.IFS(OR(AND('Paraclinicos '!K697&lt;=83),AND('Paraclinicos '!K697&gt;=97,AA698=2)),3,OR(AND('Paraclinicos '!K697&lt;=86),AND('Paraclinicos '!K697&gt;=94,AA698=2)),2,OR(AND('Paraclinicos '!K697&lt;=88),AND('Paraclinicos '!K697&gt;=92,AA698=2)),1,OR(AND('Paraclinicos '!K697&gt;=88,'Paraclinicos '!K697&lt;=92),AND('Paraclinicos '!K697&gt;=93,AA698=0)),0),"")</f>
        <v/>
      </c>
      <c r="AA698" cm="1">
        <f t="array" ref="AA698">_xlfn.IFS('Paraclinicos '!E697="","",'Paraclinicos '!E697="Oxigeno",2,'Paraclinicos '!E697="Aire",0)</f>
        <v>2</v>
      </c>
    </row>
    <row r="699" spans="1:27" x14ac:dyDescent="0.25">
      <c r="A699">
        <f>'Paraclinicos '!A698</f>
        <v>167</v>
      </c>
      <c r="B699" s="3">
        <f>'Paraclinicos '!R698</f>
        <v>44039</v>
      </c>
      <c r="C699" cm="1">
        <f t="array" ref="C699">_xlfn.IFS('Paraclinicos '!Q698="","",'Paraclinicos '!Q698&gt;60,3,'Paraclinicos '!Q698&lt;=60,1)</f>
        <v>1</v>
      </c>
      <c r="D699" t="str">
        <f>IFERROR(IF(INDEX('BD Demog para scores enalazar'!BC$2:BC$3000,MATCH(Formulas!A699,'BD Demog para scores enalazar'!A$2:A$3000,0))=0,"SI","NO"),"")</f>
        <v>NO</v>
      </c>
      <c r="E699" cm="1">
        <f t="array" ref="E699">_xlfn.IFS(D699="","",D699="SI",4,D699="NO",1)</f>
        <v>1</v>
      </c>
      <c r="F699" cm="1">
        <f t="array" ref="F699">_xlfn.IFS('Paraclinicos '!B698="","",'Paraclinicos '!B698&gt;1,1,'Paraclinicos '!B698&lt;=1,3)</f>
        <v>1</v>
      </c>
      <c r="G699" t="str" cm="1">
        <f t="array" ref="G699">_xlfn.IFS('Paraclinicos '!D698="","",AND('Paraclinicos '!D698&gt;=250,'Paraclinicos '!D698&lt;=500),2,'Paraclinicos '!D698&gt;500,3,'Paraclinicos '!D698&lt;250,1)</f>
        <v/>
      </c>
      <c r="H699" s="50">
        <f t="shared" si="31"/>
        <v>3</v>
      </c>
      <c r="I699" cm="1">
        <f t="array" ref="I699">_xlfn.IFS('Paraclinicos '!Q698="","",'Paraclinicos '!Q698&gt;=65,1,'Paraclinicos '!Q698&lt;65,0)</f>
        <v>0</v>
      </c>
      <c r="J699" cm="1">
        <f t="array" ref="J699">_xlfn.IFS('Paraclinicos '!I698="","",'Paraclinicos '!I698&gt;7,1,'Paraclinicos '!I698&lt;=7,0)</f>
        <v>1</v>
      </c>
      <c r="K699" cm="1">
        <f t="array" ref="K699">_xlfn.IFS('Paraclinicos '!W698="","",'Paraclinicos '!W698&lt;=8,1,'Paraclinicos '!W698&gt;8,0)</f>
        <v>1</v>
      </c>
      <c r="L699" cm="1">
        <f t="array" ref="L699">_xlfn.IFS('Paraclinicos '!S698="","",'Paraclinicos '!S698&gt;=30,1,'Paraclinicos '!S698&lt;30,0)</f>
        <v>0</v>
      </c>
      <c r="M699" cm="1">
        <f t="array" ref="M699">_xlfn.IFS(OR('Paraclinicos '!T698="",'Paraclinicos '!U698=""),"",OR('Paraclinicos '!T698&lt;=90,'Paraclinicos '!U698&lt;=60),1,OR('Paraclinicos '!T698&gt;90,'Paraclinicos '!U698&gt;60),0)</f>
        <v>0</v>
      </c>
      <c r="N699" s="45">
        <f t="shared" si="32"/>
        <v>3</v>
      </c>
      <c r="O699" cm="1">
        <f t="array" ref="O699">_xlfn.IFS(OR('Paraclinicos '!M698="",'Paraclinicos '!N698="",'Paraclinicos '!N698=0),"",'Paraclinicos '!M698/'Paraclinicos '!N698&lt;100,4,'Paraclinicos '!M698/'Paraclinicos '!N698&lt;200,3,'Paraclinicos '!M698/'Paraclinicos '!N698&lt;300,2,'Paraclinicos '!M698/'Paraclinicos '!N698&lt;400,1,'Paraclinicos '!M698/'Paraclinicos '!N698&gt;=400,0)</f>
        <v>1</v>
      </c>
      <c r="P699" cm="1">
        <f t="array" ref="P699">_xlfn.IFS('Paraclinicos '!C698="","",'Paraclinicos '!C698&lt;20,4,'Paraclinicos '!C698&lt;50,3,'Paraclinicos '!C698&lt;100,2,'Paraclinicos '!C698&lt;150,1,'Paraclinicos '!C698&gt;150,0)</f>
        <v>0</v>
      </c>
      <c r="Q699" cm="1">
        <f t="array" ref="Q699">_xlfn.IFS('Paraclinicos '!O698="","",'Paraclinicos '!O698&lt;1.2,0,'Paraclinicos '!O698&lt;2,1,'Paraclinicos '!O698&lt;3.5,2,'Paraclinicos '!O698&lt;5,3,'Paraclinicos '!O698&gt;5,4)</f>
        <v>0</v>
      </c>
      <c r="R699" cm="1">
        <f t="array" ref="R699">_xlfn.IFS('Paraclinicos '!J698="","",'Paraclinicos '!J698&lt;1.2,0,'Paraclinicos '!J698&lt;2,1,'Paraclinicos '!J698&lt;6,2,'Paraclinicos '!J698&lt;12,3,'Paraclinicos '!J698&gt;=12,4)</f>
        <v>1</v>
      </c>
      <c r="S699" cm="1">
        <f t="array" ref="S699">_xlfn.IFS('Paraclinicos '!Y698="","",'Paraclinicos '!Y698&lt;70,1,'Paraclinicos '!Y698&gt;=70,0)</f>
        <v>0</v>
      </c>
      <c r="T699" cm="1">
        <f t="array" ref="T699">_xlfn.IFS('Paraclinicos '!W698="","",'Paraclinicos '!W698&lt;6,4,'Paraclinicos '!W698&lt;10,3,'Paraclinicos '!W698&lt;13,2,'Paraclinicos '!W698&lt;15,1,'Paraclinicos '!W698=15,0)</f>
        <v>4</v>
      </c>
      <c r="U699" s="54">
        <f t="shared" si="30"/>
        <v>6</v>
      </c>
      <c r="V699" cm="1">
        <f t="array" ref="V699">_xlfn.IFS('Paraclinicos '!S698="","",OR('Paraclinicos '!S698&lt;=8,'Paraclinicos '!S698&gt;=25),3,'Paraclinicos '!S698&lt;12,1,'Paraclinicos '!S698&lt;21,0,'Paraclinicos '!S698&lt;25,2)</f>
        <v>0</v>
      </c>
      <c r="W699" t="str">
        <f>IFERROR(IF(INDEX('BD Demog para scores enalazar'!Y$2:'BD Demog para scores enalazar'!Y$3000,MATCH(Formulas!A699,'BD Demog para scores enalazar'!A$2:'BD Demog para scores enalazar'!A$3000,0))=1,"SI","NO"),"")</f>
        <v>NO</v>
      </c>
      <c r="X699" s="9" t="str">
        <f>IFERROR(IF(INDEX('BD Demog para scores enalazar'!AJ$2:'BD Demog para scores enalazar'!AJ$3000,MATCH(Formulas!A699,'BD Demog para scores enalazar'!A$2:'BD Demog para scores enalazar'!A$3000,0))=1,"SI","NO"),"")</f>
        <v>NO</v>
      </c>
      <c r="Y699" cm="1">
        <f t="array" ref="Y699">IF(AND(W699="NO",X699="NO"),_xlfn.IFS('Paraclinicos '!K698&lt;=91,3,'Paraclinicos '!K698&lt;94,2,'Paraclinicos '!K698&lt;96,1,'Paraclinicos '!K698&gt;=96,0),"")</f>
        <v>1</v>
      </c>
      <c r="Z699" t="str" cm="1">
        <f t="array" ref="Z699">IF(OR(W699="SI",X699="SI"),_xlfn.IFS(OR(AND('Paraclinicos '!K698&lt;=83),AND('Paraclinicos '!K698&gt;=97,AA699=2)),3,OR(AND('Paraclinicos '!K698&lt;=86),AND('Paraclinicos '!K698&gt;=94,AA699=2)),2,OR(AND('Paraclinicos '!K698&lt;=88),AND('Paraclinicos '!K698&gt;=92,AA699=2)),1,OR(AND('Paraclinicos '!K698&gt;=88,'Paraclinicos '!K698&lt;=92),AND('Paraclinicos '!K698&gt;=93,AA699=0)),0),"")</f>
        <v/>
      </c>
      <c r="AA699" cm="1">
        <f t="array" ref="AA699">_xlfn.IFS('Paraclinicos '!E698="","",'Paraclinicos '!E698="Oxigeno",2,'Paraclinicos '!E698="Aire",0)</f>
        <v>2</v>
      </c>
    </row>
    <row r="700" spans="1:27" x14ac:dyDescent="0.25">
      <c r="A700">
        <f>'Paraclinicos '!A699</f>
        <v>167</v>
      </c>
      <c r="B700" s="3">
        <f>'Paraclinicos '!R699</f>
        <v>44040</v>
      </c>
      <c r="C700" cm="1">
        <f t="array" ref="C700">_xlfn.IFS('Paraclinicos '!Q699="","",'Paraclinicos '!Q699&gt;60,3,'Paraclinicos '!Q699&lt;=60,1)</f>
        <v>1</v>
      </c>
      <c r="D700" t="str">
        <f>IFERROR(IF(INDEX('BD Demog para scores enalazar'!BC$2:BC$3000,MATCH(Formulas!A700,'BD Demog para scores enalazar'!A$2:A$3000,0))=0,"SI","NO"),"")</f>
        <v>NO</v>
      </c>
      <c r="E700" cm="1">
        <f t="array" ref="E700">_xlfn.IFS(D700="","",D700="SI",4,D700="NO",1)</f>
        <v>1</v>
      </c>
      <c r="F700" t="str" cm="1">
        <f t="array" ref="F700">_xlfn.IFS('Paraclinicos '!B699="","",'Paraclinicos '!B699&gt;1,1,'Paraclinicos '!B699&lt;=1,3)</f>
        <v/>
      </c>
      <c r="G700" t="str" cm="1">
        <f t="array" ref="G700">_xlfn.IFS('Paraclinicos '!D699="","",AND('Paraclinicos '!D699&gt;=250,'Paraclinicos '!D699&lt;=500),2,'Paraclinicos '!D699&gt;500,3,'Paraclinicos '!D699&lt;250,1)</f>
        <v/>
      </c>
      <c r="H700" s="50">
        <f t="shared" si="31"/>
        <v>2</v>
      </c>
      <c r="I700" cm="1">
        <f t="array" ref="I700">_xlfn.IFS('Paraclinicos '!Q699="","",'Paraclinicos '!Q699&gt;=65,1,'Paraclinicos '!Q699&lt;65,0)</f>
        <v>0</v>
      </c>
      <c r="J700" cm="1">
        <f t="array" ref="J700">_xlfn.IFS('Paraclinicos '!I699="","",'Paraclinicos '!I699&gt;7,1,'Paraclinicos '!I699&lt;=7,0)</f>
        <v>1</v>
      </c>
      <c r="K700" cm="1">
        <f t="array" ref="K700">_xlfn.IFS('Paraclinicos '!W699="","",'Paraclinicos '!W699&lt;=8,1,'Paraclinicos '!W699&gt;8,0)</f>
        <v>0</v>
      </c>
      <c r="L700" cm="1">
        <f t="array" ref="L700">_xlfn.IFS('Paraclinicos '!S699="","",'Paraclinicos '!S699&gt;=30,1,'Paraclinicos '!S699&lt;30,0)</f>
        <v>0</v>
      </c>
      <c r="M700" cm="1">
        <f t="array" ref="M700">_xlfn.IFS(OR('Paraclinicos '!T699="",'Paraclinicos '!U699=""),"",OR('Paraclinicos '!T699&lt;=90,'Paraclinicos '!U699&lt;=60),1,OR('Paraclinicos '!T699&gt;90,'Paraclinicos '!U699&gt;60),0)</f>
        <v>0</v>
      </c>
      <c r="N700" s="45">
        <f t="shared" si="32"/>
        <v>3</v>
      </c>
      <c r="O700" cm="1">
        <f t="array" ref="O700">_xlfn.IFS(OR('Paraclinicos '!M699="",'Paraclinicos '!N699="",'Paraclinicos '!N699=0),"",'Paraclinicos '!M699/'Paraclinicos '!N699&lt;100,4,'Paraclinicos '!M699/'Paraclinicos '!N699&lt;200,3,'Paraclinicos '!M699/'Paraclinicos '!N699&lt;300,2,'Paraclinicos '!M699/'Paraclinicos '!N699&lt;400,1,'Paraclinicos '!M699/'Paraclinicos '!N699&gt;=400,0)</f>
        <v>2</v>
      </c>
      <c r="P700" cm="1">
        <f t="array" ref="P700">_xlfn.IFS('Paraclinicos '!C699="","",'Paraclinicos '!C699&lt;20,4,'Paraclinicos '!C699&lt;50,3,'Paraclinicos '!C699&lt;100,2,'Paraclinicos '!C699&lt;150,1,'Paraclinicos '!C699&gt;150,0)</f>
        <v>0</v>
      </c>
      <c r="Q700" cm="1">
        <f t="array" ref="Q700">_xlfn.IFS('Paraclinicos '!O699="","",'Paraclinicos '!O699&lt;1.2,0,'Paraclinicos '!O699&lt;2,1,'Paraclinicos '!O699&lt;3.5,2,'Paraclinicos '!O699&lt;5,3,'Paraclinicos '!O699&gt;5,4)</f>
        <v>1</v>
      </c>
      <c r="R700" t="str" cm="1">
        <f t="array" ref="R700">_xlfn.IFS('Paraclinicos '!J699="","",'Paraclinicos '!J699&lt;1.2,0,'Paraclinicos '!J699&lt;2,1,'Paraclinicos '!J699&lt;6,2,'Paraclinicos '!J699&lt;12,3,'Paraclinicos '!J699&gt;=12,4)</f>
        <v/>
      </c>
      <c r="S700" cm="1">
        <f t="array" ref="S700">_xlfn.IFS('Paraclinicos '!Y699="","",'Paraclinicos '!Y699&lt;70,1,'Paraclinicos '!Y699&gt;=70,0)</f>
        <v>0</v>
      </c>
      <c r="T700" cm="1">
        <f t="array" ref="T700">_xlfn.IFS('Paraclinicos '!W699="","",'Paraclinicos '!W699&lt;6,4,'Paraclinicos '!W699&lt;10,3,'Paraclinicos '!W699&lt;13,2,'Paraclinicos '!W699&lt;15,1,'Paraclinicos '!W699=15,0)</f>
        <v>2</v>
      </c>
      <c r="U700" s="54">
        <f t="shared" si="30"/>
        <v>5</v>
      </c>
      <c r="V700" cm="1">
        <f t="array" ref="V700">_xlfn.IFS('Paraclinicos '!S699="","",OR('Paraclinicos '!S699&lt;=8,'Paraclinicos '!S699&gt;=25),3,'Paraclinicos '!S699&lt;12,1,'Paraclinicos '!S699&lt;21,0,'Paraclinicos '!S699&lt;25,2)</f>
        <v>0</v>
      </c>
      <c r="W700" t="str">
        <f>IFERROR(IF(INDEX('BD Demog para scores enalazar'!Y$2:'BD Demog para scores enalazar'!Y$3000,MATCH(Formulas!A700,'BD Demog para scores enalazar'!A$2:'BD Demog para scores enalazar'!A$3000,0))=1,"SI","NO"),"")</f>
        <v>NO</v>
      </c>
      <c r="X700" s="9" t="str">
        <f>IFERROR(IF(INDEX('BD Demog para scores enalazar'!AJ$2:'BD Demog para scores enalazar'!AJ$3000,MATCH(Formulas!A700,'BD Demog para scores enalazar'!A$2:'BD Demog para scores enalazar'!A$3000,0))=1,"SI","NO"),"")</f>
        <v>NO</v>
      </c>
      <c r="Y700" cm="1">
        <f t="array" ref="Y700">IF(AND(W700="NO",X700="NO"),_xlfn.IFS('Paraclinicos '!K699&lt;=91,3,'Paraclinicos '!K699&lt;94,2,'Paraclinicos '!K699&lt;96,1,'Paraclinicos '!K699&gt;=96,0),"")</f>
        <v>2</v>
      </c>
      <c r="Z700" t="str" cm="1">
        <f t="array" ref="Z700">IF(OR(W700="SI",X700="SI"),_xlfn.IFS(OR(AND('Paraclinicos '!K699&lt;=83),AND('Paraclinicos '!K699&gt;=97,AA700=2)),3,OR(AND('Paraclinicos '!K699&lt;=86),AND('Paraclinicos '!K699&gt;=94,AA700=2)),2,OR(AND('Paraclinicos '!K699&lt;=88),AND('Paraclinicos '!K699&gt;=92,AA700=2)),1,OR(AND('Paraclinicos '!K699&gt;=88,'Paraclinicos '!K699&lt;=92),AND('Paraclinicos '!K699&gt;=93,AA700=0)),0),"")</f>
        <v/>
      </c>
      <c r="AA700" cm="1">
        <f t="array" ref="AA700">_xlfn.IFS('Paraclinicos '!E699="","",'Paraclinicos '!E699="Oxigeno",2,'Paraclinicos '!E699="Aire",0)</f>
        <v>2</v>
      </c>
    </row>
    <row r="701" spans="1:27" x14ac:dyDescent="0.25">
      <c r="A701">
        <f>'Paraclinicos '!A700</f>
        <v>167</v>
      </c>
      <c r="B701" s="3">
        <f>'Paraclinicos '!R700</f>
        <v>44041</v>
      </c>
      <c r="C701" cm="1">
        <f t="array" ref="C701">_xlfn.IFS('Paraclinicos '!Q700="","",'Paraclinicos '!Q700&gt;60,3,'Paraclinicos '!Q700&lt;=60,1)</f>
        <v>1</v>
      </c>
      <c r="D701" t="str">
        <f>IFERROR(IF(INDEX('BD Demog para scores enalazar'!BC$2:BC$3000,MATCH(Formulas!A701,'BD Demog para scores enalazar'!A$2:A$3000,0))=0,"SI","NO"),"")</f>
        <v>NO</v>
      </c>
      <c r="E701" cm="1">
        <f t="array" ref="E701">_xlfn.IFS(D701="","",D701="SI",4,D701="NO",1)</f>
        <v>1</v>
      </c>
      <c r="F701" cm="1">
        <f t="array" ref="F701">_xlfn.IFS('Paraclinicos '!B700="","",'Paraclinicos '!B700&gt;1,1,'Paraclinicos '!B700&lt;=1,3)</f>
        <v>1</v>
      </c>
      <c r="G701" t="str" cm="1">
        <f t="array" ref="G701">_xlfn.IFS('Paraclinicos '!D700="","",AND('Paraclinicos '!D700&gt;=250,'Paraclinicos '!D700&lt;=500),2,'Paraclinicos '!D700&gt;500,3,'Paraclinicos '!D700&lt;250,1)</f>
        <v/>
      </c>
      <c r="H701" s="50">
        <f t="shared" si="31"/>
        <v>3</v>
      </c>
      <c r="I701" cm="1">
        <f t="array" ref="I701">_xlfn.IFS('Paraclinicos '!Q700="","",'Paraclinicos '!Q700&gt;=65,1,'Paraclinicos '!Q700&lt;65,0)</f>
        <v>0</v>
      </c>
      <c r="J701" cm="1">
        <f t="array" ref="J701">_xlfn.IFS('Paraclinicos '!I700="","",'Paraclinicos '!I700&gt;7,1,'Paraclinicos '!I700&lt;=7,0)</f>
        <v>1</v>
      </c>
      <c r="K701" cm="1">
        <f t="array" ref="K701">_xlfn.IFS('Paraclinicos '!W700="","",'Paraclinicos '!W700&lt;=8,1,'Paraclinicos '!W700&gt;8,0)</f>
        <v>0</v>
      </c>
      <c r="L701" cm="1">
        <f t="array" ref="L701">_xlfn.IFS('Paraclinicos '!S700="","",'Paraclinicos '!S700&gt;=30,1,'Paraclinicos '!S700&lt;30,0)</f>
        <v>0</v>
      </c>
      <c r="M701" cm="1">
        <f t="array" ref="M701">_xlfn.IFS(OR('Paraclinicos '!T700="",'Paraclinicos '!U700=""),"",OR('Paraclinicos '!T700&lt;=90,'Paraclinicos '!U700&lt;=60),1,OR('Paraclinicos '!T700&gt;90,'Paraclinicos '!U700&gt;60),0)</f>
        <v>0</v>
      </c>
      <c r="N701" s="45">
        <f t="shared" si="32"/>
        <v>2</v>
      </c>
      <c r="O701" cm="1">
        <f t="array" ref="O701">_xlfn.IFS(OR('Paraclinicos '!M700="",'Paraclinicos '!N700="",'Paraclinicos '!N700=0),"",'Paraclinicos '!M700/'Paraclinicos '!N700&lt;100,4,'Paraclinicos '!M700/'Paraclinicos '!N700&lt;200,3,'Paraclinicos '!M700/'Paraclinicos '!N700&lt;300,2,'Paraclinicos '!M700/'Paraclinicos '!N700&lt;400,1,'Paraclinicos '!M700/'Paraclinicos '!N700&gt;=400,0)</f>
        <v>2</v>
      </c>
      <c r="P701" cm="1">
        <f t="array" ref="P701">_xlfn.IFS('Paraclinicos '!C700="","",'Paraclinicos '!C700&lt;20,4,'Paraclinicos '!C700&lt;50,3,'Paraclinicos '!C700&lt;100,2,'Paraclinicos '!C700&lt;150,1,'Paraclinicos '!C700&gt;150,0)</f>
        <v>0</v>
      </c>
      <c r="Q701" cm="1">
        <f t="array" ref="Q701">_xlfn.IFS('Paraclinicos '!O700="","",'Paraclinicos '!O700&lt;1.2,0,'Paraclinicos '!O700&lt;2,1,'Paraclinicos '!O700&lt;3.5,2,'Paraclinicos '!O700&lt;5,3,'Paraclinicos '!O700&gt;5,4)</f>
        <v>0</v>
      </c>
      <c r="R701" t="str" cm="1">
        <f t="array" ref="R701">_xlfn.IFS('Paraclinicos '!J700="","",'Paraclinicos '!J700&lt;1.2,0,'Paraclinicos '!J700&lt;2,1,'Paraclinicos '!J700&lt;6,2,'Paraclinicos '!J700&lt;12,3,'Paraclinicos '!J700&gt;=12,4)</f>
        <v/>
      </c>
      <c r="S701" cm="1">
        <f t="array" ref="S701">_xlfn.IFS('Paraclinicos '!Y700="","",'Paraclinicos '!Y700&lt;70,1,'Paraclinicos '!Y700&gt;=70,0)</f>
        <v>0</v>
      </c>
      <c r="T701" cm="1">
        <f t="array" ref="T701">_xlfn.IFS('Paraclinicos '!W700="","",'Paraclinicos '!W700&lt;6,4,'Paraclinicos '!W700&lt;10,3,'Paraclinicos '!W700&lt;13,2,'Paraclinicos '!W700&lt;15,1,'Paraclinicos '!W700=15,0)</f>
        <v>2</v>
      </c>
      <c r="U701" s="54">
        <f t="shared" si="30"/>
        <v>4</v>
      </c>
      <c r="V701" cm="1">
        <f t="array" ref="V701">_xlfn.IFS('Paraclinicos '!S700="","",OR('Paraclinicos '!S700&lt;=8,'Paraclinicos '!S700&gt;=25),3,'Paraclinicos '!S700&lt;12,1,'Paraclinicos '!S700&lt;21,0,'Paraclinicos '!S700&lt;25,2)</f>
        <v>0</v>
      </c>
      <c r="W701" t="str">
        <f>IFERROR(IF(INDEX('BD Demog para scores enalazar'!Y$2:'BD Demog para scores enalazar'!Y$3000,MATCH(Formulas!A701,'BD Demog para scores enalazar'!A$2:'BD Demog para scores enalazar'!A$3000,0))=1,"SI","NO"),"")</f>
        <v>NO</v>
      </c>
      <c r="X701" s="9" t="str">
        <f>IFERROR(IF(INDEX('BD Demog para scores enalazar'!AJ$2:'BD Demog para scores enalazar'!AJ$3000,MATCH(Formulas!A701,'BD Demog para scores enalazar'!A$2:'BD Demog para scores enalazar'!A$3000,0))=1,"SI","NO"),"")</f>
        <v>NO</v>
      </c>
      <c r="Y701" cm="1">
        <f t="array" ref="Y701">IF(AND(W701="NO",X701="NO"),_xlfn.IFS('Paraclinicos '!K700&lt;=91,3,'Paraclinicos '!K700&lt;94,2,'Paraclinicos '!K700&lt;96,1,'Paraclinicos '!K700&gt;=96,0),"")</f>
        <v>3</v>
      </c>
      <c r="Z701" t="str" cm="1">
        <f t="array" ref="Z701">IF(OR(W701="SI",X701="SI"),_xlfn.IFS(OR(AND('Paraclinicos '!K700&lt;=83),AND('Paraclinicos '!K700&gt;=97,AA701=2)),3,OR(AND('Paraclinicos '!K700&lt;=86),AND('Paraclinicos '!K700&gt;=94,AA701=2)),2,OR(AND('Paraclinicos '!K700&lt;=88),AND('Paraclinicos '!K700&gt;=92,AA701=2)),1,OR(AND('Paraclinicos '!K700&gt;=88,'Paraclinicos '!K700&lt;=92),AND('Paraclinicos '!K700&gt;=93,AA701=0)),0),"")</f>
        <v/>
      </c>
      <c r="AA701" cm="1">
        <f t="array" ref="AA701">_xlfn.IFS('Paraclinicos '!E700="","",'Paraclinicos '!E700="Oxigeno",2,'Paraclinicos '!E700="Aire",0)</f>
        <v>2</v>
      </c>
    </row>
    <row r="702" spans="1:27" x14ac:dyDescent="0.25">
      <c r="A702">
        <f>'Paraclinicos '!A701</f>
        <v>167</v>
      </c>
      <c r="B702" s="3">
        <f>'Paraclinicos '!R701</f>
        <v>44043</v>
      </c>
      <c r="C702" cm="1">
        <f t="array" ref="C702">_xlfn.IFS('Paraclinicos '!Q701="","",'Paraclinicos '!Q701&gt;60,3,'Paraclinicos '!Q701&lt;=60,1)</f>
        <v>1</v>
      </c>
      <c r="D702" t="str">
        <f>IFERROR(IF(INDEX('BD Demog para scores enalazar'!BC$2:BC$3000,MATCH(Formulas!A702,'BD Demog para scores enalazar'!A$2:A$3000,0))=0,"SI","NO"),"")</f>
        <v>NO</v>
      </c>
      <c r="E702" cm="1">
        <f t="array" ref="E702">_xlfn.IFS(D702="","",D702="SI",4,D702="NO",1)</f>
        <v>1</v>
      </c>
      <c r="F702" cm="1">
        <f t="array" ref="F702">_xlfn.IFS('Paraclinicos '!B701="","",'Paraclinicos '!B701&gt;1,1,'Paraclinicos '!B701&lt;=1,3)</f>
        <v>1</v>
      </c>
      <c r="G702" t="str" cm="1">
        <f t="array" ref="G702">_xlfn.IFS('Paraclinicos '!D701="","",AND('Paraclinicos '!D701&gt;=250,'Paraclinicos '!D701&lt;=500),2,'Paraclinicos '!D701&gt;500,3,'Paraclinicos '!D701&lt;250,1)</f>
        <v/>
      </c>
      <c r="H702" s="50">
        <f t="shared" si="31"/>
        <v>3</v>
      </c>
      <c r="I702" cm="1">
        <f t="array" ref="I702">_xlfn.IFS('Paraclinicos '!Q701="","",'Paraclinicos '!Q701&gt;=65,1,'Paraclinicos '!Q701&lt;65,0)</f>
        <v>0</v>
      </c>
      <c r="J702" cm="1">
        <f t="array" ref="J702">_xlfn.IFS('Paraclinicos '!I701="","",'Paraclinicos '!I701&gt;7,1,'Paraclinicos '!I701&lt;=7,0)</f>
        <v>1</v>
      </c>
      <c r="K702" cm="1">
        <f t="array" ref="K702">_xlfn.IFS('Paraclinicos '!W701="","",'Paraclinicos '!W701&lt;=8,1,'Paraclinicos '!W701&gt;8,0)</f>
        <v>0</v>
      </c>
      <c r="L702" cm="1">
        <f t="array" ref="L702">_xlfn.IFS('Paraclinicos '!S701="","",'Paraclinicos '!S701&gt;=30,1,'Paraclinicos '!S701&lt;30,0)</f>
        <v>0</v>
      </c>
      <c r="M702" cm="1">
        <f t="array" ref="M702">_xlfn.IFS(OR('Paraclinicos '!T701="",'Paraclinicos '!U701=""),"",OR('Paraclinicos '!T701&lt;=90,'Paraclinicos '!U701&lt;=60),1,OR('Paraclinicos '!T701&gt;90,'Paraclinicos '!U701&gt;60),0)</f>
        <v>0</v>
      </c>
      <c r="N702" s="45">
        <f t="shared" si="32"/>
        <v>2</v>
      </c>
      <c r="O702" cm="1">
        <f t="array" ref="O702">_xlfn.IFS(OR('Paraclinicos '!M701="",'Paraclinicos '!N701="",'Paraclinicos '!N701=0),"",'Paraclinicos '!M701/'Paraclinicos '!N701&lt;100,4,'Paraclinicos '!M701/'Paraclinicos '!N701&lt;200,3,'Paraclinicos '!M701/'Paraclinicos '!N701&lt;300,2,'Paraclinicos '!M701/'Paraclinicos '!N701&lt;400,1,'Paraclinicos '!M701/'Paraclinicos '!N701&gt;=400,0)</f>
        <v>2</v>
      </c>
      <c r="P702" cm="1">
        <f t="array" ref="P702">_xlfn.IFS('Paraclinicos '!C701="","",'Paraclinicos '!C701&lt;20,4,'Paraclinicos '!C701&lt;50,3,'Paraclinicos '!C701&lt;100,2,'Paraclinicos '!C701&lt;150,1,'Paraclinicos '!C701&gt;150,0)</f>
        <v>0</v>
      </c>
      <c r="Q702" cm="1">
        <f t="array" ref="Q702">_xlfn.IFS('Paraclinicos '!O701="","",'Paraclinicos '!O701&lt;1.2,0,'Paraclinicos '!O701&lt;2,1,'Paraclinicos '!O701&lt;3.5,2,'Paraclinicos '!O701&lt;5,3,'Paraclinicos '!O701&gt;5,4)</f>
        <v>0</v>
      </c>
      <c r="R702" t="str" cm="1">
        <f t="array" ref="R702">_xlfn.IFS('Paraclinicos '!J701="","",'Paraclinicos '!J701&lt;1.2,0,'Paraclinicos '!J701&lt;2,1,'Paraclinicos '!J701&lt;6,2,'Paraclinicos '!J701&lt;12,3,'Paraclinicos '!J701&gt;=12,4)</f>
        <v/>
      </c>
      <c r="S702" cm="1">
        <f t="array" ref="S702">_xlfn.IFS('Paraclinicos '!Y701="","",'Paraclinicos '!Y701&lt;70,1,'Paraclinicos '!Y701&gt;=70,0)</f>
        <v>0</v>
      </c>
      <c r="T702" cm="1">
        <f t="array" ref="T702">_xlfn.IFS('Paraclinicos '!W701="","",'Paraclinicos '!W701&lt;6,4,'Paraclinicos '!W701&lt;10,3,'Paraclinicos '!W701&lt;13,2,'Paraclinicos '!W701&lt;15,1,'Paraclinicos '!W701=15,0)</f>
        <v>1</v>
      </c>
      <c r="U702" s="54">
        <f t="shared" si="30"/>
        <v>3</v>
      </c>
      <c r="V702" cm="1">
        <f t="array" ref="V702">_xlfn.IFS('Paraclinicos '!S701="","",OR('Paraclinicos '!S701&lt;=8,'Paraclinicos '!S701&gt;=25),3,'Paraclinicos '!S701&lt;12,1,'Paraclinicos '!S701&lt;21,0,'Paraclinicos '!S701&lt;25,2)</f>
        <v>0</v>
      </c>
      <c r="W702" t="str">
        <f>IFERROR(IF(INDEX('BD Demog para scores enalazar'!Y$2:'BD Demog para scores enalazar'!Y$3000,MATCH(Formulas!A702,'BD Demog para scores enalazar'!A$2:'BD Demog para scores enalazar'!A$3000,0))=1,"SI","NO"),"")</f>
        <v>NO</v>
      </c>
      <c r="X702" s="9" t="str">
        <f>IFERROR(IF(INDEX('BD Demog para scores enalazar'!AJ$2:'BD Demog para scores enalazar'!AJ$3000,MATCH(Formulas!A702,'BD Demog para scores enalazar'!A$2:'BD Demog para scores enalazar'!A$3000,0))=1,"SI","NO"),"")</f>
        <v>NO</v>
      </c>
      <c r="Y702" cm="1">
        <f t="array" ref="Y702">IF(AND(W702="NO",X702="NO"),_xlfn.IFS('Paraclinicos '!K701&lt;=91,3,'Paraclinicos '!K701&lt;94,2,'Paraclinicos '!K701&lt;96,1,'Paraclinicos '!K701&gt;=96,0),"")</f>
        <v>3</v>
      </c>
      <c r="Z702" t="str" cm="1">
        <f t="array" ref="Z702">IF(OR(W702="SI",X702="SI"),_xlfn.IFS(OR(AND('Paraclinicos '!K701&lt;=83),AND('Paraclinicos '!K701&gt;=97,AA702=2)),3,OR(AND('Paraclinicos '!K701&lt;=86),AND('Paraclinicos '!K701&gt;=94,AA702=2)),2,OR(AND('Paraclinicos '!K701&lt;=88),AND('Paraclinicos '!K701&gt;=92,AA702=2)),1,OR(AND('Paraclinicos '!K701&gt;=88,'Paraclinicos '!K701&lt;=92),AND('Paraclinicos '!K701&gt;=93,AA702=0)),0),"")</f>
        <v/>
      </c>
      <c r="AA702" cm="1">
        <f t="array" ref="AA702">_xlfn.IFS('Paraclinicos '!E701="","",'Paraclinicos '!E701="Oxigeno",2,'Paraclinicos '!E701="Aire",0)</f>
        <v>2</v>
      </c>
    </row>
    <row r="703" spans="1:27" x14ac:dyDescent="0.25">
      <c r="A703">
        <f>'Paraclinicos '!A702</f>
        <v>167</v>
      </c>
      <c r="B703" s="3">
        <f>'Paraclinicos '!R702</f>
        <v>44045</v>
      </c>
      <c r="C703" cm="1">
        <f t="array" ref="C703">_xlfn.IFS('Paraclinicos '!Q702="","",'Paraclinicos '!Q702&gt;60,3,'Paraclinicos '!Q702&lt;=60,1)</f>
        <v>1</v>
      </c>
      <c r="D703" t="str">
        <f>IFERROR(IF(INDEX('BD Demog para scores enalazar'!BC$2:BC$3000,MATCH(Formulas!A703,'BD Demog para scores enalazar'!A$2:A$3000,0))=0,"SI","NO"),"")</f>
        <v>NO</v>
      </c>
      <c r="E703" cm="1">
        <f t="array" ref="E703">_xlfn.IFS(D703="","",D703="SI",4,D703="NO",1)</f>
        <v>1</v>
      </c>
      <c r="F703" cm="1">
        <f t="array" ref="F703">_xlfn.IFS('Paraclinicos '!B702="","",'Paraclinicos '!B702&gt;1,1,'Paraclinicos '!B702&lt;=1,3)</f>
        <v>1</v>
      </c>
      <c r="G703" t="str" cm="1">
        <f t="array" ref="G703">_xlfn.IFS('Paraclinicos '!D702="","",AND('Paraclinicos '!D702&gt;=250,'Paraclinicos '!D702&lt;=500),2,'Paraclinicos '!D702&gt;500,3,'Paraclinicos '!D702&lt;250,1)</f>
        <v/>
      </c>
      <c r="H703" s="50">
        <f t="shared" si="31"/>
        <v>3</v>
      </c>
      <c r="I703" cm="1">
        <f t="array" ref="I703">_xlfn.IFS('Paraclinicos '!Q702="","",'Paraclinicos '!Q702&gt;=65,1,'Paraclinicos '!Q702&lt;65,0)</f>
        <v>0</v>
      </c>
      <c r="J703" cm="1">
        <f t="array" ref="J703">_xlfn.IFS('Paraclinicos '!I702="","",'Paraclinicos '!I702&gt;7,1,'Paraclinicos '!I702&lt;=7,0)</f>
        <v>1</v>
      </c>
      <c r="K703" cm="1">
        <f t="array" ref="K703">_xlfn.IFS('Paraclinicos '!W702="","",'Paraclinicos '!W702&lt;=8,1,'Paraclinicos '!W702&gt;8,0)</f>
        <v>0</v>
      </c>
      <c r="L703" cm="1">
        <f t="array" ref="L703">_xlfn.IFS('Paraclinicos '!S702="","",'Paraclinicos '!S702&gt;=30,1,'Paraclinicos '!S702&lt;30,0)</f>
        <v>0</v>
      </c>
      <c r="M703" cm="1">
        <f t="array" ref="M703">_xlfn.IFS(OR('Paraclinicos '!T702="",'Paraclinicos '!U702=""),"",OR('Paraclinicos '!T702&lt;=90,'Paraclinicos '!U702&lt;=60),1,OR('Paraclinicos '!T702&gt;90,'Paraclinicos '!U702&gt;60),0)</f>
        <v>0</v>
      </c>
      <c r="N703" s="45">
        <f t="shared" si="32"/>
        <v>2</v>
      </c>
      <c r="O703" cm="1">
        <f t="array" ref="O703">_xlfn.IFS(OR('Paraclinicos '!M702="",'Paraclinicos '!N702="",'Paraclinicos '!N702=0),"",'Paraclinicos '!M702/'Paraclinicos '!N702&lt;100,4,'Paraclinicos '!M702/'Paraclinicos '!N702&lt;200,3,'Paraclinicos '!M702/'Paraclinicos '!N702&lt;300,2,'Paraclinicos '!M702/'Paraclinicos '!N702&lt;400,1,'Paraclinicos '!M702/'Paraclinicos '!N702&gt;=400,0)</f>
        <v>1</v>
      </c>
      <c r="P703" cm="1">
        <f t="array" ref="P703">_xlfn.IFS('Paraclinicos '!C702="","",'Paraclinicos '!C702&lt;20,4,'Paraclinicos '!C702&lt;50,3,'Paraclinicos '!C702&lt;100,2,'Paraclinicos '!C702&lt;150,1,'Paraclinicos '!C702&gt;150,0)</f>
        <v>0</v>
      </c>
      <c r="Q703" cm="1">
        <f t="array" ref="Q703">_xlfn.IFS('Paraclinicos '!O702="","",'Paraclinicos '!O702&lt;1.2,0,'Paraclinicos '!O702&lt;2,1,'Paraclinicos '!O702&lt;3.5,2,'Paraclinicos '!O702&lt;5,3,'Paraclinicos '!O702&gt;5,4)</f>
        <v>0</v>
      </c>
      <c r="R703" t="str" cm="1">
        <f t="array" ref="R703">_xlfn.IFS('Paraclinicos '!J702="","",'Paraclinicos '!J702&lt;1.2,0,'Paraclinicos '!J702&lt;2,1,'Paraclinicos '!J702&lt;6,2,'Paraclinicos '!J702&lt;12,3,'Paraclinicos '!J702&gt;=12,4)</f>
        <v/>
      </c>
      <c r="S703" cm="1">
        <f t="array" ref="S703">_xlfn.IFS('Paraclinicos '!Y702="","",'Paraclinicos '!Y702&lt;70,1,'Paraclinicos '!Y702&gt;=70,0)</f>
        <v>0</v>
      </c>
      <c r="T703" cm="1">
        <f t="array" ref="T703">_xlfn.IFS('Paraclinicos '!W702="","",'Paraclinicos '!W702&lt;6,4,'Paraclinicos '!W702&lt;10,3,'Paraclinicos '!W702&lt;13,2,'Paraclinicos '!W702&lt;15,1,'Paraclinicos '!W702=15,0)</f>
        <v>2</v>
      </c>
      <c r="U703" s="54">
        <f t="shared" si="30"/>
        <v>3</v>
      </c>
      <c r="V703" cm="1">
        <f t="array" ref="V703">_xlfn.IFS('Paraclinicos '!S702="","",OR('Paraclinicos '!S702&lt;=8,'Paraclinicos '!S702&gt;=25),3,'Paraclinicos '!S702&lt;12,1,'Paraclinicos '!S702&lt;21,0,'Paraclinicos '!S702&lt;25,2)</f>
        <v>0</v>
      </c>
      <c r="W703" t="str">
        <f>IFERROR(IF(INDEX('BD Demog para scores enalazar'!Y$2:'BD Demog para scores enalazar'!Y$3000,MATCH(Formulas!A703,'BD Demog para scores enalazar'!A$2:'BD Demog para scores enalazar'!A$3000,0))=1,"SI","NO"),"")</f>
        <v>NO</v>
      </c>
      <c r="X703" s="9" t="str">
        <f>IFERROR(IF(INDEX('BD Demog para scores enalazar'!AJ$2:'BD Demog para scores enalazar'!AJ$3000,MATCH(Formulas!A703,'BD Demog para scores enalazar'!A$2:'BD Demog para scores enalazar'!A$3000,0))=1,"SI","NO"),"")</f>
        <v>NO</v>
      </c>
      <c r="Y703" cm="1">
        <f t="array" ref="Y703">IF(AND(W703="NO",X703="NO"),_xlfn.IFS('Paraclinicos '!K702&lt;=91,3,'Paraclinicos '!K702&lt;94,2,'Paraclinicos '!K702&lt;96,1,'Paraclinicos '!K702&gt;=96,0),"")</f>
        <v>0</v>
      </c>
      <c r="Z703" t="str" cm="1">
        <f t="array" ref="Z703">IF(OR(W703="SI",X703="SI"),_xlfn.IFS(OR(AND('Paraclinicos '!K702&lt;=83),AND('Paraclinicos '!K702&gt;=97,AA703=2)),3,OR(AND('Paraclinicos '!K702&lt;=86),AND('Paraclinicos '!K702&gt;=94,AA703=2)),2,OR(AND('Paraclinicos '!K702&lt;=88),AND('Paraclinicos '!K702&gt;=92,AA703=2)),1,OR(AND('Paraclinicos '!K702&gt;=88,'Paraclinicos '!K702&lt;=92),AND('Paraclinicos '!K702&gt;=93,AA703=0)),0),"")</f>
        <v/>
      </c>
      <c r="AA703" cm="1">
        <f t="array" ref="AA703">_xlfn.IFS('Paraclinicos '!E702="","",'Paraclinicos '!E702="Oxigeno",2,'Paraclinicos '!E702="Aire",0)</f>
        <v>2</v>
      </c>
    </row>
    <row r="704" spans="1:27" x14ac:dyDescent="0.25">
      <c r="A704">
        <f>'Paraclinicos '!A703</f>
        <v>167</v>
      </c>
      <c r="B704" s="3">
        <f>'Paraclinicos '!R703</f>
        <v>44046</v>
      </c>
      <c r="C704" cm="1">
        <f t="array" ref="C704">_xlfn.IFS('Paraclinicos '!Q703="","",'Paraclinicos '!Q703&gt;60,3,'Paraclinicos '!Q703&lt;=60,1)</f>
        <v>1</v>
      </c>
      <c r="D704" t="str">
        <f>IFERROR(IF(INDEX('BD Demog para scores enalazar'!BC$2:BC$3000,MATCH(Formulas!A704,'BD Demog para scores enalazar'!A$2:A$3000,0))=0,"SI","NO"),"")</f>
        <v>NO</v>
      </c>
      <c r="E704" cm="1">
        <f t="array" ref="E704">_xlfn.IFS(D704="","",D704="SI",4,D704="NO",1)</f>
        <v>1</v>
      </c>
      <c r="F704" cm="1">
        <f t="array" ref="F704">_xlfn.IFS('Paraclinicos '!B703="","",'Paraclinicos '!B703&gt;1,1,'Paraclinicos '!B703&lt;=1,3)</f>
        <v>1</v>
      </c>
      <c r="G704" t="str" cm="1">
        <f t="array" ref="G704">_xlfn.IFS('Paraclinicos '!D703="","",AND('Paraclinicos '!D703&gt;=250,'Paraclinicos '!D703&lt;=500),2,'Paraclinicos '!D703&gt;500,3,'Paraclinicos '!D703&lt;250,1)</f>
        <v/>
      </c>
      <c r="H704" s="50">
        <f t="shared" si="31"/>
        <v>3</v>
      </c>
      <c r="I704" cm="1">
        <f t="array" ref="I704">_xlfn.IFS('Paraclinicos '!Q703="","",'Paraclinicos '!Q703&gt;=65,1,'Paraclinicos '!Q703&lt;65,0)</f>
        <v>0</v>
      </c>
      <c r="J704" cm="1">
        <f t="array" ref="J704">_xlfn.IFS('Paraclinicos '!I703="","",'Paraclinicos '!I703&gt;7,1,'Paraclinicos '!I703&lt;=7,0)</f>
        <v>1</v>
      </c>
      <c r="K704" cm="1">
        <f t="array" ref="K704">_xlfn.IFS('Paraclinicos '!W703="","",'Paraclinicos '!W703&lt;=8,1,'Paraclinicos '!W703&gt;8,0)</f>
        <v>0</v>
      </c>
      <c r="L704" cm="1">
        <f t="array" ref="L704">_xlfn.IFS('Paraclinicos '!S703="","",'Paraclinicos '!S703&gt;=30,1,'Paraclinicos '!S703&lt;30,0)</f>
        <v>0</v>
      </c>
      <c r="M704" cm="1">
        <f t="array" ref="M704">_xlfn.IFS(OR('Paraclinicos '!T703="",'Paraclinicos '!U703=""),"",OR('Paraclinicos '!T703&lt;=90,'Paraclinicos '!U703&lt;=60),1,OR('Paraclinicos '!T703&gt;90,'Paraclinicos '!U703&gt;60),0)</f>
        <v>0</v>
      </c>
      <c r="N704" s="45">
        <f t="shared" si="32"/>
        <v>2</v>
      </c>
      <c r="O704" cm="1">
        <f t="array" ref="O704">_xlfn.IFS(OR('Paraclinicos '!M703="",'Paraclinicos '!N703="",'Paraclinicos '!N703=0),"",'Paraclinicos '!M703/'Paraclinicos '!N703&lt;100,4,'Paraclinicos '!M703/'Paraclinicos '!N703&lt;200,3,'Paraclinicos '!M703/'Paraclinicos '!N703&lt;300,2,'Paraclinicos '!M703/'Paraclinicos '!N703&lt;400,1,'Paraclinicos '!M703/'Paraclinicos '!N703&gt;=400,0)</f>
        <v>2</v>
      </c>
      <c r="P704" cm="1">
        <f t="array" ref="P704">_xlfn.IFS('Paraclinicos '!C703="","",'Paraclinicos '!C703&lt;20,4,'Paraclinicos '!C703&lt;50,3,'Paraclinicos '!C703&lt;100,2,'Paraclinicos '!C703&lt;150,1,'Paraclinicos '!C703&gt;150,0)</f>
        <v>0</v>
      </c>
      <c r="Q704" cm="1">
        <f t="array" ref="Q704">_xlfn.IFS('Paraclinicos '!O703="","",'Paraclinicos '!O703&lt;1.2,0,'Paraclinicos '!O703&lt;2,1,'Paraclinicos '!O703&lt;3.5,2,'Paraclinicos '!O703&lt;5,3,'Paraclinicos '!O703&gt;5,4)</f>
        <v>0</v>
      </c>
      <c r="R704" t="str" cm="1">
        <f t="array" ref="R704">_xlfn.IFS('Paraclinicos '!J703="","",'Paraclinicos '!J703&lt;1.2,0,'Paraclinicos '!J703&lt;2,1,'Paraclinicos '!J703&lt;6,2,'Paraclinicos '!J703&lt;12,3,'Paraclinicos '!J703&gt;=12,4)</f>
        <v/>
      </c>
      <c r="S704" cm="1">
        <f t="array" ref="S704">_xlfn.IFS('Paraclinicos '!Y703="","",'Paraclinicos '!Y703&lt;70,1,'Paraclinicos '!Y703&gt;=70,0)</f>
        <v>0</v>
      </c>
      <c r="T704" cm="1">
        <f t="array" ref="T704">_xlfn.IFS('Paraclinicos '!W703="","",'Paraclinicos '!W703&lt;6,4,'Paraclinicos '!W703&lt;10,3,'Paraclinicos '!W703&lt;13,2,'Paraclinicos '!W703&lt;15,1,'Paraclinicos '!W703=15,0)</f>
        <v>2</v>
      </c>
      <c r="U704" s="54">
        <f t="shared" si="30"/>
        <v>4</v>
      </c>
      <c r="V704" cm="1">
        <f t="array" ref="V704">_xlfn.IFS('Paraclinicos '!S703="","",OR('Paraclinicos '!S703&lt;=8,'Paraclinicos '!S703&gt;=25),3,'Paraclinicos '!S703&lt;12,1,'Paraclinicos '!S703&lt;21,0,'Paraclinicos '!S703&lt;25,2)</f>
        <v>0</v>
      </c>
      <c r="W704" t="str">
        <f>IFERROR(IF(INDEX('BD Demog para scores enalazar'!Y$2:'BD Demog para scores enalazar'!Y$3000,MATCH(Formulas!A704,'BD Demog para scores enalazar'!A$2:'BD Demog para scores enalazar'!A$3000,0))=1,"SI","NO"),"")</f>
        <v>NO</v>
      </c>
      <c r="X704" s="9" t="str">
        <f>IFERROR(IF(INDEX('BD Demog para scores enalazar'!AJ$2:'BD Demog para scores enalazar'!AJ$3000,MATCH(Formulas!A704,'BD Demog para scores enalazar'!A$2:'BD Demog para scores enalazar'!A$3000,0))=1,"SI","NO"),"")</f>
        <v>NO</v>
      </c>
      <c r="Y704" cm="1">
        <f t="array" ref="Y704">IF(AND(W704="NO",X704="NO"),_xlfn.IFS('Paraclinicos '!K703&lt;=91,3,'Paraclinicos '!K703&lt;94,2,'Paraclinicos '!K703&lt;96,1,'Paraclinicos '!K703&gt;=96,0),"")</f>
        <v>2</v>
      </c>
      <c r="Z704" t="str" cm="1">
        <f t="array" ref="Z704">IF(OR(W704="SI",X704="SI"),_xlfn.IFS(OR(AND('Paraclinicos '!K703&lt;=83),AND('Paraclinicos '!K703&gt;=97,AA704=2)),3,OR(AND('Paraclinicos '!K703&lt;=86),AND('Paraclinicos '!K703&gt;=94,AA704=2)),2,OR(AND('Paraclinicos '!K703&lt;=88),AND('Paraclinicos '!K703&gt;=92,AA704=2)),1,OR(AND('Paraclinicos '!K703&gt;=88,'Paraclinicos '!K703&lt;=92),AND('Paraclinicos '!K703&gt;=93,AA704=0)),0),"")</f>
        <v/>
      </c>
      <c r="AA704" cm="1">
        <f t="array" ref="AA704">_xlfn.IFS('Paraclinicos '!E703="","",'Paraclinicos '!E703="Oxigeno",2,'Paraclinicos '!E703="Aire",0)</f>
        <v>2</v>
      </c>
    </row>
    <row r="705" spans="1:27" x14ac:dyDescent="0.25">
      <c r="A705">
        <f>'Paraclinicos '!A704</f>
        <v>167</v>
      </c>
      <c r="B705" s="3">
        <f>'Paraclinicos '!R704</f>
        <v>44047</v>
      </c>
      <c r="C705" cm="1">
        <f t="array" ref="C705">_xlfn.IFS('Paraclinicos '!Q704="","",'Paraclinicos '!Q704&gt;60,3,'Paraclinicos '!Q704&lt;=60,1)</f>
        <v>1</v>
      </c>
      <c r="D705" t="str">
        <f>IFERROR(IF(INDEX('BD Demog para scores enalazar'!BC$2:BC$3000,MATCH(Formulas!A705,'BD Demog para scores enalazar'!A$2:A$3000,0))=0,"SI","NO"),"")</f>
        <v>NO</v>
      </c>
      <c r="E705" cm="1">
        <f t="array" ref="E705">_xlfn.IFS(D705="","",D705="SI",4,D705="NO",1)</f>
        <v>1</v>
      </c>
      <c r="F705" cm="1">
        <f t="array" ref="F705">_xlfn.IFS('Paraclinicos '!B704="","",'Paraclinicos '!B704&gt;1,1,'Paraclinicos '!B704&lt;=1,3)</f>
        <v>1</v>
      </c>
      <c r="G705" t="str" cm="1">
        <f t="array" ref="G705">_xlfn.IFS('Paraclinicos '!D704="","",AND('Paraclinicos '!D704&gt;=250,'Paraclinicos '!D704&lt;=500),2,'Paraclinicos '!D704&gt;500,3,'Paraclinicos '!D704&lt;250,1)</f>
        <v/>
      </c>
      <c r="H705" s="50">
        <f t="shared" si="31"/>
        <v>3</v>
      </c>
      <c r="I705" cm="1">
        <f t="array" ref="I705">_xlfn.IFS('Paraclinicos '!Q704="","",'Paraclinicos '!Q704&gt;=65,1,'Paraclinicos '!Q704&lt;65,0)</f>
        <v>0</v>
      </c>
      <c r="J705" cm="1">
        <f t="array" ref="J705">_xlfn.IFS('Paraclinicos '!I704="","",'Paraclinicos '!I704&gt;7,1,'Paraclinicos '!I704&lt;=7,0)</f>
        <v>1</v>
      </c>
      <c r="K705" cm="1">
        <f t="array" ref="K705">_xlfn.IFS('Paraclinicos '!W704="","",'Paraclinicos '!W704&lt;=8,1,'Paraclinicos '!W704&gt;8,0)</f>
        <v>1</v>
      </c>
      <c r="L705" cm="1">
        <f t="array" ref="L705">_xlfn.IFS('Paraclinicos '!S704="","",'Paraclinicos '!S704&gt;=30,1,'Paraclinicos '!S704&lt;30,0)</f>
        <v>0</v>
      </c>
      <c r="M705" cm="1">
        <f t="array" ref="M705">_xlfn.IFS(OR('Paraclinicos '!T704="",'Paraclinicos '!U704=""),"",OR('Paraclinicos '!T704&lt;=90,'Paraclinicos '!U704&lt;=60),1,OR('Paraclinicos '!T704&gt;90,'Paraclinicos '!U704&gt;60),0)</f>
        <v>0</v>
      </c>
      <c r="N705" s="45">
        <f t="shared" si="32"/>
        <v>3</v>
      </c>
      <c r="O705" cm="1">
        <f t="array" ref="O705">_xlfn.IFS(OR('Paraclinicos '!M704="",'Paraclinicos '!N704="",'Paraclinicos '!N704=0),"",'Paraclinicos '!M704/'Paraclinicos '!N704&lt;100,4,'Paraclinicos '!M704/'Paraclinicos '!N704&lt;200,3,'Paraclinicos '!M704/'Paraclinicos '!N704&lt;300,2,'Paraclinicos '!M704/'Paraclinicos '!N704&lt;400,1,'Paraclinicos '!M704/'Paraclinicos '!N704&gt;=400,0)</f>
        <v>1</v>
      </c>
      <c r="P705" cm="1">
        <f t="array" ref="P705">_xlfn.IFS('Paraclinicos '!C704="","",'Paraclinicos '!C704&lt;20,4,'Paraclinicos '!C704&lt;50,3,'Paraclinicos '!C704&lt;100,2,'Paraclinicos '!C704&lt;150,1,'Paraclinicos '!C704&gt;150,0)</f>
        <v>1</v>
      </c>
      <c r="Q705" cm="1">
        <f t="array" ref="Q705">_xlfn.IFS('Paraclinicos '!O704="","",'Paraclinicos '!O704&lt;1.2,0,'Paraclinicos '!O704&lt;2,1,'Paraclinicos '!O704&lt;3.5,2,'Paraclinicos '!O704&lt;5,3,'Paraclinicos '!O704&gt;5,4)</f>
        <v>0</v>
      </c>
      <c r="R705" t="str" cm="1">
        <f t="array" ref="R705">_xlfn.IFS('Paraclinicos '!J704="","",'Paraclinicos '!J704&lt;1.2,0,'Paraclinicos '!J704&lt;2,1,'Paraclinicos '!J704&lt;6,2,'Paraclinicos '!J704&lt;12,3,'Paraclinicos '!J704&gt;=12,4)</f>
        <v/>
      </c>
      <c r="S705" cm="1">
        <f t="array" ref="S705">_xlfn.IFS('Paraclinicos '!Y704="","",'Paraclinicos '!Y704&lt;70,1,'Paraclinicos '!Y704&gt;=70,0)</f>
        <v>0</v>
      </c>
      <c r="T705" cm="1">
        <f t="array" ref="T705">_xlfn.IFS('Paraclinicos '!W704="","",'Paraclinicos '!W704&lt;6,4,'Paraclinicos '!W704&lt;10,3,'Paraclinicos '!W704&lt;13,2,'Paraclinicos '!W704&lt;15,1,'Paraclinicos '!W704=15,0)</f>
        <v>4</v>
      </c>
      <c r="U705" s="54">
        <f t="shared" si="30"/>
        <v>6</v>
      </c>
      <c r="V705" cm="1">
        <f t="array" ref="V705">_xlfn.IFS('Paraclinicos '!S704="","",OR('Paraclinicos '!S704&lt;=8,'Paraclinicos '!S704&gt;=25),3,'Paraclinicos '!S704&lt;12,1,'Paraclinicos '!S704&lt;21,0,'Paraclinicos '!S704&lt;25,2)</f>
        <v>0</v>
      </c>
      <c r="W705" t="str">
        <f>IFERROR(IF(INDEX('BD Demog para scores enalazar'!Y$2:'BD Demog para scores enalazar'!Y$3000,MATCH(Formulas!A705,'BD Demog para scores enalazar'!A$2:'BD Demog para scores enalazar'!A$3000,0))=1,"SI","NO"),"")</f>
        <v>NO</v>
      </c>
      <c r="X705" s="9" t="str">
        <f>IFERROR(IF(INDEX('BD Demog para scores enalazar'!AJ$2:'BD Demog para scores enalazar'!AJ$3000,MATCH(Formulas!A705,'BD Demog para scores enalazar'!A$2:'BD Demog para scores enalazar'!A$3000,0))=1,"SI","NO"),"")</f>
        <v>NO</v>
      </c>
      <c r="Y705" cm="1">
        <f t="array" ref="Y705">IF(AND(W705="NO",X705="NO"),_xlfn.IFS('Paraclinicos '!K704&lt;=91,3,'Paraclinicos '!K704&lt;94,2,'Paraclinicos '!K704&lt;96,1,'Paraclinicos '!K704&gt;=96,0),"")</f>
        <v>1</v>
      </c>
      <c r="Z705" t="str" cm="1">
        <f t="array" ref="Z705">IF(OR(W705="SI",X705="SI"),_xlfn.IFS(OR(AND('Paraclinicos '!K704&lt;=83),AND('Paraclinicos '!K704&gt;=97,AA705=2)),3,OR(AND('Paraclinicos '!K704&lt;=86),AND('Paraclinicos '!K704&gt;=94,AA705=2)),2,OR(AND('Paraclinicos '!K704&lt;=88),AND('Paraclinicos '!K704&gt;=92,AA705=2)),1,OR(AND('Paraclinicos '!K704&gt;=88,'Paraclinicos '!K704&lt;=92),AND('Paraclinicos '!K704&gt;=93,AA705=0)),0),"")</f>
        <v/>
      </c>
      <c r="AA705" cm="1">
        <f t="array" ref="AA705">_xlfn.IFS('Paraclinicos '!E704="","",'Paraclinicos '!E704="Oxigeno",2,'Paraclinicos '!E704="Aire",0)</f>
        <v>2</v>
      </c>
    </row>
    <row r="706" spans="1:27" x14ac:dyDescent="0.25">
      <c r="A706">
        <f>'Paraclinicos '!A705</f>
        <v>167</v>
      </c>
      <c r="B706" s="3">
        <f>'Paraclinicos '!R705</f>
        <v>44049</v>
      </c>
      <c r="C706" cm="1">
        <f t="array" ref="C706">_xlfn.IFS('Paraclinicos '!Q705="","",'Paraclinicos '!Q705&gt;60,3,'Paraclinicos '!Q705&lt;=60,1)</f>
        <v>1</v>
      </c>
      <c r="D706" t="str">
        <f>IFERROR(IF(INDEX('BD Demog para scores enalazar'!BC$2:BC$3000,MATCH(Formulas!A706,'BD Demog para scores enalazar'!A$2:A$3000,0))=0,"SI","NO"),"")</f>
        <v>NO</v>
      </c>
      <c r="E706" cm="1">
        <f t="array" ref="E706">_xlfn.IFS(D706="","",D706="SI",4,D706="NO",1)</f>
        <v>1</v>
      </c>
      <c r="F706" cm="1">
        <f t="array" ref="F706">_xlfn.IFS('Paraclinicos '!B705="","",'Paraclinicos '!B705&gt;1,1,'Paraclinicos '!B705&lt;=1,3)</f>
        <v>1</v>
      </c>
      <c r="G706" cm="1">
        <f t="array" ref="G706">_xlfn.IFS('Paraclinicos '!D705="","",AND('Paraclinicos '!D705&gt;=250,'Paraclinicos '!D705&lt;=500),2,'Paraclinicos '!D705&gt;500,3,'Paraclinicos '!D705&lt;250,1)</f>
        <v>2</v>
      </c>
      <c r="H706" s="50">
        <f t="shared" si="31"/>
        <v>5</v>
      </c>
      <c r="I706" cm="1">
        <f t="array" ref="I706">_xlfn.IFS('Paraclinicos '!Q705="","",'Paraclinicos '!Q705&gt;=65,1,'Paraclinicos '!Q705&lt;65,0)</f>
        <v>0</v>
      </c>
      <c r="J706" cm="1">
        <f t="array" ref="J706">_xlfn.IFS('Paraclinicos '!I705="","",'Paraclinicos '!I705&gt;7,1,'Paraclinicos '!I705&lt;=7,0)</f>
        <v>1</v>
      </c>
      <c r="K706" cm="1">
        <f t="array" ref="K706">_xlfn.IFS('Paraclinicos '!W705="","",'Paraclinicos '!W705&lt;=8,1,'Paraclinicos '!W705&gt;8,0)</f>
        <v>0</v>
      </c>
      <c r="L706" cm="1">
        <f t="array" ref="L706">_xlfn.IFS('Paraclinicos '!S705="","",'Paraclinicos '!S705&gt;=30,1,'Paraclinicos '!S705&lt;30,0)</f>
        <v>0</v>
      </c>
      <c r="M706" cm="1">
        <f t="array" ref="M706">_xlfn.IFS(OR('Paraclinicos '!T705="",'Paraclinicos '!U705=""),"",OR('Paraclinicos '!T705&lt;=90,'Paraclinicos '!U705&lt;=60),1,OR('Paraclinicos '!T705&gt;90,'Paraclinicos '!U705&gt;60),0)</f>
        <v>0</v>
      </c>
      <c r="N706" s="45">
        <f t="shared" si="32"/>
        <v>3</v>
      </c>
      <c r="O706" cm="1">
        <f t="array" ref="O706">_xlfn.IFS(OR('Paraclinicos '!M705="",'Paraclinicos '!N705="",'Paraclinicos '!N705=0),"",'Paraclinicos '!M705/'Paraclinicos '!N705&lt;100,4,'Paraclinicos '!M705/'Paraclinicos '!N705&lt;200,3,'Paraclinicos '!M705/'Paraclinicos '!N705&lt;300,2,'Paraclinicos '!M705/'Paraclinicos '!N705&lt;400,1,'Paraclinicos '!M705/'Paraclinicos '!N705&gt;=400,0)</f>
        <v>1</v>
      </c>
      <c r="P706" cm="1">
        <f t="array" ref="P706">_xlfn.IFS('Paraclinicos '!C705="","",'Paraclinicos '!C705&lt;20,4,'Paraclinicos '!C705&lt;50,3,'Paraclinicos '!C705&lt;100,2,'Paraclinicos '!C705&lt;150,1,'Paraclinicos '!C705&gt;150,0)</f>
        <v>0</v>
      </c>
      <c r="Q706" cm="1">
        <f t="array" ref="Q706">_xlfn.IFS('Paraclinicos '!O705="","",'Paraclinicos '!O705&lt;1.2,0,'Paraclinicos '!O705&lt;2,1,'Paraclinicos '!O705&lt;3.5,2,'Paraclinicos '!O705&lt;5,3,'Paraclinicos '!O705&gt;5,4)</f>
        <v>0</v>
      </c>
      <c r="R706" t="str" cm="1">
        <f t="array" ref="R706">_xlfn.IFS('Paraclinicos '!J705="","",'Paraclinicos '!J705&lt;1.2,0,'Paraclinicos '!J705&lt;2,1,'Paraclinicos '!J705&lt;6,2,'Paraclinicos '!J705&lt;12,3,'Paraclinicos '!J705&gt;=12,4)</f>
        <v/>
      </c>
      <c r="S706" cm="1">
        <f t="array" ref="S706">_xlfn.IFS('Paraclinicos '!Y705="","",'Paraclinicos '!Y705&lt;70,1,'Paraclinicos '!Y705&gt;=70,0)</f>
        <v>0</v>
      </c>
      <c r="T706" cm="1">
        <f t="array" ref="T706">_xlfn.IFS('Paraclinicos '!W705="","",'Paraclinicos '!W705&lt;6,4,'Paraclinicos '!W705&lt;10,3,'Paraclinicos '!W705&lt;13,2,'Paraclinicos '!W705&lt;15,1,'Paraclinicos '!W705=15,0)</f>
        <v>0</v>
      </c>
      <c r="U706" s="54">
        <f t="shared" si="30"/>
        <v>1</v>
      </c>
      <c r="V706" cm="1">
        <f t="array" ref="V706">_xlfn.IFS('Paraclinicos '!S705="","",OR('Paraclinicos '!S705&lt;=8,'Paraclinicos '!S705&gt;=25),3,'Paraclinicos '!S705&lt;12,1,'Paraclinicos '!S705&lt;21,0,'Paraclinicos '!S705&lt;25,2)</f>
        <v>0</v>
      </c>
      <c r="W706" t="str">
        <f>IFERROR(IF(INDEX('BD Demog para scores enalazar'!Y$2:'BD Demog para scores enalazar'!Y$3000,MATCH(Formulas!A706,'BD Demog para scores enalazar'!A$2:'BD Demog para scores enalazar'!A$3000,0))=1,"SI","NO"),"")</f>
        <v>NO</v>
      </c>
      <c r="X706" s="9" t="str">
        <f>IFERROR(IF(INDEX('BD Demog para scores enalazar'!AJ$2:'BD Demog para scores enalazar'!AJ$3000,MATCH(Formulas!A706,'BD Demog para scores enalazar'!A$2:'BD Demog para scores enalazar'!A$3000,0))=1,"SI","NO"),"")</f>
        <v>NO</v>
      </c>
      <c r="Y706" cm="1">
        <f t="array" ref="Y706">IF(AND(W706="NO",X706="NO"),_xlfn.IFS('Paraclinicos '!K705&lt;=91,3,'Paraclinicos '!K705&lt;94,2,'Paraclinicos '!K705&lt;96,1,'Paraclinicos '!K705&gt;=96,0),"")</f>
        <v>2</v>
      </c>
      <c r="Z706" t="str" cm="1">
        <f t="array" ref="Z706">IF(OR(W706="SI",X706="SI"),_xlfn.IFS(OR(AND('Paraclinicos '!K705&lt;=83),AND('Paraclinicos '!K705&gt;=97,AA706=2)),3,OR(AND('Paraclinicos '!K705&lt;=86),AND('Paraclinicos '!K705&gt;=94,AA706=2)),2,OR(AND('Paraclinicos '!K705&lt;=88),AND('Paraclinicos '!K705&gt;=92,AA706=2)),1,OR(AND('Paraclinicos '!K705&gt;=88,'Paraclinicos '!K705&lt;=92),AND('Paraclinicos '!K705&gt;=93,AA706=0)),0),"")</f>
        <v/>
      </c>
      <c r="AA706" cm="1">
        <f t="array" ref="AA706">_xlfn.IFS('Paraclinicos '!E705="","",'Paraclinicos '!E705="Oxigeno",2,'Paraclinicos '!E705="Aire",0)</f>
        <v>2</v>
      </c>
    </row>
    <row r="707" spans="1:27" x14ac:dyDescent="0.25">
      <c r="A707">
        <f>'Paraclinicos '!A706</f>
        <v>171</v>
      </c>
      <c r="B707" s="3">
        <f>'Paraclinicos '!R706</f>
        <v>44321</v>
      </c>
      <c r="C707" cm="1">
        <f t="array" ref="C707">_xlfn.IFS('Paraclinicos '!Q706="","",'Paraclinicos '!Q706&gt;60,3,'Paraclinicos '!Q706&lt;=60,1)</f>
        <v>1</v>
      </c>
      <c r="D707" t="str">
        <f>IFERROR(IF(INDEX('BD Demog para scores enalazar'!BC$2:BC$3000,MATCH(Formulas!A707,'BD Demog para scores enalazar'!A$2:A$3000,0))=0,"SI","NO"),"")</f>
        <v>NO</v>
      </c>
      <c r="E707" cm="1">
        <f t="array" ref="E707">_xlfn.IFS(D707="","",D707="SI",4,D707="NO",1)</f>
        <v>1</v>
      </c>
      <c r="F707" cm="1">
        <f t="array" ref="F707">_xlfn.IFS('Paraclinicos '!B706="","",'Paraclinicos '!B706&gt;1,1,'Paraclinicos '!B706&lt;=1,3)</f>
        <v>3</v>
      </c>
      <c r="G707" cm="1">
        <f t="array" ref="G707">_xlfn.IFS('Paraclinicos '!D706="","",AND('Paraclinicos '!D706&gt;=250,'Paraclinicos '!D706&lt;=500),2,'Paraclinicos '!D706&gt;500,3,'Paraclinicos '!D706&lt;250,1)</f>
        <v>3</v>
      </c>
      <c r="H707" s="50">
        <f t="shared" si="31"/>
        <v>8</v>
      </c>
      <c r="I707" cm="1">
        <f t="array" ref="I707">_xlfn.IFS('Paraclinicos '!Q706="","",'Paraclinicos '!Q706&gt;=65,1,'Paraclinicos '!Q706&lt;65,0)</f>
        <v>0</v>
      </c>
      <c r="J707" cm="1">
        <f t="array" ref="J707">_xlfn.IFS('Paraclinicos '!I706="","",'Paraclinicos '!I706&gt;7,1,'Paraclinicos '!I706&lt;=7,0)</f>
        <v>1</v>
      </c>
      <c r="K707" cm="1">
        <f t="array" ref="K707">_xlfn.IFS('Paraclinicos '!W706="","",'Paraclinicos '!W706&lt;=8,1,'Paraclinicos '!W706&gt;8,0)</f>
        <v>0</v>
      </c>
      <c r="L707" cm="1">
        <f t="array" ref="L707">_xlfn.IFS('Paraclinicos '!S706="","",'Paraclinicos '!S706&gt;=30,1,'Paraclinicos '!S706&lt;30,0)</f>
        <v>0</v>
      </c>
      <c r="M707" cm="1">
        <f t="array" ref="M707">_xlfn.IFS(OR('Paraclinicos '!T706="",'Paraclinicos '!U706=""),"",OR('Paraclinicos '!T706&lt;=90,'Paraclinicos '!U706&lt;=60),1,OR('Paraclinicos '!T706&gt;90,'Paraclinicos '!U706&gt;60),0)</f>
        <v>0</v>
      </c>
      <c r="N707" s="45">
        <f t="shared" si="32"/>
        <v>2</v>
      </c>
      <c r="O707" cm="1">
        <f t="array" ref="O707">_xlfn.IFS(OR('Paraclinicos '!M706="",'Paraclinicos '!N706="",'Paraclinicos '!N706=0),"",'Paraclinicos '!M706/'Paraclinicos '!N706&lt;100,4,'Paraclinicos '!M706/'Paraclinicos '!N706&lt;200,3,'Paraclinicos '!M706/'Paraclinicos '!N706&lt;300,2,'Paraclinicos '!M706/'Paraclinicos '!N706&lt;400,1,'Paraclinicos '!M706/'Paraclinicos '!N706&gt;=400,0)</f>
        <v>1</v>
      </c>
      <c r="P707" cm="1">
        <f t="array" ref="P707">_xlfn.IFS('Paraclinicos '!C706="","",'Paraclinicos '!C706&lt;20,4,'Paraclinicos '!C706&lt;50,3,'Paraclinicos '!C706&lt;100,2,'Paraclinicos '!C706&lt;150,1,'Paraclinicos '!C706&gt;150,0)</f>
        <v>0</v>
      </c>
      <c r="Q707" cm="1">
        <f t="array" ref="Q707">_xlfn.IFS('Paraclinicos '!O706="","",'Paraclinicos '!O706&lt;1.2,0,'Paraclinicos '!O706&lt;2,1,'Paraclinicos '!O706&lt;3.5,2,'Paraclinicos '!O706&lt;5,3,'Paraclinicos '!O706&gt;5,4)</f>
        <v>0</v>
      </c>
      <c r="R707" cm="1">
        <f t="array" ref="R707">_xlfn.IFS('Paraclinicos '!J706="","",'Paraclinicos '!J706&lt;1.2,0,'Paraclinicos '!J706&lt;2,1,'Paraclinicos '!J706&lt;6,2,'Paraclinicos '!J706&lt;12,3,'Paraclinicos '!J706&gt;=12,4)</f>
        <v>0</v>
      </c>
      <c r="S707" cm="1">
        <f t="array" ref="S707">_xlfn.IFS('Paraclinicos '!Y706="","",'Paraclinicos '!Y706&lt;70,1,'Paraclinicos '!Y706&gt;=70,0)</f>
        <v>0</v>
      </c>
      <c r="T707" cm="1">
        <f t="array" ref="T707">_xlfn.IFS('Paraclinicos '!W706="","",'Paraclinicos '!W706&lt;6,4,'Paraclinicos '!W706&lt;10,3,'Paraclinicos '!W706&lt;13,2,'Paraclinicos '!W706&lt;15,1,'Paraclinicos '!W706=15,0)</f>
        <v>0</v>
      </c>
      <c r="U707" s="54">
        <f t="shared" ref="U707:U770" si="33">IF(AND(O707="",P707="",Q707="",R707="",S707="",T707=""),"",SUM(O707:T707))</f>
        <v>1</v>
      </c>
      <c r="V707" cm="1">
        <f t="array" ref="V707">_xlfn.IFS('Paraclinicos '!S706="","",OR('Paraclinicos '!S706&lt;=8,'Paraclinicos '!S706&gt;=25),3,'Paraclinicos '!S706&lt;12,1,'Paraclinicos '!S706&lt;21,0,'Paraclinicos '!S706&lt;25,2)</f>
        <v>0</v>
      </c>
      <c r="W707" t="str">
        <f>IFERROR(IF(INDEX('BD Demog para scores enalazar'!Y$2:'BD Demog para scores enalazar'!Y$3000,MATCH(Formulas!A707,'BD Demog para scores enalazar'!A$2:'BD Demog para scores enalazar'!A$3000,0))=1,"SI","NO"),"")</f>
        <v>NO</v>
      </c>
      <c r="X707" s="9" t="str">
        <f>IFERROR(IF(INDEX('BD Demog para scores enalazar'!AJ$2:'BD Demog para scores enalazar'!AJ$3000,MATCH(Formulas!A707,'BD Demog para scores enalazar'!A$2:'BD Demog para scores enalazar'!A$3000,0))=1,"SI","NO"),"")</f>
        <v>NO</v>
      </c>
      <c r="Y707" cm="1">
        <f t="array" ref="Y707">IF(AND(W707="NO",X707="NO"),_xlfn.IFS('Paraclinicos '!K706&lt;=91,3,'Paraclinicos '!K706&lt;94,2,'Paraclinicos '!K706&lt;96,1,'Paraclinicos '!K706&gt;=96,0),"")</f>
        <v>1</v>
      </c>
      <c r="Z707" t="str" cm="1">
        <f t="array" ref="Z707">IF(OR(W707="SI",X707="SI"),_xlfn.IFS(OR(AND('Paraclinicos '!K706&lt;=83),AND('Paraclinicos '!K706&gt;=97,AA707=2)),3,OR(AND('Paraclinicos '!K706&lt;=86),AND('Paraclinicos '!K706&gt;=94,AA707=2)),2,OR(AND('Paraclinicos '!K706&lt;=88),AND('Paraclinicos '!K706&gt;=92,AA707=2)),1,OR(AND('Paraclinicos '!K706&gt;=88,'Paraclinicos '!K706&lt;=92),AND('Paraclinicos '!K706&gt;=93,AA707=0)),0),"")</f>
        <v/>
      </c>
      <c r="AA707" cm="1">
        <f t="array" ref="AA707">_xlfn.IFS('Paraclinicos '!E706="","",'Paraclinicos '!E706="Oxigeno",2,'Paraclinicos '!E706="Aire",0)</f>
        <v>2</v>
      </c>
    </row>
    <row r="708" spans="1:27" x14ac:dyDescent="0.25">
      <c r="A708">
        <f>'Paraclinicos '!A707</f>
        <v>171</v>
      </c>
      <c r="B708" s="3">
        <f>'Paraclinicos '!R707</f>
        <v>44322</v>
      </c>
      <c r="C708" cm="1">
        <f t="array" ref="C708">_xlfn.IFS('Paraclinicos '!Q707="","",'Paraclinicos '!Q707&gt;60,3,'Paraclinicos '!Q707&lt;=60,1)</f>
        <v>1</v>
      </c>
      <c r="D708" t="str">
        <f>IFERROR(IF(INDEX('BD Demog para scores enalazar'!BC$2:BC$3000,MATCH(Formulas!A708,'BD Demog para scores enalazar'!A$2:A$3000,0))=0,"SI","NO"),"")</f>
        <v>NO</v>
      </c>
      <c r="E708" cm="1">
        <f t="array" ref="E708">_xlfn.IFS(D708="","",D708="SI",4,D708="NO",1)</f>
        <v>1</v>
      </c>
      <c r="F708" cm="1">
        <f t="array" ref="F708">_xlfn.IFS('Paraclinicos '!B707="","",'Paraclinicos '!B707&gt;1,1,'Paraclinicos '!B707&lt;=1,3)</f>
        <v>1</v>
      </c>
      <c r="G708" t="str" cm="1">
        <f t="array" ref="G708">_xlfn.IFS('Paraclinicos '!D707="","",AND('Paraclinicos '!D707&gt;=250,'Paraclinicos '!D707&lt;=500),2,'Paraclinicos '!D707&gt;500,3,'Paraclinicos '!D707&lt;250,1)</f>
        <v/>
      </c>
      <c r="H708" s="50">
        <f t="shared" ref="H708:H771" si="34">IF(AND(C708="",E708="",F708="",G708=""),"",SUM(C708,E708:G708))</f>
        <v>3</v>
      </c>
      <c r="I708" cm="1">
        <f t="array" ref="I708">_xlfn.IFS('Paraclinicos '!Q707="","",'Paraclinicos '!Q707&gt;=65,1,'Paraclinicos '!Q707&lt;65,0)</f>
        <v>0</v>
      </c>
      <c r="J708" cm="1">
        <f t="array" ref="J708">_xlfn.IFS('Paraclinicos '!I707="","",'Paraclinicos '!I707&gt;7,1,'Paraclinicos '!I707&lt;=7,0)</f>
        <v>1</v>
      </c>
      <c r="K708" cm="1">
        <f t="array" ref="K708">_xlfn.IFS('Paraclinicos '!W707="","",'Paraclinicos '!W707&lt;=8,1,'Paraclinicos '!W707&gt;8,0)</f>
        <v>0</v>
      </c>
      <c r="L708" cm="1">
        <f t="array" ref="L708">_xlfn.IFS('Paraclinicos '!S707="","",'Paraclinicos '!S707&gt;=30,1,'Paraclinicos '!S707&lt;30,0)</f>
        <v>0</v>
      </c>
      <c r="M708" cm="1">
        <f t="array" ref="M708">_xlfn.IFS(OR('Paraclinicos '!T707="",'Paraclinicos '!U707=""),"",OR('Paraclinicos '!T707&lt;=90,'Paraclinicos '!U707&lt;=60),1,OR('Paraclinicos '!T707&gt;90,'Paraclinicos '!U707&gt;60),0)</f>
        <v>0</v>
      </c>
      <c r="N708" s="45">
        <f t="shared" ref="N708:N771" si="35">IF(AND(J707="",J708="",K708="",L708="",M708=""),"",SUM(J707:M708))</f>
        <v>2</v>
      </c>
      <c r="O708" cm="1">
        <f t="array" ref="O708">_xlfn.IFS(OR('Paraclinicos '!M707="",'Paraclinicos '!N707="",'Paraclinicos '!N707=0),"",'Paraclinicos '!M707/'Paraclinicos '!N707&lt;100,4,'Paraclinicos '!M707/'Paraclinicos '!N707&lt;200,3,'Paraclinicos '!M707/'Paraclinicos '!N707&lt;300,2,'Paraclinicos '!M707/'Paraclinicos '!N707&lt;400,1,'Paraclinicos '!M707/'Paraclinicos '!N707&gt;=400,0)</f>
        <v>1</v>
      </c>
      <c r="P708" cm="1">
        <f t="array" ref="P708">_xlfn.IFS('Paraclinicos '!C707="","",'Paraclinicos '!C707&lt;20,4,'Paraclinicos '!C707&lt;50,3,'Paraclinicos '!C707&lt;100,2,'Paraclinicos '!C707&lt;150,1,'Paraclinicos '!C707&gt;150,0)</f>
        <v>0</v>
      </c>
      <c r="Q708" t="str" cm="1">
        <f t="array" ref="Q708">_xlfn.IFS('Paraclinicos '!O707="","",'Paraclinicos '!O707&lt;1.2,0,'Paraclinicos '!O707&lt;2,1,'Paraclinicos '!O707&lt;3.5,2,'Paraclinicos '!O707&lt;5,3,'Paraclinicos '!O707&gt;5,4)</f>
        <v/>
      </c>
      <c r="R708" t="str" cm="1">
        <f t="array" ref="R708">_xlfn.IFS('Paraclinicos '!J707="","",'Paraclinicos '!J707&lt;1.2,0,'Paraclinicos '!J707&lt;2,1,'Paraclinicos '!J707&lt;6,2,'Paraclinicos '!J707&lt;12,3,'Paraclinicos '!J707&gt;=12,4)</f>
        <v/>
      </c>
      <c r="S708" cm="1">
        <f t="array" ref="S708">_xlfn.IFS('Paraclinicos '!Y707="","",'Paraclinicos '!Y707&lt;70,1,'Paraclinicos '!Y707&gt;=70,0)</f>
        <v>0</v>
      </c>
      <c r="T708" cm="1">
        <f t="array" ref="T708">_xlfn.IFS('Paraclinicos '!W707="","",'Paraclinicos '!W707&lt;6,4,'Paraclinicos '!W707&lt;10,3,'Paraclinicos '!W707&lt;13,2,'Paraclinicos '!W707&lt;15,1,'Paraclinicos '!W707=15,0)</f>
        <v>2</v>
      </c>
      <c r="U708" s="54">
        <f t="shared" si="33"/>
        <v>3</v>
      </c>
      <c r="V708" cm="1">
        <f t="array" ref="V708">_xlfn.IFS('Paraclinicos '!S707="","",OR('Paraclinicos '!S707&lt;=8,'Paraclinicos '!S707&gt;=25),3,'Paraclinicos '!S707&lt;12,1,'Paraclinicos '!S707&lt;21,0,'Paraclinicos '!S707&lt;25,2)</f>
        <v>0</v>
      </c>
      <c r="W708" t="str">
        <f>IFERROR(IF(INDEX('BD Demog para scores enalazar'!Y$2:'BD Demog para scores enalazar'!Y$3000,MATCH(Formulas!A708,'BD Demog para scores enalazar'!A$2:'BD Demog para scores enalazar'!A$3000,0))=1,"SI","NO"),"")</f>
        <v>NO</v>
      </c>
      <c r="X708" s="9" t="str">
        <f>IFERROR(IF(INDEX('BD Demog para scores enalazar'!AJ$2:'BD Demog para scores enalazar'!AJ$3000,MATCH(Formulas!A708,'BD Demog para scores enalazar'!A$2:'BD Demog para scores enalazar'!A$3000,0))=1,"SI","NO"),"")</f>
        <v>NO</v>
      </c>
      <c r="Y708" cm="1">
        <f t="array" ref="Y708">IF(AND(W708="NO",X708="NO"),_xlfn.IFS('Paraclinicos '!K707&lt;=91,3,'Paraclinicos '!K707&lt;94,2,'Paraclinicos '!K707&lt;96,1,'Paraclinicos '!K707&gt;=96,0),"")</f>
        <v>3</v>
      </c>
      <c r="Z708" t="str" cm="1">
        <f t="array" ref="Z708">IF(OR(W708="SI",X708="SI"),_xlfn.IFS(OR(AND('Paraclinicos '!K707&lt;=83),AND('Paraclinicos '!K707&gt;=97,AA708=2)),3,OR(AND('Paraclinicos '!K707&lt;=86),AND('Paraclinicos '!K707&gt;=94,AA708=2)),2,OR(AND('Paraclinicos '!K707&lt;=88),AND('Paraclinicos '!K707&gt;=92,AA708=2)),1,OR(AND('Paraclinicos '!K707&gt;=88,'Paraclinicos '!K707&lt;=92),AND('Paraclinicos '!K707&gt;=93,AA708=0)),0),"")</f>
        <v/>
      </c>
      <c r="AA708" cm="1">
        <f t="array" ref="AA708">_xlfn.IFS('Paraclinicos '!E707="","",'Paraclinicos '!E707="Oxigeno",2,'Paraclinicos '!E707="Aire",0)</f>
        <v>2</v>
      </c>
    </row>
    <row r="709" spans="1:27" x14ac:dyDescent="0.25">
      <c r="A709">
        <f>'Paraclinicos '!A708</f>
        <v>171</v>
      </c>
      <c r="B709" s="3">
        <f>'Paraclinicos '!R708</f>
        <v>44323</v>
      </c>
      <c r="C709" cm="1">
        <f t="array" ref="C709">_xlfn.IFS('Paraclinicos '!Q708="","",'Paraclinicos '!Q708&gt;60,3,'Paraclinicos '!Q708&lt;=60,1)</f>
        <v>1</v>
      </c>
      <c r="D709" t="str">
        <f>IFERROR(IF(INDEX('BD Demog para scores enalazar'!BC$2:BC$3000,MATCH(Formulas!A709,'BD Demog para scores enalazar'!A$2:A$3000,0))=0,"SI","NO"),"")</f>
        <v>NO</v>
      </c>
      <c r="E709" cm="1">
        <f t="array" ref="E709">_xlfn.IFS(D709="","",D709="SI",4,D709="NO",1)</f>
        <v>1</v>
      </c>
      <c r="F709" cm="1">
        <f t="array" ref="F709">_xlfn.IFS('Paraclinicos '!B708="","",'Paraclinicos '!B708&gt;1,1,'Paraclinicos '!B708&lt;=1,3)</f>
        <v>3</v>
      </c>
      <c r="G709" t="str" cm="1">
        <f t="array" ref="G709">_xlfn.IFS('Paraclinicos '!D708="","",AND('Paraclinicos '!D708&gt;=250,'Paraclinicos '!D708&lt;=500),2,'Paraclinicos '!D708&gt;500,3,'Paraclinicos '!D708&lt;250,1)</f>
        <v/>
      </c>
      <c r="H709" s="50">
        <f t="shared" si="34"/>
        <v>5</v>
      </c>
      <c r="I709" cm="1">
        <f t="array" ref="I709">_xlfn.IFS('Paraclinicos '!Q708="","",'Paraclinicos '!Q708&gt;=65,1,'Paraclinicos '!Q708&lt;65,0)</f>
        <v>0</v>
      </c>
      <c r="J709" cm="1">
        <f t="array" ref="J709">_xlfn.IFS('Paraclinicos '!I708="","",'Paraclinicos '!I708&gt;7,1,'Paraclinicos '!I708&lt;=7,0)</f>
        <v>1</v>
      </c>
      <c r="K709" cm="1">
        <f t="array" ref="K709">_xlfn.IFS('Paraclinicos '!W708="","",'Paraclinicos '!W708&lt;=8,1,'Paraclinicos '!W708&gt;8,0)</f>
        <v>0</v>
      </c>
      <c r="L709" cm="1">
        <f t="array" ref="L709">_xlfn.IFS('Paraclinicos '!S708="","",'Paraclinicos '!S708&gt;=30,1,'Paraclinicos '!S708&lt;30,0)</f>
        <v>0</v>
      </c>
      <c r="M709" cm="1">
        <f t="array" ref="M709">_xlfn.IFS(OR('Paraclinicos '!T708="",'Paraclinicos '!U708=""),"",OR('Paraclinicos '!T708&lt;=90,'Paraclinicos '!U708&lt;=60),1,OR('Paraclinicos '!T708&gt;90,'Paraclinicos '!U708&gt;60),0)</f>
        <v>0</v>
      </c>
      <c r="N709" s="45">
        <f t="shared" si="35"/>
        <v>2</v>
      </c>
      <c r="O709" cm="1">
        <f t="array" ref="O709">_xlfn.IFS(OR('Paraclinicos '!M708="",'Paraclinicos '!N708="",'Paraclinicos '!N708=0),"",'Paraclinicos '!M708/'Paraclinicos '!N708&lt;100,4,'Paraclinicos '!M708/'Paraclinicos '!N708&lt;200,3,'Paraclinicos '!M708/'Paraclinicos '!N708&lt;300,2,'Paraclinicos '!M708/'Paraclinicos '!N708&lt;400,1,'Paraclinicos '!M708/'Paraclinicos '!N708&gt;=400,0)</f>
        <v>2</v>
      </c>
      <c r="P709" cm="1">
        <f t="array" ref="P709">_xlfn.IFS('Paraclinicos '!C708="","",'Paraclinicos '!C708&lt;20,4,'Paraclinicos '!C708&lt;50,3,'Paraclinicos '!C708&lt;100,2,'Paraclinicos '!C708&lt;150,1,'Paraclinicos '!C708&gt;150,0)</f>
        <v>0</v>
      </c>
      <c r="Q709" cm="1">
        <f t="array" ref="Q709">_xlfn.IFS('Paraclinicos '!O708="","",'Paraclinicos '!O708&lt;1.2,0,'Paraclinicos '!O708&lt;2,1,'Paraclinicos '!O708&lt;3.5,2,'Paraclinicos '!O708&lt;5,3,'Paraclinicos '!O708&gt;5,4)</f>
        <v>0</v>
      </c>
      <c r="R709" t="str" cm="1">
        <f t="array" ref="R709">_xlfn.IFS('Paraclinicos '!J708="","",'Paraclinicos '!J708&lt;1.2,0,'Paraclinicos '!J708&lt;2,1,'Paraclinicos '!J708&lt;6,2,'Paraclinicos '!J708&lt;12,3,'Paraclinicos '!J708&gt;=12,4)</f>
        <v/>
      </c>
      <c r="S709" cm="1">
        <f t="array" ref="S709">_xlfn.IFS('Paraclinicos '!Y708="","",'Paraclinicos '!Y708&lt;70,1,'Paraclinicos '!Y708&gt;=70,0)</f>
        <v>0</v>
      </c>
      <c r="T709" cm="1">
        <f t="array" ref="T709">_xlfn.IFS('Paraclinicos '!W708="","",'Paraclinicos '!W708&lt;6,4,'Paraclinicos '!W708&lt;10,3,'Paraclinicos '!W708&lt;13,2,'Paraclinicos '!W708&lt;15,1,'Paraclinicos '!W708=15,0)</f>
        <v>2</v>
      </c>
      <c r="U709" s="54">
        <f t="shared" si="33"/>
        <v>4</v>
      </c>
      <c r="V709" cm="1">
        <f t="array" ref="V709">_xlfn.IFS('Paraclinicos '!S708="","",OR('Paraclinicos '!S708&lt;=8,'Paraclinicos '!S708&gt;=25),3,'Paraclinicos '!S708&lt;12,1,'Paraclinicos '!S708&lt;21,0,'Paraclinicos '!S708&lt;25,2)</f>
        <v>3</v>
      </c>
      <c r="W709" t="str">
        <f>IFERROR(IF(INDEX('BD Demog para scores enalazar'!Y$2:'BD Demog para scores enalazar'!Y$3000,MATCH(Formulas!A709,'BD Demog para scores enalazar'!A$2:'BD Demog para scores enalazar'!A$3000,0))=1,"SI","NO"),"")</f>
        <v>NO</v>
      </c>
      <c r="X709" s="9" t="str">
        <f>IFERROR(IF(INDEX('BD Demog para scores enalazar'!AJ$2:'BD Demog para scores enalazar'!AJ$3000,MATCH(Formulas!A709,'BD Demog para scores enalazar'!A$2:'BD Demog para scores enalazar'!A$3000,0))=1,"SI","NO"),"")</f>
        <v>NO</v>
      </c>
      <c r="Y709" cm="1">
        <f t="array" ref="Y709">IF(AND(W709="NO",X709="NO"),_xlfn.IFS('Paraclinicos '!K708&lt;=91,3,'Paraclinicos '!K708&lt;94,2,'Paraclinicos '!K708&lt;96,1,'Paraclinicos '!K708&gt;=96,0),"")</f>
        <v>3</v>
      </c>
      <c r="Z709" t="str" cm="1">
        <f t="array" ref="Z709">IF(OR(W709="SI",X709="SI"),_xlfn.IFS(OR(AND('Paraclinicos '!K708&lt;=83),AND('Paraclinicos '!K708&gt;=97,AA709=2)),3,OR(AND('Paraclinicos '!K708&lt;=86),AND('Paraclinicos '!K708&gt;=94,AA709=2)),2,OR(AND('Paraclinicos '!K708&lt;=88),AND('Paraclinicos '!K708&gt;=92,AA709=2)),1,OR(AND('Paraclinicos '!K708&gt;=88,'Paraclinicos '!K708&lt;=92),AND('Paraclinicos '!K708&gt;=93,AA709=0)),0),"")</f>
        <v/>
      </c>
      <c r="AA709" cm="1">
        <f t="array" ref="AA709">_xlfn.IFS('Paraclinicos '!E708="","",'Paraclinicos '!E708="Oxigeno",2,'Paraclinicos '!E708="Aire",0)</f>
        <v>2</v>
      </c>
    </row>
    <row r="710" spans="1:27" x14ac:dyDescent="0.25">
      <c r="A710">
        <f>'Paraclinicos '!A709</f>
        <v>171</v>
      </c>
      <c r="B710" s="3">
        <f>'Paraclinicos '!R709</f>
        <v>44323</v>
      </c>
      <c r="C710" cm="1">
        <f t="array" ref="C710">_xlfn.IFS('Paraclinicos '!Q709="","",'Paraclinicos '!Q709&gt;60,3,'Paraclinicos '!Q709&lt;=60,1)</f>
        <v>1</v>
      </c>
      <c r="D710" t="str">
        <f>IFERROR(IF(INDEX('BD Demog para scores enalazar'!BC$2:BC$3000,MATCH(Formulas!A710,'BD Demog para scores enalazar'!A$2:A$3000,0))=0,"SI","NO"),"")</f>
        <v>NO</v>
      </c>
      <c r="E710" cm="1">
        <f t="array" ref="E710">_xlfn.IFS(D710="","",D710="SI",4,D710="NO",1)</f>
        <v>1</v>
      </c>
      <c r="F710" cm="1">
        <f t="array" ref="F710">_xlfn.IFS('Paraclinicos '!B709="","",'Paraclinicos '!B709&gt;1,1,'Paraclinicos '!B709&lt;=1,3)</f>
        <v>1</v>
      </c>
      <c r="G710" t="str" cm="1">
        <f t="array" ref="G710">_xlfn.IFS('Paraclinicos '!D709="","",AND('Paraclinicos '!D709&gt;=250,'Paraclinicos '!D709&lt;=500),2,'Paraclinicos '!D709&gt;500,3,'Paraclinicos '!D709&lt;250,1)</f>
        <v/>
      </c>
      <c r="H710" s="50">
        <f t="shared" si="34"/>
        <v>3</v>
      </c>
      <c r="I710" cm="1">
        <f t="array" ref="I710">_xlfn.IFS('Paraclinicos '!Q709="","",'Paraclinicos '!Q709&gt;=65,1,'Paraclinicos '!Q709&lt;65,0)</f>
        <v>0</v>
      </c>
      <c r="J710" cm="1">
        <f t="array" ref="J710">_xlfn.IFS('Paraclinicos '!I709="","",'Paraclinicos '!I709&gt;7,1,'Paraclinicos '!I709&lt;=7,0)</f>
        <v>1</v>
      </c>
      <c r="K710" cm="1">
        <f t="array" ref="K710">_xlfn.IFS('Paraclinicos '!W709="","",'Paraclinicos '!W709&lt;=8,1,'Paraclinicos '!W709&gt;8,0)</f>
        <v>0</v>
      </c>
      <c r="L710" cm="1">
        <f t="array" ref="L710">_xlfn.IFS('Paraclinicos '!S709="","",'Paraclinicos '!S709&gt;=30,1,'Paraclinicos '!S709&lt;30,0)</f>
        <v>0</v>
      </c>
      <c r="M710" cm="1">
        <f t="array" ref="M710">_xlfn.IFS(OR('Paraclinicos '!T709="",'Paraclinicos '!U709=""),"",OR('Paraclinicos '!T709&lt;=90,'Paraclinicos '!U709&lt;=60),1,OR('Paraclinicos '!T709&gt;90,'Paraclinicos '!U709&gt;60),0)</f>
        <v>0</v>
      </c>
      <c r="N710" s="45">
        <f t="shared" si="35"/>
        <v>2</v>
      </c>
      <c r="O710" cm="1">
        <f t="array" ref="O710">_xlfn.IFS(OR('Paraclinicos '!M709="",'Paraclinicos '!N709="",'Paraclinicos '!N709=0),"",'Paraclinicos '!M709/'Paraclinicos '!N709&lt;100,4,'Paraclinicos '!M709/'Paraclinicos '!N709&lt;200,3,'Paraclinicos '!M709/'Paraclinicos '!N709&lt;300,2,'Paraclinicos '!M709/'Paraclinicos '!N709&lt;400,1,'Paraclinicos '!M709/'Paraclinicos '!N709&gt;=400,0)</f>
        <v>2</v>
      </c>
      <c r="P710" cm="1">
        <f t="array" ref="P710">_xlfn.IFS('Paraclinicos '!C709="","",'Paraclinicos '!C709&lt;20,4,'Paraclinicos '!C709&lt;50,3,'Paraclinicos '!C709&lt;100,2,'Paraclinicos '!C709&lt;150,1,'Paraclinicos '!C709&gt;150,0)</f>
        <v>0</v>
      </c>
      <c r="Q710" cm="1">
        <f t="array" ref="Q710">_xlfn.IFS('Paraclinicos '!O709="","",'Paraclinicos '!O709&lt;1.2,0,'Paraclinicos '!O709&lt;2,1,'Paraclinicos '!O709&lt;3.5,2,'Paraclinicos '!O709&lt;5,3,'Paraclinicos '!O709&gt;5,4)</f>
        <v>0</v>
      </c>
      <c r="R710" t="str" cm="1">
        <f t="array" ref="R710">_xlfn.IFS('Paraclinicos '!J709="","",'Paraclinicos '!J709&lt;1.2,0,'Paraclinicos '!J709&lt;2,1,'Paraclinicos '!J709&lt;6,2,'Paraclinicos '!J709&lt;12,3,'Paraclinicos '!J709&gt;=12,4)</f>
        <v/>
      </c>
      <c r="S710" cm="1">
        <f t="array" ref="S710">_xlfn.IFS('Paraclinicos '!Y709="","",'Paraclinicos '!Y709&lt;70,1,'Paraclinicos '!Y709&gt;=70,0)</f>
        <v>0</v>
      </c>
      <c r="T710" cm="1">
        <f t="array" ref="T710">_xlfn.IFS('Paraclinicos '!W709="","",'Paraclinicos '!W709&lt;6,4,'Paraclinicos '!W709&lt;10,3,'Paraclinicos '!W709&lt;13,2,'Paraclinicos '!W709&lt;15,1,'Paraclinicos '!W709=15,0)</f>
        <v>2</v>
      </c>
      <c r="U710" s="54">
        <f t="shared" si="33"/>
        <v>4</v>
      </c>
      <c r="V710" cm="1">
        <f t="array" ref="V710">_xlfn.IFS('Paraclinicos '!S709="","",OR('Paraclinicos '!S709&lt;=8,'Paraclinicos '!S709&gt;=25),3,'Paraclinicos '!S709&lt;12,1,'Paraclinicos '!S709&lt;21,0,'Paraclinicos '!S709&lt;25,2)</f>
        <v>3</v>
      </c>
      <c r="W710" t="str">
        <f>IFERROR(IF(INDEX('BD Demog para scores enalazar'!Y$2:'BD Demog para scores enalazar'!Y$3000,MATCH(Formulas!A710,'BD Demog para scores enalazar'!A$2:'BD Demog para scores enalazar'!A$3000,0))=1,"SI","NO"),"")</f>
        <v>NO</v>
      </c>
      <c r="X710" s="9" t="str">
        <f>IFERROR(IF(INDEX('BD Demog para scores enalazar'!AJ$2:'BD Demog para scores enalazar'!AJ$3000,MATCH(Formulas!A710,'BD Demog para scores enalazar'!A$2:'BD Demog para scores enalazar'!A$3000,0))=1,"SI","NO"),"")</f>
        <v>NO</v>
      </c>
      <c r="Y710" cm="1">
        <f t="array" ref="Y710">IF(AND(W710="NO",X710="NO"),_xlfn.IFS('Paraclinicos '!K709&lt;=91,3,'Paraclinicos '!K709&lt;94,2,'Paraclinicos '!K709&lt;96,1,'Paraclinicos '!K709&gt;=96,0),"")</f>
        <v>3</v>
      </c>
      <c r="Z710" t="str" cm="1">
        <f t="array" ref="Z710">IF(OR(W710="SI",X710="SI"),_xlfn.IFS(OR(AND('Paraclinicos '!K709&lt;=83),AND('Paraclinicos '!K709&gt;=97,AA710=2)),3,OR(AND('Paraclinicos '!K709&lt;=86),AND('Paraclinicos '!K709&gt;=94,AA710=2)),2,OR(AND('Paraclinicos '!K709&lt;=88),AND('Paraclinicos '!K709&gt;=92,AA710=2)),1,OR(AND('Paraclinicos '!K709&gt;=88,'Paraclinicos '!K709&lt;=92),AND('Paraclinicos '!K709&gt;=93,AA710=0)),0),"")</f>
        <v/>
      </c>
      <c r="AA710" cm="1">
        <f t="array" ref="AA710">_xlfn.IFS('Paraclinicos '!E709="","",'Paraclinicos '!E709="Oxigeno",2,'Paraclinicos '!E709="Aire",0)</f>
        <v>2</v>
      </c>
    </row>
    <row r="711" spans="1:27" x14ac:dyDescent="0.25">
      <c r="A711">
        <f>'Paraclinicos '!A710</f>
        <v>171</v>
      </c>
      <c r="B711" s="3">
        <f>'Paraclinicos '!R710</f>
        <v>44325</v>
      </c>
      <c r="C711" cm="1">
        <f t="array" ref="C711">_xlfn.IFS('Paraclinicos '!Q710="","",'Paraclinicos '!Q710&gt;60,3,'Paraclinicos '!Q710&lt;=60,1)</f>
        <v>1</v>
      </c>
      <c r="D711" t="str">
        <f>IFERROR(IF(INDEX('BD Demog para scores enalazar'!BC$2:BC$3000,MATCH(Formulas!A711,'BD Demog para scores enalazar'!A$2:A$3000,0))=0,"SI","NO"),"")</f>
        <v>NO</v>
      </c>
      <c r="E711" cm="1">
        <f t="array" ref="E711">_xlfn.IFS(D711="","",D711="SI",4,D711="NO",1)</f>
        <v>1</v>
      </c>
      <c r="F711" cm="1">
        <f t="array" ref="F711">_xlfn.IFS('Paraclinicos '!B710="","",'Paraclinicos '!B710&gt;1,1,'Paraclinicos '!B710&lt;=1,3)</f>
        <v>1</v>
      </c>
      <c r="G711" t="str" cm="1">
        <f t="array" ref="G711">_xlfn.IFS('Paraclinicos '!D710="","",AND('Paraclinicos '!D710&gt;=250,'Paraclinicos '!D710&lt;=500),2,'Paraclinicos '!D710&gt;500,3,'Paraclinicos '!D710&lt;250,1)</f>
        <v/>
      </c>
      <c r="H711" s="50">
        <f t="shared" si="34"/>
        <v>3</v>
      </c>
      <c r="I711" cm="1">
        <f t="array" ref="I711">_xlfn.IFS('Paraclinicos '!Q710="","",'Paraclinicos '!Q710&gt;=65,1,'Paraclinicos '!Q710&lt;65,0)</f>
        <v>0</v>
      </c>
      <c r="J711" cm="1">
        <f t="array" ref="J711">_xlfn.IFS('Paraclinicos '!I710="","",'Paraclinicos '!I710&gt;7,1,'Paraclinicos '!I710&lt;=7,0)</f>
        <v>1</v>
      </c>
      <c r="K711" cm="1">
        <f t="array" ref="K711">_xlfn.IFS('Paraclinicos '!W710="","",'Paraclinicos '!W710&lt;=8,1,'Paraclinicos '!W710&gt;8,0)</f>
        <v>0</v>
      </c>
      <c r="L711" cm="1">
        <f t="array" ref="L711">_xlfn.IFS('Paraclinicos '!S710="","",'Paraclinicos '!S710&gt;=30,1,'Paraclinicos '!S710&lt;30,0)</f>
        <v>0</v>
      </c>
      <c r="M711" cm="1">
        <f t="array" ref="M711">_xlfn.IFS(OR('Paraclinicos '!T710="",'Paraclinicos '!U710=""),"",OR('Paraclinicos '!T710&lt;=90,'Paraclinicos '!U710&lt;=60),1,OR('Paraclinicos '!T710&gt;90,'Paraclinicos '!U710&gt;60),0)</f>
        <v>0</v>
      </c>
      <c r="N711" s="45">
        <f t="shared" si="35"/>
        <v>2</v>
      </c>
      <c r="O711" cm="1">
        <f t="array" ref="O711">_xlfn.IFS(OR('Paraclinicos '!M710="",'Paraclinicos '!N710="",'Paraclinicos '!N710=0),"",'Paraclinicos '!M710/'Paraclinicos '!N710&lt;100,4,'Paraclinicos '!M710/'Paraclinicos '!N710&lt;200,3,'Paraclinicos '!M710/'Paraclinicos '!N710&lt;300,2,'Paraclinicos '!M710/'Paraclinicos '!N710&lt;400,1,'Paraclinicos '!M710/'Paraclinicos '!N710&gt;=400,0)</f>
        <v>2</v>
      </c>
      <c r="P711" cm="1">
        <f t="array" ref="P711">_xlfn.IFS('Paraclinicos '!C710="","",'Paraclinicos '!C710&lt;20,4,'Paraclinicos '!C710&lt;50,3,'Paraclinicos '!C710&lt;100,2,'Paraclinicos '!C710&lt;150,1,'Paraclinicos '!C710&gt;150,0)</f>
        <v>0</v>
      </c>
      <c r="Q711" cm="1">
        <f t="array" ref="Q711">_xlfn.IFS('Paraclinicos '!O710="","",'Paraclinicos '!O710&lt;1.2,0,'Paraclinicos '!O710&lt;2,1,'Paraclinicos '!O710&lt;3.5,2,'Paraclinicos '!O710&lt;5,3,'Paraclinicos '!O710&gt;5,4)</f>
        <v>0</v>
      </c>
      <c r="R711" t="str" cm="1">
        <f t="array" ref="R711">_xlfn.IFS('Paraclinicos '!J710="","",'Paraclinicos '!J710&lt;1.2,0,'Paraclinicos '!J710&lt;2,1,'Paraclinicos '!J710&lt;6,2,'Paraclinicos '!J710&lt;12,3,'Paraclinicos '!J710&gt;=12,4)</f>
        <v/>
      </c>
      <c r="S711" cm="1">
        <f t="array" ref="S711">_xlfn.IFS('Paraclinicos '!Y710="","",'Paraclinicos '!Y710&lt;70,1,'Paraclinicos '!Y710&gt;=70,0)</f>
        <v>0</v>
      </c>
      <c r="T711" cm="1">
        <f t="array" ref="T711">_xlfn.IFS('Paraclinicos '!W710="","",'Paraclinicos '!W710&lt;6,4,'Paraclinicos '!W710&lt;10,3,'Paraclinicos '!W710&lt;13,2,'Paraclinicos '!W710&lt;15,1,'Paraclinicos '!W710=15,0)</f>
        <v>2</v>
      </c>
      <c r="U711" s="54">
        <f t="shared" si="33"/>
        <v>4</v>
      </c>
      <c r="V711" cm="1">
        <f t="array" ref="V711">_xlfn.IFS('Paraclinicos '!S710="","",OR('Paraclinicos '!S710&lt;=8,'Paraclinicos '!S710&gt;=25),3,'Paraclinicos '!S710&lt;12,1,'Paraclinicos '!S710&lt;21,0,'Paraclinicos '!S710&lt;25,2)</f>
        <v>0</v>
      </c>
      <c r="W711" t="str">
        <f>IFERROR(IF(INDEX('BD Demog para scores enalazar'!Y$2:'BD Demog para scores enalazar'!Y$3000,MATCH(Formulas!A711,'BD Demog para scores enalazar'!A$2:'BD Demog para scores enalazar'!A$3000,0))=1,"SI","NO"),"")</f>
        <v>NO</v>
      </c>
      <c r="X711" s="9" t="str">
        <f>IFERROR(IF(INDEX('BD Demog para scores enalazar'!AJ$2:'BD Demog para scores enalazar'!AJ$3000,MATCH(Formulas!A711,'BD Demog para scores enalazar'!A$2:'BD Demog para scores enalazar'!A$3000,0))=1,"SI","NO"),"")</f>
        <v>NO</v>
      </c>
      <c r="Y711" cm="1">
        <f t="array" ref="Y711">IF(AND(W711="NO",X711="NO"),_xlfn.IFS('Paraclinicos '!K710&lt;=91,3,'Paraclinicos '!K710&lt;94,2,'Paraclinicos '!K710&lt;96,1,'Paraclinicos '!K710&gt;=96,0),"")</f>
        <v>2</v>
      </c>
      <c r="Z711" t="str" cm="1">
        <f t="array" ref="Z711">IF(OR(W711="SI",X711="SI"),_xlfn.IFS(OR(AND('Paraclinicos '!K710&lt;=83),AND('Paraclinicos '!K710&gt;=97,AA711=2)),3,OR(AND('Paraclinicos '!K710&lt;=86),AND('Paraclinicos '!K710&gt;=94,AA711=2)),2,OR(AND('Paraclinicos '!K710&lt;=88),AND('Paraclinicos '!K710&gt;=92,AA711=2)),1,OR(AND('Paraclinicos '!K710&gt;=88,'Paraclinicos '!K710&lt;=92),AND('Paraclinicos '!K710&gt;=93,AA711=0)),0),"")</f>
        <v/>
      </c>
      <c r="AA711" cm="1">
        <f t="array" ref="AA711">_xlfn.IFS('Paraclinicos '!E710="","",'Paraclinicos '!E710="Oxigeno",2,'Paraclinicos '!E710="Aire",0)</f>
        <v>2</v>
      </c>
    </row>
    <row r="712" spans="1:27" x14ac:dyDescent="0.25">
      <c r="A712">
        <f>'Paraclinicos '!A711</f>
        <v>171</v>
      </c>
      <c r="B712" s="3">
        <f>'Paraclinicos '!R711</f>
        <v>44325</v>
      </c>
      <c r="C712" cm="1">
        <f t="array" ref="C712">_xlfn.IFS('Paraclinicos '!Q711="","",'Paraclinicos '!Q711&gt;60,3,'Paraclinicos '!Q711&lt;=60,1)</f>
        <v>1</v>
      </c>
      <c r="D712" t="str">
        <f>IFERROR(IF(INDEX('BD Demog para scores enalazar'!BC$2:BC$3000,MATCH(Formulas!A712,'BD Demog para scores enalazar'!A$2:A$3000,0))=0,"SI","NO"),"")</f>
        <v>NO</v>
      </c>
      <c r="E712" cm="1">
        <f t="array" ref="E712">_xlfn.IFS(D712="","",D712="SI",4,D712="NO",1)</f>
        <v>1</v>
      </c>
      <c r="F712" cm="1">
        <f t="array" ref="F712">_xlfn.IFS('Paraclinicos '!B711="","",'Paraclinicos '!B711&gt;1,1,'Paraclinicos '!B711&lt;=1,3)</f>
        <v>1</v>
      </c>
      <c r="G712" t="str" cm="1">
        <f t="array" ref="G712">_xlfn.IFS('Paraclinicos '!D711="","",AND('Paraclinicos '!D711&gt;=250,'Paraclinicos '!D711&lt;=500),2,'Paraclinicos '!D711&gt;500,3,'Paraclinicos '!D711&lt;250,1)</f>
        <v/>
      </c>
      <c r="H712" s="50">
        <f t="shared" si="34"/>
        <v>3</v>
      </c>
      <c r="I712" cm="1">
        <f t="array" ref="I712">_xlfn.IFS('Paraclinicos '!Q711="","",'Paraclinicos '!Q711&gt;=65,1,'Paraclinicos '!Q711&lt;65,0)</f>
        <v>0</v>
      </c>
      <c r="J712" cm="1">
        <f t="array" ref="J712">_xlfn.IFS('Paraclinicos '!I711="","",'Paraclinicos '!I711&gt;7,1,'Paraclinicos '!I711&lt;=7,0)</f>
        <v>1</v>
      </c>
      <c r="K712" cm="1">
        <f t="array" ref="K712">_xlfn.IFS('Paraclinicos '!W711="","",'Paraclinicos '!W711&lt;=8,1,'Paraclinicos '!W711&gt;8,0)</f>
        <v>0</v>
      </c>
      <c r="L712" cm="1">
        <f t="array" ref="L712">_xlfn.IFS('Paraclinicos '!S711="","",'Paraclinicos '!S711&gt;=30,1,'Paraclinicos '!S711&lt;30,0)</f>
        <v>0</v>
      </c>
      <c r="M712" cm="1">
        <f t="array" ref="M712">_xlfn.IFS(OR('Paraclinicos '!T711="",'Paraclinicos '!U711=""),"",OR('Paraclinicos '!T711&lt;=90,'Paraclinicos '!U711&lt;=60),1,OR('Paraclinicos '!T711&gt;90,'Paraclinicos '!U711&gt;60),0)</f>
        <v>0</v>
      </c>
      <c r="N712" s="45">
        <f t="shared" si="35"/>
        <v>2</v>
      </c>
      <c r="O712" cm="1">
        <f t="array" ref="O712">_xlfn.IFS(OR('Paraclinicos '!M711="",'Paraclinicos '!N711="",'Paraclinicos '!N711=0),"",'Paraclinicos '!M711/'Paraclinicos '!N711&lt;100,4,'Paraclinicos '!M711/'Paraclinicos '!N711&lt;200,3,'Paraclinicos '!M711/'Paraclinicos '!N711&lt;300,2,'Paraclinicos '!M711/'Paraclinicos '!N711&lt;400,1,'Paraclinicos '!M711/'Paraclinicos '!N711&gt;=400,0)</f>
        <v>2</v>
      </c>
      <c r="P712" cm="1">
        <f t="array" ref="P712">_xlfn.IFS('Paraclinicos '!C711="","",'Paraclinicos '!C711&lt;20,4,'Paraclinicos '!C711&lt;50,3,'Paraclinicos '!C711&lt;100,2,'Paraclinicos '!C711&lt;150,1,'Paraclinicos '!C711&gt;150,0)</f>
        <v>0</v>
      </c>
      <c r="Q712" cm="1">
        <f t="array" ref="Q712">_xlfn.IFS('Paraclinicos '!O711="","",'Paraclinicos '!O711&lt;1.2,0,'Paraclinicos '!O711&lt;2,1,'Paraclinicos '!O711&lt;3.5,2,'Paraclinicos '!O711&lt;5,3,'Paraclinicos '!O711&gt;5,4)</f>
        <v>0</v>
      </c>
      <c r="R712" t="str" cm="1">
        <f t="array" ref="R712">_xlfn.IFS('Paraclinicos '!J711="","",'Paraclinicos '!J711&lt;1.2,0,'Paraclinicos '!J711&lt;2,1,'Paraclinicos '!J711&lt;6,2,'Paraclinicos '!J711&lt;12,3,'Paraclinicos '!J711&gt;=12,4)</f>
        <v/>
      </c>
      <c r="S712" cm="1">
        <f t="array" ref="S712">_xlfn.IFS('Paraclinicos '!Y711="","",'Paraclinicos '!Y711&lt;70,1,'Paraclinicos '!Y711&gt;=70,0)</f>
        <v>0</v>
      </c>
      <c r="T712" cm="1">
        <f t="array" ref="T712">_xlfn.IFS('Paraclinicos '!W711="","",'Paraclinicos '!W711&lt;6,4,'Paraclinicos '!W711&lt;10,3,'Paraclinicos '!W711&lt;13,2,'Paraclinicos '!W711&lt;15,1,'Paraclinicos '!W711=15,0)</f>
        <v>2</v>
      </c>
      <c r="U712" s="54">
        <f t="shared" si="33"/>
        <v>4</v>
      </c>
      <c r="V712" cm="1">
        <f t="array" ref="V712">_xlfn.IFS('Paraclinicos '!S711="","",OR('Paraclinicos '!S711&lt;=8,'Paraclinicos '!S711&gt;=25),3,'Paraclinicos '!S711&lt;12,1,'Paraclinicos '!S711&lt;21,0,'Paraclinicos '!S711&lt;25,2)</f>
        <v>0</v>
      </c>
      <c r="W712" t="str">
        <f>IFERROR(IF(INDEX('BD Demog para scores enalazar'!Y$2:'BD Demog para scores enalazar'!Y$3000,MATCH(Formulas!A712,'BD Demog para scores enalazar'!A$2:'BD Demog para scores enalazar'!A$3000,0))=1,"SI","NO"),"")</f>
        <v>NO</v>
      </c>
      <c r="X712" s="9" t="str">
        <f>IFERROR(IF(INDEX('BD Demog para scores enalazar'!AJ$2:'BD Demog para scores enalazar'!AJ$3000,MATCH(Formulas!A712,'BD Demog para scores enalazar'!A$2:'BD Demog para scores enalazar'!A$3000,0))=1,"SI","NO"),"")</f>
        <v>NO</v>
      </c>
      <c r="Y712" cm="1">
        <f t="array" ref="Y712">IF(AND(W712="NO",X712="NO"),_xlfn.IFS('Paraclinicos '!K711&lt;=91,3,'Paraclinicos '!K711&lt;94,2,'Paraclinicos '!K711&lt;96,1,'Paraclinicos '!K711&gt;=96,0),"")</f>
        <v>3</v>
      </c>
      <c r="Z712" t="str" cm="1">
        <f t="array" ref="Z712">IF(OR(W712="SI",X712="SI"),_xlfn.IFS(OR(AND('Paraclinicos '!K711&lt;=83),AND('Paraclinicos '!K711&gt;=97,AA712=2)),3,OR(AND('Paraclinicos '!K711&lt;=86),AND('Paraclinicos '!K711&gt;=94,AA712=2)),2,OR(AND('Paraclinicos '!K711&lt;=88),AND('Paraclinicos '!K711&gt;=92,AA712=2)),1,OR(AND('Paraclinicos '!K711&gt;=88,'Paraclinicos '!K711&lt;=92),AND('Paraclinicos '!K711&gt;=93,AA712=0)),0),"")</f>
        <v/>
      </c>
      <c r="AA712" cm="1">
        <f t="array" ref="AA712">_xlfn.IFS('Paraclinicos '!E711="","",'Paraclinicos '!E711="Oxigeno",2,'Paraclinicos '!E711="Aire",0)</f>
        <v>2</v>
      </c>
    </row>
    <row r="713" spans="1:27" x14ac:dyDescent="0.25">
      <c r="A713">
        <f>'Paraclinicos '!A712</f>
        <v>172</v>
      </c>
      <c r="B713" s="3">
        <f>'Paraclinicos '!R712</f>
        <v>44321</v>
      </c>
      <c r="C713" cm="1">
        <f t="array" ref="C713">_xlfn.IFS('Paraclinicos '!Q712="","",'Paraclinicos '!Q712&gt;60,3,'Paraclinicos '!Q712&lt;=60,1)</f>
        <v>3</v>
      </c>
      <c r="D713" t="str">
        <f>IFERROR(IF(INDEX('BD Demog para scores enalazar'!BC$2:BC$3000,MATCH(Formulas!A713,'BD Demog para scores enalazar'!A$2:A$3000,0))=0,"SI","NO"),"")</f>
        <v>SI</v>
      </c>
      <c r="E713" cm="1">
        <f t="array" ref="E713">_xlfn.IFS(D713="","",D713="SI",4,D713="NO",1)</f>
        <v>4</v>
      </c>
      <c r="F713" cm="1">
        <f t="array" ref="F713">_xlfn.IFS('Paraclinicos '!B712="","",'Paraclinicos '!B712&gt;1,1,'Paraclinicos '!B712&lt;=1,3)</f>
        <v>3</v>
      </c>
      <c r="G713" t="str" cm="1">
        <f t="array" ref="G713">_xlfn.IFS('Paraclinicos '!D712="","",AND('Paraclinicos '!D712&gt;=250,'Paraclinicos '!D712&lt;=500),2,'Paraclinicos '!D712&gt;500,3,'Paraclinicos '!D712&lt;250,1)</f>
        <v/>
      </c>
      <c r="H713" s="50">
        <f t="shared" si="34"/>
        <v>10</v>
      </c>
      <c r="I713" cm="1">
        <f t="array" ref="I713">_xlfn.IFS('Paraclinicos '!Q712="","",'Paraclinicos '!Q712&gt;=65,1,'Paraclinicos '!Q712&lt;65,0)</f>
        <v>1</v>
      </c>
      <c r="J713" cm="1">
        <f t="array" ref="J713">_xlfn.IFS('Paraclinicos '!I712="","",'Paraclinicos '!I712&gt;7,1,'Paraclinicos '!I712&lt;=7,0)</f>
        <v>1</v>
      </c>
      <c r="K713" cm="1">
        <f t="array" ref="K713">_xlfn.IFS('Paraclinicos '!W712="","",'Paraclinicos '!W712&lt;=8,1,'Paraclinicos '!W712&gt;8,0)</f>
        <v>0</v>
      </c>
      <c r="L713" cm="1">
        <f t="array" ref="L713">_xlfn.IFS('Paraclinicos '!S712="","",'Paraclinicos '!S712&gt;=30,1,'Paraclinicos '!S712&lt;30,0)</f>
        <v>0</v>
      </c>
      <c r="M713" cm="1">
        <f t="array" ref="M713">_xlfn.IFS(OR('Paraclinicos '!T712="",'Paraclinicos '!U712=""),"",OR('Paraclinicos '!T712&lt;=90,'Paraclinicos '!U712&lt;=60),1,OR('Paraclinicos '!T712&gt;90,'Paraclinicos '!U712&gt;60),0)</f>
        <v>0</v>
      </c>
      <c r="N713" s="45">
        <f t="shared" si="35"/>
        <v>2</v>
      </c>
      <c r="O713" cm="1">
        <f t="array" ref="O713">_xlfn.IFS(OR('Paraclinicos '!M712="",'Paraclinicos '!N712="",'Paraclinicos '!N712=0),"",'Paraclinicos '!M712/'Paraclinicos '!N712&lt;100,4,'Paraclinicos '!M712/'Paraclinicos '!N712&lt;200,3,'Paraclinicos '!M712/'Paraclinicos '!N712&lt;300,2,'Paraclinicos '!M712/'Paraclinicos '!N712&lt;400,1,'Paraclinicos '!M712/'Paraclinicos '!N712&gt;=400,0)</f>
        <v>1</v>
      </c>
      <c r="P713" cm="1">
        <f t="array" ref="P713">_xlfn.IFS('Paraclinicos '!C712="","",'Paraclinicos '!C712&lt;20,4,'Paraclinicos '!C712&lt;50,3,'Paraclinicos '!C712&lt;100,2,'Paraclinicos '!C712&lt;150,1,'Paraclinicos '!C712&gt;150,0)</f>
        <v>0</v>
      </c>
      <c r="Q713" cm="1">
        <f t="array" ref="Q713">_xlfn.IFS('Paraclinicos '!O712="","",'Paraclinicos '!O712&lt;1.2,0,'Paraclinicos '!O712&lt;2,1,'Paraclinicos '!O712&lt;3.5,2,'Paraclinicos '!O712&lt;5,3,'Paraclinicos '!O712&gt;5,4)</f>
        <v>1</v>
      </c>
      <c r="R713" cm="1">
        <f t="array" ref="R713">_xlfn.IFS('Paraclinicos '!J712="","",'Paraclinicos '!J712&lt;1.2,0,'Paraclinicos '!J712&lt;2,1,'Paraclinicos '!J712&lt;6,2,'Paraclinicos '!J712&lt;12,3,'Paraclinicos '!J712&gt;=12,4)</f>
        <v>0</v>
      </c>
      <c r="S713" cm="1">
        <f t="array" ref="S713">_xlfn.IFS('Paraclinicos '!Y712="","",'Paraclinicos '!Y712&lt;70,1,'Paraclinicos '!Y712&gt;=70,0)</f>
        <v>0</v>
      </c>
      <c r="T713" cm="1">
        <f t="array" ref="T713">_xlfn.IFS('Paraclinicos '!W712="","",'Paraclinicos '!W712&lt;6,4,'Paraclinicos '!W712&lt;10,3,'Paraclinicos '!W712&lt;13,2,'Paraclinicos '!W712&lt;15,1,'Paraclinicos '!W712=15,0)</f>
        <v>1</v>
      </c>
      <c r="U713" s="54">
        <f t="shared" si="33"/>
        <v>3</v>
      </c>
      <c r="V713" cm="1">
        <f t="array" ref="V713">_xlfn.IFS('Paraclinicos '!S712="","",OR('Paraclinicos '!S712&lt;=8,'Paraclinicos '!S712&gt;=25),3,'Paraclinicos '!S712&lt;12,1,'Paraclinicos '!S712&lt;21,0,'Paraclinicos '!S712&lt;25,2)</f>
        <v>0</v>
      </c>
      <c r="W713" t="str">
        <f>IFERROR(IF(INDEX('BD Demog para scores enalazar'!Y$2:'BD Demog para scores enalazar'!Y$3000,MATCH(Formulas!A713,'BD Demog para scores enalazar'!A$2:'BD Demog para scores enalazar'!A$3000,0))=1,"SI","NO"),"")</f>
        <v>NO</v>
      </c>
      <c r="X713" s="9" t="str">
        <f>IFERROR(IF(INDEX('BD Demog para scores enalazar'!AJ$2:'BD Demog para scores enalazar'!AJ$3000,MATCH(Formulas!A713,'BD Demog para scores enalazar'!A$2:'BD Demog para scores enalazar'!A$3000,0))=1,"SI","NO"),"")</f>
        <v>NO</v>
      </c>
      <c r="Y713" cm="1">
        <f t="array" ref="Y713">IF(AND(W713="NO",X713="NO"),_xlfn.IFS('Paraclinicos '!K712&lt;=91,3,'Paraclinicos '!K712&lt;94,2,'Paraclinicos '!K712&lt;96,1,'Paraclinicos '!K712&gt;=96,0),"")</f>
        <v>3</v>
      </c>
      <c r="Z713" t="str" cm="1">
        <f t="array" ref="Z713">IF(OR(W713="SI",X713="SI"),_xlfn.IFS(OR(AND('Paraclinicos '!K712&lt;=83),AND('Paraclinicos '!K712&gt;=97,AA713=2)),3,OR(AND('Paraclinicos '!K712&lt;=86),AND('Paraclinicos '!K712&gt;=94,AA713=2)),2,OR(AND('Paraclinicos '!K712&lt;=88),AND('Paraclinicos '!K712&gt;=92,AA713=2)),1,OR(AND('Paraclinicos '!K712&gt;=88,'Paraclinicos '!K712&lt;=92),AND('Paraclinicos '!K712&gt;=93,AA713=0)),0),"")</f>
        <v/>
      </c>
      <c r="AA713" cm="1">
        <f t="array" ref="AA713">_xlfn.IFS('Paraclinicos '!E712="","",'Paraclinicos '!E712="Oxigeno",2,'Paraclinicos '!E712="Aire",0)</f>
        <v>2</v>
      </c>
    </row>
    <row r="714" spans="1:27" x14ac:dyDescent="0.25">
      <c r="A714">
        <f>'Paraclinicos '!A713</f>
        <v>172</v>
      </c>
      <c r="B714" s="3">
        <f>'Paraclinicos '!R713</f>
        <v>44322</v>
      </c>
      <c r="C714" cm="1">
        <f t="array" ref="C714">_xlfn.IFS('Paraclinicos '!Q713="","",'Paraclinicos '!Q713&gt;60,3,'Paraclinicos '!Q713&lt;=60,1)</f>
        <v>3</v>
      </c>
      <c r="D714" t="str">
        <f>IFERROR(IF(INDEX('BD Demog para scores enalazar'!BC$2:BC$3000,MATCH(Formulas!A714,'BD Demog para scores enalazar'!A$2:A$3000,0))=0,"SI","NO"),"")</f>
        <v>SI</v>
      </c>
      <c r="E714" cm="1">
        <f t="array" ref="E714">_xlfn.IFS(D714="","",D714="SI",4,D714="NO",1)</f>
        <v>4</v>
      </c>
      <c r="F714" cm="1">
        <f t="array" ref="F714">_xlfn.IFS('Paraclinicos '!B713="","",'Paraclinicos '!B713&gt;1,1,'Paraclinicos '!B713&lt;=1,3)</f>
        <v>3</v>
      </c>
      <c r="G714" cm="1">
        <f t="array" ref="G714">_xlfn.IFS('Paraclinicos '!D713="","",AND('Paraclinicos '!D713&gt;=250,'Paraclinicos '!D713&lt;=500),2,'Paraclinicos '!D713&gt;500,3,'Paraclinicos '!D713&lt;250,1)</f>
        <v>2</v>
      </c>
      <c r="H714" s="50">
        <f t="shared" si="34"/>
        <v>12</v>
      </c>
      <c r="I714" cm="1">
        <f t="array" ref="I714">_xlfn.IFS('Paraclinicos '!Q713="","",'Paraclinicos '!Q713&gt;=65,1,'Paraclinicos '!Q713&lt;65,0)</f>
        <v>1</v>
      </c>
      <c r="J714" cm="1">
        <f t="array" ref="J714">_xlfn.IFS('Paraclinicos '!I713="","",'Paraclinicos '!I713&gt;7,1,'Paraclinicos '!I713&lt;=7,0)</f>
        <v>1</v>
      </c>
      <c r="K714" cm="1">
        <f t="array" ref="K714">_xlfn.IFS('Paraclinicos '!W713="","",'Paraclinicos '!W713&lt;=8,1,'Paraclinicos '!W713&gt;8,0)</f>
        <v>0</v>
      </c>
      <c r="L714" cm="1">
        <f t="array" ref="L714">_xlfn.IFS('Paraclinicos '!S713="","",'Paraclinicos '!S713&gt;=30,1,'Paraclinicos '!S713&lt;30,0)</f>
        <v>0</v>
      </c>
      <c r="M714" cm="1">
        <f t="array" ref="M714">_xlfn.IFS(OR('Paraclinicos '!T713="",'Paraclinicos '!U713=""),"",OR('Paraclinicos '!T713&lt;=90,'Paraclinicos '!U713&lt;=60),1,OR('Paraclinicos '!T713&gt;90,'Paraclinicos '!U713&gt;60),0)</f>
        <v>0</v>
      </c>
      <c r="N714" s="45">
        <f t="shared" si="35"/>
        <v>2</v>
      </c>
      <c r="O714" cm="1">
        <f t="array" ref="O714">_xlfn.IFS(OR('Paraclinicos '!M713="",'Paraclinicos '!N713="",'Paraclinicos '!N713=0),"",'Paraclinicos '!M713/'Paraclinicos '!N713&lt;100,4,'Paraclinicos '!M713/'Paraclinicos '!N713&lt;200,3,'Paraclinicos '!M713/'Paraclinicos '!N713&lt;300,2,'Paraclinicos '!M713/'Paraclinicos '!N713&lt;400,1,'Paraclinicos '!M713/'Paraclinicos '!N713&gt;=400,0)</f>
        <v>2</v>
      </c>
      <c r="P714" cm="1">
        <f t="array" ref="P714">_xlfn.IFS('Paraclinicos '!C713="","",'Paraclinicos '!C713&lt;20,4,'Paraclinicos '!C713&lt;50,3,'Paraclinicos '!C713&lt;100,2,'Paraclinicos '!C713&lt;150,1,'Paraclinicos '!C713&gt;150,0)</f>
        <v>0</v>
      </c>
      <c r="Q714" cm="1">
        <f t="array" ref="Q714">_xlfn.IFS('Paraclinicos '!O713="","",'Paraclinicos '!O713&lt;1.2,0,'Paraclinicos '!O713&lt;2,1,'Paraclinicos '!O713&lt;3.5,2,'Paraclinicos '!O713&lt;5,3,'Paraclinicos '!O713&gt;5,4)</f>
        <v>1</v>
      </c>
      <c r="R714" cm="1">
        <f t="array" ref="R714">_xlfn.IFS('Paraclinicos '!J713="","",'Paraclinicos '!J713&lt;1.2,0,'Paraclinicos '!J713&lt;2,1,'Paraclinicos '!J713&lt;6,2,'Paraclinicos '!J713&lt;12,3,'Paraclinicos '!J713&gt;=12,4)</f>
        <v>0</v>
      </c>
      <c r="S714" cm="1">
        <f t="array" ref="S714">_xlfn.IFS('Paraclinicos '!Y713="","",'Paraclinicos '!Y713&lt;70,1,'Paraclinicos '!Y713&gt;=70,0)</f>
        <v>0</v>
      </c>
      <c r="T714" cm="1">
        <f t="array" ref="T714">_xlfn.IFS('Paraclinicos '!W713="","",'Paraclinicos '!W713&lt;6,4,'Paraclinicos '!W713&lt;10,3,'Paraclinicos '!W713&lt;13,2,'Paraclinicos '!W713&lt;15,1,'Paraclinicos '!W713=15,0)</f>
        <v>1</v>
      </c>
      <c r="U714" s="54">
        <f t="shared" si="33"/>
        <v>4</v>
      </c>
      <c r="V714" cm="1">
        <f t="array" ref="V714">_xlfn.IFS('Paraclinicos '!S713="","",OR('Paraclinicos '!S713&lt;=8,'Paraclinicos '!S713&gt;=25),3,'Paraclinicos '!S713&lt;12,1,'Paraclinicos '!S713&lt;21,0,'Paraclinicos '!S713&lt;25,2)</f>
        <v>0</v>
      </c>
      <c r="W714" t="str">
        <f>IFERROR(IF(INDEX('BD Demog para scores enalazar'!Y$2:'BD Demog para scores enalazar'!Y$3000,MATCH(Formulas!A714,'BD Demog para scores enalazar'!A$2:'BD Demog para scores enalazar'!A$3000,0))=1,"SI","NO"),"")</f>
        <v>NO</v>
      </c>
      <c r="X714" s="9" t="str">
        <f>IFERROR(IF(INDEX('BD Demog para scores enalazar'!AJ$2:'BD Demog para scores enalazar'!AJ$3000,MATCH(Formulas!A714,'BD Demog para scores enalazar'!A$2:'BD Demog para scores enalazar'!A$3000,0))=1,"SI","NO"),"")</f>
        <v>NO</v>
      </c>
      <c r="Y714" cm="1">
        <f t="array" ref="Y714">IF(AND(W714="NO",X714="NO"),_xlfn.IFS('Paraclinicos '!K713&lt;=91,3,'Paraclinicos '!K713&lt;94,2,'Paraclinicos '!K713&lt;96,1,'Paraclinicos '!K713&gt;=96,0),"")</f>
        <v>2</v>
      </c>
      <c r="Z714" t="str" cm="1">
        <f t="array" ref="Z714">IF(OR(W714="SI",X714="SI"),_xlfn.IFS(OR(AND('Paraclinicos '!K713&lt;=83),AND('Paraclinicos '!K713&gt;=97,AA714=2)),3,OR(AND('Paraclinicos '!K713&lt;=86),AND('Paraclinicos '!K713&gt;=94,AA714=2)),2,OR(AND('Paraclinicos '!K713&lt;=88),AND('Paraclinicos '!K713&gt;=92,AA714=2)),1,OR(AND('Paraclinicos '!K713&gt;=88,'Paraclinicos '!K713&lt;=92),AND('Paraclinicos '!K713&gt;=93,AA714=0)),0),"")</f>
        <v/>
      </c>
      <c r="AA714" cm="1">
        <f t="array" ref="AA714">_xlfn.IFS('Paraclinicos '!E713="","",'Paraclinicos '!E713="Oxigeno",2,'Paraclinicos '!E713="Aire",0)</f>
        <v>2</v>
      </c>
    </row>
    <row r="715" spans="1:27" x14ac:dyDescent="0.25">
      <c r="A715">
        <f>'Paraclinicos '!A714</f>
        <v>172</v>
      </c>
      <c r="B715" s="3">
        <f>'Paraclinicos '!R714</f>
        <v>44323</v>
      </c>
      <c r="C715" cm="1">
        <f t="array" ref="C715">_xlfn.IFS('Paraclinicos '!Q714="","",'Paraclinicos '!Q714&gt;60,3,'Paraclinicos '!Q714&lt;=60,1)</f>
        <v>3</v>
      </c>
      <c r="D715" t="str">
        <f>IFERROR(IF(INDEX('BD Demog para scores enalazar'!BC$2:BC$3000,MATCH(Formulas!A715,'BD Demog para scores enalazar'!A$2:A$3000,0))=0,"SI","NO"),"")</f>
        <v>SI</v>
      </c>
      <c r="E715" cm="1">
        <f t="array" ref="E715">_xlfn.IFS(D715="","",D715="SI",4,D715="NO",1)</f>
        <v>4</v>
      </c>
      <c r="F715" cm="1">
        <f t="array" ref="F715">_xlfn.IFS('Paraclinicos '!B714="","",'Paraclinicos '!B714&gt;1,1,'Paraclinicos '!B714&lt;=1,3)</f>
        <v>3</v>
      </c>
      <c r="G715" t="str" cm="1">
        <f t="array" ref="G715">_xlfn.IFS('Paraclinicos '!D714="","",AND('Paraclinicos '!D714&gt;=250,'Paraclinicos '!D714&lt;=500),2,'Paraclinicos '!D714&gt;500,3,'Paraclinicos '!D714&lt;250,1)</f>
        <v/>
      </c>
      <c r="H715" s="50">
        <f t="shared" si="34"/>
        <v>10</v>
      </c>
      <c r="I715" cm="1">
        <f t="array" ref="I715">_xlfn.IFS('Paraclinicos '!Q714="","",'Paraclinicos '!Q714&gt;=65,1,'Paraclinicos '!Q714&lt;65,0)</f>
        <v>1</v>
      </c>
      <c r="J715" cm="1">
        <f t="array" ref="J715">_xlfn.IFS('Paraclinicos '!I714="","",'Paraclinicos '!I714&gt;7,1,'Paraclinicos '!I714&lt;=7,0)</f>
        <v>1</v>
      </c>
      <c r="K715" cm="1">
        <f t="array" ref="K715">_xlfn.IFS('Paraclinicos '!W714="","",'Paraclinicos '!W714&lt;=8,1,'Paraclinicos '!W714&gt;8,0)</f>
        <v>1</v>
      </c>
      <c r="L715" cm="1">
        <f t="array" ref="L715">_xlfn.IFS('Paraclinicos '!S714="","",'Paraclinicos '!S714&gt;=30,1,'Paraclinicos '!S714&lt;30,0)</f>
        <v>0</v>
      </c>
      <c r="M715" cm="1">
        <f t="array" ref="M715">_xlfn.IFS(OR('Paraclinicos '!T714="",'Paraclinicos '!U714=""),"",OR('Paraclinicos '!T714&lt;=90,'Paraclinicos '!U714&lt;=60),1,OR('Paraclinicos '!T714&gt;90,'Paraclinicos '!U714&gt;60),0)</f>
        <v>0</v>
      </c>
      <c r="N715" s="45">
        <f t="shared" si="35"/>
        <v>3</v>
      </c>
      <c r="O715" cm="1">
        <f t="array" ref="O715">_xlfn.IFS(OR('Paraclinicos '!M714="",'Paraclinicos '!N714="",'Paraclinicos '!N714=0),"",'Paraclinicos '!M714/'Paraclinicos '!N714&lt;100,4,'Paraclinicos '!M714/'Paraclinicos '!N714&lt;200,3,'Paraclinicos '!M714/'Paraclinicos '!N714&lt;300,2,'Paraclinicos '!M714/'Paraclinicos '!N714&lt;400,1,'Paraclinicos '!M714/'Paraclinicos '!N714&gt;=400,0)</f>
        <v>1</v>
      </c>
      <c r="P715" cm="1">
        <f t="array" ref="P715">_xlfn.IFS('Paraclinicos '!C714="","",'Paraclinicos '!C714&lt;20,4,'Paraclinicos '!C714&lt;50,3,'Paraclinicos '!C714&lt;100,2,'Paraclinicos '!C714&lt;150,1,'Paraclinicos '!C714&gt;150,0)</f>
        <v>0</v>
      </c>
      <c r="Q715" cm="1">
        <f t="array" ref="Q715">_xlfn.IFS('Paraclinicos '!O714="","",'Paraclinicos '!O714&lt;1.2,0,'Paraclinicos '!O714&lt;2,1,'Paraclinicos '!O714&lt;3.5,2,'Paraclinicos '!O714&lt;5,3,'Paraclinicos '!O714&gt;5,4)</f>
        <v>0</v>
      </c>
      <c r="R715" cm="1">
        <f t="array" ref="R715">_xlfn.IFS('Paraclinicos '!J714="","",'Paraclinicos '!J714&lt;1.2,0,'Paraclinicos '!J714&lt;2,1,'Paraclinicos '!J714&lt;6,2,'Paraclinicos '!J714&lt;12,3,'Paraclinicos '!J714&gt;=12,4)</f>
        <v>0</v>
      </c>
      <c r="S715" cm="1">
        <f t="array" ref="S715">_xlfn.IFS('Paraclinicos '!Y714="","",'Paraclinicos '!Y714&lt;70,1,'Paraclinicos '!Y714&gt;=70,0)</f>
        <v>0</v>
      </c>
      <c r="T715" cm="1">
        <f t="array" ref="T715">_xlfn.IFS('Paraclinicos '!W714="","",'Paraclinicos '!W714&lt;6,4,'Paraclinicos '!W714&lt;10,3,'Paraclinicos '!W714&lt;13,2,'Paraclinicos '!W714&lt;15,1,'Paraclinicos '!W714=15,0)</f>
        <v>4</v>
      </c>
      <c r="U715" s="54">
        <f t="shared" si="33"/>
        <v>5</v>
      </c>
      <c r="V715" cm="1">
        <f t="array" ref="V715">_xlfn.IFS('Paraclinicos '!S714="","",OR('Paraclinicos '!S714&lt;=8,'Paraclinicos '!S714&gt;=25),3,'Paraclinicos '!S714&lt;12,1,'Paraclinicos '!S714&lt;21,0,'Paraclinicos '!S714&lt;25,2)</f>
        <v>0</v>
      </c>
      <c r="W715" t="str">
        <f>IFERROR(IF(INDEX('BD Demog para scores enalazar'!Y$2:'BD Demog para scores enalazar'!Y$3000,MATCH(Formulas!A715,'BD Demog para scores enalazar'!A$2:'BD Demog para scores enalazar'!A$3000,0))=1,"SI","NO"),"")</f>
        <v>NO</v>
      </c>
      <c r="X715" s="9" t="str">
        <f>IFERROR(IF(INDEX('BD Demog para scores enalazar'!AJ$2:'BD Demog para scores enalazar'!AJ$3000,MATCH(Formulas!A715,'BD Demog para scores enalazar'!A$2:'BD Demog para scores enalazar'!A$3000,0))=1,"SI","NO"),"")</f>
        <v>NO</v>
      </c>
      <c r="Y715" cm="1">
        <f t="array" ref="Y715">IF(AND(W715="NO",X715="NO"),_xlfn.IFS('Paraclinicos '!K714&lt;=91,3,'Paraclinicos '!K714&lt;94,2,'Paraclinicos '!K714&lt;96,1,'Paraclinicos '!K714&gt;=96,0),"")</f>
        <v>2</v>
      </c>
      <c r="Z715" t="str" cm="1">
        <f t="array" ref="Z715">IF(OR(W715="SI",X715="SI"),_xlfn.IFS(OR(AND('Paraclinicos '!K714&lt;=83),AND('Paraclinicos '!K714&gt;=97,AA715=2)),3,OR(AND('Paraclinicos '!K714&lt;=86),AND('Paraclinicos '!K714&gt;=94,AA715=2)),2,OR(AND('Paraclinicos '!K714&lt;=88),AND('Paraclinicos '!K714&gt;=92,AA715=2)),1,OR(AND('Paraclinicos '!K714&gt;=88,'Paraclinicos '!K714&lt;=92),AND('Paraclinicos '!K714&gt;=93,AA715=0)),0),"")</f>
        <v/>
      </c>
      <c r="AA715" cm="1">
        <f t="array" ref="AA715">_xlfn.IFS('Paraclinicos '!E714="","",'Paraclinicos '!E714="Oxigeno",2,'Paraclinicos '!E714="Aire",0)</f>
        <v>2</v>
      </c>
    </row>
    <row r="716" spans="1:27" x14ac:dyDescent="0.25">
      <c r="A716">
        <f>'Paraclinicos '!A715</f>
        <v>172</v>
      </c>
      <c r="B716" s="3">
        <f>'Paraclinicos '!R715</f>
        <v>44324</v>
      </c>
      <c r="C716" cm="1">
        <f t="array" ref="C716">_xlfn.IFS('Paraclinicos '!Q715="","",'Paraclinicos '!Q715&gt;60,3,'Paraclinicos '!Q715&lt;=60,1)</f>
        <v>3</v>
      </c>
      <c r="D716" t="str">
        <f>IFERROR(IF(INDEX('BD Demog para scores enalazar'!BC$2:BC$3000,MATCH(Formulas!A716,'BD Demog para scores enalazar'!A$2:A$3000,0))=0,"SI","NO"),"")</f>
        <v>SI</v>
      </c>
      <c r="E716" cm="1">
        <f t="array" ref="E716">_xlfn.IFS(D716="","",D716="SI",4,D716="NO",1)</f>
        <v>4</v>
      </c>
      <c r="F716" cm="1">
        <f t="array" ref="F716">_xlfn.IFS('Paraclinicos '!B715="","",'Paraclinicos '!B715&gt;1,1,'Paraclinicos '!B715&lt;=1,3)</f>
        <v>3</v>
      </c>
      <c r="G716" t="str" cm="1">
        <f t="array" ref="G716">_xlfn.IFS('Paraclinicos '!D715="","",AND('Paraclinicos '!D715&gt;=250,'Paraclinicos '!D715&lt;=500),2,'Paraclinicos '!D715&gt;500,3,'Paraclinicos '!D715&lt;250,1)</f>
        <v/>
      </c>
      <c r="H716" s="50">
        <f t="shared" si="34"/>
        <v>10</v>
      </c>
      <c r="I716" cm="1">
        <f t="array" ref="I716">_xlfn.IFS('Paraclinicos '!Q715="","",'Paraclinicos '!Q715&gt;=65,1,'Paraclinicos '!Q715&lt;65,0)</f>
        <v>1</v>
      </c>
      <c r="J716" cm="1">
        <f t="array" ref="J716">_xlfn.IFS('Paraclinicos '!I715="","",'Paraclinicos '!I715&gt;7,1,'Paraclinicos '!I715&lt;=7,0)</f>
        <v>1</v>
      </c>
      <c r="K716" cm="1">
        <f t="array" ref="K716">_xlfn.IFS('Paraclinicos '!W715="","",'Paraclinicos '!W715&lt;=8,1,'Paraclinicos '!W715&gt;8,0)</f>
        <v>0</v>
      </c>
      <c r="L716" cm="1">
        <f t="array" ref="L716">_xlfn.IFS('Paraclinicos '!S715="","",'Paraclinicos '!S715&gt;=30,1,'Paraclinicos '!S715&lt;30,0)</f>
        <v>0</v>
      </c>
      <c r="M716" cm="1">
        <f t="array" ref="M716">_xlfn.IFS(OR('Paraclinicos '!T715="",'Paraclinicos '!U715=""),"",OR('Paraclinicos '!T715&lt;=90,'Paraclinicos '!U715&lt;=60),1,OR('Paraclinicos '!T715&gt;90,'Paraclinicos '!U715&gt;60),0)</f>
        <v>0</v>
      </c>
      <c r="N716" s="45">
        <f t="shared" si="35"/>
        <v>3</v>
      </c>
      <c r="O716" cm="1">
        <f t="array" ref="O716">_xlfn.IFS(OR('Paraclinicos '!M715="",'Paraclinicos '!N715="",'Paraclinicos '!N715=0),"",'Paraclinicos '!M715/'Paraclinicos '!N715&lt;100,4,'Paraclinicos '!M715/'Paraclinicos '!N715&lt;200,3,'Paraclinicos '!M715/'Paraclinicos '!N715&lt;300,2,'Paraclinicos '!M715/'Paraclinicos '!N715&lt;400,1,'Paraclinicos '!M715/'Paraclinicos '!N715&gt;=400,0)</f>
        <v>2</v>
      </c>
      <c r="P716" cm="1">
        <f t="array" ref="P716">_xlfn.IFS('Paraclinicos '!C715="","",'Paraclinicos '!C715&lt;20,4,'Paraclinicos '!C715&lt;50,3,'Paraclinicos '!C715&lt;100,2,'Paraclinicos '!C715&lt;150,1,'Paraclinicos '!C715&gt;150,0)</f>
        <v>0</v>
      </c>
      <c r="Q716" cm="1">
        <f t="array" ref="Q716">_xlfn.IFS('Paraclinicos '!O715="","",'Paraclinicos '!O715&lt;1.2,0,'Paraclinicos '!O715&lt;2,1,'Paraclinicos '!O715&lt;3.5,2,'Paraclinicos '!O715&lt;5,3,'Paraclinicos '!O715&gt;5,4)</f>
        <v>0</v>
      </c>
      <c r="R716" t="str" cm="1">
        <f t="array" ref="R716">_xlfn.IFS('Paraclinicos '!J715="","",'Paraclinicos '!J715&lt;1.2,0,'Paraclinicos '!J715&lt;2,1,'Paraclinicos '!J715&lt;6,2,'Paraclinicos '!J715&lt;12,3,'Paraclinicos '!J715&gt;=12,4)</f>
        <v/>
      </c>
      <c r="S716" cm="1">
        <f t="array" ref="S716">_xlfn.IFS('Paraclinicos '!Y715="","",'Paraclinicos '!Y715&lt;70,1,'Paraclinicos '!Y715&gt;=70,0)</f>
        <v>0</v>
      </c>
      <c r="T716" cm="1">
        <f t="array" ref="T716">_xlfn.IFS('Paraclinicos '!W715="","",'Paraclinicos '!W715&lt;6,4,'Paraclinicos '!W715&lt;10,3,'Paraclinicos '!W715&lt;13,2,'Paraclinicos '!W715&lt;15,1,'Paraclinicos '!W715=15,0)</f>
        <v>1</v>
      </c>
      <c r="U716" s="54">
        <f t="shared" si="33"/>
        <v>3</v>
      </c>
      <c r="V716" cm="1">
        <f t="array" ref="V716">_xlfn.IFS('Paraclinicos '!S715="","",OR('Paraclinicos '!S715&lt;=8,'Paraclinicos '!S715&gt;=25),3,'Paraclinicos '!S715&lt;12,1,'Paraclinicos '!S715&lt;21,0,'Paraclinicos '!S715&lt;25,2)</f>
        <v>3</v>
      </c>
      <c r="W716" t="str">
        <f>IFERROR(IF(INDEX('BD Demog para scores enalazar'!Y$2:'BD Demog para scores enalazar'!Y$3000,MATCH(Formulas!A716,'BD Demog para scores enalazar'!A$2:'BD Demog para scores enalazar'!A$3000,0))=1,"SI","NO"),"")</f>
        <v>NO</v>
      </c>
      <c r="X716" s="9" t="str">
        <f>IFERROR(IF(INDEX('BD Demog para scores enalazar'!AJ$2:'BD Demog para scores enalazar'!AJ$3000,MATCH(Formulas!A716,'BD Demog para scores enalazar'!A$2:'BD Demog para scores enalazar'!A$3000,0))=1,"SI","NO"),"")</f>
        <v>NO</v>
      </c>
      <c r="Y716" cm="1">
        <f t="array" ref="Y716">IF(AND(W716="NO",X716="NO"),_xlfn.IFS('Paraclinicos '!K715&lt;=91,3,'Paraclinicos '!K715&lt;94,2,'Paraclinicos '!K715&lt;96,1,'Paraclinicos '!K715&gt;=96,0),"")</f>
        <v>3</v>
      </c>
      <c r="Z716" t="str" cm="1">
        <f t="array" ref="Z716">IF(OR(W716="SI",X716="SI"),_xlfn.IFS(OR(AND('Paraclinicos '!K715&lt;=83),AND('Paraclinicos '!K715&gt;=97,AA716=2)),3,OR(AND('Paraclinicos '!K715&lt;=86),AND('Paraclinicos '!K715&gt;=94,AA716=2)),2,OR(AND('Paraclinicos '!K715&lt;=88),AND('Paraclinicos '!K715&gt;=92,AA716=2)),1,OR(AND('Paraclinicos '!K715&gt;=88,'Paraclinicos '!K715&lt;=92),AND('Paraclinicos '!K715&gt;=93,AA716=0)),0),"")</f>
        <v/>
      </c>
      <c r="AA716" cm="1">
        <f t="array" ref="AA716">_xlfn.IFS('Paraclinicos '!E715="","",'Paraclinicos '!E715="Oxigeno",2,'Paraclinicos '!E715="Aire",0)</f>
        <v>2</v>
      </c>
    </row>
    <row r="717" spans="1:27" x14ac:dyDescent="0.25">
      <c r="A717">
        <f>'Paraclinicos '!A716</f>
        <v>172</v>
      </c>
      <c r="B717" s="3">
        <f>'Paraclinicos '!R716</f>
        <v>44325</v>
      </c>
      <c r="C717" cm="1">
        <f t="array" ref="C717">_xlfn.IFS('Paraclinicos '!Q716="","",'Paraclinicos '!Q716&gt;60,3,'Paraclinicos '!Q716&lt;=60,1)</f>
        <v>3</v>
      </c>
      <c r="D717" t="str">
        <f>IFERROR(IF(INDEX('BD Demog para scores enalazar'!BC$2:BC$3000,MATCH(Formulas!A717,'BD Demog para scores enalazar'!A$2:A$3000,0))=0,"SI","NO"),"")</f>
        <v>SI</v>
      </c>
      <c r="E717" cm="1">
        <f t="array" ref="E717">_xlfn.IFS(D717="","",D717="SI",4,D717="NO",1)</f>
        <v>4</v>
      </c>
      <c r="F717" cm="1">
        <f t="array" ref="F717">_xlfn.IFS('Paraclinicos '!B716="","",'Paraclinicos '!B716&gt;1,1,'Paraclinicos '!B716&lt;=1,3)</f>
        <v>3</v>
      </c>
      <c r="G717" t="str" cm="1">
        <f t="array" ref="G717">_xlfn.IFS('Paraclinicos '!D716="","",AND('Paraclinicos '!D716&gt;=250,'Paraclinicos '!D716&lt;=500),2,'Paraclinicos '!D716&gt;500,3,'Paraclinicos '!D716&lt;250,1)</f>
        <v/>
      </c>
      <c r="H717" s="50">
        <f t="shared" si="34"/>
        <v>10</v>
      </c>
      <c r="I717" cm="1">
        <f t="array" ref="I717">_xlfn.IFS('Paraclinicos '!Q716="","",'Paraclinicos '!Q716&gt;=65,1,'Paraclinicos '!Q716&lt;65,0)</f>
        <v>1</v>
      </c>
      <c r="J717" cm="1">
        <f t="array" ref="J717">_xlfn.IFS('Paraclinicos '!I716="","",'Paraclinicos '!I716&gt;7,1,'Paraclinicos '!I716&lt;=7,0)</f>
        <v>1</v>
      </c>
      <c r="K717" cm="1">
        <f t="array" ref="K717">_xlfn.IFS('Paraclinicos '!W716="","",'Paraclinicos '!W716&lt;=8,1,'Paraclinicos '!W716&gt;8,0)</f>
        <v>0</v>
      </c>
      <c r="L717" cm="1">
        <f t="array" ref="L717">_xlfn.IFS('Paraclinicos '!S716="","",'Paraclinicos '!S716&gt;=30,1,'Paraclinicos '!S716&lt;30,0)</f>
        <v>0</v>
      </c>
      <c r="M717" cm="1">
        <f t="array" ref="M717">_xlfn.IFS(OR('Paraclinicos '!T716="",'Paraclinicos '!U716=""),"",OR('Paraclinicos '!T716&lt;=90,'Paraclinicos '!U716&lt;=60),1,OR('Paraclinicos '!T716&gt;90,'Paraclinicos '!U716&gt;60),0)</f>
        <v>0</v>
      </c>
      <c r="N717" s="45">
        <f t="shared" si="35"/>
        <v>2</v>
      </c>
      <c r="O717" cm="1">
        <f t="array" ref="O717">_xlfn.IFS(OR('Paraclinicos '!M716="",'Paraclinicos '!N716="",'Paraclinicos '!N716=0),"",'Paraclinicos '!M716/'Paraclinicos '!N716&lt;100,4,'Paraclinicos '!M716/'Paraclinicos '!N716&lt;200,3,'Paraclinicos '!M716/'Paraclinicos '!N716&lt;300,2,'Paraclinicos '!M716/'Paraclinicos '!N716&lt;400,1,'Paraclinicos '!M716/'Paraclinicos '!N716&gt;=400,0)</f>
        <v>2</v>
      </c>
      <c r="P717" cm="1">
        <f t="array" ref="P717">_xlfn.IFS('Paraclinicos '!C716="","",'Paraclinicos '!C716&lt;20,4,'Paraclinicos '!C716&lt;50,3,'Paraclinicos '!C716&lt;100,2,'Paraclinicos '!C716&lt;150,1,'Paraclinicos '!C716&gt;150,0)</f>
        <v>0</v>
      </c>
      <c r="Q717" cm="1">
        <f t="array" ref="Q717">_xlfn.IFS('Paraclinicos '!O716="","",'Paraclinicos '!O716&lt;1.2,0,'Paraclinicos '!O716&lt;2,1,'Paraclinicos '!O716&lt;3.5,2,'Paraclinicos '!O716&lt;5,3,'Paraclinicos '!O716&gt;5,4)</f>
        <v>0</v>
      </c>
      <c r="R717" cm="1">
        <f t="array" ref="R717">_xlfn.IFS('Paraclinicos '!J716="","",'Paraclinicos '!J716&lt;1.2,0,'Paraclinicos '!J716&lt;2,1,'Paraclinicos '!J716&lt;6,2,'Paraclinicos '!J716&lt;12,3,'Paraclinicos '!J716&gt;=12,4)</f>
        <v>0</v>
      </c>
      <c r="S717" cm="1">
        <f t="array" ref="S717">_xlfn.IFS('Paraclinicos '!Y716="","",'Paraclinicos '!Y716&lt;70,1,'Paraclinicos '!Y716&gt;=70,0)</f>
        <v>0</v>
      </c>
      <c r="T717" cm="1">
        <f t="array" ref="T717">_xlfn.IFS('Paraclinicos '!W716="","",'Paraclinicos '!W716&lt;6,4,'Paraclinicos '!W716&lt;10,3,'Paraclinicos '!W716&lt;13,2,'Paraclinicos '!W716&lt;15,1,'Paraclinicos '!W716=15,0)</f>
        <v>0</v>
      </c>
      <c r="U717" s="54">
        <f t="shared" si="33"/>
        <v>2</v>
      </c>
      <c r="V717" cm="1">
        <f t="array" ref="V717">_xlfn.IFS('Paraclinicos '!S716="","",OR('Paraclinicos '!S716&lt;=8,'Paraclinicos '!S716&gt;=25),3,'Paraclinicos '!S716&lt;12,1,'Paraclinicos '!S716&lt;21,0,'Paraclinicos '!S716&lt;25,2)</f>
        <v>3</v>
      </c>
      <c r="W717" t="str">
        <f>IFERROR(IF(INDEX('BD Demog para scores enalazar'!Y$2:'BD Demog para scores enalazar'!Y$3000,MATCH(Formulas!A717,'BD Demog para scores enalazar'!A$2:'BD Demog para scores enalazar'!A$3000,0))=1,"SI","NO"),"")</f>
        <v>NO</v>
      </c>
      <c r="X717" s="9" t="str">
        <f>IFERROR(IF(INDEX('BD Demog para scores enalazar'!AJ$2:'BD Demog para scores enalazar'!AJ$3000,MATCH(Formulas!A717,'BD Demog para scores enalazar'!A$2:'BD Demog para scores enalazar'!A$3000,0))=1,"SI","NO"),"")</f>
        <v>NO</v>
      </c>
      <c r="Y717" cm="1">
        <f t="array" ref="Y717">IF(AND(W717="NO",X717="NO"),_xlfn.IFS('Paraclinicos '!K716&lt;=91,3,'Paraclinicos '!K716&lt;94,2,'Paraclinicos '!K716&lt;96,1,'Paraclinicos '!K716&gt;=96,0),"")</f>
        <v>3</v>
      </c>
      <c r="Z717" t="str" cm="1">
        <f t="array" ref="Z717">IF(OR(W717="SI",X717="SI"),_xlfn.IFS(OR(AND('Paraclinicos '!K716&lt;=83),AND('Paraclinicos '!K716&gt;=97,AA717=2)),3,OR(AND('Paraclinicos '!K716&lt;=86),AND('Paraclinicos '!K716&gt;=94,AA717=2)),2,OR(AND('Paraclinicos '!K716&lt;=88),AND('Paraclinicos '!K716&gt;=92,AA717=2)),1,OR(AND('Paraclinicos '!K716&gt;=88,'Paraclinicos '!K716&lt;=92),AND('Paraclinicos '!K716&gt;=93,AA717=0)),0),"")</f>
        <v/>
      </c>
      <c r="AA717" cm="1">
        <f t="array" ref="AA717">_xlfn.IFS('Paraclinicos '!E716="","",'Paraclinicos '!E716="Oxigeno",2,'Paraclinicos '!E716="Aire",0)</f>
        <v>2</v>
      </c>
    </row>
    <row r="718" spans="1:27" x14ac:dyDescent="0.25">
      <c r="A718">
        <f>'Paraclinicos '!A717</f>
        <v>172</v>
      </c>
      <c r="B718" s="3">
        <f>'Paraclinicos '!R717</f>
        <v>44328</v>
      </c>
      <c r="C718" cm="1">
        <f t="array" ref="C718">_xlfn.IFS('Paraclinicos '!Q717="","",'Paraclinicos '!Q717&gt;60,3,'Paraclinicos '!Q717&lt;=60,1)</f>
        <v>3</v>
      </c>
      <c r="D718" t="str">
        <f>IFERROR(IF(INDEX('BD Demog para scores enalazar'!BC$2:BC$3000,MATCH(Formulas!A718,'BD Demog para scores enalazar'!A$2:A$3000,0))=0,"SI","NO"),"")</f>
        <v>SI</v>
      </c>
      <c r="E718" cm="1">
        <f t="array" ref="E718">_xlfn.IFS(D718="","",D718="SI",4,D718="NO",1)</f>
        <v>4</v>
      </c>
      <c r="F718" cm="1">
        <f t="array" ref="F718">_xlfn.IFS('Paraclinicos '!B717="","",'Paraclinicos '!B717&gt;1,1,'Paraclinicos '!B717&lt;=1,3)</f>
        <v>3</v>
      </c>
      <c r="G718" t="str" cm="1">
        <f t="array" ref="G718">_xlfn.IFS('Paraclinicos '!D717="","",AND('Paraclinicos '!D717&gt;=250,'Paraclinicos '!D717&lt;=500),2,'Paraclinicos '!D717&gt;500,3,'Paraclinicos '!D717&lt;250,1)</f>
        <v/>
      </c>
      <c r="H718" s="50">
        <f t="shared" si="34"/>
        <v>10</v>
      </c>
      <c r="I718" cm="1">
        <f t="array" ref="I718">_xlfn.IFS('Paraclinicos '!Q717="","",'Paraclinicos '!Q717&gt;=65,1,'Paraclinicos '!Q717&lt;65,0)</f>
        <v>1</v>
      </c>
      <c r="J718" cm="1">
        <f t="array" ref="J718">_xlfn.IFS('Paraclinicos '!I717="","",'Paraclinicos '!I717&gt;7,1,'Paraclinicos '!I717&lt;=7,0)</f>
        <v>1</v>
      </c>
      <c r="K718" cm="1">
        <f t="array" ref="K718">_xlfn.IFS('Paraclinicos '!W717="","",'Paraclinicos '!W717&lt;=8,1,'Paraclinicos '!W717&gt;8,0)</f>
        <v>0</v>
      </c>
      <c r="L718" cm="1">
        <f t="array" ref="L718">_xlfn.IFS('Paraclinicos '!S717="","",'Paraclinicos '!S717&gt;=30,1,'Paraclinicos '!S717&lt;30,0)</f>
        <v>0</v>
      </c>
      <c r="M718" cm="1">
        <f t="array" ref="M718">_xlfn.IFS(OR('Paraclinicos '!T717="",'Paraclinicos '!U717=""),"",OR('Paraclinicos '!T717&lt;=90,'Paraclinicos '!U717&lt;=60),1,OR('Paraclinicos '!T717&gt;90,'Paraclinicos '!U717&gt;60),0)</f>
        <v>0</v>
      </c>
      <c r="N718" s="45">
        <f t="shared" si="35"/>
        <v>2</v>
      </c>
      <c r="O718" cm="1">
        <f t="array" ref="O718">_xlfn.IFS(OR('Paraclinicos '!M717="",'Paraclinicos '!N717="",'Paraclinicos '!N717=0),"",'Paraclinicos '!M717/'Paraclinicos '!N717&lt;100,4,'Paraclinicos '!M717/'Paraclinicos '!N717&lt;200,3,'Paraclinicos '!M717/'Paraclinicos '!N717&lt;300,2,'Paraclinicos '!M717/'Paraclinicos '!N717&lt;400,1,'Paraclinicos '!M717/'Paraclinicos '!N717&gt;=400,0)</f>
        <v>1</v>
      </c>
      <c r="P718" cm="1">
        <f t="array" ref="P718">_xlfn.IFS('Paraclinicos '!C717="","",'Paraclinicos '!C717&lt;20,4,'Paraclinicos '!C717&lt;50,3,'Paraclinicos '!C717&lt;100,2,'Paraclinicos '!C717&lt;150,1,'Paraclinicos '!C717&gt;150,0)</f>
        <v>0</v>
      </c>
      <c r="Q718" cm="1">
        <f t="array" ref="Q718">_xlfn.IFS('Paraclinicos '!O717="","",'Paraclinicos '!O717&lt;1.2,0,'Paraclinicos '!O717&lt;2,1,'Paraclinicos '!O717&lt;3.5,2,'Paraclinicos '!O717&lt;5,3,'Paraclinicos '!O717&gt;5,4)</f>
        <v>0</v>
      </c>
      <c r="R718" t="str" cm="1">
        <f t="array" ref="R718">_xlfn.IFS('Paraclinicos '!J717="","",'Paraclinicos '!J717&lt;1.2,0,'Paraclinicos '!J717&lt;2,1,'Paraclinicos '!J717&lt;6,2,'Paraclinicos '!J717&lt;12,3,'Paraclinicos '!J717&gt;=12,4)</f>
        <v/>
      </c>
      <c r="S718" cm="1">
        <f t="array" ref="S718">_xlfn.IFS('Paraclinicos '!Y717="","",'Paraclinicos '!Y717&lt;70,1,'Paraclinicos '!Y717&gt;=70,0)</f>
        <v>0</v>
      </c>
      <c r="T718" cm="1">
        <f t="array" ref="T718">_xlfn.IFS('Paraclinicos '!W717="","",'Paraclinicos '!W717&lt;6,4,'Paraclinicos '!W717&lt;10,3,'Paraclinicos '!W717&lt;13,2,'Paraclinicos '!W717&lt;15,1,'Paraclinicos '!W717=15,0)</f>
        <v>0</v>
      </c>
      <c r="U718" s="54">
        <f t="shared" si="33"/>
        <v>1</v>
      </c>
      <c r="V718" cm="1">
        <f t="array" ref="V718">_xlfn.IFS('Paraclinicos '!S717="","",OR('Paraclinicos '!S717&lt;=8,'Paraclinicos '!S717&gt;=25),3,'Paraclinicos '!S717&lt;12,1,'Paraclinicos '!S717&lt;21,0,'Paraclinicos '!S717&lt;25,2)</f>
        <v>0</v>
      </c>
      <c r="W718" t="str">
        <f>IFERROR(IF(INDEX('BD Demog para scores enalazar'!Y$2:'BD Demog para scores enalazar'!Y$3000,MATCH(Formulas!A718,'BD Demog para scores enalazar'!A$2:'BD Demog para scores enalazar'!A$3000,0))=1,"SI","NO"),"")</f>
        <v>NO</v>
      </c>
      <c r="X718" s="9" t="str">
        <f>IFERROR(IF(INDEX('BD Demog para scores enalazar'!AJ$2:'BD Demog para scores enalazar'!AJ$3000,MATCH(Formulas!A718,'BD Demog para scores enalazar'!A$2:'BD Demog para scores enalazar'!A$3000,0))=1,"SI","NO"),"")</f>
        <v>NO</v>
      </c>
      <c r="Y718" cm="1">
        <f t="array" ref="Y718">IF(AND(W718="NO",X718="NO"),_xlfn.IFS('Paraclinicos '!K717&lt;=91,3,'Paraclinicos '!K717&lt;94,2,'Paraclinicos '!K717&lt;96,1,'Paraclinicos '!K717&gt;=96,0),"")</f>
        <v>2</v>
      </c>
      <c r="Z718" t="str" cm="1">
        <f t="array" ref="Z718">IF(OR(W718="SI",X718="SI"),_xlfn.IFS(OR(AND('Paraclinicos '!K717&lt;=83),AND('Paraclinicos '!K717&gt;=97,AA718=2)),3,OR(AND('Paraclinicos '!K717&lt;=86),AND('Paraclinicos '!K717&gt;=94,AA718=2)),2,OR(AND('Paraclinicos '!K717&lt;=88),AND('Paraclinicos '!K717&gt;=92,AA718=2)),1,OR(AND('Paraclinicos '!K717&gt;=88,'Paraclinicos '!K717&lt;=92),AND('Paraclinicos '!K717&gt;=93,AA718=0)),0),"")</f>
        <v/>
      </c>
      <c r="AA718" cm="1">
        <f t="array" ref="AA718">_xlfn.IFS('Paraclinicos '!E717="","",'Paraclinicos '!E717="Oxigeno",2,'Paraclinicos '!E717="Aire",0)</f>
        <v>2</v>
      </c>
    </row>
    <row r="719" spans="1:27" x14ac:dyDescent="0.25">
      <c r="A719">
        <f>'Paraclinicos '!A718</f>
        <v>176</v>
      </c>
      <c r="B719" s="3">
        <f>'Paraclinicos '!R718</f>
        <v>44291</v>
      </c>
      <c r="C719" cm="1">
        <f t="array" ref="C719">_xlfn.IFS('Paraclinicos '!Q718="","",'Paraclinicos '!Q718&gt;60,3,'Paraclinicos '!Q718&lt;=60,1)</f>
        <v>1</v>
      </c>
      <c r="D719" t="str">
        <f>IFERROR(IF(INDEX('BD Demog para scores enalazar'!BC$2:BC$3000,MATCH(Formulas!A719,'BD Demog para scores enalazar'!A$2:A$3000,0))=0,"SI","NO"),"")</f>
        <v>NO</v>
      </c>
      <c r="E719" cm="1">
        <f t="array" ref="E719">_xlfn.IFS(D719="","",D719="SI",4,D719="NO",1)</f>
        <v>1</v>
      </c>
      <c r="F719" cm="1">
        <f t="array" ref="F719">_xlfn.IFS('Paraclinicos '!B718="","",'Paraclinicos '!B718&gt;1,1,'Paraclinicos '!B718&lt;=1,3)</f>
        <v>3</v>
      </c>
      <c r="G719" cm="1">
        <f t="array" ref="G719">_xlfn.IFS('Paraclinicos '!D718="","",AND('Paraclinicos '!D718&gt;=250,'Paraclinicos '!D718&lt;=500),2,'Paraclinicos '!D718&gt;500,3,'Paraclinicos '!D718&lt;250,1)</f>
        <v>2</v>
      </c>
      <c r="H719" s="50">
        <f t="shared" si="34"/>
        <v>7</v>
      </c>
      <c r="I719" cm="1">
        <f t="array" ref="I719">_xlfn.IFS('Paraclinicos '!Q718="","",'Paraclinicos '!Q718&gt;=65,1,'Paraclinicos '!Q718&lt;65,0)</f>
        <v>0</v>
      </c>
      <c r="J719" cm="1">
        <f t="array" ref="J719">_xlfn.IFS('Paraclinicos '!I718="","",'Paraclinicos '!I718&gt;7,1,'Paraclinicos '!I718&lt;=7,0)</f>
        <v>1</v>
      </c>
      <c r="K719" cm="1">
        <f t="array" ref="K719">_xlfn.IFS('Paraclinicos '!W718="","",'Paraclinicos '!W718&lt;=8,1,'Paraclinicos '!W718&gt;8,0)</f>
        <v>0</v>
      </c>
      <c r="L719" cm="1">
        <f t="array" ref="L719">_xlfn.IFS('Paraclinicos '!S718="","",'Paraclinicos '!S718&gt;=30,1,'Paraclinicos '!S718&lt;30,0)</f>
        <v>0</v>
      </c>
      <c r="M719" cm="1">
        <f t="array" ref="M719">_xlfn.IFS(OR('Paraclinicos '!T718="",'Paraclinicos '!U718=""),"",OR('Paraclinicos '!T718&lt;=90,'Paraclinicos '!U718&lt;=60),1,OR('Paraclinicos '!T718&gt;90,'Paraclinicos '!U718&gt;60),0)</f>
        <v>0</v>
      </c>
      <c r="N719" s="45">
        <f t="shared" si="35"/>
        <v>2</v>
      </c>
      <c r="O719" cm="1">
        <f t="array" ref="O719">_xlfn.IFS(OR('Paraclinicos '!M718="",'Paraclinicos '!N718="",'Paraclinicos '!N718=0),"",'Paraclinicos '!M718/'Paraclinicos '!N718&lt;100,4,'Paraclinicos '!M718/'Paraclinicos '!N718&lt;200,3,'Paraclinicos '!M718/'Paraclinicos '!N718&lt;300,2,'Paraclinicos '!M718/'Paraclinicos '!N718&lt;400,1,'Paraclinicos '!M718/'Paraclinicos '!N718&gt;=400,0)</f>
        <v>0</v>
      </c>
      <c r="P719" cm="1">
        <f t="array" ref="P719">_xlfn.IFS('Paraclinicos '!C718="","",'Paraclinicos '!C718&lt;20,4,'Paraclinicos '!C718&lt;50,3,'Paraclinicos '!C718&lt;100,2,'Paraclinicos '!C718&lt;150,1,'Paraclinicos '!C718&gt;150,0)</f>
        <v>0</v>
      </c>
      <c r="Q719" cm="1">
        <f t="array" ref="Q719">_xlfn.IFS('Paraclinicos '!O718="","",'Paraclinicos '!O718&lt;1.2,0,'Paraclinicos '!O718&lt;2,1,'Paraclinicos '!O718&lt;3.5,2,'Paraclinicos '!O718&lt;5,3,'Paraclinicos '!O718&gt;5,4)</f>
        <v>0</v>
      </c>
      <c r="R719" t="str" cm="1">
        <f t="array" ref="R719">_xlfn.IFS('Paraclinicos '!J718="","",'Paraclinicos '!J718&lt;1.2,0,'Paraclinicos '!J718&lt;2,1,'Paraclinicos '!J718&lt;6,2,'Paraclinicos '!J718&lt;12,3,'Paraclinicos '!J718&gt;=12,4)</f>
        <v/>
      </c>
      <c r="S719" cm="1">
        <f t="array" ref="S719">_xlfn.IFS('Paraclinicos '!Y718="","",'Paraclinicos '!Y718&lt;70,1,'Paraclinicos '!Y718&gt;=70,0)</f>
        <v>0</v>
      </c>
      <c r="T719" cm="1">
        <f t="array" ref="T719">_xlfn.IFS('Paraclinicos '!W718="","",'Paraclinicos '!W718&lt;6,4,'Paraclinicos '!W718&lt;10,3,'Paraclinicos '!W718&lt;13,2,'Paraclinicos '!W718&lt;15,1,'Paraclinicos '!W718=15,0)</f>
        <v>0</v>
      </c>
      <c r="U719" s="54">
        <f t="shared" si="33"/>
        <v>0</v>
      </c>
      <c r="V719" cm="1">
        <f t="array" ref="V719">_xlfn.IFS('Paraclinicos '!S718="","",OR('Paraclinicos '!S718&lt;=8,'Paraclinicos '!S718&gt;=25),3,'Paraclinicos '!S718&lt;12,1,'Paraclinicos '!S718&lt;21,0,'Paraclinicos '!S718&lt;25,2)</f>
        <v>2</v>
      </c>
      <c r="W719" t="str">
        <f>IFERROR(IF(INDEX('BD Demog para scores enalazar'!Y$2:'BD Demog para scores enalazar'!Y$3000,MATCH(Formulas!A719,'BD Demog para scores enalazar'!A$2:'BD Demog para scores enalazar'!A$3000,0))=1,"SI","NO"),"")</f>
        <v>NO</v>
      </c>
      <c r="X719" s="9" t="str">
        <f>IFERROR(IF(INDEX('BD Demog para scores enalazar'!AJ$2:'BD Demog para scores enalazar'!AJ$3000,MATCH(Formulas!A719,'BD Demog para scores enalazar'!A$2:'BD Demog para scores enalazar'!A$3000,0))=1,"SI","NO"),"")</f>
        <v>NO</v>
      </c>
      <c r="Y719" cm="1">
        <f t="array" ref="Y719">IF(AND(W719="NO",X719="NO"),_xlfn.IFS('Paraclinicos '!K718&lt;=91,3,'Paraclinicos '!K718&lt;94,2,'Paraclinicos '!K718&lt;96,1,'Paraclinicos '!K718&gt;=96,0),"")</f>
        <v>0</v>
      </c>
      <c r="Z719" t="str" cm="1">
        <f t="array" ref="Z719">IF(OR(W719="SI",X719="SI"),_xlfn.IFS(OR(AND('Paraclinicos '!K718&lt;=83),AND('Paraclinicos '!K718&gt;=97,AA719=2)),3,OR(AND('Paraclinicos '!K718&lt;=86),AND('Paraclinicos '!K718&gt;=94,AA719=2)),2,OR(AND('Paraclinicos '!K718&lt;=88),AND('Paraclinicos '!K718&gt;=92,AA719=2)),1,OR(AND('Paraclinicos '!K718&gt;=88,'Paraclinicos '!K718&lt;=92),AND('Paraclinicos '!K718&gt;=93,AA719=0)),0),"")</f>
        <v/>
      </c>
      <c r="AA719" cm="1">
        <f t="array" ref="AA719">_xlfn.IFS('Paraclinicos '!E718="","",'Paraclinicos '!E718="Oxigeno",2,'Paraclinicos '!E718="Aire",0)</f>
        <v>2</v>
      </c>
    </row>
    <row r="720" spans="1:27" x14ac:dyDescent="0.25">
      <c r="A720">
        <f>'Paraclinicos '!A719</f>
        <v>176</v>
      </c>
      <c r="B720" s="3">
        <f>'Paraclinicos '!R719</f>
        <v>44292</v>
      </c>
      <c r="C720" cm="1">
        <f t="array" ref="C720">_xlfn.IFS('Paraclinicos '!Q719="","",'Paraclinicos '!Q719&gt;60,3,'Paraclinicos '!Q719&lt;=60,1)</f>
        <v>1</v>
      </c>
      <c r="D720" t="str">
        <f>IFERROR(IF(INDEX('BD Demog para scores enalazar'!BC$2:BC$3000,MATCH(Formulas!A720,'BD Demog para scores enalazar'!A$2:A$3000,0))=0,"SI","NO"),"")</f>
        <v>NO</v>
      </c>
      <c r="E720" cm="1">
        <f t="array" ref="E720">_xlfn.IFS(D720="","",D720="SI",4,D720="NO",1)</f>
        <v>1</v>
      </c>
      <c r="F720" cm="1">
        <f t="array" ref="F720">_xlfn.IFS('Paraclinicos '!B719="","",'Paraclinicos '!B719&gt;1,1,'Paraclinicos '!B719&lt;=1,3)</f>
        <v>3</v>
      </c>
      <c r="G720" cm="1">
        <f t="array" ref="G720">_xlfn.IFS('Paraclinicos '!D719="","",AND('Paraclinicos '!D719&gt;=250,'Paraclinicos '!D719&lt;=500),2,'Paraclinicos '!D719&gt;500,3,'Paraclinicos '!D719&lt;250,1)</f>
        <v>3</v>
      </c>
      <c r="H720" s="50">
        <f t="shared" si="34"/>
        <v>8</v>
      </c>
      <c r="I720" cm="1">
        <f t="array" ref="I720">_xlfn.IFS('Paraclinicos '!Q719="","",'Paraclinicos '!Q719&gt;=65,1,'Paraclinicos '!Q719&lt;65,0)</f>
        <v>0</v>
      </c>
      <c r="J720" cm="1">
        <f t="array" ref="J720">_xlfn.IFS('Paraclinicos '!I719="","",'Paraclinicos '!I719&gt;7,1,'Paraclinicos '!I719&lt;=7,0)</f>
        <v>0</v>
      </c>
      <c r="K720" cm="1">
        <f t="array" ref="K720">_xlfn.IFS('Paraclinicos '!W719="","",'Paraclinicos '!W719&lt;=8,1,'Paraclinicos '!W719&gt;8,0)</f>
        <v>0</v>
      </c>
      <c r="L720" cm="1">
        <f t="array" ref="L720">_xlfn.IFS('Paraclinicos '!S719="","",'Paraclinicos '!S719&gt;=30,1,'Paraclinicos '!S719&lt;30,0)</f>
        <v>0</v>
      </c>
      <c r="M720" cm="1">
        <f t="array" ref="M720">_xlfn.IFS(OR('Paraclinicos '!T719="",'Paraclinicos '!U719=""),"",OR('Paraclinicos '!T719&lt;=90,'Paraclinicos '!U719&lt;=60),1,OR('Paraclinicos '!T719&gt;90,'Paraclinicos '!U719&gt;60),0)</f>
        <v>0</v>
      </c>
      <c r="N720" s="45">
        <f t="shared" si="35"/>
        <v>1</v>
      </c>
      <c r="O720" cm="1">
        <f t="array" ref="O720">_xlfn.IFS(OR('Paraclinicos '!M719="",'Paraclinicos '!N719="",'Paraclinicos '!N719=0),"",'Paraclinicos '!M719/'Paraclinicos '!N719&lt;100,4,'Paraclinicos '!M719/'Paraclinicos '!N719&lt;200,3,'Paraclinicos '!M719/'Paraclinicos '!N719&lt;300,2,'Paraclinicos '!M719/'Paraclinicos '!N719&lt;400,1,'Paraclinicos '!M719/'Paraclinicos '!N719&gt;=400,0)</f>
        <v>2</v>
      </c>
      <c r="P720" cm="1">
        <f t="array" ref="P720">_xlfn.IFS('Paraclinicos '!C719="","",'Paraclinicos '!C719&lt;20,4,'Paraclinicos '!C719&lt;50,3,'Paraclinicos '!C719&lt;100,2,'Paraclinicos '!C719&lt;150,1,'Paraclinicos '!C719&gt;150,0)</f>
        <v>0</v>
      </c>
      <c r="Q720" cm="1">
        <f t="array" ref="Q720">_xlfn.IFS('Paraclinicos '!O719="","",'Paraclinicos '!O719&lt;1.2,0,'Paraclinicos '!O719&lt;2,1,'Paraclinicos '!O719&lt;3.5,2,'Paraclinicos '!O719&lt;5,3,'Paraclinicos '!O719&gt;5,4)</f>
        <v>0</v>
      </c>
      <c r="R720" t="str" cm="1">
        <f t="array" ref="R720">_xlfn.IFS('Paraclinicos '!J719="","",'Paraclinicos '!J719&lt;1.2,0,'Paraclinicos '!J719&lt;2,1,'Paraclinicos '!J719&lt;6,2,'Paraclinicos '!J719&lt;12,3,'Paraclinicos '!J719&gt;=12,4)</f>
        <v/>
      </c>
      <c r="S720" cm="1">
        <f t="array" ref="S720">_xlfn.IFS('Paraclinicos '!Y719="","",'Paraclinicos '!Y719&lt;70,1,'Paraclinicos '!Y719&gt;=70,0)</f>
        <v>0</v>
      </c>
      <c r="T720" cm="1">
        <f t="array" ref="T720">_xlfn.IFS('Paraclinicos '!W719="","",'Paraclinicos '!W719&lt;6,4,'Paraclinicos '!W719&lt;10,3,'Paraclinicos '!W719&lt;13,2,'Paraclinicos '!W719&lt;15,1,'Paraclinicos '!W719=15,0)</f>
        <v>0</v>
      </c>
      <c r="U720" s="54">
        <f t="shared" si="33"/>
        <v>2</v>
      </c>
      <c r="V720" cm="1">
        <f t="array" ref="V720">_xlfn.IFS('Paraclinicos '!S719="","",OR('Paraclinicos '!S719&lt;=8,'Paraclinicos '!S719&gt;=25),3,'Paraclinicos '!S719&lt;12,1,'Paraclinicos '!S719&lt;21,0,'Paraclinicos '!S719&lt;25,2)</f>
        <v>2</v>
      </c>
      <c r="W720" t="str">
        <f>IFERROR(IF(INDEX('BD Demog para scores enalazar'!Y$2:'BD Demog para scores enalazar'!Y$3000,MATCH(Formulas!A720,'BD Demog para scores enalazar'!A$2:'BD Demog para scores enalazar'!A$3000,0))=1,"SI","NO"),"")</f>
        <v>NO</v>
      </c>
      <c r="X720" s="9" t="str">
        <f>IFERROR(IF(INDEX('BD Demog para scores enalazar'!AJ$2:'BD Demog para scores enalazar'!AJ$3000,MATCH(Formulas!A720,'BD Demog para scores enalazar'!A$2:'BD Demog para scores enalazar'!A$3000,0))=1,"SI","NO"),"")</f>
        <v>NO</v>
      </c>
      <c r="Y720" cm="1">
        <f t="array" ref="Y720">IF(AND(W720="NO",X720="NO"),_xlfn.IFS('Paraclinicos '!K719&lt;=91,3,'Paraclinicos '!K719&lt;94,2,'Paraclinicos '!K719&lt;96,1,'Paraclinicos '!K719&gt;=96,0),"")</f>
        <v>3</v>
      </c>
      <c r="Z720" t="str" cm="1">
        <f t="array" ref="Z720">IF(OR(W720="SI",X720="SI"),_xlfn.IFS(OR(AND('Paraclinicos '!K719&lt;=83),AND('Paraclinicos '!K719&gt;=97,AA720=2)),3,OR(AND('Paraclinicos '!K719&lt;=86),AND('Paraclinicos '!K719&gt;=94,AA720=2)),2,OR(AND('Paraclinicos '!K719&lt;=88),AND('Paraclinicos '!K719&gt;=92,AA720=2)),1,OR(AND('Paraclinicos '!K719&gt;=88,'Paraclinicos '!K719&lt;=92),AND('Paraclinicos '!K719&gt;=93,AA720=0)),0),"")</f>
        <v/>
      </c>
      <c r="AA720" cm="1">
        <f t="array" ref="AA720">_xlfn.IFS('Paraclinicos '!E719="","",'Paraclinicos '!E719="Oxigeno",2,'Paraclinicos '!E719="Aire",0)</f>
        <v>2</v>
      </c>
    </row>
    <row r="721" spans="1:27" x14ac:dyDescent="0.25">
      <c r="A721">
        <f>'Paraclinicos '!A720</f>
        <v>176</v>
      </c>
      <c r="B721" s="3">
        <f>'Paraclinicos '!R720</f>
        <v>44293</v>
      </c>
      <c r="C721" cm="1">
        <f t="array" ref="C721">_xlfn.IFS('Paraclinicos '!Q720="","",'Paraclinicos '!Q720&gt;60,3,'Paraclinicos '!Q720&lt;=60,1)</f>
        <v>1</v>
      </c>
      <c r="D721" t="str">
        <f>IFERROR(IF(INDEX('BD Demog para scores enalazar'!BC$2:BC$3000,MATCH(Formulas!A721,'BD Demog para scores enalazar'!A$2:A$3000,0))=0,"SI","NO"),"")</f>
        <v>NO</v>
      </c>
      <c r="E721" cm="1">
        <f t="array" ref="E721">_xlfn.IFS(D721="","",D721="SI",4,D721="NO",1)</f>
        <v>1</v>
      </c>
      <c r="F721" cm="1">
        <f t="array" ref="F721">_xlfn.IFS('Paraclinicos '!B720="","",'Paraclinicos '!B720&gt;1,1,'Paraclinicos '!B720&lt;=1,3)</f>
        <v>3</v>
      </c>
      <c r="G721" cm="1">
        <f t="array" ref="G721">_xlfn.IFS('Paraclinicos '!D720="","",AND('Paraclinicos '!D720&gt;=250,'Paraclinicos '!D720&lt;=500),2,'Paraclinicos '!D720&gt;500,3,'Paraclinicos '!D720&lt;250,1)</f>
        <v>3</v>
      </c>
      <c r="H721" s="50">
        <f t="shared" si="34"/>
        <v>8</v>
      </c>
      <c r="I721" cm="1">
        <f t="array" ref="I721">_xlfn.IFS('Paraclinicos '!Q720="","",'Paraclinicos '!Q720&gt;=65,1,'Paraclinicos '!Q720&lt;65,0)</f>
        <v>0</v>
      </c>
      <c r="J721" cm="1">
        <f t="array" ref="J721">_xlfn.IFS('Paraclinicos '!I720="","",'Paraclinicos '!I720&gt;7,1,'Paraclinicos '!I720&lt;=7,0)</f>
        <v>1</v>
      </c>
      <c r="K721" cm="1">
        <f t="array" ref="K721">_xlfn.IFS('Paraclinicos '!W720="","",'Paraclinicos '!W720&lt;=8,1,'Paraclinicos '!W720&gt;8,0)</f>
        <v>0</v>
      </c>
      <c r="L721" cm="1">
        <f t="array" ref="L721">_xlfn.IFS('Paraclinicos '!S720="","",'Paraclinicos '!S720&gt;=30,1,'Paraclinicos '!S720&lt;30,0)</f>
        <v>0</v>
      </c>
      <c r="M721" cm="1">
        <f t="array" ref="M721">_xlfn.IFS(OR('Paraclinicos '!T720="",'Paraclinicos '!U720=""),"",OR('Paraclinicos '!T720&lt;=90,'Paraclinicos '!U720&lt;=60),1,OR('Paraclinicos '!T720&gt;90,'Paraclinicos '!U720&gt;60),0)</f>
        <v>0</v>
      </c>
      <c r="N721" s="45">
        <f t="shared" si="35"/>
        <v>1</v>
      </c>
      <c r="O721" cm="1">
        <f t="array" ref="O721">_xlfn.IFS(OR('Paraclinicos '!M720="",'Paraclinicos '!N720="",'Paraclinicos '!N720=0),"",'Paraclinicos '!M720/'Paraclinicos '!N720&lt;100,4,'Paraclinicos '!M720/'Paraclinicos '!N720&lt;200,3,'Paraclinicos '!M720/'Paraclinicos '!N720&lt;300,2,'Paraclinicos '!M720/'Paraclinicos '!N720&lt;400,1,'Paraclinicos '!M720/'Paraclinicos '!N720&gt;=400,0)</f>
        <v>1</v>
      </c>
      <c r="P721" cm="1">
        <f t="array" ref="P721">_xlfn.IFS('Paraclinicos '!C720="","",'Paraclinicos '!C720&lt;20,4,'Paraclinicos '!C720&lt;50,3,'Paraclinicos '!C720&lt;100,2,'Paraclinicos '!C720&lt;150,1,'Paraclinicos '!C720&gt;150,0)</f>
        <v>0</v>
      </c>
      <c r="Q721" cm="1">
        <f t="array" ref="Q721">_xlfn.IFS('Paraclinicos '!O720="","",'Paraclinicos '!O720&lt;1.2,0,'Paraclinicos '!O720&lt;2,1,'Paraclinicos '!O720&lt;3.5,2,'Paraclinicos '!O720&lt;5,3,'Paraclinicos '!O720&gt;5,4)</f>
        <v>0</v>
      </c>
      <c r="R721" t="str" cm="1">
        <f t="array" ref="R721">_xlfn.IFS('Paraclinicos '!J720="","",'Paraclinicos '!J720&lt;1.2,0,'Paraclinicos '!J720&lt;2,1,'Paraclinicos '!J720&lt;6,2,'Paraclinicos '!J720&lt;12,3,'Paraclinicos '!J720&gt;=12,4)</f>
        <v/>
      </c>
      <c r="S721" cm="1">
        <f t="array" ref="S721">_xlfn.IFS('Paraclinicos '!Y720="","",'Paraclinicos '!Y720&lt;70,1,'Paraclinicos '!Y720&gt;=70,0)</f>
        <v>0</v>
      </c>
      <c r="T721" cm="1">
        <f t="array" ref="T721">_xlfn.IFS('Paraclinicos '!W720="","",'Paraclinicos '!W720&lt;6,4,'Paraclinicos '!W720&lt;10,3,'Paraclinicos '!W720&lt;13,2,'Paraclinicos '!W720&lt;15,1,'Paraclinicos '!W720=15,0)</f>
        <v>0</v>
      </c>
      <c r="U721" s="54">
        <f t="shared" si="33"/>
        <v>1</v>
      </c>
      <c r="V721" cm="1">
        <f t="array" ref="V721">_xlfn.IFS('Paraclinicos '!S720="","",OR('Paraclinicos '!S720&lt;=8,'Paraclinicos '!S720&gt;=25),3,'Paraclinicos '!S720&lt;12,1,'Paraclinicos '!S720&lt;21,0,'Paraclinicos '!S720&lt;25,2)</f>
        <v>2</v>
      </c>
      <c r="W721" t="str">
        <f>IFERROR(IF(INDEX('BD Demog para scores enalazar'!Y$2:'BD Demog para scores enalazar'!Y$3000,MATCH(Formulas!A721,'BD Demog para scores enalazar'!A$2:'BD Demog para scores enalazar'!A$3000,0))=1,"SI","NO"),"")</f>
        <v>NO</v>
      </c>
      <c r="X721" s="9" t="str">
        <f>IFERROR(IF(INDEX('BD Demog para scores enalazar'!AJ$2:'BD Demog para scores enalazar'!AJ$3000,MATCH(Formulas!A721,'BD Demog para scores enalazar'!A$2:'BD Demog para scores enalazar'!A$3000,0))=1,"SI","NO"),"")</f>
        <v>NO</v>
      </c>
      <c r="Y721" cm="1">
        <f t="array" ref="Y721">IF(AND(W721="NO",X721="NO"),_xlfn.IFS('Paraclinicos '!K720&lt;=91,3,'Paraclinicos '!K720&lt;94,2,'Paraclinicos '!K720&lt;96,1,'Paraclinicos '!K720&gt;=96,0),"")</f>
        <v>2</v>
      </c>
      <c r="Z721" t="str" cm="1">
        <f t="array" ref="Z721">IF(OR(W721="SI",X721="SI"),_xlfn.IFS(OR(AND('Paraclinicos '!K720&lt;=83),AND('Paraclinicos '!K720&gt;=97,AA721=2)),3,OR(AND('Paraclinicos '!K720&lt;=86),AND('Paraclinicos '!K720&gt;=94,AA721=2)),2,OR(AND('Paraclinicos '!K720&lt;=88),AND('Paraclinicos '!K720&gt;=92,AA721=2)),1,OR(AND('Paraclinicos '!K720&gt;=88,'Paraclinicos '!K720&lt;=92),AND('Paraclinicos '!K720&gt;=93,AA721=0)),0),"")</f>
        <v/>
      </c>
      <c r="AA721" cm="1">
        <f t="array" ref="AA721">_xlfn.IFS('Paraclinicos '!E720="","",'Paraclinicos '!E720="Oxigeno",2,'Paraclinicos '!E720="Aire",0)</f>
        <v>2</v>
      </c>
    </row>
    <row r="722" spans="1:27" x14ac:dyDescent="0.25">
      <c r="A722">
        <f>'Paraclinicos '!A721</f>
        <v>176</v>
      </c>
      <c r="B722" s="3">
        <f>'Paraclinicos '!R721</f>
        <v>44294</v>
      </c>
      <c r="C722" cm="1">
        <f t="array" ref="C722">_xlfn.IFS('Paraclinicos '!Q721="","",'Paraclinicos '!Q721&gt;60,3,'Paraclinicos '!Q721&lt;=60,1)</f>
        <v>1</v>
      </c>
      <c r="D722" t="str">
        <f>IFERROR(IF(INDEX('BD Demog para scores enalazar'!BC$2:BC$3000,MATCH(Formulas!A722,'BD Demog para scores enalazar'!A$2:A$3000,0))=0,"SI","NO"),"")</f>
        <v>NO</v>
      </c>
      <c r="E722" cm="1">
        <f t="array" ref="E722">_xlfn.IFS(D722="","",D722="SI",4,D722="NO",1)</f>
        <v>1</v>
      </c>
      <c r="F722" t="str" cm="1">
        <f t="array" ref="F722">_xlfn.IFS('Paraclinicos '!B721="","",'Paraclinicos '!B721&gt;1,1,'Paraclinicos '!B721&lt;=1,3)</f>
        <v/>
      </c>
      <c r="G722" cm="1">
        <f t="array" ref="G722">_xlfn.IFS('Paraclinicos '!D721="","",AND('Paraclinicos '!D721&gt;=250,'Paraclinicos '!D721&lt;=500),2,'Paraclinicos '!D721&gt;500,3,'Paraclinicos '!D721&lt;250,1)</f>
        <v>3</v>
      </c>
      <c r="H722" s="50">
        <f t="shared" si="34"/>
        <v>5</v>
      </c>
      <c r="I722" cm="1">
        <f t="array" ref="I722">_xlfn.IFS('Paraclinicos '!Q721="","",'Paraclinicos '!Q721&gt;=65,1,'Paraclinicos '!Q721&lt;65,0)</f>
        <v>0</v>
      </c>
      <c r="J722" cm="1">
        <f t="array" ref="J722">_xlfn.IFS('Paraclinicos '!I721="","",'Paraclinicos '!I721&gt;7,1,'Paraclinicos '!I721&lt;=7,0)</f>
        <v>1</v>
      </c>
      <c r="K722" cm="1">
        <f t="array" ref="K722">_xlfn.IFS('Paraclinicos '!W721="","",'Paraclinicos '!W721&lt;=8,1,'Paraclinicos '!W721&gt;8,0)</f>
        <v>0</v>
      </c>
      <c r="L722" cm="1">
        <f t="array" ref="L722">_xlfn.IFS('Paraclinicos '!S721="","",'Paraclinicos '!S721&gt;=30,1,'Paraclinicos '!S721&lt;30,0)</f>
        <v>0</v>
      </c>
      <c r="M722" cm="1">
        <f t="array" ref="M722">_xlfn.IFS(OR('Paraclinicos '!T721="",'Paraclinicos '!U721=""),"",OR('Paraclinicos '!T721&lt;=90,'Paraclinicos '!U721&lt;=60),1,OR('Paraclinicos '!T721&gt;90,'Paraclinicos '!U721&gt;60),0)</f>
        <v>0</v>
      </c>
      <c r="N722" s="45">
        <f t="shared" si="35"/>
        <v>2</v>
      </c>
      <c r="O722" cm="1">
        <f t="array" ref="O722">_xlfn.IFS(OR('Paraclinicos '!M721="",'Paraclinicos '!N721="",'Paraclinicos '!N721=0),"",'Paraclinicos '!M721/'Paraclinicos '!N721&lt;100,4,'Paraclinicos '!M721/'Paraclinicos '!N721&lt;200,3,'Paraclinicos '!M721/'Paraclinicos '!N721&lt;300,2,'Paraclinicos '!M721/'Paraclinicos '!N721&lt;400,1,'Paraclinicos '!M721/'Paraclinicos '!N721&gt;=400,0)</f>
        <v>2</v>
      </c>
      <c r="P722" t="str" cm="1">
        <f t="array" ref="P722">_xlfn.IFS('Paraclinicos '!C721="","",'Paraclinicos '!C721&lt;20,4,'Paraclinicos '!C721&lt;50,3,'Paraclinicos '!C721&lt;100,2,'Paraclinicos '!C721&lt;150,1,'Paraclinicos '!C721&gt;150,0)</f>
        <v/>
      </c>
      <c r="Q722" cm="1">
        <f t="array" ref="Q722">_xlfn.IFS('Paraclinicos '!O721="","",'Paraclinicos '!O721&lt;1.2,0,'Paraclinicos '!O721&lt;2,1,'Paraclinicos '!O721&lt;3.5,2,'Paraclinicos '!O721&lt;5,3,'Paraclinicos '!O721&gt;5,4)</f>
        <v>0</v>
      </c>
      <c r="R722" cm="1">
        <f t="array" ref="R722">_xlfn.IFS('Paraclinicos '!J721="","",'Paraclinicos '!J721&lt;1.2,0,'Paraclinicos '!J721&lt;2,1,'Paraclinicos '!J721&lt;6,2,'Paraclinicos '!J721&lt;12,3,'Paraclinicos '!J721&gt;=12,4)</f>
        <v>0</v>
      </c>
      <c r="S722" cm="1">
        <f t="array" ref="S722">_xlfn.IFS('Paraclinicos '!Y721="","",'Paraclinicos '!Y721&lt;70,1,'Paraclinicos '!Y721&gt;=70,0)</f>
        <v>0</v>
      </c>
      <c r="T722" cm="1">
        <f t="array" ref="T722">_xlfn.IFS('Paraclinicos '!W721="","",'Paraclinicos '!W721&lt;6,4,'Paraclinicos '!W721&lt;10,3,'Paraclinicos '!W721&lt;13,2,'Paraclinicos '!W721&lt;15,1,'Paraclinicos '!W721=15,0)</f>
        <v>2</v>
      </c>
      <c r="U722" s="54">
        <f t="shared" si="33"/>
        <v>4</v>
      </c>
      <c r="V722" cm="1">
        <f t="array" ref="V722">_xlfn.IFS('Paraclinicos '!S721="","",OR('Paraclinicos '!S721&lt;=8,'Paraclinicos '!S721&gt;=25),3,'Paraclinicos '!S721&lt;12,1,'Paraclinicos '!S721&lt;21,0,'Paraclinicos '!S721&lt;25,2)</f>
        <v>0</v>
      </c>
      <c r="W722" t="str">
        <f>IFERROR(IF(INDEX('BD Demog para scores enalazar'!Y$2:'BD Demog para scores enalazar'!Y$3000,MATCH(Formulas!A722,'BD Demog para scores enalazar'!A$2:'BD Demog para scores enalazar'!A$3000,0))=1,"SI","NO"),"")</f>
        <v>NO</v>
      </c>
      <c r="X722" s="9" t="str">
        <f>IFERROR(IF(INDEX('BD Demog para scores enalazar'!AJ$2:'BD Demog para scores enalazar'!AJ$3000,MATCH(Formulas!A722,'BD Demog para scores enalazar'!A$2:'BD Demog para scores enalazar'!A$3000,0))=1,"SI","NO"),"")</f>
        <v>NO</v>
      </c>
      <c r="Y722" cm="1">
        <f t="array" ref="Y722">IF(AND(W722="NO",X722="NO"),_xlfn.IFS('Paraclinicos '!K721&lt;=91,3,'Paraclinicos '!K721&lt;94,2,'Paraclinicos '!K721&lt;96,1,'Paraclinicos '!K721&gt;=96,0),"")</f>
        <v>3</v>
      </c>
      <c r="Z722" t="str" cm="1">
        <f t="array" ref="Z722">IF(OR(W722="SI",X722="SI"),_xlfn.IFS(OR(AND('Paraclinicos '!K721&lt;=83),AND('Paraclinicos '!K721&gt;=97,AA722=2)),3,OR(AND('Paraclinicos '!K721&lt;=86),AND('Paraclinicos '!K721&gt;=94,AA722=2)),2,OR(AND('Paraclinicos '!K721&lt;=88),AND('Paraclinicos '!K721&gt;=92,AA722=2)),1,OR(AND('Paraclinicos '!K721&gt;=88,'Paraclinicos '!K721&lt;=92),AND('Paraclinicos '!K721&gt;=93,AA722=0)),0),"")</f>
        <v/>
      </c>
      <c r="AA722" cm="1">
        <f t="array" ref="AA722">_xlfn.IFS('Paraclinicos '!E721="","",'Paraclinicos '!E721="Oxigeno",2,'Paraclinicos '!E721="Aire",0)</f>
        <v>2</v>
      </c>
    </row>
    <row r="723" spans="1:27" x14ac:dyDescent="0.25">
      <c r="A723">
        <f>'Paraclinicos '!A722</f>
        <v>176</v>
      </c>
      <c r="B723" s="3">
        <f>'Paraclinicos '!R722</f>
        <v>11788</v>
      </c>
      <c r="C723" cm="1">
        <f t="array" ref="C723">_xlfn.IFS('Paraclinicos '!Q722="","",'Paraclinicos '!Q722&gt;60,3,'Paraclinicos '!Q722&lt;=60,1)</f>
        <v>1</v>
      </c>
      <c r="D723" t="str">
        <f>IFERROR(IF(INDEX('BD Demog para scores enalazar'!BC$2:BC$3000,MATCH(Formulas!A723,'BD Demog para scores enalazar'!A$2:A$3000,0))=0,"SI","NO"),"")</f>
        <v>NO</v>
      </c>
      <c r="E723" cm="1">
        <f t="array" ref="E723">_xlfn.IFS(D723="","",D723="SI",4,D723="NO",1)</f>
        <v>1</v>
      </c>
      <c r="F723" cm="1">
        <f t="array" ref="F723">_xlfn.IFS('Paraclinicos '!B722="","",'Paraclinicos '!B722&gt;1,1,'Paraclinicos '!B722&lt;=1,3)</f>
        <v>3</v>
      </c>
      <c r="G723" t="str" cm="1">
        <f t="array" ref="G723">_xlfn.IFS('Paraclinicos '!D722="","",AND('Paraclinicos '!D722&gt;=250,'Paraclinicos '!D722&lt;=500),2,'Paraclinicos '!D722&gt;500,3,'Paraclinicos '!D722&lt;250,1)</f>
        <v/>
      </c>
      <c r="H723" s="50">
        <f t="shared" si="34"/>
        <v>5</v>
      </c>
      <c r="I723" cm="1">
        <f t="array" ref="I723">_xlfn.IFS('Paraclinicos '!Q722="","",'Paraclinicos '!Q722&gt;=65,1,'Paraclinicos '!Q722&lt;65,0)</f>
        <v>0</v>
      </c>
      <c r="J723" cm="1">
        <f t="array" ref="J723">_xlfn.IFS('Paraclinicos '!I722="","",'Paraclinicos '!I722&gt;7,1,'Paraclinicos '!I722&lt;=7,0)</f>
        <v>1</v>
      </c>
      <c r="K723" cm="1">
        <f t="array" ref="K723">_xlfn.IFS('Paraclinicos '!W722="","",'Paraclinicos '!W722&lt;=8,1,'Paraclinicos '!W722&gt;8,0)</f>
        <v>0</v>
      </c>
      <c r="L723" cm="1">
        <f t="array" ref="L723">_xlfn.IFS('Paraclinicos '!S722="","",'Paraclinicos '!S722&gt;=30,1,'Paraclinicos '!S722&lt;30,0)</f>
        <v>0</v>
      </c>
      <c r="M723" cm="1">
        <f t="array" ref="M723">_xlfn.IFS(OR('Paraclinicos '!T722="",'Paraclinicos '!U722=""),"",OR('Paraclinicos '!T722&lt;=90,'Paraclinicos '!U722&lt;=60),1,OR('Paraclinicos '!T722&gt;90,'Paraclinicos '!U722&gt;60),0)</f>
        <v>0</v>
      </c>
      <c r="N723" s="45">
        <f t="shared" si="35"/>
        <v>2</v>
      </c>
      <c r="O723" cm="1">
        <f t="array" ref="O723">_xlfn.IFS(OR('Paraclinicos '!M722="",'Paraclinicos '!N722="",'Paraclinicos '!N722=0),"",'Paraclinicos '!M722/'Paraclinicos '!N722&lt;100,4,'Paraclinicos '!M722/'Paraclinicos '!N722&lt;200,3,'Paraclinicos '!M722/'Paraclinicos '!N722&lt;300,2,'Paraclinicos '!M722/'Paraclinicos '!N722&lt;400,1,'Paraclinicos '!M722/'Paraclinicos '!N722&gt;=400,0)</f>
        <v>2</v>
      </c>
      <c r="P723" cm="1">
        <f t="array" ref="P723">_xlfn.IFS('Paraclinicos '!C722="","",'Paraclinicos '!C722&lt;20,4,'Paraclinicos '!C722&lt;50,3,'Paraclinicos '!C722&lt;100,2,'Paraclinicos '!C722&lt;150,1,'Paraclinicos '!C722&gt;150,0)</f>
        <v>0</v>
      </c>
      <c r="Q723" cm="1">
        <f t="array" ref="Q723">_xlfn.IFS('Paraclinicos '!O722="","",'Paraclinicos '!O722&lt;1.2,0,'Paraclinicos '!O722&lt;2,1,'Paraclinicos '!O722&lt;3.5,2,'Paraclinicos '!O722&lt;5,3,'Paraclinicos '!O722&gt;5,4)</f>
        <v>0</v>
      </c>
      <c r="R723" cm="1">
        <f t="array" ref="R723">_xlfn.IFS('Paraclinicos '!J722="","",'Paraclinicos '!J722&lt;1.2,0,'Paraclinicos '!J722&lt;2,1,'Paraclinicos '!J722&lt;6,2,'Paraclinicos '!J722&lt;12,3,'Paraclinicos '!J722&gt;=12,4)</f>
        <v>0</v>
      </c>
      <c r="S723" cm="1">
        <f t="array" ref="S723">_xlfn.IFS('Paraclinicos '!Y722="","",'Paraclinicos '!Y722&lt;70,1,'Paraclinicos '!Y722&gt;=70,0)</f>
        <v>0</v>
      </c>
      <c r="T723" cm="1">
        <f t="array" ref="T723">_xlfn.IFS('Paraclinicos '!W722="","",'Paraclinicos '!W722&lt;6,4,'Paraclinicos '!W722&lt;10,3,'Paraclinicos '!W722&lt;13,2,'Paraclinicos '!W722&lt;15,1,'Paraclinicos '!W722=15,0)</f>
        <v>2</v>
      </c>
      <c r="U723" s="54">
        <f t="shared" si="33"/>
        <v>4</v>
      </c>
      <c r="V723" cm="1">
        <f t="array" ref="V723">_xlfn.IFS('Paraclinicos '!S722="","",OR('Paraclinicos '!S722&lt;=8,'Paraclinicos '!S722&gt;=25),3,'Paraclinicos '!S722&lt;12,1,'Paraclinicos '!S722&lt;21,0,'Paraclinicos '!S722&lt;25,2)</f>
        <v>2</v>
      </c>
      <c r="W723" t="str">
        <f>IFERROR(IF(INDEX('BD Demog para scores enalazar'!Y$2:'BD Demog para scores enalazar'!Y$3000,MATCH(Formulas!A723,'BD Demog para scores enalazar'!A$2:'BD Demog para scores enalazar'!A$3000,0))=1,"SI","NO"),"")</f>
        <v>NO</v>
      </c>
      <c r="X723" s="9" t="str">
        <f>IFERROR(IF(INDEX('BD Demog para scores enalazar'!AJ$2:'BD Demog para scores enalazar'!AJ$3000,MATCH(Formulas!A723,'BD Demog para scores enalazar'!A$2:'BD Demog para scores enalazar'!A$3000,0))=1,"SI","NO"),"")</f>
        <v>NO</v>
      </c>
      <c r="Y723" cm="1">
        <f t="array" ref="Y723">IF(AND(W723="NO",X723="NO"),_xlfn.IFS('Paraclinicos '!K722&lt;=91,3,'Paraclinicos '!K722&lt;94,2,'Paraclinicos '!K722&lt;96,1,'Paraclinicos '!K722&gt;=96,0),"")</f>
        <v>1</v>
      </c>
      <c r="Z723" t="str" cm="1">
        <f t="array" ref="Z723">IF(OR(W723="SI",X723="SI"),_xlfn.IFS(OR(AND('Paraclinicos '!K722&lt;=83),AND('Paraclinicos '!K722&gt;=97,AA723=2)),3,OR(AND('Paraclinicos '!K722&lt;=86),AND('Paraclinicos '!K722&gt;=94,AA723=2)),2,OR(AND('Paraclinicos '!K722&lt;=88),AND('Paraclinicos '!K722&gt;=92,AA723=2)),1,OR(AND('Paraclinicos '!K722&gt;=88,'Paraclinicos '!K722&lt;=92),AND('Paraclinicos '!K722&gt;=93,AA723=0)),0),"")</f>
        <v/>
      </c>
      <c r="AA723" cm="1">
        <f t="array" ref="AA723">_xlfn.IFS('Paraclinicos '!E722="","",'Paraclinicos '!E722="Oxigeno",2,'Paraclinicos '!E722="Aire",0)</f>
        <v>2</v>
      </c>
    </row>
    <row r="724" spans="1:27" x14ac:dyDescent="0.25">
      <c r="A724">
        <f>'Paraclinicos '!A723</f>
        <v>176</v>
      </c>
      <c r="B724" s="3">
        <f>'Paraclinicos '!R723</f>
        <v>44297</v>
      </c>
      <c r="C724" cm="1">
        <f t="array" ref="C724">_xlfn.IFS('Paraclinicos '!Q723="","",'Paraclinicos '!Q723&gt;60,3,'Paraclinicos '!Q723&lt;=60,1)</f>
        <v>1</v>
      </c>
      <c r="D724" t="str">
        <f>IFERROR(IF(INDEX('BD Demog para scores enalazar'!BC$2:BC$3000,MATCH(Formulas!A724,'BD Demog para scores enalazar'!A$2:A$3000,0))=0,"SI","NO"),"")</f>
        <v>NO</v>
      </c>
      <c r="E724" cm="1">
        <f t="array" ref="E724">_xlfn.IFS(D724="","",D724="SI",4,D724="NO",1)</f>
        <v>1</v>
      </c>
      <c r="F724" cm="1">
        <f t="array" ref="F724">_xlfn.IFS('Paraclinicos '!B723="","",'Paraclinicos '!B723&gt;1,1,'Paraclinicos '!B723&lt;=1,3)</f>
        <v>3</v>
      </c>
      <c r="G724" t="str" cm="1">
        <f t="array" ref="G724">_xlfn.IFS('Paraclinicos '!D723="","",AND('Paraclinicos '!D723&gt;=250,'Paraclinicos '!D723&lt;=500),2,'Paraclinicos '!D723&gt;500,3,'Paraclinicos '!D723&lt;250,1)</f>
        <v/>
      </c>
      <c r="H724" s="50">
        <f t="shared" si="34"/>
        <v>5</v>
      </c>
      <c r="I724" cm="1">
        <f t="array" ref="I724">_xlfn.IFS('Paraclinicos '!Q723="","",'Paraclinicos '!Q723&gt;=65,1,'Paraclinicos '!Q723&lt;65,0)</f>
        <v>0</v>
      </c>
      <c r="J724" cm="1">
        <f t="array" ref="J724">_xlfn.IFS('Paraclinicos '!I723="","",'Paraclinicos '!I723&gt;7,1,'Paraclinicos '!I723&lt;=7,0)</f>
        <v>1</v>
      </c>
      <c r="K724" cm="1">
        <f t="array" ref="K724">_xlfn.IFS('Paraclinicos '!W723="","",'Paraclinicos '!W723&lt;=8,1,'Paraclinicos '!W723&gt;8,0)</f>
        <v>0</v>
      </c>
      <c r="L724" cm="1">
        <f t="array" ref="L724">_xlfn.IFS('Paraclinicos '!S723="","",'Paraclinicos '!S723&gt;=30,1,'Paraclinicos '!S723&lt;30,0)</f>
        <v>0</v>
      </c>
      <c r="M724" cm="1">
        <f t="array" ref="M724">_xlfn.IFS(OR('Paraclinicos '!T723="",'Paraclinicos '!U723=""),"",OR('Paraclinicos '!T723&lt;=90,'Paraclinicos '!U723&lt;=60),1,OR('Paraclinicos '!T723&gt;90,'Paraclinicos '!U723&gt;60),0)</f>
        <v>0</v>
      </c>
      <c r="N724" s="45">
        <f t="shared" si="35"/>
        <v>2</v>
      </c>
      <c r="O724" cm="1">
        <f t="array" ref="O724">_xlfn.IFS(OR('Paraclinicos '!M723="",'Paraclinicos '!N723="",'Paraclinicos '!N723=0),"",'Paraclinicos '!M723/'Paraclinicos '!N723&lt;100,4,'Paraclinicos '!M723/'Paraclinicos '!N723&lt;200,3,'Paraclinicos '!M723/'Paraclinicos '!N723&lt;300,2,'Paraclinicos '!M723/'Paraclinicos '!N723&lt;400,1,'Paraclinicos '!M723/'Paraclinicos '!N723&gt;=400,0)</f>
        <v>2</v>
      </c>
      <c r="P724" cm="1">
        <f t="array" ref="P724">_xlfn.IFS('Paraclinicos '!C723="","",'Paraclinicos '!C723&lt;20,4,'Paraclinicos '!C723&lt;50,3,'Paraclinicos '!C723&lt;100,2,'Paraclinicos '!C723&lt;150,1,'Paraclinicos '!C723&gt;150,0)</f>
        <v>0</v>
      </c>
      <c r="Q724" cm="1">
        <f t="array" ref="Q724">_xlfn.IFS('Paraclinicos '!O723="","",'Paraclinicos '!O723&lt;1.2,0,'Paraclinicos '!O723&lt;2,1,'Paraclinicos '!O723&lt;3.5,2,'Paraclinicos '!O723&lt;5,3,'Paraclinicos '!O723&gt;5,4)</f>
        <v>0</v>
      </c>
      <c r="R724" t="str" cm="1">
        <f t="array" ref="R724">_xlfn.IFS('Paraclinicos '!J723="","",'Paraclinicos '!J723&lt;1.2,0,'Paraclinicos '!J723&lt;2,1,'Paraclinicos '!J723&lt;6,2,'Paraclinicos '!J723&lt;12,3,'Paraclinicos '!J723&gt;=12,4)</f>
        <v/>
      </c>
      <c r="S724" cm="1">
        <f t="array" ref="S724">_xlfn.IFS('Paraclinicos '!Y723="","",'Paraclinicos '!Y723&lt;70,1,'Paraclinicos '!Y723&gt;=70,0)</f>
        <v>0</v>
      </c>
      <c r="T724" cm="1">
        <f t="array" ref="T724">_xlfn.IFS('Paraclinicos '!W723="","",'Paraclinicos '!W723&lt;6,4,'Paraclinicos '!W723&lt;10,3,'Paraclinicos '!W723&lt;13,2,'Paraclinicos '!W723&lt;15,1,'Paraclinicos '!W723=15,0)</f>
        <v>2</v>
      </c>
      <c r="U724" s="54">
        <f t="shared" si="33"/>
        <v>4</v>
      </c>
      <c r="V724" cm="1">
        <f t="array" ref="V724">_xlfn.IFS('Paraclinicos '!S723="","",OR('Paraclinicos '!S723&lt;=8,'Paraclinicos '!S723&gt;=25),3,'Paraclinicos '!S723&lt;12,1,'Paraclinicos '!S723&lt;21,0,'Paraclinicos '!S723&lt;25,2)</f>
        <v>2</v>
      </c>
      <c r="W724" t="str">
        <f>IFERROR(IF(INDEX('BD Demog para scores enalazar'!Y$2:'BD Demog para scores enalazar'!Y$3000,MATCH(Formulas!A724,'BD Demog para scores enalazar'!A$2:'BD Demog para scores enalazar'!A$3000,0))=1,"SI","NO"),"")</f>
        <v>NO</v>
      </c>
      <c r="X724" s="9" t="str">
        <f>IFERROR(IF(INDEX('BD Demog para scores enalazar'!AJ$2:'BD Demog para scores enalazar'!AJ$3000,MATCH(Formulas!A724,'BD Demog para scores enalazar'!A$2:'BD Demog para scores enalazar'!A$3000,0))=1,"SI","NO"),"")</f>
        <v>NO</v>
      </c>
      <c r="Y724" cm="1">
        <f t="array" ref="Y724">IF(AND(W724="NO",X724="NO"),_xlfn.IFS('Paraclinicos '!K723&lt;=91,3,'Paraclinicos '!K723&lt;94,2,'Paraclinicos '!K723&lt;96,1,'Paraclinicos '!K723&gt;=96,0),"")</f>
        <v>3</v>
      </c>
      <c r="Z724" t="str" cm="1">
        <f t="array" ref="Z724">IF(OR(W724="SI",X724="SI"),_xlfn.IFS(OR(AND('Paraclinicos '!K723&lt;=83),AND('Paraclinicos '!K723&gt;=97,AA724=2)),3,OR(AND('Paraclinicos '!K723&lt;=86),AND('Paraclinicos '!K723&gt;=94,AA724=2)),2,OR(AND('Paraclinicos '!K723&lt;=88),AND('Paraclinicos '!K723&gt;=92,AA724=2)),1,OR(AND('Paraclinicos '!K723&gt;=88,'Paraclinicos '!K723&lt;=92),AND('Paraclinicos '!K723&gt;=93,AA724=0)),0),"")</f>
        <v/>
      </c>
      <c r="AA724" cm="1">
        <f t="array" ref="AA724">_xlfn.IFS('Paraclinicos '!E723="","",'Paraclinicos '!E723="Oxigeno",2,'Paraclinicos '!E723="Aire",0)</f>
        <v>2</v>
      </c>
    </row>
    <row r="725" spans="1:27" x14ac:dyDescent="0.25">
      <c r="A725">
        <f>'Paraclinicos '!A724</f>
        <v>176</v>
      </c>
      <c r="B725" s="3">
        <f>'Paraclinicos '!R724</f>
        <v>44297</v>
      </c>
      <c r="C725" cm="1">
        <f t="array" ref="C725">_xlfn.IFS('Paraclinicos '!Q724="","",'Paraclinicos '!Q724&gt;60,3,'Paraclinicos '!Q724&lt;=60,1)</f>
        <v>1</v>
      </c>
      <c r="D725" t="str">
        <f>IFERROR(IF(INDEX('BD Demog para scores enalazar'!BC$2:BC$3000,MATCH(Formulas!A725,'BD Demog para scores enalazar'!A$2:A$3000,0))=0,"SI","NO"),"")</f>
        <v>NO</v>
      </c>
      <c r="E725" cm="1">
        <f t="array" ref="E725">_xlfn.IFS(D725="","",D725="SI",4,D725="NO",1)</f>
        <v>1</v>
      </c>
      <c r="F725" cm="1">
        <f t="array" ref="F725">_xlfn.IFS('Paraclinicos '!B724="","",'Paraclinicos '!B724&gt;1,1,'Paraclinicos '!B724&lt;=1,3)</f>
        <v>3</v>
      </c>
      <c r="G725" t="str" cm="1">
        <f t="array" ref="G725">_xlfn.IFS('Paraclinicos '!D724="","",AND('Paraclinicos '!D724&gt;=250,'Paraclinicos '!D724&lt;=500),2,'Paraclinicos '!D724&gt;500,3,'Paraclinicos '!D724&lt;250,1)</f>
        <v/>
      </c>
      <c r="H725" s="50">
        <f t="shared" si="34"/>
        <v>5</v>
      </c>
      <c r="I725" cm="1">
        <f t="array" ref="I725">_xlfn.IFS('Paraclinicos '!Q724="","",'Paraclinicos '!Q724&gt;=65,1,'Paraclinicos '!Q724&lt;65,0)</f>
        <v>0</v>
      </c>
      <c r="J725" cm="1">
        <f t="array" ref="J725">_xlfn.IFS('Paraclinicos '!I724="","",'Paraclinicos '!I724&gt;7,1,'Paraclinicos '!I724&lt;=7,0)</f>
        <v>1</v>
      </c>
      <c r="K725" cm="1">
        <f t="array" ref="K725">_xlfn.IFS('Paraclinicos '!W724="","",'Paraclinicos '!W724&lt;=8,1,'Paraclinicos '!W724&gt;8,0)</f>
        <v>1</v>
      </c>
      <c r="L725" cm="1">
        <f t="array" ref="L725">_xlfn.IFS('Paraclinicos '!S724="","",'Paraclinicos '!S724&gt;=30,1,'Paraclinicos '!S724&lt;30,0)</f>
        <v>0</v>
      </c>
      <c r="M725" cm="1">
        <f t="array" ref="M725">_xlfn.IFS(OR('Paraclinicos '!T724="",'Paraclinicos '!U724=""),"",OR('Paraclinicos '!T724&lt;=90,'Paraclinicos '!U724&lt;=60),1,OR('Paraclinicos '!T724&gt;90,'Paraclinicos '!U724&gt;60),0)</f>
        <v>0</v>
      </c>
      <c r="N725" s="45">
        <f t="shared" si="35"/>
        <v>3</v>
      </c>
      <c r="O725" cm="1">
        <f t="array" ref="O725">_xlfn.IFS(OR('Paraclinicos '!M724="",'Paraclinicos '!N724="",'Paraclinicos '!N724=0),"",'Paraclinicos '!M724/'Paraclinicos '!N724&lt;100,4,'Paraclinicos '!M724/'Paraclinicos '!N724&lt;200,3,'Paraclinicos '!M724/'Paraclinicos '!N724&lt;300,2,'Paraclinicos '!M724/'Paraclinicos '!N724&lt;400,1,'Paraclinicos '!M724/'Paraclinicos '!N724&gt;=400,0)</f>
        <v>3</v>
      </c>
      <c r="P725" cm="1">
        <f t="array" ref="P725">_xlfn.IFS('Paraclinicos '!C724="","",'Paraclinicos '!C724&lt;20,4,'Paraclinicos '!C724&lt;50,3,'Paraclinicos '!C724&lt;100,2,'Paraclinicos '!C724&lt;150,1,'Paraclinicos '!C724&gt;150,0)</f>
        <v>0</v>
      </c>
      <c r="Q725" cm="1">
        <f t="array" ref="Q725">_xlfn.IFS('Paraclinicos '!O724="","",'Paraclinicos '!O724&lt;1.2,0,'Paraclinicos '!O724&lt;2,1,'Paraclinicos '!O724&lt;3.5,2,'Paraclinicos '!O724&lt;5,3,'Paraclinicos '!O724&gt;5,4)</f>
        <v>0</v>
      </c>
      <c r="R725" cm="1">
        <f t="array" ref="R725">_xlfn.IFS('Paraclinicos '!J724="","",'Paraclinicos '!J724&lt;1.2,0,'Paraclinicos '!J724&lt;2,1,'Paraclinicos '!J724&lt;6,2,'Paraclinicos '!J724&lt;12,3,'Paraclinicos '!J724&gt;=12,4)</f>
        <v>0</v>
      </c>
      <c r="S725" cm="1">
        <f t="array" ref="S725">_xlfn.IFS('Paraclinicos '!Y724="","",'Paraclinicos '!Y724&lt;70,1,'Paraclinicos '!Y724&gt;=70,0)</f>
        <v>0</v>
      </c>
      <c r="T725" cm="1">
        <f t="array" ref="T725">_xlfn.IFS('Paraclinicos '!W724="","",'Paraclinicos '!W724&lt;6,4,'Paraclinicos '!W724&lt;10,3,'Paraclinicos '!W724&lt;13,2,'Paraclinicos '!W724&lt;15,1,'Paraclinicos '!W724=15,0)</f>
        <v>4</v>
      </c>
      <c r="U725" s="54">
        <f t="shared" si="33"/>
        <v>7</v>
      </c>
      <c r="V725" cm="1">
        <f t="array" ref="V725">_xlfn.IFS('Paraclinicos '!S724="","",OR('Paraclinicos '!S724&lt;=8,'Paraclinicos '!S724&gt;=25),3,'Paraclinicos '!S724&lt;12,1,'Paraclinicos '!S724&lt;21,0,'Paraclinicos '!S724&lt;25,2)</f>
        <v>2</v>
      </c>
      <c r="W725" t="str">
        <f>IFERROR(IF(INDEX('BD Demog para scores enalazar'!Y$2:'BD Demog para scores enalazar'!Y$3000,MATCH(Formulas!A725,'BD Demog para scores enalazar'!A$2:'BD Demog para scores enalazar'!A$3000,0))=1,"SI","NO"),"")</f>
        <v>NO</v>
      </c>
      <c r="X725" s="9" t="str">
        <f>IFERROR(IF(INDEX('BD Demog para scores enalazar'!AJ$2:'BD Demog para scores enalazar'!AJ$3000,MATCH(Formulas!A725,'BD Demog para scores enalazar'!A$2:'BD Demog para scores enalazar'!A$3000,0))=1,"SI","NO"),"")</f>
        <v>NO</v>
      </c>
      <c r="Y725" cm="1">
        <f t="array" ref="Y725">IF(AND(W725="NO",X725="NO"),_xlfn.IFS('Paraclinicos '!K724&lt;=91,3,'Paraclinicos '!K724&lt;94,2,'Paraclinicos '!K724&lt;96,1,'Paraclinicos '!K724&gt;=96,0),"")</f>
        <v>3</v>
      </c>
      <c r="Z725" t="str" cm="1">
        <f t="array" ref="Z725">IF(OR(W725="SI",X725="SI"),_xlfn.IFS(OR(AND('Paraclinicos '!K724&lt;=83),AND('Paraclinicos '!K724&gt;=97,AA725=2)),3,OR(AND('Paraclinicos '!K724&lt;=86),AND('Paraclinicos '!K724&gt;=94,AA725=2)),2,OR(AND('Paraclinicos '!K724&lt;=88),AND('Paraclinicos '!K724&gt;=92,AA725=2)),1,OR(AND('Paraclinicos '!K724&gt;=88,'Paraclinicos '!K724&lt;=92),AND('Paraclinicos '!K724&gt;=93,AA725=0)),0),"")</f>
        <v/>
      </c>
      <c r="AA725" cm="1">
        <f t="array" ref="AA725">_xlfn.IFS('Paraclinicos '!E724="","",'Paraclinicos '!E724="Oxigeno",2,'Paraclinicos '!E724="Aire",0)</f>
        <v>2</v>
      </c>
    </row>
    <row r="726" spans="1:27" x14ac:dyDescent="0.25">
      <c r="A726">
        <f>'Paraclinicos '!A725</f>
        <v>176</v>
      </c>
      <c r="B726" s="3">
        <f>'Paraclinicos '!R725</f>
        <v>44299</v>
      </c>
      <c r="C726" cm="1">
        <f t="array" ref="C726">_xlfn.IFS('Paraclinicos '!Q725="","",'Paraclinicos '!Q725&gt;60,3,'Paraclinicos '!Q725&lt;=60,1)</f>
        <v>1</v>
      </c>
      <c r="D726" t="str">
        <f>IFERROR(IF(INDEX('BD Demog para scores enalazar'!BC$2:BC$3000,MATCH(Formulas!A726,'BD Demog para scores enalazar'!A$2:A$3000,0))=0,"SI","NO"),"")</f>
        <v>NO</v>
      </c>
      <c r="E726" cm="1">
        <f t="array" ref="E726">_xlfn.IFS(D726="","",D726="SI",4,D726="NO",1)</f>
        <v>1</v>
      </c>
      <c r="F726" cm="1">
        <f t="array" ref="F726">_xlfn.IFS('Paraclinicos '!B725="","",'Paraclinicos '!B725&gt;1,1,'Paraclinicos '!B725&lt;=1,3)</f>
        <v>3</v>
      </c>
      <c r="G726" t="str" cm="1">
        <f t="array" ref="G726">_xlfn.IFS('Paraclinicos '!D725="","",AND('Paraclinicos '!D725&gt;=250,'Paraclinicos '!D725&lt;=500),2,'Paraclinicos '!D725&gt;500,3,'Paraclinicos '!D725&lt;250,1)</f>
        <v/>
      </c>
      <c r="H726" s="50">
        <f t="shared" si="34"/>
        <v>5</v>
      </c>
      <c r="I726" cm="1">
        <f t="array" ref="I726">_xlfn.IFS('Paraclinicos '!Q725="","",'Paraclinicos '!Q725&gt;=65,1,'Paraclinicos '!Q725&lt;65,0)</f>
        <v>0</v>
      </c>
      <c r="J726" cm="1">
        <f t="array" ref="J726">_xlfn.IFS('Paraclinicos '!I725="","",'Paraclinicos '!I725&gt;7,1,'Paraclinicos '!I725&lt;=7,0)</f>
        <v>1</v>
      </c>
      <c r="K726" cm="1">
        <f t="array" ref="K726">_xlfn.IFS('Paraclinicos '!W725="","",'Paraclinicos '!W725&lt;=8,1,'Paraclinicos '!W725&gt;8,0)</f>
        <v>0</v>
      </c>
      <c r="L726" cm="1">
        <f t="array" ref="L726">_xlfn.IFS('Paraclinicos '!S725="","",'Paraclinicos '!S725&gt;=30,1,'Paraclinicos '!S725&lt;30,0)</f>
        <v>0</v>
      </c>
      <c r="M726" cm="1">
        <f t="array" ref="M726">_xlfn.IFS(OR('Paraclinicos '!T725="",'Paraclinicos '!U725=""),"",OR('Paraclinicos '!T725&lt;=90,'Paraclinicos '!U725&lt;=60),1,OR('Paraclinicos '!T725&gt;90,'Paraclinicos '!U725&gt;60),0)</f>
        <v>0</v>
      </c>
      <c r="N726" s="45">
        <f t="shared" si="35"/>
        <v>3</v>
      </c>
      <c r="O726" cm="1">
        <f t="array" ref="O726">_xlfn.IFS(OR('Paraclinicos '!M725="",'Paraclinicos '!N725="",'Paraclinicos '!N725=0),"",'Paraclinicos '!M725/'Paraclinicos '!N725&lt;100,4,'Paraclinicos '!M725/'Paraclinicos '!N725&lt;200,3,'Paraclinicos '!M725/'Paraclinicos '!N725&lt;300,2,'Paraclinicos '!M725/'Paraclinicos '!N725&lt;400,1,'Paraclinicos '!M725/'Paraclinicos '!N725&gt;=400,0)</f>
        <v>0</v>
      </c>
      <c r="P726" cm="1">
        <f t="array" ref="P726">_xlfn.IFS('Paraclinicos '!C725="","",'Paraclinicos '!C725&lt;20,4,'Paraclinicos '!C725&lt;50,3,'Paraclinicos '!C725&lt;100,2,'Paraclinicos '!C725&lt;150,1,'Paraclinicos '!C725&gt;150,0)</f>
        <v>0</v>
      </c>
      <c r="Q726" cm="1">
        <f t="array" ref="Q726">_xlfn.IFS('Paraclinicos '!O725="","",'Paraclinicos '!O725&lt;1.2,0,'Paraclinicos '!O725&lt;2,1,'Paraclinicos '!O725&lt;3.5,2,'Paraclinicos '!O725&lt;5,3,'Paraclinicos '!O725&gt;5,4)</f>
        <v>0</v>
      </c>
      <c r="R726" t="str" cm="1">
        <f t="array" ref="R726">_xlfn.IFS('Paraclinicos '!J725="","",'Paraclinicos '!J725&lt;1.2,0,'Paraclinicos '!J725&lt;2,1,'Paraclinicos '!J725&lt;6,2,'Paraclinicos '!J725&lt;12,3,'Paraclinicos '!J725&gt;=12,4)</f>
        <v/>
      </c>
      <c r="S726" cm="1">
        <f t="array" ref="S726">_xlfn.IFS('Paraclinicos '!Y725="","",'Paraclinicos '!Y725&lt;70,1,'Paraclinicos '!Y725&gt;=70,0)</f>
        <v>0</v>
      </c>
      <c r="T726" cm="1">
        <f t="array" ref="T726">_xlfn.IFS('Paraclinicos '!W725="","",'Paraclinicos '!W725&lt;6,4,'Paraclinicos '!W725&lt;10,3,'Paraclinicos '!W725&lt;13,2,'Paraclinicos '!W725&lt;15,1,'Paraclinicos '!W725=15,0)</f>
        <v>2</v>
      </c>
      <c r="U726" s="54">
        <f t="shared" si="33"/>
        <v>2</v>
      </c>
      <c r="V726" cm="1">
        <f t="array" ref="V726">_xlfn.IFS('Paraclinicos '!S725="","",OR('Paraclinicos '!S725&lt;=8,'Paraclinicos '!S725&gt;=25),3,'Paraclinicos '!S725&lt;12,1,'Paraclinicos '!S725&lt;21,0,'Paraclinicos '!S725&lt;25,2)</f>
        <v>0</v>
      </c>
      <c r="W726" t="str">
        <f>IFERROR(IF(INDEX('BD Demog para scores enalazar'!Y$2:'BD Demog para scores enalazar'!Y$3000,MATCH(Formulas!A726,'BD Demog para scores enalazar'!A$2:'BD Demog para scores enalazar'!A$3000,0))=1,"SI","NO"),"")</f>
        <v>NO</v>
      </c>
      <c r="X726" s="9" t="str">
        <f>IFERROR(IF(INDEX('BD Demog para scores enalazar'!AJ$2:'BD Demog para scores enalazar'!AJ$3000,MATCH(Formulas!A726,'BD Demog para scores enalazar'!A$2:'BD Demog para scores enalazar'!A$3000,0))=1,"SI","NO"),"")</f>
        <v>NO</v>
      </c>
      <c r="Y726" cm="1">
        <f t="array" ref="Y726">IF(AND(W726="NO",X726="NO"),_xlfn.IFS('Paraclinicos '!K725&lt;=91,3,'Paraclinicos '!K725&lt;94,2,'Paraclinicos '!K725&lt;96,1,'Paraclinicos '!K725&gt;=96,0),"")</f>
        <v>1</v>
      </c>
      <c r="Z726" t="str" cm="1">
        <f t="array" ref="Z726">IF(OR(W726="SI",X726="SI"),_xlfn.IFS(OR(AND('Paraclinicos '!K725&lt;=83),AND('Paraclinicos '!K725&gt;=97,AA726=2)),3,OR(AND('Paraclinicos '!K725&lt;=86),AND('Paraclinicos '!K725&gt;=94,AA726=2)),2,OR(AND('Paraclinicos '!K725&lt;=88),AND('Paraclinicos '!K725&gt;=92,AA726=2)),1,OR(AND('Paraclinicos '!K725&gt;=88,'Paraclinicos '!K725&lt;=92),AND('Paraclinicos '!K725&gt;=93,AA726=0)),0),"")</f>
        <v/>
      </c>
      <c r="AA726" cm="1">
        <f t="array" ref="AA726">_xlfn.IFS('Paraclinicos '!E725="","",'Paraclinicos '!E725="Oxigeno",2,'Paraclinicos '!E725="Aire",0)</f>
        <v>2</v>
      </c>
    </row>
    <row r="727" spans="1:27" x14ac:dyDescent="0.25">
      <c r="A727">
        <f>'Paraclinicos '!A726</f>
        <v>176</v>
      </c>
      <c r="B727" s="3">
        <f>'Paraclinicos '!R726</f>
        <v>44299</v>
      </c>
      <c r="C727" cm="1">
        <f t="array" ref="C727">_xlfn.IFS('Paraclinicos '!Q726="","",'Paraclinicos '!Q726&gt;60,3,'Paraclinicos '!Q726&lt;=60,1)</f>
        <v>1</v>
      </c>
      <c r="D727" t="str">
        <f>IFERROR(IF(INDEX('BD Demog para scores enalazar'!BC$2:BC$3000,MATCH(Formulas!A727,'BD Demog para scores enalazar'!A$2:A$3000,0))=0,"SI","NO"),"")</f>
        <v>NO</v>
      </c>
      <c r="E727" cm="1">
        <f t="array" ref="E727">_xlfn.IFS(D727="","",D727="SI",4,D727="NO",1)</f>
        <v>1</v>
      </c>
      <c r="F727" cm="1">
        <f t="array" ref="F727">_xlfn.IFS('Paraclinicos '!B726="","",'Paraclinicos '!B726&gt;1,1,'Paraclinicos '!B726&lt;=1,3)</f>
        <v>1</v>
      </c>
      <c r="G727" t="str" cm="1">
        <f t="array" ref="G727">_xlfn.IFS('Paraclinicos '!D726="","",AND('Paraclinicos '!D726&gt;=250,'Paraclinicos '!D726&lt;=500),2,'Paraclinicos '!D726&gt;500,3,'Paraclinicos '!D726&lt;250,1)</f>
        <v/>
      </c>
      <c r="H727" s="50">
        <f t="shared" si="34"/>
        <v>3</v>
      </c>
      <c r="I727" cm="1">
        <f t="array" ref="I727">_xlfn.IFS('Paraclinicos '!Q726="","",'Paraclinicos '!Q726&gt;=65,1,'Paraclinicos '!Q726&lt;65,0)</f>
        <v>0</v>
      </c>
      <c r="J727" cm="1">
        <f t="array" ref="J727">_xlfn.IFS('Paraclinicos '!I726="","",'Paraclinicos '!I726&gt;7,1,'Paraclinicos '!I726&lt;=7,0)</f>
        <v>1</v>
      </c>
      <c r="K727" cm="1">
        <f t="array" ref="K727">_xlfn.IFS('Paraclinicos '!W726="","",'Paraclinicos '!W726&lt;=8,1,'Paraclinicos '!W726&gt;8,0)</f>
        <v>1</v>
      </c>
      <c r="L727" cm="1">
        <f t="array" ref="L727">_xlfn.IFS('Paraclinicos '!S726="","",'Paraclinicos '!S726&gt;=30,1,'Paraclinicos '!S726&lt;30,0)</f>
        <v>0</v>
      </c>
      <c r="M727" cm="1">
        <f t="array" ref="M727">_xlfn.IFS(OR('Paraclinicos '!T726="",'Paraclinicos '!U726=""),"",OR('Paraclinicos '!T726&lt;=90,'Paraclinicos '!U726&lt;=60),1,OR('Paraclinicos '!T726&gt;90,'Paraclinicos '!U726&gt;60),0)</f>
        <v>0</v>
      </c>
      <c r="N727" s="45">
        <f t="shared" si="35"/>
        <v>3</v>
      </c>
      <c r="O727" cm="1">
        <f t="array" ref="O727">_xlfn.IFS(OR('Paraclinicos '!M726="",'Paraclinicos '!N726="",'Paraclinicos '!N726=0),"",'Paraclinicos '!M726/'Paraclinicos '!N726&lt;100,4,'Paraclinicos '!M726/'Paraclinicos '!N726&lt;200,3,'Paraclinicos '!M726/'Paraclinicos '!N726&lt;300,2,'Paraclinicos '!M726/'Paraclinicos '!N726&lt;400,1,'Paraclinicos '!M726/'Paraclinicos '!N726&gt;=400,0)</f>
        <v>2</v>
      </c>
      <c r="P727" cm="1">
        <f t="array" ref="P727">_xlfn.IFS('Paraclinicos '!C726="","",'Paraclinicos '!C726&lt;20,4,'Paraclinicos '!C726&lt;50,3,'Paraclinicos '!C726&lt;100,2,'Paraclinicos '!C726&lt;150,1,'Paraclinicos '!C726&gt;150,0)</f>
        <v>0</v>
      </c>
      <c r="Q727" cm="1">
        <f t="array" ref="Q727">_xlfn.IFS('Paraclinicos '!O726="","",'Paraclinicos '!O726&lt;1.2,0,'Paraclinicos '!O726&lt;2,1,'Paraclinicos '!O726&lt;3.5,2,'Paraclinicos '!O726&lt;5,3,'Paraclinicos '!O726&gt;5,4)</f>
        <v>0</v>
      </c>
      <c r="R727" cm="1">
        <f t="array" ref="R727">_xlfn.IFS('Paraclinicos '!J726="","",'Paraclinicos '!J726&lt;1.2,0,'Paraclinicos '!J726&lt;2,1,'Paraclinicos '!J726&lt;6,2,'Paraclinicos '!J726&lt;12,3,'Paraclinicos '!J726&gt;=12,4)</f>
        <v>0</v>
      </c>
      <c r="S727" cm="1">
        <f t="array" ref="S727">_xlfn.IFS('Paraclinicos '!Y726="","",'Paraclinicos '!Y726&lt;70,1,'Paraclinicos '!Y726&gt;=70,0)</f>
        <v>0</v>
      </c>
      <c r="T727" cm="1">
        <f t="array" ref="T727">_xlfn.IFS('Paraclinicos '!W726="","",'Paraclinicos '!W726&lt;6,4,'Paraclinicos '!W726&lt;10,3,'Paraclinicos '!W726&lt;13,2,'Paraclinicos '!W726&lt;15,1,'Paraclinicos '!W726=15,0)</f>
        <v>4</v>
      </c>
      <c r="U727" s="54">
        <f t="shared" si="33"/>
        <v>6</v>
      </c>
      <c r="V727" cm="1">
        <f t="array" ref="V727">_xlfn.IFS('Paraclinicos '!S726="","",OR('Paraclinicos '!S726&lt;=8,'Paraclinicos '!S726&gt;=25),3,'Paraclinicos '!S726&lt;12,1,'Paraclinicos '!S726&lt;21,0,'Paraclinicos '!S726&lt;25,2)</f>
        <v>0</v>
      </c>
      <c r="W727" t="str">
        <f>IFERROR(IF(INDEX('BD Demog para scores enalazar'!Y$2:'BD Demog para scores enalazar'!Y$3000,MATCH(Formulas!A727,'BD Demog para scores enalazar'!A$2:'BD Demog para scores enalazar'!A$3000,0))=1,"SI","NO"),"")</f>
        <v>NO</v>
      </c>
      <c r="X727" s="9" t="str">
        <f>IFERROR(IF(INDEX('BD Demog para scores enalazar'!AJ$2:'BD Demog para scores enalazar'!AJ$3000,MATCH(Formulas!A727,'BD Demog para scores enalazar'!A$2:'BD Demog para scores enalazar'!A$3000,0))=1,"SI","NO"),"")</f>
        <v>NO</v>
      </c>
      <c r="Y727" cm="1">
        <f t="array" ref="Y727">IF(AND(W727="NO",X727="NO"),_xlfn.IFS('Paraclinicos '!K726&lt;=91,3,'Paraclinicos '!K726&lt;94,2,'Paraclinicos '!K726&lt;96,1,'Paraclinicos '!K726&gt;=96,0),"")</f>
        <v>3</v>
      </c>
      <c r="Z727" t="str" cm="1">
        <f t="array" ref="Z727">IF(OR(W727="SI",X727="SI"),_xlfn.IFS(OR(AND('Paraclinicos '!K726&lt;=83),AND('Paraclinicos '!K726&gt;=97,AA727=2)),3,OR(AND('Paraclinicos '!K726&lt;=86),AND('Paraclinicos '!K726&gt;=94,AA727=2)),2,OR(AND('Paraclinicos '!K726&lt;=88),AND('Paraclinicos '!K726&gt;=92,AA727=2)),1,OR(AND('Paraclinicos '!K726&gt;=88,'Paraclinicos '!K726&lt;=92),AND('Paraclinicos '!K726&gt;=93,AA727=0)),0),"")</f>
        <v/>
      </c>
      <c r="AA727" cm="1">
        <f t="array" ref="AA727">_xlfn.IFS('Paraclinicos '!E726="","",'Paraclinicos '!E726="Oxigeno",2,'Paraclinicos '!E726="Aire",0)</f>
        <v>2</v>
      </c>
    </row>
    <row r="728" spans="1:27" x14ac:dyDescent="0.25">
      <c r="A728">
        <f>'Paraclinicos '!A727</f>
        <v>176</v>
      </c>
      <c r="B728" s="3">
        <f>'Paraclinicos '!R727</f>
        <v>44301</v>
      </c>
      <c r="C728" cm="1">
        <f t="array" ref="C728">_xlfn.IFS('Paraclinicos '!Q727="","",'Paraclinicos '!Q727&gt;60,3,'Paraclinicos '!Q727&lt;=60,1)</f>
        <v>1</v>
      </c>
      <c r="D728" t="str">
        <f>IFERROR(IF(INDEX('BD Demog para scores enalazar'!BC$2:BC$3000,MATCH(Formulas!A728,'BD Demog para scores enalazar'!A$2:A$3000,0))=0,"SI","NO"),"")</f>
        <v>NO</v>
      </c>
      <c r="E728" cm="1">
        <f t="array" ref="E728">_xlfn.IFS(D728="","",D728="SI",4,D728="NO",1)</f>
        <v>1</v>
      </c>
      <c r="F728" cm="1">
        <f t="array" ref="F728">_xlfn.IFS('Paraclinicos '!B727="","",'Paraclinicos '!B727&gt;1,1,'Paraclinicos '!B727&lt;=1,3)</f>
        <v>1</v>
      </c>
      <c r="G728" cm="1">
        <f t="array" ref="G728">_xlfn.IFS('Paraclinicos '!D727="","",AND('Paraclinicos '!D727&gt;=250,'Paraclinicos '!D727&lt;=500),2,'Paraclinicos '!D727&gt;500,3,'Paraclinicos '!D727&lt;250,1)</f>
        <v>2</v>
      </c>
      <c r="H728" s="50">
        <f t="shared" si="34"/>
        <v>5</v>
      </c>
      <c r="I728" cm="1">
        <f t="array" ref="I728">_xlfn.IFS('Paraclinicos '!Q727="","",'Paraclinicos '!Q727&gt;=65,1,'Paraclinicos '!Q727&lt;65,0)</f>
        <v>0</v>
      </c>
      <c r="J728" cm="1">
        <f t="array" ref="J728">_xlfn.IFS('Paraclinicos '!I727="","",'Paraclinicos '!I727&gt;7,1,'Paraclinicos '!I727&lt;=7,0)</f>
        <v>1</v>
      </c>
      <c r="K728" cm="1">
        <f t="array" ref="K728">_xlfn.IFS('Paraclinicos '!W727="","",'Paraclinicos '!W727&lt;=8,1,'Paraclinicos '!W727&gt;8,0)</f>
        <v>1</v>
      </c>
      <c r="L728" cm="1">
        <f t="array" ref="L728">_xlfn.IFS('Paraclinicos '!S727="","",'Paraclinicos '!S727&gt;=30,1,'Paraclinicos '!S727&lt;30,0)</f>
        <v>1</v>
      </c>
      <c r="M728" cm="1">
        <f t="array" ref="M728">_xlfn.IFS(OR('Paraclinicos '!T727="",'Paraclinicos '!U727=""),"",OR('Paraclinicos '!T727&lt;=90,'Paraclinicos '!U727&lt;=60),1,OR('Paraclinicos '!T727&gt;90,'Paraclinicos '!U727&gt;60),0)</f>
        <v>0</v>
      </c>
      <c r="N728" s="45">
        <f t="shared" si="35"/>
        <v>5</v>
      </c>
      <c r="O728" cm="1">
        <f t="array" ref="O728">_xlfn.IFS(OR('Paraclinicos '!M727="",'Paraclinicos '!N727="",'Paraclinicos '!N727=0),"",'Paraclinicos '!M727/'Paraclinicos '!N727&lt;100,4,'Paraclinicos '!M727/'Paraclinicos '!N727&lt;200,3,'Paraclinicos '!M727/'Paraclinicos '!N727&lt;300,2,'Paraclinicos '!M727/'Paraclinicos '!N727&lt;400,1,'Paraclinicos '!M727/'Paraclinicos '!N727&gt;=400,0)</f>
        <v>2</v>
      </c>
      <c r="P728" cm="1">
        <f t="array" ref="P728">_xlfn.IFS('Paraclinicos '!C727="","",'Paraclinicos '!C727&lt;20,4,'Paraclinicos '!C727&lt;50,3,'Paraclinicos '!C727&lt;100,2,'Paraclinicos '!C727&lt;150,1,'Paraclinicos '!C727&gt;150,0)</f>
        <v>0</v>
      </c>
      <c r="Q728" cm="1">
        <f t="array" ref="Q728">_xlfn.IFS('Paraclinicos '!O727="","",'Paraclinicos '!O727&lt;1.2,0,'Paraclinicos '!O727&lt;2,1,'Paraclinicos '!O727&lt;3.5,2,'Paraclinicos '!O727&lt;5,3,'Paraclinicos '!O727&gt;5,4)</f>
        <v>0</v>
      </c>
      <c r="R728" cm="1">
        <f t="array" ref="R728">_xlfn.IFS('Paraclinicos '!J727="","",'Paraclinicos '!J727&lt;1.2,0,'Paraclinicos '!J727&lt;2,1,'Paraclinicos '!J727&lt;6,2,'Paraclinicos '!J727&lt;12,3,'Paraclinicos '!J727&gt;=12,4)</f>
        <v>0</v>
      </c>
      <c r="S728" cm="1">
        <f t="array" ref="S728">_xlfn.IFS('Paraclinicos '!Y727="","",'Paraclinicos '!Y727&lt;70,1,'Paraclinicos '!Y727&gt;=70,0)</f>
        <v>0</v>
      </c>
      <c r="T728" cm="1">
        <f t="array" ref="T728">_xlfn.IFS('Paraclinicos '!W727="","",'Paraclinicos '!W727&lt;6,4,'Paraclinicos '!W727&lt;10,3,'Paraclinicos '!W727&lt;13,2,'Paraclinicos '!W727&lt;15,1,'Paraclinicos '!W727=15,0)</f>
        <v>3</v>
      </c>
      <c r="U728" s="54">
        <f t="shared" si="33"/>
        <v>5</v>
      </c>
      <c r="V728" cm="1">
        <f t="array" ref="V728">_xlfn.IFS('Paraclinicos '!S727="","",OR('Paraclinicos '!S727&lt;=8,'Paraclinicos '!S727&gt;=25),3,'Paraclinicos '!S727&lt;12,1,'Paraclinicos '!S727&lt;21,0,'Paraclinicos '!S727&lt;25,2)</f>
        <v>3</v>
      </c>
      <c r="W728" t="str">
        <f>IFERROR(IF(INDEX('BD Demog para scores enalazar'!Y$2:'BD Demog para scores enalazar'!Y$3000,MATCH(Formulas!A728,'BD Demog para scores enalazar'!A$2:'BD Demog para scores enalazar'!A$3000,0))=1,"SI","NO"),"")</f>
        <v>NO</v>
      </c>
      <c r="X728" s="9" t="str">
        <f>IFERROR(IF(INDEX('BD Demog para scores enalazar'!AJ$2:'BD Demog para scores enalazar'!AJ$3000,MATCH(Formulas!A728,'BD Demog para scores enalazar'!A$2:'BD Demog para scores enalazar'!A$3000,0))=1,"SI","NO"),"")</f>
        <v>NO</v>
      </c>
      <c r="Y728" cm="1">
        <f t="array" ref="Y728">IF(AND(W728="NO",X728="NO"),_xlfn.IFS('Paraclinicos '!K727&lt;=91,3,'Paraclinicos '!K727&lt;94,2,'Paraclinicos '!K727&lt;96,1,'Paraclinicos '!K727&gt;=96,0),"")</f>
        <v>3</v>
      </c>
      <c r="Z728" t="str" cm="1">
        <f t="array" ref="Z728">IF(OR(W728="SI",X728="SI"),_xlfn.IFS(OR(AND('Paraclinicos '!K727&lt;=83),AND('Paraclinicos '!K727&gt;=97,AA728=2)),3,OR(AND('Paraclinicos '!K727&lt;=86),AND('Paraclinicos '!K727&gt;=94,AA728=2)),2,OR(AND('Paraclinicos '!K727&lt;=88),AND('Paraclinicos '!K727&gt;=92,AA728=2)),1,OR(AND('Paraclinicos '!K727&gt;=88,'Paraclinicos '!K727&lt;=92),AND('Paraclinicos '!K727&gt;=93,AA728=0)),0),"")</f>
        <v/>
      </c>
      <c r="AA728" cm="1">
        <f t="array" ref="AA728">_xlfn.IFS('Paraclinicos '!E727="","",'Paraclinicos '!E727="Oxigeno",2,'Paraclinicos '!E727="Aire",0)</f>
        <v>2</v>
      </c>
    </row>
    <row r="729" spans="1:27" x14ac:dyDescent="0.25">
      <c r="A729">
        <f>'Paraclinicos '!A728</f>
        <v>176</v>
      </c>
      <c r="B729" s="3">
        <f>'Paraclinicos '!R728</f>
        <v>44303</v>
      </c>
      <c r="C729" cm="1">
        <f t="array" ref="C729">_xlfn.IFS('Paraclinicos '!Q728="","",'Paraclinicos '!Q728&gt;60,3,'Paraclinicos '!Q728&lt;=60,1)</f>
        <v>1</v>
      </c>
      <c r="D729" t="str">
        <f>IFERROR(IF(INDEX('BD Demog para scores enalazar'!BC$2:BC$3000,MATCH(Formulas!A729,'BD Demog para scores enalazar'!A$2:A$3000,0))=0,"SI","NO"),"")</f>
        <v>NO</v>
      </c>
      <c r="E729" cm="1">
        <f t="array" ref="E729">_xlfn.IFS(D729="","",D729="SI",4,D729="NO",1)</f>
        <v>1</v>
      </c>
      <c r="F729" cm="1">
        <f t="array" ref="F729">_xlfn.IFS('Paraclinicos '!B728="","",'Paraclinicos '!B728&gt;1,1,'Paraclinicos '!B728&lt;=1,3)</f>
        <v>3</v>
      </c>
      <c r="G729" cm="1">
        <f t="array" ref="G729">_xlfn.IFS('Paraclinicos '!D728="","",AND('Paraclinicos '!D728&gt;=250,'Paraclinicos '!D728&lt;=500),2,'Paraclinicos '!D728&gt;500,3,'Paraclinicos '!D728&lt;250,1)</f>
        <v>2</v>
      </c>
      <c r="H729" s="50">
        <f t="shared" si="34"/>
        <v>7</v>
      </c>
      <c r="I729" cm="1">
        <f t="array" ref="I729">_xlfn.IFS('Paraclinicos '!Q728="","",'Paraclinicos '!Q728&gt;=65,1,'Paraclinicos '!Q728&lt;65,0)</f>
        <v>0</v>
      </c>
      <c r="J729" cm="1">
        <f t="array" ref="J729">_xlfn.IFS('Paraclinicos '!I728="","",'Paraclinicos '!I728&gt;7,1,'Paraclinicos '!I728&lt;=7,0)</f>
        <v>1</v>
      </c>
      <c r="K729" cm="1">
        <f t="array" ref="K729">_xlfn.IFS('Paraclinicos '!W728="","",'Paraclinicos '!W728&lt;=8,1,'Paraclinicos '!W728&gt;8,0)</f>
        <v>0</v>
      </c>
      <c r="L729" cm="1">
        <f t="array" ref="L729">_xlfn.IFS('Paraclinicos '!S728="","",'Paraclinicos '!S728&gt;=30,1,'Paraclinicos '!S728&lt;30,0)</f>
        <v>0</v>
      </c>
      <c r="M729" cm="1">
        <f t="array" ref="M729">_xlfn.IFS(OR('Paraclinicos '!T728="",'Paraclinicos '!U728=""),"",OR('Paraclinicos '!T728&lt;=90,'Paraclinicos '!U728&lt;=60),1,OR('Paraclinicos '!T728&gt;90,'Paraclinicos '!U728&gt;60),0)</f>
        <v>0</v>
      </c>
      <c r="N729" s="45">
        <f t="shared" si="35"/>
        <v>4</v>
      </c>
      <c r="O729" cm="1">
        <f t="array" ref="O729">_xlfn.IFS(OR('Paraclinicos '!M728="",'Paraclinicos '!N728="",'Paraclinicos '!N728=0),"",'Paraclinicos '!M728/'Paraclinicos '!N728&lt;100,4,'Paraclinicos '!M728/'Paraclinicos '!N728&lt;200,3,'Paraclinicos '!M728/'Paraclinicos '!N728&lt;300,2,'Paraclinicos '!M728/'Paraclinicos '!N728&lt;400,1,'Paraclinicos '!M728/'Paraclinicos '!N728&gt;=400,0)</f>
        <v>2</v>
      </c>
      <c r="P729" cm="1">
        <f t="array" ref="P729">_xlfn.IFS('Paraclinicos '!C728="","",'Paraclinicos '!C728&lt;20,4,'Paraclinicos '!C728&lt;50,3,'Paraclinicos '!C728&lt;100,2,'Paraclinicos '!C728&lt;150,1,'Paraclinicos '!C728&gt;150,0)</f>
        <v>0</v>
      </c>
      <c r="Q729" cm="1">
        <f t="array" ref="Q729">_xlfn.IFS('Paraclinicos '!O728="","",'Paraclinicos '!O728&lt;1.2,0,'Paraclinicos '!O728&lt;2,1,'Paraclinicos '!O728&lt;3.5,2,'Paraclinicos '!O728&lt;5,3,'Paraclinicos '!O728&gt;5,4)</f>
        <v>0</v>
      </c>
      <c r="R729" cm="1">
        <f t="array" ref="R729">_xlfn.IFS('Paraclinicos '!J728="","",'Paraclinicos '!J728&lt;1.2,0,'Paraclinicos '!J728&lt;2,1,'Paraclinicos '!J728&lt;6,2,'Paraclinicos '!J728&lt;12,3,'Paraclinicos '!J728&gt;=12,4)</f>
        <v>0</v>
      </c>
      <c r="S729" cm="1">
        <f t="array" ref="S729">_xlfn.IFS('Paraclinicos '!Y728="","",'Paraclinicos '!Y728&lt;70,1,'Paraclinicos '!Y728&gt;=70,0)</f>
        <v>0</v>
      </c>
      <c r="T729" cm="1">
        <f t="array" ref="T729">_xlfn.IFS('Paraclinicos '!W728="","",'Paraclinicos '!W728&lt;6,4,'Paraclinicos '!W728&lt;10,3,'Paraclinicos '!W728&lt;13,2,'Paraclinicos '!W728&lt;15,1,'Paraclinicos '!W728=15,0)</f>
        <v>0</v>
      </c>
      <c r="U729" s="54">
        <f t="shared" si="33"/>
        <v>2</v>
      </c>
      <c r="V729" cm="1">
        <f t="array" ref="V729">_xlfn.IFS('Paraclinicos '!S728="","",OR('Paraclinicos '!S728&lt;=8,'Paraclinicos '!S728&gt;=25),3,'Paraclinicos '!S728&lt;12,1,'Paraclinicos '!S728&lt;21,0,'Paraclinicos '!S728&lt;25,2)</f>
        <v>2</v>
      </c>
      <c r="W729" t="str">
        <f>IFERROR(IF(INDEX('BD Demog para scores enalazar'!Y$2:'BD Demog para scores enalazar'!Y$3000,MATCH(Formulas!A729,'BD Demog para scores enalazar'!A$2:'BD Demog para scores enalazar'!A$3000,0))=1,"SI","NO"),"")</f>
        <v>NO</v>
      </c>
      <c r="X729" s="9" t="str">
        <f>IFERROR(IF(INDEX('BD Demog para scores enalazar'!AJ$2:'BD Demog para scores enalazar'!AJ$3000,MATCH(Formulas!A729,'BD Demog para scores enalazar'!A$2:'BD Demog para scores enalazar'!A$3000,0))=1,"SI","NO"),"")</f>
        <v>NO</v>
      </c>
      <c r="Y729" cm="1">
        <f t="array" ref="Y729">IF(AND(W729="NO",X729="NO"),_xlfn.IFS('Paraclinicos '!K728&lt;=91,3,'Paraclinicos '!K728&lt;94,2,'Paraclinicos '!K728&lt;96,1,'Paraclinicos '!K728&gt;=96,0),"")</f>
        <v>3</v>
      </c>
      <c r="Z729" t="str" cm="1">
        <f t="array" ref="Z729">IF(OR(W729="SI",X729="SI"),_xlfn.IFS(OR(AND('Paraclinicos '!K728&lt;=83),AND('Paraclinicos '!K728&gt;=97,AA729=2)),3,OR(AND('Paraclinicos '!K728&lt;=86),AND('Paraclinicos '!K728&gt;=94,AA729=2)),2,OR(AND('Paraclinicos '!K728&lt;=88),AND('Paraclinicos '!K728&gt;=92,AA729=2)),1,OR(AND('Paraclinicos '!K728&gt;=88,'Paraclinicos '!K728&lt;=92),AND('Paraclinicos '!K728&gt;=93,AA729=0)),0),"")</f>
        <v/>
      </c>
      <c r="AA729" cm="1">
        <f t="array" ref="AA729">_xlfn.IFS('Paraclinicos '!E728="","",'Paraclinicos '!E728="Oxigeno",2,'Paraclinicos '!E728="Aire",0)</f>
        <v>2</v>
      </c>
    </row>
    <row r="730" spans="1:27" x14ac:dyDescent="0.25">
      <c r="A730">
        <f>'Paraclinicos '!A729</f>
        <v>176</v>
      </c>
      <c r="B730" s="3">
        <f>'Paraclinicos '!R729</f>
        <v>44303</v>
      </c>
      <c r="C730" cm="1">
        <f t="array" ref="C730">_xlfn.IFS('Paraclinicos '!Q729="","",'Paraclinicos '!Q729&gt;60,3,'Paraclinicos '!Q729&lt;=60,1)</f>
        <v>1</v>
      </c>
      <c r="D730" t="str">
        <f>IFERROR(IF(INDEX('BD Demog para scores enalazar'!BC$2:BC$3000,MATCH(Formulas!A730,'BD Demog para scores enalazar'!A$2:A$3000,0))=0,"SI","NO"),"")</f>
        <v>NO</v>
      </c>
      <c r="E730" cm="1">
        <f t="array" ref="E730">_xlfn.IFS(D730="","",D730="SI",4,D730="NO",1)</f>
        <v>1</v>
      </c>
      <c r="F730" cm="1">
        <f t="array" ref="F730">_xlfn.IFS('Paraclinicos '!B729="","",'Paraclinicos '!B729&gt;1,1,'Paraclinicos '!B729&lt;=1,3)</f>
        <v>3</v>
      </c>
      <c r="G730" t="str" cm="1">
        <f t="array" ref="G730">_xlfn.IFS('Paraclinicos '!D729="","",AND('Paraclinicos '!D729&gt;=250,'Paraclinicos '!D729&lt;=500),2,'Paraclinicos '!D729&gt;500,3,'Paraclinicos '!D729&lt;250,1)</f>
        <v/>
      </c>
      <c r="H730" s="50">
        <f t="shared" si="34"/>
        <v>5</v>
      </c>
      <c r="I730" cm="1">
        <f t="array" ref="I730">_xlfn.IFS('Paraclinicos '!Q729="","",'Paraclinicos '!Q729&gt;=65,1,'Paraclinicos '!Q729&lt;65,0)</f>
        <v>0</v>
      </c>
      <c r="J730" cm="1">
        <f t="array" ref="J730">_xlfn.IFS('Paraclinicos '!I729="","",'Paraclinicos '!I729&gt;7,1,'Paraclinicos '!I729&lt;=7,0)</f>
        <v>1</v>
      </c>
      <c r="K730" cm="1">
        <f t="array" ref="K730">_xlfn.IFS('Paraclinicos '!W729="","",'Paraclinicos '!W729&lt;=8,1,'Paraclinicos '!W729&gt;8,0)</f>
        <v>0</v>
      </c>
      <c r="L730" cm="1">
        <f t="array" ref="L730">_xlfn.IFS('Paraclinicos '!S729="","",'Paraclinicos '!S729&gt;=30,1,'Paraclinicos '!S729&lt;30,0)</f>
        <v>0</v>
      </c>
      <c r="M730" cm="1">
        <f t="array" ref="M730">_xlfn.IFS(OR('Paraclinicos '!T729="",'Paraclinicos '!U729=""),"",OR('Paraclinicos '!T729&lt;=90,'Paraclinicos '!U729&lt;=60),1,OR('Paraclinicos '!T729&gt;90,'Paraclinicos '!U729&gt;60),0)</f>
        <v>1</v>
      </c>
      <c r="N730" s="45">
        <f t="shared" si="35"/>
        <v>3</v>
      </c>
      <c r="O730" cm="1">
        <f t="array" ref="O730">_xlfn.IFS(OR('Paraclinicos '!M729="",'Paraclinicos '!N729="",'Paraclinicos '!N729=0),"",'Paraclinicos '!M729/'Paraclinicos '!N729&lt;100,4,'Paraclinicos '!M729/'Paraclinicos '!N729&lt;200,3,'Paraclinicos '!M729/'Paraclinicos '!N729&lt;300,2,'Paraclinicos '!M729/'Paraclinicos '!N729&lt;400,1,'Paraclinicos '!M729/'Paraclinicos '!N729&gt;=400,0)</f>
        <v>3</v>
      </c>
      <c r="P730" cm="1">
        <f t="array" ref="P730">_xlfn.IFS('Paraclinicos '!C729="","",'Paraclinicos '!C729&lt;20,4,'Paraclinicos '!C729&lt;50,3,'Paraclinicos '!C729&lt;100,2,'Paraclinicos '!C729&lt;150,1,'Paraclinicos '!C729&gt;150,0)</f>
        <v>0</v>
      </c>
      <c r="Q730" cm="1">
        <f t="array" ref="Q730">_xlfn.IFS('Paraclinicos '!O729="","",'Paraclinicos '!O729&lt;1.2,0,'Paraclinicos '!O729&lt;2,1,'Paraclinicos '!O729&lt;3.5,2,'Paraclinicos '!O729&lt;5,3,'Paraclinicos '!O729&gt;5,4)</f>
        <v>0</v>
      </c>
      <c r="R730" t="str" cm="1">
        <f t="array" ref="R730">_xlfn.IFS('Paraclinicos '!J729="","",'Paraclinicos '!J729&lt;1.2,0,'Paraclinicos '!J729&lt;2,1,'Paraclinicos '!J729&lt;6,2,'Paraclinicos '!J729&lt;12,3,'Paraclinicos '!J729&gt;=12,4)</f>
        <v/>
      </c>
      <c r="S730" cm="1">
        <f t="array" ref="S730">_xlfn.IFS('Paraclinicos '!Y729="","",'Paraclinicos '!Y729&lt;70,1,'Paraclinicos '!Y729&gt;=70,0)</f>
        <v>0</v>
      </c>
      <c r="T730" cm="1">
        <f t="array" ref="T730">_xlfn.IFS('Paraclinicos '!W729="","",'Paraclinicos '!W729&lt;6,4,'Paraclinicos '!W729&lt;10,3,'Paraclinicos '!W729&lt;13,2,'Paraclinicos '!W729&lt;15,1,'Paraclinicos '!W729=15,0)</f>
        <v>0</v>
      </c>
      <c r="U730" s="54">
        <f t="shared" si="33"/>
        <v>3</v>
      </c>
      <c r="V730" cm="1">
        <f t="array" ref="V730">_xlfn.IFS('Paraclinicos '!S729="","",OR('Paraclinicos '!S729&lt;=8,'Paraclinicos '!S729&gt;=25),3,'Paraclinicos '!S729&lt;12,1,'Paraclinicos '!S729&lt;21,0,'Paraclinicos '!S729&lt;25,2)</f>
        <v>0</v>
      </c>
      <c r="W730" t="str">
        <f>IFERROR(IF(INDEX('BD Demog para scores enalazar'!Y$2:'BD Demog para scores enalazar'!Y$3000,MATCH(Formulas!A730,'BD Demog para scores enalazar'!A$2:'BD Demog para scores enalazar'!A$3000,0))=1,"SI","NO"),"")</f>
        <v>NO</v>
      </c>
      <c r="X730" s="9" t="str">
        <f>IFERROR(IF(INDEX('BD Demog para scores enalazar'!AJ$2:'BD Demog para scores enalazar'!AJ$3000,MATCH(Formulas!A730,'BD Demog para scores enalazar'!A$2:'BD Demog para scores enalazar'!A$3000,0))=1,"SI","NO"),"")</f>
        <v>NO</v>
      </c>
      <c r="Y730" cm="1">
        <f t="array" ref="Y730">IF(AND(W730="NO",X730="NO"),_xlfn.IFS('Paraclinicos '!K729&lt;=91,3,'Paraclinicos '!K729&lt;94,2,'Paraclinicos '!K729&lt;96,1,'Paraclinicos '!K729&gt;=96,0),"")</f>
        <v>3</v>
      </c>
      <c r="Z730" t="str" cm="1">
        <f t="array" ref="Z730">IF(OR(W730="SI",X730="SI"),_xlfn.IFS(OR(AND('Paraclinicos '!K729&lt;=83),AND('Paraclinicos '!K729&gt;=97,AA730=2)),3,OR(AND('Paraclinicos '!K729&lt;=86),AND('Paraclinicos '!K729&gt;=94,AA730=2)),2,OR(AND('Paraclinicos '!K729&lt;=88),AND('Paraclinicos '!K729&gt;=92,AA730=2)),1,OR(AND('Paraclinicos '!K729&gt;=88,'Paraclinicos '!K729&lt;=92),AND('Paraclinicos '!K729&gt;=93,AA730=0)),0),"")</f>
        <v/>
      </c>
      <c r="AA730" cm="1">
        <f t="array" ref="AA730">_xlfn.IFS('Paraclinicos '!E729="","",'Paraclinicos '!E729="Oxigeno",2,'Paraclinicos '!E729="Aire",0)</f>
        <v>2</v>
      </c>
    </row>
    <row r="731" spans="1:27" x14ac:dyDescent="0.25">
      <c r="A731">
        <f>'Paraclinicos '!A730</f>
        <v>176</v>
      </c>
      <c r="B731" s="3">
        <f>'Paraclinicos '!R730</f>
        <v>44305</v>
      </c>
      <c r="C731" cm="1">
        <f t="array" ref="C731">_xlfn.IFS('Paraclinicos '!Q730="","",'Paraclinicos '!Q730&gt;60,3,'Paraclinicos '!Q730&lt;=60,1)</f>
        <v>1</v>
      </c>
      <c r="D731" t="str">
        <f>IFERROR(IF(INDEX('BD Demog para scores enalazar'!BC$2:BC$3000,MATCH(Formulas!A731,'BD Demog para scores enalazar'!A$2:A$3000,0))=0,"SI","NO"),"")</f>
        <v>NO</v>
      </c>
      <c r="E731" cm="1">
        <f t="array" ref="E731">_xlfn.IFS(D731="","",D731="SI",4,D731="NO",1)</f>
        <v>1</v>
      </c>
      <c r="F731" cm="1">
        <f t="array" ref="F731">_xlfn.IFS('Paraclinicos '!B730="","",'Paraclinicos '!B730&gt;1,1,'Paraclinicos '!B730&lt;=1,3)</f>
        <v>1</v>
      </c>
      <c r="G731" cm="1">
        <f t="array" ref="G731">_xlfn.IFS('Paraclinicos '!D730="","",AND('Paraclinicos '!D730&gt;=250,'Paraclinicos '!D730&lt;=500),2,'Paraclinicos '!D730&gt;500,3,'Paraclinicos '!D730&lt;250,1)</f>
        <v>3</v>
      </c>
      <c r="H731" s="50">
        <f t="shared" si="34"/>
        <v>6</v>
      </c>
      <c r="I731" cm="1">
        <f t="array" ref="I731">_xlfn.IFS('Paraclinicos '!Q730="","",'Paraclinicos '!Q730&gt;=65,1,'Paraclinicos '!Q730&lt;65,0)</f>
        <v>0</v>
      </c>
      <c r="J731" cm="1">
        <f t="array" ref="J731">_xlfn.IFS('Paraclinicos '!I730="","",'Paraclinicos '!I730&gt;7,1,'Paraclinicos '!I730&lt;=7,0)</f>
        <v>1</v>
      </c>
      <c r="K731" cm="1">
        <f t="array" ref="K731">_xlfn.IFS('Paraclinicos '!W730="","",'Paraclinicos '!W730&lt;=8,1,'Paraclinicos '!W730&gt;8,0)</f>
        <v>1</v>
      </c>
      <c r="L731" cm="1">
        <f t="array" ref="L731">_xlfn.IFS('Paraclinicos '!S730="","",'Paraclinicos '!S730&gt;=30,1,'Paraclinicos '!S730&lt;30,0)</f>
        <v>0</v>
      </c>
      <c r="M731" cm="1">
        <f t="array" ref="M731">_xlfn.IFS(OR('Paraclinicos '!T730="",'Paraclinicos '!U730=""),"",OR('Paraclinicos '!T730&lt;=90,'Paraclinicos '!U730&lt;=60),1,OR('Paraclinicos '!T730&gt;90,'Paraclinicos '!U730&gt;60),0)</f>
        <v>0</v>
      </c>
      <c r="N731" s="45">
        <f t="shared" si="35"/>
        <v>4</v>
      </c>
      <c r="O731" cm="1">
        <f t="array" ref="O731">_xlfn.IFS(OR('Paraclinicos '!M730="",'Paraclinicos '!N730="",'Paraclinicos '!N730=0),"",'Paraclinicos '!M730/'Paraclinicos '!N730&lt;100,4,'Paraclinicos '!M730/'Paraclinicos '!N730&lt;200,3,'Paraclinicos '!M730/'Paraclinicos '!N730&lt;300,2,'Paraclinicos '!M730/'Paraclinicos '!N730&lt;400,1,'Paraclinicos '!M730/'Paraclinicos '!N730&gt;=400,0)</f>
        <v>1</v>
      </c>
      <c r="P731" cm="1">
        <f t="array" ref="P731">_xlfn.IFS('Paraclinicos '!C730="","",'Paraclinicos '!C730&lt;20,4,'Paraclinicos '!C730&lt;50,3,'Paraclinicos '!C730&lt;100,2,'Paraclinicos '!C730&lt;150,1,'Paraclinicos '!C730&gt;150,0)</f>
        <v>0</v>
      </c>
      <c r="Q731" cm="1">
        <f t="array" ref="Q731">_xlfn.IFS('Paraclinicos '!O730="","",'Paraclinicos '!O730&lt;1.2,0,'Paraclinicos '!O730&lt;2,1,'Paraclinicos '!O730&lt;3.5,2,'Paraclinicos '!O730&lt;5,3,'Paraclinicos '!O730&gt;5,4)</f>
        <v>0</v>
      </c>
      <c r="R731" cm="1">
        <f t="array" ref="R731">_xlfn.IFS('Paraclinicos '!J730="","",'Paraclinicos '!J730&lt;1.2,0,'Paraclinicos '!J730&lt;2,1,'Paraclinicos '!J730&lt;6,2,'Paraclinicos '!J730&lt;12,3,'Paraclinicos '!J730&gt;=12,4)</f>
        <v>0</v>
      </c>
      <c r="S731" cm="1">
        <f t="array" ref="S731">_xlfn.IFS('Paraclinicos '!Y730="","",'Paraclinicos '!Y730&lt;70,1,'Paraclinicos '!Y730&gt;=70,0)</f>
        <v>0</v>
      </c>
      <c r="T731" cm="1">
        <f t="array" ref="T731">_xlfn.IFS('Paraclinicos '!W730="","",'Paraclinicos '!W730&lt;6,4,'Paraclinicos '!W730&lt;10,3,'Paraclinicos '!W730&lt;13,2,'Paraclinicos '!W730&lt;15,1,'Paraclinicos '!W730=15,0)</f>
        <v>4</v>
      </c>
      <c r="U731" s="54">
        <f t="shared" si="33"/>
        <v>5</v>
      </c>
      <c r="V731" cm="1">
        <f t="array" ref="V731">_xlfn.IFS('Paraclinicos '!S730="","",OR('Paraclinicos '!S730&lt;=8,'Paraclinicos '!S730&gt;=25),3,'Paraclinicos '!S730&lt;12,1,'Paraclinicos '!S730&lt;21,0,'Paraclinicos '!S730&lt;25,2)</f>
        <v>0</v>
      </c>
      <c r="W731" t="str">
        <f>IFERROR(IF(INDEX('BD Demog para scores enalazar'!Y$2:'BD Demog para scores enalazar'!Y$3000,MATCH(Formulas!A731,'BD Demog para scores enalazar'!A$2:'BD Demog para scores enalazar'!A$3000,0))=1,"SI","NO"),"")</f>
        <v>NO</v>
      </c>
      <c r="X731" s="9" t="str">
        <f>IFERROR(IF(INDEX('BD Demog para scores enalazar'!AJ$2:'BD Demog para scores enalazar'!AJ$3000,MATCH(Formulas!A731,'BD Demog para scores enalazar'!A$2:'BD Demog para scores enalazar'!A$3000,0))=1,"SI","NO"),"")</f>
        <v>NO</v>
      </c>
      <c r="Y731" cm="1">
        <f t="array" ref="Y731">IF(AND(W731="NO",X731="NO"),_xlfn.IFS('Paraclinicos '!K730&lt;=91,3,'Paraclinicos '!K730&lt;94,2,'Paraclinicos '!K730&lt;96,1,'Paraclinicos '!K730&gt;=96,0),"")</f>
        <v>3</v>
      </c>
      <c r="Z731" t="str" cm="1">
        <f t="array" ref="Z731">IF(OR(W731="SI",X731="SI"),_xlfn.IFS(OR(AND('Paraclinicos '!K730&lt;=83),AND('Paraclinicos '!K730&gt;=97,AA731=2)),3,OR(AND('Paraclinicos '!K730&lt;=86),AND('Paraclinicos '!K730&gt;=94,AA731=2)),2,OR(AND('Paraclinicos '!K730&lt;=88),AND('Paraclinicos '!K730&gt;=92,AA731=2)),1,OR(AND('Paraclinicos '!K730&gt;=88,'Paraclinicos '!K730&lt;=92),AND('Paraclinicos '!K730&gt;=93,AA731=0)),0),"")</f>
        <v/>
      </c>
      <c r="AA731" cm="1">
        <f t="array" ref="AA731">_xlfn.IFS('Paraclinicos '!E730="","",'Paraclinicos '!E730="Oxigeno",2,'Paraclinicos '!E730="Aire",0)</f>
        <v>2</v>
      </c>
    </row>
    <row r="732" spans="1:27" x14ac:dyDescent="0.25">
      <c r="A732">
        <f>'Paraclinicos '!A731</f>
        <v>176</v>
      </c>
      <c r="B732" s="3">
        <f>'Paraclinicos '!R731</f>
        <v>44305</v>
      </c>
      <c r="C732" cm="1">
        <f t="array" ref="C732">_xlfn.IFS('Paraclinicos '!Q731="","",'Paraclinicos '!Q731&gt;60,3,'Paraclinicos '!Q731&lt;=60,1)</f>
        <v>1</v>
      </c>
      <c r="D732" t="str">
        <f>IFERROR(IF(INDEX('BD Demog para scores enalazar'!BC$2:BC$3000,MATCH(Formulas!A732,'BD Demog para scores enalazar'!A$2:A$3000,0))=0,"SI","NO"),"")</f>
        <v>NO</v>
      </c>
      <c r="E732" cm="1">
        <f t="array" ref="E732">_xlfn.IFS(D732="","",D732="SI",4,D732="NO",1)</f>
        <v>1</v>
      </c>
      <c r="F732" cm="1">
        <f t="array" ref="F732">_xlfn.IFS('Paraclinicos '!B731="","",'Paraclinicos '!B731&gt;1,1,'Paraclinicos '!B731&lt;=1,3)</f>
        <v>3</v>
      </c>
      <c r="G732" t="str" cm="1">
        <f t="array" ref="G732">_xlfn.IFS('Paraclinicos '!D731="","",AND('Paraclinicos '!D731&gt;=250,'Paraclinicos '!D731&lt;=500),2,'Paraclinicos '!D731&gt;500,3,'Paraclinicos '!D731&lt;250,1)</f>
        <v/>
      </c>
      <c r="H732" s="50">
        <f t="shared" si="34"/>
        <v>5</v>
      </c>
      <c r="I732" cm="1">
        <f t="array" ref="I732">_xlfn.IFS('Paraclinicos '!Q731="","",'Paraclinicos '!Q731&gt;=65,1,'Paraclinicos '!Q731&lt;65,0)</f>
        <v>0</v>
      </c>
      <c r="J732" cm="1">
        <f t="array" ref="J732">_xlfn.IFS('Paraclinicos '!I731="","",'Paraclinicos '!I731&gt;7,1,'Paraclinicos '!I731&lt;=7,0)</f>
        <v>1</v>
      </c>
      <c r="K732" cm="1">
        <f t="array" ref="K732">_xlfn.IFS('Paraclinicos '!W731="","",'Paraclinicos '!W731&lt;=8,1,'Paraclinicos '!W731&gt;8,0)</f>
        <v>1</v>
      </c>
      <c r="L732" cm="1">
        <f t="array" ref="L732">_xlfn.IFS('Paraclinicos '!S731="","",'Paraclinicos '!S731&gt;=30,1,'Paraclinicos '!S731&lt;30,0)</f>
        <v>0</v>
      </c>
      <c r="M732" cm="1">
        <f t="array" ref="M732">_xlfn.IFS(OR('Paraclinicos '!T731="",'Paraclinicos '!U731=""),"",OR('Paraclinicos '!T731&lt;=90,'Paraclinicos '!U731&lt;=60),1,OR('Paraclinicos '!T731&gt;90,'Paraclinicos '!U731&gt;60),0)</f>
        <v>1</v>
      </c>
      <c r="N732" s="45">
        <f t="shared" si="35"/>
        <v>5</v>
      </c>
      <c r="O732" cm="1">
        <f t="array" ref="O732">_xlfn.IFS(OR('Paraclinicos '!M731="",'Paraclinicos '!N731="",'Paraclinicos '!N731=0),"",'Paraclinicos '!M731/'Paraclinicos '!N731&lt;100,4,'Paraclinicos '!M731/'Paraclinicos '!N731&lt;200,3,'Paraclinicos '!M731/'Paraclinicos '!N731&lt;300,2,'Paraclinicos '!M731/'Paraclinicos '!N731&lt;400,1,'Paraclinicos '!M731/'Paraclinicos '!N731&gt;=400,0)</f>
        <v>4</v>
      </c>
      <c r="P732" cm="1">
        <f t="array" ref="P732">_xlfn.IFS('Paraclinicos '!C731="","",'Paraclinicos '!C731&lt;20,4,'Paraclinicos '!C731&lt;50,3,'Paraclinicos '!C731&lt;100,2,'Paraclinicos '!C731&lt;150,1,'Paraclinicos '!C731&gt;150,0)</f>
        <v>0</v>
      </c>
      <c r="Q732" cm="1">
        <f t="array" ref="Q732">_xlfn.IFS('Paraclinicos '!O731="","",'Paraclinicos '!O731&lt;1.2,0,'Paraclinicos '!O731&lt;2,1,'Paraclinicos '!O731&lt;3.5,2,'Paraclinicos '!O731&lt;5,3,'Paraclinicos '!O731&gt;5,4)</f>
        <v>2</v>
      </c>
      <c r="R732" cm="1">
        <f t="array" ref="R732">_xlfn.IFS('Paraclinicos '!J731="","",'Paraclinicos '!J731&lt;1.2,0,'Paraclinicos '!J731&lt;2,1,'Paraclinicos '!J731&lt;6,2,'Paraclinicos '!J731&lt;12,3,'Paraclinicos '!J731&gt;=12,4)</f>
        <v>0</v>
      </c>
      <c r="S732" cm="1">
        <f t="array" ref="S732">_xlfn.IFS('Paraclinicos '!Y731="","",'Paraclinicos '!Y731&lt;70,1,'Paraclinicos '!Y731&gt;=70,0)</f>
        <v>0</v>
      </c>
      <c r="T732" cm="1">
        <f t="array" ref="T732">_xlfn.IFS('Paraclinicos '!W731="","",'Paraclinicos '!W731&lt;6,4,'Paraclinicos '!W731&lt;10,3,'Paraclinicos '!W731&lt;13,2,'Paraclinicos '!W731&lt;15,1,'Paraclinicos '!W731=15,0)</f>
        <v>4</v>
      </c>
      <c r="U732" s="54">
        <f t="shared" si="33"/>
        <v>10</v>
      </c>
      <c r="V732" cm="1">
        <f t="array" ref="V732">_xlfn.IFS('Paraclinicos '!S731="","",OR('Paraclinicos '!S731&lt;=8,'Paraclinicos '!S731&gt;=25),3,'Paraclinicos '!S731&lt;12,1,'Paraclinicos '!S731&lt;21,0,'Paraclinicos '!S731&lt;25,2)</f>
        <v>2</v>
      </c>
      <c r="W732" t="str">
        <f>IFERROR(IF(INDEX('BD Demog para scores enalazar'!Y$2:'BD Demog para scores enalazar'!Y$3000,MATCH(Formulas!A732,'BD Demog para scores enalazar'!A$2:'BD Demog para scores enalazar'!A$3000,0))=1,"SI","NO"),"")</f>
        <v>NO</v>
      </c>
      <c r="X732" s="9" t="str">
        <f>IFERROR(IF(INDEX('BD Demog para scores enalazar'!AJ$2:'BD Demog para scores enalazar'!AJ$3000,MATCH(Formulas!A732,'BD Demog para scores enalazar'!A$2:'BD Demog para scores enalazar'!A$3000,0))=1,"SI","NO"),"")</f>
        <v>NO</v>
      </c>
      <c r="Y732" cm="1">
        <f t="array" ref="Y732">IF(AND(W732="NO",X732="NO"),_xlfn.IFS('Paraclinicos '!K731&lt;=91,3,'Paraclinicos '!K731&lt;94,2,'Paraclinicos '!K731&lt;96,1,'Paraclinicos '!K731&gt;=96,0),"")</f>
        <v>3</v>
      </c>
      <c r="Z732" t="str" cm="1">
        <f t="array" ref="Z732">IF(OR(W732="SI",X732="SI"),_xlfn.IFS(OR(AND('Paraclinicos '!K731&lt;=83),AND('Paraclinicos '!K731&gt;=97,AA732=2)),3,OR(AND('Paraclinicos '!K731&lt;=86),AND('Paraclinicos '!K731&gt;=94,AA732=2)),2,OR(AND('Paraclinicos '!K731&lt;=88),AND('Paraclinicos '!K731&gt;=92,AA732=2)),1,OR(AND('Paraclinicos '!K731&gt;=88,'Paraclinicos '!K731&lt;=92),AND('Paraclinicos '!K731&gt;=93,AA732=0)),0),"")</f>
        <v/>
      </c>
      <c r="AA732" cm="1">
        <f t="array" ref="AA732">_xlfn.IFS('Paraclinicos '!E731="","",'Paraclinicos '!E731="Oxigeno",2,'Paraclinicos '!E731="Aire",0)</f>
        <v>2</v>
      </c>
    </row>
    <row r="733" spans="1:27" x14ac:dyDescent="0.25">
      <c r="A733">
        <f>'Paraclinicos '!A732</f>
        <v>176</v>
      </c>
      <c r="B733" s="3">
        <f>'Paraclinicos '!R732</f>
        <v>44307</v>
      </c>
      <c r="C733" cm="1">
        <f t="array" ref="C733">_xlfn.IFS('Paraclinicos '!Q732="","",'Paraclinicos '!Q732&gt;60,3,'Paraclinicos '!Q732&lt;=60,1)</f>
        <v>1</v>
      </c>
      <c r="D733" t="str">
        <f>IFERROR(IF(INDEX('BD Demog para scores enalazar'!BC$2:BC$3000,MATCH(Formulas!A733,'BD Demog para scores enalazar'!A$2:A$3000,0))=0,"SI","NO"),"")</f>
        <v>NO</v>
      </c>
      <c r="E733" cm="1">
        <f t="array" ref="E733">_xlfn.IFS(D733="","",D733="SI",4,D733="NO",1)</f>
        <v>1</v>
      </c>
      <c r="F733" cm="1">
        <f t="array" ref="F733">_xlfn.IFS('Paraclinicos '!B732="","",'Paraclinicos '!B732&gt;1,1,'Paraclinicos '!B732&lt;=1,3)</f>
        <v>3</v>
      </c>
      <c r="G733" t="str" cm="1">
        <f t="array" ref="G733">_xlfn.IFS('Paraclinicos '!D732="","",AND('Paraclinicos '!D732&gt;=250,'Paraclinicos '!D732&lt;=500),2,'Paraclinicos '!D732&gt;500,3,'Paraclinicos '!D732&lt;250,1)</f>
        <v/>
      </c>
      <c r="H733" s="50">
        <f t="shared" si="34"/>
        <v>5</v>
      </c>
      <c r="I733" cm="1">
        <f t="array" ref="I733">_xlfn.IFS('Paraclinicos '!Q732="","",'Paraclinicos '!Q732&gt;=65,1,'Paraclinicos '!Q732&lt;65,0)</f>
        <v>0</v>
      </c>
      <c r="J733" cm="1">
        <f t="array" ref="J733">_xlfn.IFS('Paraclinicos '!I732="","",'Paraclinicos '!I732&gt;7,1,'Paraclinicos '!I732&lt;=7,0)</f>
        <v>1</v>
      </c>
      <c r="K733" cm="1">
        <f t="array" ref="K733">_xlfn.IFS('Paraclinicos '!W732="","",'Paraclinicos '!W732&lt;=8,1,'Paraclinicos '!W732&gt;8,0)</f>
        <v>1</v>
      </c>
      <c r="L733" cm="1">
        <f t="array" ref="L733">_xlfn.IFS('Paraclinicos '!S732="","",'Paraclinicos '!S732&gt;=30,1,'Paraclinicos '!S732&lt;30,0)</f>
        <v>0</v>
      </c>
      <c r="M733" cm="1">
        <f t="array" ref="M733">_xlfn.IFS(OR('Paraclinicos '!T732="",'Paraclinicos '!U732=""),"",OR('Paraclinicos '!T732&lt;=90,'Paraclinicos '!U732&lt;=60),1,OR('Paraclinicos '!T732&gt;90,'Paraclinicos '!U732&gt;60),0)</f>
        <v>0</v>
      </c>
      <c r="N733" s="45">
        <f t="shared" si="35"/>
        <v>5</v>
      </c>
      <c r="O733" cm="1">
        <f t="array" ref="O733">_xlfn.IFS(OR('Paraclinicos '!M732="",'Paraclinicos '!N732="",'Paraclinicos '!N732=0),"",'Paraclinicos '!M732/'Paraclinicos '!N732&lt;100,4,'Paraclinicos '!M732/'Paraclinicos '!N732&lt;200,3,'Paraclinicos '!M732/'Paraclinicos '!N732&lt;300,2,'Paraclinicos '!M732/'Paraclinicos '!N732&lt;400,1,'Paraclinicos '!M732/'Paraclinicos '!N732&gt;=400,0)</f>
        <v>1</v>
      </c>
      <c r="P733" cm="1">
        <f t="array" ref="P733">_xlfn.IFS('Paraclinicos '!C732="","",'Paraclinicos '!C732&lt;20,4,'Paraclinicos '!C732&lt;50,3,'Paraclinicos '!C732&lt;100,2,'Paraclinicos '!C732&lt;150,1,'Paraclinicos '!C732&gt;150,0)</f>
        <v>0</v>
      </c>
      <c r="Q733" cm="1">
        <f t="array" ref="Q733">_xlfn.IFS('Paraclinicos '!O732="","",'Paraclinicos '!O732&lt;1.2,0,'Paraclinicos '!O732&lt;2,1,'Paraclinicos '!O732&lt;3.5,2,'Paraclinicos '!O732&lt;5,3,'Paraclinicos '!O732&gt;5,4)</f>
        <v>2</v>
      </c>
      <c r="R733" cm="1">
        <f t="array" ref="R733">_xlfn.IFS('Paraclinicos '!J732="","",'Paraclinicos '!J732&lt;1.2,0,'Paraclinicos '!J732&lt;2,1,'Paraclinicos '!J732&lt;6,2,'Paraclinicos '!J732&lt;12,3,'Paraclinicos '!J732&gt;=12,4)</f>
        <v>0</v>
      </c>
      <c r="S733" cm="1">
        <f t="array" ref="S733">_xlfn.IFS('Paraclinicos '!Y732="","",'Paraclinicos '!Y732&lt;70,1,'Paraclinicos '!Y732&gt;=70,0)</f>
        <v>0</v>
      </c>
      <c r="T733" cm="1">
        <f t="array" ref="T733">_xlfn.IFS('Paraclinicos '!W732="","",'Paraclinicos '!W732&lt;6,4,'Paraclinicos '!W732&lt;10,3,'Paraclinicos '!W732&lt;13,2,'Paraclinicos '!W732&lt;15,1,'Paraclinicos '!W732=15,0)</f>
        <v>4</v>
      </c>
      <c r="U733" s="54">
        <f t="shared" si="33"/>
        <v>7</v>
      </c>
      <c r="V733" cm="1">
        <f t="array" ref="V733">_xlfn.IFS('Paraclinicos '!S732="","",OR('Paraclinicos '!S732&lt;=8,'Paraclinicos '!S732&gt;=25),3,'Paraclinicos '!S732&lt;12,1,'Paraclinicos '!S732&lt;21,0,'Paraclinicos '!S732&lt;25,2)</f>
        <v>3</v>
      </c>
      <c r="W733" t="str">
        <f>IFERROR(IF(INDEX('BD Demog para scores enalazar'!Y$2:'BD Demog para scores enalazar'!Y$3000,MATCH(Formulas!A733,'BD Demog para scores enalazar'!A$2:'BD Demog para scores enalazar'!A$3000,0))=1,"SI","NO"),"")</f>
        <v>NO</v>
      </c>
      <c r="X733" s="9" t="str">
        <f>IFERROR(IF(INDEX('BD Demog para scores enalazar'!AJ$2:'BD Demog para scores enalazar'!AJ$3000,MATCH(Formulas!A733,'BD Demog para scores enalazar'!A$2:'BD Demog para scores enalazar'!A$3000,0))=1,"SI","NO"),"")</f>
        <v>NO</v>
      </c>
      <c r="Y733" cm="1">
        <f t="array" ref="Y733">IF(AND(W733="NO",X733="NO"),_xlfn.IFS('Paraclinicos '!K732&lt;=91,3,'Paraclinicos '!K732&lt;94,2,'Paraclinicos '!K732&lt;96,1,'Paraclinicos '!K732&gt;=96,0),"")</f>
        <v>3</v>
      </c>
      <c r="Z733" t="str" cm="1">
        <f t="array" ref="Z733">IF(OR(W733="SI",X733="SI"),_xlfn.IFS(OR(AND('Paraclinicos '!K732&lt;=83),AND('Paraclinicos '!K732&gt;=97,AA733=2)),3,OR(AND('Paraclinicos '!K732&lt;=86),AND('Paraclinicos '!K732&gt;=94,AA733=2)),2,OR(AND('Paraclinicos '!K732&lt;=88),AND('Paraclinicos '!K732&gt;=92,AA733=2)),1,OR(AND('Paraclinicos '!K732&gt;=88,'Paraclinicos '!K732&lt;=92),AND('Paraclinicos '!K732&gt;=93,AA733=0)),0),"")</f>
        <v/>
      </c>
      <c r="AA733" cm="1">
        <f t="array" ref="AA733">_xlfn.IFS('Paraclinicos '!E732="","",'Paraclinicos '!E732="Oxigeno",2,'Paraclinicos '!E732="Aire",0)</f>
        <v>2</v>
      </c>
    </row>
    <row r="734" spans="1:27" x14ac:dyDescent="0.25">
      <c r="A734">
        <f>'Paraclinicos '!A733</f>
        <v>176</v>
      </c>
      <c r="B734" s="3">
        <f>'Paraclinicos '!R733</f>
        <v>44307</v>
      </c>
      <c r="C734" cm="1">
        <f t="array" ref="C734">_xlfn.IFS('Paraclinicos '!Q733="","",'Paraclinicos '!Q733&gt;60,3,'Paraclinicos '!Q733&lt;=60,1)</f>
        <v>1</v>
      </c>
      <c r="D734" t="str">
        <f>IFERROR(IF(INDEX('BD Demog para scores enalazar'!BC$2:BC$3000,MATCH(Formulas!A734,'BD Demog para scores enalazar'!A$2:A$3000,0))=0,"SI","NO"),"")</f>
        <v>NO</v>
      </c>
      <c r="E734" cm="1">
        <f t="array" ref="E734">_xlfn.IFS(D734="","",D734="SI",4,D734="NO",1)</f>
        <v>1</v>
      </c>
      <c r="F734" cm="1">
        <f t="array" ref="F734">_xlfn.IFS('Paraclinicos '!B733="","",'Paraclinicos '!B733&gt;1,1,'Paraclinicos '!B733&lt;=1,3)</f>
        <v>3</v>
      </c>
      <c r="G734" t="str" cm="1">
        <f t="array" ref="G734">_xlfn.IFS('Paraclinicos '!D733="","",AND('Paraclinicos '!D733&gt;=250,'Paraclinicos '!D733&lt;=500),2,'Paraclinicos '!D733&gt;500,3,'Paraclinicos '!D733&lt;250,1)</f>
        <v/>
      </c>
      <c r="H734" s="50">
        <f t="shared" si="34"/>
        <v>5</v>
      </c>
      <c r="I734" cm="1">
        <f t="array" ref="I734">_xlfn.IFS('Paraclinicos '!Q733="","",'Paraclinicos '!Q733&gt;=65,1,'Paraclinicos '!Q733&lt;65,0)</f>
        <v>0</v>
      </c>
      <c r="J734" cm="1">
        <f t="array" ref="J734">_xlfn.IFS('Paraclinicos '!I733="","",'Paraclinicos '!I733&gt;7,1,'Paraclinicos '!I733&lt;=7,0)</f>
        <v>1</v>
      </c>
      <c r="K734" cm="1">
        <f t="array" ref="K734">_xlfn.IFS('Paraclinicos '!W733="","",'Paraclinicos '!W733&lt;=8,1,'Paraclinicos '!W733&gt;8,0)</f>
        <v>1</v>
      </c>
      <c r="L734" cm="1">
        <f t="array" ref="L734">_xlfn.IFS('Paraclinicos '!S733="","",'Paraclinicos '!S733&gt;=30,1,'Paraclinicos '!S733&lt;30,0)</f>
        <v>0</v>
      </c>
      <c r="M734" cm="1">
        <f t="array" ref="M734">_xlfn.IFS(OR('Paraclinicos '!T733="",'Paraclinicos '!U733=""),"",OR('Paraclinicos '!T733&lt;=90,'Paraclinicos '!U733&lt;=60),1,OR('Paraclinicos '!T733&gt;90,'Paraclinicos '!U733&gt;60),0)</f>
        <v>1</v>
      </c>
      <c r="N734" s="45">
        <f t="shared" si="35"/>
        <v>5</v>
      </c>
      <c r="O734" cm="1">
        <f t="array" ref="O734">_xlfn.IFS(OR('Paraclinicos '!M733="",'Paraclinicos '!N733="",'Paraclinicos '!N733=0),"",'Paraclinicos '!M733/'Paraclinicos '!N733&lt;100,4,'Paraclinicos '!M733/'Paraclinicos '!N733&lt;200,3,'Paraclinicos '!M733/'Paraclinicos '!N733&lt;300,2,'Paraclinicos '!M733/'Paraclinicos '!N733&lt;400,1,'Paraclinicos '!M733/'Paraclinicos '!N733&gt;=400,0)</f>
        <v>1</v>
      </c>
      <c r="P734" cm="1">
        <f t="array" ref="P734">_xlfn.IFS('Paraclinicos '!C733="","",'Paraclinicos '!C733&lt;20,4,'Paraclinicos '!C733&lt;50,3,'Paraclinicos '!C733&lt;100,2,'Paraclinicos '!C733&lt;150,1,'Paraclinicos '!C733&gt;150,0)</f>
        <v>0</v>
      </c>
      <c r="Q734" cm="1">
        <f t="array" ref="Q734">_xlfn.IFS('Paraclinicos '!O733="","",'Paraclinicos '!O733&lt;1.2,0,'Paraclinicos '!O733&lt;2,1,'Paraclinicos '!O733&lt;3.5,2,'Paraclinicos '!O733&lt;5,3,'Paraclinicos '!O733&gt;5,4)</f>
        <v>3</v>
      </c>
      <c r="R734" t="str" cm="1">
        <f t="array" ref="R734">_xlfn.IFS('Paraclinicos '!J733="","",'Paraclinicos '!J733&lt;1.2,0,'Paraclinicos '!J733&lt;2,1,'Paraclinicos '!J733&lt;6,2,'Paraclinicos '!J733&lt;12,3,'Paraclinicos '!J733&gt;=12,4)</f>
        <v/>
      </c>
      <c r="S734" cm="1">
        <f t="array" ref="S734">_xlfn.IFS('Paraclinicos '!Y733="","",'Paraclinicos '!Y733&lt;70,1,'Paraclinicos '!Y733&gt;=70,0)</f>
        <v>0</v>
      </c>
      <c r="T734" cm="1">
        <f t="array" ref="T734">_xlfn.IFS('Paraclinicos '!W733="","",'Paraclinicos '!W733&lt;6,4,'Paraclinicos '!W733&lt;10,3,'Paraclinicos '!W733&lt;13,2,'Paraclinicos '!W733&lt;15,1,'Paraclinicos '!W733=15,0)</f>
        <v>4</v>
      </c>
      <c r="U734" s="54">
        <f t="shared" si="33"/>
        <v>8</v>
      </c>
      <c r="V734" cm="1">
        <f t="array" ref="V734">_xlfn.IFS('Paraclinicos '!S733="","",OR('Paraclinicos '!S733&lt;=8,'Paraclinicos '!S733&gt;=25),3,'Paraclinicos '!S733&lt;12,1,'Paraclinicos '!S733&lt;21,0,'Paraclinicos '!S733&lt;25,2)</f>
        <v>0</v>
      </c>
      <c r="W734" t="str">
        <f>IFERROR(IF(INDEX('BD Demog para scores enalazar'!Y$2:'BD Demog para scores enalazar'!Y$3000,MATCH(Formulas!A734,'BD Demog para scores enalazar'!A$2:'BD Demog para scores enalazar'!A$3000,0))=1,"SI","NO"),"")</f>
        <v>NO</v>
      </c>
      <c r="X734" s="9" t="str">
        <f>IFERROR(IF(INDEX('BD Demog para scores enalazar'!AJ$2:'BD Demog para scores enalazar'!AJ$3000,MATCH(Formulas!A734,'BD Demog para scores enalazar'!A$2:'BD Demog para scores enalazar'!A$3000,0))=1,"SI","NO"),"")</f>
        <v>NO</v>
      </c>
      <c r="Y734" cm="1">
        <f t="array" ref="Y734">IF(AND(W734="NO",X734="NO"),_xlfn.IFS('Paraclinicos '!K733&lt;=91,3,'Paraclinicos '!K733&lt;94,2,'Paraclinicos '!K733&lt;96,1,'Paraclinicos '!K733&gt;=96,0),"")</f>
        <v>3</v>
      </c>
      <c r="Z734" t="str" cm="1">
        <f t="array" ref="Z734">IF(OR(W734="SI",X734="SI"),_xlfn.IFS(OR(AND('Paraclinicos '!K733&lt;=83),AND('Paraclinicos '!K733&gt;=97,AA734=2)),3,OR(AND('Paraclinicos '!K733&lt;=86),AND('Paraclinicos '!K733&gt;=94,AA734=2)),2,OR(AND('Paraclinicos '!K733&lt;=88),AND('Paraclinicos '!K733&gt;=92,AA734=2)),1,OR(AND('Paraclinicos '!K733&gt;=88,'Paraclinicos '!K733&lt;=92),AND('Paraclinicos '!K733&gt;=93,AA734=0)),0),"")</f>
        <v/>
      </c>
      <c r="AA734" cm="1">
        <f t="array" ref="AA734">_xlfn.IFS('Paraclinicos '!E733="","",'Paraclinicos '!E733="Oxigeno",2,'Paraclinicos '!E733="Aire",0)</f>
        <v>2</v>
      </c>
    </row>
    <row r="735" spans="1:27" x14ac:dyDescent="0.25">
      <c r="A735">
        <f>'Paraclinicos '!A734</f>
        <v>176</v>
      </c>
      <c r="B735" s="3">
        <f>'Paraclinicos '!R734</f>
        <v>44309</v>
      </c>
      <c r="C735" cm="1">
        <f t="array" ref="C735">_xlfn.IFS('Paraclinicos '!Q734="","",'Paraclinicos '!Q734&gt;60,3,'Paraclinicos '!Q734&lt;=60,1)</f>
        <v>1</v>
      </c>
      <c r="D735" t="str">
        <f>IFERROR(IF(INDEX('BD Demog para scores enalazar'!BC$2:BC$3000,MATCH(Formulas!A735,'BD Demog para scores enalazar'!A$2:A$3000,0))=0,"SI","NO"),"")</f>
        <v>NO</v>
      </c>
      <c r="E735" cm="1">
        <f t="array" ref="E735">_xlfn.IFS(D735="","",D735="SI",4,D735="NO",1)</f>
        <v>1</v>
      </c>
      <c r="F735" cm="1">
        <f t="array" ref="F735">_xlfn.IFS('Paraclinicos '!B734="","",'Paraclinicos '!B734&gt;1,1,'Paraclinicos '!B734&lt;=1,3)</f>
        <v>3</v>
      </c>
      <c r="G735" t="str" cm="1">
        <f t="array" ref="G735">_xlfn.IFS('Paraclinicos '!D734="","",AND('Paraclinicos '!D734&gt;=250,'Paraclinicos '!D734&lt;=500),2,'Paraclinicos '!D734&gt;500,3,'Paraclinicos '!D734&lt;250,1)</f>
        <v/>
      </c>
      <c r="H735" s="50">
        <f t="shared" si="34"/>
        <v>5</v>
      </c>
      <c r="I735" cm="1">
        <f t="array" ref="I735">_xlfn.IFS('Paraclinicos '!Q734="","",'Paraclinicos '!Q734&gt;=65,1,'Paraclinicos '!Q734&lt;65,0)</f>
        <v>0</v>
      </c>
      <c r="J735" cm="1">
        <f t="array" ref="J735">_xlfn.IFS('Paraclinicos '!I734="","",'Paraclinicos '!I734&gt;7,1,'Paraclinicos '!I734&lt;=7,0)</f>
        <v>1</v>
      </c>
      <c r="K735" cm="1">
        <f t="array" ref="K735">_xlfn.IFS('Paraclinicos '!W734="","",'Paraclinicos '!W734&lt;=8,1,'Paraclinicos '!W734&gt;8,0)</f>
        <v>1</v>
      </c>
      <c r="L735" cm="1">
        <f t="array" ref="L735">_xlfn.IFS('Paraclinicos '!S734="","",'Paraclinicos '!S734&gt;=30,1,'Paraclinicos '!S734&lt;30,0)</f>
        <v>0</v>
      </c>
      <c r="M735" cm="1">
        <f t="array" ref="M735">_xlfn.IFS(OR('Paraclinicos '!T734="",'Paraclinicos '!U734=""),"",OR('Paraclinicos '!T734&lt;=90,'Paraclinicos '!U734&lt;=60),1,OR('Paraclinicos '!T734&gt;90,'Paraclinicos '!U734&gt;60),0)</f>
        <v>0</v>
      </c>
      <c r="N735" s="45">
        <f t="shared" si="35"/>
        <v>5</v>
      </c>
      <c r="O735" cm="1">
        <f t="array" ref="O735">_xlfn.IFS(OR('Paraclinicos '!M734="",'Paraclinicos '!N734="",'Paraclinicos '!N734=0),"",'Paraclinicos '!M734/'Paraclinicos '!N734&lt;100,4,'Paraclinicos '!M734/'Paraclinicos '!N734&lt;200,3,'Paraclinicos '!M734/'Paraclinicos '!N734&lt;300,2,'Paraclinicos '!M734/'Paraclinicos '!N734&lt;400,1,'Paraclinicos '!M734/'Paraclinicos '!N734&gt;=400,0)</f>
        <v>2</v>
      </c>
      <c r="P735" cm="1">
        <f t="array" ref="P735">_xlfn.IFS('Paraclinicos '!C734="","",'Paraclinicos '!C734&lt;20,4,'Paraclinicos '!C734&lt;50,3,'Paraclinicos '!C734&lt;100,2,'Paraclinicos '!C734&lt;150,1,'Paraclinicos '!C734&gt;150,0)</f>
        <v>0</v>
      </c>
      <c r="Q735" cm="1">
        <f t="array" ref="Q735">_xlfn.IFS('Paraclinicos '!O734="","",'Paraclinicos '!O734&lt;1.2,0,'Paraclinicos '!O734&lt;2,1,'Paraclinicos '!O734&lt;3.5,2,'Paraclinicos '!O734&lt;5,3,'Paraclinicos '!O734&gt;5,4)</f>
        <v>2</v>
      </c>
      <c r="R735" cm="1">
        <f t="array" ref="R735">_xlfn.IFS('Paraclinicos '!J734="","",'Paraclinicos '!J734&lt;1.2,0,'Paraclinicos '!J734&lt;2,1,'Paraclinicos '!J734&lt;6,2,'Paraclinicos '!J734&lt;12,3,'Paraclinicos '!J734&gt;=12,4)</f>
        <v>0</v>
      </c>
      <c r="S735" cm="1">
        <f t="array" ref="S735">_xlfn.IFS('Paraclinicos '!Y734="","",'Paraclinicos '!Y734&lt;70,1,'Paraclinicos '!Y734&gt;=70,0)</f>
        <v>0</v>
      </c>
      <c r="T735" cm="1">
        <f t="array" ref="T735">_xlfn.IFS('Paraclinicos '!W734="","",'Paraclinicos '!W734&lt;6,4,'Paraclinicos '!W734&lt;10,3,'Paraclinicos '!W734&lt;13,2,'Paraclinicos '!W734&lt;15,1,'Paraclinicos '!W734=15,0)</f>
        <v>4</v>
      </c>
      <c r="U735" s="54">
        <f t="shared" si="33"/>
        <v>8</v>
      </c>
      <c r="V735" cm="1">
        <f t="array" ref="V735">_xlfn.IFS('Paraclinicos '!S734="","",OR('Paraclinicos '!S734&lt;=8,'Paraclinicos '!S734&gt;=25),3,'Paraclinicos '!S734&lt;12,1,'Paraclinicos '!S734&lt;21,0,'Paraclinicos '!S734&lt;25,2)</f>
        <v>0</v>
      </c>
      <c r="W735" t="str">
        <f>IFERROR(IF(INDEX('BD Demog para scores enalazar'!Y$2:'BD Demog para scores enalazar'!Y$3000,MATCH(Formulas!A735,'BD Demog para scores enalazar'!A$2:'BD Demog para scores enalazar'!A$3000,0))=1,"SI","NO"),"")</f>
        <v>NO</v>
      </c>
      <c r="X735" s="9" t="str">
        <f>IFERROR(IF(INDEX('BD Demog para scores enalazar'!AJ$2:'BD Demog para scores enalazar'!AJ$3000,MATCH(Formulas!A735,'BD Demog para scores enalazar'!A$2:'BD Demog para scores enalazar'!A$3000,0))=1,"SI","NO"),"")</f>
        <v>NO</v>
      </c>
      <c r="Y735" cm="1">
        <f t="array" ref="Y735">IF(AND(W735="NO",X735="NO"),_xlfn.IFS('Paraclinicos '!K734&lt;=91,3,'Paraclinicos '!K734&lt;94,2,'Paraclinicos '!K734&lt;96,1,'Paraclinicos '!K734&gt;=96,0),"")</f>
        <v>3</v>
      </c>
      <c r="Z735" t="str" cm="1">
        <f t="array" ref="Z735">IF(OR(W735="SI",X735="SI"),_xlfn.IFS(OR(AND('Paraclinicos '!K734&lt;=83),AND('Paraclinicos '!K734&gt;=97,AA735=2)),3,OR(AND('Paraclinicos '!K734&lt;=86),AND('Paraclinicos '!K734&gt;=94,AA735=2)),2,OR(AND('Paraclinicos '!K734&lt;=88),AND('Paraclinicos '!K734&gt;=92,AA735=2)),1,OR(AND('Paraclinicos '!K734&gt;=88,'Paraclinicos '!K734&lt;=92),AND('Paraclinicos '!K734&gt;=93,AA735=0)),0),"")</f>
        <v/>
      </c>
      <c r="AA735" cm="1">
        <f t="array" ref="AA735">_xlfn.IFS('Paraclinicos '!E734="","",'Paraclinicos '!E734="Oxigeno",2,'Paraclinicos '!E734="Aire",0)</f>
        <v>2</v>
      </c>
    </row>
    <row r="736" spans="1:27" x14ac:dyDescent="0.25">
      <c r="A736">
        <f>'Paraclinicos '!A735</f>
        <v>177</v>
      </c>
      <c r="B736" s="3">
        <f>'Paraclinicos '!R735</f>
        <v>44302</v>
      </c>
      <c r="C736" cm="1">
        <f t="array" ref="C736">_xlfn.IFS('Paraclinicos '!Q735="","",'Paraclinicos '!Q735&gt;60,3,'Paraclinicos '!Q735&lt;=60,1)</f>
        <v>3</v>
      </c>
      <c r="D736" t="str">
        <f>IFERROR(IF(INDEX('BD Demog para scores enalazar'!BC$2:BC$3000,MATCH(Formulas!A736,'BD Demog para scores enalazar'!A$2:A$3000,0))=0,"SI","NO"),"")</f>
        <v/>
      </c>
      <c r="E736" t="str" cm="1">
        <f t="array" ref="E736">_xlfn.IFS(D736="","",D736="SI",4,D736="NO",1)</f>
        <v/>
      </c>
      <c r="F736" cm="1">
        <f t="array" ref="F736">_xlfn.IFS('Paraclinicos '!B735="","",'Paraclinicos '!B735&gt;1,1,'Paraclinicos '!B735&lt;=1,3)</f>
        <v>3</v>
      </c>
      <c r="G736" t="str" cm="1">
        <f t="array" ref="G736">_xlfn.IFS('Paraclinicos '!D735="","",AND('Paraclinicos '!D735&gt;=250,'Paraclinicos '!D735&lt;=500),2,'Paraclinicos '!D735&gt;500,3,'Paraclinicos '!D735&lt;250,1)</f>
        <v/>
      </c>
      <c r="H736" s="50">
        <f t="shared" si="34"/>
        <v>6</v>
      </c>
      <c r="I736" cm="1">
        <f t="array" ref="I736">_xlfn.IFS('Paraclinicos '!Q735="","",'Paraclinicos '!Q735&gt;=65,1,'Paraclinicos '!Q735&lt;65,0)</f>
        <v>1</v>
      </c>
      <c r="J736" cm="1">
        <f t="array" ref="J736">_xlfn.IFS('Paraclinicos '!I735="","",'Paraclinicos '!I735&gt;7,1,'Paraclinicos '!I735&lt;=7,0)</f>
        <v>1</v>
      </c>
      <c r="K736" cm="1">
        <f t="array" ref="K736">_xlfn.IFS('Paraclinicos '!W735="","",'Paraclinicos '!W735&lt;=8,1,'Paraclinicos '!W735&gt;8,0)</f>
        <v>0</v>
      </c>
      <c r="L736" cm="1">
        <f t="array" ref="L736">_xlfn.IFS('Paraclinicos '!S735="","",'Paraclinicos '!S735&gt;=30,1,'Paraclinicos '!S735&lt;30,0)</f>
        <v>0</v>
      </c>
      <c r="M736" cm="1">
        <f t="array" ref="M736">_xlfn.IFS(OR('Paraclinicos '!T735="",'Paraclinicos '!U735=""),"",OR('Paraclinicos '!T735&lt;=90,'Paraclinicos '!U735&lt;=60),1,OR('Paraclinicos '!T735&gt;90,'Paraclinicos '!U735&gt;60),0)</f>
        <v>0</v>
      </c>
      <c r="N736" s="45">
        <f t="shared" si="35"/>
        <v>3</v>
      </c>
      <c r="O736" cm="1">
        <f t="array" ref="O736">_xlfn.IFS(OR('Paraclinicos '!M735="",'Paraclinicos '!N735="",'Paraclinicos '!N735=0),"",'Paraclinicos '!M735/'Paraclinicos '!N735&lt;100,4,'Paraclinicos '!M735/'Paraclinicos '!N735&lt;200,3,'Paraclinicos '!M735/'Paraclinicos '!N735&lt;300,2,'Paraclinicos '!M735/'Paraclinicos '!N735&lt;400,1,'Paraclinicos '!M735/'Paraclinicos '!N735&gt;=400,0)</f>
        <v>0</v>
      </c>
      <c r="P736" cm="1">
        <f t="array" ref="P736">_xlfn.IFS('Paraclinicos '!C735="","",'Paraclinicos '!C735&lt;20,4,'Paraclinicos '!C735&lt;50,3,'Paraclinicos '!C735&lt;100,2,'Paraclinicos '!C735&lt;150,1,'Paraclinicos '!C735&gt;150,0)</f>
        <v>1</v>
      </c>
      <c r="Q736" cm="1">
        <f t="array" ref="Q736">_xlfn.IFS('Paraclinicos '!O735="","",'Paraclinicos '!O735&lt;1.2,0,'Paraclinicos '!O735&lt;2,1,'Paraclinicos '!O735&lt;3.5,2,'Paraclinicos '!O735&lt;5,3,'Paraclinicos '!O735&gt;5,4)</f>
        <v>1</v>
      </c>
      <c r="R736" t="str" cm="1">
        <f t="array" ref="R736">_xlfn.IFS('Paraclinicos '!J735="","",'Paraclinicos '!J735&lt;1.2,0,'Paraclinicos '!J735&lt;2,1,'Paraclinicos '!J735&lt;6,2,'Paraclinicos '!J735&lt;12,3,'Paraclinicos '!J735&gt;=12,4)</f>
        <v/>
      </c>
      <c r="S736" cm="1">
        <f t="array" ref="S736">_xlfn.IFS('Paraclinicos '!Y735="","",'Paraclinicos '!Y735&lt;70,1,'Paraclinicos '!Y735&gt;=70,0)</f>
        <v>0</v>
      </c>
      <c r="T736" cm="1">
        <f t="array" ref="T736">_xlfn.IFS('Paraclinicos '!W735="","",'Paraclinicos '!W735&lt;6,4,'Paraclinicos '!W735&lt;10,3,'Paraclinicos '!W735&lt;13,2,'Paraclinicos '!W735&lt;15,1,'Paraclinicos '!W735=15,0)</f>
        <v>1</v>
      </c>
      <c r="U736" s="54">
        <f t="shared" si="33"/>
        <v>3</v>
      </c>
      <c r="V736" cm="1">
        <f t="array" ref="V736">_xlfn.IFS('Paraclinicos '!S735="","",OR('Paraclinicos '!S735&lt;=8,'Paraclinicos '!S735&gt;=25),3,'Paraclinicos '!S735&lt;12,1,'Paraclinicos '!S735&lt;21,0,'Paraclinicos '!S735&lt;25,2)</f>
        <v>0</v>
      </c>
      <c r="W736" t="str">
        <f>IFERROR(IF(INDEX('BD Demog para scores enalazar'!Y$2:'BD Demog para scores enalazar'!Y$3000,MATCH(Formulas!A736,'BD Demog para scores enalazar'!A$2:'BD Demog para scores enalazar'!A$3000,0))=1,"SI","NO"),"")</f>
        <v/>
      </c>
      <c r="X736" s="9" t="str">
        <f>IFERROR(IF(INDEX('BD Demog para scores enalazar'!AJ$2:'BD Demog para scores enalazar'!AJ$3000,MATCH(Formulas!A736,'BD Demog para scores enalazar'!A$2:'BD Demog para scores enalazar'!A$3000,0))=1,"SI","NO"),"")</f>
        <v/>
      </c>
      <c r="Y736" t="str" cm="1">
        <f t="array" ref="Y736">IF(AND(W736="NO",X736="NO"),_xlfn.IFS('Paraclinicos '!K735&lt;=91,3,'Paraclinicos '!K735&lt;94,2,'Paraclinicos '!K735&lt;96,1,'Paraclinicos '!K735&gt;=96,0),"")</f>
        <v/>
      </c>
      <c r="Z736" t="str" cm="1">
        <f t="array" ref="Z736">IF(OR(W736="SI",X736="SI"),_xlfn.IFS(OR(AND('Paraclinicos '!K735&lt;=83),AND('Paraclinicos '!K735&gt;=97,AA736=2)),3,OR(AND('Paraclinicos '!K735&lt;=86),AND('Paraclinicos '!K735&gt;=94,AA736=2)),2,OR(AND('Paraclinicos '!K735&lt;=88),AND('Paraclinicos '!K735&gt;=92,AA736=2)),1,OR(AND('Paraclinicos '!K735&gt;=88,'Paraclinicos '!K735&lt;=92),AND('Paraclinicos '!K735&gt;=93,AA736=0)),0),"")</f>
        <v/>
      </c>
      <c r="AA736" cm="1">
        <f t="array" ref="AA736">_xlfn.IFS('Paraclinicos '!E735="","",'Paraclinicos '!E735="Oxigeno",2,'Paraclinicos '!E735="Aire",0)</f>
        <v>2</v>
      </c>
    </row>
    <row r="737" spans="1:27" x14ac:dyDescent="0.25">
      <c r="A737">
        <f>'Paraclinicos '!A736</f>
        <v>180</v>
      </c>
      <c r="B737" s="3">
        <f>'Paraclinicos '!R736</f>
        <v>44311</v>
      </c>
      <c r="C737" cm="1">
        <f t="array" ref="C737">_xlfn.IFS('Paraclinicos '!Q736="","",'Paraclinicos '!Q736&gt;60,3,'Paraclinicos '!Q736&lt;=60,1)</f>
        <v>3</v>
      </c>
      <c r="D737" t="str">
        <f>IFERROR(IF(INDEX('BD Demog para scores enalazar'!BC$2:BC$3000,MATCH(Formulas!A737,'BD Demog para scores enalazar'!A$2:A$3000,0))=0,"SI","NO"),"")</f>
        <v>SI</v>
      </c>
      <c r="E737" cm="1">
        <f t="array" ref="E737">_xlfn.IFS(D737="","",D737="SI",4,D737="NO",1)</f>
        <v>4</v>
      </c>
      <c r="F737" cm="1">
        <f t="array" ref="F737">_xlfn.IFS('Paraclinicos '!B736="","",'Paraclinicos '!B736&gt;1,1,'Paraclinicos '!B736&lt;=1,3)</f>
        <v>3</v>
      </c>
      <c r="G737" cm="1">
        <f t="array" ref="G737">_xlfn.IFS('Paraclinicos '!D736="","",AND('Paraclinicos '!D736&gt;=250,'Paraclinicos '!D736&lt;=500),2,'Paraclinicos '!D736&gt;500,3,'Paraclinicos '!D736&lt;250,1)</f>
        <v>3</v>
      </c>
      <c r="H737" s="50">
        <f t="shared" si="34"/>
        <v>13</v>
      </c>
      <c r="I737" cm="1">
        <f t="array" ref="I737">_xlfn.IFS('Paraclinicos '!Q736="","",'Paraclinicos '!Q736&gt;=65,1,'Paraclinicos '!Q736&lt;65,0)</f>
        <v>1</v>
      </c>
      <c r="J737" cm="1">
        <f t="array" ref="J737">_xlfn.IFS('Paraclinicos '!I736="","",'Paraclinicos '!I736&gt;7,1,'Paraclinicos '!I736&lt;=7,0)</f>
        <v>1</v>
      </c>
      <c r="K737" cm="1">
        <f t="array" ref="K737">_xlfn.IFS('Paraclinicos '!W736="","",'Paraclinicos '!W736&lt;=8,1,'Paraclinicos '!W736&gt;8,0)</f>
        <v>0</v>
      </c>
      <c r="L737" cm="1">
        <f t="array" ref="L737">_xlfn.IFS('Paraclinicos '!S736="","",'Paraclinicos '!S736&gt;=30,1,'Paraclinicos '!S736&lt;30,0)</f>
        <v>0</v>
      </c>
      <c r="M737" cm="1">
        <f t="array" ref="M737">_xlfn.IFS(OR('Paraclinicos '!T736="",'Paraclinicos '!U736=""),"",OR('Paraclinicos '!T736&lt;=90,'Paraclinicos '!U736&lt;=60),1,OR('Paraclinicos '!T736&gt;90,'Paraclinicos '!U736&gt;60),0)</f>
        <v>0</v>
      </c>
      <c r="N737" s="45">
        <f t="shared" si="35"/>
        <v>2</v>
      </c>
      <c r="O737" cm="1">
        <f t="array" ref="O737">_xlfn.IFS(OR('Paraclinicos '!M736="",'Paraclinicos '!N736="",'Paraclinicos '!N736=0),"",'Paraclinicos '!M736/'Paraclinicos '!N736&lt;100,4,'Paraclinicos '!M736/'Paraclinicos '!N736&lt;200,3,'Paraclinicos '!M736/'Paraclinicos '!N736&lt;300,2,'Paraclinicos '!M736/'Paraclinicos '!N736&lt;400,1,'Paraclinicos '!M736/'Paraclinicos '!N736&gt;=400,0)</f>
        <v>2</v>
      </c>
      <c r="P737" cm="1">
        <f t="array" ref="P737">_xlfn.IFS('Paraclinicos '!C736="","",'Paraclinicos '!C736&lt;20,4,'Paraclinicos '!C736&lt;50,3,'Paraclinicos '!C736&lt;100,2,'Paraclinicos '!C736&lt;150,1,'Paraclinicos '!C736&gt;150,0)</f>
        <v>0</v>
      </c>
      <c r="Q737" cm="1">
        <f t="array" ref="Q737">_xlfn.IFS('Paraclinicos '!O736="","",'Paraclinicos '!O736&lt;1.2,0,'Paraclinicos '!O736&lt;2,1,'Paraclinicos '!O736&lt;3.5,2,'Paraclinicos '!O736&lt;5,3,'Paraclinicos '!O736&gt;5,4)</f>
        <v>1</v>
      </c>
      <c r="R737" cm="1">
        <f t="array" ref="R737">_xlfn.IFS('Paraclinicos '!J736="","",'Paraclinicos '!J736&lt;1.2,0,'Paraclinicos '!J736&lt;2,1,'Paraclinicos '!J736&lt;6,2,'Paraclinicos '!J736&lt;12,3,'Paraclinicos '!J736&gt;=12,4)</f>
        <v>0</v>
      </c>
      <c r="S737" cm="1">
        <f t="array" ref="S737">_xlfn.IFS('Paraclinicos '!Y736="","",'Paraclinicos '!Y736&lt;70,1,'Paraclinicos '!Y736&gt;=70,0)</f>
        <v>0</v>
      </c>
      <c r="T737" cm="1">
        <f t="array" ref="T737">_xlfn.IFS('Paraclinicos '!W736="","",'Paraclinicos '!W736&lt;6,4,'Paraclinicos '!W736&lt;10,3,'Paraclinicos '!W736&lt;13,2,'Paraclinicos '!W736&lt;15,1,'Paraclinicos '!W736=15,0)</f>
        <v>0</v>
      </c>
      <c r="U737" s="54">
        <f t="shared" si="33"/>
        <v>3</v>
      </c>
      <c r="V737" cm="1">
        <f t="array" ref="V737">_xlfn.IFS('Paraclinicos '!S736="","",OR('Paraclinicos '!S736&lt;=8,'Paraclinicos '!S736&gt;=25),3,'Paraclinicos '!S736&lt;12,1,'Paraclinicos '!S736&lt;21,0,'Paraclinicos '!S736&lt;25,2)</f>
        <v>3</v>
      </c>
      <c r="W737" t="str">
        <f>IFERROR(IF(INDEX('BD Demog para scores enalazar'!Y$2:'BD Demog para scores enalazar'!Y$3000,MATCH(Formulas!A737,'BD Demog para scores enalazar'!A$2:'BD Demog para scores enalazar'!A$3000,0))=1,"SI","NO"),"")</f>
        <v>NO</v>
      </c>
      <c r="X737" s="9" t="str">
        <f>IFERROR(IF(INDEX('BD Demog para scores enalazar'!AJ$2:'BD Demog para scores enalazar'!AJ$3000,MATCH(Formulas!A737,'BD Demog para scores enalazar'!A$2:'BD Demog para scores enalazar'!A$3000,0))=1,"SI","NO"),"")</f>
        <v>NO</v>
      </c>
      <c r="Y737" cm="1">
        <f t="array" ref="Y737">IF(AND(W737="NO",X737="NO"),_xlfn.IFS('Paraclinicos '!K736&lt;=91,3,'Paraclinicos '!K736&lt;94,2,'Paraclinicos '!K736&lt;96,1,'Paraclinicos '!K736&gt;=96,0),"")</f>
        <v>3</v>
      </c>
      <c r="Z737" t="str" cm="1">
        <f t="array" ref="Z737">IF(OR(W737="SI",X737="SI"),_xlfn.IFS(OR(AND('Paraclinicos '!K736&lt;=83),AND('Paraclinicos '!K736&gt;=97,AA737=2)),3,OR(AND('Paraclinicos '!K736&lt;=86),AND('Paraclinicos '!K736&gt;=94,AA737=2)),2,OR(AND('Paraclinicos '!K736&lt;=88),AND('Paraclinicos '!K736&gt;=92,AA737=2)),1,OR(AND('Paraclinicos '!K736&gt;=88,'Paraclinicos '!K736&lt;=92),AND('Paraclinicos '!K736&gt;=93,AA737=0)),0),"")</f>
        <v/>
      </c>
      <c r="AA737" cm="1">
        <f t="array" ref="AA737">_xlfn.IFS('Paraclinicos '!E736="","",'Paraclinicos '!E736="Oxigeno",2,'Paraclinicos '!E736="Aire",0)</f>
        <v>2</v>
      </c>
    </row>
    <row r="738" spans="1:27" x14ac:dyDescent="0.25">
      <c r="A738">
        <f>'Paraclinicos '!A737</f>
        <v>180</v>
      </c>
      <c r="B738" s="3">
        <f>'Paraclinicos '!R737</f>
        <v>44312</v>
      </c>
      <c r="C738" cm="1">
        <f t="array" ref="C738">_xlfn.IFS('Paraclinicos '!Q737="","",'Paraclinicos '!Q737&gt;60,3,'Paraclinicos '!Q737&lt;=60,1)</f>
        <v>3</v>
      </c>
      <c r="D738" t="str">
        <f>IFERROR(IF(INDEX('BD Demog para scores enalazar'!BC$2:BC$3000,MATCH(Formulas!A738,'BD Demog para scores enalazar'!A$2:A$3000,0))=0,"SI","NO"),"")</f>
        <v>SI</v>
      </c>
      <c r="E738" cm="1">
        <f t="array" ref="E738">_xlfn.IFS(D738="","",D738="SI",4,D738="NO",1)</f>
        <v>4</v>
      </c>
      <c r="F738" cm="1">
        <f t="array" ref="F738">_xlfn.IFS('Paraclinicos '!B737="","",'Paraclinicos '!B737&gt;1,1,'Paraclinicos '!B737&lt;=1,3)</f>
        <v>3</v>
      </c>
      <c r="G738" t="str" cm="1">
        <f t="array" ref="G738">_xlfn.IFS('Paraclinicos '!D737="","",AND('Paraclinicos '!D737&gt;=250,'Paraclinicos '!D737&lt;=500),2,'Paraclinicos '!D737&gt;500,3,'Paraclinicos '!D737&lt;250,1)</f>
        <v/>
      </c>
      <c r="H738" s="50">
        <f t="shared" si="34"/>
        <v>10</v>
      </c>
      <c r="I738" cm="1">
        <f t="array" ref="I738">_xlfn.IFS('Paraclinicos '!Q737="","",'Paraclinicos '!Q737&gt;=65,1,'Paraclinicos '!Q737&lt;65,0)</f>
        <v>1</v>
      </c>
      <c r="J738" cm="1">
        <f t="array" ref="J738">_xlfn.IFS('Paraclinicos '!I737="","",'Paraclinicos '!I737&gt;7,1,'Paraclinicos '!I737&lt;=7,0)</f>
        <v>1</v>
      </c>
      <c r="K738" cm="1">
        <f t="array" ref="K738">_xlfn.IFS('Paraclinicos '!W737="","",'Paraclinicos '!W737&lt;=8,1,'Paraclinicos '!W737&gt;8,0)</f>
        <v>0</v>
      </c>
      <c r="L738" cm="1">
        <f t="array" ref="L738">_xlfn.IFS('Paraclinicos '!S737="","",'Paraclinicos '!S737&gt;=30,1,'Paraclinicos '!S737&lt;30,0)</f>
        <v>0</v>
      </c>
      <c r="M738" cm="1">
        <f t="array" ref="M738">_xlfn.IFS(OR('Paraclinicos '!T737="",'Paraclinicos '!U737=""),"",OR('Paraclinicos '!T737&lt;=90,'Paraclinicos '!U737&lt;=60),1,OR('Paraclinicos '!T737&gt;90,'Paraclinicos '!U737&gt;60),0)</f>
        <v>0</v>
      </c>
      <c r="N738" s="45">
        <f t="shared" si="35"/>
        <v>2</v>
      </c>
      <c r="O738" cm="1">
        <f t="array" ref="O738">_xlfn.IFS(OR('Paraclinicos '!M737="",'Paraclinicos '!N737="",'Paraclinicos '!N737=0),"",'Paraclinicos '!M737/'Paraclinicos '!N737&lt;100,4,'Paraclinicos '!M737/'Paraclinicos '!N737&lt;200,3,'Paraclinicos '!M737/'Paraclinicos '!N737&lt;300,2,'Paraclinicos '!M737/'Paraclinicos '!N737&lt;400,1,'Paraclinicos '!M737/'Paraclinicos '!N737&gt;=400,0)</f>
        <v>2</v>
      </c>
      <c r="P738" cm="1">
        <f t="array" ref="P738">_xlfn.IFS('Paraclinicos '!C737="","",'Paraclinicos '!C737&lt;20,4,'Paraclinicos '!C737&lt;50,3,'Paraclinicos '!C737&lt;100,2,'Paraclinicos '!C737&lt;150,1,'Paraclinicos '!C737&gt;150,0)</f>
        <v>0</v>
      </c>
      <c r="Q738" cm="1">
        <f t="array" ref="Q738">_xlfn.IFS('Paraclinicos '!O737="","",'Paraclinicos '!O737&lt;1.2,0,'Paraclinicos '!O737&lt;2,1,'Paraclinicos '!O737&lt;3.5,2,'Paraclinicos '!O737&lt;5,3,'Paraclinicos '!O737&gt;5,4)</f>
        <v>1</v>
      </c>
      <c r="R738" cm="1">
        <f t="array" ref="R738">_xlfn.IFS('Paraclinicos '!J737="","",'Paraclinicos '!J737&lt;1.2,0,'Paraclinicos '!J737&lt;2,1,'Paraclinicos '!J737&lt;6,2,'Paraclinicos '!J737&lt;12,3,'Paraclinicos '!J737&gt;=12,4)</f>
        <v>0</v>
      </c>
      <c r="S738" cm="1">
        <f t="array" ref="S738">_xlfn.IFS('Paraclinicos '!Y737="","",'Paraclinicos '!Y737&lt;70,1,'Paraclinicos '!Y737&gt;=70,0)</f>
        <v>0</v>
      </c>
      <c r="T738" cm="1">
        <f t="array" ref="T738">_xlfn.IFS('Paraclinicos '!W737="","",'Paraclinicos '!W737&lt;6,4,'Paraclinicos '!W737&lt;10,3,'Paraclinicos '!W737&lt;13,2,'Paraclinicos '!W737&lt;15,1,'Paraclinicos '!W737=15,0)</f>
        <v>0</v>
      </c>
      <c r="U738" s="54">
        <f t="shared" si="33"/>
        <v>3</v>
      </c>
      <c r="V738" cm="1">
        <f t="array" ref="V738">_xlfn.IFS('Paraclinicos '!S737="","",OR('Paraclinicos '!S737&lt;=8,'Paraclinicos '!S737&gt;=25),3,'Paraclinicos '!S737&lt;12,1,'Paraclinicos '!S737&lt;21,0,'Paraclinicos '!S737&lt;25,2)</f>
        <v>3</v>
      </c>
      <c r="W738" t="str">
        <f>IFERROR(IF(INDEX('BD Demog para scores enalazar'!Y$2:'BD Demog para scores enalazar'!Y$3000,MATCH(Formulas!A738,'BD Demog para scores enalazar'!A$2:'BD Demog para scores enalazar'!A$3000,0))=1,"SI","NO"),"")</f>
        <v>NO</v>
      </c>
      <c r="X738" s="9" t="str">
        <f>IFERROR(IF(INDEX('BD Demog para scores enalazar'!AJ$2:'BD Demog para scores enalazar'!AJ$3000,MATCH(Formulas!A738,'BD Demog para scores enalazar'!A$2:'BD Demog para scores enalazar'!A$3000,0))=1,"SI","NO"),"")</f>
        <v>NO</v>
      </c>
      <c r="Y738" cm="1">
        <f t="array" ref="Y738">IF(AND(W738="NO",X738="NO"),_xlfn.IFS('Paraclinicos '!K737&lt;=91,3,'Paraclinicos '!K737&lt;94,2,'Paraclinicos '!K737&lt;96,1,'Paraclinicos '!K737&gt;=96,0),"")</f>
        <v>3</v>
      </c>
      <c r="Z738" t="str" cm="1">
        <f t="array" ref="Z738">IF(OR(W738="SI",X738="SI"),_xlfn.IFS(OR(AND('Paraclinicos '!K737&lt;=83),AND('Paraclinicos '!K737&gt;=97,AA738=2)),3,OR(AND('Paraclinicos '!K737&lt;=86),AND('Paraclinicos '!K737&gt;=94,AA738=2)),2,OR(AND('Paraclinicos '!K737&lt;=88),AND('Paraclinicos '!K737&gt;=92,AA738=2)),1,OR(AND('Paraclinicos '!K737&gt;=88,'Paraclinicos '!K737&lt;=92),AND('Paraclinicos '!K737&gt;=93,AA738=0)),0),"")</f>
        <v/>
      </c>
      <c r="AA738" cm="1">
        <f t="array" ref="AA738">_xlfn.IFS('Paraclinicos '!E737="","",'Paraclinicos '!E737="Oxigeno",2,'Paraclinicos '!E737="Aire",0)</f>
        <v>2</v>
      </c>
    </row>
    <row r="739" spans="1:27" x14ac:dyDescent="0.25">
      <c r="A739">
        <f>'Paraclinicos '!A738</f>
        <v>180</v>
      </c>
      <c r="B739" s="3">
        <f>'Paraclinicos '!R738</f>
        <v>44313</v>
      </c>
      <c r="C739" cm="1">
        <f t="array" ref="C739">_xlfn.IFS('Paraclinicos '!Q738="","",'Paraclinicos '!Q738&gt;60,3,'Paraclinicos '!Q738&lt;=60,1)</f>
        <v>3</v>
      </c>
      <c r="D739" t="str">
        <f>IFERROR(IF(INDEX('BD Demog para scores enalazar'!BC$2:BC$3000,MATCH(Formulas!A739,'BD Demog para scores enalazar'!A$2:A$3000,0))=0,"SI","NO"),"")</f>
        <v>SI</v>
      </c>
      <c r="E739" cm="1">
        <f t="array" ref="E739">_xlfn.IFS(D739="","",D739="SI",4,D739="NO",1)</f>
        <v>4</v>
      </c>
      <c r="F739" cm="1">
        <f t="array" ref="F739">_xlfn.IFS('Paraclinicos '!B738="","",'Paraclinicos '!B738&gt;1,1,'Paraclinicos '!B738&lt;=1,3)</f>
        <v>3</v>
      </c>
      <c r="G739" cm="1">
        <f t="array" ref="G739">_xlfn.IFS('Paraclinicos '!D738="","",AND('Paraclinicos '!D738&gt;=250,'Paraclinicos '!D738&lt;=500),2,'Paraclinicos '!D738&gt;500,3,'Paraclinicos '!D738&lt;250,1)</f>
        <v>3</v>
      </c>
      <c r="H739" s="50">
        <f t="shared" si="34"/>
        <v>13</v>
      </c>
      <c r="I739" cm="1">
        <f t="array" ref="I739">_xlfn.IFS('Paraclinicos '!Q738="","",'Paraclinicos '!Q738&gt;=65,1,'Paraclinicos '!Q738&lt;65,0)</f>
        <v>1</v>
      </c>
      <c r="J739" cm="1">
        <f t="array" ref="J739">_xlfn.IFS('Paraclinicos '!I738="","",'Paraclinicos '!I738&gt;7,1,'Paraclinicos '!I738&lt;=7,0)</f>
        <v>1</v>
      </c>
      <c r="K739" cm="1">
        <f t="array" ref="K739">_xlfn.IFS('Paraclinicos '!W738="","",'Paraclinicos '!W738&lt;=8,1,'Paraclinicos '!W738&gt;8,0)</f>
        <v>0</v>
      </c>
      <c r="L739" cm="1">
        <f t="array" ref="L739">_xlfn.IFS('Paraclinicos '!S738="","",'Paraclinicos '!S738&gt;=30,1,'Paraclinicos '!S738&lt;30,0)</f>
        <v>1</v>
      </c>
      <c r="M739" cm="1">
        <f t="array" ref="M739">_xlfn.IFS(OR('Paraclinicos '!T738="",'Paraclinicos '!U738=""),"",OR('Paraclinicos '!T738&lt;=90,'Paraclinicos '!U738&lt;=60),1,OR('Paraclinicos '!T738&gt;90,'Paraclinicos '!U738&gt;60),0)</f>
        <v>0</v>
      </c>
      <c r="N739" s="45">
        <f t="shared" si="35"/>
        <v>3</v>
      </c>
      <c r="O739" cm="1">
        <f t="array" ref="O739">_xlfn.IFS(OR('Paraclinicos '!M738="",'Paraclinicos '!N738="",'Paraclinicos '!N738=0),"",'Paraclinicos '!M738/'Paraclinicos '!N738&lt;100,4,'Paraclinicos '!M738/'Paraclinicos '!N738&lt;200,3,'Paraclinicos '!M738/'Paraclinicos '!N738&lt;300,2,'Paraclinicos '!M738/'Paraclinicos '!N738&lt;400,1,'Paraclinicos '!M738/'Paraclinicos '!N738&gt;=400,0)</f>
        <v>2</v>
      </c>
      <c r="P739" cm="1">
        <f t="array" ref="P739">_xlfn.IFS('Paraclinicos '!C738="","",'Paraclinicos '!C738&lt;20,4,'Paraclinicos '!C738&lt;50,3,'Paraclinicos '!C738&lt;100,2,'Paraclinicos '!C738&lt;150,1,'Paraclinicos '!C738&gt;150,0)</f>
        <v>0</v>
      </c>
      <c r="Q739" cm="1">
        <f t="array" ref="Q739">_xlfn.IFS('Paraclinicos '!O738="","",'Paraclinicos '!O738&lt;1.2,0,'Paraclinicos '!O738&lt;2,1,'Paraclinicos '!O738&lt;3.5,2,'Paraclinicos '!O738&lt;5,3,'Paraclinicos '!O738&gt;5,4)</f>
        <v>0</v>
      </c>
      <c r="R739" t="str" cm="1">
        <f t="array" ref="R739">_xlfn.IFS('Paraclinicos '!J738="","",'Paraclinicos '!J738&lt;1.2,0,'Paraclinicos '!J738&lt;2,1,'Paraclinicos '!J738&lt;6,2,'Paraclinicos '!J738&lt;12,3,'Paraclinicos '!J738&gt;=12,4)</f>
        <v/>
      </c>
      <c r="S739" cm="1">
        <f t="array" ref="S739">_xlfn.IFS('Paraclinicos '!Y738="","",'Paraclinicos '!Y738&lt;70,1,'Paraclinicos '!Y738&gt;=70,0)</f>
        <v>0</v>
      </c>
      <c r="T739" cm="1">
        <f t="array" ref="T739">_xlfn.IFS('Paraclinicos '!W738="","",'Paraclinicos '!W738&lt;6,4,'Paraclinicos '!W738&lt;10,3,'Paraclinicos '!W738&lt;13,2,'Paraclinicos '!W738&lt;15,1,'Paraclinicos '!W738=15,0)</f>
        <v>0</v>
      </c>
      <c r="U739" s="54">
        <f t="shared" si="33"/>
        <v>2</v>
      </c>
      <c r="V739" cm="1">
        <f t="array" ref="V739">_xlfn.IFS('Paraclinicos '!S738="","",OR('Paraclinicos '!S738&lt;=8,'Paraclinicos '!S738&gt;=25),3,'Paraclinicos '!S738&lt;12,1,'Paraclinicos '!S738&lt;21,0,'Paraclinicos '!S738&lt;25,2)</f>
        <v>3</v>
      </c>
      <c r="W739" t="str">
        <f>IFERROR(IF(INDEX('BD Demog para scores enalazar'!Y$2:'BD Demog para scores enalazar'!Y$3000,MATCH(Formulas!A739,'BD Demog para scores enalazar'!A$2:'BD Demog para scores enalazar'!A$3000,0))=1,"SI","NO"),"")</f>
        <v>NO</v>
      </c>
      <c r="X739" s="9" t="str">
        <f>IFERROR(IF(INDEX('BD Demog para scores enalazar'!AJ$2:'BD Demog para scores enalazar'!AJ$3000,MATCH(Formulas!A739,'BD Demog para scores enalazar'!A$2:'BD Demog para scores enalazar'!A$3000,0))=1,"SI","NO"),"")</f>
        <v>NO</v>
      </c>
      <c r="Y739" cm="1">
        <f t="array" ref="Y739">IF(AND(W739="NO",X739="NO"),_xlfn.IFS('Paraclinicos '!K738&lt;=91,3,'Paraclinicos '!K738&lt;94,2,'Paraclinicos '!K738&lt;96,1,'Paraclinicos '!K738&gt;=96,0),"")</f>
        <v>2</v>
      </c>
      <c r="Z739" t="str" cm="1">
        <f t="array" ref="Z739">IF(OR(W739="SI",X739="SI"),_xlfn.IFS(OR(AND('Paraclinicos '!K738&lt;=83),AND('Paraclinicos '!K738&gt;=97,AA739=2)),3,OR(AND('Paraclinicos '!K738&lt;=86),AND('Paraclinicos '!K738&gt;=94,AA739=2)),2,OR(AND('Paraclinicos '!K738&lt;=88),AND('Paraclinicos '!K738&gt;=92,AA739=2)),1,OR(AND('Paraclinicos '!K738&gt;=88,'Paraclinicos '!K738&lt;=92),AND('Paraclinicos '!K738&gt;=93,AA739=0)),0),"")</f>
        <v/>
      </c>
      <c r="AA739" cm="1">
        <f t="array" ref="AA739">_xlfn.IFS('Paraclinicos '!E738="","",'Paraclinicos '!E738="Oxigeno",2,'Paraclinicos '!E738="Aire",0)</f>
        <v>2</v>
      </c>
    </row>
    <row r="740" spans="1:27" x14ac:dyDescent="0.25">
      <c r="A740">
        <f>'Paraclinicos '!A739</f>
        <v>180</v>
      </c>
      <c r="B740" s="3">
        <f>'Paraclinicos '!R739</f>
        <v>44313</v>
      </c>
      <c r="C740" cm="1">
        <f t="array" ref="C740">_xlfn.IFS('Paraclinicos '!Q739="","",'Paraclinicos '!Q739&gt;60,3,'Paraclinicos '!Q739&lt;=60,1)</f>
        <v>3</v>
      </c>
      <c r="D740" t="str">
        <f>IFERROR(IF(INDEX('BD Demog para scores enalazar'!BC$2:BC$3000,MATCH(Formulas!A740,'BD Demog para scores enalazar'!A$2:A$3000,0))=0,"SI","NO"),"")</f>
        <v>SI</v>
      </c>
      <c r="E740" cm="1">
        <f t="array" ref="E740">_xlfn.IFS(D740="","",D740="SI",4,D740="NO",1)</f>
        <v>4</v>
      </c>
      <c r="F740" cm="1">
        <f t="array" ref="F740">_xlfn.IFS('Paraclinicos '!B739="","",'Paraclinicos '!B739&gt;1,1,'Paraclinicos '!B739&lt;=1,3)</f>
        <v>3</v>
      </c>
      <c r="G740" t="str" cm="1">
        <f t="array" ref="G740">_xlfn.IFS('Paraclinicos '!D739="","",AND('Paraclinicos '!D739&gt;=250,'Paraclinicos '!D739&lt;=500),2,'Paraclinicos '!D739&gt;500,3,'Paraclinicos '!D739&lt;250,1)</f>
        <v/>
      </c>
      <c r="H740" s="50">
        <f t="shared" si="34"/>
        <v>10</v>
      </c>
      <c r="I740" cm="1">
        <f t="array" ref="I740">_xlfn.IFS('Paraclinicos '!Q739="","",'Paraclinicos '!Q739&gt;=65,1,'Paraclinicos '!Q739&lt;65,0)</f>
        <v>1</v>
      </c>
      <c r="J740" cm="1">
        <f t="array" ref="J740">_xlfn.IFS('Paraclinicos '!I739="","",'Paraclinicos '!I739&gt;7,1,'Paraclinicos '!I739&lt;=7,0)</f>
        <v>1</v>
      </c>
      <c r="K740" cm="1">
        <f t="array" ref="K740">_xlfn.IFS('Paraclinicos '!W739="","",'Paraclinicos '!W739&lt;=8,1,'Paraclinicos '!W739&gt;8,0)</f>
        <v>0</v>
      </c>
      <c r="L740" cm="1">
        <f t="array" ref="L740">_xlfn.IFS('Paraclinicos '!S739="","",'Paraclinicos '!S739&gt;=30,1,'Paraclinicos '!S739&lt;30,0)</f>
        <v>1</v>
      </c>
      <c r="M740" cm="1">
        <f t="array" ref="M740">_xlfn.IFS(OR('Paraclinicos '!T739="",'Paraclinicos '!U739=""),"",OR('Paraclinicos '!T739&lt;=90,'Paraclinicos '!U739&lt;=60),1,OR('Paraclinicos '!T739&gt;90,'Paraclinicos '!U739&gt;60),0)</f>
        <v>0</v>
      </c>
      <c r="N740" s="45">
        <f t="shared" si="35"/>
        <v>4</v>
      </c>
      <c r="O740" cm="1">
        <f t="array" ref="O740">_xlfn.IFS(OR('Paraclinicos '!M739="",'Paraclinicos '!N739="",'Paraclinicos '!N739=0),"",'Paraclinicos '!M739/'Paraclinicos '!N739&lt;100,4,'Paraclinicos '!M739/'Paraclinicos '!N739&lt;200,3,'Paraclinicos '!M739/'Paraclinicos '!N739&lt;300,2,'Paraclinicos '!M739/'Paraclinicos '!N739&lt;400,1,'Paraclinicos '!M739/'Paraclinicos '!N739&gt;=400,0)</f>
        <v>1</v>
      </c>
      <c r="P740" cm="1">
        <f t="array" ref="P740">_xlfn.IFS('Paraclinicos '!C739="","",'Paraclinicos '!C739&lt;20,4,'Paraclinicos '!C739&lt;50,3,'Paraclinicos '!C739&lt;100,2,'Paraclinicos '!C739&lt;150,1,'Paraclinicos '!C739&gt;150,0)</f>
        <v>1</v>
      </c>
      <c r="Q740" cm="1">
        <f t="array" ref="Q740">_xlfn.IFS('Paraclinicos '!O739="","",'Paraclinicos '!O739&lt;1.2,0,'Paraclinicos '!O739&lt;2,1,'Paraclinicos '!O739&lt;3.5,2,'Paraclinicos '!O739&lt;5,3,'Paraclinicos '!O739&gt;5,4)</f>
        <v>0</v>
      </c>
      <c r="R740" cm="1">
        <f t="array" ref="R740">_xlfn.IFS('Paraclinicos '!J739="","",'Paraclinicos '!J739&lt;1.2,0,'Paraclinicos '!J739&lt;2,1,'Paraclinicos '!J739&lt;6,2,'Paraclinicos '!J739&lt;12,3,'Paraclinicos '!J739&gt;=12,4)</f>
        <v>0</v>
      </c>
      <c r="S740" cm="1">
        <f t="array" ref="S740">_xlfn.IFS('Paraclinicos '!Y739="","",'Paraclinicos '!Y739&lt;70,1,'Paraclinicos '!Y739&gt;=70,0)</f>
        <v>0</v>
      </c>
      <c r="T740" cm="1">
        <f t="array" ref="T740">_xlfn.IFS('Paraclinicos '!W739="","",'Paraclinicos '!W739&lt;6,4,'Paraclinicos '!W739&lt;10,3,'Paraclinicos '!W739&lt;13,2,'Paraclinicos '!W739&lt;15,1,'Paraclinicos '!W739=15,0)</f>
        <v>0</v>
      </c>
      <c r="U740" s="54">
        <f t="shared" si="33"/>
        <v>2</v>
      </c>
      <c r="V740" cm="1">
        <f t="array" ref="V740">_xlfn.IFS('Paraclinicos '!S739="","",OR('Paraclinicos '!S739&lt;=8,'Paraclinicos '!S739&gt;=25),3,'Paraclinicos '!S739&lt;12,1,'Paraclinicos '!S739&lt;21,0,'Paraclinicos '!S739&lt;25,2)</f>
        <v>3</v>
      </c>
      <c r="W740" t="str">
        <f>IFERROR(IF(INDEX('BD Demog para scores enalazar'!Y$2:'BD Demog para scores enalazar'!Y$3000,MATCH(Formulas!A740,'BD Demog para scores enalazar'!A$2:'BD Demog para scores enalazar'!A$3000,0))=1,"SI","NO"),"")</f>
        <v>NO</v>
      </c>
      <c r="X740" s="9" t="str">
        <f>IFERROR(IF(INDEX('BD Demog para scores enalazar'!AJ$2:'BD Demog para scores enalazar'!AJ$3000,MATCH(Formulas!A740,'BD Demog para scores enalazar'!A$2:'BD Demog para scores enalazar'!A$3000,0))=1,"SI","NO"),"")</f>
        <v>NO</v>
      </c>
      <c r="Y740" cm="1">
        <f t="array" ref="Y740">IF(AND(W740="NO",X740="NO"),_xlfn.IFS('Paraclinicos '!K739&lt;=91,3,'Paraclinicos '!K739&lt;94,2,'Paraclinicos '!K739&lt;96,1,'Paraclinicos '!K739&gt;=96,0),"")</f>
        <v>1</v>
      </c>
      <c r="Z740" t="str" cm="1">
        <f t="array" ref="Z740">IF(OR(W740="SI",X740="SI"),_xlfn.IFS(OR(AND('Paraclinicos '!K739&lt;=83),AND('Paraclinicos '!K739&gt;=97,AA740=2)),3,OR(AND('Paraclinicos '!K739&lt;=86),AND('Paraclinicos '!K739&gt;=94,AA740=2)),2,OR(AND('Paraclinicos '!K739&lt;=88),AND('Paraclinicos '!K739&gt;=92,AA740=2)),1,OR(AND('Paraclinicos '!K739&gt;=88,'Paraclinicos '!K739&lt;=92),AND('Paraclinicos '!K739&gt;=93,AA740=0)),0),"")</f>
        <v/>
      </c>
      <c r="AA740" cm="1">
        <f t="array" ref="AA740">_xlfn.IFS('Paraclinicos '!E739="","",'Paraclinicos '!E739="Oxigeno",2,'Paraclinicos '!E739="Aire",0)</f>
        <v>2</v>
      </c>
    </row>
    <row r="741" spans="1:27" x14ac:dyDescent="0.25">
      <c r="A741">
        <f>'Paraclinicos '!A740</f>
        <v>180</v>
      </c>
      <c r="B741" s="3">
        <f>'Paraclinicos '!R740</f>
        <v>44313</v>
      </c>
      <c r="C741" cm="1">
        <f t="array" ref="C741">_xlfn.IFS('Paraclinicos '!Q740="","",'Paraclinicos '!Q740&gt;60,3,'Paraclinicos '!Q740&lt;=60,1)</f>
        <v>3</v>
      </c>
      <c r="D741" t="str">
        <f>IFERROR(IF(INDEX('BD Demog para scores enalazar'!BC$2:BC$3000,MATCH(Formulas!A741,'BD Demog para scores enalazar'!A$2:A$3000,0))=0,"SI","NO"),"")</f>
        <v>SI</v>
      </c>
      <c r="E741" cm="1">
        <f t="array" ref="E741">_xlfn.IFS(D741="","",D741="SI",4,D741="NO",1)</f>
        <v>4</v>
      </c>
      <c r="F741" cm="1">
        <f t="array" ref="F741">_xlfn.IFS('Paraclinicos '!B740="","",'Paraclinicos '!B740&gt;1,1,'Paraclinicos '!B740&lt;=1,3)</f>
        <v>3</v>
      </c>
      <c r="G741" t="str" cm="1">
        <f t="array" ref="G741">_xlfn.IFS('Paraclinicos '!D740="","",AND('Paraclinicos '!D740&gt;=250,'Paraclinicos '!D740&lt;=500),2,'Paraclinicos '!D740&gt;500,3,'Paraclinicos '!D740&lt;250,1)</f>
        <v/>
      </c>
      <c r="H741" s="50">
        <f t="shared" si="34"/>
        <v>10</v>
      </c>
      <c r="I741" cm="1">
        <f t="array" ref="I741">_xlfn.IFS('Paraclinicos '!Q740="","",'Paraclinicos '!Q740&gt;=65,1,'Paraclinicos '!Q740&lt;65,0)</f>
        <v>1</v>
      </c>
      <c r="J741" cm="1">
        <f t="array" ref="J741">_xlfn.IFS('Paraclinicos '!I740="","",'Paraclinicos '!I740&gt;7,1,'Paraclinicos '!I740&lt;=7,0)</f>
        <v>1</v>
      </c>
      <c r="K741" cm="1">
        <f t="array" ref="K741">_xlfn.IFS('Paraclinicos '!W740="","",'Paraclinicos '!W740&lt;=8,1,'Paraclinicos '!W740&gt;8,0)</f>
        <v>1</v>
      </c>
      <c r="L741" cm="1">
        <f t="array" ref="L741">_xlfn.IFS('Paraclinicos '!S740="","",'Paraclinicos '!S740&gt;=30,1,'Paraclinicos '!S740&lt;30,0)</f>
        <v>0</v>
      </c>
      <c r="M741" cm="1">
        <f t="array" ref="M741">_xlfn.IFS(OR('Paraclinicos '!T740="",'Paraclinicos '!U740=""),"",OR('Paraclinicos '!T740&lt;=90,'Paraclinicos '!U740&lt;=60),1,OR('Paraclinicos '!T740&gt;90,'Paraclinicos '!U740&gt;60),0)</f>
        <v>0</v>
      </c>
      <c r="N741" s="45">
        <f t="shared" si="35"/>
        <v>4</v>
      </c>
      <c r="O741" cm="1">
        <f t="array" ref="O741">_xlfn.IFS(OR('Paraclinicos '!M740="",'Paraclinicos '!N740="",'Paraclinicos '!N740=0),"",'Paraclinicos '!M740/'Paraclinicos '!N740&lt;100,4,'Paraclinicos '!M740/'Paraclinicos '!N740&lt;200,3,'Paraclinicos '!M740/'Paraclinicos '!N740&lt;300,2,'Paraclinicos '!M740/'Paraclinicos '!N740&lt;400,1,'Paraclinicos '!M740/'Paraclinicos '!N740&gt;=400,0)</f>
        <v>0</v>
      </c>
      <c r="P741" cm="1">
        <f t="array" ref="P741">_xlfn.IFS('Paraclinicos '!C740="","",'Paraclinicos '!C740&lt;20,4,'Paraclinicos '!C740&lt;50,3,'Paraclinicos '!C740&lt;100,2,'Paraclinicos '!C740&lt;150,1,'Paraclinicos '!C740&gt;150,0)</f>
        <v>0</v>
      </c>
      <c r="Q741" cm="1">
        <f t="array" ref="Q741">_xlfn.IFS('Paraclinicos '!O740="","",'Paraclinicos '!O740&lt;1.2,0,'Paraclinicos '!O740&lt;2,1,'Paraclinicos '!O740&lt;3.5,2,'Paraclinicos '!O740&lt;5,3,'Paraclinicos '!O740&gt;5,4)</f>
        <v>0</v>
      </c>
      <c r="R741" t="str" cm="1">
        <f t="array" ref="R741">_xlfn.IFS('Paraclinicos '!J740="","",'Paraclinicos '!J740&lt;1.2,0,'Paraclinicos '!J740&lt;2,1,'Paraclinicos '!J740&lt;6,2,'Paraclinicos '!J740&lt;12,3,'Paraclinicos '!J740&gt;=12,4)</f>
        <v/>
      </c>
      <c r="S741" cm="1">
        <f t="array" ref="S741">_xlfn.IFS('Paraclinicos '!Y740="","",'Paraclinicos '!Y740&lt;70,1,'Paraclinicos '!Y740&gt;=70,0)</f>
        <v>0</v>
      </c>
      <c r="T741" cm="1">
        <f t="array" ref="T741">_xlfn.IFS('Paraclinicos '!W740="","",'Paraclinicos '!W740&lt;6,4,'Paraclinicos '!W740&lt;10,3,'Paraclinicos '!W740&lt;13,2,'Paraclinicos '!W740&lt;15,1,'Paraclinicos '!W740=15,0)</f>
        <v>4</v>
      </c>
      <c r="U741" s="54">
        <f t="shared" si="33"/>
        <v>4</v>
      </c>
      <c r="V741" cm="1">
        <f t="array" ref="V741">_xlfn.IFS('Paraclinicos '!S740="","",OR('Paraclinicos '!S740&lt;=8,'Paraclinicos '!S740&gt;=25),3,'Paraclinicos '!S740&lt;12,1,'Paraclinicos '!S740&lt;21,0,'Paraclinicos '!S740&lt;25,2)</f>
        <v>0</v>
      </c>
      <c r="W741" t="str">
        <f>IFERROR(IF(INDEX('BD Demog para scores enalazar'!Y$2:'BD Demog para scores enalazar'!Y$3000,MATCH(Formulas!A741,'BD Demog para scores enalazar'!A$2:'BD Demog para scores enalazar'!A$3000,0))=1,"SI","NO"),"")</f>
        <v>NO</v>
      </c>
      <c r="X741" s="9" t="str">
        <f>IFERROR(IF(INDEX('BD Demog para scores enalazar'!AJ$2:'BD Demog para scores enalazar'!AJ$3000,MATCH(Formulas!A741,'BD Demog para scores enalazar'!A$2:'BD Demog para scores enalazar'!A$3000,0))=1,"SI","NO"),"")</f>
        <v>NO</v>
      </c>
      <c r="Y741" cm="1">
        <f t="array" ref="Y741">IF(AND(W741="NO",X741="NO"),_xlfn.IFS('Paraclinicos '!K740&lt;=91,3,'Paraclinicos '!K740&lt;94,2,'Paraclinicos '!K740&lt;96,1,'Paraclinicos '!K740&gt;=96,0),"")</f>
        <v>0</v>
      </c>
      <c r="Z741" t="str" cm="1">
        <f t="array" ref="Z741">IF(OR(W741="SI",X741="SI"),_xlfn.IFS(OR(AND('Paraclinicos '!K740&lt;=83),AND('Paraclinicos '!K740&gt;=97,AA741=2)),3,OR(AND('Paraclinicos '!K740&lt;=86),AND('Paraclinicos '!K740&gt;=94,AA741=2)),2,OR(AND('Paraclinicos '!K740&lt;=88),AND('Paraclinicos '!K740&gt;=92,AA741=2)),1,OR(AND('Paraclinicos '!K740&gt;=88,'Paraclinicos '!K740&lt;=92),AND('Paraclinicos '!K740&gt;=93,AA741=0)),0),"")</f>
        <v/>
      </c>
      <c r="AA741" cm="1">
        <f t="array" ref="AA741">_xlfn.IFS('Paraclinicos '!E740="","",'Paraclinicos '!E740="Oxigeno",2,'Paraclinicos '!E740="Aire",0)</f>
        <v>2</v>
      </c>
    </row>
    <row r="742" spans="1:27" x14ac:dyDescent="0.25">
      <c r="A742">
        <f>'Paraclinicos '!A741</f>
        <v>180</v>
      </c>
      <c r="B742" s="3">
        <f>'Paraclinicos '!R741</f>
        <v>44315</v>
      </c>
      <c r="C742" cm="1">
        <f t="array" ref="C742">_xlfn.IFS('Paraclinicos '!Q741="","",'Paraclinicos '!Q741&gt;60,3,'Paraclinicos '!Q741&lt;=60,1)</f>
        <v>3</v>
      </c>
      <c r="D742" t="str">
        <f>IFERROR(IF(INDEX('BD Demog para scores enalazar'!BC$2:BC$3000,MATCH(Formulas!A742,'BD Demog para scores enalazar'!A$2:A$3000,0))=0,"SI","NO"),"")</f>
        <v>SI</v>
      </c>
      <c r="E742" cm="1">
        <f t="array" ref="E742">_xlfn.IFS(D742="","",D742="SI",4,D742="NO",1)</f>
        <v>4</v>
      </c>
      <c r="F742" cm="1">
        <f t="array" ref="F742">_xlfn.IFS('Paraclinicos '!B741="","",'Paraclinicos '!B741&gt;1,1,'Paraclinicos '!B741&lt;=1,3)</f>
        <v>3</v>
      </c>
      <c r="G742" t="str" cm="1">
        <f t="array" ref="G742">_xlfn.IFS('Paraclinicos '!D741="","",AND('Paraclinicos '!D741&gt;=250,'Paraclinicos '!D741&lt;=500),2,'Paraclinicos '!D741&gt;500,3,'Paraclinicos '!D741&lt;250,1)</f>
        <v/>
      </c>
      <c r="H742" s="50">
        <f t="shared" si="34"/>
        <v>10</v>
      </c>
      <c r="I742" cm="1">
        <f t="array" ref="I742">_xlfn.IFS('Paraclinicos '!Q741="","",'Paraclinicos '!Q741&gt;=65,1,'Paraclinicos '!Q741&lt;65,0)</f>
        <v>1</v>
      </c>
      <c r="J742" cm="1">
        <f t="array" ref="J742">_xlfn.IFS('Paraclinicos '!I741="","",'Paraclinicos '!I741&gt;7,1,'Paraclinicos '!I741&lt;=7,0)</f>
        <v>1</v>
      </c>
      <c r="K742" cm="1">
        <f t="array" ref="K742">_xlfn.IFS('Paraclinicos '!W741="","",'Paraclinicos '!W741&lt;=8,1,'Paraclinicos '!W741&gt;8,0)</f>
        <v>1</v>
      </c>
      <c r="L742" cm="1">
        <f t="array" ref="L742">_xlfn.IFS('Paraclinicos '!S741="","",'Paraclinicos '!S741&gt;=30,1,'Paraclinicos '!S741&lt;30,0)</f>
        <v>0</v>
      </c>
      <c r="M742" cm="1">
        <f t="array" ref="M742">_xlfn.IFS(OR('Paraclinicos '!T741="",'Paraclinicos '!U741=""),"",OR('Paraclinicos '!T741&lt;=90,'Paraclinicos '!U741&lt;=60),1,OR('Paraclinicos '!T741&gt;90,'Paraclinicos '!U741&gt;60),0)</f>
        <v>0</v>
      </c>
      <c r="N742" s="45">
        <f t="shared" si="35"/>
        <v>4</v>
      </c>
      <c r="O742" cm="1">
        <f t="array" ref="O742">_xlfn.IFS(OR('Paraclinicos '!M741="",'Paraclinicos '!N741="",'Paraclinicos '!N741=0),"",'Paraclinicos '!M741/'Paraclinicos '!N741&lt;100,4,'Paraclinicos '!M741/'Paraclinicos '!N741&lt;200,3,'Paraclinicos '!M741/'Paraclinicos '!N741&lt;300,2,'Paraclinicos '!M741/'Paraclinicos '!N741&lt;400,1,'Paraclinicos '!M741/'Paraclinicos '!N741&gt;=400,0)</f>
        <v>0</v>
      </c>
      <c r="P742" cm="1">
        <f t="array" ref="P742">_xlfn.IFS('Paraclinicos '!C741="","",'Paraclinicos '!C741&lt;20,4,'Paraclinicos '!C741&lt;50,3,'Paraclinicos '!C741&lt;100,2,'Paraclinicos '!C741&lt;150,1,'Paraclinicos '!C741&gt;150,0)</f>
        <v>0</v>
      </c>
      <c r="Q742" cm="1">
        <f t="array" ref="Q742">_xlfn.IFS('Paraclinicos '!O741="","",'Paraclinicos '!O741&lt;1.2,0,'Paraclinicos '!O741&lt;2,1,'Paraclinicos '!O741&lt;3.5,2,'Paraclinicos '!O741&lt;5,3,'Paraclinicos '!O741&gt;5,4)</f>
        <v>0</v>
      </c>
      <c r="R742" cm="1">
        <f t="array" ref="R742">_xlfn.IFS('Paraclinicos '!J741="","",'Paraclinicos '!J741&lt;1.2,0,'Paraclinicos '!J741&lt;2,1,'Paraclinicos '!J741&lt;6,2,'Paraclinicos '!J741&lt;12,3,'Paraclinicos '!J741&gt;=12,4)</f>
        <v>0</v>
      </c>
      <c r="S742" cm="1">
        <f t="array" ref="S742">_xlfn.IFS('Paraclinicos '!Y741="","",'Paraclinicos '!Y741&lt;70,1,'Paraclinicos '!Y741&gt;=70,0)</f>
        <v>0</v>
      </c>
      <c r="T742" cm="1">
        <f t="array" ref="T742">_xlfn.IFS('Paraclinicos '!W741="","",'Paraclinicos '!W741&lt;6,4,'Paraclinicos '!W741&lt;10,3,'Paraclinicos '!W741&lt;13,2,'Paraclinicos '!W741&lt;15,1,'Paraclinicos '!W741=15,0)</f>
        <v>4</v>
      </c>
      <c r="U742" s="54">
        <f t="shared" si="33"/>
        <v>4</v>
      </c>
      <c r="V742" cm="1">
        <f t="array" ref="V742">_xlfn.IFS('Paraclinicos '!S741="","",OR('Paraclinicos '!S741&lt;=8,'Paraclinicos '!S741&gt;=25),3,'Paraclinicos '!S741&lt;12,1,'Paraclinicos '!S741&lt;21,0,'Paraclinicos '!S741&lt;25,2)</f>
        <v>0</v>
      </c>
      <c r="W742" t="str">
        <f>IFERROR(IF(INDEX('BD Demog para scores enalazar'!Y$2:'BD Demog para scores enalazar'!Y$3000,MATCH(Formulas!A742,'BD Demog para scores enalazar'!A$2:'BD Demog para scores enalazar'!A$3000,0))=1,"SI","NO"),"")</f>
        <v>NO</v>
      </c>
      <c r="X742" s="9" t="str">
        <f>IFERROR(IF(INDEX('BD Demog para scores enalazar'!AJ$2:'BD Demog para scores enalazar'!AJ$3000,MATCH(Formulas!A742,'BD Demog para scores enalazar'!A$2:'BD Demog para scores enalazar'!A$3000,0))=1,"SI","NO"),"")</f>
        <v>NO</v>
      </c>
      <c r="Y742" cm="1">
        <f t="array" ref="Y742">IF(AND(W742="NO",X742="NO"),_xlfn.IFS('Paraclinicos '!K741&lt;=91,3,'Paraclinicos '!K741&lt;94,2,'Paraclinicos '!K741&lt;96,1,'Paraclinicos '!K741&gt;=96,0),"")</f>
        <v>0</v>
      </c>
      <c r="Z742" t="str" cm="1">
        <f t="array" ref="Z742">IF(OR(W742="SI",X742="SI"),_xlfn.IFS(OR(AND('Paraclinicos '!K741&lt;=83),AND('Paraclinicos '!K741&gt;=97,AA742=2)),3,OR(AND('Paraclinicos '!K741&lt;=86),AND('Paraclinicos '!K741&gt;=94,AA742=2)),2,OR(AND('Paraclinicos '!K741&lt;=88),AND('Paraclinicos '!K741&gt;=92,AA742=2)),1,OR(AND('Paraclinicos '!K741&gt;=88,'Paraclinicos '!K741&lt;=92),AND('Paraclinicos '!K741&gt;=93,AA742=0)),0),"")</f>
        <v/>
      </c>
      <c r="AA742" cm="1">
        <f t="array" ref="AA742">_xlfn.IFS('Paraclinicos '!E741="","",'Paraclinicos '!E741="Oxigeno",2,'Paraclinicos '!E741="Aire",0)</f>
        <v>2</v>
      </c>
    </row>
    <row r="743" spans="1:27" x14ac:dyDescent="0.25">
      <c r="A743">
        <f>'Paraclinicos '!A742</f>
        <v>180</v>
      </c>
      <c r="B743" s="3">
        <f>'Paraclinicos '!R742</f>
        <v>44315</v>
      </c>
      <c r="C743" cm="1">
        <f t="array" ref="C743">_xlfn.IFS('Paraclinicos '!Q742="","",'Paraclinicos '!Q742&gt;60,3,'Paraclinicos '!Q742&lt;=60,1)</f>
        <v>3</v>
      </c>
      <c r="D743" t="str">
        <f>IFERROR(IF(INDEX('BD Demog para scores enalazar'!BC$2:BC$3000,MATCH(Formulas!A743,'BD Demog para scores enalazar'!A$2:A$3000,0))=0,"SI","NO"),"")</f>
        <v>SI</v>
      </c>
      <c r="E743" cm="1">
        <f t="array" ref="E743">_xlfn.IFS(D743="","",D743="SI",4,D743="NO",1)</f>
        <v>4</v>
      </c>
      <c r="F743" cm="1">
        <f t="array" ref="F743">_xlfn.IFS('Paraclinicos '!B742="","",'Paraclinicos '!B742&gt;1,1,'Paraclinicos '!B742&lt;=1,3)</f>
        <v>3</v>
      </c>
      <c r="G743" cm="1">
        <f t="array" ref="G743">_xlfn.IFS('Paraclinicos '!D742="","",AND('Paraclinicos '!D742&gt;=250,'Paraclinicos '!D742&lt;=500),2,'Paraclinicos '!D742&gt;500,3,'Paraclinicos '!D742&lt;250,1)</f>
        <v>2</v>
      </c>
      <c r="H743" s="50">
        <f t="shared" si="34"/>
        <v>12</v>
      </c>
      <c r="I743" cm="1">
        <f t="array" ref="I743">_xlfn.IFS('Paraclinicos '!Q742="","",'Paraclinicos '!Q742&gt;=65,1,'Paraclinicos '!Q742&lt;65,0)</f>
        <v>1</v>
      </c>
      <c r="J743" cm="1">
        <f t="array" ref="J743">_xlfn.IFS('Paraclinicos '!I742="","",'Paraclinicos '!I742&gt;7,1,'Paraclinicos '!I742&lt;=7,0)</f>
        <v>1</v>
      </c>
      <c r="K743" cm="1">
        <f t="array" ref="K743">_xlfn.IFS('Paraclinicos '!W742="","",'Paraclinicos '!W742&lt;=8,1,'Paraclinicos '!W742&gt;8,0)</f>
        <v>0</v>
      </c>
      <c r="L743" cm="1">
        <f t="array" ref="L743">_xlfn.IFS('Paraclinicos '!S742="","",'Paraclinicos '!S742&gt;=30,1,'Paraclinicos '!S742&lt;30,0)</f>
        <v>0</v>
      </c>
      <c r="M743" cm="1">
        <f t="array" ref="M743">_xlfn.IFS(OR('Paraclinicos '!T742="",'Paraclinicos '!U742=""),"",OR('Paraclinicos '!T742&lt;=90,'Paraclinicos '!U742&lt;=60),1,OR('Paraclinicos '!T742&gt;90,'Paraclinicos '!U742&gt;60),0)</f>
        <v>0</v>
      </c>
      <c r="N743" s="45">
        <f t="shared" si="35"/>
        <v>3</v>
      </c>
      <c r="O743" cm="1">
        <f t="array" ref="O743">_xlfn.IFS(OR('Paraclinicos '!M742="",'Paraclinicos '!N742="",'Paraclinicos '!N742=0),"",'Paraclinicos '!M742/'Paraclinicos '!N742&lt;100,4,'Paraclinicos '!M742/'Paraclinicos '!N742&lt;200,3,'Paraclinicos '!M742/'Paraclinicos '!N742&lt;300,2,'Paraclinicos '!M742/'Paraclinicos '!N742&lt;400,1,'Paraclinicos '!M742/'Paraclinicos '!N742&gt;=400,0)</f>
        <v>2</v>
      </c>
      <c r="P743" cm="1">
        <f t="array" ref="P743">_xlfn.IFS('Paraclinicos '!C742="","",'Paraclinicos '!C742&lt;20,4,'Paraclinicos '!C742&lt;50,3,'Paraclinicos '!C742&lt;100,2,'Paraclinicos '!C742&lt;150,1,'Paraclinicos '!C742&gt;150,0)</f>
        <v>0</v>
      </c>
      <c r="Q743" cm="1">
        <f t="array" ref="Q743">_xlfn.IFS('Paraclinicos '!O742="","",'Paraclinicos '!O742&lt;1.2,0,'Paraclinicos '!O742&lt;2,1,'Paraclinicos '!O742&lt;3.5,2,'Paraclinicos '!O742&lt;5,3,'Paraclinicos '!O742&gt;5,4)</f>
        <v>0</v>
      </c>
      <c r="R743" cm="1">
        <f t="array" ref="R743">_xlfn.IFS('Paraclinicos '!J742="","",'Paraclinicos '!J742&lt;1.2,0,'Paraclinicos '!J742&lt;2,1,'Paraclinicos '!J742&lt;6,2,'Paraclinicos '!J742&lt;12,3,'Paraclinicos '!J742&gt;=12,4)</f>
        <v>3</v>
      </c>
      <c r="S743" cm="1">
        <f t="array" ref="S743">_xlfn.IFS('Paraclinicos '!Y742="","",'Paraclinicos '!Y742&lt;70,1,'Paraclinicos '!Y742&gt;=70,0)</f>
        <v>0</v>
      </c>
      <c r="T743" cm="1">
        <f t="array" ref="T743">_xlfn.IFS('Paraclinicos '!W742="","",'Paraclinicos '!W742&lt;6,4,'Paraclinicos '!W742&lt;10,3,'Paraclinicos '!W742&lt;13,2,'Paraclinicos '!W742&lt;15,1,'Paraclinicos '!W742=15,0)</f>
        <v>2</v>
      </c>
      <c r="U743" s="54">
        <f t="shared" si="33"/>
        <v>7</v>
      </c>
      <c r="V743" cm="1">
        <f t="array" ref="V743">_xlfn.IFS('Paraclinicos '!S742="","",OR('Paraclinicos '!S742&lt;=8,'Paraclinicos '!S742&gt;=25),3,'Paraclinicos '!S742&lt;12,1,'Paraclinicos '!S742&lt;21,0,'Paraclinicos '!S742&lt;25,2)</f>
        <v>2</v>
      </c>
      <c r="W743" t="str">
        <f>IFERROR(IF(INDEX('BD Demog para scores enalazar'!Y$2:'BD Demog para scores enalazar'!Y$3000,MATCH(Formulas!A743,'BD Demog para scores enalazar'!A$2:'BD Demog para scores enalazar'!A$3000,0))=1,"SI","NO"),"")</f>
        <v>NO</v>
      </c>
      <c r="X743" s="9" t="str">
        <f>IFERROR(IF(INDEX('BD Demog para scores enalazar'!AJ$2:'BD Demog para scores enalazar'!AJ$3000,MATCH(Formulas!A743,'BD Demog para scores enalazar'!A$2:'BD Demog para scores enalazar'!A$3000,0))=1,"SI","NO"),"")</f>
        <v>NO</v>
      </c>
      <c r="Y743" cm="1">
        <f t="array" ref="Y743">IF(AND(W743="NO",X743="NO"),_xlfn.IFS('Paraclinicos '!K742&lt;=91,3,'Paraclinicos '!K742&lt;94,2,'Paraclinicos '!K742&lt;96,1,'Paraclinicos '!K742&gt;=96,0),"")</f>
        <v>3</v>
      </c>
      <c r="Z743" t="str" cm="1">
        <f t="array" ref="Z743">IF(OR(W743="SI",X743="SI"),_xlfn.IFS(OR(AND('Paraclinicos '!K742&lt;=83),AND('Paraclinicos '!K742&gt;=97,AA743=2)),3,OR(AND('Paraclinicos '!K742&lt;=86),AND('Paraclinicos '!K742&gt;=94,AA743=2)),2,OR(AND('Paraclinicos '!K742&lt;=88),AND('Paraclinicos '!K742&gt;=92,AA743=2)),1,OR(AND('Paraclinicos '!K742&gt;=88,'Paraclinicos '!K742&lt;=92),AND('Paraclinicos '!K742&gt;=93,AA743=0)),0),"")</f>
        <v/>
      </c>
      <c r="AA743" cm="1">
        <f t="array" ref="AA743">_xlfn.IFS('Paraclinicos '!E742="","",'Paraclinicos '!E742="Oxigeno",2,'Paraclinicos '!E742="Aire",0)</f>
        <v>2</v>
      </c>
    </row>
    <row r="744" spans="1:27" x14ac:dyDescent="0.25">
      <c r="A744">
        <f>'Paraclinicos '!A743</f>
        <v>180</v>
      </c>
      <c r="B744" s="3">
        <f>'Paraclinicos '!R743</f>
        <v>44317</v>
      </c>
      <c r="C744" cm="1">
        <f t="array" ref="C744">_xlfn.IFS('Paraclinicos '!Q743="","",'Paraclinicos '!Q743&gt;60,3,'Paraclinicos '!Q743&lt;=60,1)</f>
        <v>3</v>
      </c>
      <c r="D744" t="str">
        <f>IFERROR(IF(INDEX('BD Demog para scores enalazar'!BC$2:BC$3000,MATCH(Formulas!A744,'BD Demog para scores enalazar'!A$2:A$3000,0))=0,"SI","NO"),"")</f>
        <v>SI</v>
      </c>
      <c r="E744" cm="1">
        <f t="array" ref="E744">_xlfn.IFS(D744="","",D744="SI",4,D744="NO",1)</f>
        <v>4</v>
      </c>
      <c r="F744" cm="1">
        <f t="array" ref="F744">_xlfn.IFS('Paraclinicos '!B743="","",'Paraclinicos '!B743&gt;1,1,'Paraclinicos '!B743&lt;=1,3)</f>
        <v>3</v>
      </c>
      <c r="G744" t="str" cm="1">
        <f t="array" ref="G744">_xlfn.IFS('Paraclinicos '!D743="","",AND('Paraclinicos '!D743&gt;=250,'Paraclinicos '!D743&lt;=500),2,'Paraclinicos '!D743&gt;500,3,'Paraclinicos '!D743&lt;250,1)</f>
        <v/>
      </c>
      <c r="H744" s="50">
        <f t="shared" si="34"/>
        <v>10</v>
      </c>
      <c r="I744" cm="1">
        <f t="array" ref="I744">_xlfn.IFS('Paraclinicos '!Q743="","",'Paraclinicos '!Q743&gt;=65,1,'Paraclinicos '!Q743&lt;65,0)</f>
        <v>1</v>
      </c>
      <c r="J744" cm="1">
        <f t="array" ref="J744">_xlfn.IFS('Paraclinicos '!I743="","",'Paraclinicos '!I743&gt;7,1,'Paraclinicos '!I743&lt;=7,0)</f>
        <v>1</v>
      </c>
      <c r="K744" cm="1">
        <f t="array" ref="K744">_xlfn.IFS('Paraclinicos '!W743="","",'Paraclinicos '!W743&lt;=8,1,'Paraclinicos '!W743&gt;8,0)</f>
        <v>1</v>
      </c>
      <c r="L744" cm="1">
        <f t="array" ref="L744">_xlfn.IFS('Paraclinicos '!S743="","",'Paraclinicos '!S743&gt;=30,1,'Paraclinicos '!S743&lt;30,0)</f>
        <v>0</v>
      </c>
      <c r="M744" cm="1">
        <f t="array" ref="M744">_xlfn.IFS(OR('Paraclinicos '!T743="",'Paraclinicos '!U743=""),"",OR('Paraclinicos '!T743&lt;=90,'Paraclinicos '!U743&lt;=60),1,OR('Paraclinicos '!T743&gt;90,'Paraclinicos '!U743&gt;60),0)</f>
        <v>1</v>
      </c>
      <c r="N744" s="45">
        <f t="shared" si="35"/>
        <v>4</v>
      </c>
      <c r="O744" cm="1">
        <f t="array" ref="O744">_xlfn.IFS(OR('Paraclinicos '!M743="",'Paraclinicos '!N743="",'Paraclinicos '!N743=0),"",'Paraclinicos '!M743/'Paraclinicos '!N743&lt;100,4,'Paraclinicos '!M743/'Paraclinicos '!N743&lt;200,3,'Paraclinicos '!M743/'Paraclinicos '!N743&lt;300,2,'Paraclinicos '!M743/'Paraclinicos '!N743&lt;400,1,'Paraclinicos '!M743/'Paraclinicos '!N743&gt;=400,0)</f>
        <v>1</v>
      </c>
      <c r="P744" cm="1">
        <f t="array" ref="P744">_xlfn.IFS('Paraclinicos '!C743="","",'Paraclinicos '!C743&lt;20,4,'Paraclinicos '!C743&lt;50,3,'Paraclinicos '!C743&lt;100,2,'Paraclinicos '!C743&lt;150,1,'Paraclinicos '!C743&gt;150,0)</f>
        <v>0</v>
      </c>
      <c r="Q744" cm="1">
        <f t="array" ref="Q744">_xlfn.IFS('Paraclinicos '!O743="","",'Paraclinicos '!O743&lt;1.2,0,'Paraclinicos '!O743&lt;2,1,'Paraclinicos '!O743&lt;3.5,2,'Paraclinicos '!O743&lt;5,3,'Paraclinicos '!O743&gt;5,4)</f>
        <v>0</v>
      </c>
      <c r="R744" t="str" cm="1">
        <f t="array" ref="R744">_xlfn.IFS('Paraclinicos '!J743="","",'Paraclinicos '!J743&lt;1.2,0,'Paraclinicos '!J743&lt;2,1,'Paraclinicos '!J743&lt;6,2,'Paraclinicos '!J743&lt;12,3,'Paraclinicos '!J743&gt;=12,4)</f>
        <v/>
      </c>
      <c r="S744" cm="1">
        <f t="array" ref="S744">_xlfn.IFS('Paraclinicos '!Y743="","",'Paraclinicos '!Y743&lt;70,1,'Paraclinicos '!Y743&gt;=70,0)</f>
        <v>0</v>
      </c>
      <c r="T744" cm="1">
        <f t="array" ref="T744">_xlfn.IFS('Paraclinicos '!W743="","",'Paraclinicos '!W743&lt;6,4,'Paraclinicos '!W743&lt;10,3,'Paraclinicos '!W743&lt;13,2,'Paraclinicos '!W743&lt;15,1,'Paraclinicos '!W743=15,0)</f>
        <v>4</v>
      </c>
      <c r="U744" s="54">
        <f t="shared" si="33"/>
        <v>5</v>
      </c>
      <c r="V744" cm="1">
        <f t="array" ref="V744">_xlfn.IFS('Paraclinicos '!S743="","",OR('Paraclinicos '!S743&lt;=8,'Paraclinicos '!S743&gt;=25),3,'Paraclinicos '!S743&lt;12,1,'Paraclinicos '!S743&lt;21,0,'Paraclinicos '!S743&lt;25,2)</f>
        <v>0</v>
      </c>
      <c r="W744" t="str">
        <f>IFERROR(IF(INDEX('BD Demog para scores enalazar'!Y$2:'BD Demog para scores enalazar'!Y$3000,MATCH(Formulas!A744,'BD Demog para scores enalazar'!A$2:'BD Demog para scores enalazar'!A$3000,0))=1,"SI","NO"),"")</f>
        <v>NO</v>
      </c>
      <c r="X744" s="9" t="str">
        <f>IFERROR(IF(INDEX('BD Demog para scores enalazar'!AJ$2:'BD Demog para scores enalazar'!AJ$3000,MATCH(Formulas!A744,'BD Demog para scores enalazar'!A$2:'BD Demog para scores enalazar'!A$3000,0))=1,"SI","NO"),"")</f>
        <v>NO</v>
      </c>
      <c r="Y744" cm="1">
        <f t="array" ref="Y744">IF(AND(W744="NO",X744="NO"),_xlfn.IFS('Paraclinicos '!K743&lt;=91,3,'Paraclinicos '!K743&lt;94,2,'Paraclinicos '!K743&lt;96,1,'Paraclinicos '!K743&gt;=96,0),"")</f>
        <v>1</v>
      </c>
      <c r="Z744" t="str" cm="1">
        <f t="array" ref="Z744">IF(OR(W744="SI",X744="SI"),_xlfn.IFS(OR(AND('Paraclinicos '!K743&lt;=83),AND('Paraclinicos '!K743&gt;=97,AA744=2)),3,OR(AND('Paraclinicos '!K743&lt;=86),AND('Paraclinicos '!K743&gt;=94,AA744=2)),2,OR(AND('Paraclinicos '!K743&lt;=88),AND('Paraclinicos '!K743&gt;=92,AA744=2)),1,OR(AND('Paraclinicos '!K743&gt;=88,'Paraclinicos '!K743&lt;=92),AND('Paraclinicos '!K743&gt;=93,AA744=0)),0),"")</f>
        <v/>
      </c>
      <c r="AA744" cm="1">
        <f t="array" ref="AA744">_xlfn.IFS('Paraclinicos '!E743="","",'Paraclinicos '!E743="Oxigeno",2,'Paraclinicos '!E743="Aire",0)</f>
        <v>2</v>
      </c>
    </row>
    <row r="745" spans="1:27" x14ac:dyDescent="0.25">
      <c r="A745">
        <f>'Paraclinicos '!A744</f>
        <v>180</v>
      </c>
      <c r="B745" s="3">
        <f>'Paraclinicos '!R744</f>
        <v>44317</v>
      </c>
      <c r="C745" cm="1">
        <f t="array" ref="C745">_xlfn.IFS('Paraclinicos '!Q744="","",'Paraclinicos '!Q744&gt;60,3,'Paraclinicos '!Q744&lt;=60,1)</f>
        <v>3</v>
      </c>
      <c r="D745" t="str">
        <f>IFERROR(IF(INDEX('BD Demog para scores enalazar'!BC$2:BC$3000,MATCH(Formulas!A745,'BD Demog para scores enalazar'!A$2:A$3000,0))=0,"SI","NO"),"")</f>
        <v>SI</v>
      </c>
      <c r="E745" cm="1">
        <f t="array" ref="E745">_xlfn.IFS(D745="","",D745="SI",4,D745="NO",1)</f>
        <v>4</v>
      </c>
      <c r="F745" cm="1">
        <f t="array" ref="F745">_xlfn.IFS('Paraclinicos '!B744="","",'Paraclinicos '!B744&gt;1,1,'Paraclinicos '!B744&lt;=1,3)</f>
        <v>3</v>
      </c>
      <c r="G745" cm="1">
        <f t="array" ref="G745">_xlfn.IFS('Paraclinicos '!D744="","",AND('Paraclinicos '!D744&gt;=250,'Paraclinicos '!D744&lt;=500),2,'Paraclinicos '!D744&gt;500,3,'Paraclinicos '!D744&lt;250,1)</f>
        <v>2</v>
      </c>
      <c r="H745" s="50">
        <f t="shared" si="34"/>
        <v>12</v>
      </c>
      <c r="I745" cm="1">
        <f t="array" ref="I745">_xlfn.IFS('Paraclinicos '!Q744="","",'Paraclinicos '!Q744&gt;=65,1,'Paraclinicos '!Q744&lt;65,0)</f>
        <v>1</v>
      </c>
      <c r="J745" cm="1">
        <f t="array" ref="J745">_xlfn.IFS('Paraclinicos '!I744="","",'Paraclinicos '!I744&gt;7,1,'Paraclinicos '!I744&lt;=7,0)</f>
        <v>1</v>
      </c>
      <c r="K745" cm="1">
        <f t="array" ref="K745">_xlfn.IFS('Paraclinicos '!W744="","",'Paraclinicos '!W744&lt;=8,1,'Paraclinicos '!W744&gt;8,0)</f>
        <v>1</v>
      </c>
      <c r="L745" cm="1">
        <f t="array" ref="L745">_xlfn.IFS('Paraclinicos '!S744="","",'Paraclinicos '!S744&gt;=30,1,'Paraclinicos '!S744&lt;30,0)</f>
        <v>0</v>
      </c>
      <c r="M745" cm="1">
        <f t="array" ref="M745">_xlfn.IFS(OR('Paraclinicos '!T744="",'Paraclinicos '!U744=""),"",OR('Paraclinicos '!T744&lt;=90,'Paraclinicos '!U744&lt;=60),1,OR('Paraclinicos '!T744&gt;90,'Paraclinicos '!U744&gt;60),0)</f>
        <v>0</v>
      </c>
      <c r="N745" s="45">
        <f t="shared" si="35"/>
        <v>5</v>
      </c>
      <c r="O745" cm="1">
        <f t="array" ref="O745">_xlfn.IFS(OR('Paraclinicos '!M744="",'Paraclinicos '!N744="",'Paraclinicos '!N744=0),"",'Paraclinicos '!M744/'Paraclinicos '!N744&lt;100,4,'Paraclinicos '!M744/'Paraclinicos '!N744&lt;200,3,'Paraclinicos '!M744/'Paraclinicos '!N744&lt;300,2,'Paraclinicos '!M744/'Paraclinicos '!N744&lt;400,1,'Paraclinicos '!M744/'Paraclinicos '!N744&gt;=400,0)</f>
        <v>2</v>
      </c>
      <c r="P745" cm="1">
        <f t="array" ref="P745">_xlfn.IFS('Paraclinicos '!C744="","",'Paraclinicos '!C744&lt;20,4,'Paraclinicos '!C744&lt;50,3,'Paraclinicos '!C744&lt;100,2,'Paraclinicos '!C744&lt;150,1,'Paraclinicos '!C744&gt;150,0)</f>
        <v>0</v>
      </c>
      <c r="Q745" cm="1">
        <f t="array" ref="Q745">_xlfn.IFS('Paraclinicos '!O744="","",'Paraclinicos '!O744&lt;1.2,0,'Paraclinicos '!O744&lt;2,1,'Paraclinicos '!O744&lt;3.5,2,'Paraclinicos '!O744&lt;5,3,'Paraclinicos '!O744&gt;5,4)</f>
        <v>0</v>
      </c>
      <c r="R745" cm="1">
        <f t="array" ref="R745">_xlfn.IFS('Paraclinicos '!J744="","",'Paraclinicos '!J744&lt;1.2,0,'Paraclinicos '!J744&lt;2,1,'Paraclinicos '!J744&lt;6,2,'Paraclinicos '!J744&lt;12,3,'Paraclinicos '!J744&gt;=12,4)</f>
        <v>0</v>
      </c>
      <c r="S745" cm="1">
        <f t="array" ref="S745">_xlfn.IFS('Paraclinicos '!Y744="","",'Paraclinicos '!Y744&lt;70,1,'Paraclinicos '!Y744&gt;=70,0)</f>
        <v>0</v>
      </c>
      <c r="T745" cm="1">
        <f t="array" ref="T745">_xlfn.IFS('Paraclinicos '!W744="","",'Paraclinicos '!W744&lt;6,4,'Paraclinicos '!W744&lt;10,3,'Paraclinicos '!W744&lt;13,2,'Paraclinicos '!W744&lt;15,1,'Paraclinicos '!W744=15,0)</f>
        <v>4</v>
      </c>
      <c r="U745" s="54">
        <f t="shared" si="33"/>
        <v>6</v>
      </c>
      <c r="V745" cm="1">
        <f t="array" ref="V745">_xlfn.IFS('Paraclinicos '!S744="","",OR('Paraclinicos '!S744&lt;=8,'Paraclinicos '!S744&gt;=25),3,'Paraclinicos '!S744&lt;12,1,'Paraclinicos '!S744&lt;21,0,'Paraclinicos '!S744&lt;25,2)</f>
        <v>0</v>
      </c>
      <c r="W745" t="str">
        <f>IFERROR(IF(INDEX('BD Demog para scores enalazar'!Y$2:'BD Demog para scores enalazar'!Y$3000,MATCH(Formulas!A745,'BD Demog para scores enalazar'!A$2:'BD Demog para scores enalazar'!A$3000,0))=1,"SI","NO"),"")</f>
        <v>NO</v>
      </c>
      <c r="X745" s="9" t="str">
        <f>IFERROR(IF(INDEX('BD Demog para scores enalazar'!AJ$2:'BD Demog para scores enalazar'!AJ$3000,MATCH(Formulas!A745,'BD Demog para scores enalazar'!A$2:'BD Demog para scores enalazar'!A$3000,0))=1,"SI","NO"),"")</f>
        <v>NO</v>
      </c>
      <c r="Y745" cm="1">
        <f t="array" ref="Y745">IF(AND(W745="NO",X745="NO"),_xlfn.IFS('Paraclinicos '!K744&lt;=91,3,'Paraclinicos '!K744&lt;94,2,'Paraclinicos '!K744&lt;96,1,'Paraclinicos '!K744&gt;=96,0),"")</f>
        <v>3</v>
      </c>
      <c r="Z745" t="str" cm="1">
        <f t="array" ref="Z745">IF(OR(W745="SI",X745="SI"),_xlfn.IFS(OR(AND('Paraclinicos '!K744&lt;=83),AND('Paraclinicos '!K744&gt;=97,AA745=2)),3,OR(AND('Paraclinicos '!K744&lt;=86),AND('Paraclinicos '!K744&gt;=94,AA745=2)),2,OR(AND('Paraclinicos '!K744&lt;=88),AND('Paraclinicos '!K744&gt;=92,AA745=2)),1,OR(AND('Paraclinicos '!K744&gt;=88,'Paraclinicos '!K744&lt;=92),AND('Paraclinicos '!K744&gt;=93,AA745=0)),0),"")</f>
        <v/>
      </c>
      <c r="AA745" cm="1">
        <f t="array" ref="AA745">_xlfn.IFS('Paraclinicos '!E744="","",'Paraclinicos '!E744="Oxigeno",2,'Paraclinicos '!E744="Aire",0)</f>
        <v>2</v>
      </c>
    </row>
    <row r="746" spans="1:27" x14ac:dyDescent="0.25">
      <c r="A746">
        <f>'Paraclinicos '!A745</f>
        <v>180</v>
      </c>
      <c r="B746" s="3">
        <f>'Paraclinicos '!R745</f>
        <v>44319</v>
      </c>
      <c r="C746" cm="1">
        <f t="array" ref="C746">_xlfn.IFS('Paraclinicos '!Q745="","",'Paraclinicos '!Q745&gt;60,3,'Paraclinicos '!Q745&lt;=60,1)</f>
        <v>3</v>
      </c>
      <c r="D746" t="str">
        <f>IFERROR(IF(INDEX('BD Demog para scores enalazar'!BC$2:BC$3000,MATCH(Formulas!A746,'BD Demog para scores enalazar'!A$2:A$3000,0))=0,"SI","NO"),"")</f>
        <v>SI</v>
      </c>
      <c r="E746" cm="1">
        <f t="array" ref="E746">_xlfn.IFS(D746="","",D746="SI",4,D746="NO",1)</f>
        <v>4</v>
      </c>
      <c r="F746" cm="1">
        <f t="array" ref="F746">_xlfn.IFS('Paraclinicos '!B745="","",'Paraclinicos '!B745&gt;1,1,'Paraclinicos '!B745&lt;=1,3)</f>
        <v>3</v>
      </c>
      <c r="G746" t="str" cm="1">
        <f t="array" ref="G746">_xlfn.IFS('Paraclinicos '!D745="","",AND('Paraclinicos '!D745&gt;=250,'Paraclinicos '!D745&lt;=500),2,'Paraclinicos '!D745&gt;500,3,'Paraclinicos '!D745&lt;250,1)</f>
        <v/>
      </c>
      <c r="H746" s="50">
        <f t="shared" si="34"/>
        <v>10</v>
      </c>
      <c r="I746" cm="1">
        <f t="array" ref="I746">_xlfn.IFS('Paraclinicos '!Q745="","",'Paraclinicos '!Q745&gt;=65,1,'Paraclinicos '!Q745&lt;65,0)</f>
        <v>1</v>
      </c>
      <c r="J746" cm="1">
        <f t="array" ref="J746">_xlfn.IFS('Paraclinicos '!I745="","",'Paraclinicos '!I745&gt;7,1,'Paraclinicos '!I745&lt;=7,0)</f>
        <v>1</v>
      </c>
      <c r="K746" cm="1">
        <f t="array" ref="K746">_xlfn.IFS('Paraclinicos '!W745="","",'Paraclinicos '!W745&lt;=8,1,'Paraclinicos '!W745&gt;8,0)</f>
        <v>1</v>
      </c>
      <c r="L746" cm="1">
        <f t="array" ref="L746">_xlfn.IFS('Paraclinicos '!S745="","",'Paraclinicos '!S745&gt;=30,1,'Paraclinicos '!S745&lt;30,0)</f>
        <v>0</v>
      </c>
      <c r="M746" cm="1">
        <f t="array" ref="M746">_xlfn.IFS(OR('Paraclinicos '!T745="",'Paraclinicos '!U745=""),"",OR('Paraclinicos '!T745&lt;=90,'Paraclinicos '!U745&lt;=60),1,OR('Paraclinicos '!T745&gt;90,'Paraclinicos '!U745&gt;60),0)</f>
        <v>0</v>
      </c>
      <c r="N746" s="45">
        <f t="shared" si="35"/>
        <v>4</v>
      </c>
      <c r="O746" cm="1">
        <f t="array" ref="O746">_xlfn.IFS(OR('Paraclinicos '!M745="",'Paraclinicos '!N745="",'Paraclinicos '!N745=0),"",'Paraclinicos '!M745/'Paraclinicos '!N745&lt;100,4,'Paraclinicos '!M745/'Paraclinicos '!N745&lt;200,3,'Paraclinicos '!M745/'Paraclinicos '!N745&lt;300,2,'Paraclinicos '!M745/'Paraclinicos '!N745&lt;400,1,'Paraclinicos '!M745/'Paraclinicos '!N745&gt;=400,0)</f>
        <v>2</v>
      </c>
      <c r="P746" cm="1">
        <f t="array" ref="P746">_xlfn.IFS('Paraclinicos '!C745="","",'Paraclinicos '!C745&lt;20,4,'Paraclinicos '!C745&lt;50,3,'Paraclinicos '!C745&lt;100,2,'Paraclinicos '!C745&lt;150,1,'Paraclinicos '!C745&gt;150,0)</f>
        <v>0</v>
      </c>
      <c r="Q746" cm="1">
        <f t="array" ref="Q746">_xlfn.IFS('Paraclinicos '!O745="","",'Paraclinicos '!O745&lt;1.2,0,'Paraclinicos '!O745&lt;2,1,'Paraclinicos '!O745&lt;3.5,2,'Paraclinicos '!O745&lt;5,3,'Paraclinicos '!O745&gt;5,4)</f>
        <v>0</v>
      </c>
      <c r="R746" t="str" cm="1">
        <f t="array" ref="R746">_xlfn.IFS('Paraclinicos '!J745="","",'Paraclinicos '!J745&lt;1.2,0,'Paraclinicos '!J745&lt;2,1,'Paraclinicos '!J745&lt;6,2,'Paraclinicos '!J745&lt;12,3,'Paraclinicos '!J745&gt;=12,4)</f>
        <v/>
      </c>
      <c r="S746" cm="1">
        <f t="array" ref="S746">_xlfn.IFS('Paraclinicos '!Y745="","",'Paraclinicos '!Y745&lt;70,1,'Paraclinicos '!Y745&gt;=70,0)</f>
        <v>0</v>
      </c>
      <c r="T746" cm="1">
        <f t="array" ref="T746">_xlfn.IFS('Paraclinicos '!W745="","",'Paraclinicos '!W745&lt;6,4,'Paraclinicos '!W745&lt;10,3,'Paraclinicos '!W745&lt;13,2,'Paraclinicos '!W745&lt;15,1,'Paraclinicos '!W745=15,0)</f>
        <v>4</v>
      </c>
      <c r="U746" s="54">
        <f t="shared" si="33"/>
        <v>6</v>
      </c>
      <c r="V746" cm="1">
        <f t="array" ref="V746">_xlfn.IFS('Paraclinicos '!S745="","",OR('Paraclinicos '!S745&lt;=8,'Paraclinicos '!S745&gt;=25),3,'Paraclinicos '!S745&lt;12,1,'Paraclinicos '!S745&lt;21,0,'Paraclinicos '!S745&lt;25,2)</f>
        <v>0</v>
      </c>
      <c r="W746" t="str">
        <f>IFERROR(IF(INDEX('BD Demog para scores enalazar'!Y$2:'BD Demog para scores enalazar'!Y$3000,MATCH(Formulas!A746,'BD Demog para scores enalazar'!A$2:'BD Demog para scores enalazar'!A$3000,0))=1,"SI","NO"),"")</f>
        <v>NO</v>
      </c>
      <c r="X746" s="9" t="str">
        <f>IFERROR(IF(INDEX('BD Demog para scores enalazar'!AJ$2:'BD Demog para scores enalazar'!AJ$3000,MATCH(Formulas!A746,'BD Demog para scores enalazar'!A$2:'BD Demog para scores enalazar'!A$3000,0))=1,"SI","NO"),"")</f>
        <v>NO</v>
      </c>
      <c r="Y746" cm="1">
        <f t="array" ref="Y746">IF(AND(W746="NO",X746="NO"),_xlfn.IFS('Paraclinicos '!K745&lt;=91,3,'Paraclinicos '!K745&lt;94,2,'Paraclinicos '!K745&lt;96,1,'Paraclinicos '!K745&gt;=96,0),"")</f>
        <v>3</v>
      </c>
      <c r="Z746" t="str" cm="1">
        <f t="array" ref="Z746">IF(OR(W746="SI",X746="SI"),_xlfn.IFS(OR(AND('Paraclinicos '!K745&lt;=83),AND('Paraclinicos '!K745&gt;=97,AA746=2)),3,OR(AND('Paraclinicos '!K745&lt;=86),AND('Paraclinicos '!K745&gt;=94,AA746=2)),2,OR(AND('Paraclinicos '!K745&lt;=88),AND('Paraclinicos '!K745&gt;=92,AA746=2)),1,OR(AND('Paraclinicos '!K745&gt;=88,'Paraclinicos '!K745&lt;=92),AND('Paraclinicos '!K745&gt;=93,AA746=0)),0),"")</f>
        <v/>
      </c>
      <c r="AA746" cm="1">
        <f t="array" ref="AA746">_xlfn.IFS('Paraclinicos '!E745="","",'Paraclinicos '!E745="Oxigeno",2,'Paraclinicos '!E745="Aire",0)</f>
        <v>2</v>
      </c>
    </row>
    <row r="747" spans="1:27" x14ac:dyDescent="0.25">
      <c r="A747">
        <f>'Paraclinicos '!A746</f>
        <v>180</v>
      </c>
      <c r="B747" s="3">
        <f>'Paraclinicos '!R746</f>
        <v>44321</v>
      </c>
      <c r="C747" cm="1">
        <f t="array" ref="C747">_xlfn.IFS('Paraclinicos '!Q746="","",'Paraclinicos '!Q746&gt;60,3,'Paraclinicos '!Q746&lt;=60,1)</f>
        <v>3</v>
      </c>
      <c r="D747" t="str">
        <f>IFERROR(IF(INDEX('BD Demog para scores enalazar'!BC$2:BC$3000,MATCH(Formulas!A747,'BD Demog para scores enalazar'!A$2:A$3000,0))=0,"SI","NO"),"")</f>
        <v>SI</v>
      </c>
      <c r="E747" cm="1">
        <f t="array" ref="E747">_xlfn.IFS(D747="","",D747="SI",4,D747="NO",1)</f>
        <v>4</v>
      </c>
      <c r="F747" cm="1">
        <f t="array" ref="F747">_xlfn.IFS('Paraclinicos '!B746="","",'Paraclinicos '!B746&gt;1,1,'Paraclinicos '!B746&lt;=1,3)</f>
        <v>3</v>
      </c>
      <c r="G747" t="str" cm="1">
        <f t="array" ref="G747">_xlfn.IFS('Paraclinicos '!D746="","",AND('Paraclinicos '!D746&gt;=250,'Paraclinicos '!D746&lt;=500),2,'Paraclinicos '!D746&gt;500,3,'Paraclinicos '!D746&lt;250,1)</f>
        <v/>
      </c>
      <c r="H747" s="50">
        <f t="shared" si="34"/>
        <v>10</v>
      </c>
      <c r="I747" cm="1">
        <f t="array" ref="I747">_xlfn.IFS('Paraclinicos '!Q746="","",'Paraclinicos '!Q746&gt;=65,1,'Paraclinicos '!Q746&lt;65,0)</f>
        <v>1</v>
      </c>
      <c r="J747" cm="1">
        <f t="array" ref="J747">_xlfn.IFS('Paraclinicos '!I746="","",'Paraclinicos '!I746&gt;7,1,'Paraclinicos '!I746&lt;=7,0)</f>
        <v>1</v>
      </c>
      <c r="K747" cm="1">
        <f t="array" ref="K747">_xlfn.IFS('Paraclinicos '!W746="","",'Paraclinicos '!W746&lt;=8,1,'Paraclinicos '!W746&gt;8,0)</f>
        <v>1</v>
      </c>
      <c r="L747" cm="1">
        <f t="array" ref="L747">_xlfn.IFS('Paraclinicos '!S746="","",'Paraclinicos '!S746&gt;=30,1,'Paraclinicos '!S746&lt;30,0)</f>
        <v>0</v>
      </c>
      <c r="M747" cm="1">
        <f t="array" ref="M747">_xlfn.IFS(OR('Paraclinicos '!T746="",'Paraclinicos '!U746=""),"",OR('Paraclinicos '!T746&lt;=90,'Paraclinicos '!U746&lt;=60),1,OR('Paraclinicos '!T746&gt;90,'Paraclinicos '!U746&gt;60),0)</f>
        <v>0</v>
      </c>
      <c r="N747" s="45">
        <f t="shared" si="35"/>
        <v>4</v>
      </c>
      <c r="O747" cm="1">
        <f t="array" ref="O747">_xlfn.IFS(OR('Paraclinicos '!M746="",'Paraclinicos '!N746="",'Paraclinicos '!N746=0),"",'Paraclinicos '!M746/'Paraclinicos '!N746&lt;100,4,'Paraclinicos '!M746/'Paraclinicos '!N746&lt;200,3,'Paraclinicos '!M746/'Paraclinicos '!N746&lt;300,2,'Paraclinicos '!M746/'Paraclinicos '!N746&lt;400,1,'Paraclinicos '!M746/'Paraclinicos '!N746&gt;=400,0)</f>
        <v>2</v>
      </c>
      <c r="P747" cm="1">
        <f t="array" ref="P747">_xlfn.IFS('Paraclinicos '!C746="","",'Paraclinicos '!C746&lt;20,4,'Paraclinicos '!C746&lt;50,3,'Paraclinicos '!C746&lt;100,2,'Paraclinicos '!C746&lt;150,1,'Paraclinicos '!C746&gt;150,0)</f>
        <v>0</v>
      </c>
      <c r="Q747" cm="1">
        <f t="array" ref="Q747">_xlfn.IFS('Paraclinicos '!O746="","",'Paraclinicos '!O746&lt;1.2,0,'Paraclinicos '!O746&lt;2,1,'Paraclinicos '!O746&lt;3.5,2,'Paraclinicos '!O746&lt;5,3,'Paraclinicos '!O746&gt;5,4)</f>
        <v>0</v>
      </c>
      <c r="R747" t="str" cm="1">
        <f t="array" ref="R747">_xlfn.IFS('Paraclinicos '!J746="","",'Paraclinicos '!J746&lt;1.2,0,'Paraclinicos '!J746&lt;2,1,'Paraclinicos '!J746&lt;6,2,'Paraclinicos '!J746&lt;12,3,'Paraclinicos '!J746&gt;=12,4)</f>
        <v/>
      </c>
      <c r="S747" cm="1">
        <f t="array" ref="S747">_xlfn.IFS('Paraclinicos '!Y746="","",'Paraclinicos '!Y746&lt;70,1,'Paraclinicos '!Y746&gt;=70,0)</f>
        <v>0</v>
      </c>
      <c r="T747" cm="1">
        <f t="array" ref="T747">_xlfn.IFS('Paraclinicos '!W746="","",'Paraclinicos '!W746&lt;6,4,'Paraclinicos '!W746&lt;10,3,'Paraclinicos '!W746&lt;13,2,'Paraclinicos '!W746&lt;15,1,'Paraclinicos '!W746=15,0)</f>
        <v>4</v>
      </c>
      <c r="U747" s="54">
        <f t="shared" si="33"/>
        <v>6</v>
      </c>
      <c r="V747" cm="1">
        <f t="array" ref="V747">_xlfn.IFS('Paraclinicos '!S746="","",OR('Paraclinicos '!S746&lt;=8,'Paraclinicos '!S746&gt;=25),3,'Paraclinicos '!S746&lt;12,1,'Paraclinicos '!S746&lt;21,0,'Paraclinicos '!S746&lt;25,2)</f>
        <v>0</v>
      </c>
      <c r="W747" t="str">
        <f>IFERROR(IF(INDEX('BD Demog para scores enalazar'!Y$2:'BD Demog para scores enalazar'!Y$3000,MATCH(Formulas!A747,'BD Demog para scores enalazar'!A$2:'BD Demog para scores enalazar'!A$3000,0))=1,"SI","NO"),"")</f>
        <v>NO</v>
      </c>
      <c r="X747" s="9" t="str">
        <f>IFERROR(IF(INDEX('BD Demog para scores enalazar'!AJ$2:'BD Demog para scores enalazar'!AJ$3000,MATCH(Formulas!A747,'BD Demog para scores enalazar'!A$2:'BD Demog para scores enalazar'!A$3000,0))=1,"SI","NO"),"")</f>
        <v>NO</v>
      </c>
      <c r="Y747" cm="1">
        <f t="array" ref="Y747">IF(AND(W747="NO",X747="NO"),_xlfn.IFS('Paraclinicos '!K746&lt;=91,3,'Paraclinicos '!K746&lt;94,2,'Paraclinicos '!K746&lt;96,1,'Paraclinicos '!K746&gt;=96,0),"")</f>
        <v>3</v>
      </c>
      <c r="Z747" t="str" cm="1">
        <f t="array" ref="Z747">IF(OR(W747="SI",X747="SI"),_xlfn.IFS(OR(AND('Paraclinicos '!K746&lt;=83),AND('Paraclinicos '!K746&gt;=97,AA747=2)),3,OR(AND('Paraclinicos '!K746&lt;=86),AND('Paraclinicos '!K746&gt;=94,AA747=2)),2,OR(AND('Paraclinicos '!K746&lt;=88),AND('Paraclinicos '!K746&gt;=92,AA747=2)),1,OR(AND('Paraclinicos '!K746&gt;=88,'Paraclinicos '!K746&lt;=92),AND('Paraclinicos '!K746&gt;=93,AA747=0)),0),"")</f>
        <v/>
      </c>
      <c r="AA747" cm="1">
        <f t="array" ref="AA747">_xlfn.IFS('Paraclinicos '!E746="","",'Paraclinicos '!E746="Oxigeno",2,'Paraclinicos '!E746="Aire",0)</f>
        <v>2</v>
      </c>
    </row>
    <row r="748" spans="1:27" x14ac:dyDescent="0.25">
      <c r="A748">
        <f>'Paraclinicos '!A747</f>
        <v>180</v>
      </c>
      <c r="B748" s="3">
        <f>'Paraclinicos '!R747</f>
        <v>44321</v>
      </c>
      <c r="C748" cm="1">
        <f t="array" ref="C748">_xlfn.IFS('Paraclinicos '!Q747="","",'Paraclinicos '!Q747&gt;60,3,'Paraclinicos '!Q747&lt;=60,1)</f>
        <v>3</v>
      </c>
      <c r="D748" t="str">
        <f>IFERROR(IF(INDEX('BD Demog para scores enalazar'!BC$2:BC$3000,MATCH(Formulas!A748,'BD Demog para scores enalazar'!A$2:A$3000,0))=0,"SI","NO"),"")</f>
        <v>SI</v>
      </c>
      <c r="E748" cm="1">
        <f t="array" ref="E748">_xlfn.IFS(D748="","",D748="SI",4,D748="NO",1)</f>
        <v>4</v>
      </c>
      <c r="F748" cm="1">
        <f t="array" ref="F748">_xlfn.IFS('Paraclinicos '!B747="","",'Paraclinicos '!B747&gt;1,1,'Paraclinicos '!B747&lt;=1,3)</f>
        <v>3</v>
      </c>
      <c r="G748" cm="1">
        <f t="array" ref="G748">_xlfn.IFS('Paraclinicos '!D747="","",AND('Paraclinicos '!D747&gt;=250,'Paraclinicos '!D747&lt;=500),2,'Paraclinicos '!D747&gt;500,3,'Paraclinicos '!D747&lt;250,1)</f>
        <v>2</v>
      </c>
      <c r="H748" s="50">
        <f t="shared" si="34"/>
        <v>12</v>
      </c>
      <c r="I748" cm="1">
        <f t="array" ref="I748">_xlfn.IFS('Paraclinicos '!Q747="","",'Paraclinicos '!Q747&gt;=65,1,'Paraclinicos '!Q747&lt;65,0)</f>
        <v>1</v>
      </c>
      <c r="J748" cm="1">
        <f t="array" ref="J748">_xlfn.IFS('Paraclinicos '!I747="","",'Paraclinicos '!I747&gt;7,1,'Paraclinicos '!I747&lt;=7,0)</f>
        <v>1</v>
      </c>
      <c r="K748" cm="1">
        <f t="array" ref="K748">_xlfn.IFS('Paraclinicos '!W747="","",'Paraclinicos '!W747&lt;=8,1,'Paraclinicos '!W747&gt;8,0)</f>
        <v>1</v>
      </c>
      <c r="L748" cm="1">
        <f t="array" ref="L748">_xlfn.IFS('Paraclinicos '!S747="","",'Paraclinicos '!S747&gt;=30,1,'Paraclinicos '!S747&lt;30,0)</f>
        <v>0</v>
      </c>
      <c r="M748" cm="1">
        <f t="array" ref="M748">_xlfn.IFS(OR('Paraclinicos '!T747="",'Paraclinicos '!U747=""),"",OR('Paraclinicos '!T747&lt;=90,'Paraclinicos '!U747&lt;=60),1,OR('Paraclinicos '!T747&gt;90,'Paraclinicos '!U747&gt;60),0)</f>
        <v>1</v>
      </c>
      <c r="N748" s="45">
        <f t="shared" si="35"/>
        <v>5</v>
      </c>
      <c r="O748" cm="1">
        <f t="array" ref="O748">_xlfn.IFS(OR('Paraclinicos '!M747="",'Paraclinicos '!N747="",'Paraclinicos '!N747=0),"",'Paraclinicos '!M747/'Paraclinicos '!N747&lt;100,4,'Paraclinicos '!M747/'Paraclinicos '!N747&lt;200,3,'Paraclinicos '!M747/'Paraclinicos '!N747&lt;300,2,'Paraclinicos '!M747/'Paraclinicos '!N747&lt;400,1,'Paraclinicos '!M747/'Paraclinicos '!N747&gt;=400,0)</f>
        <v>0</v>
      </c>
      <c r="P748" cm="1">
        <f t="array" ref="P748">_xlfn.IFS('Paraclinicos '!C747="","",'Paraclinicos '!C747&lt;20,4,'Paraclinicos '!C747&lt;50,3,'Paraclinicos '!C747&lt;100,2,'Paraclinicos '!C747&lt;150,1,'Paraclinicos '!C747&gt;150,0)</f>
        <v>0</v>
      </c>
      <c r="Q748" cm="1">
        <f t="array" ref="Q748">_xlfn.IFS('Paraclinicos '!O747="","",'Paraclinicos '!O747&lt;1.2,0,'Paraclinicos '!O747&lt;2,1,'Paraclinicos '!O747&lt;3.5,2,'Paraclinicos '!O747&lt;5,3,'Paraclinicos '!O747&gt;5,4)</f>
        <v>0</v>
      </c>
      <c r="R748" cm="1">
        <f t="array" ref="R748">_xlfn.IFS('Paraclinicos '!J747="","",'Paraclinicos '!J747&lt;1.2,0,'Paraclinicos '!J747&lt;2,1,'Paraclinicos '!J747&lt;6,2,'Paraclinicos '!J747&lt;12,3,'Paraclinicos '!J747&gt;=12,4)</f>
        <v>1</v>
      </c>
      <c r="S748" cm="1">
        <f t="array" ref="S748">_xlfn.IFS('Paraclinicos '!Y747="","",'Paraclinicos '!Y747&lt;70,1,'Paraclinicos '!Y747&gt;=70,0)</f>
        <v>0</v>
      </c>
      <c r="T748" cm="1">
        <f t="array" ref="T748">_xlfn.IFS('Paraclinicos '!W747="","",'Paraclinicos '!W747&lt;6,4,'Paraclinicos '!W747&lt;10,3,'Paraclinicos '!W747&lt;13,2,'Paraclinicos '!W747&lt;15,1,'Paraclinicos '!W747=15,0)</f>
        <v>4</v>
      </c>
      <c r="U748" s="54">
        <f t="shared" si="33"/>
        <v>5</v>
      </c>
      <c r="V748" cm="1">
        <f t="array" ref="V748">_xlfn.IFS('Paraclinicos '!S747="","",OR('Paraclinicos '!S747&lt;=8,'Paraclinicos '!S747&gt;=25),3,'Paraclinicos '!S747&lt;12,1,'Paraclinicos '!S747&lt;21,0,'Paraclinicos '!S747&lt;25,2)</f>
        <v>0</v>
      </c>
      <c r="W748" t="str">
        <f>IFERROR(IF(INDEX('BD Demog para scores enalazar'!Y$2:'BD Demog para scores enalazar'!Y$3000,MATCH(Formulas!A748,'BD Demog para scores enalazar'!A$2:'BD Demog para scores enalazar'!A$3000,0))=1,"SI","NO"),"")</f>
        <v>NO</v>
      </c>
      <c r="X748" s="9" t="str">
        <f>IFERROR(IF(INDEX('BD Demog para scores enalazar'!AJ$2:'BD Demog para scores enalazar'!AJ$3000,MATCH(Formulas!A748,'BD Demog para scores enalazar'!A$2:'BD Demog para scores enalazar'!A$3000,0))=1,"SI","NO"),"")</f>
        <v>NO</v>
      </c>
      <c r="Y748" cm="1">
        <f t="array" ref="Y748">IF(AND(W748="NO",X748="NO"),_xlfn.IFS('Paraclinicos '!K747&lt;=91,3,'Paraclinicos '!K747&lt;94,2,'Paraclinicos '!K747&lt;96,1,'Paraclinicos '!K747&gt;=96,0),"")</f>
        <v>1</v>
      </c>
      <c r="Z748" t="str" cm="1">
        <f t="array" ref="Z748">IF(OR(W748="SI",X748="SI"),_xlfn.IFS(OR(AND('Paraclinicos '!K747&lt;=83),AND('Paraclinicos '!K747&gt;=97,AA748=2)),3,OR(AND('Paraclinicos '!K747&lt;=86),AND('Paraclinicos '!K747&gt;=94,AA748=2)),2,OR(AND('Paraclinicos '!K747&lt;=88),AND('Paraclinicos '!K747&gt;=92,AA748=2)),1,OR(AND('Paraclinicos '!K747&gt;=88,'Paraclinicos '!K747&lt;=92),AND('Paraclinicos '!K747&gt;=93,AA748=0)),0),"")</f>
        <v/>
      </c>
      <c r="AA748" cm="1">
        <f t="array" ref="AA748">_xlfn.IFS('Paraclinicos '!E747="","",'Paraclinicos '!E747="Oxigeno",2,'Paraclinicos '!E747="Aire",0)</f>
        <v>2</v>
      </c>
    </row>
    <row r="749" spans="1:27" x14ac:dyDescent="0.25">
      <c r="A749">
        <f>'Paraclinicos '!A748</f>
        <v>180</v>
      </c>
      <c r="B749" s="3">
        <f>'Paraclinicos '!R748</f>
        <v>44323</v>
      </c>
      <c r="C749" cm="1">
        <f t="array" ref="C749">_xlfn.IFS('Paraclinicos '!Q748="","",'Paraclinicos '!Q748&gt;60,3,'Paraclinicos '!Q748&lt;=60,1)</f>
        <v>3</v>
      </c>
      <c r="D749" t="str">
        <f>IFERROR(IF(INDEX('BD Demog para scores enalazar'!BC$2:BC$3000,MATCH(Formulas!A749,'BD Demog para scores enalazar'!A$2:A$3000,0))=0,"SI","NO"),"")</f>
        <v>SI</v>
      </c>
      <c r="E749" cm="1">
        <f t="array" ref="E749">_xlfn.IFS(D749="","",D749="SI",4,D749="NO",1)</f>
        <v>4</v>
      </c>
      <c r="F749" cm="1">
        <f t="array" ref="F749">_xlfn.IFS('Paraclinicos '!B748="","",'Paraclinicos '!B748&gt;1,1,'Paraclinicos '!B748&lt;=1,3)</f>
        <v>3</v>
      </c>
      <c r="G749" t="str" cm="1">
        <f t="array" ref="G749">_xlfn.IFS('Paraclinicos '!D748="","",AND('Paraclinicos '!D748&gt;=250,'Paraclinicos '!D748&lt;=500),2,'Paraclinicos '!D748&gt;500,3,'Paraclinicos '!D748&lt;250,1)</f>
        <v/>
      </c>
      <c r="H749" s="50">
        <f t="shared" si="34"/>
        <v>10</v>
      </c>
      <c r="I749" cm="1">
        <f t="array" ref="I749">_xlfn.IFS('Paraclinicos '!Q748="","",'Paraclinicos '!Q748&gt;=65,1,'Paraclinicos '!Q748&lt;65,0)</f>
        <v>1</v>
      </c>
      <c r="J749" cm="1">
        <f t="array" ref="J749">_xlfn.IFS('Paraclinicos '!I748="","",'Paraclinicos '!I748&gt;7,1,'Paraclinicos '!I748&lt;=7,0)</f>
        <v>1</v>
      </c>
      <c r="K749" cm="1">
        <f t="array" ref="K749">_xlfn.IFS('Paraclinicos '!W748="","",'Paraclinicos '!W748&lt;=8,1,'Paraclinicos '!W748&gt;8,0)</f>
        <v>1</v>
      </c>
      <c r="L749" cm="1">
        <f t="array" ref="L749">_xlfn.IFS('Paraclinicos '!S748="","",'Paraclinicos '!S748&gt;=30,1,'Paraclinicos '!S748&lt;30,0)</f>
        <v>0</v>
      </c>
      <c r="M749" cm="1">
        <f t="array" ref="M749">_xlfn.IFS(OR('Paraclinicos '!T748="",'Paraclinicos '!U748=""),"",OR('Paraclinicos '!T748&lt;=90,'Paraclinicos '!U748&lt;=60),1,OR('Paraclinicos '!T748&gt;90,'Paraclinicos '!U748&gt;60),0)</f>
        <v>0</v>
      </c>
      <c r="N749" s="45">
        <f t="shared" si="35"/>
        <v>5</v>
      </c>
      <c r="O749" cm="1">
        <f t="array" ref="O749">_xlfn.IFS(OR('Paraclinicos '!M748="",'Paraclinicos '!N748="",'Paraclinicos '!N748=0),"",'Paraclinicos '!M748/'Paraclinicos '!N748&lt;100,4,'Paraclinicos '!M748/'Paraclinicos '!N748&lt;200,3,'Paraclinicos '!M748/'Paraclinicos '!N748&lt;300,2,'Paraclinicos '!M748/'Paraclinicos '!N748&lt;400,1,'Paraclinicos '!M748/'Paraclinicos '!N748&gt;=400,0)</f>
        <v>1</v>
      </c>
      <c r="P749" cm="1">
        <f t="array" ref="P749">_xlfn.IFS('Paraclinicos '!C748="","",'Paraclinicos '!C748&lt;20,4,'Paraclinicos '!C748&lt;50,3,'Paraclinicos '!C748&lt;100,2,'Paraclinicos '!C748&lt;150,1,'Paraclinicos '!C748&gt;150,0)</f>
        <v>0</v>
      </c>
      <c r="Q749" cm="1">
        <f t="array" ref="Q749">_xlfn.IFS('Paraclinicos '!O748="","",'Paraclinicos '!O748&lt;1.2,0,'Paraclinicos '!O748&lt;2,1,'Paraclinicos '!O748&lt;3.5,2,'Paraclinicos '!O748&lt;5,3,'Paraclinicos '!O748&gt;5,4)</f>
        <v>0</v>
      </c>
      <c r="R749" t="str" cm="1">
        <f t="array" ref="R749">_xlfn.IFS('Paraclinicos '!J748="","",'Paraclinicos '!J748&lt;1.2,0,'Paraclinicos '!J748&lt;2,1,'Paraclinicos '!J748&lt;6,2,'Paraclinicos '!J748&lt;12,3,'Paraclinicos '!J748&gt;=12,4)</f>
        <v/>
      </c>
      <c r="S749" cm="1">
        <f t="array" ref="S749">_xlfn.IFS('Paraclinicos '!Y748="","",'Paraclinicos '!Y748&lt;70,1,'Paraclinicos '!Y748&gt;=70,0)</f>
        <v>0</v>
      </c>
      <c r="T749" cm="1">
        <f t="array" ref="T749">_xlfn.IFS('Paraclinicos '!W748="","",'Paraclinicos '!W748&lt;6,4,'Paraclinicos '!W748&lt;10,3,'Paraclinicos '!W748&lt;13,2,'Paraclinicos '!W748&lt;15,1,'Paraclinicos '!W748=15,0)</f>
        <v>4</v>
      </c>
      <c r="U749" s="54">
        <f t="shared" si="33"/>
        <v>5</v>
      </c>
      <c r="V749" cm="1">
        <f t="array" ref="V749">_xlfn.IFS('Paraclinicos '!S748="","",OR('Paraclinicos '!S748&lt;=8,'Paraclinicos '!S748&gt;=25),3,'Paraclinicos '!S748&lt;12,1,'Paraclinicos '!S748&lt;21,0,'Paraclinicos '!S748&lt;25,2)</f>
        <v>0</v>
      </c>
      <c r="W749" t="str">
        <f>IFERROR(IF(INDEX('BD Demog para scores enalazar'!Y$2:'BD Demog para scores enalazar'!Y$3000,MATCH(Formulas!A749,'BD Demog para scores enalazar'!A$2:'BD Demog para scores enalazar'!A$3000,0))=1,"SI","NO"),"")</f>
        <v>NO</v>
      </c>
      <c r="X749" s="9" t="str">
        <f>IFERROR(IF(INDEX('BD Demog para scores enalazar'!AJ$2:'BD Demog para scores enalazar'!AJ$3000,MATCH(Formulas!A749,'BD Demog para scores enalazar'!A$2:'BD Demog para scores enalazar'!A$3000,0))=1,"SI","NO"),"")</f>
        <v>NO</v>
      </c>
      <c r="Y749" cm="1">
        <f t="array" ref="Y749">IF(AND(W749="NO",X749="NO"),_xlfn.IFS('Paraclinicos '!K748&lt;=91,3,'Paraclinicos '!K748&lt;94,2,'Paraclinicos '!K748&lt;96,1,'Paraclinicos '!K748&gt;=96,0),"")</f>
        <v>0</v>
      </c>
      <c r="Z749" t="str" cm="1">
        <f t="array" ref="Z749">IF(OR(W749="SI",X749="SI"),_xlfn.IFS(OR(AND('Paraclinicos '!K748&lt;=83),AND('Paraclinicos '!K748&gt;=97,AA749=2)),3,OR(AND('Paraclinicos '!K748&lt;=86),AND('Paraclinicos '!K748&gt;=94,AA749=2)),2,OR(AND('Paraclinicos '!K748&lt;=88),AND('Paraclinicos '!K748&gt;=92,AA749=2)),1,OR(AND('Paraclinicos '!K748&gt;=88,'Paraclinicos '!K748&lt;=92),AND('Paraclinicos '!K748&gt;=93,AA749=0)),0),"")</f>
        <v/>
      </c>
      <c r="AA749" cm="1">
        <f t="array" ref="AA749">_xlfn.IFS('Paraclinicos '!E748="","",'Paraclinicos '!E748="Oxigeno",2,'Paraclinicos '!E748="Aire",0)</f>
        <v>2</v>
      </c>
    </row>
    <row r="750" spans="1:27" x14ac:dyDescent="0.25">
      <c r="A750">
        <f>'Paraclinicos '!A749</f>
        <v>180</v>
      </c>
      <c r="B750" s="3">
        <f>'Paraclinicos '!R749</f>
        <v>44323</v>
      </c>
      <c r="C750" cm="1">
        <f t="array" ref="C750">_xlfn.IFS('Paraclinicos '!Q749="","",'Paraclinicos '!Q749&gt;60,3,'Paraclinicos '!Q749&lt;=60,1)</f>
        <v>3</v>
      </c>
      <c r="D750" t="str">
        <f>IFERROR(IF(INDEX('BD Demog para scores enalazar'!BC$2:BC$3000,MATCH(Formulas!A750,'BD Demog para scores enalazar'!A$2:A$3000,0))=0,"SI","NO"),"")</f>
        <v>SI</v>
      </c>
      <c r="E750" cm="1">
        <f t="array" ref="E750">_xlfn.IFS(D750="","",D750="SI",4,D750="NO",1)</f>
        <v>4</v>
      </c>
      <c r="F750" cm="1">
        <f t="array" ref="F750">_xlfn.IFS('Paraclinicos '!B749="","",'Paraclinicos '!B749&gt;1,1,'Paraclinicos '!B749&lt;=1,3)</f>
        <v>3</v>
      </c>
      <c r="G750" t="str" cm="1">
        <f t="array" ref="G750">_xlfn.IFS('Paraclinicos '!D749="","",AND('Paraclinicos '!D749&gt;=250,'Paraclinicos '!D749&lt;=500),2,'Paraclinicos '!D749&gt;500,3,'Paraclinicos '!D749&lt;250,1)</f>
        <v/>
      </c>
      <c r="H750" s="50">
        <f t="shared" si="34"/>
        <v>10</v>
      </c>
      <c r="I750" cm="1">
        <f t="array" ref="I750">_xlfn.IFS('Paraclinicos '!Q749="","",'Paraclinicos '!Q749&gt;=65,1,'Paraclinicos '!Q749&lt;65,0)</f>
        <v>1</v>
      </c>
      <c r="J750" cm="1">
        <f t="array" ref="J750">_xlfn.IFS('Paraclinicos '!I749="","",'Paraclinicos '!I749&gt;7,1,'Paraclinicos '!I749&lt;=7,0)</f>
        <v>1</v>
      </c>
      <c r="K750" cm="1">
        <f t="array" ref="K750">_xlfn.IFS('Paraclinicos '!W749="","",'Paraclinicos '!W749&lt;=8,1,'Paraclinicos '!W749&gt;8,0)</f>
        <v>1</v>
      </c>
      <c r="L750" cm="1">
        <f t="array" ref="L750">_xlfn.IFS('Paraclinicos '!S749="","",'Paraclinicos '!S749&gt;=30,1,'Paraclinicos '!S749&lt;30,0)</f>
        <v>0</v>
      </c>
      <c r="M750" cm="1">
        <f t="array" ref="M750">_xlfn.IFS(OR('Paraclinicos '!T749="",'Paraclinicos '!U749=""),"",OR('Paraclinicos '!T749&lt;=90,'Paraclinicos '!U749&lt;=60),1,OR('Paraclinicos '!T749&gt;90,'Paraclinicos '!U749&gt;60),0)</f>
        <v>1</v>
      </c>
      <c r="N750" s="45">
        <f t="shared" si="35"/>
        <v>5</v>
      </c>
      <c r="O750" cm="1">
        <f t="array" ref="O750">_xlfn.IFS(OR('Paraclinicos '!M749="",'Paraclinicos '!N749="",'Paraclinicos '!N749=0),"",'Paraclinicos '!M749/'Paraclinicos '!N749&lt;100,4,'Paraclinicos '!M749/'Paraclinicos '!N749&lt;200,3,'Paraclinicos '!M749/'Paraclinicos '!N749&lt;300,2,'Paraclinicos '!M749/'Paraclinicos '!N749&lt;400,1,'Paraclinicos '!M749/'Paraclinicos '!N749&gt;=400,0)</f>
        <v>2</v>
      </c>
      <c r="P750" cm="1">
        <f t="array" ref="P750">_xlfn.IFS('Paraclinicos '!C749="","",'Paraclinicos '!C749&lt;20,4,'Paraclinicos '!C749&lt;50,3,'Paraclinicos '!C749&lt;100,2,'Paraclinicos '!C749&lt;150,1,'Paraclinicos '!C749&gt;150,0)</f>
        <v>0</v>
      </c>
      <c r="Q750" cm="1">
        <f t="array" ref="Q750">_xlfn.IFS('Paraclinicos '!O749="","",'Paraclinicos '!O749&lt;1.2,0,'Paraclinicos '!O749&lt;2,1,'Paraclinicos '!O749&lt;3.5,2,'Paraclinicos '!O749&lt;5,3,'Paraclinicos '!O749&gt;5,4)</f>
        <v>0</v>
      </c>
      <c r="R750" t="str" cm="1">
        <f t="array" ref="R750">_xlfn.IFS('Paraclinicos '!J749="","",'Paraclinicos '!J749&lt;1.2,0,'Paraclinicos '!J749&lt;2,1,'Paraclinicos '!J749&lt;6,2,'Paraclinicos '!J749&lt;12,3,'Paraclinicos '!J749&gt;=12,4)</f>
        <v/>
      </c>
      <c r="S750" cm="1">
        <f t="array" ref="S750">_xlfn.IFS('Paraclinicos '!Y749="","",'Paraclinicos '!Y749&lt;70,1,'Paraclinicos '!Y749&gt;=70,0)</f>
        <v>0</v>
      </c>
      <c r="T750" cm="1">
        <f t="array" ref="T750">_xlfn.IFS('Paraclinicos '!W749="","",'Paraclinicos '!W749&lt;6,4,'Paraclinicos '!W749&lt;10,3,'Paraclinicos '!W749&lt;13,2,'Paraclinicos '!W749&lt;15,1,'Paraclinicos '!W749=15,0)</f>
        <v>4</v>
      </c>
      <c r="U750" s="54">
        <f t="shared" si="33"/>
        <v>6</v>
      </c>
      <c r="V750" cm="1">
        <f t="array" ref="V750">_xlfn.IFS('Paraclinicos '!S749="","",OR('Paraclinicos '!S749&lt;=8,'Paraclinicos '!S749&gt;=25),3,'Paraclinicos '!S749&lt;12,1,'Paraclinicos '!S749&lt;21,0,'Paraclinicos '!S749&lt;25,2)</f>
        <v>0</v>
      </c>
      <c r="W750" t="str">
        <f>IFERROR(IF(INDEX('BD Demog para scores enalazar'!Y$2:'BD Demog para scores enalazar'!Y$3000,MATCH(Formulas!A750,'BD Demog para scores enalazar'!A$2:'BD Demog para scores enalazar'!A$3000,0))=1,"SI","NO"),"")</f>
        <v>NO</v>
      </c>
      <c r="X750" s="9" t="str">
        <f>IFERROR(IF(INDEX('BD Demog para scores enalazar'!AJ$2:'BD Demog para scores enalazar'!AJ$3000,MATCH(Formulas!A750,'BD Demog para scores enalazar'!A$2:'BD Demog para scores enalazar'!A$3000,0))=1,"SI","NO"),"")</f>
        <v>NO</v>
      </c>
      <c r="Y750" cm="1">
        <f t="array" ref="Y750">IF(AND(W750="NO",X750="NO"),_xlfn.IFS('Paraclinicos '!K749&lt;=91,3,'Paraclinicos '!K749&lt;94,2,'Paraclinicos '!K749&lt;96,1,'Paraclinicos '!K749&gt;=96,0),"")</f>
        <v>3</v>
      </c>
      <c r="Z750" t="str" cm="1">
        <f t="array" ref="Z750">IF(OR(W750="SI",X750="SI"),_xlfn.IFS(OR(AND('Paraclinicos '!K749&lt;=83),AND('Paraclinicos '!K749&gt;=97,AA750=2)),3,OR(AND('Paraclinicos '!K749&lt;=86),AND('Paraclinicos '!K749&gt;=94,AA750=2)),2,OR(AND('Paraclinicos '!K749&lt;=88),AND('Paraclinicos '!K749&gt;=92,AA750=2)),1,OR(AND('Paraclinicos '!K749&gt;=88,'Paraclinicos '!K749&lt;=92),AND('Paraclinicos '!K749&gt;=93,AA750=0)),0),"")</f>
        <v/>
      </c>
      <c r="AA750" cm="1">
        <f t="array" ref="AA750">_xlfn.IFS('Paraclinicos '!E749="","",'Paraclinicos '!E749="Oxigeno",2,'Paraclinicos '!E749="Aire",0)</f>
        <v>2</v>
      </c>
    </row>
    <row r="751" spans="1:27" x14ac:dyDescent="0.25">
      <c r="A751">
        <f>'Paraclinicos '!A750</f>
        <v>180</v>
      </c>
      <c r="B751" s="3">
        <f>'Paraclinicos '!R750</f>
        <v>44325</v>
      </c>
      <c r="C751" cm="1">
        <f t="array" ref="C751">_xlfn.IFS('Paraclinicos '!Q750="","",'Paraclinicos '!Q750&gt;60,3,'Paraclinicos '!Q750&lt;=60,1)</f>
        <v>3</v>
      </c>
      <c r="D751" t="str">
        <f>IFERROR(IF(INDEX('BD Demog para scores enalazar'!BC$2:BC$3000,MATCH(Formulas!A751,'BD Demog para scores enalazar'!A$2:A$3000,0))=0,"SI","NO"),"")</f>
        <v>SI</v>
      </c>
      <c r="E751" cm="1">
        <f t="array" ref="E751">_xlfn.IFS(D751="","",D751="SI",4,D751="NO",1)</f>
        <v>4</v>
      </c>
      <c r="F751" cm="1">
        <f t="array" ref="F751">_xlfn.IFS('Paraclinicos '!B750="","",'Paraclinicos '!B750&gt;1,1,'Paraclinicos '!B750&lt;=1,3)</f>
        <v>3</v>
      </c>
      <c r="G751" t="str" cm="1">
        <f t="array" ref="G751">_xlfn.IFS('Paraclinicos '!D750="","",AND('Paraclinicos '!D750&gt;=250,'Paraclinicos '!D750&lt;=500),2,'Paraclinicos '!D750&gt;500,3,'Paraclinicos '!D750&lt;250,1)</f>
        <v/>
      </c>
      <c r="H751" s="50">
        <f t="shared" si="34"/>
        <v>10</v>
      </c>
      <c r="I751" cm="1">
        <f t="array" ref="I751">_xlfn.IFS('Paraclinicos '!Q750="","",'Paraclinicos '!Q750&gt;=65,1,'Paraclinicos '!Q750&lt;65,0)</f>
        <v>1</v>
      </c>
      <c r="J751" cm="1">
        <f t="array" ref="J751">_xlfn.IFS('Paraclinicos '!I750="","",'Paraclinicos '!I750&gt;7,1,'Paraclinicos '!I750&lt;=7,0)</f>
        <v>1</v>
      </c>
      <c r="K751" cm="1">
        <f t="array" ref="K751">_xlfn.IFS('Paraclinicos '!W750="","",'Paraclinicos '!W750&lt;=8,1,'Paraclinicos '!W750&gt;8,0)</f>
        <v>1</v>
      </c>
      <c r="L751" cm="1">
        <f t="array" ref="L751">_xlfn.IFS('Paraclinicos '!S750="","",'Paraclinicos '!S750&gt;=30,1,'Paraclinicos '!S750&lt;30,0)</f>
        <v>1</v>
      </c>
      <c r="M751" cm="1">
        <f t="array" ref="M751">_xlfn.IFS(OR('Paraclinicos '!T750="",'Paraclinicos '!U750=""),"",OR('Paraclinicos '!T750&lt;=90,'Paraclinicos '!U750&lt;=60),1,OR('Paraclinicos '!T750&gt;90,'Paraclinicos '!U750&gt;60),0)</f>
        <v>0</v>
      </c>
      <c r="N751" s="45">
        <f t="shared" si="35"/>
        <v>6</v>
      </c>
      <c r="O751" cm="1">
        <f t="array" ref="O751">_xlfn.IFS(OR('Paraclinicos '!M750="",'Paraclinicos '!N750="",'Paraclinicos '!N750=0),"",'Paraclinicos '!M750/'Paraclinicos '!N750&lt;100,4,'Paraclinicos '!M750/'Paraclinicos '!N750&lt;200,3,'Paraclinicos '!M750/'Paraclinicos '!N750&lt;300,2,'Paraclinicos '!M750/'Paraclinicos '!N750&lt;400,1,'Paraclinicos '!M750/'Paraclinicos '!N750&gt;=400,0)</f>
        <v>2</v>
      </c>
      <c r="P751" cm="1">
        <f t="array" ref="P751">_xlfn.IFS('Paraclinicos '!C750="","",'Paraclinicos '!C750&lt;20,4,'Paraclinicos '!C750&lt;50,3,'Paraclinicos '!C750&lt;100,2,'Paraclinicos '!C750&lt;150,1,'Paraclinicos '!C750&gt;150,0)</f>
        <v>0</v>
      </c>
      <c r="Q751" cm="1">
        <f t="array" ref="Q751">_xlfn.IFS('Paraclinicos '!O750="","",'Paraclinicos '!O750&lt;1.2,0,'Paraclinicos '!O750&lt;2,1,'Paraclinicos '!O750&lt;3.5,2,'Paraclinicos '!O750&lt;5,3,'Paraclinicos '!O750&gt;5,4)</f>
        <v>0</v>
      </c>
      <c r="R751" t="str" cm="1">
        <f t="array" ref="R751">_xlfn.IFS('Paraclinicos '!J750="","",'Paraclinicos '!J750&lt;1.2,0,'Paraclinicos '!J750&lt;2,1,'Paraclinicos '!J750&lt;6,2,'Paraclinicos '!J750&lt;12,3,'Paraclinicos '!J750&gt;=12,4)</f>
        <v/>
      </c>
      <c r="S751" cm="1">
        <f t="array" ref="S751">_xlfn.IFS('Paraclinicos '!Y750="","",'Paraclinicos '!Y750&lt;70,1,'Paraclinicos '!Y750&gt;=70,0)</f>
        <v>0</v>
      </c>
      <c r="T751" cm="1">
        <f t="array" ref="T751">_xlfn.IFS('Paraclinicos '!W750="","",'Paraclinicos '!W750&lt;6,4,'Paraclinicos '!W750&lt;10,3,'Paraclinicos '!W750&lt;13,2,'Paraclinicos '!W750&lt;15,1,'Paraclinicos '!W750=15,0)</f>
        <v>4</v>
      </c>
      <c r="U751" s="54">
        <f t="shared" si="33"/>
        <v>6</v>
      </c>
      <c r="V751" cm="1">
        <f t="array" ref="V751">_xlfn.IFS('Paraclinicos '!S750="","",OR('Paraclinicos '!S750&lt;=8,'Paraclinicos '!S750&gt;=25),3,'Paraclinicos '!S750&lt;12,1,'Paraclinicos '!S750&lt;21,0,'Paraclinicos '!S750&lt;25,2)</f>
        <v>3</v>
      </c>
      <c r="W751" t="str">
        <f>IFERROR(IF(INDEX('BD Demog para scores enalazar'!Y$2:'BD Demog para scores enalazar'!Y$3000,MATCH(Formulas!A751,'BD Demog para scores enalazar'!A$2:'BD Demog para scores enalazar'!A$3000,0))=1,"SI","NO"),"")</f>
        <v>NO</v>
      </c>
      <c r="X751" s="9" t="str">
        <f>IFERROR(IF(INDEX('BD Demog para scores enalazar'!AJ$2:'BD Demog para scores enalazar'!AJ$3000,MATCH(Formulas!A751,'BD Demog para scores enalazar'!A$2:'BD Demog para scores enalazar'!A$3000,0))=1,"SI","NO"),"")</f>
        <v>NO</v>
      </c>
      <c r="Y751" cm="1">
        <f t="array" ref="Y751">IF(AND(W751="NO",X751="NO"),_xlfn.IFS('Paraclinicos '!K750&lt;=91,3,'Paraclinicos '!K750&lt;94,2,'Paraclinicos '!K750&lt;96,1,'Paraclinicos '!K750&gt;=96,0),"")</f>
        <v>2</v>
      </c>
      <c r="Z751" t="str" cm="1">
        <f t="array" ref="Z751">IF(OR(W751="SI",X751="SI"),_xlfn.IFS(OR(AND('Paraclinicos '!K750&lt;=83),AND('Paraclinicos '!K750&gt;=97,AA751=2)),3,OR(AND('Paraclinicos '!K750&lt;=86),AND('Paraclinicos '!K750&gt;=94,AA751=2)),2,OR(AND('Paraclinicos '!K750&lt;=88),AND('Paraclinicos '!K750&gt;=92,AA751=2)),1,OR(AND('Paraclinicos '!K750&gt;=88,'Paraclinicos '!K750&lt;=92),AND('Paraclinicos '!K750&gt;=93,AA751=0)),0),"")</f>
        <v/>
      </c>
      <c r="AA751" cm="1">
        <f t="array" ref="AA751">_xlfn.IFS('Paraclinicos '!E750="","",'Paraclinicos '!E750="Oxigeno",2,'Paraclinicos '!E750="Aire",0)</f>
        <v>2</v>
      </c>
    </row>
    <row r="752" spans="1:27" x14ac:dyDescent="0.25">
      <c r="A752">
        <f>'Paraclinicos '!A751</f>
        <v>180</v>
      </c>
      <c r="B752" s="3">
        <f>'Paraclinicos '!R751</f>
        <v>44325</v>
      </c>
      <c r="C752" cm="1">
        <f t="array" ref="C752">_xlfn.IFS('Paraclinicos '!Q751="","",'Paraclinicos '!Q751&gt;60,3,'Paraclinicos '!Q751&lt;=60,1)</f>
        <v>3</v>
      </c>
      <c r="D752" t="str">
        <f>IFERROR(IF(INDEX('BD Demog para scores enalazar'!BC$2:BC$3000,MATCH(Formulas!A752,'BD Demog para scores enalazar'!A$2:A$3000,0))=0,"SI","NO"),"")</f>
        <v>SI</v>
      </c>
      <c r="E752" cm="1">
        <f t="array" ref="E752">_xlfn.IFS(D752="","",D752="SI",4,D752="NO",1)</f>
        <v>4</v>
      </c>
      <c r="F752" cm="1">
        <f t="array" ref="F752">_xlfn.IFS('Paraclinicos '!B751="","",'Paraclinicos '!B751&gt;1,1,'Paraclinicos '!B751&lt;=1,3)</f>
        <v>3</v>
      </c>
      <c r="G752" t="str" cm="1">
        <f t="array" ref="G752">_xlfn.IFS('Paraclinicos '!D751="","",AND('Paraclinicos '!D751&gt;=250,'Paraclinicos '!D751&lt;=500),2,'Paraclinicos '!D751&gt;500,3,'Paraclinicos '!D751&lt;250,1)</f>
        <v/>
      </c>
      <c r="H752" s="50">
        <f t="shared" si="34"/>
        <v>10</v>
      </c>
      <c r="I752" cm="1">
        <f t="array" ref="I752">_xlfn.IFS('Paraclinicos '!Q751="","",'Paraclinicos '!Q751&gt;=65,1,'Paraclinicos '!Q751&lt;65,0)</f>
        <v>1</v>
      </c>
      <c r="J752" cm="1">
        <f t="array" ref="J752">_xlfn.IFS('Paraclinicos '!I751="","",'Paraclinicos '!I751&gt;7,1,'Paraclinicos '!I751&lt;=7,0)</f>
        <v>1</v>
      </c>
      <c r="K752" cm="1">
        <f t="array" ref="K752">_xlfn.IFS('Paraclinicos '!W751="","",'Paraclinicos '!W751&lt;=8,1,'Paraclinicos '!W751&gt;8,0)</f>
        <v>1</v>
      </c>
      <c r="L752" cm="1">
        <f t="array" ref="L752">_xlfn.IFS('Paraclinicos '!S751="","",'Paraclinicos '!S751&gt;=30,1,'Paraclinicos '!S751&lt;30,0)</f>
        <v>1</v>
      </c>
      <c r="M752" cm="1">
        <f t="array" ref="M752">_xlfn.IFS(OR('Paraclinicos '!T751="",'Paraclinicos '!U751=""),"",OR('Paraclinicos '!T751&lt;=90,'Paraclinicos '!U751&lt;=60),1,OR('Paraclinicos '!T751&gt;90,'Paraclinicos '!U751&gt;60),0)</f>
        <v>0</v>
      </c>
      <c r="N752" s="45">
        <f t="shared" si="35"/>
        <v>6</v>
      </c>
      <c r="O752" cm="1">
        <f t="array" ref="O752">_xlfn.IFS(OR('Paraclinicos '!M751="",'Paraclinicos '!N751="",'Paraclinicos '!N751=0),"",'Paraclinicos '!M751/'Paraclinicos '!N751&lt;100,4,'Paraclinicos '!M751/'Paraclinicos '!N751&lt;200,3,'Paraclinicos '!M751/'Paraclinicos '!N751&lt;300,2,'Paraclinicos '!M751/'Paraclinicos '!N751&lt;400,1,'Paraclinicos '!M751/'Paraclinicos '!N751&gt;=400,0)</f>
        <v>3</v>
      </c>
      <c r="P752" cm="1">
        <f t="array" ref="P752">_xlfn.IFS('Paraclinicos '!C751="","",'Paraclinicos '!C751&lt;20,4,'Paraclinicos '!C751&lt;50,3,'Paraclinicos '!C751&lt;100,2,'Paraclinicos '!C751&lt;150,1,'Paraclinicos '!C751&gt;150,0)</f>
        <v>0</v>
      </c>
      <c r="Q752" cm="1">
        <f t="array" ref="Q752">_xlfn.IFS('Paraclinicos '!O751="","",'Paraclinicos '!O751&lt;1.2,0,'Paraclinicos '!O751&lt;2,1,'Paraclinicos '!O751&lt;3.5,2,'Paraclinicos '!O751&lt;5,3,'Paraclinicos '!O751&gt;5,4)</f>
        <v>0</v>
      </c>
      <c r="R752" cm="1">
        <f t="array" ref="R752">_xlfn.IFS('Paraclinicos '!J751="","",'Paraclinicos '!J751&lt;1.2,0,'Paraclinicos '!J751&lt;2,1,'Paraclinicos '!J751&lt;6,2,'Paraclinicos '!J751&lt;12,3,'Paraclinicos '!J751&gt;=12,4)</f>
        <v>1</v>
      </c>
      <c r="S752" cm="1">
        <f t="array" ref="S752">_xlfn.IFS('Paraclinicos '!Y751="","",'Paraclinicos '!Y751&lt;70,1,'Paraclinicos '!Y751&gt;=70,0)</f>
        <v>0</v>
      </c>
      <c r="T752" cm="1">
        <f t="array" ref="T752">_xlfn.IFS('Paraclinicos '!W751="","",'Paraclinicos '!W751&lt;6,4,'Paraclinicos '!W751&lt;10,3,'Paraclinicos '!W751&lt;13,2,'Paraclinicos '!W751&lt;15,1,'Paraclinicos '!W751=15,0)</f>
        <v>4</v>
      </c>
      <c r="U752" s="54">
        <f t="shared" si="33"/>
        <v>8</v>
      </c>
      <c r="V752" cm="1">
        <f t="array" ref="V752">_xlfn.IFS('Paraclinicos '!S751="","",OR('Paraclinicos '!S751&lt;=8,'Paraclinicos '!S751&gt;=25),3,'Paraclinicos '!S751&lt;12,1,'Paraclinicos '!S751&lt;21,0,'Paraclinicos '!S751&lt;25,2)</f>
        <v>3</v>
      </c>
      <c r="W752" t="str">
        <f>IFERROR(IF(INDEX('BD Demog para scores enalazar'!Y$2:'BD Demog para scores enalazar'!Y$3000,MATCH(Formulas!A752,'BD Demog para scores enalazar'!A$2:'BD Demog para scores enalazar'!A$3000,0))=1,"SI","NO"),"")</f>
        <v>NO</v>
      </c>
      <c r="X752" s="9" t="str">
        <f>IFERROR(IF(INDEX('BD Demog para scores enalazar'!AJ$2:'BD Demog para scores enalazar'!AJ$3000,MATCH(Formulas!A752,'BD Demog para scores enalazar'!A$2:'BD Demog para scores enalazar'!A$3000,0))=1,"SI","NO"),"")</f>
        <v>NO</v>
      </c>
      <c r="Y752" cm="1">
        <f t="array" ref="Y752">IF(AND(W752="NO",X752="NO"),_xlfn.IFS('Paraclinicos '!K751&lt;=91,3,'Paraclinicos '!K751&lt;94,2,'Paraclinicos '!K751&lt;96,1,'Paraclinicos '!K751&gt;=96,0),"")</f>
        <v>3</v>
      </c>
      <c r="Z752" t="str" cm="1">
        <f t="array" ref="Z752">IF(OR(W752="SI",X752="SI"),_xlfn.IFS(OR(AND('Paraclinicos '!K751&lt;=83),AND('Paraclinicos '!K751&gt;=97,AA752=2)),3,OR(AND('Paraclinicos '!K751&lt;=86),AND('Paraclinicos '!K751&gt;=94,AA752=2)),2,OR(AND('Paraclinicos '!K751&lt;=88),AND('Paraclinicos '!K751&gt;=92,AA752=2)),1,OR(AND('Paraclinicos '!K751&gt;=88,'Paraclinicos '!K751&lt;=92),AND('Paraclinicos '!K751&gt;=93,AA752=0)),0),"")</f>
        <v/>
      </c>
      <c r="AA752" cm="1">
        <f t="array" ref="AA752">_xlfn.IFS('Paraclinicos '!E751="","",'Paraclinicos '!E751="Oxigeno",2,'Paraclinicos '!E751="Aire",0)</f>
        <v>2</v>
      </c>
    </row>
    <row r="753" spans="1:27" x14ac:dyDescent="0.25">
      <c r="A753">
        <f>'Paraclinicos '!A752</f>
        <v>180</v>
      </c>
      <c r="B753" s="3">
        <f>'Paraclinicos '!R752</f>
        <v>44327</v>
      </c>
      <c r="C753" cm="1">
        <f t="array" ref="C753">_xlfn.IFS('Paraclinicos '!Q752="","",'Paraclinicos '!Q752&gt;60,3,'Paraclinicos '!Q752&lt;=60,1)</f>
        <v>3</v>
      </c>
      <c r="D753" t="str">
        <f>IFERROR(IF(INDEX('BD Demog para scores enalazar'!BC$2:BC$3000,MATCH(Formulas!A753,'BD Demog para scores enalazar'!A$2:A$3000,0))=0,"SI","NO"),"")</f>
        <v>SI</v>
      </c>
      <c r="E753" cm="1">
        <f t="array" ref="E753">_xlfn.IFS(D753="","",D753="SI",4,D753="NO",1)</f>
        <v>4</v>
      </c>
      <c r="F753" cm="1">
        <f t="array" ref="F753">_xlfn.IFS('Paraclinicos '!B752="","",'Paraclinicos '!B752&gt;1,1,'Paraclinicos '!B752&lt;=1,3)</f>
        <v>3</v>
      </c>
      <c r="G753" t="str" cm="1">
        <f t="array" ref="G753">_xlfn.IFS('Paraclinicos '!D752="","",AND('Paraclinicos '!D752&gt;=250,'Paraclinicos '!D752&lt;=500),2,'Paraclinicos '!D752&gt;500,3,'Paraclinicos '!D752&lt;250,1)</f>
        <v/>
      </c>
      <c r="H753" s="50">
        <f t="shared" si="34"/>
        <v>10</v>
      </c>
      <c r="I753" cm="1">
        <f t="array" ref="I753">_xlfn.IFS('Paraclinicos '!Q752="","",'Paraclinicos '!Q752&gt;=65,1,'Paraclinicos '!Q752&lt;65,0)</f>
        <v>1</v>
      </c>
      <c r="J753" cm="1">
        <f t="array" ref="J753">_xlfn.IFS('Paraclinicos '!I752="","",'Paraclinicos '!I752&gt;7,1,'Paraclinicos '!I752&lt;=7,0)</f>
        <v>1</v>
      </c>
      <c r="K753" cm="1">
        <f t="array" ref="K753">_xlfn.IFS('Paraclinicos '!W752="","",'Paraclinicos '!W752&lt;=8,1,'Paraclinicos '!W752&gt;8,0)</f>
        <v>1</v>
      </c>
      <c r="L753" cm="1">
        <f t="array" ref="L753">_xlfn.IFS('Paraclinicos '!S752="","",'Paraclinicos '!S752&gt;=30,1,'Paraclinicos '!S752&lt;30,0)</f>
        <v>0</v>
      </c>
      <c r="M753" cm="1">
        <f t="array" ref="M753">_xlfn.IFS(OR('Paraclinicos '!T752="",'Paraclinicos '!U752=""),"",OR('Paraclinicos '!T752&lt;=90,'Paraclinicos '!U752&lt;=60),1,OR('Paraclinicos '!T752&gt;90,'Paraclinicos '!U752&gt;60),0)</f>
        <v>0</v>
      </c>
      <c r="N753" s="45">
        <f t="shared" si="35"/>
        <v>5</v>
      </c>
      <c r="O753" cm="1">
        <f t="array" ref="O753">_xlfn.IFS(OR('Paraclinicos '!M752="",'Paraclinicos '!N752="",'Paraclinicos '!N752=0),"",'Paraclinicos '!M752/'Paraclinicos '!N752&lt;100,4,'Paraclinicos '!M752/'Paraclinicos '!N752&lt;200,3,'Paraclinicos '!M752/'Paraclinicos '!N752&lt;300,2,'Paraclinicos '!M752/'Paraclinicos '!N752&lt;400,1,'Paraclinicos '!M752/'Paraclinicos '!N752&gt;=400,0)</f>
        <v>2</v>
      </c>
      <c r="P753" cm="1">
        <f t="array" ref="P753">_xlfn.IFS('Paraclinicos '!C752="","",'Paraclinicos '!C752&lt;20,4,'Paraclinicos '!C752&lt;50,3,'Paraclinicos '!C752&lt;100,2,'Paraclinicos '!C752&lt;150,1,'Paraclinicos '!C752&gt;150,0)</f>
        <v>0</v>
      </c>
      <c r="Q753" cm="1">
        <f t="array" ref="Q753">_xlfn.IFS('Paraclinicos '!O752="","",'Paraclinicos '!O752&lt;1.2,0,'Paraclinicos '!O752&lt;2,1,'Paraclinicos '!O752&lt;3.5,2,'Paraclinicos '!O752&lt;5,3,'Paraclinicos '!O752&gt;5,4)</f>
        <v>0</v>
      </c>
      <c r="R753" t="str" cm="1">
        <f t="array" ref="R753">_xlfn.IFS('Paraclinicos '!J752="","",'Paraclinicos '!J752&lt;1.2,0,'Paraclinicos '!J752&lt;2,1,'Paraclinicos '!J752&lt;6,2,'Paraclinicos '!J752&lt;12,3,'Paraclinicos '!J752&gt;=12,4)</f>
        <v/>
      </c>
      <c r="S753" cm="1">
        <f t="array" ref="S753">_xlfn.IFS('Paraclinicos '!Y752="","",'Paraclinicos '!Y752&lt;70,1,'Paraclinicos '!Y752&gt;=70,0)</f>
        <v>0</v>
      </c>
      <c r="T753" cm="1">
        <f t="array" ref="T753">_xlfn.IFS('Paraclinicos '!W752="","",'Paraclinicos '!W752&lt;6,4,'Paraclinicos '!W752&lt;10,3,'Paraclinicos '!W752&lt;13,2,'Paraclinicos '!W752&lt;15,1,'Paraclinicos '!W752=15,0)</f>
        <v>4</v>
      </c>
      <c r="U753" s="54">
        <f t="shared" si="33"/>
        <v>6</v>
      </c>
      <c r="V753" cm="1">
        <f t="array" ref="V753">_xlfn.IFS('Paraclinicos '!S752="","",OR('Paraclinicos '!S752&lt;=8,'Paraclinicos '!S752&gt;=25),3,'Paraclinicos '!S752&lt;12,1,'Paraclinicos '!S752&lt;21,0,'Paraclinicos '!S752&lt;25,2)</f>
        <v>0</v>
      </c>
      <c r="W753" t="str">
        <f>IFERROR(IF(INDEX('BD Demog para scores enalazar'!Y$2:'BD Demog para scores enalazar'!Y$3000,MATCH(Formulas!A753,'BD Demog para scores enalazar'!A$2:'BD Demog para scores enalazar'!A$3000,0))=1,"SI","NO"),"")</f>
        <v>NO</v>
      </c>
      <c r="X753" s="9" t="str">
        <f>IFERROR(IF(INDEX('BD Demog para scores enalazar'!AJ$2:'BD Demog para scores enalazar'!AJ$3000,MATCH(Formulas!A753,'BD Demog para scores enalazar'!A$2:'BD Demog para scores enalazar'!A$3000,0))=1,"SI","NO"),"")</f>
        <v>NO</v>
      </c>
      <c r="Y753" cm="1">
        <f t="array" ref="Y753">IF(AND(W753="NO",X753="NO"),_xlfn.IFS('Paraclinicos '!K752&lt;=91,3,'Paraclinicos '!K752&lt;94,2,'Paraclinicos '!K752&lt;96,1,'Paraclinicos '!K752&gt;=96,0),"")</f>
        <v>2</v>
      </c>
      <c r="Z753" t="str" cm="1">
        <f t="array" ref="Z753">IF(OR(W753="SI",X753="SI"),_xlfn.IFS(OR(AND('Paraclinicos '!K752&lt;=83),AND('Paraclinicos '!K752&gt;=97,AA753=2)),3,OR(AND('Paraclinicos '!K752&lt;=86),AND('Paraclinicos '!K752&gt;=94,AA753=2)),2,OR(AND('Paraclinicos '!K752&lt;=88),AND('Paraclinicos '!K752&gt;=92,AA753=2)),1,OR(AND('Paraclinicos '!K752&gt;=88,'Paraclinicos '!K752&lt;=92),AND('Paraclinicos '!K752&gt;=93,AA753=0)),0),"")</f>
        <v/>
      </c>
      <c r="AA753" cm="1">
        <f t="array" ref="AA753">_xlfn.IFS('Paraclinicos '!E752="","",'Paraclinicos '!E752="Oxigeno",2,'Paraclinicos '!E752="Aire",0)</f>
        <v>2</v>
      </c>
    </row>
    <row r="754" spans="1:27" x14ac:dyDescent="0.25">
      <c r="A754">
        <f>'Paraclinicos '!A753</f>
        <v>180</v>
      </c>
      <c r="B754" s="3">
        <f>'Paraclinicos '!R753</f>
        <v>44327</v>
      </c>
      <c r="C754" cm="1">
        <f t="array" ref="C754">_xlfn.IFS('Paraclinicos '!Q753="","",'Paraclinicos '!Q753&gt;60,3,'Paraclinicos '!Q753&lt;=60,1)</f>
        <v>3</v>
      </c>
      <c r="D754" t="str">
        <f>IFERROR(IF(INDEX('BD Demog para scores enalazar'!BC$2:BC$3000,MATCH(Formulas!A754,'BD Demog para scores enalazar'!A$2:A$3000,0))=0,"SI","NO"),"")</f>
        <v>SI</v>
      </c>
      <c r="E754" cm="1">
        <f t="array" ref="E754">_xlfn.IFS(D754="","",D754="SI",4,D754="NO",1)</f>
        <v>4</v>
      </c>
      <c r="F754" cm="1">
        <f t="array" ref="F754">_xlfn.IFS('Paraclinicos '!B753="","",'Paraclinicos '!B753&gt;1,1,'Paraclinicos '!B753&lt;=1,3)</f>
        <v>3</v>
      </c>
      <c r="G754" t="str" cm="1">
        <f t="array" ref="G754">_xlfn.IFS('Paraclinicos '!D753="","",AND('Paraclinicos '!D753&gt;=250,'Paraclinicos '!D753&lt;=500),2,'Paraclinicos '!D753&gt;500,3,'Paraclinicos '!D753&lt;250,1)</f>
        <v/>
      </c>
      <c r="H754" s="50">
        <f t="shared" si="34"/>
        <v>10</v>
      </c>
      <c r="I754" cm="1">
        <f t="array" ref="I754">_xlfn.IFS('Paraclinicos '!Q753="","",'Paraclinicos '!Q753&gt;=65,1,'Paraclinicos '!Q753&lt;65,0)</f>
        <v>1</v>
      </c>
      <c r="J754" cm="1">
        <f t="array" ref="J754">_xlfn.IFS('Paraclinicos '!I753="","",'Paraclinicos '!I753&gt;7,1,'Paraclinicos '!I753&lt;=7,0)</f>
        <v>1</v>
      </c>
      <c r="K754" cm="1">
        <f t="array" ref="K754">_xlfn.IFS('Paraclinicos '!W753="","",'Paraclinicos '!W753&lt;=8,1,'Paraclinicos '!W753&gt;8,0)</f>
        <v>0</v>
      </c>
      <c r="L754" cm="1">
        <f t="array" ref="L754">_xlfn.IFS('Paraclinicos '!S753="","",'Paraclinicos '!S753&gt;=30,1,'Paraclinicos '!S753&lt;30,0)</f>
        <v>0</v>
      </c>
      <c r="M754" cm="1">
        <f t="array" ref="M754">_xlfn.IFS(OR('Paraclinicos '!T753="",'Paraclinicos '!U753=""),"",OR('Paraclinicos '!T753&lt;=90,'Paraclinicos '!U753&lt;=60),1,OR('Paraclinicos '!T753&gt;90,'Paraclinicos '!U753&gt;60),0)</f>
        <v>0</v>
      </c>
      <c r="N754" s="45">
        <f t="shared" si="35"/>
        <v>3</v>
      </c>
      <c r="O754" cm="1">
        <f t="array" ref="O754">_xlfn.IFS(OR('Paraclinicos '!M753="",'Paraclinicos '!N753="",'Paraclinicos '!N753=0),"",'Paraclinicos '!M753/'Paraclinicos '!N753&lt;100,4,'Paraclinicos '!M753/'Paraclinicos '!N753&lt;200,3,'Paraclinicos '!M753/'Paraclinicos '!N753&lt;300,2,'Paraclinicos '!M753/'Paraclinicos '!N753&lt;400,1,'Paraclinicos '!M753/'Paraclinicos '!N753&gt;=400,0)</f>
        <v>3</v>
      </c>
      <c r="P754" cm="1">
        <f t="array" ref="P754">_xlfn.IFS('Paraclinicos '!C753="","",'Paraclinicos '!C753&lt;20,4,'Paraclinicos '!C753&lt;50,3,'Paraclinicos '!C753&lt;100,2,'Paraclinicos '!C753&lt;150,1,'Paraclinicos '!C753&gt;150,0)</f>
        <v>0</v>
      </c>
      <c r="Q754" cm="1">
        <f t="array" ref="Q754">_xlfn.IFS('Paraclinicos '!O753="","",'Paraclinicos '!O753&lt;1.2,0,'Paraclinicos '!O753&lt;2,1,'Paraclinicos '!O753&lt;3.5,2,'Paraclinicos '!O753&lt;5,3,'Paraclinicos '!O753&gt;5,4)</f>
        <v>0</v>
      </c>
      <c r="R754" t="str" cm="1">
        <f t="array" ref="R754">_xlfn.IFS('Paraclinicos '!J753="","",'Paraclinicos '!J753&lt;1.2,0,'Paraclinicos '!J753&lt;2,1,'Paraclinicos '!J753&lt;6,2,'Paraclinicos '!J753&lt;12,3,'Paraclinicos '!J753&gt;=12,4)</f>
        <v/>
      </c>
      <c r="S754" cm="1">
        <f t="array" ref="S754">_xlfn.IFS('Paraclinicos '!Y753="","",'Paraclinicos '!Y753&lt;70,1,'Paraclinicos '!Y753&gt;=70,0)</f>
        <v>0</v>
      </c>
      <c r="T754" cm="1">
        <f t="array" ref="T754">_xlfn.IFS('Paraclinicos '!W753="","",'Paraclinicos '!W753&lt;6,4,'Paraclinicos '!W753&lt;10,3,'Paraclinicos '!W753&lt;13,2,'Paraclinicos '!W753&lt;15,1,'Paraclinicos '!W753=15,0)</f>
        <v>2</v>
      </c>
      <c r="U754" s="54">
        <f t="shared" si="33"/>
        <v>5</v>
      </c>
      <c r="V754" cm="1">
        <f t="array" ref="V754">_xlfn.IFS('Paraclinicos '!S753="","",OR('Paraclinicos '!S753&lt;=8,'Paraclinicos '!S753&gt;=25),3,'Paraclinicos '!S753&lt;12,1,'Paraclinicos '!S753&lt;21,0,'Paraclinicos '!S753&lt;25,2)</f>
        <v>0</v>
      </c>
      <c r="W754" t="str">
        <f>IFERROR(IF(INDEX('BD Demog para scores enalazar'!Y$2:'BD Demog para scores enalazar'!Y$3000,MATCH(Formulas!A754,'BD Demog para scores enalazar'!A$2:'BD Demog para scores enalazar'!A$3000,0))=1,"SI","NO"),"")</f>
        <v>NO</v>
      </c>
      <c r="X754" s="9" t="str">
        <f>IFERROR(IF(INDEX('BD Demog para scores enalazar'!AJ$2:'BD Demog para scores enalazar'!AJ$3000,MATCH(Formulas!A754,'BD Demog para scores enalazar'!A$2:'BD Demog para scores enalazar'!A$3000,0))=1,"SI","NO"),"")</f>
        <v>NO</v>
      </c>
      <c r="Y754" cm="1">
        <f t="array" ref="Y754">IF(AND(W754="NO",X754="NO"),_xlfn.IFS('Paraclinicos '!K753&lt;=91,3,'Paraclinicos '!K753&lt;94,2,'Paraclinicos '!K753&lt;96,1,'Paraclinicos '!K753&gt;=96,0),"")</f>
        <v>3</v>
      </c>
      <c r="Z754" t="str" cm="1">
        <f t="array" ref="Z754">IF(OR(W754="SI",X754="SI"),_xlfn.IFS(OR(AND('Paraclinicos '!K753&lt;=83),AND('Paraclinicos '!K753&gt;=97,AA754=2)),3,OR(AND('Paraclinicos '!K753&lt;=86),AND('Paraclinicos '!K753&gt;=94,AA754=2)),2,OR(AND('Paraclinicos '!K753&lt;=88),AND('Paraclinicos '!K753&gt;=92,AA754=2)),1,OR(AND('Paraclinicos '!K753&gt;=88,'Paraclinicos '!K753&lt;=92),AND('Paraclinicos '!K753&gt;=93,AA754=0)),0),"")</f>
        <v/>
      </c>
      <c r="AA754" cm="1">
        <f t="array" ref="AA754">_xlfn.IFS('Paraclinicos '!E753="","",'Paraclinicos '!E753="Oxigeno",2,'Paraclinicos '!E753="Aire",0)</f>
        <v>2</v>
      </c>
    </row>
    <row r="755" spans="1:27" x14ac:dyDescent="0.25">
      <c r="A755">
        <f>'Paraclinicos '!A754</f>
        <v>180</v>
      </c>
      <c r="B755" s="3">
        <f>'Paraclinicos '!R754</f>
        <v>44329</v>
      </c>
      <c r="C755" cm="1">
        <f t="array" ref="C755">_xlfn.IFS('Paraclinicos '!Q754="","",'Paraclinicos '!Q754&gt;60,3,'Paraclinicos '!Q754&lt;=60,1)</f>
        <v>3</v>
      </c>
      <c r="D755" t="str">
        <f>IFERROR(IF(INDEX('BD Demog para scores enalazar'!BC$2:BC$3000,MATCH(Formulas!A755,'BD Demog para scores enalazar'!A$2:A$3000,0))=0,"SI","NO"),"")</f>
        <v>SI</v>
      </c>
      <c r="E755" cm="1">
        <f t="array" ref="E755">_xlfn.IFS(D755="","",D755="SI",4,D755="NO",1)</f>
        <v>4</v>
      </c>
      <c r="F755" cm="1">
        <f t="array" ref="F755">_xlfn.IFS('Paraclinicos '!B754="","",'Paraclinicos '!B754&gt;1,1,'Paraclinicos '!B754&lt;=1,3)</f>
        <v>3</v>
      </c>
      <c r="G755" cm="1">
        <f t="array" ref="G755">_xlfn.IFS('Paraclinicos '!D754="","",AND('Paraclinicos '!D754&gt;=250,'Paraclinicos '!D754&lt;=500),2,'Paraclinicos '!D754&gt;500,3,'Paraclinicos '!D754&lt;250,1)</f>
        <v>2</v>
      </c>
      <c r="H755" s="50">
        <f t="shared" si="34"/>
        <v>12</v>
      </c>
      <c r="I755" cm="1">
        <f t="array" ref="I755">_xlfn.IFS('Paraclinicos '!Q754="","",'Paraclinicos '!Q754&gt;=65,1,'Paraclinicos '!Q754&lt;65,0)</f>
        <v>1</v>
      </c>
      <c r="J755" cm="1">
        <f t="array" ref="J755">_xlfn.IFS('Paraclinicos '!I754="","",'Paraclinicos '!I754&gt;7,1,'Paraclinicos '!I754&lt;=7,0)</f>
        <v>1</v>
      </c>
      <c r="K755" cm="1">
        <f t="array" ref="K755">_xlfn.IFS('Paraclinicos '!W754="","",'Paraclinicos '!W754&lt;=8,1,'Paraclinicos '!W754&gt;8,0)</f>
        <v>1</v>
      </c>
      <c r="L755" cm="1">
        <f t="array" ref="L755">_xlfn.IFS('Paraclinicos '!S754="","",'Paraclinicos '!S754&gt;=30,1,'Paraclinicos '!S754&lt;30,0)</f>
        <v>0</v>
      </c>
      <c r="M755" cm="1">
        <f t="array" ref="M755">_xlfn.IFS(OR('Paraclinicos '!T754="",'Paraclinicos '!U754=""),"",OR('Paraclinicos '!T754&lt;=90,'Paraclinicos '!U754&lt;=60),1,OR('Paraclinicos '!T754&gt;90,'Paraclinicos '!U754&gt;60),0)</f>
        <v>0</v>
      </c>
      <c r="N755" s="45">
        <f t="shared" si="35"/>
        <v>3</v>
      </c>
      <c r="O755" cm="1">
        <f t="array" ref="O755">_xlfn.IFS(OR('Paraclinicos '!M754="",'Paraclinicos '!N754="",'Paraclinicos '!N754=0),"",'Paraclinicos '!M754/'Paraclinicos '!N754&lt;100,4,'Paraclinicos '!M754/'Paraclinicos '!N754&lt;200,3,'Paraclinicos '!M754/'Paraclinicos '!N754&lt;300,2,'Paraclinicos '!M754/'Paraclinicos '!N754&lt;400,1,'Paraclinicos '!M754/'Paraclinicos '!N754&gt;=400,0)</f>
        <v>1</v>
      </c>
      <c r="P755" cm="1">
        <f t="array" ref="P755">_xlfn.IFS('Paraclinicos '!C754="","",'Paraclinicos '!C754&lt;20,4,'Paraclinicos '!C754&lt;50,3,'Paraclinicos '!C754&lt;100,2,'Paraclinicos '!C754&lt;150,1,'Paraclinicos '!C754&gt;150,0)</f>
        <v>0</v>
      </c>
      <c r="Q755" t="str" cm="1">
        <f t="array" ref="Q755">_xlfn.IFS('Paraclinicos '!O754="","",'Paraclinicos '!O754&lt;1.2,0,'Paraclinicos '!O754&lt;2,1,'Paraclinicos '!O754&lt;3.5,2,'Paraclinicos '!O754&lt;5,3,'Paraclinicos '!O754&gt;5,4)</f>
        <v/>
      </c>
      <c r="R755" cm="1">
        <f t="array" ref="R755">_xlfn.IFS('Paraclinicos '!J754="","",'Paraclinicos '!J754&lt;1.2,0,'Paraclinicos '!J754&lt;2,1,'Paraclinicos '!J754&lt;6,2,'Paraclinicos '!J754&lt;12,3,'Paraclinicos '!J754&gt;=12,4)</f>
        <v>0</v>
      </c>
      <c r="S755" cm="1">
        <f t="array" ref="S755">_xlfn.IFS('Paraclinicos '!Y754="","",'Paraclinicos '!Y754&lt;70,1,'Paraclinicos '!Y754&gt;=70,0)</f>
        <v>0</v>
      </c>
      <c r="T755" cm="1">
        <f t="array" ref="T755">_xlfn.IFS('Paraclinicos '!W754="","",'Paraclinicos '!W754&lt;6,4,'Paraclinicos '!W754&lt;10,3,'Paraclinicos '!W754&lt;13,2,'Paraclinicos '!W754&lt;15,1,'Paraclinicos '!W754=15,0)</f>
        <v>4</v>
      </c>
      <c r="U755" s="54">
        <f t="shared" si="33"/>
        <v>5</v>
      </c>
      <c r="V755" cm="1">
        <f t="array" ref="V755">_xlfn.IFS('Paraclinicos '!S754="","",OR('Paraclinicos '!S754&lt;=8,'Paraclinicos '!S754&gt;=25),3,'Paraclinicos '!S754&lt;12,1,'Paraclinicos '!S754&lt;21,0,'Paraclinicos '!S754&lt;25,2)</f>
        <v>0</v>
      </c>
      <c r="W755" t="str">
        <f>IFERROR(IF(INDEX('BD Demog para scores enalazar'!Y$2:'BD Demog para scores enalazar'!Y$3000,MATCH(Formulas!A755,'BD Demog para scores enalazar'!A$2:'BD Demog para scores enalazar'!A$3000,0))=1,"SI","NO"),"")</f>
        <v>NO</v>
      </c>
      <c r="X755" s="9" t="str">
        <f>IFERROR(IF(INDEX('BD Demog para scores enalazar'!AJ$2:'BD Demog para scores enalazar'!AJ$3000,MATCH(Formulas!A755,'BD Demog para scores enalazar'!A$2:'BD Demog para scores enalazar'!A$3000,0))=1,"SI","NO"),"")</f>
        <v>NO</v>
      </c>
      <c r="Y755" cm="1">
        <f t="array" ref="Y755">IF(AND(W755="NO",X755="NO"),_xlfn.IFS('Paraclinicos '!K754&lt;=91,3,'Paraclinicos '!K754&lt;94,2,'Paraclinicos '!K754&lt;96,1,'Paraclinicos '!K754&gt;=96,0),"")</f>
        <v>1</v>
      </c>
      <c r="Z755" t="str" cm="1">
        <f t="array" ref="Z755">IF(OR(W755="SI",X755="SI"),_xlfn.IFS(OR(AND('Paraclinicos '!K754&lt;=83),AND('Paraclinicos '!K754&gt;=97,AA755=2)),3,OR(AND('Paraclinicos '!K754&lt;=86),AND('Paraclinicos '!K754&gt;=94,AA755=2)),2,OR(AND('Paraclinicos '!K754&lt;=88),AND('Paraclinicos '!K754&gt;=92,AA755=2)),1,OR(AND('Paraclinicos '!K754&gt;=88,'Paraclinicos '!K754&lt;=92),AND('Paraclinicos '!K754&gt;=93,AA755=0)),0),"")</f>
        <v/>
      </c>
      <c r="AA755" cm="1">
        <f t="array" ref="AA755">_xlfn.IFS('Paraclinicos '!E754="","",'Paraclinicos '!E754="Oxigeno",2,'Paraclinicos '!E754="Aire",0)</f>
        <v>2</v>
      </c>
    </row>
    <row r="756" spans="1:27" x14ac:dyDescent="0.25">
      <c r="A756">
        <f>'Paraclinicos '!A755</f>
        <v>180</v>
      </c>
      <c r="B756" s="3">
        <f>'Paraclinicos '!R755</f>
        <v>44329</v>
      </c>
      <c r="C756" cm="1">
        <f t="array" ref="C756">_xlfn.IFS('Paraclinicos '!Q755="","",'Paraclinicos '!Q755&gt;60,3,'Paraclinicos '!Q755&lt;=60,1)</f>
        <v>3</v>
      </c>
      <c r="D756" t="str">
        <f>IFERROR(IF(INDEX('BD Demog para scores enalazar'!BC$2:BC$3000,MATCH(Formulas!A756,'BD Demog para scores enalazar'!A$2:A$3000,0))=0,"SI","NO"),"")</f>
        <v>SI</v>
      </c>
      <c r="E756" cm="1">
        <f t="array" ref="E756">_xlfn.IFS(D756="","",D756="SI",4,D756="NO",1)</f>
        <v>4</v>
      </c>
      <c r="F756" cm="1">
        <f t="array" ref="F756">_xlfn.IFS('Paraclinicos '!B755="","",'Paraclinicos '!B755&gt;1,1,'Paraclinicos '!B755&lt;=1,3)</f>
        <v>1</v>
      </c>
      <c r="G756" t="str" cm="1">
        <f t="array" ref="G756">_xlfn.IFS('Paraclinicos '!D755="","",AND('Paraclinicos '!D755&gt;=250,'Paraclinicos '!D755&lt;=500),2,'Paraclinicos '!D755&gt;500,3,'Paraclinicos '!D755&lt;250,1)</f>
        <v/>
      </c>
      <c r="H756" s="50">
        <f t="shared" si="34"/>
        <v>8</v>
      </c>
      <c r="I756" cm="1">
        <f t="array" ref="I756">_xlfn.IFS('Paraclinicos '!Q755="","",'Paraclinicos '!Q755&gt;=65,1,'Paraclinicos '!Q755&lt;65,0)</f>
        <v>1</v>
      </c>
      <c r="J756" cm="1">
        <f t="array" ref="J756">_xlfn.IFS('Paraclinicos '!I755="","",'Paraclinicos '!I755&gt;7,1,'Paraclinicos '!I755&lt;=7,0)</f>
        <v>1</v>
      </c>
      <c r="K756" cm="1">
        <f t="array" ref="K756">_xlfn.IFS('Paraclinicos '!W755="","",'Paraclinicos '!W755&lt;=8,1,'Paraclinicos '!W755&gt;8,0)</f>
        <v>0</v>
      </c>
      <c r="L756" cm="1">
        <f t="array" ref="L756">_xlfn.IFS('Paraclinicos '!S755="","",'Paraclinicos '!S755&gt;=30,1,'Paraclinicos '!S755&lt;30,0)</f>
        <v>0</v>
      </c>
      <c r="M756" cm="1">
        <f t="array" ref="M756">_xlfn.IFS(OR('Paraclinicos '!T755="",'Paraclinicos '!U755=""),"",OR('Paraclinicos '!T755&lt;=90,'Paraclinicos '!U755&lt;=60),1,OR('Paraclinicos '!T755&gt;90,'Paraclinicos '!U755&gt;60),0)</f>
        <v>0</v>
      </c>
      <c r="N756" s="45">
        <f t="shared" si="35"/>
        <v>3</v>
      </c>
      <c r="O756" cm="1">
        <f t="array" ref="O756">_xlfn.IFS(OR('Paraclinicos '!M755="",'Paraclinicos '!N755="",'Paraclinicos '!N755=0),"",'Paraclinicos '!M755/'Paraclinicos '!N755&lt;100,4,'Paraclinicos '!M755/'Paraclinicos '!N755&lt;200,3,'Paraclinicos '!M755/'Paraclinicos '!N755&lt;300,2,'Paraclinicos '!M755/'Paraclinicos '!N755&lt;400,1,'Paraclinicos '!M755/'Paraclinicos '!N755&gt;=400,0)</f>
        <v>3</v>
      </c>
      <c r="P756" cm="1">
        <f t="array" ref="P756">_xlfn.IFS('Paraclinicos '!C755="","",'Paraclinicos '!C755&lt;20,4,'Paraclinicos '!C755&lt;50,3,'Paraclinicos '!C755&lt;100,2,'Paraclinicos '!C755&lt;150,1,'Paraclinicos '!C755&gt;150,0)</f>
        <v>0</v>
      </c>
      <c r="Q756" cm="1">
        <f t="array" ref="Q756">_xlfn.IFS('Paraclinicos '!O755="","",'Paraclinicos '!O755&lt;1.2,0,'Paraclinicos '!O755&lt;2,1,'Paraclinicos '!O755&lt;3.5,2,'Paraclinicos '!O755&lt;5,3,'Paraclinicos '!O755&gt;5,4)</f>
        <v>1</v>
      </c>
      <c r="R756" t="str" cm="1">
        <f t="array" ref="R756">_xlfn.IFS('Paraclinicos '!J755="","",'Paraclinicos '!J755&lt;1.2,0,'Paraclinicos '!J755&lt;2,1,'Paraclinicos '!J755&lt;6,2,'Paraclinicos '!J755&lt;12,3,'Paraclinicos '!J755&gt;=12,4)</f>
        <v/>
      </c>
      <c r="S756" cm="1">
        <f t="array" ref="S756">_xlfn.IFS('Paraclinicos '!Y755="","",'Paraclinicos '!Y755&lt;70,1,'Paraclinicos '!Y755&gt;=70,0)</f>
        <v>0</v>
      </c>
      <c r="T756" cm="1">
        <f t="array" ref="T756">_xlfn.IFS('Paraclinicos '!W755="","",'Paraclinicos '!W755&lt;6,4,'Paraclinicos '!W755&lt;10,3,'Paraclinicos '!W755&lt;13,2,'Paraclinicos '!W755&lt;15,1,'Paraclinicos '!W755=15,0)</f>
        <v>2</v>
      </c>
      <c r="U756" s="54">
        <f t="shared" si="33"/>
        <v>6</v>
      </c>
      <c r="V756" cm="1">
        <f t="array" ref="V756">_xlfn.IFS('Paraclinicos '!S755="","",OR('Paraclinicos '!S755&lt;=8,'Paraclinicos '!S755&gt;=25),3,'Paraclinicos '!S755&lt;12,1,'Paraclinicos '!S755&lt;21,0,'Paraclinicos '!S755&lt;25,2)</f>
        <v>0</v>
      </c>
      <c r="W756" t="str">
        <f>IFERROR(IF(INDEX('BD Demog para scores enalazar'!Y$2:'BD Demog para scores enalazar'!Y$3000,MATCH(Formulas!A756,'BD Demog para scores enalazar'!A$2:'BD Demog para scores enalazar'!A$3000,0))=1,"SI","NO"),"")</f>
        <v>NO</v>
      </c>
      <c r="X756" s="9" t="str">
        <f>IFERROR(IF(INDEX('BD Demog para scores enalazar'!AJ$2:'BD Demog para scores enalazar'!AJ$3000,MATCH(Formulas!A756,'BD Demog para scores enalazar'!A$2:'BD Demog para scores enalazar'!A$3000,0))=1,"SI","NO"),"")</f>
        <v>NO</v>
      </c>
      <c r="Y756" cm="1">
        <f t="array" ref="Y756">IF(AND(W756="NO",X756="NO"),_xlfn.IFS('Paraclinicos '!K755&lt;=91,3,'Paraclinicos '!K755&lt;94,2,'Paraclinicos '!K755&lt;96,1,'Paraclinicos '!K755&gt;=96,0),"")</f>
        <v>3</v>
      </c>
      <c r="Z756" t="str" cm="1">
        <f t="array" ref="Z756">IF(OR(W756="SI",X756="SI"),_xlfn.IFS(OR(AND('Paraclinicos '!K755&lt;=83),AND('Paraclinicos '!K755&gt;=97,AA756=2)),3,OR(AND('Paraclinicos '!K755&lt;=86),AND('Paraclinicos '!K755&gt;=94,AA756=2)),2,OR(AND('Paraclinicos '!K755&lt;=88),AND('Paraclinicos '!K755&gt;=92,AA756=2)),1,OR(AND('Paraclinicos '!K755&gt;=88,'Paraclinicos '!K755&lt;=92),AND('Paraclinicos '!K755&gt;=93,AA756=0)),0),"")</f>
        <v/>
      </c>
      <c r="AA756" cm="1">
        <f t="array" ref="AA756">_xlfn.IFS('Paraclinicos '!E755="","",'Paraclinicos '!E755="Oxigeno",2,'Paraclinicos '!E755="Aire",0)</f>
        <v>2</v>
      </c>
    </row>
    <row r="757" spans="1:27" x14ac:dyDescent="0.25">
      <c r="A757">
        <f>'Paraclinicos '!A756</f>
        <v>180</v>
      </c>
      <c r="B757" s="3">
        <f>'Paraclinicos '!R756</f>
        <v>44331</v>
      </c>
      <c r="C757" cm="1">
        <f t="array" ref="C757">_xlfn.IFS('Paraclinicos '!Q756="","",'Paraclinicos '!Q756&gt;60,3,'Paraclinicos '!Q756&lt;=60,1)</f>
        <v>3</v>
      </c>
      <c r="D757" t="str">
        <f>IFERROR(IF(INDEX('BD Demog para scores enalazar'!BC$2:BC$3000,MATCH(Formulas!A757,'BD Demog para scores enalazar'!A$2:A$3000,0))=0,"SI","NO"),"")</f>
        <v>SI</v>
      </c>
      <c r="E757" cm="1">
        <f t="array" ref="E757">_xlfn.IFS(D757="","",D757="SI",4,D757="NO",1)</f>
        <v>4</v>
      </c>
      <c r="F757" cm="1">
        <f t="array" ref="F757">_xlfn.IFS('Paraclinicos '!B756="","",'Paraclinicos '!B756&gt;1,1,'Paraclinicos '!B756&lt;=1,3)</f>
        <v>3</v>
      </c>
      <c r="G757" t="str" cm="1">
        <f t="array" ref="G757">_xlfn.IFS('Paraclinicos '!D756="","",AND('Paraclinicos '!D756&gt;=250,'Paraclinicos '!D756&lt;=500),2,'Paraclinicos '!D756&gt;500,3,'Paraclinicos '!D756&lt;250,1)</f>
        <v/>
      </c>
      <c r="H757" s="50">
        <f t="shared" si="34"/>
        <v>10</v>
      </c>
      <c r="I757" cm="1">
        <f t="array" ref="I757">_xlfn.IFS('Paraclinicos '!Q756="","",'Paraclinicos '!Q756&gt;=65,1,'Paraclinicos '!Q756&lt;65,0)</f>
        <v>1</v>
      </c>
      <c r="J757" cm="1">
        <f t="array" ref="J757">_xlfn.IFS('Paraclinicos '!I756="","",'Paraclinicos '!I756&gt;7,1,'Paraclinicos '!I756&lt;=7,0)</f>
        <v>1</v>
      </c>
      <c r="K757" cm="1">
        <f t="array" ref="K757">_xlfn.IFS('Paraclinicos '!W756="","",'Paraclinicos '!W756&lt;=8,1,'Paraclinicos '!W756&gt;8,0)</f>
        <v>0</v>
      </c>
      <c r="L757" cm="1">
        <f t="array" ref="L757">_xlfn.IFS('Paraclinicos '!S756="","",'Paraclinicos '!S756&gt;=30,1,'Paraclinicos '!S756&lt;30,0)</f>
        <v>0</v>
      </c>
      <c r="M757" cm="1">
        <f t="array" ref="M757">_xlfn.IFS(OR('Paraclinicos '!T756="",'Paraclinicos '!U756=""),"",OR('Paraclinicos '!T756&lt;=90,'Paraclinicos '!U756&lt;=60),1,OR('Paraclinicos '!T756&gt;90,'Paraclinicos '!U756&gt;60),0)</f>
        <v>0</v>
      </c>
      <c r="N757" s="45">
        <f t="shared" si="35"/>
        <v>2</v>
      </c>
      <c r="O757" cm="1">
        <f t="array" ref="O757">_xlfn.IFS(OR('Paraclinicos '!M756="",'Paraclinicos '!N756="",'Paraclinicos '!N756=0),"",'Paraclinicos '!M756/'Paraclinicos '!N756&lt;100,4,'Paraclinicos '!M756/'Paraclinicos '!N756&lt;200,3,'Paraclinicos '!M756/'Paraclinicos '!N756&lt;300,2,'Paraclinicos '!M756/'Paraclinicos '!N756&lt;400,1,'Paraclinicos '!M756/'Paraclinicos '!N756&gt;=400,0)</f>
        <v>2</v>
      </c>
      <c r="P757" cm="1">
        <f t="array" ref="P757">_xlfn.IFS('Paraclinicos '!C756="","",'Paraclinicos '!C756&lt;20,4,'Paraclinicos '!C756&lt;50,3,'Paraclinicos '!C756&lt;100,2,'Paraclinicos '!C756&lt;150,1,'Paraclinicos '!C756&gt;150,0)</f>
        <v>0</v>
      </c>
      <c r="Q757" cm="1">
        <f t="array" ref="Q757">_xlfn.IFS('Paraclinicos '!O756="","",'Paraclinicos '!O756&lt;1.2,0,'Paraclinicos '!O756&lt;2,1,'Paraclinicos '!O756&lt;3.5,2,'Paraclinicos '!O756&lt;5,3,'Paraclinicos '!O756&gt;5,4)</f>
        <v>1</v>
      </c>
      <c r="R757" t="str" cm="1">
        <f t="array" ref="R757">_xlfn.IFS('Paraclinicos '!J756="","",'Paraclinicos '!J756&lt;1.2,0,'Paraclinicos '!J756&lt;2,1,'Paraclinicos '!J756&lt;6,2,'Paraclinicos '!J756&lt;12,3,'Paraclinicos '!J756&gt;=12,4)</f>
        <v/>
      </c>
      <c r="S757" cm="1">
        <f t="array" ref="S757">_xlfn.IFS('Paraclinicos '!Y756="","",'Paraclinicos '!Y756&lt;70,1,'Paraclinicos '!Y756&gt;=70,0)</f>
        <v>0</v>
      </c>
      <c r="T757" cm="1">
        <f t="array" ref="T757">_xlfn.IFS('Paraclinicos '!W756="","",'Paraclinicos '!W756&lt;6,4,'Paraclinicos '!W756&lt;10,3,'Paraclinicos '!W756&lt;13,2,'Paraclinicos '!W756&lt;15,1,'Paraclinicos '!W756=15,0)</f>
        <v>2</v>
      </c>
      <c r="U757" s="54">
        <f t="shared" si="33"/>
        <v>5</v>
      </c>
      <c r="V757" cm="1">
        <f t="array" ref="V757">_xlfn.IFS('Paraclinicos '!S756="","",OR('Paraclinicos '!S756&lt;=8,'Paraclinicos '!S756&gt;=25),3,'Paraclinicos '!S756&lt;12,1,'Paraclinicos '!S756&lt;21,0,'Paraclinicos '!S756&lt;25,2)</f>
        <v>3</v>
      </c>
      <c r="W757" t="str">
        <f>IFERROR(IF(INDEX('BD Demog para scores enalazar'!Y$2:'BD Demog para scores enalazar'!Y$3000,MATCH(Formulas!A757,'BD Demog para scores enalazar'!A$2:'BD Demog para scores enalazar'!A$3000,0))=1,"SI","NO"),"")</f>
        <v>NO</v>
      </c>
      <c r="X757" s="9" t="str">
        <f>IFERROR(IF(INDEX('BD Demog para scores enalazar'!AJ$2:'BD Demog para scores enalazar'!AJ$3000,MATCH(Formulas!A757,'BD Demog para scores enalazar'!A$2:'BD Demog para scores enalazar'!A$3000,0))=1,"SI","NO"),"")</f>
        <v>NO</v>
      </c>
      <c r="Y757" cm="1">
        <f t="array" ref="Y757">IF(AND(W757="NO",X757="NO"),_xlfn.IFS('Paraclinicos '!K756&lt;=91,3,'Paraclinicos '!K756&lt;94,2,'Paraclinicos '!K756&lt;96,1,'Paraclinicos '!K756&gt;=96,0),"")</f>
        <v>3</v>
      </c>
      <c r="Z757" t="str" cm="1">
        <f t="array" ref="Z757">IF(OR(W757="SI",X757="SI"),_xlfn.IFS(OR(AND('Paraclinicos '!K756&lt;=83),AND('Paraclinicos '!K756&gt;=97,AA757=2)),3,OR(AND('Paraclinicos '!K756&lt;=86),AND('Paraclinicos '!K756&gt;=94,AA757=2)),2,OR(AND('Paraclinicos '!K756&lt;=88),AND('Paraclinicos '!K756&gt;=92,AA757=2)),1,OR(AND('Paraclinicos '!K756&gt;=88,'Paraclinicos '!K756&lt;=92),AND('Paraclinicos '!K756&gt;=93,AA757=0)),0),"")</f>
        <v/>
      </c>
      <c r="AA757" cm="1">
        <f t="array" ref="AA757">_xlfn.IFS('Paraclinicos '!E756="","",'Paraclinicos '!E756="Oxigeno",2,'Paraclinicos '!E756="Aire",0)</f>
        <v>2</v>
      </c>
    </row>
    <row r="758" spans="1:27" x14ac:dyDescent="0.25">
      <c r="A758">
        <f>'Paraclinicos '!A757</f>
        <v>180</v>
      </c>
      <c r="B758" s="3">
        <f>'Paraclinicos '!R757</f>
        <v>44331</v>
      </c>
      <c r="C758" cm="1">
        <f t="array" ref="C758">_xlfn.IFS('Paraclinicos '!Q757="","",'Paraclinicos '!Q757&gt;60,3,'Paraclinicos '!Q757&lt;=60,1)</f>
        <v>3</v>
      </c>
      <c r="D758" t="str">
        <f>IFERROR(IF(INDEX('BD Demog para scores enalazar'!BC$2:BC$3000,MATCH(Formulas!A758,'BD Demog para scores enalazar'!A$2:A$3000,0))=0,"SI","NO"),"")</f>
        <v>SI</v>
      </c>
      <c r="E758" cm="1">
        <f t="array" ref="E758">_xlfn.IFS(D758="","",D758="SI",4,D758="NO",1)</f>
        <v>4</v>
      </c>
      <c r="F758" cm="1">
        <f t="array" ref="F758">_xlfn.IFS('Paraclinicos '!B757="","",'Paraclinicos '!B757&gt;1,1,'Paraclinicos '!B757&lt;=1,3)</f>
        <v>1</v>
      </c>
      <c r="G758" t="str" cm="1">
        <f t="array" ref="G758">_xlfn.IFS('Paraclinicos '!D757="","",AND('Paraclinicos '!D757&gt;=250,'Paraclinicos '!D757&lt;=500),2,'Paraclinicos '!D757&gt;500,3,'Paraclinicos '!D757&lt;250,1)</f>
        <v/>
      </c>
      <c r="H758" s="50">
        <f t="shared" si="34"/>
        <v>8</v>
      </c>
      <c r="I758" cm="1">
        <f t="array" ref="I758">_xlfn.IFS('Paraclinicos '!Q757="","",'Paraclinicos '!Q757&gt;=65,1,'Paraclinicos '!Q757&lt;65,0)</f>
        <v>1</v>
      </c>
      <c r="J758" cm="1">
        <f t="array" ref="J758">_xlfn.IFS('Paraclinicos '!I757="","",'Paraclinicos '!I757&gt;7,1,'Paraclinicos '!I757&lt;=7,0)</f>
        <v>1</v>
      </c>
      <c r="K758" cm="1">
        <f t="array" ref="K758">_xlfn.IFS('Paraclinicos '!W757="","",'Paraclinicos '!W757&lt;=8,1,'Paraclinicos '!W757&gt;8,0)</f>
        <v>0</v>
      </c>
      <c r="L758" cm="1">
        <f t="array" ref="L758">_xlfn.IFS('Paraclinicos '!S757="","",'Paraclinicos '!S757&gt;=30,1,'Paraclinicos '!S757&lt;30,0)</f>
        <v>0</v>
      </c>
      <c r="M758" cm="1">
        <f t="array" ref="M758">_xlfn.IFS(OR('Paraclinicos '!T757="",'Paraclinicos '!U757=""),"",OR('Paraclinicos '!T757&lt;=90,'Paraclinicos '!U757&lt;=60),1,OR('Paraclinicos '!T757&gt;90,'Paraclinicos '!U757&gt;60),0)</f>
        <v>1</v>
      </c>
      <c r="N758" s="45">
        <f t="shared" si="35"/>
        <v>3</v>
      </c>
      <c r="O758" cm="1">
        <f t="array" ref="O758">_xlfn.IFS(OR('Paraclinicos '!M757="",'Paraclinicos '!N757="",'Paraclinicos '!N757=0),"",'Paraclinicos '!M757/'Paraclinicos '!N757&lt;100,4,'Paraclinicos '!M757/'Paraclinicos '!N757&lt;200,3,'Paraclinicos '!M757/'Paraclinicos '!N757&lt;300,2,'Paraclinicos '!M757/'Paraclinicos '!N757&lt;400,1,'Paraclinicos '!M757/'Paraclinicos '!N757&gt;=400,0)</f>
        <v>3</v>
      </c>
      <c r="P758" cm="1">
        <f t="array" ref="P758">_xlfn.IFS('Paraclinicos '!C757="","",'Paraclinicos '!C757&lt;20,4,'Paraclinicos '!C757&lt;50,3,'Paraclinicos '!C757&lt;100,2,'Paraclinicos '!C757&lt;150,1,'Paraclinicos '!C757&gt;150,0)</f>
        <v>0</v>
      </c>
      <c r="Q758" cm="1">
        <f t="array" ref="Q758">_xlfn.IFS('Paraclinicos '!O757="","",'Paraclinicos '!O757&lt;1.2,0,'Paraclinicos '!O757&lt;2,1,'Paraclinicos '!O757&lt;3.5,2,'Paraclinicos '!O757&lt;5,3,'Paraclinicos '!O757&gt;5,4)</f>
        <v>1</v>
      </c>
      <c r="R758" t="str" cm="1">
        <f t="array" ref="R758">_xlfn.IFS('Paraclinicos '!J757="","",'Paraclinicos '!J757&lt;1.2,0,'Paraclinicos '!J757&lt;2,1,'Paraclinicos '!J757&lt;6,2,'Paraclinicos '!J757&lt;12,3,'Paraclinicos '!J757&gt;=12,4)</f>
        <v/>
      </c>
      <c r="S758" cm="1">
        <f t="array" ref="S758">_xlfn.IFS('Paraclinicos '!Y757="","",'Paraclinicos '!Y757&lt;70,1,'Paraclinicos '!Y757&gt;=70,0)</f>
        <v>1</v>
      </c>
      <c r="T758" cm="1">
        <f t="array" ref="T758">_xlfn.IFS('Paraclinicos '!W757="","",'Paraclinicos '!W757&lt;6,4,'Paraclinicos '!W757&lt;10,3,'Paraclinicos '!W757&lt;13,2,'Paraclinicos '!W757&lt;15,1,'Paraclinicos '!W757=15,0)</f>
        <v>2</v>
      </c>
      <c r="U758" s="54">
        <f t="shared" si="33"/>
        <v>7</v>
      </c>
      <c r="V758" cm="1">
        <f t="array" ref="V758">_xlfn.IFS('Paraclinicos '!S757="","",OR('Paraclinicos '!S757&lt;=8,'Paraclinicos '!S757&gt;=25),3,'Paraclinicos '!S757&lt;12,1,'Paraclinicos '!S757&lt;21,0,'Paraclinicos '!S757&lt;25,2)</f>
        <v>2</v>
      </c>
      <c r="W758" t="str">
        <f>IFERROR(IF(INDEX('BD Demog para scores enalazar'!Y$2:'BD Demog para scores enalazar'!Y$3000,MATCH(Formulas!A758,'BD Demog para scores enalazar'!A$2:'BD Demog para scores enalazar'!A$3000,0))=1,"SI","NO"),"")</f>
        <v>NO</v>
      </c>
      <c r="X758" s="9" t="str">
        <f>IFERROR(IF(INDEX('BD Demog para scores enalazar'!AJ$2:'BD Demog para scores enalazar'!AJ$3000,MATCH(Formulas!A758,'BD Demog para scores enalazar'!A$2:'BD Demog para scores enalazar'!A$3000,0))=1,"SI","NO"),"")</f>
        <v>NO</v>
      </c>
      <c r="Y758" cm="1">
        <f t="array" ref="Y758">IF(AND(W758="NO",X758="NO"),_xlfn.IFS('Paraclinicos '!K757&lt;=91,3,'Paraclinicos '!K757&lt;94,2,'Paraclinicos '!K757&lt;96,1,'Paraclinicos '!K757&gt;=96,0),"")</f>
        <v>3</v>
      </c>
      <c r="Z758" t="str" cm="1">
        <f t="array" ref="Z758">IF(OR(W758="SI",X758="SI"),_xlfn.IFS(OR(AND('Paraclinicos '!K757&lt;=83),AND('Paraclinicos '!K757&gt;=97,AA758=2)),3,OR(AND('Paraclinicos '!K757&lt;=86),AND('Paraclinicos '!K757&gt;=94,AA758=2)),2,OR(AND('Paraclinicos '!K757&lt;=88),AND('Paraclinicos '!K757&gt;=92,AA758=2)),1,OR(AND('Paraclinicos '!K757&gt;=88,'Paraclinicos '!K757&lt;=92),AND('Paraclinicos '!K757&gt;=93,AA758=0)),0),"")</f>
        <v/>
      </c>
      <c r="AA758" cm="1">
        <f t="array" ref="AA758">_xlfn.IFS('Paraclinicos '!E757="","",'Paraclinicos '!E757="Oxigeno",2,'Paraclinicos '!E757="Aire",0)</f>
        <v>2</v>
      </c>
    </row>
    <row r="759" spans="1:27" x14ac:dyDescent="0.25">
      <c r="A759">
        <f>'Paraclinicos '!A758</f>
        <v>180</v>
      </c>
      <c r="B759" s="3">
        <f>'Paraclinicos '!R758</f>
        <v>44333</v>
      </c>
      <c r="C759" cm="1">
        <f t="array" ref="C759">_xlfn.IFS('Paraclinicos '!Q758="","",'Paraclinicos '!Q758&gt;60,3,'Paraclinicos '!Q758&lt;=60,1)</f>
        <v>3</v>
      </c>
      <c r="D759" t="str">
        <f>IFERROR(IF(INDEX('BD Demog para scores enalazar'!BC$2:BC$3000,MATCH(Formulas!A759,'BD Demog para scores enalazar'!A$2:A$3000,0))=0,"SI","NO"),"")</f>
        <v>SI</v>
      </c>
      <c r="E759" cm="1">
        <f t="array" ref="E759">_xlfn.IFS(D759="","",D759="SI",4,D759="NO",1)</f>
        <v>4</v>
      </c>
      <c r="F759" cm="1">
        <f t="array" ref="F759">_xlfn.IFS('Paraclinicos '!B758="","",'Paraclinicos '!B758&gt;1,1,'Paraclinicos '!B758&lt;=1,3)</f>
        <v>1</v>
      </c>
      <c r="G759" t="str" cm="1">
        <f t="array" ref="G759">_xlfn.IFS('Paraclinicos '!D758="","",AND('Paraclinicos '!D758&gt;=250,'Paraclinicos '!D758&lt;=500),2,'Paraclinicos '!D758&gt;500,3,'Paraclinicos '!D758&lt;250,1)</f>
        <v/>
      </c>
      <c r="H759" s="50">
        <f t="shared" si="34"/>
        <v>8</v>
      </c>
      <c r="I759" cm="1">
        <f t="array" ref="I759">_xlfn.IFS('Paraclinicos '!Q758="","",'Paraclinicos '!Q758&gt;=65,1,'Paraclinicos '!Q758&lt;65,0)</f>
        <v>1</v>
      </c>
      <c r="J759" cm="1">
        <f t="array" ref="J759">_xlfn.IFS('Paraclinicos '!I758="","",'Paraclinicos '!I758&gt;7,1,'Paraclinicos '!I758&lt;=7,0)</f>
        <v>1</v>
      </c>
      <c r="K759" cm="1">
        <f t="array" ref="K759">_xlfn.IFS('Paraclinicos '!W758="","",'Paraclinicos '!W758&lt;=8,1,'Paraclinicos '!W758&gt;8,0)</f>
        <v>1</v>
      </c>
      <c r="L759" cm="1">
        <f t="array" ref="L759">_xlfn.IFS('Paraclinicos '!S758="","",'Paraclinicos '!S758&gt;=30,1,'Paraclinicos '!S758&lt;30,0)</f>
        <v>0</v>
      </c>
      <c r="M759" cm="1">
        <f t="array" ref="M759">_xlfn.IFS(OR('Paraclinicos '!T758="",'Paraclinicos '!U758=""),"",OR('Paraclinicos '!T758&lt;=90,'Paraclinicos '!U758&lt;=60),1,OR('Paraclinicos '!T758&gt;90,'Paraclinicos '!U758&gt;60),0)</f>
        <v>0</v>
      </c>
      <c r="N759" s="45">
        <f t="shared" si="35"/>
        <v>4</v>
      </c>
      <c r="O759" cm="1">
        <f t="array" ref="O759">_xlfn.IFS(OR('Paraclinicos '!M758="",'Paraclinicos '!N758="",'Paraclinicos '!N758=0),"",'Paraclinicos '!M758/'Paraclinicos '!N758&lt;100,4,'Paraclinicos '!M758/'Paraclinicos '!N758&lt;200,3,'Paraclinicos '!M758/'Paraclinicos '!N758&lt;300,2,'Paraclinicos '!M758/'Paraclinicos '!N758&lt;400,1,'Paraclinicos '!M758/'Paraclinicos '!N758&gt;=400,0)</f>
        <v>2</v>
      </c>
      <c r="P759" cm="1">
        <f t="array" ref="P759">_xlfn.IFS('Paraclinicos '!C758="","",'Paraclinicos '!C758&lt;20,4,'Paraclinicos '!C758&lt;50,3,'Paraclinicos '!C758&lt;100,2,'Paraclinicos '!C758&lt;150,1,'Paraclinicos '!C758&gt;150,0)</f>
        <v>0</v>
      </c>
      <c r="Q759" cm="1">
        <f t="array" ref="Q759">_xlfn.IFS('Paraclinicos '!O758="","",'Paraclinicos '!O758&lt;1.2,0,'Paraclinicos '!O758&lt;2,1,'Paraclinicos '!O758&lt;3.5,2,'Paraclinicos '!O758&lt;5,3,'Paraclinicos '!O758&gt;5,4)</f>
        <v>1</v>
      </c>
      <c r="R759" t="str" cm="1">
        <f t="array" ref="R759">_xlfn.IFS('Paraclinicos '!J758="","",'Paraclinicos '!J758&lt;1.2,0,'Paraclinicos '!J758&lt;2,1,'Paraclinicos '!J758&lt;6,2,'Paraclinicos '!J758&lt;12,3,'Paraclinicos '!J758&gt;=12,4)</f>
        <v/>
      </c>
      <c r="S759" cm="1">
        <f t="array" ref="S759">_xlfn.IFS('Paraclinicos '!Y758="","",'Paraclinicos '!Y758&lt;70,1,'Paraclinicos '!Y758&gt;=70,0)</f>
        <v>0</v>
      </c>
      <c r="T759" cm="1">
        <f t="array" ref="T759">_xlfn.IFS('Paraclinicos '!W758="","",'Paraclinicos '!W758&lt;6,4,'Paraclinicos '!W758&lt;10,3,'Paraclinicos '!W758&lt;13,2,'Paraclinicos '!W758&lt;15,1,'Paraclinicos '!W758=15,0)</f>
        <v>4</v>
      </c>
      <c r="U759" s="54">
        <f t="shared" si="33"/>
        <v>7</v>
      </c>
      <c r="V759" cm="1">
        <f t="array" ref="V759">_xlfn.IFS('Paraclinicos '!S758="","",OR('Paraclinicos '!S758&lt;=8,'Paraclinicos '!S758&gt;=25),3,'Paraclinicos '!S758&lt;12,1,'Paraclinicos '!S758&lt;21,0,'Paraclinicos '!S758&lt;25,2)</f>
        <v>2</v>
      </c>
      <c r="W759" t="str">
        <f>IFERROR(IF(INDEX('BD Demog para scores enalazar'!Y$2:'BD Demog para scores enalazar'!Y$3000,MATCH(Formulas!A759,'BD Demog para scores enalazar'!A$2:'BD Demog para scores enalazar'!A$3000,0))=1,"SI","NO"),"")</f>
        <v>NO</v>
      </c>
      <c r="X759" s="9" t="str">
        <f>IFERROR(IF(INDEX('BD Demog para scores enalazar'!AJ$2:'BD Demog para scores enalazar'!AJ$3000,MATCH(Formulas!A759,'BD Demog para scores enalazar'!A$2:'BD Demog para scores enalazar'!A$3000,0))=1,"SI","NO"),"")</f>
        <v>NO</v>
      </c>
      <c r="Y759" cm="1">
        <f t="array" ref="Y759">IF(AND(W759="NO",X759="NO"),_xlfn.IFS('Paraclinicos '!K758&lt;=91,3,'Paraclinicos '!K758&lt;94,2,'Paraclinicos '!K758&lt;96,1,'Paraclinicos '!K758&gt;=96,0),"")</f>
        <v>3</v>
      </c>
      <c r="Z759" t="str" cm="1">
        <f t="array" ref="Z759">IF(OR(W759="SI",X759="SI"),_xlfn.IFS(OR(AND('Paraclinicos '!K758&lt;=83),AND('Paraclinicos '!K758&gt;=97,AA759=2)),3,OR(AND('Paraclinicos '!K758&lt;=86),AND('Paraclinicos '!K758&gt;=94,AA759=2)),2,OR(AND('Paraclinicos '!K758&lt;=88),AND('Paraclinicos '!K758&gt;=92,AA759=2)),1,OR(AND('Paraclinicos '!K758&gt;=88,'Paraclinicos '!K758&lt;=92),AND('Paraclinicos '!K758&gt;=93,AA759=0)),0),"")</f>
        <v/>
      </c>
      <c r="AA759" cm="1">
        <f t="array" ref="AA759">_xlfn.IFS('Paraclinicos '!E758="","",'Paraclinicos '!E758="Oxigeno",2,'Paraclinicos '!E758="Aire",0)</f>
        <v>2</v>
      </c>
    </row>
    <row r="760" spans="1:27" x14ac:dyDescent="0.25">
      <c r="A760">
        <f>'Paraclinicos '!A759</f>
        <v>180</v>
      </c>
      <c r="B760" s="3">
        <f>'Paraclinicos '!R759</f>
        <v>44334</v>
      </c>
      <c r="C760" cm="1">
        <f t="array" ref="C760">_xlfn.IFS('Paraclinicos '!Q759="","",'Paraclinicos '!Q759&gt;60,3,'Paraclinicos '!Q759&lt;=60,1)</f>
        <v>3</v>
      </c>
      <c r="D760" t="str">
        <f>IFERROR(IF(INDEX('BD Demog para scores enalazar'!BC$2:BC$3000,MATCH(Formulas!A760,'BD Demog para scores enalazar'!A$2:A$3000,0))=0,"SI","NO"),"")</f>
        <v>SI</v>
      </c>
      <c r="E760" cm="1">
        <f t="array" ref="E760">_xlfn.IFS(D760="","",D760="SI",4,D760="NO",1)</f>
        <v>4</v>
      </c>
      <c r="F760" cm="1">
        <f t="array" ref="F760">_xlfn.IFS('Paraclinicos '!B759="","",'Paraclinicos '!B759&gt;1,1,'Paraclinicos '!B759&lt;=1,3)</f>
        <v>1</v>
      </c>
      <c r="G760" t="str" cm="1">
        <f t="array" ref="G760">_xlfn.IFS('Paraclinicos '!D759="","",AND('Paraclinicos '!D759&gt;=250,'Paraclinicos '!D759&lt;=500),2,'Paraclinicos '!D759&gt;500,3,'Paraclinicos '!D759&lt;250,1)</f>
        <v/>
      </c>
      <c r="H760" s="50">
        <f t="shared" si="34"/>
        <v>8</v>
      </c>
      <c r="I760" cm="1">
        <f t="array" ref="I760">_xlfn.IFS('Paraclinicos '!Q759="","",'Paraclinicos '!Q759&gt;=65,1,'Paraclinicos '!Q759&lt;65,0)</f>
        <v>1</v>
      </c>
      <c r="J760" t="str" cm="1">
        <f t="array" ref="J760">_xlfn.IFS('Paraclinicos '!I759="","",'Paraclinicos '!I759&gt;7,1,'Paraclinicos '!I759&lt;=7,0)</f>
        <v/>
      </c>
      <c r="K760" cm="1">
        <f t="array" ref="K760">_xlfn.IFS('Paraclinicos '!W759="","",'Paraclinicos '!W759&lt;=8,1,'Paraclinicos '!W759&gt;8,0)</f>
        <v>1</v>
      </c>
      <c r="L760" cm="1">
        <f t="array" ref="L760">_xlfn.IFS('Paraclinicos '!S759="","",'Paraclinicos '!S759&gt;=30,1,'Paraclinicos '!S759&lt;30,0)</f>
        <v>0</v>
      </c>
      <c r="M760" cm="1">
        <f t="array" ref="M760">_xlfn.IFS(OR('Paraclinicos '!T759="",'Paraclinicos '!U759=""),"",OR('Paraclinicos '!T759&lt;=90,'Paraclinicos '!U759&lt;=60),1,OR('Paraclinicos '!T759&gt;90,'Paraclinicos '!U759&gt;60),0)</f>
        <v>0</v>
      </c>
      <c r="N760" s="45">
        <f t="shared" si="35"/>
        <v>3</v>
      </c>
      <c r="O760" cm="1">
        <f t="array" ref="O760">_xlfn.IFS(OR('Paraclinicos '!M759="",'Paraclinicos '!N759="",'Paraclinicos '!N759=0),"",'Paraclinicos '!M759/'Paraclinicos '!N759&lt;100,4,'Paraclinicos '!M759/'Paraclinicos '!N759&lt;200,3,'Paraclinicos '!M759/'Paraclinicos '!N759&lt;300,2,'Paraclinicos '!M759/'Paraclinicos '!N759&lt;400,1,'Paraclinicos '!M759/'Paraclinicos '!N759&gt;=400,0)</f>
        <v>1</v>
      </c>
      <c r="P760" cm="1">
        <f t="array" ref="P760">_xlfn.IFS('Paraclinicos '!C759="","",'Paraclinicos '!C759&lt;20,4,'Paraclinicos '!C759&lt;50,3,'Paraclinicos '!C759&lt;100,2,'Paraclinicos '!C759&lt;150,1,'Paraclinicos '!C759&gt;150,0)</f>
        <v>0</v>
      </c>
      <c r="Q760" t="str" cm="1">
        <f t="array" ref="Q760">_xlfn.IFS('Paraclinicos '!O759="","",'Paraclinicos '!O759&lt;1.2,0,'Paraclinicos '!O759&lt;2,1,'Paraclinicos '!O759&lt;3.5,2,'Paraclinicos '!O759&lt;5,3,'Paraclinicos '!O759&gt;5,4)</f>
        <v/>
      </c>
      <c r="R760" t="str" cm="1">
        <f t="array" ref="R760">_xlfn.IFS('Paraclinicos '!J759="","",'Paraclinicos '!J759&lt;1.2,0,'Paraclinicos '!J759&lt;2,1,'Paraclinicos '!J759&lt;6,2,'Paraclinicos '!J759&lt;12,3,'Paraclinicos '!J759&gt;=12,4)</f>
        <v/>
      </c>
      <c r="S760" cm="1">
        <f t="array" ref="S760">_xlfn.IFS('Paraclinicos '!Y759="","",'Paraclinicos '!Y759&lt;70,1,'Paraclinicos '!Y759&gt;=70,0)</f>
        <v>0</v>
      </c>
      <c r="T760" cm="1">
        <f t="array" ref="T760">_xlfn.IFS('Paraclinicos '!W759="","",'Paraclinicos '!W759&lt;6,4,'Paraclinicos '!W759&lt;10,3,'Paraclinicos '!W759&lt;13,2,'Paraclinicos '!W759&lt;15,1,'Paraclinicos '!W759=15,0)</f>
        <v>4</v>
      </c>
      <c r="U760" s="54">
        <f t="shared" si="33"/>
        <v>5</v>
      </c>
      <c r="V760" cm="1">
        <f t="array" ref="V760">_xlfn.IFS('Paraclinicos '!S759="","",OR('Paraclinicos '!S759&lt;=8,'Paraclinicos '!S759&gt;=25),3,'Paraclinicos '!S759&lt;12,1,'Paraclinicos '!S759&lt;21,0,'Paraclinicos '!S759&lt;25,2)</f>
        <v>0</v>
      </c>
      <c r="W760" t="str">
        <f>IFERROR(IF(INDEX('BD Demog para scores enalazar'!Y$2:'BD Demog para scores enalazar'!Y$3000,MATCH(Formulas!A760,'BD Demog para scores enalazar'!A$2:'BD Demog para scores enalazar'!A$3000,0))=1,"SI","NO"),"")</f>
        <v>NO</v>
      </c>
      <c r="X760" s="9" t="str">
        <f>IFERROR(IF(INDEX('BD Demog para scores enalazar'!AJ$2:'BD Demog para scores enalazar'!AJ$3000,MATCH(Formulas!A760,'BD Demog para scores enalazar'!A$2:'BD Demog para scores enalazar'!A$3000,0))=1,"SI","NO"),"")</f>
        <v>NO</v>
      </c>
      <c r="Y760" cm="1">
        <f t="array" ref="Y760">IF(AND(W760="NO",X760="NO"),_xlfn.IFS('Paraclinicos '!K759&lt;=91,3,'Paraclinicos '!K759&lt;94,2,'Paraclinicos '!K759&lt;96,1,'Paraclinicos '!K759&gt;=96,0),"")</f>
        <v>2</v>
      </c>
      <c r="Z760" t="str" cm="1">
        <f t="array" ref="Z760">IF(OR(W760="SI",X760="SI"),_xlfn.IFS(OR(AND('Paraclinicos '!K759&lt;=83),AND('Paraclinicos '!K759&gt;=97,AA760=2)),3,OR(AND('Paraclinicos '!K759&lt;=86),AND('Paraclinicos '!K759&gt;=94,AA760=2)),2,OR(AND('Paraclinicos '!K759&lt;=88),AND('Paraclinicos '!K759&gt;=92,AA760=2)),1,OR(AND('Paraclinicos '!K759&gt;=88,'Paraclinicos '!K759&lt;=92),AND('Paraclinicos '!K759&gt;=93,AA760=0)),0),"")</f>
        <v/>
      </c>
      <c r="AA760" cm="1">
        <f t="array" ref="AA760">_xlfn.IFS('Paraclinicos '!E759="","",'Paraclinicos '!E759="Oxigeno",2,'Paraclinicos '!E759="Aire",0)</f>
        <v>2</v>
      </c>
    </row>
    <row r="761" spans="1:27" x14ac:dyDescent="0.25">
      <c r="A761">
        <f>'Paraclinicos '!A760</f>
        <v>180</v>
      </c>
      <c r="B761" s="3">
        <f>'Paraclinicos '!R760</f>
        <v>44335</v>
      </c>
      <c r="C761" cm="1">
        <f t="array" ref="C761">_xlfn.IFS('Paraclinicos '!Q760="","",'Paraclinicos '!Q760&gt;60,3,'Paraclinicos '!Q760&lt;=60,1)</f>
        <v>3</v>
      </c>
      <c r="D761" t="str">
        <f>IFERROR(IF(INDEX('BD Demog para scores enalazar'!BC$2:BC$3000,MATCH(Formulas!A761,'BD Demog para scores enalazar'!A$2:A$3000,0))=0,"SI","NO"),"")</f>
        <v>SI</v>
      </c>
      <c r="E761" cm="1">
        <f t="array" ref="E761">_xlfn.IFS(D761="","",D761="SI",4,D761="NO",1)</f>
        <v>4</v>
      </c>
      <c r="F761" cm="1">
        <f t="array" ref="F761">_xlfn.IFS('Paraclinicos '!B760="","",'Paraclinicos '!B760&gt;1,1,'Paraclinicos '!B760&lt;=1,3)</f>
        <v>1</v>
      </c>
      <c r="G761" t="str" cm="1">
        <f t="array" ref="G761">_xlfn.IFS('Paraclinicos '!D760="","",AND('Paraclinicos '!D760&gt;=250,'Paraclinicos '!D760&lt;=500),2,'Paraclinicos '!D760&gt;500,3,'Paraclinicos '!D760&lt;250,1)</f>
        <v/>
      </c>
      <c r="H761" s="50">
        <f t="shared" si="34"/>
        <v>8</v>
      </c>
      <c r="I761" cm="1">
        <f t="array" ref="I761">_xlfn.IFS('Paraclinicos '!Q760="","",'Paraclinicos '!Q760&gt;=65,1,'Paraclinicos '!Q760&lt;65,0)</f>
        <v>1</v>
      </c>
      <c r="J761" cm="1">
        <f t="array" ref="J761">_xlfn.IFS('Paraclinicos '!I760="","",'Paraclinicos '!I760&gt;7,1,'Paraclinicos '!I760&lt;=7,0)</f>
        <v>1</v>
      </c>
      <c r="K761" cm="1">
        <f t="array" ref="K761">_xlfn.IFS('Paraclinicos '!W760="","",'Paraclinicos '!W760&lt;=8,1,'Paraclinicos '!W760&gt;8,0)</f>
        <v>1</v>
      </c>
      <c r="L761" cm="1">
        <f t="array" ref="L761">_xlfn.IFS('Paraclinicos '!S760="","",'Paraclinicos '!S760&gt;=30,1,'Paraclinicos '!S760&lt;30,0)</f>
        <v>0</v>
      </c>
      <c r="M761" cm="1">
        <f t="array" ref="M761">_xlfn.IFS(OR('Paraclinicos '!T760="",'Paraclinicos '!U760=""),"",OR('Paraclinicos '!T760&lt;=90,'Paraclinicos '!U760&lt;=60),1,OR('Paraclinicos '!T760&gt;90,'Paraclinicos '!U760&gt;60),0)</f>
        <v>0</v>
      </c>
      <c r="N761" s="45">
        <f t="shared" si="35"/>
        <v>3</v>
      </c>
      <c r="O761" cm="1">
        <f t="array" ref="O761">_xlfn.IFS(OR('Paraclinicos '!M760="",'Paraclinicos '!N760="",'Paraclinicos '!N760=0),"",'Paraclinicos '!M760/'Paraclinicos '!N760&lt;100,4,'Paraclinicos '!M760/'Paraclinicos '!N760&lt;200,3,'Paraclinicos '!M760/'Paraclinicos '!N760&lt;300,2,'Paraclinicos '!M760/'Paraclinicos '!N760&lt;400,1,'Paraclinicos '!M760/'Paraclinicos '!N760&gt;=400,0)</f>
        <v>2</v>
      </c>
      <c r="P761" cm="1">
        <f t="array" ref="P761">_xlfn.IFS('Paraclinicos '!C760="","",'Paraclinicos '!C760&lt;20,4,'Paraclinicos '!C760&lt;50,3,'Paraclinicos '!C760&lt;100,2,'Paraclinicos '!C760&lt;150,1,'Paraclinicos '!C760&gt;150,0)</f>
        <v>0</v>
      </c>
      <c r="Q761" cm="1">
        <f t="array" ref="Q761">_xlfn.IFS('Paraclinicos '!O760="","",'Paraclinicos '!O760&lt;1.2,0,'Paraclinicos '!O760&lt;2,1,'Paraclinicos '!O760&lt;3.5,2,'Paraclinicos '!O760&lt;5,3,'Paraclinicos '!O760&gt;5,4)</f>
        <v>0</v>
      </c>
      <c r="R761" t="str" cm="1">
        <f t="array" ref="R761">_xlfn.IFS('Paraclinicos '!J760="","",'Paraclinicos '!J760&lt;1.2,0,'Paraclinicos '!J760&lt;2,1,'Paraclinicos '!J760&lt;6,2,'Paraclinicos '!J760&lt;12,3,'Paraclinicos '!J760&gt;=12,4)</f>
        <v/>
      </c>
      <c r="S761" cm="1">
        <f t="array" ref="S761">_xlfn.IFS('Paraclinicos '!Y760="","",'Paraclinicos '!Y760&lt;70,1,'Paraclinicos '!Y760&gt;=70,0)</f>
        <v>0</v>
      </c>
      <c r="T761" cm="1">
        <f t="array" ref="T761">_xlfn.IFS('Paraclinicos '!W760="","",'Paraclinicos '!W760&lt;6,4,'Paraclinicos '!W760&lt;10,3,'Paraclinicos '!W760&lt;13,2,'Paraclinicos '!W760&lt;15,1,'Paraclinicos '!W760=15,0)</f>
        <v>4</v>
      </c>
      <c r="U761" s="54">
        <f t="shared" si="33"/>
        <v>6</v>
      </c>
      <c r="V761" cm="1">
        <f t="array" ref="V761">_xlfn.IFS('Paraclinicos '!S760="","",OR('Paraclinicos '!S760&lt;=8,'Paraclinicos '!S760&gt;=25),3,'Paraclinicos '!S760&lt;12,1,'Paraclinicos '!S760&lt;21,0,'Paraclinicos '!S760&lt;25,2)</f>
        <v>0</v>
      </c>
      <c r="W761" t="str">
        <f>IFERROR(IF(INDEX('BD Demog para scores enalazar'!Y$2:'BD Demog para scores enalazar'!Y$3000,MATCH(Formulas!A761,'BD Demog para scores enalazar'!A$2:'BD Demog para scores enalazar'!A$3000,0))=1,"SI","NO"),"")</f>
        <v>NO</v>
      </c>
      <c r="X761" s="9" t="str">
        <f>IFERROR(IF(INDEX('BD Demog para scores enalazar'!AJ$2:'BD Demog para scores enalazar'!AJ$3000,MATCH(Formulas!A761,'BD Demog para scores enalazar'!A$2:'BD Demog para scores enalazar'!A$3000,0))=1,"SI","NO"),"")</f>
        <v>NO</v>
      </c>
      <c r="Y761" cm="1">
        <f t="array" ref="Y761">IF(AND(W761="NO",X761="NO"),_xlfn.IFS('Paraclinicos '!K760&lt;=91,3,'Paraclinicos '!K760&lt;94,2,'Paraclinicos '!K760&lt;96,1,'Paraclinicos '!K760&gt;=96,0),"")</f>
        <v>2</v>
      </c>
      <c r="Z761" t="str" cm="1">
        <f t="array" ref="Z761">IF(OR(W761="SI",X761="SI"),_xlfn.IFS(OR(AND('Paraclinicos '!K760&lt;=83),AND('Paraclinicos '!K760&gt;=97,AA761=2)),3,OR(AND('Paraclinicos '!K760&lt;=86),AND('Paraclinicos '!K760&gt;=94,AA761=2)),2,OR(AND('Paraclinicos '!K760&lt;=88),AND('Paraclinicos '!K760&gt;=92,AA761=2)),1,OR(AND('Paraclinicos '!K760&gt;=88,'Paraclinicos '!K760&lt;=92),AND('Paraclinicos '!K760&gt;=93,AA761=0)),0),"")</f>
        <v/>
      </c>
      <c r="AA761" cm="1">
        <f t="array" ref="AA761">_xlfn.IFS('Paraclinicos '!E760="","",'Paraclinicos '!E760="Oxigeno",2,'Paraclinicos '!E760="Aire",0)</f>
        <v>2</v>
      </c>
    </row>
    <row r="762" spans="1:27" x14ac:dyDescent="0.25">
      <c r="A762">
        <f>'Paraclinicos '!A761</f>
        <v>180</v>
      </c>
      <c r="B762" s="3">
        <f>'Paraclinicos '!R761</f>
        <v>44336</v>
      </c>
      <c r="C762" cm="1">
        <f t="array" ref="C762">_xlfn.IFS('Paraclinicos '!Q761="","",'Paraclinicos '!Q761&gt;60,3,'Paraclinicos '!Q761&lt;=60,1)</f>
        <v>3</v>
      </c>
      <c r="D762" t="str">
        <f>IFERROR(IF(INDEX('BD Demog para scores enalazar'!BC$2:BC$3000,MATCH(Formulas!A762,'BD Demog para scores enalazar'!A$2:A$3000,0))=0,"SI","NO"),"")</f>
        <v>SI</v>
      </c>
      <c r="E762" cm="1">
        <f t="array" ref="E762">_xlfn.IFS(D762="","",D762="SI",4,D762="NO",1)</f>
        <v>4</v>
      </c>
      <c r="F762" cm="1">
        <f t="array" ref="F762">_xlfn.IFS('Paraclinicos '!B761="","",'Paraclinicos '!B761&gt;1,1,'Paraclinicos '!B761&lt;=1,3)</f>
        <v>1</v>
      </c>
      <c r="G762" t="str" cm="1">
        <f t="array" ref="G762">_xlfn.IFS('Paraclinicos '!D761="","",AND('Paraclinicos '!D761&gt;=250,'Paraclinicos '!D761&lt;=500),2,'Paraclinicos '!D761&gt;500,3,'Paraclinicos '!D761&lt;250,1)</f>
        <v/>
      </c>
      <c r="H762" s="50">
        <f t="shared" si="34"/>
        <v>8</v>
      </c>
      <c r="I762" cm="1">
        <f t="array" ref="I762">_xlfn.IFS('Paraclinicos '!Q761="","",'Paraclinicos '!Q761&gt;=65,1,'Paraclinicos '!Q761&lt;65,0)</f>
        <v>1</v>
      </c>
      <c r="J762" cm="1">
        <f t="array" ref="J762">_xlfn.IFS('Paraclinicos '!I761="","",'Paraclinicos '!I761&gt;7,1,'Paraclinicos '!I761&lt;=7,0)</f>
        <v>1</v>
      </c>
      <c r="K762" cm="1">
        <f t="array" ref="K762">_xlfn.IFS('Paraclinicos '!W761="","",'Paraclinicos '!W761&lt;=8,1,'Paraclinicos '!W761&gt;8,0)</f>
        <v>0</v>
      </c>
      <c r="L762" cm="1">
        <f t="array" ref="L762">_xlfn.IFS('Paraclinicos '!S761="","",'Paraclinicos '!S761&gt;=30,1,'Paraclinicos '!S761&lt;30,0)</f>
        <v>0</v>
      </c>
      <c r="M762" cm="1">
        <f t="array" ref="M762">_xlfn.IFS(OR('Paraclinicos '!T761="",'Paraclinicos '!U761=""),"",OR('Paraclinicos '!T761&lt;=90,'Paraclinicos '!U761&lt;=60),1,OR('Paraclinicos '!T761&gt;90,'Paraclinicos '!U761&gt;60),0)</f>
        <v>0</v>
      </c>
      <c r="N762" s="45">
        <f t="shared" si="35"/>
        <v>3</v>
      </c>
      <c r="O762" cm="1">
        <f t="array" ref="O762">_xlfn.IFS(OR('Paraclinicos '!M761="",'Paraclinicos '!N761="",'Paraclinicos '!N761=0),"",'Paraclinicos '!M761/'Paraclinicos '!N761&lt;100,4,'Paraclinicos '!M761/'Paraclinicos '!N761&lt;200,3,'Paraclinicos '!M761/'Paraclinicos '!N761&lt;300,2,'Paraclinicos '!M761/'Paraclinicos '!N761&lt;400,1,'Paraclinicos '!M761/'Paraclinicos '!N761&gt;=400,0)</f>
        <v>3</v>
      </c>
      <c r="P762" cm="1">
        <f t="array" ref="P762">_xlfn.IFS('Paraclinicos '!C761="","",'Paraclinicos '!C761&lt;20,4,'Paraclinicos '!C761&lt;50,3,'Paraclinicos '!C761&lt;100,2,'Paraclinicos '!C761&lt;150,1,'Paraclinicos '!C761&gt;150,0)</f>
        <v>0</v>
      </c>
      <c r="Q762" cm="1">
        <f t="array" ref="Q762">_xlfn.IFS('Paraclinicos '!O761="","",'Paraclinicos '!O761&lt;1.2,0,'Paraclinicos '!O761&lt;2,1,'Paraclinicos '!O761&lt;3.5,2,'Paraclinicos '!O761&lt;5,3,'Paraclinicos '!O761&gt;5,4)</f>
        <v>1</v>
      </c>
      <c r="R762" t="str" cm="1">
        <f t="array" ref="R762">_xlfn.IFS('Paraclinicos '!J761="","",'Paraclinicos '!J761&lt;1.2,0,'Paraclinicos '!J761&lt;2,1,'Paraclinicos '!J761&lt;6,2,'Paraclinicos '!J761&lt;12,3,'Paraclinicos '!J761&gt;=12,4)</f>
        <v/>
      </c>
      <c r="S762" cm="1">
        <f t="array" ref="S762">_xlfn.IFS('Paraclinicos '!Y761="","",'Paraclinicos '!Y761&lt;70,1,'Paraclinicos '!Y761&gt;=70,0)</f>
        <v>0</v>
      </c>
      <c r="T762" cm="1">
        <f t="array" ref="T762">_xlfn.IFS('Paraclinicos '!W761="","",'Paraclinicos '!W761&lt;6,4,'Paraclinicos '!W761&lt;10,3,'Paraclinicos '!W761&lt;13,2,'Paraclinicos '!W761&lt;15,1,'Paraclinicos '!W761=15,0)</f>
        <v>2</v>
      </c>
      <c r="U762" s="54">
        <f t="shared" si="33"/>
        <v>6</v>
      </c>
      <c r="V762" cm="1">
        <f t="array" ref="V762">_xlfn.IFS('Paraclinicos '!S761="","",OR('Paraclinicos '!S761&lt;=8,'Paraclinicos '!S761&gt;=25),3,'Paraclinicos '!S761&lt;12,1,'Paraclinicos '!S761&lt;21,0,'Paraclinicos '!S761&lt;25,2)</f>
        <v>2</v>
      </c>
      <c r="W762" t="str">
        <f>IFERROR(IF(INDEX('BD Demog para scores enalazar'!Y$2:'BD Demog para scores enalazar'!Y$3000,MATCH(Formulas!A762,'BD Demog para scores enalazar'!A$2:'BD Demog para scores enalazar'!A$3000,0))=1,"SI","NO"),"")</f>
        <v>NO</v>
      </c>
      <c r="X762" s="9" t="str">
        <f>IFERROR(IF(INDEX('BD Demog para scores enalazar'!AJ$2:'BD Demog para scores enalazar'!AJ$3000,MATCH(Formulas!A762,'BD Demog para scores enalazar'!A$2:'BD Demog para scores enalazar'!A$3000,0))=1,"SI","NO"),"")</f>
        <v>NO</v>
      </c>
      <c r="Y762" cm="1">
        <f t="array" ref="Y762">IF(AND(W762="NO",X762="NO"),_xlfn.IFS('Paraclinicos '!K761&lt;=91,3,'Paraclinicos '!K761&lt;94,2,'Paraclinicos '!K761&lt;96,1,'Paraclinicos '!K761&gt;=96,0),"")</f>
        <v>0</v>
      </c>
      <c r="Z762" t="str" cm="1">
        <f t="array" ref="Z762">IF(OR(W762="SI",X762="SI"),_xlfn.IFS(OR(AND('Paraclinicos '!K761&lt;=83),AND('Paraclinicos '!K761&gt;=97,AA762=2)),3,OR(AND('Paraclinicos '!K761&lt;=86),AND('Paraclinicos '!K761&gt;=94,AA762=2)),2,OR(AND('Paraclinicos '!K761&lt;=88),AND('Paraclinicos '!K761&gt;=92,AA762=2)),1,OR(AND('Paraclinicos '!K761&gt;=88,'Paraclinicos '!K761&lt;=92),AND('Paraclinicos '!K761&gt;=93,AA762=0)),0),"")</f>
        <v/>
      </c>
      <c r="AA762" cm="1">
        <f t="array" ref="AA762">_xlfn.IFS('Paraclinicos '!E761="","",'Paraclinicos '!E761="Oxigeno",2,'Paraclinicos '!E761="Aire",0)</f>
        <v>2</v>
      </c>
    </row>
    <row r="763" spans="1:27" x14ac:dyDescent="0.25">
      <c r="A763">
        <f>'Paraclinicos '!A762</f>
        <v>180</v>
      </c>
      <c r="B763" s="3">
        <f>'Paraclinicos '!R762</f>
        <v>44339</v>
      </c>
      <c r="C763" cm="1">
        <f t="array" ref="C763">_xlfn.IFS('Paraclinicos '!Q762="","",'Paraclinicos '!Q762&gt;60,3,'Paraclinicos '!Q762&lt;=60,1)</f>
        <v>3</v>
      </c>
      <c r="D763" t="str">
        <f>IFERROR(IF(INDEX('BD Demog para scores enalazar'!BC$2:BC$3000,MATCH(Formulas!A763,'BD Demog para scores enalazar'!A$2:A$3000,0))=0,"SI","NO"),"")</f>
        <v>SI</v>
      </c>
      <c r="E763" cm="1">
        <f t="array" ref="E763">_xlfn.IFS(D763="","",D763="SI",4,D763="NO",1)</f>
        <v>4</v>
      </c>
      <c r="F763" cm="1">
        <f t="array" ref="F763">_xlfn.IFS('Paraclinicos '!B762="","",'Paraclinicos '!B762&gt;1,1,'Paraclinicos '!B762&lt;=1,3)</f>
        <v>1</v>
      </c>
      <c r="G763" t="str" cm="1">
        <f t="array" ref="G763">_xlfn.IFS('Paraclinicos '!D762="","",AND('Paraclinicos '!D762&gt;=250,'Paraclinicos '!D762&lt;=500),2,'Paraclinicos '!D762&gt;500,3,'Paraclinicos '!D762&lt;250,1)</f>
        <v/>
      </c>
      <c r="H763" s="50">
        <f t="shared" si="34"/>
        <v>8</v>
      </c>
      <c r="I763" cm="1">
        <f t="array" ref="I763">_xlfn.IFS('Paraclinicos '!Q762="","",'Paraclinicos '!Q762&gt;=65,1,'Paraclinicos '!Q762&lt;65,0)</f>
        <v>1</v>
      </c>
      <c r="J763" cm="1">
        <f t="array" ref="J763">_xlfn.IFS('Paraclinicos '!I762="","",'Paraclinicos '!I762&gt;7,1,'Paraclinicos '!I762&lt;=7,0)</f>
        <v>1</v>
      </c>
      <c r="K763" cm="1">
        <f t="array" ref="K763">_xlfn.IFS('Paraclinicos '!W762="","",'Paraclinicos '!W762&lt;=8,1,'Paraclinicos '!W762&gt;8,0)</f>
        <v>0</v>
      </c>
      <c r="L763" cm="1">
        <f t="array" ref="L763">_xlfn.IFS('Paraclinicos '!S762="","",'Paraclinicos '!S762&gt;=30,1,'Paraclinicos '!S762&lt;30,0)</f>
        <v>0</v>
      </c>
      <c r="M763" cm="1">
        <f t="array" ref="M763">_xlfn.IFS(OR('Paraclinicos '!T762="",'Paraclinicos '!U762=""),"",OR('Paraclinicos '!T762&lt;=90,'Paraclinicos '!U762&lt;=60),1,OR('Paraclinicos '!T762&gt;90,'Paraclinicos '!U762&gt;60),0)</f>
        <v>0</v>
      </c>
      <c r="N763" s="45">
        <f t="shared" si="35"/>
        <v>2</v>
      </c>
      <c r="O763" cm="1">
        <f t="array" ref="O763">_xlfn.IFS(OR('Paraclinicos '!M762="",'Paraclinicos '!N762="",'Paraclinicos '!N762=0),"",'Paraclinicos '!M762/'Paraclinicos '!N762&lt;100,4,'Paraclinicos '!M762/'Paraclinicos '!N762&lt;200,3,'Paraclinicos '!M762/'Paraclinicos '!N762&lt;300,2,'Paraclinicos '!M762/'Paraclinicos '!N762&lt;400,1,'Paraclinicos '!M762/'Paraclinicos '!N762&gt;=400,0)</f>
        <v>2</v>
      </c>
      <c r="P763" cm="1">
        <f t="array" ref="P763">_xlfn.IFS('Paraclinicos '!C762="","",'Paraclinicos '!C762&lt;20,4,'Paraclinicos '!C762&lt;50,3,'Paraclinicos '!C762&lt;100,2,'Paraclinicos '!C762&lt;150,1,'Paraclinicos '!C762&gt;150,0)</f>
        <v>0</v>
      </c>
      <c r="Q763" cm="1">
        <f t="array" ref="Q763">_xlfn.IFS('Paraclinicos '!O762="","",'Paraclinicos '!O762&lt;1.2,0,'Paraclinicos '!O762&lt;2,1,'Paraclinicos '!O762&lt;3.5,2,'Paraclinicos '!O762&lt;5,3,'Paraclinicos '!O762&gt;5,4)</f>
        <v>0</v>
      </c>
      <c r="R763" t="str" cm="1">
        <f t="array" ref="R763">_xlfn.IFS('Paraclinicos '!J762="","",'Paraclinicos '!J762&lt;1.2,0,'Paraclinicos '!J762&lt;2,1,'Paraclinicos '!J762&lt;6,2,'Paraclinicos '!J762&lt;12,3,'Paraclinicos '!J762&gt;=12,4)</f>
        <v/>
      </c>
      <c r="S763" cm="1">
        <f t="array" ref="S763">_xlfn.IFS('Paraclinicos '!Y762="","",'Paraclinicos '!Y762&lt;70,1,'Paraclinicos '!Y762&gt;=70,0)</f>
        <v>0</v>
      </c>
      <c r="T763" cm="1">
        <f t="array" ref="T763">_xlfn.IFS('Paraclinicos '!W762="","",'Paraclinicos '!W762&lt;6,4,'Paraclinicos '!W762&lt;10,3,'Paraclinicos '!W762&lt;13,2,'Paraclinicos '!W762&lt;15,1,'Paraclinicos '!W762=15,0)</f>
        <v>2</v>
      </c>
      <c r="U763" s="54">
        <f t="shared" si="33"/>
        <v>4</v>
      </c>
      <c r="V763" cm="1">
        <f t="array" ref="V763">_xlfn.IFS('Paraclinicos '!S762="","",OR('Paraclinicos '!S762&lt;=8,'Paraclinicos '!S762&gt;=25),3,'Paraclinicos '!S762&lt;12,1,'Paraclinicos '!S762&lt;21,0,'Paraclinicos '!S762&lt;25,2)</f>
        <v>0</v>
      </c>
      <c r="W763" t="str">
        <f>IFERROR(IF(INDEX('BD Demog para scores enalazar'!Y$2:'BD Demog para scores enalazar'!Y$3000,MATCH(Formulas!A763,'BD Demog para scores enalazar'!A$2:'BD Demog para scores enalazar'!A$3000,0))=1,"SI","NO"),"")</f>
        <v>NO</v>
      </c>
      <c r="X763" s="9" t="str">
        <f>IFERROR(IF(INDEX('BD Demog para scores enalazar'!AJ$2:'BD Demog para scores enalazar'!AJ$3000,MATCH(Formulas!A763,'BD Demog para scores enalazar'!A$2:'BD Demog para scores enalazar'!A$3000,0))=1,"SI","NO"),"")</f>
        <v>NO</v>
      </c>
      <c r="Y763" cm="1">
        <f t="array" ref="Y763">IF(AND(W763="NO",X763="NO"),_xlfn.IFS('Paraclinicos '!K762&lt;=91,3,'Paraclinicos '!K762&lt;94,2,'Paraclinicos '!K762&lt;96,1,'Paraclinicos '!K762&gt;=96,0),"")</f>
        <v>3</v>
      </c>
      <c r="Z763" t="str" cm="1">
        <f t="array" ref="Z763">IF(OR(W763="SI",X763="SI"),_xlfn.IFS(OR(AND('Paraclinicos '!K762&lt;=83),AND('Paraclinicos '!K762&gt;=97,AA763=2)),3,OR(AND('Paraclinicos '!K762&lt;=86),AND('Paraclinicos '!K762&gt;=94,AA763=2)),2,OR(AND('Paraclinicos '!K762&lt;=88),AND('Paraclinicos '!K762&gt;=92,AA763=2)),1,OR(AND('Paraclinicos '!K762&gt;=88,'Paraclinicos '!K762&lt;=92),AND('Paraclinicos '!K762&gt;=93,AA763=0)),0),"")</f>
        <v/>
      </c>
      <c r="AA763" cm="1">
        <f t="array" ref="AA763">_xlfn.IFS('Paraclinicos '!E762="","",'Paraclinicos '!E762="Oxigeno",2,'Paraclinicos '!E762="Aire",0)</f>
        <v>2</v>
      </c>
    </row>
    <row r="764" spans="1:27" x14ac:dyDescent="0.25">
      <c r="A764">
        <f>'Paraclinicos '!A763</f>
        <v>180</v>
      </c>
      <c r="B764" s="3">
        <f>'Paraclinicos '!R763</f>
        <v>44340</v>
      </c>
      <c r="C764" cm="1">
        <f t="array" ref="C764">_xlfn.IFS('Paraclinicos '!Q763="","",'Paraclinicos '!Q763&gt;60,3,'Paraclinicos '!Q763&lt;=60,1)</f>
        <v>3</v>
      </c>
      <c r="D764" t="str">
        <f>IFERROR(IF(INDEX('BD Demog para scores enalazar'!BC$2:BC$3000,MATCH(Formulas!A764,'BD Demog para scores enalazar'!A$2:A$3000,0))=0,"SI","NO"),"")</f>
        <v>SI</v>
      </c>
      <c r="E764" cm="1">
        <f t="array" ref="E764">_xlfn.IFS(D764="","",D764="SI",4,D764="NO",1)</f>
        <v>4</v>
      </c>
      <c r="F764" cm="1">
        <f t="array" ref="F764">_xlfn.IFS('Paraclinicos '!B763="","",'Paraclinicos '!B763&gt;1,1,'Paraclinicos '!B763&lt;=1,3)</f>
        <v>1</v>
      </c>
      <c r="G764" t="str" cm="1">
        <f t="array" ref="G764">_xlfn.IFS('Paraclinicos '!D763="","",AND('Paraclinicos '!D763&gt;=250,'Paraclinicos '!D763&lt;=500),2,'Paraclinicos '!D763&gt;500,3,'Paraclinicos '!D763&lt;250,1)</f>
        <v/>
      </c>
      <c r="H764" s="50">
        <f t="shared" si="34"/>
        <v>8</v>
      </c>
      <c r="I764" cm="1">
        <f t="array" ref="I764">_xlfn.IFS('Paraclinicos '!Q763="","",'Paraclinicos '!Q763&gt;=65,1,'Paraclinicos '!Q763&lt;65,0)</f>
        <v>1</v>
      </c>
      <c r="J764" cm="1">
        <f t="array" ref="J764">_xlfn.IFS('Paraclinicos '!I763="","",'Paraclinicos '!I763&gt;7,1,'Paraclinicos '!I763&lt;=7,0)</f>
        <v>1</v>
      </c>
      <c r="K764" cm="1">
        <f t="array" ref="K764">_xlfn.IFS('Paraclinicos '!W763="","",'Paraclinicos '!W763&lt;=8,1,'Paraclinicos '!W763&gt;8,0)</f>
        <v>1</v>
      </c>
      <c r="L764" cm="1">
        <f t="array" ref="L764">_xlfn.IFS('Paraclinicos '!S763="","",'Paraclinicos '!S763&gt;=30,1,'Paraclinicos '!S763&lt;30,0)</f>
        <v>0</v>
      </c>
      <c r="M764" cm="1">
        <f t="array" ref="M764">_xlfn.IFS(OR('Paraclinicos '!T763="",'Paraclinicos '!U763=""),"",OR('Paraclinicos '!T763&lt;=90,'Paraclinicos '!U763&lt;=60),1,OR('Paraclinicos '!T763&gt;90,'Paraclinicos '!U763&gt;60),0)</f>
        <v>0</v>
      </c>
      <c r="N764" s="45">
        <f t="shared" si="35"/>
        <v>3</v>
      </c>
      <c r="O764" cm="1">
        <f t="array" ref="O764">_xlfn.IFS(OR('Paraclinicos '!M763="",'Paraclinicos '!N763="",'Paraclinicos '!N763=0),"",'Paraclinicos '!M763/'Paraclinicos '!N763&lt;100,4,'Paraclinicos '!M763/'Paraclinicos '!N763&lt;200,3,'Paraclinicos '!M763/'Paraclinicos '!N763&lt;300,2,'Paraclinicos '!M763/'Paraclinicos '!N763&lt;400,1,'Paraclinicos '!M763/'Paraclinicos '!N763&gt;=400,0)</f>
        <v>2</v>
      </c>
      <c r="P764" cm="1">
        <f t="array" ref="P764">_xlfn.IFS('Paraclinicos '!C763="","",'Paraclinicos '!C763&lt;20,4,'Paraclinicos '!C763&lt;50,3,'Paraclinicos '!C763&lt;100,2,'Paraclinicos '!C763&lt;150,1,'Paraclinicos '!C763&gt;150,0)</f>
        <v>0</v>
      </c>
      <c r="Q764" cm="1">
        <f t="array" ref="Q764">_xlfn.IFS('Paraclinicos '!O763="","",'Paraclinicos '!O763&lt;1.2,0,'Paraclinicos '!O763&lt;2,1,'Paraclinicos '!O763&lt;3.5,2,'Paraclinicos '!O763&lt;5,3,'Paraclinicos '!O763&gt;5,4)</f>
        <v>0</v>
      </c>
      <c r="R764" t="str" cm="1">
        <f t="array" ref="R764">_xlfn.IFS('Paraclinicos '!J763="","",'Paraclinicos '!J763&lt;1.2,0,'Paraclinicos '!J763&lt;2,1,'Paraclinicos '!J763&lt;6,2,'Paraclinicos '!J763&lt;12,3,'Paraclinicos '!J763&gt;=12,4)</f>
        <v/>
      </c>
      <c r="S764" cm="1">
        <f t="array" ref="S764">_xlfn.IFS('Paraclinicos '!Y763="","",'Paraclinicos '!Y763&lt;70,1,'Paraclinicos '!Y763&gt;=70,0)</f>
        <v>0</v>
      </c>
      <c r="T764" cm="1">
        <f t="array" ref="T764">_xlfn.IFS('Paraclinicos '!W763="","",'Paraclinicos '!W763&lt;6,4,'Paraclinicos '!W763&lt;10,3,'Paraclinicos '!W763&lt;13,2,'Paraclinicos '!W763&lt;15,1,'Paraclinicos '!W763=15,0)</f>
        <v>4</v>
      </c>
      <c r="U764" s="54">
        <f t="shared" si="33"/>
        <v>6</v>
      </c>
      <c r="V764" cm="1">
        <f t="array" ref="V764">_xlfn.IFS('Paraclinicos '!S763="","",OR('Paraclinicos '!S763&lt;=8,'Paraclinicos '!S763&gt;=25),3,'Paraclinicos '!S763&lt;12,1,'Paraclinicos '!S763&lt;21,0,'Paraclinicos '!S763&lt;25,2)</f>
        <v>0</v>
      </c>
      <c r="W764" t="str">
        <f>IFERROR(IF(INDEX('BD Demog para scores enalazar'!Y$2:'BD Demog para scores enalazar'!Y$3000,MATCH(Formulas!A764,'BD Demog para scores enalazar'!A$2:'BD Demog para scores enalazar'!A$3000,0))=1,"SI","NO"),"")</f>
        <v>NO</v>
      </c>
      <c r="X764" s="9" t="str">
        <f>IFERROR(IF(INDEX('BD Demog para scores enalazar'!AJ$2:'BD Demog para scores enalazar'!AJ$3000,MATCH(Formulas!A764,'BD Demog para scores enalazar'!A$2:'BD Demog para scores enalazar'!A$3000,0))=1,"SI","NO"),"")</f>
        <v>NO</v>
      </c>
      <c r="Y764" cm="1">
        <f t="array" ref="Y764">IF(AND(W764="NO",X764="NO"),_xlfn.IFS('Paraclinicos '!K763&lt;=91,3,'Paraclinicos '!K763&lt;94,2,'Paraclinicos '!K763&lt;96,1,'Paraclinicos '!K763&gt;=96,0),"")</f>
        <v>3</v>
      </c>
      <c r="Z764" t="str" cm="1">
        <f t="array" ref="Z764">IF(OR(W764="SI",X764="SI"),_xlfn.IFS(OR(AND('Paraclinicos '!K763&lt;=83),AND('Paraclinicos '!K763&gt;=97,AA764=2)),3,OR(AND('Paraclinicos '!K763&lt;=86),AND('Paraclinicos '!K763&gt;=94,AA764=2)),2,OR(AND('Paraclinicos '!K763&lt;=88),AND('Paraclinicos '!K763&gt;=92,AA764=2)),1,OR(AND('Paraclinicos '!K763&gt;=88,'Paraclinicos '!K763&lt;=92),AND('Paraclinicos '!K763&gt;=93,AA764=0)),0),"")</f>
        <v/>
      </c>
      <c r="AA764" cm="1">
        <f t="array" ref="AA764">_xlfn.IFS('Paraclinicos '!E763="","",'Paraclinicos '!E763="Oxigeno",2,'Paraclinicos '!E763="Aire",0)</f>
        <v>2</v>
      </c>
    </row>
    <row r="765" spans="1:27" x14ac:dyDescent="0.25">
      <c r="A765">
        <f>'Paraclinicos '!A764</f>
        <v>180</v>
      </c>
      <c r="B765" s="3">
        <f>'Paraclinicos '!R764</f>
        <v>44341</v>
      </c>
      <c r="C765" cm="1">
        <f t="array" ref="C765">_xlfn.IFS('Paraclinicos '!Q764="","",'Paraclinicos '!Q764&gt;60,3,'Paraclinicos '!Q764&lt;=60,1)</f>
        <v>3</v>
      </c>
      <c r="D765" t="str">
        <f>IFERROR(IF(INDEX('BD Demog para scores enalazar'!BC$2:BC$3000,MATCH(Formulas!A765,'BD Demog para scores enalazar'!A$2:A$3000,0))=0,"SI","NO"),"")</f>
        <v>SI</v>
      </c>
      <c r="E765" cm="1">
        <f t="array" ref="E765">_xlfn.IFS(D765="","",D765="SI",4,D765="NO",1)</f>
        <v>4</v>
      </c>
      <c r="F765" cm="1">
        <f t="array" ref="F765">_xlfn.IFS('Paraclinicos '!B764="","",'Paraclinicos '!B764&gt;1,1,'Paraclinicos '!B764&lt;=1,3)</f>
        <v>1</v>
      </c>
      <c r="G765" t="str" cm="1">
        <f t="array" ref="G765">_xlfn.IFS('Paraclinicos '!D764="","",AND('Paraclinicos '!D764&gt;=250,'Paraclinicos '!D764&lt;=500),2,'Paraclinicos '!D764&gt;500,3,'Paraclinicos '!D764&lt;250,1)</f>
        <v/>
      </c>
      <c r="H765" s="50">
        <f t="shared" si="34"/>
        <v>8</v>
      </c>
      <c r="I765" cm="1">
        <f t="array" ref="I765">_xlfn.IFS('Paraclinicos '!Q764="","",'Paraclinicos '!Q764&gt;=65,1,'Paraclinicos '!Q764&lt;65,0)</f>
        <v>1</v>
      </c>
      <c r="J765" cm="1">
        <f t="array" ref="J765">_xlfn.IFS('Paraclinicos '!I764="","",'Paraclinicos '!I764&gt;7,1,'Paraclinicos '!I764&lt;=7,0)</f>
        <v>1</v>
      </c>
      <c r="K765" cm="1">
        <f t="array" ref="K765">_xlfn.IFS('Paraclinicos '!W764="","",'Paraclinicos '!W764&lt;=8,1,'Paraclinicos '!W764&gt;8,0)</f>
        <v>1</v>
      </c>
      <c r="L765" cm="1">
        <f t="array" ref="L765">_xlfn.IFS('Paraclinicos '!S764="","",'Paraclinicos '!S764&gt;=30,1,'Paraclinicos '!S764&lt;30,0)</f>
        <v>0</v>
      </c>
      <c r="M765" cm="1">
        <f t="array" ref="M765">_xlfn.IFS(OR('Paraclinicos '!T764="",'Paraclinicos '!U764=""),"",OR('Paraclinicos '!T764&lt;=90,'Paraclinicos '!U764&lt;=60),1,OR('Paraclinicos '!T764&gt;90,'Paraclinicos '!U764&gt;60),0)</f>
        <v>1</v>
      </c>
      <c r="N765" s="45">
        <f t="shared" si="35"/>
        <v>5</v>
      </c>
      <c r="O765" cm="1">
        <f t="array" ref="O765">_xlfn.IFS(OR('Paraclinicos '!M764="",'Paraclinicos '!N764="",'Paraclinicos '!N764=0),"",'Paraclinicos '!M764/'Paraclinicos '!N764&lt;100,4,'Paraclinicos '!M764/'Paraclinicos '!N764&lt;200,3,'Paraclinicos '!M764/'Paraclinicos '!N764&lt;300,2,'Paraclinicos '!M764/'Paraclinicos '!N764&lt;400,1,'Paraclinicos '!M764/'Paraclinicos '!N764&gt;=400,0)</f>
        <v>2</v>
      </c>
      <c r="P765" cm="1">
        <f t="array" ref="P765">_xlfn.IFS('Paraclinicos '!C764="","",'Paraclinicos '!C764&lt;20,4,'Paraclinicos '!C764&lt;50,3,'Paraclinicos '!C764&lt;100,2,'Paraclinicos '!C764&lt;150,1,'Paraclinicos '!C764&gt;150,0)</f>
        <v>0</v>
      </c>
      <c r="Q765" cm="1">
        <f t="array" ref="Q765">_xlfn.IFS('Paraclinicos '!O764="","",'Paraclinicos '!O764&lt;1.2,0,'Paraclinicos '!O764&lt;2,1,'Paraclinicos '!O764&lt;3.5,2,'Paraclinicos '!O764&lt;5,3,'Paraclinicos '!O764&gt;5,4)</f>
        <v>0</v>
      </c>
      <c r="R765" t="str" cm="1">
        <f t="array" ref="R765">_xlfn.IFS('Paraclinicos '!J764="","",'Paraclinicos '!J764&lt;1.2,0,'Paraclinicos '!J764&lt;2,1,'Paraclinicos '!J764&lt;6,2,'Paraclinicos '!J764&lt;12,3,'Paraclinicos '!J764&gt;=12,4)</f>
        <v/>
      </c>
      <c r="S765" cm="1">
        <f t="array" ref="S765">_xlfn.IFS('Paraclinicos '!Y764="","",'Paraclinicos '!Y764&lt;70,1,'Paraclinicos '!Y764&gt;=70,0)</f>
        <v>1</v>
      </c>
      <c r="T765" cm="1">
        <f t="array" ref="T765">_xlfn.IFS('Paraclinicos '!W764="","",'Paraclinicos '!W764&lt;6,4,'Paraclinicos '!W764&lt;10,3,'Paraclinicos '!W764&lt;13,2,'Paraclinicos '!W764&lt;15,1,'Paraclinicos '!W764=15,0)</f>
        <v>4</v>
      </c>
      <c r="U765" s="54">
        <f t="shared" si="33"/>
        <v>7</v>
      </c>
      <c r="V765" cm="1">
        <f t="array" ref="V765">_xlfn.IFS('Paraclinicos '!S764="","",OR('Paraclinicos '!S764&lt;=8,'Paraclinicos '!S764&gt;=25),3,'Paraclinicos '!S764&lt;12,1,'Paraclinicos '!S764&lt;21,0,'Paraclinicos '!S764&lt;25,2)</f>
        <v>0</v>
      </c>
      <c r="W765" t="str">
        <f>IFERROR(IF(INDEX('BD Demog para scores enalazar'!Y$2:'BD Demog para scores enalazar'!Y$3000,MATCH(Formulas!A765,'BD Demog para scores enalazar'!A$2:'BD Demog para scores enalazar'!A$3000,0))=1,"SI","NO"),"")</f>
        <v>NO</v>
      </c>
      <c r="X765" s="9" t="str">
        <f>IFERROR(IF(INDEX('BD Demog para scores enalazar'!AJ$2:'BD Demog para scores enalazar'!AJ$3000,MATCH(Formulas!A765,'BD Demog para scores enalazar'!A$2:'BD Demog para scores enalazar'!A$3000,0))=1,"SI","NO"),"")</f>
        <v>NO</v>
      </c>
      <c r="Y765" cm="1">
        <f t="array" ref="Y765">IF(AND(W765="NO",X765="NO"),_xlfn.IFS('Paraclinicos '!K764&lt;=91,3,'Paraclinicos '!K764&lt;94,2,'Paraclinicos '!K764&lt;96,1,'Paraclinicos '!K764&gt;=96,0),"")</f>
        <v>3</v>
      </c>
      <c r="Z765" t="str" cm="1">
        <f t="array" ref="Z765">IF(OR(W765="SI",X765="SI"),_xlfn.IFS(OR(AND('Paraclinicos '!K764&lt;=83),AND('Paraclinicos '!K764&gt;=97,AA765=2)),3,OR(AND('Paraclinicos '!K764&lt;=86),AND('Paraclinicos '!K764&gt;=94,AA765=2)),2,OR(AND('Paraclinicos '!K764&lt;=88),AND('Paraclinicos '!K764&gt;=92,AA765=2)),1,OR(AND('Paraclinicos '!K764&gt;=88,'Paraclinicos '!K764&lt;=92),AND('Paraclinicos '!K764&gt;=93,AA765=0)),0),"")</f>
        <v/>
      </c>
      <c r="AA765" cm="1">
        <f t="array" ref="AA765">_xlfn.IFS('Paraclinicos '!E764="","",'Paraclinicos '!E764="Oxigeno",2,'Paraclinicos '!E764="Aire",0)</f>
        <v>2</v>
      </c>
    </row>
    <row r="766" spans="1:27" x14ac:dyDescent="0.25">
      <c r="A766">
        <f>'Paraclinicos '!A765</f>
        <v>180</v>
      </c>
      <c r="B766" s="3">
        <f>'Paraclinicos '!R765</f>
        <v>44342</v>
      </c>
      <c r="C766" cm="1">
        <f t="array" ref="C766">_xlfn.IFS('Paraclinicos '!Q765="","",'Paraclinicos '!Q765&gt;60,3,'Paraclinicos '!Q765&lt;=60,1)</f>
        <v>3</v>
      </c>
      <c r="D766" t="str">
        <f>IFERROR(IF(INDEX('BD Demog para scores enalazar'!BC$2:BC$3000,MATCH(Formulas!A766,'BD Demog para scores enalazar'!A$2:A$3000,0))=0,"SI","NO"),"")</f>
        <v>SI</v>
      </c>
      <c r="E766" cm="1">
        <f t="array" ref="E766">_xlfn.IFS(D766="","",D766="SI",4,D766="NO",1)</f>
        <v>4</v>
      </c>
      <c r="F766" cm="1">
        <f t="array" ref="F766">_xlfn.IFS('Paraclinicos '!B765="","",'Paraclinicos '!B765&gt;1,1,'Paraclinicos '!B765&lt;=1,3)</f>
        <v>1</v>
      </c>
      <c r="G766" t="str" cm="1">
        <f t="array" ref="G766">_xlfn.IFS('Paraclinicos '!D765="","",AND('Paraclinicos '!D765&gt;=250,'Paraclinicos '!D765&lt;=500),2,'Paraclinicos '!D765&gt;500,3,'Paraclinicos '!D765&lt;250,1)</f>
        <v/>
      </c>
      <c r="H766" s="50">
        <f t="shared" si="34"/>
        <v>8</v>
      </c>
      <c r="I766" cm="1">
        <f t="array" ref="I766">_xlfn.IFS('Paraclinicos '!Q765="","",'Paraclinicos '!Q765&gt;=65,1,'Paraclinicos '!Q765&lt;65,0)</f>
        <v>1</v>
      </c>
      <c r="J766" t="str" cm="1">
        <f t="array" ref="J766">_xlfn.IFS('Paraclinicos '!I765="","",'Paraclinicos '!I765&gt;7,1,'Paraclinicos '!I765&lt;=7,0)</f>
        <v/>
      </c>
      <c r="K766" cm="1">
        <f t="array" ref="K766">_xlfn.IFS('Paraclinicos '!W765="","",'Paraclinicos '!W765&lt;=8,1,'Paraclinicos '!W765&gt;8,0)</f>
        <v>1</v>
      </c>
      <c r="L766" cm="1">
        <f t="array" ref="L766">_xlfn.IFS('Paraclinicos '!S765="","",'Paraclinicos '!S765&gt;=30,1,'Paraclinicos '!S765&lt;30,0)</f>
        <v>0</v>
      </c>
      <c r="M766" cm="1">
        <f t="array" ref="M766">_xlfn.IFS(OR('Paraclinicos '!T765="",'Paraclinicos '!U765=""),"",OR('Paraclinicos '!T765&lt;=90,'Paraclinicos '!U765&lt;=60),1,OR('Paraclinicos '!T765&gt;90,'Paraclinicos '!U765&gt;60),0)</f>
        <v>0</v>
      </c>
      <c r="N766" s="45">
        <f t="shared" si="35"/>
        <v>4</v>
      </c>
      <c r="O766" cm="1">
        <f t="array" ref="O766">_xlfn.IFS(OR('Paraclinicos '!M765="",'Paraclinicos '!N765="",'Paraclinicos '!N765=0),"",'Paraclinicos '!M765/'Paraclinicos '!N765&lt;100,4,'Paraclinicos '!M765/'Paraclinicos '!N765&lt;200,3,'Paraclinicos '!M765/'Paraclinicos '!N765&lt;300,2,'Paraclinicos '!M765/'Paraclinicos '!N765&lt;400,1,'Paraclinicos '!M765/'Paraclinicos '!N765&gt;=400,0)</f>
        <v>2</v>
      </c>
      <c r="P766" cm="1">
        <f t="array" ref="P766">_xlfn.IFS('Paraclinicos '!C765="","",'Paraclinicos '!C765&lt;20,4,'Paraclinicos '!C765&lt;50,3,'Paraclinicos '!C765&lt;100,2,'Paraclinicos '!C765&lt;150,1,'Paraclinicos '!C765&gt;150,0)</f>
        <v>0</v>
      </c>
      <c r="Q766" cm="1">
        <f t="array" ref="Q766">_xlfn.IFS('Paraclinicos '!O765="","",'Paraclinicos '!O765&lt;1.2,0,'Paraclinicos '!O765&lt;2,1,'Paraclinicos '!O765&lt;3.5,2,'Paraclinicos '!O765&lt;5,3,'Paraclinicos '!O765&gt;5,4)</f>
        <v>0</v>
      </c>
      <c r="R766" t="str" cm="1">
        <f t="array" ref="R766">_xlfn.IFS('Paraclinicos '!J765="","",'Paraclinicos '!J765&lt;1.2,0,'Paraclinicos '!J765&lt;2,1,'Paraclinicos '!J765&lt;6,2,'Paraclinicos '!J765&lt;12,3,'Paraclinicos '!J765&gt;=12,4)</f>
        <v/>
      </c>
      <c r="S766" cm="1">
        <f t="array" ref="S766">_xlfn.IFS('Paraclinicos '!Y765="","",'Paraclinicos '!Y765&lt;70,1,'Paraclinicos '!Y765&gt;=70,0)</f>
        <v>0</v>
      </c>
      <c r="T766" cm="1">
        <f t="array" ref="T766">_xlfn.IFS('Paraclinicos '!W765="","",'Paraclinicos '!W765&lt;6,4,'Paraclinicos '!W765&lt;10,3,'Paraclinicos '!W765&lt;13,2,'Paraclinicos '!W765&lt;15,1,'Paraclinicos '!W765=15,0)</f>
        <v>4</v>
      </c>
      <c r="U766" s="54">
        <f t="shared" si="33"/>
        <v>6</v>
      </c>
      <c r="V766" cm="1">
        <f t="array" ref="V766">_xlfn.IFS('Paraclinicos '!S765="","",OR('Paraclinicos '!S765&lt;=8,'Paraclinicos '!S765&gt;=25),3,'Paraclinicos '!S765&lt;12,1,'Paraclinicos '!S765&lt;21,0,'Paraclinicos '!S765&lt;25,2)</f>
        <v>0</v>
      </c>
      <c r="W766" t="str">
        <f>IFERROR(IF(INDEX('BD Demog para scores enalazar'!Y$2:'BD Demog para scores enalazar'!Y$3000,MATCH(Formulas!A766,'BD Demog para scores enalazar'!A$2:'BD Demog para scores enalazar'!A$3000,0))=1,"SI","NO"),"")</f>
        <v>NO</v>
      </c>
      <c r="X766" s="9" t="str">
        <f>IFERROR(IF(INDEX('BD Demog para scores enalazar'!AJ$2:'BD Demog para scores enalazar'!AJ$3000,MATCH(Formulas!A766,'BD Demog para scores enalazar'!A$2:'BD Demog para scores enalazar'!A$3000,0))=1,"SI","NO"),"")</f>
        <v>NO</v>
      </c>
      <c r="Y766" cm="1">
        <f t="array" ref="Y766">IF(AND(W766="NO",X766="NO"),_xlfn.IFS('Paraclinicos '!K765&lt;=91,3,'Paraclinicos '!K765&lt;94,2,'Paraclinicos '!K765&lt;96,1,'Paraclinicos '!K765&gt;=96,0),"")</f>
        <v>3</v>
      </c>
      <c r="Z766" t="str" cm="1">
        <f t="array" ref="Z766">IF(OR(W766="SI",X766="SI"),_xlfn.IFS(OR(AND('Paraclinicos '!K765&lt;=83),AND('Paraclinicos '!K765&gt;=97,AA766=2)),3,OR(AND('Paraclinicos '!K765&lt;=86),AND('Paraclinicos '!K765&gt;=94,AA766=2)),2,OR(AND('Paraclinicos '!K765&lt;=88),AND('Paraclinicos '!K765&gt;=92,AA766=2)),1,OR(AND('Paraclinicos '!K765&gt;=88,'Paraclinicos '!K765&lt;=92),AND('Paraclinicos '!K765&gt;=93,AA766=0)),0),"")</f>
        <v/>
      </c>
      <c r="AA766" cm="1">
        <f t="array" ref="AA766">_xlfn.IFS('Paraclinicos '!E765="","",'Paraclinicos '!E765="Oxigeno",2,'Paraclinicos '!E765="Aire",0)</f>
        <v>2</v>
      </c>
    </row>
    <row r="767" spans="1:27" x14ac:dyDescent="0.25">
      <c r="A767">
        <f>'Paraclinicos '!A766</f>
        <v>181</v>
      </c>
      <c r="B767" s="3">
        <f>'Paraclinicos '!R766</f>
        <v>44306</v>
      </c>
      <c r="C767" cm="1">
        <f t="array" ref="C767">_xlfn.IFS('Paraclinicos '!Q766="","",'Paraclinicos '!Q766&gt;60,3,'Paraclinicos '!Q766&lt;=60,1)</f>
        <v>3</v>
      </c>
      <c r="D767" t="str">
        <f>IFERROR(IF(INDEX('BD Demog para scores enalazar'!BC$2:BC$3000,MATCH(Formulas!A767,'BD Demog para scores enalazar'!A$2:A$3000,0))=0,"SI","NO"),"")</f>
        <v>SI</v>
      </c>
      <c r="E767" cm="1">
        <f t="array" ref="E767">_xlfn.IFS(D767="","",D767="SI",4,D767="NO",1)</f>
        <v>4</v>
      </c>
      <c r="F767" cm="1">
        <f t="array" ref="F767">_xlfn.IFS('Paraclinicos '!B766="","",'Paraclinicos '!B766&gt;1,1,'Paraclinicos '!B766&lt;=1,3)</f>
        <v>3</v>
      </c>
      <c r="G767" cm="1">
        <f t="array" ref="G767">_xlfn.IFS('Paraclinicos '!D766="","",AND('Paraclinicos '!D766&gt;=250,'Paraclinicos '!D766&lt;=500),2,'Paraclinicos '!D766&gt;500,3,'Paraclinicos '!D766&lt;250,1)</f>
        <v>3</v>
      </c>
      <c r="H767" s="50">
        <f t="shared" si="34"/>
        <v>13</v>
      </c>
      <c r="I767" cm="1">
        <f t="array" ref="I767">_xlfn.IFS('Paraclinicos '!Q766="","",'Paraclinicos '!Q766&gt;=65,1,'Paraclinicos '!Q766&lt;65,0)</f>
        <v>1</v>
      </c>
      <c r="J767" cm="1">
        <f t="array" ref="J767">_xlfn.IFS('Paraclinicos '!I766="","",'Paraclinicos '!I766&gt;7,1,'Paraclinicos '!I766&lt;=7,0)</f>
        <v>1</v>
      </c>
      <c r="K767" cm="1">
        <f t="array" ref="K767">_xlfn.IFS('Paraclinicos '!W766="","",'Paraclinicos '!W766&lt;=8,1,'Paraclinicos '!W766&gt;8,0)</f>
        <v>1</v>
      </c>
      <c r="L767" cm="1">
        <f t="array" ref="L767">_xlfn.IFS('Paraclinicos '!S766="","",'Paraclinicos '!S766&gt;=30,1,'Paraclinicos '!S766&lt;30,0)</f>
        <v>0</v>
      </c>
      <c r="M767" cm="1">
        <f t="array" ref="M767">_xlfn.IFS(OR('Paraclinicos '!T766="",'Paraclinicos '!U766=""),"",OR('Paraclinicos '!T766&lt;=90,'Paraclinicos '!U766&lt;=60),1,OR('Paraclinicos '!T766&gt;90,'Paraclinicos '!U766&gt;60),0)</f>
        <v>0</v>
      </c>
      <c r="N767" s="45">
        <f t="shared" si="35"/>
        <v>3</v>
      </c>
      <c r="O767" cm="1">
        <f t="array" ref="O767">_xlfn.IFS(OR('Paraclinicos '!M766="",'Paraclinicos '!N766="",'Paraclinicos '!N766=0),"",'Paraclinicos '!M766/'Paraclinicos '!N766&lt;100,4,'Paraclinicos '!M766/'Paraclinicos '!N766&lt;200,3,'Paraclinicos '!M766/'Paraclinicos '!N766&lt;300,2,'Paraclinicos '!M766/'Paraclinicos '!N766&lt;400,1,'Paraclinicos '!M766/'Paraclinicos '!N766&gt;=400,0)</f>
        <v>1</v>
      </c>
      <c r="P767" cm="1">
        <f t="array" ref="P767">_xlfn.IFS('Paraclinicos '!C766="","",'Paraclinicos '!C766&lt;20,4,'Paraclinicos '!C766&lt;50,3,'Paraclinicos '!C766&lt;100,2,'Paraclinicos '!C766&lt;150,1,'Paraclinicos '!C766&gt;150,0)</f>
        <v>0</v>
      </c>
      <c r="Q767" cm="1">
        <f t="array" ref="Q767">_xlfn.IFS('Paraclinicos '!O766="","",'Paraclinicos '!O766&lt;1.2,0,'Paraclinicos '!O766&lt;2,1,'Paraclinicos '!O766&lt;3.5,2,'Paraclinicos '!O766&lt;5,3,'Paraclinicos '!O766&gt;5,4)</f>
        <v>0</v>
      </c>
      <c r="R767" cm="1">
        <f t="array" ref="R767">_xlfn.IFS('Paraclinicos '!J766="","",'Paraclinicos '!J766&lt;1.2,0,'Paraclinicos '!J766&lt;2,1,'Paraclinicos '!J766&lt;6,2,'Paraclinicos '!J766&lt;12,3,'Paraclinicos '!J766&gt;=12,4)</f>
        <v>0</v>
      </c>
      <c r="S767" cm="1">
        <f t="array" ref="S767">_xlfn.IFS('Paraclinicos '!Y766="","",'Paraclinicos '!Y766&lt;70,1,'Paraclinicos '!Y766&gt;=70,0)</f>
        <v>0</v>
      </c>
      <c r="T767" cm="1">
        <f t="array" ref="T767">_xlfn.IFS('Paraclinicos '!W766="","",'Paraclinicos '!W766&lt;6,4,'Paraclinicos '!W766&lt;10,3,'Paraclinicos '!W766&lt;13,2,'Paraclinicos '!W766&lt;15,1,'Paraclinicos '!W766=15,0)</f>
        <v>4</v>
      </c>
      <c r="U767" s="54">
        <f t="shared" si="33"/>
        <v>5</v>
      </c>
      <c r="V767" cm="1">
        <f t="array" ref="V767">_xlfn.IFS('Paraclinicos '!S766="","",OR('Paraclinicos '!S766&lt;=8,'Paraclinicos '!S766&gt;=25),3,'Paraclinicos '!S766&lt;12,1,'Paraclinicos '!S766&lt;21,0,'Paraclinicos '!S766&lt;25,2)</f>
        <v>2</v>
      </c>
      <c r="W767" t="str">
        <f>IFERROR(IF(INDEX('BD Demog para scores enalazar'!Y$2:'BD Demog para scores enalazar'!Y$3000,MATCH(Formulas!A767,'BD Demog para scores enalazar'!A$2:'BD Demog para scores enalazar'!A$3000,0))=1,"SI","NO"),"")</f>
        <v>NO</v>
      </c>
      <c r="X767" s="9" t="str">
        <f>IFERROR(IF(INDEX('BD Demog para scores enalazar'!AJ$2:'BD Demog para scores enalazar'!AJ$3000,MATCH(Formulas!A767,'BD Demog para scores enalazar'!A$2:'BD Demog para scores enalazar'!A$3000,0))=1,"SI","NO"),"")</f>
        <v>NO</v>
      </c>
      <c r="Y767" cm="1">
        <f t="array" ref="Y767">IF(AND(W767="NO",X767="NO"),_xlfn.IFS('Paraclinicos '!K766&lt;=91,3,'Paraclinicos '!K766&lt;94,2,'Paraclinicos '!K766&lt;96,1,'Paraclinicos '!K766&gt;=96,0),"")</f>
        <v>0</v>
      </c>
      <c r="Z767" t="str" cm="1">
        <f t="array" ref="Z767">IF(OR(W767="SI",X767="SI"),_xlfn.IFS(OR(AND('Paraclinicos '!K766&lt;=83),AND('Paraclinicos '!K766&gt;=97,AA767=2)),3,OR(AND('Paraclinicos '!K766&lt;=86),AND('Paraclinicos '!K766&gt;=94,AA767=2)),2,OR(AND('Paraclinicos '!K766&lt;=88),AND('Paraclinicos '!K766&gt;=92,AA767=2)),1,OR(AND('Paraclinicos '!K766&gt;=88,'Paraclinicos '!K766&lt;=92),AND('Paraclinicos '!K766&gt;=93,AA767=0)),0),"")</f>
        <v/>
      </c>
      <c r="AA767" cm="1">
        <f t="array" ref="AA767">_xlfn.IFS('Paraclinicos '!E766="","",'Paraclinicos '!E766="Oxigeno",2,'Paraclinicos '!E766="Aire",0)</f>
        <v>2</v>
      </c>
    </row>
    <row r="768" spans="1:27" x14ac:dyDescent="0.25">
      <c r="A768">
        <f>'Paraclinicos '!A767</f>
        <v>181</v>
      </c>
      <c r="B768" s="3">
        <f>'Paraclinicos '!R767</f>
        <v>44307</v>
      </c>
      <c r="C768" cm="1">
        <f t="array" ref="C768">_xlfn.IFS('Paraclinicos '!Q767="","",'Paraclinicos '!Q767&gt;60,3,'Paraclinicos '!Q767&lt;=60,1)</f>
        <v>3</v>
      </c>
      <c r="D768" t="str">
        <f>IFERROR(IF(INDEX('BD Demog para scores enalazar'!BC$2:BC$3000,MATCH(Formulas!A768,'BD Demog para scores enalazar'!A$2:A$3000,0))=0,"SI","NO"),"")</f>
        <v>SI</v>
      </c>
      <c r="E768" cm="1">
        <f t="array" ref="E768">_xlfn.IFS(D768="","",D768="SI",4,D768="NO",1)</f>
        <v>4</v>
      </c>
      <c r="F768" cm="1">
        <f t="array" ref="F768">_xlfn.IFS('Paraclinicos '!B767="","",'Paraclinicos '!B767&gt;1,1,'Paraclinicos '!B767&lt;=1,3)</f>
        <v>3</v>
      </c>
      <c r="G768" cm="1">
        <f t="array" ref="G768">_xlfn.IFS('Paraclinicos '!D767="","",AND('Paraclinicos '!D767&gt;=250,'Paraclinicos '!D767&lt;=500),2,'Paraclinicos '!D767&gt;500,3,'Paraclinicos '!D767&lt;250,1)</f>
        <v>3</v>
      </c>
      <c r="H768" s="50">
        <f t="shared" si="34"/>
        <v>13</v>
      </c>
      <c r="I768" cm="1">
        <f t="array" ref="I768">_xlfn.IFS('Paraclinicos '!Q767="","",'Paraclinicos '!Q767&gt;=65,1,'Paraclinicos '!Q767&lt;65,0)</f>
        <v>1</v>
      </c>
      <c r="J768" cm="1">
        <f t="array" ref="J768">_xlfn.IFS('Paraclinicos '!I767="","",'Paraclinicos '!I767&gt;7,1,'Paraclinicos '!I767&lt;=7,0)</f>
        <v>1</v>
      </c>
      <c r="K768" cm="1">
        <f t="array" ref="K768">_xlfn.IFS('Paraclinicos '!W767="","",'Paraclinicos '!W767&lt;=8,1,'Paraclinicos '!W767&gt;8,0)</f>
        <v>1</v>
      </c>
      <c r="L768" cm="1">
        <f t="array" ref="L768">_xlfn.IFS('Paraclinicos '!S767="","",'Paraclinicos '!S767&gt;=30,1,'Paraclinicos '!S767&lt;30,0)</f>
        <v>0</v>
      </c>
      <c r="M768" cm="1">
        <f t="array" ref="M768">_xlfn.IFS(OR('Paraclinicos '!T767="",'Paraclinicos '!U767=""),"",OR('Paraclinicos '!T767&lt;=90,'Paraclinicos '!U767&lt;=60),1,OR('Paraclinicos '!T767&gt;90,'Paraclinicos '!U767&gt;60),0)</f>
        <v>1</v>
      </c>
      <c r="N768" s="45">
        <f t="shared" si="35"/>
        <v>5</v>
      </c>
      <c r="O768" cm="1">
        <f t="array" ref="O768">_xlfn.IFS(OR('Paraclinicos '!M767="",'Paraclinicos '!N767="",'Paraclinicos '!N767=0),"",'Paraclinicos '!M767/'Paraclinicos '!N767&lt;100,4,'Paraclinicos '!M767/'Paraclinicos '!N767&lt;200,3,'Paraclinicos '!M767/'Paraclinicos '!N767&lt;300,2,'Paraclinicos '!M767/'Paraclinicos '!N767&lt;400,1,'Paraclinicos '!M767/'Paraclinicos '!N767&gt;=400,0)</f>
        <v>2</v>
      </c>
      <c r="P768" cm="1">
        <f t="array" ref="P768">_xlfn.IFS('Paraclinicos '!C767="","",'Paraclinicos '!C767&lt;20,4,'Paraclinicos '!C767&lt;50,3,'Paraclinicos '!C767&lt;100,2,'Paraclinicos '!C767&lt;150,1,'Paraclinicos '!C767&gt;150,0)</f>
        <v>0</v>
      </c>
      <c r="Q768" cm="1">
        <f t="array" ref="Q768">_xlfn.IFS('Paraclinicos '!O767="","",'Paraclinicos '!O767&lt;1.2,0,'Paraclinicos '!O767&lt;2,1,'Paraclinicos '!O767&lt;3.5,2,'Paraclinicos '!O767&lt;5,3,'Paraclinicos '!O767&gt;5,4)</f>
        <v>0</v>
      </c>
      <c r="R768" cm="1">
        <f t="array" ref="R768">_xlfn.IFS('Paraclinicos '!J767="","",'Paraclinicos '!J767&lt;1.2,0,'Paraclinicos '!J767&lt;2,1,'Paraclinicos '!J767&lt;6,2,'Paraclinicos '!J767&lt;12,3,'Paraclinicos '!J767&gt;=12,4)</f>
        <v>0</v>
      </c>
      <c r="S768" cm="1">
        <f t="array" ref="S768">_xlfn.IFS('Paraclinicos '!Y767="","",'Paraclinicos '!Y767&lt;70,1,'Paraclinicos '!Y767&gt;=70,0)</f>
        <v>0</v>
      </c>
      <c r="T768" cm="1">
        <f t="array" ref="T768">_xlfn.IFS('Paraclinicos '!W767="","",'Paraclinicos '!W767&lt;6,4,'Paraclinicos '!W767&lt;10,3,'Paraclinicos '!W767&lt;13,2,'Paraclinicos '!W767&lt;15,1,'Paraclinicos '!W767=15,0)</f>
        <v>4</v>
      </c>
      <c r="U768" s="54">
        <f t="shared" si="33"/>
        <v>6</v>
      </c>
      <c r="V768" cm="1">
        <f t="array" ref="V768">_xlfn.IFS('Paraclinicos '!S767="","",OR('Paraclinicos '!S767&lt;=8,'Paraclinicos '!S767&gt;=25),3,'Paraclinicos '!S767&lt;12,1,'Paraclinicos '!S767&lt;21,0,'Paraclinicos '!S767&lt;25,2)</f>
        <v>0</v>
      </c>
      <c r="W768" t="str">
        <f>IFERROR(IF(INDEX('BD Demog para scores enalazar'!Y$2:'BD Demog para scores enalazar'!Y$3000,MATCH(Formulas!A768,'BD Demog para scores enalazar'!A$2:'BD Demog para scores enalazar'!A$3000,0))=1,"SI","NO"),"")</f>
        <v>NO</v>
      </c>
      <c r="X768" s="9" t="str">
        <f>IFERROR(IF(INDEX('BD Demog para scores enalazar'!AJ$2:'BD Demog para scores enalazar'!AJ$3000,MATCH(Formulas!A768,'BD Demog para scores enalazar'!A$2:'BD Demog para scores enalazar'!A$3000,0))=1,"SI","NO"),"")</f>
        <v>NO</v>
      </c>
      <c r="Y768" cm="1">
        <f t="array" ref="Y768">IF(AND(W768="NO",X768="NO"),_xlfn.IFS('Paraclinicos '!K767&lt;=91,3,'Paraclinicos '!K767&lt;94,2,'Paraclinicos '!K767&lt;96,1,'Paraclinicos '!K767&gt;=96,0),"")</f>
        <v>3</v>
      </c>
      <c r="Z768" t="str" cm="1">
        <f t="array" ref="Z768">IF(OR(W768="SI",X768="SI"),_xlfn.IFS(OR(AND('Paraclinicos '!K767&lt;=83),AND('Paraclinicos '!K767&gt;=97,AA768=2)),3,OR(AND('Paraclinicos '!K767&lt;=86),AND('Paraclinicos '!K767&gt;=94,AA768=2)),2,OR(AND('Paraclinicos '!K767&lt;=88),AND('Paraclinicos '!K767&gt;=92,AA768=2)),1,OR(AND('Paraclinicos '!K767&gt;=88,'Paraclinicos '!K767&lt;=92),AND('Paraclinicos '!K767&gt;=93,AA768=0)),0),"")</f>
        <v/>
      </c>
      <c r="AA768" cm="1">
        <f t="array" ref="AA768">_xlfn.IFS('Paraclinicos '!E767="","",'Paraclinicos '!E767="Oxigeno",2,'Paraclinicos '!E767="Aire",0)</f>
        <v>2</v>
      </c>
    </row>
    <row r="769" spans="1:27" x14ac:dyDescent="0.25">
      <c r="A769">
        <f>'Paraclinicos '!A768</f>
        <v>181</v>
      </c>
      <c r="B769" s="3">
        <f>'Paraclinicos '!R768</f>
        <v>44307</v>
      </c>
      <c r="C769" cm="1">
        <f t="array" ref="C769">_xlfn.IFS('Paraclinicos '!Q768="","",'Paraclinicos '!Q768&gt;60,3,'Paraclinicos '!Q768&lt;=60,1)</f>
        <v>3</v>
      </c>
      <c r="D769" t="str">
        <f>IFERROR(IF(INDEX('BD Demog para scores enalazar'!BC$2:BC$3000,MATCH(Formulas!A769,'BD Demog para scores enalazar'!A$2:A$3000,0))=0,"SI","NO"),"")</f>
        <v>SI</v>
      </c>
      <c r="E769" cm="1">
        <f t="array" ref="E769">_xlfn.IFS(D769="","",D769="SI",4,D769="NO",1)</f>
        <v>4</v>
      </c>
      <c r="F769" cm="1">
        <f t="array" ref="F769">_xlfn.IFS('Paraclinicos '!B768="","",'Paraclinicos '!B768&gt;1,1,'Paraclinicos '!B768&lt;=1,3)</f>
        <v>3</v>
      </c>
      <c r="G769" cm="1">
        <f t="array" ref="G769">_xlfn.IFS('Paraclinicos '!D768="","",AND('Paraclinicos '!D768&gt;=250,'Paraclinicos '!D768&lt;=500),2,'Paraclinicos '!D768&gt;500,3,'Paraclinicos '!D768&lt;250,1)</f>
        <v>3</v>
      </c>
      <c r="H769" s="50">
        <f t="shared" si="34"/>
        <v>13</v>
      </c>
      <c r="I769" cm="1">
        <f t="array" ref="I769">_xlfn.IFS('Paraclinicos '!Q768="","",'Paraclinicos '!Q768&gt;=65,1,'Paraclinicos '!Q768&lt;65,0)</f>
        <v>1</v>
      </c>
      <c r="J769" cm="1">
        <f t="array" ref="J769">_xlfn.IFS('Paraclinicos '!I768="","",'Paraclinicos '!I768&gt;7,1,'Paraclinicos '!I768&lt;=7,0)</f>
        <v>1</v>
      </c>
      <c r="K769" cm="1">
        <f t="array" ref="K769">_xlfn.IFS('Paraclinicos '!W768="","",'Paraclinicos '!W768&lt;=8,1,'Paraclinicos '!W768&gt;8,0)</f>
        <v>1</v>
      </c>
      <c r="L769" cm="1">
        <f t="array" ref="L769">_xlfn.IFS('Paraclinicos '!S768="","",'Paraclinicos '!S768&gt;=30,1,'Paraclinicos '!S768&lt;30,0)</f>
        <v>0</v>
      </c>
      <c r="M769" cm="1">
        <f t="array" ref="M769">_xlfn.IFS(OR('Paraclinicos '!T768="",'Paraclinicos '!U768=""),"",OR('Paraclinicos '!T768&lt;=90,'Paraclinicos '!U768&lt;=60),1,OR('Paraclinicos '!T768&gt;90,'Paraclinicos '!U768&gt;60),0)</f>
        <v>0</v>
      </c>
      <c r="N769" s="45">
        <f t="shared" si="35"/>
        <v>5</v>
      </c>
      <c r="O769" cm="1">
        <f t="array" ref="O769">_xlfn.IFS(OR('Paraclinicos '!M768="",'Paraclinicos '!N768="",'Paraclinicos '!N768=0),"",'Paraclinicos '!M768/'Paraclinicos '!N768&lt;100,4,'Paraclinicos '!M768/'Paraclinicos '!N768&lt;200,3,'Paraclinicos '!M768/'Paraclinicos '!N768&lt;300,2,'Paraclinicos '!M768/'Paraclinicos '!N768&lt;400,1,'Paraclinicos '!M768/'Paraclinicos '!N768&gt;=400,0)</f>
        <v>1</v>
      </c>
      <c r="P769" cm="1">
        <f t="array" ref="P769">_xlfn.IFS('Paraclinicos '!C768="","",'Paraclinicos '!C768&lt;20,4,'Paraclinicos '!C768&lt;50,3,'Paraclinicos '!C768&lt;100,2,'Paraclinicos '!C768&lt;150,1,'Paraclinicos '!C768&gt;150,0)</f>
        <v>0</v>
      </c>
      <c r="Q769" cm="1">
        <f t="array" ref="Q769">_xlfn.IFS('Paraclinicos '!O768="","",'Paraclinicos '!O768&lt;1.2,0,'Paraclinicos '!O768&lt;2,1,'Paraclinicos '!O768&lt;3.5,2,'Paraclinicos '!O768&lt;5,3,'Paraclinicos '!O768&gt;5,4)</f>
        <v>0</v>
      </c>
      <c r="R769" cm="1">
        <f t="array" ref="R769">_xlfn.IFS('Paraclinicos '!J768="","",'Paraclinicos '!J768&lt;1.2,0,'Paraclinicos '!J768&lt;2,1,'Paraclinicos '!J768&lt;6,2,'Paraclinicos '!J768&lt;12,3,'Paraclinicos '!J768&gt;=12,4)</f>
        <v>0</v>
      </c>
      <c r="S769" cm="1">
        <f t="array" ref="S769">_xlfn.IFS('Paraclinicos '!Y768="","",'Paraclinicos '!Y768&lt;70,1,'Paraclinicos '!Y768&gt;=70,0)</f>
        <v>0</v>
      </c>
      <c r="T769" cm="1">
        <f t="array" ref="T769">_xlfn.IFS('Paraclinicos '!W768="","",'Paraclinicos '!W768&lt;6,4,'Paraclinicos '!W768&lt;10,3,'Paraclinicos '!W768&lt;13,2,'Paraclinicos '!W768&lt;15,1,'Paraclinicos '!W768=15,0)</f>
        <v>4</v>
      </c>
      <c r="U769" s="54">
        <f t="shared" si="33"/>
        <v>5</v>
      </c>
      <c r="V769" cm="1">
        <f t="array" ref="V769">_xlfn.IFS('Paraclinicos '!S768="","",OR('Paraclinicos '!S768&lt;=8,'Paraclinicos '!S768&gt;=25),3,'Paraclinicos '!S768&lt;12,1,'Paraclinicos '!S768&lt;21,0,'Paraclinicos '!S768&lt;25,2)</f>
        <v>2</v>
      </c>
      <c r="W769" t="str">
        <f>IFERROR(IF(INDEX('BD Demog para scores enalazar'!Y$2:'BD Demog para scores enalazar'!Y$3000,MATCH(Formulas!A769,'BD Demog para scores enalazar'!A$2:'BD Demog para scores enalazar'!A$3000,0))=1,"SI","NO"),"")</f>
        <v>NO</v>
      </c>
      <c r="X769" s="9" t="str">
        <f>IFERROR(IF(INDEX('BD Demog para scores enalazar'!AJ$2:'BD Demog para scores enalazar'!AJ$3000,MATCH(Formulas!A769,'BD Demog para scores enalazar'!A$2:'BD Demog para scores enalazar'!A$3000,0))=1,"SI","NO"),"")</f>
        <v>NO</v>
      </c>
      <c r="Y769" cm="1">
        <f t="array" ref="Y769">IF(AND(W769="NO",X769="NO"),_xlfn.IFS('Paraclinicos '!K768&lt;=91,3,'Paraclinicos '!K768&lt;94,2,'Paraclinicos '!K768&lt;96,1,'Paraclinicos '!K768&gt;=96,0),"")</f>
        <v>2</v>
      </c>
      <c r="Z769" t="str" cm="1">
        <f t="array" ref="Z769">IF(OR(W769="SI",X769="SI"),_xlfn.IFS(OR(AND('Paraclinicos '!K768&lt;=83),AND('Paraclinicos '!K768&gt;=97,AA769=2)),3,OR(AND('Paraclinicos '!K768&lt;=86),AND('Paraclinicos '!K768&gt;=94,AA769=2)),2,OR(AND('Paraclinicos '!K768&lt;=88),AND('Paraclinicos '!K768&gt;=92,AA769=2)),1,OR(AND('Paraclinicos '!K768&gt;=88,'Paraclinicos '!K768&lt;=92),AND('Paraclinicos '!K768&gt;=93,AA769=0)),0),"")</f>
        <v/>
      </c>
      <c r="AA769" cm="1">
        <f t="array" ref="AA769">_xlfn.IFS('Paraclinicos '!E768="","",'Paraclinicos '!E768="Oxigeno",2,'Paraclinicos '!E768="Aire",0)</f>
        <v>2</v>
      </c>
    </row>
    <row r="770" spans="1:27" x14ac:dyDescent="0.25">
      <c r="A770">
        <f>'Paraclinicos '!A769</f>
        <v>181</v>
      </c>
      <c r="B770" s="3">
        <f>'Paraclinicos '!R769</f>
        <v>44309</v>
      </c>
      <c r="C770" cm="1">
        <f t="array" ref="C770">_xlfn.IFS('Paraclinicos '!Q769="","",'Paraclinicos '!Q769&gt;60,3,'Paraclinicos '!Q769&lt;=60,1)</f>
        <v>3</v>
      </c>
      <c r="D770" t="str">
        <f>IFERROR(IF(INDEX('BD Demog para scores enalazar'!BC$2:BC$3000,MATCH(Formulas!A770,'BD Demog para scores enalazar'!A$2:A$3000,0))=0,"SI","NO"),"")</f>
        <v>SI</v>
      </c>
      <c r="E770" cm="1">
        <f t="array" ref="E770">_xlfn.IFS(D770="","",D770="SI",4,D770="NO",1)</f>
        <v>4</v>
      </c>
      <c r="F770" cm="1">
        <f t="array" ref="F770">_xlfn.IFS('Paraclinicos '!B769="","",'Paraclinicos '!B769&gt;1,1,'Paraclinicos '!B769&lt;=1,3)</f>
        <v>3</v>
      </c>
      <c r="G770" cm="1">
        <f t="array" ref="G770">_xlfn.IFS('Paraclinicos '!D769="","",AND('Paraclinicos '!D769&gt;=250,'Paraclinicos '!D769&lt;=500),2,'Paraclinicos '!D769&gt;500,3,'Paraclinicos '!D769&lt;250,1)</f>
        <v>2</v>
      </c>
      <c r="H770" s="50">
        <f t="shared" si="34"/>
        <v>12</v>
      </c>
      <c r="I770" cm="1">
        <f t="array" ref="I770">_xlfn.IFS('Paraclinicos '!Q769="","",'Paraclinicos '!Q769&gt;=65,1,'Paraclinicos '!Q769&lt;65,0)</f>
        <v>1</v>
      </c>
      <c r="J770" cm="1">
        <f t="array" ref="J770">_xlfn.IFS('Paraclinicos '!I769="","",'Paraclinicos '!I769&gt;7,1,'Paraclinicos '!I769&lt;=7,0)</f>
        <v>1</v>
      </c>
      <c r="K770" cm="1">
        <f t="array" ref="K770">_xlfn.IFS('Paraclinicos '!W769="","",'Paraclinicos '!W769&lt;=8,1,'Paraclinicos '!W769&gt;8,0)</f>
        <v>0</v>
      </c>
      <c r="L770" cm="1">
        <f t="array" ref="L770">_xlfn.IFS('Paraclinicos '!S769="","",'Paraclinicos '!S769&gt;=30,1,'Paraclinicos '!S769&lt;30,0)</f>
        <v>0</v>
      </c>
      <c r="M770" cm="1">
        <f t="array" ref="M770">_xlfn.IFS(OR('Paraclinicos '!T769="",'Paraclinicos '!U769=""),"",OR('Paraclinicos '!T769&lt;=90,'Paraclinicos '!U769&lt;=60),1,OR('Paraclinicos '!T769&gt;90,'Paraclinicos '!U769&gt;60),0)</f>
        <v>0</v>
      </c>
      <c r="N770" s="45">
        <f t="shared" si="35"/>
        <v>3</v>
      </c>
      <c r="O770" cm="1">
        <f t="array" ref="O770">_xlfn.IFS(OR('Paraclinicos '!M769="",'Paraclinicos '!N769="",'Paraclinicos '!N769=0),"",'Paraclinicos '!M769/'Paraclinicos '!N769&lt;100,4,'Paraclinicos '!M769/'Paraclinicos '!N769&lt;200,3,'Paraclinicos '!M769/'Paraclinicos '!N769&lt;300,2,'Paraclinicos '!M769/'Paraclinicos '!N769&lt;400,1,'Paraclinicos '!M769/'Paraclinicos '!N769&gt;=400,0)</f>
        <v>2</v>
      </c>
      <c r="P770" cm="1">
        <f t="array" ref="P770">_xlfn.IFS('Paraclinicos '!C769="","",'Paraclinicos '!C769&lt;20,4,'Paraclinicos '!C769&lt;50,3,'Paraclinicos '!C769&lt;100,2,'Paraclinicos '!C769&lt;150,1,'Paraclinicos '!C769&gt;150,0)</f>
        <v>0</v>
      </c>
      <c r="Q770" cm="1">
        <f t="array" ref="Q770">_xlfn.IFS('Paraclinicos '!O769="","",'Paraclinicos '!O769&lt;1.2,0,'Paraclinicos '!O769&lt;2,1,'Paraclinicos '!O769&lt;3.5,2,'Paraclinicos '!O769&lt;5,3,'Paraclinicos '!O769&gt;5,4)</f>
        <v>0</v>
      </c>
      <c r="R770" cm="1">
        <f t="array" ref="R770">_xlfn.IFS('Paraclinicos '!J769="","",'Paraclinicos '!J769&lt;1.2,0,'Paraclinicos '!J769&lt;2,1,'Paraclinicos '!J769&lt;6,2,'Paraclinicos '!J769&lt;12,3,'Paraclinicos '!J769&gt;=12,4)</f>
        <v>0</v>
      </c>
      <c r="S770" cm="1">
        <f t="array" ref="S770">_xlfn.IFS('Paraclinicos '!Y769="","",'Paraclinicos '!Y769&lt;70,1,'Paraclinicos '!Y769&gt;=70,0)</f>
        <v>0</v>
      </c>
      <c r="T770" cm="1">
        <f t="array" ref="T770">_xlfn.IFS('Paraclinicos '!W769="","",'Paraclinicos '!W769&lt;6,4,'Paraclinicos '!W769&lt;10,3,'Paraclinicos '!W769&lt;13,2,'Paraclinicos '!W769&lt;15,1,'Paraclinicos '!W769=15,0)</f>
        <v>2</v>
      </c>
      <c r="U770" s="54">
        <f t="shared" si="33"/>
        <v>4</v>
      </c>
      <c r="V770" cm="1">
        <f t="array" ref="V770">_xlfn.IFS('Paraclinicos '!S769="","",OR('Paraclinicos '!S769&lt;=8,'Paraclinicos '!S769&gt;=25),3,'Paraclinicos '!S769&lt;12,1,'Paraclinicos '!S769&lt;21,0,'Paraclinicos '!S769&lt;25,2)</f>
        <v>0</v>
      </c>
      <c r="W770" t="str">
        <f>IFERROR(IF(INDEX('BD Demog para scores enalazar'!Y$2:'BD Demog para scores enalazar'!Y$3000,MATCH(Formulas!A770,'BD Demog para scores enalazar'!A$2:'BD Demog para scores enalazar'!A$3000,0))=1,"SI","NO"),"")</f>
        <v>NO</v>
      </c>
      <c r="X770" s="9" t="str">
        <f>IFERROR(IF(INDEX('BD Demog para scores enalazar'!AJ$2:'BD Demog para scores enalazar'!AJ$3000,MATCH(Formulas!A770,'BD Demog para scores enalazar'!A$2:'BD Demog para scores enalazar'!A$3000,0))=1,"SI","NO"),"")</f>
        <v>NO</v>
      </c>
      <c r="Y770" cm="1">
        <f t="array" ref="Y770">IF(AND(W770="NO",X770="NO"),_xlfn.IFS('Paraclinicos '!K769&lt;=91,3,'Paraclinicos '!K769&lt;94,2,'Paraclinicos '!K769&lt;96,1,'Paraclinicos '!K769&gt;=96,0),"")</f>
        <v>3</v>
      </c>
      <c r="Z770" t="str" cm="1">
        <f t="array" ref="Z770">IF(OR(W770="SI",X770="SI"),_xlfn.IFS(OR(AND('Paraclinicos '!K769&lt;=83),AND('Paraclinicos '!K769&gt;=97,AA770=2)),3,OR(AND('Paraclinicos '!K769&lt;=86),AND('Paraclinicos '!K769&gt;=94,AA770=2)),2,OR(AND('Paraclinicos '!K769&lt;=88),AND('Paraclinicos '!K769&gt;=92,AA770=2)),1,OR(AND('Paraclinicos '!K769&gt;=88,'Paraclinicos '!K769&lt;=92),AND('Paraclinicos '!K769&gt;=93,AA770=0)),0),"")</f>
        <v/>
      </c>
      <c r="AA770" cm="1">
        <f t="array" ref="AA770">_xlfn.IFS('Paraclinicos '!E769="","",'Paraclinicos '!E769="Oxigeno",2,'Paraclinicos '!E769="Aire",0)</f>
        <v>2</v>
      </c>
    </row>
    <row r="771" spans="1:27" x14ac:dyDescent="0.25">
      <c r="A771">
        <f>'Paraclinicos '!A770</f>
        <v>181</v>
      </c>
      <c r="B771" s="3">
        <f>'Paraclinicos '!R770</f>
        <v>44309</v>
      </c>
      <c r="C771" cm="1">
        <f t="array" ref="C771">_xlfn.IFS('Paraclinicos '!Q770="","",'Paraclinicos '!Q770&gt;60,3,'Paraclinicos '!Q770&lt;=60,1)</f>
        <v>3</v>
      </c>
      <c r="D771" t="str">
        <f>IFERROR(IF(INDEX('BD Demog para scores enalazar'!BC$2:BC$3000,MATCH(Formulas!A771,'BD Demog para scores enalazar'!A$2:A$3000,0))=0,"SI","NO"),"")</f>
        <v>SI</v>
      </c>
      <c r="E771" cm="1">
        <f t="array" ref="E771">_xlfn.IFS(D771="","",D771="SI",4,D771="NO",1)</f>
        <v>4</v>
      </c>
      <c r="F771" cm="1">
        <f t="array" ref="F771">_xlfn.IFS('Paraclinicos '!B770="","",'Paraclinicos '!B770&gt;1,1,'Paraclinicos '!B770&lt;=1,3)</f>
        <v>3</v>
      </c>
      <c r="G771" t="str" cm="1">
        <f t="array" ref="G771">_xlfn.IFS('Paraclinicos '!D770="","",AND('Paraclinicos '!D770&gt;=250,'Paraclinicos '!D770&lt;=500),2,'Paraclinicos '!D770&gt;500,3,'Paraclinicos '!D770&lt;250,1)</f>
        <v/>
      </c>
      <c r="H771" s="50">
        <f t="shared" si="34"/>
        <v>10</v>
      </c>
      <c r="I771" cm="1">
        <f t="array" ref="I771">_xlfn.IFS('Paraclinicos '!Q770="","",'Paraclinicos '!Q770&gt;=65,1,'Paraclinicos '!Q770&lt;65,0)</f>
        <v>1</v>
      </c>
      <c r="J771" cm="1">
        <f t="array" ref="J771">_xlfn.IFS('Paraclinicos '!I770="","",'Paraclinicos '!I770&gt;7,1,'Paraclinicos '!I770&lt;=7,0)</f>
        <v>1</v>
      </c>
      <c r="K771" cm="1">
        <f t="array" ref="K771">_xlfn.IFS('Paraclinicos '!W770="","",'Paraclinicos '!W770&lt;=8,1,'Paraclinicos '!W770&gt;8,0)</f>
        <v>0</v>
      </c>
      <c r="L771" cm="1">
        <f t="array" ref="L771">_xlfn.IFS('Paraclinicos '!S770="","",'Paraclinicos '!S770&gt;=30,1,'Paraclinicos '!S770&lt;30,0)</f>
        <v>0</v>
      </c>
      <c r="M771" cm="1">
        <f t="array" ref="M771">_xlfn.IFS(OR('Paraclinicos '!T770="",'Paraclinicos '!U770=""),"",OR('Paraclinicos '!T770&lt;=90,'Paraclinicos '!U770&lt;=60),1,OR('Paraclinicos '!T770&gt;90,'Paraclinicos '!U770&gt;60),0)</f>
        <v>0</v>
      </c>
      <c r="N771" s="45">
        <f t="shared" si="35"/>
        <v>2</v>
      </c>
      <c r="O771" cm="1">
        <f t="array" ref="O771">_xlfn.IFS(OR('Paraclinicos '!M770="",'Paraclinicos '!N770="",'Paraclinicos '!N770=0),"",'Paraclinicos '!M770/'Paraclinicos '!N770&lt;100,4,'Paraclinicos '!M770/'Paraclinicos '!N770&lt;200,3,'Paraclinicos '!M770/'Paraclinicos '!N770&lt;300,2,'Paraclinicos '!M770/'Paraclinicos '!N770&lt;400,1,'Paraclinicos '!M770/'Paraclinicos '!N770&gt;=400,0)</f>
        <v>2</v>
      </c>
      <c r="P771" cm="1">
        <f t="array" ref="P771">_xlfn.IFS('Paraclinicos '!C770="","",'Paraclinicos '!C770&lt;20,4,'Paraclinicos '!C770&lt;50,3,'Paraclinicos '!C770&lt;100,2,'Paraclinicos '!C770&lt;150,1,'Paraclinicos '!C770&gt;150,0)</f>
        <v>0</v>
      </c>
      <c r="Q771" cm="1">
        <f t="array" ref="Q771">_xlfn.IFS('Paraclinicos '!O770="","",'Paraclinicos '!O770&lt;1.2,0,'Paraclinicos '!O770&lt;2,1,'Paraclinicos '!O770&lt;3.5,2,'Paraclinicos '!O770&lt;5,3,'Paraclinicos '!O770&gt;5,4)</f>
        <v>0</v>
      </c>
      <c r="R771" cm="1">
        <f t="array" ref="R771">_xlfn.IFS('Paraclinicos '!J770="","",'Paraclinicos '!J770&lt;1.2,0,'Paraclinicos '!J770&lt;2,1,'Paraclinicos '!J770&lt;6,2,'Paraclinicos '!J770&lt;12,3,'Paraclinicos '!J770&gt;=12,4)</f>
        <v>0</v>
      </c>
      <c r="S771" cm="1">
        <f t="array" ref="S771">_xlfn.IFS('Paraclinicos '!Y770="","",'Paraclinicos '!Y770&lt;70,1,'Paraclinicos '!Y770&gt;=70,0)</f>
        <v>0</v>
      </c>
      <c r="T771" cm="1">
        <f t="array" ref="T771">_xlfn.IFS('Paraclinicos '!W770="","",'Paraclinicos '!W770&lt;6,4,'Paraclinicos '!W770&lt;10,3,'Paraclinicos '!W770&lt;13,2,'Paraclinicos '!W770&lt;15,1,'Paraclinicos '!W770=15,0)</f>
        <v>2</v>
      </c>
      <c r="U771" s="54">
        <f t="shared" ref="U771:U834" si="36">IF(AND(O771="",P771="",Q771="",R771="",S771="",T771=""),"",SUM(O771:T771))</f>
        <v>4</v>
      </c>
      <c r="V771" cm="1">
        <f t="array" ref="V771">_xlfn.IFS('Paraclinicos '!S770="","",OR('Paraclinicos '!S770&lt;=8,'Paraclinicos '!S770&gt;=25),3,'Paraclinicos '!S770&lt;12,1,'Paraclinicos '!S770&lt;21,0,'Paraclinicos '!S770&lt;25,2)</f>
        <v>0</v>
      </c>
      <c r="W771" t="str">
        <f>IFERROR(IF(INDEX('BD Demog para scores enalazar'!Y$2:'BD Demog para scores enalazar'!Y$3000,MATCH(Formulas!A771,'BD Demog para scores enalazar'!A$2:'BD Demog para scores enalazar'!A$3000,0))=1,"SI","NO"),"")</f>
        <v>NO</v>
      </c>
      <c r="X771" s="9" t="str">
        <f>IFERROR(IF(INDEX('BD Demog para scores enalazar'!AJ$2:'BD Demog para scores enalazar'!AJ$3000,MATCH(Formulas!A771,'BD Demog para scores enalazar'!A$2:'BD Demog para scores enalazar'!A$3000,0))=1,"SI","NO"),"")</f>
        <v>NO</v>
      </c>
      <c r="Y771" cm="1">
        <f t="array" ref="Y771">IF(AND(W771="NO",X771="NO"),_xlfn.IFS('Paraclinicos '!K770&lt;=91,3,'Paraclinicos '!K770&lt;94,2,'Paraclinicos '!K770&lt;96,1,'Paraclinicos '!K770&gt;=96,0),"")</f>
        <v>3</v>
      </c>
      <c r="Z771" t="str" cm="1">
        <f t="array" ref="Z771">IF(OR(W771="SI",X771="SI"),_xlfn.IFS(OR(AND('Paraclinicos '!K770&lt;=83),AND('Paraclinicos '!K770&gt;=97,AA771=2)),3,OR(AND('Paraclinicos '!K770&lt;=86),AND('Paraclinicos '!K770&gt;=94,AA771=2)),2,OR(AND('Paraclinicos '!K770&lt;=88),AND('Paraclinicos '!K770&gt;=92,AA771=2)),1,OR(AND('Paraclinicos '!K770&gt;=88,'Paraclinicos '!K770&lt;=92),AND('Paraclinicos '!K770&gt;=93,AA771=0)),0),"")</f>
        <v/>
      </c>
      <c r="AA771" cm="1">
        <f t="array" ref="AA771">_xlfn.IFS('Paraclinicos '!E770="","",'Paraclinicos '!E770="Oxigeno",2,'Paraclinicos '!E770="Aire",0)</f>
        <v>2</v>
      </c>
    </row>
    <row r="772" spans="1:27" x14ac:dyDescent="0.25">
      <c r="A772">
        <f>'Paraclinicos '!A771</f>
        <v>181</v>
      </c>
      <c r="B772" s="3">
        <f>'Paraclinicos '!R771</f>
        <v>44311</v>
      </c>
      <c r="C772" cm="1">
        <f t="array" ref="C772">_xlfn.IFS('Paraclinicos '!Q771="","",'Paraclinicos '!Q771&gt;60,3,'Paraclinicos '!Q771&lt;=60,1)</f>
        <v>3</v>
      </c>
      <c r="D772" t="str">
        <f>IFERROR(IF(INDEX('BD Demog para scores enalazar'!BC$2:BC$3000,MATCH(Formulas!A772,'BD Demog para scores enalazar'!A$2:A$3000,0))=0,"SI","NO"),"")</f>
        <v>SI</v>
      </c>
      <c r="E772" cm="1">
        <f t="array" ref="E772">_xlfn.IFS(D772="","",D772="SI",4,D772="NO",1)</f>
        <v>4</v>
      </c>
      <c r="F772" cm="1">
        <f t="array" ref="F772">_xlfn.IFS('Paraclinicos '!B771="","",'Paraclinicos '!B771&gt;1,1,'Paraclinicos '!B771&lt;=1,3)</f>
        <v>3</v>
      </c>
      <c r="G772" cm="1">
        <f t="array" ref="G772">_xlfn.IFS('Paraclinicos '!D771="","",AND('Paraclinicos '!D771&gt;=250,'Paraclinicos '!D771&lt;=500),2,'Paraclinicos '!D771&gt;500,3,'Paraclinicos '!D771&lt;250,1)</f>
        <v>2</v>
      </c>
      <c r="H772" s="50">
        <f t="shared" ref="H772:H835" si="37">IF(AND(C772="",E772="",F772="",G772=""),"",SUM(C772,E772:G772))</f>
        <v>12</v>
      </c>
      <c r="I772" cm="1">
        <f t="array" ref="I772">_xlfn.IFS('Paraclinicos '!Q771="","",'Paraclinicos '!Q771&gt;=65,1,'Paraclinicos '!Q771&lt;65,0)</f>
        <v>1</v>
      </c>
      <c r="J772" cm="1">
        <f t="array" ref="J772">_xlfn.IFS('Paraclinicos '!I771="","",'Paraclinicos '!I771&gt;7,1,'Paraclinicos '!I771&lt;=7,0)</f>
        <v>1</v>
      </c>
      <c r="K772" cm="1">
        <f t="array" ref="K772">_xlfn.IFS('Paraclinicos '!W771="","",'Paraclinicos '!W771&lt;=8,1,'Paraclinicos '!W771&gt;8,0)</f>
        <v>1</v>
      </c>
      <c r="L772" cm="1">
        <f t="array" ref="L772">_xlfn.IFS('Paraclinicos '!S771="","",'Paraclinicos '!S771&gt;=30,1,'Paraclinicos '!S771&lt;30,0)</f>
        <v>0</v>
      </c>
      <c r="M772" cm="1">
        <f t="array" ref="M772">_xlfn.IFS(OR('Paraclinicos '!T771="",'Paraclinicos '!U771=""),"",OR('Paraclinicos '!T771&lt;=90,'Paraclinicos '!U771&lt;=60),1,OR('Paraclinicos '!T771&gt;90,'Paraclinicos '!U771&gt;60),0)</f>
        <v>0</v>
      </c>
      <c r="N772" s="45">
        <f t="shared" ref="N772:N835" si="38">IF(AND(J771="",J772="",K772="",L772="",M772=""),"",SUM(J771:M772))</f>
        <v>3</v>
      </c>
      <c r="O772" cm="1">
        <f t="array" ref="O772">_xlfn.IFS(OR('Paraclinicos '!M771="",'Paraclinicos '!N771="",'Paraclinicos '!N771=0),"",'Paraclinicos '!M771/'Paraclinicos '!N771&lt;100,4,'Paraclinicos '!M771/'Paraclinicos '!N771&lt;200,3,'Paraclinicos '!M771/'Paraclinicos '!N771&lt;300,2,'Paraclinicos '!M771/'Paraclinicos '!N771&lt;400,1,'Paraclinicos '!M771/'Paraclinicos '!N771&gt;=400,0)</f>
        <v>2</v>
      </c>
      <c r="P772" cm="1">
        <f t="array" ref="P772">_xlfn.IFS('Paraclinicos '!C771="","",'Paraclinicos '!C771&lt;20,4,'Paraclinicos '!C771&lt;50,3,'Paraclinicos '!C771&lt;100,2,'Paraclinicos '!C771&lt;150,1,'Paraclinicos '!C771&gt;150,0)</f>
        <v>0</v>
      </c>
      <c r="Q772" cm="1">
        <f t="array" ref="Q772">_xlfn.IFS('Paraclinicos '!O771="","",'Paraclinicos '!O771&lt;1.2,0,'Paraclinicos '!O771&lt;2,1,'Paraclinicos '!O771&lt;3.5,2,'Paraclinicos '!O771&lt;5,3,'Paraclinicos '!O771&gt;5,4)</f>
        <v>0</v>
      </c>
      <c r="R772" cm="1">
        <f t="array" ref="R772">_xlfn.IFS('Paraclinicos '!J771="","",'Paraclinicos '!J771&lt;1.2,0,'Paraclinicos '!J771&lt;2,1,'Paraclinicos '!J771&lt;6,2,'Paraclinicos '!J771&lt;12,3,'Paraclinicos '!J771&gt;=12,4)</f>
        <v>0</v>
      </c>
      <c r="S772" cm="1">
        <f t="array" ref="S772">_xlfn.IFS('Paraclinicos '!Y771="","",'Paraclinicos '!Y771&lt;70,1,'Paraclinicos '!Y771&gt;=70,0)</f>
        <v>0</v>
      </c>
      <c r="T772" cm="1">
        <f t="array" ref="T772">_xlfn.IFS('Paraclinicos '!W771="","",'Paraclinicos '!W771&lt;6,4,'Paraclinicos '!W771&lt;10,3,'Paraclinicos '!W771&lt;13,2,'Paraclinicos '!W771&lt;15,1,'Paraclinicos '!W771=15,0)</f>
        <v>4</v>
      </c>
      <c r="U772" s="54">
        <f t="shared" si="36"/>
        <v>6</v>
      </c>
      <c r="V772" cm="1">
        <f t="array" ref="V772">_xlfn.IFS('Paraclinicos '!S771="","",OR('Paraclinicos '!S771&lt;=8,'Paraclinicos '!S771&gt;=25),3,'Paraclinicos '!S771&lt;12,1,'Paraclinicos '!S771&lt;21,0,'Paraclinicos '!S771&lt;25,2)</f>
        <v>3</v>
      </c>
      <c r="W772" t="str">
        <f>IFERROR(IF(INDEX('BD Demog para scores enalazar'!Y$2:'BD Demog para scores enalazar'!Y$3000,MATCH(Formulas!A772,'BD Demog para scores enalazar'!A$2:'BD Demog para scores enalazar'!A$3000,0))=1,"SI","NO"),"")</f>
        <v>NO</v>
      </c>
      <c r="X772" s="9" t="str">
        <f>IFERROR(IF(INDEX('BD Demog para scores enalazar'!AJ$2:'BD Demog para scores enalazar'!AJ$3000,MATCH(Formulas!A772,'BD Demog para scores enalazar'!A$2:'BD Demog para scores enalazar'!A$3000,0))=1,"SI","NO"),"")</f>
        <v>NO</v>
      </c>
      <c r="Y772" cm="1">
        <f t="array" ref="Y772">IF(AND(W772="NO",X772="NO"),_xlfn.IFS('Paraclinicos '!K771&lt;=91,3,'Paraclinicos '!K771&lt;94,2,'Paraclinicos '!K771&lt;96,1,'Paraclinicos '!K771&gt;=96,0),"")</f>
        <v>2</v>
      </c>
      <c r="Z772" t="str" cm="1">
        <f t="array" ref="Z772">IF(OR(W772="SI",X772="SI"),_xlfn.IFS(OR(AND('Paraclinicos '!K771&lt;=83),AND('Paraclinicos '!K771&gt;=97,AA772=2)),3,OR(AND('Paraclinicos '!K771&lt;=86),AND('Paraclinicos '!K771&gt;=94,AA772=2)),2,OR(AND('Paraclinicos '!K771&lt;=88),AND('Paraclinicos '!K771&gt;=92,AA772=2)),1,OR(AND('Paraclinicos '!K771&gt;=88,'Paraclinicos '!K771&lt;=92),AND('Paraclinicos '!K771&gt;=93,AA772=0)),0),"")</f>
        <v/>
      </c>
      <c r="AA772" cm="1">
        <f t="array" ref="AA772">_xlfn.IFS('Paraclinicos '!E771="","",'Paraclinicos '!E771="Oxigeno",2,'Paraclinicos '!E771="Aire",0)</f>
        <v>2</v>
      </c>
    </row>
    <row r="773" spans="1:27" x14ac:dyDescent="0.25">
      <c r="A773">
        <f>'Paraclinicos '!A772</f>
        <v>181</v>
      </c>
      <c r="B773" s="3">
        <f>'Paraclinicos '!R772</f>
        <v>44312</v>
      </c>
      <c r="C773" cm="1">
        <f t="array" ref="C773">_xlfn.IFS('Paraclinicos '!Q772="","",'Paraclinicos '!Q772&gt;60,3,'Paraclinicos '!Q772&lt;=60,1)</f>
        <v>3</v>
      </c>
      <c r="D773" t="str">
        <f>IFERROR(IF(INDEX('BD Demog para scores enalazar'!BC$2:BC$3000,MATCH(Formulas!A773,'BD Demog para scores enalazar'!A$2:A$3000,0))=0,"SI","NO"),"")</f>
        <v>SI</v>
      </c>
      <c r="E773" cm="1">
        <f t="array" ref="E773">_xlfn.IFS(D773="","",D773="SI",4,D773="NO",1)</f>
        <v>4</v>
      </c>
      <c r="F773" cm="1">
        <f t="array" ref="F773">_xlfn.IFS('Paraclinicos '!B772="","",'Paraclinicos '!B772&gt;1,1,'Paraclinicos '!B772&lt;=1,3)</f>
        <v>1</v>
      </c>
      <c r="G773" t="str" cm="1">
        <f t="array" ref="G773">_xlfn.IFS('Paraclinicos '!D772="","",AND('Paraclinicos '!D772&gt;=250,'Paraclinicos '!D772&lt;=500),2,'Paraclinicos '!D772&gt;500,3,'Paraclinicos '!D772&lt;250,1)</f>
        <v/>
      </c>
      <c r="H773" s="50">
        <f t="shared" si="37"/>
        <v>8</v>
      </c>
      <c r="I773" cm="1">
        <f t="array" ref="I773">_xlfn.IFS('Paraclinicos '!Q772="","",'Paraclinicos '!Q772&gt;=65,1,'Paraclinicos '!Q772&lt;65,0)</f>
        <v>1</v>
      </c>
      <c r="J773" cm="1">
        <f t="array" ref="J773">_xlfn.IFS('Paraclinicos '!I772="","",'Paraclinicos '!I772&gt;7,1,'Paraclinicos '!I772&lt;=7,0)</f>
        <v>1</v>
      </c>
      <c r="K773" cm="1">
        <f t="array" ref="K773">_xlfn.IFS('Paraclinicos '!W772="","",'Paraclinicos '!W772&lt;=8,1,'Paraclinicos '!W772&gt;8,0)</f>
        <v>1</v>
      </c>
      <c r="L773" cm="1">
        <f t="array" ref="L773">_xlfn.IFS('Paraclinicos '!S772="","",'Paraclinicos '!S772&gt;=30,1,'Paraclinicos '!S772&lt;30,0)</f>
        <v>0</v>
      </c>
      <c r="M773" cm="1">
        <f t="array" ref="M773">_xlfn.IFS(OR('Paraclinicos '!T772="",'Paraclinicos '!U772=""),"",OR('Paraclinicos '!T772&lt;=90,'Paraclinicos '!U772&lt;=60),1,OR('Paraclinicos '!T772&gt;90,'Paraclinicos '!U772&gt;60),0)</f>
        <v>0</v>
      </c>
      <c r="N773" s="45">
        <f t="shared" si="38"/>
        <v>4</v>
      </c>
      <c r="O773" cm="1">
        <f t="array" ref="O773">_xlfn.IFS(OR('Paraclinicos '!M772="",'Paraclinicos '!N772="",'Paraclinicos '!N772=0),"",'Paraclinicos '!M772/'Paraclinicos '!N772&lt;100,4,'Paraclinicos '!M772/'Paraclinicos '!N772&lt;200,3,'Paraclinicos '!M772/'Paraclinicos '!N772&lt;300,2,'Paraclinicos '!M772/'Paraclinicos '!N772&lt;400,1,'Paraclinicos '!M772/'Paraclinicos '!N772&gt;=400,0)</f>
        <v>1</v>
      </c>
      <c r="P773" cm="1">
        <f t="array" ref="P773">_xlfn.IFS('Paraclinicos '!C772="","",'Paraclinicos '!C772&lt;20,4,'Paraclinicos '!C772&lt;50,3,'Paraclinicos '!C772&lt;100,2,'Paraclinicos '!C772&lt;150,1,'Paraclinicos '!C772&gt;150,0)</f>
        <v>0</v>
      </c>
      <c r="Q773" cm="1">
        <f t="array" ref="Q773">_xlfn.IFS('Paraclinicos '!O772="","",'Paraclinicos '!O772&lt;1.2,0,'Paraclinicos '!O772&lt;2,1,'Paraclinicos '!O772&lt;3.5,2,'Paraclinicos '!O772&lt;5,3,'Paraclinicos '!O772&gt;5,4)</f>
        <v>0</v>
      </c>
      <c r="R773" t="str" cm="1">
        <f t="array" ref="R773">_xlfn.IFS('Paraclinicos '!J772="","",'Paraclinicos '!J772&lt;1.2,0,'Paraclinicos '!J772&lt;2,1,'Paraclinicos '!J772&lt;6,2,'Paraclinicos '!J772&lt;12,3,'Paraclinicos '!J772&gt;=12,4)</f>
        <v/>
      </c>
      <c r="S773" cm="1">
        <f t="array" ref="S773">_xlfn.IFS('Paraclinicos '!Y772="","",'Paraclinicos '!Y772&lt;70,1,'Paraclinicos '!Y772&gt;=70,0)</f>
        <v>0</v>
      </c>
      <c r="T773" cm="1">
        <f t="array" ref="T773">_xlfn.IFS('Paraclinicos '!W772="","",'Paraclinicos '!W772&lt;6,4,'Paraclinicos '!W772&lt;10,3,'Paraclinicos '!W772&lt;13,2,'Paraclinicos '!W772&lt;15,1,'Paraclinicos '!W772=15,0)</f>
        <v>4</v>
      </c>
      <c r="U773" s="54">
        <f t="shared" si="36"/>
        <v>5</v>
      </c>
      <c r="V773" cm="1">
        <f t="array" ref="V773">_xlfn.IFS('Paraclinicos '!S772="","",OR('Paraclinicos '!S772&lt;=8,'Paraclinicos '!S772&gt;=25),3,'Paraclinicos '!S772&lt;12,1,'Paraclinicos '!S772&lt;21,0,'Paraclinicos '!S772&lt;25,2)</f>
        <v>0</v>
      </c>
      <c r="W773" t="str">
        <f>IFERROR(IF(INDEX('BD Demog para scores enalazar'!Y$2:'BD Demog para scores enalazar'!Y$3000,MATCH(Formulas!A773,'BD Demog para scores enalazar'!A$2:'BD Demog para scores enalazar'!A$3000,0))=1,"SI","NO"),"")</f>
        <v>NO</v>
      </c>
      <c r="X773" s="9" t="str">
        <f>IFERROR(IF(INDEX('BD Demog para scores enalazar'!AJ$2:'BD Demog para scores enalazar'!AJ$3000,MATCH(Formulas!A773,'BD Demog para scores enalazar'!A$2:'BD Demog para scores enalazar'!A$3000,0))=1,"SI","NO"),"")</f>
        <v>NO</v>
      </c>
      <c r="Y773" cm="1">
        <f t="array" ref="Y773">IF(AND(W773="NO",X773="NO"),_xlfn.IFS('Paraclinicos '!K772&lt;=91,3,'Paraclinicos '!K772&lt;94,2,'Paraclinicos '!K772&lt;96,1,'Paraclinicos '!K772&gt;=96,0),"")</f>
        <v>3</v>
      </c>
      <c r="Z773" t="str" cm="1">
        <f t="array" ref="Z773">IF(OR(W773="SI",X773="SI"),_xlfn.IFS(OR(AND('Paraclinicos '!K772&lt;=83),AND('Paraclinicos '!K772&gt;=97,AA773=2)),3,OR(AND('Paraclinicos '!K772&lt;=86),AND('Paraclinicos '!K772&gt;=94,AA773=2)),2,OR(AND('Paraclinicos '!K772&lt;=88),AND('Paraclinicos '!K772&gt;=92,AA773=2)),1,OR(AND('Paraclinicos '!K772&gt;=88,'Paraclinicos '!K772&lt;=92),AND('Paraclinicos '!K772&gt;=93,AA773=0)),0),"")</f>
        <v/>
      </c>
      <c r="AA773" cm="1">
        <f t="array" ref="AA773">_xlfn.IFS('Paraclinicos '!E772="","",'Paraclinicos '!E772="Oxigeno",2,'Paraclinicos '!E772="Aire",0)</f>
        <v>2</v>
      </c>
    </row>
    <row r="774" spans="1:27" x14ac:dyDescent="0.25">
      <c r="A774">
        <f>'Paraclinicos '!A773</f>
        <v>181</v>
      </c>
      <c r="B774" s="3">
        <f>'Paraclinicos '!R773</f>
        <v>44313</v>
      </c>
      <c r="C774" cm="1">
        <f t="array" ref="C774">_xlfn.IFS('Paraclinicos '!Q773="","",'Paraclinicos '!Q773&gt;60,3,'Paraclinicos '!Q773&lt;=60,1)</f>
        <v>3</v>
      </c>
      <c r="D774" t="str">
        <f>IFERROR(IF(INDEX('BD Demog para scores enalazar'!BC$2:BC$3000,MATCH(Formulas!A774,'BD Demog para scores enalazar'!A$2:A$3000,0))=0,"SI","NO"),"")</f>
        <v>SI</v>
      </c>
      <c r="E774" cm="1">
        <f t="array" ref="E774">_xlfn.IFS(D774="","",D774="SI",4,D774="NO",1)</f>
        <v>4</v>
      </c>
      <c r="F774" cm="1">
        <f t="array" ref="F774">_xlfn.IFS('Paraclinicos '!B773="","",'Paraclinicos '!B773&gt;1,1,'Paraclinicos '!B773&lt;=1,3)</f>
        <v>3</v>
      </c>
      <c r="G774" cm="1">
        <f t="array" ref="G774">_xlfn.IFS('Paraclinicos '!D773="","",AND('Paraclinicos '!D773&gt;=250,'Paraclinicos '!D773&lt;=500),2,'Paraclinicos '!D773&gt;500,3,'Paraclinicos '!D773&lt;250,1)</f>
        <v>2</v>
      </c>
      <c r="H774" s="50">
        <f t="shared" si="37"/>
        <v>12</v>
      </c>
      <c r="I774" cm="1">
        <f t="array" ref="I774">_xlfn.IFS('Paraclinicos '!Q773="","",'Paraclinicos '!Q773&gt;=65,1,'Paraclinicos '!Q773&lt;65,0)</f>
        <v>1</v>
      </c>
      <c r="J774" cm="1">
        <f t="array" ref="J774">_xlfn.IFS('Paraclinicos '!I773="","",'Paraclinicos '!I773&gt;7,1,'Paraclinicos '!I773&lt;=7,0)</f>
        <v>1</v>
      </c>
      <c r="K774" cm="1">
        <f t="array" ref="K774">_xlfn.IFS('Paraclinicos '!W773="","",'Paraclinicos '!W773&lt;=8,1,'Paraclinicos '!W773&gt;8,0)</f>
        <v>1</v>
      </c>
      <c r="L774" cm="1">
        <f t="array" ref="L774">_xlfn.IFS('Paraclinicos '!S773="","",'Paraclinicos '!S773&gt;=30,1,'Paraclinicos '!S773&lt;30,0)</f>
        <v>0</v>
      </c>
      <c r="M774" cm="1">
        <f t="array" ref="M774">_xlfn.IFS(OR('Paraclinicos '!T773="",'Paraclinicos '!U773=""),"",OR('Paraclinicos '!T773&lt;=90,'Paraclinicos '!U773&lt;=60),1,OR('Paraclinicos '!T773&gt;90,'Paraclinicos '!U773&gt;60),0)</f>
        <v>0</v>
      </c>
      <c r="N774" s="45">
        <f t="shared" si="38"/>
        <v>4</v>
      </c>
      <c r="O774" cm="1">
        <f t="array" ref="O774">_xlfn.IFS(OR('Paraclinicos '!M773="",'Paraclinicos '!N773="",'Paraclinicos '!N773=0),"",'Paraclinicos '!M773/'Paraclinicos '!N773&lt;100,4,'Paraclinicos '!M773/'Paraclinicos '!N773&lt;200,3,'Paraclinicos '!M773/'Paraclinicos '!N773&lt;300,2,'Paraclinicos '!M773/'Paraclinicos '!N773&lt;400,1,'Paraclinicos '!M773/'Paraclinicos '!N773&gt;=400,0)</f>
        <v>2</v>
      </c>
      <c r="P774" cm="1">
        <f t="array" ref="P774">_xlfn.IFS('Paraclinicos '!C773="","",'Paraclinicos '!C773&lt;20,4,'Paraclinicos '!C773&lt;50,3,'Paraclinicos '!C773&lt;100,2,'Paraclinicos '!C773&lt;150,1,'Paraclinicos '!C773&gt;150,0)</f>
        <v>0</v>
      </c>
      <c r="Q774" cm="1">
        <f t="array" ref="Q774">_xlfn.IFS('Paraclinicos '!O773="","",'Paraclinicos '!O773&lt;1.2,0,'Paraclinicos '!O773&lt;2,1,'Paraclinicos '!O773&lt;3.5,2,'Paraclinicos '!O773&lt;5,3,'Paraclinicos '!O773&gt;5,4)</f>
        <v>0</v>
      </c>
      <c r="R774" t="str" cm="1">
        <f t="array" ref="R774">_xlfn.IFS('Paraclinicos '!J773="","",'Paraclinicos '!J773&lt;1.2,0,'Paraclinicos '!J773&lt;2,1,'Paraclinicos '!J773&lt;6,2,'Paraclinicos '!J773&lt;12,3,'Paraclinicos '!J773&gt;=12,4)</f>
        <v/>
      </c>
      <c r="S774" cm="1">
        <f t="array" ref="S774">_xlfn.IFS('Paraclinicos '!Y773="","",'Paraclinicos '!Y773&lt;70,1,'Paraclinicos '!Y773&gt;=70,0)</f>
        <v>0</v>
      </c>
      <c r="T774" cm="1">
        <f t="array" ref="T774">_xlfn.IFS('Paraclinicos '!W773="","",'Paraclinicos '!W773&lt;6,4,'Paraclinicos '!W773&lt;10,3,'Paraclinicos '!W773&lt;13,2,'Paraclinicos '!W773&lt;15,1,'Paraclinicos '!W773=15,0)</f>
        <v>4</v>
      </c>
      <c r="U774" s="54">
        <f t="shared" si="36"/>
        <v>6</v>
      </c>
      <c r="V774" cm="1">
        <f t="array" ref="V774">_xlfn.IFS('Paraclinicos '!S773="","",OR('Paraclinicos '!S773&lt;=8,'Paraclinicos '!S773&gt;=25),3,'Paraclinicos '!S773&lt;12,1,'Paraclinicos '!S773&lt;21,0,'Paraclinicos '!S773&lt;25,2)</f>
        <v>2</v>
      </c>
      <c r="W774" t="str">
        <f>IFERROR(IF(INDEX('BD Demog para scores enalazar'!Y$2:'BD Demog para scores enalazar'!Y$3000,MATCH(Formulas!A774,'BD Demog para scores enalazar'!A$2:'BD Demog para scores enalazar'!A$3000,0))=1,"SI","NO"),"")</f>
        <v>NO</v>
      </c>
      <c r="X774" s="9" t="str">
        <f>IFERROR(IF(INDEX('BD Demog para scores enalazar'!AJ$2:'BD Demog para scores enalazar'!AJ$3000,MATCH(Formulas!A774,'BD Demog para scores enalazar'!A$2:'BD Demog para scores enalazar'!A$3000,0))=1,"SI","NO"),"")</f>
        <v>NO</v>
      </c>
      <c r="Y774" cm="1">
        <f t="array" ref="Y774">IF(AND(W774="NO",X774="NO"),_xlfn.IFS('Paraclinicos '!K773&lt;=91,3,'Paraclinicos '!K773&lt;94,2,'Paraclinicos '!K773&lt;96,1,'Paraclinicos '!K773&gt;=96,0),"")</f>
        <v>3</v>
      </c>
      <c r="Z774" t="str" cm="1">
        <f t="array" ref="Z774">IF(OR(W774="SI",X774="SI"),_xlfn.IFS(OR(AND('Paraclinicos '!K773&lt;=83),AND('Paraclinicos '!K773&gt;=97,AA774=2)),3,OR(AND('Paraclinicos '!K773&lt;=86),AND('Paraclinicos '!K773&gt;=94,AA774=2)),2,OR(AND('Paraclinicos '!K773&lt;=88),AND('Paraclinicos '!K773&gt;=92,AA774=2)),1,OR(AND('Paraclinicos '!K773&gt;=88,'Paraclinicos '!K773&lt;=92),AND('Paraclinicos '!K773&gt;=93,AA774=0)),0),"")</f>
        <v/>
      </c>
      <c r="AA774" cm="1">
        <f t="array" ref="AA774">_xlfn.IFS('Paraclinicos '!E773="","",'Paraclinicos '!E773="Oxigeno",2,'Paraclinicos '!E773="Aire",0)</f>
        <v>2</v>
      </c>
    </row>
    <row r="775" spans="1:27" x14ac:dyDescent="0.25">
      <c r="A775">
        <f>'Paraclinicos '!A774</f>
        <v>181</v>
      </c>
      <c r="B775" s="3">
        <f>'Paraclinicos '!R774</f>
        <v>44315</v>
      </c>
      <c r="C775" cm="1">
        <f t="array" ref="C775">_xlfn.IFS('Paraclinicos '!Q774="","",'Paraclinicos '!Q774&gt;60,3,'Paraclinicos '!Q774&lt;=60,1)</f>
        <v>3</v>
      </c>
      <c r="D775" t="str">
        <f>IFERROR(IF(INDEX('BD Demog para scores enalazar'!BC$2:BC$3000,MATCH(Formulas!A775,'BD Demog para scores enalazar'!A$2:A$3000,0))=0,"SI","NO"),"")</f>
        <v>SI</v>
      </c>
      <c r="E775" cm="1">
        <f t="array" ref="E775">_xlfn.IFS(D775="","",D775="SI",4,D775="NO",1)</f>
        <v>4</v>
      </c>
      <c r="F775" cm="1">
        <f t="array" ref="F775">_xlfn.IFS('Paraclinicos '!B774="","",'Paraclinicos '!B774&gt;1,1,'Paraclinicos '!B774&lt;=1,3)</f>
        <v>3</v>
      </c>
      <c r="G775" cm="1">
        <f t="array" ref="G775">_xlfn.IFS('Paraclinicos '!D774="","",AND('Paraclinicos '!D774&gt;=250,'Paraclinicos '!D774&lt;=500),2,'Paraclinicos '!D774&gt;500,3,'Paraclinicos '!D774&lt;250,1)</f>
        <v>3</v>
      </c>
      <c r="H775" s="50">
        <f t="shared" si="37"/>
        <v>13</v>
      </c>
      <c r="I775" cm="1">
        <f t="array" ref="I775">_xlfn.IFS('Paraclinicos '!Q774="","",'Paraclinicos '!Q774&gt;=65,1,'Paraclinicos '!Q774&lt;65,0)</f>
        <v>1</v>
      </c>
      <c r="J775" cm="1">
        <f t="array" ref="J775">_xlfn.IFS('Paraclinicos '!I774="","",'Paraclinicos '!I774&gt;7,1,'Paraclinicos '!I774&lt;=7,0)</f>
        <v>1</v>
      </c>
      <c r="K775" cm="1">
        <f t="array" ref="K775">_xlfn.IFS('Paraclinicos '!W774="","",'Paraclinicos '!W774&lt;=8,1,'Paraclinicos '!W774&gt;8,0)</f>
        <v>1</v>
      </c>
      <c r="L775" cm="1">
        <f t="array" ref="L775">_xlfn.IFS('Paraclinicos '!S774="","",'Paraclinicos '!S774&gt;=30,1,'Paraclinicos '!S774&lt;30,0)</f>
        <v>0</v>
      </c>
      <c r="M775" cm="1">
        <f t="array" ref="M775">_xlfn.IFS(OR('Paraclinicos '!T774="",'Paraclinicos '!U774=""),"",OR('Paraclinicos '!T774&lt;=90,'Paraclinicos '!U774&lt;=60),1,OR('Paraclinicos '!T774&gt;90,'Paraclinicos '!U774&gt;60),0)</f>
        <v>0</v>
      </c>
      <c r="N775" s="45">
        <f t="shared" si="38"/>
        <v>4</v>
      </c>
      <c r="O775" cm="1">
        <f t="array" ref="O775">_xlfn.IFS(OR('Paraclinicos '!M774="",'Paraclinicos '!N774="",'Paraclinicos '!N774=0),"",'Paraclinicos '!M774/'Paraclinicos '!N774&lt;100,4,'Paraclinicos '!M774/'Paraclinicos '!N774&lt;200,3,'Paraclinicos '!M774/'Paraclinicos '!N774&lt;300,2,'Paraclinicos '!M774/'Paraclinicos '!N774&lt;400,1,'Paraclinicos '!M774/'Paraclinicos '!N774&gt;=400,0)</f>
        <v>1</v>
      </c>
      <c r="P775" cm="1">
        <f t="array" ref="P775">_xlfn.IFS('Paraclinicos '!C774="","",'Paraclinicos '!C774&lt;20,4,'Paraclinicos '!C774&lt;50,3,'Paraclinicos '!C774&lt;100,2,'Paraclinicos '!C774&lt;150,1,'Paraclinicos '!C774&gt;150,0)</f>
        <v>0</v>
      </c>
      <c r="Q775" cm="1">
        <f t="array" ref="Q775">_xlfn.IFS('Paraclinicos '!O774="","",'Paraclinicos '!O774&lt;1.2,0,'Paraclinicos '!O774&lt;2,1,'Paraclinicos '!O774&lt;3.5,2,'Paraclinicos '!O774&lt;5,3,'Paraclinicos '!O774&gt;5,4)</f>
        <v>0</v>
      </c>
      <c r="R775" cm="1">
        <f t="array" ref="R775">_xlfn.IFS('Paraclinicos '!J774="","",'Paraclinicos '!J774&lt;1.2,0,'Paraclinicos '!J774&lt;2,1,'Paraclinicos '!J774&lt;6,2,'Paraclinicos '!J774&lt;12,3,'Paraclinicos '!J774&gt;=12,4)</f>
        <v>0</v>
      </c>
      <c r="S775" cm="1">
        <f t="array" ref="S775">_xlfn.IFS('Paraclinicos '!Y774="","",'Paraclinicos '!Y774&lt;70,1,'Paraclinicos '!Y774&gt;=70,0)</f>
        <v>0</v>
      </c>
      <c r="T775" cm="1">
        <f t="array" ref="T775">_xlfn.IFS('Paraclinicos '!W774="","",'Paraclinicos '!W774&lt;6,4,'Paraclinicos '!W774&lt;10,3,'Paraclinicos '!W774&lt;13,2,'Paraclinicos '!W774&lt;15,1,'Paraclinicos '!W774=15,0)</f>
        <v>4</v>
      </c>
      <c r="U775" s="54">
        <f t="shared" si="36"/>
        <v>5</v>
      </c>
      <c r="V775" cm="1">
        <f t="array" ref="V775">_xlfn.IFS('Paraclinicos '!S774="","",OR('Paraclinicos '!S774&lt;=8,'Paraclinicos '!S774&gt;=25),3,'Paraclinicos '!S774&lt;12,1,'Paraclinicos '!S774&lt;21,0,'Paraclinicos '!S774&lt;25,2)</f>
        <v>2</v>
      </c>
      <c r="W775" t="str">
        <f>IFERROR(IF(INDEX('BD Demog para scores enalazar'!Y$2:'BD Demog para scores enalazar'!Y$3000,MATCH(Formulas!A775,'BD Demog para scores enalazar'!A$2:'BD Demog para scores enalazar'!A$3000,0))=1,"SI","NO"),"")</f>
        <v>NO</v>
      </c>
      <c r="X775" s="9" t="str">
        <f>IFERROR(IF(INDEX('BD Demog para scores enalazar'!AJ$2:'BD Demog para scores enalazar'!AJ$3000,MATCH(Formulas!A775,'BD Demog para scores enalazar'!A$2:'BD Demog para scores enalazar'!A$3000,0))=1,"SI","NO"),"")</f>
        <v>NO</v>
      </c>
      <c r="Y775" cm="1">
        <f t="array" ref="Y775">IF(AND(W775="NO",X775="NO"),_xlfn.IFS('Paraclinicos '!K774&lt;=91,3,'Paraclinicos '!K774&lt;94,2,'Paraclinicos '!K774&lt;96,1,'Paraclinicos '!K774&gt;=96,0),"")</f>
        <v>1</v>
      </c>
      <c r="Z775" t="str" cm="1">
        <f t="array" ref="Z775">IF(OR(W775="SI",X775="SI"),_xlfn.IFS(OR(AND('Paraclinicos '!K774&lt;=83),AND('Paraclinicos '!K774&gt;=97,AA775=2)),3,OR(AND('Paraclinicos '!K774&lt;=86),AND('Paraclinicos '!K774&gt;=94,AA775=2)),2,OR(AND('Paraclinicos '!K774&lt;=88),AND('Paraclinicos '!K774&gt;=92,AA775=2)),1,OR(AND('Paraclinicos '!K774&gt;=88,'Paraclinicos '!K774&lt;=92),AND('Paraclinicos '!K774&gt;=93,AA775=0)),0),"")</f>
        <v/>
      </c>
      <c r="AA775" cm="1">
        <f t="array" ref="AA775">_xlfn.IFS('Paraclinicos '!E774="","",'Paraclinicos '!E774="Oxigeno",2,'Paraclinicos '!E774="Aire",0)</f>
        <v>2</v>
      </c>
    </row>
    <row r="776" spans="1:27" x14ac:dyDescent="0.25">
      <c r="A776">
        <f>'Paraclinicos '!A775</f>
        <v>181</v>
      </c>
      <c r="B776" s="3">
        <f>'Paraclinicos '!R775</f>
        <v>44317</v>
      </c>
      <c r="C776" cm="1">
        <f t="array" ref="C776">_xlfn.IFS('Paraclinicos '!Q775="","",'Paraclinicos '!Q775&gt;60,3,'Paraclinicos '!Q775&lt;=60,1)</f>
        <v>3</v>
      </c>
      <c r="D776" t="str">
        <f>IFERROR(IF(INDEX('BD Demog para scores enalazar'!BC$2:BC$3000,MATCH(Formulas!A776,'BD Demog para scores enalazar'!A$2:A$3000,0))=0,"SI","NO"),"")</f>
        <v>SI</v>
      </c>
      <c r="E776" cm="1">
        <f t="array" ref="E776">_xlfn.IFS(D776="","",D776="SI",4,D776="NO",1)</f>
        <v>4</v>
      </c>
      <c r="F776" cm="1">
        <f t="array" ref="F776">_xlfn.IFS('Paraclinicos '!B775="","",'Paraclinicos '!B775&gt;1,1,'Paraclinicos '!B775&lt;=1,3)</f>
        <v>3</v>
      </c>
      <c r="G776" cm="1">
        <f t="array" ref="G776">_xlfn.IFS('Paraclinicos '!D775="","",AND('Paraclinicos '!D775&gt;=250,'Paraclinicos '!D775&lt;=500),2,'Paraclinicos '!D775&gt;500,3,'Paraclinicos '!D775&lt;250,1)</f>
        <v>2</v>
      </c>
      <c r="H776" s="50">
        <f t="shared" si="37"/>
        <v>12</v>
      </c>
      <c r="I776" cm="1">
        <f t="array" ref="I776">_xlfn.IFS('Paraclinicos '!Q775="","",'Paraclinicos '!Q775&gt;=65,1,'Paraclinicos '!Q775&lt;65,0)</f>
        <v>1</v>
      </c>
      <c r="J776" cm="1">
        <f t="array" ref="J776">_xlfn.IFS('Paraclinicos '!I775="","",'Paraclinicos '!I775&gt;7,1,'Paraclinicos '!I775&lt;=7,0)</f>
        <v>1</v>
      </c>
      <c r="K776" cm="1">
        <f t="array" ref="K776">_xlfn.IFS('Paraclinicos '!W775="","",'Paraclinicos '!W775&lt;=8,1,'Paraclinicos '!W775&gt;8,0)</f>
        <v>1</v>
      </c>
      <c r="L776" cm="1">
        <f t="array" ref="L776">_xlfn.IFS('Paraclinicos '!S775="","",'Paraclinicos '!S775&gt;=30,1,'Paraclinicos '!S775&lt;30,0)</f>
        <v>0</v>
      </c>
      <c r="M776" cm="1">
        <f t="array" ref="M776">_xlfn.IFS(OR('Paraclinicos '!T775="",'Paraclinicos '!U775=""),"",OR('Paraclinicos '!T775&lt;=90,'Paraclinicos '!U775&lt;=60),1,OR('Paraclinicos '!T775&gt;90,'Paraclinicos '!U775&gt;60),0)</f>
        <v>0</v>
      </c>
      <c r="N776" s="45">
        <f t="shared" si="38"/>
        <v>4</v>
      </c>
      <c r="O776" cm="1">
        <f t="array" ref="O776">_xlfn.IFS(OR('Paraclinicos '!M775="",'Paraclinicos '!N775="",'Paraclinicos '!N775=0),"",'Paraclinicos '!M775/'Paraclinicos '!N775&lt;100,4,'Paraclinicos '!M775/'Paraclinicos '!N775&lt;200,3,'Paraclinicos '!M775/'Paraclinicos '!N775&lt;300,2,'Paraclinicos '!M775/'Paraclinicos '!N775&lt;400,1,'Paraclinicos '!M775/'Paraclinicos '!N775&gt;=400,0)</f>
        <v>3</v>
      </c>
      <c r="P776" cm="1">
        <f t="array" ref="P776">_xlfn.IFS('Paraclinicos '!C775="","",'Paraclinicos '!C775&lt;20,4,'Paraclinicos '!C775&lt;50,3,'Paraclinicos '!C775&lt;100,2,'Paraclinicos '!C775&lt;150,1,'Paraclinicos '!C775&gt;150,0)</f>
        <v>0</v>
      </c>
      <c r="Q776" cm="1">
        <f t="array" ref="Q776">_xlfn.IFS('Paraclinicos '!O775="","",'Paraclinicos '!O775&lt;1.2,0,'Paraclinicos '!O775&lt;2,1,'Paraclinicos '!O775&lt;3.5,2,'Paraclinicos '!O775&lt;5,3,'Paraclinicos '!O775&gt;5,4)</f>
        <v>0</v>
      </c>
      <c r="R776" cm="1">
        <f t="array" ref="R776">_xlfn.IFS('Paraclinicos '!J775="","",'Paraclinicos '!J775&lt;1.2,0,'Paraclinicos '!J775&lt;2,1,'Paraclinicos '!J775&lt;6,2,'Paraclinicos '!J775&lt;12,3,'Paraclinicos '!J775&gt;=12,4)</f>
        <v>0</v>
      </c>
      <c r="S776" cm="1">
        <f t="array" ref="S776">_xlfn.IFS('Paraclinicos '!Y775="","",'Paraclinicos '!Y775&lt;70,1,'Paraclinicos '!Y775&gt;=70,0)</f>
        <v>0</v>
      </c>
      <c r="T776" cm="1">
        <f t="array" ref="T776">_xlfn.IFS('Paraclinicos '!W775="","",'Paraclinicos '!W775&lt;6,4,'Paraclinicos '!W775&lt;10,3,'Paraclinicos '!W775&lt;13,2,'Paraclinicos '!W775&lt;15,1,'Paraclinicos '!W775=15,0)</f>
        <v>4</v>
      </c>
      <c r="U776" s="54">
        <f t="shared" si="36"/>
        <v>7</v>
      </c>
      <c r="V776" cm="1">
        <f t="array" ref="V776">_xlfn.IFS('Paraclinicos '!S775="","",OR('Paraclinicos '!S775&lt;=8,'Paraclinicos '!S775&gt;=25),3,'Paraclinicos '!S775&lt;12,1,'Paraclinicos '!S775&lt;21,0,'Paraclinicos '!S775&lt;25,2)</f>
        <v>0</v>
      </c>
      <c r="W776" t="str">
        <f>IFERROR(IF(INDEX('BD Demog para scores enalazar'!Y$2:'BD Demog para scores enalazar'!Y$3000,MATCH(Formulas!A776,'BD Demog para scores enalazar'!A$2:'BD Demog para scores enalazar'!A$3000,0))=1,"SI","NO"),"")</f>
        <v>NO</v>
      </c>
      <c r="X776" s="9" t="str">
        <f>IFERROR(IF(INDEX('BD Demog para scores enalazar'!AJ$2:'BD Demog para scores enalazar'!AJ$3000,MATCH(Formulas!A776,'BD Demog para scores enalazar'!A$2:'BD Demog para scores enalazar'!A$3000,0))=1,"SI","NO"),"")</f>
        <v>NO</v>
      </c>
      <c r="Y776" cm="1">
        <f t="array" ref="Y776">IF(AND(W776="NO",X776="NO"),_xlfn.IFS('Paraclinicos '!K775&lt;=91,3,'Paraclinicos '!K775&lt;94,2,'Paraclinicos '!K775&lt;96,1,'Paraclinicos '!K775&gt;=96,0),"")</f>
        <v>3</v>
      </c>
      <c r="Z776" t="str" cm="1">
        <f t="array" ref="Z776">IF(OR(W776="SI",X776="SI"),_xlfn.IFS(OR(AND('Paraclinicos '!K775&lt;=83),AND('Paraclinicos '!K775&gt;=97,AA776=2)),3,OR(AND('Paraclinicos '!K775&lt;=86),AND('Paraclinicos '!K775&gt;=94,AA776=2)),2,OR(AND('Paraclinicos '!K775&lt;=88),AND('Paraclinicos '!K775&gt;=92,AA776=2)),1,OR(AND('Paraclinicos '!K775&gt;=88,'Paraclinicos '!K775&lt;=92),AND('Paraclinicos '!K775&gt;=93,AA776=0)),0),"")</f>
        <v/>
      </c>
      <c r="AA776" cm="1">
        <f t="array" ref="AA776">_xlfn.IFS('Paraclinicos '!E775="","",'Paraclinicos '!E775="Oxigeno",2,'Paraclinicos '!E775="Aire",0)</f>
        <v>2</v>
      </c>
    </row>
    <row r="777" spans="1:27" x14ac:dyDescent="0.25">
      <c r="A777">
        <f>'Paraclinicos '!A776</f>
        <v>181</v>
      </c>
      <c r="B777" s="3">
        <f>'Paraclinicos '!R776</f>
        <v>44319</v>
      </c>
      <c r="C777" cm="1">
        <f t="array" ref="C777">_xlfn.IFS('Paraclinicos '!Q776="","",'Paraclinicos '!Q776&gt;60,3,'Paraclinicos '!Q776&lt;=60,1)</f>
        <v>3</v>
      </c>
      <c r="D777" t="str">
        <f>IFERROR(IF(INDEX('BD Demog para scores enalazar'!BC$2:BC$3000,MATCH(Formulas!A777,'BD Demog para scores enalazar'!A$2:A$3000,0))=0,"SI","NO"),"")</f>
        <v>SI</v>
      </c>
      <c r="E777" cm="1">
        <f t="array" ref="E777">_xlfn.IFS(D777="","",D777="SI",4,D777="NO",1)</f>
        <v>4</v>
      </c>
      <c r="F777" cm="1">
        <f t="array" ref="F777">_xlfn.IFS('Paraclinicos '!B776="","",'Paraclinicos '!B776&gt;1,1,'Paraclinicos '!B776&lt;=1,3)</f>
        <v>3</v>
      </c>
      <c r="G777" t="str" cm="1">
        <f t="array" ref="G777">_xlfn.IFS('Paraclinicos '!D776="","",AND('Paraclinicos '!D776&gt;=250,'Paraclinicos '!D776&lt;=500),2,'Paraclinicos '!D776&gt;500,3,'Paraclinicos '!D776&lt;250,1)</f>
        <v/>
      </c>
      <c r="H777" s="50">
        <f t="shared" si="37"/>
        <v>10</v>
      </c>
      <c r="I777" cm="1">
        <f t="array" ref="I777">_xlfn.IFS('Paraclinicos '!Q776="","",'Paraclinicos '!Q776&gt;=65,1,'Paraclinicos '!Q776&lt;65,0)</f>
        <v>1</v>
      </c>
      <c r="J777" cm="1">
        <f t="array" ref="J777">_xlfn.IFS('Paraclinicos '!I776="","",'Paraclinicos '!I776&gt;7,1,'Paraclinicos '!I776&lt;=7,0)</f>
        <v>1</v>
      </c>
      <c r="K777" cm="1">
        <f t="array" ref="K777">_xlfn.IFS('Paraclinicos '!W776="","",'Paraclinicos '!W776&lt;=8,1,'Paraclinicos '!W776&gt;8,0)</f>
        <v>1</v>
      </c>
      <c r="L777" cm="1">
        <f t="array" ref="L777">_xlfn.IFS('Paraclinicos '!S776="","",'Paraclinicos '!S776&gt;=30,1,'Paraclinicos '!S776&lt;30,0)</f>
        <v>0</v>
      </c>
      <c r="M777" cm="1">
        <f t="array" ref="M777">_xlfn.IFS(OR('Paraclinicos '!T776="",'Paraclinicos '!U776=""),"",OR('Paraclinicos '!T776&lt;=90,'Paraclinicos '!U776&lt;=60),1,OR('Paraclinicos '!T776&gt;90,'Paraclinicos '!U776&gt;60),0)</f>
        <v>0</v>
      </c>
      <c r="N777" s="45">
        <f t="shared" si="38"/>
        <v>4</v>
      </c>
      <c r="O777" cm="1">
        <f t="array" ref="O777">_xlfn.IFS(OR('Paraclinicos '!M776="",'Paraclinicos '!N776="",'Paraclinicos '!N776=0),"",'Paraclinicos '!M776/'Paraclinicos '!N776&lt;100,4,'Paraclinicos '!M776/'Paraclinicos '!N776&lt;200,3,'Paraclinicos '!M776/'Paraclinicos '!N776&lt;300,2,'Paraclinicos '!M776/'Paraclinicos '!N776&lt;400,1,'Paraclinicos '!M776/'Paraclinicos '!N776&gt;=400,0)</f>
        <v>2</v>
      </c>
      <c r="P777" cm="1">
        <f t="array" ref="P777">_xlfn.IFS('Paraclinicos '!C776="","",'Paraclinicos '!C776&lt;20,4,'Paraclinicos '!C776&lt;50,3,'Paraclinicos '!C776&lt;100,2,'Paraclinicos '!C776&lt;150,1,'Paraclinicos '!C776&gt;150,0)</f>
        <v>0</v>
      </c>
      <c r="Q777" cm="1">
        <f t="array" ref="Q777">_xlfn.IFS('Paraclinicos '!O776="","",'Paraclinicos '!O776&lt;1.2,0,'Paraclinicos '!O776&lt;2,1,'Paraclinicos '!O776&lt;3.5,2,'Paraclinicos '!O776&lt;5,3,'Paraclinicos '!O776&gt;5,4)</f>
        <v>0</v>
      </c>
      <c r="R777" t="str" cm="1">
        <f t="array" ref="R777">_xlfn.IFS('Paraclinicos '!J776="","",'Paraclinicos '!J776&lt;1.2,0,'Paraclinicos '!J776&lt;2,1,'Paraclinicos '!J776&lt;6,2,'Paraclinicos '!J776&lt;12,3,'Paraclinicos '!J776&gt;=12,4)</f>
        <v/>
      </c>
      <c r="S777" cm="1">
        <f t="array" ref="S777">_xlfn.IFS('Paraclinicos '!Y776="","",'Paraclinicos '!Y776&lt;70,1,'Paraclinicos '!Y776&gt;=70,0)</f>
        <v>0</v>
      </c>
      <c r="T777" cm="1">
        <f t="array" ref="T777">_xlfn.IFS('Paraclinicos '!W776="","",'Paraclinicos '!W776&lt;6,4,'Paraclinicos '!W776&lt;10,3,'Paraclinicos '!W776&lt;13,2,'Paraclinicos '!W776&lt;15,1,'Paraclinicos '!W776=15,0)</f>
        <v>4</v>
      </c>
      <c r="U777" s="54">
        <f t="shared" si="36"/>
        <v>6</v>
      </c>
      <c r="V777" cm="1">
        <f t="array" ref="V777">_xlfn.IFS('Paraclinicos '!S776="","",OR('Paraclinicos '!S776&lt;=8,'Paraclinicos '!S776&gt;=25),3,'Paraclinicos '!S776&lt;12,1,'Paraclinicos '!S776&lt;21,0,'Paraclinicos '!S776&lt;25,2)</f>
        <v>0</v>
      </c>
      <c r="W777" t="str">
        <f>IFERROR(IF(INDEX('BD Demog para scores enalazar'!Y$2:'BD Demog para scores enalazar'!Y$3000,MATCH(Formulas!A777,'BD Demog para scores enalazar'!A$2:'BD Demog para scores enalazar'!A$3000,0))=1,"SI","NO"),"")</f>
        <v>NO</v>
      </c>
      <c r="X777" s="9" t="str">
        <f>IFERROR(IF(INDEX('BD Demog para scores enalazar'!AJ$2:'BD Demog para scores enalazar'!AJ$3000,MATCH(Formulas!A777,'BD Demog para scores enalazar'!A$2:'BD Demog para scores enalazar'!A$3000,0))=1,"SI","NO"),"")</f>
        <v>NO</v>
      </c>
      <c r="Y777" cm="1">
        <f t="array" ref="Y777">IF(AND(W777="NO",X777="NO"),_xlfn.IFS('Paraclinicos '!K776&lt;=91,3,'Paraclinicos '!K776&lt;94,2,'Paraclinicos '!K776&lt;96,1,'Paraclinicos '!K776&gt;=96,0),"")</f>
        <v>3</v>
      </c>
      <c r="Z777" t="str" cm="1">
        <f t="array" ref="Z777">IF(OR(W777="SI",X777="SI"),_xlfn.IFS(OR(AND('Paraclinicos '!K776&lt;=83),AND('Paraclinicos '!K776&gt;=97,AA777=2)),3,OR(AND('Paraclinicos '!K776&lt;=86),AND('Paraclinicos '!K776&gt;=94,AA777=2)),2,OR(AND('Paraclinicos '!K776&lt;=88),AND('Paraclinicos '!K776&gt;=92,AA777=2)),1,OR(AND('Paraclinicos '!K776&gt;=88,'Paraclinicos '!K776&lt;=92),AND('Paraclinicos '!K776&gt;=93,AA777=0)),0),"")</f>
        <v/>
      </c>
      <c r="AA777" t="str" cm="1">
        <f t="array" ref="AA777">_xlfn.IFS('Paraclinicos '!E776="","",'Paraclinicos '!E776="Oxigeno",2,'Paraclinicos '!E776="Aire",0)</f>
        <v/>
      </c>
    </row>
    <row r="778" spans="1:27" x14ac:dyDescent="0.25">
      <c r="A778">
        <f>'Paraclinicos '!A777</f>
        <v>181</v>
      </c>
      <c r="B778" s="3">
        <f>'Paraclinicos '!R777</f>
        <v>44321</v>
      </c>
      <c r="C778" cm="1">
        <f t="array" ref="C778">_xlfn.IFS('Paraclinicos '!Q777="","",'Paraclinicos '!Q777&gt;60,3,'Paraclinicos '!Q777&lt;=60,1)</f>
        <v>3</v>
      </c>
      <c r="D778" t="str">
        <f>IFERROR(IF(INDEX('BD Demog para scores enalazar'!BC$2:BC$3000,MATCH(Formulas!A778,'BD Demog para scores enalazar'!A$2:A$3000,0))=0,"SI","NO"),"")</f>
        <v>SI</v>
      </c>
      <c r="E778" cm="1">
        <f t="array" ref="E778">_xlfn.IFS(D778="","",D778="SI",4,D778="NO",1)</f>
        <v>4</v>
      </c>
      <c r="F778" cm="1">
        <f t="array" ref="F778">_xlfn.IFS('Paraclinicos '!B777="","",'Paraclinicos '!B777&gt;1,1,'Paraclinicos '!B777&lt;=1,3)</f>
        <v>1</v>
      </c>
      <c r="G778" t="str" cm="1">
        <f t="array" ref="G778">_xlfn.IFS('Paraclinicos '!D777="","",AND('Paraclinicos '!D777&gt;=250,'Paraclinicos '!D777&lt;=500),2,'Paraclinicos '!D777&gt;500,3,'Paraclinicos '!D777&lt;250,1)</f>
        <v/>
      </c>
      <c r="H778" s="50">
        <f t="shared" si="37"/>
        <v>8</v>
      </c>
      <c r="I778" cm="1">
        <f t="array" ref="I778">_xlfn.IFS('Paraclinicos '!Q777="","",'Paraclinicos '!Q777&gt;=65,1,'Paraclinicos '!Q777&lt;65,0)</f>
        <v>1</v>
      </c>
      <c r="J778" cm="1">
        <f t="array" ref="J778">_xlfn.IFS('Paraclinicos '!I777="","",'Paraclinicos '!I777&gt;7,1,'Paraclinicos '!I777&lt;=7,0)</f>
        <v>1</v>
      </c>
      <c r="K778" cm="1">
        <f t="array" ref="K778">_xlfn.IFS('Paraclinicos '!W777="","",'Paraclinicos '!W777&lt;=8,1,'Paraclinicos '!W777&gt;8,0)</f>
        <v>1</v>
      </c>
      <c r="L778" cm="1">
        <f t="array" ref="L778">_xlfn.IFS('Paraclinicos '!S777="","",'Paraclinicos '!S777&gt;=30,1,'Paraclinicos '!S777&lt;30,0)</f>
        <v>0</v>
      </c>
      <c r="M778" cm="1">
        <f t="array" ref="M778">_xlfn.IFS(OR('Paraclinicos '!T777="",'Paraclinicos '!U777=""),"",OR('Paraclinicos '!T777&lt;=90,'Paraclinicos '!U777&lt;=60),1,OR('Paraclinicos '!T777&gt;90,'Paraclinicos '!U777&gt;60),0)</f>
        <v>0</v>
      </c>
      <c r="N778" s="45">
        <f t="shared" si="38"/>
        <v>4</v>
      </c>
      <c r="O778" cm="1">
        <f t="array" ref="O778">_xlfn.IFS(OR('Paraclinicos '!M777="",'Paraclinicos '!N777="",'Paraclinicos '!N777=0),"",'Paraclinicos '!M777/'Paraclinicos '!N777&lt;100,4,'Paraclinicos '!M777/'Paraclinicos '!N777&lt;200,3,'Paraclinicos '!M777/'Paraclinicos '!N777&lt;300,2,'Paraclinicos '!M777/'Paraclinicos '!N777&lt;400,1,'Paraclinicos '!M777/'Paraclinicos '!N777&gt;=400,0)</f>
        <v>2</v>
      </c>
      <c r="P778" cm="1">
        <f t="array" ref="P778">_xlfn.IFS('Paraclinicos '!C777="","",'Paraclinicos '!C777&lt;20,4,'Paraclinicos '!C777&lt;50,3,'Paraclinicos '!C777&lt;100,2,'Paraclinicos '!C777&lt;150,1,'Paraclinicos '!C777&gt;150,0)</f>
        <v>0</v>
      </c>
      <c r="Q778" cm="1">
        <f t="array" ref="Q778">_xlfn.IFS('Paraclinicos '!O777="","",'Paraclinicos '!O777&lt;1.2,0,'Paraclinicos '!O777&lt;2,1,'Paraclinicos '!O777&lt;3.5,2,'Paraclinicos '!O777&lt;5,3,'Paraclinicos '!O777&gt;5,4)</f>
        <v>0</v>
      </c>
      <c r="R778" cm="1">
        <f t="array" ref="R778">_xlfn.IFS('Paraclinicos '!J777="","",'Paraclinicos '!J777&lt;1.2,0,'Paraclinicos '!J777&lt;2,1,'Paraclinicos '!J777&lt;6,2,'Paraclinicos '!J777&lt;12,3,'Paraclinicos '!J777&gt;=12,4)</f>
        <v>1</v>
      </c>
      <c r="S778" cm="1">
        <f t="array" ref="S778">_xlfn.IFS('Paraclinicos '!Y777="","",'Paraclinicos '!Y777&lt;70,1,'Paraclinicos '!Y777&gt;=70,0)</f>
        <v>0</v>
      </c>
      <c r="T778" cm="1">
        <f t="array" ref="T778">_xlfn.IFS('Paraclinicos '!W777="","",'Paraclinicos '!W777&lt;6,4,'Paraclinicos '!W777&lt;10,3,'Paraclinicos '!W777&lt;13,2,'Paraclinicos '!W777&lt;15,1,'Paraclinicos '!W777=15,0)</f>
        <v>4</v>
      </c>
      <c r="U778" s="54">
        <f t="shared" si="36"/>
        <v>7</v>
      </c>
      <c r="V778" cm="1">
        <f t="array" ref="V778">_xlfn.IFS('Paraclinicos '!S777="","",OR('Paraclinicos '!S777&lt;=8,'Paraclinicos '!S777&gt;=25),3,'Paraclinicos '!S777&lt;12,1,'Paraclinicos '!S777&lt;21,0,'Paraclinicos '!S777&lt;25,2)</f>
        <v>3</v>
      </c>
      <c r="W778" t="str">
        <f>IFERROR(IF(INDEX('BD Demog para scores enalazar'!Y$2:'BD Demog para scores enalazar'!Y$3000,MATCH(Formulas!A778,'BD Demog para scores enalazar'!A$2:'BD Demog para scores enalazar'!A$3000,0))=1,"SI","NO"),"")</f>
        <v>NO</v>
      </c>
      <c r="X778" s="9" t="str">
        <f>IFERROR(IF(INDEX('BD Demog para scores enalazar'!AJ$2:'BD Demog para scores enalazar'!AJ$3000,MATCH(Formulas!A778,'BD Demog para scores enalazar'!A$2:'BD Demog para scores enalazar'!A$3000,0))=1,"SI","NO"),"")</f>
        <v>NO</v>
      </c>
      <c r="Y778" cm="1">
        <f t="array" ref="Y778">IF(AND(W778="NO",X778="NO"),_xlfn.IFS('Paraclinicos '!K777&lt;=91,3,'Paraclinicos '!K777&lt;94,2,'Paraclinicos '!K777&lt;96,1,'Paraclinicos '!K777&gt;=96,0),"")</f>
        <v>3</v>
      </c>
      <c r="Z778" t="str" cm="1">
        <f t="array" ref="Z778">IF(OR(W778="SI",X778="SI"),_xlfn.IFS(OR(AND('Paraclinicos '!K777&lt;=83),AND('Paraclinicos '!K777&gt;=97,AA778=2)),3,OR(AND('Paraclinicos '!K777&lt;=86),AND('Paraclinicos '!K777&gt;=94,AA778=2)),2,OR(AND('Paraclinicos '!K777&lt;=88),AND('Paraclinicos '!K777&gt;=92,AA778=2)),1,OR(AND('Paraclinicos '!K777&gt;=88,'Paraclinicos '!K777&lt;=92),AND('Paraclinicos '!K777&gt;=93,AA778=0)),0),"")</f>
        <v/>
      </c>
      <c r="AA778" t="str" cm="1">
        <f t="array" ref="AA778">_xlfn.IFS('Paraclinicos '!E777="","",'Paraclinicos '!E777="Oxigeno",2,'Paraclinicos '!E777="Aire",0)</f>
        <v/>
      </c>
    </row>
    <row r="779" spans="1:27" x14ac:dyDescent="0.25">
      <c r="A779">
        <f>'Paraclinicos '!A778</f>
        <v>181</v>
      </c>
      <c r="B779" s="3">
        <f>'Paraclinicos '!R778</f>
        <v>44323</v>
      </c>
      <c r="C779" cm="1">
        <f t="array" ref="C779">_xlfn.IFS('Paraclinicos '!Q778="","",'Paraclinicos '!Q778&gt;60,3,'Paraclinicos '!Q778&lt;=60,1)</f>
        <v>3</v>
      </c>
      <c r="D779" t="str">
        <f>IFERROR(IF(INDEX('BD Demog para scores enalazar'!BC$2:BC$3000,MATCH(Formulas!A779,'BD Demog para scores enalazar'!A$2:A$3000,0))=0,"SI","NO"),"")</f>
        <v>SI</v>
      </c>
      <c r="E779" cm="1">
        <f t="array" ref="E779">_xlfn.IFS(D779="","",D779="SI",4,D779="NO",1)</f>
        <v>4</v>
      </c>
      <c r="F779" cm="1">
        <f t="array" ref="F779">_xlfn.IFS('Paraclinicos '!B778="","",'Paraclinicos '!B778&gt;1,1,'Paraclinicos '!B778&lt;=1,3)</f>
        <v>3</v>
      </c>
      <c r="G779" t="str" cm="1">
        <f t="array" ref="G779">_xlfn.IFS('Paraclinicos '!D778="","",AND('Paraclinicos '!D778&gt;=250,'Paraclinicos '!D778&lt;=500),2,'Paraclinicos '!D778&gt;500,3,'Paraclinicos '!D778&lt;250,1)</f>
        <v/>
      </c>
      <c r="H779" s="50">
        <f t="shared" si="37"/>
        <v>10</v>
      </c>
      <c r="I779" cm="1">
        <f t="array" ref="I779">_xlfn.IFS('Paraclinicos '!Q778="","",'Paraclinicos '!Q778&gt;=65,1,'Paraclinicos '!Q778&lt;65,0)</f>
        <v>1</v>
      </c>
      <c r="J779" cm="1">
        <f t="array" ref="J779">_xlfn.IFS('Paraclinicos '!I778="","",'Paraclinicos '!I778&gt;7,1,'Paraclinicos '!I778&lt;=7,0)</f>
        <v>1</v>
      </c>
      <c r="K779" cm="1">
        <f t="array" ref="K779">_xlfn.IFS('Paraclinicos '!W778="","",'Paraclinicos '!W778&lt;=8,1,'Paraclinicos '!W778&gt;8,0)</f>
        <v>1</v>
      </c>
      <c r="L779" cm="1">
        <f t="array" ref="L779">_xlfn.IFS('Paraclinicos '!S778="","",'Paraclinicos '!S778&gt;=30,1,'Paraclinicos '!S778&lt;30,0)</f>
        <v>0</v>
      </c>
      <c r="M779" cm="1">
        <f t="array" ref="M779">_xlfn.IFS(OR('Paraclinicos '!T778="",'Paraclinicos '!U778=""),"",OR('Paraclinicos '!T778&lt;=90,'Paraclinicos '!U778&lt;=60),1,OR('Paraclinicos '!T778&gt;90,'Paraclinicos '!U778&gt;60),0)</f>
        <v>0</v>
      </c>
      <c r="N779" s="45">
        <f t="shared" si="38"/>
        <v>4</v>
      </c>
      <c r="O779" cm="1">
        <f t="array" ref="O779">_xlfn.IFS(OR('Paraclinicos '!M778="",'Paraclinicos '!N778="",'Paraclinicos '!N778=0),"",'Paraclinicos '!M778/'Paraclinicos '!N778&lt;100,4,'Paraclinicos '!M778/'Paraclinicos '!N778&lt;200,3,'Paraclinicos '!M778/'Paraclinicos '!N778&lt;300,2,'Paraclinicos '!M778/'Paraclinicos '!N778&lt;400,1,'Paraclinicos '!M778/'Paraclinicos '!N778&gt;=400,0)</f>
        <v>1</v>
      </c>
      <c r="P779" cm="1">
        <f t="array" ref="P779">_xlfn.IFS('Paraclinicos '!C778="","",'Paraclinicos '!C778&lt;20,4,'Paraclinicos '!C778&lt;50,3,'Paraclinicos '!C778&lt;100,2,'Paraclinicos '!C778&lt;150,1,'Paraclinicos '!C778&gt;150,0)</f>
        <v>0</v>
      </c>
      <c r="Q779" cm="1">
        <f t="array" ref="Q779">_xlfn.IFS('Paraclinicos '!O778="","",'Paraclinicos '!O778&lt;1.2,0,'Paraclinicos '!O778&lt;2,1,'Paraclinicos '!O778&lt;3.5,2,'Paraclinicos '!O778&lt;5,3,'Paraclinicos '!O778&gt;5,4)</f>
        <v>0</v>
      </c>
      <c r="R779" cm="1">
        <f t="array" ref="R779">_xlfn.IFS('Paraclinicos '!J778="","",'Paraclinicos '!J778&lt;1.2,0,'Paraclinicos '!J778&lt;2,1,'Paraclinicos '!J778&lt;6,2,'Paraclinicos '!J778&lt;12,3,'Paraclinicos '!J778&gt;=12,4)</f>
        <v>0</v>
      </c>
      <c r="S779" cm="1">
        <f t="array" ref="S779">_xlfn.IFS('Paraclinicos '!Y778="","",'Paraclinicos '!Y778&lt;70,1,'Paraclinicos '!Y778&gt;=70,0)</f>
        <v>0</v>
      </c>
      <c r="T779" cm="1">
        <f t="array" ref="T779">_xlfn.IFS('Paraclinicos '!W778="","",'Paraclinicos '!W778&lt;6,4,'Paraclinicos '!W778&lt;10,3,'Paraclinicos '!W778&lt;13,2,'Paraclinicos '!W778&lt;15,1,'Paraclinicos '!W778=15,0)</f>
        <v>4</v>
      </c>
      <c r="U779" s="54">
        <f t="shared" si="36"/>
        <v>5</v>
      </c>
      <c r="V779" cm="1">
        <f t="array" ref="V779">_xlfn.IFS('Paraclinicos '!S778="","",OR('Paraclinicos '!S778&lt;=8,'Paraclinicos '!S778&gt;=25),3,'Paraclinicos '!S778&lt;12,1,'Paraclinicos '!S778&lt;21,0,'Paraclinicos '!S778&lt;25,2)</f>
        <v>0</v>
      </c>
      <c r="W779" t="str">
        <f>IFERROR(IF(INDEX('BD Demog para scores enalazar'!Y$2:'BD Demog para scores enalazar'!Y$3000,MATCH(Formulas!A779,'BD Demog para scores enalazar'!A$2:'BD Demog para scores enalazar'!A$3000,0))=1,"SI","NO"),"")</f>
        <v>NO</v>
      </c>
      <c r="X779" s="9" t="str">
        <f>IFERROR(IF(INDEX('BD Demog para scores enalazar'!AJ$2:'BD Demog para scores enalazar'!AJ$3000,MATCH(Formulas!A779,'BD Demog para scores enalazar'!A$2:'BD Demog para scores enalazar'!A$3000,0))=1,"SI","NO"),"")</f>
        <v>NO</v>
      </c>
      <c r="Y779" cm="1">
        <f t="array" ref="Y779">IF(AND(W779="NO",X779="NO"),_xlfn.IFS('Paraclinicos '!K778&lt;=91,3,'Paraclinicos '!K778&lt;94,2,'Paraclinicos '!K778&lt;96,1,'Paraclinicos '!K778&gt;=96,0),"")</f>
        <v>0</v>
      </c>
      <c r="Z779" t="str" cm="1">
        <f t="array" ref="Z779">IF(OR(W779="SI",X779="SI"),_xlfn.IFS(OR(AND('Paraclinicos '!K778&lt;=83),AND('Paraclinicos '!K778&gt;=97,AA779=2)),3,OR(AND('Paraclinicos '!K778&lt;=86),AND('Paraclinicos '!K778&gt;=94,AA779=2)),2,OR(AND('Paraclinicos '!K778&lt;=88),AND('Paraclinicos '!K778&gt;=92,AA779=2)),1,OR(AND('Paraclinicos '!K778&gt;=88,'Paraclinicos '!K778&lt;=92),AND('Paraclinicos '!K778&gt;=93,AA779=0)),0),"")</f>
        <v/>
      </c>
      <c r="AA779" t="str" cm="1">
        <f t="array" ref="AA779">_xlfn.IFS('Paraclinicos '!E778="","",'Paraclinicos '!E778="Oxigeno",2,'Paraclinicos '!E778="Aire",0)</f>
        <v/>
      </c>
    </row>
    <row r="780" spans="1:27" x14ac:dyDescent="0.25">
      <c r="A780">
        <f>'Paraclinicos '!A779</f>
        <v>181</v>
      </c>
      <c r="B780" s="3">
        <f>'Paraclinicos '!R779</f>
        <v>44325</v>
      </c>
      <c r="C780" cm="1">
        <f t="array" ref="C780">_xlfn.IFS('Paraclinicos '!Q779="","",'Paraclinicos '!Q779&gt;60,3,'Paraclinicos '!Q779&lt;=60,1)</f>
        <v>3</v>
      </c>
      <c r="D780" t="str">
        <f>IFERROR(IF(INDEX('BD Demog para scores enalazar'!BC$2:BC$3000,MATCH(Formulas!A780,'BD Demog para scores enalazar'!A$2:A$3000,0))=0,"SI","NO"),"")</f>
        <v>SI</v>
      </c>
      <c r="E780" cm="1">
        <f t="array" ref="E780">_xlfn.IFS(D780="","",D780="SI",4,D780="NO",1)</f>
        <v>4</v>
      </c>
      <c r="F780" cm="1">
        <f t="array" ref="F780">_xlfn.IFS('Paraclinicos '!B779="","",'Paraclinicos '!B779&gt;1,1,'Paraclinicos '!B779&lt;=1,3)</f>
        <v>1</v>
      </c>
      <c r="G780" t="str" cm="1">
        <f t="array" ref="G780">_xlfn.IFS('Paraclinicos '!D779="","",AND('Paraclinicos '!D779&gt;=250,'Paraclinicos '!D779&lt;=500),2,'Paraclinicos '!D779&gt;500,3,'Paraclinicos '!D779&lt;250,1)</f>
        <v/>
      </c>
      <c r="H780" s="50">
        <f t="shared" si="37"/>
        <v>8</v>
      </c>
      <c r="I780" cm="1">
        <f t="array" ref="I780">_xlfn.IFS('Paraclinicos '!Q779="","",'Paraclinicos '!Q779&gt;=65,1,'Paraclinicos '!Q779&lt;65,0)</f>
        <v>1</v>
      </c>
      <c r="J780" cm="1">
        <f t="array" ref="J780">_xlfn.IFS('Paraclinicos '!I779="","",'Paraclinicos '!I779&gt;7,1,'Paraclinicos '!I779&lt;=7,0)</f>
        <v>1</v>
      </c>
      <c r="K780" cm="1">
        <f t="array" ref="K780">_xlfn.IFS('Paraclinicos '!W779="","",'Paraclinicos '!W779&lt;=8,1,'Paraclinicos '!W779&gt;8,0)</f>
        <v>1</v>
      </c>
      <c r="L780" cm="1">
        <f t="array" ref="L780">_xlfn.IFS('Paraclinicos '!S779="","",'Paraclinicos '!S779&gt;=30,1,'Paraclinicos '!S779&lt;30,0)</f>
        <v>0</v>
      </c>
      <c r="M780" cm="1">
        <f t="array" ref="M780">_xlfn.IFS(OR('Paraclinicos '!T779="",'Paraclinicos '!U779=""),"",OR('Paraclinicos '!T779&lt;=90,'Paraclinicos '!U779&lt;=60),1,OR('Paraclinicos '!T779&gt;90,'Paraclinicos '!U779&gt;60),0)</f>
        <v>0</v>
      </c>
      <c r="N780" s="45">
        <f t="shared" si="38"/>
        <v>4</v>
      </c>
      <c r="O780" cm="1">
        <f t="array" ref="O780">_xlfn.IFS(OR('Paraclinicos '!M779="",'Paraclinicos '!N779="",'Paraclinicos '!N779=0),"",'Paraclinicos '!M779/'Paraclinicos '!N779&lt;100,4,'Paraclinicos '!M779/'Paraclinicos '!N779&lt;200,3,'Paraclinicos '!M779/'Paraclinicos '!N779&lt;300,2,'Paraclinicos '!M779/'Paraclinicos '!N779&lt;400,1,'Paraclinicos '!M779/'Paraclinicos '!N779&gt;=400,0)</f>
        <v>3</v>
      </c>
      <c r="P780" cm="1">
        <f t="array" ref="P780">_xlfn.IFS('Paraclinicos '!C779="","",'Paraclinicos '!C779&lt;20,4,'Paraclinicos '!C779&lt;50,3,'Paraclinicos '!C779&lt;100,2,'Paraclinicos '!C779&lt;150,1,'Paraclinicos '!C779&gt;150,0)</f>
        <v>0</v>
      </c>
      <c r="Q780" cm="1">
        <f t="array" ref="Q780">_xlfn.IFS('Paraclinicos '!O779="","",'Paraclinicos '!O779&lt;1.2,0,'Paraclinicos '!O779&lt;2,1,'Paraclinicos '!O779&lt;3.5,2,'Paraclinicos '!O779&lt;5,3,'Paraclinicos '!O779&gt;5,4)</f>
        <v>0</v>
      </c>
      <c r="R780" t="str" cm="1">
        <f t="array" ref="R780">_xlfn.IFS('Paraclinicos '!J779="","",'Paraclinicos '!J779&lt;1.2,0,'Paraclinicos '!J779&lt;2,1,'Paraclinicos '!J779&lt;6,2,'Paraclinicos '!J779&lt;12,3,'Paraclinicos '!J779&gt;=12,4)</f>
        <v/>
      </c>
      <c r="S780" cm="1">
        <f t="array" ref="S780">_xlfn.IFS('Paraclinicos '!Y779="","",'Paraclinicos '!Y779&lt;70,1,'Paraclinicos '!Y779&gt;=70,0)</f>
        <v>0</v>
      </c>
      <c r="T780" cm="1">
        <f t="array" ref="T780">_xlfn.IFS('Paraclinicos '!W779="","",'Paraclinicos '!W779&lt;6,4,'Paraclinicos '!W779&lt;10,3,'Paraclinicos '!W779&lt;13,2,'Paraclinicos '!W779&lt;15,1,'Paraclinicos '!W779=15,0)</f>
        <v>4</v>
      </c>
      <c r="U780" s="54">
        <f t="shared" si="36"/>
        <v>7</v>
      </c>
      <c r="V780" cm="1">
        <f t="array" ref="V780">_xlfn.IFS('Paraclinicos '!S779="","",OR('Paraclinicos '!S779&lt;=8,'Paraclinicos '!S779&gt;=25),3,'Paraclinicos '!S779&lt;12,1,'Paraclinicos '!S779&lt;21,0,'Paraclinicos '!S779&lt;25,2)</f>
        <v>3</v>
      </c>
      <c r="W780" t="str">
        <f>IFERROR(IF(INDEX('BD Demog para scores enalazar'!Y$2:'BD Demog para scores enalazar'!Y$3000,MATCH(Formulas!A780,'BD Demog para scores enalazar'!A$2:'BD Demog para scores enalazar'!A$3000,0))=1,"SI","NO"),"")</f>
        <v>NO</v>
      </c>
      <c r="X780" s="9" t="str">
        <f>IFERROR(IF(INDEX('BD Demog para scores enalazar'!AJ$2:'BD Demog para scores enalazar'!AJ$3000,MATCH(Formulas!A780,'BD Demog para scores enalazar'!A$2:'BD Demog para scores enalazar'!A$3000,0))=1,"SI","NO"),"")</f>
        <v>NO</v>
      </c>
      <c r="Y780" cm="1">
        <f t="array" ref="Y780">IF(AND(W780="NO",X780="NO"),_xlfn.IFS('Paraclinicos '!K779&lt;=91,3,'Paraclinicos '!K779&lt;94,2,'Paraclinicos '!K779&lt;96,1,'Paraclinicos '!K779&gt;=96,0),"")</f>
        <v>3</v>
      </c>
      <c r="Z780" t="str" cm="1">
        <f t="array" ref="Z780">IF(OR(W780="SI",X780="SI"),_xlfn.IFS(OR(AND('Paraclinicos '!K779&lt;=83),AND('Paraclinicos '!K779&gt;=97,AA780=2)),3,OR(AND('Paraclinicos '!K779&lt;=86),AND('Paraclinicos '!K779&gt;=94,AA780=2)),2,OR(AND('Paraclinicos '!K779&lt;=88),AND('Paraclinicos '!K779&gt;=92,AA780=2)),1,OR(AND('Paraclinicos '!K779&gt;=88,'Paraclinicos '!K779&lt;=92),AND('Paraclinicos '!K779&gt;=93,AA780=0)),0),"")</f>
        <v/>
      </c>
      <c r="AA780" t="str" cm="1">
        <f t="array" ref="AA780">_xlfn.IFS('Paraclinicos '!E779="","",'Paraclinicos '!E779="Oxigeno",2,'Paraclinicos '!E779="Aire",0)</f>
        <v/>
      </c>
    </row>
    <row r="781" spans="1:27" x14ac:dyDescent="0.25">
      <c r="A781">
        <f>'Paraclinicos '!A780</f>
        <v>181</v>
      </c>
      <c r="B781" s="3">
        <f>'Paraclinicos '!R780</f>
        <v>44329</v>
      </c>
      <c r="C781" cm="1">
        <f t="array" ref="C781">_xlfn.IFS('Paraclinicos '!Q780="","",'Paraclinicos '!Q780&gt;60,3,'Paraclinicos '!Q780&lt;=60,1)</f>
        <v>3</v>
      </c>
      <c r="D781" t="str">
        <f>IFERROR(IF(INDEX('BD Demog para scores enalazar'!BC$2:BC$3000,MATCH(Formulas!A781,'BD Demog para scores enalazar'!A$2:A$3000,0))=0,"SI","NO"),"")</f>
        <v>SI</v>
      </c>
      <c r="E781" cm="1">
        <f t="array" ref="E781">_xlfn.IFS(D781="","",D781="SI",4,D781="NO",1)</f>
        <v>4</v>
      </c>
      <c r="F781" cm="1">
        <f t="array" ref="F781">_xlfn.IFS('Paraclinicos '!B780="","",'Paraclinicos '!B780&gt;1,1,'Paraclinicos '!B780&lt;=1,3)</f>
        <v>3</v>
      </c>
      <c r="G781" t="str" cm="1">
        <f t="array" ref="G781">_xlfn.IFS('Paraclinicos '!D780="","",AND('Paraclinicos '!D780&gt;=250,'Paraclinicos '!D780&lt;=500),2,'Paraclinicos '!D780&gt;500,3,'Paraclinicos '!D780&lt;250,1)</f>
        <v/>
      </c>
      <c r="H781" s="50">
        <f t="shared" si="37"/>
        <v>10</v>
      </c>
      <c r="I781" cm="1">
        <f t="array" ref="I781">_xlfn.IFS('Paraclinicos '!Q780="","",'Paraclinicos '!Q780&gt;=65,1,'Paraclinicos '!Q780&lt;65,0)</f>
        <v>1</v>
      </c>
      <c r="J781" cm="1">
        <f t="array" ref="J781">_xlfn.IFS('Paraclinicos '!I780="","",'Paraclinicos '!I780&gt;7,1,'Paraclinicos '!I780&lt;=7,0)</f>
        <v>1</v>
      </c>
      <c r="K781" cm="1">
        <f t="array" ref="K781">_xlfn.IFS('Paraclinicos '!W780="","",'Paraclinicos '!W780&lt;=8,1,'Paraclinicos '!W780&gt;8,0)</f>
        <v>1</v>
      </c>
      <c r="L781" cm="1">
        <f t="array" ref="L781">_xlfn.IFS('Paraclinicos '!S780="","",'Paraclinicos '!S780&gt;=30,1,'Paraclinicos '!S780&lt;30,0)</f>
        <v>0</v>
      </c>
      <c r="M781" cm="1">
        <f t="array" ref="M781">_xlfn.IFS(OR('Paraclinicos '!T780="",'Paraclinicos '!U780=""),"",OR('Paraclinicos '!T780&lt;=90,'Paraclinicos '!U780&lt;=60),1,OR('Paraclinicos '!T780&gt;90,'Paraclinicos '!U780&gt;60),0)</f>
        <v>0</v>
      </c>
      <c r="N781" s="45">
        <f t="shared" si="38"/>
        <v>4</v>
      </c>
      <c r="O781" cm="1">
        <f t="array" ref="O781">_xlfn.IFS(OR('Paraclinicos '!M780="",'Paraclinicos '!N780="",'Paraclinicos '!N780=0),"",'Paraclinicos '!M780/'Paraclinicos '!N780&lt;100,4,'Paraclinicos '!M780/'Paraclinicos '!N780&lt;200,3,'Paraclinicos '!M780/'Paraclinicos '!N780&lt;300,2,'Paraclinicos '!M780/'Paraclinicos '!N780&lt;400,1,'Paraclinicos '!M780/'Paraclinicos '!N780&gt;=400,0)</f>
        <v>1</v>
      </c>
      <c r="P781" cm="1">
        <f t="array" ref="P781">_xlfn.IFS('Paraclinicos '!C780="","",'Paraclinicos '!C780&lt;20,4,'Paraclinicos '!C780&lt;50,3,'Paraclinicos '!C780&lt;100,2,'Paraclinicos '!C780&lt;150,1,'Paraclinicos '!C780&gt;150,0)</f>
        <v>0</v>
      </c>
      <c r="Q781" cm="1">
        <f t="array" ref="Q781">_xlfn.IFS('Paraclinicos '!O780="","",'Paraclinicos '!O780&lt;1.2,0,'Paraclinicos '!O780&lt;2,1,'Paraclinicos '!O780&lt;3.5,2,'Paraclinicos '!O780&lt;5,3,'Paraclinicos '!O780&gt;5,4)</f>
        <v>0</v>
      </c>
      <c r="R781" cm="1">
        <f t="array" ref="R781">_xlfn.IFS('Paraclinicos '!J780="","",'Paraclinicos '!J780&lt;1.2,0,'Paraclinicos '!J780&lt;2,1,'Paraclinicos '!J780&lt;6,2,'Paraclinicos '!J780&lt;12,3,'Paraclinicos '!J780&gt;=12,4)</f>
        <v>0</v>
      </c>
      <c r="S781" cm="1">
        <f t="array" ref="S781">_xlfn.IFS('Paraclinicos '!Y780="","",'Paraclinicos '!Y780&lt;70,1,'Paraclinicos '!Y780&gt;=70,0)</f>
        <v>0</v>
      </c>
      <c r="T781" cm="1">
        <f t="array" ref="T781">_xlfn.IFS('Paraclinicos '!W780="","",'Paraclinicos '!W780&lt;6,4,'Paraclinicos '!W780&lt;10,3,'Paraclinicos '!W780&lt;13,2,'Paraclinicos '!W780&lt;15,1,'Paraclinicos '!W780=15,0)</f>
        <v>4</v>
      </c>
      <c r="U781" s="54">
        <f t="shared" si="36"/>
        <v>5</v>
      </c>
      <c r="V781" cm="1">
        <f t="array" ref="V781">_xlfn.IFS('Paraclinicos '!S780="","",OR('Paraclinicos '!S780&lt;=8,'Paraclinicos '!S780&gt;=25),3,'Paraclinicos '!S780&lt;12,1,'Paraclinicos '!S780&lt;21,0,'Paraclinicos '!S780&lt;25,2)</f>
        <v>0</v>
      </c>
      <c r="W781" t="str">
        <f>IFERROR(IF(INDEX('BD Demog para scores enalazar'!Y$2:'BD Demog para scores enalazar'!Y$3000,MATCH(Formulas!A781,'BD Demog para scores enalazar'!A$2:'BD Demog para scores enalazar'!A$3000,0))=1,"SI","NO"),"")</f>
        <v>NO</v>
      </c>
      <c r="X781" s="9" t="str">
        <f>IFERROR(IF(INDEX('BD Demog para scores enalazar'!AJ$2:'BD Demog para scores enalazar'!AJ$3000,MATCH(Formulas!A781,'BD Demog para scores enalazar'!A$2:'BD Demog para scores enalazar'!A$3000,0))=1,"SI","NO"),"")</f>
        <v>NO</v>
      </c>
      <c r="Y781" cm="1">
        <f t="array" ref="Y781">IF(AND(W781="NO",X781="NO"),_xlfn.IFS('Paraclinicos '!K780&lt;=91,3,'Paraclinicos '!K780&lt;94,2,'Paraclinicos '!K780&lt;96,1,'Paraclinicos '!K780&gt;=96,0),"")</f>
        <v>3</v>
      </c>
      <c r="Z781" t="str" cm="1">
        <f t="array" ref="Z781">IF(OR(W781="SI",X781="SI"),_xlfn.IFS(OR(AND('Paraclinicos '!K780&lt;=83),AND('Paraclinicos '!K780&gt;=97,AA781=2)),3,OR(AND('Paraclinicos '!K780&lt;=86),AND('Paraclinicos '!K780&gt;=94,AA781=2)),2,OR(AND('Paraclinicos '!K780&lt;=88),AND('Paraclinicos '!K780&gt;=92,AA781=2)),1,OR(AND('Paraclinicos '!K780&gt;=88,'Paraclinicos '!K780&lt;=92),AND('Paraclinicos '!K780&gt;=93,AA781=0)),0),"")</f>
        <v/>
      </c>
      <c r="AA781" t="str" cm="1">
        <f t="array" ref="AA781">_xlfn.IFS('Paraclinicos '!E780="","",'Paraclinicos '!E780="Oxigeno",2,'Paraclinicos '!E780="Aire",0)</f>
        <v/>
      </c>
    </row>
    <row r="782" spans="1:27" x14ac:dyDescent="0.25">
      <c r="A782">
        <f>'Paraclinicos '!A781</f>
        <v>181</v>
      </c>
      <c r="B782" s="3">
        <f>'Paraclinicos '!R781</f>
        <v>44331</v>
      </c>
      <c r="C782" cm="1">
        <f t="array" ref="C782">_xlfn.IFS('Paraclinicos '!Q781="","",'Paraclinicos '!Q781&gt;60,3,'Paraclinicos '!Q781&lt;=60,1)</f>
        <v>3</v>
      </c>
      <c r="D782" t="str">
        <f>IFERROR(IF(INDEX('BD Demog para scores enalazar'!BC$2:BC$3000,MATCH(Formulas!A782,'BD Demog para scores enalazar'!A$2:A$3000,0))=0,"SI","NO"),"")</f>
        <v>SI</v>
      </c>
      <c r="E782" cm="1">
        <f t="array" ref="E782">_xlfn.IFS(D782="","",D782="SI",4,D782="NO",1)</f>
        <v>4</v>
      </c>
      <c r="F782" cm="1">
        <f t="array" ref="F782">_xlfn.IFS('Paraclinicos '!B781="","",'Paraclinicos '!B781&gt;1,1,'Paraclinicos '!B781&lt;=1,3)</f>
        <v>3</v>
      </c>
      <c r="G782" t="str" cm="1">
        <f t="array" ref="G782">_xlfn.IFS('Paraclinicos '!D781="","",AND('Paraclinicos '!D781&gt;=250,'Paraclinicos '!D781&lt;=500),2,'Paraclinicos '!D781&gt;500,3,'Paraclinicos '!D781&lt;250,1)</f>
        <v/>
      </c>
      <c r="H782" s="50">
        <f t="shared" si="37"/>
        <v>10</v>
      </c>
      <c r="I782" cm="1">
        <f t="array" ref="I782">_xlfn.IFS('Paraclinicos '!Q781="","",'Paraclinicos '!Q781&gt;=65,1,'Paraclinicos '!Q781&lt;65,0)</f>
        <v>1</v>
      </c>
      <c r="J782" cm="1">
        <f t="array" ref="J782">_xlfn.IFS('Paraclinicos '!I781="","",'Paraclinicos '!I781&gt;7,1,'Paraclinicos '!I781&lt;=7,0)</f>
        <v>1</v>
      </c>
      <c r="K782" cm="1">
        <f t="array" ref="K782">_xlfn.IFS('Paraclinicos '!W781="","",'Paraclinicos '!W781&lt;=8,1,'Paraclinicos '!W781&gt;8,0)</f>
        <v>1</v>
      </c>
      <c r="L782" cm="1">
        <f t="array" ref="L782">_xlfn.IFS('Paraclinicos '!S781="","",'Paraclinicos '!S781&gt;=30,1,'Paraclinicos '!S781&lt;30,0)</f>
        <v>0</v>
      </c>
      <c r="M782" cm="1">
        <f t="array" ref="M782">_xlfn.IFS(OR('Paraclinicos '!T781="",'Paraclinicos '!U781=""),"",OR('Paraclinicos '!T781&lt;=90,'Paraclinicos '!U781&lt;=60),1,OR('Paraclinicos '!T781&gt;90,'Paraclinicos '!U781&gt;60),0)</f>
        <v>0</v>
      </c>
      <c r="N782" s="45">
        <f t="shared" si="38"/>
        <v>4</v>
      </c>
      <c r="O782" cm="1">
        <f t="array" ref="O782">_xlfn.IFS(OR('Paraclinicos '!M781="",'Paraclinicos '!N781="",'Paraclinicos '!N781=0),"",'Paraclinicos '!M781/'Paraclinicos '!N781&lt;100,4,'Paraclinicos '!M781/'Paraclinicos '!N781&lt;200,3,'Paraclinicos '!M781/'Paraclinicos '!N781&lt;300,2,'Paraclinicos '!M781/'Paraclinicos '!N781&lt;400,1,'Paraclinicos '!M781/'Paraclinicos '!N781&gt;=400,0)</f>
        <v>2</v>
      </c>
      <c r="P782" cm="1">
        <f t="array" ref="P782">_xlfn.IFS('Paraclinicos '!C781="","",'Paraclinicos '!C781&lt;20,4,'Paraclinicos '!C781&lt;50,3,'Paraclinicos '!C781&lt;100,2,'Paraclinicos '!C781&lt;150,1,'Paraclinicos '!C781&gt;150,0)</f>
        <v>0</v>
      </c>
      <c r="Q782" cm="1">
        <f t="array" ref="Q782">_xlfn.IFS('Paraclinicos '!O781="","",'Paraclinicos '!O781&lt;1.2,0,'Paraclinicos '!O781&lt;2,1,'Paraclinicos '!O781&lt;3.5,2,'Paraclinicos '!O781&lt;5,3,'Paraclinicos '!O781&gt;5,4)</f>
        <v>0</v>
      </c>
      <c r="R782" t="str" cm="1">
        <f t="array" ref="R782">_xlfn.IFS('Paraclinicos '!J781="","",'Paraclinicos '!J781&lt;1.2,0,'Paraclinicos '!J781&lt;2,1,'Paraclinicos '!J781&lt;6,2,'Paraclinicos '!J781&lt;12,3,'Paraclinicos '!J781&gt;=12,4)</f>
        <v/>
      </c>
      <c r="S782" cm="1">
        <f t="array" ref="S782">_xlfn.IFS('Paraclinicos '!Y781="","",'Paraclinicos '!Y781&lt;70,1,'Paraclinicos '!Y781&gt;=70,0)</f>
        <v>0</v>
      </c>
      <c r="T782" cm="1">
        <f t="array" ref="T782">_xlfn.IFS('Paraclinicos '!W781="","",'Paraclinicos '!W781&lt;6,4,'Paraclinicos '!W781&lt;10,3,'Paraclinicos '!W781&lt;13,2,'Paraclinicos '!W781&lt;15,1,'Paraclinicos '!W781=15,0)</f>
        <v>4</v>
      </c>
      <c r="U782" s="54">
        <f t="shared" si="36"/>
        <v>6</v>
      </c>
      <c r="V782" cm="1">
        <f t="array" ref="V782">_xlfn.IFS('Paraclinicos '!S781="","",OR('Paraclinicos '!S781&lt;=8,'Paraclinicos '!S781&gt;=25),3,'Paraclinicos '!S781&lt;12,1,'Paraclinicos '!S781&lt;21,0,'Paraclinicos '!S781&lt;25,2)</f>
        <v>0</v>
      </c>
      <c r="W782" t="str">
        <f>IFERROR(IF(INDEX('BD Demog para scores enalazar'!Y$2:'BD Demog para scores enalazar'!Y$3000,MATCH(Formulas!A782,'BD Demog para scores enalazar'!A$2:'BD Demog para scores enalazar'!A$3000,0))=1,"SI","NO"),"")</f>
        <v>NO</v>
      </c>
      <c r="X782" s="9" t="str">
        <f>IFERROR(IF(INDEX('BD Demog para scores enalazar'!AJ$2:'BD Demog para scores enalazar'!AJ$3000,MATCH(Formulas!A782,'BD Demog para scores enalazar'!A$2:'BD Demog para scores enalazar'!A$3000,0))=1,"SI","NO"),"")</f>
        <v>NO</v>
      </c>
      <c r="Y782" cm="1">
        <f t="array" ref="Y782">IF(AND(W782="NO",X782="NO"),_xlfn.IFS('Paraclinicos '!K781&lt;=91,3,'Paraclinicos '!K781&lt;94,2,'Paraclinicos '!K781&lt;96,1,'Paraclinicos '!K781&gt;=96,0),"")</f>
        <v>3</v>
      </c>
      <c r="Z782" t="str" cm="1">
        <f t="array" ref="Z782">IF(OR(W782="SI",X782="SI"),_xlfn.IFS(OR(AND('Paraclinicos '!K781&lt;=83),AND('Paraclinicos '!K781&gt;=97,AA782=2)),3,OR(AND('Paraclinicos '!K781&lt;=86),AND('Paraclinicos '!K781&gt;=94,AA782=2)),2,OR(AND('Paraclinicos '!K781&lt;=88),AND('Paraclinicos '!K781&gt;=92,AA782=2)),1,OR(AND('Paraclinicos '!K781&gt;=88,'Paraclinicos '!K781&lt;=92),AND('Paraclinicos '!K781&gt;=93,AA782=0)),0),"")</f>
        <v/>
      </c>
      <c r="AA782" t="str" cm="1">
        <f t="array" ref="AA782">_xlfn.IFS('Paraclinicos '!E781="","",'Paraclinicos '!E781="Oxigeno",2,'Paraclinicos '!E781="Aire",0)</f>
        <v/>
      </c>
    </row>
    <row r="783" spans="1:27" x14ac:dyDescent="0.25">
      <c r="A783">
        <f>'Paraclinicos '!A782</f>
        <v>181</v>
      </c>
      <c r="B783" s="3">
        <f>'Paraclinicos '!R782</f>
        <v>44333</v>
      </c>
      <c r="C783" cm="1">
        <f t="array" ref="C783">_xlfn.IFS('Paraclinicos '!Q782="","",'Paraclinicos '!Q782&gt;60,3,'Paraclinicos '!Q782&lt;=60,1)</f>
        <v>3</v>
      </c>
      <c r="D783" t="str">
        <f>IFERROR(IF(INDEX('BD Demog para scores enalazar'!BC$2:BC$3000,MATCH(Formulas!A783,'BD Demog para scores enalazar'!A$2:A$3000,0))=0,"SI","NO"),"")</f>
        <v>SI</v>
      </c>
      <c r="E783" cm="1">
        <f t="array" ref="E783">_xlfn.IFS(D783="","",D783="SI",4,D783="NO",1)</f>
        <v>4</v>
      </c>
      <c r="F783" cm="1">
        <f t="array" ref="F783">_xlfn.IFS('Paraclinicos '!B782="","",'Paraclinicos '!B782&gt;1,1,'Paraclinicos '!B782&lt;=1,3)</f>
        <v>1</v>
      </c>
      <c r="G783" t="str" cm="1">
        <f t="array" ref="G783">_xlfn.IFS('Paraclinicos '!D782="","",AND('Paraclinicos '!D782&gt;=250,'Paraclinicos '!D782&lt;=500),2,'Paraclinicos '!D782&gt;500,3,'Paraclinicos '!D782&lt;250,1)</f>
        <v/>
      </c>
      <c r="H783" s="50">
        <f t="shared" si="37"/>
        <v>8</v>
      </c>
      <c r="I783" cm="1">
        <f t="array" ref="I783">_xlfn.IFS('Paraclinicos '!Q782="","",'Paraclinicos '!Q782&gt;=65,1,'Paraclinicos '!Q782&lt;65,0)</f>
        <v>1</v>
      </c>
      <c r="J783" cm="1">
        <f t="array" ref="J783">_xlfn.IFS('Paraclinicos '!I782="","",'Paraclinicos '!I782&gt;7,1,'Paraclinicos '!I782&lt;=7,0)</f>
        <v>1</v>
      </c>
      <c r="K783" cm="1">
        <f t="array" ref="K783">_xlfn.IFS('Paraclinicos '!W782="","",'Paraclinicos '!W782&lt;=8,1,'Paraclinicos '!W782&gt;8,0)</f>
        <v>1</v>
      </c>
      <c r="L783" cm="1">
        <f t="array" ref="L783">_xlfn.IFS('Paraclinicos '!S782="","",'Paraclinicos '!S782&gt;=30,1,'Paraclinicos '!S782&lt;30,0)</f>
        <v>1</v>
      </c>
      <c r="M783" cm="1">
        <f t="array" ref="M783">_xlfn.IFS(OR('Paraclinicos '!T782="",'Paraclinicos '!U782=""),"",OR('Paraclinicos '!T782&lt;=90,'Paraclinicos '!U782&lt;=60),1,OR('Paraclinicos '!T782&gt;90,'Paraclinicos '!U782&gt;60),0)</f>
        <v>0</v>
      </c>
      <c r="N783" s="45">
        <f t="shared" si="38"/>
        <v>5</v>
      </c>
      <c r="O783" cm="1">
        <f t="array" ref="O783">_xlfn.IFS(OR('Paraclinicos '!M782="",'Paraclinicos '!N782="",'Paraclinicos '!N782=0),"",'Paraclinicos '!M782/'Paraclinicos '!N782&lt;100,4,'Paraclinicos '!M782/'Paraclinicos '!N782&lt;200,3,'Paraclinicos '!M782/'Paraclinicos '!N782&lt;300,2,'Paraclinicos '!M782/'Paraclinicos '!N782&lt;400,1,'Paraclinicos '!M782/'Paraclinicos '!N782&gt;=400,0)</f>
        <v>3</v>
      </c>
      <c r="P783" cm="1">
        <f t="array" ref="P783">_xlfn.IFS('Paraclinicos '!C782="","",'Paraclinicos '!C782&lt;20,4,'Paraclinicos '!C782&lt;50,3,'Paraclinicos '!C782&lt;100,2,'Paraclinicos '!C782&lt;150,1,'Paraclinicos '!C782&gt;150,0)</f>
        <v>0</v>
      </c>
      <c r="Q783" cm="1">
        <f t="array" ref="Q783">_xlfn.IFS('Paraclinicos '!O782="","",'Paraclinicos '!O782&lt;1.2,0,'Paraclinicos '!O782&lt;2,1,'Paraclinicos '!O782&lt;3.5,2,'Paraclinicos '!O782&lt;5,3,'Paraclinicos '!O782&gt;5,4)</f>
        <v>0</v>
      </c>
      <c r="R783" t="str" cm="1">
        <f t="array" ref="R783">_xlfn.IFS('Paraclinicos '!J782="","",'Paraclinicos '!J782&lt;1.2,0,'Paraclinicos '!J782&lt;2,1,'Paraclinicos '!J782&lt;6,2,'Paraclinicos '!J782&lt;12,3,'Paraclinicos '!J782&gt;=12,4)</f>
        <v/>
      </c>
      <c r="S783" cm="1">
        <f t="array" ref="S783">_xlfn.IFS('Paraclinicos '!Y782="","",'Paraclinicos '!Y782&lt;70,1,'Paraclinicos '!Y782&gt;=70,0)</f>
        <v>0</v>
      </c>
      <c r="T783" cm="1">
        <f t="array" ref="T783">_xlfn.IFS('Paraclinicos '!W782="","",'Paraclinicos '!W782&lt;6,4,'Paraclinicos '!W782&lt;10,3,'Paraclinicos '!W782&lt;13,2,'Paraclinicos '!W782&lt;15,1,'Paraclinicos '!W782=15,0)</f>
        <v>4</v>
      </c>
      <c r="U783" s="54">
        <f t="shared" si="36"/>
        <v>7</v>
      </c>
      <c r="V783" cm="1">
        <f t="array" ref="V783">_xlfn.IFS('Paraclinicos '!S782="","",OR('Paraclinicos '!S782&lt;=8,'Paraclinicos '!S782&gt;=25),3,'Paraclinicos '!S782&lt;12,1,'Paraclinicos '!S782&lt;21,0,'Paraclinicos '!S782&lt;25,2)</f>
        <v>3</v>
      </c>
      <c r="W783" t="str">
        <f>IFERROR(IF(INDEX('BD Demog para scores enalazar'!Y$2:'BD Demog para scores enalazar'!Y$3000,MATCH(Formulas!A783,'BD Demog para scores enalazar'!A$2:'BD Demog para scores enalazar'!A$3000,0))=1,"SI","NO"),"")</f>
        <v>NO</v>
      </c>
      <c r="X783" s="9" t="str">
        <f>IFERROR(IF(INDEX('BD Demog para scores enalazar'!AJ$2:'BD Demog para scores enalazar'!AJ$3000,MATCH(Formulas!A783,'BD Demog para scores enalazar'!A$2:'BD Demog para scores enalazar'!A$3000,0))=1,"SI","NO"),"")</f>
        <v>NO</v>
      </c>
      <c r="Y783" cm="1">
        <f t="array" ref="Y783">IF(AND(W783="NO",X783="NO"),_xlfn.IFS('Paraclinicos '!K782&lt;=91,3,'Paraclinicos '!K782&lt;94,2,'Paraclinicos '!K782&lt;96,1,'Paraclinicos '!K782&gt;=96,0),"")</f>
        <v>3</v>
      </c>
      <c r="Z783" t="str" cm="1">
        <f t="array" ref="Z783">IF(OR(W783="SI",X783="SI"),_xlfn.IFS(OR(AND('Paraclinicos '!K782&lt;=83),AND('Paraclinicos '!K782&gt;=97,AA783=2)),3,OR(AND('Paraclinicos '!K782&lt;=86),AND('Paraclinicos '!K782&gt;=94,AA783=2)),2,OR(AND('Paraclinicos '!K782&lt;=88),AND('Paraclinicos '!K782&gt;=92,AA783=2)),1,OR(AND('Paraclinicos '!K782&gt;=88,'Paraclinicos '!K782&lt;=92),AND('Paraclinicos '!K782&gt;=93,AA783=0)),0),"")</f>
        <v/>
      </c>
      <c r="AA783" t="str" cm="1">
        <f t="array" ref="AA783">_xlfn.IFS('Paraclinicos '!E782="","",'Paraclinicos '!E782="Oxigeno",2,'Paraclinicos '!E782="Aire",0)</f>
        <v/>
      </c>
    </row>
    <row r="784" spans="1:27" x14ac:dyDescent="0.25">
      <c r="A784">
        <f>'Paraclinicos '!A783</f>
        <v>181</v>
      </c>
      <c r="B784" s="3">
        <f>'Paraclinicos '!R783</f>
        <v>44335</v>
      </c>
      <c r="C784" cm="1">
        <f t="array" ref="C784">_xlfn.IFS('Paraclinicos '!Q783="","",'Paraclinicos '!Q783&gt;60,3,'Paraclinicos '!Q783&lt;=60,1)</f>
        <v>3</v>
      </c>
      <c r="D784" t="str">
        <f>IFERROR(IF(INDEX('BD Demog para scores enalazar'!BC$2:BC$3000,MATCH(Formulas!A784,'BD Demog para scores enalazar'!A$2:A$3000,0))=0,"SI","NO"),"")</f>
        <v>SI</v>
      </c>
      <c r="E784" cm="1">
        <f t="array" ref="E784">_xlfn.IFS(D784="","",D784="SI",4,D784="NO",1)</f>
        <v>4</v>
      </c>
      <c r="F784" cm="1">
        <f t="array" ref="F784">_xlfn.IFS('Paraclinicos '!B783="","",'Paraclinicos '!B783&gt;1,1,'Paraclinicos '!B783&lt;=1,3)</f>
        <v>1</v>
      </c>
      <c r="G784" t="str" cm="1">
        <f t="array" ref="G784">_xlfn.IFS('Paraclinicos '!D783="","",AND('Paraclinicos '!D783&gt;=250,'Paraclinicos '!D783&lt;=500),2,'Paraclinicos '!D783&gt;500,3,'Paraclinicos '!D783&lt;250,1)</f>
        <v/>
      </c>
      <c r="H784" s="50">
        <f t="shared" si="37"/>
        <v>8</v>
      </c>
      <c r="I784" cm="1">
        <f t="array" ref="I784">_xlfn.IFS('Paraclinicos '!Q783="","",'Paraclinicos '!Q783&gt;=65,1,'Paraclinicos '!Q783&lt;65,0)</f>
        <v>1</v>
      </c>
      <c r="J784" cm="1">
        <f t="array" ref="J784">_xlfn.IFS('Paraclinicos '!I783="","",'Paraclinicos '!I783&gt;7,1,'Paraclinicos '!I783&lt;=7,0)</f>
        <v>1</v>
      </c>
      <c r="K784" cm="1">
        <f t="array" ref="K784">_xlfn.IFS('Paraclinicos '!W783="","",'Paraclinicos '!W783&lt;=8,1,'Paraclinicos '!W783&gt;8,0)</f>
        <v>0</v>
      </c>
      <c r="L784" cm="1">
        <f t="array" ref="L784">_xlfn.IFS('Paraclinicos '!S783="","",'Paraclinicos '!S783&gt;=30,1,'Paraclinicos '!S783&lt;30,0)</f>
        <v>0</v>
      </c>
      <c r="M784" cm="1">
        <f t="array" ref="M784">_xlfn.IFS(OR('Paraclinicos '!T783="",'Paraclinicos '!U783=""),"",OR('Paraclinicos '!T783&lt;=90,'Paraclinicos '!U783&lt;=60),1,OR('Paraclinicos '!T783&gt;90,'Paraclinicos '!U783&gt;60),0)</f>
        <v>0</v>
      </c>
      <c r="N784" s="45">
        <f t="shared" si="38"/>
        <v>4</v>
      </c>
      <c r="O784" cm="1">
        <f t="array" ref="O784">_xlfn.IFS(OR('Paraclinicos '!M783="",'Paraclinicos '!N783="",'Paraclinicos '!N783=0),"",'Paraclinicos '!M783/'Paraclinicos '!N783&lt;100,4,'Paraclinicos '!M783/'Paraclinicos '!N783&lt;200,3,'Paraclinicos '!M783/'Paraclinicos '!N783&lt;300,2,'Paraclinicos '!M783/'Paraclinicos '!N783&lt;400,1,'Paraclinicos '!M783/'Paraclinicos '!N783&gt;=400,0)</f>
        <v>2</v>
      </c>
      <c r="P784" cm="1">
        <f t="array" ref="P784">_xlfn.IFS('Paraclinicos '!C783="","",'Paraclinicos '!C783&lt;20,4,'Paraclinicos '!C783&lt;50,3,'Paraclinicos '!C783&lt;100,2,'Paraclinicos '!C783&lt;150,1,'Paraclinicos '!C783&gt;150,0)</f>
        <v>0</v>
      </c>
      <c r="Q784" cm="1">
        <f t="array" ref="Q784">_xlfn.IFS('Paraclinicos '!O783="","",'Paraclinicos '!O783&lt;1.2,0,'Paraclinicos '!O783&lt;2,1,'Paraclinicos '!O783&lt;3.5,2,'Paraclinicos '!O783&lt;5,3,'Paraclinicos '!O783&gt;5,4)</f>
        <v>0</v>
      </c>
      <c r="R784" t="str" cm="1">
        <f t="array" ref="R784">_xlfn.IFS('Paraclinicos '!J783="","",'Paraclinicos '!J783&lt;1.2,0,'Paraclinicos '!J783&lt;2,1,'Paraclinicos '!J783&lt;6,2,'Paraclinicos '!J783&lt;12,3,'Paraclinicos '!J783&gt;=12,4)</f>
        <v/>
      </c>
      <c r="S784" cm="1">
        <f t="array" ref="S784">_xlfn.IFS('Paraclinicos '!Y783="","",'Paraclinicos '!Y783&lt;70,1,'Paraclinicos '!Y783&gt;=70,0)</f>
        <v>0</v>
      </c>
      <c r="T784" cm="1">
        <f t="array" ref="T784">_xlfn.IFS('Paraclinicos '!W783="","",'Paraclinicos '!W783&lt;6,4,'Paraclinicos '!W783&lt;10,3,'Paraclinicos '!W783&lt;13,2,'Paraclinicos '!W783&lt;15,1,'Paraclinicos '!W783=15,0)</f>
        <v>2</v>
      </c>
      <c r="U784" s="54">
        <f t="shared" si="36"/>
        <v>4</v>
      </c>
      <c r="V784" cm="1">
        <f t="array" ref="V784">_xlfn.IFS('Paraclinicos '!S783="","",OR('Paraclinicos '!S783&lt;=8,'Paraclinicos '!S783&gt;=25),3,'Paraclinicos '!S783&lt;12,1,'Paraclinicos '!S783&lt;21,0,'Paraclinicos '!S783&lt;25,2)</f>
        <v>2</v>
      </c>
      <c r="W784" t="str">
        <f>IFERROR(IF(INDEX('BD Demog para scores enalazar'!Y$2:'BD Demog para scores enalazar'!Y$3000,MATCH(Formulas!A784,'BD Demog para scores enalazar'!A$2:'BD Demog para scores enalazar'!A$3000,0))=1,"SI","NO"),"")</f>
        <v>NO</v>
      </c>
      <c r="X784" s="9" t="str">
        <f>IFERROR(IF(INDEX('BD Demog para scores enalazar'!AJ$2:'BD Demog para scores enalazar'!AJ$3000,MATCH(Formulas!A784,'BD Demog para scores enalazar'!A$2:'BD Demog para scores enalazar'!A$3000,0))=1,"SI","NO"),"")</f>
        <v>NO</v>
      </c>
      <c r="Y784" cm="1">
        <f t="array" ref="Y784">IF(AND(W784="NO",X784="NO"),_xlfn.IFS('Paraclinicos '!K783&lt;=91,3,'Paraclinicos '!K783&lt;94,2,'Paraclinicos '!K783&lt;96,1,'Paraclinicos '!K783&gt;=96,0),"")</f>
        <v>3</v>
      </c>
      <c r="Z784" t="str" cm="1">
        <f t="array" ref="Z784">IF(OR(W784="SI",X784="SI"),_xlfn.IFS(OR(AND('Paraclinicos '!K783&lt;=83),AND('Paraclinicos '!K783&gt;=97,AA784=2)),3,OR(AND('Paraclinicos '!K783&lt;=86),AND('Paraclinicos '!K783&gt;=94,AA784=2)),2,OR(AND('Paraclinicos '!K783&lt;=88),AND('Paraclinicos '!K783&gt;=92,AA784=2)),1,OR(AND('Paraclinicos '!K783&gt;=88,'Paraclinicos '!K783&lt;=92),AND('Paraclinicos '!K783&gt;=93,AA784=0)),0),"")</f>
        <v/>
      </c>
      <c r="AA784" t="str" cm="1">
        <f t="array" ref="AA784">_xlfn.IFS('Paraclinicos '!E783="","",'Paraclinicos '!E783="Oxigeno",2,'Paraclinicos '!E783="Aire",0)</f>
        <v/>
      </c>
    </row>
    <row r="785" spans="1:27" x14ac:dyDescent="0.25">
      <c r="A785">
        <f>'Paraclinicos '!A784</f>
        <v>181</v>
      </c>
      <c r="B785" s="3">
        <f>'Paraclinicos '!R784</f>
        <v>44336</v>
      </c>
      <c r="C785" cm="1">
        <f t="array" ref="C785">_xlfn.IFS('Paraclinicos '!Q784="","",'Paraclinicos '!Q784&gt;60,3,'Paraclinicos '!Q784&lt;=60,1)</f>
        <v>3</v>
      </c>
      <c r="D785" t="str">
        <f>IFERROR(IF(INDEX('BD Demog para scores enalazar'!BC$2:BC$3000,MATCH(Formulas!A785,'BD Demog para scores enalazar'!A$2:A$3000,0))=0,"SI","NO"),"")</f>
        <v>SI</v>
      </c>
      <c r="E785" cm="1">
        <f t="array" ref="E785">_xlfn.IFS(D785="","",D785="SI",4,D785="NO",1)</f>
        <v>4</v>
      </c>
      <c r="F785" cm="1">
        <f t="array" ref="F785">_xlfn.IFS('Paraclinicos '!B784="","",'Paraclinicos '!B784&gt;1,1,'Paraclinicos '!B784&lt;=1,3)</f>
        <v>1</v>
      </c>
      <c r="G785" t="str" cm="1">
        <f t="array" ref="G785">_xlfn.IFS('Paraclinicos '!D784="","",AND('Paraclinicos '!D784&gt;=250,'Paraclinicos '!D784&lt;=500),2,'Paraclinicos '!D784&gt;500,3,'Paraclinicos '!D784&lt;250,1)</f>
        <v/>
      </c>
      <c r="H785" s="50">
        <f t="shared" si="37"/>
        <v>8</v>
      </c>
      <c r="I785" cm="1">
        <f t="array" ref="I785">_xlfn.IFS('Paraclinicos '!Q784="","",'Paraclinicos '!Q784&gt;=65,1,'Paraclinicos '!Q784&lt;65,0)</f>
        <v>1</v>
      </c>
      <c r="J785" cm="1">
        <f t="array" ref="J785">_xlfn.IFS('Paraclinicos '!I784="","",'Paraclinicos '!I784&gt;7,1,'Paraclinicos '!I784&lt;=7,0)</f>
        <v>1</v>
      </c>
      <c r="K785" cm="1">
        <f t="array" ref="K785">_xlfn.IFS('Paraclinicos '!W784="","",'Paraclinicos '!W784&lt;=8,1,'Paraclinicos '!W784&gt;8,0)</f>
        <v>1</v>
      </c>
      <c r="L785" cm="1">
        <f t="array" ref="L785">_xlfn.IFS('Paraclinicos '!S784="","",'Paraclinicos '!S784&gt;=30,1,'Paraclinicos '!S784&lt;30,0)</f>
        <v>0</v>
      </c>
      <c r="M785" cm="1">
        <f t="array" ref="M785">_xlfn.IFS(OR('Paraclinicos '!T784="",'Paraclinicos '!U784=""),"",OR('Paraclinicos '!T784&lt;=90,'Paraclinicos '!U784&lt;=60),1,OR('Paraclinicos '!T784&gt;90,'Paraclinicos '!U784&gt;60),0)</f>
        <v>0</v>
      </c>
      <c r="N785" s="45">
        <f t="shared" si="38"/>
        <v>3</v>
      </c>
      <c r="O785" cm="1">
        <f t="array" ref="O785">_xlfn.IFS(OR('Paraclinicos '!M784="",'Paraclinicos '!N784="",'Paraclinicos '!N784=0),"",'Paraclinicos '!M784/'Paraclinicos '!N784&lt;100,4,'Paraclinicos '!M784/'Paraclinicos '!N784&lt;200,3,'Paraclinicos '!M784/'Paraclinicos '!N784&lt;300,2,'Paraclinicos '!M784/'Paraclinicos '!N784&lt;400,1,'Paraclinicos '!M784/'Paraclinicos '!N784&gt;=400,0)</f>
        <v>2</v>
      </c>
      <c r="P785" cm="1">
        <f t="array" ref="P785">_xlfn.IFS('Paraclinicos '!C784="","",'Paraclinicos '!C784&lt;20,4,'Paraclinicos '!C784&lt;50,3,'Paraclinicos '!C784&lt;100,2,'Paraclinicos '!C784&lt;150,1,'Paraclinicos '!C784&gt;150,0)</f>
        <v>0</v>
      </c>
      <c r="Q785" cm="1">
        <f t="array" ref="Q785">_xlfn.IFS('Paraclinicos '!O784="","",'Paraclinicos '!O784&lt;1.2,0,'Paraclinicos '!O784&lt;2,1,'Paraclinicos '!O784&lt;3.5,2,'Paraclinicos '!O784&lt;5,3,'Paraclinicos '!O784&gt;5,4)</f>
        <v>0</v>
      </c>
      <c r="R785" cm="1">
        <f t="array" ref="R785">_xlfn.IFS('Paraclinicos '!J784="","",'Paraclinicos '!J784&lt;1.2,0,'Paraclinicos '!J784&lt;2,1,'Paraclinicos '!J784&lt;6,2,'Paraclinicos '!J784&lt;12,3,'Paraclinicos '!J784&gt;=12,4)</f>
        <v>0</v>
      </c>
      <c r="S785" cm="1">
        <f t="array" ref="S785">_xlfn.IFS('Paraclinicos '!Y784="","",'Paraclinicos '!Y784&lt;70,1,'Paraclinicos '!Y784&gt;=70,0)</f>
        <v>0</v>
      </c>
      <c r="T785" cm="1">
        <f t="array" ref="T785">_xlfn.IFS('Paraclinicos '!W784="","",'Paraclinicos '!W784&lt;6,4,'Paraclinicos '!W784&lt;10,3,'Paraclinicos '!W784&lt;13,2,'Paraclinicos '!W784&lt;15,1,'Paraclinicos '!W784=15,0)</f>
        <v>4</v>
      </c>
      <c r="U785" s="54">
        <f t="shared" si="36"/>
        <v>6</v>
      </c>
      <c r="V785" cm="1">
        <f t="array" ref="V785">_xlfn.IFS('Paraclinicos '!S784="","",OR('Paraclinicos '!S784&lt;=8,'Paraclinicos '!S784&gt;=25),3,'Paraclinicos '!S784&lt;12,1,'Paraclinicos '!S784&lt;21,0,'Paraclinicos '!S784&lt;25,2)</f>
        <v>2</v>
      </c>
      <c r="W785" t="str">
        <f>IFERROR(IF(INDEX('BD Demog para scores enalazar'!Y$2:'BD Demog para scores enalazar'!Y$3000,MATCH(Formulas!A785,'BD Demog para scores enalazar'!A$2:'BD Demog para scores enalazar'!A$3000,0))=1,"SI","NO"),"")</f>
        <v>NO</v>
      </c>
      <c r="X785" s="9" t="str">
        <f>IFERROR(IF(INDEX('BD Demog para scores enalazar'!AJ$2:'BD Demog para scores enalazar'!AJ$3000,MATCH(Formulas!A785,'BD Demog para scores enalazar'!A$2:'BD Demog para scores enalazar'!A$3000,0))=1,"SI","NO"),"")</f>
        <v>NO</v>
      </c>
      <c r="Y785" cm="1">
        <f t="array" ref="Y785">IF(AND(W785="NO",X785="NO"),_xlfn.IFS('Paraclinicos '!K784&lt;=91,3,'Paraclinicos '!K784&lt;94,2,'Paraclinicos '!K784&lt;96,1,'Paraclinicos '!K784&gt;=96,0),"")</f>
        <v>3</v>
      </c>
      <c r="Z785" t="str" cm="1">
        <f t="array" ref="Z785">IF(OR(W785="SI",X785="SI"),_xlfn.IFS(OR(AND('Paraclinicos '!K784&lt;=83),AND('Paraclinicos '!K784&gt;=97,AA785=2)),3,OR(AND('Paraclinicos '!K784&lt;=86),AND('Paraclinicos '!K784&gt;=94,AA785=2)),2,OR(AND('Paraclinicos '!K784&lt;=88),AND('Paraclinicos '!K784&gt;=92,AA785=2)),1,OR(AND('Paraclinicos '!K784&gt;=88,'Paraclinicos '!K784&lt;=92),AND('Paraclinicos '!K784&gt;=93,AA785=0)),0),"")</f>
        <v/>
      </c>
      <c r="AA785" t="str" cm="1">
        <f t="array" ref="AA785">_xlfn.IFS('Paraclinicos '!E784="","",'Paraclinicos '!E784="Oxigeno",2,'Paraclinicos '!E784="Aire",0)</f>
        <v/>
      </c>
    </row>
    <row r="786" spans="1:27" x14ac:dyDescent="0.25">
      <c r="A786">
        <f>'Paraclinicos '!A785</f>
        <v>181</v>
      </c>
      <c r="B786" s="3">
        <f>'Paraclinicos '!R785</f>
        <v>44337</v>
      </c>
      <c r="C786" cm="1">
        <f t="array" ref="C786">_xlfn.IFS('Paraclinicos '!Q785="","",'Paraclinicos '!Q785&gt;60,3,'Paraclinicos '!Q785&lt;=60,1)</f>
        <v>3</v>
      </c>
      <c r="D786" t="str">
        <f>IFERROR(IF(INDEX('BD Demog para scores enalazar'!BC$2:BC$3000,MATCH(Formulas!A786,'BD Demog para scores enalazar'!A$2:A$3000,0))=0,"SI","NO"),"")</f>
        <v>SI</v>
      </c>
      <c r="E786" cm="1">
        <f t="array" ref="E786">_xlfn.IFS(D786="","",D786="SI",4,D786="NO",1)</f>
        <v>4</v>
      </c>
      <c r="F786" cm="1">
        <f t="array" ref="F786">_xlfn.IFS('Paraclinicos '!B785="","",'Paraclinicos '!B785&gt;1,1,'Paraclinicos '!B785&lt;=1,3)</f>
        <v>1</v>
      </c>
      <c r="G786" t="str" cm="1">
        <f t="array" ref="G786">_xlfn.IFS('Paraclinicos '!D785="","",AND('Paraclinicos '!D785&gt;=250,'Paraclinicos '!D785&lt;=500),2,'Paraclinicos '!D785&gt;500,3,'Paraclinicos '!D785&lt;250,1)</f>
        <v/>
      </c>
      <c r="H786" s="50">
        <f t="shared" si="37"/>
        <v>8</v>
      </c>
      <c r="I786" cm="1">
        <f t="array" ref="I786">_xlfn.IFS('Paraclinicos '!Q785="","",'Paraclinicos '!Q785&gt;=65,1,'Paraclinicos '!Q785&lt;65,0)</f>
        <v>1</v>
      </c>
      <c r="J786" cm="1">
        <f t="array" ref="J786">_xlfn.IFS('Paraclinicos '!I785="","",'Paraclinicos '!I785&gt;7,1,'Paraclinicos '!I785&lt;=7,0)</f>
        <v>1</v>
      </c>
      <c r="K786" cm="1">
        <f t="array" ref="K786">_xlfn.IFS('Paraclinicos '!W785="","",'Paraclinicos '!W785&lt;=8,1,'Paraclinicos '!W785&gt;8,0)</f>
        <v>1</v>
      </c>
      <c r="L786" cm="1">
        <f t="array" ref="L786">_xlfn.IFS('Paraclinicos '!S785="","",'Paraclinicos '!S785&gt;=30,1,'Paraclinicos '!S785&lt;30,0)</f>
        <v>0</v>
      </c>
      <c r="M786" cm="1">
        <f t="array" ref="M786">_xlfn.IFS(OR('Paraclinicos '!T785="",'Paraclinicos '!U785=""),"",OR('Paraclinicos '!T785&lt;=90,'Paraclinicos '!U785&lt;=60),1,OR('Paraclinicos '!T785&gt;90,'Paraclinicos '!U785&gt;60),0)</f>
        <v>1</v>
      </c>
      <c r="N786" s="45">
        <f t="shared" si="38"/>
        <v>5</v>
      </c>
      <c r="O786" cm="1">
        <f t="array" ref="O786">_xlfn.IFS(OR('Paraclinicos '!M785="",'Paraclinicos '!N785="",'Paraclinicos '!N785=0),"",'Paraclinicos '!M785/'Paraclinicos '!N785&lt;100,4,'Paraclinicos '!M785/'Paraclinicos '!N785&lt;200,3,'Paraclinicos '!M785/'Paraclinicos '!N785&lt;300,2,'Paraclinicos '!M785/'Paraclinicos '!N785&lt;400,1,'Paraclinicos '!M785/'Paraclinicos '!N785&gt;=400,0)</f>
        <v>2</v>
      </c>
      <c r="P786" cm="1">
        <f t="array" ref="P786">_xlfn.IFS('Paraclinicos '!C785="","",'Paraclinicos '!C785&lt;20,4,'Paraclinicos '!C785&lt;50,3,'Paraclinicos '!C785&lt;100,2,'Paraclinicos '!C785&lt;150,1,'Paraclinicos '!C785&gt;150,0)</f>
        <v>0</v>
      </c>
      <c r="Q786" cm="1">
        <f t="array" ref="Q786">_xlfn.IFS('Paraclinicos '!O785="","",'Paraclinicos '!O785&lt;1.2,0,'Paraclinicos '!O785&lt;2,1,'Paraclinicos '!O785&lt;3.5,2,'Paraclinicos '!O785&lt;5,3,'Paraclinicos '!O785&gt;5,4)</f>
        <v>0</v>
      </c>
      <c r="R786" t="str" cm="1">
        <f t="array" ref="R786">_xlfn.IFS('Paraclinicos '!J785="","",'Paraclinicos '!J785&lt;1.2,0,'Paraclinicos '!J785&lt;2,1,'Paraclinicos '!J785&lt;6,2,'Paraclinicos '!J785&lt;12,3,'Paraclinicos '!J785&gt;=12,4)</f>
        <v/>
      </c>
      <c r="S786" cm="1">
        <f t="array" ref="S786">_xlfn.IFS('Paraclinicos '!Y785="","",'Paraclinicos '!Y785&lt;70,1,'Paraclinicos '!Y785&gt;=70,0)</f>
        <v>0</v>
      </c>
      <c r="T786" cm="1">
        <f t="array" ref="T786">_xlfn.IFS('Paraclinicos '!W785="","",'Paraclinicos '!W785&lt;6,4,'Paraclinicos '!W785&lt;10,3,'Paraclinicos '!W785&lt;13,2,'Paraclinicos '!W785&lt;15,1,'Paraclinicos '!W785=15,0)</f>
        <v>4</v>
      </c>
      <c r="U786" s="54">
        <f t="shared" si="36"/>
        <v>6</v>
      </c>
      <c r="V786" cm="1">
        <f t="array" ref="V786">_xlfn.IFS('Paraclinicos '!S785="","",OR('Paraclinicos '!S785&lt;=8,'Paraclinicos '!S785&gt;=25),3,'Paraclinicos '!S785&lt;12,1,'Paraclinicos '!S785&lt;21,0,'Paraclinicos '!S785&lt;25,2)</f>
        <v>0</v>
      </c>
      <c r="W786" t="str">
        <f>IFERROR(IF(INDEX('BD Demog para scores enalazar'!Y$2:'BD Demog para scores enalazar'!Y$3000,MATCH(Formulas!A786,'BD Demog para scores enalazar'!A$2:'BD Demog para scores enalazar'!A$3000,0))=1,"SI","NO"),"")</f>
        <v>NO</v>
      </c>
      <c r="X786" s="9" t="str">
        <f>IFERROR(IF(INDEX('BD Demog para scores enalazar'!AJ$2:'BD Demog para scores enalazar'!AJ$3000,MATCH(Formulas!A786,'BD Demog para scores enalazar'!A$2:'BD Demog para scores enalazar'!A$3000,0))=1,"SI","NO"),"")</f>
        <v>NO</v>
      </c>
      <c r="Y786" cm="1">
        <f t="array" ref="Y786">IF(AND(W786="NO",X786="NO"),_xlfn.IFS('Paraclinicos '!K785&lt;=91,3,'Paraclinicos '!K785&lt;94,2,'Paraclinicos '!K785&lt;96,1,'Paraclinicos '!K785&gt;=96,0),"")</f>
        <v>3</v>
      </c>
      <c r="Z786" t="str" cm="1">
        <f t="array" ref="Z786">IF(OR(W786="SI",X786="SI"),_xlfn.IFS(OR(AND('Paraclinicos '!K785&lt;=83),AND('Paraclinicos '!K785&gt;=97,AA786=2)),3,OR(AND('Paraclinicos '!K785&lt;=86),AND('Paraclinicos '!K785&gt;=94,AA786=2)),2,OR(AND('Paraclinicos '!K785&lt;=88),AND('Paraclinicos '!K785&gt;=92,AA786=2)),1,OR(AND('Paraclinicos '!K785&gt;=88,'Paraclinicos '!K785&lt;=92),AND('Paraclinicos '!K785&gt;=93,AA786=0)),0),"")</f>
        <v/>
      </c>
      <c r="AA786" t="str" cm="1">
        <f t="array" ref="AA786">_xlfn.IFS('Paraclinicos '!E785="","",'Paraclinicos '!E785="Oxigeno",2,'Paraclinicos '!E785="Aire",0)</f>
        <v/>
      </c>
    </row>
    <row r="787" spans="1:27" x14ac:dyDescent="0.25">
      <c r="A787">
        <f>'Paraclinicos '!A786</f>
        <v>181</v>
      </c>
      <c r="B787" s="3">
        <f>'Paraclinicos '!R786</f>
        <v>44338</v>
      </c>
      <c r="C787" cm="1">
        <f t="array" ref="C787">_xlfn.IFS('Paraclinicos '!Q786="","",'Paraclinicos '!Q786&gt;60,3,'Paraclinicos '!Q786&lt;=60,1)</f>
        <v>3</v>
      </c>
      <c r="D787" t="str">
        <f>IFERROR(IF(INDEX('BD Demog para scores enalazar'!BC$2:BC$3000,MATCH(Formulas!A787,'BD Demog para scores enalazar'!A$2:A$3000,0))=0,"SI","NO"),"")</f>
        <v>SI</v>
      </c>
      <c r="E787" cm="1">
        <f t="array" ref="E787">_xlfn.IFS(D787="","",D787="SI",4,D787="NO",1)</f>
        <v>4</v>
      </c>
      <c r="F787" cm="1">
        <f t="array" ref="F787">_xlfn.IFS('Paraclinicos '!B786="","",'Paraclinicos '!B786&gt;1,1,'Paraclinicos '!B786&lt;=1,3)</f>
        <v>1</v>
      </c>
      <c r="G787" t="str" cm="1">
        <f t="array" ref="G787">_xlfn.IFS('Paraclinicos '!D786="","",AND('Paraclinicos '!D786&gt;=250,'Paraclinicos '!D786&lt;=500),2,'Paraclinicos '!D786&gt;500,3,'Paraclinicos '!D786&lt;250,1)</f>
        <v/>
      </c>
      <c r="H787" s="50">
        <f t="shared" si="37"/>
        <v>8</v>
      </c>
      <c r="I787" cm="1">
        <f t="array" ref="I787">_xlfn.IFS('Paraclinicos '!Q786="","",'Paraclinicos '!Q786&gt;=65,1,'Paraclinicos '!Q786&lt;65,0)</f>
        <v>1</v>
      </c>
      <c r="J787" cm="1">
        <f t="array" ref="J787">_xlfn.IFS('Paraclinicos '!I786="","",'Paraclinicos '!I786&gt;7,1,'Paraclinicos '!I786&lt;=7,0)</f>
        <v>1</v>
      </c>
      <c r="K787" cm="1">
        <f t="array" ref="K787">_xlfn.IFS('Paraclinicos '!W786="","",'Paraclinicos '!W786&lt;=8,1,'Paraclinicos '!W786&gt;8,0)</f>
        <v>1</v>
      </c>
      <c r="L787" cm="1">
        <f t="array" ref="L787">_xlfn.IFS('Paraclinicos '!S786="","",'Paraclinicos '!S786&gt;=30,1,'Paraclinicos '!S786&lt;30,0)</f>
        <v>0</v>
      </c>
      <c r="M787" cm="1">
        <f t="array" ref="M787">_xlfn.IFS(OR('Paraclinicos '!T786="",'Paraclinicos '!U786=""),"",OR('Paraclinicos '!T786&lt;=90,'Paraclinicos '!U786&lt;=60),1,OR('Paraclinicos '!T786&gt;90,'Paraclinicos '!U786&gt;60),0)</f>
        <v>0</v>
      </c>
      <c r="N787" s="45">
        <f t="shared" si="38"/>
        <v>5</v>
      </c>
      <c r="O787" cm="1">
        <f t="array" ref="O787">_xlfn.IFS(OR('Paraclinicos '!M786="",'Paraclinicos '!N786="",'Paraclinicos '!N786=0),"",'Paraclinicos '!M786/'Paraclinicos '!N786&lt;100,4,'Paraclinicos '!M786/'Paraclinicos '!N786&lt;200,3,'Paraclinicos '!M786/'Paraclinicos '!N786&lt;300,2,'Paraclinicos '!M786/'Paraclinicos '!N786&lt;400,1,'Paraclinicos '!M786/'Paraclinicos '!N786&gt;=400,0)</f>
        <v>2</v>
      </c>
      <c r="P787" cm="1">
        <f t="array" ref="P787">_xlfn.IFS('Paraclinicos '!C786="","",'Paraclinicos '!C786&lt;20,4,'Paraclinicos '!C786&lt;50,3,'Paraclinicos '!C786&lt;100,2,'Paraclinicos '!C786&lt;150,1,'Paraclinicos '!C786&gt;150,0)</f>
        <v>0</v>
      </c>
      <c r="Q787" cm="1">
        <f t="array" ref="Q787">_xlfn.IFS('Paraclinicos '!O786="","",'Paraclinicos '!O786&lt;1.2,0,'Paraclinicos '!O786&lt;2,1,'Paraclinicos '!O786&lt;3.5,2,'Paraclinicos '!O786&lt;5,3,'Paraclinicos '!O786&gt;5,4)</f>
        <v>0</v>
      </c>
      <c r="R787" t="str" cm="1">
        <f t="array" ref="R787">_xlfn.IFS('Paraclinicos '!J786="","",'Paraclinicos '!J786&lt;1.2,0,'Paraclinicos '!J786&lt;2,1,'Paraclinicos '!J786&lt;6,2,'Paraclinicos '!J786&lt;12,3,'Paraclinicos '!J786&gt;=12,4)</f>
        <v/>
      </c>
      <c r="S787" cm="1">
        <f t="array" ref="S787">_xlfn.IFS('Paraclinicos '!Y786="","",'Paraclinicos '!Y786&lt;70,1,'Paraclinicos '!Y786&gt;=70,0)</f>
        <v>0</v>
      </c>
      <c r="T787" cm="1">
        <f t="array" ref="T787">_xlfn.IFS('Paraclinicos '!W786="","",'Paraclinicos '!W786&lt;6,4,'Paraclinicos '!W786&lt;10,3,'Paraclinicos '!W786&lt;13,2,'Paraclinicos '!W786&lt;15,1,'Paraclinicos '!W786=15,0)</f>
        <v>4</v>
      </c>
      <c r="U787" s="54">
        <f t="shared" si="36"/>
        <v>6</v>
      </c>
      <c r="V787" cm="1">
        <f t="array" ref="V787">_xlfn.IFS('Paraclinicos '!S786="","",OR('Paraclinicos '!S786&lt;=8,'Paraclinicos '!S786&gt;=25),3,'Paraclinicos '!S786&lt;12,1,'Paraclinicos '!S786&lt;21,0,'Paraclinicos '!S786&lt;25,2)</f>
        <v>0</v>
      </c>
      <c r="W787" t="str">
        <f>IFERROR(IF(INDEX('BD Demog para scores enalazar'!Y$2:'BD Demog para scores enalazar'!Y$3000,MATCH(Formulas!A787,'BD Demog para scores enalazar'!A$2:'BD Demog para scores enalazar'!A$3000,0))=1,"SI","NO"),"")</f>
        <v>NO</v>
      </c>
      <c r="X787" s="9" t="str">
        <f>IFERROR(IF(INDEX('BD Demog para scores enalazar'!AJ$2:'BD Demog para scores enalazar'!AJ$3000,MATCH(Formulas!A787,'BD Demog para scores enalazar'!A$2:'BD Demog para scores enalazar'!A$3000,0))=1,"SI","NO"),"")</f>
        <v>NO</v>
      </c>
      <c r="Y787" cm="1">
        <f t="array" ref="Y787">IF(AND(W787="NO",X787="NO"),_xlfn.IFS('Paraclinicos '!K786&lt;=91,3,'Paraclinicos '!K786&lt;94,2,'Paraclinicos '!K786&lt;96,1,'Paraclinicos '!K786&gt;=96,0),"")</f>
        <v>3</v>
      </c>
      <c r="Z787" t="str" cm="1">
        <f t="array" ref="Z787">IF(OR(W787="SI",X787="SI"),_xlfn.IFS(OR(AND('Paraclinicos '!K786&lt;=83),AND('Paraclinicos '!K786&gt;=97,AA787=2)),3,OR(AND('Paraclinicos '!K786&lt;=86),AND('Paraclinicos '!K786&gt;=94,AA787=2)),2,OR(AND('Paraclinicos '!K786&lt;=88),AND('Paraclinicos '!K786&gt;=92,AA787=2)),1,OR(AND('Paraclinicos '!K786&gt;=88,'Paraclinicos '!K786&lt;=92),AND('Paraclinicos '!K786&gt;=93,AA787=0)),0),"")</f>
        <v/>
      </c>
      <c r="AA787" t="str" cm="1">
        <f t="array" ref="AA787">_xlfn.IFS('Paraclinicos '!E786="","",'Paraclinicos '!E786="Oxigeno",2,'Paraclinicos '!E786="Aire",0)</f>
        <v/>
      </c>
    </row>
    <row r="788" spans="1:27" x14ac:dyDescent="0.25">
      <c r="A788">
        <f>'Paraclinicos '!A787</f>
        <v>181</v>
      </c>
      <c r="B788" s="3">
        <f>'Paraclinicos '!R787</f>
        <v>44340</v>
      </c>
      <c r="C788" cm="1">
        <f t="array" ref="C788">_xlfn.IFS('Paraclinicos '!Q787="","",'Paraclinicos '!Q787&gt;60,3,'Paraclinicos '!Q787&lt;=60,1)</f>
        <v>3</v>
      </c>
      <c r="D788" t="str">
        <f>IFERROR(IF(INDEX('BD Demog para scores enalazar'!BC$2:BC$3000,MATCH(Formulas!A788,'BD Demog para scores enalazar'!A$2:A$3000,0))=0,"SI","NO"),"")</f>
        <v>SI</v>
      </c>
      <c r="E788" cm="1">
        <f t="array" ref="E788">_xlfn.IFS(D788="","",D788="SI",4,D788="NO",1)</f>
        <v>4</v>
      </c>
      <c r="F788" cm="1">
        <f t="array" ref="F788">_xlfn.IFS('Paraclinicos '!B787="","",'Paraclinicos '!B787&gt;1,1,'Paraclinicos '!B787&lt;=1,3)</f>
        <v>1</v>
      </c>
      <c r="G788" t="str" cm="1">
        <f t="array" ref="G788">_xlfn.IFS('Paraclinicos '!D787="","",AND('Paraclinicos '!D787&gt;=250,'Paraclinicos '!D787&lt;=500),2,'Paraclinicos '!D787&gt;500,3,'Paraclinicos '!D787&lt;250,1)</f>
        <v/>
      </c>
      <c r="H788" s="50">
        <f t="shared" si="37"/>
        <v>8</v>
      </c>
      <c r="I788" cm="1">
        <f t="array" ref="I788">_xlfn.IFS('Paraclinicos '!Q787="","",'Paraclinicos '!Q787&gt;=65,1,'Paraclinicos '!Q787&lt;65,0)</f>
        <v>1</v>
      </c>
      <c r="J788" cm="1">
        <f t="array" ref="J788">_xlfn.IFS('Paraclinicos '!I787="","",'Paraclinicos '!I787&gt;7,1,'Paraclinicos '!I787&lt;=7,0)</f>
        <v>1</v>
      </c>
      <c r="K788" cm="1">
        <f t="array" ref="K788">_xlfn.IFS('Paraclinicos '!W787="","",'Paraclinicos '!W787&lt;=8,1,'Paraclinicos '!W787&gt;8,0)</f>
        <v>1</v>
      </c>
      <c r="L788" cm="1">
        <f t="array" ref="L788">_xlfn.IFS('Paraclinicos '!S787="","",'Paraclinicos '!S787&gt;=30,1,'Paraclinicos '!S787&lt;30,0)</f>
        <v>0</v>
      </c>
      <c r="M788" cm="1">
        <f t="array" ref="M788">_xlfn.IFS(OR('Paraclinicos '!T787="",'Paraclinicos '!U787=""),"",OR('Paraclinicos '!T787&lt;=90,'Paraclinicos '!U787&lt;=60),1,OR('Paraclinicos '!T787&gt;90,'Paraclinicos '!U787&gt;60),0)</f>
        <v>0</v>
      </c>
      <c r="N788" s="45">
        <f t="shared" si="38"/>
        <v>4</v>
      </c>
      <c r="O788" cm="1">
        <f t="array" ref="O788">_xlfn.IFS(OR('Paraclinicos '!M787="",'Paraclinicos '!N787="",'Paraclinicos '!N787=0),"",'Paraclinicos '!M787/'Paraclinicos '!N787&lt;100,4,'Paraclinicos '!M787/'Paraclinicos '!N787&lt;200,3,'Paraclinicos '!M787/'Paraclinicos '!N787&lt;300,2,'Paraclinicos '!M787/'Paraclinicos '!N787&lt;400,1,'Paraclinicos '!M787/'Paraclinicos '!N787&gt;=400,0)</f>
        <v>1</v>
      </c>
      <c r="P788" cm="1">
        <f t="array" ref="P788">_xlfn.IFS('Paraclinicos '!C787="","",'Paraclinicos '!C787&lt;20,4,'Paraclinicos '!C787&lt;50,3,'Paraclinicos '!C787&lt;100,2,'Paraclinicos '!C787&lt;150,1,'Paraclinicos '!C787&gt;150,0)</f>
        <v>0</v>
      </c>
      <c r="Q788" cm="1">
        <f t="array" ref="Q788">_xlfn.IFS('Paraclinicos '!O787="","",'Paraclinicos '!O787&lt;1.2,0,'Paraclinicos '!O787&lt;2,1,'Paraclinicos '!O787&lt;3.5,2,'Paraclinicos '!O787&lt;5,3,'Paraclinicos '!O787&gt;5,4)</f>
        <v>0</v>
      </c>
      <c r="R788" t="str" cm="1">
        <f t="array" ref="R788">_xlfn.IFS('Paraclinicos '!J787="","",'Paraclinicos '!J787&lt;1.2,0,'Paraclinicos '!J787&lt;2,1,'Paraclinicos '!J787&lt;6,2,'Paraclinicos '!J787&lt;12,3,'Paraclinicos '!J787&gt;=12,4)</f>
        <v/>
      </c>
      <c r="S788" cm="1">
        <f t="array" ref="S788">_xlfn.IFS('Paraclinicos '!Y787="","",'Paraclinicos '!Y787&lt;70,1,'Paraclinicos '!Y787&gt;=70,0)</f>
        <v>0</v>
      </c>
      <c r="T788" cm="1">
        <f t="array" ref="T788">_xlfn.IFS('Paraclinicos '!W787="","",'Paraclinicos '!W787&lt;6,4,'Paraclinicos '!W787&lt;10,3,'Paraclinicos '!W787&lt;13,2,'Paraclinicos '!W787&lt;15,1,'Paraclinicos '!W787=15,0)</f>
        <v>4</v>
      </c>
      <c r="U788" s="54">
        <f t="shared" si="36"/>
        <v>5</v>
      </c>
      <c r="V788" cm="1">
        <f t="array" ref="V788">_xlfn.IFS('Paraclinicos '!S787="","",OR('Paraclinicos '!S787&lt;=8,'Paraclinicos '!S787&gt;=25),3,'Paraclinicos '!S787&lt;12,1,'Paraclinicos '!S787&lt;21,0,'Paraclinicos '!S787&lt;25,2)</f>
        <v>2</v>
      </c>
      <c r="W788" t="str">
        <f>IFERROR(IF(INDEX('BD Demog para scores enalazar'!Y$2:'BD Demog para scores enalazar'!Y$3000,MATCH(Formulas!A788,'BD Demog para scores enalazar'!A$2:'BD Demog para scores enalazar'!A$3000,0))=1,"SI","NO"),"")</f>
        <v>NO</v>
      </c>
      <c r="X788" s="9" t="str">
        <f>IFERROR(IF(INDEX('BD Demog para scores enalazar'!AJ$2:'BD Demog para scores enalazar'!AJ$3000,MATCH(Formulas!A788,'BD Demog para scores enalazar'!A$2:'BD Demog para scores enalazar'!A$3000,0))=1,"SI","NO"),"")</f>
        <v>NO</v>
      </c>
      <c r="Y788" cm="1">
        <f t="array" ref="Y788">IF(AND(W788="NO",X788="NO"),_xlfn.IFS('Paraclinicos '!K787&lt;=91,3,'Paraclinicos '!K787&lt;94,2,'Paraclinicos '!K787&lt;96,1,'Paraclinicos '!K787&gt;=96,0),"")</f>
        <v>3</v>
      </c>
      <c r="Z788" t="str" cm="1">
        <f t="array" ref="Z788">IF(OR(W788="SI",X788="SI"),_xlfn.IFS(OR(AND('Paraclinicos '!K787&lt;=83),AND('Paraclinicos '!K787&gt;=97,AA788=2)),3,OR(AND('Paraclinicos '!K787&lt;=86),AND('Paraclinicos '!K787&gt;=94,AA788=2)),2,OR(AND('Paraclinicos '!K787&lt;=88),AND('Paraclinicos '!K787&gt;=92,AA788=2)),1,OR(AND('Paraclinicos '!K787&gt;=88,'Paraclinicos '!K787&lt;=92),AND('Paraclinicos '!K787&gt;=93,AA788=0)),0),"")</f>
        <v/>
      </c>
      <c r="AA788" t="str" cm="1">
        <f t="array" ref="AA788">_xlfn.IFS('Paraclinicos '!E787="","",'Paraclinicos '!E787="Oxigeno",2,'Paraclinicos '!E787="Aire",0)</f>
        <v/>
      </c>
    </row>
    <row r="789" spans="1:27" x14ac:dyDescent="0.25">
      <c r="A789">
        <f>'Paraclinicos '!A788</f>
        <v>181</v>
      </c>
      <c r="B789" s="3">
        <f>'Paraclinicos '!R788</f>
        <v>44341</v>
      </c>
      <c r="C789" cm="1">
        <f t="array" ref="C789">_xlfn.IFS('Paraclinicos '!Q788="","",'Paraclinicos '!Q788&gt;60,3,'Paraclinicos '!Q788&lt;=60,1)</f>
        <v>3</v>
      </c>
      <c r="D789" t="str">
        <f>IFERROR(IF(INDEX('BD Demog para scores enalazar'!BC$2:BC$3000,MATCH(Formulas!A789,'BD Demog para scores enalazar'!A$2:A$3000,0))=0,"SI","NO"),"")</f>
        <v>SI</v>
      </c>
      <c r="E789" cm="1">
        <f t="array" ref="E789">_xlfn.IFS(D789="","",D789="SI",4,D789="NO",1)</f>
        <v>4</v>
      </c>
      <c r="F789" cm="1">
        <f t="array" ref="F789">_xlfn.IFS('Paraclinicos '!B788="","",'Paraclinicos '!B788&gt;1,1,'Paraclinicos '!B788&lt;=1,3)</f>
        <v>1</v>
      </c>
      <c r="G789" t="str" cm="1">
        <f t="array" ref="G789">_xlfn.IFS('Paraclinicos '!D788="","",AND('Paraclinicos '!D788&gt;=250,'Paraclinicos '!D788&lt;=500),2,'Paraclinicos '!D788&gt;500,3,'Paraclinicos '!D788&lt;250,1)</f>
        <v/>
      </c>
      <c r="H789" s="50">
        <f t="shared" si="37"/>
        <v>8</v>
      </c>
      <c r="I789" cm="1">
        <f t="array" ref="I789">_xlfn.IFS('Paraclinicos '!Q788="","",'Paraclinicos '!Q788&gt;=65,1,'Paraclinicos '!Q788&lt;65,0)</f>
        <v>1</v>
      </c>
      <c r="J789" cm="1">
        <f t="array" ref="J789">_xlfn.IFS('Paraclinicos '!I788="","",'Paraclinicos '!I788&gt;7,1,'Paraclinicos '!I788&lt;=7,0)</f>
        <v>1</v>
      </c>
      <c r="K789" cm="1">
        <f t="array" ref="K789">_xlfn.IFS('Paraclinicos '!W788="","",'Paraclinicos '!W788&lt;=8,1,'Paraclinicos '!W788&gt;8,0)</f>
        <v>1</v>
      </c>
      <c r="L789" cm="1">
        <f t="array" ref="L789">_xlfn.IFS('Paraclinicos '!S788="","",'Paraclinicos '!S788&gt;=30,1,'Paraclinicos '!S788&lt;30,0)</f>
        <v>0</v>
      </c>
      <c r="M789" cm="1">
        <f t="array" ref="M789">_xlfn.IFS(OR('Paraclinicos '!T788="",'Paraclinicos '!U788=""),"",OR('Paraclinicos '!T788&lt;=90,'Paraclinicos '!U788&lt;=60),1,OR('Paraclinicos '!T788&gt;90,'Paraclinicos '!U788&gt;60),0)</f>
        <v>0</v>
      </c>
      <c r="N789" s="45">
        <f t="shared" si="38"/>
        <v>4</v>
      </c>
      <c r="O789" cm="1">
        <f t="array" ref="O789">_xlfn.IFS(OR('Paraclinicos '!M788="",'Paraclinicos '!N788="",'Paraclinicos '!N788=0),"",'Paraclinicos '!M788/'Paraclinicos '!N788&lt;100,4,'Paraclinicos '!M788/'Paraclinicos '!N788&lt;200,3,'Paraclinicos '!M788/'Paraclinicos '!N788&lt;300,2,'Paraclinicos '!M788/'Paraclinicos '!N788&lt;400,1,'Paraclinicos '!M788/'Paraclinicos '!N788&gt;=400,0)</f>
        <v>2</v>
      </c>
      <c r="P789" cm="1">
        <f t="array" ref="P789">_xlfn.IFS('Paraclinicos '!C788="","",'Paraclinicos '!C788&lt;20,4,'Paraclinicos '!C788&lt;50,3,'Paraclinicos '!C788&lt;100,2,'Paraclinicos '!C788&lt;150,1,'Paraclinicos '!C788&gt;150,0)</f>
        <v>0</v>
      </c>
      <c r="Q789" cm="1">
        <f t="array" ref="Q789">_xlfn.IFS('Paraclinicos '!O788="","",'Paraclinicos '!O788&lt;1.2,0,'Paraclinicos '!O788&lt;2,1,'Paraclinicos '!O788&lt;3.5,2,'Paraclinicos '!O788&lt;5,3,'Paraclinicos '!O788&gt;5,4)</f>
        <v>0</v>
      </c>
      <c r="R789" t="str" cm="1">
        <f t="array" ref="R789">_xlfn.IFS('Paraclinicos '!J788="","",'Paraclinicos '!J788&lt;1.2,0,'Paraclinicos '!J788&lt;2,1,'Paraclinicos '!J788&lt;6,2,'Paraclinicos '!J788&lt;12,3,'Paraclinicos '!J788&gt;=12,4)</f>
        <v/>
      </c>
      <c r="S789" cm="1">
        <f t="array" ref="S789">_xlfn.IFS('Paraclinicos '!Y788="","",'Paraclinicos '!Y788&lt;70,1,'Paraclinicos '!Y788&gt;=70,0)</f>
        <v>0</v>
      </c>
      <c r="T789" cm="1">
        <f t="array" ref="T789">_xlfn.IFS('Paraclinicos '!W788="","",'Paraclinicos '!W788&lt;6,4,'Paraclinicos '!W788&lt;10,3,'Paraclinicos '!W788&lt;13,2,'Paraclinicos '!W788&lt;15,1,'Paraclinicos '!W788=15,0)</f>
        <v>4</v>
      </c>
      <c r="U789" s="54">
        <f t="shared" si="36"/>
        <v>6</v>
      </c>
      <c r="V789" cm="1">
        <f t="array" ref="V789">_xlfn.IFS('Paraclinicos '!S788="","",OR('Paraclinicos '!S788&lt;=8,'Paraclinicos '!S788&gt;=25),3,'Paraclinicos '!S788&lt;12,1,'Paraclinicos '!S788&lt;21,0,'Paraclinicos '!S788&lt;25,2)</f>
        <v>3</v>
      </c>
      <c r="W789" t="str">
        <f>IFERROR(IF(INDEX('BD Demog para scores enalazar'!Y$2:'BD Demog para scores enalazar'!Y$3000,MATCH(Formulas!A789,'BD Demog para scores enalazar'!A$2:'BD Demog para scores enalazar'!A$3000,0))=1,"SI","NO"),"")</f>
        <v>NO</v>
      </c>
      <c r="X789" s="9" t="str">
        <f>IFERROR(IF(INDEX('BD Demog para scores enalazar'!AJ$2:'BD Demog para scores enalazar'!AJ$3000,MATCH(Formulas!A789,'BD Demog para scores enalazar'!A$2:'BD Demog para scores enalazar'!A$3000,0))=1,"SI","NO"),"")</f>
        <v>NO</v>
      </c>
      <c r="Y789" cm="1">
        <f t="array" ref="Y789">IF(AND(W789="NO",X789="NO"),_xlfn.IFS('Paraclinicos '!K788&lt;=91,3,'Paraclinicos '!K788&lt;94,2,'Paraclinicos '!K788&lt;96,1,'Paraclinicos '!K788&gt;=96,0),"")</f>
        <v>0</v>
      </c>
      <c r="Z789" t="str" cm="1">
        <f t="array" ref="Z789">IF(OR(W789="SI",X789="SI"),_xlfn.IFS(OR(AND('Paraclinicos '!K788&lt;=83),AND('Paraclinicos '!K788&gt;=97,AA789=2)),3,OR(AND('Paraclinicos '!K788&lt;=86),AND('Paraclinicos '!K788&gt;=94,AA789=2)),2,OR(AND('Paraclinicos '!K788&lt;=88),AND('Paraclinicos '!K788&gt;=92,AA789=2)),1,OR(AND('Paraclinicos '!K788&gt;=88,'Paraclinicos '!K788&lt;=92),AND('Paraclinicos '!K788&gt;=93,AA789=0)),0),"")</f>
        <v/>
      </c>
      <c r="AA789" t="str" cm="1">
        <f t="array" ref="AA789">_xlfn.IFS('Paraclinicos '!E788="","",'Paraclinicos '!E788="Oxigeno",2,'Paraclinicos '!E788="Aire",0)</f>
        <v/>
      </c>
    </row>
    <row r="790" spans="1:27" x14ac:dyDescent="0.25">
      <c r="A790">
        <f>'Paraclinicos '!A789</f>
        <v>181</v>
      </c>
      <c r="B790" s="3">
        <f>'Paraclinicos '!R789</f>
        <v>44342</v>
      </c>
      <c r="C790" cm="1">
        <f t="array" ref="C790">_xlfn.IFS('Paraclinicos '!Q789="","",'Paraclinicos '!Q789&gt;60,3,'Paraclinicos '!Q789&lt;=60,1)</f>
        <v>3</v>
      </c>
      <c r="D790" t="str">
        <f>IFERROR(IF(INDEX('BD Demog para scores enalazar'!BC$2:BC$3000,MATCH(Formulas!A790,'BD Demog para scores enalazar'!A$2:A$3000,0))=0,"SI","NO"),"")</f>
        <v>SI</v>
      </c>
      <c r="E790" cm="1">
        <f t="array" ref="E790">_xlfn.IFS(D790="","",D790="SI",4,D790="NO",1)</f>
        <v>4</v>
      </c>
      <c r="F790" cm="1">
        <f t="array" ref="F790">_xlfn.IFS('Paraclinicos '!B789="","",'Paraclinicos '!B789&gt;1,1,'Paraclinicos '!B789&lt;=1,3)</f>
        <v>1</v>
      </c>
      <c r="G790" t="str" cm="1">
        <f t="array" ref="G790">_xlfn.IFS('Paraclinicos '!D789="","",AND('Paraclinicos '!D789&gt;=250,'Paraclinicos '!D789&lt;=500),2,'Paraclinicos '!D789&gt;500,3,'Paraclinicos '!D789&lt;250,1)</f>
        <v/>
      </c>
      <c r="H790" s="50">
        <f t="shared" si="37"/>
        <v>8</v>
      </c>
      <c r="I790" cm="1">
        <f t="array" ref="I790">_xlfn.IFS('Paraclinicos '!Q789="","",'Paraclinicos '!Q789&gt;=65,1,'Paraclinicos '!Q789&lt;65,0)</f>
        <v>1</v>
      </c>
      <c r="J790" cm="1">
        <f t="array" ref="J790">_xlfn.IFS('Paraclinicos '!I789="","",'Paraclinicos '!I789&gt;7,1,'Paraclinicos '!I789&lt;=7,0)</f>
        <v>1</v>
      </c>
      <c r="K790" cm="1">
        <f t="array" ref="K790">_xlfn.IFS('Paraclinicos '!W789="","",'Paraclinicos '!W789&lt;=8,1,'Paraclinicos '!W789&gt;8,0)</f>
        <v>1</v>
      </c>
      <c r="L790" cm="1">
        <f t="array" ref="L790">_xlfn.IFS('Paraclinicos '!S789="","",'Paraclinicos '!S789&gt;=30,1,'Paraclinicos '!S789&lt;30,0)</f>
        <v>0</v>
      </c>
      <c r="M790" cm="1">
        <f t="array" ref="M790">_xlfn.IFS(OR('Paraclinicos '!T789="",'Paraclinicos '!U789=""),"",OR('Paraclinicos '!T789&lt;=90,'Paraclinicos '!U789&lt;=60),1,OR('Paraclinicos '!T789&gt;90,'Paraclinicos '!U789&gt;60),0)</f>
        <v>0</v>
      </c>
      <c r="N790" s="45">
        <f t="shared" si="38"/>
        <v>4</v>
      </c>
      <c r="O790" cm="1">
        <f t="array" ref="O790">_xlfn.IFS(OR('Paraclinicos '!M789="",'Paraclinicos '!N789="",'Paraclinicos '!N789=0),"",'Paraclinicos '!M789/'Paraclinicos '!N789&lt;100,4,'Paraclinicos '!M789/'Paraclinicos '!N789&lt;200,3,'Paraclinicos '!M789/'Paraclinicos '!N789&lt;300,2,'Paraclinicos '!M789/'Paraclinicos '!N789&lt;400,1,'Paraclinicos '!M789/'Paraclinicos '!N789&gt;=400,0)</f>
        <v>1</v>
      </c>
      <c r="P790" cm="1">
        <f t="array" ref="P790">_xlfn.IFS('Paraclinicos '!C789="","",'Paraclinicos '!C789&lt;20,4,'Paraclinicos '!C789&lt;50,3,'Paraclinicos '!C789&lt;100,2,'Paraclinicos '!C789&lt;150,1,'Paraclinicos '!C789&gt;150,0)</f>
        <v>0</v>
      </c>
      <c r="Q790" cm="1">
        <f t="array" ref="Q790">_xlfn.IFS('Paraclinicos '!O789="","",'Paraclinicos '!O789&lt;1.2,0,'Paraclinicos '!O789&lt;2,1,'Paraclinicos '!O789&lt;3.5,2,'Paraclinicos '!O789&lt;5,3,'Paraclinicos '!O789&gt;5,4)</f>
        <v>0</v>
      </c>
      <c r="R790" t="str" cm="1">
        <f t="array" ref="R790">_xlfn.IFS('Paraclinicos '!J789="","",'Paraclinicos '!J789&lt;1.2,0,'Paraclinicos '!J789&lt;2,1,'Paraclinicos '!J789&lt;6,2,'Paraclinicos '!J789&lt;12,3,'Paraclinicos '!J789&gt;=12,4)</f>
        <v/>
      </c>
      <c r="S790" cm="1">
        <f t="array" ref="S790">_xlfn.IFS('Paraclinicos '!Y789="","",'Paraclinicos '!Y789&lt;70,1,'Paraclinicos '!Y789&gt;=70,0)</f>
        <v>0</v>
      </c>
      <c r="T790" cm="1">
        <f t="array" ref="T790">_xlfn.IFS('Paraclinicos '!W789="","",'Paraclinicos '!W789&lt;6,4,'Paraclinicos '!W789&lt;10,3,'Paraclinicos '!W789&lt;13,2,'Paraclinicos '!W789&lt;15,1,'Paraclinicos '!W789=15,0)</f>
        <v>4</v>
      </c>
      <c r="U790" s="54">
        <f t="shared" si="36"/>
        <v>5</v>
      </c>
      <c r="V790" cm="1">
        <f t="array" ref="V790">_xlfn.IFS('Paraclinicos '!S789="","",OR('Paraclinicos '!S789&lt;=8,'Paraclinicos '!S789&gt;=25),3,'Paraclinicos '!S789&lt;12,1,'Paraclinicos '!S789&lt;21,0,'Paraclinicos '!S789&lt;25,2)</f>
        <v>0</v>
      </c>
      <c r="W790" t="str">
        <f>IFERROR(IF(INDEX('BD Demog para scores enalazar'!Y$2:'BD Demog para scores enalazar'!Y$3000,MATCH(Formulas!A790,'BD Demog para scores enalazar'!A$2:'BD Demog para scores enalazar'!A$3000,0))=1,"SI","NO"),"")</f>
        <v>NO</v>
      </c>
      <c r="X790" s="9" t="str">
        <f>IFERROR(IF(INDEX('BD Demog para scores enalazar'!AJ$2:'BD Demog para scores enalazar'!AJ$3000,MATCH(Formulas!A790,'BD Demog para scores enalazar'!A$2:'BD Demog para scores enalazar'!A$3000,0))=1,"SI","NO"),"")</f>
        <v>NO</v>
      </c>
      <c r="Y790" cm="1">
        <f t="array" ref="Y790">IF(AND(W790="NO",X790="NO"),_xlfn.IFS('Paraclinicos '!K789&lt;=91,3,'Paraclinicos '!K789&lt;94,2,'Paraclinicos '!K789&lt;96,1,'Paraclinicos '!K789&gt;=96,0),"")</f>
        <v>3</v>
      </c>
      <c r="Z790" t="str" cm="1">
        <f t="array" ref="Z790">IF(OR(W790="SI",X790="SI"),_xlfn.IFS(OR(AND('Paraclinicos '!K789&lt;=83),AND('Paraclinicos '!K789&gt;=97,AA790=2)),3,OR(AND('Paraclinicos '!K789&lt;=86),AND('Paraclinicos '!K789&gt;=94,AA790=2)),2,OR(AND('Paraclinicos '!K789&lt;=88),AND('Paraclinicos '!K789&gt;=92,AA790=2)),1,OR(AND('Paraclinicos '!K789&gt;=88,'Paraclinicos '!K789&lt;=92),AND('Paraclinicos '!K789&gt;=93,AA790=0)),0),"")</f>
        <v/>
      </c>
      <c r="AA790" t="str" cm="1">
        <f t="array" ref="AA790">_xlfn.IFS('Paraclinicos '!E789="","",'Paraclinicos '!E789="Oxigeno",2,'Paraclinicos '!E789="Aire",0)</f>
        <v/>
      </c>
    </row>
    <row r="791" spans="1:27" x14ac:dyDescent="0.25">
      <c r="A791">
        <f>'Paraclinicos '!A790</f>
        <v>181</v>
      </c>
      <c r="B791" s="3">
        <f>'Paraclinicos '!R790</f>
        <v>44344</v>
      </c>
      <c r="C791" cm="1">
        <f t="array" ref="C791">_xlfn.IFS('Paraclinicos '!Q790="","",'Paraclinicos '!Q790&gt;60,3,'Paraclinicos '!Q790&lt;=60,1)</f>
        <v>3</v>
      </c>
      <c r="D791" t="str">
        <f>IFERROR(IF(INDEX('BD Demog para scores enalazar'!BC$2:BC$3000,MATCH(Formulas!A791,'BD Demog para scores enalazar'!A$2:A$3000,0))=0,"SI","NO"),"")</f>
        <v>SI</v>
      </c>
      <c r="E791" cm="1">
        <f t="array" ref="E791">_xlfn.IFS(D791="","",D791="SI",4,D791="NO",1)</f>
        <v>4</v>
      </c>
      <c r="F791" cm="1">
        <f t="array" ref="F791">_xlfn.IFS('Paraclinicos '!B790="","",'Paraclinicos '!B790&gt;1,1,'Paraclinicos '!B790&lt;=1,3)</f>
        <v>1</v>
      </c>
      <c r="G791" t="str" cm="1">
        <f t="array" ref="G791">_xlfn.IFS('Paraclinicos '!D790="","",AND('Paraclinicos '!D790&gt;=250,'Paraclinicos '!D790&lt;=500),2,'Paraclinicos '!D790&gt;500,3,'Paraclinicos '!D790&lt;250,1)</f>
        <v/>
      </c>
      <c r="H791" s="50">
        <f t="shared" si="37"/>
        <v>8</v>
      </c>
      <c r="I791" cm="1">
        <f t="array" ref="I791">_xlfn.IFS('Paraclinicos '!Q790="","",'Paraclinicos '!Q790&gt;=65,1,'Paraclinicos '!Q790&lt;65,0)</f>
        <v>1</v>
      </c>
      <c r="J791" cm="1">
        <f t="array" ref="J791">_xlfn.IFS('Paraclinicos '!I790="","",'Paraclinicos '!I790&gt;7,1,'Paraclinicos '!I790&lt;=7,0)</f>
        <v>1</v>
      </c>
      <c r="K791" cm="1">
        <f t="array" ref="K791">_xlfn.IFS('Paraclinicos '!W790="","",'Paraclinicos '!W790&lt;=8,1,'Paraclinicos '!W790&gt;8,0)</f>
        <v>1</v>
      </c>
      <c r="L791" cm="1">
        <f t="array" ref="L791">_xlfn.IFS('Paraclinicos '!S790="","",'Paraclinicos '!S790&gt;=30,1,'Paraclinicos '!S790&lt;30,0)</f>
        <v>0</v>
      </c>
      <c r="M791" cm="1">
        <f t="array" ref="M791">_xlfn.IFS(OR('Paraclinicos '!T790="",'Paraclinicos '!U790=""),"",OR('Paraclinicos '!T790&lt;=90,'Paraclinicos '!U790&lt;=60),1,OR('Paraclinicos '!T790&gt;90,'Paraclinicos '!U790&gt;60),0)</f>
        <v>0</v>
      </c>
      <c r="N791" s="45">
        <f t="shared" si="38"/>
        <v>4</v>
      </c>
      <c r="O791" cm="1">
        <f t="array" ref="O791">_xlfn.IFS(OR('Paraclinicos '!M790="",'Paraclinicos '!N790="",'Paraclinicos '!N790=0),"",'Paraclinicos '!M790/'Paraclinicos '!N790&lt;100,4,'Paraclinicos '!M790/'Paraclinicos '!N790&lt;200,3,'Paraclinicos '!M790/'Paraclinicos '!N790&lt;300,2,'Paraclinicos '!M790/'Paraclinicos '!N790&lt;400,1,'Paraclinicos '!M790/'Paraclinicos '!N790&gt;=400,0)</f>
        <v>2</v>
      </c>
      <c r="P791" cm="1">
        <f t="array" ref="P791">_xlfn.IFS('Paraclinicos '!C790="","",'Paraclinicos '!C790&lt;20,4,'Paraclinicos '!C790&lt;50,3,'Paraclinicos '!C790&lt;100,2,'Paraclinicos '!C790&lt;150,1,'Paraclinicos '!C790&gt;150,0)</f>
        <v>0</v>
      </c>
      <c r="Q791" cm="1">
        <f t="array" ref="Q791">_xlfn.IFS('Paraclinicos '!O790="","",'Paraclinicos '!O790&lt;1.2,0,'Paraclinicos '!O790&lt;2,1,'Paraclinicos '!O790&lt;3.5,2,'Paraclinicos '!O790&lt;5,3,'Paraclinicos '!O790&gt;5,4)</f>
        <v>0</v>
      </c>
      <c r="R791" t="str" cm="1">
        <f t="array" ref="R791">_xlfn.IFS('Paraclinicos '!J790="","",'Paraclinicos '!J790&lt;1.2,0,'Paraclinicos '!J790&lt;2,1,'Paraclinicos '!J790&lt;6,2,'Paraclinicos '!J790&lt;12,3,'Paraclinicos '!J790&gt;=12,4)</f>
        <v/>
      </c>
      <c r="S791" cm="1">
        <f t="array" ref="S791">_xlfn.IFS('Paraclinicos '!Y790="","",'Paraclinicos '!Y790&lt;70,1,'Paraclinicos '!Y790&gt;=70,0)</f>
        <v>0</v>
      </c>
      <c r="T791" cm="1">
        <f t="array" ref="T791">_xlfn.IFS('Paraclinicos '!W790="","",'Paraclinicos '!W790&lt;6,4,'Paraclinicos '!W790&lt;10,3,'Paraclinicos '!W790&lt;13,2,'Paraclinicos '!W790&lt;15,1,'Paraclinicos '!W790=15,0)</f>
        <v>4</v>
      </c>
      <c r="U791" s="54">
        <f t="shared" si="36"/>
        <v>6</v>
      </c>
      <c r="V791" cm="1">
        <f t="array" ref="V791">_xlfn.IFS('Paraclinicos '!S790="","",OR('Paraclinicos '!S790&lt;=8,'Paraclinicos '!S790&gt;=25),3,'Paraclinicos '!S790&lt;12,1,'Paraclinicos '!S790&lt;21,0,'Paraclinicos '!S790&lt;25,2)</f>
        <v>0</v>
      </c>
      <c r="W791" t="str">
        <f>IFERROR(IF(INDEX('BD Demog para scores enalazar'!Y$2:'BD Demog para scores enalazar'!Y$3000,MATCH(Formulas!A791,'BD Demog para scores enalazar'!A$2:'BD Demog para scores enalazar'!A$3000,0))=1,"SI","NO"),"")</f>
        <v>NO</v>
      </c>
      <c r="X791" s="9" t="str">
        <f>IFERROR(IF(INDEX('BD Demog para scores enalazar'!AJ$2:'BD Demog para scores enalazar'!AJ$3000,MATCH(Formulas!A791,'BD Demog para scores enalazar'!A$2:'BD Demog para scores enalazar'!A$3000,0))=1,"SI","NO"),"")</f>
        <v>NO</v>
      </c>
      <c r="Y791" cm="1">
        <f t="array" ref="Y791">IF(AND(W791="NO",X791="NO"),_xlfn.IFS('Paraclinicos '!K790&lt;=91,3,'Paraclinicos '!K790&lt;94,2,'Paraclinicos '!K790&lt;96,1,'Paraclinicos '!K790&gt;=96,0),"")</f>
        <v>3</v>
      </c>
      <c r="Z791" t="str" cm="1">
        <f t="array" ref="Z791">IF(OR(W791="SI",X791="SI"),_xlfn.IFS(OR(AND('Paraclinicos '!K790&lt;=83),AND('Paraclinicos '!K790&gt;=97,AA791=2)),3,OR(AND('Paraclinicos '!K790&lt;=86),AND('Paraclinicos '!K790&gt;=94,AA791=2)),2,OR(AND('Paraclinicos '!K790&lt;=88),AND('Paraclinicos '!K790&gt;=92,AA791=2)),1,OR(AND('Paraclinicos '!K790&gt;=88,'Paraclinicos '!K790&lt;=92),AND('Paraclinicos '!K790&gt;=93,AA791=0)),0),"")</f>
        <v/>
      </c>
      <c r="AA791" cm="1">
        <f t="array" ref="AA791">_xlfn.IFS('Paraclinicos '!E790="","",'Paraclinicos '!E790="Oxigeno",2,'Paraclinicos '!E790="Aire",0)</f>
        <v>2</v>
      </c>
    </row>
    <row r="792" spans="1:27" x14ac:dyDescent="0.25">
      <c r="A792">
        <f>'Paraclinicos '!A791</f>
        <v>181</v>
      </c>
      <c r="B792" s="3">
        <f>'Paraclinicos '!R791</f>
        <v>44345</v>
      </c>
      <c r="C792" cm="1">
        <f t="array" ref="C792">_xlfn.IFS('Paraclinicos '!Q791="","",'Paraclinicos '!Q791&gt;60,3,'Paraclinicos '!Q791&lt;=60,1)</f>
        <v>3</v>
      </c>
      <c r="D792" t="str">
        <f>IFERROR(IF(INDEX('BD Demog para scores enalazar'!BC$2:BC$3000,MATCH(Formulas!A792,'BD Demog para scores enalazar'!A$2:A$3000,0))=0,"SI","NO"),"")</f>
        <v>SI</v>
      </c>
      <c r="E792" cm="1">
        <f t="array" ref="E792">_xlfn.IFS(D792="","",D792="SI",4,D792="NO",1)</f>
        <v>4</v>
      </c>
      <c r="F792" cm="1">
        <f t="array" ref="F792">_xlfn.IFS('Paraclinicos '!B791="","",'Paraclinicos '!B791&gt;1,1,'Paraclinicos '!B791&lt;=1,3)</f>
        <v>1</v>
      </c>
      <c r="G792" t="str" cm="1">
        <f t="array" ref="G792">_xlfn.IFS('Paraclinicos '!D791="","",AND('Paraclinicos '!D791&gt;=250,'Paraclinicos '!D791&lt;=500),2,'Paraclinicos '!D791&gt;500,3,'Paraclinicos '!D791&lt;250,1)</f>
        <v/>
      </c>
      <c r="H792" s="50">
        <f t="shared" si="37"/>
        <v>8</v>
      </c>
      <c r="I792" cm="1">
        <f t="array" ref="I792">_xlfn.IFS('Paraclinicos '!Q791="","",'Paraclinicos '!Q791&gt;=65,1,'Paraclinicos '!Q791&lt;65,0)</f>
        <v>1</v>
      </c>
      <c r="J792" cm="1">
        <f t="array" ref="J792">_xlfn.IFS('Paraclinicos '!I791="","",'Paraclinicos '!I791&gt;7,1,'Paraclinicos '!I791&lt;=7,0)</f>
        <v>1</v>
      </c>
      <c r="K792" cm="1">
        <f t="array" ref="K792">_xlfn.IFS('Paraclinicos '!W791="","",'Paraclinicos '!W791&lt;=8,1,'Paraclinicos '!W791&gt;8,0)</f>
        <v>0</v>
      </c>
      <c r="L792" cm="1">
        <f t="array" ref="L792">_xlfn.IFS('Paraclinicos '!S791="","",'Paraclinicos '!S791&gt;=30,1,'Paraclinicos '!S791&lt;30,0)</f>
        <v>0</v>
      </c>
      <c r="M792" cm="1">
        <f t="array" ref="M792">_xlfn.IFS(OR('Paraclinicos '!T791="",'Paraclinicos '!U791=""),"",OR('Paraclinicos '!T791&lt;=90,'Paraclinicos '!U791&lt;=60),1,OR('Paraclinicos '!T791&gt;90,'Paraclinicos '!U791&gt;60),0)</f>
        <v>0</v>
      </c>
      <c r="N792" s="45">
        <f t="shared" si="38"/>
        <v>3</v>
      </c>
      <c r="O792" cm="1">
        <f t="array" ref="O792">_xlfn.IFS(OR('Paraclinicos '!M791="",'Paraclinicos '!N791="",'Paraclinicos '!N791=0),"",'Paraclinicos '!M791/'Paraclinicos '!N791&lt;100,4,'Paraclinicos '!M791/'Paraclinicos '!N791&lt;200,3,'Paraclinicos '!M791/'Paraclinicos '!N791&lt;300,2,'Paraclinicos '!M791/'Paraclinicos '!N791&lt;400,1,'Paraclinicos '!M791/'Paraclinicos '!N791&gt;=400,0)</f>
        <v>2</v>
      </c>
      <c r="P792" cm="1">
        <f t="array" ref="P792">_xlfn.IFS('Paraclinicos '!C791="","",'Paraclinicos '!C791&lt;20,4,'Paraclinicos '!C791&lt;50,3,'Paraclinicos '!C791&lt;100,2,'Paraclinicos '!C791&lt;150,1,'Paraclinicos '!C791&gt;150,0)</f>
        <v>0</v>
      </c>
      <c r="Q792" cm="1">
        <f t="array" ref="Q792">_xlfn.IFS('Paraclinicos '!O791="","",'Paraclinicos '!O791&lt;1.2,0,'Paraclinicos '!O791&lt;2,1,'Paraclinicos '!O791&lt;3.5,2,'Paraclinicos '!O791&lt;5,3,'Paraclinicos '!O791&gt;5,4)</f>
        <v>0</v>
      </c>
      <c r="R792" t="str" cm="1">
        <f t="array" ref="R792">_xlfn.IFS('Paraclinicos '!J791="","",'Paraclinicos '!J791&lt;1.2,0,'Paraclinicos '!J791&lt;2,1,'Paraclinicos '!J791&lt;6,2,'Paraclinicos '!J791&lt;12,3,'Paraclinicos '!J791&gt;=12,4)</f>
        <v/>
      </c>
      <c r="S792" cm="1">
        <f t="array" ref="S792">_xlfn.IFS('Paraclinicos '!Y791="","",'Paraclinicos '!Y791&lt;70,1,'Paraclinicos '!Y791&gt;=70,0)</f>
        <v>0</v>
      </c>
      <c r="T792" cm="1">
        <f t="array" ref="T792">_xlfn.IFS('Paraclinicos '!W791="","",'Paraclinicos '!W791&lt;6,4,'Paraclinicos '!W791&lt;10,3,'Paraclinicos '!W791&lt;13,2,'Paraclinicos '!W791&lt;15,1,'Paraclinicos '!W791=15,0)</f>
        <v>2</v>
      </c>
      <c r="U792" s="54">
        <f t="shared" si="36"/>
        <v>4</v>
      </c>
      <c r="V792" cm="1">
        <f t="array" ref="V792">_xlfn.IFS('Paraclinicos '!S791="","",OR('Paraclinicos '!S791&lt;=8,'Paraclinicos '!S791&gt;=25),3,'Paraclinicos '!S791&lt;12,1,'Paraclinicos '!S791&lt;21,0,'Paraclinicos '!S791&lt;25,2)</f>
        <v>0</v>
      </c>
      <c r="W792" t="str">
        <f>IFERROR(IF(INDEX('BD Demog para scores enalazar'!Y$2:'BD Demog para scores enalazar'!Y$3000,MATCH(Formulas!A792,'BD Demog para scores enalazar'!A$2:'BD Demog para scores enalazar'!A$3000,0))=1,"SI","NO"),"")</f>
        <v>NO</v>
      </c>
      <c r="X792" s="9" t="str">
        <f>IFERROR(IF(INDEX('BD Demog para scores enalazar'!AJ$2:'BD Demog para scores enalazar'!AJ$3000,MATCH(Formulas!A792,'BD Demog para scores enalazar'!A$2:'BD Demog para scores enalazar'!A$3000,0))=1,"SI","NO"),"")</f>
        <v>NO</v>
      </c>
      <c r="Y792" cm="1">
        <f t="array" ref="Y792">IF(AND(W792="NO",X792="NO"),_xlfn.IFS('Paraclinicos '!K791&lt;=91,3,'Paraclinicos '!K791&lt;94,2,'Paraclinicos '!K791&lt;96,1,'Paraclinicos '!K791&gt;=96,0),"")</f>
        <v>3</v>
      </c>
      <c r="Z792" t="str" cm="1">
        <f t="array" ref="Z792">IF(OR(W792="SI",X792="SI"),_xlfn.IFS(OR(AND('Paraclinicos '!K791&lt;=83),AND('Paraclinicos '!K791&gt;=97,AA792=2)),3,OR(AND('Paraclinicos '!K791&lt;=86),AND('Paraclinicos '!K791&gt;=94,AA792=2)),2,OR(AND('Paraclinicos '!K791&lt;=88),AND('Paraclinicos '!K791&gt;=92,AA792=2)),1,OR(AND('Paraclinicos '!K791&gt;=88,'Paraclinicos '!K791&lt;=92),AND('Paraclinicos '!K791&gt;=93,AA792=0)),0),"")</f>
        <v/>
      </c>
      <c r="AA792" cm="1">
        <f t="array" ref="AA792">_xlfn.IFS('Paraclinicos '!E791="","",'Paraclinicos '!E791="Oxigeno",2,'Paraclinicos '!E791="Aire",0)</f>
        <v>2</v>
      </c>
    </row>
    <row r="793" spans="1:27" x14ac:dyDescent="0.25">
      <c r="A793">
        <f>'Paraclinicos '!A792</f>
        <v>181</v>
      </c>
      <c r="B793" s="3">
        <f>'Paraclinicos '!R792</f>
        <v>44346</v>
      </c>
      <c r="C793" cm="1">
        <f t="array" ref="C793">_xlfn.IFS('Paraclinicos '!Q792="","",'Paraclinicos '!Q792&gt;60,3,'Paraclinicos '!Q792&lt;=60,1)</f>
        <v>3</v>
      </c>
      <c r="D793" t="str">
        <f>IFERROR(IF(INDEX('BD Demog para scores enalazar'!BC$2:BC$3000,MATCH(Formulas!A793,'BD Demog para scores enalazar'!A$2:A$3000,0))=0,"SI","NO"),"")</f>
        <v>SI</v>
      </c>
      <c r="E793" cm="1">
        <f t="array" ref="E793">_xlfn.IFS(D793="","",D793="SI",4,D793="NO",1)</f>
        <v>4</v>
      </c>
      <c r="F793" cm="1">
        <f t="array" ref="F793">_xlfn.IFS('Paraclinicos '!B792="","",'Paraclinicos '!B792&gt;1,1,'Paraclinicos '!B792&lt;=1,3)</f>
        <v>1</v>
      </c>
      <c r="G793" cm="1">
        <f t="array" ref="G793">_xlfn.IFS('Paraclinicos '!D792="","",AND('Paraclinicos '!D792&gt;=250,'Paraclinicos '!D792&lt;=500),2,'Paraclinicos '!D792&gt;500,3,'Paraclinicos '!D792&lt;250,1)</f>
        <v>2</v>
      </c>
      <c r="H793" s="50">
        <f t="shared" si="37"/>
        <v>10</v>
      </c>
      <c r="I793" cm="1">
        <f t="array" ref="I793">_xlfn.IFS('Paraclinicos '!Q792="","",'Paraclinicos '!Q792&gt;=65,1,'Paraclinicos '!Q792&lt;65,0)</f>
        <v>1</v>
      </c>
      <c r="J793" cm="1">
        <f t="array" ref="J793">_xlfn.IFS('Paraclinicos '!I792="","",'Paraclinicos '!I792&gt;7,1,'Paraclinicos '!I792&lt;=7,0)</f>
        <v>1</v>
      </c>
      <c r="K793" cm="1">
        <f t="array" ref="K793">_xlfn.IFS('Paraclinicos '!W792="","",'Paraclinicos '!W792&lt;=8,1,'Paraclinicos '!W792&gt;8,0)</f>
        <v>1</v>
      </c>
      <c r="L793" cm="1">
        <f t="array" ref="L793">_xlfn.IFS('Paraclinicos '!S792="","",'Paraclinicos '!S792&gt;=30,1,'Paraclinicos '!S792&lt;30,0)</f>
        <v>0</v>
      </c>
      <c r="M793" cm="1">
        <f t="array" ref="M793">_xlfn.IFS(OR('Paraclinicos '!T792="",'Paraclinicos '!U792=""),"",OR('Paraclinicos '!T792&lt;=90,'Paraclinicos '!U792&lt;=60),1,OR('Paraclinicos '!T792&gt;90,'Paraclinicos '!U792&gt;60),0)</f>
        <v>1</v>
      </c>
      <c r="N793" s="45">
        <f t="shared" si="38"/>
        <v>4</v>
      </c>
      <c r="O793" cm="1">
        <f t="array" ref="O793">_xlfn.IFS(OR('Paraclinicos '!M792="",'Paraclinicos '!N792="",'Paraclinicos '!N792=0),"",'Paraclinicos '!M792/'Paraclinicos '!N792&lt;100,4,'Paraclinicos '!M792/'Paraclinicos '!N792&lt;200,3,'Paraclinicos '!M792/'Paraclinicos '!N792&lt;300,2,'Paraclinicos '!M792/'Paraclinicos '!N792&lt;400,1,'Paraclinicos '!M792/'Paraclinicos '!N792&gt;=400,0)</f>
        <v>1</v>
      </c>
      <c r="P793" cm="1">
        <f t="array" ref="P793">_xlfn.IFS('Paraclinicos '!C792="","",'Paraclinicos '!C792&lt;20,4,'Paraclinicos '!C792&lt;50,3,'Paraclinicos '!C792&lt;100,2,'Paraclinicos '!C792&lt;150,1,'Paraclinicos '!C792&gt;150,0)</f>
        <v>0</v>
      </c>
      <c r="Q793" cm="1">
        <f t="array" ref="Q793">_xlfn.IFS('Paraclinicos '!O792="","",'Paraclinicos '!O792&lt;1.2,0,'Paraclinicos '!O792&lt;2,1,'Paraclinicos '!O792&lt;3.5,2,'Paraclinicos '!O792&lt;5,3,'Paraclinicos '!O792&gt;5,4)</f>
        <v>0</v>
      </c>
      <c r="R793" t="str" cm="1">
        <f t="array" ref="R793">_xlfn.IFS('Paraclinicos '!J792="","",'Paraclinicos '!J792&lt;1.2,0,'Paraclinicos '!J792&lt;2,1,'Paraclinicos '!J792&lt;6,2,'Paraclinicos '!J792&lt;12,3,'Paraclinicos '!J792&gt;=12,4)</f>
        <v/>
      </c>
      <c r="S793" cm="1">
        <f t="array" ref="S793">_xlfn.IFS('Paraclinicos '!Y792="","",'Paraclinicos '!Y792&lt;70,1,'Paraclinicos '!Y792&gt;=70,0)</f>
        <v>0</v>
      </c>
      <c r="T793" cm="1">
        <f t="array" ref="T793">_xlfn.IFS('Paraclinicos '!W792="","",'Paraclinicos '!W792&lt;6,4,'Paraclinicos '!W792&lt;10,3,'Paraclinicos '!W792&lt;13,2,'Paraclinicos '!W792&lt;15,1,'Paraclinicos '!W792=15,0)</f>
        <v>4</v>
      </c>
      <c r="U793" s="54">
        <f t="shared" si="36"/>
        <v>5</v>
      </c>
      <c r="V793" cm="1">
        <f t="array" ref="V793">_xlfn.IFS('Paraclinicos '!S792="","",OR('Paraclinicos '!S792&lt;=8,'Paraclinicos '!S792&gt;=25),3,'Paraclinicos '!S792&lt;12,1,'Paraclinicos '!S792&lt;21,0,'Paraclinicos '!S792&lt;25,2)</f>
        <v>0</v>
      </c>
      <c r="W793" t="str">
        <f>IFERROR(IF(INDEX('BD Demog para scores enalazar'!Y$2:'BD Demog para scores enalazar'!Y$3000,MATCH(Formulas!A793,'BD Demog para scores enalazar'!A$2:'BD Demog para scores enalazar'!A$3000,0))=1,"SI","NO"),"")</f>
        <v>NO</v>
      </c>
      <c r="X793" s="9" t="str">
        <f>IFERROR(IF(INDEX('BD Demog para scores enalazar'!AJ$2:'BD Demog para scores enalazar'!AJ$3000,MATCH(Formulas!A793,'BD Demog para scores enalazar'!A$2:'BD Demog para scores enalazar'!A$3000,0))=1,"SI","NO"),"")</f>
        <v>NO</v>
      </c>
      <c r="Y793" cm="1">
        <f t="array" ref="Y793">IF(AND(W793="NO",X793="NO"),_xlfn.IFS('Paraclinicos '!K792&lt;=91,3,'Paraclinicos '!K792&lt;94,2,'Paraclinicos '!K792&lt;96,1,'Paraclinicos '!K792&gt;=96,0),"")</f>
        <v>0</v>
      </c>
      <c r="Z793" t="str" cm="1">
        <f t="array" ref="Z793">IF(OR(W793="SI",X793="SI"),_xlfn.IFS(OR(AND('Paraclinicos '!K792&lt;=83),AND('Paraclinicos '!K792&gt;=97,AA793=2)),3,OR(AND('Paraclinicos '!K792&lt;=86),AND('Paraclinicos '!K792&gt;=94,AA793=2)),2,OR(AND('Paraclinicos '!K792&lt;=88),AND('Paraclinicos '!K792&gt;=92,AA793=2)),1,OR(AND('Paraclinicos '!K792&gt;=88,'Paraclinicos '!K792&lt;=92),AND('Paraclinicos '!K792&gt;=93,AA793=0)),0),"")</f>
        <v/>
      </c>
      <c r="AA793" cm="1">
        <f t="array" ref="AA793">_xlfn.IFS('Paraclinicos '!E792="","",'Paraclinicos '!E792="Oxigeno",2,'Paraclinicos '!E792="Aire",0)</f>
        <v>2</v>
      </c>
    </row>
    <row r="794" spans="1:27" x14ac:dyDescent="0.25">
      <c r="A794">
        <f>'Paraclinicos '!A793</f>
        <v>181</v>
      </c>
      <c r="B794" s="3">
        <f>'Paraclinicos '!R793</f>
        <v>44347</v>
      </c>
      <c r="C794" cm="1">
        <f t="array" ref="C794">_xlfn.IFS('Paraclinicos '!Q793="","",'Paraclinicos '!Q793&gt;60,3,'Paraclinicos '!Q793&lt;=60,1)</f>
        <v>3</v>
      </c>
      <c r="D794" t="str">
        <f>IFERROR(IF(INDEX('BD Demog para scores enalazar'!BC$2:BC$3000,MATCH(Formulas!A794,'BD Demog para scores enalazar'!A$2:A$3000,0))=0,"SI","NO"),"")</f>
        <v>SI</v>
      </c>
      <c r="E794" cm="1">
        <f t="array" ref="E794">_xlfn.IFS(D794="","",D794="SI",4,D794="NO",1)</f>
        <v>4</v>
      </c>
      <c r="F794" cm="1">
        <f t="array" ref="F794">_xlfn.IFS('Paraclinicos '!B793="","",'Paraclinicos '!B793&gt;1,1,'Paraclinicos '!B793&lt;=1,3)</f>
        <v>1</v>
      </c>
      <c r="G794" t="str" cm="1">
        <f t="array" ref="G794">_xlfn.IFS('Paraclinicos '!D793="","",AND('Paraclinicos '!D793&gt;=250,'Paraclinicos '!D793&lt;=500),2,'Paraclinicos '!D793&gt;500,3,'Paraclinicos '!D793&lt;250,1)</f>
        <v/>
      </c>
      <c r="H794" s="50">
        <f t="shared" si="37"/>
        <v>8</v>
      </c>
      <c r="I794" cm="1">
        <f t="array" ref="I794">_xlfn.IFS('Paraclinicos '!Q793="","",'Paraclinicos '!Q793&gt;=65,1,'Paraclinicos '!Q793&lt;65,0)</f>
        <v>1</v>
      </c>
      <c r="J794" cm="1">
        <f t="array" ref="J794">_xlfn.IFS('Paraclinicos '!I793="","",'Paraclinicos '!I793&gt;7,1,'Paraclinicos '!I793&lt;=7,0)</f>
        <v>1</v>
      </c>
      <c r="K794" cm="1">
        <f t="array" ref="K794">_xlfn.IFS('Paraclinicos '!W793="","",'Paraclinicos '!W793&lt;=8,1,'Paraclinicos '!W793&gt;8,0)</f>
        <v>0</v>
      </c>
      <c r="L794" cm="1">
        <f t="array" ref="L794">_xlfn.IFS('Paraclinicos '!S793="","",'Paraclinicos '!S793&gt;=30,1,'Paraclinicos '!S793&lt;30,0)</f>
        <v>0</v>
      </c>
      <c r="M794" cm="1">
        <f t="array" ref="M794">_xlfn.IFS(OR('Paraclinicos '!T793="",'Paraclinicos '!U793=""),"",OR('Paraclinicos '!T793&lt;=90,'Paraclinicos '!U793&lt;=60),1,OR('Paraclinicos '!T793&gt;90,'Paraclinicos '!U793&gt;60),0)</f>
        <v>0</v>
      </c>
      <c r="N794" s="45">
        <f t="shared" si="38"/>
        <v>4</v>
      </c>
      <c r="O794" cm="1">
        <f t="array" ref="O794">_xlfn.IFS(OR('Paraclinicos '!M793="",'Paraclinicos '!N793="",'Paraclinicos '!N793=0),"",'Paraclinicos '!M793/'Paraclinicos '!N793&lt;100,4,'Paraclinicos '!M793/'Paraclinicos '!N793&lt;200,3,'Paraclinicos '!M793/'Paraclinicos '!N793&lt;300,2,'Paraclinicos '!M793/'Paraclinicos '!N793&lt;400,1,'Paraclinicos '!M793/'Paraclinicos '!N793&gt;=400,0)</f>
        <v>2</v>
      </c>
      <c r="P794" cm="1">
        <f t="array" ref="P794">_xlfn.IFS('Paraclinicos '!C793="","",'Paraclinicos '!C793&lt;20,4,'Paraclinicos '!C793&lt;50,3,'Paraclinicos '!C793&lt;100,2,'Paraclinicos '!C793&lt;150,1,'Paraclinicos '!C793&gt;150,0)</f>
        <v>0</v>
      </c>
      <c r="Q794" cm="1">
        <f t="array" ref="Q794">_xlfn.IFS('Paraclinicos '!O793="","",'Paraclinicos '!O793&lt;1.2,0,'Paraclinicos '!O793&lt;2,1,'Paraclinicos '!O793&lt;3.5,2,'Paraclinicos '!O793&lt;5,3,'Paraclinicos '!O793&gt;5,4)</f>
        <v>0</v>
      </c>
      <c r="R794" t="str" cm="1">
        <f t="array" ref="R794">_xlfn.IFS('Paraclinicos '!J793="","",'Paraclinicos '!J793&lt;1.2,0,'Paraclinicos '!J793&lt;2,1,'Paraclinicos '!J793&lt;6,2,'Paraclinicos '!J793&lt;12,3,'Paraclinicos '!J793&gt;=12,4)</f>
        <v/>
      </c>
      <c r="S794" cm="1">
        <f t="array" ref="S794">_xlfn.IFS('Paraclinicos '!Y793="","",'Paraclinicos '!Y793&lt;70,1,'Paraclinicos '!Y793&gt;=70,0)</f>
        <v>0</v>
      </c>
      <c r="T794" cm="1">
        <f t="array" ref="T794">_xlfn.IFS('Paraclinicos '!W793="","",'Paraclinicos '!W793&lt;6,4,'Paraclinicos '!W793&lt;10,3,'Paraclinicos '!W793&lt;13,2,'Paraclinicos '!W793&lt;15,1,'Paraclinicos '!W793=15,0)</f>
        <v>2</v>
      </c>
      <c r="U794" s="54">
        <f t="shared" si="36"/>
        <v>4</v>
      </c>
      <c r="V794" cm="1">
        <f t="array" ref="V794">_xlfn.IFS('Paraclinicos '!S793="","",OR('Paraclinicos '!S793&lt;=8,'Paraclinicos '!S793&gt;=25),3,'Paraclinicos '!S793&lt;12,1,'Paraclinicos '!S793&lt;21,0,'Paraclinicos '!S793&lt;25,2)</f>
        <v>0</v>
      </c>
      <c r="W794" t="str">
        <f>IFERROR(IF(INDEX('BD Demog para scores enalazar'!Y$2:'BD Demog para scores enalazar'!Y$3000,MATCH(Formulas!A794,'BD Demog para scores enalazar'!A$2:'BD Demog para scores enalazar'!A$3000,0))=1,"SI","NO"),"")</f>
        <v>NO</v>
      </c>
      <c r="X794" s="9" t="str">
        <f>IFERROR(IF(INDEX('BD Demog para scores enalazar'!AJ$2:'BD Demog para scores enalazar'!AJ$3000,MATCH(Formulas!A794,'BD Demog para scores enalazar'!A$2:'BD Demog para scores enalazar'!A$3000,0))=1,"SI","NO"),"")</f>
        <v>NO</v>
      </c>
      <c r="Y794" cm="1">
        <f t="array" ref="Y794">IF(AND(W794="NO",X794="NO"),_xlfn.IFS('Paraclinicos '!K793&lt;=91,3,'Paraclinicos '!K793&lt;94,2,'Paraclinicos '!K793&lt;96,1,'Paraclinicos '!K793&gt;=96,0),"")</f>
        <v>3</v>
      </c>
      <c r="Z794" t="str" cm="1">
        <f t="array" ref="Z794">IF(OR(W794="SI",X794="SI"),_xlfn.IFS(OR(AND('Paraclinicos '!K793&lt;=83),AND('Paraclinicos '!K793&gt;=97,AA794=2)),3,OR(AND('Paraclinicos '!K793&lt;=86),AND('Paraclinicos '!K793&gt;=94,AA794=2)),2,OR(AND('Paraclinicos '!K793&lt;=88),AND('Paraclinicos '!K793&gt;=92,AA794=2)),1,OR(AND('Paraclinicos '!K793&gt;=88,'Paraclinicos '!K793&lt;=92),AND('Paraclinicos '!K793&gt;=93,AA794=0)),0),"")</f>
        <v/>
      </c>
      <c r="AA794" cm="1">
        <f t="array" ref="AA794">_xlfn.IFS('Paraclinicos '!E793="","",'Paraclinicos '!E793="Oxigeno",2,'Paraclinicos '!E793="Aire",0)</f>
        <v>2</v>
      </c>
    </row>
    <row r="795" spans="1:27" x14ac:dyDescent="0.25">
      <c r="A795">
        <f>'Paraclinicos '!A794</f>
        <v>181</v>
      </c>
      <c r="B795" s="3">
        <f>'Paraclinicos '!R794</f>
        <v>44348</v>
      </c>
      <c r="C795" cm="1">
        <f t="array" ref="C795">_xlfn.IFS('Paraclinicos '!Q794="","",'Paraclinicos '!Q794&gt;60,3,'Paraclinicos '!Q794&lt;=60,1)</f>
        <v>3</v>
      </c>
      <c r="D795" t="str">
        <f>IFERROR(IF(INDEX('BD Demog para scores enalazar'!BC$2:BC$3000,MATCH(Formulas!A795,'BD Demog para scores enalazar'!A$2:A$3000,0))=0,"SI","NO"),"")</f>
        <v>SI</v>
      </c>
      <c r="E795" cm="1">
        <f t="array" ref="E795">_xlfn.IFS(D795="","",D795="SI",4,D795="NO",1)</f>
        <v>4</v>
      </c>
      <c r="F795" cm="1">
        <f t="array" ref="F795">_xlfn.IFS('Paraclinicos '!B794="","",'Paraclinicos '!B794&gt;1,1,'Paraclinicos '!B794&lt;=1,3)</f>
        <v>1</v>
      </c>
      <c r="G795" t="str" cm="1">
        <f t="array" ref="G795">_xlfn.IFS('Paraclinicos '!D794="","",AND('Paraclinicos '!D794&gt;=250,'Paraclinicos '!D794&lt;=500),2,'Paraclinicos '!D794&gt;500,3,'Paraclinicos '!D794&lt;250,1)</f>
        <v/>
      </c>
      <c r="H795" s="50">
        <f t="shared" si="37"/>
        <v>8</v>
      </c>
      <c r="I795" cm="1">
        <f t="array" ref="I795">_xlfn.IFS('Paraclinicos '!Q794="","",'Paraclinicos '!Q794&gt;=65,1,'Paraclinicos '!Q794&lt;65,0)</f>
        <v>1</v>
      </c>
      <c r="J795" cm="1">
        <f t="array" ref="J795">_xlfn.IFS('Paraclinicos '!I794="","",'Paraclinicos '!I794&gt;7,1,'Paraclinicos '!I794&lt;=7,0)</f>
        <v>1</v>
      </c>
      <c r="K795" cm="1">
        <f t="array" ref="K795">_xlfn.IFS('Paraclinicos '!W794="","",'Paraclinicos '!W794&lt;=8,1,'Paraclinicos '!W794&gt;8,0)</f>
        <v>0</v>
      </c>
      <c r="L795" cm="1">
        <f t="array" ref="L795">_xlfn.IFS('Paraclinicos '!S794="","",'Paraclinicos '!S794&gt;=30,1,'Paraclinicos '!S794&lt;30,0)</f>
        <v>0</v>
      </c>
      <c r="M795" cm="1">
        <f t="array" ref="M795">_xlfn.IFS(OR('Paraclinicos '!T794="",'Paraclinicos '!U794=""),"",OR('Paraclinicos '!T794&lt;=90,'Paraclinicos '!U794&lt;=60),1,OR('Paraclinicos '!T794&gt;90,'Paraclinicos '!U794&gt;60),0)</f>
        <v>0</v>
      </c>
      <c r="N795" s="45">
        <f t="shared" si="38"/>
        <v>2</v>
      </c>
      <c r="O795" cm="1">
        <f t="array" ref="O795">_xlfn.IFS(OR('Paraclinicos '!M794="",'Paraclinicos '!N794="",'Paraclinicos '!N794=0),"",'Paraclinicos '!M794/'Paraclinicos '!N794&lt;100,4,'Paraclinicos '!M794/'Paraclinicos '!N794&lt;200,3,'Paraclinicos '!M794/'Paraclinicos '!N794&lt;300,2,'Paraclinicos '!M794/'Paraclinicos '!N794&lt;400,1,'Paraclinicos '!M794/'Paraclinicos '!N794&gt;=400,0)</f>
        <v>1</v>
      </c>
      <c r="P795" cm="1">
        <f t="array" ref="P795">_xlfn.IFS('Paraclinicos '!C794="","",'Paraclinicos '!C794&lt;20,4,'Paraclinicos '!C794&lt;50,3,'Paraclinicos '!C794&lt;100,2,'Paraclinicos '!C794&lt;150,1,'Paraclinicos '!C794&gt;150,0)</f>
        <v>0</v>
      </c>
      <c r="Q795" cm="1">
        <f t="array" ref="Q795">_xlfn.IFS('Paraclinicos '!O794="","",'Paraclinicos '!O794&lt;1.2,0,'Paraclinicos '!O794&lt;2,1,'Paraclinicos '!O794&lt;3.5,2,'Paraclinicos '!O794&lt;5,3,'Paraclinicos '!O794&gt;5,4)</f>
        <v>0</v>
      </c>
      <c r="R795" cm="1">
        <f t="array" ref="R795">_xlfn.IFS('Paraclinicos '!J794="","",'Paraclinicos '!J794&lt;1.2,0,'Paraclinicos '!J794&lt;2,1,'Paraclinicos '!J794&lt;6,2,'Paraclinicos '!J794&lt;12,3,'Paraclinicos '!J794&gt;=12,4)</f>
        <v>0</v>
      </c>
      <c r="S795" cm="1">
        <f t="array" ref="S795">_xlfn.IFS('Paraclinicos '!Y794="","",'Paraclinicos '!Y794&lt;70,1,'Paraclinicos '!Y794&gt;=70,0)</f>
        <v>0</v>
      </c>
      <c r="T795" cm="1">
        <f t="array" ref="T795">_xlfn.IFS('Paraclinicos '!W794="","",'Paraclinicos '!W794&lt;6,4,'Paraclinicos '!W794&lt;10,3,'Paraclinicos '!W794&lt;13,2,'Paraclinicos '!W794&lt;15,1,'Paraclinicos '!W794=15,0)</f>
        <v>0</v>
      </c>
      <c r="U795" s="54">
        <f t="shared" si="36"/>
        <v>1</v>
      </c>
      <c r="V795" cm="1">
        <f t="array" ref="V795">_xlfn.IFS('Paraclinicos '!S794="","",OR('Paraclinicos '!S794&lt;=8,'Paraclinicos '!S794&gt;=25),3,'Paraclinicos '!S794&lt;12,1,'Paraclinicos '!S794&lt;21,0,'Paraclinicos '!S794&lt;25,2)</f>
        <v>0</v>
      </c>
      <c r="W795" t="str">
        <f>IFERROR(IF(INDEX('BD Demog para scores enalazar'!Y$2:'BD Demog para scores enalazar'!Y$3000,MATCH(Formulas!A795,'BD Demog para scores enalazar'!A$2:'BD Demog para scores enalazar'!A$3000,0))=1,"SI","NO"),"")</f>
        <v>NO</v>
      </c>
      <c r="X795" s="9" t="str">
        <f>IFERROR(IF(INDEX('BD Demog para scores enalazar'!AJ$2:'BD Demog para scores enalazar'!AJ$3000,MATCH(Formulas!A795,'BD Demog para scores enalazar'!A$2:'BD Demog para scores enalazar'!A$3000,0))=1,"SI","NO"),"")</f>
        <v>NO</v>
      </c>
      <c r="Y795" cm="1">
        <f t="array" ref="Y795">IF(AND(W795="NO",X795="NO"),_xlfn.IFS('Paraclinicos '!K794&lt;=91,3,'Paraclinicos '!K794&lt;94,2,'Paraclinicos '!K794&lt;96,1,'Paraclinicos '!K794&gt;=96,0),"")</f>
        <v>2</v>
      </c>
      <c r="Z795" t="str" cm="1">
        <f t="array" ref="Z795">IF(OR(W795="SI",X795="SI"),_xlfn.IFS(OR(AND('Paraclinicos '!K794&lt;=83),AND('Paraclinicos '!K794&gt;=97,AA795=2)),3,OR(AND('Paraclinicos '!K794&lt;=86),AND('Paraclinicos '!K794&gt;=94,AA795=2)),2,OR(AND('Paraclinicos '!K794&lt;=88),AND('Paraclinicos '!K794&gt;=92,AA795=2)),1,OR(AND('Paraclinicos '!K794&gt;=88,'Paraclinicos '!K794&lt;=92),AND('Paraclinicos '!K794&gt;=93,AA795=0)),0),"")</f>
        <v/>
      </c>
      <c r="AA795" cm="1">
        <f t="array" ref="AA795">_xlfn.IFS('Paraclinicos '!E794="","",'Paraclinicos '!E794="Oxigeno",2,'Paraclinicos '!E794="Aire",0)</f>
        <v>2</v>
      </c>
    </row>
    <row r="796" spans="1:27" x14ac:dyDescent="0.25">
      <c r="A796">
        <f>'Paraclinicos '!A795</f>
        <v>181</v>
      </c>
      <c r="B796" s="3">
        <f>'Paraclinicos '!R795</f>
        <v>44350</v>
      </c>
      <c r="C796" cm="1">
        <f t="array" ref="C796">_xlfn.IFS('Paraclinicos '!Q795="","",'Paraclinicos '!Q795&gt;60,3,'Paraclinicos '!Q795&lt;=60,1)</f>
        <v>3</v>
      </c>
      <c r="D796" t="str">
        <f>IFERROR(IF(INDEX('BD Demog para scores enalazar'!BC$2:BC$3000,MATCH(Formulas!A796,'BD Demog para scores enalazar'!A$2:A$3000,0))=0,"SI","NO"),"")</f>
        <v>SI</v>
      </c>
      <c r="E796" cm="1">
        <f t="array" ref="E796">_xlfn.IFS(D796="","",D796="SI",4,D796="NO",1)</f>
        <v>4</v>
      </c>
      <c r="F796" cm="1">
        <f t="array" ref="F796">_xlfn.IFS('Paraclinicos '!B795="","",'Paraclinicos '!B795&gt;1,1,'Paraclinicos '!B795&lt;=1,3)</f>
        <v>1</v>
      </c>
      <c r="G796" t="str" cm="1">
        <f t="array" ref="G796">_xlfn.IFS('Paraclinicos '!D795="","",AND('Paraclinicos '!D795&gt;=250,'Paraclinicos '!D795&lt;=500),2,'Paraclinicos '!D795&gt;500,3,'Paraclinicos '!D795&lt;250,1)</f>
        <v/>
      </c>
      <c r="H796" s="50">
        <f t="shared" si="37"/>
        <v>8</v>
      </c>
      <c r="I796" cm="1">
        <f t="array" ref="I796">_xlfn.IFS('Paraclinicos '!Q795="","",'Paraclinicos '!Q795&gt;=65,1,'Paraclinicos '!Q795&lt;65,0)</f>
        <v>1</v>
      </c>
      <c r="J796" cm="1">
        <f t="array" ref="J796">_xlfn.IFS('Paraclinicos '!I795="","",'Paraclinicos '!I795&gt;7,1,'Paraclinicos '!I795&lt;=7,0)</f>
        <v>1</v>
      </c>
      <c r="K796" cm="1">
        <f t="array" ref="K796">_xlfn.IFS('Paraclinicos '!W795="","",'Paraclinicos '!W795&lt;=8,1,'Paraclinicos '!W795&gt;8,0)</f>
        <v>0</v>
      </c>
      <c r="L796" cm="1">
        <f t="array" ref="L796">_xlfn.IFS('Paraclinicos '!S795="","",'Paraclinicos '!S795&gt;=30,1,'Paraclinicos '!S795&lt;30,0)</f>
        <v>0</v>
      </c>
      <c r="M796" cm="1">
        <f t="array" ref="M796">_xlfn.IFS(OR('Paraclinicos '!T795="",'Paraclinicos '!U795=""),"",OR('Paraclinicos '!T795&lt;=90,'Paraclinicos '!U795&lt;=60),1,OR('Paraclinicos '!T795&gt;90,'Paraclinicos '!U795&gt;60),0)</f>
        <v>1</v>
      </c>
      <c r="N796" s="45">
        <f t="shared" si="38"/>
        <v>3</v>
      </c>
      <c r="O796" cm="1">
        <f t="array" ref="O796">_xlfn.IFS(OR('Paraclinicos '!M795="",'Paraclinicos '!N795="",'Paraclinicos '!N795=0),"",'Paraclinicos '!M795/'Paraclinicos '!N795&lt;100,4,'Paraclinicos '!M795/'Paraclinicos '!N795&lt;200,3,'Paraclinicos '!M795/'Paraclinicos '!N795&lt;300,2,'Paraclinicos '!M795/'Paraclinicos '!N795&lt;400,1,'Paraclinicos '!M795/'Paraclinicos '!N795&gt;=400,0)</f>
        <v>2</v>
      </c>
      <c r="P796" cm="1">
        <f t="array" ref="P796">_xlfn.IFS('Paraclinicos '!C795="","",'Paraclinicos '!C795&lt;20,4,'Paraclinicos '!C795&lt;50,3,'Paraclinicos '!C795&lt;100,2,'Paraclinicos '!C795&lt;150,1,'Paraclinicos '!C795&gt;150,0)</f>
        <v>0</v>
      </c>
      <c r="Q796" cm="1">
        <f t="array" ref="Q796">_xlfn.IFS('Paraclinicos '!O795="","",'Paraclinicos '!O795&lt;1.2,0,'Paraclinicos '!O795&lt;2,1,'Paraclinicos '!O795&lt;3.5,2,'Paraclinicos '!O795&lt;5,3,'Paraclinicos '!O795&gt;5,4)</f>
        <v>0</v>
      </c>
      <c r="R796" t="str" cm="1">
        <f t="array" ref="R796">_xlfn.IFS('Paraclinicos '!J795="","",'Paraclinicos '!J795&lt;1.2,0,'Paraclinicos '!J795&lt;2,1,'Paraclinicos '!J795&lt;6,2,'Paraclinicos '!J795&lt;12,3,'Paraclinicos '!J795&gt;=12,4)</f>
        <v/>
      </c>
      <c r="S796" cm="1">
        <f t="array" ref="S796">_xlfn.IFS('Paraclinicos '!Y795="","",'Paraclinicos '!Y795&lt;70,1,'Paraclinicos '!Y795&gt;=70,0)</f>
        <v>0</v>
      </c>
      <c r="T796" cm="1">
        <f t="array" ref="T796">_xlfn.IFS('Paraclinicos '!W795="","",'Paraclinicos '!W795&lt;6,4,'Paraclinicos '!W795&lt;10,3,'Paraclinicos '!W795&lt;13,2,'Paraclinicos '!W795&lt;15,1,'Paraclinicos '!W795=15,0)</f>
        <v>1</v>
      </c>
      <c r="U796" s="54">
        <f t="shared" si="36"/>
        <v>3</v>
      </c>
      <c r="V796" cm="1">
        <f t="array" ref="V796">_xlfn.IFS('Paraclinicos '!S795="","",OR('Paraclinicos '!S795&lt;=8,'Paraclinicos '!S795&gt;=25),3,'Paraclinicos '!S795&lt;12,1,'Paraclinicos '!S795&lt;21,0,'Paraclinicos '!S795&lt;25,2)</f>
        <v>2</v>
      </c>
      <c r="W796" t="str">
        <f>IFERROR(IF(INDEX('BD Demog para scores enalazar'!Y$2:'BD Demog para scores enalazar'!Y$3000,MATCH(Formulas!A796,'BD Demog para scores enalazar'!A$2:'BD Demog para scores enalazar'!A$3000,0))=1,"SI","NO"),"")</f>
        <v>NO</v>
      </c>
      <c r="X796" s="9" t="str">
        <f>IFERROR(IF(INDEX('BD Demog para scores enalazar'!AJ$2:'BD Demog para scores enalazar'!AJ$3000,MATCH(Formulas!A796,'BD Demog para scores enalazar'!A$2:'BD Demog para scores enalazar'!A$3000,0))=1,"SI","NO"),"")</f>
        <v>NO</v>
      </c>
      <c r="Y796" cm="1">
        <f t="array" ref="Y796">IF(AND(W796="NO",X796="NO"),_xlfn.IFS('Paraclinicos '!K795&lt;=91,3,'Paraclinicos '!K795&lt;94,2,'Paraclinicos '!K795&lt;96,1,'Paraclinicos '!K795&gt;=96,0),"")</f>
        <v>1</v>
      </c>
      <c r="Z796" t="str" cm="1">
        <f t="array" ref="Z796">IF(OR(W796="SI",X796="SI"),_xlfn.IFS(OR(AND('Paraclinicos '!K795&lt;=83),AND('Paraclinicos '!K795&gt;=97,AA796=2)),3,OR(AND('Paraclinicos '!K795&lt;=86),AND('Paraclinicos '!K795&gt;=94,AA796=2)),2,OR(AND('Paraclinicos '!K795&lt;=88),AND('Paraclinicos '!K795&gt;=92,AA796=2)),1,OR(AND('Paraclinicos '!K795&gt;=88,'Paraclinicos '!K795&lt;=92),AND('Paraclinicos '!K795&gt;=93,AA796=0)),0),"")</f>
        <v/>
      </c>
      <c r="AA796" cm="1">
        <f t="array" ref="AA796">_xlfn.IFS('Paraclinicos '!E795="","",'Paraclinicos '!E795="Oxigeno",2,'Paraclinicos '!E795="Aire",0)</f>
        <v>2</v>
      </c>
    </row>
    <row r="797" spans="1:27" x14ac:dyDescent="0.25">
      <c r="A797">
        <f>'Paraclinicos '!A796</f>
        <v>181</v>
      </c>
      <c r="B797" s="3">
        <f>'Paraclinicos '!R796</f>
        <v>44352</v>
      </c>
      <c r="C797" cm="1">
        <f t="array" ref="C797">_xlfn.IFS('Paraclinicos '!Q796="","",'Paraclinicos '!Q796&gt;60,3,'Paraclinicos '!Q796&lt;=60,1)</f>
        <v>3</v>
      </c>
      <c r="D797" t="str">
        <f>IFERROR(IF(INDEX('BD Demog para scores enalazar'!BC$2:BC$3000,MATCH(Formulas!A797,'BD Demog para scores enalazar'!A$2:A$3000,0))=0,"SI","NO"),"")</f>
        <v>SI</v>
      </c>
      <c r="E797" cm="1">
        <f t="array" ref="E797">_xlfn.IFS(D797="","",D797="SI",4,D797="NO",1)</f>
        <v>4</v>
      </c>
      <c r="F797" cm="1">
        <f t="array" ref="F797">_xlfn.IFS('Paraclinicos '!B796="","",'Paraclinicos '!B796&gt;1,1,'Paraclinicos '!B796&lt;=1,3)</f>
        <v>1</v>
      </c>
      <c r="G797" t="str" cm="1">
        <f t="array" ref="G797">_xlfn.IFS('Paraclinicos '!D796="","",AND('Paraclinicos '!D796&gt;=250,'Paraclinicos '!D796&lt;=500),2,'Paraclinicos '!D796&gt;500,3,'Paraclinicos '!D796&lt;250,1)</f>
        <v/>
      </c>
      <c r="H797" s="50">
        <f t="shared" si="37"/>
        <v>8</v>
      </c>
      <c r="I797" cm="1">
        <f t="array" ref="I797">_xlfn.IFS('Paraclinicos '!Q796="","",'Paraclinicos '!Q796&gt;=65,1,'Paraclinicos '!Q796&lt;65,0)</f>
        <v>1</v>
      </c>
      <c r="J797" cm="1">
        <f t="array" ref="J797">_xlfn.IFS('Paraclinicos '!I796="","",'Paraclinicos '!I796&gt;7,1,'Paraclinicos '!I796&lt;=7,0)</f>
        <v>1</v>
      </c>
      <c r="K797" cm="1">
        <f t="array" ref="K797">_xlfn.IFS('Paraclinicos '!W796="","",'Paraclinicos '!W796&lt;=8,1,'Paraclinicos '!W796&gt;8,0)</f>
        <v>0</v>
      </c>
      <c r="L797" cm="1">
        <f t="array" ref="L797">_xlfn.IFS('Paraclinicos '!S796="","",'Paraclinicos '!S796&gt;=30,1,'Paraclinicos '!S796&lt;30,0)</f>
        <v>0</v>
      </c>
      <c r="M797" cm="1">
        <f t="array" ref="M797">_xlfn.IFS(OR('Paraclinicos '!T796="",'Paraclinicos '!U796=""),"",OR('Paraclinicos '!T796&lt;=90,'Paraclinicos '!U796&lt;=60),1,OR('Paraclinicos '!T796&gt;90,'Paraclinicos '!U796&gt;60),0)</f>
        <v>0</v>
      </c>
      <c r="N797" s="45">
        <f t="shared" si="38"/>
        <v>3</v>
      </c>
      <c r="O797" cm="1">
        <f t="array" ref="O797">_xlfn.IFS(OR('Paraclinicos '!M796="",'Paraclinicos '!N796="",'Paraclinicos '!N796=0),"",'Paraclinicos '!M796/'Paraclinicos '!N796&lt;100,4,'Paraclinicos '!M796/'Paraclinicos '!N796&lt;200,3,'Paraclinicos '!M796/'Paraclinicos '!N796&lt;300,2,'Paraclinicos '!M796/'Paraclinicos '!N796&lt;400,1,'Paraclinicos '!M796/'Paraclinicos '!N796&gt;=400,0)</f>
        <v>3</v>
      </c>
      <c r="P797" cm="1">
        <f t="array" ref="P797">_xlfn.IFS('Paraclinicos '!C796="","",'Paraclinicos '!C796&lt;20,4,'Paraclinicos '!C796&lt;50,3,'Paraclinicos '!C796&lt;100,2,'Paraclinicos '!C796&lt;150,1,'Paraclinicos '!C796&gt;150,0)</f>
        <v>0</v>
      </c>
      <c r="Q797" cm="1">
        <f t="array" ref="Q797">_xlfn.IFS('Paraclinicos '!O796="","",'Paraclinicos '!O796&lt;1.2,0,'Paraclinicos '!O796&lt;2,1,'Paraclinicos '!O796&lt;3.5,2,'Paraclinicos '!O796&lt;5,3,'Paraclinicos '!O796&gt;5,4)</f>
        <v>0</v>
      </c>
      <c r="R797" t="str" cm="1">
        <f t="array" ref="R797">_xlfn.IFS('Paraclinicos '!J796="","",'Paraclinicos '!J796&lt;1.2,0,'Paraclinicos '!J796&lt;2,1,'Paraclinicos '!J796&lt;6,2,'Paraclinicos '!J796&lt;12,3,'Paraclinicos '!J796&gt;=12,4)</f>
        <v/>
      </c>
      <c r="S797" cm="1">
        <f t="array" ref="S797">_xlfn.IFS('Paraclinicos '!Y796="","",'Paraclinicos '!Y796&lt;70,1,'Paraclinicos '!Y796&gt;=70,0)</f>
        <v>0</v>
      </c>
      <c r="T797" cm="1">
        <f t="array" ref="T797">_xlfn.IFS('Paraclinicos '!W796="","",'Paraclinicos '!W796&lt;6,4,'Paraclinicos '!W796&lt;10,3,'Paraclinicos '!W796&lt;13,2,'Paraclinicos '!W796&lt;15,1,'Paraclinicos '!W796=15,0)</f>
        <v>1</v>
      </c>
      <c r="U797" s="54">
        <f t="shared" si="36"/>
        <v>4</v>
      </c>
      <c r="V797" cm="1">
        <f t="array" ref="V797">_xlfn.IFS('Paraclinicos '!S796="","",OR('Paraclinicos '!S796&lt;=8,'Paraclinicos '!S796&gt;=25),3,'Paraclinicos '!S796&lt;12,1,'Paraclinicos '!S796&lt;21,0,'Paraclinicos '!S796&lt;25,2)</f>
        <v>0</v>
      </c>
      <c r="W797" t="str">
        <f>IFERROR(IF(INDEX('BD Demog para scores enalazar'!Y$2:'BD Demog para scores enalazar'!Y$3000,MATCH(Formulas!A797,'BD Demog para scores enalazar'!A$2:'BD Demog para scores enalazar'!A$3000,0))=1,"SI","NO"),"")</f>
        <v>NO</v>
      </c>
      <c r="X797" s="9" t="str">
        <f>IFERROR(IF(INDEX('BD Demog para scores enalazar'!AJ$2:'BD Demog para scores enalazar'!AJ$3000,MATCH(Formulas!A797,'BD Demog para scores enalazar'!A$2:'BD Demog para scores enalazar'!A$3000,0))=1,"SI","NO"),"")</f>
        <v>NO</v>
      </c>
      <c r="Y797" cm="1">
        <f t="array" ref="Y797">IF(AND(W797="NO",X797="NO"),_xlfn.IFS('Paraclinicos '!K796&lt;=91,3,'Paraclinicos '!K796&lt;94,2,'Paraclinicos '!K796&lt;96,1,'Paraclinicos '!K796&gt;=96,0),"")</f>
        <v>3</v>
      </c>
      <c r="Z797" t="str" cm="1">
        <f t="array" ref="Z797">IF(OR(W797="SI",X797="SI"),_xlfn.IFS(OR(AND('Paraclinicos '!K796&lt;=83),AND('Paraclinicos '!K796&gt;=97,AA797=2)),3,OR(AND('Paraclinicos '!K796&lt;=86),AND('Paraclinicos '!K796&gt;=94,AA797=2)),2,OR(AND('Paraclinicos '!K796&lt;=88),AND('Paraclinicos '!K796&gt;=92,AA797=2)),1,OR(AND('Paraclinicos '!K796&gt;=88,'Paraclinicos '!K796&lt;=92),AND('Paraclinicos '!K796&gt;=93,AA797=0)),0),"")</f>
        <v/>
      </c>
      <c r="AA797" cm="1">
        <f t="array" ref="AA797">_xlfn.IFS('Paraclinicos '!E796="","",'Paraclinicos '!E796="Oxigeno",2,'Paraclinicos '!E796="Aire",0)</f>
        <v>2</v>
      </c>
    </row>
    <row r="798" spans="1:27" x14ac:dyDescent="0.25">
      <c r="A798">
        <f>'Paraclinicos '!A797</f>
        <v>181</v>
      </c>
      <c r="B798" s="3">
        <f>'Paraclinicos '!R797</f>
        <v>44353</v>
      </c>
      <c r="C798" cm="1">
        <f t="array" ref="C798">_xlfn.IFS('Paraclinicos '!Q797="","",'Paraclinicos '!Q797&gt;60,3,'Paraclinicos '!Q797&lt;=60,1)</f>
        <v>3</v>
      </c>
      <c r="D798" t="str">
        <f>IFERROR(IF(INDEX('BD Demog para scores enalazar'!BC$2:BC$3000,MATCH(Formulas!A798,'BD Demog para scores enalazar'!A$2:A$3000,0))=0,"SI","NO"),"")</f>
        <v>SI</v>
      </c>
      <c r="E798" cm="1">
        <f t="array" ref="E798">_xlfn.IFS(D798="","",D798="SI",4,D798="NO",1)</f>
        <v>4</v>
      </c>
      <c r="F798" cm="1">
        <f t="array" ref="F798">_xlfn.IFS('Paraclinicos '!B797="","",'Paraclinicos '!B797&gt;1,1,'Paraclinicos '!B797&lt;=1,3)</f>
        <v>1</v>
      </c>
      <c r="G798" t="str" cm="1">
        <f t="array" ref="G798">_xlfn.IFS('Paraclinicos '!D797="","",AND('Paraclinicos '!D797&gt;=250,'Paraclinicos '!D797&lt;=500),2,'Paraclinicos '!D797&gt;500,3,'Paraclinicos '!D797&lt;250,1)</f>
        <v/>
      </c>
      <c r="H798" s="50">
        <f t="shared" si="37"/>
        <v>8</v>
      </c>
      <c r="I798" cm="1">
        <f t="array" ref="I798">_xlfn.IFS('Paraclinicos '!Q797="","",'Paraclinicos '!Q797&gt;=65,1,'Paraclinicos '!Q797&lt;65,0)</f>
        <v>1</v>
      </c>
      <c r="J798" cm="1">
        <f t="array" ref="J798">_xlfn.IFS('Paraclinicos '!I797="","",'Paraclinicos '!I797&gt;7,1,'Paraclinicos '!I797&lt;=7,0)</f>
        <v>1</v>
      </c>
      <c r="K798" cm="1">
        <f t="array" ref="K798">_xlfn.IFS('Paraclinicos '!W797="","",'Paraclinicos '!W797&lt;=8,1,'Paraclinicos '!W797&gt;8,0)</f>
        <v>1</v>
      </c>
      <c r="L798" cm="1">
        <f t="array" ref="L798">_xlfn.IFS('Paraclinicos '!S797="","",'Paraclinicos '!S797&gt;=30,1,'Paraclinicos '!S797&lt;30,0)</f>
        <v>1</v>
      </c>
      <c r="M798" cm="1">
        <f t="array" ref="M798">_xlfn.IFS(OR('Paraclinicos '!T797="",'Paraclinicos '!U797=""),"",OR('Paraclinicos '!T797&lt;=90,'Paraclinicos '!U797&lt;=60),1,OR('Paraclinicos '!T797&gt;90,'Paraclinicos '!U797&gt;60),0)</f>
        <v>0</v>
      </c>
      <c r="N798" s="45">
        <f t="shared" si="38"/>
        <v>4</v>
      </c>
      <c r="O798" cm="1">
        <f t="array" ref="O798">_xlfn.IFS(OR('Paraclinicos '!M797="",'Paraclinicos '!N797="",'Paraclinicos '!N797=0),"",'Paraclinicos '!M797/'Paraclinicos '!N797&lt;100,4,'Paraclinicos '!M797/'Paraclinicos '!N797&lt;200,3,'Paraclinicos '!M797/'Paraclinicos '!N797&lt;300,2,'Paraclinicos '!M797/'Paraclinicos '!N797&lt;400,1,'Paraclinicos '!M797/'Paraclinicos '!N797&gt;=400,0)</f>
        <v>3</v>
      </c>
      <c r="P798" cm="1">
        <f t="array" ref="P798">_xlfn.IFS('Paraclinicos '!C797="","",'Paraclinicos '!C797&lt;20,4,'Paraclinicos '!C797&lt;50,3,'Paraclinicos '!C797&lt;100,2,'Paraclinicos '!C797&lt;150,1,'Paraclinicos '!C797&gt;150,0)</f>
        <v>0</v>
      </c>
      <c r="Q798" cm="1">
        <f t="array" ref="Q798">_xlfn.IFS('Paraclinicos '!O797="","",'Paraclinicos '!O797&lt;1.2,0,'Paraclinicos '!O797&lt;2,1,'Paraclinicos '!O797&lt;3.5,2,'Paraclinicos '!O797&lt;5,3,'Paraclinicos '!O797&gt;5,4)</f>
        <v>0</v>
      </c>
      <c r="R798" t="str" cm="1">
        <f t="array" ref="R798">_xlfn.IFS('Paraclinicos '!J797="","",'Paraclinicos '!J797&lt;1.2,0,'Paraclinicos '!J797&lt;2,1,'Paraclinicos '!J797&lt;6,2,'Paraclinicos '!J797&lt;12,3,'Paraclinicos '!J797&gt;=12,4)</f>
        <v/>
      </c>
      <c r="S798" cm="1">
        <f t="array" ref="S798">_xlfn.IFS('Paraclinicos '!Y797="","",'Paraclinicos '!Y797&lt;70,1,'Paraclinicos '!Y797&gt;=70,0)</f>
        <v>0</v>
      </c>
      <c r="T798" cm="1">
        <f t="array" ref="T798">_xlfn.IFS('Paraclinicos '!W797="","",'Paraclinicos '!W797&lt;6,4,'Paraclinicos '!W797&lt;10,3,'Paraclinicos '!W797&lt;13,2,'Paraclinicos '!W797&lt;15,1,'Paraclinicos '!W797=15,0)</f>
        <v>4</v>
      </c>
      <c r="U798" s="54">
        <f t="shared" si="36"/>
        <v>7</v>
      </c>
      <c r="V798" cm="1">
        <f t="array" ref="V798">_xlfn.IFS('Paraclinicos '!S797="","",OR('Paraclinicos '!S797&lt;=8,'Paraclinicos '!S797&gt;=25),3,'Paraclinicos '!S797&lt;12,1,'Paraclinicos '!S797&lt;21,0,'Paraclinicos '!S797&lt;25,2)</f>
        <v>3</v>
      </c>
      <c r="W798" t="str">
        <f>IFERROR(IF(INDEX('BD Demog para scores enalazar'!Y$2:'BD Demog para scores enalazar'!Y$3000,MATCH(Formulas!A798,'BD Demog para scores enalazar'!A$2:'BD Demog para scores enalazar'!A$3000,0))=1,"SI","NO"),"")</f>
        <v>NO</v>
      </c>
      <c r="X798" s="9" t="str">
        <f>IFERROR(IF(INDEX('BD Demog para scores enalazar'!AJ$2:'BD Demog para scores enalazar'!AJ$3000,MATCH(Formulas!A798,'BD Demog para scores enalazar'!A$2:'BD Demog para scores enalazar'!A$3000,0))=1,"SI","NO"),"")</f>
        <v>NO</v>
      </c>
      <c r="Y798" cm="1">
        <f t="array" ref="Y798">IF(AND(W798="NO",X798="NO"),_xlfn.IFS('Paraclinicos '!K797&lt;=91,3,'Paraclinicos '!K797&lt;94,2,'Paraclinicos '!K797&lt;96,1,'Paraclinicos '!K797&gt;=96,0),"")</f>
        <v>3</v>
      </c>
      <c r="Z798" t="str" cm="1">
        <f t="array" ref="Z798">IF(OR(W798="SI",X798="SI"),_xlfn.IFS(OR(AND('Paraclinicos '!K797&lt;=83),AND('Paraclinicos '!K797&gt;=97,AA798=2)),3,OR(AND('Paraclinicos '!K797&lt;=86),AND('Paraclinicos '!K797&gt;=94,AA798=2)),2,OR(AND('Paraclinicos '!K797&lt;=88),AND('Paraclinicos '!K797&gt;=92,AA798=2)),1,OR(AND('Paraclinicos '!K797&gt;=88,'Paraclinicos '!K797&lt;=92),AND('Paraclinicos '!K797&gt;=93,AA798=0)),0),"")</f>
        <v/>
      </c>
      <c r="AA798" cm="1">
        <f t="array" ref="AA798">_xlfn.IFS('Paraclinicos '!E797="","",'Paraclinicos '!E797="Oxigeno",2,'Paraclinicos '!E797="Aire",0)</f>
        <v>2</v>
      </c>
    </row>
    <row r="799" spans="1:27" x14ac:dyDescent="0.25">
      <c r="A799">
        <f>'Paraclinicos '!A798</f>
        <v>181</v>
      </c>
      <c r="B799" s="3">
        <f>'Paraclinicos '!R798</f>
        <v>44354</v>
      </c>
      <c r="C799" cm="1">
        <f t="array" ref="C799">_xlfn.IFS('Paraclinicos '!Q798="","",'Paraclinicos '!Q798&gt;60,3,'Paraclinicos '!Q798&lt;=60,1)</f>
        <v>3</v>
      </c>
      <c r="D799" t="str">
        <f>IFERROR(IF(INDEX('BD Demog para scores enalazar'!BC$2:BC$3000,MATCH(Formulas!A799,'BD Demog para scores enalazar'!A$2:A$3000,0))=0,"SI","NO"),"")</f>
        <v>SI</v>
      </c>
      <c r="E799" cm="1">
        <f t="array" ref="E799">_xlfn.IFS(D799="","",D799="SI",4,D799="NO",1)</f>
        <v>4</v>
      </c>
      <c r="F799" cm="1">
        <f t="array" ref="F799">_xlfn.IFS('Paraclinicos '!B798="","",'Paraclinicos '!B798&gt;1,1,'Paraclinicos '!B798&lt;=1,3)</f>
        <v>1</v>
      </c>
      <c r="G799" t="str" cm="1">
        <f t="array" ref="G799">_xlfn.IFS('Paraclinicos '!D798="","",AND('Paraclinicos '!D798&gt;=250,'Paraclinicos '!D798&lt;=500),2,'Paraclinicos '!D798&gt;500,3,'Paraclinicos '!D798&lt;250,1)</f>
        <v/>
      </c>
      <c r="H799" s="50">
        <f t="shared" si="37"/>
        <v>8</v>
      </c>
      <c r="I799" cm="1">
        <f t="array" ref="I799">_xlfn.IFS('Paraclinicos '!Q798="","",'Paraclinicos '!Q798&gt;=65,1,'Paraclinicos '!Q798&lt;65,0)</f>
        <v>1</v>
      </c>
      <c r="J799" cm="1">
        <f t="array" ref="J799">_xlfn.IFS('Paraclinicos '!I798="","",'Paraclinicos '!I798&gt;7,1,'Paraclinicos '!I798&lt;=7,0)</f>
        <v>1</v>
      </c>
      <c r="K799" cm="1">
        <f t="array" ref="K799">_xlfn.IFS('Paraclinicos '!W798="","",'Paraclinicos '!W798&lt;=8,1,'Paraclinicos '!W798&gt;8,0)</f>
        <v>0</v>
      </c>
      <c r="L799" cm="1">
        <f t="array" ref="L799">_xlfn.IFS('Paraclinicos '!S798="","",'Paraclinicos '!S798&gt;=30,1,'Paraclinicos '!S798&lt;30,0)</f>
        <v>1</v>
      </c>
      <c r="M799" cm="1">
        <f t="array" ref="M799">_xlfn.IFS(OR('Paraclinicos '!T798="",'Paraclinicos '!U798=""),"",OR('Paraclinicos '!T798&lt;=90,'Paraclinicos '!U798&lt;=60),1,OR('Paraclinicos '!T798&gt;90,'Paraclinicos '!U798&gt;60),0)</f>
        <v>0</v>
      </c>
      <c r="N799" s="45">
        <f t="shared" si="38"/>
        <v>5</v>
      </c>
      <c r="O799" cm="1">
        <f t="array" ref="O799">_xlfn.IFS(OR('Paraclinicos '!M798="",'Paraclinicos '!N798="",'Paraclinicos '!N798=0),"",'Paraclinicos '!M798/'Paraclinicos '!N798&lt;100,4,'Paraclinicos '!M798/'Paraclinicos '!N798&lt;200,3,'Paraclinicos '!M798/'Paraclinicos '!N798&lt;300,2,'Paraclinicos '!M798/'Paraclinicos '!N798&lt;400,1,'Paraclinicos '!M798/'Paraclinicos '!N798&gt;=400,0)</f>
        <v>1</v>
      </c>
      <c r="P799" cm="1">
        <f t="array" ref="P799">_xlfn.IFS('Paraclinicos '!C798="","",'Paraclinicos '!C798&lt;20,4,'Paraclinicos '!C798&lt;50,3,'Paraclinicos '!C798&lt;100,2,'Paraclinicos '!C798&lt;150,1,'Paraclinicos '!C798&gt;150,0)</f>
        <v>0</v>
      </c>
      <c r="Q799" t="str" cm="1">
        <f t="array" ref="Q799">_xlfn.IFS('Paraclinicos '!O798="","",'Paraclinicos '!O798&lt;1.2,0,'Paraclinicos '!O798&lt;2,1,'Paraclinicos '!O798&lt;3.5,2,'Paraclinicos '!O798&lt;5,3,'Paraclinicos '!O798&gt;5,4)</f>
        <v/>
      </c>
      <c r="R799" t="str" cm="1">
        <f t="array" ref="R799">_xlfn.IFS('Paraclinicos '!J798="","",'Paraclinicos '!J798&lt;1.2,0,'Paraclinicos '!J798&lt;2,1,'Paraclinicos '!J798&lt;6,2,'Paraclinicos '!J798&lt;12,3,'Paraclinicos '!J798&gt;=12,4)</f>
        <v/>
      </c>
      <c r="S799" cm="1">
        <f t="array" ref="S799">_xlfn.IFS('Paraclinicos '!Y798="","",'Paraclinicos '!Y798&lt;70,1,'Paraclinicos '!Y798&gt;=70,0)</f>
        <v>0</v>
      </c>
      <c r="T799" cm="1">
        <f t="array" ref="T799">_xlfn.IFS('Paraclinicos '!W798="","",'Paraclinicos '!W798&lt;6,4,'Paraclinicos '!W798&lt;10,3,'Paraclinicos '!W798&lt;13,2,'Paraclinicos '!W798&lt;15,1,'Paraclinicos '!W798=15,0)</f>
        <v>0</v>
      </c>
      <c r="U799" s="54">
        <f t="shared" si="36"/>
        <v>1</v>
      </c>
      <c r="V799" cm="1">
        <f t="array" ref="V799">_xlfn.IFS('Paraclinicos '!S798="","",OR('Paraclinicos '!S798&lt;=8,'Paraclinicos '!S798&gt;=25),3,'Paraclinicos '!S798&lt;12,1,'Paraclinicos '!S798&lt;21,0,'Paraclinicos '!S798&lt;25,2)</f>
        <v>3</v>
      </c>
      <c r="W799" t="str">
        <f>IFERROR(IF(INDEX('BD Demog para scores enalazar'!Y$2:'BD Demog para scores enalazar'!Y$3000,MATCH(Formulas!A799,'BD Demog para scores enalazar'!A$2:'BD Demog para scores enalazar'!A$3000,0))=1,"SI","NO"),"")</f>
        <v>NO</v>
      </c>
      <c r="X799" s="9" t="str">
        <f>IFERROR(IF(INDEX('BD Demog para scores enalazar'!AJ$2:'BD Demog para scores enalazar'!AJ$3000,MATCH(Formulas!A799,'BD Demog para scores enalazar'!A$2:'BD Demog para scores enalazar'!A$3000,0))=1,"SI","NO"),"")</f>
        <v>NO</v>
      </c>
      <c r="Y799" cm="1">
        <f t="array" ref="Y799">IF(AND(W799="NO",X799="NO"),_xlfn.IFS('Paraclinicos '!K798&lt;=91,3,'Paraclinicos '!K798&lt;94,2,'Paraclinicos '!K798&lt;96,1,'Paraclinicos '!K798&gt;=96,0),"")</f>
        <v>2</v>
      </c>
      <c r="Z799" t="str" cm="1">
        <f t="array" ref="Z799">IF(OR(W799="SI",X799="SI"),_xlfn.IFS(OR(AND('Paraclinicos '!K798&lt;=83),AND('Paraclinicos '!K798&gt;=97,AA799=2)),3,OR(AND('Paraclinicos '!K798&lt;=86),AND('Paraclinicos '!K798&gt;=94,AA799=2)),2,OR(AND('Paraclinicos '!K798&lt;=88),AND('Paraclinicos '!K798&gt;=92,AA799=2)),1,OR(AND('Paraclinicos '!K798&gt;=88,'Paraclinicos '!K798&lt;=92),AND('Paraclinicos '!K798&gt;=93,AA799=0)),0),"")</f>
        <v/>
      </c>
      <c r="AA799" cm="1">
        <f t="array" ref="AA799">_xlfn.IFS('Paraclinicos '!E798="","",'Paraclinicos '!E798="Oxigeno",2,'Paraclinicos '!E798="Aire",0)</f>
        <v>2</v>
      </c>
    </row>
    <row r="800" spans="1:27" x14ac:dyDescent="0.25">
      <c r="A800">
        <f>'Paraclinicos '!A799</f>
        <v>181</v>
      </c>
      <c r="B800" s="3">
        <f>'Paraclinicos '!R799</f>
        <v>44355</v>
      </c>
      <c r="C800" cm="1">
        <f t="array" ref="C800">_xlfn.IFS('Paraclinicos '!Q799="","",'Paraclinicos '!Q799&gt;60,3,'Paraclinicos '!Q799&lt;=60,1)</f>
        <v>3</v>
      </c>
      <c r="D800" t="str">
        <f>IFERROR(IF(INDEX('BD Demog para scores enalazar'!BC$2:BC$3000,MATCH(Formulas!A800,'BD Demog para scores enalazar'!A$2:A$3000,0))=0,"SI","NO"),"")</f>
        <v>SI</v>
      </c>
      <c r="E800" cm="1">
        <f t="array" ref="E800">_xlfn.IFS(D800="","",D800="SI",4,D800="NO",1)</f>
        <v>4</v>
      </c>
      <c r="F800" cm="1">
        <f t="array" ref="F800">_xlfn.IFS('Paraclinicos '!B799="","",'Paraclinicos '!B799&gt;1,1,'Paraclinicos '!B799&lt;=1,3)</f>
        <v>1</v>
      </c>
      <c r="G800" t="str" cm="1">
        <f t="array" ref="G800">_xlfn.IFS('Paraclinicos '!D799="","",AND('Paraclinicos '!D799&gt;=250,'Paraclinicos '!D799&lt;=500),2,'Paraclinicos '!D799&gt;500,3,'Paraclinicos '!D799&lt;250,1)</f>
        <v/>
      </c>
      <c r="H800" s="50">
        <f t="shared" si="37"/>
        <v>8</v>
      </c>
      <c r="I800" cm="1">
        <f t="array" ref="I800">_xlfn.IFS('Paraclinicos '!Q799="","",'Paraclinicos '!Q799&gt;=65,1,'Paraclinicos '!Q799&lt;65,0)</f>
        <v>1</v>
      </c>
      <c r="J800" cm="1">
        <f t="array" ref="J800">_xlfn.IFS('Paraclinicos '!I799="","",'Paraclinicos '!I799&gt;7,1,'Paraclinicos '!I799&lt;=7,0)</f>
        <v>1</v>
      </c>
      <c r="K800" cm="1">
        <f t="array" ref="K800">_xlfn.IFS('Paraclinicos '!W799="","",'Paraclinicos '!W799&lt;=8,1,'Paraclinicos '!W799&gt;8,0)</f>
        <v>0</v>
      </c>
      <c r="L800" cm="1">
        <f t="array" ref="L800">_xlfn.IFS('Paraclinicos '!S799="","",'Paraclinicos '!S799&gt;=30,1,'Paraclinicos '!S799&lt;30,0)</f>
        <v>0</v>
      </c>
      <c r="M800" cm="1">
        <f t="array" ref="M800">_xlfn.IFS(OR('Paraclinicos '!T799="",'Paraclinicos '!U799=""),"",OR('Paraclinicos '!T799&lt;=90,'Paraclinicos '!U799&lt;=60),1,OR('Paraclinicos '!T799&gt;90,'Paraclinicos '!U799&gt;60),0)</f>
        <v>0</v>
      </c>
      <c r="N800" s="45">
        <f t="shared" si="38"/>
        <v>3</v>
      </c>
      <c r="O800" cm="1">
        <f t="array" ref="O800">_xlfn.IFS(OR('Paraclinicos '!M799="",'Paraclinicos '!N799="",'Paraclinicos '!N799=0),"",'Paraclinicos '!M799/'Paraclinicos '!N799&lt;100,4,'Paraclinicos '!M799/'Paraclinicos '!N799&lt;200,3,'Paraclinicos '!M799/'Paraclinicos '!N799&lt;300,2,'Paraclinicos '!M799/'Paraclinicos '!N799&lt;400,1,'Paraclinicos '!M799/'Paraclinicos '!N799&gt;=400,0)</f>
        <v>1</v>
      </c>
      <c r="P800" cm="1">
        <f t="array" ref="P800">_xlfn.IFS('Paraclinicos '!C799="","",'Paraclinicos '!C799&lt;20,4,'Paraclinicos '!C799&lt;50,3,'Paraclinicos '!C799&lt;100,2,'Paraclinicos '!C799&lt;150,1,'Paraclinicos '!C799&gt;150,0)</f>
        <v>0</v>
      </c>
      <c r="Q800" cm="1">
        <f t="array" ref="Q800">_xlfn.IFS('Paraclinicos '!O799="","",'Paraclinicos '!O799&lt;1.2,0,'Paraclinicos '!O799&lt;2,1,'Paraclinicos '!O799&lt;3.5,2,'Paraclinicos '!O799&lt;5,3,'Paraclinicos '!O799&gt;5,4)</f>
        <v>0</v>
      </c>
      <c r="R800" t="str" cm="1">
        <f t="array" ref="R800">_xlfn.IFS('Paraclinicos '!J799="","",'Paraclinicos '!J799&lt;1.2,0,'Paraclinicos '!J799&lt;2,1,'Paraclinicos '!J799&lt;6,2,'Paraclinicos '!J799&lt;12,3,'Paraclinicos '!J799&gt;=12,4)</f>
        <v/>
      </c>
      <c r="S800" cm="1">
        <f t="array" ref="S800">_xlfn.IFS('Paraclinicos '!Y799="","",'Paraclinicos '!Y799&lt;70,1,'Paraclinicos '!Y799&gt;=70,0)</f>
        <v>0</v>
      </c>
      <c r="T800" cm="1">
        <f t="array" ref="T800">_xlfn.IFS('Paraclinicos '!W799="","",'Paraclinicos '!W799&lt;6,4,'Paraclinicos '!W799&lt;10,3,'Paraclinicos '!W799&lt;13,2,'Paraclinicos '!W799&lt;15,1,'Paraclinicos '!W799=15,0)</f>
        <v>0</v>
      </c>
      <c r="U800" s="54">
        <f t="shared" si="36"/>
        <v>1</v>
      </c>
      <c r="V800" cm="1">
        <f t="array" ref="V800">_xlfn.IFS('Paraclinicos '!S799="","",OR('Paraclinicos '!S799&lt;=8,'Paraclinicos '!S799&gt;=25),3,'Paraclinicos '!S799&lt;12,1,'Paraclinicos '!S799&lt;21,0,'Paraclinicos '!S799&lt;25,2)</f>
        <v>0</v>
      </c>
      <c r="W800" t="str">
        <f>IFERROR(IF(INDEX('BD Demog para scores enalazar'!Y$2:'BD Demog para scores enalazar'!Y$3000,MATCH(Formulas!A800,'BD Demog para scores enalazar'!A$2:'BD Demog para scores enalazar'!A$3000,0))=1,"SI","NO"),"")</f>
        <v>NO</v>
      </c>
      <c r="X800" s="9" t="str">
        <f>IFERROR(IF(INDEX('BD Demog para scores enalazar'!AJ$2:'BD Demog para scores enalazar'!AJ$3000,MATCH(Formulas!A800,'BD Demog para scores enalazar'!A$2:'BD Demog para scores enalazar'!A$3000,0))=1,"SI","NO"),"")</f>
        <v>NO</v>
      </c>
      <c r="Y800" cm="1">
        <f t="array" ref="Y800">IF(AND(W800="NO",X800="NO"),_xlfn.IFS('Paraclinicos '!K799&lt;=91,3,'Paraclinicos '!K799&lt;94,2,'Paraclinicos '!K799&lt;96,1,'Paraclinicos '!K799&gt;=96,0),"")</f>
        <v>2</v>
      </c>
      <c r="Z800" t="str" cm="1">
        <f t="array" ref="Z800">IF(OR(W800="SI",X800="SI"),_xlfn.IFS(OR(AND('Paraclinicos '!K799&lt;=83),AND('Paraclinicos '!K799&gt;=97,AA800=2)),3,OR(AND('Paraclinicos '!K799&lt;=86),AND('Paraclinicos '!K799&gt;=94,AA800=2)),2,OR(AND('Paraclinicos '!K799&lt;=88),AND('Paraclinicos '!K799&gt;=92,AA800=2)),1,OR(AND('Paraclinicos '!K799&gt;=88,'Paraclinicos '!K799&lt;=92),AND('Paraclinicos '!K799&gt;=93,AA800=0)),0),"")</f>
        <v/>
      </c>
      <c r="AA800" cm="1">
        <f t="array" ref="AA800">_xlfn.IFS('Paraclinicos '!E799="","",'Paraclinicos '!E799="Oxigeno",2,'Paraclinicos '!E799="Aire",0)</f>
        <v>2</v>
      </c>
    </row>
    <row r="801" spans="1:27" x14ac:dyDescent="0.25">
      <c r="A801">
        <f>'Paraclinicos '!A800</f>
        <v>181</v>
      </c>
      <c r="B801" s="3">
        <f>'Paraclinicos '!R800</f>
        <v>44357</v>
      </c>
      <c r="C801" cm="1">
        <f t="array" ref="C801">_xlfn.IFS('Paraclinicos '!Q800="","",'Paraclinicos '!Q800&gt;60,3,'Paraclinicos '!Q800&lt;=60,1)</f>
        <v>3</v>
      </c>
      <c r="D801" t="str">
        <f>IFERROR(IF(INDEX('BD Demog para scores enalazar'!BC$2:BC$3000,MATCH(Formulas!A801,'BD Demog para scores enalazar'!A$2:A$3000,0))=0,"SI","NO"),"")</f>
        <v>SI</v>
      </c>
      <c r="E801" cm="1">
        <f t="array" ref="E801">_xlfn.IFS(D801="","",D801="SI",4,D801="NO",1)</f>
        <v>4</v>
      </c>
      <c r="F801" cm="1">
        <f t="array" ref="F801">_xlfn.IFS('Paraclinicos '!B800="","",'Paraclinicos '!B800&gt;1,1,'Paraclinicos '!B800&lt;=1,3)</f>
        <v>1</v>
      </c>
      <c r="G801" t="str" cm="1">
        <f t="array" ref="G801">_xlfn.IFS('Paraclinicos '!D800="","",AND('Paraclinicos '!D800&gt;=250,'Paraclinicos '!D800&lt;=500),2,'Paraclinicos '!D800&gt;500,3,'Paraclinicos '!D800&lt;250,1)</f>
        <v/>
      </c>
      <c r="H801" s="50">
        <f t="shared" si="37"/>
        <v>8</v>
      </c>
      <c r="I801" cm="1">
        <f t="array" ref="I801">_xlfn.IFS('Paraclinicos '!Q800="","",'Paraclinicos '!Q800&gt;=65,1,'Paraclinicos '!Q800&lt;65,0)</f>
        <v>1</v>
      </c>
      <c r="J801" cm="1">
        <f t="array" ref="J801">_xlfn.IFS('Paraclinicos '!I800="","",'Paraclinicos '!I800&gt;7,1,'Paraclinicos '!I800&lt;=7,0)</f>
        <v>1</v>
      </c>
      <c r="K801" cm="1">
        <f t="array" ref="K801">_xlfn.IFS('Paraclinicos '!W800="","",'Paraclinicos '!W800&lt;=8,1,'Paraclinicos '!W800&gt;8,0)</f>
        <v>0</v>
      </c>
      <c r="L801" cm="1">
        <f t="array" ref="L801">_xlfn.IFS('Paraclinicos '!S800="","",'Paraclinicos '!S800&gt;=30,1,'Paraclinicos '!S800&lt;30,0)</f>
        <v>0</v>
      </c>
      <c r="M801" cm="1">
        <f t="array" ref="M801">_xlfn.IFS(OR('Paraclinicos '!T800="",'Paraclinicos '!U800=""),"",OR('Paraclinicos '!T800&lt;=90,'Paraclinicos '!U800&lt;=60),1,OR('Paraclinicos '!T800&gt;90,'Paraclinicos '!U800&gt;60),0)</f>
        <v>1</v>
      </c>
      <c r="N801" s="45">
        <f t="shared" si="38"/>
        <v>3</v>
      </c>
      <c r="O801" cm="1">
        <f t="array" ref="O801">_xlfn.IFS(OR('Paraclinicos '!M800="",'Paraclinicos '!N800="",'Paraclinicos '!N800=0),"",'Paraclinicos '!M800/'Paraclinicos '!N800&lt;100,4,'Paraclinicos '!M800/'Paraclinicos '!N800&lt;200,3,'Paraclinicos '!M800/'Paraclinicos '!N800&lt;300,2,'Paraclinicos '!M800/'Paraclinicos '!N800&lt;400,1,'Paraclinicos '!M800/'Paraclinicos '!N800&gt;=400,0)</f>
        <v>2</v>
      </c>
      <c r="P801" cm="1">
        <f t="array" ref="P801">_xlfn.IFS('Paraclinicos '!C800="","",'Paraclinicos '!C800&lt;20,4,'Paraclinicos '!C800&lt;50,3,'Paraclinicos '!C800&lt;100,2,'Paraclinicos '!C800&lt;150,1,'Paraclinicos '!C800&gt;150,0)</f>
        <v>0</v>
      </c>
      <c r="Q801" cm="1">
        <f t="array" ref="Q801">_xlfn.IFS('Paraclinicos '!O800="","",'Paraclinicos '!O800&lt;1.2,0,'Paraclinicos '!O800&lt;2,1,'Paraclinicos '!O800&lt;3.5,2,'Paraclinicos '!O800&lt;5,3,'Paraclinicos '!O800&gt;5,4)</f>
        <v>0</v>
      </c>
      <c r="R801" t="str" cm="1">
        <f t="array" ref="R801">_xlfn.IFS('Paraclinicos '!J800="","",'Paraclinicos '!J800&lt;1.2,0,'Paraclinicos '!J800&lt;2,1,'Paraclinicos '!J800&lt;6,2,'Paraclinicos '!J800&lt;12,3,'Paraclinicos '!J800&gt;=12,4)</f>
        <v/>
      </c>
      <c r="S801" cm="1">
        <f t="array" ref="S801">_xlfn.IFS('Paraclinicos '!Y800="","",'Paraclinicos '!Y800&lt;70,1,'Paraclinicos '!Y800&gt;=70,0)</f>
        <v>0</v>
      </c>
      <c r="T801" cm="1">
        <f t="array" ref="T801">_xlfn.IFS('Paraclinicos '!W800="","",'Paraclinicos '!W800&lt;6,4,'Paraclinicos '!W800&lt;10,3,'Paraclinicos '!W800&lt;13,2,'Paraclinicos '!W800&lt;15,1,'Paraclinicos '!W800=15,0)</f>
        <v>0</v>
      </c>
      <c r="U801" s="54">
        <f t="shared" si="36"/>
        <v>2</v>
      </c>
      <c r="V801" cm="1">
        <f t="array" ref="V801">_xlfn.IFS('Paraclinicos '!S800="","",OR('Paraclinicos '!S800&lt;=8,'Paraclinicos '!S800&gt;=25),3,'Paraclinicos '!S800&lt;12,1,'Paraclinicos '!S800&lt;21,0,'Paraclinicos '!S800&lt;25,2)</f>
        <v>0</v>
      </c>
      <c r="W801" t="str">
        <f>IFERROR(IF(INDEX('BD Demog para scores enalazar'!Y$2:'BD Demog para scores enalazar'!Y$3000,MATCH(Formulas!A801,'BD Demog para scores enalazar'!A$2:'BD Demog para scores enalazar'!A$3000,0))=1,"SI","NO"),"")</f>
        <v>NO</v>
      </c>
      <c r="X801" s="9" t="str">
        <f>IFERROR(IF(INDEX('BD Demog para scores enalazar'!AJ$2:'BD Demog para scores enalazar'!AJ$3000,MATCH(Formulas!A801,'BD Demog para scores enalazar'!A$2:'BD Demog para scores enalazar'!A$3000,0))=1,"SI","NO"),"")</f>
        <v>NO</v>
      </c>
      <c r="Y801" cm="1">
        <f t="array" ref="Y801">IF(AND(W801="NO",X801="NO"),_xlfn.IFS('Paraclinicos '!K800&lt;=91,3,'Paraclinicos '!K800&lt;94,2,'Paraclinicos '!K800&lt;96,1,'Paraclinicos '!K800&gt;=96,0),"")</f>
        <v>3</v>
      </c>
      <c r="Z801" t="str" cm="1">
        <f t="array" ref="Z801">IF(OR(W801="SI",X801="SI"),_xlfn.IFS(OR(AND('Paraclinicos '!K800&lt;=83),AND('Paraclinicos '!K800&gt;=97,AA801=2)),3,OR(AND('Paraclinicos '!K800&lt;=86),AND('Paraclinicos '!K800&gt;=94,AA801=2)),2,OR(AND('Paraclinicos '!K800&lt;=88),AND('Paraclinicos '!K800&gt;=92,AA801=2)),1,OR(AND('Paraclinicos '!K800&gt;=88,'Paraclinicos '!K800&lt;=92),AND('Paraclinicos '!K800&gt;=93,AA801=0)),0),"")</f>
        <v/>
      </c>
      <c r="AA801" cm="1">
        <f t="array" ref="AA801">_xlfn.IFS('Paraclinicos '!E800="","",'Paraclinicos '!E800="Oxigeno",2,'Paraclinicos '!E800="Aire",0)</f>
        <v>2</v>
      </c>
    </row>
    <row r="802" spans="1:27" x14ac:dyDescent="0.25">
      <c r="A802">
        <f>'Paraclinicos '!A801</f>
        <v>181</v>
      </c>
      <c r="B802" s="3">
        <f>'Paraclinicos '!R801</f>
        <v>44358</v>
      </c>
      <c r="C802" cm="1">
        <f t="array" ref="C802">_xlfn.IFS('Paraclinicos '!Q801="","",'Paraclinicos '!Q801&gt;60,3,'Paraclinicos '!Q801&lt;=60,1)</f>
        <v>3</v>
      </c>
      <c r="D802" t="str">
        <f>IFERROR(IF(INDEX('BD Demog para scores enalazar'!BC$2:BC$3000,MATCH(Formulas!A802,'BD Demog para scores enalazar'!A$2:A$3000,0))=0,"SI","NO"),"")</f>
        <v>SI</v>
      </c>
      <c r="E802" cm="1">
        <f t="array" ref="E802">_xlfn.IFS(D802="","",D802="SI",4,D802="NO",1)</f>
        <v>4</v>
      </c>
      <c r="F802" cm="1">
        <f t="array" ref="F802">_xlfn.IFS('Paraclinicos '!B801="","",'Paraclinicos '!B801&gt;1,1,'Paraclinicos '!B801&lt;=1,3)</f>
        <v>1</v>
      </c>
      <c r="G802" t="str" cm="1">
        <f t="array" ref="G802">_xlfn.IFS('Paraclinicos '!D801="","",AND('Paraclinicos '!D801&gt;=250,'Paraclinicos '!D801&lt;=500),2,'Paraclinicos '!D801&gt;500,3,'Paraclinicos '!D801&lt;250,1)</f>
        <v/>
      </c>
      <c r="H802" s="50">
        <f t="shared" si="37"/>
        <v>8</v>
      </c>
      <c r="I802" cm="1">
        <f t="array" ref="I802">_xlfn.IFS('Paraclinicos '!Q801="","",'Paraclinicos '!Q801&gt;=65,1,'Paraclinicos '!Q801&lt;65,0)</f>
        <v>1</v>
      </c>
      <c r="J802" cm="1">
        <f t="array" ref="J802">_xlfn.IFS('Paraclinicos '!I801="","",'Paraclinicos '!I801&gt;7,1,'Paraclinicos '!I801&lt;=7,0)</f>
        <v>1</v>
      </c>
      <c r="K802" cm="1">
        <f t="array" ref="K802">_xlfn.IFS('Paraclinicos '!W801="","",'Paraclinicos '!W801&lt;=8,1,'Paraclinicos '!W801&gt;8,0)</f>
        <v>0</v>
      </c>
      <c r="L802" cm="1">
        <f t="array" ref="L802">_xlfn.IFS('Paraclinicos '!S801="","",'Paraclinicos '!S801&gt;=30,1,'Paraclinicos '!S801&lt;30,0)</f>
        <v>0</v>
      </c>
      <c r="M802" cm="1">
        <f t="array" ref="M802">_xlfn.IFS(OR('Paraclinicos '!T801="",'Paraclinicos '!U801=""),"",OR('Paraclinicos '!T801&lt;=90,'Paraclinicos '!U801&lt;=60),1,OR('Paraclinicos '!T801&gt;90,'Paraclinicos '!U801&gt;60),0)</f>
        <v>1</v>
      </c>
      <c r="N802" s="45">
        <f t="shared" si="38"/>
        <v>4</v>
      </c>
      <c r="O802" cm="1">
        <f t="array" ref="O802">_xlfn.IFS(OR('Paraclinicos '!M801="",'Paraclinicos '!N801="",'Paraclinicos '!N801=0),"",'Paraclinicos '!M801/'Paraclinicos '!N801&lt;100,4,'Paraclinicos '!M801/'Paraclinicos '!N801&lt;200,3,'Paraclinicos '!M801/'Paraclinicos '!N801&lt;300,2,'Paraclinicos '!M801/'Paraclinicos '!N801&lt;400,1,'Paraclinicos '!M801/'Paraclinicos '!N801&gt;=400,0)</f>
        <v>1</v>
      </c>
      <c r="P802" cm="1">
        <f t="array" ref="P802">_xlfn.IFS('Paraclinicos '!C801="","",'Paraclinicos '!C801&lt;20,4,'Paraclinicos '!C801&lt;50,3,'Paraclinicos '!C801&lt;100,2,'Paraclinicos '!C801&lt;150,1,'Paraclinicos '!C801&gt;150,0)</f>
        <v>0</v>
      </c>
      <c r="Q802" cm="1">
        <f t="array" ref="Q802">_xlfn.IFS('Paraclinicos '!O801="","",'Paraclinicos '!O801&lt;1.2,0,'Paraclinicos '!O801&lt;2,1,'Paraclinicos '!O801&lt;3.5,2,'Paraclinicos '!O801&lt;5,3,'Paraclinicos '!O801&gt;5,4)</f>
        <v>0</v>
      </c>
      <c r="R802" cm="1">
        <f t="array" ref="R802">_xlfn.IFS('Paraclinicos '!J801="","",'Paraclinicos '!J801&lt;1.2,0,'Paraclinicos '!J801&lt;2,1,'Paraclinicos '!J801&lt;6,2,'Paraclinicos '!J801&lt;12,3,'Paraclinicos '!J801&gt;=12,4)</f>
        <v>4</v>
      </c>
      <c r="S802" cm="1">
        <f t="array" ref="S802">_xlfn.IFS('Paraclinicos '!Y801="","",'Paraclinicos '!Y801&lt;70,1,'Paraclinicos '!Y801&gt;=70,0)</f>
        <v>0</v>
      </c>
      <c r="T802" cm="1">
        <f t="array" ref="T802">_xlfn.IFS('Paraclinicos '!W801="","",'Paraclinicos '!W801&lt;6,4,'Paraclinicos '!W801&lt;10,3,'Paraclinicos '!W801&lt;13,2,'Paraclinicos '!W801&lt;15,1,'Paraclinicos '!W801=15,0)</f>
        <v>0</v>
      </c>
      <c r="U802" s="54">
        <f t="shared" si="36"/>
        <v>5</v>
      </c>
      <c r="V802" cm="1">
        <f t="array" ref="V802">_xlfn.IFS('Paraclinicos '!S801="","",OR('Paraclinicos '!S801&lt;=8,'Paraclinicos '!S801&gt;=25),3,'Paraclinicos '!S801&lt;12,1,'Paraclinicos '!S801&lt;21,0,'Paraclinicos '!S801&lt;25,2)</f>
        <v>2</v>
      </c>
      <c r="W802" t="str">
        <f>IFERROR(IF(INDEX('BD Demog para scores enalazar'!Y$2:'BD Demog para scores enalazar'!Y$3000,MATCH(Formulas!A802,'BD Demog para scores enalazar'!A$2:'BD Demog para scores enalazar'!A$3000,0))=1,"SI","NO"),"")</f>
        <v>NO</v>
      </c>
      <c r="X802" s="9" t="str">
        <f>IFERROR(IF(INDEX('BD Demog para scores enalazar'!AJ$2:'BD Demog para scores enalazar'!AJ$3000,MATCH(Formulas!A802,'BD Demog para scores enalazar'!A$2:'BD Demog para scores enalazar'!A$3000,0))=1,"SI","NO"),"")</f>
        <v>NO</v>
      </c>
      <c r="Y802" cm="1">
        <f t="array" ref="Y802">IF(AND(W802="NO",X802="NO"),_xlfn.IFS('Paraclinicos '!K801&lt;=91,3,'Paraclinicos '!K801&lt;94,2,'Paraclinicos '!K801&lt;96,1,'Paraclinicos '!K801&gt;=96,0),"")</f>
        <v>0</v>
      </c>
      <c r="Z802" t="str" cm="1">
        <f t="array" ref="Z802">IF(OR(W802="SI",X802="SI"),_xlfn.IFS(OR(AND('Paraclinicos '!K801&lt;=83),AND('Paraclinicos '!K801&gt;=97,AA802=2)),3,OR(AND('Paraclinicos '!K801&lt;=86),AND('Paraclinicos '!K801&gt;=94,AA802=2)),2,OR(AND('Paraclinicos '!K801&lt;=88),AND('Paraclinicos '!K801&gt;=92,AA802=2)),1,OR(AND('Paraclinicos '!K801&gt;=88,'Paraclinicos '!K801&lt;=92),AND('Paraclinicos '!K801&gt;=93,AA802=0)),0),"")</f>
        <v/>
      </c>
      <c r="AA802" cm="1">
        <f t="array" ref="AA802">_xlfn.IFS('Paraclinicos '!E801="","",'Paraclinicos '!E801="Oxigeno",2,'Paraclinicos '!E801="Aire",0)</f>
        <v>2</v>
      </c>
    </row>
    <row r="803" spans="1:27" x14ac:dyDescent="0.25">
      <c r="A803">
        <f>'Paraclinicos '!A802</f>
        <v>184</v>
      </c>
      <c r="B803" s="3">
        <f>'Paraclinicos '!R802</f>
        <v>44307</v>
      </c>
      <c r="C803" cm="1">
        <f t="array" ref="C803">_xlfn.IFS('Paraclinicos '!Q802="","",'Paraclinicos '!Q802&gt;60,3,'Paraclinicos '!Q802&lt;=60,1)</f>
        <v>3</v>
      </c>
      <c r="D803" t="str">
        <f>IFERROR(IF(INDEX('BD Demog para scores enalazar'!BC$2:BC$3000,MATCH(Formulas!A803,'BD Demog para scores enalazar'!A$2:A$3000,0))=0,"SI","NO"),"")</f>
        <v>SI</v>
      </c>
      <c r="E803" cm="1">
        <f t="array" ref="E803">_xlfn.IFS(D803="","",D803="SI",4,D803="NO",1)</f>
        <v>4</v>
      </c>
      <c r="F803" cm="1">
        <f t="array" ref="F803">_xlfn.IFS('Paraclinicos '!B802="","",'Paraclinicos '!B802&gt;1,1,'Paraclinicos '!B802&lt;=1,3)</f>
        <v>3</v>
      </c>
      <c r="G803" cm="1">
        <f t="array" ref="G803">_xlfn.IFS('Paraclinicos '!D802="","",AND('Paraclinicos '!D802&gt;=250,'Paraclinicos '!D802&lt;=500),2,'Paraclinicos '!D802&gt;500,3,'Paraclinicos '!D802&lt;250,1)</f>
        <v>2</v>
      </c>
      <c r="H803" s="50">
        <f t="shared" si="37"/>
        <v>12</v>
      </c>
      <c r="I803" cm="1">
        <f t="array" ref="I803">_xlfn.IFS('Paraclinicos '!Q802="","",'Paraclinicos '!Q802&gt;=65,1,'Paraclinicos '!Q802&lt;65,0)</f>
        <v>1</v>
      </c>
      <c r="J803" cm="1">
        <f t="array" ref="J803">_xlfn.IFS('Paraclinicos '!I802="","",'Paraclinicos '!I802&gt;7,1,'Paraclinicos '!I802&lt;=7,0)</f>
        <v>1</v>
      </c>
      <c r="K803" cm="1">
        <f t="array" ref="K803">_xlfn.IFS('Paraclinicos '!W802="","",'Paraclinicos '!W802&lt;=8,1,'Paraclinicos '!W802&gt;8,0)</f>
        <v>0</v>
      </c>
      <c r="L803" cm="1">
        <f t="array" ref="L803">_xlfn.IFS('Paraclinicos '!S802="","",'Paraclinicos '!S802&gt;=30,1,'Paraclinicos '!S802&lt;30,0)</f>
        <v>0</v>
      </c>
      <c r="M803" cm="1">
        <f t="array" ref="M803">_xlfn.IFS(OR('Paraclinicos '!T802="",'Paraclinicos '!U802=""),"",OR('Paraclinicos '!T802&lt;=90,'Paraclinicos '!U802&lt;=60),1,OR('Paraclinicos '!T802&gt;90,'Paraclinicos '!U802&gt;60),0)</f>
        <v>0</v>
      </c>
      <c r="N803" s="45">
        <f t="shared" si="38"/>
        <v>3</v>
      </c>
      <c r="O803" cm="1">
        <f t="array" ref="O803">_xlfn.IFS(OR('Paraclinicos '!M802="",'Paraclinicos '!N802="",'Paraclinicos '!N802=0),"",'Paraclinicos '!M802/'Paraclinicos '!N802&lt;100,4,'Paraclinicos '!M802/'Paraclinicos '!N802&lt;200,3,'Paraclinicos '!M802/'Paraclinicos '!N802&lt;300,2,'Paraclinicos '!M802/'Paraclinicos '!N802&lt;400,1,'Paraclinicos '!M802/'Paraclinicos '!N802&gt;=400,0)</f>
        <v>0</v>
      </c>
      <c r="P803" cm="1">
        <f t="array" ref="P803">_xlfn.IFS('Paraclinicos '!C802="","",'Paraclinicos '!C802&lt;20,4,'Paraclinicos '!C802&lt;50,3,'Paraclinicos '!C802&lt;100,2,'Paraclinicos '!C802&lt;150,1,'Paraclinicos '!C802&gt;150,0)</f>
        <v>0</v>
      </c>
      <c r="Q803" cm="1">
        <f t="array" ref="Q803">_xlfn.IFS('Paraclinicos '!O802="","",'Paraclinicos '!O802&lt;1.2,0,'Paraclinicos '!O802&lt;2,1,'Paraclinicos '!O802&lt;3.5,2,'Paraclinicos '!O802&lt;5,3,'Paraclinicos '!O802&gt;5,4)</f>
        <v>0</v>
      </c>
      <c r="R803" t="str" cm="1">
        <f t="array" ref="R803">_xlfn.IFS('Paraclinicos '!J802="","",'Paraclinicos '!J802&lt;1.2,0,'Paraclinicos '!J802&lt;2,1,'Paraclinicos '!J802&lt;6,2,'Paraclinicos '!J802&lt;12,3,'Paraclinicos '!J802&gt;=12,4)</f>
        <v/>
      </c>
      <c r="S803" cm="1">
        <f t="array" ref="S803">_xlfn.IFS('Paraclinicos '!Y802="","",'Paraclinicos '!Y802&lt;70,1,'Paraclinicos '!Y802&gt;=70,0)</f>
        <v>0</v>
      </c>
      <c r="T803" cm="1">
        <f t="array" ref="T803">_xlfn.IFS('Paraclinicos '!W802="","",'Paraclinicos '!W802&lt;6,4,'Paraclinicos '!W802&lt;10,3,'Paraclinicos '!W802&lt;13,2,'Paraclinicos '!W802&lt;15,1,'Paraclinicos '!W802=15,0)</f>
        <v>0</v>
      </c>
      <c r="U803" s="54">
        <f t="shared" si="36"/>
        <v>0</v>
      </c>
      <c r="V803" cm="1">
        <f t="array" ref="V803">_xlfn.IFS('Paraclinicos '!S802="","",OR('Paraclinicos '!S802&lt;=8,'Paraclinicos '!S802&gt;=25),3,'Paraclinicos '!S802&lt;12,1,'Paraclinicos '!S802&lt;21,0,'Paraclinicos '!S802&lt;25,2)</f>
        <v>0</v>
      </c>
      <c r="W803" t="str">
        <f>IFERROR(IF(INDEX('BD Demog para scores enalazar'!Y$2:'BD Demog para scores enalazar'!Y$3000,MATCH(Formulas!A803,'BD Demog para scores enalazar'!A$2:'BD Demog para scores enalazar'!A$3000,0))=1,"SI","NO"),"")</f>
        <v>NO</v>
      </c>
      <c r="X803" s="9" t="str">
        <f>IFERROR(IF(INDEX('BD Demog para scores enalazar'!AJ$2:'BD Demog para scores enalazar'!AJ$3000,MATCH(Formulas!A803,'BD Demog para scores enalazar'!A$2:'BD Demog para scores enalazar'!A$3000,0))=1,"SI","NO"),"")</f>
        <v>SI</v>
      </c>
      <c r="Y803" t="str" cm="1">
        <f t="array" ref="Y803">IF(AND(W803="NO",X803="NO"),_xlfn.IFS('Paraclinicos '!K802&lt;=91,3,'Paraclinicos '!K802&lt;94,2,'Paraclinicos '!K802&lt;96,1,'Paraclinicos '!K802&gt;=96,0),"")</f>
        <v/>
      </c>
      <c r="Z803" cm="1">
        <f t="array" ref="Z803">IF(OR(W803="SI",X803="SI"),_xlfn.IFS(OR(AND('Paraclinicos '!K802&lt;=83),AND('Paraclinicos '!K802&gt;=97,AA803=2)),3,OR(AND('Paraclinicos '!K802&lt;=86),AND('Paraclinicos '!K802&gt;=94,AA803=2)),2,OR(AND('Paraclinicos '!K802&lt;=88),AND('Paraclinicos '!K802&gt;=92,AA803=2)),1,OR(AND('Paraclinicos '!K802&gt;=88,'Paraclinicos '!K802&lt;=92),AND('Paraclinicos '!K802&gt;=93,AA803=0)),0),"")</f>
        <v>3</v>
      </c>
      <c r="AA803" cm="1">
        <f t="array" ref="AA803">_xlfn.IFS('Paraclinicos '!E802="","",'Paraclinicos '!E802="Oxigeno",2,'Paraclinicos '!E802="Aire",0)</f>
        <v>2</v>
      </c>
    </row>
    <row r="804" spans="1:27" x14ac:dyDescent="0.25">
      <c r="A804">
        <f>'Paraclinicos '!A803</f>
        <v>184</v>
      </c>
      <c r="B804" s="3">
        <f>'Paraclinicos '!R803</f>
        <v>44307</v>
      </c>
      <c r="C804" cm="1">
        <f t="array" ref="C804">_xlfn.IFS('Paraclinicos '!Q803="","",'Paraclinicos '!Q803&gt;60,3,'Paraclinicos '!Q803&lt;=60,1)</f>
        <v>3</v>
      </c>
      <c r="D804" t="str">
        <f>IFERROR(IF(INDEX('BD Demog para scores enalazar'!BC$2:BC$3000,MATCH(Formulas!A804,'BD Demog para scores enalazar'!A$2:A$3000,0))=0,"SI","NO"),"")</f>
        <v>SI</v>
      </c>
      <c r="E804" cm="1">
        <f t="array" ref="E804">_xlfn.IFS(D804="","",D804="SI",4,D804="NO",1)</f>
        <v>4</v>
      </c>
      <c r="F804" cm="1">
        <f t="array" ref="F804">_xlfn.IFS('Paraclinicos '!B803="","",'Paraclinicos '!B803&gt;1,1,'Paraclinicos '!B803&lt;=1,3)</f>
        <v>3</v>
      </c>
      <c r="G804" cm="1">
        <f t="array" ref="G804">_xlfn.IFS('Paraclinicos '!D803="","",AND('Paraclinicos '!D803&gt;=250,'Paraclinicos '!D803&lt;=500),2,'Paraclinicos '!D803&gt;500,3,'Paraclinicos '!D803&lt;250,1)</f>
        <v>2</v>
      </c>
      <c r="H804" s="50">
        <f t="shared" si="37"/>
        <v>12</v>
      </c>
      <c r="I804" cm="1">
        <f t="array" ref="I804">_xlfn.IFS('Paraclinicos '!Q803="","",'Paraclinicos '!Q803&gt;=65,1,'Paraclinicos '!Q803&lt;65,0)</f>
        <v>1</v>
      </c>
      <c r="J804" cm="1">
        <f t="array" ref="J804">_xlfn.IFS('Paraclinicos '!I803="","",'Paraclinicos '!I803&gt;7,1,'Paraclinicos '!I803&lt;=7,0)</f>
        <v>1</v>
      </c>
      <c r="K804" cm="1">
        <f t="array" ref="K804">_xlfn.IFS('Paraclinicos '!W803="","",'Paraclinicos '!W803&lt;=8,1,'Paraclinicos '!W803&gt;8,0)</f>
        <v>1</v>
      </c>
      <c r="L804" cm="1">
        <f t="array" ref="L804">_xlfn.IFS('Paraclinicos '!S803="","",'Paraclinicos '!S803&gt;=30,1,'Paraclinicos '!S803&lt;30,0)</f>
        <v>0</v>
      </c>
      <c r="M804" cm="1">
        <f t="array" ref="M804">_xlfn.IFS(OR('Paraclinicos '!T803="",'Paraclinicos '!U803=""),"",OR('Paraclinicos '!T803&lt;=90,'Paraclinicos '!U803&lt;=60),1,OR('Paraclinicos '!T803&gt;90,'Paraclinicos '!U803&gt;60),0)</f>
        <v>1</v>
      </c>
      <c r="N804" s="45">
        <f t="shared" si="38"/>
        <v>4</v>
      </c>
      <c r="O804" cm="1">
        <f t="array" ref="O804">_xlfn.IFS(OR('Paraclinicos '!M803="",'Paraclinicos '!N803="",'Paraclinicos '!N803=0),"",'Paraclinicos '!M803/'Paraclinicos '!N803&lt;100,4,'Paraclinicos '!M803/'Paraclinicos '!N803&lt;200,3,'Paraclinicos '!M803/'Paraclinicos '!N803&lt;300,2,'Paraclinicos '!M803/'Paraclinicos '!N803&lt;400,1,'Paraclinicos '!M803/'Paraclinicos '!N803&gt;=400,0)</f>
        <v>3</v>
      </c>
      <c r="P804" cm="1">
        <f t="array" ref="P804">_xlfn.IFS('Paraclinicos '!C803="","",'Paraclinicos '!C803&lt;20,4,'Paraclinicos '!C803&lt;50,3,'Paraclinicos '!C803&lt;100,2,'Paraclinicos '!C803&lt;150,1,'Paraclinicos '!C803&gt;150,0)</f>
        <v>1</v>
      </c>
      <c r="Q804" cm="1">
        <f t="array" ref="Q804">_xlfn.IFS('Paraclinicos '!O803="","",'Paraclinicos '!O803&lt;1.2,0,'Paraclinicos '!O803&lt;2,1,'Paraclinicos '!O803&lt;3.5,2,'Paraclinicos '!O803&lt;5,3,'Paraclinicos '!O803&gt;5,4)</f>
        <v>0</v>
      </c>
      <c r="R804" cm="1">
        <f t="array" ref="R804">_xlfn.IFS('Paraclinicos '!J803="","",'Paraclinicos '!J803&lt;1.2,0,'Paraclinicos '!J803&lt;2,1,'Paraclinicos '!J803&lt;6,2,'Paraclinicos '!J803&lt;12,3,'Paraclinicos '!J803&gt;=12,4)</f>
        <v>0</v>
      </c>
      <c r="S804" cm="1">
        <f t="array" ref="S804">_xlfn.IFS('Paraclinicos '!Y803="","",'Paraclinicos '!Y803&lt;70,1,'Paraclinicos '!Y803&gt;=70,0)</f>
        <v>1</v>
      </c>
      <c r="T804" cm="1">
        <f t="array" ref="T804">_xlfn.IFS('Paraclinicos '!W803="","",'Paraclinicos '!W803&lt;6,4,'Paraclinicos '!W803&lt;10,3,'Paraclinicos '!W803&lt;13,2,'Paraclinicos '!W803&lt;15,1,'Paraclinicos '!W803=15,0)</f>
        <v>4</v>
      </c>
      <c r="U804" s="54">
        <f t="shared" si="36"/>
        <v>9</v>
      </c>
      <c r="V804" cm="1">
        <f t="array" ref="V804">_xlfn.IFS('Paraclinicos '!S803="","",OR('Paraclinicos '!S803&lt;=8,'Paraclinicos '!S803&gt;=25),3,'Paraclinicos '!S803&lt;12,1,'Paraclinicos '!S803&lt;21,0,'Paraclinicos '!S803&lt;25,2)</f>
        <v>0</v>
      </c>
      <c r="W804" t="str">
        <f>IFERROR(IF(INDEX('BD Demog para scores enalazar'!Y$2:'BD Demog para scores enalazar'!Y$3000,MATCH(Formulas!A804,'BD Demog para scores enalazar'!A$2:'BD Demog para scores enalazar'!A$3000,0))=1,"SI","NO"),"")</f>
        <v>NO</v>
      </c>
      <c r="X804" s="9" t="str">
        <f>IFERROR(IF(INDEX('BD Demog para scores enalazar'!AJ$2:'BD Demog para scores enalazar'!AJ$3000,MATCH(Formulas!A804,'BD Demog para scores enalazar'!A$2:'BD Demog para scores enalazar'!A$3000,0))=1,"SI","NO"),"")</f>
        <v>SI</v>
      </c>
      <c r="Y804" t="str" cm="1">
        <f t="array" ref="Y804">IF(AND(W804="NO",X804="NO"),_xlfn.IFS('Paraclinicos '!K803&lt;=91,3,'Paraclinicos '!K803&lt;94,2,'Paraclinicos '!K803&lt;96,1,'Paraclinicos '!K803&gt;=96,0),"")</f>
        <v/>
      </c>
      <c r="Z804" cm="1">
        <f t="array" ref="Z804">IF(OR(W804="SI",X804="SI"),_xlfn.IFS(OR(AND('Paraclinicos '!K803&lt;=83),AND('Paraclinicos '!K803&gt;=97,AA804=2)),3,OR(AND('Paraclinicos '!K803&lt;=86),AND('Paraclinicos '!K803&gt;=94,AA804=2)),2,OR(AND('Paraclinicos '!K803&lt;=88),AND('Paraclinicos '!K803&gt;=92,AA804=2)),1,OR(AND('Paraclinicos '!K803&gt;=88,'Paraclinicos '!K803&lt;=92),AND('Paraclinicos '!K803&gt;=93,AA804=0)),0),"")</f>
        <v>3</v>
      </c>
      <c r="AA804" cm="1">
        <f t="array" ref="AA804">_xlfn.IFS('Paraclinicos '!E803="","",'Paraclinicos '!E803="Oxigeno",2,'Paraclinicos '!E803="Aire",0)</f>
        <v>2</v>
      </c>
    </row>
    <row r="805" spans="1:27" x14ac:dyDescent="0.25">
      <c r="A805">
        <f>'Paraclinicos '!A804</f>
        <v>184</v>
      </c>
      <c r="B805" s="3">
        <f>'Paraclinicos '!R804</f>
        <v>44309</v>
      </c>
      <c r="C805" cm="1">
        <f t="array" ref="C805">_xlfn.IFS('Paraclinicos '!Q804="","",'Paraclinicos '!Q804&gt;60,3,'Paraclinicos '!Q804&lt;=60,1)</f>
        <v>3</v>
      </c>
      <c r="D805" t="str">
        <f>IFERROR(IF(INDEX('BD Demog para scores enalazar'!BC$2:BC$3000,MATCH(Formulas!A805,'BD Demog para scores enalazar'!A$2:A$3000,0))=0,"SI","NO"),"")</f>
        <v>SI</v>
      </c>
      <c r="E805" cm="1">
        <f t="array" ref="E805">_xlfn.IFS(D805="","",D805="SI",4,D805="NO",1)</f>
        <v>4</v>
      </c>
      <c r="F805" cm="1">
        <f t="array" ref="F805">_xlfn.IFS('Paraclinicos '!B804="","",'Paraclinicos '!B804&gt;1,1,'Paraclinicos '!B804&lt;=1,3)</f>
        <v>3</v>
      </c>
      <c r="G805" t="str" cm="1">
        <f t="array" ref="G805">_xlfn.IFS('Paraclinicos '!D804="","",AND('Paraclinicos '!D804&gt;=250,'Paraclinicos '!D804&lt;=500),2,'Paraclinicos '!D804&gt;500,3,'Paraclinicos '!D804&lt;250,1)</f>
        <v/>
      </c>
      <c r="H805" s="50">
        <f t="shared" si="37"/>
        <v>10</v>
      </c>
      <c r="I805" cm="1">
        <f t="array" ref="I805">_xlfn.IFS('Paraclinicos '!Q804="","",'Paraclinicos '!Q804&gt;=65,1,'Paraclinicos '!Q804&lt;65,0)</f>
        <v>1</v>
      </c>
      <c r="J805" cm="1">
        <f t="array" ref="J805">_xlfn.IFS('Paraclinicos '!I804="","",'Paraclinicos '!I804&gt;7,1,'Paraclinicos '!I804&lt;=7,0)</f>
        <v>1</v>
      </c>
      <c r="K805" cm="1">
        <f t="array" ref="K805">_xlfn.IFS('Paraclinicos '!W804="","",'Paraclinicos '!W804&lt;=8,1,'Paraclinicos '!W804&gt;8,0)</f>
        <v>1</v>
      </c>
      <c r="L805" cm="1">
        <f t="array" ref="L805">_xlfn.IFS('Paraclinicos '!S804="","",'Paraclinicos '!S804&gt;=30,1,'Paraclinicos '!S804&lt;30,0)</f>
        <v>0</v>
      </c>
      <c r="M805" cm="1">
        <f t="array" ref="M805">_xlfn.IFS(OR('Paraclinicos '!T804="",'Paraclinicos '!U804=""),"",OR('Paraclinicos '!T804&lt;=90,'Paraclinicos '!U804&lt;=60),1,OR('Paraclinicos '!T804&gt;90,'Paraclinicos '!U804&gt;60),0)</f>
        <v>0</v>
      </c>
      <c r="N805" s="45">
        <f t="shared" si="38"/>
        <v>5</v>
      </c>
      <c r="O805" cm="1">
        <f t="array" ref="O805">_xlfn.IFS(OR('Paraclinicos '!M804="",'Paraclinicos '!N804="",'Paraclinicos '!N804=0),"",'Paraclinicos '!M804/'Paraclinicos '!N804&lt;100,4,'Paraclinicos '!M804/'Paraclinicos '!N804&lt;200,3,'Paraclinicos '!M804/'Paraclinicos '!N804&lt;300,2,'Paraclinicos '!M804/'Paraclinicos '!N804&lt;400,1,'Paraclinicos '!M804/'Paraclinicos '!N804&gt;=400,0)</f>
        <v>3</v>
      </c>
      <c r="P805" cm="1">
        <f t="array" ref="P805">_xlfn.IFS('Paraclinicos '!C804="","",'Paraclinicos '!C804&lt;20,4,'Paraclinicos '!C804&lt;50,3,'Paraclinicos '!C804&lt;100,2,'Paraclinicos '!C804&lt;150,1,'Paraclinicos '!C804&gt;150,0)</f>
        <v>4</v>
      </c>
      <c r="Q805" cm="1">
        <f t="array" ref="Q805">_xlfn.IFS('Paraclinicos '!O804="","",'Paraclinicos '!O804&lt;1.2,0,'Paraclinicos '!O804&lt;2,1,'Paraclinicos '!O804&lt;3.5,2,'Paraclinicos '!O804&lt;5,3,'Paraclinicos '!O804&gt;5,4)</f>
        <v>0</v>
      </c>
      <c r="R805" t="str" cm="1">
        <f t="array" ref="R805">_xlfn.IFS('Paraclinicos '!J804="","",'Paraclinicos '!J804&lt;1.2,0,'Paraclinicos '!J804&lt;2,1,'Paraclinicos '!J804&lt;6,2,'Paraclinicos '!J804&lt;12,3,'Paraclinicos '!J804&gt;=12,4)</f>
        <v/>
      </c>
      <c r="S805" cm="1">
        <f t="array" ref="S805">_xlfn.IFS('Paraclinicos '!Y804="","",'Paraclinicos '!Y804&lt;70,1,'Paraclinicos '!Y804&gt;=70,0)</f>
        <v>0</v>
      </c>
      <c r="T805" cm="1">
        <f t="array" ref="T805">_xlfn.IFS('Paraclinicos '!W804="","",'Paraclinicos '!W804&lt;6,4,'Paraclinicos '!W804&lt;10,3,'Paraclinicos '!W804&lt;13,2,'Paraclinicos '!W804&lt;15,1,'Paraclinicos '!W804=15,0)</f>
        <v>4</v>
      </c>
      <c r="U805" s="54">
        <f t="shared" si="36"/>
        <v>11</v>
      </c>
      <c r="V805" cm="1">
        <f t="array" ref="V805">_xlfn.IFS('Paraclinicos '!S804="","",OR('Paraclinicos '!S804&lt;=8,'Paraclinicos '!S804&gt;=25),3,'Paraclinicos '!S804&lt;12,1,'Paraclinicos '!S804&lt;21,0,'Paraclinicos '!S804&lt;25,2)</f>
        <v>2</v>
      </c>
      <c r="W805" t="str">
        <f>IFERROR(IF(INDEX('BD Demog para scores enalazar'!Y$2:'BD Demog para scores enalazar'!Y$3000,MATCH(Formulas!A805,'BD Demog para scores enalazar'!A$2:'BD Demog para scores enalazar'!A$3000,0))=1,"SI","NO"),"")</f>
        <v>NO</v>
      </c>
      <c r="X805" s="9" t="str">
        <f>IFERROR(IF(INDEX('BD Demog para scores enalazar'!AJ$2:'BD Demog para scores enalazar'!AJ$3000,MATCH(Formulas!A805,'BD Demog para scores enalazar'!A$2:'BD Demog para scores enalazar'!A$3000,0))=1,"SI","NO"),"")</f>
        <v>SI</v>
      </c>
      <c r="Y805" t="str" cm="1">
        <f t="array" ref="Y805">IF(AND(W805="NO",X805="NO"),_xlfn.IFS('Paraclinicos '!K804&lt;=91,3,'Paraclinicos '!K804&lt;94,2,'Paraclinicos '!K804&lt;96,1,'Paraclinicos '!K804&gt;=96,0),"")</f>
        <v/>
      </c>
      <c r="Z805" cm="1">
        <f t="array" ref="Z805">IF(OR(W805="SI",X805="SI"),_xlfn.IFS(OR(AND('Paraclinicos '!K804&lt;=83),AND('Paraclinicos '!K804&gt;=97,AA805=2)),3,OR(AND('Paraclinicos '!K804&lt;=86),AND('Paraclinicos '!K804&gt;=94,AA805=2)),2,OR(AND('Paraclinicos '!K804&lt;=88),AND('Paraclinicos '!K804&gt;=92,AA805=2)),1,OR(AND('Paraclinicos '!K804&gt;=88,'Paraclinicos '!K804&lt;=92),AND('Paraclinicos '!K804&gt;=93,AA805=0)),0),"")</f>
        <v>3</v>
      </c>
      <c r="AA805" cm="1">
        <f t="array" ref="AA805">_xlfn.IFS('Paraclinicos '!E804="","",'Paraclinicos '!E804="Oxigeno",2,'Paraclinicos '!E804="Aire",0)</f>
        <v>2</v>
      </c>
    </row>
    <row r="806" spans="1:27" x14ac:dyDescent="0.25">
      <c r="A806">
        <f>'Paraclinicos '!A805</f>
        <v>184</v>
      </c>
      <c r="B806" s="3">
        <f>'Paraclinicos '!R805</f>
        <v>44309</v>
      </c>
      <c r="C806" cm="1">
        <f t="array" ref="C806">_xlfn.IFS('Paraclinicos '!Q805="","",'Paraclinicos '!Q805&gt;60,3,'Paraclinicos '!Q805&lt;=60,1)</f>
        <v>3</v>
      </c>
      <c r="D806" t="str">
        <f>IFERROR(IF(INDEX('BD Demog para scores enalazar'!BC$2:BC$3000,MATCH(Formulas!A806,'BD Demog para scores enalazar'!A$2:A$3000,0))=0,"SI","NO"),"")</f>
        <v>SI</v>
      </c>
      <c r="E806" cm="1">
        <f t="array" ref="E806">_xlfn.IFS(D806="","",D806="SI",4,D806="NO",1)</f>
        <v>4</v>
      </c>
      <c r="F806" cm="1">
        <f t="array" ref="F806">_xlfn.IFS('Paraclinicos '!B805="","",'Paraclinicos '!B805&gt;1,1,'Paraclinicos '!B805&lt;=1,3)</f>
        <v>3</v>
      </c>
      <c r="G806" cm="1">
        <f t="array" ref="G806">_xlfn.IFS('Paraclinicos '!D805="","",AND('Paraclinicos '!D805&gt;=250,'Paraclinicos '!D805&lt;=500),2,'Paraclinicos '!D805&gt;500,3,'Paraclinicos '!D805&lt;250,1)</f>
        <v>2</v>
      </c>
      <c r="H806" s="50">
        <f t="shared" si="37"/>
        <v>12</v>
      </c>
      <c r="I806" cm="1">
        <f t="array" ref="I806">_xlfn.IFS('Paraclinicos '!Q805="","",'Paraclinicos '!Q805&gt;=65,1,'Paraclinicos '!Q805&lt;65,0)</f>
        <v>1</v>
      </c>
      <c r="J806" cm="1">
        <f t="array" ref="J806">_xlfn.IFS('Paraclinicos '!I805="","",'Paraclinicos '!I805&gt;7,1,'Paraclinicos '!I805&lt;=7,0)</f>
        <v>1</v>
      </c>
      <c r="K806" cm="1">
        <f t="array" ref="K806">_xlfn.IFS('Paraclinicos '!W805="","",'Paraclinicos '!W805&lt;=8,1,'Paraclinicos '!W805&gt;8,0)</f>
        <v>1</v>
      </c>
      <c r="L806" cm="1">
        <f t="array" ref="L806">_xlfn.IFS('Paraclinicos '!S805="","",'Paraclinicos '!S805&gt;=30,1,'Paraclinicos '!S805&lt;30,0)</f>
        <v>0</v>
      </c>
      <c r="M806" cm="1">
        <f t="array" ref="M806">_xlfn.IFS(OR('Paraclinicos '!T805="",'Paraclinicos '!U805=""),"",OR('Paraclinicos '!T805&lt;=90,'Paraclinicos '!U805&lt;=60),1,OR('Paraclinicos '!T805&gt;90,'Paraclinicos '!U805&gt;60),0)</f>
        <v>0</v>
      </c>
      <c r="N806" s="45">
        <f t="shared" si="38"/>
        <v>4</v>
      </c>
      <c r="O806" cm="1">
        <f t="array" ref="O806">_xlfn.IFS(OR('Paraclinicos '!M805="",'Paraclinicos '!N805="",'Paraclinicos '!N805=0),"",'Paraclinicos '!M805/'Paraclinicos '!N805&lt;100,4,'Paraclinicos '!M805/'Paraclinicos '!N805&lt;200,3,'Paraclinicos '!M805/'Paraclinicos '!N805&lt;300,2,'Paraclinicos '!M805/'Paraclinicos '!N805&lt;400,1,'Paraclinicos '!M805/'Paraclinicos '!N805&gt;=400,0)</f>
        <v>1</v>
      </c>
      <c r="P806" cm="1">
        <f t="array" ref="P806">_xlfn.IFS('Paraclinicos '!C805="","",'Paraclinicos '!C805&lt;20,4,'Paraclinicos '!C805&lt;50,3,'Paraclinicos '!C805&lt;100,2,'Paraclinicos '!C805&lt;150,1,'Paraclinicos '!C805&gt;150,0)</f>
        <v>0</v>
      </c>
      <c r="Q806" cm="1">
        <f t="array" ref="Q806">_xlfn.IFS('Paraclinicos '!O805="","",'Paraclinicos '!O805&lt;1.2,0,'Paraclinicos '!O805&lt;2,1,'Paraclinicos '!O805&lt;3.5,2,'Paraclinicos '!O805&lt;5,3,'Paraclinicos '!O805&gt;5,4)</f>
        <v>0</v>
      </c>
      <c r="R806" cm="1">
        <f t="array" ref="R806">_xlfn.IFS('Paraclinicos '!J805="","",'Paraclinicos '!J805&lt;1.2,0,'Paraclinicos '!J805&lt;2,1,'Paraclinicos '!J805&lt;6,2,'Paraclinicos '!J805&lt;12,3,'Paraclinicos '!J805&gt;=12,4)</f>
        <v>0</v>
      </c>
      <c r="S806" cm="1">
        <f t="array" ref="S806">_xlfn.IFS('Paraclinicos '!Y805="","",'Paraclinicos '!Y805&lt;70,1,'Paraclinicos '!Y805&gt;=70,0)</f>
        <v>0</v>
      </c>
      <c r="T806" cm="1">
        <f t="array" ref="T806">_xlfn.IFS('Paraclinicos '!W805="","",'Paraclinicos '!W805&lt;6,4,'Paraclinicos '!W805&lt;10,3,'Paraclinicos '!W805&lt;13,2,'Paraclinicos '!W805&lt;15,1,'Paraclinicos '!W805=15,0)</f>
        <v>4</v>
      </c>
      <c r="U806" s="54">
        <f t="shared" si="36"/>
        <v>5</v>
      </c>
      <c r="V806" cm="1">
        <f t="array" ref="V806">_xlfn.IFS('Paraclinicos '!S805="","",OR('Paraclinicos '!S805&lt;=8,'Paraclinicos '!S805&gt;=25),3,'Paraclinicos '!S805&lt;12,1,'Paraclinicos '!S805&lt;21,0,'Paraclinicos '!S805&lt;25,2)</f>
        <v>2</v>
      </c>
      <c r="W806" t="str">
        <f>IFERROR(IF(INDEX('BD Demog para scores enalazar'!Y$2:'BD Demog para scores enalazar'!Y$3000,MATCH(Formulas!A806,'BD Demog para scores enalazar'!A$2:'BD Demog para scores enalazar'!A$3000,0))=1,"SI","NO"),"")</f>
        <v>NO</v>
      </c>
      <c r="X806" s="9" t="str">
        <f>IFERROR(IF(INDEX('BD Demog para scores enalazar'!AJ$2:'BD Demog para scores enalazar'!AJ$3000,MATCH(Formulas!A806,'BD Demog para scores enalazar'!A$2:'BD Demog para scores enalazar'!A$3000,0))=1,"SI","NO"),"")</f>
        <v>SI</v>
      </c>
      <c r="Y806" t="str" cm="1">
        <f t="array" ref="Y806">IF(AND(W806="NO",X806="NO"),_xlfn.IFS('Paraclinicos '!K805&lt;=91,3,'Paraclinicos '!K805&lt;94,2,'Paraclinicos '!K805&lt;96,1,'Paraclinicos '!K805&gt;=96,0),"")</f>
        <v/>
      </c>
      <c r="Z806" cm="1">
        <f t="array" ref="Z806">IF(OR(W806="SI",X806="SI"),_xlfn.IFS(OR(AND('Paraclinicos '!K805&lt;=83),AND('Paraclinicos '!K805&gt;=97,AA806=2)),3,OR(AND('Paraclinicos '!K805&lt;=86),AND('Paraclinicos '!K805&gt;=94,AA806=2)),2,OR(AND('Paraclinicos '!K805&lt;=88),AND('Paraclinicos '!K805&gt;=92,AA806=2)),1,OR(AND('Paraclinicos '!K805&gt;=88,'Paraclinicos '!K805&lt;=92),AND('Paraclinicos '!K805&gt;=93,AA806=0)),0),"")</f>
        <v>2</v>
      </c>
      <c r="AA806" cm="1">
        <f t="array" ref="AA806">_xlfn.IFS('Paraclinicos '!E805="","",'Paraclinicos '!E805="Oxigeno",2,'Paraclinicos '!E805="Aire",0)</f>
        <v>2</v>
      </c>
    </row>
    <row r="807" spans="1:27" x14ac:dyDescent="0.25">
      <c r="A807">
        <f>'Paraclinicos '!A806</f>
        <v>184</v>
      </c>
      <c r="B807" s="3">
        <f>'Paraclinicos '!R806</f>
        <v>44311</v>
      </c>
      <c r="C807" cm="1">
        <f t="array" ref="C807">_xlfn.IFS('Paraclinicos '!Q806="","",'Paraclinicos '!Q806&gt;60,3,'Paraclinicos '!Q806&lt;=60,1)</f>
        <v>3</v>
      </c>
      <c r="D807" t="str">
        <f>IFERROR(IF(INDEX('BD Demog para scores enalazar'!BC$2:BC$3000,MATCH(Formulas!A807,'BD Demog para scores enalazar'!A$2:A$3000,0))=0,"SI","NO"),"")</f>
        <v>SI</v>
      </c>
      <c r="E807" cm="1">
        <f t="array" ref="E807">_xlfn.IFS(D807="","",D807="SI",4,D807="NO",1)</f>
        <v>4</v>
      </c>
      <c r="F807" cm="1">
        <f t="array" ref="F807">_xlfn.IFS('Paraclinicos '!B806="","",'Paraclinicos '!B806&gt;1,1,'Paraclinicos '!B806&lt;=1,3)</f>
        <v>1</v>
      </c>
      <c r="G807" cm="1">
        <f t="array" ref="G807">_xlfn.IFS('Paraclinicos '!D806="","",AND('Paraclinicos '!D806&gt;=250,'Paraclinicos '!D806&lt;=500),2,'Paraclinicos '!D806&gt;500,3,'Paraclinicos '!D806&lt;250,1)</f>
        <v>2</v>
      </c>
      <c r="H807" s="50">
        <f t="shared" si="37"/>
        <v>10</v>
      </c>
      <c r="I807" cm="1">
        <f t="array" ref="I807">_xlfn.IFS('Paraclinicos '!Q806="","",'Paraclinicos '!Q806&gt;=65,1,'Paraclinicos '!Q806&lt;65,0)</f>
        <v>1</v>
      </c>
      <c r="J807" cm="1">
        <f t="array" ref="J807">_xlfn.IFS('Paraclinicos '!I806="","",'Paraclinicos '!I806&gt;7,1,'Paraclinicos '!I806&lt;=7,0)</f>
        <v>1</v>
      </c>
      <c r="K807" cm="1">
        <f t="array" ref="K807">_xlfn.IFS('Paraclinicos '!W806="","",'Paraclinicos '!W806&lt;=8,1,'Paraclinicos '!W806&gt;8,0)</f>
        <v>1</v>
      </c>
      <c r="L807" cm="1">
        <f t="array" ref="L807">_xlfn.IFS('Paraclinicos '!S806="","",'Paraclinicos '!S806&gt;=30,1,'Paraclinicos '!S806&lt;30,0)</f>
        <v>0</v>
      </c>
      <c r="M807" cm="1">
        <f t="array" ref="M807">_xlfn.IFS(OR('Paraclinicos '!T806="",'Paraclinicos '!U806=""),"",OR('Paraclinicos '!T806&lt;=90,'Paraclinicos '!U806&lt;=60),1,OR('Paraclinicos '!T806&gt;90,'Paraclinicos '!U806&gt;60),0)</f>
        <v>0</v>
      </c>
      <c r="N807" s="45">
        <f t="shared" si="38"/>
        <v>4</v>
      </c>
      <c r="O807" cm="1">
        <f t="array" ref="O807">_xlfn.IFS(OR('Paraclinicos '!M806="",'Paraclinicos '!N806="",'Paraclinicos '!N806=0),"",'Paraclinicos '!M806/'Paraclinicos '!N806&lt;100,4,'Paraclinicos '!M806/'Paraclinicos '!N806&lt;200,3,'Paraclinicos '!M806/'Paraclinicos '!N806&lt;300,2,'Paraclinicos '!M806/'Paraclinicos '!N806&lt;400,1,'Paraclinicos '!M806/'Paraclinicos '!N806&gt;=400,0)</f>
        <v>1</v>
      </c>
      <c r="P807" cm="1">
        <f t="array" ref="P807">_xlfn.IFS('Paraclinicos '!C806="","",'Paraclinicos '!C806&lt;20,4,'Paraclinicos '!C806&lt;50,3,'Paraclinicos '!C806&lt;100,2,'Paraclinicos '!C806&lt;150,1,'Paraclinicos '!C806&gt;150,0)</f>
        <v>0</v>
      </c>
      <c r="Q807" cm="1">
        <f t="array" ref="Q807">_xlfn.IFS('Paraclinicos '!O806="","",'Paraclinicos '!O806&lt;1.2,0,'Paraclinicos '!O806&lt;2,1,'Paraclinicos '!O806&lt;3.5,2,'Paraclinicos '!O806&lt;5,3,'Paraclinicos '!O806&gt;5,4)</f>
        <v>0</v>
      </c>
      <c r="R807" t="str" cm="1">
        <f t="array" ref="R807">_xlfn.IFS('Paraclinicos '!J806="","",'Paraclinicos '!J806&lt;1.2,0,'Paraclinicos '!J806&lt;2,1,'Paraclinicos '!J806&lt;6,2,'Paraclinicos '!J806&lt;12,3,'Paraclinicos '!J806&gt;=12,4)</f>
        <v/>
      </c>
      <c r="S807" cm="1">
        <f t="array" ref="S807">_xlfn.IFS('Paraclinicos '!Y806="","",'Paraclinicos '!Y806&lt;70,1,'Paraclinicos '!Y806&gt;=70,0)</f>
        <v>0</v>
      </c>
      <c r="T807" cm="1">
        <f t="array" ref="T807">_xlfn.IFS('Paraclinicos '!W806="","",'Paraclinicos '!W806&lt;6,4,'Paraclinicos '!W806&lt;10,3,'Paraclinicos '!W806&lt;13,2,'Paraclinicos '!W806&lt;15,1,'Paraclinicos '!W806=15,0)</f>
        <v>4</v>
      </c>
      <c r="U807" s="54">
        <f t="shared" si="36"/>
        <v>5</v>
      </c>
      <c r="V807" cm="1">
        <f t="array" ref="V807">_xlfn.IFS('Paraclinicos '!S806="","",OR('Paraclinicos '!S806&lt;=8,'Paraclinicos '!S806&gt;=25),3,'Paraclinicos '!S806&lt;12,1,'Paraclinicos '!S806&lt;21,0,'Paraclinicos '!S806&lt;25,2)</f>
        <v>0</v>
      </c>
      <c r="W807" t="str">
        <f>IFERROR(IF(INDEX('BD Demog para scores enalazar'!Y$2:'BD Demog para scores enalazar'!Y$3000,MATCH(Formulas!A807,'BD Demog para scores enalazar'!A$2:'BD Demog para scores enalazar'!A$3000,0))=1,"SI","NO"),"")</f>
        <v>NO</v>
      </c>
      <c r="X807" s="9" t="str">
        <f>IFERROR(IF(INDEX('BD Demog para scores enalazar'!AJ$2:'BD Demog para scores enalazar'!AJ$3000,MATCH(Formulas!A807,'BD Demog para scores enalazar'!A$2:'BD Demog para scores enalazar'!A$3000,0))=1,"SI","NO"),"")</f>
        <v>SI</v>
      </c>
      <c r="Y807" t="str" cm="1">
        <f t="array" ref="Y807">IF(AND(W807="NO",X807="NO"),_xlfn.IFS('Paraclinicos '!K806&lt;=91,3,'Paraclinicos '!K806&lt;94,2,'Paraclinicos '!K806&lt;96,1,'Paraclinicos '!K806&gt;=96,0),"")</f>
        <v/>
      </c>
      <c r="Z807" cm="1">
        <f t="array" ref="Z807">IF(OR(W807="SI",X807="SI"),_xlfn.IFS(OR(AND('Paraclinicos '!K806&lt;=83),AND('Paraclinicos '!K806&gt;=97,AA807=2)),3,OR(AND('Paraclinicos '!K806&lt;=86),AND('Paraclinicos '!K806&gt;=94,AA807=2)),2,OR(AND('Paraclinicos '!K806&lt;=88),AND('Paraclinicos '!K806&gt;=92,AA807=2)),1,OR(AND('Paraclinicos '!K806&gt;=88,'Paraclinicos '!K806&lt;=92),AND('Paraclinicos '!K806&gt;=93,AA807=0)),0),"")</f>
        <v>2</v>
      </c>
      <c r="AA807" cm="1">
        <f t="array" ref="AA807">_xlfn.IFS('Paraclinicos '!E806="","",'Paraclinicos '!E806="Oxigeno",2,'Paraclinicos '!E806="Aire",0)</f>
        <v>2</v>
      </c>
    </row>
    <row r="808" spans="1:27" x14ac:dyDescent="0.25">
      <c r="A808">
        <f>'Paraclinicos '!A807</f>
        <v>184</v>
      </c>
      <c r="B808" s="3">
        <f>'Paraclinicos '!R807</f>
        <v>44313</v>
      </c>
      <c r="C808" cm="1">
        <f t="array" ref="C808">_xlfn.IFS('Paraclinicos '!Q807="","",'Paraclinicos '!Q807&gt;60,3,'Paraclinicos '!Q807&lt;=60,1)</f>
        <v>3</v>
      </c>
      <c r="D808" t="str">
        <f>IFERROR(IF(INDEX('BD Demog para scores enalazar'!BC$2:BC$3000,MATCH(Formulas!A808,'BD Demog para scores enalazar'!A$2:A$3000,0))=0,"SI","NO"),"")</f>
        <v>SI</v>
      </c>
      <c r="E808" cm="1">
        <f t="array" ref="E808">_xlfn.IFS(D808="","",D808="SI",4,D808="NO",1)</f>
        <v>4</v>
      </c>
      <c r="F808" cm="1">
        <f t="array" ref="F808">_xlfn.IFS('Paraclinicos '!B807="","",'Paraclinicos '!B807&gt;1,1,'Paraclinicos '!B807&lt;=1,3)</f>
        <v>1</v>
      </c>
      <c r="G808" t="str" cm="1">
        <f t="array" ref="G808">_xlfn.IFS('Paraclinicos '!D807="","",AND('Paraclinicos '!D807&gt;=250,'Paraclinicos '!D807&lt;=500),2,'Paraclinicos '!D807&gt;500,3,'Paraclinicos '!D807&lt;250,1)</f>
        <v/>
      </c>
      <c r="H808" s="50">
        <f t="shared" si="37"/>
        <v>8</v>
      </c>
      <c r="I808" cm="1">
        <f t="array" ref="I808">_xlfn.IFS('Paraclinicos '!Q807="","",'Paraclinicos '!Q807&gt;=65,1,'Paraclinicos '!Q807&lt;65,0)</f>
        <v>1</v>
      </c>
      <c r="J808" cm="1">
        <f t="array" ref="J808">_xlfn.IFS('Paraclinicos '!I807="","",'Paraclinicos '!I807&gt;7,1,'Paraclinicos '!I807&lt;=7,0)</f>
        <v>1</v>
      </c>
      <c r="K808" cm="1">
        <f t="array" ref="K808">_xlfn.IFS('Paraclinicos '!W807="","",'Paraclinicos '!W807&lt;=8,1,'Paraclinicos '!W807&gt;8,0)</f>
        <v>1</v>
      </c>
      <c r="L808" cm="1">
        <f t="array" ref="L808">_xlfn.IFS('Paraclinicos '!S807="","",'Paraclinicos '!S807&gt;=30,1,'Paraclinicos '!S807&lt;30,0)</f>
        <v>0</v>
      </c>
      <c r="M808" cm="1">
        <f t="array" ref="M808">_xlfn.IFS(OR('Paraclinicos '!T807="",'Paraclinicos '!U807=""),"",OR('Paraclinicos '!T807&lt;=90,'Paraclinicos '!U807&lt;=60),1,OR('Paraclinicos '!T807&gt;90,'Paraclinicos '!U807&gt;60),0)</f>
        <v>1</v>
      </c>
      <c r="N808" s="45">
        <f t="shared" si="38"/>
        <v>5</v>
      </c>
      <c r="O808" cm="1">
        <f t="array" ref="O808">_xlfn.IFS(OR('Paraclinicos '!M807="",'Paraclinicos '!N807="",'Paraclinicos '!N807=0),"",'Paraclinicos '!M807/'Paraclinicos '!N807&lt;100,4,'Paraclinicos '!M807/'Paraclinicos '!N807&lt;200,3,'Paraclinicos '!M807/'Paraclinicos '!N807&lt;300,2,'Paraclinicos '!M807/'Paraclinicos '!N807&lt;400,1,'Paraclinicos '!M807/'Paraclinicos '!N807&gt;=400,0)</f>
        <v>3</v>
      </c>
      <c r="P808" cm="1">
        <f t="array" ref="P808">_xlfn.IFS('Paraclinicos '!C807="","",'Paraclinicos '!C807&lt;20,4,'Paraclinicos '!C807&lt;50,3,'Paraclinicos '!C807&lt;100,2,'Paraclinicos '!C807&lt;150,1,'Paraclinicos '!C807&gt;150,0)</f>
        <v>0</v>
      </c>
      <c r="Q808" cm="1">
        <f t="array" ref="Q808">_xlfn.IFS('Paraclinicos '!O807="","",'Paraclinicos '!O807&lt;1.2,0,'Paraclinicos '!O807&lt;2,1,'Paraclinicos '!O807&lt;3.5,2,'Paraclinicos '!O807&lt;5,3,'Paraclinicos '!O807&gt;5,4)</f>
        <v>0</v>
      </c>
      <c r="R808" t="str" cm="1">
        <f t="array" ref="R808">_xlfn.IFS('Paraclinicos '!J807="","",'Paraclinicos '!J807&lt;1.2,0,'Paraclinicos '!J807&lt;2,1,'Paraclinicos '!J807&lt;6,2,'Paraclinicos '!J807&lt;12,3,'Paraclinicos '!J807&gt;=12,4)</f>
        <v/>
      </c>
      <c r="S808" cm="1">
        <f t="array" ref="S808">_xlfn.IFS('Paraclinicos '!Y807="","",'Paraclinicos '!Y807&lt;70,1,'Paraclinicos '!Y807&gt;=70,0)</f>
        <v>0</v>
      </c>
      <c r="T808" cm="1">
        <f t="array" ref="T808">_xlfn.IFS('Paraclinicos '!W807="","",'Paraclinicos '!W807&lt;6,4,'Paraclinicos '!W807&lt;10,3,'Paraclinicos '!W807&lt;13,2,'Paraclinicos '!W807&lt;15,1,'Paraclinicos '!W807=15,0)</f>
        <v>4</v>
      </c>
      <c r="U808" s="54">
        <f t="shared" si="36"/>
        <v>7</v>
      </c>
      <c r="V808" cm="1">
        <f t="array" ref="V808">_xlfn.IFS('Paraclinicos '!S807="","",OR('Paraclinicos '!S807&lt;=8,'Paraclinicos '!S807&gt;=25),3,'Paraclinicos '!S807&lt;12,1,'Paraclinicos '!S807&lt;21,0,'Paraclinicos '!S807&lt;25,2)</f>
        <v>0</v>
      </c>
      <c r="W808" t="str">
        <f>IFERROR(IF(INDEX('BD Demog para scores enalazar'!Y$2:'BD Demog para scores enalazar'!Y$3000,MATCH(Formulas!A808,'BD Demog para scores enalazar'!A$2:'BD Demog para scores enalazar'!A$3000,0))=1,"SI","NO"),"")</f>
        <v>NO</v>
      </c>
      <c r="X808" s="9" t="str">
        <f>IFERROR(IF(INDEX('BD Demog para scores enalazar'!AJ$2:'BD Demog para scores enalazar'!AJ$3000,MATCH(Formulas!A808,'BD Demog para scores enalazar'!A$2:'BD Demog para scores enalazar'!A$3000,0))=1,"SI","NO"),"")</f>
        <v>SI</v>
      </c>
      <c r="Y808" t="str" cm="1">
        <f t="array" ref="Y808">IF(AND(W808="NO",X808="NO"),_xlfn.IFS('Paraclinicos '!K807&lt;=91,3,'Paraclinicos '!K807&lt;94,2,'Paraclinicos '!K807&lt;96,1,'Paraclinicos '!K807&gt;=96,0),"")</f>
        <v/>
      </c>
      <c r="Z808" cm="1">
        <f t="array" ref="Z808">IF(OR(W808="SI",X808="SI"),_xlfn.IFS(OR(AND('Paraclinicos '!K807&lt;=83),AND('Paraclinicos '!K807&gt;=97,AA808=2)),3,OR(AND('Paraclinicos '!K807&lt;=86),AND('Paraclinicos '!K807&gt;=94,AA808=2)),2,OR(AND('Paraclinicos '!K807&lt;=88),AND('Paraclinicos '!K807&gt;=92,AA808=2)),1,OR(AND('Paraclinicos '!K807&gt;=88,'Paraclinicos '!K807&lt;=92),AND('Paraclinicos '!K807&gt;=93,AA808=0)),0),"")</f>
        <v>3</v>
      </c>
      <c r="AA808" cm="1">
        <f t="array" ref="AA808">_xlfn.IFS('Paraclinicos '!E807="","",'Paraclinicos '!E807="Oxigeno",2,'Paraclinicos '!E807="Aire",0)</f>
        <v>2</v>
      </c>
    </row>
    <row r="809" spans="1:27" x14ac:dyDescent="0.25">
      <c r="A809">
        <f>'Paraclinicos '!A808</f>
        <v>184</v>
      </c>
      <c r="B809" s="3">
        <f>'Paraclinicos '!R808</f>
        <v>44315</v>
      </c>
      <c r="C809" cm="1">
        <f t="array" ref="C809">_xlfn.IFS('Paraclinicos '!Q808="","",'Paraclinicos '!Q808&gt;60,3,'Paraclinicos '!Q808&lt;=60,1)</f>
        <v>3</v>
      </c>
      <c r="D809" t="str">
        <f>IFERROR(IF(INDEX('BD Demog para scores enalazar'!BC$2:BC$3000,MATCH(Formulas!A809,'BD Demog para scores enalazar'!A$2:A$3000,0))=0,"SI","NO"),"")</f>
        <v>SI</v>
      </c>
      <c r="E809" cm="1">
        <f t="array" ref="E809">_xlfn.IFS(D809="","",D809="SI",4,D809="NO",1)</f>
        <v>4</v>
      </c>
      <c r="F809" cm="1">
        <f t="array" ref="F809">_xlfn.IFS('Paraclinicos '!B808="","",'Paraclinicos '!B808&gt;1,1,'Paraclinicos '!B808&lt;=1,3)</f>
        <v>1</v>
      </c>
      <c r="G809" t="str" cm="1">
        <f t="array" ref="G809">_xlfn.IFS('Paraclinicos '!D808="","",AND('Paraclinicos '!D808&gt;=250,'Paraclinicos '!D808&lt;=500),2,'Paraclinicos '!D808&gt;500,3,'Paraclinicos '!D808&lt;250,1)</f>
        <v/>
      </c>
      <c r="H809" s="50">
        <f t="shared" si="37"/>
        <v>8</v>
      </c>
      <c r="I809" cm="1">
        <f t="array" ref="I809">_xlfn.IFS('Paraclinicos '!Q808="","",'Paraclinicos '!Q808&gt;=65,1,'Paraclinicos '!Q808&lt;65,0)</f>
        <v>1</v>
      </c>
      <c r="J809" cm="1">
        <f t="array" ref="J809">_xlfn.IFS('Paraclinicos '!I808="","",'Paraclinicos '!I808&gt;7,1,'Paraclinicos '!I808&lt;=7,0)</f>
        <v>1</v>
      </c>
      <c r="K809" cm="1">
        <f t="array" ref="K809">_xlfn.IFS('Paraclinicos '!W808="","",'Paraclinicos '!W808&lt;=8,1,'Paraclinicos '!W808&gt;8,0)</f>
        <v>1</v>
      </c>
      <c r="L809" cm="1">
        <f t="array" ref="L809">_xlfn.IFS('Paraclinicos '!S808="","",'Paraclinicos '!S808&gt;=30,1,'Paraclinicos '!S808&lt;30,0)</f>
        <v>0</v>
      </c>
      <c r="M809" cm="1">
        <f t="array" ref="M809">_xlfn.IFS(OR('Paraclinicos '!T808="",'Paraclinicos '!U808=""),"",OR('Paraclinicos '!T808&lt;=90,'Paraclinicos '!U808&lt;=60),1,OR('Paraclinicos '!T808&gt;90,'Paraclinicos '!U808&gt;60),0)</f>
        <v>0</v>
      </c>
      <c r="N809" s="45">
        <f t="shared" si="38"/>
        <v>5</v>
      </c>
      <c r="O809" cm="1">
        <f t="array" ref="O809">_xlfn.IFS(OR('Paraclinicos '!M808="",'Paraclinicos '!N808="",'Paraclinicos '!N808=0),"",'Paraclinicos '!M808/'Paraclinicos '!N808&lt;100,4,'Paraclinicos '!M808/'Paraclinicos '!N808&lt;200,3,'Paraclinicos '!M808/'Paraclinicos '!N808&lt;300,2,'Paraclinicos '!M808/'Paraclinicos '!N808&lt;400,1,'Paraclinicos '!M808/'Paraclinicos '!N808&gt;=400,0)</f>
        <v>3</v>
      </c>
      <c r="P809" cm="1">
        <f t="array" ref="P809">_xlfn.IFS('Paraclinicos '!C808="","",'Paraclinicos '!C808&lt;20,4,'Paraclinicos '!C808&lt;50,3,'Paraclinicos '!C808&lt;100,2,'Paraclinicos '!C808&lt;150,1,'Paraclinicos '!C808&gt;150,0)</f>
        <v>0</v>
      </c>
      <c r="Q809" cm="1">
        <f t="array" ref="Q809">_xlfn.IFS('Paraclinicos '!O808="","",'Paraclinicos '!O808&lt;1.2,0,'Paraclinicos '!O808&lt;2,1,'Paraclinicos '!O808&lt;3.5,2,'Paraclinicos '!O808&lt;5,3,'Paraclinicos '!O808&gt;5,4)</f>
        <v>0</v>
      </c>
      <c r="R809" t="str" cm="1">
        <f t="array" ref="R809">_xlfn.IFS('Paraclinicos '!J808="","",'Paraclinicos '!J808&lt;1.2,0,'Paraclinicos '!J808&lt;2,1,'Paraclinicos '!J808&lt;6,2,'Paraclinicos '!J808&lt;12,3,'Paraclinicos '!J808&gt;=12,4)</f>
        <v/>
      </c>
      <c r="S809" cm="1">
        <f t="array" ref="S809">_xlfn.IFS('Paraclinicos '!Y808="","",'Paraclinicos '!Y808&lt;70,1,'Paraclinicos '!Y808&gt;=70,0)</f>
        <v>0</v>
      </c>
      <c r="T809" cm="1">
        <f t="array" ref="T809">_xlfn.IFS('Paraclinicos '!W808="","",'Paraclinicos '!W808&lt;6,4,'Paraclinicos '!W808&lt;10,3,'Paraclinicos '!W808&lt;13,2,'Paraclinicos '!W808&lt;15,1,'Paraclinicos '!W808=15,0)</f>
        <v>3</v>
      </c>
      <c r="U809" s="54">
        <f t="shared" si="36"/>
        <v>6</v>
      </c>
      <c r="V809" cm="1">
        <f t="array" ref="V809">_xlfn.IFS('Paraclinicos '!S808="","",OR('Paraclinicos '!S808&lt;=8,'Paraclinicos '!S808&gt;=25),3,'Paraclinicos '!S808&lt;12,1,'Paraclinicos '!S808&lt;21,0,'Paraclinicos '!S808&lt;25,2)</f>
        <v>0</v>
      </c>
      <c r="W809" t="str">
        <f>IFERROR(IF(INDEX('BD Demog para scores enalazar'!Y$2:'BD Demog para scores enalazar'!Y$3000,MATCH(Formulas!A809,'BD Demog para scores enalazar'!A$2:'BD Demog para scores enalazar'!A$3000,0))=1,"SI","NO"),"")</f>
        <v>NO</v>
      </c>
      <c r="X809" s="9" t="str">
        <f>IFERROR(IF(INDEX('BD Demog para scores enalazar'!AJ$2:'BD Demog para scores enalazar'!AJ$3000,MATCH(Formulas!A809,'BD Demog para scores enalazar'!A$2:'BD Demog para scores enalazar'!A$3000,0))=1,"SI","NO"),"")</f>
        <v>SI</v>
      </c>
      <c r="Y809" t="str" cm="1">
        <f t="array" ref="Y809">IF(AND(W809="NO",X809="NO"),_xlfn.IFS('Paraclinicos '!K808&lt;=91,3,'Paraclinicos '!K808&lt;94,2,'Paraclinicos '!K808&lt;96,1,'Paraclinicos '!K808&gt;=96,0),"")</f>
        <v/>
      </c>
      <c r="Z809" cm="1">
        <f t="array" ref="Z809">IF(OR(W809="SI",X809="SI"),_xlfn.IFS(OR(AND('Paraclinicos '!K808&lt;=83),AND('Paraclinicos '!K808&gt;=97,AA809=2)),3,OR(AND('Paraclinicos '!K808&lt;=86),AND('Paraclinicos '!K808&gt;=94,AA809=2)),2,OR(AND('Paraclinicos '!K808&lt;=88),AND('Paraclinicos '!K808&gt;=92,AA809=2)),1,OR(AND('Paraclinicos '!K808&gt;=88,'Paraclinicos '!K808&lt;=92),AND('Paraclinicos '!K808&gt;=93,AA809=0)),0),"")</f>
        <v>3</v>
      </c>
      <c r="AA809" cm="1">
        <f t="array" ref="AA809">_xlfn.IFS('Paraclinicos '!E808="","",'Paraclinicos '!E808="Oxigeno",2,'Paraclinicos '!E808="Aire",0)</f>
        <v>2</v>
      </c>
    </row>
    <row r="810" spans="1:27" x14ac:dyDescent="0.25">
      <c r="A810">
        <f>'Paraclinicos '!A809</f>
        <v>184</v>
      </c>
      <c r="B810" s="3">
        <f>'Paraclinicos '!R809</f>
        <v>44315</v>
      </c>
      <c r="C810" cm="1">
        <f t="array" ref="C810">_xlfn.IFS('Paraclinicos '!Q809="","",'Paraclinicos '!Q809&gt;60,3,'Paraclinicos '!Q809&lt;=60,1)</f>
        <v>3</v>
      </c>
      <c r="D810" t="str">
        <f>IFERROR(IF(INDEX('BD Demog para scores enalazar'!BC$2:BC$3000,MATCH(Formulas!A810,'BD Demog para scores enalazar'!A$2:A$3000,0))=0,"SI","NO"),"")</f>
        <v>SI</v>
      </c>
      <c r="E810" cm="1">
        <f t="array" ref="E810">_xlfn.IFS(D810="","",D810="SI",4,D810="NO",1)</f>
        <v>4</v>
      </c>
      <c r="F810" cm="1">
        <f t="array" ref="F810">_xlfn.IFS('Paraclinicos '!B809="","",'Paraclinicos '!B809&gt;1,1,'Paraclinicos '!B809&lt;=1,3)</f>
        <v>1</v>
      </c>
      <c r="G810" t="str" cm="1">
        <f t="array" ref="G810">_xlfn.IFS('Paraclinicos '!D809="","",AND('Paraclinicos '!D809&gt;=250,'Paraclinicos '!D809&lt;=500),2,'Paraclinicos '!D809&gt;500,3,'Paraclinicos '!D809&lt;250,1)</f>
        <v/>
      </c>
      <c r="H810" s="50">
        <f t="shared" si="37"/>
        <v>8</v>
      </c>
      <c r="I810" cm="1">
        <f t="array" ref="I810">_xlfn.IFS('Paraclinicos '!Q809="","",'Paraclinicos '!Q809&gt;=65,1,'Paraclinicos '!Q809&lt;65,0)</f>
        <v>1</v>
      </c>
      <c r="J810" cm="1">
        <f t="array" ref="J810">_xlfn.IFS('Paraclinicos '!I809="","",'Paraclinicos '!I809&gt;7,1,'Paraclinicos '!I809&lt;=7,0)</f>
        <v>1</v>
      </c>
      <c r="K810" cm="1">
        <f t="array" ref="K810">_xlfn.IFS('Paraclinicos '!W809="","",'Paraclinicos '!W809&lt;=8,1,'Paraclinicos '!W809&gt;8,0)</f>
        <v>1</v>
      </c>
      <c r="L810" cm="1">
        <f t="array" ref="L810">_xlfn.IFS('Paraclinicos '!S809="","",'Paraclinicos '!S809&gt;=30,1,'Paraclinicos '!S809&lt;30,0)</f>
        <v>0</v>
      </c>
      <c r="M810" cm="1">
        <f t="array" ref="M810">_xlfn.IFS(OR('Paraclinicos '!T809="",'Paraclinicos '!U809=""),"",OR('Paraclinicos '!T809&lt;=90,'Paraclinicos '!U809&lt;=60),1,OR('Paraclinicos '!T809&gt;90,'Paraclinicos '!U809&gt;60),0)</f>
        <v>0</v>
      </c>
      <c r="N810" s="45">
        <f t="shared" si="38"/>
        <v>4</v>
      </c>
      <c r="O810" cm="1">
        <f t="array" ref="O810">_xlfn.IFS(OR('Paraclinicos '!M809="",'Paraclinicos '!N809="",'Paraclinicos '!N809=0),"",'Paraclinicos '!M809/'Paraclinicos '!N809&lt;100,4,'Paraclinicos '!M809/'Paraclinicos '!N809&lt;200,3,'Paraclinicos '!M809/'Paraclinicos '!N809&lt;300,2,'Paraclinicos '!M809/'Paraclinicos '!N809&lt;400,1,'Paraclinicos '!M809/'Paraclinicos '!N809&gt;=400,0)</f>
        <v>3</v>
      </c>
      <c r="P810" cm="1">
        <f t="array" ref="P810">_xlfn.IFS('Paraclinicos '!C809="","",'Paraclinicos '!C809&lt;20,4,'Paraclinicos '!C809&lt;50,3,'Paraclinicos '!C809&lt;100,2,'Paraclinicos '!C809&lt;150,1,'Paraclinicos '!C809&gt;150,0)</f>
        <v>0</v>
      </c>
      <c r="Q810" cm="1">
        <f t="array" ref="Q810">_xlfn.IFS('Paraclinicos '!O809="","",'Paraclinicos '!O809&lt;1.2,0,'Paraclinicos '!O809&lt;2,1,'Paraclinicos '!O809&lt;3.5,2,'Paraclinicos '!O809&lt;5,3,'Paraclinicos '!O809&gt;5,4)</f>
        <v>0</v>
      </c>
      <c r="R810" cm="1">
        <f t="array" ref="R810">_xlfn.IFS('Paraclinicos '!J809="","",'Paraclinicos '!J809&lt;1.2,0,'Paraclinicos '!J809&lt;2,1,'Paraclinicos '!J809&lt;6,2,'Paraclinicos '!J809&lt;12,3,'Paraclinicos '!J809&gt;=12,4)</f>
        <v>0</v>
      </c>
      <c r="S810" cm="1">
        <f t="array" ref="S810">_xlfn.IFS('Paraclinicos '!Y809="","",'Paraclinicos '!Y809&lt;70,1,'Paraclinicos '!Y809&gt;=70,0)</f>
        <v>0</v>
      </c>
      <c r="T810" cm="1">
        <f t="array" ref="T810">_xlfn.IFS('Paraclinicos '!W809="","",'Paraclinicos '!W809&lt;6,4,'Paraclinicos '!W809&lt;10,3,'Paraclinicos '!W809&lt;13,2,'Paraclinicos '!W809&lt;15,1,'Paraclinicos '!W809=15,0)</f>
        <v>3</v>
      </c>
      <c r="U810" s="54">
        <f t="shared" si="36"/>
        <v>6</v>
      </c>
      <c r="V810" cm="1">
        <f t="array" ref="V810">_xlfn.IFS('Paraclinicos '!S809="","",OR('Paraclinicos '!S809&lt;=8,'Paraclinicos '!S809&gt;=25),3,'Paraclinicos '!S809&lt;12,1,'Paraclinicos '!S809&lt;21,0,'Paraclinicos '!S809&lt;25,2)</f>
        <v>0</v>
      </c>
      <c r="W810" t="str">
        <f>IFERROR(IF(INDEX('BD Demog para scores enalazar'!Y$2:'BD Demog para scores enalazar'!Y$3000,MATCH(Formulas!A810,'BD Demog para scores enalazar'!A$2:'BD Demog para scores enalazar'!A$3000,0))=1,"SI","NO"),"")</f>
        <v>NO</v>
      </c>
      <c r="X810" s="9" t="str">
        <f>IFERROR(IF(INDEX('BD Demog para scores enalazar'!AJ$2:'BD Demog para scores enalazar'!AJ$3000,MATCH(Formulas!A810,'BD Demog para scores enalazar'!A$2:'BD Demog para scores enalazar'!A$3000,0))=1,"SI","NO"),"")</f>
        <v>SI</v>
      </c>
      <c r="Y810" t="str" cm="1">
        <f t="array" ref="Y810">IF(AND(W810="NO",X810="NO"),_xlfn.IFS('Paraclinicos '!K809&lt;=91,3,'Paraclinicos '!K809&lt;94,2,'Paraclinicos '!K809&lt;96,1,'Paraclinicos '!K809&gt;=96,0),"")</f>
        <v/>
      </c>
      <c r="Z810" cm="1">
        <f t="array" ref="Z810">IF(OR(W810="SI",X810="SI"),_xlfn.IFS(OR(AND('Paraclinicos '!K809&lt;=83),AND('Paraclinicos '!K809&gt;=97,AA810=2)),3,OR(AND('Paraclinicos '!K809&lt;=86),AND('Paraclinicos '!K809&gt;=94,AA810=2)),2,OR(AND('Paraclinicos '!K809&lt;=88),AND('Paraclinicos '!K809&gt;=92,AA810=2)),1,OR(AND('Paraclinicos '!K809&gt;=88,'Paraclinicos '!K809&lt;=92),AND('Paraclinicos '!K809&gt;=93,AA810=0)),0),"")</f>
        <v>3</v>
      </c>
      <c r="AA810" cm="1">
        <f t="array" ref="AA810">_xlfn.IFS('Paraclinicos '!E809="","",'Paraclinicos '!E809="Oxigeno",2,'Paraclinicos '!E809="Aire",0)</f>
        <v>2</v>
      </c>
    </row>
    <row r="811" spans="1:27" x14ac:dyDescent="0.25">
      <c r="A811">
        <f>'Paraclinicos '!A810</f>
        <v>184</v>
      </c>
      <c r="B811" s="3">
        <f>'Paraclinicos '!R810</f>
        <v>44317</v>
      </c>
      <c r="C811" cm="1">
        <f t="array" ref="C811">_xlfn.IFS('Paraclinicos '!Q810="","",'Paraclinicos '!Q810&gt;60,3,'Paraclinicos '!Q810&lt;=60,1)</f>
        <v>3</v>
      </c>
      <c r="D811" t="str">
        <f>IFERROR(IF(INDEX('BD Demog para scores enalazar'!BC$2:BC$3000,MATCH(Formulas!A811,'BD Demog para scores enalazar'!A$2:A$3000,0))=0,"SI","NO"),"")</f>
        <v>SI</v>
      </c>
      <c r="E811" cm="1">
        <f t="array" ref="E811">_xlfn.IFS(D811="","",D811="SI",4,D811="NO",1)</f>
        <v>4</v>
      </c>
      <c r="F811" cm="1">
        <f t="array" ref="F811">_xlfn.IFS('Paraclinicos '!B810="","",'Paraclinicos '!B810&gt;1,1,'Paraclinicos '!B810&lt;=1,3)</f>
        <v>1</v>
      </c>
      <c r="G811" t="str" cm="1">
        <f t="array" ref="G811">_xlfn.IFS('Paraclinicos '!D810="","",AND('Paraclinicos '!D810&gt;=250,'Paraclinicos '!D810&lt;=500),2,'Paraclinicos '!D810&gt;500,3,'Paraclinicos '!D810&lt;250,1)</f>
        <v/>
      </c>
      <c r="H811" s="50">
        <f t="shared" si="37"/>
        <v>8</v>
      </c>
      <c r="I811" cm="1">
        <f t="array" ref="I811">_xlfn.IFS('Paraclinicos '!Q810="","",'Paraclinicos '!Q810&gt;=65,1,'Paraclinicos '!Q810&lt;65,0)</f>
        <v>1</v>
      </c>
      <c r="J811" cm="1">
        <f t="array" ref="J811">_xlfn.IFS('Paraclinicos '!I810="","",'Paraclinicos '!I810&gt;7,1,'Paraclinicos '!I810&lt;=7,0)</f>
        <v>1</v>
      </c>
      <c r="K811" cm="1">
        <f t="array" ref="K811">_xlfn.IFS('Paraclinicos '!W810="","",'Paraclinicos '!W810&lt;=8,1,'Paraclinicos '!W810&gt;8,0)</f>
        <v>0</v>
      </c>
      <c r="L811" cm="1">
        <f t="array" ref="L811">_xlfn.IFS('Paraclinicos '!S810="","",'Paraclinicos '!S810&gt;=30,1,'Paraclinicos '!S810&lt;30,0)</f>
        <v>0</v>
      </c>
      <c r="M811" cm="1">
        <f t="array" ref="M811">_xlfn.IFS(OR('Paraclinicos '!T810="",'Paraclinicos '!U810=""),"",OR('Paraclinicos '!T810&lt;=90,'Paraclinicos '!U810&lt;=60),1,OR('Paraclinicos '!T810&gt;90,'Paraclinicos '!U810&gt;60),0)</f>
        <v>1</v>
      </c>
      <c r="N811" s="45">
        <f t="shared" si="38"/>
        <v>4</v>
      </c>
      <c r="O811" cm="1">
        <f t="array" ref="O811">_xlfn.IFS(OR('Paraclinicos '!M810="",'Paraclinicos '!N810="",'Paraclinicos '!N810=0),"",'Paraclinicos '!M810/'Paraclinicos '!N810&lt;100,4,'Paraclinicos '!M810/'Paraclinicos '!N810&lt;200,3,'Paraclinicos '!M810/'Paraclinicos '!N810&lt;300,2,'Paraclinicos '!M810/'Paraclinicos '!N810&lt;400,1,'Paraclinicos '!M810/'Paraclinicos '!N810&gt;=400,0)</f>
        <v>2</v>
      </c>
      <c r="P811" cm="1">
        <f t="array" ref="P811">_xlfn.IFS('Paraclinicos '!C810="","",'Paraclinicos '!C810&lt;20,4,'Paraclinicos '!C810&lt;50,3,'Paraclinicos '!C810&lt;100,2,'Paraclinicos '!C810&lt;150,1,'Paraclinicos '!C810&gt;150,0)</f>
        <v>0</v>
      </c>
      <c r="Q811" cm="1">
        <f t="array" ref="Q811">_xlfn.IFS('Paraclinicos '!O810="","",'Paraclinicos '!O810&lt;1.2,0,'Paraclinicos '!O810&lt;2,1,'Paraclinicos '!O810&lt;3.5,2,'Paraclinicos '!O810&lt;5,3,'Paraclinicos '!O810&gt;5,4)</f>
        <v>0</v>
      </c>
      <c r="R811" t="str" cm="1">
        <f t="array" ref="R811">_xlfn.IFS('Paraclinicos '!J810="","",'Paraclinicos '!J810&lt;1.2,0,'Paraclinicos '!J810&lt;2,1,'Paraclinicos '!J810&lt;6,2,'Paraclinicos '!J810&lt;12,3,'Paraclinicos '!J810&gt;=12,4)</f>
        <v/>
      </c>
      <c r="S811" cm="1">
        <f t="array" ref="S811">_xlfn.IFS('Paraclinicos '!Y810="","",'Paraclinicos '!Y810&lt;70,1,'Paraclinicos '!Y810&gt;=70,0)</f>
        <v>0</v>
      </c>
      <c r="T811" cm="1">
        <f t="array" ref="T811">_xlfn.IFS('Paraclinicos '!W810="","",'Paraclinicos '!W810&lt;6,4,'Paraclinicos '!W810&lt;10,3,'Paraclinicos '!W810&lt;13,2,'Paraclinicos '!W810&lt;15,1,'Paraclinicos '!W810=15,0)</f>
        <v>2</v>
      </c>
      <c r="U811" s="54">
        <f t="shared" si="36"/>
        <v>4</v>
      </c>
      <c r="V811" cm="1">
        <f t="array" ref="V811">_xlfn.IFS('Paraclinicos '!S810="","",OR('Paraclinicos '!S810&lt;=8,'Paraclinicos '!S810&gt;=25),3,'Paraclinicos '!S810&lt;12,1,'Paraclinicos '!S810&lt;21,0,'Paraclinicos '!S810&lt;25,2)</f>
        <v>0</v>
      </c>
      <c r="W811" t="str">
        <f>IFERROR(IF(INDEX('BD Demog para scores enalazar'!Y$2:'BD Demog para scores enalazar'!Y$3000,MATCH(Formulas!A811,'BD Demog para scores enalazar'!A$2:'BD Demog para scores enalazar'!A$3000,0))=1,"SI","NO"),"")</f>
        <v>NO</v>
      </c>
      <c r="X811" s="9" t="str">
        <f>IFERROR(IF(INDEX('BD Demog para scores enalazar'!AJ$2:'BD Demog para scores enalazar'!AJ$3000,MATCH(Formulas!A811,'BD Demog para scores enalazar'!A$2:'BD Demog para scores enalazar'!A$3000,0))=1,"SI","NO"),"")</f>
        <v>SI</v>
      </c>
      <c r="Y811" t="str" cm="1">
        <f t="array" ref="Y811">IF(AND(W811="NO",X811="NO"),_xlfn.IFS('Paraclinicos '!K810&lt;=91,3,'Paraclinicos '!K810&lt;94,2,'Paraclinicos '!K810&lt;96,1,'Paraclinicos '!K810&gt;=96,0),"")</f>
        <v/>
      </c>
      <c r="Z811" cm="1">
        <f t="array" ref="Z811">IF(OR(W811="SI",X811="SI"),_xlfn.IFS(OR(AND('Paraclinicos '!K810&lt;=83),AND('Paraclinicos '!K810&gt;=97,AA811=2)),3,OR(AND('Paraclinicos '!K810&lt;=86),AND('Paraclinicos '!K810&gt;=94,AA811=2)),2,OR(AND('Paraclinicos '!K810&lt;=88),AND('Paraclinicos '!K810&gt;=92,AA811=2)),1,OR(AND('Paraclinicos '!K810&gt;=88,'Paraclinicos '!K810&lt;=92),AND('Paraclinicos '!K810&gt;=93,AA811=0)),0),"")</f>
        <v>1</v>
      </c>
      <c r="AA811" cm="1">
        <f t="array" ref="AA811">_xlfn.IFS('Paraclinicos '!E810="","",'Paraclinicos '!E810="Oxigeno",2,'Paraclinicos '!E810="Aire",0)</f>
        <v>2</v>
      </c>
    </row>
    <row r="812" spans="1:27" x14ac:dyDescent="0.25">
      <c r="A812">
        <f>'Paraclinicos '!A811</f>
        <v>184</v>
      </c>
      <c r="B812" s="3">
        <f>'Paraclinicos '!R811</f>
        <v>44319</v>
      </c>
      <c r="C812" cm="1">
        <f t="array" ref="C812">_xlfn.IFS('Paraclinicos '!Q811="","",'Paraclinicos '!Q811&gt;60,3,'Paraclinicos '!Q811&lt;=60,1)</f>
        <v>3</v>
      </c>
      <c r="D812" t="str">
        <f>IFERROR(IF(INDEX('BD Demog para scores enalazar'!BC$2:BC$3000,MATCH(Formulas!A812,'BD Demog para scores enalazar'!A$2:A$3000,0))=0,"SI","NO"),"")</f>
        <v>SI</v>
      </c>
      <c r="E812" cm="1">
        <f t="array" ref="E812">_xlfn.IFS(D812="","",D812="SI",4,D812="NO",1)</f>
        <v>4</v>
      </c>
      <c r="F812" cm="1">
        <f t="array" ref="F812">_xlfn.IFS('Paraclinicos '!B811="","",'Paraclinicos '!B811&gt;1,1,'Paraclinicos '!B811&lt;=1,3)</f>
        <v>1</v>
      </c>
      <c r="G812" t="str" cm="1">
        <f t="array" ref="G812">_xlfn.IFS('Paraclinicos '!D811="","",AND('Paraclinicos '!D811&gt;=250,'Paraclinicos '!D811&lt;=500),2,'Paraclinicos '!D811&gt;500,3,'Paraclinicos '!D811&lt;250,1)</f>
        <v/>
      </c>
      <c r="H812" s="50">
        <f t="shared" si="37"/>
        <v>8</v>
      </c>
      <c r="I812" cm="1">
        <f t="array" ref="I812">_xlfn.IFS('Paraclinicos '!Q811="","",'Paraclinicos '!Q811&gt;=65,1,'Paraclinicos '!Q811&lt;65,0)</f>
        <v>1</v>
      </c>
      <c r="J812" cm="1">
        <f t="array" ref="J812">_xlfn.IFS('Paraclinicos '!I811="","",'Paraclinicos '!I811&gt;7,1,'Paraclinicos '!I811&lt;=7,0)</f>
        <v>1</v>
      </c>
      <c r="K812" cm="1">
        <f t="array" ref="K812">_xlfn.IFS('Paraclinicos '!W811="","",'Paraclinicos '!W811&lt;=8,1,'Paraclinicos '!W811&gt;8,0)</f>
        <v>1</v>
      </c>
      <c r="L812" cm="1">
        <f t="array" ref="L812">_xlfn.IFS('Paraclinicos '!S811="","",'Paraclinicos '!S811&gt;=30,1,'Paraclinicos '!S811&lt;30,0)</f>
        <v>0</v>
      </c>
      <c r="M812" cm="1">
        <f t="array" ref="M812">_xlfn.IFS(OR('Paraclinicos '!T811="",'Paraclinicos '!U811=""),"",OR('Paraclinicos '!T811&lt;=90,'Paraclinicos '!U811&lt;=60),1,OR('Paraclinicos '!T811&gt;90,'Paraclinicos '!U811&gt;60),0)</f>
        <v>0</v>
      </c>
      <c r="N812" s="45">
        <f t="shared" si="38"/>
        <v>4</v>
      </c>
      <c r="O812" cm="1">
        <f t="array" ref="O812">_xlfn.IFS(OR('Paraclinicos '!M811="",'Paraclinicos '!N811="",'Paraclinicos '!N811=0),"",'Paraclinicos '!M811/'Paraclinicos '!N811&lt;100,4,'Paraclinicos '!M811/'Paraclinicos '!N811&lt;200,3,'Paraclinicos '!M811/'Paraclinicos '!N811&lt;300,2,'Paraclinicos '!M811/'Paraclinicos '!N811&lt;400,1,'Paraclinicos '!M811/'Paraclinicos '!N811&gt;=400,0)</f>
        <v>2</v>
      </c>
      <c r="P812" cm="1">
        <f t="array" ref="P812">_xlfn.IFS('Paraclinicos '!C811="","",'Paraclinicos '!C811&lt;20,4,'Paraclinicos '!C811&lt;50,3,'Paraclinicos '!C811&lt;100,2,'Paraclinicos '!C811&lt;150,1,'Paraclinicos '!C811&gt;150,0)</f>
        <v>0</v>
      </c>
      <c r="Q812" cm="1">
        <f t="array" ref="Q812">_xlfn.IFS('Paraclinicos '!O811="","",'Paraclinicos '!O811&lt;1.2,0,'Paraclinicos '!O811&lt;2,1,'Paraclinicos '!O811&lt;3.5,2,'Paraclinicos '!O811&lt;5,3,'Paraclinicos '!O811&gt;5,4)</f>
        <v>0</v>
      </c>
      <c r="R812" cm="1">
        <f t="array" ref="R812">_xlfn.IFS('Paraclinicos '!J811="","",'Paraclinicos '!J811&lt;1.2,0,'Paraclinicos '!J811&lt;2,1,'Paraclinicos '!J811&lt;6,2,'Paraclinicos '!J811&lt;12,3,'Paraclinicos '!J811&gt;=12,4)</f>
        <v>0</v>
      </c>
      <c r="S812" cm="1">
        <f t="array" ref="S812">_xlfn.IFS('Paraclinicos '!Y811="","",'Paraclinicos '!Y811&lt;70,1,'Paraclinicos '!Y811&gt;=70,0)</f>
        <v>0</v>
      </c>
      <c r="T812" cm="1">
        <f t="array" ref="T812">_xlfn.IFS('Paraclinicos '!W811="","",'Paraclinicos '!W811&lt;6,4,'Paraclinicos '!W811&lt;10,3,'Paraclinicos '!W811&lt;13,2,'Paraclinicos '!W811&lt;15,1,'Paraclinicos '!W811=15,0)</f>
        <v>4</v>
      </c>
      <c r="U812" s="54">
        <f t="shared" si="36"/>
        <v>6</v>
      </c>
      <c r="V812" cm="1">
        <f t="array" ref="V812">_xlfn.IFS('Paraclinicos '!S811="","",OR('Paraclinicos '!S811&lt;=8,'Paraclinicos '!S811&gt;=25),3,'Paraclinicos '!S811&lt;12,1,'Paraclinicos '!S811&lt;21,0,'Paraclinicos '!S811&lt;25,2)</f>
        <v>0</v>
      </c>
      <c r="W812" t="str">
        <f>IFERROR(IF(INDEX('BD Demog para scores enalazar'!Y$2:'BD Demog para scores enalazar'!Y$3000,MATCH(Formulas!A812,'BD Demog para scores enalazar'!A$2:'BD Demog para scores enalazar'!A$3000,0))=1,"SI","NO"),"")</f>
        <v>NO</v>
      </c>
      <c r="X812" s="9" t="str">
        <f>IFERROR(IF(INDEX('BD Demog para scores enalazar'!AJ$2:'BD Demog para scores enalazar'!AJ$3000,MATCH(Formulas!A812,'BD Demog para scores enalazar'!A$2:'BD Demog para scores enalazar'!A$3000,0))=1,"SI","NO"),"")</f>
        <v>SI</v>
      </c>
      <c r="Y812" t="str" cm="1">
        <f t="array" ref="Y812">IF(AND(W812="NO",X812="NO"),_xlfn.IFS('Paraclinicos '!K811&lt;=91,3,'Paraclinicos '!K811&lt;94,2,'Paraclinicos '!K811&lt;96,1,'Paraclinicos '!K811&gt;=96,0),"")</f>
        <v/>
      </c>
      <c r="Z812" cm="1">
        <f t="array" ref="Z812">IF(OR(W812="SI",X812="SI"),_xlfn.IFS(OR(AND('Paraclinicos '!K811&lt;=83),AND('Paraclinicos '!K811&gt;=97,AA812=2)),3,OR(AND('Paraclinicos '!K811&lt;=86),AND('Paraclinicos '!K811&gt;=94,AA812=2)),2,OR(AND('Paraclinicos '!K811&lt;=88),AND('Paraclinicos '!K811&gt;=92,AA812=2)),1,OR(AND('Paraclinicos '!K811&gt;=88,'Paraclinicos '!K811&lt;=92),AND('Paraclinicos '!K811&gt;=93,AA812=0)),0),"")</f>
        <v>0</v>
      </c>
      <c r="AA812" cm="1">
        <f t="array" ref="AA812">_xlfn.IFS('Paraclinicos '!E811="","",'Paraclinicos '!E811="Oxigeno",2,'Paraclinicos '!E811="Aire",0)</f>
        <v>2</v>
      </c>
    </row>
    <row r="813" spans="1:27" x14ac:dyDescent="0.25">
      <c r="A813">
        <f>'Paraclinicos '!A812</f>
        <v>184</v>
      </c>
      <c r="B813" s="3">
        <f>'Paraclinicos '!R812</f>
        <v>44321</v>
      </c>
      <c r="C813" cm="1">
        <f t="array" ref="C813">_xlfn.IFS('Paraclinicos '!Q812="","",'Paraclinicos '!Q812&gt;60,3,'Paraclinicos '!Q812&lt;=60,1)</f>
        <v>3</v>
      </c>
      <c r="D813" t="str">
        <f>IFERROR(IF(INDEX('BD Demog para scores enalazar'!BC$2:BC$3000,MATCH(Formulas!A813,'BD Demog para scores enalazar'!A$2:A$3000,0))=0,"SI","NO"),"")</f>
        <v>SI</v>
      </c>
      <c r="E813" cm="1">
        <f t="array" ref="E813">_xlfn.IFS(D813="","",D813="SI",4,D813="NO",1)</f>
        <v>4</v>
      </c>
      <c r="F813" cm="1">
        <f t="array" ref="F813">_xlfn.IFS('Paraclinicos '!B812="","",'Paraclinicos '!B812&gt;1,1,'Paraclinicos '!B812&lt;=1,3)</f>
        <v>3</v>
      </c>
      <c r="G813" t="str" cm="1">
        <f t="array" ref="G813">_xlfn.IFS('Paraclinicos '!D812="","",AND('Paraclinicos '!D812&gt;=250,'Paraclinicos '!D812&lt;=500),2,'Paraclinicos '!D812&gt;500,3,'Paraclinicos '!D812&lt;250,1)</f>
        <v/>
      </c>
      <c r="H813" s="50">
        <f t="shared" si="37"/>
        <v>10</v>
      </c>
      <c r="I813" cm="1">
        <f t="array" ref="I813">_xlfn.IFS('Paraclinicos '!Q812="","",'Paraclinicos '!Q812&gt;=65,1,'Paraclinicos '!Q812&lt;65,0)</f>
        <v>1</v>
      </c>
      <c r="J813" cm="1">
        <f t="array" ref="J813">_xlfn.IFS('Paraclinicos '!I812="","",'Paraclinicos '!I812&gt;7,1,'Paraclinicos '!I812&lt;=7,0)</f>
        <v>1</v>
      </c>
      <c r="K813" cm="1">
        <f t="array" ref="K813">_xlfn.IFS('Paraclinicos '!W812="","",'Paraclinicos '!W812&lt;=8,1,'Paraclinicos '!W812&gt;8,0)</f>
        <v>0</v>
      </c>
      <c r="L813" cm="1">
        <f t="array" ref="L813">_xlfn.IFS('Paraclinicos '!S812="","",'Paraclinicos '!S812&gt;=30,1,'Paraclinicos '!S812&lt;30,0)</f>
        <v>0</v>
      </c>
      <c r="M813" cm="1">
        <f t="array" ref="M813">_xlfn.IFS(OR('Paraclinicos '!T812="",'Paraclinicos '!U812=""),"",OR('Paraclinicos '!T812&lt;=90,'Paraclinicos '!U812&lt;=60),1,OR('Paraclinicos '!T812&gt;90,'Paraclinicos '!U812&gt;60),0)</f>
        <v>0</v>
      </c>
      <c r="N813" s="45">
        <f t="shared" si="38"/>
        <v>3</v>
      </c>
      <c r="O813" cm="1">
        <f t="array" ref="O813">_xlfn.IFS(OR('Paraclinicos '!M812="",'Paraclinicos '!N812="",'Paraclinicos '!N812=0),"",'Paraclinicos '!M812/'Paraclinicos '!N812&lt;100,4,'Paraclinicos '!M812/'Paraclinicos '!N812&lt;200,3,'Paraclinicos '!M812/'Paraclinicos '!N812&lt;300,2,'Paraclinicos '!M812/'Paraclinicos '!N812&lt;400,1,'Paraclinicos '!M812/'Paraclinicos '!N812&gt;=400,0)</f>
        <v>2</v>
      </c>
      <c r="P813" cm="1">
        <f t="array" ref="P813">_xlfn.IFS('Paraclinicos '!C812="","",'Paraclinicos '!C812&lt;20,4,'Paraclinicos '!C812&lt;50,3,'Paraclinicos '!C812&lt;100,2,'Paraclinicos '!C812&lt;150,1,'Paraclinicos '!C812&gt;150,0)</f>
        <v>0</v>
      </c>
      <c r="Q813" cm="1">
        <f t="array" ref="Q813">_xlfn.IFS('Paraclinicos '!O812="","",'Paraclinicos '!O812&lt;1.2,0,'Paraclinicos '!O812&lt;2,1,'Paraclinicos '!O812&lt;3.5,2,'Paraclinicos '!O812&lt;5,3,'Paraclinicos '!O812&gt;5,4)</f>
        <v>0</v>
      </c>
      <c r="R813" cm="1">
        <f t="array" ref="R813">_xlfn.IFS('Paraclinicos '!J812="","",'Paraclinicos '!J812&lt;1.2,0,'Paraclinicos '!J812&lt;2,1,'Paraclinicos '!J812&lt;6,2,'Paraclinicos '!J812&lt;12,3,'Paraclinicos '!J812&gt;=12,4)</f>
        <v>0</v>
      </c>
      <c r="S813" cm="1">
        <f t="array" ref="S813">_xlfn.IFS('Paraclinicos '!Y812="","",'Paraclinicos '!Y812&lt;70,1,'Paraclinicos '!Y812&gt;=70,0)</f>
        <v>0</v>
      </c>
      <c r="T813" cm="1">
        <f t="array" ref="T813">_xlfn.IFS('Paraclinicos '!W812="","",'Paraclinicos '!W812&lt;6,4,'Paraclinicos '!W812&lt;10,3,'Paraclinicos '!W812&lt;13,2,'Paraclinicos '!W812&lt;15,1,'Paraclinicos '!W812=15,0)</f>
        <v>2</v>
      </c>
      <c r="U813" s="54">
        <f t="shared" si="36"/>
        <v>4</v>
      </c>
      <c r="V813" cm="1">
        <f t="array" ref="V813">_xlfn.IFS('Paraclinicos '!S812="","",OR('Paraclinicos '!S812&lt;=8,'Paraclinicos '!S812&gt;=25),3,'Paraclinicos '!S812&lt;12,1,'Paraclinicos '!S812&lt;21,0,'Paraclinicos '!S812&lt;25,2)</f>
        <v>0</v>
      </c>
      <c r="W813" t="str">
        <f>IFERROR(IF(INDEX('BD Demog para scores enalazar'!Y$2:'BD Demog para scores enalazar'!Y$3000,MATCH(Formulas!A813,'BD Demog para scores enalazar'!A$2:'BD Demog para scores enalazar'!A$3000,0))=1,"SI","NO"),"")</f>
        <v>NO</v>
      </c>
      <c r="X813" s="9" t="str">
        <f>IFERROR(IF(INDEX('BD Demog para scores enalazar'!AJ$2:'BD Demog para scores enalazar'!AJ$3000,MATCH(Formulas!A813,'BD Demog para scores enalazar'!A$2:'BD Demog para scores enalazar'!A$3000,0))=1,"SI","NO"),"")</f>
        <v>SI</v>
      </c>
      <c r="Y813" t="str" cm="1">
        <f t="array" ref="Y813">IF(AND(W813="NO",X813="NO"),_xlfn.IFS('Paraclinicos '!K812&lt;=91,3,'Paraclinicos '!K812&lt;94,2,'Paraclinicos '!K812&lt;96,1,'Paraclinicos '!K812&gt;=96,0),"")</f>
        <v/>
      </c>
      <c r="Z813" cm="1">
        <f t="array" ref="Z813">IF(OR(W813="SI",X813="SI"),_xlfn.IFS(OR(AND('Paraclinicos '!K812&lt;=83),AND('Paraclinicos '!K812&gt;=97,AA813=2)),3,OR(AND('Paraclinicos '!K812&lt;=86),AND('Paraclinicos '!K812&gt;=94,AA813=2)),2,OR(AND('Paraclinicos '!K812&lt;=88),AND('Paraclinicos '!K812&gt;=92,AA813=2)),1,OR(AND('Paraclinicos '!K812&gt;=88,'Paraclinicos '!K812&lt;=92),AND('Paraclinicos '!K812&gt;=93,AA813=0)),0),"")</f>
        <v>0</v>
      </c>
      <c r="AA813" cm="1">
        <f t="array" ref="AA813">_xlfn.IFS('Paraclinicos '!E812="","",'Paraclinicos '!E812="Oxigeno",2,'Paraclinicos '!E812="Aire",0)</f>
        <v>2</v>
      </c>
    </row>
    <row r="814" spans="1:27" x14ac:dyDescent="0.25">
      <c r="A814">
        <f>'Paraclinicos '!A813</f>
        <v>184</v>
      </c>
      <c r="B814" s="3">
        <f>'Paraclinicos '!R813</f>
        <v>44323</v>
      </c>
      <c r="C814" cm="1">
        <f t="array" ref="C814">_xlfn.IFS('Paraclinicos '!Q813="","",'Paraclinicos '!Q813&gt;60,3,'Paraclinicos '!Q813&lt;=60,1)</f>
        <v>3</v>
      </c>
      <c r="D814" t="str">
        <f>IFERROR(IF(INDEX('BD Demog para scores enalazar'!BC$2:BC$3000,MATCH(Formulas!A814,'BD Demog para scores enalazar'!A$2:A$3000,0))=0,"SI","NO"),"")</f>
        <v>SI</v>
      </c>
      <c r="E814" cm="1">
        <f t="array" ref="E814">_xlfn.IFS(D814="","",D814="SI",4,D814="NO",1)</f>
        <v>4</v>
      </c>
      <c r="F814" cm="1">
        <f t="array" ref="F814">_xlfn.IFS('Paraclinicos '!B813="","",'Paraclinicos '!B813&gt;1,1,'Paraclinicos '!B813&lt;=1,3)</f>
        <v>1</v>
      </c>
      <c r="G814" t="str" cm="1">
        <f t="array" ref="G814">_xlfn.IFS('Paraclinicos '!D813="","",AND('Paraclinicos '!D813&gt;=250,'Paraclinicos '!D813&lt;=500),2,'Paraclinicos '!D813&gt;500,3,'Paraclinicos '!D813&lt;250,1)</f>
        <v/>
      </c>
      <c r="H814" s="50">
        <f t="shared" si="37"/>
        <v>8</v>
      </c>
      <c r="I814" cm="1">
        <f t="array" ref="I814">_xlfn.IFS('Paraclinicos '!Q813="","",'Paraclinicos '!Q813&gt;=65,1,'Paraclinicos '!Q813&lt;65,0)</f>
        <v>1</v>
      </c>
      <c r="J814" cm="1">
        <f t="array" ref="J814">_xlfn.IFS('Paraclinicos '!I813="","",'Paraclinicos '!I813&gt;7,1,'Paraclinicos '!I813&lt;=7,0)</f>
        <v>1</v>
      </c>
      <c r="K814" cm="1">
        <f t="array" ref="K814">_xlfn.IFS('Paraclinicos '!W813="","",'Paraclinicos '!W813&lt;=8,1,'Paraclinicos '!W813&gt;8,0)</f>
        <v>1</v>
      </c>
      <c r="L814" cm="1">
        <f t="array" ref="L814">_xlfn.IFS('Paraclinicos '!S813="","",'Paraclinicos '!S813&gt;=30,1,'Paraclinicos '!S813&lt;30,0)</f>
        <v>0</v>
      </c>
      <c r="M814" cm="1">
        <f t="array" ref="M814">_xlfn.IFS(OR('Paraclinicos '!T813="",'Paraclinicos '!U813=""),"",OR('Paraclinicos '!T813&lt;=90,'Paraclinicos '!U813&lt;=60),1,OR('Paraclinicos '!T813&gt;90,'Paraclinicos '!U813&gt;60),0)</f>
        <v>0</v>
      </c>
      <c r="N814" s="45">
        <f t="shared" si="38"/>
        <v>3</v>
      </c>
      <c r="O814" cm="1">
        <f t="array" ref="O814">_xlfn.IFS(OR('Paraclinicos '!M813="",'Paraclinicos '!N813="",'Paraclinicos '!N813=0),"",'Paraclinicos '!M813/'Paraclinicos '!N813&lt;100,4,'Paraclinicos '!M813/'Paraclinicos '!N813&lt;200,3,'Paraclinicos '!M813/'Paraclinicos '!N813&lt;300,2,'Paraclinicos '!M813/'Paraclinicos '!N813&lt;400,1,'Paraclinicos '!M813/'Paraclinicos '!N813&gt;=400,0)</f>
        <v>2</v>
      </c>
      <c r="P814" cm="1">
        <f t="array" ref="P814">_xlfn.IFS('Paraclinicos '!C813="","",'Paraclinicos '!C813&lt;20,4,'Paraclinicos '!C813&lt;50,3,'Paraclinicos '!C813&lt;100,2,'Paraclinicos '!C813&lt;150,1,'Paraclinicos '!C813&gt;150,0)</f>
        <v>0</v>
      </c>
      <c r="Q814" cm="1">
        <f t="array" ref="Q814">_xlfn.IFS('Paraclinicos '!O813="","",'Paraclinicos '!O813&lt;1.2,0,'Paraclinicos '!O813&lt;2,1,'Paraclinicos '!O813&lt;3.5,2,'Paraclinicos '!O813&lt;5,3,'Paraclinicos '!O813&gt;5,4)</f>
        <v>0</v>
      </c>
      <c r="R814" cm="1">
        <f t="array" ref="R814">_xlfn.IFS('Paraclinicos '!J813="","",'Paraclinicos '!J813&lt;1.2,0,'Paraclinicos '!J813&lt;2,1,'Paraclinicos '!J813&lt;6,2,'Paraclinicos '!J813&lt;12,3,'Paraclinicos '!J813&gt;=12,4)</f>
        <v>0</v>
      </c>
      <c r="S814" cm="1">
        <f t="array" ref="S814">_xlfn.IFS('Paraclinicos '!Y813="","",'Paraclinicos '!Y813&lt;70,1,'Paraclinicos '!Y813&gt;=70,0)</f>
        <v>0</v>
      </c>
      <c r="T814" cm="1">
        <f t="array" ref="T814">_xlfn.IFS('Paraclinicos '!W813="","",'Paraclinicos '!W813&lt;6,4,'Paraclinicos '!W813&lt;10,3,'Paraclinicos '!W813&lt;13,2,'Paraclinicos '!W813&lt;15,1,'Paraclinicos '!W813=15,0)</f>
        <v>4</v>
      </c>
      <c r="U814" s="54">
        <f t="shared" si="36"/>
        <v>6</v>
      </c>
      <c r="V814" cm="1">
        <f t="array" ref="V814">_xlfn.IFS('Paraclinicos '!S813="","",OR('Paraclinicos '!S813&lt;=8,'Paraclinicos '!S813&gt;=25),3,'Paraclinicos '!S813&lt;12,1,'Paraclinicos '!S813&lt;21,0,'Paraclinicos '!S813&lt;25,2)</f>
        <v>0</v>
      </c>
      <c r="W814" t="str">
        <f>IFERROR(IF(INDEX('BD Demog para scores enalazar'!Y$2:'BD Demog para scores enalazar'!Y$3000,MATCH(Formulas!A814,'BD Demog para scores enalazar'!A$2:'BD Demog para scores enalazar'!A$3000,0))=1,"SI","NO"),"")</f>
        <v>NO</v>
      </c>
      <c r="X814" s="9" t="str">
        <f>IFERROR(IF(INDEX('BD Demog para scores enalazar'!AJ$2:'BD Demog para scores enalazar'!AJ$3000,MATCH(Formulas!A814,'BD Demog para scores enalazar'!A$2:'BD Demog para scores enalazar'!A$3000,0))=1,"SI","NO"),"")</f>
        <v>SI</v>
      </c>
      <c r="Y814" t="str" cm="1">
        <f t="array" ref="Y814">IF(AND(W814="NO",X814="NO"),_xlfn.IFS('Paraclinicos '!K813&lt;=91,3,'Paraclinicos '!K813&lt;94,2,'Paraclinicos '!K813&lt;96,1,'Paraclinicos '!K813&gt;=96,0),"")</f>
        <v/>
      </c>
      <c r="Z814" cm="1">
        <f t="array" ref="Z814">IF(OR(W814="SI",X814="SI"),_xlfn.IFS(OR(AND('Paraclinicos '!K813&lt;=83),AND('Paraclinicos '!K813&gt;=97,AA814=2)),3,OR(AND('Paraclinicos '!K813&lt;=86),AND('Paraclinicos '!K813&gt;=94,AA814=2)),2,OR(AND('Paraclinicos '!K813&lt;=88),AND('Paraclinicos '!K813&gt;=92,AA814=2)),1,OR(AND('Paraclinicos '!K813&gt;=88,'Paraclinicos '!K813&lt;=92),AND('Paraclinicos '!K813&gt;=93,AA814=0)),0),"")</f>
        <v>1</v>
      </c>
      <c r="AA814" cm="1">
        <f t="array" ref="AA814">_xlfn.IFS('Paraclinicos '!E813="","",'Paraclinicos '!E813="Oxigeno",2,'Paraclinicos '!E813="Aire",0)</f>
        <v>2</v>
      </c>
    </row>
    <row r="815" spans="1:27" x14ac:dyDescent="0.25">
      <c r="A815">
        <f>'Paraclinicos '!A814</f>
        <v>184</v>
      </c>
      <c r="B815" s="3">
        <f>'Paraclinicos '!R814</f>
        <v>44323</v>
      </c>
      <c r="C815" cm="1">
        <f t="array" ref="C815">_xlfn.IFS('Paraclinicos '!Q814="","",'Paraclinicos '!Q814&gt;60,3,'Paraclinicos '!Q814&lt;=60,1)</f>
        <v>3</v>
      </c>
      <c r="D815" t="str">
        <f>IFERROR(IF(INDEX('BD Demog para scores enalazar'!BC$2:BC$3000,MATCH(Formulas!A815,'BD Demog para scores enalazar'!A$2:A$3000,0))=0,"SI","NO"),"")</f>
        <v>SI</v>
      </c>
      <c r="E815" cm="1">
        <f t="array" ref="E815">_xlfn.IFS(D815="","",D815="SI",4,D815="NO",1)</f>
        <v>4</v>
      </c>
      <c r="F815" cm="1">
        <f t="array" ref="F815">_xlfn.IFS('Paraclinicos '!B814="","",'Paraclinicos '!B814&gt;1,1,'Paraclinicos '!B814&lt;=1,3)</f>
        <v>3</v>
      </c>
      <c r="G815" cm="1">
        <f t="array" ref="G815">_xlfn.IFS('Paraclinicos '!D814="","",AND('Paraclinicos '!D814&gt;=250,'Paraclinicos '!D814&lt;=500),2,'Paraclinicos '!D814&gt;500,3,'Paraclinicos '!D814&lt;250,1)</f>
        <v>1</v>
      </c>
      <c r="H815" s="50">
        <f t="shared" si="37"/>
        <v>11</v>
      </c>
      <c r="I815" cm="1">
        <f t="array" ref="I815">_xlfn.IFS('Paraclinicos '!Q814="","",'Paraclinicos '!Q814&gt;=65,1,'Paraclinicos '!Q814&lt;65,0)</f>
        <v>1</v>
      </c>
      <c r="J815" cm="1">
        <f t="array" ref="J815">_xlfn.IFS('Paraclinicos '!I814="","",'Paraclinicos '!I814&gt;7,1,'Paraclinicos '!I814&lt;=7,0)</f>
        <v>1</v>
      </c>
      <c r="K815" cm="1">
        <f t="array" ref="K815">_xlfn.IFS('Paraclinicos '!W814="","",'Paraclinicos '!W814&lt;=8,1,'Paraclinicos '!W814&gt;8,0)</f>
        <v>1</v>
      </c>
      <c r="L815" cm="1">
        <f t="array" ref="L815">_xlfn.IFS('Paraclinicos '!S814="","",'Paraclinicos '!S814&gt;=30,1,'Paraclinicos '!S814&lt;30,0)</f>
        <v>0</v>
      </c>
      <c r="M815" cm="1">
        <f t="array" ref="M815">_xlfn.IFS(OR('Paraclinicos '!T814="",'Paraclinicos '!U814=""),"",OR('Paraclinicos '!T814&lt;=90,'Paraclinicos '!U814&lt;=60),1,OR('Paraclinicos '!T814&gt;90,'Paraclinicos '!U814&gt;60),0)</f>
        <v>0</v>
      </c>
      <c r="N815" s="45">
        <f t="shared" si="38"/>
        <v>4</v>
      </c>
      <c r="O815" cm="1">
        <f t="array" ref="O815">_xlfn.IFS(OR('Paraclinicos '!M814="",'Paraclinicos '!N814="",'Paraclinicos '!N814=0),"",'Paraclinicos '!M814/'Paraclinicos '!N814&lt;100,4,'Paraclinicos '!M814/'Paraclinicos '!N814&lt;200,3,'Paraclinicos '!M814/'Paraclinicos '!N814&lt;300,2,'Paraclinicos '!M814/'Paraclinicos '!N814&lt;400,1,'Paraclinicos '!M814/'Paraclinicos '!N814&gt;=400,0)</f>
        <v>3</v>
      </c>
      <c r="P815" cm="1">
        <f t="array" ref="P815">_xlfn.IFS('Paraclinicos '!C814="","",'Paraclinicos '!C814&lt;20,4,'Paraclinicos '!C814&lt;50,3,'Paraclinicos '!C814&lt;100,2,'Paraclinicos '!C814&lt;150,1,'Paraclinicos '!C814&gt;150,0)</f>
        <v>0</v>
      </c>
      <c r="Q815" cm="1">
        <f t="array" ref="Q815">_xlfn.IFS('Paraclinicos '!O814="","",'Paraclinicos '!O814&lt;1.2,0,'Paraclinicos '!O814&lt;2,1,'Paraclinicos '!O814&lt;3.5,2,'Paraclinicos '!O814&lt;5,3,'Paraclinicos '!O814&gt;5,4)</f>
        <v>0</v>
      </c>
      <c r="R815" cm="1">
        <f t="array" ref="R815">_xlfn.IFS('Paraclinicos '!J814="","",'Paraclinicos '!J814&lt;1.2,0,'Paraclinicos '!J814&lt;2,1,'Paraclinicos '!J814&lt;6,2,'Paraclinicos '!J814&lt;12,3,'Paraclinicos '!J814&gt;=12,4)</f>
        <v>0</v>
      </c>
      <c r="S815" cm="1">
        <f t="array" ref="S815">_xlfn.IFS('Paraclinicos '!Y814="","",'Paraclinicos '!Y814&lt;70,1,'Paraclinicos '!Y814&gt;=70,0)</f>
        <v>0</v>
      </c>
      <c r="T815" cm="1">
        <f t="array" ref="T815">_xlfn.IFS('Paraclinicos '!W814="","",'Paraclinicos '!W814&lt;6,4,'Paraclinicos '!W814&lt;10,3,'Paraclinicos '!W814&lt;13,2,'Paraclinicos '!W814&lt;15,1,'Paraclinicos '!W814=15,0)</f>
        <v>4</v>
      </c>
      <c r="U815" s="54">
        <f t="shared" si="36"/>
        <v>7</v>
      </c>
      <c r="V815" cm="1">
        <f t="array" ref="V815">_xlfn.IFS('Paraclinicos '!S814="","",OR('Paraclinicos '!S814&lt;=8,'Paraclinicos '!S814&gt;=25),3,'Paraclinicos '!S814&lt;12,1,'Paraclinicos '!S814&lt;21,0,'Paraclinicos '!S814&lt;25,2)</f>
        <v>0</v>
      </c>
      <c r="W815" t="str">
        <f>IFERROR(IF(INDEX('BD Demog para scores enalazar'!Y$2:'BD Demog para scores enalazar'!Y$3000,MATCH(Formulas!A815,'BD Demog para scores enalazar'!A$2:'BD Demog para scores enalazar'!A$3000,0))=1,"SI","NO"),"")</f>
        <v>NO</v>
      </c>
      <c r="X815" s="9" t="str">
        <f>IFERROR(IF(INDEX('BD Demog para scores enalazar'!AJ$2:'BD Demog para scores enalazar'!AJ$3000,MATCH(Formulas!A815,'BD Demog para scores enalazar'!A$2:'BD Demog para scores enalazar'!A$3000,0))=1,"SI","NO"),"")</f>
        <v>SI</v>
      </c>
      <c r="Y815" t="str" cm="1">
        <f t="array" ref="Y815">IF(AND(W815="NO",X815="NO"),_xlfn.IFS('Paraclinicos '!K814&lt;=91,3,'Paraclinicos '!K814&lt;94,2,'Paraclinicos '!K814&lt;96,1,'Paraclinicos '!K814&gt;=96,0),"")</f>
        <v/>
      </c>
      <c r="Z815" cm="1">
        <f t="array" ref="Z815">IF(OR(W815="SI",X815="SI"),_xlfn.IFS(OR(AND('Paraclinicos '!K814&lt;=83),AND('Paraclinicos '!K814&gt;=97,AA815=2)),3,OR(AND('Paraclinicos '!K814&lt;=86),AND('Paraclinicos '!K814&gt;=94,AA815=2)),2,OR(AND('Paraclinicos '!K814&lt;=88),AND('Paraclinicos '!K814&gt;=92,AA815=2)),1,OR(AND('Paraclinicos '!K814&gt;=88,'Paraclinicos '!K814&lt;=92),AND('Paraclinicos '!K814&gt;=93,AA815=0)),0),"")</f>
        <v>3</v>
      </c>
      <c r="AA815" cm="1">
        <f t="array" ref="AA815">_xlfn.IFS('Paraclinicos '!E814="","",'Paraclinicos '!E814="Oxigeno",2,'Paraclinicos '!E814="Aire",0)</f>
        <v>2</v>
      </c>
    </row>
    <row r="816" spans="1:27" x14ac:dyDescent="0.25">
      <c r="A816">
        <f>'Paraclinicos '!A815</f>
        <v>184</v>
      </c>
      <c r="B816" s="3">
        <f>'Paraclinicos '!R815</f>
        <v>44325</v>
      </c>
      <c r="C816" cm="1">
        <f t="array" ref="C816">_xlfn.IFS('Paraclinicos '!Q815="","",'Paraclinicos '!Q815&gt;60,3,'Paraclinicos '!Q815&lt;=60,1)</f>
        <v>3</v>
      </c>
      <c r="D816" t="str">
        <f>IFERROR(IF(INDEX('BD Demog para scores enalazar'!BC$2:BC$3000,MATCH(Formulas!A816,'BD Demog para scores enalazar'!A$2:A$3000,0))=0,"SI","NO"),"")</f>
        <v>SI</v>
      </c>
      <c r="E816" cm="1">
        <f t="array" ref="E816">_xlfn.IFS(D816="","",D816="SI",4,D816="NO",1)</f>
        <v>4</v>
      </c>
      <c r="F816" cm="1">
        <f t="array" ref="F816">_xlfn.IFS('Paraclinicos '!B815="","",'Paraclinicos '!B815&gt;1,1,'Paraclinicos '!B815&lt;=1,3)</f>
        <v>1</v>
      </c>
      <c r="G816" t="str" cm="1">
        <f t="array" ref="G816">_xlfn.IFS('Paraclinicos '!D815="","",AND('Paraclinicos '!D815&gt;=250,'Paraclinicos '!D815&lt;=500),2,'Paraclinicos '!D815&gt;500,3,'Paraclinicos '!D815&lt;250,1)</f>
        <v/>
      </c>
      <c r="H816" s="50">
        <f t="shared" si="37"/>
        <v>8</v>
      </c>
      <c r="I816" cm="1">
        <f t="array" ref="I816">_xlfn.IFS('Paraclinicos '!Q815="","",'Paraclinicos '!Q815&gt;=65,1,'Paraclinicos '!Q815&lt;65,0)</f>
        <v>1</v>
      </c>
      <c r="J816" cm="1">
        <f t="array" ref="J816">_xlfn.IFS('Paraclinicos '!I815="","",'Paraclinicos '!I815&gt;7,1,'Paraclinicos '!I815&lt;=7,0)</f>
        <v>1</v>
      </c>
      <c r="K816" cm="1">
        <f t="array" ref="K816">_xlfn.IFS('Paraclinicos '!W815="","",'Paraclinicos '!W815&lt;=8,1,'Paraclinicos '!W815&gt;8,0)</f>
        <v>1</v>
      </c>
      <c r="L816" cm="1">
        <f t="array" ref="L816">_xlfn.IFS('Paraclinicos '!S815="","",'Paraclinicos '!S815&gt;=30,1,'Paraclinicos '!S815&lt;30,0)</f>
        <v>0</v>
      </c>
      <c r="M816" cm="1">
        <f t="array" ref="M816">_xlfn.IFS(OR('Paraclinicos '!T815="",'Paraclinicos '!U815=""),"",OR('Paraclinicos '!T815&lt;=90,'Paraclinicos '!U815&lt;=60),1,OR('Paraclinicos '!T815&gt;90,'Paraclinicos '!U815&gt;60),0)</f>
        <v>0</v>
      </c>
      <c r="N816" s="45">
        <f t="shared" si="38"/>
        <v>4</v>
      </c>
      <c r="O816" cm="1">
        <f t="array" ref="O816">_xlfn.IFS(OR('Paraclinicos '!M815="",'Paraclinicos '!N815="",'Paraclinicos '!N815=0),"",'Paraclinicos '!M815/'Paraclinicos '!N815&lt;100,4,'Paraclinicos '!M815/'Paraclinicos '!N815&lt;200,3,'Paraclinicos '!M815/'Paraclinicos '!N815&lt;300,2,'Paraclinicos '!M815/'Paraclinicos '!N815&lt;400,1,'Paraclinicos '!M815/'Paraclinicos '!N815&gt;=400,0)</f>
        <v>3</v>
      </c>
      <c r="P816" cm="1">
        <f t="array" ref="P816">_xlfn.IFS('Paraclinicos '!C815="","",'Paraclinicos '!C815&lt;20,4,'Paraclinicos '!C815&lt;50,3,'Paraclinicos '!C815&lt;100,2,'Paraclinicos '!C815&lt;150,1,'Paraclinicos '!C815&gt;150,0)</f>
        <v>0</v>
      </c>
      <c r="Q816" cm="1">
        <f t="array" ref="Q816">_xlfn.IFS('Paraclinicos '!O815="","",'Paraclinicos '!O815&lt;1.2,0,'Paraclinicos '!O815&lt;2,1,'Paraclinicos '!O815&lt;3.5,2,'Paraclinicos '!O815&lt;5,3,'Paraclinicos '!O815&gt;5,4)</f>
        <v>0</v>
      </c>
      <c r="R816" cm="1">
        <f t="array" ref="R816">_xlfn.IFS('Paraclinicos '!J815="","",'Paraclinicos '!J815&lt;1.2,0,'Paraclinicos '!J815&lt;2,1,'Paraclinicos '!J815&lt;6,2,'Paraclinicos '!J815&lt;12,3,'Paraclinicos '!J815&gt;=12,4)</f>
        <v>0</v>
      </c>
      <c r="S816" cm="1">
        <f t="array" ref="S816">_xlfn.IFS('Paraclinicos '!Y815="","",'Paraclinicos '!Y815&lt;70,1,'Paraclinicos '!Y815&gt;=70,0)</f>
        <v>0</v>
      </c>
      <c r="T816" cm="1">
        <f t="array" ref="T816">_xlfn.IFS('Paraclinicos '!W815="","",'Paraclinicos '!W815&lt;6,4,'Paraclinicos '!W815&lt;10,3,'Paraclinicos '!W815&lt;13,2,'Paraclinicos '!W815&lt;15,1,'Paraclinicos '!W815=15,0)</f>
        <v>4</v>
      </c>
      <c r="U816" s="54">
        <f t="shared" si="36"/>
        <v>7</v>
      </c>
      <c r="V816" cm="1">
        <f t="array" ref="V816">_xlfn.IFS('Paraclinicos '!S815="","",OR('Paraclinicos '!S815&lt;=8,'Paraclinicos '!S815&gt;=25),3,'Paraclinicos '!S815&lt;12,1,'Paraclinicos '!S815&lt;21,0,'Paraclinicos '!S815&lt;25,2)</f>
        <v>0</v>
      </c>
      <c r="W816" t="str">
        <f>IFERROR(IF(INDEX('BD Demog para scores enalazar'!Y$2:'BD Demog para scores enalazar'!Y$3000,MATCH(Formulas!A816,'BD Demog para scores enalazar'!A$2:'BD Demog para scores enalazar'!A$3000,0))=1,"SI","NO"),"")</f>
        <v>NO</v>
      </c>
      <c r="X816" s="9" t="str">
        <f>IFERROR(IF(INDEX('BD Demog para scores enalazar'!AJ$2:'BD Demog para scores enalazar'!AJ$3000,MATCH(Formulas!A816,'BD Demog para scores enalazar'!A$2:'BD Demog para scores enalazar'!A$3000,0))=1,"SI","NO"),"")</f>
        <v>SI</v>
      </c>
      <c r="Y816" t="str" cm="1">
        <f t="array" ref="Y816">IF(AND(W816="NO",X816="NO"),_xlfn.IFS('Paraclinicos '!K815&lt;=91,3,'Paraclinicos '!K815&lt;94,2,'Paraclinicos '!K815&lt;96,1,'Paraclinicos '!K815&gt;=96,0),"")</f>
        <v/>
      </c>
      <c r="Z816" cm="1">
        <f t="array" ref="Z816">IF(OR(W816="SI",X816="SI"),_xlfn.IFS(OR(AND('Paraclinicos '!K815&lt;=83),AND('Paraclinicos '!K815&gt;=97,AA816=2)),3,OR(AND('Paraclinicos '!K815&lt;=86),AND('Paraclinicos '!K815&gt;=94,AA816=2)),2,OR(AND('Paraclinicos '!K815&lt;=88),AND('Paraclinicos '!K815&gt;=92,AA816=2)),1,OR(AND('Paraclinicos '!K815&gt;=88,'Paraclinicos '!K815&lt;=92),AND('Paraclinicos '!K815&gt;=93,AA816=0)),0),"")</f>
        <v>3</v>
      </c>
      <c r="AA816" cm="1">
        <f t="array" ref="AA816">_xlfn.IFS('Paraclinicos '!E815="","",'Paraclinicos '!E815="Oxigeno",2,'Paraclinicos '!E815="Aire",0)</f>
        <v>2</v>
      </c>
    </row>
    <row r="817" spans="1:27" x14ac:dyDescent="0.25">
      <c r="A817">
        <f>'Paraclinicos '!A816</f>
        <v>184</v>
      </c>
      <c r="B817" s="3">
        <f>'Paraclinicos '!R816</f>
        <v>44327</v>
      </c>
      <c r="C817" cm="1">
        <f t="array" ref="C817">_xlfn.IFS('Paraclinicos '!Q816="","",'Paraclinicos '!Q816&gt;60,3,'Paraclinicos '!Q816&lt;=60,1)</f>
        <v>3</v>
      </c>
      <c r="D817" t="str">
        <f>IFERROR(IF(INDEX('BD Demog para scores enalazar'!BC$2:BC$3000,MATCH(Formulas!A817,'BD Demog para scores enalazar'!A$2:A$3000,0))=0,"SI","NO"),"")</f>
        <v>SI</v>
      </c>
      <c r="E817" cm="1">
        <f t="array" ref="E817">_xlfn.IFS(D817="","",D817="SI",4,D817="NO",1)</f>
        <v>4</v>
      </c>
      <c r="F817" cm="1">
        <f t="array" ref="F817">_xlfn.IFS('Paraclinicos '!B816="","",'Paraclinicos '!B816&gt;1,1,'Paraclinicos '!B816&lt;=1,3)</f>
        <v>1</v>
      </c>
      <c r="G817" t="str" cm="1">
        <f t="array" ref="G817">_xlfn.IFS('Paraclinicos '!D816="","",AND('Paraclinicos '!D816&gt;=250,'Paraclinicos '!D816&lt;=500),2,'Paraclinicos '!D816&gt;500,3,'Paraclinicos '!D816&lt;250,1)</f>
        <v/>
      </c>
      <c r="H817" s="50">
        <f t="shared" si="37"/>
        <v>8</v>
      </c>
      <c r="I817" cm="1">
        <f t="array" ref="I817">_xlfn.IFS('Paraclinicos '!Q816="","",'Paraclinicos '!Q816&gt;=65,1,'Paraclinicos '!Q816&lt;65,0)</f>
        <v>1</v>
      </c>
      <c r="J817" cm="1">
        <f t="array" ref="J817">_xlfn.IFS('Paraclinicos '!I816="","",'Paraclinicos '!I816&gt;7,1,'Paraclinicos '!I816&lt;=7,0)</f>
        <v>1</v>
      </c>
      <c r="K817" cm="1">
        <f t="array" ref="K817">_xlfn.IFS('Paraclinicos '!W816="","",'Paraclinicos '!W816&lt;=8,1,'Paraclinicos '!W816&gt;8,0)</f>
        <v>1</v>
      </c>
      <c r="L817" cm="1">
        <f t="array" ref="L817">_xlfn.IFS('Paraclinicos '!S816="","",'Paraclinicos '!S816&gt;=30,1,'Paraclinicos '!S816&lt;30,0)</f>
        <v>0</v>
      </c>
      <c r="M817" cm="1">
        <f t="array" ref="M817">_xlfn.IFS(OR('Paraclinicos '!T816="",'Paraclinicos '!U816=""),"",OR('Paraclinicos '!T816&lt;=90,'Paraclinicos '!U816&lt;=60),1,OR('Paraclinicos '!T816&gt;90,'Paraclinicos '!U816&gt;60),0)</f>
        <v>0</v>
      </c>
      <c r="N817" s="45">
        <f t="shared" si="38"/>
        <v>4</v>
      </c>
      <c r="O817" cm="1">
        <f t="array" ref="O817">_xlfn.IFS(OR('Paraclinicos '!M816="",'Paraclinicos '!N816="",'Paraclinicos '!N816=0),"",'Paraclinicos '!M816/'Paraclinicos '!N816&lt;100,4,'Paraclinicos '!M816/'Paraclinicos '!N816&lt;200,3,'Paraclinicos '!M816/'Paraclinicos '!N816&lt;300,2,'Paraclinicos '!M816/'Paraclinicos '!N816&lt;400,1,'Paraclinicos '!M816/'Paraclinicos '!N816&gt;=400,0)</f>
        <v>2</v>
      </c>
      <c r="P817" cm="1">
        <f t="array" ref="P817">_xlfn.IFS('Paraclinicos '!C816="","",'Paraclinicos '!C816&lt;20,4,'Paraclinicos '!C816&lt;50,3,'Paraclinicos '!C816&lt;100,2,'Paraclinicos '!C816&lt;150,1,'Paraclinicos '!C816&gt;150,0)</f>
        <v>0</v>
      </c>
      <c r="Q817" cm="1">
        <f t="array" ref="Q817">_xlfn.IFS('Paraclinicos '!O816="","",'Paraclinicos '!O816&lt;1.2,0,'Paraclinicos '!O816&lt;2,1,'Paraclinicos '!O816&lt;3.5,2,'Paraclinicos '!O816&lt;5,3,'Paraclinicos '!O816&gt;5,4)</f>
        <v>0</v>
      </c>
      <c r="R817" t="str" cm="1">
        <f t="array" ref="R817">_xlfn.IFS('Paraclinicos '!J816="","",'Paraclinicos '!J816&lt;1.2,0,'Paraclinicos '!J816&lt;2,1,'Paraclinicos '!J816&lt;6,2,'Paraclinicos '!J816&lt;12,3,'Paraclinicos '!J816&gt;=12,4)</f>
        <v/>
      </c>
      <c r="S817" cm="1">
        <f t="array" ref="S817">_xlfn.IFS('Paraclinicos '!Y816="","",'Paraclinicos '!Y816&lt;70,1,'Paraclinicos '!Y816&gt;=70,0)</f>
        <v>0</v>
      </c>
      <c r="T817" cm="1">
        <f t="array" ref="T817">_xlfn.IFS('Paraclinicos '!W816="","",'Paraclinicos '!W816&lt;6,4,'Paraclinicos '!W816&lt;10,3,'Paraclinicos '!W816&lt;13,2,'Paraclinicos '!W816&lt;15,1,'Paraclinicos '!W816=15,0)</f>
        <v>4</v>
      </c>
      <c r="U817" s="54">
        <f t="shared" si="36"/>
        <v>6</v>
      </c>
      <c r="V817" cm="1">
        <f t="array" ref="V817">_xlfn.IFS('Paraclinicos '!S816="","",OR('Paraclinicos '!S816&lt;=8,'Paraclinicos '!S816&gt;=25),3,'Paraclinicos '!S816&lt;12,1,'Paraclinicos '!S816&lt;21,0,'Paraclinicos '!S816&lt;25,2)</f>
        <v>2</v>
      </c>
      <c r="W817" t="str">
        <f>IFERROR(IF(INDEX('BD Demog para scores enalazar'!Y$2:'BD Demog para scores enalazar'!Y$3000,MATCH(Formulas!A817,'BD Demog para scores enalazar'!A$2:'BD Demog para scores enalazar'!A$3000,0))=1,"SI","NO"),"")</f>
        <v>NO</v>
      </c>
      <c r="X817" s="9" t="str">
        <f>IFERROR(IF(INDEX('BD Demog para scores enalazar'!AJ$2:'BD Demog para scores enalazar'!AJ$3000,MATCH(Formulas!A817,'BD Demog para scores enalazar'!A$2:'BD Demog para scores enalazar'!A$3000,0))=1,"SI","NO"),"")</f>
        <v>SI</v>
      </c>
      <c r="Y817" t="str" cm="1">
        <f t="array" ref="Y817">IF(AND(W817="NO",X817="NO"),_xlfn.IFS('Paraclinicos '!K816&lt;=91,3,'Paraclinicos '!K816&lt;94,2,'Paraclinicos '!K816&lt;96,1,'Paraclinicos '!K816&gt;=96,0),"")</f>
        <v/>
      </c>
      <c r="Z817" cm="1">
        <f t="array" ref="Z817">IF(OR(W817="SI",X817="SI"),_xlfn.IFS(OR(AND('Paraclinicos '!K816&lt;=83),AND('Paraclinicos '!K816&gt;=97,AA817=2)),3,OR(AND('Paraclinicos '!K816&lt;=86),AND('Paraclinicos '!K816&gt;=94,AA817=2)),2,OR(AND('Paraclinicos '!K816&lt;=88),AND('Paraclinicos '!K816&gt;=92,AA817=2)),1,OR(AND('Paraclinicos '!K816&gt;=88,'Paraclinicos '!K816&lt;=92),AND('Paraclinicos '!K816&gt;=93,AA817=0)),0),"")</f>
        <v>2</v>
      </c>
      <c r="AA817" cm="1">
        <f t="array" ref="AA817">_xlfn.IFS('Paraclinicos '!E816="","",'Paraclinicos '!E816="Oxigeno",2,'Paraclinicos '!E816="Aire",0)</f>
        <v>2</v>
      </c>
    </row>
    <row r="818" spans="1:27" x14ac:dyDescent="0.25">
      <c r="A818">
        <f>'Paraclinicos '!A817</f>
        <v>185</v>
      </c>
      <c r="B818" s="3">
        <f>'Paraclinicos '!R817</f>
        <v>44308</v>
      </c>
      <c r="C818" cm="1">
        <f t="array" ref="C818">_xlfn.IFS('Paraclinicos '!Q817="","",'Paraclinicos '!Q817&gt;60,3,'Paraclinicos '!Q817&lt;=60,1)</f>
        <v>1</v>
      </c>
      <c r="D818" t="str">
        <f>IFERROR(IF(INDEX('BD Demog para scores enalazar'!BC$2:BC$3000,MATCH(Formulas!A818,'BD Demog para scores enalazar'!A$2:A$3000,0))=0,"SI","NO"),"")</f>
        <v>SI</v>
      </c>
      <c r="E818" cm="1">
        <f t="array" ref="E818">_xlfn.IFS(D818="","",D818="SI",4,D818="NO",1)</f>
        <v>4</v>
      </c>
      <c r="F818" cm="1">
        <f t="array" ref="F818">_xlfn.IFS('Paraclinicos '!B817="","",'Paraclinicos '!B817&gt;1,1,'Paraclinicos '!B817&lt;=1,3)</f>
        <v>1</v>
      </c>
      <c r="G818" t="str" cm="1">
        <f t="array" ref="G818">_xlfn.IFS('Paraclinicos '!D817="","",AND('Paraclinicos '!D817&gt;=250,'Paraclinicos '!D817&lt;=500),2,'Paraclinicos '!D817&gt;500,3,'Paraclinicos '!D817&lt;250,1)</f>
        <v/>
      </c>
      <c r="H818" s="50">
        <f t="shared" si="37"/>
        <v>6</v>
      </c>
      <c r="I818" cm="1">
        <f t="array" ref="I818">_xlfn.IFS('Paraclinicos '!Q817="","",'Paraclinicos '!Q817&gt;=65,1,'Paraclinicos '!Q817&lt;65,0)</f>
        <v>0</v>
      </c>
      <c r="J818" cm="1">
        <f t="array" ref="J818">_xlfn.IFS('Paraclinicos '!I817="","",'Paraclinicos '!I817&gt;7,1,'Paraclinicos '!I817&lt;=7,0)</f>
        <v>1</v>
      </c>
      <c r="K818" cm="1">
        <f t="array" ref="K818">_xlfn.IFS('Paraclinicos '!W817="","",'Paraclinicos '!W817&lt;=8,1,'Paraclinicos '!W817&gt;8,0)</f>
        <v>1</v>
      </c>
      <c r="L818" cm="1">
        <f t="array" ref="L818">_xlfn.IFS('Paraclinicos '!S817="","",'Paraclinicos '!S817&gt;=30,1,'Paraclinicos '!S817&lt;30,0)</f>
        <v>0</v>
      </c>
      <c r="M818" cm="1">
        <f t="array" ref="M818">_xlfn.IFS(OR('Paraclinicos '!T817="",'Paraclinicos '!U817=""),"",OR('Paraclinicos '!T817&lt;=90,'Paraclinicos '!U817&lt;=60),1,OR('Paraclinicos '!T817&gt;90,'Paraclinicos '!U817&gt;60),0)</f>
        <v>0</v>
      </c>
      <c r="N818" s="45">
        <f t="shared" si="38"/>
        <v>4</v>
      </c>
      <c r="O818" cm="1">
        <f t="array" ref="O818">_xlfn.IFS(OR('Paraclinicos '!M817="",'Paraclinicos '!N817="",'Paraclinicos '!N817=0),"",'Paraclinicos '!M817/'Paraclinicos '!N817&lt;100,4,'Paraclinicos '!M817/'Paraclinicos '!N817&lt;200,3,'Paraclinicos '!M817/'Paraclinicos '!N817&lt;300,2,'Paraclinicos '!M817/'Paraclinicos '!N817&lt;400,1,'Paraclinicos '!M817/'Paraclinicos '!N817&gt;=400,0)</f>
        <v>2</v>
      </c>
      <c r="P818" cm="1">
        <f t="array" ref="P818">_xlfn.IFS('Paraclinicos '!C817="","",'Paraclinicos '!C817&lt;20,4,'Paraclinicos '!C817&lt;50,3,'Paraclinicos '!C817&lt;100,2,'Paraclinicos '!C817&lt;150,1,'Paraclinicos '!C817&gt;150,0)</f>
        <v>0</v>
      </c>
      <c r="Q818" cm="1">
        <f t="array" ref="Q818">_xlfn.IFS('Paraclinicos '!O817="","",'Paraclinicos '!O817&lt;1.2,0,'Paraclinicos '!O817&lt;2,1,'Paraclinicos '!O817&lt;3.5,2,'Paraclinicos '!O817&lt;5,3,'Paraclinicos '!O817&gt;5,4)</f>
        <v>1</v>
      </c>
      <c r="R818" cm="1">
        <f t="array" ref="R818">_xlfn.IFS('Paraclinicos '!J817="","",'Paraclinicos '!J817&lt;1.2,0,'Paraclinicos '!J817&lt;2,1,'Paraclinicos '!J817&lt;6,2,'Paraclinicos '!J817&lt;12,3,'Paraclinicos '!J817&gt;=12,4)</f>
        <v>2</v>
      </c>
      <c r="S818" cm="1">
        <f t="array" ref="S818">_xlfn.IFS('Paraclinicos '!Y817="","",'Paraclinicos '!Y817&lt;70,1,'Paraclinicos '!Y817&gt;=70,0)</f>
        <v>0</v>
      </c>
      <c r="T818" cm="1">
        <f t="array" ref="T818">_xlfn.IFS('Paraclinicos '!W817="","",'Paraclinicos '!W817&lt;6,4,'Paraclinicos '!W817&lt;10,3,'Paraclinicos '!W817&lt;13,2,'Paraclinicos '!W817&lt;15,1,'Paraclinicos '!W817=15,0)</f>
        <v>4</v>
      </c>
      <c r="U818" s="54">
        <f t="shared" si="36"/>
        <v>9</v>
      </c>
      <c r="V818" cm="1">
        <f t="array" ref="V818">_xlfn.IFS('Paraclinicos '!S817="","",OR('Paraclinicos '!S817&lt;=8,'Paraclinicos '!S817&gt;=25),3,'Paraclinicos '!S817&lt;12,1,'Paraclinicos '!S817&lt;21,0,'Paraclinicos '!S817&lt;25,2)</f>
        <v>0</v>
      </c>
      <c r="W818" t="str">
        <f>IFERROR(IF(INDEX('BD Demog para scores enalazar'!Y$2:'BD Demog para scores enalazar'!Y$3000,MATCH(Formulas!A818,'BD Demog para scores enalazar'!A$2:'BD Demog para scores enalazar'!A$3000,0))=1,"SI","NO"),"")</f>
        <v>NO</v>
      </c>
      <c r="X818" s="9" t="str">
        <f>IFERROR(IF(INDEX('BD Demog para scores enalazar'!AJ$2:'BD Demog para scores enalazar'!AJ$3000,MATCH(Formulas!A818,'BD Demog para scores enalazar'!A$2:'BD Demog para scores enalazar'!A$3000,0))=1,"SI","NO"),"")</f>
        <v>NO</v>
      </c>
      <c r="Y818" cm="1">
        <f t="array" ref="Y818">IF(AND(W818="NO",X818="NO"),_xlfn.IFS('Paraclinicos '!K817&lt;=91,3,'Paraclinicos '!K817&lt;94,2,'Paraclinicos '!K817&lt;96,1,'Paraclinicos '!K817&gt;=96,0),"")</f>
        <v>3</v>
      </c>
      <c r="Z818" t="str" cm="1">
        <f t="array" ref="Z818">IF(OR(W818="SI",X818="SI"),_xlfn.IFS(OR(AND('Paraclinicos '!K817&lt;=83),AND('Paraclinicos '!K817&gt;=97,AA818=2)),3,OR(AND('Paraclinicos '!K817&lt;=86),AND('Paraclinicos '!K817&gt;=94,AA818=2)),2,OR(AND('Paraclinicos '!K817&lt;=88),AND('Paraclinicos '!K817&gt;=92,AA818=2)),1,OR(AND('Paraclinicos '!K817&gt;=88,'Paraclinicos '!K817&lt;=92),AND('Paraclinicos '!K817&gt;=93,AA818=0)),0),"")</f>
        <v/>
      </c>
      <c r="AA818" cm="1">
        <f t="array" ref="AA818">_xlfn.IFS('Paraclinicos '!E817="","",'Paraclinicos '!E817="Oxigeno",2,'Paraclinicos '!E817="Aire",0)</f>
        <v>2</v>
      </c>
    </row>
    <row r="819" spans="1:27" x14ac:dyDescent="0.25">
      <c r="A819">
        <f>'Paraclinicos '!A818</f>
        <v>185</v>
      </c>
      <c r="B819" s="3">
        <f>'Paraclinicos '!R818</f>
        <v>44309</v>
      </c>
      <c r="C819" cm="1">
        <f t="array" ref="C819">_xlfn.IFS('Paraclinicos '!Q818="","",'Paraclinicos '!Q818&gt;60,3,'Paraclinicos '!Q818&lt;=60,1)</f>
        <v>1</v>
      </c>
      <c r="D819" t="str">
        <f>IFERROR(IF(INDEX('BD Demog para scores enalazar'!BC$2:BC$3000,MATCH(Formulas!A819,'BD Demog para scores enalazar'!A$2:A$3000,0))=0,"SI","NO"),"")</f>
        <v>SI</v>
      </c>
      <c r="E819" cm="1">
        <f t="array" ref="E819">_xlfn.IFS(D819="","",D819="SI",4,D819="NO",1)</f>
        <v>4</v>
      </c>
      <c r="F819" cm="1">
        <f t="array" ref="F819">_xlfn.IFS('Paraclinicos '!B818="","",'Paraclinicos '!B818&gt;1,1,'Paraclinicos '!B818&lt;=1,3)</f>
        <v>1</v>
      </c>
      <c r="G819" t="str" cm="1">
        <f t="array" ref="G819">_xlfn.IFS('Paraclinicos '!D818="","",AND('Paraclinicos '!D818&gt;=250,'Paraclinicos '!D818&lt;=500),2,'Paraclinicos '!D818&gt;500,3,'Paraclinicos '!D818&lt;250,1)</f>
        <v/>
      </c>
      <c r="H819" s="50">
        <f t="shared" si="37"/>
        <v>6</v>
      </c>
      <c r="I819" cm="1">
        <f t="array" ref="I819">_xlfn.IFS('Paraclinicos '!Q818="","",'Paraclinicos '!Q818&gt;=65,1,'Paraclinicos '!Q818&lt;65,0)</f>
        <v>0</v>
      </c>
      <c r="J819" cm="1">
        <f t="array" ref="J819">_xlfn.IFS('Paraclinicos '!I818="","",'Paraclinicos '!I818&gt;7,1,'Paraclinicos '!I818&lt;=7,0)</f>
        <v>1</v>
      </c>
      <c r="K819" cm="1">
        <f t="array" ref="K819">_xlfn.IFS('Paraclinicos '!W818="","",'Paraclinicos '!W818&lt;=8,1,'Paraclinicos '!W818&gt;8,0)</f>
        <v>1</v>
      </c>
      <c r="L819" cm="1">
        <f t="array" ref="L819">_xlfn.IFS('Paraclinicos '!S818="","",'Paraclinicos '!S818&gt;=30,1,'Paraclinicos '!S818&lt;30,0)</f>
        <v>0</v>
      </c>
      <c r="M819" cm="1">
        <f t="array" ref="M819">_xlfn.IFS(OR('Paraclinicos '!T818="",'Paraclinicos '!U818=""),"",OR('Paraclinicos '!T818&lt;=90,'Paraclinicos '!U818&lt;=60),1,OR('Paraclinicos '!T818&gt;90,'Paraclinicos '!U818&gt;60),0)</f>
        <v>0</v>
      </c>
      <c r="N819" s="45">
        <f t="shared" si="38"/>
        <v>4</v>
      </c>
      <c r="O819" cm="1">
        <f t="array" ref="O819">_xlfn.IFS(OR('Paraclinicos '!M818="",'Paraclinicos '!N818="",'Paraclinicos '!N818=0),"",'Paraclinicos '!M818/'Paraclinicos '!N818&lt;100,4,'Paraclinicos '!M818/'Paraclinicos '!N818&lt;200,3,'Paraclinicos '!M818/'Paraclinicos '!N818&lt;300,2,'Paraclinicos '!M818/'Paraclinicos '!N818&lt;400,1,'Paraclinicos '!M818/'Paraclinicos '!N818&gt;=400,0)</f>
        <v>3</v>
      </c>
      <c r="P819" cm="1">
        <f t="array" ref="P819">_xlfn.IFS('Paraclinicos '!C818="","",'Paraclinicos '!C818&lt;20,4,'Paraclinicos '!C818&lt;50,3,'Paraclinicos '!C818&lt;100,2,'Paraclinicos '!C818&lt;150,1,'Paraclinicos '!C818&gt;150,0)</f>
        <v>0</v>
      </c>
      <c r="Q819" cm="1">
        <f t="array" ref="Q819">_xlfn.IFS('Paraclinicos '!O818="","",'Paraclinicos '!O818&lt;1.2,0,'Paraclinicos '!O818&lt;2,1,'Paraclinicos '!O818&lt;3.5,2,'Paraclinicos '!O818&lt;5,3,'Paraclinicos '!O818&gt;5,4)</f>
        <v>0</v>
      </c>
      <c r="R819" t="str" cm="1">
        <f t="array" ref="R819">_xlfn.IFS('Paraclinicos '!J818="","",'Paraclinicos '!J818&lt;1.2,0,'Paraclinicos '!J818&lt;2,1,'Paraclinicos '!J818&lt;6,2,'Paraclinicos '!J818&lt;12,3,'Paraclinicos '!J818&gt;=12,4)</f>
        <v/>
      </c>
      <c r="S819" cm="1">
        <f t="array" ref="S819">_xlfn.IFS('Paraclinicos '!Y818="","",'Paraclinicos '!Y818&lt;70,1,'Paraclinicos '!Y818&gt;=70,0)</f>
        <v>0</v>
      </c>
      <c r="T819" cm="1">
        <f t="array" ref="T819">_xlfn.IFS('Paraclinicos '!W818="","",'Paraclinicos '!W818&lt;6,4,'Paraclinicos '!W818&lt;10,3,'Paraclinicos '!W818&lt;13,2,'Paraclinicos '!W818&lt;15,1,'Paraclinicos '!W818=15,0)</f>
        <v>4</v>
      </c>
      <c r="U819" s="54">
        <f t="shared" si="36"/>
        <v>7</v>
      </c>
      <c r="V819" cm="1">
        <f t="array" ref="V819">_xlfn.IFS('Paraclinicos '!S818="","",OR('Paraclinicos '!S818&lt;=8,'Paraclinicos '!S818&gt;=25),3,'Paraclinicos '!S818&lt;12,1,'Paraclinicos '!S818&lt;21,0,'Paraclinicos '!S818&lt;25,2)</f>
        <v>2</v>
      </c>
      <c r="W819" t="str">
        <f>IFERROR(IF(INDEX('BD Demog para scores enalazar'!Y$2:'BD Demog para scores enalazar'!Y$3000,MATCH(Formulas!A819,'BD Demog para scores enalazar'!A$2:'BD Demog para scores enalazar'!A$3000,0))=1,"SI","NO"),"")</f>
        <v>NO</v>
      </c>
      <c r="X819" s="9" t="str">
        <f>IFERROR(IF(INDEX('BD Demog para scores enalazar'!AJ$2:'BD Demog para scores enalazar'!AJ$3000,MATCH(Formulas!A819,'BD Demog para scores enalazar'!A$2:'BD Demog para scores enalazar'!A$3000,0))=1,"SI","NO"),"")</f>
        <v>NO</v>
      </c>
      <c r="Y819" cm="1">
        <f t="array" ref="Y819">IF(AND(W819="NO",X819="NO"),_xlfn.IFS('Paraclinicos '!K818&lt;=91,3,'Paraclinicos '!K818&lt;94,2,'Paraclinicos '!K818&lt;96,1,'Paraclinicos '!K818&gt;=96,0),"")</f>
        <v>3</v>
      </c>
      <c r="Z819" t="str" cm="1">
        <f t="array" ref="Z819">IF(OR(W819="SI",X819="SI"),_xlfn.IFS(OR(AND('Paraclinicos '!K818&lt;=83),AND('Paraclinicos '!K818&gt;=97,AA819=2)),3,OR(AND('Paraclinicos '!K818&lt;=86),AND('Paraclinicos '!K818&gt;=94,AA819=2)),2,OR(AND('Paraclinicos '!K818&lt;=88),AND('Paraclinicos '!K818&gt;=92,AA819=2)),1,OR(AND('Paraclinicos '!K818&gt;=88,'Paraclinicos '!K818&lt;=92),AND('Paraclinicos '!K818&gt;=93,AA819=0)),0),"")</f>
        <v/>
      </c>
      <c r="AA819" cm="1">
        <f t="array" ref="AA819">_xlfn.IFS('Paraclinicos '!E818="","",'Paraclinicos '!E818="Oxigeno",2,'Paraclinicos '!E818="Aire",0)</f>
        <v>2</v>
      </c>
    </row>
    <row r="820" spans="1:27" x14ac:dyDescent="0.25">
      <c r="A820">
        <f>'Paraclinicos '!A819</f>
        <v>185</v>
      </c>
      <c r="B820" s="3">
        <f>'Paraclinicos '!R819</f>
        <v>11804</v>
      </c>
      <c r="C820" cm="1">
        <f t="array" ref="C820">_xlfn.IFS('Paraclinicos '!Q819="","",'Paraclinicos '!Q819&gt;60,3,'Paraclinicos '!Q819&lt;=60,1)</f>
        <v>1</v>
      </c>
      <c r="D820" t="str">
        <f>IFERROR(IF(INDEX('BD Demog para scores enalazar'!BC$2:BC$3000,MATCH(Formulas!A820,'BD Demog para scores enalazar'!A$2:A$3000,0))=0,"SI","NO"),"")</f>
        <v>SI</v>
      </c>
      <c r="E820" cm="1">
        <f t="array" ref="E820">_xlfn.IFS(D820="","",D820="SI",4,D820="NO",1)</f>
        <v>4</v>
      </c>
      <c r="F820" cm="1">
        <f t="array" ref="F820">_xlfn.IFS('Paraclinicos '!B819="","",'Paraclinicos '!B819&gt;1,1,'Paraclinicos '!B819&lt;=1,3)</f>
        <v>1</v>
      </c>
      <c r="G820" t="str" cm="1">
        <f t="array" ref="G820">_xlfn.IFS('Paraclinicos '!D819="","",AND('Paraclinicos '!D819&gt;=250,'Paraclinicos '!D819&lt;=500),2,'Paraclinicos '!D819&gt;500,3,'Paraclinicos '!D819&lt;250,1)</f>
        <v/>
      </c>
      <c r="H820" s="50">
        <f t="shared" si="37"/>
        <v>6</v>
      </c>
      <c r="I820" cm="1">
        <f t="array" ref="I820">_xlfn.IFS('Paraclinicos '!Q819="","",'Paraclinicos '!Q819&gt;=65,1,'Paraclinicos '!Q819&lt;65,0)</f>
        <v>0</v>
      </c>
      <c r="J820" cm="1">
        <f t="array" ref="J820">_xlfn.IFS('Paraclinicos '!I819="","",'Paraclinicos '!I819&gt;7,1,'Paraclinicos '!I819&lt;=7,0)</f>
        <v>1</v>
      </c>
      <c r="K820" cm="1">
        <f t="array" ref="K820">_xlfn.IFS('Paraclinicos '!W819="","",'Paraclinicos '!W819&lt;=8,1,'Paraclinicos '!W819&gt;8,0)</f>
        <v>1</v>
      </c>
      <c r="L820" cm="1">
        <f t="array" ref="L820">_xlfn.IFS('Paraclinicos '!S819="","",'Paraclinicos '!S819&gt;=30,1,'Paraclinicos '!S819&lt;30,0)</f>
        <v>0</v>
      </c>
      <c r="M820" cm="1">
        <f t="array" ref="M820">_xlfn.IFS(OR('Paraclinicos '!T819="",'Paraclinicos '!U819=""),"",OR('Paraclinicos '!T819&lt;=90,'Paraclinicos '!U819&lt;=60),1,OR('Paraclinicos '!T819&gt;90,'Paraclinicos '!U819&gt;60),0)</f>
        <v>0</v>
      </c>
      <c r="N820" s="45">
        <f t="shared" si="38"/>
        <v>4</v>
      </c>
      <c r="O820" cm="1">
        <f t="array" ref="O820">_xlfn.IFS(OR('Paraclinicos '!M819="",'Paraclinicos '!N819="",'Paraclinicos '!N819=0),"",'Paraclinicos '!M819/'Paraclinicos '!N819&lt;100,4,'Paraclinicos '!M819/'Paraclinicos '!N819&lt;200,3,'Paraclinicos '!M819/'Paraclinicos '!N819&lt;300,2,'Paraclinicos '!M819/'Paraclinicos '!N819&lt;400,1,'Paraclinicos '!M819/'Paraclinicos '!N819&gt;=400,0)</f>
        <v>2</v>
      </c>
      <c r="P820" cm="1">
        <f t="array" ref="P820">_xlfn.IFS('Paraclinicos '!C819="","",'Paraclinicos '!C819&lt;20,4,'Paraclinicos '!C819&lt;50,3,'Paraclinicos '!C819&lt;100,2,'Paraclinicos '!C819&lt;150,1,'Paraclinicos '!C819&gt;150,0)</f>
        <v>0</v>
      </c>
      <c r="Q820" cm="1">
        <f t="array" ref="Q820">_xlfn.IFS('Paraclinicos '!O819="","",'Paraclinicos '!O819&lt;1.2,0,'Paraclinicos '!O819&lt;2,1,'Paraclinicos '!O819&lt;3.5,2,'Paraclinicos '!O819&lt;5,3,'Paraclinicos '!O819&gt;5,4)</f>
        <v>2</v>
      </c>
      <c r="R820" cm="1">
        <f t="array" ref="R820">_xlfn.IFS('Paraclinicos '!J819="","",'Paraclinicos '!J819&lt;1.2,0,'Paraclinicos '!J819&lt;2,1,'Paraclinicos '!J819&lt;6,2,'Paraclinicos '!J819&lt;12,3,'Paraclinicos '!J819&gt;=12,4)</f>
        <v>2</v>
      </c>
      <c r="S820" cm="1">
        <f t="array" ref="S820">_xlfn.IFS('Paraclinicos '!Y819="","",'Paraclinicos '!Y819&lt;70,1,'Paraclinicos '!Y819&gt;=70,0)</f>
        <v>0</v>
      </c>
      <c r="T820" cm="1">
        <f t="array" ref="T820">_xlfn.IFS('Paraclinicos '!W819="","",'Paraclinicos '!W819&lt;6,4,'Paraclinicos '!W819&lt;10,3,'Paraclinicos '!W819&lt;13,2,'Paraclinicos '!W819&lt;15,1,'Paraclinicos '!W819=15,0)</f>
        <v>4</v>
      </c>
      <c r="U820" s="54">
        <f t="shared" si="36"/>
        <v>10</v>
      </c>
      <c r="V820" cm="1">
        <f t="array" ref="V820">_xlfn.IFS('Paraclinicos '!S819="","",OR('Paraclinicos '!S819&lt;=8,'Paraclinicos '!S819&gt;=25),3,'Paraclinicos '!S819&lt;12,1,'Paraclinicos '!S819&lt;21,0,'Paraclinicos '!S819&lt;25,2)</f>
        <v>2</v>
      </c>
      <c r="W820" t="str">
        <f>IFERROR(IF(INDEX('BD Demog para scores enalazar'!Y$2:'BD Demog para scores enalazar'!Y$3000,MATCH(Formulas!A820,'BD Demog para scores enalazar'!A$2:'BD Demog para scores enalazar'!A$3000,0))=1,"SI","NO"),"")</f>
        <v>NO</v>
      </c>
      <c r="X820" s="9" t="str">
        <f>IFERROR(IF(INDEX('BD Demog para scores enalazar'!AJ$2:'BD Demog para scores enalazar'!AJ$3000,MATCH(Formulas!A820,'BD Demog para scores enalazar'!A$2:'BD Demog para scores enalazar'!A$3000,0))=1,"SI","NO"),"")</f>
        <v>NO</v>
      </c>
      <c r="Y820" cm="1">
        <f t="array" ref="Y820">IF(AND(W820="NO",X820="NO"),_xlfn.IFS('Paraclinicos '!K819&lt;=91,3,'Paraclinicos '!K819&lt;94,2,'Paraclinicos '!K819&lt;96,1,'Paraclinicos '!K819&gt;=96,0),"")</f>
        <v>3</v>
      </c>
      <c r="Z820" t="str" cm="1">
        <f t="array" ref="Z820">IF(OR(W820="SI",X820="SI"),_xlfn.IFS(OR(AND('Paraclinicos '!K819&lt;=83),AND('Paraclinicos '!K819&gt;=97,AA820=2)),3,OR(AND('Paraclinicos '!K819&lt;=86),AND('Paraclinicos '!K819&gt;=94,AA820=2)),2,OR(AND('Paraclinicos '!K819&lt;=88),AND('Paraclinicos '!K819&gt;=92,AA820=2)),1,OR(AND('Paraclinicos '!K819&gt;=88,'Paraclinicos '!K819&lt;=92),AND('Paraclinicos '!K819&gt;=93,AA820=0)),0),"")</f>
        <v/>
      </c>
      <c r="AA820" cm="1">
        <f t="array" ref="AA820">_xlfn.IFS('Paraclinicos '!E819="","",'Paraclinicos '!E819="Oxigeno",2,'Paraclinicos '!E819="Aire",0)</f>
        <v>2</v>
      </c>
    </row>
    <row r="821" spans="1:27" x14ac:dyDescent="0.25">
      <c r="A821">
        <f>'Paraclinicos '!A820</f>
        <v>185</v>
      </c>
      <c r="B821" s="3">
        <f>'Paraclinicos '!R820</f>
        <v>11804</v>
      </c>
      <c r="C821" cm="1">
        <f t="array" ref="C821">_xlfn.IFS('Paraclinicos '!Q820="","",'Paraclinicos '!Q820&gt;60,3,'Paraclinicos '!Q820&lt;=60,1)</f>
        <v>1</v>
      </c>
      <c r="D821" t="str">
        <f>IFERROR(IF(INDEX('BD Demog para scores enalazar'!BC$2:BC$3000,MATCH(Formulas!A821,'BD Demog para scores enalazar'!A$2:A$3000,0))=0,"SI","NO"),"")</f>
        <v>SI</v>
      </c>
      <c r="E821" cm="1">
        <f t="array" ref="E821">_xlfn.IFS(D821="","",D821="SI",4,D821="NO",1)</f>
        <v>4</v>
      </c>
      <c r="F821" cm="1">
        <f t="array" ref="F821">_xlfn.IFS('Paraclinicos '!B820="","",'Paraclinicos '!B820&gt;1,1,'Paraclinicos '!B820&lt;=1,3)</f>
        <v>3</v>
      </c>
      <c r="G821" cm="1">
        <f t="array" ref="G821">_xlfn.IFS('Paraclinicos '!D820="","",AND('Paraclinicos '!D820&gt;=250,'Paraclinicos '!D820&lt;=500),2,'Paraclinicos '!D820&gt;500,3,'Paraclinicos '!D820&lt;250,1)</f>
        <v>2</v>
      </c>
      <c r="H821" s="50">
        <f t="shared" si="37"/>
        <v>10</v>
      </c>
      <c r="I821" cm="1">
        <f t="array" ref="I821">_xlfn.IFS('Paraclinicos '!Q820="","",'Paraclinicos '!Q820&gt;=65,1,'Paraclinicos '!Q820&lt;65,0)</f>
        <v>0</v>
      </c>
      <c r="J821" cm="1">
        <f t="array" ref="J821">_xlfn.IFS('Paraclinicos '!I820="","",'Paraclinicos '!I820&gt;7,1,'Paraclinicos '!I820&lt;=7,0)</f>
        <v>1</v>
      </c>
      <c r="K821" cm="1">
        <f t="array" ref="K821">_xlfn.IFS('Paraclinicos '!W820="","",'Paraclinicos '!W820&lt;=8,1,'Paraclinicos '!W820&gt;8,0)</f>
        <v>1</v>
      </c>
      <c r="L821" cm="1">
        <f t="array" ref="L821">_xlfn.IFS('Paraclinicos '!S820="","",'Paraclinicos '!S820&gt;=30,1,'Paraclinicos '!S820&lt;30,0)</f>
        <v>0</v>
      </c>
      <c r="M821" cm="1">
        <f t="array" ref="M821">_xlfn.IFS(OR('Paraclinicos '!T820="",'Paraclinicos '!U820=""),"",OR('Paraclinicos '!T820&lt;=90,'Paraclinicos '!U820&lt;=60),1,OR('Paraclinicos '!T820&gt;90,'Paraclinicos '!U820&gt;60),0)</f>
        <v>0</v>
      </c>
      <c r="N821" s="45">
        <f t="shared" si="38"/>
        <v>4</v>
      </c>
      <c r="O821" cm="1">
        <f t="array" ref="O821">_xlfn.IFS(OR('Paraclinicos '!M820="",'Paraclinicos '!N820="",'Paraclinicos '!N820=0),"",'Paraclinicos '!M820/'Paraclinicos '!N820&lt;100,4,'Paraclinicos '!M820/'Paraclinicos '!N820&lt;200,3,'Paraclinicos '!M820/'Paraclinicos '!N820&lt;300,2,'Paraclinicos '!M820/'Paraclinicos '!N820&lt;400,1,'Paraclinicos '!M820/'Paraclinicos '!N820&gt;=400,0)</f>
        <v>2</v>
      </c>
      <c r="P821" cm="1">
        <f t="array" ref="P821">_xlfn.IFS('Paraclinicos '!C820="","",'Paraclinicos '!C820&lt;20,4,'Paraclinicos '!C820&lt;50,3,'Paraclinicos '!C820&lt;100,2,'Paraclinicos '!C820&lt;150,1,'Paraclinicos '!C820&gt;150,0)</f>
        <v>0</v>
      </c>
      <c r="Q821" cm="1">
        <f t="array" ref="Q821">_xlfn.IFS('Paraclinicos '!O820="","",'Paraclinicos '!O820&lt;1.2,0,'Paraclinicos '!O820&lt;2,1,'Paraclinicos '!O820&lt;3.5,2,'Paraclinicos '!O820&lt;5,3,'Paraclinicos '!O820&gt;5,4)</f>
        <v>2</v>
      </c>
      <c r="R821" t="str" cm="1">
        <f t="array" ref="R821">_xlfn.IFS('Paraclinicos '!J820="","",'Paraclinicos '!J820&lt;1.2,0,'Paraclinicos '!J820&lt;2,1,'Paraclinicos '!J820&lt;6,2,'Paraclinicos '!J820&lt;12,3,'Paraclinicos '!J820&gt;=12,4)</f>
        <v/>
      </c>
      <c r="S821" cm="1">
        <f t="array" ref="S821">_xlfn.IFS('Paraclinicos '!Y820="","",'Paraclinicos '!Y820&lt;70,1,'Paraclinicos '!Y820&gt;=70,0)</f>
        <v>0</v>
      </c>
      <c r="T821" cm="1">
        <f t="array" ref="T821">_xlfn.IFS('Paraclinicos '!W820="","",'Paraclinicos '!W820&lt;6,4,'Paraclinicos '!W820&lt;10,3,'Paraclinicos '!W820&lt;13,2,'Paraclinicos '!W820&lt;15,1,'Paraclinicos '!W820=15,0)</f>
        <v>4</v>
      </c>
      <c r="U821" s="54">
        <f t="shared" si="36"/>
        <v>8</v>
      </c>
      <c r="V821" cm="1">
        <f t="array" ref="V821">_xlfn.IFS('Paraclinicos '!S820="","",OR('Paraclinicos '!S820&lt;=8,'Paraclinicos '!S820&gt;=25),3,'Paraclinicos '!S820&lt;12,1,'Paraclinicos '!S820&lt;21,0,'Paraclinicos '!S820&lt;25,2)</f>
        <v>2</v>
      </c>
      <c r="W821" t="str">
        <f>IFERROR(IF(INDEX('BD Demog para scores enalazar'!Y$2:'BD Demog para scores enalazar'!Y$3000,MATCH(Formulas!A821,'BD Demog para scores enalazar'!A$2:'BD Demog para scores enalazar'!A$3000,0))=1,"SI","NO"),"")</f>
        <v>NO</v>
      </c>
      <c r="X821" s="9" t="str">
        <f>IFERROR(IF(INDEX('BD Demog para scores enalazar'!AJ$2:'BD Demog para scores enalazar'!AJ$3000,MATCH(Formulas!A821,'BD Demog para scores enalazar'!A$2:'BD Demog para scores enalazar'!A$3000,0))=1,"SI","NO"),"")</f>
        <v>NO</v>
      </c>
      <c r="Y821" cm="1">
        <f t="array" ref="Y821">IF(AND(W821="NO",X821="NO"),_xlfn.IFS('Paraclinicos '!K820&lt;=91,3,'Paraclinicos '!K820&lt;94,2,'Paraclinicos '!K820&lt;96,1,'Paraclinicos '!K820&gt;=96,0),"")</f>
        <v>3</v>
      </c>
      <c r="Z821" t="str" cm="1">
        <f t="array" ref="Z821">IF(OR(W821="SI",X821="SI"),_xlfn.IFS(OR(AND('Paraclinicos '!K820&lt;=83),AND('Paraclinicos '!K820&gt;=97,AA821=2)),3,OR(AND('Paraclinicos '!K820&lt;=86),AND('Paraclinicos '!K820&gt;=94,AA821=2)),2,OR(AND('Paraclinicos '!K820&lt;=88),AND('Paraclinicos '!K820&gt;=92,AA821=2)),1,OR(AND('Paraclinicos '!K820&gt;=88,'Paraclinicos '!K820&lt;=92),AND('Paraclinicos '!K820&gt;=93,AA821=0)),0),"")</f>
        <v/>
      </c>
      <c r="AA821" cm="1">
        <f t="array" ref="AA821">_xlfn.IFS('Paraclinicos '!E820="","",'Paraclinicos '!E820="Oxigeno",2,'Paraclinicos '!E820="Aire",0)</f>
        <v>2</v>
      </c>
    </row>
    <row r="822" spans="1:27" x14ac:dyDescent="0.25">
      <c r="A822">
        <f>'Paraclinicos '!A821</f>
        <v>185</v>
      </c>
      <c r="B822" s="3">
        <f>'Paraclinicos '!R821</f>
        <v>44313</v>
      </c>
      <c r="C822" cm="1">
        <f t="array" ref="C822">_xlfn.IFS('Paraclinicos '!Q821="","",'Paraclinicos '!Q821&gt;60,3,'Paraclinicos '!Q821&lt;=60,1)</f>
        <v>1</v>
      </c>
      <c r="D822" t="str">
        <f>IFERROR(IF(INDEX('BD Demog para scores enalazar'!BC$2:BC$3000,MATCH(Formulas!A822,'BD Demog para scores enalazar'!A$2:A$3000,0))=0,"SI","NO"),"")</f>
        <v>SI</v>
      </c>
      <c r="E822" cm="1">
        <f t="array" ref="E822">_xlfn.IFS(D822="","",D822="SI",4,D822="NO",1)</f>
        <v>4</v>
      </c>
      <c r="F822" cm="1">
        <f t="array" ref="F822">_xlfn.IFS('Paraclinicos '!B821="","",'Paraclinicos '!B821&gt;1,1,'Paraclinicos '!B821&lt;=1,3)</f>
        <v>1</v>
      </c>
      <c r="G822" t="str" cm="1">
        <f t="array" ref="G822">_xlfn.IFS('Paraclinicos '!D821="","",AND('Paraclinicos '!D821&gt;=250,'Paraclinicos '!D821&lt;=500),2,'Paraclinicos '!D821&gt;500,3,'Paraclinicos '!D821&lt;250,1)</f>
        <v/>
      </c>
      <c r="H822" s="50">
        <f t="shared" si="37"/>
        <v>6</v>
      </c>
      <c r="I822" cm="1">
        <f t="array" ref="I822">_xlfn.IFS('Paraclinicos '!Q821="","",'Paraclinicos '!Q821&gt;=65,1,'Paraclinicos '!Q821&lt;65,0)</f>
        <v>0</v>
      </c>
      <c r="J822" cm="1">
        <f t="array" ref="J822">_xlfn.IFS('Paraclinicos '!I821="","",'Paraclinicos '!I821&gt;7,1,'Paraclinicos '!I821&lt;=7,0)</f>
        <v>1</v>
      </c>
      <c r="K822" cm="1">
        <f t="array" ref="K822">_xlfn.IFS('Paraclinicos '!W821="","",'Paraclinicos '!W821&lt;=8,1,'Paraclinicos '!W821&gt;8,0)</f>
        <v>1</v>
      </c>
      <c r="L822" cm="1">
        <f t="array" ref="L822">_xlfn.IFS('Paraclinicos '!S821="","",'Paraclinicos '!S821&gt;=30,1,'Paraclinicos '!S821&lt;30,0)</f>
        <v>0</v>
      </c>
      <c r="M822" cm="1">
        <f t="array" ref="M822">_xlfn.IFS(OR('Paraclinicos '!T821="",'Paraclinicos '!U821=""),"",OR('Paraclinicos '!T821&lt;=90,'Paraclinicos '!U821&lt;=60),1,OR('Paraclinicos '!T821&gt;90,'Paraclinicos '!U821&gt;60),0)</f>
        <v>0</v>
      </c>
      <c r="N822" s="45">
        <f t="shared" si="38"/>
        <v>4</v>
      </c>
      <c r="O822" cm="1">
        <f t="array" ref="O822">_xlfn.IFS(OR('Paraclinicos '!M821="",'Paraclinicos '!N821="",'Paraclinicos '!N821=0),"",'Paraclinicos '!M821/'Paraclinicos '!N821&lt;100,4,'Paraclinicos '!M821/'Paraclinicos '!N821&lt;200,3,'Paraclinicos '!M821/'Paraclinicos '!N821&lt;300,2,'Paraclinicos '!M821/'Paraclinicos '!N821&lt;400,1,'Paraclinicos '!M821/'Paraclinicos '!N821&gt;=400,0)</f>
        <v>1</v>
      </c>
      <c r="P822" cm="1">
        <f t="array" ref="P822">_xlfn.IFS('Paraclinicos '!C821="","",'Paraclinicos '!C821&lt;20,4,'Paraclinicos '!C821&lt;50,3,'Paraclinicos '!C821&lt;100,2,'Paraclinicos '!C821&lt;150,1,'Paraclinicos '!C821&gt;150,0)</f>
        <v>0</v>
      </c>
      <c r="Q822" cm="1">
        <f t="array" ref="Q822">_xlfn.IFS('Paraclinicos '!O821="","",'Paraclinicos '!O821&lt;1.2,0,'Paraclinicos '!O821&lt;2,1,'Paraclinicos '!O821&lt;3.5,2,'Paraclinicos '!O821&lt;5,3,'Paraclinicos '!O821&gt;5,4)</f>
        <v>2</v>
      </c>
      <c r="R822" cm="1">
        <f t="array" ref="R822">_xlfn.IFS('Paraclinicos '!J821="","",'Paraclinicos '!J821&lt;1.2,0,'Paraclinicos '!J821&lt;2,1,'Paraclinicos '!J821&lt;6,2,'Paraclinicos '!J821&lt;12,3,'Paraclinicos '!J821&gt;=12,4)</f>
        <v>1</v>
      </c>
      <c r="S822" cm="1">
        <f t="array" ref="S822">_xlfn.IFS('Paraclinicos '!Y821="","",'Paraclinicos '!Y821&lt;70,1,'Paraclinicos '!Y821&gt;=70,0)</f>
        <v>0</v>
      </c>
      <c r="T822" cm="1">
        <f t="array" ref="T822">_xlfn.IFS('Paraclinicos '!W821="","",'Paraclinicos '!W821&lt;6,4,'Paraclinicos '!W821&lt;10,3,'Paraclinicos '!W821&lt;13,2,'Paraclinicos '!W821&lt;15,1,'Paraclinicos '!W821=15,0)</f>
        <v>4</v>
      </c>
      <c r="U822" s="54">
        <f t="shared" si="36"/>
        <v>8</v>
      </c>
      <c r="V822" cm="1">
        <f t="array" ref="V822">_xlfn.IFS('Paraclinicos '!S821="","",OR('Paraclinicos '!S821&lt;=8,'Paraclinicos '!S821&gt;=25),3,'Paraclinicos '!S821&lt;12,1,'Paraclinicos '!S821&lt;21,0,'Paraclinicos '!S821&lt;25,2)</f>
        <v>2</v>
      </c>
      <c r="W822" t="str">
        <f>IFERROR(IF(INDEX('BD Demog para scores enalazar'!Y$2:'BD Demog para scores enalazar'!Y$3000,MATCH(Formulas!A822,'BD Demog para scores enalazar'!A$2:'BD Demog para scores enalazar'!A$3000,0))=1,"SI","NO"),"")</f>
        <v>NO</v>
      </c>
      <c r="X822" s="9" t="str">
        <f>IFERROR(IF(INDEX('BD Demog para scores enalazar'!AJ$2:'BD Demog para scores enalazar'!AJ$3000,MATCH(Formulas!A822,'BD Demog para scores enalazar'!A$2:'BD Demog para scores enalazar'!A$3000,0))=1,"SI","NO"),"")</f>
        <v>NO</v>
      </c>
      <c r="Y822" cm="1">
        <f t="array" ref="Y822">IF(AND(W822="NO",X822="NO"),_xlfn.IFS('Paraclinicos '!K821&lt;=91,3,'Paraclinicos '!K821&lt;94,2,'Paraclinicos '!K821&lt;96,1,'Paraclinicos '!K821&gt;=96,0),"")</f>
        <v>2</v>
      </c>
      <c r="Z822" t="str" cm="1">
        <f t="array" ref="Z822">IF(OR(W822="SI",X822="SI"),_xlfn.IFS(OR(AND('Paraclinicos '!K821&lt;=83),AND('Paraclinicos '!K821&gt;=97,AA822=2)),3,OR(AND('Paraclinicos '!K821&lt;=86),AND('Paraclinicos '!K821&gt;=94,AA822=2)),2,OR(AND('Paraclinicos '!K821&lt;=88),AND('Paraclinicos '!K821&gt;=92,AA822=2)),1,OR(AND('Paraclinicos '!K821&gt;=88,'Paraclinicos '!K821&lt;=92),AND('Paraclinicos '!K821&gt;=93,AA822=0)),0),"")</f>
        <v/>
      </c>
      <c r="AA822" cm="1">
        <f t="array" ref="AA822">_xlfn.IFS('Paraclinicos '!E821="","",'Paraclinicos '!E821="Oxigeno",2,'Paraclinicos '!E821="Aire",0)</f>
        <v>2</v>
      </c>
    </row>
    <row r="823" spans="1:27" x14ac:dyDescent="0.25">
      <c r="A823">
        <f>'Paraclinicos '!A822</f>
        <v>185</v>
      </c>
      <c r="B823" s="3">
        <f>'Paraclinicos '!R822</f>
        <v>44315</v>
      </c>
      <c r="C823" cm="1">
        <f t="array" ref="C823">_xlfn.IFS('Paraclinicos '!Q822="","",'Paraclinicos '!Q822&gt;60,3,'Paraclinicos '!Q822&lt;=60,1)</f>
        <v>1</v>
      </c>
      <c r="D823" t="str">
        <f>IFERROR(IF(INDEX('BD Demog para scores enalazar'!BC$2:BC$3000,MATCH(Formulas!A823,'BD Demog para scores enalazar'!A$2:A$3000,0))=0,"SI","NO"),"")</f>
        <v>SI</v>
      </c>
      <c r="E823" cm="1">
        <f t="array" ref="E823">_xlfn.IFS(D823="","",D823="SI",4,D823="NO",1)</f>
        <v>4</v>
      </c>
      <c r="F823" cm="1">
        <f t="array" ref="F823">_xlfn.IFS('Paraclinicos '!B822="","",'Paraclinicos '!B822&gt;1,1,'Paraclinicos '!B822&lt;=1,3)</f>
        <v>3</v>
      </c>
      <c r="G823" cm="1">
        <f t="array" ref="G823">_xlfn.IFS('Paraclinicos '!D822="","",AND('Paraclinicos '!D822&gt;=250,'Paraclinicos '!D822&lt;=500),2,'Paraclinicos '!D822&gt;500,3,'Paraclinicos '!D822&lt;250,1)</f>
        <v>2</v>
      </c>
      <c r="H823" s="50">
        <f t="shared" si="37"/>
        <v>10</v>
      </c>
      <c r="I823" cm="1">
        <f t="array" ref="I823">_xlfn.IFS('Paraclinicos '!Q822="","",'Paraclinicos '!Q822&gt;=65,1,'Paraclinicos '!Q822&lt;65,0)</f>
        <v>0</v>
      </c>
      <c r="J823" cm="1">
        <f t="array" ref="J823">_xlfn.IFS('Paraclinicos '!I822="","",'Paraclinicos '!I822&gt;7,1,'Paraclinicos '!I822&lt;=7,0)</f>
        <v>1</v>
      </c>
      <c r="K823" cm="1">
        <f t="array" ref="K823">_xlfn.IFS('Paraclinicos '!W822="","",'Paraclinicos '!W822&lt;=8,1,'Paraclinicos '!W822&gt;8,0)</f>
        <v>1</v>
      </c>
      <c r="L823" cm="1">
        <f t="array" ref="L823">_xlfn.IFS('Paraclinicos '!S822="","",'Paraclinicos '!S822&gt;=30,1,'Paraclinicos '!S822&lt;30,0)</f>
        <v>1</v>
      </c>
      <c r="M823" cm="1">
        <f t="array" ref="M823">_xlfn.IFS(OR('Paraclinicos '!T822="",'Paraclinicos '!U822=""),"",OR('Paraclinicos '!T822&lt;=90,'Paraclinicos '!U822&lt;=60),1,OR('Paraclinicos '!T822&gt;90,'Paraclinicos '!U822&gt;60),0)</f>
        <v>0</v>
      </c>
      <c r="N823" s="45">
        <f t="shared" si="38"/>
        <v>5</v>
      </c>
      <c r="O823" cm="1">
        <f t="array" ref="O823">_xlfn.IFS(OR('Paraclinicos '!M822="",'Paraclinicos '!N822="",'Paraclinicos '!N822=0),"",'Paraclinicos '!M822/'Paraclinicos '!N822&lt;100,4,'Paraclinicos '!M822/'Paraclinicos '!N822&lt;200,3,'Paraclinicos '!M822/'Paraclinicos '!N822&lt;300,2,'Paraclinicos '!M822/'Paraclinicos '!N822&lt;400,1,'Paraclinicos '!M822/'Paraclinicos '!N822&gt;=400,0)</f>
        <v>3</v>
      </c>
      <c r="P823" cm="1">
        <f t="array" ref="P823">_xlfn.IFS('Paraclinicos '!C822="","",'Paraclinicos '!C822&lt;20,4,'Paraclinicos '!C822&lt;50,3,'Paraclinicos '!C822&lt;100,2,'Paraclinicos '!C822&lt;150,1,'Paraclinicos '!C822&gt;150,0)</f>
        <v>0</v>
      </c>
      <c r="Q823" cm="1">
        <f t="array" ref="Q823">_xlfn.IFS('Paraclinicos '!O822="","",'Paraclinicos '!O822&lt;1.2,0,'Paraclinicos '!O822&lt;2,1,'Paraclinicos '!O822&lt;3.5,2,'Paraclinicos '!O822&lt;5,3,'Paraclinicos '!O822&gt;5,4)</f>
        <v>2</v>
      </c>
      <c r="R823" cm="1">
        <f t="array" ref="R823">_xlfn.IFS('Paraclinicos '!J822="","",'Paraclinicos '!J822&lt;1.2,0,'Paraclinicos '!J822&lt;2,1,'Paraclinicos '!J822&lt;6,2,'Paraclinicos '!J822&lt;12,3,'Paraclinicos '!J822&gt;=12,4)</f>
        <v>0</v>
      </c>
      <c r="S823" cm="1">
        <f t="array" ref="S823">_xlfn.IFS('Paraclinicos '!Y822="","",'Paraclinicos '!Y822&lt;70,1,'Paraclinicos '!Y822&gt;=70,0)</f>
        <v>0</v>
      </c>
      <c r="T823" cm="1">
        <f t="array" ref="T823">_xlfn.IFS('Paraclinicos '!W822="","",'Paraclinicos '!W822&lt;6,4,'Paraclinicos '!W822&lt;10,3,'Paraclinicos '!W822&lt;13,2,'Paraclinicos '!W822&lt;15,1,'Paraclinicos '!W822=15,0)</f>
        <v>4</v>
      </c>
      <c r="U823" s="54">
        <f t="shared" si="36"/>
        <v>9</v>
      </c>
      <c r="V823" cm="1">
        <f t="array" ref="V823">_xlfn.IFS('Paraclinicos '!S822="","",OR('Paraclinicos '!S822&lt;=8,'Paraclinicos '!S822&gt;=25),3,'Paraclinicos '!S822&lt;12,1,'Paraclinicos '!S822&lt;21,0,'Paraclinicos '!S822&lt;25,2)</f>
        <v>3</v>
      </c>
      <c r="W823" t="str">
        <f>IFERROR(IF(INDEX('BD Demog para scores enalazar'!Y$2:'BD Demog para scores enalazar'!Y$3000,MATCH(Formulas!A823,'BD Demog para scores enalazar'!A$2:'BD Demog para scores enalazar'!A$3000,0))=1,"SI","NO"),"")</f>
        <v>NO</v>
      </c>
      <c r="X823" s="9" t="str">
        <f>IFERROR(IF(INDEX('BD Demog para scores enalazar'!AJ$2:'BD Demog para scores enalazar'!AJ$3000,MATCH(Formulas!A823,'BD Demog para scores enalazar'!A$2:'BD Demog para scores enalazar'!A$3000,0))=1,"SI","NO"),"")</f>
        <v>NO</v>
      </c>
      <c r="Y823" cm="1">
        <f t="array" ref="Y823">IF(AND(W823="NO",X823="NO"),_xlfn.IFS('Paraclinicos '!K822&lt;=91,3,'Paraclinicos '!K822&lt;94,2,'Paraclinicos '!K822&lt;96,1,'Paraclinicos '!K822&gt;=96,0),"")</f>
        <v>3</v>
      </c>
      <c r="Z823" t="str" cm="1">
        <f t="array" ref="Z823">IF(OR(W823="SI",X823="SI"),_xlfn.IFS(OR(AND('Paraclinicos '!K822&lt;=83),AND('Paraclinicos '!K822&gt;=97,AA823=2)),3,OR(AND('Paraclinicos '!K822&lt;=86),AND('Paraclinicos '!K822&gt;=94,AA823=2)),2,OR(AND('Paraclinicos '!K822&lt;=88),AND('Paraclinicos '!K822&gt;=92,AA823=2)),1,OR(AND('Paraclinicos '!K822&gt;=88,'Paraclinicos '!K822&lt;=92),AND('Paraclinicos '!K822&gt;=93,AA823=0)),0),"")</f>
        <v/>
      </c>
      <c r="AA823" cm="1">
        <f t="array" ref="AA823">_xlfn.IFS('Paraclinicos '!E822="","",'Paraclinicos '!E822="Oxigeno",2,'Paraclinicos '!E822="Aire",0)</f>
        <v>2</v>
      </c>
    </row>
    <row r="824" spans="1:27" x14ac:dyDescent="0.25">
      <c r="A824">
        <f>'Paraclinicos '!A823</f>
        <v>185</v>
      </c>
      <c r="B824" s="3">
        <f>'Paraclinicos '!R823</f>
        <v>44315</v>
      </c>
      <c r="C824" cm="1">
        <f t="array" ref="C824">_xlfn.IFS('Paraclinicos '!Q823="","",'Paraclinicos '!Q823&gt;60,3,'Paraclinicos '!Q823&lt;=60,1)</f>
        <v>1</v>
      </c>
      <c r="D824" t="str">
        <f>IFERROR(IF(INDEX('BD Demog para scores enalazar'!BC$2:BC$3000,MATCH(Formulas!A824,'BD Demog para scores enalazar'!A$2:A$3000,0))=0,"SI","NO"),"")</f>
        <v>SI</v>
      </c>
      <c r="E824" cm="1">
        <f t="array" ref="E824">_xlfn.IFS(D824="","",D824="SI",4,D824="NO",1)</f>
        <v>4</v>
      </c>
      <c r="F824" cm="1">
        <f t="array" ref="F824">_xlfn.IFS('Paraclinicos '!B823="","",'Paraclinicos '!B823&gt;1,1,'Paraclinicos '!B823&lt;=1,3)</f>
        <v>3</v>
      </c>
      <c r="G824" t="str" cm="1">
        <f t="array" ref="G824">_xlfn.IFS('Paraclinicos '!D823="","",AND('Paraclinicos '!D823&gt;=250,'Paraclinicos '!D823&lt;=500),2,'Paraclinicos '!D823&gt;500,3,'Paraclinicos '!D823&lt;250,1)</f>
        <v/>
      </c>
      <c r="H824" s="50">
        <f t="shared" si="37"/>
        <v>8</v>
      </c>
      <c r="I824" cm="1">
        <f t="array" ref="I824">_xlfn.IFS('Paraclinicos '!Q823="","",'Paraclinicos '!Q823&gt;=65,1,'Paraclinicos '!Q823&lt;65,0)</f>
        <v>0</v>
      </c>
      <c r="J824" cm="1">
        <f t="array" ref="J824">_xlfn.IFS('Paraclinicos '!I823="","",'Paraclinicos '!I823&gt;7,1,'Paraclinicos '!I823&lt;=7,0)</f>
        <v>1</v>
      </c>
      <c r="K824" cm="1">
        <f t="array" ref="K824">_xlfn.IFS('Paraclinicos '!W823="","",'Paraclinicos '!W823&lt;=8,1,'Paraclinicos '!W823&gt;8,0)</f>
        <v>0</v>
      </c>
      <c r="L824" cm="1">
        <f t="array" ref="L824">_xlfn.IFS('Paraclinicos '!S823="","",'Paraclinicos '!S823&gt;=30,1,'Paraclinicos '!S823&lt;30,0)</f>
        <v>0</v>
      </c>
      <c r="M824" cm="1">
        <f t="array" ref="M824">_xlfn.IFS(OR('Paraclinicos '!T823="",'Paraclinicos '!U823=""),"",OR('Paraclinicos '!T823&lt;=90,'Paraclinicos '!U823&lt;=60),1,OR('Paraclinicos '!T823&gt;90,'Paraclinicos '!U823&gt;60),0)</f>
        <v>0</v>
      </c>
      <c r="N824" s="45">
        <f t="shared" si="38"/>
        <v>4</v>
      </c>
      <c r="O824" cm="1">
        <f t="array" ref="O824">_xlfn.IFS(OR('Paraclinicos '!M823="",'Paraclinicos '!N823="",'Paraclinicos '!N823=0),"",'Paraclinicos '!M823/'Paraclinicos '!N823&lt;100,4,'Paraclinicos '!M823/'Paraclinicos '!N823&lt;200,3,'Paraclinicos '!M823/'Paraclinicos '!N823&lt;300,2,'Paraclinicos '!M823/'Paraclinicos '!N823&lt;400,1,'Paraclinicos '!M823/'Paraclinicos '!N823&gt;=400,0)</f>
        <v>3</v>
      </c>
      <c r="P824" cm="1">
        <f t="array" ref="P824">_xlfn.IFS('Paraclinicos '!C823="","",'Paraclinicos '!C823&lt;20,4,'Paraclinicos '!C823&lt;50,3,'Paraclinicos '!C823&lt;100,2,'Paraclinicos '!C823&lt;150,1,'Paraclinicos '!C823&gt;150,0)</f>
        <v>0</v>
      </c>
      <c r="Q824" cm="1">
        <f t="array" ref="Q824">_xlfn.IFS('Paraclinicos '!O823="","",'Paraclinicos '!O823&lt;1.2,0,'Paraclinicos '!O823&lt;2,1,'Paraclinicos '!O823&lt;3.5,2,'Paraclinicos '!O823&lt;5,3,'Paraclinicos '!O823&gt;5,4)</f>
        <v>2</v>
      </c>
      <c r="R824" cm="1">
        <f t="array" ref="R824">_xlfn.IFS('Paraclinicos '!J823="","",'Paraclinicos '!J823&lt;1.2,0,'Paraclinicos '!J823&lt;2,1,'Paraclinicos '!J823&lt;6,2,'Paraclinicos '!J823&lt;12,3,'Paraclinicos '!J823&gt;=12,4)</f>
        <v>0</v>
      </c>
      <c r="S824" cm="1">
        <f t="array" ref="S824">_xlfn.IFS('Paraclinicos '!Y823="","",'Paraclinicos '!Y823&lt;70,1,'Paraclinicos '!Y823&gt;=70,0)</f>
        <v>0</v>
      </c>
      <c r="T824" cm="1">
        <f t="array" ref="T824">_xlfn.IFS('Paraclinicos '!W823="","",'Paraclinicos '!W823&lt;6,4,'Paraclinicos '!W823&lt;10,3,'Paraclinicos '!W823&lt;13,2,'Paraclinicos '!W823&lt;15,1,'Paraclinicos '!W823=15,0)</f>
        <v>2</v>
      </c>
      <c r="U824" s="54">
        <f t="shared" si="36"/>
        <v>7</v>
      </c>
      <c r="V824" cm="1">
        <f t="array" ref="V824">_xlfn.IFS('Paraclinicos '!S823="","",OR('Paraclinicos '!S823&lt;=8,'Paraclinicos '!S823&gt;=25),3,'Paraclinicos '!S823&lt;12,1,'Paraclinicos '!S823&lt;21,0,'Paraclinicos '!S823&lt;25,2)</f>
        <v>2</v>
      </c>
      <c r="W824" t="str">
        <f>IFERROR(IF(INDEX('BD Demog para scores enalazar'!Y$2:'BD Demog para scores enalazar'!Y$3000,MATCH(Formulas!A824,'BD Demog para scores enalazar'!A$2:'BD Demog para scores enalazar'!A$3000,0))=1,"SI","NO"),"")</f>
        <v>NO</v>
      </c>
      <c r="X824" s="9" t="str">
        <f>IFERROR(IF(INDEX('BD Demog para scores enalazar'!AJ$2:'BD Demog para scores enalazar'!AJ$3000,MATCH(Formulas!A824,'BD Demog para scores enalazar'!A$2:'BD Demog para scores enalazar'!A$3000,0))=1,"SI","NO"),"")</f>
        <v>NO</v>
      </c>
      <c r="Y824" cm="1">
        <f t="array" ref="Y824">IF(AND(W824="NO",X824="NO"),_xlfn.IFS('Paraclinicos '!K823&lt;=91,3,'Paraclinicos '!K823&lt;94,2,'Paraclinicos '!K823&lt;96,1,'Paraclinicos '!K823&gt;=96,0),"")</f>
        <v>3</v>
      </c>
      <c r="Z824" t="str" cm="1">
        <f t="array" ref="Z824">IF(OR(W824="SI",X824="SI"),_xlfn.IFS(OR(AND('Paraclinicos '!K823&lt;=83),AND('Paraclinicos '!K823&gt;=97,AA824=2)),3,OR(AND('Paraclinicos '!K823&lt;=86),AND('Paraclinicos '!K823&gt;=94,AA824=2)),2,OR(AND('Paraclinicos '!K823&lt;=88),AND('Paraclinicos '!K823&gt;=92,AA824=2)),1,OR(AND('Paraclinicos '!K823&gt;=88,'Paraclinicos '!K823&lt;=92),AND('Paraclinicos '!K823&gt;=93,AA824=0)),0),"")</f>
        <v/>
      </c>
      <c r="AA824" cm="1">
        <f t="array" ref="AA824">_xlfn.IFS('Paraclinicos '!E823="","",'Paraclinicos '!E823="Oxigeno",2,'Paraclinicos '!E823="Aire",0)</f>
        <v>2</v>
      </c>
    </row>
    <row r="825" spans="1:27" x14ac:dyDescent="0.25">
      <c r="A825">
        <f>'Paraclinicos '!A824</f>
        <v>185</v>
      </c>
      <c r="B825" s="3">
        <f>'Paraclinicos '!R824</f>
        <v>44317</v>
      </c>
      <c r="C825" cm="1">
        <f t="array" ref="C825">_xlfn.IFS('Paraclinicos '!Q824="","",'Paraclinicos '!Q824&gt;60,3,'Paraclinicos '!Q824&lt;=60,1)</f>
        <v>1</v>
      </c>
      <c r="D825" t="str">
        <f>IFERROR(IF(INDEX('BD Demog para scores enalazar'!BC$2:BC$3000,MATCH(Formulas!A825,'BD Demog para scores enalazar'!A$2:A$3000,0))=0,"SI","NO"),"")</f>
        <v>SI</v>
      </c>
      <c r="E825" cm="1">
        <f t="array" ref="E825">_xlfn.IFS(D825="","",D825="SI",4,D825="NO",1)</f>
        <v>4</v>
      </c>
      <c r="F825" cm="1">
        <f t="array" ref="F825">_xlfn.IFS('Paraclinicos '!B824="","",'Paraclinicos '!B824&gt;1,1,'Paraclinicos '!B824&lt;=1,3)</f>
        <v>1</v>
      </c>
      <c r="G825" t="str" cm="1">
        <f t="array" ref="G825">_xlfn.IFS('Paraclinicos '!D824="","",AND('Paraclinicos '!D824&gt;=250,'Paraclinicos '!D824&lt;=500),2,'Paraclinicos '!D824&gt;500,3,'Paraclinicos '!D824&lt;250,1)</f>
        <v/>
      </c>
      <c r="H825" s="50">
        <f t="shared" si="37"/>
        <v>6</v>
      </c>
      <c r="I825" cm="1">
        <f t="array" ref="I825">_xlfn.IFS('Paraclinicos '!Q824="","",'Paraclinicos '!Q824&gt;=65,1,'Paraclinicos '!Q824&lt;65,0)</f>
        <v>0</v>
      </c>
      <c r="J825" cm="1">
        <f t="array" ref="J825">_xlfn.IFS('Paraclinicos '!I824="","",'Paraclinicos '!I824&gt;7,1,'Paraclinicos '!I824&lt;=7,0)</f>
        <v>1</v>
      </c>
      <c r="K825" cm="1">
        <f t="array" ref="K825">_xlfn.IFS('Paraclinicos '!W824="","",'Paraclinicos '!W824&lt;=8,1,'Paraclinicos '!W824&gt;8,0)</f>
        <v>1</v>
      </c>
      <c r="L825" cm="1">
        <f t="array" ref="L825">_xlfn.IFS('Paraclinicos '!S824="","",'Paraclinicos '!S824&gt;=30,1,'Paraclinicos '!S824&lt;30,0)</f>
        <v>0</v>
      </c>
      <c r="M825" cm="1">
        <f t="array" ref="M825">_xlfn.IFS(OR('Paraclinicos '!T824="",'Paraclinicos '!U824=""),"",OR('Paraclinicos '!T824&lt;=90,'Paraclinicos '!U824&lt;=60),1,OR('Paraclinicos '!T824&gt;90,'Paraclinicos '!U824&gt;60),0)</f>
        <v>0</v>
      </c>
      <c r="N825" s="45">
        <f t="shared" si="38"/>
        <v>3</v>
      </c>
      <c r="O825" cm="1">
        <f t="array" ref="O825">_xlfn.IFS(OR('Paraclinicos '!M824="",'Paraclinicos '!N824="",'Paraclinicos '!N824=0),"",'Paraclinicos '!M824/'Paraclinicos '!N824&lt;100,4,'Paraclinicos '!M824/'Paraclinicos '!N824&lt;200,3,'Paraclinicos '!M824/'Paraclinicos '!N824&lt;300,2,'Paraclinicos '!M824/'Paraclinicos '!N824&lt;400,1,'Paraclinicos '!M824/'Paraclinicos '!N824&gt;=400,0)</f>
        <v>1</v>
      </c>
      <c r="P825" cm="1">
        <f t="array" ref="P825">_xlfn.IFS('Paraclinicos '!C824="","",'Paraclinicos '!C824&lt;20,4,'Paraclinicos '!C824&lt;50,3,'Paraclinicos '!C824&lt;100,2,'Paraclinicos '!C824&lt;150,1,'Paraclinicos '!C824&gt;150,0)</f>
        <v>0</v>
      </c>
      <c r="Q825" cm="1">
        <f t="array" ref="Q825">_xlfn.IFS('Paraclinicos '!O824="","",'Paraclinicos '!O824&lt;1.2,0,'Paraclinicos '!O824&lt;2,1,'Paraclinicos '!O824&lt;3.5,2,'Paraclinicos '!O824&lt;5,3,'Paraclinicos '!O824&gt;5,4)</f>
        <v>2</v>
      </c>
      <c r="R825" t="str" cm="1">
        <f t="array" ref="R825">_xlfn.IFS('Paraclinicos '!J824="","",'Paraclinicos '!J824&lt;1.2,0,'Paraclinicos '!J824&lt;2,1,'Paraclinicos '!J824&lt;6,2,'Paraclinicos '!J824&lt;12,3,'Paraclinicos '!J824&gt;=12,4)</f>
        <v/>
      </c>
      <c r="S825" cm="1">
        <f t="array" ref="S825">_xlfn.IFS('Paraclinicos '!Y824="","",'Paraclinicos '!Y824&lt;70,1,'Paraclinicos '!Y824&gt;=70,0)</f>
        <v>0</v>
      </c>
      <c r="T825" cm="1">
        <f t="array" ref="T825">_xlfn.IFS('Paraclinicos '!W824="","",'Paraclinicos '!W824&lt;6,4,'Paraclinicos '!W824&lt;10,3,'Paraclinicos '!W824&lt;13,2,'Paraclinicos '!W824&lt;15,1,'Paraclinicos '!W824=15,0)</f>
        <v>4</v>
      </c>
      <c r="U825" s="54">
        <f t="shared" si="36"/>
        <v>7</v>
      </c>
      <c r="V825" cm="1">
        <f t="array" ref="V825">_xlfn.IFS('Paraclinicos '!S824="","",OR('Paraclinicos '!S824&lt;=8,'Paraclinicos '!S824&gt;=25),3,'Paraclinicos '!S824&lt;12,1,'Paraclinicos '!S824&lt;21,0,'Paraclinicos '!S824&lt;25,2)</f>
        <v>0</v>
      </c>
      <c r="W825" t="str">
        <f>IFERROR(IF(INDEX('BD Demog para scores enalazar'!Y$2:'BD Demog para scores enalazar'!Y$3000,MATCH(Formulas!A825,'BD Demog para scores enalazar'!A$2:'BD Demog para scores enalazar'!A$3000,0))=1,"SI","NO"),"")</f>
        <v>NO</v>
      </c>
      <c r="X825" s="9" t="str">
        <f>IFERROR(IF(INDEX('BD Demog para scores enalazar'!AJ$2:'BD Demog para scores enalazar'!AJ$3000,MATCH(Formulas!A825,'BD Demog para scores enalazar'!A$2:'BD Demog para scores enalazar'!A$3000,0))=1,"SI","NO"),"")</f>
        <v>NO</v>
      </c>
      <c r="Y825" cm="1">
        <f t="array" ref="Y825">IF(AND(W825="NO",X825="NO"),_xlfn.IFS('Paraclinicos '!K824&lt;=91,3,'Paraclinicos '!K824&lt;94,2,'Paraclinicos '!K824&lt;96,1,'Paraclinicos '!K824&gt;=96,0),"")</f>
        <v>3</v>
      </c>
      <c r="Z825" t="str" cm="1">
        <f t="array" ref="Z825">IF(OR(W825="SI",X825="SI"),_xlfn.IFS(OR(AND('Paraclinicos '!K824&lt;=83),AND('Paraclinicos '!K824&gt;=97,AA825=2)),3,OR(AND('Paraclinicos '!K824&lt;=86),AND('Paraclinicos '!K824&gt;=94,AA825=2)),2,OR(AND('Paraclinicos '!K824&lt;=88),AND('Paraclinicos '!K824&gt;=92,AA825=2)),1,OR(AND('Paraclinicos '!K824&gt;=88,'Paraclinicos '!K824&lt;=92),AND('Paraclinicos '!K824&gt;=93,AA825=0)),0),"")</f>
        <v/>
      </c>
      <c r="AA825" cm="1">
        <f t="array" ref="AA825">_xlfn.IFS('Paraclinicos '!E824="","",'Paraclinicos '!E824="Oxigeno",2,'Paraclinicos '!E824="Aire",0)</f>
        <v>2</v>
      </c>
    </row>
    <row r="826" spans="1:27" x14ac:dyDescent="0.25">
      <c r="A826">
        <f>'Paraclinicos '!A825</f>
        <v>185</v>
      </c>
      <c r="B826" s="3">
        <f>'Paraclinicos '!R825</f>
        <v>44317</v>
      </c>
      <c r="C826" cm="1">
        <f t="array" ref="C826">_xlfn.IFS('Paraclinicos '!Q825="","",'Paraclinicos '!Q825&gt;60,3,'Paraclinicos '!Q825&lt;=60,1)</f>
        <v>1</v>
      </c>
      <c r="D826" t="str">
        <f>IFERROR(IF(INDEX('BD Demog para scores enalazar'!BC$2:BC$3000,MATCH(Formulas!A826,'BD Demog para scores enalazar'!A$2:A$3000,0))=0,"SI","NO"),"")</f>
        <v>SI</v>
      </c>
      <c r="E826" cm="1">
        <f t="array" ref="E826">_xlfn.IFS(D826="","",D826="SI",4,D826="NO",1)</f>
        <v>4</v>
      </c>
      <c r="F826" cm="1">
        <f t="array" ref="F826">_xlfn.IFS('Paraclinicos '!B825="","",'Paraclinicos '!B825&gt;1,1,'Paraclinicos '!B825&lt;=1,3)</f>
        <v>1</v>
      </c>
      <c r="G826" cm="1">
        <f t="array" ref="G826">_xlfn.IFS('Paraclinicos '!D825="","",AND('Paraclinicos '!D825&gt;=250,'Paraclinicos '!D825&lt;=500),2,'Paraclinicos '!D825&gt;500,3,'Paraclinicos '!D825&lt;250,1)</f>
        <v>2</v>
      </c>
      <c r="H826" s="50">
        <f t="shared" si="37"/>
        <v>8</v>
      </c>
      <c r="I826" cm="1">
        <f t="array" ref="I826">_xlfn.IFS('Paraclinicos '!Q825="","",'Paraclinicos '!Q825&gt;=65,1,'Paraclinicos '!Q825&lt;65,0)</f>
        <v>0</v>
      </c>
      <c r="J826" cm="1">
        <f t="array" ref="J826">_xlfn.IFS('Paraclinicos '!I825="","",'Paraclinicos '!I825&gt;7,1,'Paraclinicos '!I825&lt;=7,0)</f>
        <v>1</v>
      </c>
      <c r="K826" cm="1">
        <f t="array" ref="K826">_xlfn.IFS('Paraclinicos '!W825="","",'Paraclinicos '!W825&lt;=8,1,'Paraclinicos '!W825&gt;8,0)</f>
        <v>1</v>
      </c>
      <c r="L826" cm="1">
        <f t="array" ref="L826">_xlfn.IFS('Paraclinicos '!S825="","",'Paraclinicos '!S825&gt;=30,1,'Paraclinicos '!S825&lt;30,0)</f>
        <v>0</v>
      </c>
      <c r="M826" cm="1">
        <f t="array" ref="M826">_xlfn.IFS(OR('Paraclinicos '!T825="",'Paraclinicos '!U825=""),"",OR('Paraclinicos '!T825&lt;=90,'Paraclinicos '!U825&lt;=60),1,OR('Paraclinicos '!T825&gt;90,'Paraclinicos '!U825&gt;60),0)</f>
        <v>0</v>
      </c>
      <c r="N826" s="45">
        <f t="shared" si="38"/>
        <v>4</v>
      </c>
      <c r="O826" cm="1">
        <f t="array" ref="O826">_xlfn.IFS(OR('Paraclinicos '!M825="",'Paraclinicos '!N825="",'Paraclinicos '!N825=0),"",'Paraclinicos '!M825/'Paraclinicos '!N825&lt;100,4,'Paraclinicos '!M825/'Paraclinicos '!N825&lt;200,3,'Paraclinicos '!M825/'Paraclinicos '!N825&lt;300,2,'Paraclinicos '!M825/'Paraclinicos '!N825&lt;400,1,'Paraclinicos '!M825/'Paraclinicos '!N825&gt;=400,0)</f>
        <v>2</v>
      </c>
      <c r="P826" cm="1">
        <f t="array" ref="P826">_xlfn.IFS('Paraclinicos '!C825="","",'Paraclinicos '!C825&lt;20,4,'Paraclinicos '!C825&lt;50,3,'Paraclinicos '!C825&lt;100,2,'Paraclinicos '!C825&lt;150,1,'Paraclinicos '!C825&gt;150,0)</f>
        <v>0</v>
      </c>
      <c r="Q826" cm="1">
        <f t="array" ref="Q826">_xlfn.IFS('Paraclinicos '!O825="","",'Paraclinicos '!O825&lt;1.2,0,'Paraclinicos '!O825&lt;2,1,'Paraclinicos '!O825&lt;3.5,2,'Paraclinicos '!O825&lt;5,3,'Paraclinicos '!O825&gt;5,4)</f>
        <v>2</v>
      </c>
      <c r="R826" cm="1">
        <f t="array" ref="R826">_xlfn.IFS('Paraclinicos '!J825="","",'Paraclinicos '!J825&lt;1.2,0,'Paraclinicos '!J825&lt;2,1,'Paraclinicos '!J825&lt;6,2,'Paraclinicos '!J825&lt;12,3,'Paraclinicos '!J825&gt;=12,4)</f>
        <v>0</v>
      </c>
      <c r="S826" cm="1">
        <f t="array" ref="S826">_xlfn.IFS('Paraclinicos '!Y825="","",'Paraclinicos '!Y825&lt;70,1,'Paraclinicos '!Y825&gt;=70,0)</f>
        <v>0</v>
      </c>
      <c r="T826" cm="1">
        <f t="array" ref="T826">_xlfn.IFS('Paraclinicos '!W825="","",'Paraclinicos '!W825&lt;6,4,'Paraclinicos '!W825&lt;10,3,'Paraclinicos '!W825&lt;13,2,'Paraclinicos '!W825&lt;15,1,'Paraclinicos '!W825=15,0)</f>
        <v>4</v>
      </c>
      <c r="U826" s="54">
        <f t="shared" si="36"/>
        <v>8</v>
      </c>
      <c r="V826" cm="1">
        <f t="array" ref="V826">_xlfn.IFS('Paraclinicos '!S825="","",OR('Paraclinicos '!S825&lt;=8,'Paraclinicos '!S825&gt;=25),3,'Paraclinicos '!S825&lt;12,1,'Paraclinicos '!S825&lt;21,0,'Paraclinicos '!S825&lt;25,2)</f>
        <v>0</v>
      </c>
      <c r="W826" t="str">
        <f>IFERROR(IF(INDEX('BD Demog para scores enalazar'!Y$2:'BD Demog para scores enalazar'!Y$3000,MATCH(Formulas!A826,'BD Demog para scores enalazar'!A$2:'BD Demog para scores enalazar'!A$3000,0))=1,"SI","NO"),"")</f>
        <v>NO</v>
      </c>
      <c r="X826" s="9" t="str">
        <f>IFERROR(IF(INDEX('BD Demog para scores enalazar'!AJ$2:'BD Demog para scores enalazar'!AJ$3000,MATCH(Formulas!A826,'BD Demog para scores enalazar'!A$2:'BD Demog para scores enalazar'!A$3000,0))=1,"SI","NO"),"")</f>
        <v>NO</v>
      </c>
      <c r="Y826" cm="1">
        <f t="array" ref="Y826">IF(AND(W826="NO",X826="NO"),_xlfn.IFS('Paraclinicos '!K825&lt;=91,3,'Paraclinicos '!K825&lt;94,2,'Paraclinicos '!K825&lt;96,1,'Paraclinicos '!K825&gt;=96,0),"")</f>
        <v>3</v>
      </c>
      <c r="Z826" t="str" cm="1">
        <f t="array" ref="Z826">IF(OR(W826="SI",X826="SI"),_xlfn.IFS(OR(AND('Paraclinicos '!K825&lt;=83),AND('Paraclinicos '!K825&gt;=97,AA826=2)),3,OR(AND('Paraclinicos '!K825&lt;=86),AND('Paraclinicos '!K825&gt;=94,AA826=2)),2,OR(AND('Paraclinicos '!K825&lt;=88),AND('Paraclinicos '!K825&gt;=92,AA826=2)),1,OR(AND('Paraclinicos '!K825&gt;=88,'Paraclinicos '!K825&lt;=92),AND('Paraclinicos '!K825&gt;=93,AA826=0)),0),"")</f>
        <v/>
      </c>
      <c r="AA826" cm="1">
        <f t="array" ref="AA826">_xlfn.IFS('Paraclinicos '!E825="","",'Paraclinicos '!E825="Oxigeno",2,'Paraclinicos '!E825="Aire",0)</f>
        <v>2</v>
      </c>
    </row>
    <row r="827" spans="1:27" x14ac:dyDescent="0.25">
      <c r="A827">
        <f>'Paraclinicos '!A826</f>
        <v>185</v>
      </c>
      <c r="B827" s="3">
        <f>'Paraclinicos '!R826</f>
        <v>44319</v>
      </c>
      <c r="C827" cm="1">
        <f t="array" ref="C827">_xlfn.IFS('Paraclinicos '!Q826="","",'Paraclinicos '!Q826&gt;60,3,'Paraclinicos '!Q826&lt;=60,1)</f>
        <v>1</v>
      </c>
      <c r="D827" t="str">
        <f>IFERROR(IF(INDEX('BD Demog para scores enalazar'!BC$2:BC$3000,MATCH(Formulas!A827,'BD Demog para scores enalazar'!A$2:A$3000,0))=0,"SI","NO"),"")</f>
        <v>SI</v>
      </c>
      <c r="E827" cm="1">
        <f t="array" ref="E827">_xlfn.IFS(D827="","",D827="SI",4,D827="NO",1)</f>
        <v>4</v>
      </c>
      <c r="F827" cm="1">
        <f t="array" ref="F827">_xlfn.IFS('Paraclinicos '!B826="","",'Paraclinicos '!B826&gt;1,1,'Paraclinicos '!B826&lt;=1,3)</f>
        <v>1</v>
      </c>
      <c r="G827" t="str" cm="1">
        <f t="array" ref="G827">_xlfn.IFS('Paraclinicos '!D826="","",AND('Paraclinicos '!D826&gt;=250,'Paraclinicos '!D826&lt;=500),2,'Paraclinicos '!D826&gt;500,3,'Paraclinicos '!D826&lt;250,1)</f>
        <v/>
      </c>
      <c r="H827" s="50">
        <f t="shared" si="37"/>
        <v>6</v>
      </c>
      <c r="I827" cm="1">
        <f t="array" ref="I827">_xlfn.IFS('Paraclinicos '!Q826="","",'Paraclinicos '!Q826&gt;=65,1,'Paraclinicos '!Q826&lt;65,0)</f>
        <v>0</v>
      </c>
      <c r="J827" cm="1">
        <f t="array" ref="J827">_xlfn.IFS('Paraclinicos '!I826="","",'Paraclinicos '!I826&gt;7,1,'Paraclinicos '!I826&lt;=7,0)</f>
        <v>1</v>
      </c>
      <c r="K827" cm="1">
        <f t="array" ref="K827">_xlfn.IFS('Paraclinicos '!W826="","",'Paraclinicos '!W826&lt;=8,1,'Paraclinicos '!W826&gt;8,0)</f>
        <v>1</v>
      </c>
      <c r="L827" cm="1">
        <f t="array" ref="L827">_xlfn.IFS('Paraclinicos '!S826="","",'Paraclinicos '!S826&gt;=30,1,'Paraclinicos '!S826&lt;30,0)</f>
        <v>0</v>
      </c>
      <c r="M827" cm="1">
        <f t="array" ref="M827">_xlfn.IFS(OR('Paraclinicos '!T826="",'Paraclinicos '!U826=""),"",OR('Paraclinicos '!T826&lt;=90,'Paraclinicos '!U826&lt;=60),1,OR('Paraclinicos '!T826&gt;90,'Paraclinicos '!U826&gt;60),0)</f>
        <v>0</v>
      </c>
      <c r="N827" s="45">
        <f t="shared" si="38"/>
        <v>4</v>
      </c>
      <c r="O827" cm="1">
        <f t="array" ref="O827">_xlfn.IFS(OR('Paraclinicos '!M826="",'Paraclinicos '!N826="",'Paraclinicos '!N826=0),"",'Paraclinicos '!M826/'Paraclinicos '!N826&lt;100,4,'Paraclinicos '!M826/'Paraclinicos '!N826&lt;200,3,'Paraclinicos '!M826/'Paraclinicos '!N826&lt;300,2,'Paraclinicos '!M826/'Paraclinicos '!N826&lt;400,1,'Paraclinicos '!M826/'Paraclinicos '!N826&gt;=400,0)</f>
        <v>3</v>
      </c>
      <c r="P827" cm="1">
        <f t="array" ref="P827">_xlfn.IFS('Paraclinicos '!C826="","",'Paraclinicos '!C826&lt;20,4,'Paraclinicos '!C826&lt;50,3,'Paraclinicos '!C826&lt;100,2,'Paraclinicos '!C826&lt;150,1,'Paraclinicos '!C826&gt;150,0)</f>
        <v>0</v>
      </c>
      <c r="Q827" cm="1">
        <f t="array" ref="Q827">_xlfn.IFS('Paraclinicos '!O826="","",'Paraclinicos '!O826&lt;1.2,0,'Paraclinicos '!O826&lt;2,1,'Paraclinicos '!O826&lt;3.5,2,'Paraclinicos '!O826&lt;5,3,'Paraclinicos '!O826&gt;5,4)</f>
        <v>1</v>
      </c>
      <c r="R827" cm="1">
        <f t="array" ref="R827">_xlfn.IFS('Paraclinicos '!J826="","",'Paraclinicos '!J826&lt;1.2,0,'Paraclinicos '!J826&lt;2,1,'Paraclinicos '!J826&lt;6,2,'Paraclinicos '!J826&lt;12,3,'Paraclinicos '!J826&gt;=12,4)</f>
        <v>0</v>
      </c>
      <c r="S827" cm="1">
        <f t="array" ref="S827">_xlfn.IFS('Paraclinicos '!Y826="","",'Paraclinicos '!Y826&lt;70,1,'Paraclinicos '!Y826&gt;=70,0)</f>
        <v>0</v>
      </c>
      <c r="T827" cm="1">
        <f t="array" ref="T827">_xlfn.IFS('Paraclinicos '!W826="","",'Paraclinicos '!W826&lt;6,4,'Paraclinicos '!W826&lt;10,3,'Paraclinicos '!W826&lt;13,2,'Paraclinicos '!W826&lt;15,1,'Paraclinicos '!W826=15,0)</f>
        <v>4</v>
      </c>
      <c r="U827" s="54">
        <f t="shared" si="36"/>
        <v>8</v>
      </c>
      <c r="V827" cm="1">
        <f t="array" ref="V827">_xlfn.IFS('Paraclinicos '!S826="","",OR('Paraclinicos '!S826&lt;=8,'Paraclinicos '!S826&gt;=25),3,'Paraclinicos '!S826&lt;12,1,'Paraclinicos '!S826&lt;21,0,'Paraclinicos '!S826&lt;25,2)</f>
        <v>2</v>
      </c>
      <c r="W827" t="str">
        <f>IFERROR(IF(INDEX('BD Demog para scores enalazar'!Y$2:'BD Demog para scores enalazar'!Y$3000,MATCH(Formulas!A827,'BD Demog para scores enalazar'!A$2:'BD Demog para scores enalazar'!A$3000,0))=1,"SI","NO"),"")</f>
        <v>NO</v>
      </c>
      <c r="X827" s="9" t="str">
        <f>IFERROR(IF(INDEX('BD Demog para scores enalazar'!AJ$2:'BD Demog para scores enalazar'!AJ$3000,MATCH(Formulas!A827,'BD Demog para scores enalazar'!A$2:'BD Demog para scores enalazar'!A$3000,0))=1,"SI","NO"),"")</f>
        <v>NO</v>
      </c>
      <c r="Y827" cm="1">
        <f t="array" ref="Y827">IF(AND(W827="NO",X827="NO"),_xlfn.IFS('Paraclinicos '!K826&lt;=91,3,'Paraclinicos '!K826&lt;94,2,'Paraclinicos '!K826&lt;96,1,'Paraclinicos '!K826&gt;=96,0),"")</f>
        <v>3</v>
      </c>
      <c r="Z827" t="str" cm="1">
        <f t="array" ref="Z827">IF(OR(W827="SI",X827="SI"),_xlfn.IFS(OR(AND('Paraclinicos '!K826&lt;=83),AND('Paraclinicos '!K826&gt;=97,AA827=2)),3,OR(AND('Paraclinicos '!K826&lt;=86),AND('Paraclinicos '!K826&gt;=94,AA827=2)),2,OR(AND('Paraclinicos '!K826&lt;=88),AND('Paraclinicos '!K826&gt;=92,AA827=2)),1,OR(AND('Paraclinicos '!K826&gt;=88,'Paraclinicos '!K826&lt;=92),AND('Paraclinicos '!K826&gt;=93,AA827=0)),0),"")</f>
        <v/>
      </c>
      <c r="AA827" cm="1">
        <f t="array" ref="AA827">_xlfn.IFS('Paraclinicos '!E826="","",'Paraclinicos '!E826="Oxigeno",2,'Paraclinicos '!E826="Aire",0)</f>
        <v>2</v>
      </c>
    </row>
    <row r="828" spans="1:27" x14ac:dyDescent="0.25">
      <c r="A828">
        <f>'Paraclinicos '!A827</f>
        <v>190</v>
      </c>
      <c r="B828" s="3">
        <f>'Paraclinicos '!R827</f>
        <v>44313</v>
      </c>
      <c r="C828" cm="1">
        <f t="array" ref="C828">_xlfn.IFS('Paraclinicos '!Q827="","",'Paraclinicos '!Q827&gt;60,3,'Paraclinicos '!Q827&lt;=60,1)</f>
        <v>1</v>
      </c>
      <c r="D828" t="str">
        <f>IFERROR(IF(INDEX('BD Demog para scores enalazar'!BC$2:BC$3000,MATCH(Formulas!A828,'BD Demog para scores enalazar'!A$2:A$3000,0))=0,"SI","NO"),"")</f>
        <v>SI</v>
      </c>
      <c r="E828" cm="1">
        <f t="array" ref="E828">_xlfn.IFS(D828="","",D828="SI",4,D828="NO",1)</f>
        <v>4</v>
      </c>
      <c r="F828" cm="1">
        <f t="array" ref="F828">_xlfn.IFS('Paraclinicos '!B827="","",'Paraclinicos '!B827&gt;1,1,'Paraclinicos '!B827&lt;=1,3)</f>
        <v>3</v>
      </c>
      <c r="G828" t="str" cm="1">
        <f t="array" ref="G828">_xlfn.IFS('Paraclinicos '!D827="","",AND('Paraclinicos '!D827&gt;=250,'Paraclinicos '!D827&lt;=500),2,'Paraclinicos '!D827&gt;500,3,'Paraclinicos '!D827&lt;250,1)</f>
        <v/>
      </c>
      <c r="H828" s="50">
        <f t="shared" si="37"/>
        <v>8</v>
      </c>
      <c r="I828" cm="1">
        <f t="array" ref="I828">_xlfn.IFS('Paraclinicos '!Q827="","",'Paraclinicos '!Q827&gt;=65,1,'Paraclinicos '!Q827&lt;65,0)</f>
        <v>0</v>
      </c>
      <c r="J828" cm="1">
        <f t="array" ref="J828">_xlfn.IFS('Paraclinicos '!I827="","",'Paraclinicos '!I827&gt;7,1,'Paraclinicos '!I827&lt;=7,0)</f>
        <v>1</v>
      </c>
      <c r="K828" cm="1">
        <f t="array" ref="K828">_xlfn.IFS('Paraclinicos '!W827="","",'Paraclinicos '!W827&lt;=8,1,'Paraclinicos '!W827&gt;8,0)</f>
        <v>0</v>
      </c>
      <c r="L828" cm="1">
        <f t="array" ref="L828">_xlfn.IFS('Paraclinicos '!S827="","",'Paraclinicos '!S827&gt;=30,1,'Paraclinicos '!S827&lt;30,0)</f>
        <v>0</v>
      </c>
      <c r="M828" cm="1">
        <f t="array" ref="M828">_xlfn.IFS(OR('Paraclinicos '!T827="",'Paraclinicos '!U827=""),"",OR('Paraclinicos '!T827&lt;=90,'Paraclinicos '!U827&lt;=60),1,OR('Paraclinicos '!T827&gt;90,'Paraclinicos '!U827&gt;60),0)</f>
        <v>0</v>
      </c>
      <c r="N828" s="45">
        <f t="shared" si="38"/>
        <v>3</v>
      </c>
      <c r="O828" cm="1">
        <f t="array" ref="O828">_xlfn.IFS(OR('Paraclinicos '!M827="",'Paraclinicos '!N827="",'Paraclinicos '!N827=0),"",'Paraclinicos '!M827/'Paraclinicos '!N827&lt;100,4,'Paraclinicos '!M827/'Paraclinicos '!N827&lt;200,3,'Paraclinicos '!M827/'Paraclinicos '!N827&lt;300,2,'Paraclinicos '!M827/'Paraclinicos '!N827&lt;400,1,'Paraclinicos '!M827/'Paraclinicos '!N827&gt;=400,0)</f>
        <v>2</v>
      </c>
      <c r="P828" cm="1">
        <f t="array" ref="P828">_xlfn.IFS('Paraclinicos '!C827="","",'Paraclinicos '!C827&lt;20,4,'Paraclinicos '!C827&lt;50,3,'Paraclinicos '!C827&lt;100,2,'Paraclinicos '!C827&lt;150,1,'Paraclinicos '!C827&gt;150,0)</f>
        <v>0</v>
      </c>
      <c r="Q828" cm="1">
        <f t="array" ref="Q828">_xlfn.IFS('Paraclinicos '!O827="","",'Paraclinicos '!O827&lt;1.2,0,'Paraclinicos '!O827&lt;2,1,'Paraclinicos '!O827&lt;3.5,2,'Paraclinicos '!O827&lt;5,3,'Paraclinicos '!O827&gt;5,4)</f>
        <v>0</v>
      </c>
      <c r="R828" cm="1">
        <f t="array" ref="R828">_xlfn.IFS('Paraclinicos '!J827="","",'Paraclinicos '!J827&lt;1.2,0,'Paraclinicos '!J827&lt;2,1,'Paraclinicos '!J827&lt;6,2,'Paraclinicos '!J827&lt;12,3,'Paraclinicos '!J827&gt;=12,4)</f>
        <v>0</v>
      </c>
      <c r="S828" cm="1">
        <f t="array" ref="S828">_xlfn.IFS('Paraclinicos '!Y827="","",'Paraclinicos '!Y827&lt;70,1,'Paraclinicos '!Y827&gt;=70,0)</f>
        <v>0</v>
      </c>
      <c r="T828" cm="1">
        <f t="array" ref="T828">_xlfn.IFS('Paraclinicos '!W827="","",'Paraclinicos '!W827&lt;6,4,'Paraclinicos '!W827&lt;10,3,'Paraclinicos '!W827&lt;13,2,'Paraclinicos '!W827&lt;15,1,'Paraclinicos '!W827=15,0)</f>
        <v>0</v>
      </c>
      <c r="U828" s="54">
        <f t="shared" si="36"/>
        <v>2</v>
      </c>
      <c r="V828" cm="1">
        <f t="array" ref="V828">_xlfn.IFS('Paraclinicos '!S827="","",OR('Paraclinicos '!S827&lt;=8,'Paraclinicos '!S827&gt;=25),3,'Paraclinicos '!S827&lt;12,1,'Paraclinicos '!S827&lt;21,0,'Paraclinicos '!S827&lt;25,2)</f>
        <v>2</v>
      </c>
      <c r="W828" t="str">
        <f>IFERROR(IF(INDEX('BD Demog para scores enalazar'!Y$2:'BD Demog para scores enalazar'!Y$3000,MATCH(Formulas!A828,'BD Demog para scores enalazar'!A$2:'BD Demog para scores enalazar'!A$3000,0))=1,"SI","NO"),"")</f>
        <v>NO</v>
      </c>
      <c r="X828" s="9" t="str">
        <f>IFERROR(IF(INDEX('BD Demog para scores enalazar'!AJ$2:'BD Demog para scores enalazar'!AJ$3000,MATCH(Formulas!A828,'BD Demog para scores enalazar'!A$2:'BD Demog para scores enalazar'!A$3000,0))=1,"SI","NO"),"")</f>
        <v>NO</v>
      </c>
      <c r="Y828" cm="1">
        <f t="array" ref="Y828">IF(AND(W828="NO",X828="NO"),_xlfn.IFS('Paraclinicos '!K827&lt;=91,3,'Paraclinicos '!K827&lt;94,2,'Paraclinicos '!K827&lt;96,1,'Paraclinicos '!K827&gt;=96,0),"")</f>
        <v>3</v>
      </c>
      <c r="Z828" t="str" cm="1">
        <f t="array" ref="Z828">IF(OR(W828="SI",X828="SI"),_xlfn.IFS(OR(AND('Paraclinicos '!K827&lt;=83),AND('Paraclinicos '!K827&gt;=97,AA828=2)),3,OR(AND('Paraclinicos '!K827&lt;=86),AND('Paraclinicos '!K827&gt;=94,AA828=2)),2,OR(AND('Paraclinicos '!K827&lt;=88),AND('Paraclinicos '!K827&gt;=92,AA828=2)),1,OR(AND('Paraclinicos '!K827&gt;=88,'Paraclinicos '!K827&lt;=92),AND('Paraclinicos '!K827&gt;=93,AA828=0)),0),"")</f>
        <v/>
      </c>
      <c r="AA828" cm="1">
        <f t="array" ref="AA828">_xlfn.IFS('Paraclinicos '!E827="","",'Paraclinicos '!E827="Oxigeno",2,'Paraclinicos '!E827="Aire",0)</f>
        <v>2</v>
      </c>
    </row>
    <row r="829" spans="1:27" x14ac:dyDescent="0.25">
      <c r="A829">
        <f>'Paraclinicos '!A828</f>
        <v>190</v>
      </c>
      <c r="B829" s="3">
        <f>'Paraclinicos '!R828</f>
        <v>44314</v>
      </c>
      <c r="C829" cm="1">
        <f t="array" ref="C829">_xlfn.IFS('Paraclinicos '!Q828="","",'Paraclinicos '!Q828&gt;60,3,'Paraclinicos '!Q828&lt;=60,1)</f>
        <v>1</v>
      </c>
      <c r="D829" t="str">
        <f>IFERROR(IF(INDEX('BD Demog para scores enalazar'!BC$2:BC$3000,MATCH(Formulas!A829,'BD Demog para scores enalazar'!A$2:A$3000,0))=0,"SI","NO"),"")</f>
        <v>SI</v>
      </c>
      <c r="E829" cm="1">
        <f t="array" ref="E829">_xlfn.IFS(D829="","",D829="SI",4,D829="NO",1)</f>
        <v>4</v>
      </c>
      <c r="F829" cm="1">
        <f t="array" ref="F829">_xlfn.IFS('Paraclinicos '!B828="","",'Paraclinicos '!B828&gt;1,1,'Paraclinicos '!B828&lt;=1,3)</f>
        <v>3</v>
      </c>
      <c r="G829" cm="1">
        <f t="array" ref="G829">_xlfn.IFS('Paraclinicos '!D828="","",AND('Paraclinicos '!D828&gt;=250,'Paraclinicos '!D828&lt;=500),2,'Paraclinicos '!D828&gt;500,3,'Paraclinicos '!D828&lt;250,1)</f>
        <v>2</v>
      </c>
      <c r="H829" s="50">
        <f t="shared" si="37"/>
        <v>10</v>
      </c>
      <c r="I829" cm="1">
        <f t="array" ref="I829">_xlfn.IFS('Paraclinicos '!Q828="","",'Paraclinicos '!Q828&gt;=65,1,'Paraclinicos '!Q828&lt;65,0)</f>
        <v>0</v>
      </c>
      <c r="J829" cm="1">
        <f t="array" ref="J829">_xlfn.IFS('Paraclinicos '!I828="","",'Paraclinicos '!I828&gt;7,1,'Paraclinicos '!I828&lt;=7,0)</f>
        <v>1</v>
      </c>
      <c r="K829" cm="1">
        <f t="array" ref="K829">_xlfn.IFS('Paraclinicos '!W828="","",'Paraclinicos '!W828&lt;=8,1,'Paraclinicos '!W828&gt;8,0)</f>
        <v>0</v>
      </c>
      <c r="L829" cm="1">
        <f t="array" ref="L829">_xlfn.IFS('Paraclinicos '!S828="","",'Paraclinicos '!S828&gt;=30,1,'Paraclinicos '!S828&lt;30,0)</f>
        <v>0</v>
      </c>
      <c r="M829" cm="1">
        <f t="array" ref="M829">_xlfn.IFS(OR('Paraclinicos '!T828="",'Paraclinicos '!U828=""),"",OR('Paraclinicos '!T828&lt;=90,'Paraclinicos '!U828&lt;=60),1,OR('Paraclinicos '!T828&gt;90,'Paraclinicos '!U828&gt;60),0)</f>
        <v>0</v>
      </c>
      <c r="N829" s="45">
        <f t="shared" si="38"/>
        <v>2</v>
      </c>
      <c r="O829" cm="1">
        <f t="array" ref="O829">_xlfn.IFS(OR('Paraclinicos '!M828="",'Paraclinicos '!N828="",'Paraclinicos '!N828=0),"",'Paraclinicos '!M828/'Paraclinicos '!N828&lt;100,4,'Paraclinicos '!M828/'Paraclinicos '!N828&lt;200,3,'Paraclinicos '!M828/'Paraclinicos '!N828&lt;300,2,'Paraclinicos '!M828/'Paraclinicos '!N828&lt;400,1,'Paraclinicos '!M828/'Paraclinicos '!N828&gt;=400,0)</f>
        <v>1</v>
      </c>
      <c r="P829" cm="1">
        <f t="array" ref="P829">_xlfn.IFS('Paraclinicos '!C828="","",'Paraclinicos '!C828&lt;20,4,'Paraclinicos '!C828&lt;50,3,'Paraclinicos '!C828&lt;100,2,'Paraclinicos '!C828&lt;150,1,'Paraclinicos '!C828&gt;150,0)</f>
        <v>0</v>
      </c>
      <c r="Q829" cm="1">
        <f t="array" ref="Q829">_xlfn.IFS('Paraclinicos '!O828="","",'Paraclinicos '!O828&lt;1.2,0,'Paraclinicos '!O828&lt;2,1,'Paraclinicos '!O828&lt;3.5,2,'Paraclinicos '!O828&lt;5,3,'Paraclinicos '!O828&gt;5,4)</f>
        <v>0</v>
      </c>
      <c r="R829" t="str" cm="1">
        <f t="array" ref="R829">_xlfn.IFS('Paraclinicos '!J828="","",'Paraclinicos '!J828&lt;1.2,0,'Paraclinicos '!J828&lt;2,1,'Paraclinicos '!J828&lt;6,2,'Paraclinicos '!J828&lt;12,3,'Paraclinicos '!J828&gt;=12,4)</f>
        <v/>
      </c>
      <c r="S829" cm="1">
        <f t="array" ref="S829">_xlfn.IFS('Paraclinicos '!Y828="","",'Paraclinicos '!Y828&lt;70,1,'Paraclinicos '!Y828&gt;=70,0)</f>
        <v>0</v>
      </c>
      <c r="T829" cm="1">
        <f t="array" ref="T829">_xlfn.IFS('Paraclinicos '!W828="","",'Paraclinicos '!W828&lt;6,4,'Paraclinicos '!W828&lt;10,3,'Paraclinicos '!W828&lt;13,2,'Paraclinicos '!W828&lt;15,1,'Paraclinicos '!W828=15,0)</f>
        <v>0</v>
      </c>
      <c r="U829" s="54">
        <f t="shared" si="36"/>
        <v>1</v>
      </c>
      <c r="V829" cm="1">
        <f t="array" ref="V829">_xlfn.IFS('Paraclinicos '!S828="","",OR('Paraclinicos '!S828&lt;=8,'Paraclinicos '!S828&gt;=25),3,'Paraclinicos '!S828&lt;12,1,'Paraclinicos '!S828&lt;21,0,'Paraclinicos '!S828&lt;25,2)</f>
        <v>0</v>
      </c>
      <c r="W829" t="str">
        <f>IFERROR(IF(INDEX('BD Demog para scores enalazar'!Y$2:'BD Demog para scores enalazar'!Y$3000,MATCH(Formulas!A829,'BD Demog para scores enalazar'!A$2:'BD Demog para scores enalazar'!A$3000,0))=1,"SI","NO"),"")</f>
        <v>NO</v>
      </c>
      <c r="X829" s="9" t="str">
        <f>IFERROR(IF(INDEX('BD Demog para scores enalazar'!AJ$2:'BD Demog para scores enalazar'!AJ$3000,MATCH(Formulas!A829,'BD Demog para scores enalazar'!A$2:'BD Demog para scores enalazar'!A$3000,0))=1,"SI","NO"),"")</f>
        <v>NO</v>
      </c>
      <c r="Y829" cm="1">
        <f t="array" ref="Y829">IF(AND(W829="NO",X829="NO"),_xlfn.IFS('Paraclinicos '!K828&lt;=91,3,'Paraclinicos '!K828&lt;94,2,'Paraclinicos '!K828&lt;96,1,'Paraclinicos '!K828&gt;=96,0),"")</f>
        <v>1</v>
      </c>
      <c r="Z829" t="str" cm="1">
        <f t="array" ref="Z829">IF(OR(W829="SI",X829="SI"),_xlfn.IFS(OR(AND('Paraclinicos '!K828&lt;=83),AND('Paraclinicos '!K828&gt;=97,AA829=2)),3,OR(AND('Paraclinicos '!K828&lt;=86),AND('Paraclinicos '!K828&gt;=94,AA829=2)),2,OR(AND('Paraclinicos '!K828&lt;=88),AND('Paraclinicos '!K828&gt;=92,AA829=2)),1,OR(AND('Paraclinicos '!K828&gt;=88,'Paraclinicos '!K828&lt;=92),AND('Paraclinicos '!K828&gt;=93,AA829=0)),0),"")</f>
        <v/>
      </c>
      <c r="AA829" cm="1">
        <f t="array" ref="AA829">_xlfn.IFS('Paraclinicos '!E828="","",'Paraclinicos '!E828="Oxigeno",2,'Paraclinicos '!E828="Aire",0)</f>
        <v>2</v>
      </c>
    </row>
    <row r="830" spans="1:27" x14ac:dyDescent="0.25">
      <c r="A830">
        <f>'Paraclinicos '!A829</f>
        <v>190</v>
      </c>
      <c r="B830" s="3">
        <f>'Paraclinicos '!R829</f>
        <v>44315</v>
      </c>
      <c r="C830" cm="1">
        <f t="array" ref="C830">_xlfn.IFS('Paraclinicos '!Q829="","",'Paraclinicos '!Q829&gt;60,3,'Paraclinicos '!Q829&lt;=60,1)</f>
        <v>1</v>
      </c>
      <c r="D830" t="str">
        <f>IFERROR(IF(INDEX('BD Demog para scores enalazar'!BC$2:BC$3000,MATCH(Formulas!A830,'BD Demog para scores enalazar'!A$2:A$3000,0))=0,"SI","NO"),"")</f>
        <v>SI</v>
      </c>
      <c r="E830" cm="1">
        <f t="array" ref="E830">_xlfn.IFS(D830="","",D830="SI",4,D830="NO",1)</f>
        <v>4</v>
      </c>
      <c r="F830" cm="1">
        <f t="array" ref="F830">_xlfn.IFS('Paraclinicos '!B829="","",'Paraclinicos '!B829&gt;1,1,'Paraclinicos '!B829&lt;=1,3)</f>
        <v>3</v>
      </c>
      <c r="G830" cm="1">
        <f t="array" ref="G830">_xlfn.IFS('Paraclinicos '!D829="","",AND('Paraclinicos '!D829&gt;=250,'Paraclinicos '!D829&lt;=500),2,'Paraclinicos '!D829&gt;500,3,'Paraclinicos '!D829&lt;250,1)</f>
        <v>2</v>
      </c>
      <c r="H830" s="50">
        <f t="shared" si="37"/>
        <v>10</v>
      </c>
      <c r="I830" cm="1">
        <f t="array" ref="I830">_xlfn.IFS('Paraclinicos '!Q829="","",'Paraclinicos '!Q829&gt;=65,1,'Paraclinicos '!Q829&lt;65,0)</f>
        <v>0</v>
      </c>
      <c r="J830" cm="1">
        <f t="array" ref="J830">_xlfn.IFS('Paraclinicos '!I829="","",'Paraclinicos '!I829&gt;7,1,'Paraclinicos '!I829&lt;=7,0)</f>
        <v>1</v>
      </c>
      <c r="K830" cm="1">
        <f t="array" ref="K830">_xlfn.IFS('Paraclinicos '!W829="","",'Paraclinicos '!W829&lt;=8,1,'Paraclinicos '!W829&gt;8,0)</f>
        <v>0</v>
      </c>
      <c r="L830" cm="1">
        <f t="array" ref="L830">_xlfn.IFS('Paraclinicos '!S829="","",'Paraclinicos '!S829&gt;=30,1,'Paraclinicos '!S829&lt;30,0)</f>
        <v>0</v>
      </c>
      <c r="M830" cm="1">
        <f t="array" ref="M830">_xlfn.IFS(OR('Paraclinicos '!T829="",'Paraclinicos '!U829=""),"",OR('Paraclinicos '!T829&lt;=90,'Paraclinicos '!U829&lt;=60),1,OR('Paraclinicos '!T829&gt;90,'Paraclinicos '!U829&gt;60),0)</f>
        <v>0</v>
      </c>
      <c r="N830" s="45">
        <f t="shared" si="38"/>
        <v>2</v>
      </c>
      <c r="O830" cm="1">
        <f t="array" ref="O830">_xlfn.IFS(OR('Paraclinicos '!M829="",'Paraclinicos '!N829="",'Paraclinicos '!N829=0),"",'Paraclinicos '!M829/'Paraclinicos '!N829&lt;100,4,'Paraclinicos '!M829/'Paraclinicos '!N829&lt;200,3,'Paraclinicos '!M829/'Paraclinicos '!N829&lt;300,2,'Paraclinicos '!M829/'Paraclinicos '!N829&lt;400,1,'Paraclinicos '!M829/'Paraclinicos '!N829&gt;=400,0)</f>
        <v>3</v>
      </c>
      <c r="P830" cm="1">
        <f t="array" ref="P830">_xlfn.IFS('Paraclinicos '!C829="","",'Paraclinicos '!C829&lt;20,4,'Paraclinicos '!C829&lt;50,3,'Paraclinicos '!C829&lt;100,2,'Paraclinicos '!C829&lt;150,1,'Paraclinicos '!C829&gt;150,0)</f>
        <v>0</v>
      </c>
      <c r="Q830" cm="1">
        <f t="array" ref="Q830">_xlfn.IFS('Paraclinicos '!O829="","",'Paraclinicos '!O829&lt;1.2,0,'Paraclinicos '!O829&lt;2,1,'Paraclinicos '!O829&lt;3.5,2,'Paraclinicos '!O829&lt;5,3,'Paraclinicos '!O829&gt;5,4)</f>
        <v>0</v>
      </c>
      <c r="R830" t="str" cm="1">
        <f t="array" ref="R830">_xlfn.IFS('Paraclinicos '!J829="","",'Paraclinicos '!J829&lt;1.2,0,'Paraclinicos '!J829&lt;2,1,'Paraclinicos '!J829&lt;6,2,'Paraclinicos '!J829&lt;12,3,'Paraclinicos '!J829&gt;=12,4)</f>
        <v/>
      </c>
      <c r="S830" cm="1">
        <f t="array" ref="S830">_xlfn.IFS('Paraclinicos '!Y829="","",'Paraclinicos '!Y829&lt;70,1,'Paraclinicos '!Y829&gt;=70,0)</f>
        <v>0</v>
      </c>
      <c r="T830" cm="1">
        <f t="array" ref="T830">_xlfn.IFS('Paraclinicos '!W829="","",'Paraclinicos '!W829&lt;6,4,'Paraclinicos '!W829&lt;10,3,'Paraclinicos '!W829&lt;13,2,'Paraclinicos '!W829&lt;15,1,'Paraclinicos '!W829=15,0)</f>
        <v>0</v>
      </c>
      <c r="U830" s="54">
        <f t="shared" si="36"/>
        <v>3</v>
      </c>
      <c r="V830" cm="1">
        <f t="array" ref="V830">_xlfn.IFS('Paraclinicos '!S829="","",OR('Paraclinicos '!S829&lt;=8,'Paraclinicos '!S829&gt;=25),3,'Paraclinicos '!S829&lt;12,1,'Paraclinicos '!S829&lt;21,0,'Paraclinicos '!S829&lt;25,2)</f>
        <v>0</v>
      </c>
      <c r="W830" t="str">
        <f>IFERROR(IF(INDEX('BD Demog para scores enalazar'!Y$2:'BD Demog para scores enalazar'!Y$3000,MATCH(Formulas!A830,'BD Demog para scores enalazar'!A$2:'BD Demog para scores enalazar'!A$3000,0))=1,"SI","NO"),"")</f>
        <v>NO</v>
      </c>
      <c r="X830" s="9" t="str">
        <f>IFERROR(IF(INDEX('BD Demog para scores enalazar'!AJ$2:'BD Demog para scores enalazar'!AJ$3000,MATCH(Formulas!A830,'BD Demog para scores enalazar'!A$2:'BD Demog para scores enalazar'!A$3000,0))=1,"SI","NO"),"")</f>
        <v>NO</v>
      </c>
      <c r="Y830" cm="1">
        <f t="array" ref="Y830">IF(AND(W830="NO",X830="NO"),_xlfn.IFS('Paraclinicos '!K829&lt;=91,3,'Paraclinicos '!K829&lt;94,2,'Paraclinicos '!K829&lt;96,1,'Paraclinicos '!K829&gt;=96,0),"")</f>
        <v>3</v>
      </c>
      <c r="Z830" t="str" cm="1">
        <f t="array" ref="Z830">IF(OR(W830="SI",X830="SI"),_xlfn.IFS(OR(AND('Paraclinicos '!K829&lt;=83),AND('Paraclinicos '!K829&gt;=97,AA830=2)),3,OR(AND('Paraclinicos '!K829&lt;=86),AND('Paraclinicos '!K829&gt;=94,AA830=2)),2,OR(AND('Paraclinicos '!K829&lt;=88),AND('Paraclinicos '!K829&gt;=92,AA830=2)),1,OR(AND('Paraclinicos '!K829&gt;=88,'Paraclinicos '!K829&lt;=92),AND('Paraclinicos '!K829&gt;=93,AA830=0)),0),"")</f>
        <v/>
      </c>
      <c r="AA830" cm="1">
        <f t="array" ref="AA830">_xlfn.IFS('Paraclinicos '!E829="","",'Paraclinicos '!E829="Oxigeno",2,'Paraclinicos '!E829="Aire",0)</f>
        <v>2</v>
      </c>
    </row>
    <row r="831" spans="1:27" x14ac:dyDescent="0.25">
      <c r="A831">
        <f>'Paraclinicos '!A830</f>
        <v>191</v>
      </c>
      <c r="B831" s="3">
        <f>'Paraclinicos '!R830</f>
        <v>44305</v>
      </c>
      <c r="C831" cm="1">
        <f t="array" ref="C831">_xlfn.IFS('Paraclinicos '!Q830="","",'Paraclinicos '!Q830&gt;60,3,'Paraclinicos '!Q830&lt;=60,1)</f>
        <v>3</v>
      </c>
      <c r="D831" t="str">
        <f>IFERROR(IF(INDEX('BD Demog para scores enalazar'!BC$2:BC$3000,MATCH(Formulas!A831,'BD Demog para scores enalazar'!A$2:A$3000,0))=0,"SI","NO"),"")</f>
        <v>NO</v>
      </c>
      <c r="E831" cm="1">
        <f t="array" ref="E831">_xlfn.IFS(D831="","",D831="SI",4,D831="NO",1)</f>
        <v>1</v>
      </c>
      <c r="F831" cm="1">
        <f t="array" ref="F831">_xlfn.IFS('Paraclinicos '!B830="","",'Paraclinicos '!B830&gt;1,1,'Paraclinicos '!B830&lt;=1,3)</f>
        <v>1</v>
      </c>
      <c r="G831" cm="1">
        <f t="array" ref="G831">_xlfn.IFS('Paraclinicos '!D830="","",AND('Paraclinicos '!D830&gt;=250,'Paraclinicos '!D830&lt;=500),2,'Paraclinicos '!D830&gt;500,3,'Paraclinicos '!D830&lt;250,1)</f>
        <v>2</v>
      </c>
      <c r="H831" s="50">
        <f t="shared" si="37"/>
        <v>7</v>
      </c>
      <c r="I831" cm="1">
        <f t="array" ref="I831">_xlfn.IFS('Paraclinicos '!Q830="","",'Paraclinicos '!Q830&gt;=65,1,'Paraclinicos '!Q830&lt;65,0)</f>
        <v>1</v>
      </c>
      <c r="J831" cm="1">
        <f t="array" ref="J831">_xlfn.IFS('Paraclinicos '!I830="","",'Paraclinicos '!I830&gt;7,1,'Paraclinicos '!I830&lt;=7,0)</f>
        <v>1</v>
      </c>
      <c r="K831" cm="1">
        <f t="array" ref="K831">_xlfn.IFS('Paraclinicos '!W830="","",'Paraclinicos '!W830&lt;=8,1,'Paraclinicos '!W830&gt;8,0)</f>
        <v>0</v>
      </c>
      <c r="L831" cm="1">
        <f t="array" ref="L831">_xlfn.IFS('Paraclinicos '!S830="","",'Paraclinicos '!S830&gt;=30,1,'Paraclinicos '!S830&lt;30,0)</f>
        <v>0</v>
      </c>
      <c r="M831" cm="1">
        <f t="array" ref="M831">_xlfn.IFS(OR('Paraclinicos '!T830="",'Paraclinicos '!U830=""),"",OR('Paraclinicos '!T830&lt;=90,'Paraclinicos '!U830&lt;=60),1,OR('Paraclinicos '!T830&gt;90,'Paraclinicos '!U830&gt;60),0)</f>
        <v>0</v>
      </c>
      <c r="N831" s="45">
        <f t="shared" si="38"/>
        <v>2</v>
      </c>
      <c r="O831" cm="1">
        <f t="array" ref="O831">_xlfn.IFS(OR('Paraclinicos '!M830="",'Paraclinicos '!N830="",'Paraclinicos '!N830=0),"",'Paraclinicos '!M830/'Paraclinicos '!N830&lt;100,4,'Paraclinicos '!M830/'Paraclinicos '!N830&lt;200,3,'Paraclinicos '!M830/'Paraclinicos '!N830&lt;300,2,'Paraclinicos '!M830/'Paraclinicos '!N830&lt;400,1,'Paraclinicos '!M830/'Paraclinicos '!N830&gt;=400,0)</f>
        <v>2</v>
      </c>
      <c r="P831" cm="1">
        <f t="array" ref="P831">_xlfn.IFS('Paraclinicos '!C830="","",'Paraclinicos '!C830&lt;20,4,'Paraclinicos '!C830&lt;50,3,'Paraclinicos '!C830&lt;100,2,'Paraclinicos '!C830&lt;150,1,'Paraclinicos '!C830&gt;150,0)</f>
        <v>0</v>
      </c>
      <c r="Q831" cm="1">
        <f t="array" ref="Q831">_xlfn.IFS('Paraclinicos '!O830="","",'Paraclinicos '!O830&lt;1.2,0,'Paraclinicos '!O830&lt;2,1,'Paraclinicos '!O830&lt;3.5,2,'Paraclinicos '!O830&lt;5,3,'Paraclinicos '!O830&gt;5,4)</f>
        <v>0</v>
      </c>
      <c r="R831" t="str" cm="1">
        <f t="array" ref="R831">_xlfn.IFS('Paraclinicos '!J830="","",'Paraclinicos '!J830&lt;1.2,0,'Paraclinicos '!J830&lt;2,1,'Paraclinicos '!J830&lt;6,2,'Paraclinicos '!J830&lt;12,3,'Paraclinicos '!J830&gt;=12,4)</f>
        <v/>
      </c>
      <c r="S831" cm="1">
        <f t="array" ref="S831">_xlfn.IFS('Paraclinicos '!Y830="","",'Paraclinicos '!Y830&lt;70,1,'Paraclinicos '!Y830&gt;=70,0)</f>
        <v>0</v>
      </c>
      <c r="T831" cm="1">
        <f t="array" ref="T831">_xlfn.IFS('Paraclinicos '!W830="","",'Paraclinicos '!W830&lt;6,4,'Paraclinicos '!W830&lt;10,3,'Paraclinicos '!W830&lt;13,2,'Paraclinicos '!W830&lt;15,1,'Paraclinicos '!W830=15,0)</f>
        <v>0</v>
      </c>
      <c r="U831" s="54">
        <f t="shared" si="36"/>
        <v>2</v>
      </c>
      <c r="V831" cm="1">
        <f t="array" ref="V831">_xlfn.IFS('Paraclinicos '!S830="","",OR('Paraclinicos '!S830&lt;=8,'Paraclinicos '!S830&gt;=25),3,'Paraclinicos '!S830&lt;12,1,'Paraclinicos '!S830&lt;21,0,'Paraclinicos '!S830&lt;25,2)</f>
        <v>2</v>
      </c>
      <c r="W831" t="str">
        <f>IFERROR(IF(INDEX('BD Demog para scores enalazar'!Y$2:'BD Demog para scores enalazar'!Y$3000,MATCH(Formulas!A831,'BD Demog para scores enalazar'!A$2:'BD Demog para scores enalazar'!A$3000,0))=1,"SI","NO"),"")</f>
        <v>NO</v>
      </c>
      <c r="X831" s="9" t="str">
        <f>IFERROR(IF(INDEX('BD Demog para scores enalazar'!AJ$2:'BD Demog para scores enalazar'!AJ$3000,MATCH(Formulas!A831,'BD Demog para scores enalazar'!A$2:'BD Demog para scores enalazar'!A$3000,0))=1,"SI","NO"),"")</f>
        <v>NO</v>
      </c>
      <c r="Y831" cm="1">
        <f t="array" ref="Y831">IF(AND(W831="NO",X831="NO"),_xlfn.IFS('Paraclinicos '!K830&lt;=91,3,'Paraclinicos '!K830&lt;94,2,'Paraclinicos '!K830&lt;96,1,'Paraclinicos '!K830&gt;=96,0),"")</f>
        <v>1</v>
      </c>
      <c r="Z831" t="str" cm="1">
        <f t="array" ref="Z831">IF(OR(W831="SI",X831="SI"),_xlfn.IFS(OR(AND('Paraclinicos '!K830&lt;=83),AND('Paraclinicos '!K830&gt;=97,AA831=2)),3,OR(AND('Paraclinicos '!K830&lt;=86),AND('Paraclinicos '!K830&gt;=94,AA831=2)),2,OR(AND('Paraclinicos '!K830&lt;=88),AND('Paraclinicos '!K830&gt;=92,AA831=2)),1,OR(AND('Paraclinicos '!K830&gt;=88,'Paraclinicos '!K830&lt;=92),AND('Paraclinicos '!K830&gt;=93,AA831=0)),0),"")</f>
        <v/>
      </c>
      <c r="AA831" cm="1">
        <f t="array" ref="AA831">_xlfn.IFS('Paraclinicos '!E830="","",'Paraclinicos '!E830="Oxigeno",2,'Paraclinicos '!E830="Aire",0)</f>
        <v>2</v>
      </c>
    </row>
    <row r="832" spans="1:27" x14ac:dyDescent="0.25">
      <c r="A832">
        <f>'Paraclinicos '!A831</f>
        <v>191</v>
      </c>
      <c r="B832" s="3">
        <f>'Paraclinicos '!R831</f>
        <v>44306</v>
      </c>
      <c r="C832" cm="1">
        <f t="array" ref="C832">_xlfn.IFS('Paraclinicos '!Q831="","",'Paraclinicos '!Q831&gt;60,3,'Paraclinicos '!Q831&lt;=60,1)</f>
        <v>3</v>
      </c>
      <c r="D832" t="str">
        <f>IFERROR(IF(INDEX('BD Demog para scores enalazar'!BC$2:BC$3000,MATCH(Formulas!A832,'BD Demog para scores enalazar'!A$2:A$3000,0))=0,"SI","NO"),"")</f>
        <v>NO</v>
      </c>
      <c r="E832" cm="1">
        <f t="array" ref="E832">_xlfn.IFS(D832="","",D832="SI",4,D832="NO",1)</f>
        <v>1</v>
      </c>
      <c r="F832" cm="1">
        <f t="array" ref="F832">_xlfn.IFS('Paraclinicos '!B831="","",'Paraclinicos '!B831&gt;1,1,'Paraclinicos '!B831&lt;=1,3)</f>
        <v>1</v>
      </c>
      <c r="G832" cm="1">
        <f t="array" ref="G832">_xlfn.IFS('Paraclinicos '!D831="","",AND('Paraclinicos '!D831&gt;=250,'Paraclinicos '!D831&lt;=500),2,'Paraclinicos '!D831&gt;500,3,'Paraclinicos '!D831&lt;250,1)</f>
        <v>2</v>
      </c>
      <c r="H832" s="50">
        <f t="shared" si="37"/>
        <v>7</v>
      </c>
      <c r="I832" cm="1">
        <f t="array" ref="I832">_xlfn.IFS('Paraclinicos '!Q831="","",'Paraclinicos '!Q831&gt;=65,1,'Paraclinicos '!Q831&lt;65,0)</f>
        <v>1</v>
      </c>
      <c r="J832" t="str" cm="1">
        <f t="array" ref="J832">_xlfn.IFS('Paraclinicos '!I831="","",'Paraclinicos '!I831&gt;7,1,'Paraclinicos '!I831&lt;=7,0)</f>
        <v/>
      </c>
      <c r="K832" cm="1">
        <f t="array" ref="K832">_xlfn.IFS('Paraclinicos '!W831="","",'Paraclinicos '!W831&lt;=8,1,'Paraclinicos '!W831&gt;8,0)</f>
        <v>0</v>
      </c>
      <c r="L832" cm="1">
        <f t="array" ref="L832">_xlfn.IFS('Paraclinicos '!S831="","",'Paraclinicos '!S831&gt;=30,1,'Paraclinicos '!S831&lt;30,0)</f>
        <v>0</v>
      </c>
      <c r="M832" cm="1">
        <f t="array" ref="M832">_xlfn.IFS(OR('Paraclinicos '!T831="",'Paraclinicos '!U831=""),"",OR('Paraclinicos '!T831&lt;=90,'Paraclinicos '!U831&lt;=60),1,OR('Paraclinicos '!T831&gt;90,'Paraclinicos '!U831&gt;60),0)</f>
        <v>0</v>
      </c>
      <c r="N832" s="45">
        <f t="shared" si="38"/>
        <v>1</v>
      </c>
      <c r="O832" cm="1">
        <f t="array" ref="O832">_xlfn.IFS(OR('Paraclinicos '!M831="",'Paraclinicos '!N831="",'Paraclinicos '!N831=0),"",'Paraclinicos '!M831/'Paraclinicos '!N831&lt;100,4,'Paraclinicos '!M831/'Paraclinicos '!N831&lt;200,3,'Paraclinicos '!M831/'Paraclinicos '!N831&lt;300,2,'Paraclinicos '!M831/'Paraclinicos '!N831&lt;400,1,'Paraclinicos '!M831/'Paraclinicos '!N831&gt;=400,0)</f>
        <v>1</v>
      </c>
      <c r="P832" cm="1">
        <f t="array" ref="P832">_xlfn.IFS('Paraclinicos '!C831="","",'Paraclinicos '!C831&lt;20,4,'Paraclinicos '!C831&lt;50,3,'Paraclinicos '!C831&lt;100,2,'Paraclinicos '!C831&lt;150,1,'Paraclinicos '!C831&gt;150,0)</f>
        <v>0</v>
      </c>
      <c r="Q832" t="str" cm="1">
        <f t="array" ref="Q832">_xlfn.IFS('Paraclinicos '!O831="","",'Paraclinicos '!O831&lt;1.2,0,'Paraclinicos '!O831&lt;2,1,'Paraclinicos '!O831&lt;3.5,2,'Paraclinicos '!O831&lt;5,3,'Paraclinicos '!O831&gt;5,4)</f>
        <v/>
      </c>
      <c r="R832" t="str" cm="1">
        <f t="array" ref="R832">_xlfn.IFS('Paraclinicos '!J831="","",'Paraclinicos '!J831&lt;1.2,0,'Paraclinicos '!J831&lt;2,1,'Paraclinicos '!J831&lt;6,2,'Paraclinicos '!J831&lt;12,3,'Paraclinicos '!J831&gt;=12,4)</f>
        <v/>
      </c>
      <c r="S832" cm="1">
        <f t="array" ref="S832">_xlfn.IFS('Paraclinicos '!Y831="","",'Paraclinicos '!Y831&lt;70,1,'Paraclinicos '!Y831&gt;=70,0)</f>
        <v>0</v>
      </c>
      <c r="T832" cm="1">
        <f t="array" ref="T832">_xlfn.IFS('Paraclinicos '!W831="","",'Paraclinicos '!W831&lt;6,4,'Paraclinicos '!W831&lt;10,3,'Paraclinicos '!W831&lt;13,2,'Paraclinicos '!W831&lt;15,1,'Paraclinicos '!W831=15,0)</f>
        <v>0</v>
      </c>
      <c r="U832" s="54">
        <f t="shared" si="36"/>
        <v>1</v>
      </c>
      <c r="V832" cm="1">
        <f t="array" ref="V832">_xlfn.IFS('Paraclinicos '!S831="","",OR('Paraclinicos '!S831&lt;=8,'Paraclinicos '!S831&gt;=25),3,'Paraclinicos '!S831&lt;12,1,'Paraclinicos '!S831&lt;21,0,'Paraclinicos '!S831&lt;25,2)</f>
        <v>0</v>
      </c>
      <c r="W832" t="str">
        <f>IFERROR(IF(INDEX('BD Demog para scores enalazar'!Y$2:'BD Demog para scores enalazar'!Y$3000,MATCH(Formulas!A832,'BD Demog para scores enalazar'!A$2:'BD Demog para scores enalazar'!A$3000,0))=1,"SI","NO"),"")</f>
        <v>NO</v>
      </c>
      <c r="X832" s="9" t="str">
        <f>IFERROR(IF(INDEX('BD Demog para scores enalazar'!AJ$2:'BD Demog para scores enalazar'!AJ$3000,MATCH(Formulas!A832,'BD Demog para scores enalazar'!A$2:'BD Demog para scores enalazar'!A$3000,0))=1,"SI","NO"),"")</f>
        <v>NO</v>
      </c>
      <c r="Y832" cm="1">
        <f t="array" ref="Y832">IF(AND(W832="NO",X832="NO"),_xlfn.IFS('Paraclinicos '!K831&lt;=91,3,'Paraclinicos '!K831&lt;94,2,'Paraclinicos '!K831&lt;96,1,'Paraclinicos '!K831&gt;=96,0),"")</f>
        <v>2</v>
      </c>
      <c r="Z832" t="str" cm="1">
        <f t="array" ref="Z832">IF(OR(W832="SI",X832="SI"),_xlfn.IFS(OR(AND('Paraclinicos '!K831&lt;=83),AND('Paraclinicos '!K831&gt;=97,AA832=2)),3,OR(AND('Paraclinicos '!K831&lt;=86),AND('Paraclinicos '!K831&gt;=94,AA832=2)),2,OR(AND('Paraclinicos '!K831&lt;=88),AND('Paraclinicos '!K831&gt;=92,AA832=2)),1,OR(AND('Paraclinicos '!K831&gt;=88,'Paraclinicos '!K831&lt;=92),AND('Paraclinicos '!K831&gt;=93,AA832=0)),0),"")</f>
        <v/>
      </c>
      <c r="AA832" cm="1">
        <f t="array" ref="AA832">_xlfn.IFS('Paraclinicos '!E831="","",'Paraclinicos '!E831="Oxigeno",2,'Paraclinicos '!E831="Aire",0)</f>
        <v>2</v>
      </c>
    </row>
    <row r="833" spans="1:27" x14ac:dyDescent="0.25">
      <c r="A833">
        <f>'Paraclinicos '!A832</f>
        <v>191</v>
      </c>
      <c r="B833" s="3">
        <f>'Paraclinicos '!R832</f>
        <v>44309</v>
      </c>
      <c r="C833" cm="1">
        <f t="array" ref="C833">_xlfn.IFS('Paraclinicos '!Q832="","",'Paraclinicos '!Q832&gt;60,3,'Paraclinicos '!Q832&lt;=60,1)</f>
        <v>3</v>
      </c>
      <c r="D833" t="str">
        <f>IFERROR(IF(INDEX('BD Demog para scores enalazar'!BC$2:BC$3000,MATCH(Formulas!A833,'BD Demog para scores enalazar'!A$2:A$3000,0))=0,"SI","NO"),"")</f>
        <v>NO</v>
      </c>
      <c r="E833" cm="1">
        <f t="array" ref="E833">_xlfn.IFS(D833="","",D833="SI",4,D833="NO",1)</f>
        <v>1</v>
      </c>
      <c r="F833" cm="1">
        <f t="array" ref="F833">_xlfn.IFS('Paraclinicos '!B832="","",'Paraclinicos '!B832&gt;1,1,'Paraclinicos '!B832&lt;=1,3)</f>
        <v>3</v>
      </c>
      <c r="G833" t="str" cm="1">
        <f t="array" ref="G833">_xlfn.IFS('Paraclinicos '!D832="","",AND('Paraclinicos '!D832&gt;=250,'Paraclinicos '!D832&lt;=500),2,'Paraclinicos '!D832&gt;500,3,'Paraclinicos '!D832&lt;250,1)</f>
        <v/>
      </c>
      <c r="H833" s="50">
        <f t="shared" si="37"/>
        <v>7</v>
      </c>
      <c r="I833" cm="1">
        <f t="array" ref="I833">_xlfn.IFS('Paraclinicos '!Q832="","",'Paraclinicos '!Q832&gt;=65,1,'Paraclinicos '!Q832&lt;65,0)</f>
        <v>1</v>
      </c>
      <c r="J833" cm="1">
        <f t="array" ref="J833">_xlfn.IFS('Paraclinicos '!I832="","",'Paraclinicos '!I832&gt;7,1,'Paraclinicos '!I832&lt;=7,0)</f>
        <v>1</v>
      </c>
      <c r="K833" cm="1">
        <f t="array" ref="K833">_xlfn.IFS('Paraclinicos '!W832="","",'Paraclinicos '!W832&lt;=8,1,'Paraclinicos '!W832&gt;8,0)</f>
        <v>1</v>
      </c>
      <c r="L833" cm="1">
        <f t="array" ref="L833">_xlfn.IFS('Paraclinicos '!S832="","",'Paraclinicos '!S832&gt;=30,1,'Paraclinicos '!S832&lt;30,0)</f>
        <v>0</v>
      </c>
      <c r="M833" cm="1">
        <f t="array" ref="M833">_xlfn.IFS(OR('Paraclinicos '!T832="",'Paraclinicos '!U832=""),"",OR('Paraclinicos '!T832&lt;=90,'Paraclinicos '!U832&lt;=60),1,OR('Paraclinicos '!T832&gt;90,'Paraclinicos '!U832&gt;60),0)</f>
        <v>1</v>
      </c>
      <c r="N833" s="45">
        <f t="shared" si="38"/>
        <v>3</v>
      </c>
      <c r="O833" cm="1">
        <f t="array" ref="O833">_xlfn.IFS(OR('Paraclinicos '!M832="",'Paraclinicos '!N832="",'Paraclinicos '!N832=0),"",'Paraclinicos '!M832/'Paraclinicos '!N832&lt;100,4,'Paraclinicos '!M832/'Paraclinicos '!N832&lt;200,3,'Paraclinicos '!M832/'Paraclinicos '!N832&lt;300,2,'Paraclinicos '!M832/'Paraclinicos '!N832&lt;400,1,'Paraclinicos '!M832/'Paraclinicos '!N832&gt;=400,0)</f>
        <v>4</v>
      </c>
      <c r="P833" cm="1">
        <f t="array" ref="P833">_xlfn.IFS('Paraclinicos '!C832="","",'Paraclinicos '!C832&lt;20,4,'Paraclinicos '!C832&lt;50,3,'Paraclinicos '!C832&lt;100,2,'Paraclinicos '!C832&lt;150,1,'Paraclinicos '!C832&gt;150,0)</f>
        <v>0</v>
      </c>
      <c r="Q833" cm="1">
        <f t="array" ref="Q833">_xlfn.IFS('Paraclinicos '!O832="","",'Paraclinicos '!O832&lt;1.2,0,'Paraclinicos '!O832&lt;2,1,'Paraclinicos '!O832&lt;3.5,2,'Paraclinicos '!O832&lt;5,3,'Paraclinicos '!O832&gt;5,4)</f>
        <v>0</v>
      </c>
      <c r="R833" t="str" cm="1">
        <f t="array" ref="R833">_xlfn.IFS('Paraclinicos '!J832="","",'Paraclinicos '!J832&lt;1.2,0,'Paraclinicos '!J832&lt;2,1,'Paraclinicos '!J832&lt;6,2,'Paraclinicos '!J832&lt;12,3,'Paraclinicos '!J832&gt;=12,4)</f>
        <v/>
      </c>
      <c r="S833" cm="1">
        <f t="array" ref="S833">_xlfn.IFS('Paraclinicos '!Y832="","",'Paraclinicos '!Y832&lt;70,1,'Paraclinicos '!Y832&gt;=70,0)</f>
        <v>0</v>
      </c>
      <c r="T833" cm="1">
        <f t="array" ref="T833">_xlfn.IFS('Paraclinicos '!W832="","",'Paraclinicos '!W832&lt;6,4,'Paraclinicos '!W832&lt;10,3,'Paraclinicos '!W832&lt;13,2,'Paraclinicos '!W832&lt;15,1,'Paraclinicos '!W832=15,0)</f>
        <v>4</v>
      </c>
      <c r="U833" s="54">
        <f t="shared" si="36"/>
        <v>8</v>
      </c>
      <c r="V833" cm="1">
        <f t="array" ref="V833">_xlfn.IFS('Paraclinicos '!S832="","",OR('Paraclinicos '!S832&lt;=8,'Paraclinicos '!S832&gt;=25),3,'Paraclinicos '!S832&lt;12,1,'Paraclinicos '!S832&lt;21,0,'Paraclinicos '!S832&lt;25,2)</f>
        <v>0</v>
      </c>
      <c r="W833" t="str">
        <f>IFERROR(IF(INDEX('BD Demog para scores enalazar'!Y$2:'BD Demog para scores enalazar'!Y$3000,MATCH(Formulas!A833,'BD Demog para scores enalazar'!A$2:'BD Demog para scores enalazar'!A$3000,0))=1,"SI","NO"),"")</f>
        <v>NO</v>
      </c>
      <c r="X833" s="9" t="str">
        <f>IFERROR(IF(INDEX('BD Demog para scores enalazar'!AJ$2:'BD Demog para scores enalazar'!AJ$3000,MATCH(Formulas!A833,'BD Demog para scores enalazar'!A$2:'BD Demog para scores enalazar'!A$3000,0))=1,"SI","NO"),"")</f>
        <v>NO</v>
      </c>
      <c r="Y833" cm="1">
        <f t="array" ref="Y833">IF(AND(W833="NO",X833="NO"),_xlfn.IFS('Paraclinicos '!K832&lt;=91,3,'Paraclinicos '!K832&lt;94,2,'Paraclinicos '!K832&lt;96,1,'Paraclinicos '!K832&gt;=96,0),"")</f>
        <v>3</v>
      </c>
      <c r="Z833" t="str" cm="1">
        <f t="array" ref="Z833">IF(OR(W833="SI",X833="SI"),_xlfn.IFS(OR(AND('Paraclinicos '!K832&lt;=83),AND('Paraclinicos '!K832&gt;=97,AA833=2)),3,OR(AND('Paraclinicos '!K832&lt;=86),AND('Paraclinicos '!K832&gt;=94,AA833=2)),2,OR(AND('Paraclinicos '!K832&lt;=88),AND('Paraclinicos '!K832&gt;=92,AA833=2)),1,OR(AND('Paraclinicos '!K832&gt;=88,'Paraclinicos '!K832&lt;=92),AND('Paraclinicos '!K832&gt;=93,AA833=0)),0),"")</f>
        <v/>
      </c>
      <c r="AA833" cm="1">
        <f t="array" ref="AA833">_xlfn.IFS('Paraclinicos '!E832="","",'Paraclinicos '!E832="Oxigeno",2,'Paraclinicos '!E832="Aire",0)</f>
        <v>2</v>
      </c>
    </row>
    <row r="834" spans="1:27" x14ac:dyDescent="0.25">
      <c r="A834">
        <f>'Paraclinicos '!A833</f>
        <v>191</v>
      </c>
      <c r="B834" s="3">
        <f>'Paraclinicos '!R833</f>
        <v>44309</v>
      </c>
      <c r="C834" cm="1">
        <f t="array" ref="C834">_xlfn.IFS('Paraclinicos '!Q833="","",'Paraclinicos '!Q833&gt;60,3,'Paraclinicos '!Q833&lt;=60,1)</f>
        <v>3</v>
      </c>
      <c r="D834" t="str">
        <f>IFERROR(IF(INDEX('BD Demog para scores enalazar'!BC$2:BC$3000,MATCH(Formulas!A834,'BD Demog para scores enalazar'!A$2:A$3000,0))=0,"SI","NO"),"")</f>
        <v>NO</v>
      </c>
      <c r="E834" cm="1">
        <f t="array" ref="E834">_xlfn.IFS(D834="","",D834="SI",4,D834="NO",1)</f>
        <v>1</v>
      </c>
      <c r="F834" cm="1">
        <f t="array" ref="F834">_xlfn.IFS('Paraclinicos '!B833="","",'Paraclinicos '!B833&gt;1,1,'Paraclinicos '!B833&lt;=1,3)</f>
        <v>3</v>
      </c>
      <c r="G834" t="str" cm="1">
        <f t="array" ref="G834">_xlfn.IFS('Paraclinicos '!D833="","",AND('Paraclinicos '!D833&gt;=250,'Paraclinicos '!D833&lt;=500),2,'Paraclinicos '!D833&gt;500,3,'Paraclinicos '!D833&lt;250,1)</f>
        <v/>
      </c>
      <c r="H834" s="50">
        <f t="shared" si="37"/>
        <v>7</v>
      </c>
      <c r="I834" cm="1">
        <f t="array" ref="I834">_xlfn.IFS('Paraclinicos '!Q833="","",'Paraclinicos '!Q833&gt;=65,1,'Paraclinicos '!Q833&lt;65,0)</f>
        <v>1</v>
      </c>
      <c r="J834" cm="1">
        <f t="array" ref="J834">_xlfn.IFS('Paraclinicos '!I833="","",'Paraclinicos '!I833&gt;7,1,'Paraclinicos '!I833&lt;=7,0)</f>
        <v>1</v>
      </c>
      <c r="K834" cm="1">
        <f t="array" ref="K834">_xlfn.IFS('Paraclinicos '!W833="","",'Paraclinicos '!W833&lt;=8,1,'Paraclinicos '!W833&gt;8,0)</f>
        <v>0</v>
      </c>
      <c r="L834" cm="1">
        <f t="array" ref="L834">_xlfn.IFS('Paraclinicos '!S833="","",'Paraclinicos '!S833&gt;=30,1,'Paraclinicos '!S833&lt;30,0)</f>
        <v>0</v>
      </c>
      <c r="M834" cm="1">
        <f t="array" ref="M834">_xlfn.IFS(OR('Paraclinicos '!T833="",'Paraclinicos '!U833=""),"",OR('Paraclinicos '!T833&lt;=90,'Paraclinicos '!U833&lt;=60),1,OR('Paraclinicos '!T833&gt;90,'Paraclinicos '!U833&gt;60),0)</f>
        <v>0</v>
      </c>
      <c r="N834" s="45">
        <f t="shared" si="38"/>
        <v>4</v>
      </c>
      <c r="O834" cm="1">
        <f t="array" ref="O834">_xlfn.IFS(OR('Paraclinicos '!M833="",'Paraclinicos '!N833="",'Paraclinicos '!N833=0),"",'Paraclinicos '!M833/'Paraclinicos '!N833&lt;100,4,'Paraclinicos '!M833/'Paraclinicos '!N833&lt;200,3,'Paraclinicos '!M833/'Paraclinicos '!N833&lt;300,2,'Paraclinicos '!M833/'Paraclinicos '!N833&lt;400,1,'Paraclinicos '!M833/'Paraclinicos '!N833&gt;=400,0)</f>
        <v>0</v>
      </c>
      <c r="P834" cm="1">
        <f t="array" ref="P834">_xlfn.IFS('Paraclinicos '!C833="","",'Paraclinicos '!C833&lt;20,4,'Paraclinicos '!C833&lt;50,3,'Paraclinicos '!C833&lt;100,2,'Paraclinicos '!C833&lt;150,1,'Paraclinicos '!C833&gt;150,0)</f>
        <v>0</v>
      </c>
      <c r="Q834" cm="1">
        <f t="array" ref="Q834">_xlfn.IFS('Paraclinicos '!O833="","",'Paraclinicos '!O833&lt;1.2,0,'Paraclinicos '!O833&lt;2,1,'Paraclinicos '!O833&lt;3.5,2,'Paraclinicos '!O833&lt;5,3,'Paraclinicos '!O833&gt;5,4)</f>
        <v>0</v>
      </c>
      <c r="R834" t="str" cm="1">
        <f t="array" ref="R834">_xlfn.IFS('Paraclinicos '!J833="","",'Paraclinicos '!J833&lt;1.2,0,'Paraclinicos '!J833&lt;2,1,'Paraclinicos '!J833&lt;6,2,'Paraclinicos '!J833&lt;12,3,'Paraclinicos '!J833&gt;=12,4)</f>
        <v/>
      </c>
      <c r="S834" cm="1">
        <f t="array" ref="S834">_xlfn.IFS('Paraclinicos '!Y833="","",'Paraclinicos '!Y833&lt;70,1,'Paraclinicos '!Y833&gt;=70,0)</f>
        <v>0</v>
      </c>
      <c r="T834" cm="1">
        <f t="array" ref="T834">_xlfn.IFS('Paraclinicos '!W833="","",'Paraclinicos '!W833&lt;6,4,'Paraclinicos '!W833&lt;10,3,'Paraclinicos '!W833&lt;13,2,'Paraclinicos '!W833&lt;15,1,'Paraclinicos '!W833=15,0)</f>
        <v>2</v>
      </c>
      <c r="U834" s="54">
        <f t="shared" si="36"/>
        <v>2</v>
      </c>
      <c r="V834" cm="1">
        <f t="array" ref="V834">_xlfn.IFS('Paraclinicos '!S833="","",OR('Paraclinicos '!S833&lt;=8,'Paraclinicos '!S833&gt;=25),3,'Paraclinicos '!S833&lt;12,1,'Paraclinicos '!S833&lt;21,0,'Paraclinicos '!S833&lt;25,2)</f>
        <v>0</v>
      </c>
      <c r="W834" t="str">
        <f>IFERROR(IF(INDEX('BD Demog para scores enalazar'!Y$2:'BD Demog para scores enalazar'!Y$3000,MATCH(Formulas!A834,'BD Demog para scores enalazar'!A$2:'BD Demog para scores enalazar'!A$3000,0))=1,"SI","NO"),"")</f>
        <v>NO</v>
      </c>
      <c r="X834" s="9" t="str">
        <f>IFERROR(IF(INDEX('BD Demog para scores enalazar'!AJ$2:'BD Demog para scores enalazar'!AJ$3000,MATCH(Formulas!A834,'BD Demog para scores enalazar'!A$2:'BD Demog para scores enalazar'!A$3000,0))=1,"SI","NO"),"")</f>
        <v>NO</v>
      </c>
      <c r="Y834" cm="1">
        <f t="array" ref="Y834">IF(AND(W834="NO",X834="NO"),_xlfn.IFS('Paraclinicos '!K833&lt;=91,3,'Paraclinicos '!K833&lt;94,2,'Paraclinicos '!K833&lt;96,1,'Paraclinicos '!K833&gt;=96,0),"")</f>
        <v>0</v>
      </c>
      <c r="Z834" t="str" cm="1">
        <f t="array" ref="Z834">IF(OR(W834="SI",X834="SI"),_xlfn.IFS(OR(AND('Paraclinicos '!K833&lt;=83),AND('Paraclinicos '!K833&gt;=97,AA834=2)),3,OR(AND('Paraclinicos '!K833&lt;=86),AND('Paraclinicos '!K833&gt;=94,AA834=2)),2,OR(AND('Paraclinicos '!K833&lt;=88),AND('Paraclinicos '!K833&gt;=92,AA834=2)),1,OR(AND('Paraclinicos '!K833&gt;=88,'Paraclinicos '!K833&lt;=92),AND('Paraclinicos '!K833&gt;=93,AA834=0)),0),"")</f>
        <v/>
      </c>
      <c r="AA834" cm="1">
        <f t="array" ref="AA834">_xlfn.IFS('Paraclinicos '!E833="","",'Paraclinicos '!E833="Oxigeno",2,'Paraclinicos '!E833="Aire",0)</f>
        <v>2</v>
      </c>
    </row>
    <row r="835" spans="1:27" x14ac:dyDescent="0.25">
      <c r="A835">
        <f>'Paraclinicos '!A834</f>
        <v>191</v>
      </c>
      <c r="B835" s="3">
        <f>'Paraclinicos '!R834</f>
        <v>44311</v>
      </c>
      <c r="C835" cm="1">
        <f t="array" ref="C835">_xlfn.IFS('Paraclinicos '!Q834="","",'Paraclinicos '!Q834&gt;60,3,'Paraclinicos '!Q834&lt;=60,1)</f>
        <v>3</v>
      </c>
      <c r="D835" t="str">
        <f>IFERROR(IF(INDEX('BD Demog para scores enalazar'!BC$2:BC$3000,MATCH(Formulas!A835,'BD Demog para scores enalazar'!A$2:A$3000,0))=0,"SI","NO"),"")</f>
        <v>NO</v>
      </c>
      <c r="E835" cm="1">
        <f t="array" ref="E835">_xlfn.IFS(D835="","",D835="SI",4,D835="NO",1)</f>
        <v>1</v>
      </c>
      <c r="F835" cm="1">
        <f t="array" ref="F835">_xlfn.IFS('Paraclinicos '!B834="","",'Paraclinicos '!B834&gt;1,1,'Paraclinicos '!B834&lt;=1,3)</f>
        <v>3</v>
      </c>
      <c r="G835" t="str" cm="1">
        <f t="array" ref="G835">_xlfn.IFS('Paraclinicos '!D834="","",AND('Paraclinicos '!D834&gt;=250,'Paraclinicos '!D834&lt;=500),2,'Paraclinicos '!D834&gt;500,3,'Paraclinicos '!D834&lt;250,1)</f>
        <v/>
      </c>
      <c r="H835" s="50">
        <f t="shared" si="37"/>
        <v>7</v>
      </c>
      <c r="I835" cm="1">
        <f t="array" ref="I835">_xlfn.IFS('Paraclinicos '!Q834="","",'Paraclinicos '!Q834&gt;=65,1,'Paraclinicos '!Q834&lt;65,0)</f>
        <v>1</v>
      </c>
      <c r="J835" cm="1">
        <f t="array" ref="J835">_xlfn.IFS('Paraclinicos '!I834="","",'Paraclinicos '!I834&gt;7,1,'Paraclinicos '!I834&lt;=7,0)</f>
        <v>1</v>
      </c>
      <c r="K835" cm="1">
        <f t="array" ref="K835">_xlfn.IFS('Paraclinicos '!W834="","",'Paraclinicos '!W834&lt;=8,1,'Paraclinicos '!W834&gt;8,0)</f>
        <v>1</v>
      </c>
      <c r="L835" cm="1">
        <f t="array" ref="L835">_xlfn.IFS('Paraclinicos '!S834="","",'Paraclinicos '!S834&gt;=30,1,'Paraclinicos '!S834&lt;30,0)</f>
        <v>0</v>
      </c>
      <c r="M835" cm="1">
        <f t="array" ref="M835">_xlfn.IFS(OR('Paraclinicos '!T834="",'Paraclinicos '!U834=""),"",OR('Paraclinicos '!T834&lt;=90,'Paraclinicos '!U834&lt;=60),1,OR('Paraclinicos '!T834&gt;90,'Paraclinicos '!U834&gt;60),0)</f>
        <v>1</v>
      </c>
      <c r="N835" s="45">
        <f t="shared" si="38"/>
        <v>4</v>
      </c>
      <c r="O835" cm="1">
        <f t="array" ref="O835">_xlfn.IFS(OR('Paraclinicos '!M834="",'Paraclinicos '!N834="",'Paraclinicos '!N834=0),"",'Paraclinicos '!M834/'Paraclinicos '!N834&lt;100,4,'Paraclinicos '!M834/'Paraclinicos '!N834&lt;200,3,'Paraclinicos '!M834/'Paraclinicos '!N834&lt;300,2,'Paraclinicos '!M834/'Paraclinicos '!N834&lt;400,1,'Paraclinicos '!M834/'Paraclinicos '!N834&gt;=400,0)</f>
        <v>3</v>
      </c>
      <c r="P835" cm="1">
        <f t="array" ref="P835">_xlfn.IFS('Paraclinicos '!C834="","",'Paraclinicos '!C834&lt;20,4,'Paraclinicos '!C834&lt;50,3,'Paraclinicos '!C834&lt;100,2,'Paraclinicos '!C834&lt;150,1,'Paraclinicos '!C834&gt;150,0)</f>
        <v>0</v>
      </c>
      <c r="Q835" cm="1">
        <f t="array" ref="Q835">_xlfn.IFS('Paraclinicos '!O834="","",'Paraclinicos '!O834&lt;1.2,0,'Paraclinicos '!O834&lt;2,1,'Paraclinicos '!O834&lt;3.5,2,'Paraclinicos '!O834&lt;5,3,'Paraclinicos '!O834&gt;5,4)</f>
        <v>0</v>
      </c>
      <c r="R835" t="str" cm="1">
        <f t="array" ref="R835">_xlfn.IFS('Paraclinicos '!J834="","",'Paraclinicos '!J834&lt;1.2,0,'Paraclinicos '!J834&lt;2,1,'Paraclinicos '!J834&lt;6,2,'Paraclinicos '!J834&lt;12,3,'Paraclinicos '!J834&gt;=12,4)</f>
        <v/>
      </c>
      <c r="S835" cm="1">
        <f t="array" ref="S835">_xlfn.IFS('Paraclinicos '!Y834="","",'Paraclinicos '!Y834&lt;70,1,'Paraclinicos '!Y834&gt;=70,0)</f>
        <v>0</v>
      </c>
      <c r="T835" cm="1">
        <f t="array" ref="T835">_xlfn.IFS('Paraclinicos '!W834="","",'Paraclinicos '!W834&lt;6,4,'Paraclinicos '!W834&lt;10,3,'Paraclinicos '!W834&lt;13,2,'Paraclinicos '!W834&lt;15,1,'Paraclinicos '!W834=15,0)</f>
        <v>4</v>
      </c>
      <c r="U835" s="54">
        <f t="shared" ref="U835:U898" si="39">IF(AND(O835="",P835="",Q835="",R835="",S835="",T835=""),"",SUM(O835:T835))</f>
        <v>7</v>
      </c>
      <c r="V835" cm="1">
        <f t="array" ref="V835">_xlfn.IFS('Paraclinicos '!S834="","",OR('Paraclinicos '!S834&lt;=8,'Paraclinicos '!S834&gt;=25),3,'Paraclinicos '!S834&lt;12,1,'Paraclinicos '!S834&lt;21,0,'Paraclinicos '!S834&lt;25,2)</f>
        <v>0</v>
      </c>
      <c r="W835" t="str">
        <f>IFERROR(IF(INDEX('BD Demog para scores enalazar'!Y$2:'BD Demog para scores enalazar'!Y$3000,MATCH(Formulas!A835,'BD Demog para scores enalazar'!A$2:'BD Demog para scores enalazar'!A$3000,0))=1,"SI","NO"),"")</f>
        <v>NO</v>
      </c>
      <c r="X835" s="9" t="str">
        <f>IFERROR(IF(INDEX('BD Demog para scores enalazar'!AJ$2:'BD Demog para scores enalazar'!AJ$3000,MATCH(Formulas!A835,'BD Demog para scores enalazar'!A$2:'BD Demog para scores enalazar'!A$3000,0))=1,"SI","NO"),"")</f>
        <v>NO</v>
      </c>
      <c r="Y835" cm="1">
        <f t="array" ref="Y835">IF(AND(W835="NO",X835="NO"),_xlfn.IFS('Paraclinicos '!K834&lt;=91,3,'Paraclinicos '!K834&lt;94,2,'Paraclinicos '!K834&lt;96,1,'Paraclinicos '!K834&gt;=96,0),"")</f>
        <v>3</v>
      </c>
      <c r="Z835" t="str" cm="1">
        <f t="array" ref="Z835">IF(OR(W835="SI",X835="SI"),_xlfn.IFS(OR(AND('Paraclinicos '!K834&lt;=83),AND('Paraclinicos '!K834&gt;=97,AA835=2)),3,OR(AND('Paraclinicos '!K834&lt;=86),AND('Paraclinicos '!K834&gt;=94,AA835=2)),2,OR(AND('Paraclinicos '!K834&lt;=88),AND('Paraclinicos '!K834&gt;=92,AA835=2)),1,OR(AND('Paraclinicos '!K834&gt;=88,'Paraclinicos '!K834&lt;=92),AND('Paraclinicos '!K834&gt;=93,AA835=0)),0),"")</f>
        <v/>
      </c>
      <c r="AA835" cm="1">
        <f t="array" ref="AA835">_xlfn.IFS('Paraclinicos '!E834="","",'Paraclinicos '!E834="Oxigeno",2,'Paraclinicos '!E834="Aire",0)</f>
        <v>2</v>
      </c>
    </row>
    <row r="836" spans="1:27" x14ac:dyDescent="0.25">
      <c r="A836">
        <f>'Paraclinicos '!A835</f>
        <v>191</v>
      </c>
      <c r="B836" s="3">
        <f>'Paraclinicos '!R835</f>
        <v>44311</v>
      </c>
      <c r="C836" cm="1">
        <f t="array" ref="C836">_xlfn.IFS('Paraclinicos '!Q835="","",'Paraclinicos '!Q835&gt;60,3,'Paraclinicos '!Q835&lt;=60,1)</f>
        <v>3</v>
      </c>
      <c r="D836" t="str">
        <f>IFERROR(IF(INDEX('BD Demog para scores enalazar'!BC$2:BC$3000,MATCH(Formulas!A836,'BD Demog para scores enalazar'!A$2:A$3000,0))=0,"SI","NO"),"")</f>
        <v>NO</v>
      </c>
      <c r="E836" cm="1">
        <f t="array" ref="E836">_xlfn.IFS(D836="","",D836="SI",4,D836="NO",1)</f>
        <v>1</v>
      </c>
      <c r="F836" cm="1">
        <f t="array" ref="F836">_xlfn.IFS('Paraclinicos '!B835="","",'Paraclinicos '!B835&gt;1,1,'Paraclinicos '!B835&lt;=1,3)</f>
        <v>3</v>
      </c>
      <c r="G836" t="str" cm="1">
        <f t="array" ref="G836">_xlfn.IFS('Paraclinicos '!D835="","",AND('Paraclinicos '!D835&gt;=250,'Paraclinicos '!D835&lt;=500),2,'Paraclinicos '!D835&gt;500,3,'Paraclinicos '!D835&lt;250,1)</f>
        <v/>
      </c>
      <c r="H836" s="50">
        <f t="shared" ref="H836:H899" si="40">IF(AND(C836="",E836="",F836="",G836=""),"",SUM(C836,E836:G836))</f>
        <v>7</v>
      </c>
      <c r="I836" cm="1">
        <f t="array" ref="I836">_xlfn.IFS('Paraclinicos '!Q835="","",'Paraclinicos '!Q835&gt;=65,1,'Paraclinicos '!Q835&lt;65,0)</f>
        <v>1</v>
      </c>
      <c r="J836" cm="1">
        <f t="array" ref="J836">_xlfn.IFS('Paraclinicos '!I835="","",'Paraclinicos '!I835&gt;7,1,'Paraclinicos '!I835&lt;=7,0)</f>
        <v>1</v>
      </c>
      <c r="K836" cm="1">
        <f t="array" ref="K836">_xlfn.IFS('Paraclinicos '!W835="","",'Paraclinicos '!W835&lt;=8,1,'Paraclinicos '!W835&gt;8,0)</f>
        <v>1</v>
      </c>
      <c r="L836" cm="1">
        <f t="array" ref="L836">_xlfn.IFS('Paraclinicos '!S835="","",'Paraclinicos '!S835&gt;=30,1,'Paraclinicos '!S835&lt;30,0)</f>
        <v>0</v>
      </c>
      <c r="M836" cm="1">
        <f t="array" ref="M836">_xlfn.IFS(OR('Paraclinicos '!T835="",'Paraclinicos '!U835=""),"",OR('Paraclinicos '!T835&lt;=90,'Paraclinicos '!U835&lt;=60),1,OR('Paraclinicos '!T835&gt;90,'Paraclinicos '!U835&gt;60),0)</f>
        <v>0</v>
      </c>
      <c r="N836" s="45">
        <f t="shared" ref="N836:N899" si="41">IF(AND(J835="",J836="",K836="",L836="",M836=""),"",SUM(J835:M836))</f>
        <v>5</v>
      </c>
      <c r="O836" cm="1">
        <f t="array" ref="O836">_xlfn.IFS(OR('Paraclinicos '!M835="",'Paraclinicos '!N835="",'Paraclinicos '!N835=0),"",'Paraclinicos '!M835/'Paraclinicos '!N835&lt;100,4,'Paraclinicos '!M835/'Paraclinicos '!N835&lt;200,3,'Paraclinicos '!M835/'Paraclinicos '!N835&lt;300,2,'Paraclinicos '!M835/'Paraclinicos '!N835&lt;400,1,'Paraclinicos '!M835/'Paraclinicos '!N835&gt;=400,0)</f>
        <v>1</v>
      </c>
      <c r="P836" cm="1">
        <f t="array" ref="P836">_xlfn.IFS('Paraclinicos '!C835="","",'Paraclinicos '!C835&lt;20,4,'Paraclinicos '!C835&lt;50,3,'Paraclinicos '!C835&lt;100,2,'Paraclinicos '!C835&lt;150,1,'Paraclinicos '!C835&gt;150,0)</f>
        <v>0</v>
      </c>
      <c r="Q836" cm="1">
        <f t="array" ref="Q836">_xlfn.IFS('Paraclinicos '!O835="","",'Paraclinicos '!O835&lt;1.2,0,'Paraclinicos '!O835&lt;2,1,'Paraclinicos '!O835&lt;3.5,2,'Paraclinicos '!O835&lt;5,3,'Paraclinicos '!O835&gt;5,4)</f>
        <v>0</v>
      </c>
      <c r="R836" t="str" cm="1">
        <f t="array" ref="R836">_xlfn.IFS('Paraclinicos '!J835="","",'Paraclinicos '!J835&lt;1.2,0,'Paraclinicos '!J835&lt;2,1,'Paraclinicos '!J835&lt;6,2,'Paraclinicos '!J835&lt;12,3,'Paraclinicos '!J835&gt;=12,4)</f>
        <v/>
      </c>
      <c r="S836" cm="1">
        <f t="array" ref="S836">_xlfn.IFS('Paraclinicos '!Y835="","",'Paraclinicos '!Y835&lt;70,1,'Paraclinicos '!Y835&gt;=70,0)</f>
        <v>0</v>
      </c>
      <c r="T836" cm="1">
        <f t="array" ref="T836">_xlfn.IFS('Paraclinicos '!W835="","",'Paraclinicos '!W835&lt;6,4,'Paraclinicos '!W835&lt;10,3,'Paraclinicos '!W835&lt;13,2,'Paraclinicos '!W835&lt;15,1,'Paraclinicos '!W835=15,0)</f>
        <v>3</v>
      </c>
      <c r="U836" s="54">
        <f t="shared" si="39"/>
        <v>4</v>
      </c>
      <c r="V836" cm="1">
        <f t="array" ref="V836">_xlfn.IFS('Paraclinicos '!S835="","",OR('Paraclinicos '!S835&lt;=8,'Paraclinicos '!S835&gt;=25),3,'Paraclinicos '!S835&lt;12,1,'Paraclinicos '!S835&lt;21,0,'Paraclinicos '!S835&lt;25,2)</f>
        <v>0</v>
      </c>
      <c r="W836" t="str">
        <f>IFERROR(IF(INDEX('BD Demog para scores enalazar'!Y$2:'BD Demog para scores enalazar'!Y$3000,MATCH(Formulas!A836,'BD Demog para scores enalazar'!A$2:'BD Demog para scores enalazar'!A$3000,0))=1,"SI","NO"),"")</f>
        <v>NO</v>
      </c>
      <c r="X836" s="9" t="str">
        <f>IFERROR(IF(INDEX('BD Demog para scores enalazar'!AJ$2:'BD Demog para scores enalazar'!AJ$3000,MATCH(Formulas!A836,'BD Demog para scores enalazar'!A$2:'BD Demog para scores enalazar'!A$3000,0))=1,"SI","NO"),"")</f>
        <v>NO</v>
      </c>
      <c r="Y836" cm="1">
        <f t="array" ref="Y836">IF(AND(W836="NO",X836="NO"),_xlfn.IFS('Paraclinicos '!K835&lt;=91,3,'Paraclinicos '!K835&lt;94,2,'Paraclinicos '!K835&lt;96,1,'Paraclinicos '!K835&gt;=96,0),"")</f>
        <v>0</v>
      </c>
      <c r="Z836" t="str" cm="1">
        <f t="array" ref="Z836">IF(OR(W836="SI",X836="SI"),_xlfn.IFS(OR(AND('Paraclinicos '!K835&lt;=83),AND('Paraclinicos '!K835&gt;=97,AA836=2)),3,OR(AND('Paraclinicos '!K835&lt;=86),AND('Paraclinicos '!K835&gt;=94,AA836=2)),2,OR(AND('Paraclinicos '!K835&lt;=88),AND('Paraclinicos '!K835&gt;=92,AA836=2)),1,OR(AND('Paraclinicos '!K835&gt;=88,'Paraclinicos '!K835&lt;=92),AND('Paraclinicos '!K835&gt;=93,AA836=0)),0),"")</f>
        <v/>
      </c>
      <c r="AA836" cm="1">
        <f t="array" ref="AA836">_xlfn.IFS('Paraclinicos '!E835="","",'Paraclinicos '!E835="Oxigeno",2,'Paraclinicos '!E835="Aire",0)</f>
        <v>2</v>
      </c>
    </row>
    <row r="837" spans="1:27" x14ac:dyDescent="0.25">
      <c r="A837">
        <f>'Paraclinicos '!A836</f>
        <v>191</v>
      </c>
      <c r="B837" s="3">
        <f>'Paraclinicos '!R836</f>
        <v>44313</v>
      </c>
      <c r="C837" cm="1">
        <f t="array" ref="C837">_xlfn.IFS('Paraclinicos '!Q836="","",'Paraclinicos '!Q836&gt;60,3,'Paraclinicos '!Q836&lt;=60,1)</f>
        <v>3</v>
      </c>
      <c r="D837" t="str">
        <f>IFERROR(IF(INDEX('BD Demog para scores enalazar'!BC$2:BC$3000,MATCH(Formulas!A837,'BD Demog para scores enalazar'!A$2:A$3000,0))=0,"SI","NO"),"")</f>
        <v>NO</v>
      </c>
      <c r="E837" cm="1">
        <f t="array" ref="E837">_xlfn.IFS(D837="","",D837="SI",4,D837="NO",1)</f>
        <v>1</v>
      </c>
      <c r="F837" cm="1">
        <f t="array" ref="F837">_xlfn.IFS('Paraclinicos '!B836="","",'Paraclinicos '!B836&gt;1,1,'Paraclinicos '!B836&lt;=1,3)</f>
        <v>3</v>
      </c>
      <c r="G837" t="str" cm="1">
        <f t="array" ref="G837">_xlfn.IFS('Paraclinicos '!D836="","",AND('Paraclinicos '!D836&gt;=250,'Paraclinicos '!D836&lt;=500),2,'Paraclinicos '!D836&gt;500,3,'Paraclinicos '!D836&lt;250,1)</f>
        <v/>
      </c>
      <c r="H837" s="50">
        <f t="shared" si="40"/>
        <v>7</v>
      </c>
      <c r="I837" cm="1">
        <f t="array" ref="I837">_xlfn.IFS('Paraclinicos '!Q836="","",'Paraclinicos '!Q836&gt;=65,1,'Paraclinicos '!Q836&lt;65,0)</f>
        <v>1</v>
      </c>
      <c r="J837" cm="1">
        <f t="array" ref="J837">_xlfn.IFS('Paraclinicos '!I836="","",'Paraclinicos '!I836&gt;7,1,'Paraclinicos '!I836&lt;=7,0)</f>
        <v>1</v>
      </c>
      <c r="K837" cm="1">
        <f t="array" ref="K837">_xlfn.IFS('Paraclinicos '!W836="","",'Paraclinicos '!W836&lt;=8,1,'Paraclinicos '!W836&gt;8,0)</f>
        <v>0</v>
      </c>
      <c r="L837" cm="1">
        <f t="array" ref="L837">_xlfn.IFS('Paraclinicos '!S836="","",'Paraclinicos '!S836&gt;=30,1,'Paraclinicos '!S836&lt;30,0)</f>
        <v>0</v>
      </c>
      <c r="M837" cm="1">
        <f t="array" ref="M837">_xlfn.IFS(OR('Paraclinicos '!T836="",'Paraclinicos '!U836=""),"",OR('Paraclinicos '!T836&lt;=90,'Paraclinicos '!U836&lt;=60),1,OR('Paraclinicos '!T836&gt;90,'Paraclinicos '!U836&gt;60),0)</f>
        <v>0</v>
      </c>
      <c r="N837" s="45">
        <f t="shared" si="41"/>
        <v>3</v>
      </c>
      <c r="O837" cm="1">
        <f t="array" ref="O837">_xlfn.IFS(OR('Paraclinicos '!M836="",'Paraclinicos '!N836="",'Paraclinicos '!N836=0),"",'Paraclinicos '!M836/'Paraclinicos '!N836&lt;100,4,'Paraclinicos '!M836/'Paraclinicos '!N836&lt;200,3,'Paraclinicos '!M836/'Paraclinicos '!N836&lt;300,2,'Paraclinicos '!M836/'Paraclinicos '!N836&lt;400,1,'Paraclinicos '!M836/'Paraclinicos '!N836&gt;=400,0)</f>
        <v>2</v>
      </c>
      <c r="P837" cm="1">
        <f t="array" ref="P837">_xlfn.IFS('Paraclinicos '!C836="","",'Paraclinicos '!C836&lt;20,4,'Paraclinicos '!C836&lt;50,3,'Paraclinicos '!C836&lt;100,2,'Paraclinicos '!C836&lt;150,1,'Paraclinicos '!C836&gt;150,0)</f>
        <v>0</v>
      </c>
      <c r="Q837" cm="1">
        <f t="array" ref="Q837">_xlfn.IFS('Paraclinicos '!O836="","",'Paraclinicos '!O836&lt;1.2,0,'Paraclinicos '!O836&lt;2,1,'Paraclinicos '!O836&lt;3.5,2,'Paraclinicos '!O836&lt;5,3,'Paraclinicos '!O836&gt;5,4)</f>
        <v>0</v>
      </c>
      <c r="R837" t="str" cm="1">
        <f t="array" ref="R837">_xlfn.IFS('Paraclinicos '!J836="","",'Paraclinicos '!J836&lt;1.2,0,'Paraclinicos '!J836&lt;2,1,'Paraclinicos '!J836&lt;6,2,'Paraclinicos '!J836&lt;12,3,'Paraclinicos '!J836&gt;=12,4)</f>
        <v/>
      </c>
      <c r="S837" cm="1">
        <f t="array" ref="S837">_xlfn.IFS('Paraclinicos '!Y836="","",'Paraclinicos '!Y836&lt;70,1,'Paraclinicos '!Y836&gt;=70,0)</f>
        <v>0</v>
      </c>
      <c r="T837" cm="1">
        <f t="array" ref="T837">_xlfn.IFS('Paraclinicos '!W836="","",'Paraclinicos '!W836&lt;6,4,'Paraclinicos '!W836&lt;10,3,'Paraclinicos '!W836&lt;13,2,'Paraclinicos '!W836&lt;15,1,'Paraclinicos '!W836=15,0)</f>
        <v>1</v>
      </c>
      <c r="U837" s="54">
        <f t="shared" si="39"/>
        <v>3</v>
      </c>
      <c r="V837" cm="1">
        <f t="array" ref="V837">_xlfn.IFS('Paraclinicos '!S836="","",OR('Paraclinicos '!S836&lt;=8,'Paraclinicos '!S836&gt;=25),3,'Paraclinicos '!S836&lt;12,1,'Paraclinicos '!S836&lt;21,0,'Paraclinicos '!S836&lt;25,2)</f>
        <v>0</v>
      </c>
      <c r="W837" t="str">
        <f>IFERROR(IF(INDEX('BD Demog para scores enalazar'!Y$2:'BD Demog para scores enalazar'!Y$3000,MATCH(Formulas!A837,'BD Demog para scores enalazar'!A$2:'BD Demog para scores enalazar'!A$3000,0))=1,"SI","NO"),"")</f>
        <v>NO</v>
      </c>
      <c r="X837" s="9" t="str">
        <f>IFERROR(IF(INDEX('BD Demog para scores enalazar'!AJ$2:'BD Demog para scores enalazar'!AJ$3000,MATCH(Formulas!A837,'BD Demog para scores enalazar'!A$2:'BD Demog para scores enalazar'!A$3000,0))=1,"SI","NO"),"")</f>
        <v>NO</v>
      </c>
      <c r="Y837" cm="1">
        <f t="array" ref="Y837">IF(AND(W837="NO",X837="NO"),_xlfn.IFS('Paraclinicos '!K836&lt;=91,3,'Paraclinicos '!K836&lt;94,2,'Paraclinicos '!K836&lt;96,1,'Paraclinicos '!K836&gt;=96,0),"")</f>
        <v>3</v>
      </c>
      <c r="Z837" t="str" cm="1">
        <f t="array" ref="Z837">IF(OR(W837="SI",X837="SI"),_xlfn.IFS(OR(AND('Paraclinicos '!K836&lt;=83),AND('Paraclinicos '!K836&gt;=97,AA837=2)),3,OR(AND('Paraclinicos '!K836&lt;=86),AND('Paraclinicos '!K836&gt;=94,AA837=2)),2,OR(AND('Paraclinicos '!K836&lt;=88),AND('Paraclinicos '!K836&gt;=92,AA837=2)),1,OR(AND('Paraclinicos '!K836&gt;=88,'Paraclinicos '!K836&lt;=92),AND('Paraclinicos '!K836&gt;=93,AA837=0)),0),"")</f>
        <v/>
      </c>
      <c r="AA837" cm="1">
        <f t="array" ref="AA837">_xlfn.IFS('Paraclinicos '!E836="","",'Paraclinicos '!E836="Oxigeno",2,'Paraclinicos '!E836="Aire",0)</f>
        <v>2</v>
      </c>
    </row>
    <row r="838" spans="1:27" x14ac:dyDescent="0.25">
      <c r="A838">
        <f>'Paraclinicos '!A837</f>
        <v>196</v>
      </c>
      <c r="B838" s="3">
        <f>'Paraclinicos '!R837</f>
        <v>44028</v>
      </c>
      <c r="C838" cm="1">
        <f t="array" ref="C838">_xlfn.IFS('Paraclinicos '!Q837="","",'Paraclinicos '!Q837&gt;60,3,'Paraclinicos '!Q837&lt;=60,1)</f>
        <v>1</v>
      </c>
      <c r="D838" t="str">
        <f>IFERROR(IF(INDEX('BD Demog para scores enalazar'!BC$2:BC$3000,MATCH(Formulas!A838,'BD Demog para scores enalazar'!A$2:A$3000,0))=0,"SI","NO"),"")</f>
        <v>SI</v>
      </c>
      <c r="E838" cm="1">
        <f t="array" ref="E838">_xlfn.IFS(D838="","",D838="SI",4,D838="NO",1)</f>
        <v>4</v>
      </c>
      <c r="F838" cm="1">
        <f t="array" ref="F838">_xlfn.IFS('Paraclinicos '!B837="","",'Paraclinicos '!B837&gt;1,1,'Paraclinicos '!B837&lt;=1,3)</f>
        <v>3</v>
      </c>
      <c r="G838" t="str" cm="1">
        <f t="array" ref="G838">_xlfn.IFS('Paraclinicos '!D837="","",AND('Paraclinicos '!D837&gt;=250,'Paraclinicos '!D837&lt;=500),2,'Paraclinicos '!D837&gt;500,3,'Paraclinicos '!D837&lt;250,1)</f>
        <v/>
      </c>
      <c r="H838" s="50">
        <f t="shared" si="40"/>
        <v>8</v>
      </c>
      <c r="I838" cm="1">
        <f t="array" ref="I838">_xlfn.IFS('Paraclinicos '!Q837="","",'Paraclinicos '!Q837&gt;=65,1,'Paraclinicos '!Q837&lt;65,0)</f>
        <v>0</v>
      </c>
      <c r="J838" cm="1">
        <f t="array" ref="J838">_xlfn.IFS('Paraclinicos '!I837="","",'Paraclinicos '!I837&gt;7,1,'Paraclinicos '!I837&lt;=7,0)</f>
        <v>1</v>
      </c>
      <c r="K838" cm="1">
        <f t="array" ref="K838">_xlfn.IFS('Paraclinicos '!W837="","",'Paraclinicos '!W837&lt;=8,1,'Paraclinicos '!W837&gt;8,0)</f>
        <v>0</v>
      </c>
      <c r="L838" cm="1">
        <f t="array" ref="L838">_xlfn.IFS('Paraclinicos '!S837="","",'Paraclinicos '!S837&gt;=30,1,'Paraclinicos '!S837&lt;30,0)</f>
        <v>0</v>
      </c>
      <c r="M838" cm="1">
        <f t="array" ref="M838">_xlfn.IFS(OR('Paraclinicos '!T837="",'Paraclinicos '!U837=""),"",OR('Paraclinicos '!T837&lt;=90,'Paraclinicos '!U837&lt;=60),1,OR('Paraclinicos '!T837&gt;90,'Paraclinicos '!U837&gt;60),0)</f>
        <v>0</v>
      </c>
      <c r="N838" s="45">
        <f t="shared" si="41"/>
        <v>2</v>
      </c>
      <c r="O838" cm="1">
        <f t="array" ref="O838">_xlfn.IFS(OR('Paraclinicos '!M837="",'Paraclinicos '!N837="",'Paraclinicos '!N837=0),"",'Paraclinicos '!M837/'Paraclinicos '!N837&lt;100,4,'Paraclinicos '!M837/'Paraclinicos '!N837&lt;200,3,'Paraclinicos '!M837/'Paraclinicos '!N837&lt;300,2,'Paraclinicos '!M837/'Paraclinicos '!N837&lt;400,1,'Paraclinicos '!M837/'Paraclinicos '!N837&gt;=400,0)</f>
        <v>3</v>
      </c>
      <c r="P838" cm="1">
        <f t="array" ref="P838">_xlfn.IFS('Paraclinicos '!C837="","",'Paraclinicos '!C837&lt;20,4,'Paraclinicos '!C837&lt;50,3,'Paraclinicos '!C837&lt;100,2,'Paraclinicos '!C837&lt;150,1,'Paraclinicos '!C837&gt;150,0)</f>
        <v>0</v>
      </c>
      <c r="Q838" cm="1">
        <f t="array" ref="Q838">_xlfn.IFS('Paraclinicos '!O837="","",'Paraclinicos '!O837&lt;1.2,0,'Paraclinicos '!O837&lt;2,1,'Paraclinicos '!O837&lt;3.5,2,'Paraclinicos '!O837&lt;5,3,'Paraclinicos '!O837&gt;5,4)</f>
        <v>0</v>
      </c>
      <c r="R838" cm="1">
        <f t="array" ref="R838">_xlfn.IFS('Paraclinicos '!J837="","",'Paraclinicos '!J837&lt;1.2,0,'Paraclinicos '!J837&lt;2,1,'Paraclinicos '!J837&lt;6,2,'Paraclinicos '!J837&lt;12,3,'Paraclinicos '!J837&gt;=12,4)</f>
        <v>0</v>
      </c>
      <c r="S838" cm="1">
        <f t="array" ref="S838">_xlfn.IFS('Paraclinicos '!Y837="","",'Paraclinicos '!Y837&lt;70,1,'Paraclinicos '!Y837&gt;=70,0)</f>
        <v>0</v>
      </c>
      <c r="T838" cm="1">
        <f t="array" ref="T838">_xlfn.IFS('Paraclinicos '!W837="","",'Paraclinicos '!W837&lt;6,4,'Paraclinicos '!W837&lt;10,3,'Paraclinicos '!W837&lt;13,2,'Paraclinicos '!W837&lt;15,1,'Paraclinicos '!W837=15,0)</f>
        <v>0</v>
      </c>
      <c r="U838" s="54">
        <f t="shared" si="39"/>
        <v>3</v>
      </c>
      <c r="V838" cm="1">
        <f t="array" ref="V838">_xlfn.IFS('Paraclinicos '!S837="","",OR('Paraclinicos '!S837&lt;=8,'Paraclinicos '!S837&gt;=25),3,'Paraclinicos '!S837&lt;12,1,'Paraclinicos '!S837&lt;21,0,'Paraclinicos '!S837&lt;25,2)</f>
        <v>0</v>
      </c>
      <c r="W838" t="str">
        <f>IFERROR(IF(INDEX('BD Demog para scores enalazar'!Y$2:'BD Demog para scores enalazar'!Y$3000,MATCH(Formulas!A838,'BD Demog para scores enalazar'!A$2:'BD Demog para scores enalazar'!A$3000,0))=1,"SI","NO"),"")</f>
        <v>NO</v>
      </c>
      <c r="X838" s="9" t="str">
        <f>IFERROR(IF(INDEX('BD Demog para scores enalazar'!AJ$2:'BD Demog para scores enalazar'!AJ$3000,MATCH(Formulas!A838,'BD Demog para scores enalazar'!A$2:'BD Demog para scores enalazar'!A$3000,0))=1,"SI","NO"),"")</f>
        <v>NO</v>
      </c>
      <c r="Y838" cm="1">
        <f t="array" ref="Y838">IF(AND(W838="NO",X838="NO"),_xlfn.IFS('Paraclinicos '!K837&lt;=91,3,'Paraclinicos '!K837&lt;94,2,'Paraclinicos '!K837&lt;96,1,'Paraclinicos '!K837&gt;=96,0),"")</f>
        <v>3</v>
      </c>
      <c r="Z838" t="str" cm="1">
        <f t="array" ref="Z838">IF(OR(W838="SI",X838="SI"),_xlfn.IFS(OR(AND('Paraclinicos '!K837&lt;=83),AND('Paraclinicos '!K837&gt;=97,AA838=2)),3,OR(AND('Paraclinicos '!K837&lt;=86),AND('Paraclinicos '!K837&gt;=94,AA838=2)),2,OR(AND('Paraclinicos '!K837&lt;=88),AND('Paraclinicos '!K837&gt;=92,AA838=2)),1,OR(AND('Paraclinicos '!K837&gt;=88,'Paraclinicos '!K837&lt;=92),AND('Paraclinicos '!K837&gt;=93,AA838=0)),0),"")</f>
        <v/>
      </c>
      <c r="AA838" cm="1">
        <f t="array" ref="AA838">_xlfn.IFS('Paraclinicos '!E837="","",'Paraclinicos '!E837="Oxigeno",2,'Paraclinicos '!E837="Aire",0)</f>
        <v>2</v>
      </c>
    </row>
    <row r="839" spans="1:27" x14ac:dyDescent="0.25">
      <c r="A839">
        <f>'Paraclinicos '!A838</f>
        <v>196</v>
      </c>
      <c r="B839" s="3">
        <f>'Paraclinicos '!R838</f>
        <v>44031</v>
      </c>
      <c r="C839" cm="1">
        <f t="array" ref="C839">_xlfn.IFS('Paraclinicos '!Q838="","",'Paraclinicos '!Q838&gt;60,3,'Paraclinicos '!Q838&lt;=60,1)</f>
        <v>1</v>
      </c>
      <c r="D839" t="str">
        <f>IFERROR(IF(INDEX('BD Demog para scores enalazar'!BC$2:BC$3000,MATCH(Formulas!A839,'BD Demog para scores enalazar'!A$2:A$3000,0))=0,"SI","NO"),"")</f>
        <v>SI</v>
      </c>
      <c r="E839" cm="1">
        <f t="array" ref="E839">_xlfn.IFS(D839="","",D839="SI",4,D839="NO",1)</f>
        <v>4</v>
      </c>
      <c r="F839" cm="1">
        <f t="array" ref="F839">_xlfn.IFS('Paraclinicos '!B838="","",'Paraclinicos '!B838&gt;1,1,'Paraclinicos '!B838&lt;=1,3)</f>
        <v>3</v>
      </c>
      <c r="G839" cm="1">
        <f t="array" ref="G839">_xlfn.IFS('Paraclinicos '!D838="","",AND('Paraclinicos '!D838&gt;=250,'Paraclinicos '!D838&lt;=500),2,'Paraclinicos '!D838&gt;500,3,'Paraclinicos '!D838&lt;250,1)</f>
        <v>2</v>
      </c>
      <c r="H839" s="50">
        <f t="shared" si="40"/>
        <v>10</v>
      </c>
      <c r="I839" cm="1">
        <f t="array" ref="I839">_xlfn.IFS('Paraclinicos '!Q838="","",'Paraclinicos '!Q838&gt;=65,1,'Paraclinicos '!Q838&lt;65,0)</f>
        <v>0</v>
      </c>
      <c r="J839" cm="1">
        <f t="array" ref="J839">_xlfn.IFS('Paraclinicos '!I838="","",'Paraclinicos '!I838&gt;7,1,'Paraclinicos '!I838&lt;=7,0)</f>
        <v>1</v>
      </c>
      <c r="K839" cm="1">
        <f t="array" ref="K839">_xlfn.IFS('Paraclinicos '!W838="","",'Paraclinicos '!W838&lt;=8,1,'Paraclinicos '!W838&gt;8,0)</f>
        <v>0</v>
      </c>
      <c r="L839" cm="1">
        <f t="array" ref="L839">_xlfn.IFS('Paraclinicos '!S838="","",'Paraclinicos '!S838&gt;=30,1,'Paraclinicos '!S838&lt;30,0)</f>
        <v>0</v>
      </c>
      <c r="M839" cm="1">
        <f t="array" ref="M839">_xlfn.IFS(OR('Paraclinicos '!T838="",'Paraclinicos '!U838=""),"",OR('Paraclinicos '!T838&lt;=90,'Paraclinicos '!U838&lt;=60),1,OR('Paraclinicos '!T838&gt;90,'Paraclinicos '!U838&gt;60),0)</f>
        <v>0</v>
      </c>
      <c r="N839" s="45">
        <f t="shared" si="41"/>
        <v>2</v>
      </c>
      <c r="O839" cm="1">
        <f t="array" ref="O839">_xlfn.IFS(OR('Paraclinicos '!M838="",'Paraclinicos '!N838="",'Paraclinicos '!N838=0),"",'Paraclinicos '!M838/'Paraclinicos '!N838&lt;100,4,'Paraclinicos '!M838/'Paraclinicos '!N838&lt;200,3,'Paraclinicos '!M838/'Paraclinicos '!N838&lt;300,2,'Paraclinicos '!M838/'Paraclinicos '!N838&lt;400,1,'Paraclinicos '!M838/'Paraclinicos '!N838&gt;=400,0)</f>
        <v>2</v>
      </c>
      <c r="P839" cm="1">
        <f t="array" ref="P839">_xlfn.IFS('Paraclinicos '!C838="","",'Paraclinicos '!C838&lt;20,4,'Paraclinicos '!C838&lt;50,3,'Paraclinicos '!C838&lt;100,2,'Paraclinicos '!C838&lt;150,1,'Paraclinicos '!C838&gt;150,0)</f>
        <v>0</v>
      </c>
      <c r="Q839" cm="1">
        <f t="array" ref="Q839">_xlfn.IFS('Paraclinicos '!O838="","",'Paraclinicos '!O838&lt;1.2,0,'Paraclinicos '!O838&lt;2,1,'Paraclinicos '!O838&lt;3.5,2,'Paraclinicos '!O838&lt;5,3,'Paraclinicos '!O838&gt;5,4)</f>
        <v>0</v>
      </c>
      <c r="R839" t="str" cm="1">
        <f t="array" ref="R839">_xlfn.IFS('Paraclinicos '!J838="","",'Paraclinicos '!J838&lt;1.2,0,'Paraclinicos '!J838&lt;2,1,'Paraclinicos '!J838&lt;6,2,'Paraclinicos '!J838&lt;12,3,'Paraclinicos '!J838&gt;=12,4)</f>
        <v/>
      </c>
      <c r="S839" cm="1">
        <f t="array" ref="S839">_xlfn.IFS('Paraclinicos '!Y838="","",'Paraclinicos '!Y838&lt;70,1,'Paraclinicos '!Y838&gt;=70,0)</f>
        <v>0</v>
      </c>
      <c r="T839" cm="1">
        <f t="array" ref="T839">_xlfn.IFS('Paraclinicos '!W838="","",'Paraclinicos '!W838&lt;6,4,'Paraclinicos '!W838&lt;10,3,'Paraclinicos '!W838&lt;13,2,'Paraclinicos '!W838&lt;15,1,'Paraclinicos '!W838=15,0)</f>
        <v>0</v>
      </c>
      <c r="U839" s="54">
        <f t="shared" si="39"/>
        <v>2</v>
      </c>
      <c r="V839" cm="1">
        <f t="array" ref="V839">_xlfn.IFS('Paraclinicos '!S838="","",OR('Paraclinicos '!S838&lt;=8,'Paraclinicos '!S838&gt;=25),3,'Paraclinicos '!S838&lt;12,1,'Paraclinicos '!S838&lt;21,0,'Paraclinicos '!S838&lt;25,2)</f>
        <v>0</v>
      </c>
      <c r="W839" t="str">
        <f>IFERROR(IF(INDEX('BD Demog para scores enalazar'!Y$2:'BD Demog para scores enalazar'!Y$3000,MATCH(Formulas!A839,'BD Demog para scores enalazar'!A$2:'BD Demog para scores enalazar'!A$3000,0))=1,"SI","NO"),"")</f>
        <v>NO</v>
      </c>
      <c r="X839" s="9" t="str">
        <f>IFERROR(IF(INDEX('BD Demog para scores enalazar'!AJ$2:'BD Demog para scores enalazar'!AJ$3000,MATCH(Formulas!A839,'BD Demog para scores enalazar'!A$2:'BD Demog para scores enalazar'!A$3000,0))=1,"SI","NO"),"")</f>
        <v>NO</v>
      </c>
      <c r="Y839" cm="1">
        <f t="array" ref="Y839">IF(AND(W839="NO",X839="NO"),_xlfn.IFS('Paraclinicos '!K838&lt;=91,3,'Paraclinicos '!K838&lt;94,2,'Paraclinicos '!K838&lt;96,1,'Paraclinicos '!K838&gt;=96,0),"")</f>
        <v>3</v>
      </c>
      <c r="Z839" t="str" cm="1">
        <f t="array" ref="Z839">IF(OR(W839="SI",X839="SI"),_xlfn.IFS(OR(AND('Paraclinicos '!K838&lt;=83),AND('Paraclinicos '!K838&gt;=97,AA839=2)),3,OR(AND('Paraclinicos '!K838&lt;=86),AND('Paraclinicos '!K838&gt;=94,AA839=2)),2,OR(AND('Paraclinicos '!K838&lt;=88),AND('Paraclinicos '!K838&gt;=92,AA839=2)),1,OR(AND('Paraclinicos '!K838&gt;=88,'Paraclinicos '!K838&lt;=92),AND('Paraclinicos '!K838&gt;=93,AA839=0)),0),"")</f>
        <v/>
      </c>
      <c r="AA839" cm="1">
        <f t="array" ref="AA839">_xlfn.IFS('Paraclinicos '!E838="","",'Paraclinicos '!E838="Oxigeno",2,'Paraclinicos '!E838="Aire",0)</f>
        <v>2</v>
      </c>
    </row>
    <row r="840" spans="1:27" x14ac:dyDescent="0.25">
      <c r="A840">
        <f>'Paraclinicos '!A839</f>
        <v>196</v>
      </c>
      <c r="B840" s="3">
        <f>'Paraclinicos '!R839</f>
        <v>44032</v>
      </c>
      <c r="C840" cm="1">
        <f t="array" ref="C840">_xlfn.IFS('Paraclinicos '!Q839="","",'Paraclinicos '!Q839&gt;60,3,'Paraclinicos '!Q839&lt;=60,1)</f>
        <v>1</v>
      </c>
      <c r="D840" t="str">
        <f>IFERROR(IF(INDEX('BD Demog para scores enalazar'!BC$2:BC$3000,MATCH(Formulas!A840,'BD Demog para scores enalazar'!A$2:A$3000,0))=0,"SI","NO"),"")</f>
        <v>SI</v>
      </c>
      <c r="E840" cm="1">
        <f t="array" ref="E840">_xlfn.IFS(D840="","",D840="SI",4,D840="NO",1)</f>
        <v>4</v>
      </c>
      <c r="F840" cm="1">
        <f t="array" ref="F840">_xlfn.IFS('Paraclinicos '!B839="","",'Paraclinicos '!B839&gt;1,1,'Paraclinicos '!B839&lt;=1,3)</f>
        <v>3</v>
      </c>
      <c r="G840" t="str" cm="1">
        <f t="array" ref="G840">_xlfn.IFS('Paraclinicos '!D839="","",AND('Paraclinicos '!D839&gt;=250,'Paraclinicos '!D839&lt;=500),2,'Paraclinicos '!D839&gt;500,3,'Paraclinicos '!D839&lt;250,1)</f>
        <v/>
      </c>
      <c r="H840" s="50">
        <f t="shared" si="40"/>
        <v>8</v>
      </c>
      <c r="I840" cm="1">
        <f t="array" ref="I840">_xlfn.IFS('Paraclinicos '!Q839="","",'Paraclinicos '!Q839&gt;=65,1,'Paraclinicos '!Q839&lt;65,0)</f>
        <v>0</v>
      </c>
      <c r="J840" cm="1">
        <f t="array" ref="J840">_xlfn.IFS('Paraclinicos '!I839="","",'Paraclinicos '!I839&gt;7,1,'Paraclinicos '!I839&lt;=7,0)</f>
        <v>1</v>
      </c>
      <c r="K840" cm="1">
        <f t="array" ref="K840">_xlfn.IFS('Paraclinicos '!W839="","",'Paraclinicos '!W839&lt;=8,1,'Paraclinicos '!W839&gt;8,0)</f>
        <v>0</v>
      </c>
      <c r="L840" cm="1">
        <f t="array" ref="L840">_xlfn.IFS('Paraclinicos '!S839="","",'Paraclinicos '!S839&gt;=30,1,'Paraclinicos '!S839&lt;30,0)</f>
        <v>0</v>
      </c>
      <c r="M840" cm="1">
        <f t="array" ref="M840">_xlfn.IFS(OR('Paraclinicos '!T839="",'Paraclinicos '!U839=""),"",OR('Paraclinicos '!T839&lt;=90,'Paraclinicos '!U839&lt;=60),1,OR('Paraclinicos '!T839&gt;90,'Paraclinicos '!U839&gt;60),0)</f>
        <v>0</v>
      </c>
      <c r="N840" s="45">
        <f t="shared" si="41"/>
        <v>2</v>
      </c>
      <c r="O840" cm="1">
        <f t="array" ref="O840">_xlfn.IFS(OR('Paraclinicos '!M839="",'Paraclinicos '!N839="",'Paraclinicos '!N839=0),"",'Paraclinicos '!M839/'Paraclinicos '!N839&lt;100,4,'Paraclinicos '!M839/'Paraclinicos '!N839&lt;200,3,'Paraclinicos '!M839/'Paraclinicos '!N839&lt;300,2,'Paraclinicos '!M839/'Paraclinicos '!N839&lt;400,1,'Paraclinicos '!M839/'Paraclinicos '!N839&gt;=400,0)</f>
        <v>3</v>
      </c>
      <c r="P840" cm="1">
        <f t="array" ref="P840">_xlfn.IFS('Paraclinicos '!C839="","",'Paraclinicos '!C839&lt;20,4,'Paraclinicos '!C839&lt;50,3,'Paraclinicos '!C839&lt;100,2,'Paraclinicos '!C839&lt;150,1,'Paraclinicos '!C839&gt;150,0)</f>
        <v>0</v>
      </c>
      <c r="Q840" cm="1">
        <f t="array" ref="Q840">_xlfn.IFS('Paraclinicos '!O839="","",'Paraclinicos '!O839&lt;1.2,0,'Paraclinicos '!O839&lt;2,1,'Paraclinicos '!O839&lt;3.5,2,'Paraclinicos '!O839&lt;5,3,'Paraclinicos '!O839&gt;5,4)</f>
        <v>0</v>
      </c>
      <c r="R840" t="str" cm="1">
        <f t="array" ref="R840">_xlfn.IFS('Paraclinicos '!J839="","",'Paraclinicos '!J839&lt;1.2,0,'Paraclinicos '!J839&lt;2,1,'Paraclinicos '!J839&lt;6,2,'Paraclinicos '!J839&lt;12,3,'Paraclinicos '!J839&gt;=12,4)</f>
        <v/>
      </c>
      <c r="S840" cm="1">
        <f t="array" ref="S840">_xlfn.IFS('Paraclinicos '!Y839="","",'Paraclinicos '!Y839&lt;70,1,'Paraclinicos '!Y839&gt;=70,0)</f>
        <v>0</v>
      </c>
      <c r="T840" cm="1">
        <f t="array" ref="T840">_xlfn.IFS('Paraclinicos '!W839="","",'Paraclinicos '!W839&lt;6,4,'Paraclinicos '!W839&lt;10,3,'Paraclinicos '!W839&lt;13,2,'Paraclinicos '!W839&lt;15,1,'Paraclinicos '!W839=15,0)</f>
        <v>0</v>
      </c>
      <c r="U840" s="54">
        <f t="shared" si="39"/>
        <v>3</v>
      </c>
      <c r="V840" cm="1">
        <f t="array" ref="V840">_xlfn.IFS('Paraclinicos '!S839="","",OR('Paraclinicos '!S839&lt;=8,'Paraclinicos '!S839&gt;=25),3,'Paraclinicos '!S839&lt;12,1,'Paraclinicos '!S839&lt;21,0,'Paraclinicos '!S839&lt;25,2)</f>
        <v>0</v>
      </c>
      <c r="W840" t="str">
        <f>IFERROR(IF(INDEX('BD Demog para scores enalazar'!Y$2:'BD Demog para scores enalazar'!Y$3000,MATCH(Formulas!A840,'BD Demog para scores enalazar'!A$2:'BD Demog para scores enalazar'!A$3000,0))=1,"SI","NO"),"")</f>
        <v>NO</v>
      </c>
      <c r="X840" s="9" t="str">
        <f>IFERROR(IF(INDEX('BD Demog para scores enalazar'!AJ$2:'BD Demog para scores enalazar'!AJ$3000,MATCH(Formulas!A840,'BD Demog para scores enalazar'!A$2:'BD Demog para scores enalazar'!A$3000,0))=1,"SI","NO"),"")</f>
        <v>NO</v>
      </c>
      <c r="Y840" cm="1">
        <f t="array" ref="Y840">IF(AND(W840="NO",X840="NO"),_xlfn.IFS('Paraclinicos '!K839&lt;=91,3,'Paraclinicos '!K839&lt;94,2,'Paraclinicos '!K839&lt;96,1,'Paraclinicos '!K839&gt;=96,0),"")</f>
        <v>3</v>
      </c>
      <c r="Z840" t="str" cm="1">
        <f t="array" ref="Z840">IF(OR(W840="SI",X840="SI"),_xlfn.IFS(OR(AND('Paraclinicos '!K839&lt;=83),AND('Paraclinicos '!K839&gt;=97,AA840=2)),3,OR(AND('Paraclinicos '!K839&lt;=86),AND('Paraclinicos '!K839&gt;=94,AA840=2)),2,OR(AND('Paraclinicos '!K839&lt;=88),AND('Paraclinicos '!K839&gt;=92,AA840=2)),1,OR(AND('Paraclinicos '!K839&gt;=88,'Paraclinicos '!K839&lt;=92),AND('Paraclinicos '!K839&gt;=93,AA840=0)),0),"")</f>
        <v/>
      </c>
      <c r="AA840" cm="1">
        <f t="array" ref="AA840">_xlfn.IFS('Paraclinicos '!E839="","",'Paraclinicos '!E839="Oxigeno",2,'Paraclinicos '!E839="Aire",0)</f>
        <v>2</v>
      </c>
    </row>
    <row r="841" spans="1:27" x14ac:dyDescent="0.25">
      <c r="A841">
        <f>'Paraclinicos '!A840</f>
        <v>196</v>
      </c>
      <c r="B841" s="3">
        <f>'Paraclinicos '!R840</f>
        <v>44033</v>
      </c>
      <c r="C841" cm="1">
        <f t="array" ref="C841">_xlfn.IFS('Paraclinicos '!Q840="","",'Paraclinicos '!Q840&gt;60,3,'Paraclinicos '!Q840&lt;=60,1)</f>
        <v>1</v>
      </c>
      <c r="D841" t="str">
        <f>IFERROR(IF(INDEX('BD Demog para scores enalazar'!BC$2:BC$3000,MATCH(Formulas!A841,'BD Demog para scores enalazar'!A$2:A$3000,0))=0,"SI","NO"),"")</f>
        <v>SI</v>
      </c>
      <c r="E841" cm="1">
        <f t="array" ref="E841">_xlfn.IFS(D841="","",D841="SI",4,D841="NO",1)</f>
        <v>4</v>
      </c>
      <c r="F841" cm="1">
        <f t="array" ref="F841">_xlfn.IFS('Paraclinicos '!B840="","",'Paraclinicos '!B840&gt;1,1,'Paraclinicos '!B840&lt;=1,3)</f>
        <v>3</v>
      </c>
      <c r="G841" cm="1">
        <f t="array" ref="G841">_xlfn.IFS('Paraclinicos '!D840="","",AND('Paraclinicos '!D840&gt;=250,'Paraclinicos '!D840&lt;=500),2,'Paraclinicos '!D840&gt;500,3,'Paraclinicos '!D840&lt;250,1)</f>
        <v>2</v>
      </c>
      <c r="H841" s="50">
        <f t="shared" si="40"/>
        <v>10</v>
      </c>
      <c r="I841" cm="1">
        <f t="array" ref="I841">_xlfn.IFS('Paraclinicos '!Q840="","",'Paraclinicos '!Q840&gt;=65,1,'Paraclinicos '!Q840&lt;65,0)</f>
        <v>0</v>
      </c>
      <c r="J841" cm="1">
        <f t="array" ref="J841">_xlfn.IFS('Paraclinicos '!I840="","",'Paraclinicos '!I840&gt;7,1,'Paraclinicos '!I840&lt;=7,0)</f>
        <v>1</v>
      </c>
      <c r="K841" cm="1">
        <f t="array" ref="K841">_xlfn.IFS('Paraclinicos '!W840="","",'Paraclinicos '!W840&lt;=8,1,'Paraclinicos '!W840&gt;8,0)</f>
        <v>1</v>
      </c>
      <c r="L841" cm="1">
        <f t="array" ref="L841">_xlfn.IFS('Paraclinicos '!S840="","",'Paraclinicos '!S840&gt;=30,1,'Paraclinicos '!S840&lt;30,0)</f>
        <v>0</v>
      </c>
      <c r="M841" cm="1">
        <f t="array" ref="M841">_xlfn.IFS(OR('Paraclinicos '!T840="",'Paraclinicos '!U840=""),"",OR('Paraclinicos '!T840&lt;=90,'Paraclinicos '!U840&lt;=60),1,OR('Paraclinicos '!T840&gt;90,'Paraclinicos '!U840&gt;60),0)</f>
        <v>0</v>
      </c>
      <c r="N841" s="45">
        <f t="shared" si="41"/>
        <v>3</v>
      </c>
      <c r="O841" cm="1">
        <f t="array" ref="O841">_xlfn.IFS(OR('Paraclinicos '!M840="",'Paraclinicos '!N840="",'Paraclinicos '!N840=0),"",'Paraclinicos '!M840/'Paraclinicos '!N840&lt;100,4,'Paraclinicos '!M840/'Paraclinicos '!N840&lt;200,3,'Paraclinicos '!M840/'Paraclinicos '!N840&lt;300,2,'Paraclinicos '!M840/'Paraclinicos '!N840&lt;400,1,'Paraclinicos '!M840/'Paraclinicos '!N840&gt;=400,0)</f>
        <v>1</v>
      </c>
      <c r="P841" cm="1">
        <f t="array" ref="P841">_xlfn.IFS('Paraclinicos '!C840="","",'Paraclinicos '!C840&lt;20,4,'Paraclinicos '!C840&lt;50,3,'Paraclinicos '!C840&lt;100,2,'Paraclinicos '!C840&lt;150,1,'Paraclinicos '!C840&gt;150,0)</f>
        <v>0</v>
      </c>
      <c r="Q841" cm="1">
        <f t="array" ref="Q841">_xlfn.IFS('Paraclinicos '!O840="","",'Paraclinicos '!O840&lt;1.2,0,'Paraclinicos '!O840&lt;2,1,'Paraclinicos '!O840&lt;3.5,2,'Paraclinicos '!O840&lt;5,3,'Paraclinicos '!O840&gt;5,4)</f>
        <v>0</v>
      </c>
      <c r="R841" t="str" cm="1">
        <f t="array" ref="R841">_xlfn.IFS('Paraclinicos '!J840="","",'Paraclinicos '!J840&lt;1.2,0,'Paraclinicos '!J840&lt;2,1,'Paraclinicos '!J840&lt;6,2,'Paraclinicos '!J840&lt;12,3,'Paraclinicos '!J840&gt;=12,4)</f>
        <v/>
      </c>
      <c r="S841" cm="1">
        <f t="array" ref="S841">_xlfn.IFS('Paraclinicos '!Y840="","",'Paraclinicos '!Y840&lt;70,1,'Paraclinicos '!Y840&gt;=70,0)</f>
        <v>0</v>
      </c>
      <c r="T841" cm="1">
        <f t="array" ref="T841">_xlfn.IFS('Paraclinicos '!W840="","",'Paraclinicos '!W840&lt;6,4,'Paraclinicos '!W840&lt;10,3,'Paraclinicos '!W840&lt;13,2,'Paraclinicos '!W840&lt;15,1,'Paraclinicos '!W840=15,0)</f>
        <v>4</v>
      </c>
      <c r="U841" s="54">
        <f t="shared" si="39"/>
        <v>5</v>
      </c>
      <c r="V841" cm="1">
        <f t="array" ref="V841">_xlfn.IFS('Paraclinicos '!S840="","",OR('Paraclinicos '!S840&lt;=8,'Paraclinicos '!S840&gt;=25),3,'Paraclinicos '!S840&lt;12,1,'Paraclinicos '!S840&lt;21,0,'Paraclinicos '!S840&lt;25,2)</f>
        <v>0</v>
      </c>
      <c r="W841" t="str">
        <f>IFERROR(IF(INDEX('BD Demog para scores enalazar'!Y$2:'BD Demog para scores enalazar'!Y$3000,MATCH(Formulas!A841,'BD Demog para scores enalazar'!A$2:'BD Demog para scores enalazar'!A$3000,0))=1,"SI","NO"),"")</f>
        <v>NO</v>
      </c>
      <c r="X841" s="9" t="str">
        <f>IFERROR(IF(INDEX('BD Demog para scores enalazar'!AJ$2:'BD Demog para scores enalazar'!AJ$3000,MATCH(Formulas!A841,'BD Demog para scores enalazar'!A$2:'BD Demog para scores enalazar'!A$3000,0))=1,"SI","NO"),"")</f>
        <v>NO</v>
      </c>
      <c r="Y841" cm="1">
        <f t="array" ref="Y841">IF(AND(W841="NO",X841="NO"),_xlfn.IFS('Paraclinicos '!K840&lt;=91,3,'Paraclinicos '!K840&lt;94,2,'Paraclinicos '!K840&lt;96,1,'Paraclinicos '!K840&gt;=96,0),"")</f>
        <v>2</v>
      </c>
      <c r="Z841" t="str" cm="1">
        <f t="array" ref="Z841">IF(OR(W841="SI",X841="SI"),_xlfn.IFS(OR(AND('Paraclinicos '!K840&lt;=83),AND('Paraclinicos '!K840&gt;=97,AA841=2)),3,OR(AND('Paraclinicos '!K840&lt;=86),AND('Paraclinicos '!K840&gt;=94,AA841=2)),2,OR(AND('Paraclinicos '!K840&lt;=88),AND('Paraclinicos '!K840&gt;=92,AA841=2)),1,OR(AND('Paraclinicos '!K840&gt;=88,'Paraclinicos '!K840&lt;=92),AND('Paraclinicos '!K840&gt;=93,AA841=0)),0),"")</f>
        <v/>
      </c>
      <c r="AA841" cm="1">
        <f t="array" ref="AA841">_xlfn.IFS('Paraclinicos '!E840="","",'Paraclinicos '!E840="Oxigeno",2,'Paraclinicos '!E840="Aire",0)</f>
        <v>2</v>
      </c>
    </row>
    <row r="842" spans="1:27" x14ac:dyDescent="0.25">
      <c r="A842">
        <f>'Paraclinicos '!A841</f>
        <v>196</v>
      </c>
      <c r="B842" s="3">
        <f>'Paraclinicos '!R841</f>
        <v>44037</v>
      </c>
      <c r="C842" cm="1">
        <f t="array" ref="C842">_xlfn.IFS('Paraclinicos '!Q841="","",'Paraclinicos '!Q841&gt;60,3,'Paraclinicos '!Q841&lt;=60,1)</f>
        <v>1</v>
      </c>
      <c r="D842" t="str">
        <f>IFERROR(IF(INDEX('BD Demog para scores enalazar'!BC$2:BC$3000,MATCH(Formulas!A842,'BD Demog para scores enalazar'!A$2:A$3000,0))=0,"SI","NO"),"")</f>
        <v>SI</v>
      </c>
      <c r="E842" cm="1">
        <f t="array" ref="E842">_xlfn.IFS(D842="","",D842="SI",4,D842="NO",1)</f>
        <v>4</v>
      </c>
      <c r="F842" cm="1">
        <f t="array" ref="F842">_xlfn.IFS('Paraclinicos '!B841="","",'Paraclinicos '!B841&gt;1,1,'Paraclinicos '!B841&lt;=1,3)</f>
        <v>1</v>
      </c>
      <c r="G842" cm="1">
        <f t="array" ref="G842">_xlfn.IFS('Paraclinicos '!D841="","",AND('Paraclinicos '!D841&gt;=250,'Paraclinicos '!D841&lt;=500),2,'Paraclinicos '!D841&gt;500,3,'Paraclinicos '!D841&lt;250,1)</f>
        <v>1</v>
      </c>
      <c r="H842" s="50">
        <f t="shared" si="40"/>
        <v>7</v>
      </c>
      <c r="I842" cm="1">
        <f t="array" ref="I842">_xlfn.IFS('Paraclinicos '!Q841="","",'Paraclinicos '!Q841&gt;=65,1,'Paraclinicos '!Q841&lt;65,0)</f>
        <v>0</v>
      </c>
      <c r="J842" t="str" cm="1">
        <f t="array" ref="J842">_xlfn.IFS('Paraclinicos '!I841="","",'Paraclinicos '!I841&gt;7,1,'Paraclinicos '!I841&lt;=7,0)</f>
        <v/>
      </c>
      <c r="K842" cm="1">
        <f t="array" ref="K842">_xlfn.IFS('Paraclinicos '!W841="","",'Paraclinicos '!W841&lt;=8,1,'Paraclinicos '!W841&gt;8,0)</f>
        <v>0</v>
      </c>
      <c r="L842" cm="1">
        <f t="array" ref="L842">_xlfn.IFS('Paraclinicos '!S841="","",'Paraclinicos '!S841&gt;=30,1,'Paraclinicos '!S841&lt;30,0)</f>
        <v>0</v>
      </c>
      <c r="M842" cm="1">
        <f t="array" ref="M842">_xlfn.IFS(OR('Paraclinicos '!T841="",'Paraclinicos '!U841=""),"",OR('Paraclinicos '!T841&lt;=90,'Paraclinicos '!U841&lt;=60),1,OR('Paraclinicos '!T841&gt;90,'Paraclinicos '!U841&gt;60),0)</f>
        <v>0</v>
      </c>
      <c r="N842" s="45">
        <f t="shared" si="41"/>
        <v>2</v>
      </c>
      <c r="O842" cm="1">
        <f t="array" ref="O842">_xlfn.IFS(OR('Paraclinicos '!M841="",'Paraclinicos '!N841="",'Paraclinicos '!N841=0),"",'Paraclinicos '!M841/'Paraclinicos '!N841&lt;100,4,'Paraclinicos '!M841/'Paraclinicos '!N841&lt;200,3,'Paraclinicos '!M841/'Paraclinicos '!N841&lt;300,2,'Paraclinicos '!M841/'Paraclinicos '!N841&lt;400,1,'Paraclinicos '!M841/'Paraclinicos '!N841&gt;=400,0)</f>
        <v>2</v>
      </c>
      <c r="P842" cm="1">
        <f t="array" ref="P842">_xlfn.IFS('Paraclinicos '!C841="","",'Paraclinicos '!C841&lt;20,4,'Paraclinicos '!C841&lt;50,3,'Paraclinicos '!C841&lt;100,2,'Paraclinicos '!C841&lt;150,1,'Paraclinicos '!C841&gt;150,0)</f>
        <v>0</v>
      </c>
      <c r="Q842" t="str" cm="1">
        <f t="array" ref="Q842">_xlfn.IFS('Paraclinicos '!O841="","",'Paraclinicos '!O841&lt;1.2,0,'Paraclinicos '!O841&lt;2,1,'Paraclinicos '!O841&lt;3.5,2,'Paraclinicos '!O841&lt;5,3,'Paraclinicos '!O841&gt;5,4)</f>
        <v/>
      </c>
      <c r="R842" t="str" cm="1">
        <f t="array" ref="R842">_xlfn.IFS('Paraclinicos '!J841="","",'Paraclinicos '!J841&lt;1.2,0,'Paraclinicos '!J841&lt;2,1,'Paraclinicos '!J841&lt;6,2,'Paraclinicos '!J841&lt;12,3,'Paraclinicos '!J841&gt;=12,4)</f>
        <v/>
      </c>
      <c r="S842" cm="1">
        <f t="array" ref="S842">_xlfn.IFS('Paraclinicos '!Y841="","",'Paraclinicos '!Y841&lt;70,1,'Paraclinicos '!Y841&gt;=70,0)</f>
        <v>0</v>
      </c>
      <c r="T842" cm="1">
        <f t="array" ref="T842">_xlfn.IFS('Paraclinicos '!W841="","",'Paraclinicos '!W841&lt;6,4,'Paraclinicos '!W841&lt;10,3,'Paraclinicos '!W841&lt;13,2,'Paraclinicos '!W841&lt;15,1,'Paraclinicos '!W841=15,0)</f>
        <v>0</v>
      </c>
      <c r="U842" s="54">
        <f t="shared" si="39"/>
        <v>2</v>
      </c>
      <c r="V842" cm="1">
        <f t="array" ref="V842">_xlfn.IFS('Paraclinicos '!S841="","",OR('Paraclinicos '!S841&lt;=8,'Paraclinicos '!S841&gt;=25),3,'Paraclinicos '!S841&lt;12,1,'Paraclinicos '!S841&lt;21,0,'Paraclinicos '!S841&lt;25,2)</f>
        <v>2</v>
      </c>
      <c r="W842" t="str">
        <f>IFERROR(IF(INDEX('BD Demog para scores enalazar'!Y$2:'BD Demog para scores enalazar'!Y$3000,MATCH(Formulas!A842,'BD Demog para scores enalazar'!A$2:'BD Demog para scores enalazar'!A$3000,0))=1,"SI","NO"),"")</f>
        <v>NO</v>
      </c>
      <c r="X842" s="9" t="str">
        <f>IFERROR(IF(INDEX('BD Demog para scores enalazar'!AJ$2:'BD Demog para scores enalazar'!AJ$3000,MATCH(Formulas!A842,'BD Demog para scores enalazar'!A$2:'BD Demog para scores enalazar'!A$3000,0))=1,"SI","NO"),"")</f>
        <v>NO</v>
      </c>
      <c r="Y842" cm="1">
        <f t="array" ref="Y842">IF(AND(W842="NO",X842="NO"),_xlfn.IFS('Paraclinicos '!K841&lt;=91,3,'Paraclinicos '!K841&lt;94,2,'Paraclinicos '!K841&lt;96,1,'Paraclinicos '!K841&gt;=96,0),"")</f>
        <v>1</v>
      </c>
      <c r="Z842" t="str" cm="1">
        <f t="array" ref="Z842">IF(OR(W842="SI",X842="SI"),_xlfn.IFS(OR(AND('Paraclinicos '!K841&lt;=83),AND('Paraclinicos '!K841&gt;=97,AA842=2)),3,OR(AND('Paraclinicos '!K841&lt;=86),AND('Paraclinicos '!K841&gt;=94,AA842=2)),2,OR(AND('Paraclinicos '!K841&lt;=88),AND('Paraclinicos '!K841&gt;=92,AA842=2)),1,OR(AND('Paraclinicos '!K841&gt;=88,'Paraclinicos '!K841&lt;=92),AND('Paraclinicos '!K841&gt;=93,AA842=0)),0),"")</f>
        <v/>
      </c>
      <c r="AA842" cm="1">
        <f t="array" ref="AA842">_xlfn.IFS('Paraclinicos '!E841="","",'Paraclinicos '!E841="Oxigeno",2,'Paraclinicos '!E841="Aire",0)</f>
        <v>2</v>
      </c>
    </row>
    <row r="843" spans="1:27" x14ac:dyDescent="0.25">
      <c r="A843">
        <f>'Paraclinicos '!A842</f>
        <v>197</v>
      </c>
      <c r="B843" s="3">
        <f>'Paraclinicos '!R842</f>
        <v>44314</v>
      </c>
      <c r="C843" cm="1">
        <f t="array" ref="C843">_xlfn.IFS('Paraclinicos '!Q842="","",'Paraclinicos '!Q842&gt;60,3,'Paraclinicos '!Q842&lt;=60,1)</f>
        <v>1</v>
      </c>
      <c r="D843" t="str">
        <f>IFERROR(IF(INDEX('BD Demog para scores enalazar'!BC$2:BC$3000,MATCH(Formulas!A843,'BD Demog para scores enalazar'!A$2:A$3000,0))=0,"SI","NO"),"")</f>
        <v>SI</v>
      </c>
      <c r="E843" cm="1">
        <f t="array" ref="E843">_xlfn.IFS(D843="","",D843="SI",4,D843="NO",1)</f>
        <v>4</v>
      </c>
      <c r="F843" cm="1">
        <f t="array" ref="F843">_xlfn.IFS('Paraclinicos '!B842="","",'Paraclinicos '!B842&gt;1,1,'Paraclinicos '!B842&lt;=1,3)</f>
        <v>3</v>
      </c>
      <c r="G843" cm="1">
        <f t="array" ref="G843">_xlfn.IFS('Paraclinicos '!D842="","",AND('Paraclinicos '!D842&gt;=250,'Paraclinicos '!D842&lt;=500),2,'Paraclinicos '!D842&gt;500,3,'Paraclinicos '!D842&lt;250,1)</f>
        <v>3</v>
      </c>
      <c r="H843" s="50">
        <f t="shared" si="40"/>
        <v>11</v>
      </c>
      <c r="I843" cm="1">
        <f t="array" ref="I843">_xlfn.IFS('Paraclinicos '!Q842="","",'Paraclinicos '!Q842&gt;=65,1,'Paraclinicos '!Q842&lt;65,0)</f>
        <v>0</v>
      </c>
      <c r="J843" cm="1">
        <f t="array" ref="J843">_xlfn.IFS('Paraclinicos '!I842="","",'Paraclinicos '!I842&gt;7,1,'Paraclinicos '!I842&lt;=7,0)</f>
        <v>1</v>
      </c>
      <c r="K843" cm="1">
        <f t="array" ref="K843">_xlfn.IFS('Paraclinicos '!W842="","",'Paraclinicos '!W842&lt;=8,1,'Paraclinicos '!W842&gt;8,0)</f>
        <v>0</v>
      </c>
      <c r="L843" cm="1">
        <f t="array" ref="L843">_xlfn.IFS('Paraclinicos '!S842="","",'Paraclinicos '!S842&gt;=30,1,'Paraclinicos '!S842&lt;30,0)</f>
        <v>1</v>
      </c>
      <c r="M843" cm="1">
        <f t="array" ref="M843">_xlfn.IFS(OR('Paraclinicos '!T842="",'Paraclinicos '!U842=""),"",OR('Paraclinicos '!T842&lt;=90,'Paraclinicos '!U842&lt;=60),1,OR('Paraclinicos '!T842&gt;90,'Paraclinicos '!U842&gt;60),0)</f>
        <v>0</v>
      </c>
      <c r="N843" s="45">
        <f t="shared" si="41"/>
        <v>2</v>
      </c>
      <c r="O843" cm="1">
        <f t="array" ref="O843">_xlfn.IFS(OR('Paraclinicos '!M842="",'Paraclinicos '!N842="",'Paraclinicos '!N842=0),"",'Paraclinicos '!M842/'Paraclinicos '!N842&lt;100,4,'Paraclinicos '!M842/'Paraclinicos '!N842&lt;200,3,'Paraclinicos '!M842/'Paraclinicos '!N842&lt;300,2,'Paraclinicos '!M842/'Paraclinicos '!N842&lt;400,1,'Paraclinicos '!M842/'Paraclinicos '!N842&gt;=400,0)</f>
        <v>1</v>
      </c>
      <c r="P843" cm="1">
        <f t="array" ref="P843">_xlfn.IFS('Paraclinicos '!C842="","",'Paraclinicos '!C842&lt;20,4,'Paraclinicos '!C842&lt;50,3,'Paraclinicos '!C842&lt;100,2,'Paraclinicos '!C842&lt;150,1,'Paraclinicos '!C842&gt;150,0)</f>
        <v>0</v>
      </c>
      <c r="Q843" cm="1">
        <f t="array" ref="Q843">_xlfn.IFS('Paraclinicos '!O842="","",'Paraclinicos '!O842&lt;1.2,0,'Paraclinicos '!O842&lt;2,1,'Paraclinicos '!O842&lt;3.5,2,'Paraclinicos '!O842&lt;5,3,'Paraclinicos '!O842&gt;5,4)</f>
        <v>1</v>
      </c>
      <c r="R843" cm="1">
        <f t="array" ref="R843">_xlfn.IFS('Paraclinicos '!J842="","",'Paraclinicos '!J842&lt;1.2,0,'Paraclinicos '!J842&lt;2,1,'Paraclinicos '!J842&lt;6,2,'Paraclinicos '!J842&lt;12,3,'Paraclinicos '!J842&gt;=12,4)</f>
        <v>0</v>
      </c>
      <c r="S843" cm="1">
        <f t="array" ref="S843">_xlfn.IFS('Paraclinicos '!Y842="","",'Paraclinicos '!Y842&lt;70,1,'Paraclinicos '!Y842&gt;=70,0)</f>
        <v>0</v>
      </c>
      <c r="T843" cm="1">
        <f t="array" ref="T843">_xlfn.IFS('Paraclinicos '!W842="","",'Paraclinicos '!W842&lt;6,4,'Paraclinicos '!W842&lt;10,3,'Paraclinicos '!W842&lt;13,2,'Paraclinicos '!W842&lt;15,1,'Paraclinicos '!W842=15,0)</f>
        <v>0</v>
      </c>
      <c r="U843" s="54">
        <f t="shared" si="39"/>
        <v>2</v>
      </c>
      <c r="V843" cm="1">
        <f t="array" ref="V843">_xlfn.IFS('Paraclinicos '!S842="","",OR('Paraclinicos '!S842&lt;=8,'Paraclinicos '!S842&gt;=25),3,'Paraclinicos '!S842&lt;12,1,'Paraclinicos '!S842&lt;21,0,'Paraclinicos '!S842&lt;25,2)</f>
        <v>3</v>
      </c>
      <c r="W843" t="str">
        <f>IFERROR(IF(INDEX('BD Demog para scores enalazar'!Y$2:'BD Demog para scores enalazar'!Y$3000,MATCH(Formulas!A843,'BD Demog para scores enalazar'!A$2:'BD Demog para scores enalazar'!A$3000,0))=1,"SI","NO"),"")</f>
        <v>NO</v>
      </c>
      <c r="X843" s="9" t="str">
        <f>IFERROR(IF(INDEX('BD Demog para scores enalazar'!AJ$2:'BD Demog para scores enalazar'!AJ$3000,MATCH(Formulas!A843,'BD Demog para scores enalazar'!A$2:'BD Demog para scores enalazar'!A$3000,0))=1,"SI","NO"),"")</f>
        <v>SI</v>
      </c>
      <c r="Y843" t="str" cm="1">
        <f t="array" ref="Y843">IF(AND(W843="NO",X843="NO"),_xlfn.IFS('Paraclinicos '!K842&lt;=91,3,'Paraclinicos '!K842&lt;94,2,'Paraclinicos '!K842&lt;96,1,'Paraclinicos '!K842&gt;=96,0),"")</f>
        <v/>
      </c>
      <c r="Z843" cm="1">
        <f t="array" ref="Z843">IF(OR(W843="SI",X843="SI"),_xlfn.IFS(OR(AND('Paraclinicos '!K842&lt;=83),AND('Paraclinicos '!K842&gt;=97,AA843=2)),3,OR(AND('Paraclinicos '!K842&lt;=86),AND('Paraclinicos '!K842&gt;=94,AA843=2)),2,OR(AND('Paraclinicos '!K842&lt;=88),AND('Paraclinicos '!K842&gt;=92,AA843=2)),1,OR(AND('Paraclinicos '!K842&gt;=88,'Paraclinicos '!K842&lt;=92),AND('Paraclinicos '!K842&gt;=93,AA843=0)),0),"")</f>
        <v>1</v>
      </c>
      <c r="AA843" cm="1">
        <f t="array" ref="AA843">_xlfn.IFS('Paraclinicos '!E842="","",'Paraclinicos '!E842="Oxigeno",2,'Paraclinicos '!E842="Aire",0)</f>
        <v>2</v>
      </c>
    </row>
    <row r="844" spans="1:27" x14ac:dyDescent="0.25">
      <c r="A844">
        <f>'Paraclinicos '!A843</f>
        <v>197</v>
      </c>
      <c r="B844" s="3">
        <f>'Paraclinicos '!R843</f>
        <v>44315</v>
      </c>
      <c r="C844" cm="1">
        <f t="array" ref="C844">_xlfn.IFS('Paraclinicos '!Q843="","",'Paraclinicos '!Q843&gt;60,3,'Paraclinicos '!Q843&lt;=60,1)</f>
        <v>1</v>
      </c>
      <c r="D844" t="str">
        <f>IFERROR(IF(INDEX('BD Demog para scores enalazar'!BC$2:BC$3000,MATCH(Formulas!A844,'BD Demog para scores enalazar'!A$2:A$3000,0))=0,"SI","NO"),"")</f>
        <v>SI</v>
      </c>
      <c r="E844" cm="1">
        <f t="array" ref="E844">_xlfn.IFS(D844="","",D844="SI",4,D844="NO",1)</f>
        <v>4</v>
      </c>
      <c r="F844" cm="1">
        <f t="array" ref="F844">_xlfn.IFS('Paraclinicos '!B843="","",'Paraclinicos '!B843&gt;1,1,'Paraclinicos '!B843&lt;=1,3)</f>
        <v>3</v>
      </c>
      <c r="G844" t="str" cm="1">
        <f t="array" ref="G844">_xlfn.IFS('Paraclinicos '!D843="","",AND('Paraclinicos '!D843&gt;=250,'Paraclinicos '!D843&lt;=500),2,'Paraclinicos '!D843&gt;500,3,'Paraclinicos '!D843&lt;250,1)</f>
        <v/>
      </c>
      <c r="H844" s="50">
        <f t="shared" si="40"/>
        <v>8</v>
      </c>
      <c r="I844" cm="1">
        <f t="array" ref="I844">_xlfn.IFS('Paraclinicos '!Q843="","",'Paraclinicos '!Q843&gt;=65,1,'Paraclinicos '!Q843&lt;65,0)</f>
        <v>0</v>
      </c>
      <c r="J844" cm="1">
        <f t="array" ref="J844">_xlfn.IFS('Paraclinicos '!I843="","",'Paraclinicos '!I843&gt;7,1,'Paraclinicos '!I843&lt;=7,0)</f>
        <v>1</v>
      </c>
      <c r="K844" cm="1">
        <f t="array" ref="K844">_xlfn.IFS('Paraclinicos '!W843="","",'Paraclinicos '!W843&lt;=8,1,'Paraclinicos '!W843&gt;8,0)</f>
        <v>0</v>
      </c>
      <c r="L844" cm="1">
        <f t="array" ref="L844">_xlfn.IFS('Paraclinicos '!S843="","",'Paraclinicos '!S843&gt;=30,1,'Paraclinicos '!S843&lt;30,0)</f>
        <v>0</v>
      </c>
      <c r="M844" cm="1">
        <f t="array" ref="M844">_xlfn.IFS(OR('Paraclinicos '!T843="",'Paraclinicos '!U843=""),"",OR('Paraclinicos '!T843&lt;=90,'Paraclinicos '!U843&lt;=60),1,OR('Paraclinicos '!T843&gt;90,'Paraclinicos '!U843&gt;60),0)</f>
        <v>0</v>
      </c>
      <c r="N844" s="45">
        <f t="shared" si="41"/>
        <v>3</v>
      </c>
      <c r="O844" cm="1">
        <f t="array" ref="O844">_xlfn.IFS(OR('Paraclinicos '!M843="",'Paraclinicos '!N843="",'Paraclinicos '!N843=0),"",'Paraclinicos '!M843/'Paraclinicos '!N843&lt;100,4,'Paraclinicos '!M843/'Paraclinicos '!N843&lt;200,3,'Paraclinicos '!M843/'Paraclinicos '!N843&lt;300,2,'Paraclinicos '!M843/'Paraclinicos '!N843&lt;400,1,'Paraclinicos '!M843/'Paraclinicos '!N843&gt;=400,0)</f>
        <v>2</v>
      </c>
      <c r="P844" cm="1">
        <f t="array" ref="P844">_xlfn.IFS('Paraclinicos '!C843="","",'Paraclinicos '!C843&lt;20,4,'Paraclinicos '!C843&lt;50,3,'Paraclinicos '!C843&lt;100,2,'Paraclinicos '!C843&lt;150,1,'Paraclinicos '!C843&gt;150,0)</f>
        <v>0</v>
      </c>
      <c r="Q844" cm="1">
        <f t="array" ref="Q844">_xlfn.IFS('Paraclinicos '!O843="","",'Paraclinicos '!O843&lt;1.2,0,'Paraclinicos '!O843&lt;2,1,'Paraclinicos '!O843&lt;3.5,2,'Paraclinicos '!O843&lt;5,3,'Paraclinicos '!O843&gt;5,4)</f>
        <v>1</v>
      </c>
      <c r="R844" cm="1">
        <f t="array" ref="R844">_xlfn.IFS('Paraclinicos '!J843="","",'Paraclinicos '!J843&lt;1.2,0,'Paraclinicos '!J843&lt;2,1,'Paraclinicos '!J843&lt;6,2,'Paraclinicos '!J843&lt;12,3,'Paraclinicos '!J843&gt;=12,4)</f>
        <v>0</v>
      </c>
      <c r="S844" cm="1">
        <f t="array" ref="S844">_xlfn.IFS('Paraclinicos '!Y843="","",'Paraclinicos '!Y843&lt;70,1,'Paraclinicos '!Y843&gt;=70,0)</f>
        <v>0</v>
      </c>
      <c r="T844" cm="1">
        <f t="array" ref="T844">_xlfn.IFS('Paraclinicos '!W843="","",'Paraclinicos '!W843&lt;6,4,'Paraclinicos '!W843&lt;10,3,'Paraclinicos '!W843&lt;13,2,'Paraclinicos '!W843&lt;15,1,'Paraclinicos '!W843=15,0)</f>
        <v>0</v>
      </c>
      <c r="U844" s="54">
        <f t="shared" si="39"/>
        <v>3</v>
      </c>
      <c r="V844" cm="1">
        <f t="array" ref="V844">_xlfn.IFS('Paraclinicos '!S843="","",OR('Paraclinicos '!S843&lt;=8,'Paraclinicos '!S843&gt;=25),3,'Paraclinicos '!S843&lt;12,1,'Paraclinicos '!S843&lt;21,0,'Paraclinicos '!S843&lt;25,2)</f>
        <v>0</v>
      </c>
      <c r="W844" t="str">
        <f>IFERROR(IF(INDEX('BD Demog para scores enalazar'!Y$2:'BD Demog para scores enalazar'!Y$3000,MATCH(Formulas!A844,'BD Demog para scores enalazar'!A$2:'BD Demog para scores enalazar'!A$3000,0))=1,"SI","NO"),"")</f>
        <v>NO</v>
      </c>
      <c r="X844" s="9" t="str">
        <f>IFERROR(IF(INDEX('BD Demog para scores enalazar'!AJ$2:'BD Demog para scores enalazar'!AJ$3000,MATCH(Formulas!A844,'BD Demog para scores enalazar'!A$2:'BD Demog para scores enalazar'!A$3000,0))=1,"SI","NO"),"")</f>
        <v>SI</v>
      </c>
      <c r="Y844" t="str" cm="1">
        <f t="array" ref="Y844">IF(AND(W844="NO",X844="NO"),_xlfn.IFS('Paraclinicos '!K843&lt;=91,3,'Paraclinicos '!K843&lt;94,2,'Paraclinicos '!K843&lt;96,1,'Paraclinicos '!K843&gt;=96,0),"")</f>
        <v/>
      </c>
      <c r="Z844" cm="1">
        <f t="array" ref="Z844">IF(OR(W844="SI",X844="SI"),_xlfn.IFS(OR(AND('Paraclinicos '!K843&lt;=83),AND('Paraclinicos '!K843&gt;=97,AA844=2)),3,OR(AND('Paraclinicos '!K843&lt;=86),AND('Paraclinicos '!K843&gt;=94,AA844=2)),2,OR(AND('Paraclinicos '!K843&lt;=88),AND('Paraclinicos '!K843&gt;=92,AA844=2)),1,OR(AND('Paraclinicos '!K843&gt;=88,'Paraclinicos '!K843&lt;=92),AND('Paraclinicos '!K843&gt;=93,AA844=0)),0),"")</f>
        <v>3</v>
      </c>
      <c r="AA844" cm="1">
        <f t="array" ref="AA844">_xlfn.IFS('Paraclinicos '!E843="","",'Paraclinicos '!E843="Oxigeno",2,'Paraclinicos '!E843="Aire",0)</f>
        <v>2</v>
      </c>
    </row>
    <row r="845" spans="1:27" x14ac:dyDescent="0.25">
      <c r="A845">
        <f>'Paraclinicos '!A844</f>
        <v>197</v>
      </c>
      <c r="B845" s="3">
        <f>'Paraclinicos '!R844</f>
        <v>44316</v>
      </c>
      <c r="C845" cm="1">
        <f t="array" ref="C845">_xlfn.IFS('Paraclinicos '!Q844="","",'Paraclinicos '!Q844&gt;60,3,'Paraclinicos '!Q844&lt;=60,1)</f>
        <v>1</v>
      </c>
      <c r="D845" t="str">
        <f>IFERROR(IF(INDEX('BD Demog para scores enalazar'!BC$2:BC$3000,MATCH(Formulas!A845,'BD Demog para scores enalazar'!A$2:A$3000,0))=0,"SI","NO"),"")</f>
        <v>SI</v>
      </c>
      <c r="E845" cm="1">
        <f t="array" ref="E845">_xlfn.IFS(D845="","",D845="SI",4,D845="NO",1)</f>
        <v>4</v>
      </c>
      <c r="F845" cm="1">
        <f t="array" ref="F845">_xlfn.IFS('Paraclinicos '!B844="","",'Paraclinicos '!B844&gt;1,1,'Paraclinicos '!B844&lt;=1,3)</f>
        <v>3</v>
      </c>
      <c r="G845" t="str" cm="1">
        <f t="array" ref="G845">_xlfn.IFS('Paraclinicos '!D844="","",AND('Paraclinicos '!D844&gt;=250,'Paraclinicos '!D844&lt;=500),2,'Paraclinicos '!D844&gt;500,3,'Paraclinicos '!D844&lt;250,1)</f>
        <v/>
      </c>
      <c r="H845" s="50">
        <f t="shared" si="40"/>
        <v>8</v>
      </c>
      <c r="I845" cm="1">
        <f t="array" ref="I845">_xlfn.IFS('Paraclinicos '!Q844="","",'Paraclinicos '!Q844&gt;=65,1,'Paraclinicos '!Q844&lt;65,0)</f>
        <v>0</v>
      </c>
      <c r="J845" cm="1">
        <f t="array" ref="J845">_xlfn.IFS('Paraclinicos '!I844="","",'Paraclinicos '!I844&gt;7,1,'Paraclinicos '!I844&lt;=7,0)</f>
        <v>1</v>
      </c>
      <c r="K845" cm="1">
        <f t="array" ref="K845">_xlfn.IFS('Paraclinicos '!W844="","",'Paraclinicos '!W844&lt;=8,1,'Paraclinicos '!W844&gt;8,0)</f>
        <v>1</v>
      </c>
      <c r="L845" cm="1">
        <f t="array" ref="L845">_xlfn.IFS('Paraclinicos '!S844="","",'Paraclinicos '!S844&gt;=30,1,'Paraclinicos '!S844&lt;30,0)</f>
        <v>0</v>
      </c>
      <c r="M845" cm="1">
        <f t="array" ref="M845">_xlfn.IFS(OR('Paraclinicos '!T844="",'Paraclinicos '!U844=""),"",OR('Paraclinicos '!T844&lt;=90,'Paraclinicos '!U844&lt;=60),1,OR('Paraclinicos '!T844&gt;90,'Paraclinicos '!U844&gt;60),0)</f>
        <v>0</v>
      </c>
      <c r="N845" s="45">
        <f t="shared" si="41"/>
        <v>3</v>
      </c>
      <c r="O845" cm="1">
        <f t="array" ref="O845">_xlfn.IFS(OR('Paraclinicos '!M844="",'Paraclinicos '!N844="",'Paraclinicos '!N844=0),"",'Paraclinicos '!M844/'Paraclinicos '!N844&lt;100,4,'Paraclinicos '!M844/'Paraclinicos '!N844&lt;200,3,'Paraclinicos '!M844/'Paraclinicos '!N844&lt;300,2,'Paraclinicos '!M844/'Paraclinicos '!N844&lt;400,1,'Paraclinicos '!M844/'Paraclinicos '!N844&gt;=400,0)</f>
        <v>2</v>
      </c>
      <c r="P845" cm="1">
        <f t="array" ref="P845">_xlfn.IFS('Paraclinicos '!C844="","",'Paraclinicos '!C844&lt;20,4,'Paraclinicos '!C844&lt;50,3,'Paraclinicos '!C844&lt;100,2,'Paraclinicos '!C844&lt;150,1,'Paraclinicos '!C844&gt;150,0)</f>
        <v>0</v>
      </c>
      <c r="Q845" cm="1">
        <f t="array" ref="Q845">_xlfn.IFS('Paraclinicos '!O844="","",'Paraclinicos '!O844&lt;1.2,0,'Paraclinicos '!O844&lt;2,1,'Paraclinicos '!O844&lt;3.5,2,'Paraclinicos '!O844&lt;5,3,'Paraclinicos '!O844&gt;5,4)</f>
        <v>1</v>
      </c>
      <c r="R845" cm="1">
        <f t="array" ref="R845">_xlfn.IFS('Paraclinicos '!J844="","",'Paraclinicos '!J844&lt;1.2,0,'Paraclinicos '!J844&lt;2,1,'Paraclinicos '!J844&lt;6,2,'Paraclinicos '!J844&lt;12,3,'Paraclinicos '!J844&gt;=12,4)</f>
        <v>0</v>
      </c>
      <c r="S845" cm="1">
        <f t="array" ref="S845">_xlfn.IFS('Paraclinicos '!Y844="","",'Paraclinicos '!Y844&lt;70,1,'Paraclinicos '!Y844&gt;=70,0)</f>
        <v>0</v>
      </c>
      <c r="T845" cm="1">
        <f t="array" ref="T845">_xlfn.IFS('Paraclinicos '!W844="","",'Paraclinicos '!W844&lt;6,4,'Paraclinicos '!W844&lt;10,3,'Paraclinicos '!W844&lt;13,2,'Paraclinicos '!W844&lt;15,1,'Paraclinicos '!W844=15,0)</f>
        <v>4</v>
      </c>
      <c r="U845" s="54">
        <f t="shared" si="39"/>
        <v>7</v>
      </c>
      <c r="V845" cm="1">
        <f t="array" ref="V845">_xlfn.IFS('Paraclinicos '!S844="","",OR('Paraclinicos '!S844&lt;=8,'Paraclinicos '!S844&gt;=25),3,'Paraclinicos '!S844&lt;12,1,'Paraclinicos '!S844&lt;21,0,'Paraclinicos '!S844&lt;25,2)</f>
        <v>0</v>
      </c>
      <c r="W845" t="str">
        <f>IFERROR(IF(INDEX('BD Demog para scores enalazar'!Y$2:'BD Demog para scores enalazar'!Y$3000,MATCH(Formulas!A845,'BD Demog para scores enalazar'!A$2:'BD Demog para scores enalazar'!A$3000,0))=1,"SI","NO"),"")</f>
        <v>NO</v>
      </c>
      <c r="X845" s="9" t="str">
        <f>IFERROR(IF(INDEX('BD Demog para scores enalazar'!AJ$2:'BD Demog para scores enalazar'!AJ$3000,MATCH(Formulas!A845,'BD Demog para scores enalazar'!A$2:'BD Demog para scores enalazar'!A$3000,0))=1,"SI","NO"),"")</f>
        <v>SI</v>
      </c>
      <c r="Y845" t="str" cm="1">
        <f t="array" ref="Y845">IF(AND(W845="NO",X845="NO"),_xlfn.IFS('Paraclinicos '!K844&lt;=91,3,'Paraclinicos '!K844&lt;94,2,'Paraclinicos '!K844&lt;96,1,'Paraclinicos '!K844&gt;=96,0),"")</f>
        <v/>
      </c>
      <c r="Z845" cm="1">
        <f t="array" ref="Z845">IF(OR(W845="SI",X845="SI"),_xlfn.IFS(OR(AND('Paraclinicos '!K844&lt;=83),AND('Paraclinicos '!K844&gt;=97,AA845=2)),3,OR(AND('Paraclinicos '!K844&lt;=86),AND('Paraclinicos '!K844&gt;=94,AA845=2)),2,OR(AND('Paraclinicos '!K844&lt;=88),AND('Paraclinicos '!K844&gt;=92,AA845=2)),1,OR(AND('Paraclinicos '!K844&gt;=88,'Paraclinicos '!K844&lt;=92),AND('Paraclinicos '!K844&gt;=93,AA845=0)),0),"")</f>
        <v>3</v>
      </c>
      <c r="AA845" cm="1">
        <f t="array" ref="AA845">_xlfn.IFS('Paraclinicos '!E844="","",'Paraclinicos '!E844="Oxigeno",2,'Paraclinicos '!E844="Aire",0)</f>
        <v>2</v>
      </c>
    </row>
    <row r="846" spans="1:27" x14ac:dyDescent="0.25">
      <c r="A846">
        <f>'Paraclinicos '!A845</f>
        <v>197</v>
      </c>
      <c r="B846" s="3">
        <f>'Paraclinicos '!R845</f>
        <v>44317</v>
      </c>
      <c r="C846" cm="1">
        <f t="array" ref="C846">_xlfn.IFS('Paraclinicos '!Q845="","",'Paraclinicos '!Q845&gt;60,3,'Paraclinicos '!Q845&lt;=60,1)</f>
        <v>1</v>
      </c>
      <c r="D846" t="str">
        <f>IFERROR(IF(INDEX('BD Demog para scores enalazar'!BC$2:BC$3000,MATCH(Formulas!A846,'BD Demog para scores enalazar'!A$2:A$3000,0))=0,"SI","NO"),"")</f>
        <v>SI</v>
      </c>
      <c r="E846" cm="1">
        <f t="array" ref="E846">_xlfn.IFS(D846="","",D846="SI",4,D846="NO",1)</f>
        <v>4</v>
      </c>
      <c r="F846" cm="1">
        <f t="array" ref="F846">_xlfn.IFS('Paraclinicos '!B845="","",'Paraclinicos '!B845&gt;1,1,'Paraclinicos '!B845&lt;=1,3)</f>
        <v>3</v>
      </c>
      <c r="G846" t="str" cm="1">
        <f t="array" ref="G846">_xlfn.IFS('Paraclinicos '!D845="","",AND('Paraclinicos '!D845&gt;=250,'Paraclinicos '!D845&lt;=500),2,'Paraclinicos '!D845&gt;500,3,'Paraclinicos '!D845&lt;250,1)</f>
        <v/>
      </c>
      <c r="H846" s="50">
        <f t="shared" si="40"/>
        <v>8</v>
      </c>
      <c r="I846" cm="1">
        <f t="array" ref="I846">_xlfn.IFS('Paraclinicos '!Q845="","",'Paraclinicos '!Q845&gt;=65,1,'Paraclinicos '!Q845&lt;65,0)</f>
        <v>0</v>
      </c>
      <c r="J846" cm="1">
        <f t="array" ref="J846">_xlfn.IFS('Paraclinicos '!I845="","",'Paraclinicos '!I845&gt;7,1,'Paraclinicos '!I845&lt;=7,0)</f>
        <v>1</v>
      </c>
      <c r="K846" cm="1">
        <f t="array" ref="K846">_xlfn.IFS('Paraclinicos '!W845="","",'Paraclinicos '!W845&lt;=8,1,'Paraclinicos '!W845&gt;8,0)</f>
        <v>1</v>
      </c>
      <c r="L846" cm="1">
        <f t="array" ref="L846">_xlfn.IFS('Paraclinicos '!S845="","",'Paraclinicos '!S845&gt;=30,1,'Paraclinicos '!S845&lt;30,0)</f>
        <v>0</v>
      </c>
      <c r="M846" cm="1">
        <f t="array" ref="M846">_xlfn.IFS(OR('Paraclinicos '!T845="",'Paraclinicos '!U845=""),"",OR('Paraclinicos '!T845&lt;=90,'Paraclinicos '!U845&lt;=60),1,OR('Paraclinicos '!T845&gt;90,'Paraclinicos '!U845&gt;60),0)</f>
        <v>0</v>
      </c>
      <c r="N846" s="45">
        <f t="shared" si="41"/>
        <v>4</v>
      </c>
      <c r="O846" cm="1">
        <f t="array" ref="O846">_xlfn.IFS(OR('Paraclinicos '!M845="",'Paraclinicos '!N845="",'Paraclinicos '!N845=0),"",'Paraclinicos '!M845/'Paraclinicos '!N845&lt;100,4,'Paraclinicos '!M845/'Paraclinicos '!N845&lt;200,3,'Paraclinicos '!M845/'Paraclinicos '!N845&lt;300,2,'Paraclinicos '!M845/'Paraclinicos '!N845&lt;400,1,'Paraclinicos '!M845/'Paraclinicos '!N845&gt;=400,0)</f>
        <v>2</v>
      </c>
      <c r="P846" cm="1">
        <f t="array" ref="P846">_xlfn.IFS('Paraclinicos '!C845="","",'Paraclinicos '!C845&lt;20,4,'Paraclinicos '!C845&lt;50,3,'Paraclinicos '!C845&lt;100,2,'Paraclinicos '!C845&lt;150,1,'Paraclinicos '!C845&gt;150,0)</f>
        <v>0</v>
      </c>
      <c r="Q846" cm="1">
        <f t="array" ref="Q846">_xlfn.IFS('Paraclinicos '!O845="","",'Paraclinicos '!O845&lt;1.2,0,'Paraclinicos '!O845&lt;2,1,'Paraclinicos '!O845&lt;3.5,2,'Paraclinicos '!O845&lt;5,3,'Paraclinicos '!O845&gt;5,4)</f>
        <v>0</v>
      </c>
      <c r="R846" cm="1">
        <f t="array" ref="R846">_xlfn.IFS('Paraclinicos '!J845="","",'Paraclinicos '!J845&lt;1.2,0,'Paraclinicos '!J845&lt;2,1,'Paraclinicos '!J845&lt;6,2,'Paraclinicos '!J845&lt;12,3,'Paraclinicos '!J845&gt;=12,4)</f>
        <v>0</v>
      </c>
      <c r="S846" cm="1">
        <f t="array" ref="S846">_xlfn.IFS('Paraclinicos '!Y845="","",'Paraclinicos '!Y845&lt;70,1,'Paraclinicos '!Y845&gt;=70,0)</f>
        <v>0</v>
      </c>
      <c r="T846" cm="1">
        <f t="array" ref="T846">_xlfn.IFS('Paraclinicos '!W845="","",'Paraclinicos '!W845&lt;6,4,'Paraclinicos '!W845&lt;10,3,'Paraclinicos '!W845&lt;13,2,'Paraclinicos '!W845&lt;15,1,'Paraclinicos '!W845=15,0)</f>
        <v>4</v>
      </c>
      <c r="U846" s="54">
        <f t="shared" si="39"/>
        <v>6</v>
      </c>
      <c r="V846" cm="1">
        <f t="array" ref="V846">_xlfn.IFS('Paraclinicos '!S845="","",OR('Paraclinicos '!S845&lt;=8,'Paraclinicos '!S845&gt;=25),3,'Paraclinicos '!S845&lt;12,1,'Paraclinicos '!S845&lt;21,0,'Paraclinicos '!S845&lt;25,2)</f>
        <v>2</v>
      </c>
      <c r="W846" t="str">
        <f>IFERROR(IF(INDEX('BD Demog para scores enalazar'!Y$2:'BD Demog para scores enalazar'!Y$3000,MATCH(Formulas!A846,'BD Demog para scores enalazar'!A$2:'BD Demog para scores enalazar'!A$3000,0))=1,"SI","NO"),"")</f>
        <v>NO</v>
      </c>
      <c r="X846" s="9" t="str">
        <f>IFERROR(IF(INDEX('BD Demog para scores enalazar'!AJ$2:'BD Demog para scores enalazar'!AJ$3000,MATCH(Formulas!A846,'BD Demog para scores enalazar'!A$2:'BD Demog para scores enalazar'!A$3000,0))=1,"SI","NO"),"")</f>
        <v>SI</v>
      </c>
      <c r="Y846" t="str" cm="1">
        <f t="array" ref="Y846">IF(AND(W846="NO",X846="NO"),_xlfn.IFS('Paraclinicos '!K845&lt;=91,3,'Paraclinicos '!K845&lt;94,2,'Paraclinicos '!K845&lt;96,1,'Paraclinicos '!K845&gt;=96,0),"")</f>
        <v/>
      </c>
      <c r="Z846" cm="1">
        <f t="array" ref="Z846">IF(OR(W846="SI",X846="SI"),_xlfn.IFS(OR(AND('Paraclinicos '!K845&lt;=83),AND('Paraclinicos '!K845&gt;=97,AA846=2)),3,OR(AND('Paraclinicos '!K845&lt;=86),AND('Paraclinicos '!K845&gt;=94,AA846=2)),2,OR(AND('Paraclinicos '!K845&lt;=88),AND('Paraclinicos '!K845&gt;=92,AA846=2)),1,OR(AND('Paraclinicos '!K845&gt;=88,'Paraclinicos '!K845&lt;=92),AND('Paraclinicos '!K845&gt;=93,AA846=0)),0),"")</f>
        <v>1</v>
      </c>
      <c r="AA846" cm="1">
        <f t="array" ref="AA846">_xlfn.IFS('Paraclinicos '!E845="","",'Paraclinicos '!E845="Oxigeno",2,'Paraclinicos '!E845="Aire",0)</f>
        <v>2</v>
      </c>
    </row>
    <row r="847" spans="1:27" x14ac:dyDescent="0.25">
      <c r="A847">
        <f>'Paraclinicos '!A846</f>
        <v>197</v>
      </c>
      <c r="B847" s="3">
        <f>'Paraclinicos '!R846</f>
        <v>44317</v>
      </c>
      <c r="C847" cm="1">
        <f t="array" ref="C847">_xlfn.IFS('Paraclinicos '!Q846="","",'Paraclinicos '!Q846&gt;60,3,'Paraclinicos '!Q846&lt;=60,1)</f>
        <v>1</v>
      </c>
      <c r="D847" t="str">
        <f>IFERROR(IF(INDEX('BD Demog para scores enalazar'!BC$2:BC$3000,MATCH(Formulas!A847,'BD Demog para scores enalazar'!A$2:A$3000,0))=0,"SI","NO"),"")</f>
        <v>SI</v>
      </c>
      <c r="E847" cm="1">
        <f t="array" ref="E847">_xlfn.IFS(D847="","",D847="SI",4,D847="NO",1)</f>
        <v>4</v>
      </c>
      <c r="F847" cm="1">
        <f t="array" ref="F847">_xlfn.IFS('Paraclinicos '!B846="","",'Paraclinicos '!B846&gt;1,1,'Paraclinicos '!B846&lt;=1,3)</f>
        <v>3</v>
      </c>
      <c r="G847" t="str" cm="1">
        <f t="array" ref="G847">_xlfn.IFS('Paraclinicos '!D846="","",AND('Paraclinicos '!D846&gt;=250,'Paraclinicos '!D846&lt;=500),2,'Paraclinicos '!D846&gt;500,3,'Paraclinicos '!D846&lt;250,1)</f>
        <v/>
      </c>
      <c r="H847" s="50">
        <f t="shared" si="40"/>
        <v>8</v>
      </c>
      <c r="I847" cm="1">
        <f t="array" ref="I847">_xlfn.IFS('Paraclinicos '!Q846="","",'Paraclinicos '!Q846&gt;=65,1,'Paraclinicos '!Q846&lt;65,0)</f>
        <v>0</v>
      </c>
      <c r="J847" cm="1">
        <f t="array" ref="J847">_xlfn.IFS('Paraclinicos '!I846="","",'Paraclinicos '!I846&gt;7,1,'Paraclinicos '!I846&lt;=7,0)</f>
        <v>1</v>
      </c>
      <c r="K847" cm="1">
        <f t="array" ref="K847">_xlfn.IFS('Paraclinicos '!W846="","",'Paraclinicos '!W846&lt;=8,1,'Paraclinicos '!W846&gt;8,0)</f>
        <v>1</v>
      </c>
      <c r="L847" cm="1">
        <f t="array" ref="L847">_xlfn.IFS('Paraclinicos '!S846="","",'Paraclinicos '!S846&gt;=30,1,'Paraclinicos '!S846&lt;30,0)</f>
        <v>0</v>
      </c>
      <c r="M847" cm="1">
        <f t="array" ref="M847">_xlfn.IFS(OR('Paraclinicos '!T846="",'Paraclinicos '!U846=""),"",OR('Paraclinicos '!T846&lt;=90,'Paraclinicos '!U846&lt;=60),1,OR('Paraclinicos '!T846&gt;90,'Paraclinicos '!U846&gt;60),0)</f>
        <v>0</v>
      </c>
      <c r="N847" s="45">
        <f t="shared" si="41"/>
        <v>4</v>
      </c>
      <c r="O847" cm="1">
        <f t="array" ref="O847">_xlfn.IFS(OR('Paraclinicos '!M846="",'Paraclinicos '!N846="",'Paraclinicos '!N846=0),"",'Paraclinicos '!M846/'Paraclinicos '!N846&lt;100,4,'Paraclinicos '!M846/'Paraclinicos '!N846&lt;200,3,'Paraclinicos '!M846/'Paraclinicos '!N846&lt;300,2,'Paraclinicos '!M846/'Paraclinicos '!N846&lt;400,1,'Paraclinicos '!M846/'Paraclinicos '!N846&gt;=400,0)</f>
        <v>1</v>
      </c>
      <c r="P847" cm="1">
        <f t="array" ref="P847">_xlfn.IFS('Paraclinicos '!C846="","",'Paraclinicos '!C846&lt;20,4,'Paraclinicos '!C846&lt;50,3,'Paraclinicos '!C846&lt;100,2,'Paraclinicos '!C846&lt;150,1,'Paraclinicos '!C846&gt;150,0)</f>
        <v>0</v>
      </c>
      <c r="Q847" cm="1">
        <f t="array" ref="Q847">_xlfn.IFS('Paraclinicos '!O846="","",'Paraclinicos '!O846&lt;1.2,0,'Paraclinicos '!O846&lt;2,1,'Paraclinicos '!O846&lt;3.5,2,'Paraclinicos '!O846&lt;5,3,'Paraclinicos '!O846&gt;5,4)</f>
        <v>0</v>
      </c>
      <c r="R847" t="str" cm="1">
        <f t="array" ref="R847">_xlfn.IFS('Paraclinicos '!J846="","",'Paraclinicos '!J846&lt;1.2,0,'Paraclinicos '!J846&lt;2,1,'Paraclinicos '!J846&lt;6,2,'Paraclinicos '!J846&lt;12,3,'Paraclinicos '!J846&gt;=12,4)</f>
        <v/>
      </c>
      <c r="S847" cm="1">
        <f t="array" ref="S847">_xlfn.IFS('Paraclinicos '!Y846="","",'Paraclinicos '!Y846&lt;70,1,'Paraclinicos '!Y846&gt;=70,0)</f>
        <v>0</v>
      </c>
      <c r="T847" cm="1">
        <f t="array" ref="T847">_xlfn.IFS('Paraclinicos '!W846="","",'Paraclinicos '!W846&lt;6,4,'Paraclinicos '!W846&lt;10,3,'Paraclinicos '!W846&lt;13,2,'Paraclinicos '!W846&lt;15,1,'Paraclinicos '!W846=15,0)</f>
        <v>4</v>
      </c>
      <c r="U847" s="54">
        <f t="shared" si="39"/>
        <v>5</v>
      </c>
      <c r="V847" cm="1">
        <f t="array" ref="V847">_xlfn.IFS('Paraclinicos '!S846="","",OR('Paraclinicos '!S846&lt;=8,'Paraclinicos '!S846&gt;=25),3,'Paraclinicos '!S846&lt;12,1,'Paraclinicos '!S846&lt;21,0,'Paraclinicos '!S846&lt;25,2)</f>
        <v>2</v>
      </c>
      <c r="W847" t="str">
        <f>IFERROR(IF(INDEX('BD Demog para scores enalazar'!Y$2:'BD Demog para scores enalazar'!Y$3000,MATCH(Formulas!A847,'BD Demog para scores enalazar'!A$2:'BD Demog para scores enalazar'!A$3000,0))=1,"SI","NO"),"")</f>
        <v>NO</v>
      </c>
      <c r="X847" s="9" t="str">
        <f>IFERROR(IF(INDEX('BD Demog para scores enalazar'!AJ$2:'BD Demog para scores enalazar'!AJ$3000,MATCH(Formulas!A847,'BD Demog para scores enalazar'!A$2:'BD Demog para scores enalazar'!A$3000,0))=1,"SI","NO"),"")</f>
        <v>SI</v>
      </c>
      <c r="Y847" t="str" cm="1">
        <f t="array" ref="Y847">IF(AND(W847="NO",X847="NO"),_xlfn.IFS('Paraclinicos '!K846&lt;=91,3,'Paraclinicos '!K846&lt;94,2,'Paraclinicos '!K846&lt;96,1,'Paraclinicos '!K846&gt;=96,0),"")</f>
        <v/>
      </c>
      <c r="Z847" cm="1">
        <f t="array" ref="Z847">IF(OR(W847="SI",X847="SI"),_xlfn.IFS(OR(AND('Paraclinicos '!K846&lt;=83),AND('Paraclinicos '!K846&gt;=97,AA847=2)),3,OR(AND('Paraclinicos '!K846&lt;=86),AND('Paraclinicos '!K846&gt;=94,AA847=2)),2,OR(AND('Paraclinicos '!K846&lt;=88),AND('Paraclinicos '!K846&gt;=92,AA847=2)),1,OR(AND('Paraclinicos '!K846&gt;=88,'Paraclinicos '!K846&lt;=92),AND('Paraclinicos '!K846&gt;=93,AA847=0)),0),"")</f>
        <v>2</v>
      </c>
      <c r="AA847" cm="1">
        <f t="array" ref="AA847">_xlfn.IFS('Paraclinicos '!E846="","",'Paraclinicos '!E846="Oxigeno",2,'Paraclinicos '!E846="Aire",0)</f>
        <v>2</v>
      </c>
    </row>
    <row r="848" spans="1:27" x14ac:dyDescent="0.25">
      <c r="A848">
        <f>'Paraclinicos '!A847</f>
        <v>197</v>
      </c>
      <c r="B848" s="3">
        <f>'Paraclinicos '!R847</f>
        <v>44319</v>
      </c>
      <c r="C848" cm="1">
        <f t="array" ref="C848">_xlfn.IFS('Paraclinicos '!Q847="","",'Paraclinicos '!Q847&gt;60,3,'Paraclinicos '!Q847&lt;=60,1)</f>
        <v>1</v>
      </c>
      <c r="D848" t="str">
        <f>IFERROR(IF(INDEX('BD Demog para scores enalazar'!BC$2:BC$3000,MATCH(Formulas!A848,'BD Demog para scores enalazar'!A$2:A$3000,0))=0,"SI","NO"),"")</f>
        <v>SI</v>
      </c>
      <c r="E848" cm="1">
        <f t="array" ref="E848">_xlfn.IFS(D848="","",D848="SI",4,D848="NO",1)</f>
        <v>4</v>
      </c>
      <c r="F848" cm="1">
        <f t="array" ref="F848">_xlfn.IFS('Paraclinicos '!B847="","",'Paraclinicos '!B847&gt;1,1,'Paraclinicos '!B847&lt;=1,3)</f>
        <v>3</v>
      </c>
      <c r="G848" t="str" cm="1">
        <f t="array" ref="G848">_xlfn.IFS('Paraclinicos '!D847="","",AND('Paraclinicos '!D847&gt;=250,'Paraclinicos '!D847&lt;=500),2,'Paraclinicos '!D847&gt;500,3,'Paraclinicos '!D847&lt;250,1)</f>
        <v/>
      </c>
      <c r="H848" s="50">
        <f t="shared" si="40"/>
        <v>8</v>
      </c>
      <c r="I848" cm="1">
        <f t="array" ref="I848">_xlfn.IFS('Paraclinicos '!Q847="","",'Paraclinicos '!Q847&gt;=65,1,'Paraclinicos '!Q847&lt;65,0)</f>
        <v>0</v>
      </c>
      <c r="J848" cm="1">
        <f t="array" ref="J848">_xlfn.IFS('Paraclinicos '!I847="","",'Paraclinicos '!I847&gt;7,1,'Paraclinicos '!I847&lt;=7,0)</f>
        <v>1</v>
      </c>
      <c r="K848" cm="1">
        <f t="array" ref="K848">_xlfn.IFS('Paraclinicos '!W847="","",'Paraclinicos '!W847&lt;=8,1,'Paraclinicos '!W847&gt;8,0)</f>
        <v>0</v>
      </c>
      <c r="L848" cm="1">
        <f t="array" ref="L848">_xlfn.IFS('Paraclinicos '!S847="","",'Paraclinicos '!S847&gt;=30,1,'Paraclinicos '!S847&lt;30,0)</f>
        <v>0</v>
      </c>
      <c r="M848" cm="1">
        <f t="array" ref="M848">_xlfn.IFS(OR('Paraclinicos '!T847="",'Paraclinicos '!U847=""),"",OR('Paraclinicos '!T847&lt;=90,'Paraclinicos '!U847&lt;=60),1,OR('Paraclinicos '!T847&gt;90,'Paraclinicos '!U847&gt;60),0)</f>
        <v>0</v>
      </c>
      <c r="N848" s="45">
        <f t="shared" si="41"/>
        <v>3</v>
      </c>
      <c r="O848" cm="1">
        <f t="array" ref="O848">_xlfn.IFS(OR('Paraclinicos '!M847="",'Paraclinicos '!N847="",'Paraclinicos '!N847=0),"",'Paraclinicos '!M847/'Paraclinicos '!N847&lt;100,4,'Paraclinicos '!M847/'Paraclinicos '!N847&lt;200,3,'Paraclinicos '!M847/'Paraclinicos '!N847&lt;300,2,'Paraclinicos '!M847/'Paraclinicos '!N847&lt;400,1,'Paraclinicos '!M847/'Paraclinicos '!N847&gt;=400,0)</f>
        <v>2</v>
      </c>
      <c r="P848" cm="1">
        <f t="array" ref="P848">_xlfn.IFS('Paraclinicos '!C847="","",'Paraclinicos '!C847&lt;20,4,'Paraclinicos '!C847&lt;50,3,'Paraclinicos '!C847&lt;100,2,'Paraclinicos '!C847&lt;150,1,'Paraclinicos '!C847&gt;150,0)</f>
        <v>0</v>
      </c>
      <c r="Q848" cm="1">
        <f t="array" ref="Q848">_xlfn.IFS('Paraclinicos '!O847="","",'Paraclinicos '!O847&lt;1.2,0,'Paraclinicos '!O847&lt;2,1,'Paraclinicos '!O847&lt;3.5,2,'Paraclinicos '!O847&lt;5,3,'Paraclinicos '!O847&gt;5,4)</f>
        <v>0</v>
      </c>
      <c r="R848" t="str" cm="1">
        <f t="array" ref="R848">_xlfn.IFS('Paraclinicos '!J847="","",'Paraclinicos '!J847&lt;1.2,0,'Paraclinicos '!J847&lt;2,1,'Paraclinicos '!J847&lt;6,2,'Paraclinicos '!J847&lt;12,3,'Paraclinicos '!J847&gt;=12,4)</f>
        <v/>
      </c>
      <c r="S848" cm="1">
        <f t="array" ref="S848">_xlfn.IFS('Paraclinicos '!Y847="","",'Paraclinicos '!Y847&lt;70,1,'Paraclinicos '!Y847&gt;=70,0)</f>
        <v>0</v>
      </c>
      <c r="T848" cm="1">
        <f t="array" ref="T848">_xlfn.IFS('Paraclinicos '!W847="","",'Paraclinicos '!W847&lt;6,4,'Paraclinicos '!W847&lt;10,3,'Paraclinicos '!W847&lt;13,2,'Paraclinicos '!W847&lt;15,1,'Paraclinicos '!W847=15,0)</f>
        <v>2</v>
      </c>
      <c r="U848" s="54">
        <f t="shared" si="39"/>
        <v>4</v>
      </c>
      <c r="V848" cm="1">
        <f t="array" ref="V848">_xlfn.IFS('Paraclinicos '!S847="","",OR('Paraclinicos '!S847&lt;=8,'Paraclinicos '!S847&gt;=25),3,'Paraclinicos '!S847&lt;12,1,'Paraclinicos '!S847&lt;21,0,'Paraclinicos '!S847&lt;25,2)</f>
        <v>0</v>
      </c>
      <c r="W848" t="str">
        <f>IFERROR(IF(INDEX('BD Demog para scores enalazar'!Y$2:'BD Demog para scores enalazar'!Y$3000,MATCH(Formulas!A848,'BD Demog para scores enalazar'!A$2:'BD Demog para scores enalazar'!A$3000,0))=1,"SI","NO"),"")</f>
        <v>NO</v>
      </c>
      <c r="X848" s="9" t="str">
        <f>IFERROR(IF(INDEX('BD Demog para scores enalazar'!AJ$2:'BD Demog para scores enalazar'!AJ$3000,MATCH(Formulas!A848,'BD Demog para scores enalazar'!A$2:'BD Demog para scores enalazar'!A$3000,0))=1,"SI","NO"),"")</f>
        <v>SI</v>
      </c>
      <c r="Y848" t="str" cm="1">
        <f t="array" ref="Y848">IF(AND(W848="NO",X848="NO"),_xlfn.IFS('Paraclinicos '!K847&lt;=91,3,'Paraclinicos '!K847&lt;94,2,'Paraclinicos '!K847&lt;96,1,'Paraclinicos '!K847&gt;=96,0),"")</f>
        <v/>
      </c>
      <c r="Z848" cm="1">
        <f t="array" ref="Z848">IF(OR(W848="SI",X848="SI"),_xlfn.IFS(OR(AND('Paraclinicos '!K847&lt;=83),AND('Paraclinicos '!K847&gt;=97,AA848=2)),3,OR(AND('Paraclinicos '!K847&lt;=86),AND('Paraclinicos '!K847&gt;=94,AA848=2)),2,OR(AND('Paraclinicos '!K847&lt;=88),AND('Paraclinicos '!K847&gt;=92,AA848=2)),1,OR(AND('Paraclinicos '!K847&gt;=88,'Paraclinicos '!K847&lt;=92),AND('Paraclinicos '!K847&gt;=93,AA848=0)),0),"")</f>
        <v>0</v>
      </c>
      <c r="AA848" cm="1">
        <f t="array" ref="AA848">_xlfn.IFS('Paraclinicos '!E847="","",'Paraclinicos '!E847="Oxigeno",2,'Paraclinicos '!E847="Aire",0)</f>
        <v>2</v>
      </c>
    </row>
    <row r="849" spans="1:27" x14ac:dyDescent="0.25">
      <c r="A849">
        <f>'Paraclinicos '!A848</f>
        <v>197</v>
      </c>
      <c r="B849" s="3">
        <f>'Paraclinicos '!R848</f>
        <v>44320</v>
      </c>
      <c r="C849" cm="1">
        <f t="array" ref="C849">_xlfn.IFS('Paraclinicos '!Q848="","",'Paraclinicos '!Q848&gt;60,3,'Paraclinicos '!Q848&lt;=60,1)</f>
        <v>1</v>
      </c>
      <c r="D849" t="str">
        <f>IFERROR(IF(INDEX('BD Demog para scores enalazar'!BC$2:BC$3000,MATCH(Formulas!A849,'BD Demog para scores enalazar'!A$2:A$3000,0))=0,"SI","NO"),"")</f>
        <v>SI</v>
      </c>
      <c r="E849" cm="1">
        <f t="array" ref="E849">_xlfn.IFS(D849="","",D849="SI",4,D849="NO",1)</f>
        <v>4</v>
      </c>
      <c r="F849" cm="1">
        <f t="array" ref="F849">_xlfn.IFS('Paraclinicos '!B848="","",'Paraclinicos '!B848&gt;1,1,'Paraclinicos '!B848&lt;=1,3)</f>
        <v>3</v>
      </c>
      <c r="G849" t="str" cm="1">
        <f t="array" ref="G849">_xlfn.IFS('Paraclinicos '!D848="","",AND('Paraclinicos '!D848&gt;=250,'Paraclinicos '!D848&lt;=500),2,'Paraclinicos '!D848&gt;500,3,'Paraclinicos '!D848&lt;250,1)</f>
        <v/>
      </c>
      <c r="H849" s="50">
        <f t="shared" si="40"/>
        <v>8</v>
      </c>
      <c r="I849" cm="1">
        <f t="array" ref="I849">_xlfn.IFS('Paraclinicos '!Q848="","",'Paraclinicos '!Q848&gt;=65,1,'Paraclinicos '!Q848&lt;65,0)</f>
        <v>0</v>
      </c>
      <c r="J849" cm="1">
        <f t="array" ref="J849">_xlfn.IFS('Paraclinicos '!I848="","",'Paraclinicos '!I848&gt;7,1,'Paraclinicos '!I848&lt;=7,0)</f>
        <v>1</v>
      </c>
      <c r="K849" cm="1">
        <f t="array" ref="K849">_xlfn.IFS('Paraclinicos '!W848="","",'Paraclinicos '!W848&lt;=8,1,'Paraclinicos '!W848&gt;8,0)</f>
        <v>1</v>
      </c>
      <c r="L849" cm="1">
        <f t="array" ref="L849">_xlfn.IFS('Paraclinicos '!S848="","",'Paraclinicos '!S848&gt;=30,1,'Paraclinicos '!S848&lt;30,0)</f>
        <v>0</v>
      </c>
      <c r="M849" cm="1">
        <f t="array" ref="M849">_xlfn.IFS(OR('Paraclinicos '!T848="",'Paraclinicos '!U848=""),"",OR('Paraclinicos '!T848&lt;=90,'Paraclinicos '!U848&lt;=60),1,OR('Paraclinicos '!T848&gt;90,'Paraclinicos '!U848&gt;60),0)</f>
        <v>0</v>
      </c>
      <c r="N849" s="45">
        <f t="shared" si="41"/>
        <v>3</v>
      </c>
      <c r="O849" cm="1">
        <f t="array" ref="O849">_xlfn.IFS(OR('Paraclinicos '!M848="",'Paraclinicos '!N848="",'Paraclinicos '!N848=0),"",'Paraclinicos '!M848/'Paraclinicos '!N848&lt;100,4,'Paraclinicos '!M848/'Paraclinicos '!N848&lt;200,3,'Paraclinicos '!M848/'Paraclinicos '!N848&lt;300,2,'Paraclinicos '!M848/'Paraclinicos '!N848&lt;400,1,'Paraclinicos '!M848/'Paraclinicos '!N848&gt;=400,0)</f>
        <v>2</v>
      </c>
      <c r="P849" cm="1">
        <f t="array" ref="P849">_xlfn.IFS('Paraclinicos '!C848="","",'Paraclinicos '!C848&lt;20,4,'Paraclinicos '!C848&lt;50,3,'Paraclinicos '!C848&lt;100,2,'Paraclinicos '!C848&lt;150,1,'Paraclinicos '!C848&gt;150,0)</f>
        <v>0</v>
      </c>
      <c r="Q849" cm="1">
        <f t="array" ref="Q849">_xlfn.IFS('Paraclinicos '!O848="","",'Paraclinicos '!O848&lt;1.2,0,'Paraclinicos '!O848&lt;2,1,'Paraclinicos '!O848&lt;3.5,2,'Paraclinicos '!O848&lt;5,3,'Paraclinicos '!O848&gt;5,4)</f>
        <v>0</v>
      </c>
      <c r="R849" t="str" cm="1">
        <f t="array" ref="R849">_xlfn.IFS('Paraclinicos '!J848="","",'Paraclinicos '!J848&lt;1.2,0,'Paraclinicos '!J848&lt;2,1,'Paraclinicos '!J848&lt;6,2,'Paraclinicos '!J848&lt;12,3,'Paraclinicos '!J848&gt;=12,4)</f>
        <v/>
      </c>
      <c r="S849" cm="1">
        <f t="array" ref="S849">_xlfn.IFS('Paraclinicos '!Y848="","",'Paraclinicos '!Y848&lt;70,1,'Paraclinicos '!Y848&gt;=70,0)</f>
        <v>0</v>
      </c>
      <c r="T849" cm="1">
        <f t="array" ref="T849">_xlfn.IFS('Paraclinicos '!W848="","",'Paraclinicos '!W848&lt;6,4,'Paraclinicos '!W848&lt;10,3,'Paraclinicos '!W848&lt;13,2,'Paraclinicos '!W848&lt;15,1,'Paraclinicos '!W848=15,0)</f>
        <v>4</v>
      </c>
      <c r="U849" s="54">
        <f t="shared" si="39"/>
        <v>6</v>
      </c>
      <c r="V849" cm="1">
        <f t="array" ref="V849">_xlfn.IFS('Paraclinicos '!S848="","",OR('Paraclinicos '!S848&lt;=8,'Paraclinicos '!S848&gt;=25),3,'Paraclinicos '!S848&lt;12,1,'Paraclinicos '!S848&lt;21,0,'Paraclinicos '!S848&lt;25,2)</f>
        <v>2</v>
      </c>
      <c r="W849" t="str">
        <f>IFERROR(IF(INDEX('BD Demog para scores enalazar'!Y$2:'BD Demog para scores enalazar'!Y$3000,MATCH(Formulas!A849,'BD Demog para scores enalazar'!A$2:'BD Demog para scores enalazar'!A$3000,0))=1,"SI","NO"),"")</f>
        <v>NO</v>
      </c>
      <c r="X849" s="9" t="str">
        <f>IFERROR(IF(INDEX('BD Demog para scores enalazar'!AJ$2:'BD Demog para scores enalazar'!AJ$3000,MATCH(Formulas!A849,'BD Demog para scores enalazar'!A$2:'BD Demog para scores enalazar'!A$3000,0))=1,"SI","NO"),"")</f>
        <v>SI</v>
      </c>
      <c r="Y849" t="str" cm="1">
        <f t="array" ref="Y849">IF(AND(W849="NO",X849="NO"),_xlfn.IFS('Paraclinicos '!K848&lt;=91,3,'Paraclinicos '!K848&lt;94,2,'Paraclinicos '!K848&lt;96,1,'Paraclinicos '!K848&gt;=96,0),"")</f>
        <v/>
      </c>
      <c r="Z849" cm="1">
        <f t="array" ref="Z849">IF(OR(W849="SI",X849="SI"),_xlfn.IFS(OR(AND('Paraclinicos '!K848&lt;=83),AND('Paraclinicos '!K848&gt;=97,AA849=2)),3,OR(AND('Paraclinicos '!K848&lt;=86),AND('Paraclinicos '!K848&gt;=94,AA849=2)),2,OR(AND('Paraclinicos '!K848&lt;=88),AND('Paraclinicos '!K848&gt;=92,AA849=2)),1,OR(AND('Paraclinicos '!K848&gt;=88,'Paraclinicos '!K848&lt;=92),AND('Paraclinicos '!K848&gt;=93,AA849=0)),0),"")</f>
        <v>1</v>
      </c>
      <c r="AA849" cm="1">
        <f t="array" ref="AA849">_xlfn.IFS('Paraclinicos '!E848="","",'Paraclinicos '!E848="Oxigeno",2,'Paraclinicos '!E848="Aire",0)</f>
        <v>2</v>
      </c>
    </row>
    <row r="850" spans="1:27" x14ac:dyDescent="0.25">
      <c r="A850">
        <f>'Paraclinicos '!A849</f>
        <v>197</v>
      </c>
      <c r="B850" s="3">
        <f>'Paraclinicos '!R849</f>
        <v>44321</v>
      </c>
      <c r="C850" cm="1">
        <f t="array" ref="C850">_xlfn.IFS('Paraclinicos '!Q849="","",'Paraclinicos '!Q849&gt;60,3,'Paraclinicos '!Q849&lt;=60,1)</f>
        <v>1</v>
      </c>
      <c r="D850" t="str">
        <f>IFERROR(IF(INDEX('BD Demog para scores enalazar'!BC$2:BC$3000,MATCH(Formulas!A850,'BD Demog para scores enalazar'!A$2:A$3000,0))=0,"SI","NO"),"")</f>
        <v>SI</v>
      </c>
      <c r="E850" cm="1">
        <f t="array" ref="E850">_xlfn.IFS(D850="","",D850="SI",4,D850="NO",1)</f>
        <v>4</v>
      </c>
      <c r="F850" cm="1">
        <f t="array" ref="F850">_xlfn.IFS('Paraclinicos '!B849="","",'Paraclinicos '!B849&gt;1,1,'Paraclinicos '!B849&lt;=1,3)</f>
        <v>3</v>
      </c>
      <c r="G850" t="str" cm="1">
        <f t="array" ref="G850">_xlfn.IFS('Paraclinicos '!D849="","",AND('Paraclinicos '!D849&gt;=250,'Paraclinicos '!D849&lt;=500),2,'Paraclinicos '!D849&gt;500,3,'Paraclinicos '!D849&lt;250,1)</f>
        <v/>
      </c>
      <c r="H850" s="50">
        <f t="shared" si="40"/>
        <v>8</v>
      </c>
      <c r="I850" cm="1">
        <f t="array" ref="I850">_xlfn.IFS('Paraclinicos '!Q849="","",'Paraclinicos '!Q849&gt;=65,1,'Paraclinicos '!Q849&lt;65,0)</f>
        <v>0</v>
      </c>
      <c r="J850" cm="1">
        <f t="array" ref="J850">_xlfn.IFS('Paraclinicos '!I849="","",'Paraclinicos '!I849&gt;7,1,'Paraclinicos '!I849&lt;=7,0)</f>
        <v>1</v>
      </c>
      <c r="K850" cm="1">
        <f t="array" ref="K850">_xlfn.IFS('Paraclinicos '!W849="","",'Paraclinicos '!W849&lt;=8,1,'Paraclinicos '!W849&gt;8,0)</f>
        <v>0</v>
      </c>
      <c r="L850" cm="1">
        <f t="array" ref="L850">_xlfn.IFS('Paraclinicos '!S849="","",'Paraclinicos '!S849&gt;=30,1,'Paraclinicos '!S849&lt;30,0)</f>
        <v>0</v>
      </c>
      <c r="M850" cm="1">
        <f t="array" ref="M850">_xlfn.IFS(OR('Paraclinicos '!T849="",'Paraclinicos '!U849=""),"",OR('Paraclinicos '!T849&lt;=90,'Paraclinicos '!U849&lt;=60),1,OR('Paraclinicos '!T849&gt;90,'Paraclinicos '!U849&gt;60),0)</f>
        <v>0</v>
      </c>
      <c r="N850" s="45">
        <f t="shared" si="41"/>
        <v>3</v>
      </c>
      <c r="O850" cm="1">
        <f t="array" ref="O850">_xlfn.IFS(OR('Paraclinicos '!M849="",'Paraclinicos '!N849="",'Paraclinicos '!N849=0),"",'Paraclinicos '!M849/'Paraclinicos '!N849&lt;100,4,'Paraclinicos '!M849/'Paraclinicos '!N849&lt;200,3,'Paraclinicos '!M849/'Paraclinicos '!N849&lt;300,2,'Paraclinicos '!M849/'Paraclinicos '!N849&lt;400,1,'Paraclinicos '!M849/'Paraclinicos '!N849&gt;=400,0)</f>
        <v>1</v>
      </c>
      <c r="P850" cm="1">
        <f t="array" ref="P850">_xlfn.IFS('Paraclinicos '!C849="","",'Paraclinicos '!C849&lt;20,4,'Paraclinicos '!C849&lt;50,3,'Paraclinicos '!C849&lt;100,2,'Paraclinicos '!C849&lt;150,1,'Paraclinicos '!C849&gt;150,0)</f>
        <v>0</v>
      </c>
      <c r="Q850" cm="1">
        <f t="array" ref="Q850">_xlfn.IFS('Paraclinicos '!O849="","",'Paraclinicos '!O849&lt;1.2,0,'Paraclinicos '!O849&lt;2,1,'Paraclinicos '!O849&lt;3.5,2,'Paraclinicos '!O849&lt;5,3,'Paraclinicos '!O849&gt;5,4)</f>
        <v>0</v>
      </c>
      <c r="R850" t="str" cm="1">
        <f t="array" ref="R850">_xlfn.IFS('Paraclinicos '!J849="","",'Paraclinicos '!J849&lt;1.2,0,'Paraclinicos '!J849&lt;2,1,'Paraclinicos '!J849&lt;6,2,'Paraclinicos '!J849&lt;12,3,'Paraclinicos '!J849&gt;=12,4)</f>
        <v/>
      </c>
      <c r="S850" cm="1">
        <f t="array" ref="S850">_xlfn.IFS('Paraclinicos '!Y849="","",'Paraclinicos '!Y849&lt;70,1,'Paraclinicos '!Y849&gt;=70,0)</f>
        <v>0</v>
      </c>
      <c r="T850" cm="1">
        <f t="array" ref="T850">_xlfn.IFS('Paraclinicos '!W849="","",'Paraclinicos '!W849&lt;6,4,'Paraclinicos '!W849&lt;10,3,'Paraclinicos '!W849&lt;13,2,'Paraclinicos '!W849&lt;15,1,'Paraclinicos '!W849=15,0)</f>
        <v>2</v>
      </c>
      <c r="U850" s="54">
        <f t="shared" si="39"/>
        <v>3</v>
      </c>
      <c r="V850" cm="1">
        <f t="array" ref="V850">_xlfn.IFS('Paraclinicos '!S849="","",OR('Paraclinicos '!S849&lt;=8,'Paraclinicos '!S849&gt;=25),3,'Paraclinicos '!S849&lt;12,1,'Paraclinicos '!S849&lt;21,0,'Paraclinicos '!S849&lt;25,2)</f>
        <v>2</v>
      </c>
      <c r="W850" t="str">
        <f>IFERROR(IF(INDEX('BD Demog para scores enalazar'!Y$2:'BD Demog para scores enalazar'!Y$3000,MATCH(Formulas!A850,'BD Demog para scores enalazar'!A$2:'BD Demog para scores enalazar'!A$3000,0))=1,"SI","NO"),"")</f>
        <v>NO</v>
      </c>
      <c r="X850" s="9" t="str">
        <f>IFERROR(IF(INDEX('BD Demog para scores enalazar'!AJ$2:'BD Demog para scores enalazar'!AJ$3000,MATCH(Formulas!A850,'BD Demog para scores enalazar'!A$2:'BD Demog para scores enalazar'!A$3000,0))=1,"SI","NO"),"")</f>
        <v>SI</v>
      </c>
      <c r="Y850" t="str" cm="1">
        <f t="array" ref="Y850">IF(AND(W850="NO",X850="NO"),_xlfn.IFS('Paraclinicos '!K849&lt;=91,3,'Paraclinicos '!K849&lt;94,2,'Paraclinicos '!K849&lt;96,1,'Paraclinicos '!K849&gt;=96,0),"")</f>
        <v/>
      </c>
      <c r="Z850" cm="1">
        <f t="array" ref="Z850">IF(OR(W850="SI",X850="SI"),_xlfn.IFS(OR(AND('Paraclinicos '!K849&lt;=83),AND('Paraclinicos '!K849&gt;=97,AA850=2)),3,OR(AND('Paraclinicos '!K849&lt;=86),AND('Paraclinicos '!K849&gt;=94,AA850=2)),2,OR(AND('Paraclinicos '!K849&lt;=88),AND('Paraclinicos '!K849&gt;=92,AA850=2)),1,OR(AND('Paraclinicos '!K849&gt;=88,'Paraclinicos '!K849&lt;=92),AND('Paraclinicos '!K849&gt;=93,AA850=0)),0),"")</f>
        <v>1</v>
      </c>
      <c r="AA850" cm="1">
        <f t="array" ref="AA850">_xlfn.IFS('Paraclinicos '!E849="","",'Paraclinicos '!E849="Oxigeno",2,'Paraclinicos '!E849="Aire",0)</f>
        <v>2</v>
      </c>
    </row>
    <row r="851" spans="1:27" x14ac:dyDescent="0.25">
      <c r="A851">
        <f>'Paraclinicos '!A850</f>
        <v>197</v>
      </c>
      <c r="B851" s="3">
        <f>'Paraclinicos '!R850</f>
        <v>44322</v>
      </c>
      <c r="C851" cm="1">
        <f t="array" ref="C851">_xlfn.IFS('Paraclinicos '!Q850="","",'Paraclinicos '!Q850&gt;60,3,'Paraclinicos '!Q850&lt;=60,1)</f>
        <v>1</v>
      </c>
      <c r="D851" t="str">
        <f>IFERROR(IF(INDEX('BD Demog para scores enalazar'!BC$2:BC$3000,MATCH(Formulas!A851,'BD Demog para scores enalazar'!A$2:A$3000,0))=0,"SI","NO"),"")</f>
        <v>SI</v>
      </c>
      <c r="E851" cm="1">
        <f t="array" ref="E851">_xlfn.IFS(D851="","",D851="SI",4,D851="NO",1)</f>
        <v>4</v>
      </c>
      <c r="F851" cm="1">
        <f t="array" ref="F851">_xlfn.IFS('Paraclinicos '!B850="","",'Paraclinicos '!B850&gt;1,1,'Paraclinicos '!B850&lt;=1,3)</f>
        <v>3</v>
      </c>
      <c r="G851" t="str" cm="1">
        <f t="array" ref="G851">_xlfn.IFS('Paraclinicos '!D850="","",AND('Paraclinicos '!D850&gt;=250,'Paraclinicos '!D850&lt;=500),2,'Paraclinicos '!D850&gt;500,3,'Paraclinicos '!D850&lt;250,1)</f>
        <v/>
      </c>
      <c r="H851" s="50">
        <f t="shared" si="40"/>
        <v>8</v>
      </c>
      <c r="I851" cm="1">
        <f t="array" ref="I851">_xlfn.IFS('Paraclinicos '!Q850="","",'Paraclinicos '!Q850&gt;=65,1,'Paraclinicos '!Q850&lt;65,0)</f>
        <v>0</v>
      </c>
      <c r="J851" cm="1">
        <f t="array" ref="J851">_xlfn.IFS('Paraclinicos '!I850="","",'Paraclinicos '!I850&gt;7,1,'Paraclinicos '!I850&lt;=7,0)</f>
        <v>1</v>
      </c>
      <c r="K851" cm="1">
        <f t="array" ref="K851">_xlfn.IFS('Paraclinicos '!W850="","",'Paraclinicos '!W850&lt;=8,1,'Paraclinicos '!W850&gt;8,0)</f>
        <v>0</v>
      </c>
      <c r="L851" cm="1">
        <f t="array" ref="L851">_xlfn.IFS('Paraclinicos '!S850="","",'Paraclinicos '!S850&gt;=30,1,'Paraclinicos '!S850&lt;30,0)</f>
        <v>0</v>
      </c>
      <c r="M851" cm="1">
        <f t="array" ref="M851">_xlfn.IFS(OR('Paraclinicos '!T850="",'Paraclinicos '!U850=""),"",OR('Paraclinicos '!T850&lt;=90,'Paraclinicos '!U850&lt;=60),1,OR('Paraclinicos '!T850&gt;90,'Paraclinicos '!U850&gt;60),0)</f>
        <v>0</v>
      </c>
      <c r="N851" s="45">
        <f t="shared" si="41"/>
        <v>2</v>
      </c>
      <c r="O851" cm="1">
        <f t="array" ref="O851">_xlfn.IFS(OR('Paraclinicos '!M850="",'Paraclinicos '!N850="",'Paraclinicos '!N850=0),"",'Paraclinicos '!M850/'Paraclinicos '!N850&lt;100,4,'Paraclinicos '!M850/'Paraclinicos '!N850&lt;200,3,'Paraclinicos '!M850/'Paraclinicos '!N850&lt;300,2,'Paraclinicos '!M850/'Paraclinicos '!N850&lt;400,1,'Paraclinicos '!M850/'Paraclinicos '!N850&gt;=400,0)</f>
        <v>2</v>
      </c>
      <c r="P851" cm="1">
        <f t="array" ref="P851">_xlfn.IFS('Paraclinicos '!C850="","",'Paraclinicos '!C850&lt;20,4,'Paraclinicos '!C850&lt;50,3,'Paraclinicos '!C850&lt;100,2,'Paraclinicos '!C850&lt;150,1,'Paraclinicos '!C850&gt;150,0)</f>
        <v>0</v>
      </c>
      <c r="Q851" cm="1">
        <f t="array" ref="Q851">_xlfn.IFS('Paraclinicos '!O850="","",'Paraclinicos '!O850&lt;1.2,0,'Paraclinicos '!O850&lt;2,1,'Paraclinicos '!O850&lt;3.5,2,'Paraclinicos '!O850&lt;5,3,'Paraclinicos '!O850&gt;5,4)</f>
        <v>0</v>
      </c>
      <c r="R851" t="str" cm="1">
        <f t="array" ref="R851">_xlfn.IFS('Paraclinicos '!J850="","",'Paraclinicos '!J850&lt;1.2,0,'Paraclinicos '!J850&lt;2,1,'Paraclinicos '!J850&lt;6,2,'Paraclinicos '!J850&lt;12,3,'Paraclinicos '!J850&gt;=12,4)</f>
        <v/>
      </c>
      <c r="S851" cm="1">
        <f t="array" ref="S851">_xlfn.IFS('Paraclinicos '!Y850="","",'Paraclinicos '!Y850&lt;70,1,'Paraclinicos '!Y850&gt;=70,0)</f>
        <v>0</v>
      </c>
      <c r="T851" cm="1">
        <f t="array" ref="T851">_xlfn.IFS('Paraclinicos '!W850="","",'Paraclinicos '!W850&lt;6,4,'Paraclinicos '!W850&lt;10,3,'Paraclinicos '!W850&lt;13,2,'Paraclinicos '!W850&lt;15,1,'Paraclinicos '!W850=15,0)</f>
        <v>2</v>
      </c>
      <c r="U851" s="54">
        <f t="shared" si="39"/>
        <v>4</v>
      </c>
      <c r="V851" cm="1">
        <f t="array" ref="V851">_xlfn.IFS('Paraclinicos '!S850="","",OR('Paraclinicos '!S850&lt;=8,'Paraclinicos '!S850&gt;=25),3,'Paraclinicos '!S850&lt;12,1,'Paraclinicos '!S850&lt;21,0,'Paraclinicos '!S850&lt;25,2)</f>
        <v>2</v>
      </c>
      <c r="W851" t="str">
        <f>IFERROR(IF(INDEX('BD Demog para scores enalazar'!Y$2:'BD Demog para scores enalazar'!Y$3000,MATCH(Formulas!A851,'BD Demog para scores enalazar'!A$2:'BD Demog para scores enalazar'!A$3000,0))=1,"SI","NO"),"")</f>
        <v>NO</v>
      </c>
      <c r="X851" s="9" t="str">
        <f>IFERROR(IF(INDEX('BD Demog para scores enalazar'!AJ$2:'BD Demog para scores enalazar'!AJ$3000,MATCH(Formulas!A851,'BD Demog para scores enalazar'!A$2:'BD Demog para scores enalazar'!A$3000,0))=1,"SI","NO"),"")</f>
        <v>SI</v>
      </c>
      <c r="Y851" t="str" cm="1">
        <f t="array" ref="Y851">IF(AND(W851="NO",X851="NO"),_xlfn.IFS('Paraclinicos '!K850&lt;=91,3,'Paraclinicos '!K850&lt;94,2,'Paraclinicos '!K850&lt;96,1,'Paraclinicos '!K850&gt;=96,0),"")</f>
        <v/>
      </c>
      <c r="Z851" cm="1">
        <f t="array" ref="Z851">IF(OR(W851="SI",X851="SI"),_xlfn.IFS(OR(AND('Paraclinicos '!K850&lt;=83),AND('Paraclinicos '!K850&gt;=97,AA851=2)),3,OR(AND('Paraclinicos '!K850&lt;=86),AND('Paraclinicos '!K850&gt;=94,AA851=2)),2,OR(AND('Paraclinicos '!K850&lt;=88),AND('Paraclinicos '!K850&gt;=92,AA851=2)),1,OR(AND('Paraclinicos '!K850&gt;=88,'Paraclinicos '!K850&lt;=92),AND('Paraclinicos '!K850&gt;=93,AA851=0)),0),"")</f>
        <v>2</v>
      </c>
      <c r="AA851" cm="1">
        <f t="array" ref="AA851">_xlfn.IFS('Paraclinicos '!E850="","",'Paraclinicos '!E850="Oxigeno",2,'Paraclinicos '!E850="Aire",0)</f>
        <v>2</v>
      </c>
    </row>
    <row r="852" spans="1:27" x14ac:dyDescent="0.25">
      <c r="A852">
        <f>'Paraclinicos '!A851</f>
        <v>197</v>
      </c>
      <c r="B852" s="3">
        <f>'Paraclinicos '!R851</f>
        <v>44323</v>
      </c>
      <c r="C852" cm="1">
        <f t="array" ref="C852">_xlfn.IFS('Paraclinicos '!Q851="","",'Paraclinicos '!Q851&gt;60,3,'Paraclinicos '!Q851&lt;=60,1)</f>
        <v>1</v>
      </c>
      <c r="D852" t="str">
        <f>IFERROR(IF(INDEX('BD Demog para scores enalazar'!BC$2:BC$3000,MATCH(Formulas!A852,'BD Demog para scores enalazar'!A$2:A$3000,0))=0,"SI","NO"),"")</f>
        <v>SI</v>
      </c>
      <c r="E852" cm="1">
        <f t="array" ref="E852">_xlfn.IFS(D852="","",D852="SI",4,D852="NO",1)</f>
        <v>4</v>
      </c>
      <c r="F852" cm="1">
        <f t="array" ref="F852">_xlfn.IFS('Paraclinicos '!B851="","",'Paraclinicos '!B851&gt;1,1,'Paraclinicos '!B851&lt;=1,3)</f>
        <v>3</v>
      </c>
      <c r="G852" t="str" cm="1">
        <f t="array" ref="G852">_xlfn.IFS('Paraclinicos '!D851="","",AND('Paraclinicos '!D851&gt;=250,'Paraclinicos '!D851&lt;=500),2,'Paraclinicos '!D851&gt;500,3,'Paraclinicos '!D851&lt;250,1)</f>
        <v/>
      </c>
      <c r="H852" s="50">
        <f t="shared" si="40"/>
        <v>8</v>
      </c>
      <c r="I852" cm="1">
        <f t="array" ref="I852">_xlfn.IFS('Paraclinicos '!Q851="","",'Paraclinicos '!Q851&gt;=65,1,'Paraclinicos '!Q851&lt;65,0)</f>
        <v>0</v>
      </c>
      <c r="J852" cm="1">
        <f t="array" ref="J852">_xlfn.IFS('Paraclinicos '!I851="","",'Paraclinicos '!I851&gt;7,1,'Paraclinicos '!I851&lt;=7,0)</f>
        <v>1</v>
      </c>
      <c r="K852" cm="1">
        <f t="array" ref="K852">_xlfn.IFS('Paraclinicos '!W851="","",'Paraclinicos '!W851&lt;=8,1,'Paraclinicos '!W851&gt;8,0)</f>
        <v>0</v>
      </c>
      <c r="L852" cm="1">
        <f t="array" ref="L852">_xlfn.IFS('Paraclinicos '!S851="","",'Paraclinicos '!S851&gt;=30,1,'Paraclinicos '!S851&lt;30,0)</f>
        <v>0</v>
      </c>
      <c r="M852" cm="1">
        <f t="array" ref="M852">_xlfn.IFS(OR('Paraclinicos '!T851="",'Paraclinicos '!U851=""),"",OR('Paraclinicos '!T851&lt;=90,'Paraclinicos '!U851&lt;=60),1,OR('Paraclinicos '!T851&gt;90,'Paraclinicos '!U851&gt;60),0)</f>
        <v>0</v>
      </c>
      <c r="N852" s="45">
        <f t="shared" si="41"/>
        <v>2</v>
      </c>
      <c r="O852" cm="1">
        <f t="array" ref="O852">_xlfn.IFS(OR('Paraclinicos '!M851="",'Paraclinicos '!N851="",'Paraclinicos '!N851=0),"",'Paraclinicos '!M851/'Paraclinicos '!N851&lt;100,4,'Paraclinicos '!M851/'Paraclinicos '!N851&lt;200,3,'Paraclinicos '!M851/'Paraclinicos '!N851&lt;300,2,'Paraclinicos '!M851/'Paraclinicos '!N851&lt;400,1,'Paraclinicos '!M851/'Paraclinicos '!N851&gt;=400,0)</f>
        <v>2</v>
      </c>
      <c r="P852" cm="1">
        <f t="array" ref="P852">_xlfn.IFS('Paraclinicos '!C851="","",'Paraclinicos '!C851&lt;20,4,'Paraclinicos '!C851&lt;50,3,'Paraclinicos '!C851&lt;100,2,'Paraclinicos '!C851&lt;150,1,'Paraclinicos '!C851&gt;150,0)</f>
        <v>0</v>
      </c>
      <c r="Q852" cm="1">
        <f t="array" ref="Q852">_xlfn.IFS('Paraclinicos '!O851="","",'Paraclinicos '!O851&lt;1.2,0,'Paraclinicos '!O851&lt;2,1,'Paraclinicos '!O851&lt;3.5,2,'Paraclinicos '!O851&lt;5,3,'Paraclinicos '!O851&gt;5,4)</f>
        <v>0</v>
      </c>
      <c r="R852" t="str" cm="1">
        <f t="array" ref="R852">_xlfn.IFS('Paraclinicos '!J851="","",'Paraclinicos '!J851&lt;1.2,0,'Paraclinicos '!J851&lt;2,1,'Paraclinicos '!J851&lt;6,2,'Paraclinicos '!J851&lt;12,3,'Paraclinicos '!J851&gt;=12,4)</f>
        <v/>
      </c>
      <c r="S852" cm="1">
        <f t="array" ref="S852">_xlfn.IFS('Paraclinicos '!Y851="","",'Paraclinicos '!Y851&lt;70,1,'Paraclinicos '!Y851&gt;=70,0)</f>
        <v>0</v>
      </c>
      <c r="T852" cm="1">
        <f t="array" ref="T852">_xlfn.IFS('Paraclinicos '!W851="","",'Paraclinicos '!W851&lt;6,4,'Paraclinicos '!W851&lt;10,3,'Paraclinicos '!W851&lt;13,2,'Paraclinicos '!W851&lt;15,1,'Paraclinicos '!W851=15,0)</f>
        <v>2</v>
      </c>
      <c r="U852" s="54">
        <f t="shared" si="39"/>
        <v>4</v>
      </c>
      <c r="V852" cm="1">
        <f t="array" ref="V852">_xlfn.IFS('Paraclinicos '!S851="","",OR('Paraclinicos '!S851&lt;=8,'Paraclinicos '!S851&gt;=25),3,'Paraclinicos '!S851&lt;12,1,'Paraclinicos '!S851&lt;21,0,'Paraclinicos '!S851&lt;25,2)</f>
        <v>2</v>
      </c>
      <c r="W852" t="str">
        <f>IFERROR(IF(INDEX('BD Demog para scores enalazar'!Y$2:'BD Demog para scores enalazar'!Y$3000,MATCH(Formulas!A852,'BD Demog para scores enalazar'!A$2:'BD Demog para scores enalazar'!A$3000,0))=1,"SI","NO"),"")</f>
        <v>NO</v>
      </c>
      <c r="X852" s="9" t="str">
        <f>IFERROR(IF(INDEX('BD Demog para scores enalazar'!AJ$2:'BD Demog para scores enalazar'!AJ$3000,MATCH(Formulas!A852,'BD Demog para scores enalazar'!A$2:'BD Demog para scores enalazar'!A$3000,0))=1,"SI","NO"),"")</f>
        <v>SI</v>
      </c>
      <c r="Y852" t="str" cm="1">
        <f t="array" ref="Y852">IF(AND(W852="NO",X852="NO"),_xlfn.IFS('Paraclinicos '!K851&lt;=91,3,'Paraclinicos '!K851&lt;94,2,'Paraclinicos '!K851&lt;96,1,'Paraclinicos '!K851&gt;=96,0),"")</f>
        <v/>
      </c>
      <c r="Z852" cm="1">
        <f t="array" ref="Z852">IF(OR(W852="SI",X852="SI"),_xlfn.IFS(OR(AND('Paraclinicos '!K851&lt;=83),AND('Paraclinicos '!K851&gt;=97,AA852=2)),3,OR(AND('Paraclinicos '!K851&lt;=86),AND('Paraclinicos '!K851&gt;=94,AA852=2)),2,OR(AND('Paraclinicos '!K851&lt;=88),AND('Paraclinicos '!K851&gt;=92,AA852=2)),1,OR(AND('Paraclinicos '!K851&gt;=88,'Paraclinicos '!K851&lt;=92),AND('Paraclinicos '!K851&gt;=93,AA852=0)),0),"")</f>
        <v>3</v>
      </c>
      <c r="AA852" cm="1">
        <f t="array" ref="AA852">_xlfn.IFS('Paraclinicos '!E851="","",'Paraclinicos '!E851="Oxigeno",2,'Paraclinicos '!E851="Aire",0)</f>
        <v>2</v>
      </c>
    </row>
    <row r="853" spans="1:27" x14ac:dyDescent="0.25">
      <c r="A853">
        <f>'Paraclinicos '!A852</f>
        <v>197</v>
      </c>
      <c r="B853" s="3">
        <f>'Paraclinicos '!R852</f>
        <v>44323</v>
      </c>
      <c r="C853" cm="1">
        <f t="array" ref="C853">_xlfn.IFS('Paraclinicos '!Q852="","",'Paraclinicos '!Q852&gt;60,3,'Paraclinicos '!Q852&lt;=60,1)</f>
        <v>1</v>
      </c>
      <c r="D853" t="str">
        <f>IFERROR(IF(INDEX('BD Demog para scores enalazar'!BC$2:BC$3000,MATCH(Formulas!A853,'BD Demog para scores enalazar'!A$2:A$3000,0))=0,"SI","NO"),"")</f>
        <v>SI</v>
      </c>
      <c r="E853" cm="1">
        <f t="array" ref="E853">_xlfn.IFS(D853="","",D853="SI",4,D853="NO",1)</f>
        <v>4</v>
      </c>
      <c r="F853" cm="1">
        <f t="array" ref="F853">_xlfn.IFS('Paraclinicos '!B852="","",'Paraclinicos '!B852&gt;1,1,'Paraclinicos '!B852&lt;=1,3)</f>
        <v>3</v>
      </c>
      <c r="G853" t="str" cm="1">
        <f t="array" ref="G853">_xlfn.IFS('Paraclinicos '!D852="","",AND('Paraclinicos '!D852&gt;=250,'Paraclinicos '!D852&lt;=500),2,'Paraclinicos '!D852&gt;500,3,'Paraclinicos '!D852&lt;250,1)</f>
        <v/>
      </c>
      <c r="H853" s="50">
        <f t="shared" si="40"/>
        <v>8</v>
      </c>
      <c r="I853" cm="1">
        <f t="array" ref="I853">_xlfn.IFS('Paraclinicos '!Q852="","",'Paraclinicos '!Q852&gt;=65,1,'Paraclinicos '!Q852&lt;65,0)</f>
        <v>0</v>
      </c>
      <c r="J853" cm="1">
        <f t="array" ref="J853">_xlfn.IFS('Paraclinicos '!I852="","",'Paraclinicos '!I852&gt;7,1,'Paraclinicos '!I852&lt;=7,0)</f>
        <v>1</v>
      </c>
      <c r="K853" cm="1">
        <f t="array" ref="K853">_xlfn.IFS('Paraclinicos '!W852="","",'Paraclinicos '!W852&lt;=8,1,'Paraclinicos '!W852&gt;8,0)</f>
        <v>0</v>
      </c>
      <c r="L853" cm="1">
        <f t="array" ref="L853">_xlfn.IFS('Paraclinicos '!S852="","",'Paraclinicos '!S852&gt;=30,1,'Paraclinicos '!S852&lt;30,0)</f>
        <v>0</v>
      </c>
      <c r="M853" cm="1">
        <f t="array" ref="M853">_xlfn.IFS(OR('Paraclinicos '!T852="",'Paraclinicos '!U852=""),"",OR('Paraclinicos '!T852&lt;=90,'Paraclinicos '!U852&lt;=60),1,OR('Paraclinicos '!T852&gt;90,'Paraclinicos '!U852&gt;60),0)</f>
        <v>1</v>
      </c>
      <c r="N853" s="45">
        <f t="shared" si="41"/>
        <v>3</v>
      </c>
      <c r="O853" cm="1">
        <f t="array" ref="O853">_xlfn.IFS(OR('Paraclinicos '!M852="",'Paraclinicos '!N852="",'Paraclinicos '!N852=0),"",'Paraclinicos '!M852/'Paraclinicos '!N852&lt;100,4,'Paraclinicos '!M852/'Paraclinicos '!N852&lt;200,3,'Paraclinicos '!M852/'Paraclinicos '!N852&lt;300,2,'Paraclinicos '!M852/'Paraclinicos '!N852&lt;400,1,'Paraclinicos '!M852/'Paraclinicos '!N852&gt;=400,0)</f>
        <v>3</v>
      </c>
      <c r="P853" cm="1">
        <f t="array" ref="P853">_xlfn.IFS('Paraclinicos '!C852="","",'Paraclinicos '!C852&lt;20,4,'Paraclinicos '!C852&lt;50,3,'Paraclinicos '!C852&lt;100,2,'Paraclinicos '!C852&lt;150,1,'Paraclinicos '!C852&gt;150,0)</f>
        <v>0</v>
      </c>
      <c r="Q853" cm="1">
        <f t="array" ref="Q853">_xlfn.IFS('Paraclinicos '!O852="","",'Paraclinicos '!O852&lt;1.2,0,'Paraclinicos '!O852&lt;2,1,'Paraclinicos '!O852&lt;3.5,2,'Paraclinicos '!O852&lt;5,3,'Paraclinicos '!O852&gt;5,4)</f>
        <v>2</v>
      </c>
      <c r="R853" t="str" cm="1">
        <f t="array" ref="R853">_xlfn.IFS('Paraclinicos '!J852="","",'Paraclinicos '!J852&lt;1.2,0,'Paraclinicos '!J852&lt;2,1,'Paraclinicos '!J852&lt;6,2,'Paraclinicos '!J852&lt;12,3,'Paraclinicos '!J852&gt;=12,4)</f>
        <v/>
      </c>
      <c r="S853" cm="1">
        <f t="array" ref="S853">_xlfn.IFS('Paraclinicos '!Y852="","",'Paraclinicos '!Y852&lt;70,1,'Paraclinicos '!Y852&gt;=70,0)</f>
        <v>1</v>
      </c>
      <c r="T853" cm="1">
        <f t="array" ref="T853">_xlfn.IFS('Paraclinicos '!W852="","",'Paraclinicos '!W852&lt;6,4,'Paraclinicos '!W852&lt;10,3,'Paraclinicos '!W852&lt;13,2,'Paraclinicos '!W852&lt;15,1,'Paraclinicos '!W852=15,0)</f>
        <v>2</v>
      </c>
      <c r="U853" s="54">
        <f t="shared" si="39"/>
        <v>8</v>
      </c>
      <c r="V853" cm="1">
        <f t="array" ref="V853">_xlfn.IFS('Paraclinicos '!S852="","",OR('Paraclinicos '!S852&lt;=8,'Paraclinicos '!S852&gt;=25),3,'Paraclinicos '!S852&lt;12,1,'Paraclinicos '!S852&lt;21,0,'Paraclinicos '!S852&lt;25,2)</f>
        <v>2</v>
      </c>
      <c r="W853" t="str">
        <f>IFERROR(IF(INDEX('BD Demog para scores enalazar'!Y$2:'BD Demog para scores enalazar'!Y$3000,MATCH(Formulas!A853,'BD Demog para scores enalazar'!A$2:'BD Demog para scores enalazar'!A$3000,0))=1,"SI","NO"),"")</f>
        <v>NO</v>
      </c>
      <c r="X853" s="9" t="str">
        <f>IFERROR(IF(INDEX('BD Demog para scores enalazar'!AJ$2:'BD Demog para scores enalazar'!AJ$3000,MATCH(Formulas!A853,'BD Demog para scores enalazar'!A$2:'BD Demog para scores enalazar'!A$3000,0))=1,"SI","NO"),"")</f>
        <v>SI</v>
      </c>
      <c r="Y853" t="str" cm="1">
        <f t="array" ref="Y853">IF(AND(W853="NO",X853="NO"),_xlfn.IFS('Paraclinicos '!K852&lt;=91,3,'Paraclinicos '!K852&lt;94,2,'Paraclinicos '!K852&lt;96,1,'Paraclinicos '!K852&gt;=96,0),"")</f>
        <v/>
      </c>
      <c r="Z853" cm="1">
        <f t="array" ref="Z853">IF(OR(W853="SI",X853="SI"),_xlfn.IFS(OR(AND('Paraclinicos '!K852&lt;=83),AND('Paraclinicos '!K852&gt;=97,AA853=2)),3,OR(AND('Paraclinicos '!K852&lt;=86),AND('Paraclinicos '!K852&gt;=94,AA853=2)),2,OR(AND('Paraclinicos '!K852&lt;=88),AND('Paraclinicos '!K852&gt;=92,AA853=2)),1,OR(AND('Paraclinicos '!K852&gt;=88,'Paraclinicos '!K852&lt;=92),AND('Paraclinicos '!K852&gt;=93,AA853=0)),0),"")</f>
        <v>3</v>
      </c>
      <c r="AA853" cm="1">
        <f t="array" ref="AA853">_xlfn.IFS('Paraclinicos '!E852="","",'Paraclinicos '!E852="Oxigeno",2,'Paraclinicos '!E852="Aire",0)</f>
        <v>2</v>
      </c>
    </row>
    <row r="854" spans="1:27" x14ac:dyDescent="0.25">
      <c r="A854">
        <f>'Paraclinicos '!A853</f>
        <v>197</v>
      </c>
      <c r="B854" s="3">
        <f>'Paraclinicos '!R853</f>
        <v>44325</v>
      </c>
      <c r="C854" cm="1">
        <f t="array" ref="C854">_xlfn.IFS('Paraclinicos '!Q853="","",'Paraclinicos '!Q853&gt;60,3,'Paraclinicos '!Q853&lt;=60,1)</f>
        <v>1</v>
      </c>
      <c r="D854" t="str">
        <f>IFERROR(IF(INDEX('BD Demog para scores enalazar'!BC$2:BC$3000,MATCH(Formulas!A854,'BD Demog para scores enalazar'!A$2:A$3000,0))=0,"SI","NO"),"")</f>
        <v>SI</v>
      </c>
      <c r="E854" cm="1">
        <f t="array" ref="E854">_xlfn.IFS(D854="","",D854="SI",4,D854="NO",1)</f>
        <v>4</v>
      </c>
      <c r="F854" cm="1">
        <f t="array" ref="F854">_xlfn.IFS('Paraclinicos '!B853="","",'Paraclinicos '!B853&gt;1,1,'Paraclinicos '!B853&lt;=1,3)</f>
        <v>3</v>
      </c>
      <c r="G854" t="str" cm="1">
        <f t="array" ref="G854">_xlfn.IFS('Paraclinicos '!D853="","",AND('Paraclinicos '!D853&gt;=250,'Paraclinicos '!D853&lt;=500),2,'Paraclinicos '!D853&gt;500,3,'Paraclinicos '!D853&lt;250,1)</f>
        <v/>
      </c>
      <c r="H854" s="50">
        <f t="shared" si="40"/>
        <v>8</v>
      </c>
      <c r="I854" cm="1">
        <f t="array" ref="I854">_xlfn.IFS('Paraclinicos '!Q853="","",'Paraclinicos '!Q853&gt;=65,1,'Paraclinicos '!Q853&lt;65,0)</f>
        <v>0</v>
      </c>
      <c r="J854" cm="1">
        <f t="array" ref="J854">_xlfn.IFS('Paraclinicos '!I853="","",'Paraclinicos '!I853&gt;7,1,'Paraclinicos '!I853&lt;=7,0)</f>
        <v>1</v>
      </c>
      <c r="K854" cm="1">
        <f t="array" ref="K854">_xlfn.IFS('Paraclinicos '!W853="","",'Paraclinicos '!W853&lt;=8,1,'Paraclinicos '!W853&gt;8,0)</f>
        <v>0</v>
      </c>
      <c r="L854" cm="1">
        <f t="array" ref="L854">_xlfn.IFS('Paraclinicos '!S853="","",'Paraclinicos '!S853&gt;=30,1,'Paraclinicos '!S853&lt;30,0)</f>
        <v>0</v>
      </c>
      <c r="M854" cm="1">
        <f t="array" ref="M854">_xlfn.IFS(OR('Paraclinicos '!T853="",'Paraclinicos '!U853=""),"",OR('Paraclinicos '!T853&lt;=90,'Paraclinicos '!U853&lt;=60),1,OR('Paraclinicos '!T853&gt;90,'Paraclinicos '!U853&gt;60),0)</f>
        <v>0</v>
      </c>
      <c r="N854" s="45">
        <f t="shared" si="41"/>
        <v>3</v>
      </c>
      <c r="O854" cm="1">
        <f t="array" ref="O854">_xlfn.IFS(OR('Paraclinicos '!M853="",'Paraclinicos '!N853="",'Paraclinicos '!N853=0),"",'Paraclinicos '!M853/'Paraclinicos '!N853&lt;100,4,'Paraclinicos '!M853/'Paraclinicos '!N853&lt;200,3,'Paraclinicos '!M853/'Paraclinicos '!N853&lt;300,2,'Paraclinicos '!M853/'Paraclinicos '!N853&lt;400,1,'Paraclinicos '!M853/'Paraclinicos '!N853&gt;=400,0)</f>
        <v>3</v>
      </c>
      <c r="P854" cm="1">
        <f t="array" ref="P854">_xlfn.IFS('Paraclinicos '!C853="","",'Paraclinicos '!C853&lt;20,4,'Paraclinicos '!C853&lt;50,3,'Paraclinicos '!C853&lt;100,2,'Paraclinicos '!C853&lt;150,1,'Paraclinicos '!C853&gt;150,0)</f>
        <v>0</v>
      </c>
      <c r="Q854" cm="1">
        <f t="array" ref="Q854">_xlfn.IFS('Paraclinicos '!O853="","",'Paraclinicos '!O853&lt;1.2,0,'Paraclinicos '!O853&lt;2,1,'Paraclinicos '!O853&lt;3.5,2,'Paraclinicos '!O853&lt;5,3,'Paraclinicos '!O853&gt;5,4)</f>
        <v>3</v>
      </c>
      <c r="R854" cm="1">
        <f t="array" ref="R854">_xlfn.IFS('Paraclinicos '!J853="","",'Paraclinicos '!J853&lt;1.2,0,'Paraclinicos '!J853&lt;2,1,'Paraclinicos '!J853&lt;6,2,'Paraclinicos '!J853&lt;12,3,'Paraclinicos '!J853&gt;=12,4)</f>
        <v>1</v>
      </c>
      <c r="S854" cm="1">
        <f t="array" ref="S854">_xlfn.IFS('Paraclinicos '!Y853="","",'Paraclinicos '!Y853&lt;70,1,'Paraclinicos '!Y853&gt;=70,0)</f>
        <v>0</v>
      </c>
      <c r="T854" cm="1">
        <f t="array" ref="T854">_xlfn.IFS('Paraclinicos '!W853="","",'Paraclinicos '!W853&lt;6,4,'Paraclinicos '!W853&lt;10,3,'Paraclinicos '!W853&lt;13,2,'Paraclinicos '!W853&lt;15,1,'Paraclinicos '!W853=15,0)</f>
        <v>2</v>
      </c>
      <c r="U854" s="54">
        <f t="shared" si="39"/>
        <v>9</v>
      </c>
      <c r="V854" cm="1">
        <f t="array" ref="V854">_xlfn.IFS('Paraclinicos '!S853="","",OR('Paraclinicos '!S853&lt;=8,'Paraclinicos '!S853&gt;=25),3,'Paraclinicos '!S853&lt;12,1,'Paraclinicos '!S853&lt;21,0,'Paraclinicos '!S853&lt;25,2)</f>
        <v>2</v>
      </c>
      <c r="W854" t="str">
        <f>IFERROR(IF(INDEX('BD Demog para scores enalazar'!Y$2:'BD Demog para scores enalazar'!Y$3000,MATCH(Formulas!A854,'BD Demog para scores enalazar'!A$2:'BD Demog para scores enalazar'!A$3000,0))=1,"SI","NO"),"")</f>
        <v>NO</v>
      </c>
      <c r="X854" s="9" t="str">
        <f>IFERROR(IF(INDEX('BD Demog para scores enalazar'!AJ$2:'BD Demog para scores enalazar'!AJ$3000,MATCH(Formulas!A854,'BD Demog para scores enalazar'!A$2:'BD Demog para scores enalazar'!A$3000,0))=1,"SI","NO"),"")</f>
        <v>SI</v>
      </c>
      <c r="Y854" t="str" cm="1">
        <f t="array" ref="Y854">IF(AND(W854="NO",X854="NO"),_xlfn.IFS('Paraclinicos '!K853&lt;=91,3,'Paraclinicos '!K853&lt;94,2,'Paraclinicos '!K853&lt;96,1,'Paraclinicos '!K853&gt;=96,0),"")</f>
        <v/>
      </c>
      <c r="Z854" cm="1">
        <f t="array" ref="Z854">IF(OR(W854="SI",X854="SI"),_xlfn.IFS(OR(AND('Paraclinicos '!K853&lt;=83),AND('Paraclinicos '!K853&gt;=97,AA854=2)),3,OR(AND('Paraclinicos '!K853&lt;=86),AND('Paraclinicos '!K853&gt;=94,AA854=2)),2,OR(AND('Paraclinicos '!K853&lt;=88),AND('Paraclinicos '!K853&gt;=92,AA854=2)),1,OR(AND('Paraclinicos '!K853&gt;=88,'Paraclinicos '!K853&lt;=92),AND('Paraclinicos '!K853&gt;=93,AA854=0)),0),"")</f>
        <v>3</v>
      </c>
      <c r="AA854" cm="1">
        <f t="array" ref="AA854">_xlfn.IFS('Paraclinicos '!E853="","",'Paraclinicos '!E853="Oxigeno",2,'Paraclinicos '!E853="Aire",0)</f>
        <v>2</v>
      </c>
    </row>
    <row r="855" spans="1:27" x14ac:dyDescent="0.25">
      <c r="A855">
        <f>'Paraclinicos '!A854</f>
        <v>198</v>
      </c>
      <c r="B855" s="3">
        <f>'Paraclinicos '!R854</f>
        <v>44296</v>
      </c>
      <c r="C855" cm="1">
        <f t="array" ref="C855">_xlfn.IFS('Paraclinicos '!Q854="","",'Paraclinicos '!Q854&gt;60,3,'Paraclinicos '!Q854&lt;=60,1)</f>
        <v>3</v>
      </c>
      <c r="D855" t="str">
        <f>IFERROR(IF(INDEX('BD Demog para scores enalazar'!BC$2:BC$3000,MATCH(Formulas!A855,'BD Demog para scores enalazar'!A$2:A$3000,0))=0,"SI","NO"),"")</f>
        <v>SI</v>
      </c>
      <c r="E855" cm="1">
        <f t="array" ref="E855">_xlfn.IFS(D855="","",D855="SI",4,D855="NO",1)</f>
        <v>4</v>
      </c>
      <c r="F855" cm="1">
        <f t="array" ref="F855">_xlfn.IFS('Paraclinicos '!B854="","",'Paraclinicos '!B854&gt;1,1,'Paraclinicos '!B854&lt;=1,3)</f>
        <v>3</v>
      </c>
      <c r="G855" t="str" cm="1">
        <f t="array" ref="G855">_xlfn.IFS('Paraclinicos '!D854="","",AND('Paraclinicos '!D854&gt;=250,'Paraclinicos '!D854&lt;=500),2,'Paraclinicos '!D854&gt;500,3,'Paraclinicos '!D854&lt;250,1)</f>
        <v/>
      </c>
      <c r="H855" s="50">
        <f t="shared" si="40"/>
        <v>10</v>
      </c>
      <c r="I855" cm="1">
        <f t="array" ref="I855">_xlfn.IFS('Paraclinicos '!Q854="","",'Paraclinicos '!Q854&gt;=65,1,'Paraclinicos '!Q854&lt;65,0)</f>
        <v>1</v>
      </c>
      <c r="J855" cm="1">
        <f t="array" ref="J855">_xlfn.IFS('Paraclinicos '!I854="","",'Paraclinicos '!I854&gt;7,1,'Paraclinicos '!I854&lt;=7,0)</f>
        <v>1</v>
      </c>
      <c r="K855" cm="1">
        <f t="array" ref="K855">_xlfn.IFS('Paraclinicos '!W854="","",'Paraclinicos '!W854&lt;=8,1,'Paraclinicos '!W854&gt;8,0)</f>
        <v>0</v>
      </c>
      <c r="L855" cm="1">
        <f t="array" ref="L855">_xlfn.IFS('Paraclinicos '!S854="","",'Paraclinicos '!S854&gt;=30,1,'Paraclinicos '!S854&lt;30,0)</f>
        <v>0</v>
      </c>
      <c r="M855" cm="1">
        <f t="array" ref="M855">_xlfn.IFS(OR('Paraclinicos '!T854="",'Paraclinicos '!U854=""),"",OR('Paraclinicos '!T854&lt;=90,'Paraclinicos '!U854&lt;=60),1,OR('Paraclinicos '!T854&gt;90,'Paraclinicos '!U854&gt;60),0)</f>
        <v>1</v>
      </c>
      <c r="N855" s="45">
        <f t="shared" si="41"/>
        <v>3</v>
      </c>
      <c r="O855" cm="1">
        <f t="array" ref="O855">_xlfn.IFS(OR('Paraclinicos '!M854="",'Paraclinicos '!N854="",'Paraclinicos '!N854=0),"",'Paraclinicos '!M854/'Paraclinicos '!N854&lt;100,4,'Paraclinicos '!M854/'Paraclinicos '!N854&lt;200,3,'Paraclinicos '!M854/'Paraclinicos '!N854&lt;300,2,'Paraclinicos '!M854/'Paraclinicos '!N854&lt;400,1,'Paraclinicos '!M854/'Paraclinicos '!N854&gt;=400,0)</f>
        <v>2</v>
      </c>
      <c r="P855" cm="1">
        <f t="array" ref="P855">_xlfn.IFS('Paraclinicos '!C854="","",'Paraclinicos '!C854&lt;20,4,'Paraclinicos '!C854&lt;50,3,'Paraclinicos '!C854&lt;100,2,'Paraclinicos '!C854&lt;150,1,'Paraclinicos '!C854&gt;150,0)</f>
        <v>0</v>
      </c>
      <c r="Q855" cm="1">
        <f t="array" ref="Q855">_xlfn.IFS('Paraclinicos '!O854="","",'Paraclinicos '!O854&lt;1.2,0,'Paraclinicos '!O854&lt;2,1,'Paraclinicos '!O854&lt;3.5,2,'Paraclinicos '!O854&lt;5,3,'Paraclinicos '!O854&gt;5,4)</f>
        <v>1</v>
      </c>
      <c r="R855" cm="1">
        <f t="array" ref="R855">_xlfn.IFS('Paraclinicos '!J854="","",'Paraclinicos '!J854&lt;1.2,0,'Paraclinicos '!J854&lt;2,1,'Paraclinicos '!J854&lt;6,2,'Paraclinicos '!J854&lt;12,3,'Paraclinicos '!J854&gt;=12,4)</f>
        <v>0</v>
      </c>
      <c r="S855" cm="1">
        <f t="array" ref="S855">_xlfn.IFS('Paraclinicos '!Y854="","",'Paraclinicos '!Y854&lt;70,1,'Paraclinicos '!Y854&gt;=70,0)</f>
        <v>0</v>
      </c>
      <c r="T855" cm="1">
        <f t="array" ref="T855">_xlfn.IFS('Paraclinicos '!W854="","",'Paraclinicos '!W854&lt;6,4,'Paraclinicos '!W854&lt;10,3,'Paraclinicos '!W854&lt;13,2,'Paraclinicos '!W854&lt;15,1,'Paraclinicos '!W854=15,0)</f>
        <v>2</v>
      </c>
      <c r="U855" s="54">
        <f t="shared" si="39"/>
        <v>5</v>
      </c>
      <c r="V855" cm="1">
        <f t="array" ref="V855">_xlfn.IFS('Paraclinicos '!S854="","",OR('Paraclinicos '!S854&lt;=8,'Paraclinicos '!S854&gt;=25),3,'Paraclinicos '!S854&lt;12,1,'Paraclinicos '!S854&lt;21,0,'Paraclinicos '!S854&lt;25,2)</f>
        <v>0</v>
      </c>
      <c r="W855" t="str">
        <f>IFERROR(IF(INDEX('BD Demog para scores enalazar'!Y$2:'BD Demog para scores enalazar'!Y$3000,MATCH(Formulas!A855,'BD Demog para scores enalazar'!A$2:'BD Demog para scores enalazar'!A$3000,0))=1,"SI","NO"),"")</f>
        <v>NO</v>
      </c>
      <c r="X855" s="9" t="str">
        <f>IFERROR(IF(INDEX('BD Demog para scores enalazar'!AJ$2:'BD Demog para scores enalazar'!AJ$3000,MATCH(Formulas!A855,'BD Demog para scores enalazar'!A$2:'BD Demog para scores enalazar'!A$3000,0))=1,"SI","NO"),"")</f>
        <v>SI</v>
      </c>
      <c r="Y855" t="str" cm="1">
        <f t="array" ref="Y855">IF(AND(W855="NO",X855="NO"),_xlfn.IFS('Paraclinicos '!K854&lt;=91,3,'Paraclinicos '!K854&lt;94,2,'Paraclinicos '!K854&lt;96,1,'Paraclinicos '!K854&gt;=96,0),"")</f>
        <v/>
      </c>
      <c r="Z855" cm="1">
        <f t="array" ref="Z855">IF(OR(W855="SI",X855="SI"),_xlfn.IFS(OR(AND('Paraclinicos '!K854&lt;=83),AND('Paraclinicos '!K854&gt;=97,AA855=2)),3,OR(AND('Paraclinicos '!K854&lt;=86),AND('Paraclinicos '!K854&gt;=94,AA855=2)),2,OR(AND('Paraclinicos '!K854&lt;=88),AND('Paraclinicos '!K854&gt;=92,AA855=2)),1,OR(AND('Paraclinicos '!K854&gt;=88,'Paraclinicos '!K854&lt;=92),AND('Paraclinicos '!K854&gt;=93,AA855=0)),0),"")</f>
        <v>3</v>
      </c>
      <c r="AA855" cm="1">
        <f t="array" ref="AA855">_xlfn.IFS('Paraclinicos '!E854="","",'Paraclinicos '!E854="Oxigeno",2,'Paraclinicos '!E854="Aire",0)</f>
        <v>2</v>
      </c>
    </row>
    <row r="856" spans="1:27" x14ac:dyDescent="0.25">
      <c r="A856">
        <f>'Paraclinicos '!A855</f>
        <v>198</v>
      </c>
      <c r="B856" s="3">
        <f>'Paraclinicos '!R855</f>
        <v>44297</v>
      </c>
      <c r="C856" cm="1">
        <f t="array" ref="C856">_xlfn.IFS('Paraclinicos '!Q855="","",'Paraclinicos '!Q855&gt;60,3,'Paraclinicos '!Q855&lt;=60,1)</f>
        <v>3</v>
      </c>
      <c r="D856" t="str">
        <f>IFERROR(IF(INDEX('BD Demog para scores enalazar'!BC$2:BC$3000,MATCH(Formulas!A856,'BD Demog para scores enalazar'!A$2:A$3000,0))=0,"SI","NO"),"")</f>
        <v>SI</v>
      </c>
      <c r="E856" cm="1">
        <f t="array" ref="E856">_xlfn.IFS(D856="","",D856="SI",4,D856="NO",1)</f>
        <v>4</v>
      </c>
      <c r="F856" cm="1">
        <f t="array" ref="F856">_xlfn.IFS('Paraclinicos '!B855="","",'Paraclinicos '!B855&gt;1,1,'Paraclinicos '!B855&lt;=1,3)</f>
        <v>3</v>
      </c>
      <c r="G856" cm="1">
        <f t="array" ref="G856">_xlfn.IFS('Paraclinicos '!D855="","",AND('Paraclinicos '!D855&gt;=250,'Paraclinicos '!D855&lt;=500),2,'Paraclinicos '!D855&gt;500,3,'Paraclinicos '!D855&lt;250,1)</f>
        <v>2</v>
      </c>
      <c r="H856" s="50">
        <f t="shared" si="40"/>
        <v>12</v>
      </c>
      <c r="I856" cm="1">
        <f t="array" ref="I856">_xlfn.IFS('Paraclinicos '!Q855="","",'Paraclinicos '!Q855&gt;=65,1,'Paraclinicos '!Q855&lt;65,0)</f>
        <v>1</v>
      </c>
      <c r="J856" cm="1">
        <f t="array" ref="J856">_xlfn.IFS('Paraclinicos '!I855="","",'Paraclinicos '!I855&gt;7,1,'Paraclinicos '!I855&lt;=7,0)</f>
        <v>1</v>
      </c>
      <c r="K856" cm="1">
        <f t="array" ref="K856">_xlfn.IFS('Paraclinicos '!W855="","",'Paraclinicos '!W855&lt;=8,1,'Paraclinicos '!W855&gt;8,0)</f>
        <v>0</v>
      </c>
      <c r="L856" cm="1">
        <f t="array" ref="L856">_xlfn.IFS('Paraclinicos '!S855="","",'Paraclinicos '!S855&gt;=30,1,'Paraclinicos '!S855&lt;30,0)</f>
        <v>0</v>
      </c>
      <c r="M856" cm="1">
        <f t="array" ref="M856">_xlfn.IFS(OR('Paraclinicos '!T855="",'Paraclinicos '!U855=""),"",OR('Paraclinicos '!T855&lt;=90,'Paraclinicos '!U855&lt;=60),1,OR('Paraclinicos '!T855&gt;90,'Paraclinicos '!U855&gt;60),0)</f>
        <v>0</v>
      </c>
      <c r="N856" s="45">
        <f t="shared" si="41"/>
        <v>3</v>
      </c>
      <c r="O856" cm="1">
        <f t="array" ref="O856">_xlfn.IFS(OR('Paraclinicos '!M855="",'Paraclinicos '!N855="",'Paraclinicos '!N855=0),"",'Paraclinicos '!M855/'Paraclinicos '!N855&lt;100,4,'Paraclinicos '!M855/'Paraclinicos '!N855&lt;200,3,'Paraclinicos '!M855/'Paraclinicos '!N855&lt;300,2,'Paraclinicos '!M855/'Paraclinicos '!N855&lt;400,1,'Paraclinicos '!M855/'Paraclinicos '!N855&gt;=400,0)</f>
        <v>3</v>
      </c>
      <c r="P856" cm="1">
        <f t="array" ref="P856">_xlfn.IFS('Paraclinicos '!C855="","",'Paraclinicos '!C855&lt;20,4,'Paraclinicos '!C855&lt;50,3,'Paraclinicos '!C855&lt;100,2,'Paraclinicos '!C855&lt;150,1,'Paraclinicos '!C855&gt;150,0)</f>
        <v>0</v>
      </c>
      <c r="Q856" cm="1">
        <f t="array" ref="Q856">_xlfn.IFS('Paraclinicos '!O855="","",'Paraclinicos '!O855&lt;1.2,0,'Paraclinicos '!O855&lt;2,1,'Paraclinicos '!O855&lt;3.5,2,'Paraclinicos '!O855&lt;5,3,'Paraclinicos '!O855&gt;5,4)</f>
        <v>1</v>
      </c>
      <c r="R856" cm="1">
        <f t="array" ref="R856">_xlfn.IFS('Paraclinicos '!J855="","",'Paraclinicos '!J855&lt;1.2,0,'Paraclinicos '!J855&lt;2,1,'Paraclinicos '!J855&lt;6,2,'Paraclinicos '!J855&lt;12,3,'Paraclinicos '!J855&gt;=12,4)</f>
        <v>0</v>
      </c>
      <c r="S856" cm="1">
        <f t="array" ref="S856">_xlfn.IFS('Paraclinicos '!Y855="","",'Paraclinicos '!Y855&lt;70,1,'Paraclinicos '!Y855&gt;=70,0)</f>
        <v>0</v>
      </c>
      <c r="T856" cm="1">
        <f t="array" ref="T856">_xlfn.IFS('Paraclinicos '!W855="","",'Paraclinicos '!W855&lt;6,4,'Paraclinicos '!W855&lt;10,3,'Paraclinicos '!W855&lt;13,2,'Paraclinicos '!W855&lt;15,1,'Paraclinicos '!W855=15,0)</f>
        <v>2</v>
      </c>
      <c r="U856" s="54">
        <f t="shared" si="39"/>
        <v>6</v>
      </c>
      <c r="V856" cm="1">
        <f t="array" ref="V856">_xlfn.IFS('Paraclinicos '!S855="","",OR('Paraclinicos '!S855&lt;=8,'Paraclinicos '!S855&gt;=25),3,'Paraclinicos '!S855&lt;12,1,'Paraclinicos '!S855&lt;21,0,'Paraclinicos '!S855&lt;25,2)</f>
        <v>0</v>
      </c>
      <c r="W856" t="str">
        <f>IFERROR(IF(INDEX('BD Demog para scores enalazar'!Y$2:'BD Demog para scores enalazar'!Y$3000,MATCH(Formulas!A856,'BD Demog para scores enalazar'!A$2:'BD Demog para scores enalazar'!A$3000,0))=1,"SI","NO"),"")</f>
        <v>NO</v>
      </c>
      <c r="X856" s="9" t="str">
        <f>IFERROR(IF(INDEX('BD Demog para scores enalazar'!AJ$2:'BD Demog para scores enalazar'!AJ$3000,MATCH(Formulas!A856,'BD Demog para scores enalazar'!A$2:'BD Demog para scores enalazar'!A$3000,0))=1,"SI","NO"),"")</f>
        <v>SI</v>
      </c>
      <c r="Y856" t="str" cm="1">
        <f t="array" ref="Y856">IF(AND(W856="NO",X856="NO"),_xlfn.IFS('Paraclinicos '!K855&lt;=91,3,'Paraclinicos '!K855&lt;94,2,'Paraclinicos '!K855&lt;96,1,'Paraclinicos '!K855&gt;=96,0),"")</f>
        <v/>
      </c>
      <c r="Z856" cm="1">
        <f t="array" ref="Z856">IF(OR(W856="SI",X856="SI"),_xlfn.IFS(OR(AND('Paraclinicos '!K855&lt;=83),AND('Paraclinicos '!K855&gt;=97,AA856=2)),3,OR(AND('Paraclinicos '!K855&lt;=86),AND('Paraclinicos '!K855&gt;=94,AA856=2)),2,OR(AND('Paraclinicos '!K855&lt;=88),AND('Paraclinicos '!K855&gt;=92,AA856=2)),1,OR(AND('Paraclinicos '!K855&gt;=88,'Paraclinicos '!K855&lt;=92),AND('Paraclinicos '!K855&gt;=93,AA856=0)),0),"")</f>
        <v>3</v>
      </c>
      <c r="AA856" cm="1">
        <f t="array" ref="AA856">_xlfn.IFS('Paraclinicos '!E855="","",'Paraclinicos '!E855="Oxigeno",2,'Paraclinicos '!E855="Aire",0)</f>
        <v>2</v>
      </c>
    </row>
    <row r="857" spans="1:27" x14ac:dyDescent="0.25">
      <c r="A857">
        <f>'Paraclinicos '!A856</f>
        <v>198</v>
      </c>
      <c r="B857" s="3">
        <f>'Paraclinicos '!R856</f>
        <v>44297</v>
      </c>
      <c r="C857" cm="1">
        <f t="array" ref="C857">_xlfn.IFS('Paraclinicos '!Q856="","",'Paraclinicos '!Q856&gt;60,3,'Paraclinicos '!Q856&lt;=60,1)</f>
        <v>3</v>
      </c>
      <c r="D857" t="str">
        <f>IFERROR(IF(INDEX('BD Demog para scores enalazar'!BC$2:BC$3000,MATCH(Formulas!A857,'BD Demog para scores enalazar'!A$2:A$3000,0))=0,"SI","NO"),"")</f>
        <v>SI</v>
      </c>
      <c r="E857" cm="1">
        <f t="array" ref="E857">_xlfn.IFS(D857="","",D857="SI",4,D857="NO",1)</f>
        <v>4</v>
      </c>
      <c r="F857" cm="1">
        <f t="array" ref="F857">_xlfn.IFS('Paraclinicos '!B856="","",'Paraclinicos '!B856&gt;1,1,'Paraclinicos '!B856&lt;=1,3)</f>
        <v>3</v>
      </c>
      <c r="G857" t="str" cm="1">
        <f t="array" ref="G857">_xlfn.IFS('Paraclinicos '!D856="","",AND('Paraclinicos '!D856&gt;=250,'Paraclinicos '!D856&lt;=500),2,'Paraclinicos '!D856&gt;500,3,'Paraclinicos '!D856&lt;250,1)</f>
        <v/>
      </c>
      <c r="H857" s="50">
        <f t="shared" si="40"/>
        <v>10</v>
      </c>
      <c r="I857" cm="1">
        <f t="array" ref="I857">_xlfn.IFS('Paraclinicos '!Q856="","",'Paraclinicos '!Q856&gt;=65,1,'Paraclinicos '!Q856&lt;65,0)</f>
        <v>1</v>
      </c>
      <c r="J857" cm="1">
        <f t="array" ref="J857">_xlfn.IFS('Paraclinicos '!I856="","",'Paraclinicos '!I856&gt;7,1,'Paraclinicos '!I856&lt;=7,0)</f>
        <v>1</v>
      </c>
      <c r="K857" cm="1">
        <f t="array" ref="K857">_xlfn.IFS('Paraclinicos '!W856="","",'Paraclinicos '!W856&lt;=8,1,'Paraclinicos '!W856&gt;8,0)</f>
        <v>0</v>
      </c>
      <c r="L857" cm="1">
        <f t="array" ref="L857">_xlfn.IFS('Paraclinicos '!S856="","",'Paraclinicos '!S856&gt;=30,1,'Paraclinicos '!S856&lt;30,0)</f>
        <v>0</v>
      </c>
      <c r="M857" cm="1">
        <f t="array" ref="M857">_xlfn.IFS(OR('Paraclinicos '!T856="",'Paraclinicos '!U856=""),"",OR('Paraclinicos '!T856&lt;=90,'Paraclinicos '!U856&lt;=60),1,OR('Paraclinicos '!T856&gt;90,'Paraclinicos '!U856&gt;60),0)</f>
        <v>0</v>
      </c>
      <c r="N857" s="45">
        <f t="shared" si="41"/>
        <v>2</v>
      </c>
      <c r="O857" cm="1">
        <f t="array" ref="O857">_xlfn.IFS(OR('Paraclinicos '!M856="",'Paraclinicos '!N856="",'Paraclinicos '!N856=0),"",'Paraclinicos '!M856/'Paraclinicos '!N856&lt;100,4,'Paraclinicos '!M856/'Paraclinicos '!N856&lt;200,3,'Paraclinicos '!M856/'Paraclinicos '!N856&lt;300,2,'Paraclinicos '!M856/'Paraclinicos '!N856&lt;400,1,'Paraclinicos '!M856/'Paraclinicos '!N856&gt;=400,0)</f>
        <v>3</v>
      </c>
      <c r="P857" cm="1">
        <f t="array" ref="P857">_xlfn.IFS('Paraclinicos '!C856="","",'Paraclinicos '!C856&lt;20,4,'Paraclinicos '!C856&lt;50,3,'Paraclinicos '!C856&lt;100,2,'Paraclinicos '!C856&lt;150,1,'Paraclinicos '!C856&gt;150,0)</f>
        <v>0</v>
      </c>
      <c r="Q857" cm="1">
        <f t="array" ref="Q857">_xlfn.IFS('Paraclinicos '!O856="","",'Paraclinicos '!O856&lt;1.2,0,'Paraclinicos '!O856&lt;2,1,'Paraclinicos '!O856&lt;3.5,2,'Paraclinicos '!O856&lt;5,3,'Paraclinicos '!O856&gt;5,4)</f>
        <v>1</v>
      </c>
      <c r="R857" cm="1">
        <f t="array" ref="R857">_xlfn.IFS('Paraclinicos '!J856="","",'Paraclinicos '!J856&lt;1.2,0,'Paraclinicos '!J856&lt;2,1,'Paraclinicos '!J856&lt;6,2,'Paraclinicos '!J856&lt;12,3,'Paraclinicos '!J856&gt;=12,4)</f>
        <v>0</v>
      </c>
      <c r="S857" cm="1">
        <f t="array" ref="S857">_xlfn.IFS('Paraclinicos '!Y856="","",'Paraclinicos '!Y856&lt;70,1,'Paraclinicos '!Y856&gt;=70,0)</f>
        <v>0</v>
      </c>
      <c r="T857" cm="1">
        <f t="array" ref="T857">_xlfn.IFS('Paraclinicos '!W856="","",'Paraclinicos '!W856&lt;6,4,'Paraclinicos '!W856&lt;10,3,'Paraclinicos '!W856&lt;13,2,'Paraclinicos '!W856&lt;15,1,'Paraclinicos '!W856=15,0)</f>
        <v>2</v>
      </c>
      <c r="U857" s="54">
        <f t="shared" si="39"/>
        <v>6</v>
      </c>
      <c r="V857" cm="1">
        <f t="array" ref="V857">_xlfn.IFS('Paraclinicos '!S856="","",OR('Paraclinicos '!S856&lt;=8,'Paraclinicos '!S856&gt;=25),3,'Paraclinicos '!S856&lt;12,1,'Paraclinicos '!S856&lt;21,0,'Paraclinicos '!S856&lt;25,2)</f>
        <v>0</v>
      </c>
      <c r="W857" t="str">
        <f>IFERROR(IF(INDEX('BD Demog para scores enalazar'!Y$2:'BD Demog para scores enalazar'!Y$3000,MATCH(Formulas!A857,'BD Demog para scores enalazar'!A$2:'BD Demog para scores enalazar'!A$3000,0))=1,"SI","NO"),"")</f>
        <v>NO</v>
      </c>
      <c r="X857" s="9" t="str">
        <f>IFERROR(IF(INDEX('BD Demog para scores enalazar'!AJ$2:'BD Demog para scores enalazar'!AJ$3000,MATCH(Formulas!A857,'BD Demog para scores enalazar'!A$2:'BD Demog para scores enalazar'!A$3000,0))=1,"SI","NO"),"")</f>
        <v>SI</v>
      </c>
      <c r="Y857" t="str" cm="1">
        <f t="array" ref="Y857">IF(AND(W857="NO",X857="NO"),_xlfn.IFS('Paraclinicos '!K856&lt;=91,3,'Paraclinicos '!K856&lt;94,2,'Paraclinicos '!K856&lt;96,1,'Paraclinicos '!K856&gt;=96,0),"")</f>
        <v/>
      </c>
      <c r="Z857" cm="1">
        <f t="array" ref="Z857">IF(OR(W857="SI",X857="SI"),_xlfn.IFS(OR(AND('Paraclinicos '!K856&lt;=83),AND('Paraclinicos '!K856&gt;=97,AA857=2)),3,OR(AND('Paraclinicos '!K856&lt;=86),AND('Paraclinicos '!K856&gt;=94,AA857=2)),2,OR(AND('Paraclinicos '!K856&lt;=88),AND('Paraclinicos '!K856&gt;=92,AA857=2)),1,OR(AND('Paraclinicos '!K856&gt;=88,'Paraclinicos '!K856&lt;=92),AND('Paraclinicos '!K856&gt;=93,AA857=0)),0),"")</f>
        <v>3</v>
      </c>
      <c r="AA857" cm="1">
        <f t="array" ref="AA857">_xlfn.IFS('Paraclinicos '!E856="","",'Paraclinicos '!E856="Oxigeno",2,'Paraclinicos '!E856="Aire",0)</f>
        <v>2</v>
      </c>
    </row>
    <row r="858" spans="1:27" x14ac:dyDescent="0.25">
      <c r="A858">
        <f>'Paraclinicos '!A857</f>
        <v>198</v>
      </c>
      <c r="B858" s="3">
        <f>'Paraclinicos '!R857</f>
        <v>44299</v>
      </c>
      <c r="C858" cm="1">
        <f t="array" ref="C858">_xlfn.IFS('Paraclinicos '!Q857="","",'Paraclinicos '!Q857&gt;60,3,'Paraclinicos '!Q857&lt;=60,1)</f>
        <v>3</v>
      </c>
      <c r="D858" t="str">
        <f>IFERROR(IF(INDEX('BD Demog para scores enalazar'!BC$2:BC$3000,MATCH(Formulas!A858,'BD Demog para scores enalazar'!A$2:A$3000,0))=0,"SI","NO"),"")</f>
        <v>SI</v>
      </c>
      <c r="E858" cm="1">
        <f t="array" ref="E858">_xlfn.IFS(D858="","",D858="SI",4,D858="NO",1)</f>
        <v>4</v>
      </c>
      <c r="F858" cm="1">
        <f t="array" ref="F858">_xlfn.IFS('Paraclinicos '!B857="","",'Paraclinicos '!B857&gt;1,1,'Paraclinicos '!B857&lt;=1,3)</f>
        <v>3</v>
      </c>
      <c r="G858" t="str" cm="1">
        <f t="array" ref="G858">_xlfn.IFS('Paraclinicos '!D857="","",AND('Paraclinicos '!D857&gt;=250,'Paraclinicos '!D857&lt;=500),2,'Paraclinicos '!D857&gt;500,3,'Paraclinicos '!D857&lt;250,1)</f>
        <v/>
      </c>
      <c r="H858" s="50">
        <f t="shared" si="40"/>
        <v>10</v>
      </c>
      <c r="I858" cm="1">
        <f t="array" ref="I858">_xlfn.IFS('Paraclinicos '!Q857="","",'Paraclinicos '!Q857&gt;=65,1,'Paraclinicos '!Q857&lt;65,0)</f>
        <v>1</v>
      </c>
      <c r="J858" cm="1">
        <f t="array" ref="J858">_xlfn.IFS('Paraclinicos '!I857="","",'Paraclinicos '!I857&gt;7,1,'Paraclinicos '!I857&lt;=7,0)</f>
        <v>1</v>
      </c>
      <c r="K858" cm="1">
        <f t="array" ref="K858">_xlfn.IFS('Paraclinicos '!W857="","",'Paraclinicos '!W857&lt;=8,1,'Paraclinicos '!W857&gt;8,0)</f>
        <v>1</v>
      </c>
      <c r="L858" cm="1">
        <f t="array" ref="L858">_xlfn.IFS('Paraclinicos '!S857="","",'Paraclinicos '!S857&gt;=30,1,'Paraclinicos '!S857&lt;30,0)</f>
        <v>0</v>
      </c>
      <c r="M858" cm="1">
        <f t="array" ref="M858">_xlfn.IFS(OR('Paraclinicos '!T857="",'Paraclinicos '!U857=""),"",OR('Paraclinicos '!T857&lt;=90,'Paraclinicos '!U857&lt;=60),1,OR('Paraclinicos '!T857&gt;90,'Paraclinicos '!U857&gt;60),0)</f>
        <v>1</v>
      </c>
      <c r="N858" s="45">
        <f t="shared" si="41"/>
        <v>4</v>
      </c>
      <c r="O858" cm="1">
        <f t="array" ref="O858">_xlfn.IFS(OR('Paraclinicos '!M857="",'Paraclinicos '!N857="",'Paraclinicos '!N857=0),"",'Paraclinicos '!M857/'Paraclinicos '!N857&lt;100,4,'Paraclinicos '!M857/'Paraclinicos '!N857&lt;200,3,'Paraclinicos '!M857/'Paraclinicos '!N857&lt;300,2,'Paraclinicos '!M857/'Paraclinicos '!N857&lt;400,1,'Paraclinicos '!M857/'Paraclinicos '!N857&gt;=400,0)</f>
        <v>3</v>
      </c>
      <c r="P858" cm="1">
        <f t="array" ref="P858">_xlfn.IFS('Paraclinicos '!C857="","",'Paraclinicos '!C857&lt;20,4,'Paraclinicos '!C857&lt;50,3,'Paraclinicos '!C857&lt;100,2,'Paraclinicos '!C857&lt;150,1,'Paraclinicos '!C857&gt;150,0)</f>
        <v>0</v>
      </c>
      <c r="Q858" cm="1">
        <f t="array" ref="Q858">_xlfn.IFS('Paraclinicos '!O857="","",'Paraclinicos '!O857&lt;1.2,0,'Paraclinicos '!O857&lt;2,1,'Paraclinicos '!O857&lt;3.5,2,'Paraclinicos '!O857&lt;5,3,'Paraclinicos '!O857&gt;5,4)</f>
        <v>1</v>
      </c>
      <c r="R858" cm="1">
        <f t="array" ref="R858">_xlfn.IFS('Paraclinicos '!J857="","",'Paraclinicos '!J857&lt;1.2,0,'Paraclinicos '!J857&lt;2,1,'Paraclinicos '!J857&lt;6,2,'Paraclinicos '!J857&lt;12,3,'Paraclinicos '!J857&gt;=12,4)</f>
        <v>0</v>
      </c>
      <c r="S858" cm="1">
        <f t="array" ref="S858">_xlfn.IFS('Paraclinicos '!Y857="","",'Paraclinicos '!Y857&lt;70,1,'Paraclinicos '!Y857&gt;=70,0)</f>
        <v>0</v>
      </c>
      <c r="T858" cm="1">
        <f t="array" ref="T858">_xlfn.IFS('Paraclinicos '!W857="","",'Paraclinicos '!W857&lt;6,4,'Paraclinicos '!W857&lt;10,3,'Paraclinicos '!W857&lt;13,2,'Paraclinicos '!W857&lt;15,1,'Paraclinicos '!W857=15,0)</f>
        <v>4</v>
      </c>
      <c r="U858" s="54">
        <f t="shared" si="39"/>
        <v>8</v>
      </c>
      <c r="V858" cm="1">
        <f t="array" ref="V858">_xlfn.IFS('Paraclinicos '!S857="","",OR('Paraclinicos '!S857&lt;=8,'Paraclinicos '!S857&gt;=25),3,'Paraclinicos '!S857&lt;12,1,'Paraclinicos '!S857&lt;21,0,'Paraclinicos '!S857&lt;25,2)</f>
        <v>0</v>
      </c>
      <c r="W858" t="str">
        <f>IFERROR(IF(INDEX('BD Demog para scores enalazar'!Y$2:'BD Demog para scores enalazar'!Y$3000,MATCH(Formulas!A858,'BD Demog para scores enalazar'!A$2:'BD Demog para scores enalazar'!A$3000,0))=1,"SI","NO"),"")</f>
        <v>NO</v>
      </c>
      <c r="X858" s="9" t="str">
        <f>IFERROR(IF(INDEX('BD Demog para scores enalazar'!AJ$2:'BD Demog para scores enalazar'!AJ$3000,MATCH(Formulas!A858,'BD Demog para scores enalazar'!A$2:'BD Demog para scores enalazar'!A$3000,0))=1,"SI","NO"),"")</f>
        <v>SI</v>
      </c>
      <c r="Y858" t="str" cm="1">
        <f t="array" ref="Y858">IF(AND(W858="NO",X858="NO"),_xlfn.IFS('Paraclinicos '!K857&lt;=91,3,'Paraclinicos '!K857&lt;94,2,'Paraclinicos '!K857&lt;96,1,'Paraclinicos '!K857&gt;=96,0),"")</f>
        <v/>
      </c>
      <c r="Z858" cm="1">
        <f t="array" ref="Z858">IF(OR(W858="SI",X858="SI"),_xlfn.IFS(OR(AND('Paraclinicos '!K857&lt;=83),AND('Paraclinicos '!K857&gt;=97,AA858=2)),3,OR(AND('Paraclinicos '!K857&lt;=86),AND('Paraclinicos '!K857&gt;=94,AA858=2)),2,OR(AND('Paraclinicos '!K857&lt;=88),AND('Paraclinicos '!K857&gt;=92,AA858=2)),1,OR(AND('Paraclinicos '!K857&gt;=88,'Paraclinicos '!K857&lt;=92),AND('Paraclinicos '!K857&gt;=93,AA858=0)),0),"")</f>
        <v>3</v>
      </c>
      <c r="AA858" cm="1">
        <f t="array" ref="AA858">_xlfn.IFS('Paraclinicos '!E857="","",'Paraclinicos '!E857="Oxigeno",2,'Paraclinicos '!E857="Aire",0)</f>
        <v>2</v>
      </c>
    </row>
    <row r="859" spans="1:27" x14ac:dyDescent="0.25">
      <c r="A859">
        <f>'Paraclinicos '!A858</f>
        <v>198</v>
      </c>
      <c r="B859" s="3">
        <f>'Paraclinicos '!R858</f>
        <v>44301</v>
      </c>
      <c r="C859" cm="1">
        <f t="array" ref="C859">_xlfn.IFS('Paraclinicos '!Q858="","",'Paraclinicos '!Q858&gt;60,3,'Paraclinicos '!Q858&lt;=60,1)</f>
        <v>3</v>
      </c>
      <c r="D859" t="str">
        <f>IFERROR(IF(INDEX('BD Demog para scores enalazar'!BC$2:BC$3000,MATCH(Formulas!A859,'BD Demog para scores enalazar'!A$2:A$3000,0))=0,"SI","NO"),"")</f>
        <v>SI</v>
      </c>
      <c r="E859" cm="1">
        <f t="array" ref="E859">_xlfn.IFS(D859="","",D859="SI",4,D859="NO",1)</f>
        <v>4</v>
      </c>
      <c r="F859" cm="1">
        <f t="array" ref="F859">_xlfn.IFS('Paraclinicos '!B858="","",'Paraclinicos '!B858&gt;1,1,'Paraclinicos '!B858&lt;=1,3)</f>
        <v>3</v>
      </c>
      <c r="G859" t="str" cm="1">
        <f t="array" ref="G859">_xlfn.IFS('Paraclinicos '!D858="","",AND('Paraclinicos '!D858&gt;=250,'Paraclinicos '!D858&lt;=500),2,'Paraclinicos '!D858&gt;500,3,'Paraclinicos '!D858&lt;250,1)</f>
        <v/>
      </c>
      <c r="H859" s="50">
        <f t="shared" si="40"/>
        <v>10</v>
      </c>
      <c r="I859" cm="1">
        <f t="array" ref="I859">_xlfn.IFS('Paraclinicos '!Q858="","",'Paraclinicos '!Q858&gt;=65,1,'Paraclinicos '!Q858&lt;65,0)</f>
        <v>1</v>
      </c>
      <c r="J859" cm="1">
        <f t="array" ref="J859">_xlfn.IFS('Paraclinicos '!I858="","",'Paraclinicos '!I858&gt;7,1,'Paraclinicos '!I858&lt;=7,0)</f>
        <v>1</v>
      </c>
      <c r="K859" cm="1">
        <f t="array" ref="K859">_xlfn.IFS('Paraclinicos '!W858="","",'Paraclinicos '!W858&lt;=8,1,'Paraclinicos '!W858&gt;8,0)</f>
        <v>1</v>
      </c>
      <c r="L859" cm="1">
        <f t="array" ref="L859">_xlfn.IFS('Paraclinicos '!S858="","",'Paraclinicos '!S858&gt;=30,1,'Paraclinicos '!S858&lt;30,0)</f>
        <v>0</v>
      </c>
      <c r="M859" cm="1">
        <f t="array" ref="M859">_xlfn.IFS(OR('Paraclinicos '!T858="",'Paraclinicos '!U858=""),"",OR('Paraclinicos '!T858&lt;=90,'Paraclinicos '!U858&lt;=60),1,OR('Paraclinicos '!T858&gt;90,'Paraclinicos '!U858&gt;60),0)</f>
        <v>1</v>
      </c>
      <c r="N859" s="45">
        <f t="shared" si="41"/>
        <v>6</v>
      </c>
      <c r="O859" cm="1">
        <f t="array" ref="O859">_xlfn.IFS(OR('Paraclinicos '!M858="",'Paraclinicos '!N858="",'Paraclinicos '!N858=0),"",'Paraclinicos '!M858/'Paraclinicos '!N858&lt;100,4,'Paraclinicos '!M858/'Paraclinicos '!N858&lt;200,3,'Paraclinicos '!M858/'Paraclinicos '!N858&lt;300,2,'Paraclinicos '!M858/'Paraclinicos '!N858&lt;400,1,'Paraclinicos '!M858/'Paraclinicos '!N858&gt;=400,0)</f>
        <v>3</v>
      </c>
      <c r="P859" cm="1">
        <f t="array" ref="P859">_xlfn.IFS('Paraclinicos '!C858="","",'Paraclinicos '!C858&lt;20,4,'Paraclinicos '!C858&lt;50,3,'Paraclinicos '!C858&lt;100,2,'Paraclinicos '!C858&lt;150,1,'Paraclinicos '!C858&gt;150,0)</f>
        <v>0</v>
      </c>
      <c r="Q859" cm="1">
        <f t="array" ref="Q859">_xlfn.IFS('Paraclinicos '!O858="","",'Paraclinicos '!O858&lt;1.2,0,'Paraclinicos '!O858&lt;2,1,'Paraclinicos '!O858&lt;3.5,2,'Paraclinicos '!O858&lt;5,3,'Paraclinicos '!O858&gt;5,4)</f>
        <v>1</v>
      </c>
      <c r="R859" t="str" cm="1">
        <f t="array" ref="R859">_xlfn.IFS('Paraclinicos '!J858="","",'Paraclinicos '!J858&lt;1.2,0,'Paraclinicos '!J858&lt;2,1,'Paraclinicos '!J858&lt;6,2,'Paraclinicos '!J858&lt;12,3,'Paraclinicos '!J858&gt;=12,4)</f>
        <v/>
      </c>
      <c r="S859" cm="1">
        <f t="array" ref="S859">_xlfn.IFS('Paraclinicos '!Y858="","",'Paraclinicos '!Y858&lt;70,1,'Paraclinicos '!Y858&gt;=70,0)</f>
        <v>1</v>
      </c>
      <c r="T859" cm="1">
        <f t="array" ref="T859">_xlfn.IFS('Paraclinicos '!W858="","",'Paraclinicos '!W858&lt;6,4,'Paraclinicos '!W858&lt;10,3,'Paraclinicos '!W858&lt;13,2,'Paraclinicos '!W858&lt;15,1,'Paraclinicos '!W858=15,0)</f>
        <v>4</v>
      </c>
      <c r="U859" s="54">
        <f t="shared" si="39"/>
        <v>9</v>
      </c>
      <c r="V859" cm="1">
        <f t="array" ref="V859">_xlfn.IFS('Paraclinicos '!S858="","",OR('Paraclinicos '!S858&lt;=8,'Paraclinicos '!S858&gt;=25),3,'Paraclinicos '!S858&lt;12,1,'Paraclinicos '!S858&lt;21,0,'Paraclinicos '!S858&lt;25,2)</f>
        <v>0</v>
      </c>
      <c r="W859" t="str">
        <f>IFERROR(IF(INDEX('BD Demog para scores enalazar'!Y$2:'BD Demog para scores enalazar'!Y$3000,MATCH(Formulas!A859,'BD Demog para scores enalazar'!A$2:'BD Demog para scores enalazar'!A$3000,0))=1,"SI","NO"),"")</f>
        <v>NO</v>
      </c>
      <c r="X859" s="9" t="str">
        <f>IFERROR(IF(INDEX('BD Demog para scores enalazar'!AJ$2:'BD Demog para scores enalazar'!AJ$3000,MATCH(Formulas!A859,'BD Demog para scores enalazar'!A$2:'BD Demog para scores enalazar'!A$3000,0))=1,"SI","NO"),"")</f>
        <v>SI</v>
      </c>
      <c r="Y859" t="str" cm="1">
        <f t="array" ref="Y859">IF(AND(W859="NO",X859="NO"),_xlfn.IFS('Paraclinicos '!K858&lt;=91,3,'Paraclinicos '!K858&lt;94,2,'Paraclinicos '!K858&lt;96,1,'Paraclinicos '!K858&gt;=96,0),"")</f>
        <v/>
      </c>
      <c r="Z859" cm="1">
        <f t="array" ref="Z859">IF(OR(W859="SI",X859="SI"),_xlfn.IFS(OR(AND('Paraclinicos '!K858&lt;=83),AND('Paraclinicos '!K858&gt;=97,AA859=2)),3,OR(AND('Paraclinicos '!K858&lt;=86),AND('Paraclinicos '!K858&gt;=94,AA859=2)),2,OR(AND('Paraclinicos '!K858&lt;=88),AND('Paraclinicos '!K858&gt;=92,AA859=2)),1,OR(AND('Paraclinicos '!K858&gt;=88,'Paraclinicos '!K858&lt;=92),AND('Paraclinicos '!K858&gt;=93,AA859=0)),0),"")</f>
        <v>3</v>
      </c>
      <c r="AA859" cm="1">
        <f t="array" ref="AA859">_xlfn.IFS('Paraclinicos '!E858="","",'Paraclinicos '!E858="Oxigeno",2,'Paraclinicos '!E858="Aire",0)</f>
        <v>2</v>
      </c>
    </row>
    <row r="860" spans="1:27" x14ac:dyDescent="0.25">
      <c r="A860">
        <f>'Paraclinicos '!A859</f>
        <v>198</v>
      </c>
      <c r="B860" s="3">
        <f>'Paraclinicos '!R859</f>
        <v>44301</v>
      </c>
      <c r="C860" cm="1">
        <f t="array" ref="C860">_xlfn.IFS('Paraclinicos '!Q859="","",'Paraclinicos '!Q859&gt;60,3,'Paraclinicos '!Q859&lt;=60,1)</f>
        <v>3</v>
      </c>
      <c r="D860" t="str">
        <f>IFERROR(IF(INDEX('BD Demog para scores enalazar'!BC$2:BC$3000,MATCH(Formulas!A860,'BD Demog para scores enalazar'!A$2:A$3000,0))=0,"SI","NO"),"")</f>
        <v>SI</v>
      </c>
      <c r="E860" cm="1">
        <f t="array" ref="E860">_xlfn.IFS(D860="","",D860="SI",4,D860="NO",1)</f>
        <v>4</v>
      </c>
      <c r="F860" cm="1">
        <f t="array" ref="F860">_xlfn.IFS('Paraclinicos '!B859="","",'Paraclinicos '!B859&gt;1,1,'Paraclinicos '!B859&lt;=1,3)</f>
        <v>3</v>
      </c>
      <c r="G860" t="str" cm="1">
        <f t="array" ref="G860">_xlfn.IFS('Paraclinicos '!D859="","",AND('Paraclinicos '!D859&gt;=250,'Paraclinicos '!D859&lt;=500),2,'Paraclinicos '!D859&gt;500,3,'Paraclinicos '!D859&lt;250,1)</f>
        <v/>
      </c>
      <c r="H860" s="50">
        <f t="shared" si="40"/>
        <v>10</v>
      </c>
      <c r="I860" cm="1">
        <f t="array" ref="I860">_xlfn.IFS('Paraclinicos '!Q859="","",'Paraclinicos '!Q859&gt;=65,1,'Paraclinicos '!Q859&lt;65,0)</f>
        <v>1</v>
      </c>
      <c r="J860" cm="1">
        <f t="array" ref="J860">_xlfn.IFS('Paraclinicos '!I859="","",'Paraclinicos '!I859&gt;7,1,'Paraclinicos '!I859&lt;=7,0)</f>
        <v>1</v>
      </c>
      <c r="K860" cm="1">
        <f t="array" ref="K860">_xlfn.IFS('Paraclinicos '!W859="","",'Paraclinicos '!W859&lt;=8,1,'Paraclinicos '!W859&gt;8,0)</f>
        <v>1</v>
      </c>
      <c r="L860" cm="1">
        <f t="array" ref="L860">_xlfn.IFS('Paraclinicos '!S859="","",'Paraclinicos '!S859&gt;=30,1,'Paraclinicos '!S859&lt;30,0)</f>
        <v>0</v>
      </c>
      <c r="M860" cm="1">
        <f t="array" ref="M860">_xlfn.IFS(OR('Paraclinicos '!T859="",'Paraclinicos '!U859=""),"",OR('Paraclinicos '!T859&lt;=90,'Paraclinicos '!U859&lt;=60),1,OR('Paraclinicos '!T859&gt;90,'Paraclinicos '!U859&gt;60),0)</f>
        <v>1</v>
      </c>
      <c r="N860" s="45">
        <f t="shared" si="41"/>
        <v>6</v>
      </c>
      <c r="O860" cm="1">
        <f t="array" ref="O860">_xlfn.IFS(OR('Paraclinicos '!M859="",'Paraclinicos '!N859="",'Paraclinicos '!N859=0),"",'Paraclinicos '!M859/'Paraclinicos '!N859&lt;100,4,'Paraclinicos '!M859/'Paraclinicos '!N859&lt;200,3,'Paraclinicos '!M859/'Paraclinicos '!N859&lt;300,2,'Paraclinicos '!M859/'Paraclinicos '!N859&lt;400,1,'Paraclinicos '!M859/'Paraclinicos '!N859&gt;=400,0)</f>
        <v>4</v>
      </c>
      <c r="P860" cm="1">
        <f t="array" ref="P860">_xlfn.IFS('Paraclinicos '!C859="","",'Paraclinicos '!C859&lt;20,4,'Paraclinicos '!C859&lt;50,3,'Paraclinicos '!C859&lt;100,2,'Paraclinicos '!C859&lt;150,1,'Paraclinicos '!C859&gt;150,0)</f>
        <v>0</v>
      </c>
      <c r="Q860" cm="1">
        <f t="array" ref="Q860">_xlfn.IFS('Paraclinicos '!O859="","",'Paraclinicos '!O859&lt;1.2,0,'Paraclinicos '!O859&lt;2,1,'Paraclinicos '!O859&lt;3.5,2,'Paraclinicos '!O859&lt;5,3,'Paraclinicos '!O859&gt;5,4)</f>
        <v>2</v>
      </c>
      <c r="R860" t="str" cm="1">
        <f t="array" ref="R860">_xlfn.IFS('Paraclinicos '!J859="","",'Paraclinicos '!J859&lt;1.2,0,'Paraclinicos '!J859&lt;2,1,'Paraclinicos '!J859&lt;6,2,'Paraclinicos '!J859&lt;12,3,'Paraclinicos '!J859&gt;=12,4)</f>
        <v/>
      </c>
      <c r="S860" cm="1">
        <f t="array" ref="S860">_xlfn.IFS('Paraclinicos '!Y859="","",'Paraclinicos '!Y859&lt;70,1,'Paraclinicos '!Y859&gt;=70,0)</f>
        <v>0</v>
      </c>
      <c r="T860" cm="1">
        <f t="array" ref="T860">_xlfn.IFS('Paraclinicos '!W859="","",'Paraclinicos '!W859&lt;6,4,'Paraclinicos '!W859&lt;10,3,'Paraclinicos '!W859&lt;13,2,'Paraclinicos '!W859&lt;15,1,'Paraclinicos '!W859=15,0)</f>
        <v>4</v>
      </c>
      <c r="U860" s="54">
        <f t="shared" si="39"/>
        <v>10</v>
      </c>
      <c r="V860" cm="1">
        <f t="array" ref="V860">_xlfn.IFS('Paraclinicos '!S859="","",OR('Paraclinicos '!S859&lt;=8,'Paraclinicos '!S859&gt;=25),3,'Paraclinicos '!S859&lt;12,1,'Paraclinicos '!S859&lt;21,0,'Paraclinicos '!S859&lt;25,2)</f>
        <v>0</v>
      </c>
      <c r="W860" t="str">
        <f>IFERROR(IF(INDEX('BD Demog para scores enalazar'!Y$2:'BD Demog para scores enalazar'!Y$3000,MATCH(Formulas!A860,'BD Demog para scores enalazar'!A$2:'BD Demog para scores enalazar'!A$3000,0))=1,"SI","NO"),"")</f>
        <v>NO</v>
      </c>
      <c r="X860" s="9" t="str">
        <f>IFERROR(IF(INDEX('BD Demog para scores enalazar'!AJ$2:'BD Demog para scores enalazar'!AJ$3000,MATCH(Formulas!A860,'BD Demog para scores enalazar'!A$2:'BD Demog para scores enalazar'!A$3000,0))=1,"SI","NO"),"")</f>
        <v>SI</v>
      </c>
      <c r="Y860" t="str" cm="1">
        <f t="array" ref="Y860">IF(AND(W860="NO",X860="NO"),_xlfn.IFS('Paraclinicos '!K859&lt;=91,3,'Paraclinicos '!K859&lt;94,2,'Paraclinicos '!K859&lt;96,1,'Paraclinicos '!K859&gt;=96,0),"")</f>
        <v/>
      </c>
      <c r="Z860" cm="1">
        <f t="array" ref="Z860">IF(OR(W860="SI",X860="SI"),_xlfn.IFS(OR(AND('Paraclinicos '!K859&lt;=83),AND('Paraclinicos '!K859&gt;=97,AA860=2)),3,OR(AND('Paraclinicos '!K859&lt;=86),AND('Paraclinicos '!K859&gt;=94,AA860=2)),2,OR(AND('Paraclinicos '!K859&lt;=88),AND('Paraclinicos '!K859&gt;=92,AA860=2)),1,OR(AND('Paraclinicos '!K859&gt;=88,'Paraclinicos '!K859&lt;=92),AND('Paraclinicos '!K859&gt;=93,AA860=0)),0),"")</f>
        <v>0</v>
      </c>
      <c r="AA860" cm="1">
        <f t="array" ref="AA860">_xlfn.IFS('Paraclinicos '!E859="","",'Paraclinicos '!E859="Oxigeno",2,'Paraclinicos '!E859="Aire",0)</f>
        <v>2</v>
      </c>
    </row>
    <row r="861" spans="1:27" x14ac:dyDescent="0.25">
      <c r="A861">
        <f>'Paraclinicos '!A860</f>
        <v>198</v>
      </c>
      <c r="B861" s="3">
        <f>'Paraclinicos '!R860</f>
        <v>44303</v>
      </c>
      <c r="C861" cm="1">
        <f t="array" ref="C861">_xlfn.IFS('Paraclinicos '!Q860="","",'Paraclinicos '!Q860&gt;60,3,'Paraclinicos '!Q860&lt;=60,1)</f>
        <v>3</v>
      </c>
      <c r="D861" t="str">
        <f>IFERROR(IF(INDEX('BD Demog para scores enalazar'!BC$2:BC$3000,MATCH(Formulas!A861,'BD Demog para scores enalazar'!A$2:A$3000,0))=0,"SI","NO"),"")</f>
        <v>SI</v>
      </c>
      <c r="E861" cm="1">
        <f t="array" ref="E861">_xlfn.IFS(D861="","",D861="SI",4,D861="NO",1)</f>
        <v>4</v>
      </c>
      <c r="F861" cm="1">
        <f t="array" ref="F861">_xlfn.IFS('Paraclinicos '!B860="","",'Paraclinicos '!B860&gt;1,1,'Paraclinicos '!B860&lt;=1,3)</f>
        <v>3</v>
      </c>
      <c r="G861" t="str" cm="1">
        <f t="array" ref="G861">_xlfn.IFS('Paraclinicos '!D860="","",AND('Paraclinicos '!D860&gt;=250,'Paraclinicos '!D860&lt;=500),2,'Paraclinicos '!D860&gt;500,3,'Paraclinicos '!D860&lt;250,1)</f>
        <v/>
      </c>
      <c r="H861" s="50">
        <f t="shared" si="40"/>
        <v>10</v>
      </c>
      <c r="I861" cm="1">
        <f t="array" ref="I861">_xlfn.IFS('Paraclinicos '!Q860="","",'Paraclinicos '!Q860&gt;=65,1,'Paraclinicos '!Q860&lt;65,0)</f>
        <v>1</v>
      </c>
      <c r="J861" cm="1">
        <f t="array" ref="J861">_xlfn.IFS('Paraclinicos '!I860="","",'Paraclinicos '!I860&gt;7,1,'Paraclinicos '!I860&lt;=7,0)</f>
        <v>1</v>
      </c>
      <c r="K861" cm="1">
        <f t="array" ref="K861">_xlfn.IFS('Paraclinicos '!W860="","",'Paraclinicos '!W860&lt;=8,1,'Paraclinicos '!W860&gt;8,0)</f>
        <v>1</v>
      </c>
      <c r="L861" cm="1">
        <f t="array" ref="L861">_xlfn.IFS('Paraclinicos '!S860="","",'Paraclinicos '!S860&gt;=30,1,'Paraclinicos '!S860&lt;30,0)</f>
        <v>0</v>
      </c>
      <c r="M861" cm="1">
        <f t="array" ref="M861">_xlfn.IFS(OR('Paraclinicos '!T860="",'Paraclinicos '!U860=""),"",OR('Paraclinicos '!T860&lt;=90,'Paraclinicos '!U860&lt;=60),1,OR('Paraclinicos '!T860&gt;90,'Paraclinicos '!U860&gt;60),0)</f>
        <v>1</v>
      </c>
      <c r="N861" s="45">
        <f t="shared" si="41"/>
        <v>6</v>
      </c>
      <c r="O861" cm="1">
        <f t="array" ref="O861">_xlfn.IFS(OR('Paraclinicos '!M860="",'Paraclinicos '!N860="",'Paraclinicos '!N860=0),"",'Paraclinicos '!M860/'Paraclinicos '!N860&lt;100,4,'Paraclinicos '!M860/'Paraclinicos '!N860&lt;200,3,'Paraclinicos '!M860/'Paraclinicos '!N860&lt;300,2,'Paraclinicos '!M860/'Paraclinicos '!N860&lt;400,1,'Paraclinicos '!M860/'Paraclinicos '!N860&gt;=400,0)</f>
        <v>2</v>
      </c>
      <c r="P861" cm="1">
        <f t="array" ref="P861">_xlfn.IFS('Paraclinicos '!C860="","",'Paraclinicos '!C860&lt;20,4,'Paraclinicos '!C860&lt;50,3,'Paraclinicos '!C860&lt;100,2,'Paraclinicos '!C860&lt;150,1,'Paraclinicos '!C860&gt;150,0)</f>
        <v>0</v>
      </c>
      <c r="Q861" cm="1">
        <f t="array" ref="Q861">_xlfn.IFS('Paraclinicos '!O860="","",'Paraclinicos '!O860&lt;1.2,0,'Paraclinicos '!O860&lt;2,1,'Paraclinicos '!O860&lt;3.5,2,'Paraclinicos '!O860&lt;5,3,'Paraclinicos '!O860&gt;5,4)</f>
        <v>2</v>
      </c>
      <c r="R861" t="str" cm="1">
        <f t="array" ref="R861">_xlfn.IFS('Paraclinicos '!J860="","",'Paraclinicos '!J860&lt;1.2,0,'Paraclinicos '!J860&lt;2,1,'Paraclinicos '!J860&lt;6,2,'Paraclinicos '!J860&lt;12,3,'Paraclinicos '!J860&gt;=12,4)</f>
        <v/>
      </c>
      <c r="S861" cm="1">
        <f t="array" ref="S861">_xlfn.IFS('Paraclinicos '!Y860="","",'Paraclinicos '!Y860&lt;70,1,'Paraclinicos '!Y860&gt;=70,0)</f>
        <v>0</v>
      </c>
      <c r="T861" cm="1">
        <f t="array" ref="T861">_xlfn.IFS('Paraclinicos '!W860="","",'Paraclinicos '!W860&lt;6,4,'Paraclinicos '!W860&lt;10,3,'Paraclinicos '!W860&lt;13,2,'Paraclinicos '!W860&lt;15,1,'Paraclinicos '!W860=15,0)</f>
        <v>4</v>
      </c>
      <c r="U861" s="54">
        <f t="shared" si="39"/>
        <v>8</v>
      </c>
      <c r="V861" cm="1">
        <f t="array" ref="V861">_xlfn.IFS('Paraclinicos '!S860="","",OR('Paraclinicos '!S860&lt;=8,'Paraclinicos '!S860&gt;=25),3,'Paraclinicos '!S860&lt;12,1,'Paraclinicos '!S860&lt;21,0,'Paraclinicos '!S860&lt;25,2)</f>
        <v>2</v>
      </c>
      <c r="W861" t="str">
        <f>IFERROR(IF(INDEX('BD Demog para scores enalazar'!Y$2:'BD Demog para scores enalazar'!Y$3000,MATCH(Formulas!A861,'BD Demog para scores enalazar'!A$2:'BD Demog para scores enalazar'!A$3000,0))=1,"SI","NO"),"")</f>
        <v>NO</v>
      </c>
      <c r="X861" s="9" t="str">
        <f>IFERROR(IF(INDEX('BD Demog para scores enalazar'!AJ$2:'BD Demog para scores enalazar'!AJ$3000,MATCH(Formulas!A861,'BD Demog para scores enalazar'!A$2:'BD Demog para scores enalazar'!A$3000,0))=1,"SI","NO"),"")</f>
        <v>SI</v>
      </c>
      <c r="Y861" t="str" cm="1">
        <f t="array" ref="Y861">IF(AND(W861="NO",X861="NO"),_xlfn.IFS('Paraclinicos '!K860&lt;=91,3,'Paraclinicos '!K860&lt;94,2,'Paraclinicos '!K860&lt;96,1,'Paraclinicos '!K860&gt;=96,0),"")</f>
        <v/>
      </c>
      <c r="Z861" cm="1">
        <f t="array" ref="Z861">IF(OR(W861="SI",X861="SI"),_xlfn.IFS(OR(AND('Paraclinicos '!K860&lt;=83),AND('Paraclinicos '!K860&gt;=97,AA861=2)),3,OR(AND('Paraclinicos '!K860&lt;=86),AND('Paraclinicos '!K860&gt;=94,AA861=2)),2,OR(AND('Paraclinicos '!K860&lt;=88),AND('Paraclinicos '!K860&gt;=92,AA861=2)),1,OR(AND('Paraclinicos '!K860&gt;=88,'Paraclinicos '!K860&lt;=92),AND('Paraclinicos '!K860&gt;=93,AA861=0)),0),"")</f>
        <v>3</v>
      </c>
      <c r="AA861" cm="1">
        <f t="array" ref="AA861">_xlfn.IFS('Paraclinicos '!E860="","",'Paraclinicos '!E860="Oxigeno",2,'Paraclinicos '!E860="Aire",0)</f>
        <v>2</v>
      </c>
    </row>
    <row r="862" spans="1:27" x14ac:dyDescent="0.25">
      <c r="A862">
        <f>'Paraclinicos '!A861</f>
        <v>198</v>
      </c>
      <c r="B862" s="3">
        <f>'Paraclinicos '!R861</f>
        <v>44303</v>
      </c>
      <c r="C862" cm="1">
        <f t="array" ref="C862">_xlfn.IFS('Paraclinicos '!Q861="","",'Paraclinicos '!Q861&gt;60,3,'Paraclinicos '!Q861&lt;=60,1)</f>
        <v>3</v>
      </c>
      <c r="D862" t="str">
        <f>IFERROR(IF(INDEX('BD Demog para scores enalazar'!BC$2:BC$3000,MATCH(Formulas!A862,'BD Demog para scores enalazar'!A$2:A$3000,0))=0,"SI","NO"),"")</f>
        <v>SI</v>
      </c>
      <c r="E862" cm="1">
        <f t="array" ref="E862">_xlfn.IFS(D862="","",D862="SI",4,D862="NO",1)</f>
        <v>4</v>
      </c>
      <c r="F862" cm="1">
        <f t="array" ref="F862">_xlfn.IFS('Paraclinicos '!B861="","",'Paraclinicos '!B861&gt;1,1,'Paraclinicos '!B861&lt;=1,3)</f>
        <v>3</v>
      </c>
      <c r="G862" t="str" cm="1">
        <f t="array" ref="G862">_xlfn.IFS('Paraclinicos '!D861="","",AND('Paraclinicos '!D861&gt;=250,'Paraclinicos '!D861&lt;=500),2,'Paraclinicos '!D861&gt;500,3,'Paraclinicos '!D861&lt;250,1)</f>
        <v/>
      </c>
      <c r="H862" s="50">
        <f t="shared" si="40"/>
        <v>10</v>
      </c>
      <c r="I862" cm="1">
        <f t="array" ref="I862">_xlfn.IFS('Paraclinicos '!Q861="","",'Paraclinicos '!Q861&gt;=65,1,'Paraclinicos '!Q861&lt;65,0)</f>
        <v>1</v>
      </c>
      <c r="J862" cm="1">
        <f t="array" ref="J862">_xlfn.IFS('Paraclinicos '!I861="","",'Paraclinicos '!I861&gt;7,1,'Paraclinicos '!I861&lt;=7,0)</f>
        <v>1</v>
      </c>
      <c r="K862" cm="1">
        <f t="array" ref="K862">_xlfn.IFS('Paraclinicos '!W861="","",'Paraclinicos '!W861&lt;=8,1,'Paraclinicos '!W861&gt;8,0)</f>
        <v>1</v>
      </c>
      <c r="L862" cm="1">
        <f t="array" ref="L862">_xlfn.IFS('Paraclinicos '!S861="","",'Paraclinicos '!S861&gt;=30,1,'Paraclinicos '!S861&lt;30,0)</f>
        <v>0</v>
      </c>
      <c r="M862" cm="1">
        <f t="array" ref="M862">_xlfn.IFS(OR('Paraclinicos '!T861="",'Paraclinicos '!U861=""),"",OR('Paraclinicos '!T861&lt;=90,'Paraclinicos '!U861&lt;=60),1,OR('Paraclinicos '!T861&gt;90,'Paraclinicos '!U861&gt;60),0)</f>
        <v>1</v>
      </c>
      <c r="N862" s="45">
        <f t="shared" si="41"/>
        <v>6</v>
      </c>
      <c r="O862" cm="1">
        <f t="array" ref="O862">_xlfn.IFS(OR('Paraclinicos '!M861="",'Paraclinicos '!N861="",'Paraclinicos '!N861=0),"",'Paraclinicos '!M861/'Paraclinicos '!N861&lt;100,4,'Paraclinicos '!M861/'Paraclinicos '!N861&lt;200,3,'Paraclinicos '!M861/'Paraclinicos '!N861&lt;300,2,'Paraclinicos '!M861/'Paraclinicos '!N861&lt;400,1,'Paraclinicos '!M861/'Paraclinicos '!N861&gt;=400,0)</f>
        <v>2</v>
      </c>
      <c r="P862" cm="1">
        <f t="array" ref="P862">_xlfn.IFS('Paraclinicos '!C861="","",'Paraclinicos '!C861&lt;20,4,'Paraclinicos '!C861&lt;50,3,'Paraclinicos '!C861&lt;100,2,'Paraclinicos '!C861&lt;150,1,'Paraclinicos '!C861&gt;150,0)</f>
        <v>1</v>
      </c>
      <c r="Q862" cm="1">
        <f t="array" ref="Q862">_xlfn.IFS('Paraclinicos '!O861="","",'Paraclinicos '!O861&lt;1.2,0,'Paraclinicos '!O861&lt;2,1,'Paraclinicos '!O861&lt;3.5,2,'Paraclinicos '!O861&lt;5,3,'Paraclinicos '!O861&gt;5,4)</f>
        <v>2</v>
      </c>
      <c r="R862" t="str" cm="1">
        <f t="array" ref="R862">_xlfn.IFS('Paraclinicos '!J861="","",'Paraclinicos '!J861&lt;1.2,0,'Paraclinicos '!J861&lt;2,1,'Paraclinicos '!J861&lt;6,2,'Paraclinicos '!J861&lt;12,3,'Paraclinicos '!J861&gt;=12,4)</f>
        <v/>
      </c>
      <c r="S862" cm="1">
        <f t="array" ref="S862">_xlfn.IFS('Paraclinicos '!Y861="","",'Paraclinicos '!Y861&lt;70,1,'Paraclinicos '!Y861&gt;=70,0)</f>
        <v>0</v>
      </c>
      <c r="T862" cm="1">
        <f t="array" ref="T862">_xlfn.IFS('Paraclinicos '!W861="","",'Paraclinicos '!W861&lt;6,4,'Paraclinicos '!W861&lt;10,3,'Paraclinicos '!W861&lt;13,2,'Paraclinicos '!W861&lt;15,1,'Paraclinicos '!W861=15,0)</f>
        <v>4</v>
      </c>
      <c r="U862" s="54">
        <f t="shared" si="39"/>
        <v>9</v>
      </c>
      <c r="V862" cm="1">
        <f t="array" ref="V862">_xlfn.IFS('Paraclinicos '!S861="","",OR('Paraclinicos '!S861&lt;=8,'Paraclinicos '!S861&gt;=25),3,'Paraclinicos '!S861&lt;12,1,'Paraclinicos '!S861&lt;21,0,'Paraclinicos '!S861&lt;25,2)</f>
        <v>0</v>
      </c>
      <c r="W862" t="str">
        <f>IFERROR(IF(INDEX('BD Demog para scores enalazar'!Y$2:'BD Demog para scores enalazar'!Y$3000,MATCH(Formulas!A862,'BD Demog para scores enalazar'!A$2:'BD Demog para scores enalazar'!A$3000,0))=1,"SI","NO"),"")</f>
        <v>NO</v>
      </c>
      <c r="X862" s="9" t="str">
        <f>IFERROR(IF(INDEX('BD Demog para scores enalazar'!AJ$2:'BD Demog para scores enalazar'!AJ$3000,MATCH(Formulas!A862,'BD Demog para scores enalazar'!A$2:'BD Demog para scores enalazar'!A$3000,0))=1,"SI","NO"),"")</f>
        <v>SI</v>
      </c>
      <c r="Y862" t="str" cm="1">
        <f t="array" ref="Y862">IF(AND(W862="NO",X862="NO"),_xlfn.IFS('Paraclinicos '!K861&lt;=91,3,'Paraclinicos '!K861&lt;94,2,'Paraclinicos '!K861&lt;96,1,'Paraclinicos '!K861&gt;=96,0),"")</f>
        <v/>
      </c>
      <c r="Z862" cm="1">
        <f t="array" ref="Z862">IF(OR(W862="SI",X862="SI"),_xlfn.IFS(OR(AND('Paraclinicos '!K861&lt;=83),AND('Paraclinicos '!K861&gt;=97,AA862=2)),3,OR(AND('Paraclinicos '!K861&lt;=86),AND('Paraclinicos '!K861&gt;=94,AA862=2)),2,OR(AND('Paraclinicos '!K861&lt;=88),AND('Paraclinicos '!K861&gt;=92,AA862=2)),1,OR(AND('Paraclinicos '!K861&gt;=88,'Paraclinicos '!K861&lt;=92),AND('Paraclinicos '!K861&gt;=93,AA862=0)),0),"")</f>
        <v>1</v>
      </c>
      <c r="AA862" cm="1">
        <f t="array" ref="AA862">_xlfn.IFS('Paraclinicos '!E861="","",'Paraclinicos '!E861="Oxigeno",2,'Paraclinicos '!E861="Aire",0)</f>
        <v>2</v>
      </c>
    </row>
    <row r="863" spans="1:27" x14ac:dyDescent="0.25">
      <c r="A863">
        <f>'Paraclinicos '!A862</f>
        <v>198</v>
      </c>
      <c r="B863" s="3">
        <f>'Paraclinicos '!R862</f>
        <v>44305</v>
      </c>
      <c r="C863" cm="1">
        <f t="array" ref="C863">_xlfn.IFS('Paraclinicos '!Q862="","",'Paraclinicos '!Q862&gt;60,3,'Paraclinicos '!Q862&lt;=60,1)</f>
        <v>3</v>
      </c>
      <c r="D863" t="str">
        <f>IFERROR(IF(INDEX('BD Demog para scores enalazar'!BC$2:BC$3000,MATCH(Formulas!A863,'BD Demog para scores enalazar'!A$2:A$3000,0))=0,"SI","NO"),"")</f>
        <v>SI</v>
      </c>
      <c r="E863" cm="1">
        <f t="array" ref="E863">_xlfn.IFS(D863="","",D863="SI",4,D863="NO",1)</f>
        <v>4</v>
      </c>
      <c r="F863" cm="1">
        <f t="array" ref="F863">_xlfn.IFS('Paraclinicos '!B862="","",'Paraclinicos '!B862&gt;1,1,'Paraclinicos '!B862&lt;=1,3)</f>
        <v>3</v>
      </c>
      <c r="G863" t="str" cm="1">
        <f t="array" ref="G863">_xlfn.IFS('Paraclinicos '!D862="","",AND('Paraclinicos '!D862&gt;=250,'Paraclinicos '!D862&lt;=500),2,'Paraclinicos '!D862&gt;500,3,'Paraclinicos '!D862&lt;250,1)</f>
        <v/>
      </c>
      <c r="H863" s="50">
        <f t="shared" si="40"/>
        <v>10</v>
      </c>
      <c r="I863" cm="1">
        <f t="array" ref="I863">_xlfn.IFS('Paraclinicos '!Q862="","",'Paraclinicos '!Q862&gt;=65,1,'Paraclinicos '!Q862&lt;65,0)</f>
        <v>1</v>
      </c>
      <c r="J863" cm="1">
        <f t="array" ref="J863">_xlfn.IFS('Paraclinicos '!I862="","",'Paraclinicos '!I862&gt;7,1,'Paraclinicos '!I862&lt;=7,0)</f>
        <v>1</v>
      </c>
      <c r="K863" cm="1">
        <f t="array" ref="K863">_xlfn.IFS('Paraclinicos '!W862="","",'Paraclinicos '!W862&lt;=8,1,'Paraclinicos '!W862&gt;8,0)</f>
        <v>1</v>
      </c>
      <c r="L863" cm="1">
        <f t="array" ref="L863">_xlfn.IFS('Paraclinicos '!S862="","",'Paraclinicos '!S862&gt;=30,1,'Paraclinicos '!S862&lt;30,0)</f>
        <v>0</v>
      </c>
      <c r="M863" cm="1">
        <f t="array" ref="M863">_xlfn.IFS(OR('Paraclinicos '!T862="",'Paraclinicos '!U862=""),"",OR('Paraclinicos '!T862&lt;=90,'Paraclinicos '!U862&lt;=60),1,OR('Paraclinicos '!T862&gt;90,'Paraclinicos '!U862&gt;60),0)</f>
        <v>1</v>
      </c>
      <c r="N863" s="45">
        <f t="shared" si="41"/>
        <v>6</v>
      </c>
      <c r="O863" cm="1">
        <f t="array" ref="O863">_xlfn.IFS(OR('Paraclinicos '!M862="",'Paraclinicos '!N862="",'Paraclinicos '!N862=0),"",'Paraclinicos '!M862/'Paraclinicos '!N862&lt;100,4,'Paraclinicos '!M862/'Paraclinicos '!N862&lt;200,3,'Paraclinicos '!M862/'Paraclinicos '!N862&lt;300,2,'Paraclinicos '!M862/'Paraclinicos '!N862&lt;400,1,'Paraclinicos '!M862/'Paraclinicos '!N862&gt;=400,0)</f>
        <v>2</v>
      </c>
      <c r="P863" cm="1">
        <f t="array" ref="P863">_xlfn.IFS('Paraclinicos '!C862="","",'Paraclinicos '!C862&lt;20,4,'Paraclinicos '!C862&lt;50,3,'Paraclinicos '!C862&lt;100,2,'Paraclinicos '!C862&lt;150,1,'Paraclinicos '!C862&gt;150,0)</f>
        <v>1</v>
      </c>
      <c r="Q863" cm="1">
        <f t="array" ref="Q863">_xlfn.IFS('Paraclinicos '!O862="","",'Paraclinicos '!O862&lt;1.2,0,'Paraclinicos '!O862&lt;2,1,'Paraclinicos '!O862&lt;3.5,2,'Paraclinicos '!O862&lt;5,3,'Paraclinicos '!O862&gt;5,4)</f>
        <v>2</v>
      </c>
      <c r="R863" t="str" cm="1">
        <f t="array" ref="R863">_xlfn.IFS('Paraclinicos '!J862="","",'Paraclinicos '!J862&lt;1.2,0,'Paraclinicos '!J862&lt;2,1,'Paraclinicos '!J862&lt;6,2,'Paraclinicos '!J862&lt;12,3,'Paraclinicos '!J862&gt;=12,4)</f>
        <v/>
      </c>
      <c r="S863" cm="1">
        <f t="array" ref="S863">_xlfn.IFS('Paraclinicos '!Y862="","",'Paraclinicos '!Y862&lt;70,1,'Paraclinicos '!Y862&gt;=70,0)</f>
        <v>0</v>
      </c>
      <c r="T863" cm="1">
        <f t="array" ref="T863">_xlfn.IFS('Paraclinicos '!W862="","",'Paraclinicos '!W862&lt;6,4,'Paraclinicos '!W862&lt;10,3,'Paraclinicos '!W862&lt;13,2,'Paraclinicos '!W862&lt;15,1,'Paraclinicos '!W862=15,0)</f>
        <v>4</v>
      </c>
      <c r="U863" s="54">
        <f t="shared" si="39"/>
        <v>9</v>
      </c>
      <c r="V863" cm="1">
        <f t="array" ref="V863">_xlfn.IFS('Paraclinicos '!S862="","",OR('Paraclinicos '!S862&lt;=8,'Paraclinicos '!S862&gt;=25),3,'Paraclinicos '!S862&lt;12,1,'Paraclinicos '!S862&lt;21,0,'Paraclinicos '!S862&lt;25,2)</f>
        <v>0</v>
      </c>
      <c r="W863" t="str">
        <f>IFERROR(IF(INDEX('BD Demog para scores enalazar'!Y$2:'BD Demog para scores enalazar'!Y$3000,MATCH(Formulas!A863,'BD Demog para scores enalazar'!A$2:'BD Demog para scores enalazar'!A$3000,0))=1,"SI","NO"),"")</f>
        <v>NO</v>
      </c>
      <c r="X863" s="9" t="str">
        <f>IFERROR(IF(INDEX('BD Demog para scores enalazar'!AJ$2:'BD Demog para scores enalazar'!AJ$3000,MATCH(Formulas!A863,'BD Demog para scores enalazar'!A$2:'BD Demog para scores enalazar'!A$3000,0))=1,"SI","NO"),"")</f>
        <v>SI</v>
      </c>
      <c r="Y863" t="str" cm="1">
        <f t="array" ref="Y863">IF(AND(W863="NO",X863="NO"),_xlfn.IFS('Paraclinicos '!K862&lt;=91,3,'Paraclinicos '!K862&lt;94,2,'Paraclinicos '!K862&lt;96,1,'Paraclinicos '!K862&gt;=96,0),"")</f>
        <v/>
      </c>
      <c r="Z863" cm="1">
        <f t="array" ref="Z863">IF(OR(W863="SI",X863="SI"),_xlfn.IFS(OR(AND('Paraclinicos '!K862&lt;=83),AND('Paraclinicos '!K862&gt;=97,AA863=2)),3,OR(AND('Paraclinicos '!K862&lt;=86),AND('Paraclinicos '!K862&gt;=94,AA863=2)),2,OR(AND('Paraclinicos '!K862&lt;=88),AND('Paraclinicos '!K862&gt;=92,AA863=2)),1,OR(AND('Paraclinicos '!K862&gt;=88,'Paraclinicos '!K862&lt;=92),AND('Paraclinicos '!K862&gt;=93,AA863=0)),0),"")</f>
        <v>3</v>
      </c>
      <c r="AA863" cm="1">
        <f t="array" ref="AA863">_xlfn.IFS('Paraclinicos '!E862="","",'Paraclinicos '!E862="Oxigeno",2,'Paraclinicos '!E862="Aire",0)</f>
        <v>2</v>
      </c>
    </row>
    <row r="864" spans="1:27" x14ac:dyDescent="0.25">
      <c r="A864">
        <f>'Paraclinicos '!A863</f>
        <v>198</v>
      </c>
      <c r="B864" s="3">
        <f>'Paraclinicos '!R863</f>
        <v>44305</v>
      </c>
      <c r="C864" cm="1">
        <f t="array" ref="C864">_xlfn.IFS('Paraclinicos '!Q863="","",'Paraclinicos '!Q863&gt;60,3,'Paraclinicos '!Q863&lt;=60,1)</f>
        <v>3</v>
      </c>
      <c r="D864" t="str">
        <f>IFERROR(IF(INDEX('BD Demog para scores enalazar'!BC$2:BC$3000,MATCH(Formulas!A864,'BD Demog para scores enalazar'!A$2:A$3000,0))=0,"SI","NO"),"")</f>
        <v>SI</v>
      </c>
      <c r="E864" cm="1">
        <f t="array" ref="E864">_xlfn.IFS(D864="","",D864="SI",4,D864="NO",1)</f>
        <v>4</v>
      </c>
      <c r="F864" cm="1">
        <f t="array" ref="F864">_xlfn.IFS('Paraclinicos '!B863="","",'Paraclinicos '!B863&gt;1,1,'Paraclinicos '!B863&lt;=1,3)</f>
        <v>3</v>
      </c>
      <c r="G864" t="str" cm="1">
        <f t="array" ref="G864">_xlfn.IFS('Paraclinicos '!D863="","",AND('Paraclinicos '!D863&gt;=250,'Paraclinicos '!D863&lt;=500),2,'Paraclinicos '!D863&gt;500,3,'Paraclinicos '!D863&lt;250,1)</f>
        <v/>
      </c>
      <c r="H864" s="50">
        <f t="shared" si="40"/>
        <v>10</v>
      </c>
      <c r="I864" cm="1">
        <f t="array" ref="I864">_xlfn.IFS('Paraclinicos '!Q863="","",'Paraclinicos '!Q863&gt;=65,1,'Paraclinicos '!Q863&lt;65,0)</f>
        <v>1</v>
      </c>
      <c r="J864" cm="1">
        <f t="array" ref="J864">_xlfn.IFS('Paraclinicos '!I863="","",'Paraclinicos '!I863&gt;7,1,'Paraclinicos '!I863&lt;=7,0)</f>
        <v>1</v>
      </c>
      <c r="K864" cm="1">
        <f t="array" ref="K864">_xlfn.IFS('Paraclinicos '!W863="","",'Paraclinicos '!W863&lt;=8,1,'Paraclinicos '!W863&gt;8,0)</f>
        <v>1</v>
      </c>
      <c r="L864" cm="1">
        <f t="array" ref="L864">_xlfn.IFS('Paraclinicos '!S863="","",'Paraclinicos '!S863&gt;=30,1,'Paraclinicos '!S863&lt;30,0)</f>
        <v>0</v>
      </c>
      <c r="M864" cm="1">
        <f t="array" ref="M864">_xlfn.IFS(OR('Paraclinicos '!T863="",'Paraclinicos '!U863=""),"",OR('Paraclinicos '!T863&lt;=90,'Paraclinicos '!U863&lt;=60),1,OR('Paraclinicos '!T863&gt;90,'Paraclinicos '!U863&gt;60),0)</f>
        <v>1</v>
      </c>
      <c r="N864" s="45">
        <f t="shared" si="41"/>
        <v>6</v>
      </c>
      <c r="O864" cm="1">
        <f t="array" ref="O864">_xlfn.IFS(OR('Paraclinicos '!M863="",'Paraclinicos '!N863="",'Paraclinicos '!N863=0),"",'Paraclinicos '!M863/'Paraclinicos '!N863&lt;100,4,'Paraclinicos '!M863/'Paraclinicos '!N863&lt;200,3,'Paraclinicos '!M863/'Paraclinicos '!N863&lt;300,2,'Paraclinicos '!M863/'Paraclinicos '!N863&lt;400,1,'Paraclinicos '!M863/'Paraclinicos '!N863&gt;=400,0)</f>
        <v>3</v>
      </c>
      <c r="P864" cm="1">
        <f t="array" ref="P864">_xlfn.IFS('Paraclinicos '!C863="","",'Paraclinicos '!C863&lt;20,4,'Paraclinicos '!C863&lt;50,3,'Paraclinicos '!C863&lt;100,2,'Paraclinicos '!C863&lt;150,1,'Paraclinicos '!C863&gt;150,0)</f>
        <v>1</v>
      </c>
      <c r="Q864" cm="1">
        <f t="array" ref="Q864">_xlfn.IFS('Paraclinicos '!O863="","",'Paraclinicos '!O863&lt;1.2,0,'Paraclinicos '!O863&lt;2,1,'Paraclinicos '!O863&lt;3.5,2,'Paraclinicos '!O863&lt;5,3,'Paraclinicos '!O863&gt;5,4)</f>
        <v>2</v>
      </c>
      <c r="R864" t="str" cm="1">
        <f t="array" ref="R864">_xlfn.IFS('Paraclinicos '!J863="","",'Paraclinicos '!J863&lt;1.2,0,'Paraclinicos '!J863&lt;2,1,'Paraclinicos '!J863&lt;6,2,'Paraclinicos '!J863&lt;12,3,'Paraclinicos '!J863&gt;=12,4)</f>
        <v/>
      </c>
      <c r="S864" cm="1">
        <f t="array" ref="S864">_xlfn.IFS('Paraclinicos '!Y863="","",'Paraclinicos '!Y863&lt;70,1,'Paraclinicos '!Y863&gt;=70,0)</f>
        <v>0</v>
      </c>
      <c r="T864" cm="1">
        <f t="array" ref="T864">_xlfn.IFS('Paraclinicos '!W863="","",'Paraclinicos '!W863&lt;6,4,'Paraclinicos '!W863&lt;10,3,'Paraclinicos '!W863&lt;13,2,'Paraclinicos '!W863&lt;15,1,'Paraclinicos '!W863=15,0)</f>
        <v>4</v>
      </c>
      <c r="U864" s="54">
        <f t="shared" si="39"/>
        <v>10</v>
      </c>
      <c r="V864" cm="1">
        <f t="array" ref="V864">_xlfn.IFS('Paraclinicos '!S863="","",OR('Paraclinicos '!S863&lt;=8,'Paraclinicos '!S863&gt;=25),3,'Paraclinicos '!S863&lt;12,1,'Paraclinicos '!S863&lt;21,0,'Paraclinicos '!S863&lt;25,2)</f>
        <v>0</v>
      </c>
      <c r="W864" t="str">
        <f>IFERROR(IF(INDEX('BD Demog para scores enalazar'!Y$2:'BD Demog para scores enalazar'!Y$3000,MATCH(Formulas!A864,'BD Demog para scores enalazar'!A$2:'BD Demog para scores enalazar'!A$3000,0))=1,"SI","NO"),"")</f>
        <v>NO</v>
      </c>
      <c r="X864" s="9" t="str">
        <f>IFERROR(IF(INDEX('BD Demog para scores enalazar'!AJ$2:'BD Demog para scores enalazar'!AJ$3000,MATCH(Formulas!A864,'BD Demog para scores enalazar'!A$2:'BD Demog para scores enalazar'!A$3000,0))=1,"SI","NO"),"")</f>
        <v>SI</v>
      </c>
      <c r="Y864" t="str" cm="1">
        <f t="array" ref="Y864">IF(AND(W864="NO",X864="NO"),_xlfn.IFS('Paraclinicos '!K863&lt;=91,3,'Paraclinicos '!K863&lt;94,2,'Paraclinicos '!K863&lt;96,1,'Paraclinicos '!K863&gt;=96,0),"")</f>
        <v/>
      </c>
      <c r="Z864" cm="1">
        <f t="array" ref="Z864">IF(OR(W864="SI",X864="SI"),_xlfn.IFS(OR(AND('Paraclinicos '!K863&lt;=83),AND('Paraclinicos '!K863&gt;=97,AA864=2)),3,OR(AND('Paraclinicos '!K863&lt;=86),AND('Paraclinicos '!K863&gt;=94,AA864=2)),2,OR(AND('Paraclinicos '!K863&lt;=88),AND('Paraclinicos '!K863&gt;=92,AA864=2)),1,OR(AND('Paraclinicos '!K863&gt;=88,'Paraclinicos '!K863&lt;=92),AND('Paraclinicos '!K863&gt;=93,AA864=0)),0),"")</f>
        <v>3</v>
      </c>
      <c r="AA864" cm="1">
        <f t="array" ref="AA864">_xlfn.IFS('Paraclinicos '!E863="","",'Paraclinicos '!E863="Oxigeno",2,'Paraclinicos '!E863="Aire",0)</f>
        <v>2</v>
      </c>
    </row>
    <row r="865" spans="1:27" x14ac:dyDescent="0.25">
      <c r="A865">
        <f>'Paraclinicos '!A864</f>
        <v>198</v>
      </c>
      <c r="B865" s="3">
        <f>'Paraclinicos '!R864</f>
        <v>44307</v>
      </c>
      <c r="C865" cm="1">
        <f t="array" ref="C865">_xlfn.IFS('Paraclinicos '!Q864="","",'Paraclinicos '!Q864&gt;60,3,'Paraclinicos '!Q864&lt;=60,1)</f>
        <v>3</v>
      </c>
      <c r="D865" t="str">
        <f>IFERROR(IF(INDEX('BD Demog para scores enalazar'!BC$2:BC$3000,MATCH(Formulas!A865,'BD Demog para scores enalazar'!A$2:A$3000,0))=0,"SI","NO"),"")</f>
        <v>SI</v>
      </c>
      <c r="E865" cm="1">
        <f t="array" ref="E865">_xlfn.IFS(D865="","",D865="SI",4,D865="NO",1)</f>
        <v>4</v>
      </c>
      <c r="F865" cm="1">
        <f t="array" ref="F865">_xlfn.IFS('Paraclinicos '!B864="","",'Paraclinicos '!B864&gt;1,1,'Paraclinicos '!B864&lt;=1,3)</f>
        <v>3</v>
      </c>
      <c r="G865" t="str" cm="1">
        <f t="array" ref="G865">_xlfn.IFS('Paraclinicos '!D864="","",AND('Paraclinicos '!D864&gt;=250,'Paraclinicos '!D864&lt;=500),2,'Paraclinicos '!D864&gt;500,3,'Paraclinicos '!D864&lt;250,1)</f>
        <v/>
      </c>
      <c r="H865" s="50">
        <f t="shared" si="40"/>
        <v>10</v>
      </c>
      <c r="I865" cm="1">
        <f t="array" ref="I865">_xlfn.IFS('Paraclinicos '!Q864="","",'Paraclinicos '!Q864&gt;=65,1,'Paraclinicos '!Q864&lt;65,0)</f>
        <v>1</v>
      </c>
      <c r="J865" cm="1">
        <f t="array" ref="J865">_xlfn.IFS('Paraclinicos '!I864="","",'Paraclinicos '!I864&gt;7,1,'Paraclinicos '!I864&lt;=7,0)</f>
        <v>1</v>
      </c>
      <c r="K865" cm="1">
        <f t="array" ref="K865">_xlfn.IFS('Paraclinicos '!W864="","",'Paraclinicos '!W864&lt;=8,1,'Paraclinicos '!W864&gt;8,0)</f>
        <v>1</v>
      </c>
      <c r="L865" cm="1">
        <f t="array" ref="L865">_xlfn.IFS('Paraclinicos '!S864="","",'Paraclinicos '!S864&gt;=30,1,'Paraclinicos '!S864&lt;30,0)</f>
        <v>0</v>
      </c>
      <c r="M865" cm="1">
        <f t="array" ref="M865">_xlfn.IFS(OR('Paraclinicos '!T864="",'Paraclinicos '!U864=""),"",OR('Paraclinicos '!T864&lt;=90,'Paraclinicos '!U864&lt;=60),1,OR('Paraclinicos '!T864&gt;90,'Paraclinicos '!U864&gt;60),0)</f>
        <v>1</v>
      </c>
      <c r="N865" s="45">
        <f t="shared" si="41"/>
        <v>6</v>
      </c>
      <c r="O865" cm="1">
        <f t="array" ref="O865">_xlfn.IFS(OR('Paraclinicos '!M864="",'Paraclinicos '!N864="",'Paraclinicos '!N864=0),"",'Paraclinicos '!M864/'Paraclinicos '!N864&lt;100,4,'Paraclinicos '!M864/'Paraclinicos '!N864&lt;200,3,'Paraclinicos '!M864/'Paraclinicos '!N864&lt;300,2,'Paraclinicos '!M864/'Paraclinicos '!N864&lt;400,1,'Paraclinicos '!M864/'Paraclinicos '!N864&gt;=400,0)</f>
        <v>2</v>
      </c>
      <c r="P865" cm="1">
        <f t="array" ref="P865">_xlfn.IFS('Paraclinicos '!C864="","",'Paraclinicos '!C864&lt;20,4,'Paraclinicos '!C864&lt;50,3,'Paraclinicos '!C864&lt;100,2,'Paraclinicos '!C864&lt;150,1,'Paraclinicos '!C864&gt;150,0)</f>
        <v>1</v>
      </c>
      <c r="Q865" cm="1">
        <f t="array" ref="Q865">_xlfn.IFS('Paraclinicos '!O864="","",'Paraclinicos '!O864&lt;1.2,0,'Paraclinicos '!O864&lt;2,1,'Paraclinicos '!O864&lt;3.5,2,'Paraclinicos '!O864&lt;5,3,'Paraclinicos '!O864&gt;5,4)</f>
        <v>2</v>
      </c>
      <c r="R865" cm="1">
        <f t="array" ref="R865">_xlfn.IFS('Paraclinicos '!J864="","",'Paraclinicos '!J864&lt;1.2,0,'Paraclinicos '!J864&lt;2,1,'Paraclinicos '!J864&lt;6,2,'Paraclinicos '!J864&lt;12,3,'Paraclinicos '!J864&gt;=12,4)</f>
        <v>0</v>
      </c>
      <c r="S865" cm="1">
        <f t="array" ref="S865">_xlfn.IFS('Paraclinicos '!Y864="","",'Paraclinicos '!Y864&lt;70,1,'Paraclinicos '!Y864&gt;=70,0)</f>
        <v>0</v>
      </c>
      <c r="T865" cm="1">
        <f t="array" ref="T865">_xlfn.IFS('Paraclinicos '!W864="","",'Paraclinicos '!W864&lt;6,4,'Paraclinicos '!W864&lt;10,3,'Paraclinicos '!W864&lt;13,2,'Paraclinicos '!W864&lt;15,1,'Paraclinicos '!W864=15,0)</f>
        <v>4</v>
      </c>
      <c r="U865" s="54">
        <f t="shared" si="39"/>
        <v>9</v>
      </c>
      <c r="V865" cm="1">
        <f t="array" ref="V865">_xlfn.IFS('Paraclinicos '!S864="","",OR('Paraclinicos '!S864&lt;=8,'Paraclinicos '!S864&gt;=25),3,'Paraclinicos '!S864&lt;12,1,'Paraclinicos '!S864&lt;21,0,'Paraclinicos '!S864&lt;25,2)</f>
        <v>0</v>
      </c>
      <c r="W865" t="str">
        <f>IFERROR(IF(INDEX('BD Demog para scores enalazar'!Y$2:'BD Demog para scores enalazar'!Y$3000,MATCH(Formulas!A865,'BD Demog para scores enalazar'!A$2:'BD Demog para scores enalazar'!A$3000,0))=1,"SI","NO"),"")</f>
        <v>NO</v>
      </c>
      <c r="X865" s="9" t="str">
        <f>IFERROR(IF(INDEX('BD Demog para scores enalazar'!AJ$2:'BD Demog para scores enalazar'!AJ$3000,MATCH(Formulas!A865,'BD Demog para scores enalazar'!A$2:'BD Demog para scores enalazar'!A$3000,0))=1,"SI","NO"),"")</f>
        <v>SI</v>
      </c>
      <c r="Y865" t="str" cm="1">
        <f t="array" ref="Y865">IF(AND(W865="NO",X865="NO"),_xlfn.IFS('Paraclinicos '!K864&lt;=91,3,'Paraclinicos '!K864&lt;94,2,'Paraclinicos '!K864&lt;96,1,'Paraclinicos '!K864&gt;=96,0),"")</f>
        <v/>
      </c>
      <c r="Z865" cm="1">
        <f t="array" ref="Z865">IF(OR(W865="SI",X865="SI"),_xlfn.IFS(OR(AND('Paraclinicos '!K864&lt;=83),AND('Paraclinicos '!K864&gt;=97,AA865=2)),3,OR(AND('Paraclinicos '!K864&lt;=86),AND('Paraclinicos '!K864&gt;=94,AA865=2)),2,OR(AND('Paraclinicos '!K864&lt;=88),AND('Paraclinicos '!K864&gt;=92,AA865=2)),1,OR(AND('Paraclinicos '!K864&gt;=88,'Paraclinicos '!K864&lt;=92),AND('Paraclinicos '!K864&gt;=93,AA865=0)),0),"")</f>
        <v>3</v>
      </c>
      <c r="AA865" cm="1">
        <f t="array" ref="AA865">_xlfn.IFS('Paraclinicos '!E864="","",'Paraclinicos '!E864="Oxigeno",2,'Paraclinicos '!E864="Aire",0)</f>
        <v>2</v>
      </c>
    </row>
    <row r="866" spans="1:27" x14ac:dyDescent="0.25">
      <c r="A866">
        <f>'Paraclinicos '!A865</f>
        <v>198</v>
      </c>
      <c r="B866" s="3">
        <f>'Paraclinicos '!R865</f>
        <v>44307</v>
      </c>
      <c r="C866" cm="1">
        <f t="array" ref="C866">_xlfn.IFS('Paraclinicos '!Q865="","",'Paraclinicos '!Q865&gt;60,3,'Paraclinicos '!Q865&lt;=60,1)</f>
        <v>3</v>
      </c>
      <c r="D866" t="str">
        <f>IFERROR(IF(INDEX('BD Demog para scores enalazar'!BC$2:BC$3000,MATCH(Formulas!A866,'BD Demog para scores enalazar'!A$2:A$3000,0))=0,"SI","NO"),"")</f>
        <v>SI</v>
      </c>
      <c r="E866" cm="1">
        <f t="array" ref="E866">_xlfn.IFS(D866="","",D866="SI",4,D866="NO",1)</f>
        <v>4</v>
      </c>
      <c r="F866" cm="1">
        <f t="array" ref="F866">_xlfn.IFS('Paraclinicos '!B865="","",'Paraclinicos '!B865&gt;1,1,'Paraclinicos '!B865&lt;=1,3)</f>
        <v>3</v>
      </c>
      <c r="G866" t="str" cm="1">
        <f t="array" ref="G866">_xlfn.IFS('Paraclinicos '!D865="","",AND('Paraclinicos '!D865&gt;=250,'Paraclinicos '!D865&lt;=500),2,'Paraclinicos '!D865&gt;500,3,'Paraclinicos '!D865&lt;250,1)</f>
        <v/>
      </c>
      <c r="H866" s="50">
        <f t="shared" si="40"/>
        <v>10</v>
      </c>
      <c r="I866" cm="1">
        <f t="array" ref="I866">_xlfn.IFS('Paraclinicos '!Q865="","",'Paraclinicos '!Q865&gt;=65,1,'Paraclinicos '!Q865&lt;65,0)</f>
        <v>1</v>
      </c>
      <c r="J866" cm="1">
        <f t="array" ref="J866">_xlfn.IFS('Paraclinicos '!I865="","",'Paraclinicos '!I865&gt;7,1,'Paraclinicos '!I865&lt;=7,0)</f>
        <v>1</v>
      </c>
      <c r="K866" cm="1">
        <f t="array" ref="K866">_xlfn.IFS('Paraclinicos '!W865="","",'Paraclinicos '!W865&lt;=8,1,'Paraclinicos '!W865&gt;8,0)</f>
        <v>1</v>
      </c>
      <c r="L866" cm="1">
        <f t="array" ref="L866">_xlfn.IFS('Paraclinicos '!S865="","",'Paraclinicos '!S865&gt;=30,1,'Paraclinicos '!S865&lt;30,0)</f>
        <v>0</v>
      </c>
      <c r="M866" cm="1">
        <f t="array" ref="M866">_xlfn.IFS(OR('Paraclinicos '!T865="",'Paraclinicos '!U865=""),"",OR('Paraclinicos '!T865&lt;=90,'Paraclinicos '!U865&lt;=60),1,OR('Paraclinicos '!T865&gt;90,'Paraclinicos '!U865&gt;60),0)</f>
        <v>0</v>
      </c>
      <c r="N866" s="45">
        <f t="shared" si="41"/>
        <v>5</v>
      </c>
      <c r="O866" cm="1">
        <f t="array" ref="O866">_xlfn.IFS(OR('Paraclinicos '!M865="",'Paraclinicos '!N865="",'Paraclinicos '!N865=0),"",'Paraclinicos '!M865/'Paraclinicos '!N865&lt;100,4,'Paraclinicos '!M865/'Paraclinicos '!N865&lt;200,3,'Paraclinicos '!M865/'Paraclinicos '!N865&lt;300,2,'Paraclinicos '!M865/'Paraclinicos '!N865&lt;400,1,'Paraclinicos '!M865/'Paraclinicos '!N865&gt;=400,0)</f>
        <v>3</v>
      </c>
      <c r="P866" cm="1">
        <f t="array" ref="P866">_xlfn.IFS('Paraclinicos '!C865="","",'Paraclinicos '!C865&lt;20,4,'Paraclinicos '!C865&lt;50,3,'Paraclinicos '!C865&lt;100,2,'Paraclinicos '!C865&lt;150,1,'Paraclinicos '!C865&gt;150,0)</f>
        <v>2</v>
      </c>
      <c r="Q866" cm="1">
        <f t="array" ref="Q866">_xlfn.IFS('Paraclinicos '!O865="","",'Paraclinicos '!O865&lt;1.2,0,'Paraclinicos '!O865&lt;2,1,'Paraclinicos '!O865&lt;3.5,2,'Paraclinicos '!O865&lt;5,3,'Paraclinicos '!O865&gt;5,4)</f>
        <v>0</v>
      </c>
      <c r="R866" cm="1">
        <f t="array" ref="R866">_xlfn.IFS('Paraclinicos '!J865="","",'Paraclinicos '!J865&lt;1.2,0,'Paraclinicos '!J865&lt;2,1,'Paraclinicos '!J865&lt;6,2,'Paraclinicos '!J865&lt;12,3,'Paraclinicos '!J865&gt;=12,4)</f>
        <v>0</v>
      </c>
      <c r="S866" cm="1">
        <f t="array" ref="S866">_xlfn.IFS('Paraclinicos '!Y865="","",'Paraclinicos '!Y865&lt;70,1,'Paraclinicos '!Y865&gt;=70,0)</f>
        <v>0</v>
      </c>
      <c r="T866" cm="1">
        <f t="array" ref="T866">_xlfn.IFS('Paraclinicos '!W865="","",'Paraclinicos '!W865&lt;6,4,'Paraclinicos '!W865&lt;10,3,'Paraclinicos '!W865&lt;13,2,'Paraclinicos '!W865&lt;15,1,'Paraclinicos '!W865=15,0)</f>
        <v>4</v>
      </c>
      <c r="U866" s="54">
        <f t="shared" si="39"/>
        <v>9</v>
      </c>
      <c r="V866" cm="1">
        <f t="array" ref="V866">_xlfn.IFS('Paraclinicos '!S865="","",OR('Paraclinicos '!S865&lt;=8,'Paraclinicos '!S865&gt;=25),3,'Paraclinicos '!S865&lt;12,1,'Paraclinicos '!S865&lt;21,0,'Paraclinicos '!S865&lt;25,2)</f>
        <v>0</v>
      </c>
      <c r="W866" t="str">
        <f>IFERROR(IF(INDEX('BD Demog para scores enalazar'!Y$2:'BD Demog para scores enalazar'!Y$3000,MATCH(Formulas!A866,'BD Demog para scores enalazar'!A$2:'BD Demog para scores enalazar'!A$3000,0))=1,"SI","NO"),"")</f>
        <v>NO</v>
      </c>
      <c r="X866" s="9" t="str">
        <f>IFERROR(IF(INDEX('BD Demog para scores enalazar'!AJ$2:'BD Demog para scores enalazar'!AJ$3000,MATCH(Formulas!A866,'BD Demog para scores enalazar'!A$2:'BD Demog para scores enalazar'!A$3000,0))=1,"SI","NO"),"")</f>
        <v>SI</v>
      </c>
      <c r="Y866" t="str" cm="1">
        <f t="array" ref="Y866">IF(AND(W866="NO",X866="NO"),_xlfn.IFS('Paraclinicos '!K865&lt;=91,3,'Paraclinicos '!K865&lt;94,2,'Paraclinicos '!K865&lt;96,1,'Paraclinicos '!K865&gt;=96,0),"")</f>
        <v/>
      </c>
      <c r="Z866" cm="1">
        <f t="array" ref="Z866">IF(OR(W866="SI",X866="SI"),_xlfn.IFS(OR(AND('Paraclinicos '!K865&lt;=83),AND('Paraclinicos '!K865&gt;=97,AA866=2)),3,OR(AND('Paraclinicos '!K865&lt;=86),AND('Paraclinicos '!K865&gt;=94,AA866=2)),2,OR(AND('Paraclinicos '!K865&lt;=88),AND('Paraclinicos '!K865&gt;=92,AA866=2)),1,OR(AND('Paraclinicos '!K865&gt;=88,'Paraclinicos '!K865&lt;=92),AND('Paraclinicos '!K865&gt;=93,AA866=0)),0),"")</f>
        <v>3</v>
      </c>
      <c r="AA866" cm="1">
        <f t="array" ref="AA866">_xlfn.IFS('Paraclinicos '!E865="","",'Paraclinicos '!E865="Oxigeno",2,'Paraclinicos '!E865="Aire",0)</f>
        <v>2</v>
      </c>
    </row>
    <row r="867" spans="1:27" x14ac:dyDescent="0.25">
      <c r="A867">
        <f>'Paraclinicos '!A866</f>
        <v>198</v>
      </c>
      <c r="B867" s="3">
        <f>'Paraclinicos '!R866</f>
        <v>44309</v>
      </c>
      <c r="C867" cm="1">
        <f t="array" ref="C867">_xlfn.IFS('Paraclinicos '!Q866="","",'Paraclinicos '!Q866&gt;60,3,'Paraclinicos '!Q866&lt;=60,1)</f>
        <v>3</v>
      </c>
      <c r="D867" t="str">
        <f>IFERROR(IF(INDEX('BD Demog para scores enalazar'!BC$2:BC$3000,MATCH(Formulas!A867,'BD Demog para scores enalazar'!A$2:A$3000,0))=0,"SI","NO"),"")</f>
        <v>SI</v>
      </c>
      <c r="E867" cm="1">
        <f t="array" ref="E867">_xlfn.IFS(D867="","",D867="SI",4,D867="NO",1)</f>
        <v>4</v>
      </c>
      <c r="F867" cm="1">
        <f t="array" ref="F867">_xlfn.IFS('Paraclinicos '!B866="","",'Paraclinicos '!B866&gt;1,1,'Paraclinicos '!B866&lt;=1,3)</f>
        <v>3</v>
      </c>
      <c r="G867" t="str" cm="1">
        <f t="array" ref="G867">_xlfn.IFS('Paraclinicos '!D866="","",AND('Paraclinicos '!D866&gt;=250,'Paraclinicos '!D866&lt;=500),2,'Paraclinicos '!D866&gt;500,3,'Paraclinicos '!D866&lt;250,1)</f>
        <v/>
      </c>
      <c r="H867" s="50">
        <f t="shared" si="40"/>
        <v>10</v>
      </c>
      <c r="I867" cm="1">
        <f t="array" ref="I867">_xlfn.IFS('Paraclinicos '!Q866="","",'Paraclinicos '!Q866&gt;=65,1,'Paraclinicos '!Q866&lt;65,0)</f>
        <v>1</v>
      </c>
      <c r="J867" cm="1">
        <f t="array" ref="J867">_xlfn.IFS('Paraclinicos '!I866="","",'Paraclinicos '!I866&gt;7,1,'Paraclinicos '!I866&lt;=7,0)</f>
        <v>1</v>
      </c>
      <c r="K867" cm="1">
        <f t="array" ref="K867">_xlfn.IFS('Paraclinicos '!W866="","",'Paraclinicos '!W866&lt;=8,1,'Paraclinicos '!W866&gt;8,0)</f>
        <v>1</v>
      </c>
      <c r="L867" cm="1">
        <f t="array" ref="L867">_xlfn.IFS('Paraclinicos '!S866="","",'Paraclinicos '!S866&gt;=30,1,'Paraclinicos '!S866&lt;30,0)</f>
        <v>0</v>
      </c>
      <c r="M867" cm="1">
        <f t="array" ref="M867">_xlfn.IFS(OR('Paraclinicos '!T866="",'Paraclinicos '!U866=""),"",OR('Paraclinicos '!T866&lt;=90,'Paraclinicos '!U866&lt;=60),1,OR('Paraclinicos '!T866&gt;90,'Paraclinicos '!U866&gt;60),0)</f>
        <v>0</v>
      </c>
      <c r="N867" s="45">
        <f t="shared" si="41"/>
        <v>4</v>
      </c>
      <c r="O867" cm="1">
        <f t="array" ref="O867">_xlfn.IFS(OR('Paraclinicos '!M866="",'Paraclinicos '!N866="",'Paraclinicos '!N866=0),"",'Paraclinicos '!M866/'Paraclinicos '!N866&lt;100,4,'Paraclinicos '!M866/'Paraclinicos '!N866&lt;200,3,'Paraclinicos '!M866/'Paraclinicos '!N866&lt;300,2,'Paraclinicos '!M866/'Paraclinicos '!N866&lt;400,1,'Paraclinicos '!M866/'Paraclinicos '!N866&gt;=400,0)</f>
        <v>3</v>
      </c>
      <c r="P867" cm="1">
        <f t="array" ref="P867">_xlfn.IFS('Paraclinicos '!C866="","",'Paraclinicos '!C866&lt;20,4,'Paraclinicos '!C866&lt;50,3,'Paraclinicos '!C866&lt;100,2,'Paraclinicos '!C866&lt;150,1,'Paraclinicos '!C866&gt;150,0)</f>
        <v>2</v>
      </c>
      <c r="Q867" cm="1">
        <f t="array" ref="Q867">_xlfn.IFS('Paraclinicos '!O866="","",'Paraclinicos '!O866&lt;1.2,0,'Paraclinicos '!O866&lt;2,1,'Paraclinicos '!O866&lt;3.5,2,'Paraclinicos '!O866&lt;5,3,'Paraclinicos '!O866&gt;5,4)</f>
        <v>1</v>
      </c>
      <c r="R867" t="str" cm="1">
        <f t="array" ref="R867">_xlfn.IFS('Paraclinicos '!J866="","",'Paraclinicos '!J866&lt;1.2,0,'Paraclinicos '!J866&lt;2,1,'Paraclinicos '!J866&lt;6,2,'Paraclinicos '!J866&lt;12,3,'Paraclinicos '!J866&gt;=12,4)</f>
        <v/>
      </c>
      <c r="S867" cm="1">
        <f t="array" ref="S867">_xlfn.IFS('Paraclinicos '!Y866="","",'Paraclinicos '!Y866&lt;70,1,'Paraclinicos '!Y866&gt;=70,0)</f>
        <v>0</v>
      </c>
      <c r="T867" cm="1">
        <f t="array" ref="T867">_xlfn.IFS('Paraclinicos '!W866="","",'Paraclinicos '!W866&lt;6,4,'Paraclinicos '!W866&lt;10,3,'Paraclinicos '!W866&lt;13,2,'Paraclinicos '!W866&lt;15,1,'Paraclinicos '!W866=15,0)</f>
        <v>3</v>
      </c>
      <c r="U867" s="54">
        <f t="shared" si="39"/>
        <v>9</v>
      </c>
      <c r="V867" cm="1">
        <f t="array" ref="V867">_xlfn.IFS('Paraclinicos '!S866="","",OR('Paraclinicos '!S866&lt;=8,'Paraclinicos '!S866&gt;=25),3,'Paraclinicos '!S866&lt;12,1,'Paraclinicos '!S866&lt;21,0,'Paraclinicos '!S866&lt;25,2)</f>
        <v>2</v>
      </c>
      <c r="W867" t="str">
        <f>IFERROR(IF(INDEX('BD Demog para scores enalazar'!Y$2:'BD Demog para scores enalazar'!Y$3000,MATCH(Formulas!A867,'BD Demog para scores enalazar'!A$2:'BD Demog para scores enalazar'!A$3000,0))=1,"SI","NO"),"")</f>
        <v>NO</v>
      </c>
      <c r="X867" s="9" t="str">
        <f>IFERROR(IF(INDEX('BD Demog para scores enalazar'!AJ$2:'BD Demog para scores enalazar'!AJ$3000,MATCH(Formulas!A867,'BD Demog para scores enalazar'!A$2:'BD Demog para scores enalazar'!A$3000,0))=1,"SI","NO"),"")</f>
        <v>SI</v>
      </c>
      <c r="Y867" t="str" cm="1">
        <f t="array" ref="Y867">IF(AND(W867="NO",X867="NO"),_xlfn.IFS('Paraclinicos '!K866&lt;=91,3,'Paraclinicos '!K866&lt;94,2,'Paraclinicos '!K866&lt;96,1,'Paraclinicos '!K866&gt;=96,0),"")</f>
        <v/>
      </c>
      <c r="Z867" cm="1">
        <f t="array" ref="Z867">IF(OR(W867="SI",X867="SI"),_xlfn.IFS(OR(AND('Paraclinicos '!K866&lt;=83),AND('Paraclinicos '!K866&gt;=97,AA867=2)),3,OR(AND('Paraclinicos '!K866&lt;=86),AND('Paraclinicos '!K866&gt;=94,AA867=2)),2,OR(AND('Paraclinicos '!K866&lt;=88),AND('Paraclinicos '!K866&gt;=92,AA867=2)),1,OR(AND('Paraclinicos '!K866&gt;=88,'Paraclinicos '!K866&lt;=92),AND('Paraclinicos '!K866&gt;=93,AA867=0)),0),"")</f>
        <v>3</v>
      </c>
      <c r="AA867" cm="1">
        <f t="array" ref="AA867">_xlfn.IFS('Paraclinicos '!E866="","",'Paraclinicos '!E866="Oxigeno",2,'Paraclinicos '!E866="Aire",0)</f>
        <v>2</v>
      </c>
    </row>
    <row r="868" spans="1:27" x14ac:dyDescent="0.25">
      <c r="A868">
        <f>'Paraclinicos '!A867</f>
        <v>198</v>
      </c>
      <c r="B868" s="3">
        <f>'Paraclinicos '!R867</f>
        <v>44309</v>
      </c>
      <c r="C868" cm="1">
        <f t="array" ref="C868">_xlfn.IFS('Paraclinicos '!Q867="","",'Paraclinicos '!Q867&gt;60,3,'Paraclinicos '!Q867&lt;=60,1)</f>
        <v>3</v>
      </c>
      <c r="D868" t="str">
        <f>IFERROR(IF(INDEX('BD Demog para scores enalazar'!BC$2:BC$3000,MATCH(Formulas!A868,'BD Demog para scores enalazar'!A$2:A$3000,0))=0,"SI","NO"),"")</f>
        <v>SI</v>
      </c>
      <c r="E868" cm="1">
        <f t="array" ref="E868">_xlfn.IFS(D868="","",D868="SI",4,D868="NO",1)</f>
        <v>4</v>
      </c>
      <c r="F868" cm="1">
        <f t="array" ref="F868">_xlfn.IFS('Paraclinicos '!B867="","",'Paraclinicos '!B867&gt;1,1,'Paraclinicos '!B867&lt;=1,3)</f>
        <v>3</v>
      </c>
      <c r="G868" t="str" cm="1">
        <f t="array" ref="G868">_xlfn.IFS('Paraclinicos '!D867="","",AND('Paraclinicos '!D867&gt;=250,'Paraclinicos '!D867&lt;=500),2,'Paraclinicos '!D867&gt;500,3,'Paraclinicos '!D867&lt;250,1)</f>
        <v/>
      </c>
      <c r="H868" s="50">
        <f t="shared" si="40"/>
        <v>10</v>
      </c>
      <c r="I868" cm="1">
        <f t="array" ref="I868">_xlfn.IFS('Paraclinicos '!Q867="","",'Paraclinicos '!Q867&gt;=65,1,'Paraclinicos '!Q867&lt;65,0)</f>
        <v>1</v>
      </c>
      <c r="J868" cm="1">
        <f t="array" ref="J868">_xlfn.IFS('Paraclinicos '!I867="","",'Paraclinicos '!I867&gt;7,1,'Paraclinicos '!I867&lt;=7,0)</f>
        <v>1</v>
      </c>
      <c r="K868" cm="1">
        <f t="array" ref="K868">_xlfn.IFS('Paraclinicos '!W867="","",'Paraclinicos '!W867&lt;=8,1,'Paraclinicos '!W867&gt;8,0)</f>
        <v>1</v>
      </c>
      <c r="L868" cm="1">
        <f t="array" ref="L868">_xlfn.IFS('Paraclinicos '!S867="","",'Paraclinicos '!S867&gt;=30,1,'Paraclinicos '!S867&lt;30,0)</f>
        <v>0</v>
      </c>
      <c r="M868" cm="1">
        <f t="array" ref="M868">_xlfn.IFS(OR('Paraclinicos '!T867="",'Paraclinicos '!U867=""),"",OR('Paraclinicos '!T867&lt;=90,'Paraclinicos '!U867&lt;=60),1,OR('Paraclinicos '!T867&gt;90,'Paraclinicos '!U867&gt;60),0)</f>
        <v>0</v>
      </c>
      <c r="N868" s="45">
        <f t="shared" si="41"/>
        <v>4</v>
      </c>
      <c r="O868" cm="1">
        <f t="array" ref="O868">_xlfn.IFS(OR('Paraclinicos '!M867="",'Paraclinicos '!N867="",'Paraclinicos '!N867=0),"",'Paraclinicos '!M867/'Paraclinicos '!N867&lt;100,4,'Paraclinicos '!M867/'Paraclinicos '!N867&lt;200,3,'Paraclinicos '!M867/'Paraclinicos '!N867&lt;300,2,'Paraclinicos '!M867/'Paraclinicos '!N867&lt;400,1,'Paraclinicos '!M867/'Paraclinicos '!N867&gt;=400,0)</f>
        <v>3</v>
      </c>
      <c r="P868" cm="1">
        <f t="array" ref="P868">_xlfn.IFS('Paraclinicos '!C867="","",'Paraclinicos '!C867&lt;20,4,'Paraclinicos '!C867&lt;50,3,'Paraclinicos '!C867&lt;100,2,'Paraclinicos '!C867&lt;150,1,'Paraclinicos '!C867&gt;150,0)</f>
        <v>3</v>
      </c>
      <c r="Q868" cm="1">
        <f t="array" ref="Q868">_xlfn.IFS('Paraclinicos '!O867="","",'Paraclinicos '!O867&lt;1.2,0,'Paraclinicos '!O867&lt;2,1,'Paraclinicos '!O867&lt;3.5,2,'Paraclinicos '!O867&lt;5,3,'Paraclinicos '!O867&gt;5,4)</f>
        <v>1</v>
      </c>
      <c r="R868" t="str" cm="1">
        <f t="array" ref="R868">_xlfn.IFS('Paraclinicos '!J867="","",'Paraclinicos '!J867&lt;1.2,0,'Paraclinicos '!J867&lt;2,1,'Paraclinicos '!J867&lt;6,2,'Paraclinicos '!J867&lt;12,3,'Paraclinicos '!J867&gt;=12,4)</f>
        <v/>
      </c>
      <c r="S868" cm="1">
        <f t="array" ref="S868">_xlfn.IFS('Paraclinicos '!Y867="","",'Paraclinicos '!Y867&lt;70,1,'Paraclinicos '!Y867&gt;=70,0)</f>
        <v>0</v>
      </c>
      <c r="T868" cm="1">
        <f t="array" ref="T868">_xlfn.IFS('Paraclinicos '!W867="","",'Paraclinicos '!W867&lt;6,4,'Paraclinicos '!W867&lt;10,3,'Paraclinicos '!W867&lt;13,2,'Paraclinicos '!W867&lt;15,1,'Paraclinicos '!W867=15,0)</f>
        <v>4</v>
      </c>
      <c r="U868" s="54">
        <f t="shared" si="39"/>
        <v>11</v>
      </c>
      <c r="V868" cm="1">
        <f t="array" ref="V868">_xlfn.IFS('Paraclinicos '!S867="","",OR('Paraclinicos '!S867&lt;=8,'Paraclinicos '!S867&gt;=25),3,'Paraclinicos '!S867&lt;12,1,'Paraclinicos '!S867&lt;21,0,'Paraclinicos '!S867&lt;25,2)</f>
        <v>2</v>
      </c>
      <c r="W868" t="str">
        <f>IFERROR(IF(INDEX('BD Demog para scores enalazar'!Y$2:'BD Demog para scores enalazar'!Y$3000,MATCH(Formulas!A868,'BD Demog para scores enalazar'!A$2:'BD Demog para scores enalazar'!A$3000,0))=1,"SI","NO"),"")</f>
        <v>NO</v>
      </c>
      <c r="X868" s="9" t="str">
        <f>IFERROR(IF(INDEX('BD Demog para scores enalazar'!AJ$2:'BD Demog para scores enalazar'!AJ$3000,MATCH(Formulas!A868,'BD Demog para scores enalazar'!A$2:'BD Demog para scores enalazar'!A$3000,0))=1,"SI","NO"),"")</f>
        <v>SI</v>
      </c>
      <c r="Y868" t="str" cm="1">
        <f t="array" ref="Y868">IF(AND(W868="NO",X868="NO"),_xlfn.IFS('Paraclinicos '!K867&lt;=91,3,'Paraclinicos '!K867&lt;94,2,'Paraclinicos '!K867&lt;96,1,'Paraclinicos '!K867&gt;=96,0),"")</f>
        <v/>
      </c>
      <c r="Z868" cm="1">
        <f t="array" ref="Z868">IF(OR(W868="SI",X868="SI"),_xlfn.IFS(OR(AND('Paraclinicos '!K867&lt;=83),AND('Paraclinicos '!K867&gt;=97,AA868=2)),3,OR(AND('Paraclinicos '!K867&lt;=86),AND('Paraclinicos '!K867&gt;=94,AA868=2)),2,OR(AND('Paraclinicos '!K867&lt;=88),AND('Paraclinicos '!K867&gt;=92,AA868=2)),1,OR(AND('Paraclinicos '!K867&gt;=88,'Paraclinicos '!K867&lt;=92),AND('Paraclinicos '!K867&gt;=93,AA868=0)),0),"")</f>
        <v>3</v>
      </c>
      <c r="AA868" cm="1">
        <f t="array" ref="AA868">_xlfn.IFS('Paraclinicos '!E867="","",'Paraclinicos '!E867="Oxigeno",2,'Paraclinicos '!E867="Aire",0)</f>
        <v>2</v>
      </c>
    </row>
    <row r="869" spans="1:27" x14ac:dyDescent="0.25">
      <c r="A869">
        <f>'Paraclinicos '!A868</f>
        <v>198</v>
      </c>
      <c r="B869" s="3">
        <f>'Paraclinicos '!R868</f>
        <v>44311</v>
      </c>
      <c r="C869" cm="1">
        <f t="array" ref="C869">_xlfn.IFS('Paraclinicos '!Q868="","",'Paraclinicos '!Q868&gt;60,3,'Paraclinicos '!Q868&lt;=60,1)</f>
        <v>3</v>
      </c>
      <c r="D869" t="str">
        <f>IFERROR(IF(INDEX('BD Demog para scores enalazar'!BC$2:BC$3000,MATCH(Formulas!A869,'BD Demog para scores enalazar'!A$2:A$3000,0))=0,"SI","NO"),"")</f>
        <v>SI</v>
      </c>
      <c r="E869" cm="1">
        <f t="array" ref="E869">_xlfn.IFS(D869="","",D869="SI",4,D869="NO",1)</f>
        <v>4</v>
      </c>
      <c r="F869" cm="1">
        <f t="array" ref="F869">_xlfn.IFS('Paraclinicos '!B868="","",'Paraclinicos '!B868&gt;1,1,'Paraclinicos '!B868&lt;=1,3)</f>
        <v>3</v>
      </c>
      <c r="G869" t="str" cm="1">
        <f t="array" ref="G869">_xlfn.IFS('Paraclinicos '!D868="","",AND('Paraclinicos '!D868&gt;=250,'Paraclinicos '!D868&lt;=500),2,'Paraclinicos '!D868&gt;500,3,'Paraclinicos '!D868&lt;250,1)</f>
        <v/>
      </c>
      <c r="H869" s="50">
        <f t="shared" si="40"/>
        <v>10</v>
      </c>
      <c r="I869" cm="1">
        <f t="array" ref="I869">_xlfn.IFS('Paraclinicos '!Q868="","",'Paraclinicos '!Q868&gt;=65,1,'Paraclinicos '!Q868&lt;65,0)</f>
        <v>1</v>
      </c>
      <c r="J869" cm="1">
        <f t="array" ref="J869">_xlfn.IFS('Paraclinicos '!I868="","",'Paraclinicos '!I868&gt;7,1,'Paraclinicos '!I868&lt;=7,0)</f>
        <v>1</v>
      </c>
      <c r="K869" cm="1">
        <f t="array" ref="K869">_xlfn.IFS('Paraclinicos '!W868="","",'Paraclinicos '!W868&lt;=8,1,'Paraclinicos '!W868&gt;8,0)</f>
        <v>1</v>
      </c>
      <c r="L869" cm="1">
        <f t="array" ref="L869">_xlfn.IFS('Paraclinicos '!S868="","",'Paraclinicos '!S868&gt;=30,1,'Paraclinicos '!S868&lt;30,0)</f>
        <v>0</v>
      </c>
      <c r="M869" cm="1">
        <f t="array" ref="M869">_xlfn.IFS(OR('Paraclinicos '!T868="",'Paraclinicos '!U868=""),"",OR('Paraclinicos '!T868&lt;=90,'Paraclinicos '!U868&lt;=60),1,OR('Paraclinicos '!T868&gt;90,'Paraclinicos '!U868&gt;60),0)</f>
        <v>1</v>
      </c>
      <c r="N869" s="45">
        <f t="shared" si="41"/>
        <v>5</v>
      </c>
      <c r="O869" cm="1">
        <f t="array" ref="O869">_xlfn.IFS(OR('Paraclinicos '!M868="",'Paraclinicos '!N868="",'Paraclinicos '!N868=0),"",'Paraclinicos '!M868/'Paraclinicos '!N868&lt;100,4,'Paraclinicos '!M868/'Paraclinicos '!N868&lt;200,3,'Paraclinicos '!M868/'Paraclinicos '!N868&lt;300,2,'Paraclinicos '!M868/'Paraclinicos '!N868&lt;400,1,'Paraclinicos '!M868/'Paraclinicos '!N868&gt;=400,0)</f>
        <v>2</v>
      </c>
      <c r="P869" cm="1">
        <f t="array" ref="P869">_xlfn.IFS('Paraclinicos '!C868="","",'Paraclinicos '!C868&lt;20,4,'Paraclinicos '!C868&lt;50,3,'Paraclinicos '!C868&lt;100,2,'Paraclinicos '!C868&lt;150,1,'Paraclinicos '!C868&gt;150,0)</f>
        <v>3</v>
      </c>
      <c r="Q869" cm="1">
        <f t="array" ref="Q869">_xlfn.IFS('Paraclinicos '!O868="","",'Paraclinicos '!O868&lt;1.2,0,'Paraclinicos '!O868&lt;2,1,'Paraclinicos '!O868&lt;3.5,2,'Paraclinicos '!O868&lt;5,3,'Paraclinicos '!O868&gt;5,4)</f>
        <v>1</v>
      </c>
      <c r="R869" t="str" cm="1">
        <f t="array" ref="R869">_xlfn.IFS('Paraclinicos '!J868="","",'Paraclinicos '!J868&lt;1.2,0,'Paraclinicos '!J868&lt;2,1,'Paraclinicos '!J868&lt;6,2,'Paraclinicos '!J868&lt;12,3,'Paraclinicos '!J868&gt;=12,4)</f>
        <v/>
      </c>
      <c r="S869" cm="1">
        <f t="array" ref="S869">_xlfn.IFS('Paraclinicos '!Y868="","",'Paraclinicos '!Y868&lt;70,1,'Paraclinicos '!Y868&gt;=70,0)</f>
        <v>0</v>
      </c>
      <c r="T869" cm="1">
        <f t="array" ref="T869">_xlfn.IFS('Paraclinicos '!W868="","",'Paraclinicos '!W868&lt;6,4,'Paraclinicos '!W868&lt;10,3,'Paraclinicos '!W868&lt;13,2,'Paraclinicos '!W868&lt;15,1,'Paraclinicos '!W868=15,0)</f>
        <v>4</v>
      </c>
      <c r="U869" s="54">
        <f t="shared" si="39"/>
        <v>10</v>
      </c>
      <c r="V869" cm="1">
        <f t="array" ref="V869">_xlfn.IFS('Paraclinicos '!S868="","",OR('Paraclinicos '!S868&lt;=8,'Paraclinicos '!S868&gt;=25),3,'Paraclinicos '!S868&lt;12,1,'Paraclinicos '!S868&lt;21,0,'Paraclinicos '!S868&lt;25,2)</f>
        <v>0</v>
      </c>
      <c r="W869" t="str">
        <f>IFERROR(IF(INDEX('BD Demog para scores enalazar'!Y$2:'BD Demog para scores enalazar'!Y$3000,MATCH(Formulas!A869,'BD Demog para scores enalazar'!A$2:'BD Demog para scores enalazar'!A$3000,0))=1,"SI","NO"),"")</f>
        <v>NO</v>
      </c>
      <c r="X869" s="9" t="str">
        <f>IFERROR(IF(INDEX('BD Demog para scores enalazar'!AJ$2:'BD Demog para scores enalazar'!AJ$3000,MATCH(Formulas!A869,'BD Demog para scores enalazar'!A$2:'BD Demog para scores enalazar'!A$3000,0))=1,"SI","NO"),"")</f>
        <v>SI</v>
      </c>
      <c r="Y869" t="str" cm="1">
        <f t="array" ref="Y869">IF(AND(W869="NO",X869="NO"),_xlfn.IFS('Paraclinicos '!K868&lt;=91,3,'Paraclinicos '!K868&lt;94,2,'Paraclinicos '!K868&lt;96,1,'Paraclinicos '!K868&gt;=96,0),"")</f>
        <v/>
      </c>
      <c r="Z869" cm="1">
        <f t="array" ref="Z869">IF(OR(W869="SI",X869="SI"),_xlfn.IFS(OR(AND('Paraclinicos '!K868&lt;=83),AND('Paraclinicos '!K868&gt;=97,AA869=2)),3,OR(AND('Paraclinicos '!K868&lt;=86),AND('Paraclinicos '!K868&gt;=94,AA869=2)),2,OR(AND('Paraclinicos '!K868&lt;=88),AND('Paraclinicos '!K868&gt;=92,AA869=2)),1,OR(AND('Paraclinicos '!K868&gt;=88,'Paraclinicos '!K868&lt;=92),AND('Paraclinicos '!K868&gt;=93,AA869=0)),0),"")</f>
        <v>0</v>
      </c>
      <c r="AA869" cm="1">
        <f t="array" ref="AA869">_xlfn.IFS('Paraclinicos '!E868="","",'Paraclinicos '!E868="Oxigeno",2,'Paraclinicos '!E868="Aire",0)</f>
        <v>2</v>
      </c>
    </row>
    <row r="870" spans="1:27" x14ac:dyDescent="0.25">
      <c r="A870">
        <f>'Paraclinicos '!A869</f>
        <v>198</v>
      </c>
      <c r="B870" s="3">
        <f>'Paraclinicos '!R869</f>
        <v>44311</v>
      </c>
      <c r="C870" cm="1">
        <f t="array" ref="C870">_xlfn.IFS('Paraclinicos '!Q869="","",'Paraclinicos '!Q869&gt;60,3,'Paraclinicos '!Q869&lt;=60,1)</f>
        <v>3</v>
      </c>
      <c r="D870" t="str">
        <f>IFERROR(IF(INDEX('BD Demog para scores enalazar'!BC$2:BC$3000,MATCH(Formulas!A870,'BD Demog para scores enalazar'!A$2:A$3000,0))=0,"SI","NO"),"")</f>
        <v>SI</v>
      </c>
      <c r="E870" cm="1">
        <f t="array" ref="E870">_xlfn.IFS(D870="","",D870="SI",4,D870="NO",1)</f>
        <v>4</v>
      </c>
      <c r="F870" cm="1">
        <f t="array" ref="F870">_xlfn.IFS('Paraclinicos '!B869="","",'Paraclinicos '!B869&gt;1,1,'Paraclinicos '!B869&lt;=1,3)</f>
        <v>3</v>
      </c>
      <c r="G870" t="str" cm="1">
        <f t="array" ref="G870">_xlfn.IFS('Paraclinicos '!D869="","",AND('Paraclinicos '!D869&gt;=250,'Paraclinicos '!D869&lt;=500),2,'Paraclinicos '!D869&gt;500,3,'Paraclinicos '!D869&lt;250,1)</f>
        <v/>
      </c>
      <c r="H870" s="50">
        <f t="shared" si="40"/>
        <v>10</v>
      </c>
      <c r="I870" cm="1">
        <f t="array" ref="I870">_xlfn.IFS('Paraclinicos '!Q869="","",'Paraclinicos '!Q869&gt;=65,1,'Paraclinicos '!Q869&lt;65,0)</f>
        <v>1</v>
      </c>
      <c r="J870" cm="1">
        <f t="array" ref="J870">_xlfn.IFS('Paraclinicos '!I869="","",'Paraclinicos '!I869&gt;7,1,'Paraclinicos '!I869&lt;=7,0)</f>
        <v>1</v>
      </c>
      <c r="K870" cm="1">
        <f t="array" ref="K870">_xlfn.IFS('Paraclinicos '!W869="","",'Paraclinicos '!W869&lt;=8,1,'Paraclinicos '!W869&gt;8,0)</f>
        <v>1</v>
      </c>
      <c r="L870" cm="1">
        <f t="array" ref="L870">_xlfn.IFS('Paraclinicos '!S869="","",'Paraclinicos '!S869&gt;=30,1,'Paraclinicos '!S869&lt;30,0)</f>
        <v>0</v>
      </c>
      <c r="M870" cm="1">
        <f t="array" ref="M870">_xlfn.IFS(OR('Paraclinicos '!T869="",'Paraclinicos '!U869=""),"",OR('Paraclinicos '!T869&lt;=90,'Paraclinicos '!U869&lt;=60),1,OR('Paraclinicos '!T869&gt;90,'Paraclinicos '!U869&gt;60),0)</f>
        <v>1</v>
      </c>
      <c r="N870" s="45">
        <f t="shared" si="41"/>
        <v>6</v>
      </c>
      <c r="O870" cm="1">
        <f t="array" ref="O870">_xlfn.IFS(OR('Paraclinicos '!M869="",'Paraclinicos '!N869="",'Paraclinicos '!N869=0),"",'Paraclinicos '!M869/'Paraclinicos '!N869&lt;100,4,'Paraclinicos '!M869/'Paraclinicos '!N869&lt;200,3,'Paraclinicos '!M869/'Paraclinicos '!N869&lt;300,2,'Paraclinicos '!M869/'Paraclinicos '!N869&lt;400,1,'Paraclinicos '!M869/'Paraclinicos '!N869&gt;=400,0)</f>
        <v>2</v>
      </c>
      <c r="P870" cm="1">
        <f t="array" ref="P870">_xlfn.IFS('Paraclinicos '!C869="","",'Paraclinicos '!C869&lt;20,4,'Paraclinicos '!C869&lt;50,3,'Paraclinicos '!C869&lt;100,2,'Paraclinicos '!C869&lt;150,1,'Paraclinicos '!C869&gt;150,0)</f>
        <v>3</v>
      </c>
      <c r="Q870" cm="1">
        <f t="array" ref="Q870">_xlfn.IFS('Paraclinicos '!O869="","",'Paraclinicos '!O869&lt;1.2,0,'Paraclinicos '!O869&lt;2,1,'Paraclinicos '!O869&lt;3.5,2,'Paraclinicos '!O869&lt;5,3,'Paraclinicos '!O869&gt;5,4)</f>
        <v>1</v>
      </c>
      <c r="R870" t="str" cm="1">
        <f t="array" ref="R870">_xlfn.IFS('Paraclinicos '!J869="","",'Paraclinicos '!J869&lt;1.2,0,'Paraclinicos '!J869&lt;2,1,'Paraclinicos '!J869&lt;6,2,'Paraclinicos '!J869&lt;12,3,'Paraclinicos '!J869&gt;=12,4)</f>
        <v/>
      </c>
      <c r="S870" cm="1">
        <f t="array" ref="S870">_xlfn.IFS('Paraclinicos '!Y869="","",'Paraclinicos '!Y869&lt;70,1,'Paraclinicos '!Y869&gt;=70,0)</f>
        <v>0</v>
      </c>
      <c r="T870" cm="1">
        <f t="array" ref="T870">_xlfn.IFS('Paraclinicos '!W869="","",'Paraclinicos '!W869&lt;6,4,'Paraclinicos '!W869&lt;10,3,'Paraclinicos '!W869&lt;13,2,'Paraclinicos '!W869&lt;15,1,'Paraclinicos '!W869=15,0)</f>
        <v>4</v>
      </c>
      <c r="U870" s="54">
        <f t="shared" si="39"/>
        <v>10</v>
      </c>
      <c r="V870" cm="1">
        <f t="array" ref="V870">_xlfn.IFS('Paraclinicos '!S869="","",OR('Paraclinicos '!S869&lt;=8,'Paraclinicos '!S869&gt;=25),3,'Paraclinicos '!S869&lt;12,1,'Paraclinicos '!S869&lt;21,0,'Paraclinicos '!S869&lt;25,2)</f>
        <v>0</v>
      </c>
      <c r="W870" t="str">
        <f>IFERROR(IF(INDEX('BD Demog para scores enalazar'!Y$2:'BD Demog para scores enalazar'!Y$3000,MATCH(Formulas!A870,'BD Demog para scores enalazar'!A$2:'BD Demog para scores enalazar'!A$3000,0))=1,"SI","NO"),"")</f>
        <v>NO</v>
      </c>
      <c r="X870" s="9" t="str">
        <f>IFERROR(IF(INDEX('BD Demog para scores enalazar'!AJ$2:'BD Demog para scores enalazar'!AJ$3000,MATCH(Formulas!A870,'BD Demog para scores enalazar'!A$2:'BD Demog para scores enalazar'!A$3000,0))=1,"SI","NO"),"")</f>
        <v>SI</v>
      </c>
      <c r="Y870" t="str" cm="1">
        <f t="array" ref="Y870">IF(AND(W870="NO",X870="NO"),_xlfn.IFS('Paraclinicos '!K869&lt;=91,3,'Paraclinicos '!K869&lt;94,2,'Paraclinicos '!K869&lt;96,1,'Paraclinicos '!K869&gt;=96,0),"")</f>
        <v/>
      </c>
      <c r="Z870" cm="1">
        <f t="array" ref="Z870">IF(OR(W870="SI",X870="SI"),_xlfn.IFS(OR(AND('Paraclinicos '!K869&lt;=83),AND('Paraclinicos '!K869&gt;=97,AA870=2)),3,OR(AND('Paraclinicos '!K869&lt;=86),AND('Paraclinicos '!K869&gt;=94,AA870=2)),2,OR(AND('Paraclinicos '!K869&lt;=88),AND('Paraclinicos '!K869&gt;=92,AA870=2)),1,OR(AND('Paraclinicos '!K869&gt;=88,'Paraclinicos '!K869&lt;=92),AND('Paraclinicos '!K869&gt;=93,AA870=0)),0),"")</f>
        <v>2</v>
      </c>
      <c r="AA870" cm="1">
        <f t="array" ref="AA870">_xlfn.IFS('Paraclinicos '!E869="","",'Paraclinicos '!E869="Oxigeno",2,'Paraclinicos '!E869="Aire",0)</f>
        <v>2</v>
      </c>
    </row>
    <row r="871" spans="1:27" x14ac:dyDescent="0.25">
      <c r="A871">
        <f>'Paraclinicos '!A870</f>
        <v>198</v>
      </c>
      <c r="B871" s="3">
        <f>'Paraclinicos '!R870</f>
        <v>44313</v>
      </c>
      <c r="C871" cm="1">
        <f t="array" ref="C871">_xlfn.IFS('Paraclinicos '!Q870="","",'Paraclinicos '!Q870&gt;60,3,'Paraclinicos '!Q870&lt;=60,1)</f>
        <v>3</v>
      </c>
      <c r="D871" t="str">
        <f>IFERROR(IF(INDEX('BD Demog para scores enalazar'!BC$2:BC$3000,MATCH(Formulas!A871,'BD Demog para scores enalazar'!A$2:A$3000,0))=0,"SI","NO"),"")</f>
        <v>SI</v>
      </c>
      <c r="E871" cm="1">
        <f t="array" ref="E871">_xlfn.IFS(D871="","",D871="SI",4,D871="NO",1)</f>
        <v>4</v>
      </c>
      <c r="F871" cm="1">
        <f t="array" ref="F871">_xlfn.IFS('Paraclinicos '!B870="","",'Paraclinicos '!B870&gt;1,1,'Paraclinicos '!B870&lt;=1,3)</f>
        <v>3</v>
      </c>
      <c r="G871" t="str" cm="1">
        <f t="array" ref="G871">_xlfn.IFS('Paraclinicos '!D870="","",AND('Paraclinicos '!D870&gt;=250,'Paraclinicos '!D870&lt;=500),2,'Paraclinicos '!D870&gt;500,3,'Paraclinicos '!D870&lt;250,1)</f>
        <v/>
      </c>
      <c r="H871" s="50">
        <f t="shared" si="40"/>
        <v>10</v>
      </c>
      <c r="I871" cm="1">
        <f t="array" ref="I871">_xlfn.IFS('Paraclinicos '!Q870="","",'Paraclinicos '!Q870&gt;=65,1,'Paraclinicos '!Q870&lt;65,0)</f>
        <v>1</v>
      </c>
      <c r="J871" cm="1">
        <f t="array" ref="J871">_xlfn.IFS('Paraclinicos '!I870="","",'Paraclinicos '!I870&gt;7,1,'Paraclinicos '!I870&lt;=7,0)</f>
        <v>1</v>
      </c>
      <c r="K871" cm="1">
        <f t="array" ref="K871">_xlfn.IFS('Paraclinicos '!W870="","",'Paraclinicos '!W870&lt;=8,1,'Paraclinicos '!W870&gt;8,0)</f>
        <v>1</v>
      </c>
      <c r="L871" cm="1">
        <f t="array" ref="L871">_xlfn.IFS('Paraclinicos '!S870="","",'Paraclinicos '!S870&gt;=30,1,'Paraclinicos '!S870&lt;30,0)</f>
        <v>0</v>
      </c>
      <c r="M871" cm="1">
        <f t="array" ref="M871">_xlfn.IFS(OR('Paraclinicos '!T870="",'Paraclinicos '!U870=""),"",OR('Paraclinicos '!T870&lt;=90,'Paraclinicos '!U870&lt;=60),1,OR('Paraclinicos '!T870&gt;90,'Paraclinicos '!U870&gt;60),0)</f>
        <v>1</v>
      </c>
      <c r="N871" s="45">
        <f t="shared" si="41"/>
        <v>6</v>
      </c>
      <c r="O871" cm="1">
        <f t="array" ref="O871">_xlfn.IFS(OR('Paraclinicos '!M870="",'Paraclinicos '!N870="",'Paraclinicos '!N870=0),"",'Paraclinicos '!M870/'Paraclinicos '!N870&lt;100,4,'Paraclinicos '!M870/'Paraclinicos '!N870&lt;200,3,'Paraclinicos '!M870/'Paraclinicos '!N870&lt;300,2,'Paraclinicos '!M870/'Paraclinicos '!N870&lt;400,1,'Paraclinicos '!M870/'Paraclinicos '!N870&gt;=400,0)</f>
        <v>2</v>
      </c>
      <c r="P871" cm="1">
        <f t="array" ref="P871">_xlfn.IFS('Paraclinicos '!C870="","",'Paraclinicos '!C870&lt;20,4,'Paraclinicos '!C870&lt;50,3,'Paraclinicos '!C870&lt;100,2,'Paraclinicos '!C870&lt;150,1,'Paraclinicos '!C870&gt;150,0)</f>
        <v>3</v>
      </c>
      <c r="Q871" cm="1">
        <f t="array" ref="Q871">_xlfn.IFS('Paraclinicos '!O870="","",'Paraclinicos '!O870&lt;1.2,0,'Paraclinicos '!O870&lt;2,1,'Paraclinicos '!O870&lt;3.5,2,'Paraclinicos '!O870&lt;5,3,'Paraclinicos '!O870&gt;5,4)</f>
        <v>1</v>
      </c>
      <c r="R871" cm="1">
        <f t="array" ref="R871">_xlfn.IFS('Paraclinicos '!J870="","",'Paraclinicos '!J870&lt;1.2,0,'Paraclinicos '!J870&lt;2,1,'Paraclinicos '!J870&lt;6,2,'Paraclinicos '!J870&lt;12,3,'Paraclinicos '!J870&gt;=12,4)</f>
        <v>0</v>
      </c>
      <c r="S871" cm="1">
        <f t="array" ref="S871">_xlfn.IFS('Paraclinicos '!Y870="","",'Paraclinicos '!Y870&lt;70,1,'Paraclinicos '!Y870&gt;=70,0)</f>
        <v>0</v>
      </c>
      <c r="T871" cm="1">
        <f t="array" ref="T871">_xlfn.IFS('Paraclinicos '!W870="","",'Paraclinicos '!W870&lt;6,4,'Paraclinicos '!W870&lt;10,3,'Paraclinicos '!W870&lt;13,2,'Paraclinicos '!W870&lt;15,1,'Paraclinicos '!W870=15,0)</f>
        <v>4</v>
      </c>
      <c r="U871" s="54">
        <f t="shared" si="39"/>
        <v>10</v>
      </c>
      <c r="V871" cm="1">
        <f t="array" ref="V871">_xlfn.IFS('Paraclinicos '!S870="","",OR('Paraclinicos '!S870&lt;=8,'Paraclinicos '!S870&gt;=25),3,'Paraclinicos '!S870&lt;12,1,'Paraclinicos '!S870&lt;21,0,'Paraclinicos '!S870&lt;25,2)</f>
        <v>2</v>
      </c>
      <c r="W871" t="str">
        <f>IFERROR(IF(INDEX('BD Demog para scores enalazar'!Y$2:'BD Demog para scores enalazar'!Y$3000,MATCH(Formulas!A871,'BD Demog para scores enalazar'!A$2:'BD Demog para scores enalazar'!A$3000,0))=1,"SI","NO"),"")</f>
        <v>NO</v>
      </c>
      <c r="X871" s="9" t="str">
        <f>IFERROR(IF(INDEX('BD Demog para scores enalazar'!AJ$2:'BD Demog para scores enalazar'!AJ$3000,MATCH(Formulas!A871,'BD Demog para scores enalazar'!A$2:'BD Demog para scores enalazar'!A$3000,0))=1,"SI","NO"),"")</f>
        <v>SI</v>
      </c>
      <c r="Y871" t="str" cm="1">
        <f t="array" ref="Y871">IF(AND(W871="NO",X871="NO"),_xlfn.IFS('Paraclinicos '!K870&lt;=91,3,'Paraclinicos '!K870&lt;94,2,'Paraclinicos '!K870&lt;96,1,'Paraclinicos '!K870&gt;=96,0),"")</f>
        <v/>
      </c>
      <c r="Z871" cm="1">
        <f t="array" ref="Z871">IF(OR(W871="SI",X871="SI"),_xlfn.IFS(OR(AND('Paraclinicos '!K870&lt;=83),AND('Paraclinicos '!K870&gt;=97,AA871=2)),3,OR(AND('Paraclinicos '!K870&lt;=86),AND('Paraclinicos '!K870&gt;=94,AA871=2)),2,OR(AND('Paraclinicos '!K870&lt;=88),AND('Paraclinicos '!K870&gt;=92,AA871=2)),1,OR(AND('Paraclinicos '!K870&gt;=88,'Paraclinicos '!K870&lt;=92),AND('Paraclinicos '!K870&gt;=93,AA871=0)),0),"")</f>
        <v>1</v>
      </c>
      <c r="AA871" cm="1">
        <f t="array" ref="AA871">_xlfn.IFS('Paraclinicos '!E870="","",'Paraclinicos '!E870="Oxigeno",2,'Paraclinicos '!E870="Aire",0)</f>
        <v>2</v>
      </c>
    </row>
    <row r="872" spans="1:27" x14ac:dyDescent="0.25">
      <c r="A872">
        <f>'Paraclinicos '!A871</f>
        <v>198</v>
      </c>
      <c r="B872" s="3">
        <f>'Paraclinicos '!R871</f>
        <v>44315</v>
      </c>
      <c r="C872" cm="1">
        <f t="array" ref="C872">_xlfn.IFS('Paraclinicos '!Q871="","",'Paraclinicos '!Q871&gt;60,3,'Paraclinicos '!Q871&lt;=60,1)</f>
        <v>3</v>
      </c>
      <c r="D872" t="str">
        <f>IFERROR(IF(INDEX('BD Demog para scores enalazar'!BC$2:BC$3000,MATCH(Formulas!A872,'BD Demog para scores enalazar'!A$2:A$3000,0))=0,"SI","NO"),"")</f>
        <v>SI</v>
      </c>
      <c r="E872" cm="1">
        <f t="array" ref="E872">_xlfn.IFS(D872="","",D872="SI",4,D872="NO",1)</f>
        <v>4</v>
      </c>
      <c r="F872" cm="1">
        <f t="array" ref="F872">_xlfn.IFS('Paraclinicos '!B871="","",'Paraclinicos '!B871&gt;1,1,'Paraclinicos '!B871&lt;=1,3)</f>
        <v>3</v>
      </c>
      <c r="G872" cm="1">
        <f t="array" ref="G872">_xlfn.IFS('Paraclinicos '!D871="","",AND('Paraclinicos '!D871&gt;=250,'Paraclinicos '!D871&lt;=500),2,'Paraclinicos '!D871&gt;500,3,'Paraclinicos '!D871&lt;250,1)</f>
        <v>2</v>
      </c>
      <c r="H872" s="50">
        <f t="shared" si="40"/>
        <v>12</v>
      </c>
      <c r="I872" cm="1">
        <f t="array" ref="I872">_xlfn.IFS('Paraclinicos '!Q871="","",'Paraclinicos '!Q871&gt;=65,1,'Paraclinicos '!Q871&lt;65,0)</f>
        <v>1</v>
      </c>
      <c r="J872" cm="1">
        <f t="array" ref="J872">_xlfn.IFS('Paraclinicos '!I871="","",'Paraclinicos '!I871&gt;7,1,'Paraclinicos '!I871&lt;=7,0)</f>
        <v>1</v>
      </c>
      <c r="K872" cm="1">
        <f t="array" ref="K872">_xlfn.IFS('Paraclinicos '!W871="","",'Paraclinicos '!W871&lt;=8,1,'Paraclinicos '!W871&gt;8,0)</f>
        <v>1</v>
      </c>
      <c r="L872" cm="1">
        <f t="array" ref="L872">_xlfn.IFS('Paraclinicos '!S871="","",'Paraclinicos '!S871&gt;=30,1,'Paraclinicos '!S871&lt;30,0)</f>
        <v>0</v>
      </c>
      <c r="M872" cm="1">
        <f t="array" ref="M872">_xlfn.IFS(OR('Paraclinicos '!T871="",'Paraclinicos '!U871=""),"",OR('Paraclinicos '!T871&lt;=90,'Paraclinicos '!U871&lt;=60),1,OR('Paraclinicos '!T871&gt;90,'Paraclinicos '!U871&gt;60),0)</f>
        <v>1</v>
      </c>
      <c r="N872" s="45">
        <f t="shared" si="41"/>
        <v>6</v>
      </c>
      <c r="O872" cm="1">
        <f t="array" ref="O872">_xlfn.IFS(OR('Paraclinicos '!M871="",'Paraclinicos '!N871="",'Paraclinicos '!N871=0),"",'Paraclinicos '!M871/'Paraclinicos '!N871&lt;100,4,'Paraclinicos '!M871/'Paraclinicos '!N871&lt;200,3,'Paraclinicos '!M871/'Paraclinicos '!N871&lt;300,2,'Paraclinicos '!M871/'Paraclinicos '!N871&lt;400,1,'Paraclinicos '!M871/'Paraclinicos '!N871&gt;=400,0)</f>
        <v>4</v>
      </c>
      <c r="P872" cm="1">
        <f t="array" ref="P872">_xlfn.IFS('Paraclinicos '!C871="","",'Paraclinicos '!C871&lt;20,4,'Paraclinicos '!C871&lt;50,3,'Paraclinicos '!C871&lt;100,2,'Paraclinicos '!C871&lt;150,1,'Paraclinicos '!C871&gt;150,0)</f>
        <v>3</v>
      </c>
      <c r="Q872" cm="1">
        <f t="array" ref="Q872">_xlfn.IFS('Paraclinicos '!O871="","",'Paraclinicos '!O871&lt;1.2,0,'Paraclinicos '!O871&lt;2,1,'Paraclinicos '!O871&lt;3.5,2,'Paraclinicos '!O871&lt;5,3,'Paraclinicos '!O871&gt;5,4)</f>
        <v>1</v>
      </c>
      <c r="R872" cm="1">
        <f t="array" ref="R872">_xlfn.IFS('Paraclinicos '!J871="","",'Paraclinicos '!J871&lt;1.2,0,'Paraclinicos '!J871&lt;2,1,'Paraclinicos '!J871&lt;6,2,'Paraclinicos '!J871&lt;12,3,'Paraclinicos '!J871&gt;=12,4)</f>
        <v>0</v>
      </c>
      <c r="S872" cm="1">
        <f t="array" ref="S872">_xlfn.IFS('Paraclinicos '!Y871="","",'Paraclinicos '!Y871&lt;70,1,'Paraclinicos '!Y871&gt;=70,0)</f>
        <v>0</v>
      </c>
      <c r="T872" cm="1">
        <f t="array" ref="T872">_xlfn.IFS('Paraclinicos '!W871="","",'Paraclinicos '!W871&lt;6,4,'Paraclinicos '!W871&lt;10,3,'Paraclinicos '!W871&lt;13,2,'Paraclinicos '!W871&lt;15,1,'Paraclinicos '!W871=15,0)</f>
        <v>4</v>
      </c>
      <c r="U872" s="54">
        <f t="shared" si="39"/>
        <v>12</v>
      </c>
      <c r="V872" cm="1">
        <f t="array" ref="V872">_xlfn.IFS('Paraclinicos '!S871="","",OR('Paraclinicos '!S871&lt;=8,'Paraclinicos '!S871&gt;=25),3,'Paraclinicos '!S871&lt;12,1,'Paraclinicos '!S871&lt;21,0,'Paraclinicos '!S871&lt;25,2)</f>
        <v>2</v>
      </c>
      <c r="W872" t="str">
        <f>IFERROR(IF(INDEX('BD Demog para scores enalazar'!Y$2:'BD Demog para scores enalazar'!Y$3000,MATCH(Formulas!A872,'BD Demog para scores enalazar'!A$2:'BD Demog para scores enalazar'!A$3000,0))=1,"SI","NO"),"")</f>
        <v>NO</v>
      </c>
      <c r="X872" s="9" t="str">
        <f>IFERROR(IF(INDEX('BD Demog para scores enalazar'!AJ$2:'BD Demog para scores enalazar'!AJ$3000,MATCH(Formulas!A872,'BD Demog para scores enalazar'!A$2:'BD Demog para scores enalazar'!A$3000,0))=1,"SI","NO"),"")</f>
        <v>SI</v>
      </c>
      <c r="Y872" t="str" cm="1">
        <f t="array" ref="Y872">IF(AND(W872="NO",X872="NO"),_xlfn.IFS('Paraclinicos '!K871&lt;=91,3,'Paraclinicos '!K871&lt;94,2,'Paraclinicos '!K871&lt;96,1,'Paraclinicos '!K871&gt;=96,0),"")</f>
        <v/>
      </c>
      <c r="Z872" cm="1">
        <f t="array" ref="Z872">IF(OR(W872="SI",X872="SI"),_xlfn.IFS(OR(AND('Paraclinicos '!K871&lt;=83),AND('Paraclinicos '!K871&gt;=97,AA872=2)),3,OR(AND('Paraclinicos '!K871&lt;=86),AND('Paraclinicos '!K871&gt;=94,AA872=2)),2,OR(AND('Paraclinicos '!K871&lt;=88),AND('Paraclinicos '!K871&gt;=92,AA872=2)),1,OR(AND('Paraclinicos '!K871&gt;=88,'Paraclinicos '!K871&lt;=92),AND('Paraclinicos '!K871&gt;=93,AA872=0)),0),"")</f>
        <v>1</v>
      </c>
      <c r="AA872" cm="1">
        <f t="array" ref="AA872">_xlfn.IFS('Paraclinicos '!E871="","",'Paraclinicos '!E871="Oxigeno",2,'Paraclinicos '!E871="Aire",0)</f>
        <v>2</v>
      </c>
    </row>
    <row r="873" spans="1:27" x14ac:dyDescent="0.25">
      <c r="A873">
        <f>'Paraclinicos '!A872</f>
        <v>198</v>
      </c>
      <c r="B873" s="3">
        <f>'Paraclinicos '!R872</f>
        <v>44315</v>
      </c>
      <c r="C873" cm="1">
        <f t="array" ref="C873">_xlfn.IFS('Paraclinicos '!Q872="","",'Paraclinicos '!Q872&gt;60,3,'Paraclinicos '!Q872&lt;=60,1)</f>
        <v>3</v>
      </c>
      <c r="D873" t="str">
        <f>IFERROR(IF(INDEX('BD Demog para scores enalazar'!BC$2:BC$3000,MATCH(Formulas!A873,'BD Demog para scores enalazar'!A$2:A$3000,0))=0,"SI","NO"),"")</f>
        <v>SI</v>
      </c>
      <c r="E873" cm="1">
        <f t="array" ref="E873">_xlfn.IFS(D873="","",D873="SI",4,D873="NO",1)</f>
        <v>4</v>
      </c>
      <c r="F873" cm="1">
        <f t="array" ref="F873">_xlfn.IFS('Paraclinicos '!B872="","",'Paraclinicos '!B872&gt;1,1,'Paraclinicos '!B872&lt;=1,3)</f>
        <v>3</v>
      </c>
      <c r="G873" t="str" cm="1">
        <f t="array" ref="G873">_xlfn.IFS('Paraclinicos '!D872="","",AND('Paraclinicos '!D872&gt;=250,'Paraclinicos '!D872&lt;=500),2,'Paraclinicos '!D872&gt;500,3,'Paraclinicos '!D872&lt;250,1)</f>
        <v/>
      </c>
      <c r="H873" s="50">
        <f t="shared" si="40"/>
        <v>10</v>
      </c>
      <c r="I873" cm="1">
        <f t="array" ref="I873">_xlfn.IFS('Paraclinicos '!Q872="","",'Paraclinicos '!Q872&gt;=65,1,'Paraclinicos '!Q872&lt;65,0)</f>
        <v>1</v>
      </c>
      <c r="J873" cm="1">
        <f t="array" ref="J873">_xlfn.IFS('Paraclinicos '!I872="","",'Paraclinicos '!I872&gt;7,1,'Paraclinicos '!I872&lt;=7,0)</f>
        <v>1</v>
      </c>
      <c r="K873" cm="1">
        <f t="array" ref="K873">_xlfn.IFS('Paraclinicos '!W872="","",'Paraclinicos '!W872&lt;=8,1,'Paraclinicos '!W872&gt;8,0)</f>
        <v>0</v>
      </c>
      <c r="L873" cm="1">
        <f t="array" ref="L873">_xlfn.IFS('Paraclinicos '!S872="","",'Paraclinicos '!S872&gt;=30,1,'Paraclinicos '!S872&lt;30,0)</f>
        <v>0</v>
      </c>
      <c r="M873" cm="1">
        <f t="array" ref="M873">_xlfn.IFS(OR('Paraclinicos '!T872="",'Paraclinicos '!U872=""),"",OR('Paraclinicos '!T872&lt;=90,'Paraclinicos '!U872&lt;=60),1,OR('Paraclinicos '!T872&gt;90,'Paraclinicos '!U872&gt;60),0)</f>
        <v>1</v>
      </c>
      <c r="N873" s="45">
        <f t="shared" si="41"/>
        <v>5</v>
      </c>
      <c r="O873" cm="1">
        <f t="array" ref="O873">_xlfn.IFS(OR('Paraclinicos '!M872="",'Paraclinicos '!N872="",'Paraclinicos '!N872=0),"",'Paraclinicos '!M872/'Paraclinicos '!N872&lt;100,4,'Paraclinicos '!M872/'Paraclinicos '!N872&lt;200,3,'Paraclinicos '!M872/'Paraclinicos '!N872&lt;300,2,'Paraclinicos '!M872/'Paraclinicos '!N872&lt;400,1,'Paraclinicos '!M872/'Paraclinicos '!N872&gt;=400,0)</f>
        <v>3</v>
      </c>
      <c r="P873" cm="1">
        <f t="array" ref="P873">_xlfn.IFS('Paraclinicos '!C872="","",'Paraclinicos '!C872&lt;20,4,'Paraclinicos '!C872&lt;50,3,'Paraclinicos '!C872&lt;100,2,'Paraclinicos '!C872&lt;150,1,'Paraclinicos '!C872&gt;150,0)</f>
        <v>2</v>
      </c>
      <c r="Q873" cm="1">
        <f t="array" ref="Q873">_xlfn.IFS('Paraclinicos '!O872="","",'Paraclinicos '!O872&lt;1.2,0,'Paraclinicos '!O872&lt;2,1,'Paraclinicos '!O872&lt;3.5,2,'Paraclinicos '!O872&lt;5,3,'Paraclinicos '!O872&gt;5,4)</f>
        <v>1</v>
      </c>
      <c r="R873" cm="1">
        <f t="array" ref="R873">_xlfn.IFS('Paraclinicos '!J872="","",'Paraclinicos '!J872&lt;1.2,0,'Paraclinicos '!J872&lt;2,1,'Paraclinicos '!J872&lt;6,2,'Paraclinicos '!J872&lt;12,3,'Paraclinicos '!J872&gt;=12,4)</f>
        <v>1</v>
      </c>
      <c r="S873" cm="1">
        <f t="array" ref="S873">_xlfn.IFS('Paraclinicos '!Y872="","",'Paraclinicos '!Y872&lt;70,1,'Paraclinicos '!Y872&gt;=70,0)</f>
        <v>0</v>
      </c>
      <c r="T873" cm="1">
        <f t="array" ref="T873">_xlfn.IFS('Paraclinicos '!W872="","",'Paraclinicos '!W872&lt;6,4,'Paraclinicos '!W872&lt;10,3,'Paraclinicos '!W872&lt;13,2,'Paraclinicos '!W872&lt;15,1,'Paraclinicos '!W872=15,0)</f>
        <v>2</v>
      </c>
      <c r="U873" s="54">
        <f t="shared" si="39"/>
        <v>9</v>
      </c>
      <c r="V873" cm="1">
        <f t="array" ref="V873">_xlfn.IFS('Paraclinicos '!S872="","",OR('Paraclinicos '!S872&lt;=8,'Paraclinicos '!S872&gt;=25),3,'Paraclinicos '!S872&lt;12,1,'Paraclinicos '!S872&lt;21,0,'Paraclinicos '!S872&lt;25,2)</f>
        <v>0</v>
      </c>
      <c r="W873" t="str">
        <f>IFERROR(IF(INDEX('BD Demog para scores enalazar'!Y$2:'BD Demog para scores enalazar'!Y$3000,MATCH(Formulas!A873,'BD Demog para scores enalazar'!A$2:'BD Demog para scores enalazar'!A$3000,0))=1,"SI","NO"),"")</f>
        <v>NO</v>
      </c>
      <c r="X873" s="9" t="str">
        <f>IFERROR(IF(INDEX('BD Demog para scores enalazar'!AJ$2:'BD Demog para scores enalazar'!AJ$3000,MATCH(Formulas!A873,'BD Demog para scores enalazar'!A$2:'BD Demog para scores enalazar'!A$3000,0))=1,"SI","NO"),"")</f>
        <v>SI</v>
      </c>
      <c r="Y873" t="str" cm="1">
        <f t="array" ref="Y873">IF(AND(W873="NO",X873="NO"),_xlfn.IFS('Paraclinicos '!K872&lt;=91,3,'Paraclinicos '!K872&lt;94,2,'Paraclinicos '!K872&lt;96,1,'Paraclinicos '!K872&gt;=96,0),"")</f>
        <v/>
      </c>
      <c r="Z873" cm="1">
        <f t="array" ref="Z873">IF(OR(W873="SI",X873="SI"),_xlfn.IFS(OR(AND('Paraclinicos '!K872&lt;=83),AND('Paraclinicos '!K872&gt;=97,AA873=2)),3,OR(AND('Paraclinicos '!K872&lt;=86),AND('Paraclinicos '!K872&gt;=94,AA873=2)),2,OR(AND('Paraclinicos '!K872&lt;=88),AND('Paraclinicos '!K872&gt;=92,AA873=2)),1,OR(AND('Paraclinicos '!K872&gt;=88,'Paraclinicos '!K872&lt;=92),AND('Paraclinicos '!K872&gt;=93,AA873=0)),0),"")</f>
        <v>3</v>
      </c>
      <c r="AA873" cm="1">
        <f t="array" ref="AA873">_xlfn.IFS('Paraclinicos '!E872="","",'Paraclinicos '!E872="Oxigeno",2,'Paraclinicos '!E872="Aire",0)</f>
        <v>2</v>
      </c>
    </row>
    <row r="874" spans="1:27" x14ac:dyDescent="0.25">
      <c r="A874">
        <f>'Paraclinicos '!A873</f>
        <v>198</v>
      </c>
      <c r="B874" s="3">
        <f>'Paraclinicos '!R873</f>
        <v>44317</v>
      </c>
      <c r="C874" cm="1">
        <f t="array" ref="C874">_xlfn.IFS('Paraclinicos '!Q873="","",'Paraclinicos '!Q873&gt;60,3,'Paraclinicos '!Q873&lt;=60,1)</f>
        <v>3</v>
      </c>
      <c r="D874" t="str">
        <f>IFERROR(IF(INDEX('BD Demog para scores enalazar'!BC$2:BC$3000,MATCH(Formulas!A874,'BD Demog para scores enalazar'!A$2:A$3000,0))=0,"SI","NO"),"")</f>
        <v>SI</v>
      </c>
      <c r="E874" cm="1">
        <f t="array" ref="E874">_xlfn.IFS(D874="","",D874="SI",4,D874="NO",1)</f>
        <v>4</v>
      </c>
      <c r="F874" cm="1">
        <f t="array" ref="F874">_xlfn.IFS('Paraclinicos '!B873="","",'Paraclinicos '!B873&gt;1,1,'Paraclinicos '!B873&lt;=1,3)</f>
        <v>3</v>
      </c>
      <c r="G874" t="str" cm="1">
        <f t="array" ref="G874">_xlfn.IFS('Paraclinicos '!D873="","",AND('Paraclinicos '!D873&gt;=250,'Paraclinicos '!D873&lt;=500),2,'Paraclinicos '!D873&gt;500,3,'Paraclinicos '!D873&lt;250,1)</f>
        <v/>
      </c>
      <c r="H874" s="50">
        <f t="shared" si="40"/>
        <v>10</v>
      </c>
      <c r="I874" cm="1">
        <f t="array" ref="I874">_xlfn.IFS('Paraclinicos '!Q873="","",'Paraclinicos '!Q873&gt;=65,1,'Paraclinicos '!Q873&lt;65,0)</f>
        <v>1</v>
      </c>
      <c r="J874" cm="1">
        <f t="array" ref="J874">_xlfn.IFS('Paraclinicos '!I873="","",'Paraclinicos '!I873&gt;7,1,'Paraclinicos '!I873&lt;=7,0)</f>
        <v>1</v>
      </c>
      <c r="K874" cm="1">
        <f t="array" ref="K874">_xlfn.IFS('Paraclinicos '!W873="","",'Paraclinicos '!W873&lt;=8,1,'Paraclinicos '!W873&gt;8,0)</f>
        <v>0</v>
      </c>
      <c r="L874" cm="1">
        <f t="array" ref="L874">_xlfn.IFS('Paraclinicos '!S873="","",'Paraclinicos '!S873&gt;=30,1,'Paraclinicos '!S873&lt;30,0)</f>
        <v>0</v>
      </c>
      <c r="M874" cm="1">
        <f t="array" ref="M874">_xlfn.IFS(OR('Paraclinicos '!T873="",'Paraclinicos '!U873=""),"",OR('Paraclinicos '!T873&lt;=90,'Paraclinicos '!U873&lt;=60),1,OR('Paraclinicos '!T873&gt;90,'Paraclinicos '!U873&gt;60),0)</f>
        <v>1</v>
      </c>
      <c r="N874" s="45">
        <f t="shared" si="41"/>
        <v>4</v>
      </c>
      <c r="O874" cm="1">
        <f t="array" ref="O874">_xlfn.IFS(OR('Paraclinicos '!M873="",'Paraclinicos '!N873="",'Paraclinicos '!N873=0),"",'Paraclinicos '!M873/'Paraclinicos '!N873&lt;100,4,'Paraclinicos '!M873/'Paraclinicos '!N873&lt;200,3,'Paraclinicos '!M873/'Paraclinicos '!N873&lt;300,2,'Paraclinicos '!M873/'Paraclinicos '!N873&lt;400,1,'Paraclinicos '!M873/'Paraclinicos '!N873&gt;=400,0)</f>
        <v>3</v>
      </c>
      <c r="P874" cm="1">
        <f t="array" ref="P874">_xlfn.IFS('Paraclinicos '!C873="","",'Paraclinicos '!C873&lt;20,4,'Paraclinicos '!C873&lt;50,3,'Paraclinicos '!C873&lt;100,2,'Paraclinicos '!C873&lt;150,1,'Paraclinicos '!C873&gt;150,0)</f>
        <v>2</v>
      </c>
      <c r="Q874" cm="1">
        <f t="array" ref="Q874">_xlfn.IFS('Paraclinicos '!O873="","",'Paraclinicos '!O873&lt;1.2,0,'Paraclinicos '!O873&lt;2,1,'Paraclinicos '!O873&lt;3.5,2,'Paraclinicos '!O873&lt;5,3,'Paraclinicos '!O873&gt;5,4)</f>
        <v>1</v>
      </c>
      <c r="R874" t="str" cm="1">
        <f t="array" ref="R874">_xlfn.IFS('Paraclinicos '!J873="","",'Paraclinicos '!J873&lt;1.2,0,'Paraclinicos '!J873&lt;2,1,'Paraclinicos '!J873&lt;6,2,'Paraclinicos '!J873&lt;12,3,'Paraclinicos '!J873&gt;=12,4)</f>
        <v/>
      </c>
      <c r="S874" cm="1">
        <f t="array" ref="S874">_xlfn.IFS('Paraclinicos '!Y873="","",'Paraclinicos '!Y873&lt;70,1,'Paraclinicos '!Y873&gt;=70,0)</f>
        <v>1</v>
      </c>
      <c r="T874" cm="1">
        <f t="array" ref="T874">_xlfn.IFS('Paraclinicos '!W873="","",'Paraclinicos '!W873&lt;6,4,'Paraclinicos '!W873&lt;10,3,'Paraclinicos '!W873&lt;13,2,'Paraclinicos '!W873&lt;15,1,'Paraclinicos '!W873=15,0)</f>
        <v>2</v>
      </c>
      <c r="U874" s="54">
        <f t="shared" si="39"/>
        <v>9</v>
      </c>
      <c r="V874" cm="1">
        <f t="array" ref="V874">_xlfn.IFS('Paraclinicos '!S873="","",OR('Paraclinicos '!S873&lt;=8,'Paraclinicos '!S873&gt;=25),3,'Paraclinicos '!S873&lt;12,1,'Paraclinicos '!S873&lt;21,0,'Paraclinicos '!S873&lt;25,2)</f>
        <v>2</v>
      </c>
      <c r="W874" t="str">
        <f>IFERROR(IF(INDEX('BD Demog para scores enalazar'!Y$2:'BD Demog para scores enalazar'!Y$3000,MATCH(Formulas!A874,'BD Demog para scores enalazar'!A$2:'BD Demog para scores enalazar'!A$3000,0))=1,"SI","NO"),"")</f>
        <v>NO</v>
      </c>
      <c r="X874" s="9" t="str">
        <f>IFERROR(IF(INDEX('BD Demog para scores enalazar'!AJ$2:'BD Demog para scores enalazar'!AJ$3000,MATCH(Formulas!A874,'BD Demog para scores enalazar'!A$2:'BD Demog para scores enalazar'!A$3000,0))=1,"SI","NO"),"")</f>
        <v>SI</v>
      </c>
      <c r="Y874" t="str" cm="1">
        <f t="array" ref="Y874">IF(AND(W874="NO",X874="NO"),_xlfn.IFS('Paraclinicos '!K873&lt;=91,3,'Paraclinicos '!K873&lt;94,2,'Paraclinicos '!K873&lt;96,1,'Paraclinicos '!K873&gt;=96,0),"")</f>
        <v/>
      </c>
      <c r="Z874" cm="1">
        <f t="array" ref="Z874">IF(OR(W874="SI",X874="SI"),_xlfn.IFS(OR(AND('Paraclinicos '!K873&lt;=83),AND('Paraclinicos '!K873&gt;=97,AA874=2)),3,OR(AND('Paraclinicos '!K873&lt;=86),AND('Paraclinicos '!K873&gt;=94,AA874=2)),2,OR(AND('Paraclinicos '!K873&lt;=88),AND('Paraclinicos '!K873&gt;=92,AA874=2)),1,OR(AND('Paraclinicos '!K873&gt;=88,'Paraclinicos '!K873&lt;=92),AND('Paraclinicos '!K873&gt;=93,AA874=0)),0),"")</f>
        <v>3</v>
      </c>
      <c r="AA874" cm="1">
        <f t="array" ref="AA874">_xlfn.IFS('Paraclinicos '!E873="","",'Paraclinicos '!E873="Oxigeno",2,'Paraclinicos '!E873="Aire",0)</f>
        <v>2</v>
      </c>
    </row>
    <row r="875" spans="1:27" x14ac:dyDescent="0.25">
      <c r="A875">
        <f>'Paraclinicos '!A874</f>
        <v>199</v>
      </c>
      <c r="B875" s="3">
        <f>'Paraclinicos '!R874</f>
        <v>44317</v>
      </c>
      <c r="C875" cm="1">
        <f t="array" ref="C875">_xlfn.IFS('Paraclinicos '!Q874="","",'Paraclinicos '!Q874&gt;60,3,'Paraclinicos '!Q874&lt;=60,1)</f>
        <v>1</v>
      </c>
      <c r="D875" t="str">
        <f>IFERROR(IF(INDEX('BD Demog para scores enalazar'!BC$2:BC$3000,MATCH(Formulas!A875,'BD Demog para scores enalazar'!A$2:A$3000,0))=0,"SI","NO"),"")</f>
        <v>NO</v>
      </c>
      <c r="E875" cm="1">
        <f t="array" ref="E875">_xlfn.IFS(D875="","",D875="SI",4,D875="NO",1)</f>
        <v>1</v>
      </c>
      <c r="F875" cm="1">
        <f t="array" ref="F875">_xlfn.IFS('Paraclinicos '!B874="","",'Paraclinicos '!B874&gt;1,1,'Paraclinicos '!B874&lt;=1,3)</f>
        <v>3</v>
      </c>
      <c r="G875" cm="1">
        <f t="array" ref="G875">_xlfn.IFS('Paraclinicos '!D874="","",AND('Paraclinicos '!D874&gt;=250,'Paraclinicos '!D874&lt;=500),2,'Paraclinicos '!D874&gt;500,3,'Paraclinicos '!D874&lt;250,1)</f>
        <v>2</v>
      </c>
      <c r="H875" s="50">
        <f t="shared" si="40"/>
        <v>7</v>
      </c>
      <c r="I875" cm="1">
        <f t="array" ref="I875">_xlfn.IFS('Paraclinicos '!Q874="","",'Paraclinicos '!Q874&gt;=65,1,'Paraclinicos '!Q874&lt;65,0)</f>
        <v>0</v>
      </c>
      <c r="J875" cm="1">
        <f t="array" ref="J875">_xlfn.IFS('Paraclinicos '!I874="","",'Paraclinicos '!I874&gt;7,1,'Paraclinicos '!I874&lt;=7,0)</f>
        <v>1</v>
      </c>
      <c r="K875" cm="1">
        <f t="array" ref="K875">_xlfn.IFS('Paraclinicos '!W874="","",'Paraclinicos '!W874&lt;=8,1,'Paraclinicos '!W874&gt;8,0)</f>
        <v>0</v>
      </c>
      <c r="L875" cm="1">
        <f t="array" ref="L875">_xlfn.IFS('Paraclinicos '!S874="","",'Paraclinicos '!S874&gt;=30,1,'Paraclinicos '!S874&lt;30,0)</f>
        <v>0</v>
      </c>
      <c r="M875" cm="1">
        <f t="array" ref="M875">_xlfn.IFS(OR('Paraclinicos '!T874="",'Paraclinicos '!U874=""),"",OR('Paraclinicos '!T874&lt;=90,'Paraclinicos '!U874&lt;=60),1,OR('Paraclinicos '!T874&gt;90,'Paraclinicos '!U874&gt;60),0)</f>
        <v>0</v>
      </c>
      <c r="N875" s="45">
        <f t="shared" si="41"/>
        <v>3</v>
      </c>
      <c r="O875" cm="1">
        <f t="array" ref="O875">_xlfn.IFS(OR('Paraclinicos '!M874="",'Paraclinicos '!N874="",'Paraclinicos '!N874=0),"",'Paraclinicos '!M874/'Paraclinicos '!N874&lt;100,4,'Paraclinicos '!M874/'Paraclinicos '!N874&lt;200,3,'Paraclinicos '!M874/'Paraclinicos '!N874&lt;300,2,'Paraclinicos '!M874/'Paraclinicos '!N874&lt;400,1,'Paraclinicos '!M874/'Paraclinicos '!N874&gt;=400,0)</f>
        <v>1</v>
      </c>
      <c r="P875" cm="1">
        <f t="array" ref="P875">_xlfn.IFS('Paraclinicos '!C874="","",'Paraclinicos '!C874&lt;20,4,'Paraclinicos '!C874&lt;50,3,'Paraclinicos '!C874&lt;100,2,'Paraclinicos '!C874&lt;150,1,'Paraclinicos '!C874&gt;150,0)</f>
        <v>0</v>
      </c>
      <c r="Q875" cm="1">
        <f t="array" ref="Q875">_xlfn.IFS('Paraclinicos '!O874="","",'Paraclinicos '!O874&lt;1.2,0,'Paraclinicos '!O874&lt;2,1,'Paraclinicos '!O874&lt;3.5,2,'Paraclinicos '!O874&lt;5,3,'Paraclinicos '!O874&gt;5,4)</f>
        <v>0</v>
      </c>
      <c r="R875" cm="1">
        <f t="array" ref="R875">_xlfn.IFS('Paraclinicos '!J874="","",'Paraclinicos '!J874&lt;1.2,0,'Paraclinicos '!J874&lt;2,1,'Paraclinicos '!J874&lt;6,2,'Paraclinicos '!J874&lt;12,3,'Paraclinicos '!J874&gt;=12,4)</f>
        <v>0</v>
      </c>
      <c r="S875" cm="1">
        <f t="array" ref="S875">_xlfn.IFS('Paraclinicos '!Y874="","",'Paraclinicos '!Y874&lt;70,1,'Paraclinicos '!Y874&gt;=70,0)</f>
        <v>0</v>
      </c>
      <c r="T875" cm="1">
        <f t="array" ref="T875">_xlfn.IFS('Paraclinicos '!W874="","",'Paraclinicos '!W874&lt;6,4,'Paraclinicos '!W874&lt;10,3,'Paraclinicos '!W874&lt;13,2,'Paraclinicos '!W874&lt;15,1,'Paraclinicos '!W874=15,0)</f>
        <v>0</v>
      </c>
      <c r="U875" s="54">
        <f t="shared" si="39"/>
        <v>1</v>
      </c>
      <c r="V875" cm="1">
        <f t="array" ref="V875">_xlfn.IFS('Paraclinicos '!S874="","",OR('Paraclinicos '!S874&lt;=8,'Paraclinicos '!S874&gt;=25),3,'Paraclinicos '!S874&lt;12,1,'Paraclinicos '!S874&lt;21,0,'Paraclinicos '!S874&lt;25,2)</f>
        <v>2</v>
      </c>
      <c r="W875" t="str">
        <f>IFERROR(IF(INDEX('BD Demog para scores enalazar'!Y$2:'BD Demog para scores enalazar'!Y$3000,MATCH(Formulas!A875,'BD Demog para scores enalazar'!A$2:'BD Demog para scores enalazar'!A$3000,0))=1,"SI","NO"),"")</f>
        <v>NO</v>
      </c>
      <c r="X875" s="9" t="str">
        <f>IFERROR(IF(INDEX('BD Demog para scores enalazar'!AJ$2:'BD Demog para scores enalazar'!AJ$3000,MATCH(Formulas!A875,'BD Demog para scores enalazar'!A$2:'BD Demog para scores enalazar'!A$3000,0))=1,"SI","NO"),"")</f>
        <v>NO</v>
      </c>
      <c r="Y875" cm="1">
        <f t="array" ref="Y875">IF(AND(W875="NO",X875="NO"),_xlfn.IFS('Paraclinicos '!K874&lt;=91,3,'Paraclinicos '!K874&lt;94,2,'Paraclinicos '!K874&lt;96,1,'Paraclinicos '!K874&gt;=96,0),"")</f>
        <v>1</v>
      </c>
      <c r="Z875" t="str" cm="1">
        <f t="array" ref="Z875">IF(OR(W875="SI",X875="SI"),_xlfn.IFS(OR(AND('Paraclinicos '!K874&lt;=83),AND('Paraclinicos '!K874&gt;=97,AA875=2)),3,OR(AND('Paraclinicos '!K874&lt;=86),AND('Paraclinicos '!K874&gt;=94,AA875=2)),2,OR(AND('Paraclinicos '!K874&lt;=88),AND('Paraclinicos '!K874&gt;=92,AA875=2)),1,OR(AND('Paraclinicos '!K874&gt;=88,'Paraclinicos '!K874&lt;=92),AND('Paraclinicos '!K874&gt;=93,AA875=0)),0),"")</f>
        <v/>
      </c>
      <c r="AA875" cm="1">
        <f t="array" ref="AA875">_xlfn.IFS('Paraclinicos '!E874="","",'Paraclinicos '!E874="Oxigeno",2,'Paraclinicos '!E874="Aire",0)</f>
        <v>2</v>
      </c>
    </row>
    <row r="876" spans="1:27" x14ac:dyDescent="0.25">
      <c r="A876">
        <f>'Paraclinicos '!A875</f>
        <v>199</v>
      </c>
      <c r="B876" s="3">
        <f>'Paraclinicos '!R875</f>
        <v>44319</v>
      </c>
      <c r="C876" cm="1">
        <f t="array" ref="C876">_xlfn.IFS('Paraclinicos '!Q875="","",'Paraclinicos '!Q875&gt;60,3,'Paraclinicos '!Q875&lt;=60,1)</f>
        <v>1</v>
      </c>
      <c r="D876" t="str">
        <f>IFERROR(IF(INDEX('BD Demog para scores enalazar'!BC$2:BC$3000,MATCH(Formulas!A876,'BD Demog para scores enalazar'!A$2:A$3000,0))=0,"SI","NO"),"")</f>
        <v>NO</v>
      </c>
      <c r="E876" cm="1">
        <f t="array" ref="E876">_xlfn.IFS(D876="","",D876="SI",4,D876="NO",1)</f>
        <v>1</v>
      </c>
      <c r="F876" cm="1">
        <f t="array" ref="F876">_xlfn.IFS('Paraclinicos '!B875="","",'Paraclinicos '!B875&gt;1,1,'Paraclinicos '!B875&lt;=1,3)</f>
        <v>1</v>
      </c>
      <c r="G876" t="str" cm="1">
        <f t="array" ref="G876">_xlfn.IFS('Paraclinicos '!D875="","",AND('Paraclinicos '!D875&gt;=250,'Paraclinicos '!D875&lt;=500),2,'Paraclinicos '!D875&gt;500,3,'Paraclinicos '!D875&lt;250,1)</f>
        <v/>
      </c>
      <c r="H876" s="50">
        <f t="shared" si="40"/>
        <v>3</v>
      </c>
      <c r="I876" cm="1">
        <f t="array" ref="I876">_xlfn.IFS('Paraclinicos '!Q875="","",'Paraclinicos '!Q875&gt;=65,1,'Paraclinicos '!Q875&lt;65,0)</f>
        <v>0</v>
      </c>
      <c r="J876" cm="1">
        <f t="array" ref="J876">_xlfn.IFS('Paraclinicos '!I875="","",'Paraclinicos '!I875&gt;7,1,'Paraclinicos '!I875&lt;=7,0)</f>
        <v>1</v>
      </c>
      <c r="K876" cm="1">
        <f t="array" ref="K876">_xlfn.IFS('Paraclinicos '!W875="","",'Paraclinicos '!W875&lt;=8,1,'Paraclinicos '!W875&gt;8,0)</f>
        <v>0</v>
      </c>
      <c r="L876" cm="1">
        <f t="array" ref="L876">_xlfn.IFS('Paraclinicos '!S875="","",'Paraclinicos '!S875&gt;=30,1,'Paraclinicos '!S875&lt;30,0)</f>
        <v>0</v>
      </c>
      <c r="M876" cm="1">
        <f t="array" ref="M876">_xlfn.IFS(OR('Paraclinicos '!T875="",'Paraclinicos '!U875=""),"",OR('Paraclinicos '!T875&lt;=90,'Paraclinicos '!U875&lt;=60),1,OR('Paraclinicos '!T875&gt;90,'Paraclinicos '!U875&gt;60),0)</f>
        <v>0</v>
      </c>
      <c r="N876" s="45">
        <f t="shared" si="41"/>
        <v>2</v>
      </c>
      <c r="O876" cm="1">
        <f t="array" ref="O876">_xlfn.IFS(OR('Paraclinicos '!M875="",'Paraclinicos '!N875="",'Paraclinicos '!N875=0),"",'Paraclinicos '!M875/'Paraclinicos '!N875&lt;100,4,'Paraclinicos '!M875/'Paraclinicos '!N875&lt;200,3,'Paraclinicos '!M875/'Paraclinicos '!N875&lt;300,2,'Paraclinicos '!M875/'Paraclinicos '!N875&lt;400,1,'Paraclinicos '!M875/'Paraclinicos '!N875&gt;=400,0)</f>
        <v>1</v>
      </c>
      <c r="P876" cm="1">
        <f t="array" ref="P876">_xlfn.IFS('Paraclinicos '!C875="","",'Paraclinicos '!C875&lt;20,4,'Paraclinicos '!C875&lt;50,3,'Paraclinicos '!C875&lt;100,2,'Paraclinicos '!C875&lt;150,1,'Paraclinicos '!C875&gt;150,0)</f>
        <v>0</v>
      </c>
      <c r="Q876" cm="1">
        <f t="array" ref="Q876">_xlfn.IFS('Paraclinicos '!O875="","",'Paraclinicos '!O875&lt;1.2,0,'Paraclinicos '!O875&lt;2,1,'Paraclinicos '!O875&lt;3.5,2,'Paraclinicos '!O875&lt;5,3,'Paraclinicos '!O875&gt;5,4)</f>
        <v>0</v>
      </c>
      <c r="R876" t="str" cm="1">
        <f t="array" ref="R876">_xlfn.IFS('Paraclinicos '!J875="","",'Paraclinicos '!J875&lt;1.2,0,'Paraclinicos '!J875&lt;2,1,'Paraclinicos '!J875&lt;6,2,'Paraclinicos '!J875&lt;12,3,'Paraclinicos '!J875&gt;=12,4)</f>
        <v/>
      </c>
      <c r="S876" cm="1">
        <f t="array" ref="S876">_xlfn.IFS('Paraclinicos '!Y875="","",'Paraclinicos '!Y875&lt;70,1,'Paraclinicos '!Y875&gt;=70,0)</f>
        <v>0</v>
      </c>
      <c r="T876" cm="1">
        <f t="array" ref="T876">_xlfn.IFS('Paraclinicos '!W875="","",'Paraclinicos '!W875&lt;6,4,'Paraclinicos '!W875&lt;10,3,'Paraclinicos '!W875&lt;13,2,'Paraclinicos '!W875&lt;15,1,'Paraclinicos '!W875=15,0)</f>
        <v>0</v>
      </c>
      <c r="U876" s="54">
        <f t="shared" si="39"/>
        <v>1</v>
      </c>
      <c r="V876" cm="1">
        <f t="array" ref="V876">_xlfn.IFS('Paraclinicos '!S875="","",OR('Paraclinicos '!S875&lt;=8,'Paraclinicos '!S875&gt;=25),3,'Paraclinicos '!S875&lt;12,1,'Paraclinicos '!S875&lt;21,0,'Paraclinicos '!S875&lt;25,2)</f>
        <v>0</v>
      </c>
      <c r="W876" t="str">
        <f>IFERROR(IF(INDEX('BD Demog para scores enalazar'!Y$2:'BD Demog para scores enalazar'!Y$3000,MATCH(Formulas!A876,'BD Demog para scores enalazar'!A$2:'BD Demog para scores enalazar'!A$3000,0))=1,"SI","NO"),"")</f>
        <v>NO</v>
      </c>
      <c r="X876" s="9" t="str">
        <f>IFERROR(IF(INDEX('BD Demog para scores enalazar'!AJ$2:'BD Demog para scores enalazar'!AJ$3000,MATCH(Formulas!A876,'BD Demog para scores enalazar'!A$2:'BD Demog para scores enalazar'!A$3000,0))=1,"SI","NO"),"")</f>
        <v>NO</v>
      </c>
      <c r="Y876" cm="1">
        <f t="array" ref="Y876">IF(AND(W876="NO",X876="NO"),_xlfn.IFS('Paraclinicos '!K875&lt;=91,3,'Paraclinicos '!K875&lt;94,2,'Paraclinicos '!K875&lt;96,1,'Paraclinicos '!K875&gt;=96,0),"")</f>
        <v>2</v>
      </c>
      <c r="Z876" t="str" cm="1">
        <f t="array" ref="Z876">IF(OR(W876="SI",X876="SI"),_xlfn.IFS(OR(AND('Paraclinicos '!K875&lt;=83),AND('Paraclinicos '!K875&gt;=97,AA876=2)),3,OR(AND('Paraclinicos '!K875&lt;=86),AND('Paraclinicos '!K875&gt;=94,AA876=2)),2,OR(AND('Paraclinicos '!K875&lt;=88),AND('Paraclinicos '!K875&gt;=92,AA876=2)),1,OR(AND('Paraclinicos '!K875&gt;=88,'Paraclinicos '!K875&lt;=92),AND('Paraclinicos '!K875&gt;=93,AA876=0)),0),"")</f>
        <v/>
      </c>
      <c r="AA876" cm="1">
        <f t="array" ref="AA876">_xlfn.IFS('Paraclinicos '!E875="","",'Paraclinicos '!E875="Oxigeno",2,'Paraclinicos '!E875="Aire",0)</f>
        <v>2</v>
      </c>
    </row>
    <row r="877" spans="1:27" x14ac:dyDescent="0.25">
      <c r="A877">
        <f>'Paraclinicos '!A876</f>
        <v>199</v>
      </c>
      <c r="B877" s="3">
        <f>'Paraclinicos '!R876</f>
        <v>44320</v>
      </c>
      <c r="C877" cm="1">
        <f t="array" ref="C877">_xlfn.IFS('Paraclinicos '!Q876="","",'Paraclinicos '!Q876&gt;60,3,'Paraclinicos '!Q876&lt;=60,1)</f>
        <v>1</v>
      </c>
      <c r="D877" t="str">
        <f>IFERROR(IF(INDEX('BD Demog para scores enalazar'!BC$2:BC$3000,MATCH(Formulas!A877,'BD Demog para scores enalazar'!A$2:A$3000,0))=0,"SI","NO"),"")</f>
        <v>NO</v>
      </c>
      <c r="E877" cm="1">
        <f t="array" ref="E877">_xlfn.IFS(D877="","",D877="SI",4,D877="NO",1)</f>
        <v>1</v>
      </c>
      <c r="F877" cm="1">
        <f t="array" ref="F877">_xlfn.IFS('Paraclinicos '!B876="","",'Paraclinicos '!B876&gt;1,1,'Paraclinicos '!B876&lt;=1,3)</f>
        <v>3</v>
      </c>
      <c r="G877" cm="1">
        <f t="array" ref="G877">_xlfn.IFS('Paraclinicos '!D876="","",AND('Paraclinicos '!D876&gt;=250,'Paraclinicos '!D876&lt;=500),2,'Paraclinicos '!D876&gt;500,3,'Paraclinicos '!D876&lt;250,1)</f>
        <v>2</v>
      </c>
      <c r="H877" s="50">
        <f t="shared" si="40"/>
        <v>7</v>
      </c>
      <c r="I877" cm="1">
        <f t="array" ref="I877">_xlfn.IFS('Paraclinicos '!Q876="","",'Paraclinicos '!Q876&gt;=65,1,'Paraclinicos '!Q876&lt;65,0)</f>
        <v>0</v>
      </c>
      <c r="J877" cm="1">
        <f t="array" ref="J877">_xlfn.IFS('Paraclinicos '!I876="","",'Paraclinicos '!I876&gt;7,1,'Paraclinicos '!I876&lt;=7,0)</f>
        <v>1</v>
      </c>
      <c r="K877" cm="1">
        <f t="array" ref="K877">_xlfn.IFS('Paraclinicos '!W876="","",'Paraclinicos '!W876&lt;=8,1,'Paraclinicos '!W876&gt;8,0)</f>
        <v>1</v>
      </c>
      <c r="L877" cm="1">
        <f t="array" ref="L877">_xlfn.IFS('Paraclinicos '!S876="","",'Paraclinicos '!S876&gt;=30,1,'Paraclinicos '!S876&lt;30,0)</f>
        <v>0</v>
      </c>
      <c r="M877" cm="1">
        <f t="array" ref="M877">_xlfn.IFS(OR('Paraclinicos '!T876="",'Paraclinicos '!U876=""),"",OR('Paraclinicos '!T876&lt;=90,'Paraclinicos '!U876&lt;=60),1,OR('Paraclinicos '!T876&gt;90,'Paraclinicos '!U876&gt;60),0)</f>
        <v>0</v>
      </c>
      <c r="N877" s="45">
        <f t="shared" si="41"/>
        <v>3</v>
      </c>
      <c r="O877" cm="1">
        <f t="array" ref="O877">_xlfn.IFS(OR('Paraclinicos '!M876="",'Paraclinicos '!N876="",'Paraclinicos '!N876=0),"",'Paraclinicos '!M876/'Paraclinicos '!N876&lt;100,4,'Paraclinicos '!M876/'Paraclinicos '!N876&lt;200,3,'Paraclinicos '!M876/'Paraclinicos '!N876&lt;300,2,'Paraclinicos '!M876/'Paraclinicos '!N876&lt;400,1,'Paraclinicos '!M876/'Paraclinicos '!N876&gt;=400,0)</f>
        <v>2</v>
      </c>
      <c r="P877" cm="1">
        <f t="array" ref="P877">_xlfn.IFS('Paraclinicos '!C876="","",'Paraclinicos '!C876&lt;20,4,'Paraclinicos '!C876&lt;50,3,'Paraclinicos '!C876&lt;100,2,'Paraclinicos '!C876&lt;150,1,'Paraclinicos '!C876&gt;150,0)</f>
        <v>0</v>
      </c>
      <c r="Q877" cm="1">
        <f t="array" ref="Q877">_xlfn.IFS('Paraclinicos '!O876="","",'Paraclinicos '!O876&lt;1.2,0,'Paraclinicos '!O876&lt;2,1,'Paraclinicos '!O876&lt;3.5,2,'Paraclinicos '!O876&lt;5,3,'Paraclinicos '!O876&gt;5,4)</f>
        <v>0</v>
      </c>
      <c r="R877" t="str" cm="1">
        <f t="array" ref="R877">_xlfn.IFS('Paraclinicos '!J876="","",'Paraclinicos '!J876&lt;1.2,0,'Paraclinicos '!J876&lt;2,1,'Paraclinicos '!J876&lt;6,2,'Paraclinicos '!J876&lt;12,3,'Paraclinicos '!J876&gt;=12,4)</f>
        <v/>
      </c>
      <c r="S877" cm="1">
        <f t="array" ref="S877">_xlfn.IFS('Paraclinicos '!Y876="","",'Paraclinicos '!Y876&lt;70,1,'Paraclinicos '!Y876&gt;=70,0)</f>
        <v>0</v>
      </c>
      <c r="T877" cm="1">
        <f t="array" ref="T877">_xlfn.IFS('Paraclinicos '!W876="","",'Paraclinicos '!W876&lt;6,4,'Paraclinicos '!W876&lt;10,3,'Paraclinicos '!W876&lt;13,2,'Paraclinicos '!W876&lt;15,1,'Paraclinicos '!W876=15,0)</f>
        <v>4</v>
      </c>
      <c r="U877" s="54">
        <f t="shared" si="39"/>
        <v>6</v>
      </c>
      <c r="V877" cm="1">
        <f t="array" ref="V877">_xlfn.IFS('Paraclinicos '!S876="","",OR('Paraclinicos '!S876&lt;=8,'Paraclinicos '!S876&gt;=25),3,'Paraclinicos '!S876&lt;12,1,'Paraclinicos '!S876&lt;21,0,'Paraclinicos '!S876&lt;25,2)</f>
        <v>0</v>
      </c>
      <c r="W877" t="str">
        <f>IFERROR(IF(INDEX('BD Demog para scores enalazar'!Y$2:'BD Demog para scores enalazar'!Y$3000,MATCH(Formulas!A877,'BD Demog para scores enalazar'!A$2:'BD Demog para scores enalazar'!A$3000,0))=1,"SI","NO"),"")</f>
        <v>NO</v>
      </c>
      <c r="X877" s="9" t="str">
        <f>IFERROR(IF(INDEX('BD Demog para scores enalazar'!AJ$2:'BD Demog para scores enalazar'!AJ$3000,MATCH(Formulas!A877,'BD Demog para scores enalazar'!A$2:'BD Demog para scores enalazar'!A$3000,0))=1,"SI","NO"),"")</f>
        <v>NO</v>
      </c>
      <c r="Y877" cm="1">
        <f t="array" ref="Y877">IF(AND(W877="NO",X877="NO"),_xlfn.IFS('Paraclinicos '!K876&lt;=91,3,'Paraclinicos '!K876&lt;94,2,'Paraclinicos '!K876&lt;96,1,'Paraclinicos '!K876&gt;=96,0),"")</f>
        <v>3</v>
      </c>
      <c r="Z877" t="str" cm="1">
        <f t="array" ref="Z877">IF(OR(W877="SI",X877="SI"),_xlfn.IFS(OR(AND('Paraclinicos '!K876&lt;=83),AND('Paraclinicos '!K876&gt;=97,AA877=2)),3,OR(AND('Paraclinicos '!K876&lt;=86),AND('Paraclinicos '!K876&gt;=94,AA877=2)),2,OR(AND('Paraclinicos '!K876&lt;=88),AND('Paraclinicos '!K876&gt;=92,AA877=2)),1,OR(AND('Paraclinicos '!K876&gt;=88,'Paraclinicos '!K876&lt;=92),AND('Paraclinicos '!K876&gt;=93,AA877=0)),0),"")</f>
        <v/>
      </c>
      <c r="AA877" cm="1">
        <f t="array" ref="AA877">_xlfn.IFS('Paraclinicos '!E876="","",'Paraclinicos '!E876="Oxigeno",2,'Paraclinicos '!E876="Aire",0)</f>
        <v>2</v>
      </c>
    </row>
    <row r="878" spans="1:27" x14ac:dyDescent="0.25">
      <c r="A878">
        <f>'Paraclinicos '!A877</f>
        <v>199</v>
      </c>
      <c r="B878" s="3">
        <f>'Paraclinicos '!R877</f>
        <v>44321</v>
      </c>
      <c r="C878" cm="1">
        <f t="array" ref="C878">_xlfn.IFS('Paraclinicos '!Q877="","",'Paraclinicos '!Q877&gt;60,3,'Paraclinicos '!Q877&lt;=60,1)</f>
        <v>1</v>
      </c>
      <c r="D878" t="str">
        <f>IFERROR(IF(INDEX('BD Demog para scores enalazar'!BC$2:BC$3000,MATCH(Formulas!A878,'BD Demog para scores enalazar'!A$2:A$3000,0))=0,"SI","NO"),"")</f>
        <v>NO</v>
      </c>
      <c r="E878" cm="1">
        <f t="array" ref="E878">_xlfn.IFS(D878="","",D878="SI",4,D878="NO",1)</f>
        <v>1</v>
      </c>
      <c r="F878" cm="1">
        <f t="array" ref="F878">_xlfn.IFS('Paraclinicos '!B877="","",'Paraclinicos '!B877&gt;1,1,'Paraclinicos '!B877&lt;=1,3)</f>
        <v>3</v>
      </c>
      <c r="G878" t="str" cm="1">
        <f t="array" ref="G878">_xlfn.IFS('Paraclinicos '!D877="","",AND('Paraclinicos '!D877&gt;=250,'Paraclinicos '!D877&lt;=500),2,'Paraclinicos '!D877&gt;500,3,'Paraclinicos '!D877&lt;250,1)</f>
        <v/>
      </c>
      <c r="H878" s="50">
        <f t="shared" si="40"/>
        <v>5</v>
      </c>
      <c r="I878" cm="1">
        <f t="array" ref="I878">_xlfn.IFS('Paraclinicos '!Q877="","",'Paraclinicos '!Q877&gt;=65,1,'Paraclinicos '!Q877&lt;65,0)</f>
        <v>0</v>
      </c>
      <c r="J878" cm="1">
        <f t="array" ref="J878">_xlfn.IFS('Paraclinicos '!I877="","",'Paraclinicos '!I877&gt;7,1,'Paraclinicos '!I877&lt;=7,0)</f>
        <v>1</v>
      </c>
      <c r="K878" cm="1">
        <f t="array" ref="K878">_xlfn.IFS('Paraclinicos '!W877="","",'Paraclinicos '!W877&lt;=8,1,'Paraclinicos '!W877&gt;8,0)</f>
        <v>0</v>
      </c>
      <c r="L878" cm="1">
        <f t="array" ref="L878">_xlfn.IFS('Paraclinicos '!S877="","",'Paraclinicos '!S877&gt;=30,1,'Paraclinicos '!S877&lt;30,0)</f>
        <v>0</v>
      </c>
      <c r="M878" cm="1">
        <f t="array" ref="M878">_xlfn.IFS(OR('Paraclinicos '!T877="",'Paraclinicos '!U877=""),"",OR('Paraclinicos '!T877&lt;=90,'Paraclinicos '!U877&lt;=60),1,OR('Paraclinicos '!T877&gt;90,'Paraclinicos '!U877&gt;60),0)</f>
        <v>0</v>
      </c>
      <c r="N878" s="45">
        <f t="shared" si="41"/>
        <v>3</v>
      </c>
      <c r="O878" cm="1">
        <f t="array" ref="O878">_xlfn.IFS(OR('Paraclinicos '!M877="",'Paraclinicos '!N877="",'Paraclinicos '!N877=0),"",'Paraclinicos '!M877/'Paraclinicos '!N877&lt;100,4,'Paraclinicos '!M877/'Paraclinicos '!N877&lt;200,3,'Paraclinicos '!M877/'Paraclinicos '!N877&lt;300,2,'Paraclinicos '!M877/'Paraclinicos '!N877&lt;400,1,'Paraclinicos '!M877/'Paraclinicos '!N877&gt;=400,0)</f>
        <v>2</v>
      </c>
      <c r="P878" cm="1">
        <f t="array" ref="P878">_xlfn.IFS('Paraclinicos '!C877="","",'Paraclinicos '!C877&lt;20,4,'Paraclinicos '!C877&lt;50,3,'Paraclinicos '!C877&lt;100,2,'Paraclinicos '!C877&lt;150,1,'Paraclinicos '!C877&gt;150,0)</f>
        <v>0</v>
      </c>
      <c r="Q878" cm="1">
        <f t="array" ref="Q878">_xlfn.IFS('Paraclinicos '!O877="","",'Paraclinicos '!O877&lt;1.2,0,'Paraclinicos '!O877&lt;2,1,'Paraclinicos '!O877&lt;3.5,2,'Paraclinicos '!O877&lt;5,3,'Paraclinicos '!O877&gt;5,4)</f>
        <v>0</v>
      </c>
      <c r="R878" cm="1">
        <f t="array" ref="R878">_xlfn.IFS('Paraclinicos '!J877="","",'Paraclinicos '!J877&lt;1.2,0,'Paraclinicos '!J877&lt;2,1,'Paraclinicos '!J877&lt;6,2,'Paraclinicos '!J877&lt;12,3,'Paraclinicos '!J877&gt;=12,4)</f>
        <v>0</v>
      </c>
      <c r="S878" cm="1">
        <f t="array" ref="S878">_xlfn.IFS('Paraclinicos '!Y877="","",'Paraclinicos '!Y877&lt;70,1,'Paraclinicos '!Y877&gt;=70,0)</f>
        <v>0</v>
      </c>
      <c r="T878" cm="1">
        <f t="array" ref="T878">_xlfn.IFS('Paraclinicos '!W877="","",'Paraclinicos '!W877&lt;6,4,'Paraclinicos '!W877&lt;10,3,'Paraclinicos '!W877&lt;13,2,'Paraclinicos '!W877&lt;15,1,'Paraclinicos '!W877=15,0)</f>
        <v>0</v>
      </c>
      <c r="U878" s="54">
        <f t="shared" si="39"/>
        <v>2</v>
      </c>
      <c r="V878" cm="1">
        <f t="array" ref="V878">_xlfn.IFS('Paraclinicos '!S877="","",OR('Paraclinicos '!S877&lt;=8,'Paraclinicos '!S877&gt;=25),3,'Paraclinicos '!S877&lt;12,1,'Paraclinicos '!S877&lt;21,0,'Paraclinicos '!S877&lt;25,2)</f>
        <v>3</v>
      </c>
      <c r="W878" t="str">
        <f>IFERROR(IF(INDEX('BD Demog para scores enalazar'!Y$2:'BD Demog para scores enalazar'!Y$3000,MATCH(Formulas!A878,'BD Demog para scores enalazar'!A$2:'BD Demog para scores enalazar'!A$3000,0))=1,"SI","NO"),"")</f>
        <v>NO</v>
      </c>
      <c r="X878" s="9" t="str">
        <f>IFERROR(IF(INDEX('BD Demog para scores enalazar'!AJ$2:'BD Demog para scores enalazar'!AJ$3000,MATCH(Formulas!A878,'BD Demog para scores enalazar'!A$2:'BD Demog para scores enalazar'!A$3000,0))=1,"SI","NO"),"")</f>
        <v>NO</v>
      </c>
      <c r="Y878" cm="1">
        <f t="array" ref="Y878">IF(AND(W878="NO",X878="NO"),_xlfn.IFS('Paraclinicos '!K877&lt;=91,3,'Paraclinicos '!K877&lt;94,2,'Paraclinicos '!K877&lt;96,1,'Paraclinicos '!K877&gt;=96,0),"")</f>
        <v>3</v>
      </c>
      <c r="Z878" t="str" cm="1">
        <f t="array" ref="Z878">IF(OR(W878="SI",X878="SI"),_xlfn.IFS(OR(AND('Paraclinicos '!K877&lt;=83),AND('Paraclinicos '!K877&gt;=97,AA878=2)),3,OR(AND('Paraclinicos '!K877&lt;=86),AND('Paraclinicos '!K877&gt;=94,AA878=2)),2,OR(AND('Paraclinicos '!K877&lt;=88),AND('Paraclinicos '!K877&gt;=92,AA878=2)),1,OR(AND('Paraclinicos '!K877&gt;=88,'Paraclinicos '!K877&lt;=92),AND('Paraclinicos '!K877&gt;=93,AA878=0)),0),"")</f>
        <v/>
      </c>
      <c r="AA878" cm="1">
        <f t="array" ref="AA878">_xlfn.IFS('Paraclinicos '!E877="","",'Paraclinicos '!E877="Oxigeno",2,'Paraclinicos '!E877="Aire",0)</f>
        <v>2</v>
      </c>
    </row>
    <row r="879" spans="1:27" x14ac:dyDescent="0.25">
      <c r="A879">
        <f>'Paraclinicos '!A878</f>
        <v>199</v>
      </c>
      <c r="B879" s="3">
        <f>'Paraclinicos '!R878</f>
        <v>44321</v>
      </c>
      <c r="C879" cm="1">
        <f t="array" ref="C879">_xlfn.IFS('Paraclinicos '!Q878="","",'Paraclinicos '!Q878&gt;60,3,'Paraclinicos '!Q878&lt;=60,1)</f>
        <v>1</v>
      </c>
      <c r="D879" t="str">
        <f>IFERROR(IF(INDEX('BD Demog para scores enalazar'!BC$2:BC$3000,MATCH(Formulas!A879,'BD Demog para scores enalazar'!A$2:A$3000,0))=0,"SI","NO"),"")</f>
        <v>NO</v>
      </c>
      <c r="E879" cm="1">
        <f t="array" ref="E879">_xlfn.IFS(D879="","",D879="SI",4,D879="NO",1)</f>
        <v>1</v>
      </c>
      <c r="F879" cm="1">
        <f t="array" ref="F879">_xlfn.IFS('Paraclinicos '!B878="","",'Paraclinicos '!B878&gt;1,1,'Paraclinicos '!B878&lt;=1,3)</f>
        <v>1</v>
      </c>
      <c r="G879" cm="1">
        <f t="array" ref="G879">_xlfn.IFS('Paraclinicos '!D878="","",AND('Paraclinicos '!D878&gt;=250,'Paraclinicos '!D878&lt;=500),2,'Paraclinicos '!D878&gt;500,3,'Paraclinicos '!D878&lt;250,1)</f>
        <v>2</v>
      </c>
      <c r="H879" s="50">
        <f t="shared" si="40"/>
        <v>5</v>
      </c>
      <c r="I879" cm="1">
        <f t="array" ref="I879">_xlfn.IFS('Paraclinicos '!Q878="","",'Paraclinicos '!Q878&gt;=65,1,'Paraclinicos '!Q878&lt;65,0)</f>
        <v>0</v>
      </c>
      <c r="J879" cm="1">
        <f t="array" ref="J879">_xlfn.IFS('Paraclinicos '!I878="","",'Paraclinicos '!I878&gt;7,1,'Paraclinicos '!I878&lt;=7,0)</f>
        <v>1</v>
      </c>
      <c r="K879" cm="1">
        <f t="array" ref="K879">_xlfn.IFS('Paraclinicos '!W878="","",'Paraclinicos '!W878&lt;=8,1,'Paraclinicos '!W878&gt;8,0)</f>
        <v>1</v>
      </c>
      <c r="L879" cm="1">
        <f t="array" ref="L879">_xlfn.IFS('Paraclinicos '!S878="","",'Paraclinicos '!S878&gt;=30,1,'Paraclinicos '!S878&lt;30,0)</f>
        <v>0</v>
      </c>
      <c r="M879" cm="1">
        <f t="array" ref="M879">_xlfn.IFS(OR('Paraclinicos '!T878="",'Paraclinicos '!U878=""),"",OR('Paraclinicos '!T878&lt;=90,'Paraclinicos '!U878&lt;=60),1,OR('Paraclinicos '!T878&gt;90,'Paraclinicos '!U878&gt;60),0)</f>
        <v>0</v>
      </c>
      <c r="N879" s="45">
        <f t="shared" si="41"/>
        <v>3</v>
      </c>
      <c r="O879" cm="1">
        <f t="array" ref="O879">_xlfn.IFS(OR('Paraclinicos '!M878="",'Paraclinicos '!N878="",'Paraclinicos '!N878=0),"",'Paraclinicos '!M878/'Paraclinicos '!N878&lt;100,4,'Paraclinicos '!M878/'Paraclinicos '!N878&lt;200,3,'Paraclinicos '!M878/'Paraclinicos '!N878&lt;300,2,'Paraclinicos '!M878/'Paraclinicos '!N878&lt;400,1,'Paraclinicos '!M878/'Paraclinicos '!N878&gt;=400,0)</f>
        <v>3</v>
      </c>
      <c r="P879" cm="1">
        <f t="array" ref="P879">_xlfn.IFS('Paraclinicos '!C878="","",'Paraclinicos '!C878&lt;20,4,'Paraclinicos '!C878&lt;50,3,'Paraclinicos '!C878&lt;100,2,'Paraclinicos '!C878&lt;150,1,'Paraclinicos '!C878&gt;150,0)</f>
        <v>0</v>
      </c>
      <c r="Q879" cm="1">
        <f t="array" ref="Q879">_xlfn.IFS('Paraclinicos '!O878="","",'Paraclinicos '!O878&lt;1.2,0,'Paraclinicos '!O878&lt;2,1,'Paraclinicos '!O878&lt;3.5,2,'Paraclinicos '!O878&lt;5,3,'Paraclinicos '!O878&gt;5,4)</f>
        <v>0</v>
      </c>
      <c r="R879" t="str" cm="1">
        <f t="array" ref="R879">_xlfn.IFS('Paraclinicos '!J878="","",'Paraclinicos '!J878&lt;1.2,0,'Paraclinicos '!J878&lt;2,1,'Paraclinicos '!J878&lt;6,2,'Paraclinicos '!J878&lt;12,3,'Paraclinicos '!J878&gt;=12,4)</f>
        <v/>
      </c>
      <c r="S879" cm="1">
        <f t="array" ref="S879">_xlfn.IFS('Paraclinicos '!Y878="","",'Paraclinicos '!Y878&lt;70,1,'Paraclinicos '!Y878&gt;=70,0)</f>
        <v>0</v>
      </c>
      <c r="T879" cm="1">
        <f t="array" ref="T879">_xlfn.IFS('Paraclinicos '!W878="","",'Paraclinicos '!W878&lt;6,4,'Paraclinicos '!W878&lt;10,3,'Paraclinicos '!W878&lt;13,2,'Paraclinicos '!W878&lt;15,1,'Paraclinicos '!W878=15,0)</f>
        <v>4</v>
      </c>
      <c r="U879" s="54">
        <f t="shared" si="39"/>
        <v>7</v>
      </c>
      <c r="V879" cm="1">
        <f t="array" ref="V879">_xlfn.IFS('Paraclinicos '!S878="","",OR('Paraclinicos '!S878&lt;=8,'Paraclinicos '!S878&gt;=25),3,'Paraclinicos '!S878&lt;12,1,'Paraclinicos '!S878&lt;21,0,'Paraclinicos '!S878&lt;25,2)</f>
        <v>2</v>
      </c>
      <c r="W879" t="str">
        <f>IFERROR(IF(INDEX('BD Demog para scores enalazar'!Y$2:'BD Demog para scores enalazar'!Y$3000,MATCH(Formulas!A879,'BD Demog para scores enalazar'!A$2:'BD Demog para scores enalazar'!A$3000,0))=1,"SI","NO"),"")</f>
        <v>NO</v>
      </c>
      <c r="X879" s="9" t="str">
        <f>IFERROR(IF(INDEX('BD Demog para scores enalazar'!AJ$2:'BD Demog para scores enalazar'!AJ$3000,MATCH(Formulas!A879,'BD Demog para scores enalazar'!A$2:'BD Demog para scores enalazar'!A$3000,0))=1,"SI","NO"),"")</f>
        <v>NO</v>
      </c>
      <c r="Y879" cm="1">
        <f t="array" ref="Y879">IF(AND(W879="NO",X879="NO"),_xlfn.IFS('Paraclinicos '!K878&lt;=91,3,'Paraclinicos '!K878&lt;94,2,'Paraclinicos '!K878&lt;96,1,'Paraclinicos '!K878&gt;=96,0),"")</f>
        <v>3</v>
      </c>
      <c r="Z879" t="str" cm="1">
        <f t="array" ref="Z879">IF(OR(W879="SI",X879="SI"),_xlfn.IFS(OR(AND('Paraclinicos '!K878&lt;=83),AND('Paraclinicos '!K878&gt;=97,AA879=2)),3,OR(AND('Paraclinicos '!K878&lt;=86),AND('Paraclinicos '!K878&gt;=94,AA879=2)),2,OR(AND('Paraclinicos '!K878&lt;=88),AND('Paraclinicos '!K878&gt;=92,AA879=2)),1,OR(AND('Paraclinicos '!K878&gt;=88,'Paraclinicos '!K878&lt;=92),AND('Paraclinicos '!K878&gt;=93,AA879=0)),0),"")</f>
        <v/>
      </c>
      <c r="AA879" cm="1">
        <f t="array" ref="AA879">_xlfn.IFS('Paraclinicos '!E878="","",'Paraclinicos '!E878="Oxigeno",2,'Paraclinicos '!E878="Aire",0)</f>
        <v>2</v>
      </c>
    </row>
    <row r="880" spans="1:27" x14ac:dyDescent="0.25">
      <c r="A880">
        <f>'Paraclinicos '!A879</f>
        <v>199</v>
      </c>
      <c r="B880" s="3">
        <f>'Paraclinicos '!R879</f>
        <v>44323</v>
      </c>
      <c r="C880" cm="1">
        <f t="array" ref="C880">_xlfn.IFS('Paraclinicos '!Q879="","",'Paraclinicos '!Q879&gt;60,3,'Paraclinicos '!Q879&lt;=60,1)</f>
        <v>1</v>
      </c>
      <c r="D880" t="str">
        <f>IFERROR(IF(INDEX('BD Demog para scores enalazar'!BC$2:BC$3000,MATCH(Formulas!A880,'BD Demog para scores enalazar'!A$2:A$3000,0))=0,"SI","NO"),"")</f>
        <v>NO</v>
      </c>
      <c r="E880" cm="1">
        <f t="array" ref="E880">_xlfn.IFS(D880="","",D880="SI",4,D880="NO",1)</f>
        <v>1</v>
      </c>
      <c r="F880" cm="1">
        <f t="array" ref="F880">_xlfn.IFS('Paraclinicos '!B879="","",'Paraclinicos '!B879&gt;1,1,'Paraclinicos '!B879&lt;=1,3)</f>
        <v>3</v>
      </c>
      <c r="G880" t="str" cm="1">
        <f t="array" ref="G880">_xlfn.IFS('Paraclinicos '!D879="","",AND('Paraclinicos '!D879&gt;=250,'Paraclinicos '!D879&lt;=500),2,'Paraclinicos '!D879&gt;500,3,'Paraclinicos '!D879&lt;250,1)</f>
        <v/>
      </c>
      <c r="H880" s="50">
        <f t="shared" si="40"/>
        <v>5</v>
      </c>
      <c r="I880" cm="1">
        <f t="array" ref="I880">_xlfn.IFS('Paraclinicos '!Q879="","",'Paraclinicos '!Q879&gt;=65,1,'Paraclinicos '!Q879&lt;65,0)</f>
        <v>0</v>
      </c>
      <c r="J880" cm="1">
        <f t="array" ref="J880">_xlfn.IFS('Paraclinicos '!I879="","",'Paraclinicos '!I879&gt;7,1,'Paraclinicos '!I879&lt;=7,0)</f>
        <v>1</v>
      </c>
      <c r="K880" cm="1">
        <f t="array" ref="K880">_xlfn.IFS('Paraclinicos '!W879="","",'Paraclinicos '!W879&lt;=8,1,'Paraclinicos '!W879&gt;8,0)</f>
        <v>1</v>
      </c>
      <c r="L880" cm="1">
        <f t="array" ref="L880">_xlfn.IFS('Paraclinicos '!S879="","",'Paraclinicos '!S879&gt;=30,1,'Paraclinicos '!S879&lt;30,0)</f>
        <v>0</v>
      </c>
      <c r="M880" cm="1">
        <f t="array" ref="M880">_xlfn.IFS(OR('Paraclinicos '!T879="",'Paraclinicos '!U879=""),"",OR('Paraclinicos '!T879&lt;=90,'Paraclinicos '!U879&lt;=60),1,OR('Paraclinicos '!T879&gt;90,'Paraclinicos '!U879&gt;60),0)</f>
        <v>0</v>
      </c>
      <c r="N880" s="45">
        <f t="shared" si="41"/>
        <v>4</v>
      </c>
      <c r="O880" cm="1">
        <f t="array" ref="O880">_xlfn.IFS(OR('Paraclinicos '!M879="",'Paraclinicos '!N879="",'Paraclinicos '!N879=0),"",'Paraclinicos '!M879/'Paraclinicos '!N879&lt;100,4,'Paraclinicos '!M879/'Paraclinicos '!N879&lt;200,3,'Paraclinicos '!M879/'Paraclinicos '!N879&lt;300,2,'Paraclinicos '!M879/'Paraclinicos '!N879&lt;400,1,'Paraclinicos '!M879/'Paraclinicos '!N879&gt;=400,0)</f>
        <v>2</v>
      </c>
      <c r="P880" cm="1">
        <f t="array" ref="P880">_xlfn.IFS('Paraclinicos '!C879="","",'Paraclinicos '!C879&lt;20,4,'Paraclinicos '!C879&lt;50,3,'Paraclinicos '!C879&lt;100,2,'Paraclinicos '!C879&lt;150,1,'Paraclinicos '!C879&gt;150,0)</f>
        <v>0</v>
      </c>
      <c r="Q880" cm="1">
        <f t="array" ref="Q880">_xlfn.IFS('Paraclinicos '!O879="","",'Paraclinicos '!O879&lt;1.2,0,'Paraclinicos '!O879&lt;2,1,'Paraclinicos '!O879&lt;3.5,2,'Paraclinicos '!O879&lt;5,3,'Paraclinicos '!O879&gt;5,4)</f>
        <v>0</v>
      </c>
      <c r="R880" t="str" cm="1">
        <f t="array" ref="R880">_xlfn.IFS('Paraclinicos '!J879="","",'Paraclinicos '!J879&lt;1.2,0,'Paraclinicos '!J879&lt;2,1,'Paraclinicos '!J879&lt;6,2,'Paraclinicos '!J879&lt;12,3,'Paraclinicos '!J879&gt;=12,4)</f>
        <v/>
      </c>
      <c r="S880" cm="1">
        <f t="array" ref="S880">_xlfn.IFS('Paraclinicos '!Y879="","",'Paraclinicos '!Y879&lt;70,1,'Paraclinicos '!Y879&gt;=70,0)</f>
        <v>0</v>
      </c>
      <c r="T880" cm="1">
        <f t="array" ref="T880">_xlfn.IFS('Paraclinicos '!W879="","",'Paraclinicos '!W879&lt;6,4,'Paraclinicos '!W879&lt;10,3,'Paraclinicos '!W879&lt;13,2,'Paraclinicos '!W879&lt;15,1,'Paraclinicos '!W879=15,0)</f>
        <v>4</v>
      </c>
      <c r="U880" s="54">
        <f t="shared" si="39"/>
        <v>6</v>
      </c>
      <c r="V880" cm="1">
        <f t="array" ref="V880">_xlfn.IFS('Paraclinicos '!S879="","",OR('Paraclinicos '!S879&lt;=8,'Paraclinicos '!S879&gt;=25),3,'Paraclinicos '!S879&lt;12,1,'Paraclinicos '!S879&lt;21,0,'Paraclinicos '!S879&lt;25,2)</f>
        <v>0</v>
      </c>
      <c r="W880" t="str">
        <f>IFERROR(IF(INDEX('BD Demog para scores enalazar'!Y$2:'BD Demog para scores enalazar'!Y$3000,MATCH(Formulas!A880,'BD Demog para scores enalazar'!A$2:'BD Demog para scores enalazar'!A$3000,0))=1,"SI","NO"),"")</f>
        <v>NO</v>
      </c>
      <c r="X880" s="9" t="str">
        <f>IFERROR(IF(INDEX('BD Demog para scores enalazar'!AJ$2:'BD Demog para scores enalazar'!AJ$3000,MATCH(Formulas!A880,'BD Demog para scores enalazar'!A$2:'BD Demog para scores enalazar'!A$3000,0))=1,"SI","NO"),"")</f>
        <v>NO</v>
      </c>
      <c r="Y880" cm="1">
        <f t="array" ref="Y880">IF(AND(W880="NO",X880="NO"),_xlfn.IFS('Paraclinicos '!K879&lt;=91,3,'Paraclinicos '!K879&lt;94,2,'Paraclinicos '!K879&lt;96,1,'Paraclinicos '!K879&gt;=96,0),"")</f>
        <v>3</v>
      </c>
      <c r="Z880" t="str" cm="1">
        <f t="array" ref="Z880">IF(OR(W880="SI",X880="SI"),_xlfn.IFS(OR(AND('Paraclinicos '!K879&lt;=83),AND('Paraclinicos '!K879&gt;=97,AA880=2)),3,OR(AND('Paraclinicos '!K879&lt;=86),AND('Paraclinicos '!K879&gt;=94,AA880=2)),2,OR(AND('Paraclinicos '!K879&lt;=88),AND('Paraclinicos '!K879&gt;=92,AA880=2)),1,OR(AND('Paraclinicos '!K879&gt;=88,'Paraclinicos '!K879&lt;=92),AND('Paraclinicos '!K879&gt;=93,AA880=0)),0),"")</f>
        <v/>
      </c>
      <c r="AA880" cm="1">
        <f t="array" ref="AA880">_xlfn.IFS('Paraclinicos '!E879="","",'Paraclinicos '!E879="Oxigeno",2,'Paraclinicos '!E879="Aire",0)</f>
        <v>2</v>
      </c>
    </row>
    <row r="881" spans="1:27" x14ac:dyDescent="0.25">
      <c r="A881">
        <f>'Paraclinicos '!A880</f>
        <v>199</v>
      </c>
      <c r="B881" s="3">
        <f>'Paraclinicos '!R880</f>
        <v>44325</v>
      </c>
      <c r="C881" cm="1">
        <f t="array" ref="C881">_xlfn.IFS('Paraclinicos '!Q880="","",'Paraclinicos '!Q880&gt;60,3,'Paraclinicos '!Q880&lt;=60,1)</f>
        <v>1</v>
      </c>
      <c r="D881" t="str">
        <f>IFERROR(IF(INDEX('BD Demog para scores enalazar'!BC$2:BC$3000,MATCH(Formulas!A881,'BD Demog para scores enalazar'!A$2:A$3000,0))=0,"SI","NO"),"")</f>
        <v>NO</v>
      </c>
      <c r="E881" cm="1">
        <f t="array" ref="E881">_xlfn.IFS(D881="","",D881="SI",4,D881="NO",1)</f>
        <v>1</v>
      </c>
      <c r="F881" cm="1">
        <f t="array" ref="F881">_xlfn.IFS('Paraclinicos '!B880="","",'Paraclinicos '!B880&gt;1,1,'Paraclinicos '!B880&lt;=1,3)</f>
        <v>1</v>
      </c>
      <c r="G881" t="str" cm="1">
        <f t="array" ref="G881">_xlfn.IFS('Paraclinicos '!D880="","",AND('Paraclinicos '!D880&gt;=250,'Paraclinicos '!D880&lt;=500),2,'Paraclinicos '!D880&gt;500,3,'Paraclinicos '!D880&lt;250,1)</f>
        <v/>
      </c>
      <c r="H881" s="50">
        <f t="shared" si="40"/>
        <v>3</v>
      </c>
      <c r="I881" cm="1">
        <f t="array" ref="I881">_xlfn.IFS('Paraclinicos '!Q880="","",'Paraclinicos '!Q880&gt;=65,1,'Paraclinicos '!Q880&lt;65,0)</f>
        <v>0</v>
      </c>
      <c r="J881" cm="1">
        <f t="array" ref="J881">_xlfn.IFS('Paraclinicos '!I880="","",'Paraclinicos '!I880&gt;7,1,'Paraclinicos '!I880&lt;=7,0)</f>
        <v>1</v>
      </c>
      <c r="K881" cm="1">
        <f t="array" ref="K881">_xlfn.IFS('Paraclinicos '!W880="","",'Paraclinicos '!W880&lt;=8,1,'Paraclinicos '!W880&gt;8,0)</f>
        <v>1</v>
      </c>
      <c r="L881" cm="1">
        <f t="array" ref="L881">_xlfn.IFS('Paraclinicos '!S880="","",'Paraclinicos '!S880&gt;=30,1,'Paraclinicos '!S880&lt;30,0)</f>
        <v>0</v>
      </c>
      <c r="M881" cm="1">
        <f t="array" ref="M881">_xlfn.IFS(OR('Paraclinicos '!T880="",'Paraclinicos '!U880=""),"",OR('Paraclinicos '!T880&lt;=90,'Paraclinicos '!U880&lt;=60),1,OR('Paraclinicos '!T880&gt;90,'Paraclinicos '!U880&gt;60),0)</f>
        <v>0</v>
      </c>
      <c r="N881" s="45">
        <f t="shared" si="41"/>
        <v>4</v>
      </c>
      <c r="O881" cm="1">
        <f t="array" ref="O881">_xlfn.IFS(OR('Paraclinicos '!M880="",'Paraclinicos '!N880="",'Paraclinicos '!N880=0),"",'Paraclinicos '!M880/'Paraclinicos '!N880&lt;100,4,'Paraclinicos '!M880/'Paraclinicos '!N880&lt;200,3,'Paraclinicos '!M880/'Paraclinicos '!N880&lt;300,2,'Paraclinicos '!M880/'Paraclinicos '!N880&lt;400,1,'Paraclinicos '!M880/'Paraclinicos '!N880&gt;=400,0)</f>
        <v>2</v>
      </c>
      <c r="P881" cm="1">
        <f t="array" ref="P881">_xlfn.IFS('Paraclinicos '!C880="","",'Paraclinicos '!C880&lt;20,4,'Paraclinicos '!C880&lt;50,3,'Paraclinicos '!C880&lt;100,2,'Paraclinicos '!C880&lt;150,1,'Paraclinicos '!C880&gt;150,0)</f>
        <v>0</v>
      </c>
      <c r="Q881" cm="1">
        <f t="array" ref="Q881">_xlfn.IFS('Paraclinicos '!O880="","",'Paraclinicos '!O880&lt;1.2,0,'Paraclinicos '!O880&lt;2,1,'Paraclinicos '!O880&lt;3.5,2,'Paraclinicos '!O880&lt;5,3,'Paraclinicos '!O880&gt;5,4)</f>
        <v>0</v>
      </c>
      <c r="R881" t="str" cm="1">
        <f t="array" ref="R881">_xlfn.IFS('Paraclinicos '!J880="","",'Paraclinicos '!J880&lt;1.2,0,'Paraclinicos '!J880&lt;2,1,'Paraclinicos '!J880&lt;6,2,'Paraclinicos '!J880&lt;12,3,'Paraclinicos '!J880&gt;=12,4)</f>
        <v/>
      </c>
      <c r="S881" cm="1">
        <f t="array" ref="S881">_xlfn.IFS('Paraclinicos '!Y880="","",'Paraclinicos '!Y880&lt;70,1,'Paraclinicos '!Y880&gt;=70,0)</f>
        <v>0</v>
      </c>
      <c r="T881" cm="1">
        <f t="array" ref="T881">_xlfn.IFS('Paraclinicos '!W880="","",'Paraclinicos '!W880&lt;6,4,'Paraclinicos '!W880&lt;10,3,'Paraclinicos '!W880&lt;13,2,'Paraclinicos '!W880&lt;15,1,'Paraclinicos '!W880=15,0)</f>
        <v>4</v>
      </c>
      <c r="U881" s="54">
        <f t="shared" si="39"/>
        <v>6</v>
      </c>
      <c r="V881" cm="1">
        <f t="array" ref="V881">_xlfn.IFS('Paraclinicos '!S880="","",OR('Paraclinicos '!S880&lt;=8,'Paraclinicos '!S880&gt;=25),3,'Paraclinicos '!S880&lt;12,1,'Paraclinicos '!S880&lt;21,0,'Paraclinicos '!S880&lt;25,2)</f>
        <v>2</v>
      </c>
      <c r="W881" t="str">
        <f>IFERROR(IF(INDEX('BD Demog para scores enalazar'!Y$2:'BD Demog para scores enalazar'!Y$3000,MATCH(Formulas!A881,'BD Demog para scores enalazar'!A$2:'BD Demog para scores enalazar'!A$3000,0))=1,"SI","NO"),"")</f>
        <v>NO</v>
      </c>
      <c r="X881" s="9" t="str">
        <f>IFERROR(IF(INDEX('BD Demog para scores enalazar'!AJ$2:'BD Demog para scores enalazar'!AJ$3000,MATCH(Formulas!A881,'BD Demog para scores enalazar'!A$2:'BD Demog para scores enalazar'!A$3000,0))=1,"SI","NO"),"")</f>
        <v>NO</v>
      </c>
      <c r="Y881" cm="1">
        <f t="array" ref="Y881">IF(AND(W881="NO",X881="NO"),_xlfn.IFS('Paraclinicos '!K880&lt;=91,3,'Paraclinicos '!K880&lt;94,2,'Paraclinicos '!K880&lt;96,1,'Paraclinicos '!K880&gt;=96,0),"")</f>
        <v>1</v>
      </c>
      <c r="Z881" t="str" cm="1">
        <f t="array" ref="Z881">IF(OR(W881="SI",X881="SI"),_xlfn.IFS(OR(AND('Paraclinicos '!K880&lt;=83),AND('Paraclinicos '!K880&gt;=97,AA881=2)),3,OR(AND('Paraclinicos '!K880&lt;=86),AND('Paraclinicos '!K880&gt;=94,AA881=2)),2,OR(AND('Paraclinicos '!K880&lt;=88),AND('Paraclinicos '!K880&gt;=92,AA881=2)),1,OR(AND('Paraclinicos '!K880&gt;=88,'Paraclinicos '!K880&lt;=92),AND('Paraclinicos '!K880&gt;=93,AA881=0)),0),"")</f>
        <v/>
      </c>
      <c r="AA881" cm="1">
        <f t="array" ref="AA881">_xlfn.IFS('Paraclinicos '!E880="","",'Paraclinicos '!E880="Oxigeno",2,'Paraclinicos '!E880="Aire",0)</f>
        <v>2</v>
      </c>
    </row>
    <row r="882" spans="1:27" x14ac:dyDescent="0.25">
      <c r="A882">
        <f>'Paraclinicos '!A881</f>
        <v>199</v>
      </c>
      <c r="B882" s="3">
        <f>'Paraclinicos '!R881</f>
        <v>44327</v>
      </c>
      <c r="C882" cm="1">
        <f t="array" ref="C882">_xlfn.IFS('Paraclinicos '!Q881="","",'Paraclinicos '!Q881&gt;60,3,'Paraclinicos '!Q881&lt;=60,1)</f>
        <v>1</v>
      </c>
      <c r="D882" t="str">
        <f>IFERROR(IF(INDEX('BD Demog para scores enalazar'!BC$2:BC$3000,MATCH(Formulas!A882,'BD Demog para scores enalazar'!A$2:A$3000,0))=0,"SI","NO"),"")</f>
        <v>NO</v>
      </c>
      <c r="E882" cm="1">
        <f t="array" ref="E882">_xlfn.IFS(D882="","",D882="SI",4,D882="NO",1)</f>
        <v>1</v>
      </c>
      <c r="F882" cm="1">
        <f t="array" ref="F882">_xlfn.IFS('Paraclinicos '!B881="","",'Paraclinicos '!B881&gt;1,1,'Paraclinicos '!B881&lt;=1,3)</f>
        <v>1</v>
      </c>
      <c r="G882" cm="1">
        <f t="array" ref="G882">_xlfn.IFS('Paraclinicos '!D881="","",AND('Paraclinicos '!D881&gt;=250,'Paraclinicos '!D881&lt;=500),2,'Paraclinicos '!D881&gt;500,3,'Paraclinicos '!D881&lt;250,1)</f>
        <v>1</v>
      </c>
      <c r="H882" s="50">
        <f t="shared" si="40"/>
        <v>4</v>
      </c>
      <c r="I882" cm="1">
        <f t="array" ref="I882">_xlfn.IFS('Paraclinicos '!Q881="","",'Paraclinicos '!Q881&gt;=65,1,'Paraclinicos '!Q881&lt;65,0)</f>
        <v>0</v>
      </c>
      <c r="J882" cm="1">
        <f t="array" ref="J882">_xlfn.IFS('Paraclinicos '!I881="","",'Paraclinicos '!I881&gt;7,1,'Paraclinicos '!I881&lt;=7,0)</f>
        <v>1</v>
      </c>
      <c r="K882" cm="1">
        <f t="array" ref="K882">_xlfn.IFS('Paraclinicos '!W881="","",'Paraclinicos '!W881&lt;=8,1,'Paraclinicos '!W881&gt;8,0)</f>
        <v>1</v>
      </c>
      <c r="L882" cm="1">
        <f t="array" ref="L882">_xlfn.IFS('Paraclinicos '!S881="","",'Paraclinicos '!S881&gt;=30,1,'Paraclinicos '!S881&lt;30,0)</f>
        <v>0</v>
      </c>
      <c r="M882" cm="1">
        <f t="array" ref="M882">_xlfn.IFS(OR('Paraclinicos '!T881="",'Paraclinicos '!U881=""),"",OR('Paraclinicos '!T881&lt;=90,'Paraclinicos '!U881&lt;=60),1,OR('Paraclinicos '!T881&gt;90,'Paraclinicos '!U881&gt;60),0)</f>
        <v>0</v>
      </c>
      <c r="N882" s="45">
        <f t="shared" si="41"/>
        <v>4</v>
      </c>
      <c r="O882" cm="1">
        <f t="array" ref="O882">_xlfn.IFS(OR('Paraclinicos '!M881="",'Paraclinicos '!N881="",'Paraclinicos '!N881=0),"",'Paraclinicos '!M881/'Paraclinicos '!N881&lt;100,4,'Paraclinicos '!M881/'Paraclinicos '!N881&lt;200,3,'Paraclinicos '!M881/'Paraclinicos '!N881&lt;300,2,'Paraclinicos '!M881/'Paraclinicos '!N881&lt;400,1,'Paraclinicos '!M881/'Paraclinicos '!N881&gt;=400,0)</f>
        <v>0</v>
      </c>
      <c r="P882" cm="1">
        <f t="array" ref="P882">_xlfn.IFS('Paraclinicos '!C881="","",'Paraclinicos '!C881&lt;20,4,'Paraclinicos '!C881&lt;50,3,'Paraclinicos '!C881&lt;100,2,'Paraclinicos '!C881&lt;150,1,'Paraclinicos '!C881&gt;150,0)</f>
        <v>0</v>
      </c>
      <c r="Q882" cm="1">
        <f t="array" ref="Q882">_xlfn.IFS('Paraclinicos '!O881="","",'Paraclinicos '!O881&lt;1.2,0,'Paraclinicos '!O881&lt;2,1,'Paraclinicos '!O881&lt;3.5,2,'Paraclinicos '!O881&lt;5,3,'Paraclinicos '!O881&gt;5,4)</f>
        <v>0</v>
      </c>
      <c r="R882" t="str" cm="1">
        <f t="array" ref="R882">_xlfn.IFS('Paraclinicos '!J881="","",'Paraclinicos '!J881&lt;1.2,0,'Paraclinicos '!J881&lt;2,1,'Paraclinicos '!J881&lt;6,2,'Paraclinicos '!J881&lt;12,3,'Paraclinicos '!J881&gt;=12,4)</f>
        <v/>
      </c>
      <c r="S882" cm="1">
        <f t="array" ref="S882">_xlfn.IFS('Paraclinicos '!Y881="","",'Paraclinicos '!Y881&lt;70,1,'Paraclinicos '!Y881&gt;=70,0)</f>
        <v>0</v>
      </c>
      <c r="T882" cm="1">
        <f t="array" ref="T882">_xlfn.IFS('Paraclinicos '!W881="","",'Paraclinicos '!W881&lt;6,4,'Paraclinicos '!W881&lt;10,3,'Paraclinicos '!W881&lt;13,2,'Paraclinicos '!W881&lt;15,1,'Paraclinicos '!W881=15,0)</f>
        <v>4</v>
      </c>
      <c r="U882" s="54">
        <f t="shared" si="39"/>
        <v>4</v>
      </c>
      <c r="V882" cm="1">
        <f t="array" ref="V882">_xlfn.IFS('Paraclinicos '!S881="","",OR('Paraclinicos '!S881&lt;=8,'Paraclinicos '!S881&gt;=25),3,'Paraclinicos '!S881&lt;12,1,'Paraclinicos '!S881&lt;21,0,'Paraclinicos '!S881&lt;25,2)</f>
        <v>0</v>
      </c>
      <c r="W882" t="str">
        <f>IFERROR(IF(INDEX('BD Demog para scores enalazar'!Y$2:'BD Demog para scores enalazar'!Y$3000,MATCH(Formulas!A882,'BD Demog para scores enalazar'!A$2:'BD Demog para scores enalazar'!A$3000,0))=1,"SI","NO"),"")</f>
        <v>NO</v>
      </c>
      <c r="X882" s="9" t="str">
        <f>IFERROR(IF(INDEX('BD Demog para scores enalazar'!AJ$2:'BD Demog para scores enalazar'!AJ$3000,MATCH(Formulas!A882,'BD Demog para scores enalazar'!A$2:'BD Demog para scores enalazar'!A$3000,0))=1,"SI","NO"),"")</f>
        <v>NO</v>
      </c>
      <c r="Y882" cm="1">
        <f t="array" ref="Y882">IF(AND(W882="NO",X882="NO"),_xlfn.IFS('Paraclinicos '!K881&lt;=91,3,'Paraclinicos '!K881&lt;94,2,'Paraclinicos '!K881&lt;96,1,'Paraclinicos '!K881&gt;=96,0),"")</f>
        <v>0</v>
      </c>
      <c r="Z882" t="str" cm="1">
        <f t="array" ref="Z882">IF(OR(W882="SI",X882="SI"),_xlfn.IFS(OR(AND('Paraclinicos '!K881&lt;=83),AND('Paraclinicos '!K881&gt;=97,AA882=2)),3,OR(AND('Paraclinicos '!K881&lt;=86),AND('Paraclinicos '!K881&gt;=94,AA882=2)),2,OR(AND('Paraclinicos '!K881&lt;=88),AND('Paraclinicos '!K881&gt;=92,AA882=2)),1,OR(AND('Paraclinicos '!K881&gt;=88,'Paraclinicos '!K881&lt;=92),AND('Paraclinicos '!K881&gt;=93,AA882=0)),0),"")</f>
        <v/>
      </c>
      <c r="AA882" cm="1">
        <f t="array" ref="AA882">_xlfn.IFS('Paraclinicos '!E881="","",'Paraclinicos '!E881="Oxigeno",2,'Paraclinicos '!E881="Aire",0)</f>
        <v>2</v>
      </c>
    </row>
    <row r="883" spans="1:27" x14ac:dyDescent="0.25">
      <c r="A883">
        <f>'Paraclinicos '!A882</f>
        <v>200</v>
      </c>
      <c r="B883" s="3">
        <f>'Paraclinicos '!R882</f>
        <v>44314</v>
      </c>
      <c r="C883" cm="1">
        <f t="array" ref="C883">_xlfn.IFS('Paraclinicos '!Q882="","",'Paraclinicos '!Q882&gt;60,3,'Paraclinicos '!Q882&lt;=60,1)</f>
        <v>1</v>
      </c>
      <c r="D883" t="str">
        <f>IFERROR(IF(INDEX('BD Demog para scores enalazar'!BC$2:BC$3000,MATCH(Formulas!A883,'BD Demog para scores enalazar'!A$2:A$3000,0))=0,"SI","NO"),"")</f>
        <v>SI</v>
      </c>
      <c r="E883" cm="1">
        <f t="array" ref="E883">_xlfn.IFS(D883="","",D883="SI",4,D883="NO",1)</f>
        <v>4</v>
      </c>
      <c r="F883" cm="1">
        <f t="array" ref="F883">_xlfn.IFS('Paraclinicos '!B882="","",'Paraclinicos '!B882&gt;1,1,'Paraclinicos '!B882&lt;=1,3)</f>
        <v>3</v>
      </c>
      <c r="G883" t="str" cm="1">
        <f t="array" ref="G883">_xlfn.IFS('Paraclinicos '!D882="","",AND('Paraclinicos '!D882&gt;=250,'Paraclinicos '!D882&lt;=500),2,'Paraclinicos '!D882&gt;500,3,'Paraclinicos '!D882&lt;250,1)</f>
        <v/>
      </c>
      <c r="H883" s="50">
        <f t="shared" si="40"/>
        <v>8</v>
      </c>
      <c r="I883" cm="1">
        <f t="array" ref="I883">_xlfn.IFS('Paraclinicos '!Q882="","",'Paraclinicos '!Q882&gt;=65,1,'Paraclinicos '!Q882&lt;65,0)</f>
        <v>0</v>
      </c>
      <c r="J883" cm="1">
        <f t="array" ref="J883">_xlfn.IFS('Paraclinicos '!I882="","",'Paraclinicos '!I882&gt;7,1,'Paraclinicos '!I882&lt;=7,0)</f>
        <v>1</v>
      </c>
      <c r="K883" cm="1">
        <f t="array" ref="K883">_xlfn.IFS('Paraclinicos '!W882="","",'Paraclinicos '!W882&lt;=8,1,'Paraclinicos '!W882&gt;8,0)</f>
        <v>1</v>
      </c>
      <c r="L883" cm="1">
        <f t="array" ref="L883">_xlfn.IFS('Paraclinicos '!S882="","",'Paraclinicos '!S882&gt;=30,1,'Paraclinicos '!S882&lt;30,0)</f>
        <v>0</v>
      </c>
      <c r="M883" cm="1">
        <f t="array" ref="M883">_xlfn.IFS(OR('Paraclinicos '!T882="",'Paraclinicos '!U882=""),"",OR('Paraclinicos '!T882&lt;=90,'Paraclinicos '!U882&lt;=60),1,OR('Paraclinicos '!T882&gt;90,'Paraclinicos '!U882&gt;60),0)</f>
        <v>0</v>
      </c>
      <c r="N883" s="45">
        <f t="shared" si="41"/>
        <v>4</v>
      </c>
      <c r="O883" cm="1">
        <f t="array" ref="O883">_xlfn.IFS(OR('Paraclinicos '!M882="",'Paraclinicos '!N882="",'Paraclinicos '!N882=0),"",'Paraclinicos '!M882/'Paraclinicos '!N882&lt;100,4,'Paraclinicos '!M882/'Paraclinicos '!N882&lt;200,3,'Paraclinicos '!M882/'Paraclinicos '!N882&lt;300,2,'Paraclinicos '!M882/'Paraclinicos '!N882&lt;400,1,'Paraclinicos '!M882/'Paraclinicos '!N882&gt;=400,0)</f>
        <v>2</v>
      </c>
      <c r="P883" cm="1">
        <f t="array" ref="P883">_xlfn.IFS('Paraclinicos '!C882="","",'Paraclinicos '!C882&lt;20,4,'Paraclinicos '!C882&lt;50,3,'Paraclinicos '!C882&lt;100,2,'Paraclinicos '!C882&lt;150,1,'Paraclinicos '!C882&gt;150,0)</f>
        <v>0</v>
      </c>
      <c r="Q883" cm="1">
        <f t="array" ref="Q883">_xlfn.IFS('Paraclinicos '!O882="","",'Paraclinicos '!O882&lt;1.2,0,'Paraclinicos '!O882&lt;2,1,'Paraclinicos '!O882&lt;3.5,2,'Paraclinicos '!O882&lt;5,3,'Paraclinicos '!O882&gt;5,4)</f>
        <v>0</v>
      </c>
      <c r="R883" cm="1">
        <f t="array" ref="R883">_xlfn.IFS('Paraclinicos '!J882="","",'Paraclinicos '!J882&lt;1.2,0,'Paraclinicos '!J882&lt;2,1,'Paraclinicos '!J882&lt;6,2,'Paraclinicos '!J882&lt;12,3,'Paraclinicos '!J882&gt;=12,4)</f>
        <v>1</v>
      </c>
      <c r="S883" cm="1">
        <f t="array" ref="S883">_xlfn.IFS('Paraclinicos '!Y882="","",'Paraclinicos '!Y882&lt;70,1,'Paraclinicos '!Y882&gt;=70,0)</f>
        <v>0</v>
      </c>
      <c r="T883" cm="1">
        <f t="array" ref="T883">_xlfn.IFS('Paraclinicos '!W882="","",'Paraclinicos '!W882&lt;6,4,'Paraclinicos '!W882&lt;10,3,'Paraclinicos '!W882&lt;13,2,'Paraclinicos '!W882&lt;15,1,'Paraclinicos '!W882=15,0)</f>
        <v>4</v>
      </c>
      <c r="U883" s="54">
        <f t="shared" si="39"/>
        <v>7</v>
      </c>
      <c r="V883" cm="1">
        <f t="array" ref="V883">_xlfn.IFS('Paraclinicos '!S882="","",OR('Paraclinicos '!S882&lt;=8,'Paraclinicos '!S882&gt;=25),3,'Paraclinicos '!S882&lt;12,1,'Paraclinicos '!S882&lt;21,0,'Paraclinicos '!S882&lt;25,2)</f>
        <v>0</v>
      </c>
      <c r="W883" t="str">
        <f>IFERROR(IF(INDEX('BD Demog para scores enalazar'!Y$2:'BD Demog para scores enalazar'!Y$3000,MATCH(Formulas!A883,'BD Demog para scores enalazar'!A$2:'BD Demog para scores enalazar'!A$3000,0))=1,"SI","NO"),"")</f>
        <v>NO</v>
      </c>
      <c r="X883" s="9" t="str">
        <f>IFERROR(IF(INDEX('BD Demog para scores enalazar'!AJ$2:'BD Demog para scores enalazar'!AJ$3000,MATCH(Formulas!A883,'BD Demog para scores enalazar'!A$2:'BD Demog para scores enalazar'!A$3000,0))=1,"SI","NO"),"")</f>
        <v>NO</v>
      </c>
      <c r="Y883" cm="1">
        <f t="array" ref="Y883">IF(AND(W883="NO",X883="NO"),_xlfn.IFS('Paraclinicos '!K882&lt;=91,3,'Paraclinicos '!K882&lt;94,2,'Paraclinicos '!K882&lt;96,1,'Paraclinicos '!K882&gt;=96,0),"")</f>
        <v>3</v>
      </c>
      <c r="Z883" t="str" cm="1">
        <f t="array" ref="Z883">IF(OR(W883="SI",X883="SI"),_xlfn.IFS(OR(AND('Paraclinicos '!K882&lt;=83),AND('Paraclinicos '!K882&gt;=97,AA883=2)),3,OR(AND('Paraclinicos '!K882&lt;=86),AND('Paraclinicos '!K882&gt;=94,AA883=2)),2,OR(AND('Paraclinicos '!K882&lt;=88),AND('Paraclinicos '!K882&gt;=92,AA883=2)),1,OR(AND('Paraclinicos '!K882&gt;=88,'Paraclinicos '!K882&lt;=92),AND('Paraclinicos '!K882&gt;=93,AA883=0)),0),"")</f>
        <v/>
      </c>
      <c r="AA883" cm="1">
        <f t="array" ref="AA883">_xlfn.IFS('Paraclinicos '!E882="","",'Paraclinicos '!E882="Oxigeno",2,'Paraclinicos '!E882="Aire",0)</f>
        <v>2</v>
      </c>
    </row>
    <row r="884" spans="1:27" x14ac:dyDescent="0.25">
      <c r="A884">
        <f>'Paraclinicos '!A883</f>
        <v>200</v>
      </c>
      <c r="B884" s="3">
        <f>'Paraclinicos '!R883</f>
        <v>44315</v>
      </c>
      <c r="C884" cm="1">
        <f t="array" ref="C884">_xlfn.IFS('Paraclinicos '!Q883="","",'Paraclinicos '!Q883&gt;60,3,'Paraclinicos '!Q883&lt;=60,1)</f>
        <v>1</v>
      </c>
      <c r="D884" t="str">
        <f>IFERROR(IF(INDEX('BD Demog para scores enalazar'!BC$2:BC$3000,MATCH(Formulas!A884,'BD Demog para scores enalazar'!A$2:A$3000,0))=0,"SI","NO"),"")</f>
        <v>SI</v>
      </c>
      <c r="E884" cm="1">
        <f t="array" ref="E884">_xlfn.IFS(D884="","",D884="SI",4,D884="NO",1)</f>
        <v>4</v>
      </c>
      <c r="F884" cm="1">
        <f t="array" ref="F884">_xlfn.IFS('Paraclinicos '!B883="","",'Paraclinicos '!B883&gt;1,1,'Paraclinicos '!B883&lt;=1,3)</f>
        <v>3</v>
      </c>
      <c r="G884" t="str" cm="1">
        <f t="array" ref="G884">_xlfn.IFS('Paraclinicos '!D883="","",AND('Paraclinicos '!D883&gt;=250,'Paraclinicos '!D883&lt;=500),2,'Paraclinicos '!D883&gt;500,3,'Paraclinicos '!D883&lt;250,1)</f>
        <v/>
      </c>
      <c r="H884" s="50">
        <f t="shared" si="40"/>
        <v>8</v>
      </c>
      <c r="I884" cm="1">
        <f t="array" ref="I884">_xlfn.IFS('Paraclinicos '!Q883="","",'Paraclinicos '!Q883&gt;=65,1,'Paraclinicos '!Q883&lt;65,0)</f>
        <v>0</v>
      </c>
      <c r="J884" cm="1">
        <f t="array" ref="J884">_xlfn.IFS('Paraclinicos '!I883="","",'Paraclinicos '!I883&gt;7,1,'Paraclinicos '!I883&lt;=7,0)</f>
        <v>1</v>
      </c>
      <c r="K884" cm="1">
        <f t="array" ref="K884">_xlfn.IFS('Paraclinicos '!W883="","",'Paraclinicos '!W883&lt;=8,1,'Paraclinicos '!W883&gt;8,0)</f>
        <v>1</v>
      </c>
      <c r="L884" cm="1">
        <f t="array" ref="L884">_xlfn.IFS('Paraclinicos '!S883="","",'Paraclinicos '!S883&gt;=30,1,'Paraclinicos '!S883&lt;30,0)</f>
        <v>0</v>
      </c>
      <c r="M884" cm="1">
        <f t="array" ref="M884">_xlfn.IFS(OR('Paraclinicos '!T883="",'Paraclinicos '!U883=""),"",OR('Paraclinicos '!T883&lt;=90,'Paraclinicos '!U883&lt;=60),1,OR('Paraclinicos '!T883&gt;90,'Paraclinicos '!U883&gt;60),0)</f>
        <v>1</v>
      </c>
      <c r="N884" s="45">
        <f t="shared" si="41"/>
        <v>5</v>
      </c>
      <c r="O884" cm="1">
        <f t="array" ref="O884">_xlfn.IFS(OR('Paraclinicos '!M883="",'Paraclinicos '!N883="",'Paraclinicos '!N883=0),"",'Paraclinicos '!M883/'Paraclinicos '!N883&lt;100,4,'Paraclinicos '!M883/'Paraclinicos '!N883&lt;200,3,'Paraclinicos '!M883/'Paraclinicos '!N883&lt;300,2,'Paraclinicos '!M883/'Paraclinicos '!N883&lt;400,1,'Paraclinicos '!M883/'Paraclinicos '!N883&gt;=400,0)</f>
        <v>2</v>
      </c>
      <c r="P884" cm="1">
        <f t="array" ref="P884">_xlfn.IFS('Paraclinicos '!C883="","",'Paraclinicos '!C883&lt;20,4,'Paraclinicos '!C883&lt;50,3,'Paraclinicos '!C883&lt;100,2,'Paraclinicos '!C883&lt;150,1,'Paraclinicos '!C883&gt;150,0)</f>
        <v>0</v>
      </c>
      <c r="Q884" cm="1">
        <f t="array" ref="Q884">_xlfn.IFS('Paraclinicos '!O883="","",'Paraclinicos '!O883&lt;1.2,0,'Paraclinicos '!O883&lt;2,1,'Paraclinicos '!O883&lt;3.5,2,'Paraclinicos '!O883&lt;5,3,'Paraclinicos '!O883&gt;5,4)</f>
        <v>0</v>
      </c>
      <c r="R884" cm="1">
        <f t="array" ref="R884">_xlfn.IFS('Paraclinicos '!J883="","",'Paraclinicos '!J883&lt;1.2,0,'Paraclinicos '!J883&lt;2,1,'Paraclinicos '!J883&lt;6,2,'Paraclinicos '!J883&lt;12,3,'Paraclinicos '!J883&gt;=12,4)</f>
        <v>1</v>
      </c>
      <c r="S884" cm="1">
        <f t="array" ref="S884">_xlfn.IFS('Paraclinicos '!Y883="","",'Paraclinicos '!Y883&lt;70,1,'Paraclinicos '!Y883&gt;=70,0)</f>
        <v>0</v>
      </c>
      <c r="T884" cm="1">
        <f t="array" ref="T884">_xlfn.IFS('Paraclinicos '!W883="","",'Paraclinicos '!W883&lt;6,4,'Paraclinicos '!W883&lt;10,3,'Paraclinicos '!W883&lt;13,2,'Paraclinicos '!W883&lt;15,1,'Paraclinicos '!W883=15,0)</f>
        <v>4</v>
      </c>
      <c r="U884" s="54">
        <f t="shared" si="39"/>
        <v>7</v>
      </c>
      <c r="V884" cm="1">
        <f t="array" ref="V884">_xlfn.IFS('Paraclinicos '!S883="","",OR('Paraclinicos '!S883&lt;=8,'Paraclinicos '!S883&gt;=25),3,'Paraclinicos '!S883&lt;12,1,'Paraclinicos '!S883&lt;21,0,'Paraclinicos '!S883&lt;25,2)</f>
        <v>2</v>
      </c>
      <c r="W884" t="str">
        <f>IFERROR(IF(INDEX('BD Demog para scores enalazar'!Y$2:'BD Demog para scores enalazar'!Y$3000,MATCH(Formulas!A884,'BD Demog para scores enalazar'!A$2:'BD Demog para scores enalazar'!A$3000,0))=1,"SI","NO"),"")</f>
        <v>NO</v>
      </c>
      <c r="X884" s="9" t="str">
        <f>IFERROR(IF(INDEX('BD Demog para scores enalazar'!AJ$2:'BD Demog para scores enalazar'!AJ$3000,MATCH(Formulas!A884,'BD Demog para scores enalazar'!A$2:'BD Demog para scores enalazar'!A$3000,0))=1,"SI","NO"),"")</f>
        <v>NO</v>
      </c>
      <c r="Y884" cm="1">
        <f t="array" ref="Y884">IF(AND(W884="NO",X884="NO"),_xlfn.IFS('Paraclinicos '!K883&lt;=91,3,'Paraclinicos '!K883&lt;94,2,'Paraclinicos '!K883&lt;96,1,'Paraclinicos '!K883&gt;=96,0),"")</f>
        <v>3</v>
      </c>
      <c r="Z884" t="str" cm="1">
        <f t="array" ref="Z884">IF(OR(W884="SI",X884="SI"),_xlfn.IFS(OR(AND('Paraclinicos '!K883&lt;=83),AND('Paraclinicos '!K883&gt;=97,AA884=2)),3,OR(AND('Paraclinicos '!K883&lt;=86),AND('Paraclinicos '!K883&gt;=94,AA884=2)),2,OR(AND('Paraclinicos '!K883&lt;=88),AND('Paraclinicos '!K883&gt;=92,AA884=2)),1,OR(AND('Paraclinicos '!K883&gt;=88,'Paraclinicos '!K883&lt;=92),AND('Paraclinicos '!K883&gt;=93,AA884=0)),0),"")</f>
        <v/>
      </c>
      <c r="AA884" cm="1">
        <f t="array" ref="AA884">_xlfn.IFS('Paraclinicos '!E883="","",'Paraclinicos '!E883="Oxigeno",2,'Paraclinicos '!E883="Aire",0)</f>
        <v>2</v>
      </c>
    </row>
    <row r="885" spans="1:27" x14ac:dyDescent="0.25">
      <c r="A885">
        <f>'Paraclinicos '!A884</f>
        <v>200</v>
      </c>
      <c r="B885" s="3">
        <f>'Paraclinicos '!R884</f>
        <v>44315</v>
      </c>
      <c r="C885" cm="1">
        <f t="array" ref="C885">_xlfn.IFS('Paraclinicos '!Q884="","",'Paraclinicos '!Q884&gt;60,3,'Paraclinicos '!Q884&lt;=60,1)</f>
        <v>1</v>
      </c>
      <c r="D885" t="str">
        <f>IFERROR(IF(INDEX('BD Demog para scores enalazar'!BC$2:BC$3000,MATCH(Formulas!A885,'BD Demog para scores enalazar'!A$2:A$3000,0))=0,"SI","NO"),"")</f>
        <v>SI</v>
      </c>
      <c r="E885" cm="1">
        <f t="array" ref="E885">_xlfn.IFS(D885="","",D885="SI",4,D885="NO",1)</f>
        <v>4</v>
      </c>
      <c r="F885" cm="1">
        <f t="array" ref="F885">_xlfn.IFS('Paraclinicos '!B884="","",'Paraclinicos '!B884&gt;1,1,'Paraclinicos '!B884&lt;=1,3)</f>
        <v>1</v>
      </c>
      <c r="G885" t="str" cm="1">
        <f t="array" ref="G885">_xlfn.IFS('Paraclinicos '!D884="","",AND('Paraclinicos '!D884&gt;=250,'Paraclinicos '!D884&lt;=500),2,'Paraclinicos '!D884&gt;500,3,'Paraclinicos '!D884&lt;250,1)</f>
        <v/>
      </c>
      <c r="H885" s="50">
        <f t="shared" si="40"/>
        <v>6</v>
      </c>
      <c r="I885" cm="1">
        <f t="array" ref="I885">_xlfn.IFS('Paraclinicos '!Q884="","",'Paraclinicos '!Q884&gt;=65,1,'Paraclinicos '!Q884&lt;65,0)</f>
        <v>0</v>
      </c>
      <c r="J885" cm="1">
        <f t="array" ref="J885">_xlfn.IFS('Paraclinicos '!I884="","",'Paraclinicos '!I884&gt;7,1,'Paraclinicos '!I884&lt;=7,0)</f>
        <v>1</v>
      </c>
      <c r="K885" cm="1">
        <f t="array" ref="K885">_xlfn.IFS('Paraclinicos '!W884="","",'Paraclinicos '!W884&lt;=8,1,'Paraclinicos '!W884&gt;8,0)</f>
        <v>0</v>
      </c>
      <c r="L885" cm="1">
        <f t="array" ref="L885">_xlfn.IFS('Paraclinicos '!S884="","",'Paraclinicos '!S884&gt;=30,1,'Paraclinicos '!S884&lt;30,0)</f>
        <v>0</v>
      </c>
      <c r="M885" cm="1">
        <f t="array" ref="M885">_xlfn.IFS(OR('Paraclinicos '!T884="",'Paraclinicos '!U884=""),"",OR('Paraclinicos '!T884&lt;=90,'Paraclinicos '!U884&lt;=60),1,OR('Paraclinicos '!T884&gt;90,'Paraclinicos '!U884&gt;60),0)</f>
        <v>0</v>
      </c>
      <c r="N885" s="45">
        <f t="shared" si="41"/>
        <v>4</v>
      </c>
      <c r="O885" cm="1">
        <f t="array" ref="O885">_xlfn.IFS(OR('Paraclinicos '!M884="",'Paraclinicos '!N884="",'Paraclinicos '!N884=0),"",'Paraclinicos '!M884/'Paraclinicos '!N884&lt;100,4,'Paraclinicos '!M884/'Paraclinicos '!N884&lt;200,3,'Paraclinicos '!M884/'Paraclinicos '!N884&lt;300,2,'Paraclinicos '!M884/'Paraclinicos '!N884&lt;400,1,'Paraclinicos '!M884/'Paraclinicos '!N884&gt;=400,0)</f>
        <v>3</v>
      </c>
      <c r="P885" cm="1">
        <f t="array" ref="P885">_xlfn.IFS('Paraclinicos '!C884="","",'Paraclinicos '!C884&lt;20,4,'Paraclinicos '!C884&lt;50,3,'Paraclinicos '!C884&lt;100,2,'Paraclinicos '!C884&lt;150,1,'Paraclinicos '!C884&gt;150,0)</f>
        <v>0</v>
      </c>
      <c r="Q885" cm="1">
        <f t="array" ref="Q885">_xlfn.IFS('Paraclinicos '!O884="","",'Paraclinicos '!O884&lt;1.2,0,'Paraclinicos '!O884&lt;2,1,'Paraclinicos '!O884&lt;3.5,2,'Paraclinicos '!O884&lt;5,3,'Paraclinicos '!O884&gt;5,4)</f>
        <v>0</v>
      </c>
      <c r="R885" cm="1">
        <f t="array" ref="R885">_xlfn.IFS('Paraclinicos '!J884="","",'Paraclinicos '!J884&lt;1.2,0,'Paraclinicos '!J884&lt;2,1,'Paraclinicos '!J884&lt;6,2,'Paraclinicos '!J884&lt;12,3,'Paraclinicos '!J884&gt;=12,4)</f>
        <v>1</v>
      </c>
      <c r="S885" cm="1">
        <f t="array" ref="S885">_xlfn.IFS('Paraclinicos '!Y884="","",'Paraclinicos '!Y884&lt;70,1,'Paraclinicos '!Y884&gt;=70,0)</f>
        <v>0</v>
      </c>
      <c r="T885" cm="1">
        <f t="array" ref="T885">_xlfn.IFS('Paraclinicos '!W884="","",'Paraclinicos '!W884&lt;6,4,'Paraclinicos '!W884&lt;10,3,'Paraclinicos '!W884&lt;13,2,'Paraclinicos '!W884&lt;15,1,'Paraclinicos '!W884=15,0)</f>
        <v>2</v>
      </c>
      <c r="U885" s="54">
        <f t="shared" si="39"/>
        <v>6</v>
      </c>
      <c r="V885" cm="1">
        <f t="array" ref="V885">_xlfn.IFS('Paraclinicos '!S884="","",OR('Paraclinicos '!S884&lt;=8,'Paraclinicos '!S884&gt;=25),3,'Paraclinicos '!S884&lt;12,1,'Paraclinicos '!S884&lt;21,0,'Paraclinicos '!S884&lt;25,2)</f>
        <v>2</v>
      </c>
      <c r="W885" t="str">
        <f>IFERROR(IF(INDEX('BD Demog para scores enalazar'!Y$2:'BD Demog para scores enalazar'!Y$3000,MATCH(Formulas!A885,'BD Demog para scores enalazar'!A$2:'BD Demog para scores enalazar'!A$3000,0))=1,"SI","NO"),"")</f>
        <v>NO</v>
      </c>
      <c r="X885" s="9" t="str">
        <f>IFERROR(IF(INDEX('BD Demog para scores enalazar'!AJ$2:'BD Demog para scores enalazar'!AJ$3000,MATCH(Formulas!A885,'BD Demog para scores enalazar'!A$2:'BD Demog para scores enalazar'!A$3000,0))=1,"SI","NO"),"")</f>
        <v>NO</v>
      </c>
      <c r="Y885" cm="1">
        <f t="array" ref="Y885">IF(AND(W885="NO",X885="NO"),_xlfn.IFS('Paraclinicos '!K884&lt;=91,3,'Paraclinicos '!K884&lt;94,2,'Paraclinicos '!K884&lt;96,1,'Paraclinicos '!K884&gt;=96,0),"")</f>
        <v>3</v>
      </c>
      <c r="Z885" t="str" cm="1">
        <f t="array" ref="Z885">IF(OR(W885="SI",X885="SI"),_xlfn.IFS(OR(AND('Paraclinicos '!K884&lt;=83),AND('Paraclinicos '!K884&gt;=97,AA885=2)),3,OR(AND('Paraclinicos '!K884&lt;=86),AND('Paraclinicos '!K884&gt;=94,AA885=2)),2,OR(AND('Paraclinicos '!K884&lt;=88),AND('Paraclinicos '!K884&gt;=92,AA885=2)),1,OR(AND('Paraclinicos '!K884&gt;=88,'Paraclinicos '!K884&lt;=92),AND('Paraclinicos '!K884&gt;=93,AA885=0)),0),"")</f>
        <v/>
      </c>
      <c r="AA885" cm="1">
        <f t="array" ref="AA885">_xlfn.IFS('Paraclinicos '!E884="","",'Paraclinicos '!E884="Oxigeno",2,'Paraclinicos '!E884="Aire",0)</f>
        <v>2</v>
      </c>
    </row>
    <row r="886" spans="1:27" x14ac:dyDescent="0.25">
      <c r="A886">
        <f>'Paraclinicos '!A885</f>
        <v>200</v>
      </c>
      <c r="B886" s="3">
        <f>'Paraclinicos '!R885</f>
        <v>44317</v>
      </c>
      <c r="C886" cm="1">
        <f t="array" ref="C886">_xlfn.IFS('Paraclinicos '!Q885="","",'Paraclinicos '!Q885&gt;60,3,'Paraclinicos '!Q885&lt;=60,1)</f>
        <v>1</v>
      </c>
      <c r="D886" t="str">
        <f>IFERROR(IF(INDEX('BD Demog para scores enalazar'!BC$2:BC$3000,MATCH(Formulas!A886,'BD Demog para scores enalazar'!A$2:A$3000,0))=0,"SI","NO"),"")</f>
        <v>SI</v>
      </c>
      <c r="E886" cm="1">
        <f t="array" ref="E886">_xlfn.IFS(D886="","",D886="SI",4,D886="NO",1)</f>
        <v>4</v>
      </c>
      <c r="F886" cm="1">
        <f t="array" ref="F886">_xlfn.IFS('Paraclinicos '!B885="","",'Paraclinicos '!B885&gt;1,1,'Paraclinicos '!B885&lt;=1,3)</f>
        <v>1</v>
      </c>
      <c r="G886" t="str" cm="1">
        <f t="array" ref="G886">_xlfn.IFS('Paraclinicos '!D885="","",AND('Paraclinicos '!D885&gt;=250,'Paraclinicos '!D885&lt;=500),2,'Paraclinicos '!D885&gt;500,3,'Paraclinicos '!D885&lt;250,1)</f>
        <v/>
      </c>
      <c r="H886" s="50">
        <f t="shared" si="40"/>
        <v>6</v>
      </c>
      <c r="I886" cm="1">
        <f t="array" ref="I886">_xlfn.IFS('Paraclinicos '!Q885="","",'Paraclinicos '!Q885&gt;=65,1,'Paraclinicos '!Q885&lt;65,0)</f>
        <v>0</v>
      </c>
      <c r="J886" cm="1">
        <f t="array" ref="J886">_xlfn.IFS('Paraclinicos '!I885="","",'Paraclinicos '!I885&gt;7,1,'Paraclinicos '!I885&lt;=7,0)</f>
        <v>1</v>
      </c>
      <c r="K886" cm="1">
        <f t="array" ref="K886">_xlfn.IFS('Paraclinicos '!W885="","",'Paraclinicos '!W885&lt;=8,1,'Paraclinicos '!W885&gt;8,0)</f>
        <v>1</v>
      </c>
      <c r="L886" cm="1">
        <f t="array" ref="L886">_xlfn.IFS('Paraclinicos '!S885="","",'Paraclinicos '!S885&gt;=30,1,'Paraclinicos '!S885&lt;30,0)</f>
        <v>0</v>
      </c>
      <c r="M886" cm="1">
        <f t="array" ref="M886">_xlfn.IFS(OR('Paraclinicos '!T885="",'Paraclinicos '!U885=""),"",OR('Paraclinicos '!T885&lt;=90,'Paraclinicos '!U885&lt;=60),1,OR('Paraclinicos '!T885&gt;90,'Paraclinicos '!U885&gt;60),0)</f>
        <v>0</v>
      </c>
      <c r="N886" s="45">
        <f t="shared" si="41"/>
        <v>3</v>
      </c>
      <c r="O886" cm="1">
        <f t="array" ref="O886">_xlfn.IFS(OR('Paraclinicos '!M885="",'Paraclinicos '!N885="",'Paraclinicos '!N885=0),"",'Paraclinicos '!M885/'Paraclinicos '!N885&lt;100,4,'Paraclinicos '!M885/'Paraclinicos '!N885&lt;200,3,'Paraclinicos '!M885/'Paraclinicos '!N885&lt;300,2,'Paraclinicos '!M885/'Paraclinicos '!N885&lt;400,1,'Paraclinicos '!M885/'Paraclinicos '!N885&gt;=400,0)</f>
        <v>2</v>
      </c>
      <c r="P886" cm="1">
        <f t="array" ref="P886">_xlfn.IFS('Paraclinicos '!C885="","",'Paraclinicos '!C885&lt;20,4,'Paraclinicos '!C885&lt;50,3,'Paraclinicos '!C885&lt;100,2,'Paraclinicos '!C885&lt;150,1,'Paraclinicos '!C885&gt;150,0)</f>
        <v>0</v>
      </c>
      <c r="Q886" cm="1">
        <f t="array" ref="Q886">_xlfn.IFS('Paraclinicos '!O885="","",'Paraclinicos '!O885&lt;1.2,0,'Paraclinicos '!O885&lt;2,1,'Paraclinicos '!O885&lt;3.5,2,'Paraclinicos '!O885&lt;5,3,'Paraclinicos '!O885&gt;5,4)</f>
        <v>0</v>
      </c>
      <c r="R886" t="str" cm="1">
        <f t="array" ref="R886">_xlfn.IFS('Paraclinicos '!J885="","",'Paraclinicos '!J885&lt;1.2,0,'Paraclinicos '!J885&lt;2,1,'Paraclinicos '!J885&lt;6,2,'Paraclinicos '!J885&lt;12,3,'Paraclinicos '!J885&gt;=12,4)</f>
        <v/>
      </c>
      <c r="S886" cm="1">
        <f t="array" ref="S886">_xlfn.IFS('Paraclinicos '!Y885="","",'Paraclinicos '!Y885&lt;70,1,'Paraclinicos '!Y885&gt;=70,0)</f>
        <v>0</v>
      </c>
      <c r="T886" cm="1">
        <f t="array" ref="T886">_xlfn.IFS('Paraclinicos '!W885="","",'Paraclinicos '!W885&lt;6,4,'Paraclinicos '!W885&lt;10,3,'Paraclinicos '!W885&lt;13,2,'Paraclinicos '!W885&lt;15,1,'Paraclinicos '!W885=15,0)</f>
        <v>4</v>
      </c>
      <c r="U886" s="54">
        <f t="shared" si="39"/>
        <v>6</v>
      </c>
      <c r="V886" cm="1">
        <f t="array" ref="V886">_xlfn.IFS('Paraclinicos '!S885="","",OR('Paraclinicos '!S885&lt;=8,'Paraclinicos '!S885&gt;=25),3,'Paraclinicos '!S885&lt;12,1,'Paraclinicos '!S885&lt;21,0,'Paraclinicos '!S885&lt;25,2)</f>
        <v>0</v>
      </c>
      <c r="W886" t="str">
        <f>IFERROR(IF(INDEX('BD Demog para scores enalazar'!Y$2:'BD Demog para scores enalazar'!Y$3000,MATCH(Formulas!A886,'BD Demog para scores enalazar'!A$2:'BD Demog para scores enalazar'!A$3000,0))=1,"SI","NO"),"")</f>
        <v>NO</v>
      </c>
      <c r="X886" s="9" t="str">
        <f>IFERROR(IF(INDEX('BD Demog para scores enalazar'!AJ$2:'BD Demog para scores enalazar'!AJ$3000,MATCH(Formulas!A886,'BD Demog para scores enalazar'!A$2:'BD Demog para scores enalazar'!A$3000,0))=1,"SI","NO"),"")</f>
        <v>NO</v>
      </c>
      <c r="Y886" cm="1">
        <f t="array" ref="Y886">IF(AND(W886="NO",X886="NO"),_xlfn.IFS('Paraclinicos '!K885&lt;=91,3,'Paraclinicos '!K885&lt;94,2,'Paraclinicos '!K885&lt;96,1,'Paraclinicos '!K885&gt;=96,0),"")</f>
        <v>3</v>
      </c>
      <c r="Z886" t="str" cm="1">
        <f t="array" ref="Z886">IF(OR(W886="SI",X886="SI"),_xlfn.IFS(OR(AND('Paraclinicos '!K885&lt;=83),AND('Paraclinicos '!K885&gt;=97,AA886=2)),3,OR(AND('Paraclinicos '!K885&lt;=86),AND('Paraclinicos '!K885&gt;=94,AA886=2)),2,OR(AND('Paraclinicos '!K885&lt;=88),AND('Paraclinicos '!K885&gt;=92,AA886=2)),1,OR(AND('Paraclinicos '!K885&gt;=88,'Paraclinicos '!K885&lt;=92),AND('Paraclinicos '!K885&gt;=93,AA886=0)),0),"")</f>
        <v/>
      </c>
      <c r="AA886" cm="1">
        <f t="array" ref="AA886">_xlfn.IFS('Paraclinicos '!E885="","",'Paraclinicos '!E885="Oxigeno",2,'Paraclinicos '!E885="Aire",0)</f>
        <v>2</v>
      </c>
    </row>
    <row r="887" spans="1:27" x14ac:dyDescent="0.25">
      <c r="A887">
        <f>'Paraclinicos '!A886</f>
        <v>200</v>
      </c>
      <c r="B887" s="3">
        <f>'Paraclinicos '!R886</f>
        <v>44317</v>
      </c>
      <c r="C887" cm="1">
        <f t="array" ref="C887">_xlfn.IFS('Paraclinicos '!Q886="","",'Paraclinicos '!Q886&gt;60,3,'Paraclinicos '!Q886&lt;=60,1)</f>
        <v>1</v>
      </c>
      <c r="D887" t="str">
        <f>IFERROR(IF(INDEX('BD Demog para scores enalazar'!BC$2:BC$3000,MATCH(Formulas!A887,'BD Demog para scores enalazar'!A$2:A$3000,0))=0,"SI","NO"),"")</f>
        <v>SI</v>
      </c>
      <c r="E887" cm="1">
        <f t="array" ref="E887">_xlfn.IFS(D887="","",D887="SI",4,D887="NO",1)</f>
        <v>4</v>
      </c>
      <c r="F887" cm="1">
        <f t="array" ref="F887">_xlfn.IFS('Paraclinicos '!B886="","",'Paraclinicos '!B886&gt;1,1,'Paraclinicos '!B886&lt;=1,3)</f>
        <v>3</v>
      </c>
      <c r="G887" cm="1">
        <f t="array" ref="G887">_xlfn.IFS('Paraclinicos '!D886="","",AND('Paraclinicos '!D886&gt;=250,'Paraclinicos '!D886&lt;=500),2,'Paraclinicos '!D886&gt;500,3,'Paraclinicos '!D886&lt;250,1)</f>
        <v>2</v>
      </c>
      <c r="H887" s="50">
        <f t="shared" si="40"/>
        <v>10</v>
      </c>
      <c r="I887" cm="1">
        <f t="array" ref="I887">_xlfn.IFS('Paraclinicos '!Q886="","",'Paraclinicos '!Q886&gt;=65,1,'Paraclinicos '!Q886&lt;65,0)</f>
        <v>0</v>
      </c>
      <c r="J887" cm="1">
        <f t="array" ref="J887">_xlfn.IFS('Paraclinicos '!I886="","",'Paraclinicos '!I886&gt;7,1,'Paraclinicos '!I886&lt;=7,0)</f>
        <v>1</v>
      </c>
      <c r="K887" cm="1">
        <f t="array" ref="K887">_xlfn.IFS('Paraclinicos '!W886="","",'Paraclinicos '!W886&lt;=8,1,'Paraclinicos '!W886&gt;8,0)</f>
        <v>0</v>
      </c>
      <c r="L887" cm="1">
        <f t="array" ref="L887">_xlfn.IFS('Paraclinicos '!S886="","",'Paraclinicos '!S886&gt;=30,1,'Paraclinicos '!S886&lt;30,0)</f>
        <v>0</v>
      </c>
      <c r="M887" cm="1">
        <f t="array" ref="M887">_xlfn.IFS(OR('Paraclinicos '!T886="",'Paraclinicos '!U886=""),"",OR('Paraclinicos '!T886&lt;=90,'Paraclinicos '!U886&lt;=60),1,OR('Paraclinicos '!T886&gt;90,'Paraclinicos '!U886&gt;60),0)</f>
        <v>1</v>
      </c>
      <c r="N887" s="45">
        <f t="shared" si="41"/>
        <v>4</v>
      </c>
      <c r="O887" cm="1">
        <f t="array" ref="O887">_xlfn.IFS(OR('Paraclinicos '!M886="",'Paraclinicos '!N886="",'Paraclinicos '!N886=0),"",'Paraclinicos '!M886/'Paraclinicos '!N886&lt;100,4,'Paraclinicos '!M886/'Paraclinicos '!N886&lt;200,3,'Paraclinicos '!M886/'Paraclinicos '!N886&lt;300,2,'Paraclinicos '!M886/'Paraclinicos '!N886&lt;400,1,'Paraclinicos '!M886/'Paraclinicos '!N886&gt;=400,0)</f>
        <v>3</v>
      </c>
      <c r="P887" cm="1">
        <f t="array" ref="P887">_xlfn.IFS('Paraclinicos '!C886="","",'Paraclinicos '!C886&lt;20,4,'Paraclinicos '!C886&lt;50,3,'Paraclinicos '!C886&lt;100,2,'Paraclinicos '!C886&lt;150,1,'Paraclinicos '!C886&gt;150,0)</f>
        <v>0</v>
      </c>
      <c r="Q887" cm="1">
        <f t="array" ref="Q887">_xlfn.IFS('Paraclinicos '!O886="","",'Paraclinicos '!O886&lt;1.2,0,'Paraclinicos '!O886&lt;2,1,'Paraclinicos '!O886&lt;3.5,2,'Paraclinicos '!O886&lt;5,3,'Paraclinicos '!O886&gt;5,4)</f>
        <v>0</v>
      </c>
      <c r="R887" cm="1">
        <f t="array" ref="R887">_xlfn.IFS('Paraclinicos '!J886="","",'Paraclinicos '!J886&lt;1.2,0,'Paraclinicos '!J886&lt;2,1,'Paraclinicos '!J886&lt;6,2,'Paraclinicos '!J886&lt;12,3,'Paraclinicos '!J886&gt;=12,4)</f>
        <v>0</v>
      </c>
      <c r="S887" cm="1">
        <f t="array" ref="S887">_xlfn.IFS('Paraclinicos '!Y886="","",'Paraclinicos '!Y886&lt;70,1,'Paraclinicos '!Y886&gt;=70,0)</f>
        <v>1</v>
      </c>
      <c r="T887" cm="1">
        <f t="array" ref="T887">_xlfn.IFS('Paraclinicos '!W886="","",'Paraclinicos '!W886&lt;6,4,'Paraclinicos '!W886&lt;10,3,'Paraclinicos '!W886&lt;13,2,'Paraclinicos '!W886&lt;15,1,'Paraclinicos '!W886=15,0)</f>
        <v>2</v>
      </c>
      <c r="U887" s="54">
        <f t="shared" si="39"/>
        <v>6</v>
      </c>
      <c r="V887" cm="1">
        <f t="array" ref="V887">_xlfn.IFS('Paraclinicos '!S886="","",OR('Paraclinicos '!S886&lt;=8,'Paraclinicos '!S886&gt;=25),3,'Paraclinicos '!S886&lt;12,1,'Paraclinicos '!S886&lt;21,0,'Paraclinicos '!S886&lt;25,2)</f>
        <v>2</v>
      </c>
      <c r="W887" t="str">
        <f>IFERROR(IF(INDEX('BD Demog para scores enalazar'!Y$2:'BD Demog para scores enalazar'!Y$3000,MATCH(Formulas!A887,'BD Demog para scores enalazar'!A$2:'BD Demog para scores enalazar'!A$3000,0))=1,"SI","NO"),"")</f>
        <v>NO</v>
      </c>
      <c r="X887" s="9" t="str">
        <f>IFERROR(IF(INDEX('BD Demog para scores enalazar'!AJ$2:'BD Demog para scores enalazar'!AJ$3000,MATCH(Formulas!A887,'BD Demog para scores enalazar'!A$2:'BD Demog para scores enalazar'!A$3000,0))=1,"SI","NO"),"")</f>
        <v>NO</v>
      </c>
      <c r="Y887" cm="1">
        <f t="array" ref="Y887">IF(AND(W887="NO",X887="NO"),_xlfn.IFS('Paraclinicos '!K886&lt;=91,3,'Paraclinicos '!K886&lt;94,2,'Paraclinicos '!K886&lt;96,1,'Paraclinicos '!K886&gt;=96,0),"")</f>
        <v>3</v>
      </c>
      <c r="Z887" t="str" cm="1">
        <f t="array" ref="Z887">IF(OR(W887="SI",X887="SI"),_xlfn.IFS(OR(AND('Paraclinicos '!K886&lt;=83),AND('Paraclinicos '!K886&gt;=97,AA887=2)),3,OR(AND('Paraclinicos '!K886&lt;=86),AND('Paraclinicos '!K886&gt;=94,AA887=2)),2,OR(AND('Paraclinicos '!K886&lt;=88),AND('Paraclinicos '!K886&gt;=92,AA887=2)),1,OR(AND('Paraclinicos '!K886&gt;=88,'Paraclinicos '!K886&lt;=92),AND('Paraclinicos '!K886&gt;=93,AA887=0)),0),"")</f>
        <v/>
      </c>
      <c r="AA887" cm="1">
        <f t="array" ref="AA887">_xlfn.IFS('Paraclinicos '!E886="","",'Paraclinicos '!E886="Oxigeno",2,'Paraclinicos '!E886="Aire",0)</f>
        <v>2</v>
      </c>
    </row>
    <row r="888" spans="1:27" x14ac:dyDescent="0.25">
      <c r="A888">
        <f>'Paraclinicos '!A887</f>
        <v>200</v>
      </c>
      <c r="B888" s="3">
        <f>'Paraclinicos '!R887</f>
        <v>44319</v>
      </c>
      <c r="C888" cm="1">
        <f t="array" ref="C888">_xlfn.IFS('Paraclinicos '!Q887="","",'Paraclinicos '!Q887&gt;60,3,'Paraclinicos '!Q887&lt;=60,1)</f>
        <v>1</v>
      </c>
      <c r="D888" t="str">
        <f>IFERROR(IF(INDEX('BD Demog para scores enalazar'!BC$2:BC$3000,MATCH(Formulas!A888,'BD Demog para scores enalazar'!A$2:A$3000,0))=0,"SI","NO"),"")</f>
        <v>SI</v>
      </c>
      <c r="E888" cm="1">
        <f t="array" ref="E888">_xlfn.IFS(D888="","",D888="SI",4,D888="NO",1)</f>
        <v>4</v>
      </c>
      <c r="F888" cm="1">
        <f t="array" ref="F888">_xlfn.IFS('Paraclinicos '!B887="","",'Paraclinicos '!B887&gt;1,1,'Paraclinicos '!B887&lt;=1,3)</f>
        <v>3</v>
      </c>
      <c r="G888" t="str" cm="1">
        <f t="array" ref="G888">_xlfn.IFS('Paraclinicos '!D887="","",AND('Paraclinicos '!D887&gt;=250,'Paraclinicos '!D887&lt;=500),2,'Paraclinicos '!D887&gt;500,3,'Paraclinicos '!D887&lt;250,1)</f>
        <v/>
      </c>
      <c r="H888" s="50">
        <f t="shared" si="40"/>
        <v>8</v>
      </c>
      <c r="I888" cm="1">
        <f t="array" ref="I888">_xlfn.IFS('Paraclinicos '!Q887="","",'Paraclinicos '!Q887&gt;=65,1,'Paraclinicos '!Q887&lt;65,0)</f>
        <v>0</v>
      </c>
      <c r="J888" cm="1">
        <f t="array" ref="J888">_xlfn.IFS('Paraclinicos '!I887="","",'Paraclinicos '!I887&gt;7,1,'Paraclinicos '!I887&lt;=7,0)</f>
        <v>1</v>
      </c>
      <c r="K888" cm="1">
        <f t="array" ref="K888">_xlfn.IFS('Paraclinicos '!W887="","",'Paraclinicos '!W887&lt;=8,1,'Paraclinicos '!W887&gt;8,0)</f>
        <v>1</v>
      </c>
      <c r="L888" cm="1">
        <f t="array" ref="L888">_xlfn.IFS('Paraclinicos '!S887="","",'Paraclinicos '!S887&gt;=30,1,'Paraclinicos '!S887&lt;30,0)</f>
        <v>0</v>
      </c>
      <c r="M888" cm="1">
        <f t="array" ref="M888">_xlfn.IFS(OR('Paraclinicos '!T887="",'Paraclinicos '!U887=""),"",OR('Paraclinicos '!T887&lt;=90,'Paraclinicos '!U887&lt;=60),1,OR('Paraclinicos '!T887&gt;90,'Paraclinicos '!U887&gt;60),0)</f>
        <v>1</v>
      </c>
      <c r="N888" s="45">
        <f t="shared" si="41"/>
        <v>5</v>
      </c>
      <c r="O888" cm="1">
        <f t="array" ref="O888">_xlfn.IFS(OR('Paraclinicos '!M887="",'Paraclinicos '!N887="",'Paraclinicos '!N887=0),"",'Paraclinicos '!M887/'Paraclinicos '!N887&lt;100,4,'Paraclinicos '!M887/'Paraclinicos '!N887&lt;200,3,'Paraclinicos '!M887/'Paraclinicos '!N887&lt;300,2,'Paraclinicos '!M887/'Paraclinicos '!N887&lt;400,1,'Paraclinicos '!M887/'Paraclinicos '!N887&gt;=400,0)</f>
        <v>3</v>
      </c>
      <c r="P888" cm="1">
        <f t="array" ref="P888">_xlfn.IFS('Paraclinicos '!C887="","",'Paraclinicos '!C887&lt;20,4,'Paraclinicos '!C887&lt;50,3,'Paraclinicos '!C887&lt;100,2,'Paraclinicos '!C887&lt;150,1,'Paraclinicos '!C887&gt;150,0)</f>
        <v>0</v>
      </c>
      <c r="Q888" cm="1">
        <f t="array" ref="Q888">_xlfn.IFS('Paraclinicos '!O887="","",'Paraclinicos '!O887&lt;1.2,0,'Paraclinicos '!O887&lt;2,1,'Paraclinicos '!O887&lt;3.5,2,'Paraclinicos '!O887&lt;5,3,'Paraclinicos '!O887&gt;5,4)</f>
        <v>0</v>
      </c>
      <c r="R888" cm="1">
        <f t="array" ref="R888">_xlfn.IFS('Paraclinicos '!J887="","",'Paraclinicos '!J887&lt;1.2,0,'Paraclinicos '!J887&lt;2,1,'Paraclinicos '!J887&lt;6,2,'Paraclinicos '!J887&lt;12,3,'Paraclinicos '!J887&gt;=12,4)</f>
        <v>0</v>
      </c>
      <c r="S888" cm="1">
        <f t="array" ref="S888">_xlfn.IFS('Paraclinicos '!Y887="","",'Paraclinicos '!Y887&lt;70,1,'Paraclinicos '!Y887&gt;=70,0)</f>
        <v>0</v>
      </c>
      <c r="T888" cm="1">
        <f t="array" ref="T888">_xlfn.IFS('Paraclinicos '!W887="","",'Paraclinicos '!W887&lt;6,4,'Paraclinicos '!W887&lt;10,3,'Paraclinicos '!W887&lt;13,2,'Paraclinicos '!W887&lt;15,1,'Paraclinicos '!W887=15,0)</f>
        <v>3</v>
      </c>
      <c r="U888" s="54">
        <f t="shared" si="39"/>
        <v>6</v>
      </c>
      <c r="V888" cm="1">
        <f t="array" ref="V888">_xlfn.IFS('Paraclinicos '!S887="","",OR('Paraclinicos '!S887&lt;=8,'Paraclinicos '!S887&gt;=25),3,'Paraclinicos '!S887&lt;12,1,'Paraclinicos '!S887&lt;21,0,'Paraclinicos '!S887&lt;25,2)</f>
        <v>0</v>
      </c>
      <c r="W888" t="str">
        <f>IFERROR(IF(INDEX('BD Demog para scores enalazar'!Y$2:'BD Demog para scores enalazar'!Y$3000,MATCH(Formulas!A888,'BD Demog para scores enalazar'!A$2:'BD Demog para scores enalazar'!A$3000,0))=1,"SI","NO"),"")</f>
        <v>NO</v>
      </c>
      <c r="X888" s="9" t="str">
        <f>IFERROR(IF(INDEX('BD Demog para scores enalazar'!AJ$2:'BD Demog para scores enalazar'!AJ$3000,MATCH(Formulas!A888,'BD Demog para scores enalazar'!A$2:'BD Demog para scores enalazar'!A$3000,0))=1,"SI","NO"),"")</f>
        <v>NO</v>
      </c>
      <c r="Y888" cm="1">
        <f t="array" ref="Y888">IF(AND(W888="NO",X888="NO"),_xlfn.IFS('Paraclinicos '!K887&lt;=91,3,'Paraclinicos '!K887&lt;94,2,'Paraclinicos '!K887&lt;96,1,'Paraclinicos '!K887&gt;=96,0),"")</f>
        <v>3</v>
      </c>
      <c r="Z888" t="str" cm="1">
        <f t="array" ref="Z888">IF(OR(W888="SI",X888="SI"),_xlfn.IFS(OR(AND('Paraclinicos '!K887&lt;=83),AND('Paraclinicos '!K887&gt;=97,AA888=2)),3,OR(AND('Paraclinicos '!K887&lt;=86),AND('Paraclinicos '!K887&gt;=94,AA888=2)),2,OR(AND('Paraclinicos '!K887&lt;=88),AND('Paraclinicos '!K887&gt;=92,AA888=2)),1,OR(AND('Paraclinicos '!K887&gt;=88,'Paraclinicos '!K887&lt;=92),AND('Paraclinicos '!K887&gt;=93,AA888=0)),0),"")</f>
        <v/>
      </c>
      <c r="AA888" cm="1">
        <f t="array" ref="AA888">_xlfn.IFS('Paraclinicos '!E887="","",'Paraclinicos '!E887="Oxigeno",2,'Paraclinicos '!E887="Aire",0)</f>
        <v>2</v>
      </c>
    </row>
    <row r="889" spans="1:27" x14ac:dyDescent="0.25">
      <c r="A889">
        <f>'Paraclinicos '!A888</f>
        <v>200</v>
      </c>
      <c r="B889" s="3">
        <f>'Paraclinicos '!R888</f>
        <v>44319</v>
      </c>
      <c r="C889" cm="1">
        <f t="array" ref="C889">_xlfn.IFS('Paraclinicos '!Q888="","",'Paraclinicos '!Q888&gt;60,3,'Paraclinicos '!Q888&lt;=60,1)</f>
        <v>1</v>
      </c>
      <c r="D889" t="str">
        <f>IFERROR(IF(INDEX('BD Demog para scores enalazar'!BC$2:BC$3000,MATCH(Formulas!A889,'BD Demog para scores enalazar'!A$2:A$3000,0))=0,"SI","NO"),"")</f>
        <v>SI</v>
      </c>
      <c r="E889" cm="1">
        <f t="array" ref="E889">_xlfn.IFS(D889="","",D889="SI",4,D889="NO",1)</f>
        <v>4</v>
      </c>
      <c r="F889" cm="1">
        <f t="array" ref="F889">_xlfn.IFS('Paraclinicos '!B888="","",'Paraclinicos '!B888&gt;1,1,'Paraclinicos '!B888&lt;=1,3)</f>
        <v>3</v>
      </c>
      <c r="G889" t="str" cm="1">
        <f t="array" ref="G889">_xlfn.IFS('Paraclinicos '!D888="","",AND('Paraclinicos '!D888&gt;=250,'Paraclinicos '!D888&lt;=500),2,'Paraclinicos '!D888&gt;500,3,'Paraclinicos '!D888&lt;250,1)</f>
        <v/>
      </c>
      <c r="H889" s="50">
        <f t="shared" si="40"/>
        <v>8</v>
      </c>
      <c r="I889" cm="1">
        <f t="array" ref="I889">_xlfn.IFS('Paraclinicos '!Q888="","",'Paraclinicos '!Q888&gt;=65,1,'Paraclinicos '!Q888&lt;65,0)</f>
        <v>0</v>
      </c>
      <c r="J889" cm="1">
        <f t="array" ref="J889">_xlfn.IFS('Paraclinicos '!I888="","",'Paraclinicos '!I888&gt;7,1,'Paraclinicos '!I888&lt;=7,0)</f>
        <v>1</v>
      </c>
      <c r="K889" cm="1">
        <f t="array" ref="K889">_xlfn.IFS('Paraclinicos '!W888="","",'Paraclinicos '!W888&lt;=8,1,'Paraclinicos '!W888&gt;8,0)</f>
        <v>1</v>
      </c>
      <c r="L889" cm="1">
        <f t="array" ref="L889">_xlfn.IFS('Paraclinicos '!S888="","",'Paraclinicos '!S888&gt;=30,1,'Paraclinicos '!S888&lt;30,0)</f>
        <v>0</v>
      </c>
      <c r="M889" cm="1">
        <f t="array" ref="M889">_xlfn.IFS(OR('Paraclinicos '!T888="",'Paraclinicos '!U888=""),"",OR('Paraclinicos '!T888&lt;=90,'Paraclinicos '!U888&lt;=60),1,OR('Paraclinicos '!T888&gt;90,'Paraclinicos '!U888&gt;60),0)</f>
        <v>1</v>
      </c>
      <c r="N889" s="45">
        <f t="shared" si="41"/>
        <v>6</v>
      </c>
      <c r="O889" cm="1">
        <f t="array" ref="O889">_xlfn.IFS(OR('Paraclinicos '!M888="",'Paraclinicos '!N888="",'Paraclinicos '!N888=0),"",'Paraclinicos '!M888/'Paraclinicos '!N888&lt;100,4,'Paraclinicos '!M888/'Paraclinicos '!N888&lt;200,3,'Paraclinicos '!M888/'Paraclinicos '!N888&lt;300,2,'Paraclinicos '!M888/'Paraclinicos '!N888&lt;400,1,'Paraclinicos '!M888/'Paraclinicos '!N888&gt;=400,0)</f>
        <v>3</v>
      </c>
      <c r="P889" cm="1">
        <f t="array" ref="P889">_xlfn.IFS('Paraclinicos '!C888="","",'Paraclinicos '!C888&lt;20,4,'Paraclinicos '!C888&lt;50,3,'Paraclinicos '!C888&lt;100,2,'Paraclinicos '!C888&lt;150,1,'Paraclinicos '!C888&gt;150,0)</f>
        <v>0</v>
      </c>
      <c r="Q889" cm="1">
        <f t="array" ref="Q889">_xlfn.IFS('Paraclinicos '!O888="","",'Paraclinicos '!O888&lt;1.2,0,'Paraclinicos '!O888&lt;2,1,'Paraclinicos '!O888&lt;3.5,2,'Paraclinicos '!O888&lt;5,3,'Paraclinicos '!O888&gt;5,4)</f>
        <v>0</v>
      </c>
      <c r="R889" cm="1">
        <f t="array" ref="R889">_xlfn.IFS('Paraclinicos '!J888="","",'Paraclinicos '!J888&lt;1.2,0,'Paraclinicos '!J888&lt;2,1,'Paraclinicos '!J888&lt;6,2,'Paraclinicos '!J888&lt;12,3,'Paraclinicos '!J888&gt;=12,4)</f>
        <v>0</v>
      </c>
      <c r="S889" cm="1">
        <f t="array" ref="S889">_xlfn.IFS('Paraclinicos '!Y888="","",'Paraclinicos '!Y888&lt;70,1,'Paraclinicos '!Y888&gt;=70,0)</f>
        <v>1</v>
      </c>
      <c r="T889" cm="1">
        <f t="array" ref="T889">_xlfn.IFS('Paraclinicos '!W888="","",'Paraclinicos '!W888&lt;6,4,'Paraclinicos '!W888&lt;10,3,'Paraclinicos '!W888&lt;13,2,'Paraclinicos '!W888&lt;15,1,'Paraclinicos '!W888=15,0)</f>
        <v>3</v>
      </c>
      <c r="U889" s="54">
        <f t="shared" si="39"/>
        <v>7</v>
      </c>
      <c r="V889" cm="1">
        <f t="array" ref="V889">_xlfn.IFS('Paraclinicos '!S888="","",OR('Paraclinicos '!S888&lt;=8,'Paraclinicos '!S888&gt;=25),3,'Paraclinicos '!S888&lt;12,1,'Paraclinicos '!S888&lt;21,0,'Paraclinicos '!S888&lt;25,2)</f>
        <v>2</v>
      </c>
      <c r="W889" t="str">
        <f>IFERROR(IF(INDEX('BD Demog para scores enalazar'!Y$2:'BD Demog para scores enalazar'!Y$3000,MATCH(Formulas!A889,'BD Demog para scores enalazar'!A$2:'BD Demog para scores enalazar'!A$3000,0))=1,"SI","NO"),"")</f>
        <v>NO</v>
      </c>
      <c r="X889" s="9" t="str">
        <f>IFERROR(IF(INDEX('BD Demog para scores enalazar'!AJ$2:'BD Demog para scores enalazar'!AJ$3000,MATCH(Formulas!A889,'BD Demog para scores enalazar'!A$2:'BD Demog para scores enalazar'!A$3000,0))=1,"SI","NO"),"")</f>
        <v>NO</v>
      </c>
      <c r="Y889" cm="1">
        <f t="array" ref="Y889">IF(AND(W889="NO",X889="NO"),_xlfn.IFS('Paraclinicos '!K888&lt;=91,3,'Paraclinicos '!K888&lt;94,2,'Paraclinicos '!K888&lt;96,1,'Paraclinicos '!K888&gt;=96,0),"")</f>
        <v>3</v>
      </c>
      <c r="Z889" t="str" cm="1">
        <f t="array" ref="Z889">IF(OR(W889="SI",X889="SI"),_xlfn.IFS(OR(AND('Paraclinicos '!K888&lt;=83),AND('Paraclinicos '!K888&gt;=97,AA889=2)),3,OR(AND('Paraclinicos '!K888&lt;=86),AND('Paraclinicos '!K888&gt;=94,AA889=2)),2,OR(AND('Paraclinicos '!K888&lt;=88),AND('Paraclinicos '!K888&gt;=92,AA889=2)),1,OR(AND('Paraclinicos '!K888&gt;=88,'Paraclinicos '!K888&lt;=92),AND('Paraclinicos '!K888&gt;=93,AA889=0)),0),"")</f>
        <v/>
      </c>
      <c r="AA889" cm="1">
        <f t="array" ref="AA889">_xlfn.IFS('Paraclinicos '!E888="","",'Paraclinicos '!E888="Oxigeno",2,'Paraclinicos '!E888="Aire",0)</f>
        <v>2</v>
      </c>
    </row>
    <row r="890" spans="1:27" x14ac:dyDescent="0.25">
      <c r="A890">
        <f>'Paraclinicos '!A889</f>
        <v>200</v>
      </c>
      <c r="B890" s="3">
        <f>'Paraclinicos '!R889</f>
        <v>44321</v>
      </c>
      <c r="C890" cm="1">
        <f t="array" ref="C890">_xlfn.IFS('Paraclinicos '!Q889="","",'Paraclinicos '!Q889&gt;60,3,'Paraclinicos '!Q889&lt;=60,1)</f>
        <v>1</v>
      </c>
      <c r="D890" t="str">
        <f>IFERROR(IF(INDEX('BD Demog para scores enalazar'!BC$2:BC$3000,MATCH(Formulas!A890,'BD Demog para scores enalazar'!A$2:A$3000,0))=0,"SI","NO"),"")</f>
        <v>SI</v>
      </c>
      <c r="E890" cm="1">
        <f t="array" ref="E890">_xlfn.IFS(D890="","",D890="SI",4,D890="NO",1)</f>
        <v>4</v>
      </c>
      <c r="F890" cm="1">
        <f t="array" ref="F890">_xlfn.IFS('Paraclinicos '!B889="","",'Paraclinicos '!B889&gt;1,1,'Paraclinicos '!B889&lt;=1,3)</f>
        <v>3</v>
      </c>
      <c r="G890" t="str" cm="1">
        <f t="array" ref="G890">_xlfn.IFS('Paraclinicos '!D889="","",AND('Paraclinicos '!D889&gt;=250,'Paraclinicos '!D889&lt;=500),2,'Paraclinicos '!D889&gt;500,3,'Paraclinicos '!D889&lt;250,1)</f>
        <v/>
      </c>
      <c r="H890" s="50">
        <f t="shared" si="40"/>
        <v>8</v>
      </c>
      <c r="I890" cm="1">
        <f t="array" ref="I890">_xlfn.IFS('Paraclinicos '!Q889="","",'Paraclinicos '!Q889&gt;=65,1,'Paraclinicos '!Q889&lt;65,0)</f>
        <v>0</v>
      </c>
      <c r="J890" cm="1">
        <f t="array" ref="J890">_xlfn.IFS('Paraclinicos '!I889="","",'Paraclinicos '!I889&gt;7,1,'Paraclinicos '!I889&lt;=7,0)</f>
        <v>1</v>
      </c>
      <c r="K890" cm="1">
        <f t="array" ref="K890">_xlfn.IFS('Paraclinicos '!W889="","",'Paraclinicos '!W889&lt;=8,1,'Paraclinicos '!W889&gt;8,0)</f>
        <v>1</v>
      </c>
      <c r="L890" cm="1">
        <f t="array" ref="L890">_xlfn.IFS('Paraclinicos '!S889="","",'Paraclinicos '!S889&gt;=30,1,'Paraclinicos '!S889&lt;30,0)</f>
        <v>0</v>
      </c>
      <c r="M890" cm="1">
        <f t="array" ref="M890">_xlfn.IFS(OR('Paraclinicos '!T889="",'Paraclinicos '!U889=""),"",OR('Paraclinicos '!T889&lt;=90,'Paraclinicos '!U889&lt;=60),1,OR('Paraclinicos '!T889&gt;90,'Paraclinicos '!U889&gt;60),0)</f>
        <v>1</v>
      </c>
      <c r="N890" s="45">
        <f t="shared" si="41"/>
        <v>6</v>
      </c>
      <c r="O890" cm="1">
        <f t="array" ref="O890">_xlfn.IFS(OR('Paraclinicos '!M889="",'Paraclinicos '!N889="",'Paraclinicos '!N889=0),"",'Paraclinicos '!M889/'Paraclinicos '!N889&lt;100,4,'Paraclinicos '!M889/'Paraclinicos '!N889&lt;200,3,'Paraclinicos '!M889/'Paraclinicos '!N889&lt;300,2,'Paraclinicos '!M889/'Paraclinicos '!N889&lt;400,1,'Paraclinicos '!M889/'Paraclinicos '!N889&gt;=400,0)</f>
        <v>2</v>
      </c>
      <c r="P890" cm="1">
        <f t="array" ref="P890">_xlfn.IFS('Paraclinicos '!C889="","",'Paraclinicos '!C889&lt;20,4,'Paraclinicos '!C889&lt;50,3,'Paraclinicos '!C889&lt;100,2,'Paraclinicos '!C889&lt;150,1,'Paraclinicos '!C889&gt;150,0)</f>
        <v>0</v>
      </c>
      <c r="Q890" cm="1">
        <f t="array" ref="Q890">_xlfn.IFS('Paraclinicos '!O889="","",'Paraclinicos '!O889&lt;1.2,0,'Paraclinicos '!O889&lt;2,1,'Paraclinicos '!O889&lt;3.5,2,'Paraclinicos '!O889&lt;5,3,'Paraclinicos '!O889&gt;5,4)</f>
        <v>0</v>
      </c>
      <c r="R890" cm="1">
        <f t="array" ref="R890">_xlfn.IFS('Paraclinicos '!J889="","",'Paraclinicos '!J889&lt;1.2,0,'Paraclinicos '!J889&lt;2,1,'Paraclinicos '!J889&lt;6,2,'Paraclinicos '!J889&lt;12,3,'Paraclinicos '!J889&gt;=12,4)</f>
        <v>0</v>
      </c>
      <c r="S890" cm="1">
        <f t="array" ref="S890">_xlfn.IFS('Paraclinicos '!Y889="","",'Paraclinicos '!Y889&lt;70,1,'Paraclinicos '!Y889&gt;=70,0)</f>
        <v>0</v>
      </c>
      <c r="T890" cm="1">
        <f t="array" ref="T890">_xlfn.IFS('Paraclinicos '!W889="","",'Paraclinicos '!W889&lt;6,4,'Paraclinicos '!W889&lt;10,3,'Paraclinicos '!W889&lt;13,2,'Paraclinicos '!W889&lt;15,1,'Paraclinicos '!W889=15,0)</f>
        <v>4</v>
      </c>
      <c r="U890" s="54">
        <f t="shared" si="39"/>
        <v>6</v>
      </c>
      <c r="V890" cm="1">
        <f t="array" ref="V890">_xlfn.IFS('Paraclinicos '!S889="","",OR('Paraclinicos '!S889&lt;=8,'Paraclinicos '!S889&gt;=25),3,'Paraclinicos '!S889&lt;12,1,'Paraclinicos '!S889&lt;21,0,'Paraclinicos '!S889&lt;25,2)</f>
        <v>0</v>
      </c>
      <c r="W890" t="str">
        <f>IFERROR(IF(INDEX('BD Demog para scores enalazar'!Y$2:'BD Demog para scores enalazar'!Y$3000,MATCH(Formulas!A890,'BD Demog para scores enalazar'!A$2:'BD Demog para scores enalazar'!A$3000,0))=1,"SI","NO"),"")</f>
        <v>NO</v>
      </c>
      <c r="X890" s="9" t="str">
        <f>IFERROR(IF(INDEX('BD Demog para scores enalazar'!AJ$2:'BD Demog para scores enalazar'!AJ$3000,MATCH(Formulas!A890,'BD Demog para scores enalazar'!A$2:'BD Demog para scores enalazar'!A$3000,0))=1,"SI","NO"),"")</f>
        <v>NO</v>
      </c>
      <c r="Y890" cm="1">
        <f t="array" ref="Y890">IF(AND(W890="NO",X890="NO"),_xlfn.IFS('Paraclinicos '!K889&lt;=91,3,'Paraclinicos '!K889&lt;94,2,'Paraclinicos '!K889&lt;96,1,'Paraclinicos '!K889&gt;=96,0),"")</f>
        <v>3</v>
      </c>
      <c r="Z890" t="str" cm="1">
        <f t="array" ref="Z890">IF(OR(W890="SI",X890="SI"),_xlfn.IFS(OR(AND('Paraclinicos '!K889&lt;=83),AND('Paraclinicos '!K889&gt;=97,AA890=2)),3,OR(AND('Paraclinicos '!K889&lt;=86),AND('Paraclinicos '!K889&gt;=94,AA890=2)),2,OR(AND('Paraclinicos '!K889&lt;=88),AND('Paraclinicos '!K889&gt;=92,AA890=2)),1,OR(AND('Paraclinicos '!K889&gt;=88,'Paraclinicos '!K889&lt;=92),AND('Paraclinicos '!K889&gt;=93,AA890=0)),0),"")</f>
        <v/>
      </c>
      <c r="AA890" cm="1">
        <f t="array" ref="AA890">_xlfn.IFS('Paraclinicos '!E889="","",'Paraclinicos '!E889="Oxigeno",2,'Paraclinicos '!E889="Aire",0)</f>
        <v>2</v>
      </c>
    </row>
    <row r="891" spans="1:27" x14ac:dyDescent="0.25">
      <c r="A891">
        <f>'Paraclinicos '!A890</f>
        <v>200</v>
      </c>
      <c r="B891" s="3">
        <f>'Paraclinicos '!R890</f>
        <v>44321</v>
      </c>
      <c r="C891" cm="1">
        <f t="array" ref="C891">_xlfn.IFS('Paraclinicos '!Q890="","",'Paraclinicos '!Q890&gt;60,3,'Paraclinicos '!Q890&lt;=60,1)</f>
        <v>1</v>
      </c>
      <c r="D891" t="str">
        <f>IFERROR(IF(INDEX('BD Demog para scores enalazar'!BC$2:BC$3000,MATCH(Formulas!A891,'BD Demog para scores enalazar'!A$2:A$3000,0))=0,"SI","NO"),"")</f>
        <v>SI</v>
      </c>
      <c r="E891" cm="1">
        <f t="array" ref="E891">_xlfn.IFS(D891="","",D891="SI",4,D891="NO",1)</f>
        <v>4</v>
      </c>
      <c r="F891" cm="1">
        <f t="array" ref="F891">_xlfn.IFS('Paraclinicos '!B890="","",'Paraclinicos '!B890&gt;1,1,'Paraclinicos '!B890&lt;=1,3)</f>
        <v>1</v>
      </c>
      <c r="G891" t="str" cm="1">
        <f t="array" ref="G891">_xlfn.IFS('Paraclinicos '!D890="","",AND('Paraclinicos '!D890&gt;=250,'Paraclinicos '!D890&lt;=500),2,'Paraclinicos '!D890&gt;500,3,'Paraclinicos '!D890&lt;250,1)</f>
        <v/>
      </c>
      <c r="H891" s="50">
        <f t="shared" si="40"/>
        <v>6</v>
      </c>
      <c r="I891" cm="1">
        <f t="array" ref="I891">_xlfn.IFS('Paraclinicos '!Q890="","",'Paraclinicos '!Q890&gt;=65,1,'Paraclinicos '!Q890&lt;65,0)</f>
        <v>0</v>
      </c>
      <c r="J891" cm="1">
        <f t="array" ref="J891">_xlfn.IFS('Paraclinicos '!I890="","",'Paraclinicos '!I890&gt;7,1,'Paraclinicos '!I890&lt;=7,0)</f>
        <v>0</v>
      </c>
      <c r="K891" cm="1">
        <f t="array" ref="K891">_xlfn.IFS('Paraclinicos '!W890="","",'Paraclinicos '!W890&lt;=8,1,'Paraclinicos '!W890&gt;8,0)</f>
        <v>1</v>
      </c>
      <c r="L891" cm="1">
        <f t="array" ref="L891">_xlfn.IFS('Paraclinicos '!S890="","",'Paraclinicos '!S890&gt;=30,1,'Paraclinicos '!S890&lt;30,0)</f>
        <v>0</v>
      </c>
      <c r="M891" cm="1">
        <f t="array" ref="M891">_xlfn.IFS(OR('Paraclinicos '!T890="",'Paraclinicos '!U890=""),"",OR('Paraclinicos '!T890&lt;=90,'Paraclinicos '!U890&lt;=60),1,OR('Paraclinicos '!T890&gt;90,'Paraclinicos '!U890&gt;60),0)</f>
        <v>1</v>
      </c>
      <c r="N891" s="45">
        <f t="shared" si="41"/>
        <v>5</v>
      </c>
      <c r="O891" cm="1">
        <f t="array" ref="O891">_xlfn.IFS(OR('Paraclinicos '!M890="",'Paraclinicos '!N890="",'Paraclinicos '!N890=0),"",'Paraclinicos '!M890/'Paraclinicos '!N890&lt;100,4,'Paraclinicos '!M890/'Paraclinicos '!N890&lt;200,3,'Paraclinicos '!M890/'Paraclinicos '!N890&lt;300,2,'Paraclinicos '!M890/'Paraclinicos '!N890&lt;400,1,'Paraclinicos '!M890/'Paraclinicos '!N890&gt;=400,0)</f>
        <v>2</v>
      </c>
      <c r="P891" cm="1">
        <f t="array" ref="P891">_xlfn.IFS('Paraclinicos '!C890="","",'Paraclinicos '!C890&lt;20,4,'Paraclinicos '!C890&lt;50,3,'Paraclinicos '!C890&lt;100,2,'Paraclinicos '!C890&lt;150,1,'Paraclinicos '!C890&gt;150,0)</f>
        <v>0</v>
      </c>
      <c r="Q891" cm="1">
        <f t="array" ref="Q891">_xlfn.IFS('Paraclinicos '!O890="","",'Paraclinicos '!O890&lt;1.2,0,'Paraclinicos '!O890&lt;2,1,'Paraclinicos '!O890&lt;3.5,2,'Paraclinicos '!O890&lt;5,3,'Paraclinicos '!O890&gt;5,4)</f>
        <v>0</v>
      </c>
      <c r="R891" cm="1">
        <f t="array" ref="R891">_xlfn.IFS('Paraclinicos '!J890="","",'Paraclinicos '!J890&lt;1.2,0,'Paraclinicos '!J890&lt;2,1,'Paraclinicos '!J890&lt;6,2,'Paraclinicos '!J890&lt;12,3,'Paraclinicos '!J890&gt;=12,4)</f>
        <v>0</v>
      </c>
      <c r="S891" cm="1">
        <f t="array" ref="S891">_xlfn.IFS('Paraclinicos '!Y890="","",'Paraclinicos '!Y890&lt;70,1,'Paraclinicos '!Y890&gt;=70,0)</f>
        <v>1</v>
      </c>
      <c r="T891" cm="1">
        <f t="array" ref="T891">_xlfn.IFS('Paraclinicos '!W890="","",'Paraclinicos '!W890&lt;6,4,'Paraclinicos '!W890&lt;10,3,'Paraclinicos '!W890&lt;13,2,'Paraclinicos '!W890&lt;15,1,'Paraclinicos '!W890=15,0)</f>
        <v>4</v>
      </c>
      <c r="U891" s="54">
        <f t="shared" si="39"/>
        <v>7</v>
      </c>
      <c r="V891" cm="1">
        <f t="array" ref="V891">_xlfn.IFS('Paraclinicos '!S890="","",OR('Paraclinicos '!S890&lt;=8,'Paraclinicos '!S890&gt;=25),3,'Paraclinicos '!S890&lt;12,1,'Paraclinicos '!S890&lt;21,0,'Paraclinicos '!S890&lt;25,2)</f>
        <v>0</v>
      </c>
      <c r="W891" t="str">
        <f>IFERROR(IF(INDEX('BD Demog para scores enalazar'!Y$2:'BD Demog para scores enalazar'!Y$3000,MATCH(Formulas!A891,'BD Demog para scores enalazar'!A$2:'BD Demog para scores enalazar'!A$3000,0))=1,"SI","NO"),"")</f>
        <v>NO</v>
      </c>
      <c r="X891" s="9" t="str">
        <f>IFERROR(IF(INDEX('BD Demog para scores enalazar'!AJ$2:'BD Demog para scores enalazar'!AJ$3000,MATCH(Formulas!A891,'BD Demog para scores enalazar'!A$2:'BD Demog para scores enalazar'!A$3000,0))=1,"SI","NO"),"")</f>
        <v>NO</v>
      </c>
      <c r="Y891" cm="1">
        <f t="array" ref="Y891">IF(AND(W891="NO",X891="NO"),_xlfn.IFS('Paraclinicos '!K890&lt;=91,3,'Paraclinicos '!K890&lt;94,2,'Paraclinicos '!K890&lt;96,1,'Paraclinicos '!K890&gt;=96,0),"")</f>
        <v>3</v>
      </c>
      <c r="Z891" t="str" cm="1">
        <f t="array" ref="Z891">IF(OR(W891="SI",X891="SI"),_xlfn.IFS(OR(AND('Paraclinicos '!K890&lt;=83),AND('Paraclinicos '!K890&gt;=97,AA891=2)),3,OR(AND('Paraclinicos '!K890&lt;=86),AND('Paraclinicos '!K890&gt;=94,AA891=2)),2,OR(AND('Paraclinicos '!K890&lt;=88),AND('Paraclinicos '!K890&gt;=92,AA891=2)),1,OR(AND('Paraclinicos '!K890&gt;=88,'Paraclinicos '!K890&lt;=92),AND('Paraclinicos '!K890&gt;=93,AA891=0)),0),"")</f>
        <v/>
      </c>
      <c r="AA891" cm="1">
        <f t="array" ref="AA891">_xlfn.IFS('Paraclinicos '!E890="","",'Paraclinicos '!E890="Oxigeno",2,'Paraclinicos '!E890="Aire",0)</f>
        <v>2</v>
      </c>
    </row>
    <row r="892" spans="1:27" x14ac:dyDescent="0.25">
      <c r="A892">
        <f>'Paraclinicos '!A891</f>
        <v>200</v>
      </c>
      <c r="B892" s="3">
        <f>'Paraclinicos '!R891</f>
        <v>44323</v>
      </c>
      <c r="C892" cm="1">
        <f t="array" ref="C892">_xlfn.IFS('Paraclinicos '!Q891="","",'Paraclinicos '!Q891&gt;60,3,'Paraclinicos '!Q891&lt;=60,1)</f>
        <v>1</v>
      </c>
      <c r="D892" t="str">
        <f>IFERROR(IF(INDEX('BD Demog para scores enalazar'!BC$2:BC$3000,MATCH(Formulas!A892,'BD Demog para scores enalazar'!A$2:A$3000,0))=0,"SI","NO"),"")</f>
        <v>SI</v>
      </c>
      <c r="E892" cm="1">
        <f t="array" ref="E892">_xlfn.IFS(D892="","",D892="SI",4,D892="NO",1)</f>
        <v>4</v>
      </c>
      <c r="F892" cm="1">
        <f t="array" ref="F892">_xlfn.IFS('Paraclinicos '!B891="","",'Paraclinicos '!B891&gt;1,1,'Paraclinicos '!B891&lt;=1,3)</f>
        <v>1</v>
      </c>
      <c r="G892" t="str" cm="1">
        <f t="array" ref="G892">_xlfn.IFS('Paraclinicos '!D891="","",AND('Paraclinicos '!D891&gt;=250,'Paraclinicos '!D891&lt;=500),2,'Paraclinicos '!D891&gt;500,3,'Paraclinicos '!D891&lt;250,1)</f>
        <v/>
      </c>
      <c r="H892" s="50">
        <f t="shared" si="40"/>
        <v>6</v>
      </c>
      <c r="I892" cm="1">
        <f t="array" ref="I892">_xlfn.IFS('Paraclinicos '!Q891="","",'Paraclinicos '!Q891&gt;=65,1,'Paraclinicos '!Q891&lt;65,0)</f>
        <v>0</v>
      </c>
      <c r="J892" cm="1">
        <f t="array" ref="J892">_xlfn.IFS('Paraclinicos '!I891="","",'Paraclinicos '!I891&gt;7,1,'Paraclinicos '!I891&lt;=7,0)</f>
        <v>1</v>
      </c>
      <c r="K892" cm="1">
        <f t="array" ref="K892">_xlfn.IFS('Paraclinicos '!W891="","",'Paraclinicos '!W891&lt;=8,1,'Paraclinicos '!W891&gt;8,0)</f>
        <v>0</v>
      </c>
      <c r="L892" cm="1">
        <f t="array" ref="L892">_xlfn.IFS('Paraclinicos '!S891="","",'Paraclinicos '!S891&gt;=30,1,'Paraclinicos '!S891&lt;30,0)</f>
        <v>0</v>
      </c>
      <c r="M892" cm="1">
        <f t="array" ref="M892">_xlfn.IFS(OR('Paraclinicos '!T891="",'Paraclinicos '!U891=""),"",OR('Paraclinicos '!T891&lt;=90,'Paraclinicos '!U891&lt;=60),1,OR('Paraclinicos '!T891&gt;90,'Paraclinicos '!U891&gt;60),0)</f>
        <v>1</v>
      </c>
      <c r="N892" s="45">
        <f t="shared" si="41"/>
        <v>4</v>
      </c>
      <c r="O892" cm="1">
        <f t="array" ref="O892">_xlfn.IFS(OR('Paraclinicos '!M891="",'Paraclinicos '!N891="",'Paraclinicos '!N891=0),"",'Paraclinicos '!M891/'Paraclinicos '!N891&lt;100,4,'Paraclinicos '!M891/'Paraclinicos '!N891&lt;200,3,'Paraclinicos '!M891/'Paraclinicos '!N891&lt;300,2,'Paraclinicos '!M891/'Paraclinicos '!N891&lt;400,1,'Paraclinicos '!M891/'Paraclinicos '!N891&gt;=400,0)</f>
        <v>2</v>
      </c>
      <c r="P892" cm="1">
        <f t="array" ref="P892">_xlfn.IFS('Paraclinicos '!C891="","",'Paraclinicos '!C891&lt;20,4,'Paraclinicos '!C891&lt;50,3,'Paraclinicos '!C891&lt;100,2,'Paraclinicos '!C891&lt;150,1,'Paraclinicos '!C891&gt;150,0)</f>
        <v>0</v>
      </c>
      <c r="Q892" cm="1">
        <f t="array" ref="Q892">_xlfn.IFS('Paraclinicos '!O891="","",'Paraclinicos '!O891&lt;1.2,0,'Paraclinicos '!O891&lt;2,1,'Paraclinicos '!O891&lt;3.5,2,'Paraclinicos '!O891&lt;5,3,'Paraclinicos '!O891&gt;5,4)</f>
        <v>0</v>
      </c>
      <c r="R892" cm="1">
        <f t="array" ref="R892">_xlfn.IFS('Paraclinicos '!J891="","",'Paraclinicos '!J891&lt;1.2,0,'Paraclinicos '!J891&lt;2,1,'Paraclinicos '!J891&lt;6,2,'Paraclinicos '!J891&lt;12,3,'Paraclinicos '!J891&gt;=12,4)</f>
        <v>0</v>
      </c>
      <c r="S892" cm="1">
        <f t="array" ref="S892">_xlfn.IFS('Paraclinicos '!Y891="","",'Paraclinicos '!Y891&lt;70,1,'Paraclinicos '!Y891&gt;=70,0)</f>
        <v>0</v>
      </c>
      <c r="T892" cm="1">
        <f t="array" ref="T892">_xlfn.IFS('Paraclinicos '!W891="","",'Paraclinicos '!W891&lt;6,4,'Paraclinicos '!W891&lt;10,3,'Paraclinicos '!W891&lt;13,2,'Paraclinicos '!W891&lt;15,1,'Paraclinicos '!W891=15,0)</f>
        <v>3</v>
      </c>
      <c r="U892" s="54">
        <f t="shared" si="39"/>
        <v>5</v>
      </c>
      <c r="V892" cm="1">
        <f t="array" ref="V892">_xlfn.IFS('Paraclinicos '!S891="","",OR('Paraclinicos '!S891&lt;=8,'Paraclinicos '!S891&gt;=25),3,'Paraclinicos '!S891&lt;12,1,'Paraclinicos '!S891&lt;21,0,'Paraclinicos '!S891&lt;25,2)</f>
        <v>0</v>
      </c>
      <c r="W892" t="str">
        <f>IFERROR(IF(INDEX('BD Demog para scores enalazar'!Y$2:'BD Demog para scores enalazar'!Y$3000,MATCH(Formulas!A892,'BD Demog para scores enalazar'!A$2:'BD Demog para scores enalazar'!A$3000,0))=1,"SI","NO"),"")</f>
        <v>NO</v>
      </c>
      <c r="X892" s="9" t="str">
        <f>IFERROR(IF(INDEX('BD Demog para scores enalazar'!AJ$2:'BD Demog para scores enalazar'!AJ$3000,MATCH(Formulas!A892,'BD Demog para scores enalazar'!A$2:'BD Demog para scores enalazar'!A$3000,0))=1,"SI","NO"),"")</f>
        <v>NO</v>
      </c>
      <c r="Y892" cm="1">
        <f t="array" ref="Y892">IF(AND(W892="NO",X892="NO"),_xlfn.IFS('Paraclinicos '!K891&lt;=91,3,'Paraclinicos '!K891&lt;94,2,'Paraclinicos '!K891&lt;96,1,'Paraclinicos '!K891&gt;=96,0),"")</f>
        <v>3</v>
      </c>
      <c r="Z892" t="str" cm="1">
        <f t="array" ref="Z892">IF(OR(W892="SI",X892="SI"),_xlfn.IFS(OR(AND('Paraclinicos '!K891&lt;=83),AND('Paraclinicos '!K891&gt;=97,AA892=2)),3,OR(AND('Paraclinicos '!K891&lt;=86),AND('Paraclinicos '!K891&gt;=94,AA892=2)),2,OR(AND('Paraclinicos '!K891&lt;=88),AND('Paraclinicos '!K891&gt;=92,AA892=2)),1,OR(AND('Paraclinicos '!K891&gt;=88,'Paraclinicos '!K891&lt;=92),AND('Paraclinicos '!K891&gt;=93,AA892=0)),0),"")</f>
        <v/>
      </c>
      <c r="AA892" cm="1">
        <f t="array" ref="AA892">_xlfn.IFS('Paraclinicos '!E891="","",'Paraclinicos '!E891="Oxigeno",2,'Paraclinicos '!E891="Aire",0)</f>
        <v>2</v>
      </c>
    </row>
    <row r="893" spans="1:27" x14ac:dyDescent="0.25">
      <c r="A893">
        <f>'Paraclinicos '!A892</f>
        <v>200</v>
      </c>
      <c r="B893" s="3">
        <f>'Paraclinicos '!R892</f>
        <v>44323</v>
      </c>
      <c r="C893" cm="1">
        <f t="array" ref="C893">_xlfn.IFS('Paraclinicos '!Q892="","",'Paraclinicos '!Q892&gt;60,3,'Paraclinicos '!Q892&lt;=60,1)</f>
        <v>1</v>
      </c>
      <c r="D893" t="str">
        <f>IFERROR(IF(INDEX('BD Demog para scores enalazar'!BC$2:BC$3000,MATCH(Formulas!A893,'BD Demog para scores enalazar'!A$2:A$3000,0))=0,"SI","NO"),"")</f>
        <v>SI</v>
      </c>
      <c r="E893" cm="1">
        <f t="array" ref="E893">_xlfn.IFS(D893="","",D893="SI",4,D893="NO",1)</f>
        <v>4</v>
      </c>
      <c r="F893" cm="1">
        <f t="array" ref="F893">_xlfn.IFS('Paraclinicos '!B892="","",'Paraclinicos '!B892&gt;1,1,'Paraclinicos '!B892&lt;=1,3)</f>
        <v>1</v>
      </c>
      <c r="G893" t="str" cm="1">
        <f t="array" ref="G893">_xlfn.IFS('Paraclinicos '!D892="","",AND('Paraclinicos '!D892&gt;=250,'Paraclinicos '!D892&lt;=500),2,'Paraclinicos '!D892&gt;500,3,'Paraclinicos '!D892&lt;250,1)</f>
        <v/>
      </c>
      <c r="H893" s="50">
        <f t="shared" si="40"/>
        <v>6</v>
      </c>
      <c r="I893" cm="1">
        <f t="array" ref="I893">_xlfn.IFS('Paraclinicos '!Q892="","",'Paraclinicos '!Q892&gt;=65,1,'Paraclinicos '!Q892&lt;65,0)</f>
        <v>0</v>
      </c>
      <c r="J893" cm="1">
        <f t="array" ref="J893">_xlfn.IFS('Paraclinicos '!I892="","",'Paraclinicos '!I892&gt;7,1,'Paraclinicos '!I892&lt;=7,0)</f>
        <v>1</v>
      </c>
      <c r="K893" cm="1">
        <f t="array" ref="K893">_xlfn.IFS('Paraclinicos '!W892="","",'Paraclinicos '!W892&lt;=8,1,'Paraclinicos '!W892&gt;8,0)</f>
        <v>1</v>
      </c>
      <c r="L893" cm="1">
        <f t="array" ref="L893">_xlfn.IFS('Paraclinicos '!S892="","",'Paraclinicos '!S892&gt;=30,1,'Paraclinicos '!S892&lt;30,0)</f>
        <v>0</v>
      </c>
      <c r="M893" cm="1">
        <f t="array" ref="M893">_xlfn.IFS(OR('Paraclinicos '!T892="",'Paraclinicos '!U892=""),"",OR('Paraclinicos '!T892&lt;=90,'Paraclinicos '!U892&lt;=60),1,OR('Paraclinicos '!T892&gt;90,'Paraclinicos '!U892&gt;60),0)</f>
        <v>0</v>
      </c>
      <c r="N893" s="45">
        <f t="shared" si="41"/>
        <v>4</v>
      </c>
      <c r="O893" cm="1">
        <f t="array" ref="O893">_xlfn.IFS(OR('Paraclinicos '!M892="",'Paraclinicos '!N892="",'Paraclinicos '!N892=0),"",'Paraclinicos '!M892/'Paraclinicos '!N892&lt;100,4,'Paraclinicos '!M892/'Paraclinicos '!N892&lt;200,3,'Paraclinicos '!M892/'Paraclinicos '!N892&lt;300,2,'Paraclinicos '!M892/'Paraclinicos '!N892&lt;400,1,'Paraclinicos '!M892/'Paraclinicos '!N892&gt;=400,0)</f>
        <v>3</v>
      </c>
      <c r="P893" cm="1">
        <f t="array" ref="P893">_xlfn.IFS('Paraclinicos '!C892="","",'Paraclinicos '!C892&lt;20,4,'Paraclinicos '!C892&lt;50,3,'Paraclinicos '!C892&lt;100,2,'Paraclinicos '!C892&lt;150,1,'Paraclinicos '!C892&gt;150,0)</f>
        <v>0</v>
      </c>
      <c r="Q893" cm="1">
        <f t="array" ref="Q893">_xlfn.IFS('Paraclinicos '!O892="","",'Paraclinicos '!O892&lt;1.2,0,'Paraclinicos '!O892&lt;2,1,'Paraclinicos '!O892&lt;3.5,2,'Paraclinicos '!O892&lt;5,3,'Paraclinicos '!O892&gt;5,4)</f>
        <v>0</v>
      </c>
      <c r="R893" cm="1">
        <f t="array" ref="R893">_xlfn.IFS('Paraclinicos '!J892="","",'Paraclinicos '!J892&lt;1.2,0,'Paraclinicos '!J892&lt;2,1,'Paraclinicos '!J892&lt;6,2,'Paraclinicos '!J892&lt;12,3,'Paraclinicos '!J892&gt;=12,4)</f>
        <v>0</v>
      </c>
      <c r="S893" cm="1">
        <f t="array" ref="S893">_xlfn.IFS('Paraclinicos '!Y892="","",'Paraclinicos '!Y892&lt;70,1,'Paraclinicos '!Y892&gt;=70,0)</f>
        <v>0</v>
      </c>
      <c r="T893" cm="1">
        <f t="array" ref="T893">_xlfn.IFS('Paraclinicos '!W892="","",'Paraclinicos '!W892&lt;6,4,'Paraclinicos '!W892&lt;10,3,'Paraclinicos '!W892&lt;13,2,'Paraclinicos '!W892&lt;15,1,'Paraclinicos '!W892=15,0)</f>
        <v>4</v>
      </c>
      <c r="U893" s="54">
        <f t="shared" si="39"/>
        <v>7</v>
      </c>
      <c r="V893" cm="1">
        <f t="array" ref="V893">_xlfn.IFS('Paraclinicos '!S892="","",OR('Paraclinicos '!S892&lt;=8,'Paraclinicos '!S892&gt;=25),3,'Paraclinicos '!S892&lt;12,1,'Paraclinicos '!S892&lt;21,0,'Paraclinicos '!S892&lt;25,2)</f>
        <v>0</v>
      </c>
      <c r="W893" t="str">
        <f>IFERROR(IF(INDEX('BD Demog para scores enalazar'!Y$2:'BD Demog para scores enalazar'!Y$3000,MATCH(Formulas!A893,'BD Demog para scores enalazar'!A$2:'BD Demog para scores enalazar'!A$3000,0))=1,"SI","NO"),"")</f>
        <v>NO</v>
      </c>
      <c r="X893" s="9" t="str">
        <f>IFERROR(IF(INDEX('BD Demog para scores enalazar'!AJ$2:'BD Demog para scores enalazar'!AJ$3000,MATCH(Formulas!A893,'BD Demog para scores enalazar'!A$2:'BD Demog para scores enalazar'!A$3000,0))=1,"SI","NO"),"")</f>
        <v>NO</v>
      </c>
      <c r="Y893" cm="1">
        <f t="array" ref="Y893">IF(AND(W893="NO",X893="NO"),_xlfn.IFS('Paraclinicos '!K892&lt;=91,3,'Paraclinicos '!K892&lt;94,2,'Paraclinicos '!K892&lt;96,1,'Paraclinicos '!K892&gt;=96,0),"")</f>
        <v>3</v>
      </c>
      <c r="Z893" t="str" cm="1">
        <f t="array" ref="Z893">IF(OR(W893="SI",X893="SI"),_xlfn.IFS(OR(AND('Paraclinicos '!K892&lt;=83),AND('Paraclinicos '!K892&gt;=97,AA893=2)),3,OR(AND('Paraclinicos '!K892&lt;=86),AND('Paraclinicos '!K892&gt;=94,AA893=2)),2,OR(AND('Paraclinicos '!K892&lt;=88),AND('Paraclinicos '!K892&gt;=92,AA893=2)),1,OR(AND('Paraclinicos '!K892&gt;=88,'Paraclinicos '!K892&lt;=92),AND('Paraclinicos '!K892&gt;=93,AA893=0)),0),"")</f>
        <v/>
      </c>
      <c r="AA893" cm="1">
        <f t="array" ref="AA893">_xlfn.IFS('Paraclinicos '!E892="","",'Paraclinicos '!E892="Oxigeno",2,'Paraclinicos '!E892="Aire",0)</f>
        <v>2</v>
      </c>
    </row>
    <row r="894" spans="1:27" x14ac:dyDescent="0.25">
      <c r="A894">
        <f>'Paraclinicos '!A893</f>
        <v>200</v>
      </c>
      <c r="B894" s="3">
        <f>'Paraclinicos '!R893</f>
        <v>44325</v>
      </c>
      <c r="C894" cm="1">
        <f t="array" ref="C894">_xlfn.IFS('Paraclinicos '!Q893="","",'Paraclinicos '!Q893&gt;60,3,'Paraclinicos '!Q893&lt;=60,1)</f>
        <v>1</v>
      </c>
      <c r="D894" t="str">
        <f>IFERROR(IF(INDEX('BD Demog para scores enalazar'!BC$2:BC$3000,MATCH(Formulas!A894,'BD Demog para scores enalazar'!A$2:A$3000,0))=0,"SI","NO"),"")</f>
        <v>SI</v>
      </c>
      <c r="E894" cm="1">
        <f t="array" ref="E894">_xlfn.IFS(D894="","",D894="SI",4,D894="NO",1)</f>
        <v>4</v>
      </c>
      <c r="F894" cm="1">
        <f t="array" ref="F894">_xlfn.IFS('Paraclinicos '!B893="","",'Paraclinicos '!B893&gt;1,1,'Paraclinicos '!B893&lt;=1,3)</f>
        <v>1</v>
      </c>
      <c r="G894" t="str" cm="1">
        <f t="array" ref="G894">_xlfn.IFS('Paraclinicos '!D893="","",AND('Paraclinicos '!D893&gt;=250,'Paraclinicos '!D893&lt;=500),2,'Paraclinicos '!D893&gt;500,3,'Paraclinicos '!D893&lt;250,1)</f>
        <v/>
      </c>
      <c r="H894" s="50">
        <f t="shared" si="40"/>
        <v>6</v>
      </c>
      <c r="I894" cm="1">
        <f t="array" ref="I894">_xlfn.IFS('Paraclinicos '!Q893="","",'Paraclinicos '!Q893&gt;=65,1,'Paraclinicos '!Q893&lt;65,0)</f>
        <v>0</v>
      </c>
      <c r="J894" cm="1">
        <f t="array" ref="J894">_xlfn.IFS('Paraclinicos '!I893="","",'Paraclinicos '!I893&gt;7,1,'Paraclinicos '!I893&lt;=7,0)</f>
        <v>1</v>
      </c>
      <c r="K894" cm="1">
        <f t="array" ref="K894">_xlfn.IFS('Paraclinicos '!W893="","",'Paraclinicos '!W893&lt;=8,1,'Paraclinicos '!W893&gt;8,0)</f>
        <v>1</v>
      </c>
      <c r="L894" cm="1">
        <f t="array" ref="L894">_xlfn.IFS('Paraclinicos '!S893="","",'Paraclinicos '!S893&gt;=30,1,'Paraclinicos '!S893&lt;30,0)</f>
        <v>0</v>
      </c>
      <c r="M894" cm="1">
        <f t="array" ref="M894">_xlfn.IFS(OR('Paraclinicos '!T893="",'Paraclinicos '!U893=""),"",OR('Paraclinicos '!T893&lt;=90,'Paraclinicos '!U893&lt;=60),1,OR('Paraclinicos '!T893&gt;90,'Paraclinicos '!U893&gt;60),0)</f>
        <v>0</v>
      </c>
      <c r="N894" s="45">
        <f t="shared" si="41"/>
        <v>4</v>
      </c>
      <c r="O894" cm="1">
        <f t="array" ref="O894">_xlfn.IFS(OR('Paraclinicos '!M893="",'Paraclinicos '!N893="",'Paraclinicos '!N893=0),"",'Paraclinicos '!M893/'Paraclinicos '!N893&lt;100,4,'Paraclinicos '!M893/'Paraclinicos '!N893&lt;200,3,'Paraclinicos '!M893/'Paraclinicos '!N893&lt;300,2,'Paraclinicos '!M893/'Paraclinicos '!N893&lt;400,1,'Paraclinicos '!M893/'Paraclinicos '!N893&gt;=400,0)</f>
        <v>2</v>
      </c>
      <c r="P894" cm="1">
        <f t="array" ref="P894">_xlfn.IFS('Paraclinicos '!C893="","",'Paraclinicos '!C893&lt;20,4,'Paraclinicos '!C893&lt;50,3,'Paraclinicos '!C893&lt;100,2,'Paraclinicos '!C893&lt;150,1,'Paraclinicos '!C893&gt;150,0)</f>
        <v>0</v>
      </c>
      <c r="Q894" cm="1">
        <f t="array" ref="Q894">_xlfn.IFS('Paraclinicos '!O893="","",'Paraclinicos '!O893&lt;1.2,0,'Paraclinicos '!O893&lt;2,1,'Paraclinicos '!O893&lt;3.5,2,'Paraclinicos '!O893&lt;5,3,'Paraclinicos '!O893&gt;5,4)</f>
        <v>0</v>
      </c>
      <c r="R894" t="str" cm="1">
        <f t="array" ref="R894">_xlfn.IFS('Paraclinicos '!J893="","",'Paraclinicos '!J893&lt;1.2,0,'Paraclinicos '!J893&lt;2,1,'Paraclinicos '!J893&lt;6,2,'Paraclinicos '!J893&lt;12,3,'Paraclinicos '!J893&gt;=12,4)</f>
        <v/>
      </c>
      <c r="S894" cm="1">
        <f t="array" ref="S894">_xlfn.IFS('Paraclinicos '!Y893="","",'Paraclinicos '!Y893&lt;70,1,'Paraclinicos '!Y893&gt;=70,0)</f>
        <v>0</v>
      </c>
      <c r="T894" cm="1">
        <f t="array" ref="T894">_xlfn.IFS('Paraclinicos '!W893="","",'Paraclinicos '!W893&lt;6,4,'Paraclinicos '!W893&lt;10,3,'Paraclinicos '!W893&lt;13,2,'Paraclinicos '!W893&lt;15,1,'Paraclinicos '!W893=15,0)</f>
        <v>4</v>
      </c>
      <c r="U894" s="54">
        <f t="shared" si="39"/>
        <v>6</v>
      </c>
      <c r="V894" cm="1">
        <f t="array" ref="V894">_xlfn.IFS('Paraclinicos '!S893="","",OR('Paraclinicos '!S893&lt;=8,'Paraclinicos '!S893&gt;=25),3,'Paraclinicos '!S893&lt;12,1,'Paraclinicos '!S893&lt;21,0,'Paraclinicos '!S893&lt;25,2)</f>
        <v>0</v>
      </c>
      <c r="W894" t="str">
        <f>IFERROR(IF(INDEX('BD Demog para scores enalazar'!Y$2:'BD Demog para scores enalazar'!Y$3000,MATCH(Formulas!A894,'BD Demog para scores enalazar'!A$2:'BD Demog para scores enalazar'!A$3000,0))=1,"SI","NO"),"")</f>
        <v>NO</v>
      </c>
      <c r="X894" s="9" t="str">
        <f>IFERROR(IF(INDEX('BD Demog para scores enalazar'!AJ$2:'BD Demog para scores enalazar'!AJ$3000,MATCH(Formulas!A894,'BD Demog para scores enalazar'!A$2:'BD Demog para scores enalazar'!A$3000,0))=1,"SI","NO"),"")</f>
        <v>NO</v>
      </c>
      <c r="Y894" cm="1">
        <f t="array" ref="Y894">IF(AND(W894="NO",X894="NO"),_xlfn.IFS('Paraclinicos '!K893&lt;=91,3,'Paraclinicos '!K893&lt;94,2,'Paraclinicos '!K893&lt;96,1,'Paraclinicos '!K893&gt;=96,0),"")</f>
        <v>1</v>
      </c>
      <c r="Z894" t="str" cm="1">
        <f t="array" ref="Z894">IF(OR(W894="SI",X894="SI"),_xlfn.IFS(OR(AND('Paraclinicos '!K893&lt;=83),AND('Paraclinicos '!K893&gt;=97,AA894=2)),3,OR(AND('Paraclinicos '!K893&lt;=86),AND('Paraclinicos '!K893&gt;=94,AA894=2)),2,OR(AND('Paraclinicos '!K893&lt;=88),AND('Paraclinicos '!K893&gt;=92,AA894=2)),1,OR(AND('Paraclinicos '!K893&gt;=88,'Paraclinicos '!K893&lt;=92),AND('Paraclinicos '!K893&gt;=93,AA894=0)),0),"")</f>
        <v/>
      </c>
      <c r="AA894" cm="1">
        <f t="array" ref="AA894">_xlfn.IFS('Paraclinicos '!E893="","",'Paraclinicos '!E893="Oxigeno",2,'Paraclinicos '!E893="Aire",0)</f>
        <v>2</v>
      </c>
    </row>
    <row r="895" spans="1:27" x14ac:dyDescent="0.25">
      <c r="A895">
        <f>'Paraclinicos '!A894</f>
        <v>200</v>
      </c>
      <c r="B895" s="3">
        <f>'Paraclinicos '!R894</f>
        <v>44325</v>
      </c>
      <c r="C895" cm="1">
        <f t="array" ref="C895">_xlfn.IFS('Paraclinicos '!Q894="","",'Paraclinicos '!Q894&gt;60,3,'Paraclinicos '!Q894&lt;=60,1)</f>
        <v>1</v>
      </c>
      <c r="D895" t="str">
        <f>IFERROR(IF(INDEX('BD Demog para scores enalazar'!BC$2:BC$3000,MATCH(Formulas!A895,'BD Demog para scores enalazar'!A$2:A$3000,0))=0,"SI","NO"),"")</f>
        <v>SI</v>
      </c>
      <c r="E895" cm="1">
        <f t="array" ref="E895">_xlfn.IFS(D895="","",D895="SI",4,D895="NO",1)</f>
        <v>4</v>
      </c>
      <c r="F895" cm="1">
        <f t="array" ref="F895">_xlfn.IFS('Paraclinicos '!B894="","",'Paraclinicos '!B894&gt;1,1,'Paraclinicos '!B894&lt;=1,3)</f>
        <v>3</v>
      </c>
      <c r="G895" t="str" cm="1">
        <f t="array" ref="G895">_xlfn.IFS('Paraclinicos '!D894="","",AND('Paraclinicos '!D894&gt;=250,'Paraclinicos '!D894&lt;=500),2,'Paraclinicos '!D894&gt;500,3,'Paraclinicos '!D894&lt;250,1)</f>
        <v/>
      </c>
      <c r="H895" s="50">
        <f t="shared" si="40"/>
        <v>8</v>
      </c>
      <c r="I895" cm="1">
        <f t="array" ref="I895">_xlfn.IFS('Paraclinicos '!Q894="","",'Paraclinicos '!Q894&gt;=65,1,'Paraclinicos '!Q894&lt;65,0)</f>
        <v>0</v>
      </c>
      <c r="J895" cm="1">
        <f t="array" ref="J895">_xlfn.IFS('Paraclinicos '!I894="","",'Paraclinicos '!I894&gt;7,1,'Paraclinicos '!I894&lt;=7,0)</f>
        <v>1</v>
      </c>
      <c r="K895" cm="1">
        <f t="array" ref="K895">_xlfn.IFS('Paraclinicos '!W894="","",'Paraclinicos '!W894&lt;=8,1,'Paraclinicos '!W894&gt;8,0)</f>
        <v>1</v>
      </c>
      <c r="L895" cm="1">
        <f t="array" ref="L895">_xlfn.IFS('Paraclinicos '!S894="","",'Paraclinicos '!S894&gt;=30,1,'Paraclinicos '!S894&lt;30,0)</f>
        <v>0</v>
      </c>
      <c r="M895" cm="1">
        <f t="array" ref="M895">_xlfn.IFS(OR('Paraclinicos '!T894="",'Paraclinicos '!U894=""),"",OR('Paraclinicos '!T894&lt;=90,'Paraclinicos '!U894&lt;=60),1,OR('Paraclinicos '!T894&gt;90,'Paraclinicos '!U894&gt;60),0)</f>
        <v>0</v>
      </c>
      <c r="N895" s="45">
        <f t="shared" si="41"/>
        <v>4</v>
      </c>
      <c r="O895" cm="1">
        <f t="array" ref="O895">_xlfn.IFS(OR('Paraclinicos '!M894="",'Paraclinicos '!N894="",'Paraclinicos '!N894=0),"",'Paraclinicos '!M894/'Paraclinicos '!N894&lt;100,4,'Paraclinicos '!M894/'Paraclinicos '!N894&lt;200,3,'Paraclinicos '!M894/'Paraclinicos '!N894&lt;300,2,'Paraclinicos '!M894/'Paraclinicos '!N894&lt;400,1,'Paraclinicos '!M894/'Paraclinicos '!N894&gt;=400,0)</f>
        <v>2</v>
      </c>
      <c r="P895" cm="1">
        <f t="array" ref="P895">_xlfn.IFS('Paraclinicos '!C894="","",'Paraclinicos '!C894&lt;20,4,'Paraclinicos '!C894&lt;50,3,'Paraclinicos '!C894&lt;100,2,'Paraclinicos '!C894&lt;150,1,'Paraclinicos '!C894&gt;150,0)</f>
        <v>0</v>
      </c>
      <c r="Q895" cm="1">
        <f t="array" ref="Q895">_xlfn.IFS('Paraclinicos '!O894="","",'Paraclinicos '!O894&lt;1.2,0,'Paraclinicos '!O894&lt;2,1,'Paraclinicos '!O894&lt;3.5,2,'Paraclinicos '!O894&lt;5,3,'Paraclinicos '!O894&gt;5,4)</f>
        <v>0</v>
      </c>
      <c r="R895" t="str" cm="1">
        <f t="array" ref="R895">_xlfn.IFS('Paraclinicos '!J894="","",'Paraclinicos '!J894&lt;1.2,0,'Paraclinicos '!J894&lt;2,1,'Paraclinicos '!J894&lt;6,2,'Paraclinicos '!J894&lt;12,3,'Paraclinicos '!J894&gt;=12,4)</f>
        <v/>
      </c>
      <c r="S895" cm="1">
        <f t="array" ref="S895">_xlfn.IFS('Paraclinicos '!Y894="","",'Paraclinicos '!Y894&lt;70,1,'Paraclinicos '!Y894&gt;=70,0)</f>
        <v>0</v>
      </c>
      <c r="T895" cm="1">
        <f t="array" ref="T895">_xlfn.IFS('Paraclinicos '!W894="","",'Paraclinicos '!W894&lt;6,4,'Paraclinicos '!W894&lt;10,3,'Paraclinicos '!W894&lt;13,2,'Paraclinicos '!W894&lt;15,1,'Paraclinicos '!W894=15,0)</f>
        <v>4</v>
      </c>
      <c r="U895" s="54">
        <f t="shared" si="39"/>
        <v>6</v>
      </c>
      <c r="V895" cm="1">
        <f t="array" ref="V895">_xlfn.IFS('Paraclinicos '!S894="","",OR('Paraclinicos '!S894&lt;=8,'Paraclinicos '!S894&gt;=25),3,'Paraclinicos '!S894&lt;12,1,'Paraclinicos '!S894&lt;21,0,'Paraclinicos '!S894&lt;25,2)</f>
        <v>0</v>
      </c>
      <c r="W895" t="str">
        <f>IFERROR(IF(INDEX('BD Demog para scores enalazar'!Y$2:'BD Demog para scores enalazar'!Y$3000,MATCH(Formulas!A895,'BD Demog para scores enalazar'!A$2:'BD Demog para scores enalazar'!A$3000,0))=1,"SI","NO"),"")</f>
        <v>NO</v>
      </c>
      <c r="X895" s="9" t="str">
        <f>IFERROR(IF(INDEX('BD Demog para scores enalazar'!AJ$2:'BD Demog para scores enalazar'!AJ$3000,MATCH(Formulas!A895,'BD Demog para scores enalazar'!A$2:'BD Demog para scores enalazar'!A$3000,0))=1,"SI","NO"),"")</f>
        <v>NO</v>
      </c>
      <c r="Y895" cm="1">
        <f t="array" ref="Y895">IF(AND(W895="NO",X895="NO"),_xlfn.IFS('Paraclinicos '!K894&lt;=91,3,'Paraclinicos '!K894&lt;94,2,'Paraclinicos '!K894&lt;96,1,'Paraclinicos '!K894&gt;=96,0),"")</f>
        <v>3</v>
      </c>
      <c r="Z895" t="str" cm="1">
        <f t="array" ref="Z895">IF(OR(W895="SI",X895="SI"),_xlfn.IFS(OR(AND('Paraclinicos '!K894&lt;=83),AND('Paraclinicos '!K894&gt;=97,AA895=2)),3,OR(AND('Paraclinicos '!K894&lt;=86),AND('Paraclinicos '!K894&gt;=94,AA895=2)),2,OR(AND('Paraclinicos '!K894&lt;=88),AND('Paraclinicos '!K894&gt;=92,AA895=2)),1,OR(AND('Paraclinicos '!K894&gt;=88,'Paraclinicos '!K894&lt;=92),AND('Paraclinicos '!K894&gt;=93,AA895=0)),0),"")</f>
        <v/>
      </c>
      <c r="AA895" cm="1">
        <f t="array" ref="AA895">_xlfn.IFS('Paraclinicos '!E894="","",'Paraclinicos '!E894="Oxigeno",2,'Paraclinicos '!E894="Aire",0)</f>
        <v>2</v>
      </c>
    </row>
    <row r="896" spans="1:27" x14ac:dyDescent="0.25">
      <c r="A896">
        <f>'Paraclinicos '!A895</f>
        <v>200</v>
      </c>
      <c r="B896" s="3">
        <f>'Paraclinicos '!R895</f>
        <v>44327</v>
      </c>
      <c r="C896" cm="1">
        <f t="array" ref="C896">_xlfn.IFS('Paraclinicos '!Q895="","",'Paraclinicos '!Q895&gt;60,3,'Paraclinicos '!Q895&lt;=60,1)</f>
        <v>1</v>
      </c>
      <c r="D896" t="str">
        <f>IFERROR(IF(INDEX('BD Demog para scores enalazar'!BC$2:BC$3000,MATCH(Formulas!A896,'BD Demog para scores enalazar'!A$2:A$3000,0))=0,"SI","NO"),"")</f>
        <v>SI</v>
      </c>
      <c r="E896" cm="1">
        <f t="array" ref="E896">_xlfn.IFS(D896="","",D896="SI",4,D896="NO",1)</f>
        <v>4</v>
      </c>
      <c r="F896" cm="1">
        <f t="array" ref="F896">_xlfn.IFS('Paraclinicos '!B895="","",'Paraclinicos '!B895&gt;1,1,'Paraclinicos '!B895&lt;=1,3)</f>
        <v>1</v>
      </c>
      <c r="G896" t="str" cm="1">
        <f t="array" ref="G896">_xlfn.IFS('Paraclinicos '!D895="","",AND('Paraclinicos '!D895&gt;=250,'Paraclinicos '!D895&lt;=500),2,'Paraclinicos '!D895&gt;500,3,'Paraclinicos '!D895&lt;250,1)</f>
        <v/>
      </c>
      <c r="H896" s="50">
        <f t="shared" si="40"/>
        <v>6</v>
      </c>
      <c r="I896" cm="1">
        <f t="array" ref="I896">_xlfn.IFS('Paraclinicos '!Q895="","",'Paraclinicos '!Q895&gt;=65,1,'Paraclinicos '!Q895&lt;65,0)</f>
        <v>0</v>
      </c>
      <c r="J896" cm="1">
        <f t="array" ref="J896">_xlfn.IFS('Paraclinicos '!I895="","",'Paraclinicos '!I895&gt;7,1,'Paraclinicos '!I895&lt;=7,0)</f>
        <v>1</v>
      </c>
      <c r="K896" cm="1">
        <f t="array" ref="K896">_xlfn.IFS('Paraclinicos '!W895="","",'Paraclinicos '!W895&lt;=8,1,'Paraclinicos '!W895&gt;8,0)</f>
        <v>1</v>
      </c>
      <c r="L896" cm="1">
        <f t="array" ref="L896">_xlfn.IFS('Paraclinicos '!S895="","",'Paraclinicos '!S895&gt;=30,1,'Paraclinicos '!S895&lt;30,0)</f>
        <v>0</v>
      </c>
      <c r="M896" cm="1">
        <f t="array" ref="M896">_xlfn.IFS(OR('Paraclinicos '!T895="",'Paraclinicos '!U895=""),"",OR('Paraclinicos '!T895&lt;=90,'Paraclinicos '!U895&lt;=60),1,OR('Paraclinicos '!T895&gt;90,'Paraclinicos '!U895&gt;60),0)</f>
        <v>0</v>
      </c>
      <c r="N896" s="45">
        <f t="shared" si="41"/>
        <v>4</v>
      </c>
      <c r="O896" cm="1">
        <f t="array" ref="O896">_xlfn.IFS(OR('Paraclinicos '!M895="",'Paraclinicos '!N895="",'Paraclinicos '!N895=0),"",'Paraclinicos '!M895/'Paraclinicos '!N895&lt;100,4,'Paraclinicos '!M895/'Paraclinicos '!N895&lt;200,3,'Paraclinicos '!M895/'Paraclinicos '!N895&lt;300,2,'Paraclinicos '!M895/'Paraclinicos '!N895&lt;400,1,'Paraclinicos '!M895/'Paraclinicos '!N895&gt;=400,0)</f>
        <v>2</v>
      </c>
      <c r="P896" cm="1">
        <f t="array" ref="P896">_xlfn.IFS('Paraclinicos '!C895="","",'Paraclinicos '!C895&lt;20,4,'Paraclinicos '!C895&lt;50,3,'Paraclinicos '!C895&lt;100,2,'Paraclinicos '!C895&lt;150,1,'Paraclinicos '!C895&gt;150,0)</f>
        <v>0</v>
      </c>
      <c r="Q896" cm="1">
        <f t="array" ref="Q896">_xlfn.IFS('Paraclinicos '!O895="","",'Paraclinicos '!O895&lt;1.2,0,'Paraclinicos '!O895&lt;2,1,'Paraclinicos '!O895&lt;3.5,2,'Paraclinicos '!O895&lt;5,3,'Paraclinicos '!O895&gt;5,4)</f>
        <v>0</v>
      </c>
      <c r="R896" t="str" cm="1">
        <f t="array" ref="R896">_xlfn.IFS('Paraclinicos '!J895="","",'Paraclinicos '!J895&lt;1.2,0,'Paraclinicos '!J895&lt;2,1,'Paraclinicos '!J895&lt;6,2,'Paraclinicos '!J895&lt;12,3,'Paraclinicos '!J895&gt;=12,4)</f>
        <v/>
      </c>
      <c r="S896" cm="1">
        <f t="array" ref="S896">_xlfn.IFS('Paraclinicos '!Y895="","",'Paraclinicos '!Y895&lt;70,1,'Paraclinicos '!Y895&gt;=70,0)</f>
        <v>0</v>
      </c>
      <c r="T896" cm="1">
        <f t="array" ref="T896">_xlfn.IFS('Paraclinicos '!W895="","",'Paraclinicos '!W895&lt;6,4,'Paraclinicos '!W895&lt;10,3,'Paraclinicos '!W895&lt;13,2,'Paraclinicos '!W895&lt;15,1,'Paraclinicos '!W895=15,0)</f>
        <v>4</v>
      </c>
      <c r="U896" s="54">
        <f t="shared" si="39"/>
        <v>6</v>
      </c>
      <c r="V896" cm="1">
        <f t="array" ref="V896">_xlfn.IFS('Paraclinicos '!S895="","",OR('Paraclinicos '!S895&lt;=8,'Paraclinicos '!S895&gt;=25),3,'Paraclinicos '!S895&lt;12,1,'Paraclinicos '!S895&lt;21,0,'Paraclinicos '!S895&lt;25,2)</f>
        <v>0</v>
      </c>
      <c r="W896" t="str">
        <f>IFERROR(IF(INDEX('BD Demog para scores enalazar'!Y$2:'BD Demog para scores enalazar'!Y$3000,MATCH(Formulas!A896,'BD Demog para scores enalazar'!A$2:'BD Demog para scores enalazar'!A$3000,0))=1,"SI","NO"),"")</f>
        <v>NO</v>
      </c>
      <c r="X896" s="9" t="str">
        <f>IFERROR(IF(INDEX('BD Demog para scores enalazar'!AJ$2:'BD Demog para scores enalazar'!AJ$3000,MATCH(Formulas!A896,'BD Demog para scores enalazar'!A$2:'BD Demog para scores enalazar'!A$3000,0))=1,"SI","NO"),"")</f>
        <v>NO</v>
      </c>
      <c r="Y896" cm="1">
        <f t="array" ref="Y896">IF(AND(W896="NO",X896="NO"),_xlfn.IFS('Paraclinicos '!K895&lt;=91,3,'Paraclinicos '!K895&lt;94,2,'Paraclinicos '!K895&lt;96,1,'Paraclinicos '!K895&gt;=96,0),"")</f>
        <v>3</v>
      </c>
      <c r="Z896" t="str" cm="1">
        <f t="array" ref="Z896">IF(OR(W896="SI",X896="SI"),_xlfn.IFS(OR(AND('Paraclinicos '!K895&lt;=83),AND('Paraclinicos '!K895&gt;=97,AA896=2)),3,OR(AND('Paraclinicos '!K895&lt;=86),AND('Paraclinicos '!K895&gt;=94,AA896=2)),2,OR(AND('Paraclinicos '!K895&lt;=88),AND('Paraclinicos '!K895&gt;=92,AA896=2)),1,OR(AND('Paraclinicos '!K895&gt;=88,'Paraclinicos '!K895&lt;=92),AND('Paraclinicos '!K895&gt;=93,AA896=0)),0),"")</f>
        <v/>
      </c>
      <c r="AA896" cm="1">
        <f t="array" ref="AA896">_xlfn.IFS('Paraclinicos '!E895="","",'Paraclinicos '!E895="Oxigeno",2,'Paraclinicos '!E895="Aire",0)</f>
        <v>2</v>
      </c>
    </row>
    <row r="897" spans="1:27" x14ac:dyDescent="0.25">
      <c r="A897">
        <f>'Paraclinicos '!A896</f>
        <v>203</v>
      </c>
      <c r="B897" s="3">
        <f>'Paraclinicos '!R896</f>
        <v>44305</v>
      </c>
      <c r="C897" cm="1">
        <f t="array" ref="C897">_xlfn.IFS('Paraclinicos '!Q896="","",'Paraclinicos '!Q896&gt;60,3,'Paraclinicos '!Q896&lt;=60,1)</f>
        <v>3</v>
      </c>
      <c r="D897" t="str">
        <f>IFERROR(IF(INDEX('BD Demog para scores enalazar'!BC$2:BC$3000,MATCH(Formulas!A897,'BD Demog para scores enalazar'!A$2:A$3000,0))=0,"SI","NO"),"")</f>
        <v>SI</v>
      </c>
      <c r="E897" cm="1">
        <f t="array" ref="E897">_xlfn.IFS(D897="","",D897="SI",4,D897="NO",1)</f>
        <v>4</v>
      </c>
      <c r="F897" cm="1">
        <f t="array" ref="F897">_xlfn.IFS('Paraclinicos '!B896="","",'Paraclinicos '!B896&gt;1,1,'Paraclinicos '!B896&lt;=1,3)</f>
        <v>3</v>
      </c>
      <c r="G897" cm="1">
        <f t="array" ref="G897">_xlfn.IFS('Paraclinicos '!D896="","",AND('Paraclinicos '!D896&gt;=250,'Paraclinicos '!D896&lt;=500),2,'Paraclinicos '!D896&gt;500,3,'Paraclinicos '!D896&lt;250,1)</f>
        <v>3</v>
      </c>
      <c r="H897" s="50">
        <f t="shared" si="40"/>
        <v>13</v>
      </c>
      <c r="I897" cm="1">
        <f t="array" ref="I897">_xlfn.IFS('Paraclinicos '!Q896="","",'Paraclinicos '!Q896&gt;=65,1,'Paraclinicos '!Q896&lt;65,0)</f>
        <v>1</v>
      </c>
      <c r="J897" cm="1">
        <f t="array" ref="J897">_xlfn.IFS('Paraclinicos '!I896="","",'Paraclinicos '!I896&gt;7,1,'Paraclinicos '!I896&lt;=7,0)</f>
        <v>1</v>
      </c>
      <c r="K897" cm="1">
        <f t="array" ref="K897">_xlfn.IFS('Paraclinicos '!W896="","",'Paraclinicos '!W896&lt;=8,1,'Paraclinicos '!W896&gt;8,0)</f>
        <v>0</v>
      </c>
      <c r="L897" cm="1">
        <f t="array" ref="L897">_xlfn.IFS('Paraclinicos '!S896="","",'Paraclinicos '!S896&gt;=30,1,'Paraclinicos '!S896&lt;30,0)</f>
        <v>0</v>
      </c>
      <c r="M897" cm="1">
        <f t="array" ref="M897">_xlfn.IFS(OR('Paraclinicos '!T896="",'Paraclinicos '!U896=""),"",OR('Paraclinicos '!T896&lt;=90,'Paraclinicos '!U896&lt;=60),1,OR('Paraclinicos '!T896&gt;90,'Paraclinicos '!U896&gt;60),0)</f>
        <v>0</v>
      </c>
      <c r="N897" s="45">
        <f t="shared" si="41"/>
        <v>3</v>
      </c>
      <c r="O897" cm="1">
        <f t="array" ref="O897">_xlfn.IFS(OR('Paraclinicos '!M896="",'Paraclinicos '!N896="",'Paraclinicos '!N896=0),"",'Paraclinicos '!M896/'Paraclinicos '!N896&lt;100,4,'Paraclinicos '!M896/'Paraclinicos '!N896&lt;200,3,'Paraclinicos '!M896/'Paraclinicos '!N896&lt;300,2,'Paraclinicos '!M896/'Paraclinicos '!N896&lt;400,1,'Paraclinicos '!M896/'Paraclinicos '!N896&gt;=400,0)</f>
        <v>2</v>
      </c>
      <c r="P897" cm="1">
        <f t="array" ref="P897">_xlfn.IFS('Paraclinicos '!C896="","",'Paraclinicos '!C896&lt;20,4,'Paraclinicos '!C896&lt;50,3,'Paraclinicos '!C896&lt;100,2,'Paraclinicos '!C896&lt;150,1,'Paraclinicos '!C896&gt;150,0)</f>
        <v>0</v>
      </c>
      <c r="Q897" cm="1">
        <f t="array" ref="Q897">_xlfn.IFS('Paraclinicos '!O896="","",'Paraclinicos '!O896&lt;1.2,0,'Paraclinicos '!O896&lt;2,1,'Paraclinicos '!O896&lt;3.5,2,'Paraclinicos '!O896&lt;5,3,'Paraclinicos '!O896&gt;5,4)</f>
        <v>0</v>
      </c>
      <c r="R897" t="str" cm="1">
        <f t="array" ref="R897">_xlfn.IFS('Paraclinicos '!J896="","",'Paraclinicos '!J896&lt;1.2,0,'Paraclinicos '!J896&lt;2,1,'Paraclinicos '!J896&lt;6,2,'Paraclinicos '!J896&lt;12,3,'Paraclinicos '!J896&gt;=12,4)</f>
        <v/>
      </c>
      <c r="S897" cm="1">
        <f t="array" ref="S897">_xlfn.IFS('Paraclinicos '!Y896="","",'Paraclinicos '!Y896&lt;70,1,'Paraclinicos '!Y896&gt;=70,0)</f>
        <v>0</v>
      </c>
      <c r="T897" cm="1">
        <f t="array" ref="T897">_xlfn.IFS('Paraclinicos '!W896="","",'Paraclinicos '!W896&lt;6,4,'Paraclinicos '!W896&lt;10,3,'Paraclinicos '!W896&lt;13,2,'Paraclinicos '!W896&lt;15,1,'Paraclinicos '!W896=15,0)</f>
        <v>0</v>
      </c>
      <c r="U897" s="54">
        <f t="shared" si="39"/>
        <v>2</v>
      </c>
      <c r="V897" cm="1">
        <f t="array" ref="V897">_xlfn.IFS('Paraclinicos '!S896="","",OR('Paraclinicos '!S896&lt;=8,'Paraclinicos '!S896&gt;=25),3,'Paraclinicos '!S896&lt;12,1,'Paraclinicos '!S896&lt;21,0,'Paraclinicos '!S896&lt;25,2)</f>
        <v>2</v>
      </c>
      <c r="W897" t="str">
        <f>IFERROR(IF(INDEX('BD Demog para scores enalazar'!Y$2:'BD Demog para scores enalazar'!Y$3000,MATCH(Formulas!A897,'BD Demog para scores enalazar'!A$2:'BD Demog para scores enalazar'!A$3000,0))=1,"SI","NO"),"")</f>
        <v>NO</v>
      </c>
      <c r="X897" s="9" t="str">
        <f>IFERROR(IF(INDEX('BD Demog para scores enalazar'!AJ$2:'BD Demog para scores enalazar'!AJ$3000,MATCH(Formulas!A897,'BD Demog para scores enalazar'!A$2:'BD Demog para scores enalazar'!A$3000,0))=1,"SI","NO"),"")</f>
        <v>NO</v>
      </c>
      <c r="Y897" cm="1">
        <f t="array" ref="Y897">IF(AND(W897="NO",X897="NO"),_xlfn.IFS('Paraclinicos '!K896&lt;=91,3,'Paraclinicos '!K896&lt;94,2,'Paraclinicos '!K896&lt;96,1,'Paraclinicos '!K896&gt;=96,0),"")</f>
        <v>2</v>
      </c>
      <c r="Z897" t="str" cm="1">
        <f t="array" ref="Z897">IF(OR(W897="SI",X897="SI"),_xlfn.IFS(OR(AND('Paraclinicos '!K896&lt;=83),AND('Paraclinicos '!K896&gt;=97,AA897=2)),3,OR(AND('Paraclinicos '!K896&lt;=86),AND('Paraclinicos '!K896&gt;=94,AA897=2)),2,OR(AND('Paraclinicos '!K896&lt;=88),AND('Paraclinicos '!K896&gt;=92,AA897=2)),1,OR(AND('Paraclinicos '!K896&gt;=88,'Paraclinicos '!K896&lt;=92),AND('Paraclinicos '!K896&gt;=93,AA897=0)),0),"")</f>
        <v/>
      </c>
      <c r="AA897" cm="1">
        <f t="array" ref="AA897">_xlfn.IFS('Paraclinicos '!E896="","",'Paraclinicos '!E896="Oxigeno",2,'Paraclinicos '!E896="Aire",0)</f>
        <v>2</v>
      </c>
    </row>
    <row r="898" spans="1:27" x14ac:dyDescent="0.25">
      <c r="A898">
        <f>'Paraclinicos '!A897</f>
        <v>203</v>
      </c>
      <c r="B898" s="3">
        <f>'Paraclinicos '!R897</f>
        <v>44306</v>
      </c>
      <c r="C898" cm="1">
        <f t="array" ref="C898">_xlfn.IFS('Paraclinicos '!Q897="","",'Paraclinicos '!Q897&gt;60,3,'Paraclinicos '!Q897&lt;=60,1)</f>
        <v>3</v>
      </c>
      <c r="D898" t="str">
        <f>IFERROR(IF(INDEX('BD Demog para scores enalazar'!BC$2:BC$3000,MATCH(Formulas!A898,'BD Demog para scores enalazar'!A$2:A$3000,0))=0,"SI","NO"),"")</f>
        <v>SI</v>
      </c>
      <c r="E898" cm="1">
        <f t="array" ref="E898">_xlfn.IFS(D898="","",D898="SI",4,D898="NO",1)</f>
        <v>4</v>
      </c>
      <c r="F898" cm="1">
        <f t="array" ref="F898">_xlfn.IFS('Paraclinicos '!B897="","",'Paraclinicos '!B897&gt;1,1,'Paraclinicos '!B897&lt;=1,3)</f>
        <v>3</v>
      </c>
      <c r="G898" cm="1">
        <f t="array" ref="G898">_xlfn.IFS('Paraclinicos '!D897="","",AND('Paraclinicos '!D897&gt;=250,'Paraclinicos '!D897&lt;=500),2,'Paraclinicos '!D897&gt;500,3,'Paraclinicos '!D897&lt;250,1)</f>
        <v>3</v>
      </c>
      <c r="H898" s="50">
        <f t="shared" si="40"/>
        <v>13</v>
      </c>
      <c r="I898" cm="1">
        <f t="array" ref="I898">_xlfn.IFS('Paraclinicos '!Q897="","",'Paraclinicos '!Q897&gt;=65,1,'Paraclinicos '!Q897&lt;65,0)</f>
        <v>1</v>
      </c>
      <c r="J898" cm="1">
        <f t="array" ref="J898">_xlfn.IFS('Paraclinicos '!I897="","",'Paraclinicos '!I897&gt;7,1,'Paraclinicos '!I897&lt;=7,0)</f>
        <v>1</v>
      </c>
      <c r="K898" cm="1">
        <f t="array" ref="K898">_xlfn.IFS('Paraclinicos '!W897="","",'Paraclinicos '!W897&lt;=8,1,'Paraclinicos '!W897&gt;8,0)</f>
        <v>0</v>
      </c>
      <c r="L898" cm="1">
        <f t="array" ref="L898">_xlfn.IFS('Paraclinicos '!S897="","",'Paraclinicos '!S897&gt;=30,1,'Paraclinicos '!S897&lt;30,0)</f>
        <v>0</v>
      </c>
      <c r="M898" cm="1">
        <f t="array" ref="M898">_xlfn.IFS(OR('Paraclinicos '!T897="",'Paraclinicos '!U897=""),"",OR('Paraclinicos '!T897&lt;=90,'Paraclinicos '!U897&lt;=60),1,OR('Paraclinicos '!T897&gt;90,'Paraclinicos '!U897&gt;60),0)</f>
        <v>0</v>
      </c>
      <c r="N898" s="45">
        <f t="shared" si="41"/>
        <v>2</v>
      </c>
      <c r="O898" cm="1">
        <f t="array" ref="O898">_xlfn.IFS(OR('Paraclinicos '!M897="",'Paraclinicos '!N897="",'Paraclinicos '!N897=0),"",'Paraclinicos '!M897/'Paraclinicos '!N897&lt;100,4,'Paraclinicos '!M897/'Paraclinicos '!N897&lt;200,3,'Paraclinicos '!M897/'Paraclinicos '!N897&lt;300,2,'Paraclinicos '!M897/'Paraclinicos '!N897&lt;400,1,'Paraclinicos '!M897/'Paraclinicos '!N897&gt;=400,0)</f>
        <v>1</v>
      </c>
      <c r="P898" cm="1">
        <f t="array" ref="P898">_xlfn.IFS('Paraclinicos '!C897="","",'Paraclinicos '!C897&lt;20,4,'Paraclinicos '!C897&lt;50,3,'Paraclinicos '!C897&lt;100,2,'Paraclinicos '!C897&lt;150,1,'Paraclinicos '!C897&gt;150,0)</f>
        <v>0</v>
      </c>
      <c r="Q898" cm="1">
        <f t="array" ref="Q898">_xlfn.IFS('Paraclinicos '!O897="","",'Paraclinicos '!O897&lt;1.2,0,'Paraclinicos '!O897&lt;2,1,'Paraclinicos '!O897&lt;3.5,2,'Paraclinicos '!O897&lt;5,3,'Paraclinicos '!O897&gt;5,4)</f>
        <v>0</v>
      </c>
      <c r="R898" cm="1">
        <f t="array" ref="R898">_xlfn.IFS('Paraclinicos '!J897="","",'Paraclinicos '!J897&lt;1.2,0,'Paraclinicos '!J897&lt;2,1,'Paraclinicos '!J897&lt;6,2,'Paraclinicos '!J897&lt;12,3,'Paraclinicos '!J897&gt;=12,4)</f>
        <v>0</v>
      </c>
      <c r="S898" cm="1">
        <f t="array" ref="S898">_xlfn.IFS('Paraclinicos '!Y897="","",'Paraclinicos '!Y897&lt;70,1,'Paraclinicos '!Y897&gt;=70,0)</f>
        <v>0</v>
      </c>
      <c r="T898" cm="1">
        <f t="array" ref="T898">_xlfn.IFS('Paraclinicos '!W897="","",'Paraclinicos '!W897&lt;6,4,'Paraclinicos '!W897&lt;10,3,'Paraclinicos '!W897&lt;13,2,'Paraclinicos '!W897&lt;15,1,'Paraclinicos '!W897=15,0)</f>
        <v>0</v>
      </c>
      <c r="U898" s="54">
        <f t="shared" si="39"/>
        <v>1</v>
      </c>
      <c r="V898" cm="1">
        <f t="array" ref="V898">_xlfn.IFS('Paraclinicos '!S897="","",OR('Paraclinicos '!S897&lt;=8,'Paraclinicos '!S897&gt;=25),3,'Paraclinicos '!S897&lt;12,1,'Paraclinicos '!S897&lt;21,0,'Paraclinicos '!S897&lt;25,2)</f>
        <v>2</v>
      </c>
      <c r="W898" t="str">
        <f>IFERROR(IF(INDEX('BD Demog para scores enalazar'!Y$2:'BD Demog para scores enalazar'!Y$3000,MATCH(Formulas!A898,'BD Demog para scores enalazar'!A$2:'BD Demog para scores enalazar'!A$3000,0))=1,"SI","NO"),"")</f>
        <v>NO</v>
      </c>
      <c r="X898" s="9" t="str">
        <f>IFERROR(IF(INDEX('BD Demog para scores enalazar'!AJ$2:'BD Demog para scores enalazar'!AJ$3000,MATCH(Formulas!A898,'BD Demog para scores enalazar'!A$2:'BD Demog para scores enalazar'!A$3000,0))=1,"SI","NO"),"")</f>
        <v>NO</v>
      </c>
      <c r="Y898" cm="1">
        <f t="array" ref="Y898">IF(AND(W898="NO",X898="NO"),_xlfn.IFS('Paraclinicos '!K897&lt;=91,3,'Paraclinicos '!K897&lt;94,2,'Paraclinicos '!K897&lt;96,1,'Paraclinicos '!K897&gt;=96,0),"")</f>
        <v>2</v>
      </c>
      <c r="Z898" t="str" cm="1">
        <f t="array" ref="Z898">IF(OR(W898="SI",X898="SI"),_xlfn.IFS(OR(AND('Paraclinicos '!K897&lt;=83),AND('Paraclinicos '!K897&gt;=97,AA898=2)),3,OR(AND('Paraclinicos '!K897&lt;=86),AND('Paraclinicos '!K897&gt;=94,AA898=2)),2,OR(AND('Paraclinicos '!K897&lt;=88),AND('Paraclinicos '!K897&gt;=92,AA898=2)),1,OR(AND('Paraclinicos '!K897&gt;=88,'Paraclinicos '!K897&lt;=92),AND('Paraclinicos '!K897&gt;=93,AA898=0)),0),"")</f>
        <v/>
      </c>
      <c r="AA898" cm="1">
        <f t="array" ref="AA898">_xlfn.IFS('Paraclinicos '!E897="","",'Paraclinicos '!E897="Oxigeno",2,'Paraclinicos '!E897="Aire",0)</f>
        <v>2</v>
      </c>
    </row>
    <row r="899" spans="1:27" x14ac:dyDescent="0.25">
      <c r="A899">
        <f>'Paraclinicos '!A898</f>
        <v>203</v>
      </c>
      <c r="B899" s="3">
        <f>'Paraclinicos '!R898</f>
        <v>44306</v>
      </c>
      <c r="C899" cm="1">
        <f t="array" ref="C899">_xlfn.IFS('Paraclinicos '!Q898="","",'Paraclinicos '!Q898&gt;60,3,'Paraclinicos '!Q898&lt;=60,1)</f>
        <v>3</v>
      </c>
      <c r="D899" t="str">
        <f>IFERROR(IF(INDEX('BD Demog para scores enalazar'!BC$2:BC$3000,MATCH(Formulas!A899,'BD Demog para scores enalazar'!A$2:A$3000,0))=0,"SI","NO"),"")</f>
        <v>SI</v>
      </c>
      <c r="E899" cm="1">
        <f t="array" ref="E899">_xlfn.IFS(D899="","",D899="SI",4,D899="NO",1)</f>
        <v>4</v>
      </c>
      <c r="F899" cm="1">
        <f t="array" ref="F899">_xlfn.IFS('Paraclinicos '!B898="","",'Paraclinicos '!B898&gt;1,1,'Paraclinicos '!B898&lt;=1,3)</f>
        <v>1</v>
      </c>
      <c r="G899" cm="1">
        <f t="array" ref="G899">_xlfn.IFS('Paraclinicos '!D898="","",AND('Paraclinicos '!D898&gt;=250,'Paraclinicos '!D898&lt;=500),2,'Paraclinicos '!D898&gt;500,3,'Paraclinicos '!D898&lt;250,1)</f>
        <v>3</v>
      </c>
      <c r="H899" s="50">
        <f t="shared" si="40"/>
        <v>11</v>
      </c>
      <c r="I899" cm="1">
        <f t="array" ref="I899">_xlfn.IFS('Paraclinicos '!Q898="","",'Paraclinicos '!Q898&gt;=65,1,'Paraclinicos '!Q898&lt;65,0)</f>
        <v>1</v>
      </c>
      <c r="J899" cm="1">
        <f t="array" ref="J899">_xlfn.IFS('Paraclinicos '!I898="","",'Paraclinicos '!I898&gt;7,1,'Paraclinicos '!I898&lt;=7,0)</f>
        <v>1</v>
      </c>
      <c r="K899" cm="1">
        <f t="array" ref="K899">_xlfn.IFS('Paraclinicos '!W898="","",'Paraclinicos '!W898&lt;=8,1,'Paraclinicos '!W898&gt;8,0)</f>
        <v>1</v>
      </c>
      <c r="L899" cm="1">
        <f t="array" ref="L899">_xlfn.IFS('Paraclinicos '!S898="","",'Paraclinicos '!S898&gt;=30,1,'Paraclinicos '!S898&lt;30,0)</f>
        <v>1</v>
      </c>
      <c r="M899" cm="1">
        <f t="array" ref="M899">_xlfn.IFS(OR('Paraclinicos '!T898="",'Paraclinicos '!U898=""),"",OR('Paraclinicos '!T898&lt;=90,'Paraclinicos '!U898&lt;=60),1,OR('Paraclinicos '!T898&gt;90,'Paraclinicos '!U898&gt;60),0)</f>
        <v>0</v>
      </c>
      <c r="N899" s="45">
        <f t="shared" si="41"/>
        <v>4</v>
      </c>
      <c r="O899" cm="1">
        <f t="array" ref="O899">_xlfn.IFS(OR('Paraclinicos '!M898="",'Paraclinicos '!N898="",'Paraclinicos '!N898=0),"",'Paraclinicos '!M898/'Paraclinicos '!N898&lt;100,4,'Paraclinicos '!M898/'Paraclinicos '!N898&lt;200,3,'Paraclinicos '!M898/'Paraclinicos '!N898&lt;300,2,'Paraclinicos '!M898/'Paraclinicos '!N898&lt;400,1,'Paraclinicos '!M898/'Paraclinicos '!N898&gt;=400,0)</f>
        <v>3</v>
      </c>
      <c r="P899" cm="1">
        <f t="array" ref="P899">_xlfn.IFS('Paraclinicos '!C898="","",'Paraclinicos '!C898&lt;20,4,'Paraclinicos '!C898&lt;50,3,'Paraclinicos '!C898&lt;100,2,'Paraclinicos '!C898&lt;150,1,'Paraclinicos '!C898&gt;150,0)</f>
        <v>0</v>
      </c>
      <c r="Q899" cm="1">
        <f t="array" ref="Q899">_xlfn.IFS('Paraclinicos '!O898="","",'Paraclinicos '!O898&lt;1.2,0,'Paraclinicos '!O898&lt;2,1,'Paraclinicos '!O898&lt;3.5,2,'Paraclinicos '!O898&lt;5,3,'Paraclinicos '!O898&gt;5,4)</f>
        <v>1</v>
      </c>
      <c r="R899" cm="1">
        <f t="array" ref="R899">_xlfn.IFS('Paraclinicos '!J898="","",'Paraclinicos '!J898&lt;1.2,0,'Paraclinicos '!J898&lt;2,1,'Paraclinicos '!J898&lt;6,2,'Paraclinicos '!J898&lt;12,3,'Paraclinicos '!J898&gt;=12,4)</f>
        <v>1</v>
      </c>
      <c r="S899" cm="1">
        <f t="array" ref="S899">_xlfn.IFS('Paraclinicos '!Y898="","",'Paraclinicos '!Y898&lt;70,1,'Paraclinicos '!Y898&gt;=70,0)</f>
        <v>0</v>
      </c>
      <c r="T899" cm="1">
        <f t="array" ref="T899">_xlfn.IFS('Paraclinicos '!W898="","",'Paraclinicos '!W898&lt;6,4,'Paraclinicos '!W898&lt;10,3,'Paraclinicos '!W898&lt;13,2,'Paraclinicos '!W898&lt;15,1,'Paraclinicos '!W898=15,0)</f>
        <v>4</v>
      </c>
      <c r="U899" s="54">
        <f t="shared" ref="U899:U962" si="42">IF(AND(O899="",P899="",Q899="",R899="",S899="",T899=""),"",SUM(O899:T899))</f>
        <v>9</v>
      </c>
      <c r="V899" cm="1">
        <f t="array" ref="V899">_xlfn.IFS('Paraclinicos '!S898="","",OR('Paraclinicos '!S898&lt;=8,'Paraclinicos '!S898&gt;=25),3,'Paraclinicos '!S898&lt;12,1,'Paraclinicos '!S898&lt;21,0,'Paraclinicos '!S898&lt;25,2)</f>
        <v>3</v>
      </c>
      <c r="W899" t="str">
        <f>IFERROR(IF(INDEX('BD Demog para scores enalazar'!Y$2:'BD Demog para scores enalazar'!Y$3000,MATCH(Formulas!A899,'BD Demog para scores enalazar'!A$2:'BD Demog para scores enalazar'!A$3000,0))=1,"SI","NO"),"")</f>
        <v>NO</v>
      </c>
      <c r="X899" s="9" t="str">
        <f>IFERROR(IF(INDEX('BD Demog para scores enalazar'!AJ$2:'BD Demog para scores enalazar'!AJ$3000,MATCH(Formulas!A899,'BD Demog para scores enalazar'!A$2:'BD Demog para scores enalazar'!A$3000,0))=1,"SI","NO"),"")</f>
        <v>NO</v>
      </c>
      <c r="Y899" cm="1">
        <f t="array" ref="Y899">IF(AND(W899="NO",X899="NO"),_xlfn.IFS('Paraclinicos '!K898&lt;=91,3,'Paraclinicos '!K898&lt;94,2,'Paraclinicos '!K898&lt;96,1,'Paraclinicos '!K898&gt;=96,0),"")</f>
        <v>3</v>
      </c>
      <c r="Z899" t="str" cm="1">
        <f t="array" ref="Z899">IF(OR(W899="SI",X899="SI"),_xlfn.IFS(OR(AND('Paraclinicos '!K898&lt;=83),AND('Paraclinicos '!K898&gt;=97,AA899=2)),3,OR(AND('Paraclinicos '!K898&lt;=86),AND('Paraclinicos '!K898&gt;=94,AA899=2)),2,OR(AND('Paraclinicos '!K898&lt;=88),AND('Paraclinicos '!K898&gt;=92,AA899=2)),1,OR(AND('Paraclinicos '!K898&gt;=88,'Paraclinicos '!K898&lt;=92),AND('Paraclinicos '!K898&gt;=93,AA899=0)),0),"")</f>
        <v/>
      </c>
      <c r="AA899" cm="1">
        <f t="array" ref="AA899">_xlfn.IFS('Paraclinicos '!E898="","",'Paraclinicos '!E898="Oxigeno",2,'Paraclinicos '!E898="Aire",0)</f>
        <v>2</v>
      </c>
    </row>
    <row r="900" spans="1:27" x14ac:dyDescent="0.25">
      <c r="A900">
        <f>'Paraclinicos '!A899</f>
        <v>203</v>
      </c>
      <c r="B900" s="3">
        <f>'Paraclinicos '!R899</f>
        <v>44307</v>
      </c>
      <c r="C900" cm="1">
        <f t="array" ref="C900">_xlfn.IFS('Paraclinicos '!Q899="","",'Paraclinicos '!Q899&gt;60,3,'Paraclinicos '!Q899&lt;=60,1)</f>
        <v>3</v>
      </c>
      <c r="D900" t="str">
        <f>IFERROR(IF(INDEX('BD Demog para scores enalazar'!BC$2:BC$3000,MATCH(Formulas!A900,'BD Demog para scores enalazar'!A$2:A$3000,0))=0,"SI","NO"),"")</f>
        <v>SI</v>
      </c>
      <c r="E900" cm="1">
        <f t="array" ref="E900">_xlfn.IFS(D900="","",D900="SI",4,D900="NO",1)</f>
        <v>4</v>
      </c>
      <c r="F900" cm="1">
        <f t="array" ref="F900">_xlfn.IFS('Paraclinicos '!B899="","",'Paraclinicos '!B899&gt;1,1,'Paraclinicos '!B899&lt;=1,3)</f>
        <v>3</v>
      </c>
      <c r="G900" cm="1">
        <f t="array" ref="G900">_xlfn.IFS('Paraclinicos '!D899="","",AND('Paraclinicos '!D899&gt;=250,'Paraclinicos '!D899&lt;=500),2,'Paraclinicos '!D899&gt;500,3,'Paraclinicos '!D899&lt;250,1)</f>
        <v>3</v>
      </c>
      <c r="H900" s="50">
        <f t="shared" ref="H900:H963" si="43">IF(AND(C900="",E900="",F900="",G900=""),"",SUM(C900,E900:G900))</f>
        <v>13</v>
      </c>
      <c r="I900" cm="1">
        <f t="array" ref="I900">_xlfn.IFS('Paraclinicos '!Q899="","",'Paraclinicos '!Q899&gt;=65,1,'Paraclinicos '!Q899&lt;65,0)</f>
        <v>1</v>
      </c>
      <c r="J900" cm="1">
        <f t="array" ref="J900">_xlfn.IFS('Paraclinicos '!I899="","",'Paraclinicos '!I899&gt;7,1,'Paraclinicos '!I899&lt;=7,0)</f>
        <v>1</v>
      </c>
      <c r="K900" cm="1">
        <f t="array" ref="K900">_xlfn.IFS('Paraclinicos '!W899="","",'Paraclinicos '!W899&lt;=8,1,'Paraclinicos '!W899&gt;8,0)</f>
        <v>1</v>
      </c>
      <c r="L900" cm="1">
        <f t="array" ref="L900">_xlfn.IFS('Paraclinicos '!S899="","",'Paraclinicos '!S899&gt;=30,1,'Paraclinicos '!S899&lt;30,0)</f>
        <v>0</v>
      </c>
      <c r="M900" cm="1">
        <f t="array" ref="M900">_xlfn.IFS(OR('Paraclinicos '!T899="",'Paraclinicos '!U899=""),"",OR('Paraclinicos '!T899&lt;=90,'Paraclinicos '!U899&lt;=60),1,OR('Paraclinicos '!T899&gt;90,'Paraclinicos '!U899&gt;60),0)</f>
        <v>0</v>
      </c>
      <c r="N900" s="45">
        <f t="shared" ref="N900:N963" si="44">IF(AND(J899="",J900="",K900="",L900="",M900=""),"",SUM(J899:M900))</f>
        <v>5</v>
      </c>
      <c r="O900" cm="1">
        <f t="array" ref="O900">_xlfn.IFS(OR('Paraclinicos '!M899="",'Paraclinicos '!N899="",'Paraclinicos '!N899=0),"",'Paraclinicos '!M899/'Paraclinicos '!N899&lt;100,4,'Paraclinicos '!M899/'Paraclinicos '!N899&lt;200,3,'Paraclinicos '!M899/'Paraclinicos '!N899&lt;300,2,'Paraclinicos '!M899/'Paraclinicos '!N899&lt;400,1,'Paraclinicos '!M899/'Paraclinicos '!N899&gt;=400,0)</f>
        <v>3</v>
      </c>
      <c r="P900" cm="1">
        <f t="array" ref="P900">_xlfn.IFS('Paraclinicos '!C899="","",'Paraclinicos '!C899&lt;20,4,'Paraclinicos '!C899&lt;50,3,'Paraclinicos '!C899&lt;100,2,'Paraclinicos '!C899&lt;150,1,'Paraclinicos '!C899&gt;150,0)</f>
        <v>0</v>
      </c>
      <c r="Q900" cm="1">
        <f t="array" ref="Q900">_xlfn.IFS('Paraclinicos '!O899="","",'Paraclinicos '!O899&lt;1.2,0,'Paraclinicos '!O899&lt;2,1,'Paraclinicos '!O899&lt;3.5,2,'Paraclinicos '!O899&lt;5,3,'Paraclinicos '!O899&gt;5,4)</f>
        <v>3</v>
      </c>
      <c r="R900" cm="1">
        <f t="array" ref="R900">_xlfn.IFS('Paraclinicos '!J899="","",'Paraclinicos '!J899&lt;1.2,0,'Paraclinicos '!J899&lt;2,1,'Paraclinicos '!J899&lt;6,2,'Paraclinicos '!J899&lt;12,3,'Paraclinicos '!J899&gt;=12,4)</f>
        <v>1</v>
      </c>
      <c r="S900" cm="1">
        <f t="array" ref="S900">_xlfn.IFS('Paraclinicos '!Y899="","",'Paraclinicos '!Y899&lt;70,1,'Paraclinicos '!Y899&gt;=70,0)</f>
        <v>0</v>
      </c>
      <c r="T900" cm="1">
        <f t="array" ref="T900">_xlfn.IFS('Paraclinicos '!W899="","",'Paraclinicos '!W899&lt;6,4,'Paraclinicos '!W899&lt;10,3,'Paraclinicos '!W899&lt;13,2,'Paraclinicos '!W899&lt;15,1,'Paraclinicos '!W899=15,0)</f>
        <v>4</v>
      </c>
      <c r="U900" s="54">
        <f t="shared" si="42"/>
        <v>11</v>
      </c>
      <c r="V900" cm="1">
        <f t="array" ref="V900">_xlfn.IFS('Paraclinicos '!S899="","",OR('Paraclinicos '!S899&lt;=8,'Paraclinicos '!S899&gt;=25),3,'Paraclinicos '!S899&lt;12,1,'Paraclinicos '!S899&lt;21,0,'Paraclinicos '!S899&lt;25,2)</f>
        <v>0</v>
      </c>
      <c r="W900" t="str">
        <f>IFERROR(IF(INDEX('BD Demog para scores enalazar'!Y$2:'BD Demog para scores enalazar'!Y$3000,MATCH(Formulas!A900,'BD Demog para scores enalazar'!A$2:'BD Demog para scores enalazar'!A$3000,0))=1,"SI","NO"),"")</f>
        <v>NO</v>
      </c>
      <c r="X900" s="9" t="str">
        <f>IFERROR(IF(INDEX('BD Demog para scores enalazar'!AJ$2:'BD Demog para scores enalazar'!AJ$3000,MATCH(Formulas!A900,'BD Demog para scores enalazar'!A$2:'BD Demog para scores enalazar'!A$3000,0))=1,"SI","NO"),"")</f>
        <v>NO</v>
      </c>
      <c r="Y900" cm="1">
        <f t="array" ref="Y900">IF(AND(W900="NO",X900="NO"),_xlfn.IFS('Paraclinicos '!K899&lt;=91,3,'Paraclinicos '!K899&lt;94,2,'Paraclinicos '!K899&lt;96,1,'Paraclinicos '!K899&gt;=96,0),"")</f>
        <v>3</v>
      </c>
      <c r="Z900" t="str" cm="1">
        <f t="array" ref="Z900">IF(OR(W900="SI",X900="SI"),_xlfn.IFS(OR(AND('Paraclinicos '!K899&lt;=83),AND('Paraclinicos '!K899&gt;=97,AA900=2)),3,OR(AND('Paraclinicos '!K899&lt;=86),AND('Paraclinicos '!K899&gt;=94,AA900=2)),2,OR(AND('Paraclinicos '!K899&lt;=88),AND('Paraclinicos '!K899&gt;=92,AA900=2)),1,OR(AND('Paraclinicos '!K899&gt;=88,'Paraclinicos '!K899&lt;=92),AND('Paraclinicos '!K899&gt;=93,AA900=0)),0),"")</f>
        <v/>
      </c>
      <c r="AA900" cm="1">
        <f t="array" ref="AA900">_xlfn.IFS('Paraclinicos '!E899="","",'Paraclinicos '!E899="Oxigeno",2,'Paraclinicos '!E899="Aire",0)</f>
        <v>2</v>
      </c>
    </row>
    <row r="901" spans="1:27" x14ac:dyDescent="0.25">
      <c r="A901">
        <f>'Paraclinicos '!A900</f>
        <v>204</v>
      </c>
      <c r="B901" s="3">
        <f>'Paraclinicos '!R900</f>
        <v>44028</v>
      </c>
      <c r="C901" cm="1">
        <f t="array" ref="C901">_xlfn.IFS('Paraclinicos '!Q900="","",'Paraclinicos '!Q900&gt;60,3,'Paraclinicos '!Q900&lt;=60,1)</f>
        <v>3</v>
      </c>
      <c r="D901" t="str">
        <f>IFERROR(IF(INDEX('BD Demog para scores enalazar'!BC$2:BC$3000,MATCH(Formulas!A901,'BD Demog para scores enalazar'!A$2:A$3000,0))=0,"SI","NO"),"")</f>
        <v>SI</v>
      </c>
      <c r="E901" cm="1">
        <f t="array" ref="E901">_xlfn.IFS(D901="","",D901="SI",4,D901="NO",1)</f>
        <v>4</v>
      </c>
      <c r="F901" cm="1">
        <f t="array" ref="F901">_xlfn.IFS('Paraclinicos '!B900="","",'Paraclinicos '!B900&gt;1,1,'Paraclinicos '!B900&lt;=1,3)</f>
        <v>3</v>
      </c>
      <c r="G901" cm="1">
        <f t="array" ref="G901">_xlfn.IFS('Paraclinicos '!D900="","",AND('Paraclinicos '!D900&gt;=250,'Paraclinicos '!D900&lt;=500),2,'Paraclinicos '!D900&gt;500,3,'Paraclinicos '!D900&lt;250,1)</f>
        <v>1</v>
      </c>
      <c r="H901" s="50">
        <f t="shared" si="43"/>
        <v>11</v>
      </c>
      <c r="I901" cm="1">
        <f t="array" ref="I901">_xlfn.IFS('Paraclinicos '!Q900="","",'Paraclinicos '!Q900&gt;=65,1,'Paraclinicos '!Q900&lt;65,0)</f>
        <v>1</v>
      </c>
      <c r="J901" cm="1">
        <f t="array" ref="J901">_xlfn.IFS('Paraclinicos '!I900="","",'Paraclinicos '!I900&gt;7,1,'Paraclinicos '!I900&lt;=7,0)</f>
        <v>1</v>
      </c>
      <c r="K901" cm="1">
        <f t="array" ref="K901">_xlfn.IFS('Paraclinicos '!W900="","",'Paraclinicos '!W900&lt;=8,1,'Paraclinicos '!W900&gt;8,0)</f>
        <v>0</v>
      </c>
      <c r="L901" cm="1">
        <f t="array" ref="L901">_xlfn.IFS('Paraclinicos '!S900="","",'Paraclinicos '!S900&gt;=30,1,'Paraclinicos '!S900&lt;30,0)</f>
        <v>0</v>
      </c>
      <c r="M901" cm="1">
        <f t="array" ref="M901">_xlfn.IFS(OR('Paraclinicos '!T900="",'Paraclinicos '!U900=""),"",OR('Paraclinicos '!T900&lt;=90,'Paraclinicos '!U900&lt;=60),1,OR('Paraclinicos '!T900&gt;90,'Paraclinicos '!U900&gt;60),0)</f>
        <v>0</v>
      </c>
      <c r="N901" s="45">
        <f t="shared" si="44"/>
        <v>3</v>
      </c>
      <c r="O901" cm="1">
        <f t="array" ref="O901">_xlfn.IFS(OR('Paraclinicos '!M900="",'Paraclinicos '!N900="",'Paraclinicos '!N900=0),"",'Paraclinicos '!M900/'Paraclinicos '!N900&lt;100,4,'Paraclinicos '!M900/'Paraclinicos '!N900&lt;200,3,'Paraclinicos '!M900/'Paraclinicos '!N900&lt;300,2,'Paraclinicos '!M900/'Paraclinicos '!N900&lt;400,1,'Paraclinicos '!M900/'Paraclinicos '!N900&gt;=400,0)</f>
        <v>2</v>
      </c>
      <c r="P901" cm="1">
        <f t="array" ref="P901">_xlfn.IFS('Paraclinicos '!C900="","",'Paraclinicos '!C900&lt;20,4,'Paraclinicos '!C900&lt;50,3,'Paraclinicos '!C900&lt;100,2,'Paraclinicos '!C900&lt;150,1,'Paraclinicos '!C900&gt;150,0)</f>
        <v>0</v>
      </c>
      <c r="Q901" cm="1">
        <f t="array" ref="Q901">_xlfn.IFS('Paraclinicos '!O900="","",'Paraclinicos '!O900&lt;1.2,0,'Paraclinicos '!O900&lt;2,1,'Paraclinicos '!O900&lt;3.5,2,'Paraclinicos '!O900&lt;5,3,'Paraclinicos '!O900&gt;5,4)</f>
        <v>0</v>
      </c>
      <c r="R901" t="str" cm="1">
        <f t="array" ref="R901">_xlfn.IFS('Paraclinicos '!J900="","",'Paraclinicos '!J900&lt;1.2,0,'Paraclinicos '!J900&lt;2,1,'Paraclinicos '!J900&lt;6,2,'Paraclinicos '!J900&lt;12,3,'Paraclinicos '!J900&gt;=12,4)</f>
        <v/>
      </c>
      <c r="S901" cm="1">
        <f t="array" ref="S901">_xlfn.IFS('Paraclinicos '!Y900="","",'Paraclinicos '!Y900&lt;70,1,'Paraclinicos '!Y900&gt;=70,0)</f>
        <v>0</v>
      </c>
      <c r="T901" cm="1">
        <f t="array" ref="T901">_xlfn.IFS('Paraclinicos '!W900="","",'Paraclinicos '!W900&lt;6,4,'Paraclinicos '!W900&lt;10,3,'Paraclinicos '!W900&lt;13,2,'Paraclinicos '!W900&lt;15,1,'Paraclinicos '!W900=15,0)</f>
        <v>0</v>
      </c>
      <c r="U901" s="54">
        <f t="shared" si="42"/>
        <v>2</v>
      </c>
      <c r="V901" cm="1">
        <f t="array" ref="V901">_xlfn.IFS('Paraclinicos '!S900="","",OR('Paraclinicos '!S900&lt;=8,'Paraclinicos '!S900&gt;=25),3,'Paraclinicos '!S900&lt;12,1,'Paraclinicos '!S900&lt;21,0,'Paraclinicos '!S900&lt;25,2)</f>
        <v>2</v>
      </c>
      <c r="W901" t="str">
        <f>IFERROR(IF(INDEX('BD Demog para scores enalazar'!Y$2:'BD Demog para scores enalazar'!Y$3000,MATCH(Formulas!A901,'BD Demog para scores enalazar'!A$2:'BD Demog para scores enalazar'!A$3000,0))=1,"SI","NO"),"")</f>
        <v>NO</v>
      </c>
      <c r="X901" s="9" t="str">
        <f>IFERROR(IF(INDEX('BD Demog para scores enalazar'!AJ$2:'BD Demog para scores enalazar'!AJ$3000,MATCH(Formulas!A901,'BD Demog para scores enalazar'!A$2:'BD Demog para scores enalazar'!A$3000,0))=1,"SI","NO"),"")</f>
        <v>NO</v>
      </c>
      <c r="Y901" cm="1">
        <f t="array" ref="Y901">IF(AND(W901="NO",X901="NO"),_xlfn.IFS('Paraclinicos '!K900&lt;=91,3,'Paraclinicos '!K900&lt;94,2,'Paraclinicos '!K900&lt;96,1,'Paraclinicos '!K900&gt;=96,0),"")</f>
        <v>3</v>
      </c>
      <c r="Z901" t="str" cm="1">
        <f t="array" ref="Z901">IF(OR(W901="SI",X901="SI"),_xlfn.IFS(OR(AND('Paraclinicos '!K900&lt;=83),AND('Paraclinicos '!K900&gt;=97,AA901=2)),3,OR(AND('Paraclinicos '!K900&lt;=86),AND('Paraclinicos '!K900&gt;=94,AA901=2)),2,OR(AND('Paraclinicos '!K900&lt;=88),AND('Paraclinicos '!K900&gt;=92,AA901=2)),1,OR(AND('Paraclinicos '!K900&gt;=88,'Paraclinicos '!K900&lt;=92),AND('Paraclinicos '!K900&gt;=93,AA901=0)),0),"")</f>
        <v/>
      </c>
      <c r="AA901" cm="1">
        <f t="array" ref="AA901">_xlfn.IFS('Paraclinicos '!E900="","",'Paraclinicos '!E900="Oxigeno",2,'Paraclinicos '!E900="Aire",0)</f>
        <v>2</v>
      </c>
    </row>
    <row r="902" spans="1:27" x14ac:dyDescent="0.25">
      <c r="A902">
        <f>'Paraclinicos '!A901</f>
        <v>205</v>
      </c>
      <c r="B902" s="3">
        <f>'Paraclinicos '!R901</f>
        <v>44322</v>
      </c>
      <c r="C902" cm="1">
        <f t="array" ref="C902">_xlfn.IFS('Paraclinicos '!Q901="","",'Paraclinicos '!Q901&gt;60,3,'Paraclinicos '!Q901&lt;=60,1)</f>
        <v>3</v>
      </c>
      <c r="D902" t="str">
        <f>IFERROR(IF(INDEX('BD Demog para scores enalazar'!BC$2:BC$3000,MATCH(Formulas!A902,'BD Demog para scores enalazar'!A$2:A$3000,0))=0,"SI","NO"),"")</f>
        <v>SI</v>
      </c>
      <c r="E902" cm="1">
        <f t="array" ref="E902">_xlfn.IFS(D902="","",D902="SI",4,D902="NO",1)</f>
        <v>4</v>
      </c>
      <c r="F902" cm="1">
        <f t="array" ref="F902">_xlfn.IFS('Paraclinicos '!B901="","",'Paraclinicos '!B901&gt;1,1,'Paraclinicos '!B901&lt;=1,3)</f>
        <v>3</v>
      </c>
      <c r="G902" cm="1">
        <f t="array" ref="G902">_xlfn.IFS('Paraclinicos '!D901="","",AND('Paraclinicos '!D901&gt;=250,'Paraclinicos '!D901&lt;=500),2,'Paraclinicos '!D901&gt;500,3,'Paraclinicos '!D901&lt;250,1)</f>
        <v>2</v>
      </c>
      <c r="H902" s="50">
        <f t="shared" si="43"/>
        <v>12</v>
      </c>
      <c r="I902" cm="1">
        <f t="array" ref="I902">_xlfn.IFS('Paraclinicos '!Q901="","",'Paraclinicos '!Q901&gt;=65,1,'Paraclinicos '!Q901&lt;65,0)</f>
        <v>1</v>
      </c>
      <c r="J902" cm="1">
        <f t="array" ref="J902">_xlfn.IFS('Paraclinicos '!I901="","",'Paraclinicos '!I901&gt;7,1,'Paraclinicos '!I901&lt;=7,0)</f>
        <v>1</v>
      </c>
      <c r="K902" cm="1">
        <f t="array" ref="K902">_xlfn.IFS('Paraclinicos '!W901="","",'Paraclinicos '!W901&lt;=8,1,'Paraclinicos '!W901&gt;8,0)</f>
        <v>1</v>
      </c>
      <c r="L902" cm="1">
        <f t="array" ref="L902">_xlfn.IFS('Paraclinicos '!S901="","",'Paraclinicos '!S901&gt;=30,1,'Paraclinicos '!S901&lt;30,0)</f>
        <v>0</v>
      </c>
      <c r="M902" cm="1">
        <f t="array" ref="M902">_xlfn.IFS(OR('Paraclinicos '!T901="",'Paraclinicos '!U901=""),"",OR('Paraclinicos '!T901&lt;=90,'Paraclinicos '!U901&lt;=60),1,OR('Paraclinicos '!T901&gt;90,'Paraclinicos '!U901&gt;60),0)</f>
        <v>0</v>
      </c>
      <c r="N902" s="45">
        <f t="shared" si="44"/>
        <v>3</v>
      </c>
      <c r="O902" cm="1">
        <f t="array" ref="O902">_xlfn.IFS(OR('Paraclinicos '!M901="",'Paraclinicos '!N901="",'Paraclinicos '!N901=0),"",'Paraclinicos '!M901/'Paraclinicos '!N901&lt;100,4,'Paraclinicos '!M901/'Paraclinicos '!N901&lt;200,3,'Paraclinicos '!M901/'Paraclinicos '!N901&lt;300,2,'Paraclinicos '!M901/'Paraclinicos '!N901&lt;400,1,'Paraclinicos '!M901/'Paraclinicos '!N901&gt;=400,0)</f>
        <v>1</v>
      </c>
      <c r="P902" cm="1">
        <f t="array" ref="P902">_xlfn.IFS('Paraclinicos '!C901="","",'Paraclinicos '!C901&lt;20,4,'Paraclinicos '!C901&lt;50,3,'Paraclinicos '!C901&lt;100,2,'Paraclinicos '!C901&lt;150,1,'Paraclinicos '!C901&gt;150,0)</f>
        <v>0</v>
      </c>
      <c r="Q902" cm="1">
        <f t="array" ref="Q902">_xlfn.IFS('Paraclinicos '!O901="","",'Paraclinicos '!O901&lt;1.2,0,'Paraclinicos '!O901&lt;2,1,'Paraclinicos '!O901&lt;3.5,2,'Paraclinicos '!O901&lt;5,3,'Paraclinicos '!O901&gt;5,4)</f>
        <v>2</v>
      </c>
      <c r="R902" cm="1">
        <f t="array" ref="R902">_xlfn.IFS('Paraclinicos '!J901="","",'Paraclinicos '!J901&lt;1.2,0,'Paraclinicos '!J901&lt;2,1,'Paraclinicos '!J901&lt;6,2,'Paraclinicos '!J901&lt;12,3,'Paraclinicos '!J901&gt;=12,4)</f>
        <v>0</v>
      </c>
      <c r="S902" cm="1">
        <f t="array" ref="S902">_xlfn.IFS('Paraclinicos '!Y901="","",'Paraclinicos '!Y901&lt;70,1,'Paraclinicos '!Y901&gt;=70,0)</f>
        <v>0</v>
      </c>
      <c r="T902" cm="1">
        <f t="array" ref="T902">_xlfn.IFS('Paraclinicos '!W901="","",'Paraclinicos '!W901&lt;6,4,'Paraclinicos '!W901&lt;10,3,'Paraclinicos '!W901&lt;13,2,'Paraclinicos '!W901&lt;15,1,'Paraclinicos '!W901=15,0)</f>
        <v>4</v>
      </c>
      <c r="U902" s="54">
        <f t="shared" si="42"/>
        <v>7</v>
      </c>
      <c r="V902" cm="1">
        <f t="array" ref="V902">_xlfn.IFS('Paraclinicos '!S901="","",OR('Paraclinicos '!S901&lt;=8,'Paraclinicos '!S901&gt;=25),3,'Paraclinicos '!S901&lt;12,1,'Paraclinicos '!S901&lt;21,0,'Paraclinicos '!S901&lt;25,2)</f>
        <v>0</v>
      </c>
      <c r="W902" t="str">
        <f>IFERROR(IF(INDEX('BD Demog para scores enalazar'!Y$2:'BD Demog para scores enalazar'!Y$3000,MATCH(Formulas!A902,'BD Demog para scores enalazar'!A$2:'BD Demog para scores enalazar'!A$3000,0))=1,"SI","NO"),"")</f>
        <v>NO</v>
      </c>
      <c r="X902" s="9" t="str">
        <f>IFERROR(IF(INDEX('BD Demog para scores enalazar'!AJ$2:'BD Demog para scores enalazar'!AJ$3000,MATCH(Formulas!A902,'BD Demog para scores enalazar'!A$2:'BD Demog para scores enalazar'!A$3000,0))=1,"SI","NO"),"")</f>
        <v>NO</v>
      </c>
      <c r="Y902" cm="1">
        <f t="array" ref="Y902">IF(AND(W902="NO",X902="NO"),_xlfn.IFS('Paraclinicos '!K901&lt;=91,3,'Paraclinicos '!K901&lt;94,2,'Paraclinicos '!K901&lt;96,1,'Paraclinicos '!K901&gt;=96,0),"")</f>
        <v>1</v>
      </c>
      <c r="Z902" t="str" cm="1">
        <f t="array" ref="Z902">IF(OR(W902="SI",X902="SI"),_xlfn.IFS(OR(AND('Paraclinicos '!K901&lt;=83),AND('Paraclinicos '!K901&gt;=97,AA902=2)),3,OR(AND('Paraclinicos '!K901&lt;=86),AND('Paraclinicos '!K901&gt;=94,AA902=2)),2,OR(AND('Paraclinicos '!K901&lt;=88),AND('Paraclinicos '!K901&gt;=92,AA902=2)),1,OR(AND('Paraclinicos '!K901&gt;=88,'Paraclinicos '!K901&lt;=92),AND('Paraclinicos '!K901&gt;=93,AA902=0)),0),"")</f>
        <v/>
      </c>
      <c r="AA902" cm="1">
        <f t="array" ref="AA902">_xlfn.IFS('Paraclinicos '!E901="","",'Paraclinicos '!E901="Oxigeno",2,'Paraclinicos '!E901="Aire",0)</f>
        <v>2</v>
      </c>
    </row>
    <row r="903" spans="1:27" x14ac:dyDescent="0.25">
      <c r="A903">
        <f>'Paraclinicos '!A902</f>
        <v>205</v>
      </c>
      <c r="B903" s="3">
        <f>'Paraclinicos '!R902</f>
        <v>44323</v>
      </c>
      <c r="C903" cm="1">
        <f t="array" ref="C903">_xlfn.IFS('Paraclinicos '!Q902="","",'Paraclinicos '!Q902&gt;60,3,'Paraclinicos '!Q902&lt;=60,1)</f>
        <v>3</v>
      </c>
      <c r="D903" t="str">
        <f>IFERROR(IF(INDEX('BD Demog para scores enalazar'!BC$2:BC$3000,MATCH(Formulas!A903,'BD Demog para scores enalazar'!A$2:A$3000,0))=0,"SI","NO"),"")</f>
        <v>SI</v>
      </c>
      <c r="E903" cm="1">
        <f t="array" ref="E903">_xlfn.IFS(D903="","",D903="SI",4,D903="NO",1)</f>
        <v>4</v>
      </c>
      <c r="F903" cm="1">
        <f t="array" ref="F903">_xlfn.IFS('Paraclinicos '!B902="","",'Paraclinicos '!B902&gt;1,1,'Paraclinicos '!B902&lt;=1,3)</f>
        <v>3</v>
      </c>
      <c r="G903" cm="1">
        <f t="array" ref="G903">_xlfn.IFS('Paraclinicos '!D902="","",AND('Paraclinicos '!D902&gt;=250,'Paraclinicos '!D902&lt;=500),2,'Paraclinicos '!D902&gt;500,3,'Paraclinicos '!D902&lt;250,1)</f>
        <v>2</v>
      </c>
      <c r="H903" s="50">
        <f t="shared" si="43"/>
        <v>12</v>
      </c>
      <c r="I903" cm="1">
        <f t="array" ref="I903">_xlfn.IFS('Paraclinicos '!Q902="","",'Paraclinicos '!Q902&gt;=65,1,'Paraclinicos '!Q902&lt;65,0)</f>
        <v>1</v>
      </c>
      <c r="J903" cm="1">
        <f t="array" ref="J903">_xlfn.IFS('Paraclinicos '!I902="","",'Paraclinicos '!I902&gt;7,1,'Paraclinicos '!I902&lt;=7,0)</f>
        <v>1</v>
      </c>
      <c r="K903" cm="1">
        <f t="array" ref="K903">_xlfn.IFS('Paraclinicos '!W902="","",'Paraclinicos '!W902&lt;=8,1,'Paraclinicos '!W902&gt;8,0)</f>
        <v>1</v>
      </c>
      <c r="L903" cm="1">
        <f t="array" ref="L903">_xlfn.IFS('Paraclinicos '!S902="","",'Paraclinicos '!S902&gt;=30,1,'Paraclinicos '!S902&lt;30,0)</f>
        <v>0</v>
      </c>
      <c r="M903" cm="1">
        <f t="array" ref="M903">_xlfn.IFS(OR('Paraclinicos '!T902="",'Paraclinicos '!U902=""),"",OR('Paraclinicos '!T902&lt;=90,'Paraclinicos '!U902&lt;=60),1,OR('Paraclinicos '!T902&gt;90,'Paraclinicos '!U902&gt;60),0)</f>
        <v>0</v>
      </c>
      <c r="N903" s="45">
        <f t="shared" si="44"/>
        <v>4</v>
      </c>
      <c r="O903" cm="1">
        <f t="array" ref="O903">_xlfn.IFS(OR('Paraclinicos '!M902="",'Paraclinicos '!N902="",'Paraclinicos '!N902=0),"",'Paraclinicos '!M902/'Paraclinicos '!N902&lt;100,4,'Paraclinicos '!M902/'Paraclinicos '!N902&lt;200,3,'Paraclinicos '!M902/'Paraclinicos '!N902&lt;300,2,'Paraclinicos '!M902/'Paraclinicos '!N902&lt;400,1,'Paraclinicos '!M902/'Paraclinicos '!N902&gt;=400,0)</f>
        <v>2</v>
      </c>
      <c r="P903" cm="1">
        <f t="array" ref="P903">_xlfn.IFS('Paraclinicos '!C902="","",'Paraclinicos '!C902&lt;20,4,'Paraclinicos '!C902&lt;50,3,'Paraclinicos '!C902&lt;100,2,'Paraclinicos '!C902&lt;150,1,'Paraclinicos '!C902&gt;150,0)</f>
        <v>0</v>
      </c>
      <c r="Q903" cm="1">
        <f t="array" ref="Q903">_xlfn.IFS('Paraclinicos '!O902="","",'Paraclinicos '!O902&lt;1.2,0,'Paraclinicos '!O902&lt;2,1,'Paraclinicos '!O902&lt;3.5,2,'Paraclinicos '!O902&lt;5,3,'Paraclinicos '!O902&gt;5,4)</f>
        <v>2</v>
      </c>
      <c r="R903" cm="1">
        <f t="array" ref="R903">_xlfn.IFS('Paraclinicos '!J902="","",'Paraclinicos '!J902&lt;1.2,0,'Paraclinicos '!J902&lt;2,1,'Paraclinicos '!J902&lt;6,2,'Paraclinicos '!J902&lt;12,3,'Paraclinicos '!J902&gt;=12,4)</f>
        <v>0</v>
      </c>
      <c r="S903" cm="1">
        <f t="array" ref="S903">_xlfn.IFS('Paraclinicos '!Y902="","",'Paraclinicos '!Y902&lt;70,1,'Paraclinicos '!Y902&gt;=70,0)</f>
        <v>0</v>
      </c>
      <c r="T903" cm="1">
        <f t="array" ref="T903">_xlfn.IFS('Paraclinicos '!W902="","",'Paraclinicos '!W902&lt;6,4,'Paraclinicos '!W902&lt;10,3,'Paraclinicos '!W902&lt;13,2,'Paraclinicos '!W902&lt;15,1,'Paraclinicos '!W902=15,0)</f>
        <v>4</v>
      </c>
      <c r="U903" s="54">
        <f t="shared" si="42"/>
        <v>8</v>
      </c>
      <c r="V903" cm="1">
        <f t="array" ref="V903">_xlfn.IFS('Paraclinicos '!S902="","",OR('Paraclinicos '!S902&lt;=8,'Paraclinicos '!S902&gt;=25),3,'Paraclinicos '!S902&lt;12,1,'Paraclinicos '!S902&lt;21,0,'Paraclinicos '!S902&lt;25,2)</f>
        <v>0</v>
      </c>
      <c r="W903" t="str">
        <f>IFERROR(IF(INDEX('BD Demog para scores enalazar'!Y$2:'BD Demog para scores enalazar'!Y$3000,MATCH(Formulas!A903,'BD Demog para scores enalazar'!A$2:'BD Demog para scores enalazar'!A$3000,0))=1,"SI","NO"),"")</f>
        <v>NO</v>
      </c>
      <c r="X903" s="9" t="str">
        <f>IFERROR(IF(INDEX('BD Demog para scores enalazar'!AJ$2:'BD Demog para scores enalazar'!AJ$3000,MATCH(Formulas!A903,'BD Demog para scores enalazar'!A$2:'BD Demog para scores enalazar'!A$3000,0))=1,"SI","NO"),"")</f>
        <v>NO</v>
      </c>
      <c r="Y903" cm="1">
        <f t="array" ref="Y903">IF(AND(W903="NO",X903="NO"),_xlfn.IFS('Paraclinicos '!K902&lt;=91,3,'Paraclinicos '!K902&lt;94,2,'Paraclinicos '!K902&lt;96,1,'Paraclinicos '!K902&gt;=96,0),"")</f>
        <v>3</v>
      </c>
      <c r="Z903" t="str" cm="1">
        <f t="array" ref="Z903">IF(OR(W903="SI",X903="SI"),_xlfn.IFS(OR(AND('Paraclinicos '!K902&lt;=83),AND('Paraclinicos '!K902&gt;=97,AA903=2)),3,OR(AND('Paraclinicos '!K902&lt;=86),AND('Paraclinicos '!K902&gt;=94,AA903=2)),2,OR(AND('Paraclinicos '!K902&lt;=88),AND('Paraclinicos '!K902&gt;=92,AA903=2)),1,OR(AND('Paraclinicos '!K902&gt;=88,'Paraclinicos '!K902&lt;=92),AND('Paraclinicos '!K902&gt;=93,AA903=0)),0),"")</f>
        <v/>
      </c>
      <c r="AA903" cm="1">
        <f t="array" ref="AA903">_xlfn.IFS('Paraclinicos '!E902="","",'Paraclinicos '!E902="Oxigeno",2,'Paraclinicos '!E902="Aire",0)</f>
        <v>2</v>
      </c>
    </row>
    <row r="904" spans="1:27" x14ac:dyDescent="0.25">
      <c r="A904">
        <f>'Paraclinicos '!A903</f>
        <v>205</v>
      </c>
      <c r="B904" s="3">
        <f>'Paraclinicos '!R903</f>
        <v>44324</v>
      </c>
      <c r="C904" cm="1">
        <f t="array" ref="C904">_xlfn.IFS('Paraclinicos '!Q903="","",'Paraclinicos '!Q903&gt;60,3,'Paraclinicos '!Q903&lt;=60,1)</f>
        <v>3</v>
      </c>
      <c r="D904" t="str">
        <f>IFERROR(IF(INDEX('BD Demog para scores enalazar'!BC$2:BC$3000,MATCH(Formulas!A904,'BD Demog para scores enalazar'!A$2:A$3000,0))=0,"SI","NO"),"")</f>
        <v>SI</v>
      </c>
      <c r="E904" cm="1">
        <f t="array" ref="E904">_xlfn.IFS(D904="","",D904="SI",4,D904="NO",1)</f>
        <v>4</v>
      </c>
      <c r="F904" cm="1">
        <f t="array" ref="F904">_xlfn.IFS('Paraclinicos '!B903="","",'Paraclinicos '!B903&gt;1,1,'Paraclinicos '!B903&lt;=1,3)</f>
        <v>3</v>
      </c>
      <c r="G904" cm="1">
        <f t="array" ref="G904">_xlfn.IFS('Paraclinicos '!D903="","",AND('Paraclinicos '!D903&gt;=250,'Paraclinicos '!D903&lt;=500),2,'Paraclinicos '!D903&gt;500,3,'Paraclinicos '!D903&lt;250,1)</f>
        <v>2</v>
      </c>
      <c r="H904" s="50">
        <f t="shared" si="43"/>
        <v>12</v>
      </c>
      <c r="I904" cm="1">
        <f t="array" ref="I904">_xlfn.IFS('Paraclinicos '!Q903="","",'Paraclinicos '!Q903&gt;=65,1,'Paraclinicos '!Q903&lt;65,0)</f>
        <v>1</v>
      </c>
      <c r="J904" cm="1">
        <f t="array" ref="J904">_xlfn.IFS('Paraclinicos '!I903="","",'Paraclinicos '!I903&gt;7,1,'Paraclinicos '!I903&lt;=7,0)</f>
        <v>1</v>
      </c>
      <c r="K904" cm="1">
        <f t="array" ref="K904">_xlfn.IFS('Paraclinicos '!W903="","",'Paraclinicos '!W903&lt;=8,1,'Paraclinicos '!W903&gt;8,0)</f>
        <v>1</v>
      </c>
      <c r="L904" cm="1">
        <f t="array" ref="L904">_xlfn.IFS('Paraclinicos '!S903="","",'Paraclinicos '!S903&gt;=30,1,'Paraclinicos '!S903&lt;30,0)</f>
        <v>0</v>
      </c>
      <c r="M904" cm="1">
        <f t="array" ref="M904">_xlfn.IFS(OR('Paraclinicos '!T903="",'Paraclinicos '!U903=""),"",OR('Paraclinicos '!T903&lt;=90,'Paraclinicos '!U903&lt;=60),1,OR('Paraclinicos '!T903&gt;90,'Paraclinicos '!U903&gt;60),0)</f>
        <v>0</v>
      </c>
      <c r="N904" s="45">
        <f t="shared" si="44"/>
        <v>4</v>
      </c>
      <c r="O904" cm="1">
        <f t="array" ref="O904">_xlfn.IFS(OR('Paraclinicos '!M903="",'Paraclinicos '!N903="",'Paraclinicos '!N903=0),"",'Paraclinicos '!M903/'Paraclinicos '!N903&lt;100,4,'Paraclinicos '!M903/'Paraclinicos '!N903&lt;200,3,'Paraclinicos '!M903/'Paraclinicos '!N903&lt;300,2,'Paraclinicos '!M903/'Paraclinicos '!N903&lt;400,1,'Paraclinicos '!M903/'Paraclinicos '!N903&gt;=400,0)</f>
        <v>2</v>
      </c>
      <c r="P904" cm="1">
        <f t="array" ref="P904">_xlfn.IFS('Paraclinicos '!C903="","",'Paraclinicos '!C903&lt;20,4,'Paraclinicos '!C903&lt;50,3,'Paraclinicos '!C903&lt;100,2,'Paraclinicos '!C903&lt;150,1,'Paraclinicos '!C903&gt;150,0)</f>
        <v>0</v>
      </c>
      <c r="Q904" cm="1">
        <f t="array" ref="Q904">_xlfn.IFS('Paraclinicos '!O903="","",'Paraclinicos '!O903&lt;1.2,0,'Paraclinicos '!O903&lt;2,1,'Paraclinicos '!O903&lt;3.5,2,'Paraclinicos '!O903&lt;5,3,'Paraclinicos '!O903&gt;5,4)</f>
        <v>2</v>
      </c>
      <c r="R904" cm="1">
        <f t="array" ref="R904">_xlfn.IFS('Paraclinicos '!J903="","",'Paraclinicos '!J903&lt;1.2,0,'Paraclinicos '!J903&lt;2,1,'Paraclinicos '!J903&lt;6,2,'Paraclinicos '!J903&lt;12,3,'Paraclinicos '!J903&gt;=12,4)</f>
        <v>0</v>
      </c>
      <c r="S904" cm="1">
        <f t="array" ref="S904">_xlfn.IFS('Paraclinicos '!Y903="","",'Paraclinicos '!Y903&lt;70,1,'Paraclinicos '!Y903&gt;=70,0)</f>
        <v>0</v>
      </c>
      <c r="T904" cm="1">
        <f t="array" ref="T904">_xlfn.IFS('Paraclinicos '!W903="","",'Paraclinicos '!W903&lt;6,4,'Paraclinicos '!W903&lt;10,3,'Paraclinicos '!W903&lt;13,2,'Paraclinicos '!W903&lt;15,1,'Paraclinicos '!W903=15,0)</f>
        <v>4</v>
      </c>
      <c r="U904" s="54">
        <f t="shared" si="42"/>
        <v>8</v>
      </c>
      <c r="V904" cm="1">
        <f t="array" ref="V904">_xlfn.IFS('Paraclinicos '!S903="","",OR('Paraclinicos '!S903&lt;=8,'Paraclinicos '!S903&gt;=25),3,'Paraclinicos '!S903&lt;12,1,'Paraclinicos '!S903&lt;21,0,'Paraclinicos '!S903&lt;25,2)</f>
        <v>0</v>
      </c>
      <c r="W904" t="str">
        <f>IFERROR(IF(INDEX('BD Demog para scores enalazar'!Y$2:'BD Demog para scores enalazar'!Y$3000,MATCH(Formulas!A904,'BD Demog para scores enalazar'!A$2:'BD Demog para scores enalazar'!A$3000,0))=1,"SI","NO"),"")</f>
        <v>NO</v>
      </c>
      <c r="X904" s="9" t="str">
        <f>IFERROR(IF(INDEX('BD Demog para scores enalazar'!AJ$2:'BD Demog para scores enalazar'!AJ$3000,MATCH(Formulas!A904,'BD Demog para scores enalazar'!A$2:'BD Demog para scores enalazar'!A$3000,0))=1,"SI","NO"),"")</f>
        <v>NO</v>
      </c>
      <c r="Y904" cm="1">
        <f t="array" ref="Y904">IF(AND(W904="NO",X904="NO"),_xlfn.IFS('Paraclinicos '!K903&lt;=91,3,'Paraclinicos '!K903&lt;94,2,'Paraclinicos '!K903&lt;96,1,'Paraclinicos '!K903&gt;=96,0),"")</f>
        <v>3</v>
      </c>
      <c r="Z904" t="str" cm="1">
        <f t="array" ref="Z904">IF(OR(W904="SI",X904="SI"),_xlfn.IFS(OR(AND('Paraclinicos '!K903&lt;=83),AND('Paraclinicos '!K903&gt;=97,AA904=2)),3,OR(AND('Paraclinicos '!K903&lt;=86),AND('Paraclinicos '!K903&gt;=94,AA904=2)),2,OR(AND('Paraclinicos '!K903&lt;=88),AND('Paraclinicos '!K903&gt;=92,AA904=2)),1,OR(AND('Paraclinicos '!K903&gt;=88,'Paraclinicos '!K903&lt;=92),AND('Paraclinicos '!K903&gt;=93,AA904=0)),0),"")</f>
        <v/>
      </c>
      <c r="AA904" cm="1">
        <f t="array" ref="AA904">_xlfn.IFS('Paraclinicos '!E903="","",'Paraclinicos '!E903="Oxigeno",2,'Paraclinicos '!E903="Aire",0)</f>
        <v>2</v>
      </c>
    </row>
    <row r="905" spans="1:27" x14ac:dyDescent="0.25">
      <c r="A905">
        <f>'Paraclinicos '!A904</f>
        <v>205</v>
      </c>
      <c r="B905" s="3">
        <f>'Paraclinicos '!R904</f>
        <v>44325</v>
      </c>
      <c r="C905" cm="1">
        <f t="array" ref="C905">_xlfn.IFS('Paraclinicos '!Q904="","",'Paraclinicos '!Q904&gt;60,3,'Paraclinicos '!Q904&lt;=60,1)</f>
        <v>3</v>
      </c>
      <c r="D905" t="str">
        <f>IFERROR(IF(INDEX('BD Demog para scores enalazar'!BC$2:BC$3000,MATCH(Formulas!A905,'BD Demog para scores enalazar'!A$2:A$3000,0))=0,"SI","NO"),"")</f>
        <v>SI</v>
      </c>
      <c r="E905" cm="1">
        <f t="array" ref="E905">_xlfn.IFS(D905="","",D905="SI",4,D905="NO",1)</f>
        <v>4</v>
      </c>
      <c r="F905" cm="1">
        <f t="array" ref="F905">_xlfn.IFS('Paraclinicos '!B904="","",'Paraclinicos '!B904&gt;1,1,'Paraclinicos '!B904&lt;=1,3)</f>
        <v>3</v>
      </c>
      <c r="G905" cm="1">
        <f t="array" ref="G905">_xlfn.IFS('Paraclinicos '!D904="","",AND('Paraclinicos '!D904&gt;=250,'Paraclinicos '!D904&lt;=500),2,'Paraclinicos '!D904&gt;500,3,'Paraclinicos '!D904&lt;250,1)</f>
        <v>2</v>
      </c>
      <c r="H905" s="50">
        <f t="shared" si="43"/>
        <v>12</v>
      </c>
      <c r="I905" cm="1">
        <f t="array" ref="I905">_xlfn.IFS('Paraclinicos '!Q904="","",'Paraclinicos '!Q904&gt;=65,1,'Paraclinicos '!Q904&lt;65,0)</f>
        <v>1</v>
      </c>
      <c r="J905" cm="1">
        <f t="array" ref="J905">_xlfn.IFS('Paraclinicos '!I904="","",'Paraclinicos '!I904&gt;7,1,'Paraclinicos '!I904&lt;=7,0)</f>
        <v>1</v>
      </c>
      <c r="K905" cm="1">
        <f t="array" ref="K905">_xlfn.IFS('Paraclinicos '!W904="","",'Paraclinicos '!W904&lt;=8,1,'Paraclinicos '!W904&gt;8,0)</f>
        <v>1</v>
      </c>
      <c r="L905" cm="1">
        <f t="array" ref="L905">_xlfn.IFS('Paraclinicos '!S904="","",'Paraclinicos '!S904&gt;=30,1,'Paraclinicos '!S904&lt;30,0)</f>
        <v>0</v>
      </c>
      <c r="M905" cm="1">
        <f t="array" ref="M905">_xlfn.IFS(OR('Paraclinicos '!T904="",'Paraclinicos '!U904=""),"",OR('Paraclinicos '!T904&lt;=90,'Paraclinicos '!U904&lt;=60),1,OR('Paraclinicos '!T904&gt;90,'Paraclinicos '!U904&gt;60),0)</f>
        <v>1</v>
      </c>
      <c r="N905" s="45">
        <f t="shared" si="44"/>
        <v>5</v>
      </c>
      <c r="O905" cm="1">
        <f t="array" ref="O905">_xlfn.IFS(OR('Paraclinicos '!M904="",'Paraclinicos '!N904="",'Paraclinicos '!N904=0),"",'Paraclinicos '!M904/'Paraclinicos '!N904&lt;100,4,'Paraclinicos '!M904/'Paraclinicos '!N904&lt;200,3,'Paraclinicos '!M904/'Paraclinicos '!N904&lt;300,2,'Paraclinicos '!M904/'Paraclinicos '!N904&lt;400,1,'Paraclinicos '!M904/'Paraclinicos '!N904&gt;=400,0)</f>
        <v>4</v>
      </c>
      <c r="P905" cm="1">
        <f t="array" ref="P905">_xlfn.IFS('Paraclinicos '!C904="","",'Paraclinicos '!C904&lt;20,4,'Paraclinicos '!C904&lt;50,3,'Paraclinicos '!C904&lt;100,2,'Paraclinicos '!C904&lt;150,1,'Paraclinicos '!C904&gt;150,0)</f>
        <v>0</v>
      </c>
      <c r="Q905" cm="1">
        <f t="array" ref="Q905">_xlfn.IFS('Paraclinicos '!O904="","",'Paraclinicos '!O904&lt;1.2,0,'Paraclinicos '!O904&lt;2,1,'Paraclinicos '!O904&lt;3.5,2,'Paraclinicos '!O904&lt;5,3,'Paraclinicos '!O904&gt;5,4)</f>
        <v>0</v>
      </c>
      <c r="R905" t="str" cm="1">
        <f t="array" ref="R905">_xlfn.IFS('Paraclinicos '!J904="","",'Paraclinicos '!J904&lt;1.2,0,'Paraclinicos '!J904&lt;2,1,'Paraclinicos '!J904&lt;6,2,'Paraclinicos '!J904&lt;12,3,'Paraclinicos '!J904&gt;=12,4)</f>
        <v/>
      </c>
      <c r="S905" cm="1">
        <f t="array" ref="S905">_xlfn.IFS('Paraclinicos '!Y904="","",'Paraclinicos '!Y904&lt;70,1,'Paraclinicos '!Y904&gt;=70,0)</f>
        <v>1</v>
      </c>
      <c r="T905" cm="1">
        <f t="array" ref="T905">_xlfn.IFS('Paraclinicos '!W904="","",'Paraclinicos '!W904&lt;6,4,'Paraclinicos '!W904&lt;10,3,'Paraclinicos '!W904&lt;13,2,'Paraclinicos '!W904&lt;15,1,'Paraclinicos '!W904=15,0)</f>
        <v>4</v>
      </c>
      <c r="U905" s="54">
        <f t="shared" si="42"/>
        <v>9</v>
      </c>
      <c r="V905" cm="1">
        <f t="array" ref="V905">_xlfn.IFS('Paraclinicos '!S904="","",OR('Paraclinicos '!S904&lt;=8,'Paraclinicos '!S904&gt;=25),3,'Paraclinicos '!S904&lt;12,1,'Paraclinicos '!S904&lt;21,0,'Paraclinicos '!S904&lt;25,2)</f>
        <v>0</v>
      </c>
      <c r="W905" t="str">
        <f>IFERROR(IF(INDEX('BD Demog para scores enalazar'!Y$2:'BD Demog para scores enalazar'!Y$3000,MATCH(Formulas!A905,'BD Demog para scores enalazar'!A$2:'BD Demog para scores enalazar'!A$3000,0))=1,"SI","NO"),"")</f>
        <v>NO</v>
      </c>
      <c r="X905" s="9" t="str">
        <f>IFERROR(IF(INDEX('BD Demog para scores enalazar'!AJ$2:'BD Demog para scores enalazar'!AJ$3000,MATCH(Formulas!A905,'BD Demog para scores enalazar'!A$2:'BD Demog para scores enalazar'!A$3000,0))=1,"SI","NO"),"")</f>
        <v>NO</v>
      </c>
      <c r="Y905" cm="1">
        <f t="array" ref="Y905">IF(AND(W905="NO",X905="NO"),_xlfn.IFS('Paraclinicos '!K904&lt;=91,3,'Paraclinicos '!K904&lt;94,2,'Paraclinicos '!K904&lt;96,1,'Paraclinicos '!K904&gt;=96,0),"")</f>
        <v>3</v>
      </c>
      <c r="Z905" t="str" cm="1">
        <f t="array" ref="Z905">IF(OR(W905="SI",X905="SI"),_xlfn.IFS(OR(AND('Paraclinicos '!K904&lt;=83),AND('Paraclinicos '!K904&gt;=97,AA905=2)),3,OR(AND('Paraclinicos '!K904&lt;=86),AND('Paraclinicos '!K904&gt;=94,AA905=2)),2,OR(AND('Paraclinicos '!K904&lt;=88),AND('Paraclinicos '!K904&gt;=92,AA905=2)),1,OR(AND('Paraclinicos '!K904&gt;=88,'Paraclinicos '!K904&lt;=92),AND('Paraclinicos '!K904&gt;=93,AA905=0)),0),"")</f>
        <v/>
      </c>
      <c r="AA905" cm="1">
        <f t="array" ref="AA905">_xlfn.IFS('Paraclinicos '!E904="","",'Paraclinicos '!E904="Oxigeno",2,'Paraclinicos '!E904="Aire",0)</f>
        <v>2</v>
      </c>
    </row>
    <row r="906" spans="1:27" x14ac:dyDescent="0.25">
      <c r="A906">
        <f>'Paraclinicos '!A905</f>
        <v>205</v>
      </c>
      <c r="B906" s="3">
        <f>'Paraclinicos '!R905</f>
        <v>44327</v>
      </c>
      <c r="C906" cm="1">
        <f t="array" ref="C906">_xlfn.IFS('Paraclinicos '!Q905="","",'Paraclinicos '!Q905&gt;60,3,'Paraclinicos '!Q905&lt;=60,1)</f>
        <v>3</v>
      </c>
      <c r="D906" t="str">
        <f>IFERROR(IF(INDEX('BD Demog para scores enalazar'!BC$2:BC$3000,MATCH(Formulas!A906,'BD Demog para scores enalazar'!A$2:A$3000,0))=0,"SI","NO"),"")</f>
        <v>SI</v>
      </c>
      <c r="E906" cm="1">
        <f t="array" ref="E906">_xlfn.IFS(D906="","",D906="SI",4,D906="NO",1)</f>
        <v>4</v>
      </c>
      <c r="F906" cm="1">
        <f t="array" ref="F906">_xlfn.IFS('Paraclinicos '!B905="","",'Paraclinicos '!B905&gt;1,1,'Paraclinicos '!B905&lt;=1,3)</f>
        <v>1</v>
      </c>
      <c r="G906" t="str" cm="1">
        <f t="array" ref="G906">_xlfn.IFS('Paraclinicos '!D905="","",AND('Paraclinicos '!D905&gt;=250,'Paraclinicos '!D905&lt;=500),2,'Paraclinicos '!D905&gt;500,3,'Paraclinicos '!D905&lt;250,1)</f>
        <v/>
      </c>
      <c r="H906" s="50">
        <f t="shared" si="43"/>
        <v>8</v>
      </c>
      <c r="I906" cm="1">
        <f t="array" ref="I906">_xlfn.IFS('Paraclinicos '!Q905="","",'Paraclinicos '!Q905&gt;=65,1,'Paraclinicos '!Q905&lt;65,0)</f>
        <v>1</v>
      </c>
      <c r="J906" t="str" cm="1">
        <f t="array" ref="J906">_xlfn.IFS('Paraclinicos '!I905="","",'Paraclinicos '!I905&gt;7,1,'Paraclinicos '!I905&lt;=7,0)</f>
        <v/>
      </c>
      <c r="K906" cm="1">
        <f t="array" ref="K906">_xlfn.IFS('Paraclinicos '!W905="","",'Paraclinicos '!W905&lt;=8,1,'Paraclinicos '!W905&gt;8,0)</f>
        <v>1</v>
      </c>
      <c r="L906" cm="1">
        <f t="array" ref="L906">_xlfn.IFS('Paraclinicos '!S905="","",'Paraclinicos '!S905&gt;=30,1,'Paraclinicos '!S905&lt;30,0)</f>
        <v>0</v>
      </c>
      <c r="M906" cm="1">
        <f t="array" ref="M906">_xlfn.IFS(OR('Paraclinicos '!T905="",'Paraclinicos '!U905=""),"",OR('Paraclinicos '!T905&lt;=90,'Paraclinicos '!U905&lt;=60),1,OR('Paraclinicos '!T905&gt;90,'Paraclinicos '!U905&gt;60),0)</f>
        <v>0</v>
      </c>
      <c r="N906" s="45">
        <f t="shared" si="44"/>
        <v>4</v>
      </c>
      <c r="O906" cm="1">
        <f t="array" ref="O906">_xlfn.IFS(OR('Paraclinicos '!M905="",'Paraclinicos '!N905="",'Paraclinicos '!N905=0),"",'Paraclinicos '!M905/'Paraclinicos '!N905&lt;100,4,'Paraclinicos '!M905/'Paraclinicos '!N905&lt;200,3,'Paraclinicos '!M905/'Paraclinicos '!N905&lt;300,2,'Paraclinicos '!M905/'Paraclinicos '!N905&lt;400,1,'Paraclinicos '!M905/'Paraclinicos '!N905&gt;=400,0)</f>
        <v>2</v>
      </c>
      <c r="P906" cm="1">
        <f t="array" ref="P906">_xlfn.IFS('Paraclinicos '!C905="","",'Paraclinicos '!C905&lt;20,4,'Paraclinicos '!C905&lt;50,3,'Paraclinicos '!C905&lt;100,2,'Paraclinicos '!C905&lt;150,1,'Paraclinicos '!C905&gt;150,0)</f>
        <v>0</v>
      </c>
      <c r="Q906" cm="1">
        <f t="array" ref="Q906">_xlfn.IFS('Paraclinicos '!O905="","",'Paraclinicos '!O905&lt;1.2,0,'Paraclinicos '!O905&lt;2,1,'Paraclinicos '!O905&lt;3.5,2,'Paraclinicos '!O905&lt;5,3,'Paraclinicos '!O905&gt;5,4)</f>
        <v>2</v>
      </c>
      <c r="R906" t="str" cm="1">
        <f t="array" ref="R906">_xlfn.IFS('Paraclinicos '!J905="","",'Paraclinicos '!J905&lt;1.2,0,'Paraclinicos '!J905&lt;2,1,'Paraclinicos '!J905&lt;6,2,'Paraclinicos '!J905&lt;12,3,'Paraclinicos '!J905&gt;=12,4)</f>
        <v/>
      </c>
      <c r="S906" cm="1">
        <f t="array" ref="S906">_xlfn.IFS('Paraclinicos '!Y905="","",'Paraclinicos '!Y905&lt;70,1,'Paraclinicos '!Y905&gt;=70,0)</f>
        <v>0</v>
      </c>
      <c r="T906" cm="1">
        <f t="array" ref="T906">_xlfn.IFS('Paraclinicos '!W905="","",'Paraclinicos '!W905&lt;6,4,'Paraclinicos '!W905&lt;10,3,'Paraclinicos '!W905&lt;13,2,'Paraclinicos '!W905&lt;15,1,'Paraclinicos '!W905=15,0)</f>
        <v>4</v>
      </c>
      <c r="U906" s="54">
        <f t="shared" si="42"/>
        <v>8</v>
      </c>
      <c r="V906" cm="1">
        <f t="array" ref="V906">_xlfn.IFS('Paraclinicos '!S905="","",OR('Paraclinicos '!S905&lt;=8,'Paraclinicos '!S905&gt;=25),3,'Paraclinicos '!S905&lt;12,1,'Paraclinicos '!S905&lt;21,0,'Paraclinicos '!S905&lt;25,2)</f>
        <v>0</v>
      </c>
      <c r="W906" t="str">
        <f>IFERROR(IF(INDEX('BD Demog para scores enalazar'!Y$2:'BD Demog para scores enalazar'!Y$3000,MATCH(Formulas!A906,'BD Demog para scores enalazar'!A$2:'BD Demog para scores enalazar'!A$3000,0))=1,"SI","NO"),"")</f>
        <v>NO</v>
      </c>
      <c r="X906" s="9" t="str">
        <f>IFERROR(IF(INDEX('BD Demog para scores enalazar'!AJ$2:'BD Demog para scores enalazar'!AJ$3000,MATCH(Formulas!A906,'BD Demog para scores enalazar'!A$2:'BD Demog para scores enalazar'!A$3000,0))=1,"SI","NO"),"")</f>
        <v>NO</v>
      </c>
      <c r="Y906" cm="1">
        <f t="array" ref="Y906">IF(AND(W906="NO",X906="NO"),_xlfn.IFS('Paraclinicos '!K905&lt;=91,3,'Paraclinicos '!K905&lt;94,2,'Paraclinicos '!K905&lt;96,1,'Paraclinicos '!K905&gt;=96,0),"")</f>
        <v>3</v>
      </c>
      <c r="Z906" t="str" cm="1">
        <f t="array" ref="Z906">IF(OR(W906="SI",X906="SI"),_xlfn.IFS(OR(AND('Paraclinicos '!K905&lt;=83),AND('Paraclinicos '!K905&gt;=97,AA906=2)),3,OR(AND('Paraclinicos '!K905&lt;=86),AND('Paraclinicos '!K905&gt;=94,AA906=2)),2,OR(AND('Paraclinicos '!K905&lt;=88),AND('Paraclinicos '!K905&gt;=92,AA906=2)),1,OR(AND('Paraclinicos '!K905&gt;=88,'Paraclinicos '!K905&lt;=92),AND('Paraclinicos '!K905&gt;=93,AA906=0)),0),"")</f>
        <v/>
      </c>
      <c r="AA906" cm="1">
        <f t="array" ref="AA906">_xlfn.IFS('Paraclinicos '!E905="","",'Paraclinicos '!E905="Oxigeno",2,'Paraclinicos '!E905="Aire",0)</f>
        <v>2</v>
      </c>
    </row>
    <row r="907" spans="1:27" x14ac:dyDescent="0.25">
      <c r="A907">
        <f>'Paraclinicos '!A906</f>
        <v>205</v>
      </c>
      <c r="B907" s="3">
        <f>'Paraclinicos '!R906</f>
        <v>44327</v>
      </c>
      <c r="C907" cm="1">
        <f t="array" ref="C907">_xlfn.IFS('Paraclinicos '!Q906="","",'Paraclinicos '!Q906&gt;60,3,'Paraclinicos '!Q906&lt;=60,1)</f>
        <v>3</v>
      </c>
      <c r="D907" t="str">
        <f>IFERROR(IF(INDEX('BD Demog para scores enalazar'!BC$2:BC$3000,MATCH(Formulas!A907,'BD Demog para scores enalazar'!A$2:A$3000,0))=0,"SI","NO"),"")</f>
        <v>SI</v>
      </c>
      <c r="E907" cm="1">
        <f t="array" ref="E907">_xlfn.IFS(D907="","",D907="SI",4,D907="NO",1)</f>
        <v>4</v>
      </c>
      <c r="F907" cm="1">
        <f t="array" ref="F907">_xlfn.IFS('Paraclinicos '!B906="","",'Paraclinicos '!B906&gt;1,1,'Paraclinicos '!B906&lt;=1,3)</f>
        <v>1</v>
      </c>
      <c r="G907" t="str" cm="1">
        <f t="array" ref="G907">_xlfn.IFS('Paraclinicos '!D906="","",AND('Paraclinicos '!D906&gt;=250,'Paraclinicos '!D906&lt;=500),2,'Paraclinicos '!D906&gt;500,3,'Paraclinicos '!D906&lt;250,1)</f>
        <v/>
      </c>
      <c r="H907" s="50">
        <f t="shared" si="43"/>
        <v>8</v>
      </c>
      <c r="I907" cm="1">
        <f t="array" ref="I907">_xlfn.IFS('Paraclinicos '!Q906="","",'Paraclinicos '!Q906&gt;=65,1,'Paraclinicos '!Q906&lt;65,0)</f>
        <v>1</v>
      </c>
      <c r="J907" cm="1">
        <f t="array" ref="J907">_xlfn.IFS('Paraclinicos '!I906="","",'Paraclinicos '!I906&gt;7,1,'Paraclinicos '!I906&lt;=7,0)</f>
        <v>1</v>
      </c>
      <c r="K907" cm="1">
        <f t="array" ref="K907">_xlfn.IFS('Paraclinicos '!W906="","",'Paraclinicos '!W906&lt;=8,1,'Paraclinicos '!W906&gt;8,0)</f>
        <v>1</v>
      </c>
      <c r="L907" cm="1">
        <f t="array" ref="L907">_xlfn.IFS('Paraclinicos '!S906="","",'Paraclinicos '!S906&gt;=30,1,'Paraclinicos '!S906&lt;30,0)</f>
        <v>0</v>
      </c>
      <c r="M907" cm="1">
        <f t="array" ref="M907">_xlfn.IFS(OR('Paraclinicos '!T906="",'Paraclinicos '!U906=""),"",OR('Paraclinicos '!T906&lt;=90,'Paraclinicos '!U906&lt;=60),1,OR('Paraclinicos '!T906&gt;90,'Paraclinicos '!U906&gt;60),0)</f>
        <v>0</v>
      </c>
      <c r="N907" s="45">
        <f t="shared" si="44"/>
        <v>3</v>
      </c>
      <c r="O907" cm="1">
        <f t="array" ref="O907">_xlfn.IFS(OR('Paraclinicos '!M906="",'Paraclinicos '!N906="",'Paraclinicos '!N906=0),"",'Paraclinicos '!M906/'Paraclinicos '!N906&lt;100,4,'Paraclinicos '!M906/'Paraclinicos '!N906&lt;200,3,'Paraclinicos '!M906/'Paraclinicos '!N906&lt;300,2,'Paraclinicos '!M906/'Paraclinicos '!N906&lt;400,1,'Paraclinicos '!M906/'Paraclinicos '!N906&gt;=400,0)</f>
        <v>1</v>
      </c>
      <c r="P907" cm="1">
        <f t="array" ref="P907">_xlfn.IFS('Paraclinicos '!C906="","",'Paraclinicos '!C906&lt;20,4,'Paraclinicos '!C906&lt;50,3,'Paraclinicos '!C906&lt;100,2,'Paraclinicos '!C906&lt;150,1,'Paraclinicos '!C906&gt;150,0)</f>
        <v>0</v>
      </c>
      <c r="Q907" cm="1">
        <f t="array" ref="Q907">_xlfn.IFS('Paraclinicos '!O906="","",'Paraclinicos '!O906&lt;1.2,0,'Paraclinicos '!O906&lt;2,1,'Paraclinicos '!O906&lt;3.5,2,'Paraclinicos '!O906&lt;5,3,'Paraclinicos '!O906&gt;5,4)</f>
        <v>2</v>
      </c>
      <c r="R907" t="str" cm="1">
        <f t="array" ref="R907">_xlfn.IFS('Paraclinicos '!J906="","",'Paraclinicos '!J906&lt;1.2,0,'Paraclinicos '!J906&lt;2,1,'Paraclinicos '!J906&lt;6,2,'Paraclinicos '!J906&lt;12,3,'Paraclinicos '!J906&gt;=12,4)</f>
        <v/>
      </c>
      <c r="S907" cm="1">
        <f t="array" ref="S907">_xlfn.IFS('Paraclinicos '!Y906="","",'Paraclinicos '!Y906&lt;70,1,'Paraclinicos '!Y906&gt;=70,0)</f>
        <v>0</v>
      </c>
      <c r="T907" cm="1">
        <f t="array" ref="T907">_xlfn.IFS('Paraclinicos '!W906="","",'Paraclinicos '!W906&lt;6,4,'Paraclinicos '!W906&lt;10,3,'Paraclinicos '!W906&lt;13,2,'Paraclinicos '!W906&lt;15,1,'Paraclinicos '!W906=15,0)</f>
        <v>4</v>
      </c>
      <c r="U907" s="54">
        <f t="shared" si="42"/>
        <v>7</v>
      </c>
      <c r="V907" cm="1">
        <f t="array" ref="V907">_xlfn.IFS('Paraclinicos '!S906="","",OR('Paraclinicos '!S906&lt;=8,'Paraclinicos '!S906&gt;=25),3,'Paraclinicos '!S906&lt;12,1,'Paraclinicos '!S906&lt;21,0,'Paraclinicos '!S906&lt;25,2)</f>
        <v>0</v>
      </c>
      <c r="W907" t="str">
        <f>IFERROR(IF(INDEX('BD Demog para scores enalazar'!Y$2:'BD Demog para scores enalazar'!Y$3000,MATCH(Formulas!A907,'BD Demog para scores enalazar'!A$2:'BD Demog para scores enalazar'!A$3000,0))=1,"SI","NO"),"")</f>
        <v>NO</v>
      </c>
      <c r="X907" s="9" t="str">
        <f>IFERROR(IF(INDEX('BD Demog para scores enalazar'!AJ$2:'BD Demog para scores enalazar'!AJ$3000,MATCH(Formulas!A907,'BD Demog para scores enalazar'!A$2:'BD Demog para scores enalazar'!A$3000,0))=1,"SI","NO"),"")</f>
        <v>NO</v>
      </c>
      <c r="Y907" cm="1">
        <f t="array" ref="Y907">IF(AND(W907="NO",X907="NO"),_xlfn.IFS('Paraclinicos '!K906&lt;=91,3,'Paraclinicos '!K906&lt;94,2,'Paraclinicos '!K906&lt;96,1,'Paraclinicos '!K906&gt;=96,0),"")</f>
        <v>1</v>
      </c>
      <c r="Z907" t="str" cm="1">
        <f t="array" ref="Z907">IF(OR(W907="SI",X907="SI"),_xlfn.IFS(OR(AND('Paraclinicos '!K906&lt;=83),AND('Paraclinicos '!K906&gt;=97,AA907=2)),3,OR(AND('Paraclinicos '!K906&lt;=86),AND('Paraclinicos '!K906&gt;=94,AA907=2)),2,OR(AND('Paraclinicos '!K906&lt;=88),AND('Paraclinicos '!K906&gt;=92,AA907=2)),1,OR(AND('Paraclinicos '!K906&gt;=88,'Paraclinicos '!K906&lt;=92),AND('Paraclinicos '!K906&gt;=93,AA907=0)),0),"")</f>
        <v/>
      </c>
      <c r="AA907" cm="1">
        <f t="array" ref="AA907">_xlfn.IFS('Paraclinicos '!E906="","",'Paraclinicos '!E906="Oxigeno",2,'Paraclinicos '!E906="Aire",0)</f>
        <v>2</v>
      </c>
    </row>
    <row r="908" spans="1:27" x14ac:dyDescent="0.25">
      <c r="A908">
        <f>'Paraclinicos '!A907</f>
        <v>205</v>
      </c>
      <c r="B908" s="3">
        <f>'Paraclinicos '!R907</f>
        <v>44328</v>
      </c>
      <c r="C908" cm="1">
        <f t="array" ref="C908">_xlfn.IFS('Paraclinicos '!Q907="","",'Paraclinicos '!Q907&gt;60,3,'Paraclinicos '!Q907&lt;=60,1)</f>
        <v>3</v>
      </c>
      <c r="D908" t="str">
        <f>IFERROR(IF(INDEX('BD Demog para scores enalazar'!BC$2:BC$3000,MATCH(Formulas!A908,'BD Demog para scores enalazar'!A$2:A$3000,0))=0,"SI","NO"),"")</f>
        <v>SI</v>
      </c>
      <c r="E908" cm="1">
        <f t="array" ref="E908">_xlfn.IFS(D908="","",D908="SI",4,D908="NO",1)</f>
        <v>4</v>
      </c>
      <c r="F908" cm="1">
        <f t="array" ref="F908">_xlfn.IFS('Paraclinicos '!B907="","",'Paraclinicos '!B907&gt;1,1,'Paraclinicos '!B907&lt;=1,3)</f>
        <v>1</v>
      </c>
      <c r="G908" cm="1">
        <f t="array" ref="G908">_xlfn.IFS('Paraclinicos '!D907="","",AND('Paraclinicos '!D907&gt;=250,'Paraclinicos '!D907&lt;=500),2,'Paraclinicos '!D907&gt;500,3,'Paraclinicos '!D907&lt;250,1)</f>
        <v>3</v>
      </c>
      <c r="H908" s="50">
        <f t="shared" si="43"/>
        <v>11</v>
      </c>
      <c r="I908" cm="1">
        <f t="array" ref="I908">_xlfn.IFS('Paraclinicos '!Q907="","",'Paraclinicos '!Q907&gt;=65,1,'Paraclinicos '!Q907&lt;65,0)</f>
        <v>1</v>
      </c>
      <c r="J908" cm="1">
        <f t="array" ref="J908">_xlfn.IFS('Paraclinicos '!I907="","",'Paraclinicos '!I907&gt;7,1,'Paraclinicos '!I907&lt;=7,0)</f>
        <v>1</v>
      </c>
      <c r="K908" cm="1">
        <f t="array" ref="K908">_xlfn.IFS('Paraclinicos '!W907="","",'Paraclinicos '!W907&lt;=8,1,'Paraclinicos '!W907&gt;8,0)</f>
        <v>1</v>
      </c>
      <c r="L908" cm="1">
        <f t="array" ref="L908">_xlfn.IFS('Paraclinicos '!S907="","",'Paraclinicos '!S907&gt;=30,1,'Paraclinicos '!S907&lt;30,0)</f>
        <v>0</v>
      </c>
      <c r="M908" cm="1">
        <f t="array" ref="M908">_xlfn.IFS(OR('Paraclinicos '!T907="",'Paraclinicos '!U907=""),"",OR('Paraclinicos '!T907&lt;=90,'Paraclinicos '!U907&lt;=60),1,OR('Paraclinicos '!T907&gt;90,'Paraclinicos '!U907&gt;60),0)</f>
        <v>0</v>
      </c>
      <c r="N908" s="45">
        <f t="shared" si="44"/>
        <v>4</v>
      </c>
      <c r="O908" cm="1">
        <f t="array" ref="O908">_xlfn.IFS(OR('Paraclinicos '!M907="",'Paraclinicos '!N907="",'Paraclinicos '!N907=0),"",'Paraclinicos '!M907/'Paraclinicos '!N907&lt;100,4,'Paraclinicos '!M907/'Paraclinicos '!N907&lt;200,3,'Paraclinicos '!M907/'Paraclinicos '!N907&lt;300,2,'Paraclinicos '!M907/'Paraclinicos '!N907&lt;400,1,'Paraclinicos '!M907/'Paraclinicos '!N907&gt;=400,0)</f>
        <v>2</v>
      </c>
      <c r="P908" cm="1">
        <f t="array" ref="P908">_xlfn.IFS('Paraclinicos '!C907="","",'Paraclinicos '!C907&lt;20,4,'Paraclinicos '!C907&lt;50,3,'Paraclinicos '!C907&lt;100,2,'Paraclinicos '!C907&lt;150,1,'Paraclinicos '!C907&gt;150,0)</f>
        <v>0</v>
      </c>
      <c r="Q908" cm="1">
        <f t="array" ref="Q908">_xlfn.IFS('Paraclinicos '!O907="","",'Paraclinicos '!O907&lt;1.2,0,'Paraclinicos '!O907&lt;2,1,'Paraclinicos '!O907&lt;3.5,2,'Paraclinicos '!O907&lt;5,3,'Paraclinicos '!O907&gt;5,4)</f>
        <v>2</v>
      </c>
      <c r="R908" cm="1">
        <f t="array" ref="R908">_xlfn.IFS('Paraclinicos '!J907="","",'Paraclinicos '!J907&lt;1.2,0,'Paraclinicos '!J907&lt;2,1,'Paraclinicos '!J907&lt;6,2,'Paraclinicos '!J907&lt;12,3,'Paraclinicos '!J907&gt;=12,4)</f>
        <v>1</v>
      </c>
      <c r="S908" cm="1">
        <f t="array" ref="S908">_xlfn.IFS('Paraclinicos '!Y907="","",'Paraclinicos '!Y907&lt;70,1,'Paraclinicos '!Y907&gt;=70,0)</f>
        <v>0</v>
      </c>
      <c r="T908" cm="1">
        <f t="array" ref="T908">_xlfn.IFS('Paraclinicos '!W907="","",'Paraclinicos '!W907&lt;6,4,'Paraclinicos '!W907&lt;10,3,'Paraclinicos '!W907&lt;13,2,'Paraclinicos '!W907&lt;15,1,'Paraclinicos '!W907=15,0)</f>
        <v>4</v>
      </c>
      <c r="U908" s="54">
        <f t="shared" si="42"/>
        <v>9</v>
      </c>
      <c r="V908" cm="1">
        <f t="array" ref="V908">_xlfn.IFS('Paraclinicos '!S907="","",OR('Paraclinicos '!S907&lt;=8,'Paraclinicos '!S907&gt;=25),3,'Paraclinicos '!S907&lt;12,1,'Paraclinicos '!S907&lt;21,0,'Paraclinicos '!S907&lt;25,2)</f>
        <v>0</v>
      </c>
      <c r="W908" t="str">
        <f>IFERROR(IF(INDEX('BD Demog para scores enalazar'!Y$2:'BD Demog para scores enalazar'!Y$3000,MATCH(Formulas!A908,'BD Demog para scores enalazar'!A$2:'BD Demog para scores enalazar'!A$3000,0))=1,"SI","NO"),"")</f>
        <v>NO</v>
      </c>
      <c r="X908" s="9" t="str">
        <f>IFERROR(IF(INDEX('BD Demog para scores enalazar'!AJ$2:'BD Demog para scores enalazar'!AJ$3000,MATCH(Formulas!A908,'BD Demog para scores enalazar'!A$2:'BD Demog para scores enalazar'!A$3000,0))=1,"SI","NO"),"")</f>
        <v>NO</v>
      </c>
      <c r="Y908" cm="1">
        <f t="array" ref="Y908">IF(AND(W908="NO",X908="NO"),_xlfn.IFS('Paraclinicos '!K907&lt;=91,3,'Paraclinicos '!K907&lt;94,2,'Paraclinicos '!K907&lt;96,1,'Paraclinicos '!K907&gt;=96,0),"")</f>
        <v>3</v>
      </c>
      <c r="Z908" t="str" cm="1">
        <f t="array" ref="Z908">IF(OR(W908="SI",X908="SI"),_xlfn.IFS(OR(AND('Paraclinicos '!K907&lt;=83),AND('Paraclinicos '!K907&gt;=97,AA908=2)),3,OR(AND('Paraclinicos '!K907&lt;=86),AND('Paraclinicos '!K907&gt;=94,AA908=2)),2,OR(AND('Paraclinicos '!K907&lt;=88),AND('Paraclinicos '!K907&gt;=92,AA908=2)),1,OR(AND('Paraclinicos '!K907&gt;=88,'Paraclinicos '!K907&lt;=92),AND('Paraclinicos '!K907&gt;=93,AA908=0)),0),"")</f>
        <v/>
      </c>
      <c r="AA908" cm="1">
        <f t="array" ref="AA908">_xlfn.IFS('Paraclinicos '!E907="","",'Paraclinicos '!E907="Oxigeno",2,'Paraclinicos '!E907="Aire",0)</f>
        <v>2</v>
      </c>
    </row>
    <row r="909" spans="1:27" x14ac:dyDescent="0.25">
      <c r="A909">
        <f>'Paraclinicos '!A908</f>
        <v>205</v>
      </c>
      <c r="B909" s="3">
        <f>'Paraclinicos '!R908</f>
        <v>44329</v>
      </c>
      <c r="C909" cm="1">
        <f t="array" ref="C909">_xlfn.IFS('Paraclinicos '!Q908="","",'Paraclinicos '!Q908&gt;60,3,'Paraclinicos '!Q908&lt;=60,1)</f>
        <v>3</v>
      </c>
      <c r="D909" t="str">
        <f>IFERROR(IF(INDEX('BD Demog para scores enalazar'!BC$2:BC$3000,MATCH(Formulas!A909,'BD Demog para scores enalazar'!A$2:A$3000,0))=0,"SI","NO"),"")</f>
        <v>SI</v>
      </c>
      <c r="E909" cm="1">
        <f t="array" ref="E909">_xlfn.IFS(D909="","",D909="SI",4,D909="NO",1)</f>
        <v>4</v>
      </c>
      <c r="F909" cm="1">
        <f t="array" ref="F909">_xlfn.IFS('Paraclinicos '!B908="","",'Paraclinicos '!B908&gt;1,1,'Paraclinicos '!B908&lt;=1,3)</f>
        <v>1</v>
      </c>
      <c r="G909" t="str" cm="1">
        <f t="array" ref="G909">_xlfn.IFS('Paraclinicos '!D908="","",AND('Paraclinicos '!D908&gt;=250,'Paraclinicos '!D908&lt;=500),2,'Paraclinicos '!D908&gt;500,3,'Paraclinicos '!D908&lt;250,1)</f>
        <v/>
      </c>
      <c r="H909" s="50">
        <f t="shared" si="43"/>
        <v>8</v>
      </c>
      <c r="I909" cm="1">
        <f t="array" ref="I909">_xlfn.IFS('Paraclinicos '!Q908="","",'Paraclinicos '!Q908&gt;=65,1,'Paraclinicos '!Q908&lt;65,0)</f>
        <v>1</v>
      </c>
      <c r="J909" cm="1">
        <f t="array" ref="J909">_xlfn.IFS('Paraclinicos '!I908="","",'Paraclinicos '!I908&gt;7,1,'Paraclinicos '!I908&lt;=7,0)</f>
        <v>1</v>
      </c>
      <c r="K909" cm="1">
        <f t="array" ref="K909">_xlfn.IFS('Paraclinicos '!W908="","",'Paraclinicos '!W908&lt;=8,1,'Paraclinicos '!W908&gt;8,0)</f>
        <v>1</v>
      </c>
      <c r="L909" cm="1">
        <f t="array" ref="L909">_xlfn.IFS('Paraclinicos '!S908="","",'Paraclinicos '!S908&gt;=30,1,'Paraclinicos '!S908&lt;30,0)</f>
        <v>0</v>
      </c>
      <c r="M909" cm="1">
        <f t="array" ref="M909">_xlfn.IFS(OR('Paraclinicos '!T908="",'Paraclinicos '!U908=""),"",OR('Paraclinicos '!T908&lt;=90,'Paraclinicos '!U908&lt;=60),1,OR('Paraclinicos '!T908&gt;90,'Paraclinicos '!U908&gt;60),0)</f>
        <v>1</v>
      </c>
      <c r="N909" s="45">
        <f t="shared" si="44"/>
        <v>5</v>
      </c>
      <c r="O909" cm="1">
        <f t="array" ref="O909">_xlfn.IFS(OR('Paraclinicos '!M908="",'Paraclinicos '!N908="",'Paraclinicos '!N908=0),"",'Paraclinicos '!M908/'Paraclinicos '!N908&lt;100,4,'Paraclinicos '!M908/'Paraclinicos '!N908&lt;200,3,'Paraclinicos '!M908/'Paraclinicos '!N908&lt;300,2,'Paraclinicos '!M908/'Paraclinicos '!N908&lt;400,1,'Paraclinicos '!M908/'Paraclinicos '!N908&gt;=400,0)</f>
        <v>0</v>
      </c>
      <c r="P909" cm="1">
        <f t="array" ref="P909">_xlfn.IFS('Paraclinicos '!C908="","",'Paraclinicos '!C908&lt;20,4,'Paraclinicos '!C908&lt;50,3,'Paraclinicos '!C908&lt;100,2,'Paraclinicos '!C908&lt;150,1,'Paraclinicos '!C908&gt;150,0)</f>
        <v>0</v>
      </c>
      <c r="Q909" cm="1">
        <f t="array" ref="Q909">_xlfn.IFS('Paraclinicos '!O908="","",'Paraclinicos '!O908&lt;1.2,0,'Paraclinicos '!O908&lt;2,1,'Paraclinicos '!O908&lt;3.5,2,'Paraclinicos '!O908&lt;5,3,'Paraclinicos '!O908&gt;5,4)</f>
        <v>2</v>
      </c>
      <c r="R909" cm="1">
        <f t="array" ref="R909">_xlfn.IFS('Paraclinicos '!J908="","",'Paraclinicos '!J908&lt;1.2,0,'Paraclinicos '!J908&lt;2,1,'Paraclinicos '!J908&lt;6,2,'Paraclinicos '!J908&lt;12,3,'Paraclinicos '!J908&gt;=12,4)</f>
        <v>1</v>
      </c>
      <c r="S909" cm="1">
        <f t="array" ref="S909">_xlfn.IFS('Paraclinicos '!Y908="","",'Paraclinicos '!Y908&lt;70,1,'Paraclinicos '!Y908&gt;=70,0)</f>
        <v>1</v>
      </c>
      <c r="T909" cm="1">
        <f t="array" ref="T909">_xlfn.IFS('Paraclinicos '!W908="","",'Paraclinicos '!W908&lt;6,4,'Paraclinicos '!W908&lt;10,3,'Paraclinicos '!W908&lt;13,2,'Paraclinicos '!W908&lt;15,1,'Paraclinicos '!W908=15,0)</f>
        <v>4</v>
      </c>
      <c r="U909" s="54">
        <f t="shared" si="42"/>
        <v>8</v>
      </c>
      <c r="V909" cm="1">
        <f t="array" ref="V909">_xlfn.IFS('Paraclinicos '!S908="","",OR('Paraclinicos '!S908&lt;=8,'Paraclinicos '!S908&gt;=25),3,'Paraclinicos '!S908&lt;12,1,'Paraclinicos '!S908&lt;21,0,'Paraclinicos '!S908&lt;25,2)</f>
        <v>0</v>
      </c>
      <c r="W909" t="str">
        <f>IFERROR(IF(INDEX('BD Demog para scores enalazar'!Y$2:'BD Demog para scores enalazar'!Y$3000,MATCH(Formulas!A909,'BD Demog para scores enalazar'!A$2:'BD Demog para scores enalazar'!A$3000,0))=1,"SI","NO"),"")</f>
        <v>NO</v>
      </c>
      <c r="X909" s="9" t="str">
        <f>IFERROR(IF(INDEX('BD Demog para scores enalazar'!AJ$2:'BD Demog para scores enalazar'!AJ$3000,MATCH(Formulas!A909,'BD Demog para scores enalazar'!A$2:'BD Demog para scores enalazar'!A$3000,0))=1,"SI","NO"),"")</f>
        <v>NO</v>
      </c>
      <c r="Y909" cm="1">
        <f t="array" ref="Y909">IF(AND(W909="NO",X909="NO"),_xlfn.IFS('Paraclinicos '!K908&lt;=91,3,'Paraclinicos '!K908&lt;94,2,'Paraclinicos '!K908&lt;96,1,'Paraclinicos '!K908&gt;=96,0),"")</f>
        <v>1</v>
      </c>
      <c r="Z909" t="str" cm="1">
        <f t="array" ref="Z909">IF(OR(W909="SI",X909="SI"),_xlfn.IFS(OR(AND('Paraclinicos '!K908&lt;=83),AND('Paraclinicos '!K908&gt;=97,AA909=2)),3,OR(AND('Paraclinicos '!K908&lt;=86),AND('Paraclinicos '!K908&gt;=94,AA909=2)),2,OR(AND('Paraclinicos '!K908&lt;=88),AND('Paraclinicos '!K908&gt;=92,AA909=2)),1,OR(AND('Paraclinicos '!K908&gt;=88,'Paraclinicos '!K908&lt;=92),AND('Paraclinicos '!K908&gt;=93,AA909=0)),0),"")</f>
        <v/>
      </c>
      <c r="AA909" cm="1">
        <f t="array" ref="AA909">_xlfn.IFS('Paraclinicos '!E908="","",'Paraclinicos '!E908="Oxigeno",2,'Paraclinicos '!E908="Aire",0)</f>
        <v>2</v>
      </c>
    </row>
    <row r="910" spans="1:27" x14ac:dyDescent="0.25">
      <c r="A910">
        <f>'Paraclinicos '!A909</f>
        <v>208</v>
      </c>
      <c r="B910" s="3">
        <f>'Paraclinicos '!R909</f>
        <v>44309</v>
      </c>
      <c r="C910" cm="1">
        <f t="array" ref="C910">_xlfn.IFS('Paraclinicos '!Q909="","",'Paraclinicos '!Q909&gt;60,3,'Paraclinicos '!Q909&lt;=60,1)</f>
        <v>3</v>
      </c>
      <c r="D910" t="str">
        <f>IFERROR(IF(INDEX('BD Demog para scores enalazar'!BC$2:BC$3000,MATCH(Formulas!A910,'BD Demog para scores enalazar'!A$2:A$3000,0))=0,"SI","NO"),"")</f>
        <v>SI</v>
      </c>
      <c r="E910" cm="1">
        <f t="array" ref="E910">_xlfn.IFS(D910="","",D910="SI",4,D910="NO",1)</f>
        <v>4</v>
      </c>
      <c r="F910" cm="1">
        <f t="array" ref="F910">_xlfn.IFS('Paraclinicos '!B909="","",'Paraclinicos '!B909&gt;1,1,'Paraclinicos '!B909&lt;=1,3)</f>
        <v>3</v>
      </c>
      <c r="G910" t="str" cm="1">
        <f t="array" ref="G910">_xlfn.IFS('Paraclinicos '!D909="","",AND('Paraclinicos '!D909&gt;=250,'Paraclinicos '!D909&lt;=500),2,'Paraclinicos '!D909&gt;500,3,'Paraclinicos '!D909&lt;250,1)</f>
        <v/>
      </c>
      <c r="H910" s="50">
        <f t="shared" si="43"/>
        <v>10</v>
      </c>
      <c r="I910" cm="1">
        <f t="array" ref="I910">_xlfn.IFS('Paraclinicos '!Q909="","",'Paraclinicos '!Q909&gt;=65,1,'Paraclinicos '!Q909&lt;65,0)</f>
        <v>1</v>
      </c>
      <c r="J910" cm="1">
        <f t="array" ref="J910">_xlfn.IFS('Paraclinicos '!I909="","",'Paraclinicos '!I909&gt;7,1,'Paraclinicos '!I909&lt;=7,0)</f>
        <v>1</v>
      </c>
      <c r="K910" cm="1">
        <f t="array" ref="K910">_xlfn.IFS('Paraclinicos '!W909="","",'Paraclinicos '!W909&lt;=8,1,'Paraclinicos '!W909&gt;8,0)</f>
        <v>0</v>
      </c>
      <c r="L910" cm="1">
        <f t="array" ref="L910">_xlfn.IFS('Paraclinicos '!S909="","",'Paraclinicos '!S909&gt;=30,1,'Paraclinicos '!S909&lt;30,0)</f>
        <v>0</v>
      </c>
      <c r="M910" cm="1">
        <f t="array" ref="M910">_xlfn.IFS(OR('Paraclinicos '!T909="",'Paraclinicos '!U909=""),"",OR('Paraclinicos '!T909&lt;=90,'Paraclinicos '!U909&lt;=60),1,OR('Paraclinicos '!T909&gt;90,'Paraclinicos '!U909&gt;60),0)</f>
        <v>0</v>
      </c>
      <c r="N910" s="45">
        <f t="shared" si="44"/>
        <v>4</v>
      </c>
      <c r="O910" cm="1">
        <f t="array" ref="O910">_xlfn.IFS(OR('Paraclinicos '!M909="",'Paraclinicos '!N909="",'Paraclinicos '!N909=0),"",'Paraclinicos '!M909/'Paraclinicos '!N909&lt;100,4,'Paraclinicos '!M909/'Paraclinicos '!N909&lt;200,3,'Paraclinicos '!M909/'Paraclinicos '!N909&lt;300,2,'Paraclinicos '!M909/'Paraclinicos '!N909&lt;400,1,'Paraclinicos '!M909/'Paraclinicos '!N909&gt;=400,0)</f>
        <v>2</v>
      </c>
      <c r="P910" cm="1">
        <f t="array" ref="P910">_xlfn.IFS('Paraclinicos '!C909="","",'Paraclinicos '!C909&lt;20,4,'Paraclinicos '!C909&lt;50,3,'Paraclinicos '!C909&lt;100,2,'Paraclinicos '!C909&lt;150,1,'Paraclinicos '!C909&gt;150,0)</f>
        <v>0</v>
      </c>
      <c r="Q910" cm="1">
        <f t="array" ref="Q910">_xlfn.IFS('Paraclinicos '!O909="","",'Paraclinicos '!O909&lt;1.2,0,'Paraclinicos '!O909&lt;2,1,'Paraclinicos '!O909&lt;3.5,2,'Paraclinicos '!O909&lt;5,3,'Paraclinicos '!O909&gt;5,4)</f>
        <v>0</v>
      </c>
      <c r="R910" cm="1">
        <f t="array" ref="R910">_xlfn.IFS('Paraclinicos '!J909="","",'Paraclinicos '!J909&lt;1.2,0,'Paraclinicos '!J909&lt;2,1,'Paraclinicos '!J909&lt;6,2,'Paraclinicos '!J909&lt;12,3,'Paraclinicos '!J909&gt;=12,4)</f>
        <v>0</v>
      </c>
      <c r="S910" cm="1">
        <f t="array" ref="S910">_xlfn.IFS('Paraclinicos '!Y909="","",'Paraclinicos '!Y909&lt;70,1,'Paraclinicos '!Y909&gt;=70,0)</f>
        <v>0</v>
      </c>
      <c r="T910" cm="1">
        <f t="array" ref="T910">_xlfn.IFS('Paraclinicos '!W909="","",'Paraclinicos '!W909&lt;6,4,'Paraclinicos '!W909&lt;10,3,'Paraclinicos '!W909&lt;13,2,'Paraclinicos '!W909&lt;15,1,'Paraclinicos '!W909=15,0)</f>
        <v>0</v>
      </c>
      <c r="U910" s="54">
        <f t="shared" si="42"/>
        <v>2</v>
      </c>
      <c r="V910" cm="1">
        <f t="array" ref="V910">_xlfn.IFS('Paraclinicos '!S909="","",OR('Paraclinicos '!S909&lt;=8,'Paraclinicos '!S909&gt;=25),3,'Paraclinicos '!S909&lt;12,1,'Paraclinicos '!S909&lt;21,0,'Paraclinicos '!S909&lt;25,2)</f>
        <v>2</v>
      </c>
      <c r="W910" t="str">
        <f>IFERROR(IF(INDEX('BD Demog para scores enalazar'!Y$2:'BD Demog para scores enalazar'!Y$3000,MATCH(Formulas!A910,'BD Demog para scores enalazar'!A$2:'BD Demog para scores enalazar'!A$3000,0))=1,"SI","NO"),"")</f>
        <v>NO</v>
      </c>
      <c r="X910" s="9" t="str">
        <f>IFERROR(IF(INDEX('BD Demog para scores enalazar'!AJ$2:'BD Demog para scores enalazar'!AJ$3000,MATCH(Formulas!A910,'BD Demog para scores enalazar'!A$2:'BD Demog para scores enalazar'!A$3000,0))=1,"SI","NO"),"")</f>
        <v>NO</v>
      </c>
      <c r="Y910" cm="1">
        <f t="array" ref="Y910">IF(AND(W910="NO",X910="NO"),_xlfn.IFS('Paraclinicos '!K909&lt;=91,3,'Paraclinicos '!K909&lt;94,2,'Paraclinicos '!K909&lt;96,1,'Paraclinicos '!K909&gt;=96,0),"")</f>
        <v>3</v>
      </c>
      <c r="Z910" t="str" cm="1">
        <f t="array" ref="Z910">IF(OR(W910="SI",X910="SI"),_xlfn.IFS(OR(AND('Paraclinicos '!K909&lt;=83),AND('Paraclinicos '!K909&gt;=97,AA910=2)),3,OR(AND('Paraclinicos '!K909&lt;=86),AND('Paraclinicos '!K909&gt;=94,AA910=2)),2,OR(AND('Paraclinicos '!K909&lt;=88),AND('Paraclinicos '!K909&gt;=92,AA910=2)),1,OR(AND('Paraclinicos '!K909&gt;=88,'Paraclinicos '!K909&lt;=92),AND('Paraclinicos '!K909&gt;=93,AA910=0)),0),"")</f>
        <v/>
      </c>
      <c r="AA910" cm="1">
        <f t="array" ref="AA910">_xlfn.IFS('Paraclinicos '!E909="","",'Paraclinicos '!E909="Oxigeno",2,'Paraclinicos '!E909="Aire",0)</f>
        <v>2</v>
      </c>
    </row>
    <row r="911" spans="1:27" x14ac:dyDescent="0.25">
      <c r="A911" t="e">
        <f>'Paraclinicos '!#REF!</f>
        <v>#REF!</v>
      </c>
      <c r="B911" s="3" t="e">
        <f>'Paraclinicos '!#REF!</f>
        <v>#REF!</v>
      </c>
      <c r="C911" t="e" cm="1">
        <f t="array" ref="C911">_xlfn.IFS('Paraclinicos '!#REF!="","",'Paraclinicos '!#REF!&gt;60,3,'Paraclinicos '!#REF!&lt;=60,1)</f>
        <v>#REF!</v>
      </c>
      <c r="D911" t="str">
        <f>IFERROR(IF(INDEX('BD Demog para scores enalazar'!BC$2:BC$3000,MATCH(Formulas!A911,'BD Demog para scores enalazar'!A$2:A$3000,0))=0,"SI","NO"),"")</f>
        <v/>
      </c>
      <c r="E911" t="str" cm="1">
        <f t="array" ref="E911">_xlfn.IFS(D911="","",D911="SI",4,D911="NO",1)</f>
        <v/>
      </c>
      <c r="F911" t="e" cm="1">
        <f t="array" ref="F911">_xlfn.IFS('Paraclinicos '!#REF!="","",'Paraclinicos '!#REF!&gt;1,1,'Paraclinicos '!#REF!&lt;=1,3)</f>
        <v>#REF!</v>
      </c>
      <c r="G911" t="e" cm="1">
        <f t="array" ref="G911">_xlfn.IFS('Paraclinicos '!#REF!="","",AND('Paraclinicos '!#REF!&gt;=250,'Paraclinicos '!#REF!&lt;=500),2,'Paraclinicos '!#REF!&gt;500,3,'Paraclinicos '!#REF!&lt;250,1)</f>
        <v>#REF!</v>
      </c>
      <c r="H911" s="50" t="e">
        <f t="shared" si="43"/>
        <v>#REF!</v>
      </c>
      <c r="I911" t="e" cm="1">
        <f t="array" ref="I911">_xlfn.IFS('Paraclinicos '!#REF!="","",'Paraclinicos '!#REF!&gt;=65,1,'Paraclinicos '!#REF!&lt;65,0)</f>
        <v>#REF!</v>
      </c>
      <c r="J911" t="e" cm="1">
        <f t="array" ref="J911">_xlfn.IFS('Paraclinicos '!#REF!="","",'Paraclinicos '!#REF!&gt;7,1,'Paraclinicos '!#REF!&lt;=7,0)</f>
        <v>#REF!</v>
      </c>
      <c r="K911" t="e" cm="1">
        <f t="array" ref="K911">_xlfn.IFS('Paraclinicos '!#REF!="","",'Paraclinicos '!#REF!&lt;=8,1,'Paraclinicos '!#REF!&gt;8,0)</f>
        <v>#REF!</v>
      </c>
      <c r="L911" t="e" cm="1">
        <f t="array" ref="L911">_xlfn.IFS('Paraclinicos '!#REF!="","",'Paraclinicos '!#REF!&gt;=30,1,'Paraclinicos '!#REF!&lt;30,0)</f>
        <v>#REF!</v>
      </c>
      <c r="M911" t="e" cm="1">
        <f t="array" ref="M911">_xlfn.IFS(OR('Paraclinicos '!#REF!="",'Paraclinicos '!#REF!=""),"",OR('Paraclinicos '!#REF!&lt;=90,'Paraclinicos '!#REF!&lt;=60),1,OR('Paraclinicos '!#REF!&gt;90,'Paraclinicos '!#REF!&gt;60),0)</f>
        <v>#REF!</v>
      </c>
      <c r="N911" s="45" t="e">
        <f t="shared" si="44"/>
        <v>#REF!</v>
      </c>
      <c r="O911" t="e" cm="1">
        <f t="array" ref="O911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911" t="e" cm="1">
        <f t="array" ref="P911">_xlfn.IFS('Paraclinicos '!#REF!="","",'Paraclinicos '!#REF!&lt;20,4,'Paraclinicos '!#REF!&lt;50,3,'Paraclinicos '!#REF!&lt;100,2,'Paraclinicos '!#REF!&lt;150,1,'Paraclinicos '!#REF!&gt;150,0)</f>
        <v>#REF!</v>
      </c>
      <c r="Q911" t="e" cm="1">
        <f t="array" ref="Q911">_xlfn.IFS('Paraclinicos '!#REF!="","",'Paraclinicos '!#REF!&lt;1.2,0,'Paraclinicos '!#REF!&lt;2,1,'Paraclinicos '!#REF!&lt;3.5,2,'Paraclinicos '!#REF!&lt;5,3,'Paraclinicos '!#REF!&gt;5,4)</f>
        <v>#REF!</v>
      </c>
      <c r="R911" t="e" cm="1">
        <f t="array" ref="R911">_xlfn.IFS('Paraclinicos '!#REF!="","",'Paraclinicos '!#REF!&lt;1.2,0,'Paraclinicos '!#REF!&lt;2,1,'Paraclinicos '!#REF!&lt;6,2,'Paraclinicos '!#REF!&lt;12,3,'Paraclinicos '!#REF!&gt;=12,4)</f>
        <v>#REF!</v>
      </c>
      <c r="S911" t="e" cm="1">
        <f t="array" ref="S911">_xlfn.IFS('Paraclinicos '!#REF!="","",'Paraclinicos '!#REF!&lt;70,1,'Paraclinicos '!#REF!&gt;=70,0)</f>
        <v>#REF!</v>
      </c>
      <c r="T911" t="e" cm="1">
        <f t="array" ref="T911">_xlfn.IFS('Paraclinicos '!#REF!="","",'Paraclinicos '!#REF!&lt;6,4,'Paraclinicos '!#REF!&lt;10,3,'Paraclinicos '!#REF!&lt;13,2,'Paraclinicos '!#REF!&lt;15,1,'Paraclinicos '!#REF!=15,0)</f>
        <v>#REF!</v>
      </c>
      <c r="U911" s="54" t="e">
        <f t="shared" si="42"/>
        <v>#REF!</v>
      </c>
      <c r="V911" t="e" cm="1">
        <f t="array" ref="V911">_xlfn.IFS('Paraclinicos '!#REF!="","",OR('Paraclinicos '!#REF!&lt;=8,'Paraclinicos '!#REF!&gt;=25),3,'Paraclinicos '!#REF!&lt;12,1,'Paraclinicos '!#REF!&lt;21,0,'Paraclinicos '!#REF!&lt;25,2)</f>
        <v>#REF!</v>
      </c>
      <c r="W911" t="str">
        <f>IFERROR(IF(INDEX('BD Demog para scores enalazar'!Y$2:'BD Demog para scores enalazar'!Y$3000,MATCH(Formulas!A911,'BD Demog para scores enalazar'!A$2:'BD Demog para scores enalazar'!A$3000,0))=1,"SI","NO"),"")</f>
        <v/>
      </c>
      <c r="X911" s="9" t="str">
        <f>IFERROR(IF(INDEX('BD Demog para scores enalazar'!AJ$2:'BD Demog para scores enalazar'!AJ$3000,MATCH(Formulas!A911,'BD Demog para scores enalazar'!A$2:'BD Demog para scores enalazar'!A$3000,0))=1,"SI","NO"),"")</f>
        <v/>
      </c>
      <c r="Y911" t="str" cm="1">
        <f t="array" ref="Y911">IF(AND(W911="NO",X911="NO"),_xlfn.IFS('Paraclinicos '!#REF!&lt;=91,3,'Paraclinicos '!#REF!&lt;94,2,'Paraclinicos '!#REF!&lt;96,1,'Paraclinicos '!#REF!&gt;=96,0),"")</f>
        <v/>
      </c>
      <c r="Z911" t="str" cm="1">
        <f t="array" ref="Z911">IF(OR(W911="SI",X911="SI"),_xlfn.IFS(OR(AND('Paraclinicos '!K910&lt;=83),AND('Paraclinicos '!K910&gt;=97,AA911=2)),3,OR(AND('Paraclinicos '!K910&lt;=86),AND('Paraclinicos '!K910&gt;=94,AA911=2)),2,OR(AND('Paraclinicos '!K910&lt;=88),AND('Paraclinicos '!K910&gt;=92,AA911=2)),1,OR(AND('Paraclinicos '!K910&gt;=88,'Paraclinicos '!K910&lt;=92),AND('Paraclinicos '!K910&gt;=93,AA911=0)),0),"")</f>
        <v/>
      </c>
      <c r="AA911" t="e" cm="1">
        <f t="array" ref="AA911">_xlfn.IFS('Paraclinicos '!#REF!="","",'Paraclinicos '!#REF!="Oxigeno",2,'Paraclinicos '!#REF!="Aire",0)</f>
        <v>#REF!</v>
      </c>
    </row>
    <row r="912" spans="1:27" x14ac:dyDescent="0.25">
      <c r="A912">
        <f>'Paraclinicos '!A910</f>
        <v>208</v>
      </c>
      <c r="B912" s="3">
        <f>'Paraclinicos '!R910</f>
        <v>44310</v>
      </c>
      <c r="C912" cm="1">
        <f t="array" ref="C912">_xlfn.IFS('Paraclinicos '!Q910="","",'Paraclinicos '!Q910&gt;60,3,'Paraclinicos '!Q910&lt;=60,1)</f>
        <v>3</v>
      </c>
      <c r="D912" t="str">
        <f>IFERROR(IF(INDEX('BD Demog para scores enalazar'!BC$2:BC$3000,MATCH(Formulas!A912,'BD Demog para scores enalazar'!A$2:A$3000,0))=0,"SI","NO"),"")</f>
        <v>SI</v>
      </c>
      <c r="E912" cm="1">
        <f t="array" ref="E912">_xlfn.IFS(D912="","",D912="SI",4,D912="NO",1)</f>
        <v>4</v>
      </c>
      <c r="F912" cm="1">
        <f t="array" ref="F912">_xlfn.IFS('Paraclinicos '!B910="","",'Paraclinicos '!B910&gt;1,1,'Paraclinicos '!B910&lt;=1,3)</f>
        <v>3</v>
      </c>
      <c r="G912" cm="1">
        <f t="array" ref="G912">_xlfn.IFS('Paraclinicos '!D910="","",AND('Paraclinicos '!D910&gt;=250,'Paraclinicos '!D910&lt;=500),2,'Paraclinicos '!D910&gt;500,3,'Paraclinicos '!D910&lt;250,1)</f>
        <v>3</v>
      </c>
      <c r="H912" s="50">
        <f t="shared" si="43"/>
        <v>13</v>
      </c>
      <c r="I912" cm="1">
        <f t="array" ref="I912">_xlfn.IFS('Paraclinicos '!Q910="","",'Paraclinicos '!Q910&gt;=65,1,'Paraclinicos '!Q910&lt;65,0)</f>
        <v>1</v>
      </c>
      <c r="J912" cm="1">
        <f t="array" ref="J912">_xlfn.IFS('Paraclinicos '!I910="","",'Paraclinicos '!I910&gt;7,1,'Paraclinicos '!I910&lt;=7,0)</f>
        <v>1</v>
      </c>
      <c r="K912" cm="1">
        <f t="array" ref="K912">_xlfn.IFS('Paraclinicos '!W910="","",'Paraclinicos '!W910&lt;=8,1,'Paraclinicos '!W910&gt;8,0)</f>
        <v>0</v>
      </c>
      <c r="L912" cm="1">
        <f t="array" ref="L912">_xlfn.IFS('Paraclinicos '!S910="","",'Paraclinicos '!S910&gt;=30,1,'Paraclinicos '!S910&lt;30,0)</f>
        <v>0</v>
      </c>
      <c r="M912" cm="1">
        <f t="array" ref="M912">_xlfn.IFS(OR('Paraclinicos '!T910="",'Paraclinicos '!U910=""),"",OR('Paraclinicos '!T910&lt;=90,'Paraclinicos '!U910&lt;=60),1,OR('Paraclinicos '!T910&gt;90,'Paraclinicos '!U910&gt;60),0)</f>
        <v>0</v>
      </c>
      <c r="N912" s="45" t="e">
        <f t="shared" si="44"/>
        <v>#REF!</v>
      </c>
      <c r="O912" cm="1">
        <f t="array" ref="O912">_xlfn.IFS(OR('Paraclinicos '!M910="",'Paraclinicos '!N910="",'Paraclinicos '!N910=0),"",'Paraclinicos '!M910/'Paraclinicos '!N910&lt;100,4,'Paraclinicos '!M910/'Paraclinicos '!N910&lt;200,3,'Paraclinicos '!M910/'Paraclinicos '!N910&lt;300,2,'Paraclinicos '!M910/'Paraclinicos '!N910&lt;400,1,'Paraclinicos '!M910/'Paraclinicos '!N910&gt;=400,0)</f>
        <v>2</v>
      </c>
      <c r="P912" cm="1">
        <f t="array" ref="P912">_xlfn.IFS('Paraclinicos '!C910="","",'Paraclinicos '!C910&lt;20,4,'Paraclinicos '!C910&lt;50,3,'Paraclinicos '!C910&lt;100,2,'Paraclinicos '!C910&lt;150,1,'Paraclinicos '!C910&gt;150,0)</f>
        <v>0</v>
      </c>
      <c r="Q912" cm="1">
        <f t="array" ref="Q912">_xlfn.IFS('Paraclinicos '!O910="","",'Paraclinicos '!O910&lt;1.2,0,'Paraclinicos '!O910&lt;2,1,'Paraclinicos '!O910&lt;3.5,2,'Paraclinicos '!O910&lt;5,3,'Paraclinicos '!O910&gt;5,4)</f>
        <v>0</v>
      </c>
      <c r="R912" cm="1">
        <f t="array" ref="R912">_xlfn.IFS('Paraclinicos '!J910="","",'Paraclinicos '!J910&lt;1.2,0,'Paraclinicos '!J910&lt;2,1,'Paraclinicos '!J910&lt;6,2,'Paraclinicos '!J910&lt;12,3,'Paraclinicos '!J910&gt;=12,4)</f>
        <v>0</v>
      </c>
      <c r="S912" cm="1">
        <f t="array" ref="S912">_xlfn.IFS('Paraclinicos '!Y910="","",'Paraclinicos '!Y910&lt;70,1,'Paraclinicos '!Y910&gt;=70,0)</f>
        <v>0</v>
      </c>
      <c r="T912" cm="1">
        <f t="array" ref="T912">_xlfn.IFS('Paraclinicos '!W910="","",'Paraclinicos '!W910&lt;6,4,'Paraclinicos '!W910&lt;10,3,'Paraclinicos '!W910&lt;13,2,'Paraclinicos '!W910&lt;15,1,'Paraclinicos '!W910=15,0)</f>
        <v>0</v>
      </c>
      <c r="U912" s="54">
        <f t="shared" si="42"/>
        <v>2</v>
      </c>
      <c r="V912" cm="1">
        <f t="array" ref="V912">_xlfn.IFS('Paraclinicos '!S910="","",OR('Paraclinicos '!S910&lt;=8,'Paraclinicos '!S910&gt;=25),3,'Paraclinicos '!S910&lt;12,1,'Paraclinicos '!S910&lt;21,0,'Paraclinicos '!S910&lt;25,2)</f>
        <v>2</v>
      </c>
      <c r="W912" t="str">
        <f>IFERROR(IF(INDEX('BD Demog para scores enalazar'!Y$2:'BD Demog para scores enalazar'!Y$3000,MATCH(Formulas!A912,'BD Demog para scores enalazar'!A$2:'BD Demog para scores enalazar'!A$3000,0))=1,"SI","NO"),"")</f>
        <v>NO</v>
      </c>
      <c r="X912" s="9" t="str">
        <f>IFERROR(IF(INDEX('BD Demog para scores enalazar'!AJ$2:'BD Demog para scores enalazar'!AJ$3000,MATCH(Formulas!A912,'BD Demog para scores enalazar'!A$2:'BD Demog para scores enalazar'!A$3000,0))=1,"SI","NO"),"")</f>
        <v>NO</v>
      </c>
      <c r="Y912" cm="1">
        <f t="array" ref="Y912">IF(AND(W912="NO",X912="NO"),_xlfn.IFS('Paraclinicos '!K910&lt;=91,3,'Paraclinicos '!K910&lt;94,2,'Paraclinicos '!K910&lt;96,1,'Paraclinicos '!K910&gt;=96,0),"")</f>
        <v>3</v>
      </c>
      <c r="Z912" t="str" cm="1">
        <f t="array" ref="Z912">IF(OR(W912="SI",X912="SI"),_xlfn.IFS(OR(AND('Paraclinicos '!K911&lt;=83),AND('Paraclinicos '!K911&gt;=97,AA912=2)),3,OR(AND('Paraclinicos '!K911&lt;=86),AND('Paraclinicos '!K911&gt;=94,AA912=2)),2,OR(AND('Paraclinicos '!K911&lt;=88),AND('Paraclinicos '!K911&gt;=92,AA912=2)),1,OR(AND('Paraclinicos '!K911&gt;=88,'Paraclinicos '!K911&lt;=92),AND('Paraclinicos '!K911&gt;=93,AA912=0)),0),"")</f>
        <v/>
      </c>
      <c r="AA912" cm="1">
        <f t="array" ref="AA912">_xlfn.IFS('Paraclinicos '!E910="","",'Paraclinicos '!E910="Oxigeno",2,'Paraclinicos '!E910="Aire",0)</f>
        <v>2</v>
      </c>
    </row>
    <row r="913" spans="1:27" x14ac:dyDescent="0.25">
      <c r="A913">
        <f>'Paraclinicos '!A911</f>
        <v>208</v>
      </c>
      <c r="B913" s="3">
        <f>'Paraclinicos '!R911</f>
        <v>44312</v>
      </c>
      <c r="C913" cm="1">
        <f t="array" ref="C913">_xlfn.IFS('Paraclinicos '!Q911="","",'Paraclinicos '!Q911&gt;60,3,'Paraclinicos '!Q911&lt;=60,1)</f>
        <v>3</v>
      </c>
      <c r="D913" t="str">
        <f>IFERROR(IF(INDEX('BD Demog para scores enalazar'!BC$2:BC$3000,MATCH(Formulas!A913,'BD Demog para scores enalazar'!A$2:A$3000,0))=0,"SI","NO"),"")</f>
        <v>SI</v>
      </c>
      <c r="E913" cm="1">
        <f t="array" ref="E913">_xlfn.IFS(D913="","",D913="SI",4,D913="NO",1)</f>
        <v>4</v>
      </c>
      <c r="F913" cm="1">
        <f t="array" ref="F913">_xlfn.IFS('Paraclinicos '!B911="","",'Paraclinicos '!B911&gt;1,1,'Paraclinicos '!B911&lt;=1,3)</f>
        <v>3</v>
      </c>
      <c r="G913" cm="1">
        <f t="array" ref="G913">_xlfn.IFS('Paraclinicos '!D911="","",AND('Paraclinicos '!D911&gt;=250,'Paraclinicos '!D911&lt;=500),2,'Paraclinicos '!D911&gt;500,3,'Paraclinicos '!D911&lt;250,1)</f>
        <v>3</v>
      </c>
      <c r="H913" s="50">
        <f t="shared" si="43"/>
        <v>13</v>
      </c>
      <c r="I913" cm="1">
        <f t="array" ref="I913">_xlfn.IFS('Paraclinicos '!Q911="","",'Paraclinicos '!Q911&gt;=65,1,'Paraclinicos '!Q911&lt;65,0)</f>
        <v>1</v>
      </c>
      <c r="J913" cm="1">
        <f t="array" ref="J913">_xlfn.IFS('Paraclinicos '!I911="","",'Paraclinicos '!I911&gt;7,1,'Paraclinicos '!I911&lt;=7,0)</f>
        <v>1</v>
      </c>
      <c r="K913" cm="1">
        <f t="array" ref="K913">_xlfn.IFS('Paraclinicos '!W911="","",'Paraclinicos '!W911&lt;=8,1,'Paraclinicos '!W911&gt;8,0)</f>
        <v>0</v>
      </c>
      <c r="L913" cm="1">
        <f t="array" ref="L913">_xlfn.IFS('Paraclinicos '!S911="","",'Paraclinicos '!S911&gt;=30,1,'Paraclinicos '!S911&lt;30,0)</f>
        <v>0</v>
      </c>
      <c r="M913" cm="1">
        <f t="array" ref="M913">_xlfn.IFS(OR('Paraclinicos '!T911="",'Paraclinicos '!U911=""),"",OR('Paraclinicos '!T911&lt;=90,'Paraclinicos '!U911&lt;=60),1,OR('Paraclinicos '!T911&gt;90,'Paraclinicos '!U911&gt;60),0)</f>
        <v>0</v>
      </c>
      <c r="N913" s="45">
        <f t="shared" si="44"/>
        <v>2</v>
      </c>
      <c r="O913" cm="1">
        <f t="array" ref="O913">_xlfn.IFS(OR('Paraclinicos '!M911="",'Paraclinicos '!N911="",'Paraclinicos '!N911=0),"",'Paraclinicos '!M911/'Paraclinicos '!N911&lt;100,4,'Paraclinicos '!M911/'Paraclinicos '!N911&lt;200,3,'Paraclinicos '!M911/'Paraclinicos '!N911&lt;300,2,'Paraclinicos '!M911/'Paraclinicos '!N911&lt;400,1,'Paraclinicos '!M911/'Paraclinicos '!N911&gt;=400,0)</f>
        <v>2</v>
      </c>
      <c r="P913" cm="1">
        <f t="array" ref="P913">_xlfn.IFS('Paraclinicos '!C911="","",'Paraclinicos '!C911&lt;20,4,'Paraclinicos '!C911&lt;50,3,'Paraclinicos '!C911&lt;100,2,'Paraclinicos '!C911&lt;150,1,'Paraclinicos '!C911&gt;150,0)</f>
        <v>0</v>
      </c>
      <c r="Q913" cm="1">
        <f t="array" ref="Q913">_xlfn.IFS('Paraclinicos '!O911="","",'Paraclinicos '!O911&lt;1.2,0,'Paraclinicos '!O911&lt;2,1,'Paraclinicos '!O911&lt;3.5,2,'Paraclinicos '!O911&lt;5,3,'Paraclinicos '!O911&gt;5,4)</f>
        <v>0</v>
      </c>
      <c r="R913" t="str" cm="1">
        <f t="array" ref="R913">_xlfn.IFS('Paraclinicos '!J911="","",'Paraclinicos '!J911&lt;1.2,0,'Paraclinicos '!J911&lt;2,1,'Paraclinicos '!J911&lt;6,2,'Paraclinicos '!J911&lt;12,3,'Paraclinicos '!J911&gt;=12,4)</f>
        <v/>
      </c>
      <c r="S913" cm="1">
        <f t="array" ref="S913">_xlfn.IFS('Paraclinicos '!Y911="","",'Paraclinicos '!Y911&lt;70,1,'Paraclinicos '!Y911&gt;=70,0)</f>
        <v>0</v>
      </c>
      <c r="T913" cm="1">
        <f t="array" ref="T913">_xlfn.IFS('Paraclinicos '!W911="","",'Paraclinicos '!W911&lt;6,4,'Paraclinicos '!W911&lt;10,3,'Paraclinicos '!W911&lt;13,2,'Paraclinicos '!W911&lt;15,1,'Paraclinicos '!W911=15,0)</f>
        <v>0</v>
      </c>
      <c r="U913" s="54">
        <f t="shared" si="42"/>
        <v>2</v>
      </c>
      <c r="V913" cm="1">
        <f t="array" ref="V913">_xlfn.IFS('Paraclinicos '!S911="","",OR('Paraclinicos '!S911&lt;=8,'Paraclinicos '!S911&gt;=25),3,'Paraclinicos '!S911&lt;12,1,'Paraclinicos '!S911&lt;21,0,'Paraclinicos '!S911&lt;25,2)</f>
        <v>0</v>
      </c>
      <c r="W913" t="str">
        <f>IFERROR(IF(INDEX('BD Demog para scores enalazar'!Y$2:'BD Demog para scores enalazar'!Y$3000,MATCH(Formulas!A913,'BD Demog para scores enalazar'!A$2:'BD Demog para scores enalazar'!A$3000,0))=1,"SI","NO"),"")</f>
        <v>NO</v>
      </c>
      <c r="X913" s="9" t="str">
        <f>IFERROR(IF(INDEX('BD Demog para scores enalazar'!AJ$2:'BD Demog para scores enalazar'!AJ$3000,MATCH(Formulas!A913,'BD Demog para scores enalazar'!A$2:'BD Demog para scores enalazar'!A$3000,0))=1,"SI","NO"),"")</f>
        <v>NO</v>
      </c>
      <c r="Y913" cm="1">
        <f t="array" ref="Y913">IF(AND(W913="NO",X913="NO"),_xlfn.IFS('Paraclinicos '!K911&lt;=91,3,'Paraclinicos '!K911&lt;94,2,'Paraclinicos '!K911&lt;96,1,'Paraclinicos '!K911&gt;=96,0),"")</f>
        <v>3</v>
      </c>
      <c r="Z913" t="str" cm="1">
        <f t="array" ref="Z913">IF(OR(W913="SI",X913="SI"),_xlfn.IFS(OR(AND('Paraclinicos '!K912&lt;=83),AND('Paraclinicos '!K912&gt;=97,AA913=2)),3,OR(AND('Paraclinicos '!K912&lt;=86),AND('Paraclinicos '!K912&gt;=94,AA913=2)),2,OR(AND('Paraclinicos '!K912&lt;=88),AND('Paraclinicos '!K912&gt;=92,AA913=2)),1,OR(AND('Paraclinicos '!K912&gt;=88,'Paraclinicos '!K912&lt;=92),AND('Paraclinicos '!K912&gt;=93,AA913=0)),0),"")</f>
        <v/>
      </c>
      <c r="AA913" cm="1">
        <f t="array" ref="AA913">_xlfn.IFS('Paraclinicos '!E911="","",'Paraclinicos '!E911="Oxigeno",2,'Paraclinicos '!E911="Aire",0)</f>
        <v>2</v>
      </c>
    </row>
    <row r="914" spans="1:27" x14ac:dyDescent="0.25">
      <c r="A914">
        <f>'Paraclinicos '!A912</f>
        <v>208</v>
      </c>
      <c r="B914" s="3">
        <f>'Paraclinicos '!R912</f>
        <v>44313</v>
      </c>
      <c r="C914" cm="1">
        <f t="array" ref="C914">_xlfn.IFS('Paraclinicos '!Q912="","",'Paraclinicos '!Q912&gt;60,3,'Paraclinicos '!Q912&lt;=60,1)</f>
        <v>3</v>
      </c>
      <c r="D914" t="str">
        <f>IFERROR(IF(INDEX('BD Demog para scores enalazar'!BC$2:BC$3000,MATCH(Formulas!A914,'BD Demog para scores enalazar'!A$2:A$3000,0))=0,"SI","NO"),"")</f>
        <v>SI</v>
      </c>
      <c r="E914" cm="1">
        <f t="array" ref="E914">_xlfn.IFS(D914="","",D914="SI",4,D914="NO",1)</f>
        <v>4</v>
      </c>
      <c r="F914" cm="1">
        <f t="array" ref="F914">_xlfn.IFS('Paraclinicos '!B912="","",'Paraclinicos '!B912&gt;1,1,'Paraclinicos '!B912&lt;=1,3)</f>
        <v>3</v>
      </c>
      <c r="G914" cm="1">
        <f t="array" ref="G914">_xlfn.IFS('Paraclinicos '!D912="","",AND('Paraclinicos '!D912&gt;=250,'Paraclinicos '!D912&lt;=500),2,'Paraclinicos '!D912&gt;500,3,'Paraclinicos '!D912&lt;250,1)</f>
        <v>2</v>
      </c>
      <c r="H914" s="50">
        <f t="shared" si="43"/>
        <v>12</v>
      </c>
      <c r="I914" cm="1">
        <f t="array" ref="I914">_xlfn.IFS('Paraclinicos '!Q912="","",'Paraclinicos '!Q912&gt;=65,1,'Paraclinicos '!Q912&lt;65,0)</f>
        <v>1</v>
      </c>
      <c r="J914" cm="1">
        <f t="array" ref="J914">_xlfn.IFS('Paraclinicos '!I912="","",'Paraclinicos '!I912&gt;7,1,'Paraclinicos '!I912&lt;=7,0)</f>
        <v>1</v>
      </c>
      <c r="K914" cm="1">
        <f t="array" ref="K914">_xlfn.IFS('Paraclinicos '!W912="","",'Paraclinicos '!W912&lt;=8,1,'Paraclinicos '!W912&gt;8,0)</f>
        <v>1</v>
      </c>
      <c r="L914" cm="1">
        <f t="array" ref="L914">_xlfn.IFS('Paraclinicos '!S912="","",'Paraclinicos '!S912&gt;=30,1,'Paraclinicos '!S912&lt;30,0)</f>
        <v>0</v>
      </c>
      <c r="M914" cm="1">
        <f t="array" ref="M914">_xlfn.IFS(OR('Paraclinicos '!T912="",'Paraclinicos '!U912=""),"",OR('Paraclinicos '!T912&lt;=90,'Paraclinicos '!U912&lt;=60),1,OR('Paraclinicos '!T912&gt;90,'Paraclinicos '!U912&gt;60),0)</f>
        <v>0</v>
      </c>
      <c r="N914" s="45">
        <f t="shared" si="44"/>
        <v>3</v>
      </c>
      <c r="O914" cm="1">
        <f t="array" ref="O914">_xlfn.IFS(OR('Paraclinicos '!M912="",'Paraclinicos '!N912="",'Paraclinicos '!N912=0),"",'Paraclinicos '!M912/'Paraclinicos '!N912&lt;100,4,'Paraclinicos '!M912/'Paraclinicos '!N912&lt;200,3,'Paraclinicos '!M912/'Paraclinicos '!N912&lt;300,2,'Paraclinicos '!M912/'Paraclinicos '!N912&lt;400,1,'Paraclinicos '!M912/'Paraclinicos '!N912&gt;=400,0)</f>
        <v>2</v>
      </c>
      <c r="P914" cm="1">
        <f t="array" ref="P914">_xlfn.IFS('Paraclinicos '!C912="","",'Paraclinicos '!C912&lt;20,4,'Paraclinicos '!C912&lt;50,3,'Paraclinicos '!C912&lt;100,2,'Paraclinicos '!C912&lt;150,1,'Paraclinicos '!C912&gt;150,0)</f>
        <v>0</v>
      </c>
      <c r="Q914" cm="1">
        <f t="array" ref="Q914">_xlfn.IFS('Paraclinicos '!O912="","",'Paraclinicos '!O912&lt;1.2,0,'Paraclinicos '!O912&lt;2,1,'Paraclinicos '!O912&lt;3.5,2,'Paraclinicos '!O912&lt;5,3,'Paraclinicos '!O912&gt;5,4)</f>
        <v>0</v>
      </c>
      <c r="R914" cm="1">
        <f t="array" ref="R914">_xlfn.IFS('Paraclinicos '!J912="","",'Paraclinicos '!J912&lt;1.2,0,'Paraclinicos '!J912&lt;2,1,'Paraclinicos '!J912&lt;6,2,'Paraclinicos '!J912&lt;12,3,'Paraclinicos '!J912&gt;=12,4)</f>
        <v>0</v>
      </c>
      <c r="S914" cm="1">
        <f t="array" ref="S914">_xlfn.IFS('Paraclinicos '!Y912="","",'Paraclinicos '!Y912&lt;70,1,'Paraclinicos '!Y912&gt;=70,0)</f>
        <v>0</v>
      </c>
      <c r="T914" cm="1">
        <f t="array" ref="T914">_xlfn.IFS('Paraclinicos '!W912="","",'Paraclinicos '!W912&lt;6,4,'Paraclinicos '!W912&lt;10,3,'Paraclinicos '!W912&lt;13,2,'Paraclinicos '!W912&lt;15,1,'Paraclinicos '!W912=15,0)</f>
        <v>4</v>
      </c>
      <c r="U914" s="54">
        <f t="shared" si="42"/>
        <v>6</v>
      </c>
      <c r="V914" cm="1">
        <f t="array" ref="V914">_xlfn.IFS('Paraclinicos '!S912="","",OR('Paraclinicos '!S912&lt;=8,'Paraclinicos '!S912&gt;=25),3,'Paraclinicos '!S912&lt;12,1,'Paraclinicos '!S912&lt;21,0,'Paraclinicos '!S912&lt;25,2)</f>
        <v>0</v>
      </c>
      <c r="W914" t="str">
        <f>IFERROR(IF(INDEX('BD Demog para scores enalazar'!Y$2:'BD Demog para scores enalazar'!Y$3000,MATCH(Formulas!A914,'BD Demog para scores enalazar'!A$2:'BD Demog para scores enalazar'!A$3000,0))=1,"SI","NO"),"")</f>
        <v>NO</v>
      </c>
      <c r="X914" s="9" t="str">
        <f>IFERROR(IF(INDEX('BD Demog para scores enalazar'!AJ$2:'BD Demog para scores enalazar'!AJ$3000,MATCH(Formulas!A914,'BD Demog para scores enalazar'!A$2:'BD Demog para scores enalazar'!A$3000,0))=1,"SI","NO"),"")</f>
        <v>NO</v>
      </c>
      <c r="Y914" cm="1">
        <f t="array" ref="Y914">IF(AND(W914="NO",X914="NO"),_xlfn.IFS('Paraclinicos '!K912&lt;=91,3,'Paraclinicos '!K912&lt;94,2,'Paraclinicos '!K912&lt;96,1,'Paraclinicos '!K912&gt;=96,0),"")</f>
        <v>3</v>
      </c>
      <c r="Z914" t="str" cm="1">
        <f t="array" ref="Z914">IF(OR(W914="SI",X914="SI"),_xlfn.IFS(OR(AND('Paraclinicos '!K913&lt;=83),AND('Paraclinicos '!K913&gt;=97,AA914=2)),3,OR(AND('Paraclinicos '!K913&lt;=86),AND('Paraclinicos '!K913&gt;=94,AA914=2)),2,OR(AND('Paraclinicos '!K913&lt;=88),AND('Paraclinicos '!K913&gt;=92,AA914=2)),1,OR(AND('Paraclinicos '!K913&gt;=88,'Paraclinicos '!K913&lt;=92),AND('Paraclinicos '!K913&gt;=93,AA914=0)),0),"")</f>
        <v/>
      </c>
      <c r="AA914" cm="1">
        <f t="array" ref="AA914">_xlfn.IFS('Paraclinicos '!E912="","",'Paraclinicos '!E912="Oxigeno",2,'Paraclinicos '!E912="Aire",0)</f>
        <v>2</v>
      </c>
    </row>
    <row r="915" spans="1:27" x14ac:dyDescent="0.25">
      <c r="A915">
        <f>'Paraclinicos '!A913</f>
        <v>208</v>
      </c>
      <c r="B915" s="3">
        <f>'Paraclinicos '!R913</f>
        <v>44316</v>
      </c>
      <c r="C915" cm="1">
        <f t="array" ref="C915">_xlfn.IFS('Paraclinicos '!Q913="","",'Paraclinicos '!Q913&gt;60,3,'Paraclinicos '!Q913&lt;=60,1)</f>
        <v>3</v>
      </c>
      <c r="D915" t="str">
        <f>IFERROR(IF(INDEX('BD Demog para scores enalazar'!BC$2:BC$3000,MATCH(Formulas!A915,'BD Demog para scores enalazar'!A$2:A$3000,0))=0,"SI","NO"),"")</f>
        <v>SI</v>
      </c>
      <c r="E915" cm="1">
        <f t="array" ref="E915">_xlfn.IFS(D915="","",D915="SI",4,D915="NO",1)</f>
        <v>4</v>
      </c>
      <c r="F915" cm="1">
        <f t="array" ref="F915">_xlfn.IFS('Paraclinicos '!B913="","",'Paraclinicos '!B913&gt;1,1,'Paraclinicos '!B913&lt;=1,3)</f>
        <v>3</v>
      </c>
      <c r="G915" t="str" cm="1">
        <f t="array" ref="G915">_xlfn.IFS('Paraclinicos '!D913="","",AND('Paraclinicos '!D913&gt;=250,'Paraclinicos '!D913&lt;=500),2,'Paraclinicos '!D913&gt;500,3,'Paraclinicos '!D913&lt;250,1)</f>
        <v/>
      </c>
      <c r="H915" s="50">
        <f t="shared" si="43"/>
        <v>10</v>
      </c>
      <c r="I915" cm="1">
        <f t="array" ref="I915">_xlfn.IFS('Paraclinicos '!Q913="","",'Paraclinicos '!Q913&gt;=65,1,'Paraclinicos '!Q913&lt;65,0)</f>
        <v>1</v>
      </c>
      <c r="J915" cm="1">
        <f t="array" ref="J915">_xlfn.IFS('Paraclinicos '!I913="","",'Paraclinicos '!I913&gt;7,1,'Paraclinicos '!I913&lt;=7,0)</f>
        <v>1</v>
      </c>
      <c r="K915" cm="1">
        <f t="array" ref="K915">_xlfn.IFS('Paraclinicos '!W913="","",'Paraclinicos '!W913&lt;=8,1,'Paraclinicos '!W913&gt;8,0)</f>
        <v>1</v>
      </c>
      <c r="L915" cm="1">
        <f t="array" ref="L915">_xlfn.IFS('Paraclinicos '!S913="","",'Paraclinicos '!S913&gt;=30,1,'Paraclinicos '!S913&lt;30,0)</f>
        <v>1</v>
      </c>
      <c r="M915" cm="1">
        <f t="array" ref="M915">_xlfn.IFS(OR('Paraclinicos '!T913="",'Paraclinicos '!U913=""),"",OR('Paraclinicos '!T913&lt;=90,'Paraclinicos '!U913&lt;=60),1,OR('Paraclinicos '!T913&gt;90,'Paraclinicos '!U913&gt;60),0)</f>
        <v>0</v>
      </c>
      <c r="N915" s="45">
        <f t="shared" si="44"/>
        <v>5</v>
      </c>
      <c r="O915" cm="1">
        <f t="array" ref="O915">_xlfn.IFS(OR('Paraclinicos '!M913="",'Paraclinicos '!N913="",'Paraclinicos '!N913=0),"",'Paraclinicos '!M913/'Paraclinicos '!N913&lt;100,4,'Paraclinicos '!M913/'Paraclinicos '!N913&lt;200,3,'Paraclinicos '!M913/'Paraclinicos '!N913&lt;300,2,'Paraclinicos '!M913/'Paraclinicos '!N913&lt;400,1,'Paraclinicos '!M913/'Paraclinicos '!N913&gt;=400,0)</f>
        <v>2</v>
      </c>
      <c r="P915" cm="1">
        <f t="array" ref="P915">_xlfn.IFS('Paraclinicos '!C913="","",'Paraclinicos '!C913&lt;20,4,'Paraclinicos '!C913&lt;50,3,'Paraclinicos '!C913&lt;100,2,'Paraclinicos '!C913&lt;150,1,'Paraclinicos '!C913&gt;150,0)</f>
        <v>0</v>
      </c>
      <c r="Q915" cm="1">
        <f t="array" ref="Q915">_xlfn.IFS('Paraclinicos '!O913="","",'Paraclinicos '!O913&lt;1.2,0,'Paraclinicos '!O913&lt;2,1,'Paraclinicos '!O913&lt;3.5,2,'Paraclinicos '!O913&lt;5,3,'Paraclinicos '!O913&gt;5,4)</f>
        <v>0</v>
      </c>
      <c r="R915" cm="1">
        <f t="array" ref="R915">_xlfn.IFS('Paraclinicos '!J913="","",'Paraclinicos '!J913&lt;1.2,0,'Paraclinicos '!J913&lt;2,1,'Paraclinicos '!J913&lt;6,2,'Paraclinicos '!J913&lt;12,3,'Paraclinicos '!J913&gt;=12,4)</f>
        <v>0</v>
      </c>
      <c r="S915" cm="1">
        <f t="array" ref="S915">_xlfn.IFS('Paraclinicos '!Y913="","",'Paraclinicos '!Y913&lt;70,1,'Paraclinicos '!Y913&gt;=70,0)</f>
        <v>0</v>
      </c>
      <c r="T915" cm="1">
        <f t="array" ref="T915">_xlfn.IFS('Paraclinicos '!W913="","",'Paraclinicos '!W913&lt;6,4,'Paraclinicos '!W913&lt;10,3,'Paraclinicos '!W913&lt;13,2,'Paraclinicos '!W913&lt;15,1,'Paraclinicos '!W913=15,0)</f>
        <v>4</v>
      </c>
      <c r="U915" s="54">
        <f t="shared" si="42"/>
        <v>6</v>
      </c>
      <c r="V915" cm="1">
        <f t="array" ref="V915">_xlfn.IFS('Paraclinicos '!S913="","",OR('Paraclinicos '!S913&lt;=8,'Paraclinicos '!S913&gt;=25),3,'Paraclinicos '!S913&lt;12,1,'Paraclinicos '!S913&lt;21,0,'Paraclinicos '!S913&lt;25,2)</f>
        <v>3</v>
      </c>
      <c r="W915" t="str">
        <f>IFERROR(IF(INDEX('BD Demog para scores enalazar'!Y$2:'BD Demog para scores enalazar'!Y$3000,MATCH(Formulas!A915,'BD Demog para scores enalazar'!A$2:'BD Demog para scores enalazar'!A$3000,0))=1,"SI","NO"),"")</f>
        <v>NO</v>
      </c>
      <c r="X915" s="9" t="str">
        <f>IFERROR(IF(INDEX('BD Demog para scores enalazar'!AJ$2:'BD Demog para scores enalazar'!AJ$3000,MATCH(Formulas!A915,'BD Demog para scores enalazar'!A$2:'BD Demog para scores enalazar'!A$3000,0))=1,"SI","NO"),"")</f>
        <v>NO</v>
      </c>
      <c r="Y915" cm="1">
        <f t="array" ref="Y915">IF(AND(W915="NO",X915="NO"),_xlfn.IFS('Paraclinicos '!K913&lt;=91,3,'Paraclinicos '!K913&lt;94,2,'Paraclinicos '!K913&lt;96,1,'Paraclinicos '!K913&gt;=96,0),"")</f>
        <v>3</v>
      </c>
      <c r="Z915" t="str" cm="1">
        <f t="array" ref="Z915">IF(OR(W915="SI",X915="SI"),_xlfn.IFS(OR(AND('Paraclinicos '!K914&lt;=83),AND('Paraclinicos '!K914&gt;=97,AA915=2)),3,OR(AND('Paraclinicos '!K914&lt;=86),AND('Paraclinicos '!K914&gt;=94,AA915=2)),2,OR(AND('Paraclinicos '!K914&lt;=88),AND('Paraclinicos '!K914&gt;=92,AA915=2)),1,OR(AND('Paraclinicos '!K914&gt;=88,'Paraclinicos '!K914&lt;=92),AND('Paraclinicos '!K914&gt;=93,AA915=0)),0),"")</f>
        <v/>
      </c>
      <c r="AA915" cm="1">
        <f t="array" ref="AA915">_xlfn.IFS('Paraclinicos '!E913="","",'Paraclinicos '!E913="Oxigeno",2,'Paraclinicos '!E913="Aire",0)</f>
        <v>2</v>
      </c>
    </row>
    <row r="916" spans="1:27" x14ac:dyDescent="0.25">
      <c r="A916">
        <f>'Paraclinicos '!A914</f>
        <v>208</v>
      </c>
      <c r="B916" s="3">
        <f>'Paraclinicos '!R914</f>
        <v>44317</v>
      </c>
      <c r="C916" cm="1">
        <f t="array" ref="C916">_xlfn.IFS('Paraclinicos '!Q914="","",'Paraclinicos '!Q914&gt;60,3,'Paraclinicos '!Q914&lt;=60,1)</f>
        <v>3</v>
      </c>
      <c r="D916" t="str">
        <f>IFERROR(IF(INDEX('BD Demog para scores enalazar'!BC$2:BC$3000,MATCH(Formulas!A916,'BD Demog para scores enalazar'!A$2:A$3000,0))=0,"SI","NO"),"")</f>
        <v>SI</v>
      </c>
      <c r="E916" cm="1">
        <f t="array" ref="E916">_xlfn.IFS(D916="","",D916="SI",4,D916="NO",1)</f>
        <v>4</v>
      </c>
      <c r="F916" cm="1">
        <f t="array" ref="F916">_xlfn.IFS('Paraclinicos '!B914="","",'Paraclinicos '!B914&gt;1,1,'Paraclinicos '!B914&lt;=1,3)</f>
        <v>3</v>
      </c>
      <c r="G916" t="str" cm="1">
        <f t="array" ref="G916">_xlfn.IFS('Paraclinicos '!D914="","",AND('Paraclinicos '!D914&gt;=250,'Paraclinicos '!D914&lt;=500),2,'Paraclinicos '!D914&gt;500,3,'Paraclinicos '!D914&lt;250,1)</f>
        <v/>
      </c>
      <c r="H916" s="50">
        <f t="shared" si="43"/>
        <v>10</v>
      </c>
      <c r="I916" cm="1">
        <f t="array" ref="I916">_xlfn.IFS('Paraclinicos '!Q914="","",'Paraclinicos '!Q914&gt;=65,1,'Paraclinicos '!Q914&lt;65,0)</f>
        <v>1</v>
      </c>
      <c r="J916" cm="1">
        <f t="array" ref="J916">_xlfn.IFS('Paraclinicos '!I914="","",'Paraclinicos '!I914&gt;7,1,'Paraclinicos '!I914&lt;=7,0)</f>
        <v>1</v>
      </c>
      <c r="K916" cm="1">
        <f t="array" ref="K916">_xlfn.IFS('Paraclinicos '!W914="","",'Paraclinicos '!W914&lt;=8,1,'Paraclinicos '!W914&gt;8,0)</f>
        <v>1</v>
      </c>
      <c r="L916" cm="1">
        <f t="array" ref="L916">_xlfn.IFS('Paraclinicos '!S914="","",'Paraclinicos '!S914&gt;=30,1,'Paraclinicos '!S914&lt;30,0)</f>
        <v>0</v>
      </c>
      <c r="M916" cm="1">
        <f t="array" ref="M916">_xlfn.IFS(OR('Paraclinicos '!T914="",'Paraclinicos '!U914=""),"",OR('Paraclinicos '!T914&lt;=90,'Paraclinicos '!U914&lt;=60),1,OR('Paraclinicos '!T914&gt;90,'Paraclinicos '!U914&gt;60),0)</f>
        <v>0</v>
      </c>
      <c r="N916" s="45">
        <f t="shared" si="44"/>
        <v>5</v>
      </c>
      <c r="O916" cm="1">
        <f t="array" ref="O916">_xlfn.IFS(OR('Paraclinicos '!M914="",'Paraclinicos '!N914="",'Paraclinicos '!N914=0),"",'Paraclinicos '!M914/'Paraclinicos '!N914&lt;100,4,'Paraclinicos '!M914/'Paraclinicos '!N914&lt;200,3,'Paraclinicos '!M914/'Paraclinicos '!N914&lt;300,2,'Paraclinicos '!M914/'Paraclinicos '!N914&lt;400,1,'Paraclinicos '!M914/'Paraclinicos '!N914&gt;=400,0)</f>
        <v>2</v>
      </c>
      <c r="P916" cm="1">
        <f t="array" ref="P916">_xlfn.IFS('Paraclinicos '!C914="","",'Paraclinicos '!C914&lt;20,4,'Paraclinicos '!C914&lt;50,3,'Paraclinicos '!C914&lt;100,2,'Paraclinicos '!C914&lt;150,1,'Paraclinicos '!C914&gt;150,0)</f>
        <v>0</v>
      </c>
      <c r="Q916" cm="1">
        <f t="array" ref="Q916">_xlfn.IFS('Paraclinicos '!O914="","",'Paraclinicos '!O914&lt;1.2,0,'Paraclinicos '!O914&lt;2,1,'Paraclinicos '!O914&lt;3.5,2,'Paraclinicos '!O914&lt;5,3,'Paraclinicos '!O914&gt;5,4)</f>
        <v>0</v>
      </c>
      <c r="R916" cm="1">
        <f t="array" ref="R916">_xlfn.IFS('Paraclinicos '!J914="","",'Paraclinicos '!J914&lt;1.2,0,'Paraclinicos '!J914&lt;2,1,'Paraclinicos '!J914&lt;6,2,'Paraclinicos '!J914&lt;12,3,'Paraclinicos '!J914&gt;=12,4)</f>
        <v>0</v>
      </c>
      <c r="S916" cm="1">
        <f t="array" ref="S916">_xlfn.IFS('Paraclinicos '!Y914="","",'Paraclinicos '!Y914&lt;70,1,'Paraclinicos '!Y914&gt;=70,0)</f>
        <v>0</v>
      </c>
      <c r="T916" cm="1">
        <f t="array" ref="T916">_xlfn.IFS('Paraclinicos '!W914="","",'Paraclinicos '!W914&lt;6,4,'Paraclinicos '!W914&lt;10,3,'Paraclinicos '!W914&lt;13,2,'Paraclinicos '!W914&lt;15,1,'Paraclinicos '!W914=15,0)</f>
        <v>4</v>
      </c>
      <c r="U916" s="54">
        <f t="shared" si="42"/>
        <v>6</v>
      </c>
      <c r="V916" cm="1">
        <f t="array" ref="V916">_xlfn.IFS('Paraclinicos '!S914="","",OR('Paraclinicos '!S914&lt;=8,'Paraclinicos '!S914&gt;=25),3,'Paraclinicos '!S914&lt;12,1,'Paraclinicos '!S914&lt;21,0,'Paraclinicos '!S914&lt;25,2)</f>
        <v>0</v>
      </c>
      <c r="W916" t="str">
        <f>IFERROR(IF(INDEX('BD Demog para scores enalazar'!Y$2:'BD Demog para scores enalazar'!Y$3000,MATCH(Formulas!A916,'BD Demog para scores enalazar'!A$2:'BD Demog para scores enalazar'!A$3000,0))=1,"SI","NO"),"")</f>
        <v>NO</v>
      </c>
      <c r="X916" s="9" t="str">
        <f>IFERROR(IF(INDEX('BD Demog para scores enalazar'!AJ$2:'BD Demog para scores enalazar'!AJ$3000,MATCH(Formulas!A916,'BD Demog para scores enalazar'!A$2:'BD Demog para scores enalazar'!A$3000,0))=1,"SI","NO"),"")</f>
        <v>NO</v>
      </c>
      <c r="Y916" cm="1">
        <f t="array" ref="Y916">IF(AND(W916="NO",X916="NO"),_xlfn.IFS('Paraclinicos '!K914&lt;=91,3,'Paraclinicos '!K914&lt;94,2,'Paraclinicos '!K914&lt;96,1,'Paraclinicos '!K914&gt;=96,0),"")</f>
        <v>3</v>
      </c>
      <c r="Z916" t="str" cm="1">
        <f t="array" ref="Z916">IF(OR(W916="SI",X916="SI"),_xlfn.IFS(OR(AND('Paraclinicos '!K915&lt;=83),AND('Paraclinicos '!K915&gt;=97,AA916=2)),3,OR(AND('Paraclinicos '!K915&lt;=86),AND('Paraclinicos '!K915&gt;=94,AA916=2)),2,OR(AND('Paraclinicos '!K915&lt;=88),AND('Paraclinicos '!K915&gt;=92,AA916=2)),1,OR(AND('Paraclinicos '!K915&gt;=88,'Paraclinicos '!K915&lt;=92),AND('Paraclinicos '!K915&gt;=93,AA916=0)),0),"")</f>
        <v/>
      </c>
      <c r="AA916" cm="1">
        <f t="array" ref="AA916">_xlfn.IFS('Paraclinicos '!E914="","",'Paraclinicos '!E914="Oxigeno",2,'Paraclinicos '!E914="Aire",0)</f>
        <v>2</v>
      </c>
    </row>
    <row r="917" spans="1:27" x14ac:dyDescent="0.25">
      <c r="A917">
        <f>'Paraclinicos '!A915</f>
        <v>208</v>
      </c>
      <c r="B917" s="3">
        <f>'Paraclinicos '!R915</f>
        <v>44317</v>
      </c>
      <c r="C917" cm="1">
        <f t="array" ref="C917">_xlfn.IFS('Paraclinicos '!Q915="","",'Paraclinicos '!Q915&gt;60,3,'Paraclinicos '!Q915&lt;=60,1)</f>
        <v>3</v>
      </c>
      <c r="D917" t="str">
        <f>IFERROR(IF(INDEX('BD Demog para scores enalazar'!BC$2:BC$3000,MATCH(Formulas!A917,'BD Demog para scores enalazar'!A$2:A$3000,0))=0,"SI","NO"),"")</f>
        <v>SI</v>
      </c>
      <c r="E917" cm="1">
        <f t="array" ref="E917">_xlfn.IFS(D917="","",D917="SI",4,D917="NO",1)</f>
        <v>4</v>
      </c>
      <c r="F917" cm="1">
        <f t="array" ref="F917">_xlfn.IFS('Paraclinicos '!B915="","",'Paraclinicos '!B915&gt;1,1,'Paraclinicos '!B915&lt;=1,3)</f>
        <v>3</v>
      </c>
      <c r="G917" t="str" cm="1">
        <f t="array" ref="G917">_xlfn.IFS('Paraclinicos '!D915="","",AND('Paraclinicos '!D915&gt;=250,'Paraclinicos '!D915&lt;=500),2,'Paraclinicos '!D915&gt;500,3,'Paraclinicos '!D915&lt;250,1)</f>
        <v/>
      </c>
      <c r="H917" s="50">
        <f t="shared" si="43"/>
        <v>10</v>
      </c>
      <c r="I917" cm="1">
        <f t="array" ref="I917">_xlfn.IFS('Paraclinicos '!Q915="","",'Paraclinicos '!Q915&gt;=65,1,'Paraclinicos '!Q915&lt;65,0)</f>
        <v>1</v>
      </c>
      <c r="J917" cm="1">
        <f t="array" ref="J917">_xlfn.IFS('Paraclinicos '!I915="","",'Paraclinicos '!I915&gt;7,1,'Paraclinicos '!I915&lt;=7,0)</f>
        <v>1</v>
      </c>
      <c r="K917" cm="1">
        <f t="array" ref="K917">_xlfn.IFS('Paraclinicos '!W915="","",'Paraclinicos '!W915&lt;=8,1,'Paraclinicos '!W915&gt;8,0)</f>
        <v>1</v>
      </c>
      <c r="L917" cm="1">
        <f t="array" ref="L917">_xlfn.IFS('Paraclinicos '!S915="","",'Paraclinicos '!S915&gt;=30,1,'Paraclinicos '!S915&lt;30,0)</f>
        <v>0</v>
      </c>
      <c r="M917" cm="1">
        <f t="array" ref="M917">_xlfn.IFS(OR('Paraclinicos '!T915="",'Paraclinicos '!U915=""),"",OR('Paraclinicos '!T915&lt;=90,'Paraclinicos '!U915&lt;=60),1,OR('Paraclinicos '!T915&gt;90,'Paraclinicos '!U915&gt;60),0)</f>
        <v>0</v>
      </c>
      <c r="N917" s="45">
        <f t="shared" si="44"/>
        <v>4</v>
      </c>
      <c r="O917" cm="1">
        <f t="array" ref="O917">_xlfn.IFS(OR('Paraclinicos '!M915="",'Paraclinicos '!N915="",'Paraclinicos '!N915=0),"",'Paraclinicos '!M915/'Paraclinicos '!N915&lt;100,4,'Paraclinicos '!M915/'Paraclinicos '!N915&lt;200,3,'Paraclinicos '!M915/'Paraclinicos '!N915&lt;300,2,'Paraclinicos '!M915/'Paraclinicos '!N915&lt;400,1,'Paraclinicos '!M915/'Paraclinicos '!N915&gt;=400,0)</f>
        <v>2</v>
      </c>
      <c r="P917" cm="1">
        <f t="array" ref="P917">_xlfn.IFS('Paraclinicos '!C915="","",'Paraclinicos '!C915&lt;20,4,'Paraclinicos '!C915&lt;50,3,'Paraclinicos '!C915&lt;100,2,'Paraclinicos '!C915&lt;150,1,'Paraclinicos '!C915&gt;150,0)</f>
        <v>0</v>
      </c>
      <c r="Q917" cm="1">
        <f t="array" ref="Q917">_xlfn.IFS('Paraclinicos '!O915="","",'Paraclinicos '!O915&lt;1.2,0,'Paraclinicos '!O915&lt;2,1,'Paraclinicos '!O915&lt;3.5,2,'Paraclinicos '!O915&lt;5,3,'Paraclinicos '!O915&gt;5,4)</f>
        <v>0</v>
      </c>
      <c r="R917" t="str" cm="1">
        <f t="array" ref="R917">_xlfn.IFS('Paraclinicos '!J915="","",'Paraclinicos '!J915&lt;1.2,0,'Paraclinicos '!J915&lt;2,1,'Paraclinicos '!J915&lt;6,2,'Paraclinicos '!J915&lt;12,3,'Paraclinicos '!J915&gt;=12,4)</f>
        <v/>
      </c>
      <c r="S917" cm="1">
        <f t="array" ref="S917">_xlfn.IFS('Paraclinicos '!Y915="","",'Paraclinicos '!Y915&lt;70,1,'Paraclinicos '!Y915&gt;=70,0)</f>
        <v>0</v>
      </c>
      <c r="T917" cm="1">
        <f t="array" ref="T917">_xlfn.IFS('Paraclinicos '!W915="","",'Paraclinicos '!W915&lt;6,4,'Paraclinicos '!W915&lt;10,3,'Paraclinicos '!W915&lt;13,2,'Paraclinicos '!W915&lt;15,1,'Paraclinicos '!W915=15,0)</f>
        <v>4</v>
      </c>
      <c r="U917" s="54">
        <f t="shared" si="42"/>
        <v>6</v>
      </c>
      <c r="V917" cm="1">
        <f t="array" ref="V917">_xlfn.IFS('Paraclinicos '!S915="","",OR('Paraclinicos '!S915&lt;=8,'Paraclinicos '!S915&gt;=25),3,'Paraclinicos '!S915&lt;12,1,'Paraclinicos '!S915&lt;21,0,'Paraclinicos '!S915&lt;25,2)</f>
        <v>0</v>
      </c>
      <c r="W917" t="str">
        <f>IFERROR(IF(INDEX('BD Demog para scores enalazar'!Y$2:'BD Demog para scores enalazar'!Y$3000,MATCH(Formulas!A917,'BD Demog para scores enalazar'!A$2:'BD Demog para scores enalazar'!A$3000,0))=1,"SI","NO"),"")</f>
        <v>NO</v>
      </c>
      <c r="X917" s="9" t="str">
        <f>IFERROR(IF(INDEX('BD Demog para scores enalazar'!AJ$2:'BD Demog para scores enalazar'!AJ$3000,MATCH(Formulas!A917,'BD Demog para scores enalazar'!A$2:'BD Demog para scores enalazar'!A$3000,0))=1,"SI","NO"),"")</f>
        <v>NO</v>
      </c>
      <c r="Y917" cm="1">
        <f t="array" ref="Y917">IF(AND(W917="NO",X917="NO"),_xlfn.IFS('Paraclinicos '!K915&lt;=91,3,'Paraclinicos '!K915&lt;94,2,'Paraclinicos '!K915&lt;96,1,'Paraclinicos '!K915&gt;=96,0),"")</f>
        <v>3</v>
      </c>
      <c r="Z917" t="str" cm="1">
        <f t="array" ref="Z917">IF(OR(W917="SI",X917="SI"),_xlfn.IFS(OR(AND('Paraclinicos '!K916&lt;=83),AND('Paraclinicos '!K916&gt;=97,AA917=2)),3,OR(AND('Paraclinicos '!K916&lt;=86),AND('Paraclinicos '!K916&gt;=94,AA917=2)),2,OR(AND('Paraclinicos '!K916&lt;=88),AND('Paraclinicos '!K916&gt;=92,AA917=2)),1,OR(AND('Paraclinicos '!K916&gt;=88,'Paraclinicos '!K916&lt;=92),AND('Paraclinicos '!K916&gt;=93,AA917=0)),0),"")</f>
        <v/>
      </c>
      <c r="AA917" cm="1">
        <f t="array" ref="AA917">_xlfn.IFS('Paraclinicos '!E915="","",'Paraclinicos '!E915="Oxigeno",2,'Paraclinicos '!E915="Aire",0)</f>
        <v>2</v>
      </c>
    </row>
    <row r="918" spans="1:27" x14ac:dyDescent="0.25">
      <c r="A918">
        <f>'Paraclinicos '!A916</f>
        <v>208</v>
      </c>
      <c r="B918" s="3">
        <f>'Paraclinicos '!R916</f>
        <v>44319</v>
      </c>
      <c r="C918" cm="1">
        <f t="array" ref="C918">_xlfn.IFS('Paraclinicos '!Q916="","",'Paraclinicos '!Q916&gt;60,3,'Paraclinicos '!Q916&lt;=60,1)</f>
        <v>3</v>
      </c>
      <c r="D918" t="str">
        <f>IFERROR(IF(INDEX('BD Demog para scores enalazar'!BC$2:BC$3000,MATCH(Formulas!A918,'BD Demog para scores enalazar'!A$2:A$3000,0))=0,"SI","NO"),"")</f>
        <v>SI</v>
      </c>
      <c r="E918" cm="1">
        <f t="array" ref="E918">_xlfn.IFS(D918="","",D918="SI",4,D918="NO",1)</f>
        <v>4</v>
      </c>
      <c r="F918" cm="1">
        <f t="array" ref="F918">_xlfn.IFS('Paraclinicos '!B916="","",'Paraclinicos '!B916&gt;1,1,'Paraclinicos '!B916&lt;=1,3)</f>
        <v>3</v>
      </c>
      <c r="G918" t="str" cm="1">
        <f t="array" ref="G918">_xlfn.IFS('Paraclinicos '!D916="","",AND('Paraclinicos '!D916&gt;=250,'Paraclinicos '!D916&lt;=500),2,'Paraclinicos '!D916&gt;500,3,'Paraclinicos '!D916&lt;250,1)</f>
        <v/>
      </c>
      <c r="H918" s="50">
        <f t="shared" si="43"/>
        <v>10</v>
      </c>
      <c r="I918" cm="1">
        <f t="array" ref="I918">_xlfn.IFS('Paraclinicos '!Q916="","",'Paraclinicos '!Q916&gt;=65,1,'Paraclinicos '!Q916&lt;65,0)</f>
        <v>1</v>
      </c>
      <c r="J918" cm="1">
        <f t="array" ref="J918">_xlfn.IFS('Paraclinicos '!I916="","",'Paraclinicos '!I916&gt;7,1,'Paraclinicos '!I916&lt;=7,0)</f>
        <v>1</v>
      </c>
      <c r="K918" cm="1">
        <f t="array" ref="K918">_xlfn.IFS('Paraclinicos '!W916="","",'Paraclinicos '!W916&lt;=8,1,'Paraclinicos '!W916&gt;8,0)</f>
        <v>0</v>
      </c>
      <c r="L918" cm="1">
        <f t="array" ref="L918">_xlfn.IFS('Paraclinicos '!S916="","",'Paraclinicos '!S916&gt;=30,1,'Paraclinicos '!S916&lt;30,0)</f>
        <v>0</v>
      </c>
      <c r="M918" cm="1">
        <f t="array" ref="M918">_xlfn.IFS(OR('Paraclinicos '!T916="",'Paraclinicos '!U916=""),"",OR('Paraclinicos '!T916&lt;=90,'Paraclinicos '!U916&lt;=60),1,OR('Paraclinicos '!T916&gt;90,'Paraclinicos '!U916&gt;60),0)</f>
        <v>0</v>
      </c>
      <c r="N918" s="45">
        <f t="shared" si="44"/>
        <v>3</v>
      </c>
      <c r="O918" cm="1">
        <f t="array" ref="O918">_xlfn.IFS(OR('Paraclinicos '!M916="",'Paraclinicos '!N916="",'Paraclinicos '!N916=0),"",'Paraclinicos '!M916/'Paraclinicos '!N916&lt;100,4,'Paraclinicos '!M916/'Paraclinicos '!N916&lt;200,3,'Paraclinicos '!M916/'Paraclinicos '!N916&lt;300,2,'Paraclinicos '!M916/'Paraclinicos '!N916&lt;400,1,'Paraclinicos '!M916/'Paraclinicos '!N916&gt;=400,0)</f>
        <v>2</v>
      </c>
      <c r="P918" cm="1">
        <f t="array" ref="P918">_xlfn.IFS('Paraclinicos '!C916="","",'Paraclinicos '!C916&lt;20,4,'Paraclinicos '!C916&lt;50,3,'Paraclinicos '!C916&lt;100,2,'Paraclinicos '!C916&lt;150,1,'Paraclinicos '!C916&gt;150,0)</f>
        <v>0</v>
      </c>
      <c r="Q918" cm="1">
        <f t="array" ref="Q918">_xlfn.IFS('Paraclinicos '!O916="","",'Paraclinicos '!O916&lt;1.2,0,'Paraclinicos '!O916&lt;2,1,'Paraclinicos '!O916&lt;3.5,2,'Paraclinicos '!O916&lt;5,3,'Paraclinicos '!O916&gt;5,4)</f>
        <v>0</v>
      </c>
      <c r="R918" t="str" cm="1">
        <f t="array" ref="R918">_xlfn.IFS('Paraclinicos '!J916="","",'Paraclinicos '!J916&lt;1.2,0,'Paraclinicos '!J916&lt;2,1,'Paraclinicos '!J916&lt;6,2,'Paraclinicos '!J916&lt;12,3,'Paraclinicos '!J916&gt;=12,4)</f>
        <v/>
      </c>
      <c r="S918" cm="1">
        <f t="array" ref="S918">_xlfn.IFS('Paraclinicos '!Y916="","",'Paraclinicos '!Y916&lt;70,1,'Paraclinicos '!Y916&gt;=70,0)</f>
        <v>0</v>
      </c>
      <c r="T918" cm="1">
        <f t="array" ref="T918">_xlfn.IFS('Paraclinicos '!W916="","",'Paraclinicos '!W916&lt;6,4,'Paraclinicos '!W916&lt;10,3,'Paraclinicos '!W916&lt;13,2,'Paraclinicos '!W916&lt;15,1,'Paraclinicos '!W916=15,0)</f>
        <v>2</v>
      </c>
      <c r="U918" s="54">
        <f t="shared" si="42"/>
        <v>4</v>
      </c>
      <c r="V918" cm="1">
        <f t="array" ref="V918">_xlfn.IFS('Paraclinicos '!S916="","",OR('Paraclinicos '!S916&lt;=8,'Paraclinicos '!S916&gt;=25),3,'Paraclinicos '!S916&lt;12,1,'Paraclinicos '!S916&lt;21,0,'Paraclinicos '!S916&lt;25,2)</f>
        <v>0</v>
      </c>
      <c r="W918" t="str">
        <f>IFERROR(IF(INDEX('BD Demog para scores enalazar'!Y$2:'BD Demog para scores enalazar'!Y$3000,MATCH(Formulas!A918,'BD Demog para scores enalazar'!A$2:'BD Demog para scores enalazar'!A$3000,0))=1,"SI","NO"),"")</f>
        <v>NO</v>
      </c>
      <c r="X918" s="9" t="str">
        <f>IFERROR(IF(INDEX('BD Demog para scores enalazar'!AJ$2:'BD Demog para scores enalazar'!AJ$3000,MATCH(Formulas!A918,'BD Demog para scores enalazar'!A$2:'BD Demog para scores enalazar'!A$3000,0))=1,"SI","NO"),"")</f>
        <v>NO</v>
      </c>
      <c r="Y918" cm="1">
        <f t="array" ref="Y918">IF(AND(W918="NO",X918="NO"),_xlfn.IFS('Paraclinicos '!K916&lt;=91,3,'Paraclinicos '!K916&lt;94,2,'Paraclinicos '!K916&lt;96,1,'Paraclinicos '!K916&gt;=96,0),"")</f>
        <v>2</v>
      </c>
      <c r="Z918" t="str" cm="1">
        <f t="array" ref="Z918">IF(OR(W918="SI",X918="SI"),_xlfn.IFS(OR(AND('Paraclinicos '!K917&lt;=83),AND('Paraclinicos '!K917&gt;=97,AA918=2)),3,OR(AND('Paraclinicos '!K917&lt;=86),AND('Paraclinicos '!K917&gt;=94,AA918=2)),2,OR(AND('Paraclinicos '!K917&lt;=88),AND('Paraclinicos '!K917&gt;=92,AA918=2)),1,OR(AND('Paraclinicos '!K917&gt;=88,'Paraclinicos '!K917&lt;=92),AND('Paraclinicos '!K917&gt;=93,AA918=0)),0),"")</f>
        <v/>
      </c>
      <c r="AA918" cm="1">
        <f t="array" ref="AA918">_xlfn.IFS('Paraclinicos '!E916="","",'Paraclinicos '!E916="Oxigeno",2,'Paraclinicos '!E916="Aire",0)</f>
        <v>2</v>
      </c>
    </row>
    <row r="919" spans="1:27" x14ac:dyDescent="0.25">
      <c r="A919">
        <f>'Paraclinicos '!A917</f>
        <v>208</v>
      </c>
      <c r="B919" s="3">
        <f>'Paraclinicos '!R917</f>
        <v>44320</v>
      </c>
      <c r="C919" cm="1">
        <f t="array" ref="C919">_xlfn.IFS('Paraclinicos '!Q917="","",'Paraclinicos '!Q917&gt;60,3,'Paraclinicos '!Q917&lt;=60,1)</f>
        <v>3</v>
      </c>
      <c r="D919" t="str">
        <f>IFERROR(IF(INDEX('BD Demog para scores enalazar'!BC$2:BC$3000,MATCH(Formulas!A919,'BD Demog para scores enalazar'!A$2:A$3000,0))=0,"SI","NO"),"")</f>
        <v>SI</v>
      </c>
      <c r="E919" cm="1">
        <f t="array" ref="E919">_xlfn.IFS(D919="","",D919="SI",4,D919="NO",1)</f>
        <v>4</v>
      </c>
      <c r="F919" cm="1">
        <f t="array" ref="F919">_xlfn.IFS('Paraclinicos '!B917="","",'Paraclinicos '!B917&gt;1,1,'Paraclinicos '!B917&lt;=1,3)</f>
        <v>3</v>
      </c>
      <c r="G919" t="str" cm="1">
        <f t="array" ref="G919">_xlfn.IFS('Paraclinicos '!D917="","",AND('Paraclinicos '!D917&gt;=250,'Paraclinicos '!D917&lt;=500),2,'Paraclinicos '!D917&gt;500,3,'Paraclinicos '!D917&lt;250,1)</f>
        <v/>
      </c>
      <c r="H919" s="50">
        <f t="shared" si="43"/>
        <v>10</v>
      </c>
      <c r="I919" cm="1">
        <f t="array" ref="I919">_xlfn.IFS('Paraclinicos '!Q917="","",'Paraclinicos '!Q917&gt;=65,1,'Paraclinicos '!Q917&lt;65,0)</f>
        <v>1</v>
      </c>
      <c r="J919" cm="1">
        <f t="array" ref="J919">_xlfn.IFS('Paraclinicos '!I917="","",'Paraclinicos '!I917&gt;7,1,'Paraclinicos '!I917&lt;=7,0)</f>
        <v>1</v>
      </c>
      <c r="K919" cm="1">
        <f t="array" ref="K919">_xlfn.IFS('Paraclinicos '!W917="","",'Paraclinicos '!W917&lt;=8,1,'Paraclinicos '!W917&gt;8,0)</f>
        <v>0</v>
      </c>
      <c r="L919" cm="1">
        <f t="array" ref="L919">_xlfn.IFS('Paraclinicos '!S917="","",'Paraclinicos '!S917&gt;=30,1,'Paraclinicos '!S917&lt;30,0)</f>
        <v>0</v>
      </c>
      <c r="M919" cm="1">
        <f t="array" ref="M919">_xlfn.IFS(OR('Paraclinicos '!T917="",'Paraclinicos '!U917=""),"",OR('Paraclinicos '!T917&lt;=90,'Paraclinicos '!U917&lt;=60),1,OR('Paraclinicos '!T917&gt;90,'Paraclinicos '!U917&gt;60),0)</f>
        <v>0</v>
      </c>
      <c r="N919" s="45">
        <f t="shared" si="44"/>
        <v>2</v>
      </c>
      <c r="O919" cm="1">
        <f t="array" ref="O919">_xlfn.IFS(OR('Paraclinicos '!M917="",'Paraclinicos '!N917="",'Paraclinicos '!N917=0),"",'Paraclinicos '!M917/'Paraclinicos '!N917&lt;100,4,'Paraclinicos '!M917/'Paraclinicos '!N917&lt;200,3,'Paraclinicos '!M917/'Paraclinicos '!N917&lt;300,2,'Paraclinicos '!M917/'Paraclinicos '!N917&lt;400,1,'Paraclinicos '!M917/'Paraclinicos '!N917&gt;=400,0)</f>
        <v>2</v>
      </c>
      <c r="P919" cm="1">
        <f t="array" ref="P919">_xlfn.IFS('Paraclinicos '!C917="","",'Paraclinicos '!C917&lt;20,4,'Paraclinicos '!C917&lt;50,3,'Paraclinicos '!C917&lt;100,2,'Paraclinicos '!C917&lt;150,1,'Paraclinicos '!C917&gt;150,0)</f>
        <v>0</v>
      </c>
      <c r="Q919" cm="1">
        <f t="array" ref="Q919">_xlfn.IFS('Paraclinicos '!O917="","",'Paraclinicos '!O917&lt;1.2,0,'Paraclinicos '!O917&lt;2,1,'Paraclinicos '!O917&lt;3.5,2,'Paraclinicos '!O917&lt;5,3,'Paraclinicos '!O917&gt;5,4)</f>
        <v>0</v>
      </c>
      <c r="R919" t="str" cm="1">
        <f t="array" ref="R919">_xlfn.IFS('Paraclinicos '!J917="","",'Paraclinicos '!J917&lt;1.2,0,'Paraclinicos '!J917&lt;2,1,'Paraclinicos '!J917&lt;6,2,'Paraclinicos '!J917&lt;12,3,'Paraclinicos '!J917&gt;=12,4)</f>
        <v/>
      </c>
      <c r="S919" cm="1">
        <f t="array" ref="S919">_xlfn.IFS('Paraclinicos '!Y917="","",'Paraclinicos '!Y917&lt;70,1,'Paraclinicos '!Y917&gt;=70,0)</f>
        <v>0</v>
      </c>
      <c r="T919" cm="1">
        <f t="array" ref="T919">_xlfn.IFS('Paraclinicos '!W917="","",'Paraclinicos '!W917&lt;6,4,'Paraclinicos '!W917&lt;10,3,'Paraclinicos '!W917&lt;13,2,'Paraclinicos '!W917&lt;15,1,'Paraclinicos '!W917=15,0)</f>
        <v>2</v>
      </c>
      <c r="U919" s="54">
        <f t="shared" si="42"/>
        <v>4</v>
      </c>
      <c r="V919" cm="1">
        <f t="array" ref="V919">_xlfn.IFS('Paraclinicos '!S917="","",OR('Paraclinicos '!S917&lt;=8,'Paraclinicos '!S917&gt;=25),3,'Paraclinicos '!S917&lt;12,1,'Paraclinicos '!S917&lt;21,0,'Paraclinicos '!S917&lt;25,2)</f>
        <v>0</v>
      </c>
      <c r="W919" t="str">
        <f>IFERROR(IF(INDEX('BD Demog para scores enalazar'!Y$2:'BD Demog para scores enalazar'!Y$3000,MATCH(Formulas!A919,'BD Demog para scores enalazar'!A$2:'BD Demog para scores enalazar'!A$3000,0))=1,"SI","NO"),"")</f>
        <v>NO</v>
      </c>
      <c r="X919" s="9" t="str">
        <f>IFERROR(IF(INDEX('BD Demog para scores enalazar'!AJ$2:'BD Demog para scores enalazar'!AJ$3000,MATCH(Formulas!A919,'BD Demog para scores enalazar'!A$2:'BD Demog para scores enalazar'!A$3000,0))=1,"SI","NO"),"")</f>
        <v>NO</v>
      </c>
      <c r="Y919" cm="1">
        <f t="array" ref="Y919">IF(AND(W919="NO",X919="NO"),_xlfn.IFS('Paraclinicos '!K917&lt;=91,3,'Paraclinicos '!K917&lt;94,2,'Paraclinicos '!K917&lt;96,1,'Paraclinicos '!K917&gt;=96,0),"")</f>
        <v>3</v>
      </c>
      <c r="Z919" t="str" cm="1">
        <f t="array" ref="Z919">IF(OR(W919="SI",X919="SI"),_xlfn.IFS(OR(AND('Paraclinicos '!K918&lt;=83),AND('Paraclinicos '!K918&gt;=97,AA919=2)),3,OR(AND('Paraclinicos '!K918&lt;=86),AND('Paraclinicos '!K918&gt;=94,AA919=2)),2,OR(AND('Paraclinicos '!K918&lt;=88),AND('Paraclinicos '!K918&gt;=92,AA919=2)),1,OR(AND('Paraclinicos '!K918&gt;=88,'Paraclinicos '!K918&lt;=92),AND('Paraclinicos '!K918&gt;=93,AA919=0)),0),"")</f>
        <v/>
      </c>
      <c r="AA919" cm="1">
        <f t="array" ref="AA919">_xlfn.IFS('Paraclinicos '!E917="","",'Paraclinicos '!E917="Oxigeno",2,'Paraclinicos '!E917="Aire",0)</f>
        <v>2</v>
      </c>
    </row>
    <row r="920" spans="1:27" x14ac:dyDescent="0.25">
      <c r="A920">
        <f>'Paraclinicos '!A918</f>
        <v>208</v>
      </c>
      <c r="B920" s="3">
        <f>'Paraclinicos '!R918</f>
        <v>44321</v>
      </c>
      <c r="C920" cm="1">
        <f t="array" ref="C920">_xlfn.IFS('Paraclinicos '!Q918="","",'Paraclinicos '!Q918&gt;60,3,'Paraclinicos '!Q918&lt;=60,1)</f>
        <v>3</v>
      </c>
      <c r="D920" t="str">
        <f>IFERROR(IF(INDEX('BD Demog para scores enalazar'!BC$2:BC$3000,MATCH(Formulas!A920,'BD Demog para scores enalazar'!A$2:A$3000,0))=0,"SI","NO"),"")</f>
        <v>SI</v>
      </c>
      <c r="E920" cm="1">
        <f t="array" ref="E920">_xlfn.IFS(D920="","",D920="SI",4,D920="NO",1)</f>
        <v>4</v>
      </c>
      <c r="F920" cm="1">
        <f t="array" ref="F920">_xlfn.IFS('Paraclinicos '!B918="","",'Paraclinicos '!B918&gt;1,1,'Paraclinicos '!B918&lt;=1,3)</f>
        <v>3</v>
      </c>
      <c r="G920" t="str" cm="1">
        <f t="array" ref="G920">_xlfn.IFS('Paraclinicos '!D918="","",AND('Paraclinicos '!D918&gt;=250,'Paraclinicos '!D918&lt;=500),2,'Paraclinicos '!D918&gt;500,3,'Paraclinicos '!D918&lt;250,1)</f>
        <v/>
      </c>
      <c r="H920" s="50">
        <f t="shared" si="43"/>
        <v>10</v>
      </c>
      <c r="I920" cm="1">
        <f t="array" ref="I920">_xlfn.IFS('Paraclinicos '!Q918="","",'Paraclinicos '!Q918&gt;=65,1,'Paraclinicos '!Q918&lt;65,0)</f>
        <v>1</v>
      </c>
      <c r="J920" cm="1">
        <f t="array" ref="J920">_xlfn.IFS('Paraclinicos '!I918="","",'Paraclinicos '!I918&gt;7,1,'Paraclinicos '!I918&lt;=7,0)</f>
        <v>1</v>
      </c>
      <c r="K920" cm="1">
        <f t="array" ref="K920">_xlfn.IFS('Paraclinicos '!W918="","",'Paraclinicos '!W918&lt;=8,1,'Paraclinicos '!W918&gt;8,0)</f>
        <v>0</v>
      </c>
      <c r="L920" cm="1">
        <f t="array" ref="L920">_xlfn.IFS('Paraclinicos '!S918="","",'Paraclinicos '!S918&gt;=30,1,'Paraclinicos '!S918&lt;30,0)</f>
        <v>0</v>
      </c>
      <c r="M920" cm="1">
        <f t="array" ref="M920">_xlfn.IFS(OR('Paraclinicos '!T918="",'Paraclinicos '!U918=""),"",OR('Paraclinicos '!T918&lt;=90,'Paraclinicos '!U918&lt;=60),1,OR('Paraclinicos '!T918&gt;90,'Paraclinicos '!U918&gt;60),0)</f>
        <v>0</v>
      </c>
      <c r="N920" s="45">
        <f t="shared" si="44"/>
        <v>2</v>
      </c>
      <c r="O920" cm="1">
        <f t="array" ref="O920">_xlfn.IFS(OR('Paraclinicos '!M918="",'Paraclinicos '!N918="",'Paraclinicos '!N918=0),"",'Paraclinicos '!M918/'Paraclinicos '!N918&lt;100,4,'Paraclinicos '!M918/'Paraclinicos '!N918&lt;200,3,'Paraclinicos '!M918/'Paraclinicos '!N918&lt;300,2,'Paraclinicos '!M918/'Paraclinicos '!N918&lt;400,1,'Paraclinicos '!M918/'Paraclinicos '!N918&gt;=400,0)</f>
        <v>2</v>
      </c>
      <c r="P920" cm="1">
        <f t="array" ref="P920">_xlfn.IFS('Paraclinicos '!C918="","",'Paraclinicos '!C918&lt;20,4,'Paraclinicos '!C918&lt;50,3,'Paraclinicos '!C918&lt;100,2,'Paraclinicos '!C918&lt;150,1,'Paraclinicos '!C918&gt;150,0)</f>
        <v>0</v>
      </c>
      <c r="Q920" cm="1">
        <f t="array" ref="Q920">_xlfn.IFS('Paraclinicos '!O918="","",'Paraclinicos '!O918&lt;1.2,0,'Paraclinicos '!O918&lt;2,1,'Paraclinicos '!O918&lt;3.5,2,'Paraclinicos '!O918&lt;5,3,'Paraclinicos '!O918&gt;5,4)</f>
        <v>0</v>
      </c>
      <c r="R920" t="str" cm="1">
        <f t="array" ref="R920">_xlfn.IFS('Paraclinicos '!J918="","",'Paraclinicos '!J918&lt;1.2,0,'Paraclinicos '!J918&lt;2,1,'Paraclinicos '!J918&lt;6,2,'Paraclinicos '!J918&lt;12,3,'Paraclinicos '!J918&gt;=12,4)</f>
        <v/>
      </c>
      <c r="S920" cm="1">
        <f t="array" ref="S920">_xlfn.IFS('Paraclinicos '!Y918="","",'Paraclinicos '!Y918&lt;70,1,'Paraclinicos '!Y918&gt;=70,0)</f>
        <v>0</v>
      </c>
      <c r="T920" cm="1">
        <f t="array" ref="T920">_xlfn.IFS('Paraclinicos '!W918="","",'Paraclinicos '!W918&lt;6,4,'Paraclinicos '!W918&lt;10,3,'Paraclinicos '!W918&lt;13,2,'Paraclinicos '!W918&lt;15,1,'Paraclinicos '!W918=15,0)</f>
        <v>2</v>
      </c>
      <c r="U920" s="54">
        <f t="shared" si="42"/>
        <v>4</v>
      </c>
      <c r="V920" cm="1">
        <f t="array" ref="V920">_xlfn.IFS('Paraclinicos '!S918="","",OR('Paraclinicos '!S918&lt;=8,'Paraclinicos '!S918&gt;=25),3,'Paraclinicos '!S918&lt;12,1,'Paraclinicos '!S918&lt;21,0,'Paraclinicos '!S918&lt;25,2)</f>
        <v>0</v>
      </c>
      <c r="W920" t="str">
        <f>IFERROR(IF(INDEX('BD Demog para scores enalazar'!Y$2:'BD Demog para scores enalazar'!Y$3000,MATCH(Formulas!A920,'BD Demog para scores enalazar'!A$2:'BD Demog para scores enalazar'!A$3000,0))=1,"SI","NO"),"")</f>
        <v>NO</v>
      </c>
      <c r="X920" s="9" t="str">
        <f>IFERROR(IF(INDEX('BD Demog para scores enalazar'!AJ$2:'BD Demog para scores enalazar'!AJ$3000,MATCH(Formulas!A920,'BD Demog para scores enalazar'!A$2:'BD Demog para scores enalazar'!A$3000,0))=1,"SI","NO"),"")</f>
        <v>NO</v>
      </c>
      <c r="Y920" cm="1">
        <f t="array" ref="Y920">IF(AND(W920="NO",X920="NO"),_xlfn.IFS('Paraclinicos '!K918&lt;=91,3,'Paraclinicos '!K918&lt;94,2,'Paraclinicos '!K918&lt;96,1,'Paraclinicos '!K918&gt;=96,0),"")</f>
        <v>3</v>
      </c>
      <c r="Z920" t="str" cm="1">
        <f t="array" ref="Z920">IF(OR(W920="SI",X920="SI"),_xlfn.IFS(OR(AND('Paraclinicos '!K919&lt;=83),AND('Paraclinicos '!K919&gt;=97,AA920=2)),3,OR(AND('Paraclinicos '!K919&lt;=86),AND('Paraclinicos '!K919&gt;=94,AA920=2)),2,OR(AND('Paraclinicos '!K919&lt;=88),AND('Paraclinicos '!K919&gt;=92,AA920=2)),1,OR(AND('Paraclinicos '!K919&gt;=88,'Paraclinicos '!K919&lt;=92),AND('Paraclinicos '!K919&gt;=93,AA920=0)),0),"")</f>
        <v/>
      </c>
      <c r="AA920" cm="1">
        <f t="array" ref="AA920">_xlfn.IFS('Paraclinicos '!E918="","",'Paraclinicos '!E918="Oxigeno",2,'Paraclinicos '!E918="Aire",0)</f>
        <v>2</v>
      </c>
    </row>
    <row r="921" spans="1:27" x14ac:dyDescent="0.25">
      <c r="A921">
        <f>'Paraclinicos '!A919</f>
        <v>208</v>
      </c>
      <c r="B921" s="3">
        <f>'Paraclinicos '!R919</f>
        <v>44322</v>
      </c>
      <c r="C921" cm="1">
        <f t="array" ref="C921">_xlfn.IFS('Paraclinicos '!Q919="","",'Paraclinicos '!Q919&gt;60,3,'Paraclinicos '!Q919&lt;=60,1)</f>
        <v>3</v>
      </c>
      <c r="D921" t="str">
        <f>IFERROR(IF(INDEX('BD Demog para scores enalazar'!BC$2:BC$3000,MATCH(Formulas!A921,'BD Demog para scores enalazar'!A$2:A$3000,0))=0,"SI","NO"),"")</f>
        <v>SI</v>
      </c>
      <c r="E921" cm="1">
        <f t="array" ref="E921">_xlfn.IFS(D921="","",D921="SI",4,D921="NO",1)</f>
        <v>4</v>
      </c>
      <c r="F921" cm="1">
        <f t="array" ref="F921">_xlfn.IFS('Paraclinicos '!B919="","",'Paraclinicos '!B919&gt;1,1,'Paraclinicos '!B919&lt;=1,3)</f>
        <v>3</v>
      </c>
      <c r="G921" t="str" cm="1">
        <f t="array" ref="G921">_xlfn.IFS('Paraclinicos '!D919="","",AND('Paraclinicos '!D919&gt;=250,'Paraclinicos '!D919&lt;=500),2,'Paraclinicos '!D919&gt;500,3,'Paraclinicos '!D919&lt;250,1)</f>
        <v/>
      </c>
      <c r="H921" s="50">
        <f t="shared" si="43"/>
        <v>10</v>
      </c>
      <c r="I921" cm="1">
        <f t="array" ref="I921">_xlfn.IFS('Paraclinicos '!Q919="","",'Paraclinicos '!Q919&gt;=65,1,'Paraclinicos '!Q919&lt;65,0)</f>
        <v>1</v>
      </c>
      <c r="J921" cm="1">
        <f t="array" ref="J921">_xlfn.IFS('Paraclinicos '!I919="","",'Paraclinicos '!I919&gt;7,1,'Paraclinicos '!I919&lt;=7,0)</f>
        <v>1</v>
      </c>
      <c r="K921" cm="1">
        <f t="array" ref="K921">_xlfn.IFS('Paraclinicos '!W919="","",'Paraclinicos '!W919&lt;=8,1,'Paraclinicos '!W919&gt;8,0)</f>
        <v>0</v>
      </c>
      <c r="L921" cm="1">
        <f t="array" ref="L921">_xlfn.IFS('Paraclinicos '!S919="","",'Paraclinicos '!S919&gt;=30,1,'Paraclinicos '!S919&lt;30,0)</f>
        <v>0</v>
      </c>
      <c r="M921" cm="1">
        <f t="array" ref="M921">_xlfn.IFS(OR('Paraclinicos '!T919="",'Paraclinicos '!U919=""),"",OR('Paraclinicos '!T919&lt;=90,'Paraclinicos '!U919&lt;=60),1,OR('Paraclinicos '!T919&gt;90,'Paraclinicos '!U919&gt;60),0)</f>
        <v>0</v>
      </c>
      <c r="N921" s="45">
        <f t="shared" si="44"/>
        <v>2</v>
      </c>
      <c r="O921" cm="1">
        <f t="array" ref="O921">_xlfn.IFS(OR('Paraclinicos '!M919="",'Paraclinicos '!N919="",'Paraclinicos '!N919=0),"",'Paraclinicos '!M919/'Paraclinicos '!N919&lt;100,4,'Paraclinicos '!M919/'Paraclinicos '!N919&lt;200,3,'Paraclinicos '!M919/'Paraclinicos '!N919&lt;300,2,'Paraclinicos '!M919/'Paraclinicos '!N919&lt;400,1,'Paraclinicos '!M919/'Paraclinicos '!N919&gt;=400,0)</f>
        <v>2</v>
      </c>
      <c r="P921" cm="1">
        <f t="array" ref="P921">_xlfn.IFS('Paraclinicos '!C919="","",'Paraclinicos '!C919&lt;20,4,'Paraclinicos '!C919&lt;50,3,'Paraclinicos '!C919&lt;100,2,'Paraclinicos '!C919&lt;150,1,'Paraclinicos '!C919&gt;150,0)</f>
        <v>0</v>
      </c>
      <c r="Q921" cm="1">
        <f t="array" ref="Q921">_xlfn.IFS('Paraclinicos '!O919="","",'Paraclinicos '!O919&lt;1.2,0,'Paraclinicos '!O919&lt;2,1,'Paraclinicos '!O919&lt;3.5,2,'Paraclinicos '!O919&lt;5,3,'Paraclinicos '!O919&gt;5,4)</f>
        <v>0</v>
      </c>
      <c r="R921" t="str" cm="1">
        <f t="array" ref="R921">_xlfn.IFS('Paraclinicos '!J919="","",'Paraclinicos '!J919&lt;1.2,0,'Paraclinicos '!J919&lt;2,1,'Paraclinicos '!J919&lt;6,2,'Paraclinicos '!J919&lt;12,3,'Paraclinicos '!J919&gt;=12,4)</f>
        <v/>
      </c>
      <c r="S921" cm="1">
        <f t="array" ref="S921">_xlfn.IFS('Paraclinicos '!Y919="","",'Paraclinicos '!Y919&lt;70,1,'Paraclinicos '!Y919&gt;=70,0)</f>
        <v>0</v>
      </c>
      <c r="T921" cm="1">
        <f t="array" ref="T921">_xlfn.IFS('Paraclinicos '!W919="","",'Paraclinicos '!W919&lt;6,4,'Paraclinicos '!W919&lt;10,3,'Paraclinicos '!W919&lt;13,2,'Paraclinicos '!W919&lt;15,1,'Paraclinicos '!W919=15,0)</f>
        <v>2</v>
      </c>
      <c r="U921" s="54">
        <f t="shared" si="42"/>
        <v>4</v>
      </c>
      <c r="V921" cm="1">
        <f t="array" ref="V921">_xlfn.IFS('Paraclinicos '!S919="","",OR('Paraclinicos '!S919&lt;=8,'Paraclinicos '!S919&gt;=25),3,'Paraclinicos '!S919&lt;12,1,'Paraclinicos '!S919&lt;21,0,'Paraclinicos '!S919&lt;25,2)</f>
        <v>2</v>
      </c>
      <c r="W921" t="str">
        <f>IFERROR(IF(INDEX('BD Demog para scores enalazar'!Y$2:'BD Demog para scores enalazar'!Y$3000,MATCH(Formulas!A921,'BD Demog para scores enalazar'!A$2:'BD Demog para scores enalazar'!A$3000,0))=1,"SI","NO"),"")</f>
        <v>NO</v>
      </c>
      <c r="X921" s="9" t="str">
        <f>IFERROR(IF(INDEX('BD Demog para scores enalazar'!AJ$2:'BD Demog para scores enalazar'!AJ$3000,MATCH(Formulas!A921,'BD Demog para scores enalazar'!A$2:'BD Demog para scores enalazar'!A$3000,0))=1,"SI","NO"),"")</f>
        <v>NO</v>
      </c>
      <c r="Y921" cm="1">
        <f t="array" ref="Y921">IF(AND(W921="NO",X921="NO"),_xlfn.IFS('Paraclinicos '!K919&lt;=91,3,'Paraclinicos '!K919&lt;94,2,'Paraclinicos '!K919&lt;96,1,'Paraclinicos '!K919&gt;=96,0),"")</f>
        <v>3</v>
      </c>
      <c r="Z921" t="str" cm="1">
        <f t="array" ref="Z921">IF(OR(W921="SI",X921="SI"),_xlfn.IFS(OR(AND('Paraclinicos '!K920&lt;=83),AND('Paraclinicos '!K920&gt;=97,AA921=2)),3,OR(AND('Paraclinicos '!K920&lt;=86),AND('Paraclinicos '!K920&gt;=94,AA921=2)),2,OR(AND('Paraclinicos '!K920&lt;=88),AND('Paraclinicos '!K920&gt;=92,AA921=2)),1,OR(AND('Paraclinicos '!K920&gt;=88,'Paraclinicos '!K920&lt;=92),AND('Paraclinicos '!K920&gt;=93,AA921=0)),0),"")</f>
        <v/>
      </c>
      <c r="AA921" cm="1">
        <f t="array" ref="AA921">_xlfn.IFS('Paraclinicos '!E919="","",'Paraclinicos '!E919="Oxigeno",2,'Paraclinicos '!E919="Aire",0)</f>
        <v>2</v>
      </c>
    </row>
    <row r="922" spans="1:27" x14ac:dyDescent="0.25">
      <c r="A922">
        <f>'Paraclinicos '!A920</f>
        <v>208</v>
      </c>
      <c r="B922" s="3">
        <f>'Paraclinicos '!R920</f>
        <v>44323</v>
      </c>
      <c r="C922" cm="1">
        <f t="array" ref="C922">_xlfn.IFS('Paraclinicos '!Q920="","",'Paraclinicos '!Q920&gt;60,3,'Paraclinicos '!Q920&lt;=60,1)</f>
        <v>3</v>
      </c>
      <c r="D922" t="str">
        <f>IFERROR(IF(INDEX('BD Demog para scores enalazar'!BC$2:BC$3000,MATCH(Formulas!A922,'BD Demog para scores enalazar'!A$2:A$3000,0))=0,"SI","NO"),"")</f>
        <v>SI</v>
      </c>
      <c r="E922" cm="1">
        <f t="array" ref="E922">_xlfn.IFS(D922="","",D922="SI",4,D922="NO",1)</f>
        <v>4</v>
      </c>
      <c r="F922" cm="1">
        <f t="array" ref="F922">_xlfn.IFS('Paraclinicos '!B920="","",'Paraclinicos '!B920&gt;1,1,'Paraclinicos '!B920&lt;=1,3)</f>
        <v>3</v>
      </c>
      <c r="G922" t="str" cm="1">
        <f t="array" ref="G922">_xlfn.IFS('Paraclinicos '!D920="","",AND('Paraclinicos '!D920&gt;=250,'Paraclinicos '!D920&lt;=500),2,'Paraclinicos '!D920&gt;500,3,'Paraclinicos '!D920&lt;250,1)</f>
        <v/>
      </c>
      <c r="H922" s="50">
        <f t="shared" si="43"/>
        <v>10</v>
      </c>
      <c r="I922" cm="1">
        <f t="array" ref="I922">_xlfn.IFS('Paraclinicos '!Q920="","",'Paraclinicos '!Q920&gt;=65,1,'Paraclinicos '!Q920&lt;65,0)</f>
        <v>1</v>
      </c>
      <c r="J922" cm="1">
        <f t="array" ref="J922">_xlfn.IFS('Paraclinicos '!I920="","",'Paraclinicos '!I920&gt;7,1,'Paraclinicos '!I920&lt;=7,0)</f>
        <v>1</v>
      </c>
      <c r="K922" cm="1">
        <f t="array" ref="K922">_xlfn.IFS('Paraclinicos '!W920="","",'Paraclinicos '!W920&lt;=8,1,'Paraclinicos '!W920&gt;8,0)</f>
        <v>0</v>
      </c>
      <c r="L922" cm="1">
        <f t="array" ref="L922">_xlfn.IFS('Paraclinicos '!S920="","",'Paraclinicos '!S920&gt;=30,1,'Paraclinicos '!S920&lt;30,0)</f>
        <v>0</v>
      </c>
      <c r="M922" cm="1">
        <f t="array" ref="M922">_xlfn.IFS(OR('Paraclinicos '!T920="",'Paraclinicos '!U920=""),"",OR('Paraclinicos '!T920&lt;=90,'Paraclinicos '!U920&lt;=60),1,OR('Paraclinicos '!T920&gt;90,'Paraclinicos '!U920&gt;60),0)</f>
        <v>1</v>
      </c>
      <c r="N922" s="45">
        <f t="shared" si="44"/>
        <v>3</v>
      </c>
      <c r="O922" cm="1">
        <f t="array" ref="O922">_xlfn.IFS(OR('Paraclinicos '!M920="",'Paraclinicos '!N920="",'Paraclinicos '!N920=0),"",'Paraclinicos '!M920/'Paraclinicos '!N920&lt;100,4,'Paraclinicos '!M920/'Paraclinicos '!N920&lt;200,3,'Paraclinicos '!M920/'Paraclinicos '!N920&lt;300,2,'Paraclinicos '!M920/'Paraclinicos '!N920&lt;400,1,'Paraclinicos '!M920/'Paraclinicos '!N920&gt;=400,0)</f>
        <v>3</v>
      </c>
      <c r="P922" cm="1">
        <f t="array" ref="P922">_xlfn.IFS('Paraclinicos '!C920="","",'Paraclinicos '!C920&lt;20,4,'Paraclinicos '!C920&lt;50,3,'Paraclinicos '!C920&lt;100,2,'Paraclinicos '!C920&lt;150,1,'Paraclinicos '!C920&gt;150,0)</f>
        <v>0</v>
      </c>
      <c r="Q922" cm="1">
        <f t="array" ref="Q922">_xlfn.IFS('Paraclinicos '!O920="","",'Paraclinicos '!O920&lt;1.2,0,'Paraclinicos '!O920&lt;2,1,'Paraclinicos '!O920&lt;3.5,2,'Paraclinicos '!O920&lt;5,3,'Paraclinicos '!O920&gt;5,4)</f>
        <v>0</v>
      </c>
      <c r="R922" t="str" cm="1">
        <f t="array" ref="R922">_xlfn.IFS('Paraclinicos '!J920="","",'Paraclinicos '!J920&lt;1.2,0,'Paraclinicos '!J920&lt;2,1,'Paraclinicos '!J920&lt;6,2,'Paraclinicos '!J920&lt;12,3,'Paraclinicos '!J920&gt;=12,4)</f>
        <v/>
      </c>
      <c r="S922" cm="1">
        <f t="array" ref="S922">_xlfn.IFS('Paraclinicos '!Y920="","",'Paraclinicos '!Y920&lt;70,1,'Paraclinicos '!Y920&gt;=70,0)</f>
        <v>0</v>
      </c>
      <c r="T922" cm="1">
        <f t="array" ref="T922">_xlfn.IFS('Paraclinicos '!W920="","",'Paraclinicos '!W920&lt;6,4,'Paraclinicos '!W920&lt;10,3,'Paraclinicos '!W920&lt;13,2,'Paraclinicos '!W920&lt;15,1,'Paraclinicos '!W920=15,0)</f>
        <v>2</v>
      </c>
      <c r="U922" s="54">
        <f t="shared" si="42"/>
        <v>5</v>
      </c>
      <c r="V922" cm="1">
        <f t="array" ref="V922">_xlfn.IFS('Paraclinicos '!S920="","",OR('Paraclinicos '!S920&lt;=8,'Paraclinicos '!S920&gt;=25),3,'Paraclinicos '!S920&lt;12,1,'Paraclinicos '!S920&lt;21,0,'Paraclinicos '!S920&lt;25,2)</f>
        <v>0</v>
      </c>
      <c r="W922" t="str">
        <f>IFERROR(IF(INDEX('BD Demog para scores enalazar'!Y$2:'BD Demog para scores enalazar'!Y$3000,MATCH(Formulas!A922,'BD Demog para scores enalazar'!A$2:'BD Demog para scores enalazar'!A$3000,0))=1,"SI","NO"),"")</f>
        <v>NO</v>
      </c>
      <c r="X922" s="9" t="str">
        <f>IFERROR(IF(INDEX('BD Demog para scores enalazar'!AJ$2:'BD Demog para scores enalazar'!AJ$3000,MATCH(Formulas!A922,'BD Demog para scores enalazar'!A$2:'BD Demog para scores enalazar'!A$3000,0))=1,"SI","NO"),"")</f>
        <v>NO</v>
      </c>
      <c r="Y922" cm="1">
        <f t="array" ref="Y922">IF(AND(W922="NO",X922="NO"),_xlfn.IFS('Paraclinicos '!K920&lt;=91,3,'Paraclinicos '!K920&lt;94,2,'Paraclinicos '!K920&lt;96,1,'Paraclinicos '!K920&gt;=96,0),"")</f>
        <v>3</v>
      </c>
      <c r="Z922" t="str" cm="1">
        <f t="array" ref="Z922">IF(OR(W922="SI",X922="SI"),_xlfn.IFS(OR(AND('Paraclinicos '!K921&lt;=83),AND('Paraclinicos '!K921&gt;=97,AA922=2)),3,OR(AND('Paraclinicos '!K921&lt;=86),AND('Paraclinicos '!K921&gt;=94,AA922=2)),2,OR(AND('Paraclinicos '!K921&lt;=88),AND('Paraclinicos '!K921&gt;=92,AA922=2)),1,OR(AND('Paraclinicos '!K921&gt;=88,'Paraclinicos '!K921&lt;=92),AND('Paraclinicos '!K921&gt;=93,AA922=0)),0),"")</f>
        <v/>
      </c>
      <c r="AA922" cm="1">
        <f t="array" ref="AA922">_xlfn.IFS('Paraclinicos '!E920="","",'Paraclinicos '!E920="Oxigeno",2,'Paraclinicos '!E920="Aire",0)</f>
        <v>2</v>
      </c>
    </row>
    <row r="923" spans="1:27" x14ac:dyDescent="0.25">
      <c r="A923">
        <f>'Paraclinicos '!A921</f>
        <v>208</v>
      </c>
      <c r="B923" s="3">
        <f>'Paraclinicos '!R921</f>
        <v>44323</v>
      </c>
      <c r="C923" cm="1">
        <f t="array" ref="C923">_xlfn.IFS('Paraclinicos '!Q921="","",'Paraclinicos '!Q921&gt;60,3,'Paraclinicos '!Q921&lt;=60,1)</f>
        <v>3</v>
      </c>
      <c r="D923" t="str">
        <f>IFERROR(IF(INDEX('BD Demog para scores enalazar'!BC$2:BC$3000,MATCH(Formulas!A923,'BD Demog para scores enalazar'!A$2:A$3000,0))=0,"SI","NO"),"")</f>
        <v>SI</v>
      </c>
      <c r="E923" cm="1">
        <f t="array" ref="E923">_xlfn.IFS(D923="","",D923="SI",4,D923="NO",1)</f>
        <v>4</v>
      </c>
      <c r="F923" cm="1">
        <f t="array" ref="F923">_xlfn.IFS('Paraclinicos '!B921="","",'Paraclinicos '!B921&gt;1,1,'Paraclinicos '!B921&lt;=1,3)</f>
        <v>3</v>
      </c>
      <c r="G923" t="str" cm="1">
        <f t="array" ref="G923">_xlfn.IFS('Paraclinicos '!D921="","",AND('Paraclinicos '!D921&gt;=250,'Paraclinicos '!D921&lt;=500),2,'Paraclinicos '!D921&gt;500,3,'Paraclinicos '!D921&lt;250,1)</f>
        <v/>
      </c>
      <c r="H923" s="50">
        <f t="shared" si="43"/>
        <v>10</v>
      </c>
      <c r="I923" cm="1">
        <f t="array" ref="I923">_xlfn.IFS('Paraclinicos '!Q921="","",'Paraclinicos '!Q921&gt;=65,1,'Paraclinicos '!Q921&lt;65,0)</f>
        <v>1</v>
      </c>
      <c r="J923" cm="1">
        <f t="array" ref="J923">_xlfn.IFS('Paraclinicos '!I921="","",'Paraclinicos '!I921&gt;7,1,'Paraclinicos '!I921&lt;=7,0)</f>
        <v>1</v>
      </c>
      <c r="K923" cm="1">
        <f t="array" ref="K923">_xlfn.IFS('Paraclinicos '!W921="","",'Paraclinicos '!W921&lt;=8,1,'Paraclinicos '!W921&gt;8,0)</f>
        <v>0</v>
      </c>
      <c r="L923" cm="1">
        <f t="array" ref="L923">_xlfn.IFS('Paraclinicos '!S921="","",'Paraclinicos '!S921&gt;=30,1,'Paraclinicos '!S921&lt;30,0)</f>
        <v>0</v>
      </c>
      <c r="M923" cm="1">
        <f t="array" ref="M923">_xlfn.IFS(OR('Paraclinicos '!T921="",'Paraclinicos '!U921=""),"",OR('Paraclinicos '!T921&lt;=90,'Paraclinicos '!U921&lt;=60),1,OR('Paraclinicos '!T921&gt;90,'Paraclinicos '!U921&gt;60),0)</f>
        <v>0</v>
      </c>
      <c r="N923" s="45">
        <f t="shared" si="44"/>
        <v>3</v>
      </c>
      <c r="O923" cm="1">
        <f t="array" ref="O923">_xlfn.IFS(OR('Paraclinicos '!M921="",'Paraclinicos '!N921="",'Paraclinicos '!N921=0),"",'Paraclinicos '!M921/'Paraclinicos '!N921&lt;100,4,'Paraclinicos '!M921/'Paraclinicos '!N921&lt;200,3,'Paraclinicos '!M921/'Paraclinicos '!N921&lt;300,2,'Paraclinicos '!M921/'Paraclinicos '!N921&lt;400,1,'Paraclinicos '!M921/'Paraclinicos '!N921&gt;=400,0)</f>
        <v>2</v>
      </c>
      <c r="P923" cm="1">
        <f t="array" ref="P923">_xlfn.IFS('Paraclinicos '!C921="","",'Paraclinicos '!C921&lt;20,4,'Paraclinicos '!C921&lt;50,3,'Paraclinicos '!C921&lt;100,2,'Paraclinicos '!C921&lt;150,1,'Paraclinicos '!C921&gt;150,0)</f>
        <v>0</v>
      </c>
      <c r="Q923" cm="1">
        <f t="array" ref="Q923">_xlfn.IFS('Paraclinicos '!O921="","",'Paraclinicos '!O921&lt;1.2,0,'Paraclinicos '!O921&lt;2,1,'Paraclinicos '!O921&lt;3.5,2,'Paraclinicos '!O921&lt;5,3,'Paraclinicos '!O921&gt;5,4)</f>
        <v>0</v>
      </c>
      <c r="R923" t="str" cm="1">
        <f t="array" ref="R923">_xlfn.IFS('Paraclinicos '!J921="","",'Paraclinicos '!J921&lt;1.2,0,'Paraclinicos '!J921&lt;2,1,'Paraclinicos '!J921&lt;6,2,'Paraclinicos '!J921&lt;12,3,'Paraclinicos '!J921&gt;=12,4)</f>
        <v/>
      </c>
      <c r="S923" cm="1">
        <f t="array" ref="S923">_xlfn.IFS('Paraclinicos '!Y921="","",'Paraclinicos '!Y921&lt;70,1,'Paraclinicos '!Y921&gt;=70,0)</f>
        <v>0</v>
      </c>
      <c r="T923" cm="1">
        <f t="array" ref="T923">_xlfn.IFS('Paraclinicos '!W921="","",'Paraclinicos '!W921&lt;6,4,'Paraclinicos '!W921&lt;10,3,'Paraclinicos '!W921&lt;13,2,'Paraclinicos '!W921&lt;15,1,'Paraclinicos '!W921=15,0)</f>
        <v>2</v>
      </c>
      <c r="U923" s="54">
        <f t="shared" si="42"/>
        <v>4</v>
      </c>
      <c r="V923" cm="1">
        <f t="array" ref="V923">_xlfn.IFS('Paraclinicos '!S921="","",OR('Paraclinicos '!S921&lt;=8,'Paraclinicos '!S921&gt;=25),3,'Paraclinicos '!S921&lt;12,1,'Paraclinicos '!S921&lt;21,0,'Paraclinicos '!S921&lt;25,2)</f>
        <v>0</v>
      </c>
      <c r="W923" t="str">
        <f>IFERROR(IF(INDEX('BD Demog para scores enalazar'!Y$2:'BD Demog para scores enalazar'!Y$3000,MATCH(Formulas!A923,'BD Demog para scores enalazar'!A$2:'BD Demog para scores enalazar'!A$3000,0))=1,"SI","NO"),"")</f>
        <v>NO</v>
      </c>
      <c r="X923" s="9" t="str">
        <f>IFERROR(IF(INDEX('BD Demog para scores enalazar'!AJ$2:'BD Demog para scores enalazar'!AJ$3000,MATCH(Formulas!A923,'BD Demog para scores enalazar'!A$2:'BD Demog para scores enalazar'!A$3000,0))=1,"SI","NO"),"")</f>
        <v>NO</v>
      </c>
      <c r="Y923" cm="1">
        <f t="array" ref="Y923">IF(AND(W923="NO",X923="NO"),_xlfn.IFS('Paraclinicos '!K921&lt;=91,3,'Paraclinicos '!K921&lt;94,2,'Paraclinicos '!K921&lt;96,1,'Paraclinicos '!K921&gt;=96,0),"")</f>
        <v>3</v>
      </c>
      <c r="Z923" t="str" cm="1">
        <f t="array" ref="Z923">IF(OR(W923="SI",X923="SI"),_xlfn.IFS(OR(AND('Paraclinicos '!K922&lt;=83),AND('Paraclinicos '!K922&gt;=97,AA923=2)),3,OR(AND('Paraclinicos '!K922&lt;=86),AND('Paraclinicos '!K922&gt;=94,AA923=2)),2,OR(AND('Paraclinicos '!K922&lt;=88),AND('Paraclinicos '!K922&gt;=92,AA923=2)),1,OR(AND('Paraclinicos '!K922&gt;=88,'Paraclinicos '!K922&lt;=92),AND('Paraclinicos '!K922&gt;=93,AA923=0)),0),"")</f>
        <v/>
      </c>
      <c r="AA923" cm="1">
        <f t="array" ref="AA923">_xlfn.IFS('Paraclinicos '!E921="","",'Paraclinicos '!E921="Oxigeno",2,'Paraclinicos '!E921="Aire",0)</f>
        <v>2</v>
      </c>
    </row>
    <row r="924" spans="1:27" x14ac:dyDescent="0.25">
      <c r="A924">
        <f>'Paraclinicos '!A922</f>
        <v>218</v>
      </c>
      <c r="B924" s="3">
        <f>'Paraclinicos '!R922</f>
        <v>44311</v>
      </c>
      <c r="C924" cm="1">
        <f t="array" ref="C924">_xlfn.IFS('Paraclinicos '!Q922="","",'Paraclinicos '!Q922&gt;60,3,'Paraclinicos '!Q922&lt;=60,1)</f>
        <v>1</v>
      </c>
      <c r="D924" t="str">
        <f>IFERROR(IF(INDEX('BD Demog para scores enalazar'!BC$2:BC$3000,MATCH(Formulas!A924,'BD Demog para scores enalazar'!A$2:A$3000,0))=0,"SI","NO"),"")</f>
        <v>SI</v>
      </c>
      <c r="E924" cm="1">
        <f t="array" ref="E924">_xlfn.IFS(D924="","",D924="SI",4,D924="NO",1)</f>
        <v>4</v>
      </c>
      <c r="F924" cm="1">
        <f t="array" ref="F924">_xlfn.IFS('Paraclinicos '!B922="","",'Paraclinicos '!B922&gt;1,1,'Paraclinicos '!B922&lt;=1,3)</f>
        <v>3</v>
      </c>
      <c r="G924" t="str" cm="1">
        <f t="array" ref="G924">_xlfn.IFS('Paraclinicos '!D922="","",AND('Paraclinicos '!D922&gt;=250,'Paraclinicos '!D922&lt;=500),2,'Paraclinicos '!D922&gt;500,3,'Paraclinicos '!D922&lt;250,1)</f>
        <v/>
      </c>
      <c r="H924" s="50">
        <f t="shared" si="43"/>
        <v>8</v>
      </c>
      <c r="I924" cm="1">
        <f t="array" ref="I924">_xlfn.IFS('Paraclinicos '!Q922="","",'Paraclinicos '!Q922&gt;=65,1,'Paraclinicos '!Q922&lt;65,0)</f>
        <v>0</v>
      </c>
      <c r="J924" cm="1">
        <f t="array" ref="J924">_xlfn.IFS('Paraclinicos '!I922="","",'Paraclinicos '!I922&gt;7,1,'Paraclinicos '!I922&lt;=7,0)</f>
        <v>1</v>
      </c>
      <c r="K924" cm="1">
        <f t="array" ref="K924">_xlfn.IFS('Paraclinicos '!W922="","",'Paraclinicos '!W922&lt;=8,1,'Paraclinicos '!W922&gt;8,0)</f>
        <v>1</v>
      </c>
      <c r="L924" cm="1">
        <f t="array" ref="L924">_xlfn.IFS('Paraclinicos '!S922="","",'Paraclinicos '!S922&gt;=30,1,'Paraclinicos '!S922&lt;30,0)</f>
        <v>0</v>
      </c>
      <c r="M924" cm="1">
        <f t="array" ref="M924">_xlfn.IFS(OR('Paraclinicos '!T922="",'Paraclinicos '!U922=""),"",OR('Paraclinicos '!T922&lt;=90,'Paraclinicos '!U922&lt;=60),1,OR('Paraclinicos '!T922&gt;90,'Paraclinicos '!U922&gt;60),0)</f>
        <v>0</v>
      </c>
      <c r="N924" s="45">
        <f t="shared" si="44"/>
        <v>3</v>
      </c>
      <c r="O924" cm="1">
        <f t="array" ref="O924">_xlfn.IFS(OR('Paraclinicos '!M922="",'Paraclinicos '!N922="",'Paraclinicos '!N922=0),"",'Paraclinicos '!M922/'Paraclinicos '!N922&lt;100,4,'Paraclinicos '!M922/'Paraclinicos '!N922&lt;200,3,'Paraclinicos '!M922/'Paraclinicos '!N922&lt;300,2,'Paraclinicos '!M922/'Paraclinicos '!N922&lt;400,1,'Paraclinicos '!M922/'Paraclinicos '!N922&gt;=400,0)</f>
        <v>1</v>
      </c>
      <c r="P924" cm="1">
        <f t="array" ref="P924">_xlfn.IFS('Paraclinicos '!C922="","",'Paraclinicos '!C922&lt;20,4,'Paraclinicos '!C922&lt;50,3,'Paraclinicos '!C922&lt;100,2,'Paraclinicos '!C922&lt;150,1,'Paraclinicos '!C922&gt;150,0)</f>
        <v>0</v>
      </c>
      <c r="Q924" cm="1">
        <f t="array" ref="Q924">_xlfn.IFS('Paraclinicos '!O922="","",'Paraclinicos '!O922&lt;1.2,0,'Paraclinicos '!O922&lt;2,1,'Paraclinicos '!O922&lt;3.5,2,'Paraclinicos '!O922&lt;5,3,'Paraclinicos '!O922&gt;5,4)</f>
        <v>0</v>
      </c>
      <c r="R924" cm="1">
        <f t="array" ref="R924">_xlfn.IFS('Paraclinicos '!J922="","",'Paraclinicos '!J922&lt;1.2,0,'Paraclinicos '!J922&lt;2,1,'Paraclinicos '!J922&lt;6,2,'Paraclinicos '!J922&lt;12,3,'Paraclinicos '!J922&gt;=12,4)</f>
        <v>0</v>
      </c>
      <c r="S924" cm="1">
        <f t="array" ref="S924">_xlfn.IFS('Paraclinicos '!Y922="","",'Paraclinicos '!Y922&lt;70,1,'Paraclinicos '!Y922&gt;=70,0)</f>
        <v>0</v>
      </c>
      <c r="T924" cm="1">
        <f t="array" ref="T924">_xlfn.IFS('Paraclinicos '!W922="","",'Paraclinicos '!W922&lt;6,4,'Paraclinicos '!W922&lt;10,3,'Paraclinicos '!W922&lt;13,2,'Paraclinicos '!W922&lt;15,1,'Paraclinicos '!W922=15,0)</f>
        <v>3</v>
      </c>
      <c r="U924" s="54">
        <f t="shared" si="42"/>
        <v>4</v>
      </c>
      <c r="V924" cm="1">
        <f t="array" ref="V924">_xlfn.IFS('Paraclinicos '!S922="","",OR('Paraclinicos '!S922&lt;=8,'Paraclinicos '!S922&gt;=25),3,'Paraclinicos '!S922&lt;12,1,'Paraclinicos '!S922&lt;21,0,'Paraclinicos '!S922&lt;25,2)</f>
        <v>0</v>
      </c>
      <c r="W924" t="str">
        <f>IFERROR(IF(INDEX('BD Demog para scores enalazar'!Y$2:'BD Demog para scores enalazar'!Y$3000,MATCH(Formulas!A924,'BD Demog para scores enalazar'!A$2:'BD Demog para scores enalazar'!A$3000,0))=1,"SI","NO"),"")</f>
        <v>NO</v>
      </c>
      <c r="X924" s="9" t="str">
        <f>IFERROR(IF(INDEX('BD Demog para scores enalazar'!AJ$2:'BD Demog para scores enalazar'!AJ$3000,MATCH(Formulas!A924,'BD Demog para scores enalazar'!A$2:'BD Demog para scores enalazar'!A$3000,0))=1,"SI","NO"),"")</f>
        <v>NO</v>
      </c>
      <c r="Y924" cm="1">
        <f t="array" ref="Y924">IF(AND(W924="NO",X924="NO"),_xlfn.IFS('Paraclinicos '!K922&lt;=91,3,'Paraclinicos '!K922&lt;94,2,'Paraclinicos '!K922&lt;96,1,'Paraclinicos '!K922&gt;=96,0),"")</f>
        <v>0</v>
      </c>
      <c r="Z924" t="str" cm="1">
        <f t="array" ref="Z924">IF(OR(W924="SI",X924="SI"),_xlfn.IFS(OR(AND('Paraclinicos '!K923&lt;=83),AND('Paraclinicos '!K923&gt;=97,AA924=2)),3,OR(AND('Paraclinicos '!K923&lt;=86),AND('Paraclinicos '!K923&gt;=94,AA924=2)),2,OR(AND('Paraclinicos '!K923&lt;=88),AND('Paraclinicos '!K923&gt;=92,AA924=2)),1,OR(AND('Paraclinicos '!K923&gt;=88,'Paraclinicos '!K923&lt;=92),AND('Paraclinicos '!K923&gt;=93,AA924=0)),0),"")</f>
        <v/>
      </c>
      <c r="AA924" cm="1">
        <f t="array" ref="AA924">_xlfn.IFS('Paraclinicos '!E922="","",'Paraclinicos '!E922="Oxigeno",2,'Paraclinicos '!E922="Aire",0)</f>
        <v>2</v>
      </c>
    </row>
    <row r="925" spans="1:27" x14ac:dyDescent="0.25">
      <c r="A925">
        <f>'Paraclinicos '!A923</f>
        <v>218</v>
      </c>
      <c r="B925" s="3">
        <f>'Paraclinicos '!R923</f>
        <v>44313</v>
      </c>
      <c r="C925" cm="1">
        <f t="array" ref="C925">_xlfn.IFS('Paraclinicos '!Q923="","",'Paraclinicos '!Q923&gt;60,3,'Paraclinicos '!Q923&lt;=60,1)</f>
        <v>1</v>
      </c>
      <c r="D925" t="str">
        <f>IFERROR(IF(INDEX('BD Demog para scores enalazar'!BC$2:BC$3000,MATCH(Formulas!A925,'BD Demog para scores enalazar'!A$2:A$3000,0))=0,"SI","NO"),"")</f>
        <v>SI</v>
      </c>
      <c r="E925" cm="1">
        <f t="array" ref="E925">_xlfn.IFS(D925="","",D925="SI",4,D925="NO",1)</f>
        <v>4</v>
      </c>
      <c r="F925" cm="1">
        <f t="array" ref="F925">_xlfn.IFS('Paraclinicos '!B923="","",'Paraclinicos '!B923&gt;1,1,'Paraclinicos '!B923&lt;=1,3)</f>
        <v>1</v>
      </c>
      <c r="G925" t="str" cm="1">
        <f t="array" ref="G925">_xlfn.IFS('Paraclinicos '!D923="","",AND('Paraclinicos '!D923&gt;=250,'Paraclinicos '!D923&lt;=500),2,'Paraclinicos '!D923&gt;500,3,'Paraclinicos '!D923&lt;250,1)</f>
        <v/>
      </c>
      <c r="H925" s="50">
        <f t="shared" si="43"/>
        <v>6</v>
      </c>
      <c r="I925" cm="1">
        <f t="array" ref="I925">_xlfn.IFS('Paraclinicos '!Q923="","",'Paraclinicos '!Q923&gt;=65,1,'Paraclinicos '!Q923&lt;65,0)</f>
        <v>0</v>
      </c>
      <c r="J925" cm="1">
        <f t="array" ref="J925">_xlfn.IFS('Paraclinicos '!I923="","",'Paraclinicos '!I923&gt;7,1,'Paraclinicos '!I923&lt;=7,0)</f>
        <v>1</v>
      </c>
      <c r="K925" cm="1">
        <f t="array" ref="K925">_xlfn.IFS('Paraclinicos '!W923="","",'Paraclinicos '!W923&lt;=8,1,'Paraclinicos '!W923&gt;8,0)</f>
        <v>0</v>
      </c>
      <c r="L925" cm="1">
        <f t="array" ref="L925">_xlfn.IFS('Paraclinicos '!S923="","",'Paraclinicos '!S923&gt;=30,1,'Paraclinicos '!S923&lt;30,0)</f>
        <v>0</v>
      </c>
      <c r="M925" cm="1">
        <f t="array" ref="M925">_xlfn.IFS(OR('Paraclinicos '!T923="",'Paraclinicos '!U923=""),"",OR('Paraclinicos '!T923&lt;=90,'Paraclinicos '!U923&lt;=60),1,OR('Paraclinicos '!T923&gt;90,'Paraclinicos '!U923&gt;60),0)</f>
        <v>0</v>
      </c>
      <c r="N925" s="45">
        <f t="shared" si="44"/>
        <v>3</v>
      </c>
      <c r="O925" cm="1">
        <f t="array" ref="O925">_xlfn.IFS(OR('Paraclinicos '!M923="",'Paraclinicos '!N923="",'Paraclinicos '!N923=0),"",'Paraclinicos '!M923/'Paraclinicos '!N923&lt;100,4,'Paraclinicos '!M923/'Paraclinicos '!N923&lt;200,3,'Paraclinicos '!M923/'Paraclinicos '!N923&lt;300,2,'Paraclinicos '!M923/'Paraclinicos '!N923&lt;400,1,'Paraclinicos '!M923/'Paraclinicos '!N923&gt;=400,0)</f>
        <v>2</v>
      </c>
      <c r="P925" cm="1">
        <f t="array" ref="P925">_xlfn.IFS('Paraclinicos '!C923="","",'Paraclinicos '!C923&lt;20,4,'Paraclinicos '!C923&lt;50,3,'Paraclinicos '!C923&lt;100,2,'Paraclinicos '!C923&lt;150,1,'Paraclinicos '!C923&gt;150,0)</f>
        <v>0</v>
      </c>
      <c r="Q925" cm="1">
        <f t="array" ref="Q925">_xlfn.IFS('Paraclinicos '!O923="","",'Paraclinicos '!O923&lt;1.2,0,'Paraclinicos '!O923&lt;2,1,'Paraclinicos '!O923&lt;3.5,2,'Paraclinicos '!O923&lt;5,3,'Paraclinicos '!O923&gt;5,4)</f>
        <v>0</v>
      </c>
      <c r="R925" t="str" cm="1">
        <f t="array" ref="R925">_xlfn.IFS('Paraclinicos '!J923="","",'Paraclinicos '!J923&lt;1.2,0,'Paraclinicos '!J923&lt;2,1,'Paraclinicos '!J923&lt;6,2,'Paraclinicos '!J923&lt;12,3,'Paraclinicos '!J923&gt;=12,4)</f>
        <v/>
      </c>
      <c r="S925" cm="1">
        <f t="array" ref="S925">_xlfn.IFS('Paraclinicos '!Y923="","",'Paraclinicos '!Y923&lt;70,1,'Paraclinicos '!Y923&gt;=70,0)</f>
        <v>0</v>
      </c>
      <c r="T925" cm="1">
        <f t="array" ref="T925">_xlfn.IFS('Paraclinicos '!W923="","",'Paraclinicos '!W923&lt;6,4,'Paraclinicos '!W923&lt;10,3,'Paraclinicos '!W923&lt;13,2,'Paraclinicos '!W923&lt;15,1,'Paraclinicos '!W923=15,0)</f>
        <v>0</v>
      </c>
      <c r="U925" s="54">
        <f t="shared" si="42"/>
        <v>2</v>
      </c>
      <c r="V925" cm="1">
        <f t="array" ref="V925">_xlfn.IFS('Paraclinicos '!S923="","",OR('Paraclinicos '!S923&lt;=8,'Paraclinicos '!S923&gt;=25),3,'Paraclinicos '!S923&lt;12,1,'Paraclinicos '!S923&lt;21,0,'Paraclinicos '!S923&lt;25,2)</f>
        <v>0</v>
      </c>
      <c r="W925" t="str">
        <f>IFERROR(IF(INDEX('BD Demog para scores enalazar'!Y$2:'BD Demog para scores enalazar'!Y$3000,MATCH(Formulas!A925,'BD Demog para scores enalazar'!A$2:'BD Demog para scores enalazar'!A$3000,0))=1,"SI","NO"),"")</f>
        <v>NO</v>
      </c>
      <c r="X925" s="9" t="str">
        <f>IFERROR(IF(INDEX('BD Demog para scores enalazar'!AJ$2:'BD Demog para scores enalazar'!AJ$3000,MATCH(Formulas!A925,'BD Demog para scores enalazar'!A$2:'BD Demog para scores enalazar'!A$3000,0))=1,"SI","NO"),"")</f>
        <v>NO</v>
      </c>
      <c r="Y925" cm="1">
        <f t="array" ref="Y925">IF(AND(W925="NO",X925="NO"),_xlfn.IFS('Paraclinicos '!K923&lt;=91,3,'Paraclinicos '!K923&lt;94,2,'Paraclinicos '!K923&lt;96,1,'Paraclinicos '!K923&gt;=96,0),"")</f>
        <v>3</v>
      </c>
      <c r="Z925" t="str" cm="1">
        <f t="array" ref="Z925">IF(OR(W925="SI",X925="SI"),_xlfn.IFS(OR(AND('Paraclinicos '!K924&lt;=83),AND('Paraclinicos '!K924&gt;=97,AA925=2)),3,OR(AND('Paraclinicos '!K924&lt;=86),AND('Paraclinicos '!K924&gt;=94,AA925=2)),2,OR(AND('Paraclinicos '!K924&lt;=88),AND('Paraclinicos '!K924&gt;=92,AA925=2)),1,OR(AND('Paraclinicos '!K924&gt;=88,'Paraclinicos '!K924&lt;=92),AND('Paraclinicos '!K924&gt;=93,AA925=0)),0),"")</f>
        <v/>
      </c>
      <c r="AA925" cm="1">
        <f t="array" ref="AA925">_xlfn.IFS('Paraclinicos '!E923="","",'Paraclinicos '!E923="Oxigeno",2,'Paraclinicos '!E923="Aire",0)</f>
        <v>2</v>
      </c>
    </row>
    <row r="926" spans="1:27" x14ac:dyDescent="0.25">
      <c r="A926">
        <f>'Paraclinicos '!A924</f>
        <v>218</v>
      </c>
      <c r="B926" s="3">
        <f>'Paraclinicos '!R924</f>
        <v>44315</v>
      </c>
      <c r="C926" cm="1">
        <f t="array" ref="C926">_xlfn.IFS('Paraclinicos '!Q924="","",'Paraclinicos '!Q924&gt;60,3,'Paraclinicos '!Q924&lt;=60,1)</f>
        <v>1</v>
      </c>
      <c r="D926" t="str">
        <f>IFERROR(IF(INDEX('BD Demog para scores enalazar'!BC$2:BC$3000,MATCH(Formulas!A926,'BD Demog para scores enalazar'!A$2:A$3000,0))=0,"SI","NO"),"")</f>
        <v>SI</v>
      </c>
      <c r="E926" cm="1">
        <f t="array" ref="E926">_xlfn.IFS(D926="","",D926="SI",4,D926="NO",1)</f>
        <v>4</v>
      </c>
      <c r="F926" cm="1">
        <f t="array" ref="F926">_xlfn.IFS('Paraclinicos '!B924="","",'Paraclinicos '!B924&gt;1,1,'Paraclinicos '!B924&lt;=1,3)</f>
        <v>1</v>
      </c>
      <c r="G926" t="str" cm="1">
        <f t="array" ref="G926">_xlfn.IFS('Paraclinicos '!D924="","",AND('Paraclinicos '!D924&gt;=250,'Paraclinicos '!D924&lt;=500),2,'Paraclinicos '!D924&gt;500,3,'Paraclinicos '!D924&lt;250,1)</f>
        <v/>
      </c>
      <c r="H926" s="50">
        <f t="shared" si="43"/>
        <v>6</v>
      </c>
      <c r="I926" cm="1">
        <f t="array" ref="I926">_xlfn.IFS('Paraclinicos '!Q924="","",'Paraclinicos '!Q924&gt;=65,1,'Paraclinicos '!Q924&lt;65,0)</f>
        <v>0</v>
      </c>
      <c r="J926" cm="1">
        <f t="array" ref="J926">_xlfn.IFS('Paraclinicos '!I924="","",'Paraclinicos '!I924&gt;7,1,'Paraclinicos '!I924&lt;=7,0)</f>
        <v>1</v>
      </c>
      <c r="K926" cm="1">
        <f t="array" ref="K926">_xlfn.IFS('Paraclinicos '!W924="","",'Paraclinicos '!W924&lt;=8,1,'Paraclinicos '!W924&gt;8,0)</f>
        <v>1</v>
      </c>
      <c r="L926" cm="1">
        <f t="array" ref="L926">_xlfn.IFS('Paraclinicos '!S924="","",'Paraclinicos '!S924&gt;=30,1,'Paraclinicos '!S924&lt;30,0)</f>
        <v>0</v>
      </c>
      <c r="M926" cm="1">
        <f t="array" ref="M926">_xlfn.IFS(OR('Paraclinicos '!T924="",'Paraclinicos '!U924=""),"",OR('Paraclinicos '!T924&lt;=90,'Paraclinicos '!U924&lt;=60),1,OR('Paraclinicos '!T924&gt;90,'Paraclinicos '!U924&gt;60),0)</f>
        <v>0</v>
      </c>
      <c r="N926" s="45">
        <f t="shared" si="44"/>
        <v>3</v>
      </c>
      <c r="O926" cm="1">
        <f t="array" ref="O926">_xlfn.IFS(OR('Paraclinicos '!M924="",'Paraclinicos '!N924="",'Paraclinicos '!N924=0),"",'Paraclinicos '!M924/'Paraclinicos '!N924&lt;100,4,'Paraclinicos '!M924/'Paraclinicos '!N924&lt;200,3,'Paraclinicos '!M924/'Paraclinicos '!N924&lt;300,2,'Paraclinicos '!M924/'Paraclinicos '!N924&lt;400,1,'Paraclinicos '!M924/'Paraclinicos '!N924&gt;=400,0)</f>
        <v>1</v>
      </c>
      <c r="P926" cm="1">
        <f t="array" ref="P926">_xlfn.IFS('Paraclinicos '!C924="","",'Paraclinicos '!C924&lt;20,4,'Paraclinicos '!C924&lt;50,3,'Paraclinicos '!C924&lt;100,2,'Paraclinicos '!C924&lt;150,1,'Paraclinicos '!C924&gt;150,0)</f>
        <v>0</v>
      </c>
      <c r="Q926" cm="1">
        <f t="array" ref="Q926">_xlfn.IFS('Paraclinicos '!O924="","",'Paraclinicos '!O924&lt;1.2,0,'Paraclinicos '!O924&lt;2,1,'Paraclinicos '!O924&lt;3.5,2,'Paraclinicos '!O924&lt;5,3,'Paraclinicos '!O924&gt;5,4)</f>
        <v>0</v>
      </c>
      <c r="R926" cm="1">
        <f t="array" ref="R926">_xlfn.IFS('Paraclinicos '!J924="","",'Paraclinicos '!J924&lt;1.2,0,'Paraclinicos '!J924&lt;2,1,'Paraclinicos '!J924&lt;6,2,'Paraclinicos '!J924&lt;12,3,'Paraclinicos '!J924&gt;=12,4)</f>
        <v>0</v>
      </c>
      <c r="S926" cm="1">
        <f t="array" ref="S926">_xlfn.IFS('Paraclinicos '!Y924="","",'Paraclinicos '!Y924&lt;70,1,'Paraclinicos '!Y924&gt;=70,0)</f>
        <v>0</v>
      </c>
      <c r="T926" cm="1">
        <f t="array" ref="T926">_xlfn.IFS('Paraclinicos '!W924="","",'Paraclinicos '!W924&lt;6,4,'Paraclinicos '!W924&lt;10,3,'Paraclinicos '!W924&lt;13,2,'Paraclinicos '!W924&lt;15,1,'Paraclinicos '!W924=15,0)</f>
        <v>4</v>
      </c>
      <c r="U926" s="54">
        <f t="shared" si="42"/>
        <v>5</v>
      </c>
      <c r="V926" cm="1">
        <f t="array" ref="V926">_xlfn.IFS('Paraclinicos '!S924="","",OR('Paraclinicos '!S924&lt;=8,'Paraclinicos '!S924&gt;=25),3,'Paraclinicos '!S924&lt;12,1,'Paraclinicos '!S924&lt;21,0,'Paraclinicos '!S924&lt;25,2)</f>
        <v>0</v>
      </c>
      <c r="W926" t="str">
        <f>IFERROR(IF(INDEX('BD Demog para scores enalazar'!Y$2:'BD Demog para scores enalazar'!Y$3000,MATCH(Formulas!A926,'BD Demog para scores enalazar'!A$2:'BD Demog para scores enalazar'!A$3000,0))=1,"SI","NO"),"")</f>
        <v>NO</v>
      </c>
      <c r="X926" s="9" t="str">
        <f>IFERROR(IF(INDEX('BD Demog para scores enalazar'!AJ$2:'BD Demog para scores enalazar'!AJ$3000,MATCH(Formulas!A926,'BD Demog para scores enalazar'!A$2:'BD Demog para scores enalazar'!A$3000,0))=1,"SI","NO"),"")</f>
        <v>NO</v>
      </c>
      <c r="Y926" cm="1">
        <f t="array" ref="Y926">IF(AND(W926="NO",X926="NO"),_xlfn.IFS('Paraclinicos '!K924&lt;=91,3,'Paraclinicos '!K924&lt;94,2,'Paraclinicos '!K924&lt;96,1,'Paraclinicos '!K924&gt;=96,0),"")</f>
        <v>1</v>
      </c>
      <c r="Z926" t="str" cm="1">
        <f t="array" ref="Z926">IF(OR(W926="SI",X926="SI"),_xlfn.IFS(OR(AND('Paraclinicos '!K925&lt;=83),AND('Paraclinicos '!K925&gt;=97,AA926=2)),3,OR(AND('Paraclinicos '!K925&lt;=86),AND('Paraclinicos '!K925&gt;=94,AA926=2)),2,OR(AND('Paraclinicos '!K925&lt;=88),AND('Paraclinicos '!K925&gt;=92,AA926=2)),1,OR(AND('Paraclinicos '!K925&gt;=88,'Paraclinicos '!K925&lt;=92),AND('Paraclinicos '!K925&gt;=93,AA926=0)),0),"")</f>
        <v/>
      </c>
      <c r="AA926" cm="1">
        <f t="array" ref="AA926">_xlfn.IFS('Paraclinicos '!E924="","",'Paraclinicos '!E924="Oxigeno",2,'Paraclinicos '!E924="Aire",0)</f>
        <v>2</v>
      </c>
    </row>
    <row r="927" spans="1:27" x14ac:dyDescent="0.25">
      <c r="A927">
        <f>'Paraclinicos '!A925</f>
        <v>218</v>
      </c>
      <c r="B927" s="3">
        <f>'Paraclinicos '!R925</f>
        <v>44316</v>
      </c>
      <c r="C927" cm="1">
        <f t="array" ref="C927">_xlfn.IFS('Paraclinicos '!Q925="","",'Paraclinicos '!Q925&gt;60,3,'Paraclinicos '!Q925&lt;=60,1)</f>
        <v>1</v>
      </c>
      <c r="D927" t="str">
        <f>IFERROR(IF(INDEX('BD Demog para scores enalazar'!BC$2:BC$3000,MATCH(Formulas!A927,'BD Demog para scores enalazar'!A$2:A$3000,0))=0,"SI","NO"),"")</f>
        <v>SI</v>
      </c>
      <c r="E927" cm="1">
        <f t="array" ref="E927">_xlfn.IFS(D927="","",D927="SI",4,D927="NO",1)</f>
        <v>4</v>
      </c>
      <c r="F927" cm="1">
        <f t="array" ref="F927">_xlfn.IFS('Paraclinicos '!B925="","",'Paraclinicos '!B925&gt;1,1,'Paraclinicos '!B925&lt;=1,3)</f>
        <v>1</v>
      </c>
      <c r="G927" t="str" cm="1">
        <f t="array" ref="G927">_xlfn.IFS('Paraclinicos '!D925="","",AND('Paraclinicos '!D925&gt;=250,'Paraclinicos '!D925&lt;=500),2,'Paraclinicos '!D925&gt;500,3,'Paraclinicos '!D925&lt;250,1)</f>
        <v/>
      </c>
      <c r="H927" s="50">
        <f t="shared" si="43"/>
        <v>6</v>
      </c>
      <c r="I927" cm="1">
        <f t="array" ref="I927">_xlfn.IFS('Paraclinicos '!Q925="","",'Paraclinicos '!Q925&gt;=65,1,'Paraclinicos '!Q925&lt;65,0)</f>
        <v>0</v>
      </c>
      <c r="J927" cm="1">
        <f t="array" ref="J927">_xlfn.IFS('Paraclinicos '!I925="","",'Paraclinicos '!I925&gt;7,1,'Paraclinicos '!I925&lt;=7,0)</f>
        <v>1</v>
      </c>
      <c r="K927" cm="1">
        <f t="array" ref="K927">_xlfn.IFS('Paraclinicos '!W925="","",'Paraclinicos '!W925&lt;=8,1,'Paraclinicos '!W925&gt;8,0)</f>
        <v>1</v>
      </c>
      <c r="L927" cm="1">
        <f t="array" ref="L927">_xlfn.IFS('Paraclinicos '!S925="","",'Paraclinicos '!S925&gt;=30,1,'Paraclinicos '!S925&lt;30,0)</f>
        <v>0</v>
      </c>
      <c r="M927" cm="1">
        <f t="array" ref="M927">_xlfn.IFS(OR('Paraclinicos '!T925="",'Paraclinicos '!U925=""),"",OR('Paraclinicos '!T925&lt;=90,'Paraclinicos '!U925&lt;=60),1,OR('Paraclinicos '!T925&gt;90,'Paraclinicos '!U925&gt;60),0)</f>
        <v>0</v>
      </c>
      <c r="N927" s="45">
        <f t="shared" si="44"/>
        <v>4</v>
      </c>
      <c r="O927" cm="1">
        <f t="array" ref="O927">_xlfn.IFS(OR('Paraclinicos '!M925="",'Paraclinicos '!N925="",'Paraclinicos '!N925=0),"",'Paraclinicos '!M925/'Paraclinicos '!N925&lt;100,4,'Paraclinicos '!M925/'Paraclinicos '!N925&lt;200,3,'Paraclinicos '!M925/'Paraclinicos '!N925&lt;300,2,'Paraclinicos '!M925/'Paraclinicos '!N925&lt;400,1,'Paraclinicos '!M925/'Paraclinicos '!N925&gt;=400,0)</f>
        <v>2</v>
      </c>
      <c r="P927" cm="1">
        <f t="array" ref="P927">_xlfn.IFS('Paraclinicos '!C925="","",'Paraclinicos '!C925&lt;20,4,'Paraclinicos '!C925&lt;50,3,'Paraclinicos '!C925&lt;100,2,'Paraclinicos '!C925&lt;150,1,'Paraclinicos '!C925&gt;150,0)</f>
        <v>0</v>
      </c>
      <c r="Q927" cm="1">
        <f t="array" ref="Q927">_xlfn.IFS('Paraclinicos '!O925="","",'Paraclinicos '!O925&lt;1.2,0,'Paraclinicos '!O925&lt;2,1,'Paraclinicos '!O925&lt;3.5,2,'Paraclinicos '!O925&lt;5,3,'Paraclinicos '!O925&gt;5,4)</f>
        <v>0</v>
      </c>
      <c r="R927" cm="1">
        <f t="array" ref="R927">_xlfn.IFS('Paraclinicos '!J925="","",'Paraclinicos '!J925&lt;1.2,0,'Paraclinicos '!J925&lt;2,1,'Paraclinicos '!J925&lt;6,2,'Paraclinicos '!J925&lt;12,3,'Paraclinicos '!J925&gt;=12,4)</f>
        <v>0</v>
      </c>
      <c r="S927" cm="1">
        <f t="array" ref="S927">_xlfn.IFS('Paraclinicos '!Y925="","",'Paraclinicos '!Y925&lt;70,1,'Paraclinicos '!Y925&gt;=70,0)</f>
        <v>0</v>
      </c>
      <c r="T927" cm="1">
        <f t="array" ref="T927">_xlfn.IFS('Paraclinicos '!W925="","",'Paraclinicos '!W925&lt;6,4,'Paraclinicos '!W925&lt;10,3,'Paraclinicos '!W925&lt;13,2,'Paraclinicos '!W925&lt;15,1,'Paraclinicos '!W925=15,0)</f>
        <v>3</v>
      </c>
      <c r="U927" s="54">
        <f t="shared" si="42"/>
        <v>5</v>
      </c>
      <c r="V927" cm="1">
        <f t="array" ref="V927">_xlfn.IFS('Paraclinicos '!S925="","",OR('Paraclinicos '!S925&lt;=8,'Paraclinicos '!S925&gt;=25),3,'Paraclinicos '!S925&lt;12,1,'Paraclinicos '!S925&lt;21,0,'Paraclinicos '!S925&lt;25,2)</f>
        <v>0</v>
      </c>
      <c r="W927" t="str">
        <f>IFERROR(IF(INDEX('BD Demog para scores enalazar'!Y$2:'BD Demog para scores enalazar'!Y$3000,MATCH(Formulas!A927,'BD Demog para scores enalazar'!A$2:'BD Demog para scores enalazar'!A$3000,0))=1,"SI","NO"),"")</f>
        <v>NO</v>
      </c>
      <c r="X927" s="9" t="str">
        <f>IFERROR(IF(INDEX('BD Demog para scores enalazar'!AJ$2:'BD Demog para scores enalazar'!AJ$3000,MATCH(Formulas!A927,'BD Demog para scores enalazar'!A$2:'BD Demog para scores enalazar'!A$3000,0))=1,"SI","NO"),"")</f>
        <v>NO</v>
      </c>
      <c r="Y927" cm="1">
        <f t="array" ref="Y927">IF(AND(W927="NO",X927="NO"),_xlfn.IFS('Paraclinicos '!K925&lt;=91,3,'Paraclinicos '!K925&lt;94,2,'Paraclinicos '!K925&lt;96,1,'Paraclinicos '!K925&gt;=96,0),"")</f>
        <v>3</v>
      </c>
      <c r="Z927" t="str" cm="1">
        <f t="array" ref="Z927">IF(OR(W927="SI",X927="SI"),_xlfn.IFS(OR(AND('Paraclinicos '!K926&lt;=83),AND('Paraclinicos '!K926&gt;=97,AA927=2)),3,OR(AND('Paraclinicos '!K926&lt;=86),AND('Paraclinicos '!K926&gt;=94,AA927=2)),2,OR(AND('Paraclinicos '!K926&lt;=88),AND('Paraclinicos '!K926&gt;=92,AA927=2)),1,OR(AND('Paraclinicos '!K926&gt;=88,'Paraclinicos '!K926&lt;=92),AND('Paraclinicos '!K926&gt;=93,AA927=0)),0),"")</f>
        <v/>
      </c>
      <c r="AA927" cm="1">
        <f t="array" ref="AA927">_xlfn.IFS('Paraclinicos '!E925="","",'Paraclinicos '!E925="Oxigeno",2,'Paraclinicos '!E925="Aire",0)</f>
        <v>2</v>
      </c>
    </row>
    <row r="928" spans="1:27" x14ac:dyDescent="0.25">
      <c r="A928">
        <f>'Paraclinicos '!A926</f>
        <v>218</v>
      </c>
      <c r="B928" s="3">
        <f>'Paraclinicos '!R926</f>
        <v>44317</v>
      </c>
      <c r="C928" cm="1">
        <f t="array" ref="C928">_xlfn.IFS('Paraclinicos '!Q926="","",'Paraclinicos '!Q926&gt;60,3,'Paraclinicos '!Q926&lt;=60,1)</f>
        <v>1</v>
      </c>
      <c r="D928" t="str">
        <f>IFERROR(IF(INDEX('BD Demog para scores enalazar'!BC$2:BC$3000,MATCH(Formulas!A928,'BD Demog para scores enalazar'!A$2:A$3000,0))=0,"SI","NO"),"")</f>
        <v>SI</v>
      </c>
      <c r="E928" cm="1">
        <f t="array" ref="E928">_xlfn.IFS(D928="","",D928="SI",4,D928="NO",1)</f>
        <v>4</v>
      </c>
      <c r="F928" cm="1">
        <f t="array" ref="F928">_xlfn.IFS('Paraclinicos '!B926="","",'Paraclinicos '!B926&gt;1,1,'Paraclinicos '!B926&lt;=1,3)</f>
        <v>1</v>
      </c>
      <c r="G928" cm="1">
        <f t="array" ref="G928">_xlfn.IFS('Paraclinicos '!D926="","",AND('Paraclinicos '!D926&gt;=250,'Paraclinicos '!D926&lt;=500),2,'Paraclinicos '!D926&gt;500,3,'Paraclinicos '!D926&lt;250,1)</f>
        <v>3</v>
      </c>
      <c r="H928" s="50">
        <f t="shared" si="43"/>
        <v>9</v>
      </c>
      <c r="I928" cm="1">
        <f t="array" ref="I928">_xlfn.IFS('Paraclinicos '!Q926="","",'Paraclinicos '!Q926&gt;=65,1,'Paraclinicos '!Q926&lt;65,0)</f>
        <v>0</v>
      </c>
      <c r="J928" cm="1">
        <f t="array" ref="J928">_xlfn.IFS('Paraclinicos '!I926="","",'Paraclinicos '!I926&gt;7,1,'Paraclinicos '!I926&lt;=7,0)</f>
        <v>1</v>
      </c>
      <c r="K928" cm="1">
        <f t="array" ref="K928">_xlfn.IFS('Paraclinicos '!W926="","",'Paraclinicos '!W926&lt;=8,1,'Paraclinicos '!W926&gt;8,0)</f>
        <v>1</v>
      </c>
      <c r="L928" cm="1">
        <f t="array" ref="L928">_xlfn.IFS('Paraclinicos '!S926="","",'Paraclinicos '!S926&gt;=30,1,'Paraclinicos '!S926&lt;30,0)</f>
        <v>0</v>
      </c>
      <c r="M928" cm="1">
        <f t="array" ref="M928">_xlfn.IFS(OR('Paraclinicos '!T926="",'Paraclinicos '!U926=""),"",OR('Paraclinicos '!T926&lt;=90,'Paraclinicos '!U926&lt;=60),1,OR('Paraclinicos '!T926&gt;90,'Paraclinicos '!U926&gt;60),0)</f>
        <v>0</v>
      </c>
      <c r="N928" s="45">
        <f t="shared" si="44"/>
        <v>4</v>
      </c>
      <c r="O928" cm="1">
        <f t="array" ref="O928">_xlfn.IFS(OR('Paraclinicos '!M926="",'Paraclinicos '!N926="",'Paraclinicos '!N926=0),"",'Paraclinicos '!M926/'Paraclinicos '!N926&lt;100,4,'Paraclinicos '!M926/'Paraclinicos '!N926&lt;200,3,'Paraclinicos '!M926/'Paraclinicos '!N926&lt;300,2,'Paraclinicos '!M926/'Paraclinicos '!N926&lt;400,1,'Paraclinicos '!M926/'Paraclinicos '!N926&gt;=400,0)</f>
        <v>3</v>
      </c>
      <c r="P928" cm="1">
        <f t="array" ref="P928">_xlfn.IFS('Paraclinicos '!C926="","",'Paraclinicos '!C926&lt;20,4,'Paraclinicos '!C926&lt;50,3,'Paraclinicos '!C926&lt;100,2,'Paraclinicos '!C926&lt;150,1,'Paraclinicos '!C926&gt;150,0)</f>
        <v>0</v>
      </c>
      <c r="Q928" cm="1">
        <f t="array" ref="Q928">_xlfn.IFS('Paraclinicos '!O926="","",'Paraclinicos '!O926&lt;1.2,0,'Paraclinicos '!O926&lt;2,1,'Paraclinicos '!O926&lt;3.5,2,'Paraclinicos '!O926&lt;5,3,'Paraclinicos '!O926&gt;5,4)</f>
        <v>0</v>
      </c>
      <c r="R928" cm="1">
        <f t="array" ref="R928">_xlfn.IFS('Paraclinicos '!J926="","",'Paraclinicos '!J926&lt;1.2,0,'Paraclinicos '!J926&lt;2,1,'Paraclinicos '!J926&lt;6,2,'Paraclinicos '!J926&lt;12,3,'Paraclinicos '!J926&gt;=12,4)</f>
        <v>0</v>
      </c>
      <c r="S928" cm="1">
        <f t="array" ref="S928">_xlfn.IFS('Paraclinicos '!Y926="","",'Paraclinicos '!Y926&lt;70,1,'Paraclinicos '!Y926&gt;=70,0)</f>
        <v>0</v>
      </c>
      <c r="T928" cm="1">
        <f t="array" ref="T928">_xlfn.IFS('Paraclinicos '!W926="","",'Paraclinicos '!W926&lt;6,4,'Paraclinicos '!W926&lt;10,3,'Paraclinicos '!W926&lt;13,2,'Paraclinicos '!W926&lt;15,1,'Paraclinicos '!W926=15,0)</f>
        <v>3</v>
      </c>
      <c r="U928" s="54">
        <f t="shared" si="42"/>
        <v>6</v>
      </c>
      <c r="V928" cm="1">
        <f t="array" ref="V928">_xlfn.IFS('Paraclinicos '!S926="","",OR('Paraclinicos '!S926&lt;=8,'Paraclinicos '!S926&gt;=25),3,'Paraclinicos '!S926&lt;12,1,'Paraclinicos '!S926&lt;21,0,'Paraclinicos '!S926&lt;25,2)</f>
        <v>0</v>
      </c>
      <c r="W928" t="str">
        <f>IFERROR(IF(INDEX('BD Demog para scores enalazar'!Y$2:'BD Demog para scores enalazar'!Y$3000,MATCH(Formulas!A928,'BD Demog para scores enalazar'!A$2:'BD Demog para scores enalazar'!A$3000,0))=1,"SI","NO"),"")</f>
        <v>NO</v>
      </c>
      <c r="X928" s="9" t="str">
        <f>IFERROR(IF(INDEX('BD Demog para scores enalazar'!AJ$2:'BD Demog para scores enalazar'!AJ$3000,MATCH(Formulas!A928,'BD Demog para scores enalazar'!A$2:'BD Demog para scores enalazar'!A$3000,0))=1,"SI","NO"),"")</f>
        <v>NO</v>
      </c>
      <c r="Y928" cm="1">
        <f t="array" ref="Y928">IF(AND(W928="NO",X928="NO"),_xlfn.IFS('Paraclinicos '!K926&lt;=91,3,'Paraclinicos '!K926&lt;94,2,'Paraclinicos '!K926&lt;96,1,'Paraclinicos '!K926&gt;=96,0),"")</f>
        <v>3</v>
      </c>
      <c r="Z928" t="str" cm="1">
        <f t="array" ref="Z928">IF(OR(W928="SI",X928="SI"),_xlfn.IFS(OR(AND('Paraclinicos '!K927&lt;=83),AND('Paraclinicos '!K927&gt;=97,AA928=2)),3,OR(AND('Paraclinicos '!K927&lt;=86),AND('Paraclinicos '!K927&gt;=94,AA928=2)),2,OR(AND('Paraclinicos '!K927&lt;=88),AND('Paraclinicos '!K927&gt;=92,AA928=2)),1,OR(AND('Paraclinicos '!K927&gt;=88,'Paraclinicos '!K927&lt;=92),AND('Paraclinicos '!K927&gt;=93,AA928=0)),0),"")</f>
        <v/>
      </c>
      <c r="AA928" cm="1">
        <f t="array" ref="AA928">_xlfn.IFS('Paraclinicos '!E926="","",'Paraclinicos '!E926="Oxigeno",2,'Paraclinicos '!E926="Aire",0)</f>
        <v>2</v>
      </c>
    </row>
    <row r="929" spans="1:27" x14ac:dyDescent="0.25">
      <c r="A929">
        <f>'Paraclinicos '!A927</f>
        <v>218</v>
      </c>
      <c r="B929" s="3">
        <f>'Paraclinicos '!R927</f>
        <v>44317</v>
      </c>
      <c r="C929" cm="1">
        <f t="array" ref="C929">_xlfn.IFS('Paraclinicos '!Q927="","",'Paraclinicos '!Q927&gt;60,3,'Paraclinicos '!Q927&lt;=60,1)</f>
        <v>1</v>
      </c>
      <c r="D929" t="str">
        <f>IFERROR(IF(INDEX('BD Demog para scores enalazar'!BC$2:BC$3000,MATCH(Formulas!A929,'BD Demog para scores enalazar'!A$2:A$3000,0))=0,"SI","NO"),"")</f>
        <v>SI</v>
      </c>
      <c r="E929" cm="1">
        <f t="array" ref="E929">_xlfn.IFS(D929="","",D929="SI",4,D929="NO",1)</f>
        <v>4</v>
      </c>
      <c r="F929" cm="1">
        <f t="array" ref="F929">_xlfn.IFS('Paraclinicos '!B927="","",'Paraclinicos '!B927&gt;1,1,'Paraclinicos '!B927&lt;=1,3)</f>
        <v>3</v>
      </c>
      <c r="G929" t="str" cm="1">
        <f t="array" ref="G929">_xlfn.IFS('Paraclinicos '!D927="","",AND('Paraclinicos '!D927&gt;=250,'Paraclinicos '!D927&lt;=500),2,'Paraclinicos '!D927&gt;500,3,'Paraclinicos '!D927&lt;250,1)</f>
        <v/>
      </c>
      <c r="H929" s="50">
        <f t="shared" si="43"/>
        <v>8</v>
      </c>
      <c r="I929" cm="1">
        <f t="array" ref="I929">_xlfn.IFS('Paraclinicos '!Q927="","",'Paraclinicos '!Q927&gt;=65,1,'Paraclinicos '!Q927&lt;65,0)</f>
        <v>0</v>
      </c>
      <c r="J929" cm="1">
        <f t="array" ref="J929">_xlfn.IFS('Paraclinicos '!I927="","",'Paraclinicos '!I927&gt;7,1,'Paraclinicos '!I927&lt;=7,0)</f>
        <v>1</v>
      </c>
      <c r="K929" cm="1">
        <f t="array" ref="K929">_xlfn.IFS('Paraclinicos '!W927="","",'Paraclinicos '!W927&lt;=8,1,'Paraclinicos '!W927&gt;8,0)</f>
        <v>1</v>
      </c>
      <c r="L929" cm="1">
        <f t="array" ref="L929">_xlfn.IFS('Paraclinicos '!S927="","",'Paraclinicos '!S927&gt;=30,1,'Paraclinicos '!S927&lt;30,0)</f>
        <v>1</v>
      </c>
      <c r="M929" cm="1">
        <f t="array" ref="M929">_xlfn.IFS(OR('Paraclinicos '!T927="",'Paraclinicos '!U927=""),"",OR('Paraclinicos '!T927&lt;=90,'Paraclinicos '!U927&lt;=60),1,OR('Paraclinicos '!T927&gt;90,'Paraclinicos '!U927&gt;60),0)</f>
        <v>0</v>
      </c>
      <c r="N929" s="45">
        <f t="shared" si="44"/>
        <v>5</v>
      </c>
      <c r="O929" cm="1">
        <f t="array" ref="O929">_xlfn.IFS(OR('Paraclinicos '!M927="",'Paraclinicos '!N927="",'Paraclinicos '!N927=0),"",'Paraclinicos '!M927/'Paraclinicos '!N927&lt;100,4,'Paraclinicos '!M927/'Paraclinicos '!N927&lt;200,3,'Paraclinicos '!M927/'Paraclinicos '!N927&lt;300,2,'Paraclinicos '!M927/'Paraclinicos '!N927&lt;400,1,'Paraclinicos '!M927/'Paraclinicos '!N927&gt;=400,0)</f>
        <v>2</v>
      </c>
      <c r="P929" cm="1">
        <f t="array" ref="P929">_xlfn.IFS('Paraclinicos '!C927="","",'Paraclinicos '!C927&lt;20,4,'Paraclinicos '!C927&lt;50,3,'Paraclinicos '!C927&lt;100,2,'Paraclinicos '!C927&lt;150,1,'Paraclinicos '!C927&gt;150,0)</f>
        <v>0</v>
      </c>
      <c r="Q929" cm="1">
        <f t="array" ref="Q929">_xlfn.IFS('Paraclinicos '!O927="","",'Paraclinicos '!O927&lt;1.2,0,'Paraclinicos '!O927&lt;2,1,'Paraclinicos '!O927&lt;3.5,2,'Paraclinicos '!O927&lt;5,3,'Paraclinicos '!O927&gt;5,4)</f>
        <v>0</v>
      </c>
      <c r="R929" t="str" cm="1">
        <f t="array" ref="R929">_xlfn.IFS('Paraclinicos '!J927="","",'Paraclinicos '!J927&lt;1.2,0,'Paraclinicos '!J927&lt;2,1,'Paraclinicos '!J927&lt;6,2,'Paraclinicos '!J927&lt;12,3,'Paraclinicos '!J927&gt;=12,4)</f>
        <v/>
      </c>
      <c r="S929" cm="1">
        <f t="array" ref="S929">_xlfn.IFS('Paraclinicos '!Y927="","",'Paraclinicos '!Y927&lt;70,1,'Paraclinicos '!Y927&gt;=70,0)</f>
        <v>0</v>
      </c>
      <c r="T929" cm="1">
        <f t="array" ref="T929">_xlfn.IFS('Paraclinicos '!W927="","",'Paraclinicos '!W927&lt;6,4,'Paraclinicos '!W927&lt;10,3,'Paraclinicos '!W927&lt;13,2,'Paraclinicos '!W927&lt;15,1,'Paraclinicos '!W927=15,0)</f>
        <v>3</v>
      </c>
      <c r="U929" s="54">
        <f t="shared" si="42"/>
        <v>5</v>
      </c>
      <c r="V929" cm="1">
        <f t="array" ref="V929">_xlfn.IFS('Paraclinicos '!S927="","",OR('Paraclinicos '!S927&lt;=8,'Paraclinicos '!S927&gt;=25),3,'Paraclinicos '!S927&lt;12,1,'Paraclinicos '!S927&lt;21,0,'Paraclinicos '!S927&lt;25,2)</f>
        <v>3</v>
      </c>
      <c r="W929" t="str">
        <f>IFERROR(IF(INDEX('BD Demog para scores enalazar'!Y$2:'BD Demog para scores enalazar'!Y$3000,MATCH(Formulas!A929,'BD Demog para scores enalazar'!A$2:'BD Demog para scores enalazar'!A$3000,0))=1,"SI","NO"),"")</f>
        <v>NO</v>
      </c>
      <c r="X929" s="9" t="str">
        <f>IFERROR(IF(INDEX('BD Demog para scores enalazar'!AJ$2:'BD Demog para scores enalazar'!AJ$3000,MATCH(Formulas!A929,'BD Demog para scores enalazar'!A$2:'BD Demog para scores enalazar'!A$3000,0))=1,"SI","NO"),"")</f>
        <v>NO</v>
      </c>
      <c r="Y929" cm="1">
        <f t="array" ref="Y929">IF(AND(W929="NO",X929="NO"),_xlfn.IFS('Paraclinicos '!K927&lt;=91,3,'Paraclinicos '!K927&lt;94,2,'Paraclinicos '!K927&lt;96,1,'Paraclinicos '!K927&gt;=96,0),"")</f>
        <v>2</v>
      </c>
      <c r="Z929" t="str" cm="1">
        <f t="array" ref="Z929">IF(OR(W929="SI",X929="SI"),_xlfn.IFS(OR(AND('Paraclinicos '!K928&lt;=83),AND('Paraclinicos '!K928&gt;=97,AA929=2)),3,OR(AND('Paraclinicos '!K928&lt;=86),AND('Paraclinicos '!K928&gt;=94,AA929=2)),2,OR(AND('Paraclinicos '!K928&lt;=88),AND('Paraclinicos '!K928&gt;=92,AA929=2)),1,OR(AND('Paraclinicos '!K928&gt;=88,'Paraclinicos '!K928&lt;=92),AND('Paraclinicos '!K928&gt;=93,AA929=0)),0),"")</f>
        <v/>
      </c>
      <c r="AA929" cm="1">
        <f t="array" ref="AA929">_xlfn.IFS('Paraclinicos '!E927="","",'Paraclinicos '!E927="Oxigeno",2,'Paraclinicos '!E927="Aire",0)</f>
        <v>2</v>
      </c>
    </row>
    <row r="930" spans="1:27" x14ac:dyDescent="0.25">
      <c r="A930">
        <f>'Paraclinicos '!A928</f>
        <v>218</v>
      </c>
      <c r="B930" s="3">
        <f>'Paraclinicos '!R928</f>
        <v>44319</v>
      </c>
      <c r="C930" cm="1">
        <f t="array" ref="C930">_xlfn.IFS('Paraclinicos '!Q928="","",'Paraclinicos '!Q928&gt;60,3,'Paraclinicos '!Q928&lt;=60,1)</f>
        <v>1</v>
      </c>
      <c r="D930" t="str">
        <f>IFERROR(IF(INDEX('BD Demog para scores enalazar'!BC$2:BC$3000,MATCH(Formulas!A930,'BD Demog para scores enalazar'!A$2:A$3000,0))=0,"SI","NO"),"")</f>
        <v>SI</v>
      </c>
      <c r="E930" cm="1">
        <f t="array" ref="E930">_xlfn.IFS(D930="","",D930="SI",4,D930="NO",1)</f>
        <v>4</v>
      </c>
      <c r="F930" cm="1">
        <f t="array" ref="F930">_xlfn.IFS('Paraclinicos '!B928="","",'Paraclinicos '!B928&gt;1,1,'Paraclinicos '!B928&lt;=1,3)</f>
        <v>3</v>
      </c>
      <c r="G930" t="str" cm="1">
        <f t="array" ref="G930">_xlfn.IFS('Paraclinicos '!D928="","",AND('Paraclinicos '!D928&gt;=250,'Paraclinicos '!D928&lt;=500),2,'Paraclinicos '!D928&gt;500,3,'Paraclinicos '!D928&lt;250,1)</f>
        <v/>
      </c>
      <c r="H930" s="50">
        <f t="shared" si="43"/>
        <v>8</v>
      </c>
      <c r="I930" cm="1">
        <f t="array" ref="I930">_xlfn.IFS('Paraclinicos '!Q928="","",'Paraclinicos '!Q928&gt;=65,1,'Paraclinicos '!Q928&lt;65,0)</f>
        <v>0</v>
      </c>
      <c r="J930" cm="1">
        <f t="array" ref="J930">_xlfn.IFS('Paraclinicos '!I928="","",'Paraclinicos '!I928&gt;7,1,'Paraclinicos '!I928&lt;=7,0)</f>
        <v>1</v>
      </c>
      <c r="K930" cm="1">
        <f t="array" ref="K930">_xlfn.IFS('Paraclinicos '!W928="","",'Paraclinicos '!W928&lt;=8,1,'Paraclinicos '!W928&gt;8,0)</f>
        <v>0</v>
      </c>
      <c r="L930" cm="1">
        <f t="array" ref="L930">_xlfn.IFS('Paraclinicos '!S928="","",'Paraclinicos '!S928&gt;=30,1,'Paraclinicos '!S928&lt;30,0)</f>
        <v>1</v>
      </c>
      <c r="M930" cm="1">
        <f t="array" ref="M930">_xlfn.IFS(OR('Paraclinicos '!T928="",'Paraclinicos '!U928=""),"",OR('Paraclinicos '!T928&lt;=90,'Paraclinicos '!U928&lt;=60),1,OR('Paraclinicos '!T928&gt;90,'Paraclinicos '!U928&gt;60),0)</f>
        <v>0</v>
      </c>
      <c r="N930" s="45">
        <f t="shared" si="44"/>
        <v>5</v>
      </c>
      <c r="O930" cm="1">
        <f t="array" ref="O930">_xlfn.IFS(OR('Paraclinicos '!M928="",'Paraclinicos '!N928="",'Paraclinicos '!N928=0),"",'Paraclinicos '!M928/'Paraclinicos '!N928&lt;100,4,'Paraclinicos '!M928/'Paraclinicos '!N928&lt;200,3,'Paraclinicos '!M928/'Paraclinicos '!N928&lt;300,2,'Paraclinicos '!M928/'Paraclinicos '!N928&lt;400,1,'Paraclinicos '!M928/'Paraclinicos '!N928&gt;=400,0)</f>
        <v>2</v>
      </c>
      <c r="P930" cm="1">
        <f t="array" ref="P930">_xlfn.IFS('Paraclinicos '!C928="","",'Paraclinicos '!C928&lt;20,4,'Paraclinicos '!C928&lt;50,3,'Paraclinicos '!C928&lt;100,2,'Paraclinicos '!C928&lt;150,1,'Paraclinicos '!C928&gt;150,0)</f>
        <v>0</v>
      </c>
      <c r="Q930" cm="1">
        <f t="array" ref="Q930">_xlfn.IFS('Paraclinicos '!O928="","",'Paraclinicos '!O928&lt;1.2,0,'Paraclinicos '!O928&lt;2,1,'Paraclinicos '!O928&lt;3.5,2,'Paraclinicos '!O928&lt;5,3,'Paraclinicos '!O928&gt;5,4)</f>
        <v>0</v>
      </c>
      <c r="R930" t="str" cm="1">
        <f t="array" ref="R930">_xlfn.IFS('Paraclinicos '!J928="","",'Paraclinicos '!J928&lt;1.2,0,'Paraclinicos '!J928&lt;2,1,'Paraclinicos '!J928&lt;6,2,'Paraclinicos '!J928&lt;12,3,'Paraclinicos '!J928&gt;=12,4)</f>
        <v/>
      </c>
      <c r="S930" cm="1">
        <f t="array" ref="S930">_xlfn.IFS('Paraclinicos '!Y928="","",'Paraclinicos '!Y928&lt;70,1,'Paraclinicos '!Y928&gt;=70,0)</f>
        <v>0</v>
      </c>
      <c r="T930" cm="1">
        <f t="array" ref="T930">_xlfn.IFS('Paraclinicos '!W928="","",'Paraclinicos '!W928&lt;6,4,'Paraclinicos '!W928&lt;10,3,'Paraclinicos '!W928&lt;13,2,'Paraclinicos '!W928&lt;15,1,'Paraclinicos '!W928=15,0)</f>
        <v>0</v>
      </c>
      <c r="U930" s="54">
        <f t="shared" si="42"/>
        <v>2</v>
      </c>
      <c r="V930" cm="1">
        <f t="array" ref="V930">_xlfn.IFS('Paraclinicos '!S928="","",OR('Paraclinicos '!S928&lt;=8,'Paraclinicos '!S928&gt;=25),3,'Paraclinicos '!S928&lt;12,1,'Paraclinicos '!S928&lt;21,0,'Paraclinicos '!S928&lt;25,2)</f>
        <v>3</v>
      </c>
      <c r="W930" t="str">
        <f>IFERROR(IF(INDEX('BD Demog para scores enalazar'!Y$2:'BD Demog para scores enalazar'!Y$3000,MATCH(Formulas!A930,'BD Demog para scores enalazar'!A$2:'BD Demog para scores enalazar'!A$3000,0))=1,"SI","NO"),"")</f>
        <v>NO</v>
      </c>
      <c r="X930" s="9" t="str">
        <f>IFERROR(IF(INDEX('BD Demog para scores enalazar'!AJ$2:'BD Demog para scores enalazar'!AJ$3000,MATCH(Formulas!A930,'BD Demog para scores enalazar'!A$2:'BD Demog para scores enalazar'!A$3000,0))=1,"SI","NO"),"")</f>
        <v>NO</v>
      </c>
      <c r="Y930" cm="1">
        <f t="array" ref="Y930">IF(AND(W930="NO",X930="NO"),_xlfn.IFS('Paraclinicos '!K928&lt;=91,3,'Paraclinicos '!K928&lt;94,2,'Paraclinicos '!K928&lt;96,1,'Paraclinicos '!K928&gt;=96,0),"")</f>
        <v>3</v>
      </c>
      <c r="Z930" t="str" cm="1">
        <f t="array" ref="Z930">IF(OR(W930="SI",X930="SI"),_xlfn.IFS(OR(AND('Paraclinicos '!K929&lt;=83),AND('Paraclinicos '!K929&gt;=97,AA930=2)),3,OR(AND('Paraclinicos '!K929&lt;=86),AND('Paraclinicos '!K929&gt;=94,AA930=2)),2,OR(AND('Paraclinicos '!K929&lt;=88),AND('Paraclinicos '!K929&gt;=92,AA930=2)),1,OR(AND('Paraclinicos '!K929&gt;=88,'Paraclinicos '!K929&lt;=92),AND('Paraclinicos '!K929&gt;=93,AA930=0)),0),"")</f>
        <v/>
      </c>
      <c r="AA930" cm="1">
        <f t="array" ref="AA930">_xlfn.IFS('Paraclinicos '!E928="","",'Paraclinicos '!E928="Oxigeno",2,'Paraclinicos '!E928="Aire",0)</f>
        <v>2</v>
      </c>
    </row>
    <row r="931" spans="1:27" x14ac:dyDescent="0.25">
      <c r="A931">
        <f>'Paraclinicos '!A929</f>
        <v>218</v>
      </c>
      <c r="B931" s="3">
        <f>'Paraclinicos '!R929</f>
        <v>44320</v>
      </c>
      <c r="C931" cm="1">
        <f t="array" ref="C931">_xlfn.IFS('Paraclinicos '!Q929="","",'Paraclinicos '!Q929&gt;60,3,'Paraclinicos '!Q929&lt;=60,1)</f>
        <v>1</v>
      </c>
      <c r="D931" t="str">
        <f>IFERROR(IF(INDEX('BD Demog para scores enalazar'!BC$2:BC$3000,MATCH(Formulas!A931,'BD Demog para scores enalazar'!A$2:A$3000,0))=0,"SI","NO"),"")</f>
        <v>SI</v>
      </c>
      <c r="E931" cm="1">
        <f t="array" ref="E931">_xlfn.IFS(D931="","",D931="SI",4,D931="NO",1)</f>
        <v>4</v>
      </c>
      <c r="F931" cm="1">
        <f t="array" ref="F931">_xlfn.IFS('Paraclinicos '!B929="","",'Paraclinicos '!B929&gt;1,1,'Paraclinicos '!B929&lt;=1,3)</f>
        <v>3</v>
      </c>
      <c r="G931" t="str" cm="1">
        <f t="array" ref="G931">_xlfn.IFS('Paraclinicos '!D929="","",AND('Paraclinicos '!D929&gt;=250,'Paraclinicos '!D929&lt;=500),2,'Paraclinicos '!D929&gt;500,3,'Paraclinicos '!D929&lt;250,1)</f>
        <v/>
      </c>
      <c r="H931" s="50">
        <f t="shared" si="43"/>
        <v>8</v>
      </c>
      <c r="I931" cm="1">
        <f t="array" ref="I931">_xlfn.IFS('Paraclinicos '!Q929="","",'Paraclinicos '!Q929&gt;=65,1,'Paraclinicos '!Q929&lt;65,0)</f>
        <v>0</v>
      </c>
      <c r="J931" cm="1">
        <f t="array" ref="J931">_xlfn.IFS('Paraclinicos '!I929="","",'Paraclinicos '!I929&gt;7,1,'Paraclinicos '!I929&lt;=7,0)</f>
        <v>1</v>
      </c>
      <c r="K931" cm="1">
        <f t="array" ref="K931">_xlfn.IFS('Paraclinicos '!W929="","",'Paraclinicos '!W929&lt;=8,1,'Paraclinicos '!W929&gt;8,0)</f>
        <v>0</v>
      </c>
      <c r="L931" cm="1">
        <f t="array" ref="L931">_xlfn.IFS('Paraclinicos '!S929="","",'Paraclinicos '!S929&gt;=30,1,'Paraclinicos '!S929&lt;30,0)</f>
        <v>0</v>
      </c>
      <c r="M931" cm="1">
        <f t="array" ref="M931">_xlfn.IFS(OR('Paraclinicos '!T929="",'Paraclinicos '!U929=""),"",OR('Paraclinicos '!T929&lt;=90,'Paraclinicos '!U929&lt;=60),1,OR('Paraclinicos '!T929&gt;90,'Paraclinicos '!U929&gt;60),0)</f>
        <v>0</v>
      </c>
      <c r="N931" s="45">
        <f t="shared" si="44"/>
        <v>3</v>
      </c>
      <c r="O931" cm="1">
        <f t="array" ref="O931">_xlfn.IFS(OR('Paraclinicos '!M929="",'Paraclinicos '!N929="",'Paraclinicos '!N929=0),"",'Paraclinicos '!M929/'Paraclinicos '!N929&lt;100,4,'Paraclinicos '!M929/'Paraclinicos '!N929&lt;200,3,'Paraclinicos '!M929/'Paraclinicos '!N929&lt;300,2,'Paraclinicos '!M929/'Paraclinicos '!N929&lt;400,1,'Paraclinicos '!M929/'Paraclinicos '!N929&gt;=400,0)</f>
        <v>3</v>
      </c>
      <c r="P931" cm="1">
        <f t="array" ref="P931">_xlfn.IFS('Paraclinicos '!C929="","",'Paraclinicos '!C929&lt;20,4,'Paraclinicos '!C929&lt;50,3,'Paraclinicos '!C929&lt;100,2,'Paraclinicos '!C929&lt;150,1,'Paraclinicos '!C929&gt;150,0)</f>
        <v>0</v>
      </c>
      <c r="Q931" cm="1">
        <f t="array" ref="Q931">_xlfn.IFS('Paraclinicos '!O929="","",'Paraclinicos '!O929&lt;1.2,0,'Paraclinicos '!O929&lt;2,1,'Paraclinicos '!O929&lt;3.5,2,'Paraclinicos '!O929&lt;5,3,'Paraclinicos '!O929&gt;5,4)</f>
        <v>0</v>
      </c>
      <c r="R931" t="str" cm="1">
        <f t="array" ref="R931">_xlfn.IFS('Paraclinicos '!J929="","",'Paraclinicos '!J929&lt;1.2,0,'Paraclinicos '!J929&lt;2,1,'Paraclinicos '!J929&lt;6,2,'Paraclinicos '!J929&lt;12,3,'Paraclinicos '!J929&gt;=12,4)</f>
        <v/>
      </c>
      <c r="S931" cm="1">
        <f t="array" ref="S931">_xlfn.IFS('Paraclinicos '!Y929="","",'Paraclinicos '!Y929&lt;70,1,'Paraclinicos '!Y929&gt;=70,0)</f>
        <v>0</v>
      </c>
      <c r="T931" cm="1">
        <f t="array" ref="T931">_xlfn.IFS('Paraclinicos '!W929="","",'Paraclinicos '!W929&lt;6,4,'Paraclinicos '!W929&lt;10,3,'Paraclinicos '!W929&lt;13,2,'Paraclinicos '!W929&lt;15,1,'Paraclinicos '!W929=15,0)</f>
        <v>1</v>
      </c>
      <c r="U931" s="54">
        <f t="shared" si="42"/>
        <v>4</v>
      </c>
      <c r="V931" cm="1">
        <f t="array" ref="V931">_xlfn.IFS('Paraclinicos '!S929="","",OR('Paraclinicos '!S929&lt;=8,'Paraclinicos '!S929&gt;=25),3,'Paraclinicos '!S929&lt;12,1,'Paraclinicos '!S929&lt;21,0,'Paraclinicos '!S929&lt;25,2)</f>
        <v>2</v>
      </c>
      <c r="W931" t="str">
        <f>IFERROR(IF(INDEX('BD Demog para scores enalazar'!Y$2:'BD Demog para scores enalazar'!Y$3000,MATCH(Formulas!A931,'BD Demog para scores enalazar'!A$2:'BD Demog para scores enalazar'!A$3000,0))=1,"SI","NO"),"")</f>
        <v>NO</v>
      </c>
      <c r="X931" s="9" t="str">
        <f>IFERROR(IF(INDEX('BD Demog para scores enalazar'!AJ$2:'BD Demog para scores enalazar'!AJ$3000,MATCH(Formulas!A931,'BD Demog para scores enalazar'!A$2:'BD Demog para scores enalazar'!A$3000,0))=1,"SI","NO"),"")</f>
        <v>NO</v>
      </c>
      <c r="Y931" cm="1">
        <f t="array" ref="Y931">IF(AND(W931="NO",X931="NO"),_xlfn.IFS('Paraclinicos '!K929&lt;=91,3,'Paraclinicos '!K929&lt;94,2,'Paraclinicos '!K929&lt;96,1,'Paraclinicos '!K929&gt;=96,0),"")</f>
        <v>3</v>
      </c>
      <c r="Z931" t="str" cm="1">
        <f t="array" ref="Z931">IF(OR(W931="SI",X931="SI"),_xlfn.IFS(OR(AND('Paraclinicos '!K930&lt;=83),AND('Paraclinicos '!K930&gt;=97,AA931=2)),3,OR(AND('Paraclinicos '!K930&lt;=86),AND('Paraclinicos '!K930&gt;=94,AA931=2)),2,OR(AND('Paraclinicos '!K930&lt;=88),AND('Paraclinicos '!K930&gt;=92,AA931=2)),1,OR(AND('Paraclinicos '!K930&gt;=88,'Paraclinicos '!K930&lt;=92),AND('Paraclinicos '!K930&gt;=93,AA931=0)),0),"")</f>
        <v/>
      </c>
      <c r="AA931" cm="1">
        <f t="array" ref="AA931">_xlfn.IFS('Paraclinicos '!E929="","",'Paraclinicos '!E929="Oxigeno",2,'Paraclinicos '!E929="Aire",0)</f>
        <v>2</v>
      </c>
    </row>
    <row r="932" spans="1:27" x14ac:dyDescent="0.25">
      <c r="A932">
        <f>'Paraclinicos '!A930</f>
        <v>218</v>
      </c>
      <c r="B932" s="3">
        <f>'Paraclinicos '!R930</f>
        <v>44322</v>
      </c>
      <c r="C932" cm="1">
        <f t="array" ref="C932">_xlfn.IFS('Paraclinicos '!Q930="","",'Paraclinicos '!Q930&gt;60,3,'Paraclinicos '!Q930&lt;=60,1)</f>
        <v>1</v>
      </c>
      <c r="D932" t="str">
        <f>IFERROR(IF(INDEX('BD Demog para scores enalazar'!BC$2:BC$3000,MATCH(Formulas!A932,'BD Demog para scores enalazar'!A$2:A$3000,0))=0,"SI","NO"),"")</f>
        <v>SI</v>
      </c>
      <c r="E932" cm="1">
        <f t="array" ref="E932">_xlfn.IFS(D932="","",D932="SI",4,D932="NO",1)</f>
        <v>4</v>
      </c>
      <c r="F932" cm="1">
        <f t="array" ref="F932">_xlfn.IFS('Paraclinicos '!B930="","",'Paraclinicos '!B930&gt;1,1,'Paraclinicos '!B930&lt;=1,3)</f>
        <v>1</v>
      </c>
      <c r="G932" t="str" cm="1">
        <f t="array" ref="G932">_xlfn.IFS('Paraclinicos '!D930="","",AND('Paraclinicos '!D930&gt;=250,'Paraclinicos '!D930&lt;=500),2,'Paraclinicos '!D930&gt;500,3,'Paraclinicos '!D930&lt;250,1)</f>
        <v/>
      </c>
      <c r="H932" s="50">
        <f t="shared" si="43"/>
        <v>6</v>
      </c>
      <c r="I932" cm="1">
        <f t="array" ref="I932">_xlfn.IFS('Paraclinicos '!Q930="","",'Paraclinicos '!Q930&gt;=65,1,'Paraclinicos '!Q930&lt;65,0)</f>
        <v>0</v>
      </c>
      <c r="J932" cm="1">
        <f t="array" ref="J932">_xlfn.IFS('Paraclinicos '!I930="","",'Paraclinicos '!I930&gt;7,1,'Paraclinicos '!I930&lt;=7,0)</f>
        <v>1</v>
      </c>
      <c r="K932" cm="1">
        <f t="array" ref="K932">_xlfn.IFS('Paraclinicos '!W930="","",'Paraclinicos '!W930&lt;=8,1,'Paraclinicos '!W930&gt;8,0)</f>
        <v>0</v>
      </c>
      <c r="L932" cm="1">
        <f t="array" ref="L932">_xlfn.IFS('Paraclinicos '!S930="","",'Paraclinicos '!S930&gt;=30,1,'Paraclinicos '!S930&lt;30,0)</f>
        <v>0</v>
      </c>
      <c r="M932" cm="1">
        <f t="array" ref="M932">_xlfn.IFS(OR('Paraclinicos '!T930="",'Paraclinicos '!U930=""),"",OR('Paraclinicos '!T930&lt;=90,'Paraclinicos '!U930&lt;=60),1,OR('Paraclinicos '!T930&gt;90,'Paraclinicos '!U930&gt;60),0)</f>
        <v>1</v>
      </c>
      <c r="N932" s="45">
        <f t="shared" si="44"/>
        <v>3</v>
      </c>
      <c r="O932" cm="1">
        <f t="array" ref="O932">_xlfn.IFS(OR('Paraclinicos '!M930="",'Paraclinicos '!N930="",'Paraclinicos '!N930=0),"",'Paraclinicos '!M930/'Paraclinicos '!N930&lt;100,4,'Paraclinicos '!M930/'Paraclinicos '!N930&lt;200,3,'Paraclinicos '!M930/'Paraclinicos '!N930&lt;300,2,'Paraclinicos '!M930/'Paraclinicos '!N930&lt;400,1,'Paraclinicos '!M930/'Paraclinicos '!N930&gt;=400,0)</f>
        <v>4</v>
      </c>
      <c r="P932" cm="1">
        <f t="array" ref="P932">_xlfn.IFS('Paraclinicos '!C930="","",'Paraclinicos '!C930&lt;20,4,'Paraclinicos '!C930&lt;50,3,'Paraclinicos '!C930&lt;100,2,'Paraclinicos '!C930&lt;150,1,'Paraclinicos '!C930&gt;150,0)</f>
        <v>0</v>
      </c>
      <c r="Q932" cm="1">
        <f t="array" ref="Q932">_xlfn.IFS('Paraclinicos '!O930="","",'Paraclinicos '!O930&lt;1.2,0,'Paraclinicos '!O930&lt;2,1,'Paraclinicos '!O930&lt;3.5,2,'Paraclinicos '!O930&lt;5,3,'Paraclinicos '!O930&gt;5,4)</f>
        <v>0</v>
      </c>
      <c r="R932" t="str" cm="1">
        <f t="array" ref="R932">_xlfn.IFS('Paraclinicos '!J930="","",'Paraclinicos '!J930&lt;1.2,0,'Paraclinicos '!J930&lt;2,1,'Paraclinicos '!J930&lt;6,2,'Paraclinicos '!J930&lt;12,3,'Paraclinicos '!J930&gt;=12,4)</f>
        <v/>
      </c>
      <c r="S932" cm="1">
        <f t="array" ref="S932">_xlfn.IFS('Paraclinicos '!Y930="","",'Paraclinicos '!Y930&lt;70,1,'Paraclinicos '!Y930&gt;=70,0)</f>
        <v>1</v>
      </c>
      <c r="T932" cm="1">
        <f t="array" ref="T932">_xlfn.IFS('Paraclinicos '!W930="","",'Paraclinicos '!W930&lt;6,4,'Paraclinicos '!W930&lt;10,3,'Paraclinicos '!W930&lt;13,2,'Paraclinicos '!W930&lt;15,1,'Paraclinicos '!W930=15,0)</f>
        <v>0</v>
      </c>
      <c r="U932" s="54">
        <f t="shared" si="42"/>
        <v>5</v>
      </c>
      <c r="V932" cm="1">
        <f t="array" ref="V932">_xlfn.IFS('Paraclinicos '!S930="","",OR('Paraclinicos '!S930&lt;=8,'Paraclinicos '!S930&gt;=25),3,'Paraclinicos '!S930&lt;12,1,'Paraclinicos '!S930&lt;21,0,'Paraclinicos '!S930&lt;25,2)</f>
        <v>0</v>
      </c>
      <c r="W932" t="str">
        <f>IFERROR(IF(INDEX('BD Demog para scores enalazar'!Y$2:'BD Demog para scores enalazar'!Y$3000,MATCH(Formulas!A932,'BD Demog para scores enalazar'!A$2:'BD Demog para scores enalazar'!A$3000,0))=1,"SI","NO"),"")</f>
        <v>NO</v>
      </c>
      <c r="X932" s="9" t="str">
        <f>IFERROR(IF(INDEX('BD Demog para scores enalazar'!AJ$2:'BD Demog para scores enalazar'!AJ$3000,MATCH(Formulas!A932,'BD Demog para scores enalazar'!A$2:'BD Demog para scores enalazar'!A$3000,0))=1,"SI","NO"),"")</f>
        <v>NO</v>
      </c>
      <c r="Y932" cm="1">
        <f t="array" ref="Y932">IF(AND(W932="NO",X932="NO"),_xlfn.IFS('Paraclinicos '!K930&lt;=91,3,'Paraclinicos '!K930&lt;94,2,'Paraclinicos '!K930&lt;96,1,'Paraclinicos '!K930&gt;=96,0),"")</f>
        <v>3</v>
      </c>
      <c r="Z932" t="str" cm="1">
        <f t="array" ref="Z932">IF(OR(W932="SI",X932="SI"),_xlfn.IFS(OR(AND('Paraclinicos '!K931&lt;=83),AND('Paraclinicos '!K931&gt;=97,AA932=2)),3,OR(AND('Paraclinicos '!K931&lt;=86),AND('Paraclinicos '!K931&gt;=94,AA932=2)),2,OR(AND('Paraclinicos '!K931&lt;=88),AND('Paraclinicos '!K931&gt;=92,AA932=2)),1,OR(AND('Paraclinicos '!K931&gt;=88,'Paraclinicos '!K931&lt;=92),AND('Paraclinicos '!K931&gt;=93,AA932=0)),0),"")</f>
        <v/>
      </c>
      <c r="AA932" cm="1">
        <f t="array" ref="AA932">_xlfn.IFS('Paraclinicos '!E930="","",'Paraclinicos '!E930="Oxigeno",2,'Paraclinicos '!E930="Aire",0)</f>
        <v>2</v>
      </c>
    </row>
    <row r="933" spans="1:27" x14ac:dyDescent="0.25">
      <c r="A933">
        <f>'Paraclinicos '!A931</f>
        <v>218</v>
      </c>
      <c r="B933" s="3">
        <f>'Paraclinicos '!R931</f>
        <v>44323</v>
      </c>
      <c r="C933" cm="1">
        <f t="array" ref="C933">_xlfn.IFS('Paraclinicos '!Q931="","",'Paraclinicos '!Q931&gt;60,3,'Paraclinicos '!Q931&lt;=60,1)</f>
        <v>1</v>
      </c>
      <c r="D933" t="str">
        <f>IFERROR(IF(INDEX('BD Demog para scores enalazar'!BC$2:BC$3000,MATCH(Formulas!A933,'BD Demog para scores enalazar'!A$2:A$3000,0))=0,"SI","NO"),"")</f>
        <v>SI</v>
      </c>
      <c r="E933" cm="1">
        <f t="array" ref="E933">_xlfn.IFS(D933="","",D933="SI",4,D933="NO",1)</f>
        <v>4</v>
      </c>
      <c r="F933" cm="1">
        <f t="array" ref="F933">_xlfn.IFS('Paraclinicos '!B931="","",'Paraclinicos '!B931&gt;1,1,'Paraclinicos '!B931&lt;=1,3)</f>
        <v>1</v>
      </c>
      <c r="G933" t="str" cm="1">
        <f t="array" ref="G933">_xlfn.IFS('Paraclinicos '!D931="","",AND('Paraclinicos '!D931&gt;=250,'Paraclinicos '!D931&lt;=500),2,'Paraclinicos '!D931&gt;500,3,'Paraclinicos '!D931&lt;250,1)</f>
        <v/>
      </c>
      <c r="H933" s="50">
        <f t="shared" si="43"/>
        <v>6</v>
      </c>
      <c r="I933" cm="1">
        <f t="array" ref="I933">_xlfn.IFS('Paraclinicos '!Q931="","",'Paraclinicos '!Q931&gt;=65,1,'Paraclinicos '!Q931&lt;65,0)</f>
        <v>0</v>
      </c>
      <c r="J933" cm="1">
        <f t="array" ref="J933">_xlfn.IFS('Paraclinicos '!I931="","",'Paraclinicos '!I931&gt;7,1,'Paraclinicos '!I931&lt;=7,0)</f>
        <v>1</v>
      </c>
      <c r="K933" cm="1">
        <f t="array" ref="K933">_xlfn.IFS('Paraclinicos '!W931="","",'Paraclinicos '!W931&lt;=8,1,'Paraclinicos '!W931&gt;8,0)</f>
        <v>0</v>
      </c>
      <c r="L933" cm="1">
        <f t="array" ref="L933">_xlfn.IFS('Paraclinicos '!S931="","",'Paraclinicos '!S931&gt;=30,1,'Paraclinicos '!S931&lt;30,0)</f>
        <v>0</v>
      </c>
      <c r="M933" cm="1">
        <f t="array" ref="M933">_xlfn.IFS(OR('Paraclinicos '!T931="",'Paraclinicos '!U931=""),"",OR('Paraclinicos '!T931&lt;=90,'Paraclinicos '!U931&lt;=60),1,OR('Paraclinicos '!T931&gt;90,'Paraclinicos '!U931&gt;60),0)</f>
        <v>1</v>
      </c>
      <c r="N933" s="45">
        <f t="shared" si="44"/>
        <v>4</v>
      </c>
      <c r="O933" cm="1">
        <f t="array" ref="O933">_xlfn.IFS(OR('Paraclinicos '!M931="",'Paraclinicos '!N931="",'Paraclinicos '!N931=0),"",'Paraclinicos '!M931/'Paraclinicos '!N931&lt;100,4,'Paraclinicos '!M931/'Paraclinicos '!N931&lt;200,3,'Paraclinicos '!M931/'Paraclinicos '!N931&lt;300,2,'Paraclinicos '!M931/'Paraclinicos '!N931&lt;400,1,'Paraclinicos '!M931/'Paraclinicos '!N931&gt;=400,0)</f>
        <v>2</v>
      </c>
      <c r="P933" cm="1">
        <f t="array" ref="P933">_xlfn.IFS('Paraclinicos '!C931="","",'Paraclinicos '!C931&lt;20,4,'Paraclinicos '!C931&lt;50,3,'Paraclinicos '!C931&lt;100,2,'Paraclinicos '!C931&lt;150,1,'Paraclinicos '!C931&gt;150,0)</f>
        <v>0</v>
      </c>
      <c r="Q933" cm="1">
        <f t="array" ref="Q933">_xlfn.IFS('Paraclinicos '!O931="","",'Paraclinicos '!O931&lt;1.2,0,'Paraclinicos '!O931&lt;2,1,'Paraclinicos '!O931&lt;3.5,2,'Paraclinicos '!O931&lt;5,3,'Paraclinicos '!O931&gt;5,4)</f>
        <v>0</v>
      </c>
      <c r="R933" t="str" cm="1">
        <f t="array" ref="R933">_xlfn.IFS('Paraclinicos '!J931="","",'Paraclinicos '!J931&lt;1.2,0,'Paraclinicos '!J931&lt;2,1,'Paraclinicos '!J931&lt;6,2,'Paraclinicos '!J931&lt;12,3,'Paraclinicos '!J931&gt;=12,4)</f>
        <v/>
      </c>
      <c r="S933" cm="1">
        <f t="array" ref="S933">_xlfn.IFS('Paraclinicos '!Y931="","",'Paraclinicos '!Y931&lt;70,1,'Paraclinicos '!Y931&gt;=70,0)</f>
        <v>1</v>
      </c>
      <c r="T933" cm="1">
        <f t="array" ref="T933">_xlfn.IFS('Paraclinicos '!W931="","",'Paraclinicos '!W931&lt;6,4,'Paraclinicos '!W931&lt;10,3,'Paraclinicos '!W931&lt;13,2,'Paraclinicos '!W931&lt;15,1,'Paraclinicos '!W931=15,0)</f>
        <v>0</v>
      </c>
      <c r="U933" s="54">
        <f t="shared" si="42"/>
        <v>3</v>
      </c>
      <c r="V933" cm="1">
        <f t="array" ref="V933">_xlfn.IFS('Paraclinicos '!S931="","",OR('Paraclinicos '!S931&lt;=8,'Paraclinicos '!S931&gt;=25),3,'Paraclinicos '!S931&lt;12,1,'Paraclinicos '!S931&lt;21,0,'Paraclinicos '!S931&lt;25,2)</f>
        <v>2</v>
      </c>
      <c r="W933" t="str">
        <f>IFERROR(IF(INDEX('BD Demog para scores enalazar'!Y$2:'BD Demog para scores enalazar'!Y$3000,MATCH(Formulas!A933,'BD Demog para scores enalazar'!A$2:'BD Demog para scores enalazar'!A$3000,0))=1,"SI","NO"),"")</f>
        <v>NO</v>
      </c>
      <c r="X933" s="9" t="str">
        <f>IFERROR(IF(INDEX('BD Demog para scores enalazar'!AJ$2:'BD Demog para scores enalazar'!AJ$3000,MATCH(Formulas!A933,'BD Demog para scores enalazar'!A$2:'BD Demog para scores enalazar'!A$3000,0))=1,"SI","NO"),"")</f>
        <v>NO</v>
      </c>
      <c r="Y933" cm="1">
        <f t="array" ref="Y933">IF(AND(W933="NO",X933="NO"),_xlfn.IFS('Paraclinicos '!K931&lt;=91,3,'Paraclinicos '!K931&lt;94,2,'Paraclinicos '!K931&lt;96,1,'Paraclinicos '!K931&gt;=96,0),"")</f>
        <v>3</v>
      </c>
      <c r="Z933" t="str" cm="1">
        <f t="array" ref="Z933">IF(OR(W933="SI",X933="SI"),_xlfn.IFS(OR(AND('Paraclinicos '!K932&lt;=83),AND('Paraclinicos '!K932&gt;=97,AA933=2)),3,OR(AND('Paraclinicos '!K932&lt;=86),AND('Paraclinicos '!K932&gt;=94,AA933=2)),2,OR(AND('Paraclinicos '!K932&lt;=88),AND('Paraclinicos '!K932&gt;=92,AA933=2)),1,OR(AND('Paraclinicos '!K932&gt;=88,'Paraclinicos '!K932&lt;=92),AND('Paraclinicos '!K932&gt;=93,AA933=0)),0),"")</f>
        <v/>
      </c>
      <c r="AA933" cm="1">
        <f t="array" ref="AA933">_xlfn.IFS('Paraclinicos '!E931="","",'Paraclinicos '!E931="Oxigeno",2,'Paraclinicos '!E931="Aire",0)</f>
        <v>2</v>
      </c>
    </row>
    <row r="934" spans="1:27" x14ac:dyDescent="0.25">
      <c r="A934">
        <f>'Paraclinicos '!A932</f>
        <v>220</v>
      </c>
      <c r="B934" s="3">
        <f>'Paraclinicos '!R932</f>
        <v>44306</v>
      </c>
      <c r="C934" cm="1">
        <f t="array" ref="C934">_xlfn.IFS('Paraclinicos '!Q932="","",'Paraclinicos '!Q932&gt;60,3,'Paraclinicos '!Q932&lt;=60,1)</f>
        <v>3</v>
      </c>
      <c r="D934" t="str">
        <f>IFERROR(IF(INDEX('BD Demog para scores enalazar'!BC$2:BC$3000,MATCH(Formulas!A934,'BD Demog para scores enalazar'!A$2:A$3000,0))=0,"SI","NO"),"")</f>
        <v>SI</v>
      </c>
      <c r="E934" cm="1">
        <f t="array" ref="E934">_xlfn.IFS(D934="","",D934="SI",4,D934="NO",1)</f>
        <v>4</v>
      </c>
      <c r="F934" cm="1">
        <f t="array" ref="F934">_xlfn.IFS('Paraclinicos '!B932="","",'Paraclinicos '!B932&gt;1,1,'Paraclinicos '!B932&lt;=1,3)</f>
        <v>3</v>
      </c>
      <c r="G934" cm="1">
        <f t="array" ref="G934">_xlfn.IFS('Paraclinicos '!D932="","",AND('Paraclinicos '!D932&gt;=250,'Paraclinicos '!D932&lt;=500),2,'Paraclinicos '!D932&gt;500,3,'Paraclinicos '!D932&lt;250,1)</f>
        <v>3</v>
      </c>
      <c r="H934" s="50">
        <f t="shared" si="43"/>
        <v>13</v>
      </c>
      <c r="I934" cm="1">
        <f t="array" ref="I934">_xlfn.IFS('Paraclinicos '!Q932="","",'Paraclinicos '!Q932&gt;=65,1,'Paraclinicos '!Q932&lt;65,0)</f>
        <v>1</v>
      </c>
      <c r="J934" cm="1">
        <f t="array" ref="J934">_xlfn.IFS('Paraclinicos '!I932="","",'Paraclinicos '!I932&gt;7,1,'Paraclinicos '!I932&lt;=7,0)</f>
        <v>1</v>
      </c>
      <c r="K934" cm="1">
        <f t="array" ref="K934">_xlfn.IFS('Paraclinicos '!W932="","",'Paraclinicos '!W932&lt;=8,1,'Paraclinicos '!W932&gt;8,0)</f>
        <v>0</v>
      </c>
      <c r="L934" cm="1">
        <f t="array" ref="L934">_xlfn.IFS('Paraclinicos '!S932="","",'Paraclinicos '!S932&gt;=30,1,'Paraclinicos '!S932&lt;30,0)</f>
        <v>0</v>
      </c>
      <c r="M934" cm="1">
        <f t="array" ref="M934">_xlfn.IFS(OR('Paraclinicos '!T932="",'Paraclinicos '!U932=""),"",OR('Paraclinicos '!T932&lt;=90,'Paraclinicos '!U932&lt;=60),1,OR('Paraclinicos '!T932&gt;90,'Paraclinicos '!U932&gt;60),0)</f>
        <v>0</v>
      </c>
      <c r="N934" s="45">
        <f t="shared" si="44"/>
        <v>3</v>
      </c>
      <c r="O934" cm="1">
        <f t="array" ref="O934">_xlfn.IFS(OR('Paraclinicos '!M932="",'Paraclinicos '!N932="",'Paraclinicos '!N932=0),"",'Paraclinicos '!M932/'Paraclinicos '!N932&lt;100,4,'Paraclinicos '!M932/'Paraclinicos '!N932&lt;200,3,'Paraclinicos '!M932/'Paraclinicos '!N932&lt;300,2,'Paraclinicos '!M932/'Paraclinicos '!N932&lt;400,1,'Paraclinicos '!M932/'Paraclinicos '!N932&gt;=400,0)</f>
        <v>1</v>
      </c>
      <c r="P934" cm="1">
        <f t="array" ref="P934">_xlfn.IFS('Paraclinicos '!C932="","",'Paraclinicos '!C932&lt;20,4,'Paraclinicos '!C932&lt;50,3,'Paraclinicos '!C932&lt;100,2,'Paraclinicos '!C932&lt;150,1,'Paraclinicos '!C932&gt;150,0)</f>
        <v>1</v>
      </c>
      <c r="Q934" cm="1">
        <f t="array" ref="Q934">_xlfn.IFS('Paraclinicos '!O932="","",'Paraclinicos '!O932&lt;1.2,0,'Paraclinicos '!O932&lt;2,1,'Paraclinicos '!O932&lt;3.5,2,'Paraclinicos '!O932&lt;5,3,'Paraclinicos '!O932&gt;5,4)</f>
        <v>1</v>
      </c>
      <c r="R934" cm="1">
        <f t="array" ref="R934">_xlfn.IFS('Paraclinicos '!J932="","",'Paraclinicos '!J932&lt;1.2,0,'Paraclinicos '!J932&lt;2,1,'Paraclinicos '!J932&lt;6,2,'Paraclinicos '!J932&lt;12,3,'Paraclinicos '!J932&gt;=12,4)</f>
        <v>0</v>
      </c>
      <c r="S934" cm="1">
        <f t="array" ref="S934">_xlfn.IFS('Paraclinicos '!Y932="","",'Paraclinicos '!Y932&lt;70,1,'Paraclinicos '!Y932&gt;=70,0)</f>
        <v>0</v>
      </c>
      <c r="T934" cm="1">
        <f t="array" ref="T934">_xlfn.IFS('Paraclinicos '!W932="","",'Paraclinicos '!W932&lt;6,4,'Paraclinicos '!W932&lt;10,3,'Paraclinicos '!W932&lt;13,2,'Paraclinicos '!W932&lt;15,1,'Paraclinicos '!W932=15,0)</f>
        <v>0</v>
      </c>
      <c r="U934" s="54">
        <f t="shared" si="42"/>
        <v>3</v>
      </c>
      <c r="V934" cm="1">
        <f t="array" ref="V934">_xlfn.IFS('Paraclinicos '!S932="","",OR('Paraclinicos '!S932&lt;=8,'Paraclinicos '!S932&gt;=25),3,'Paraclinicos '!S932&lt;12,1,'Paraclinicos '!S932&lt;21,0,'Paraclinicos '!S932&lt;25,2)</f>
        <v>0</v>
      </c>
      <c r="W934" t="str">
        <f>IFERROR(IF(INDEX('BD Demog para scores enalazar'!Y$2:'BD Demog para scores enalazar'!Y$3000,MATCH(Formulas!A934,'BD Demog para scores enalazar'!A$2:'BD Demog para scores enalazar'!A$3000,0))=1,"SI","NO"),"")</f>
        <v>NO</v>
      </c>
      <c r="X934" s="9" t="str">
        <f>IFERROR(IF(INDEX('BD Demog para scores enalazar'!AJ$2:'BD Demog para scores enalazar'!AJ$3000,MATCH(Formulas!A934,'BD Demog para scores enalazar'!A$2:'BD Demog para scores enalazar'!A$3000,0))=1,"SI","NO"),"")</f>
        <v>NO</v>
      </c>
      <c r="Y934" cm="1">
        <f t="array" ref="Y934">IF(AND(W934="NO",X934="NO"),_xlfn.IFS('Paraclinicos '!K932&lt;=91,3,'Paraclinicos '!K932&lt;94,2,'Paraclinicos '!K932&lt;96,1,'Paraclinicos '!K932&gt;=96,0),"")</f>
        <v>0</v>
      </c>
      <c r="Z934" t="str" cm="1">
        <f t="array" ref="Z934">IF(OR(W934="SI",X934="SI"),_xlfn.IFS(OR(AND('Paraclinicos '!K933&lt;=83),AND('Paraclinicos '!K933&gt;=97,AA934=2)),3,OR(AND('Paraclinicos '!K933&lt;=86),AND('Paraclinicos '!K933&gt;=94,AA934=2)),2,OR(AND('Paraclinicos '!K933&lt;=88),AND('Paraclinicos '!K933&gt;=92,AA934=2)),1,OR(AND('Paraclinicos '!K933&gt;=88,'Paraclinicos '!K933&lt;=92),AND('Paraclinicos '!K933&gt;=93,AA934=0)),0),"")</f>
        <v/>
      </c>
      <c r="AA934" cm="1">
        <f t="array" ref="AA934">_xlfn.IFS('Paraclinicos '!E932="","",'Paraclinicos '!E932="Oxigeno",2,'Paraclinicos '!E932="Aire",0)</f>
        <v>2</v>
      </c>
    </row>
    <row r="935" spans="1:27" x14ac:dyDescent="0.25">
      <c r="A935">
        <f>'Paraclinicos '!A933</f>
        <v>220</v>
      </c>
      <c r="B935" s="3">
        <f>'Paraclinicos '!R933</f>
        <v>44307</v>
      </c>
      <c r="C935" cm="1">
        <f t="array" ref="C935">_xlfn.IFS('Paraclinicos '!Q933="","",'Paraclinicos '!Q933&gt;60,3,'Paraclinicos '!Q933&lt;=60,1)</f>
        <v>3</v>
      </c>
      <c r="D935" t="str">
        <f>IFERROR(IF(INDEX('BD Demog para scores enalazar'!BC$2:BC$3000,MATCH(Formulas!A935,'BD Demog para scores enalazar'!A$2:A$3000,0))=0,"SI","NO"),"")</f>
        <v>SI</v>
      </c>
      <c r="E935" cm="1">
        <f t="array" ref="E935">_xlfn.IFS(D935="","",D935="SI",4,D935="NO",1)</f>
        <v>4</v>
      </c>
      <c r="F935" cm="1">
        <f t="array" ref="F935">_xlfn.IFS('Paraclinicos '!B933="","",'Paraclinicos '!B933&gt;1,1,'Paraclinicos '!B933&lt;=1,3)</f>
        <v>3</v>
      </c>
      <c r="G935" t="str" cm="1">
        <f t="array" ref="G935">_xlfn.IFS('Paraclinicos '!D933="","",AND('Paraclinicos '!D933&gt;=250,'Paraclinicos '!D933&lt;=500),2,'Paraclinicos '!D933&gt;500,3,'Paraclinicos '!D933&lt;250,1)</f>
        <v/>
      </c>
      <c r="H935" s="50">
        <f t="shared" si="43"/>
        <v>10</v>
      </c>
      <c r="I935" cm="1">
        <f t="array" ref="I935">_xlfn.IFS('Paraclinicos '!Q933="","",'Paraclinicos '!Q933&gt;=65,1,'Paraclinicos '!Q933&lt;65,0)</f>
        <v>1</v>
      </c>
      <c r="J935" cm="1">
        <f t="array" ref="J935">_xlfn.IFS('Paraclinicos '!I933="","",'Paraclinicos '!I933&gt;7,1,'Paraclinicos '!I933&lt;=7,0)</f>
        <v>1</v>
      </c>
      <c r="K935" cm="1">
        <f t="array" ref="K935">_xlfn.IFS('Paraclinicos '!W933="","",'Paraclinicos '!W933&lt;=8,1,'Paraclinicos '!W933&gt;8,0)</f>
        <v>1</v>
      </c>
      <c r="L935" cm="1">
        <f t="array" ref="L935">_xlfn.IFS('Paraclinicos '!S933="","",'Paraclinicos '!S933&gt;=30,1,'Paraclinicos '!S933&lt;30,0)</f>
        <v>0</v>
      </c>
      <c r="M935" cm="1">
        <f t="array" ref="M935">_xlfn.IFS(OR('Paraclinicos '!T933="",'Paraclinicos '!U933=""),"",OR('Paraclinicos '!T933&lt;=90,'Paraclinicos '!U933&lt;=60),1,OR('Paraclinicos '!T933&gt;90,'Paraclinicos '!U933&gt;60),0)</f>
        <v>0</v>
      </c>
      <c r="N935" s="45">
        <f t="shared" si="44"/>
        <v>3</v>
      </c>
      <c r="O935" cm="1">
        <f t="array" ref="O935">_xlfn.IFS(OR('Paraclinicos '!M933="",'Paraclinicos '!N933="",'Paraclinicos '!N933=0),"",'Paraclinicos '!M933/'Paraclinicos '!N933&lt;100,4,'Paraclinicos '!M933/'Paraclinicos '!N933&lt;200,3,'Paraclinicos '!M933/'Paraclinicos '!N933&lt;300,2,'Paraclinicos '!M933/'Paraclinicos '!N933&lt;400,1,'Paraclinicos '!M933/'Paraclinicos '!N933&gt;=400,0)</f>
        <v>2</v>
      </c>
      <c r="P935" cm="1">
        <f t="array" ref="P935">_xlfn.IFS('Paraclinicos '!C933="","",'Paraclinicos '!C933&lt;20,4,'Paraclinicos '!C933&lt;50,3,'Paraclinicos '!C933&lt;100,2,'Paraclinicos '!C933&lt;150,1,'Paraclinicos '!C933&gt;150,0)</f>
        <v>1</v>
      </c>
      <c r="Q935" cm="1">
        <f t="array" ref="Q935">_xlfn.IFS('Paraclinicos '!O933="","",'Paraclinicos '!O933&lt;1.2,0,'Paraclinicos '!O933&lt;2,1,'Paraclinicos '!O933&lt;3.5,2,'Paraclinicos '!O933&lt;5,3,'Paraclinicos '!O933&gt;5,4)</f>
        <v>0</v>
      </c>
      <c r="R935" t="str" cm="1">
        <f t="array" ref="R935">_xlfn.IFS('Paraclinicos '!J933="","",'Paraclinicos '!J933&lt;1.2,0,'Paraclinicos '!J933&lt;2,1,'Paraclinicos '!J933&lt;6,2,'Paraclinicos '!J933&lt;12,3,'Paraclinicos '!J933&gt;=12,4)</f>
        <v/>
      </c>
      <c r="S935" cm="1">
        <f t="array" ref="S935">_xlfn.IFS('Paraclinicos '!Y933="","",'Paraclinicos '!Y933&lt;70,1,'Paraclinicos '!Y933&gt;=70,0)</f>
        <v>0</v>
      </c>
      <c r="T935" cm="1">
        <f t="array" ref="T935">_xlfn.IFS('Paraclinicos '!W933="","",'Paraclinicos '!W933&lt;6,4,'Paraclinicos '!W933&lt;10,3,'Paraclinicos '!W933&lt;13,2,'Paraclinicos '!W933&lt;15,1,'Paraclinicos '!W933=15,0)</f>
        <v>4</v>
      </c>
      <c r="U935" s="54">
        <f t="shared" si="42"/>
        <v>7</v>
      </c>
      <c r="V935" cm="1">
        <f t="array" ref="V935">_xlfn.IFS('Paraclinicos '!S933="","",OR('Paraclinicos '!S933&lt;=8,'Paraclinicos '!S933&gt;=25),3,'Paraclinicos '!S933&lt;12,1,'Paraclinicos '!S933&lt;21,0,'Paraclinicos '!S933&lt;25,2)</f>
        <v>2</v>
      </c>
      <c r="W935" t="str">
        <f>IFERROR(IF(INDEX('BD Demog para scores enalazar'!Y$2:'BD Demog para scores enalazar'!Y$3000,MATCH(Formulas!A935,'BD Demog para scores enalazar'!A$2:'BD Demog para scores enalazar'!A$3000,0))=1,"SI","NO"),"")</f>
        <v>NO</v>
      </c>
      <c r="X935" s="9" t="str">
        <f>IFERROR(IF(INDEX('BD Demog para scores enalazar'!AJ$2:'BD Demog para scores enalazar'!AJ$3000,MATCH(Formulas!A935,'BD Demog para scores enalazar'!A$2:'BD Demog para scores enalazar'!A$3000,0))=1,"SI","NO"),"")</f>
        <v>NO</v>
      </c>
      <c r="Y935" cm="1">
        <f t="array" ref="Y935">IF(AND(W935="NO",X935="NO"),_xlfn.IFS('Paraclinicos '!K933&lt;=91,3,'Paraclinicos '!K933&lt;94,2,'Paraclinicos '!K933&lt;96,1,'Paraclinicos '!K933&gt;=96,0),"")</f>
        <v>3</v>
      </c>
      <c r="Z935" t="str" cm="1">
        <f t="array" ref="Z935">IF(OR(W935="SI",X935="SI"),_xlfn.IFS(OR(AND('Paraclinicos '!K934&lt;=83),AND('Paraclinicos '!K934&gt;=97,AA935=2)),3,OR(AND('Paraclinicos '!K934&lt;=86),AND('Paraclinicos '!K934&gt;=94,AA935=2)),2,OR(AND('Paraclinicos '!K934&lt;=88),AND('Paraclinicos '!K934&gt;=92,AA935=2)),1,OR(AND('Paraclinicos '!K934&gt;=88,'Paraclinicos '!K934&lt;=92),AND('Paraclinicos '!K934&gt;=93,AA935=0)),0),"")</f>
        <v/>
      </c>
      <c r="AA935" cm="1">
        <f t="array" ref="AA935">_xlfn.IFS('Paraclinicos '!E933="","",'Paraclinicos '!E933="Oxigeno",2,'Paraclinicos '!E933="Aire",0)</f>
        <v>2</v>
      </c>
    </row>
    <row r="936" spans="1:27" x14ac:dyDescent="0.25">
      <c r="A936">
        <f>'Paraclinicos '!A934</f>
        <v>220</v>
      </c>
      <c r="B936" s="3">
        <f>'Paraclinicos '!R934</f>
        <v>44309</v>
      </c>
      <c r="C936" cm="1">
        <f t="array" ref="C936">_xlfn.IFS('Paraclinicos '!Q934="","",'Paraclinicos '!Q934&gt;60,3,'Paraclinicos '!Q934&lt;=60,1)</f>
        <v>3</v>
      </c>
      <c r="D936" t="str">
        <f>IFERROR(IF(INDEX('BD Demog para scores enalazar'!BC$2:BC$3000,MATCH(Formulas!A936,'BD Demog para scores enalazar'!A$2:A$3000,0))=0,"SI","NO"),"")</f>
        <v>SI</v>
      </c>
      <c r="E936" cm="1">
        <f t="array" ref="E936">_xlfn.IFS(D936="","",D936="SI",4,D936="NO",1)</f>
        <v>4</v>
      </c>
      <c r="F936" cm="1">
        <f t="array" ref="F936">_xlfn.IFS('Paraclinicos '!B934="","",'Paraclinicos '!B934&gt;1,1,'Paraclinicos '!B934&lt;=1,3)</f>
        <v>3</v>
      </c>
      <c r="G936" cm="1">
        <f t="array" ref="G936">_xlfn.IFS('Paraclinicos '!D934="","",AND('Paraclinicos '!D934&gt;=250,'Paraclinicos '!D934&lt;=500),2,'Paraclinicos '!D934&gt;500,3,'Paraclinicos '!D934&lt;250,1)</f>
        <v>3</v>
      </c>
      <c r="H936" s="50">
        <f t="shared" si="43"/>
        <v>13</v>
      </c>
      <c r="I936" cm="1">
        <f t="array" ref="I936">_xlfn.IFS('Paraclinicos '!Q934="","",'Paraclinicos '!Q934&gt;=65,1,'Paraclinicos '!Q934&lt;65,0)</f>
        <v>1</v>
      </c>
      <c r="J936" cm="1">
        <f t="array" ref="J936">_xlfn.IFS('Paraclinicos '!I934="","",'Paraclinicos '!I934&gt;7,1,'Paraclinicos '!I934&lt;=7,0)</f>
        <v>1</v>
      </c>
      <c r="K936" cm="1">
        <f t="array" ref="K936">_xlfn.IFS('Paraclinicos '!W934="","",'Paraclinicos '!W934&lt;=8,1,'Paraclinicos '!W934&gt;8,0)</f>
        <v>0</v>
      </c>
      <c r="L936" cm="1">
        <f t="array" ref="L936">_xlfn.IFS('Paraclinicos '!S934="","",'Paraclinicos '!S934&gt;=30,1,'Paraclinicos '!S934&lt;30,0)</f>
        <v>0</v>
      </c>
      <c r="M936" cm="1">
        <f t="array" ref="M936">_xlfn.IFS(OR('Paraclinicos '!T934="",'Paraclinicos '!U934=""),"",OR('Paraclinicos '!T934&lt;=90,'Paraclinicos '!U934&lt;=60),1,OR('Paraclinicos '!T934&gt;90,'Paraclinicos '!U934&gt;60),0)</f>
        <v>0</v>
      </c>
      <c r="N936" s="45">
        <f t="shared" si="44"/>
        <v>3</v>
      </c>
      <c r="O936" cm="1">
        <f t="array" ref="O936">_xlfn.IFS(OR('Paraclinicos '!M934="",'Paraclinicos '!N934="",'Paraclinicos '!N934=0),"",'Paraclinicos '!M934/'Paraclinicos '!N934&lt;100,4,'Paraclinicos '!M934/'Paraclinicos '!N934&lt;200,3,'Paraclinicos '!M934/'Paraclinicos '!N934&lt;300,2,'Paraclinicos '!M934/'Paraclinicos '!N934&lt;400,1,'Paraclinicos '!M934/'Paraclinicos '!N934&gt;=400,0)</f>
        <v>1</v>
      </c>
      <c r="P936" cm="1">
        <f t="array" ref="P936">_xlfn.IFS('Paraclinicos '!C934="","",'Paraclinicos '!C934&lt;20,4,'Paraclinicos '!C934&lt;50,3,'Paraclinicos '!C934&lt;100,2,'Paraclinicos '!C934&lt;150,1,'Paraclinicos '!C934&gt;150,0)</f>
        <v>1</v>
      </c>
      <c r="Q936" cm="1">
        <f t="array" ref="Q936">_xlfn.IFS('Paraclinicos '!O934="","",'Paraclinicos '!O934&lt;1.2,0,'Paraclinicos '!O934&lt;2,1,'Paraclinicos '!O934&lt;3.5,2,'Paraclinicos '!O934&lt;5,3,'Paraclinicos '!O934&gt;5,4)</f>
        <v>0</v>
      </c>
      <c r="R936" cm="1">
        <f t="array" ref="R936">_xlfn.IFS('Paraclinicos '!J934="","",'Paraclinicos '!J934&lt;1.2,0,'Paraclinicos '!J934&lt;2,1,'Paraclinicos '!J934&lt;6,2,'Paraclinicos '!J934&lt;12,3,'Paraclinicos '!J934&gt;=12,4)</f>
        <v>0</v>
      </c>
      <c r="S936" cm="1">
        <f t="array" ref="S936">_xlfn.IFS('Paraclinicos '!Y934="","",'Paraclinicos '!Y934&lt;70,1,'Paraclinicos '!Y934&gt;=70,0)</f>
        <v>0</v>
      </c>
      <c r="T936" cm="1">
        <f t="array" ref="T936">_xlfn.IFS('Paraclinicos '!W934="","",'Paraclinicos '!W934&lt;6,4,'Paraclinicos '!W934&lt;10,3,'Paraclinicos '!W934&lt;13,2,'Paraclinicos '!W934&lt;15,1,'Paraclinicos '!W934=15,0)</f>
        <v>0</v>
      </c>
      <c r="U936" s="54">
        <f t="shared" si="42"/>
        <v>2</v>
      </c>
      <c r="V936" cm="1">
        <f t="array" ref="V936">_xlfn.IFS('Paraclinicos '!S934="","",OR('Paraclinicos '!S934&lt;=8,'Paraclinicos '!S934&gt;=25),3,'Paraclinicos '!S934&lt;12,1,'Paraclinicos '!S934&lt;21,0,'Paraclinicos '!S934&lt;25,2)</f>
        <v>0</v>
      </c>
      <c r="W936" t="str">
        <f>IFERROR(IF(INDEX('BD Demog para scores enalazar'!Y$2:'BD Demog para scores enalazar'!Y$3000,MATCH(Formulas!A936,'BD Demog para scores enalazar'!A$2:'BD Demog para scores enalazar'!A$3000,0))=1,"SI","NO"),"")</f>
        <v>NO</v>
      </c>
      <c r="X936" s="9" t="str">
        <f>IFERROR(IF(INDEX('BD Demog para scores enalazar'!AJ$2:'BD Demog para scores enalazar'!AJ$3000,MATCH(Formulas!A936,'BD Demog para scores enalazar'!A$2:'BD Demog para scores enalazar'!A$3000,0))=1,"SI","NO"),"")</f>
        <v>NO</v>
      </c>
      <c r="Y936" cm="1">
        <f t="array" ref="Y936">IF(AND(W936="NO",X936="NO"),_xlfn.IFS('Paraclinicos '!K934&lt;=91,3,'Paraclinicos '!K934&lt;94,2,'Paraclinicos '!K934&lt;96,1,'Paraclinicos '!K934&gt;=96,0),"")</f>
        <v>2</v>
      </c>
      <c r="Z936" t="str" cm="1">
        <f t="array" ref="Z936">IF(OR(W936="SI",X936="SI"),_xlfn.IFS(OR(AND('Paraclinicos '!K935&lt;=83),AND('Paraclinicos '!K935&gt;=97,AA936=2)),3,OR(AND('Paraclinicos '!K935&lt;=86),AND('Paraclinicos '!K935&gt;=94,AA936=2)),2,OR(AND('Paraclinicos '!K935&lt;=88),AND('Paraclinicos '!K935&gt;=92,AA936=2)),1,OR(AND('Paraclinicos '!K935&gt;=88,'Paraclinicos '!K935&lt;=92),AND('Paraclinicos '!K935&gt;=93,AA936=0)),0),"")</f>
        <v/>
      </c>
      <c r="AA936" cm="1">
        <f t="array" ref="AA936">_xlfn.IFS('Paraclinicos '!E934="","",'Paraclinicos '!E934="Oxigeno",2,'Paraclinicos '!E934="Aire",0)</f>
        <v>2</v>
      </c>
    </row>
    <row r="937" spans="1:27" x14ac:dyDescent="0.25">
      <c r="A937">
        <f>'Paraclinicos '!A935</f>
        <v>223</v>
      </c>
      <c r="B937" s="3">
        <f>'Paraclinicos '!R935</f>
        <v>44294</v>
      </c>
      <c r="C937" cm="1">
        <f t="array" ref="C937">_xlfn.IFS('Paraclinicos '!Q935="","",'Paraclinicos '!Q935&gt;60,3,'Paraclinicos '!Q935&lt;=60,1)</f>
        <v>3</v>
      </c>
      <c r="D937" t="str">
        <f>IFERROR(IF(INDEX('BD Demog para scores enalazar'!BC$2:BC$3000,MATCH(Formulas!A937,'BD Demog para scores enalazar'!A$2:A$3000,0))=0,"SI","NO"),"")</f>
        <v>SI</v>
      </c>
      <c r="E937" cm="1">
        <f t="array" ref="E937">_xlfn.IFS(D937="","",D937="SI",4,D937="NO",1)</f>
        <v>4</v>
      </c>
      <c r="F937" cm="1">
        <f t="array" ref="F937">_xlfn.IFS('Paraclinicos '!B935="","",'Paraclinicos '!B935&gt;1,1,'Paraclinicos '!B935&lt;=1,3)</f>
        <v>1</v>
      </c>
      <c r="G937" t="str" cm="1">
        <f t="array" ref="G937">_xlfn.IFS('Paraclinicos '!D935="","",AND('Paraclinicos '!D935&gt;=250,'Paraclinicos '!D935&lt;=500),2,'Paraclinicos '!D935&gt;500,3,'Paraclinicos '!D935&lt;250,1)</f>
        <v/>
      </c>
      <c r="H937" s="50">
        <f t="shared" si="43"/>
        <v>8</v>
      </c>
      <c r="I937" cm="1">
        <f t="array" ref="I937">_xlfn.IFS('Paraclinicos '!Q935="","",'Paraclinicos '!Q935&gt;=65,1,'Paraclinicos '!Q935&lt;65,0)</f>
        <v>1</v>
      </c>
      <c r="J937" cm="1">
        <f t="array" ref="J937">_xlfn.IFS('Paraclinicos '!I935="","",'Paraclinicos '!I935&gt;7,1,'Paraclinicos '!I935&lt;=7,0)</f>
        <v>1</v>
      </c>
      <c r="K937" cm="1">
        <f t="array" ref="K937">_xlfn.IFS('Paraclinicos '!W935="","",'Paraclinicos '!W935&lt;=8,1,'Paraclinicos '!W935&gt;8,0)</f>
        <v>0</v>
      </c>
      <c r="L937" cm="1">
        <f t="array" ref="L937">_xlfn.IFS('Paraclinicos '!S935="","",'Paraclinicos '!S935&gt;=30,1,'Paraclinicos '!S935&lt;30,0)</f>
        <v>0</v>
      </c>
      <c r="M937" cm="1">
        <f t="array" ref="M937">_xlfn.IFS(OR('Paraclinicos '!T935="",'Paraclinicos '!U935=""),"",OR('Paraclinicos '!T935&lt;=90,'Paraclinicos '!U935&lt;=60),1,OR('Paraclinicos '!T935&gt;90,'Paraclinicos '!U935&gt;60),0)</f>
        <v>0</v>
      </c>
      <c r="N937" s="45">
        <f t="shared" si="44"/>
        <v>2</v>
      </c>
      <c r="O937" cm="1">
        <f t="array" ref="O937">_xlfn.IFS(OR('Paraclinicos '!M935="",'Paraclinicos '!N935="",'Paraclinicos '!N935=0),"",'Paraclinicos '!M935/'Paraclinicos '!N935&lt;100,4,'Paraclinicos '!M935/'Paraclinicos '!N935&lt;200,3,'Paraclinicos '!M935/'Paraclinicos '!N935&lt;300,2,'Paraclinicos '!M935/'Paraclinicos '!N935&lt;400,1,'Paraclinicos '!M935/'Paraclinicos '!N935&gt;=400,0)</f>
        <v>2</v>
      </c>
      <c r="P937" cm="1">
        <f t="array" ref="P937">_xlfn.IFS('Paraclinicos '!C935="","",'Paraclinicos '!C935&lt;20,4,'Paraclinicos '!C935&lt;50,3,'Paraclinicos '!C935&lt;100,2,'Paraclinicos '!C935&lt;150,1,'Paraclinicos '!C935&gt;150,0)</f>
        <v>0</v>
      </c>
      <c r="Q937" cm="1">
        <f t="array" ref="Q937">_xlfn.IFS('Paraclinicos '!O935="","",'Paraclinicos '!O935&lt;1.2,0,'Paraclinicos '!O935&lt;2,1,'Paraclinicos '!O935&lt;3.5,2,'Paraclinicos '!O935&lt;5,3,'Paraclinicos '!O935&gt;5,4)</f>
        <v>1</v>
      </c>
      <c r="R937" cm="1">
        <f t="array" ref="R937">_xlfn.IFS('Paraclinicos '!J935="","",'Paraclinicos '!J935&lt;1.2,0,'Paraclinicos '!J935&lt;2,1,'Paraclinicos '!J935&lt;6,2,'Paraclinicos '!J935&lt;12,3,'Paraclinicos '!J935&gt;=12,4)</f>
        <v>0</v>
      </c>
      <c r="S937" cm="1">
        <f t="array" ref="S937">_xlfn.IFS('Paraclinicos '!Y935="","",'Paraclinicos '!Y935&lt;70,1,'Paraclinicos '!Y935&gt;=70,0)</f>
        <v>0</v>
      </c>
      <c r="T937" cm="1">
        <f t="array" ref="T937">_xlfn.IFS('Paraclinicos '!W935="","",'Paraclinicos '!W935&lt;6,4,'Paraclinicos '!W935&lt;10,3,'Paraclinicos '!W935&lt;13,2,'Paraclinicos '!W935&lt;15,1,'Paraclinicos '!W935=15,0)</f>
        <v>0</v>
      </c>
      <c r="U937" s="54">
        <f t="shared" si="42"/>
        <v>3</v>
      </c>
      <c r="V937" cm="1">
        <f t="array" ref="V937">_xlfn.IFS('Paraclinicos '!S935="","",OR('Paraclinicos '!S935&lt;=8,'Paraclinicos '!S935&gt;=25),3,'Paraclinicos '!S935&lt;12,1,'Paraclinicos '!S935&lt;21,0,'Paraclinicos '!S935&lt;25,2)</f>
        <v>0</v>
      </c>
      <c r="W937" t="str">
        <f>IFERROR(IF(INDEX('BD Demog para scores enalazar'!Y$2:'BD Demog para scores enalazar'!Y$3000,MATCH(Formulas!A937,'BD Demog para scores enalazar'!A$2:'BD Demog para scores enalazar'!A$3000,0))=1,"SI","NO"),"")</f>
        <v>SI</v>
      </c>
      <c r="X937" s="9" t="str">
        <f>IFERROR(IF(INDEX('BD Demog para scores enalazar'!AJ$2:'BD Demog para scores enalazar'!AJ$3000,MATCH(Formulas!A937,'BD Demog para scores enalazar'!A$2:'BD Demog para scores enalazar'!A$3000,0))=1,"SI","NO"),"")</f>
        <v>SI</v>
      </c>
      <c r="Y937" t="str" cm="1">
        <f t="array" ref="Y937">IF(AND(W937="NO",X937="NO"),_xlfn.IFS('Paraclinicos '!K935&lt;=91,3,'Paraclinicos '!K935&lt;94,2,'Paraclinicos '!K935&lt;96,1,'Paraclinicos '!K935&gt;=96,0),"")</f>
        <v/>
      </c>
      <c r="Z937" cm="1">
        <f t="array" ref="Z937">IF(OR(W937="SI",X937="SI"),_xlfn.IFS(OR(AND('Paraclinicos '!K936&lt;=83),AND('Paraclinicos '!K936&gt;=97,AA937=2)),3,OR(AND('Paraclinicos '!K936&lt;=86),AND('Paraclinicos '!K936&gt;=94,AA937=2)),2,OR(AND('Paraclinicos '!K936&lt;=88),AND('Paraclinicos '!K936&gt;=92,AA937=2)),1,OR(AND('Paraclinicos '!K936&gt;=88,'Paraclinicos '!K936&lt;=92),AND('Paraclinicos '!K936&gt;=93,AA937=0)),0),"")</f>
        <v>3</v>
      </c>
      <c r="AA937" cm="1">
        <f t="array" ref="AA937">_xlfn.IFS('Paraclinicos '!E935="","",'Paraclinicos '!E935="Oxigeno",2,'Paraclinicos '!E935="Aire",0)</f>
        <v>2</v>
      </c>
    </row>
    <row r="938" spans="1:27" x14ac:dyDescent="0.25">
      <c r="A938">
        <f>'Paraclinicos '!A936</f>
        <v>223</v>
      </c>
      <c r="B938" s="3">
        <f>'Paraclinicos '!R936</f>
        <v>44295</v>
      </c>
      <c r="C938" cm="1">
        <f t="array" ref="C938">_xlfn.IFS('Paraclinicos '!Q936="","",'Paraclinicos '!Q936&gt;60,3,'Paraclinicos '!Q936&lt;=60,1)</f>
        <v>3</v>
      </c>
      <c r="D938" t="str">
        <f>IFERROR(IF(INDEX('BD Demog para scores enalazar'!BC$2:BC$3000,MATCH(Formulas!A938,'BD Demog para scores enalazar'!A$2:A$3000,0))=0,"SI","NO"),"")</f>
        <v>SI</v>
      </c>
      <c r="E938" cm="1">
        <f t="array" ref="E938">_xlfn.IFS(D938="","",D938="SI",4,D938="NO",1)</f>
        <v>4</v>
      </c>
      <c r="F938" cm="1">
        <f t="array" ref="F938">_xlfn.IFS('Paraclinicos '!B936="","",'Paraclinicos '!B936&gt;1,1,'Paraclinicos '!B936&lt;=1,3)</f>
        <v>3</v>
      </c>
      <c r="G938" cm="1">
        <f t="array" ref="G938">_xlfn.IFS('Paraclinicos '!D936="","",AND('Paraclinicos '!D936&gt;=250,'Paraclinicos '!D936&lt;=500),2,'Paraclinicos '!D936&gt;500,3,'Paraclinicos '!D936&lt;250,1)</f>
        <v>2</v>
      </c>
      <c r="H938" s="50">
        <f t="shared" si="43"/>
        <v>12</v>
      </c>
      <c r="I938" cm="1">
        <f t="array" ref="I938">_xlfn.IFS('Paraclinicos '!Q936="","",'Paraclinicos '!Q936&gt;=65,1,'Paraclinicos '!Q936&lt;65,0)</f>
        <v>1</v>
      </c>
      <c r="J938" cm="1">
        <f t="array" ref="J938">_xlfn.IFS('Paraclinicos '!I936="","",'Paraclinicos '!I936&gt;7,1,'Paraclinicos '!I936&lt;=7,0)</f>
        <v>1</v>
      </c>
      <c r="K938" cm="1">
        <f t="array" ref="K938">_xlfn.IFS('Paraclinicos '!W936="","",'Paraclinicos '!W936&lt;=8,1,'Paraclinicos '!W936&gt;8,0)</f>
        <v>0</v>
      </c>
      <c r="L938" cm="1">
        <f t="array" ref="L938">_xlfn.IFS('Paraclinicos '!S936="","",'Paraclinicos '!S936&gt;=30,1,'Paraclinicos '!S936&lt;30,0)</f>
        <v>0</v>
      </c>
      <c r="M938" cm="1">
        <f t="array" ref="M938">_xlfn.IFS(OR('Paraclinicos '!T936="",'Paraclinicos '!U936=""),"",OR('Paraclinicos '!T936&lt;=90,'Paraclinicos '!U936&lt;=60),1,OR('Paraclinicos '!T936&gt;90,'Paraclinicos '!U936&gt;60),0)</f>
        <v>0</v>
      </c>
      <c r="N938" s="45">
        <f t="shared" si="44"/>
        <v>2</v>
      </c>
      <c r="O938" cm="1">
        <f t="array" ref="O938">_xlfn.IFS(OR('Paraclinicos '!M936="",'Paraclinicos '!N936="",'Paraclinicos '!N936=0),"",'Paraclinicos '!M936/'Paraclinicos '!N936&lt;100,4,'Paraclinicos '!M936/'Paraclinicos '!N936&lt;200,3,'Paraclinicos '!M936/'Paraclinicos '!N936&lt;300,2,'Paraclinicos '!M936/'Paraclinicos '!N936&lt;400,1,'Paraclinicos '!M936/'Paraclinicos '!N936&gt;=400,0)</f>
        <v>4</v>
      </c>
      <c r="P938" cm="1">
        <f t="array" ref="P938">_xlfn.IFS('Paraclinicos '!C936="","",'Paraclinicos '!C936&lt;20,4,'Paraclinicos '!C936&lt;50,3,'Paraclinicos '!C936&lt;100,2,'Paraclinicos '!C936&lt;150,1,'Paraclinicos '!C936&gt;150,0)</f>
        <v>1</v>
      </c>
      <c r="Q938" cm="1">
        <f t="array" ref="Q938">_xlfn.IFS('Paraclinicos '!O936="","",'Paraclinicos '!O936&lt;1.2,0,'Paraclinicos '!O936&lt;2,1,'Paraclinicos '!O936&lt;3.5,2,'Paraclinicos '!O936&lt;5,3,'Paraclinicos '!O936&gt;5,4)</f>
        <v>1</v>
      </c>
      <c r="R938" t="str" cm="1">
        <f t="array" ref="R938">_xlfn.IFS('Paraclinicos '!J936="","",'Paraclinicos '!J936&lt;1.2,0,'Paraclinicos '!J936&lt;2,1,'Paraclinicos '!J936&lt;6,2,'Paraclinicos '!J936&lt;12,3,'Paraclinicos '!J936&gt;=12,4)</f>
        <v/>
      </c>
      <c r="S938" cm="1">
        <f t="array" ref="S938">_xlfn.IFS('Paraclinicos '!Y936="","",'Paraclinicos '!Y936&lt;70,1,'Paraclinicos '!Y936&gt;=70,0)</f>
        <v>0</v>
      </c>
      <c r="T938" cm="1">
        <f t="array" ref="T938">_xlfn.IFS('Paraclinicos '!W936="","",'Paraclinicos '!W936&lt;6,4,'Paraclinicos '!W936&lt;10,3,'Paraclinicos '!W936&lt;13,2,'Paraclinicos '!W936&lt;15,1,'Paraclinicos '!W936=15,0)</f>
        <v>0</v>
      </c>
      <c r="U938" s="54">
        <f t="shared" si="42"/>
        <v>6</v>
      </c>
      <c r="V938" cm="1">
        <f t="array" ref="V938">_xlfn.IFS('Paraclinicos '!S936="","",OR('Paraclinicos '!S936&lt;=8,'Paraclinicos '!S936&gt;=25),3,'Paraclinicos '!S936&lt;12,1,'Paraclinicos '!S936&lt;21,0,'Paraclinicos '!S936&lt;25,2)</f>
        <v>0</v>
      </c>
      <c r="W938" t="str">
        <f>IFERROR(IF(INDEX('BD Demog para scores enalazar'!Y$2:'BD Demog para scores enalazar'!Y$3000,MATCH(Formulas!A938,'BD Demog para scores enalazar'!A$2:'BD Demog para scores enalazar'!A$3000,0))=1,"SI","NO"),"")</f>
        <v>SI</v>
      </c>
      <c r="X938" s="9" t="str">
        <f>IFERROR(IF(INDEX('BD Demog para scores enalazar'!AJ$2:'BD Demog para scores enalazar'!AJ$3000,MATCH(Formulas!A938,'BD Demog para scores enalazar'!A$2:'BD Demog para scores enalazar'!A$3000,0))=1,"SI","NO"),"")</f>
        <v>SI</v>
      </c>
      <c r="Y938" t="str" cm="1">
        <f t="array" ref="Y938">IF(AND(W938="NO",X938="NO"),_xlfn.IFS('Paraclinicos '!K936&lt;=91,3,'Paraclinicos '!K936&lt;94,2,'Paraclinicos '!K936&lt;96,1,'Paraclinicos '!K936&gt;=96,0),"")</f>
        <v/>
      </c>
      <c r="Z938" cm="1">
        <f t="array" ref="Z938">IF(OR(W938="SI",X938="SI"),_xlfn.IFS(OR(AND('Paraclinicos '!K937&lt;=83),AND('Paraclinicos '!K937&gt;=97,AA938=2)),3,OR(AND('Paraclinicos '!K937&lt;=86),AND('Paraclinicos '!K937&gt;=94,AA938=2)),2,OR(AND('Paraclinicos '!K937&lt;=88),AND('Paraclinicos '!K937&gt;=92,AA938=2)),1,OR(AND('Paraclinicos '!K937&gt;=88,'Paraclinicos '!K937&lt;=92),AND('Paraclinicos '!K937&gt;=93,AA938=0)),0),"")</f>
        <v>3</v>
      </c>
      <c r="AA938" cm="1">
        <f t="array" ref="AA938">_xlfn.IFS('Paraclinicos '!E936="","",'Paraclinicos '!E936="Oxigeno",2,'Paraclinicos '!E936="Aire",0)</f>
        <v>2</v>
      </c>
    </row>
    <row r="939" spans="1:27" x14ac:dyDescent="0.25">
      <c r="A939">
        <f>'Paraclinicos '!A937</f>
        <v>223</v>
      </c>
      <c r="B939" s="3">
        <f>'Paraclinicos '!R937</f>
        <v>44296</v>
      </c>
      <c r="C939" cm="1">
        <f t="array" ref="C939">_xlfn.IFS('Paraclinicos '!Q937="","",'Paraclinicos '!Q937&gt;60,3,'Paraclinicos '!Q937&lt;=60,1)</f>
        <v>3</v>
      </c>
      <c r="D939" t="str">
        <f>IFERROR(IF(INDEX('BD Demog para scores enalazar'!BC$2:BC$3000,MATCH(Formulas!A939,'BD Demog para scores enalazar'!A$2:A$3000,0))=0,"SI","NO"),"")</f>
        <v>SI</v>
      </c>
      <c r="E939" cm="1">
        <f t="array" ref="E939">_xlfn.IFS(D939="","",D939="SI",4,D939="NO",1)</f>
        <v>4</v>
      </c>
      <c r="F939" cm="1">
        <f t="array" ref="F939">_xlfn.IFS('Paraclinicos '!B937="","",'Paraclinicos '!B937&gt;1,1,'Paraclinicos '!B937&lt;=1,3)</f>
        <v>3</v>
      </c>
      <c r="G939" cm="1">
        <f t="array" ref="G939">_xlfn.IFS('Paraclinicos '!D937="","",AND('Paraclinicos '!D937&gt;=250,'Paraclinicos '!D937&lt;=500),2,'Paraclinicos '!D937&gt;500,3,'Paraclinicos '!D937&lt;250,1)</f>
        <v>2</v>
      </c>
      <c r="H939" s="50">
        <f t="shared" si="43"/>
        <v>12</v>
      </c>
      <c r="I939" cm="1">
        <f t="array" ref="I939">_xlfn.IFS('Paraclinicos '!Q937="","",'Paraclinicos '!Q937&gt;=65,1,'Paraclinicos '!Q937&lt;65,0)</f>
        <v>1</v>
      </c>
      <c r="J939" cm="1">
        <f t="array" ref="J939">_xlfn.IFS('Paraclinicos '!I937="","",'Paraclinicos '!I937&gt;7,1,'Paraclinicos '!I937&lt;=7,0)</f>
        <v>1</v>
      </c>
      <c r="K939" cm="1">
        <f t="array" ref="K939">_xlfn.IFS('Paraclinicos '!W937="","",'Paraclinicos '!W937&lt;=8,1,'Paraclinicos '!W937&gt;8,0)</f>
        <v>0</v>
      </c>
      <c r="L939" cm="1">
        <f t="array" ref="L939">_xlfn.IFS('Paraclinicos '!S937="","",'Paraclinicos '!S937&gt;=30,1,'Paraclinicos '!S937&lt;30,0)</f>
        <v>0</v>
      </c>
      <c r="M939" cm="1">
        <f t="array" ref="M939">_xlfn.IFS(OR('Paraclinicos '!T937="",'Paraclinicos '!U937=""),"",OR('Paraclinicos '!T937&lt;=90,'Paraclinicos '!U937&lt;=60),1,OR('Paraclinicos '!T937&gt;90,'Paraclinicos '!U937&gt;60),0)</f>
        <v>0</v>
      </c>
      <c r="N939" s="45">
        <f t="shared" si="44"/>
        <v>2</v>
      </c>
      <c r="O939" cm="1">
        <f t="array" ref="O939">_xlfn.IFS(OR('Paraclinicos '!M937="",'Paraclinicos '!N937="",'Paraclinicos '!N937=0),"",'Paraclinicos '!M937/'Paraclinicos '!N937&lt;100,4,'Paraclinicos '!M937/'Paraclinicos '!N937&lt;200,3,'Paraclinicos '!M937/'Paraclinicos '!N937&lt;300,2,'Paraclinicos '!M937/'Paraclinicos '!N937&lt;400,1,'Paraclinicos '!M937/'Paraclinicos '!N937&gt;=400,0)</f>
        <v>3</v>
      </c>
      <c r="P939" cm="1">
        <f t="array" ref="P939">_xlfn.IFS('Paraclinicos '!C937="","",'Paraclinicos '!C937&lt;20,4,'Paraclinicos '!C937&lt;50,3,'Paraclinicos '!C937&lt;100,2,'Paraclinicos '!C937&lt;150,1,'Paraclinicos '!C937&gt;150,0)</f>
        <v>0</v>
      </c>
      <c r="Q939" cm="1">
        <f t="array" ref="Q939">_xlfn.IFS('Paraclinicos '!O937="","",'Paraclinicos '!O937&lt;1.2,0,'Paraclinicos '!O937&lt;2,1,'Paraclinicos '!O937&lt;3.5,2,'Paraclinicos '!O937&lt;5,3,'Paraclinicos '!O937&gt;5,4)</f>
        <v>1</v>
      </c>
      <c r="R939" cm="1">
        <f t="array" ref="R939">_xlfn.IFS('Paraclinicos '!J937="","",'Paraclinicos '!J937&lt;1.2,0,'Paraclinicos '!J937&lt;2,1,'Paraclinicos '!J937&lt;6,2,'Paraclinicos '!J937&lt;12,3,'Paraclinicos '!J937&gt;=12,4)</f>
        <v>0</v>
      </c>
      <c r="S939" cm="1">
        <f t="array" ref="S939">_xlfn.IFS('Paraclinicos '!Y937="","",'Paraclinicos '!Y937&lt;70,1,'Paraclinicos '!Y937&gt;=70,0)</f>
        <v>0</v>
      </c>
      <c r="T939" cm="1">
        <f t="array" ref="T939">_xlfn.IFS('Paraclinicos '!W937="","",'Paraclinicos '!W937&lt;6,4,'Paraclinicos '!W937&lt;10,3,'Paraclinicos '!W937&lt;13,2,'Paraclinicos '!W937&lt;15,1,'Paraclinicos '!W937=15,0)</f>
        <v>0</v>
      </c>
      <c r="U939" s="54">
        <f t="shared" si="42"/>
        <v>4</v>
      </c>
      <c r="V939" cm="1">
        <f t="array" ref="V939">_xlfn.IFS('Paraclinicos '!S937="","",OR('Paraclinicos '!S937&lt;=8,'Paraclinicos '!S937&gt;=25),3,'Paraclinicos '!S937&lt;12,1,'Paraclinicos '!S937&lt;21,0,'Paraclinicos '!S937&lt;25,2)</f>
        <v>2</v>
      </c>
      <c r="W939" t="str">
        <f>IFERROR(IF(INDEX('BD Demog para scores enalazar'!Y$2:'BD Demog para scores enalazar'!Y$3000,MATCH(Formulas!A939,'BD Demog para scores enalazar'!A$2:'BD Demog para scores enalazar'!A$3000,0))=1,"SI","NO"),"")</f>
        <v>SI</v>
      </c>
      <c r="X939" s="9" t="str">
        <f>IFERROR(IF(INDEX('BD Demog para scores enalazar'!AJ$2:'BD Demog para scores enalazar'!AJ$3000,MATCH(Formulas!A939,'BD Demog para scores enalazar'!A$2:'BD Demog para scores enalazar'!A$3000,0))=1,"SI","NO"),"")</f>
        <v>SI</v>
      </c>
      <c r="Y939" t="str" cm="1">
        <f t="array" ref="Y939">IF(AND(W939="NO",X939="NO"),_xlfn.IFS('Paraclinicos '!K937&lt;=91,3,'Paraclinicos '!K937&lt;94,2,'Paraclinicos '!K937&lt;96,1,'Paraclinicos '!K937&gt;=96,0),"")</f>
        <v/>
      </c>
      <c r="Z939" cm="1">
        <f t="array" ref="Z939">IF(OR(W939="SI",X939="SI"),_xlfn.IFS(OR(AND('Paraclinicos '!K938&lt;=83),AND('Paraclinicos '!K938&gt;=97,AA939=2)),3,OR(AND('Paraclinicos '!K938&lt;=86),AND('Paraclinicos '!K938&gt;=94,AA939=2)),2,OR(AND('Paraclinicos '!K938&lt;=88),AND('Paraclinicos '!K938&gt;=92,AA939=2)),1,OR(AND('Paraclinicos '!K938&gt;=88,'Paraclinicos '!K938&lt;=92),AND('Paraclinicos '!K938&gt;=93,AA939=0)),0),"")</f>
        <v>0</v>
      </c>
      <c r="AA939" cm="1">
        <f t="array" ref="AA939">_xlfn.IFS('Paraclinicos '!E937="","",'Paraclinicos '!E937="Oxigeno",2,'Paraclinicos '!E937="Aire",0)</f>
        <v>2</v>
      </c>
    </row>
    <row r="940" spans="1:27" x14ac:dyDescent="0.25">
      <c r="A940">
        <f>'Paraclinicos '!A938</f>
        <v>223</v>
      </c>
      <c r="B940" s="3">
        <f>'Paraclinicos '!R938</f>
        <v>44297</v>
      </c>
      <c r="C940" cm="1">
        <f t="array" ref="C940">_xlfn.IFS('Paraclinicos '!Q938="","",'Paraclinicos '!Q938&gt;60,3,'Paraclinicos '!Q938&lt;=60,1)</f>
        <v>3</v>
      </c>
      <c r="D940" t="str">
        <f>IFERROR(IF(INDEX('BD Demog para scores enalazar'!BC$2:BC$3000,MATCH(Formulas!A940,'BD Demog para scores enalazar'!A$2:A$3000,0))=0,"SI","NO"),"")</f>
        <v>SI</v>
      </c>
      <c r="E940" cm="1">
        <f t="array" ref="E940">_xlfn.IFS(D940="","",D940="SI",4,D940="NO",1)</f>
        <v>4</v>
      </c>
      <c r="F940" cm="1">
        <f t="array" ref="F940">_xlfn.IFS('Paraclinicos '!B938="","",'Paraclinicos '!B938&gt;1,1,'Paraclinicos '!B938&lt;=1,3)</f>
        <v>3</v>
      </c>
      <c r="G940" cm="1">
        <f t="array" ref="G940">_xlfn.IFS('Paraclinicos '!D938="","",AND('Paraclinicos '!D938&gt;=250,'Paraclinicos '!D938&lt;=500),2,'Paraclinicos '!D938&gt;500,3,'Paraclinicos '!D938&lt;250,1)</f>
        <v>2</v>
      </c>
      <c r="H940" s="50">
        <f t="shared" si="43"/>
        <v>12</v>
      </c>
      <c r="I940" cm="1">
        <f t="array" ref="I940">_xlfn.IFS('Paraclinicos '!Q938="","",'Paraclinicos '!Q938&gt;=65,1,'Paraclinicos '!Q938&lt;65,0)</f>
        <v>1</v>
      </c>
      <c r="J940" cm="1">
        <f t="array" ref="J940">_xlfn.IFS('Paraclinicos '!I938="","",'Paraclinicos '!I938&gt;7,1,'Paraclinicos '!I938&lt;=7,0)</f>
        <v>1</v>
      </c>
      <c r="K940" cm="1">
        <f t="array" ref="K940">_xlfn.IFS('Paraclinicos '!W938="","",'Paraclinicos '!W938&lt;=8,1,'Paraclinicos '!W938&gt;8,0)</f>
        <v>1</v>
      </c>
      <c r="L940" cm="1">
        <f t="array" ref="L940">_xlfn.IFS('Paraclinicos '!S938="","",'Paraclinicos '!S938&gt;=30,1,'Paraclinicos '!S938&lt;30,0)</f>
        <v>0</v>
      </c>
      <c r="M940" cm="1">
        <f t="array" ref="M940">_xlfn.IFS(OR('Paraclinicos '!T938="",'Paraclinicos '!U938=""),"",OR('Paraclinicos '!T938&lt;=90,'Paraclinicos '!U938&lt;=60),1,OR('Paraclinicos '!T938&gt;90,'Paraclinicos '!U938&gt;60),0)</f>
        <v>1</v>
      </c>
      <c r="N940" s="45">
        <f t="shared" si="44"/>
        <v>4</v>
      </c>
      <c r="O940" cm="1">
        <f t="array" ref="O940">_xlfn.IFS(OR('Paraclinicos '!M938="",'Paraclinicos '!N938="",'Paraclinicos '!N938=0),"",'Paraclinicos '!M938/'Paraclinicos '!N938&lt;100,4,'Paraclinicos '!M938/'Paraclinicos '!N938&lt;200,3,'Paraclinicos '!M938/'Paraclinicos '!N938&lt;300,2,'Paraclinicos '!M938/'Paraclinicos '!N938&lt;400,1,'Paraclinicos '!M938/'Paraclinicos '!N938&gt;=400,0)</f>
        <v>1</v>
      </c>
      <c r="P940" cm="1">
        <f t="array" ref="P940">_xlfn.IFS('Paraclinicos '!C938="","",'Paraclinicos '!C938&lt;20,4,'Paraclinicos '!C938&lt;50,3,'Paraclinicos '!C938&lt;100,2,'Paraclinicos '!C938&lt;150,1,'Paraclinicos '!C938&gt;150,0)</f>
        <v>0</v>
      </c>
      <c r="Q940" cm="1">
        <f t="array" ref="Q940">_xlfn.IFS('Paraclinicos '!O938="","",'Paraclinicos '!O938&lt;1.2,0,'Paraclinicos '!O938&lt;2,1,'Paraclinicos '!O938&lt;3.5,2,'Paraclinicos '!O938&lt;5,3,'Paraclinicos '!O938&gt;5,4)</f>
        <v>1</v>
      </c>
      <c r="R940" cm="1">
        <f t="array" ref="R940">_xlfn.IFS('Paraclinicos '!J938="","",'Paraclinicos '!J938&lt;1.2,0,'Paraclinicos '!J938&lt;2,1,'Paraclinicos '!J938&lt;6,2,'Paraclinicos '!J938&lt;12,3,'Paraclinicos '!J938&gt;=12,4)</f>
        <v>0</v>
      </c>
      <c r="S940" cm="1">
        <f t="array" ref="S940">_xlfn.IFS('Paraclinicos '!Y938="","",'Paraclinicos '!Y938&lt;70,1,'Paraclinicos '!Y938&gt;=70,0)</f>
        <v>0</v>
      </c>
      <c r="T940" cm="1">
        <f t="array" ref="T940">_xlfn.IFS('Paraclinicos '!W938="","",'Paraclinicos '!W938&lt;6,4,'Paraclinicos '!W938&lt;10,3,'Paraclinicos '!W938&lt;13,2,'Paraclinicos '!W938&lt;15,1,'Paraclinicos '!W938=15,0)</f>
        <v>3</v>
      </c>
      <c r="U940" s="54">
        <f t="shared" si="42"/>
        <v>5</v>
      </c>
      <c r="V940" cm="1">
        <f t="array" ref="V940">_xlfn.IFS('Paraclinicos '!S938="","",OR('Paraclinicos '!S938&lt;=8,'Paraclinicos '!S938&gt;=25),3,'Paraclinicos '!S938&lt;12,1,'Paraclinicos '!S938&lt;21,0,'Paraclinicos '!S938&lt;25,2)</f>
        <v>2</v>
      </c>
      <c r="W940" t="str">
        <f>IFERROR(IF(INDEX('BD Demog para scores enalazar'!Y$2:'BD Demog para scores enalazar'!Y$3000,MATCH(Formulas!A940,'BD Demog para scores enalazar'!A$2:'BD Demog para scores enalazar'!A$3000,0))=1,"SI","NO"),"")</f>
        <v>SI</v>
      </c>
      <c r="X940" s="9" t="str">
        <f>IFERROR(IF(INDEX('BD Demog para scores enalazar'!AJ$2:'BD Demog para scores enalazar'!AJ$3000,MATCH(Formulas!A940,'BD Demog para scores enalazar'!A$2:'BD Demog para scores enalazar'!A$3000,0))=1,"SI","NO"),"")</f>
        <v>SI</v>
      </c>
      <c r="Y940" t="str" cm="1">
        <f t="array" ref="Y940">IF(AND(W940="NO",X940="NO"),_xlfn.IFS('Paraclinicos '!K938&lt;=91,3,'Paraclinicos '!K938&lt;94,2,'Paraclinicos '!K938&lt;96,1,'Paraclinicos '!K938&gt;=96,0),"")</f>
        <v/>
      </c>
      <c r="Z940" cm="1">
        <f t="array" ref="Z940">IF(OR(W940="SI",X940="SI"),_xlfn.IFS(OR(AND('Paraclinicos '!K939&lt;=83),AND('Paraclinicos '!K939&gt;=97,AA940=2)),3,OR(AND('Paraclinicos '!K939&lt;=86),AND('Paraclinicos '!K939&gt;=94,AA940=2)),2,OR(AND('Paraclinicos '!K939&lt;=88),AND('Paraclinicos '!K939&gt;=92,AA940=2)),1,OR(AND('Paraclinicos '!K939&gt;=88,'Paraclinicos '!K939&lt;=92),AND('Paraclinicos '!K939&gt;=93,AA940=0)),0),"")</f>
        <v>3</v>
      </c>
      <c r="AA940" cm="1">
        <f t="array" ref="AA940">_xlfn.IFS('Paraclinicos '!E938="","",'Paraclinicos '!E938="Oxigeno",2,'Paraclinicos '!E938="Aire",0)</f>
        <v>2</v>
      </c>
    </row>
    <row r="941" spans="1:27" x14ac:dyDescent="0.25">
      <c r="A941">
        <f>'Paraclinicos '!A939</f>
        <v>223</v>
      </c>
      <c r="B941" s="3">
        <f>'Paraclinicos '!R939</f>
        <v>44297</v>
      </c>
      <c r="C941" cm="1">
        <f t="array" ref="C941">_xlfn.IFS('Paraclinicos '!Q939="","",'Paraclinicos '!Q939&gt;60,3,'Paraclinicos '!Q939&lt;=60,1)</f>
        <v>3</v>
      </c>
      <c r="D941" t="str">
        <f>IFERROR(IF(INDEX('BD Demog para scores enalazar'!BC$2:BC$3000,MATCH(Formulas!A941,'BD Demog para scores enalazar'!A$2:A$3000,0))=0,"SI","NO"),"")</f>
        <v>SI</v>
      </c>
      <c r="E941" cm="1">
        <f t="array" ref="E941">_xlfn.IFS(D941="","",D941="SI",4,D941="NO",1)</f>
        <v>4</v>
      </c>
      <c r="F941" cm="1">
        <f t="array" ref="F941">_xlfn.IFS('Paraclinicos '!B939="","",'Paraclinicos '!B939&gt;1,1,'Paraclinicos '!B939&lt;=1,3)</f>
        <v>3</v>
      </c>
      <c r="G941" t="str" cm="1">
        <f t="array" ref="G941">_xlfn.IFS('Paraclinicos '!D939="","",AND('Paraclinicos '!D939&gt;=250,'Paraclinicos '!D939&lt;=500),2,'Paraclinicos '!D939&gt;500,3,'Paraclinicos '!D939&lt;250,1)</f>
        <v/>
      </c>
      <c r="H941" s="50">
        <f t="shared" si="43"/>
        <v>10</v>
      </c>
      <c r="I941" cm="1">
        <f t="array" ref="I941">_xlfn.IFS('Paraclinicos '!Q939="","",'Paraclinicos '!Q939&gt;=65,1,'Paraclinicos '!Q939&lt;65,0)</f>
        <v>1</v>
      </c>
      <c r="J941" cm="1">
        <f t="array" ref="J941">_xlfn.IFS('Paraclinicos '!I939="","",'Paraclinicos '!I939&gt;7,1,'Paraclinicos '!I939&lt;=7,0)</f>
        <v>1</v>
      </c>
      <c r="K941" cm="1">
        <f t="array" ref="K941">_xlfn.IFS('Paraclinicos '!W939="","",'Paraclinicos '!W939&lt;=8,1,'Paraclinicos '!W939&gt;8,0)</f>
        <v>1</v>
      </c>
      <c r="L941" cm="1">
        <f t="array" ref="L941">_xlfn.IFS('Paraclinicos '!S939="","",'Paraclinicos '!S939&gt;=30,1,'Paraclinicos '!S939&lt;30,0)</f>
        <v>0</v>
      </c>
      <c r="M941" cm="1">
        <f t="array" ref="M941">_xlfn.IFS(OR('Paraclinicos '!T939="",'Paraclinicos '!U939=""),"",OR('Paraclinicos '!T939&lt;=90,'Paraclinicos '!U939&lt;=60),1,OR('Paraclinicos '!T939&gt;90,'Paraclinicos '!U939&gt;60),0)</f>
        <v>0</v>
      </c>
      <c r="N941" s="45">
        <f t="shared" si="44"/>
        <v>5</v>
      </c>
      <c r="O941" cm="1">
        <f t="array" ref="O941">_xlfn.IFS(OR('Paraclinicos '!M939="",'Paraclinicos '!N939="",'Paraclinicos '!N939=0),"",'Paraclinicos '!M939/'Paraclinicos '!N939&lt;100,4,'Paraclinicos '!M939/'Paraclinicos '!N939&lt;200,3,'Paraclinicos '!M939/'Paraclinicos '!N939&lt;300,2,'Paraclinicos '!M939/'Paraclinicos '!N939&lt;400,1,'Paraclinicos '!M939/'Paraclinicos '!N939&gt;=400,0)</f>
        <v>2</v>
      </c>
      <c r="P941" cm="1">
        <f t="array" ref="P941">_xlfn.IFS('Paraclinicos '!C939="","",'Paraclinicos '!C939&lt;20,4,'Paraclinicos '!C939&lt;50,3,'Paraclinicos '!C939&lt;100,2,'Paraclinicos '!C939&lt;150,1,'Paraclinicos '!C939&gt;150,0)</f>
        <v>0</v>
      </c>
      <c r="Q941" cm="1">
        <f t="array" ref="Q941">_xlfn.IFS('Paraclinicos '!O939="","",'Paraclinicos '!O939&lt;1.2,0,'Paraclinicos '!O939&lt;2,1,'Paraclinicos '!O939&lt;3.5,2,'Paraclinicos '!O939&lt;5,3,'Paraclinicos '!O939&gt;5,4)</f>
        <v>1</v>
      </c>
      <c r="R941" cm="1">
        <f t="array" ref="R941">_xlfn.IFS('Paraclinicos '!J939="","",'Paraclinicos '!J939&lt;1.2,0,'Paraclinicos '!J939&lt;2,1,'Paraclinicos '!J939&lt;6,2,'Paraclinicos '!J939&lt;12,3,'Paraclinicos '!J939&gt;=12,4)</f>
        <v>0</v>
      </c>
      <c r="S941" cm="1">
        <f t="array" ref="S941">_xlfn.IFS('Paraclinicos '!Y939="","",'Paraclinicos '!Y939&lt;70,1,'Paraclinicos '!Y939&gt;=70,0)</f>
        <v>0</v>
      </c>
      <c r="T941" cm="1">
        <f t="array" ref="T941">_xlfn.IFS('Paraclinicos '!W939="","",'Paraclinicos '!W939&lt;6,4,'Paraclinicos '!W939&lt;10,3,'Paraclinicos '!W939&lt;13,2,'Paraclinicos '!W939&lt;15,1,'Paraclinicos '!W939=15,0)</f>
        <v>4</v>
      </c>
      <c r="U941" s="54">
        <f t="shared" si="42"/>
        <v>7</v>
      </c>
      <c r="V941" cm="1">
        <f t="array" ref="V941">_xlfn.IFS('Paraclinicos '!S939="","",OR('Paraclinicos '!S939&lt;=8,'Paraclinicos '!S939&gt;=25),3,'Paraclinicos '!S939&lt;12,1,'Paraclinicos '!S939&lt;21,0,'Paraclinicos '!S939&lt;25,2)</f>
        <v>2</v>
      </c>
      <c r="W941" t="str">
        <f>IFERROR(IF(INDEX('BD Demog para scores enalazar'!Y$2:'BD Demog para scores enalazar'!Y$3000,MATCH(Formulas!A941,'BD Demog para scores enalazar'!A$2:'BD Demog para scores enalazar'!A$3000,0))=1,"SI","NO"),"")</f>
        <v>SI</v>
      </c>
      <c r="X941" s="9" t="str">
        <f>IFERROR(IF(INDEX('BD Demog para scores enalazar'!AJ$2:'BD Demog para scores enalazar'!AJ$3000,MATCH(Formulas!A941,'BD Demog para scores enalazar'!A$2:'BD Demog para scores enalazar'!A$3000,0))=1,"SI","NO"),"")</f>
        <v>SI</v>
      </c>
      <c r="Y941" t="str" cm="1">
        <f t="array" ref="Y941">IF(AND(W941="NO",X941="NO"),_xlfn.IFS('Paraclinicos '!K939&lt;=91,3,'Paraclinicos '!K939&lt;94,2,'Paraclinicos '!K939&lt;96,1,'Paraclinicos '!K939&gt;=96,0),"")</f>
        <v/>
      </c>
      <c r="Z941" cm="1">
        <f t="array" ref="Z941">IF(OR(W941="SI",X941="SI"),_xlfn.IFS(OR(AND('Paraclinicos '!K940&lt;=83),AND('Paraclinicos '!K940&gt;=97,AA941=2)),3,OR(AND('Paraclinicos '!K940&lt;=86),AND('Paraclinicos '!K940&gt;=94,AA941=2)),2,OR(AND('Paraclinicos '!K940&lt;=88),AND('Paraclinicos '!K940&gt;=92,AA941=2)),1,OR(AND('Paraclinicos '!K940&gt;=88,'Paraclinicos '!K940&lt;=92),AND('Paraclinicos '!K940&gt;=93,AA941=0)),0),"")</f>
        <v>2</v>
      </c>
      <c r="AA941" cm="1">
        <f t="array" ref="AA941">_xlfn.IFS('Paraclinicos '!E939="","",'Paraclinicos '!E939="Oxigeno",2,'Paraclinicos '!E939="Aire",0)</f>
        <v>2</v>
      </c>
    </row>
    <row r="942" spans="1:27" x14ac:dyDescent="0.25">
      <c r="A942">
        <f>'Paraclinicos '!A940</f>
        <v>223</v>
      </c>
      <c r="B942" s="3">
        <f>'Paraclinicos '!R940</f>
        <v>44299</v>
      </c>
      <c r="C942" cm="1">
        <f t="array" ref="C942">_xlfn.IFS('Paraclinicos '!Q940="","",'Paraclinicos '!Q940&gt;60,3,'Paraclinicos '!Q940&lt;=60,1)</f>
        <v>3</v>
      </c>
      <c r="D942" t="str">
        <f>IFERROR(IF(INDEX('BD Demog para scores enalazar'!BC$2:BC$3000,MATCH(Formulas!A942,'BD Demog para scores enalazar'!A$2:A$3000,0))=0,"SI","NO"),"")</f>
        <v>SI</v>
      </c>
      <c r="E942" cm="1">
        <f t="array" ref="E942">_xlfn.IFS(D942="","",D942="SI",4,D942="NO",1)</f>
        <v>4</v>
      </c>
      <c r="F942" cm="1">
        <f t="array" ref="F942">_xlfn.IFS('Paraclinicos '!B940="","",'Paraclinicos '!B940&gt;1,1,'Paraclinicos '!B940&lt;=1,3)</f>
        <v>3</v>
      </c>
      <c r="G942" t="str" cm="1">
        <f t="array" ref="G942">_xlfn.IFS('Paraclinicos '!D940="","",AND('Paraclinicos '!D940&gt;=250,'Paraclinicos '!D940&lt;=500),2,'Paraclinicos '!D940&gt;500,3,'Paraclinicos '!D940&lt;250,1)</f>
        <v/>
      </c>
      <c r="H942" s="50">
        <f t="shared" si="43"/>
        <v>10</v>
      </c>
      <c r="I942" cm="1">
        <f t="array" ref="I942">_xlfn.IFS('Paraclinicos '!Q940="","",'Paraclinicos '!Q940&gt;=65,1,'Paraclinicos '!Q940&lt;65,0)</f>
        <v>1</v>
      </c>
      <c r="J942" cm="1">
        <f t="array" ref="J942">_xlfn.IFS('Paraclinicos '!I940="","",'Paraclinicos '!I940&gt;7,1,'Paraclinicos '!I940&lt;=7,0)</f>
        <v>1</v>
      </c>
      <c r="K942" cm="1">
        <f t="array" ref="K942">_xlfn.IFS('Paraclinicos '!W940="","",'Paraclinicos '!W940&lt;=8,1,'Paraclinicos '!W940&gt;8,0)</f>
        <v>1</v>
      </c>
      <c r="L942" cm="1">
        <f t="array" ref="L942">_xlfn.IFS('Paraclinicos '!S940="","",'Paraclinicos '!S940&gt;=30,1,'Paraclinicos '!S940&lt;30,0)</f>
        <v>0</v>
      </c>
      <c r="M942" cm="1">
        <f t="array" ref="M942">_xlfn.IFS(OR('Paraclinicos '!T940="",'Paraclinicos '!U940=""),"",OR('Paraclinicos '!T940&lt;=90,'Paraclinicos '!U940&lt;=60),1,OR('Paraclinicos '!T940&gt;90,'Paraclinicos '!U940&gt;60),0)</f>
        <v>0</v>
      </c>
      <c r="N942" s="45">
        <f t="shared" si="44"/>
        <v>4</v>
      </c>
      <c r="O942" cm="1">
        <f t="array" ref="O942">_xlfn.IFS(OR('Paraclinicos '!M940="",'Paraclinicos '!N940="",'Paraclinicos '!N940=0),"",'Paraclinicos '!M940/'Paraclinicos '!N940&lt;100,4,'Paraclinicos '!M940/'Paraclinicos '!N940&lt;200,3,'Paraclinicos '!M940/'Paraclinicos '!N940&lt;300,2,'Paraclinicos '!M940/'Paraclinicos '!N940&lt;400,1,'Paraclinicos '!M940/'Paraclinicos '!N940&gt;=400,0)</f>
        <v>1</v>
      </c>
      <c r="P942" cm="1">
        <f t="array" ref="P942">_xlfn.IFS('Paraclinicos '!C940="","",'Paraclinicos '!C940&lt;20,4,'Paraclinicos '!C940&lt;50,3,'Paraclinicos '!C940&lt;100,2,'Paraclinicos '!C940&lt;150,1,'Paraclinicos '!C940&gt;150,0)</f>
        <v>0</v>
      </c>
      <c r="Q942" cm="1">
        <f t="array" ref="Q942">_xlfn.IFS('Paraclinicos '!O940="","",'Paraclinicos '!O940&lt;1.2,0,'Paraclinicos '!O940&lt;2,1,'Paraclinicos '!O940&lt;3.5,2,'Paraclinicos '!O940&lt;5,3,'Paraclinicos '!O940&gt;5,4)</f>
        <v>1</v>
      </c>
      <c r="R942" cm="1">
        <f t="array" ref="R942">_xlfn.IFS('Paraclinicos '!J940="","",'Paraclinicos '!J940&lt;1.2,0,'Paraclinicos '!J940&lt;2,1,'Paraclinicos '!J940&lt;6,2,'Paraclinicos '!J940&lt;12,3,'Paraclinicos '!J940&gt;=12,4)</f>
        <v>0</v>
      </c>
      <c r="S942" cm="1">
        <f t="array" ref="S942">_xlfn.IFS('Paraclinicos '!Y940="","",'Paraclinicos '!Y940&lt;70,1,'Paraclinicos '!Y940&gt;=70,0)</f>
        <v>0</v>
      </c>
      <c r="T942" cm="1">
        <f t="array" ref="T942">_xlfn.IFS('Paraclinicos '!W940="","",'Paraclinicos '!W940&lt;6,4,'Paraclinicos '!W940&lt;10,3,'Paraclinicos '!W940&lt;13,2,'Paraclinicos '!W940&lt;15,1,'Paraclinicos '!W940=15,0)</f>
        <v>4</v>
      </c>
      <c r="U942" s="54">
        <f t="shared" si="42"/>
        <v>6</v>
      </c>
      <c r="V942" cm="1">
        <f t="array" ref="V942">_xlfn.IFS('Paraclinicos '!S940="","",OR('Paraclinicos '!S940&lt;=8,'Paraclinicos '!S940&gt;=25),3,'Paraclinicos '!S940&lt;12,1,'Paraclinicos '!S940&lt;21,0,'Paraclinicos '!S940&lt;25,2)</f>
        <v>2</v>
      </c>
      <c r="W942" t="str">
        <f>IFERROR(IF(INDEX('BD Demog para scores enalazar'!Y$2:'BD Demog para scores enalazar'!Y$3000,MATCH(Formulas!A942,'BD Demog para scores enalazar'!A$2:'BD Demog para scores enalazar'!A$3000,0))=1,"SI","NO"),"")</f>
        <v>SI</v>
      </c>
      <c r="X942" s="9" t="str">
        <f>IFERROR(IF(INDEX('BD Demog para scores enalazar'!AJ$2:'BD Demog para scores enalazar'!AJ$3000,MATCH(Formulas!A942,'BD Demog para scores enalazar'!A$2:'BD Demog para scores enalazar'!A$3000,0))=1,"SI","NO"),"")</f>
        <v>SI</v>
      </c>
      <c r="Y942" t="str" cm="1">
        <f t="array" ref="Y942">IF(AND(W942="NO",X942="NO"),_xlfn.IFS('Paraclinicos '!K940&lt;=91,3,'Paraclinicos '!K940&lt;94,2,'Paraclinicos '!K940&lt;96,1,'Paraclinicos '!K940&gt;=96,0),"")</f>
        <v/>
      </c>
      <c r="Z942" cm="1">
        <f t="array" ref="Z942">IF(OR(W942="SI",X942="SI"),_xlfn.IFS(OR(AND('Paraclinicos '!K941&lt;=83),AND('Paraclinicos '!K941&gt;=97,AA942=2)),3,OR(AND('Paraclinicos '!K941&lt;=86),AND('Paraclinicos '!K941&gt;=94,AA942=2)),2,OR(AND('Paraclinicos '!K941&lt;=88),AND('Paraclinicos '!K941&gt;=92,AA942=2)),1,OR(AND('Paraclinicos '!K941&gt;=88,'Paraclinicos '!K941&lt;=92),AND('Paraclinicos '!K941&gt;=93,AA942=0)),0),"")</f>
        <v>1</v>
      </c>
      <c r="AA942" cm="1">
        <f t="array" ref="AA942">_xlfn.IFS('Paraclinicos '!E940="","",'Paraclinicos '!E940="Oxigeno",2,'Paraclinicos '!E940="Aire",0)</f>
        <v>2</v>
      </c>
    </row>
    <row r="943" spans="1:27" x14ac:dyDescent="0.25">
      <c r="A943">
        <f>'Paraclinicos '!A941</f>
        <v>223</v>
      </c>
      <c r="B943" s="3">
        <f>'Paraclinicos '!R941</f>
        <v>44301</v>
      </c>
      <c r="C943" cm="1">
        <f t="array" ref="C943">_xlfn.IFS('Paraclinicos '!Q941="","",'Paraclinicos '!Q941&gt;60,3,'Paraclinicos '!Q941&lt;=60,1)</f>
        <v>3</v>
      </c>
      <c r="D943" t="str">
        <f>IFERROR(IF(INDEX('BD Demog para scores enalazar'!BC$2:BC$3000,MATCH(Formulas!A943,'BD Demog para scores enalazar'!A$2:A$3000,0))=0,"SI","NO"),"")</f>
        <v>SI</v>
      </c>
      <c r="E943" cm="1">
        <f t="array" ref="E943">_xlfn.IFS(D943="","",D943="SI",4,D943="NO",1)</f>
        <v>4</v>
      </c>
      <c r="F943" cm="1">
        <f t="array" ref="F943">_xlfn.IFS('Paraclinicos '!B941="","",'Paraclinicos '!B941&gt;1,1,'Paraclinicos '!B941&lt;=1,3)</f>
        <v>3</v>
      </c>
      <c r="G943" t="str" cm="1">
        <f t="array" ref="G943">_xlfn.IFS('Paraclinicos '!D941="","",AND('Paraclinicos '!D941&gt;=250,'Paraclinicos '!D941&lt;=500),2,'Paraclinicos '!D941&gt;500,3,'Paraclinicos '!D941&lt;250,1)</f>
        <v/>
      </c>
      <c r="H943" s="50">
        <f t="shared" si="43"/>
        <v>10</v>
      </c>
      <c r="I943" cm="1">
        <f t="array" ref="I943">_xlfn.IFS('Paraclinicos '!Q941="","",'Paraclinicos '!Q941&gt;=65,1,'Paraclinicos '!Q941&lt;65,0)</f>
        <v>1</v>
      </c>
      <c r="J943" cm="1">
        <f t="array" ref="J943">_xlfn.IFS('Paraclinicos '!I941="","",'Paraclinicos '!I941&gt;7,1,'Paraclinicos '!I941&lt;=7,0)</f>
        <v>1</v>
      </c>
      <c r="K943" cm="1">
        <f t="array" ref="K943">_xlfn.IFS('Paraclinicos '!W941="","",'Paraclinicos '!W941&lt;=8,1,'Paraclinicos '!W941&gt;8,0)</f>
        <v>1</v>
      </c>
      <c r="L943" cm="1">
        <f t="array" ref="L943">_xlfn.IFS('Paraclinicos '!S941="","",'Paraclinicos '!S941&gt;=30,1,'Paraclinicos '!S941&lt;30,0)</f>
        <v>1</v>
      </c>
      <c r="M943" cm="1">
        <f t="array" ref="M943">_xlfn.IFS(OR('Paraclinicos '!T941="",'Paraclinicos '!U941=""),"",OR('Paraclinicos '!T941&lt;=90,'Paraclinicos '!U941&lt;=60),1,OR('Paraclinicos '!T941&gt;90,'Paraclinicos '!U941&gt;60),0)</f>
        <v>0</v>
      </c>
      <c r="N943" s="45">
        <f t="shared" si="44"/>
        <v>5</v>
      </c>
      <c r="O943" cm="1">
        <f t="array" ref="O943">_xlfn.IFS(OR('Paraclinicos '!M941="",'Paraclinicos '!N941="",'Paraclinicos '!N941=0),"",'Paraclinicos '!M941/'Paraclinicos '!N941&lt;100,4,'Paraclinicos '!M941/'Paraclinicos '!N941&lt;200,3,'Paraclinicos '!M941/'Paraclinicos '!N941&lt;300,2,'Paraclinicos '!M941/'Paraclinicos '!N941&lt;400,1,'Paraclinicos '!M941/'Paraclinicos '!N941&gt;=400,0)</f>
        <v>1</v>
      </c>
      <c r="P943" cm="1">
        <f t="array" ref="P943">_xlfn.IFS('Paraclinicos '!C941="","",'Paraclinicos '!C941&lt;20,4,'Paraclinicos '!C941&lt;50,3,'Paraclinicos '!C941&lt;100,2,'Paraclinicos '!C941&lt;150,1,'Paraclinicos '!C941&gt;150,0)</f>
        <v>0</v>
      </c>
      <c r="Q943" cm="1">
        <f t="array" ref="Q943">_xlfn.IFS('Paraclinicos '!O941="","",'Paraclinicos '!O941&lt;1.2,0,'Paraclinicos '!O941&lt;2,1,'Paraclinicos '!O941&lt;3.5,2,'Paraclinicos '!O941&lt;5,3,'Paraclinicos '!O941&gt;5,4)</f>
        <v>1</v>
      </c>
      <c r="R943" cm="1">
        <f t="array" ref="R943">_xlfn.IFS('Paraclinicos '!J941="","",'Paraclinicos '!J941&lt;1.2,0,'Paraclinicos '!J941&lt;2,1,'Paraclinicos '!J941&lt;6,2,'Paraclinicos '!J941&lt;12,3,'Paraclinicos '!J941&gt;=12,4)</f>
        <v>0</v>
      </c>
      <c r="S943" cm="1">
        <f t="array" ref="S943">_xlfn.IFS('Paraclinicos '!Y941="","",'Paraclinicos '!Y941&lt;70,1,'Paraclinicos '!Y941&gt;=70,0)</f>
        <v>0</v>
      </c>
      <c r="T943" cm="1">
        <f t="array" ref="T943">_xlfn.IFS('Paraclinicos '!W941="","",'Paraclinicos '!W941&lt;6,4,'Paraclinicos '!W941&lt;10,3,'Paraclinicos '!W941&lt;13,2,'Paraclinicos '!W941&lt;15,1,'Paraclinicos '!W941=15,0)</f>
        <v>4</v>
      </c>
      <c r="U943" s="54">
        <f t="shared" si="42"/>
        <v>6</v>
      </c>
      <c r="V943" cm="1">
        <f t="array" ref="V943">_xlfn.IFS('Paraclinicos '!S941="","",OR('Paraclinicos '!S941&lt;=8,'Paraclinicos '!S941&gt;=25),3,'Paraclinicos '!S941&lt;12,1,'Paraclinicos '!S941&lt;21,0,'Paraclinicos '!S941&lt;25,2)</f>
        <v>3</v>
      </c>
      <c r="W943" t="str">
        <f>IFERROR(IF(INDEX('BD Demog para scores enalazar'!Y$2:'BD Demog para scores enalazar'!Y$3000,MATCH(Formulas!A943,'BD Demog para scores enalazar'!A$2:'BD Demog para scores enalazar'!A$3000,0))=1,"SI","NO"),"")</f>
        <v>SI</v>
      </c>
      <c r="X943" s="9" t="str">
        <f>IFERROR(IF(INDEX('BD Demog para scores enalazar'!AJ$2:'BD Demog para scores enalazar'!AJ$3000,MATCH(Formulas!A943,'BD Demog para scores enalazar'!A$2:'BD Demog para scores enalazar'!A$3000,0))=1,"SI","NO"),"")</f>
        <v>SI</v>
      </c>
      <c r="Y943" t="str" cm="1">
        <f t="array" ref="Y943">IF(AND(W943="NO",X943="NO"),_xlfn.IFS('Paraclinicos '!K941&lt;=91,3,'Paraclinicos '!K941&lt;94,2,'Paraclinicos '!K941&lt;96,1,'Paraclinicos '!K941&gt;=96,0),"")</f>
        <v/>
      </c>
      <c r="Z943" cm="1">
        <f t="array" ref="Z943">IF(OR(W943="SI",X943="SI"),_xlfn.IFS(OR(AND('Paraclinicos '!K942&lt;=83),AND('Paraclinicos '!K942&gt;=97,AA943=2)),3,OR(AND('Paraclinicos '!K942&lt;=86),AND('Paraclinicos '!K942&gt;=94,AA943=2)),2,OR(AND('Paraclinicos '!K942&lt;=88),AND('Paraclinicos '!K942&gt;=92,AA943=2)),1,OR(AND('Paraclinicos '!K942&gt;=88,'Paraclinicos '!K942&lt;=92),AND('Paraclinicos '!K942&gt;=93,AA943=0)),0),"")</f>
        <v>3</v>
      </c>
      <c r="AA943" cm="1">
        <f t="array" ref="AA943">_xlfn.IFS('Paraclinicos '!E941="","",'Paraclinicos '!E941="Oxigeno",2,'Paraclinicos '!E941="Aire",0)</f>
        <v>2</v>
      </c>
    </row>
    <row r="944" spans="1:27" x14ac:dyDescent="0.25">
      <c r="A944">
        <f>'Paraclinicos '!A942</f>
        <v>223</v>
      </c>
      <c r="B944" s="3">
        <f>'Paraclinicos '!R942</f>
        <v>44303</v>
      </c>
      <c r="C944" cm="1">
        <f t="array" ref="C944">_xlfn.IFS('Paraclinicos '!Q942="","",'Paraclinicos '!Q942&gt;60,3,'Paraclinicos '!Q942&lt;=60,1)</f>
        <v>3</v>
      </c>
      <c r="D944" t="str">
        <f>IFERROR(IF(INDEX('BD Demog para scores enalazar'!BC$2:BC$3000,MATCH(Formulas!A944,'BD Demog para scores enalazar'!A$2:A$3000,0))=0,"SI","NO"),"")</f>
        <v>SI</v>
      </c>
      <c r="E944" cm="1">
        <f t="array" ref="E944">_xlfn.IFS(D944="","",D944="SI",4,D944="NO",1)</f>
        <v>4</v>
      </c>
      <c r="F944" cm="1">
        <f t="array" ref="F944">_xlfn.IFS('Paraclinicos '!B942="","",'Paraclinicos '!B942&gt;1,1,'Paraclinicos '!B942&lt;=1,3)</f>
        <v>3</v>
      </c>
      <c r="G944" cm="1">
        <f t="array" ref="G944">_xlfn.IFS('Paraclinicos '!D942="","",AND('Paraclinicos '!D942&gt;=250,'Paraclinicos '!D942&lt;=500),2,'Paraclinicos '!D942&gt;500,3,'Paraclinicos '!D942&lt;250,1)</f>
        <v>2</v>
      </c>
      <c r="H944" s="50">
        <f t="shared" si="43"/>
        <v>12</v>
      </c>
      <c r="I944" cm="1">
        <f t="array" ref="I944">_xlfn.IFS('Paraclinicos '!Q942="","",'Paraclinicos '!Q942&gt;=65,1,'Paraclinicos '!Q942&lt;65,0)</f>
        <v>1</v>
      </c>
      <c r="J944" cm="1">
        <f t="array" ref="J944">_xlfn.IFS('Paraclinicos '!I942="","",'Paraclinicos '!I942&gt;7,1,'Paraclinicos '!I942&lt;=7,0)</f>
        <v>1</v>
      </c>
      <c r="K944" cm="1">
        <f t="array" ref="K944">_xlfn.IFS('Paraclinicos '!W942="","",'Paraclinicos '!W942&lt;=8,1,'Paraclinicos '!W942&gt;8,0)</f>
        <v>1</v>
      </c>
      <c r="L944" cm="1">
        <f t="array" ref="L944">_xlfn.IFS('Paraclinicos '!S942="","",'Paraclinicos '!S942&gt;=30,1,'Paraclinicos '!S942&lt;30,0)</f>
        <v>0</v>
      </c>
      <c r="M944" cm="1">
        <f t="array" ref="M944">_xlfn.IFS(OR('Paraclinicos '!T942="",'Paraclinicos '!U942=""),"",OR('Paraclinicos '!T942&lt;=90,'Paraclinicos '!U942&lt;=60),1,OR('Paraclinicos '!T942&gt;90,'Paraclinicos '!U942&gt;60),0)</f>
        <v>0</v>
      </c>
      <c r="N944" s="45">
        <f t="shared" si="44"/>
        <v>5</v>
      </c>
      <c r="O944" cm="1">
        <f t="array" ref="O944">_xlfn.IFS(OR('Paraclinicos '!M942="",'Paraclinicos '!N942="",'Paraclinicos '!N942=0),"",'Paraclinicos '!M942/'Paraclinicos '!N942&lt;100,4,'Paraclinicos '!M942/'Paraclinicos '!N942&lt;200,3,'Paraclinicos '!M942/'Paraclinicos '!N942&lt;300,2,'Paraclinicos '!M942/'Paraclinicos '!N942&lt;400,1,'Paraclinicos '!M942/'Paraclinicos '!N942&gt;=400,0)</f>
        <v>2</v>
      </c>
      <c r="P944" cm="1">
        <f t="array" ref="P944">_xlfn.IFS('Paraclinicos '!C942="","",'Paraclinicos '!C942&lt;20,4,'Paraclinicos '!C942&lt;50,3,'Paraclinicos '!C942&lt;100,2,'Paraclinicos '!C942&lt;150,1,'Paraclinicos '!C942&gt;150,0)</f>
        <v>0</v>
      </c>
      <c r="Q944" cm="1">
        <f t="array" ref="Q944">_xlfn.IFS('Paraclinicos '!O942="","",'Paraclinicos '!O942&lt;1.2,0,'Paraclinicos '!O942&lt;2,1,'Paraclinicos '!O942&lt;3.5,2,'Paraclinicos '!O942&lt;5,3,'Paraclinicos '!O942&gt;5,4)</f>
        <v>1</v>
      </c>
      <c r="R944" cm="1">
        <f t="array" ref="R944">_xlfn.IFS('Paraclinicos '!J942="","",'Paraclinicos '!J942&lt;1.2,0,'Paraclinicos '!J942&lt;2,1,'Paraclinicos '!J942&lt;6,2,'Paraclinicos '!J942&lt;12,3,'Paraclinicos '!J942&gt;=12,4)</f>
        <v>0</v>
      </c>
      <c r="S944" cm="1">
        <f t="array" ref="S944">_xlfn.IFS('Paraclinicos '!Y942="","",'Paraclinicos '!Y942&lt;70,1,'Paraclinicos '!Y942&gt;=70,0)</f>
        <v>0</v>
      </c>
      <c r="T944" cm="1">
        <f t="array" ref="T944">_xlfn.IFS('Paraclinicos '!W942="","",'Paraclinicos '!W942&lt;6,4,'Paraclinicos '!W942&lt;10,3,'Paraclinicos '!W942&lt;13,2,'Paraclinicos '!W942&lt;15,1,'Paraclinicos '!W942=15,0)</f>
        <v>4</v>
      </c>
      <c r="U944" s="54">
        <f t="shared" si="42"/>
        <v>7</v>
      </c>
      <c r="V944" cm="1">
        <f t="array" ref="V944">_xlfn.IFS('Paraclinicos '!S942="","",OR('Paraclinicos '!S942&lt;=8,'Paraclinicos '!S942&gt;=25),3,'Paraclinicos '!S942&lt;12,1,'Paraclinicos '!S942&lt;21,0,'Paraclinicos '!S942&lt;25,2)</f>
        <v>3</v>
      </c>
      <c r="W944" t="str">
        <f>IFERROR(IF(INDEX('BD Demog para scores enalazar'!Y$2:'BD Demog para scores enalazar'!Y$3000,MATCH(Formulas!A944,'BD Demog para scores enalazar'!A$2:'BD Demog para scores enalazar'!A$3000,0))=1,"SI","NO"),"")</f>
        <v>SI</v>
      </c>
      <c r="X944" s="9" t="str">
        <f>IFERROR(IF(INDEX('BD Demog para scores enalazar'!AJ$2:'BD Demog para scores enalazar'!AJ$3000,MATCH(Formulas!A944,'BD Demog para scores enalazar'!A$2:'BD Demog para scores enalazar'!A$3000,0))=1,"SI","NO"),"")</f>
        <v>SI</v>
      </c>
      <c r="Y944" t="str" cm="1">
        <f t="array" ref="Y944">IF(AND(W944="NO",X944="NO"),_xlfn.IFS('Paraclinicos '!K942&lt;=91,3,'Paraclinicos '!K942&lt;94,2,'Paraclinicos '!K942&lt;96,1,'Paraclinicos '!K942&gt;=96,0),"")</f>
        <v/>
      </c>
      <c r="Z944" cm="1">
        <f t="array" ref="Z944">IF(OR(W944="SI",X944="SI"),_xlfn.IFS(OR(AND('Paraclinicos '!K943&lt;=83),AND('Paraclinicos '!K943&gt;=97,AA944=2)),3,OR(AND('Paraclinicos '!K943&lt;=86),AND('Paraclinicos '!K943&gt;=94,AA944=2)),2,OR(AND('Paraclinicos '!K943&lt;=88),AND('Paraclinicos '!K943&gt;=92,AA944=2)),1,OR(AND('Paraclinicos '!K943&gt;=88,'Paraclinicos '!K943&lt;=92),AND('Paraclinicos '!K943&gt;=93,AA944=0)),0),"")</f>
        <v>2</v>
      </c>
      <c r="AA944" cm="1">
        <f t="array" ref="AA944">_xlfn.IFS('Paraclinicos '!E942="","",'Paraclinicos '!E942="Oxigeno",2,'Paraclinicos '!E942="Aire",0)</f>
        <v>2</v>
      </c>
    </row>
    <row r="945" spans="1:27" x14ac:dyDescent="0.25">
      <c r="A945">
        <f>'Paraclinicos '!A943</f>
        <v>224</v>
      </c>
      <c r="B945" s="3">
        <f>'Paraclinicos '!R943</f>
        <v>44307</v>
      </c>
      <c r="C945" cm="1">
        <f t="array" ref="C945">_xlfn.IFS('Paraclinicos '!Q943="","",'Paraclinicos '!Q943&gt;60,3,'Paraclinicos '!Q943&lt;=60,1)</f>
        <v>3</v>
      </c>
      <c r="D945" t="str">
        <f>IFERROR(IF(INDEX('BD Demog para scores enalazar'!BC$2:BC$3000,MATCH(Formulas!A945,'BD Demog para scores enalazar'!A$2:A$3000,0))=0,"SI","NO"),"")</f>
        <v>SI</v>
      </c>
      <c r="E945" cm="1">
        <f t="array" ref="E945">_xlfn.IFS(D945="","",D945="SI",4,D945="NO",1)</f>
        <v>4</v>
      </c>
      <c r="F945" cm="1">
        <f t="array" ref="F945">_xlfn.IFS('Paraclinicos '!B943="","",'Paraclinicos '!B943&gt;1,1,'Paraclinicos '!B943&lt;=1,3)</f>
        <v>3</v>
      </c>
      <c r="G945" cm="1">
        <f t="array" ref="G945">_xlfn.IFS('Paraclinicos '!D943="","",AND('Paraclinicos '!D943&gt;=250,'Paraclinicos '!D943&lt;=500),2,'Paraclinicos '!D943&gt;500,3,'Paraclinicos '!D943&lt;250,1)</f>
        <v>3</v>
      </c>
      <c r="H945" s="50">
        <f t="shared" si="43"/>
        <v>13</v>
      </c>
      <c r="I945" cm="1">
        <f t="array" ref="I945">_xlfn.IFS('Paraclinicos '!Q943="","",'Paraclinicos '!Q943&gt;=65,1,'Paraclinicos '!Q943&lt;65,0)</f>
        <v>1</v>
      </c>
      <c r="J945" t="str" cm="1">
        <f t="array" ref="J945">_xlfn.IFS('Paraclinicos '!I943="","",'Paraclinicos '!I943&gt;7,1,'Paraclinicos '!I943&lt;=7,0)</f>
        <v/>
      </c>
      <c r="K945" cm="1">
        <f t="array" ref="K945">_xlfn.IFS('Paraclinicos '!W943="","",'Paraclinicos '!W943&lt;=8,1,'Paraclinicos '!W943&gt;8,0)</f>
        <v>0</v>
      </c>
      <c r="L945" cm="1">
        <f t="array" ref="L945">_xlfn.IFS('Paraclinicos '!S943="","",'Paraclinicos '!S943&gt;=30,1,'Paraclinicos '!S943&lt;30,0)</f>
        <v>0</v>
      </c>
      <c r="M945" cm="1">
        <f t="array" ref="M945">_xlfn.IFS(OR('Paraclinicos '!T943="",'Paraclinicos '!U943=""),"",OR('Paraclinicos '!T943&lt;=90,'Paraclinicos '!U943&lt;=60),1,OR('Paraclinicos '!T943&gt;90,'Paraclinicos '!U943&gt;60),0)</f>
        <v>0</v>
      </c>
      <c r="N945" s="45">
        <f t="shared" si="44"/>
        <v>2</v>
      </c>
      <c r="O945" cm="1">
        <f t="array" ref="O945">_xlfn.IFS(OR('Paraclinicos '!M943="",'Paraclinicos '!N943="",'Paraclinicos '!N943=0),"",'Paraclinicos '!M943/'Paraclinicos '!N943&lt;100,4,'Paraclinicos '!M943/'Paraclinicos '!N943&lt;200,3,'Paraclinicos '!M943/'Paraclinicos '!N943&lt;300,2,'Paraclinicos '!M943/'Paraclinicos '!N943&lt;400,1,'Paraclinicos '!M943/'Paraclinicos '!N943&gt;=400,0)</f>
        <v>2</v>
      </c>
      <c r="P945" cm="1">
        <f t="array" ref="P945">_xlfn.IFS('Paraclinicos '!C943="","",'Paraclinicos '!C943&lt;20,4,'Paraclinicos '!C943&lt;50,3,'Paraclinicos '!C943&lt;100,2,'Paraclinicos '!C943&lt;150,1,'Paraclinicos '!C943&gt;150,0)</f>
        <v>0</v>
      </c>
      <c r="Q945" cm="1">
        <f t="array" ref="Q945">_xlfn.IFS('Paraclinicos '!O943="","",'Paraclinicos '!O943&lt;1.2,0,'Paraclinicos '!O943&lt;2,1,'Paraclinicos '!O943&lt;3.5,2,'Paraclinicos '!O943&lt;5,3,'Paraclinicos '!O943&gt;5,4)</f>
        <v>1</v>
      </c>
      <c r="R945" t="str" cm="1">
        <f t="array" ref="R945">_xlfn.IFS('Paraclinicos '!J943="","",'Paraclinicos '!J943&lt;1.2,0,'Paraclinicos '!J943&lt;2,1,'Paraclinicos '!J943&lt;6,2,'Paraclinicos '!J943&lt;12,3,'Paraclinicos '!J943&gt;=12,4)</f>
        <v/>
      </c>
      <c r="S945" cm="1">
        <f t="array" ref="S945">_xlfn.IFS('Paraclinicos '!Y943="","",'Paraclinicos '!Y943&lt;70,1,'Paraclinicos '!Y943&gt;=70,0)</f>
        <v>0</v>
      </c>
      <c r="T945" cm="1">
        <f t="array" ref="T945">_xlfn.IFS('Paraclinicos '!W943="","",'Paraclinicos '!W943&lt;6,4,'Paraclinicos '!W943&lt;10,3,'Paraclinicos '!W943&lt;13,2,'Paraclinicos '!W943&lt;15,1,'Paraclinicos '!W943=15,0)</f>
        <v>0</v>
      </c>
      <c r="U945" s="54">
        <f t="shared" si="42"/>
        <v>3</v>
      </c>
      <c r="V945" cm="1">
        <f t="array" ref="V945">_xlfn.IFS('Paraclinicos '!S943="","",OR('Paraclinicos '!S943&lt;=8,'Paraclinicos '!S943&gt;=25),3,'Paraclinicos '!S943&lt;12,1,'Paraclinicos '!S943&lt;21,0,'Paraclinicos '!S943&lt;25,2)</f>
        <v>0</v>
      </c>
      <c r="W945" t="str">
        <f>IFERROR(IF(INDEX('BD Demog para scores enalazar'!Y$2:'BD Demog para scores enalazar'!Y$3000,MATCH(Formulas!A945,'BD Demog para scores enalazar'!A$2:'BD Demog para scores enalazar'!A$3000,0))=1,"SI","NO"),"")</f>
        <v>NO</v>
      </c>
      <c r="X945" s="9" t="str">
        <f>IFERROR(IF(INDEX('BD Demog para scores enalazar'!AJ$2:'BD Demog para scores enalazar'!AJ$3000,MATCH(Formulas!A945,'BD Demog para scores enalazar'!A$2:'BD Demog para scores enalazar'!A$3000,0))=1,"SI","NO"),"")</f>
        <v>NO</v>
      </c>
      <c r="Y945" cm="1">
        <f t="array" ref="Y945">IF(AND(W945="NO",X945="NO"),_xlfn.IFS('Paraclinicos '!K943&lt;=91,3,'Paraclinicos '!K943&lt;94,2,'Paraclinicos '!K943&lt;96,1,'Paraclinicos '!K943&gt;=96,0),"")</f>
        <v>3</v>
      </c>
      <c r="Z945" t="str" cm="1">
        <f t="array" ref="Z945">IF(OR(W945="SI",X945="SI"),_xlfn.IFS(OR(AND('Paraclinicos '!K944&lt;=83),AND('Paraclinicos '!K944&gt;=97,AA945=2)),3,OR(AND('Paraclinicos '!K944&lt;=86),AND('Paraclinicos '!K944&gt;=94,AA945=2)),2,OR(AND('Paraclinicos '!K944&lt;=88),AND('Paraclinicos '!K944&gt;=92,AA945=2)),1,OR(AND('Paraclinicos '!K944&gt;=88,'Paraclinicos '!K944&lt;=92),AND('Paraclinicos '!K944&gt;=93,AA945=0)),0),"")</f>
        <v/>
      </c>
      <c r="AA945" cm="1">
        <f t="array" ref="AA945">_xlfn.IFS('Paraclinicos '!E943="","",'Paraclinicos '!E943="Oxigeno",2,'Paraclinicos '!E943="Aire",0)</f>
        <v>2</v>
      </c>
    </row>
    <row r="946" spans="1:27" x14ac:dyDescent="0.25">
      <c r="A946">
        <f>'Paraclinicos '!A944</f>
        <v>224</v>
      </c>
      <c r="B946" s="3">
        <f>'Paraclinicos '!R944</f>
        <v>44308</v>
      </c>
      <c r="C946" cm="1">
        <f t="array" ref="C946">_xlfn.IFS('Paraclinicos '!Q944="","",'Paraclinicos '!Q944&gt;60,3,'Paraclinicos '!Q944&lt;=60,1)</f>
        <v>3</v>
      </c>
      <c r="D946" t="str">
        <f>IFERROR(IF(INDEX('BD Demog para scores enalazar'!BC$2:BC$3000,MATCH(Formulas!A946,'BD Demog para scores enalazar'!A$2:A$3000,0))=0,"SI","NO"),"")</f>
        <v>SI</v>
      </c>
      <c r="E946" cm="1">
        <f t="array" ref="E946">_xlfn.IFS(D946="","",D946="SI",4,D946="NO",1)</f>
        <v>4</v>
      </c>
      <c r="F946" cm="1">
        <f t="array" ref="F946">_xlfn.IFS('Paraclinicos '!B944="","",'Paraclinicos '!B944&gt;1,1,'Paraclinicos '!B944&lt;=1,3)</f>
        <v>3</v>
      </c>
      <c r="G946" cm="1">
        <f t="array" ref="G946">_xlfn.IFS('Paraclinicos '!D944="","",AND('Paraclinicos '!D944&gt;=250,'Paraclinicos '!D944&lt;=500),2,'Paraclinicos '!D944&gt;500,3,'Paraclinicos '!D944&lt;250,1)</f>
        <v>3</v>
      </c>
      <c r="H946" s="50">
        <f t="shared" si="43"/>
        <v>13</v>
      </c>
      <c r="I946" cm="1">
        <f t="array" ref="I946">_xlfn.IFS('Paraclinicos '!Q944="","",'Paraclinicos '!Q944&gt;=65,1,'Paraclinicos '!Q944&lt;65,0)</f>
        <v>1</v>
      </c>
      <c r="J946" cm="1">
        <f t="array" ref="J946">_xlfn.IFS('Paraclinicos '!I944="","",'Paraclinicos '!I944&gt;7,1,'Paraclinicos '!I944&lt;=7,0)</f>
        <v>1</v>
      </c>
      <c r="K946" cm="1">
        <f t="array" ref="K946">_xlfn.IFS('Paraclinicos '!W944="","",'Paraclinicos '!W944&lt;=8,1,'Paraclinicos '!W944&gt;8,0)</f>
        <v>0</v>
      </c>
      <c r="L946" cm="1">
        <f t="array" ref="L946">_xlfn.IFS('Paraclinicos '!S944="","",'Paraclinicos '!S944&gt;=30,1,'Paraclinicos '!S944&lt;30,0)</f>
        <v>0</v>
      </c>
      <c r="M946" cm="1">
        <f t="array" ref="M946">_xlfn.IFS(OR('Paraclinicos '!T944="",'Paraclinicos '!U944=""),"",OR('Paraclinicos '!T944&lt;=90,'Paraclinicos '!U944&lt;=60),1,OR('Paraclinicos '!T944&gt;90,'Paraclinicos '!U944&gt;60),0)</f>
        <v>0</v>
      </c>
      <c r="N946" s="45">
        <f t="shared" si="44"/>
        <v>1</v>
      </c>
      <c r="O946" cm="1">
        <f t="array" ref="O946">_xlfn.IFS(OR('Paraclinicos '!M944="",'Paraclinicos '!N944="",'Paraclinicos '!N944=0),"",'Paraclinicos '!M944/'Paraclinicos '!N944&lt;100,4,'Paraclinicos '!M944/'Paraclinicos '!N944&lt;200,3,'Paraclinicos '!M944/'Paraclinicos '!N944&lt;300,2,'Paraclinicos '!M944/'Paraclinicos '!N944&lt;400,1,'Paraclinicos '!M944/'Paraclinicos '!N944&gt;=400,0)</f>
        <v>2</v>
      </c>
      <c r="P946" cm="1">
        <f t="array" ref="P946">_xlfn.IFS('Paraclinicos '!C944="","",'Paraclinicos '!C944&lt;20,4,'Paraclinicos '!C944&lt;50,3,'Paraclinicos '!C944&lt;100,2,'Paraclinicos '!C944&lt;150,1,'Paraclinicos '!C944&gt;150,0)</f>
        <v>0</v>
      </c>
      <c r="Q946" cm="1">
        <f t="array" ref="Q946">_xlfn.IFS('Paraclinicos '!O944="","",'Paraclinicos '!O944&lt;1.2,0,'Paraclinicos '!O944&lt;2,1,'Paraclinicos '!O944&lt;3.5,2,'Paraclinicos '!O944&lt;5,3,'Paraclinicos '!O944&gt;5,4)</f>
        <v>0</v>
      </c>
      <c r="R946" cm="1">
        <f t="array" ref="R946">_xlfn.IFS('Paraclinicos '!J944="","",'Paraclinicos '!J944&lt;1.2,0,'Paraclinicos '!J944&lt;2,1,'Paraclinicos '!J944&lt;6,2,'Paraclinicos '!J944&lt;12,3,'Paraclinicos '!J944&gt;=12,4)</f>
        <v>0</v>
      </c>
      <c r="S946" cm="1">
        <f t="array" ref="S946">_xlfn.IFS('Paraclinicos '!Y944="","",'Paraclinicos '!Y944&lt;70,1,'Paraclinicos '!Y944&gt;=70,0)</f>
        <v>0</v>
      </c>
      <c r="T946" cm="1">
        <f t="array" ref="T946">_xlfn.IFS('Paraclinicos '!W944="","",'Paraclinicos '!W944&lt;6,4,'Paraclinicos '!W944&lt;10,3,'Paraclinicos '!W944&lt;13,2,'Paraclinicos '!W944&lt;15,1,'Paraclinicos '!W944=15,0)</f>
        <v>0</v>
      </c>
      <c r="U946" s="54">
        <f t="shared" si="42"/>
        <v>2</v>
      </c>
      <c r="V946" cm="1">
        <f t="array" ref="V946">_xlfn.IFS('Paraclinicos '!S944="","",OR('Paraclinicos '!S944&lt;=8,'Paraclinicos '!S944&gt;=25),3,'Paraclinicos '!S944&lt;12,1,'Paraclinicos '!S944&lt;21,0,'Paraclinicos '!S944&lt;25,2)</f>
        <v>2</v>
      </c>
      <c r="W946" t="str">
        <f>IFERROR(IF(INDEX('BD Demog para scores enalazar'!Y$2:'BD Demog para scores enalazar'!Y$3000,MATCH(Formulas!A946,'BD Demog para scores enalazar'!A$2:'BD Demog para scores enalazar'!A$3000,0))=1,"SI","NO"),"")</f>
        <v>NO</v>
      </c>
      <c r="X946" s="9" t="str">
        <f>IFERROR(IF(INDEX('BD Demog para scores enalazar'!AJ$2:'BD Demog para scores enalazar'!AJ$3000,MATCH(Formulas!A946,'BD Demog para scores enalazar'!A$2:'BD Demog para scores enalazar'!A$3000,0))=1,"SI","NO"),"")</f>
        <v>NO</v>
      </c>
      <c r="Y946" cm="1">
        <f t="array" ref="Y946">IF(AND(W946="NO",X946="NO"),_xlfn.IFS('Paraclinicos '!K944&lt;=91,3,'Paraclinicos '!K944&lt;94,2,'Paraclinicos '!K944&lt;96,1,'Paraclinicos '!K944&gt;=96,0),"")</f>
        <v>3</v>
      </c>
      <c r="Z946" t="str" cm="1">
        <f t="array" ref="Z946">IF(OR(W946="SI",X946="SI"),_xlfn.IFS(OR(AND('Paraclinicos '!K945&lt;=83),AND('Paraclinicos '!K945&gt;=97,AA946=2)),3,OR(AND('Paraclinicos '!K945&lt;=86),AND('Paraclinicos '!K945&gt;=94,AA946=2)),2,OR(AND('Paraclinicos '!K945&lt;=88),AND('Paraclinicos '!K945&gt;=92,AA946=2)),1,OR(AND('Paraclinicos '!K945&gt;=88,'Paraclinicos '!K945&lt;=92),AND('Paraclinicos '!K945&gt;=93,AA946=0)),0),"")</f>
        <v/>
      </c>
      <c r="AA946" cm="1">
        <f t="array" ref="AA946">_xlfn.IFS('Paraclinicos '!E944="","",'Paraclinicos '!E944="Oxigeno",2,'Paraclinicos '!E944="Aire",0)</f>
        <v>2</v>
      </c>
    </row>
    <row r="947" spans="1:27" x14ac:dyDescent="0.25">
      <c r="A947">
        <f>'Paraclinicos '!A945</f>
        <v>224</v>
      </c>
      <c r="B947" s="3">
        <f>'Paraclinicos '!R945</f>
        <v>44309</v>
      </c>
      <c r="C947" cm="1">
        <f t="array" ref="C947">_xlfn.IFS('Paraclinicos '!Q945="","",'Paraclinicos '!Q945&gt;60,3,'Paraclinicos '!Q945&lt;=60,1)</f>
        <v>3</v>
      </c>
      <c r="D947" t="str">
        <f>IFERROR(IF(INDEX('BD Demog para scores enalazar'!BC$2:BC$3000,MATCH(Formulas!A947,'BD Demog para scores enalazar'!A$2:A$3000,0))=0,"SI","NO"),"")</f>
        <v>SI</v>
      </c>
      <c r="E947" cm="1">
        <f t="array" ref="E947">_xlfn.IFS(D947="","",D947="SI",4,D947="NO",1)</f>
        <v>4</v>
      </c>
      <c r="F947" cm="1">
        <f t="array" ref="F947">_xlfn.IFS('Paraclinicos '!B945="","",'Paraclinicos '!B945&gt;1,1,'Paraclinicos '!B945&lt;=1,3)</f>
        <v>1</v>
      </c>
      <c r="G947" cm="1">
        <f t="array" ref="G947">_xlfn.IFS('Paraclinicos '!D945="","",AND('Paraclinicos '!D945&gt;=250,'Paraclinicos '!D945&lt;=500),2,'Paraclinicos '!D945&gt;500,3,'Paraclinicos '!D945&lt;250,1)</f>
        <v>3</v>
      </c>
      <c r="H947" s="50">
        <f t="shared" si="43"/>
        <v>11</v>
      </c>
      <c r="I947" cm="1">
        <f t="array" ref="I947">_xlfn.IFS('Paraclinicos '!Q945="","",'Paraclinicos '!Q945&gt;=65,1,'Paraclinicos '!Q945&lt;65,0)</f>
        <v>1</v>
      </c>
      <c r="J947" cm="1">
        <f t="array" ref="J947">_xlfn.IFS('Paraclinicos '!I945="","",'Paraclinicos '!I945&gt;7,1,'Paraclinicos '!I945&lt;=7,0)</f>
        <v>1</v>
      </c>
      <c r="K947" cm="1">
        <f t="array" ref="K947">_xlfn.IFS('Paraclinicos '!W945="","",'Paraclinicos '!W945&lt;=8,1,'Paraclinicos '!W945&gt;8,0)</f>
        <v>0</v>
      </c>
      <c r="L947" cm="1">
        <f t="array" ref="L947">_xlfn.IFS('Paraclinicos '!S945="","",'Paraclinicos '!S945&gt;=30,1,'Paraclinicos '!S945&lt;30,0)</f>
        <v>0</v>
      </c>
      <c r="M947" cm="1">
        <f t="array" ref="M947">_xlfn.IFS(OR('Paraclinicos '!T945="",'Paraclinicos '!U945=""),"",OR('Paraclinicos '!T945&lt;=90,'Paraclinicos '!U945&lt;=60),1,OR('Paraclinicos '!T945&gt;90,'Paraclinicos '!U945&gt;60),0)</f>
        <v>0</v>
      </c>
      <c r="N947" s="45">
        <f t="shared" si="44"/>
        <v>2</v>
      </c>
      <c r="O947" cm="1">
        <f t="array" ref="O947">_xlfn.IFS(OR('Paraclinicos '!M945="",'Paraclinicos '!N945="",'Paraclinicos '!N945=0),"",'Paraclinicos '!M945/'Paraclinicos '!N945&lt;100,4,'Paraclinicos '!M945/'Paraclinicos '!N945&lt;200,3,'Paraclinicos '!M945/'Paraclinicos '!N945&lt;300,2,'Paraclinicos '!M945/'Paraclinicos '!N945&lt;400,1,'Paraclinicos '!M945/'Paraclinicos '!N945&gt;=400,0)</f>
        <v>4</v>
      </c>
      <c r="P947" cm="1">
        <f t="array" ref="P947">_xlfn.IFS('Paraclinicos '!C945="","",'Paraclinicos '!C945&lt;20,4,'Paraclinicos '!C945&lt;50,3,'Paraclinicos '!C945&lt;100,2,'Paraclinicos '!C945&lt;150,1,'Paraclinicos '!C945&gt;150,0)</f>
        <v>0</v>
      </c>
      <c r="Q947" cm="1">
        <f t="array" ref="Q947">_xlfn.IFS('Paraclinicos '!O945="","",'Paraclinicos '!O945&lt;1.2,0,'Paraclinicos '!O945&lt;2,1,'Paraclinicos '!O945&lt;3.5,2,'Paraclinicos '!O945&lt;5,3,'Paraclinicos '!O945&gt;5,4)</f>
        <v>0</v>
      </c>
      <c r="R947" cm="1">
        <f t="array" ref="R947">_xlfn.IFS('Paraclinicos '!J945="","",'Paraclinicos '!J945&lt;1.2,0,'Paraclinicos '!J945&lt;2,1,'Paraclinicos '!J945&lt;6,2,'Paraclinicos '!J945&lt;12,3,'Paraclinicos '!J945&gt;=12,4)</f>
        <v>0</v>
      </c>
      <c r="S947" cm="1">
        <f t="array" ref="S947">_xlfn.IFS('Paraclinicos '!Y945="","",'Paraclinicos '!Y945&lt;70,1,'Paraclinicos '!Y945&gt;=70,0)</f>
        <v>0</v>
      </c>
      <c r="T947" cm="1">
        <f t="array" ref="T947">_xlfn.IFS('Paraclinicos '!W945="","",'Paraclinicos '!W945&lt;6,4,'Paraclinicos '!W945&lt;10,3,'Paraclinicos '!W945&lt;13,2,'Paraclinicos '!W945&lt;15,1,'Paraclinicos '!W945=15,0)</f>
        <v>2</v>
      </c>
      <c r="U947" s="54">
        <f t="shared" si="42"/>
        <v>6</v>
      </c>
      <c r="V947" cm="1">
        <f t="array" ref="V947">_xlfn.IFS('Paraclinicos '!S945="","",OR('Paraclinicos '!S945&lt;=8,'Paraclinicos '!S945&gt;=25),3,'Paraclinicos '!S945&lt;12,1,'Paraclinicos '!S945&lt;21,0,'Paraclinicos '!S945&lt;25,2)</f>
        <v>0</v>
      </c>
      <c r="W947" t="str">
        <f>IFERROR(IF(INDEX('BD Demog para scores enalazar'!Y$2:'BD Demog para scores enalazar'!Y$3000,MATCH(Formulas!A947,'BD Demog para scores enalazar'!A$2:'BD Demog para scores enalazar'!A$3000,0))=1,"SI","NO"),"")</f>
        <v>NO</v>
      </c>
      <c r="X947" s="9" t="str">
        <f>IFERROR(IF(INDEX('BD Demog para scores enalazar'!AJ$2:'BD Demog para scores enalazar'!AJ$3000,MATCH(Formulas!A947,'BD Demog para scores enalazar'!A$2:'BD Demog para scores enalazar'!A$3000,0))=1,"SI","NO"),"")</f>
        <v>NO</v>
      </c>
      <c r="Y947" cm="1">
        <f t="array" ref="Y947">IF(AND(W947="NO",X947="NO"),_xlfn.IFS('Paraclinicos '!K945&lt;=91,3,'Paraclinicos '!K945&lt;94,2,'Paraclinicos '!K945&lt;96,1,'Paraclinicos '!K945&gt;=96,0),"")</f>
        <v>3</v>
      </c>
      <c r="Z947" t="str" cm="1">
        <f t="array" ref="Z947">IF(OR(W947="SI",X947="SI"),_xlfn.IFS(OR(AND('Paraclinicos '!K946&lt;=83),AND('Paraclinicos '!K946&gt;=97,AA947=2)),3,OR(AND('Paraclinicos '!K946&lt;=86),AND('Paraclinicos '!K946&gt;=94,AA947=2)),2,OR(AND('Paraclinicos '!K946&lt;=88),AND('Paraclinicos '!K946&gt;=92,AA947=2)),1,OR(AND('Paraclinicos '!K946&gt;=88,'Paraclinicos '!K946&lt;=92),AND('Paraclinicos '!K946&gt;=93,AA947=0)),0),"")</f>
        <v/>
      </c>
      <c r="AA947" cm="1">
        <f t="array" ref="AA947">_xlfn.IFS('Paraclinicos '!E945="","",'Paraclinicos '!E945="Oxigeno",2,'Paraclinicos '!E945="Aire",0)</f>
        <v>2</v>
      </c>
    </row>
    <row r="948" spans="1:27" x14ac:dyDescent="0.25">
      <c r="A948">
        <f>'Paraclinicos '!A946</f>
        <v>224</v>
      </c>
      <c r="B948" s="3">
        <f>'Paraclinicos '!R946</f>
        <v>44309</v>
      </c>
      <c r="C948" cm="1">
        <f t="array" ref="C948">_xlfn.IFS('Paraclinicos '!Q946="","",'Paraclinicos '!Q946&gt;60,3,'Paraclinicos '!Q946&lt;=60,1)</f>
        <v>3</v>
      </c>
      <c r="D948" t="str">
        <f>IFERROR(IF(INDEX('BD Demog para scores enalazar'!BC$2:BC$3000,MATCH(Formulas!A948,'BD Demog para scores enalazar'!A$2:A$3000,0))=0,"SI","NO"),"")</f>
        <v>SI</v>
      </c>
      <c r="E948" cm="1">
        <f t="array" ref="E948">_xlfn.IFS(D948="","",D948="SI",4,D948="NO",1)</f>
        <v>4</v>
      </c>
      <c r="F948" cm="1">
        <f t="array" ref="F948">_xlfn.IFS('Paraclinicos '!B946="","",'Paraclinicos '!B946&gt;1,1,'Paraclinicos '!B946&lt;=1,3)</f>
        <v>3</v>
      </c>
      <c r="G948" t="str" cm="1">
        <f t="array" ref="G948">_xlfn.IFS('Paraclinicos '!D946="","",AND('Paraclinicos '!D946&gt;=250,'Paraclinicos '!D946&lt;=500),2,'Paraclinicos '!D946&gt;500,3,'Paraclinicos '!D946&lt;250,1)</f>
        <v/>
      </c>
      <c r="H948" s="50">
        <f t="shared" si="43"/>
        <v>10</v>
      </c>
      <c r="I948" cm="1">
        <f t="array" ref="I948">_xlfn.IFS('Paraclinicos '!Q946="","",'Paraclinicos '!Q946&gt;=65,1,'Paraclinicos '!Q946&lt;65,0)</f>
        <v>1</v>
      </c>
      <c r="J948" cm="1">
        <f t="array" ref="J948">_xlfn.IFS('Paraclinicos '!I946="","",'Paraclinicos '!I946&gt;7,1,'Paraclinicos '!I946&lt;=7,0)</f>
        <v>1</v>
      </c>
      <c r="K948" cm="1">
        <f t="array" ref="K948">_xlfn.IFS('Paraclinicos '!W946="","",'Paraclinicos '!W946&lt;=8,1,'Paraclinicos '!W946&gt;8,0)</f>
        <v>0</v>
      </c>
      <c r="L948" cm="1">
        <f t="array" ref="L948">_xlfn.IFS('Paraclinicos '!S946="","",'Paraclinicos '!S946&gt;=30,1,'Paraclinicos '!S946&lt;30,0)</f>
        <v>0</v>
      </c>
      <c r="M948" cm="1">
        <f t="array" ref="M948">_xlfn.IFS(OR('Paraclinicos '!T946="",'Paraclinicos '!U946=""),"",OR('Paraclinicos '!T946&lt;=90,'Paraclinicos '!U946&lt;=60),1,OR('Paraclinicos '!T946&gt;90,'Paraclinicos '!U946&gt;60),0)</f>
        <v>0</v>
      </c>
      <c r="N948" s="45">
        <f t="shared" si="44"/>
        <v>2</v>
      </c>
      <c r="O948" cm="1">
        <f t="array" ref="O948">_xlfn.IFS(OR('Paraclinicos '!M946="",'Paraclinicos '!N946="",'Paraclinicos '!N946=0),"",'Paraclinicos '!M946/'Paraclinicos '!N946&lt;100,4,'Paraclinicos '!M946/'Paraclinicos '!N946&lt;200,3,'Paraclinicos '!M946/'Paraclinicos '!N946&lt;300,2,'Paraclinicos '!M946/'Paraclinicos '!N946&lt;400,1,'Paraclinicos '!M946/'Paraclinicos '!N946&gt;=400,0)</f>
        <v>2</v>
      </c>
      <c r="P948" cm="1">
        <f t="array" ref="P948">_xlfn.IFS('Paraclinicos '!C946="","",'Paraclinicos '!C946&lt;20,4,'Paraclinicos '!C946&lt;50,3,'Paraclinicos '!C946&lt;100,2,'Paraclinicos '!C946&lt;150,1,'Paraclinicos '!C946&gt;150,0)</f>
        <v>0</v>
      </c>
      <c r="Q948" cm="1">
        <f t="array" ref="Q948">_xlfn.IFS('Paraclinicos '!O946="","",'Paraclinicos '!O946&lt;1.2,0,'Paraclinicos '!O946&lt;2,1,'Paraclinicos '!O946&lt;3.5,2,'Paraclinicos '!O946&lt;5,3,'Paraclinicos '!O946&gt;5,4)</f>
        <v>0</v>
      </c>
      <c r="R948" t="str" cm="1">
        <f t="array" ref="R948">_xlfn.IFS('Paraclinicos '!J946="","",'Paraclinicos '!J946&lt;1.2,0,'Paraclinicos '!J946&lt;2,1,'Paraclinicos '!J946&lt;6,2,'Paraclinicos '!J946&lt;12,3,'Paraclinicos '!J946&gt;=12,4)</f>
        <v/>
      </c>
      <c r="S948" cm="1">
        <f t="array" ref="S948">_xlfn.IFS('Paraclinicos '!Y946="","",'Paraclinicos '!Y946&lt;70,1,'Paraclinicos '!Y946&gt;=70,0)</f>
        <v>0</v>
      </c>
      <c r="T948" cm="1">
        <f t="array" ref="T948">_xlfn.IFS('Paraclinicos '!W946="","",'Paraclinicos '!W946&lt;6,4,'Paraclinicos '!W946&lt;10,3,'Paraclinicos '!W946&lt;13,2,'Paraclinicos '!W946&lt;15,1,'Paraclinicos '!W946=15,0)</f>
        <v>2</v>
      </c>
      <c r="U948" s="54">
        <f t="shared" si="42"/>
        <v>4</v>
      </c>
      <c r="V948" cm="1">
        <f t="array" ref="V948">_xlfn.IFS('Paraclinicos '!S946="","",OR('Paraclinicos '!S946&lt;=8,'Paraclinicos '!S946&gt;=25),3,'Paraclinicos '!S946&lt;12,1,'Paraclinicos '!S946&lt;21,0,'Paraclinicos '!S946&lt;25,2)</f>
        <v>0</v>
      </c>
      <c r="W948" t="str">
        <f>IFERROR(IF(INDEX('BD Demog para scores enalazar'!Y$2:'BD Demog para scores enalazar'!Y$3000,MATCH(Formulas!A948,'BD Demog para scores enalazar'!A$2:'BD Demog para scores enalazar'!A$3000,0))=1,"SI","NO"),"")</f>
        <v>NO</v>
      </c>
      <c r="X948" s="9" t="str">
        <f>IFERROR(IF(INDEX('BD Demog para scores enalazar'!AJ$2:'BD Demog para scores enalazar'!AJ$3000,MATCH(Formulas!A948,'BD Demog para scores enalazar'!A$2:'BD Demog para scores enalazar'!A$3000,0))=1,"SI","NO"),"")</f>
        <v>NO</v>
      </c>
      <c r="Y948" cm="1">
        <f t="array" ref="Y948">IF(AND(W948="NO",X948="NO"),_xlfn.IFS('Paraclinicos '!K946&lt;=91,3,'Paraclinicos '!K946&lt;94,2,'Paraclinicos '!K946&lt;96,1,'Paraclinicos '!K946&gt;=96,0),"")</f>
        <v>2</v>
      </c>
      <c r="Z948" t="str" cm="1">
        <f t="array" ref="Z948">IF(OR(W948="SI",X948="SI"),_xlfn.IFS(OR(AND('Paraclinicos '!K947&lt;=83),AND('Paraclinicos '!K947&gt;=97,AA948=2)),3,OR(AND('Paraclinicos '!K947&lt;=86),AND('Paraclinicos '!K947&gt;=94,AA948=2)),2,OR(AND('Paraclinicos '!K947&lt;=88),AND('Paraclinicos '!K947&gt;=92,AA948=2)),1,OR(AND('Paraclinicos '!K947&gt;=88,'Paraclinicos '!K947&lt;=92),AND('Paraclinicos '!K947&gt;=93,AA948=0)),0),"")</f>
        <v/>
      </c>
      <c r="AA948" cm="1">
        <f t="array" ref="AA948">_xlfn.IFS('Paraclinicos '!E946="","",'Paraclinicos '!E946="Oxigeno",2,'Paraclinicos '!E946="Aire",0)</f>
        <v>2</v>
      </c>
    </row>
    <row r="949" spans="1:27" x14ac:dyDescent="0.25">
      <c r="A949">
        <f>'Paraclinicos '!A947</f>
        <v>224</v>
      </c>
      <c r="B949" s="3">
        <f>'Paraclinicos '!R947</f>
        <v>44311</v>
      </c>
      <c r="C949" cm="1">
        <f t="array" ref="C949">_xlfn.IFS('Paraclinicos '!Q947="","",'Paraclinicos '!Q947&gt;60,3,'Paraclinicos '!Q947&lt;=60,1)</f>
        <v>3</v>
      </c>
      <c r="D949" t="str">
        <f>IFERROR(IF(INDEX('BD Demog para scores enalazar'!BC$2:BC$3000,MATCH(Formulas!A949,'BD Demog para scores enalazar'!A$2:A$3000,0))=0,"SI","NO"),"")</f>
        <v>SI</v>
      </c>
      <c r="E949" cm="1">
        <f t="array" ref="E949">_xlfn.IFS(D949="","",D949="SI",4,D949="NO",1)</f>
        <v>4</v>
      </c>
      <c r="F949" cm="1">
        <f t="array" ref="F949">_xlfn.IFS('Paraclinicos '!B947="","",'Paraclinicos '!B947&gt;1,1,'Paraclinicos '!B947&lt;=1,3)</f>
        <v>3</v>
      </c>
      <c r="G949" t="str" cm="1">
        <f t="array" ref="G949">_xlfn.IFS('Paraclinicos '!D947="","",AND('Paraclinicos '!D947&gt;=250,'Paraclinicos '!D947&lt;=500),2,'Paraclinicos '!D947&gt;500,3,'Paraclinicos '!D947&lt;250,1)</f>
        <v/>
      </c>
      <c r="H949" s="50">
        <f t="shared" si="43"/>
        <v>10</v>
      </c>
      <c r="I949" cm="1">
        <f t="array" ref="I949">_xlfn.IFS('Paraclinicos '!Q947="","",'Paraclinicos '!Q947&gt;=65,1,'Paraclinicos '!Q947&lt;65,0)</f>
        <v>1</v>
      </c>
      <c r="J949" cm="1">
        <f t="array" ref="J949">_xlfn.IFS('Paraclinicos '!I947="","",'Paraclinicos '!I947&gt;7,1,'Paraclinicos '!I947&lt;=7,0)</f>
        <v>1</v>
      </c>
      <c r="K949" cm="1">
        <f t="array" ref="K949">_xlfn.IFS('Paraclinicos '!W947="","",'Paraclinicos '!W947&lt;=8,1,'Paraclinicos '!W947&gt;8,0)</f>
        <v>1</v>
      </c>
      <c r="L949" cm="1">
        <f t="array" ref="L949">_xlfn.IFS('Paraclinicos '!S947="","",'Paraclinicos '!S947&gt;=30,1,'Paraclinicos '!S947&lt;30,0)</f>
        <v>0</v>
      </c>
      <c r="M949" cm="1">
        <f t="array" ref="M949">_xlfn.IFS(OR('Paraclinicos '!T947="",'Paraclinicos '!U947=""),"",OR('Paraclinicos '!T947&lt;=90,'Paraclinicos '!U947&lt;=60),1,OR('Paraclinicos '!T947&gt;90,'Paraclinicos '!U947&gt;60),0)</f>
        <v>1</v>
      </c>
      <c r="N949" s="45">
        <f t="shared" si="44"/>
        <v>4</v>
      </c>
      <c r="O949" cm="1">
        <f t="array" ref="O949">_xlfn.IFS(OR('Paraclinicos '!M947="",'Paraclinicos '!N947="",'Paraclinicos '!N947=0),"",'Paraclinicos '!M947/'Paraclinicos '!N947&lt;100,4,'Paraclinicos '!M947/'Paraclinicos '!N947&lt;200,3,'Paraclinicos '!M947/'Paraclinicos '!N947&lt;300,2,'Paraclinicos '!M947/'Paraclinicos '!N947&lt;400,1,'Paraclinicos '!M947/'Paraclinicos '!N947&gt;=400,0)</f>
        <v>4</v>
      </c>
      <c r="P949" cm="1">
        <f t="array" ref="P949">_xlfn.IFS('Paraclinicos '!C947="","",'Paraclinicos '!C947&lt;20,4,'Paraclinicos '!C947&lt;50,3,'Paraclinicos '!C947&lt;100,2,'Paraclinicos '!C947&lt;150,1,'Paraclinicos '!C947&gt;150,0)</f>
        <v>0</v>
      </c>
      <c r="Q949" cm="1">
        <f t="array" ref="Q949">_xlfn.IFS('Paraclinicos '!O947="","",'Paraclinicos '!O947&lt;1.2,0,'Paraclinicos '!O947&lt;2,1,'Paraclinicos '!O947&lt;3.5,2,'Paraclinicos '!O947&lt;5,3,'Paraclinicos '!O947&gt;5,4)</f>
        <v>0</v>
      </c>
      <c r="R949" t="str" cm="1">
        <f t="array" ref="R949">_xlfn.IFS('Paraclinicos '!J947="","",'Paraclinicos '!J947&lt;1.2,0,'Paraclinicos '!J947&lt;2,1,'Paraclinicos '!J947&lt;6,2,'Paraclinicos '!J947&lt;12,3,'Paraclinicos '!J947&gt;=12,4)</f>
        <v/>
      </c>
      <c r="S949" cm="1">
        <f t="array" ref="S949">_xlfn.IFS('Paraclinicos '!Y947="","",'Paraclinicos '!Y947&lt;70,1,'Paraclinicos '!Y947&gt;=70,0)</f>
        <v>0</v>
      </c>
      <c r="T949" cm="1">
        <f t="array" ref="T949">_xlfn.IFS('Paraclinicos '!W947="","",'Paraclinicos '!W947&lt;6,4,'Paraclinicos '!W947&lt;10,3,'Paraclinicos '!W947&lt;13,2,'Paraclinicos '!W947&lt;15,1,'Paraclinicos '!W947=15,0)</f>
        <v>4</v>
      </c>
      <c r="U949" s="54">
        <f t="shared" si="42"/>
        <v>8</v>
      </c>
      <c r="V949" cm="1">
        <f t="array" ref="V949">_xlfn.IFS('Paraclinicos '!S947="","",OR('Paraclinicos '!S947&lt;=8,'Paraclinicos '!S947&gt;=25),3,'Paraclinicos '!S947&lt;12,1,'Paraclinicos '!S947&lt;21,0,'Paraclinicos '!S947&lt;25,2)</f>
        <v>0</v>
      </c>
      <c r="W949" t="str">
        <f>IFERROR(IF(INDEX('BD Demog para scores enalazar'!Y$2:'BD Demog para scores enalazar'!Y$3000,MATCH(Formulas!A949,'BD Demog para scores enalazar'!A$2:'BD Demog para scores enalazar'!A$3000,0))=1,"SI","NO"),"")</f>
        <v>NO</v>
      </c>
      <c r="X949" s="9" t="str">
        <f>IFERROR(IF(INDEX('BD Demog para scores enalazar'!AJ$2:'BD Demog para scores enalazar'!AJ$3000,MATCH(Formulas!A949,'BD Demog para scores enalazar'!A$2:'BD Demog para scores enalazar'!A$3000,0))=1,"SI","NO"),"")</f>
        <v>NO</v>
      </c>
      <c r="Y949" cm="1">
        <f t="array" ref="Y949">IF(AND(W949="NO",X949="NO"),_xlfn.IFS('Paraclinicos '!K947&lt;=91,3,'Paraclinicos '!K947&lt;94,2,'Paraclinicos '!K947&lt;96,1,'Paraclinicos '!K947&gt;=96,0),"")</f>
        <v>3</v>
      </c>
      <c r="Z949" t="str" cm="1">
        <f t="array" ref="Z949">IF(OR(W949="SI",X949="SI"),_xlfn.IFS(OR(AND('Paraclinicos '!K948&lt;=83),AND('Paraclinicos '!K948&gt;=97,AA949=2)),3,OR(AND('Paraclinicos '!K948&lt;=86),AND('Paraclinicos '!K948&gt;=94,AA949=2)),2,OR(AND('Paraclinicos '!K948&lt;=88),AND('Paraclinicos '!K948&gt;=92,AA949=2)),1,OR(AND('Paraclinicos '!K948&gt;=88,'Paraclinicos '!K948&lt;=92),AND('Paraclinicos '!K948&gt;=93,AA949=0)),0),"")</f>
        <v/>
      </c>
      <c r="AA949" cm="1">
        <f t="array" ref="AA949">_xlfn.IFS('Paraclinicos '!E947="","",'Paraclinicos '!E947="Oxigeno",2,'Paraclinicos '!E947="Aire",0)</f>
        <v>2</v>
      </c>
    </row>
    <row r="950" spans="1:27" x14ac:dyDescent="0.25">
      <c r="A950">
        <f>'Paraclinicos '!A948</f>
        <v>224</v>
      </c>
      <c r="B950" s="3">
        <f>'Paraclinicos '!R948</f>
        <v>44311</v>
      </c>
      <c r="C950" cm="1">
        <f t="array" ref="C950">_xlfn.IFS('Paraclinicos '!Q948="","",'Paraclinicos '!Q948&gt;60,3,'Paraclinicos '!Q948&lt;=60,1)</f>
        <v>3</v>
      </c>
      <c r="D950" t="str">
        <f>IFERROR(IF(INDEX('BD Demog para scores enalazar'!BC$2:BC$3000,MATCH(Formulas!A950,'BD Demog para scores enalazar'!A$2:A$3000,0))=0,"SI","NO"),"")</f>
        <v>SI</v>
      </c>
      <c r="E950" cm="1">
        <f t="array" ref="E950">_xlfn.IFS(D950="","",D950="SI",4,D950="NO",1)</f>
        <v>4</v>
      </c>
      <c r="F950" cm="1">
        <f t="array" ref="F950">_xlfn.IFS('Paraclinicos '!B948="","",'Paraclinicos '!B948&gt;1,1,'Paraclinicos '!B948&lt;=1,3)</f>
        <v>3</v>
      </c>
      <c r="G950" t="str" cm="1">
        <f t="array" ref="G950">_xlfn.IFS('Paraclinicos '!D948="","",AND('Paraclinicos '!D948&gt;=250,'Paraclinicos '!D948&lt;=500),2,'Paraclinicos '!D948&gt;500,3,'Paraclinicos '!D948&lt;250,1)</f>
        <v/>
      </c>
      <c r="H950" s="50">
        <f t="shared" si="43"/>
        <v>10</v>
      </c>
      <c r="I950" cm="1">
        <f t="array" ref="I950">_xlfn.IFS('Paraclinicos '!Q948="","",'Paraclinicos '!Q948&gt;=65,1,'Paraclinicos '!Q948&lt;65,0)</f>
        <v>1</v>
      </c>
      <c r="J950" cm="1">
        <f t="array" ref="J950">_xlfn.IFS('Paraclinicos '!I948="","",'Paraclinicos '!I948&gt;7,1,'Paraclinicos '!I948&lt;=7,0)</f>
        <v>1</v>
      </c>
      <c r="K950" cm="1">
        <f t="array" ref="K950">_xlfn.IFS('Paraclinicos '!W948="","",'Paraclinicos '!W948&lt;=8,1,'Paraclinicos '!W948&gt;8,0)</f>
        <v>1</v>
      </c>
      <c r="L950" cm="1">
        <f t="array" ref="L950">_xlfn.IFS('Paraclinicos '!S948="","",'Paraclinicos '!S948&gt;=30,1,'Paraclinicos '!S948&lt;30,0)</f>
        <v>0</v>
      </c>
      <c r="M950" cm="1">
        <f t="array" ref="M950">_xlfn.IFS(OR('Paraclinicos '!T948="",'Paraclinicos '!U948=""),"",OR('Paraclinicos '!T948&lt;=90,'Paraclinicos '!U948&lt;=60),1,OR('Paraclinicos '!T948&gt;90,'Paraclinicos '!U948&gt;60),0)</f>
        <v>1</v>
      </c>
      <c r="N950" s="45">
        <f t="shared" si="44"/>
        <v>6</v>
      </c>
      <c r="O950" cm="1">
        <f t="array" ref="O950">_xlfn.IFS(OR('Paraclinicos '!M948="",'Paraclinicos '!N948="",'Paraclinicos '!N948=0),"",'Paraclinicos '!M948/'Paraclinicos '!N948&lt;100,4,'Paraclinicos '!M948/'Paraclinicos '!N948&lt;200,3,'Paraclinicos '!M948/'Paraclinicos '!N948&lt;300,2,'Paraclinicos '!M948/'Paraclinicos '!N948&lt;400,1,'Paraclinicos '!M948/'Paraclinicos '!N948&gt;=400,0)</f>
        <v>2</v>
      </c>
      <c r="P950" cm="1">
        <f t="array" ref="P950">_xlfn.IFS('Paraclinicos '!C948="","",'Paraclinicos '!C948&lt;20,4,'Paraclinicos '!C948&lt;50,3,'Paraclinicos '!C948&lt;100,2,'Paraclinicos '!C948&lt;150,1,'Paraclinicos '!C948&gt;150,0)</f>
        <v>0</v>
      </c>
      <c r="Q950" cm="1">
        <f t="array" ref="Q950">_xlfn.IFS('Paraclinicos '!O948="","",'Paraclinicos '!O948&lt;1.2,0,'Paraclinicos '!O948&lt;2,1,'Paraclinicos '!O948&lt;3.5,2,'Paraclinicos '!O948&lt;5,3,'Paraclinicos '!O948&gt;5,4)</f>
        <v>0</v>
      </c>
      <c r="R950" t="str" cm="1">
        <f t="array" ref="R950">_xlfn.IFS('Paraclinicos '!J948="","",'Paraclinicos '!J948&lt;1.2,0,'Paraclinicos '!J948&lt;2,1,'Paraclinicos '!J948&lt;6,2,'Paraclinicos '!J948&lt;12,3,'Paraclinicos '!J948&gt;=12,4)</f>
        <v/>
      </c>
      <c r="S950" cm="1">
        <f t="array" ref="S950">_xlfn.IFS('Paraclinicos '!Y948="","",'Paraclinicos '!Y948&lt;70,1,'Paraclinicos '!Y948&gt;=70,0)</f>
        <v>0</v>
      </c>
      <c r="T950" cm="1">
        <f t="array" ref="T950">_xlfn.IFS('Paraclinicos '!W948="","",'Paraclinicos '!W948&lt;6,4,'Paraclinicos '!W948&lt;10,3,'Paraclinicos '!W948&lt;13,2,'Paraclinicos '!W948&lt;15,1,'Paraclinicos '!W948=15,0)</f>
        <v>4</v>
      </c>
      <c r="U950" s="54">
        <f t="shared" si="42"/>
        <v>6</v>
      </c>
      <c r="V950" cm="1">
        <f t="array" ref="V950">_xlfn.IFS('Paraclinicos '!S948="","",OR('Paraclinicos '!S948&lt;=8,'Paraclinicos '!S948&gt;=25),3,'Paraclinicos '!S948&lt;12,1,'Paraclinicos '!S948&lt;21,0,'Paraclinicos '!S948&lt;25,2)</f>
        <v>0</v>
      </c>
      <c r="W950" t="str">
        <f>IFERROR(IF(INDEX('BD Demog para scores enalazar'!Y$2:'BD Demog para scores enalazar'!Y$3000,MATCH(Formulas!A950,'BD Demog para scores enalazar'!A$2:'BD Demog para scores enalazar'!A$3000,0))=1,"SI","NO"),"")</f>
        <v>NO</v>
      </c>
      <c r="X950" s="9" t="str">
        <f>IFERROR(IF(INDEX('BD Demog para scores enalazar'!AJ$2:'BD Demog para scores enalazar'!AJ$3000,MATCH(Formulas!A950,'BD Demog para scores enalazar'!A$2:'BD Demog para scores enalazar'!A$3000,0))=1,"SI","NO"),"")</f>
        <v>NO</v>
      </c>
      <c r="Y950" cm="1">
        <f t="array" ref="Y950">IF(AND(W950="NO",X950="NO"),_xlfn.IFS('Paraclinicos '!K948&lt;=91,3,'Paraclinicos '!K948&lt;94,2,'Paraclinicos '!K948&lt;96,1,'Paraclinicos '!K948&gt;=96,0),"")</f>
        <v>1</v>
      </c>
      <c r="Z950" t="str" cm="1">
        <f t="array" ref="Z950">IF(OR(W950="SI",X950="SI"),_xlfn.IFS(OR(AND('Paraclinicos '!K949&lt;=83),AND('Paraclinicos '!K949&gt;=97,AA950=2)),3,OR(AND('Paraclinicos '!K949&lt;=86),AND('Paraclinicos '!K949&gt;=94,AA950=2)),2,OR(AND('Paraclinicos '!K949&lt;=88),AND('Paraclinicos '!K949&gt;=92,AA950=2)),1,OR(AND('Paraclinicos '!K949&gt;=88,'Paraclinicos '!K949&lt;=92),AND('Paraclinicos '!K949&gt;=93,AA950=0)),0),"")</f>
        <v/>
      </c>
      <c r="AA950" cm="1">
        <f t="array" ref="AA950">_xlfn.IFS('Paraclinicos '!E948="","",'Paraclinicos '!E948="Oxigeno",2,'Paraclinicos '!E948="Aire",0)</f>
        <v>2</v>
      </c>
    </row>
    <row r="951" spans="1:27" x14ac:dyDescent="0.25">
      <c r="A951">
        <f>'Paraclinicos '!A949</f>
        <v>224</v>
      </c>
      <c r="B951" s="3">
        <f>'Paraclinicos '!R949</f>
        <v>44313</v>
      </c>
      <c r="C951" cm="1">
        <f t="array" ref="C951">_xlfn.IFS('Paraclinicos '!Q949="","",'Paraclinicos '!Q949&gt;60,3,'Paraclinicos '!Q949&lt;=60,1)</f>
        <v>3</v>
      </c>
      <c r="D951" t="str">
        <f>IFERROR(IF(INDEX('BD Demog para scores enalazar'!BC$2:BC$3000,MATCH(Formulas!A951,'BD Demog para scores enalazar'!A$2:A$3000,0))=0,"SI","NO"),"")</f>
        <v>SI</v>
      </c>
      <c r="E951" cm="1">
        <f t="array" ref="E951">_xlfn.IFS(D951="","",D951="SI",4,D951="NO",1)</f>
        <v>4</v>
      </c>
      <c r="F951" cm="1">
        <f t="array" ref="F951">_xlfn.IFS('Paraclinicos '!B949="","",'Paraclinicos '!B949&gt;1,1,'Paraclinicos '!B949&lt;=1,3)</f>
        <v>3</v>
      </c>
      <c r="G951" t="str" cm="1">
        <f t="array" ref="G951">_xlfn.IFS('Paraclinicos '!D949="","",AND('Paraclinicos '!D949&gt;=250,'Paraclinicos '!D949&lt;=500),2,'Paraclinicos '!D949&gt;500,3,'Paraclinicos '!D949&lt;250,1)</f>
        <v/>
      </c>
      <c r="H951" s="50">
        <f t="shared" si="43"/>
        <v>10</v>
      </c>
      <c r="I951" cm="1">
        <f t="array" ref="I951">_xlfn.IFS('Paraclinicos '!Q949="","",'Paraclinicos '!Q949&gt;=65,1,'Paraclinicos '!Q949&lt;65,0)</f>
        <v>1</v>
      </c>
      <c r="J951" cm="1">
        <f t="array" ref="J951">_xlfn.IFS('Paraclinicos '!I949="","",'Paraclinicos '!I949&gt;7,1,'Paraclinicos '!I949&lt;=7,0)</f>
        <v>1</v>
      </c>
      <c r="K951" cm="1">
        <f t="array" ref="K951">_xlfn.IFS('Paraclinicos '!W949="","",'Paraclinicos '!W949&lt;=8,1,'Paraclinicos '!W949&gt;8,0)</f>
        <v>0</v>
      </c>
      <c r="L951" cm="1">
        <f t="array" ref="L951">_xlfn.IFS('Paraclinicos '!S949="","",'Paraclinicos '!S949&gt;=30,1,'Paraclinicos '!S949&lt;30,0)</f>
        <v>0</v>
      </c>
      <c r="M951" cm="1">
        <f t="array" ref="M951">_xlfn.IFS(OR('Paraclinicos '!T949="",'Paraclinicos '!U949=""),"",OR('Paraclinicos '!T949&lt;=90,'Paraclinicos '!U949&lt;=60),1,OR('Paraclinicos '!T949&gt;90,'Paraclinicos '!U949&gt;60),0)</f>
        <v>1</v>
      </c>
      <c r="N951" s="45">
        <f t="shared" si="44"/>
        <v>5</v>
      </c>
      <c r="O951" cm="1">
        <f t="array" ref="O951">_xlfn.IFS(OR('Paraclinicos '!M949="",'Paraclinicos '!N949="",'Paraclinicos '!N949=0),"",'Paraclinicos '!M949/'Paraclinicos '!N949&lt;100,4,'Paraclinicos '!M949/'Paraclinicos '!N949&lt;200,3,'Paraclinicos '!M949/'Paraclinicos '!N949&lt;300,2,'Paraclinicos '!M949/'Paraclinicos '!N949&lt;400,1,'Paraclinicos '!M949/'Paraclinicos '!N949&gt;=400,0)</f>
        <v>3</v>
      </c>
      <c r="P951" cm="1">
        <f t="array" ref="P951">_xlfn.IFS('Paraclinicos '!C949="","",'Paraclinicos '!C949&lt;20,4,'Paraclinicos '!C949&lt;50,3,'Paraclinicos '!C949&lt;100,2,'Paraclinicos '!C949&lt;150,1,'Paraclinicos '!C949&gt;150,0)</f>
        <v>1</v>
      </c>
      <c r="Q951" cm="1">
        <f t="array" ref="Q951">_xlfn.IFS('Paraclinicos '!O949="","",'Paraclinicos '!O949&lt;1.2,0,'Paraclinicos '!O949&lt;2,1,'Paraclinicos '!O949&lt;3.5,2,'Paraclinicos '!O949&lt;5,3,'Paraclinicos '!O949&gt;5,4)</f>
        <v>0</v>
      </c>
      <c r="R951" t="str" cm="1">
        <f t="array" ref="R951">_xlfn.IFS('Paraclinicos '!J949="","",'Paraclinicos '!J949&lt;1.2,0,'Paraclinicos '!J949&lt;2,1,'Paraclinicos '!J949&lt;6,2,'Paraclinicos '!J949&lt;12,3,'Paraclinicos '!J949&gt;=12,4)</f>
        <v/>
      </c>
      <c r="S951" cm="1">
        <f t="array" ref="S951">_xlfn.IFS('Paraclinicos '!Y949="","",'Paraclinicos '!Y949&lt;70,1,'Paraclinicos '!Y949&gt;=70,0)</f>
        <v>0</v>
      </c>
      <c r="T951" cm="1">
        <f t="array" ref="T951">_xlfn.IFS('Paraclinicos '!W949="","",'Paraclinicos '!W949&lt;6,4,'Paraclinicos '!W949&lt;10,3,'Paraclinicos '!W949&lt;13,2,'Paraclinicos '!W949&lt;15,1,'Paraclinicos '!W949=15,0)</f>
        <v>2</v>
      </c>
      <c r="U951" s="54">
        <f t="shared" si="42"/>
        <v>6</v>
      </c>
      <c r="V951" cm="1">
        <f t="array" ref="V951">_xlfn.IFS('Paraclinicos '!S949="","",OR('Paraclinicos '!S949&lt;=8,'Paraclinicos '!S949&gt;=25),3,'Paraclinicos '!S949&lt;12,1,'Paraclinicos '!S949&lt;21,0,'Paraclinicos '!S949&lt;25,2)</f>
        <v>0</v>
      </c>
      <c r="W951" t="str">
        <f>IFERROR(IF(INDEX('BD Demog para scores enalazar'!Y$2:'BD Demog para scores enalazar'!Y$3000,MATCH(Formulas!A951,'BD Demog para scores enalazar'!A$2:'BD Demog para scores enalazar'!A$3000,0))=1,"SI","NO"),"")</f>
        <v>NO</v>
      </c>
      <c r="X951" s="9" t="str">
        <f>IFERROR(IF(INDEX('BD Demog para scores enalazar'!AJ$2:'BD Demog para scores enalazar'!AJ$3000,MATCH(Formulas!A951,'BD Demog para scores enalazar'!A$2:'BD Demog para scores enalazar'!A$3000,0))=1,"SI","NO"),"")</f>
        <v>NO</v>
      </c>
      <c r="Y951" cm="1">
        <f t="array" ref="Y951">IF(AND(W951="NO",X951="NO"),_xlfn.IFS('Paraclinicos '!K949&lt;=91,3,'Paraclinicos '!K949&lt;94,2,'Paraclinicos '!K949&lt;96,1,'Paraclinicos '!K949&gt;=96,0),"")</f>
        <v>3</v>
      </c>
      <c r="Z951" t="str" cm="1">
        <f t="array" ref="Z951">IF(OR(W951="SI",X951="SI"),_xlfn.IFS(OR(AND('Paraclinicos '!K950&lt;=83),AND('Paraclinicos '!K950&gt;=97,AA951=2)),3,OR(AND('Paraclinicos '!K950&lt;=86),AND('Paraclinicos '!K950&gt;=94,AA951=2)),2,OR(AND('Paraclinicos '!K950&lt;=88),AND('Paraclinicos '!K950&gt;=92,AA951=2)),1,OR(AND('Paraclinicos '!K950&gt;=88,'Paraclinicos '!K950&lt;=92),AND('Paraclinicos '!K950&gt;=93,AA951=0)),0),"")</f>
        <v/>
      </c>
      <c r="AA951" cm="1">
        <f t="array" ref="AA951">_xlfn.IFS('Paraclinicos '!E949="","",'Paraclinicos '!E949="Oxigeno",2,'Paraclinicos '!E949="Aire",0)</f>
        <v>2</v>
      </c>
    </row>
    <row r="952" spans="1:27" x14ac:dyDescent="0.25">
      <c r="A952">
        <f>'Paraclinicos '!A950</f>
        <v>224</v>
      </c>
      <c r="B952" s="3">
        <f>'Paraclinicos '!R950</f>
        <v>44313</v>
      </c>
      <c r="C952" cm="1">
        <f t="array" ref="C952">_xlfn.IFS('Paraclinicos '!Q950="","",'Paraclinicos '!Q950&gt;60,3,'Paraclinicos '!Q950&lt;=60,1)</f>
        <v>3</v>
      </c>
      <c r="D952" t="str">
        <f>IFERROR(IF(INDEX('BD Demog para scores enalazar'!BC$2:BC$3000,MATCH(Formulas!A952,'BD Demog para scores enalazar'!A$2:A$3000,0))=0,"SI","NO"),"")</f>
        <v>SI</v>
      </c>
      <c r="E952" cm="1">
        <f t="array" ref="E952">_xlfn.IFS(D952="","",D952="SI",4,D952="NO",1)</f>
        <v>4</v>
      </c>
      <c r="F952" cm="1">
        <f t="array" ref="F952">_xlfn.IFS('Paraclinicos '!B950="","",'Paraclinicos '!B950&gt;1,1,'Paraclinicos '!B950&lt;=1,3)</f>
        <v>3</v>
      </c>
      <c r="G952" t="str" cm="1">
        <f t="array" ref="G952">_xlfn.IFS('Paraclinicos '!D950="","",AND('Paraclinicos '!D950&gt;=250,'Paraclinicos '!D950&lt;=500),2,'Paraclinicos '!D950&gt;500,3,'Paraclinicos '!D950&lt;250,1)</f>
        <v/>
      </c>
      <c r="H952" s="50">
        <f t="shared" si="43"/>
        <v>10</v>
      </c>
      <c r="I952" cm="1">
        <f t="array" ref="I952">_xlfn.IFS('Paraclinicos '!Q950="","",'Paraclinicos '!Q950&gt;=65,1,'Paraclinicos '!Q950&lt;65,0)</f>
        <v>1</v>
      </c>
      <c r="J952" cm="1">
        <f t="array" ref="J952">_xlfn.IFS('Paraclinicos '!I950="","",'Paraclinicos '!I950&gt;7,1,'Paraclinicos '!I950&lt;=7,0)</f>
        <v>1</v>
      </c>
      <c r="K952" cm="1">
        <f t="array" ref="K952">_xlfn.IFS('Paraclinicos '!W950="","",'Paraclinicos '!W950&lt;=8,1,'Paraclinicos '!W950&gt;8,0)</f>
        <v>0</v>
      </c>
      <c r="L952" cm="1">
        <f t="array" ref="L952">_xlfn.IFS('Paraclinicos '!S950="","",'Paraclinicos '!S950&gt;=30,1,'Paraclinicos '!S950&lt;30,0)</f>
        <v>0</v>
      </c>
      <c r="M952" cm="1">
        <f t="array" ref="M952">_xlfn.IFS(OR('Paraclinicos '!T950="",'Paraclinicos '!U950=""),"",OR('Paraclinicos '!T950&lt;=90,'Paraclinicos '!U950&lt;=60),1,OR('Paraclinicos '!T950&gt;90,'Paraclinicos '!U950&gt;60),0)</f>
        <v>1</v>
      </c>
      <c r="N952" s="45">
        <f t="shared" si="44"/>
        <v>4</v>
      </c>
      <c r="O952" cm="1">
        <f t="array" ref="O952">_xlfn.IFS(OR('Paraclinicos '!M950="",'Paraclinicos '!N950="",'Paraclinicos '!N950=0),"",'Paraclinicos '!M950/'Paraclinicos '!N950&lt;100,4,'Paraclinicos '!M950/'Paraclinicos '!N950&lt;200,3,'Paraclinicos '!M950/'Paraclinicos '!N950&lt;300,2,'Paraclinicos '!M950/'Paraclinicos '!N950&lt;400,1,'Paraclinicos '!M950/'Paraclinicos '!N950&gt;=400,0)</f>
        <v>2</v>
      </c>
      <c r="P952" cm="1">
        <f t="array" ref="P952">_xlfn.IFS('Paraclinicos '!C950="","",'Paraclinicos '!C950&lt;20,4,'Paraclinicos '!C950&lt;50,3,'Paraclinicos '!C950&lt;100,2,'Paraclinicos '!C950&lt;150,1,'Paraclinicos '!C950&gt;150,0)</f>
        <v>0</v>
      </c>
      <c r="Q952" cm="1">
        <f t="array" ref="Q952">_xlfn.IFS('Paraclinicos '!O950="","",'Paraclinicos '!O950&lt;1.2,0,'Paraclinicos '!O950&lt;2,1,'Paraclinicos '!O950&lt;3.5,2,'Paraclinicos '!O950&lt;5,3,'Paraclinicos '!O950&gt;5,4)</f>
        <v>0</v>
      </c>
      <c r="R952" t="str" cm="1">
        <f t="array" ref="R952">_xlfn.IFS('Paraclinicos '!J950="","",'Paraclinicos '!J950&lt;1.2,0,'Paraclinicos '!J950&lt;2,1,'Paraclinicos '!J950&lt;6,2,'Paraclinicos '!J950&lt;12,3,'Paraclinicos '!J950&gt;=12,4)</f>
        <v/>
      </c>
      <c r="S952" cm="1">
        <f t="array" ref="S952">_xlfn.IFS('Paraclinicos '!Y950="","",'Paraclinicos '!Y950&lt;70,1,'Paraclinicos '!Y950&gt;=70,0)</f>
        <v>1</v>
      </c>
      <c r="T952" cm="1">
        <f t="array" ref="T952">_xlfn.IFS('Paraclinicos '!W950="","",'Paraclinicos '!W950&lt;6,4,'Paraclinicos '!W950&lt;10,3,'Paraclinicos '!W950&lt;13,2,'Paraclinicos '!W950&lt;15,1,'Paraclinicos '!W950=15,0)</f>
        <v>2</v>
      </c>
      <c r="U952" s="54">
        <f t="shared" si="42"/>
        <v>5</v>
      </c>
      <c r="V952" cm="1">
        <f t="array" ref="V952">_xlfn.IFS('Paraclinicos '!S950="","",OR('Paraclinicos '!S950&lt;=8,'Paraclinicos '!S950&gt;=25),3,'Paraclinicos '!S950&lt;12,1,'Paraclinicos '!S950&lt;21,0,'Paraclinicos '!S950&lt;25,2)</f>
        <v>0</v>
      </c>
      <c r="W952" t="str">
        <f>IFERROR(IF(INDEX('BD Demog para scores enalazar'!Y$2:'BD Demog para scores enalazar'!Y$3000,MATCH(Formulas!A952,'BD Demog para scores enalazar'!A$2:'BD Demog para scores enalazar'!A$3000,0))=1,"SI","NO"),"")</f>
        <v>NO</v>
      </c>
      <c r="X952" s="9" t="str">
        <f>IFERROR(IF(INDEX('BD Demog para scores enalazar'!AJ$2:'BD Demog para scores enalazar'!AJ$3000,MATCH(Formulas!A952,'BD Demog para scores enalazar'!A$2:'BD Demog para scores enalazar'!A$3000,0))=1,"SI","NO"),"")</f>
        <v>NO</v>
      </c>
      <c r="Y952" cm="1">
        <f t="array" ref="Y952">IF(AND(W952="NO",X952="NO"),_xlfn.IFS('Paraclinicos '!K950&lt;=91,3,'Paraclinicos '!K950&lt;94,2,'Paraclinicos '!K950&lt;96,1,'Paraclinicos '!K950&gt;=96,0),"")</f>
        <v>0</v>
      </c>
      <c r="Z952" t="str" cm="1">
        <f t="array" ref="Z952">IF(OR(W952="SI",X952="SI"),_xlfn.IFS(OR(AND('Paraclinicos '!K951&lt;=83),AND('Paraclinicos '!K951&gt;=97,AA952=2)),3,OR(AND('Paraclinicos '!K951&lt;=86),AND('Paraclinicos '!K951&gt;=94,AA952=2)),2,OR(AND('Paraclinicos '!K951&lt;=88),AND('Paraclinicos '!K951&gt;=92,AA952=2)),1,OR(AND('Paraclinicos '!K951&gt;=88,'Paraclinicos '!K951&lt;=92),AND('Paraclinicos '!K951&gt;=93,AA952=0)),0),"")</f>
        <v/>
      </c>
      <c r="AA952" cm="1">
        <f t="array" ref="AA952">_xlfn.IFS('Paraclinicos '!E950="","",'Paraclinicos '!E950="Oxigeno",2,'Paraclinicos '!E950="Aire",0)</f>
        <v>2</v>
      </c>
    </row>
    <row r="953" spans="1:27" x14ac:dyDescent="0.25">
      <c r="A953">
        <f>'Paraclinicos '!A951</f>
        <v>224</v>
      </c>
      <c r="B953" s="3">
        <f>'Paraclinicos '!R951</f>
        <v>44315</v>
      </c>
      <c r="C953" cm="1">
        <f t="array" ref="C953">_xlfn.IFS('Paraclinicos '!Q951="","",'Paraclinicos '!Q951&gt;60,3,'Paraclinicos '!Q951&lt;=60,1)</f>
        <v>3</v>
      </c>
      <c r="D953" t="str">
        <f>IFERROR(IF(INDEX('BD Demog para scores enalazar'!BC$2:BC$3000,MATCH(Formulas!A953,'BD Demog para scores enalazar'!A$2:A$3000,0))=0,"SI","NO"),"")</f>
        <v>SI</v>
      </c>
      <c r="E953" cm="1">
        <f t="array" ref="E953">_xlfn.IFS(D953="","",D953="SI",4,D953="NO",1)</f>
        <v>4</v>
      </c>
      <c r="F953" cm="1">
        <f t="array" ref="F953">_xlfn.IFS('Paraclinicos '!B951="","",'Paraclinicos '!B951&gt;1,1,'Paraclinicos '!B951&lt;=1,3)</f>
        <v>3</v>
      </c>
      <c r="G953" t="str" cm="1">
        <f t="array" ref="G953">_xlfn.IFS('Paraclinicos '!D951="","",AND('Paraclinicos '!D951&gt;=250,'Paraclinicos '!D951&lt;=500),2,'Paraclinicos '!D951&gt;500,3,'Paraclinicos '!D951&lt;250,1)</f>
        <v/>
      </c>
      <c r="H953" s="50">
        <f t="shared" si="43"/>
        <v>10</v>
      </c>
      <c r="I953" cm="1">
        <f t="array" ref="I953">_xlfn.IFS('Paraclinicos '!Q951="","",'Paraclinicos '!Q951&gt;=65,1,'Paraclinicos '!Q951&lt;65,0)</f>
        <v>1</v>
      </c>
      <c r="J953" cm="1">
        <f t="array" ref="J953">_xlfn.IFS('Paraclinicos '!I951="","",'Paraclinicos '!I951&gt;7,1,'Paraclinicos '!I951&lt;=7,0)</f>
        <v>1</v>
      </c>
      <c r="K953" cm="1">
        <f t="array" ref="K953">_xlfn.IFS('Paraclinicos '!W951="","",'Paraclinicos '!W951&lt;=8,1,'Paraclinicos '!W951&gt;8,0)</f>
        <v>0</v>
      </c>
      <c r="L953" cm="1">
        <f t="array" ref="L953">_xlfn.IFS('Paraclinicos '!S951="","",'Paraclinicos '!S951&gt;=30,1,'Paraclinicos '!S951&lt;30,0)</f>
        <v>0</v>
      </c>
      <c r="M953" cm="1">
        <f t="array" ref="M953">_xlfn.IFS(OR('Paraclinicos '!T951="",'Paraclinicos '!U951=""),"",OR('Paraclinicos '!T951&lt;=90,'Paraclinicos '!U951&lt;=60),1,OR('Paraclinicos '!T951&gt;90,'Paraclinicos '!U951&gt;60),0)</f>
        <v>1</v>
      </c>
      <c r="N953" s="45">
        <f t="shared" si="44"/>
        <v>4</v>
      </c>
      <c r="O953" cm="1">
        <f t="array" ref="O953">_xlfn.IFS(OR('Paraclinicos '!M951="",'Paraclinicos '!N951="",'Paraclinicos '!N951=0),"",'Paraclinicos '!M951/'Paraclinicos '!N951&lt;100,4,'Paraclinicos '!M951/'Paraclinicos '!N951&lt;200,3,'Paraclinicos '!M951/'Paraclinicos '!N951&lt;300,2,'Paraclinicos '!M951/'Paraclinicos '!N951&lt;400,1,'Paraclinicos '!M951/'Paraclinicos '!N951&gt;=400,0)</f>
        <v>1</v>
      </c>
      <c r="P953" cm="1">
        <f t="array" ref="P953">_xlfn.IFS('Paraclinicos '!C951="","",'Paraclinicos '!C951&lt;20,4,'Paraclinicos '!C951&lt;50,3,'Paraclinicos '!C951&lt;100,2,'Paraclinicos '!C951&lt;150,1,'Paraclinicos '!C951&gt;150,0)</f>
        <v>0</v>
      </c>
      <c r="Q953" cm="1">
        <f t="array" ref="Q953">_xlfn.IFS('Paraclinicos '!O951="","",'Paraclinicos '!O951&lt;1.2,0,'Paraclinicos '!O951&lt;2,1,'Paraclinicos '!O951&lt;3.5,2,'Paraclinicos '!O951&lt;5,3,'Paraclinicos '!O951&gt;5,4)</f>
        <v>0</v>
      </c>
      <c r="R953" t="str" cm="1">
        <f t="array" ref="R953">_xlfn.IFS('Paraclinicos '!J951="","",'Paraclinicos '!J951&lt;1.2,0,'Paraclinicos '!J951&lt;2,1,'Paraclinicos '!J951&lt;6,2,'Paraclinicos '!J951&lt;12,3,'Paraclinicos '!J951&gt;=12,4)</f>
        <v/>
      </c>
      <c r="S953" cm="1">
        <f t="array" ref="S953">_xlfn.IFS('Paraclinicos '!Y951="","",'Paraclinicos '!Y951&lt;70,1,'Paraclinicos '!Y951&gt;=70,0)</f>
        <v>0</v>
      </c>
      <c r="T953" cm="1">
        <f t="array" ref="T953">_xlfn.IFS('Paraclinicos '!W951="","",'Paraclinicos '!W951&lt;6,4,'Paraclinicos '!W951&lt;10,3,'Paraclinicos '!W951&lt;13,2,'Paraclinicos '!W951&lt;15,1,'Paraclinicos '!W951=15,0)</f>
        <v>2</v>
      </c>
      <c r="U953" s="54">
        <f t="shared" si="42"/>
        <v>3</v>
      </c>
      <c r="V953" cm="1">
        <f t="array" ref="V953">_xlfn.IFS('Paraclinicos '!S951="","",OR('Paraclinicos '!S951&lt;=8,'Paraclinicos '!S951&gt;=25),3,'Paraclinicos '!S951&lt;12,1,'Paraclinicos '!S951&lt;21,0,'Paraclinicos '!S951&lt;25,2)</f>
        <v>0</v>
      </c>
      <c r="W953" t="str">
        <f>IFERROR(IF(INDEX('BD Demog para scores enalazar'!Y$2:'BD Demog para scores enalazar'!Y$3000,MATCH(Formulas!A953,'BD Demog para scores enalazar'!A$2:'BD Demog para scores enalazar'!A$3000,0))=1,"SI","NO"),"")</f>
        <v>NO</v>
      </c>
      <c r="X953" s="9" t="str">
        <f>IFERROR(IF(INDEX('BD Demog para scores enalazar'!AJ$2:'BD Demog para scores enalazar'!AJ$3000,MATCH(Formulas!A953,'BD Demog para scores enalazar'!A$2:'BD Demog para scores enalazar'!A$3000,0))=1,"SI","NO"),"")</f>
        <v>NO</v>
      </c>
      <c r="Y953" cm="1">
        <f t="array" ref="Y953">IF(AND(W953="NO",X953="NO"),_xlfn.IFS('Paraclinicos '!K951&lt;=91,3,'Paraclinicos '!K951&lt;94,2,'Paraclinicos '!K951&lt;96,1,'Paraclinicos '!K951&gt;=96,0),"")</f>
        <v>2</v>
      </c>
      <c r="Z953" t="str" cm="1">
        <f t="array" ref="Z953">IF(OR(W953="SI",X953="SI"),_xlfn.IFS(OR(AND('Paraclinicos '!K952&lt;=83),AND('Paraclinicos '!K952&gt;=97,AA953=2)),3,OR(AND('Paraclinicos '!K952&lt;=86),AND('Paraclinicos '!K952&gt;=94,AA953=2)),2,OR(AND('Paraclinicos '!K952&lt;=88),AND('Paraclinicos '!K952&gt;=92,AA953=2)),1,OR(AND('Paraclinicos '!K952&gt;=88,'Paraclinicos '!K952&lt;=92),AND('Paraclinicos '!K952&gt;=93,AA953=0)),0),"")</f>
        <v/>
      </c>
      <c r="AA953" cm="1">
        <f t="array" ref="AA953">_xlfn.IFS('Paraclinicos '!E951="","",'Paraclinicos '!E951="Oxigeno",2,'Paraclinicos '!E951="Aire",0)</f>
        <v>2</v>
      </c>
    </row>
    <row r="954" spans="1:27" x14ac:dyDescent="0.25">
      <c r="A954">
        <f>'Paraclinicos '!A952</f>
        <v>224</v>
      </c>
      <c r="B954" s="3">
        <f>'Paraclinicos '!R952</f>
        <v>44316</v>
      </c>
      <c r="C954" cm="1">
        <f t="array" ref="C954">_xlfn.IFS('Paraclinicos '!Q952="","",'Paraclinicos '!Q952&gt;60,3,'Paraclinicos '!Q952&lt;=60,1)</f>
        <v>3</v>
      </c>
      <c r="D954" t="str">
        <f>IFERROR(IF(INDEX('BD Demog para scores enalazar'!BC$2:BC$3000,MATCH(Formulas!A954,'BD Demog para scores enalazar'!A$2:A$3000,0))=0,"SI","NO"),"")</f>
        <v>SI</v>
      </c>
      <c r="E954" cm="1">
        <f t="array" ref="E954">_xlfn.IFS(D954="","",D954="SI",4,D954="NO",1)</f>
        <v>4</v>
      </c>
      <c r="F954" cm="1">
        <f t="array" ref="F954">_xlfn.IFS('Paraclinicos '!B952="","",'Paraclinicos '!B952&gt;1,1,'Paraclinicos '!B952&lt;=1,3)</f>
        <v>3</v>
      </c>
      <c r="G954" t="str" cm="1">
        <f t="array" ref="G954">_xlfn.IFS('Paraclinicos '!D952="","",AND('Paraclinicos '!D952&gt;=250,'Paraclinicos '!D952&lt;=500),2,'Paraclinicos '!D952&gt;500,3,'Paraclinicos '!D952&lt;250,1)</f>
        <v/>
      </c>
      <c r="H954" s="50">
        <f t="shared" si="43"/>
        <v>10</v>
      </c>
      <c r="I954" cm="1">
        <f t="array" ref="I954">_xlfn.IFS('Paraclinicos '!Q952="","",'Paraclinicos '!Q952&gt;=65,1,'Paraclinicos '!Q952&lt;65,0)</f>
        <v>1</v>
      </c>
      <c r="J954" cm="1">
        <f t="array" ref="J954">_xlfn.IFS('Paraclinicos '!I952="","",'Paraclinicos '!I952&gt;7,1,'Paraclinicos '!I952&lt;=7,0)</f>
        <v>1</v>
      </c>
      <c r="K954" cm="1">
        <f t="array" ref="K954">_xlfn.IFS('Paraclinicos '!W952="","",'Paraclinicos '!W952&lt;=8,1,'Paraclinicos '!W952&gt;8,0)</f>
        <v>0</v>
      </c>
      <c r="L954" cm="1">
        <f t="array" ref="L954">_xlfn.IFS('Paraclinicos '!S952="","",'Paraclinicos '!S952&gt;=30,1,'Paraclinicos '!S952&lt;30,0)</f>
        <v>0</v>
      </c>
      <c r="M954" cm="1">
        <f t="array" ref="M954">_xlfn.IFS(OR('Paraclinicos '!T952="",'Paraclinicos '!U952=""),"",OR('Paraclinicos '!T952&lt;=90,'Paraclinicos '!U952&lt;=60),1,OR('Paraclinicos '!T952&gt;90,'Paraclinicos '!U952&gt;60),0)</f>
        <v>1</v>
      </c>
      <c r="N954" s="45">
        <f t="shared" si="44"/>
        <v>4</v>
      </c>
      <c r="O954" cm="1">
        <f t="array" ref="O954">_xlfn.IFS(OR('Paraclinicos '!M952="",'Paraclinicos '!N952="",'Paraclinicos '!N952=0),"",'Paraclinicos '!M952/'Paraclinicos '!N952&lt;100,4,'Paraclinicos '!M952/'Paraclinicos '!N952&lt;200,3,'Paraclinicos '!M952/'Paraclinicos '!N952&lt;300,2,'Paraclinicos '!M952/'Paraclinicos '!N952&lt;400,1,'Paraclinicos '!M952/'Paraclinicos '!N952&gt;=400,0)</f>
        <v>2</v>
      </c>
      <c r="P954" cm="1">
        <f t="array" ref="P954">_xlfn.IFS('Paraclinicos '!C952="","",'Paraclinicos '!C952&lt;20,4,'Paraclinicos '!C952&lt;50,3,'Paraclinicos '!C952&lt;100,2,'Paraclinicos '!C952&lt;150,1,'Paraclinicos '!C952&gt;150,0)</f>
        <v>0</v>
      </c>
      <c r="Q954" cm="1">
        <f t="array" ref="Q954">_xlfn.IFS('Paraclinicos '!O952="","",'Paraclinicos '!O952&lt;1.2,0,'Paraclinicos '!O952&lt;2,1,'Paraclinicos '!O952&lt;3.5,2,'Paraclinicos '!O952&lt;5,3,'Paraclinicos '!O952&gt;5,4)</f>
        <v>0</v>
      </c>
      <c r="R954" t="str" cm="1">
        <f t="array" ref="R954">_xlfn.IFS('Paraclinicos '!J952="","",'Paraclinicos '!J952&lt;1.2,0,'Paraclinicos '!J952&lt;2,1,'Paraclinicos '!J952&lt;6,2,'Paraclinicos '!J952&lt;12,3,'Paraclinicos '!J952&gt;=12,4)</f>
        <v/>
      </c>
      <c r="S954" cm="1">
        <f t="array" ref="S954">_xlfn.IFS('Paraclinicos '!Y952="","",'Paraclinicos '!Y952&lt;70,1,'Paraclinicos '!Y952&gt;=70,0)</f>
        <v>0</v>
      </c>
      <c r="T954" cm="1">
        <f t="array" ref="T954">_xlfn.IFS('Paraclinicos '!W952="","",'Paraclinicos '!W952&lt;6,4,'Paraclinicos '!W952&lt;10,3,'Paraclinicos '!W952&lt;13,2,'Paraclinicos '!W952&lt;15,1,'Paraclinicos '!W952=15,0)</f>
        <v>2</v>
      </c>
      <c r="U954" s="54">
        <f t="shared" si="42"/>
        <v>4</v>
      </c>
      <c r="V954" cm="1">
        <f t="array" ref="V954">_xlfn.IFS('Paraclinicos '!S952="","",OR('Paraclinicos '!S952&lt;=8,'Paraclinicos '!S952&gt;=25),3,'Paraclinicos '!S952&lt;12,1,'Paraclinicos '!S952&lt;21,0,'Paraclinicos '!S952&lt;25,2)</f>
        <v>0</v>
      </c>
      <c r="W954" t="str">
        <f>IFERROR(IF(INDEX('BD Demog para scores enalazar'!Y$2:'BD Demog para scores enalazar'!Y$3000,MATCH(Formulas!A954,'BD Demog para scores enalazar'!A$2:'BD Demog para scores enalazar'!A$3000,0))=1,"SI","NO"),"")</f>
        <v>NO</v>
      </c>
      <c r="X954" s="9" t="str">
        <f>IFERROR(IF(INDEX('BD Demog para scores enalazar'!AJ$2:'BD Demog para scores enalazar'!AJ$3000,MATCH(Formulas!A954,'BD Demog para scores enalazar'!A$2:'BD Demog para scores enalazar'!A$3000,0))=1,"SI","NO"),"")</f>
        <v>NO</v>
      </c>
      <c r="Y954" cm="1">
        <f t="array" ref="Y954">IF(AND(W954="NO",X954="NO"),_xlfn.IFS('Paraclinicos '!K952&lt;=91,3,'Paraclinicos '!K952&lt;94,2,'Paraclinicos '!K952&lt;96,1,'Paraclinicos '!K952&gt;=96,0),"")</f>
        <v>3</v>
      </c>
      <c r="Z954" t="str" cm="1">
        <f t="array" ref="Z954">IF(OR(W954="SI",X954="SI"),_xlfn.IFS(OR(AND('Paraclinicos '!K953&lt;=83),AND('Paraclinicos '!K953&gt;=97,AA954=2)),3,OR(AND('Paraclinicos '!K953&lt;=86),AND('Paraclinicos '!K953&gt;=94,AA954=2)),2,OR(AND('Paraclinicos '!K953&lt;=88),AND('Paraclinicos '!K953&gt;=92,AA954=2)),1,OR(AND('Paraclinicos '!K953&gt;=88,'Paraclinicos '!K953&lt;=92),AND('Paraclinicos '!K953&gt;=93,AA954=0)),0),"")</f>
        <v/>
      </c>
      <c r="AA954" cm="1">
        <f t="array" ref="AA954">_xlfn.IFS('Paraclinicos '!E952="","",'Paraclinicos '!E952="Oxigeno",2,'Paraclinicos '!E952="Aire",0)</f>
        <v>2</v>
      </c>
    </row>
    <row r="955" spans="1:27" x14ac:dyDescent="0.25">
      <c r="A955">
        <f>'Paraclinicos '!A953</f>
        <v>224</v>
      </c>
      <c r="B955" s="3">
        <f>'Paraclinicos '!R953</f>
        <v>44317</v>
      </c>
      <c r="C955" cm="1">
        <f t="array" ref="C955">_xlfn.IFS('Paraclinicos '!Q953="","",'Paraclinicos '!Q953&gt;60,3,'Paraclinicos '!Q953&lt;=60,1)</f>
        <v>3</v>
      </c>
      <c r="D955" t="str">
        <f>IFERROR(IF(INDEX('BD Demog para scores enalazar'!BC$2:BC$3000,MATCH(Formulas!A955,'BD Demog para scores enalazar'!A$2:A$3000,0))=0,"SI","NO"),"")</f>
        <v>SI</v>
      </c>
      <c r="E955" cm="1">
        <f t="array" ref="E955">_xlfn.IFS(D955="","",D955="SI",4,D955="NO",1)</f>
        <v>4</v>
      </c>
      <c r="F955" cm="1">
        <f t="array" ref="F955">_xlfn.IFS('Paraclinicos '!B953="","",'Paraclinicos '!B953&gt;1,1,'Paraclinicos '!B953&lt;=1,3)</f>
        <v>3</v>
      </c>
      <c r="G955" t="str" cm="1">
        <f t="array" ref="G955">_xlfn.IFS('Paraclinicos '!D953="","",AND('Paraclinicos '!D953&gt;=250,'Paraclinicos '!D953&lt;=500),2,'Paraclinicos '!D953&gt;500,3,'Paraclinicos '!D953&lt;250,1)</f>
        <v/>
      </c>
      <c r="H955" s="50">
        <f t="shared" si="43"/>
        <v>10</v>
      </c>
      <c r="I955" cm="1">
        <f t="array" ref="I955">_xlfn.IFS('Paraclinicos '!Q953="","",'Paraclinicos '!Q953&gt;=65,1,'Paraclinicos '!Q953&lt;65,0)</f>
        <v>1</v>
      </c>
      <c r="J955" cm="1">
        <f t="array" ref="J955">_xlfn.IFS('Paraclinicos '!I953="","",'Paraclinicos '!I953&gt;7,1,'Paraclinicos '!I953&lt;=7,0)</f>
        <v>1</v>
      </c>
      <c r="K955" cm="1">
        <f t="array" ref="K955">_xlfn.IFS('Paraclinicos '!W953="","",'Paraclinicos '!W953&lt;=8,1,'Paraclinicos '!W953&gt;8,0)</f>
        <v>1</v>
      </c>
      <c r="L955" cm="1">
        <f t="array" ref="L955">_xlfn.IFS('Paraclinicos '!S953="","",'Paraclinicos '!S953&gt;=30,1,'Paraclinicos '!S953&lt;30,0)</f>
        <v>0</v>
      </c>
      <c r="M955" cm="1">
        <f t="array" ref="M955">_xlfn.IFS(OR('Paraclinicos '!T953="",'Paraclinicos '!U953=""),"",OR('Paraclinicos '!T953&lt;=90,'Paraclinicos '!U953&lt;=60),1,OR('Paraclinicos '!T953&gt;90,'Paraclinicos '!U953&gt;60),0)</f>
        <v>0</v>
      </c>
      <c r="N955" s="45">
        <f t="shared" si="44"/>
        <v>4</v>
      </c>
      <c r="O955" cm="1">
        <f t="array" ref="O955">_xlfn.IFS(OR('Paraclinicos '!M953="",'Paraclinicos '!N953="",'Paraclinicos '!N953=0),"",'Paraclinicos '!M953/'Paraclinicos '!N953&lt;100,4,'Paraclinicos '!M953/'Paraclinicos '!N953&lt;200,3,'Paraclinicos '!M953/'Paraclinicos '!N953&lt;300,2,'Paraclinicos '!M953/'Paraclinicos '!N953&lt;400,1,'Paraclinicos '!M953/'Paraclinicos '!N953&gt;=400,0)</f>
        <v>3</v>
      </c>
      <c r="P955" cm="1">
        <f t="array" ref="P955">_xlfn.IFS('Paraclinicos '!C953="","",'Paraclinicos '!C953&lt;20,4,'Paraclinicos '!C953&lt;50,3,'Paraclinicos '!C953&lt;100,2,'Paraclinicos '!C953&lt;150,1,'Paraclinicos '!C953&gt;150,0)</f>
        <v>0</v>
      </c>
      <c r="Q955" cm="1">
        <f t="array" ref="Q955">_xlfn.IFS('Paraclinicos '!O953="","",'Paraclinicos '!O953&lt;1.2,0,'Paraclinicos '!O953&lt;2,1,'Paraclinicos '!O953&lt;3.5,2,'Paraclinicos '!O953&lt;5,3,'Paraclinicos '!O953&gt;5,4)</f>
        <v>0</v>
      </c>
      <c r="R955" t="str" cm="1">
        <f t="array" ref="R955">_xlfn.IFS('Paraclinicos '!J953="","",'Paraclinicos '!J953&lt;1.2,0,'Paraclinicos '!J953&lt;2,1,'Paraclinicos '!J953&lt;6,2,'Paraclinicos '!J953&lt;12,3,'Paraclinicos '!J953&gt;=12,4)</f>
        <v/>
      </c>
      <c r="S955" cm="1">
        <f t="array" ref="S955">_xlfn.IFS('Paraclinicos '!Y953="","",'Paraclinicos '!Y953&lt;70,1,'Paraclinicos '!Y953&gt;=70,0)</f>
        <v>0</v>
      </c>
      <c r="T955" cm="1">
        <f t="array" ref="T955">_xlfn.IFS('Paraclinicos '!W953="","",'Paraclinicos '!W953&lt;6,4,'Paraclinicos '!W953&lt;10,3,'Paraclinicos '!W953&lt;13,2,'Paraclinicos '!W953&lt;15,1,'Paraclinicos '!W953=15,0)</f>
        <v>4</v>
      </c>
      <c r="U955" s="54">
        <f t="shared" si="42"/>
        <v>7</v>
      </c>
      <c r="V955" cm="1">
        <f t="array" ref="V955">_xlfn.IFS('Paraclinicos '!S953="","",OR('Paraclinicos '!S953&lt;=8,'Paraclinicos '!S953&gt;=25),3,'Paraclinicos '!S953&lt;12,1,'Paraclinicos '!S953&lt;21,0,'Paraclinicos '!S953&lt;25,2)</f>
        <v>0</v>
      </c>
      <c r="W955" t="str">
        <f>IFERROR(IF(INDEX('BD Demog para scores enalazar'!Y$2:'BD Demog para scores enalazar'!Y$3000,MATCH(Formulas!A955,'BD Demog para scores enalazar'!A$2:'BD Demog para scores enalazar'!A$3000,0))=1,"SI","NO"),"")</f>
        <v>NO</v>
      </c>
      <c r="X955" s="9" t="str">
        <f>IFERROR(IF(INDEX('BD Demog para scores enalazar'!AJ$2:'BD Demog para scores enalazar'!AJ$3000,MATCH(Formulas!A955,'BD Demog para scores enalazar'!A$2:'BD Demog para scores enalazar'!A$3000,0))=1,"SI","NO"),"")</f>
        <v>NO</v>
      </c>
      <c r="Y955" cm="1">
        <f t="array" ref="Y955">IF(AND(W955="NO",X955="NO"),_xlfn.IFS('Paraclinicos '!K953&lt;=91,3,'Paraclinicos '!K953&lt;94,2,'Paraclinicos '!K953&lt;96,1,'Paraclinicos '!K953&gt;=96,0),"")</f>
        <v>3</v>
      </c>
      <c r="Z955" t="str" cm="1">
        <f t="array" ref="Z955">IF(OR(W955="SI",X955="SI"),_xlfn.IFS(OR(AND('Paraclinicos '!K954&lt;=83),AND('Paraclinicos '!K954&gt;=97,AA955=2)),3,OR(AND('Paraclinicos '!K954&lt;=86),AND('Paraclinicos '!K954&gt;=94,AA955=2)),2,OR(AND('Paraclinicos '!K954&lt;=88),AND('Paraclinicos '!K954&gt;=92,AA955=2)),1,OR(AND('Paraclinicos '!K954&gt;=88,'Paraclinicos '!K954&lt;=92),AND('Paraclinicos '!K954&gt;=93,AA955=0)),0),"")</f>
        <v/>
      </c>
      <c r="AA955" cm="1">
        <f t="array" ref="AA955">_xlfn.IFS('Paraclinicos '!E953="","",'Paraclinicos '!E953="Oxigeno",2,'Paraclinicos '!E953="Aire",0)</f>
        <v>2</v>
      </c>
    </row>
    <row r="956" spans="1:27" x14ac:dyDescent="0.25">
      <c r="A956">
        <f>'Paraclinicos '!A954</f>
        <v>224</v>
      </c>
      <c r="B956" s="3">
        <f>'Paraclinicos '!R954</f>
        <v>44317</v>
      </c>
      <c r="C956" cm="1">
        <f t="array" ref="C956">_xlfn.IFS('Paraclinicos '!Q954="","",'Paraclinicos '!Q954&gt;60,3,'Paraclinicos '!Q954&lt;=60,1)</f>
        <v>3</v>
      </c>
      <c r="D956" t="str">
        <f>IFERROR(IF(INDEX('BD Demog para scores enalazar'!BC$2:BC$3000,MATCH(Formulas!A956,'BD Demog para scores enalazar'!A$2:A$3000,0))=0,"SI","NO"),"")</f>
        <v>SI</v>
      </c>
      <c r="E956" cm="1">
        <f t="array" ref="E956">_xlfn.IFS(D956="","",D956="SI",4,D956="NO",1)</f>
        <v>4</v>
      </c>
      <c r="F956" cm="1">
        <f t="array" ref="F956">_xlfn.IFS('Paraclinicos '!B954="","",'Paraclinicos '!B954&gt;1,1,'Paraclinicos '!B954&lt;=1,3)</f>
        <v>3</v>
      </c>
      <c r="G956" t="str" cm="1">
        <f t="array" ref="G956">_xlfn.IFS('Paraclinicos '!D954="","",AND('Paraclinicos '!D954&gt;=250,'Paraclinicos '!D954&lt;=500),2,'Paraclinicos '!D954&gt;500,3,'Paraclinicos '!D954&lt;250,1)</f>
        <v/>
      </c>
      <c r="H956" s="50">
        <f t="shared" si="43"/>
        <v>10</v>
      </c>
      <c r="I956" cm="1">
        <f t="array" ref="I956">_xlfn.IFS('Paraclinicos '!Q954="","",'Paraclinicos '!Q954&gt;=65,1,'Paraclinicos '!Q954&lt;65,0)</f>
        <v>1</v>
      </c>
      <c r="J956" cm="1">
        <f t="array" ref="J956">_xlfn.IFS('Paraclinicos '!I954="","",'Paraclinicos '!I954&gt;7,1,'Paraclinicos '!I954&lt;=7,0)</f>
        <v>1</v>
      </c>
      <c r="K956" cm="1">
        <f t="array" ref="K956">_xlfn.IFS('Paraclinicos '!W954="","",'Paraclinicos '!W954&lt;=8,1,'Paraclinicos '!W954&gt;8,0)</f>
        <v>1</v>
      </c>
      <c r="L956" cm="1">
        <f t="array" ref="L956">_xlfn.IFS('Paraclinicos '!S954="","",'Paraclinicos '!S954&gt;=30,1,'Paraclinicos '!S954&lt;30,0)</f>
        <v>0</v>
      </c>
      <c r="M956" cm="1">
        <f t="array" ref="M956">_xlfn.IFS(OR('Paraclinicos '!T954="",'Paraclinicos '!U954=""),"",OR('Paraclinicos '!T954&lt;=90,'Paraclinicos '!U954&lt;=60),1,OR('Paraclinicos '!T954&gt;90,'Paraclinicos '!U954&gt;60),0)</f>
        <v>1</v>
      </c>
      <c r="N956" s="45">
        <f t="shared" si="44"/>
        <v>5</v>
      </c>
      <c r="O956" cm="1">
        <f t="array" ref="O956">_xlfn.IFS(OR('Paraclinicos '!M954="",'Paraclinicos '!N954="",'Paraclinicos '!N954=0),"",'Paraclinicos '!M954/'Paraclinicos '!N954&lt;100,4,'Paraclinicos '!M954/'Paraclinicos '!N954&lt;200,3,'Paraclinicos '!M954/'Paraclinicos '!N954&lt;300,2,'Paraclinicos '!M954/'Paraclinicos '!N954&lt;400,1,'Paraclinicos '!M954/'Paraclinicos '!N954&gt;=400,0)</f>
        <v>3</v>
      </c>
      <c r="P956" cm="1">
        <f t="array" ref="P956">_xlfn.IFS('Paraclinicos '!C954="","",'Paraclinicos '!C954&lt;20,4,'Paraclinicos '!C954&lt;50,3,'Paraclinicos '!C954&lt;100,2,'Paraclinicos '!C954&lt;150,1,'Paraclinicos '!C954&gt;150,0)</f>
        <v>0</v>
      </c>
      <c r="Q956" cm="1">
        <f t="array" ref="Q956">_xlfn.IFS('Paraclinicos '!O954="","",'Paraclinicos '!O954&lt;1.2,0,'Paraclinicos '!O954&lt;2,1,'Paraclinicos '!O954&lt;3.5,2,'Paraclinicos '!O954&lt;5,3,'Paraclinicos '!O954&gt;5,4)</f>
        <v>0</v>
      </c>
      <c r="R956" cm="1">
        <f t="array" ref="R956">_xlfn.IFS('Paraclinicos '!J954="","",'Paraclinicos '!J954&lt;1.2,0,'Paraclinicos '!J954&lt;2,1,'Paraclinicos '!J954&lt;6,2,'Paraclinicos '!J954&lt;12,3,'Paraclinicos '!J954&gt;=12,4)</f>
        <v>2</v>
      </c>
      <c r="S956" cm="1">
        <f t="array" ref="S956">_xlfn.IFS('Paraclinicos '!Y954="","",'Paraclinicos '!Y954&lt;70,1,'Paraclinicos '!Y954&gt;=70,0)</f>
        <v>0</v>
      </c>
      <c r="T956" cm="1">
        <f t="array" ref="T956">_xlfn.IFS('Paraclinicos '!W954="","",'Paraclinicos '!W954&lt;6,4,'Paraclinicos '!W954&lt;10,3,'Paraclinicos '!W954&lt;13,2,'Paraclinicos '!W954&lt;15,1,'Paraclinicos '!W954=15,0)</f>
        <v>4</v>
      </c>
      <c r="U956" s="54">
        <f t="shared" si="42"/>
        <v>9</v>
      </c>
      <c r="V956" cm="1">
        <f t="array" ref="V956">_xlfn.IFS('Paraclinicos '!S954="","",OR('Paraclinicos '!S954&lt;=8,'Paraclinicos '!S954&gt;=25),3,'Paraclinicos '!S954&lt;12,1,'Paraclinicos '!S954&lt;21,0,'Paraclinicos '!S954&lt;25,2)</f>
        <v>0</v>
      </c>
      <c r="W956" t="str">
        <f>IFERROR(IF(INDEX('BD Demog para scores enalazar'!Y$2:'BD Demog para scores enalazar'!Y$3000,MATCH(Formulas!A956,'BD Demog para scores enalazar'!A$2:'BD Demog para scores enalazar'!A$3000,0))=1,"SI","NO"),"")</f>
        <v>NO</v>
      </c>
      <c r="X956" s="9" t="str">
        <f>IFERROR(IF(INDEX('BD Demog para scores enalazar'!AJ$2:'BD Demog para scores enalazar'!AJ$3000,MATCH(Formulas!A956,'BD Demog para scores enalazar'!A$2:'BD Demog para scores enalazar'!A$3000,0))=1,"SI","NO"),"")</f>
        <v>NO</v>
      </c>
      <c r="Y956" cm="1">
        <f t="array" ref="Y956">IF(AND(W956="NO",X956="NO"),_xlfn.IFS('Paraclinicos '!K954&lt;=91,3,'Paraclinicos '!K954&lt;94,2,'Paraclinicos '!K954&lt;96,1,'Paraclinicos '!K954&gt;=96,0),"")</f>
        <v>3</v>
      </c>
      <c r="Z956" t="str" cm="1">
        <f t="array" ref="Z956">IF(OR(W956="SI",X956="SI"),_xlfn.IFS(OR(AND('Paraclinicos '!K955&lt;=83),AND('Paraclinicos '!K955&gt;=97,AA956=2)),3,OR(AND('Paraclinicos '!K955&lt;=86),AND('Paraclinicos '!K955&gt;=94,AA956=2)),2,OR(AND('Paraclinicos '!K955&lt;=88),AND('Paraclinicos '!K955&gt;=92,AA956=2)),1,OR(AND('Paraclinicos '!K955&gt;=88,'Paraclinicos '!K955&lt;=92),AND('Paraclinicos '!K955&gt;=93,AA956=0)),0),"")</f>
        <v/>
      </c>
      <c r="AA956" cm="1">
        <f t="array" ref="AA956">_xlfn.IFS('Paraclinicos '!E954="","",'Paraclinicos '!E954="Oxigeno",2,'Paraclinicos '!E954="Aire",0)</f>
        <v>2</v>
      </c>
    </row>
    <row r="957" spans="1:27" x14ac:dyDescent="0.25">
      <c r="A957">
        <f>'Paraclinicos '!A955</f>
        <v>228</v>
      </c>
      <c r="B957" s="3">
        <f>'Paraclinicos '!R955</f>
        <v>44324</v>
      </c>
      <c r="C957" cm="1">
        <f t="array" ref="C957">_xlfn.IFS('Paraclinicos '!Q955="","",'Paraclinicos '!Q955&gt;60,3,'Paraclinicos '!Q955&lt;=60,1)</f>
        <v>3</v>
      </c>
      <c r="D957" t="str">
        <f>IFERROR(IF(INDEX('BD Demog para scores enalazar'!BC$2:BC$3000,MATCH(Formulas!A957,'BD Demog para scores enalazar'!A$2:A$3000,0))=0,"SI","NO"),"")</f>
        <v>SI</v>
      </c>
      <c r="E957" cm="1">
        <f t="array" ref="E957">_xlfn.IFS(D957="","",D957="SI",4,D957="NO",1)</f>
        <v>4</v>
      </c>
      <c r="F957" cm="1">
        <f t="array" ref="F957">_xlfn.IFS('Paraclinicos '!B955="","",'Paraclinicos '!B955&gt;1,1,'Paraclinicos '!B955&lt;=1,3)</f>
        <v>3</v>
      </c>
      <c r="G957" cm="1">
        <f t="array" ref="G957">_xlfn.IFS('Paraclinicos '!D955="","",AND('Paraclinicos '!D955&gt;=250,'Paraclinicos '!D955&lt;=500),2,'Paraclinicos '!D955&gt;500,3,'Paraclinicos '!D955&lt;250,1)</f>
        <v>2</v>
      </c>
      <c r="H957" s="50">
        <f t="shared" si="43"/>
        <v>12</v>
      </c>
      <c r="I957" cm="1">
        <f t="array" ref="I957">_xlfn.IFS('Paraclinicos '!Q955="","",'Paraclinicos '!Q955&gt;=65,1,'Paraclinicos '!Q955&lt;65,0)</f>
        <v>0</v>
      </c>
      <c r="J957" cm="1">
        <f t="array" ref="J957">_xlfn.IFS('Paraclinicos '!I955="","",'Paraclinicos '!I955&gt;7,1,'Paraclinicos '!I955&lt;=7,0)</f>
        <v>1</v>
      </c>
      <c r="K957" cm="1">
        <f t="array" ref="K957">_xlfn.IFS('Paraclinicos '!W955="","",'Paraclinicos '!W955&lt;=8,1,'Paraclinicos '!W955&gt;8,0)</f>
        <v>0</v>
      </c>
      <c r="L957" cm="1">
        <f t="array" ref="L957">_xlfn.IFS('Paraclinicos '!S955="","",'Paraclinicos '!S955&gt;=30,1,'Paraclinicos '!S955&lt;30,0)</f>
        <v>0</v>
      </c>
      <c r="M957" cm="1">
        <f t="array" ref="M957">_xlfn.IFS(OR('Paraclinicos '!T955="",'Paraclinicos '!U955=""),"",OR('Paraclinicos '!T955&lt;=90,'Paraclinicos '!U955&lt;=60),1,OR('Paraclinicos '!T955&gt;90,'Paraclinicos '!U955&gt;60),0)</f>
        <v>0</v>
      </c>
      <c r="N957" s="45">
        <f t="shared" si="44"/>
        <v>4</v>
      </c>
      <c r="O957" cm="1">
        <f t="array" ref="O957">_xlfn.IFS(OR('Paraclinicos '!M955="",'Paraclinicos '!N955="",'Paraclinicos '!N955=0),"",'Paraclinicos '!M955/'Paraclinicos '!N955&lt;100,4,'Paraclinicos '!M955/'Paraclinicos '!N955&lt;200,3,'Paraclinicos '!M955/'Paraclinicos '!N955&lt;300,2,'Paraclinicos '!M955/'Paraclinicos '!N955&lt;400,1,'Paraclinicos '!M955/'Paraclinicos '!N955&gt;=400,0)</f>
        <v>1</v>
      </c>
      <c r="P957" cm="1">
        <f t="array" ref="P957">_xlfn.IFS('Paraclinicos '!C955="","",'Paraclinicos '!C955&lt;20,4,'Paraclinicos '!C955&lt;50,3,'Paraclinicos '!C955&lt;100,2,'Paraclinicos '!C955&lt;150,1,'Paraclinicos '!C955&gt;150,0)</f>
        <v>0</v>
      </c>
      <c r="Q957" cm="1">
        <f t="array" ref="Q957">_xlfn.IFS('Paraclinicos '!O955="","",'Paraclinicos '!O955&lt;1.2,0,'Paraclinicos '!O955&lt;2,1,'Paraclinicos '!O955&lt;3.5,2,'Paraclinicos '!O955&lt;5,3,'Paraclinicos '!O955&gt;5,4)</f>
        <v>0</v>
      </c>
      <c r="R957" t="str" cm="1">
        <f t="array" ref="R957">_xlfn.IFS('Paraclinicos '!J955="","",'Paraclinicos '!J955&lt;1.2,0,'Paraclinicos '!J955&lt;2,1,'Paraclinicos '!J955&lt;6,2,'Paraclinicos '!J955&lt;12,3,'Paraclinicos '!J955&gt;=12,4)</f>
        <v/>
      </c>
      <c r="S957" cm="1">
        <f t="array" ref="S957">_xlfn.IFS('Paraclinicos '!Y955="","",'Paraclinicos '!Y955&lt;70,1,'Paraclinicos '!Y955&gt;=70,0)</f>
        <v>0</v>
      </c>
      <c r="T957" cm="1">
        <f t="array" ref="T957">_xlfn.IFS('Paraclinicos '!W955="","",'Paraclinicos '!W955&lt;6,4,'Paraclinicos '!W955&lt;10,3,'Paraclinicos '!W955&lt;13,2,'Paraclinicos '!W955&lt;15,1,'Paraclinicos '!W955=15,0)</f>
        <v>0</v>
      </c>
      <c r="U957" s="54">
        <f t="shared" si="42"/>
        <v>1</v>
      </c>
      <c r="V957" cm="1">
        <f t="array" ref="V957">_xlfn.IFS('Paraclinicos '!S955="","",OR('Paraclinicos '!S955&lt;=8,'Paraclinicos '!S955&gt;=25),3,'Paraclinicos '!S955&lt;12,1,'Paraclinicos '!S955&lt;21,0,'Paraclinicos '!S955&lt;25,2)</f>
        <v>2</v>
      </c>
      <c r="W957" t="str">
        <f>IFERROR(IF(INDEX('BD Demog para scores enalazar'!Y$2:'BD Demog para scores enalazar'!Y$3000,MATCH(Formulas!A957,'BD Demog para scores enalazar'!A$2:'BD Demog para scores enalazar'!A$3000,0))=1,"SI","NO"),"")</f>
        <v>NO</v>
      </c>
      <c r="X957" s="9" t="str">
        <f>IFERROR(IF(INDEX('BD Demog para scores enalazar'!AJ$2:'BD Demog para scores enalazar'!AJ$3000,MATCH(Formulas!A957,'BD Demog para scores enalazar'!A$2:'BD Demog para scores enalazar'!A$3000,0))=1,"SI","NO"),"")</f>
        <v>NO</v>
      </c>
      <c r="Y957" cm="1">
        <f t="array" ref="Y957">IF(AND(W957="NO",X957="NO"),_xlfn.IFS('Paraclinicos '!K955&lt;=91,3,'Paraclinicos '!K955&lt;94,2,'Paraclinicos '!K955&lt;96,1,'Paraclinicos '!K955&gt;=96,0),"")</f>
        <v>1</v>
      </c>
      <c r="Z957" t="str" cm="1">
        <f t="array" ref="Z957">IF(OR(W957="SI",X957="SI"),_xlfn.IFS(OR(AND('Paraclinicos '!K956&lt;=83),AND('Paraclinicos '!K956&gt;=97,AA957=2)),3,OR(AND('Paraclinicos '!K956&lt;=86),AND('Paraclinicos '!K956&gt;=94,AA957=2)),2,OR(AND('Paraclinicos '!K956&lt;=88),AND('Paraclinicos '!K956&gt;=92,AA957=2)),1,OR(AND('Paraclinicos '!K956&gt;=88,'Paraclinicos '!K956&lt;=92),AND('Paraclinicos '!K956&gt;=93,AA957=0)),0),"")</f>
        <v/>
      </c>
      <c r="AA957" cm="1">
        <f t="array" ref="AA957">_xlfn.IFS('Paraclinicos '!E955="","",'Paraclinicos '!E955="Oxigeno",2,'Paraclinicos '!E955="Aire",0)</f>
        <v>2</v>
      </c>
    </row>
    <row r="958" spans="1:27" x14ac:dyDescent="0.25">
      <c r="A958">
        <f>'Paraclinicos '!A956</f>
        <v>228</v>
      </c>
      <c r="B958" s="3">
        <f>'Paraclinicos '!R956</f>
        <v>44325</v>
      </c>
      <c r="C958" cm="1">
        <f t="array" ref="C958">_xlfn.IFS('Paraclinicos '!Q956="","",'Paraclinicos '!Q956&gt;60,3,'Paraclinicos '!Q956&lt;=60,1)</f>
        <v>3</v>
      </c>
      <c r="D958" t="str">
        <f>IFERROR(IF(INDEX('BD Demog para scores enalazar'!BC$2:BC$3000,MATCH(Formulas!A958,'BD Demog para scores enalazar'!A$2:A$3000,0))=0,"SI","NO"),"")</f>
        <v>SI</v>
      </c>
      <c r="E958" cm="1">
        <f t="array" ref="E958">_xlfn.IFS(D958="","",D958="SI",4,D958="NO",1)</f>
        <v>4</v>
      </c>
      <c r="F958" cm="1">
        <f t="array" ref="F958">_xlfn.IFS('Paraclinicos '!B956="","",'Paraclinicos '!B956&gt;1,1,'Paraclinicos '!B956&lt;=1,3)</f>
        <v>3</v>
      </c>
      <c r="G958" cm="1">
        <f t="array" ref="G958">_xlfn.IFS('Paraclinicos '!D956="","",AND('Paraclinicos '!D956&gt;=250,'Paraclinicos '!D956&lt;=500),2,'Paraclinicos '!D956&gt;500,3,'Paraclinicos '!D956&lt;250,1)</f>
        <v>2</v>
      </c>
      <c r="H958" s="50">
        <f t="shared" si="43"/>
        <v>12</v>
      </c>
      <c r="I958" cm="1">
        <f t="array" ref="I958">_xlfn.IFS('Paraclinicos '!Q956="","",'Paraclinicos '!Q956&gt;=65,1,'Paraclinicos '!Q956&lt;65,0)</f>
        <v>0</v>
      </c>
      <c r="J958" cm="1">
        <f t="array" ref="J958">_xlfn.IFS('Paraclinicos '!I956="","",'Paraclinicos '!I956&gt;7,1,'Paraclinicos '!I956&lt;=7,0)</f>
        <v>1</v>
      </c>
      <c r="K958" cm="1">
        <f t="array" ref="K958">_xlfn.IFS('Paraclinicos '!W956="","",'Paraclinicos '!W956&lt;=8,1,'Paraclinicos '!W956&gt;8,0)</f>
        <v>0</v>
      </c>
      <c r="L958" cm="1">
        <f t="array" ref="L958">_xlfn.IFS('Paraclinicos '!S956="","",'Paraclinicos '!S956&gt;=30,1,'Paraclinicos '!S956&lt;30,0)</f>
        <v>1</v>
      </c>
      <c r="M958" cm="1">
        <f t="array" ref="M958">_xlfn.IFS(OR('Paraclinicos '!T956="",'Paraclinicos '!U956=""),"",OR('Paraclinicos '!T956&lt;=90,'Paraclinicos '!U956&lt;=60),1,OR('Paraclinicos '!T956&gt;90,'Paraclinicos '!U956&gt;60),0)</f>
        <v>1</v>
      </c>
      <c r="N958" s="45">
        <f t="shared" si="44"/>
        <v>4</v>
      </c>
      <c r="O958" cm="1">
        <f t="array" ref="O958">_xlfn.IFS(OR('Paraclinicos '!M956="",'Paraclinicos '!N956="",'Paraclinicos '!N956=0),"",'Paraclinicos '!M956/'Paraclinicos '!N956&lt;100,4,'Paraclinicos '!M956/'Paraclinicos '!N956&lt;200,3,'Paraclinicos '!M956/'Paraclinicos '!N956&lt;300,2,'Paraclinicos '!M956/'Paraclinicos '!N956&lt;400,1,'Paraclinicos '!M956/'Paraclinicos '!N956&gt;=400,0)</f>
        <v>1</v>
      </c>
      <c r="P958" cm="1">
        <f t="array" ref="P958">_xlfn.IFS('Paraclinicos '!C956="","",'Paraclinicos '!C956&lt;20,4,'Paraclinicos '!C956&lt;50,3,'Paraclinicos '!C956&lt;100,2,'Paraclinicos '!C956&lt;150,1,'Paraclinicos '!C956&gt;150,0)</f>
        <v>0</v>
      </c>
      <c r="Q958" cm="1">
        <f t="array" ref="Q958">_xlfn.IFS('Paraclinicos '!O956="","",'Paraclinicos '!O956&lt;1.2,0,'Paraclinicos '!O956&lt;2,1,'Paraclinicos '!O956&lt;3.5,2,'Paraclinicos '!O956&lt;5,3,'Paraclinicos '!O956&gt;5,4)</f>
        <v>0</v>
      </c>
      <c r="R958" cm="1">
        <f t="array" ref="R958">_xlfn.IFS('Paraclinicos '!J956="","",'Paraclinicos '!J956&lt;1.2,0,'Paraclinicos '!J956&lt;2,1,'Paraclinicos '!J956&lt;6,2,'Paraclinicos '!J956&lt;12,3,'Paraclinicos '!J956&gt;=12,4)</f>
        <v>0</v>
      </c>
      <c r="S958" cm="1">
        <f t="array" ref="S958">_xlfn.IFS('Paraclinicos '!Y956="","",'Paraclinicos '!Y956&lt;70,1,'Paraclinicos '!Y956&gt;=70,0)</f>
        <v>1</v>
      </c>
      <c r="T958" cm="1">
        <f t="array" ref="T958">_xlfn.IFS('Paraclinicos '!W956="","",'Paraclinicos '!W956&lt;6,4,'Paraclinicos '!W956&lt;10,3,'Paraclinicos '!W956&lt;13,2,'Paraclinicos '!W956&lt;15,1,'Paraclinicos '!W956=15,0)</f>
        <v>0</v>
      </c>
      <c r="U958" s="54">
        <f t="shared" si="42"/>
        <v>2</v>
      </c>
      <c r="V958" cm="1">
        <f t="array" ref="V958">_xlfn.IFS('Paraclinicos '!S956="","",OR('Paraclinicos '!S956&lt;=8,'Paraclinicos '!S956&gt;=25),3,'Paraclinicos '!S956&lt;12,1,'Paraclinicos '!S956&lt;21,0,'Paraclinicos '!S956&lt;25,2)</f>
        <v>3</v>
      </c>
      <c r="W958" t="str">
        <f>IFERROR(IF(INDEX('BD Demog para scores enalazar'!Y$2:'BD Demog para scores enalazar'!Y$3000,MATCH(Formulas!A958,'BD Demog para scores enalazar'!A$2:'BD Demog para scores enalazar'!A$3000,0))=1,"SI","NO"),"")</f>
        <v>NO</v>
      </c>
      <c r="X958" s="9" t="str">
        <f>IFERROR(IF(INDEX('BD Demog para scores enalazar'!AJ$2:'BD Demog para scores enalazar'!AJ$3000,MATCH(Formulas!A958,'BD Demog para scores enalazar'!A$2:'BD Demog para scores enalazar'!A$3000,0))=1,"SI","NO"),"")</f>
        <v>NO</v>
      </c>
      <c r="Y958" cm="1">
        <f t="array" ref="Y958">IF(AND(W958="NO",X958="NO"),_xlfn.IFS('Paraclinicos '!K956&lt;=91,3,'Paraclinicos '!K956&lt;94,2,'Paraclinicos '!K956&lt;96,1,'Paraclinicos '!K956&gt;=96,0),"")</f>
        <v>1</v>
      </c>
      <c r="Z958" t="str" cm="1">
        <f t="array" ref="Z958">IF(OR(W958="SI",X958="SI"),_xlfn.IFS(OR(AND('Paraclinicos '!K957&lt;=83),AND('Paraclinicos '!K957&gt;=97,AA958=2)),3,OR(AND('Paraclinicos '!K957&lt;=86),AND('Paraclinicos '!K957&gt;=94,AA958=2)),2,OR(AND('Paraclinicos '!K957&lt;=88),AND('Paraclinicos '!K957&gt;=92,AA958=2)),1,OR(AND('Paraclinicos '!K957&gt;=88,'Paraclinicos '!K957&lt;=92),AND('Paraclinicos '!K957&gt;=93,AA958=0)),0),"")</f>
        <v/>
      </c>
      <c r="AA958" cm="1">
        <f t="array" ref="AA958">_xlfn.IFS('Paraclinicos '!E956="","",'Paraclinicos '!E956="Oxigeno",2,'Paraclinicos '!E956="Aire",0)</f>
        <v>2</v>
      </c>
    </row>
    <row r="959" spans="1:27" x14ac:dyDescent="0.25">
      <c r="A959">
        <f>'Paraclinicos '!A957</f>
        <v>228</v>
      </c>
      <c r="B959" s="3">
        <f>'Paraclinicos '!R957</f>
        <v>44326</v>
      </c>
      <c r="C959" cm="1">
        <f t="array" ref="C959">_xlfn.IFS('Paraclinicos '!Q957="","",'Paraclinicos '!Q957&gt;60,3,'Paraclinicos '!Q957&lt;=60,1)</f>
        <v>3</v>
      </c>
      <c r="D959" t="str">
        <f>IFERROR(IF(INDEX('BD Demog para scores enalazar'!BC$2:BC$3000,MATCH(Formulas!A959,'BD Demog para scores enalazar'!A$2:A$3000,0))=0,"SI","NO"),"")</f>
        <v>SI</v>
      </c>
      <c r="E959" cm="1">
        <f t="array" ref="E959">_xlfn.IFS(D959="","",D959="SI",4,D959="NO",1)</f>
        <v>4</v>
      </c>
      <c r="F959" cm="1">
        <f t="array" ref="F959">_xlfn.IFS('Paraclinicos '!B957="","",'Paraclinicos '!B957&gt;1,1,'Paraclinicos '!B957&lt;=1,3)</f>
        <v>1</v>
      </c>
      <c r="G959" cm="1">
        <f t="array" ref="G959">_xlfn.IFS('Paraclinicos '!D957="","",AND('Paraclinicos '!D957&gt;=250,'Paraclinicos '!D957&lt;=500),2,'Paraclinicos '!D957&gt;500,3,'Paraclinicos '!D957&lt;250,1)</f>
        <v>2</v>
      </c>
      <c r="H959" s="50">
        <f t="shared" si="43"/>
        <v>10</v>
      </c>
      <c r="I959" cm="1">
        <f t="array" ref="I959">_xlfn.IFS('Paraclinicos '!Q957="","",'Paraclinicos '!Q957&gt;=65,1,'Paraclinicos '!Q957&lt;65,0)</f>
        <v>0</v>
      </c>
      <c r="J959" cm="1">
        <f t="array" ref="J959">_xlfn.IFS('Paraclinicos '!I957="","",'Paraclinicos '!I957&gt;7,1,'Paraclinicos '!I957&lt;=7,0)</f>
        <v>1</v>
      </c>
      <c r="K959" cm="1">
        <f t="array" ref="K959">_xlfn.IFS('Paraclinicos '!W957="","",'Paraclinicos '!W957&lt;=8,1,'Paraclinicos '!W957&gt;8,0)</f>
        <v>0</v>
      </c>
      <c r="L959" cm="1">
        <f t="array" ref="L959">_xlfn.IFS('Paraclinicos '!S957="","",'Paraclinicos '!S957&gt;=30,1,'Paraclinicos '!S957&lt;30,0)</f>
        <v>0</v>
      </c>
      <c r="M959" cm="1">
        <f t="array" ref="M959">_xlfn.IFS(OR('Paraclinicos '!T957="",'Paraclinicos '!U957=""),"",OR('Paraclinicos '!T957&lt;=90,'Paraclinicos '!U957&lt;=60),1,OR('Paraclinicos '!T957&gt;90,'Paraclinicos '!U957&gt;60),0)</f>
        <v>0</v>
      </c>
      <c r="N959" s="45">
        <f t="shared" si="44"/>
        <v>4</v>
      </c>
      <c r="O959" cm="1">
        <f t="array" ref="O959">_xlfn.IFS(OR('Paraclinicos '!M957="",'Paraclinicos '!N957="",'Paraclinicos '!N957=0),"",'Paraclinicos '!M957/'Paraclinicos '!N957&lt;100,4,'Paraclinicos '!M957/'Paraclinicos '!N957&lt;200,3,'Paraclinicos '!M957/'Paraclinicos '!N957&lt;300,2,'Paraclinicos '!M957/'Paraclinicos '!N957&lt;400,1,'Paraclinicos '!M957/'Paraclinicos '!N957&gt;=400,0)</f>
        <v>2</v>
      </c>
      <c r="P959" cm="1">
        <f t="array" ref="P959">_xlfn.IFS('Paraclinicos '!C957="","",'Paraclinicos '!C957&lt;20,4,'Paraclinicos '!C957&lt;50,3,'Paraclinicos '!C957&lt;100,2,'Paraclinicos '!C957&lt;150,1,'Paraclinicos '!C957&gt;150,0)</f>
        <v>0</v>
      </c>
      <c r="Q959" cm="1">
        <f t="array" ref="Q959">_xlfn.IFS('Paraclinicos '!O957="","",'Paraclinicos '!O957&lt;1.2,0,'Paraclinicos '!O957&lt;2,1,'Paraclinicos '!O957&lt;3.5,2,'Paraclinicos '!O957&lt;5,3,'Paraclinicos '!O957&gt;5,4)</f>
        <v>0</v>
      </c>
      <c r="R959" cm="1">
        <f t="array" ref="R959">_xlfn.IFS('Paraclinicos '!J957="","",'Paraclinicos '!J957&lt;1.2,0,'Paraclinicos '!J957&lt;2,1,'Paraclinicos '!J957&lt;6,2,'Paraclinicos '!J957&lt;12,3,'Paraclinicos '!J957&gt;=12,4)</f>
        <v>0</v>
      </c>
      <c r="S959" cm="1">
        <f t="array" ref="S959">_xlfn.IFS('Paraclinicos '!Y957="","",'Paraclinicos '!Y957&lt;70,1,'Paraclinicos '!Y957&gt;=70,0)</f>
        <v>0</v>
      </c>
      <c r="T959" cm="1">
        <f t="array" ref="T959">_xlfn.IFS('Paraclinicos '!W957="","",'Paraclinicos '!W957&lt;6,4,'Paraclinicos '!W957&lt;10,3,'Paraclinicos '!W957&lt;13,2,'Paraclinicos '!W957&lt;15,1,'Paraclinicos '!W957=15,0)</f>
        <v>0</v>
      </c>
      <c r="U959" s="54">
        <f t="shared" si="42"/>
        <v>2</v>
      </c>
      <c r="V959" cm="1">
        <f t="array" ref="V959">_xlfn.IFS('Paraclinicos '!S957="","",OR('Paraclinicos '!S957&lt;=8,'Paraclinicos '!S957&gt;=25),3,'Paraclinicos '!S957&lt;12,1,'Paraclinicos '!S957&lt;21,0,'Paraclinicos '!S957&lt;25,2)</f>
        <v>0</v>
      </c>
      <c r="W959" t="str">
        <f>IFERROR(IF(INDEX('BD Demog para scores enalazar'!Y$2:'BD Demog para scores enalazar'!Y$3000,MATCH(Formulas!A959,'BD Demog para scores enalazar'!A$2:'BD Demog para scores enalazar'!A$3000,0))=1,"SI","NO"),"")</f>
        <v>NO</v>
      </c>
      <c r="X959" s="9" t="str">
        <f>IFERROR(IF(INDEX('BD Demog para scores enalazar'!AJ$2:'BD Demog para scores enalazar'!AJ$3000,MATCH(Formulas!A959,'BD Demog para scores enalazar'!A$2:'BD Demog para scores enalazar'!A$3000,0))=1,"SI","NO"),"")</f>
        <v>NO</v>
      </c>
      <c r="Y959" cm="1">
        <f t="array" ref="Y959">IF(AND(W959="NO",X959="NO"),_xlfn.IFS('Paraclinicos '!K957&lt;=91,3,'Paraclinicos '!K957&lt;94,2,'Paraclinicos '!K957&lt;96,1,'Paraclinicos '!K957&gt;=96,0),"")</f>
        <v>3</v>
      </c>
      <c r="Z959" t="str" cm="1">
        <f t="array" ref="Z959">IF(OR(W959="SI",X959="SI"),_xlfn.IFS(OR(AND('Paraclinicos '!K958&lt;=83),AND('Paraclinicos '!K958&gt;=97,AA959=2)),3,OR(AND('Paraclinicos '!K958&lt;=86),AND('Paraclinicos '!K958&gt;=94,AA959=2)),2,OR(AND('Paraclinicos '!K958&lt;=88),AND('Paraclinicos '!K958&gt;=92,AA959=2)),1,OR(AND('Paraclinicos '!K958&gt;=88,'Paraclinicos '!K958&lt;=92),AND('Paraclinicos '!K958&gt;=93,AA959=0)),0),"")</f>
        <v/>
      </c>
      <c r="AA959" cm="1">
        <f t="array" ref="AA959">_xlfn.IFS('Paraclinicos '!E957="","",'Paraclinicos '!E957="Oxigeno",2,'Paraclinicos '!E957="Aire",0)</f>
        <v>2</v>
      </c>
    </row>
    <row r="960" spans="1:27" x14ac:dyDescent="0.25">
      <c r="A960">
        <f>'Paraclinicos '!A958</f>
        <v>228</v>
      </c>
      <c r="B960" s="3">
        <f>'Paraclinicos '!R958</f>
        <v>44327</v>
      </c>
      <c r="C960" cm="1">
        <f t="array" ref="C960">_xlfn.IFS('Paraclinicos '!Q958="","",'Paraclinicos '!Q958&gt;60,3,'Paraclinicos '!Q958&lt;=60,1)</f>
        <v>3</v>
      </c>
      <c r="D960" t="str">
        <f>IFERROR(IF(INDEX('BD Demog para scores enalazar'!BC$2:BC$3000,MATCH(Formulas!A960,'BD Demog para scores enalazar'!A$2:A$3000,0))=0,"SI","NO"),"")</f>
        <v>SI</v>
      </c>
      <c r="E960" cm="1">
        <f t="array" ref="E960">_xlfn.IFS(D960="","",D960="SI",4,D960="NO",1)</f>
        <v>4</v>
      </c>
      <c r="F960" cm="1">
        <f t="array" ref="F960">_xlfn.IFS('Paraclinicos '!B958="","",'Paraclinicos '!B958&gt;1,1,'Paraclinicos '!B958&lt;=1,3)</f>
        <v>1</v>
      </c>
      <c r="G960" t="str" cm="1">
        <f t="array" ref="G960">_xlfn.IFS('Paraclinicos '!D958="","",AND('Paraclinicos '!D958&gt;=250,'Paraclinicos '!D958&lt;=500),2,'Paraclinicos '!D958&gt;500,3,'Paraclinicos '!D958&lt;250,1)</f>
        <v/>
      </c>
      <c r="H960" s="50">
        <f t="shared" si="43"/>
        <v>8</v>
      </c>
      <c r="I960" cm="1">
        <f t="array" ref="I960">_xlfn.IFS('Paraclinicos '!Q958="","",'Paraclinicos '!Q958&gt;=65,1,'Paraclinicos '!Q958&lt;65,0)</f>
        <v>0</v>
      </c>
      <c r="J960" cm="1">
        <f t="array" ref="J960">_xlfn.IFS('Paraclinicos '!I958="","",'Paraclinicos '!I958&gt;7,1,'Paraclinicos '!I958&lt;=7,0)</f>
        <v>1</v>
      </c>
      <c r="K960" cm="1">
        <f t="array" ref="K960">_xlfn.IFS('Paraclinicos '!W958="","",'Paraclinicos '!W958&lt;=8,1,'Paraclinicos '!W958&gt;8,0)</f>
        <v>1</v>
      </c>
      <c r="L960" cm="1">
        <f t="array" ref="L960">_xlfn.IFS('Paraclinicos '!S958="","",'Paraclinicos '!S958&gt;=30,1,'Paraclinicos '!S958&lt;30,0)</f>
        <v>0</v>
      </c>
      <c r="M960" cm="1">
        <f t="array" ref="M960">_xlfn.IFS(OR('Paraclinicos '!T958="",'Paraclinicos '!U958=""),"",OR('Paraclinicos '!T958&lt;=90,'Paraclinicos '!U958&lt;=60),1,OR('Paraclinicos '!T958&gt;90,'Paraclinicos '!U958&gt;60),0)</f>
        <v>0</v>
      </c>
      <c r="N960" s="45">
        <f t="shared" si="44"/>
        <v>3</v>
      </c>
      <c r="O960" cm="1">
        <f t="array" ref="O960">_xlfn.IFS(OR('Paraclinicos '!M958="",'Paraclinicos '!N958="",'Paraclinicos '!N958=0),"",'Paraclinicos '!M958/'Paraclinicos '!N958&lt;100,4,'Paraclinicos '!M958/'Paraclinicos '!N958&lt;200,3,'Paraclinicos '!M958/'Paraclinicos '!N958&lt;300,2,'Paraclinicos '!M958/'Paraclinicos '!N958&lt;400,1,'Paraclinicos '!M958/'Paraclinicos '!N958&gt;=400,0)</f>
        <v>2</v>
      </c>
      <c r="P960" cm="1">
        <f t="array" ref="P960">_xlfn.IFS('Paraclinicos '!C958="","",'Paraclinicos '!C958&lt;20,4,'Paraclinicos '!C958&lt;50,3,'Paraclinicos '!C958&lt;100,2,'Paraclinicos '!C958&lt;150,1,'Paraclinicos '!C958&gt;150,0)</f>
        <v>0</v>
      </c>
      <c r="Q960" cm="1">
        <f t="array" ref="Q960">_xlfn.IFS('Paraclinicos '!O958="","",'Paraclinicos '!O958&lt;1.2,0,'Paraclinicos '!O958&lt;2,1,'Paraclinicos '!O958&lt;3.5,2,'Paraclinicos '!O958&lt;5,3,'Paraclinicos '!O958&gt;5,4)</f>
        <v>0</v>
      </c>
      <c r="R960" t="str" cm="1">
        <f t="array" ref="R960">_xlfn.IFS('Paraclinicos '!J958="","",'Paraclinicos '!J958&lt;1.2,0,'Paraclinicos '!J958&lt;2,1,'Paraclinicos '!J958&lt;6,2,'Paraclinicos '!J958&lt;12,3,'Paraclinicos '!J958&gt;=12,4)</f>
        <v/>
      </c>
      <c r="S960" cm="1">
        <f t="array" ref="S960">_xlfn.IFS('Paraclinicos '!Y958="","",'Paraclinicos '!Y958&lt;70,1,'Paraclinicos '!Y958&gt;=70,0)</f>
        <v>0</v>
      </c>
      <c r="T960" cm="1">
        <f t="array" ref="T960">_xlfn.IFS('Paraclinicos '!W958="","",'Paraclinicos '!W958&lt;6,4,'Paraclinicos '!W958&lt;10,3,'Paraclinicos '!W958&lt;13,2,'Paraclinicos '!W958&lt;15,1,'Paraclinicos '!W958=15,0)</f>
        <v>4</v>
      </c>
      <c r="U960" s="54">
        <f t="shared" si="42"/>
        <v>6</v>
      </c>
      <c r="V960" cm="1">
        <f t="array" ref="V960">_xlfn.IFS('Paraclinicos '!S958="","",OR('Paraclinicos '!S958&lt;=8,'Paraclinicos '!S958&gt;=25),3,'Paraclinicos '!S958&lt;12,1,'Paraclinicos '!S958&lt;21,0,'Paraclinicos '!S958&lt;25,2)</f>
        <v>3</v>
      </c>
      <c r="W960" t="str">
        <f>IFERROR(IF(INDEX('BD Demog para scores enalazar'!Y$2:'BD Demog para scores enalazar'!Y$3000,MATCH(Formulas!A960,'BD Demog para scores enalazar'!A$2:'BD Demog para scores enalazar'!A$3000,0))=1,"SI","NO"),"")</f>
        <v>NO</v>
      </c>
      <c r="X960" s="9" t="str">
        <f>IFERROR(IF(INDEX('BD Demog para scores enalazar'!AJ$2:'BD Demog para scores enalazar'!AJ$3000,MATCH(Formulas!A960,'BD Demog para scores enalazar'!A$2:'BD Demog para scores enalazar'!A$3000,0))=1,"SI","NO"),"")</f>
        <v>NO</v>
      </c>
      <c r="Y960" cm="1">
        <f t="array" ref="Y960">IF(AND(W960="NO",X960="NO"),_xlfn.IFS('Paraclinicos '!K958&lt;=91,3,'Paraclinicos '!K958&lt;94,2,'Paraclinicos '!K958&lt;96,1,'Paraclinicos '!K958&gt;=96,0),"")</f>
        <v>3</v>
      </c>
      <c r="Z960" t="str" cm="1">
        <f t="array" ref="Z960">IF(OR(W960="SI",X960="SI"),_xlfn.IFS(OR(AND('Paraclinicos '!K959&lt;=83),AND('Paraclinicos '!K959&gt;=97,AA960=2)),3,OR(AND('Paraclinicos '!K959&lt;=86),AND('Paraclinicos '!K959&gt;=94,AA960=2)),2,OR(AND('Paraclinicos '!K959&lt;=88),AND('Paraclinicos '!K959&gt;=92,AA960=2)),1,OR(AND('Paraclinicos '!K959&gt;=88,'Paraclinicos '!K959&lt;=92),AND('Paraclinicos '!K959&gt;=93,AA960=0)),0),"")</f>
        <v/>
      </c>
      <c r="AA960" cm="1">
        <f t="array" ref="AA960">_xlfn.IFS('Paraclinicos '!E958="","",'Paraclinicos '!E958="Oxigeno",2,'Paraclinicos '!E958="Aire",0)</f>
        <v>2</v>
      </c>
    </row>
    <row r="961" spans="1:27" x14ac:dyDescent="0.25">
      <c r="A961">
        <f>'Paraclinicos '!A959</f>
        <v>228</v>
      </c>
      <c r="B961" s="3">
        <f>'Paraclinicos '!R959</f>
        <v>44327</v>
      </c>
      <c r="C961" cm="1">
        <f t="array" ref="C961">_xlfn.IFS('Paraclinicos '!Q959="","",'Paraclinicos '!Q959&gt;60,3,'Paraclinicos '!Q959&lt;=60,1)</f>
        <v>3</v>
      </c>
      <c r="D961" t="str">
        <f>IFERROR(IF(INDEX('BD Demog para scores enalazar'!BC$2:BC$3000,MATCH(Formulas!A961,'BD Demog para scores enalazar'!A$2:A$3000,0))=0,"SI","NO"),"")</f>
        <v>SI</v>
      </c>
      <c r="E961" cm="1">
        <f t="array" ref="E961">_xlfn.IFS(D961="","",D961="SI",4,D961="NO",1)</f>
        <v>4</v>
      </c>
      <c r="F961" cm="1">
        <f t="array" ref="F961">_xlfn.IFS('Paraclinicos '!B959="","",'Paraclinicos '!B959&gt;1,1,'Paraclinicos '!B959&lt;=1,3)</f>
        <v>1</v>
      </c>
      <c r="G961" t="str" cm="1">
        <f t="array" ref="G961">_xlfn.IFS('Paraclinicos '!D959="","",AND('Paraclinicos '!D959&gt;=250,'Paraclinicos '!D959&lt;=500),2,'Paraclinicos '!D959&gt;500,3,'Paraclinicos '!D959&lt;250,1)</f>
        <v/>
      </c>
      <c r="H961" s="50">
        <f t="shared" si="43"/>
        <v>8</v>
      </c>
      <c r="I961" cm="1">
        <f t="array" ref="I961">_xlfn.IFS('Paraclinicos '!Q959="","",'Paraclinicos '!Q959&gt;=65,1,'Paraclinicos '!Q959&lt;65,0)</f>
        <v>0</v>
      </c>
      <c r="J961" cm="1">
        <f t="array" ref="J961">_xlfn.IFS('Paraclinicos '!I959="","",'Paraclinicos '!I959&gt;7,1,'Paraclinicos '!I959&lt;=7,0)</f>
        <v>1</v>
      </c>
      <c r="K961" cm="1">
        <f t="array" ref="K961">_xlfn.IFS('Paraclinicos '!W959="","",'Paraclinicos '!W959&lt;=8,1,'Paraclinicos '!W959&gt;8,0)</f>
        <v>0</v>
      </c>
      <c r="L961" cm="1">
        <f t="array" ref="L961">_xlfn.IFS('Paraclinicos '!S959="","",'Paraclinicos '!S959&gt;=30,1,'Paraclinicos '!S959&lt;30,0)</f>
        <v>0</v>
      </c>
      <c r="M961" cm="1">
        <f t="array" ref="M961">_xlfn.IFS(OR('Paraclinicos '!T959="",'Paraclinicos '!U959=""),"",OR('Paraclinicos '!T959&lt;=90,'Paraclinicos '!U959&lt;=60),1,OR('Paraclinicos '!T959&gt;90,'Paraclinicos '!U959&gt;60),0)</f>
        <v>0</v>
      </c>
      <c r="N961" s="45">
        <f t="shared" si="44"/>
        <v>3</v>
      </c>
      <c r="O961" cm="1">
        <f t="array" ref="O961">_xlfn.IFS(OR('Paraclinicos '!M959="",'Paraclinicos '!N959="",'Paraclinicos '!N959=0),"",'Paraclinicos '!M959/'Paraclinicos '!N959&lt;100,4,'Paraclinicos '!M959/'Paraclinicos '!N959&lt;200,3,'Paraclinicos '!M959/'Paraclinicos '!N959&lt;300,2,'Paraclinicos '!M959/'Paraclinicos '!N959&lt;400,1,'Paraclinicos '!M959/'Paraclinicos '!N959&gt;=400,0)</f>
        <v>2</v>
      </c>
      <c r="P961" cm="1">
        <f t="array" ref="P961">_xlfn.IFS('Paraclinicos '!C959="","",'Paraclinicos '!C959&lt;20,4,'Paraclinicos '!C959&lt;50,3,'Paraclinicos '!C959&lt;100,2,'Paraclinicos '!C959&lt;150,1,'Paraclinicos '!C959&gt;150,0)</f>
        <v>0</v>
      </c>
      <c r="Q961" cm="1">
        <f t="array" ref="Q961">_xlfn.IFS('Paraclinicos '!O959="","",'Paraclinicos '!O959&lt;1.2,0,'Paraclinicos '!O959&lt;2,1,'Paraclinicos '!O959&lt;3.5,2,'Paraclinicos '!O959&lt;5,3,'Paraclinicos '!O959&gt;5,4)</f>
        <v>0</v>
      </c>
      <c r="R961" t="str" cm="1">
        <f t="array" ref="R961">_xlfn.IFS('Paraclinicos '!J959="","",'Paraclinicos '!J959&lt;1.2,0,'Paraclinicos '!J959&lt;2,1,'Paraclinicos '!J959&lt;6,2,'Paraclinicos '!J959&lt;12,3,'Paraclinicos '!J959&gt;=12,4)</f>
        <v/>
      </c>
      <c r="S961" cm="1">
        <f t="array" ref="S961">_xlfn.IFS('Paraclinicos '!Y959="","",'Paraclinicos '!Y959&lt;70,1,'Paraclinicos '!Y959&gt;=70,0)</f>
        <v>0</v>
      </c>
      <c r="T961" cm="1">
        <f t="array" ref="T961">_xlfn.IFS('Paraclinicos '!W959="","",'Paraclinicos '!W959&lt;6,4,'Paraclinicos '!W959&lt;10,3,'Paraclinicos '!W959&lt;13,2,'Paraclinicos '!W959&lt;15,1,'Paraclinicos '!W959=15,0)</f>
        <v>0</v>
      </c>
      <c r="U961" s="54">
        <f t="shared" si="42"/>
        <v>2</v>
      </c>
      <c r="V961" cm="1">
        <f t="array" ref="V961">_xlfn.IFS('Paraclinicos '!S959="","",OR('Paraclinicos '!S959&lt;=8,'Paraclinicos '!S959&gt;=25),3,'Paraclinicos '!S959&lt;12,1,'Paraclinicos '!S959&lt;21,0,'Paraclinicos '!S959&lt;25,2)</f>
        <v>2</v>
      </c>
      <c r="W961" t="str">
        <f>IFERROR(IF(INDEX('BD Demog para scores enalazar'!Y$2:'BD Demog para scores enalazar'!Y$3000,MATCH(Formulas!A961,'BD Demog para scores enalazar'!A$2:'BD Demog para scores enalazar'!A$3000,0))=1,"SI","NO"),"")</f>
        <v>NO</v>
      </c>
      <c r="X961" s="9" t="str">
        <f>IFERROR(IF(INDEX('BD Demog para scores enalazar'!AJ$2:'BD Demog para scores enalazar'!AJ$3000,MATCH(Formulas!A961,'BD Demog para scores enalazar'!A$2:'BD Demog para scores enalazar'!A$3000,0))=1,"SI","NO"),"")</f>
        <v>NO</v>
      </c>
      <c r="Y961" cm="1">
        <f t="array" ref="Y961">IF(AND(W961="NO",X961="NO"),_xlfn.IFS('Paraclinicos '!K959&lt;=91,3,'Paraclinicos '!K959&lt;94,2,'Paraclinicos '!K959&lt;96,1,'Paraclinicos '!K959&gt;=96,0),"")</f>
        <v>3</v>
      </c>
      <c r="Z961" t="str" cm="1">
        <f t="array" ref="Z961">IF(OR(W961="SI",X961="SI"),_xlfn.IFS(OR(AND('Paraclinicos '!K960&lt;=83),AND('Paraclinicos '!K960&gt;=97,AA961=2)),3,OR(AND('Paraclinicos '!K960&lt;=86),AND('Paraclinicos '!K960&gt;=94,AA961=2)),2,OR(AND('Paraclinicos '!K960&lt;=88),AND('Paraclinicos '!K960&gt;=92,AA961=2)),1,OR(AND('Paraclinicos '!K960&gt;=88,'Paraclinicos '!K960&lt;=92),AND('Paraclinicos '!K960&gt;=93,AA961=0)),0),"")</f>
        <v/>
      </c>
      <c r="AA961" cm="1">
        <f t="array" ref="AA961">_xlfn.IFS('Paraclinicos '!E959="","",'Paraclinicos '!E959="Oxigeno",2,'Paraclinicos '!E959="Aire",0)</f>
        <v>2</v>
      </c>
    </row>
    <row r="962" spans="1:27" x14ac:dyDescent="0.25">
      <c r="A962">
        <f>'Paraclinicos '!A960</f>
        <v>228</v>
      </c>
      <c r="B962" s="3">
        <f>'Paraclinicos '!R960</f>
        <v>44329</v>
      </c>
      <c r="C962" cm="1">
        <f t="array" ref="C962">_xlfn.IFS('Paraclinicos '!Q960="","",'Paraclinicos '!Q960&gt;60,3,'Paraclinicos '!Q960&lt;=60,1)</f>
        <v>3</v>
      </c>
      <c r="D962" t="str">
        <f>IFERROR(IF(INDEX('BD Demog para scores enalazar'!BC$2:BC$3000,MATCH(Formulas!A962,'BD Demog para scores enalazar'!A$2:A$3000,0))=0,"SI","NO"),"")</f>
        <v>SI</v>
      </c>
      <c r="E962" cm="1">
        <f t="array" ref="E962">_xlfn.IFS(D962="","",D962="SI",4,D962="NO",1)</f>
        <v>4</v>
      </c>
      <c r="F962" cm="1">
        <f t="array" ref="F962">_xlfn.IFS('Paraclinicos '!B960="","",'Paraclinicos '!B960&gt;1,1,'Paraclinicos '!B960&lt;=1,3)</f>
        <v>1</v>
      </c>
      <c r="G962" cm="1">
        <f t="array" ref="G962">_xlfn.IFS('Paraclinicos '!D960="","",AND('Paraclinicos '!D960&gt;=250,'Paraclinicos '!D960&lt;=500),2,'Paraclinicos '!D960&gt;500,3,'Paraclinicos '!D960&lt;250,1)</f>
        <v>2</v>
      </c>
      <c r="H962" s="50">
        <f t="shared" si="43"/>
        <v>10</v>
      </c>
      <c r="I962" cm="1">
        <f t="array" ref="I962">_xlfn.IFS('Paraclinicos '!Q960="","",'Paraclinicos '!Q960&gt;=65,1,'Paraclinicos '!Q960&lt;65,0)</f>
        <v>0</v>
      </c>
      <c r="J962" cm="1">
        <f t="array" ref="J962">_xlfn.IFS('Paraclinicos '!I960="","",'Paraclinicos '!I960&gt;7,1,'Paraclinicos '!I960&lt;=7,0)</f>
        <v>1</v>
      </c>
      <c r="K962" cm="1">
        <f t="array" ref="K962">_xlfn.IFS('Paraclinicos '!W960="","",'Paraclinicos '!W960&lt;=8,1,'Paraclinicos '!W960&gt;8,0)</f>
        <v>1</v>
      </c>
      <c r="L962" cm="1">
        <f t="array" ref="L962">_xlfn.IFS('Paraclinicos '!S960="","",'Paraclinicos '!S960&gt;=30,1,'Paraclinicos '!S960&lt;30,0)</f>
        <v>0</v>
      </c>
      <c r="M962" cm="1">
        <f t="array" ref="M962">_xlfn.IFS(OR('Paraclinicos '!T960="",'Paraclinicos '!U960=""),"",OR('Paraclinicos '!T960&lt;=90,'Paraclinicos '!U960&lt;=60),1,OR('Paraclinicos '!T960&gt;90,'Paraclinicos '!U960&gt;60),0)</f>
        <v>0</v>
      </c>
      <c r="N962" s="45">
        <f t="shared" si="44"/>
        <v>3</v>
      </c>
      <c r="O962" cm="1">
        <f t="array" ref="O962">_xlfn.IFS(OR('Paraclinicos '!M960="",'Paraclinicos '!N960="",'Paraclinicos '!N960=0),"",'Paraclinicos '!M960/'Paraclinicos '!N960&lt;100,4,'Paraclinicos '!M960/'Paraclinicos '!N960&lt;200,3,'Paraclinicos '!M960/'Paraclinicos '!N960&lt;300,2,'Paraclinicos '!M960/'Paraclinicos '!N960&lt;400,1,'Paraclinicos '!M960/'Paraclinicos '!N960&gt;=400,0)</f>
        <v>3</v>
      </c>
      <c r="P962" cm="1">
        <f t="array" ref="P962">_xlfn.IFS('Paraclinicos '!C960="","",'Paraclinicos '!C960&lt;20,4,'Paraclinicos '!C960&lt;50,3,'Paraclinicos '!C960&lt;100,2,'Paraclinicos '!C960&lt;150,1,'Paraclinicos '!C960&gt;150,0)</f>
        <v>0</v>
      </c>
      <c r="Q962" cm="1">
        <f t="array" ref="Q962">_xlfn.IFS('Paraclinicos '!O960="","",'Paraclinicos '!O960&lt;1.2,0,'Paraclinicos '!O960&lt;2,1,'Paraclinicos '!O960&lt;3.5,2,'Paraclinicos '!O960&lt;5,3,'Paraclinicos '!O960&gt;5,4)</f>
        <v>0</v>
      </c>
      <c r="R962" cm="1">
        <f t="array" ref="R962">_xlfn.IFS('Paraclinicos '!J960="","",'Paraclinicos '!J960&lt;1.2,0,'Paraclinicos '!J960&lt;2,1,'Paraclinicos '!J960&lt;6,2,'Paraclinicos '!J960&lt;12,3,'Paraclinicos '!J960&gt;=12,4)</f>
        <v>0</v>
      </c>
      <c r="S962" cm="1">
        <f t="array" ref="S962">_xlfn.IFS('Paraclinicos '!Y960="","",'Paraclinicos '!Y960&lt;70,1,'Paraclinicos '!Y960&gt;=70,0)</f>
        <v>0</v>
      </c>
      <c r="T962" cm="1">
        <f t="array" ref="T962">_xlfn.IFS('Paraclinicos '!W960="","",'Paraclinicos '!W960&lt;6,4,'Paraclinicos '!W960&lt;10,3,'Paraclinicos '!W960&lt;13,2,'Paraclinicos '!W960&lt;15,1,'Paraclinicos '!W960=15,0)</f>
        <v>4</v>
      </c>
      <c r="U962" s="54">
        <f t="shared" si="42"/>
        <v>7</v>
      </c>
      <c r="V962" cm="1">
        <f t="array" ref="V962">_xlfn.IFS('Paraclinicos '!S960="","",OR('Paraclinicos '!S960&lt;=8,'Paraclinicos '!S960&gt;=25),3,'Paraclinicos '!S960&lt;12,1,'Paraclinicos '!S960&lt;21,0,'Paraclinicos '!S960&lt;25,2)</f>
        <v>2</v>
      </c>
      <c r="W962" t="str">
        <f>IFERROR(IF(INDEX('BD Demog para scores enalazar'!Y$2:'BD Demog para scores enalazar'!Y$3000,MATCH(Formulas!A962,'BD Demog para scores enalazar'!A$2:'BD Demog para scores enalazar'!A$3000,0))=1,"SI","NO"),"")</f>
        <v>NO</v>
      </c>
      <c r="X962" s="9" t="str">
        <f>IFERROR(IF(INDEX('BD Demog para scores enalazar'!AJ$2:'BD Demog para scores enalazar'!AJ$3000,MATCH(Formulas!A962,'BD Demog para scores enalazar'!A$2:'BD Demog para scores enalazar'!A$3000,0))=1,"SI","NO"),"")</f>
        <v>NO</v>
      </c>
      <c r="Y962" cm="1">
        <f t="array" ref="Y962">IF(AND(W962="NO",X962="NO"),_xlfn.IFS('Paraclinicos '!K960&lt;=91,3,'Paraclinicos '!K960&lt;94,2,'Paraclinicos '!K960&lt;96,1,'Paraclinicos '!K960&gt;=96,0),"")</f>
        <v>3</v>
      </c>
      <c r="Z962" t="str" cm="1">
        <f t="array" ref="Z962">IF(OR(W962="SI",X962="SI"),_xlfn.IFS(OR(AND('Paraclinicos '!K961&lt;=83),AND('Paraclinicos '!K961&gt;=97,AA962=2)),3,OR(AND('Paraclinicos '!K961&lt;=86),AND('Paraclinicos '!K961&gt;=94,AA962=2)),2,OR(AND('Paraclinicos '!K961&lt;=88),AND('Paraclinicos '!K961&gt;=92,AA962=2)),1,OR(AND('Paraclinicos '!K961&gt;=88,'Paraclinicos '!K961&lt;=92),AND('Paraclinicos '!K961&gt;=93,AA962=0)),0),"")</f>
        <v/>
      </c>
      <c r="AA962" cm="1">
        <f t="array" ref="AA962">_xlfn.IFS('Paraclinicos '!E960="","",'Paraclinicos '!E960="Oxigeno",2,'Paraclinicos '!E960="Aire",0)</f>
        <v>2</v>
      </c>
    </row>
    <row r="963" spans="1:27" x14ac:dyDescent="0.25">
      <c r="A963">
        <f>'Paraclinicos '!A961</f>
        <v>228</v>
      </c>
      <c r="B963" s="3">
        <f>'Paraclinicos '!R961</f>
        <v>44331</v>
      </c>
      <c r="C963" cm="1">
        <f t="array" ref="C963">_xlfn.IFS('Paraclinicos '!Q961="","",'Paraclinicos '!Q961&gt;60,3,'Paraclinicos '!Q961&lt;=60,1)</f>
        <v>3</v>
      </c>
      <c r="D963" t="str">
        <f>IFERROR(IF(INDEX('BD Demog para scores enalazar'!BC$2:BC$3000,MATCH(Formulas!A963,'BD Demog para scores enalazar'!A$2:A$3000,0))=0,"SI","NO"),"")</f>
        <v>SI</v>
      </c>
      <c r="E963" cm="1">
        <f t="array" ref="E963">_xlfn.IFS(D963="","",D963="SI",4,D963="NO",1)</f>
        <v>4</v>
      </c>
      <c r="F963" cm="1">
        <f t="array" ref="F963">_xlfn.IFS('Paraclinicos '!B961="","",'Paraclinicos '!B961&gt;1,1,'Paraclinicos '!B961&lt;=1,3)</f>
        <v>3</v>
      </c>
      <c r="G963" t="str" cm="1">
        <f t="array" ref="G963">_xlfn.IFS('Paraclinicos '!D961="","",AND('Paraclinicos '!D961&gt;=250,'Paraclinicos '!D961&lt;=500),2,'Paraclinicos '!D961&gt;500,3,'Paraclinicos '!D961&lt;250,1)</f>
        <v/>
      </c>
      <c r="H963" s="50">
        <f t="shared" si="43"/>
        <v>10</v>
      </c>
      <c r="I963" cm="1">
        <f t="array" ref="I963">_xlfn.IFS('Paraclinicos '!Q961="","",'Paraclinicos '!Q961&gt;=65,1,'Paraclinicos '!Q961&lt;65,0)</f>
        <v>0</v>
      </c>
      <c r="J963" cm="1">
        <f t="array" ref="J963">_xlfn.IFS('Paraclinicos '!I961="","",'Paraclinicos '!I961&gt;7,1,'Paraclinicos '!I961&lt;=7,0)</f>
        <v>1</v>
      </c>
      <c r="K963" cm="1">
        <f t="array" ref="K963">_xlfn.IFS('Paraclinicos '!W961="","",'Paraclinicos '!W961&lt;=8,1,'Paraclinicos '!W961&gt;8,0)</f>
        <v>1</v>
      </c>
      <c r="L963" cm="1">
        <f t="array" ref="L963">_xlfn.IFS('Paraclinicos '!S961="","",'Paraclinicos '!S961&gt;=30,1,'Paraclinicos '!S961&lt;30,0)</f>
        <v>1</v>
      </c>
      <c r="M963" cm="1">
        <f t="array" ref="M963">_xlfn.IFS(OR('Paraclinicos '!T961="",'Paraclinicos '!U961=""),"",OR('Paraclinicos '!T961&lt;=90,'Paraclinicos '!U961&lt;=60),1,OR('Paraclinicos '!T961&gt;90,'Paraclinicos '!U961&gt;60),0)</f>
        <v>0</v>
      </c>
      <c r="N963" s="45">
        <f t="shared" si="44"/>
        <v>5</v>
      </c>
      <c r="O963" cm="1">
        <f t="array" ref="O963">_xlfn.IFS(OR('Paraclinicos '!M961="",'Paraclinicos '!N961="",'Paraclinicos '!N961=0),"",'Paraclinicos '!M961/'Paraclinicos '!N961&lt;100,4,'Paraclinicos '!M961/'Paraclinicos '!N961&lt;200,3,'Paraclinicos '!M961/'Paraclinicos '!N961&lt;300,2,'Paraclinicos '!M961/'Paraclinicos '!N961&lt;400,1,'Paraclinicos '!M961/'Paraclinicos '!N961&gt;=400,0)</f>
        <v>2</v>
      </c>
      <c r="P963" cm="1">
        <f t="array" ref="P963">_xlfn.IFS('Paraclinicos '!C961="","",'Paraclinicos '!C961&lt;20,4,'Paraclinicos '!C961&lt;50,3,'Paraclinicos '!C961&lt;100,2,'Paraclinicos '!C961&lt;150,1,'Paraclinicos '!C961&gt;150,0)</f>
        <v>0</v>
      </c>
      <c r="Q963" cm="1">
        <f t="array" ref="Q963">_xlfn.IFS('Paraclinicos '!O961="","",'Paraclinicos '!O961&lt;1.2,0,'Paraclinicos '!O961&lt;2,1,'Paraclinicos '!O961&lt;3.5,2,'Paraclinicos '!O961&lt;5,3,'Paraclinicos '!O961&gt;5,4)</f>
        <v>0</v>
      </c>
      <c r="R963" t="str" cm="1">
        <f t="array" ref="R963">_xlfn.IFS('Paraclinicos '!J961="","",'Paraclinicos '!J961&lt;1.2,0,'Paraclinicos '!J961&lt;2,1,'Paraclinicos '!J961&lt;6,2,'Paraclinicos '!J961&lt;12,3,'Paraclinicos '!J961&gt;=12,4)</f>
        <v/>
      </c>
      <c r="S963" cm="1">
        <f t="array" ref="S963">_xlfn.IFS('Paraclinicos '!Y961="","",'Paraclinicos '!Y961&lt;70,1,'Paraclinicos '!Y961&gt;=70,0)</f>
        <v>0</v>
      </c>
      <c r="T963" cm="1">
        <f t="array" ref="T963">_xlfn.IFS('Paraclinicos '!W961="","",'Paraclinicos '!W961&lt;6,4,'Paraclinicos '!W961&lt;10,3,'Paraclinicos '!W961&lt;13,2,'Paraclinicos '!W961&lt;15,1,'Paraclinicos '!W961=15,0)</f>
        <v>4</v>
      </c>
      <c r="U963" s="54">
        <f t="shared" ref="U963:U1026" si="45">IF(AND(O963="",P963="",Q963="",R963="",S963="",T963=""),"",SUM(O963:T963))</f>
        <v>6</v>
      </c>
      <c r="V963" cm="1">
        <f t="array" ref="V963">_xlfn.IFS('Paraclinicos '!S961="","",OR('Paraclinicos '!S961&lt;=8,'Paraclinicos '!S961&gt;=25),3,'Paraclinicos '!S961&lt;12,1,'Paraclinicos '!S961&lt;21,0,'Paraclinicos '!S961&lt;25,2)</f>
        <v>3</v>
      </c>
      <c r="W963" t="str">
        <f>IFERROR(IF(INDEX('BD Demog para scores enalazar'!Y$2:'BD Demog para scores enalazar'!Y$3000,MATCH(Formulas!A963,'BD Demog para scores enalazar'!A$2:'BD Demog para scores enalazar'!A$3000,0))=1,"SI","NO"),"")</f>
        <v>NO</v>
      </c>
      <c r="X963" s="9" t="str">
        <f>IFERROR(IF(INDEX('BD Demog para scores enalazar'!AJ$2:'BD Demog para scores enalazar'!AJ$3000,MATCH(Formulas!A963,'BD Demog para scores enalazar'!A$2:'BD Demog para scores enalazar'!A$3000,0))=1,"SI","NO"),"")</f>
        <v>NO</v>
      </c>
      <c r="Y963" cm="1">
        <f t="array" ref="Y963">IF(AND(W963="NO",X963="NO"),_xlfn.IFS('Paraclinicos '!K961&lt;=91,3,'Paraclinicos '!K961&lt;94,2,'Paraclinicos '!K961&lt;96,1,'Paraclinicos '!K961&gt;=96,0),"")</f>
        <v>3</v>
      </c>
      <c r="Z963" t="str" cm="1">
        <f t="array" ref="Z963">IF(OR(W963="SI",X963="SI"),_xlfn.IFS(OR(AND('Paraclinicos '!K962&lt;=83),AND('Paraclinicos '!K962&gt;=97,AA963=2)),3,OR(AND('Paraclinicos '!K962&lt;=86),AND('Paraclinicos '!K962&gt;=94,AA963=2)),2,OR(AND('Paraclinicos '!K962&lt;=88),AND('Paraclinicos '!K962&gt;=92,AA963=2)),1,OR(AND('Paraclinicos '!K962&gt;=88,'Paraclinicos '!K962&lt;=92),AND('Paraclinicos '!K962&gt;=93,AA963=0)),0),"")</f>
        <v/>
      </c>
      <c r="AA963" cm="1">
        <f t="array" ref="AA963">_xlfn.IFS('Paraclinicos '!E961="","",'Paraclinicos '!E961="Oxigeno",2,'Paraclinicos '!E961="Aire",0)</f>
        <v>2</v>
      </c>
    </row>
    <row r="964" spans="1:27" x14ac:dyDescent="0.25">
      <c r="A964">
        <f>'Paraclinicos '!A962</f>
        <v>228</v>
      </c>
      <c r="B964" s="3">
        <f>'Paraclinicos '!R962</f>
        <v>44333</v>
      </c>
      <c r="C964" cm="1">
        <f t="array" ref="C964">_xlfn.IFS('Paraclinicos '!Q962="","",'Paraclinicos '!Q962&gt;60,3,'Paraclinicos '!Q962&lt;=60,1)</f>
        <v>3</v>
      </c>
      <c r="D964" t="str">
        <f>IFERROR(IF(INDEX('BD Demog para scores enalazar'!BC$2:BC$3000,MATCH(Formulas!A964,'BD Demog para scores enalazar'!A$2:A$3000,0))=0,"SI","NO"),"")</f>
        <v>SI</v>
      </c>
      <c r="E964" cm="1">
        <f t="array" ref="E964">_xlfn.IFS(D964="","",D964="SI",4,D964="NO",1)</f>
        <v>4</v>
      </c>
      <c r="F964" cm="1">
        <f t="array" ref="F964">_xlfn.IFS('Paraclinicos '!B962="","",'Paraclinicos '!B962&gt;1,1,'Paraclinicos '!B962&lt;=1,3)</f>
        <v>3</v>
      </c>
      <c r="G964" t="str" cm="1">
        <f t="array" ref="G964">_xlfn.IFS('Paraclinicos '!D962="","",AND('Paraclinicos '!D962&gt;=250,'Paraclinicos '!D962&lt;=500),2,'Paraclinicos '!D962&gt;500,3,'Paraclinicos '!D962&lt;250,1)</f>
        <v/>
      </c>
      <c r="H964" s="50">
        <f t="shared" ref="H964:H1027" si="46">IF(AND(C964="",E964="",F964="",G964=""),"",SUM(C964,E964:G964))</f>
        <v>10</v>
      </c>
      <c r="I964" cm="1">
        <f t="array" ref="I964">_xlfn.IFS('Paraclinicos '!Q962="","",'Paraclinicos '!Q962&gt;=65,1,'Paraclinicos '!Q962&lt;65,0)</f>
        <v>0</v>
      </c>
      <c r="J964" cm="1">
        <f t="array" ref="J964">_xlfn.IFS('Paraclinicos '!I962="","",'Paraclinicos '!I962&gt;7,1,'Paraclinicos '!I962&lt;=7,0)</f>
        <v>1</v>
      </c>
      <c r="K964" cm="1">
        <f t="array" ref="K964">_xlfn.IFS('Paraclinicos '!W962="","",'Paraclinicos '!W962&lt;=8,1,'Paraclinicos '!W962&gt;8,0)</f>
        <v>1</v>
      </c>
      <c r="L964" cm="1">
        <f t="array" ref="L964">_xlfn.IFS('Paraclinicos '!S962="","",'Paraclinicos '!S962&gt;=30,1,'Paraclinicos '!S962&lt;30,0)</f>
        <v>0</v>
      </c>
      <c r="M964" cm="1">
        <f t="array" ref="M964">_xlfn.IFS(OR('Paraclinicos '!T962="",'Paraclinicos '!U962=""),"",OR('Paraclinicos '!T962&lt;=90,'Paraclinicos '!U962&lt;=60),1,OR('Paraclinicos '!T962&gt;90,'Paraclinicos '!U962&gt;60),0)</f>
        <v>0</v>
      </c>
      <c r="N964" s="45">
        <f t="shared" ref="N964:N1027" si="47">IF(AND(J963="",J964="",K964="",L964="",M964=""),"",SUM(J963:M964))</f>
        <v>5</v>
      </c>
      <c r="O964" cm="1">
        <f t="array" ref="O964">_xlfn.IFS(OR('Paraclinicos '!M962="",'Paraclinicos '!N962="",'Paraclinicos '!N962=0),"",'Paraclinicos '!M962/'Paraclinicos '!N962&lt;100,4,'Paraclinicos '!M962/'Paraclinicos '!N962&lt;200,3,'Paraclinicos '!M962/'Paraclinicos '!N962&lt;300,2,'Paraclinicos '!M962/'Paraclinicos '!N962&lt;400,1,'Paraclinicos '!M962/'Paraclinicos '!N962&gt;=400,0)</f>
        <v>3</v>
      </c>
      <c r="P964" cm="1">
        <f t="array" ref="P964">_xlfn.IFS('Paraclinicos '!C962="","",'Paraclinicos '!C962&lt;20,4,'Paraclinicos '!C962&lt;50,3,'Paraclinicos '!C962&lt;100,2,'Paraclinicos '!C962&lt;150,1,'Paraclinicos '!C962&gt;150,0)</f>
        <v>0</v>
      </c>
      <c r="Q964" cm="1">
        <f t="array" ref="Q964">_xlfn.IFS('Paraclinicos '!O962="","",'Paraclinicos '!O962&lt;1.2,0,'Paraclinicos '!O962&lt;2,1,'Paraclinicos '!O962&lt;3.5,2,'Paraclinicos '!O962&lt;5,3,'Paraclinicos '!O962&gt;5,4)</f>
        <v>0</v>
      </c>
      <c r="R964" t="str" cm="1">
        <f t="array" ref="R964">_xlfn.IFS('Paraclinicos '!J962="","",'Paraclinicos '!J962&lt;1.2,0,'Paraclinicos '!J962&lt;2,1,'Paraclinicos '!J962&lt;6,2,'Paraclinicos '!J962&lt;12,3,'Paraclinicos '!J962&gt;=12,4)</f>
        <v/>
      </c>
      <c r="S964" cm="1">
        <f t="array" ref="S964">_xlfn.IFS('Paraclinicos '!Y962="","",'Paraclinicos '!Y962&lt;70,1,'Paraclinicos '!Y962&gt;=70,0)</f>
        <v>0</v>
      </c>
      <c r="T964" cm="1">
        <f t="array" ref="T964">_xlfn.IFS('Paraclinicos '!W962="","",'Paraclinicos '!W962&lt;6,4,'Paraclinicos '!W962&lt;10,3,'Paraclinicos '!W962&lt;13,2,'Paraclinicos '!W962&lt;15,1,'Paraclinicos '!W962=15,0)</f>
        <v>4</v>
      </c>
      <c r="U964" s="54">
        <f t="shared" si="45"/>
        <v>7</v>
      </c>
      <c r="V964" cm="1">
        <f t="array" ref="V964">_xlfn.IFS('Paraclinicos '!S962="","",OR('Paraclinicos '!S962&lt;=8,'Paraclinicos '!S962&gt;=25),3,'Paraclinicos '!S962&lt;12,1,'Paraclinicos '!S962&lt;21,0,'Paraclinicos '!S962&lt;25,2)</f>
        <v>0</v>
      </c>
      <c r="W964" t="str">
        <f>IFERROR(IF(INDEX('BD Demog para scores enalazar'!Y$2:'BD Demog para scores enalazar'!Y$3000,MATCH(Formulas!A964,'BD Demog para scores enalazar'!A$2:'BD Demog para scores enalazar'!A$3000,0))=1,"SI","NO"),"")</f>
        <v>NO</v>
      </c>
      <c r="X964" s="9" t="str">
        <f>IFERROR(IF(INDEX('BD Demog para scores enalazar'!AJ$2:'BD Demog para scores enalazar'!AJ$3000,MATCH(Formulas!A964,'BD Demog para scores enalazar'!A$2:'BD Demog para scores enalazar'!A$3000,0))=1,"SI","NO"),"")</f>
        <v>NO</v>
      </c>
      <c r="Y964" cm="1">
        <f t="array" ref="Y964">IF(AND(W964="NO",X964="NO"),_xlfn.IFS('Paraclinicos '!K962&lt;=91,3,'Paraclinicos '!K962&lt;94,2,'Paraclinicos '!K962&lt;96,1,'Paraclinicos '!K962&gt;=96,0),"")</f>
        <v>3</v>
      </c>
      <c r="Z964" t="str" cm="1">
        <f t="array" ref="Z964">IF(OR(W964="SI",X964="SI"),_xlfn.IFS(OR(AND('Paraclinicos '!K963&lt;=83),AND('Paraclinicos '!K963&gt;=97,AA964=2)),3,OR(AND('Paraclinicos '!K963&lt;=86),AND('Paraclinicos '!K963&gt;=94,AA964=2)),2,OR(AND('Paraclinicos '!K963&lt;=88),AND('Paraclinicos '!K963&gt;=92,AA964=2)),1,OR(AND('Paraclinicos '!K963&gt;=88,'Paraclinicos '!K963&lt;=92),AND('Paraclinicos '!K963&gt;=93,AA964=0)),0),"")</f>
        <v/>
      </c>
      <c r="AA964" cm="1">
        <f t="array" ref="AA964">_xlfn.IFS('Paraclinicos '!E962="","",'Paraclinicos '!E962="Oxigeno",2,'Paraclinicos '!E962="Aire",0)</f>
        <v>2</v>
      </c>
    </row>
    <row r="965" spans="1:27" x14ac:dyDescent="0.25">
      <c r="A965">
        <f>'Paraclinicos '!A963</f>
        <v>228</v>
      </c>
      <c r="B965" s="3">
        <f>'Paraclinicos '!R963</f>
        <v>44334</v>
      </c>
      <c r="C965" cm="1">
        <f t="array" ref="C965">_xlfn.IFS('Paraclinicos '!Q963="","",'Paraclinicos '!Q963&gt;60,3,'Paraclinicos '!Q963&lt;=60,1)</f>
        <v>3</v>
      </c>
      <c r="D965" t="str">
        <f>IFERROR(IF(INDEX('BD Demog para scores enalazar'!BC$2:BC$3000,MATCH(Formulas!A965,'BD Demog para scores enalazar'!A$2:A$3000,0))=0,"SI","NO"),"")</f>
        <v>SI</v>
      </c>
      <c r="E965" cm="1">
        <f t="array" ref="E965">_xlfn.IFS(D965="","",D965="SI",4,D965="NO",1)</f>
        <v>4</v>
      </c>
      <c r="F965" cm="1">
        <f t="array" ref="F965">_xlfn.IFS('Paraclinicos '!B963="","",'Paraclinicos '!B963&gt;1,1,'Paraclinicos '!B963&lt;=1,3)</f>
        <v>3</v>
      </c>
      <c r="G965" t="str" cm="1">
        <f t="array" ref="G965">_xlfn.IFS('Paraclinicos '!D963="","",AND('Paraclinicos '!D963&gt;=250,'Paraclinicos '!D963&lt;=500),2,'Paraclinicos '!D963&gt;500,3,'Paraclinicos '!D963&lt;250,1)</f>
        <v/>
      </c>
      <c r="H965" s="50">
        <f t="shared" si="46"/>
        <v>10</v>
      </c>
      <c r="I965" cm="1">
        <f t="array" ref="I965">_xlfn.IFS('Paraclinicos '!Q963="","",'Paraclinicos '!Q963&gt;=65,1,'Paraclinicos '!Q963&lt;65,0)</f>
        <v>0</v>
      </c>
      <c r="J965" t="str" cm="1">
        <f t="array" ref="J965">_xlfn.IFS('Paraclinicos '!I963="","",'Paraclinicos '!I963&gt;7,1,'Paraclinicos '!I963&lt;=7,0)</f>
        <v/>
      </c>
      <c r="K965" cm="1">
        <f t="array" ref="K965">_xlfn.IFS('Paraclinicos '!W963="","",'Paraclinicos '!W963&lt;=8,1,'Paraclinicos '!W963&gt;8,0)</f>
        <v>1</v>
      </c>
      <c r="L965" cm="1">
        <f t="array" ref="L965">_xlfn.IFS('Paraclinicos '!S963="","",'Paraclinicos '!S963&gt;=30,1,'Paraclinicos '!S963&lt;30,0)</f>
        <v>0</v>
      </c>
      <c r="M965" cm="1">
        <f t="array" ref="M965">_xlfn.IFS(OR('Paraclinicos '!T963="",'Paraclinicos '!U963=""),"",OR('Paraclinicos '!T963&lt;=90,'Paraclinicos '!U963&lt;=60),1,OR('Paraclinicos '!T963&gt;90,'Paraclinicos '!U963&gt;60),0)</f>
        <v>0</v>
      </c>
      <c r="N965" s="45">
        <f t="shared" si="47"/>
        <v>3</v>
      </c>
      <c r="O965" cm="1">
        <f t="array" ref="O965">_xlfn.IFS(OR('Paraclinicos '!M963="",'Paraclinicos '!N963="",'Paraclinicos '!N963=0),"",'Paraclinicos '!M963/'Paraclinicos '!N963&lt;100,4,'Paraclinicos '!M963/'Paraclinicos '!N963&lt;200,3,'Paraclinicos '!M963/'Paraclinicos '!N963&lt;300,2,'Paraclinicos '!M963/'Paraclinicos '!N963&lt;400,1,'Paraclinicos '!M963/'Paraclinicos '!N963&gt;=400,0)</f>
        <v>2</v>
      </c>
      <c r="P965" cm="1">
        <f t="array" ref="P965">_xlfn.IFS('Paraclinicos '!C963="","",'Paraclinicos '!C963&lt;20,4,'Paraclinicos '!C963&lt;50,3,'Paraclinicos '!C963&lt;100,2,'Paraclinicos '!C963&lt;150,1,'Paraclinicos '!C963&gt;150,0)</f>
        <v>0</v>
      </c>
      <c r="Q965" cm="1">
        <f t="array" ref="Q965">_xlfn.IFS('Paraclinicos '!O963="","",'Paraclinicos '!O963&lt;1.2,0,'Paraclinicos '!O963&lt;2,1,'Paraclinicos '!O963&lt;3.5,2,'Paraclinicos '!O963&lt;5,3,'Paraclinicos '!O963&gt;5,4)</f>
        <v>0</v>
      </c>
      <c r="R965" t="str" cm="1">
        <f t="array" ref="R965">_xlfn.IFS('Paraclinicos '!J963="","",'Paraclinicos '!J963&lt;1.2,0,'Paraclinicos '!J963&lt;2,1,'Paraclinicos '!J963&lt;6,2,'Paraclinicos '!J963&lt;12,3,'Paraclinicos '!J963&gt;=12,4)</f>
        <v/>
      </c>
      <c r="S965" cm="1">
        <f t="array" ref="S965">_xlfn.IFS('Paraclinicos '!Y963="","",'Paraclinicos '!Y963&lt;70,1,'Paraclinicos '!Y963&gt;=70,0)</f>
        <v>0</v>
      </c>
      <c r="T965" cm="1">
        <f t="array" ref="T965">_xlfn.IFS('Paraclinicos '!W963="","",'Paraclinicos '!W963&lt;6,4,'Paraclinicos '!W963&lt;10,3,'Paraclinicos '!W963&lt;13,2,'Paraclinicos '!W963&lt;15,1,'Paraclinicos '!W963=15,0)</f>
        <v>4</v>
      </c>
      <c r="U965" s="54">
        <f t="shared" si="45"/>
        <v>6</v>
      </c>
      <c r="V965" cm="1">
        <f t="array" ref="V965">_xlfn.IFS('Paraclinicos '!S963="","",OR('Paraclinicos '!S963&lt;=8,'Paraclinicos '!S963&gt;=25),3,'Paraclinicos '!S963&lt;12,1,'Paraclinicos '!S963&lt;21,0,'Paraclinicos '!S963&lt;25,2)</f>
        <v>0</v>
      </c>
      <c r="W965" t="str">
        <f>IFERROR(IF(INDEX('BD Demog para scores enalazar'!Y$2:'BD Demog para scores enalazar'!Y$3000,MATCH(Formulas!A965,'BD Demog para scores enalazar'!A$2:'BD Demog para scores enalazar'!A$3000,0))=1,"SI","NO"),"")</f>
        <v>NO</v>
      </c>
      <c r="X965" s="9" t="str">
        <f>IFERROR(IF(INDEX('BD Demog para scores enalazar'!AJ$2:'BD Demog para scores enalazar'!AJ$3000,MATCH(Formulas!A965,'BD Demog para scores enalazar'!A$2:'BD Demog para scores enalazar'!A$3000,0))=1,"SI","NO"),"")</f>
        <v>NO</v>
      </c>
      <c r="Y965" cm="1">
        <f t="array" ref="Y965">IF(AND(W965="NO",X965="NO"),_xlfn.IFS('Paraclinicos '!K963&lt;=91,3,'Paraclinicos '!K963&lt;94,2,'Paraclinicos '!K963&lt;96,1,'Paraclinicos '!K963&gt;=96,0),"")</f>
        <v>2</v>
      </c>
      <c r="Z965" t="str" cm="1">
        <f t="array" ref="Z965">IF(OR(W965="SI",X965="SI"),_xlfn.IFS(OR(AND('Paraclinicos '!K964&lt;=83),AND('Paraclinicos '!K964&gt;=97,AA965=2)),3,OR(AND('Paraclinicos '!K964&lt;=86),AND('Paraclinicos '!K964&gt;=94,AA965=2)),2,OR(AND('Paraclinicos '!K964&lt;=88),AND('Paraclinicos '!K964&gt;=92,AA965=2)),1,OR(AND('Paraclinicos '!K964&gt;=88,'Paraclinicos '!K964&lt;=92),AND('Paraclinicos '!K964&gt;=93,AA965=0)),0),"")</f>
        <v/>
      </c>
      <c r="AA965" cm="1">
        <f t="array" ref="AA965">_xlfn.IFS('Paraclinicos '!E963="","",'Paraclinicos '!E963="Oxigeno",2,'Paraclinicos '!E963="Aire",0)</f>
        <v>2</v>
      </c>
    </row>
    <row r="966" spans="1:27" x14ac:dyDescent="0.25">
      <c r="A966">
        <f>'Paraclinicos '!A964</f>
        <v>228</v>
      </c>
      <c r="B966" s="3">
        <f>'Paraclinicos '!R964</f>
        <v>44335</v>
      </c>
      <c r="C966" cm="1">
        <f t="array" ref="C966">_xlfn.IFS('Paraclinicos '!Q964="","",'Paraclinicos '!Q964&gt;60,3,'Paraclinicos '!Q964&lt;=60,1)</f>
        <v>3</v>
      </c>
      <c r="D966" t="str">
        <f>IFERROR(IF(INDEX('BD Demog para scores enalazar'!BC$2:BC$3000,MATCH(Formulas!A966,'BD Demog para scores enalazar'!A$2:A$3000,0))=0,"SI","NO"),"")</f>
        <v>SI</v>
      </c>
      <c r="E966" cm="1">
        <f t="array" ref="E966">_xlfn.IFS(D966="","",D966="SI",4,D966="NO",1)</f>
        <v>4</v>
      </c>
      <c r="F966" cm="1">
        <f t="array" ref="F966">_xlfn.IFS('Paraclinicos '!B964="","",'Paraclinicos '!B964&gt;1,1,'Paraclinicos '!B964&lt;=1,3)</f>
        <v>1</v>
      </c>
      <c r="G966" t="str" cm="1">
        <f t="array" ref="G966">_xlfn.IFS('Paraclinicos '!D964="","",AND('Paraclinicos '!D964&gt;=250,'Paraclinicos '!D964&lt;=500),2,'Paraclinicos '!D964&gt;500,3,'Paraclinicos '!D964&lt;250,1)</f>
        <v/>
      </c>
      <c r="H966" s="50">
        <f t="shared" si="46"/>
        <v>8</v>
      </c>
      <c r="I966" cm="1">
        <f t="array" ref="I966">_xlfn.IFS('Paraclinicos '!Q964="","",'Paraclinicos '!Q964&gt;=65,1,'Paraclinicos '!Q964&lt;65,0)</f>
        <v>0</v>
      </c>
      <c r="J966" cm="1">
        <f t="array" ref="J966">_xlfn.IFS('Paraclinicos '!I964="","",'Paraclinicos '!I964&gt;7,1,'Paraclinicos '!I964&lt;=7,0)</f>
        <v>1</v>
      </c>
      <c r="K966" cm="1">
        <f t="array" ref="K966">_xlfn.IFS('Paraclinicos '!W964="","",'Paraclinicos '!W964&lt;=8,1,'Paraclinicos '!W964&gt;8,0)</f>
        <v>0</v>
      </c>
      <c r="L966" cm="1">
        <f t="array" ref="L966">_xlfn.IFS('Paraclinicos '!S964="","",'Paraclinicos '!S964&gt;=30,1,'Paraclinicos '!S964&lt;30,0)</f>
        <v>0</v>
      </c>
      <c r="M966" cm="1">
        <f t="array" ref="M966">_xlfn.IFS(OR('Paraclinicos '!T964="",'Paraclinicos '!U964=""),"",OR('Paraclinicos '!T964&lt;=90,'Paraclinicos '!U964&lt;=60),1,OR('Paraclinicos '!T964&gt;90,'Paraclinicos '!U964&gt;60),0)</f>
        <v>0</v>
      </c>
      <c r="N966" s="45">
        <f t="shared" si="47"/>
        <v>2</v>
      </c>
      <c r="O966" cm="1">
        <f t="array" ref="O966">_xlfn.IFS(OR('Paraclinicos '!M964="",'Paraclinicos '!N964="",'Paraclinicos '!N964=0),"",'Paraclinicos '!M964/'Paraclinicos '!N964&lt;100,4,'Paraclinicos '!M964/'Paraclinicos '!N964&lt;200,3,'Paraclinicos '!M964/'Paraclinicos '!N964&lt;300,2,'Paraclinicos '!M964/'Paraclinicos '!N964&lt;400,1,'Paraclinicos '!M964/'Paraclinicos '!N964&gt;=400,0)</f>
        <v>2</v>
      </c>
      <c r="P966" cm="1">
        <f t="array" ref="P966">_xlfn.IFS('Paraclinicos '!C964="","",'Paraclinicos '!C964&lt;20,4,'Paraclinicos '!C964&lt;50,3,'Paraclinicos '!C964&lt;100,2,'Paraclinicos '!C964&lt;150,1,'Paraclinicos '!C964&gt;150,0)</f>
        <v>0</v>
      </c>
      <c r="Q966" cm="1">
        <f t="array" ref="Q966">_xlfn.IFS('Paraclinicos '!O964="","",'Paraclinicos '!O964&lt;1.2,0,'Paraclinicos '!O964&lt;2,1,'Paraclinicos '!O964&lt;3.5,2,'Paraclinicos '!O964&lt;5,3,'Paraclinicos '!O964&gt;5,4)</f>
        <v>0</v>
      </c>
      <c r="R966" t="str" cm="1">
        <f t="array" ref="R966">_xlfn.IFS('Paraclinicos '!J964="","",'Paraclinicos '!J964&lt;1.2,0,'Paraclinicos '!J964&lt;2,1,'Paraclinicos '!J964&lt;6,2,'Paraclinicos '!J964&lt;12,3,'Paraclinicos '!J964&gt;=12,4)</f>
        <v/>
      </c>
      <c r="S966" cm="1">
        <f t="array" ref="S966">_xlfn.IFS('Paraclinicos '!Y964="","",'Paraclinicos '!Y964&lt;70,1,'Paraclinicos '!Y964&gt;=70,0)</f>
        <v>0</v>
      </c>
      <c r="T966" cm="1">
        <f t="array" ref="T966">_xlfn.IFS('Paraclinicos '!W964="","",'Paraclinicos '!W964&lt;6,4,'Paraclinicos '!W964&lt;10,3,'Paraclinicos '!W964&lt;13,2,'Paraclinicos '!W964&lt;15,1,'Paraclinicos '!W964=15,0)</f>
        <v>0</v>
      </c>
      <c r="U966" s="54">
        <f t="shared" si="45"/>
        <v>2</v>
      </c>
      <c r="V966" cm="1">
        <f t="array" ref="V966">_xlfn.IFS('Paraclinicos '!S964="","",OR('Paraclinicos '!S964&lt;=8,'Paraclinicos '!S964&gt;=25),3,'Paraclinicos '!S964&lt;12,1,'Paraclinicos '!S964&lt;21,0,'Paraclinicos '!S964&lt;25,2)</f>
        <v>2</v>
      </c>
      <c r="W966" t="str">
        <f>IFERROR(IF(INDEX('BD Demog para scores enalazar'!Y$2:'BD Demog para scores enalazar'!Y$3000,MATCH(Formulas!A966,'BD Demog para scores enalazar'!A$2:'BD Demog para scores enalazar'!A$3000,0))=1,"SI","NO"),"")</f>
        <v>NO</v>
      </c>
      <c r="X966" s="9" t="str">
        <f>IFERROR(IF(INDEX('BD Demog para scores enalazar'!AJ$2:'BD Demog para scores enalazar'!AJ$3000,MATCH(Formulas!A966,'BD Demog para scores enalazar'!A$2:'BD Demog para scores enalazar'!A$3000,0))=1,"SI","NO"),"")</f>
        <v>NO</v>
      </c>
      <c r="Y966" cm="1">
        <f t="array" ref="Y966">IF(AND(W966="NO",X966="NO"),_xlfn.IFS('Paraclinicos '!K964&lt;=91,3,'Paraclinicos '!K964&lt;94,2,'Paraclinicos '!K964&lt;96,1,'Paraclinicos '!K964&gt;=96,0),"")</f>
        <v>3</v>
      </c>
      <c r="Z966" t="str" cm="1">
        <f t="array" ref="Z966">IF(OR(W966="SI",X966="SI"),_xlfn.IFS(OR(AND('Paraclinicos '!K965&lt;=83),AND('Paraclinicos '!K965&gt;=97,AA966=2)),3,OR(AND('Paraclinicos '!K965&lt;=86),AND('Paraclinicos '!K965&gt;=94,AA966=2)),2,OR(AND('Paraclinicos '!K965&lt;=88),AND('Paraclinicos '!K965&gt;=92,AA966=2)),1,OR(AND('Paraclinicos '!K965&gt;=88,'Paraclinicos '!K965&lt;=92),AND('Paraclinicos '!K965&gt;=93,AA966=0)),0),"")</f>
        <v/>
      </c>
      <c r="AA966" cm="1">
        <f t="array" ref="AA966">_xlfn.IFS('Paraclinicos '!E964="","",'Paraclinicos '!E964="Oxigeno",2,'Paraclinicos '!E964="Aire",0)</f>
        <v>2</v>
      </c>
    </row>
    <row r="967" spans="1:27" x14ac:dyDescent="0.25">
      <c r="A967">
        <f>'Paraclinicos '!A965</f>
        <v>228</v>
      </c>
      <c r="B967" s="3">
        <f>'Paraclinicos '!R965</f>
        <v>44336</v>
      </c>
      <c r="C967" cm="1">
        <f t="array" ref="C967">_xlfn.IFS('Paraclinicos '!Q965="","",'Paraclinicos '!Q965&gt;60,3,'Paraclinicos '!Q965&lt;=60,1)</f>
        <v>3</v>
      </c>
      <c r="D967" t="str">
        <f>IFERROR(IF(INDEX('BD Demog para scores enalazar'!BC$2:BC$3000,MATCH(Formulas!A967,'BD Demog para scores enalazar'!A$2:A$3000,0))=0,"SI","NO"),"")</f>
        <v>SI</v>
      </c>
      <c r="E967" cm="1">
        <f t="array" ref="E967">_xlfn.IFS(D967="","",D967="SI",4,D967="NO",1)</f>
        <v>4</v>
      </c>
      <c r="F967" cm="1">
        <f t="array" ref="F967">_xlfn.IFS('Paraclinicos '!B965="","",'Paraclinicos '!B965&gt;1,1,'Paraclinicos '!B965&lt;=1,3)</f>
        <v>1</v>
      </c>
      <c r="G967" t="str" cm="1">
        <f t="array" ref="G967">_xlfn.IFS('Paraclinicos '!D965="","",AND('Paraclinicos '!D965&gt;=250,'Paraclinicos '!D965&lt;=500),2,'Paraclinicos '!D965&gt;500,3,'Paraclinicos '!D965&lt;250,1)</f>
        <v/>
      </c>
      <c r="H967" s="50">
        <f t="shared" si="46"/>
        <v>8</v>
      </c>
      <c r="I967" cm="1">
        <f t="array" ref="I967">_xlfn.IFS('Paraclinicos '!Q965="","",'Paraclinicos '!Q965&gt;=65,1,'Paraclinicos '!Q965&lt;65,0)</f>
        <v>0</v>
      </c>
      <c r="J967" cm="1">
        <f t="array" ref="J967">_xlfn.IFS('Paraclinicos '!I965="","",'Paraclinicos '!I965&gt;7,1,'Paraclinicos '!I965&lt;=7,0)</f>
        <v>1</v>
      </c>
      <c r="K967" cm="1">
        <f t="array" ref="K967">_xlfn.IFS('Paraclinicos '!W965="","",'Paraclinicos '!W965&lt;=8,1,'Paraclinicos '!W965&gt;8,0)</f>
        <v>0</v>
      </c>
      <c r="L967" cm="1">
        <f t="array" ref="L967">_xlfn.IFS('Paraclinicos '!S965="","",'Paraclinicos '!S965&gt;=30,1,'Paraclinicos '!S965&lt;30,0)</f>
        <v>0</v>
      </c>
      <c r="M967" cm="1">
        <f t="array" ref="M967">_xlfn.IFS(OR('Paraclinicos '!T965="",'Paraclinicos '!U965=""),"",OR('Paraclinicos '!T965&lt;=90,'Paraclinicos '!U965&lt;=60),1,OR('Paraclinicos '!T965&gt;90,'Paraclinicos '!U965&gt;60),0)</f>
        <v>0</v>
      </c>
      <c r="N967" s="45">
        <f t="shared" si="47"/>
        <v>2</v>
      </c>
      <c r="O967" cm="1">
        <f t="array" ref="O967">_xlfn.IFS(OR('Paraclinicos '!M965="",'Paraclinicos '!N965="",'Paraclinicos '!N965=0),"",'Paraclinicos '!M965/'Paraclinicos '!N965&lt;100,4,'Paraclinicos '!M965/'Paraclinicos '!N965&lt;200,3,'Paraclinicos '!M965/'Paraclinicos '!N965&lt;300,2,'Paraclinicos '!M965/'Paraclinicos '!N965&lt;400,1,'Paraclinicos '!M965/'Paraclinicos '!N965&gt;=400,0)</f>
        <v>3</v>
      </c>
      <c r="P967" cm="1">
        <f t="array" ref="P967">_xlfn.IFS('Paraclinicos '!C965="","",'Paraclinicos '!C965&lt;20,4,'Paraclinicos '!C965&lt;50,3,'Paraclinicos '!C965&lt;100,2,'Paraclinicos '!C965&lt;150,1,'Paraclinicos '!C965&gt;150,0)</f>
        <v>0</v>
      </c>
      <c r="Q967" t="str" cm="1">
        <f t="array" ref="Q967">_xlfn.IFS('Paraclinicos '!O965="","",'Paraclinicos '!O965&lt;1.2,0,'Paraclinicos '!O965&lt;2,1,'Paraclinicos '!O965&lt;3.5,2,'Paraclinicos '!O965&lt;5,3,'Paraclinicos '!O965&gt;5,4)</f>
        <v/>
      </c>
      <c r="R967" t="str" cm="1">
        <f t="array" ref="R967">_xlfn.IFS('Paraclinicos '!J965="","",'Paraclinicos '!J965&lt;1.2,0,'Paraclinicos '!J965&lt;2,1,'Paraclinicos '!J965&lt;6,2,'Paraclinicos '!J965&lt;12,3,'Paraclinicos '!J965&gt;=12,4)</f>
        <v/>
      </c>
      <c r="S967" cm="1">
        <f t="array" ref="S967">_xlfn.IFS('Paraclinicos '!Y965="","",'Paraclinicos '!Y965&lt;70,1,'Paraclinicos '!Y965&gt;=70,0)</f>
        <v>0</v>
      </c>
      <c r="T967" cm="1">
        <f t="array" ref="T967">_xlfn.IFS('Paraclinicos '!W965="","",'Paraclinicos '!W965&lt;6,4,'Paraclinicos '!W965&lt;10,3,'Paraclinicos '!W965&lt;13,2,'Paraclinicos '!W965&lt;15,1,'Paraclinicos '!W965=15,0)</f>
        <v>0</v>
      </c>
      <c r="U967" s="54">
        <f t="shared" si="45"/>
        <v>3</v>
      </c>
      <c r="V967" cm="1">
        <f t="array" ref="V967">_xlfn.IFS('Paraclinicos '!S965="","",OR('Paraclinicos '!S965&lt;=8,'Paraclinicos '!S965&gt;=25),3,'Paraclinicos '!S965&lt;12,1,'Paraclinicos '!S965&lt;21,0,'Paraclinicos '!S965&lt;25,2)</f>
        <v>3</v>
      </c>
      <c r="W967" t="str">
        <f>IFERROR(IF(INDEX('BD Demog para scores enalazar'!Y$2:'BD Demog para scores enalazar'!Y$3000,MATCH(Formulas!A967,'BD Demog para scores enalazar'!A$2:'BD Demog para scores enalazar'!A$3000,0))=1,"SI","NO"),"")</f>
        <v>NO</v>
      </c>
      <c r="X967" s="9" t="str">
        <f>IFERROR(IF(INDEX('BD Demog para scores enalazar'!AJ$2:'BD Demog para scores enalazar'!AJ$3000,MATCH(Formulas!A967,'BD Demog para scores enalazar'!A$2:'BD Demog para scores enalazar'!A$3000,0))=1,"SI","NO"),"")</f>
        <v>NO</v>
      </c>
      <c r="Y967" cm="1">
        <f t="array" ref="Y967">IF(AND(W967="NO",X967="NO"),_xlfn.IFS('Paraclinicos '!K965&lt;=91,3,'Paraclinicos '!K965&lt;94,2,'Paraclinicos '!K965&lt;96,1,'Paraclinicos '!K965&gt;=96,0),"")</f>
        <v>3</v>
      </c>
      <c r="Z967" t="str" cm="1">
        <f t="array" ref="Z967">IF(OR(W967="SI",X967="SI"),_xlfn.IFS(OR(AND('Paraclinicos '!K966&lt;=83),AND('Paraclinicos '!K966&gt;=97,AA967=2)),3,OR(AND('Paraclinicos '!K966&lt;=86),AND('Paraclinicos '!K966&gt;=94,AA967=2)),2,OR(AND('Paraclinicos '!K966&lt;=88),AND('Paraclinicos '!K966&gt;=92,AA967=2)),1,OR(AND('Paraclinicos '!K966&gt;=88,'Paraclinicos '!K966&lt;=92),AND('Paraclinicos '!K966&gt;=93,AA967=0)),0),"")</f>
        <v/>
      </c>
      <c r="AA967" cm="1">
        <f t="array" ref="AA967">_xlfn.IFS('Paraclinicos '!E965="","",'Paraclinicos '!E965="Oxigeno",2,'Paraclinicos '!E965="Aire",0)</f>
        <v>2</v>
      </c>
    </row>
    <row r="968" spans="1:27" x14ac:dyDescent="0.25">
      <c r="A968">
        <f>'Paraclinicos '!A966</f>
        <v>230</v>
      </c>
      <c r="B968" s="3">
        <f>'Paraclinicos '!R966</f>
        <v>44290</v>
      </c>
      <c r="C968" cm="1">
        <f t="array" ref="C968">_xlfn.IFS('Paraclinicos '!Q966="","",'Paraclinicos '!Q966&gt;60,3,'Paraclinicos '!Q966&lt;=60,1)</f>
        <v>1</v>
      </c>
      <c r="D968" t="str">
        <f>IFERROR(IF(INDEX('BD Demog para scores enalazar'!BC$2:BC$3000,MATCH(Formulas!A968,'BD Demog para scores enalazar'!A$2:A$3000,0))=0,"SI","NO"),"")</f>
        <v>SI</v>
      </c>
      <c r="E968" cm="1">
        <f t="array" ref="E968">_xlfn.IFS(D968="","",D968="SI",4,D968="NO",1)</f>
        <v>4</v>
      </c>
      <c r="F968" cm="1">
        <f t="array" ref="F968">_xlfn.IFS('Paraclinicos '!B966="","",'Paraclinicos '!B966&gt;1,1,'Paraclinicos '!B966&lt;=1,3)</f>
        <v>1</v>
      </c>
      <c r="G968" cm="1">
        <f t="array" ref="G968">_xlfn.IFS('Paraclinicos '!D966="","",AND('Paraclinicos '!D966&gt;=250,'Paraclinicos '!D966&lt;=500),2,'Paraclinicos '!D966&gt;500,3,'Paraclinicos '!D966&lt;250,1)</f>
        <v>3</v>
      </c>
      <c r="H968" s="50">
        <f t="shared" si="46"/>
        <v>9</v>
      </c>
      <c r="I968" cm="1">
        <f t="array" ref="I968">_xlfn.IFS('Paraclinicos '!Q966="","",'Paraclinicos '!Q966&gt;=65,1,'Paraclinicos '!Q966&lt;65,0)</f>
        <v>0</v>
      </c>
      <c r="J968" cm="1">
        <f t="array" ref="J968">_xlfn.IFS('Paraclinicos '!I966="","",'Paraclinicos '!I966&gt;7,1,'Paraclinicos '!I966&lt;=7,0)</f>
        <v>1</v>
      </c>
      <c r="K968" cm="1">
        <f t="array" ref="K968">_xlfn.IFS('Paraclinicos '!W966="","",'Paraclinicos '!W966&lt;=8,1,'Paraclinicos '!W966&gt;8,0)</f>
        <v>0</v>
      </c>
      <c r="L968" cm="1">
        <f t="array" ref="L968">_xlfn.IFS('Paraclinicos '!S966="","",'Paraclinicos '!S966&gt;=30,1,'Paraclinicos '!S966&lt;30,0)</f>
        <v>0</v>
      </c>
      <c r="M968" cm="1">
        <f t="array" ref="M968">_xlfn.IFS(OR('Paraclinicos '!T966="",'Paraclinicos '!U966=""),"",OR('Paraclinicos '!T966&lt;=90,'Paraclinicos '!U966&lt;=60),1,OR('Paraclinicos '!T966&gt;90,'Paraclinicos '!U966&gt;60),0)</f>
        <v>0</v>
      </c>
      <c r="N968" s="45">
        <f t="shared" si="47"/>
        <v>2</v>
      </c>
      <c r="O968" cm="1">
        <f t="array" ref="O968">_xlfn.IFS(OR('Paraclinicos '!M966="",'Paraclinicos '!N966="",'Paraclinicos '!N966=0),"",'Paraclinicos '!M966/'Paraclinicos '!N966&lt;100,4,'Paraclinicos '!M966/'Paraclinicos '!N966&lt;200,3,'Paraclinicos '!M966/'Paraclinicos '!N966&lt;300,2,'Paraclinicos '!M966/'Paraclinicos '!N966&lt;400,1,'Paraclinicos '!M966/'Paraclinicos '!N966&gt;=400,0)</f>
        <v>3</v>
      </c>
      <c r="P968" cm="1">
        <f t="array" ref="P968">_xlfn.IFS('Paraclinicos '!C966="","",'Paraclinicos '!C966&lt;20,4,'Paraclinicos '!C966&lt;50,3,'Paraclinicos '!C966&lt;100,2,'Paraclinicos '!C966&lt;150,1,'Paraclinicos '!C966&gt;150,0)</f>
        <v>0</v>
      </c>
      <c r="Q968" cm="1">
        <f t="array" ref="Q968">_xlfn.IFS('Paraclinicos '!O966="","",'Paraclinicos '!O966&lt;1.2,0,'Paraclinicos '!O966&lt;2,1,'Paraclinicos '!O966&lt;3.5,2,'Paraclinicos '!O966&lt;5,3,'Paraclinicos '!O966&gt;5,4)</f>
        <v>0</v>
      </c>
      <c r="R968" cm="1">
        <f t="array" ref="R968">_xlfn.IFS('Paraclinicos '!J966="","",'Paraclinicos '!J966&lt;1.2,0,'Paraclinicos '!J966&lt;2,1,'Paraclinicos '!J966&lt;6,2,'Paraclinicos '!J966&lt;12,3,'Paraclinicos '!J966&gt;=12,4)</f>
        <v>0</v>
      </c>
      <c r="S968" cm="1">
        <f t="array" ref="S968">_xlfn.IFS('Paraclinicos '!Y966="","",'Paraclinicos '!Y966&lt;70,1,'Paraclinicos '!Y966&gt;=70,0)</f>
        <v>0</v>
      </c>
      <c r="T968" cm="1">
        <f t="array" ref="T968">_xlfn.IFS('Paraclinicos '!W966="","",'Paraclinicos '!W966&lt;6,4,'Paraclinicos '!W966&lt;10,3,'Paraclinicos '!W966&lt;13,2,'Paraclinicos '!W966&lt;15,1,'Paraclinicos '!W966=15,0)</f>
        <v>0</v>
      </c>
      <c r="U968" s="54">
        <f t="shared" si="45"/>
        <v>3</v>
      </c>
      <c r="V968" cm="1">
        <f t="array" ref="V968">_xlfn.IFS('Paraclinicos '!S966="","",OR('Paraclinicos '!S966&lt;=8,'Paraclinicos '!S966&gt;=25),3,'Paraclinicos '!S966&lt;12,1,'Paraclinicos '!S966&lt;21,0,'Paraclinicos '!S966&lt;25,2)</f>
        <v>2</v>
      </c>
      <c r="W968" t="str">
        <f>IFERROR(IF(INDEX('BD Demog para scores enalazar'!Y$2:'BD Demog para scores enalazar'!Y$3000,MATCH(Formulas!A968,'BD Demog para scores enalazar'!A$2:'BD Demog para scores enalazar'!A$3000,0))=1,"SI","NO"),"")</f>
        <v>NO</v>
      </c>
      <c r="X968" s="9" t="str">
        <f>IFERROR(IF(INDEX('BD Demog para scores enalazar'!AJ$2:'BD Demog para scores enalazar'!AJ$3000,MATCH(Formulas!A968,'BD Demog para scores enalazar'!A$2:'BD Demog para scores enalazar'!A$3000,0))=1,"SI","NO"),"")</f>
        <v>SI</v>
      </c>
      <c r="Y968" t="str" cm="1">
        <f t="array" ref="Y968">IF(AND(W968="NO",X968="NO"),_xlfn.IFS('Paraclinicos '!K966&lt;=91,3,'Paraclinicos '!K966&lt;94,2,'Paraclinicos '!K966&lt;96,1,'Paraclinicos '!K966&gt;=96,0),"")</f>
        <v/>
      </c>
      <c r="Z968" cm="1">
        <f t="array" ref="Z968">IF(OR(W968="SI",X968="SI"),_xlfn.IFS(OR(AND('Paraclinicos '!K967&lt;=83),AND('Paraclinicos '!K967&gt;=97,AA968=2)),3,OR(AND('Paraclinicos '!K967&lt;=86),AND('Paraclinicos '!K967&gt;=94,AA968=2)),2,OR(AND('Paraclinicos '!K967&lt;=88),AND('Paraclinicos '!K967&gt;=92,AA968=2)),1,OR(AND('Paraclinicos '!K967&gt;=88,'Paraclinicos '!K967&lt;=92),AND('Paraclinicos '!K967&gt;=93,AA968=0)),0),"")</f>
        <v>0</v>
      </c>
      <c r="AA968" cm="1">
        <f t="array" ref="AA968">_xlfn.IFS('Paraclinicos '!E966="","",'Paraclinicos '!E966="Oxigeno",2,'Paraclinicos '!E966="Aire",0)</f>
        <v>2</v>
      </c>
    </row>
    <row r="969" spans="1:27" x14ac:dyDescent="0.25">
      <c r="A969">
        <f>'Paraclinicos '!A967</f>
        <v>230</v>
      </c>
      <c r="B969" s="3">
        <f>'Paraclinicos '!R967</f>
        <v>44291</v>
      </c>
      <c r="C969" cm="1">
        <f t="array" ref="C969">_xlfn.IFS('Paraclinicos '!Q967="","",'Paraclinicos '!Q967&gt;60,3,'Paraclinicos '!Q967&lt;=60,1)</f>
        <v>1</v>
      </c>
      <c r="D969" t="str">
        <f>IFERROR(IF(INDEX('BD Demog para scores enalazar'!BC$2:BC$3000,MATCH(Formulas!A969,'BD Demog para scores enalazar'!A$2:A$3000,0))=0,"SI","NO"),"")</f>
        <v>SI</v>
      </c>
      <c r="E969" cm="1">
        <f t="array" ref="E969">_xlfn.IFS(D969="","",D969="SI",4,D969="NO",1)</f>
        <v>4</v>
      </c>
      <c r="F969" cm="1">
        <f t="array" ref="F969">_xlfn.IFS('Paraclinicos '!B967="","",'Paraclinicos '!B967&gt;1,1,'Paraclinicos '!B967&lt;=1,3)</f>
        <v>1</v>
      </c>
      <c r="G969" cm="1">
        <f t="array" ref="G969">_xlfn.IFS('Paraclinicos '!D967="","",AND('Paraclinicos '!D967&gt;=250,'Paraclinicos '!D967&lt;=500),2,'Paraclinicos '!D967&gt;500,3,'Paraclinicos '!D967&lt;250,1)</f>
        <v>3</v>
      </c>
      <c r="H969" s="50">
        <f t="shared" si="46"/>
        <v>9</v>
      </c>
      <c r="I969" cm="1">
        <f t="array" ref="I969">_xlfn.IFS('Paraclinicos '!Q967="","",'Paraclinicos '!Q967&gt;=65,1,'Paraclinicos '!Q967&lt;65,0)</f>
        <v>0</v>
      </c>
      <c r="J969" cm="1">
        <f t="array" ref="J969">_xlfn.IFS('Paraclinicos '!I967="","",'Paraclinicos '!I967&gt;7,1,'Paraclinicos '!I967&lt;=7,0)</f>
        <v>1</v>
      </c>
      <c r="K969" cm="1">
        <f t="array" ref="K969">_xlfn.IFS('Paraclinicos '!W967="","",'Paraclinicos '!W967&lt;=8,1,'Paraclinicos '!W967&gt;8,0)</f>
        <v>0</v>
      </c>
      <c r="L969" cm="1">
        <f t="array" ref="L969">_xlfn.IFS('Paraclinicos '!S967="","",'Paraclinicos '!S967&gt;=30,1,'Paraclinicos '!S967&lt;30,0)</f>
        <v>0</v>
      </c>
      <c r="M969" cm="1">
        <f t="array" ref="M969">_xlfn.IFS(OR('Paraclinicos '!T967="",'Paraclinicos '!U967=""),"",OR('Paraclinicos '!T967&lt;=90,'Paraclinicos '!U967&lt;=60),1,OR('Paraclinicos '!T967&gt;90,'Paraclinicos '!U967&gt;60),0)</f>
        <v>0</v>
      </c>
      <c r="N969" s="45">
        <f t="shared" si="47"/>
        <v>2</v>
      </c>
      <c r="O969" cm="1">
        <f t="array" ref="O969">_xlfn.IFS(OR('Paraclinicos '!M967="",'Paraclinicos '!N967="",'Paraclinicos '!N967=0),"",'Paraclinicos '!M967/'Paraclinicos '!N967&lt;100,4,'Paraclinicos '!M967/'Paraclinicos '!N967&lt;200,3,'Paraclinicos '!M967/'Paraclinicos '!N967&lt;300,2,'Paraclinicos '!M967/'Paraclinicos '!N967&lt;400,1,'Paraclinicos '!M967/'Paraclinicos '!N967&gt;=400,0)</f>
        <v>1</v>
      </c>
      <c r="P969" cm="1">
        <f t="array" ref="P969">_xlfn.IFS('Paraclinicos '!C967="","",'Paraclinicos '!C967&lt;20,4,'Paraclinicos '!C967&lt;50,3,'Paraclinicos '!C967&lt;100,2,'Paraclinicos '!C967&lt;150,1,'Paraclinicos '!C967&gt;150,0)</f>
        <v>0</v>
      </c>
      <c r="Q969" cm="1">
        <f t="array" ref="Q969">_xlfn.IFS('Paraclinicos '!O967="","",'Paraclinicos '!O967&lt;1.2,0,'Paraclinicos '!O967&lt;2,1,'Paraclinicos '!O967&lt;3.5,2,'Paraclinicos '!O967&lt;5,3,'Paraclinicos '!O967&gt;5,4)</f>
        <v>0</v>
      </c>
      <c r="R969" cm="1">
        <f t="array" ref="R969">_xlfn.IFS('Paraclinicos '!J967="","",'Paraclinicos '!J967&lt;1.2,0,'Paraclinicos '!J967&lt;2,1,'Paraclinicos '!J967&lt;6,2,'Paraclinicos '!J967&lt;12,3,'Paraclinicos '!J967&gt;=12,4)</f>
        <v>0</v>
      </c>
      <c r="S969" cm="1">
        <f t="array" ref="S969">_xlfn.IFS('Paraclinicos '!Y967="","",'Paraclinicos '!Y967&lt;70,1,'Paraclinicos '!Y967&gt;=70,0)</f>
        <v>0</v>
      </c>
      <c r="T969" cm="1">
        <f t="array" ref="T969">_xlfn.IFS('Paraclinicos '!W967="","",'Paraclinicos '!W967&lt;6,4,'Paraclinicos '!W967&lt;10,3,'Paraclinicos '!W967&lt;13,2,'Paraclinicos '!W967&lt;15,1,'Paraclinicos '!W967=15,0)</f>
        <v>0</v>
      </c>
      <c r="U969" s="54">
        <f t="shared" si="45"/>
        <v>1</v>
      </c>
      <c r="V969" cm="1">
        <f t="array" ref="V969">_xlfn.IFS('Paraclinicos '!S967="","",OR('Paraclinicos '!S967&lt;=8,'Paraclinicos '!S967&gt;=25),3,'Paraclinicos '!S967&lt;12,1,'Paraclinicos '!S967&lt;21,0,'Paraclinicos '!S967&lt;25,2)</f>
        <v>2</v>
      </c>
      <c r="W969" t="str">
        <f>IFERROR(IF(INDEX('BD Demog para scores enalazar'!Y$2:'BD Demog para scores enalazar'!Y$3000,MATCH(Formulas!A969,'BD Demog para scores enalazar'!A$2:'BD Demog para scores enalazar'!A$3000,0))=1,"SI","NO"),"")</f>
        <v>NO</v>
      </c>
      <c r="X969" s="9" t="str">
        <f>IFERROR(IF(INDEX('BD Demog para scores enalazar'!AJ$2:'BD Demog para scores enalazar'!AJ$3000,MATCH(Formulas!A969,'BD Demog para scores enalazar'!A$2:'BD Demog para scores enalazar'!A$3000,0))=1,"SI","NO"),"")</f>
        <v>SI</v>
      </c>
      <c r="Y969" t="str" cm="1">
        <f t="array" ref="Y969">IF(AND(W969="NO",X969="NO"),_xlfn.IFS('Paraclinicos '!K967&lt;=91,3,'Paraclinicos '!K967&lt;94,2,'Paraclinicos '!K967&lt;96,1,'Paraclinicos '!K967&gt;=96,0),"")</f>
        <v/>
      </c>
      <c r="Z969" cm="1">
        <f t="array" ref="Z969">IF(OR(W969="SI",X969="SI"),_xlfn.IFS(OR(AND('Paraclinicos '!K968&lt;=83),AND('Paraclinicos '!K968&gt;=97,AA969=2)),3,OR(AND('Paraclinicos '!K968&lt;=86),AND('Paraclinicos '!K968&gt;=94,AA969=2)),2,OR(AND('Paraclinicos '!K968&lt;=88),AND('Paraclinicos '!K968&gt;=92,AA969=2)),1,OR(AND('Paraclinicos '!K968&gt;=88,'Paraclinicos '!K968&lt;=92),AND('Paraclinicos '!K968&gt;=93,AA969=0)),0),"")</f>
        <v>0</v>
      </c>
      <c r="AA969" cm="1">
        <f t="array" ref="AA969">_xlfn.IFS('Paraclinicos '!E967="","",'Paraclinicos '!E967="Oxigeno",2,'Paraclinicos '!E967="Aire",0)</f>
        <v>2</v>
      </c>
    </row>
    <row r="970" spans="1:27" x14ac:dyDescent="0.25">
      <c r="A970">
        <f>'Paraclinicos '!A968</f>
        <v>230</v>
      </c>
      <c r="B970" s="3">
        <f>'Paraclinicos '!R968</f>
        <v>44291</v>
      </c>
      <c r="C970" cm="1">
        <f t="array" ref="C970">_xlfn.IFS('Paraclinicos '!Q968="","",'Paraclinicos '!Q968&gt;60,3,'Paraclinicos '!Q968&lt;=60,1)</f>
        <v>1</v>
      </c>
      <c r="D970" t="str">
        <f>IFERROR(IF(INDEX('BD Demog para scores enalazar'!BC$2:BC$3000,MATCH(Formulas!A970,'BD Demog para scores enalazar'!A$2:A$3000,0))=0,"SI","NO"),"")</f>
        <v>SI</v>
      </c>
      <c r="E970" cm="1">
        <f t="array" ref="E970">_xlfn.IFS(D970="","",D970="SI",4,D970="NO",1)</f>
        <v>4</v>
      </c>
      <c r="F970" cm="1">
        <f t="array" ref="F970">_xlfn.IFS('Paraclinicos '!B968="","",'Paraclinicos '!B968&gt;1,1,'Paraclinicos '!B968&lt;=1,3)</f>
        <v>1</v>
      </c>
      <c r="G970" t="str" cm="1">
        <f t="array" ref="G970">_xlfn.IFS('Paraclinicos '!D968="","",AND('Paraclinicos '!D968&gt;=250,'Paraclinicos '!D968&lt;=500),2,'Paraclinicos '!D968&gt;500,3,'Paraclinicos '!D968&lt;250,1)</f>
        <v/>
      </c>
      <c r="H970" s="50">
        <f t="shared" si="46"/>
        <v>6</v>
      </c>
      <c r="I970" cm="1">
        <f t="array" ref="I970">_xlfn.IFS('Paraclinicos '!Q968="","",'Paraclinicos '!Q968&gt;=65,1,'Paraclinicos '!Q968&lt;65,0)</f>
        <v>0</v>
      </c>
      <c r="J970" cm="1">
        <f t="array" ref="J970">_xlfn.IFS('Paraclinicos '!I968="","",'Paraclinicos '!I968&gt;7,1,'Paraclinicos '!I968&lt;=7,0)</f>
        <v>1</v>
      </c>
      <c r="K970" cm="1">
        <f t="array" ref="K970">_xlfn.IFS('Paraclinicos '!W968="","",'Paraclinicos '!W968&lt;=8,1,'Paraclinicos '!W968&gt;8,0)</f>
        <v>0</v>
      </c>
      <c r="L970" cm="1">
        <f t="array" ref="L970">_xlfn.IFS('Paraclinicos '!S968="","",'Paraclinicos '!S968&gt;=30,1,'Paraclinicos '!S968&lt;30,0)</f>
        <v>0</v>
      </c>
      <c r="M970" cm="1">
        <f t="array" ref="M970">_xlfn.IFS(OR('Paraclinicos '!T968="",'Paraclinicos '!U968=""),"",OR('Paraclinicos '!T968&lt;=90,'Paraclinicos '!U968&lt;=60),1,OR('Paraclinicos '!T968&gt;90,'Paraclinicos '!U968&gt;60),0)</f>
        <v>0</v>
      </c>
      <c r="N970" s="45">
        <f t="shared" si="47"/>
        <v>2</v>
      </c>
      <c r="O970" cm="1">
        <f t="array" ref="O970">_xlfn.IFS(OR('Paraclinicos '!M968="",'Paraclinicos '!N968="",'Paraclinicos '!N968=0),"",'Paraclinicos '!M968/'Paraclinicos '!N968&lt;100,4,'Paraclinicos '!M968/'Paraclinicos '!N968&lt;200,3,'Paraclinicos '!M968/'Paraclinicos '!N968&lt;300,2,'Paraclinicos '!M968/'Paraclinicos '!N968&lt;400,1,'Paraclinicos '!M968/'Paraclinicos '!N968&gt;=400,0)</f>
        <v>4</v>
      </c>
      <c r="P970" cm="1">
        <f t="array" ref="P970">_xlfn.IFS('Paraclinicos '!C968="","",'Paraclinicos '!C968&lt;20,4,'Paraclinicos '!C968&lt;50,3,'Paraclinicos '!C968&lt;100,2,'Paraclinicos '!C968&lt;150,1,'Paraclinicos '!C968&gt;150,0)</f>
        <v>0</v>
      </c>
      <c r="Q970" cm="1">
        <f t="array" ref="Q970">_xlfn.IFS('Paraclinicos '!O968="","",'Paraclinicos '!O968&lt;1.2,0,'Paraclinicos '!O968&lt;2,1,'Paraclinicos '!O968&lt;3.5,2,'Paraclinicos '!O968&lt;5,3,'Paraclinicos '!O968&gt;5,4)</f>
        <v>0</v>
      </c>
      <c r="R970" t="str" cm="1">
        <f t="array" ref="R970">_xlfn.IFS('Paraclinicos '!J968="","",'Paraclinicos '!J968&lt;1.2,0,'Paraclinicos '!J968&lt;2,1,'Paraclinicos '!J968&lt;6,2,'Paraclinicos '!J968&lt;12,3,'Paraclinicos '!J968&gt;=12,4)</f>
        <v/>
      </c>
      <c r="S970" cm="1">
        <f t="array" ref="S970">_xlfn.IFS('Paraclinicos '!Y968="","",'Paraclinicos '!Y968&lt;70,1,'Paraclinicos '!Y968&gt;=70,0)</f>
        <v>0</v>
      </c>
      <c r="T970" cm="1">
        <f t="array" ref="T970">_xlfn.IFS('Paraclinicos '!W968="","",'Paraclinicos '!W968&lt;6,4,'Paraclinicos '!W968&lt;10,3,'Paraclinicos '!W968&lt;13,2,'Paraclinicos '!W968&lt;15,1,'Paraclinicos '!W968=15,0)</f>
        <v>0</v>
      </c>
      <c r="U970" s="54">
        <f t="shared" si="45"/>
        <v>4</v>
      </c>
      <c r="V970" cm="1">
        <f t="array" ref="V970">_xlfn.IFS('Paraclinicos '!S968="","",OR('Paraclinicos '!S968&lt;=8,'Paraclinicos '!S968&gt;=25),3,'Paraclinicos '!S968&lt;12,1,'Paraclinicos '!S968&lt;21,0,'Paraclinicos '!S968&lt;25,2)</f>
        <v>2</v>
      </c>
      <c r="W970" t="str">
        <f>IFERROR(IF(INDEX('BD Demog para scores enalazar'!Y$2:'BD Demog para scores enalazar'!Y$3000,MATCH(Formulas!A970,'BD Demog para scores enalazar'!A$2:'BD Demog para scores enalazar'!A$3000,0))=1,"SI","NO"),"")</f>
        <v>NO</v>
      </c>
      <c r="X970" s="9" t="str">
        <f>IFERROR(IF(INDEX('BD Demog para scores enalazar'!AJ$2:'BD Demog para scores enalazar'!AJ$3000,MATCH(Formulas!A970,'BD Demog para scores enalazar'!A$2:'BD Demog para scores enalazar'!A$3000,0))=1,"SI","NO"),"")</f>
        <v>SI</v>
      </c>
      <c r="Y970" t="str" cm="1">
        <f t="array" ref="Y970">IF(AND(W970="NO",X970="NO"),_xlfn.IFS('Paraclinicos '!K968&lt;=91,3,'Paraclinicos '!K968&lt;94,2,'Paraclinicos '!K968&lt;96,1,'Paraclinicos '!K968&gt;=96,0),"")</f>
        <v/>
      </c>
      <c r="Z970" cm="1">
        <f t="array" ref="Z970">IF(OR(W970="SI",X970="SI"),_xlfn.IFS(OR(AND('Paraclinicos '!K969&lt;=83),AND('Paraclinicos '!K969&gt;=97,AA970=2)),3,OR(AND('Paraclinicos '!K969&lt;=86),AND('Paraclinicos '!K969&gt;=94,AA970=2)),2,OR(AND('Paraclinicos '!K969&lt;=88),AND('Paraclinicos '!K969&gt;=92,AA970=2)),1,OR(AND('Paraclinicos '!K969&gt;=88,'Paraclinicos '!K969&lt;=92),AND('Paraclinicos '!K969&gt;=93,AA970=0)),0),"")</f>
        <v>1</v>
      </c>
      <c r="AA970" cm="1">
        <f t="array" ref="AA970">_xlfn.IFS('Paraclinicos '!E968="","",'Paraclinicos '!E968="Oxigeno",2,'Paraclinicos '!E968="Aire",0)</f>
        <v>2</v>
      </c>
    </row>
    <row r="971" spans="1:27" x14ac:dyDescent="0.25">
      <c r="A971">
        <f>'Paraclinicos '!A969</f>
        <v>230</v>
      </c>
      <c r="B971" s="3">
        <f>'Paraclinicos '!R969</f>
        <v>44293</v>
      </c>
      <c r="C971" cm="1">
        <f t="array" ref="C971">_xlfn.IFS('Paraclinicos '!Q969="","",'Paraclinicos '!Q969&gt;60,3,'Paraclinicos '!Q969&lt;=60,1)</f>
        <v>1</v>
      </c>
      <c r="D971" t="str">
        <f>IFERROR(IF(INDEX('BD Demog para scores enalazar'!BC$2:BC$3000,MATCH(Formulas!A971,'BD Demog para scores enalazar'!A$2:A$3000,0))=0,"SI","NO"),"")</f>
        <v>SI</v>
      </c>
      <c r="E971" cm="1">
        <f t="array" ref="E971">_xlfn.IFS(D971="","",D971="SI",4,D971="NO",1)</f>
        <v>4</v>
      </c>
      <c r="F971" cm="1">
        <f t="array" ref="F971">_xlfn.IFS('Paraclinicos '!B969="","",'Paraclinicos '!B969&gt;1,1,'Paraclinicos '!B969&lt;=1,3)</f>
        <v>1</v>
      </c>
      <c r="G971" t="str" cm="1">
        <f t="array" ref="G971">_xlfn.IFS('Paraclinicos '!D969="","",AND('Paraclinicos '!D969&gt;=250,'Paraclinicos '!D969&lt;=500),2,'Paraclinicos '!D969&gt;500,3,'Paraclinicos '!D969&lt;250,1)</f>
        <v/>
      </c>
      <c r="H971" s="50">
        <f t="shared" si="46"/>
        <v>6</v>
      </c>
      <c r="I971" cm="1">
        <f t="array" ref="I971">_xlfn.IFS('Paraclinicos '!Q969="","",'Paraclinicos '!Q969&gt;=65,1,'Paraclinicos '!Q969&lt;65,0)</f>
        <v>0</v>
      </c>
      <c r="J971" cm="1">
        <f t="array" ref="J971">_xlfn.IFS('Paraclinicos '!I969="","",'Paraclinicos '!I969&gt;7,1,'Paraclinicos '!I969&lt;=7,0)</f>
        <v>1</v>
      </c>
      <c r="K971" cm="1">
        <f t="array" ref="K971">_xlfn.IFS('Paraclinicos '!W969="","",'Paraclinicos '!W969&lt;=8,1,'Paraclinicos '!W969&gt;8,0)</f>
        <v>0</v>
      </c>
      <c r="L971" cm="1">
        <f t="array" ref="L971">_xlfn.IFS('Paraclinicos '!S969="","",'Paraclinicos '!S969&gt;=30,1,'Paraclinicos '!S969&lt;30,0)</f>
        <v>0</v>
      </c>
      <c r="M971" cm="1">
        <f t="array" ref="M971">_xlfn.IFS(OR('Paraclinicos '!T969="",'Paraclinicos '!U969=""),"",OR('Paraclinicos '!T969&lt;=90,'Paraclinicos '!U969&lt;=60),1,OR('Paraclinicos '!T969&gt;90,'Paraclinicos '!U969&gt;60),0)</f>
        <v>0</v>
      </c>
      <c r="N971" s="45">
        <f t="shared" si="47"/>
        <v>2</v>
      </c>
      <c r="O971" cm="1">
        <f t="array" ref="O971">_xlfn.IFS(OR('Paraclinicos '!M969="",'Paraclinicos '!N969="",'Paraclinicos '!N969=0),"",'Paraclinicos '!M969/'Paraclinicos '!N969&lt;100,4,'Paraclinicos '!M969/'Paraclinicos '!N969&lt;200,3,'Paraclinicos '!M969/'Paraclinicos '!N969&lt;300,2,'Paraclinicos '!M969/'Paraclinicos '!N969&lt;400,1,'Paraclinicos '!M969/'Paraclinicos '!N969&gt;=400,0)</f>
        <v>2</v>
      </c>
      <c r="P971" cm="1">
        <f t="array" ref="P971">_xlfn.IFS('Paraclinicos '!C969="","",'Paraclinicos '!C969&lt;20,4,'Paraclinicos '!C969&lt;50,3,'Paraclinicos '!C969&lt;100,2,'Paraclinicos '!C969&lt;150,1,'Paraclinicos '!C969&gt;150,0)</f>
        <v>0</v>
      </c>
      <c r="Q971" cm="1">
        <f t="array" ref="Q971">_xlfn.IFS('Paraclinicos '!O969="","",'Paraclinicos '!O969&lt;1.2,0,'Paraclinicos '!O969&lt;2,1,'Paraclinicos '!O969&lt;3.5,2,'Paraclinicos '!O969&lt;5,3,'Paraclinicos '!O969&gt;5,4)</f>
        <v>0</v>
      </c>
      <c r="R971" t="str" cm="1">
        <f t="array" ref="R971">_xlfn.IFS('Paraclinicos '!J969="","",'Paraclinicos '!J969&lt;1.2,0,'Paraclinicos '!J969&lt;2,1,'Paraclinicos '!J969&lt;6,2,'Paraclinicos '!J969&lt;12,3,'Paraclinicos '!J969&gt;=12,4)</f>
        <v/>
      </c>
      <c r="S971" cm="1">
        <f t="array" ref="S971">_xlfn.IFS('Paraclinicos '!Y969="","",'Paraclinicos '!Y969&lt;70,1,'Paraclinicos '!Y969&gt;=70,0)</f>
        <v>0</v>
      </c>
      <c r="T971" cm="1">
        <f t="array" ref="T971">_xlfn.IFS('Paraclinicos '!W969="","",'Paraclinicos '!W969&lt;6,4,'Paraclinicos '!W969&lt;10,3,'Paraclinicos '!W969&lt;13,2,'Paraclinicos '!W969&lt;15,1,'Paraclinicos '!W969=15,0)</f>
        <v>0</v>
      </c>
      <c r="U971" s="54">
        <f t="shared" si="45"/>
        <v>2</v>
      </c>
      <c r="V971" cm="1">
        <f t="array" ref="V971">_xlfn.IFS('Paraclinicos '!S969="","",OR('Paraclinicos '!S969&lt;=8,'Paraclinicos '!S969&gt;=25),3,'Paraclinicos '!S969&lt;12,1,'Paraclinicos '!S969&lt;21,0,'Paraclinicos '!S969&lt;25,2)</f>
        <v>0</v>
      </c>
      <c r="W971" t="str">
        <f>IFERROR(IF(INDEX('BD Demog para scores enalazar'!Y$2:'BD Demog para scores enalazar'!Y$3000,MATCH(Formulas!A971,'BD Demog para scores enalazar'!A$2:'BD Demog para scores enalazar'!A$3000,0))=1,"SI","NO"),"")</f>
        <v>NO</v>
      </c>
      <c r="X971" s="9" t="str">
        <f>IFERROR(IF(INDEX('BD Demog para scores enalazar'!AJ$2:'BD Demog para scores enalazar'!AJ$3000,MATCH(Formulas!A971,'BD Demog para scores enalazar'!A$2:'BD Demog para scores enalazar'!A$3000,0))=1,"SI","NO"),"")</f>
        <v>SI</v>
      </c>
      <c r="Y971" t="str" cm="1">
        <f t="array" ref="Y971">IF(AND(W971="NO",X971="NO"),_xlfn.IFS('Paraclinicos '!K969&lt;=91,3,'Paraclinicos '!K969&lt;94,2,'Paraclinicos '!K969&lt;96,1,'Paraclinicos '!K969&gt;=96,0),"")</f>
        <v/>
      </c>
      <c r="Z971" cm="1">
        <f t="array" ref="Z971">IF(OR(W971="SI",X971="SI"),_xlfn.IFS(OR(AND('Paraclinicos '!K970&lt;=83),AND('Paraclinicos '!K970&gt;=97,AA971=2)),3,OR(AND('Paraclinicos '!K970&lt;=86),AND('Paraclinicos '!K970&gt;=94,AA971=2)),2,OR(AND('Paraclinicos '!K970&lt;=88),AND('Paraclinicos '!K970&gt;=92,AA971=2)),1,OR(AND('Paraclinicos '!K970&gt;=88,'Paraclinicos '!K970&lt;=92),AND('Paraclinicos '!K970&gt;=93,AA971=0)),0),"")</f>
        <v>0</v>
      </c>
      <c r="AA971" cm="1">
        <f t="array" ref="AA971">_xlfn.IFS('Paraclinicos '!E969="","",'Paraclinicos '!E969="Oxigeno",2,'Paraclinicos '!E969="Aire",0)</f>
        <v>2</v>
      </c>
    </row>
    <row r="972" spans="1:27" x14ac:dyDescent="0.25">
      <c r="A972">
        <f>'Paraclinicos '!A970</f>
        <v>230</v>
      </c>
      <c r="B972" s="3">
        <f>'Paraclinicos '!R970</f>
        <v>44294</v>
      </c>
      <c r="C972" cm="1">
        <f t="array" ref="C972">_xlfn.IFS('Paraclinicos '!Q970="","",'Paraclinicos '!Q970&gt;60,3,'Paraclinicos '!Q970&lt;=60,1)</f>
        <v>1</v>
      </c>
      <c r="D972" t="str">
        <f>IFERROR(IF(INDEX('BD Demog para scores enalazar'!BC$2:BC$3000,MATCH(Formulas!A972,'BD Demog para scores enalazar'!A$2:A$3000,0))=0,"SI","NO"),"")</f>
        <v>SI</v>
      </c>
      <c r="E972" cm="1">
        <f t="array" ref="E972">_xlfn.IFS(D972="","",D972="SI",4,D972="NO",1)</f>
        <v>4</v>
      </c>
      <c r="F972" cm="1">
        <f t="array" ref="F972">_xlfn.IFS('Paraclinicos '!B970="","",'Paraclinicos '!B970&gt;1,1,'Paraclinicos '!B970&lt;=1,3)</f>
        <v>1</v>
      </c>
      <c r="G972" t="str" cm="1">
        <f t="array" ref="G972">_xlfn.IFS('Paraclinicos '!D970="","",AND('Paraclinicos '!D970&gt;=250,'Paraclinicos '!D970&lt;=500),2,'Paraclinicos '!D970&gt;500,3,'Paraclinicos '!D970&lt;250,1)</f>
        <v/>
      </c>
      <c r="H972" s="50">
        <f t="shared" si="46"/>
        <v>6</v>
      </c>
      <c r="I972" cm="1">
        <f t="array" ref="I972">_xlfn.IFS('Paraclinicos '!Q970="","",'Paraclinicos '!Q970&gt;=65,1,'Paraclinicos '!Q970&lt;65,0)</f>
        <v>0</v>
      </c>
      <c r="J972" cm="1">
        <f t="array" ref="J972">_xlfn.IFS('Paraclinicos '!I970="","",'Paraclinicos '!I970&gt;7,1,'Paraclinicos '!I970&lt;=7,0)</f>
        <v>1</v>
      </c>
      <c r="K972" cm="1">
        <f t="array" ref="K972">_xlfn.IFS('Paraclinicos '!W970="","",'Paraclinicos '!W970&lt;=8,1,'Paraclinicos '!W970&gt;8,0)</f>
        <v>0</v>
      </c>
      <c r="L972" cm="1">
        <f t="array" ref="L972">_xlfn.IFS('Paraclinicos '!S970="","",'Paraclinicos '!S970&gt;=30,1,'Paraclinicos '!S970&lt;30,0)</f>
        <v>0</v>
      </c>
      <c r="M972" cm="1">
        <f t="array" ref="M972">_xlfn.IFS(OR('Paraclinicos '!T970="",'Paraclinicos '!U970=""),"",OR('Paraclinicos '!T970&lt;=90,'Paraclinicos '!U970&lt;=60),1,OR('Paraclinicos '!T970&gt;90,'Paraclinicos '!U970&gt;60),0)</f>
        <v>0</v>
      </c>
      <c r="N972" s="45">
        <f t="shared" si="47"/>
        <v>2</v>
      </c>
      <c r="O972" cm="1">
        <f t="array" ref="O972">_xlfn.IFS(OR('Paraclinicos '!M970="",'Paraclinicos '!N970="",'Paraclinicos '!N970=0),"",'Paraclinicos '!M970/'Paraclinicos '!N970&lt;100,4,'Paraclinicos '!M970/'Paraclinicos '!N970&lt;200,3,'Paraclinicos '!M970/'Paraclinicos '!N970&lt;300,2,'Paraclinicos '!M970/'Paraclinicos '!N970&lt;400,1,'Paraclinicos '!M970/'Paraclinicos '!N970&gt;=400,0)</f>
        <v>1</v>
      </c>
      <c r="P972" cm="1">
        <f t="array" ref="P972">_xlfn.IFS('Paraclinicos '!C970="","",'Paraclinicos '!C970&lt;20,4,'Paraclinicos '!C970&lt;50,3,'Paraclinicos '!C970&lt;100,2,'Paraclinicos '!C970&lt;150,1,'Paraclinicos '!C970&gt;150,0)</f>
        <v>0</v>
      </c>
      <c r="Q972" cm="1">
        <f t="array" ref="Q972">_xlfn.IFS('Paraclinicos '!O970="","",'Paraclinicos '!O970&lt;1.2,0,'Paraclinicos '!O970&lt;2,1,'Paraclinicos '!O970&lt;3.5,2,'Paraclinicos '!O970&lt;5,3,'Paraclinicos '!O970&gt;5,4)</f>
        <v>0</v>
      </c>
      <c r="R972" t="str" cm="1">
        <f t="array" ref="R972">_xlfn.IFS('Paraclinicos '!J970="","",'Paraclinicos '!J970&lt;1.2,0,'Paraclinicos '!J970&lt;2,1,'Paraclinicos '!J970&lt;6,2,'Paraclinicos '!J970&lt;12,3,'Paraclinicos '!J970&gt;=12,4)</f>
        <v/>
      </c>
      <c r="S972" cm="1">
        <f t="array" ref="S972">_xlfn.IFS('Paraclinicos '!Y970="","",'Paraclinicos '!Y970&lt;70,1,'Paraclinicos '!Y970&gt;=70,0)</f>
        <v>0</v>
      </c>
      <c r="T972" cm="1">
        <f t="array" ref="T972">_xlfn.IFS('Paraclinicos '!W970="","",'Paraclinicos '!W970&lt;6,4,'Paraclinicos '!W970&lt;10,3,'Paraclinicos '!W970&lt;13,2,'Paraclinicos '!W970&lt;15,1,'Paraclinicos '!W970=15,0)</f>
        <v>0</v>
      </c>
      <c r="U972" s="54">
        <f t="shared" si="45"/>
        <v>1</v>
      </c>
      <c r="V972" cm="1">
        <f t="array" ref="V972">_xlfn.IFS('Paraclinicos '!S970="","",OR('Paraclinicos '!S970&lt;=8,'Paraclinicos '!S970&gt;=25),3,'Paraclinicos '!S970&lt;12,1,'Paraclinicos '!S970&lt;21,0,'Paraclinicos '!S970&lt;25,2)</f>
        <v>0</v>
      </c>
      <c r="W972" t="str">
        <f>IFERROR(IF(INDEX('BD Demog para scores enalazar'!Y$2:'BD Demog para scores enalazar'!Y$3000,MATCH(Formulas!A972,'BD Demog para scores enalazar'!A$2:'BD Demog para scores enalazar'!A$3000,0))=1,"SI","NO"),"")</f>
        <v>NO</v>
      </c>
      <c r="X972" s="9" t="str">
        <f>IFERROR(IF(INDEX('BD Demog para scores enalazar'!AJ$2:'BD Demog para scores enalazar'!AJ$3000,MATCH(Formulas!A972,'BD Demog para scores enalazar'!A$2:'BD Demog para scores enalazar'!A$3000,0))=1,"SI","NO"),"")</f>
        <v>SI</v>
      </c>
      <c r="Y972" t="str" cm="1">
        <f t="array" ref="Y972">IF(AND(W972="NO",X972="NO"),_xlfn.IFS('Paraclinicos '!K970&lt;=91,3,'Paraclinicos '!K970&lt;94,2,'Paraclinicos '!K970&lt;96,1,'Paraclinicos '!K970&gt;=96,0),"")</f>
        <v/>
      </c>
      <c r="Z972" cm="1">
        <f t="array" ref="Z972">IF(OR(W972="SI",X972="SI"),_xlfn.IFS(OR(AND('Paraclinicos '!K971&lt;=83),AND('Paraclinicos '!K971&gt;=97,AA972=2)),3,OR(AND('Paraclinicos '!K971&lt;=86),AND('Paraclinicos '!K971&gt;=94,AA972=2)),2,OR(AND('Paraclinicos '!K971&lt;=88),AND('Paraclinicos '!K971&gt;=92,AA972=2)),1,OR(AND('Paraclinicos '!K971&gt;=88,'Paraclinicos '!K971&lt;=92),AND('Paraclinicos '!K971&gt;=93,AA972=0)),0),"")</f>
        <v>0</v>
      </c>
      <c r="AA972" cm="1">
        <f t="array" ref="AA972">_xlfn.IFS('Paraclinicos '!E970="","",'Paraclinicos '!E970="Oxigeno",2,'Paraclinicos '!E970="Aire",0)</f>
        <v>2</v>
      </c>
    </row>
    <row r="973" spans="1:27" x14ac:dyDescent="0.25">
      <c r="A973">
        <f>'Paraclinicos '!A971</f>
        <v>230</v>
      </c>
      <c r="B973" s="3">
        <f>'Paraclinicos '!R971</f>
        <v>44295</v>
      </c>
      <c r="C973" cm="1">
        <f t="array" ref="C973">_xlfn.IFS('Paraclinicos '!Q971="","",'Paraclinicos '!Q971&gt;60,3,'Paraclinicos '!Q971&lt;=60,1)</f>
        <v>1</v>
      </c>
      <c r="D973" t="str">
        <f>IFERROR(IF(INDEX('BD Demog para scores enalazar'!BC$2:BC$3000,MATCH(Formulas!A973,'BD Demog para scores enalazar'!A$2:A$3000,0))=0,"SI","NO"),"")</f>
        <v>SI</v>
      </c>
      <c r="E973" cm="1">
        <f t="array" ref="E973">_xlfn.IFS(D973="","",D973="SI",4,D973="NO",1)</f>
        <v>4</v>
      </c>
      <c r="F973" cm="1">
        <f t="array" ref="F973">_xlfn.IFS('Paraclinicos '!B971="","",'Paraclinicos '!B971&gt;1,1,'Paraclinicos '!B971&lt;=1,3)</f>
        <v>1</v>
      </c>
      <c r="G973" t="str" cm="1">
        <f t="array" ref="G973">_xlfn.IFS('Paraclinicos '!D971="","",AND('Paraclinicos '!D971&gt;=250,'Paraclinicos '!D971&lt;=500),2,'Paraclinicos '!D971&gt;500,3,'Paraclinicos '!D971&lt;250,1)</f>
        <v/>
      </c>
      <c r="H973" s="50">
        <f t="shared" si="46"/>
        <v>6</v>
      </c>
      <c r="I973" cm="1">
        <f t="array" ref="I973">_xlfn.IFS('Paraclinicos '!Q971="","",'Paraclinicos '!Q971&gt;=65,1,'Paraclinicos '!Q971&lt;65,0)</f>
        <v>0</v>
      </c>
      <c r="J973" cm="1">
        <f t="array" ref="J973">_xlfn.IFS('Paraclinicos '!I971="","",'Paraclinicos '!I971&gt;7,1,'Paraclinicos '!I971&lt;=7,0)</f>
        <v>1</v>
      </c>
      <c r="K973" cm="1">
        <f t="array" ref="K973">_xlfn.IFS('Paraclinicos '!W971="","",'Paraclinicos '!W971&lt;=8,1,'Paraclinicos '!W971&gt;8,0)</f>
        <v>0</v>
      </c>
      <c r="L973" cm="1">
        <f t="array" ref="L973">_xlfn.IFS('Paraclinicos '!S971="","",'Paraclinicos '!S971&gt;=30,1,'Paraclinicos '!S971&lt;30,0)</f>
        <v>0</v>
      </c>
      <c r="M973" cm="1">
        <f t="array" ref="M973">_xlfn.IFS(OR('Paraclinicos '!T971="",'Paraclinicos '!U971=""),"",OR('Paraclinicos '!T971&lt;=90,'Paraclinicos '!U971&lt;=60),1,OR('Paraclinicos '!T971&gt;90,'Paraclinicos '!U971&gt;60),0)</f>
        <v>0</v>
      </c>
      <c r="N973" s="45">
        <f t="shared" si="47"/>
        <v>2</v>
      </c>
      <c r="O973" cm="1">
        <f t="array" ref="O973">_xlfn.IFS(OR('Paraclinicos '!M971="",'Paraclinicos '!N971="",'Paraclinicos '!N971=0),"",'Paraclinicos '!M971/'Paraclinicos '!N971&lt;100,4,'Paraclinicos '!M971/'Paraclinicos '!N971&lt;200,3,'Paraclinicos '!M971/'Paraclinicos '!N971&lt;300,2,'Paraclinicos '!M971/'Paraclinicos '!N971&lt;400,1,'Paraclinicos '!M971/'Paraclinicos '!N971&gt;=400,0)</f>
        <v>2</v>
      </c>
      <c r="P973" cm="1">
        <f t="array" ref="P973">_xlfn.IFS('Paraclinicos '!C971="","",'Paraclinicos '!C971&lt;20,4,'Paraclinicos '!C971&lt;50,3,'Paraclinicos '!C971&lt;100,2,'Paraclinicos '!C971&lt;150,1,'Paraclinicos '!C971&gt;150,0)</f>
        <v>0</v>
      </c>
      <c r="Q973" cm="1">
        <f t="array" ref="Q973">_xlfn.IFS('Paraclinicos '!O971="","",'Paraclinicos '!O971&lt;1.2,0,'Paraclinicos '!O971&lt;2,1,'Paraclinicos '!O971&lt;3.5,2,'Paraclinicos '!O971&lt;5,3,'Paraclinicos '!O971&gt;5,4)</f>
        <v>0</v>
      </c>
      <c r="R973" t="str" cm="1">
        <f t="array" ref="R973">_xlfn.IFS('Paraclinicos '!J971="","",'Paraclinicos '!J971&lt;1.2,0,'Paraclinicos '!J971&lt;2,1,'Paraclinicos '!J971&lt;6,2,'Paraclinicos '!J971&lt;12,3,'Paraclinicos '!J971&gt;=12,4)</f>
        <v/>
      </c>
      <c r="S973" cm="1">
        <f t="array" ref="S973">_xlfn.IFS('Paraclinicos '!Y971="","",'Paraclinicos '!Y971&lt;70,1,'Paraclinicos '!Y971&gt;=70,0)</f>
        <v>0</v>
      </c>
      <c r="T973" cm="1">
        <f t="array" ref="T973">_xlfn.IFS('Paraclinicos '!W971="","",'Paraclinicos '!W971&lt;6,4,'Paraclinicos '!W971&lt;10,3,'Paraclinicos '!W971&lt;13,2,'Paraclinicos '!W971&lt;15,1,'Paraclinicos '!W971=15,0)</f>
        <v>0</v>
      </c>
      <c r="U973" s="54">
        <f t="shared" si="45"/>
        <v>2</v>
      </c>
      <c r="V973" cm="1">
        <f t="array" ref="V973">_xlfn.IFS('Paraclinicos '!S971="","",OR('Paraclinicos '!S971&lt;=8,'Paraclinicos '!S971&gt;=25),3,'Paraclinicos '!S971&lt;12,1,'Paraclinicos '!S971&lt;21,0,'Paraclinicos '!S971&lt;25,2)</f>
        <v>0</v>
      </c>
      <c r="W973" t="str">
        <f>IFERROR(IF(INDEX('BD Demog para scores enalazar'!Y$2:'BD Demog para scores enalazar'!Y$3000,MATCH(Formulas!A973,'BD Demog para scores enalazar'!A$2:'BD Demog para scores enalazar'!A$3000,0))=1,"SI","NO"),"")</f>
        <v>NO</v>
      </c>
      <c r="X973" s="9" t="str">
        <f>IFERROR(IF(INDEX('BD Demog para scores enalazar'!AJ$2:'BD Demog para scores enalazar'!AJ$3000,MATCH(Formulas!A973,'BD Demog para scores enalazar'!A$2:'BD Demog para scores enalazar'!A$3000,0))=1,"SI","NO"),"")</f>
        <v>SI</v>
      </c>
      <c r="Y973" t="str" cm="1">
        <f t="array" ref="Y973">IF(AND(W973="NO",X973="NO"),_xlfn.IFS('Paraclinicos '!K971&lt;=91,3,'Paraclinicos '!K971&lt;94,2,'Paraclinicos '!K971&lt;96,1,'Paraclinicos '!K971&gt;=96,0),"")</f>
        <v/>
      </c>
      <c r="Z973" cm="1">
        <f t="array" ref="Z973">IF(OR(W973="SI",X973="SI"),_xlfn.IFS(OR(AND('Paraclinicos '!K972&lt;=83),AND('Paraclinicos '!K972&gt;=97,AA973=2)),3,OR(AND('Paraclinicos '!K972&lt;=86),AND('Paraclinicos '!K972&gt;=94,AA973=2)),2,OR(AND('Paraclinicos '!K972&lt;=88),AND('Paraclinicos '!K972&gt;=92,AA973=2)),1,OR(AND('Paraclinicos '!K972&gt;=88,'Paraclinicos '!K972&lt;=92),AND('Paraclinicos '!K972&gt;=93,AA973=0)),0),"")</f>
        <v>1</v>
      </c>
      <c r="AA973" cm="1">
        <f t="array" ref="AA973">_xlfn.IFS('Paraclinicos '!E971="","",'Paraclinicos '!E971="Oxigeno",2,'Paraclinicos '!E971="Aire",0)</f>
        <v>2</v>
      </c>
    </row>
    <row r="974" spans="1:27" x14ac:dyDescent="0.25">
      <c r="A974">
        <f>'Paraclinicos '!A972</f>
        <v>230</v>
      </c>
      <c r="B974" s="3">
        <f>'Paraclinicos '!R972</f>
        <v>44295</v>
      </c>
      <c r="C974" cm="1">
        <f t="array" ref="C974">_xlfn.IFS('Paraclinicos '!Q972="","",'Paraclinicos '!Q972&gt;60,3,'Paraclinicos '!Q972&lt;=60,1)</f>
        <v>1</v>
      </c>
      <c r="D974" t="str">
        <f>IFERROR(IF(INDEX('BD Demog para scores enalazar'!BC$2:BC$3000,MATCH(Formulas!A974,'BD Demog para scores enalazar'!A$2:A$3000,0))=0,"SI","NO"),"")</f>
        <v>SI</v>
      </c>
      <c r="E974" cm="1">
        <f t="array" ref="E974">_xlfn.IFS(D974="","",D974="SI",4,D974="NO",1)</f>
        <v>4</v>
      </c>
      <c r="F974" cm="1">
        <f t="array" ref="F974">_xlfn.IFS('Paraclinicos '!B972="","",'Paraclinicos '!B972&gt;1,1,'Paraclinicos '!B972&lt;=1,3)</f>
        <v>1</v>
      </c>
      <c r="G974" t="str" cm="1">
        <f t="array" ref="G974">_xlfn.IFS('Paraclinicos '!D972="","",AND('Paraclinicos '!D972&gt;=250,'Paraclinicos '!D972&lt;=500),2,'Paraclinicos '!D972&gt;500,3,'Paraclinicos '!D972&lt;250,1)</f>
        <v/>
      </c>
      <c r="H974" s="50">
        <f t="shared" si="46"/>
        <v>6</v>
      </c>
      <c r="I974" cm="1">
        <f t="array" ref="I974">_xlfn.IFS('Paraclinicos '!Q972="","",'Paraclinicos '!Q972&gt;=65,1,'Paraclinicos '!Q972&lt;65,0)</f>
        <v>0</v>
      </c>
      <c r="J974" cm="1">
        <f t="array" ref="J974">_xlfn.IFS('Paraclinicos '!I972="","",'Paraclinicos '!I972&gt;7,1,'Paraclinicos '!I972&lt;=7,0)</f>
        <v>1</v>
      </c>
      <c r="K974" cm="1">
        <f t="array" ref="K974">_xlfn.IFS('Paraclinicos '!W972="","",'Paraclinicos '!W972&lt;=8,1,'Paraclinicos '!W972&gt;8,0)</f>
        <v>0</v>
      </c>
      <c r="L974" cm="1">
        <f t="array" ref="L974">_xlfn.IFS('Paraclinicos '!S972="","",'Paraclinicos '!S972&gt;=30,1,'Paraclinicos '!S972&lt;30,0)</f>
        <v>0</v>
      </c>
      <c r="M974" cm="1">
        <f t="array" ref="M974">_xlfn.IFS(OR('Paraclinicos '!T972="",'Paraclinicos '!U972=""),"",OR('Paraclinicos '!T972&lt;=90,'Paraclinicos '!U972&lt;=60),1,OR('Paraclinicos '!T972&gt;90,'Paraclinicos '!U972&gt;60),0)</f>
        <v>0</v>
      </c>
      <c r="N974" s="45">
        <f t="shared" si="47"/>
        <v>2</v>
      </c>
      <c r="O974" cm="1">
        <f t="array" ref="O974">_xlfn.IFS(OR('Paraclinicos '!M972="",'Paraclinicos '!N972="",'Paraclinicos '!N972=0),"",'Paraclinicos '!M972/'Paraclinicos '!N972&lt;100,4,'Paraclinicos '!M972/'Paraclinicos '!N972&lt;200,3,'Paraclinicos '!M972/'Paraclinicos '!N972&lt;300,2,'Paraclinicos '!M972/'Paraclinicos '!N972&lt;400,1,'Paraclinicos '!M972/'Paraclinicos '!N972&gt;=400,0)</f>
        <v>4</v>
      </c>
      <c r="P974" cm="1">
        <f t="array" ref="P974">_xlfn.IFS('Paraclinicos '!C972="","",'Paraclinicos '!C972&lt;20,4,'Paraclinicos '!C972&lt;50,3,'Paraclinicos '!C972&lt;100,2,'Paraclinicos '!C972&lt;150,1,'Paraclinicos '!C972&gt;150,0)</f>
        <v>0</v>
      </c>
      <c r="Q974" cm="1">
        <f t="array" ref="Q974">_xlfn.IFS('Paraclinicos '!O972="","",'Paraclinicos '!O972&lt;1.2,0,'Paraclinicos '!O972&lt;2,1,'Paraclinicos '!O972&lt;3.5,2,'Paraclinicos '!O972&lt;5,3,'Paraclinicos '!O972&gt;5,4)</f>
        <v>0</v>
      </c>
      <c r="R974" t="str" cm="1">
        <f t="array" ref="R974">_xlfn.IFS('Paraclinicos '!J972="","",'Paraclinicos '!J972&lt;1.2,0,'Paraclinicos '!J972&lt;2,1,'Paraclinicos '!J972&lt;6,2,'Paraclinicos '!J972&lt;12,3,'Paraclinicos '!J972&gt;=12,4)</f>
        <v/>
      </c>
      <c r="S974" cm="1">
        <f t="array" ref="S974">_xlfn.IFS('Paraclinicos '!Y972="","",'Paraclinicos '!Y972&lt;70,1,'Paraclinicos '!Y972&gt;=70,0)</f>
        <v>0</v>
      </c>
      <c r="T974" cm="1">
        <f t="array" ref="T974">_xlfn.IFS('Paraclinicos '!W972="","",'Paraclinicos '!W972&lt;6,4,'Paraclinicos '!W972&lt;10,3,'Paraclinicos '!W972&lt;13,2,'Paraclinicos '!W972&lt;15,1,'Paraclinicos '!W972=15,0)</f>
        <v>0</v>
      </c>
      <c r="U974" s="54">
        <f t="shared" si="45"/>
        <v>4</v>
      </c>
      <c r="V974" cm="1">
        <f t="array" ref="V974">_xlfn.IFS('Paraclinicos '!S972="","",OR('Paraclinicos '!S972&lt;=8,'Paraclinicos '!S972&gt;=25),3,'Paraclinicos '!S972&lt;12,1,'Paraclinicos '!S972&lt;21,0,'Paraclinicos '!S972&lt;25,2)</f>
        <v>2</v>
      </c>
      <c r="W974" t="str">
        <f>IFERROR(IF(INDEX('BD Demog para scores enalazar'!Y$2:'BD Demog para scores enalazar'!Y$3000,MATCH(Formulas!A974,'BD Demog para scores enalazar'!A$2:'BD Demog para scores enalazar'!A$3000,0))=1,"SI","NO"),"")</f>
        <v>NO</v>
      </c>
      <c r="X974" s="9" t="str">
        <f>IFERROR(IF(INDEX('BD Demog para scores enalazar'!AJ$2:'BD Demog para scores enalazar'!AJ$3000,MATCH(Formulas!A974,'BD Demog para scores enalazar'!A$2:'BD Demog para scores enalazar'!A$3000,0))=1,"SI","NO"),"")</f>
        <v>SI</v>
      </c>
      <c r="Y974" t="str" cm="1">
        <f t="array" ref="Y974">IF(AND(W974="NO",X974="NO"),_xlfn.IFS('Paraclinicos '!K972&lt;=91,3,'Paraclinicos '!K972&lt;94,2,'Paraclinicos '!K972&lt;96,1,'Paraclinicos '!K972&gt;=96,0),"")</f>
        <v/>
      </c>
      <c r="Z974" cm="1">
        <f t="array" ref="Z974">IF(OR(W974="SI",X974="SI"),_xlfn.IFS(OR(AND('Paraclinicos '!K973&lt;=83),AND('Paraclinicos '!K973&gt;=97,AA974=2)),3,OR(AND('Paraclinicos '!K973&lt;=86),AND('Paraclinicos '!K973&gt;=94,AA974=2)),2,OR(AND('Paraclinicos '!K973&lt;=88),AND('Paraclinicos '!K973&gt;=92,AA974=2)),1,OR(AND('Paraclinicos '!K973&gt;=88,'Paraclinicos '!K973&lt;=92),AND('Paraclinicos '!K973&gt;=93,AA974=0)),0),"")</f>
        <v>2</v>
      </c>
      <c r="AA974" cm="1">
        <f t="array" ref="AA974">_xlfn.IFS('Paraclinicos '!E972="","",'Paraclinicos '!E972="Oxigeno",2,'Paraclinicos '!E972="Aire",0)</f>
        <v>2</v>
      </c>
    </row>
    <row r="975" spans="1:27" x14ac:dyDescent="0.25">
      <c r="A975">
        <f>'Paraclinicos '!A973</f>
        <v>230</v>
      </c>
      <c r="B975" s="3">
        <f>'Paraclinicos '!R973</f>
        <v>44297</v>
      </c>
      <c r="C975" cm="1">
        <f t="array" ref="C975">_xlfn.IFS('Paraclinicos '!Q973="","",'Paraclinicos '!Q973&gt;60,3,'Paraclinicos '!Q973&lt;=60,1)</f>
        <v>1</v>
      </c>
      <c r="D975" t="str">
        <f>IFERROR(IF(INDEX('BD Demog para scores enalazar'!BC$2:BC$3000,MATCH(Formulas!A975,'BD Demog para scores enalazar'!A$2:A$3000,0))=0,"SI","NO"),"")</f>
        <v>SI</v>
      </c>
      <c r="E975" cm="1">
        <f t="array" ref="E975">_xlfn.IFS(D975="","",D975="SI",4,D975="NO",1)</f>
        <v>4</v>
      </c>
      <c r="F975" cm="1">
        <f t="array" ref="F975">_xlfn.IFS('Paraclinicos '!B973="","",'Paraclinicos '!B973&gt;1,1,'Paraclinicos '!B973&lt;=1,3)</f>
        <v>1</v>
      </c>
      <c r="G975" t="str" cm="1">
        <f t="array" ref="G975">_xlfn.IFS('Paraclinicos '!D973="","",AND('Paraclinicos '!D973&gt;=250,'Paraclinicos '!D973&lt;=500),2,'Paraclinicos '!D973&gt;500,3,'Paraclinicos '!D973&lt;250,1)</f>
        <v/>
      </c>
      <c r="H975" s="50">
        <f t="shared" si="46"/>
        <v>6</v>
      </c>
      <c r="I975" cm="1">
        <f t="array" ref="I975">_xlfn.IFS('Paraclinicos '!Q973="","",'Paraclinicos '!Q973&gt;=65,1,'Paraclinicos '!Q973&lt;65,0)</f>
        <v>0</v>
      </c>
      <c r="J975" cm="1">
        <f t="array" ref="J975">_xlfn.IFS('Paraclinicos '!I973="","",'Paraclinicos '!I973&gt;7,1,'Paraclinicos '!I973&lt;=7,0)</f>
        <v>1</v>
      </c>
      <c r="K975" cm="1">
        <f t="array" ref="K975">_xlfn.IFS('Paraclinicos '!W973="","",'Paraclinicos '!W973&lt;=8,1,'Paraclinicos '!W973&gt;8,0)</f>
        <v>0</v>
      </c>
      <c r="L975" cm="1">
        <f t="array" ref="L975">_xlfn.IFS('Paraclinicos '!S973="","",'Paraclinicos '!S973&gt;=30,1,'Paraclinicos '!S973&lt;30,0)</f>
        <v>0</v>
      </c>
      <c r="M975" cm="1">
        <f t="array" ref="M975">_xlfn.IFS(OR('Paraclinicos '!T973="",'Paraclinicos '!U973=""),"",OR('Paraclinicos '!T973&lt;=90,'Paraclinicos '!U973&lt;=60),1,OR('Paraclinicos '!T973&gt;90,'Paraclinicos '!U973&gt;60),0)</f>
        <v>0</v>
      </c>
      <c r="N975" s="45">
        <f t="shared" si="47"/>
        <v>2</v>
      </c>
      <c r="O975" cm="1">
        <f t="array" ref="O975">_xlfn.IFS(OR('Paraclinicos '!M973="",'Paraclinicos '!N973="",'Paraclinicos '!N973=0),"",'Paraclinicos '!M973/'Paraclinicos '!N973&lt;100,4,'Paraclinicos '!M973/'Paraclinicos '!N973&lt;200,3,'Paraclinicos '!M973/'Paraclinicos '!N973&lt;300,2,'Paraclinicos '!M973/'Paraclinicos '!N973&lt;400,1,'Paraclinicos '!M973/'Paraclinicos '!N973&gt;=400,0)</f>
        <v>2</v>
      </c>
      <c r="P975" cm="1">
        <f t="array" ref="P975">_xlfn.IFS('Paraclinicos '!C973="","",'Paraclinicos '!C973&lt;20,4,'Paraclinicos '!C973&lt;50,3,'Paraclinicos '!C973&lt;100,2,'Paraclinicos '!C973&lt;150,1,'Paraclinicos '!C973&gt;150,0)</f>
        <v>0</v>
      </c>
      <c r="Q975" cm="1">
        <f t="array" ref="Q975">_xlfn.IFS('Paraclinicos '!O973="","",'Paraclinicos '!O973&lt;1.2,0,'Paraclinicos '!O973&lt;2,1,'Paraclinicos '!O973&lt;3.5,2,'Paraclinicos '!O973&lt;5,3,'Paraclinicos '!O973&gt;5,4)</f>
        <v>0</v>
      </c>
      <c r="R975" t="str" cm="1">
        <f t="array" ref="R975">_xlfn.IFS('Paraclinicos '!J973="","",'Paraclinicos '!J973&lt;1.2,0,'Paraclinicos '!J973&lt;2,1,'Paraclinicos '!J973&lt;6,2,'Paraclinicos '!J973&lt;12,3,'Paraclinicos '!J973&gt;=12,4)</f>
        <v/>
      </c>
      <c r="S975" cm="1">
        <f t="array" ref="S975">_xlfn.IFS('Paraclinicos '!Y973="","",'Paraclinicos '!Y973&lt;70,1,'Paraclinicos '!Y973&gt;=70,0)</f>
        <v>0</v>
      </c>
      <c r="T975" cm="1">
        <f t="array" ref="T975">_xlfn.IFS('Paraclinicos '!W973="","",'Paraclinicos '!W973&lt;6,4,'Paraclinicos '!W973&lt;10,3,'Paraclinicos '!W973&lt;13,2,'Paraclinicos '!W973&lt;15,1,'Paraclinicos '!W973=15,0)</f>
        <v>0</v>
      </c>
      <c r="U975" s="54">
        <f t="shared" si="45"/>
        <v>2</v>
      </c>
      <c r="V975" cm="1">
        <f t="array" ref="V975">_xlfn.IFS('Paraclinicos '!S973="","",OR('Paraclinicos '!S973&lt;=8,'Paraclinicos '!S973&gt;=25),3,'Paraclinicos '!S973&lt;12,1,'Paraclinicos '!S973&lt;21,0,'Paraclinicos '!S973&lt;25,2)</f>
        <v>0</v>
      </c>
      <c r="W975" t="str">
        <f>IFERROR(IF(INDEX('BD Demog para scores enalazar'!Y$2:'BD Demog para scores enalazar'!Y$3000,MATCH(Formulas!A975,'BD Demog para scores enalazar'!A$2:'BD Demog para scores enalazar'!A$3000,0))=1,"SI","NO"),"")</f>
        <v>NO</v>
      </c>
      <c r="X975" s="9" t="str">
        <f>IFERROR(IF(INDEX('BD Demog para scores enalazar'!AJ$2:'BD Demog para scores enalazar'!AJ$3000,MATCH(Formulas!A975,'BD Demog para scores enalazar'!A$2:'BD Demog para scores enalazar'!A$3000,0))=1,"SI","NO"),"")</f>
        <v>SI</v>
      </c>
      <c r="Y975" t="str" cm="1">
        <f t="array" ref="Y975">IF(AND(W975="NO",X975="NO"),_xlfn.IFS('Paraclinicos '!K973&lt;=91,3,'Paraclinicos '!K973&lt;94,2,'Paraclinicos '!K973&lt;96,1,'Paraclinicos '!K973&gt;=96,0),"")</f>
        <v/>
      </c>
      <c r="Z975" cm="1">
        <f t="array" ref="Z975">IF(OR(W975="SI",X975="SI"),_xlfn.IFS(OR(AND('Paraclinicos '!K974&lt;=83),AND('Paraclinicos '!K974&gt;=97,AA975=2)),3,OR(AND('Paraclinicos '!K974&lt;=86),AND('Paraclinicos '!K974&gt;=94,AA975=2)),2,OR(AND('Paraclinicos '!K974&lt;=88),AND('Paraclinicos '!K974&gt;=92,AA975=2)),1,OR(AND('Paraclinicos '!K974&gt;=88,'Paraclinicos '!K974&lt;=92),AND('Paraclinicos '!K974&gt;=93,AA975=0)),0),"")</f>
        <v>0</v>
      </c>
      <c r="AA975" cm="1">
        <f t="array" ref="AA975">_xlfn.IFS('Paraclinicos '!E973="","",'Paraclinicos '!E973="Oxigeno",2,'Paraclinicos '!E973="Aire",0)</f>
        <v>2</v>
      </c>
    </row>
    <row r="976" spans="1:27" x14ac:dyDescent="0.25">
      <c r="A976">
        <f>'Paraclinicos '!A974</f>
        <v>230</v>
      </c>
      <c r="B976" s="3">
        <f>'Paraclinicos '!R974</f>
        <v>44297</v>
      </c>
      <c r="C976" cm="1">
        <f t="array" ref="C976">_xlfn.IFS('Paraclinicos '!Q974="","",'Paraclinicos '!Q974&gt;60,3,'Paraclinicos '!Q974&lt;=60,1)</f>
        <v>1</v>
      </c>
      <c r="D976" t="str">
        <f>IFERROR(IF(INDEX('BD Demog para scores enalazar'!BC$2:BC$3000,MATCH(Formulas!A976,'BD Demog para scores enalazar'!A$2:A$3000,0))=0,"SI","NO"),"")</f>
        <v>SI</v>
      </c>
      <c r="E976" cm="1">
        <f t="array" ref="E976">_xlfn.IFS(D976="","",D976="SI",4,D976="NO",1)</f>
        <v>4</v>
      </c>
      <c r="F976" cm="1">
        <f t="array" ref="F976">_xlfn.IFS('Paraclinicos '!B974="","",'Paraclinicos '!B974&gt;1,1,'Paraclinicos '!B974&lt;=1,3)</f>
        <v>1</v>
      </c>
      <c r="G976" t="str" cm="1">
        <f t="array" ref="G976">_xlfn.IFS('Paraclinicos '!D974="","",AND('Paraclinicos '!D974&gt;=250,'Paraclinicos '!D974&lt;=500),2,'Paraclinicos '!D974&gt;500,3,'Paraclinicos '!D974&lt;250,1)</f>
        <v/>
      </c>
      <c r="H976" s="50">
        <f t="shared" si="46"/>
        <v>6</v>
      </c>
      <c r="I976" cm="1">
        <f t="array" ref="I976">_xlfn.IFS('Paraclinicos '!Q974="","",'Paraclinicos '!Q974&gt;=65,1,'Paraclinicos '!Q974&lt;65,0)</f>
        <v>0</v>
      </c>
      <c r="J976" cm="1">
        <f t="array" ref="J976">_xlfn.IFS('Paraclinicos '!I974="","",'Paraclinicos '!I974&gt;7,1,'Paraclinicos '!I974&lt;=7,0)</f>
        <v>1</v>
      </c>
      <c r="K976" cm="1">
        <f t="array" ref="K976">_xlfn.IFS('Paraclinicos '!W974="","",'Paraclinicos '!W974&lt;=8,1,'Paraclinicos '!W974&gt;8,0)</f>
        <v>1</v>
      </c>
      <c r="L976" cm="1">
        <f t="array" ref="L976">_xlfn.IFS('Paraclinicos '!S974="","",'Paraclinicos '!S974&gt;=30,1,'Paraclinicos '!S974&lt;30,0)</f>
        <v>0</v>
      </c>
      <c r="M976" cm="1">
        <f t="array" ref="M976">_xlfn.IFS(OR('Paraclinicos '!T974="",'Paraclinicos '!U974=""),"",OR('Paraclinicos '!T974&lt;=90,'Paraclinicos '!U974&lt;=60),1,OR('Paraclinicos '!T974&gt;90,'Paraclinicos '!U974&gt;60),0)</f>
        <v>1</v>
      </c>
      <c r="N976" s="45">
        <f t="shared" si="47"/>
        <v>4</v>
      </c>
      <c r="O976" cm="1">
        <f t="array" ref="O976">_xlfn.IFS(OR('Paraclinicos '!M974="",'Paraclinicos '!N974="",'Paraclinicos '!N974=0),"",'Paraclinicos '!M974/'Paraclinicos '!N974&lt;100,4,'Paraclinicos '!M974/'Paraclinicos '!N974&lt;200,3,'Paraclinicos '!M974/'Paraclinicos '!N974&lt;300,2,'Paraclinicos '!M974/'Paraclinicos '!N974&lt;400,1,'Paraclinicos '!M974/'Paraclinicos '!N974&gt;=400,0)</f>
        <v>2</v>
      </c>
      <c r="P976" cm="1">
        <f t="array" ref="P976">_xlfn.IFS('Paraclinicos '!C974="","",'Paraclinicos '!C974&lt;20,4,'Paraclinicos '!C974&lt;50,3,'Paraclinicos '!C974&lt;100,2,'Paraclinicos '!C974&lt;150,1,'Paraclinicos '!C974&gt;150,0)</f>
        <v>0</v>
      </c>
      <c r="Q976" cm="1">
        <f t="array" ref="Q976">_xlfn.IFS('Paraclinicos '!O974="","",'Paraclinicos '!O974&lt;1.2,0,'Paraclinicos '!O974&lt;2,1,'Paraclinicos '!O974&lt;3.5,2,'Paraclinicos '!O974&lt;5,3,'Paraclinicos '!O974&gt;5,4)</f>
        <v>0</v>
      </c>
      <c r="R976" cm="1">
        <f t="array" ref="R976">_xlfn.IFS('Paraclinicos '!J974="","",'Paraclinicos '!J974&lt;1.2,0,'Paraclinicos '!J974&lt;2,1,'Paraclinicos '!J974&lt;6,2,'Paraclinicos '!J974&lt;12,3,'Paraclinicos '!J974&gt;=12,4)</f>
        <v>0</v>
      </c>
      <c r="S976" cm="1">
        <f t="array" ref="S976">_xlfn.IFS('Paraclinicos '!Y974="","",'Paraclinicos '!Y974&lt;70,1,'Paraclinicos '!Y974&gt;=70,0)</f>
        <v>0</v>
      </c>
      <c r="T976" cm="1">
        <f t="array" ref="T976">_xlfn.IFS('Paraclinicos '!W974="","",'Paraclinicos '!W974&lt;6,4,'Paraclinicos '!W974&lt;10,3,'Paraclinicos '!W974&lt;13,2,'Paraclinicos '!W974&lt;15,1,'Paraclinicos '!W974=15,0)</f>
        <v>4</v>
      </c>
      <c r="U976" s="54">
        <f t="shared" si="45"/>
        <v>6</v>
      </c>
      <c r="V976" cm="1">
        <f t="array" ref="V976">_xlfn.IFS('Paraclinicos '!S974="","",OR('Paraclinicos '!S974&lt;=8,'Paraclinicos '!S974&gt;=25),3,'Paraclinicos '!S974&lt;12,1,'Paraclinicos '!S974&lt;21,0,'Paraclinicos '!S974&lt;25,2)</f>
        <v>2</v>
      </c>
      <c r="W976" t="str">
        <f>IFERROR(IF(INDEX('BD Demog para scores enalazar'!Y$2:'BD Demog para scores enalazar'!Y$3000,MATCH(Formulas!A976,'BD Demog para scores enalazar'!A$2:'BD Demog para scores enalazar'!A$3000,0))=1,"SI","NO"),"")</f>
        <v>NO</v>
      </c>
      <c r="X976" s="9" t="str">
        <f>IFERROR(IF(INDEX('BD Demog para scores enalazar'!AJ$2:'BD Demog para scores enalazar'!AJ$3000,MATCH(Formulas!A976,'BD Demog para scores enalazar'!A$2:'BD Demog para scores enalazar'!A$3000,0))=1,"SI","NO"),"")</f>
        <v>SI</v>
      </c>
      <c r="Y976" t="str" cm="1">
        <f t="array" ref="Y976">IF(AND(W976="NO",X976="NO"),_xlfn.IFS('Paraclinicos '!K974&lt;=91,3,'Paraclinicos '!K974&lt;94,2,'Paraclinicos '!K974&lt;96,1,'Paraclinicos '!K974&gt;=96,0),"")</f>
        <v/>
      </c>
      <c r="Z976" cm="1">
        <f t="array" ref="Z976">IF(OR(W976="SI",X976="SI"),_xlfn.IFS(OR(AND('Paraclinicos '!K975&lt;=83),AND('Paraclinicos '!K975&gt;=97,AA976=2)),3,OR(AND('Paraclinicos '!K975&lt;=86),AND('Paraclinicos '!K975&gt;=94,AA976=2)),2,OR(AND('Paraclinicos '!K975&lt;=88),AND('Paraclinicos '!K975&gt;=92,AA976=2)),1,OR(AND('Paraclinicos '!K975&gt;=88,'Paraclinicos '!K975&lt;=92),AND('Paraclinicos '!K975&gt;=93,AA976=0)),0),"")</f>
        <v>0</v>
      </c>
      <c r="AA976" cm="1">
        <f t="array" ref="AA976">_xlfn.IFS('Paraclinicos '!E974="","",'Paraclinicos '!E974="Oxigeno",2,'Paraclinicos '!E974="Aire",0)</f>
        <v>2</v>
      </c>
    </row>
    <row r="977" spans="1:27" x14ac:dyDescent="0.25">
      <c r="A977">
        <f>'Paraclinicos '!A975</f>
        <v>230</v>
      </c>
      <c r="B977" s="3">
        <f>'Paraclinicos '!R975</f>
        <v>44299</v>
      </c>
      <c r="C977" cm="1">
        <f t="array" ref="C977">_xlfn.IFS('Paraclinicos '!Q975="","",'Paraclinicos '!Q975&gt;60,3,'Paraclinicos '!Q975&lt;=60,1)</f>
        <v>1</v>
      </c>
      <c r="D977" t="str">
        <f>IFERROR(IF(INDEX('BD Demog para scores enalazar'!BC$2:BC$3000,MATCH(Formulas!A977,'BD Demog para scores enalazar'!A$2:A$3000,0))=0,"SI","NO"),"")</f>
        <v>SI</v>
      </c>
      <c r="E977" cm="1">
        <f t="array" ref="E977">_xlfn.IFS(D977="","",D977="SI",4,D977="NO",1)</f>
        <v>4</v>
      </c>
      <c r="F977" cm="1">
        <f t="array" ref="F977">_xlfn.IFS('Paraclinicos '!B975="","",'Paraclinicos '!B975&gt;1,1,'Paraclinicos '!B975&lt;=1,3)</f>
        <v>1</v>
      </c>
      <c r="G977" t="str" cm="1">
        <f t="array" ref="G977">_xlfn.IFS('Paraclinicos '!D975="","",AND('Paraclinicos '!D975&gt;=250,'Paraclinicos '!D975&lt;=500),2,'Paraclinicos '!D975&gt;500,3,'Paraclinicos '!D975&lt;250,1)</f>
        <v/>
      </c>
      <c r="H977" s="50">
        <f t="shared" si="46"/>
        <v>6</v>
      </c>
      <c r="I977" cm="1">
        <f t="array" ref="I977">_xlfn.IFS('Paraclinicos '!Q975="","",'Paraclinicos '!Q975&gt;=65,1,'Paraclinicos '!Q975&lt;65,0)</f>
        <v>0</v>
      </c>
      <c r="J977" cm="1">
        <f t="array" ref="J977">_xlfn.IFS('Paraclinicos '!I975="","",'Paraclinicos '!I975&gt;7,1,'Paraclinicos '!I975&lt;=7,0)</f>
        <v>1</v>
      </c>
      <c r="K977" cm="1">
        <f t="array" ref="K977">_xlfn.IFS('Paraclinicos '!W975="","",'Paraclinicos '!W975&lt;=8,1,'Paraclinicos '!W975&gt;8,0)</f>
        <v>0</v>
      </c>
      <c r="L977" cm="1">
        <f t="array" ref="L977">_xlfn.IFS('Paraclinicos '!S975="","",'Paraclinicos '!S975&gt;=30,1,'Paraclinicos '!S975&lt;30,0)</f>
        <v>0</v>
      </c>
      <c r="M977" cm="1">
        <f t="array" ref="M977">_xlfn.IFS(OR('Paraclinicos '!T975="",'Paraclinicos '!U975=""),"",OR('Paraclinicos '!T975&lt;=90,'Paraclinicos '!U975&lt;=60),1,OR('Paraclinicos '!T975&gt;90,'Paraclinicos '!U975&gt;60),0)</f>
        <v>1</v>
      </c>
      <c r="N977" s="45">
        <f t="shared" si="47"/>
        <v>5</v>
      </c>
      <c r="O977" cm="1">
        <f t="array" ref="O977">_xlfn.IFS(OR('Paraclinicos '!M975="",'Paraclinicos '!N975="",'Paraclinicos '!N975=0),"",'Paraclinicos '!M975/'Paraclinicos '!N975&lt;100,4,'Paraclinicos '!M975/'Paraclinicos '!N975&lt;200,3,'Paraclinicos '!M975/'Paraclinicos '!N975&lt;300,2,'Paraclinicos '!M975/'Paraclinicos '!N975&lt;400,1,'Paraclinicos '!M975/'Paraclinicos '!N975&gt;=400,0)</f>
        <v>2</v>
      </c>
      <c r="P977" cm="1">
        <f t="array" ref="P977">_xlfn.IFS('Paraclinicos '!C975="","",'Paraclinicos '!C975&lt;20,4,'Paraclinicos '!C975&lt;50,3,'Paraclinicos '!C975&lt;100,2,'Paraclinicos '!C975&lt;150,1,'Paraclinicos '!C975&gt;150,0)</f>
        <v>0</v>
      </c>
      <c r="Q977" cm="1">
        <f t="array" ref="Q977">_xlfn.IFS('Paraclinicos '!O975="","",'Paraclinicos '!O975&lt;1.2,0,'Paraclinicos '!O975&lt;2,1,'Paraclinicos '!O975&lt;3.5,2,'Paraclinicos '!O975&lt;5,3,'Paraclinicos '!O975&gt;5,4)</f>
        <v>0</v>
      </c>
      <c r="R977" t="str" cm="1">
        <f t="array" ref="R977">_xlfn.IFS('Paraclinicos '!J975="","",'Paraclinicos '!J975&lt;1.2,0,'Paraclinicos '!J975&lt;2,1,'Paraclinicos '!J975&lt;6,2,'Paraclinicos '!J975&lt;12,3,'Paraclinicos '!J975&gt;=12,4)</f>
        <v/>
      </c>
      <c r="S977" cm="1">
        <f t="array" ref="S977">_xlfn.IFS('Paraclinicos '!Y975="","",'Paraclinicos '!Y975&lt;70,1,'Paraclinicos '!Y975&gt;=70,0)</f>
        <v>0</v>
      </c>
      <c r="T977" cm="1">
        <f t="array" ref="T977">_xlfn.IFS('Paraclinicos '!W975="","",'Paraclinicos '!W975&lt;6,4,'Paraclinicos '!W975&lt;10,3,'Paraclinicos '!W975&lt;13,2,'Paraclinicos '!W975&lt;15,1,'Paraclinicos '!W975=15,0)</f>
        <v>0</v>
      </c>
      <c r="U977" s="54">
        <f t="shared" si="45"/>
        <v>2</v>
      </c>
      <c r="V977" cm="1">
        <f t="array" ref="V977">_xlfn.IFS('Paraclinicos '!S975="","",OR('Paraclinicos '!S975&lt;=8,'Paraclinicos '!S975&gt;=25),3,'Paraclinicos '!S975&lt;12,1,'Paraclinicos '!S975&lt;21,0,'Paraclinicos '!S975&lt;25,2)</f>
        <v>0</v>
      </c>
      <c r="W977" t="str">
        <f>IFERROR(IF(INDEX('BD Demog para scores enalazar'!Y$2:'BD Demog para scores enalazar'!Y$3000,MATCH(Formulas!A977,'BD Demog para scores enalazar'!A$2:'BD Demog para scores enalazar'!A$3000,0))=1,"SI","NO"),"")</f>
        <v>NO</v>
      </c>
      <c r="X977" s="9" t="str">
        <f>IFERROR(IF(INDEX('BD Demog para scores enalazar'!AJ$2:'BD Demog para scores enalazar'!AJ$3000,MATCH(Formulas!A977,'BD Demog para scores enalazar'!A$2:'BD Demog para scores enalazar'!A$3000,0))=1,"SI","NO"),"")</f>
        <v>SI</v>
      </c>
      <c r="Y977" t="str" cm="1">
        <f t="array" ref="Y977">IF(AND(W977="NO",X977="NO"),_xlfn.IFS('Paraclinicos '!K975&lt;=91,3,'Paraclinicos '!K975&lt;94,2,'Paraclinicos '!K975&lt;96,1,'Paraclinicos '!K975&gt;=96,0),"")</f>
        <v/>
      </c>
      <c r="Z977" cm="1">
        <f t="array" ref="Z977">IF(OR(W977="SI",X977="SI"),_xlfn.IFS(OR(AND('Paraclinicos '!K976&lt;=83),AND('Paraclinicos '!K976&gt;=97,AA977=2)),3,OR(AND('Paraclinicos '!K976&lt;=86),AND('Paraclinicos '!K976&gt;=94,AA977=2)),2,OR(AND('Paraclinicos '!K976&lt;=88),AND('Paraclinicos '!K976&gt;=92,AA977=2)),1,OR(AND('Paraclinicos '!K976&gt;=88,'Paraclinicos '!K976&lt;=92),AND('Paraclinicos '!K976&gt;=93,AA977=0)),0),"")</f>
        <v>0</v>
      </c>
      <c r="AA977" cm="1">
        <f t="array" ref="AA977">_xlfn.IFS('Paraclinicos '!E975="","",'Paraclinicos '!E975="Oxigeno",2,'Paraclinicos '!E975="Aire",0)</f>
        <v>2</v>
      </c>
    </row>
    <row r="978" spans="1:27" x14ac:dyDescent="0.25">
      <c r="A978">
        <f>'Paraclinicos '!A976</f>
        <v>230</v>
      </c>
      <c r="B978" s="3">
        <f>'Paraclinicos '!R976</f>
        <v>44301</v>
      </c>
      <c r="C978" cm="1">
        <f t="array" ref="C978">_xlfn.IFS('Paraclinicos '!Q976="","",'Paraclinicos '!Q976&gt;60,3,'Paraclinicos '!Q976&lt;=60,1)</f>
        <v>1</v>
      </c>
      <c r="D978" t="str">
        <f>IFERROR(IF(INDEX('BD Demog para scores enalazar'!BC$2:BC$3000,MATCH(Formulas!A978,'BD Demog para scores enalazar'!A$2:A$3000,0))=0,"SI","NO"),"")</f>
        <v>SI</v>
      </c>
      <c r="E978" cm="1">
        <f t="array" ref="E978">_xlfn.IFS(D978="","",D978="SI",4,D978="NO",1)</f>
        <v>4</v>
      </c>
      <c r="F978" cm="1">
        <f t="array" ref="F978">_xlfn.IFS('Paraclinicos '!B976="","",'Paraclinicos '!B976&gt;1,1,'Paraclinicos '!B976&lt;=1,3)</f>
        <v>1</v>
      </c>
      <c r="G978" t="str" cm="1">
        <f t="array" ref="G978">_xlfn.IFS('Paraclinicos '!D976="","",AND('Paraclinicos '!D976&gt;=250,'Paraclinicos '!D976&lt;=500),2,'Paraclinicos '!D976&gt;500,3,'Paraclinicos '!D976&lt;250,1)</f>
        <v/>
      </c>
      <c r="H978" s="50">
        <f t="shared" si="46"/>
        <v>6</v>
      </c>
      <c r="I978" cm="1">
        <f t="array" ref="I978">_xlfn.IFS('Paraclinicos '!Q976="","",'Paraclinicos '!Q976&gt;=65,1,'Paraclinicos '!Q976&lt;65,0)</f>
        <v>0</v>
      </c>
      <c r="J978" cm="1">
        <f t="array" ref="J978">_xlfn.IFS('Paraclinicos '!I976="","",'Paraclinicos '!I976&gt;7,1,'Paraclinicos '!I976&lt;=7,0)</f>
        <v>1</v>
      </c>
      <c r="K978" cm="1">
        <f t="array" ref="K978">_xlfn.IFS('Paraclinicos '!W976="","",'Paraclinicos '!W976&lt;=8,1,'Paraclinicos '!W976&gt;8,0)</f>
        <v>0</v>
      </c>
      <c r="L978" cm="1">
        <f t="array" ref="L978">_xlfn.IFS('Paraclinicos '!S976="","",'Paraclinicos '!S976&gt;=30,1,'Paraclinicos '!S976&lt;30,0)</f>
        <v>0</v>
      </c>
      <c r="M978" cm="1">
        <f t="array" ref="M978">_xlfn.IFS(OR('Paraclinicos '!T976="",'Paraclinicos '!U976=""),"",OR('Paraclinicos '!T976&lt;=90,'Paraclinicos '!U976&lt;=60),1,OR('Paraclinicos '!T976&gt;90,'Paraclinicos '!U976&gt;60),0)</f>
        <v>1</v>
      </c>
      <c r="N978" s="45">
        <f t="shared" si="47"/>
        <v>4</v>
      </c>
      <c r="O978" cm="1">
        <f t="array" ref="O978">_xlfn.IFS(OR('Paraclinicos '!M976="",'Paraclinicos '!N976="",'Paraclinicos '!N976=0),"",'Paraclinicos '!M976/'Paraclinicos '!N976&lt;100,4,'Paraclinicos '!M976/'Paraclinicos '!N976&lt;200,3,'Paraclinicos '!M976/'Paraclinicos '!N976&lt;300,2,'Paraclinicos '!M976/'Paraclinicos '!N976&lt;400,1,'Paraclinicos '!M976/'Paraclinicos '!N976&gt;=400,0)</f>
        <v>2</v>
      </c>
      <c r="P978" cm="1">
        <f t="array" ref="P978">_xlfn.IFS('Paraclinicos '!C976="","",'Paraclinicos '!C976&lt;20,4,'Paraclinicos '!C976&lt;50,3,'Paraclinicos '!C976&lt;100,2,'Paraclinicos '!C976&lt;150,1,'Paraclinicos '!C976&gt;150,0)</f>
        <v>0</v>
      </c>
      <c r="Q978" cm="1">
        <f t="array" ref="Q978">_xlfn.IFS('Paraclinicos '!O976="","",'Paraclinicos '!O976&lt;1.2,0,'Paraclinicos '!O976&lt;2,1,'Paraclinicos '!O976&lt;3.5,2,'Paraclinicos '!O976&lt;5,3,'Paraclinicos '!O976&gt;5,4)</f>
        <v>0</v>
      </c>
      <c r="R978" t="str" cm="1">
        <f t="array" ref="R978">_xlfn.IFS('Paraclinicos '!J976="","",'Paraclinicos '!J976&lt;1.2,0,'Paraclinicos '!J976&lt;2,1,'Paraclinicos '!J976&lt;6,2,'Paraclinicos '!J976&lt;12,3,'Paraclinicos '!J976&gt;=12,4)</f>
        <v/>
      </c>
      <c r="S978" cm="1">
        <f t="array" ref="S978">_xlfn.IFS('Paraclinicos '!Y976="","",'Paraclinicos '!Y976&lt;70,1,'Paraclinicos '!Y976&gt;=70,0)</f>
        <v>1</v>
      </c>
      <c r="T978" cm="1">
        <f t="array" ref="T978">_xlfn.IFS('Paraclinicos '!W976="","",'Paraclinicos '!W976&lt;6,4,'Paraclinicos '!W976&lt;10,3,'Paraclinicos '!W976&lt;13,2,'Paraclinicos '!W976&lt;15,1,'Paraclinicos '!W976=15,0)</f>
        <v>0</v>
      </c>
      <c r="U978" s="54">
        <f t="shared" si="45"/>
        <v>3</v>
      </c>
      <c r="V978" cm="1">
        <f t="array" ref="V978">_xlfn.IFS('Paraclinicos '!S976="","",OR('Paraclinicos '!S976&lt;=8,'Paraclinicos '!S976&gt;=25),3,'Paraclinicos '!S976&lt;12,1,'Paraclinicos '!S976&lt;21,0,'Paraclinicos '!S976&lt;25,2)</f>
        <v>0</v>
      </c>
      <c r="W978" t="str">
        <f>IFERROR(IF(INDEX('BD Demog para scores enalazar'!Y$2:'BD Demog para scores enalazar'!Y$3000,MATCH(Formulas!A978,'BD Demog para scores enalazar'!A$2:'BD Demog para scores enalazar'!A$3000,0))=1,"SI","NO"),"")</f>
        <v>NO</v>
      </c>
      <c r="X978" s="9" t="str">
        <f>IFERROR(IF(INDEX('BD Demog para scores enalazar'!AJ$2:'BD Demog para scores enalazar'!AJ$3000,MATCH(Formulas!A978,'BD Demog para scores enalazar'!A$2:'BD Demog para scores enalazar'!A$3000,0))=1,"SI","NO"),"")</f>
        <v>SI</v>
      </c>
      <c r="Y978" t="str" cm="1">
        <f t="array" ref="Y978">IF(AND(W978="NO",X978="NO"),_xlfn.IFS('Paraclinicos '!K976&lt;=91,3,'Paraclinicos '!K976&lt;94,2,'Paraclinicos '!K976&lt;96,1,'Paraclinicos '!K976&gt;=96,0),"")</f>
        <v/>
      </c>
      <c r="Z978" cm="1">
        <f t="array" ref="Z978">IF(OR(W978="SI",X978="SI"),_xlfn.IFS(OR(AND('Paraclinicos '!K977&lt;=83),AND('Paraclinicos '!K977&gt;=97,AA978=2)),3,OR(AND('Paraclinicos '!K977&lt;=86),AND('Paraclinicos '!K977&gt;=94,AA978=2)),2,OR(AND('Paraclinicos '!K977&lt;=88),AND('Paraclinicos '!K977&gt;=92,AA978=2)),1,OR(AND('Paraclinicos '!K977&gt;=88,'Paraclinicos '!K977&lt;=92),AND('Paraclinicos '!K977&gt;=93,AA978=0)),0),"")</f>
        <v>1</v>
      </c>
      <c r="AA978" cm="1">
        <f t="array" ref="AA978">_xlfn.IFS('Paraclinicos '!E976="","",'Paraclinicos '!E976="Oxigeno",2,'Paraclinicos '!E976="Aire",0)</f>
        <v>2</v>
      </c>
    </row>
    <row r="979" spans="1:27" x14ac:dyDescent="0.25">
      <c r="A979">
        <f>'Paraclinicos '!A977</f>
        <v>231</v>
      </c>
      <c r="B979" s="3">
        <f>'Paraclinicos '!R977</f>
        <v>44329</v>
      </c>
      <c r="C979" cm="1">
        <f t="array" ref="C979">_xlfn.IFS('Paraclinicos '!Q977="","",'Paraclinicos '!Q977&gt;60,3,'Paraclinicos '!Q977&lt;=60,1)</f>
        <v>1</v>
      </c>
      <c r="D979" t="str">
        <f>IFERROR(IF(INDEX('BD Demog para scores enalazar'!BC$2:BC$3000,MATCH(Formulas!A979,'BD Demog para scores enalazar'!A$2:A$3000,0))=0,"SI","NO"),"")</f>
        <v>NO</v>
      </c>
      <c r="E979" cm="1">
        <f t="array" ref="E979">_xlfn.IFS(D979="","",D979="SI",4,D979="NO",1)</f>
        <v>1</v>
      </c>
      <c r="F979" cm="1">
        <f t="array" ref="F979">_xlfn.IFS('Paraclinicos '!B977="","",'Paraclinicos '!B977&gt;1,1,'Paraclinicos '!B977&lt;=1,3)</f>
        <v>1</v>
      </c>
      <c r="G979" t="str" cm="1">
        <f t="array" ref="G979">_xlfn.IFS('Paraclinicos '!D977="","",AND('Paraclinicos '!D977&gt;=250,'Paraclinicos '!D977&lt;=500),2,'Paraclinicos '!D977&gt;500,3,'Paraclinicos '!D977&lt;250,1)</f>
        <v/>
      </c>
      <c r="H979" s="50">
        <f t="shared" si="46"/>
        <v>3</v>
      </c>
      <c r="I979" cm="1">
        <f t="array" ref="I979">_xlfn.IFS('Paraclinicos '!Q977="","",'Paraclinicos '!Q977&gt;=65,1,'Paraclinicos '!Q977&lt;65,0)</f>
        <v>0</v>
      </c>
      <c r="J979" cm="1">
        <f t="array" ref="J979">_xlfn.IFS('Paraclinicos '!I977="","",'Paraclinicos '!I977&gt;7,1,'Paraclinicos '!I977&lt;=7,0)</f>
        <v>1</v>
      </c>
      <c r="K979" cm="1">
        <f t="array" ref="K979">_xlfn.IFS('Paraclinicos '!W977="","",'Paraclinicos '!W977&lt;=8,1,'Paraclinicos '!W977&gt;8,0)</f>
        <v>0</v>
      </c>
      <c r="L979" cm="1">
        <f t="array" ref="L979">_xlfn.IFS('Paraclinicos '!S977="","",'Paraclinicos '!S977&gt;=30,1,'Paraclinicos '!S977&lt;30,0)</f>
        <v>0</v>
      </c>
      <c r="M979" cm="1">
        <f t="array" ref="M979">_xlfn.IFS(OR('Paraclinicos '!T977="",'Paraclinicos '!U977=""),"",OR('Paraclinicos '!T977&lt;=90,'Paraclinicos '!U977&lt;=60),1,OR('Paraclinicos '!T977&gt;90,'Paraclinicos '!U977&gt;60),0)</f>
        <v>0</v>
      </c>
      <c r="N979" s="45">
        <f t="shared" si="47"/>
        <v>3</v>
      </c>
      <c r="O979" cm="1">
        <f t="array" ref="O979">_xlfn.IFS(OR('Paraclinicos '!M977="",'Paraclinicos '!N977="",'Paraclinicos '!N977=0),"",'Paraclinicos '!M977/'Paraclinicos '!N977&lt;100,4,'Paraclinicos '!M977/'Paraclinicos '!N977&lt;200,3,'Paraclinicos '!M977/'Paraclinicos '!N977&lt;300,2,'Paraclinicos '!M977/'Paraclinicos '!N977&lt;400,1,'Paraclinicos '!M977/'Paraclinicos '!N977&gt;=400,0)</f>
        <v>2</v>
      </c>
      <c r="P979" cm="1">
        <f t="array" ref="P979">_xlfn.IFS('Paraclinicos '!C977="","",'Paraclinicos '!C977&lt;20,4,'Paraclinicos '!C977&lt;50,3,'Paraclinicos '!C977&lt;100,2,'Paraclinicos '!C977&lt;150,1,'Paraclinicos '!C977&gt;150,0)</f>
        <v>0</v>
      </c>
      <c r="Q979" cm="1">
        <f t="array" ref="Q979">_xlfn.IFS('Paraclinicos '!O977="","",'Paraclinicos '!O977&lt;1.2,0,'Paraclinicos '!O977&lt;2,1,'Paraclinicos '!O977&lt;3.5,2,'Paraclinicos '!O977&lt;5,3,'Paraclinicos '!O977&gt;5,4)</f>
        <v>0</v>
      </c>
      <c r="R979" cm="1">
        <f t="array" ref="R979">_xlfn.IFS('Paraclinicos '!J977="","",'Paraclinicos '!J977&lt;1.2,0,'Paraclinicos '!J977&lt;2,1,'Paraclinicos '!J977&lt;6,2,'Paraclinicos '!J977&lt;12,3,'Paraclinicos '!J977&gt;=12,4)</f>
        <v>0</v>
      </c>
      <c r="S979" cm="1">
        <f t="array" ref="S979">_xlfn.IFS('Paraclinicos '!Y977="","",'Paraclinicos '!Y977&lt;70,1,'Paraclinicos '!Y977&gt;=70,0)</f>
        <v>0</v>
      </c>
      <c r="T979" cm="1">
        <f t="array" ref="T979">_xlfn.IFS('Paraclinicos '!W977="","",'Paraclinicos '!W977&lt;6,4,'Paraclinicos '!W977&lt;10,3,'Paraclinicos '!W977&lt;13,2,'Paraclinicos '!W977&lt;15,1,'Paraclinicos '!W977=15,0)</f>
        <v>0</v>
      </c>
      <c r="U979" s="54">
        <f t="shared" si="45"/>
        <v>2</v>
      </c>
      <c r="V979" cm="1">
        <f t="array" ref="V979">_xlfn.IFS('Paraclinicos '!S977="","",OR('Paraclinicos '!S977&lt;=8,'Paraclinicos '!S977&gt;=25),3,'Paraclinicos '!S977&lt;12,1,'Paraclinicos '!S977&lt;21,0,'Paraclinicos '!S977&lt;25,2)</f>
        <v>0</v>
      </c>
      <c r="W979" t="str">
        <f>IFERROR(IF(INDEX('BD Demog para scores enalazar'!Y$2:'BD Demog para scores enalazar'!Y$3000,MATCH(Formulas!A979,'BD Demog para scores enalazar'!A$2:'BD Demog para scores enalazar'!A$3000,0))=1,"SI","NO"),"")</f>
        <v>NO</v>
      </c>
      <c r="X979" s="9" t="str">
        <f>IFERROR(IF(INDEX('BD Demog para scores enalazar'!AJ$2:'BD Demog para scores enalazar'!AJ$3000,MATCH(Formulas!A979,'BD Demog para scores enalazar'!A$2:'BD Demog para scores enalazar'!A$3000,0))=1,"SI","NO"),"")</f>
        <v>NO</v>
      </c>
      <c r="Y979" cm="1">
        <f t="array" ref="Y979">IF(AND(W979="NO",X979="NO"),_xlfn.IFS('Paraclinicos '!K977&lt;=91,3,'Paraclinicos '!K977&lt;94,2,'Paraclinicos '!K977&lt;96,1,'Paraclinicos '!K977&gt;=96,0),"")</f>
        <v>3</v>
      </c>
      <c r="Z979" t="str" cm="1">
        <f t="array" ref="Z979">IF(OR(W979="SI",X979="SI"),_xlfn.IFS(OR(AND('Paraclinicos '!K978&lt;=83),AND('Paraclinicos '!K978&gt;=97,AA979=2)),3,OR(AND('Paraclinicos '!K978&lt;=86),AND('Paraclinicos '!K978&gt;=94,AA979=2)),2,OR(AND('Paraclinicos '!K978&lt;=88),AND('Paraclinicos '!K978&gt;=92,AA979=2)),1,OR(AND('Paraclinicos '!K978&gt;=88,'Paraclinicos '!K978&lt;=92),AND('Paraclinicos '!K978&gt;=93,AA979=0)),0),"")</f>
        <v/>
      </c>
      <c r="AA979" cm="1">
        <f t="array" ref="AA979">_xlfn.IFS('Paraclinicos '!E977="","",'Paraclinicos '!E977="Oxigeno",2,'Paraclinicos '!E977="Aire",0)</f>
        <v>2</v>
      </c>
    </row>
    <row r="980" spans="1:27" x14ac:dyDescent="0.25">
      <c r="A980">
        <f>'Paraclinicos '!A978</f>
        <v>231</v>
      </c>
      <c r="B980" s="3">
        <f>'Paraclinicos '!R978</f>
        <v>44331</v>
      </c>
      <c r="C980" cm="1">
        <f t="array" ref="C980">_xlfn.IFS('Paraclinicos '!Q978="","",'Paraclinicos '!Q978&gt;60,3,'Paraclinicos '!Q978&lt;=60,1)</f>
        <v>1</v>
      </c>
      <c r="D980" t="str">
        <f>IFERROR(IF(INDEX('BD Demog para scores enalazar'!BC$2:BC$3000,MATCH(Formulas!A980,'BD Demog para scores enalazar'!A$2:A$3000,0))=0,"SI","NO"),"")</f>
        <v>NO</v>
      </c>
      <c r="E980" cm="1">
        <f t="array" ref="E980">_xlfn.IFS(D980="","",D980="SI",4,D980="NO",1)</f>
        <v>1</v>
      </c>
      <c r="F980" cm="1">
        <f t="array" ref="F980">_xlfn.IFS('Paraclinicos '!B978="","",'Paraclinicos '!B978&gt;1,1,'Paraclinicos '!B978&lt;=1,3)</f>
        <v>1</v>
      </c>
      <c r="G980" t="str" cm="1">
        <f t="array" ref="G980">_xlfn.IFS('Paraclinicos '!D978="","",AND('Paraclinicos '!D978&gt;=250,'Paraclinicos '!D978&lt;=500),2,'Paraclinicos '!D978&gt;500,3,'Paraclinicos '!D978&lt;250,1)</f>
        <v/>
      </c>
      <c r="H980" s="50">
        <f t="shared" si="46"/>
        <v>3</v>
      </c>
      <c r="I980" cm="1">
        <f t="array" ref="I980">_xlfn.IFS('Paraclinicos '!Q978="","",'Paraclinicos '!Q978&gt;=65,1,'Paraclinicos '!Q978&lt;65,0)</f>
        <v>0</v>
      </c>
      <c r="J980" cm="1">
        <f t="array" ref="J980">_xlfn.IFS('Paraclinicos '!I978="","",'Paraclinicos '!I978&gt;7,1,'Paraclinicos '!I978&lt;=7,0)</f>
        <v>1</v>
      </c>
      <c r="K980" cm="1">
        <f t="array" ref="K980">_xlfn.IFS('Paraclinicos '!W978="","",'Paraclinicos '!W978&lt;=8,1,'Paraclinicos '!W978&gt;8,0)</f>
        <v>1</v>
      </c>
      <c r="L980" cm="1">
        <f t="array" ref="L980">_xlfn.IFS('Paraclinicos '!S978="","",'Paraclinicos '!S978&gt;=30,1,'Paraclinicos '!S978&lt;30,0)</f>
        <v>0</v>
      </c>
      <c r="M980" cm="1">
        <f t="array" ref="M980">_xlfn.IFS(OR('Paraclinicos '!T978="",'Paraclinicos '!U978=""),"",OR('Paraclinicos '!T978&lt;=90,'Paraclinicos '!U978&lt;=60),1,OR('Paraclinicos '!T978&gt;90,'Paraclinicos '!U978&gt;60),0)</f>
        <v>0</v>
      </c>
      <c r="N980" s="45">
        <f t="shared" si="47"/>
        <v>3</v>
      </c>
      <c r="O980" cm="1">
        <f t="array" ref="O980">_xlfn.IFS(OR('Paraclinicos '!M978="",'Paraclinicos '!N978="",'Paraclinicos '!N978=0),"",'Paraclinicos '!M978/'Paraclinicos '!N978&lt;100,4,'Paraclinicos '!M978/'Paraclinicos '!N978&lt;200,3,'Paraclinicos '!M978/'Paraclinicos '!N978&lt;300,2,'Paraclinicos '!M978/'Paraclinicos '!N978&lt;400,1,'Paraclinicos '!M978/'Paraclinicos '!N978&gt;=400,0)</f>
        <v>3</v>
      </c>
      <c r="P980" cm="1">
        <f t="array" ref="P980">_xlfn.IFS('Paraclinicos '!C978="","",'Paraclinicos '!C978&lt;20,4,'Paraclinicos '!C978&lt;50,3,'Paraclinicos '!C978&lt;100,2,'Paraclinicos '!C978&lt;150,1,'Paraclinicos '!C978&gt;150,0)</f>
        <v>0</v>
      </c>
      <c r="Q980" cm="1">
        <f t="array" ref="Q980">_xlfn.IFS('Paraclinicos '!O978="","",'Paraclinicos '!O978&lt;1.2,0,'Paraclinicos '!O978&lt;2,1,'Paraclinicos '!O978&lt;3.5,2,'Paraclinicos '!O978&lt;5,3,'Paraclinicos '!O978&gt;5,4)</f>
        <v>0</v>
      </c>
      <c r="R980" t="str" cm="1">
        <f t="array" ref="R980">_xlfn.IFS('Paraclinicos '!J978="","",'Paraclinicos '!J978&lt;1.2,0,'Paraclinicos '!J978&lt;2,1,'Paraclinicos '!J978&lt;6,2,'Paraclinicos '!J978&lt;12,3,'Paraclinicos '!J978&gt;=12,4)</f>
        <v/>
      </c>
      <c r="S980" cm="1">
        <f t="array" ref="S980">_xlfn.IFS('Paraclinicos '!Y978="","",'Paraclinicos '!Y978&lt;70,1,'Paraclinicos '!Y978&gt;=70,0)</f>
        <v>0</v>
      </c>
      <c r="T980" cm="1">
        <f t="array" ref="T980">_xlfn.IFS('Paraclinicos '!W978="","",'Paraclinicos '!W978&lt;6,4,'Paraclinicos '!W978&lt;10,3,'Paraclinicos '!W978&lt;13,2,'Paraclinicos '!W978&lt;15,1,'Paraclinicos '!W978=15,0)</f>
        <v>4</v>
      </c>
      <c r="U980" s="54">
        <f t="shared" si="45"/>
        <v>7</v>
      </c>
      <c r="V980" cm="1">
        <f t="array" ref="V980">_xlfn.IFS('Paraclinicos '!S978="","",OR('Paraclinicos '!S978&lt;=8,'Paraclinicos '!S978&gt;=25),3,'Paraclinicos '!S978&lt;12,1,'Paraclinicos '!S978&lt;21,0,'Paraclinicos '!S978&lt;25,2)</f>
        <v>2</v>
      </c>
      <c r="W980" t="str">
        <f>IFERROR(IF(INDEX('BD Demog para scores enalazar'!Y$2:'BD Demog para scores enalazar'!Y$3000,MATCH(Formulas!A980,'BD Demog para scores enalazar'!A$2:'BD Demog para scores enalazar'!A$3000,0))=1,"SI","NO"),"")</f>
        <v>NO</v>
      </c>
      <c r="X980" s="9" t="str">
        <f>IFERROR(IF(INDEX('BD Demog para scores enalazar'!AJ$2:'BD Demog para scores enalazar'!AJ$3000,MATCH(Formulas!A980,'BD Demog para scores enalazar'!A$2:'BD Demog para scores enalazar'!A$3000,0))=1,"SI","NO"),"")</f>
        <v>NO</v>
      </c>
      <c r="Y980" cm="1">
        <f t="array" ref="Y980">IF(AND(W980="NO",X980="NO"),_xlfn.IFS('Paraclinicos '!K978&lt;=91,3,'Paraclinicos '!K978&lt;94,2,'Paraclinicos '!K978&lt;96,1,'Paraclinicos '!K978&gt;=96,0),"")</f>
        <v>3</v>
      </c>
      <c r="Z980" t="str" cm="1">
        <f t="array" ref="Z980">IF(OR(W980="SI",X980="SI"),_xlfn.IFS(OR(AND('Paraclinicos '!K979&lt;=83),AND('Paraclinicos '!K979&gt;=97,AA980=2)),3,OR(AND('Paraclinicos '!K979&lt;=86),AND('Paraclinicos '!K979&gt;=94,AA980=2)),2,OR(AND('Paraclinicos '!K979&lt;=88),AND('Paraclinicos '!K979&gt;=92,AA980=2)),1,OR(AND('Paraclinicos '!K979&gt;=88,'Paraclinicos '!K979&lt;=92),AND('Paraclinicos '!K979&gt;=93,AA980=0)),0),"")</f>
        <v/>
      </c>
      <c r="AA980" cm="1">
        <f t="array" ref="AA980">_xlfn.IFS('Paraclinicos '!E978="","",'Paraclinicos '!E978="Oxigeno",2,'Paraclinicos '!E978="Aire",0)</f>
        <v>2</v>
      </c>
    </row>
    <row r="981" spans="1:27" x14ac:dyDescent="0.25">
      <c r="A981">
        <f>'Paraclinicos '!A979</f>
        <v>231</v>
      </c>
      <c r="B981" s="3">
        <f>'Paraclinicos '!R979</f>
        <v>44333</v>
      </c>
      <c r="C981" cm="1">
        <f t="array" ref="C981">_xlfn.IFS('Paraclinicos '!Q979="","",'Paraclinicos '!Q979&gt;60,3,'Paraclinicos '!Q979&lt;=60,1)</f>
        <v>1</v>
      </c>
      <c r="D981" t="str">
        <f>IFERROR(IF(INDEX('BD Demog para scores enalazar'!BC$2:BC$3000,MATCH(Formulas!A981,'BD Demog para scores enalazar'!A$2:A$3000,0))=0,"SI","NO"),"")</f>
        <v>NO</v>
      </c>
      <c r="E981" cm="1">
        <f t="array" ref="E981">_xlfn.IFS(D981="","",D981="SI",4,D981="NO",1)</f>
        <v>1</v>
      </c>
      <c r="F981" cm="1">
        <f t="array" ref="F981">_xlfn.IFS('Paraclinicos '!B979="","",'Paraclinicos '!B979&gt;1,1,'Paraclinicos '!B979&lt;=1,3)</f>
        <v>3</v>
      </c>
      <c r="G981" t="str" cm="1">
        <f t="array" ref="G981">_xlfn.IFS('Paraclinicos '!D979="","",AND('Paraclinicos '!D979&gt;=250,'Paraclinicos '!D979&lt;=500),2,'Paraclinicos '!D979&gt;500,3,'Paraclinicos '!D979&lt;250,1)</f>
        <v/>
      </c>
      <c r="H981" s="50">
        <f t="shared" si="46"/>
        <v>5</v>
      </c>
      <c r="I981" cm="1">
        <f t="array" ref="I981">_xlfn.IFS('Paraclinicos '!Q979="","",'Paraclinicos '!Q979&gt;=65,1,'Paraclinicos '!Q979&lt;65,0)</f>
        <v>0</v>
      </c>
      <c r="J981" cm="1">
        <f t="array" ref="J981">_xlfn.IFS('Paraclinicos '!I979="","",'Paraclinicos '!I979&gt;7,1,'Paraclinicos '!I979&lt;=7,0)</f>
        <v>1</v>
      </c>
      <c r="K981" cm="1">
        <f t="array" ref="K981">_xlfn.IFS('Paraclinicos '!W979="","",'Paraclinicos '!W979&lt;=8,1,'Paraclinicos '!W979&gt;8,0)</f>
        <v>1</v>
      </c>
      <c r="L981" cm="1">
        <f t="array" ref="L981">_xlfn.IFS('Paraclinicos '!S979="","",'Paraclinicos '!S979&gt;=30,1,'Paraclinicos '!S979&lt;30,0)</f>
        <v>0</v>
      </c>
      <c r="M981" cm="1">
        <f t="array" ref="M981">_xlfn.IFS(OR('Paraclinicos '!T979="",'Paraclinicos '!U979=""),"",OR('Paraclinicos '!T979&lt;=90,'Paraclinicos '!U979&lt;=60),1,OR('Paraclinicos '!T979&gt;90,'Paraclinicos '!U979&gt;60),0)</f>
        <v>0</v>
      </c>
      <c r="N981" s="45">
        <f t="shared" si="47"/>
        <v>4</v>
      </c>
      <c r="O981" cm="1">
        <f t="array" ref="O981">_xlfn.IFS(OR('Paraclinicos '!M979="",'Paraclinicos '!N979="",'Paraclinicos '!N979=0),"",'Paraclinicos '!M979/'Paraclinicos '!N979&lt;100,4,'Paraclinicos '!M979/'Paraclinicos '!N979&lt;200,3,'Paraclinicos '!M979/'Paraclinicos '!N979&lt;300,2,'Paraclinicos '!M979/'Paraclinicos '!N979&lt;400,1,'Paraclinicos '!M979/'Paraclinicos '!N979&gt;=400,0)</f>
        <v>3</v>
      </c>
      <c r="P981" cm="1">
        <f t="array" ref="P981">_xlfn.IFS('Paraclinicos '!C979="","",'Paraclinicos '!C979&lt;20,4,'Paraclinicos '!C979&lt;50,3,'Paraclinicos '!C979&lt;100,2,'Paraclinicos '!C979&lt;150,1,'Paraclinicos '!C979&gt;150,0)</f>
        <v>0</v>
      </c>
      <c r="Q981" cm="1">
        <f t="array" ref="Q981">_xlfn.IFS('Paraclinicos '!O979="","",'Paraclinicos '!O979&lt;1.2,0,'Paraclinicos '!O979&lt;2,1,'Paraclinicos '!O979&lt;3.5,2,'Paraclinicos '!O979&lt;5,3,'Paraclinicos '!O979&gt;5,4)</f>
        <v>0</v>
      </c>
      <c r="R981" t="str" cm="1">
        <f t="array" ref="R981">_xlfn.IFS('Paraclinicos '!J979="","",'Paraclinicos '!J979&lt;1.2,0,'Paraclinicos '!J979&lt;2,1,'Paraclinicos '!J979&lt;6,2,'Paraclinicos '!J979&lt;12,3,'Paraclinicos '!J979&gt;=12,4)</f>
        <v/>
      </c>
      <c r="S981" cm="1">
        <f t="array" ref="S981">_xlfn.IFS('Paraclinicos '!Y979="","",'Paraclinicos '!Y979&lt;70,1,'Paraclinicos '!Y979&gt;=70,0)</f>
        <v>0</v>
      </c>
      <c r="T981" cm="1">
        <f t="array" ref="T981">_xlfn.IFS('Paraclinicos '!W979="","",'Paraclinicos '!W979&lt;6,4,'Paraclinicos '!W979&lt;10,3,'Paraclinicos '!W979&lt;13,2,'Paraclinicos '!W979&lt;15,1,'Paraclinicos '!W979=15,0)</f>
        <v>4</v>
      </c>
      <c r="U981" s="54">
        <f t="shared" si="45"/>
        <v>7</v>
      </c>
      <c r="V981" cm="1">
        <f t="array" ref="V981">_xlfn.IFS('Paraclinicos '!S979="","",OR('Paraclinicos '!S979&lt;=8,'Paraclinicos '!S979&gt;=25),3,'Paraclinicos '!S979&lt;12,1,'Paraclinicos '!S979&lt;21,0,'Paraclinicos '!S979&lt;25,2)</f>
        <v>2</v>
      </c>
      <c r="W981" t="str">
        <f>IFERROR(IF(INDEX('BD Demog para scores enalazar'!Y$2:'BD Demog para scores enalazar'!Y$3000,MATCH(Formulas!A981,'BD Demog para scores enalazar'!A$2:'BD Demog para scores enalazar'!A$3000,0))=1,"SI","NO"),"")</f>
        <v>NO</v>
      </c>
      <c r="X981" s="9" t="str">
        <f>IFERROR(IF(INDEX('BD Demog para scores enalazar'!AJ$2:'BD Demog para scores enalazar'!AJ$3000,MATCH(Formulas!A981,'BD Demog para scores enalazar'!A$2:'BD Demog para scores enalazar'!A$3000,0))=1,"SI","NO"),"")</f>
        <v>NO</v>
      </c>
      <c r="Y981" cm="1">
        <f t="array" ref="Y981">IF(AND(W981="NO",X981="NO"),_xlfn.IFS('Paraclinicos '!K979&lt;=91,3,'Paraclinicos '!K979&lt;94,2,'Paraclinicos '!K979&lt;96,1,'Paraclinicos '!K979&gt;=96,0),"")</f>
        <v>3</v>
      </c>
      <c r="Z981" t="str" cm="1">
        <f t="array" ref="Z981">IF(OR(W981="SI",X981="SI"),_xlfn.IFS(OR(AND('Paraclinicos '!K980&lt;=83),AND('Paraclinicos '!K980&gt;=97,AA981=2)),3,OR(AND('Paraclinicos '!K980&lt;=86),AND('Paraclinicos '!K980&gt;=94,AA981=2)),2,OR(AND('Paraclinicos '!K980&lt;=88),AND('Paraclinicos '!K980&gt;=92,AA981=2)),1,OR(AND('Paraclinicos '!K980&gt;=88,'Paraclinicos '!K980&lt;=92),AND('Paraclinicos '!K980&gt;=93,AA981=0)),0),"")</f>
        <v/>
      </c>
      <c r="AA981" cm="1">
        <f t="array" ref="AA981">_xlfn.IFS('Paraclinicos '!E979="","",'Paraclinicos '!E979="Oxigeno",2,'Paraclinicos '!E979="Aire",0)</f>
        <v>2</v>
      </c>
    </row>
    <row r="982" spans="1:27" x14ac:dyDescent="0.25">
      <c r="A982">
        <f>'Paraclinicos '!A980</f>
        <v>231</v>
      </c>
      <c r="B982" s="3">
        <f>'Paraclinicos '!R980</f>
        <v>44334</v>
      </c>
      <c r="C982" cm="1">
        <f t="array" ref="C982">_xlfn.IFS('Paraclinicos '!Q980="","",'Paraclinicos '!Q980&gt;60,3,'Paraclinicos '!Q980&lt;=60,1)</f>
        <v>1</v>
      </c>
      <c r="D982" t="str">
        <f>IFERROR(IF(INDEX('BD Demog para scores enalazar'!BC$2:BC$3000,MATCH(Formulas!A982,'BD Demog para scores enalazar'!A$2:A$3000,0))=0,"SI","NO"),"")</f>
        <v>NO</v>
      </c>
      <c r="E982" cm="1">
        <f t="array" ref="E982">_xlfn.IFS(D982="","",D982="SI",4,D982="NO",1)</f>
        <v>1</v>
      </c>
      <c r="F982" cm="1">
        <f t="array" ref="F982">_xlfn.IFS('Paraclinicos '!B980="","",'Paraclinicos '!B980&gt;1,1,'Paraclinicos '!B980&lt;=1,3)</f>
        <v>1</v>
      </c>
      <c r="G982" t="str" cm="1">
        <f t="array" ref="G982">_xlfn.IFS('Paraclinicos '!D980="","",AND('Paraclinicos '!D980&gt;=250,'Paraclinicos '!D980&lt;=500),2,'Paraclinicos '!D980&gt;500,3,'Paraclinicos '!D980&lt;250,1)</f>
        <v/>
      </c>
      <c r="H982" s="50">
        <f t="shared" si="46"/>
        <v>3</v>
      </c>
      <c r="I982" cm="1">
        <f t="array" ref="I982">_xlfn.IFS('Paraclinicos '!Q980="","",'Paraclinicos '!Q980&gt;=65,1,'Paraclinicos '!Q980&lt;65,0)</f>
        <v>0</v>
      </c>
      <c r="J982" t="str" cm="1">
        <f t="array" ref="J982">_xlfn.IFS('Paraclinicos '!I980="","",'Paraclinicos '!I980&gt;7,1,'Paraclinicos '!I980&lt;=7,0)</f>
        <v/>
      </c>
      <c r="K982" cm="1">
        <f t="array" ref="K982">_xlfn.IFS('Paraclinicos '!W980="","",'Paraclinicos '!W980&lt;=8,1,'Paraclinicos '!W980&gt;8,0)</f>
        <v>1</v>
      </c>
      <c r="L982" cm="1">
        <f t="array" ref="L982">_xlfn.IFS('Paraclinicos '!S980="","",'Paraclinicos '!S980&gt;=30,1,'Paraclinicos '!S980&lt;30,0)</f>
        <v>0</v>
      </c>
      <c r="M982" cm="1">
        <f t="array" ref="M982">_xlfn.IFS(OR('Paraclinicos '!T980="",'Paraclinicos '!U980=""),"",OR('Paraclinicos '!T980&lt;=90,'Paraclinicos '!U980&lt;=60),1,OR('Paraclinicos '!T980&gt;90,'Paraclinicos '!U980&gt;60),0)</f>
        <v>1</v>
      </c>
      <c r="N982" s="45">
        <f t="shared" si="47"/>
        <v>4</v>
      </c>
      <c r="O982" cm="1">
        <f t="array" ref="O982">_xlfn.IFS(OR('Paraclinicos '!M980="",'Paraclinicos '!N980="",'Paraclinicos '!N980=0),"",'Paraclinicos '!M980/'Paraclinicos '!N980&lt;100,4,'Paraclinicos '!M980/'Paraclinicos '!N980&lt;200,3,'Paraclinicos '!M980/'Paraclinicos '!N980&lt;300,2,'Paraclinicos '!M980/'Paraclinicos '!N980&lt;400,1,'Paraclinicos '!M980/'Paraclinicos '!N980&gt;=400,0)</f>
        <v>3</v>
      </c>
      <c r="P982" cm="1">
        <f t="array" ref="P982">_xlfn.IFS('Paraclinicos '!C980="","",'Paraclinicos '!C980&lt;20,4,'Paraclinicos '!C980&lt;50,3,'Paraclinicos '!C980&lt;100,2,'Paraclinicos '!C980&lt;150,1,'Paraclinicos '!C980&gt;150,0)</f>
        <v>0</v>
      </c>
      <c r="Q982" cm="1">
        <f t="array" ref="Q982">_xlfn.IFS('Paraclinicos '!O980="","",'Paraclinicos '!O980&lt;1.2,0,'Paraclinicos '!O980&lt;2,1,'Paraclinicos '!O980&lt;3.5,2,'Paraclinicos '!O980&lt;5,3,'Paraclinicos '!O980&gt;5,4)</f>
        <v>0</v>
      </c>
      <c r="R982" t="str" cm="1">
        <f t="array" ref="R982">_xlfn.IFS('Paraclinicos '!J980="","",'Paraclinicos '!J980&lt;1.2,0,'Paraclinicos '!J980&lt;2,1,'Paraclinicos '!J980&lt;6,2,'Paraclinicos '!J980&lt;12,3,'Paraclinicos '!J980&gt;=12,4)</f>
        <v/>
      </c>
      <c r="S982" cm="1">
        <f t="array" ref="S982">_xlfn.IFS('Paraclinicos '!Y980="","",'Paraclinicos '!Y980&lt;70,1,'Paraclinicos '!Y980&gt;=70,0)</f>
        <v>0</v>
      </c>
      <c r="T982" cm="1">
        <f t="array" ref="T982">_xlfn.IFS('Paraclinicos '!W980="","",'Paraclinicos '!W980&lt;6,4,'Paraclinicos '!W980&lt;10,3,'Paraclinicos '!W980&lt;13,2,'Paraclinicos '!W980&lt;15,1,'Paraclinicos '!W980=15,0)</f>
        <v>4</v>
      </c>
      <c r="U982" s="54">
        <f t="shared" si="45"/>
        <v>7</v>
      </c>
      <c r="V982" cm="1">
        <f t="array" ref="V982">_xlfn.IFS('Paraclinicos '!S980="","",OR('Paraclinicos '!S980&lt;=8,'Paraclinicos '!S980&gt;=25),3,'Paraclinicos '!S980&lt;12,1,'Paraclinicos '!S980&lt;21,0,'Paraclinicos '!S980&lt;25,2)</f>
        <v>2</v>
      </c>
      <c r="W982" t="str">
        <f>IFERROR(IF(INDEX('BD Demog para scores enalazar'!Y$2:'BD Demog para scores enalazar'!Y$3000,MATCH(Formulas!A982,'BD Demog para scores enalazar'!A$2:'BD Demog para scores enalazar'!A$3000,0))=1,"SI","NO"),"")</f>
        <v>NO</v>
      </c>
      <c r="X982" s="9" t="str">
        <f>IFERROR(IF(INDEX('BD Demog para scores enalazar'!AJ$2:'BD Demog para scores enalazar'!AJ$3000,MATCH(Formulas!A982,'BD Demog para scores enalazar'!A$2:'BD Demog para scores enalazar'!A$3000,0))=1,"SI","NO"),"")</f>
        <v>NO</v>
      </c>
      <c r="Y982" cm="1">
        <f t="array" ref="Y982">IF(AND(W982="NO",X982="NO"),_xlfn.IFS('Paraclinicos '!K980&lt;=91,3,'Paraclinicos '!K980&lt;94,2,'Paraclinicos '!K980&lt;96,1,'Paraclinicos '!K980&gt;=96,0),"")</f>
        <v>3</v>
      </c>
      <c r="Z982" t="str" cm="1">
        <f t="array" ref="Z982">IF(OR(W982="SI",X982="SI"),_xlfn.IFS(OR(AND('Paraclinicos '!K981&lt;=83),AND('Paraclinicos '!K981&gt;=97,AA982=2)),3,OR(AND('Paraclinicos '!K981&lt;=86),AND('Paraclinicos '!K981&gt;=94,AA982=2)),2,OR(AND('Paraclinicos '!K981&lt;=88),AND('Paraclinicos '!K981&gt;=92,AA982=2)),1,OR(AND('Paraclinicos '!K981&gt;=88,'Paraclinicos '!K981&lt;=92),AND('Paraclinicos '!K981&gt;=93,AA982=0)),0),"")</f>
        <v/>
      </c>
      <c r="AA982" cm="1">
        <f t="array" ref="AA982">_xlfn.IFS('Paraclinicos '!E980="","",'Paraclinicos '!E980="Oxigeno",2,'Paraclinicos '!E980="Aire",0)</f>
        <v>2</v>
      </c>
    </row>
    <row r="983" spans="1:27" x14ac:dyDescent="0.25">
      <c r="A983">
        <f>'Paraclinicos '!A981</f>
        <v>231</v>
      </c>
      <c r="B983" s="3">
        <f>'Paraclinicos '!R981</f>
        <v>44335</v>
      </c>
      <c r="C983" cm="1">
        <f t="array" ref="C983">_xlfn.IFS('Paraclinicos '!Q981="","",'Paraclinicos '!Q981&gt;60,3,'Paraclinicos '!Q981&lt;=60,1)</f>
        <v>1</v>
      </c>
      <c r="D983" t="str">
        <f>IFERROR(IF(INDEX('BD Demog para scores enalazar'!BC$2:BC$3000,MATCH(Formulas!A983,'BD Demog para scores enalazar'!A$2:A$3000,0))=0,"SI","NO"),"")</f>
        <v>NO</v>
      </c>
      <c r="E983" cm="1">
        <f t="array" ref="E983">_xlfn.IFS(D983="","",D983="SI",4,D983="NO",1)</f>
        <v>1</v>
      </c>
      <c r="F983" cm="1">
        <f t="array" ref="F983">_xlfn.IFS('Paraclinicos '!B981="","",'Paraclinicos '!B981&gt;1,1,'Paraclinicos '!B981&lt;=1,3)</f>
        <v>3</v>
      </c>
      <c r="G983" t="str" cm="1">
        <f t="array" ref="G983">_xlfn.IFS('Paraclinicos '!D981="","",AND('Paraclinicos '!D981&gt;=250,'Paraclinicos '!D981&lt;=500),2,'Paraclinicos '!D981&gt;500,3,'Paraclinicos '!D981&lt;250,1)</f>
        <v/>
      </c>
      <c r="H983" s="50">
        <f t="shared" si="46"/>
        <v>5</v>
      </c>
      <c r="I983" cm="1">
        <f t="array" ref="I983">_xlfn.IFS('Paraclinicos '!Q981="","",'Paraclinicos '!Q981&gt;=65,1,'Paraclinicos '!Q981&lt;65,0)</f>
        <v>0</v>
      </c>
      <c r="J983" cm="1">
        <f t="array" ref="J983">_xlfn.IFS('Paraclinicos '!I981="","",'Paraclinicos '!I981&gt;7,1,'Paraclinicos '!I981&lt;=7,0)</f>
        <v>1</v>
      </c>
      <c r="K983" cm="1">
        <f t="array" ref="K983">_xlfn.IFS('Paraclinicos '!W981="","",'Paraclinicos '!W981&lt;=8,1,'Paraclinicos '!W981&gt;8,0)</f>
        <v>1</v>
      </c>
      <c r="L983" cm="1">
        <f t="array" ref="L983">_xlfn.IFS('Paraclinicos '!S981="","",'Paraclinicos '!S981&gt;=30,1,'Paraclinicos '!S981&lt;30,0)</f>
        <v>0</v>
      </c>
      <c r="M983" cm="1">
        <f t="array" ref="M983">_xlfn.IFS(OR('Paraclinicos '!T981="",'Paraclinicos '!U981=""),"",OR('Paraclinicos '!T981&lt;=90,'Paraclinicos '!U981&lt;=60),1,OR('Paraclinicos '!T981&gt;90,'Paraclinicos '!U981&gt;60),0)</f>
        <v>0</v>
      </c>
      <c r="N983" s="45">
        <f t="shared" si="47"/>
        <v>4</v>
      </c>
      <c r="O983" cm="1">
        <f t="array" ref="O983">_xlfn.IFS(OR('Paraclinicos '!M981="",'Paraclinicos '!N981="",'Paraclinicos '!N981=0),"",'Paraclinicos '!M981/'Paraclinicos '!N981&lt;100,4,'Paraclinicos '!M981/'Paraclinicos '!N981&lt;200,3,'Paraclinicos '!M981/'Paraclinicos '!N981&lt;300,2,'Paraclinicos '!M981/'Paraclinicos '!N981&lt;400,1,'Paraclinicos '!M981/'Paraclinicos '!N981&gt;=400,0)</f>
        <v>1</v>
      </c>
      <c r="P983" cm="1">
        <f t="array" ref="P983">_xlfn.IFS('Paraclinicos '!C981="","",'Paraclinicos '!C981&lt;20,4,'Paraclinicos '!C981&lt;50,3,'Paraclinicos '!C981&lt;100,2,'Paraclinicos '!C981&lt;150,1,'Paraclinicos '!C981&gt;150,0)</f>
        <v>0</v>
      </c>
      <c r="Q983" cm="1">
        <f t="array" ref="Q983">_xlfn.IFS('Paraclinicos '!O981="","",'Paraclinicos '!O981&lt;1.2,0,'Paraclinicos '!O981&lt;2,1,'Paraclinicos '!O981&lt;3.5,2,'Paraclinicos '!O981&lt;5,3,'Paraclinicos '!O981&gt;5,4)</f>
        <v>0</v>
      </c>
      <c r="R983" t="str" cm="1">
        <f t="array" ref="R983">_xlfn.IFS('Paraclinicos '!J981="","",'Paraclinicos '!J981&lt;1.2,0,'Paraclinicos '!J981&lt;2,1,'Paraclinicos '!J981&lt;6,2,'Paraclinicos '!J981&lt;12,3,'Paraclinicos '!J981&gt;=12,4)</f>
        <v/>
      </c>
      <c r="S983" cm="1">
        <f t="array" ref="S983">_xlfn.IFS('Paraclinicos '!Y981="","",'Paraclinicos '!Y981&lt;70,1,'Paraclinicos '!Y981&gt;=70,0)</f>
        <v>0</v>
      </c>
      <c r="T983" cm="1">
        <f t="array" ref="T983">_xlfn.IFS('Paraclinicos '!W981="","",'Paraclinicos '!W981&lt;6,4,'Paraclinicos '!W981&lt;10,3,'Paraclinicos '!W981&lt;13,2,'Paraclinicos '!W981&lt;15,1,'Paraclinicos '!W981=15,0)</f>
        <v>4</v>
      </c>
      <c r="U983" s="54">
        <f t="shared" si="45"/>
        <v>5</v>
      </c>
      <c r="V983" cm="1">
        <f t="array" ref="V983">_xlfn.IFS('Paraclinicos '!S981="","",OR('Paraclinicos '!S981&lt;=8,'Paraclinicos '!S981&gt;=25),3,'Paraclinicos '!S981&lt;12,1,'Paraclinicos '!S981&lt;21,0,'Paraclinicos '!S981&lt;25,2)</f>
        <v>2</v>
      </c>
      <c r="W983" t="str">
        <f>IFERROR(IF(INDEX('BD Demog para scores enalazar'!Y$2:'BD Demog para scores enalazar'!Y$3000,MATCH(Formulas!A983,'BD Demog para scores enalazar'!A$2:'BD Demog para scores enalazar'!A$3000,0))=1,"SI","NO"),"")</f>
        <v>NO</v>
      </c>
      <c r="X983" s="9" t="str">
        <f>IFERROR(IF(INDEX('BD Demog para scores enalazar'!AJ$2:'BD Demog para scores enalazar'!AJ$3000,MATCH(Formulas!A983,'BD Demog para scores enalazar'!A$2:'BD Demog para scores enalazar'!A$3000,0))=1,"SI","NO"),"")</f>
        <v>NO</v>
      </c>
      <c r="Y983" cm="1">
        <f t="array" ref="Y983">IF(AND(W983="NO",X983="NO"),_xlfn.IFS('Paraclinicos '!K981&lt;=91,3,'Paraclinicos '!K981&lt;94,2,'Paraclinicos '!K981&lt;96,1,'Paraclinicos '!K981&gt;=96,0),"")</f>
        <v>1</v>
      </c>
      <c r="Z983" t="str" cm="1">
        <f t="array" ref="Z983">IF(OR(W983="SI",X983="SI"),_xlfn.IFS(OR(AND('Paraclinicos '!K982&lt;=83),AND('Paraclinicos '!K982&gt;=97,AA983=2)),3,OR(AND('Paraclinicos '!K982&lt;=86),AND('Paraclinicos '!K982&gt;=94,AA983=2)),2,OR(AND('Paraclinicos '!K982&lt;=88),AND('Paraclinicos '!K982&gt;=92,AA983=2)),1,OR(AND('Paraclinicos '!K982&gt;=88,'Paraclinicos '!K982&lt;=92),AND('Paraclinicos '!K982&gt;=93,AA983=0)),0),"")</f>
        <v/>
      </c>
      <c r="AA983" cm="1">
        <f t="array" ref="AA983">_xlfn.IFS('Paraclinicos '!E981="","",'Paraclinicos '!E981="Oxigeno",2,'Paraclinicos '!E981="Aire",0)</f>
        <v>2</v>
      </c>
    </row>
    <row r="984" spans="1:27" x14ac:dyDescent="0.25">
      <c r="A984">
        <f>'Paraclinicos '!A982</f>
        <v>231</v>
      </c>
      <c r="B984" s="3">
        <f>'Paraclinicos '!R982</f>
        <v>44336</v>
      </c>
      <c r="C984" cm="1">
        <f t="array" ref="C984">_xlfn.IFS('Paraclinicos '!Q982="","",'Paraclinicos '!Q982&gt;60,3,'Paraclinicos '!Q982&lt;=60,1)</f>
        <v>1</v>
      </c>
      <c r="D984" t="str">
        <f>IFERROR(IF(INDEX('BD Demog para scores enalazar'!BC$2:BC$3000,MATCH(Formulas!A984,'BD Demog para scores enalazar'!A$2:A$3000,0))=0,"SI","NO"),"")</f>
        <v>NO</v>
      </c>
      <c r="E984" cm="1">
        <f t="array" ref="E984">_xlfn.IFS(D984="","",D984="SI",4,D984="NO",1)</f>
        <v>1</v>
      </c>
      <c r="F984" cm="1">
        <f t="array" ref="F984">_xlfn.IFS('Paraclinicos '!B982="","",'Paraclinicos '!B982&gt;1,1,'Paraclinicos '!B982&lt;=1,3)</f>
        <v>1</v>
      </c>
      <c r="G984" t="str" cm="1">
        <f t="array" ref="G984">_xlfn.IFS('Paraclinicos '!D982="","",AND('Paraclinicos '!D982&gt;=250,'Paraclinicos '!D982&lt;=500),2,'Paraclinicos '!D982&gt;500,3,'Paraclinicos '!D982&lt;250,1)</f>
        <v/>
      </c>
      <c r="H984" s="50">
        <f t="shared" si="46"/>
        <v>3</v>
      </c>
      <c r="I984" cm="1">
        <f t="array" ref="I984">_xlfn.IFS('Paraclinicos '!Q982="","",'Paraclinicos '!Q982&gt;=65,1,'Paraclinicos '!Q982&lt;65,0)</f>
        <v>0</v>
      </c>
      <c r="J984" cm="1">
        <f t="array" ref="J984">_xlfn.IFS('Paraclinicos '!I982="","",'Paraclinicos '!I982&gt;7,1,'Paraclinicos '!I982&lt;=7,0)</f>
        <v>0</v>
      </c>
      <c r="K984" cm="1">
        <f t="array" ref="K984">_xlfn.IFS('Paraclinicos '!W982="","",'Paraclinicos '!W982&lt;=8,1,'Paraclinicos '!W982&gt;8,0)</f>
        <v>1</v>
      </c>
      <c r="L984" cm="1">
        <f t="array" ref="L984">_xlfn.IFS('Paraclinicos '!S982="","",'Paraclinicos '!S982&gt;=30,1,'Paraclinicos '!S982&lt;30,0)</f>
        <v>0</v>
      </c>
      <c r="M984" cm="1">
        <f t="array" ref="M984">_xlfn.IFS(OR('Paraclinicos '!T982="",'Paraclinicos '!U982=""),"",OR('Paraclinicos '!T982&lt;=90,'Paraclinicos '!U982&lt;=60),1,OR('Paraclinicos '!T982&gt;90,'Paraclinicos '!U982&gt;60),0)</f>
        <v>0</v>
      </c>
      <c r="N984" s="45">
        <f t="shared" si="47"/>
        <v>3</v>
      </c>
      <c r="O984" cm="1">
        <f t="array" ref="O984">_xlfn.IFS(OR('Paraclinicos '!M982="",'Paraclinicos '!N982="",'Paraclinicos '!N982=0),"",'Paraclinicos '!M982/'Paraclinicos '!N982&lt;100,4,'Paraclinicos '!M982/'Paraclinicos '!N982&lt;200,3,'Paraclinicos '!M982/'Paraclinicos '!N982&lt;300,2,'Paraclinicos '!M982/'Paraclinicos '!N982&lt;400,1,'Paraclinicos '!M982/'Paraclinicos '!N982&gt;=400,0)</f>
        <v>3</v>
      </c>
      <c r="P984" cm="1">
        <f t="array" ref="P984">_xlfn.IFS('Paraclinicos '!C982="","",'Paraclinicos '!C982&lt;20,4,'Paraclinicos '!C982&lt;50,3,'Paraclinicos '!C982&lt;100,2,'Paraclinicos '!C982&lt;150,1,'Paraclinicos '!C982&gt;150,0)</f>
        <v>0</v>
      </c>
      <c r="Q984" cm="1">
        <f t="array" ref="Q984">_xlfn.IFS('Paraclinicos '!O982="","",'Paraclinicos '!O982&lt;1.2,0,'Paraclinicos '!O982&lt;2,1,'Paraclinicos '!O982&lt;3.5,2,'Paraclinicos '!O982&lt;5,3,'Paraclinicos '!O982&gt;5,4)</f>
        <v>0</v>
      </c>
      <c r="R984" t="str" cm="1">
        <f t="array" ref="R984">_xlfn.IFS('Paraclinicos '!J982="","",'Paraclinicos '!J982&lt;1.2,0,'Paraclinicos '!J982&lt;2,1,'Paraclinicos '!J982&lt;6,2,'Paraclinicos '!J982&lt;12,3,'Paraclinicos '!J982&gt;=12,4)</f>
        <v/>
      </c>
      <c r="S984" cm="1">
        <f t="array" ref="S984">_xlfn.IFS('Paraclinicos '!Y982="","",'Paraclinicos '!Y982&lt;70,1,'Paraclinicos '!Y982&gt;=70,0)</f>
        <v>0</v>
      </c>
      <c r="T984" cm="1">
        <f t="array" ref="T984">_xlfn.IFS('Paraclinicos '!W982="","",'Paraclinicos '!W982&lt;6,4,'Paraclinicos '!W982&lt;10,3,'Paraclinicos '!W982&lt;13,2,'Paraclinicos '!W982&lt;15,1,'Paraclinicos '!W982=15,0)</f>
        <v>4</v>
      </c>
      <c r="U984" s="54">
        <f t="shared" si="45"/>
        <v>7</v>
      </c>
      <c r="V984" cm="1">
        <f t="array" ref="V984">_xlfn.IFS('Paraclinicos '!S982="","",OR('Paraclinicos '!S982&lt;=8,'Paraclinicos '!S982&gt;=25),3,'Paraclinicos '!S982&lt;12,1,'Paraclinicos '!S982&lt;21,0,'Paraclinicos '!S982&lt;25,2)</f>
        <v>2</v>
      </c>
      <c r="W984" t="str">
        <f>IFERROR(IF(INDEX('BD Demog para scores enalazar'!Y$2:'BD Demog para scores enalazar'!Y$3000,MATCH(Formulas!A984,'BD Demog para scores enalazar'!A$2:'BD Demog para scores enalazar'!A$3000,0))=1,"SI","NO"),"")</f>
        <v>NO</v>
      </c>
      <c r="X984" s="9" t="str">
        <f>IFERROR(IF(INDEX('BD Demog para scores enalazar'!AJ$2:'BD Demog para scores enalazar'!AJ$3000,MATCH(Formulas!A984,'BD Demog para scores enalazar'!A$2:'BD Demog para scores enalazar'!A$3000,0))=1,"SI","NO"),"")</f>
        <v>NO</v>
      </c>
      <c r="Y984" cm="1">
        <f t="array" ref="Y984">IF(AND(W984="NO",X984="NO"),_xlfn.IFS('Paraclinicos '!K982&lt;=91,3,'Paraclinicos '!K982&lt;94,2,'Paraclinicos '!K982&lt;96,1,'Paraclinicos '!K982&gt;=96,0),"")</f>
        <v>3</v>
      </c>
      <c r="Z984" t="str" cm="1">
        <f t="array" ref="Z984">IF(OR(W984="SI",X984="SI"),_xlfn.IFS(OR(AND('Paraclinicos '!K983&lt;=83),AND('Paraclinicos '!K983&gt;=97,AA984=2)),3,OR(AND('Paraclinicos '!K983&lt;=86),AND('Paraclinicos '!K983&gt;=94,AA984=2)),2,OR(AND('Paraclinicos '!K983&lt;=88),AND('Paraclinicos '!K983&gt;=92,AA984=2)),1,OR(AND('Paraclinicos '!K983&gt;=88,'Paraclinicos '!K983&lt;=92),AND('Paraclinicos '!K983&gt;=93,AA984=0)),0),"")</f>
        <v/>
      </c>
      <c r="AA984" cm="1">
        <f t="array" ref="AA984">_xlfn.IFS('Paraclinicos '!E982="","",'Paraclinicos '!E982="Oxigeno",2,'Paraclinicos '!E982="Aire",0)</f>
        <v>2</v>
      </c>
    </row>
    <row r="985" spans="1:27" x14ac:dyDescent="0.25">
      <c r="A985">
        <f>'Paraclinicos '!A983</f>
        <v>231</v>
      </c>
      <c r="B985" s="3">
        <f>'Paraclinicos '!R983</f>
        <v>44337</v>
      </c>
      <c r="C985" cm="1">
        <f t="array" ref="C985">_xlfn.IFS('Paraclinicos '!Q983="","",'Paraclinicos '!Q983&gt;60,3,'Paraclinicos '!Q983&lt;=60,1)</f>
        <v>1</v>
      </c>
      <c r="D985" t="str">
        <f>IFERROR(IF(INDEX('BD Demog para scores enalazar'!BC$2:BC$3000,MATCH(Formulas!A985,'BD Demog para scores enalazar'!A$2:A$3000,0))=0,"SI","NO"),"")</f>
        <v>NO</v>
      </c>
      <c r="E985" cm="1">
        <f t="array" ref="E985">_xlfn.IFS(D985="","",D985="SI",4,D985="NO",1)</f>
        <v>1</v>
      </c>
      <c r="F985" cm="1">
        <f t="array" ref="F985">_xlfn.IFS('Paraclinicos '!B983="","",'Paraclinicos '!B983&gt;1,1,'Paraclinicos '!B983&lt;=1,3)</f>
        <v>1</v>
      </c>
      <c r="G985" t="str" cm="1">
        <f t="array" ref="G985">_xlfn.IFS('Paraclinicos '!D983="","",AND('Paraclinicos '!D983&gt;=250,'Paraclinicos '!D983&lt;=500),2,'Paraclinicos '!D983&gt;500,3,'Paraclinicos '!D983&lt;250,1)</f>
        <v/>
      </c>
      <c r="H985" s="50">
        <f t="shared" si="46"/>
        <v>3</v>
      </c>
      <c r="I985" cm="1">
        <f t="array" ref="I985">_xlfn.IFS('Paraclinicos '!Q983="","",'Paraclinicos '!Q983&gt;=65,1,'Paraclinicos '!Q983&lt;65,0)</f>
        <v>0</v>
      </c>
      <c r="J985" cm="1">
        <f t="array" ref="J985">_xlfn.IFS('Paraclinicos '!I983="","",'Paraclinicos '!I983&gt;7,1,'Paraclinicos '!I983&lt;=7,0)</f>
        <v>1</v>
      </c>
      <c r="K985" cm="1">
        <f t="array" ref="K985">_xlfn.IFS('Paraclinicos '!W983="","",'Paraclinicos '!W983&lt;=8,1,'Paraclinicos '!W983&gt;8,0)</f>
        <v>1</v>
      </c>
      <c r="L985" cm="1">
        <f t="array" ref="L985">_xlfn.IFS('Paraclinicos '!S983="","",'Paraclinicos '!S983&gt;=30,1,'Paraclinicos '!S983&lt;30,0)</f>
        <v>0</v>
      </c>
      <c r="M985" cm="1">
        <f t="array" ref="M985">_xlfn.IFS(OR('Paraclinicos '!T983="",'Paraclinicos '!U983=""),"",OR('Paraclinicos '!T983&lt;=90,'Paraclinicos '!U983&lt;=60),1,OR('Paraclinicos '!T983&gt;90,'Paraclinicos '!U983&gt;60),0)</f>
        <v>0</v>
      </c>
      <c r="N985" s="45">
        <f t="shared" si="47"/>
        <v>3</v>
      </c>
      <c r="O985" cm="1">
        <f t="array" ref="O985">_xlfn.IFS(OR('Paraclinicos '!M983="",'Paraclinicos '!N983="",'Paraclinicos '!N983=0),"",'Paraclinicos '!M983/'Paraclinicos '!N983&lt;100,4,'Paraclinicos '!M983/'Paraclinicos '!N983&lt;200,3,'Paraclinicos '!M983/'Paraclinicos '!N983&lt;300,2,'Paraclinicos '!M983/'Paraclinicos '!N983&lt;400,1,'Paraclinicos '!M983/'Paraclinicos '!N983&gt;=400,0)</f>
        <v>1</v>
      </c>
      <c r="P985" cm="1">
        <f t="array" ref="P985">_xlfn.IFS('Paraclinicos '!C983="","",'Paraclinicos '!C983&lt;20,4,'Paraclinicos '!C983&lt;50,3,'Paraclinicos '!C983&lt;100,2,'Paraclinicos '!C983&lt;150,1,'Paraclinicos '!C983&gt;150,0)</f>
        <v>0</v>
      </c>
      <c r="Q985" cm="1">
        <f t="array" ref="Q985">_xlfn.IFS('Paraclinicos '!O983="","",'Paraclinicos '!O983&lt;1.2,0,'Paraclinicos '!O983&lt;2,1,'Paraclinicos '!O983&lt;3.5,2,'Paraclinicos '!O983&lt;5,3,'Paraclinicos '!O983&gt;5,4)</f>
        <v>0</v>
      </c>
      <c r="R985" cm="1">
        <f t="array" ref="R985">_xlfn.IFS('Paraclinicos '!J983="","",'Paraclinicos '!J983&lt;1.2,0,'Paraclinicos '!J983&lt;2,1,'Paraclinicos '!J983&lt;6,2,'Paraclinicos '!J983&lt;12,3,'Paraclinicos '!J983&gt;=12,4)</f>
        <v>0</v>
      </c>
      <c r="S985" cm="1">
        <f t="array" ref="S985">_xlfn.IFS('Paraclinicos '!Y983="","",'Paraclinicos '!Y983&lt;70,1,'Paraclinicos '!Y983&gt;=70,0)</f>
        <v>0</v>
      </c>
      <c r="T985" cm="1">
        <f t="array" ref="T985">_xlfn.IFS('Paraclinicos '!W983="","",'Paraclinicos '!W983&lt;6,4,'Paraclinicos '!W983&lt;10,3,'Paraclinicos '!W983&lt;13,2,'Paraclinicos '!W983&lt;15,1,'Paraclinicos '!W983=15,0)</f>
        <v>4</v>
      </c>
      <c r="U985" s="54">
        <f t="shared" si="45"/>
        <v>5</v>
      </c>
      <c r="V985" cm="1">
        <f t="array" ref="V985">_xlfn.IFS('Paraclinicos '!S983="","",OR('Paraclinicos '!S983&lt;=8,'Paraclinicos '!S983&gt;=25),3,'Paraclinicos '!S983&lt;12,1,'Paraclinicos '!S983&lt;21,0,'Paraclinicos '!S983&lt;25,2)</f>
        <v>0</v>
      </c>
      <c r="W985" t="str">
        <f>IFERROR(IF(INDEX('BD Demog para scores enalazar'!Y$2:'BD Demog para scores enalazar'!Y$3000,MATCH(Formulas!A985,'BD Demog para scores enalazar'!A$2:'BD Demog para scores enalazar'!A$3000,0))=1,"SI","NO"),"")</f>
        <v>NO</v>
      </c>
      <c r="X985" s="9" t="str">
        <f>IFERROR(IF(INDEX('BD Demog para scores enalazar'!AJ$2:'BD Demog para scores enalazar'!AJ$3000,MATCH(Formulas!A985,'BD Demog para scores enalazar'!A$2:'BD Demog para scores enalazar'!A$3000,0))=1,"SI","NO"),"")</f>
        <v>NO</v>
      </c>
      <c r="Y985" cm="1">
        <f t="array" ref="Y985">IF(AND(W985="NO",X985="NO"),_xlfn.IFS('Paraclinicos '!K983&lt;=91,3,'Paraclinicos '!K983&lt;94,2,'Paraclinicos '!K983&lt;96,1,'Paraclinicos '!K983&gt;=96,0),"")</f>
        <v>2</v>
      </c>
      <c r="Z985" t="str" cm="1">
        <f t="array" ref="Z985">IF(OR(W985="SI",X985="SI"),_xlfn.IFS(OR(AND('Paraclinicos '!K984&lt;=83),AND('Paraclinicos '!K984&gt;=97,AA985=2)),3,OR(AND('Paraclinicos '!K984&lt;=86),AND('Paraclinicos '!K984&gt;=94,AA985=2)),2,OR(AND('Paraclinicos '!K984&lt;=88),AND('Paraclinicos '!K984&gt;=92,AA985=2)),1,OR(AND('Paraclinicos '!K984&gt;=88,'Paraclinicos '!K984&lt;=92),AND('Paraclinicos '!K984&gt;=93,AA985=0)),0),"")</f>
        <v/>
      </c>
      <c r="AA985" cm="1">
        <f t="array" ref="AA985">_xlfn.IFS('Paraclinicos '!E983="","",'Paraclinicos '!E983="Oxigeno",2,'Paraclinicos '!E983="Aire",0)</f>
        <v>2</v>
      </c>
    </row>
    <row r="986" spans="1:27" x14ac:dyDescent="0.25">
      <c r="A986">
        <f>'Paraclinicos '!A984</f>
        <v>231</v>
      </c>
      <c r="B986" s="3">
        <f>'Paraclinicos '!R984</f>
        <v>44338</v>
      </c>
      <c r="C986" cm="1">
        <f t="array" ref="C986">_xlfn.IFS('Paraclinicos '!Q984="","",'Paraclinicos '!Q984&gt;60,3,'Paraclinicos '!Q984&lt;=60,1)</f>
        <v>1</v>
      </c>
      <c r="D986" t="str">
        <f>IFERROR(IF(INDEX('BD Demog para scores enalazar'!BC$2:BC$3000,MATCH(Formulas!A986,'BD Demog para scores enalazar'!A$2:A$3000,0))=0,"SI","NO"),"")</f>
        <v>NO</v>
      </c>
      <c r="E986" cm="1">
        <f t="array" ref="E986">_xlfn.IFS(D986="","",D986="SI",4,D986="NO",1)</f>
        <v>1</v>
      </c>
      <c r="F986" cm="1">
        <f t="array" ref="F986">_xlfn.IFS('Paraclinicos '!B984="","",'Paraclinicos '!B984&gt;1,1,'Paraclinicos '!B984&lt;=1,3)</f>
        <v>3</v>
      </c>
      <c r="G986" t="str" cm="1">
        <f t="array" ref="G986">_xlfn.IFS('Paraclinicos '!D984="","",AND('Paraclinicos '!D984&gt;=250,'Paraclinicos '!D984&lt;=500),2,'Paraclinicos '!D984&gt;500,3,'Paraclinicos '!D984&lt;250,1)</f>
        <v/>
      </c>
      <c r="H986" s="50">
        <f t="shared" si="46"/>
        <v>5</v>
      </c>
      <c r="I986" cm="1">
        <f t="array" ref="I986">_xlfn.IFS('Paraclinicos '!Q984="","",'Paraclinicos '!Q984&gt;=65,1,'Paraclinicos '!Q984&lt;65,0)</f>
        <v>0</v>
      </c>
      <c r="J986" cm="1">
        <f t="array" ref="J986">_xlfn.IFS('Paraclinicos '!I984="","",'Paraclinicos '!I984&gt;7,1,'Paraclinicos '!I984&lt;=7,0)</f>
        <v>1</v>
      </c>
      <c r="K986" cm="1">
        <f t="array" ref="K986">_xlfn.IFS('Paraclinicos '!W984="","",'Paraclinicos '!W984&lt;=8,1,'Paraclinicos '!W984&gt;8,0)</f>
        <v>0</v>
      </c>
      <c r="L986" cm="1">
        <f t="array" ref="L986">_xlfn.IFS('Paraclinicos '!S984="","",'Paraclinicos '!S984&gt;=30,1,'Paraclinicos '!S984&lt;30,0)</f>
        <v>0</v>
      </c>
      <c r="M986" cm="1">
        <f t="array" ref="M986">_xlfn.IFS(OR('Paraclinicos '!T984="",'Paraclinicos '!U984=""),"",OR('Paraclinicos '!T984&lt;=90,'Paraclinicos '!U984&lt;=60),1,OR('Paraclinicos '!T984&gt;90,'Paraclinicos '!U984&gt;60),0)</f>
        <v>0</v>
      </c>
      <c r="N986" s="45">
        <f t="shared" si="47"/>
        <v>3</v>
      </c>
      <c r="O986" cm="1">
        <f t="array" ref="O986">_xlfn.IFS(OR('Paraclinicos '!M984="",'Paraclinicos '!N984="",'Paraclinicos '!N984=0),"",'Paraclinicos '!M984/'Paraclinicos '!N984&lt;100,4,'Paraclinicos '!M984/'Paraclinicos '!N984&lt;200,3,'Paraclinicos '!M984/'Paraclinicos '!N984&lt;300,2,'Paraclinicos '!M984/'Paraclinicos '!N984&lt;400,1,'Paraclinicos '!M984/'Paraclinicos '!N984&gt;=400,0)</f>
        <v>2</v>
      </c>
      <c r="P986" cm="1">
        <f t="array" ref="P986">_xlfn.IFS('Paraclinicos '!C984="","",'Paraclinicos '!C984&lt;20,4,'Paraclinicos '!C984&lt;50,3,'Paraclinicos '!C984&lt;100,2,'Paraclinicos '!C984&lt;150,1,'Paraclinicos '!C984&gt;150,0)</f>
        <v>0</v>
      </c>
      <c r="Q986" cm="1">
        <f t="array" ref="Q986">_xlfn.IFS('Paraclinicos '!O984="","",'Paraclinicos '!O984&lt;1.2,0,'Paraclinicos '!O984&lt;2,1,'Paraclinicos '!O984&lt;3.5,2,'Paraclinicos '!O984&lt;5,3,'Paraclinicos '!O984&gt;5,4)</f>
        <v>0</v>
      </c>
      <c r="R986" t="str" cm="1">
        <f t="array" ref="R986">_xlfn.IFS('Paraclinicos '!J984="","",'Paraclinicos '!J984&lt;1.2,0,'Paraclinicos '!J984&lt;2,1,'Paraclinicos '!J984&lt;6,2,'Paraclinicos '!J984&lt;12,3,'Paraclinicos '!J984&gt;=12,4)</f>
        <v/>
      </c>
      <c r="S986" cm="1">
        <f t="array" ref="S986">_xlfn.IFS('Paraclinicos '!Y984="","",'Paraclinicos '!Y984&lt;70,1,'Paraclinicos '!Y984&gt;=70,0)</f>
        <v>0</v>
      </c>
      <c r="T986" cm="1">
        <f t="array" ref="T986">_xlfn.IFS('Paraclinicos '!W984="","",'Paraclinicos '!W984&lt;6,4,'Paraclinicos '!W984&lt;10,3,'Paraclinicos '!W984&lt;13,2,'Paraclinicos '!W984&lt;15,1,'Paraclinicos '!W984=15,0)</f>
        <v>2</v>
      </c>
      <c r="U986" s="54">
        <f t="shared" si="45"/>
        <v>4</v>
      </c>
      <c r="V986" cm="1">
        <f t="array" ref="V986">_xlfn.IFS('Paraclinicos '!S984="","",OR('Paraclinicos '!S984&lt;=8,'Paraclinicos '!S984&gt;=25),3,'Paraclinicos '!S984&lt;12,1,'Paraclinicos '!S984&lt;21,0,'Paraclinicos '!S984&lt;25,2)</f>
        <v>2</v>
      </c>
      <c r="W986" t="str">
        <f>IFERROR(IF(INDEX('BD Demog para scores enalazar'!Y$2:'BD Demog para scores enalazar'!Y$3000,MATCH(Formulas!A986,'BD Demog para scores enalazar'!A$2:'BD Demog para scores enalazar'!A$3000,0))=1,"SI","NO"),"")</f>
        <v>NO</v>
      </c>
      <c r="X986" s="9" t="str">
        <f>IFERROR(IF(INDEX('BD Demog para scores enalazar'!AJ$2:'BD Demog para scores enalazar'!AJ$3000,MATCH(Formulas!A986,'BD Demog para scores enalazar'!A$2:'BD Demog para scores enalazar'!A$3000,0))=1,"SI","NO"),"")</f>
        <v>NO</v>
      </c>
      <c r="Y986" cm="1">
        <f t="array" ref="Y986">IF(AND(W986="NO",X986="NO"),_xlfn.IFS('Paraclinicos '!K984&lt;=91,3,'Paraclinicos '!K984&lt;94,2,'Paraclinicos '!K984&lt;96,1,'Paraclinicos '!K984&gt;=96,0),"")</f>
        <v>3</v>
      </c>
      <c r="Z986" t="str" cm="1">
        <f t="array" ref="Z986">IF(OR(W986="SI",X986="SI"),_xlfn.IFS(OR(AND('Paraclinicos '!K985&lt;=83),AND('Paraclinicos '!K985&gt;=97,AA986=2)),3,OR(AND('Paraclinicos '!K985&lt;=86),AND('Paraclinicos '!K985&gt;=94,AA986=2)),2,OR(AND('Paraclinicos '!K985&lt;=88),AND('Paraclinicos '!K985&gt;=92,AA986=2)),1,OR(AND('Paraclinicos '!K985&gt;=88,'Paraclinicos '!K985&lt;=92),AND('Paraclinicos '!K985&gt;=93,AA986=0)),0),"")</f>
        <v/>
      </c>
      <c r="AA986" cm="1">
        <f t="array" ref="AA986">_xlfn.IFS('Paraclinicos '!E984="","",'Paraclinicos '!E984="Oxigeno",2,'Paraclinicos '!E984="Aire",0)</f>
        <v>2</v>
      </c>
    </row>
    <row r="987" spans="1:27" x14ac:dyDescent="0.25">
      <c r="A987">
        <f>'Paraclinicos '!A985</f>
        <v>231</v>
      </c>
      <c r="B987" s="3">
        <f>'Paraclinicos '!R985</f>
        <v>44340</v>
      </c>
      <c r="C987" cm="1">
        <f t="array" ref="C987">_xlfn.IFS('Paraclinicos '!Q985="","",'Paraclinicos '!Q985&gt;60,3,'Paraclinicos '!Q985&lt;=60,1)</f>
        <v>1</v>
      </c>
      <c r="D987" t="str">
        <f>IFERROR(IF(INDEX('BD Demog para scores enalazar'!BC$2:BC$3000,MATCH(Formulas!A987,'BD Demog para scores enalazar'!A$2:A$3000,0))=0,"SI","NO"),"")</f>
        <v>NO</v>
      </c>
      <c r="E987" cm="1">
        <f t="array" ref="E987">_xlfn.IFS(D987="","",D987="SI",4,D987="NO",1)</f>
        <v>1</v>
      </c>
      <c r="F987" cm="1">
        <f t="array" ref="F987">_xlfn.IFS('Paraclinicos '!B985="","",'Paraclinicos '!B985&gt;1,1,'Paraclinicos '!B985&lt;=1,3)</f>
        <v>1</v>
      </c>
      <c r="G987" t="str" cm="1">
        <f t="array" ref="G987">_xlfn.IFS('Paraclinicos '!D985="","",AND('Paraclinicos '!D985&gt;=250,'Paraclinicos '!D985&lt;=500),2,'Paraclinicos '!D985&gt;500,3,'Paraclinicos '!D985&lt;250,1)</f>
        <v/>
      </c>
      <c r="H987" s="50">
        <f t="shared" si="46"/>
        <v>3</v>
      </c>
      <c r="I987" cm="1">
        <f t="array" ref="I987">_xlfn.IFS('Paraclinicos '!Q985="","",'Paraclinicos '!Q985&gt;=65,1,'Paraclinicos '!Q985&lt;65,0)</f>
        <v>0</v>
      </c>
      <c r="J987" cm="1">
        <f t="array" ref="J987">_xlfn.IFS('Paraclinicos '!I985="","",'Paraclinicos '!I985&gt;7,1,'Paraclinicos '!I985&lt;=7,0)</f>
        <v>1</v>
      </c>
      <c r="K987" cm="1">
        <f t="array" ref="K987">_xlfn.IFS('Paraclinicos '!W985="","",'Paraclinicos '!W985&lt;=8,1,'Paraclinicos '!W985&gt;8,0)</f>
        <v>1</v>
      </c>
      <c r="L987" cm="1">
        <f t="array" ref="L987">_xlfn.IFS('Paraclinicos '!S985="","",'Paraclinicos '!S985&gt;=30,1,'Paraclinicos '!S985&lt;30,0)</f>
        <v>0</v>
      </c>
      <c r="M987" cm="1">
        <f t="array" ref="M987">_xlfn.IFS(OR('Paraclinicos '!T985="",'Paraclinicos '!U985=""),"",OR('Paraclinicos '!T985&lt;=90,'Paraclinicos '!U985&lt;=60),1,OR('Paraclinicos '!T985&gt;90,'Paraclinicos '!U985&gt;60),0)</f>
        <v>1</v>
      </c>
      <c r="N987" s="45">
        <f t="shared" si="47"/>
        <v>4</v>
      </c>
      <c r="O987" cm="1">
        <f t="array" ref="O987">_xlfn.IFS(OR('Paraclinicos '!M985="",'Paraclinicos '!N985="",'Paraclinicos '!N985=0),"",'Paraclinicos '!M985/'Paraclinicos '!N985&lt;100,4,'Paraclinicos '!M985/'Paraclinicos '!N985&lt;200,3,'Paraclinicos '!M985/'Paraclinicos '!N985&lt;300,2,'Paraclinicos '!M985/'Paraclinicos '!N985&lt;400,1,'Paraclinicos '!M985/'Paraclinicos '!N985&gt;=400,0)</f>
        <v>3</v>
      </c>
      <c r="P987" cm="1">
        <f t="array" ref="P987">_xlfn.IFS('Paraclinicos '!C985="","",'Paraclinicos '!C985&lt;20,4,'Paraclinicos '!C985&lt;50,3,'Paraclinicos '!C985&lt;100,2,'Paraclinicos '!C985&lt;150,1,'Paraclinicos '!C985&gt;150,0)</f>
        <v>0</v>
      </c>
      <c r="Q987" cm="1">
        <f t="array" ref="Q987">_xlfn.IFS('Paraclinicos '!O985="","",'Paraclinicos '!O985&lt;1.2,0,'Paraclinicos '!O985&lt;2,1,'Paraclinicos '!O985&lt;3.5,2,'Paraclinicos '!O985&lt;5,3,'Paraclinicos '!O985&gt;5,4)</f>
        <v>0</v>
      </c>
      <c r="R987" cm="1">
        <f t="array" ref="R987">_xlfn.IFS('Paraclinicos '!J985="","",'Paraclinicos '!J985&lt;1.2,0,'Paraclinicos '!J985&lt;2,1,'Paraclinicos '!J985&lt;6,2,'Paraclinicos '!J985&lt;12,3,'Paraclinicos '!J985&gt;=12,4)</f>
        <v>0</v>
      </c>
      <c r="S987" cm="1">
        <f t="array" ref="S987">_xlfn.IFS('Paraclinicos '!Y985="","",'Paraclinicos '!Y985&lt;70,1,'Paraclinicos '!Y985&gt;=70,0)</f>
        <v>1</v>
      </c>
      <c r="T987" cm="1">
        <f t="array" ref="T987">_xlfn.IFS('Paraclinicos '!W985="","",'Paraclinicos '!W985&lt;6,4,'Paraclinicos '!W985&lt;10,3,'Paraclinicos '!W985&lt;13,2,'Paraclinicos '!W985&lt;15,1,'Paraclinicos '!W985=15,0)</f>
        <v>4</v>
      </c>
      <c r="U987" s="54">
        <f t="shared" si="45"/>
        <v>8</v>
      </c>
      <c r="V987" cm="1">
        <f t="array" ref="V987">_xlfn.IFS('Paraclinicos '!S985="","",OR('Paraclinicos '!S985&lt;=8,'Paraclinicos '!S985&gt;=25),3,'Paraclinicos '!S985&lt;12,1,'Paraclinicos '!S985&lt;21,0,'Paraclinicos '!S985&lt;25,2)</f>
        <v>0</v>
      </c>
      <c r="W987" t="str">
        <f>IFERROR(IF(INDEX('BD Demog para scores enalazar'!Y$2:'BD Demog para scores enalazar'!Y$3000,MATCH(Formulas!A987,'BD Demog para scores enalazar'!A$2:'BD Demog para scores enalazar'!A$3000,0))=1,"SI","NO"),"")</f>
        <v>NO</v>
      </c>
      <c r="X987" s="9" t="str">
        <f>IFERROR(IF(INDEX('BD Demog para scores enalazar'!AJ$2:'BD Demog para scores enalazar'!AJ$3000,MATCH(Formulas!A987,'BD Demog para scores enalazar'!A$2:'BD Demog para scores enalazar'!A$3000,0))=1,"SI","NO"),"")</f>
        <v>NO</v>
      </c>
      <c r="Y987" cm="1">
        <f t="array" ref="Y987">IF(AND(W987="NO",X987="NO"),_xlfn.IFS('Paraclinicos '!K985&lt;=91,3,'Paraclinicos '!K985&lt;94,2,'Paraclinicos '!K985&lt;96,1,'Paraclinicos '!K985&gt;=96,0),"")</f>
        <v>3</v>
      </c>
      <c r="Z987" t="str" cm="1">
        <f t="array" ref="Z987">IF(OR(W987="SI",X987="SI"),_xlfn.IFS(OR(AND('Paraclinicos '!K986&lt;=83),AND('Paraclinicos '!K986&gt;=97,AA987=2)),3,OR(AND('Paraclinicos '!K986&lt;=86),AND('Paraclinicos '!K986&gt;=94,AA987=2)),2,OR(AND('Paraclinicos '!K986&lt;=88),AND('Paraclinicos '!K986&gt;=92,AA987=2)),1,OR(AND('Paraclinicos '!K986&gt;=88,'Paraclinicos '!K986&lt;=92),AND('Paraclinicos '!K986&gt;=93,AA987=0)),0),"")</f>
        <v/>
      </c>
      <c r="AA987" cm="1">
        <f t="array" ref="AA987">_xlfn.IFS('Paraclinicos '!E985="","",'Paraclinicos '!E985="Oxigeno",2,'Paraclinicos '!E985="Aire",0)</f>
        <v>2</v>
      </c>
    </row>
    <row r="988" spans="1:27" x14ac:dyDescent="0.25">
      <c r="A988">
        <f>'Paraclinicos '!A986</f>
        <v>231</v>
      </c>
      <c r="B988" s="3">
        <f>'Paraclinicos '!R986</f>
        <v>44311</v>
      </c>
      <c r="C988" cm="1">
        <f t="array" ref="C988">_xlfn.IFS('Paraclinicos '!Q986="","",'Paraclinicos '!Q986&gt;60,3,'Paraclinicos '!Q986&lt;=60,1)</f>
        <v>1</v>
      </c>
      <c r="D988" t="str">
        <f>IFERROR(IF(INDEX('BD Demog para scores enalazar'!BC$2:BC$3000,MATCH(Formulas!A988,'BD Demog para scores enalazar'!A$2:A$3000,0))=0,"SI","NO"),"")</f>
        <v>NO</v>
      </c>
      <c r="E988" cm="1">
        <f t="array" ref="E988">_xlfn.IFS(D988="","",D988="SI",4,D988="NO",1)</f>
        <v>1</v>
      </c>
      <c r="F988" cm="1">
        <f t="array" ref="F988">_xlfn.IFS('Paraclinicos '!B986="","",'Paraclinicos '!B986&gt;1,1,'Paraclinicos '!B986&lt;=1,3)</f>
        <v>1</v>
      </c>
      <c r="G988" t="str" cm="1">
        <f t="array" ref="G988">_xlfn.IFS('Paraclinicos '!D986="","",AND('Paraclinicos '!D986&gt;=250,'Paraclinicos '!D986&lt;=500),2,'Paraclinicos '!D986&gt;500,3,'Paraclinicos '!D986&lt;250,1)</f>
        <v/>
      </c>
      <c r="H988" s="50">
        <f t="shared" si="46"/>
        <v>3</v>
      </c>
      <c r="I988" cm="1">
        <f t="array" ref="I988">_xlfn.IFS('Paraclinicos '!Q986="","",'Paraclinicos '!Q986&gt;=65,1,'Paraclinicos '!Q986&lt;65,0)</f>
        <v>0</v>
      </c>
      <c r="J988" cm="1">
        <f t="array" ref="J988">_xlfn.IFS('Paraclinicos '!I986="","",'Paraclinicos '!I986&gt;7,1,'Paraclinicos '!I986&lt;=7,0)</f>
        <v>1</v>
      </c>
      <c r="K988" cm="1">
        <f t="array" ref="K988">_xlfn.IFS('Paraclinicos '!W986="","",'Paraclinicos '!W986&lt;=8,1,'Paraclinicos '!W986&gt;8,0)</f>
        <v>1</v>
      </c>
      <c r="L988" cm="1">
        <f t="array" ref="L988">_xlfn.IFS('Paraclinicos '!S986="","",'Paraclinicos '!S986&gt;=30,1,'Paraclinicos '!S986&lt;30,0)</f>
        <v>0</v>
      </c>
      <c r="M988" cm="1">
        <f t="array" ref="M988">_xlfn.IFS(OR('Paraclinicos '!T986="",'Paraclinicos '!U986=""),"",OR('Paraclinicos '!T986&lt;=90,'Paraclinicos '!U986&lt;=60),1,OR('Paraclinicos '!T986&gt;90,'Paraclinicos '!U986&gt;60),0)</f>
        <v>0</v>
      </c>
      <c r="N988" s="45">
        <f t="shared" si="47"/>
        <v>5</v>
      </c>
      <c r="O988" cm="1">
        <f t="array" ref="O988">_xlfn.IFS(OR('Paraclinicos '!M986="",'Paraclinicos '!N986="",'Paraclinicos '!N986=0),"",'Paraclinicos '!M986/'Paraclinicos '!N986&lt;100,4,'Paraclinicos '!M986/'Paraclinicos '!N986&lt;200,3,'Paraclinicos '!M986/'Paraclinicos '!N986&lt;300,2,'Paraclinicos '!M986/'Paraclinicos '!N986&lt;400,1,'Paraclinicos '!M986/'Paraclinicos '!N986&gt;=400,0)</f>
        <v>2</v>
      </c>
      <c r="P988" cm="1">
        <f t="array" ref="P988">_xlfn.IFS('Paraclinicos '!C986="","",'Paraclinicos '!C986&lt;20,4,'Paraclinicos '!C986&lt;50,3,'Paraclinicos '!C986&lt;100,2,'Paraclinicos '!C986&lt;150,1,'Paraclinicos '!C986&gt;150,0)</f>
        <v>0</v>
      </c>
      <c r="Q988" cm="1">
        <f t="array" ref="Q988">_xlfn.IFS('Paraclinicos '!O986="","",'Paraclinicos '!O986&lt;1.2,0,'Paraclinicos '!O986&lt;2,1,'Paraclinicos '!O986&lt;3.5,2,'Paraclinicos '!O986&lt;5,3,'Paraclinicos '!O986&gt;5,4)</f>
        <v>0</v>
      </c>
      <c r="R988" t="str" cm="1">
        <f t="array" ref="R988">_xlfn.IFS('Paraclinicos '!J986="","",'Paraclinicos '!J986&lt;1.2,0,'Paraclinicos '!J986&lt;2,1,'Paraclinicos '!J986&lt;6,2,'Paraclinicos '!J986&lt;12,3,'Paraclinicos '!J986&gt;=12,4)</f>
        <v/>
      </c>
      <c r="S988" cm="1">
        <f t="array" ref="S988">_xlfn.IFS('Paraclinicos '!Y986="","",'Paraclinicos '!Y986&lt;70,1,'Paraclinicos '!Y986&gt;=70,0)</f>
        <v>0</v>
      </c>
      <c r="T988" cm="1">
        <f t="array" ref="T988">_xlfn.IFS('Paraclinicos '!W986="","",'Paraclinicos '!W986&lt;6,4,'Paraclinicos '!W986&lt;10,3,'Paraclinicos '!W986&lt;13,2,'Paraclinicos '!W986&lt;15,1,'Paraclinicos '!W986=15,0)</f>
        <v>4</v>
      </c>
      <c r="U988" s="54">
        <f t="shared" si="45"/>
        <v>6</v>
      </c>
      <c r="V988" cm="1">
        <f t="array" ref="V988">_xlfn.IFS('Paraclinicos '!S986="","",OR('Paraclinicos '!S986&lt;=8,'Paraclinicos '!S986&gt;=25),3,'Paraclinicos '!S986&lt;12,1,'Paraclinicos '!S986&lt;21,0,'Paraclinicos '!S986&lt;25,2)</f>
        <v>0</v>
      </c>
      <c r="W988" t="str">
        <f>IFERROR(IF(INDEX('BD Demog para scores enalazar'!Y$2:'BD Demog para scores enalazar'!Y$3000,MATCH(Formulas!A988,'BD Demog para scores enalazar'!A$2:'BD Demog para scores enalazar'!A$3000,0))=1,"SI","NO"),"")</f>
        <v>NO</v>
      </c>
      <c r="X988" s="9" t="str">
        <f>IFERROR(IF(INDEX('BD Demog para scores enalazar'!AJ$2:'BD Demog para scores enalazar'!AJ$3000,MATCH(Formulas!A988,'BD Demog para scores enalazar'!A$2:'BD Demog para scores enalazar'!A$3000,0))=1,"SI","NO"),"")</f>
        <v>NO</v>
      </c>
      <c r="Y988" cm="1">
        <f t="array" ref="Y988">IF(AND(W988="NO",X988="NO"),_xlfn.IFS('Paraclinicos '!K986&lt;=91,3,'Paraclinicos '!K986&lt;94,2,'Paraclinicos '!K986&lt;96,1,'Paraclinicos '!K986&gt;=96,0),"")</f>
        <v>3</v>
      </c>
      <c r="Z988" t="str" cm="1">
        <f t="array" ref="Z988">IF(OR(W988="SI",X988="SI"),_xlfn.IFS(OR(AND('Paraclinicos '!K987&lt;=83),AND('Paraclinicos '!K987&gt;=97,AA988=2)),3,OR(AND('Paraclinicos '!K987&lt;=86),AND('Paraclinicos '!K987&gt;=94,AA988=2)),2,OR(AND('Paraclinicos '!K987&lt;=88),AND('Paraclinicos '!K987&gt;=92,AA988=2)),1,OR(AND('Paraclinicos '!K987&gt;=88,'Paraclinicos '!K987&lt;=92),AND('Paraclinicos '!K987&gt;=93,AA988=0)),0),"")</f>
        <v/>
      </c>
      <c r="AA988" cm="1">
        <f t="array" ref="AA988">_xlfn.IFS('Paraclinicos '!E986="","",'Paraclinicos '!E986="Oxigeno",2,'Paraclinicos '!E986="Aire",0)</f>
        <v>2</v>
      </c>
    </row>
    <row r="989" spans="1:27" x14ac:dyDescent="0.25">
      <c r="A989">
        <f>'Paraclinicos '!A987</f>
        <v>231</v>
      </c>
      <c r="B989" s="3">
        <f>'Paraclinicos '!R987</f>
        <v>44312</v>
      </c>
      <c r="C989" cm="1">
        <f t="array" ref="C989">_xlfn.IFS('Paraclinicos '!Q987="","",'Paraclinicos '!Q987&gt;60,3,'Paraclinicos '!Q987&lt;=60,1)</f>
        <v>1</v>
      </c>
      <c r="D989" t="str">
        <f>IFERROR(IF(INDEX('BD Demog para scores enalazar'!BC$2:BC$3000,MATCH(Formulas!A989,'BD Demog para scores enalazar'!A$2:A$3000,0))=0,"SI","NO"),"")</f>
        <v>NO</v>
      </c>
      <c r="E989" cm="1">
        <f t="array" ref="E989">_xlfn.IFS(D989="","",D989="SI",4,D989="NO",1)</f>
        <v>1</v>
      </c>
      <c r="F989" cm="1">
        <f t="array" ref="F989">_xlfn.IFS('Paraclinicos '!B987="","",'Paraclinicos '!B987&gt;1,1,'Paraclinicos '!B987&lt;=1,3)</f>
        <v>1</v>
      </c>
      <c r="G989" t="str" cm="1">
        <f t="array" ref="G989">_xlfn.IFS('Paraclinicos '!D987="","",AND('Paraclinicos '!D987&gt;=250,'Paraclinicos '!D987&lt;=500),2,'Paraclinicos '!D987&gt;500,3,'Paraclinicos '!D987&lt;250,1)</f>
        <v/>
      </c>
      <c r="H989" s="50">
        <f t="shared" si="46"/>
        <v>3</v>
      </c>
      <c r="I989" cm="1">
        <f t="array" ref="I989">_xlfn.IFS('Paraclinicos '!Q987="","",'Paraclinicos '!Q987&gt;=65,1,'Paraclinicos '!Q987&lt;65,0)</f>
        <v>0</v>
      </c>
      <c r="J989" cm="1">
        <f t="array" ref="J989">_xlfn.IFS('Paraclinicos '!I987="","",'Paraclinicos '!I987&gt;7,1,'Paraclinicos '!I987&lt;=7,0)</f>
        <v>1</v>
      </c>
      <c r="K989" cm="1">
        <f t="array" ref="K989">_xlfn.IFS('Paraclinicos '!W987="","",'Paraclinicos '!W987&lt;=8,1,'Paraclinicos '!W987&gt;8,0)</f>
        <v>1</v>
      </c>
      <c r="L989" cm="1">
        <f t="array" ref="L989">_xlfn.IFS('Paraclinicos '!S987="","",'Paraclinicos '!S987&gt;=30,1,'Paraclinicos '!S987&lt;30,0)</f>
        <v>0</v>
      </c>
      <c r="M989" cm="1">
        <f t="array" ref="M989">_xlfn.IFS(OR('Paraclinicos '!T987="",'Paraclinicos '!U987=""),"",OR('Paraclinicos '!T987&lt;=90,'Paraclinicos '!U987&lt;=60),1,OR('Paraclinicos '!T987&gt;90,'Paraclinicos '!U987&gt;60),0)</f>
        <v>1</v>
      </c>
      <c r="N989" s="45">
        <f t="shared" si="47"/>
        <v>5</v>
      </c>
      <c r="O989" cm="1">
        <f t="array" ref="O989">_xlfn.IFS(OR('Paraclinicos '!M987="",'Paraclinicos '!N987="",'Paraclinicos '!N987=0),"",'Paraclinicos '!M987/'Paraclinicos '!N987&lt;100,4,'Paraclinicos '!M987/'Paraclinicos '!N987&lt;200,3,'Paraclinicos '!M987/'Paraclinicos '!N987&lt;300,2,'Paraclinicos '!M987/'Paraclinicos '!N987&lt;400,1,'Paraclinicos '!M987/'Paraclinicos '!N987&gt;=400,0)</f>
        <v>2</v>
      </c>
      <c r="P989" cm="1">
        <f t="array" ref="P989">_xlfn.IFS('Paraclinicos '!C987="","",'Paraclinicos '!C987&lt;20,4,'Paraclinicos '!C987&lt;50,3,'Paraclinicos '!C987&lt;100,2,'Paraclinicos '!C987&lt;150,1,'Paraclinicos '!C987&gt;150,0)</f>
        <v>0</v>
      </c>
      <c r="Q989" cm="1">
        <f t="array" ref="Q989">_xlfn.IFS('Paraclinicos '!O987="","",'Paraclinicos '!O987&lt;1.2,0,'Paraclinicos '!O987&lt;2,1,'Paraclinicos '!O987&lt;3.5,2,'Paraclinicos '!O987&lt;5,3,'Paraclinicos '!O987&gt;5,4)</f>
        <v>0</v>
      </c>
      <c r="R989" cm="1">
        <f t="array" ref="R989">_xlfn.IFS('Paraclinicos '!J987="","",'Paraclinicos '!J987&lt;1.2,0,'Paraclinicos '!J987&lt;2,1,'Paraclinicos '!J987&lt;6,2,'Paraclinicos '!J987&lt;12,3,'Paraclinicos '!J987&gt;=12,4)</f>
        <v>0</v>
      </c>
      <c r="S989" cm="1">
        <f t="array" ref="S989">_xlfn.IFS('Paraclinicos '!Y987="","",'Paraclinicos '!Y987&lt;70,1,'Paraclinicos '!Y987&gt;=70,0)</f>
        <v>1</v>
      </c>
      <c r="T989" cm="1">
        <f t="array" ref="T989">_xlfn.IFS('Paraclinicos '!W987="","",'Paraclinicos '!W987&lt;6,4,'Paraclinicos '!W987&lt;10,3,'Paraclinicos '!W987&lt;13,2,'Paraclinicos '!W987&lt;15,1,'Paraclinicos '!W987=15,0)</f>
        <v>4</v>
      </c>
      <c r="U989" s="54">
        <f t="shared" si="45"/>
        <v>7</v>
      </c>
      <c r="V989" cm="1">
        <f t="array" ref="V989">_xlfn.IFS('Paraclinicos '!S987="","",OR('Paraclinicos '!S987&lt;=8,'Paraclinicos '!S987&gt;=25),3,'Paraclinicos '!S987&lt;12,1,'Paraclinicos '!S987&lt;21,0,'Paraclinicos '!S987&lt;25,2)</f>
        <v>3</v>
      </c>
      <c r="W989" t="str">
        <f>IFERROR(IF(INDEX('BD Demog para scores enalazar'!Y$2:'BD Demog para scores enalazar'!Y$3000,MATCH(Formulas!A989,'BD Demog para scores enalazar'!A$2:'BD Demog para scores enalazar'!A$3000,0))=1,"SI","NO"),"")</f>
        <v>NO</v>
      </c>
      <c r="X989" s="9" t="str">
        <f>IFERROR(IF(INDEX('BD Demog para scores enalazar'!AJ$2:'BD Demog para scores enalazar'!AJ$3000,MATCH(Formulas!A989,'BD Demog para scores enalazar'!A$2:'BD Demog para scores enalazar'!A$3000,0))=1,"SI","NO"),"")</f>
        <v>NO</v>
      </c>
      <c r="Y989" cm="1">
        <f t="array" ref="Y989">IF(AND(W989="NO",X989="NO"),_xlfn.IFS('Paraclinicos '!K987&lt;=91,3,'Paraclinicos '!K987&lt;94,2,'Paraclinicos '!K987&lt;96,1,'Paraclinicos '!K987&gt;=96,0),"")</f>
        <v>3</v>
      </c>
      <c r="Z989" t="str" cm="1">
        <f t="array" ref="Z989">IF(OR(W989="SI",X989="SI"),_xlfn.IFS(OR(AND('Paraclinicos '!K988&lt;=83),AND('Paraclinicos '!K988&gt;=97,AA989=2)),3,OR(AND('Paraclinicos '!K988&lt;=86),AND('Paraclinicos '!K988&gt;=94,AA989=2)),2,OR(AND('Paraclinicos '!K988&lt;=88),AND('Paraclinicos '!K988&gt;=92,AA989=2)),1,OR(AND('Paraclinicos '!K988&gt;=88,'Paraclinicos '!K988&lt;=92),AND('Paraclinicos '!K988&gt;=93,AA989=0)),0),"")</f>
        <v/>
      </c>
      <c r="AA989" cm="1">
        <f t="array" ref="AA989">_xlfn.IFS('Paraclinicos '!E987="","",'Paraclinicos '!E987="Oxigeno",2,'Paraclinicos '!E987="Aire",0)</f>
        <v>2</v>
      </c>
    </row>
    <row r="990" spans="1:27" x14ac:dyDescent="0.25">
      <c r="A990">
        <f>'Paraclinicos '!A988</f>
        <v>231</v>
      </c>
      <c r="B990" s="3">
        <f>'Paraclinicos '!R988</f>
        <v>44344</v>
      </c>
      <c r="C990" cm="1">
        <f t="array" ref="C990">_xlfn.IFS('Paraclinicos '!Q988="","",'Paraclinicos '!Q988&gt;60,3,'Paraclinicos '!Q988&lt;=60,1)</f>
        <v>1</v>
      </c>
      <c r="D990" t="str">
        <f>IFERROR(IF(INDEX('BD Demog para scores enalazar'!BC$2:BC$3000,MATCH(Formulas!A990,'BD Demog para scores enalazar'!A$2:A$3000,0))=0,"SI","NO"),"")</f>
        <v>NO</v>
      </c>
      <c r="E990" cm="1">
        <f t="array" ref="E990">_xlfn.IFS(D990="","",D990="SI",4,D990="NO",1)</f>
        <v>1</v>
      </c>
      <c r="F990" cm="1">
        <f t="array" ref="F990">_xlfn.IFS('Paraclinicos '!B988="","",'Paraclinicos '!B988&gt;1,1,'Paraclinicos '!B988&lt;=1,3)</f>
        <v>1</v>
      </c>
      <c r="G990" cm="1">
        <f t="array" ref="G990">_xlfn.IFS('Paraclinicos '!D988="","",AND('Paraclinicos '!D988&gt;=250,'Paraclinicos '!D988&lt;=500),2,'Paraclinicos '!D988&gt;500,3,'Paraclinicos '!D988&lt;250,1)</f>
        <v>1</v>
      </c>
      <c r="H990" s="50">
        <f t="shared" si="46"/>
        <v>4</v>
      </c>
      <c r="I990" cm="1">
        <f t="array" ref="I990">_xlfn.IFS('Paraclinicos '!Q988="","",'Paraclinicos '!Q988&gt;=65,1,'Paraclinicos '!Q988&lt;65,0)</f>
        <v>0</v>
      </c>
      <c r="J990" cm="1">
        <f t="array" ref="J990">_xlfn.IFS('Paraclinicos '!I988="","",'Paraclinicos '!I988&gt;7,1,'Paraclinicos '!I988&lt;=7,0)</f>
        <v>1</v>
      </c>
      <c r="K990" cm="1">
        <f t="array" ref="K990">_xlfn.IFS('Paraclinicos '!W988="","",'Paraclinicos '!W988&lt;=8,1,'Paraclinicos '!W988&gt;8,0)</f>
        <v>1</v>
      </c>
      <c r="L990" cm="1">
        <f t="array" ref="L990">_xlfn.IFS('Paraclinicos '!S988="","",'Paraclinicos '!S988&gt;=30,1,'Paraclinicos '!S988&lt;30,0)</f>
        <v>0</v>
      </c>
      <c r="M990" cm="1">
        <f t="array" ref="M990">_xlfn.IFS(OR('Paraclinicos '!T988="",'Paraclinicos '!U988=""),"",OR('Paraclinicos '!T988&lt;=90,'Paraclinicos '!U988&lt;=60),1,OR('Paraclinicos '!T988&gt;90,'Paraclinicos '!U988&gt;60),0)</f>
        <v>1</v>
      </c>
      <c r="N990" s="45">
        <f t="shared" si="47"/>
        <v>6</v>
      </c>
      <c r="O990" cm="1">
        <f t="array" ref="O990">_xlfn.IFS(OR('Paraclinicos '!M988="",'Paraclinicos '!N988="",'Paraclinicos '!N988=0),"",'Paraclinicos '!M988/'Paraclinicos '!N988&lt;100,4,'Paraclinicos '!M988/'Paraclinicos '!N988&lt;200,3,'Paraclinicos '!M988/'Paraclinicos '!N988&lt;300,2,'Paraclinicos '!M988/'Paraclinicos '!N988&lt;400,1,'Paraclinicos '!M988/'Paraclinicos '!N988&gt;=400,0)</f>
        <v>2</v>
      </c>
      <c r="P990" cm="1">
        <f t="array" ref="P990">_xlfn.IFS('Paraclinicos '!C988="","",'Paraclinicos '!C988&lt;20,4,'Paraclinicos '!C988&lt;50,3,'Paraclinicos '!C988&lt;100,2,'Paraclinicos '!C988&lt;150,1,'Paraclinicos '!C988&gt;150,0)</f>
        <v>0</v>
      </c>
      <c r="Q990" cm="1">
        <f t="array" ref="Q990">_xlfn.IFS('Paraclinicos '!O988="","",'Paraclinicos '!O988&lt;1.2,0,'Paraclinicos '!O988&lt;2,1,'Paraclinicos '!O988&lt;3.5,2,'Paraclinicos '!O988&lt;5,3,'Paraclinicos '!O988&gt;5,4)</f>
        <v>0</v>
      </c>
      <c r="R990" cm="1">
        <f t="array" ref="R990">_xlfn.IFS('Paraclinicos '!J988="","",'Paraclinicos '!J988&lt;1.2,0,'Paraclinicos '!J988&lt;2,1,'Paraclinicos '!J988&lt;6,2,'Paraclinicos '!J988&lt;12,3,'Paraclinicos '!J988&gt;=12,4)</f>
        <v>0</v>
      </c>
      <c r="S990" cm="1">
        <f t="array" ref="S990">_xlfn.IFS('Paraclinicos '!Y988="","",'Paraclinicos '!Y988&lt;70,1,'Paraclinicos '!Y988&gt;=70,0)</f>
        <v>0</v>
      </c>
      <c r="T990" cm="1">
        <f t="array" ref="T990">_xlfn.IFS('Paraclinicos '!W988="","",'Paraclinicos '!W988&lt;6,4,'Paraclinicos '!W988&lt;10,3,'Paraclinicos '!W988&lt;13,2,'Paraclinicos '!W988&lt;15,1,'Paraclinicos '!W988=15,0)</f>
        <v>4</v>
      </c>
      <c r="U990" s="54">
        <f t="shared" si="45"/>
        <v>6</v>
      </c>
      <c r="V990" cm="1">
        <f t="array" ref="V990">_xlfn.IFS('Paraclinicos '!S988="","",OR('Paraclinicos '!S988&lt;=8,'Paraclinicos '!S988&gt;=25),3,'Paraclinicos '!S988&lt;12,1,'Paraclinicos '!S988&lt;21,0,'Paraclinicos '!S988&lt;25,2)</f>
        <v>0</v>
      </c>
      <c r="W990" t="str">
        <f>IFERROR(IF(INDEX('BD Demog para scores enalazar'!Y$2:'BD Demog para scores enalazar'!Y$3000,MATCH(Formulas!A990,'BD Demog para scores enalazar'!A$2:'BD Demog para scores enalazar'!A$3000,0))=1,"SI","NO"),"")</f>
        <v>NO</v>
      </c>
      <c r="X990" s="9" t="str">
        <f>IFERROR(IF(INDEX('BD Demog para scores enalazar'!AJ$2:'BD Demog para scores enalazar'!AJ$3000,MATCH(Formulas!A990,'BD Demog para scores enalazar'!A$2:'BD Demog para scores enalazar'!A$3000,0))=1,"SI","NO"),"")</f>
        <v>NO</v>
      </c>
      <c r="Y990" cm="1">
        <f t="array" ref="Y990">IF(AND(W990="NO",X990="NO"),_xlfn.IFS('Paraclinicos '!K988&lt;=91,3,'Paraclinicos '!K988&lt;94,2,'Paraclinicos '!K988&lt;96,1,'Paraclinicos '!K988&gt;=96,0),"")</f>
        <v>3</v>
      </c>
      <c r="Z990" t="str" cm="1">
        <f t="array" ref="Z990">IF(OR(W990="SI",X990="SI"),_xlfn.IFS(OR(AND('Paraclinicos '!K989&lt;=83),AND('Paraclinicos '!K989&gt;=97,AA990=2)),3,OR(AND('Paraclinicos '!K989&lt;=86),AND('Paraclinicos '!K989&gt;=94,AA990=2)),2,OR(AND('Paraclinicos '!K989&lt;=88),AND('Paraclinicos '!K989&gt;=92,AA990=2)),1,OR(AND('Paraclinicos '!K989&gt;=88,'Paraclinicos '!K989&lt;=92),AND('Paraclinicos '!K989&gt;=93,AA990=0)),0),"")</f>
        <v/>
      </c>
      <c r="AA990" cm="1">
        <f t="array" ref="AA990">_xlfn.IFS('Paraclinicos '!E988="","",'Paraclinicos '!E988="Oxigeno",2,'Paraclinicos '!E988="Aire",0)</f>
        <v>2</v>
      </c>
    </row>
    <row r="991" spans="1:27" x14ac:dyDescent="0.25">
      <c r="A991">
        <f>'Paraclinicos '!A989</f>
        <v>233</v>
      </c>
      <c r="B991" s="3">
        <f>'Paraclinicos '!R989</f>
        <v>44323</v>
      </c>
      <c r="C991" cm="1">
        <f t="array" ref="C991">_xlfn.IFS('Paraclinicos '!Q989="","",'Paraclinicos '!Q989&gt;60,3,'Paraclinicos '!Q989&lt;=60,1)</f>
        <v>3</v>
      </c>
      <c r="D991" t="str">
        <f>IFERROR(IF(INDEX('BD Demog para scores enalazar'!BC$2:BC$3000,MATCH(Formulas!A991,'BD Demog para scores enalazar'!A$2:A$3000,0))=0,"SI","NO"),"")</f>
        <v/>
      </c>
      <c r="E991" t="str" cm="1">
        <f t="array" ref="E991">_xlfn.IFS(D991="","",D991="SI",4,D991="NO",1)</f>
        <v/>
      </c>
      <c r="F991" cm="1">
        <f t="array" ref="F991">_xlfn.IFS('Paraclinicos '!B989="","",'Paraclinicos '!B989&gt;1,1,'Paraclinicos '!B989&lt;=1,3)</f>
        <v>1</v>
      </c>
      <c r="G991" cm="1">
        <f t="array" ref="G991">_xlfn.IFS('Paraclinicos '!D989="","",AND('Paraclinicos '!D989&gt;=250,'Paraclinicos '!D989&lt;=500),2,'Paraclinicos '!D989&gt;500,3,'Paraclinicos '!D989&lt;250,1)</f>
        <v>2</v>
      </c>
      <c r="H991" s="50">
        <f t="shared" si="46"/>
        <v>6</v>
      </c>
      <c r="I991" cm="1">
        <f t="array" ref="I991">_xlfn.IFS('Paraclinicos '!Q989="","",'Paraclinicos '!Q989&gt;=65,1,'Paraclinicos '!Q989&lt;65,0)</f>
        <v>1</v>
      </c>
      <c r="J991" cm="1">
        <f t="array" ref="J991">_xlfn.IFS('Paraclinicos '!I989="","",'Paraclinicos '!I989&gt;7,1,'Paraclinicos '!I989&lt;=7,0)</f>
        <v>1</v>
      </c>
      <c r="K991" cm="1">
        <f t="array" ref="K991">_xlfn.IFS('Paraclinicos '!W989="","",'Paraclinicos '!W989&lt;=8,1,'Paraclinicos '!W989&gt;8,0)</f>
        <v>0</v>
      </c>
      <c r="L991" cm="1">
        <f t="array" ref="L991">_xlfn.IFS('Paraclinicos '!S989="","",'Paraclinicos '!S989&gt;=30,1,'Paraclinicos '!S989&lt;30,0)</f>
        <v>0</v>
      </c>
      <c r="M991" cm="1">
        <f t="array" ref="M991">_xlfn.IFS(OR('Paraclinicos '!T989="",'Paraclinicos '!U989=""),"",OR('Paraclinicos '!T989&lt;=90,'Paraclinicos '!U989&lt;=60),1,OR('Paraclinicos '!T989&gt;90,'Paraclinicos '!U989&gt;60),0)</f>
        <v>0</v>
      </c>
      <c r="N991" s="45">
        <f t="shared" si="47"/>
        <v>4</v>
      </c>
      <c r="O991" cm="1">
        <f t="array" ref="O991">_xlfn.IFS(OR('Paraclinicos '!M989="",'Paraclinicos '!N989="",'Paraclinicos '!N989=0),"",'Paraclinicos '!M989/'Paraclinicos '!N989&lt;100,4,'Paraclinicos '!M989/'Paraclinicos '!N989&lt;200,3,'Paraclinicos '!M989/'Paraclinicos '!N989&lt;300,2,'Paraclinicos '!M989/'Paraclinicos '!N989&lt;400,1,'Paraclinicos '!M989/'Paraclinicos '!N989&gt;=400,0)</f>
        <v>1</v>
      </c>
      <c r="P991" cm="1">
        <f t="array" ref="P991">_xlfn.IFS('Paraclinicos '!C989="","",'Paraclinicos '!C989&lt;20,4,'Paraclinicos '!C989&lt;50,3,'Paraclinicos '!C989&lt;100,2,'Paraclinicos '!C989&lt;150,1,'Paraclinicos '!C989&gt;150,0)</f>
        <v>1</v>
      </c>
      <c r="Q991" cm="1">
        <f t="array" ref="Q991">_xlfn.IFS('Paraclinicos '!O989="","",'Paraclinicos '!O989&lt;1.2,0,'Paraclinicos '!O989&lt;2,1,'Paraclinicos '!O989&lt;3.5,2,'Paraclinicos '!O989&lt;5,3,'Paraclinicos '!O989&gt;5,4)</f>
        <v>0</v>
      </c>
      <c r="R991" cm="1">
        <f t="array" ref="R991">_xlfn.IFS('Paraclinicos '!J989="","",'Paraclinicos '!J989&lt;1.2,0,'Paraclinicos '!J989&lt;2,1,'Paraclinicos '!J989&lt;6,2,'Paraclinicos '!J989&lt;12,3,'Paraclinicos '!J989&gt;=12,4)</f>
        <v>0</v>
      </c>
      <c r="S991" cm="1">
        <f t="array" ref="S991">_xlfn.IFS('Paraclinicos '!Y989="","",'Paraclinicos '!Y989&lt;70,1,'Paraclinicos '!Y989&gt;=70,0)</f>
        <v>0</v>
      </c>
      <c r="T991" cm="1">
        <f t="array" ref="T991">_xlfn.IFS('Paraclinicos '!W989="","",'Paraclinicos '!W989&lt;6,4,'Paraclinicos '!W989&lt;10,3,'Paraclinicos '!W989&lt;13,2,'Paraclinicos '!W989&lt;15,1,'Paraclinicos '!W989=15,0)</f>
        <v>0</v>
      </c>
      <c r="U991" s="54">
        <f t="shared" si="45"/>
        <v>2</v>
      </c>
      <c r="V991" cm="1">
        <f t="array" ref="V991">_xlfn.IFS('Paraclinicos '!S989="","",OR('Paraclinicos '!S989&lt;=8,'Paraclinicos '!S989&gt;=25),3,'Paraclinicos '!S989&lt;12,1,'Paraclinicos '!S989&lt;21,0,'Paraclinicos '!S989&lt;25,2)</f>
        <v>0</v>
      </c>
      <c r="W991" t="str">
        <f>IFERROR(IF(INDEX('BD Demog para scores enalazar'!Y$2:'BD Demog para scores enalazar'!Y$3000,MATCH(Formulas!A991,'BD Demog para scores enalazar'!A$2:'BD Demog para scores enalazar'!A$3000,0))=1,"SI","NO"),"")</f>
        <v/>
      </c>
      <c r="X991" s="9" t="str">
        <f>IFERROR(IF(INDEX('BD Demog para scores enalazar'!AJ$2:'BD Demog para scores enalazar'!AJ$3000,MATCH(Formulas!A991,'BD Demog para scores enalazar'!A$2:'BD Demog para scores enalazar'!A$3000,0))=1,"SI","NO"),"")</f>
        <v/>
      </c>
      <c r="Y991" t="str" cm="1">
        <f t="array" ref="Y991">IF(AND(W991="NO",X991="NO"),_xlfn.IFS('Paraclinicos '!K989&lt;=91,3,'Paraclinicos '!K989&lt;94,2,'Paraclinicos '!K989&lt;96,1,'Paraclinicos '!K989&gt;=96,0),"")</f>
        <v/>
      </c>
      <c r="Z991" t="str" cm="1">
        <f t="array" ref="Z991">IF(OR(W991="SI",X991="SI"),_xlfn.IFS(OR(AND('Paraclinicos '!K990&lt;=83),AND('Paraclinicos '!K990&gt;=97,AA991=2)),3,OR(AND('Paraclinicos '!K990&lt;=86),AND('Paraclinicos '!K990&gt;=94,AA991=2)),2,OR(AND('Paraclinicos '!K990&lt;=88),AND('Paraclinicos '!K990&gt;=92,AA991=2)),1,OR(AND('Paraclinicos '!K990&gt;=88,'Paraclinicos '!K990&lt;=92),AND('Paraclinicos '!K990&gt;=93,AA991=0)),0),"")</f>
        <v/>
      </c>
      <c r="AA991" cm="1">
        <f t="array" ref="AA991">_xlfn.IFS('Paraclinicos '!E989="","",'Paraclinicos '!E989="Oxigeno",2,'Paraclinicos '!E989="Aire",0)</f>
        <v>2</v>
      </c>
    </row>
    <row r="992" spans="1:27" x14ac:dyDescent="0.25">
      <c r="A992">
        <f>'Paraclinicos '!A990</f>
        <v>234</v>
      </c>
      <c r="B992" s="3">
        <f>'Paraclinicos '!R990</f>
        <v>44324</v>
      </c>
      <c r="C992" cm="1">
        <f t="array" ref="C992">_xlfn.IFS('Paraclinicos '!Q990="","",'Paraclinicos '!Q990&gt;60,3,'Paraclinicos '!Q990&lt;=60,1)</f>
        <v>3</v>
      </c>
      <c r="D992" t="str">
        <f>IFERROR(IF(INDEX('BD Demog para scores enalazar'!BC$2:BC$3000,MATCH(Formulas!A992,'BD Demog para scores enalazar'!A$2:A$3000,0))=0,"SI","NO"),"")</f>
        <v>SI</v>
      </c>
      <c r="E992" cm="1">
        <f t="array" ref="E992">_xlfn.IFS(D992="","",D992="SI",4,D992="NO",1)</f>
        <v>4</v>
      </c>
      <c r="F992" cm="1">
        <f t="array" ref="F992">_xlfn.IFS('Paraclinicos '!B990="","",'Paraclinicos '!B990&gt;1,1,'Paraclinicos '!B990&lt;=1,3)</f>
        <v>3</v>
      </c>
      <c r="G992" cm="1">
        <f t="array" ref="G992">_xlfn.IFS('Paraclinicos '!D990="","",AND('Paraclinicos '!D990&gt;=250,'Paraclinicos '!D990&lt;=500),2,'Paraclinicos '!D990&gt;500,3,'Paraclinicos '!D990&lt;250,1)</f>
        <v>3</v>
      </c>
      <c r="H992" s="50">
        <f t="shared" si="46"/>
        <v>13</v>
      </c>
      <c r="I992" cm="1">
        <f t="array" ref="I992">_xlfn.IFS('Paraclinicos '!Q990="","",'Paraclinicos '!Q990&gt;=65,1,'Paraclinicos '!Q990&lt;65,0)</f>
        <v>1</v>
      </c>
      <c r="J992" cm="1">
        <f t="array" ref="J992">_xlfn.IFS('Paraclinicos '!I990="","",'Paraclinicos '!I990&gt;7,1,'Paraclinicos '!I990&lt;=7,0)</f>
        <v>1</v>
      </c>
      <c r="K992" cm="1">
        <f t="array" ref="K992">_xlfn.IFS('Paraclinicos '!W990="","",'Paraclinicos '!W990&lt;=8,1,'Paraclinicos '!W990&gt;8,0)</f>
        <v>0</v>
      </c>
      <c r="L992" cm="1">
        <f t="array" ref="L992">_xlfn.IFS('Paraclinicos '!S990="","",'Paraclinicos '!S990&gt;=30,1,'Paraclinicos '!S990&lt;30,0)</f>
        <v>0</v>
      </c>
      <c r="M992" cm="1">
        <f t="array" ref="M992">_xlfn.IFS(OR('Paraclinicos '!T990="",'Paraclinicos '!U990=""),"",OR('Paraclinicos '!T990&lt;=90,'Paraclinicos '!U990&lt;=60),1,OR('Paraclinicos '!T990&gt;90,'Paraclinicos '!U990&gt;60),0)</f>
        <v>0</v>
      </c>
      <c r="N992" s="45">
        <f t="shared" si="47"/>
        <v>2</v>
      </c>
      <c r="O992" cm="1">
        <f t="array" ref="O992">_xlfn.IFS(OR('Paraclinicos '!M990="",'Paraclinicos '!N990="",'Paraclinicos '!N990=0),"",'Paraclinicos '!M990/'Paraclinicos '!N990&lt;100,4,'Paraclinicos '!M990/'Paraclinicos '!N990&lt;200,3,'Paraclinicos '!M990/'Paraclinicos '!N990&lt;300,2,'Paraclinicos '!M990/'Paraclinicos '!N990&lt;400,1,'Paraclinicos '!M990/'Paraclinicos '!N990&gt;=400,0)</f>
        <v>1</v>
      </c>
      <c r="P992" cm="1">
        <f t="array" ref="P992">_xlfn.IFS('Paraclinicos '!C990="","",'Paraclinicos '!C990&lt;20,4,'Paraclinicos '!C990&lt;50,3,'Paraclinicos '!C990&lt;100,2,'Paraclinicos '!C990&lt;150,1,'Paraclinicos '!C990&gt;150,0)</f>
        <v>0</v>
      </c>
      <c r="Q992" cm="1">
        <f t="array" ref="Q992">_xlfn.IFS('Paraclinicos '!O990="","",'Paraclinicos '!O990&lt;1.2,0,'Paraclinicos '!O990&lt;2,1,'Paraclinicos '!O990&lt;3.5,2,'Paraclinicos '!O990&lt;5,3,'Paraclinicos '!O990&gt;5,4)</f>
        <v>0</v>
      </c>
      <c r="R992" t="str" cm="1">
        <f t="array" ref="R992">_xlfn.IFS('Paraclinicos '!J990="","",'Paraclinicos '!J990&lt;1.2,0,'Paraclinicos '!J990&lt;2,1,'Paraclinicos '!J990&lt;6,2,'Paraclinicos '!J990&lt;12,3,'Paraclinicos '!J990&gt;=12,4)</f>
        <v/>
      </c>
      <c r="S992" cm="1">
        <f t="array" ref="S992">_xlfn.IFS('Paraclinicos '!Y990="","",'Paraclinicos '!Y990&lt;70,1,'Paraclinicos '!Y990&gt;=70,0)</f>
        <v>0</v>
      </c>
      <c r="T992" cm="1">
        <f t="array" ref="T992">_xlfn.IFS('Paraclinicos '!W990="","",'Paraclinicos '!W990&lt;6,4,'Paraclinicos '!W990&lt;10,3,'Paraclinicos '!W990&lt;13,2,'Paraclinicos '!W990&lt;15,1,'Paraclinicos '!W990=15,0)</f>
        <v>0</v>
      </c>
      <c r="U992" s="54">
        <f t="shared" si="45"/>
        <v>1</v>
      </c>
      <c r="V992" cm="1">
        <f t="array" ref="V992">_xlfn.IFS('Paraclinicos '!S990="","",OR('Paraclinicos '!S990&lt;=8,'Paraclinicos '!S990&gt;=25),3,'Paraclinicos '!S990&lt;12,1,'Paraclinicos '!S990&lt;21,0,'Paraclinicos '!S990&lt;25,2)</f>
        <v>0</v>
      </c>
      <c r="W992" t="str">
        <f>IFERROR(IF(INDEX('BD Demog para scores enalazar'!Y$2:'BD Demog para scores enalazar'!Y$3000,MATCH(Formulas!A992,'BD Demog para scores enalazar'!A$2:'BD Demog para scores enalazar'!A$3000,0))=1,"SI","NO"),"")</f>
        <v>NO</v>
      </c>
      <c r="X992" s="9" t="str">
        <f>IFERROR(IF(INDEX('BD Demog para scores enalazar'!AJ$2:'BD Demog para scores enalazar'!AJ$3000,MATCH(Formulas!A992,'BD Demog para scores enalazar'!A$2:'BD Demog para scores enalazar'!A$3000,0))=1,"SI","NO"),"")</f>
        <v>NO</v>
      </c>
      <c r="Y992" cm="1">
        <f t="array" ref="Y992">IF(AND(W992="NO",X992="NO"),_xlfn.IFS('Paraclinicos '!K990&lt;=91,3,'Paraclinicos '!K990&lt;94,2,'Paraclinicos '!K990&lt;96,1,'Paraclinicos '!K990&gt;=96,0),"")</f>
        <v>1</v>
      </c>
      <c r="Z992" t="str" cm="1">
        <f t="array" ref="Z992">IF(OR(W992="SI",X992="SI"),_xlfn.IFS(OR(AND('Paraclinicos '!K991&lt;=83),AND('Paraclinicos '!K991&gt;=97,AA992=2)),3,OR(AND('Paraclinicos '!K991&lt;=86),AND('Paraclinicos '!K991&gt;=94,AA992=2)),2,OR(AND('Paraclinicos '!K991&lt;=88),AND('Paraclinicos '!K991&gt;=92,AA992=2)),1,OR(AND('Paraclinicos '!K991&gt;=88,'Paraclinicos '!K991&lt;=92),AND('Paraclinicos '!K991&gt;=93,AA992=0)),0),"")</f>
        <v/>
      </c>
      <c r="AA992" cm="1">
        <f t="array" ref="AA992">_xlfn.IFS('Paraclinicos '!E990="","",'Paraclinicos '!E990="Oxigeno",2,'Paraclinicos '!E990="Aire",0)</f>
        <v>2</v>
      </c>
    </row>
    <row r="993" spans="1:27" x14ac:dyDescent="0.25">
      <c r="A993">
        <f>'Paraclinicos '!A991</f>
        <v>234</v>
      </c>
      <c r="B993" s="3">
        <f>'Paraclinicos '!R991</f>
        <v>44325</v>
      </c>
      <c r="C993" cm="1">
        <f t="array" ref="C993">_xlfn.IFS('Paraclinicos '!Q991="","",'Paraclinicos '!Q991&gt;60,3,'Paraclinicos '!Q991&lt;=60,1)</f>
        <v>3</v>
      </c>
      <c r="D993" t="str">
        <f>IFERROR(IF(INDEX('BD Demog para scores enalazar'!BC$2:BC$3000,MATCH(Formulas!A993,'BD Demog para scores enalazar'!A$2:A$3000,0))=0,"SI","NO"),"")</f>
        <v>SI</v>
      </c>
      <c r="E993" cm="1">
        <f t="array" ref="E993">_xlfn.IFS(D993="","",D993="SI",4,D993="NO",1)</f>
        <v>4</v>
      </c>
      <c r="F993" cm="1">
        <f t="array" ref="F993">_xlfn.IFS('Paraclinicos '!B991="","",'Paraclinicos '!B991&gt;1,1,'Paraclinicos '!B991&lt;=1,3)</f>
        <v>3</v>
      </c>
      <c r="G993" cm="1">
        <f t="array" ref="G993">_xlfn.IFS('Paraclinicos '!D991="","",AND('Paraclinicos '!D991&gt;=250,'Paraclinicos '!D991&lt;=500),2,'Paraclinicos '!D991&gt;500,3,'Paraclinicos '!D991&lt;250,1)</f>
        <v>2</v>
      </c>
      <c r="H993" s="50">
        <f t="shared" si="46"/>
        <v>12</v>
      </c>
      <c r="I993" cm="1">
        <f t="array" ref="I993">_xlfn.IFS('Paraclinicos '!Q991="","",'Paraclinicos '!Q991&gt;=65,1,'Paraclinicos '!Q991&lt;65,0)</f>
        <v>1</v>
      </c>
      <c r="J993" cm="1">
        <f t="array" ref="J993">_xlfn.IFS('Paraclinicos '!I991="","",'Paraclinicos '!I991&gt;7,1,'Paraclinicos '!I991&lt;=7,0)</f>
        <v>1</v>
      </c>
      <c r="K993" cm="1">
        <f t="array" ref="K993">_xlfn.IFS('Paraclinicos '!W991="","",'Paraclinicos '!W991&lt;=8,1,'Paraclinicos '!W991&gt;8,0)</f>
        <v>0</v>
      </c>
      <c r="L993" cm="1">
        <f t="array" ref="L993">_xlfn.IFS('Paraclinicos '!S991="","",'Paraclinicos '!S991&gt;=30,1,'Paraclinicos '!S991&lt;30,0)</f>
        <v>0</v>
      </c>
      <c r="M993" cm="1">
        <f t="array" ref="M993">_xlfn.IFS(OR('Paraclinicos '!T991="",'Paraclinicos '!U991=""),"",OR('Paraclinicos '!T991&lt;=90,'Paraclinicos '!U991&lt;=60),1,OR('Paraclinicos '!T991&gt;90,'Paraclinicos '!U991&gt;60),0)</f>
        <v>0</v>
      </c>
      <c r="N993" s="45">
        <f t="shared" si="47"/>
        <v>2</v>
      </c>
      <c r="O993" cm="1">
        <f t="array" ref="O993">_xlfn.IFS(OR('Paraclinicos '!M991="",'Paraclinicos '!N991="",'Paraclinicos '!N991=0),"",'Paraclinicos '!M991/'Paraclinicos '!N991&lt;100,4,'Paraclinicos '!M991/'Paraclinicos '!N991&lt;200,3,'Paraclinicos '!M991/'Paraclinicos '!N991&lt;300,2,'Paraclinicos '!M991/'Paraclinicos '!N991&lt;400,1,'Paraclinicos '!M991/'Paraclinicos '!N991&gt;=400,0)</f>
        <v>1</v>
      </c>
      <c r="P993" cm="1">
        <f t="array" ref="P993">_xlfn.IFS('Paraclinicos '!C991="","",'Paraclinicos '!C991&lt;20,4,'Paraclinicos '!C991&lt;50,3,'Paraclinicos '!C991&lt;100,2,'Paraclinicos '!C991&lt;150,1,'Paraclinicos '!C991&gt;150,0)</f>
        <v>0</v>
      </c>
      <c r="Q993" cm="1">
        <f t="array" ref="Q993">_xlfn.IFS('Paraclinicos '!O991="","",'Paraclinicos '!O991&lt;1.2,0,'Paraclinicos '!O991&lt;2,1,'Paraclinicos '!O991&lt;3.5,2,'Paraclinicos '!O991&lt;5,3,'Paraclinicos '!O991&gt;5,4)</f>
        <v>0</v>
      </c>
      <c r="R993" cm="1">
        <f t="array" ref="R993">_xlfn.IFS('Paraclinicos '!J991="","",'Paraclinicos '!J991&lt;1.2,0,'Paraclinicos '!J991&lt;2,1,'Paraclinicos '!J991&lt;6,2,'Paraclinicos '!J991&lt;12,3,'Paraclinicos '!J991&gt;=12,4)</f>
        <v>0</v>
      </c>
      <c r="S993" cm="1">
        <f t="array" ref="S993">_xlfn.IFS('Paraclinicos '!Y991="","",'Paraclinicos '!Y991&lt;70,1,'Paraclinicos '!Y991&gt;=70,0)</f>
        <v>0</v>
      </c>
      <c r="T993" cm="1">
        <f t="array" ref="T993">_xlfn.IFS('Paraclinicos '!W991="","",'Paraclinicos '!W991&lt;6,4,'Paraclinicos '!W991&lt;10,3,'Paraclinicos '!W991&lt;13,2,'Paraclinicos '!W991&lt;15,1,'Paraclinicos '!W991=15,0)</f>
        <v>0</v>
      </c>
      <c r="U993" s="54">
        <f t="shared" si="45"/>
        <v>1</v>
      </c>
      <c r="V993" cm="1">
        <f t="array" ref="V993">_xlfn.IFS('Paraclinicos '!S991="","",OR('Paraclinicos '!S991&lt;=8,'Paraclinicos '!S991&gt;=25),3,'Paraclinicos '!S991&lt;12,1,'Paraclinicos '!S991&lt;21,0,'Paraclinicos '!S991&lt;25,2)</f>
        <v>2</v>
      </c>
      <c r="W993" t="str">
        <f>IFERROR(IF(INDEX('BD Demog para scores enalazar'!Y$2:'BD Demog para scores enalazar'!Y$3000,MATCH(Formulas!A993,'BD Demog para scores enalazar'!A$2:'BD Demog para scores enalazar'!A$3000,0))=1,"SI","NO"),"")</f>
        <v>NO</v>
      </c>
      <c r="X993" s="9" t="str">
        <f>IFERROR(IF(INDEX('BD Demog para scores enalazar'!AJ$2:'BD Demog para scores enalazar'!AJ$3000,MATCH(Formulas!A993,'BD Demog para scores enalazar'!A$2:'BD Demog para scores enalazar'!A$3000,0))=1,"SI","NO"),"")</f>
        <v>NO</v>
      </c>
      <c r="Y993" cm="1">
        <f t="array" ref="Y993">IF(AND(W993="NO",X993="NO"),_xlfn.IFS('Paraclinicos '!K991&lt;=91,3,'Paraclinicos '!K991&lt;94,2,'Paraclinicos '!K991&lt;96,1,'Paraclinicos '!K991&gt;=96,0),"")</f>
        <v>0</v>
      </c>
      <c r="Z993" t="str" cm="1">
        <f t="array" ref="Z993">IF(OR(W993="SI",X993="SI"),_xlfn.IFS(OR(AND('Paraclinicos '!K992&lt;=83),AND('Paraclinicos '!K992&gt;=97,AA993=2)),3,OR(AND('Paraclinicos '!K992&lt;=86),AND('Paraclinicos '!K992&gt;=94,AA993=2)),2,OR(AND('Paraclinicos '!K992&lt;=88),AND('Paraclinicos '!K992&gt;=92,AA993=2)),1,OR(AND('Paraclinicos '!K992&gt;=88,'Paraclinicos '!K992&lt;=92),AND('Paraclinicos '!K992&gt;=93,AA993=0)),0),"")</f>
        <v/>
      </c>
      <c r="AA993" cm="1">
        <f t="array" ref="AA993">_xlfn.IFS('Paraclinicos '!E991="","",'Paraclinicos '!E991="Oxigeno",2,'Paraclinicos '!E991="Aire",0)</f>
        <v>2</v>
      </c>
    </row>
    <row r="994" spans="1:27" x14ac:dyDescent="0.25">
      <c r="A994">
        <f>'Paraclinicos '!A992</f>
        <v>234</v>
      </c>
      <c r="B994" s="3">
        <f>'Paraclinicos '!R992</f>
        <v>44326</v>
      </c>
      <c r="C994" cm="1">
        <f t="array" ref="C994">_xlfn.IFS('Paraclinicos '!Q992="","",'Paraclinicos '!Q992&gt;60,3,'Paraclinicos '!Q992&lt;=60,1)</f>
        <v>3</v>
      </c>
      <c r="D994" t="str">
        <f>IFERROR(IF(INDEX('BD Demog para scores enalazar'!BC$2:BC$3000,MATCH(Formulas!A994,'BD Demog para scores enalazar'!A$2:A$3000,0))=0,"SI","NO"),"")</f>
        <v>SI</v>
      </c>
      <c r="E994" cm="1">
        <f t="array" ref="E994">_xlfn.IFS(D994="","",D994="SI",4,D994="NO",1)</f>
        <v>4</v>
      </c>
      <c r="F994" cm="1">
        <f t="array" ref="F994">_xlfn.IFS('Paraclinicos '!B992="","",'Paraclinicos '!B992&gt;1,1,'Paraclinicos '!B992&lt;=1,3)</f>
        <v>3</v>
      </c>
      <c r="G994" cm="1">
        <f t="array" ref="G994">_xlfn.IFS('Paraclinicos '!D992="","",AND('Paraclinicos '!D992&gt;=250,'Paraclinicos '!D992&lt;=500),2,'Paraclinicos '!D992&gt;500,3,'Paraclinicos '!D992&lt;250,1)</f>
        <v>2</v>
      </c>
      <c r="H994" s="50">
        <f t="shared" si="46"/>
        <v>12</v>
      </c>
      <c r="I994" cm="1">
        <f t="array" ref="I994">_xlfn.IFS('Paraclinicos '!Q992="","",'Paraclinicos '!Q992&gt;=65,1,'Paraclinicos '!Q992&lt;65,0)</f>
        <v>1</v>
      </c>
      <c r="J994" cm="1">
        <f t="array" ref="J994">_xlfn.IFS('Paraclinicos '!I992="","",'Paraclinicos '!I992&gt;7,1,'Paraclinicos '!I992&lt;=7,0)</f>
        <v>1</v>
      </c>
      <c r="K994" cm="1">
        <f t="array" ref="K994">_xlfn.IFS('Paraclinicos '!W992="","",'Paraclinicos '!W992&lt;=8,1,'Paraclinicos '!W992&gt;8,0)</f>
        <v>0</v>
      </c>
      <c r="L994" cm="1">
        <f t="array" ref="L994">_xlfn.IFS('Paraclinicos '!S992="","",'Paraclinicos '!S992&gt;=30,1,'Paraclinicos '!S992&lt;30,0)</f>
        <v>0</v>
      </c>
      <c r="M994" cm="1">
        <f t="array" ref="M994">_xlfn.IFS(OR('Paraclinicos '!T992="",'Paraclinicos '!U992=""),"",OR('Paraclinicos '!T992&lt;=90,'Paraclinicos '!U992&lt;=60),1,OR('Paraclinicos '!T992&gt;90,'Paraclinicos '!U992&gt;60),0)</f>
        <v>0</v>
      </c>
      <c r="N994" s="45">
        <f t="shared" si="47"/>
        <v>2</v>
      </c>
      <c r="O994" cm="1">
        <f t="array" ref="O994">_xlfn.IFS(OR('Paraclinicos '!M992="",'Paraclinicos '!N992="",'Paraclinicos '!N992=0),"",'Paraclinicos '!M992/'Paraclinicos '!N992&lt;100,4,'Paraclinicos '!M992/'Paraclinicos '!N992&lt;200,3,'Paraclinicos '!M992/'Paraclinicos '!N992&lt;300,2,'Paraclinicos '!M992/'Paraclinicos '!N992&lt;400,1,'Paraclinicos '!M992/'Paraclinicos '!N992&gt;=400,0)</f>
        <v>2</v>
      </c>
      <c r="P994" cm="1">
        <f t="array" ref="P994">_xlfn.IFS('Paraclinicos '!C992="","",'Paraclinicos '!C992&lt;20,4,'Paraclinicos '!C992&lt;50,3,'Paraclinicos '!C992&lt;100,2,'Paraclinicos '!C992&lt;150,1,'Paraclinicos '!C992&gt;150,0)</f>
        <v>0</v>
      </c>
      <c r="Q994" cm="1">
        <f t="array" ref="Q994">_xlfn.IFS('Paraclinicos '!O992="","",'Paraclinicos '!O992&lt;1.2,0,'Paraclinicos '!O992&lt;2,1,'Paraclinicos '!O992&lt;3.5,2,'Paraclinicos '!O992&lt;5,3,'Paraclinicos '!O992&gt;5,4)</f>
        <v>0</v>
      </c>
      <c r="R994" t="str" cm="1">
        <f t="array" ref="R994">_xlfn.IFS('Paraclinicos '!J992="","",'Paraclinicos '!J992&lt;1.2,0,'Paraclinicos '!J992&lt;2,1,'Paraclinicos '!J992&lt;6,2,'Paraclinicos '!J992&lt;12,3,'Paraclinicos '!J992&gt;=12,4)</f>
        <v/>
      </c>
      <c r="S994" cm="1">
        <f t="array" ref="S994">_xlfn.IFS('Paraclinicos '!Y992="","",'Paraclinicos '!Y992&lt;70,1,'Paraclinicos '!Y992&gt;=70,0)</f>
        <v>0</v>
      </c>
      <c r="T994" cm="1">
        <f t="array" ref="T994">_xlfn.IFS('Paraclinicos '!W992="","",'Paraclinicos '!W992&lt;6,4,'Paraclinicos '!W992&lt;10,3,'Paraclinicos '!W992&lt;13,2,'Paraclinicos '!W992&lt;15,1,'Paraclinicos '!W992=15,0)</f>
        <v>0</v>
      </c>
      <c r="U994" s="54">
        <f t="shared" si="45"/>
        <v>2</v>
      </c>
      <c r="V994" cm="1">
        <f t="array" ref="V994">_xlfn.IFS('Paraclinicos '!S992="","",OR('Paraclinicos '!S992&lt;=8,'Paraclinicos '!S992&gt;=25),3,'Paraclinicos '!S992&lt;12,1,'Paraclinicos '!S992&lt;21,0,'Paraclinicos '!S992&lt;25,2)</f>
        <v>1</v>
      </c>
      <c r="W994" t="str">
        <f>IFERROR(IF(INDEX('BD Demog para scores enalazar'!Y$2:'BD Demog para scores enalazar'!Y$3000,MATCH(Formulas!A994,'BD Demog para scores enalazar'!A$2:'BD Demog para scores enalazar'!A$3000,0))=1,"SI","NO"),"")</f>
        <v>NO</v>
      </c>
      <c r="X994" s="9" t="str">
        <f>IFERROR(IF(INDEX('BD Demog para scores enalazar'!AJ$2:'BD Demog para scores enalazar'!AJ$3000,MATCH(Formulas!A994,'BD Demog para scores enalazar'!A$2:'BD Demog para scores enalazar'!A$3000,0))=1,"SI","NO"),"")</f>
        <v>NO</v>
      </c>
      <c r="Y994" cm="1">
        <f t="array" ref="Y994">IF(AND(W994="NO",X994="NO"),_xlfn.IFS('Paraclinicos '!K992&lt;=91,3,'Paraclinicos '!K992&lt;94,2,'Paraclinicos '!K992&lt;96,1,'Paraclinicos '!K992&gt;=96,0),"")</f>
        <v>3</v>
      </c>
      <c r="Z994" t="str" cm="1">
        <f t="array" ref="Z994">IF(OR(W994="SI",X994="SI"),_xlfn.IFS(OR(AND('Paraclinicos '!K993&lt;=83),AND('Paraclinicos '!K993&gt;=97,AA994=2)),3,OR(AND('Paraclinicos '!K993&lt;=86),AND('Paraclinicos '!K993&gt;=94,AA994=2)),2,OR(AND('Paraclinicos '!K993&lt;=88),AND('Paraclinicos '!K993&gt;=92,AA994=2)),1,OR(AND('Paraclinicos '!K993&gt;=88,'Paraclinicos '!K993&lt;=92),AND('Paraclinicos '!K993&gt;=93,AA994=0)),0),"")</f>
        <v/>
      </c>
      <c r="AA994" cm="1">
        <f t="array" ref="AA994">_xlfn.IFS('Paraclinicos '!E992="","",'Paraclinicos '!E992="Oxigeno",2,'Paraclinicos '!E992="Aire",0)</f>
        <v>2</v>
      </c>
    </row>
    <row r="995" spans="1:27" x14ac:dyDescent="0.25">
      <c r="A995">
        <f>'Paraclinicos '!A993</f>
        <v>234</v>
      </c>
      <c r="B995" s="3">
        <f>'Paraclinicos '!R993</f>
        <v>44328</v>
      </c>
      <c r="C995" cm="1">
        <f t="array" ref="C995">_xlfn.IFS('Paraclinicos '!Q993="","",'Paraclinicos '!Q993&gt;60,3,'Paraclinicos '!Q993&lt;=60,1)</f>
        <v>3</v>
      </c>
      <c r="D995" t="str">
        <f>IFERROR(IF(INDEX('BD Demog para scores enalazar'!BC$2:BC$3000,MATCH(Formulas!A995,'BD Demog para scores enalazar'!A$2:A$3000,0))=0,"SI","NO"),"")</f>
        <v>SI</v>
      </c>
      <c r="E995" cm="1">
        <f t="array" ref="E995">_xlfn.IFS(D995="","",D995="SI",4,D995="NO",1)</f>
        <v>4</v>
      </c>
      <c r="F995" cm="1">
        <f t="array" ref="F995">_xlfn.IFS('Paraclinicos '!B993="","",'Paraclinicos '!B993&gt;1,1,'Paraclinicos '!B993&lt;=1,3)</f>
        <v>3</v>
      </c>
      <c r="G995" t="str" cm="1">
        <f t="array" ref="G995">_xlfn.IFS('Paraclinicos '!D993="","",AND('Paraclinicos '!D993&gt;=250,'Paraclinicos '!D993&lt;=500),2,'Paraclinicos '!D993&gt;500,3,'Paraclinicos '!D993&lt;250,1)</f>
        <v/>
      </c>
      <c r="H995" s="50">
        <f t="shared" si="46"/>
        <v>10</v>
      </c>
      <c r="I995" cm="1">
        <f t="array" ref="I995">_xlfn.IFS('Paraclinicos '!Q993="","",'Paraclinicos '!Q993&gt;=65,1,'Paraclinicos '!Q993&lt;65,0)</f>
        <v>1</v>
      </c>
      <c r="J995" cm="1">
        <f t="array" ref="J995">_xlfn.IFS('Paraclinicos '!I993="","",'Paraclinicos '!I993&gt;7,1,'Paraclinicos '!I993&lt;=7,0)</f>
        <v>1</v>
      </c>
      <c r="K995" cm="1">
        <f t="array" ref="K995">_xlfn.IFS('Paraclinicos '!W993="","",'Paraclinicos '!W993&lt;=8,1,'Paraclinicos '!W993&gt;8,0)</f>
        <v>1</v>
      </c>
      <c r="L995" cm="1">
        <f t="array" ref="L995">_xlfn.IFS('Paraclinicos '!S993="","",'Paraclinicos '!S993&gt;=30,1,'Paraclinicos '!S993&lt;30,0)</f>
        <v>0</v>
      </c>
      <c r="M995" cm="1">
        <f t="array" ref="M995">_xlfn.IFS(OR('Paraclinicos '!T993="",'Paraclinicos '!U993=""),"",OR('Paraclinicos '!T993&lt;=90,'Paraclinicos '!U993&lt;=60),1,OR('Paraclinicos '!T993&gt;90,'Paraclinicos '!U993&gt;60),0)</f>
        <v>0</v>
      </c>
      <c r="N995" s="45">
        <f t="shared" si="47"/>
        <v>3</v>
      </c>
      <c r="O995" cm="1">
        <f t="array" ref="O995">_xlfn.IFS(OR('Paraclinicos '!M993="",'Paraclinicos '!N993="",'Paraclinicos '!N993=0),"",'Paraclinicos '!M993/'Paraclinicos '!N993&lt;100,4,'Paraclinicos '!M993/'Paraclinicos '!N993&lt;200,3,'Paraclinicos '!M993/'Paraclinicos '!N993&lt;300,2,'Paraclinicos '!M993/'Paraclinicos '!N993&lt;400,1,'Paraclinicos '!M993/'Paraclinicos '!N993&gt;=400,0)</f>
        <v>0</v>
      </c>
      <c r="P995" cm="1">
        <f t="array" ref="P995">_xlfn.IFS('Paraclinicos '!C993="","",'Paraclinicos '!C993&lt;20,4,'Paraclinicos '!C993&lt;50,3,'Paraclinicos '!C993&lt;100,2,'Paraclinicos '!C993&lt;150,1,'Paraclinicos '!C993&gt;150,0)</f>
        <v>0</v>
      </c>
      <c r="Q995" cm="1">
        <f t="array" ref="Q995">_xlfn.IFS('Paraclinicos '!O993="","",'Paraclinicos '!O993&lt;1.2,0,'Paraclinicos '!O993&lt;2,1,'Paraclinicos '!O993&lt;3.5,2,'Paraclinicos '!O993&lt;5,3,'Paraclinicos '!O993&gt;5,4)</f>
        <v>0</v>
      </c>
      <c r="R995" cm="1">
        <f t="array" ref="R995">_xlfn.IFS('Paraclinicos '!J993="","",'Paraclinicos '!J993&lt;1.2,0,'Paraclinicos '!J993&lt;2,1,'Paraclinicos '!J993&lt;6,2,'Paraclinicos '!J993&lt;12,3,'Paraclinicos '!J993&gt;=12,4)</f>
        <v>0</v>
      </c>
      <c r="S995" cm="1">
        <f t="array" ref="S995">_xlfn.IFS('Paraclinicos '!Y993="","",'Paraclinicos '!Y993&lt;70,1,'Paraclinicos '!Y993&gt;=70,0)</f>
        <v>0</v>
      </c>
      <c r="T995" cm="1">
        <f t="array" ref="T995">_xlfn.IFS('Paraclinicos '!W993="","",'Paraclinicos '!W993&lt;6,4,'Paraclinicos '!W993&lt;10,3,'Paraclinicos '!W993&lt;13,2,'Paraclinicos '!W993&lt;15,1,'Paraclinicos '!W993=15,0)</f>
        <v>4</v>
      </c>
      <c r="U995" s="54">
        <f t="shared" si="45"/>
        <v>4</v>
      </c>
      <c r="V995" cm="1">
        <f t="array" ref="V995">_xlfn.IFS('Paraclinicos '!S993="","",OR('Paraclinicos '!S993&lt;=8,'Paraclinicos '!S993&gt;=25),3,'Paraclinicos '!S993&lt;12,1,'Paraclinicos '!S993&lt;21,0,'Paraclinicos '!S993&lt;25,2)</f>
        <v>0</v>
      </c>
      <c r="W995" t="str">
        <f>IFERROR(IF(INDEX('BD Demog para scores enalazar'!Y$2:'BD Demog para scores enalazar'!Y$3000,MATCH(Formulas!A995,'BD Demog para scores enalazar'!A$2:'BD Demog para scores enalazar'!A$3000,0))=1,"SI","NO"),"")</f>
        <v>NO</v>
      </c>
      <c r="X995" s="9" t="str">
        <f>IFERROR(IF(INDEX('BD Demog para scores enalazar'!AJ$2:'BD Demog para scores enalazar'!AJ$3000,MATCH(Formulas!A995,'BD Demog para scores enalazar'!A$2:'BD Demog para scores enalazar'!A$3000,0))=1,"SI","NO"),"")</f>
        <v>NO</v>
      </c>
      <c r="Y995" cm="1">
        <f t="array" ref="Y995">IF(AND(W995="NO",X995="NO"),_xlfn.IFS('Paraclinicos '!K993&lt;=91,3,'Paraclinicos '!K993&lt;94,2,'Paraclinicos '!K993&lt;96,1,'Paraclinicos '!K993&gt;=96,0),"")</f>
        <v>0</v>
      </c>
      <c r="Z995" t="str" cm="1">
        <f t="array" ref="Z995">IF(OR(W995="SI",X995="SI"),_xlfn.IFS(OR(AND('Paraclinicos '!K994&lt;=83),AND('Paraclinicos '!K994&gt;=97,AA995=2)),3,OR(AND('Paraclinicos '!K994&lt;=86),AND('Paraclinicos '!K994&gt;=94,AA995=2)),2,OR(AND('Paraclinicos '!K994&lt;=88),AND('Paraclinicos '!K994&gt;=92,AA995=2)),1,OR(AND('Paraclinicos '!K994&gt;=88,'Paraclinicos '!K994&lt;=92),AND('Paraclinicos '!K994&gt;=93,AA995=0)),0),"")</f>
        <v/>
      </c>
      <c r="AA995" cm="1">
        <f t="array" ref="AA995">_xlfn.IFS('Paraclinicos '!E993="","",'Paraclinicos '!E993="Oxigeno",2,'Paraclinicos '!E993="Aire",0)</f>
        <v>2</v>
      </c>
    </row>
    <row r="996" spans="1:27" x14ac:dyDescent="0.25">
      <c r="A996">
        <f>'Paraclinicos '!A994</f>
        <v>234</v>
      </c>
      <c r="B996" s="3">
        <f>'Paraclinicos '!R994</f>
        <v>44329</v>
      </c>
      <c r="C996" cm="1">
        <f t="array" ref="C996">_xlfn.IFS('Paraclinicos '!Q994="","",'Paraclinicos '!Q994&gt;60,3,'Paraclinicos '!Q994&lt;=60,1)</f>
        <v>3</v>
      </c>
      <c r="D996" t="str">
        <f>IFERROR(IF(INDEX('BD Demog para scores enalazar'!BC$2:BC$3000,MATCH(Formulas!A996,'BD Demog para scores enalazar'!A$2:A$3000,0))=0,"SI","NO"),"")</f>
        <v>SI</v>
      </c>
      <c r="E996" cm="1">
        <f t="array" ref="E996">_xlfn.IFS(D996="","",D996="SI",4,D996="NO",1)</f>
        <v>4</v>
      </c>
      <c r="F996" cm="1">
        <f t="array" ref="F996">_xlfn.IFS('Paraclinicos '!B994="","",'Paraclinicos '!B994&gt;1,1,'Paraclinicos '!B994&lt;=1,3)</f>
        <v>3</v>
      </c>
      <c r="G996" cm="1">
        <f t="array" ref="G996">_xlfn.IFS('Paraclinicos '!D994="","",AND('Paraclinicos '!D994&gt;=250,'Paraclinicos '!D994&lt;=500),2,'Paraclinicos '!D994&gt;500,3,'Paraclinicos '!D994&lt;250,1)</f>
        <v>2</v>
      </c>
      <c r="H996" s="50">
        <f t="shared" si="46"/>
        <v>12</v>
      </c>
      <c r="I996" cm="1">
        <f t="array" ref="I996">_xlfn.IFS('Paraclinicos '!Q994="","",'Paraclinicos '!Q994&gt;=65,1,'Paraclinicos '!Q994&lt;65,0)</f>
        <v>1</v>
      </c>
      <c r="J996" cm="1">
        <f t="array" ref="J996">_xlfn.IFS('Paraclinicos '!I994="","",'Paraclinicos '!I994&gt;7,1,'Paraclinicos '!I994&lt;=7,0)</f>
        <v>1</v>
      </c>
      <c r="K996" cm="1">
        <f t="array" ref="K996">_xlfn.IFS('Paraclinicos '!W994="","",'Paraclinicos '!W994&lt;=8,1,'Paraclinicos '!W994&gt;8,0)</f>
        <v>1</v>
      </c>
      <c r="L996" cm="1">
        <f t="array" ref="L996">_xlfn.IFS('Paraclinicos '!S994="","",'Paraclinicos '!S994&gt;=30,1,'Paraclinicos '!S994&lt;30,0)</f>
        <v>0</v>
      </c>
      <c r="M996" cm="1">
        <f t="array" ref="M996">_xlfn.IFS(OR('Paraclinicos '!T994="",'Paraclinicos '!U994=""),"",OR('Paraclinicos '!T994&lt;=90,'Paraclinicos '!U994&lt;=60),1,OR('Paraclinicos '!T994&gt;90,'Paraclinicos '!U994&gt;60),0)</f>
        <v>0</v>
      </c>
      <c r="N996" s="45">
        <f t="shared" si="47"/>
        <v>4</v>
      </c>
      <c r="O996" cm="1">
        <f t="array" ref="O996">_xlfn.IFS(OR('Paraclinicos '!M994="",'Paraclinicos '!N994="",'Paraclinicos '!N994=0),"",'Paraclinicos '!M994/'Paraclinicos '!N994&lt;100,4,'Paraclinicos '!M994/'Paraclinicos '!N994&lt;200,3,'Paraclinicos '!M994/'Paraclinicos '!N994&lt;300,2,'Paraclinicos '!M994/'Paraclinicos '!N994&lt;400,1,'Paraclinicos '!M994/'Paraclinicos '!N994&gt;=400,0)</f>
        <v>1</v>
      </c>
      <c r="P996" cm="1">
        <f t="array" ref="P996">_xlfn.IFS('Paraclinicos '!C994="","",'Paraclinicos '!C994&lt;20,4,'Paraclinicos '!C994&lt;50,3,'Paraclinicos '!C994&lt;100,2,'Paraclinicos '!C994&lt;150,1,'Paraclinicos '!C994&gt;150,0)</f>
        <v>1</v>
      </c>
      <c r="Q996" cm="1">
        <f t="array" ref="Q996">_xlfn.IFS('Paraclinicos '!O994="","",'Paraclinicos '!O994&lt;1.2,0,'Paraclinicos '!O994&lt;2,1,'Paraclinicos '!O994&lt;3.5,2,'Paraclinicos '!O994&lt;5,3,'Paraclinicos '!O994&gt;5,4)</f>
        <v>0</v>
      </c>
      <c r="R996" t="str" cm="1">
        <f t="array" ref="R996">_xlfn.IFS('Paraclinicos '!J994="","",'Paraclinicos '!J994&lt;1.2,0,'Paraclinicos '!J994&lt;2,1,'Paraclinicos '!J994&lt;6,2,'Paraclinicos '!J994&lt;12,3,'Paraclinicos '!J994&gt;=12,4)</f>
        <v/>
      </c>
      <c r="S996" cm="1">
        <f t="array" ref="S996">_xlfn.IFS('Paraclinicos '!Y994="","",'Paraclinicos '!Y994&lt;70,1,'Paraclinicos '!Y994&gt;=70,0)</f>
        <v>0</v>
      </c>
      <c r="T996" cm="1">
        <f t="array" ref="T996">_xlfn.IFS('Paraclinicos '!W994="","",'Paraclinicos '!W994&lt;6,4,'Paraclinicos '!W994&lt;10,3,'Paraclinicos '!W994&lt;13,2,'Paraclinicos '!W994&lt;15,1,'Paraclinicos '!W994=15,0)</f>
        <v>4</v>
      </c>
      <c r="U996" s="54">
        <f t="shared" si="45"/>
        <v>6</v>
      </c>
      <c r="V996" cm="1">
        <f t="array" ref="V996">_xlfn.IFS('Paraclinicos '!S994="","",OR('Paraclinicos '!S994&lt;=8,'Paraclinicos '!S994&gt;=25),3,'Paraclinicos '!S994&lt;12,1,'Paraclinicos '!S994&lt;21,0,'Paraclinicos '!S994&lt;25,2)</f>
        <v>0</v>
      </c>
      <c r="W996" t="str">
        <f>IFERROR(IF(INDEX('BD Demog para scores enalazar'!Y$2:'BD Demog para scores enalazar'!Y$3000,MATCH(Formulas!A996,'BD Demog para scores enalazar'!A$2:'BD Demog para scores enalazar'!A$3000,0))=1,"SI","NO"),"")</f>
        <v>NO</v>
      </c>
      <c r="X996" s="9" t="str">
        <f>IFERROR(IF(INDEX('BD Demog para scores enalazar'!AJ$2:'BD Demog para scores enalazar'!AJ$3000,MATCH(Formulas!A996,'BD Demog para scores enalazar'!A$2:'BD Demog para scores enalazar'!A$3000,0))=1,"SI","NO"),"")</f>
        <v>NO</v>
      </c>
      <c r="Y996" cm="1">
        <f t="array" ref="Y996">IF(AND(W996="NO",X996="NO"),_xlfn.IFS('Paraclinicos '!K994&lt;=91,3,'Paraclinicos '!K994&lt;94,2,'Paraclinicos '!K994&lt;96,1,'Paraclinicos '!K994&gt;=96,0),"")</f>
        <v>0</v>
      </c>
      <c r="Z996" t="str" cm="1">
        <f t="array" ref="Z996">IF(OR(W996="SI",X996="SI"),_xlfn.IFS(OR(AND('Paraclinicos '!K995&lt;=83),AND('Paraclinicos '!K995&gt;=97,AA996=2)),3,OR(AND('Paraclinicos '!K995&lt;=86),AND('Paraclinicos '!K995&gt;=94,AA996=2)),2,OR(AND('Paraclinicos '!K995&lt;=88),AND('Paraclinicos '!K995&gt;=92,AA996=2)),1,OR(AND('Paraclinicos '!K995&gt;=88,'Paraclinicos '!K995&lt;=92),AND('Paraclinicos '!K995&gt;=93,AA996=0)),0),"")</f>
        <v/>
      </c>
      <c r="AA996" cm="1">
        <f t="array" ref="AA996">_xlfn.IFS('Paraclinicos '!E994="","",'Paraclinicos '!E994="Oxigeno",2,'Paraclinicos '!E994="Aire",0)</f>
        <v>2</v>
      </c>
    </row>
    <row r="997" spans="1:27" x14ac:dyDescent="0.25">
      <c r="A997">
        <f>'Paraclinicos '!A995</f>
        <v>234</v>
      </c>
      <c r="B997" s="3">
        <f>'Paraclinicos '!R995</f>
        <v>44331</v>
      </c>
      <c r="C997" cm="1">
        <f t="array" ref="C997">_xlfn.IFS('Paraclinicos '!Q995="","",'Paraclinicos '!Q995&gt;60,3,'Paraclinicos '!Q995&lt;=60,1)</f>
        <v>3</v>
      </c>
      <c r="D997" t="str">
        <f>IFERROR(IF(INDEX('BD Demog para scores enalazar'!BC$2:BC$3000,MATCH(Formulas!A997,'BD Demog para scores enalazar'!A$2:A$3000,0))=0,"SI","NO"),"")</f>
        <v>SI</v>
      </c>
      <c r="E997" cm="1">
        <f t="array" ref="E997">_xlfn.IFS(D997="","",D997="SI",4,D997="NO",1)</f>
        <v>4</v>
      </c>
      <c r="F997" cm="1">
        <f t="array" ref="F997">_xlfn.IFS('Paraclinicos '!B995="","",'Paraclinicos '!B995&gt;1,1,'Paraclinicos '!B995&lt;=1,3)</f>
        <v>3</v>
      </c>
      <c r="G997" t="str" cm="1">
        <f t="array" ref="G997">_xlfn.IFS('Paraclinicos '!D995="","",AND('Paraclinicos '!D995&gt;=250,'Paraclinicos '!D995&lt;=500),2,'Paraclinicos '!D995&gt;500,3,'Paraclinicos '!D995&lt;250,1)</f>
        <v/>
      </c>
      <c r="H997" s="50">
        <f t="shared" si="46"/>
        <v>10</v>
      </c>
      <c r="I997" cm="1">
        <f t="array" ref="I997">_xlfn.IFS('Paraclinicos '!Q995="","",'Paraclinicos '!Q995&gt;=65,1,'Paraclinicos '!Q995&lt;65,0)</f>
        <v>1</v>
      </c>
      <c r="J997" cm="1">
        <f t="array" ref="J997">_xlfn.IFS('Paraclinicos '!I995="","",'Paraclinicos '!I995&gt;7,1,'Paraclinicos '!I995&lt;=7,0)</f>
        <v>1</v>
      </c>
      <c r="K997" cm="1">
        <f t="array" ref="K997">_xlfn.IFS('Paraclinicos '!W995="","",'Paraclinicos '!W995&lt;=8,1,'Paraclinicos '!W995&gt;8,0)</f>
        <v>0</v>
      </c>
      <c r="L997" cm="1">
        <f t="array" ref="L997">_xlfn.IFS('Paraclinicos '!S995="","",'Paraclinicos '!S995&gt;=30,1,'Paraclinicos '!S995&lt;30,0)</f>
        <v>0</v>
      </c>
      <c r="M997" cm="1">
        <f t="array" ref="M997">_xlfn.IFS(OR('Paraclinicos '!T995="",'Paraclinicos '!U995=""),"",OR('Paraclinicos '!T995&lt;=90,'Paraclinicos '!U995&lt;=60),1,OR('Paraclinicos '!T995&gt;90,'Paraclinicos '!U995&gt;60),0)</f>
        <v>0</v>
      </c>
      <c r="N997" s="45">
        <f t="shared" si="47"/>
        <v>3</v>
      </c>
      <c r="O997" cm="1">
        <f t="array" ref="O997">_xlfn.IFS(OR('Paraclinicos '!M995="",'Paraclinicos '!N995="",'Paraclinicos '!N995=0),"",'Paraclinicos '!M995/'Paraclinicos '!N995&lt;100,4,'Paraclinicos '!M995/'Paraclinicos '!N995&lt;200,3,'Paraclinicos '!M995/'Paraclinicos '!N995&lt;300,2,'Paraclinicos '!M995/'Paraclinicos '!N995&lt;400,1,'Paraclinicos '!M995/'Paraclinicos '!N995&gt;=400,0)</f>
        <v>1</v>
      </c>
      <c r="P997" cm="1">
        <f t="array" ref="P997">_xlfn.IFS('Paraclinicos '!C995="","",'Paraclinicos '!C995&lt;20,4,'Paraclinicos '!C995&lt;50,3,'Paraclinicos '!C995&lt;100,2,'Paraclinicos '!C995&lt;150,1,'Paraclinicos '!C995&gt;150,0)</f>
        <v>1</v>
      </c>
      <c r="Q997" cm="1">
        <f t="array" ref="Q997">_xlfn.IFS('Paraclinicos '!O995="","",'Paraclinicos '!O995&lt;1.2,0,'Paraclinicos '!O995&lt;2,1,'Paraclinicos '!O995&lt;3.5,2,'Paraclinicos '!O995&lt;5,3,'Paraclinicos '!O995&gt;5,4)</f>
        <v>0</v>
      </c>
      <c r="R997" t="str" cm="1">
        <f t="array" ref="R997">_xlfn.IFS('Paraclinicos '!J995="","",'Paraclinicos '!J995&lt;1.2,0,'Paraclinicos '!J995&lt;2,1,'Paraclinicos '!J995&lt;6,2,'Paraclinicos '!J995&lt;12,3,'Paraclinicos '!J995&gt;=12,4)</f>
        <v/>
      </c>
      <c r="S997" cm="1">
        <f t="array" ref="S997">_xlfn.IFS('Paraclinicos '!Y995="","",'Paraclinicos '!Y995&lt;70,1,'Paraclinicos '!Y995&gt;=70,0)</f>
        <v>0</v>
      </c>
      <c r="T997" cm="1">
        <f t="array" ref="T997">_xlfn.IFS('Paraclinicos '!W995="","",'Paraclinicos '!W995&lt;6,4,'Paraclinicos '!W995&lt;10,3,'Paraclinicos '!W995&lt;13,2,'Paraclinicos '!W995&lt;15,1,'Paraclinicos '!W995=15,0)</f>
        <v>0</v>
      </c>
      <c r="U997" s="54">
        <f t="shared" si="45"/>
        <v>2</v>
      </c>
      <c r="V997" cm="1">
        <f t="array" ref="V997">_xlfn.IFS('Paraclinicos '!S995="","",OR('Paraclinicos '!S995&lt;=8,'Paraclinicos '!S995&gt;=25),3,'Paraclinicos '!S995&lt;12,1,'Paraclinicos '!S995&lt;21,0,'Paraclinicos '!S995&lt;25,2)</f>
        <v>0</v>
      </c>
      <c r="W997" t="str">
        <f>IFERROR(IF(INDEX('BD Demog para scores enalazar'!Y$2:'BD Demog para scores enalazar'!Y$3000,MATCH(Formulas!A997,'BD Demog para scores enalazar'!A$2:'BD Demog para scores enalazar'!A$3000,0))=1,"SI","NO"),"")</f>
        <v>NO</v>
      </c>
      <c r="X997" s="9" t="str">
        <f>IFERROR(IF(INDEX('BD Demog para scores enalazar'!AJ$2:'BD Demog para scores enalazar'!AJ$3000,MATCH(Formulas!A997,'BD Demog para scores enalazar'!A$2:'BD Demog para scores enalazar'!A$3000,0))=1,"SI","NO"),"")</f>
        <v>NO</v>
      </c>
      <c r="Y997" cm="1">
        <f t="array" ref="Y997">IF(AND(W997="NO",X997="NO"),_xlfn.IFS('Paraclinicos '!K995&lt;=91,3,'Paraclinicos '!K995&lt;94,2,'Paraclinicos '!K995&lt;96,1,'Paraclinicos '!K995&gt;=96,0),"")</f>
        <v>2</v>
      </c>
      <c r="Z997" t="str" cm="1">
        <f t="array" ref="Z997">IF(OR(W997="SI",X997="SI"),_xlfn.IFS(OR(AND('Paraclinicos '!K996&lt;=83),AND('Paraclinicos '!K996&gt;=97,AA997=2)),3,OR(AND('Paraclinicos '!K996&lt;=86),AND('Paraclinicos '!K996&gt;=94,AA997=2)),2,OR(AND('Paraclinicos '!K996&lt;=88),AND('Paraclinicos '!K996&gt;=92,AA997=2)),1,OR(AND('Paraclinicos '!K996&gt;=88,'Paraclinicos '!K996&lt;=92),AND('Paraclinicos '!K996&gt;=93,AA997=0)),0),"")</f>
        <v/>
      </c>
      <c r="AA997" cm="1">
        <f t="array" ref="AA997">_xlfn.IFS('Paraclinicos '!E995="","",'Paraclinicos '!E995="Oxigeno",2,'Paraclinicos '!E995="Aire",0)</f>
        <v>2</v>
      </c>
    </row>
    <row r="998" spans="1:27" x14ac:dyDescent="0.25">
      <c r="A998">
        <f>'Paraclinicos '!A996</f>
        <v>235</v>
      </c>
      <c r="B998" s="3">
        <f>'Paraclinicos '!R996</f>
        <v>44321</v>
      </c>
      <c r="C998" cm="1">
        <f t="array" ref="C998">_xlfn.IFS('Paraclinicos '!Q996="","",'Paraclinicos '!Q996&gt;60,3,'Paraclinicos '!Q996&lt;=60,1)</f>
        <v>3</v>
      </c>
      <c r="D998" t="str">
        <f>IFERROR(IF(INDEX('BD Demog para scores enalazar'!BC$2:BC$3000,MATCH(Formulas!A998,'BD Demog para scores enalazar'!A$2:A$3000,0))=0,"SI","NO"),"")</f>
        <v>SI</v>
      </c>
      <c r="E998" cm="1">
        <f t="array" ref="E998">_xlfn.IFS(D998="","",D998="SI",4,D998="NO",1)</f>
        <v>4</v>
      </c>
      <c r="F998" cm="1">
        <f t="array" ref="F998">_xlfn.IFS('Paraclinicos '!B996="","",'Paraclinicos '!B996&gt;1,1,'Paraclinicos '!B996&lt;=1,3)</f>
        <v>1</v>
      </c>
      <c r="G998" cm="1">
        <f t="array" ref="G998">_xlfn.IFS('Paraclinicos '!D996="","",AND('Paraclinicos '!D996&gt;=250,'Paraclinicos '!D996&lt;=500),2,'Paraclinicos '!D996&gt;500,3,'Paraclinicos '!D996&lt;250,1)</f>
        <v>3</v>
      </c>
      <c r="H998" s="50">
        <f t="shared" si="46"/>
        <v>11</v>
      </c>
      <c r="I998" cm="1">
        <f t="array" ref="I998">_xlfn.IFS('Paraclinicos '!Q996="","",'Paraclinicos '!Q996&gt;=65,1,'Paraclinicos '!Q996&lt;65,0)</f>
        <v>0</v>
      </c>
      <c r="J998" cm="1">
        <f t="array" ref="J998">_xlfn.IFS('Paraclinicos '!I996="","",'Paraclinicos '!I996&gt;7,1,'Paraclinicos '!I996&lt;=7,0)</f>
        <v>1</v>
      </c>
      <c r="K998" cm="1">
        <f t="array" ref="K998">_xlfn.IFS('Paraclinicos '!W996="","",'Paraclinicos '!W996&lt;=8,1,'Paraclinicos '!W996&gt;8,0)</f>
        <v>0</v>
      </c>
      <c r="L998" cm="1">
        <f t="array" ref="L998">_xlfn.IFS('Paraclinicos '!S996="","",'Paraclinicos '!S996&gt;=30,1,'Paraclinicos '!S996&lt;30,0)</f>
        <v>0</v>
      </c>
      <c r="M998" cm="1">
        <f t="array" ref="M998">_xlfn.IFS(OR('Paraclinicos '!T996="",'Paraclinicos '!U996=""),"",OR('Paraclinicos '!T996&lt;=90,'Paraclinicos '!U996&lt;=60),1,OR('Paraclinicos '!T996&gt;90,'Paraclinicos '!U996&gt;60),0)</f>
        <v>0</v>
      </c>
      <c r="N998" s="45">
        <f t="shared" si="47"/>
        <v>2</v>
      </c>
      <c r="O998" cm="1">
        <f t="array" ref="O998">_xlfn.IFS(OR('Paraclinicos '!M996="",'Paraclinicos '!N996="",'Paraclinicos '!N996=0),"",'Paraclinicos '!M996/'Paraclinicos '!N996&lt;100,4,'Paraclinicos '!M996/'Paraclinicos '!N996&lt;200,3,'Paraclinicos '!M996/'Paraclinicos '!N996&lt;300,2,'Paraclinicos '!M996/'Paraclinicos '!N996&lt;400,1,'Paraclinicos '!M996/'Paraclinicos '!N996&gt;=400,0)</f>
        <v>2</v>
      </c>
      <c r="P998" cm="1">
        <f t="array" ref="P998">_xlfn.IFS('Paraclinicos '!C996="","",'Paraclinicos '!C996&lt;20,4,'Paraclinicos '!C996&lt;50,3,'Paraclinicos '!C996&lt;100,2,'Paraclinicos '!C996&lt;150,1,'Paraclinicos '!C996&gt;150,0)</f>
        <v>1</v>
      </c>
      <c r="Q998" cm="1">
        <f t="array" ref="Q998">_xlfn.IFS('Paraclinicos '!O996="","",'Paraclinicos '!O996&lt;1.2,0,'Paraclinicos '!O996&lt;2,1,'Paraclinicos '!O996&lt;3.5,2,'Paraclinicos '!O996&lt;5,3,'Paraclinicos '!O996&gt;5,4)</f>
        <v>0</v>
      </c>
      <c r="R998" cm="1">
        <f t="array" ref="R998">_xlfn.IFS('Paraclinicos '!J996="","",'Paraclinicos '!J996&lt;1.2,0,'Paraclinicos '!J996&lt;2,1,'Paraclinicos '!J996&lt;6,2,'Paraclinicos '!J996&lt;12,3,'Paraclinicos '!J996&gt;=12,4)</f>
        <v>0</v>
      </c>
      <c r="S998" cm="1">
        <f t="array" ref="S998">_xlfn.IFS('Paraclinicos '!Y996="","",'Paraclinicos '!Y996&lt;70,1,'Paraclinicos '!Y996&gt;=70,0)</f>
        <v>0</v>
      </c>
      <c r="T998" cm="1">
        <f t="array" ref="T998">_xlfn.IFS('Paraclinicos '!W996="","",'Paraclinicos '!W996&lt;6,4,'Paraclinicos '!W996&lt;10,3,'Paraclinicos '!W996&lt;13,2,'Paraclinicos '!W996&lt;15,1,'Paraclinicos '!W996=15,0)</f>
        <v>1</v>
      </c>
      <c r="U998" s="54">
        <f t="shared" si="45"/>
        <v>4</v>
      </c>
      <c r="V998" cm="1">
        <f t="array" ref="V998">_xlfn.IFS('Paraclinicos '!S996="","",OR('Paraclinicos '!S996&lt;=8,'Paraclinicos '!S996&gt;=25),3,'Paraclinicos '!S996&lt;12,1,'Paraclinicos '!S996&lt;21,0,'Paraclinicos '!S996&lt;25,2)</f>
        <v>3</v>
      </c>
      <c r="W998" t="str">
        <f>IFERROR(IF(INDEX('BD Demog para scores enalazar'!Y$2:'BD Demog para scores enalazar'!Y$3000,MATCH(Formulas!A998,'BD Demog para scores enalazar'!A$2:'BD Demog para scores enalazar'!A$3000,0))=1,"SI","NO"),"")</f>
        <v>SI</v>
      </c>
      <c r="X998" s="9" t="str">
        <f>IFERROR(IF(INDEX('BD Demog para scores enalazar'!AJ$2:'BD Demog para scores enalazar'!AJ$3000,MATCH(Formulas!A998,'BD Demog para scores enalazar'!A$2:'BD Demog para scores enalazar'!A$3000,0))=1,"SI","NO"),"")</f>
        <v>SI</v>
      </c>
      <c r="Y998" t="str" cm="1">
        <f t="array" ref="Y998">IF(AND(W998="NO",X998="NO"),_xlfn.IFS('Paraclinicos '!K996&lt;=91,3,'Paraclinicos '!K996&lt;94,2,'Paraclinicos '!K996&lt;96,1,'Paraclinicos '!K996&gt;=96,0),"")</f>
        <v/>
      </c>
      <c r="Z998" cm="1">
        <f t="array" ref="Z998">IF(OR(W998="SI",X998="SI"),_xlfn.IFS(OR(AND('Paraclinicos '!K997&lt;=83),AND('Paraclinicos '!K997&gt;=97,AA998=2)),3,OR(AND('Paraclinicos '!K997&lt;=86),AND('Paraclinicos '!K997&gt;=94,AA998=2)),2,OR(AND('Paraclinicos '!K997&lt;=88),AND('Paraclinicos '!K997&gt;=92,AA998=2)),1,OR(AND('Paraclinicos '!K997&gt;=88,'Paraclinicos '!K997&lt;=92),AND('Paraclinicos '!K997&gt;=93,AA998=0)),0),"")</f>
        <v>0</v>
      </c>
      <c r="AA998" cm="1">
        <f t="array" ref="AA998">_xlfn.IFS('Paraclinicos '!E996="","",'Paraclinicos '!E996="Oxigeno",2,'Paraclinicos '!E996="Aire",0)</f>
        <v>2</v>
      </c>
    </row>
    <row r="999" spans="1:27" x14ac:dyDescent="0.25">
      <c r="A999">
        <f>'Paraclinicos '!A997</f>
        <v>235</v>
      </c>
      <c r="B999" s="3">
        <f>'Paraclinicos '!R997</f>
        <v>44322</v>
      </c>
      <c r="C999" cm="1">
        <f t="array" ref="C999">_xlfn.IFS('Paraclinicos '!Q997="","",'Paraclinicos '!Q997&gt;60,3,'Paraclinicos '!Q997&lt;=60,1)</f>
        <v>3</v>
      </c>
      <c r="D999" t="str">
        <f>IFERROR(IF(INDEX('BD Demog para scores enalazar'!BC$2:BC$3000,MATCH(Formulas!A999,'BD Demog para scores enalazar'!A$2:A$3000,0))=0,"SI","NO"),"")</f>
        <v>SI</v>
      </c>
      <c r="E999" cm="1">
        <f t="array" ref="E999">_xlfn.IFS(D999="","",D999="SI",4,D999="NO",1)</f>
        <v>4</v>
      </c>
      <c r="F999" cm="1">
        <f t="array" ref="F999">_xlfn.IFS('Paraclinicos '!B997="","",'Paraclinicos '!B997&gt;1,1,'Paraclinicos '!B997&lt;=1,3)</f>
        <v>1</v>
      </c>
      <c r="G999" cm="1">
        <f t="array" ref="G999">_xlfn.IFS('Paraclinicos '!D997="","",AND('Paraclinicos '!D997&gt;=250,'Paraclinicos '!D997&lt;=500),2,'Paraclinicos '!D997&gt;500,3,'Paraclinicos '!D997&lt;250,1)</f>
        <v>3</v>
      </c>
      <c r="H999" s="50">
        <f t="shared" si="46"/>
        <v>11</v>
      </c>
      <c r="I999" cm="1">
        <f t="array" ref="I999">_xlfn.IFS('Paraclinicos '!Q997="","",'Paraclinicos '!Q997&gt;=65,1,'Paraclinicos '!Q997&lt;65,0)</f>
        <v>0</v>
      </c>
      <c r="J999" cm="1">
        <f t="array" ref="J999">_xlfn.IFS('Paraclinicos '!I997="","",'Paraclinicos '!I997&gt;7,1,'Paraclinicos '!I997&lt;=7,0)</f>
        <v>1</v>
      </c>
      <c r="K999" cm="1">
        <f t="array" ref="K999">_xlfn.IFS('Paraclinicos '!W997="","",'Paraclinicos '!W997&lt;=8,1,'Paraclinicos '!W997&gt;8,0)</f>
        <v>0</v>
      </c>
      <c r="L999" cm="1">
        <f t="array" ref="L999">_xlfn.IFS('Paraclinicos '!S997="","",'Paraclinicos '!S997&gt;=30,1,'Paraclinicos '!S997&lt;30,0)</f>
        <v>0</v>
      </c>
      <c r="M999" cm="1">
        <f t="array" ref="M999">_xlfn.IFS(OR('Paraclinicos '!T997="",'Paraclinicos '!U997=""),"",OR('Paraclinicos '!T997&lt;=90,'Paraclinicos '!U997&lt;=60),1,OR('Paraclinicos '!T997&gt;90,'Paraclinicos '!U997&gt;60),0)</f>
        <v>0</v>
      </c>
      <c r="N999" s="45">
        <f t="shared" si="47"/>
        <v>2</v>
      </c>
      <c r="O999" cm="1">
        <f t="array" ref="O999">_xlfn.IFS(OR('Paraclinicos '!M997="",'Paraclinicos '!N997="",'Paraclinicos '!N997=0),"",'Paraclinicos '!M997/'Paraclinicos '!N997&lt;100,4,'Paraclinicos '!M997/'Paraclinicos '!N997&lt;200,3,'Paraclinicos '!M997/'Paraclinicos '!N997&lt;300,2,'Paraclinicos '!M997/'Paraclinicos '!N997&lt;400,1,'Paraclinicos '!M997/'Paraclinicos '!N997&gt;=400,0)</f>
        <v>2</v>
      </c>
      <c r="P999" cm="1">
        <f t="array" ref="P999">_xlfn.IFS('Paraclinicos '!C997="","",'Paraclinicos '!C997&lt;20,4,'Paraclinicos '!C997&lt;50,3,'Paraclinicos '!C997&lt;100,2,'Paraclinicos '!C997&lt;150,1,'Paraclinicos '!C997&gt;150,0)</f>
        <v>1</v>
      </c>
      <c r="Q999" cm="1">
        <f t="array" ref="Q999">_xlfn.IFS('Paraclinicos '!O997="","",'Paraclinicos '!O997&lt;1.2,0,'Paraclinicos '!O997&lt;2,1,'Paraclinicos '!O997&lt;3.5,2,'Paraclinicos '!O997&lt;5,3,'Paraclinicos '!O997&gt;5,4)</f>
        <v>0</v>
      </c>
      <c r="R999" cm="1">
        <f t="array" ref="R999">_xlfn.IFS('Paraclinicos '!J997="","",'Paraclinicos '!J997&lt;1.2,0,'Paraclinicos '!J997&lt;2,1,'Paraclinicos '!J997&lt;6,2,'Paraclinicos '!J997&lt;12,3,'Paraclinicos '!J997&gt;=12,4)</f>
        <v>0</v>
      </c>
      <c r="S999" cm="1">
        <f t="array" ref="S999">_xlfn.IFS('Paraclinicos '!Y997="","",'Paraclinicos '!Y997&lt;70,1,'Paraclinicos '!Y997&gt;=70,0)</f>
        <v>0</v>
      </c>
      <c r="T999" cm="1">
        <f t="array" ref="T999">_xlfn.IFS('Paraclinicos '!W997="","",'Paraclinicos '!W997&lt;6,4,'Paraclinicos '!W997&lt;10,3,'Paraclinicos '!W997&lt;13,2,'Paraclinicos '!W997&lt;15,1,'Paraclinicos '!W997=15,0)</f>
        <v>0</v>
      </c>
      <c r="U999" s="54">
        <f t="shared" si="45"/>
        <v>3</v>
      </c>
      <c r="V999" cm="1">
        <f t="array" ref="V999">_xlfn.IFS('Paraclinicos '!S997="","",OR('Paraclinicos '!S997&lt;=8,'Paraclinicos '!S997&gt;=25),3,'Paraclinicos '!S997&lt;12,1,'Paraclinicos '!S997&lt;21,0,'Paraclinicos '!S997&lt;25,2)</f>
        <v>3</v>
      </c>
      <c r="W999" t="str">
        <f>IFERROR(IF(INDEX('BD Demog para scores enalazar'!Y$2:'BD Demog para scores enalazar'!Y$3000,MATCH(Formulas!A999,'BD Demog para scores enalazar'!A$2:'BD Demog para scores enalazar'!A$3000,0))=1,"SI","NO"),"")</f>
        <v>SI</v>
      </c>
      <c r="X999" s="9" t="str">
        <f>IFERROR(IF(INDEX('BD Demog para scores enalazar'!AJ$2:'BD Demog para scores enalazar'!AJ$3000,MATCH(Formulas!A999,'BD Demog para scores enalazar'!A$2:'BD Demog para scores enalazar'!A$3000,0))=1,"SI","NO"),"")</f>
        <v>SI</v>
      </c>
      <c r="Y999" t="str" cm="1">
        <f t="array" ref="Y999">IF(AND(W999="NO",X999="NO"),_xlfn.IFS('Paraclinicos '!K997&lt;=91,3,'Paraclinicos '!K997&lt;94,2,'Paraclinicos '!K997&lt;96,1,'Paraclinicos '!K997&gt;=96,0),"")</f>
        <v/>
      </c>
      <c r="Z999" cm="1">
        <f t="array" ref="Z999">IF(OR(W999="SI",X999="SI"),_xlfn.IFS(OR(AND('Paraclinicos '!K998&lt;=83),AND('Paraclinicos '!K998&gt;=97,AA999=2)),3,OR(AND('Paraclinicos '!K998&lt;=86),AND('Paraclinicos '!K998&gt;=94,AA999=2)),2,OR(AND('Paraclinicos '!K998&lt;=88),AND('Paraclinicos '!K998&gt;=92,AA999=2)),1,OR(AND('Paraclinicos '!K998&gt;=88,'Paraclinicos '!K998&lt;=92),AND('Paraclinicos '!K998&gt;=93,AA999=0)),0),"")</f>
        <v>2</v>
      </c>
      <c r="AA999" cm="1">
        <f t="array" ref="AA999">_xlfn.IFS('Paraclinicos '!E997="","",'Paraclinicos '!E997="Oxigeno",2,'Paraclinicos '!E997="Aire",0)</f>
        <v>2</v>
      </c>
    </row>
    <row r="1000" spans="1:27" x14ac:dyDescent="0.25">
      <c r="A1000">
        <f>'Paraclinicos '!A998</f>
        <v>235</v>
      </c>
      <c r="B1000" s="3">
        <f>'Paraclinicos '!R998</f>
        <v>44323</v>
      </c>
      <c r="C1000" cm="1">
        <f t="array" ref="C1000">_xlfn.IFS('Paraclinicos '!Q998="","",'Paraclinicos '!Q998&gt;60,3,'Paraclinicos '!Q998&lt;=60,1)</f>
        <v>3</v>
      </c>
      <c r="D1000" t="str">
        <f>IFERROR(IF(INDEX('BD Demog para scores enalazar'!BC$2:BC$3000,MATCH(Formulas!A1000,'BD Demog para scores enalazar'!A$2:A$3000,0))=0,"SI","NO"),"")</f>
        <v>SI</v>
      </c>
      <c r="E1000" cm="1">
        <f t="array" ref="E1000">_xlfn.IFS(D1000="","",D1000="SI",4,D1000="NO",1)</f>
        <v>4</v>
      </c>
      <c r="F1000" cm="1">
        <f t="array" ref="F1000">_xlfn.IFS('Paraclinicos '!B998="","",'Paraclinicos '!B998&gt;1,1,'Paraclinicos '!B998&lt;=1,3)</f>
        <v>3</v>
      </c>
      <c r="G1000" t="str" cm="1">
        <f t="array" ref="G1000">_xlfn.IFS('Paraclinicos '!D998="","",AND('Paraclinicos '!D998&gt;=250,'Paraclinicos '!D998&lt;=500),2,'Paraclinicos '!D998&gt;500,3,'Paraclinicos '!D998&lt;250,1)</f>
        <v/>
      </c>
      <c r="H1000" s="50">
        <f t="shared" si="46"/>
        <v>10</v>
      </c>
      <c r="I1000" cm="1">
        <f t="array" ref="I1000">_xlfn.IFS('Paraclinicos '!Q998="","",'Paraclinicos '!Q998&gt;=65,1,'Paraclinicos '!Q998&lt;65,0)</f>
        <v>0</v>
      </c>
      <c r="J1000" cm="1">
        <f t="array" ref="J1000">_xlfn.IFS('Paraclinicos '!I998="","",'Paraclinicos '!I998&gt;7,1,'Paraclinicos '!I998&lt;=7,0)</f>
        <v>1</v>
      </c>
      <c r="K1000" cm="1">
        <f t="array" ref="K1000">_xlfn.IFS('Paraclinicos '!W998="","",'Paraclinicos '!W998&lt;=8,1,'Paraclinicos '!W998&gt;8,0)</f>
        <v>0</v>
      </c>
      <c r="L1000" cm="1">
        <f t="array" ref="L1000">_xlfn.IFS('Paraclinicos '!S998="","",'Paraclinicos '!S998&gt;=30,1,'Paraclinicos '!S998&lt;30,0)</f>
        <v>0</v>
      </c>
      <c r="M1000" cm="1">
        <f t="array" ref="M1000">_xlfn.IFS(OR('Paraclinicos '!T998="",'Paraclinicos '!U998=""),"",OR('Paraclinicos '!T998&lt;=90,'Paraclinicos '!U998&lt;=60),1,OR('Paraclinicos '!T998&gt;90,'Paraclinicos '!U998&gt;60),0)</f>
        <v>0</v>
      </c>
      <c r="N1000" s="45">
        <f t="shared" si="47"/>
        <v>2</v>
      </c>
      <c r="O1000" cm="1">
        <f t="array" ref="O1000">_xlfn.IFS(OR('Paraclinicos '!M998="",'Paraclinicos '!N998="",'Paraclinicos '!N998=0),"",'Paraclinicos '!M998/'Paraclinicos '!N998&lt;100,4,'Paraclinicos '!M998/'Paraclinicos '!N998&lt;200,3,'Paraclinicos '!M998/'Paraclinicos '!N998&lt;300,2,'Paraclinicos '!M998/'Paraclinicos '!N998&lt;400,1,'Paraclinicos '!M998/'Paraclinicos '!N998&gt;=400,0)</f>
        <v>0</v>
      </c>
      <c r="P1000" cm="1">
        <f t="array" ref="P1000">_xlfn.IFS('Paraclinicos '!C998="","",'Paraclinicos '!C998&lt;20,4,'Paraclinicos '!C998&lt;50,3,'Paraclinicos '!C998&lt;100,2,'Paraclinicos '!C998&lt;150,1,'Paraclinicos '!C998&gt;150,0)</f>
        <v>0</v>
      </c>
      <c r="Q1000" cm="1">
        <f t="array" ref="Q1000">_xlfn.IFS('Paraclinicos '!O998="","",'Paraclinicos '!O998&lt;1.2,0,'Paraclinicos '!O998&lt;2,1,'Paraclinicos '!O998&lt;3.5,2,'Paraclinicos '!O998&lt;5,3,'Paraclinicos '!O998&gt;5,4)</f>
        <v>0</v>
      </c>
      <c r="R1000" cm="1">
        <f t="array" ref="R1000">_xlfn.IFS('Paraclinicos '!J998="","",'Paraclinicos '!J998&lt;1.2,0,'Paraclinicos '!J998&lt;2,1,'Paraclinicos '!J998&lt;6,2,'Paraclinicos '!J998&lt;12,3,'Paraclinicos '!J998&gt;=12,4)</f>
        <v>0</v>
      </c>
      <c r="S1000" cm="1">
        <f t="array" ref="S1000">_xlfn.IFS('Paraclinicos '!Y998="","",'Paraclinicos '!Y998&lt;70,1,'Paraclinicos '!Y998&gt;=70,0)</f>
        <v>0</v>
      </c>
      <c r="T1000" cm="1">
        <f t="array" ref="T1000">_xlfn.IFS('Paraclinicos '!W998="","",'Paraclinicos '!W998&lt;6,4,'Paraclinicos '!W998&lt;10,3,'Paraclinicos '!W998&lt;13,2,'Paraclinicos '!W998&lt;15,1,'Paraclinicos '!W998=15,0)</f>
        <v>0</v>
      </c>
      <c r="U1000" s="54">
        <f t="shared" si="45"/>
        <v>0</v>
      </c>
      <c r="V1000" cm="1">
        <f t="array" ref="V1000">_xlfn.IFS('Paraclinicos '!S998="","",OR('Paraclinicos '!S998&lt;=8,'Paraclinicos '!S998&gt;=25),3,'Paraclinicos '!S998&lt;12,1,'Paraclinicos '!S998&lt;21,0,'Paraclinicos '!S998&lt;25,2)</f>
        <v>2</v>
      </c>
      <c r="W1000" t="str">
        <f>IFERROR(IF(INDEX('BD Demog para scores enalazar'!Y$2:'BD Demog para scores enalazar'!Y$3000,MATCH(Formulas!A1000,'BD Demog para scores enalazar'!A$2:'BD Demog para scores enalazar'!A$3000,0))=1,"SI","NO"),"")</f>
        <v>SI</v>
      </c>
      <c r="X1000" s="9" t="str">
        <f>IFERROR(IF(INDEX('BD Demog para scores enalazar'!AJ$2:'BD Demog para scores enalazar'!AJ$3000,MATCH(Formulas!A1000,'BD Demog para scores enalazar'!A$2:'BD Demog para scores enalazar'!A$3000,0))=1,"SI","NO"),"")</f>
        <v>SI</v>
      </c>
      <c r="Y1000" t="str" cm="1">
        <f t="array" ref="Y1000">IF(AND(W1000="NO",X1000="NO"),_xlfn.IFS('Paraclinicos '!K998&lt;=91,3,'Paraclinicos '!K998&lt;94,2,'Paraclinicos '!K998&lt;96,1,'Paraclinicos '!K998&gt;=96,0),"")</f>
        <v/>
      </c>
      <c r="Z1000" cm="1">
        <f t="array" ref="Z1000">IF(OR(W1000="SI",X1000="SI"),_xlfn.IFS(OR(AND('Paraclinicos '!K999&lt;=83),AND('Paraclinicos '!K999&gt;=97,AA1000=2)),3,OR(AND('Paraclinicos '!K999&lt;=86),AND('Paraclinicos '!K999&gt;=94,AA1000=2)),2,OR(AND('Paraclinicos '!K999&lt;=88),AND('Paraclinicos '!K999&gt;=92,AA1000=2)),1,OR(AND('Paraclinicos '!K999&gt;=88,'Paraclinicos '!K999&lt;=92),AND('Paraclinicos '!K999&gt;=93,AA1000=0)),0),"")</f>
        <v>3</v>
      </c>
      <c r="AA1000" cm="1">
        <f t="array" ref="AA1000">_xlfn.IFS('Paraclinicos '!E998="","",'Paraclinicos '!E998="Oxigeno",2,'Paraclinicos '!E998="Aire",0)</f>
        <v>2</v>
      </c>
    </row>
    <row r="1001" spans="1:27" x14ac:dyDescent="0.25">
      <c r="A1001">
        <f>'Paraclinicos '!A999</f>
        <v>235</v>
      </c>
      <c r="B1001" s="3">
        <f>'Paraclinicos '!R999</f>
        <v>44324</v>
      </c>
      <c r="C1001" cm="1">
        <f t="array" ref="C1001">_xlfn.IFS('Paraclinicos '!Q999="","",'Paraclinicos '!Q999&gt;60,3,'Paraclinicos '!Q999&lt;=60,1)</f>
        <v>3</v>
      </c>
      <c r="D1001" t="str">
        <f>IFERROR(IF(INDEX('BD Demog para scores enalazar'!BC$2:BC$3000,MATCH(Formulas!A1001,'BD Demog para scores enalazar'!A$2:A$3000,0))=0,"SI","NO"),"")</f>
        <v>SI</v>
      </c>
      <c r="E1001" cm="1">
        <f t="array" ref="E1001">_xlfn.IFS(D1001="","",D1001="SI",4,D1001="NO",1)</f>
        <v>4</v>
      </c>
      <c r="F1001" cm="1">
        <f t="array" ref="F1001">_xlfn.IFS('Paraclinicos '!B999="","",'Paraclinicos '!B999&gt;1,1,'Paraclinicos '!B999&lt;=1,3)</f>
        <v>1</v>
      </c>
      <c r="G1001" cm="1">
        <f t="array" ref="G1001">_xlfn.IFS('Paraclinicos '!D999="","",AND('Paraclinicos '!D999&gt;=250,'Paraclinicos '!D999&lt;=500),2,'Paraclinicos '!D999&gt;500,3,'Paraclinicos '!D999&lt;250,1)</f>
        <v>3</v>
      </c>
      <c r="H1001" s="50">
        <f t="shared" si="46"/>
        <v>11</v>
      </c>
      <c r="I1001" cm="1">
        <f t="array" ref="I1001">_xlfn.IFS('Paraclinicos '!Q999="","",'Paraclinicos '!Q999&gt;=65,1,'Paraclinicos '!Q999&lt;65,0)</f>
        <v>0</v>
      </c>
      <c r="J1001" cm="1">
        <f t="array" ref="J1001">_xlfn.IFS('Paraclinicos '!I999="","",'Paraclinicos '!I999&gt;7,1,'Paraclinicos '!I999&lt;=7,0)</f>
        <v>1</v>
      </c>
      <c r="K1001" cm="1">
        <f t="array" ref="K1001">_xlfn.IFS('Paraclinicos '!W999="","",'Paraclinicos '!W999&lt;=8,1,'Paraclinicos '!W999&gt;8,0)</f>
        <v>0</v>
      </c>
      <c r="L1001" cm="1">
        <f t="array" ref="L1001">_xlfn.IFS('Paraclinicos '!S999="","",'Paraclinicos '!S999&gt;=30,1,'Paraclinicos '!S999&lt;30,0)</f>
        <v>0</v>
      </c>
      <c r="M1001" cm="1">
        <f t="array" ref="M1001">_xlfn.IFS(OR('Paraclinicos '!T999="",'Paraclinicos '!U999=""),"",OR('Paraclinicos '!T999&lt;=90,'Paraclinicos '!U999&lt;=60),1,OR('Paraclinicos '!T999&gt;90,'Paraclinicos '!U999&gt;60),0)</f>
        <v>0</v>
      </c>
      <c r="N1001" s="45">
        <f t="shared" si="47"/>
        <v>2</v>
      </c>
      <c r="O1001" cm="1">
        <f t="array" ref="O1001">_xlfn.IFS(OR('Paraclinicos '!M999="",'Paraclinicos '!N999="",'Paraclinicos '!N999=0),"",'Paraclinicos '!M999/'Paraclinicos '!N999&lt;100,4,'Paraclinicos '!M999/'Paraclinicos '!N999&lt;200,3,'Paraclinicos '!M999/'Paraclinicos '!N999&lt;300,2,'Paraclinicos '!M999/'Paraclinicos '!N999&lt;400,1,'Paraclinicos '!M999/'Paraclinicos '!N999&gt;=400,0)</f>
        <v>3</v>
      </c>
      <c r="P1001" cm="1">
        <f t="array" ref="P1001">_xlfn.IFS('Paraclinicos '!C999="","",'Paraclinicos '!C999&lt;20,4,'Paraclinicos '!C999&lt;50,3,'Paraclinicos '!C999&lt;100,2,'Paraclinicos '!C999&lt;150,1,'Paraclinicos '!C999&gt;150,0)</f>
        <v>1</v>
      </c>
      <c r="Q1001" cm="1">
        <f t="array" ref="Q1001">_xlfn.IFS('Paraclinicos '!O999="","",'Paraclinicos '!O999&lt;1.2,0,'Paraclinicos '!O999&lt;2,1,'Paraclinicos '!O999&lt;3.5,2,'Paraclinicos '!O999&lt;5,3,'Paraclinicos '!O999&gt;5,4)</f>
        <v>0</v>
      </c>
      <c r="R1001" cm="1">
        <f t="array" ref="R1001">_xlfn.IFS('Paraclinicos '!J999="","",'Paraclinicos '!J999&lt;1.2,0,'Paraclinicos '!J999&lt;2,1,'Paraclinicos '!J999&lt;6,2,'Paraclinicos '!J999&lt;12,3,'Paraclinicos '!J999&gt;=12,4)</f>
        <v>0</v>
      </c>
      <c r="S1001" cm="1">
        <f t="array" ref="S1001">_xlfn.IFS('Paraclinicos '!Y999="","",'Paraclinicos '!Y999&lt;70,1,'Paraclinicos '!Y999&gt;=70,0)</f>
        <v>0</v>
      </c>
      <c r="T1001" cm="1">
        <f t="array" ref="T1001">_xlfn.IFS('Paraclinicos '!W999="","",'Paraclinicos '!W999&lt;6,4,'Paraclinicos '!W999&lt;10,3,'Paraclinicos '!W999&lt;13,2,'Paraclinicos '!W999&lt;15,1,'Paraclinicos '!W999=15,0)</f>
        <v>0</v>
      </c>
      <c r="U1001" s="54">
        <f t="shared" si="45"/>
        <v>4</v>
      </c>
      <c r="V1001" cm="1">
        <f t="array" ref="V1001">_xlfn.IFS('Paraclinicos '!S999="","",OR('Paraclinicos '!S999&lt;=8,'Paraclinicos '!S999&gt;=25),3,'Paraclinicos '!S999&lt;12,1,'Paraclinicos '!S999&lt;21,0,'Paraclinicos '!S999&lt;25,2)</f>
        <v>2</v>
      </c>
      <c r="W1001" t="str">
        <f>IFERROR(IF(INDEX('BD Demog para scores enalazar'!Y$2:'BD Demog para scores enalazar'!Y$3000,MATCH(Formulas!A1001,'BD Demog para scores enalazar'!A$2:'BD Demog para scores enalazar'!A$3000,0))=1,"SI","NO"),"")</f>
        <v>SI</v>
      </c>
      <c r="X1001" s="9" t="str">
        <f>IFERROR(IF(INDEX('BD Demog para scores enalazar'!AJ$2:'BD Demog para scores enalazar'!AJ$3000,MATCH(Formulas!A1001,'BD Demog para scores enalazar'!A$2:'BD Demog para scores enalazar'!A$3000,0))=1,"SI","NO"),"")</f>
        <v>SI</v>
      </c>
      <c r="Y1001" t="str" cm="1">
        <f t="array" ref="Y1001">IF(AND(W1001="NO",X1001="NO"),_xlfn.IFS('Paraclinicos '!K999&lt;=91,3,'Paraclinicos '!K999&lt;94,2,'Paraclinicos '!K999&lt;96,1,'Paraclinicos '!K999&gt;=96,0),"")</f>
        <v/>
      </c>
      <c r="Z1001" cm="1">
        <f t="array" ref="Z1001">IF(OR(W1001="SI",X1001="SI"),_xlfn.IFS(OR(AND('Paraclinicos '!K1000&lt;=83),AND('Paraclinicos '!K1000&gt;=97,AA1001=2)),3,OR(AND('Paraclinicos '!K1000&lt;=86),AND('Paraclinicos '!K1000&gt;=94,AA1001=2)),2,OR(AND('Paraclinicos '!K1000&lt;=88),AND('Paraclinicos '!K1000&gt;=92,AA1001=2)),1,OR(AND('Paraclinicos '!K1000&gt;=88,'Paraclinicos '!K1000&lt;=92),AND('Paraclinicos '!K1000&gt;=93,AA1001=0)),0),"")</f>
        <v>3</v>
      </c>
      <c r="AA1001" cm="1">
        <f t="array" ref="AA1001">_xlfn.IFS('Paraclinicos '!E999="","",'Paraclinicos '!E999="Oxigeno",2,'Paraclinicos '!E999="Aire",0)</f>
        <v>2</v>
      </c>
    </row>
    <row r="1002" spans="1:27" x14ac:dyDescent="0.25">
      <c r="A1002">
        <f>'Paraclinicos '!A1000</f>
        <v>235</v>
      </c>
      <c r="B1002" s="3">
        <f>'Paraclinicos '!R1000</f>
        <v>44325</v>
      </c>
      <c r="C1002" cm="1">
        <f t="array" ref="C1002">_xlfn.IFS('Paraclinicos '!Q1000="","",'Paraclinicos '!Q1000&gt;60,3,'Paraclinicos '!Q1000&lt;=60,1)</f>
        <v>3</v>
      </c>
      <c r="D1002" t="str">
        <f>IFERROR(IF(INDEX('BD Demog para scores enalazar'!BC$2:BC$3000,MATCH(Formulas!A1002,'BD Demog para scores enalazar'!A$2:A$3000,0))=0,"SI","NO"),"")</f>
        <v>SI</v>
      </c>
      <c r="E1002" cm="1">
        <f t="array" ref="E1002">_xlfn.IFS(D1002="","",D1002="SI",4,D1002="NO",1)</f>
        <v>4</v>
      </c>
      <c r="F1002" cm="1">
        <f t="array" ref="F1002">_xlfn.IFS('Paraclinicos '!B1000="","",'Paraclinicos '!B1000&gt;1,1,'Paraclinicos '!B1000&lt;=1,3)</f>
        <v>1</v>
      </c>
      <c r="G1002" cm="1">
        <f t="array" ref="G1002">_xlfn.IFS('Paraclinicos '!D1000="","",AND('Paraclinicos '!D1000&gt;=250,'Paraclinicos '!D1000&lt;=500),2,'Paraclinicos '!D1000&gt;500,3,'Paraclinicos '!D1000&lt;250,1)</f>
        <v>3</v>
      </c>
      <c r="H1002" s="50">
        <f t="shared" si="46"/>
        <v>11</v>
      </c>
      <c r="I1002" cm="1">
        <f t="array" ref="I1002">_xlfn.IFS('Paraclinicos '!Q1000="","",'Paraclinicos '!Q1000&gt;=65,1,'Paraclinicos '!Q1000&lt;65,0)</f>
        <v>0</v>
      </c>
      <c r="J1002" cm="1">
        <f t="array" ref="J1002">_xlfn.IFS('Paraclinicos '!I1000="","",'Paraclinicos '!I1000&gt;7,1,'Paraclinicos '!I1000&lt;=7,0)</f>
        <v>1</v>
      </c>
      <c r="K1002" cm="1">
        <f t="array" ref="K1002">_xlfn.IFS('Paraclinicos '!W1000="","",'Paraclinicos '!W1000&lt;=8,1,'Paraclinicos '!W1000&gt;8,0)</f>
        <v>0</v>
      </c>
      <c r="L1002" cm="1">
        <f t="array" ref="L1002">_xlfn.IFS('Paraclinicos '!S1000="","",'Paraclinicos '!S1000&gt;=30,1,'Paraclinicos '!S1000&lt;30,0)</f>
        <v>0</v>
      </c>
      <c r="M1002" cm="1">
        <f t="array" ref="M1002">_xlfn.IFS(OR('Paraclinicos '!T1000="",'Paraclinicos '!U1000=""),"",OR('Paraclinicos '!T1000&lt;=90,'Paraclinicos '!U1000&lt;=60),1,OR('Paraclinicos '!T1000&gt;90,'Paraclinicos '!U1000&gt;60),0)</f>
        <v>0</v>
      </c>
      <c r="N1002" s="45">
        <f t="shared" si="47"/>
        <v>2</v>
      </c>
      <c r="O1002" cm="1">
        <f t="array" ref="O1002">_xlfn.IFS(OR('Paraclinicos '!M1000="",'Paraclinicos '!N1000="",'Paraclinicos '!N1000=0),"",'Paraclinicos '!M1000/'Paraclinicos '!N1000&lt;100,4,'Paraclinicos '!M1000/'Paraclinicos '!N1000&lt;200,3,'Paraclinicos '!M1000/'Paraclinicos '!N1000&lt;300,2,'Paraclinicos '!M1000/'Paraclinicos '!N1000&lt;400,1,'Paraclinicos '!M1000/'Paraclinicos '!N1000&gt;=400,0)</f>
        <v>4</v>
      </c>
      <c r="P1002" cm="1">
        <f t="array" ref="P1002">_xlfn.IFS('Paraclinicos '!C1000="","",'Paraclinicos '!C1000&lt;20,4,'Paraclinicos '!C1000&lt;50,3,'Paraclinicos '!C1000&lt;100,2,'Paraclinicos '!C1000&lt;150,1,'Paraclinicos '!C1000&gt;150,0)</f>
        <v>0</v>
      </c>
      <c r="Q1002" cm="1">
        <f t="array" ref="Q1002">_xlfn.IFS('Paraclinicos '!O1000="","",'Paraclinicos '!O1000&lt;1.2,0,'Paraclinicos '!O1000&lt;2,1,'Paraclinicos '!O1000&lt;3.5,2,'Paraclinicos '!O1000&lt;5,3,'Paraclinicos '!O1000&gt;5,4)</f>
        <v>0</v>
      </c>
      <c r="R1002" t="str" cm="1">
        <f t="array" ref="R1002">_xlfn.IFS('Paraclinicos '!J1000="","",'Paraclinicos '!J1000&lt;1.2,0,'Paraclinicos '!J1000&lt;2,1,'Paraclinicos '!J1000&lt;6,2,'Paraclinicos '!J1000&lt;12,3,'Paraclinicos '!J1000&gt;=12,4)</f>
        <v/>
      </c>
      <c r="S1002" cm="1">
        <f t="array" ref="S1002">_xlfn.IFS('Paraclinicos '!Y1000="","",'Paraclinicos '!Y1000&lt;70,1,'Paraclinicos '!Y1000&gt;=70,0)</f>
        <v>0</v>
      </c>
      <c r="T1002" cm="1">
        <f t="array" ref="T1002">_xlfn.IFS('Paraclinicos '!W1000="","",'Paraclinicos '!W1000&lt;6,4,'Paraclinicos '!W1000&lt;10,3,'Paraclinicos '!W1000&lt;13,2,'Paraclinicos '!W1000&lt;15,1,'Paraclinicos '!W1000=15,0)</f>
        <v>0</v>
      </c>
      <c r="U1002" s="54">
        <f t="shared" si="45"/>
        <v>4</v>
      </c>
      <c r="V1002" cm="1">
        <f t="array" ref="V1002">_xlfn.IFS('Paraclinicos '!S1000="","",OR('Paraclinicos '!S1000&lt;=8,'Paraclinicos '!S1000&gt;=25),3,'Paraclinicos '!S1000&lt;12,1,'Paraclinicos '!S1000&lt;21,0,'Paraclinicos '!S1000&lt;25,2)</f>
        <v>0</v>
      </c>
      <c r="W1002" t="str">
        <f>IFERROR(IF(INDEX('BD Demog para scores enalazar'!Y$2:'BD Demog para scores enalazar'!Y$3000,MATCH(Formulas!A1002,'BD Demog para scores enalazar'!A$2:'BD Demog para scores enalazar'!A$3000,0))=1,"SI","NO"),"")</f>
        <v>SI</v>
      </c>
      <c r="X1002" s="9" t="str">
        <f>IFERROR(IF(INDEX('BD Demog para scores enalazar'!AJ$2:'BD Demog para scores enalazar'!AJ$3000,MATCH(Formulas!A1002,'BD Demog para scores enalazar'!A$2:'BD Demog para scores enalazar'!A$3000,0))=1,"SI","NO"),"")</f>
        <v>SI</v>
      </c>
      <c r="Y1002" t="str" cm="1">
        <f t="array" ref="Y1002">IF(AND(W1002="NO",X1002="NO"),_xlfn.IFS('Paraclinicos '!K1000&lt;=91,3,'Paraclinicos '!K1000&lt;94,2,'Paraclinicos '!K1000&lt;96,1,'Paraclinicos '!K1000&gt;=96,0),"")</f>
        <v/>
      </c>
      <c r="Z1002" cm="1">
        <f t="array" ref="Z1002">IF(OR(W1002="SI",X1002="SI"),_xlfn.IFS(OR(AND('Paraclinicos '!K1001&lt;=83),AND('Paraclinicos '!K1001&gt;=97,AA1002=2)),3,OR(AND('Paraclinicos '!K1001&lt;=86),AND('Paraclinicos '!K1001&gt;=94,AA1002=2)),2,OR(AND('Paraclinicos '!K1001&lt;=88),AND('Paraclinicos '!K1001&gt;=92,AA1002=2)),1,OR(AND('Paraclinicos '!K1001&gt;=88,'Paraclinicos '!K1001&lt;=92),AND('Paraclinicos '!K1001&gt;=93,AA1002=0)),0),"")</f>
        <v>3</v>
      </c>
      <c r="AA1002" cm="1">
        <f t="array" ref="AA1002">_xlfn.IFS('Paraclinicos '!E1000="","",'Paraclinicos '!E1000="Oxigeno",2,'Paraclinicos '!E1000="Aire",0)</f>
        <v>2</v>
      </c>
    </row>
    <row r="1003" spans="1:27" x14ac:dyDescent="0.25">
      <c r="A1003">
        <f>'Paraclinicos '!A1001</f>
        <v>235</v>
      </c>
      <c r="B1003" s="3">
        <f>'Paraclinicos '!R1001</f>
        <v>44325</v>
      </c>
      <c r="C1003" cm="1">
        <f t="array" ref="C1003">_xlfn.IFS('Paraclinicos '!Q1001="","",'Paraclinicos '!Q1001&gt;60,3,'Paraclinicos '!Q1001&lt;=60,1)</f>
        <v>3</v>
      </c>
      <c r="D1003" t="str">
        <f>IFERROR(IF(INDEX('BD Demog para scores enalazar'!BC$2:BC$3000,MATCH(Formulas!A1003,'BD Demog para scores enalazar'!A$2:A$3000,0))=0,"SI","NO"),"")</f>
        <v>SI</v>
      </c>
      <c r="E1003" cm="1">
        <f t="array" ref="E1003">_xlfn.IFS(D1003="","",D1003="SI",4,D1003="NO",1)</f>
        <v>4</v>
      </c>
      <c r="F1003" cm="1">
        <f t="array" ref="F1003">_xlfn.IFS('Paraclinicos '!B1001="","",'Paraclinicos '!B1001&gt;1,1,'Paraclinicos '!B1001&lt;=1,3)</f>
        <v>1</v>
      </c>
      <c r="G1003" t="str" cm="1">
        <f t="array" ref="G1003">_xlfn.IFS('Paraclinicos '!D1001="","",AND('Paraclinicos '!D1001&gt;=250,'Paraclinicos '!D1001&lt;=500),2,'Paraclinicos '!D1001&gt;500,3,'Paraclinicos '!D1001&lt;250,1)</f>
        <v/>
      </c>
      <c r="H1003" s="50">
        <f t="shared" si="46"/>
        <v>8</v>
      </c>
      <c r="I1003" cm="1">
        <f t="array" ref="I1003">_xlfn.IFS('Paraclinicos '!Q1001="","",'Paraclinicos '!Q1001&gt;=65,1,'Paraclinicos '!Q1001&lt;65,0)</f>
        <v>0</v>
      </c>
      <c r="J1003" cm="1">
        <f t="array" ref="J1003">_xlfn.IFS('Paraclinicos '!I1001="","",'Paraclinicos '!I1001&gt;7,1,'Paraclinicos '!I1001&lt;=7,0)</f>
        <v>1</v>
      </c>
      <c r="K1003" cm="1">
        <f t="array" ref="K1003">_xlfn.IFS('Paraclinicos '!W1001="","",'Paraclinicos '!W1001&lt;=8,1,'Paraclinicos '!W1001&gt;8,0)</f>
        <v>0</v>
      </c>
      <c r="L1003" cm="1">
        <f t="array" ref="L1003">_xlfn.IFS('Paraclinicos '!S1001="","",'Paraclinicos '!S1001&gt;=30,1,'Paraclinicos '!S1001&lt;30,0)</f>
        <v>0</v>
      </c>
      <c r="M1003" cm="1">
        <f t="array" ref="M1003">_xlfn.IFS(OR('Paraclinicos '!T1001="",'Paraclinicos '!U1001=""),"",OR('Paraclinicos '!T1001&lt;=90,'Paraclinicos '!U1001&lt;=60),1,OR('Paraclinicos '!T1001&gt;90,'Paraclinicos '!U1001&gt;60),0)</f>
        <v>0</v>
      </c>
      <c r="N1003" s="45">
        <f t="shared" si="47"/>
        <v>2</v>
      </c>
      <c r="O1003" cm="1">
        <f t="array" ref="O1003">_xlfn.IFS(OR('Paraclinicos '!M1001="",'Paraclinicos '!N1001="",'Paraclinicos '!N1001=0),"",'Paraclinicos '!M1001/'Paraclinicos '!N1001&lt;100,4,'Paraclinicos '!M1001/'Paraclinicos '!N1001&lt;200,3,'Paraclinicos '!M1001/'Paraclinicos '!N1001&lt;300,2,'Paraclinicos '!M1001/'Paraclinicos '!N1001&lt;400,1,'Paraclinicos '!M1001/'Paraclinicos '!N1001&gt;=400,0)</f>
        <v>2</v>
      </c>
      <c r="P1003" cm="1">
        <f t="array" ref="P1003">_xlfn.IFS('Paraclinicos '!C1001="","",'Paraclinicos '!C1001&lt;20,4,'Paraclinicos '!C1001&lt;50,3,'Paraclinicos '!C1001&lt;100,2,'Paraclinicos '!C1001&lt;150,1,'Paraclinicos '!C1001&gt;150,0)</f>
        <v>0</v>
      </c>
      <c r="Q1003" cm="1">
        <f t="array" ref="Q1003">_xlfn.IFS('Paraclinicos '!O1001="","",'Paraclinicos '!O1001&lt;1.2,0,'Paraclinicos '!O1001&lt;2,1,'Paraclinicos '!O1001&lt;3.5,2,'Paraclinicos '!O1001&lt;5,3,'Paraclinicos '!O1001&gt;5,4)</f>
        <v>0</v>
      </c>
      <c r="R1003" t="str" cm="1">
        <f t="array" ref="R1003">_xlfn.IFS('Paraclinicos '!J1001="","",'Paraclinicos '!J1001&lt;1.2,0,'Paraclinicos '!J1001&lt;2,1,'Paraclinicos '!J1001&lt;6,2,'Paraclinicos '!J1001&lt;12,3,'Paraclinicos '!J1001&gt;=12,4)</f>
        <v/>
      </c>
      <c r="S1003" cm="1">
        <f t="array" ref="S1003">_xlfn.IFS('Paraclinicos '!Y1001="","",'Paraclinicos '!Y1001&lt;70,1,'Paraclinicos '!Y1001&gt;=70,0)</f>
        <v>0</v>
      </c>
      <c r="T1003" cm="1">
        <f t="array" ref="T1003">_xlfn.IFS('Paraclinicos '!W1001="","",'Paraclinicos '!W1001&lt;6,4,'Paraclinicos '!W1001&lt;10,3,'Paraclinicos '!W1001&lt;13,2,'Paraclinicos '!W1001&lt;15,1,'Paraclinicos '!W1001=15,0)</f>
        <v>0</v>
      </c>
      <c r="U1003" s="54">
        <f t="shared" si="45"/>
        <v>2</v>
      </c>
      <c r="V1003" cm="1">
        <f t="array" ref="V1003">_xlfn.IFS('Paraclinicos '!S1001="","",OR('Paraclinicos '!S1001&lt;=8,'Paraclinicos '!S1001&gt;=25),3,'Paraclinicos '!S1001&lt;12,1,'Paraclinicos '!S1001&lt;21,0,'Paraclinicos '!S1001&lt;25,2)</f>
        <v>2</v>
      </c>
      <c r="W1003" t="str">
        <f>IFERROR(IF(INDEX('BD Demog para scores enalazar'!Y$2:'BD Demog para scores enalazar'!Y$3000,MATCH(Formulas!A1003,'BD Demog para scores enalazar'!A$2:'BD Demog para scores enalazar'!A$3000,0))=1,"SI","NO"),"")</f>
        <v>SI</v>
      </c>
      <c r="X1003" s="9" t="str">
        <f>IFERROR(IF(INDEX('BD Demog para scores enalazar'!AJ$2:'BD Demog para scores enalazar'!AJ$3000,MATCH(Formulas!A1003,'BD Demog para scores enalazar'!A$2:'BD Demog para scores enalazar'!A$3000,0))=1,"SI","NO"),"")</f>
        <v>SI</v>
      </c>
      <c r="Y1003" t="str" cm="1">
        <f t="array" ref="Y1003">IF(AND(W1003="NO",X1003="NO"),_xlfn.IFS('Paraclinicos '!K1001&lt;=91,3,'Paraclinicos '!K1001&lt;94,2,'Paraclinicos '!K1001&lt;96,1,'Paraclinicos '!K1001&gt;=96,0),"")</f>
        <v/>
      </c>
      <c r="Z1003" cm="1">
        <f t="array" ref="Z1003">IF(OR(W1003="SI",X1003="SI"),_xlfn.IFS(OR(AND('Paraclinicos '!K1002&lt;=83),AND('Paraclinicos '!K1002&gt;=97,AA1003=2)),3,OR(AND('Paraclinicos '!K1002&lt;=86),AND('Paraclinicos '!K1002&gt;=94,AA1003=2)),2,OR(AND('Paraclinicos '!K1002&lt;=88),AND('Paraclinicos '!K1002&gt;=92,AA1003=2)),1,OR(AND('Paraclinicos '!K1002&gt;=88,'Paraclinicos '!K1002&lt;=92),AND('Paraclinicos '!K1002&gt;=93,AA1003=0)),0),"")</f>
        <v>3</v>
      </c>
      <c r="AA1003" cm="1">
        <f t="array" ref="AA1003">_xlfn.IFS('Paraclinicos '!E1001="","",'Paraclinicos '!E1001="Oxigeno",2,'Paraclinicos '!E1001="Aire",0)</f>
        <v>2</v>
      </c>
    </row>
    <row r="1004" spans="1:27" x14ac:dyDescent="0.25">
      <c r="A1004">
        <f>'Paraclinicos '!A1002</f>
        <v>235</v>
      </c>
      <c r="B1004" s="3">
        <f>'Paraclinicos '!R1002</f>
        <v>44327</v>
      </c>
      <c r="C1004" cm="1">
        <f t="array" ref="C1004">_xlfn.IFS('Paraclinicos '!Q1002="","",'Paraclinicos '!Q1002&gt;60,3,'Paraclinicos '!Q1002&lt;=60,1)</f>
        <v>3</v>
      </c>
      <c r="D1004" t="str">
        <f>IFERROR(IF(INDEX('BD Demog para scores enalazar'!BC$2:BC$3000,MATCH(Formulas!A1004,'BD Demog para scores enalazar'!A$2:A$3000,0))=0,"SI","NO"),"")</f>
        <v>SI</v>
      </c>
      <c r="E1004" cm="1">
        <f t="array" ref="E1004">_xlfn.IFS(D1004="","",D1004="SI",4,D1004="NO",1)</f>
        <v>4</v>
      </c>
      <c r="F1004" cm="1">
        <f t="array" ref="F1004">_xlfn.IFS('Paraclinicos '!B1002="","",'Paraclinicos '!B1002&gt;1,1,'Paraclinicos '!B1002&lt;=1,3)</f>
        <v>3</v>
      </c>
      <c r="G1004" t="str" cm="1">
        <f t="array" ref="G1004">_xlfn.IFS('Paraclinicos '!D1002="","",AND('Paraclinicos '!D1002&gt;=250,'Paraclinicos '!D1002&lt;=500),2,'Paraclinicos '!D1002&gt;500,3,'Paraclinicos '!D1002&lt;250,1)</f>
        <v/>
      </c>
      <c r="H1004" s="50">
        <f t="shared" si="46"/>
        <v>10</v>
      </c>
      <c r="I1004" cm="1">
        <f t="array" ref="I1004">_xlfn.IFS('Paraclinicos '!Q1002="","",'Paraclinicos '!Q1002&gt;=65,1,'Paraclinicos '!Q1002&lt;65,0)</f>
        <v>0</v>
      </c>
      <c r="J1004" cm="1">
        <f t="array" ref="J1004">_xlfn.IFS('Paraclinicos '!I1002="","",'Paraclinicos '!I1002&gt;7,1,'Paraclinicos '!I1002&lt;=7,0)</f>
        <v>1</v>
      </c>
      <c r="K1004" cm="1">
        <f t="array" ref="K1004">_xlfn.IFS('Paraclinicos '!W1002="","",'Paraclinicos '!W1002&lt;=8,1,'Paraclinicos '!W1002&gt;8,0)</f>
        <v>0</v>
      </c>
      <c r="L1004" cm="1">
        <f t="array" ref="L1004">_xlfn.IFS('Paraclinicos '!S1002="","",'Paraclinicos '!S1002&gt;=30,1,'Paraclinicos '!S1002&lt;30,0)</f>
        <v>0</v>
      </c>
      <c r="M1004" cm="1">
        <f t="array" ref="M1004">_xlfn.IFS(OR('Paraclinicos '!T1002="",'Paraclinicos '!U1002=""),"",OR('Paraclinicos '!T1002&lt;=90,'Paraclinicos '!U1002&lt;=60),1,OR('Paraclinicos '!T1002&gt;90,'Paraclinicos '!U1002&gt;60),0)</f>
        <v>0</v>
      </c>
      <c r="N1004" s="45">
        <f t="shared" si="47"/>
        <v>2</v>
      </c>
      <c r="O1004" cm="1">
        <f t="array" ref="O1004">_xlfn.IFS(OR('Paraclinicos '!M1002="",'Paraclinicos '!N1002="",'Paraclinicos '!N1002=0),"",'Paraclinicos '!M1002/'Paraclinicos '!N1002&lt;100,4,'Paraclinicos '!M1002/'Paraclinicos '!N1002&lt;200,3,'Paraclinicos '!M1002/'Paraclinicos '!N1002&lt;300,2,'Paraclinicos '!M1002/'Paraclinicos '!N1002&lt;400,1,'Paraclinicos '!M1002/'Paraclinicos '!N1002&gt;=400,0)</f>
        <v>3</v>
      </c>
      <c r="P1004" cm="1">
        <f t="array" ref="P1004">_xlfn.IFS('Paraclinicos '!C1002="","",'Paraclinicos '!C1002&lt;20,4,'Paraclinicos '!C1002&lt;50,3,'Paraclinicos '!C1002&lt;100,2,'Paraclinicos '!C1002&lt;150,1,'Paraclinicos '!C1002&gt;150,0)</f>
        <v>0</v>
      </c>
      <c r="Q1004" cm="1">
        <f t="array" ref="Q1004">_xlfn.IFS('Paraclinicos '!O1002="","",'Paraclinicos '!O1002&lt;1.2,0,'Paraclinicos '!O1002&lt;2,1,'Paraclinicos '!O1002&lt;3.5,2,'Paraclinicos '!O1002&lt;5,3,'Paraclinicos '!O1002&gt;5,4)</f>
        <v>0</v>
      </c>
      <c r="R1004" t="str" cm="1">
        <f t="array" ref="R1004">_xlfn.IFS('Paraclinicos '!J1002="","",'Paraclinicos '!J1002&lt;1.2,0,'Paraclinicos '!J1002&lt;2,1,'Paraclinicos '!J1002&lt;6,2,'Paraclinicos '!J1002&lt;12,3,'Paraclinicos '!J1002&gt;=12,4)</f>
        <v/>
      </c>
      <c r="S1004" cm="1">
        <f t="array" ref="S1004">_xlfn.IFS('Paraclinicos '!Y1002="","",'Paraclinicos '!Y1002&lt;70,1,'Paraclinicos '!Y1002&gt;=70,0)</f>
        <v>0</v>
      </c>
      <c r="T1004" cm="1">
        <f t="array" ref="T1004">_xlfn.IFS('Paraclinicos '!W1002="","",'Paraclinicos '!W1002&lt;6,4,'Paraclinicos '!W1002&lt;10,3,'Paraclinicos '!W1002&lt;13,2,'Paraclinicos '!W1002&lt;15,1,'Paraclinicos '!W1002=15,0)</f>
        <v>0</v>
      </c>
      <c r="U1004" s="54">
        <f t="shared" si="45"/>
        <v>3</v>
      </c>
      <c r="V1004" cm="1">
        <f t="array" ref="V1004">_xlfn.IFS('Paraclinicos '!S1002="","",OR('Paraclinicos '!S1002&lt;=8,'Paraclinicos '!S1002&gt;=25),3,'Paraclinicos '!S1002&lt;12,1,'Paraclinicos '!S1002&lt;21,0,'Paraclinicos '!S1002&lt;25,2)</f>
        <v>2</v>
      </c>
      <c r="W1004" t="str">
        <f>IFERROR(IF(INDEX('BD Demog para scores enalazar'!Y$2:'BD Demog para scores enalazar'!Y$3000,MATCH(Formulas!A1004,'BD Demog para scores enalazar'!A$2:'BD Demog para scores enalazar'!A$3000,0))=1,"SI","NO"),"")</f>
        <v>SI</v>
      </c>
      <c r="X1004" s="9" t="str">
        <f>IFERROR(IF(INDEX('BD Demog para scores enalazar'!AJ$2:'BD Demog para scores enalazar'!AJ$3000,MATCH(Formulas!A1004,'BD Demog para scores enalazar'!A$2:'BD Demog para scores enalazar'!A$3000,0))=1,"SI","NO"),"")</f>
        <v>SI</v>
      </c>
      <c r="Y1004" t="str" cm="1">
        <f t="array" ref="Y1004">IF(AND(W1004="NO",X1004="NO"),_xlfn.IFS('Paraclinicos '!K1002&lt;=91,3,'Paraclinicos '!K1002&lt;94,2,'Paraclinicos '!K1002&lt;96,1,'Paraclinicos '!K1002&gt;=96,0),"")</f>
        <v/>
      </c>
      <c r="Z1004" cm="1">
        <f t="array" ref="Z1004">IF(OR(W1004="SI",X1004="SI"),_xlfn.IFS(OR(AND('Paraclinicos '!K1003&lt;=83),AND('Paraclinicos '!K1003&gt;=97,AA1004=2)),3,OR(AND('Paraclinicos '!K1003&lt;=86),AND('Paraclinicos '!K1003&gt;=94,AA1004=2)),2,OR(AND('Paraclinicos '!K1003&lt;=88),AND('Paraclinicos '!K1003&gt;=92,AA1004=2)),1,OR(AND('Paraclinicos '!K1003&gt;=88,'Paraclinicos '!K1003&lt;=92),AND('Paraclinicos '!K1003&gt;=93,AA1004=0)),0),"")</f>
        <v>3</v>
      </c>
      <c r="AA1004" cm="1">
        <f t="array" ref="AA1004">_xlfn.IFS('Paraclinicos '!E1002="","",'Paraclinicos '!E1002="Oxigeno",2,'Paraclinicos '!E1002="Aire",0)</f>
        <v>2</v>
      </c>
    </row>
    <row r="1005" spans="1:27" x14ac:dyDescent="0.25">
      <c r="A1005">
        <f>'Paraclinicos '!A1003</f>
        <v>235</v>
      </c>
      <c r="B1005" s="3">
        <f>'Paraclinicos '!R1003</f>
        <v>44327</v>
      </c>
      <c r="C1005" cm="1">
        <f t="array" ref="C1005">_xlfn.IFS('Paraclinicos '!Q1003="","",'Paraclinicos '!Q1003&gt;60,3,'Paraclinicos '!Q1003&lt;=60,1)</f>
        <v>3</v>
      </c>
      <c r="D1005" t="str">
        <f>IFERROR(IF(INDEX('BD Demog para scores enalazar'!BC$2:BC$3000,MATCH(Formulas!A1005,'BD Demog para scores enalazar'!A$2:A$3000,0))=0,"SI","NO"),"")</f>
        <v>SI</v>
      </c>
      <c r="E1005" cm="1">
        <f t="array" ref="E1005">_xlfn.IFS(D1005="","",D1005="SI",4,D1005="NO",1)</f>
        <v>4</v>
      </c>
      <c r="F1005" cm="1">
        <f t="array" ref="F1005">_xlfn.IFS('Paraclinicos '!B1003="","",'Paraclinicos '!B1003&gt;1,1,'Paraclinicos '!B1003&lt;=1,3)</f>
        <v>3</v>
      </c>
      <c r="G1005" t="str" cm="1">
        <f t="array" ref="G1005">_xlfn.IFS('Paraclinicos '!D1003="","",AND('Paraclinicos '!D1003&gt;=250,'Paraclinicos '!D1003&lt;=500),2,'Paraclinicos '!D1003&gt;500,3,'Paraclinicos '!D1003&lt;250,1)</f>
        <v/>
      </c>
      <c r="H1005" s="50">
        <f t="shared" si="46"/>
        <v>10</v>
      </c>
      <c r="I1005" cm="1">
        <f t="array" ref="I1005">_xlfn.IFS('Paraclinicos '!Q1003="","",'Paraclinicos '!Q1003&gt;=65,1,'Paraclinicos '!Q1003&lt;65,0)</f>
        <v>0</v>
      </c>
      <c r="J1005" cm="1">
        <f t="array" ref="J1005">_xlfn.IFS('Paraclinicos '!I1003="","",'Paraclinicos '!I1003&gt;7,1,'Paraclinicos '!I1003&lt;=7,0)</f>
        <v>1</v>
      </c>
      <c r="K1005" cm="1">
        <f t="array" ref="K1005">_xlfn.IFS('Paraclinicos '!W1003="","",'Paraclinicos '!W1003&lt;=8,1,'Paraclinicos '!W1003&gt;8,0)</f>
        <v>0</v>
      </c>
      <c r="L1005" cm="1">
        <f t="array" ref="L1005">_xlfn.IFS('Paraclinicos '!S1003="","",'Paraclinicos '!S1003&gt;=30,1,'Paraclinicos '!S1003&lt;30,0)</f>
        <v>0</v>
      </c>
      <c r="M1005" cm="1">
        <f t="array" ref="M1005">_xlfn.IFS(OR('Paraclinicos '!T1003="",'Paraclinicos '!U1003=""),"",OR('Paraclinicos '!T1003&lt;=90,'Paraclinicos '!U1003&lt;=60),1,OR('Paraclinicos '!T1003&gt;90,'Paraclinicos '!U1003&gt;60),0)</f>
        <v>0</v>
      </c>
      <c r="N1005" s="45">
        <f t="shared" si="47"/>
        <v>2</v>
      </c>
      <c r="O1005" cm="1">
        <f t="array" ref="O1005">_xlfn.IFS(OR('Paraclinicos '!M1003="",'Paraclinicos '!N1003="",'Paraclinicos '!N1003=0),"",'Paraclinicos '!M1003/'Paraclinicos '!N1003&lt;100,4,'Paraclinicos '!M1003/'Paraclinicos '!N1003&lt;200,3,'Paraclinicos '!M1003/'Paraclinicos '!N1003&lt;300,2,'Paraclinicos '!M1003/'Paraclinicos '!N1003&lt;400,1,'Paraclinicos '!M1003/'Paraclinicos '!N1003&gt;=400,0)</f>
        <v>3</v>
      </c>
      <c r="P1005" cm="1">
        <f t="array" ref="P1005">_xlfn.IFS('Paraclinicos '!C1003="","",'Paraclinicos '!C1003&lt;20,4,'Paraclinicos '!C1003&lt;50,3,'Paraclinicos '!C1003&lt;100,2,'Paraclinicos '!C1003&lt;150,1,'Paraclinicos '!C1003&gt;150,0)</f>
        <v>0</v>
      </c>
      <c r="Q1005" cm="1">
        <f t="array" ref="Q1005">_xlfn.IFS('Paraclinicos '!O1003="","",'Paraclinicos '!O1003&lt;1.2,0,'Paraclinicos '!O1003&lt;2,1,'Paraclinicos '!O1003&lt;3.5,2,'Paraclinicos '!O1003&lt;5,3,'Paraclinicos '!O1003&gt;5,4)</f>
        <v>0</v>
      </c>
      <c r="R1005" t="str" cm="1">
        <f t="array" ref="R1005">_xlfn.IFS('Paraclinicos '!J1003="","",'Paraclinicos '!J1003&lt;1.2,0,'Paraclinicos '!J1003&lt;2,1,'Paraclinicos '!J1003&lt;6,2,'Paraclinicos '!J1003&lt;12,3,'Paraclinicos '!J1003&gt;=12,4)</f>
        <v/>
      </c>
      <c r="S1005" cm="1">
        <f t="array" ref="S1005">_xlfn.IFS('Paraclinicos '!Y1003="","",'Paraclinicos '!Y1003&lt;70,1,'Paraclinicos '!Y1003&gt;=70,0)</f>
        <v>0</v>
      </c>
      <c r="T1005" cm="1">
        <f t="array" ref="T1005">_xlfn.IFS('Paraclinicos '!W1003="","",'Paraclinicos '!W1003&lt;6,4,'Paraclinicos '!W1003&lt;10,3,'Paraclinicos '!W1003&lt;13,2,'Paraclinicos '!W1003&lt;15,1,'Paraclinicos '!W1003=15,0)</f>
        <v>0</v>
      </c>
      <c r="U1005" s="54">
        <f t="shared" si="45"/>
        <v>3</v>
      </c>
      <c r="V1005" cm="1">
        <f t="array" ref="V1005">_xlfn.IFS('Paraclinicos '!S1003="","",OR('Paraclinicos '!S1003&lt;=8,'Paraclinicos '!S1003&gt;=25),3,'Paraclinicos '!S1003&lt;12,1,'Paraclinicos '!S1003&lt;21,0,'Paraclinicos '!S1003&lt;25,2)</f>
        <v>0</v>
      </c>
      <c r="W1005" t="str">
        <f>IFERROR(IF(INDEX('BD Demog para scores enalazar'!Y$2:'BD Demog para scores enalazar'!Y$3000,MATCH(Formulas!A1005,'BD Demog para scores enalazar'!A$2:'BD Demog para scores enalazar'!A$3000,0))=1,"SI","NO"),"")</f>
        <v>SI</v>
      </c>
      <c r="X1005" s="9" t="str">
        <f>IFERROR(IF(INDEX('BD Demog para scores enalazar'!AJ$2:'BD Demog para scores enalazar'!AJ$3000,MATCH(Formulas!A1005,'BD Demog para scores enalazar'!A$2:'BD Demog para scores enalazar'!A$3000,0))=1,"SI","NO"),"")</f>
        <v>SI</v>
      </c>
      <c r="Y1005" t="str" cm="1">
        <f t="array" ref="Y1005">IF(AND(W1005="NO",X1005="NO"),_xlfn.IFS('Paraclinicos '!K1003&lt;=91,3,'Paraclinicos '!K1003&lt;94,2,'Paraclinicos '!K1003&lt;96,1,'Paraclinicos '!K1003&gt;=96,0),"")</f>
        <v/>
      </c>
      <c r="Z1005" cm="1">
        <f t="array" ref="Z1005">IF(OR(W1005="SI",X1005="SI"),_xlfn.IFS(OR(AND('Paraclinicos '!K1004&lt;=83),AND('Paraclinicos '!K1004&gt;=97,AA1005=2)),3,OR(AND('Paraclinicos '!K1004&lt;=86),AND('Paraclinicos '!K1004&gt;=94,AA1005=2)),2,OR(AND('Paraclinicos '!K1004&lt;=88),AND('Paraclinicos '!K1004&gt;=92,AA1005=2)),1,OR(AND('Paraclinicos '!K1004&gt;=88,'Paraclinicos '!K1004&lt;=92),AND('Paraclinicos '!K1004&gt;=93,AA1005=0)),0),"")</f>
        <v>3</v>
      </c>
      <c r="AA1005" cm="1">
        <f t="array" ref="AA1005">_xlfn.IFS('Paraclinicos '!E1003="","",'Paraclinicos '!E1003="Oxigeno",2,'Paraclinicos '!E1003="Aire",0)</f>
        <v>2</v>
      </c>
    </row>
    <row r="1006" spans="1:27" x14ac:dyDescent="0.25">
      <c r="A1006">
        <f>'Paraclinicos '!A1004</f>
        <v>235</v>
      </c>
      <c r="B1006" s="3">
        <f>'Paraclinicos '!R1004</f>
        <v>44329</v>
      </c>
      <c r="C1006" cm="1">
        <f t="array" ref="C1006">_xlfn.IFS('Paraclinicos '!Q1004="","",'Paraclinicos '!Q1004&gt;60,3,'Paraclinicos '!Q1004&lt;=60,1)</f>
        <v>3</v>
      </c>
      <c r="D1006" t="str">
        <f>IFERROR(IF(INDEX('BD Demog para scores enalazar'!BC$2:BC$3000,MATCH(Formulas!A1006,'BD Demog para scores enalazar'!A$2:A$3000,0))=0,"SI","NO"),"")</f>
        <v>SI</v>
      </c>
      <c r="E1006" cm="1">
        <f t="array" ref="E1006">_xlfn.IFS(D1006="","",D1006="SI",4,D1006="NO",1)</f>
        <v>4</v>
      </c>
      <c r="F1006" cm="1">
        <f t="array" ref="F1006">_xlfn.IFS('Paraclinicos '!B1004="","",'Paraclinicos '!B1004&gt;1,1,'Paraclinicos '!B1004&lt;=1,3)</f>
        <v>3</v>
      </c>
      <c r="G1006" t="str" cm="1">
        <f t="array" ref="G1006">_xlfn.IFS('Paraclinicos '!D1004="","",AND('Paraclinicos '!D1004&gt;=250,'Paraclinicos '!D1004&lt;=500),2,'Paraclinicos '!D1004&gt;500,3,'Paraclinicos '!D1004&lt;250,1)</f>
        <v/>
      </c>
      <c r="H1006" s="50">
        <f t="shared" si="46"/>
        <v>10</v>
      </c>
      <c r="I1006" cm="1">
        <f t="array" ref="I1006">_xlfn.IFS('Paraclinicos '!Q1004="","",'Paraclinicos '!Q1004&gt;=65,1,'Paraclinicos '!Q1004&lt;65,0)</f>
        <v>0</v>
      </c>
      <c r="J1006" cm="1">
        <f t="array" ref="J1006">_xlfn.IFS('Paraclinicos '!I1004="","",'Paraclinicos '!I1004&gt;7,1,'Paraclinicos '!I1004&lt;=7,0)</f>
        <v>1</v>
      </c>
      <c r="K1006" cm="1">
        <f t="array" ref="K1006">_xlfn.IFS('Paraclinicos '!W1004="","",'Paraclinicos '!W1004&lt;=8,1,'Paraclinicos '!W1004&gt;8,0)</f>
        <v>0</v>
      </c>
      <c r="L1006" cm="1">
        <f t="array" ref="L1006">_xlfn.IFS('Paraclinicos '!S1004="","",'Paraclinicos '!S1004&gt;=30,1,'Paraclinicos '!S1004&lt;30,0)</f>
        <v>0</v>
      </c>
      <c r="M1006" cm="1">
        <f t="array" ref="M1006">_xlfn.IFS(OR('Paraclinicos '!T1004="",'Paraclinicos '!U1004=""),"",OR('Paraclinicos '!T1004&lt;=90,'Paraclinicos '!U1004&lt;=60),1,OR('Paraclinicos '!T1004&gt;90,'Paraclinicos '!U1004&gt;60),0)</f>
        <v>0</v>
      </c>
      <c r="N1006" s="45">
        <f t="shared" si="47"/>
        <v>2</v>
      </c>
      <c r="O1006" cm="1">
        <f t="array" ref="O1006">_xlfn.IFS(OR('Paraclinicos '!M1004="",'Paraclinicos '!N1004="",'Paraclinicos '!N1004=0),"",'Paraclinicos '!M1004/'Paraclinicos '!N1004&lt;100,4,'Paraclinicos '!M1004/'Paraclinicos '!N1004&lt;200,3,'Paraclinicos '!M1004/'Paraclinicos '!N1004&lt;300,2,'Paraclinicos '!M1004/'Paraclinicos '!N1004&lt;400,1,'Paraclinicos '!M1004/'Paraclinicos '!N1004&gt;=400,0)</f>
        <v>3</v>
      </c>
      <c r="P1006" cm="1">
        <f t="array" ref="P1006">_xlfn.IFS('Paraclinicos '!C1004="","",'Paraclinicos '!C1004&lt;20,4,'Paraclinicos '!C1004&lt;50,3,'Paraclinicos '!C1004&lt;100,2,'Paraclinicos '!C1004&lt;150,1,'Paraclinicos '!C1004&gt;150,0)</f>
        <v>0</v>
      </c>
      <c r="Q1006" cm="1">
        <f t="array" ref="Q1006">_xlfn.IFS('Paraclinicos '!O1004="","",'Paraclinicos '!O1004&lt;1.2,0,'Paraclinicos '!O1004&lt;2,1,'Paraclinicos '!O1004&lt;3.5,2,'Paraclinicos '!O1004&lt;5,3,'Paraclinicos '!O1004&gt;5,4)</f>
        <v>0</v>
      </c>
      <c r="R1006" t="str" cm="1">
        <f t="array" ref="R1006">_xlfn.IFS('Paraclinicos '!J1004="","",'Paraclinicos '!J1004&lt;1.2,0,'Paraclinicos '!J1004&lt;2,1,'Paraclinicos '!J1004&lt;6,2,'Paraclinicos '!J1004&lt;12,3,'Paraclinicos '!J1004&gt;=12,4)</f>
        <v/>
      </c>
      <c r="S1006" cm="1">
        <f t="array" ref="S1006">_xlfn.IFS('Paraclinicos '!Y1004="","",'Paraclinicos '!Y1004&lt;70,1,'Paraclinicos '!Y1004&gt;=70,0)</f>
        <v>0</v>
      </c>
      <c r="T1006" cm="1">
        <f t="array" ref="T1006">_xlfn.IFS('Paraclinicos '!W1004="","",'Paraclinicos '!W1004&lt;6,4,'Paraclinicos '!W1004&lt;10,3,'Paraclinicos '!W1004&lt;13,2,'Paraclinicos '!W1004&lt;15,1,'Paraclinicos '!W1004=15,0)</f>
        <v>0</v>
      </c>
      <c r="U1006" s="54">
        <f t="shared" si="45"/>
        <v>3</v>
      </c>
      <c r="V1006" cm="1">
        <f t="array" ref="V1006">_xlfn.IFS('Paraclinicos '!S1004="","",OR('Paraclinicos '!S1004&lt;=8,'Paraclinicos '!S1004&gt;=25),3,'Paraclinicos '!S1004&lt;12,1,'Paraclinicos '!S1004&lt;21,0,'Paraclinicos '!S1004&lt;25,2)</f>
        <v>2</v>
      </c>
      <c r="W1006" t="str">
        <f>IFERROR(IF(INDEX('BD Demog para scores enalazar'!Y$2:'BD Demog para scores enalazar'!Y$3000,MATCH(Formulas!A1006,'BD Demog para scores enalazar'!A$2:'BD Demog para scores enalazar'!A$3000,0))=1,"SI","NO"),"")</f>
        <v>SI</v>
      </c>
      <c r="X1006" s="9" t="str">
        <f>IFERROR(IF(INDEX('BD Demog para scores enalazar'!AJ$2:'BD Demog para scores enalazar'!AJ$3000,MATCH(Formulas!A1006,'BD Demog para scores enalazar'!A$2:'BD Demog para scores enalazar'!A$3000,0))=1,"SI","NO"),"")</f>
        <v>SI</v>
      </c>
      <c r="Y1006" t="str" cm="1">
        <f t="array" ref="Y1006">IF(AND(W1006="NO",X1006="NO"),_xlfn.IFS('Paraclinicos '!K1004&lt;=91,3,'Paraclinicos '!K1004&lt;94,2,'Paraclinicos '!K1004&lt;96,1,'Paraclinicos '!K1004&gt;=96,0),"")</f>
        <v/>
      </c>
      <c r="Z1006" cm="1">
        <f t="array" ref="Z1006">IF(OR(W1006="SI",X1006="SI"),_xlfn.IFS(OR(AND('Paraclinicos '!K1005&lt;=83),AND('Paraclinicos '!K1005&gt;=97,AA1006=2)),3,OR(AND('Paraclinicos '!K1005&lt;=86),AND('Paraclinicos '!K1005&gt;=94,AA1006=2)),2,OR(AND('Paraclinicos '!K1005&lt;=88),AND('Paraclinicos '!K1005&gt;=92,AA1006=2)),1,OR(AND('Paraclinicos '!K1005&gt;=88,'Paraclinicos '!K1005&lt;=92),AND('Paraclinicos '!K1005&gt;=93,AA1006=0)),0),"")</f>
        <v>3</v>
      </c>
      <c r="AA1006" cm="1">
        <f t="array" ref="AA1006">_xlfn.IFS('Paraclinicos '!E1004="","",'Paraclinicos '!E1004="Oxigeno",2,'Paraclinicos '!E1004="Aire",0)</f>
        <v>2</v>
      </c>
    </row>
    <row r="1007" spans="1:27" x14ac:dyDescent="0.25">
      <c r="A1007">
        <f>'Paraclinicos '!A1005</f>
        <v>235</v>
      </c>
      <c r="B1007" s="3">
        <f>'Paraclinicos '!R1005</f>
        <v>44331</v>
      </c>
      <c r="C1007" cm="1">
        <f t="array" ref="C1007">_xlfn.IFS('Paraclinicos '!Q1005="","",'Paraclinicos '!Q1005&gt;60,3,'Paraclinicos '!Q1005&lt;=60,1)</f>
        <v>3</v>
      </c>
      <c r="D1007" t="str">
        <f>IFERROR(IF(INDEX('BD Demog para scores enalazar'!BC$2:BC$3000,MATCH(Formulas!A1007,'BD Demog para scores enalazar'!A$2:A$3000,0))=0,"SI","NO"),"")</f>
        <v>SI</v>
      </c>
      <c r="E1007" cm="1">
        <f t="array" ref="E1007">_xlfn.IFS(D1007="","",D1007="SI",4,D1007="NO",1)</f>
        <v>4</v>
      </c>
      <c r="F1007" cm="1">
        <f t="array" ref="F1007">_xlfn.IFS('Paraclinicos '!B1005="","",'Paraclinicos '!B1005&gt;1,1,'Paraclinicos '!B1005&lt;=1,3)</f>
        <v>3</v>
      </c>
      <c r="G1007" cm="1">
        <f t="array" ref="G1007">_xlfn.IFS('Paraclinicos '!D1005="","",AND('Paraclinicos '!D1005&gt;=250,'Paraclinicos '!D1005&lt;=500),2,'Paraclinicos '!D1005&gt;500,3,'Paraclinicos '!D1005&lt;250,1)</f>
        <v>2</v>
      </c>
      <c r="H1007" s="50">
        <f t="shared" si="46"/>
        <v>12</v>
      </c>
      <c r="I1007" cm="1">
        <f t="array" ref="I1007">_xlfn.IFS('Paraclinicos '!Q1005="","",'Paraclinicos '!Q1005&gt;=65,1,'Paraclinicos '!Q1005&lt;65,0)</f>
        <v>0</v>
      </c>
      <c r="J1007" cm="1">
        <f t="array" ref="J1007">_xlfn.IFS('Paraclinicos '!I1005="","",'Paraclinicos '!I1005&gt;7,1,'Paraclinicos '!I1005&lt;=7,0)</f>
        <v>1</v>
      </c>
      <c r="K1007" cm="1">
        <f t="array" ref="K1007">_xlfn.IFS('Paraclinicos '!W1005="","",'Paraclinicos '!W1005&lt;=8,1,'Paraclinicos '!W1005&gt;8,0)</f>
        <v>0</v>
      </c>
      <c r="L1007" cm="1">
        <f t="array" ref="L1007">_xlfn.IFS('Paraclinicos '!S1005="","",'Paraclinicos '!S1005&gt;=30,1,'Paraclinicos '!S1005&lt;30,0)</f>
        <v>0</v>
      </c>
      <c r="M1007" cm="1">
        <f t="array" ref="M1007">_xlfn.IFS(OR('Paraclinicos '!T1005="",'Paraclinicos '!U1005=""),"",OR('Paraclinicos '!T1005&lt;=90,'Paraclinicos '!U1005&lt;=60),1,OR('Paraclinicos '!T1005&gt;90,'Paraclinicos '!U1005&gt;60),0)</f>
        <v>0</v>
      </c>
      <c r="N1007" s="45">
        <f t="shared" si="47"/>
        <v>2</v>
      </c>
      <c r="O1007" cm="1">
        <f t="array" ref="O1007">_xlfn.IFS(OR('Paraclinicos '!M1005="",'Paraclinicos '!N1005="",'Paraclinicos '!N1005=0),"",'Paraclinicos '!M1005/'Paraclinicos '!N1005&lt;100,4,'Paraclinicos '!M1005/'Paraclinicos '!N1005&lt;200,3,'Paraclinicos '!M1005/'Paraclinicos '!N1005&lt;300,2,'Paraclinicos '!M1005/'Paraclinicos '!N1005&lt;400,1,'Paraclinicos '!M1005/'Paraclinicos '!N1005&gt;=400,0)</f>
        <v>2</v>
      </c>
      <c r="P1007" cm="1">
        <f t="array" ref="P1007">_xlfn.IFS('Paraclinicos '!C1005="","",'Paraclinicos '!C1005&lt;20,4,'Paraclinicos '!C1005&lt;50,3,'Paraclinicos '!C1005&lt;100,2,'Paraclinicos '!C1005&lt;150,1,'Paraclinicos '!C1005&gt;150,0)</f>
        <v>0</v>
      </c>
      <c r="Q1007" cm="1">
        <f t="array" ref="Q1007">_xlfn.IFS('Paraclinicos '!O1005="","",'Paraclinicos '!O1005&lt;1.2,0,'Paraclinicos '!O1005&lt;2,1,'Paraclinicos '!O1005&lt;3.5,2,'Paraclinicos '!O1005&lt;5,3,'Paraclinicos '!O1005&gt;5,4)</f>
        <v>0</v>
      </c>
      <c r="R1007" t="str" cm="1">
        <f t="array" ref="R1007">_xlfn.IFS('Paraclinicos '!J1005="","",'Paraclinicos '!J1005&lt;1.2,0,'Paraclinicos '!J1005&lt;2,1,'Paraclinicos '!J1005&lt;6,2,'Paraclinicos '!J1005&lt;12,3,'Paraclinicos '!J1005&gt;=12,4)</f>
        <v/>
      </c>
      <c r="S1007" cm="1">
        <f t="array" ref="S1007">_xlfn.IFS('Paraclinicos '!Y1005="","",'Paraclinicos '!Y1005&lt;70,1,'Paraclinicos '!Y1005&gt;=70,0)</f>
        <v>0</v>
      </c>
      <c r="T1007" cm="1">
        <f t="array" ref="T1007">_xlfn.IFS('Paraclinicos '!W1005="","",'Paraclinicos '!W1005&lt;6,4,'Paraclinicos '!W1005&lt;10,3,'Paraclinicos '!W1005&lt;13,2,'Paraclinicos '!W1005&lt;15,1,'Paraclinicos '!W1005=15,0)</f>
        <v>0</v>
      </c>
      <c r="U1007" s="54">
        <f t="shared" si="45"/>
        <v>2</v>
      </c>
      <c r="V1007" cm="1">
        <f t="array" ref="V1007">_xlfn.IFS('Paraclinicos '!S1005="","",OR('Paraclinicos '!S1005&lt;=8,'Paraclinicos '!S1005&gt;=25),3,'Paraclinicos '!S1005&lt;12,1,'Paraclinicos '!S1005&lt;21,0,'Paraclinicos '!S1005&lt;25,2)</f>
        <v>2</v>
      </c>
      <c r="W1007" t="str">
        <f>IFERROR(IF(INDEX('BD Demog para scores enalazar'!Y$2:'BD Demog para scores enalazar'!Y$3000,MATCH(Formulas!A1007,'BD Demog para scores enalazar'!A$2:'BD Demog para scores enalazar'!A$3000,0))=1,"SI","NO"),"")</f>
        <v>SI</v>
      </c>
      <c r="X1007" s="9" t="str">
        <f>IFERROR(IF(INDEX('BD Demog para scores enalazar'!AJ$2:'BD Demog para scores enalazar'!AJ$3000,MATCH(Formulas!A1007,'BD Demog para scores enalazar'!A$2:'BD Demog para scores enalazar'!A$3000,0))=1,"SI","NO"),"")</f>
        <v>SI</v>
      </c>
      <c r="Y1007" t="str" cm="1">
        <f t="array" ref="Y1007">IF(AND(W1007="NO",X1007="NO"),_xlfn.IFS('Paraclinicos '!K1005&lt;=91,3,'Paraclinicos '!K1005&lt;94,2,'Paraclinicos '!K1005&lt;96,1,'Paraclinicos '!K1005&gt;=96,0),"")</f>
        <v/>
      </c>
      <c r="Z1007" cm="1">
        <f t="array" ref="Z1007">IF(OR(W1007="SI",X1007="SI"),_xlfn.IFS(OR(AND('Paraclinicos '!K1006&lt;=83),AND('Paraclinicos '!K1006&gt;=97,AA1007=2)),3,OR(AND('Paraclinicos '!K1006&lt;=86),AND('Paraclinicos '!K1006&gt;=94,AA1007=2)),2,OR(AND('Paraclinicos '!K1006&lt;=88),AND('Paraclinicos '!K1006&gt;=92,AA1007=2)),1,OR(AND('Paraclinicos '!K1006&gt;=88,'Paraclinicos '!K1006&lt;=92),AND('Paraclinicos '!K1006&gt;=93,AA1007=0)),0),"")</f>
        <v>1</v>
      </c>
      <c r="AA1007" cm="1">
        <f t="array" ref="AA1007">_xlfn.IFS('Paraclinicos '!E1005="","",'Paraclinicos '!E1005="Oxigeno",2,'Paraclinicos '!E1005="Aire",0)</f>
        <v>2</v>
      </c>
    </row>
    <row r="1008" spans="1:27" x14ac:dyDescent="0.25">
      <c r="A1008">
        <f>'Paraclinicos '!A1006</f>
        <v>236</v>
      </c>
      <c r="B1008" s="3">
        <f>'Paraclinicos '!R1006</f>
        <v>44320</v>
      </c>
      <c r="C1008" cm="1">
        <f t="array" ref="C1008">_xlfn.IFS('Paraclinicos '!Q1006="","",'Paraclinicos '!Q1006&gt;60,3,'Paraclinicos '!Q1006&lt;=60,1)</f>
        <v>3</v>
      </c>
      <c r="D1008" t="str">
        <f>IFERROR(IF(INDEX('BD Demog para scores enalazar'!BC$2:BC$3000,MATCH(Formulas!A1008,'BD Demog para scores enalazar'!A$2:A$3000,0))=0,"SI","NO"),"")</f>
        <v>SI</v>
      </c>
      <c r="E1008" cm="1">
        <f t="array" ref="E1008">_xlfn.IFS(D1008="","",D1008="SI",4,D1008="NO",1)</f>
        <v>4</v>
      </c>
      <c r="F1008" cm="1">
        <f t="array" ref="F1008">_xlfn.IFS('Paraclinicos '!B1006="","",'Paraclinicos '!B1006&gt;1,1,'Paraclinicos '!B1006&lt;=1,3)</f>
        <v>1</v>
      </c>
      <c r="G1008" cm="1">
        <f t="array" ref="G1008">_xlfn.IFS('Paraclinicos '!D1006="","",AND('Paraclinicos '!D1006&gt;=250,'Paraclinicos '!D1006&lt;=500),2,'Paraclinicos '!D1006&gt;500,3,'Paraclinicos '!D1006&lt;250,1)</f>
        <v>3</v>
      </c>
      <c r="H1008" s="50">
        <f t="shared" si="46"/>
        <v>11</v>
      </c>
      <c r="I1008" cm="1">
        <f t="array" ref="I1008">_xlfn.IFS('Paraclinicos '!Q1006="","",'Paraclinicos '!Q1006&gt;=65,1,'Paraclinicos '!Q1006&lt;65,0)</f>
        <v>0</v>
      </c>
      <c r="J1008" cm="1">
        <f t="array" ref="J1008">_xlfn.IFS('Paraclinicos '!I1006="","",'Paraclinicos '!I1006&gt;7,1,'Paraclinicos '!I1006&lt;=7,0)</f>
        <v>1</v>
      </c>
      <c r="K1008" cm="1">
        <f t="array" ref="K1008">_xlfn.IFS('Paraclinicos '!W1006="","",'Paraclinicos '!W1006&lt;=8,1,'Paraclinicos '!W1006&gt;8,0)</f>
        <v>0</v>
      </c>
      <c r="L1008" cm="1">
        <f t="array" ref="L1008">_xlfn.IFS('Paraclinicos '!S1006="","",'Paraclinicos '!S1006&gt;=30,1,'Paraclinicos '!S1006&lt;30,0)</f>
        <v>1</v>
      </c>
      <c r="M1008" cm="1">
        <f t="array" ref="M1008">_xlfn.IFS(OR('Paraclinicos '!T1006="",'Paraclinicos '!U1006=""),"",OR('Paraclinicos '!T1006&lt;=90,'Paraclinicos '!U1006&lt;=60),1,OR('Paraclinicos '!T1006&gt;90,'Paraclinicos '!U1006&gt;60),0)</f>
        <v>0</v>
      </c>
      <c r="N1008" s="45">
        <f t="shared" si="47"/>
        <v>3</v>
      </c>
      <c r="O1008" cm="1">
        <f t="array" ref="O1008">_xlfn.IFS(OR('Paraclinicos '!M1006="",'Paraclinicos '!N1006="",'Paraclinicos '!N1006=0),"",'Paraclinicos '!M1006/'Paraclinicos '!N1006&lt;100,4,'Paraclinicos '!M1006/'Paraclinicos '!N1006&lt;200,3,'Paraclinicos '!M1006/'Paraclinicos '!N1006&lt;300,2,'Paraclinicos '!M1006/'Paraclinicos '!N1006&lt;400,1,'Paraclinicos '!M1006/'Paraclinicos '!N1006&gt;=400,0)</f>
        <v>1</v>
      </c>
      <c r="P1008" cm="1">
        <f t="array" ref="P1008">_xlfn.IFS('Paraclinicos '!C1006="","",'Paraclinicos '!C1006&lt;20,4,'Paraclinicos '!C1006&lt;50,3,'Paraclinicos '!C1006&lt;100,2,'Paraclinicos '!C1006&lt;150,1,'Paraclinicos '!C1006&gt;150,0)</f>
        <v>0</v>
      </c>
      <c r="Q1008" cm="1">
        <f t="array" ref="Q1008">_xlfn.IFS('Paraclinicos '!O1006="","",'Paraclinicos '!O1006&lt;1.2,0,'Paraclinicos '!O1006&lt;2,1,'Paraclinicos '!O1006&lt;3.5,2,'Paraclinicos '!O1006&lt;5,3,'Paraclinicos '!O1006&gt;5,4)</f>
        <v>0</v>
      </c>
      <c r="R1008" cm="1">
        <f t="array" ref="R1008">_xlfn.IFS('Paraclinicos '!J1006="","",'Paraclinicos '!J1006&lt;1.2,0,'Paraclinicos '!J1006&lt;2,1,'Paraclinicos '!J1006&lt;6,2,'Paraclinicos '!J1006&lt;12,3,'Paraclinicos '!J1006&gt;=12,4)</f>
        <v>0</v>
      </c>
      <c r="S1008" cm="1">
        <f t="array" ref="S1008">_xlfn.IFS('Paraclinicos '!Y1006="","",'Paraclinicos '!Y1006&lt;70,1,'Paraclinicos '!Y1006&gt;=70,0)</f>
        <v>0</v>
      </c>
      <c r="T1008" cm="1">
        <f t="array" ref="T1008">_xlfn.IFS('Paraclinicos '!W1006="","",'Paraclinicos '!W1006&lt;6,4,'Paraclinicos '!W1006&lt;10,3,'Paraclinicos '!W1006&lt;13,2,'Paraclinicos '!W1006&lt;15,1,'Paraclinicos '!W1006=15,0)</f>
        <v>0</v>
      </c>
      <c r="U1008" s="54">
        <f t="shared" si="45"/>
        <v>1</v>
      </c>
      <c r="V1008" cm="1">
        <f t="array" ref="V1008">_xlfn.IFS('Paraclinicos '!S1006="","",OR('Paraclinicos '!S1006&lt;=8,'Paraclinicos '!S1006&gt;=25),3,'Paraclinicos '!S1006&lt;12,1,'Paraclinicos '!S1006&lt;21,0,'Paraclinicos '!S1006&lt;25,2)</f>
        <v>3</v>
      </c>
      <c r="W1008" t="str">
        <f>IFERROR(IF(INDEX('BD Demog para scores enalazar'!Y$2:'BD Demog para scores enalazar'!Y$3000,MATCH(Formulas!A1008,'BD Demog para scores enalazar'!A$2:'BD Demog para scores enalazar'!A$3000,0))=1,"SI","NO"),"")</f>
        <v>NO</v>
      </c>
      <c r="X1008" s="9" t="str">
        <f>IFERROR(IF(INDEX('BD Demog para scores enalazar'!AJ$2:'BD Demog para scores enalazar'!AJ$3000,MATCH(Formulas!A1008,'BD Demog para scores enalazar'!A$2:'BD Demog para scores enalazar'!A$3000,0))=1,"SI","NO"),"")</f>
        <v>NO</v>
      </c>
      <c r="Y1008" cm="1">
        <f t="array" ref="Y1008">IF(AND(W1008="NO",X1008="NO"),_xlfn.IFS('Paraclinicos '!K1006&lt;=91,3,'Paraclinicos '!K1006&lt;94,2,'Paraclinicos '!K1006&lt;96,1,'Paraclinicos '!K1006&gt;=96,0),"")</f>
        <v>2</v>
      </c>
      <c r="Z1008" t="str" cm="1">
        <f t="array" ref="Z1008">IF(OR(W1008="SI",X1008="SI"),_xlfn.IFS(OR(AND('Paraclinicos '!K1007&lt;=83),AND('Paraclinicos '!K1007&gt;=97,AA1008=2)),3,OR(AND('Paraclinicos '!K1007&lt;=86),AND('Paraclinicos '!K1007&gt;=94,AA1008=2)),2,OR(AND('Paraclinicos '!K1007&lt;=88),AND('Paraclinicos '!K1007&gt;=92,AA1008=2)),1,OR(AND('Paraclinicos '!K1007&gt;=88,'Paraclinicos '!K1007&lt;=92),AND('Paraclinicos '!K1007&gt;=93,AA1008=0)),0),"")</f>
        <v/>
      </c>
      <c r="AA1008" cm="1">
        <f t="array" ref="AA1008">_xlfn.IFS('Paraclinicos '!E1006="","",'Paraclinicos '!E1006="Oxigeno",2,'Paraclinicos '!E1006="Aire",0)</f>
        <v>2</v>
      </c>
    </row>
    <row r="1009" spans="1:27" x14ac:dyDescent="0.25">
      <c r="A1009">
        <f>'Paraclinicos '!A1007</f>
        <v>236</v>
      </c>
      <c r="B1009" s="3">
        <f>'Paraclinicos '!R1007</f>
        <v>44321</v>
      </c>
      <c r="C1009" cm="1">
        <f t="array" ref="C1009">_xlfn.IFS('Paraclinicos '!Q1007="","",'Paraclinicos '!Q1007&gt;60,3,'Paraclinicos '!Q1007&lt;=60,1)</f>
        <v>3</v>
      </c>
      <c r="D1009" t="str">
        <f>IFERROR(IF(INDEX('BD Demog para scores enalazar'!BC$2:BC$3000,MATCH(Formulas!A1009,'BD Demog para scores enalazar'!A$2:A$3000,0))=0,"SI","NO"),"")</f>
        <v>SI</v>
      </c>
      <c r="E1009" cm="1">
        <f t="array" ref="E1009">_xlfn.IFS(D1009="","",D1009="SI",4,D1009="NO",1)</f>
        <v>4</v>
      </c>
      <c r="F1009" cm="1">
        <f t="array" ref="F1009">_xlfn.IFS('Paraclinicos '!B1007="","",'Paraclinicos '!B1007&gt;1,1,'Paraclinicos '!B1007&lt;=1,3)</f>
        <v>1</v>
      </c>
      <c r="G1009" cm="1">
        <f t="array" ref="G1009">_xlfn.IFS('Paraclinicos '!D1007="","",AND('Paraclinicos '!D1007&gt;=250,'Paraclinicos '!D1007&lt;=500),2,'Paraclinicos '!D1007&gt;500,3,'Paraclinicos '!D1007&lt;250,1)</f>
        <v>3</v>
      </c>
      <c r="H1009" s="50">
        <f t="shared" si="46"/>
        <v>11</v>
      </c>
      <c r="I1009" cm="1">
        <f t="array" ref="I1009">_xlfn.IFS('Paraclinicos '!Q1007="","",'Paraclinicos '!Q1007&gt;=65,1,'Paraclinicos '!Q1007&lt;65,0)</f>
        <v>0</v>
      </c>
      <c r="J1009" cm="1">
        <f t="array" ref="J1009">_xlfn.IFS('Paraclinicos '!I1007="","",'Paraclinicos '!I1007&gt;7,1,'Paraclinicos '!I1007&lt;=7,0)</f>
        <v>1</v>
      </c>
      <c r="K1009" cm="1">
        <f t="array" ref="K1009">_xlfn.IFS('Paraclinicos '!W1007="","",'Paraclinicos '!W1007&lt;=8,1,'Paraclinicos '!W1007&gt;8,0)</f>
        <v>0</v>
      </c>
      <c r="L1009" cm="1">
        <f t="array" ref="L1009">_xlfn.IFS('Paraclinicos '!S1007="","",'Paraclinicos '!S1007&gt;=30,1,'Paraclinicos '!S1007&lt;30,0)</f>
        <v>0</v>
      </c>
      <c r="M1009" cm="1">
        <f t="array" ref="M1009">_xlfn.IFS(OR('Paraclinicos '!T1007="",'Paraclinicos '!U1007=""),"",OR('Paraclinicos '!T1007&lt;=90,'Paraclinicos '!U1007&lt;=60),1,OR('Paraclinicos '!T1007&gt;90,'Paraclinicos '!U1007&gt;60),0)</f>
        <v>0</v>
      </c>
      <c r="N1009" s="45">
        <f t="shared" si="47"/>
        <v>3</v>
      </c>
      <c r="O1009" cm="1">
        <f t="array" ref="O1009">_xlfn.IFS(OR('Paraclinicos '!M1007="",'Paraclinicos '!N1007="",'Paraclinicos '!N1007=0),"",'Paraclinicos '!M1007/'Paraclinicos '!N1007&lt;100,4,'Paraclinicos '!M1007/'Paraclinicos '!N1007&lt;200,3,'Paraclinicos '!M1007/'Paraclinicos '!N1007&lt;300,2,'Paraclinicos '!M1007/'Paraclinicos '!N1007&lt;400,1,'Paraclinicos '!M1007/'Paraclinicos '!N1007&gt;=400,0)</f>
        <v>0</v>
      </c>
      <c r="P1009" cm="1">
        <f t="array" ref="P1009">_xlfn.IFS('Paraclinicos '!C1007="","",'Paraclinicos '!C1007&lt;20,4,'Paraclinicos '!C1007&lt;50,3,'Paraclinicos '!C1007&lt;100,2,'Paraclinicos '!C1007&lt;150,1,'Paraclinicos '!C1007&gt;150,0)</f>
        <v>0</v>
      </c>
      <c r="Q1009" cm="1">
        <f t="array" ref="Q1009">_xlfn.IFS('Paraclinicos '!O1007="","",'Paraclinicos '!O1007&lt;1.2,0,'Paraclinicos '!O1007&lt;2,1,'Paraclinicos '!O1007&lt;3.5,2,'Paraclinicos '!O1007&lt;5,3,'Paraclinicos '!O1007&gt;5,4)</f>
        <v>0</v>
      </c>
      <c r="R1009" cm="1">
        <f t="array" ref="R1009">_xlfn.IFS('Paraclinicos '!J1007="","",'Paraclinicos '!J1007&lt;1.2,0,'Paraclinicos '!J1007&lt;2,1,'Paraclinicos '!J1007&lt;6,2,'Paraclinicos '!J1007&lt;12,3,'Paraclinicos '!J1007&gt;=12,4)</f>
        <v>0</v>
      </c>
      <c r="S1009" cm="1">
        <f t="array" ref="S1009">_xlfn.IFS('Paraclinicos '!Y1007="","",'Paraclinicos '!Y1007&lt;70,1,'Paraclinicos '!Y1007&gt;=70,0)</f>
        <v>0</v>
      </c>
      <c r="T1009" cm="1">
        <f t="array" ref="T1009">_xlfn.IFS('Paraclinicos '!W1007="","",'Paraclinicos '!W1007&lt;6,4,'Paraclinicos '!W1007&lt;10,3,'Paraclinicos '!W1007&lt;13,2,'Paraclinicos '!W1007&lt;15,1,'Paraclinicos '!W1007=15,0)</f>
        <v>2</v>
      </c>
      <c r="U1009" s="54">
        <f t="shared" si="45"/>
        <v>2</v>
      </c>
      <c r="V1009" cm="1">
        <f t="array" ref="V1009">_xlfn.IFS('Paraclinicos '!S1007="","",OR('Paraclinicos '!S1007&lt;=8,'Paraclinicos '!S1007&gt;=25),3,'Paraclinicos '!S1007&lt;12,1,'Paraclinicos '!S1007&lt;21,0,'Paraclinicos '!S1007&lt;25,2)</f>
        <v>2</v>
      </c>
      <c r="W1009" t="str">
        <f>IFERROR(IF(INDEX('BD Demog para scores enalazar'!Y$2:'BD Demog para scores enalazar'!Y$3000,MATCH(Formulas!A1009,'BD Demog para scores enalazar'!A$2:'BD Demog para scores enalazar'!A$3000,0))=1,"SI","NO"),"")</f>
        <v>NO</v>
      </c>
      <c r="X1009" s="9" t="str">
        <f>IFERROR(IF(INDEX('BD Demog para scores enalazar'!AJ$2:'BD Demog para scores enalazar'!AJ$3000,MATCH(Formulas!A1009,'BD Demog para scores enalazar'!A$2:'BD Demog para scores enalazar'!A$3000,0))=1,"SI","NO"),"")</f>
        <v>NO</v>
      </c>
      <c r="Y1009" cm="1">
        <f t="array" ref="Y1009">IF(AND(W1009="NO",X1009="NO"),_xlfn.IFS('Paraclinicos '!K1007&lt;=91,3,'Paraclinicos '!K1007&lt;94,2,'Paraclinicos '!K1007&lt;96,1,'Paraclinicos '!K1007&gt;=96,0),"")</f>
        <v>1</v>
      </c>
      <c r="Z1009" t="str" cm="1">
        <f t="array" ref="Z1009">IF(OR(W1009="SI",X1009="SI"),_xlfn.IFS(OR(AND('Paraclinicos '!K1008&lt;=83),AND('Paraclinicos '!K1008&gt;=97,AA1009=2)),3,OR(AND('Paraclinicos '!K1008&lt;=86),AND('Paraclinicos '!K1008&gt;=94,AA1009=2)),2,OR(AND('Paraclinicos '!K1008&lt;=88),AND('Paraclinicos '!K1008&gt;=92,AA1009=2)),1,OR(AND('Paraclinicos '!K1008&gt;=88,'Paraclinicos '!K1008&lt;=92),AND('Paraclinicos '!K1008&gt;=93,AA1009=0)),0),"")</f>
        <v/>
      </c>
      <c r="AA1009" cm="1">
        <f t="array" ref="AA1009">_xlfn.IFS('Paraclinicos '!E1007="","",'Paraclinicos '!E1007="Oxigeno",2,'Paraclinicos '!E1007="Aire",0)</f>
        <v>2</v>
      </c>
    </row>
    <row r="1010" spans="1:27" x14ac:dyDescent="0.25">
      <c r="A1010">
        <f>'Paraclinicos '!A1008</f>
        <v>236</v>
      </c>
      <c r="B1010" s="3">
        <f>'Paraclinicos '!R1008</f>
        <v>44323</v>
      </c>
      <c r="C1010" cm="1">
        <f t="array" ref="C1010">_xlfn.IFS('Paraclinicos '!Q1008="","",'Paraclinicos '!Q1008&gt;60,3,'Paraclinicos '!Q1008&lt;=60,1)</f>
        <v>3</v>
      </c>
      <c r="D1010" t="str">
        <f>IFERROR(IF(INDEX('BD Demog para scores enalazar'!BC$2:BC$3000,MATCH(Formulas!A1010,'BD Demog para scores enalazar'!A$2:A$3000,0))=0,"SI","NO"),"")</f>
        <v>SI</v>
      </c>
      <c r="E1010" cm="1">
        <f t="array" ref="E1010">_xlfn.IFS(D1010="","",D1010="SI",4,D1010="NO",1)</f>
        <v>4</v>
      </c>
      <c r="F1010" cm="1">
        <f t="array" ref="F1010">_xlfn.IFS('Paraclinicos '!B1008="","",'Paraclinicos '!B1008&gt;1,1,'Paraclinicos '!B1008&lt;=1,3)</f>
        <v>3</v>
      </c>
      <c r="G1010" t="str" cm="1">
        <f t="array" ref="G1010">_xlfn.IFS('Paraclinicos '!D1008="","",AND('Paraclinicos '!D1008&gt;=250,'Paraclinicos '!D1008&lt;=500),2,'Paraclinicos '!D1008&gt;500,3,'Paraclinicos '!D1008&lt;250,1)</f>
        <v/>
      </c>
      <c r="H1010" s="50">
        <f t="shared" si="46"/>
        <v>10</v>
      </c>
      <c r="I1010" cm="1">
        <f t="array" ref="I1010">_xlfn.IFS('Paraclinicos '!Q1008="","",'Paraclinicos '!Q1008&gt;=65,1,'Paraclinicos '!Q1008&lt;65,0)</f>
        <v>0</v>
      </c>
      <c r="J1010" cm="1">
        <f t="array" ref="J1010">_xlfn.IFS('Paraclinicos '!I1008="","",'Paraclinicos '!I1008&gt;7,1,'Paraclinicos '!I1008&lt;=7,0)</f>
        <v>1</v>
      </c>
      <c r="K1010" cm="1">
        <f t="array" ref="K1010">_xlfn.IFS('Paraclinicos '!W1008="","",'Paraclinicos '!W1008&lt;=8,1,'Paraclinicos '!W1008&gt;8,0)</f>
        <v>0</v>
      </c>
      <c r="L1010" cm="1">
        <f t="array" ref="L1010">_xlfn.IFS('Paraclinicos '!S1008="","",'Paraclinicos '!S1008&gt;=30,1,'Paraclinicos '!S1008&lt;30,0)</f>
        <v>0</v>
      </c>
      <c r="M1010" cm="1">
        <f t="array" ref="M1010">_xlfn.IFS(OR('Paraclinicos '!T1008="",'Paraclinicos '!U1008=""),"",OR('Paraclinicos '!T1008&lt;=90,'Paraclinicos '!U1008&lt;=60),1,OR('Paraclinicos '!T1008&gt;90,'Paraclinicos '!U1008&gt;60),0)</f>
        <v>0</v>
      </c>
      <c r="N1010" s="45">
        <f t="shared" si="47"/>
        <v>2</v>
      </c>
      <c r="O1010" cm="1">
        <f t="array" ref="O1010">_xlfn.IFS(OR('Paraclinicos '!M1008="",'Paraclinicos '!N1008="",'Paraclinicos '!N1008=0),"",'Paraclinicos '!M1008/'Paraclinicos '!N1008&lt;100,4,'Paraclinicos '!M1008/'Paraclinicos '!N1008&lt;200,3,'Paraclinicos '!M1008/'Paraclinicos '!N1008&lt;300,2,'Paraclinicos '!M1008/'Paraclinicos '!N1008&lt;400,1,'Paraclinicos '!M1008/'Paraclinicos '!N1008&gt;=400,0)</f>
        <v>2</v>
      </c>
      <c r="P1010" cm="1">
        <f t="array" ref="P1010">_xlfn.IFS('Paraclinicos '!C1008="","",'Paraclinicos '!C1008&lt;20,4,'Paraclinicos '!C1008&lt;50,3,'Paraclinicos '!C1008&lt;100,2,'Paraclinicos '!C1008&lt;150,1,'Paraclinicos '!C1008&gt;150,0)</f>
        <v>0</v>
      </c>
      <c r="Q1010" cm="1">
        <f t="array" ref="Q1010">_xlfn.IFS('Paraclinicos '!O1008="","",'Paraclinicos '!O1008&lt;1.2,0,'Paraclinicos '!O1008&lt;2,1,'Paraclinicos '!O1008&lt;3.5,2,'Paraclinicos '!O1008&lt;5,3,'Paraclinicos '!O1008&gt;5,4)</f>
        <v>0</v>
      </c>
      <c r="R1010" t="str" cm="1">
        <f t="array" ref="R1010">_xlfn.IFS('Paraclinicos '!J1008="","",'Paraclinicos '!J1008&lt;1.2,0,'Paraclinicos '!J1008&lt;2,1,'Paraclinicos '!J1008&lt;6,2,'Paraclinicos '!J1008&lt;12,3,'Paraclinicos '!J1008&gt;=12,4)</f>
        <v/>
      </c>
      <c r="S1010" cm="1">
        <f t="array" ref="S1010">_xlfn.IFS('Paraclinicos '!Y1008="","",'Paraclinicos '!Y1008&lt;70,1,'Paraclinicos '!Y1008&gt;=70,0)</f>
        <v>0</v>
      </c>
      <c r="T1010" cm="1">
        <f t="array" ref="T1010">_xlfn.IFS('Paraclinicos '!W1008="","",'Paraclinicos '!W1008&lt;6,4,'Paraclinicos '!W1008&lt;10,3,'Paraclinicos '!W1008&lt;13,2,'Paraclinicos '!W1008&lt;15,1,'Paraclinicos '!W1008=15,0)</f>
        <v>2</v>
      </c>
      <c r="U1010" s="54">
        <f t="shared" si="45"/>
        <v>4</v>
      </c>
      <c r="V1010" cm="1">
        <f t="array" ref="V1010">_xlfn.IFS('Paraclinicos '!S1008="","",OR('Paraclinicos '!S1008&lt;=8,'Paraclinicos '!S1008&gt;=25),3,'Paraclinicos '!S1008&lt;12,1,'Paraclinicos '!S1008&lt;21,0,'Paraclinicos '!S1008&lt;25,2)</f>
        <v>2</v>
      </c>
      <c r="W1010" t="str">
        <f>IFERROR(IF(INDEX('BD Demog para scores enalazar'!Y$2:'BD Demog para scores enalazar'!Y$3000,MATCH(Formulas!A1010,'BD Demog para scores enalazar'!A$2:'BD Demog para scores enalazar'!A$3000,0))=1,"SI","NO"),"")</f>
        <v>NO</v>
      </c>
      <c r="X1010" s="9" t="str">
        <f>IFERROR(IF(INDEX('BD Demog para scores enalazar'!AJ$2:'BD Demog para scores enalazar'!AJ$3000,MATCH(Formulas!A1010,'BD Demog para scores enalazar'!A$2:'BD Demog para scores enalazar'!A$3000,0))=1,"SI","NO"),"")</f>
        <v>NO</v>
      </c>
      <c r="Y1010" cm="1">
        <f t="array" ref="Y1010">IF(AND(W1010="NO",X1010="NO"),_xlfn.IFS('Paraclinicos '!K1008&lt;=91,3,'Paraclinicos '!K1008&lt;94,2,'Paraclinicos '!K1008&lt;96,1,'Paraclinicos '!K1008&gt;=96,0),"")</f>
        <v>3</v>
      </c>
      <c r="Z1010" t="str" cm="1">
        <f t="array" ref="Z1010">IF(OR(W1010="SI",X1010="SI"),_xlfn.IFS(OR(AND('Paraclinicos '!K1009&lt;=83),AND('Paraclinicos '!K1009&gt;=97,AA1010=2)),3,OR(AND('Paraclinicos '!K1009&lt;=86),AND('Paraclinicos '!K1009&gt;=94,AA1010=2)),2,OR(AND('Paraclinicos '!K1009&lt;=88),AND('Paraclinicos '!K1009&gt;=92,AA1010=2)),1,OR(AND('Paraclinicos '!K1009&gt;=88,'Paraclinicos '!K1009&lt;=92),AND('Paraclinicos '!K1009&gt;=93,AA1010=0)),0),"")</f>
        <v/>
      </c>
      <c r="AA1010" cm="1">
        <f t="array" ref="AA1010">_xlfn.IFS('Paraclinicos '!E1008="","",'Paraclinicos '!E1008="Oxigeno",2,'Paraclinicos '!E1008="Aire",0)</f>
        <v>2</v>
      </c>
    </row>
    <row r="1011" spans="1:27" x14ac:dyDescent="0.25">
      <c r="A1011">
        <f>'Paraclinicos '!A1009</f>
        <v>236</v>
      </c>
      <c r="B1011" s="3">
        <f>'Paraclinicos '!R1009</f>
        <v>44325</v>
      </c>
      <c r="C1011" cm="1">
        <f t="array" ref="C1011">_xlfn.IFS('Paraclinicos '!Q1009="","",'Paraclinicos '!Q1009&gt;60,3,'Paraclinicos '!Q1009&lt;=60,1)</f>
        <v>3</v>
      </c>
      <c r="D1011" t="str">
        <f>IFERROR(IF(INDEX('BD Demog para scores enalazar'!BC$2:BC$3000,MATCH(Formulas!A1011,'BD Demog para scores enalazar'!A$2:A$3000,0))=0,"SI","NO"),"")</f>
        <v>SI</v>
      </c>
      <c r="E1011" cm="1">
        <f t="array" ref="E1011">_xlfn.IFS(D1011="","",D1011="SI",4,D1011="NO",1)</f>
        <v>4</v>
      </c>
      <c r="F1011" cm="1">
        <f t="array" ref="F1011">_xlfn.IFS('Paraclinicos '!B1009="","",'Paraclinicos '!B1009&gt;1,1,'Paraclinicos '!B1009&lt;=1,3)</f>
        <v>3</v>
      </c>
      <c r="G1011" t="str" cm="1">
        <f t="array" ref="G1011">_xlfn.IFS('Paraclinicos '!D1009="","",AND('Paraclinicos '!D1009&gt;=250,'Paraclinicos '!D1009&lt;=500),2,'Paraclinicos '!D1009&gt;500,3,'Paraclinicos '!D1009&lt;250,1)</f>
        <v/>
      </c>
      <c r="H1011" s="50">
        <f t="shared" si="46"/>
        <v>10</v>
      </c>
      <c r="I1011" cm="1">
        <f t="array" ref="I1011">_xlfn.IFS('Paraclinicos '!Q1009="","",'Paraclinicos '!Q1009&gt;=65,1,'Paraclinicos '!Q1009&lt;65,0)</f>
        <v>0</v>
      </c>
      <c r="J1011" cm="1">
        <f t="array" ref="J1011">_xlfn.IFS('Paraclinicos '!I1009="","",'Paraclinicos '!I1009&gt;7,1,'Paraclinicos '!I1009&lt;=7,0)</f>
        <v>1</v>
      </c>
      <c r="K1011" cm="1">
        <f t="array" ref="K1011">_xlfn.IFS('Paraclinicos '!W1009="","",'Paraclinicos '!W1009&lt;=8,1,'Paraclinicos '!W1009&gt;8,0)</f>
        <v>0</v>
      </c>
      <c r="L1011" cm="1">
        <f t="array" ref="L1011">_xlfn.IFS('Paraclinicos '!S1009="","",'Paraclinicos '!S1009&gt;=30,1,'Paraclinicos '!S1009&lt;30,0)</f>
        <v>0</v>
      </c>
      <c r="M1011" cm="1">
        <f t="array" ref="M1011">_xlfn.IFS(OR('Paraclinicos '!T1009="",'Paraclinicos '!U1009=""),"",OR('Paraclinicos '!T1009&lt;=90,'Paraclinicos '!U1009&lt;=60),1,OR('Paraclinicos '!T1009&gt;90,'Paraclinicos '!U1009&gt;60),0)</f>
        <v>0</v>
      </c>
      <c r="N1011" s="45">
        <f t="shared" si="47"/>
        <v>2</v>
      </c>
      <c r="O1011" cm="1">
        <f t="array" ref="O1011">_xlfn.IFS(OR('Paraclinicos '!M1009="",'Paraclinicos '!N1009="",'Paraclinicos '!N1009=0),"",'Paraclinicos '!M1009/'Paraclinicos '!N1009&lt;100,4,'Paraclinicos '!M1009/'Paraclinicos '!N1009&lt;200,3,'Paraclinicos '!M1009/'Paraclinicos '!N1009&lt;300,2,'Paraclinicos '!M1009/'Paraclinicos '!N1009&lt;400,1,'Paraclinicos '!M1009/'Paraclinicos '!N1009&gt;=400,0)</f>
        <v>1</v>
      </c>
      <c r="P1011" cm="1">
        <f t="array" ref="P1011">_xlfn.IFS('Paraclinicos '!C1009="","",'Paraclinicos '!C1009&lt;20,4,'Paraclinicos '!C1009&lt;50,3,'Paraclinicos '!C1009&lt;100,2,'Paraclinicos '!C1009&lt;150,1,'Paraclinicos '!C1009&gt;150,0)</f>
        <v>0</v>
      </c>
      <c r="Q1011" cm="1">
        <f t="array" ref="Q1011">_xlfn.IFS('Paraclinicos '!O1009="","",'Paraclinicos '!O1009&lt;1.2,0,'Paraclinicos '!O1009&lt;2,1,'Paraclinicos '!O1009&lt;3.5,2,'Paraclinicos '!O1009&lt;5,3,'Paraclinicos '!O1009&gt;5,4)</f>
        <v>0</v>
      </c>
      <c r="R1011" cm="1">
        <f t="array" ref="R1011">_xlfn.IFS('Paraclinicos '!J1009="","",'Paraclinicos '!J1009&lt;1.2,0,'Paraclinicos '!J1009&lt;2,1,'Paraclinicos '!J1009&lt;6,2,'Paraclinicos '!J1009&lt;12,3,'Paraclinicos '!J1009&gt;=12,4)</f>
        <v>0</v>
      </c>
      <c r="S1011" cm="1">
        <f t="array" ref="S1011">_xlfn.IFS('Paraclinicos '!Y1009="","",'Paraclinicos '!Y1009&lt;70,1,'Paraclinicos '!Y1009&gt;=70,0)</f>
        <v>0</v>
      </c>
      <c r="T1011" cm="1">
        <f t="array" ref="T1011">_xlfn.IFS('Paraclinicos '!W1009="","",'Paraclinicos '!W1009&lt;6,4,'Paraclinicos '!W1009&lt;10,3,'Paraclinicos '!W1009&lt;13,2,'Paraclinicos '!W1009&lt;15,1,'Paraclinicos '!W1009=15,0)</f>
        <v>2</v>
      </c>
      <c r="U1011" s="54">
        <f t="shared" si="45"/>
        <v>3</v>
      </c>
      <c r="V1011" cm="1">
        <f t="array" ref="V1011">_xlfn.IFS('Paraclinicos '!S1009="","",OR('Paraclinicos '!S1009&lt;=8,'Paraclinicos '!S1009&gt;=25),3,'Paraclinicos '!S1009&lt;12,1,'Paraclinicos '!S1009&lt;21,0,'Paraclinicos '!S1009&lt;25,2)</f>
        <v>2</v>
      </c>
      <c r="W1011" t="str">
        <f>IFERROR(IF(INDEX('BD Demog para scores enalazar'!Y$2:'BD Demog para scores enalazar'!Y$3000,MATCH(Formulas!A1011,'BD Demog para scores enalazar'!A$2:'BD Demog para scores enalazar'!A$3000,0))=1,"SI","NO"),"")</f>
        <v>NO</v>
      </c>
      <c r="X1011" s="9" t="str">
        <f>IFERROR(IF(INDEX('BD Demog para scores enalazar'!AJ$2:'BD Demog para scores enalazar'!AJ$3000,MATCH(Formulas!A1011,'BD Demog para scores enalazar'!A$2:'BD Demog para scores enalazar'!A$3000,0))=1,"SI","NO"),"")</f>
        <v>NO</v>
      </c>
      <c r="Y1011" cm="1">
        <f t="array" ref="Y1011">IF(AND(W1011="NO",X1011="NO"),_xlfn.IFS('Paraclinicos '!K1009&lt;=91,3,'Paraclinicos '!K1009&lt;94,2,'Paraclinicos '!K1009&lt;96,1,'Paraclinicos '!K1009&gt;=96,0),"")</f>
        <v>2</v>
      </c>
      <c r="Z1011" t="str" cm="1">
        <f t="array" ref="Z1011">IF(OR(W1011="SI",X1011="SI"),_xlfn.IFS(OR(AND('Paraclinicos '!K1010&lt;=83),AND('Paraclinicos '!K1010&gt;=97,AA1011=2)),3,OR(AND('Paraclinicos '!K1010&lt;=86),AND('Paraclinicos '!K1010&gt;=94,AA1011=2)),2,OR(AND('Paraclinicos '!K1010&lt;=88),AND('Paraclinicos '!K1010&gt;=92,AA1011=2)),1,OR(AND('Paraclinicos '!K1010&gt;=88,'Paraclinicos '!K1010&lt;=92),AND('Paraclinicos '!K1010&gt;=93,AA1011=0)),0),"")</f>
        <v/>
      </c>
      <c r="AA1011" cm="1">
        <f t="array" ref="AA1011">_xlfn.IFS('Paraclinicos '!E1009="","",'Paraclinicos '!E1009="Oxigeno",2,'Paraclinicos '!E1009="Aire",0)</f>
        <v>2</v>
      </c>
    </row>
    <row r="1012" spans="1:27" x14ac:dyDescent="0.25">
      <c r="A1012">
        <f>'Paraclinicos '!A1010</f>
        <v>236</v>
      </c>
      <c r="B1012" s="3">
        <f>'Paraclinicos '!R1010</f>
        <v>44327</v>
      </c>
      <c r="C1012" cm="1">
        <f t="array" ref="C1012">_xlfn.IFS('Paraclinicos '!Q1010="","",'Paraclinicos '!Q1010&gt;60,3,'Paraclinicos '!Q1010&lt;=60,1)</f>
        <v>3</v>
      </c>
      <c r="D1012" t="str">
        <f>IFERROR(IF(INDEX('BD Demog para scores enalazar'!BC$2:BC$3000,MATCH(Formulas!A1012,'BD Demog para scores enalazar'!A$2:A$3000,0))=0,"SI","NO"),"")</f>
        <v>SI</v>
      </c>
      <c r="E1012" cm="1">
        <f t="array" ref="E1012">_xlfn.IFS(D1012="","",D1012="SI",4,D1012="NO",1)</f>
        <v>4</v>
      </c>
      <c r="F1012" cm="1">
        <f t="array" ref="F1012">_xlfn.IFS('Paraclinicos '!B1010="","",'Paraclinicos '!B1010&gt;1,1,'Paraclinicos '!B1010&lt;=1,3)</f>
        <v>1</v>
      </c>
      <c r="G1012" t="str" cm="1">
        <f t="array" ref="G1012">_xlfn.IFS('Paraclinicos '!D1010="","",AND('Paraclinicos '!D1010&gt;=250,'Paraclinicos '!D1010&lt;=500),2,'Paraclinicos '!D1010&gt;500,3,'Paraclinicos '!D1010&lt;250,1)</f>
        <v/>
      </c>
      <c r="H1012" s="50">
        <f t="shared" si="46"/>
        <v>8</v>
      </c>
      <c r="I1012" cm="1">
        <f t="array" ref="I1012">_xlfn.IFS('Paraclinicos '!Q1010="","",'Paraclinicos '!Q1010&gt;=65,1,'Paraclinicos '!Q1010&lt;65,0)</f>
        <v>0</v>
      </c>
      <c r="J1012" cm="1">
        <f t="array" ref="J1012">_xlfn.IFS('Paraclinicos '!I1010="","",'Paraclinicos '!I1010&gt;7,1,'Paraclinicos '!I1010&lt;=7,0)</f>
        <v>1</v>
      </c>
      <c r="K1012" cm="1">
        <f t="array" ref="K1012">_xlfn.IFS('Paraclinicos '!W1010="","",'Paraclinicos '!W1010&lt;=8,1,'Paraclinicos '!W1010&gt;8,0)</f>
        <v>0</v>
      </c>
      <c r="L1012" cm="1">
        <f t="array" ref="L1012">_xlfn.IFS('Paraclinicos '!S1010="","",'Paraclinicos '!S1010&gt;=30,1,'Paraclinicos '!S1010&lt;30,0)</f>
        <v>0</v>
      </c>
      <c r="M1012" cm="1">
        <f t="array" ref="M1012">_xlfn.IFS(OR('Paraclinicos '!T1010="",'Paraclinicos '!U1010=""),"",OR('Paraclinicos '!T1010&lt;=90,'Paraclinicos '!U1010&lt;=60),1,OR('Paraclinicos '!T1010&gt;90,'Paraclinicos '!U1010&gt;60),0)</f>
        <v>1</v>
      </c>
      <c r="N1012" s="45">
        <f t="shared" si="47"/>
        <v>3</v>
      </c>
      <c r="O1012" cm="1">
        <f t="array" ref="O1012">_xlfn.IFS(OR('Paraclinicos '!M1010="",'Paraclinicos '!N1010="",'Paraclinicos '!N1010=0),"",'Paraclinicos '!M1010/'Paraclinicos '!N1010&lt;100,4,'Paraclinicos '!M1010/'Paraclinicos '!N1010&lt;200,3,'Paraclinicos '!M1010/'Paraclinicos '!N1010&lt;300,2,'Paraclinicos '!M1010/'Paraclinicos '!N1010&lt;400,1,'Paraclinicos '!M1010/'Paraclinicos '!N1010&gt;=400,0)</f>
        <v>4</v>
      </c>
      <c r="P1012" cm="1">
        <f t="array" ref="P1012">_xlfn.IFS('Paraclinicos '!C1010="","",'Paraclinicos '!C1010&lt;20,4,'Paraclinicos '!C1010&lt;50,3,'Paraclinicos '!C1010&lt;100,2,'Paraclinicos '!C1010&lt;150,1,'Paraclinicos '!C1010&gt;150,0)</f>
        <v>0</v>
      </c>
      <c r="Q1012" cm="1">
        <f t="array" ref="Q1012">_xlfn.IFS('Paraclinicos '!O1010="","",'Paraclinicos '!O1010&lt;1.2,0,'Paraclinicos '!O1010&lt;2,1,'Paraclinicos '!O1010&lt;3.5,2,'Paraclinicos '!O1010&lt;5,3,'Paraclinicos '!O1010&gt;5,4)</f>
        <v>0</v>
      </c>
      <c r="R1012" t="str" cm="1">
        <f t="array" ref="R1012">_xlfn.IFS('Paraclinicos '!J1010="","",'Paraclinicos '!J1010&lt;1.2,0,'Paraclinicos '!J1010&lt;2,1,'Paraclinicos '!J1010&lt;6,2,'Paraclinicos '!J1010&lt;12,3,'Paraclinicos '!J1010&gt;=12,4)</f>
        <v/>
      </c>
      <c r="S1012" cm="1">
        <f t="array" ref="S1012">_xlfn.IFS('Paraclinicos '!Y1010="","",'Paraclinicos '!Y1010&lt;70,1,'Paraclinicos '!Y1010&gt;=70,0)</f>
        <v>0</v>
      </c>
      <c r="T1012" cm="1">
        <f t="array" ref="T1012">_xlfn.IFS('Paraclinicos '!W1010="","",'Paraclinicos '!W1010&lt;6,4,'Paraclinicos '!W1010&lt;10,3,'Paraclinicos '!W1010&lt;13,2,'Paraclinicos '!W1010&lt;15,1,'Paraclinicos '!W1010=15,0)</f>
        <v>2</v>
      </c>
      <c r="U1012" s="54">
        <f t="shared" si="45"/>
        <v>6</v>
      </c>
      <c r="V1012" cm="1">
        <f t="array" ref="V1012">_xlfn.IFS('Paraclinicos '!S1010="","",OR('Paraclinicos '!S1010&lt;=8,'Paraclinicos '!S1010&gt;=25),3,'Paraclinicos '!S1010&lt;12,1,'Paraclinicos '!S1010&lt;21,0,'Paraclinicos '!S1010&lt;25,2)</f>
        <v>2</v>
      </c>
      <c r="W1012" t="str">
        <f>IFERROR(IF(INDEX('BD Demog para scores enalazar'!Y$2:'BD Demog para scores enalazar'!Y$3000,MATCH(Formulas!A1012,'BD Demog para scores enalazar'!A$2:'BD Demog para scores enalazar'!A$3000,0))=1,"SI","NO"),"")</f>
        <v>NO</v>
      </c>
      <c r="X1012" s="9" t="str">
        <f>IFERROR(IF(INDEX('BD Demog para scores enalazar'!AJ$2:'BD Demog para scores enalazar'!AJ$3000,MATCH(Formulas!A1012,'BD Demog para scores enalazar'!A$2:'BD Demog para scores enalazar'!A$3000,0))=1,"SI","NO"),"")</f>
        <v>NO</v>
      </c>
      <c r="Y1012" cm="1">
        <f t="array" ref="Y1012">IF(AND(W1012="NO",X1012="NO"),_xlfn.IFS('Paraclinicos '!K1010&lt;=91,3,'Paraclinicos '!K1010&lt;94,2,'Paraclinicos '!K1010&lt;96,1,'Paraclinicos '!K1010&gt;=96,0),"")</f>
        <v>3</v>
      </c>
      <c r="Z1012" t="str" cm="1">
        <f t="array" ref="Z1012">IF(OR(W1012="SI",X1012="SI"),_xlfn.IFS(OR(AND('Paraclinicos '!K1011&lt;=83),AND('Paraclinicos '!K1011&gt;=97,AA1012=2)),3,OR(AND('Paraclinicos '!K1011&lt;=86),AND('Paraclinicos '!K1011&gt;=94,AA1012=2)),2,OR(AND('Paraclinicos '!K1011&lt;=88),AND('Paraclinicos '!K1011&gt;=92,AA1012=2)),1,OR(AND('Paraclinicos '!K1011&gt;=88,'Paraclinicos '!K1011&lt;=92),AND('Paraclinicos '!K1011&gt;=93,AA1012=0)),0),"")</f>
        <v/>
      </c>
      <c r="AA1012" cm="1">
        <f t="array" ref="AA1012">_xlfn.IFS('Paraclinicos '!E1010="","",'Paraclinicos '!E1010="Oxigeno",2,'Paraclinicos '!E1010="Aire",0)</f>
        <v>2</v>
      </c>
    </row>
    <row r="1013" spans="1:27" x14ac:dyDescent="0.25">
      <c r="A1013">
        <f>'Paraclinicos '!A1011</f>
        <v>236</v>
      </c>
      <c r="B1013" s="3">
        <f>'Paraclinicos '!R1011</f>
        <v>44327</v>
      </c>
      <c r="C1013" cm="1">
        <f t="array" ref="C1013">_xlfn.IFS('Paraclinicos '!Q1011="","",'Paraclinicos '!Q1011&gt;60,3,'Paraclinicos '!Q1011&lt;=60,1)</f>
        <v>3</v>
      </c>
      <c r="D1013" t="str">
        <f>IFERROR(IF(INDEX('BD Demog para scores enalazar'!BC$2:BC$3000,MATCH(Formulas!A1013,'BD Demog para scores enalazar'!A$2:A$3000,0))=0,"SI","NO"),"")</f>
        <v>SI</v>
      </c>
      <c r="E1013" cm="1">
        <f t="array" ref="E1013">_xlfn.IFS(D1013="","",D1013="SI",4,D1013="NO",1)</f>
        <v>4</v>
      </c>
      <c r="F1013" cm="1">
        <f t="array" ref="F1013">_xlfn.IFS('Paraclinicos '!B1011="","",'Paraclinicos '!B1011&gt;1,1,'Paraclinicos '!B1011&lt;=1,3)</f>
        <v>1</v>
      </c>
      <c r="G1013" t="str" cm="1">
        <f t="array" ref="G1013">_xlfn.IFS('Paraclinicos '!D1011="","",AND('Paraclinicos '!D1011&gt;=250,'Paraclinicos '!D1011&lt;=500),2,'Paraclinicos '!D1011&gt;500,3,'Paraclinicos '!D1011&lt;250,1)</f>
        <v/>
      </c>
      <c r="H1013" s="50">
        <f t="shared" si="46"/>
        <v>8</v>
      </c>
      <c r="I1013" cm="1">
        <f t="array" ref="I1013">_xlfn.IFS('Paraclinicos '!Q1011="","",'Paraclinicos '!Q1011&gt;=65,1,'Paraclinicos '!Q1011&lt;65,0)</f>
        <v>0</v>
      </c>
      <c r="J1013" cm="1">
        <f t="array" ref="J1013">_xlfn.IFS('Paraclinicos '!I1011="","",'Paraclinicos '!I1011&gt;7,1,'Paraclinicos '!I1011&lt;=7,0)</f>
        <v>1</v>
      </c>
      <c r="K1013" cm="1">
        <f t="array" ref="K1013">_xlfn.IFS('Paraclinicos '!W1011="","",'Paraclinicos '!W1011&lt;=8,1,'Paraclinicos '!W1011&gt;8,0)</f>
        <v>0</v>
      </c>
      <c r="L1013" cm="1">
        <f t="array" ref="L1013">_xlfn.IFS('Paraclinicos '!S1011="","",'Paraclinicos '!S1011&gt;=30,1,'Paraclinicos '!S1011&lt;30,0)</f>
        <v>0</v>
      </c>
      <c r="M1013" cm="1">
        <f t="array" ref="M1013">_xlfn.IFS(OR('Paraclinicos '!T1011="",'Paraclinicos '!U1011=""),"",OR('Paraclinicos '!T1011&lt;=90,'Paraclinicos '!U1011&lt;=60),1,OR('Paraclinicos '!T1011&gt;90,'Paraclinicos '!U1011&gt;60),0)</f>
        <v>1</v>
      </c>
      <c r="N1013" s="45">
        <f t="shared" si="47"/>
        <v>4</v>
      </c>
      <c r="O1013" cm="1">
        <f t="array" ref="O1013">_xlfn.IFS(OR('Paraclinicos '!M1011="",'Paraclinicos '!N1011="",'Paraclinicos '!N1011=0),"",'Paraclinicos '!M1011/'Paraclinicos '!N1011&lt;100,4,'Paraclinicos '!M1011/'Paraclinicos '!N1011&lt;200,3,'Paraclinicos '!M1011/'Paraclinicos '!N1011&lt;300,2,'Paraclinicos '!M1011/'Paraclinicos '!N1011&lt;400,1,'Paraclinicos '!M1011/'Paraclinicos '!N1011&gt;=400,0)</f>
        <v>2</v>
      </c>
      <c r="P1013" cm="1">
        <f t="array" ref="P1013">_xlfn.IFS('Paraclinicos '!C1011="","",'Paraclinicos '!C1011&lt;20,4,'Paraclinicos '!C1011&lt;50,3,'Paraclinicos '!C1011&lt;100,2,'Paraclinicos '!C1011&lt;150,1,'Paraclinicos '!C1011&gt;150,0)</f>
        <v>0</v>
      </c>
      <c r="Q1013" cm="1">
        <f t="array" ref="Q1013">_xlfn.IFS('Paraclinicos '!O1011="","",'Paraclinicos '!O1011&lt;1.2,0,'Paraclinicos '!O1011&lt;2,1,'Paraclinicos '!O1011&lt;3.5,2,'Paraclinicos '!O1011&lt;5,3,'Paraclinicos '!O1011&gt;5,4)</f>
        <v>0</v>
      </c>
      <c r="R1013" t="str" cm="1">
        <f t="array" ref="R1013">_xlfn.IFS('Paraclinicos '!J1011="","",'Paraclinicos '!J1011&lt;1.2,0,'Paraclinicos '!J1011&lt;2,1,'Paraclinicos '!J1011&lt;6,2,'Paraclinicos '!J1011&lt;12,3,'Paraclinicos '!J1011&gt;=12,4)</f>
        <v/>
      </c>
      <c r="S1013" cm="1">
        <f t="array" ref="S1013">_xlfn.IFS('Paraclinicos '!Y1011="","",'Paraclinicos '!Y1011&lt;70,1,'Paraclinicos '!Y1011&gt;=70,0)</f>
        <v>0</v>
      </c>
      <c r="T1013" cm="1">
        <f t="array" ref="T1013">_xlfn.IFS('Paraclinicos '!W1011="","",'Paraclinicos '!W1011&lt;6,4,'Paraclinicos '!W1011&lt;10,3,'Paraclinicos '!W1011&lt;13,2,'Paraclinicos '!W1011&lt;15,1,'Paraclinicos '!W1011=15,0)</f>
        <v>2</v>
      </c>
      <c r="U1013" s="54">
        <f t="shared" si="45"/>
        <v>4</v>
      </c>
      <c r="V1013" cm="1">
        <f t="array" ref="V1013">_xlfn.IFS('Paraclinicos '!S1011="","",OR('Paraclinicos '!S1011&lt;=8,'Paraclinicos '!S1011&gt;=25),3,'Paraclinicos '!S1011&lt;12,1,'Paraclinicos '!S1011&lt;21,0,'Paraclinicos '!S1011&lt;25,2)</f>
        <v>2</v>
      </c>
      <c r="W1013" t="str">
        <f>IFERROR(IF(INDEX('BD Demog para scores enalazar'!Y$2:'BD Demog para scores enalazar'!Y$3000,MATCH(Formulas!A1013,'BD Demog para scores enalazar'!A$2:'BD Demog para scores enalazar'!A$3000,0))=1,"SI","NO"),"")</f>
        <v>NO</v>
      </c>
      <c r="X1013" s="9" t="str">
        <f>IFERROR(IF(INDEX('BD Demog para scores enalazar'!AJ$2:'BD Demog para scores enalazar'!AJ$3000,MATCH(Formulas!A1013,'BD Demog para scores enalazar'!A$2:'BD Demog para scores enalazar'!A$3000,0))=1,"SI","NO"),"")</f>
        <v>NO</v>
      </c>
      <c r="Y1013" cm="1">
        <f t="array" ref="Y1013">IF(AND(W1013="NO",X1013="NO"),_xlfn.IFS('Paraclinicos '!K1011&lt;=91,3,'Paraclinicos '!K1011&lt;94,2,'Paraclinicos '!K1011&lt;96,1,'Paraclinicos '!K1011&gt;=96,0),"")</f>
        <v>3</v>
      </c>
      <c r="Z1013" t="str" cm="1">
        <f t="array" ref="Z1013">IF(OR(W1013="SI",X1013="SI"),_xlfn.IFS(OR(AND('Paraclinicos '!K1012&lt;=83),AND('Paraclinicos '!K1012&gt;=97,AA1013=2)),3,OR(AND('Paraclinicos '!K1012&lt;=86),AND('Paraclinicos '!K1012&gt;=94,AA1013=2)),2,OR(AND('Paraclinicos '!K1012&lt;=88),AND('Paraclinicos '!K1012&gt;=92,AA1013=2)),1,OR(AND('Paraclinicos '!K1012&gt;=88,'Paraclinicos '!K1012&lt;=92),AND('Paraclinicos '!K1012&gt;=93,AA1013=0)),0),"")</f>
        <v/>
      </c>
      <c r="AA1013" cm="1">
        <f t="array" ref="AA1013">_xlfn.IFS('Paraclinicos '!E1011="","",'Paraclinicos '!E1011="Oxigeno",2,'Paraclinicos '!E1011="Aire",0)</f>
        <v>2</v>
      </c>
    </row>
    <row r="1014" spans="1:27" x14ac:dyDescent="0.25">
      <c r="A1014">
        <f>'Paraclinicos '!A1012</f>
        <v>236</v>
      </c>
      <c r="B1014" s="3">
        <f>'Paraclinicos '!R1012</f>
        <v>44329</v>
      </c>
      <c r="C1014" cm="1">
        <f t="array" ref="C1014">_xlfn.IFS('Paraclinicos '!Q1012="","",'Paraclinicos '!Q1012&gt;60,3,'Paraclinicos '!Q1012&lt;=60,1)</f>
        <v>3</v>
      </c>
      <c r="D1014" t="str">
        <f>IFERROR(IF(INDEX('BD Demog para scores enalazar'!BC$2:BC$3000,MATCH(Formulas!A1014,'BD Demog para scores enalazar'!A$2:A$3000,0))=0,"SI","NO"),"")</f>
        <v>SI</v>
      </c>
      <c r="E1014" cm="1">
        <f t="array" ref="E1014">_xlfn.IFS(D1014="","",D1014="SI",4,D1014="NO",1)</f>
        <v>4</v>
      </c>
      <c r="F1014" cm="1">
        <f t="array" ref="F1014">_xlfn.IFS('Paraclinicos '!B1012="","",'Paraclinicos '!B1012&gt;1,1,'Paraclinicos '!B1012&lt;=1,3)</f>
        <v>1</v>
      </c>
      <c r="G1014" t="str" cm="1">
        <f t="array" ref="G1014">_xlfn.IFS('Paraclinicos '!D1012="","",AND('Paraclinicos '!D1012&gt;=250,'Paraclinicos '!D1012&lt;=500),2,'Paraclinicos '!D1012&gt;500,3,'Paraclinicos '!D1012&lt;250,1)</f>
        <v/>
      </c>
      <c r="H1014" s="50">
        <f t="shared" si="46"/>
        <v>8</v>
      </c>
      <c r="I1014" cm="1">
        <f t="array" ref="I1014">_xlfn.IFS('Paraclinicos '!Q1012="","",'Paraclinicos '!Q1012&gt;=65,1,'Paraclinicos '!Q1012&lt;65,0)</f>
        <v>0</v>
      </c>
      <c r="J1014" cm="1">
        <f t="array" ref="J1014">_xlfn.IFS('Paraclinicos '!I1012="","",'Paraclinicos '!I1012&gt;7,1,'Paraclinicos '!I1012&lt;=7,0)</f>
        <v>1</v>
      </c>
      <c r="K1014" cm="1">
        <f t="array" ref="K1014">_xlfn.IFS('Paraclinicos '!W1012="","",'Paraclinicos '!W1012&lt;=8,1,'Paraclinicos '!W1012&gt;8,0)</f>
        <v>0</v>
      </c>
      <c r="L1014" cm="1">
        <f t="array" ref="L1014">_xlfn.IFS('Paraclinicos '!S1012="","",'Paraclinicos '!S1012&gt;=30,1,'Paraclinicos '!S1012&lt;30,0)</f>
        <v>0</v>
      </c>
      <c r="M1014" cm="1">
        <f t="array" ref="M1014">_xlfn.IFS(OR('Paraclinicos '!T1012="",'Paraclinicos '!U1012=""),"",OR('Paraclinicos '!T1012&lt;=90,'Paraclinicos '!U1012&lt;=60),1,OR('Paraclinicos '!T1012&gt;90,'Paraclinicos '!U1012&gt;60),0)</f>
        <v>0</v>
      </c>
      <c r="N1014" s="45">
        <f t="shared" si="47"/>
        <v>3</v>
      </c>
      <c r="O1014" cm="1">
        <f t="array" ref="O1014">_xlfn.IFS(OR('Paraclinicos '!M1012="",'Paraclinicos '!N1012="",'Paraclinicos '!N1012=0),"",'Paraclinicos '!M1012/'Paraclinicos '!N1012&lt;100,4,'Paraclinicos '!M1012/'Paraclinicos '!N1012&lt;200,3,'Paraclinicos '!M1012/'Paraclinicos '!N1012&lt;300,2,'Paraclinicos '!M1012/'Paraclinicos '!N1012&lt;400,1,'Paraclinicos '!M1012/'Paraclinicos '!N1012&gt;=400,0)</f>
        <v>3</v>
      </c>
      <c r="P1014" cm="1">
        <f t="array" ref="P1014">_xlfn.IFS('Paraclinicos '!C1012="","",'Paraclinicos '!C1012&lt;20,4,'Paraclinicos '!C1012&lt;50,3,'Paraclinicos '!C1012&lt;100,2,'Paraclinicos '!C1012&lt;150,1,'Paraclinicos '!C1012&gt;150,0)</f>
        <v>0</v>
      </c>
      <c r="Q1014" cm="1">
        <f t="array" ref="Q1014">_xlfn.IFS('Paraclinicos '!O1012="","",'Paraclinicos '!O1012&lt;1.2,0,'Paraclinicos '!O1012&lt;2,1,'Paraclinicos '!O1012&lt;3.5,2,'Paraclinicos '!O1012&lt;5,3,'Paraclinicos '!O1012&gt;5,4)</f>
        <v>0</v>
      </c>
      <c r="R1014" t="str" cm="1">
        <f t="array" ref="R1014">_xlfn.IFS('Paraclinicos '!J1012="","",'Paraclinicos '!J1012&lt;1.2,0,'Paraclinicos '!J1012&lt;2,1,'Paraclinicos '!J1012&lt;6,2,'Paraclinicos '!J1012&lt;12,3,'Paraclinicos '!J1012&gt;=12,4)</f>
        <v/>
      </c>
      <c r="S1014" cm="1">
        <f t="array" ref="S1014">_xlfn.IFS('Paraclinicos '!Y1012="","",'Paraclinicos '!Y1012&lt;70,1,'Paraclinicos '!Y1012&gt;=70,0)</f>
        <v>0</v>
      </c>
      <c r="T1014" cm="1">
        <f t="array" ref="T1014">_xlfn.IFS('Paraclinicos '!W1012="","",'Paraclinicos '!W1012&lt;6,4,'Paraclinicos '!W1012&lt;10,3,'Paraclinicos '!W1012&lt;13,2,'Paraclinicos '!W1012&lt;15,1,'Paraclinicos '!W1012=15,0)</f>
        <v>2</v>
      </c>
      <c r="U1014" s="54">
        <f t="shared" si="45"/>
        <v>5</v>
      </c>
      <c r="V1014" cm="1">
        <f t="array" ref="V1014">_xlfn.IFS('Paraclinicos '!S1012="","",OR('Paraclinicos '!S1012&lt;=8,'Paraclinicos '!S1012&gt;=25),3,'Paraclinicos '!S1012&lt;12,1,'Paraclinicos '!S1012&lt;21,0,'Paraclinicos '!S1012&lt;25,2)</f>
        <v>0</v>
      </c>
      <c r="W1014" t="str">
        <f>IFERROR(IF(INDEX('BD Demog para scores enalazar'!Y$2:'BD Demog para scores enalazar'!Y$3000,MATCH(Formulas!A1014,'BD Demog para scores enalazar'!A$2:'BD Demog para scores enalazar'!A$3000,0))=1,"SI","NO"),"")</f>
        <v>NO</v>
      </c>
      <c r="X1014" s="9" t="str">
        <f>IFERROR(IF(INDEX('BD Demog para scores enalazar'!AJ$2:'BD Demog para scores enalazar'!AJ$3000,MATCH(Formulas!A1014,'BD Demog para scores enalazar'!A$2:'BD Demog para scores enalazar'!A$3000,0))=1,"SI","NO"),"")</f>
        <v>NO</v>
      </c>
      <c r="Y1014" cm="1">
        <f t="array" ref="Y1014">IF(AND(W1014="NO",X1014="NO"),_xlfn.IFS('Paraclinicos '!K1012&lt;=91,3,'Paraclinicos '!K1012&lt;94,2,'Paraclinicos '!K1012&lt;96,1,'Paraclinicos '!K1012&gt;=96,0),"")</f>
        <v>3</v>
      </c>
      <c r="Z1014" t="str" cm="1">
        <f t="array" ref="Z1014">IF(OR(W1014="SI",X1014="SI"),_xlfn.IFS(OR(AND('Paraclinicos '!K1013&lt;=83),AND('Paraclinicos '!K1013&gt;=97,AA1014=2)),3,OR(AND('Paraclinicos '!K1013&lt;=86),AND('Paraclinicos '!K1013&gt;=94,AA1014=2)),2,OR(AND('Paraclinicos '!K1013&lt;=88),AND('Paraclinicos '!K1013&gt;=92,AA1014=2)),1,OR(AND('Paraclinicos '!K1013&gt;=88,'Paraclinicos '!K1013&lt;=92),AND('Paraclinicos '!K1013&gt;=93,AA1014=0)),0),"")</f>
        <v/>
      </c>
      <c r="AA1014" cm="1">
        <f t="array" ref="AA1014">_xlfn.IFS('Paraclinicos '!E1012="","",'Paraclinicos '!E1012="Oxigeno",2,'Paraclinicos '!E1012="Aire",0)</f>
        <v>2</v>
      </c>
    </row>
    <row r="1015" spans="1:27" x14ac:dyDescent="0.25">
      <c r="A1015">
        <f>'Paraclinicos '!A1013</f>
        <v>236</v>
      </c>
      <c r="B1015" s="3">
        <f>'Paraclinicos '!R1013</f>
        <v>44329</v>
      </c>
      <c r="C1015" cm="1">
        <f t="array" ref="C1015">_xlfn.IFS('Paraclinicos '!Q1013="","",'Paraclinicos '!Q1013&gt;60,3,'Paraclinicos '!Q1013&lt;=60,1)</f>
        <v>3</v>
      </c>
      <c r="D1015" t="str">
        <f>IFERROR(IF(INDEX('BD Demog para scores enalazar'!BC$2:BC$3000,MATCH(Formulas!A1015,'BD Demog para scores enalazar'!A$2:A$3000,0))=0,"SI","NO"),"")</f>
        <v>SI</v>
      </c>
      <c r="E1015" cm="1">
        <f t="array" ref="E1015">_xlfn.IFS(D1015="","",D1015="SI",4,D1015="NO",1)</f>
        <v>4</v>
      </c>
      <c r="F1015" cm="1">
        <f t="array" ref="F1015">_xlfn.IFS('Paraclinicos '!B1013="","",'Paraclinicos '!B1013&gt;1,1,'Paraclinicos '!B1013&lt;=1,3)</f>
        <v>3</v>
      </c>
      <c r="G1015" t="str" cm="1">
        <f t="array" ref="G1015">_xlfn.IFS('Paraclinicos '!D1013="","",AND('Paraclinicos '!D1013&gt;=250,'Paraclinicos '!D1013&lt;=500),2,'Paraclinicos '!D1013&gt;500,3,'Paraclinicos '!D1013&lt;250,1)</f>
        <v/>
      </c>
      <c r="H1015" s="50">
        <f t="shared" si="46"/>
        <v>10</v>
      </c>
      <c r="I1015" cm="1">
        <f t="array" ref="I1015">_xlfn.IFS('Paraclinicos '!Q1013="","",'Paraclinicos '!Q1013&gt;=65,1,'Paraclinicos '!Q1013&lt;65,0)</f>
        <v>0</v>
      </c>
      <c r="J1015" cm="1">
        <f t="array" ref="J1015">_xlfn.IFS('Paraclinicos '!I1013="","",'Paraclinicos '!I1013&gt;7,1,'Paraclinicos '!I1013&lt;=7,0)</f>
        <v>1</v>
      </c>
      <c r="K1015" cm="1">
        <f t="array" ref="K1015">_xlfn.IFS('Paraclinicos '!W1013="","",'Paraclinicos '!W1013&lt;=8,1,'Paraclinicos '!W1013&gt;8,0)</f>
        <v>1</v>
      </c>
      <c r="L1015" cm="1">
        <f t="array" ref="L1015">_xlfn.IFS('Paraclinicos '!S1013="","",'Paraclinicos '!S1013&gt;=30,1,'Paraclinicos '!S1013&lt;30,0)</f>
        <v>0</v>
      </c>
      <c r="M1015" cm="1">
        <f t="array" ref="M1015">_xlfn.IFS(OR('Paraclinicos '!T1013="",'Paraclinicos '!U1013=""),"",OR('Paraclinicos '!T1013&lt;=90,'Paraclinicos '!U1013&lt;=60),1,OR('Paraclinicos '!T1013&gt;90,'Paraclinicos '!U1013&gt;60),0)</f>
        <v>0</v>
      </c>
      <c r="N1015" s="45">
        <f t="shared" si="47"/>
        <v>3</v>
      </c>
      <c r="O1015" cm="1">
        <f t="array" ref="O1015">_xlfn.IFS(OR('Paraclinicos '!M1013="",'Paraclinicos '!N1013="",'Paraclinicos '!N1013=0),"",'Paraclinicos '!M1013/'Paraclinicos '!N1013&lt;100,4,'Paraclinicos '!M1013/'Paraclinicos '!N1013&lt;200,3,'Paraclinicos '!M1013/'Paraclinicos '!N1013&lt;300,2,'Paraclinicos '!M1013/'Paraclinicos '!N1013&lt;400,1,'Paraclinicos '!M1013/'Paraclinicos '!N1013&gt;=400,0)</f>
        <v>3</v>
      </c>
      <c r="P1015" cm="1">
        <f t="array" ref="P1015">_xlfn.IFS('Paraclinicos '!C1013="","",'Paraclinicos '!C1013&lt;20,4,'Paraclinicos '!C1013&lt;50,3,'Paraclinicos '!C1013&lt;100,2,'Paraclinicos '!C1013&lt;150,1,'Paraclinicos '!C1013&gt;150,0)</f>
        <v>0</v>
      </c>
      <c r="Q1015" cm="1">
        <f t="array" ref="Q1015">_xlfn.IFS('Paraclinicos '!O1013="","",'Paraclinicos '!O1013&lt;1.2,0,'Paraclinicos '!O1013&lt;2,1,'Paraclinicos '!O1013&lt;3.5,2,'Paraclinicos '!O1013&lt;5,3,'Paraclinicos '!O1013&gt;5,4)</f>
        <v>1</v>
      </c>
      <c r="R1015" t="str" cm="1">
        <f t="array" ref="R1015">_xlfn.IFS('Paraclinicos '!J1013="","",'Paraclinicos '!J1013&lt;1.2,0,'Paraclinicos '!J1013&lt;2,1,'Paraclinicos '!J1013&lt;6,2,'Paraclinicos '!J1013&lt;12,3,'Paraclinicos '!J1013&gt;=12,4)</f>
        <v/>
      </c>
      <c r="S1015" cm="1">
        <f t="array" ref="S1015">_xlfn.IFS('Paraclinicos '!Y1013="","",'Paraclinicos '!Y1013&lt;70,1,'Paraclinicos '!Y1013&gt;=70,0)</f>
        <v>0</v>
      </c>
      <c r="T1015" cm="1">
        <f t="array" ref="T1015">_xlfn.IFS('Paraclinicos '!W1013="","",'Paraclinicos '!W1013&lt;6,4,'Paraclinicos '!W1013&lt;10,3,'Paraclinicos '!W1013&lt;13,2,'Paraclinicos '!W1013&lt;15,1,'Paraclinicos '!W1013=15,0)</f>
        <v>4</v>
      </c>
      <c r="U1015" s="54">
        <f t="shared" si="45"/>
        <v>8</v>
      </c>
      <c r="V1015" cm="1">
        <f t="array" ref="V1015">_xlfn.IFS('Paraclinicos '!S1013="","",OR('Paraclinicos '!S1013&lt;=8,'Paraclinicos '!S1013&gt;=25),3,'Paraclinicos '!S1013&lt;12,1,'Paraclinicos '!S1013&lt;21,0,'Paraclinicos '!S1013&lt;25,2)</f>
        <v>2</v>
      </c>
      <c r="W1015" t="str">
        <f>IFERROR(IF(INDEX('BD Demog para scores enalazar'!Y$2:'BD Demog para scores enalazar'!Y$3000,MATCH(Formulas!A1015,'BD Demog para scores enalazar'!A$2:'BD Demog para scores enalazar'!A$3000,0))=1,"SI","NO"),"")</f>
        <v>NO</v>
      </c>
      <c r="X1015" s="9" t="str">
        <f>IFERROR(IF(INDEX('BD Demog para scores enalazar'!AJ$2:'BD Demog para scores enalazar'!AJ$3000,MATCH(Formulas!A1015,'BD Demog para scores enalazar'!A$2:'BD Demog para scores enalazar'!A$3000,0))=1,"SI","NO"),"")</f>
        <v>NO</v>
      </c>
      <c r="Y1015" cm="1">
        <f t="array" ref="Y1015">IF(AND(W1015="NO",X1015="NO"),_xlfn.IFS('Paraclinicos '!K1013&lt;=91,3,'Paraclinicos '!K1013&lt;94,2,'Paraclinicos '!K1013&lt;96,1,'Paraclinicos '!K1013&gt;=96,0),"")</f>
        <v>3</v>
      </c>
      <c r="Z1015" t="str" cm="1">
        <f t="array" ref="Z1015">IF(OR(W1015="SI",X1015="SI"),_xlfn.IFS(OR(AND('Paraclinicos '!K1014&lt;=83),AND('Paraclinicos '!K1014&gt;=97,AA1015=2)),3,OR(AND('Paraclinicos '!K1014&lt;=86),AND('Paraclinicos '!K1014&gt;=94,AA1015=2)),2,OR(AND('Paraclinicos '!K1014&lt;=88),AND('Paraclinicos '!K1014&gt;=92,AA1015=2)),1,OR(AND('Paraclinicos '!K1014&gt;=88,'Paraclinicos '!K1014&lt;=92),AND('Paraclinicos '!K1014&gt;=93,AA1015=0)),0),"")</f>
        <v/>
      </c>
      <c r="AA1015" cm="1">
        <f t="array" ref="AA1015">_xlfn.IFS('Paraclinicos '!E1013="","",'Paraclinicos '!E1013="Oxigeno",2,'Paraclinicos '!E1013="Aire",0)</f>
        <v>2</v>
      </c>
    </row>
    <row r="1016" spans="1:27" x14ac:dyDescent="0.25">
      <c r="A1016">
        <f>'Paraclinicos '!A1014</f>
        <v>237</v>
      </c>
      <c r="B1016" s="3">
        <f>'Paraclinicos '!R1014</f>
        <v>44319</v>
      </c>
      <c r="C1016" cm="1">
        <f t="array" ref="C1016">_xlfn.IFS('Paraclinicos '!Q1014="","",'Paraclinicos '!Q1014&gt;60,3,'Paraclinicos '!Q1014&lt;=60,1)</f>
        <v>1</v>
      </c>
      <c r="D1016" t="str">
        <f>IFERROR(IF(INDEX('BD Demog para scores enalazar'!BC$2:BC$3000,MATCH(Formulas!A1016,'BD Demog para scores enalazar'!A$2:A$3000,0))=0,"SI","NO"),"")</f>
        <v>SI</v>
      </c>
      <c r="E1016" cm="1">
        <f t="array" ref="E1016">_xlfn.IFS(D1016="","",D1016="SI",4,D1016="NO",1)</f>
        <v>4</v>
      </c>
      <c r="F1016" cm="1">
        <f t="array" ref="F1016">_xlfn.IFS('Paraclinicos '!B1014="","",'Paraclinicos '!B1014&gt;1,1,'Paraclinicos '!B1014&lt;=1,3)</f>
        <v>3</v>
      </c>
      <c r="G1016" cm="1">
        <f t="array" ref="G1016">_xlfn.IFS('Paraclinicos '!D1014="","",AND('Paraclinicos '!D1014&gt;=250,'Paraclinicos '!D1014&lt;=500),2,'Paraclinicos '!D1014&gt;500,3,'Paraclinicos '!D1014&lt;250,1)</f>
        <v>2</v>
      </c>
      <c r="H1016" s="50">
        <f t="shared" si="46"/>
        <v>10</v>
      </c>
      <c r="I1016" cm="1">
        <f t="array" ref="I1016">_xlfn.IFS('Paraclinicos '!Q1014="","",'Paraclinicos '!Q1014&gt;=65,1,'Paraclinicos '!Q1014&lt;65,0)</f>
        <v>0</v>
      </c>
      <c r="J1016" cm="1">
        <f t="array" ref="J1016">_xlfn.IFS('Paraclinicos '!I1014="","",'Paraclinicos '!I1014&gt;7,1,'Paraclinicos '!I1014&lt;=7,0)</f>
        <v>1</v>
      </c>
      <c r="K1016" cm="1">
        <f t="array" ref="K1016">_xlfn.IFS('Paraclinicos '!W1014="","",'Paraclinicos '!W1014&lt;=8,1,'Paraclinicos '!W1014&gt;8,0)</f>
        <v>1</v>
      </c>
      <c r="L1016" cm="1">
        <f t="array" ref="L1016">_xlfn.IFS('Paraclinicos '!S1014="","",'Paraclinicos '!S1014&gt;=30,1,'Paraclinicos '!S1014&lt;30,0)</f>
        <v>0</v>
      </c>
      <c r="M1016" cm="1">
        <f t="array" ref="M1016">_xlfn.IFS(OR('Paraclinicos '!T1014="",'Paraclinicos '!U1014=""),"",OR('Paraclinicos '!T1014&lt;=90,'Paraclinicos '!U1014&lt;=60),1,OR('Paraclinicos '!T1014&gt;90,'Paraclinicos '!U1014&gt;60),0)</f>
        <v>0</v>
      </c>
      <c r="N1016" s="45">
        <f t="shared" si="47"/>
        <v>4</v>
      </c>
      <c r="O1016" cm="1">
        <f t="array" ref="O1016">_xlfn.IFS(OR('Paraclinicos '!M1014="",'Paraclinicos '!N1014="",'Paraclinicos '!N1014=0),"",'Paraclinicos '!M1014/'Paraclinicos '!N1014&lt;100,4,'Paraclinicos '!M1014/'Paraclinicos '!N1014&lt;200,3,'Paraclinicos '!M1014/'Paraclinicos '!N1014&lt;300,2,'Paraclinicos '!M1014/'Paraclinicos '!N1014&lt;400,1,'Paraclinicos '!M1014/'Paraclinicos '!N1014&gt;=400,0)</f>
        <v>3</v>
      </c>
      <c r="P1016" cm="1">
        <f t="array" ref="P1016">_xlfn.IFS('Paraclinicos '!C1014="","",'Paraclinicos '!C1014&lt;20,4,'Paraclinicos '!C1014&lt;50,3,'Paraclinicos '!C1014&lt;100,2,'Paraclinicos '!C1014&lt;150,1,'Paraclinicos '!C1014&gt;150,0)</f>
        <v>1</v>
      </c>
      <c r="Q1016" cm="1">
        <f t="array" ref="Q1016">_xlfn.IFS('Paraclinicos '!O1014="","",'Paraclinicos '!O1014&lt;1.2,0,'Paraclinicos '!O1014&lt;2,1,'Paraclinicos '!O1014&lt;3.5,2,'Paraclinicos '!O1014&lt;5,3,'Paraclinicos '!O1014&gt;5,4)</f>
        <v>0</v>
      </c>
      <c r="R1016" t="str" cm="1">
        <f t="array" ref="R1016">_xlfn.IFS('Paraclinicos '!J1014="","",'Paraclinicos '!J1014&lt;1.2,0,'Paraclinicos '!J1014&lt;2,1,'Paraclinicos '!J1014&lt;6,2,'Paraclinicos '!J1014&lt;12,3,'Paraclinicos '!J1014&gt;=12,4)</f>
        <v/>
      </c>
      <c r="S1016" cm="1">
        <f t="array" ref="S1016">_xlfn.IFS('Paraclinicos '!Y1014="","",'Paraclinicos '!Y1014&lt;70,1,'Paraclinicos '!Y1014&gt;=70,0)</f>
        <v>0</v>
      </c>
      <c r="T1016" cm="1">
        <f t="array" ref="T1016">_xlfn.IFS('Paraclinicos '!W1014="","",'Paraclinicos '!W1014&lt;6,4,'Paraclinicos '!W1014&lt;10,3,'Paraclinicos '!W1014&lt;13,2,'Paraclinicos '!W1014&lt;15,1,'Paraclinicos '!W1014=15,0)</f>
        <v>4</v>
      </c>
      <c r="U1016" s="54">
        <f t="shared" si="45"/>
        <v>8</v>
      </c>
      <c r="V1016" cm="1">
        <f t="array" ref="V1016">_xlfn.IFS('Paraclinicos '!S1014="","",OR('Paraclinicos '!S1014&lt;=8,'Paraclinicos '!S1014&gt;=25),3,'Paraclinicos '!S1014&lt;12,1,'Paraclinicos '!S1014&lt;21,0,'Paraclinicos '!S1014&lt;25,2)</f>
        <v>2</v>
      </c>
      <c r="W1016" t="str">
        <f>IFERROR(IF(INDEX('BD Demog para scores enalazar'!Y$2:'BD Demog para scores enalazar'!Y$3000,MATCH(Formulas!A1016,'BD Demog para scores enalazar'!A$2:'BD Demog para scores enalazar'!A$3000,0))=1,"SI","NO"),"")</f>
        <v>NO</v>
      </c>
      <c r="X1016" s="9" t="str">
        <f>IFERROR(IF(INDEX('BD Demog para scores enalazar'!AJ$2:'BD Demog para scores enalazar'!AJ$3000,MATCH(Formulas!A1016,'BD Demog para scores enalazar'!A$2:'BD Demog para scores enalazar'!A$3000,0))=1,"SI","NO"),"")</f>
        <v>NO</v>
      </c>
      <c r="Y1016" cm="1">
        <f t="array" ref="Y1016">IF(AND(W1016="NO",X1016="NO"),_xlfn.IFS('Paraclinicos '!K1014&lt;=91,3,'Paraclinicos '!K1014&lt;94,2,'Paraclinicos '!K1014&lt;96,1,'Paraclinicos '!K1014&gt;=96,0),"")</f>
        <v>0</v>
      </c>
      <c r="Z1016" t="str" cm="1">
        <f t="array" ref="Z1016">IF(OR(W1016="SI",X1016="SI"),_xlfn.IFS(OR(AND('Paraclinicos '!K1015&lt;=83),AND('Paraclinicos '!K1015&gt;=97,AA1016=2)),3,OR(AND('Paraclinicos '!K1015&lt;=86),AND('Paraclinicos '!K1015&gt;=94,AA1016=2)),2,OR(AND('Paraclinicos '!K1015&lt;=88),AND('Paraclinicos '!K1015&gt;=92,AA1016=2)),1,OR(AND('Paraclinicos '!K1015&gt;=88,'Paraclinicos '!K1015&lt;=92),AND('Paraclinicos '!K1015&gt;=93,AA1016=0)),0),"")</f>
        <v/>
      </c>
      <c r="AA1016" cm="1">
        <f t="array" ref="AA1016">_xlfn.IFS('Paraclinicos '!E1014="","",'Paraclinicos '!E1014="Oxigeno",2,'Paraclinicos '!E1014="Aire",0)</f>
        <v>2</v>
      </c>
    </row>
    <row r="1017" spans="1:27" x14ac:dyDescent="0.25">
      <c r="A1017">
        <f>'Paraclinicos '!A1015</f>
        <v>237</v>
      </c>
      <c r="B1017" s="3">
        <f>'Paraclinicos '!R1015</f>
        <v>44321</v>
      </c>
      <c r="C1017" cm="1">
        <f t="array" ref="C1017">_xlfn.IFS('Paraclinicos '!Q1015="","",'Paraclinicos '!Q1015&gt;60,3,'Paraclinicos '!Q1015&lt;=60,1)</f>
        <v>1</v>
      </c>
      <c r="D1017" t="str">
        <f>IFERROR(IF(INDEX('BD Demog para scores enalazar'!BC$2:BC$3000,MATCH(Formulas!A1017,'BD Demog para scores enalazar'!A$2:A$3000,0))=0,"SI","NO"),"")</f>
        <v>SI</v>
      </c>
      <c r="E1017" cm="1">
        <f t="array" ref="E1017">_xlfn.IFS(D1017="","",D1017="SI",4,D1017="NO",1)</f>
        <v>4</v>
      </c>
      <c r="F1017" cm="1">
        <f t="array" ref="F1017">_xlfn.IFS('Paraclinicos '!B1015="","",'Paraclinicos '!B1015&gt;1,1,'Paraclinicos '!B1015&lt;=1,3)</f>
        <v>3</v>
      </c>
      <c r="G1017" t="str" cm="1">
        <f t="array" ref="G1017">_xlfn.IFS('Paraclinicos '!D1015="","",AND('Paraclinicos '!D1015&gt;=250,'Paraclinicos '!D1015&lt;=500),2,'Paraclinicos '!D1015&gt;500,3,'Paraclinicos '!D1015&lt;250,1)</f>
        <v/>
      </c>
      <c r="H1017" s="50">
        <f t="shared" si="46"/>
        <v>8</v>
      </c>
      <c r="I1017" cm="1">
        <f t="array" ref="I1017">_xlfn.IFS('Paraclinicos '!Q1015="","",'Paraclinicos '!Q1015&gt;=65,1,'Paraclinicos '!Q1015&lt;65,0)</f>
        <v>0</v>
      </c>
      <c r="J1017" cm="1">
        <f t="array" ref="J1017">_xlfn.IFS('Paraclinicos '!I1015="","",'Paraclinicos '!I1015&gt;7,1,'Paraclinicos '!I1015&lt;=7,0)</f>
        <v>1</v>
      </c>
      <c r="K1017" cm="1">
        <f t="array" ref="K1017">_xlfn.IFS('Paraclinicos '!W1015="","",'Paraclinicos '!W1015&lt;=8,1,'Paraclinicos '!W1015&gt;8,0)</f>
        <v>1</v>
      </c>
      <c r="L1017" cm="1">
        <f t="array" ref="L1017">_xlfn.IFS('Paraclinicos '!S1015="","",'Paraclinicos '!S1015&gt;=30,1,'Paraclinicos '!S1015&lt;30,0)</f>
        <v>0</v>
      </c>
      <c r="M1017" cm="1">
        <f t="array" ref="M1017">_xlfn.IFS(OR('Paraclinicos '!T1015="",'Paraclinicos '!U1015=""),"",OR('Paraclinicos '!T1015&lt;=90,'Paraclinicos '!U1015&lt;=60),1,OR('Paraclinicos '!T1015&gt;90,'Paraclinicos '!U1015&gt;60),0)</f>
        <v>0</v>
      </c>
      <c r="N1017" s="45">
        <f t="shared" si="47"/>
        <v>4</v>
      </c>
      <c r="O1017" cm="1">
        <f t="array" ref="O1017">_xlfn.IFS(OR('Paraclinicos '!M1015="",'Paraclinicos '!N1015="",'Paraclinicos '!N1015=0),"",'Paraclinicos '!M1015/'Paraclinicos '!N1015&lt;100,4,'Paraclinicos '!M1015/'Paraclinicos '!N1015&lt;200,3,'Paraclinicos '!M1015/'Paraclinicos '!N1015&lt;300,2,'Paraclinicos '!M1015/'Paraclinicos '!N1015&lt;400,1,'Paraclinicos '!M1015/'Paraclinicos '!N1015&gt;=400,0)</f>
        <v>4</v>
      </c>
      <c r="P1017" cm="1">
        <f t="array" ref="P1017">_xlfn.IFS('Paraclinicos '!C1015="","",'Paraclinicos '!C1015&lt;20,4,'Paraclinicos '!C1015&lt;50,3,'Paraclinicos '!C1015&lt;100,2,'Paraclinicos '!C1015&lt;150,1,'Paraclinicos '!C1015&gt;150,0)</f>
        <v>3</v>
      </c>
      <c r="Q1017" cm="1">
        <f t="array" ref="Q1017">_xlfn.IFS('Paraclinicos '!O1015="","",'Paraclinicos '!O1015&lt;1.2,0,'Paraclinicos '!O1015&lt;2,1,'Paraclinicos '!O1015&lt;3.5,2,'Paraclinicos '!O1015&lt;5,3,'Paraclinicos '!O1015&gt;5,4)</f>
        <v>4</v>
      </c>
      <c r="R1017" cm="1">
        <f t="array" ref="R1017">_xlfn.IFS('Paraclinicos '!J1015="","",'Paraclinicos '!J1015&lt;1.2,0,'Paraclinicos '!J1015&lt;2,1,'Paraclinicos '!J1015&lt;6,2,'Paraclinicos '!J1015&lt;12,3,'Paraclinicos '!J1015&gt;=12,4)</f>
        <v>0</v>
      </c>
      <c r="S1017" cm="1">
        <f t="array" ref="S1017">_xlfn.IFS('Paraclinicos '!Y1015="","",'Paraclinicos '!Y1015&lt;70,1,'Paraclinicos '!Y1015&gt;=70,0)</f>
        <v>0</v>
      </c>
      <c r="T1017" cm="1">
        <f t="array" ref="T1017">_xlfn.IFS('Paraclinicos '!W1015="","",'Paraclinicos '!W1015&lt;6,4,'Paraclinicos '!W1015&lt;10,3,'Paraclinicos '!W1015&lt;13,2,'Paraclinicos '!W1015&lt;15,1,'Paraclinicos '!W1015=15,0)</f>
        <v>4</v>
      </c>
      <c r="U1017" s="54">
        <f t="shared" si="45"/>
        <v>15</v>
      </c>
      <c r="V1017" cm="1">
        <f t="array" ref="V1017">_xlfn.IFS('Paraclinicos '!S1015="","",OR('Paraclinicos '!S1015&lt;=8,'Paraclinicos '!S1015&gt;=25),3,'Paraclinicos '!S1015&lt;12,1,'Paraclinicos '!S1015&lt;21,0,'Paraclinicos '!S1015&lt;25,2)</f>
        <v>0</v>
      </c>
      <c r="W1017" t="str">
        <f>IFERROR(IF(INDEX('BD Demog para scores enalazar'!Y$2:'BD Demog para scores enalazar'!Y$3000,MATCH(Formulas!A1017,'BD Demog para scores enalazar'!A$2:'BD Demog para scores enalazar'!A$3000,0))=1,"SI","NO"),"")</f>
        <v>NO</v>
      </c>
      <c r="X1017" s="9" t="str">
        <f>IFERROR(IF(INDEX('BD Demog para scores enalazar'!AJ$2:'BD Demog para scores enalazar'!AJ$3000,MATCH(Formulas!A1017,'BD Demog para scores enalazar'!A$2:'BD Demog para scores enalazar'!A$3000,0))=1,"SI","NO"),"")</f>
        <v>NO</v>
      </c>
      <c r="Y1017" cm="1">
        <f t="array" ref="Y1017">IF(AND(W1017="NO",X1017="NO"),_xlfn.IFS('Paraclinicos '!K1015&lt;=91,3,'Paraclinicos '!K1015&lt;94,2,'Paraclinicos '!K1015&lt;96,1,'Paraclinicos '!K1015&gt;=96,0),"")</f>
        <v>3</v>
      </c>
      <c r="Z1017" t="str" cm="1">
        <f t="array" ref="Z1017">IF(OR(W1017="SI",X1017="SI"),_xlfn.IFS(OR(AND('Paraclinicos '!K1016&lt;=83),AND('Paraclinicos '!K1016&gt;=97,AA1017=2)),3,OR(AND('Paraclinicos '!K1016&lt;=86),AND('Paraclinicos '!K1016&gt;=94,AA1017=2)),2,OR(AND('Paraclinicos '!K1016&lt;=88),AND('Paraclinicos '!K1016&gt;=92,AA1017=2)),1,OR(AND('Paraclinicos '!K1016&gt;=88,'Paraclinicos '!K1016&lt;=92),AND('Paraclinicos '!K1016&gt;=93,AA1017=0)),0),"")</f>
        <v/>
      </c>
      <c r="AA1017" cm="1">
        <f t="array" ref="AA1017">_xlfn.IFS('Paraclinicos '!E1015="","",'Paraclinicos '!E1015="Oxigeno",2,'Paraclinicos '!E1015="Aire",0)</f>
        <v>2</v>
      </c>
    </row>
    <row r="1018" spans="1:27" x14ac:dyDescent="0.25">
      <c r="A1018">
        <f>'Paraclinicos '!A1016</f>
        <v>237</v>
      </c>
      <c r="B1018" s="3">
        <f>'Paraclinicos '!R1016</f>
        <v>44322</v>
      </c>
      <c r="C1018" cm="1">
        <f t="array" ref="C1018">_xlfn.IFS('Paraclinicos '!Q1016="","",'Paraclinicos '!Q1016&gt;60,3,'Paraclinicos '!Q1016&lt;=60,1)</f>
        <v>1</v>
      </c>
      <c r="D1018" t="str">
        <f>IFERROR(IF(INDEX('BD Demog para scores enalazar'!BC$2:BC$3000,MATCH(Formulas!A1018,'BD Demog para scores enalazar'!A$2:A$3000,0))=0,"SI","NO"),"")</f>
        <v>SI</v>
      </c>
      <c r="E1018" cm="1">
        <f t="array" ref="E1018">_xlfn.IFS(D1018="","",D1018="SI",4,D1018="NO",1)</f>
        <v>4</v>
      </c>
      <c r="F1018" cm="1">
        <f t="array" ref="F1018">_xlfn.IFS('Paraclinicos '!B1016="","",'Paraclinicos '!B1016&gt;1,1,'Paraclinicos '!B1016&lt;=1,3)</f>
        <v>3</v>
      </c>
      <c r="G1018" t="str" cm="1">
        <f t="array" ref="G1018">_xlfn.IFS('Paraclinicos '!D1016="","",AND('Paraclinicos '!D1016&gt;=250,'Paraclinicos '!D1016&lt;=500),2,'Paraclinicos '!D1016&gt;500,3,'Paraclinicos '!D1016&lt;250,1)</f>
        <v/>
      </c>
      <c r="H1018" s="50">
        <f t="shared" si="46"/>
        <v>8</v>
      </c>
      <c r="I1018" cm="1">
        <f t="array" ref="I1018">_xlfn.IFS('Paraclinicos '!Q1016="","",'Paraclinicos '!Q1016&gt;=65,1,'Paraclinicos '!Q1016&lt;65,0)</f>
        <v>0</v>
      </c>
      <c r="J1018" cm="1">
        <f t="array" ref="J1018">_xlfn.IFS('Paraclinicos '!I1016="","",'Paraclinicos '!I1016&gt;7,1,'Paraclinicos '!I1016&lt;=7,0)</f>
        <v>1</v>
      </c>
      <c r="K1018" cm="1">
        <f t="array" ref="K1018">_xlfn.IFS('Paraclinicos '!W1016="","",'Paraclinicos '!W1016&lt;=8,1,'Paraclinicos '!W1016&gt;8,0)</f>
        <v>1</v>
      </c>
      <c r="L1018" cm="1">
        <f t="array" ref="L1018">_xlfn.IFS('Paraclinicos '!S1016="","",'Paraclinicos '!S1016&gt;=30,1,'Paraclinicos '!S1016&lt;30,0)</f>
        <v>0</v>
      </c>
      <c r="M1018" cm="1">
        <f t="array" ref="M1018">_xlfn.IFS(OR('Paraclinicos '!T1016="",'Paraclinicos '!U1016=""),"",OR('Paraclinicos '!T1016&lt;=90,'Paraclinicos '!U1016&lt;=60),1,OR('Paraclinicos '!T1016&gt;90,'Paraclinicos '!U1016&gt;60),0)</f>
        <v>0</v>
      </c>
      <c r="N1018" s="45">
        <f t="shared" si="47"/>
        <v>4</v>
      </c>
      <c r="O1018" cm="1">
        <f t="array" ref="O1018">_xlfn.IFS(OR('Paraclinicos '!M1016="",'Paraclinicos '!N1016="",'Paraclinicos '!N1016=0),"",'Paraclinicos '!M1016/'Paraclinicos '!N1016&lt;100,4,'Paraclinicos '!M1016/'Paraclinicos '!N1016&lt;200,3,'Paraclinicos '!M1016/'Paraclinicos '!N1016&lt;300,2,'Paraclinicos '!M1016/'Paraclinicos '!N1016&lt;400,1,'Paraclinicos '!M1016/'Paraclinicos '!N1016&gt;=400,0)</f>
        <v>1</v>
      </c>
      <c r="P1018" cm="1">
        <f t="array" ref="P1018">_xlfn.IFS('Paraclinicos '!C1016="","",'Paraclinicos '!C1016&lt;20,4,'Paraclinicos '!C1016&lt;50,3,'Paraclinicos '!C1016&lt;100,2,'Paraclinicos '!C1016&lt;150,1,'Paraclinicos '!C1016&gt;150,0)</f>
        <v>1</v>
      </c>
      <c r="Q1018" cm="1">
        <f t="array" ref="Q1018">_xlfn.IFS('Paraclinicos '!O1016="","",'Paraclinicos '!O1016&lt;1.2,0,'Paraclinicos '!O1016&lt;2,1,'Paraclinicos '!O1016&lt;3.5,2,'Paraclinicos '!O1016&lt;5,3,'Paraclinicos '!O1016&gt;5,4)</f>
        <v>1</v>
      </c>
      <c r="R1018" t="str" cm="1">
        <f t="array" ref="R1018">_xlfn.IFS('Paraclinicos '!J1016="","",'Paraclinicos '!J1016&lt;1.2,0,'Paraclinicos '!J1016&lt;2,1,'Paraclinicos '!J1016&lt;6,2,'Paraclinicos '!J1016&lt;12,3,'Paraclinicos '!J1016&gt;=12,4)</f>
        <v/>
      </c>
      <c r="S1018" cm="1">
        <f t="array" ref="S1018">_xlfn.IFS('Paraclinicos '!Y1016="","",'Paraclinicos '!Y1016&lt;70,1,'Paraclinicos '!Y1016&gt;=70,0)</f>
        <v>0</v>
      </c>
      <c r="T1018" cm="1">
        <f t="array" ref="T1018">_xlfn.IFS('Paraclinicos '!W1016="","",'Paraclinicos '!W1016&lt;6,4,'Paraclinicos '!W1016&lt;10,3,'Paraclinicos '!W1016&lt;13,2,'Paraclinicos '!W1016&lt;15,1,'Paraclinicos '!W1016=15,0)</f>
        <v>4</v>
      </c>
      <c r="U1018" s="54">
        <f t="shared" si="45"/>
        <v>7</v>
      </c>
      <c r="V1018" cm="1">
        <f t="array" ref="V1018">_xlfn.IFS('Paraclinicos '!S1016="","",OR('Paraclinicos '!S1016&lt;=8,'Paraclinicos '!S1016&gt;=25),3,'Paraclinicos '!S1016&lt;12,1,'Paraclinicos '!S1016&lt;21,0,'Paraclinicos '!S1016&lt;25,2)</f>
        <v>0</v>
      </c>
      <c r="W1018" t="str">
        <f>IFERROR(IF(INDEX('BD Demog para scores enalazar'!Y$2:'BD Demog para scores enalazar'!Y$3000,MATCH(Formulas!A1018,'BD Demog para scores enalazar'!A$2:'BD Demog para scores enalazar'!A$3000,0))=1,"SI","NO"),"")</f>
        <v>NO</v>
      </c>
      <c r="X1018" s="9" t="str">
        <f>IFERROR(IF(INDEX('BD Demog para scores enalazar'!AJ$2:'BD Demog para scores enalazar'!AJ$3000,MATCH(Formulas!A1018,'BD Demog para scores enalazar'!A$2:'BD Demog para scores enalazar'!A$3000,0))=1,"SI","NO"),"")</f>
        <v>NO</v>
      </c>
      <c r="Y1018" cm="1">
        <f t="array" ref="Y1018">IF(AND(W1018="NO",X1018="NO"),_xlfn.IFS('Paraclinicos '!K1016&lt;=91,3,'Paraclinicos '!K1016&lt;94,2,'Paraclinicos '!K1016&lt;96,1,'Paraclinicos '!K1016&gt;=96,0),"")</f>
        <v>3</v>
      </c>
      <c r="Z1018" t="str" cm="1">
        <f t="array" ref="Z1018">IF(OR(W1018="SI",X1018="SI"),_xlfn.IFS(OR(AND('Paraclinicos '!K1017&lt;=83),AND('Paraclinicos '!K1017&gt;=97,AA1018=2)),3,OR(AND('Paraclinicos '!K1017&lt;=86),AND('Paraclinicos '!K1017&gt;=94,AA1018=2)),2,OR(AND('Paraclinicos '!K1017&lt;=88),AND('Paraclinicos '!K1017&gt;=92,AA1018=2)),1,OR(AND('Paraclinicos '!K1017&gt;=88,'Paraclinicos '!K1017&lt;=92),AND('Paraclinicos '!K1017&gt;=93,AA1018=0)),0),"")</f>
        <v/>
      </c>
      <c r="AA1018" cm="1">
        <f t="array" ref="AA1018">_xlfn.IFS('Paraclinicos '!E1016="","",'Paraclinicos '!E1016="Oxigeno",2,'Paraclinicos '!E1016="Aire",0)</f>
        <v>2</v>
      </c>
    </row>
    <row r="1019" spans="1:27" x14ac:dyDescent="0.25">
      <c r="A1019">
        <f>'Paraclinicos '!A1017</f>
        <v>237</v>
      </c>
      <c r="B1019" s="3">
        <f>'Paraclinicos '!R1017</f>
        <v>44323</v>
      </c>
      <c r="C1019" cm="1">
        <f t="array" ref="C1019">_xlfn.IFS('Paraclinicos '!Q1017="","",'Paraclinicos '!Q1017&gt;60,3,'Paraclinicos '!Q1017&lt;=60,1)</f>
        <v>1</v>
      </c>
      <c r="D1019" t="str">
        <f>IFERROR(IF(INDEX('BD Demog para scores enalazar'!BC$2:BC$3000,MATCH(Formulas!A1019,'BD Demog para scores enalazar'!A$2:A$3000,0))=0,"SI","NO"),"")</f>
        <v>SI</v>
      </c>
      <c r="E1019" cm="1">
        <f t="array" ref="E1019">_xlfn.IFS(D1019="","",D1019="SI",4,D1019="NO",1)</f>
        <v>4</v>
      </c>
      <c r="F1019" cm="1">
        <f t="array" ref="F1019">_xlfn.IFS('Paraclinicos '!B1017="","",'Paraclinicos '!B1017&gt;1,1,'Paraclinicos '!B1017&lt;=1,3)</f>
        <v>3</v>
      </c>
      <c r="G1019" t="str" cm="1">
        <f t="array" ref="G1019">_xlfn.IFS('Paraclinicos '!D1017="","",AND('Paraclinicos '!D1017&gt;=250,'Paraclinicos '!D1017&lt;=500),2,'Paraclinicos '!D1017&gt;500,3,'Paraclinicos '!D1017&lt;250,1)</f>
        <v/>
      </c>
      <c r="H1019" s="50">
        <f t="shared" si="46"/>
        <v>8</v>
      </c>
      <c r="I1019" cm="1">
        <f t="array" ref="I1019">_xlfn.IFS('Paraclinicos '!Q1017="","",'Paraclinicos '!Q1017&gt;=65,1,'Paraclinicos '!Q1017&lt;65,0)</f>
        <v>0</v>
      </c>
      <c r="J1019" cm="1">
        <f t="array" ref="J1019">_xlfn.IFS('Paraclinicos '!I1017="","",'Paraclinicos '!I1017&gt;7,1,'Paraclinicos '!I1017&lt;=7,0)</f>
        <v>1</v>
      </c>
      <c r="K1019" cm="1">
        <f t="array" ref="K1019">_xlfn.IFS('Paraclinicos '!W1017="","",'Paraclinicos '!W1017&lt;=8,1,'Paraclinicos '!W1017&gt;8,0)</f>
        <v>0</v>
      </c>
      <c r="L1019" cm="1">
        <f t="array" ref="L1019">_xlfn.IFS('Paraclinicos '!S1017="","",'Paraclinicos '!S1017&gt;=30,1,'Paraclinicos '!S1017&lt;30,0)</f>
        <v>0</v>
      </c>
      <c r="M1019" cm="1">
        <f t="array" ref="M1019">_xlfn.IFS(OR('Paraclinicos '!T1017="",'Paraclinicos '!U1017=""),"",OR('Paraclinicos '!T1017&lt;=90,'Paraclinicos '!U1017&lt;=60),1,OR('Paraclinicos '!T1017&gt;90,'Paraclinicos '!U1017&gt;60),0)</f>
        <v>0</v>
      </c>
      <c r="N1019" s="45">
        <f t="shared" si="47"/>
        <v>3</v>
      </c>
      <c r="O1019" cm="1">
        <f t="array" ref="O1019">_xlfn.IFS(OR('Paraclinicos '!M1017="",'Paraclinicos '!N1017="",'Paraclinicos '!N1017=0),"",'Paraclinicos '!M1017/'Paraclinicos '!N1017&lt;100,4,'Paraclinicos '!M1017/'Paraclinicos '!N1017&lt;200,3,'Paraclinicos '!M1017/'Paraclinicos '!N1017&lt;300,2,'Paraclinicos '!M1017/'Paraclinicos '!N1017&lt;400,1,'Paraclinicos '!M1017/'Paraclinicos '!N1017&gt;=400,0)</f>
        <v>2</v>
      </c>
      <c r="P1019" cm="1">
        <f t="array" ref="P1019">_xlfn.IFS('Paraclinicos '!C1017="","",'Paraclinicos '!C1017&lt;20,4,'Paraclinicos '!C1017&lt;50,3,'Paraclinicos '!C1017&lt;100,2,'Paraclinicos '!C1017&lt;150,1,'Paraclinicos '!C1017&gt;150,0)</f>
        <v>0</v>
      </c>
      <c r="Q1019" cm="1">
        <f t="array" ref="Q1019">_xlfn.IFS('Paraclinicos '!O1017="","",'Paraclinicos '!O1017&lt;1.2,0,'Paraclinicos '!O1017&lt;2,1,'Paraclinicos '!O1017&lt;3.5,2,'Paraclinicos '!O1017&lt;5,3,'Paraclinicos '!O1017&gt;5,4)</f>
        <v>1</v>
      </c>
      <c r="R1019" t="str" cm="1">
        <f t="array" ref="R1019">_xlfn.IFS('Paraclinicos '!J1017="","",'Paraclinicos '!J1017&lt;1.2,0,'Paraclinicos '!J1017&lt;2,1,'Paraclinicos '!J1017&lt;6,2,'Paraclinicos '!J1017&lt;12,3,'Paraclinicos '!J1017&gt;=12,4)</f>
        <v/>
      </c>
      <c r="S1019" cm="1">
        <f t="array" ref="S1019">_xlfn.IFS('Paraclinicos '!Y1017="","",'Paraclinicos '!Y1017&lt;70,1,'Paraclinicos '!Y1017&gt;=70,0)</f>
        <v>0</v>
      </c>
      <c r="T1019" cm="1">
        <f t="array" ref="T1019">_xlfn.IFS('Paraclinicos '!W1017="","",'Paraclinicos '!W1017&lt;6,4,'Paraclinicos '!W1017&lt;10,3,'Paraclinicos '!W1017&lt;13,2,'Paraclinicos '!W1017&lt;15,1,'Paraclinicos '!W1017=15,0)</f>
        <v>2</v>
      </c>
      <c r="U1019" s="54">
        <f t="shared" si="45"/>
        <v>5</v>
      </c>
      <c r="V1019" cm="1">
        <f t="array" ref="V1019">_xlfn.IFS('Paraclinicos '!S1017="","",OR('Paraclinicos '!S1017&lt;=8,'Paraclinicos '!S1017&gt;=25),3,'Paraclinicos '!S1017&lt;12,1,'Paraclinicos '!S1017&lt;21,0,'Paraclinicos '!S1017&lt;25,2)</f>
        <v>0</v>
      </c>
      <c r="W1019" t="str">
        <f>IFERROR(IF(INDEX('BD Demog para scores enalazar'!Y$2:'BD Demog para scores enalazar'!Y$3000,MATCH(Formulas!A1019,'BD Demog para scores enalazar'!A$2:'BD Demog para scores enalazar'!A$3000,0))=1,"SI","NO"),"")</f>
        <v>NO</v>
      </c>
      <c r="X1019" s="9" t="str">
        <f>IFERROR(IF(INDEX('BD Demog para scores enalazar'!AJ$2:'BD Demog para scores enalazar'!AJ$3000,MATCH(Formulas!A1019,'BD Demog para scores enalazar'!A$2:'BD Demog para scores enalazar'!A$3000,0))=1,"SI","NO"),"")</f>
        <v>NO</v>
      </c>
      <c r="Y1019" cm="1">
        <f t="array" ref="Y1019">IF(AND(W1019="NO",X1019="NO"),_xlfn.IFS('Paraclinicos '!K1017&lt;=91,3,'Paraclinicos '!K1017&lt;94,2,'Paraclinicos '!K1017&lt;96,1,'Paraclinicos '!K1017&gt;=96,0),"")</f>
        <v>3</v>
      </c>
      <c r="Z1019" t="str" cm="1">
        <f t="array" ref="Z1019">IF(OR(W1019="SI",X1019="SI"),_xlfn.IFS(OR(AND('Paraclinicos '!K1018&lt;=83),AND('Paraclinicos '!K1018&gt;=97,AA1019=2)),3,OR(AND('Paraclinicos '!K1018&lt;=86),AND('Paraclinicos '!K1018&gt;=94,AA1019=2)),2,OR(AND('Paraclinicos '!K1018&lt;=88),AND('Paraclinicos '!K1018&gt;=92,AA1019=2)),1,OR(AND('Paraclinicos '!K1018&gt;=88,'Paraclinicos '!K1018&lt;=92),AND('Paraclinicos '!K1018&gt;=93,AA1019=0)),0),"")</f>
        <v/>
      </c>
      <c r="AA1019" cm="1">
        <f t="array" ref="AA1019">_xlfn.IFS('Paraclinicos '!E1017="","",'Paraclinicos '!E1017="Oxigeno",2,'Paraclinicos '!E1017="Aire",0)</f>
        <v>2</v>
      </c>
    </row>
    <row r="1020" spans="1:27" x14ac:dyDescent="0.25">
      <c r="A1020">
        <f>'Paraclinicos '!A1018</f>
        <v>237</v>
      </c>
      <c r="B1020" s="3">
        <f>'Paraclinicos '!R1018</f>
        <v>44323</v>
      </c>
      <c r="C1020" cm="1">
        <f t="array" ref="C1020">_xlfn.IFS('Paraclinicos '!Q1018="","",'Paraclinicos '!Q1018&gt;60,3,'Paraclinicos '!Q1018&lt;=60,1)</f>
        <v>1</v>
      </c>
      <c r="D1020" t="str">
        <f>IFERROR(IF(INDEX('BD Demog para scores enalazar'!BC$2:BC$3000,MATCH(Formulas!A1020,'BD Demog para scores enalazar'!A$2:A$3000,0))=0,"SI","NO"),"")</f>
        <v>SI</v>
      </c>
      <c r="E1020" cm="1">
        <f t="array" ref="E1020">_xlfn.IFS(D1020="","",D1020="SI",4,D1020="NO",1)</f>
        <v>4</v>
      </c>
      <c r="F1020" cm="1">
        <f t="array" ref="F1020">_xlfn.IFS('Paraclinicos '!B1018="","",'Paraclinicos '!B1018&gt;1,1,'Paraclinicos '!B1018&lt;=1,3)</f>
        <v>3</v>
      </c>
      <c r="G1020" t="str" cm="1">
        <f t="array" ref="G1020">_xlfn.IFS('Paraclinicos '!D1018="","",AND('Paraclinicos '!D1018&gt;=250,'Paraclinicos '!D1018&lt;=500),2,'Paraclinicos '!D1018&gt;500,3,'Paraclinicos '!D1018&lt;250,1)</f>
        <v/>
      </c>
      <c r="H1020" s="50">
        <f t="shared" si="46"/>
        <v>8</v>
      </c>
      <c r="I1020" cm="1">
        <f t="array" ref="I1020">_xlfn.IFS('Paraclinicos '!Q1018="","",'Paraclinicos '!Q1018&gt;=65,1,'Paraclinicos '!Q1018&lt;65,0)</f>
        <v>0</v>
      </c>
      <c r="J1020" cm="1">
        <f t="array" ref="J1020">_xlfn.IFS('Paraclinicos '!I1018="","",'Paraclinicos '!I1018&gt;7,1,'Paraclinicos '!I1018&lt;=7,0)</f>
        <v>1</v>
      </c>
      <c r="K1020" cm="1">
        <f t="array" ref="K1020">_xlfn.IFS('Paraclinicos '!W1018="","",'Paraclinicos '!W1018&lt;=8,1,'Paraclinicos '!W1018&gt;8,0)</f>
        <v>0</v>
      </c>
      <c r="L1020" cm="1">
        <f t="array" ref="L1020">_xlfn.IFS('Paraclinicos '!S1018="","",'Paraclinicos '!S1018&gt;=30,1,'Paraclinicos '!S1018&lt;30,0)</f>
        <v>0</v>
      </c>
      <c r="M1020" cm="1">
        <f t="array" ref="M1020">_xlfn.IFS(OR('Paraclinicos '!T1018="",'Paraclinicos '!U1018=""),"",OR('Paraclinicos '!T1018&lt;=90,'Paraclinicos '!U1018&lt;=60),1,OR('Paraclinicos '!T1018&gt;90,'Paraclinicos '!U1018&gt;60),0)</f>
        <v>0</v>
      </c>
      <c r="N1020" s="45">
        <f t="shared" si="47"/>
        <v>2</v>
      </c>
      <c r="O1020" cm="1">
        <f t="array" ref="O1020">_xlfn.IFS(OR('Paraclinicos '!M1018="",'Paraclinicos '!N1018="",'Paraclinicos '!N1018=0),"",'Paraclinicos '!M1018/'Paraclinicos '!N1018&lt;100,4,'Paraclinicos '!M1018/'Paraclinicos '!N1018&lt;200,3,'Paraclinicos '!M1018/'Paraclinicos '!N1018&lt;300,2,'Paraclinicos '!M1018/'Paraclinicos '!N1018&lt;400,1,'Paraclinicos '!M1018/'Paraclinicos '!N1018&gt;=400,0)</f>
        <v>1</v>
      </c>
      <c r="P1020" cm="1">
        <f t="array" ref="P1020">_xlfn.IFS('Paraclinicos '!C1018="","",'Paraclinicos '!C1018&lt;20,4,'Paraclinicos '!C1018&lt;50,3,'Paraclinicos '!C1018&lt;100,2,'Paraclinicos '!C1018&lt;150,1,'Paraclinicos '!C1018&gt;150,0)</f>
        <v>1</v>
      </c>
      <c r="Q1020" cm="1">
        <f t="array" ref="Q1020">_xlfn.IFS('Paraclinicos '!O1018="","",'Paraclinicos '!O1018&lt;1.2,0,'Paraclinicos '!O1018&lt;2,1,'Paraclinicos '!O1018&lt;3.5,2,'Paraclinicos '!O1018&lt;5,3,'Paraclinicos '!O1018&gt;5,4)</f>
        <v>0</v>
      </c>
      <c r="R1020" t="str" cm="1">
        <f t="array" ref="R1020">_xlfn.IFS('Paraclinicos '!J1018="","",'Paraclinicos '!J1018&lt;1.2,0,'Paraclinicos '!J1018&lt;2,1,'Paraclinicos '!J1018&lt;6,2,'Paraclinicos '!J1018&lt;12,3,'Paraclinicos '!J1018&gt;=12,4)</f>
        <v/>
      </c>
      <c r="S1020" cm="1">
        <f t="array" ref="S1020">_xlfn.IFS('Paraclinicos '!Y1018="","",'Paraclinicos '!Y1018&lt;70,1,'Paraclinicos '!Y1018&gt;=70,0)</f>
        <v>0</v>
      </c>
      <c r="T1020" cm="1">
        <f t="array" ref="T1020">_xlfn.IFS('Paraclinicos '!W1018="","",'Paraclinicos '!W1018&lt;6,4,'Paraclinicos '!W1018&lt;10,3,'Paraclinicos '!W1018&lt;13,2,'Paraclinicos '!W1018&lt;15,1,'Paraclinicos '!W1018=15,0)</f>
        <v>2</v>
      </c>
      <c r="U1020" s="54">
        <f t="shared" si="45"/>
        <v>4</v>
      </c>
      <c r="V1020" cm="1">
        <f t="array" ref="V1020">_xlfn.IFS('Paraclinicos '!S1018="","",OR('Paraclinicos '!S1018&lt;=8,'Paraclinicos '!S1018&gt;=25),3,'Paraclinicos '!S1018&lt;12,1,'Paraclinicos '!S1018&lt;21,0,'Paraclinicos '!S1018&lt;25,2)</f>
        <v>2</v>
      </c>
      <c r="W1020" t="str">
        <f>IFERROR(IF(INDEX('BD Demog para scores enalazar'!Y$2:'BD Demog para scores enalazar'!Y$3000,MATCH(Formulas!A1020,'BD Demog para scores enalazar'!A$2:'BD Demog para scores enalazar'!A$3000,0))=1,"SI","NO"),"")</f>
        <v>NO</v>
      </c>
      <c r="X1020" s="9" t="str">
        <f>IFERROR(IF(INDEX('BD Demog para scores enalazar'!AJ$2:'BD Demog para scores enalazar'!AJ$3000,MATCH(Formulas!A1020,'BD Demog para scores enalazar'!A$2:'BD Demog para scores enalazar'!A$3000,0))=1,"SI","NO"),"")</f>
        <v>NO</v>
      </c>
      <c r="Y1020" cm="1">
        <f t="array" ref="Y1020">IF(AND(W1020="NO",X1020="NO"),_xlfn.IFS('Paraclinicos '!K1018&lt;=91,3,'Paraclinicos '!K1018&lt;94,2,'Paraclinicos '!K1018&lt;96,1,'Paraclinicos '!K1018&gt;=96,0),"")</f>
        <v>2</v>
      </c>
      <c r="Z1020" t="str" cm="1">
        <f t="array" ref="Z1020">IF(OR(W1020="SI",X1020="SI"),_xlfn.IFS(OR(AND('Paraclinicos '!K1019&lt;=83),AND('Paraclinicos '!K1019&gt;=97,AA1020=2)),3,OR(AND('Paraclinicos '!K1019&lt;=86),AND('Paraclinicos '!K1019&gt;=94,AA1020=2)),2,OR(AND('Paraclinicos '!K1019&lt;=88),AND('Paraclinicos '!K1019&gt;=92,AA1020=2)),1,OR(AND('Paraclinicos '!K1019&gt;=88,'Paraclinicos '!K1019&lt;=92),AND('Paraclinicos '!K1019&gt;=93,AA1020=0)),0),"")</f>
        <v/>
      </c>
      <c r="AA1020" cm="1">
        <f t="array" ref="AA1020">_xlfn.IFS('Paraclinicos '!E1018="","",'Paraclinicos '!E1018="Oxigeno",2,'Paraclinicos '!E1018="Aire",0)</f>
        <v>2</v>
      </c>
    </row>
    <row r="1021" spans="1:27" x14ac:dyDescent="0.25">
      <c r="A1021">
        <f>'Paraclinicos '!A1019</f>
        <v>237</v>
      </c>
      <c r="B1021" s="3">
        <f>'Paraclinicos '!R1019</f>
        <v>44325</v>
      </c>
      <c r="C1021" cm="1">
        <f t="array" ref="C1021">_xlfn.IFS('Paraclinicos '!Q1019="","",'Paraclinicos '!Q1019&gt;60,3,'Paraclinicos '!Q1019&lt;=60,1)</f>
        <v>1</v>
      </c>
      <c r="D1021" t="str">
        <f>IFERROR(IF(INDEX('BD Demog para scores enalazar'!BC$2:BC$3000,MATCH(Formulas!A1021,'BD Demog para scores enalazar'!A$2:A$3000,0))=0,"SI","NO"),"")</f>
        <v>SI</v>
      </c>
      <c r="E1021" cm="1">
        <f t="array" ref="E1021">_xlfn.IFS(D1021="","",D1021="SI",4,D1021="NO",1)</f>
        <v>4</v>
      </c>
      <c r="F1021" cm="1">
        <f t="array" ref="F1021">_xlfn.IFS('Paraclinicos '!B1019="","",'Paraclinicos '!B1019&gt;1,1,'Paraclinicos '!B1019&lt;=1,3)</f>
        <v>3</v>
      </c>
      <c r="G1021" t="str" cm="1">
        <f t="array" ref="G1021">_xlfn.IFS('Paraclinicos '!D1019="","",AND('Paraclinicos '!D1019&gt;=250,'Paraclinicos '!D1019&lt;=500),2,'Paraclinicos '!D1019&gt;500,3,'Paraclinicos '!D1019&lt;250,1)</f>
        <v/>
      </c>
      <c r="H1021" s="50">
        <f t="shared" si="46"/>
        <v>8</v>
      </c>
      <c r="I1021" cm="1">
        <f t="array" ref="I1021">_xlfn.IFS('Paraclinicos '!Q1019="","",'Paraclinicos '!Q1019&gt;=65,1,'Paraclinicos '!Q1019&lt;65,0)</f>
        <v>0</v>
      </c>
      <c r="J1021" cm="1">
        <f t="array" ref="J1021">_xlfn.IFS('Paraclinicos '!I1019="","",'Paraclinicos '!I1019&gt;7,1,'Paraclinicos '!I1019&lt;=7,0)</f>
        <v>1</v>
      </c>
      <c r="K1021" cm="1">
        <f t="array" ref="K1021">_xlfn.IFS('Paraclinicos '!W1019="","",'Paraclinicos '!W1019&lt;=8,1,'Paraclinicos '!W1019&gt;8,0)</f>
        <v>0</v>
      </c>
      <c r="L1021" cm="1">
        <f t="array" ref="L1021">_xlfn.IFS('Paraclinicos '!S1019="","",'Paraclinicos '!S1019&gt;=30,1,'Paraclinicos '!S1019&lt;30,0)</f>
        <v>0</v>
      </c>
      <c r="M1021" cm="1">
        <f t="array" ref="M1021">_xlfn.IFS(OR('Paraclinicos '!T1019="",'Paraclinicos '!U1019=""),"",OR('Paraclinicos '!T1019&lt;=90,'Paraclinicos '!U1019&lt;=60),1,OR('Paraclinicos '!T1019&gt;90,'Paraclinicos '!U1019&gt;60),0)</f>
        <v>0</v>
      </c>
      <c r="N1021" s="45">
        <f t="shared" si="47"/>
        <v>2</v>
      </c>
      <c r="O1021" cm="1">
        <f t="array" ref="O1021">_xlfn.IFS(OR('Paraclinicos '!M1019="",'Paraclinicos '!N1019="",'Paraclinicos '!N1019=0),"",'Paraclinicos '!M1019/'Paraclinicos '!N1019&lt;100,4,'Paraclinicos '!M1019/'Paraclinicos '!N1019&lt;200,3,'Paraclinicos '!M1019/'Paraclinicos '!N1019&lt;300,2,'Paraclinicos '!M1019/'Paraclinicos '!N1019&lt;400,1,'Paraclinicos '!M1019/'Paraclinicos '!N1019&gt;=400,0)</f>
        <v>2</v>
      </c>
      <c r="P1021" cm="1">
        <f t="array" ref="P1021">_xlfn.IFS('Paraclinicos '!C1019="","",'Paraclinicos '!C1019&lt;20,4,'Paraclinicos '!C1019&lt;50,3,'Paraclinicos '!C1019&lt;100,2,'Paraclinicos '!C1019&lt;150,1,'Paraclinicos '!C1019&gt;150,0)</f>
        <v>0</v>
      </c>
      <c r="Q1021" cm="1">
        <f t="array" ref="Q1021">_xlfn.IFS('Paraclinicos '!O1019="","",'Paraclinicos '!O1019&lt;1.2,0,'Paraclinicos '!O1019&lt;2,1,'Paraclinicos '!O1019&lt;3.5,2,'Paraclinicos '!O1019&lt;5,3,'Paraclinicos '!O1019&gt;5,4)</f>
        <v>0</v>
      </c>
      <c r="R1021" cm="1">
        <f t="array" ref="R1021">_xlfn.IFS('Paraclinicos '!J1019="","",'Paraclinicos '!J1019&lt;1.2,0,'Paraclinicos '!J1019&lt;2,1,'Paraclinicos '!J1019&lt;6,2,'Paraclinicos '!J1019&lt;12,3,'Paraclinicos '!J1019&gt;=12,4)</f>
        <v>0</v>
      </c>
      <c r="S1021" cm="1">
        <f t="array" ref="S1021">_xlfn.IFS('Paraclinicos '!Y1019="","",'Paraclinicos '!Y1019&lt;70,1,'Paraclinicos '!Y1019&gt;=70,0)</f>
        <v>0</v>
      </c>
      <c r="T1021" cm="1">
        <f t="array" ref="T1021">_xlfn.IFS('Paraclinicos '!W1019="","",'Paraclinicos '!W1019&lt;6,4,'Paraclinicos '!W1019&lt;10,3,'Paraclinicos '!W1019&lt;13,2,'Paraclinicos '!W1019&lt;15,1,'Paraclinicos '!W1019=15,0)</f>
        <v>2</v>
      </c>
      <c r="U1021" s="54">
        <f t="shared" si="45"/>
        <v>4</v>
      </c>
      <c r="V1021" cm="1">
        <f t="array" ref="V1021">_xlfn.IFS('Paraclinicos '!S1019="","",OR('Paraclinicos '!S1019&lt;=8,'Paraclinicos '!S1019&gt;=25),3,'Paraclinicos '!S1019&lt;12,1,'Paraclinicos '!S1019&lt;21,0,'Paraclinicos '!S1019&lt;25,2)</f>
        <v>0</v>
      </c>
      <c r="W1021" t="str">
        <f>IFERROR(IF(INDEX('BD Demog para scores enalazar'!Y$2:'BD Demog para scores enalazar'!Y$3000,MATCH(Formulas!A1021,'BD Demog para scores enalazar'!A$2:'BD Demog para scores enalazar'!A$3000,0))=1,"SI","NO"),"")</f>
        <v>NO</v>
      </c>
      <c r="X1021" s="9" t="str">
        <f>IFERROR(IF(INDEX('BD Demog para scores enalazar'!AJ$2:'BD Demog para scores enalazar'!AJ$3000,MATCH(Formulas!A1021,'BD Demog para scores enalazar'!A$2:'BD Demog para scores enalazar'!A$3000,0))=1,"SI","NO"),"")</f>
        <v>NO</v>
      </c>
      <c r="Y1021" cm="1">
        <f t="array" ref="Y1021">IF(AND(W1021="NO",X1021="NO"),_xlfn.IFS('Paraclinicos '!K1019&lt;=91,3,'Paraclinicos '!K1019&lt;94,2,'Paraclinicos '!K1019&lt;96,1,'Paraclinicos '!K1019&gt;=96,0),"")</f>
        <v>3</v>
      </c>
      <c r="Z1021" t="str" cm="1">
        <f t="array" ref="Z1021">IF(OR(W1021="SI",X1021="SI"),_xlfn.IFS(OR(AND('Paraclinicos '!K1020&lt;=83),AND('Paraclinicos '!K1020&gt;=97,AA1021=2)),3,OR(AND('Paraclinicos '!K1020&lt;=86),AND('Paraclinicos '!K1020&gt;=94,AA1021=2)),2,OR(AND('Paraclinicos '!K1020&lt;=88),AND('Paraclinicos '!K1020&gt;=92,AA1021=2)),1,OR(AND('Paraclinicos '!K1020&gt;=88,'Paraclinicos '!K1020&lt;=92),AND('Paraclinicos '!K1020&gt;=93,AA1021=0)),0),"")</f>
        <v/>
      </c>
      <c r="AA1021" cm="1">
        <f t="array" ref="AA1021">_xlfn.IFS('Paraclinicos '!E1019="","",'Paraclinicos '!E1019="Oxigeno",2,'Paraclinicos '!E1019="Aire",0)</f>
        <v>2</v>
      </c>
    </row>
    <row r="1022" spans="1:27" x14ac:dyDescent="0.25">
      <c r="A1022">
        <f>'Paraclinicos '!A1020</f>
        <v>237</v>
      </c>
      <c r="B1022" s="3">
        <f>'Paraclinicos '!R1020</f>
        <v>44326</v>
      </c>
      <c r="C1022" cm="1">
        <f t="array" ref="C1022">_xlfn.IFS('Paraclinicos '!Q1020="","",'Paraclinicos '!Q1020&gt;60,3,'Paraclinicos '!Q1020&lt;=60,1)</f>
        <v>1</v>
      </c>
      <c r="D1022" t="str">
        <f>IFERROR(IF(INDEX('BD Demog para scores enalazar'!BC$2:BC$3000,MATCH(Formulas!A1022,'BD Demog para scores enalazar'!A$2:A$3000,0))=0,"SI","NO"),"")</f>
        <v>SI</v>
      </c>
      <c r="E1022" cm="1">
        <f t="array" ref="E1022">_xlfn.IFS(D1022="","",D1022="SI",4,D1022="NO",1)</f>
        <v>4</v>
      </c>
      <c r="F1022" cm="1">
        <f t="array" ref="F1022">_xlfn.IFS('Paraclinicos '!B1020="","",'Paraclinicos '!B1020&gt;1,1,'Paraclinicos '!B1020&lt;=1,3)</f>
        <v>3</v>
      </c>
      <c r="G1022" t="str" cm="1">
        <f t="array" ref="G1022">_xlfn.IFS('Paraclinicos '!D1020="","",AND('Paraclinicos '!D1020&gt;=250,'Paraclinicos '!D1020&lt;=500),2,'Paraclinicos '!D1020&gt;500,3,'Paraclinicos '!D1020&lt;250,1)</f>
        <v/>
      </c>
      <c r="H1022" s="50">
        <f t="shared" si="46"/>
        <v>8</v>
      </c>
      <c r="I1022" cm="1">
        <f t="array" ref="I1022">_xlfn.IFS('Paraclinicos '!Q1020="","",'Paraclinicos '!Q1020&gt;=65,1,'Paraclinicos '!Q1020&lt;65,0)</f>
        <v>0</v>
      </c>
      <c r="J1022" cm="1">
        <f t="array" ref="J1022">_xlfn.IFS('Paraclinicos '!I1020="","",'Paraclinicos '!I1020&gt;7,1,'Paraclinicos '!I1020&lt;=7,0)</f>
        <v>1</v>
      </c>
      <c r="K1022" cm="1">
        <f t="array" ref="K1022">_xlfn.IFS('Paraclinicos '!W1020="","",'Paraclinicos '!W1020&lt;=8,1,'Paraclinicos '!W1020&gt;8,0)</f>
        <v>0</v>
      </c>
      <c r="L1022" cm="1">
        <f t="array" ref="L1022">_xlfn.IFS('Paraclinicos '!S1020="","",'Paraclinicos '!S1020&gt;=30,1,'Paraclinicos '!S1020&lt;30,0)</f>
        <v>0</v>
      </c>
      <c r="M1022" cm="1">
        <f t="array" ref="M1022">_xlfn.IFS(OR('Paraclinicos '!T1020="",'Paraclinicos '!U1020=""),"",OR('Paraclinicos '!T1020&lt;=90,'Paraclinicos '!U1020&lt;=60),1,OR('Paraclinicos '!T1020&gt;90,'Paraclinicos '!U1020&gt;60),0)</f>
        <v>0</v>
      </c>
      <c r="N1022" s="45">
        <f t="shared" si="47"/>
        <v>2</v>
      </c>
      <c r="O1022" cm="1">
        <f t="array" ref="O1022">_xlfn.IFS(OR('Paraclinicos '!M1020="",'Paraclinicos '!N1020="",'Paraclinicos '!N1020=0),"",'Paraclinicos '!M1020/'Paraclinicos '!N1020&lt;100,4,'Paraclinicos '!M1020/'Paraclinicos '!N1020&lt;200,3,'Paraclinicos '!M1020/'Paraclinicos '!N1020&lt;300,2,'Paraclinicos '!M1020/'Paraclinicos '!N1020&lt;400,1,'Paraclinicos '!M1020/'Paraclinicos '!N1020&gt;=400,0)</f>
        <v>1</v>
      </c>
      <c r="P1022" cm="1">
        <f t="array" ref="P1022">_xlfn.IFS('Paraclinicos '!C1020="","",'Paraclinicos '!C1020&lt;20,4,'Paraclinicos '!C1020&lt;50,3,'Paraclinicos '!C1020&lt;100,2,'Paraclinicos '!C1020&lt;150,1,'Paraclinicos '!C1020&gt;150,0)</f>
        <v>0</v>
      </c>
      <c r="Q1022" cm="1">
        <f t="array" ref="Q1022">_xlfn.IFS('Paraclinicos '!O1020="","",'Paraclinicos '!O1020&lt;1.2,0,'Paraclinicos '!O1020&lt;2,1,'Paraclinicos '!O1020&lt;3.5,2,'Paraclinicos '!O1020&lt;5,3,'Paraclinicos '!O1020&gt;5,4)</f>
        <v>0</v>
      </c>
      <c r="R1022" t="str" cm="1">
        <f t="array" ref="R1022">_xlfn.IFS('Paraclinicos '!J1020="","",'Paraclinicos '!J1020&lt;1.2,0,'Paraclinicos '!J1020&lt;2,1,'Paraclinicos '!J1020&lt;6,2,'Paraclinicos '!J1020&lt;12,3,'Paraclinicos '!J1020&gt;=12,4)</f>
        <v/>
      </c>
      <c r="S1022" cm="1">
        <f t="array" ref="S1022">_xlfn.IFS('Paraclinicos '!Y1020="","",'Paraclinicos '!Y1020&lt;70,1,'Paraclinicos '!Y1020&gt;=70,0)</f>
        <v>0</v>
      </c>
      <c r="T1022" cm="1">
        <f t="array" ref="T1022">_xlfn.IFS('Paraclinicos '!W1020="","",'Paraclinicos '!W1020&lt;6,4,'Paraclinicos '!W1020&lt;10,3,'Paraclinicos '!W1020&lt;13,2,'Paraclinicos '!W1020&lt;15,1,'Paraclinicos '!W1020=15,0)</f>
        <v>2</v>
      </c>
      <c r="U1022" s="54">
        <f t="shared" si="45"/>
        <v>3</v>
      </c>
      <c r="V1022" cm="1">
        <f t="array" ref="V1022">_xlfn.IFS('Paraclinicos '!S1020="","",OR('Paraclinicos '!S1020&lt;=8,'Paraclinicos '!S1020&gt;=25),3,'Paraclinicos '!S1020&lt;12,1,'Paraclinicos '!S1020&lt;21,0,'Paraclinicos '!S1020&lt;25,2)</f>
        <v>2</v>
      </c>
      <c r="W1022" t="str">
        <f>IFERROR(IF(INDEX('BD Demog para scores enalazar'!Y$2:'BD Demog para scores enalazar'!Y$3000,MATCH(Formulas!A1022,'BD Demog para scores enalazar'!A$2:'BD Demog para scores enalazar'!A$3000,0))=1,"SI","NO"),"")</f>
        <v>NO</v>
      </c>
      <c r="X1022" s="9" t="str">
        <f>IFERROR(IF(INDEX('BD Demog para scores enalazar'!AJ$2:'BD Demog para scores enalazar'!AJ$3000,MATCH(Formulas!A1022,'BD Demog para scores enalazar'!A$2:'BD Demog para scores enalazar'!A$3000,0))=1,"SI","NO"),"")</f>
        <v>NO</v>
      </c>
      <c r="Y1022" cm="1">
        <f t="array" ref="Y1022">IF(AND(W1022="NO",X1022="NO"),_xlfn.IFS('Paraclinicos '!K1020&lt;=91,3,'Paraclinicos '!K1020&lt;94,2,'Paraclinicos '!K1020&lt;96,1,'Paraclinicos '!K1020&gt;=96,0),"")</f>
        <v>2</v>
      </c>
      <c r="Z1022" t="str" cm="1">
        <f t="array" ref="Z1022">IF(OR(W1022="SI",X1022="SI"),_xlfn.IFS(OR(AND('Paraclinicos '!K1021&lt;=83),AND('Paraclinicos '!K1021&gt;=97,AA1022=2)),3,OR(AND('Paraclinicos '!K1021&lt;=86),AND('Paraclinicos '!K1021&gt;=94,AA1022=2)),2,OR(AND('Paraclinicos '!K1021&lt;=88),AND('Paraclinicos '!K1021&gt;=92,AA1022=2)),1,OR(AND('Paraclinicos '!K1021&gt;=88,'Paraclinicos '!K1021&lt;=92),AND('Paraclinicos '!K1021&gt;=93,AA1022=0)),0),"")</f>
        <v/>
      </c>
      <c r="AA1022" cm="1">
        <f t="array" ref="AA1022">_xlfn.IFS('Paraclinicos '!E1020="","",'Paraclinicos '!E1020="Oxigeno",2,'Paraclinicos '!E1020="Aire",0)</f>
        <v>2</v>
      </c>
    </row>
    <row r="1023" spans="1:27" x14ac:dyDescent="0.25">
      <c r="A1023">
        <f>'Paraclinicos '!A1021</f>
        <v>237</v>
      </c>
      <c r="B1023" s="3">
        <f>'Paraclinicos '!R1021</f>
        <v>44327</v>
      </c>
      <c r="C1023" cm="1">
        <f t="array" ref="C1023">_xlfn.IFS('Paraclinicos '!Q1021="","",'Paraclinicos '!Q1021&gt;60,3,'Paraclinicos '!Q1021&lt;=60,1)</f>
        <v>1</v>
      </c>
      <c r="D1023" t="str">
        <f>IFERROR(IF(INDEX('BD Demog para scores enalazar'!BC$2:BC$3000,MATCH(Formulas!A1023,'BD Demog para scores enalazar'!A$2:A$3000,0))=0,"SI","NO"),"")</f>
        <v>SI</v>
      </c>
      <c r="E1023" cm="1">
        <f t="array" ref="E1023">_xlfn.IFS(D1023="","",D1023="SI",4,D1023="NO",1)</f>
        <v>4</v>
      </c>
      <c r="F1023" cm="1">
        <f t="array" ref="F1023">_xlfn.IFS('Paraclinicos '!B1021="","",'Paraclinicos '!B1021&gt;1,1,'Paraclinicos '!B1021&lt;=1,3)</f>
        <v>1</v>
      </c>
      <c r="G1023" cm="1">
        <f t="array" ref="G1023">_xlfn.IFS('Paraclinicos '!D1021="","",AND('Paraclinicos '!D1021&gt;=250,'Paraclinicos '!D1021&lt;=500),2,'Paraclinicos '!D1021&gt;500,3,'Paraclinicos '!D1021&lt;250,1)</f>
        <v>2</v>
      </c>
      <c r="H1023" s="50">
        <f t="shared" si="46"/>
        <v>8</v>
      </c>
      <c r="I1023" cm="1">
        <f t="array" ref="I1023">_xlfn.IFS('Paraclinicos '!Q1021="","",'Paraclinicos '!Q1021&gt;=65,1,'Paraclinicos '!Q1021&lt;65,0)</f>
        <v>0</v>
      </c>
      <c r="J1023" cm="1">
        <f t="array" ref="J1023">_xlfn.IFS('Paraclinicos '!I1021="","",'Paraclinicos '!I1021&gt;7,1,'Paraclinicos '!I1021&lt;=7,0)</f>
        <v>1</v>
      </c>
      <c r="K1023" cm="1">
        <f t="array" ref="K1023">_xlfn.IFS('Paraclinicos '!W1021="","",'Paraclinicos '!W1021&lt;=8,1,'Paraclinicos '!W1021&gt;8,0)</f>
        <v>1</v>
      </c>
      <c r="L1023" cm="1">
        <f t="array" ref="L1023">_xlfn.IFS('Paraclinicos '!S1021="","",'Paraclinicos '!S1021&gt;=30,1,'Paraclinicos '!S1021&lt;30,0)</f>
        <v>0</v>
      </c>
      <c r="M1023" cm="1">
        <f t="array" ref="M1023">_xlfn.IFS(OR('Paraclinicos '!T1021="",'Paraclinicos '!U1021=""),"",OR('Paraclinicos '!T1021&lt;=90,'Paraclinicos '!U1021&lt;=60),1,OR('Paraclinicos '!T1021&gt;90,'Paraclinicos '!U1021&gt;60),0)</f>
        <v>1</v>
      </c>
      <c r="N1023" s="45">
        <f t="shared" si="47"/>
        <v>4</v>
      </c>
      <c r="O1023" cm="1">
        <f t="array" ref="O1023">_xlfn.IFS(OR('Paraclinicos '!M1021="",'Paraclinicos '!N1021="",'Paraclinicos '!N1021=0),"",'Paraclinicos '!M1021/'Paraclinicos '!N1021&lt;100,4,'Paraclinicos '!M1021/'Paraclinicos '!N1021&lt;200,3,'Paraclinicos '!M1021/'Paraclinicos '!N1021&lt;300,2,'Paraclinicos '!M1021/'Paraclinicos '!N1021&lt;400,1,'Paraclinicos '!M1021/'Paraclinicos '!N1021&gt;=400,0)</f>
        <v>2</v>
      </c>
      <c r="P1023" cm="1">
        <f t="array" ref="P1023">_xlfn.IFS('Paraclinicos '!C1021="","",'Paraclinicos '!C1021&lt;20,4,'Paraclinicos '!C1021&lt;50,3,'Paraclinicos '!C1021&lt;100,2,'Paraclinicos '!C1021&lt;150,1,'Paraclinicos '!C1021&gt;150,0)</f>
        <v>0</v>
      </c>
      <c r="Q1023" cm="1">
        <f t="array" ref="Q1023">_xlfn.IFS('Paraclinicos '!O1021="","",'Paraclinicos '!O1021&lt;1.2,0,'Paraclinicos '!O1021&lt;2,1,'Paraclinicos '!O1021&lt;3.5,2,'Paraclinicos '!O1021&lt;5,3,'Paraclinicos '!O1021&gt;5,4)</f>
        <v>0</v>
      </c>
      <c r="R1023" cm="1">
        <f t="array" ref="R1023">_xlfn.IFS('Paraclinicos '!J1021="","",'Paraclinicos '!J1021&lt;1.2,0,'Paraclinicos '!J1021&lt;2,1,'Paraclinicos '!J1021&lt;6,2,'Paraclinicos '!J1021&lt;12,3,'Paraclinicos '!J1021&gt;=12,4)</f>
        <v>1</v>
      </c>
      <c r="S1023" cm="1">
        <f t="array" ref="S1023">_xlfn.IFS('Paraclinicos '!Y1021="","",'Paraclinicos '!Y1021&lt;70,1,'Paraclinicos '!Y1021&gt;=70,0)</f>
        <v>0</v>
      </c>
      <c r="T1023" cm="1">
        <f t="array" ref="T1023">_xlfn.IFS('Paraclinicos '!W1021="","",'Paraclinicos '!W1021&lt;6,4,'Paraclinicos '!W1021&lt;10,3,'Paraclinicos '!W1021&lt;13,2,'Paraclinicos '!W1021&lt;15,1,'Paraclinicos '!W1021=15,0)</f>
        <v>4</v>
      </c>
      <c r="U1023" s="54">
        <f t="shared" si="45"/>
        <v>7</v>
      </c>
      <c r="V1023" cm="1">
        <f t="array" ref="V1023">_xlfn.IFS('Paraclinicos '!S1021="","",OR('Paraclinicos '!S1021&lt;=8,'Paraclinicos '!S1021&gt;=25),3,'Paraclinicos '!S1021&lt;12,1,'Paraclinicos '!S1021&lt;21,0,'Paraclinicos '!S1021&lt;25,2)</f>
        <v>2</v>
      </c>
      <c r="W1023" t="str">
        <f>IFERROR(IF(INDEX('BD Demog para scores enalazar'!Y$2:'BD Demog para scores enalazar'!Y$3000,MATCH(Formulas!A1023,'BD Demog para scores enalazar'!A$2:'BD Demog para scores enalazar'!A$3000,0))=1,"SI","NO"),"")</f>
        <v>NO</v>
      </c>
      <c r="X1023" s="9" t="str">
        <f>IFERROR(IF(INDEX('BD Demog para scores enalazar'!AJ$2:'BD Demog para scores enalazar'!AJ$3000,MATCH(Formulas!A1023,'BD Demog para scores enalazar'!A$2:'BD Demog para scores enalazar'!A$3000,0))=1,"SI","NO"),"")</f>
        <v>NO</v>
      </c>
      <c r="Y1023" cm="1">
        <f t="array" ref="Y1023">IF(AND(W1023="NO",X1023="NO"),_xlfn.IFS('Paraclinicos '!K1021&lt;=91,3,'Paraclinicos '!K1021&lt;94,2,'Paraclinicos '!K1021&lt;96,1,'Paraclinicos '!K1021&gt;=96,0),"")</f>
        <v>3</v>
      </c>
      <c r="Z1023" t="str" cm="1">
        <f t="array" ref="Z1023">IF(OR(W1023="SI",X1023="SI"),_xlfn.IFS(OR(AND('Paraclinicos '!K1022&lt;=83),AND('Paraclinicos '!K1022&gt;=97,AA1023=2)),3,OR(AND('Paraclinicos '!K1022&lt;=86),AND('Paraclinicos '!K1022&gt;=94,AA1023=2)),2,OR(AND('Paraclinicos '!K1022&lt;=88),AND('Paraclinicos '!K1022&gt;=92,AA1023=2)),1,OR(AND('Paraclinicos '!K1022&gt;=88,'Paraclinicos '!K1022&lt;=92),AND('Paraclinicos '!K1022&gt;=93,AA1023=0)),0),"")</f>
        <v/>
      </c>
      <c r="AA1023" cm="1">
        <f t="array" ref="AA1023">_xlfn.IFS('Paraclinicos '!E1021="","",'Paraclinicos '!E1021="Oxigeno",2,'Paraclinicos '!E1021="Aire",0)</f>
        <v>2</v>
      </c>
    </row>
    <row r="1024" spans="1:27" x14ac:dyDescent="0.25">
      <c r="A1024">
        <f>'Paraclinicos '!A1022</f>
        <v>237</v>
      </c>
      <c r="B1024" s="3">
        <f>'Paraclinicos '!R1022</f>
        <v>44329</v>
      </c>
      <c r="C1024" cm="1">
        <f t="array" ref="C1024">_xlfn.IFS('Paraclinicos '!Q1022="","",'Paraclinicos '!Q1022&gt;60,3,'Paraclinicos '!Q1022&lt;=60,1)</f>
        <v>1</v>
      </c>
      <c r="D1024" t="str">
        <f>IFERROR(IF(INDEX('BD Demog para scores enalazar'!BC$2:BC$3000,MATCH(Formulas!A1024,'BD Demog para scores enalazar'!A$2:A$3000,0))=0,"SI","NO"),"")</f>
        <v>SI</v>
      </c>
      <c r="E1024" cm="1">
        <f t="array" ref="E1024">_xlfn.IFS(D1024="","",D1024="SI",4,D1024="NO",1)</f>
        <v>4</v>
      </c>
      <c r="F1024" cm="1">
        <f t="array" ref="F1024">_xlfn.IFS('Paraclinicos '!B1022="","",'Paraclinicos '!B1022&gt;1,1,'Paraclinicos '!B1022&lt;=1,3)</f>
        <v>1</v>
      </c>
      <c r="G1024" cm="1">
        <f t="array" ref="G1024">_xlfn.IFS('Paraclinicos '!D1022="","",AND('Paraclinicos '!D1022&gt;=250,'Paraclinicos '!D1022&lt;=500),2,'Paraclinicos '!D1022&gt;500,3,'Paraclinicos '!D1022&lt;250,1)</f>
        <v>3</v>
      </c>
      <c r="H1024" s="50">
        <f t="shared" si="46"/>
        <v>9</v>
      </c>
      <c r="I1024" cm="1">
        <f t="array" ref="I1024">_xlfn.IFS('Paraclinicos '!Q1022="","",'Paraclinicos '!Q1022&gt;=65,1,'Paraclinicos '!Q1022&lt;65,0)</f>
        <v>0</v>
      </c>
      <c r="J1024" cm="1">
        <f t="array" ref="J1024">_xlfn.IFS('Paraclinicos '!I1022="","",'Paraclinicos '!I1022&gt;7,1,'Paraclinicos '!I1022&lt;=7,0)</f>
        <v>1</v>
      </c>
      <c r="K1024" cm="1">
        <f t="array" ref="K1024">_xlfn.IFS('Paraclinicos '!W1022="","",'Paraclinicos '!W1022&lt;=8,1,'Paraclinicos '!W1022&gt;8,0)</f>
        <v>0</v>
      </c>
      <c r="L1024" cm="1">
        <f t="array" ref="L1024">_xlfn.IFS('Paraclinicos '!S1022="","",'Paraclinicos '!S1022&gt;=30,1,'Paraclinicos '!S1022&lt;30,0)</f>
        <v>0</v>
      </c>
      <c r="M1024" cm="1">
        <f t="array" ref="M1024">_xlfn.IFS(OR('Paraclinicos '!T1022="",'Paraclinicos '!U1022=""),"",OR('Paraclinicos '!T1022&lt;=90,'Paraclinicos '!U1022&lt;=60),1,OR('Paraclinicos '!T1022&gt;90,'Paraclinicos '!U1022&gt;60),0)</f>
        <v>0</v>
      </c>
      <c r="N1024" s="45">
        <f t="shared" si="47"/>
        <v>4</v>
      </c>
      <c r="O1024" cm="1">
        <f t="array" ref="O1024">_xlfn.IFS(OR('Paraclinicos '!M1022="",'Paraclinicos '!N1022="",'Paraclinicos '!N1022=0),"",'Paraclinicos '!M1022/'Paraclinicos '!N1022&lt;100,4,'Paraclinicos '!M1022/'Paraclinicos '!N1022&lt;200,3,'Paraclinicos '!M1022/'Paraclinicos '!N1022&lt;300,2,'Paraclinicos '!M1022/'Paraclinicos '!N1022&lt;400,1,'Paraclinicos '!M1022/'Paraclinicos '!N1022&gt;=400,0)</f>
        <v>1</v>
      </c>
      <c r="P1024" cm="1">
        <f t="array" ref="P1024">_xlfn.IFS('Paraclinicos '!C1022="","",'Paraclinicos '!C1022&lt;20,4,'Paraclinicos '!C1022&lt;50,3,'Paraclinicos '!C1022&lt;100,2,'Paraclinicos '!C1022&lt;150,1,'Paraclinicos '!C1022&gt;150,0)</f>
        <v>0</v>
      </c>
      <c r="Q1024" cm="1">
        <f t="array" ref="Q1024">_xlfn.IFS('Paraclinicos '!O1022="","",'Paraclinicos '!O1022&lt;1.2,0,'Paraclinicos '!O1022&lt;2,1,'Paraclinicos '!O1022&lt;3.5,2,'Paraclinicos '!O1022&lt;5,3,'Paraclinicos '!O1022&gt;5,4)</f>
        <v>0</v>
      </c>
      <c r="R1024" t="str" cm="1">
        <f t="array" ref="R1024">_xlfn.IFS('Paraclinicos '!J1022="","",'Paraclinicos '!J1022&lt;1.2,0,'Paraclinicos '!J1022&lt;2,1,'Paraclinicos '!J1022&lt;6,2,'Paraclinicos '!J1022&lt;12,3,'Paraclinicos '!J1022&gt;=12,4)</f>
        <v/>
      </c>
      <c r="S1024" cm="1">
        <f t="array" ref="S1024">_xlfn.IFS('Paraclinicos '!Y1022="","",'Paraclinicos '!Y1022&lt;70,1,'Paraclinicos '!Y1022&gt;=70,0)</f>
        <v>0</v>
      </c>
      <c r="T1024" cm="1">
        <f t="array" ref="T1024">_xlfn.IFS('Paraclinicos '!W1022="","",'Paraclinicos '!W1022&lt;6,4,'Paraclinicos '!W1022&lt;10,3,'Paraclinicos '!W1022&lt;13,2,'Paraclinicos '!W1022&lt;15,1,'Paraclinicos '!W1022=15,0)</f>
        <v>2</v>
      </c>
      <c r="U1024" s="54">
        <f t="shared" si="45"/>
        <v>3</v>
      </c>
      <c r="V1024" cm="1">
        <f t="array" ref="V1024">_xlfn.IFS('Paraclinicos '!S1022="","",OR('Paraclinicos '!S1022&lt;=8,'Paraclinicos '!S1022&gt;=25),3,'Paraclinicos '!S1022&lt;12,1,'Paraclinicos '!S1022&lt;21,0,'Paraclinicos '!S1022&lt;25,2)</f>
        <v>0</v>
      </c>
      <c r="W1024" t="str">
        <f>IFERROR(IF(INDEX('BD Demog para scores enalazar'!Y$2:'BD Demog para scores enalazar'!Y$3000,MATCH(Formulas!A1024,'BD Demog para scores enalazar'!A$2:'BD Demog para scores enalazar'!A$3000,0))=1,"SI","NO"),"")</f>
        <v>NO</v>
      </c>
      <c r="X1024" s="9" t="str">
        <f>IFERROR(IF(INDEX('BD Demog para scores enalazar'!AJ$2:'BD Demog para scores enalazar'!AJ$3000,MATCH(Formulas!A1024,'BD Demog para scores enalazar'!A$2:'BD Demog para scores enalazar'!A$3000,0))=1,"SI","NO"),"")</f>
        <v>NO</v>
      </c>
      <c r="Y1024" cm="1">
        <f t="array" ref="Y1024">IF(AND(W1024="NO",X1024="NO"),_xlfn.IFS('Paraclinicos '!K1022&lt;=91,3,'Paraclinicos '!K1022&lt;94,2,'Paraclinicos '!K1022&lt;96,1,'Paraclinicos '!K1022&gt;=96,0),"")</f>
        <v>2</v>
      </c>
      <c r="Z1024" t="str" cm="1">
        <f t="array" ref="Z1024">IF(OR(W1024="SI",X1024="SI"),_xlfn.IFS(OR(AND('Paraclinicos '!K1023&lt;=83),AND('Paraclinicos '!K1023&gt;=97,AA1024=2)),3,OR(AND('Paraclinicos '!K1023&lt;=86),AND('Paraclinicos '!K1023&gt;=94,AA1024=2)),2,OR(AND('Paraclinicos '!K1023&lt;=88),AND('Paraclinicos '!K1023&gt;=92,AA1024=2)),1,OR(AND('Paraclinicos '!K1023&gt;=88,'Paraclinicos '!K1023&lt;=92),AND('Paraclinicos '!K1023&gt;=93,AA1024=0)),0),"")</f>
        <v/>
      </c>
      <c r="AA1024" cm="1">
        <f t="array" ref="AA1024">_xlfn.IFS('Paraclinicos '!E1022="","",'Paraclinicos '!E1022="Oxigeno",2,'Paraclinicos '!E1022="Aire",0)</f>
        <v>2</v>
      </c>
    </row>
    <row r="1025" spans="1:27" x14ac:dyDescent="0.25">
      <c r="A1025">
        <f>'Paraclinicos '!A1023</f>
        <v>237</v>
      </c>
      <c r="B1025" s="3">
        <f>'Paraclinicos '!R1023</f>
        <v>44331</v>
      </c>
      <c r="C1025" cm="1">
        <f t="array" ref="C1025">_xlfn.IFS('Paraclinicos '!Q1023="","",'Paraclinicos '!Q1023&gt;60,3,'Paraclinicos '!Q1023&lt;=60,1)</f>
        <v>1</v>
      </c>
      <c r="D1025" t="str">
        <f>IFERROR(IF(INDEX('BD Demog para scores enalazar'!BC$2:BC$3000,MATCH(Formulas!A1025,'BD Demog para scores enalazar'!A$2:A$3000,0))=0,"SI","NO"),"")</f>
        <v>SI</v>
      </c>
      <c r="E1025" cm="1">
        <f t="array" ref="E1025">_xlfn.IFS(D1025="","",D1025="SI",4,D1025="NO",1)</f>
        <v>4</v>
      </c>
      <c r="F1025" cm="1">
        <f t="array" ref="F1025">_xlfn.IFS('Paraclinicos '!B1023="","",'Paraclinicos '!B1023&gt;1,1,'Paraclinicos '!B1023&lt;=1,3)</f>
        <v>3</v>
      </c>
      <c r="G1025" t="str" cm="1">
        <f t="array" ref="G1025">_xlfn.IFS('Paraclinicos '!D1023="","",AND('Paraclinicos '!D1023&gt;=250,'Paraclinicos '!D1023&lt;=500),2,'Paraclinicos '!D1023&gt;500,3,'Paraclinicos '!D1023&lt;250,1)</f>
        <v/>
      </c>
      <c r="H1025" s="50">
        <f t="shared" si="46"/>
        <v>8</v>
      </c>
      <c r="I1025" cm="1">
        <f t="array" ref="I1025">_xlfn.IFS('Paraclinicos '!Q1023="","",'Paraclinicos '!Q1023&gt;=65,1,'Paraclinicos '!Q1023&lt;65,0)</f>
        <v>0</v>
      </c>
      <c r="J1025" cm="1">
        <f t="array" ref="J1025">_xlfn.IFS('Paraclinicos '!I1023="","",'Paraclinicos '!I1023&gt;7,1,'Paraclinicos '!I1023&lt;=7,0)</f>
        <v>1</v>
      </c>
      <c r="K1025" cm="1">
        <f t="array" ref="K1025">_xlfn.IFS('Paraclinicos '!W1023="","",'Paraclinicos '!W1023&lt;=8,1,'Paraclinicos '!W1023&gt;8,0)</f>
        <v>1</v>
      </c>
      <c r="L1025" cm="1">
        <f t="array" ref="L1025">_xlfn.IFS('Paraclinicos '!S1023="","",'Paraclinicos '!S1023&gt;=30,1,'Paraclinicos '!S1023&lt;30,0)</f>
        <v>0</v>
      </c>
      <c r="M1025" cm="1">
        <f t="array" ref="M1025">_xlfn.IFS(OR('Paraclinicos '!T1023="",'Paraclinicos '!U1023=""),"",OR('Paraclinicos '!T1023&lt;=90,'Paraclinicos '!U1023&lt;=60),1,OR('Paraclinicos '!T1023&gt;90,'Paraclinicos '!U1023&gt;60),0)</f>
        <v>0</v>
      </c>
      <c r="N1025" s="45">
        <f t="shared" si="47"/>
        <v>3</v>
      </c>
      <c r="O1025" cm="1">
        <f t="array" ref="O1025">_xlfn.IFS(OR('Paraclinicos '!M1023="",'Paraclinicos '!N1023="",'Paraclinicos '!N1023=0),"",'Paraclinicos '!M1023/'Paraclinicos '!N1023&lt;100,4,'Paraclinicos '!M1023/'Paraclinicos '!N1023&lt;200,3,'Paraclinicos '!M1023/'Paraclinicos '!N1023&lt;300,2,'Paraclinicos '!M1023/'Paraclinicos '!N1023&lt;400,1,'Paraclinicos '!M1023/'Paraclinicos '!N1023&gt;=400,0)</f>
        <v>1</v>
      </c>
      <c r="P1025" cm="1">
        <f t="array" ref="P1025">_xlfn.IFS('Paraclinicos '!C1023="","",'Paraclinicos '!C1023&lt;20,4,'Paraclinicos '!C1023&lt;50,3,'Paraclinicos '!C1023&lt;100,2,'Paraclinicos '!C1023&lt;150,1,'Paraclinicos '!C1023&gt;150,0)</f>
        <v>0</v>
      </c>
      <c r="Q1025" cm="1">
        <f t="array" ref="Q1025">_xlfn.IFS('Paraclinicos '!O1023="","",'Paraclinicos '!O1023&lt;1.2,0,'Paraclinicos '!O1023&lt;2,1,'Paraclinicos '!O1023&lt;3.5,2,'Paraclinicos '!O1023&lt;5,3,'Paraclinicos '!O1023&gt;5,4)</f>
        <v>0</v>
      </c>
      <c r="R1025" t="str" cm="1">
        <f t="array" ref="R1025">_xlfn.IFS('Paraclinicos '!J1023="","",'Paraclinicos '!J1023&lt;1.2,0,'Paraclinicos '!J1023&lt;2,1,'Paraclinicos '!J1023&lt;6,2,'Paraclinicos '!J1023&lt;12,3,'Paraclinicos '!J1023&gt;=12,4)</f>
        <v/>
      </c>
      <c r="S1025" cm="1">
        <f t="array" ref="S1025">_xlfn.IFS('Paraclinicos '!Y1023="","",'Paraclinicos '!Y1023&lt;70,1,'Paraclinicos '!Y1023&gt;=70,0)</f>
        <v>0</v>
      </c>
      <c r="T1025" cm="1">
        <f t="array" ref="T1025">_xlfn.IFS('Paraclinicos '!W1023="","",'Paraclinicos '!W1023&lt;6,4,'Paraclinicos '!W1023&lt;10,3,'Paraclinicos '!W1023&lt;13,2,'Paraclinicos '!W1023&lt;15,1,'Paraclinicos '!W1023=15,0)</f>
        <v>4</v>
      </c>
      <c r="U1025" s="54">
        <f t="shared" si="45"/>
        <v>5</v>
      </c>
      <c r="V1025" cm="1">
        <f t="array" ref="V1025">_xlfn.IFS('Paraclinicos '!S1023="","",OR('Paraclinicos '!S1023&lt;=8,'Paraclinicos '!S1023&gt;=25),3,'Paraclinicos '!S1023&lt;12,1,'Paraclinicos '!S1023&lt;21,0,'Paraclinicos '!S1023&lt;25,2)</f>
        <v>3</v>
      </c>
      <c r="W1025" t="str">
        <f>IFERROR(IF(INDEX('BD Demog para scores enalazar'!Y$2:'BD Demog para scores enalazar'!Y$3000,MATCH(Formulas!A1025,'BD Demog para scores enalazar'!A$2:'BD Demog para scores enalazar'!A$3000,0))=1,"SI","NO"),"")</f>
        <v>NO</v>
      </c>
      <c r="X1025" s="9" t="str">
        <f>IFERROR(IF(INDEX('BD Demog para scores enalazar'!AJ$2:'BD Demog para scores enalazar'!AJ$3000,MATCH(Formulas!A1025,'BD Demog para scores enalazar'!A$2:'BD Demog para scores enalazar'!A$3000,0))=1,"SI","NO"),"")</f>
        <v>NO</v>
      </c>
      <c r="Y1025" cm="1">
        <f t="array" ref="Y1025">IF(AND(W1025="NO",X1025="NO"),_xlfn.IFS('Paraclinicos '!K1023&lt;=91,3,'Paraclinicos '!K1023&lt;94,2,'Paraclinicos '!K1023&lt;96,1,'Paraclinicos '!K1023&gt;=96,0),"")</f>
        <v>1</v>
      </c>
      <c r="Z1025" t="str" cm="1">
        <f t="array" ref="Z1025">IF(OR(W1025="SI",X1025="SI"),_xlfn.IFS(OR(AND('Paraclinicos '!K1024&lt;=83),AND('Paraclinicos '!K1024&gt;=97,AA1025=2)),3,OR(AND('Paraclinicos '!K1024&lt;=86),AND('Paraclinicos '!K1024&gt;=94,AA1025=2)),2,OR(AND('Paraclinicos '!K1024&lt;=88),AND('Paraclinicos '!K1024&gt;=92,AA1025=2)),1,OR(AND('Paraclinicos '!K1024&gt;=88,'Paraclinicos '!K1024&lt;=92),AND('Paraclinicos '!K1024&gt;=93,AA1025=0)),0),"")</f>
        <v/>
      </c>
      <c r="AA1025" cm="1">
        <f t="array" ref="AA1025">_xlfn.IFS('Paraclinicos '!E1023="","",'Paraclinicos '!E1023="Oxigeno",2,'Paraclinicos '!E1023="Aire",0)</f>
        <v>2</v>
      </c>
    </row>
    <row r="1026" spans="1:27" x14ac:dyDescent="0.25">
      <c r="A1026">
        <f>'Paraclinicos '!A1024</f>
        <v>237</v>
      </c>
      <c r="B1026" s="3">
        <f>'Paraclinicos '!R1024</f>
        <v>44331</v>
      </c>
      <c r="C1026" cm="1">
        <f t="array" ref="C1026">_xlfn.IFS('Paraclinicos '!Q1024="","",'Paraclinicos '!Q1024&gt;60,3,'Paraclinicos '!Q1024&lt;=60,1)</f>
        <v>1</v>
      </c>
      <c r="D1026" t="str">
        <f>IFERROR(IF(INDEX('BD Demog para scores enalazar'!BC$2:BC$3000,MATCH(Formulas!A1026,'BD Demog para scores enalazar'!A$2:A$3000,0))=0,"SI","NO"),"")</f>
        <v>SI</v>
      </c>
      <c r="E1026" cm="1">
        <f t="array" ref="E1026">_xlfn.IFS(D1026="","",D1026="SI",4,D1026="NO",1)</f>
        <v>4</v>
      </c>
      <c r="F1026" cm="1">
        <f t="array" ref="F1026">_xlfn.IFS('Paraclinicos '!B1024="","",'Paraclinicos '!B1024&gt;1,1,'Paraclinicos '!B1024&lt;=1,3)</f>
        <v>3</v>
      </c>
      <c r="G1026" t="str" cm="1">
        <f t="array" ref="G1026">_xlfn.IFS('Paraclinicos '!D1024="","",AND('Paraclinicos '!D1024&gt;=250,'Paraclinicos '!D1024&lt;=500),2,'Paraclinicos '!D1024&gt;500,3,'Paraclinicos '!D1024&lt;250,1)</f>
        <v/>
      </c>
      <c r="H1026" s="50">
        <f t="shared" si="46"/>
        <v>8</v>
      </c>
      <c r="I1026" cm="1">
        <f t="array" ref="I1026">_xlfn.IFS('Paraclinicos '!Q1024="","",'Paraclinicos '!Q1024&gt;=65,1,'Paraclinicos '!Q1024&lt;65,0)</f>
        <v>0</v>
      </c>
      <c r="J1026" cm="1">
        <f t="array" ref="J1026">_xlfn.IFS('Paraclinicos '!I1024="","",'Paraclinicos '!I1024&gt;7,1,'Paraclinicos '!I1024&lt;=7,0)</f>
        <v>1</v>
      </c>
      <c r="K1026" cm="1">
        <f t="array" ref="K1026">_xlfn.IFS('Paraclinicos '!W1024="","",'Paraclinicos '!W1024&lt;=8,1,'Paraclinicos '!W1024&gt;8,0)</f>
        <v>1</v>
      </c>
      <c r="L1026" cm="1">
        <f t="array" ref="L1026">_xlfn.IFS('Paraclinicos '!S1024="","",'Paraclinicos '!S1024&gt;=30,1,'Paraclinicos '!S1024&lt;30,0)</f>
        <v>0</v>
      </c>
      <c r="M1026" cm="1">
        <f t="array" ref="M1026">_xlfn.IFS(OR('Paraclinicos '!T1024="",'Paraclinicos '!U1024=""),"",OR('Paraclinicos '!T1024&lt;=90,'Paraclinicos '!U1024&lt;=60),1,OR('Paraclinicos '!T1024&gt;90,'Paraclinicos '!U1024&gt;60),0)</f>
        <v>1</v>
      </c>
      <c r="N1026" s="45">
        <f t="shared" si="47"/>
        <v>5</v>
      </c>
      <c r="O1026" cm="1">
        <f t="array" ref="O1026">_xlfn.IFS(OR('Paraclinicos '!M1024="",'Paraclinicos '!N1024="",'Paraclinicos '!N1024=0),"",'Paraclinicos '!M1024/'Paraclinicos '!N1024&lt;100,4,'Paraclinicos '!M1024/'Paraclinicos '!N1024&lt;200,3,'Paraclinicos '!M1024/'Paraclinicos '!N1024&lt;300,2,'Paraclinicos '!M1024/'Paraclinicos '!N1024&lt;400,1,'Paraclinicos '!M1024/'Paraclinicos '!N1024&gt;=400,0)</f>
        <v>3</v>
      </c>
      <c r="P1026" cm="1">
        <f t="array" ref="P1026">_xlfn.IFS('Paraclinicos '!C1024="","",'Paraclinicos '!C1024&lt;20,4,'Paraclinicos '!C1024&lt;50,3,'Paraclinicos '!C1024&lt;100,2,'Paraclinicos '!C1024&lt;150,1,'Paraclinicos '!C1024&gt;150,0)</f>
        <v>0</v>
      </c>
      <c r="Q1026" cm="1">
        <f t="array" ref="Q1026">_xlfn.IFS('Paraclinicos '!O1024="","",'Paraclinicos '!O1024&lt;1.2,0,'Paraclinicos '!O1024&lt;2,1,'Paraclinicos '!O1024&lt;3.5,2,'Paraclinicos '!O1024&lt;5,3,'Paraclinicos '!O1024&gt;5,4)</f>
        <v>0</v>
      </c>
      <c r="R1026" t="str" cm="1">
        <f t="array" ref="R1026">_xlfn.IFS('Paraclinicos '!J1024="","",'Paraclinicos '!J1024&lt;1.2,0,'Paraclinicos '!J1024&lt;2,1,'Paraclinicos '!J1024&lt;6,2,'Paraclinicos '!J1024&lt;12,3,'Paraclinicos '!J1024&gt;=12,4)</f>
        <v/>
      </c>
      <c r="S1026" cm="1">
        <f t="array" ref="S1026">_xlfn.IFS('Paraclinicos '!Y1024="","",'Paraclinicos '!Y1024&lt;70,1,'Paraclinicos '!Y1024&gt;=70,0)</f>
        <v>1</v>
      </c>
      <c r="T1026" cm="1">
        <f t="array" ref="T1026">_xlfn.IFS('Paraclinicos '!W1024="","",'Paraclinicos '!W1024&lt;6,4,'Paraclinicos '!W1024&lt;10,3,'Paraclinicos '!W1024&lt;13,2,'Paraclinicos '!W1024&lt;15,1,'Paraclinicos '!W1024=15,0)</f>
        <v>3</v>
      </c>
      <c r="U1026" s="54">
        <f t="shared" si="45"/>
        <v>7</v>
      </c>
      <c r="V1026" cm="1">
        <f t="array" ref="V1026">_xlfn.IFS('Paraclinicos '!S1024="","",OR('Paraclinicos '!S1024&lt;=8,'Paraclinicos '!S1024&gt;=25),3,'Paraclinicos '!S1024&lt;12,1,'Paraclinicos '!S1024&lt;21,0,'Paraclinicos '!S1024&lt;25,2)</f>
        <v>0</v>
      </c>
      <c r="W1026" t="str">
        <f>IFERROR(IF(INDEX('BD Demog para scores enalazar'!Y$2:'BD Demog para scores enalazar'!Y$3000,MATCH(Formulas!A1026,'BD Demog para scores enalazar'!A$2:'BD Demog para scores enalazar'!A$3000,0))=1,"SI","NO"),"")</f>
        <v>NO</v>
      </c>
      <c r="X1026" s="9" t="str">
        <f>IFERROR(IF(INDEX('BD Demog para scores enalazar'!AJ$2:'BD Demog para scores enalazar'!AJ$3000,MATCH(Formulas!A1026,'BD Demog para scores enalazar'!A$2:'BD Demog para scores enalazar'!A$3000,0))=1,"SI","NO"),"")</f>
        <v>NO</v>
      </c>
      <c r="Y1026" cm="1">
        <f t="array" ref="Y1026">IF(AND(W1026="NO",X1026="NO"),_xlfn.IFS('Paraclinicos '!K1024&lt;=91,3,'Paraclinicos '!K1024&lt;94,2,'Paraclinicos '!K1024&lt;96,1,'Paraclinicos '!K1024&gt;=96,0),"")</f>
        <v>3</v>
      </c>
      <c r="Z1026" t="str" cm="1">
        <f t="array" ref="Z1026">IF(OR(W1026="SI",X1026="SI"),_xlfn.IFS(OR(AND('Paraclinicos '!K1025&lt;=83),AND('Paraclinicos '!K1025&gt;=97,AA1026=2)),3,OR(AND('Paraclinicos '!K1025&lt;=86),AND('Paraclinicos '!K1025&gt;=94,AA1026=2)),2,OR(AND('Paraclinicos '!K1025&lt;=88),AND('Paraclinicos '!K1025&gt;=92,AA1026=2)),1,OR(AND('Paraclinicos '!K1025&gt;=88,'Paraclinicos '!K1025&lt;=92),AND('Paraclinicos '!K1025&gt;=93,AA1026=0)),0),"")</f>
        <v/>
      </c>
      <c r="AA1026" cm="1">
        <f t="array" ref="AA1026">_xlfn.IFS('Paraclinicos '!E1024="","",'Paraclinicos '!E1024="Oxigeno",2,'Paraclinicos '!E1024="Aire",0)</f>
        <v>2</v>
      </c>
    </row>
    <row r="1027" spans="1:27" x14ac:dyDescent="0.25">
      <c r="A1027">
        <f>'Paraclinicos '!A1025</f>
        <v>237</v>
      </c>
      <c r="B1027" s="3">
        <f>'Paraclinicos '!R1025</f>
        <v>44333</v>
      </c>
      <c r="C1027" cm="1">
        <f t="array" ref="C1027">_xlfn.IFS('Paraclinicos '!Q1025="","",'Paraclinicos '!Q1025&gt;60,3,'Paraclinicos '!Q1025&lt;=60,1)</f>
        <v>1</v>
      </c>
      <c r="D1027" t="str">
        <f>IFERROR(IF(INDEX('BD Demog para scores enalazar'!BC$2:BC$3000,MATCH(Formulas!A1027,'BD Demog para scores enalazar'!A$2:A$3000,0))=0,"SI","NO"),"")</f>
        <v>SI</v>
      </c>
      <c r="E1027" cm="1">
        <f t="array" ref="E1027">_xlfn.IFS(D1027="","",D1027="SI",4,D1027="NO",1)</f>
        <v>4</v>
      </c>
      <c r="F1027" cm="1">
        <f t="array" ref="F1027">_xlfn.IFS('Paraclinicos '!B1025="","",'Paraclinicos '!B1025&gt;1,1,'Paraclinicos '!B1025&lt;=1,3)</f>
        <v>1</v>
      </c>
      <c r="G1027" t="str" cm="1">
        <f t="array" ref="G1027">_xlfn.IFS('Paraclinicos '!D1025="","",AND('Paraclinicos '!D1025&gt;=250,'Paraclinicos '!D1025&lt;=500),2,'Paraclinicos '!D1025&gt;500,3,'Paraclinicos '!D1025&lt;250,1)</f>
        <v/>
      </c>
      <c r="H1027" s="50">
        <f t="shared" si="46"/>
        <v>6</v>
      </c>
      <c r="I1027" cm="1">
        <f t="array" ref="I1027">_xlfn.IFS('Paraclinicos '!Q1025="","",'Paraclinicos '!Q1025&gt;=65,1,'Paraclinicos '!Q1025&lt;65,0)</f>
        <v>0</v>
      </c>
      <c r="J1027" cm="1">
        <f t="array" ref="J1027">_xlfn.IFS('Paraclinicos '!I1025="","",'Paraclinicos '!I1025&gt;7,1,'Paraclinicos '!I1025&lt;=7,0)</f>
        <v>1</v>
      </c>
      <c r="K1027" cm="1">
        <f t="array" ref="K1027">_xlfn.IFS('Paraclinicos '!W1025="","",'Paraclinicos '!W1025&lt;=8,1,'Paraclinicos '!W1025&gt;8,0)</f>
        <v>0</v>
      </c>
      <c r="L1027" cm="1">
        <f t="array" ref="L1027">_xlfn.IFS('Paraclinicos '!S1025="","",'Paraclinicos '!S1025&gt;=30,1,'Paraclinicos '!S1025&lt;30,0)</f>
        <v>0</v>
      </c>
      <c r="M1027" cm="1">
        <f t="array" ref="M1027">_xlfn.IFS(OR('Paraclinicos '!T1025="",'Paraclinicos '!U1025=""),"",OR('Paraclinicos '!T1025&lt;=90,'Paraclinicos '!U1025&lt;=60),1,OR('Paraclinicos '!T1025&gt;90,'Paraclinicos '!U1025&gt;60),0)</f>
        <v>0</v>
      </c>
      <c r="N1027" s="45">
        <f t="shared" si="47"/>
        <v>4</v>
      </c>
      <c r="O1027" cm="1">
        <f t="array" ref="O1027">_xlfn.IFS(OR('Paraclinicos '!M1025="",'Paraclinicos '!N1025="",'Paraclinicos '!N1025=0),"",'Paraclinicos '!M1025/'Paraclinicos '!N1025&lt;100,4,'Paraclinicos '!M1025/'Paraclinicos '!N1025&lt;200,3,'Paraclinicos '!M1025/'Paraclinicos '!N1025&lt;300,2,'Paraclinicos '!M1025/'Paraclinicos '!N1025&lt;400,1,'Paraclinicos '!M1025/'Paraclinicos '!N1025&gt;=400,0)</f>
        <v>2</v>
      </c>
      <c r="P1027" cm="1">
        <f t="array" ref="P1027">_xlfn.IFS('Paraclinicos '!C1025="","",'Paraclinicos '!C1025&lt;20,4,'Paraclinicos '!C1025&lt;50,3,'Paraclinicos '!C1025&lt;100,2,'Paraclinicos '!C1025&lt;150,1,'Paraclinicos '!C1025&gt;150,0)</f>
        <v>0</v>
      </c>
      <c r="Q1027" cm="1">
        <f t="array" ref="Q1027">_xlfn.IFS('Paraclinicos '!O1025="","",'Paraclinicos '!O1025&lt;1.2,0,'Paraclinicos '!O1025&lt;2,1,'Paraclinicos '!O1025&lt;3.5,2,'Paraclinicos '!O1025&lt;5,3,'Paraclinicos '!O1025&gt;5,4)</f>
        <v>0</v>
      </c>
      <c r="R1027" t="str" cm="1">
        <f t="array" ref="R1027">_xlfn.IFS('Paraclinicos '!J1025="","",'Paraclinicos '!J1025&lt;1.2,0,'Paraclinicos '!J1025&lt;2,1,'Paraclinicos '!J1025&lt;6,2,'Paraclinicos '!J1025&lt;12,3,'Paraclinicos '!J1025&gt;=12,4)</f>
        <v/>
      </c>
      <c r="S1027" cm="1">
        <f t="array" ref="S1027">_xlfn.IFS('Paraclinicos '!Y1025="","",'Paraclinicos '!Y1025&lt;70,1,'Paraclinicos '!Y1025&gt;=70,0)</f>
        <v>0</v>
      </c>
      <c r="T1027" cm="1">
        <f t="array" ref="T1027">_xlfn.IFS('Paraclinicos '!W1025="","",'Paraclinicos '!W1025&lt;6,4,'Paraclinicos '!W1025&lt;10,3,'Paraclinicos '!W1025&lt;13,2,'Paraclinicos '!W1025&lt;15,1,'Paraclinicos '!W1025=15,0)</f>
        <v>2</v>
      </c>
      <c r="U1027" s="54">
        <f t="shared" ref="U1027:U1090" si="48">IF(AND(O1027="",P1027="",Q1027="",R1027="",S1027="",T1027=""),"",SUM(O1027:T1027))</f>
        <v>4</v>
      </c>
      <c r="V1027" cm="1">
        <f t="array" ref="V1027">_xlfn.IFS('Paraclinicos '!S1025="","",OR('Paraclinicos '!S1025&lt;=8,'Paraclinicos '!S1025&gt;=25),3,'Paraclinicos '!S1025&lt;12,1,'Paraclinicos '!S1025&lt;21,0,'Paraclinicos '!S1025&lt;25,2)</f>
        <v>0</v>
      </c>
      <c r="W1027" t="str">
        <f>IFERROR(IF(INDEX('BD Demog para scores enalazar'!Y$2:'BD Demog para scores enalazar'!Y$3000,MATCH(Formulas!A1027,'BD Demog para scores enalazar'!A$2:'BD Demog para scores enalazar'!A$3000,0))=1,"SI","NO"),"")</f>
        <v>NO</v>
      </c>
      <c r="X1027" s="9" t="str">
        <f>IFERROR(IF(INDEX('BD Demog para scores enalazar'!AJ$2:'BD Demog para scores enalazar'!AJ$3000,MATCH(Formulas!A1027,'BD Demog para scores enalazar'!A$2:'BD Demog para scores enalazar'!A$3000,0))=1,"SI","NO"),"")</f>
        <v>NO</v>
      </c>
      <c r="Y1027" cm="1">
        <f t="array" ref="Y1027">IF(AND(W1027="NO",X1027="NO"),_xlfn.IFS('Paraclinicos '!K1025&lt;=91,3,'Paraclinicos '!K1025&lt;94,2,'Paraclinicos '!K1025&lt;96,1,'Paraclinicos '!K1025&gt;=96,0),"")</f>
        <v>3</v>
      </c>
      <c r="Z1027" t="str" cm="1">
        <f t="array" ref="Z1027">IF(OR(W1027="SI",X1027="SI"),_xlfn.IFS(OR(AND('Paraclinicos '!K1026&lt;=83),AND('Paraclinicos '!K1026&gt;=97,AA1027=2)),3,OR(AND('Paraclinicos '!K1026&lt;=86),AND('Paraclinicos '!K1026&gt;=94,AA1027=2)),2,OR(AND('Paraclinicos '!K1026&lt;=88),AND('Paraclinicos '!K1026&gt;=92,AA1027=2)),1,OR(AND('Paraclinicos '!K1026&gt;=88,'Paraclinicos '!K1026&lt;=92),AND('Paraclinicos '!K1026&gt;=93,AA1027=0)),0),"")</f>
        <v/>
      </c>
      <c r="AA1027" cm="1">
        <f t="array" ref="AA1027">_xlfn.IFS('Paraclinicos '!E1025="","",'Paraclinicos '!E1025="Oxigeno",2,'Paraclinicos '!E1025="Aire",0)</f>
        <v>2</v>
      </c>
    </row>
    <row r="1028" spans="1:27" x14ac:dyDescent="0.25">
      <c r="A1028">
        <f>'Paraclinicos '!A1026</f>
        <v>237</v>
      </c>
      <c r="B1028" s="3">
        <f>'Paraclinicos '!R1026</f>
        <v>44334</v>
      </c>
      <c r="C1028" cm="1">
        <f t="array" ref="C1028">_xlfn.IFS('Paraclinicos '!Q1026="","",'Paraclinicos '!Q1026&gt;60,3,'Paraclinicos '!Q1026&lt;=60,1)</f>
        <v>1</v>
      </c>
      <c r="D1028" t="str">
        <f>IFERROR(IF(INDEX('BD Demog para scores enalazar'!BC$2:BC$3000,MATCH(Formulas!A1028,'BD Demog para scores enalazar'!A$2:A$3000,0))=0,"SI","NO"),"")</f>
        <v>SI</v>
      </c>
      <c r="E1028" cm="1">
        <f t="array" ref="E1028">_xlfn.IFS(D1028="","",D1028="SI",4,D1028="NO",1)</f>
        <v>4</v>
      </c>
      <c r="F1028" cm="1">
        <f t="array" ref="F1028">_xlfn.IFS('Paraclinicos '!B1026="","",'Paraclinicos '!B1026&gt;1,1,'Paraclinicos '!B1026&lt;=1,3)</f>
        <v>1</v>
      </c>
      <c r="G1028" t="str" cm="1">
        <f t="array" ref="G1028">_xlfn.IFS('Paraclinicos '!D1026="","",AND('Paraclinicos '!D1026&gt;=250,'Paraclinicos '!D1026&lt;=500),2,'Paraclinicos '!D1026&gt;500,3,'Paraclinicos '!D1026&lt;250,1)</f>
        <v/>
      </c>
      <c r="H1028" s="50">
        <f t="shared" ref="H1028:H1091" si="49">IF(AND(C1028="",E1028="",F1028="",G1028=""),"",SUM(C1028,E1028:G1028))</f>
        <v>6</v>
      </c>
      <c r="I1028" cm="1">
        <f t="array" ref="I1028">_xlfn.IFS('Paraclinicos '!Q1026="","",'Paraclinicos '!Q1026&gt;=65,1,'Paraclinicos '!Q1026&lt;65,0)</f>
        <v>0</v>
      </c>
      <c r="J1028" cm="1">
        <f t="array" ref="J1028">_xlfn.IFS('Paraclinicos '!I1026="","",'Paraclinicos '!I1026&gt;7,1,'Paraclinicos '!I1026&lt;=7,0)</f>
        <v>1</v>
      </c>
      <c r="K1028" cm="1">
        <f t="array" ref="K1028">_xlfn.IFS('Paraclinicos '!W1026="","",'Paraclinicos '!W1026&lt;=8,1,'Paraclinicos '!W1026&gt;8,0)</f>
        <v>0</v>
      </c>
      <c r="L1028" cm="1">
        <f t="array" ref="L1028">_xlfn.IFS('Paraclinicos '!S1026="","",'Paraclinicos '!S1026&gt;=30,1,'Paraclinicos '!S1026&lt;30,0)</f>
        <v>0</v>
      </c>
      <c r="M1028" cm="1">
        <f t="array" ref="M1028">_xlfn.IFS(OR('Paraclinicos '!T1026="",'Paraclinicos '!U1026=""),"",OR('Paraclinicos '!T1026&lt;=90,'Paraclinicos '!U1026&lt;=60),1,OR('Paraclinicos '!T1026&gt;90,'Paraclinicos '!U1026&gt;60),0)</f>
        <v>0</v>
      </c>
      <c r="N1028" s="45">
        <f t="shared" ref="N1028:N1091" si="50">IF(AND(J1027="",J1028="",K1028="",L1028="",M1028=""),"",SUM(J1027:M1028))</f>
        <v>2</v>
      </c>
      <c r="O1028" cm="1">
        <f t="array" ref="O1028">_xlfn.IFS(OR('Paraclinicos '!M1026="",'Paraclinicos '!N1026="",'Paraclinicos '!N1026=0),"",'Paraclinicos '!M1026/'Paraclinicos '!N1026&lt;100,4,'Paraclinicos '!M1026/'Paraclinicos '!N1026&lt;200,3,'Paraclinicos '!M1026/'Paraclinicos '!N1026&lt;300,2,'Paraclinicos '!M1026/'Paraclinicos '!N1026&lt;400,1,'Paraclinicos '!M1026/'Paraclinicos '!N1026&gt;=400,0)</f>
        <v>2</v>
      </c>
      <c r="P1028" cm="1">
        <f t="array" ref="P1028">_xlfn.IFS('Paraclinicos '!C1026="","",'Paraclinicos '!C1026&lt;20,4,'Paraclinicos '!C1026&lt;50,3,'Paraclinicos '!C1026&lt;100,2,'Paraclinicos '!C1026&lt;150,1,'Paraclinicos '!C1026&gt;150,0)</f>
        <v>0</v>
      </c>
      <c r="Q1028" cm="1">
        <f t="array" ref="Q1028">_xlfn.IFS('Paraclinicos '!O1026="","",'Paraclinicos '!O1026&lt;1.2,0,'Paraclinicos '!O1026&lt;2,1,'Paraclinicos '!O1026&lt;3.5,2,'Paraclinicos '!O1026&lt;5,3,'Paraclinicos '!O1026&gt;5,4)</f>
        <v>0</v>
      </c>
      <c r="R1028" t="str" cm="1">
        <f t="array" ref="R1028">_xlfn.IFS('Paraclinicos '!J1026="","",'Paraclinicos '!J1026&lt;1.2,0,'Paraclinicos '!J1026&lt;2,1,'Paraclinicos '!J1026&lt;6,2,'Paraclinicos '!J1026&lt;12,3,'Paraclinicos '!J1026&gt;=12,4)</f>
        <v/>
      </c>
      <c r="S1028" cm="1">
        <f t="array" ref="S1028">_xlfn.IFS('Paraclinicos '!Y1026="","",'Paraclinicos '!Y1026&lt;70,1,'Paraclinicos '!Y1026&gt;=70,0)</f>
        <v>0</v>
      </c>
      <c r="T1028" cm="1">
        <f t="array" ref="T1028">_xlfn.IFS('Paraclinicos '!W1026="","",'Paraclinicos '!W1026&lt;6,4,'Paraclinicos '!W1026&lt;10,3,'Paraclinicos '!W1026&lt;13,2,'Paraclinicos '!W1026&lt;15,1,'Paraclinicos '!W1026=15,0)</f>
        <v>1</v>
      </c>
      <c r="U1028" s="54">
        <f t="shared" si="48"/>
        <v>3</v>
      </c>
      <c r="V1028" cm="1">
        <f t="array" ref="V1028">_xlfn.IFS('Paraclinicos '!S1026="","",OR('Paraclinicos '!S1026&lt;=8,'Paraclinicos '!S1026&gt;=25),3,'Paraclinicos '!S1026&lt;12,1,'Paraclinicos '!S1026&lt;21,0,'Paraclinicos '!S1026&lt;25,2)</f>
        <v>2</v>
      </c>
      <c r="W1028" t="str">
        <f>IFERROR(IF(INDEX('BD Demog para scores enalazar'!Y$2:'BD Demog para scores enalazar'!Y$3000,MATCH(Formulas!A1028,'BD Demog para scores enalazar'!A$2:'BD Demog para scores enalazar'!A$3000,0))=1,"SI","NO"),"")</f>
        <v>NO</v>
      </c>
      <c r="X1028" s="9" t="str">
        <f>IFERROR(IF(INDEX('BD Demog para scores enalazar'!AJ$2:'BD Demog para scores enalazar'!AJ$3000,MATCH(Formulas!A1028,'BD Demog para scores enalazar'!A$2:'BD Demog para scores enalazar'!A$3000,0))=1,"SI","NO"),"")</f>
        <v>NO</v>
      </c>
      <c r="Y1028" cm="1">
        <f t="array" ref="Y1028">IF(AND(W1028="NO",X1028="NO"),_xlfn.IFS('Paraclinicos '!K1026&lt;=91,3,'Paraclinicos '!K1026&lt;94,2,'Paraclinicos '!K1026&lt;96,1,'Paraclinicos '!K1026&gt;=96,0),"")</f>
        <v>3</v>
      </c>
      <c r="Z1028" t="str" cm="1">
        <f t="array" ref="Z1028">IF(OR(W1028="SI",X1028="SI"),_xlfn.IFS(OR(AND('Paraclinicos '!K1027&lt;=83),AND('Paraclinicos '!K1027&gt;=97,AA1028=2)),3,OR(AND('Paraclinicos '!K1027&lt;=86),AND('Paraclinicos '!K1027&gt;=94,AA1028=2)),2,OR(AND('Paraclinicos '!K1027&lt;=88),AND('Paraclinicos '!K1027&gt;=92,AA1028=2)),1,OR(AND('Paraclinicos '!K1027&gt;=88,'Paraclinicos '!K1027&lt;=92),AND('Paraclinicos '!K1027&gt;=93,AA1028=0)),0),"")</f>
        <v/>
      </c>
      <c r="AA1028" cm="1">
        <f t="array" ref="AA1028">_xlfn.IFS('Paraclinicos '!E1026="","",'Paraclinicos '!E1026="Oxigeno",2,'Paraclinicos '!E1026="Aire",0)</f>
        <v>2</v>
      </c>
    </row>
    <row r="1029" spans="1:27" x14ac:dyDescent="0.25">
      <c r="A1029">
        <f>'Paraclinicos '!A1027</f>
        <v>237</v>
      </c>
      <c r="B1029" s="3">
        <f>'Paraclinicos '!R1027</f>
        <v>44335</v>
      </c>
      <c r="C1029" cm="1">
        <f t="array" ref="C1029">_xlfn.IFS('Paraclinicos '!Q1027="","",'Paraclinicos '!Q1027&gt;60,3,'Paraclinicos '!Q1027&lt;=60,1)</f>
        <v>1</v>
      </c>
      <c r="D1029" t="str">
        <f>IFERROR(IF(INDEX('BD Demog para scores enalazar'!BC$2:BC$3000,MATCH(Formulas!A1029,'BD Demog para scores enalazar'!A$2:A$3000,0))=0,"SI","NO"),"")</f>
        <v>SI</v>
      </c>
      <c r="E1029" cm="1">
        <f t="array" ref="E1029">_xlfn.IFS(D1029="","",D1029="SI",4,D1029="NO",1)</f>
        <v>4</v>
      </c>
      <c r="F1029" cm="1">
        <f t="array" ref="F1029">_xlfn.IFS('Paraclinicos '!B1027="","",'Paraclinicos '!B1027&gt;1,1,'Paraclinicos '!B1027&lt;=1,3)</f>
        <v>1</v>
      </c>
      <c r="G1029" t="str" cm="1">
        <f t="array" ref="G1029">_xlfn.IFS('Paraclinicos '!D1027="","",AND('Paraclinicos '!D1027&gt;=250,'Paraclinicos '!D1027&lt;=500),2,'Paraclinicos '!D1027&gt;500,3,'Paraclinicos '!D1027&lt;250,1)</f>
        <v/>
      </c>
      <c r="H1029" s="50">
        <f t="shared" si="49"/>
        <v>6</v>
      </c>
      <c r="I1029" cm="1">
        <f t="array" ref="I1029">_xlfn.IFS('Paraclinicos '!Q1027="","",'Paraclinicos '!Q1027&gt;=65,1,'Paraclinicos '!Q1027&lt;65,0)</f>
        <v>0</v>
      </c>
      <c r="J1029" cm="1">
        <f t="array" ref="J1029">_xlfn.IFS('Paraclinicos '!I1027="","",'Paraclinicos '!I1027&gt;7,1,'Paraclinicos '!I1027&lt;=7,0)</f>
        <v>1</v>
      </c>
      <c r="K1029" cm="1">
        <f t="array" ref="K1029">_xlfn.IFS('Paraclinicos '!W1027="","",'Paraclinicos '!W1027&lt;=8,1,'Paraclinicos '!W1027&gt;8,0)</f>
        <v>0</v>
      </c>
      <c r="L1029" cm="1">
        <f t="array" ref="L1029">_xlfn.IFS('Paraclinicos '!S1027="","",'Paraclinicos '!S1027&gt;=30,1,'Paraclinicos '!S1027&lt;30,0)</f>
        <v>0</v>
      </c>
      <c r="M1029" cm="1">
        <f t="array" ref="M1029">_xlfn.IFS(OR('Paraclinicos '!T1027="",'Paraclinicos '!U1027=""),"",OR('Paraclinicos '!T1027&lt;=90,'Paraclinicos '!U1027&lt;=60),1,OR('Paraclinicos '!T1027&gt;90,'Paraclinicos '!U1027&gt;60),0)</f>
        <v>0</v>
      </c>
      <c r="N1029" s="45">
        <f t="shared" si="50"/>
        <v>2</v>
      </c>
      <c r="O1029" cm="1">
        <f t="array" ref="O1029">_xlfn.IFS(OR('Paraclinicos '!M1027="",'Paraclinicos '!N1027="",'Paraclinicos '!N1027=0),"",'Paraclinicos '!M1027/'Paraclinicos '!N1027&lt;100,4,'Paraclinicos '!M1027/'Paraclinicos '!N1027&lt;200,3,'Paraclinicos '!M1027/'Paraclinicos '!N1027&lt;300,2,'Paraclinicos '!M1027/'Paraclinicos '!N1027&lt;400,1,'Paraclinicos '!M1027/'Paraclinicos '!N1027&gt;=400,0)</f>
        <v>1</v>
      </c>
      <c r="P1029" cm="1">
        <f t="array" ref="P1029">_xlfn.IFS('Paraclinicos '!C1027="","",'Paraclinicos '!C1027&lt;20,4,'Paraclinicos '!C1027&lt;50,3,'Paraclinicos '!C1027&lt;100,2,'Paraclinicos '!C1027&lt;150,1,'Paraclinicos '!C1027&gt;150,0)</f>
        <v>0</v>
      </c>
      <c r="Q1029" cm="1">
        <f t="array" ref="Q1029">_xlfn.IFS('Paraclinicos '!O1027="","",'Paraclinicos '!O1027&lt;1.2,0,'Paraclinicos '!O1027&lt;2,1,'Paraclinicos '!O1027&lt;3.5,2,'Paraclinicos '!O1027&lt;5,3,'Paraclinicos '!O1027&gt;5,4)</f>
        <v>0</v>
      </c>
      <c r="R1029" t="str" cm="1">
        <f t="array" ref="R1029">_xlfn.IFS('Paraclinicos '!J1027="","",'Paraclinicos '!J1027&lt;1.2,0,'Paraclinicos '!J1027&lt;2,1,'Paraclinicos '!J1027&lt;6,2,'Paraclinicos '!J1027&lt;12,3,'Paraclinicos '!J1027&gt;=12,4)</f>
        <v/>
      </c>
      <c r="S1029" cm="1">
        <f t="array" ref="S1029">_xlfn.IFS('Paraclinicos '!Y1027="","",'Paraclinicos '!Y1027&lt;70,1,'Paraclinicos '!Y1027&gt;=70,0)</f>
        <v>0</v>
      </c>
      <c r="T1029" cm="1">
        <f t="array" ref="T1029">_xlfn.IFS('Paraclinicos '!W1027="","",'Paraclinicos '!W1027&lt;6,4,'Paraclinicos '!W1027&lt;10,3,'Paraclinicos '!W1027&lt;13,2,'Paraclinicos '!W1027&lt;15,1,'Paraclinicos '!W1027=15,0)</f>
        <v>0</v>
      </c>
      <c r="U1029" s="54">
        <f t="shared" si="48"/>
        <v>1</v>
      </c>
      <c r="V1029" cm="1">
        <f t="array" ref="V1029">_xlfn.IFS('Paraclinicos '!S1027="","",OR('Paraclinicos '!S1027&lt;=8,'Paraclinicos '!S1027&gt;=25),3,'Paraclinicos '!S1027&lt;12,1,'Paraclinicos '!S1027&lt;21,0,'Paraclinicos '!S1027&lt;25,2)</f>
        <v>0</v>
      </c>
      <c r="W1029" t="str">
        <f>IFERROR(IF(INDEX('BD Demog para scores enalazar'!Y$2:'BD Demog para scores enalazar'!Y$3000,MATCH(Formulas!A1029,'BD Demog para scores enalazar'!A$2:'BD Demog para scores enalazar'!A$3000,0))=1,"SI","NO"),"")</f>
        <v>NO</v>
      </c>
      <c r="X1029" s="9" t="str">
        <f>IFERROR(IF(INDEX('BD Demog para scores enalazar'!AJ$2:'BD Demog para scores enalazar'!AJ$3000,MATCH(Formulas!A1029,'BD Demog para scores enalazar'!A$2:'BD Demog para scores enalazar'!A$3000,0))=1,"SI","NO"),"")</f>
        <v>NO</v>
      </c>
      <c r="Y1029" cm="1">
        <f t="array" ref="Y1029">IF(AND(W1029="NO",X1029="NO"),_xlfn.IFS('Paraclinicos '!K1027&lt;=91,3,'Paraclinicos '!K1027&lt;94,2,'Paraclinicos '!K1027&lt;96,1,'Paraclinicos '!K1027&gt;=96,0),"")</f>
        <v>2</v>
      </c>
      <c r="Z1029" t="str" cm="1">
        <f t="array" ref="Z1029">IF(OR(W1029="SI",X1029="SI"),_xlfn.IFS(OR(AND('Paraclinicos '!K1028&lt;=83),AND('Paraclinicos '!K1028&gt;=97,AA1029=2)),3,OR(AND('Paraclinicos '!K1028&lt;=86),AND('Paraclinicos '!K1028&gt;=94,AA1029=2)),2,OR(AND('Paraclinicos '!K1028&lt;=88),AND('Paraclinicos '!K1028&gt;=92,AA1029=2)),1,OR(AND('Paraclinicos '!K1028&gt;=88,'Paraclinicos '!K1028&lt;=92),AND('Paraclinicos '!K1028&gt;=93,AA1029=0)),0),"")</f>
        <v/>
      </c>
      <c r="AA1029" cm="1">
        <f t="array" ref="AA1029">_xlfn.IFS('Paraclinicos '!E1027="","",'Paraclinicos '!E1027="Oxigeno",2,'Paraclinicos '!E1027="Aire",0)</f>
        <v>2</v>
      </c>
    </row>
    <row r="1030" spans="1:27" x14ac:dyDescent="0.25">
      <c r="A1030">
        <f>'Paraclinicos '!A1028</f>
        <v>238</v>
      </c>
      <c r="B1030" s="3">
        <f>'Paraclinicos '!R1028</f>
        <v>44313</v>
      </c>
      <c r="C1030" cm="1">
        <f t="array" ref="C1030">_xlfn.IFS('Paraclinicos '!Q1028="","",'Paraclinicos '!Q1028&gt;60,3,'Paraclinicos '!Q1028&lt;=60,1)</f>
        <v>3</v>
      </c>
      <c r="D1030" t="str">
        <f>IFERROR(IF(INDEX('BD Demog para scores enalazar'!BC$2:BC$3000,MATCH(Formulas!A1030,'BD Demog para scores enalazar'!A$2:A$3000,0))=0,"SI","NO"),"")</f>
        <v>SI</v>
      </c>
      <c r="E1030" cm="1">
        <f t="array" ref="E1030">_xlfn.IFS(D1030="","",D1030="SI",4,D1030="NO",1)</f>
        <v>4</v>
      </c>
      <c r="F1030" cm="1">
        <f t="array" ref="F1030">_xlfn.IFS('Paraclinicos '!B1028="","",'Paraclinicos '!B1028&gt;1,1,'Paraclinicos '!B1028&lt;=1,3)</f>
        <v>3</v>
      </c>
      <c r="G1030" cm="1">
        <f t="array" ref="G1030">_xlfn.IFS('Paraclinicos '!D1028="","",AND('Paraclinicos '!D1028&gt;=250,'Paraclinicos '!D1028&lt;=500),2,'Paraclinicos '!D1028&gt;500,3,'Paraclinicos '!D1028&lt;250,1)</f>
        <v>2</v>
      </c>
      <c r="H1030" s="50">
        <f t="shared" si="49"/>
        <v>12</v>
      </c>
      <c r="I1030" cm="1">
        <f t="array" ref="I1030">_xlfn.IFS('Paraclinicos '!Q1028="","",'Paraclinicos '!Q1028&gt;=65,1,'Paraclinicos '!Q1028&lt;65,0)</f>
        <v>1</v>
      </c>
      <c r="J1030" cm="1">
        <f t="array" ref="J1030">_xlfn.IFS('Paraclinicos '!I1028="","",'Paraclinicos '!I1028&gt;7,1,'Paraclinicos '!I1028&lt;=7,0)</f>
        <v>1</v>
      </c>
      <c r="K1030" cm="1">
        <f t="array" ref="K1030">_xlfn.IFS('Paraclinicos '!W1028="","",'Paraclinicos '!W1028&lt;=8,1,'Paraclinicos '!W1028&gt;8,0)</f>
        <v>0</v>
      </c>
      <c r="L1030" cm="1">
        <f t="array" ref="L1030">_xlfn.IFS('Paraclinicos '!S1028="","",'Paraclinicos '!S1028&gt;=30,1,'Paraclinicos '!S1028&lt;30,0)</f>
        <v>0</v>
      </c>
      <c r="M1030" cm="1">
        <f t="array" ref="M1030">_xlfn.IFS(OR('Paraclinicos '!T1028="",'Paraclinicos '!U1028=""),"",OR('Paraclinicos '!T1028&lt;=90,'Paraclinicos '!U1028&lt;=60),1,OR('Paraclinicos '!T1028&gt;90,'Paraclinicos '!U1028&gt;60),0)</f>
        <v>0</v>
      </c>
      <c r="N1030" s="45">
        <f t="shared" si="50"/>
        <v>2</v>
      </c>
      <c r="O1030" cm="1">
        <f t="array" ref="O1030">_xlfn.IFS(OR('Paraclinicos '!M1028="",'Paraclinicos '!N1028="",'Paraclinicos '!N1028=0),"",'Paraclinicos '!M1028/'Paraclinicos '!N1028&lt;100,4,'Paraclinicos '!M1028/'Paraclinicos '!N1028&lt;200,3,'Paraclinicos '!M1028/'Paraclinicos '!N1028&lt;300,2,'Paraclinicos '!M1028/'Paraclinicos '!N1028&lt;400,1,'Paraclinicos '!M1028/'Paraclinicos '!N1028&gt;=400,0)</f>
        <v>1</v>
      </c>
      <c r="P1030" cm="1">
        <f t="array" ref="P1030">_xlfn.IFS('Paraclinicos '!C1028="","",'Paraclinicos '!C1028&lt;20,4,'Paraclinicos '!C1028&lt;50,3,'Paraclinicos '!C1028&lt;100,2,'Paraclinicos '!C1028&lt;150,1,'Paraclinicos '!C1028&gt;150,0)</f>
        <v>0</v>
      </c>
      <c r="Q1030" cm="1">
        <f t="array" ref="Q1030">_xlfn.IFS('Paraclinicos '!O1028="","",'Paraclinicos '!O1028&lt;1.2,0,'Paraclinicos '!O1028&lt;2,1,'Paraclinicos '!O1028&lt;3.5,2,'Paraclinicos '!O1028&lt;5,3,'Paraclinicos '!O1028&gt;5,4)</f>
        <v>0</v>
      </c>
      <c r="R1030" cm="1">
        <f t="array" ref="R1030">_xlfn.IFS('Paraclinicos '!J1028="","",'Paraclinicos '!J1028&lt;1.2,0,'Paraclinicos '!J1028&lt;2,1,'Paraclinicos '!J1028&lt;6,2,'Paraclinicos '!J1028&lt;12,3,'Paraclinicos '!J1028&gt;=12,4)</f>
        <v>0</v>
      </c>
      <c r="S1030" cm="1">
        <f t="array" ref="S1030">_xlfn.IFS('Paraclinicos '!Y1028="","",'Paraclinicos '!Y1028&lt;70,1,'Paraclinicos '!Y1028&gt;=70,0)</f>
        <v>0</v>
      </c>
      <c r="T1030" cm="1">
        <f t="array" ref="T1030">_xlfn.IFS('Paraclinicos '!W1028="","",'Paraclinicos '!W1028&lt;6,4,'Paraclinicos '!W1028&lt;10,3,'Paraclinicos '!W1028&lt;13,2,'Paraclinicos '!W1028&lt;15,1,'Paraclinicos '!W1028=15,0)</f>
        <v>0</v>
      </c>
      <c r="U1030" s="54">
        <f t="shared" si="48"/>
        <v>1</v>
      </c>
      <c r="V1030" cm="1">
        <f t="array" ref="V1030">_xlfn.IFS('Paraclinicos '!S1028="","",OR('Paraclinicos '!S1028&lt;=8,'Paraclinicos '!S1028&gt;=25),3,'Paraclinicos '!S1028&lt;12,1,'Paraclinicos '!S1028&lt;21,0,'Paraclinicos '!S1028&lt;25,2)</f>
        <v>0</v>
      </c>
      <c r="W1030" t="str">
        <f>IFERROR(IF(INDEX('BD Demog para scores enalazar'!Y$2:'BD Demog para scores enalazar'!Y$3000,MATCH(Formulas!A1030,'BD Demog para scores enalazar'!A$2:'BD Demog para scores enalazar'!A$3000,0))=1,"SI","NO"),"")</f>
        <v>NO</v>
      </c>
      <c r="X1030" s="9" t="str">
        <f>IFERROR(IF(INDEX('BD Demog para scores enalazar'!AJ$2:'BD Demog para scores enalazar'!AJ$3000,MATCH(Formulas!A1030,'BD Demog para scores enalazar'!A$2:'BD Demog para scores enalazar'!A$3000,0))=1,"SI","NO"),"")</f>
        <v>SI</v>
      </c>
      <c r="Y1030" t="str" cm="1">
        <f t="array" ref="Y1030">IF(AND(W1030="NO",X1030="NO"),_xlfn.IFS('Paraclinicos '!K1028&lt;=91,3,'Paraclinicos '!K1028&lt;94,2,'Paraclinicos '!K1028&lt;96,1,'Paraclinicos '!K1028&gt;=96,0),"")</f>
        <v/>
      </c>
      <c r="Z1030" cm="1">
        <f t="array" ref="Z1030">IF(OR(W1030="SI",X1030="SI"),_xlfn.IFS(OR(AND('Paraclinicos '!K1029&lt;=83),AND('Paraclinicos '!K1029&gt;=97,AA1030=2)),3,OR(AND('Paraclinicos '!K1029&lt;=86),AND('Paraclinicos '!K1029&gt;=94,AA1030=2)),2,OR(AND('Paraclinicos '!K1029&lt;=88),AND('Paraclinicos '!K1029&gt;=92,AA1030=2)),1,OR(AND('Paraclinicos '!K1029&gt;=88,'Paraclinicos '!K1029&lt;=92),AND('Paraclinicos '!K1029&gt;=93,AA1030=0)),0),"")</f>
        <v>1</v>
      </c>
      <c r="AA1030" cm="1">
        <f t="array" ref="AA1030">_xlfn.IFS('Paraclinicos '!E1028="","",'Paraclinicos '!E1028="Oxigeno",2,'Paraclinicos '!E1028="Aire",0)</f>
        <v>2</v>
      </c>
    </row>
    <row r="1031" spans="1:27" x14ac:dyDescent="0.25">
      <c r="A1031">
        <f>'Paraclinicos '!A1029</f>
        <v>238</v>
      </c>
      <c r="B1031" s="3">
        <f>'Paraclinicos '!R1029</f>
        <v>44314</v>
      </c>
      <c r="C1031" cm="1">
        <f t="array" ref="C1031">_xlfn.IFS('Paraclinicos '!Q1029="","",'Paraclinicos '!Q1029&gt;60,3,'Paraclinicos '!Q1029&lt;=60,1)</f>
        <v>3</v>
      </c>
      <c r="D1031" t="str">
        <f>IFERROR(IF(INDEX('BD Demog para scores enalazar'!BC$2:BC$3000,MATCH(Formulas!A1031,'BD Demog para scores enalazar'!A$2:A$3000,0))=0,"SI","NO"),"")</f>
        <v>SI</v>
      </c>
      <c r="E1031" cm="1">
        <f t="array" ref="E1031">_xlfn.IFS(D1031="","",D1031="SI",4,D1031="NO",1)</f>
        <v>4</v>
      </c>
      <c r="F1031" cm="1">
        <f t="array" ref="F1031">_xlfn.IFS('Paraclinicos '!B1029="","",'Paraclinicos '!B1029&gt;1,1,'Paraclinicos '!B1029&lt;=1,3)</f>
        <v>3</v>
      </c>
      <c r="G1031" cm="1">
        <f t="array" ref="G1031">_xlfn.IFS('Paraclinicos '!D1029="","",AND('Paraclinicos '!D1029&gt;=250,'Paraclinicos '!D1029&lt;=500),2,'Paraclinicos '!D1029&gt;500,3,'Paraclinicos '!D1029&lt;250,1)</f>
        <v>2</v>
      </c>
      <c r="H1031" s="50">
        <f t="shared" si="49"/>
        <v>12</v>
      </c>
      <c r="I1031" cm="1">
        <f t="array" ref="I1031">_xlfn.IFS('Paraclinicos '!Q1029="","",'Paraclinicos '!Q1029&gt;=65,1,'Paraclinicos '!Q1029&lt;65,0)</f>
        <v>1</v>
      </c>
      <c r="J1031" cm="1">
        <f t="array" ref="J1031">_xlfn.IFS('Paraclinicos '!I1029="","",'Paraclinicos '!I1029&gt;7,1,'Paraclinicos '!I1029&lt;=7,0)</f>
        <v>1</v>
      </c>
      <c r="K1031" cm="1">
        <f t="array" ref="K1031">_xlfn.IFS('Paraclinicos '!W1029="","",'Paraclinicos '!W1029&lt;=8,1,'Paraclinicos '!W1029&gt;8,0)</f>
        <v>0</v>
      </c>
      <c r="L1031" cm="1">
        <f t="array" ref="L1031">_xlfn.IFS('Paraclinicos '!S1029="","",'Paraclinicos '!S1029&gt;=30,1,'Paraclinicos '!S1029&lt;30,0)</f>
        <v>0</v>
      </c>
      <c r="M1031" cm="1">
        <f t="array" ref="M1031">_xlfn.IFS(OR('Paraclinicos '!T1029="",'Paraclinicos '!U1029=""),"",OR('Paraclinicos '!T1029&lt;=90,'Paraclinicos '!U1029&lt;=60),1,OR('Paraclinicos '!T1029&gt;90,'Paraclinicos '!U1029&gt;60),0)</f>
        <v>0</v>
      </c>
      <c r="N1031" s="45">
        <f t="shared" si="50"/>
        <v>2</v>
      </c>
      <c r="O1031" cm="1">
        <f t="array" ref="O1031">_xlfn.IFS(OR('Paraclinicos '!M1029="",'Paraclinicos '!N1029="",'Paraclinicos '!N1029=0),"",'Paraclinicos '!M1029/'Paraclinicos '!N1029&lt;100,4,'Paraclinicos '!M1029/'Paraclinicos '!N1029&lt;200,3,'Paraclinicos '!M1029/'Paraclinicos '!N1029&lt;300,2,'Paraclinicos '!M1029/'Paraclinicos '!N1029&lt;400,1,'Paraclinicos '!M1029/'Paraclinicos '!N1029&gt;=400,0)</f>
        <v>2</v>
      </c>
      <c r="P1031" cm="1">
        <f t="array" ref="P1031">_xlfn.IFS('Paraclinicos '!C1029="","",'Paraclinicos '!C1029&lt;20,4,'Paraclinicos '!C1029&lt;50,3,'Paraclinicos '!C1029&lt;100,2,'Paraclinicos '!C1029&lt;150,1,'Paraclinicos '!C1029&gt;150,0)</f>
        <v>0</v>
      </c>
      <c r="Q1031" cm="1">
        <f t="array" ref="Q1031">_xlfn.IFS('Paraclinicos '!O1029="","",'Paraclinicos '!O1029&lt;1.2,0,'Paraclinicos '!O1029&lt;2,1,'Paraclinicos '!O1029&lt;3.5,2,'Paraclinicos '!O1029&lt;5,3,'Paraclinicos '!O1029&gt;5,4)</f>
        <v>0</v>
      </c>
      <c r="R1031" cm="1">
        <f t="array" ref="R1031">_xlfn.IFS('Paraclinicos '!J1029="","",'Paraclinicos '!J1029&lt;1.2,0,'Paraclinicos '!J1029&lt;2,1,'Paraclinicos '!J1029&lt;6,2,'Paraclinicos '!J1029&lt;12,3,'Paraclinicos '!J1029&gt;=12,4)</f>
        <v>0</v>
      </c>
      <c r="S1031" cm="1">
        <f t="array" ref="S1031">_xlfn.IFS('Paraclinicos '!Y1029="","",'Paraclinicos '!Y1029&lt;70,1,'Paraclinicos '!Y1029&gt;=70,0)</f>
        <v>0</v>
      </c>
      <c r="T1031" cm="1">
        <f t="array" ref="T1031">_xlfn.IFS('Paraclinicos '!W1029="","",'Paraclinicos '!W1029&lt;6,4,'Paraclinicos '!W1029&lt;10,3,'Paraclinicos '!W1029&lt;13,2,'Paraclinicos '!W1029&lt;15,1,'Paraclinicos '!W1029=15,0)</f>
        <v>0</v>
      </c>
      <c r="U1031" s="54">
        <f t="shared" si="48"/>
        <v>2</v>
      </c>
      <c r="V1031" cm="1">
        <f t="array" ref="V1031">_xlfn.IFS('Paraclinicos '!S1029="","",OR('Paraclinicos '!S1029&lt;=8,'Paraclinicos '!S1029&gt;=25),3,'Paraclinicos '!S1029&lt;12,1,'Paraclinicos '!S1029&lt;21,0,'Paraclinicos '!S1029&lt;25,2)</f>
        <v>0</v>
      </c>
      <c r="W1031" t="str">
        <f>IFERROR(IF(INDEX('BD Demog para scores enalazar'!Y$2:'BD Demog para scores enalazar'!Y$3000,MATCH(Formulas!A1031,'BD Demog para scores enalazar'!A$2:'BD Demog para scores enalazar'!A$3000,0))=1,"SI","NO"),"")</f>
        <v>NO</v>
      </c>
      <c r="X1031" s="9" t="str">
        <f>IFERROR(IF(INDEX('BD Demog para scores enalazar'!AJ$2:'BD Demog para scores enalazar'!AJ$3000,MATCH(Formulas!A1031,'BD Demog para scores enalazar'!A$2:'BD Demog para scores enalazar'!A$3000,0))=1,"SI","NO"),"")</f>
        <v>SI</v>
      </c>
      <c r="Y1031" t="str" cm="1">
        <f t="array" ref="Y1031">IF(AND(W1031="NO",X1031="NO"),_xlfn.IFS('Paraclinicos '!K1029&lt;=91,3,'Paraclinicos '!K1029&lt;94,2,'Paraclinicos '!K1029&lt;96,1,'Paraclinicos '!K1029&gt;=96,0),"")</f>
        <v/>
      </c>
      <c r="Z1031" cm="1">
        <f t="array" ref="Z1031">IF(OR(W1031="SI",X1031="SI"),_xlfn.IFS(OR(AND('Paraclinicos '!K1030&lt;=83),AND('Paraclinicos '!K1030&gt;=97,AA1031=2)),3,OR(AND('Paraclinicos '!K1030&lt;=86),AND('Paraclinicos '!K1030&gt;=94,AA1031=2)),2,OR(AND('Paraclinicos '!K1030&lt;=88),AND('Paraclinicos '!K1030&gt;=92,AA1031=2)),1,OR(AND('Paraclinicos '!K1030&gt;=88,'Paraclinicos '!K1030&lt;=92),AND('Paraclinicos '!K1030&gt;=93,AA1031=0)),0),"")</f>
        <v>0</v>
      </c>
      <c r="AA1031" cm="1">
        <f t="array" ref="AA1031">_xlfn.IFS('Paraclinicos '!E1029="","",'Paraclinicos '!E1029="Oxigeno",2,'Paraclinicos '!E1029="Aire",0)</f>
        <v>2</v>
      </c>
    </row>
    <row r="1032" spans="1:27" x14ac:dyDescent="0.25">
      <c r="A1032">
        <f>'Paraclinicos '!A1030</f>
        <v>238</v>
      </c>
      <c r="B1032" s="3">
        <f>'Paraclinicos '!R1030</f>
        <v>44316</v>
      </c>
      <c r="C1032" cm="1">
        <f t="array" ref="C1032">_xlfn.IFS('Paraclinicos '!Q1030="","",'Paraclinicos '!Q1030&gt;60,3,'Paraclinicos '!Q1030&lt;=60,1)</f>
        <v>3</v>
      </c>
      <c r="D1032" t="str">
        <f>IFERROR(IF(INDEX('BD Demog para scores enalazar'!BC$2:BC$3000,MATCH(Formulas!A1032,'BD Demog para scores enalazar'!A$2:A$3000,0))=0,"SI","NO"),"")</f>
        <v>SI</v>
      </c>
      <c r="E1032" cm="1">
        <f t="array" ref="E1032">_xlfn.IFS(D1032="","",D1032="SI",4,D1032="NO",1)</f>
        <v>4</v>
      </c>
      <c r="F1032" cm="1">
        <f t="array" ref="F1032">_xlfn.IFS('Paraclinicos '!B1030="","",'Paraclinicos '!B1030&gt;1,1,'Paraclinicos '!B1030&lt;=1,3)</f>
        <v>3</v>
      </c>
      <c r="G1032" cm="1">
        <f t="array" ref="G1032">_xlfn.IFS('Paraclinicos '!D1030="","",AND('Paraclinicos '!D1030&gt;=250,'Paraclinicos '!D1030&lt;=500),2,'Paraclinicos '!D1030&gt;500,3,'Paraclinicos '!D1030&lt;250,1)</f>
        <v>2</v>
      </c>
      <c r="H1032" s="50">
        <f t="shared" si="49"/>
        <v>12</v>
      </c>
      <c r="I1032" cm="1">
        <f t="array" ref="I1032">_xlfn.IFS('Paraclinicos '!Q1030="","",'Paraclinicos '!Q1030&gt;=65,1,'Paraclinicos '!Q1030&lt;65,0)</f>
        <v>1</v>
      </c>
      <c r="J1032" cm="1">
        <f t="array" ref="J1032">_xlfn.IFS('Paraclinicos '!I1030="","",'Paraclinicos '!I1030&gt;7,1,'Paraclinicos '!I1030&lt;=7,0)</f>
        <v>1</v>
      </c>
      <c r="K1032" cm="1">
        <f t="array" ref="K1032">_xlfn.IFS('Paraclinicos '!W1030="","",'Paraclinicos '!W1030&lt;=8,1,'Paraclinicos '!W1030&gt;8,0)</f>
        <v>0</v>
      </c>
      <c r="L1032" cm="1">
        <f t="array" ref="L1032">_xlfn.IFS('Paraclinicos '!S1030="","",'Paraclinicos '!S1030&gt;=30,1,'Paraclinicos '!S1030&lt;30,0)</f>
        <v>0</v>
      </c>
      <c r="M1032" cm="1">
        <f t="array" ref="M1032">_xlfn.IFS(OR('Paraclinicos '!T1030="",'Paraclinicos '!U1030=""),"",OR('Paraclinicos '!T1030&lt;=90,'Paraclinicos '!U1030&lt;=60),1,OR('Paraclinicos '!T1030&gt;90,'Paraclinicos '!U1030&gt;60),0)</f>
        <v>0</v>
      </c>
      <c r="N1032" s="45">
        <f t="shared" si="50"/>
        <v>2</v>
      </c>
      <c r="O1032" cm="1">
        <f t="array" ref="O1032">_xlfn.IFS(OR('Paraclinicos '!M1030="",'Paraclinicos '!N1030="",'Paraclinicos '!N1030=0),"",'Paraclinicos '!M1030/'Paraclinicos '!N1030&lt;100,4,'Paraclinicos '!M1030/'Paraclinicos '!N1030&lt;200,3,'Paraclinicos '!M1030/'Paraclinicos '!N1030&lt;300,2,'Paraclinicos '!M1030/'Paraclinicos '!N1030&lt;400,1,'Paraclinicos '!M1030/'Paraclinicos '!N1030&gt;=400,0)</f>
        <v>2</v>
      </c>
      <c r="P1032" cm="1">
        <f t="array" ref="P1032">_xlfn.IFS('Paraclinicos '!C1030="","",'Paraclinicos '!C1030&lt;20,4,'Paraclinicos '!C1030&lt;50,3,'Paraclinicos '!C1030&lt;100,2,'Paraclinicos '!C1030&lt;150,1,'Paraclinicos '!C1030&gt;150,0)</f>
        <v>0</v>
      </c>
      <c r="Q1032" cm="1">
        <f t="array" ref="Q1032">_xlfn.IFS('Paraclinicos '!O1030="","",'Paraclinicos '!O1030&lt;1.2,0,'Paraclinicos '!O1030&lt;2,1,'Paraclinicos '!O1030&lt;3.5,2,'Paraclinicos '!O1030&lt;5,3,'Paraclinicos '!O1030&gt;5,4)</f>
        <v>0</v>
      </c>
      <c r="R1032" cm="1">
        <f t="array" ref="R1032">_xlfn.IFS('Paraclinicos '!J1030="","",'Paraclinicos '!J1030&lt;1.2,0,'Paraclinicos '!J1030&lt;2,1,'Paraclinicos '!J1030&lt;6,2,'Paraclinicos '!J1030&lt;12,3,'Paraclinicos '!J1030&gt;=12,4)</f>
        <v>0</v>
      </c>
      <c r="S1032" cm="1">
        <f t="array" ref="S1032">_xlfn.IFS('Paraclinicos '!Y1030="","",'Paraclinicos '!Y1030&lt;70,1,'Paraclinicos '!Y1030&gt;=70,0)</f>
        <v>0</v>
      </c>
      <c r="T1032" cm="1">
        <f t="array" ref="T1032">_xlfn.IFS('Paraclinicos '!W1030="","",'Paraclinicos '!W1030&lt;6,4,'Paraclinicos '!W1030&lt;10,3,'Paraclinicos '!W1030&lt;13,2,'Paraclinicos '!W1030&lt;15,1,'Paraclinicos '!W1030=15,0)</f>
        <v>2</v>
      </c>
      <c r="U1032" s="54">
        <f t="shared" si="48"/>
        <v>4</v>
      </c>
      <c r="V1032" cm="1">
        <f t="array" ref="V1032">_xlfn.IFS('Paraclinicos '!S1030="","",OR('Paraclinicos '!S1030&lt;=8,'Paraclinicos '!S1030&gt;=25),3,'Paraclinicos '!S1030&lt;12,1,'Paraclinicos '!S1030&lt;21,0,'Paraclinicos '!S1030&lt;25,2)</f>
        <v>2</v>
      </c>
      <c r="W1032" t="str">
        <f>IFERROR(IF(INDEX('BD Demog para scores enalazar'!Y$2:'BD Demog para scores enalazar'!Y$3000,MATCH(Formulas!A1032,'BD Demog para scores enalazar'!A$2:'BD Demog para scores enalazar'!A$3000,0))=1,"SI","NO"),"")</f>
        <v>NO</v>
      </c>
      <c r="X1032" s="9" t="str">
        <f>IFERROR(IF(INDEX('BD Demog para scores enalazar'!AJ$2:'BD Demog para scores enalazar'!AJ$3000,MATCH(Formulas!A1032,'BD Demog para scores enalazar'!A$2:'BD Demog para scores enalazar'!A$3000,0))=1,"SI","NO"),"")</f>
        <v>SI</v>
      </c>
      <c r="Y1032" t="str" cm="1">
        <f t="array" ref="Y1032">IF(AND(W1032="NO",X1032="NO"),_xlfn.IFS('Paraclinicos '!K1030&lt;=91,3,'Paraclinicos '!K1030&lt;94,2,'Paraclinicos '!K1030&lt;96,1,'Paraclinicos '!K1030&gt;=96,0),"")</f>
        <v/>
      </c>
      <c r="Z1032" cm="1">
        <f t="array" ref="Z1032">IF(OR(W1032="SI",X1032="SI"),_xlfn.IFS(OR(AND('Paraclinicos '!K1031&lt;=83),AND('Paraclinicos '!K1031&gt;=97,AA1032=2)),3,OR(AND('Paraclinicos '!K1031&lt;=86),AND('Paraclinicos '!K1031&gt;=94,AA1032=2)),2,OR(AND('Paraclinicos '!K1031&lt;=88),AND('Paraclinicos '!K1031&gt;=92,AA1032=2)),1,OR(AND('Paraclinicos '!K1031&gt;=88,'Paraclinicos '!K1031&lt;=92),AND('Paraclinicos '!K1031&gt;=93,AA1032=0)),0),"")</f>
        <v>0</v>
      </c>
      <c r="AA1032" cm="1">
        <f t="array" ref="AA1032">_xlfn.IFS('Paraclinicos '!E1030="","",'Paraclinicos '!E1030="Oxigeno",2,'Paraclinicos '!E1030="Aire",0)</f>
        <v>2</v>
      </c>
    </row>
    <row r="1033" spans="1:27" x14ac:dyDescent="0.25">
      <c r="A1033">
        <f>'Paraclinicos '!A1031</f>
        <v>238</v>
      </c>
      <c r="B1033" s="3">
        <f>'Paraclinicos '!R1031</f>
        <v>44317</v>
      </c>
      <c r="C1033" cm="1">
        <f t="array" ref="C1033">_xlfn.IFS('Paraclinicos '!Q1031="","",'Paraclinicos '!Q1031&gt;60,3,'Paraclinicos '!Q1031&lt;=60,1)</f>
        <v>3</v>
      </c>
      <c r="D1033" t="str">
        <f>IFERROR(IF(INDEX('BD Demog para scores enalazar'!BC$2:BC$3000,MATCH(Formulas!A1033,'BD Demog para scores enalazar'!A$2:A$3000,0))=0,"SI","NO"),"")</f>
        <v>SI</v>
      </c>
      <c r="E1033" cm="1">
        <f t="array" ref="E1033">_xlfn.IFS(D1033="","",D1033="SI",4,D1033="NO",1)</f>
        <v>4</v>
      </c>
      <c r="F1033" cm="1">
        <f t="array" ref="F1033">_xlfn.IFS('Paraclinicos '!B1031="","",'Paraclinicos '!B1031&gt;1,1,'Paraclinicos '!B1031&lt;=1,3)</f>
        <v>3</v>
      </c>
      <c r="G1033" cm="1">
        <f t="array" ref="G1033">_xlfn.IFS('Paraclinicos '!D1031="","",AND('Paraclinicos '!D1031&gt;=250,'Paraclinicos '!D1031&lt;=500),2,'Paraclinicos '!D1031&gt;500,3,'Paraclinicos '!D1031&lt;250,1)</f>
        <v>2</v>
      </c>
      <c r="H1033" s="50">
        <f t="shared" si="49"/>
        <v>12</v>
      </c>
      <c r="I1033" cm="1">
        <f t="array" ref="I1033">_xlfn.IFS('Paraclinicos '!Q1031="","",'Paraclinicos '!Q1031&gt;=65,1,'Paraclinicos '!Q1031&lt;65,0)</f>
        <v>1</v>
      </c>
      <c r="J1033" cm="1">
        <f t="array" ref="J1033">_xlfn.IFS('Paraclinicos '!I1031="","",'Paraclinicos '!I1031&gt;7,1,'Paraclinicos '!I1031&lt;=7,0)</f>
        <v>1</v>
      </c>
      <c r="K1033" cm="1">
        <f t="array" ref="K1033">_xlfn.IFS('Paraclinicos '!W1031="","",'Paraclinicos '!W1031&lt;=8,1,'Paraclinicos '!W1031&gt;8,0)</f>
        <v>1</v>
      </c>
      <c r="L1033" cm="1">
        <f t="array" ref="L1033">_xlfn.IFS('Paraclinicos '!S1031="","",'Paraclinicos '!S1031&gt;=30,1,'Paraclinicos '!S1031&lt;30,0)</f>
        <v>0</v>
      </c>
      <c r="M1033" cm="1">
        <f t="array" ref="M1033">_xlfn.IFS(OR('Paraclinicos '!T1031="",'Paraclinicos '!U1031=""),"",OR('Paraclinicos '!T1031&lt;=90,'Paraclinicos '!U1031&lt;=60),1,OR('Paraclinicos '!T1031&gt;90,'Paraclinicos '!U1031&gt;60),0)</f>
        <v>0</v>
      </c>
      <c r="N1033" s="45">
        <f t="shared" si="50"/>
        <v>3</v>
      </c>
      <c r="O1033" cm="1">
        <f t="array" ref="O1033">_xlfn.IFS(OR('Paraclinicos '!M1031="",'Paraclinicos '!N1031="",'Paraclinicos '!N1031=0),"",'Paraclinicos '!M1031/'Paraclinicos '!N1031&lt;100,4,'Paraclinicos '!M1031/'Paraclinicos '!N1031&lt;200,3,'Paraclinicos '!M1031/'Paraclinicos '!N1031&lt;300,2,'Paraclinicos '!M1031/'Paraclinicos '!N1031&lt;400,1,'Paraclinicos '!M1031/'Paraclinicos '!N1031&gt;=400,0)</f>
        <v>2</v>
      </c>
      <c r="P1033" cm="1">
        <f t="array" ref="P1033">_xlfn.IFS('Paraclinicos '!C1031="","",'Paraclinicos '!C1031&lt;20,4,'Paraclinicos '!C1031&lt;50,3,'Paraclinicos '!C1031&lt;100,2,'Paraclinicos '!C1031&lt;150,1,'Paraclinicos '!C1031&gt;150,0)</f>
        <v>0</v>
      </c>
      <c r="Q1033" cm="1">
        <f t="array" ref="Q1033">_xlfn.IFS('Paraclinicos '!O1031="","",'Paraclinicos '!O1031&lt;1.2,0,'Paraclinicos '!O1031&lt;2,1,'Paraclinicos '!O1031&lt;3.5,2,'Paraclinicos '!O1031&lt;5,3,'Paraclinicos '!O1031&gt;5,4)</f>
        <v>0</v>
      </c>
      <c r="R1033" t="str" cm="1">
        <f t="array" ref="R1033">_xlfn.IFS('Paraclinicos '!J1031="","",'Paraclinicos '!J1031&lt;1.2,0,'Paraclinicos '!J1031&lt;2,1,'Paraclinicos '!J1031&lt;6,2,'Paraclinicos '!J1031&lt;12,3,'Paraclinicos '!J1031&gt;=12,4)</f>
        <v/>
      </c>
      <c r="S1033" cm="1">
        <f t="array" ref="S1033">_xlfn.IFS('Paraclinicos '!Y1031="","",'Paraclinicos '!Y1031&lt;70,1,'Paraclinicos '!Y1031&gt;=70,0)</f>
        <v>0</v>
      </c>
      <c r="T1033" cm="1">
        <f t="array" ref="T1033">_xlfn.IFS('Paraclinicos '!W1031="","",'Paraclinicos '!W1031&lt;6,4,'Paraclinicos '!W1031&lt;10,3,'Paraclinicos '!W1031&lt;13,2,'Paraclinicos '!W1031&lt;15,1,'Paraclinicos '!W1031=15,0)</f>
        <v>4</v>
      </c>
      <c r="U1033" s="54">
        <f t="shared" si="48"/>
        <v>6</v>
      </c>
      <c r="V1033" cm="1">
        <f t="array" ref="V1033">_xlfn.IFS('Paraclinicos '!S1031="","",OR('Paraclinicos '!S1031&lt;=8,'Paraclinicos '!S1031&gt;=25),3,'Paraclinicos '!S1031&lt;12,1,'Paraclinicos '!S1031&lt;21,0,'Paraclinicos '!S1031&lt;25,2)</f>
        <v>2</v>
      </c>
      <c r="W1033" t="str">
        <f>IFERROR(IF(INDEX('BD Demog para scores enalazar'!Y$2:'BD Demog para scores enalazar'!Y$3000,MATCH(Formulas!A1033,'BD Demog para scores enalazar'!A$2:'BD Demog para scores enalazar'!A$3000,0))=1,"SI","NO"),"")</f>
        <v>NO</v>
      </c>
      <c r="X1033" s="9" t="str">
        <f>IFERROR(IF(INDEX('BD Demog para scores enalazar'!AJ$2:'BD Demog para scores enalazar'!AJ$3000,MATCH(Formulas!A1033,'BD Demog para scores enalazar'!A$2:'BD Demog para scores enalazar'!A$3000,0))=1,"SI","NO"),"")</f>
        <v>SI</v>
      </c>
      <c r="Y1033" t="str" cm="1">
        <f t="array" ref="Y1033">IF(AND(W1033="NO",X1033="NO"),_xlfn.IFS('Paraclinicos '!K1031&lt;=91,3,'Paraclinicos '!K1031&lt;94,2,'Paraclinicos '!K1031&lt;96,1,'Paraclinicos '!K1031&gt;=96,0),"")</f>
        <v/>
      </c>
      <c r="Z1033" cm="1">
        <f t="array" ref="Z1033">IF(OR(W1033="SI",X1033="SI"),_xlfn.IFS(OR(AND('Paraclinicos '!K1032&lt;=83),AND('Paraclinicos '!K1032&gt;=97,AA1033=2)),3,OR(AND('Paraclinicos '!K1032&lt;=86),AND('Paraclinicos '!K1032&gt;=94,AA1033=2)),2,OR(AND('Paraclinicos '!K1032&lt;=88),AND('Paraclinicos '!K1032&gt;=92,AA1033=2)),1,OR(AND('Paraclinicos '!K1032&gt;=88,'Paraclinicos '!K1032&lt;=92),AND('Paraclinicos '!K1032&gt;=93,AA1033=0)),0),"")</f>
        <v>0</v>
      </c>
      <c r="AA1033" cm="1">
        <f t="array" ref="AA1033">_xlfn.IFS('Paraclinicos '!E1031="","",'Paraclinicos '!E1031="Oxigeno",2,'Paraclinicos '!E1031="Aire",0)</f>
        <v>2</v>
      </c>
    </row>
    <row r="1034" spans="1:27" x14ac:dyDescent="0.25">
      <c r="A1034">
        <f>'Paraclinicos '!A1032</f>
        <v>238</v>
      </c>
      <c r="B1034" s="3">
        <f>'Paraclinicos '!R1032</f>
        <v>44318</v>
      </c>
      <c r="C1034" cm="1">
        <f t="array" ref="C1034">_xlfn.IFS('Paraclinicos '!Q1032="","",'Paraclinicos '!Q1032&gt;60,3,'Paraclinicos '!Q1032&lt;=60,1)</f>
        <v>3</v>
      </c>
      <c r="D1034" t="str">
        <f>IFERROR(IF(INDEX('BD Demog para scores enalazar'!BC$2:BC$3000,MATCH(Formulas!A1034,'BD Demog para scores enalazar'!A$2:A$3000,0))=0,"SI","NO"),"")</f>
        <v>SI</v>
      </c>
      <c r="E1034" cm="1">
        <f t="array" ref="E1034">_xlfn.IFS(D1034="","",D1034="SI",4,D1034="NO",1)</f>
        <v>4</v>
      </c>
      <c r="F1034" cm="1">
        <f t="array" ref="F1034">_xlfn.IFS('Paraclinicos '!B1032="","",'Paraclinicos '!B1032&gt;1,1,'Paraclinicos '!B1032&lt;=1,3)</f>
        <v>3</v>
      </c>
      <c r="G1034" cm="1">
        <f t="array" ref="G1034">_xlfn.IFS('Paraclinicos '!D1032="","",AND('Paraclinicos '!D1032&gt;=250,'Paraclinicos '!D1032&lt;=500),2,'Paraclinicos '!D1032&gt;500,3,'Paraclinicos '!D1032&lt;250,1)</f>
        <v>2</v>
      </c>
      <c r="H1034" s="50">
        <f t="shared" si="49"/>
        <v>12</v>
      </c>
      <c r="I1034" cm="1">
        <f t="array" ref="I1034">_xlfn.IFS('Paraclinicos '!Q1032="","",'Paraclinicos '!Q1032&gt;=65,1,'Paraclinicos '!Q1032&lt;65,0)</f>
        <v>1</v>
      </c>
      <c r="J1034" cm="1">
        <f t="array" ref="J1034">_xlfn.IFS('Paraclinicos '!I1032="","",'Paraclinicos '!I1032&gt;7,1,'Paraclinicos '!I1032&lt;=7,0)</f>
        <v>1</v>
      </c>
      <c r="K1034" cm="1">
        <f t="array" ref="K1034">_xlfn.IFS('Paraclinicos '!W1032="","",'Paraclinicos '!W1032&lt;=8,1,'Paraclinicos '!W1032&gt;8,0)</f>
        <v>0</v>
      </c>
      <c r="L1034" cm="1">
        <f t="array" ref="L1034">_xlfn.IFS('Paraclinicos '!S1032="","",'Paraclinicos '!S1032&gt;=30,1,'Paraclinicos '!S1032&lt;30,0)</f>
        <v>0</v>
      </c>
      <c r="M1034" cm="1">
        <f t="array" ref="M1034">_xlfn.IFS(OR('Paraclinicos '!T1032="",'Paraclinicos '!U1032=""),"",OR('Paraclinicos '!T1032&lt;=90,'Paraclinicos '!U1032&lt;=60),1,OR('Paraclinicos '!T1032&gt;90,'Paraclinicos '!U1032&gt;60),0)</f>
        <v>0</v>
      </c>
      <c r="N1034" s="45">
        <f t="shared" si="50"/>
        <v>3</v>
      </c>
      <c r="O1034" cm="1">
        <f t="array" ref="O1034">_xlfn.IFS(OR('Paraclinicos '!M1032="",'Paraclinicos '!N1032="",'Paraclinicos '!N1032=0),"",'Paraclinicos '!M1032/'Paraclinicos '!N1032&lt;100,4,'Paraclinicos '!M1032/'Paraclinicos '!N1032&lt;200,3,'Paraclinicos '!M1032/'Paraclinicos '!N1032&lt;300,2,'Paraclinicos '!M1032/'Paraclinicos '!N1032&lt;400,1,'Paraclinicos '!M1032/'Paraclinicos '!N1032&gt;=400,0)</f>
        <v>2</v>
      </c>
      <c r="P1034" cm="1">
        <f t="array" ref="P1034">_xlfn.IFS('Paraclinicos '!C1032="","",'Paraclinicos '!C1032&lt;20,4,'Paraclinicos '!C1032&lt;50,3,'Paraclinicos '!C1032&lt;100,2,'Paraclinicos '!C1032&lt;150,1,'Paraclinicos '!C1032&gt;150,0)</f>
        <v>0</v>
      </c>
      <c r="Q1034" cm="1">
        <f t="array" ref="Q1034">_xlfn.IFS('Paraclinicos '!O1032="","",'Paraclinicos '!O1032&lt;1.2,0,'Paraclinicos '!O1032&lt;2,1,'Paraclinicos '!O1032&lt;3.5,2,'Paraclinicos '!O1032&lt;5,3,'Paraclinicos '!O1032&gt;5,4)</f>
        <v>0</v>
      </c>
      <c r="R1034" t="str" cm="1">
        <f t="array" ref="R1034">_xlfn.IFS('Paraclinicos '!J1032="","",'Paraclinicos '!J1032&lt;1.2,0,'Paraclinicos '!J1032&lt;2,1,'Paraclinicos '!J1032&lt;6,2,'Paraclinicos '!J1032&lt;12,3,'Paraclinicos '!J1032&gt;=12,4)</f>
        <v/>
      </c>
      <c r="S1034" cm="1">
        <f t="array" ref="S1034">_xlfn.IFS('Paraclinicos '!Y1032="","",'Paraclinicos '!Y1032&lt;70,1,'Paraclinicos '!Y1032&gt;=70,0)</f>
        <v>0</v>
      </c>
      <c r="T1034" cm="1">
        <f t="array" ref="T1034">_xlfn.IFS('Paraclinicos '!W1032="","",'Paraclinicos '!W1032&lt;6,4,'Paraclinicos '!W1032&lt;10,3,'Paraclinicos '!W1032&lt;13,2,'Paraclinicos '!W1032&lt;15,1,'Paraclinicos '!W1032=15,0)</f>
        <v>0</v>
      </c>
      <c r="U1034" s="54">
        <f t="shared" si="48"/>
        <v>2</v>
      </c>
      <c r="V1034" cm="1">
        <f t="array" ref="V1034">_xlfn.IFS('Paraclinicos '!S1032="","",OR('Paraclinicos '!S1032&lt;=8,'Paraclinicos '!S1032&gt;=25),3,'Paraclinicos '!S1032&lt;12,1,'Paraclinicos '!S1032&lt;21,0,'Paraclinicos '!S1032&lt;25,2)</f>
        <v>2</v>
      </c>
      <c r="W1034" t="str">
        <f>IFERROR(IF(INDEX('BD Demog para scores enalazar'!Y$2:'BD Demog para scores enalazar'!Y$3000,MATCH(Formulas!A1034,'BD Demog para scores enalazar'!A$2:'BD Demog para scores enalazar'!A$3000,0))=1,"SI","NO"),"")</f>
        <v>NO</v>
      </c>
      <c r="X1034" s="9" t="str">
        <f>IFERROR(IF(INDEX('BD Demog para scores enalazar'!AJ$2:'BD Demog para scores enalazar'!AJ$3000,MATCH(Formulas!A1034,'BD Demog para scores enalazar'!A$2:'BD Demog para scores enalazar'!A$3000,0))=1,"SI","NO"),"")</f>
        <v>SI</v>
      </c>
      <c r="Y1034" t="str" cm="1">
        <f t="array" ref="Y1034">IF(AND(W1034="NO",X1034="NO"),_xlfn.IFS('Paraclinicos '!K1032&lt;=91,3,'Paraclinicos '!K1032&lt;94,2,'Paraclinicos '!K1032&lt;96,1,'Paraclinicos '!K1032&gt;=96,0),"")</f>
        <v/>
      </c>
      <c r="Z1034" cm="1">
        <f t="array" ref="Z1034">IF(OR(W1034="SI",X1034="SI"),_xlfn.IFS(OR(AND('Paraclinicos '!K1033&lt;=83),AND('Paraclinicos '!K1033&gt;=97,AA1034=2)),3,OR(AND('Paraclinicos '!K1033&lt;=86),AND('Paraclinicos '!K1033&gt;=94,AA1034=2)),2,OR(AND('Paraclinicos '!K1033&lt;=88),AND('Paraclinicos '!K1033&gt;=92,AA1034=2)),1,OR(AND('Paraclinicos '!K1033&gt;=88,'Paraclinicos '!K1033&lt;=92),AND('Paraclinicos '!K1033&gt;=93,AA1034=0)),0),"")</f>
        <v>2</v>
      </c>
      <c r="AA1034" cm="1">
        <f t="array" ref="AA1034">_xlfn.IFS('Paraclinicos '!E1032="","",'Paraclinicos '!E1032="Oxigeno",2,'Paraclinicos '!E1032="Aire",0)</f>
        <v>2</v>
      </c>
    </row>
    <row r="1035" spans="1:27" x14ac:dyDescent="0.25">
      <c r="A1035">
        <f>'Paraclinicos '!A1033</f>
        <v>251</v>
      </c>
      <c r="B1035" s="3">
        <f>'Paraclinicos '!R1033</f>
        <v>44029</v>
      </c>
      <c r="C1035" cm="1">
        <f t="array" ref="C1035">_xlfn.IFS('Paraclinicos '!Q1033="","",'Paraclinicos '!Q1033&gt;60,3,'Paraclinicos '!Q1033&lt;=60,1)</f>
        <v>1</v>
      </c>
      <c r="D1035" t="str">
        <f>IFERROR(IF(INDEX('BD Demog para scores enalazar'!BC$2:BC$3000,MATCH(Formulas!A1035,'BD Demog para scores enalazar'!A$2:A$3000,0))=0,"SI","NO"),"")</f>
        <v>SI</v>
      </c>
      <c r="E1035" cm="1">
        <f t="array" ref="E1035">_xlfn.IFS(D1035="","",D1035="SI",4,D1035="NO",1)</f>
        <v>4</v>
      </c>
      <c r="F1035" cm="1">
        <f t="array" ref="F1035">_xlfn.IFS('Paraclinicos '!B1033="","",'Paraclinicos '!B1033&gt;1,1,'Paraclinicos '!B1033&lt;=1,3)</f>
        <v>3</v>
      </c>
      <c r="G1035" cm="1">
        <f t="array" ref="G1035">_xlfn.IFS('Paraclinicos '!D1033="","",AND('Paraclinicos '!D1033&gt;=250,'Paraclinicos '!D1033&lt;=500),2,'Paraclinicos '!D1033&gt;500,3,'Paraclinicos '!D1033&lt;250,1)</f>
        <v>2</v>
      </c>
      <c r="H1035" s="50">
        <f t="shared" si="49"/>
        <v>10</v>
      </c>
      <c r="I1035" cm="1">
        <f t="array" ref="I1035">_xlfn.IFS('Paraclinicos '!Q1033="","",'Paraclinicos '!Q1033&gt;=65,1,'Paraclinicos '!Q1033&lt;65,0)</f>
        <v>0</v>
      </c>
      <c r="J1035" cm="1">
        <f t="array" ref="J1035">_xlfn.IFS('Paraclinicos '!I1033="","",'Paraclinicos '!I1033&gt;7,1,'Paraclinicos '!I1033&lt;=7,0)</f>
        <v>0</v>
      </c>
      <c r="K1035" cm="1">
        <f t="array" ref="K1035">_xlfn.IFS('Paraclinicos '!W1033="","",'Paraclinicos '!W1033&lt;=8,1,'Paraclinicos '!W1033&gt;8,0)</f>
        <v>0</v>
      </c>
      <c r="L1035" cm="1">
        <f t="array" ref="L1035">_xlfn.IFS('Paraclinicos '!S1033="","",'Paraclinicos '!S1033&gt;=30,1,'Paraclinicos '!S1033&lt;30,0)</f>
        <v>0</v>
      </c>
      <c r="M1035" cm="1">
        <f t="array" ref="M1035">_xlfn.IFS(OR('Paraclinicos '!T1033="",'Paraclinicos '!U1033=""),"",OR('Paraclinicos '!T1033&lt;=90,'Paraclinicos '!U1033&lt;=60),1,OR('Paraclinicos '!T1033&gt;90,'Paraclinicos '!U1033&gt;60),0)</f>
        <v>1</v>
      </c>
      <c r="N1035" s="45">
        <f t="shared" si="50"/>
        <v>2</v>
      </c>
      <c r="O1035" cm="1">
        <f t="array" ref="O1035">_xlfn.IFS(OR('Paraclinicos '!M1033="",'Paraclinicos '!N1033="",'Paraclinicos '!N1033=0),"",'Paraclinicos '!M1033/'Paraclinicos '!N1033&lt;100,4,'Paraclinicos '!M1033/'Paraclinicos '!N1033&lt;200,3,'Paraclinicos '!M1033/'Paraclinicos '!N1033&lt;300,2,'Paraclinicos '!M1033/'Paraclinicos '!N1033&lt;400,1,'Paraclinicos '!M1033/'Paraclinicos '!N1033&gt;=400,0)</f>
        <v>3</v>
      </c>
      <c r="P1035" cm="1">
        <f t="array" ref="P1035">_xlfn.IFS('Paraclinicos '!C1033="","",'Paraclinicos '!C1033&lt;20,4,'Paraclinicos '!C1033&lt;50,3,'Paraclinicos '!C1033&lt;100,2,'Paraclinicos '!C1033&lt;150,1,'Paraclinicos '!C1033&gt;150,0)</f>
        <v>0</v>
      </c>
      <c r="Q1035" cm="1">
        <f t="array" ref="Q1035">_xlfn.IFS('Paraclinicos '!O1033="","",'Paraclinicos '!O1033&lt;1.2,0,'Paraclinicos '!O1033&lt;2,1,'Paraclinicos '!O1033&lt;3.5,2,'Paraclinicos '!O1033&lt;5,3,'Paraclinicos '!O1033&gt;5,4)</f>
        <v>0</v>
      </c>
      <c r="R1035" cm="1">
        <f t="array" ref="R1035">_xlfn.IFS('Paraclinicos '!J1033="","",'Paraclinicos '!J1033&lt;1.2,0,'Paraclinicos '!J1033&lt;2,1,'Paraclinicos '!J1033&lt;6,2,'Paraclinicos '!J1033&lt;12,3,'Paraclinicos '!J1033&gt;=12,4)</f>
        <v>0</v>
      </c>
      <c r="S1035" cm="1">
        <f t="array" ref="S1035">_xlfn.IFS('Paraclinicos '!Y1033="","",'Paraclinicos '!Y1033&lt;70,1,'Paraclinicos '!Y1033&gt;=70,0)</f>
        <v>0</v>
      </c>
      <c r="T1035" cm="1">
        <f t="array" ref="T1035">_xlfn.IFS('Paraclinicos '!W1033="","",'Paraclinicos '!W1033&lt;6,4,'Paraclinicos '!W1033&lt;10,3,'Paraclinicos '!W1033&lt;13,2,'Paraclinicos '!W1033&lt;15,1,'Paraclinicos '!W1033=15,0)</f>
        <v>0</v>
      </c>
      <c r="U1035" s="54">
        <f t="shared" si="48"/>
        <v>3</v>
      </c>
      <c r="V1035" cm="1">
        <f t="array" ref="V1035">_xlfn.IFS('Paraclinicos '!S1033="","",OR('Paraclinicos '!S1033&lt;=8,'Paraclinicos '!S1033&gt;=25),3,'Paraclinicos '!S1033&lt;12,1,'Paraclinicos '!S1033&lt;21,0,'Paraclinicos '!S1033&lt;25,2)</f>
        <v>0</v>
      </c>
      <c r="W1035" t="str">
        <f>IFERROR(IF(INDEX('BD Demog para scores enalazar'!Y$2:'BD Demog para scores enalazar'!Y$3000,MATCH(Formulas!A1035,'BD Demog para scores enalazar'!A$2:'BD Demog para scores enalazar'!A$3000,0))=1,"SI","NO"),"")</f>
        <v>NO</v>
      </c>
      <c r="X1035" s="9" t="str">
        <f>IFERROR(IF(INDEX('BD Demog para scores enalazar'!AJ$2:'BD Demog para scores enalazar'!AJ$3000,MATCH(Formulas!A1035,'BD Demog para scores enalazar'!A$2:'BD Demog para scores enalazar'!A$3000,0))=1,"SI","NO"),"")</f>
        <v>NO</v>
      </c>
      <c r="Y1035" cm="1">
        <f t="array" ref="Y1035">IF(AND(W1035="NO",X1035="NO"),_xlfn.IFS('Paraclinicos '!K1033&lt;=91,3,'Paraclinicos '!K1033&lt;94,2,'Paraclinicos '!K1033&lt;96,1,'Paraclinicos '!K1033&gt;=96,0),"")</f>
        <v>0</v>
      </c>
      <c r="Z1035" t="str" cm="1">
        <f t="array" ref="Z1035">IF(OR(W1035="SI",X1035="SI"),_xlfn.IFS(OR(AND('Paraclinicos '!K1034&lt;=83),AND('Paraclinicos '!K1034&gt;=97,AA1035=2)),3,OR(AND('Paraclinicos '!K1034&lt;=86),AND('Paraclinicos '!K1034&gt;=94,AA1035=2)),2,OR(AND('Paraclinicos '!K1034&lt;=88),AND('Paraclinicos '!K1034&gt;=92,AA1035=2)),1,OR(AND('Paraclinicos '!K1034&gt;=88,'Paraclinicos '!K1034&lt;=92),AND('Paraclinicos '!K1034&gt;=93,AA1035=0)),0),"")</f>
        <v/>
      </c>
      <c r="AA1035" cm="1">
        <f t="array" ref="AA1035">_xlfn.IFS('Paraclinicos '!E1033="","",'Paraclinicos '!E1033="Oxigeno",2,'Paraclinicos '!E1033="Aire",0)</f>
        <v>2</v>
      </c>
    </row>
    <row r="1036" spans="1:27" x14ac:dyDescent="0.25">
      <c r="A1036">
        <f>'Paraclinicos '!A1034</f>
        <v>251</v>
      </c>
      <c r="B1036" s="3">
        <f>'Paraclinicos '!R1034</f>
        <v>44030</v>
      </c>
      <c r="C1036" cm="1">
        <f t="array" ref="C1036">_xlfn.IFS('Paraclinicos '!Q1034="","",'Paraclinicos '!Q1034&gt;60,3,'Paraclinicos '!Q1034&lt;=60,1)</f>
        <v>1</v>
      </c>
      <c r="D1036" t="str">
        <f>IFERROR(IF(INDEX('BD Demog para scores enalazar'!BC$2:BC$3000,MATCH(Formulas!A1036,'BD Demog para scores enalazar'!A$2:A$3000,0))=0,"SI","NO"),"")</f>
        <v>SI</v>
      </c>
      <c r="E1036" cm="1">
        <f t="array" ref="E1036">_xlfn.IFS(D1036="","",D1036="SI",4,D1036="NO",1)</f>
        <v>4</v>
      </c>
      <c r="F1036" cm="1">
        <f t="array" ref="F1036">_xlfn.IFS('Paraclinicos '!B1034="","",'Paraclinicos '!B1034&gt;1,1,'Paraclinicos '!B1034&lt;=1,3)</f>
        <v>3</v>
      </c>
      <c r="G1036" t="str" cm="1">
        <f t="array" ref="G1036">_xlfn.IFS('Paraclinicos '!D1034="","",AND('Paraclinicos '!D1034&gt;=250,'Paraclinicos '!D1034&lt;=500),2,'Paraclinicos '!D1034&gt;500,3,'Paraclinicos '!D1034&lt;250,1)</f>
        <v/>
      </c>
      <c r="H1036" s="50">
        <f t="shared" si="49"/>
        <v>8</v>
      </c>
      <c r="I1036" cm="1">
        <f t="array" ref="I1036">_xlfn.IFS('Paraclinicos '!Q1034="","",'Paraclinicos '!Q1034&gt;=65,1,'Paraclinicos '!Q1034&lt;65,0)</f>
        <v>0</v>
      </c>
      <c r="J1036" cm="1">
        <f t="array" ref="J1036">_xlfn.IFS('Paraclinicos '!I1034="","",'Paraclinicos '!I1034&gt;7,1,'Paraclinicos '!I1034&lt;=7,0)</f>
        <v>1</v>
      </c>
      <c r="K1036" cm="1">
        <f t="array" ref="K1036">_xlfn.IFS('Paraclinicos '!W1034="","",'Paraclinicos '!W1034&lt;=8,1,'Paraclinicos '!W1034&gt;8,0)</f>
        <v>0</v>
      </c>
      <c r="L1036" cm="1">
        <f t="array" ref="L1036">_xlfn.IFS('Paraclinicos '!S1034="","",'Paraclinicos '!S1034&gt;=30,1,'Paraclinicos '!S1034&lt;30,0)</f>
        <v>0</v>
      </c>
      <c r="M1036" cm="1">
        <f t="array" ref="M1036">_xlfn.IFS(OR('Paraclinicos '!T1034="",'Paraclinicos '!U1034=""),"",OR('Paraclinicos '!T1034&lt;=90,'Paraclinicos '!U1034&lt;=60),1,OR('Paraclinicos '!T1034&gt;90,'Paraclinicos '!U1034&gt;60),0)</f>
        <v>0</v>
      </c>
      <c r="N1036" s="45">
        <f t="shared" si="50"/>
        <v>2</v>
      </c>
      <c r="O1036" cm="1">
        <f t="array" ref="O1036">_xlfn.IFS(OR('Paraclinicos '!M1034="",'Paraclinicos '!N1034="",'Paraclinicos '!N1034=0),"",'Paraclinicos '!M1034/'Paraclinicos '!N1034&lt;100,4,'Paraclinicos '!M1034/'Paraclinicos '!N1034&lt;200,3,'Paraclinicos '!M1034/'Paraclinicos '!N1034&lt;300,2,'Paraclinicos '!M1034/'Paraclinicos '!N1034&lt;400,1,'Paraclinicos '!M1034/'Paraclinicos '!N1034&gt;=400,0)</f>
        <v>2</v>
      </c>
      <c r="P1036" cm="1">
        <f t="array" ref="P1036">_xlfn.IFS('Paraclinicos '!C1034="","",'Paraclinicos '!C1034&lt;20,4,'Paraclinicos '!C1034&lt;50,3,'Paraclinicos '!C1034&lt;100,2,'Paraclinicos '!C1034&lt;150,1,'Paraclinicos '!C1034&gt;150,0)</f>
        <v>0</v>
      </c>
      <c r="Q1036" cm="1">
        <f t="array" ref="Q1036">_xlfn.IFS('Paraclinicos '!O1034="","",'Paraclinicos '!O1034&lt;1.2,0,'Paraclinicos '!O1034&lt;2,1,'Paraclinicos '!O1034&lt;3.5,2,'Paraclinicos '!O1034&lt;5,3,'Paraclinicos '!O1034&gt;5,4)</f>
        <v>0</v>
      </c>
      <c r="R1036" t="str" cm="1">
        <f t="array" ref="R1036">_xlfn.IFS('Paraclinicos '!J1034="","",'Paraclinicos '!J1034&lt;1.2,0,'Paraclinicos '!J1034&lt;2,1,'Paraclinicos '!J1034&lt;6,2,'Paraclinicos '!J1034&lt;12,3,'Paraclinicos '!J1034&gt;=12,4)</f>
        <v/>
      </c>
      <c r="S1036" cm="1">
        <f t="array" ref="S1036">_xlfn.IFS('Paraclinicos '!Y1034="","",'Paraclinicos '!Y1034&lt;70,1,'Paraclinicos '!Y1034&gt;=70,0)</f>
        <v>0</v>
      </c>
      <c r="T1036" cm="1">
        <f t="array" ref="T1036">_xlfn.IFS('Paraclinicos '!W1034="","",'Paraclinicos '!W1034&lt;6,4,'Paraclinicos '!W1034&lt;10,3,'Paraclinicos '!W1034&lt;13,2,'Paraclinicos '!W1034&lt;15,1,'Paraclinicos '!W1034=15,0)</f>
        <v>0</v>
      </c>
      <c r="U1036" s="54">
        <f t="shared" si="48"/>
        <v>2</v>
      </c>
      <c r="V1036" cm="1">
        <f t="array" ref="V1036">_xlfn.IFS('Paraclinicos '!S1034="","",OR('Paraclinicos '!S1034&lt;=8,'Paraclinicos '!S1034&gt;=25),3,'Paraclinicos '!S1034&lt;12,1,'Paraclinicos '!S1034&lt;21,0,'Paraclinicos '!S1034&lt;25,2)</f>
        <v>2</v>
      </c>
      <c r="W1036" t="str">
        <f>IFERROR(IF(INDEX('BD Demog para scores enalazar'!Y$2:'BD Demog para scores enalazar'!Y$3000,MATCH(Formulas!A1036,'BD Demog para scores enalazar'!A$2:'BD Demog para scores enalazar'!A$3000,0))=1,"SI","NO"),"")</f>
        <v>NO</v>
      </c>
      <c r="X1036" s="9" t="str">
        <f>IFERROR(IF(INDEX('BD Demog para scores enalazar'!AJ$2:'BD Demog para scores enalazar'!AJ$3000,MATCH(Formulas!A1036,'BD Demog para scores enalazar'!A$2:'BD Demog para scores enalazar'!A$3000,0))=1,"SI","NO"),"")</f>
        <v>NO</v>
      </c>
      <c r="Y1036" cm="1">
        <f t="array" ref="Y1036">IF(AND(W1036="NO",X1036="NO"),_xlfn.IFS('Paraclinicos '!K1034&lt;=91,3,'Paraclinicos '!K1034&lt;94,2,'Paraclinicos '!K1034&lt;96,1,'Paraclinicos '!K1034&gt;=96,0),"")</f>
        <v>0</v>
      </c>
      <c r="Z1036" t="str" cm="1">
        <f t="array" ref="Z1036">IF(OR(W1036="SI",X1036="SI"),_xlfn.IFS(OR(AND('Paraclinicos '!K1035&lt;=83),AND('Paraclinicos '!K1035&gt;=97,AA1036=2)),3,OR(AND('Paraclinicos '!K1035&lt;=86),AND('Paraclinicos '!K1035&gt;=94,AA1036=2)),2,OR(AND('Paraclinicos '!K1035&lt;=88),AND('Paraclinicos '!K1035&gt;=92,AA1036=2)),1,OR(AND('Paraclinicos '!K1035&gt;=88,'Paraclinicos '!K1035&lt;=92),AND('Paraclinicos '!K1035&gt;=93,AA1036=0)),0),"")</f>
        <v/>
      </c>
      <c r="AA1036" cm="1">
        <f t="array" ref="AA1036">_xlfn.IFS('Paraclinicos '!E1034="","",'Paraclinicos '!E1034="Oxigeno",2,'Paraclinicos '!E1034="Aire",0)</f>
        <v>2</v>
      </c>
    </row>
    <row r="1037" spans="1:27" x14ac:dyDescent="0.25">
      <c r="A1037">
        <f>'Paraclinicos '!A1035</f>
        <v>251</v>
      </c>
      <c r="B1037" s="3">
        <f>'Paraclinicos '!R1035</f>
        <v>44031</v>
      </c>
      <c r="C1037" cm="1">
        <f t="array" ref="C1037">_xlfn.IFS('Paraclinicos '!Q1035="","",'Paraclinicos '!Q1035&gt;60,3,'Paraclinicos '!Q1035&lt;=60,1)</f>
        <v>1</v>
      </c>
      <c r="D1037" t="str">
        <f>IFERROR(IF(INDEX('BD Demog para scores enalazar'!BC$2:BC$3000,MATCH(Formulas!A1037,'BD Demog para scores enalazar'!A$2:A$3000,0))=0,"SI","NO"),"")</f>
        <v>SI</v>
      </c>
      <c r="E1037" cm="1">
        <f t="array" ref="E1037">_xlfn.IFS(D1037="","",D1037="SI",4,D1037="NO",1)</f>
        <v>4</v>
      </c>
      <c r="F1037" cm="1">
        <f t="array" ref="F1037">_xlfn.IFS('Paraclinicos '!B1035="","",'Paraclinicos '!B1035&gt;1,1,'Paraclinicos '!B1035&lt;=1,3)</f>
        <v>3</v>
      </c>
      <c r="G1037" cm="1">
        <f t="array" ref="G1037">_xlfn.IFS('Paraclinicos '!D1035="","",AND('Paraclinicos '!D1035&gt;=250,'Paraclinicos '!D1035&lt;=500),2,'Paraclinicos '!D1035&gt;500,3,'Paraclinicos '!D1035&lt;250,1)</f>
        <v>2</v>
      </c>
      <c r="H1037" s="50">
        <f t="shared" si="49"/>
        <v>10</v>
      </c>
      <c r="I1037" cm="1">
        <f t="array" ref="I1037">_xlfn.IFS('Paraclinicos '!Q1035="","",'Paraclinicos '!Q1035&gt;=65,1,'Paraclinicos '!Q1035&lt;65,0)</f>
        <v>0</v>
      </c>
      <c r="J1037" cm="1">
        <f t="array" ref="J1037">_xlfn.IFS('Paraclinicos '!I1035="","",'Paraclinicos '!I1035&gt;7,1,'Paraclinicos '!I1035&lt;=7,0)</f>
        <v>1</v>
      </c>
      <c r="K1037" cm="1">
        <f t="array" ref="K1037">_xlfn.IFS('Paraclinicos '!W1035="","",'Paraclinicos '!W1035&lt;=8,1,'Paraclinicos '!W1035&gt;8,0)</f>
        <v>0</v>
      </c>
      <c r="L1037" cm="1">
        <f t="array" ref="L1037">_xlfn.IFS('Paraclinicos '!S1035="","",'Paraclinicos '!S1035&gt;=30,1,'Paraclinicos '!S1035&lt;30,0)</f>
        <v>0</v>
      </c>
      <c r="M1037" cm="1">
        <f t="array" ref="M1037">_xlfn.IFS(OR('Paraclinicos '!T1035="",'Paraclinicos '!U1035=""),"",OR('Paraclinicos '!T1035&lt;=90,'Paraclinicos '!U1035&lt;=60),1,OR('Paraclinicos '!T1035&gt;90,'Paraclinicos '!U1035&gt;60),0)</f>
        <v>1</v>
      </c>
      <c r="N1037" s="45">
        <f t="shared" si="50"/>
        <v>3</v>
      </c>
      <c r="O1037" cm="1">
        <f t="array" ref="O1037">_xlfn.IFS(OR('Paraclinicos '!M1035="",'Paraclinicos '!N1035="",'Paraclinicos '!N1035=0),"",'Paraclinicos '!M1035/'Paraclinicos '!N1035&lt;100,4,'Paraclinicos '!M1035/'Paraclinicos '!N1035&lt;200,3,'Paraclinicos '!M1035/'Paraclinicos '!N1035&lt;300,2,'Paraclinicos '!M1035/'Paraclinicos '!N1035&lt;400,1,'Paraclinicos '!M1035/'Paraclinicos '!N1035&gt;=400,0)</f>
        <v>1</v>
      </c>
      <c r="P1037" cm="1">
        <f t="array" ref="P1037">_xlfn.IFS('Paraclinicos '!C1035="","",'Paraclinicos '!C1035&lt;20,4,'Paraclinicos '!C1035&lt;50,3,'Paraclinicos '!C1035&lt;100,2,'Paraclinicos '!C1035&lt;150,1,'Paraclinicos '!C1035&gt;150,0)</f>
        <v>0</v>
      </c>
      <c r="Q1037" cm="1">
        <f t="array" ref="Q1037">_xlfn.IFS('Paraclinicos '!O1035="","",'Paraclinicos '!O1035&lt;1.2,0,'Paraclinicos '!O1035&lt;2,1,'Paraclinicos '!O1035&lt;3.5,2,'Paraclinicos '!O1035&lt;5,3,'Paraclinicos '!O1035&gt;5,4)</f>
        <v>0</v>
      </c>
      <c r="R1037" t="str" cm="1">
        <f t="array" ref="R1037">_xlfn.IFS('Paraclinicos '!J1035="","",'Paraclinicos '!J1035&lt;1.2,0,'Paraclinicos '!J1035&lt;2,1,'Paraclinicos '!J1035&lt;6,2,'Paraclinicos '!J1035&lt;12,3,'Paraclinicos '!J1035&gt;=12,4)</f>
        <v/>
      </c>
      <c r="S1037" cm="1">
        <f t="array" ref="S1037">_xlfn.IFS('Paraclinicos '!Y1035="","",'Paraclinicos '!Y1035&lt;70,1,'Paraclinicos '!Y1035&gt;=70,0)</f>
        <v>0</v>
      </c>
      <c r="T1037" cm="1">
        <f t="array" ref="T1037">_xlfn.IFS('Paraclinicos '!W1035="","",'Paraclinicos '!W1035&lt;6,4,'Paraclinicos '!W1035&lt;10,3,'Paraclinicos '!W1035&lt;13,2,'Paraclinicos '!W1035&lt;15,1,'Paraclinicos '!W1035=15,0)</f>
        <v>0</v>
      </c>
      <c r="U1037" s="54">
        <f t="shared" si="48"/>
        <v>1</v>
      </c>
      <c r="V1037" cm="1">
        <f t="array" ref="V1037">_xlfn.IFS('Paraclinicos '!S1035="","",OR('Paraclinicos '!S1035&lt;=8,'Paraclinicos '!S1035&gt;=25),3,'Paraclinicos '!S1035&lt;12,1,'Paraclinicos '!S1035&lt;21,0,'Paraclinicos '!S1035&lt;25,2)</f>
        <v>2</v>
      </c>
      <c r="W1037" t="str">
        <f>IFERROR(IF(INDEX('BD Demog para scores enalazar'!Y$2:'BD Demog para scores enalazar'!Y$3000,MATCH(Formulas!A1037,'BD Demog para scores enalazar'!A$2:'BD Demog para scores enalazar'!A$3000,0))=1,"SI","NO"),"")</f>
        <v>NO</v>
      </c>
      <c r="X1037" s="9" t="str">
        <f>IFERROR(IF(INDEX('BD Demog para scores enalazar'!AJ$2:'BD Demog para scores enalazar'!AJ$3000,MATCH(Formulas!A1037,'BD Demog para scores enalazar'!A$2:'BD Demog para scores enalazar'!A$3000,0))=1,"SI","NO"),"")</f>
        <v>NO</v>
      </c>
      <c r="Y1037" cm="1">
        <f t="array" ref="Y1037">IF(AND(W1037="NO",X1037="NO"),_xlfn.IFS('Paraclinicos '!K1035&lt;=91,3,'Paraclinicos '!K1035&lt;94,2,'Paraclinicos '!K1035&lt;96,1,'Paraclinicos '!K1035&gt;=96,0),"")</f>
        <v>0</v>
      </c>
      <c r="Z1037" t="str" cm="1">
        <f t="array" ref="Z1037">IF(OR(W1037="SI",X1037="SI"),_xlfn.IFS(OR(AND('Paraclinicos '!K1036&lt;=83),AND('Paraclinicos '!K1036&gt;=97,AA1037=2)),3,OR(AND('Paraclinicos '!K1036&lt;=86),AND('Paraclinicos '!K1036&gt;=94,AA1037=2)),2,OR(AND('Paraclinicos '!K1036&lt;=88),AND('Paraclinicos '!K1036&gt;=92,AA1037=2)),1,OR(AND('Paraclinicos '!K1036&gt;=88,'Paraclinicos '!K1036&lt;=92),AND('Paraclinicos '!K1036&gt;=93,AA1037=0)),0),"")</f>
        <v/>
      </c>
      <c r="AA1037" cm="1">
        <f t="array" ref="AA1037">_xlfn.IFS('Paraclinicos '!E1035="","",'Paraclinicos '!E1035="Oxigeno",2,'Paraclinicos '!E1035="Aire",0)</f>
        <v>2</v>
      </c>
    </row>
    <row r="1038" spans="1:27" x14ac:dyDescent="0.25">
      <c r="A1038">
        <f>'Paraclinicos '!A1036</f>
        <v>251</v>
      </c>
      <c r="B1038" s="3">
        <f>'Paraclinicos '!R1036</f>
        <v>44032</v>
      </c>
      <c r="C1038" cm="1">
        <f t="array" ref="C1038">_xlfn.IFS('Paraclinicos '!Q1036="","",'Paraclinicos '!Q1036&gt;60,3,'Paraclinicos '!Q1036&lt;=60,1)</f>
        <v>1</v>
      </c>
      <c r="D1038" t="str">
        <f>IFERROR(IF(INDEX('BD Demog para scores enalazar'!BC$2:BC$3000,MATCH(Formulas!A1038,'BD Demog para scores enalazar'!A$2:A$3000,0))=0,"SI","NO"),"")</f>
        <v>SI</v>
      </c>
      <c r="E1038" cm="1">
        <f t="array" ref="E1038">_xlfn.IFS(D1038="","",D1038="SI",4,D1038="NO",1)</f>
        <v>4</v>
      </c>
      <c r="F1038" cm="1">
        <f t="array" ref="F1038">_xlfn.IFS('Paraclinicos '!B1036="","",'Paraclinicos '!B1036&gt;1,1,'Paraclinicos '!B1036&lt;=1,3)</f>
        <v>1</v>
      </c>
      <c r="G1038" t="str" cm="1">
        <f t="array" ref="G1038">_xlfn.IFS('Paraclinicos '!D1036="","",AND('Paraclinicos '!D1036&gt;=250,'Paraclinicos '!D1036&lt;=500),2,'Paraclinicos '!D1036&gt;500,3,'Paraclinicos '!D1036&lt;250,1)</f>
        <v/>
      </c>
      <c r="H1038" s="50">
        <f t="shared" si="49"/>
        <v>6</v>
      </c>
      <c r="I1038" cm="1">
        <f t="array" ref="I1038">_xlfn.IFS('Paraclinicos '!Q1036="","",'Paraclinicos '!Q1036&gt;=65,1,'Paraclinicos '!Q1036&lt;65,0)</f>
        <v>0</v>
      </c>
      <c r="J1038" cm="1">
        <f t="array" ref="J1038">_xlfn.IFS('Paraclinicos '!I1036="","",'Paraclinicos '!I1036&gt;7,1,'Paraclinicos '!I1036&lt;=7,0)</f>
        <v>1</v>
      </c>
      <c r="K1038" cm="1">
        <f t="array" ref="K1038">_xlfn.IFS('Paraclinicos '!W1036="","",'Paraclinicos '!W1036&lt;=8,1,'Paraclinicos '!W1036&gt;8,0)</f>
        <v>0</v>
      </c>
      <c r="L1038" cm="1">
        <f t="array" ref="L1038">_xlfn.IFS('Paraclinicos '!S1036="","",'Paraclinicos '!S1036&gt;=30,1,'Paraclinicos '!S1036&lt;30,0)</f>
        <v>0</v>
      </c>
      <c r="M1038" cm="1">
        <f t="array" ref="M1038">_xlfn.IFS(OR('Paraclinicos '!T1036="",'Paraclinicos '!U1036=""),"",OR('Paraclinicos '!T1036&lt;=90,'Paraclinicos '!U1036&lt;=60),1,OR('Paraclinicos '!T1036&gt;90,'Paraclinicos '!U1036&gt;60),0)</f>
        <v>0</v>
      </c>
      <c r="N1038" s="45">
        <f t="shared" si="50"/>
        <v>3</v>
      </c>
      <c r="O1038" cm="1">
        <f t="array" ref="O1038">_xlfn.IFS(OR('Paraclinicos '!M1036="",'Paraclinicos '!N1036="",'Paraclinicos '!N1036=0),"",'Paraclinicos '!M1036/'Paraclinicos '!N1036&lt;100,4,'Paraclinicos '!M1036/'Paraclinicos '!N1036&lt;200,3,'Paraclinicos '!M1036/'Paraclinicos '!N1036&lt;300,2,'Paraclinicos '!M1036/'Paraclinicos '!N1036&lt;400,1,'Paraclinicos '!M1036/'Paraclinicos '!N1036&gt;=400,0)</f>
        <v>2</v>
      </c>
      <c r="P1038" cm="1">
        <f t="array" ref="P1038">_xlfn.IFS('Paraclinicos '!C1036="","",'Paraclinicos '!C1036&lt;20,4,'Paraclinicos '!C1036&lt;50,3,'Paraclinicos '!C1036&lt;100,2,'Paraclinicos '!C1036&lt;150,1,'Paraclinicos '!C1036&gt;150,0)</f>
        <v>0</v>
      </c>
      <c r="Q1038" cm="1">
        <f t="array" ref="Q1038">_xlfn.IFS('Paraclinicos '!O1036="","",'Paraclinicos '!O1036&lt;1.2,0,'Paraclinicos '!O1036&lt;2,1,'Paraclinicos '!O1036&lt;3.5,2,'Paraclinicos '!O1036&lt;5,3,'Paraclinicos '!O1036&gt;5,4)</f>
        <v>0</v>
      </c>
      <c r="R1038" t="str" cm="1">
        <f t="array" ref="R1038">_xlfn.IFS('Paraclinicos '!J1036="","",'Paraclinicos '!J1036&lt;1.2,0,'Paraclinicos '!J1036&lt;2,1,'Paraclinicos '!J1036&lt;6,2,'Paraclinicos '!J1036&lt;12,3,'Paraclinicos '!J1036&gt;=12,4)</f>
        <v/>
      </c>
      <c r="S1038" cm="1">
        <f t="array" ref="S1038">_xlfn.IFS('Paraclinicos '!Y1036="","",'Paraclinicos '!Y1036&lt;70,1,'Paraclinicos '!Y1036&gt;=70,0)</f>
        <v>0</v>
      </c>
      <c r="T1038" cm="1">
        <f t="array" ref="T1038">_xlfn.IFS('Paraclinicos '!W1036="","",'Paraclinicos '!W1036&lt;6,4,'Paraclinicos '!W1036&lt;10,3,'Paraclinicos '!W1036&lt;13,2,'Paraclinicos '!W1036&lt;15,1,'Paraclinicos '!W1036=15,0)</f>
        <v>0</v>
      </c>
      <c r="U1038" s="54">
        <f t="shared" si="48"/>
        <v>2</v>
      </c>
      <c r="V1038" cm="1">
        <f t="array" ref="V1038">_xlfn.IFS('Paraclinicos '!S1036="","",OR('Paraclinicos '!S1036&lt;=8,'Paraclinicos '!S1036&gt;=25),3,'Paraclinicos '!S1036&lt;12,1,'Paraclinicos '!S1036&lt;21,0,'Paraclinicos '!S1036&lt;25,2)</f>
        <v>0</v>
      </c>
      <c r="W1038" t="str">
        <f>IFERROR(IF(INDEX('BD Demog para scores enalazar'!Y$2:'BD Demog para scores enalazar'!Y$3000,MATCH(Formulas!A1038,'BD Demog para scores enalazar'!A$2:'BD Demog para scores enalazar'!A$3000,0))=1,"SI","NO"),"")</f>
        <v>NO</v>
      </c>
      <c r="X1038" s="9" t="str">
        <f>IFERROR(IF(INDEX('BD Demog para scores enalazar'!AJ$2:'BD Demog para scores enalazar'!AJ$3000,MATCH(Formulas!A1038,'BD Demog para scores enalazar'!A$2:'BD Demog para scores enalazar'!A$3000,0))=1,"SI","NO"),"")</f>
        <v>NO</v>
      </c>
      <c r="Y1038" cm="1">
        <f t="array" ref="Y1038">IF(AND(W1038="NO",X1038="NO"),_xlfn.IFS('Paraclinicos '!K1036&lt;=91,3,'Paraclinicos '!K1036&lt;94,2,'Paraclinicos '!K1036&lt;96,1,'Paraclinicos '!K1036&gt;=96,0),"")</f>
        <v>3</v>
      </c>
      <c r="Z1038" t="str" cm="1">
        <f t="array" ref="Z1038">IF(OR(W1038="SI",X1038="SI"),_xlfn.IFS(OR(AND('Paraclinicos '!K1037&lt;=83),AND('Paraclinicos '!K1037&gt;=97,AA1038=2)),3,OR(AND('Paraclinicos '!K1037&lt;=86),AND('Paraclinicos '!K1037&gt;=94,AA1038=2)),2,OR(AND('Paraclinicos '!K1037&lt;=88),AND('Paraclinicos '!K1037&gt;=92,AA1038=2)),1,OR(AND('Paraclinicos '!K1037&gt;=88,'Paraclinicos '!K1037&lt;=92),AND('Paraclinicos '!K1037&gt;=93,AA1038=0)),0),"")</f>
        <v/>
      </c>
      <c r="AA1038" cm="1">
        <f t="array" ref="AA1038">_xlfn.IFS('Paraclinicos '!E1036="","",'Paraclinicos '!E1036="Oxigeno",2,'Paraclinicos '!E1036="Aire",0)</f>
        <v>2</v>
      </c>
    </row>
    <row r="1039" spans="1:27" x14ac:dyDescent="0.25">
      <c r="A1039">
        <f>'Paraclinicos '!A1037</f>
        <v>251</v>
      </c>
      <c r="B1039" s="3">
        <f>'Paraclinicos '!R1037</f>
        <v>44034</v>
      </c>
      <c r="C1039" cm="1">
        <f t="array" ref="C1039">_xlfn.IFS('Paraclinicos '!Q1037="","",'Paraclinicos '!Q1037&gt;60,3,'Paraclinicos '!Q1037&lt;=60,1)</f>
        <v>1</v>
      </c>
      <c r="D1039" t="str">
        <f>IFERROR(IF(INDEX('BD Demog para scores enalazar'!BC$2:BC$3000,MATCH(Formulas!A1039,'BD Demog para scores enalazar'!A$2:A$3000,0))=0,"SI","NO"),"")</f>
        <v>SI</v>
      </c>
      <c r="E1039" cm="1">
        <f t="array" ref="E1039">_xlfn.IFS(D1039="","",D1039="SI",4,D1039="NO",1)</f>
        <v>4</v>
      </c>
      <c r="F1039" cm="1">
        <f t="array" ref="F1039">_xlfn.IFS('Paraclinicos '!B1037="","",'Paraclinicos '!B1037&gt;1,1,'Paraclinicos '!B1037&lt;=1,3)</f>
        <v>1</v>
      </c>
      <c r="G1039" cm="1">
        <f t="array" ref="G1039">_xlfn.IFS('Paraclinicos '!D1037="","",AND('Paraclinicos '!D1037&gt;=250,'Paraclinicos '!D1037&lt;=500),2,'Paraclinicos '!D1037&gt;500,3,'Paraclinicos '!D1037&lt;250,1)</f>
        <v>2</v>
      </c>
      <c r="H1039" s="50">
        <f t="shared" si="49"/>
        <v>8</v>
      </c>
      <c r="I1039" cm="1">
        <f t="array" ref="I1039">_xlfn.IFS('Paraclinicos '!Q1037="","",'Paraclinicos '!Q1037&gt;=65,1,'Paraclinicos '!Q1037&lt;65,0)</f>
        <v>0</v>
      </c>
      <c r="J1039" cm="1">
        <f t="array" ref="J1039">_xlfn.IFS('Paraclinicos '!I1037="","",'Paraclinicos '!I1037&gt;7,1,'Paraclinicos '!I1037&lt;=7,0)</f>
        <v>1</v>
      </c>
      <c r="K1039" cm="1">
        <f t="array" ref="K1039">_xlfn.IFS('Paraclinicos '!W1037="","",'Paraclinicos '!W1037&lt;=8,1,'Paraclinicos '!W1037&gt;8,0)</f>
        <v>0</v>
      </c>
      <c r="L1039" cm="1">
        <f t="array" ref="L1039">_xlfn.IFS('Paraclinicos '!S1037="","",'Paraclinicos '!S1037&gt;=30,1,'Paraclinicos '!S1037&lt;30,0)</f>
        <v>0</v>
      </c>
      <c r="M1039" cm="1">
        <f t="array" ref="M1039">_xlfn.IFS(OR('Paraclinicos '!T1037="",'Paraclinicos '!U1037=""),"",OR('Paraclinicos '!T1037&lt;=90,'Paraclinicos '!U1037&lt;=60),1,OR('Paraclinicos '!T1037&gt;90,'Paraclinicos '!U1037&gt;60),0)</f>
        <v>0</v>
      </c>
      <c r="N1039" s="45">
        <f t="shared" si="50"/>
        <v>2</v>
      </c>
      <c r="O1039" cm="1">
        <f t="array" ref="O1039">_xlfn.IFS(OR('Paraclinicos '!M1037="",'Paraclinicos '!N1037="",'Paraclinicos '!N1037=0),"",'Paraclinicos '!M1037/'Paraclinicos '!N1037&lt;100,4,'Paraclinicos '!M1037/'Paraclinicos '!N1037&lt;200,3,'Paraclinicos '!M1037/'Paraclinicos '!N1037&lt;300,2,'Paraclinicos '!M1037/'Paraclinicos '!N1037&lt;400,1,'Paraclinicos '!M1037/'Paraclinicos '!N1037&gt;=400,0)</f>
        <v>1</v>
      </c>
      <c r="P1039" cm="1">
        <f t="array" ref="P1039">_xlfn.IFS('Paraclinicos '!C1037="","",'Paraclinicos '!C1037&lt;20,4,'Paraclinicos '!C1037&lt;50,3,'Paraclinicos '!C1037&lt;100,2,'Paraclinicos '!C1037&lt;150,1,'Paraclinicos '!C1037&gt;150,0)</f>
        <v>0</v>
      </c>
      <c r="Q1039" cm="1">
        <f t="array" ref="Q1039">_xlfn.IFS('Paraclinicos '!O1037="","",'Paraclinicos '!O1037&lt;1.2,0,'Paraclinicos '!O1037&lt;2,1,'Paraclinicos '!O1037&lt;3.5,2,'Paraclinicos '!O1037&lt;5,3,'Paraclinicos '!O1037&gt;5,4)</f>
        <v>0</v>
      </c>
      <c r="R1039" t="str" cm="1">
        <f t="array" ref="R1039">_xlfn.IFS('Paraclinicos '!J1037="","",'Paraclinicos '!J1037&lt;1.2,0,'Paraclinicos '!J1037&lt;2,1,'Paraclinicos '!J1037&lt;6,2,'Paraclinicos '!J1037&lt;12,3,'Paraclinicos '!J1037&gt;=12,4)</f>
        <v/>
      </c>
      <c r="S1039" cm="1">
        <f t="array" ref="S1039">_xlfn.IFS('Paraclinicos '!Y1037="","",'Paraclinicos '!Y1037&lt;70,1,'Paraclinicos '!Y1037&gt;=70,0)</f>
        <v>0</v>
      </c>
      <c r="T1039" cm="1">
        <f t="array" ref="T1039">_xlfn.IFS('Paraclinicos '!W1037="","",'Paraclinicos '!W1037&lt;6,4,'Paraclinicos '!W1037&lt;10,3,'Paraclinicos '!W1037&lt;13,2,'Paraclinicos '!W1037&lt;15,1,'Paraclinicos '!W1037=15,0)</f>
        <v>0</v>
      </c>
      <c r="U1039" s="54">
        <f t="shared" si="48"/>
        <v>1</v>
      </c>
      <c r="V1039" cm="1">
        <f t="array" ref="V1039">_xlfn.IFS('Paraclinicos '!S1037="","",OR('Paraclinicos '!S1037&lt;=8,'Paraclinicos '!S1037&gt;=25),3,'Paraclinicos '!S1037&lt;12,1,'Paraclinicos '!S1037&lt;21,0,'Paraclinicos '!S1037&lt;25,2)</f>
        <v>0</v>
      </c>
      <c r="W1039" t="str">
        <f>IFERROR(IF(INDEX('BD Demog para scores enalazar'!Y$2:'BD Demog para scores enalazar'!Y$3000,MATCH(Formulas!A1039,'BD Demog para scores enalazar'!A$2:'BD Demog para scores enalazar'!A$3000,0))=1,"SI","NO"),"")</f>
        <v>NO</v>
      </c>
      <c r="X1039" s="9" t="str">
        <f>IFERROR(IF(INDEX('BD Demog para scores enalazar'!AJ$2:'BD Demog para scores enalazar'!AJ$3000,MATCH(Formulas!A1039,'BD Demog para scores enalazar'!A$2:'BD Demog para scores enalazar'!A$3000,0))=1,"SI","NO"),"")</f>
        <v>NO</v>
      </c>
      <c r="Y1039" cm="1">
        <f t="array" ref="Y1039">IF(AND(W1039="NO",X1039="NO"),_xlfn.IFS('Paraclinicos '!K1037&lt;=91,3,'Paraclinicos '!K1037&lt;94,2,'Paraclinicos '!K1037&lt;96,1,'Paraclinicos '!K1037&gt;=96,0),"")</f>
        <v>3</v>
      </c>
      <c r="Z1039" t="str" cm="1">
        <f t="array" ref="Z1039">IF(OR(W1039="SI",X1039="SI"),_xlfn.IFS(OR(AND('Paraclinicos '!K1038&lt;=83),AND('Paraclinicos '!K1038&gt;=97,AA1039=2)),3,OR(AND('Paraclinicos '!K1038&lt;=86),AND('Paraclinicos '!K1038&gt;=94,AA1039=2)),2,OR(AND('Paraclinicos '!K1038&lt;=88),AND('Paraclinicos '!K1038&gt;=92,AA1039=2)),1,OR(AND('Paraclinicos '!K1038&gt;=88,'Paraclinicos '!K1038&lt;=92),AND('Paraclinicos '!K1038&gt;=93,AA1039=0)),0),"")</f>
        <v/>
      </c>
      <c r="AA1039" cm="1">
        <f t="array" ref="AA1039">_xlfn.IFS('Paraclinicos '!E1037="","",'Paraclinicos '!E1037="Oxigeno",2,'Paraclinicos '!E1037="Aire",0)</f>
        <v>2</v>
      </c>
    </row>
    <row r="1040" spans="1:27" x14ac:dyDescent="0.25">
      <c r="A1040">
        <f>'Paraclinicos '!A1038</f>
        <v>256</v>
      </c>
      <c r="B1040" s="3">
        <f>'Paraclinicos '!R1038</f>
        <v>44028</v>
      </c>
      <c r="C1040" cm="1">
        <f t="array" ref="C1040">_xlfn.IFS('Paraclinicos '!Q1038="","",'Paraclinicos '!Q1038&gt;60,3,'Paraclinicos '!Q1038&lt;=60,1)</f>
        <v>1</v>
      </c>
      <c r="D1040" t="str">
        <f>IFERROR(IF(INDEX('BD Demog para scores enalazar'!BC$2:BC$3000,MATCH(Formulas!A1040,'BD Demog para scores enalazar'!A$2:A$3000,0))=0,"SI","NO"),"")</f>
        <v>SI</v>
      </c>
      <c r="E1040" cm="1">
        <f t="array" ref="E1040">_xlfn.IFS(D1040="","",D1040="SI",4,D1040="NO",1)</f>
        <v>4</v>
      </c>
      <c r="F1040" cm="1">
        <f t="array" ref="F1040">_xlfn.IFS('Paraclinicos '!B1038="","",'Paraclinicos '!B1038&gt;1,1,'Paraclinicos '!B1038&lt;=1,3)</f>
        <v>1</v>
      </c>
      <c r="G1040" t="str" cm="1">
        <f t="array" ref="G1040">_xlfn.IFS('Paraclinicos '!D1038="","",AND('Paraclinicos '!D1038&gt;=250,'Paraclinicos '!D1038&lt;=500),2,'Paraclinicos '!D1038&gt;500,3,'Paraclinicos '!D1038&lt;250,1)</f>
        <v/>
      </c>
      <c r="H1040" s="50">
        <f t="shared" si="49"/>
        <v>6</v>
      </c>
      <c r="I1040" cm="1">
        <f t="array" ref="I1040">_xlfn.IFS('Paraclinicos '!Q1038="","",'Paraclinicos '!Q1038&gt;=65,1,'Paraclinicos '!Q1038&lt;65,0)</f>
        <v>0</v>
      </c>
      <c r="J1040" cm="1">
        <f t="array" ref="J1040">_xlfn.IFS('Paraclinicos '!I1038="","",'Paraclinicos '!I1038&gt;7,1,'Paraclinicos '!I1038&lt;=7,0)</f>
        <v>1</v>
      </c>
      <c r="K1040" cm="1">
        <f t="array" ref="K1040">_xlfn.IFS('Paraclinicos '!W1038="","",'Paraclinicos '!W1038&lt;=8,1,'Paraclinicos '!W1038&gt;8,0)</f>
        <v>0</v>
      </c>
      <c r="L1040" cm="1">
        <f t="array" ref="L1040">_xlfn.IFS('Paraclinicos '!S1038="","",'Paraclinicos '!S1038&gt;=30,1,'Paraclinicos '!S1038&lt;30,0)</f>
        <v>0</v>
      </c>
      <c r="M1040" cm="1">
        <f t="array" ref="M1040">_xlfn.IFS(OR('Paraclinicos '!T1038="",'Paraclinicos '!U1038=""),"",OR('Paraclinicos '!T1038&lt;=90,'Paraclinicos '!U1038&lt;=60),1,OR('Paraclinicos '!T1038&gt;90,'Paraclinicos '!U1038&gt;60),0)</f>
        <v>0</v>
      </c>
      <c r="N1040" s="45">
        <f t="shared" si="50"/>
        <v>2</v>
      </c>
      <c r="O1040" cm="1">
        <f t="array" ref="O1040">_xlfn.IFS(OR('Paraclinicos '!M1038="",'Paraclinicos '!N1038="",'Paraclinicos '!N1038=0),"",'Paraclinicos '!M1038/'Paraclinicos '!N1038&lt;100,4,'Paraclinicos '!M1038/'Paraclinicos '!N1038&lt;200,3,'Paraclinicos '!M1038/'Paraclinicos '!N1038&lt;300,2,'Paraclinicos '!M1038/'Paraclinicos '!N1038&lt;400,1,'Paraclinicos '!M1038/'Paraclinicos '!N1038&gt;=400,0)</f>
        <v>3</v>
      </c>
      <c r="P1040" cm="1">
        <f t="array" ref="P1040">_xlfn.IFS('Paraclinicos '!C1038="","",'Paraclinicos '!C1038&lt;20,4,'Paraclinicos '!C1038&lt;50,3,'Paraclinicos '!C1038&lt;100,2,'Paraclinicos '!C1038&lt;150,1,'Paraclinicos '!C1038&gt;150,0)</f>
        <v>0</v>
      </c>
      <c r="Q1040" cm="1">
        <f t="array" ref="Q1040">_xlfn.IFS('Paraclinicos '!O1038="","",'Paraclinicos '!O1038&lt;1.2,0,'Paraclinicos '!O1038&lt;2,1,'Paraclinicos '!O1038&lt;3.5,2,'Paraclinicos '!O1038&lt;5,3,'Paraclinicos '!O1038&gt;5,4)</f>
        <v>0</v>
      </c>
      <c r="R1040" t="str" cm="1">
        <f t="array" ref="R1040">_xlfn.IFS('Paraclinicos '!J1038="","",'Paraclinicos '!J1038&lt;1.2,0,'Paraclinicos '!J1038&lt;2,1,'Paraclinicos '!J1038&lt;6,2,'Paraclinicos '!J1038&lt;12,3,'Paraclinicos '!J1038&gt;=12,4)</f>
        <v/>
      </c>
      <c r="S1040" cm="1">
        <f t="array" ref="S1040">_xlfn.IFS('Paraclinicos '!Y1038="","",'Paraclinicos '!Y1038&lt;70,1,'Paraclinicos '!Y1038&gt;=70,0)</f>
        <v>0</v>
      </c>
      <c r="T1040" cm="1">
        <f t="array" ref="T1040">_xlfn.IFS('Paraclinicos '!W1038="","",'Paraclinicos '!W1038&lt;6,4,'Paraclinicos '!W1038&lt;10,3,'Paraclinicos '!W1038&lt;13,2,'Paraclinicos '!W1038&lt;15,1,'Paraclinicos '!W1038=15,0)</f>
        <v>2</v>
      </c>
      <c r="U1040" s="54">
        <f t="shared" si="48"/>
        <v>5</v>
      </c>
      <c r="V1040" cm="1">
        <f t="array" ref="V1040">_xlfn.IFS('Paraclinicos '!S1038="","",OR('Paraclinicos '!S1038&lt;=8,'Paraclinicos '!S1038&gt;=25),3,'Paraclinicos '!S1038&lt;12,1,'Paraclinicos '!S1038&lt;21,0,'Paraclinicos '!S1038&lt;25,2)</f>
        <v>3</v>
      </c>
      <c r="W1040" t="str">
        <f>IFERROR(IF(INDEX('BD Demog para scores enalazar'!Y$2:'BD Demog para scores enalazar'!Y$3000,MATCH(Formulas!A1040,'BD Demog para scores enalazar'!A$2:'BD Demog para scores enalazar'!A$3000,0))=1,"SI","NO"),"")</f>
        <v>NO</v>
      </c>
      <c r="X1040" s="9" t="str">
        <f>IFERROR(IF(INDEX('BD Demog para scores enalazar'!AJ$2:'BD Demog para scores enalazar'!AJ$3000,MATCH(Formulas!A1040,'BD Demog para scores enalazar'!A$2:'BD Demog para scores enalazar'!A$3000,0))=1,"SI","NO"),"")</f>
        <v>NO</v>
      </c>
      <c r="Y1040" cm="1">
        <f t="array" ref="Y1040">IF(AND(W1040="NO",X1040="NO"),_xlfn.IFS('Paraclinicos '!K1038&lt;=91,3,'Paraclinicos '!K1038&lt;94,2,'Paraclinicos '!K1038&lt;96,1,'Paraclinicos '!K1038&gt;=96,0),"")</f>
        <v>3</v>
      </c>
      <c r="Z1040" t="str" cm="1">
        <f t="array" ref="Z1040">IF(OR(W1040="SI",X1040="SI"),_xlfn.IFS(OR(AND('Paraclinicos '!K1039&lt;=83),AND('Paraclinicos '!K1039&gt;=97,AA1040=2)),3,OR(AND('Paraclinicos '!K1039&lt;=86),AND('Paraclinicos '!K1039&gt;=94,AA1040=2)),2,OR(AND('Paraclinicos '!K1039&lt;=88),AND('Paraclinicos '!K1039&gt;=92,AA1040=2)),1,OR(AND('Paraclinicos '!K1039&gt;=88,'Paraclinicos '!K1039&lt;=92),AND('Paraclinicos '!K1039&gt;=93,AA1040=0)),0),"")</f>
        <v/>
      </c>
      <c r="AA1040" cm="1">
        <f t="array" ref="AA1040">_xlfn.IFS('Paraclinicos '!E1038="","",'Paraclinicos '!E1038="Oxigeno",2,'Paraclinicos '!E1038="Aire",0)</f>
        <v>2</v>
      </c>
    </row>
    <row r="1041" spans="1:27" x14ac:dyDescent="0.25">
      <c r="A1041">
        <f>'Paraclinicos '!A1039</f>
        <v>256</v>
      </c>
      <c r="B1041" s="3">
        <f>'Paraclinicos '!R1039</f>
        <v>44029</v>
      </c>
      <c r="C1041" cm="1">
        <f t="array" ref="C1041">_xlfn.IFS('Paraclinicos '!Q1039="","",'Paraclinicos '!Q1039&gt;60,3,'Paraclinicos '!Q1039&lt;=60,1)</f>
        <v>1</v>
      </c>
      <c r="D1041" t="str">
        <f>IFERROR(IF(INDEX('BD Demog para scores enalazar'!BC$2:BC$3000,MATCH(Formulas!A1041,'BD Demog para scores enalazar'!A$2:A$3000,0))=0,"SI","NO"),"")</f>
        <v>SI</v>
      </c>
      <c r="E1041" cm="1">
        <f t="array" ref="E1041">_xlfn.IFS(D1041="","",D1041="SI",4,D1041="NO",1)</f>
        <v>4</v>
      </c>
      <c r="F1041" cm="1">
        <f t="array" ref="F1041">_xlfn.IFS('Paraclinicos '!B1039="","",'Paraclinicos '!B1039&gt;1,1,'Paraclinicos '!B1039&lt;=1,3)</f>
        <v>1</v>
      </c>
      <c r="G1041" t="str" cm="1">
        <f t="array" ref="G1041">_xlfn.IFS('Paraclinicos '!D1039="","",AND('Paraclinicos '!D1039&gt;=250,'Paraclinicos '!D1039&lt;=500),2,'Paraclinicos '!D1039&gt;500,3,'Paraclinicos '!D1039&lt;250,1)</f>
        <v/>
      </c>
      <c r="H1041" s="50">
        <f t="shared" si="49"/>
        <v>6</v>
      </c>
      <c r="I1041" cm="1">
        <f t="array" ref="I1041">_xlfn.IFS('Paraclinicos '!Q1039="","",'Paraclinicos '!Q1039&gt;=65,1,'Paraclinicos '!Q1039&lt;65,0)</f>
        <v>0</v>
      </c>
      <c r="J1041" cm="1">
        <f t="array" ref="J1041">_xlfn.IFS('Paraclinicos '!I1039="","",'Paraclinicos '!I1039&gt;7,1,'Paraclinicos '!I1039&lt;=7,0)</f>
        <v>1</v>
      </c>
      <c r="K1041" cm="1">
        <f t="array" ref="K1041">_xlfn.IFS('Paraclinicos '!W1039="","",'Paraclinicos '!W1039&lt;=8,1,'Paraclinicos '!W1039&gt;8,0)</f>
        <v>0</v>
      </c>
      <c r="L1041" cm="1">
        <f t="array" ref="L1041">_xlfn.IFS('Paraclinicos '!S1039="","",'Paraclinicos '!S1039&gt;=30,1,'Paraclinicos '!S1039&lt;30,0)</f>
        <v>0</v>
      </c>
      <c r="M1041" cm="1">
        <f t="array" ref="M1041">_xlfn.IFS(OR('Paraclinicos '!T1039="",'Paraclinicos '!U1039=""),"",OR('Paraclinicos '!T1039&lt;=90,'Paraclinicos '!U1039&lt;=60),1,OR('Paraclinicos '!T1039&gt;90,'Paraclinicos '!U1039&gt;60),0)</f>
        <v>0</v>
      </c>
      <c r="N1041" s="45">
        <f t="shared" si="50"/>
        <v>2</v>
      </c>
      <c r="O1041" cm="1">
        <f t="array" ref="O1041">_xlfn.IFS(OR('Paraclinicos '!M1039="",'Paraclinicos '!N1039="",'Paraclinicos '!N1039=0),"",'Paraclinicos '!M1039/'Paraclinicos '!N1039&lt;100,4,'Paraclinicos '!M1039/'Paraclinicos '!N1039&lt;200,3,'Paraclinicos '!M1039/'Paraclinicos '!N1039&lt;300,2,'Paraclinicos '!M1039/'Paraclinicos '!N1039&lt;400,1,'Paraclinicos '!M1039/'Paraclinicos '!N1039&gt;=400,0)</f>
        <v>3</v>
      </c>
      <c r="P1041" cm="1">
        <f t="array" ref="P1041">_xlfn.IFS('Paraclinicos '!C1039="","",'Paraclinicos '!C1039&lt;20,4,'Paraclinicos '!C1039&lt;50,3,'Paraclinicos '!C1039&lt;100,2,'Paraclinicos '!C1039&lt;150,1,'Paraclinicos '!C1039&gt;150,0)</f>
        <v>0</v>
      </c>
      <c r="Q1041" cm="1">
        <f t="array" ref="Q1041">_xlfn.IFS('Paraclinicos '!O1039="","",'Paraclinicos '!O1039&lt;1.2,0,'Paraclinicos '!O1039&lt;2,1,'Paraclinicos '!O1039&lt;3.5,2,'Paraclinicos '!O1039&lt;5,3,'Paraclinicos '!O1039&gt;5,4)</f>
        <v>0</v>
      </c>
      <c r="R1041" cm="1">
        <f t="array" ref="R1041">_xlfn.IFS('Paraclinicos '!J1039="","",'Paraclinicos '!J1039&lt;1.2,0,'Paraclinicos '!J1039&lt;2,1,'Paraclinicos '!J1039&lt;6,2,'Paraclinicos '!J1039&lt;12,3,'Paraclinicos '!J1039&gt;=12,4)</f>
        <v>0</v>
      </c>
      <c r="S1041" cm="1">
        <f t="array" ref="S1041">_xlfn.IFS('Paraclinicos '!Y1039="","",'Paraclinicos '!Y1039&lt;70,1,'Paraclinicos '!Y1039&gt;=70,0)</f>
        <v>0</v>
      </c>
      <c r="T1041" cm="1">
        <f t="array" ref="T1041">_xlfn.IFS('Paraclinicos '!W1039="","",'Paraclinicos '!W1039&lt;6,4,'Paraclinicos '!W1039&lt;10,3,'Paraclinicos '!W1039&lt;13,2,'Paraclinicos '!W1039&lt;15,1,'Paraclinicos '!W1039=15,0)</f>
        <v>2</v>
      </c>
      <c r="U1041" s="54">
        <f t="shared" si="48"/>
        <v>5</v>
      </c>
      <c r="V1041" cm="1">
        <f t="array" ref="V1041">_xlfn.IFS('Paraclinicos '!S1039="","",OR('Paraclinicos '!S1039&lt;=8,'Paraclinicos '!S1039&gt;=25),3,'Paraclinicos '!S1039&lt;12,1,'Paraclinicos '!S1039&lt;21,0,'Paraclinicos '!S1039&lt;25,2)</f>
        <v>2</v>
      </c>
      <c r="W1041" t="str">
        <f>IFERROR(IF(INDEX('BD Demog para scores enalazar'!Y$2:'BD Demog para scores enalazar'!Y$3000,MATCH(Formulas!A1041,'BD Demog para scores enalazar'!A$2:'BD Demog para scores enalazar'!A$3000,0))=1,"SI","NO"),"")</f>
        <v>NO</v>
      </c>
      <c r="X1041" s="9" t="str">
        <f>IFERROR(IF(INDEX('BD Demog para scores enalazar'!AJ$2:'BD Demog para scores enalazar'!AJ$3000,MATCH(Formulas!A1041,'BD Demog para scores enalazar'!A$2:'BD Demog para scores enalazar'!A$3000,0))=1,"SI","NO"),"")</f>
        <v>NO</v>
      </c>
      <c r="Y1041" cm="1">
        <f t="array" ref="Y1041">IF(AND(W1041="NO",X1041="NO"),_xlfn.IFS('Paraclinicos '!K1039&lt;=91,3,'Paraclinicos '!K1039&lt;94,2,'Paraclinicos '!K1039&lt;96,1,'Paraclinicos '!K1039&gt;=96,0),"")</f>
        <v>3</v>
      </c>
      <c r="Z1041" t="str" cm="1">
        <f t="array" ref="Z1041">IF(OR(W1041="SI",X1041="SI"),_xlfn.IFS(OR(AND('Paraclinicos '!K1040&lt;=83),AND('Paraclinicos '!K1040&gt;=97,AA1041=2)),3,OR(AND('Paraclinicos '!K1040&lt;=86),AND('Paraclinicos '!K1040&gt;=94,AA1041=2)),2,OR(AND('Paraclinicos '!K1040&lt;=88),AND('Paraclinicos '!K1040&gt;=92,AA1041=2)),1,OR(AND('Paraclinicos '!K1040&gt;=88,'Paraclinicos '!K1040&lt;=92),AND('Paraclinicos '!K1040&gt;=93,AA1041=0)),0),"")</f>
        <v/>
      </c>
      <c r="AA1041" cm="1">
        <f t="array" ref="AA1041">_xlfn.IFS('Paraclinicos '!E1039="","",'Paraclinicos '!E1039="Oxigeno",2,'Paraclinicos '!E1039="Aire",0)</f>
        <v>2</v>
      </c>
    </row>
    <row r="1042" spans="1:27" x14ac:dyDescent="0.25">
      <c r="A1042">
        <f>'Paraclinicos '!A1040</f>
        <v>256</v>
      </c>
      <c r="B1042" s="3">
        <f>'Paraclinicos '!R1040</f>
        <v>44030</v>
      </c>
      <c r="C1042" cm="1">
        <f t="array" ref="C1042">_xlfn.IFS('Paraclinicos '!Q1040="","",'Paraclinicos '!Q1040&gt;60,3,'Paraclinicos '!Q1040&lt;=60,1)</f>
        <v>1</v>
      </c>
      <c r="D1042" t="str">
        <f>IFERROR(IF(INDEX('BD Demog para scores enalazar'!BC$2:BC$3000,MATCH(Formulas!A1042,'BD Demog para scores enalazar'!A$2:A$3000,0))=0,"SI","NO"),"")</f>
        <v>SI</v>
      </c>
      <c r="E1042" cm="1">
        <f t="array" ref="E1042">_xlfn.IFS(D1042="","",D1042="SI",4,D1042="NO",1)</f>
        <v>4</v>
      </c>
      <c r="F1042" cm="1">
        <f t="array" ref="F1042">_xlfn.IFS('Paraclinicos '!B1040="","",'Paraclinicos '!B1040&gt;1,1,'Paraclinicos '!B1040&lt;=1,3)</f>
        <v>1</v>
      </c>
      <c r="G1042" t="str" cm="1">
        <f t="array" ref="G1042">_xlfn.IFS('Paraclinicos '!D1040="","",AND('Paraclinicos '!D1040&gt;=250,'Paraclinicos '!D1040&lt;=500),2,'Paraclinicos '!D1040&gt;500,3,'Paraclinicos '!D1040&lt;250,1)</f>
        <v/>
      </c>
      <c r="H1042" s="50">
        <f t="shared" si="49"/>
        <v>6</v>
      </c>
      <c r="I1042" cm="1">
        <f t="array" ref="I1042">_xlfn.IFS('Paraclinicos '!Q1040="","",'Paraclinicos '!Q1040&gt;=65,1,'Paraclinicos '!Q1040&lt;65,0)</f>
        <v>0</v>
      </c>
      <c r="J1042" cm="1">
        <f t="array" ref="J1042">_xlfn.IFS('Paraclinicos '!I1040="","",'Paraclinicos '!I1040&gt;7,1,'Paraclinicos '!I1040&lt;=7,0)</f>
        <v>1</v>
      </c>
      <c r="K1042" cm="1">
        <f t="array" ref="K1042">_xlfn.IFS('Paraclinicos '!W1040="","",'Paraclinicos '!W1040&lt;=8,1,'Paraclinicos '!W1040&gt;8,0)</f>
        <v>0</v>
      </c>
      <c r="L1042" cm="1">
        <f t="array" ref="L1042">_xlfn.IFS('Paraclinicos '!S1040="","",'Paraclinicos '!S1040&gt;=30,1,'Paraclinicos '!S1040&lt;30,0)</f>
        <v>0</v>
      </c>
      <c r="M1042" cm="1">
        <f t="array" ref="M1042">_xlfn.IFS(OR('Paraclinicos '!T1040="",'Paraclinicos '!U1040=""),"",OR('Paraclinicos '!T1040&lt;=90,'Paraclinicos '!U1040&lt;=60),1,OR('Paraclinicos '!T1040&gt;90,'Paraclinicos '!U1040&gt;60),0)</f>
        <v>0</v>
      </c>
      <c r="N1042" s="45">
        <f t="shared" si="50"/>
        <v>2</v>
      </c>
      <c r="O1042" cm="1">
        <f t="array" ref="O1042">_xlfn.IFS(OR('Paraclinicos '!M1040="",'Paraclinicos '!N1040="",'Paraclinicos '!N1040=0),"",'Paraclinicos '!M1040/'Paraclinicos '!N1040&lt;100,4,'Paraclinicos '!M1040/'Paraclinicos '!N1040&lt;200,3,'Paraclinicos '!M1040/'Paraclinicos '!N1040&lt;300,2,'Paraclinicos '!M1040/'Paraclinicos '!N1040&lt;400,1,'Paraclinicos '!M1040/'Paraclinicos '!N1040&gt;=400,0)</f>
        <v>2</v>
      </c>
      <c r="P1042" cm="1">
        <f t="array" ref="P1042">_xlfn.IFS('Paraclinicos '!C1040="","",'Paraclinicos '!C1040&lt;20,4,'Paraclinicos '!C1040&lt;50,3,'Paraclinicos '!C1040&lt;100,2,'Paraclinicos '!C1040&lt;150,1,'Paraclinicos '!C1040&gt;150,0)</f>
        <v>0</v>
      </c>
      <c r="Q1042" cm="1">
        <f t="array" ref="Q1042">_xlfn.IFS('Paraclinicos '!O1040="","",'Paraclinicos '!O1040&lt;1.2,0,'Paraclinicos '!O1040&lt;2,1,'Paraclinicos '!O1040&lt;3.5,2,'Paraclinicos '!O1040&lt;5,3,'Paraclinicos '!O1040&gt;5,4)</f>
        <v>0</v>
      </c>
      <c r="R1042" t="str" cm="1">
        <f t="array" ref="R1042">_xlfn.IFS('Paraclinicos '!J1040="","",'Paraclinicos '!J1040&lt;1.2,0,'Paraclinicos '!J1040&lt;2,1,'Paraclinicos '!J1040&lt;6,2,'Paraclinicos '!J1040&lt;12,3,'Paraclinicos '!J1040&gt;=12,4)</f>
        <v/>
      </c>
      <c r="S1042" cm="1">
        <f t="array" ref="S1042">_xlfn.IFS('Paraclinicos '!Y1040="","",'Paraclinicos '!Y1040&lt;70,1,'Paraclinicos '!Y1040&gt;=70,0)</f>
        <v>0</v>
      </c>
      <c r="T1042" cm="1">
        <f t="array" ref="T1042">_xlfn.IFS('Paraclinicos '!W1040="","",'Paraclinicos '!W1040&lt;6,4,'Paraclinicos '!W1040&lt;10,3,'Paraclinicos '!W1040&lt;13,2,'Paraclinicos '!W1040&lt;15,1,'Paraclinicos '!W1040=15,0)</f>
        <v>2</v>
      </c>
      <c r="U1042" s="54">
        <f t="shared" si="48"/>
        <v>4</v>
      </c>
      <c r="V1042" cm="1">
        <f t="array" ref="V1042">_xlfn.IFS('Paraclinicos '!S1040="","",OR('Paraclinicos '!S1040&lt;=8,'Paraclinicos '!S1040&gt;=25),3,'Paraclinicos '!S1040&lt;12,1,'Paraclinicos '!S1040&lt;21,0,'Paraclinicos '!S1040&lt;25,2)</f>
        <v>0</v>
      </c>
      <c r="W1042" t="str">
        <f>IFERROR(IF(INDEX('BD Demog para scores enalazar'!Y$2:'BD Demog para scores enalazar'!Y$3000,MATCH(Formulas!A1042,'BD Demog para scores enalazar'!A$2:'BD Demog para scores enalazar'!A$3000,0))=1,"SI","NO"),"")</f>
        <v>NO</v>
      </c>
      <c r="X1042" s="9" t="str">
        <f>IFERROR(IF(INDEX('BD Demog para scores enalazar'!AJ$2:'BD Demog para scores enalazar'!AJ$3000,MATCH(Formulas!A1042,'BD Demog para scores enalazar'!A$2:'BD Demog para scores enalazar'!A$3000,0))=1,"SI","NO"),"")</f>
        <v>NO</v>
      </c>
      <c r="Y1042" cm="1">
        <f t="array" ref="Y1042">IF(AND(W1042="NO",X1042="NO"),_xlfn.IFS('Paraclinicos '!K1040&lt;=91,3,'Paraclinicos '!K1040&lt;94,2,'Paraclinicos '!K1040&lt;96,1,'Paraclinicos '!K1040&gt;=96,0),"")</f>
        <v>3</v>
      </c>
      <c r="Z1042" t="str" cm="1">
        <f t="array" ref="Z1042">IF(OR(W1042="SI",X1042="SI"),_xlfn.IFS(OR(AND('Paraclinicos '!K1041&lt;=83),AND('Paraclinicos '!K1041&gt;=97,AA1042=2)),3,OR(AND('Paraclinicos '!K1041&lt;=86),AND('Paraclinicos '!K1041&gt;=94,AA1042=2)),2,OR(AND('Paraclinicos '!K1041&lt;=88),AND('Paraclinicos '!K1041&gt;=92,AA1042=2)),1,OR(AND('Paraclinicos '!K1041&gt;=88,'Paraclinicos '!K1041&lt;=92),AND('Paraclinicos '!K1041&gt;=93,AA1042=0)),0),"")</f>
        <v/>
      </c>
      <c r="AA1042" cm="1">
        <f t="array" ref="AA1042">_xlfn.IFS('Paraclinicos '!E1040="","",'Paraclinicos '!E1040="Oxigeno",2,'Paraclinicos '!E1040="Aire",0)</f>
        <v>2</v>
      </c>
    </row>
    <row r="1043" spans="1:27" x14ac:dyDescent="0.25">
      <c r="A1043">
        <f>'Paraclinicos '!A1041</f>
        <v>256</v>
      </c>
      <c r="B1043" s="3">
        <f>'Paraclinicos '!R1041</f>
        <v>44031</v>
      </c>
      <c r="C1043" cm="1">
        <f t="array" ref="C1043">_xlfn.IFS('Paraclinicos '!Q1041="","",'Paraclinicos '!Q1041&gt;60,3,'Paraclinicos '!Q1041&lt;=60,1)</f>
        <v>1</v>
      </c>
      <c r="D1043" t="str">
        <f>IFERROR(IF(INDEX('BD Demog para scores enalazar'!BC$2:BC$3000,MATCH(Formulas!A1043,'BD Demog para scores enalazar'!A$2:A$3000,0))=0,"SI","NO"),"")</f>
        <v>SI</v>
      </c>
      <c r="E1043" cm="1">
        <f t="array" ref="E1043">_xlfn.IFS(D1043="","",D1043="SI",4,D1043="NO",1)</f>
        <v>4</v>
      </c>
      <c r="F1043" cm="1">
        <f t="array" ref="F1043">_xlfn.IFS('Paraclinicos '!B1041="","",'Paraclinicos '!B1041&gt;1,1,'Paraclinicos '!B1041&lt;=1,3)</f>
        <v>1</v>
      </c>
      <c r="G1043" t="str" cm="1">
        <f t="array" ref="G1043">_xlfn.IFS('Paraclinicos '!D1041="","",AND('Paraclinicos '!D1041&gt;=250,'Paraclinicos '!D1041&lt;=500),2,'Paraclinicos '!D1041&gt;500,3,'Paraclinicos '!D1041&lt;250,1)</f>
        <v/>
      </c>
      <c r="H1043" s="50">
        <f t="shared" si="49"/>
        <v>6</v>
      </c>
      <c r="I1043" cm="1">
        <f t="array" ref="I1043">_xlfn.IFS('Paraclinicos '!Q1041="","",'Paraclinicos '!Q1041&gt;=65,1,'Paraclinicos '!Q1041&lt;65,0)</f>
        <v>0</v>
      </c>
      <c r="J1043" cm="1">
        <f t="array" ref="J1043">_xlfn.IFS('Paraclinicos '!I1041="","",'Paraclinicos '!I1041&gt;7,1,'Paraclinicos '!I1041&lt;=7,0)</f>
        <v>1</v>
      </c>
      <c r="K1043" cm="1">
        <f t="array" ref="K1043">_xlfn.IFS('Paraclinicos '!W1041="","",'Paraclinicos '!W1041&lt;=8,1,'Paraclinicos '!W1041&gt;8,0)</f>
        <v>0</v>
      </c>
      <c r="L1043" cm="1">
        <f t="array" ref="L1043">_xlfn.IFS('Paraclinicos '!S1041="","",'Paraclinicos '!S1041&gt;=30,1,'Paraclinicos '!S1041&lt;30,0)</f>
        <v>0</v>
      </c>
      <c r="M1043" cm="1">
        <f t="array" ref="M1043">_xlfn.IFS(OR('Paraclinicos '!T1041="",'Paraclinicos '!U1041=""),"",OR('Paraclinicos '!T1041&lt;=90,'Paraclinicos '!U1041&lt;=60),1,OR('Paraclinicos '!T1041&gt;90,'Paraclinicos '!U1041&gt;60),0)</f>
        <v>0</v>
      </c>
      <c r="N1043" s="45">
        <f t="shared" si="50"/>
        <v>2</v>
      </c>
      <c r="O1043" cm="1">
        <f t="array" ref="O1043">_xlfn.IFS(OR('Paraclinicos '!M1041="",'Paraclinicos '!N1041="",'Paraclinicos '!N1041=0),"",'Paraclinicos '!M1041/'Paraclinicos '!N1041&lt;100,4,'Paraclinicos '!M1041/'Paraclinicos '!N1041&lt;200,3,'Paraclinicos '!M1041/'Paraclinicos '!N1041&lt;300,2,'Paraclinicos '!M1041/'Paraclinicos '!N1041&lt;400,1,'Paraclinicos '!M1041/'Paraclinicos '!N1041&gt;=400,0)</f>
        <v>2</v>
      </c>
      <c r="P1043" cm="1">
        <f t="array" ref="P1043">_xlfn.IFS('Paraclinicos '!C1041="","",'Paraclinicos '!C1041&lt;20,4,'Paraclinicos '!C1041&lt;50,3,'Paraclinicos '!C1041&lt;100,2,'Paraclinicos '!C1041&lt;150,1,'Paraclinicos '!C1041&gt;150,0)</f>
        <v>0</v>
      </c>
      <c r="Q1043" cm="1">
        <f t="array" ref="Q1043">_xlfn.IFS('Paraclinicos '!O1041="","",'Paraclinicos '!O1041&lt;1.2,0,'Paraclinicos '!O1041&lt;2,1,'Paraclinicos '!O1041&lt;3.5,2,'Paraclinicos '!O1041&lt;5,3,'Paraclinicos '!O1041&gt;5,4)</f>
        <v>0</v>
      </c>
      <c r="R1043" t="str" cm="1">
        <f t="array" ref="R1043">_xlfn.IFS('Paraclinicos '!J1041="","",'Paraclinicos '!J1041&lt;1.2,0,'Paraclinicos '!J1041&lt;2,1,'Paraclinicos '!J1041&lt;6,2,'Paraclinicos '!J1041&lt;12,3,'Paraclinicos '!J1041&gt;=12,4)</f>
        <v/>
      </c>
      <c r="S1043" cm="1">
        <f t="array" ref="S1043">_xlfn.IFS('Paraclinicos '!Y1041="","",'Paraclinicos '!Y1041&lt;70,1,'Paraclinicos '!Y1041&gt;=70,0)</f>
        <v>0</v>
      </c>
      <c r="T1043" cm="1">
        <f t="array" ref="T1043">_xlfn.IFS('Paraclinicos '!W1041="","",'Paraclinicos '!W1041&lt;6,4,'Paraclinicos '!W1041&lt;10,3,'Paraclinicos '!W1041&lt;13,2,'Paraclinicos '!W1041&lt;15,1,'Paraclinicos '!W1041=15,0)</f>
        <v>2</v>
      </c>
      <c r="U1043" s="54">
        <f t="shared" si="48"/>
        <v>4</v>
      </c>
      <c r="V1043" cm="1">
        <f t="array" ref="V1043">_xlfn.IFS('Paraclinicos '!S1041="","",OR('Paraclinicos '!S1041&lt;=8,'Paraclinicos '!S1041&gt;=25),3,'Paraclinicos '!S1041&lt;12,1,'Paraclinicos '!S1041&lt;21,0,'Paraclinicos '!S1041&lt;25,2)</f>
        <v>2</v>
      </c>
      <c r="W1043" t="str">
        <f>IFERROR(IF(INDEX('BD Demog para scores enalazar'!Y$2:'BD Demog para scores enalazar'!Y$3000,MATCH(Formulas!A1043,'BD Demog para scores enalazar'!A$2:'BD Demog para scores enalazar'!A$3000,0))=1,"SI","NO"),"")</f>
        <v>NO</v>
      </c>
      <c r="X1043" s="9" t="str">
        <f>IFERROR(IF(INDEX('BD Demog para scores enalazar'!AJ$2:'BD Demog para scores enalazar'!AJ$3000,MATCH(Formulas!A1043,'BD Demog para scores enalazar'!A$2:'BD Demog para scores enalazar'!A$3000,0))=1,"SI","NO"),"")</f>
        <v>NO</v>
      </c>
      <c r="Y1043" cm="1">
        <f t="array" ref="Y1043">IF(AND(W1043="NO",X1043="NO"),_xlfn.IFS('Paraclinicos '!K1041&lt;=91,3,'Paraclinicos '!K1041&lt;94,2,'Paraclinicos '!K1041&lt;96,1,'Paraclinicos '!K1041&gt;=96,0),"")</f>
        <v>3</v>
      </c>
      <c r="Z1043" t="str" cm="1">
        <f t="array" ref="Z1043">IF(OR(W1043="SI",X1043="SI"),_xlfn.IFS(OR(AND('Paraclinicos '!K1042&lt;=83),AND('Paraclinicos '!K1042&gt;=97,AA1043=2)),3,OR(AND('Paraclinicos '!K1042&lt;=86),AND('Paraclinicos '!K1042&gt;=94,AA1043=2)),2,OR(AND('Paraclinicos '!K1042&lt;=88),AND('Paraclinicos '!K1042&gt;=92,AA1043=2)),1,OR(AND('Paraclinicos '!K1042&gt;=88,'Paraclinicos '!K1042&lt;=92),AND('Paraclinicos '!K1042&gt;=93,AA1043=0)),0),"")</f>
        <v/>
      </c>
      <c r="AA1043" cm="1">
        <f t="array" ref="AA1043">_xlfn.IFS('Paraclinicos '!E1041="","",'Paraclinicos '!E1041="Oxigeno",2,'Paraclinicos '!E1041="Aire",0)</f>
        <v>2</v>
      </c>
    </row>
    <row r="1044" spans="1:27" x14ac:dyDescent="0.25">
      <c r="A1044">
        <f>'Paraclinicos '!A1042</f>
        <v>256</v>
      </c>
      <c r="B1044" s="3">
        <f>'Paraclinicos '!R1042</f>
        <v>44032</v>
      </c>
      <c r="C1044" cm="1">
        <f t="array" ref="C1044">_xlfn.IFS('Paraclinicos '!Q1042="","",'Paraclinicos '!Q1042&gt;60,3,'Paraclinicos '!Q1042&lt;=60,1)</f>
        <v>1</v>
      </c>
      <c r="D1044" t="str">
        <f>IFERROR(IF(INDEX('BD Demog para scores enalazar'!BC$2:BC$3000,MATCH(Formulas!A1044,'BD Demog para scores enalazar'!A$2:A$3000,0))=0,"SI","NO"),"")</f>
        <v>SI</v>
      </c>
      <c r="E1044" cm="1">
        <f t="array" ref="E1044">_xlfn.IFS(D1044="","",D1044="SI",4,D1044="NO",1)</f>
        <v>4</v>
      </c>
      <c r="F1044" t="str" cm="1">
        <f t="array" ref="F1044">_xlfn.IFS('Paraclinicos '!B1042="","",'Paraclinicos '!B1042&gt;1,1,'Paraclinicos '!B1042&lt;=1,3)</f>
        <v/>
      </c>
      <c r="G1044" t="str" cm="1">
        <f t="array" ref="G1044">_xlfn.IFS('Paraclinicos '!D1042="","",AND('Paraclinicos '!D1042&gt;=250,'Paraclinicos '!D1042&lt;=500),2,'Paraclinicos '!D1042&gt;500,3,'Paraclinicos '!D1042&lt;250,1)</f>
        <v/>
      </c>
      <c r="H1044" s="50">
        <f t="shared" si="49"/>
        <v>5</v>
      </c>
      <c r="I1044" cm="1">
        <f t="array" ref="I1044">_xlfn.IFS('Paraclinicos '!Q1042="","",'Paraclinicos '!Q1042&gt;=65,1,'Paraclinicos '!Q1042&lt;65,0)</f>
        <v>0</v>
      </c>
      <c r="J1044" cm="1">
        <f t="array" ref="J1044">_xlfn.IFS('Paraclinicos '!I1042="","",'Paraclinicos '!I1042&gt;7,1,'Paraclinicos '!I1042&lt;=7,0)</f>
        <v>0</v>
      </c>
      <c r="K1044" cm="1">
        <f t="array" ref="K1044">_xlfn.IFS('Paraclinicos '!W1042="","",'Paraclinicos '!W1042&lt;=8,1,'Paraclinicos '!W1042&gt;8,0)</f>
        <v>0</v>
      </c>
      <c r="L1044" cm="1">
        <f t="array" ref="L1044">_xlfn.IFS('Paraclinicos '!S1042="","",'Paraclinicos '!S1042&gt;=30,1,'Paraclinicos '!S1042&lt;30,0)</f>
        <v>0</v>
      </c>
      <c r="M1044" cm="1">
        <f t="array" ref="M1044">_xlfn.IFS(OR('Paraclinicos '!T1042="",'Paraclinicos '!U1042=""),"",OR('Paraclinicos '!T1042&lt;=90,'Paraclinicos '!U1042&lt;=60),1,OR('Paraclinicos '!T1042&gt;90,'Paraclinicos '!U1042&gt;60),0)</f>
        <v>1</v>
      </c>
      <c r="N1044" s="45">
        <f t="shared" si="50"/>
        <v>2</v>
      </c>
      <c r="O1044" cm="1">
        <f t="array" ref="O1044">_xlfn.IFS(OR('Paraclinicos '!M1042="",'Paraclinicos '!N1042="",'Paraclinicos '!N1042=0),"",'Paraclinicos '!M1042/'Paraclinicos '!N1042&lt;100,4,'Paraclinicos '!M1042/'Paraclinicos '!N1042&lt;200,3,'Paraclinicos '!M1042/'Paraclinicos '!N1042&lt;300,2,'Paraclinicos '!M1042/'Paraclinicos '!N1042&lt;400,1,'Paraclinicos '!M1042/'Paraclinicos '!N1042&gt;=400,0)</f>
        <v>3</v>
      </c>
      <c r="P1044" cm="1">
        <f t="array" ref="P1044">_xlfn.IFS('Paraclinicos '!C1042="","",'Paraclinicos '!C1042&lt;20,4,'Paraclinicos '!C1042&lt;50,3,'Paraclinicos '!C1042&lt;100,2,'Paraclinicos '!C1042&lt;150,1,'Paraclinicos '!C1042&gt;150,0)</f>
        <v>0</v>
      </c>
      <c r="Q1044" t="str" cm="1">
        <f t="array" ref="Q1044">_xlfn.IFS('Paraclinicos '!O1042="","",'Paraclinicos '!O1042&lt;1.2,0,'Paraclinicos '!O1042&lt;2,1,'Paraclinicos '!O1042&lt;3.5,2,'Paraclinicos '!O1042&lt;5,3,'Paraclinicos '!O1042&gt;5,4)</f>
        <v/>
      </c>
      <c r="R1044" t="str" cm="1">
        <f t="array" ref="R1044">_xlfn.IFS('Paraclinicos '!J1042="","",'Paraclinicos '!J1042&lt;1.2,0,'Paraclinicos '!J1042&lt;2,1,'Paraclinicos '!J1042&lt;6,2,'Paraclinicos '!J1042&lt;12,3,'Paraclinicos '!J1042&gt;=12,4)</f>
        <v/>
      </c>
      <c r="S1044" cm="1">
        <f t="array" ref="S1044">_xlfn.IFS('Paraclinicos '!Y1042="","",'Paraclinicos '!Y1042&lt;70,1,'Paraclinicos '!Y1042&gt;=70,0)</f>
        <v>0</v>
      </c>
      <c r="T1044" cm="1">
        <f t="array" ref="T1044">_xlfn.IFS('Paraclinicos '!W1042="","",'Paraclinicos '!W1042&lt;6,4,'Paraclinicos '!W1042&lt;10,3,'Paraclinicos '!W1042&lt;13,2,'Paraclinicos '!W1042&lt;15,1,'Paraclinicos '!W1042=15,0)</f>
        <v>2</v>
      </c>
      <c r="U1044" s="54">
        <f t="shared" si="48"/>
        <v>5</v>
      </c>
      <c r="V1044" cm="1">
        <f t="array" ref="V1044">_xlfn.IFS('Paraclinicos '!S1042="","",OR('Paraclinicos '!S1042&lt;=8,'Paraclinicos '!S1042&gt;=25),3,'Paraclinicos '!S1042&lt;12,1,'Paraclinicos '!S1042&lt;21,0,'Paraclinicos '!S1042&lt;25,2)</f>
        <v>0</v>
      </c>
      <c r="W1044" t="str">
        <f>IFERROR(IF(INDEX('BD Demog para scores enalazar'!Y$2:'BD Demog para scores enalazar'!Y$3000,MATCH(Formulas!A1044,'BD Demog para scores enalazar'!A$2:'BD Demog para scores enalazar'!A$3000,0))=1,"SI","NO"),"")</f>
        <v>NO</v>
      </c>
      <c r="X1044" s="9" t="str">
        <f>IFERROR(IF(INDEX('BD Demog para scores enalazar'!AJ$2:'BD Demog para scores enalazar'!AJ$3000,MATCH(Formulas!A1044,'BD Demog para scores enalazar'!A$2:'BD Demog para scores enalazar'!A$3000,0))=1,"SI","NO"),"")</f>
        <v>NO</v>
      </c>
      <c r="Y1044" cm="1">
        <f t="array" ref="Y1044">IF(AND(W1044="NO",X1044="NO"),_xlfn.IFS('Paraclinicos '!K1042&lt;=91,3,'Paraclinicos '!K1042&lt;94,2,'Paraclinicos '!K1042&lt;96,1,'Paraclinicos '!K1042&gt;=96,0),"")</f>
        <v>3</v>
      </c>
      <c r="Z1044" t="str" cm="1">
        <f t="array" ref="Z1044">IF(OR(W1044="SI",X1044="SI"),_xlfn.IFS(OR(AND('Paraclinicos '!K1043&lt;=83),AND('Paraclinicos '!K1043&gt;=97,AA1044=2)),3,OR(AND('Paraclinicos '!K1043&lt;=86),AND('Paraclinicos '!K1043&gt;=94,AA1044=2)),2,OR(AND('Paraclinicos '!K1043&lt;=88),AND('Paraclinicos '!K1043&gt;=92,AA1044=2)),1,OR(AND('Paraclinicos '!K1043&gt;=88,'Paraclinicos '!K1043&lt;=92),AND('Paraclinicos '!K1043&gt;=93,AA1044=0)),0),"")</f>
        <v/>
      </c>
      <c r="AA1044" cm="1">
        <f t="array" ref="AA1044">_xlfn.IFS('Paraclinicos '!E1042="","",'Paraclinicos '!E1042="Oxigeno",2,'Paraclinicos '!E1042="Aire",0)</f>
        <v>2</v>
      </c>
    </row>
    <row r="1045" spans="1:27" x14ac:dyDescent="0.25">
      <c r="A1045">
        <f>'Paraclinicos '!A1043</f>
        <v>256</v>
      </c>
      <c r="B1045" s="3">
        <f>'Paraclinicos '!R1043</f>
        <v>44033</v>
      </c>
      <c r="C1045" cm="1">
        <f t="array" ref="C1045">_xlfn.IFS('Paraclinicos '!Q1043="","",'Paraclinicos '!Q1043&gt;60,3,'Paraclinicos '!Q1043&lt;=60,1)</f>
        <v>1</v>
      </c>
      <c r="D1045" t="str">
        <f>IFERROR(IF(INDEX('BD Demog para scores enalazar'!BC$2:BC$3000,MATCH(Formulas!A1045,'BD Demog para scores enalazar'!A$2:A$3000,0))=0,"SI","NO"),"")</f>
        <v>SI</v>
      </c>
      <c r="E1045" cm="1">
        <f t="array" ref="E1045">_xlfn.IFS(D1045="","",D1045="SI",4,D1045="NO",1)</f>
        <v>4</v>
      </c>
      <c r="F1045" cm="1">
        <f t="array" ref="F1045">_xlfn.IFS('Paraclinicos '!B1043="","",'Paraclinicos '!B1043&gt;1,1,'Paraclinicos '!B1043&lt;=1,3)</f>
        <v>1</v>
      </c>
      <c r="G1045" t="str" cm="1">
        <f t="array" ref="G1045">_xlfn.IFS('Paraclinicos '!D1043="","",AND('Paraclinicos '!D1043&gt;=250,'Paraclinicos '!D1043&lt;=500),2,'Paraclinicos '!D1043&gt;500,3,'Paraclinicos '!D1043&lt;250,1)</f>
        <v/>
      </c>
      <c r="H1045" s="50">
        <f t="shared" si="49"/>
        <v>6</v>
      </c>
      <c r="I1045" cm="1">
        <f t="array" ref="I1045">_xlfn.IFS('Paraclinicos '!Q1043="","",'Paraclinicos '!Q1043&gt;=65,1,'Paraclinicos '!Q1043&lt;65,0)</f>
        <v>0</v>
      </c>
      <c r="J1045" cm="1">
        <f t="array" ref="J1045">_xlfn.IFS('Paraclinicos '!I1043="","",'Paraclinicos '!I1043&gt;7,1,'Paraclinicos '!I1043&lt;=7,0)</f>
        <v>0</v>
      </c>
      <c r="K1045" cm="1">
        <f t="array" ref="K1045">_xlfn.IFS('Paraclinicos '!W1043="","",'Paraclinicos '!W1043&lt;=8,1,'Paraclinicos '!W1043&gt;8,0)</f>
        <v>1</v>
      </c>
      <c r="L1045" cm="1">
        <f t="array" ref="L1045">_xlfn.IFS('Paraclinicos '!S1043="","",'Paraclinicos '!S1043&gt;=30,1,'Paraclinicos '!S1043&lt;30,0)</f>
        <v>0</v>
      </c>
      <c r="M1045" cm="1">
        <f t="array" ref="M1045">_xlfn.IFS(OR('Paraclinicos '!T1043="",'Paraclinicos '!U1043=""),"",OR('Paraclinicos '!T1043&lt;=90,'Paraclinicos '!U1043&lt;=60),1,OR('Paraclinicos '!T1043&gt;90,'Paraclinicos '!U1043&gt;60),0)</f>
        <v>0</v>
      </c>
      <c r="N1045" s="45">
        <f t="shared" si="50"/>
        <v>2</v>
      </c>
      <c r="O1045" cm="1">
        <f t="array" ref="O1045">_xlfn.IFS(OR('Paraclinicos '!M1043="",'Paraclinicos '!N1043="",'Paraclinicos '!N1043=0),"",'Paraclinicos '!M1043/'Paraclinicos '!N1043&lt;100,4,'Paraclinicos '!M1043/'Paraclinicos '!N1043&lt;200,3,'Paraclinicos '!M1043/'Paraclinicos '!N1043&lt;300,2,'Paraclinicos '!M1043/'Paraclinicos '!N1043&lt;400,1,'Paraclinicos '!M1043/'Paraclinicos '!N1043&gt;=400,0)</f>
        <v>3</v>
      </c>
      <c r="P1045" cm="1">
        <f t="array" ref="P1045">_xlfn.IFS('Paraclinicos '!C1043="","",'Paraclinicos '!C1043&lt;20,4,'Paraclinicos '!C1043&lt;50,3,'Paraclinicos '!C1043&lt;100,2,'Paraclinicos '!C1043&lt;150,1,'Paraclinicos '!C1043&gt;150,0)</f>
        <v>0</v>
      </c>
      <c r="Q1045" cm="1">
        <f t="array" ref="Q1045">_xlfn.IFS('Paraclinicos '!O1043="","",'Paraclinicos '!O1043&lt;1.2,0,'Paraclinicos '!O1043&lt;2,1,'Paraclinicos '!O1043&lt;3.5,2,'Paraclinicos '!O1043&lt;5,3,'Paraclinicos '!O1043&gt;5,4)</f>
        <v>1</v>
      </c>
      <c r="R1045" t="str" cm="1">
        <f t="array" ref="R1045">_xlfn.IFS('Paraclinicos '!J1043="","",'Paraclinicos '!J1043&lt;1.2,0,'Paraclinicos '!J1043&lt;2,1,'Paraclinicos '!J1043&lt;6,2,'Paraclinicos '!J1043&lt;12,3,'Paraclinicos '!J1043&gt;=12,4)</f>
        <v/>
      </c>
      <c r="S1045" cm="1">
        <f t="array" ref="S1045">_xlfn.IFS('Paraclinicos '!Y1043="","",'Paraclinicos '!Y1043&lt;70,1,'Paraclinicos '!Y1043&gt;=70,0)</f>
        <v>0</v>
      </c>
      <c r="T1045" cm="1">
        <f t="array" ref="T1045">_xlfn.IFS('Paraclinicos '!W1043="","",'Paraclinicos '!W1043&lt;6,4,'Paraclinicos '!W1043&lt;10,3,'Paraclinicos '!W1043&lt;13,2,'Paraclinicos '!W1043&lt;15,1,'Paraclinicos '!W1043=15,0)</f>
        <v>4</v>
      </c>
      <c r="U1045" s="54">
        <f t="shared" si="48"/>
        <v>8</v>
      </c>
      <c r="V1045" cm="1">
        <f t="array" ref="V1045">_xlfn.IFS('Paraclinicos '!S1043="","",OR('Paraclinicos '!S1043&lt;=8,'Paraclinicos '!S1043&gt;=25),3,'Paraclinicos '!S1043&lt;12,1,'Paraclinicos '!S1043&lt;21,0,'Paraclinicos '!S1043&lt;25,2)</f>
        <v>3</v>
      </c>
      <c r="W1045" t="str">
        <f>IFERROR(IF(INDEX('BD Demog para scores enalazar'!Y$2:'BD Demog para scores enalazar'!Y$3000,MATCH(Formulas!A1045,'BD Demog para scores enalazar'!A$2:'BD Demog para scores enalazar'!A$3000,0))=1,"SI","NO"),"")</f>
        <v>NO</v>
      </c>
      <c r="X1045" s="9" t="str">
        <f>IFERROR(IF(INDEX('BD Demog para scores enalazar'!AJ$2:'BD Demog para scores enalazar'!AJ$3000,MATCH(Formulas!A1045,'BD Demog para scores enalazar'!A$2:'BD Demog para scores enalazar'!A$3000,0))=1,"SI","NO"),"")</f>
        <v>NO</v>
      </c>
      <c r="Y1045" cm="1">
        <f t="array" ref="Y1045">IF(AND(W1045="NO",X1045="NO"),_xlfn.IFS('Paraclinicos '!K1043&lt;=91,3,'Paraclinicos '!K1043&lt;94,2,'Paraclinicos '!K1043&lt;96,1,'Paraclinicos '!K1043&gt;=96,0),"")</f>
        <v>3</v>
      </c>
      <c r="Z1045" t="str" cm="1">
        <f t="array" ref="Z1045">IF(OR(W1045="SI",X1045="SI"),_xlfn.IFS(OR(AND('Paraclinicos '!K1044&lt;=83),AND('Paraclinicos '!K1044&gt;=97,AA1045=2)),3,OR(AND('Paraclinicos '!K1044&lt;=86),AND('Paraclinicos '!K1044&gt;=94,AA1045=2)),2,OR(AND('Paraclinicos '!K1044&lt;=88),AND('Paraclinicos '!K1044&gt;=92,AA1045=2)),1,OR(AND('Paraclinicos '!K1044&gt;=88,'Paraclinicos '!K1044&lt;=92),AND('Paraclinicos '!K1044&gt;=93,AA1045=0)),0),"")</f>
        <v/>
      </c>
      <c r="AA1045" cm="1">
        <f t="array" ref="AA1045">_xlfn.IFS('Paraclinicos '!E1043="","",'Paraclinicos '!E1043="Oxigeno",2,'Paraclinicos '!E1043="Aire",0)</f>
        <v>2</v>
      </c>
    </row>
    <row r="1046" spans="1:27" x14ac:dyDescent="0.25">
      <c r="A1046">
        <f>'Paraclinicos '!A1044</f>
        <v>256</v>
      </c>
      <c r="B1046" s="3">
        <f>'Paraclinicos '!R1044</f>
        <v>44034</v>
      </c>
      <c r="C1046" cm="1">
        <f t="array" ref="C1046">_xlfn.IFS('Paraclinicos '!Q1044="","",'Paraclinicos '!Q1044&gt;60,3,'Paraclinicos '!Q1044&lt;=60,1)</f>
        <v>1</v>
      </c>
      <c r="D1046" t="str">
        <f>IFERROR(IF(INDEX('BD Demog para scores enalazar'!BC$2:BC$3000,MATCH(Formulas!A1046,'BD Demog para scores enalazar'!A$2:A$3000,0))=0,"SI","NO"),"")</f>
        <v>SI</v>
      </c>
      <c r="E1046" cm="1">
        <f t="array" ref="E1046">_xlfn.IFS(D1046="","",D1046="SI",4,D1046="NO",1)</f>
        <v>4</v>
      </c>
      <c r="F1046" cm="1">
        <f t="array" ref="F1046">_xlfn.IFS('Paraclinicos '!B1044="","",'Paraclinicos '!B1044&gt;1,1,'Paraclinicos '!B1044&lt;=1,3)</f>
        <v>1</v>
      </c>
      <c r="G1046" t="str" cm="1">
        <f t="array" ref="G1046">_xlfn.IFS('Paraclinicos '!D1044="","",AND('Paraclinicos '!D1044&gt;=250,'Paraclinicos '!D1044&lt;=500),2,'Paraclinicos '!D1044&gt;500,3,'Paraclinicos '!D1044&lt;250,1)</f>
        <v/>
      </c>
      <c r="H1046" s="50">
        <f t="shared" si="49"/>
        <v>6</v>
      </c>
      <c r="I1046" cm="1">
        <f t="array" ref="I1046">_xlfn.IFS('Paraclinicos '!Q1044="","",'Paraclinicos '!Q1044&gt;=65,1,'Paraclinicos '!Q1044&lt;65,0)</f>
        <v>0</v>
      </c>
      <c r="J1046" cm="1">
        <f t="array" ref="J1046">_xlfn.IFS('Paraclinicos '!I1044="","",'Paraclinicos '!I1044&gt;7,1,'Paraclinicos '!I1044&lt;=7,0)</f>
        <v>1</v>
      </c>
      <c r="K1046" cm="1">
        <f t="array" ref="K1046">_xlfn.IFS('Paraclinicos '!W1044="","",'Paraclinicos '!W1044&lt;=8,1,'Paraclinicos '!W1044&gt;8,0)</f>
        <v>0</v>
      </c>
      <c r="L1046" cm="1">
        <f t="array" ref="L1046">_xlfn.IFS('Paraclinicos '!S1044="","",'Paraclinicos '!S1044&gt;=30,1,'Paraclinicos '!S1044&lt;30,0)</f>
        <v>0</v>
      </c>
      <c r="M1046" cm="1">
        <f t="array" ref="M1046">_xlfn.IFS(OR('Paraclinicos '!T1044="",'Paraclinicos '!U1044=""),"",OR('Paraclinicos '!T1044&lt;=90,'Paraclinicos '!U1044&lt;=60),1,OR('Paraclinicos '!T1044&gt;90,'Paraclinicos '!U1044&gt;60),0)</f>
        <v>0</v>
      </c>
      <c r="N1046" s="45">
        <f t="shared" si="50"/>
        <v>2</v>
      </c>
      <c r="O1046" cm="1">
        <f t="array" ref="O1046">_xlfn.IFS(OR('Paraclinicos '!M1044="",'Paraclinicos '!N1044="",'Paraclinicos '!N1044=0),"",'Paraclinicos '!M1044/'Paraclinicos '!N1044&lt;100,4,'Paraclinicos '!M1044/'Paraclinicos '!N1044&lt;200,3,'Paraclinicos '!M1044/'Paraclinicos '!N1044&lt;300,2,'Paraclinicos '!M1044/'Paraclinicos '!N1044&lt;400,1,'Paraclinicos '!M1044/'Paraclinicos '!N1044&gt;=400,0)</f>
        <v>3</v>
      </c>
      <c r="P1046" cm="1">
        <f t="array" ref="P1046">_xlfn.IFS('Paraclinicos '!C1044="","",'Paraclinicos '!C1044&lt;20,4,'Paraclinicos '!C1044&lt;50,3,'Paraclinicos '!C1044&lt;100,2,'Paraclinicos '!C1044&lt;150,1,'Paraclinicos '!C1044&gt;150,0)</f>
        <v>0</v>
      </c>
      <c r="Q1046" t="str" cm="1">
        <f t="array" ref="Q1046">_xlfn.IFS('Paraclinicos '!O1044="","",'Paraclinicos '!O1044&lt;1.2,0,'Paraclinicos '!O1044&lt;2,1,'Paraclinicos '!O1044&lt;3.5,2,'Paraclinicos '!O1044&lt;5,3,'Paraclinicos '!O1044&gt;5,4)</f>
        <v/>
      </c>
      <c r="R1046" t="str" cm="1">
        <f t="array" ref="R1046">_xlfn.IFS('Paraclinicos '!J1044="","",'Paraclinicos '!J1044&lt;1.2,0,'Paraclinicos '!J1044&lt;2,1,'Paraclinicos '!J1044&lt;6,2,'Paraclinicos '!J1044&lt;12,3,'Paraclinicos '!J1044&gt;=12,4)</f>
        <v/>
      </c>
      <c r="S1046" cm="1">
        <f t="array" ref="S1046">_xlfn.IFS('Paraclinicos '!Y1044="","",'Paraclinicos '!Y1044&lt;70,1,'Paraclinicos '!Y1044&gt;=70,0)</f>
        <v>0</v>
      </c>
      <c r="T1046" cm="1">
        <f t="array" ref="T1046">_xlfn.IFS('Paraclinicos '!W1044="","",'Paraclinicos '!W1044&lt;6,4,'Paraclinicos '!W1044&lt;10,3,'Paraclinicos '!W1044&lt;13,2,'Paraclinicos '!W1044&lt;15,1,'Paraclinicos '!W1044=15,0)</f>
        <v>1</v>
      </c>
      <c r="U1046" s="54">
        <f t="shared" si="48"/>
        <v>4</v>
      </c>
      <c r="V1046" cm="1">
        <f t="array" ref="V1046">_xlfn.IFS('Paraclinicos '!S1044="","",OR('Paraclinicos '!S1044&lt;=8,'Paraclinicos '!S1044&gt;=25),3,'Paraclinicos '!S1044&lt;12,1,'Paraclinicos '!S1044&lt;21,0,'Paraclinicos '!S1044&lt;25,2)</f>
        <v>2</v>
      </c>
      <c r="W1046" t="str">
        <f>IFERROR(IF(INDEX('BD Demog para scores enalazar'!Y$2:'BD Demog para scores enalazar'!Y$3000,MATCH(Formulas!A1046,'BD Demog para scores enalazar'!A$2:'BD Demog para scores enalazar'!A$3000,0))=1,"SI","NO"),"")</f>
        <v>NO</v>
      </c>
      <c r="X1046" s="9" t="str">
        <f>IFERROR(IF(INDEX('BD Demog para scores enalazar'!AJ$2:'BD Demog para scores enalazar'!AJ$3000,MATCH(Formulas!A1046,'BD Demog para scores enalazar'!A$2:'BD Demog para scores enalazar'!A$3000,0))=1,"SI","NO"),"")</f>
        <v>NO</v>
      </c>
      <c r="Y1046" cm="1">
        <f t="array" ref="Y1046">IF(AND(W1046="NO",X1046="NO"),_xlfn.IFS('Paraclinicos '!K1044&lt;=91,3,'Paraclinicos '!K1044&lt;94,2,'Paraclinicos '!K1044&lt;96,1,'Paraclinicos '!K1044&gt;=96,0),"")</f>
        <v>3</v>
      </c>
      <c r="Z1046" t="str" cm="1">
        <f t="array" ref="Z1046">IF(OR(W1046="SI",X1046="SI"),_xlfn.IFS(OR(AND('Paraclinicos '!K1045&lt;=83),AND('Paraclinicos '!K1045&gt;=97,AA1046=2)),3,OR(AND('Paraclinicos '!K1045&lt;=86),AND('Paraclinicos '!K1045&gt;=94,AA1046=2)),2,OR(AND('Paraclinicos '!K1045&lt;=88),AND('Paraclinicos '!K1045&gt;=92,AA1046=2)),1,OR(AND('Paraclinicos '!K1045&gt;=88,'Paraclinicos '!K1045&lt;=92),AND('Paraclinicos '!K1045&gt;=93,AA1046=0)),0),"")</f>
        <v/>
      </c>
      <c r="AA1046" cm="1">
        <f t="array" ref="AA1046">_xlfn.IFS('Paraclinicos '!E1044="","",'Paraclinicos '!E1044="Oxigeno",2,'Paraclinicos '!E1044="Aire",0)</f>
        <v>2</v>
      </c>
    </row>
    <row r="1047" spans="1:27" x14ac:dyDescent="0.25">
      <c r="A1047">
        <f>'Paraclinicos '!A1045</f>
        <v>256</v>
      </c>
      <c r="B1047" s="3">
        <f>'Paraclinicos '!R1045</f>
        <v>44035</v>
      </c>
      <c r="C1047" cm="1">
        <f t="array" ref="C1047">_xlfn.IFS('Paraclinicos '!Q1045="","",'Paraclinicos '!Q1045&gt;60,3,'Paraclinicos '!Q1045&lt;=60,1)</f>
        <v>1</v>
      </c>
      <c r="D1047" t="str">
        <f>IFERROR(IF(INDEX('BD Demog para scores enalazar'!BC$2:BC$3000,MATCH(Formulas!A1047,'BD Demog para scores enalazar'!A$2:A$3000,0))=0,"SI","NO"),"")</f>
        <v>SI</v>
      </c>
      <c r="E1047" cm="1">
        <f t="array" ref="E1047">_xlfn.IFS(D1047="","",D1047="SI",4,D1047="NO",1)</f>
        <v>4</v>
      </c>
      <c r="F1047" cm="1">
        <f t="array" ref="F1047">_xlfn.IFS('Paraclinicos '!B1045="","",'Paraclinicos '!B1045&gt;1,1,'Paraclinicos '!B1045&lt;=1,3)</f>
        <v>1</v>
      </c>
      <c r="G1047" t="str" cm="1">
        <f t="array" ref="G1047">_xlfn.IFS('Paraclinicos '!D1045="","",AND('Paraclinicos '!D1045&gt;=250,'Paraclinicos '!D1045&lt;=500),2,'Paraclinicos '!D1045&gt;500,3,'Paraclinicos '!D1045&lt;250,1)</f>
        <v/>
      </c>
      <c r="H1047" s="50">
        <f t="shared" si="49"/>
        <v>6</v>
      </c>
      <c r="I1047" cm="1">
        <f t="array" ref="I1047">_xlfn.IFS('Paraclinicos '!Q1045="","",'Paraclinicos '!Q1045&gt;=65,1,'Paraclinicos '!Q1045&lt;65,0)</f>
        <v>0</v>
      </c>
      <c r="J1047" cm="1">
        <f t="array" ref="J1047">_xlfn.IFS('Paraclinicos '!I1045="","",'Paraclinicos '!I1045&gt;7,1,'Paraclinicos '!I1045&lt;=7,0)</f>
        <v>1</v>
      </c>
      <c r="K1047" cm="1">
        <f t="array" ref="K1047">_xlfn.IFS('Paraclinicos '!W1045="","",'Paraclinicos '!W1045&lt;=8,1,'Paraclinicos '!W1045&gt;8,0)</f>
        <v>1</v>
      </c>
      <c r="L1047" cm="1">
        <f t="array" ref="L1047">_xlfn.IFS('Paraclinicos '!S1045="","",'Paraclinicos '!S1045&gt;=30,1,'Paraclinicos '!S1045&lt;30,0)</f>
        <v>1</v>
      </c>
      <c r="M1047" cm="1">
        <f t="array" ref="M1047">_xlfn.IFS(OR('Paraclinicos '!T1045="",'Paraclinicos '!U1045=""),"",OR('Paraclinicos '!T1045&lt;=90,'Paraclinicos '!U1045&lt;=60),1,OR('Paraclinicos '!T1045&gt;90,'Paraclinicos '!U1045&gt;60),0)</f>
        <v>0</v>
      </c>
      <c r="N1047" s="45">
        <f t="shared" si="50"/>
        <v>4</v>
      </c>
      <c r="O1047" cm="1">
        <f t="array" ref="O1047">_xlfn.IFS(OR('Paraclinicos '!M1045="",'Paraclinicos '!N1045="",'Paraclinicos '!N1045=0),"",'Paraclinicos '!M1045/'Paraclinicos '!N1045&lt;100,4,'Paraclinicos '!M1045/'Paraclinicos '!N1045&lt;200,3,'Paraclinicos '!M1045/'Paraclinicos '!N1045&lt;300,2,'Paraclinicos '!M1045/'Paraclinicos '!N1045&lt;400,1,'Paraclinicos '!M1045/'Paraclinicos '!N1045&gt;=400,0)</f>
        <v>3</v>
      </c>
      <c r="P1047" cm="1">
        <f t="array" ref="P1047">_xlfn.IFS('Paraclinicos '!C1045="","",'Paraclinicos '!C1045&lt;20,4,'Paraclinicos '!C1045&lt;50,3,'Paraclinicos '!C1045&lt;100,2,'Paraclinicos '!C1045&lt;150,1,'Paraclinicos '!C1045&gt;150,0)</f>
        <v>0</v>
      </c>
      <c r="Q1047" t="str" cm="1">
        <f t="array" ref="Q1047">_xlfn.IFS('Paraclinicos '!O1045="","",'Paraclinicos '!O1045&lt;1.2,0,'Paraclinicos '!O1045&lt;2,1,'Paraclinicos '!O1045&lt;3.5,2,'Paraclinicos '!O1045&lt;5,3,'Paraclinicos '!O1045&gt;5,4)</f>
        <v/>
      </c>
      <c r="R1047" t="str" cm="1">
        <f t="array" ref="R1047">_xlfn.IFS('Paraclinicos '!J1045="","",'Paraclinicos '!J1045&lt;1.2,0,'Paraclinicos '!J1045&lt;2,1,'Paraclinicos '!J1045&lt;6,2,'Paraclinicos '!J1045&lt;12,3,'Paraclinicos '!J1045&gt;=12,4)</f>
        <v/>
      </c>
      <c r="S1047" cm="1">
        <f t="array" ref="S1047">_xlfn.IFS('Paraclinicos '!Y1045="","",'Paraclinicos '!Y1045&lt;70,1,'Paraclinicos '!Y1045&gt;=70,0)</f>
        <v>0</v>
      </c>
      <c r="T1047" cm="1">
        <f t="array" ref="T1047">_xlfn.IFS('Paraclinicos '!W1045="","",'Paraclinicos '!W1045&lt;6,4,'Paraclinicos '!W1045&lt;10,3,'Paraclinicos '!W1045&lt;13,2,'Paraclinicos '!W1045&lt;15,1,'Paraclinicos '!W1045=15,0)</f>
        <v>4</v>
      </c>
      <c r="U1047" s="54">
        <f t="shared" si="48"/>
        <v>7</v>
      </c>
      <c r="V1047" cm="1">
        <f t="array" ref="V1047">_xlfn.IFS('Paraclinicos '!S1045="","",OR('Paraclinicos '!S1045&lt;=8,'Paraclinicos '!S1045&gt;=25),3,'Paraclinicos '!S1045&lt;12,1,'Paraclinicos '!S1045&lt;21,0,'Paraclinicos '!S1045&lt;25,2)</f>
        <v>3</v>
      </c>
      <c r="W1047" t="str">
        <f>IFERROR(IF(INDEX('BD Demog para scores enalazar'!Y$2:'BD Demog para scores enalazar'!Y$3000,MATCH(Formulas!A1047,'BD Demog para scores enalazar'!A$2:'BD Demog para scores enalazar'!A$3000,0))=1,"SI","NO"),"")</f>
        <v>NO</v>
      </c>
      <c r="X1047" s="9" t="str">
        <f>IFERROR(IF(INDEX('BD Demog para scores enalazar'!AJ$2:'BD Demog para scores enalazar'!AJ$3000,MATCH(Formulas!A1047,'BD Demog para scores enalazar'!A$2:'BD Demog para scores enalazar'!A$3000,0))=1,"SI","NO"),"")</f>
        <v>NO</v>
      </c>
      <c r="Y1047" cm="1">
        <f t="array" ref="Y1047">IF(AND(W1047="NO",X1047="NO"),_xlfn.IFS('Paraclinicos '!K1045&lt;=91,3,'Paraclinicos '!K1045&lt;94,2,'Paraclinicos '!K1045&lt;96,1,'Paraclinicos '!K1045&gt;=96,0),"")</f>
        <v>3</v>
      </c>
      <c r="Z1047" t="str" cm="1">
        <f t="array" ref="Z1047">IF(OR(W1047="SI",X1047="SI"),_xlfn.IFS(OR(AND('Paraclinicos '!K1046&lt;=83),AND('Paraclinicos '!K1046&gt;=97,AA1047=2)),3,OR(AND('Paraclinicos '!K1046&lt;=86),AND('Paraclinicos '!K1046&gt;=94,AA1047=2)),2,OR(AND('Paraclinicos '!K1046&lt;=88),AND('Paraclinicos '!K1046&gt;=92,AA1047=2)),1,OR(AND('Paraclinicos '!K1046&gt;=88,'Paraclinicos '!K1046&lt;=92),AND('Paraclinicos '!K1046&gt;=93,AA1047=0)),0),"")</f>
        <v/>
      </c>
      <c r="AA1047" cm="1">
        <f t="array" ref="AA1047">_xlfn.IFS('Paraclinicos '!E1045="","",'Paraclinicos '!E1045="Oxigeno",2,'Paraclinicos '!E1045="Aire",0)</f>
        <v>2</v>
      </c>
    </row>
    <row r="1048" spans="1:27" x14ac:dyDescent="0.25">
      <c r="A1048">
        <f>'Paraclinicos '!A1046</f>
        <v>256</v>
      </c>
      <c r="B1048" s="3">
        <f>'Paraclinicos '!R1046</f>
        <v>44036</v>
      </c>
      <c r="C1048" cm="1">
        <f t="array" ref="C1048">_xlfn.IFS('Paraclinicos '!Q1046="","",'Paraclinicos '!Q1046&gt;60,3,'Paraclinicos '!Q1046&lt;=60,1)</f>
        <v>1</v>
      </c>
      <c r="D1048" t="str">
        <f>IFERROR(IF(INDEX('BD Demog para scores enalazar'!BC$2:BC$3000,MATCH(Formulas!A1048,'BD Demog para scores enalazar'!A$2:A$3000,0))=0,"SI","NO"),"")</f>
        <v>SI</v>
      </c>
      <c r="E1048" cm="1">
        <f t="array" ref="E1048">_xlfn.IFS(D1048="","",D1048="SI",4,D1048="NO",1)</f>
        <v>4</v>
      </c>
      <c r="F1048" cm="1">
        <f t="array" ref="F1048">_xlfn.IFS('Paraclinicos '!B1046="","",'Paraclinicos '!B1046&gt;1,1,'Paraclinicos '!B1046&lt;=1,3)</f>
        <v>1</v>
      </c>
      <c r="G1048" t="str" cm="1">
        <f t="array" ref="G1048">_xlfn.IFS('Paraclinicos '!D1046="","",AND('Paraclinicos '!D1046&gt;=250,'Paraclinicos '!D1046&lt;=500),2,'Paraclinicos '!D1046&gt;500,3,'Paraclinicos '!D1046&lt;250,1)</f>
        <v/>
      </c>
      <c r="H1048" s="50">
        <f t="shared" si="49"/>
        <v>6</v>
      </c>
      <c r="I1048" cm="1">
        <f t="array" ref="I1048">_xlfn.IFS('Paraclinicos '!Q1046="","",'Paraclinicos '!Q1046&gt;=65,1,'Paraclinicos '!Q1046&lt;65,0)</f>
        <v>0</v>
      </c>
      <c r="J1048" cm="1">
        <f t="array" ref="J1048">_xlfn.IFS('Paraclinicos '!I1046="","",'Paraclinicos '!I1046&gt;7,1,'Paraclinicos '!I1046&lt;=7,0)</f>
        <v>1</v>
      </c>
      <c r="K1048" cm="1">
        <f t="array" ref="K1048">_xlfn.IFS('Paraclinicos '!W1046="","",'Paraclinicos '!W1046&lt;=8,1,'Paraclinicos '!W1046&gt;8,0)</f>
        <v>1</v>
      </c>
      <c r="L1048" cm="1">
        <f t="array" ref="L1048">_xlfn.IFS('Paraclinicos '!S1046="","",'Paraclinicos '!S1046&gt;=30,1,'Paraclinicos '!S1046&lt;30,0)</f>
        <v>0</v>
      </c>
      <c r="M1048" cm="1">
        <f t="array" ref="M1048">_xlfn.IFS(OR('Paraclinicos '!T1046="",'Paraclinicos '!U1046=""),"",OR('Paraclinicos '!T1046&lt;=90,'Paraclinicos '!U1046&lt;=60),1,OR('Paraclinicos '!T1046&gt;90,'Paraclinicos '!U1046&gt;60),0)</f>
        <v>0</v>
      </c>
      <c r="N1048" s="45">
        <f t="shared" si="50"/>
        <v>5</v>
      </c>
      <c r="O1048" cm="1">
        <f t="array" ref="O1048">_xlfn.IFS(OR('Paraclinicos '!M1046="",'Paraclinicos '!N1046="",'Paraclinicos '!N1046=0),"",'Paraclinicos '!M1046/'Paraclinicos '!N1046&lt;100,4,'Paraclinicos '!M1046/'Paraclinicos '!N1046&lt;200,3,'Paraclinicos '!M1046/'Paraclinicos '!N1046&lt;300,2,'Paraclinicos '!M1046/'Paraclinicos '!N1046&lt;400,1,'Paraclinicos '!M1046/'Paraclinicos '!N1046&gt;=400,0)</f>
        <v>2</v>
      </c>
      <c r="P1048" cm="1">
        <f t="array" ref="P1048">_xlfn.IFS('Paraclinicos '!C1046="","",'Paraclinicos '!C1046&lt;20,4,'Paraclinicos '!C1046&lt;50,3,'Paraclinicos '!C1046&lt;100,2,'Paraclinicos '!C1046&lt;150,1,'Paraclinicos '!C1046&gt;150,0)</f>
        <v>0</v>
      </c>
      <c r="Q1048" cm="1">
        <f t="array" ref="Q1048">_xlfn.IFS('Paraclinicos '!O1046="","",'Paraclinicos '!O1046&lt;1.2,0,'Paraclinicos '!O1046&lt;2,1,'Paraclinicos '!O1046&lt;3.5,2,'Paraclinicos '!O1046&lt;5,3,'Paraclinicos '!O1046&gt;5,4)</f>
        <v>0</v>
      </c>
      <c r="R1048" t="str" cm="1">
        <f t="array" ref="R1048">_xlfn.IFS('Paraclinicos '!J1046="","",'Paraclinicos '!J1046&lt;1.2,0,'Paraclinicos '!J1046&lt;2,1,'Paraclinicos '!J1046&lt;6,2,'Paraclinicos '!J1046&lt;12,3,'Paraclinicos '!J1046&gt;=12,4)</f>
        <v/>
      </c>
      <c r="S1048" cm="1">
        <f t="array" ref="S1048">_xlfn.IFS('Paraclinicos '!Y1046="","",'Paraclinicos '!Y1046&lt;70,1,'Paraclinicos '!Y1046&gt;=70,0)</f>
        <v>0</v>
      </c>
      <c r="T1048" cm="1">
        <f t="array" ref="T1048">_xlfn.IFS('Paraclinicos '!W1046="","",'Paraclinicos '!W1046&lt;6,4,'Paraclinicos '!W1046&lt;10,3,'Paraclinicos '!W1046&lt;13,2,'Paraclinicos '!W1046&lt;15,1,'Paraclinicos '!W1046=15,0)</f>
        <v>4</v>
      </c>
      <c r="U1048" s="54">
        <f t="shared" si="48"/>
        <v>6</v>
      </c>
      <c r="V1048" cm="1">
        <f t="array" ref="V1048">_xlfn.IFS('Paraclinicos '!S1046="","",OR('Paraclinicos '!S1046&lt;=8,'Paraclinicos '!S1046&gt;=25),3,'Paraclinicos '!S1046&lt;12,1,'Paraclinicos '!S1046&lt;21,0,'Paraclinicos '!S1046&lt;25,2)</f>
        <v>3</v>
      </c>
      <c r="W1048" t="str">
        <f>IFERROR(IF(INDEX('BD Demog para scores enalazar'!Y$2:'BD Demog para scores enalazar'!Y$3000,MATCH(Formulas!A1048,'BD Demog para scores enalazar'!A$2:'BD Demog para scores enalazar'!A$3000,0))=1,"SI","NO"),"")</f>
        <v>NO</v>
      </c>
      <c r="X1048" s="9" t="str">
        <f>IFERROR(IF(INDEX('BD Demog para scores enalazar'!AJ$2:'BD Demog para scores enalazar'!AJ$3000,MATCH(Formulas!A1048,'BD Demog para scores enalazar'!A$2:'BD Demog para scores enalazar'!A$3000,0))=1,"SI","NO"),"")</f>
        <v>NO</v>
      </c>
      <c r="Y1048" cm="1">
        <f t="array" ref="Y1048">IF(AND(W1048="NO",X1048="NO"),_xlfn.IFS('Paraclinicos '!K1046&lt;=91,3,'Paraclinicos '!K1046&lt;94,2,'Paraclinicos '!K1046&lt;96,1,'Paraclinicos '!K1046&gt;=96,0),"")</f>
        <v>3</v>
      </c>
      <c r="Z1048" t="str" cm="1">
        <f t="array" ref="Z1048">IF(OR(W1048="SI",X1048="SI"),_xlfn.IFS(OR(AND('Paraclinicos '!K1047&lt;=83),AND('Paraclinicos '!K1047&gt;=97,AA1048=2)),3,OR(AND('Paraclinicos '!K1047&lt;=86),AND('Paraclinicos '!K1047&gt;=94,AA1048=2)),2,OR(AND('Paraclinicos '!K1047&lt;=88),AND('Paraclinicos '!K1047&gt;=92,AA1048=2)),1,OR(AND('Paraclinicos '!K1047&gt;=88,'Paraclinicos '!K1047&lt;=92),AND('Paraclinicos '!K1047&gt;=93,AA1048=0)),0),"")</f>
        <v/>
      </c>
      <c r="AA1048" cm="1">
        <f t="array" ref="AA1048">_xlfn.IFS('Paraclinicos '!E1046="","",'Paraclinicos '!E1046="Oxigeno",2,'Paraclinicos '!E1046="Aire",0)</f>
        <v>2</v>
      </c>
    </row>
    <row r="1049" spans="1:27" x14ac:dyDescent="0.25">
      <c r="A1049">
        <f>'Paraclinicos '!A1047</f>
        <v>256</v>
      </c>
      <c r="B1049" s="3">
        <f>'Paraclinicos '!R1047</f>
        <v>44037</v>
      </c>
      <c r="C1049" cm="1">
        <f t="array" ref="C1049">_xlfn.IFS('Paraclinicos '!Q1047="","",'Paraclinicos '!Q1047&gt;60,3,'Paraclinicos '!Q1047&lt;=60,1)</f>
        <v>1</v>
      </c>
      <c r="D1049" t="str">
        <f>IFERROR(IF(INDEX('BD Demog para scores enalazar'!BC$2:BC$3000,MATCH(Formulas!A1049,'BD Demog para scores enalazar'!A$2:A$3000,0))=0,"SI","NO"),"")</f>
        <v>SI</v>
      </c>
      <c r="E1049" cm="1">
        <f t="array" ref="E1049">_xlfn.IFS(D1049="","",D1049="SI",4,D1049="NO",1)</f>
        <v>4</v>
      </c>
      <c r="F1049" cm="1">
        <f t="array" ref="F1049">_xlfn.IFS('Paraclinicos '!B1047="","",'Paraclinicos '!B1047&gt;1,1,'Paraclinicos '!B1047&lt;=1,3)</f>
        <v>1</v>
      </c>
      <c r="G1049" t="str" cm="1">
        <f t="array" ref="G1049">_xlfn.IFS('Paraclinicos '!D1047="","",AND('Paraclinicos '!D1047&gt;=250,'Paraclinicos '!D1047&lt;=500),2,'Paraclinicos '!D1047&gt;500,3,'Paraclinicos '!D1047&lt;250,1)</f>
        <v/>
      </c>
      <c r="H1049" s="50">
        <f t="shared" si="49"/>
        <v>6</v>
      </c>
      <c r="I1049" cm="1">
        <f t="array" ref="I1049">_xlfn.IFS('Paraclinicos '!Q1047="","",'Paraclinicos '!Q1047&gt;=65,1,'Paraclinicos '!Q1047&lt;65,0)</f>
        <v>0</v>
      </c>
      <c r="J1049" cm="1">
        <f t="array" ref="J1049">_xlfn.IFS('Paraclinicos '!I1047="","",'Paraclinicos '!I1047&gt;7,1,'Paraclinicos '!I1047&lt;=7,0)</f>
        <v>1</v>
      </c>
      <c r="K1049" cm="1">
        <f t="array" ref="K1049">_xlfn.IFS('Paraclinicos '!W1047="","",'Paraclinicos '!W1047&lt;=8,1,'Paraclinicos '!W1047&gt;8,0)</f>
        <v>0</v>
      </c>
      <c r="L1049" cm="1">
        <f t="array" ref="L1049">_xlfn.IFS('Paraclinicos '!S1047="","",'Paraclinicos '!S1047&gt;=30,1,'Paraclinicos '!S1047&lt;30,0)</f>
        <v>0</v>
      </c>
      <c r="M1049" cm="1">
        <f t="array" ref="M1049">_xlfn.IFS(OR('Paraclinicos '!T1047="",'Paraclinicos '!U1047=""),"",OR('Paraclinicos '!T1047&lt;=90,'Paraclinicos '!U1047&lt;=60),1,OR('Paraclinicos '!T1047&gt;90,'Paraclinicos '!U1047&gt;60),0)</f>
        <v>0</v>
      </c>
      <c r="N1049" s="45">
        <f t="shared" si="50"/>
        <v>3</v>
      </c>
      <c r="O1049" cm="1">
        <f t="array" ref="O1049">_xlfn.IFS(OR('Paraclinicos '!M1047="",'Paraclinicos '!N1047="",'Paraclinicos '!N1047=0),"",'Paraclinicos '!M1047/'Paraclinicos '!N1047&lt;100,4,'Paraclinicos '!M1047/'Paraclinicos '!N1047&lt;200,3,'Paraclinicos '!M1047/'Paraclinicos '!N1047&lt;300,2,'Paraclinicos '!M1047/'Paraclinicos '!N1047&lt;400,1,'Paraclinicos '!M1047/'Paraclinicos '!N1047&gt;=400,0)</f>
        <v>2</v>
      </c>
      <c r="P1049" cm="1">
        <f t="array" ref="P1049">_xlfn.IFS('Paraclinicos '!C1047="","",'Paraclinicos '!C1047&lt;20,4,'Paraclinicos '!C1047&lt;50,3,'Paraclinicos '!C1047&lt;100,2,'Paraclinicos '!C1047&lt;150,1,'Paraclinicos '!C1047&gt;150,0)</f>
        <v>0</v>
      </c>
      <c r="Q1049" cm="1">
        <f t="array" ref="Q1049">_xlfn.IFS('Paraclinicos '!O1047="","",'Paraclinicos '!O1047&lt;1.2,0,'Paraclinicos '!O1047&lt;2,1,'Paraclinicos '!O1047&lt;3.5,2,'Paraclinicos '!O1047&lt;5,3,'Paraclinicos '!O1047&gt;5,4)</f>
        <v>0</v>
      </c>
      <c r="R1049" t="str" cm="1">
        <f t="array" ref="R1049">_xlfn.IFS('Paraclinicos '!J1047="","",'Paraclinicos '!J1047&lt;1.2,0,'Paraclinicos '!J1047&lt;2,1,'Paraclinicos '!J1047&lt;6,2,'Paraclinicos '!J1047&lt;12,3,'Paraclinicos '!J1047&gt;=12,4)</f>
        <v/>
      </c>
      <c r="S1049" cm="1">
        <f t="array" ref="S1049">_xlfn.IFS('Paraclinicos '!Y1047="","",'Paraclinicos '!Y1047&lt;70,1,'Paraclinicos '!Y1047&gt;=70,0)</f>
        <v>0</v>
      </c>
      <c r="T1049" cm="1">
        <f t="array" ref="T1049">_xlfn.IFS('Paraclinicos '!W1047="","",'Paraclinicos '!W1047&lt;6,4,'Paraclinicos '!W1047&lt;10,3,'Paraclinicos '!W1047&lt;13,2,'Paraclinicos '!W1047&lt;15,1,'Paraclinicos '!W1047=15,0)</f>
        <v>2</v>
      </c>
      <c r="U1049" s="54">
        <f t="shared" si="48"/>
        <v>4</v>
      </c>
      <c r="V1049" cm="1">
        <f t="array" ref="V1049">_xlfn.IFS('Paraclinicos '!S1047="","",OR('Paraclinicos '!S1047&lt;=8,'Paraclinicos '!S1047&gt;=25),3,'Paraclinicos '!S1047&lt;12,1,'Paraclinicos '!S1047&lt;21,0,'Paraclinicos '!S1047&lt;25,2)</f>
        <v>2</v>
      </c>
      <c r="W1049" t="str">
        <f>IFERROR(IF(INDEX('BD Demog para scores enalazar'!Y$2:'BD Demog para scores enalazar'!Y$3000,MATCH(Formulas!A1049,'BD Demog para scores enalazar'!A$2:'BD Demog para scores enalazar'!A$3000,0))=1,"SI","NO"),"")</f>
        <v>NO</v>
      </c>
      <c r="X1049" s="9" t="str">
        <f>IFERROR(IF(INDEX('BD Demog para scores enalazar'!AJ$2:'BD Demog para scores enalazar'!AJ$3000,MATCH(Formulas!A1049,'BD Demog para scores enalazar'!A$2:'BD Demog para scores enalazar'!A$3000,0))=1,"SI","NO"),"")</f>
        <v>NO</v>
      </c>
      <c r="Y1049" cm="1">
        <f t="array" ref="Y1049">IF(AND(W1049="NO",X1049="NO"),_xlfn.IFS('Paraclinicos '!K1047&lt;=91,3,'Paraclinicos '!K1047&lt;94,2,'Paraclinicos '!K1047&lt;96,1,'Paraclinicos '!K1047&gt;=96,0),"")</f>
        <v>3</v>
      </c>
      <c r="Z1049" t="str" cm="1">
        <f t="array" ref="Z1049">IF(OR(W1049="SI",X1049="SI"),_xlfn.IFS(OR(AND('Paraclinicos '!K1048&lt;=83),AND('Paraclinicos '!K1048&gt;=97,AA1049=2)),3,OR(AND('Paraclinicos '!K1048&lt;=86),AND('Paraclinicos '!K1048&gt;=94,AA1049=2)),2,OR(AND('Paraclinicos '!K1048&lt;=88),AND('Paraclinicos '!K1048&gt;=92,AA1049=2)),1,OR(AND('Paraclinicos '!K1048&gt;=88,'Paraclinicos '!K1048&lt;=92),AND('Paraclinicos '!K1048&gt;=93,AA1049=0)),0),"")</f>
        <v/>
      </c>
      <c r="AA1049" cm="1">
        <f t="array" ref="AA1049">_xlfn.IFS('Paraclinicos '!E1047="","",'Paraclinicos '!E1047="Oxigeno",2,'Paraclinicos '!E1047="Aire",0)</f>
        <v>2</v>
      </c>
    </row>
    <row r="1050" spans="1:27" x14ac:dyDescent="0.25">
      <c r="A1050">
        <f>'Paraclinicos '!A1048</f>
        <v>256</v>
      </c>
      <c r="B1050" s="3">
        <f>'Paraclinicos '!R1048</f>
        <v>44038</v>
      </c>
      <c r="C1050" cm="1">
        <f t="array" ref="C1050">_xlfn.IFS('Paraclinicos '!Q1048="","",'Paraclinicos '!Q1048&gt;60,3,'Paraclinicos '!Q1048&lt;=60,1)</f>
        <v>1</v>
      </c>
      <c r="D1050" t="str">
        <f>IFERROR(IF(INDEX('BD Demog para scores enalazar'!BC$2:BC$3000,MATCH(Formulas!A1050,'BD Demog para scores enalazar'!A$2:A$3000,0))=0,"SI","NO"),"")</f>
        <v>SI</v>
      </c>
      <c r="E1050" cm="1">
        <f t="array" ref="E1050">_xlfn.IFS(D1050="","",D1050="SI",4,D1050="NO",1)</f>
        <v>4</v>
      </c>
      <c r="F1050" cm="1">
        <f t="array" ref="F1050">_xlfn.IFS('Paraclinicos '!B1048="","",'Paraclinicos '!B1048&gt;1,1,'Paraclinicos '!B1048&lt;=1,3)</f>
        <v>1</v>
      </c>
      <c r="G1050" t="str" cm="1">
        <f t="array" ref="G1050">_xlfn.IFS('Paraclinicos '!D1048="","",AND('Paraclinicos '!D1048&gt;=250,'Paraclinicos '!D1048&lt;=500),2,'Paraclinicos '!D1048&gt;500,3,'Paraclinicos '!D1048&lt;250,1)</f>
        <v/>
      </c>
      <c r="H1050" s="50">
        <f t="shared" si="49"/>
        <v>6</v>
      </c>
      <c r="I1050" cm="1">
        <f t="array" ref="I1050">_xlfn.IFS('Paraclinicos '!Q1048="","",'Paraclinicos '!Q1048&gt;=65,1,'Paraclinicos '!Q1048&lt;65,0)</f>
        <v>0</v>
      </c>
      <c r="J1050" cm="1">
        <f t="array" ref="J1050">_xlfn.IFS('Paraclinicos '!I1048="","",'Paraclinicos '!I1048&gt;7,1,'Paraclinicos '!I1048&lt;=7,0)</f>
        <v>1</v>
      </c>
      <c r="K1050" cm="1">
        <f t="array" ref="K1050">_xlfn.IFS('Paraclinicos '!W1048="","",'Paraclinicos '!W1048&lt;=8,1,'Paraclinicos '!W1048&gt;8,0)</f>
        <v>0</v>
      </c>
      <c r="L1050" cm="1">
        <f t="array" ref="L1050">_xlfn.IFS('Paraclinicos '!S1048="","",'Paraclinicos '!S1048&gt;=30,1,'Paraclinicos '!S1048&lt;30,0)</f>
        <v>0</v>
      </c>
      <c r="M1050" cm="1">
        <f t="array" ref="M1050">_xlfn.IFS(OR('Paraclinicos '!T1048="",'Paraclinicos '!U1048=""),"",OR('Paraclinicos '!T1048&lt;=90,'Paraclinicos '!U1048&lt;=60),1,OR('Paraclinicos '!T1048&gt;90,'Paraclinicos '!U1048&gt;60),0)</f>
        <v>0</v>
      </c>
      <c r="N1050" s="45">
        <f t="shared" si="50"/>
        <v>2</v>
      </c>
      <c r="O1050" cm="1">
        <f t="array" ref="O1050">_xlfn.IFS(OR('Paraclinicos '!M1048="",'Paraclinicos '!N1048="",'Paraclinicos '!N1048=0),"",'Paraclinicos '!M1048/'Paraclinicos '!N1048&lt;100,4,'Paraclinicos '!M1048/'Paraclinicos '!N1048&lt;200,3,'Paraclinicos '!M1048/'Paraclinicos '!N1048&lt;300,2,'Paraclinicos '!M1048/'Paraclinicos '!N1048&lt;400,1,'Paraclinicos '!M1048/'Paraclinicos '!N1048&gt;=400,0)</f>
        <v>1</v>
      </c>
      <c r="P1050" cm="1">
        <f t="array" ref="P1050">_xlfn.IFS('Paraclinicos '!C1048="","",'Paraclinicos '!C1048&lt;20,4,'Paraclinicos '!C1048&lt;50,3,'Paraclinicos '!C1048&lt;100,2,'Paraclinicos '!C1048&lt;150,1,'Paraclinicos '!C1048&gt;150,0)</f>
        <v>0</v>
      </c>
      <c r="Q1050" cm="1">
        <f t="array" ref="Q1050">_xlfn.IFS('Paraclinicos '!O1048="","",'Paraclinicos '!O1048&lt;1.2,0,'Paraclinicos '!O1048&lt;2,1,'Paraclinicos '!O1048&lt;3.5,2,'Paraclinicos '!O1048&lt;5,3,'Paraclinicos '!O1048&gt;5,4)</f>
        <v>0</v>
      </c>
      <c r="R1050" t="str" cm="1">
        <f t="array" ref="R1050">_xlfn.IFS('Paraclinicos '!J1048="","",'Paraclinicos '!J1048&lt;1.2,0,'Paraclinicos '!J1048&lt;2,1,'Paraclinicos '!J1048&lt;6,2,'Paraclinicos '!J1048&lt;12,3,'Paraclinicos '!J1048&gt;=12,4)</f>
        <v/>
      </c>
      <c r="S1050" cm="1">
        <f t="array" ref="S1050">_xlfn.IFS('Paraclinicos '!Y1048="","",'Paraclinicos '!Y1048&lt;70,1,'Paraclinicos '!Y1048&gt;=70,0)</f>
        <v>0</v>
      </c>
      <c r="T1050" cm="1">
        <f t="array" ref="T1050">_xlfn.IFS('Paraclinicos '!W1048="","",'Paraclinicos '!W1048&lt;6,4,'Paraclinicos '!W1048&lt;10,3,'Paraclinicos '!W1048&lt;13,2,'Paraclinicos '!W1048&lt;15,1,'Paraclinicos '!W1048=15,0)</f>
        <v>2</v>
      </c>
      <c r="U1050" s="54">
        <f t="shared" si="48"/>
        <v>3</v>
      </c>
      <c r="V1050" cm="1">
        <f t="array" ref="V1050">_xlfn.IFS('Paraclinicos '!S1048="","",OR('Paraclinicos '!S1048&lt;=8,'Paraclinicos '!S1048&gt;=25),3,'Paraclinicos '!S1048&lt;12,1,'Paraclinicos '!S1048&lt;21,0,'Paraclinicos '!S1048&lt;25,2)</f>
        <v>0</v>
      </c>
      <c r="W1050" t="str">
        <f>IFERROR(IF(INDEX('BD Demog para scores enalazar'!Y$2:'BD Demog para scores enalazar'!Y$3000,MATCH(Formulas!A1050,'BD Demog para scores enalazar'!A$2:'BD Demog para scores enalazar'!A$3000,0))=1,"SI","NO"),"")</f>
        <v>NO</v>
      </c>
      <c r="X1050" s="9" t="str">
        <f>IFERROR(IF(INDEX('BD Demog para scores enalazar'!AJ$2:'BD Demog para scores enalazar'!AJ$3000,MATCH(Formulas!A1050,'BD Demog para scores enalazar'!A$2:'BD Demog para scores enalazar'!A$3000,0))=1,"SI","NO"),"")</f>
        <v>NO</v>
      </c>
      <c r="Y1050" cm="1">
        <f t="array" ref="Y1050">IF(AND(W1050="NO",X1050="NO"),_xlfn.IFS('Paraclinicos '!K1048&lt;=91,3,'Paraclinicos '!K1048&lt;94,2,'Paraclinicos '!K1048&lt;96,1,'Paraclinicos '!K1048&gt;=96,0),"")</f>
        <v>2</v>
      </c>
      <c r="Z1050" t="str" cm="1">
        <f t="array" ref="Z1050">IF(OR(W1050="SI",X1050="SI"),_xlfn.IFS(OR(AND('Paraclinicos '!K1049&lt;=83),AND('Paraclinicos '!K1049&gt;=97,AA1050=2)),3,OR(AND('Paraclinicos '!K1049&lt;=86),AND('Paraclinicos '!K1049&gt;=94,AA1050=2)),2,OR(AND('Paraclinicos '!K1049&lt;=88),AND('Paraclinicos '!K1049&gt;=92,AA1050=2)),1,OR(AND('Paraclinicos '!K1049&gt;=88,'Paraclinicos '!K1049&lt;=92),AND('Paraclinicos '!K1049&gt;=93,AA1050=0)),0),"")</f>
        <v/>
      </c>
      <c r="AA1050" cm="1">
        <f t="array" ref="AA1050">_xlfn.IFS('Paraclinicos '!E1048="","",'Paraclinicos '!E1048="Oxigeno",2,'Paraclinicos '!E1048="Aire",0)</f>
        <v>2</v>
      </c>
    </row>
    <row r="1051" spans="1:27" x14ac:dyDescent="0.25">
      <c r="A1051">
        <f>'Paraclinicos '!A1049</f>
        <v>256</v>
      </c>
      <c r="B1051" s="3">
        <f>'Paraclinicos '!R1049</f>
        <v>44039</v>
      </c>
      <c r="C1051" cm="1">
        <f t="array" ref="C1051">_xlfn.IFS('Paraclinicos '!Q1049="","",'Paraclinicos '!Q1049&gt;60,3,'Paraclinicos '!Q1049&lt;=60,1)</f>
        <v>1</v>
      </c>
      <c r="D1051" t="str">
        <f>IFERROR(IF(INDEX('BD Demog para scores enalazar'!BC$2:BC$3000,MATCH(Formulas!A1051,'BD Demog para scores enalazar'!A$2:A$3000,0))=0,"SI","NO"),"")</f>
        <v>SI</v>
      </c>
      <c r="E1051" cm="1">
        <f t="array" ref="E1051">_xlfn.IFS(D1051="","",D1051="SI",4,D1051="NO",1)</f>
        <v>4</v>
      </c>
      <c r="F1051" cm="1">
        <f t="array" ref="F1051">_xlfn.IFS('Paraclinicos '!B1049="","",'Paraclinicos '!B1049&gt;1,1,'Paraclinicos '!B1049&lt;=1,3)</f>
        <v>1</v>
      </c>
      <c r="G1051" t="str" cm="1">
        <f t="array" ref="G1051">_xlfn.IFS('Paraclinicos '!D1049="","",AND('Paraclinicos '!D1049&gt;=250,'Paraclinicos '!D1049&lt;=500),2,'Paraclinicos '!D1049&gt;500,3,'Paraclinicos '!D1049&lt;250,1)</f>
        <v/>
      </c>
      <c r="H1051" s="50">
        <f t="shared" si="49"/>
        <v>6</v>
      </c>
      <c r="I1051" cm="1">
        <f t="array" ref="I1051">_xlfn.IFS('Paraclinicos '!Q1049="","",'Paraclinicos '!Q1049&gt;=65,1,'Paraclinicos '!Q1049&lt;65,0)</f>
        <v>0</v>
      </c>
      <c r="J1051" cm="1">
        <f t="array" ref="J1051">_xlfn.IFS('Paraclinicos '!I1049="","",'Paraclinicos '!I1049&gt;7,1,'Paraclinicos '!I1049&lt;=7,0)</f>
        <v>1</v>
      </c>
      <c r="K1051" cm="1">
        <f t="array" ref="K1051">_xlfn.IFS('Paraclinicos '!W1049="","",'Paraclinicos '!W1049&lt;=8,1,'Paraclinicos '!W1049&gt;8,0)</f>
        <v>0</v>
      </c>
      <c r="L1051" cm="1">
        <f t="array" ref="L1051">_xlfn.IFS('Paraclinicos '!S1049="","",'Paraclinicos '!S1049&gt;=30,1,'Paraclinicos '!S1049&lt;30,0)</f>
        <v>0</v>
      </c>
      <c r="M1051" cm="1">
        <f t="array" ref="M1051">_xlfn.IFS(OR('Paraclinicos '!T1049="",'Paraclinicos '!U1049=""),"",OR('Paraclinicos '!T1049&lt;=90,'Paraclinicos '!U1049&lt;=60),1,OR('Paraclinicos '!T1049&gt;90,'Paraclinicos '!U1049&gt;60),0)</f>
        <v>0</v>
      </c>
      <c r="N1051" s="45">
        <f t="shared" si="50"/>
        <v>2</v>
      </c>
      <c r="O1051" cm="1">
        <f t="array" ref="O1051">_xlfn.IFS(OR('Paraclinicos '!M1049="",'Paraclinicos '!N1049="",'Paraclinicos '!N1049=0),"",'Paraclinicos '!M1049/'Paraclinicos '!N1049&lt;100,4,'Paraclinicos '!M1049/'Paraclinicos '!N1049&lt;200,3,'Paraclinicos '!M1049/'Paraclinicos '!N1049&lt;300,2,'Paraclinicos '!M1049/'Paraclinicos '!N1049&lt;400,1,'Paraclinicos '!M1049/'Paraclinicos '!N1049&gt;=400,0)</f>
        <v>1</v>
      </c>
      <c r="P1051" cm="1">
        <f t="array" ref="P1051">_xlfn.IFS('Paraclinicos '!C1049="","",'Paraclinicos '!C1049&lt;20,4,'Paraclinicos '!C1049&lt;50,3,'Paraclinicos '!C1049&lt;100,2,'Paraclinicos '!C1049&lt;150,1,'Paraclinicos '!C1049&gt;150,0)</f>
        <v>0</v>
      </c>
      <c r="Q1051" cm="1">
        <f t="array" ref="Q1051">_xlfn.IFS('Paraclinicos '!O1049="","",'Paraclinicos '!O1049&lt;1.2,0,'Paraclinicos '!O1049&lt;2,1,'Paraclinicos '!O1049&lt;3.5,2,'Paraclinicos '!O1049&lt;5,3,'Paraclinicos '!O1049&gt;5,4)</f>
        <v>0</v>
      </c>
      <c r="R1051" t="str" cm="1">
        <f t="array" ref="R1051">_xlfn.IFS('Paraclinicos '!J1049="","",'Paraclinicos '!J1049&lt;1.2,0,'Paraclinicos '!J1049&lt;2,1,'Paraclinicos '!J1049&lt;6,2,'Paraclinicos '!J1049&lt;12,3,'Paraclinicos '!J1049&gt;=12,4)</f>
        <v/>
      </c>
      <c r="S1051" cm="1">
        <f t="array" ref="S1051">_xlfn.IFS('Paraclinicos '!Y1049="","",'Paraclinicos '!Y1049&lt;70,1,'Paraclinicos '!Y1049&gt;=70,0)</f>
        <v>0</v>
      </c>
      <c r="T1051" cm="1">
        <f t="array" ref="T1051">_xlfn.IFS('Paraclinicos '!W1049="","",'Paraclinicos '!W1049&lt;6,4,'Paraclinicos '!W1049&lt;10,3,'Paraclinicos '!W1049&lt;13,2,'Paraclinicos '!W1049&lt;15,1,'Paraclinicos '!W1049=15,0)</f>
        <v>0</v>
      </c>
      <c r="U1051" s="54">
        <f t="shared" si="48"/>
        <v>1</v>
      </c>
      <c r="V1051" cm="1">
        <f t="array" ref="V1051">_xlfn.IFS('Paraclinicos '!S1049="","",OR('Paraclinicos '!S1049&lt;=8,'Paraclinicos '!S1049&gt;=25),3,'Paraclinicos '!S1049&lt;12,1,'Paraclinicos '!S1049&lt;21,0,'Paraclinicos '!S1049&lt;25,2)</f>
        <v>0</v>
      </c>
      <c r="W1051" t="str">
        <f>IFERROR(IF(INDEX('BD Demog para scores enalazar'!Y$2:'BD Demog para scores enalazar'!Y$3000,MATCH(Formulas!A1051,'BD Demog para scores enalazar'!A$2:'BD Demog para scores enalazar'!A$3000,0))=1,"SI","NO"),"")</f>
        <v>NO</v>
      </c>
      <c r="X1051" s="9" t="str">
        <f>IFERROR(IF(INDEX('BD Demog para scores enalazar'!AJ$2:'BD Demog para scores enalazar'!AJ$3000,MATCH(Formulas!A1051,'BD Demog para scores enalazar'!A$2:'BD Demog para scores enalazar'!A$3000,0))=1,"SI","NO"),"")</f>
        <v>NO</v>
      </c>
      <c r="Y1051" cm="1">
        <f t="array" ref="Y1051">IF(AND(W1051="NO",X1051="NO"),_xlfn.IFS('Paraclinicos '!K1049&lt;=91,3,'Paraclinicos '!K1049&lt;94,2,'Paraclinicos '!K1049&lt;96,1,'Paraclinicos '!K1049&gt;=96,0),"")</f>
        <v>2</v>
      </c>
      <c r="Z1051" t="str" cm="1">
        <f t="array" ref="Z1051">IF(OR(W1051="SI",X1051="SI"),_xlfn.IFS(OR(AND('Paraclinicos '!K1050&lt;=83),AND('Paraclinicos '!K1050&gt;=97,AA1051=2)),3,OR(AND('Paraclinicos '!K1050&lt;=86),AND('Paraclinicos '!K1050&gt;=94,AA1051=2)),2,OR(AND('Paraclinicos '!K1050&lt;=88),AND('Paraclinicos '!K1050&gt;=92,AA1051=2)),1,OR(AND('Paraclinicos '!K1050&gt;=88,'Paraclinicos '!K1050&lt;=92),AND('Paraclinicos '!K1050&gt;=93,AA1051=0)),0),"")</f>
        <v/>
      </c>
      <c r="AA1051" cm="1">
        <f t="array" ref="AA1051">_xlfn.IFS('Paraclinicos '!E1049="","",'Paraclinicos '!E1049="Oxigeno",2,'Paraclinicos '!E1049="Aire",0)</f>
        <v>2</v>
      </c>
    </row>
    <row r="1052" spans="1:27" x14ac:dyDescent="0.25">
      <c r="A1052">
        <f>'Paraclinicos '!A1050</f>
        <v>256</v>
      </c>
      <c r="B1052" s="3">
        <f>'Paraclinicos '!R1050</f>
        <v>44047</v>
      </c>
      <c r="C1052" cm="1">
        <f t="array" ref="C1052">_xlfn.IFS('Paraclinicos '!Q1050="","",'Paraclinicos '!Q1050&gt;60,3,'Paraclinicos '!Q1050&lt;=60,1)</f>
        <v>1</v>
      </c>
      <c r="D1052" t="str">
        <f>IFERROR(IF(INDEX('BD Demog para scores enalazar'!BC$2:BC$3000,MATCH(Formulas!A1052,'BD Demog para scores enalazar'!A$2:A$3000,0))=0,"SI","NO"),"")</f>
        <v>SI</v>
      </c>
      <c r="E1052" cm="1">
        <f t="array" ref="E1052">_xlfn.IFS(D1052="","",D1052="SI",4,D1052="NO",1)</f>
        <v>4</v>
      </c>
      <c r="F1052" cm="1">
        <f t="array" ref="F1052">_xlfn.IFS('Paraclinicos '!B1050="","",'Paraclinicos '!B1050&gt;1,1,'Paraclinicos '!B1050&lt;=1,3)</f>
        <v>1</v>
      </c>
      <c r="G1052" t="str" cm="1">
        <f t="array" ref="G1052">_xlfn.IFS('Paraclinicos '!D1050="","",AND('Paraclinicos '!D1050&gt;=250,'Paraclinicos '!D1050&lt;=500),2,'Paraclinicos '!D1050&gt;500,3,'Paraclinicos '!D1050&lt;250,1)</f>
        <v/>
      </c>
      <c r="H1052" s="50">
        <f t="shared" si="49"/>
        <v>6</v>
      </c>
      <c r="I1052" cm="1">
        <f t="array" ref="I1052">_xlfn.IFS('Paraclinicos '!Q1050="","",'Paraclinicos '!Q1050&gt;=65,1,'Paraclinicos '!Q1050&lt;65,0)</f>
        <v>0</v>
      </c>
      <c r="J1052" cm="1">
        <f t="array" ref="J1052">_xlfn.IFS('Paraclinicos '!I1050="","",'Paraclinicos '!I1050&gt;7,1,'Paraclinicos '!I1050&lt;=7,0)</f>
        <v>1</v>
      </c>
      <c r="K1052" cm="1">
        <f t="array" ref="K1052">_xlfn.IFS('Paraclinicos '!W1050="","",'Paraclinicos '!W1050&lt;=8,1,'Paraclinicos '!W1050&gt;8,0)</f>
        <v>0</v>
      </c>
      <c r="L1052" cm="1">
        <f t="array" ref="L1052">_xlfn.IFS('Paraclinicos '!S1050="","",'Paraclinicos '!S1050&gt;=30,1,'Paraclinicos '!S1050&lt;30,0)</f>
        <v>0</v>
      </c>
      <c r="M1052" cm="1">
        <f t="array" ref="M1052">_xlfn.IFS(OR('Paraclinicos '!T1050="",'Paraclinicos '!U1050=""),"",OR('Paraclinicos '!T1050&lt;=90,'Paraclinicos '!U1050&lt;=60),1,OR('Paraclinicos '!T1050&gt;90,'Paraclinicos '!U1050&gt;60),0)</f>
        <v>0</v>
      </c>
      <c r="N1052" s="45">
        <f t="shared" si="50"/>
        <v>2</v>
      </c>
      <c r="O1052" cm="1">
        <f t="array" ref="O1052">_xlfn.IFS(OR('Paraclinicos '!M1050="",'Paraclinicos '!N1050="",'Paraclinicos '!N1050=0),"",'Paraclinicos '!M1050/'Paraclinicos '!N1050&lt;100,4,'Paraclinicos '!M1050/'Paraclinicos '!N1050&lt;200,3,'Paraclinicos '!M1050/'Paraclinicos '!N1050&lt;300,2,'Paraclinicos '!M1050/'Paraclinicos '!N1050&lt;400,1,'Paraclinicos '!M1050/'Paraclinicos '!N1050&gt;=400,0)</f>
        <v>2</v>
      </c>
      <c r="P1052" cm="1">
        <f t="array" ref="P1052">_xlfn.IFS('Paraclinicos '!C1050="","",'Paraclinicos '!C1050&lt;20,4,'Paraclinicos '!C1050&lt;50,3,'Paraclinicos '!C1050&lt;100,2,'Paraclinicos '!C1050&lt;150,1,'Paraclinicos '!C1050&gt;150,0)</f>
        <v>0</v>
      </c>
      <c r="Q1052" cm="1">
        <f t="array" ref="Q1052">_xlfn.IFS('Paraclinicos '!O1050="","",'Paraclinicos '!O1050&lt;1.2,0,'Paraclinicos '!O1050&lt;2,1,'Paraclinicos '!O1050&lt;3.5,2,'Paraclinicos '!O1050&lt;5,3,'Paraclinicos '!O1050&gt;5,4)</f>
        <v>0</v>
      </c>
      <c r="R1052" t="str" cm="1">
        <f t="array" ref="R1052">_xlfn.IFS('Paraclinicos '!J1050="","",'Paraclinicos '!J1050&lt;1.2,0,'Paraclinicos '!J1050&lt;2,1,'Paraclinicos '!J1050&lt;6,2,'Paraclinicos '!J1050&lt;12,3,'Paraclinicos '!J1050&gt;=12,4)</f>
        <v/>
      </c>
      <c r="S1052" cm="1">
        <f t="array" ref="S1052">_xlfn.IFS('Paraclinicos '!Y1050="","",'Paraclinicos '!Y1050&lt;70,1,'Paraclinicos '!Y1050&gt;=70,0)</f>
        <v>0</v>
      </c>
      <c r="T1052" cm="1">
        <f t="array" ref="T1052">_xlfn.IFS('Paraclinicos '!W1050="","",'Paraclinicos '!W1050&lt;6,4,'Paraclinicos '!W1050&lt;10,3,'Paraclinicos '!W1050&lt;13,2,'Paraclinicos '!W1050&lt;15,1,'Paraclinicos '!W1050=15,0)</f>
        <v>0</v>
      </c>
      <c r="U1052" s="54">
        <f t="shared" si="48"/>
        <v>2</v>
      </c>
      <c r="V1052" cm="1">
        <f t="array" ref="V1052">_xlfn.IFS('Paraclinicos '!S1050="","",OR('Paraclinicos '!S1050&lt;=8,'Paraclinicos '!S1050&gt;=25),3,'Paraclinicos '!S1050&lt;12,1,'Paraclinicos '!S1050&lt;21,0,'Paraclinicos '!S1050&lt;25,2)</f>
        <v>0</v>
      </c>
      <c r="W1052" t="str">
        <f>IFERROR(IF(INDEX('BD Demog para scores enalazar'!Y$2:'BD Demog para scores enalazar'!Y$3000,MATCH(Formulas!A1052,'BD Demog para scores enalazar'!A$2:'BD Demog para scores enalazar'!A$3000,0))=1,"SI","NO"),"")</f>
        <v>NO</v>
      </c>
      <c r="X1052" s="9" t="str">
        <f>IFERROR(IF(INDEX('BD Demog para scores enalazar'!AJ$2:'BD Demog para scores enalazar'!AJ$3000,MATCH(Formulas!A1052,'BD Demog para scores enalazar'!A$2:'BD Demog para scores enalazar'!A$3000,0))=1,"SI","NO"),"")</f>
        <v>NO</v>
      </c>
      <c r="Y1052" cm="1">
        <f t="array" ref="Y1052">IF(AND(W1052="NO",X1052="NO"),_xlfn.IFS('Paraclinicos '!K1050&lt;=91,3,'Paraclinicos '!K1050&lt;94,2,'Paraclinicos '!K1050&lt;96,1,'Paraclinicos '!K1050&gt;=96,0),"")</f>
        <v>3</v>
      </c>
      <c r="Z1052" t="str" cm="1">
        <f t="array" ref="Z1052">IF(OR(W1052="SI",X1052="SI"),_xlfn.IFS(OR(AND('Paraclinicos '!K1051&lt;=83),AND('Paraclinicos '!K1051&gt;=97,AA1052=2)),3,OR(AND('Paraclinicos '!K1051&lt;=86),AND('Paraclinicos '!K1051&gt;=94,AA1052=2)),2,OR(AND('Paraclinicos '!K1051&lt;=88),AND('Paraclinicos '!K1051&gt;=92,AA1052=2)),1,OR(AND('Paraclinicos '!K1051&gt;=88,'Paraclinicos '!K1051&lt;=92),AND('Paraclinicos '!K1051&gt;=93,AA1052=0)),0),"")</f>
        <v/>
      </c>
      <c r="AA1052" cm="1">
        <f t="array" ref="AA1052">_xlfn.IFS('Paraclinicos '!E1050="","",'Paraclinicos '!E1050="Oxigeno",2,'Paraclinicos '!E1050="Aire",0)</f>
        <v>2</v>
      </c>
    </row>
    <row r="1053" spans="1:27" x14ac:dyDescent="0.25">
      <c r="A1053">
        <f>'Paraclinicos '!A1051</f>
        <v>256</v>
      </c>
      <c r="B1053" s="3">
        <f>'Paraclinicos '!R1051</f>
        <v>44049</v>
      </c>
      <c r="C1053" cm="1">
        <f t="array" ref="C1053">_xlfn.IFS('Paraclinicos '!Q1051="","",'Paraclinicos '!Q1051&gt;60,3,'Paraclinicos '!Q1051&lt;=60,1)</f>
        <v>1</v>
      </c>
      <c r="D1053" t="str">
        <f>IFERROR(IF(INDEX('BD Demog para scores enalazar'!BC$2:BC$3000,MATCH(Formulas!A1053,'BD Demog para scores enalazar'!A$2:A$3000,0))=0,"SI","NO"),"")</f>
        <v>SI</v>
      </c>
      <c r="E1053" cm="1">
        <f t="array" ref="E1053">_xlfn.IFS(D1053="","",D1053="SI",4,D1053="NO",1)</f>
        <v>4</v>
      </c>
      <c r="F1053" cm="1">
        <f t="array" ref="F1053">_xlfn.IFS('Paraclinicos '!B1051="","",'Paraclinicos '!B1051&gt;1,1,'Paraclinicos '!B1051&lt;=1,3)</f>
        <v>1</v>
      </c>
      <c r="G1053" t="str" cm="1">
        <f t="array" ref="G1053">_xlfn.IFS('Paraclinicos '!D1051="","",AND('Paraclinicos '!D1051&gt;=250,'Paraclinicos '!D1051&lt;=500),2,'Paraclinicos '!D1051&gt;500,3,'Paraclinicos '!D1051&lt;250,1)</f>
        <v/>
      </c>
      <c r="H1053" s="50">
        <f t="shared" si="49"/>
        <v>6</v>
      </c>
      <c r="I1053" cm="1">
        <f t="array" ref="I1053">_xlfn.IFS('Paraclinicos '!Q1051="","",'Paraclinicos '!Q1051&gt;=65,1,'Paraclinicos '!Q1051&lt;65,0)</f>
        <v>0</v>
      </c>
      <c r="J1053" cm="1">
        <f t="array" ref="J1053">_xlfn.IFS('Paraclinicos '!I1051="","",'Paraclinicos '!I1051&gt;7,1,'Paraclinicos '!I1051&lt;=7,0)</f>
        <v>1</v>
      </c>
      <c r="K1053" cm="1">
        <f t="array" ref="K1053">_xlfn.IFS('Paraclinicos '!W1051="","",'Paraclinicos '!W1051&lt;=8,1,'Paraclinicos '!W1051&gt;8,0)</f>
        <v>1</v>
      </c>
      <c r="L1053" cm="1">
        <f t="array" ref="L1053">_xlfn.IFS('Paraclinicos '!S1051="","",'Paraclinicos '!S1051&gt;=30,1,'Paraclinicos '!S1051&lt;30,0)</f>
        <v>0</v>
      </c>
      <c r="M1053" cm="1">
        <f t="array" ref="M1053">_xlfn.IFS(OR('Paraclinicos '!T1051="",'Paraclinicos '!U1051=""),"",OR('Paraclinicos '!T1051&lt;=90,'Paraclinicos '!U1051&lt;=60),1,OR('Paraclinicos '!T1051&gt;90,'Paraclinicos '!U1051&gt;60),0)</f>
        <v>1</v>
      </c>
      <c r="N1053" s="45">
        <f t="shared" si="50"/>
        <v>4</v>
      </c>
      <c r="O1053" cm="1">
        <f t="array" ref="O1053">_xlfn.IFS(OR('Paraclinicos '!M1051="",'Paraclinicos '!N1051="",'Paraclinicos '!N1051=0),"",'Paraclinicos '!M1051/'Paraclinicos '!N1051&lt;100,4,'Paraclinicos '!M1051/'Paraclinicos '!N1051&lt;200,3,'Paraclinicos '!M1051/'Paraclinicos '!N1051&lt;300,2,'Paraclinicos '!M1051/'Paraclinicos '!N1051&lt;400,1,'Paraclinicos '!M1051/'Paraclinicos '!N1051&gt;=400,0)</f>
        <v>1</v>
      </c>
      <c r="P1053" cm="1">
        <f t="array" ref="P1053">_xlfn.IFS('Paraclinicos '!C1051="","",'Paraclinicos '!C1051&lt;20,4,'Paraclinicos '!C1051&lt;50,3,'Paraclinicos '!C1051&lt;100,2,'Paraclinicos '!C1051&lt;150,1,'Paraclinicos '!C1051&gt;150,0)</f>
        <v>0</v>
      </c>
      <c r="Q1053" cm="1">
        <f t="array" ref="Q1053">_xlfn.IFS('Paraclinicos '!O1051="","",'Paraclinicos '!O1051&lt;1.2,0,'Paraclinicos '!O1051&lt;2,1,'Paraclinicos '!O1051&lt;3.5,2,'Paraclinicos '!O1051&lt;5,3,'Paraclinicos '!O1051&gt;5,4)</f>
        <v>0</v>
      </c>
      <c r="R1053" cm="1">
        <f t="array" ref="R1053">_xlfn.IFS('Paraclinicos '!J1051="","",'Paraclinicos '!J1051&lt;1.2,0,'Paraclinicos '!J1051&lt;2,1,'Paraclinicos '!J1051&lt;6,2,'Paraclinicos '!J1051&lt;12,3,'Paraclinicos '!J1051&gt;=12,4)</f>
        <v>0</v>
      </c>
      <c r="S1053" cm="1">
        <f t="array" ref="S1053">_xlfn.IFS('Paraclinicos '!Y1051="","",'Paraclinicos '!Y1051&lt;70,1,'Paraclinicos '!Y1051&gt;=70,0)</f>
        <v>1</v>
      </c>
      <c r="T1053" cm="1">
        <f t="array" ref="T1053">_xlfn.IFS('Paraclinicos '!W1051="","",'Paraclinicos '!W1051&lt;6,4,'Paraclinicos '!W1051&lt;10,3,'Paraclinicos '!W1051&lt;13,2,'Paraclinicos '!W1051&lt;15,1,'Paraclinicos '!W1051=15,0)</f>
        <v>4</v>
      </c>
      <c r="U1053" s="54">
        <f t="shared" si="48"/>
        <v>6</v>
      </c>
      <c r="V1053" cm="1">
        <f t="array" ref="V1053">_xlfn.IFS('Paraclinicos '!S1051="","",OR('Paraclinicos '!S1051&lt;=8,'Paraclinicos '!S1051&gt;=25),3,'Paraclinicos '!S1051&lt;12,1,'Paraclinicos '!S1051&lt;21,0,'Paraclinicos '!S1051&lt;25,2)</f>
        <v>0</v>
      </c>
      <c r="W1053" t="str">
        <f>IFERROR(IF(INDEX('BD Demog para scores enalazar'!Y$2:'BD Demog para scores enalazar'!Y$3000,MATCH(Formulas!A1053,'BD Demog para scores enalazar'!A$2:'BD Demog para scores enalazar'!A$3000,0))=1,"SI","NO"),"")</f>
        <v>NO</v>
      </c>
      <c r="X1053" s="9" t="str">
        <f>IFERROR(IF(INDEX('BD Demog para scores enalazar'!AJ$2:'BD Demog para scores enalazar'!AJ$3000,MATCH(Formulas!A1053,'BD Demog para scores enalazar'!A$2:'BD Demog para scores enalazar'!A$3000,0))=1,"SI","NO"),"")</f>
        <v>NO</v>
      </c>
      <c r="Y1053" cm="1">
        <f t="array" ref="Y1053">IF(AND(W1053="NO",X1053="NO"),_xlfn.IFS('Paraclinicos '!K1051&lt;=91,3,'Paraclinicos '!K1051&lt;94,2,'Paraclinicos '!K1051&lt;96,1,'Paraclinicos '!K1051&gt;=96,0),"")</f>
        <v>1</v>
      </c>
      <c r="Z1053" t="str" cm="1">
        <f t="array" ref="Z1053">IF(OR(W1053="SI",X1053="SI"),_xlfn.IFS(OR(AND('Paraclinicos '!K1052&lt;=83),AND('Paraclinicos '!K1052&gt;=97,AA1053=2)),3,OR(AND('Paraclinicos '!K1052&lt;=86),AND('Paraclinicos '!K1052&gt;=94,AA1053=2)),2,OR(AND('Paraclinicos '!K1052&lt;=88),AND('Paraclinicos '!K1052&gt;=92,AA1053=2)),1,OR(AND('Paraclinicos '!K1052&gt;=88,'Paraclinicos '!K1052&lt;=92),AND('Paraclinicos '!K1052&gt;=93,AA1053=0)),0),"")</f>
        <v/>
      </c>
      <c r="AA1053" cm="1">
        <f t="array" ref="AA1053">_xlfn.IFS('Paraclinicos '!E1051="","",'Paraclinicos '!E1051="Oxigeno",2,'Paraclinicos '!E1051="Aire",0)</f>
        <v>2</v>
      </c>
    </row>
    <row r="1054" spans="1:27" x14ac:dyDescent="0.25">
      <c r="A1054">
        <f>'Paraclinicos '!A1052</f>
        <v>256</v>
      </c>
      <c r="B1054" s="3">
        <f>'Paraclinicos '!R1052</f>
        <v>44050</v>
      </c>
      <c r="C1054" cm="1">
        <f t="array" ref="C1054">_xlfn.IFS('Paraclinicos '!Q1052="","",'Paraclinicos '!Q1052&gt;60,3,'Paraclinicos '!Q1052&lt;=60,1)</f>
        <v>1</v>
      </c>
      <c r="D1054" t="str">
        <f>IFERROR(IF(INDEX('BD Demog para scores enalazar'!BC$2:BC$3000,MATCH(Formulas!A1054,'BD Demog para scores enalazar'!A$2:A$3000,0))=0,"SI","NO"),"")</f>
        <v>SI</v>
      </c>
      <c r="E1054" cm="1">
        <f t="array" ref="E1054">_xlfn.IFS(D1054="","",D1054="SI",4,D1054="NO",1)</f>
        <v>4</v>
      </c>
      <c r="F1054" cm="1">
        <f t="array" ref="F1054">_xlfn.IFS('Paraclinicos '!B1052="","",'Paraclinicos '!B1052&gt;1,1,'Paraclinicos '!B1052&lt;=1,3)</f>
        <v>1</v>
      </c>
      <c r="G1054" cm="1">
        <f t="array" ref="G1054">_xlfn.IFS('Paraclinicos '!D1052="","",AND('Paraclinicos '!D1052&gt;=250,'Paraclinicos '!D1052&lt;=500),2,'Paraclinicos '!D1052&gt;500,3,'Paraclinicos '!D1052&lt;250,1)</f>
        <v>1</v>
      </c>
      <c r="H1054" s="50">
        <f t="shared" si="49"/>
        <v>7</v>
      </c>
      <c r="I1054" cm="1">
        <f t="array" ref="I1054">_xlfn.IFS('Paraclinicos '!Q1052="","",'Paraclinicos '!Q1052&gt;=65,1,'Paraclinicos '!Q1052&lt;65,0)</f>
        <v>0</v>
      </c>
      <c r="J1054" cm="1">
        <f t="array" ref="J1054">_xlfn.IFS('Paraclinicos '!I1052="","",'Paraclinicos '!I1052&gt;7,1,'Paraclinicos '!I1052&lt;=7,0)</f>
        <v>1</v>
      </c>
      <c r="K1054" cm="1">
        <f t="array" ref="K1054">_xlfn.IFS('Paraclinicos '!W1052="","",'Paraclinicos '!W1052&lt;=8,1,'Paraclinicos '!W1052&gt;8,0)</f>
        <v>0</v>
      </c>
      <c r="L1054" cm="1">
        <f t="array" ref="L1054">_xlfn.IFS('Paraclinicos '!S1052="","",'Paraclinicos '!S1052&gt;=30,1,'Paraclinicos '!S1052&lt;30,0)</f>
        <v>0</v>
      </c>
      <c r="M1054" cm="1">
        <f t="array" ref="M1054">_xlfn.IFS(OR('Paraclinicos '!T1052="",'Paraclinicos '!U1052=""),"",OR('Paraclinicos '!T1052&lt;=90,'Paraclinicos '!U1052&lt;=60),1,OR('Paraclinicos '!T1052&gt;90,'Paraclinicos '!U1052&gt;60),0)</f>
        <v>1</v>
      </c>
      <c r="N1054" s="45">
        <f t="shared" si="50"/>
        <v>5</v>
      </c>
      <c r="O1054" cm="1">
        <f t="array" ref="O1054">_xlfn.IFS(OR('Paraclinicos '!M1052="",'Paraclinicos '!N1052="",'Paraclinicos '!N1052=0),"",'Paraclinicos '!M1052/'Paraclinicos '!N1052&lt;100,4,'Paraclinicos '!M1052/'Paraclinicos '!N1052&lt;200,3,'Paraclinicos '!M1052/'Paraclinicos '!N1052&lt;300,2,'Paraclinicos '!M1052/'Paraclinicos '!N1052&lt;400,1,'Paraclinicos '!M1052/'Paraclinicos '!N1052&gt;=400,0)</f>
        <v>2</v>
      </c>
      <c r="P1054" cm="1">
        <f t="array" ref="P1054">_xlfn.IFS('Paraclinicos '!C1052="","",'Paraclinicos '!C1052&lt;20,4,'Paraclinicos '!C1052&lt;50,3,'Paraclinicos '!C1052&lt;100,2,'Paraclinicos '!C1052&lt;150,1,'Paraclinicos '!C1052&gt;150,0)</f>
        <v>0</v>
      </c>
      <c r="Q1054" cm="1">
        <f t="array" ref="Q1054">_xlfn.IFS('Paraclinicos '!O1052="","",'Paraclinicos '!O1052&lt;1.2,0,'Paraclinicos '!O1052&lt;2,1,'Paraclinicos '!O1052&lt;3.5,2,'Paraclinicos '!O1052&lt;5,3,'Paraclinicos '!O1052&gt;5,4)</f>
        <v>0</v>
      </c>
      <c r="R1054" cm="1">
        <f t="array" ref="R1054">_xlfn.IFS('Paraclinicos '!J1052="","",'Paraclinicos '!J1052&lt;1.2,0,'Paraclinicos '!J1052&lt;2,1,'Paraclinicos '!J1052&lt;6,2,'Paraclinicos '!J1052&lt;12,3,'Paraclinicos '!J1052&gt;=12,4)</f>
        <v>0</v>
      </c>
      <c r="S1054" cm="1">
        <f t="array" ref="S1054">_xlfn.IFS('Paraclinicos '!Y1052="","",'Paraclinicos '!Y1052&lt;70,1,'Paraclinicos '!Y1052&gt;=70,0)</f>
        <v>0</v>
      </c>
      <c r="T1054" cm="1">
        <f t="array" ref="T1054">_xlfn.IFS('Paraclinicos '!W1052="","",'Paraclinicos '!W1052&lt;6,4,'Paraclinicos '!W1052&lt;10,3,'Paraclinicos '!W1052&lt;13,2,'Paraclinicos '!W1052&lt;15,1,'Paraclinicos '!W1052=15,0)</f>
        <v>0</v>
      </c>
      <c r="U1054" s="54">
        <f t="shared" si="48"/>
        <v>2</v>
      </c>
      <c r="V1054" cm="1">
        <f t="array" ref="V1054">_xlfn.IFS('Paraclinicos '!S1052="","",OR('Paraclinicos '!S1052&lt;=8,'Paraclinicos '!S1052&gt;=25),3,'Paraclinicos '!S1052&lt;12,1,'Paraclinicos '!S1052&lt;21,0,'Paraclinicos '!S1052&lt;25,2)</f>
        <v>0</v>
      </c>
      <c r="W1054" t="str">
        <f>IFERROR(IF(INDEX('BD Demog para scores enalazar'!Y$2:'BD Demog para scores enalazar'!Y$3000,MATCH(Formulas!A1054,'BD Demog para scores enalazar'!A$2:'BD Demog para scores enalazar'!A$3000,0))=1,"SI","NO"),"")</f>
        <v>NO</v>
      </c>
      <c r="X1054" s="9" t="str">
        <f>IFERROR(IF(INDEX('BD Demog para scores enalazar'!AJ$2:'BD Demog para scores enalazar'!AJ$3000,MATCH(Formulas!A1054,'BD Demog para scores enalazar'!A$2:'BD Demog para scores enalazar'!A$3000,0))=1,"SI","NO"),"")</f>
        <v>NO</v>
      </c>
      <c r="Y1054" cm="1">
        <f t="array" ref="Y1054">IF(AND(W1054="NO",X1054="NO"),_xlfn.IFS('Paraclinicos '!K1052&lt;=91,3,'Paraclinicos '!K1052&lt;94,2,'Paraclinicos '!K1052&lt;96,1,'Paraclinicos '!K1052&gt;=96,0),"")</f>
        <v>3</v>
      </c>
      <c r="Z1054" t="str" cm="1">
        <f t="array" ref="Z1054">IF(OR(W1054="SI",X1054="SI"),_xlfn.IFS(OR(AND('Paraclinicos '!K1053&lt;=83),AND('Paraclinicos '!K1053&gt;=97,AA1054=2)),3,OR(AND('Paraclinicos '!K1053&lt;=86),AND('Paraclinicos '!K1053&gt;=94,AA1054=2)),2,OR(AND('Paraclinicos '!K1053&lt;=88),AND('Paraclinicos '!K1053&gt;=92,AA1054=2)),1,OR(AND('Paraclinicos '!K1053&gt;=88,'Paraclinicos '!K1053&lt;=92),AND('Paraclinicos '!K1053&gt;=93,AA1054=0)),0),"")</f>
        <v/>
      </c>
      <c r="AA1054" cm="1">
        <f t="array" ref="AA1054">_xlfn.IFS('Paraclinicos '!E1052="","",'Paraclinicos '!E1052="Oxigeno",2,'Paraclinicos '!E1052="Aire",0)</f>
        <v>2</v>
      </c>
    </row>
    <row r="1055" spans="1:27" x14ac:dyDescent="0.25">
      <c r="A1055">
        <f>'Paraclinicos '!A1053</f>
        <v>256</v>
      </c>
      <c r="B1055" s="3">
        <f>'Paraclinicos '!R1053</f>
        <v>44051</v>
      </c>
      <c r="C1055" cm="1">
        <f t="array" ref="C1055">_xlfn.IFS('Paraclinicos '!Q1053="","",'Paraclinicos '!Q1053&gt;60,3,'Paraclinicos '!Q1053&lt;=60,1)</f>
        <v>1</v>
      </c>
      <c r="D1055" t="str">
        <f>IFERROR(IF(INDEX('BD Demog para scores enalazar'!BC$2:BC$3000,MATCH(Formulas!A1055,'BD Demog para scores enalazar'!A$2:A$3000,0))=0,"SI","NO"),"")</f>
        <v>SI</v>
      </c>
      <c r="E1055" cm="1">
        <f t="array" ref="E1055">_xlfn.IFS(D1055="","",D1055="SI",4,D1055="NO",1)</f>
        <v>4</v>
      </c>
      <c r="F1055" cm="1">
        <f t="array" ref="F1055">_xlfn.IFS('Paraclinicos '!B1053="","",'Paraclinicos '!B1053&gt;1,1,'Paraclinicos '!B1053&lt;=1,3)</f>
        <v>1</v>
      </c>
      <c r="G1055" cm="1">
        <f t="array" ref="G1055">_xlfn.IFS('Paraclinicos '!D1053="","",AND('Paraclinicos '!D1053&gt;=250,'Paraclinicos '!D1053&lt;=500),2,'Paraclinicos '!D1053&gt;500,3,'Paraclinicos '!D1053&lt;250,1)</f>
        <v>1</v>
      </c>
      <c r="H1055" s="50">
        <f t="shared" si="49"/>
        <v>7</v>
      </c>
      <c r="I1055" cm="1">
        <f t="array" ref="I1055">_xlfn.IFS('Paraclinicos '!Q1053="","",'Paraclinicos '!Q1053&gt;=65,1,'Paraclinicos '!Q1053&lt;65,0)</f>
        <v>0</v>
      </c>
      <c r="J1055" cm="1">
        <f t="array" ref="J1055">_xlfn.IFS('Paraclinicos '!I1053="","",'Paraclinicos '!I1053&gt;7,1,'Paraclinicos '!I1053&lt;=7,0)</f>
        <v>1</v>
      </c>
      <c r="K1055" cm="1">
        <f t="array" ref="K1055">_xlfn.IFS('Paraclinicos '!W1053="","",'Paraclinicos '!W1053&lt;=8,1,'Paraclinicos '!W1053&gt;8,0)</f>
        <v>0</v>
      </c>
      <c r="L1055" cm="1">
        <f t="array" ref="L1055">_xlfn.IFS('Paraclinicos '!S1053="","",'Paraclinicos '!S1053&gt;=30,1,'Paraclinicos '!S1053&lt;30,0)</f>
        <v>0</v>
      </c>
      <c r="M1055" cm="1">
        <f t="array" ref="M1055">_xlfn.IFS(OR('Paraclinicos '!T1053="",'Paraclinicos '!U1053=""),"",OR('Paraclinicos '!T1053&lt;=90,'Paraclinicos '!U1053&lt;=60),1,OR('Paraclinicos '!T1053&gt;90,'Paraclinicos '!U1053&gt;60),0)</f>
        <v>0</v>
      </c>
      <c r="N1055" s="45">
        <f t="shared" si="50"/>
        <v>3</v>
      </c>
      <c r="O1055" cm="1">
        <f t="array" ref="O1055">_xlfn.IFS(OR('Paraclinicos '!M1053="",'Paraclinicos '!N1053="",'Paraclinicos '!N1053=0),"",'Paraclinicos '!M1053/'Paraclinicos '!N1053&lt;100,4,'Paraclinicos '!M1053/'Paraclinicos '!N1053&lt;200,3,'Paraclinicos '!M1053/'Paraclinicos '!N1053&lt;300,2,'Paraclinicos '!M1053/'Paraclinicos '!N1053&lt;400,1,'Paraclinicos '!M1053/'Paraclinicos '!N1053&gt;=400,0)</f>
        <v>2</v>
      </c>
      <c r="P1055" cm="1">
        <f t="array" ref="P1055">_xlfn.IFS('Paraclinicos '!C1053="","",'Paraclinicos '!C1053&lt;20,4,'Paraclinicos '!C1053&lt;50,3,'Paraclinicos '!C1053&lt;100,2,'Paraclinicos '!C1053&lt;150,1,'Paraclinicos '!C1053&gt;150,0)</f>
        <v>0</v>
      </c>
      <c r="Q1055" cm="1">
        <f t="array" ref="Q1055">_xlfn.IFS('Paraclinicos '!O1053="","",'Paraclinicos '!O1053&lt;1.2,0,'Paraclinicos '!O1053&lt;2,1,'Paraclinicos '!O1053&lt;3.5,2,'Paraclinicos '!O1053&lt;5,3,'Paraclinicos '!O1053&gt;5,4)</f>
        <v>0</v>
      </c>
      <c r="R1055" cm="1">
        <f t="array" ref="R1055">_xlfn.IFS('Paraclinicos '!J1053="","",'Paraclinicos '!J1053&lt;1.2,0,'Paraclinicos '!J1053&lt;2,1,'Paraclinicos '!J1053&lt;6,2,'Paraclinicos '!J1053&lt;12,3,'Paraclinicos '!J1053&gt;=12,4)</f>
        <v>0</v>
      </c>
      <c r="S1055" cm="1">
        <f t="array" ref="S1055">_xlfn.IFS('Paraclinicos '!Y1053="","",'Paraclinicos '!Y1053&lt;70,1,'Paraclinicos '!Y1053&gt;=70,0)</f>
        <v>0</v>
      </c>
      <c r="T1055" cm="1">
        <f t="array" ref="T1055">_xlfn.IFS('Paraclinicos '!W1053="","",'Paraclinicos '!W1053&lt;6,4,'Paraclinicos '!W1053&lt;10,3,'Paraclinicos '!W1053&lt;13,2,'Paraclinicos '!W1053&lt;15,1,'Paraclinicos '!W1053=15,0)</f>
        <v>0</v>
      </c>
      <c r="U1055" s="54">
        <f t="shared" si="48"/>
        <v>2</v>
      </c>
      <c r="V1055" cm="1">
        <f t="array" ref="V1055">_xlfn.IFS('Paraclinicos '!S1053="","",OR('Paraclinicos '!S1053&lt;=8,'Paraclinicos '!S1053&gt;=25),3,'Paraclinicos '!S1053&lt;12,1,'Paraclinicos '!S1053&lt;21,0,'Paraclinicos '!S1053&lt;25,2)</f>
        <v>1</v>
      </c>
      <c r="W1055" t="str">
        <f>IFERROR(IF(INDEX('BD Demog para scores enalazar'!Y$2:'BD Demog para scores enalazar'!Y$3000,MATCH(Formulas!A1055,'BD Demog para scores enalazar'!A$2:'BD Demog para scores enalazar'!A$3000,0))=1,"SI","NO"),"")</f>
        <v>NO</v>
      </c>
      <c r="X1055" s="9" t="str">
        <f>IFERROR(IF(INDEX('BD Demog para scores enalazar'!AJ$2:'BD Demog para scores enalazar'!AJ$3000,MATCH(Formulas!A1055,'BD Demog para scores enalazar'!A$2:'BD Demog para scores enalazar'!A$3000,0))=1,"SI","NO"),"")</f>
        <v>NO</v>
      </c>
      <c r="Y1055" cm="1">
        <f t="array" ref="Y1055">IF(AND(W1055="NO",X1055="NO"),_xlfn.IFS('Paraclinicos '!K1053&lt;=91,3,'Paraclinicos '!K1053&lt;94,2,'Paraclinicos '!K1053&lt;96,1,'Paraclinicos '!K1053&gt;=96,0),"")</f>
        <v>2</v>
      </c>
      <c r="Z1055" t="str" cm="1">
        <f t="array" ref="Z1055">IF(OR(W1055="SI",X1055="SI"),_xlfn.IFS(OR(AND('Paraclinicos '!K1054&lt;=83),AND('Paraclinicos '!K1054&gt;=97,AA1055=2)),3,OR(AND('Paraclinicos '!K1054&lt;=86),AND('Paraclinicos '!K1054&gt;=94,AA1055=2)),2,OR(AND('Paraclinicos '!K1054&lt;=88),AND('Paraclinicos '!K1054&gt;=92,AA1055=2)),1,OR(AND('Paraclinicos '!K1054&gt;=88,'Paraclinicos '!K1054&lt;=92),AND('Paraclinicos '!K1054&gt;=93,AA1055=0)),0),"")</f>
        <v/>
      </c>
      <c r="AA1055" cm="1">
        <f t="array" ref="AA1055">_xlfn.IFS('Paraclinicos '!E1053="","",'Paraclinicos '!E1053="Oxigeno",2,'Paraclinicos '!E1053="Aire",0)</f>
        <v>2</v>
      </c>
    </row>
    <row r="1056" spans="1:27" x14ac:dyDescent="0.25">
      <c r="A1056">
        <f>'Paraclinicos '!A1054</f>
        <v>256</v>
      </c>
      <c r="B1056" s="3">
        <f>'Paraclinicos '!R1054</f>
        <v>44052</v>
      </c>
      <c r="C1056" cm="1">
        <f t="array" ref="C1056">_xlfn.IFS('Paraclinicos '!Q1054="","",'Paraclinicos '!Q1054&gt;60,3,'Paraclinicos '!Q1054&lt;=60,1)</f>
        <v>1</v>
      </c>
      <c r="D1056" t="str">
        <f>IFERROR(IF(INDEX('BD Demog para scores enalazar'!BC$2:BC$3000,MATCH(Formulas!A1056,'BD Demog para scores enalazar'!A$2:A$3000,0))=0,"SI","NO"),"")</f>
        <v>SI</v>
      </c>
      <c r="E1056" cm="1">
        <f t="array" ref="E1056">_xlfn.IFS(D1056="","",D1056="SI",4,D1056="NO",1)</f>
        <v>4</v>
      </c>
      <c r="F1056" cm="1">
        <f t="array" ref="F1056">_xlfn.IFS('Paraclinicos '!B1054="","",'Paraclinicos '!B1054&gt;1,1,'Paraclinicos '!B1054&lt;=1,3)</f>
        <v>1</v>
      </c>
      <c r="G1056" t="str" cm="1">
        <f t="array" ref="G1056">_xlfn.IFS('Paraclinicos '!D1054="","",AND('Paraclinicos '!D1054&gt;=250,'Paraclinicos '!D1054&lt;=500),2,'Paraclinicos '!D1054&gt;500,3,'Paraclinicos '!D1054&lt;250,1)</f>
        <v/>
      </c>
      <c r="H1056" s="50">
        <f t="shared" si="49"/>
        <v>6</v>
      </c>
      <c r="I1056" cm="1">
        <f t="array" ref="I1056">_xlfn.IFS('Paraclinicos '!Q1054="","",'Paraclinicos '!Q1054&gt;=65,1,'Paraclinicos '!Q1054&lt;65,0)</f>
        <v>0</v>
      </c>
      <c r="J1056" t="str" cm="1">
        <f t="array" ref="J1056">_xlfn.IFS('Paraclinicos '!I1054="","",'Paraclinicos '!I1054&gt;7,1,'Paraclinicos '!I1054&lt;=7,0)</f>
        <v/>
      </c>
      <c r="K1056" cm="1">
        <f t="array" ref="K1056">_xlfn.IFS('Paraclinicos '!W1054="","",'Paraclinicos '!W1054&lt;=8,1,'Paraclinicos '!W1054&gt;8,0)</f>
        <v>1</v>
      </c>
      <c r="L1056" cm="1">
        <f t="array" ref="L1056">_xlfn.IFS('Paraclinicos '!S1054="","",'Paraclinicos '!S1054&gt;=30,1,'Paraclinicos '!S1054&lt;30,0)</f>
        <v>0</v>
      </c>
      <c r="M1056" cm="1">
        <f t="array" ref="M1056">_xlfn.IFS(OR('Paraclinicos '!T1054="",'Paraclinicos '!U1054=""),"",OR('Paraclinicos '!T1054&lt;=90,'Paraclinicos '!U1054&lt;=60),1,OR('Paraclinicos '!T1054&gt;90,'Paraclinicos '!U1054&gt;60),0)</f>
        <v>0</v>
      </c>
      <c r="N1056" s="45">
        <f t="shared" si="50"/>
        <v>2</v>
      </c>
      <c r="O1056" cm="1">
        <f t="array" ref="O1056">_xlfn.IFS(OR('Paraclinicos '!M1054="",'Paraclinicos '!N1054="",'Paraclinicos '!N1054=0),"",'Paraclinicos '!M1054/'Paraclinicos '!N1054&lt;100,4,'Paraclinicos '!M1054/'Paraclinicos '!N1054&lt;200,3,'Paraclinicos '!M1054/'Paraclinicos '!N1054&lt;300,2,'Paraclinicos '!M1054/'Paraclinicos '!N1054&lt;400,1,'Paraclinicos '!M1054/'Paraclinicos '!N1054&gt;=400,0)</f>
        <v>2</v>
      </c>
      <c r="P1056" cm="1">
        <f t="array" ref="P1056">_xlfn.IFS('Paraclinicos '!C1054="","",'Paraclinicos '!C1054&lt;20,4,'Paraclinicos '!C1054&lt;50,3,'Paraclinicos '!C1054&lt;100,2,'Paraclinicos '!C1054&lt;150,1,'Paraclinicos '!C1054&gt;150,0)</f>
        <v>0</v>
      </c>
      <c r="Q1056" cm="1">
        <f t="array" ref="Q1056">_xlfn.IFS('Paraclinicos '!O1054="","",'Paraclinicos '!O1054&lt;1.2,0,'Paraclinicos '!O1054&lt;2,1,'Paraclinicos '!O1054&lt;3.5,2,'Paraclinicos '!O1054&lt;5,3,'Paraclinicos '!O1054&gt;5,4)</f>
        <v>0</v>
      </c>
      <c r="R1056" t="str" cm="1">
        <f t="array" ref="R1056">_xlfn.IFS('Paraclinicos '!J1054="","",'Paraclinicos '!J1054&lt;1.2,0,'Paraclinicos '!J1054&lt;2,1,'Paraclinicos '!J1054&lt;6,2,'Paraclinicos '!J1054&lt;12,3,'Paraclinicos '!J1054&gt;=12,4)</f>
        <v/>
      </c>
      <c r="S1056" cm="1">
        <f t="array" ref="S1056">_xlfn.IFS('Paraclinicos '!Y1054="","",'Paraclinicos '!Y1054&lt;70,1,'Paraclinicos '!Y1054&gt;=70,0)</f>
        <v>0</v>
      </c>
      <c r="T1056" cm="1">
        <f t="array" ref="T1056">_xlfn.IFS('Paraclinicos '!W1054="","",'Paraclinicos '!W1054&lt;6,4,'Paraclinicos '!W1054&lt;10,3,'Paraclinicos '!W1054&lt;13,2,'Paraclinicos '!W1054&lt;15,1,'Paraclinicos '!W1054=15,0)</f>
        <v>4</v>
      </c>
      <c r="U1056" s="54">
        <f t="shared" si="48"/>
        <v>6</v>
      </c>
      <c r="V1056" cm="1">
        <f t="array" ref="V1056">_xlfn.IFS('Paraclinicos '!S1054="","",OR('Paraclinicos '!S1054&lt;=8,'Paraclinicos '!S1054&gt;=25),3,'Paraclinicos '!S1054&lt;12,1,'Paraclinicos '!S1054&lt;21,0,'Paraclinicos '!S1054&lt;25,2)</f>
        <v>0</v>
      </c>
      <c r="W1056" t="str">
        <f>IFERROR(IF(INDEX('BD Demog para scores enalazar'!Y$2:'BD Demog para scores enalazar'!Y$3000,MATCH(Formulas!A1056,'BD Demog para scores enalazar'!A$2:'BD Demog para scores enalazar'!A$3000,0))=1,"SI","NO"),"")</f>
        <v>NO</v>
      </c>
      <c r="X1056" s="9" t="str">
        <f>IFERROR(IF(INDEX('BD Demog para scores enalazar'!AJ$2:'BD Demog para scores enalazar'!AJ$3000,MATCH(Formulas!A1056,'BD Demog para scores enalazar'!A$2:'BD Demog para scores enalazar'!A$3000,0))=1,"SI","NO"),"")</f>
        <v>NO</v>
      </c>
      <c r="Y1056" cm="1">
        <f t="array" ref="Y1056">IF(AND(W1056="NO",X1056="NO"),_xlfn.IFS('Paraclinicos '!K1054&lt;=91,3,'Paraclinicos '!K1054&lt;94,2,'Paraclinicos '!K1054&lt;96,1,'Paraclinicos '!K1054&gt;=96,0),"")</f>
        <v>3</v>
      </c>
      <c r="Z1056" t="str" cm="1">
        <f t="array" ref="Z1056">IF(OR(W1056="SI",X1056="SI"),_xlfn.IFS(OR(AND('Paraclinicos '!K1055&lt;=83),AND('Paraclinicos '!K1055&gt;=97,AA1056=2)),3,OR(AND('Paraclinicos '!K1055&lt;=86),AND('Paraclinicos '!K1055&gt;=94,AA1056=2)),2,OR(AND('Paraclinicos '!K1055&lt;=88),AND('Paraclinicos '!K1055&gt;=92,AA1056=2)),1,OR(AND('Paraclinicos '!K1055&gt;=88,'Paraclinicos '!K1055&lt;=92),AND('Paraclinicos '!K1055&gt;=93,AA1056=0)),0),"")</f>
        <v/>
      </c>
      <c r="AA1056" cm="1">
        <f t="array" ref="AA1056">_xlfn.IFS('Paraclinicos '!E1054="","",'Paraclinicos '!E1054="Oxigeno",2,'Paraclinicos '!E1054="Aire",0)</f>
        <v>2</v>
      </c>
    </row>
    <row r="1057" spans="1:27" x14ac:dyDescent="0.25">
      <c r="A1057">
        <f>'Paraclinicos '!A1055</f>
        <v>256</v>
      </c>
      <c r="B1057" s="3">
        <f>'Paraclinicos '!R1055</f>
        <v>44054</v>
      </c>
      <c r="C1057" cm="1">
        <f t="array" ref="C1057">_xlfn.IFS('Paraclinicos '!Q1055="","",'Paraclinicos '!Q1055&gt;60,3,'Paraclinicos '!Q1055&lt;=60,1)</f>
        <v>1</v>
      </c>
      <c r="D1057" t="str">
        <f>IFERROR(IF(INDEX('BD Demog para scores enalazar'!BC$2:BC$3000,MATCH(Formulas!A1057,'BD Demog para scores enalazar'!A$2:A$3000,0))=0,"SI","NO"),"")</f>
        <v>SI</v>
      </c>
      <c r="E1057" cm="1">
        <f t="array" ref="E1057">_xlfn.IFS(D1057="","",D1057="SI",4,D1057="NO",1)</f>
        <v>4</v>
      </c>
      <c r="F1057" cm="1">
        <f t="array" ref="F1057">_xlfn.IFS('Paraclinicos '!B1055="","",'Paraclinicos '!B1055&gt;1,1,'Paraclinicos '!B1055&lt;=1,3)</f>
        <v>1</v>
      </c>
      <c r="G1057" t="str" cm="1">
        <f t="array" ref="G1057">_xlfn.IFS('Paraclinicos '!D1055="","",AND('Paraclinicos '!D1055&gt;=250,'Paraclinicos '!D1055&lt;=500),2,'Paraclinicos '!D1055&gt;500,3,'Paraclinicos '!D1055&lt;250,1)</f>
        <v/>
      </c>
      <c r="H1057" s="50">
        <f t="shared" si="49"/>
        <v>6</v>
      </c>
      <c r="I1057" cm="1">
        <f t="array" ref="I1057">_xlfn.IFS('Paraclinicos '!Q1055="","",'Paraclinicos '!Q1055&gt;=65,1,'Paraclinicos '!Q1055&lt;65,0)</f>
        <v>0</v>
      </c>
      <c r="J1057" t="str" cm="1">
        <f t="array" ref="J1057">_xlfn.IFS('Paraclinicos '!I1055="","",'Paraclinicos '!I1055&gt;7,1,'Paraclinicos '!I1055&lt;=7,0)</f>
        <v/>
      </c>
      <c r="K1057" cm="1">
        <f t="array" ref="K1057">_xlfn.IFS('Paraclinicos '!W1055="","",'Paraclinicos '!W1055&lt;=8,1,'Paraclinicos '!W1055&gt;8,0)</f>
        <v>1</v>
      </c>
      <c r="L1057" cm="1">
        <f t="array" ref="L1057">_xlfn.IFS('Paraclinicos '!S1055="","",'Paraclinicos '!S1055&gt;=30,1,'Paraclinicos '!S1055&lt;30,0)</f>
        <v>0</v>
      </c>
      <c r="M1057" cm="1">
        <f t="array" ref="M1057">_xlfn.IFS(OR('Paraclinicos '!T1055="",'Paraclinicos '!U1055=""),"",OR('Paraclinicos '!T1055&lt;=90,'Paraclinicos '!U1055&lt;=60),1,OR('Paraclinicos '!T1055&gt;90,'Paraclinicos '!U1055&gt;60),0)</f>
        <v>1</v>
      </c>
      <c r="N1057" s="45">
        <f t="shared" si="50"/>
        <v>3</v>
      </c>
      <c r="O1057" cm="1">
        <f t="array" ref="O1057">_xlfn.IFS(OR('Paraclinicos '!M1055="",'Paraclinicos '!N1055="",'Paraclinicos '!N1055=0),"",'Paraclinicos '!M1055/'Paraclinicos '!N1055&lt;100,4,'Paraclinicos '!M1055/'Paraclinicos '!N1055&lt;200,3,'Paraclinicos '!M1055/'Paraclinicos '!N1055&lt;300,2,'Paraclinicos '!M1055/'Paraclinicos '!N1055&lt;400,1,'Paraclinicos '!M1055/'Paraclinicos '!N1055&gt;=400,0)</f>
        <v>1</v>
      </c>
      <c r="P1057" cm="1">
        <f t="array" ref="P1057">_xlfn.IFS('Paraclinicos '!C1055="","",'Paraclinicos '!C1055&lt;20,4,'Paraclinicos '!C1055&lt;50,3,'Paraclinicos '!C1055&lt;100,2,'Paraclinicos '!C1055&lt;150,1,'Paraclinicos '!C1055&gt;150,0)</f>
        <v>0</v>
      </c>
      <c r="Q1057" cm="1">
        <f t="array" ref="Q1057">_xlfn.IFS('Paraclinicos '!O1055="","",'Paraclinicos '!O1055&lt;1.2,0,'Paraclinicos '!O1055&lt;2,1,'Paraclinicos '!O1055&lt;3.5,2,'Paraclinicos '!O1055&lt;5,3,'Paraclinicos '!O1055&gt;5,4)</f>
        <v>0</v>
      </c>
      <c r="R1057" t="str" cm="1">
        <f t="array" ref="R1057">_xlfn.IFS('Paraclinicos '!J1055="","",'Paraclinicos '!J1055&lt;1.2,0,'Paraclinicos '!J1055&lt;2,1,'Paraclinicos '!J1055&lt;6,2,'Paraclinicos '!J1055&lt;12,3,'Paraclinicos '!J1055&gt;=12,4)</f>
        <v/>
      </c>
      <c r="S1057" cm="1">
        <f t="array" ref="S1057">_xlfn.IFS('Paraclinicos '!Y1055="","",'Paraclinicos '!Y1055&lt;70,1,'Paraclinicos '!Y1055&gt;=70,0)</f>
        <v>0</v>
      </c>
      <c r="T1057" cm="1">
        <f t="array" ref="T1057">_xlfn.IFS('Paraclinicos '!W1055="","",'Paraclinicos '!W1055&lt;6,4,'Paraclinicos '!W1055&lt;10,3,'Paraclinicos '!W1055&lt;13,2,'Paraclinicos '!W1055&lt;15,1,'Paraclinicos '!W1055=15,0)</f>
        <v>4</v>
      </c>
      <c r="U1057" s="54">
        <f t="shared" si="48"/>
        <v>5</v>
      </c>
      <c r="V1057" cm="1">
        <f t="array" ref="V1057">_xlfn.IFS('Paraclinicos '!S1055="","",OR('Paraclinicos '!S1055&lt;=8,'Paraclinicos '!S1055&gt;=25),3,'Paraclinicos '!S1055&lt;12,1,'Paraclinicos '!S1055&lt;21,0,'Paraclinicos '!S1055&lt;25,2)</f>
        <v>2</v>
      </c>
      <c r="W1057" t="str">
        <f>IFERROR(IF(INDEX('BD Demog para scores enalazar'!Y$2:'BD Demog para scores enalazar'!Y$3000,MATCH(Formulas!A1057,'BD Demog para scores enalazar'!A$2:'BD Demog para scores enalazar'!A$3000,0))=1,"SI","NO"),"")</f>
        <v>NO</v>
      </c>
      <c r="X1057" s="9" t="str">
        <f>IFERROR(IF(INDEX('BD Demog para scores enalazar'!AJ$2:'BD Demog para scores enalazar'!AJ$3000,MATCH(Formulas!A1057,'BD Demog para scores enalazar'!A$2:'BD Demog para scores enalazar'!A$3000,0))=1,"SI","NO"),"")</f>
        <v>NO</v>
      </c>
      <c r="Y1057" cm="1">
        <f t="array" ref="Y1057">IF(AND(W1057="NO",X1057="NO"),_xlfn.IFS('Paraclinicos '!K1055&lt;=91,3,'Paraclinicos '!K1055&lt;94,2,'Paraclinicos '!K1055&lt;96,1,'Paraclinicos '!K1055&gt;=96,0),"")</f>
        <v>1</v>
      </c>
      <c r="Z1057" t="str" cm="1">
        <f t="array" ref="Z1057">IF(OR(W1057="SI",X1057="SI"),_xlfn.IFS(OR(AND('Paraclinicos '!K1056&lt;=83),AND('Paraclinicos '!K1056&gt;=97,AA1057=2)),3,OR(AND('Paraclinicos '!K1056&lt;=86),AND('Paraclinicos '!K1056&gt;=94,AA1057=2)),2,OR(AND('Paraclinicos '!K1056&lt;=88),AND('Paraclinicos '!K1056&gt;=92,AA1057=2)),1,OR(AND('Paraclinicos '!K1056&gt;=88,'Paraclinicos '!K1056&lt;=92),AND('Paraclinicos '!K1056&gt;=93,AA1057=0)),0),"")</f>
        <v/>
      </c>
      <c r="AA1057" cm="1">
        <f t="array" ref="AA1057">_xlfn.IFS('Paraclinicos '!E1055="","",'Paraclinicos '!E1055="Oxigeno",2,'Paraclinicos '!E1055="Aire",0)</f>
        <v>2</v>
      </c>
    </row>
    <row r="1058" spans="1:27" x14ac:dyDescent="0.25">
      <c r="A1058">
        <f>'Paraclinicos '!A1056</f>
        <v>256</v>
      </c>
      <c r="B1058" s="3">
        <f>'Paraclinicos '!R1056</f>
        <v>44056</v>
      </c>
      <c r="C1058" cm="1">
        <f t="array" ref="C1058">_xlfn.IFS('Paraclinicos '!Q1056="","",'Paraclinicos '!Q1056&gt;60,3,'Paraclinicos '!Q1056&lt;=60,1)</f>
        <v>1</v>
      </c>
      <c r="D1058" t="str">
        <f>IFERROR(IF(INDEX('BD Demog para scores enalazar'!BC$2:BC$3000,MATCH(Formulas!A1058,'BD Demog para scores enalazar'!A$2:A$3000,0))=0,"SI","NO"),"")</f>
        <v>SI</v>
      </c>
      <c r="E1058" cm="1">
        <f t="array" ref="E1058">_xlfn.IFS(D1058="","",D1058="SI",4,D1058="NO",1)</f>
        <v>4</v>
      </c>
      <c r="F1058" cm="1">
        <f t="array" ref="F1058">_xlfn.IFS('Paraclinicos '!B1056="","",'Paraclinicos '!B1056&gt;1,1,'Paraclinicos '!B1056&lt;=1,3)</f>
        <v>1</v>
      </c>
      <c r="G1058" t="str" cm="1">
        <f t="array" ref="G1058">_xlfn.IFS('Paraclinicos '!D1056="","",AND('Paraclinicos '!D1056&gt;=250,'Paraclinicos '!D1056&lt;=500),2,'Paraclinicos '!D1056&gt;500,3,'Paraclinicos '!D1056&lt;250,1)</f>
        <v/>
      </c>
      <c r="H1058" s="50">
        <f t="shared" si="49"/>
        <v>6</v>
      </c>
      <c r="I1058" cm="1">
        <f t="array" ref="I1058">_xlfn.IFS('Paraclinicos '!Q1056="","",'Paraclinicos '!Q1056&gt;=65,1,'Paraclinicos '!Q1056&lt;65,0)</f>
        <v>0</v>
      </c>
      <c r="J1058" cm="1">
        <f t="array" ref="J1058">_xlfn.IFS('Paraclinicos '!I1056="","",'Paraclinicos '!I1056&gt;7,1,'Paraclinicos '!I1056&lt;=7,0)</f>
        <v>1</v>
      </c>
      <c r="K1058" cm="1">
        <f t="array" ref="K1058">_xlfn.IFS('Paraclinicos '!W1056="","",'Paraclinicos '!W1056&lt;=8,1,'Paraclinicos '!W1056&gt;8,0)</f>
        <v>1</v>
      </c>
      <c r="L1058" cm="1">
        <f t="array" ref="L1058">_xlfn.IFS('Paraclinicos '!S1056="","",'Paraclinicos '!S1056&gt;=30,1,'Paraclinicos '!S1056&lt;30,0)</f>
        <v>0</v>
      </c>
      <c r="M1058" cm="1">
        <f t="array" ref="M1058">_xlfn.IFS(OR('Paraclinicos '!T1056="",'Paraclinicos '!U1056=""),"",OR('Paraclinicos '!T1056&lt;=90,'Paraclinicos '!U1056&lt;=60),1,OR('Paraclinicos '!T1056&gt;90,'Paraclinicos '!U1056&gt;60),0)</f>
        <v>0</v>
      </c>
      <c r="N1058" s="45">
        <f t="shared" si="50"/>
        <v>4</v>
      </c>
      <c r="O1058" cm="1">
        <f t="array" ref="O1058">_xlfn.IFS(OR('Paraclinicos '!M1056="",'Paraclinicos '!N1056="",'Paraclinicos '!N1056=0),"",'Paraclinicos '!M1056/'Paraclinicos '!N1056&lt;100,4,'Paraclinicos '!M1056/'Paraclinicos '!N1056&lt;200,3,'Paraclinicos '!M1056/'Paraclinicos '!N1056&lt;300,2,'Paraclinicos '!M1056/'Paraclinicos '!N1056&lt;400,1,'Paraclinicos '!M1056/'Paraclinicos '!N1056&gt;=400,0)</f>
        <v>1</v>
      </c>
      <c r="P1058" cm="1">
        <f t="array" ref="P1058">_xlfn.IFS('Paraclinicos '!C1056="","",'Paraclinicos '!C1056&lt;20,4,'Paraclinicos '!C1056&lt;50,3,'Paraclinicos '!C1056&lt;100,2,'Paraclinicos '!C1056&lt;150,1,'Paraclinicos '!C1056&gt;150,0)</f>
        <v>0</v>
      </c>
      <c r="Q1058" cm="1">
        <f t="array" ref="Q1058">_xlfn.IFS('Paraclinicos '!O1056="","",'Paraclinicos '!O1056&lt;1.2,0,'Paraclinicos '!O1056&lt;2,1,'Paraclinicos '!O1056&lt;3.5,2,'Paraclinicos '!O1056&lt;5,3,'Paraclinicos '!O1056&gt;5,4)</f>
        <v>0</v>
      </c>
      <c r="R1058" t="str" cm="1">
        <f t="array" ref="R1058">_xlfn.IFS('Paraclinicos '!J1056="","",'Paraclinicos '!J1056&lt;1.2,0,'Paraclinicos '!J1056&lt;2,1,'Paraclinicos '!J1056&lt;6,2,'Paraclinicos '!J1056&lt;12,3,'Paraclinicos '!J1056&gt;=12,4)</f>
        <v/>
      </c>
      <c r="S1058" cm="1">
        <f t="array" ref="S1058">_xlfn.IFS('Paraclinicos '!Y1056="","",'Paraclinicos '!Y1056&lt;70,1,'Paraclinicos '!Y1056&gt;=70,0)</f>
        <v>0</v>
      </c>
      <c r="T1058" cm="1">
        <f t="array" ref="T1058">_xlfn.IFS('Paraclinicos '!W1056="","",'Paraclinicos '!W1056&lt;6,4,'Paraclinicos '!W1056&lt;10,3,'Paraclinicos '!W1056&lt;13,2,'Paraclinicos '!W1056&lt;15,1,'Paraclinicos '!W1056=15,0)</f>
        <v>4</v>
      </c>
      <c r="U1058" s="54">
        <f t="shared" si="48"/>
        <v>5</v>
      </c>
      <c r="V1058" cm="1">
        <f t="array" ref="V1058">_xlfn.IFS('Paraclinicos '!S1056="","",OR('Paraclinicos '!S1056&lt;=8,'Paraclinicos '!S1056&gt;=25),3,'Paraclinicos '!S1056&lt;12,1,'Paraclinicos '!S1056&lt;21,0,'Paraclinicos '!S1056&lt;25,2)</f>
        <v>2</v>
      </c>
      <c r="W1058" t="str">
        <f>IFERROR(IF(INDEX('BD Demog para scores enalazar'!Y$2:'BD Demog para scores enalazar'!Y$3000,MATCH(Formulas!A1058,'BD Demog para scores enalazar'!A$2:'BD Demog para scores enalazar'!A$3000,0))=1,"SI","NO"),"")</f>
        <v>NO</v>
      </c>
      <c r="X1058" s="9" t="str">
        <f>IFERROR(IF(INDEX('BD Demog para scores enalazar'!AJ$2:'BD Demog para scores enalazar'!AJ$3000,MATCH(Formulas!A1058,'BD Demog para scores enalazar'!A$2:'BD Demog para scores enalazar'!A$3000,0))=1,"SI","NO"),"")</f>
        <v>NO</v>
      </c>
      <c r="Y1058" cm="1">
        <f t="array" ref="Y1058">IF(AND(W1058="NO",X1058="NO"),_xlfn.IFS('Paraclinicos '!K1056&lt;=91,3,'Paraclinicos '!K1056&lt;94,2,'Paraclinicos '!K1056&lt;96,1,'Paraclinicos '!K1056&gt;=96,0),"")</f>
        <v>1</v>
      </c>
      <c r="Z1058" t="str" cm="1">
        <f t="array" ref="Z1058">IF(OR(W1058="SI",X1058="SI"),_xlfn.IFS(OR(AND('Paraclinicos '!K1057&lt;=83),AND('Paraclinicos '!K1057&gt;=97,AA1058=2)),3,OR(AND('Paraclinicos '!K1057&lt;=86),AND('Paraclinicos '!K1057&gt;=94,AA1058=2)),2,OR(AND('Paraclinicos '!K1057&lt;=88),AND('Paraclinicos '!K1057&gt;=92,AA1058=2)),1,OR(AND('Paraclinicos '!K1057&gt;=88,'Paraclinicos '!K1057&lt;=92),AND('Paraclinicos '!K1057&gt;=93,AA1058=0)),0),"")</f>
        <v/>
      </c>
      <c r="AA1058" cm="1">
        <f t="array" ref="AA1058">_xlfn.IFS('Paraclinicos '!E1056="","",'Paraclinicos '!E1056="Oxigeno",2,'Paraclinicos '!E1056="Aire",0)</f>
        <v>2</v>
      </c>
    </row>
    <row r="1059" spans="1:27" x14ac:dyDescent="0.25">
      <c r="A1059">
        <f>'Paraclinicos '!A1057</f>
        <v>256</v>
      </c>
      <c r="B1059" s="3">
        <f>'Paraclinicos '!R1057</f>
        <v>44069</v>
      </c>
      <c r="C1059" cm="1">
        <f t="array" ref="C1059">_xlfn.IFS('Paraclinicos '!Q1057="","",'Paraclinicos '!Q1057&gt;60,3,'Paraclinicos '!Q1057&lt;=60,1)</f>
        <v>1</v>
      </c>
      <c r="D1059" t="str">
        <f>IFERROR(IF(INDEX('BD Demog para scores enalazar'!BC$2:BC$3000,MATCH(Formulas!A1059,'BD Demog para scores enalazar'!A$2:A$3000,0))=0,"SI","NO"),"")</f>
        <v>SI</v>
      </c>
      <c r="E1059" cm="1">
        <f t="array" ref="E1059">_xlfn.IFS(D1059="","",D1059="SI",4,D1059="NO",1)</f>
        <v>4</v>
      </c>
      <c r="F1059" cm="1">
        <f t="array" ref="F1059">_xlfn.IFS('Paraclinicos '!B1057="","",'Paraclinicos '!B1057&gt;1,1,'Paraclinicos '!B1057&lt;=1,3)</f>
        <v>1</v>
      </c>
      <c r="G1059" t="str" cm="1">
        <f t="array" ref="G1059">_xlfn.IFS('Paraclinicos '!D1057="","",AND('Paraclinicos '!D1057&gt;=250,'Paraclinicos '!D1057&lt;=500),2,'Paraclinicos '!D1057&gt;500,3,'Paraclinicos '!D1057&lt;250,1)</f>
        <v/>
      </c>
      <c r="H1059" s="50">
        <f t="shared" si="49"/>
        <v>6</v>
      </c>
      <c r="I1059" cm="1">
        <f t="array" ref="I1059">_xlfn.IFS('Paraclinicos '!Q1057="","",'Paraclinicos '!Q1057&gt;=65,1,'Paraclinicos '!Q1057&lt;65,0)</f>
        <v>0</v>
      </c>
      <c r="J1059" cm="1">
        <f t="array" ref="J1059">_xlfn.IFS('Paraclinicos '!I1057="","",'Paraclinicos '!I1057&gt;7,1,'Paraclinicos '!I1057&lt;=7,0)</f>
        <v>1</v>
      </c>
      <c r="K1059" cm="1">
        <f t="array" ref="K1059">_xlfn.IFS('Paraclinicos '!W1057="","",'Paraclinicos '!W1057&lt;=8,1,'Paraclinicos '!W1057&gt;8,0)</f>
        <v>0</v>
      </c>
      <c r="L1059" cm="1">
        <f t="array" ref="L1059">_xlfn.IFS('Paraclinicos '!S1057="","",'Paraclinicos '!S1057&gt;=30,1,'Paraclinicos '!S1057&lt;30,0)</f>
        <v>0</v>
      </c>
      <c r="M1059" cm="1">
        <f t="array" ref="M1059">_xlfn.IFS(OR('Paraclinicos '!T1057="",'Paraclinicos '!U1057=""),"",OR('Paraclinicos '!T1057&lt;=90,'Paraclinicos '!U1057&lt;=60),1,OR('Paraclinicos '!T1057&gt;90,'Paraclinicos '!U1057&gt;60),0)</f>
        <v>1</v>
      </c>
      <c r="N1059" s="45">
        <f t="shared" si="50"/>
        <v>4</v>
      </c>
      <c r="O1059" cm="1">
        <f t="array" ref="O1059">_xlfn.IFS(OR('Paraclinicos '!M1057="",'Paraclinicos '!N1057="",'Paraclinicos '!N1057=0),"",'Paraclinicos '!M1057/'Paraclinicos '!N1057&lt;100,4,'Paraclinicos '!M1057/'Paraclinicos '!N1057&lt;200,3,'Paraclinicos '!M1057/'Paraclinicos '!N1057&lt;300,2,'Paraclinicos '!M1057/'Paraclinicos '!N1057&lt;400,1,'Paraclinicos '!M1057/'Paraclinicos '!N1057&gt;=400,0)</f>
        <v>0</v>
      </c>
      <c r="P1059" cm="1">
        <f t="array" ref="P1059">_xlfn.IFS('Paraclinicos '!C1057="","",'Paraclinicos '!C1057&lt;20,4,'Paraclinicos '!C1057&lt;50,3,'Paraclinicos '!C1057&lt;100,2,'Paraclinicos '!C1057&lt;150,1,'Paraclinicos '!C1057&gt;150,0)</f>
        <v>0</v>
      </c>
      <c r="Q1059" cm="1">
        <f t="array" ref="Q1059">_xlfn.IFS('Paraclinicos '!O1057="","",'Paraclinicos '!O1057&lt;1.2,0,'Paraclinicos '!O1057&lt;2,1,'Paraclinicos '!O1057&lt;3.5,2,'Paraclinicos '!O1057&lt;5,3,'Paraclinicos '!O1057&gt;5,4)</f>
        <v>0</v>
      </c>
      <c r="R1059" t="str" cm="1">
        <f t="array" ref="R1059">_xlfn.IFS('Paraclinicos '!J1057="","",'Paraclinicos '!J1057&lt;1.2,0,'Paraclinicos '!J1057&lt;2,1,'Paraclinicos '!J1057&lt;6,2,'Paraclinicos '!J1057&lt;12,3,'Paraclinicos '!J1057&gt;=12,4)</f>
        <v/>
      </c>
      <c r="S1059" cm="1">
        <f t="array" ref="S1059">_xlfn.IFS('Paraclinicos '!Y1057="","",'Paraclinicos '!Y1057&lt;70,1,'Paraclinicos '!Y1057&gt;=70,0)</f>
        <v>0</v>
      </c>
      <c r="T1059" cm="1">
        <f t="array" ref="T1059">_xlfn.IFS('Paraclinicos '!W1057="","",'Paraclinicos '!W1057&lt;6,4,'Paraclinicos '!W1057&lt;10,3,'Paraclinicos '!W1057&lt;13,2,'Paraclinicos '!W1057&lt;15,1,'Paraclinicos '!W1057=15,0)</f>
        <v>0</v>
      </c>
      <c r="U1059" s="54">
        <f t="shared" si="48"/>
        <v>0</v>
      </c>
      <c r="V1059" cm="1">
        <f t="array" ref="V1059">_xlfn.IFS('Paraclinicos '!S1057="","",OR('Paraclinicos '!S1057&lt;=8,'Paraclinicos '!S1057&gt;=25),3,'Paraclinicos '!S1057&lt;12,1,'Paraclinicos '!S1057&lt;21,0,'Paraclinicos '!S1057&lt;25,2)</f>
        <v>0</v>
      </c>
      <c r="W1059" t="str">
        <f>IFERROR(IF(INDEX('BD Demog para scores enalazar'!Y$2:'BD Demog para scores enalazar'!Y$3000,MATCH(Formulas!A1059,'BD Demog para scores enalazar'!A$2:'BD Demog para scores enalazar'!A$3000,0))=1,"SI","NO"),"")</f>
        <v>NO</v>
      </c>
      <c r="X1059" s="9" t="str">
        <f>IFERROR(IF(INDEX('BD Demog para scores enalazar'!AJ$2:'BD Demog para scores enalazar'!AJ$3000,MATCH(Formulas!A1059,'BD Demog para scores enalazar'!A$2:'BD Demog para scores enalazar'!A$3000,0))=1,"SI","NO"),"")</f>
        <v>NO</v>
      </c>
      <c r="Y1059" cm="1">
        <f t="array" ref="Y1059">IF(AND(W1059="NO",X1059="NO"),_xlfn.IFS('Paraclinicos '!K1057&lt;=91,3,'Paraclinicos '!K1057&lt;94,2,'Paraclinicos '!K1057&lt;96,1,'Paraclinicos '!K1057&gt;=96,0),"")</f>
        <v>0</v>
      </c>
      <c r="Z1059" t="str" cm="1">
        <f t="array" ref="Z1059">IF(OR(W1059="SI",X1059="SI"),_xlfn.IFS(OR(AND('Paraclinicos '!K1058&lt;=83),AND('Paraclinicos '!K1058&gt;=97,AA1059=2)),3,OR(AND('Paraclinicos '!K1058&lt;=86),AND('Paraclinicos '!K1058&gt;=94,AA1059=2)),2,OR(AND('Paraclinicos '!K1058&lt;=88),AND('Paraclinicos '!K1058&gt;=92,AA1059=2)),1,OR(AND('Paraclinicos '!K1058&gt;=88,'Paraclinicos '!K1058&lt;=92),AND('Paraclinicos '!K1058&gt;=93,AA1059=0)),0),"")</f>
        <v/>
      </c>
      <c r="AA1059" cm="1">
        <f t="array" ref="AA1059">_xlfn.IFS('Paraclinicos '!E1057="","",'Paraclinicos '!E1057="Oxigeno",2,'Paraclinicos '!E1057="Aire",0)</f>
        <v>2</v>
      </c>
    </row>
    <row r="1060" spans="1:27" x14ac:dyDescent="0.25">
      <c r="A1060">
        <f>'Paraclinicos '!A1058</f>
        <v>260</v>
      </c>
      <c r="B1060" s="3">
        <f>'Paraclinicos '!R1058</f>
        <v>44032</v>
      </c>
      <c r="C1060" cm="1">
        <f t="array" ref="C1060">_xlfn.IFS('Paraclinicos '!Q1058="","",'Paraclinicos '!Q1058&gt;60,3,'Paraclinicos '!Q1058&lt;=60,1)</f>
        <v>3</v>
      </c>
      <c r="D1060" t="str">
        <f>IFERROR(IF(INDEX('BD Demog para scores enalazar'!BC$2:BC$3000,MATCH(Formulas!A1060,'BD Demog para scores enalazar'!A$2:A$3000,0))=0,"SI","NO"),"")</f>
        <v>SI</v>
      </c>
      <c r="E1060" cm="1">
        <f t="array" ref="E1060">_xlfn.IFS(D1060="","",D1060="SI",4,D1060="NO",1)</f>
        <v>4</v>
      </c>
      <c r="F1060" cm="1">
        <f t="array" ref="F1060">_xlfn.IFS('Paraclinicos '!B1058="","",'Paraclinicos '!B1058&gt;1,1,'Paraclinicos '!B1058&lt;=1,3)</f>
        <v>1</v>
      </c>
      <c r="G1060" cm="1">
        <f t="array" ref="G1060">_xlfn.IFS('Paraclinicos '!D1058="","",AND('Paraclinicos '!D1058&gt;=250,'Paraclinicos '!D1058&lt;=500),2,'Paraclinicos '!D1058&gt;500,3,'Paraclinicos '!D1058&lt;250,1)</f>
        <v>2</v>
      </c>
      <c r="H1060" s="50">
        <f t="shared" si="49"/>
        <v>10</v>
      </c>
      <c r="I1060" cm="1">
        <f t="array" ref="I1060">_xlfn.IFS('Paraclinicos '!Q1058="","",'Paraclinicos '!Q1058&gt;=65,1,'Paraclinicos '!Q1058&lt;65,0)</f>
        <v>1</v>
      </c>
      <c r="J1060" cm="1">
        <f t="array" ref="J1060">_xlfn.IFS('Paraclinicos '!I1058="","",'Paraclinicos '!I1058&gt;7,1,'Paraclinicos '!I1058&lt;=7,0)</f>
        <v>1</v>
      </c>
      <c r="K1060" cm="1">
        <f t="array" ref="K1060">_xlfn.IFS('Paraclinicos '!W1058="","",'Paraclinicos '!W1058&lt;=8,1,'Paraclinicos '!W1058&gt;8,0)</f>
        <v>0</v>
      </c>
      <c r="L1060" cm="1">
        <f t="array" ref="L1060">_xlfn.IFS('Paraclinicos '!S1058="","",'Paraclinicos '!S1058&gt;=30,1,'Paraclinicos '!S1058&lt;30,0)</f>
        <v>0</v>
      </c>
      <c r="M1060" cm="1">
        <f t="array" ref="M1060">_xlfn.IFS(OR('Paraclinicos '!T1058="",'Paraclinicos '!U1058=""),"",OR('Paraclinicos '!T1058&lt;=90,'Paraclinicos '!U1058&lt;=60),1,OR('Paraclinicos '!T1058&gt;90,'Paraclinicos '!U1058&gt;60),0)</f>
        <v>0</v>
      </c>
      <c r="N1060" s="45">
        <f t="shared" si="50"/>
        <v>3</v>
      </c>
      <c r="O1060" cm="1">
        <f t="array" ref="O1060">_xlfn.IFS(OR('Paraclinicos '!M1058="",'Paraclinicos '!N1058="",'Paraclinicos '!N1058=0),"",'Paraclinicos '!M1058/'Paraclinicos '!N1058&lt;100,4,'Paraclinicos '!M1058/'Paraclinicos '!N1058&lt;200,3,'Paraclinicos '!M1058/'Paraclinicos '!N1058&lt;300,2,'Paraclinicos '!M1058/'Paraclinicos '!N1058&lt;400,1,'Paraclinicos '!M1058/'Paraclinicos '!N1058&gt;=400,0)</f>
        <v>2</v>
      </c>
      <c r="P1060" cm="1">
        <f t="array" ref="P1060">_xlfn.IFS('Paraclinicos '!C1058="","",'Paraclinicos '!C1058&lt;20,4,'Paraclinicos '!C1058&lt;50,3,'Paraclinicos '!C1058&lt;100,2,'Paraclinicos '!C1058&lt;150,1,'Paraclinicos '!C1058&gt;150,0)</f>
        <v>0</v>
      </c>
      <c r="Q1060" cm="1">
        <f t="array" ref="Q1060">_xlfn.IFS('Paraclinicos '!O1058="","",'Paraclinicos '!O1058&lt;1.2,0,'Paraclinicos '!O1058&lt;2,1,'Paraclinicos '!O1058&lt;3.5,2,'Paraclinicos '!O1058&lt;5,3,'Paraclinicos '!O1058&gt;5,4)</f>
        <v>1</v>
      </c>
      <c r="R1060" cm="1">
        <f t="array" ref="R1060">_xlfn.IFS('Paraclinicos '!J1058="","",'Paraclinicos '!J1058&lt;1.2,0,'Paraclinicos '!J1058&lt;2,1,'Paraclinicos '!J1058&lt;6,2,'Paraclinicos '!J1058&lt;12,3,'Paraclinicos '!J1058&gt;=12,4)</f>
        <v>0</v>
      </c>
      <c r="S1060" cm="1">
        <f t="array" ref="S1060">_xlfn.IFS('Paraclinicos '!Y1058="","",'Paraclinicos '!Y1058&lt;70,1,'Paraclinicos '!Y1058&gt;=70,0)</f>
        <v>0</v>
      </c>
      <c r="T1060" cm="1">
        <f t="array" ref="T1060">_xlfn.IFS('Paraclinicos '!W1058="","",'Paraclinicos '!W1058&lt;6,4,'Paraclinicos '!W1058&lt;10,3,'Paraclinicos '!W1058&lt;13,2,'Paraclinicos '!W1058&lt;15,1,'Paraclinicos '!W1058=15,0)</f>
        <v>0</v>
      </c>
      <c r="U1060" s="54">
        <f t="shared" si="48"/>
        <v>3</v>
      </c>
      <c r="V1060" cm="1">
        <f t="array" ref="V1060">_xlfn.IFS('Paraclinicos '!S1058="","",OR('Paraclinicos '!S1058&lt;=8,'Paraclinicos '!S1058&gt;=25),3,'Paraclinicos '!S1058&lt;12,1,'Paraclinicos '!S1058&lt;21,0,'Paraclinicos '!S1058&lt;25,2)</f>
        <v>0</v>
      </c>
      <c r="W1060" t="str">
        <f>IFERROR(IF(INDEX('BD Demog para scores enalazar'!Y$2:'BD Demog para scores enalazar'!Y$3000,MATCH(Formulas!A1060,'BD Demog para scores enalazar'!A$2:'BD Demog para scores enalazar'!A$3000,0))=1,"SI","NO"),"")</f>
        <v>NO</v>
      </c>
      <c r="X1060" s="9" t="str">
        <f>IFERROR(IF(INDEX('BD Demog para scores enalazar'!AJ$2:'BD Demog para scores enalazar'!AJ$3000,MATCH(Formulas!A1060,'BD Demog para scores enalazar'!A$2:'BD Demog para scores enalazar'!A$3000,0))=1,"SI","NO"),"")</f>
        <v>NO</v>
      </c>
      <c r="Y1060" cm="1">
        <f t="array" ref="Y1060">IF(AND(W1060="NO",X1060="NO"),_xlfn.IFS('Paraclinicos '!K1058&lt;=91,3,'Paraclinicos '!K1058&lt;94,2,'Paraclinicos '!K1058&lt;96,1,'Paraclinicos '!K1058&gt;=96,0),"")</f>
        <v>3</v>
      </c>
      <c r="Z1060" t="str" cm="1">
        <f t="array" ref="Z1060">IF(OR(W1060="SI",X1060="SI"),_xlfn.IFS(OR(AND('Paraclinicos '!K1059&lt;=83),AND('Paraclinicos '!K1059&gt;=97,AA1060=2)),3,OR(AND('Paraclinicos '!K1059&lt;=86),AND('Paraclinicos '!K1059&gt;=94,AA1060=2)),2,OR(AND('Paraclinicos '!K1059&lt;=88),AND('Paraclinicos '!K1059&gt;=92,AA1060=2)),1,OR(AND('Paraclinicos '!K1059&gt;=88,'Paraclinicos '!K1059&lt;=92),AND('Paraclinicos '!K1059&gt;=93,AA1060=0)),0),"")</f>
        <v/>
      </c>
      <c r="AA1060" cm="1">
        <f t="array" ref="AA1060">_xlfn.IFS('Paraclinicos '!E1058="","",'Paraclinicos '!E1058="Oxigeno",2,'Paraclinicos '!E1058="Aire",0)</f>
        <v>2</v>
      </c>
    </row>
    <row r="1061" spans="1:27" x14ac:dyDescent="0.25">
      <c r="A1061">
        <f>'Paraclinicos '!A1059</f>
        <v>260</v>
      </c>
      <c r="B1061" s="3">
        <f>'Paraclinicos '!R1059</f>
        <v>44034</v>
      </c>
      <c r="C1061" cm="1">
        <f t="array" ref="C1061">_xlfn.IFS('Paraclinicos '!Q1059="","",'Paraclinicos '!Q1059&gt;60,3,'Paraclinicos '!Q1059&lt;=60,1)</f>
        <v>3</v>
      </c>
      <c r="D1061" t="str">
        <f>IFERROR(IF(INDEX('BD Demog para scores enalazar'!BC$2:BC$3000,MATCH(Formulas!A1061,'BD Demog para scores enalazar'!A$2:A$3000,0))=0,"SI","NO"),"")</f>
        <v>SI</v>
      </c>
      <c r="E1061" cm="1">
        <f t="array" ref="E1061">_xlfn.IFS(D1061="","",D1061="SI",4,D1061="NO",1)</f>
        <v>4</v>
      </c>
      <c r="F1061" cm="1">
        <f t="array" ref="F1061">_xlfn.IFS('Paraclinicos '!B1059="","",'Paraclinicos '!B1059&gt;1,1,'Paraclinicos '!B1059&lt;=1,3)</f>
        <v>3</v>
      </c>
      <c r="G1061" cm="1">
        <f t="array" ref="G1061">_xlfn.IFS('Paraclinicos '!D1059="","",AND('Paraclinicos '!D1059&gt;=250,'Paraclinicos '!D1059&lt;=500),2,'Paraclinicos '!D1059&gt;500,3,'Paraclinicos '!D1059&lt;250,1)</f>
        <v>2</v>
      </c>
      <c r="H1061" s="50">
        <f t="shared" si="49"/>
        <v>12</v>
      </c>
      <c r="I1061" cm="1">
        <f t="array" ref="I1061">_xlfn.IFS('Paraclinicos '!Q1059="","",'Paraclinicos '!Q1059&gt;=65,1,'Paraclinicos '!Q1059&lt;65,0)</f>
        <v>1</v>
      </c>
      <c r="J1061" cm="1">
        <f t="array" ref="J1061">_xlfn.IFS('Paraclinicos '!I1059="","",'Paraclinicos '!I1059&gt;7,1,'Paraclinicos '!I1059&lt;=7,0)</f>
        <v>1</v>
      </c>
      <c r="K1061" cm="1">
        <f t="array" ref="K1061">_xlfn.IFS('Paraclinicos '!W1059="","",'Paraclinicos '!W1059&lt;=8,1,'Paraclinicos '!W1059&gt;8,0)</f>
        <v>0</v>
      </c>
      <c r="L1061" cm="1">
        <f t="array" ref="L1061">_xlfn.IFS('Paraclinicos '!S1059="","",'Paraclinicos '!S1059&gt;=30,1,'Paraclinicos '!S1059&lt;30,0)</f>
        <v>0</v>
      </c>
      <c r="M1061" cm="1">
        <f t="array" ref="M1061">_xlfn.IFS(OR('Paraclinicos '!T1059="",'Paraclinicos '!U1059=""),"",OR('Paraclinicos '!T1059&lt;=90,'Paraclinicos '!U1059&lt;=60),1,OR('Paraclinicos '!T1059&gt;90,'Paraclinicos '!U1059&gt;60),0)</f>
        <v>0</v>
      </c>
      <c r="N1061" s="45">
        <f t="shared" si="50"/>
        <v>2</v>
      </c>
      <c r="O1061" cm="1">
        <f t="array" ref="O1061">_xlfn.IFS(OR('Paraclinicos '!M1059="",'Paraclinicos '!N1059="",'Paraclinicos '!N1059=0),"",'Paraclinicos '!M1059/'Paraclinicos '!N1059&lt;100,4,'Paraclinicos '!M1059/'Paraclinicos '!N1059&lt;200,3,'Paraclinicos '!M1059/'Paraclinicos '!N1059&lt;300,2,'Paraclinicos '!M1059/'Paraclinicos '!N1059&lt;400,1,'Paraclinicos '!M1059/'Paraclinicos '!N1059&gt;=400,0)</f>
        <v>2</v>
      </c>
      <c r="P1061" cm="1">
        <f t="array" ref="P1061">_xlfn.IFS('Paraclinicos '!C1059="","",'Paraclinicos '!C1059&lt;20,4,'Paraclinicos '!C1059&lt;50,3,'Paraclinicos '!C1059&lt;100,2,'Paraclinicos '!C1059&lt;150,1,'Paraclinicos '!C1059&gt;150,0)</f>
        <v>0</v>
      </c>
      <c r="Q1061" cm="1">
        <f t="array" ref="Q1061">_xlfn.IFS('Paraclinicos '!O1059="","",'Paraclinicos '!O1059&lt;1.2,0,'Paraclinicos '!O1059&lt;2,1,'Paraclinicos '!O1059&lt;3.5,2,'Paraclinicos '!O1059&lt;5,3,'Paraclinicos '!O1059&gt;5,4)</f>
        <v>0</v>
      </c>
      <c r="R1061" t="str" cm="1">
        <f t="array" ref="R1061">_xlfn.IFS('Paraclinicos '!J1059="","",'Paraclinicos '!J1059&lt;1.2,0,'Paraclinicos '!J1059&lt;2,1,'Paraclinicos '!J1059&lt;6,2,'Paraclinicos '!J1059&lt;12,3,'Paraclinicos '!J1059&gt;=12,4)</f>
        <v/>
      </c>
      <c r="S1061" cm="1">
        <f t="array" ref="S1061">_xlfn.IFS('Paraclinicos '!Y1059="","",'Paraclinicos '!Y1059&lt;70,1,'Paraclinicos '!Y1059&gt;=70,0)</f>
        <v>0</v>
      </c>
      <c r="T1061" cm="1">
        <f t="array" ref="T1061">_xlfn.IFS('Paraclinicos '!W1059="","",'Paraclinicos '!W1059&lt;6,4,'Paraclinicos '!W1059&lt;10,3,'Paraclinicos '!W1059&lt;13,2,'Paraclinicos '!W1059&lt;15,1,'Paraclinicos '!W1059=15,0)</f>
        <v>0</v>
      </c>
      <c r="U1061" s="54">
        <f t="shared" si="48"/>
        <v>2</v>
      </c>
      <c r="V1061" cm="1">
        <f t="array" ref="V1061">_xlfn.IFS('Paraclinicos '!S1059="","",OR('Paraclinicos '!S1059&lt;=8,'Paraclinicos '!S1059&gt;=25),3,'Paraclinicos '!S1059&lt;12,1,'Paraclinicos '!S1059&lt;21,0,'Paraclinicos '!S1059&lt;25,2)</f>
        <v>0</v>
      </c>
      <c r="W1061" t="str">
        <f>IFERROR(IF(INDEX('BD Demog para scores enalazar'!Y$2:'BD Demog para scores enalazar'!Y$3000,MATCH(Formulas!A1061,'BD Demog para scores enalazar'!A$2:'BD Demog para scores enalazar'!A$3000,0))=1,"SI","NO"),"")</f>
        <v>NO</v>
      </c>
      <c r="X1061" s="9" t="str">
        <f>IFERROR(IF(INDEX('BD Demog para scores enalazar'!AJ$2:'BD Demog para scores enalazar'!AJ$3000,MATCH(Formulas!A1061,'BD Demog para scores enalazar'!A$2:'BD Demog para scores enalazar'!A$3000,0))=1,"SI","NO"),"")</f>
        <v>NO</v>
      </c>
      <c r="Y1061" cm="1">
        <f t="array" ref="Y1061">IF(AND(W1061="NO",X1061="NO"),_xlfn.IFS('Paraclinicos '!K1059&lt;=91,3,'Paraclinicos '!K1059&lt;94,2,'Paraclinicos '!K1059&lt;96,1,'Paraclinicos '!K1059&gt;=96,0),"")</f>
        <v>3</v>
      </c>
      <c r="Z1061" t="str" cm="1">
        <f t="array" ref="Z1061">IF(OR(W1061="SI",X1061="SI"),_xlfn.IFS(OR(AND('Paraclinicos '!K1060&lt;=83),AND('Paraclinicos '!K1060&gt;=97,AA1061=2)),3,OR(AND('Paraclinicos '!K1060&lt;=86),AND('Paraclinicos '!K1060&gt;=94,AA1061=2)),2,OR(AND('Paraclinicos '!K1060&lt;=88),AND('Paraclinicos '!K1060&gt;=92,AA1061=2)),1,OR(AND('Paraclinicos '!K1060&gt;=88,'Paraclinicos '!K1060&lt;=92),AND('Paraclinicos '!K1060&gt;=93,AA1061=0)),0),"")</f>
        <v/>
      </c>
      <c r="AA1061" cm="1">
        <f t="array" ref="AA1061">_xlfn.IFS('Paraclinicos '!E1059="","",'Paraclinicos '!E1059="Oxigeno",2,'Paraclinicos '!E1059="Aire",0)</f>
        <v>2</v>
      </c>
    </row>
    <row r="1062" spans="1:27" x14ac:dyDescent="0.25">
      <c r="A1062">
        <f>'Paraclinicos '!A1060</f>
        <v>260</v>
      </c>
      <c r="B1062" s="3">
        <f>'Paraclinicos '!R1060</f>
        <v>44035</v>
      </c>
      <c r="C1062" cm="1">
        <f t="array" ref="C1062">_xlfn.IFS('Paraclinicos '!Q1060="","",'Paraclinicos '!Q1060&gt;60,3,'Paraclinicos '!Q1060&lt;=60,1)</f>
        <v>3</v>
      </c>
      <c r="D1062" t="str">
        <f>IFERROR(IF(INDEX('BD Demog para scores enalazar'!BC$2:BC$3000,MATCH(Formulas!A1062,'BD Demog para scores enalazar'!A$2:A$3000,0))=0,"SI","NO"),"")</f>
        <v>SI</v>
      </c>
      <c r="E1062" cm="1">
        <f t="array" ref="E1062">_xlfn.IFS(D1062="","",D1062="SI",4,D1062="NO",1)</f>
        <v>4</v>
      </c>
      <c r="F1062" cm="1">
        <f t="array" ref="F1062">_xlfn.IFS('Paraclinicos '!B1060="","",'Paraclinicos '!B1060&gt;1,1,'Paraclinicos '!B1060&lt;=1,3)</f>
        <v>3</v>
      </c>
      <c r="G1062" t="str" cm="1">
        <f t="array" ref="G1062">_xlfn.IFS('Paraclinicos '!D1060="","",AND('Paraclinicos '!D1060&gt;=250,'Paraclinicos '!D1060&lt;=500),2,'Paraclinicos '!D1060&gt;500,3,'Paraclinicos '!D1060&lt;250,1)</f>
        <v/>
      </c>
      <c r="H1062" s="50">
        <f t="shared" si="49"/>
        <v>10</v>
      </c>
      <c r="I1062" cm="1">
        <f t="array" ref="I1062">_xlfn.IFS('Paraclinicos '!Q1060="","",'Paraclinicos '!Q1060&gt;=65,1,'Paraclinicos '!Q1060&lt;65,0)</f>
        <v>1</v>
      </c>
      <c r="J1062" cm="1">
        <f t="array" ref="J1062">_xlfn.IFS('Paraclinicos '!I1060="","",'Paraclinicos '!I1060&gt;7,1,'Paraclinicos '!I1060&lt;=7,0)</f>
        <v>1</v>
      </c>
      <c r="K1062" cm="1">
        <f t="array" ref="K1062">_xlfn.IFS('Paraclinicos '!W1060="","",'Paraclinicos '!W1060&lt;=8,1,'Paraclinicos '!W1060&gt;8,0)</f>
        <v>0</v>
      </c>
      <c r="L1062" cm="1">
        <f t="array" ref="L1062">_xlfn.IFS('Paraclinicos '!S1060="","",'Paraclinicos '!S1060&gt;=30,1,'Paraclinicos '!S1060&lt;30,0)</f>
        <v>0</v>
      </c>
      <c r="M1062" cm="1">
        <f t="array" ref="M1062">_xlfn.IFS(OR('Paraclinicos '!T1060="",'Paraclinicos '!U1060=""),"",OR('Paraclinicos '!T1060&lt;=90,'Paraclinicos '!U1060&lt;=60),1,OR('Paraclinicos '!T1060&gt;90,'Paraclinicos '!U1060&gt;60),0)</f>
        <v>0</v>
      </c>
      <c r="N1062" s="45">
        <f t="shared" si="50"/>
        <v>2</v>
      </c>
      <c r="O1062" cm="1">
        <f t="array" ref="O1062">_xlfn.IFS(OR('Paraclinicos '!M1060="",'Paraclinicos '!N1060="",'Paraclinicos '!N1060=0),"",'Paraclinicos '!M1060/'Paraclinicos '!N1060&lt;100,4,'Paraclinicos '!M1060/'Paraclinicos '!N1060&lt;200,3,'Paraclinicos '!M1060/'Paraclinicos '!N1060&lt;300,2,'Paraclinicos '!M1060/'Paraclinicos '!N1060&lt;400,1,'Paraclinicos '!M1060/'Paraclinicos '!N1060&gt;=400,0)</f>
        <v>3</v>
      </c>
      <c r="P1062" cm="1">
        <f t="array" ref="P1062">_xlfn.IFS('Paraclinicos '!C1060="","",'Paraclinicos '!C1060&lt;20,4,'Paraclinicos '!C1060&lt;50,3,'Paraclinicos '!C1060&lt;100,2,'Paraclinicos '!C1060&lt;150,1,'Paraclinicos '!C1060&gt;150,0)</f>
        <v>0</v>
      </c>
      <c r="Q1062" cm="1">
        <f t="array" ref="Q1062">_xlfn.IFS('Paraclinicos '!O1060="","",'Paraclinicos '!O1060&lt;1.2,0,'Paraclinicos '!O1060&lt;2,1,'Paraclinicos '!O1060&lt;3.5,2,'Paraclinicos '!O1060&lt;5,3,'Paraclinicos '!O1060&gt;5,4)</f>
        <v>1</v>
      </c>
      <c r="R1062" t="str" cm="1">
        <f t="array" ref="R1062">_xlfn.IFS('Paraclinicos '!J1060="","",'Paraclinicos '!J1060&lt;1.2,0,'Paraclinicos '!J1060&lt;2,1,'Paraclinicos '!J1060&lt;6,2,'Paraclinicos '!J1060&lt;12,3,'Paraclinicos '!J1060&gt;=12,4)</f>
        <v/>
      </c>
      <c r="S1062" cm="1">
        <f t="array" ref="S1062">_xlfn.IFS('Paraclinicos '!Y1060="","",'Paraclinicos '!Y1060&lt;70,1,'Paraclinicos '!Y1060&gt;=70,0)</f>
        <v>0</v>
      </c>
      <c r="T1062" cm="1">
        <f t="array" ref="T1062">_xlfn.IFS('Paraclinicos '!W1060="","",'Paraclinicos '!W1060&lt;6,4,'Paraclinicos '!W1060&lt;10,3,'Paraclinicos '!W1060&lt;13,2,'Paraclinicos '!W1060&lt;15,1,'Paraclinicos '!W1060=15,0)</f>
        <v>0</v>
      </c>
      <c r="U1062" s="54">
        <f t="shared" si="48"/>
        <v>4</v>
      </c>
      <c r="V1062" cm="1">
        <f t="array" ref="V1062">_xlfn.IFS('Paraclinicos '!S1060="","",OR('Paraclinicos '!S1060&lt;=8,'Paraclinicos '!S1060&gt;=25),3,'Paraclinicos '!S1060&lt;12,1,'Paraclinicos '!S1060&lt;21,0,'Paraclinicos '!S1060&lt;25,2)</f>
        <v>2</v>
      </c>
      <c r="W1062" t="str">
        <f>IFERROR(IF(INDEX('BD Demog para scores enalazar'!Y$2:'BD Demog para scores enalazar'!Y$3000,MATCH(Formulas!A1062,'BD Demog para scores enalazar'!A$2:'BD Demog para scores enalazar'!A$3000,0))=1,"SI","NO"),"")</f>
        <v>NO</v>
      </c>
      <c r="X1062" s="9" t="str">
        <f>IFERROR(IF(INDEX('BD Demog para scores enalazar'!AJ$2:'BD Demog para scores enalazar'!AJ$3000,MATCH(Formulas!A1062,'BD Demog para scores enalazar'!A$2:'BD Demog para scores enalazar'!A$3000,0))=1,"SI","NO"),"")</f>
        <v>NO</v>
      </c>
      <c r="Y1062" cm="1">
        <f t="array" ref="Y1062">IF(AND(W1062="NO",X1062="NO"),_xlfn.IFS('Paraclinicos '!K1060&lt;=91,3,'Paraclinicos '!K1060&lt;94,2,'Paraclinicos '!K1060&lt;96,1,'Paraclinicos '!K1060&gt;=96,0),"")</f>
        <v>3</v>
      </c>
      <c r="Z1062" t="str" cm="1">
        <f t="array" ref="Z1062">IF(OR(W1062="SI",X1062="SI"),_xlfn.IFS(OR(AND('Paraclinicos '!K1061&lt;=83),AND('Paraclinicos '!K1061&gt;=97,AA1062=2)),3,OR(AND('Paraclinicos '!K1061&lt;=86),AND('Paraclinicos '!K1061&gt;=94,AA1062=2)),2,OR(AND('Paraclinicos '!K1061&lt;=88),AND('Paraclinicos '!K1061&gt;=92,AA1062=2)),1,OR(AND('Paraclinicos '!K1061&gt;=88,'Paraclinicos '!K1061&lt;=92),AND('Paraclinicos '!K1061&gt;=93,AA1062=0)),0),"")</f>
        <v/>
      </c>
      <c r="AA1062" cm="1">
        <f t="array" ref="AA1062">_xlfn.IFS('Paraclinicos '!E1060="","",'Paraclinicos '!E1060="Oxigeno",2,'Paraclinicos '!E1060="Aire",0)</f>
        <v>2</v>
      </c>
    </row>
    <row r="1063" spans="1:27" x14ac:dyDescent="0.25">
      <c r="A1063">
        <f>'Paraclinicos '!A1061</f>
        <v>260</v>
      </c>
      <c r="B1063" s="3">
        <f>'Paraclinicos '!R1061</f>
        <v>44037</v>
      </c>
      <c r="C1063" cm="1">
        <f t="array" ref="C1063">_xlfn.IFS('Paraclinicos '!Q1061="","",'Paraclinicos '!Q1061&gt;60,3,'Paraclinicos '!Q1061&lt;=60,1)</f>
        <v>3</v>
      </c>
      <c r="D1063" t="str">
        <f>IFERROR(IF(INDEX('BD Demog para scores enalazar'!BC$2:BC$3000,MATCH(Formulas!A1063,'BD Demog para scores enalazar'!A$2:A$3000,0))=0,"SI","NO"),"")</f>
        <v>SI</v>
      </c>
      <c r="E1063" cm="1">
        <f t="array" ref="E1063">_xlfn.IFS(D1063="","",D1063="SI",4,D1063="NO",1)</f>
        <v>4</v>
      </c>
      <c r="F1063" cm="1">
        <f t="array" ref="F1063">_xlfn.IFS('Paraclinicos '!B1061="","",'Paraclinicos '!B1061&gt;1,1,'Paraclinicos '!B1061&lt;=1,3)</f>
        <v>1</v>
      </c>
      <c r="G1063" t="str" cm="1">
        <f t="array" ref="G1063">_xlfn.IFS('Paraclinicos '!D1061="","",AND('Paraclinicos '!D1061&gt;=250,'Paraclinicos '!D1061&lt;=500),2,'Paraclinicos '!D1061&gt;500,3,'Paraclinicos '!D1061&lt;250,1)</f>
        <v/>
      </c>
      <c r="H1063" s="50">
        <f t="shared" si="49"/>
        <v>8</v>
      </c>
      <c r="I1063" cm="1">
        <f t="array" ref="I1063">_xlfn.IFS('Paraclinicos '!Q1061="","",'Paraclinicos '!Q1061&gt;=65,1,'Paraclinicos '!Q1061&lt;65,0)</f>
        <v>1</v>
      </c>
      <c r="J1063" cm="1">
        <f t="array" ref="J1063">_xlfn.IFS('Paraclinicos '!I1061="","",'Paraclinicos '!I1061&gt;7,1,'Paraclinicos '!I1061&lt;=7,0)</f>
        <v>1</v>
      </c>
      <c r="K1063" cm="1">
        <f t="array" ref="K1063">_xlfn.IFS('Paraclinicos '!W1061="","",'Paraclinicos '!W1061&lt;=8,1,'Paraclinicos '!W1061&gt;8,0)</f>
        <v>0</v>
      </c>
      <c r="L1063" cm="1">
        <f t="array" ref="L1063">_xlfn.IFS('Paraclinicos '!S1061="","",'Paraclinicos '!S1061&gt;=30,1,'Paraclinicos '!S1061&lt;30,0)</f>
        <v>0</v>
      </c>
      <c r="M1063" cm="1">
        <f t="array" ref="M1063">_xlfn.IFS(OR('Paraclinicos '!T1061="",'Paraclinicos '!U1061=""),"",OR('Paraclinicos '!T1061&lt;=90,'Paraclinicos '!U1061&lt;=60),1,OR('Paraclinicos '!T1061&gt;90,'Paraclinicos '!U1061&gt;60),0)</f>
        <v>0</v>
      </c>
      <c r="N1063" s="45">
        <f t="shared" si="50"/>
        <v>2</v>
      </c>
      <c r="O1063" cm="1">
        <f t="array" ref="O1063">_xlfn.IFS(OR('Paraclinicos '!M1061="",'Paraclinicos '!N1061="",'Paraclinicos '!N1061=0),"",'Paraclinicos '!M1061/'Paraclinicos '!N1061&lt;100,4,'Paraclinicos '!M1061/'Paraclinicos '!N1061&lt;200,3,'Paraclinicos '!M1061/'Paraclinicos '!N1061&lt;300,2,'Paraclinicos '!M1061/'Paraclinicos '!N1061&lt;400,1,'Paraclinicos '!M1061/'Paraclinicos '!N1061&gt;=400,0)</f>
        <v>2</v>
      </c>
      <c r="P1063" cm="1">
        <f t="array" ref="P1063">_xlfn.IFS('Paraclinicos '!C1061="","",'Paraclinicos '!C1061&lt;20,4,'Paraclinicos '!C1061&lt;50,3,'Paraclinicos '!C1061&lt;100,2,'Paraclinicos '!C1061&lt;150,1,'Paraclinicos '!C1061&gt;150,0)</f>
        <v>0</v>
      </c>
      <c r="Q1063" cm="1">
        <f t="array" ref="Q1063">_xlfn.IFS('Paraclinicos '!O1061="","",'Paraclinicos '!O1061&lt;1.2,0,'Paraclinicos '!O1061&lt;2,1,'Paraclinicos '!O1061&lt;3.5,2,'Paraclinicos '!O1061&lt;5,3,'Paraclinicos '!O1061&gt;5,4)</f>
        <v>0</v>
      </c>
      <c r="R1063" cm="1">
        <f t="array" ref="R1063">_xlfn.IFS('Paraclinicos '!J1061="","",'Paraclinicos '!J1061&lt;1.2,0,'Paraclinicos '!J1061&lt;2,1,'Paraclinicos '!J1061&lt;6,2,'Paraclinicos '!J1061&lt;12,3,'Paraclinicos '!J1061&gt;=12,4)</f>
        <v>0</v>
      </c>
      <c r="S1063" cm="1">
        <f t="array" ref="S1063">_xlfn.IFS('Paraclinicos '!Y1061="","",'Paraclinicos '!Y1061&lt;70,1,'Paraclinicos '!Y1061&gt;=70,0)</f>
        <v>0</v>
      </c>
      <c r="T1063" cm="1">
        <f t="array" ref="T1063">_xlfn.IFS('Paraclinicos '!W1061="","",'Paraclinicos '!W1061&lt;6,4,'Paraclinicos '!W1061&lt;10,3,'Paraclinicos '!W1061&lt;13,2,'Paraclinicos '!W1061&lt;15,1,'Paraclinicos '!W1061=15,0)</f>
        <v>0</v>
      </c>
      <c r="U1063" s="54">
        <f t="shared" si="48"/>
        <v>2</v>
      </c>
      <c r="V1063" cm="1">
        <f t="array" ref="V1063">_xlfn.IFS('Paraclinicos '!S1061="","",OR('Paraclinicos '!S1061&lt;=8,'Paraclinicos '!S1061&gt;=25),3,'Paraclinicos '!S1061&lt;12,1,'Paraclinicos '!S1061&lt;21,0,'Paraclinicos '!S1061&lt;25,2)</f>
        <v>0</v>
      </c>
      <c r="W1063" t="str">
        <f>IFERROR(IF(INDEX('BD Demog para scores enalazar'!Y$2:'BD Demog para scores enalazar'!Y$3000,MATCH(Formulas!A1063,'BD Demog para scores enalazar'!A$2:'BD Demog para scores enalazar'!A$3000,0))=1,"SI","NO"),"")</f>
        <v>NO</v>
      </c>
      <c r="X1063" s="9" t="str">
        <f>IFERROR(IF(INDEX('BD Demog para scores enalazar'!AJ$2:'BD Demog para scores enalazar'!AJ$3000,MATCH(Formulas!A1063,'BD Demog para scores enalazar'!A$2:'BD Demog para scores enalazar'!A$3000,0))=1,"SI","NO"),"")</f>
        <v>NO</v>
      </c>
      <c r="Y1063" cm="1">
        <f t="array" ref="Y1063">IF(AND(W1063="NO",X1063="NO"),_xlfn.IFS('Paraclinicos '!K1061&lt;=91,3,'Paraclinicos '!K1061&lt;94,2,'Paraclinicos '!K1061&lt;96,1,'Paraclinicos '!K1061&gt;=96,0),"")</f>
        <v>3</v>
      </c>
      <c r="Z1063" t="str" cm="1">
        <f t="array" ref="Z1063">IF(OR(W1063="SI",X1063="SI"),_xlfn.IFS(OR(AND('Paraclinicos '!K1062&lt;=83),AND('Paraclinicos '!K1062&gt;=97,AA1063=2)),3,OR(AND('Paraclinicos '!K1062&lt;=86),AND('Paraclinicos '!K1062&gt;=94,AA1063=2)),2,OR(AND('Paraclinicos '!K1062&lt;=88),AND('Paraclinicos '!K1062&gt;=92,AA1063=2)),1,OR(AND('Paraclinicos '!K1062&gt;=88,'Paraclinicos '!K1062&lt;=92),AND('Paraclinicos '!K1062&gt;=93,AA1063=0)),0),"")</f>
        <v/>
      </c>
      <c r="AA1063" cm="1">
        <f t="array" ref="AA1063">_xlfn.IFS('Paraclinicos '!E1061="","",'Paraclinicos '!E1061="Oxigeno",2,'Paraclinicos '!E1061="Aire",0)</f>
        <v>2</v>
      </c>
    </row>
    <row r="1064" spans="1:27" x14ac:dyDescent="0.25">
      <c r="A1064">
        <f>'Paraclinicos '!A1062</f>
        <v>260</v>
      </c>
      <c r="B1064" s="3">
        <f>'Paraclinicos '!R1062</f>
        <v>44038</v>
      </c>
      <c r="C1064" cm="1">
        <f t="array" ref="C1064">_xlfn.IFS('Paraclinicos '!Q1062="","",'Paraclinicos '!Q1062&gt;60,3,'Paraclinicos '!Q1062&lt;=60,1)</f>
        <v>3</v>
      </c>
      <c r="D1064" t="str">
        <f>IFERROR(IF(INDEX('BD Demog para scores enalazar'!BC$2:BC$3000,MATCH(Formulas!A1064,'BD Demog para scores enalazar'!A$2:A$3000,0))=0,"SI","NO"),"")</f>
        <v>SI</v>
      </c>
      <c r="E1064" cm="1">
        <f t="array" ref="E1064">_xlfn.IFS(D1064="","",D1064="SI",4,D1064="NO",1)</f>
        <v>4</v>
      </c>
      <c r="F1064" cm="1">
        <f t="array" ref="F1064">_xlfn.IFS('Paraclinicos '!B1062="","",'Paraclinicos '!B1062&gt;1,1,'Paraclinicos '!B1062&lt;=1,3)</f>
        <v>3</v>
      </c>
      <c r="G1064" t="str" cm="1">
        <f t="array" ref="G1064">_xlfn.IFS('Paraclinicos '!D1062="","",AND('Paraclinicos '!D1062&gt;=250,'Paraclinicos '!D1062&lt;=500),2,'Paraclinicos '!D1062&gt;500,3,'Paraclinicos '!D1062&lt;250,1)</f>
        <v/>
      </c>
      <c r="H1064" s="50">
        <f t="shared" si="49"/>
        <v>10</v>
      </c>
      <c r="I1064" cm="1">
        <f t="array" ref="I1064">_xlfn.IFS('Paraclinicos '!Q1062="","",'Paraclinicos '!Q1062&gt;=65,1,'Paraclinicos '!Q1062&lt;65,0)</f>
        <v>1</v>
      </c>
      <c r="J1064" cm="1">
        <f t="array" ref="J1064">_xlfn.IFS('Paraclinicos '!I1062="","",'Paraclinicos '!I1062&gt;7,1,'Paraclinicos '!I1062&lt;=7,0)</f>
        <v>1</v>
      </c>
      <c r="K1064" cm="1">
        <f t="array" ref="K1064">_xlfn.IFS('Paraclinicos '!W1062="","",'Paraclinicos '!W1062&lt;=8,1,'Paraclinicos '!W1062&gt;8,0)</f>
        <v>0</v>
      </c>
      <c r="L1064" cm="1">
        <f t="array" ref="L1064">_xlfn.IFS('Paraclinicos '!S1062="","",'Paraclinicos '!S1062&gt;=30,1,'Paraclinicos '!S1062&lt;30,0)</f>
        <v>0</v>
      </c>
      <c r="M1064" cm="1">
        <f t="array" ref="M1064">_xlfn.IFS(OR('Paraclinicos '!T1062="",'Paraclinicos '!U1062=""),"",OR('Paraclinicos '!T1062&lt;=90,'Paraclinicos '!U1062&lt;=60),1,OR('Paraclinicos '!T1062&gt;90,'Paraclinicos '!U1062&gt;60),0)</f>
        <v>0</v>
      </c>
      <c r="N1064" s="45">
        <f t="shared" si="50"/>
        <v>2</v>
      </c>
      <c r="O1064" cm="1">
        <f t="array" ref="O1064">_xlfn.IFS(OR('Paraclinicos '!M1062="",'Paraclinicos '!N1062="",'Paraclinicos '!N1062=0),"",'Paraclinicos '!M1062/'Paraclinicos '!N1062&lt;100,4,'Paraclinicos '!M1062/'Paraclinicos '!N1062&lt;200,3,'Paraclinicos '!M1062/'Paraclinicos '!N1062&lt;300,2,'Paraclinicos '!M1062/'Paraclinicos '!N1062&lt;400,1,'Paraclinicos '!M1062/'Paraclinicos '!N1062&gt;=400,0)</f>
        <v>2</v>
      </c>
      <c r="P1064" cm="1">
        <f t="array" ref="P1064">_xlfn.IFS('Paraclinicos '!C1062="","",'Paraclinicos '!C1062&lt;20,4,'Paraclinicos '!C1062&lt;50,3,'Paraclinicos '!C1062&lt;100,2,'Paraclinicos '!C1062&lt;150,1,'Paraclinicos '!C1062&gt;150,0)</f>
        <v>0</v>
      </c>
      <c r="Q1064" cm="1">
        <f t="array" ref="Q1064">_xlfn.IFS('Paraclinicos '!O1062="","",'Paraclinicos '!O1062&lt;1.2,0,'Paraclinicos '!O1062&lt;2,1,'Paraclinicos '!O1062&lt;3.5,2,'Paraclinicos '!O1062&lt;5,3,'Paraclinicos '!O1062&gt;5,4)</f>
        <v>0</v>
      </c>
      <c r="R1064" cm="1">
        <f t="array" ref="R1064">_xlfn.IFS('Paraclinicos '!J1062="","",'Paraclinicos '!J1062&lt;1.2,0,'Paraclinicos '!J1062&lt;2,1,'Paraclinicos '!J1062&lt;6,2,'Paraclinicos '!J1062&lt;12,3,'Paraclinicos '!J1062&gt;=12,4)</f>
        <v>0</v>
      </c>
      <c r="S1064" cm="1">
        <f t="array" ref="S1064">_xlfn.IFS('Paraclinicos '!Y1062="","",'Paraclinicos '!Y1062&lt;70,1,'Paraclinicos '!Y1062&gt;=70,0)</f>
        <v>0</v>
      </c>
      <c r="T1064" cm="1">
        <f t="array" ref="T1064">_xlfn.IFS('Paraclinicos '!W1062="","",'Paraclinicos '!W1062&lt;6,4,'Paraclinicos '!W1062&lt;10,3,'Paraclinicos '!W1062&lt;13,2,'Paraclinicos '!W1062&lt;15,1,'Paraclinicos '!W1062=15,0)</f>
        <v>0</v>
      </c>
      <c r="U1064" s="54">
        <f t="shared" si="48"/>
        <v>2</v>
      </c>
      <c r="V1064" cm="1">
        <f t="array" ref="V1064">_xlfn.IFS('Paraclinicos '!S1062="","",OR('Paraclinicos '!S1062&lt;=8,'Paraclinicos '!S1062&gt;=25),3,'Paraclinicos '!S1062&lt;12,1,'Paraclinicos '!S1062&lt;21,0,'Paraclinicos '!S1062&lt;25,2)</f>
        <v>0</v>
      </c>
      <c r="W1064" t="str">
        <f>IFERROR(IF(INDEX('BD Demog para scores enalazar'!Y$2:'BD Demog para scores enalazar'!Y$3000,MATCH(Formulas!A1064,'BD Demog para scores enalazar'!A$2:'BD Demog para scores enalazar'!A$3000,0))=1,"SI","NO"),"")</f>
        <v>NO</v>
      </c>
      <c r="X1064" s="9" t="str">
        <f>IFERROR(IF(INDEX('BD Demog para scores enalazar'!AJ$2:'BD Demog para scores enalazar'!AJ$3000,MATCH(Formulas!A1064,'BD Demog para scores enalazar'!A$2:'BD Demog para scores enalazar'!A$3000,0))=1,"SI","NO"),"")</f>
        <v>NO</v>
      </c>
      <c r="Y1064" cm="1">
        <f t="array" ref="Y1064">IF(AND(W1064="NO",X1064="NO"),_xlfn.IFS('Paraclinicos '!K1062&lt;=91,3,'Paraclinicos '!K1062&lt;94,2,'Paraclinicos '!K1062&lt;96,1,'Paraclinicos '!K1062&gt;=96,0),"")</f>
        <v>3</v>
      </c>
      <c r="Z1064" t="str" cm="1">
        <f t="array" ref="Z1064">IF(OR(W1064="SI",X1064="SI"),_xlfn.IFS(OR(AND('Paraclinicos '!#REF!&lt;=83),AND('Paraclinicos '!#REF!&gt;=97,AA1064=2)),3,OR(AND('Paraclinicos '!#REF!&lt;=86),AND('Paraclinicos '!#REF!&gt;=94,AA1064=2)),2,OR(AND('Paraclinicos '!#REF!&lt;=88),AND('Paraclinicos '!#REF!&gt;=92,AA1064=2)),1,OR(AND('Paraclinicos '!#REF!&gt;=88,'Paraclinicos '!#REF!&lt;=92),AND('Paraclinicos '!#REF!&gt;=93,AA1064=0)),0),"")</f>
        <v/>
      </c>
      <c r="AA1064" cm="1">
        <f t="array" ref="AA1064">_xlfn.IFS('Paraclinicos '!E1062="","",'Paraclinicos '!E1062="Oxigeno",2,'Paraclinicos '!E1062="Aire",0)</f>
        <v>2</v>
      </c>
    </row>
    <row r="1065" spans="1:27" x14ac:dyDescent="0.25">
      <c r="A1065" t="e">
        <f>'Paraclinicos '!#REF!</f>
        <v>#REF!</v>
      </c>
      <c r="B1065" s="3" t="e">
        <f>'Paraclinicos '!#REF!</f>
        <v>#REF!</v>
      </c>
      <c r="C1065" t="e" cm="1">
        <f t="array" ref="C1065">_xlfn.IFS('Paraclinicos '!#REF!="","",'Paraclinicos '!#REF!&gt;60,3,'Paraclinicos '!#REF!&lt;=60,1)</f>
        <v>#REF!</v>
      </c>
      <c r="D1065" t="str">
        <f>IFERROR(IF(INDEX('BD Demog para scores enalazar'!BC$2:BC$3000,MATCH(Formulas!A1065,'BD Demog para scores enalazar'!A$2:A$3000,0))=0,"SI","NO"),"")</f>
        <v/>
      </c>
      <c r="E1065" t="str" cm="1">
        <f t="array" ref="E1065">_xlfn.IFS(D1065="","",D1065="SI",4,D1065="NO",1)</f>
        <v/>
      </c>
      <c r="F1065" t="e" cm="1">
        <f t="array" ref="F1065">_xlfn.IFS('Paraclinicos '!#REF!="","",'Paraclinicos '!#REF!&gt;1,1,'Paraclinicos '!#REF!&lt;=1,3)</f>
        <v>#REF!</v>
      </c>
      <c r="G1065" t="e" cm="1">
        <f t="array" ref="G1065">_xlfn.IFS('Paraclinicos '!#REF!="","",AND('Paraclinicos '!#REF!&gt;=250,'Paraclinicos '!#REF!&lt;=500),2,'Paraclinicos '!#REF!&gt;500,3,'Paraclinicos '!#REF!&lt;250,1)</f>
        <v>#REF!</v>
      </c>
      <c r="H1065" s="50" t="e">
        <f t="shared" si="49"/>
        <v>#REF!</v>
      </c>
      <c r="I1065" t="e" cm="1">
        <f t="array" ref="I1065">_xlfn.IFS('Paraclinicos '!#REF!="","",'Paraclinicos '!#REF!&gt;=65,1,'Paraclinicos '!#REF!&lt;65,0)</f>
        <v>#REF!</v>
      </c>
      <c r="J1065" t="e" cm="1">
        <f t="array" ref="J1065">_xlfn.IFS('Paraclinicos '!#REF!="","",'Paraclinicos '!#REF!&gt;7,1,'Paraclinicos '!#REF!&lt;=7,0)</f>
        <v>#REF!</v>
      </c>
      <c r="K1065" t="e" cm="1">
        <f t="array" ref="K1065">_xlfn.IFS('Paraclinicos '!#REF!="","",'Paraclinicos '!#REF!&lt;=8,1,'Paraclinicos '!#REF!&gt;8,0)</f>
        <v>#REF!</v>
      </c>
      <c r="L1065" t="e" cm="1">
        <f t="array" ref="L1065">_xlfn.IFS('Paraclinicos '!#REF!="","",'Paraclinicos '!#REF!&gt;=30,1,'Paraclinicos '!#REF!&lt;30,0)</f>
        <v>#REF!</v>
      </c>
      <c r="M1065" t="e" cm="1">
        <f t="array" ref="M1065">_xlfn.IFS(OR('Paraclinicos '!#REF!="",'Paraclinicos '!#REF!=""),"",OR('Paraclinicos '!#REF!&lt;=90,'Paraclinicos '!#REF!&lt;=60),1,OR('Paraclinicos '!#REF!&gt;90,'Paraclinicos '!#REF!&gt;60),0)</f>
        <v>#REF!</v>
      </c>
      <c r="N1065" s="45" t="e">
        <f t="shared" si="50"/>
        <v>#REF!</v>
      </c>
      <c r="O1065" t="e" cm="1">
        <f t="array" ref="O1065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065" t="e" cm="1">
        <f t="array" ref="P1065">_xlfn.IFS('Paraclinicos '!#REF!="","",'Paraclinicos '!#REF!&lt;20,4,'Paraclinicos '!#REF!&lt;50,3,'Paraclinicos '!#REF!&lt;100,2,'Paraclinicos '!#REF!&lt;150,1,'Paraclinicos '!#REF!&gt;150,0)</f>
        <v>#REF!</v>
      </c>
      <c r="Q1065" t="e" cm="1">
        <f t="array" ref="Q1065">_xlfn.IFS('Paraclinicos '!#REF!="","",'Paraclinicos '!#REF!&lt;1.2,0,'Paraclinicos '!#REF!&lt;2,1,'Paraclinicos '!#REF!&lt;3.5,2,'Paraclinicos '!#REF!&lt;5,3,'Paraclinicos '!#REF!&gt;5,4)</f>
        <v>#REF!</v>
      </c>
      <c r="R1065" t="e" cm="1">
        <f t="array" ref="R1065">_xlfn.IFS('Paraclinicos '!#REF!="","",'Paraclinicos '!#REF!&lt;1.2,0,'Paraclinicos '!#REF!&lt;2,1,'Paraclinicos '!#REF!&lt;6,2,'Paraclinicos '!#REF!&lt;12,3,'Paraclinicos '!#REF!&gt;=12,4)</f>
        <v>#REF!</v>
      </c>
      <c r="S1065" t="e" cm="1">
        <f t="array" ref="S1065">_xlfn.IFS('Paraclinicos '!#REF!="","",'Paraclinicos '!#REF!&lt;70,1,'Paraclinicos '!#REF!&gt;=70,0)</f>
        <v>#REF!</v>
      </c>
      <c r="T1065" t="e" cm="1">
        <f t="array" ref="T1065">_xlfn.IFS('Paraclinicos '!#REF!="","",'Paraclinicos '!#REF!&lt;6,4,'Paraclinicos '!#REF!&lt;10,3,'Paraclinicos '!#REF!&lt;13,2,'Paraclinicos '!#REF!&lt;15,1,'Paraclinicos '!#REF!=15,0)</f>
        <v>#REF!</v>
      </c>
      <c r="U1065" s="54" t="e">
        <f t="shared" si="48"/>
        <v>#REF!</v>
      </c>
      <c r="V1065" t="e" cm="1">
        <f t="array" ref="V1065">_xlfn.IFS('Paraclinicos '!#REF!="","",OR('Paraclinicos '!#REF!&lt;=8,'Paraclinicos '!#REF!&gt;=25),3,'Paraclinicos '!#REF!&lt;12,1,'Paraclinicos '!#REF!&lt;21,0,'Paraclinicos '!#REF!&lt;25,2)</f>
        <v>#REF!</v>
      </c>
      <c r="W1065" t="str">
        <f>IFERROR(IF(INDEX('BD Demog para scores enalazar'!Y$2:'BD Demog para scores enalazar'!Y$3000,MATCH(Formulas!A1065,'BD Demog para scores enalazar'!A$2:'BD Demog para scores enalazar'!A$3000,0))=1,"SI","NO"),"")</f>
        <v/>
      </c>
      <c r="X1065" s="9" t="str">
        <f>IFERROR(IF(INDEX('BD Demog para scores enalazar'!AJ$2:'BD Demog para scores enalazar'!AJ$3000,MATCH(Formulas!A1065,'BD Demog para scores enalazar'!A$2:'BD Demog para scores enalazar'!A$3000,0))=1,"SI","NO"),"")</f>
        <v/>
      </c>
      <c r="Y1065" t="str" cm="1">
        <f t="array" ref="Y1065">IF(AND(W1065="NO",X1065="NO"),_xlfn.IFS('Paraclinicos '!#REF!&lt;=91,3,'Paraclinicos '!#REF!&lt;94,2,'Paraclinicos '!#REF!&lt;96,1,'Paraclinicos '!#REF!&gt;=96,0),"")</f>
        <v/>
      </c>
      <c r="Z1065" t="str" cm="1">
        <f t="array" ref="Z1065">IF(OR(W1065="SI",X1065="SI"),_xlfn.IFS(OR(AND('Paraclinicos '!K1063&lt;=83),AND('Paraclinicos '!K1063&gt;=97,AA1065=2)),3,OR(AND('Paraclinicos '!K1063&lt;=86),AND('Paraclinicos '!K1063&gt;=94,AA1065=2)),2,OR(AND('Paraclinicos '!K1063&lt;=88),AND('Paraclinicos '!K1063&gt;=92,AA1065=2)),1,OR(AND('Paraclinicos '!K1063&gt;=88,'Paraclinicos '!K1063&lt;=92),AND('Paraclinicos '!K1063&gt;=93,AA1065=0)),0),"")</f>
        <v/>
      </c>
      <c r="AA1065" t="e" cm="1">
        <f t="array" ref="AA1065">_xlfn.IFS('Paraclinicos '!#REF!="","",'Paraclinicos '!#REF!="Oxigeno",2,'Paraclinicos '!#REF!="Aire",0)</f>
        <v>#REF!</v>
      </c>
    </row>
    <row r="1066" spans="1:27" x14ac:dyDescent="0.25">
      <c r="A1066">
        <f>'Paraclinicos '!A1063</f>
        <v>260</v>
      </c>
      <c r="B1066" s="3">
        <f>'Paraclinicos '!R1063</f>
        <v>44043</v>
      </c>
      <c r="C1066" cm="1">
        <f t="array" ref="C1066">_xlfn.IFS('Paraclinicos '!Q1063="","",'Paraclinicos '!Q1063&gt;60,3,'Paraclinicos '!Q1063&lt;=60,1)</f>
        <v>3</v>
      </c>
      <c r="D1066" t="str">
        <f>IFERROR(IF(INDEX('BD Demog para scores enalazar'!BC$2:BC$3000,MATCH(Formulas!A1066,'BD Demog para scores enalazar'!A$2:A$3000,0))=0,"SI","NO"),"")</f>
        <v>SI</v>
      </c>
      <c r="E1066" cm="1">
        <f t="array" ref="E1066">_xlfn.IFS(D1066="","",D1066="SI",4,D1066="NO",1)</f>
        <v>4</v>
      </c>
      <c r="F1066" cm="1">
        <f t="array" ref="F1066">_xlfn.IFS('Paraclinicos '!B1063="","",'Paraclinicos '!B1063&gt;1,1,'Paraclinicos '!B1063&lt;=1,3)</f>
        <v>3</v>
      </c>
      <c r="G1066" cm="1">
        <f t="array" ref="G1066">_xlfn.IFS('Paraclinicos '!D1063="","",AND('Paraclinicos '!D1063&gt;=250,'Paraclinicos '!D1063&lt;=500),2,'Paraclinicos '!D1063&gt;500,3,'Paraclinicos '!D1063&lt;250,1)</f>
        <v>2</v>
      </c>
      <c r="H1066" s="50">
        <f t="shared" si="49"/>
        <v>12</v>
      </c>
      <c r="I1066" cm="1">
        <f t="array" ref="I1066">_xlfn.IFS('Paraclinicos '!Q1063="","",'Paraclinicos '!Q1063&gt;=65,1,'Paraclinicos '!Q1063&lt;65,0)</f>
        <v>1</v>
      </c>
      <c r="J1066" cm="1">
        <f t="array" ref="J1066">_xlfn.IFS('Paraclinicos '!I1063="","",'Paraclinicos '!I1063&gt;7,1,'Paraclinicos '!I1063&lt;=7,0)</f>
        <v>1</v>
      </c>
      <c r="K1066" cm="1">
        <f t="array" ref="K1066">_xlfn.IFS('Paraclinicos '!W1063="","",'Paraclinicos '!W1063&lt;=8,1,'Paraclinicos '!W1063&gt;8,0)</f>
        <v>1</v>
      </c>
      <c r="L1066" cm="1">
        <f t="array" ref="L1066">_xlfn.IFS('Paraclinicos '!S1063="","",'Paraclinicos '!S1063&gt;=30,1,'Paraclinicos '!S1063&lt;30,0)</f>
        <v>1</v>
      </c>
      <c r="M1066" cm="1">
        <f t="array" ref="M1066">_xlfn.IFS(OR('Paraclinicos '!T1063="",'Paraclinicos '!U1063=""),"",OR('Paraclinicos '!T1063&lt;=90,'Paraclinicos '!U1063&lt;=60),1,OR('Paraclinicos '!T1063&gt;90,'Paraclinicos '!U1063&gt;60),0)</f>
        <v>0</v>
      </c>
      <c r="N1066" s="45" t="e">
        <f t="shared" si="50"/>
        <v>#REF!</v>
      </c>
      <c r="O1066" cm="1">
        <f t="array" ref="O1066">_xlfn.IFS(OR('Paraclinicos '!M1063="",'Paraclinicos '!N1063="",'Paraclinicos '!N1063=0),"",'Paraclinicos '!M1063/'Paraclinicos '!N1063&lt;100,4,'Paraclinicos '!M1063/'Paraclinicos '!N1063&lt;200,3,'Paraclinicos '!M1063/'Paraclinicos '!N1063&lt;300,2,'Paraclinicos '!M1063/'Paraclinicos '!N1063&lt;400,1,'Paraclinicos '!M1063/'Paraclinicos '!N1063&gt;=400,0)</f>
        <v>2</v>
      </c>
      <c r="P1066" cm="1">
        <f t="array" ref="P1066">_xlfn.IFS('Paraclinicos '!C1063="","",'Paraclinicos '!C1063&lt;20,4,'Paraclinicos '!C1063&lt;50,3,'Paraclinicos '!C1063&lt;100,2,'Paraclinicos '!C1063&lt;150,1,'Paraclinicos '!C1063&gt;150,0)</f>
        <v>0</v>
      </c>
      <c r="Q1066" cm="1">
        <f t="array" ref="Q1066">_xlfn.IFS('Paraclinicos '!O1063="","",'Paraclinicos '!O1063&lt;1.2,0,'Paraclinicos '!O1063&lt;2,1,'Paraclinicos '!O1063&lt;3.5,2,'Paraclinicos '!O1063&lt;5,3,'Paraclinicos '!O1063&gt;5,4)</f>
        <v>0</v>
      </c>
      <c r="R1066" t="str" cm="1">
        <f t="array" ref="R1066">_xlfn.IFS('Paraclinicos '!J1063="","",'Paraclinicos '!J1063&lt;1.2,0,'Paraclinicos '!J1063&lt;2,1,'Paraclinicos '!J1063&lt;6,2,'Paraclinicos '!J1063&lt;12,3,'Paraclinicos '!J1063&gt;=12,4)</f>
        <v/>
      </c>
      <c r="S1066" cm="1">
        <f t="array" ref="S1066">_xlfn.IFS('Paraclinicos '!Y1063="","",'Paraclinicos '!Y1063&lt;70,1,'Paraclinicos '!Y1063&gt;=70,0)</f>
        <v>0</v>
      </c>
      <c r="T1066" cm="1">
        <f t="array" ref="T1066">_xlfn.IFS('Paraclinicos '!W1063="","",'Paraclinicos '!W1063&lt;6,4,'Paraclinicos '!W1063&lt;10,3,'Paraclinicos '!W1063&lt;13,2,'Paraclinicos '!W1063&lt;15,1,'Paraclinicos '!W1063=15,0)</f>
        <v>4</v>
      </c>
      <c r="U1066" s="54">
        <f t="shared" si="48"/>
        <v>6</v>
      </c>
      <c r="V1066" cm="1">
        <f t="array" ref="V1066">_xlfn.IFS('Paraclinicos '!S1063="","",OR('Paraclinicos '!S1063&lt;=8,'Paraclinicos '!S1063&gt;=25),3,'Paraclinicos '!S1063&lt;12,1,'Paraclinicos '!S1063&lt;21,0,'Paraclinicos '!S1063&lt;25,2)</f>
        <v>3</v>
      </c>
      <c r="W1066" t="str">
        <f>IFERROR(IF(INDEX('BD Demog para scores enalazar'!Y$2:'BD Demog para scores enalazar'!Y$3000,MATCH(Formulas!A1066,'BD Demog para scores enalazar'!A$2:'BD Demog para scores enalazar'!A$3000,0))=1,"SI","NO"),"")</f>
        <v>NO</v>
      </c>
      <c r="X1066" s="9" t="str">
        <f>IFERROR(IF(INDEX('BD Demog para scores enalazar'!AJ$2:'BD Demog para scores enalazar'!AJ$3000,MATCH(Formulas!A1066,'BD Demog para scores enalazar'!A$2:'BD Demog para scores enalazar'!A$3000,0))=1,"SI","NO"),"")</f>
        <v>NO</v>
      </c>
      <c r="Y1066" cm="1">
        <f t="array" ref="Y1066">IF(AND(W1066="NO",X1066="NO"),_xlfn.IFS('Paraclinicos '!K1063&lt;=91,3,'Paraclinicos '!K1063&lt;94,2,'Paraclinicos '!K1063&lt;96,1,'Paraclinicos '!K1063&gt;=96,0),"")</f>
        <v>3</v>
      </c>
      <c r="Z1066" t="str" cm="1">
        <f t="array" ref="Z1066">IF(OR(W1066="SI",X1066="SI"),_xlfn.IFS(OR(AND('Paraclinicos '!K1064&lt;=83),AND('Paraclinicos '!K1064&gt;=97,AA1066=2)),3,OR(AND('Paraclinicos '!K1064&lt;=86),AND('Paraclinicos '!K1064&gt;=94,AA1066=2)),2,OR(AND('Paraclinicos '!K1064&lt;=88),AND('Paraclinicos '!K1064&gt;=92,AA1066=2)),1,OR(AND('Paraclinicos '!K1064&gt;=88,'Paraclinicos '!K1064&lt;=92),AND('Paraclinicos '!K1064&gt;=93,AA1066=0)),0),"")</f>
        <v/>
      </c>
      <c r="AA1066" cm="1">
        <f t="array" ref="AA1066">_xlfn.IFS('Paraclinicos '!E1063="","",'Paraclinicos '!E1063="Oxigeno",2,'Paraclinicos '!E1063="Aire",0)</f>
        <v>2</v>
      </c>
    </row>
    <row r="1067" spans="1:27" x14ac:dyDescent="0.25">
      <c r="A1067">
        <f>'Paraclinicos '!A1064</f>
        <v>260</v>
      </c>
      <c r="B1067" s="3">
        <f>'Paraclinicos '!R1064</f>
        <v>44047</v>
      </c>
      <c r="C1067" cm="1">
        <f t="array" ref="C1067">_xlfn.IFS('Paraclinicos '!Q1064="","",'Paraclinicos '!Q1064&gt;60,3,'Paraclinicos '!Q1064&lt;=60,1)</f>
        <v>3</v>
      </c>
      <c r="D1067" t="str">
        <f>IFERROR(IF(INDEX('BD Demog para scores enalazar'!BC$2:BC$3000,MATCH(Formulas!A1067,'BD Demog para scores enalazar'!A$2:A$3000,0))=0,"SI","NO"),"")</f>
        <v>SI</v>
      </c>
      <c r="E1067" cm="1">
        <f t="array" ref="E1067">_xlfn.IFS(D1067="","",D1067="SI",4,D1067="NO",1)</f>
        <v>4</v>
      </c>
      <c r="F1067" cm="1">
        <f t="array" ref="F1067">_xlfn.IFS('Paraclinicos '!B1064="","",'Paraclinicos '!B1064&gt;1,1,'Paraclinicos '!B1064&lt;=1,3)</f>
        <v>3</v>
      </c>
      <c r="G1067" t="str" cm="1">
        <f t="array" ref="G1067">_xlfn.IFS('Paraclinicos '!D1064="","",AND('Paraclinicos '!D1064&gt;=250,'Paraclinicos '!D1064&lt;=500),2,'Paraclinicos '!D1064&gt;500,3,'Paraclinicos '!D1064&lt;250,1)</f>
        <v/>
      </c>
      <c r="H1067" s="50">
        <f t="shared" si="49"/>
        <v>10</v>
      </c>
      <c r="I1067" cm="1">
        <f t="array" ref="I1067">_xlfn.IFS('Paraclinicos '!Q1064="","",'Paraclinicos '!Q1064&gt;=65,1,'Paraclinicos '!Q1064&lt;65,0)</f>
        <v>1</v>
      </c>
      <c r="J1067" cm="1">
        <f t="array" ref="J1067">_xlfn.IFS('Paraclinicos '!I1064="","",'Paraclinicos '!I1064&gt;7,1,'Paraclinicos '!I1064&lt;=7,0)</f>
        <v>1</v>
      </c>
      <c r="K1067" cm="1">
        <f t="array" ref="K1067">_xlfn.IFS('Paraclinicos '!W1064="","",'Paraclinicos '!W1064&lt;=8,1,'Paraclinicos '!W1064&gt;8,0)</f>
        <v>0</v>
      </c>
      <c r="L1067" cm="1">
        <f t="array" ref="L1067">_xlfn.IFS('Paraclinicos '!S1064="","",'Paraclinicos '!S1064&gt;=30,1,'Paraclinicos '!S1064&lt;30,0)</f>
        <v>0</v>
      </c>
      <c r="M1067" cm="1">
        <f t="array" ref="M1067">_xlfn.IFS(OR('Paraclinicos '!T1064="",'Paraclinicos '!U1064=""),"",OR('Paraclinicos '!T1064&lt;=90,'Paraclinicos '!U1064&lt;=60),1,OR('Paraclinicos '!T1064&gt;90,'Paraclinicos '!U1064&gt;60),0)</f>
        <v>0</v>
      </c>
      <c r="N1067" s="45">
        <f t="shared" si="50"/>
        <v>4</v>
      </c>
      <c r="O1067" cm="1">
        <f t="array" ref="O1067">_xlfn.IFS(OR('Paraclinicos '!M1064="",'Paraclinicos '!N1064="",'Paraclinicos '!N1064=0),"",'Paraclinicos '!M1064/'Paraclinicos '!N1064&lt;100,4,'Paraclinicos '!M1064/'Paraclinicos '!N1064&lt;200,3,'Paraclinicos '!M1064/'Paraclinicos '!N1064&lt;300,2,'Paraclinicos '!M1064/'Paraclinicos '!N1064&lt;400,1,'Paraclinicos '!M1064/'Paraclinicos '!N1064&gt;=400,0)</f>
        <v>4</v>
      </c>
      <c r="P1067" cm="1">
        <f t="array" ref="P1067">_xlfn.IFS('Paraclinicos '!C1064="","",'Paraclinicos '!C1064&lt;20,4,'Paraclinicos '!C1064&lt;50,3,'Paraclinicos '!C1064&lt;100,2,'Paraclinicos '!C1064&lt;150,1,'Paraclinicos '!C1064&gt;150,0)</f>
        <v>0</v>
      </c>
      <c r="Q1067" cm="1">
        <f t="array" ref="Q1067">_xlfn.IFS('Paraclinicos '!O1064="","",'Paraclinicos '!O1064&lt;1.2,0,'Paraclinicos '!O1064&lt;2,1,'Paraclinicos '!O1064&lt;3.5,2,'Paraclinicos '!O1064&lt;5,3,'Paraclinicos '!O1064&gt;5,4)</f>
        <v>0</v>
      </c>
      <c r="R1067" t="str" cm="1">
        <f t="array" ref="R1067">_xlfn.IFS('Paraclinicos '!J1064="","",'Paraclinicos '!J1064&lt;1.2,0,'Paraclinicos '!J1064&lt;2,1,'Paraclinicos '!J1064&lt;6,2,'Paraclinicos '!J1064&lt;12,3,'Paraclinicos '!J1064&gt;=12,4)</f>
        <v/>
      </c>
      <c r="S1067" cm="1">
        <f t="array" ref="S1067">_xlfn.IFS('Paraclinicos '!Y1064="","",'Paraclinicos '!Y1064&lt;70,1,'Paraclinicos '!Y1064&gt;=70,0)</f>
        <v>0</v>
      </c>
      <c r="T1067" cm="1">
        <f t="array" ref="T1067">_xlfn.IFS('Paraclinicos '!W1064="","",'Paraclinicos '!W1064&lt;6,4,'Paraclinicos '!W1064&lt;10,3,'Paraclinicos '!W1064&lt;13,2,'Paraclinicos '!W1064&lt;15,1,'Paraclinicos '!W1064=15,0)</f>
        <v>0</v>
      </c>
      <c r="U1067" s="54">
        <f t="shared" si="48"/>
        <v>4</v>
      </c>
      <c r="V1067" cm="1">
        <f t="array" ref="V1067">_xlfn.IFS('Paraclinicos '!S1064="","",OR('Paraclinicos '!S1064&lt;=8,'Paraclinicos '!S1064&gt;=25),3,'Paraclinicos '!S1064&lt;12,1,'Paraclinicos '!S1064&lt;21,0,'Paraclinicos '!S1064&lt;25,2)</f>
        <v>0</v>
      </c>
      <c r="W1067" t="str">
        <f>IFERROR(IF(INDEX('BD Demog para scores enalazar'!Y$2:'BD Demog para scores enalazar'!Y$3000,MATCH(Formulas!A1067,'BD Demog para scores enalazar'!A$2:'BD Demog para scores enalazar'!A$3000,0))=1,"SI","NO"),"")</f>
        <v>NO</v>
      </c>
      <c r="X1067" s="9" t="str">
        <f>IFERROR(IF(INDEX('BD Demog para scores enalazar'!AJ$2:'BD Demog para scores enalazar'!AJ$3000,MATCH(Formulas!A1067,'BD Demog para scores enalazar'!A$2:'BD Demog para scores enalazar'!A$3000,0))=1,"SI","NO"),"")</f>
        <v>NO</v>
      </c>
      <c r="Y1067" cm="1">
        <f t="array" ref="Y1067">IF(AND(W1067="NO",X1067="NO"),_xlfn.IFS('Paraclinicos '!K1064&lt;=91,3,'Paraclinicos '!K1064&lt;94,2,'Paraclinicos '!K1064&lt;96,1,'Paraclinicos '!K1064&gt;=96,0),"")</f>
        <v>3</v>
      </c>
      <c r="Z1067" t="str" cm="1">
        <f t="array" ref="Z1067">IF(OR(W1067="SI",X1067="SI"),_xlfn.IFS(OR(AND('Paraclinicos '!K1065&lt;=83),AND('Paraclinicos '!K1065&gt;=97,AA1067=2)),3,OR(AND('Paraclinicos '!K1065&lt;=86),AND('Paraclinicos '!K1065&gt;=94,AA1067=2)),2,OR(AND('Paraclinicos '!K1065&lt;=88),AND('Paraclinicos '!K1065&gt;=92,AA1067=2)),1,OR(AND('Paraclinicos '!K1065&gt;=88,'Paraclinicos '!K1065&lt;=92),AND('Paraclinicos '!K1065&gt;=93,AA1067=0)),0),"")</f>
        <v/>
      </c>
      <c r="AA1067" cm="1">
        <f t="array" ref="AA1067">_xlfn.IFS('Paraclinicos '!E1064="","",'Paraclinicos '!E1064="Oxigeno",2,'Paraclinicos '!E1064="Aire",0)</f>
        <v>2</v>
      </c>
    </row>
    <row r="1068" spans="1:27" x14ac:dyDescent="0.25">
      <c r="A1068">
        <f>'Paraclinicos '!A1065</f>
        <v>260</v>
      </c>
      <c r="B1068" s="3">
        <f>'Paraclinicos '!R1065</f>
        <v>44049</v>
      </c>
      <c r="C1068" cm="1">
        <f t="array" ref="C1068">_xlfn.IFS('Paraclinicos '!Q1065="","",'Paraclinicos '!Q1065&gt;60,3,'Paraclinicos '!Q1065&lt;=60,1)</f>
        <v>3</v>
      </c>
      <c r="D1068" t="str">
        <f>IFERROR(IF(INDEX('BD Demog para scores enalazar'!BC$2:BC$3000,MATCH(Formulas!A1068,'BD Demog para scores enalazar'!A$2:A$3000,0))=0,"SI","NO"),"")</f>
        <v>SI</v>
      </c>
      <c r="E1068" cm="1">
        <f t="array" ref="E1068">_xlfn.IFS(D1068="","",D1068="SI",4,D1068="NO",1)</f>
        <v>4</v>
      </c>
      <c r="F1068" cm="1">
        <f t="array" ref="F1068">_xlfn.IFS('Paraclinicos '!B1065="","",'Paraclinicos '!B1065&gt;1,1,'Paraclinicos '!B1065&lt;=1,3)</f>
        <v>3</v>
      </c>
      <c r="G1068" cm="1">
        <f t="array" ref="G1068">_xlfn.IFS('Paraclinicos '!D1065="","",AND('Paraclinicos '!D1065&gt;=250,'Paraclinicos '!D1065&lt;=500),2,'Paraclinicos '!D1065&gt;500,3,'Paraclinicos '!D1065&lt;250,1)</f>
        <v>2</v>
      </c>
      <c r="H1068" s="50">
        <f t="shared" si="49"/>
        <v>12</v>
      </c>
      <c r="I1068" cm="1">
        <f t="array" ref="I1068">_xlfn.IFS('Paraclinicos '!Q1065="","",'Paraclinicos '!Q1065&gt;=65,1,'Paraclinicos '!Q1065&lt;65,0)</f>
        <v>1</v>
      </c>
      <c r="J1068" cm="1">
        <f t="array" ref="J1068">_xlfn.IFS('Paraclinicos '!I1065="","",'Paraclinicos '!I1065&gt;7,1,'Paraclinicos '!I1065&lt;=7,0)</f>
        <v>0</v>
      </c>
      <c r="K1068" cm="1">
        <f t="array" ref="K1068">_xlfn.IFS('Paraclinicos '!W1065="","",'Paraclinicos '!W1065&lt;=8,1,'Paraclinicos '!W1065&gt;8,0)</f>
        <v>0</v>
      </c>
      <c r="L1068" cm="1">
        <f t="array" ref="L1068">_xlfn.IFS('Paraclinicos '!S1065="","",'Paraclinicos '!S1065&gt;=30,1,'Paraclinicos '!S1065&lt;30,0)</f>
        <v>0</v>
      </c>
      <c r="M1068" cm="1">
        <f t="array" ref="M1068">_xlfn.IFS(OR('Paraclinicos '!T1065="",'Paraclinicos '!U1065=""),"",OR('Paraclinicos '!T1065&lt;=90,'Paraclinicos '!U1065&lt;=60),1,OR('Paraclinicos '!T1065&gt;90,'Paraclinicos '!U1065&gt;60),0)</f>
        <v>0</v>
      </c>
      <c r="N1068" s="45">
        <f t="shared" si="50"/>
        <v>1</v>
      </c>
      <c r="O1068" cm="1">
        <f t="array" ref="O1068">_xlfn.IFS(OR('Paraclinicos '!M1065="",'Paraclinicos '!N1065="",'Paraclinicos '!N1065=0),"",'Paraclinicos '!M1065/'Paraclinicos '!N1065&lt;100,4,'Paraclinicos '!M1065/'Paraclinicos '!N1065&lt;200,3,'Paraclinicos '!M1065/'Paraclinicos '!N1065&lt;300,2,'Paraclinicos '!M1065/'Paraclinicos '!N1065&lt;400,1,'Paraclinicos '!M1065/'Paraclinicos '!N1065&gt;=400,0)</f>
        <v>2</v>
      </c>
      <c r="P1068" cm="1">
        <f t="array" ref="P1068">_xlfn.IFS('Paraclinicos '!C1065="","",'Paraclinicos '!C1065&lt;20,4,'Paraclinicos '!C1065&lt;50,3,'Paraclinicos '!C1065&lt;100,2,'Paraclinicos '!C1065&lt;150,1,'Paraclinicos '!C1065&gt;150,0)</f>
        <v>0</v>
      </c>
      <c r="Q1068" cm="1">
        <f t="array" ref="Q1068">_xlfn.IFS('Paraclinicos '!O1065="","",'Paraclinicos '!O1065&lt;1.2,0,'Paraclinicos '!O1065&lt;2,1,'Paraclinicos '!O1065&lt;3.5,2,'Paraclinicos '!O1065&lt;5,3,'Paraclinicos '!O1065&gt;5,4)</f>
        <v>0</v>
      </c>
      <c r="R1068" t="str" cm="1">
        <f t="array" ref="R1068">_xlfn.IFS('Paraclinicos '!J1065="","",'Paraclinicos '!J1065&lt;1.2,0,'Paraclinicos '!J1065&lt;2,1,'Paraclinicos '!J1065&lt;6,2,'Paraclinicos '!J1065&lt;12,3,'Paraclinicos '!J1065&gt;=12,4)</f>
        <v/>
      </c>
      <c r="S1068" cm="1">
        <f t="array" ref="S1068">_xlfn.IFS('Paraclinicos '!Y1065="","",'Paraclinicos '!Y1065&lt;70,1,'Paraclinicos '!Y1065&gt;=70,0)</f>
        <v>0</v>
      </c>
      <c r="T1068" cm="1">
        <f t="array" ref="T1068">_xlfn.IFS('Paraclinicos '!W1065="","",'Paraclinicos '!W1065&lt;6,4,'Paraclinicos '!W1065&lt;10,3,'Paraclinicos '!W1065&lt;13,2,'Paraclinicos '!W1065&lt;15,1,'Paraclinicos '!W1065=15,0)</f>
        <v>0</v>
      </c>
      <c r="U1068" s="54">
        <f t="shared" si="48"/>
        <v>2</v>
      </c>
      <c r="V1068" cm="1">
        <f t="array" ref="V1068">_xlfn.IFS('Paraclinicos '!S1065="","",OR('Paraclinicos '!S1065&lt;=8,'Paraclinicos '!S1065&gt;=25),3,'Paraclinicos '!S1065&lt;12,1,'Paraclinicos '!S1065&lt;21,0,'Paraclinicos '!S1065&lt;25,2)</f>
        <v>2</v>
      </c>
      <c r="W1068" t="str">
        <f>IFERROR(IF(INDEX('BD Demog para scores enalazar'!Y$2:'BD Demog para scores enalazar'!Y$3000,MATCH(Formulas!A1068,'BD Demog para scores enalazar'!A$2:'BD Demog para scores enalazar'!A$3000,0))=1,"SI","NO"),"")</f>
        <v>NO</v>
      </c>
      <c r="X1068" s="9" t="str">
        <f>IFERROR(IF(INDEX('BD Demog para scores enalazar'!AJ$2:'BD Demog para scores enalazar'!AJ$3000,MATCH(Formulas!A1068,'BD Demog para scores enalazar'!A$2:'BD Demog para scores enalazar'!A$3000,0))=1,"SI","NO"),"")</f>
        <v>NO</v>
      </c>
      <c r="Y1068" cm="1">
        <f t="array" ref="Y1068">IF(AND(W1068="NO",X1068="NO"),_xlfn.IFS('Paraclinicos '!K1065&lt;=91,3,'Paraclinicos '!K1065&lt;94,2,'Paraclinicos '!K1065&lt;96,1,'Paraclinicos '!K1065&gt;=96,0),"")</f>
        <v>3</v>
      </c>
      <c r="Z1068" t="str" cm="1">
        <f t="array" ref="Z1068">IF(OR(W1068="SI",X1068="SI"),_xlfn.IFS(OR(AND('Paraclinicos '!K1066&lt;=83),AND('Paraclinicos '!K1066&gt;=97,AA1068=2)),3,OR(AND('Paraclinicos '!K1066&lt;=86),AND('Paraclinicos '!K1066&gt;=94,AA1068=2)),2,OR(AND('Paraclinicos '!K1066&lt;=88),AND('Paraclinicos '!K1066&gt;=92,AA1068=2)),1,OR(AND('Paraclinicos '!K1066&gt;=88,'Paraclinicos '!K1066&lt;=92),AND('Paraclinicos '!K1066&gt;=93,AA1068=0)),0),"")</f>
        <v/>
      </c>
      <c r="AA1068" cm="1">
        <f t="array" ref="AA1068">_xlfn.IFS('Paraclinicos '!E1065="","",'Paraclinicos '!E1065="Oxigeno",2,'Paraclinicos '!E1065="Aire",0)</f>
        <v>2</v>
      </c>
    </row>
    <row r="1069" spans="1:27" x14ac:dyDescent="0.25">
      <c r="A1069">
        <f>'Paraclinicos '!A1066</f>
        <v>260</v>
      </c>
      <c r="B1069" s="3">
        <f>'Paraclinicos '!R1066</f>
        <v>44051</v>
      </c>
      <c r="C1069" cm="1">
        <f t="array" ref="C1069">_xlfn.IFS('Paraclinicos '!Q1066="","",'Paraclinicos '!Q1066&gt;60,3,'Paraclinicos '!Q1066&lt;=60,1)</f>
        <v>3</v>
      </c>
      <c r="D1069" t="str">
        <f>IFERROR(IF(INDEX('BD Demog para scores enalazar'!BC$2:BC$3000,MATCH(Formulas!A1069,'BD Demog para scores enalazar'!A$2:A$3000,0))=0,"SI","NO"),"")</f>
        <v>SI</v>
      </c>
      <c r="E1069" cm="1">
        <f t="array" ref="E1069">_xlfn.IFS(D1069="","",D1069="SI",4,D1069="NO",1)</f>
        <v>4</v>
      </c>
      <c r="F1069" cm="1">
        <f t="array" ref="F1069">_xlfn.IFS('Paraclinicos '!B1066="","",'Paraclinicos '!B1066&gt;1,1,'Paraclinicos '!B1066&lt;=1,3)</f>
        <v>1</v>
      </c>
      <c r="G1069" t="str" cm="1">
        <f t="array" ref="G1069">_xlfn.IFS('Paraclinicos '!D1066="","",AND('Paraclinicos '!D1066&gt;=250,'Paraclinicos '!D1066&lt;=500),2,'Paraclinicos '!D1066&gt;500,3,'Paraclinicos '!D1066&lt;250,1)</f>
        <v/>
      </c>
      <c r="H1069" s="50">
        <f t="shared" si="49"/>
        <v>8</v>
      </c>
      <c r="I1069" cm="1">
        <f t="array" ref="I1069">_xlfn.IFS('Paraclinicos '!Q1066="","",'Paraclinicos '!Q1066&gt;=65,1,'Paraclinicos '!Q1066&lt;65,0)</f>
        <v>1</v>
      </c>
      <c r="J1069" cm="1">
        <f t="array" ref="J1069">_xlfn.IFS('Paraclinicos '!I1066="","",'Paraclinicos '!I1066&gt;7,1,'Paraclinicos '!I1066&lt;=7,0)</f>
        <v>1</v>
      </c>
      <c r="K1069" cm="1">
        <f t="array" ref="K1069">_xlfn.IFS('Paraclinicos '!W1066="","",'Paraclinicos '!W1066&lt;=8,1,'Paraclinicos '!W1066&gt;8,0)</f>
        <v>1</v>
      </c>
      <c r="L1069" cm="1">
        <f t="array" ref="L1069">_xlfn.IFS('Paraclinicos '!S1066="","",'Paraclinicos '!S1066&gt;=30,1,'Paraclinicos '!S1066&lt;30,0)</f>
        <v>0</v>
      </c>
      <c r="M1069" cm="1">
        <f t="array" ref="M1069">_xlfn.IFS(OR('Paraclinicos '!T1066="",'Paraclinicos '!U1066=""),"",OR('Paraclinicos '!T1066&lt;=90,'Paraclinicos '!U1066&lt;=60),1,OR('Paraclinicos '!T1066&gt;90,'Paraclinicos '!U1066&gt;60),0)</f>
        <v>1</v>
      </c>
      <c r="N1069" s="45">
        <f t="shared" si="50"/>
        <v>3</v>
      </c>
      <c r="O1069" cm="1">
        <f t="array" ref="O1069">_xlfn.IFS(OR('Paraclinicos '!M1066="",'Paraclinicos '!N1066="",'Paraclinicos '!N1066=0),"",'Paraclinicos '!M1066/'Paraclinicos '!N1066&lt;100,4,'Paraclinicos '!M1066/'Paraclinicos '!N1066&lt;200,3,'Paraclinicos '!M1066/'Paraclinicos '!N1066&lt;300,2,'Paraclinicos '!M1066/'Paraclinicos '!N1066&lt;400,1,'Paraclinicos '!M1066/'Paraclinicos '!N1066&gt;=400,0)</f>
        <v>3</v>
      </c>
      <c r="P1069" cm="1">
        <f t="array" ref="P1069">_xlfn.IFS('Paraclinicos '!C1066="","",'Paraclinicos '!C1066&lt;20,4,'Paraclinicos '!C1066&lt;50,3,'Paraclinicos '!C1066&lt;100,2,'Paraclinicos '!C1066&lt;150,1,'Paraclinicos '!C1066&gt;150,0)</f>
        <v>0</v>
      </c>
      <c r="Q1069" cm="1">
        <f t="array" ref="Q1069">_xlfn.IFS('Paraclinicos '!O1066="","",'Paraclinicos '!O1066&lt;1.2,0,'Paraclinicos '!O1066&lt;2,1,'Paraclinicos '!O1066&lt;3.5,2,'Paraclinicos '!O1066&lt;5,3,'Paraclinicos '!O1066&gt;5,4)</f>
        <v>0</v>
      </c>
      <c r="R1069" cm="1">
        <f t="array" ref="R1069">_xlfn.IFS('Paraclinicos '!J1066="","",'Paraclinicos '!J1066&lt;1.2,0,'Paraclinicos '!J1066&lt;2,1,'Paraclinicos '!J1066&lt;6,2,'Paraclinicos '!J1066&lt;12,3,'Paraclinicos '!J1066&gt;=12,4)</f>
        <v>0</v>
      </c>
      <c r="S1069" cm="1">
        <f t="array" ref="S1069">_xlfn.IFS('Paraclinicos '!Y1066="","",'Paraclinicos '!Y1066&lt;70,1,'Paraclinicos '!Y1066&gt;=70,0)</f>
        <v>0</v>
      </c>
      <c r="T1069" cm="1">
        <f t="array" ref="T1069">_xlfn.IFS('Paraclinicos '!W1066="","",'Paraclinicos '!W1066&lt;6,4,'Paraclinicos '!W1066&lt;10,3,'Paraclinicos '!W1066&lt;13,2,'Paraclinicos '!W1066&lt;15,1,'Paraclinicos '!W1066=15,0)</f>
        <v>4</v>
      </c>
      <c r="U1069" s="54">
        <f t="shared" si="48"/>
        <v>7</v>
      </c>
      <c r="V1069" cm="1">
        <f t="array" ref="V1069">_xlfn.IFS('Paraclinicos '!S1066="","",OR('Paraclinicos '!S1066&lt;=8,'Paraclinicos '!S1066&gt;=25),3,'Paraclinicos '!S1066&lt;12,1,'Paraclinicos '!S1066&lt;21,0,'Paraclinicos '!S1066&lt;25,2)</f>
        <v>2</v>
      </c>
      <c r="W1069" t="str">
        <f>IFERROR(IF(INDEX('BD Demog para scores enalazar'!Y$2:'BD Demog para scores enalazar'!Y$3000,MATCH(Formulas!A1069,'BD Demog para scores enalazar'!A$2:'BD Demog para scores enalazar'!A$3000,0))=1,"SI","NO"),"")</f>
        <v>NO</v>
      </c>
      <c r="X1069" s="9" t="str">
        <f>IFERROR(IF(INDEX('BD Demog para scores enalazar'!AJ$2:'BD Demog para scores enalazar'!AJ$3000,MATCH(Formulas!A1069,'BD Demog para scores enalazar'!A$2:'BD Demog para scores enalazar'!A$3000,0))=1,"SI","NO"),"")</f>
        <v>NO</v>
      </c>
      <c r="Y1069" cm="1">
        <f t="array" ref="Y1069">IF(AND(W1069="NO",X1069="NO"),_xlfn.IFS('Paraclinicos '!K1066&lt;=91,3,'Paraclinicos '!K1066&lt;94,2,'Paraclinicos '!K1066&lt;96,1,'Paraclinicos '!K1066&gt;=96,0),"")</f>
        <v>3</v>
      </c>
      <c r="Z1069" t="str" cm="1">
        <f t="array" ref="Z1069">IF(OR(W1069="SI",X1069="SI"),_xlfn.IFS(OR(AND('Paraclinicos '!K1067&lt;=83),AND('Paraclinicos '!K1067&gt;=97,AA1069=2)),3,OR(AND('Paraclinicos '!K1067&lt;=86),AND('Paraclinicos '!K1067&gt;=94,AA1069=2)),2,OR(AND('Paraclinicos '!K1067&lt;=88),AND('Paraclinicos '!K1067&gt;=92,AA1069=2)),1,OR(AND('Paraclinicos '!K1067&gt;=88,'Paraclinicos '!K1067&lt;=92),AND('Paraclinicos '!K1067&gt;=93,AA1069=0)),0),"")</f>
        <v/>
      </c>
      <c r="AA1069" cm="1">
        <f t="array" ref="AA1069">_xlfn.IFS('Paraclinicos '!E1066="","",'Paraclinicos '!E1066="Oxigeno",2,'Paraclinicos '!E1066="Aire",0)</f>
        <v>2</v>
      </c>
    </row>
    <row r="1070" spans="1:27" x14ac:dyDescent="0.25">
      <c r="A1070">
        <f>'Paraclinicos '!A1067</f>
        <v>260</v>
      </c>
      <c r="B1070" s="3">
        <f>'Paraclinicos '!R1067</f>
        <v>44053</v>
      </c>
      <c r="C1070" cm="1">
        <f t="array" ref="C1070">_xlfn.IFS('Paraclinicos '!Q1067="","",'Paraclinicos '!Q1067&gt;60,3,'Paraclinicos '!Q1067&lt;=60,1)</f>
        <v>3</v>
      </c>
      <c r="D1070" t="str">
        <f>IFERROR(IF(INDEX('BD Demog para scores enalazar'!BC$2:BC$3000,MATCH(Formulas!A1070,'BD Demog para scores enalazar'!A$2:A$3000,0))=0,"SI","NO"),"")</f>
        <v>SI</v>
      </c>
      <c r="E1070" cm="1">
        <f t="array" ref="E1070">_xlfn.IFS(D1070="","",D1070="SI",4,D1070="NO",1)</f>
        <v>4</v>
      </c>
      <c r="F1070" cm="1">
        <f t="array" ref="F1070">_xlfn.IFS('Paraclinicos '!B1067="","",'Paraclinicos '!B1067&gt;1,1,'Paraclinicos '!B1067&lt;=1,3)</f>
        <v>1</v>
      </c>
      <c r="G1070" t="str" cm="1">
        <f t="array" ref="G1070">_xlfn.IFS('Paraclinicos '!D1067="","",AND('Paraclinicos '!D1067&gt;=250,'Paraclinicos '!D1067&lt;=500),2,'Paraclinicos '!D1067&gt;500,3,'Paraclinicos '!D1067&lt;250,1)</f>
        <v/>
      </c>
      <c r="H1070" s="50">
        <f t="shared" si="49"/>
        <v>8</v>
      </c>
      <c r="I1070" cm="1">
        <f t="array" ref="I1070">_xlfn.IFS('Paraclinicos '!Q1067="","",'Paraclinicos '!Q1067&gt;=65,1,'Paraclinicos '!Q1067&lt;65,0)</f>
        <v>1</v>
      </c>
      <c r="J1070" cm="1">
        <f t="array" ref="J1070">_xlfn.IFS('Paraclinicos '!I1067="","",'Paraclinicos '!I1067&gt;7,1,'Paraclinicos '!I1067&lt;=7,0)</f>
        <v>1</v>
      </c>
      <c r="K1070" cm="1">
        <f t="array" ref="K1070">_xlfn.IFS('Paraclinicos '!W1067="","",'Paraclinicos '!W1067&lt;=8,1,'Paraclinicos '!W1067&gt;8,0)</f>
        <v>1</v>
      </c>
      <c r="L1070" cm="1">
        <f t="array" ref="L1070">_xlfn.IFS('Paraclinicos '!S1067="","",'Paraclinicos '!S1067&gt;=30,1,'Paraclinicos '!S1067&lt;30,0)</f>
        <v>0</v>
      </c>
      <c r="M1070" cm="1">
        <f t="array" ref="M1070">_xlfn.IFS(OR('Paraclinicos '!T1067="",'Paraclinicos '!U1067=""),"",OR('Paraclinicos '!T1067&lt;=90,'Paraclinicos '!U1067&lt;=60),1,OR('Paraclinicos '!T1067&gt;90,'Paraclinicos '!U1067&gt;60),0)</f>
        <v>0</v>
      </c>
      <c r="N1070" s="45">
        <f t="shared" si="50"/>
        <v>5</v>
      </c>
      <c r="O1070" cm="1">
        <f t="array" ref="O1070">_xlfn.IFS(OR('Paraclinicos '!M1067="",'Paraclinicos '!N1067="",'Paraclinicos '!N1067=0),"",'Paraclinicos '!M1067/'Paraclinicos '!N1067&lt;100,4,'Paraclinicos '!M1067/'Paraclinicos '!N1067&lt;200,3,'Paraclinicos '!M1067/'Paraclinicos '!N1067&lt;300,2,'Paraclinicos '!M1067/'Paraclinicos '!N1067&lt;400,1,'Paraclinicos '!M1067/'Paraclinicos '!N1067&gt;=400,0)</f>
        <v>2</v>
      </c>
      <c r="P1070" cm="1">
        <f t="array" ref="P1070">_xlfn.IFS('Paraclinicos '!C1067="","",'Paraclinicos '!C1067&lt;20,4,'Paraclinicos '!C1067&lt;50,3,'Paraclinicos '!C1067&lt;100,2,'Paraclinicos '!C1067&lt;150,1,'Paraclinicos '!C1067&gt;150,0)</f>
        <v>0</v>
      </c>
      <c r="Q1070" cm="1">
        <f t="array" ref="Q1070">_xlfn.IFS('Paraclinicos '!O1067="","",'Paraclinicos '!O1067&lt;1.2,0,'Paraclinicos '!O1067&lt;2,1,'Paraclinicos '!O1067&lt;3.5,2,'Paraclinicos '!O1067&lt;5,3,'Paraclinicos '!O1067&gt;5,4)</f>
        <v>0</v>
      </c>
      <c r="R1070" t="str" cm="1">
        <f t="array" ref="R1070">_xlfn.IFS('Paraclinicos '!J1067="","",'Paraclinicos '!J1067&lt;1.2,0,'Paraclinicos '!J1067&lt;2,1,'Paraclinicos '!J1067&lt;6,2,'Paraclinicos '!J1067&lt;12,3,'Paraclinicos '!J1067&gt;=12,4)</f>
        <v/>
      </c>
      <c r="S1070" cm="1">
        <f t="array" ref="S1070">_xlfn.IFS('Paraclinicos '!Y1067="","",'Paraclinicos '!Y1067&lt;70,1,'Paraclinicos '!Y1067&gt;=70,0)</f>
        <v>0</v>
      </c>
      <c r="T1070" cm="1">
        <f t="array" ref="T1070">_xlfn.IFS('Paraclinicos '!W1067="","",'Paraclinicos '!W1067&lt;6,4,'Paraclinicos '!W1067&lt;10,3,'Paraclinicos '!W1067&lt;13,2,'Paraclinicos '!W1067&lt;15,1,'Paraclinicos '!W1067=15,0)</f>
        <v>4</v>
      </c>
      <c r="U1070" s="54">
        <f t="shared" si="48"/>
        <v>6</v>
      </c>
      <c r="V1070" cm="1">
        <f t="array" ref="V1070">_xlfn.IFS('Paraclinicos '!S1067="","",OR('Paraclinicos '!S1067&lt;=8,'Paraclinicos '!S1067&gt;=25),3,'Paraclinicos '!S1067&lt;12,1,'Paraclinicos '!S1067&lt;21,0,'Paraclinicos '!S1067&lt;25,2)</f>
        <v>0</v>
      </c>
      <c r="W1070" t="str">
        <f>IFERROR(IF(INDEX('BD Demog para scores enalazar'!Y$2:'BD Demog para scores enalazar'!Y$3000,MATCH(Formulas!A1070,'BD Demog para scores enalazar'!A$2:'BD Demog para scores enalazar'!A$3000,0))=1,"SI","NO"),"")</f>
        <v>NO</v>
      </c>
      <c r="X1070" s="9" t="str">
        <f>IFERROR(IF(INDEX('BD Demog para scores enalazar'!AJ$2:'BD Demog para scores enalazar'!AJ$3000,MATCH(Formulas!A1070,'BD Demog para scores enalazar'!A$2:'BD Demog para scores enalazar'!A$3000,0))=1,"SI","NO"),"")</f>
        <v>NO</v>
      </c>
      <c r="Y1070" cm="1">
        <f t="array" ref="Y1070">IF(AND(W1070="NO",X1070="NO"),_xlfn.IFS('Paraclinicos '!K1067&lt;=91,3,'Paraclinicos '!K1067&lt;94,2,'Paraclinicos '!K1067&lt;96,1,'Paraclinicos '!K1067&gt;=96,0),"")</f>
        <v>3</v>
      </c>
      <c r="Z1070" t="str" cm="1">
        <f t="array" ref="Z1070">IF(OR(W1070="SI",X1070="SI"),_xlfn.IFS(OR(AND('Paraclinicos '!K1068&lt;=83),AND('Paraclinicos '!K1068&gt;=97,AA1070=2)),3,OR(AND('Paraclinicos '!K1068&lt;=86),AND('Paraclinicos '!K1068&gt;=94,AA1070=2)),2,OR(AND('Paraclinicos '!K1068&lt;=88),AND('Paraclinicos '!K1068&gt;=92,AA1070=2)),1,OR(AND('Paraclinicos '!K1068&gt;=88,'Paraclinicos '!K1068&lt;=92),AND('Paraclinicos '!K1068&gt;=93,AA1070=0)),0),"")</f>
        <v/>
      </c>
      <c r="AA1070" cm="1">
        <f t="array" ref="AA1070">_xlfn.IFS('Paraclinicos '!E1067="","",'Paraclinicos '!E1067="Oxigeno",2,'Paraclinicos '!E1067="Aire",0)</f>
        <v>2</v>
      </c>
    </row>
    <row r="1071" spans="1:27" x14ac:dyDescent="0.25">
      <c r="A1071">
        <f>'Paraclinicos '!A1068</f>
        <v>260</v>
      </c>
      <c r="B1071" s="3">
        <f>'Paraclinicos '!R1068</f>
        <v>44055</v>
      </c>
      <c r="C1071" cm="1">
        <f t="array" ref="C1071">_xlfn.IFS('Paraclinicos '!Q1068="","",'Paraclinicos '!Q1068&gt;60,3,'Paraclinicos '!Q1068&lt;=60,1)</f>
        <v>3</v>
      </c>
      <c r="D1071" t="str">
        <f>IFERROR(IF(INDEX('BD Demog para scores enalazar'!BC$2:BC$3000,MATCH(Formulas!A1071,'BD Demog para scores enalazar'!A$2:A$3000,0))=0,"SI","NO"),"")</f>
        <v>SI</v>
      </c>
      <c r="E1071" cm="1">
        <f t="array" ref="E1071">_xlfn.IFS(D1071="","",D1071="SI",4,D1071="NO",1)</f>
        <v>4</v>
      </c>
      <c r="F1071" cm="1">
        <f t="array" ref="F1071">_xlfn.IFS('Paraclinicos '!B1068="","",'Paraclinicos '!B1068&gt;1,1,'Paraclinicos '!B1068&lt;=1,3)</f>
        <v>1</v>
      </c>
      <c r="G1071" t="str" cm="1">
        <f t="array" ref="G1071">_xlfn.IFS('Paraclinicos '!D1068="","",AND('Paraclinicos '!D1068&gt;=250,'Paraclinicos '!D1068&lt;=500),2,'Paraclinicos '!D1068&gt;500,3,'Paraclinicos '!D1068&lt;250,1)</f>
        <v/>
      </c>
      <c r="H1071" s="50">
        <f t="shared" si="49"/>
        <v>8</v>
      </c>
      <c r="I1071" cm="1">
        <f t="array" ref="I1071">_xlfn.IFS('Paraclinicos '!Q1068="","",'Paraclinicos '!Q1068&gt;=65,1,'Paraclinicos '!Q1068&lt;65,0)</f>
        <v>1</v>
      </c>
      <c r="J1071" cm="1">
        <f t="array" ref="J1071">_xlfn.IFS('Paraclinicos '!I1068="","",'Paraclinicos '!I1068&gt;7,1,'Paraclinicos '!I1068&lt;=7,0)</f>
        <v>1</v>
      </c>
      <c r="K1071" cm="1">
        <f t="array" ref="K1071">_xlfn.IFS('Paraclinicos '!W1068="","",'Paraclinicos '!W1068&lt;=8,1,'Paraclinicos '!W1068&gt;8,0)</f>
        <v>1</v>
      </c>
      <c r="L1071" cm="1">
        <f t="array" ref="L1071">_xlfn.IFS('Paraclinicos '!S1068="","",'Paraclinicos '!S1068&gt;=30,1,'Paraclinicos '!S1068&lt;30,0)</f>
        <v>0</v>
      </c>
      <c r="M1071" cm="1">
        <f t="array" ref="M1071">_xlfn.IFS(OR('Paraclinicos '!T1068="",'Paraclinicos '!U1068=""),"",OR('Paraclinicos '!T1068&lt;=90,'Paraclinicos '!U1068&lt;=60),1,OR('Paraclinicos '!T1068&gt;90,'Paraclinicos '!U1068&gt;60),0)</f>
        <v>0</v>
      </c>
      <c r="N1071" s="45">
        <f t="shared" si="50"/>
        <v>4</v>
      </c>
      <c r="O1071" cm="1">
        <f t="array" ref="O1071">_xlfn.IFS(OR('Paraclinicos '!M1068="",'Paraclinicos '!N1068="",'Paraclinicos '!N1068=0),"",'Paraclinicos '!M1068/'Paraclinicos '!N1068&lt;100,4,'Paraclinicos '!M1068/'Paraclinicos '!N1068&lt;200,3,'Paraclinicos '!M1068/'Paraclinicos '!N1068&lt;300,2,'Paraclinicos '!M1068/'Paraclinicos '!N1068&lt;400,1,'Paraclinicos '!M1068/'Paraclinicos '!N1068&gt;=400,0)</f>
        <v>2</v>
      </c>
      <c r="P1071" cm="1">
        <f t="array" ref="P1071">_xlfn.IFS('Paraclinicos '!C1068="","",'Paraclinicos '!C1068&lt;20,4,'Paraclinicos '!C1068&lt;50,3,'Paraclinicos '!C1068&lt;100,2,'Paraclinicos '!C1068&lt;150,1,'Paraclinicos '!C1068&gt;150,0)</f>
        <v>0</v>
      </c>
      <c r="Q1071" cm="1">
        <f t="array" ref="Q1071">_xlfn.IFS('Paraclinicos '!O1068="","",'Paraclinicos '!O1068&lt;1.2,0,'Paraclinicos '!O1068&lt;2,1,'Paraclinicos '!O1068&lt;3.5,2,'Paraclinicos '!O1068&lt;5,3,'Paraclinicos '!O1068&gt;5,4)</f>
        <v>0</v>
      </c>
      <c r="R1071" t="str" cm="1">
        <f t="array" ref="R1071">_xlfn.IFS('Paraclinicos '!J1068="","",'Paraclinicos '!J1068&lt;1.2,0,'Paraclinicos '!J1068&lt;2,1,'Paraclinicos '!J1068&lt;6,2,'Paraclinicos '!J1068&lt;12,3,'Paraclinicos '!J1068&gt;=12,4)</f>
        <v/>
      </c>
      <c r="S1071" cm="1">
        <f t="array" ref="S1071">_xlfn.IFS('Paraclinicos '!Y1068="","",'Paraclinicos '!Y1068&lt;70,1,'Paraclinicos '!Y1068&gt;=70,0)</f>
        <v>0</v>
      </c>
      <c r="T1071" cm="1">
        <f t="array" ref="T1071">_xlfn.IFS('Paraclinicos '!W1068="","",'Paraclinicos '!W1068&lt;6,4,'Paraclinicos '!W1068&lt;10,3,'Paraclinicos '!W1068&lt;13,2,'Paraclinicos '!W1068&lt;15,1,'Paraclinicos '!W1068=15,0)</f>
        <v>4</v>
      </c>
      <c r="U1071" s="54">
        <f t="shared" si="48"/>
        <v>6</v>
      </c>
      <c r="V1071" cm="1">
        <f t="array" ref="V1071">_xlfn.IFS('Paraclinicos '!S1068="","",OR('Paraclinicos '!S1068&lt;=8,'Paraclinicos '!S1068&gt;=25),3,'Paraclinicos '!S1068&lt;12,1,'Paraclinicos '!S1068&lt;21,0,'Paraclinicos '!S1068&lt;25,2)</f>
        <v>0</v>
      </c>
      <c r="W1071" t="str">
        <f>IFERROR(IF(INDEX('BD Demog para scores enalazar'!Y$2:'BD Demog para scores enalazar'!Y$3000,MATCH(Formulas!A1071,'BD Demog para scores enalazar'!A$2:'BD Demog para scores enalazar'!A$3000,0))=1,"SI","NO"),"")</f>
        <v>NO</v>
      </c>
      <c r="X1071" s="9" t="str">
        <f>IFERROR(IF(INDEX('BD Demog para scores enalazar'!AJ$2:'BD Demog para scores enalazar'!AJ$3000,MATCH(Formulas!A1071,'BD Demog para scores enalazar'!A$2:'BD Demog para scores enalazar'!A$3000,0))=1,"SI","NO"),"")</f>
        <v>NO</v>
      </c>
      <c r="Y1071" cm="1">
        <f t="array" ref="Y1071">IF(AND(W1071="NO",X1071="NO"),_xlfn.IFS('Paraclinicos '!K1068&lt;=91,3,'Paraclinicos '!K1068&lt;94,2,'Paraclinicos '!K1068&lt;96,1,'Paraclinicos '!K1068&gt;=96,0),"")</f>
        <v>3</v>
      </c>
      <c r="Z1071" t="str" cm="1">
        <f t="array" ref="Z1071">IF(OR(W1071="SI",X1071="SI"),_xlfn.IFS(OR(AND('Paraclinicos '!K1069&lt;=83),AND('Paraclinicos '!K1069&gt;=97,AA1071=2)),3,OR(AND('Paraclinicos '!K1069&lt;=86),AND('Paraclinicos '!K1069&gt;=94,AA1071=2)),2,OR(AND('Paraclinicos '!K1069&lt;=88),AND('Paraclinicos '!K1069&gt;=92,AA1071=2)),1,OR(AND('Paraclinicos '!K1069&gt;=88,'Paraclinicos '!K1069&lt;=92),AND('Paraclinicos '!K1069&gt;=93,AA1071=0)),0),"")</f>
        <v/>
      </c>
      <c r="AA1071" cm="1">
        <f t="array" ref="AA1071">_xlfn.IFS('Paraclinicos '!E1068="","",'Paraclinicos '!E1068="Oxigeno",2,'Paraclinicos '!E1068="Aire",0)</f>
        <v>2</v>
      </c>
    </row>
    <row r="1072" spans="1:27" x14ac:dyDescent="0.25">
      <c r="A1072">
        <f>'Paraclinicos '!A1069</f>
        <v>260</v>
      </c>
      <c r="B1072" s="3">
        <f>'Paraclinicos '!R1069</f>
        <v>44057</v>
      </c>
      <c r="C1072" cm="1">
        <f t="array" ref="C1072">_xlfn.IFS('Paraclinicos '!Q1069="","",'Paraclinicos '!Q1069&gt;60,3,'Paraclinicos '!Q1069&lt;=60,1)</f>
        <v>3</v>
      </c>
      <c r="D1072" t="str">
        <f>IFERROR(IF(INDEX('BD Demog para scores enalazar'!BC$2:BC$3000,MATCH(Formulas!A1072,'BD Demog para scores enalazar'!A$2:A$3000,0))=0,"SI","NO"),"")</f>
        <v>SI</v>
      </c>
      <c r="E1072" cm="1">
        <f t="array" ref="E1072">_xlfn.IFS(D1072="","",D1072="SI",4,D1072="NO",1)</f>
        <v>4</v>
      </c>
      <c r="F1072" cm="1">
        <f t="array" ref="F1072">_xlfn.IFS('Paraclinicos '!B1069="","",'Paraclinicos '!B1069&gt;1,1,'Paraclinicos '!B1069&lt;=1,3)</f>
        <v>1</v>
      </c>
      <c r="G1072" cm="1">
        <f t="array" ref="G1072">_xlfn.IFS('Paraclinicos '!D1069="","",AND('Paraclinicos '!D1069&gt;=250,'Paraclinicos '!D1069&lt;=500),2,'Paraclinicos '!D1069&gt;500,3,'Paraclinicos '!D1069&lt;250,1)</f>
        <v>2</v>
      </c>
      <c r="H1072" s="50">
        <f t="shared" si="49"/>
        <v>10</v>
      </c>
      <c r="I1072" cm="1">
        <f t="array" ref="I1072">_xlfn.IFS('Paraclinicos '!Q1069="","",'Paraclinicos '!Q1069&gt;=65,1,'Paraclinicos '!Q1069&lt;65,0)</f>
        <v>1</v>
      </c>
      <c r="J1072" cm="1">
        <f t="array" ref="J1072">_xlfn.IFS('Paraclinicos '!I1069="","",'Paraclinicos '!I1069&gt;7,1,'Paraclinicos '!I1069&lt;=7,0)</f>
        <v>1</v>
      </c>
      <c r="K1072" cm="1">
        <f t="array" ref="K1072">_xlfn.IFS('Paraclinicos '!W1069="","",'Paraclinicos '!W1069&lt;=8,1,'Paraclinicos '!W1069&gt;8,0)</f>
        <v>1</v>
      </c>
      <c r="L1072" cm="1">
        <f t="array" ref="L1072">_xlfn.IFS('Paraclinicos '!S1069="","",'Paraclinicos '!S1069&gt;=30,1,'Paraclinicos '!S1069&lt;30,0)</f>
        <v>0</v>
      </c>
      <c r="M1072" cm="1">
        <f t="array" ref="M1072">_xlfn.IFS(OR('Paraclinicos '!T1069="",'Paraclinicos '!U1069=""),"",OR('Paraclinicos '!T1069&lt;=90,'Paraclinicos '!U1069&lt;=60),1,OR('Paraclinicos '!T1069&gt;90,'Paraclinicos '!U1069&gt;60),0)</f>
        <v>0</v>
      </c>
      <c r="N1072" s="45">
        <f t="shared" si="50"/>
        <v>4</v>
      </c>
      <c r="O1072" cm="1">
        <f t="array" ref="O1072">_xlfn.IFS(OR('Paraclinicos '!M1069="",'Paraclinicos '!N1069="",'Paraclinicos '!N1069=0),"",'Paraclinicos '!M1069/'Paraclinicos '!N1069&lt;100,4,'Paraclinicos '!M1069/'Paraclinicos '!N1069&lt;200,3,'Paraclinicos '!M1069/'Paraclinicos '!N1069&lt;300,2,'Paraclinicos '!M1069/'Paraclinicos '!N1069&lt;400,1,'Paraclinicos '!M1069/'Paraclinicos '!N1069&gt;=400,0)</f>
        <v>3</v>
      </c>
      <c r="P1072" cm="1">
        <f t="array" ref="P1072">_xlfn.IFS('Paraclinicos '!C1069="","",'Paraclinicos '!C1069&lt;20,4,'Paraclinicos '!C1069&lt;50,3,'Paraclinicos '!C1069&lt;100,2,'Paraclinicos '!C1069&lt;150,1,'Paraclinicos '!C1069&gt;150,0)</f>
        <v>0</v>
      </c>
      <c r="Q1072" cm="1">
        <f t="array" ref="Q1072">_xlfn.IFS('Paraclinicos '!O1069="","",'Paraclinicos '!O1069&lt;1.2,0,'Paraclinicos '!O1069&lt;2,1,'Paraclinicos '!O1069&lt;3.5,2,'Paraclinicos '!O1069&lt;5,3,'Paraclinicos '!O1069&gt;5,4)</f>
        <v>0</v>
      </c>
      <c r="R1072" cm="1">
        <f t="array" ref="R1072">_xlfn.IFS('Paraclinicos '!J1069="","",'Paraclinicos '!J1069&lt;1.2,0,'Paraclinicos '!J1069&lt;2,1,'Paraclinicos '!J1069&lt;6,2,'Paraclinicos '!J1069&lt;12,3,'Paraclinicos '!J1069&gt;=12,4)</f>
        <v>0</v>
      </c>
      <c r="S1072" cm="1">
        <f t="array" ref="S1072">_xlfn.IFS('Paraclinicos '!Y1069="","",'Paraclinicos '!Y1069&lt;70,1,'Paraclinicos '!Y1069&gt;=70,0)</f>
        <v>0</v>
      </c>
      <c r="T1072" cm="1">
        <f t="array" ref="T1072">_xlfn.IFS('Paraclinicos '!W1069="","",'Paraclinicos '!W1069&lt;6,4,'Paraclinicos '!W1069&lt;10,3,'Paraclinicos '!W1069&lt;13,2,'Paraclinicos '!W1069&lt;15,1,'Paraclinicos '!W1069=15,0)</f>
        <v>4</v>
      </c>
      <c r="U1072" s="54">
        <f t="shared" si="48"/>
        <v>7</v>
      </c>
      <c r="V1072" cm="1">
        <f t="array" ref="V1072">_xlfn.IFS('Paraclinicos '!S1069="","",OR('Paraclinicos '!S1069&lt;=8,'Paraclinicos '!S1069&gt;=25),3,'Paraclinicos '!S1069&lt;12,1,'Paraclinicos '!S1069&lt;21,0,'Paraclinicos '!S1069&lt;25,2)</f>
        <v>0</v>
      </c>
      <c r="W1072" t="str">
        <f>IFERROR(IF(INDEX('BD Demog para scores enalazar'!Y$2:'BD Demog para scores enalazar'!Y$3000,MATCH(Formulas!A1072,'BD Demog para scores enalazar'!A$2:'BD Demog para scores enalazar'!A$3000,0))=1,"SI","NO"),"")</f>
        <v>NO</v>
      </c>
      <c r="X1072" s="9" t="str">
        <f>IFERROR(IF(INDEX('BD Demog para scores enalazar'!AJ$2:'BD Demog para scores enalazar'!AJ$3000,MATCH(Formulas!A1072,'BD Demog para scores enalazar'!A$2:'BD Demog para scores enalazar'!A$3000,0))=1,"SI","NO"),"")</f>
        <v>NO</v>
      </c>
      <c r="Y1072" cm="1">
        <f t="array" ref="Y1072">IF(AND(W1072="NO",X1072="NO"),_xlfn.IFS('Paraclinicos '!K1069&lt;=91,3,'Paraclinicos '!K1069&lt;94,2,'Paraclinicos '!K1069&lt;96,1,'Paraclinicos '!K1069&gt;=96,0),"")</f>
        <v>3</v>
      </c>
      <c r="Z1072" t="str" cm="1">
        <f t="array" ref="Z1072">IF(OR(W1072="SI",X1072="SI"),_xlfn.IFS(OR(AND('Paraclinicos '!#REF!&lt;=83),AND('Paraclinicos '!#REF!&gt;=97,AA1072=2)),3,OR(AND('Paraclinicos '!#REF!&lt;=86),AND('Paraclinicos '!#REF!&gt;=94,AA1072=2)),2,OR(AND('Paraclinicos '!#REF!&lt;=88),AND('Paraclinicos '!#REF!&gt;=92,AA1072=2)),1,OR(AND('Paraclinicos '!#REF!&gt;=88,'Paraclinicos '!#REF!&lt;=92),AND('Paraclinicos '!#REF!&gt;=93,AA1072=0)),0),"")</f>
        <v/>
      </c>
      <c r="AA1072" cm="1">
        <f t="array" ref="AA1072">_xlfn.IFS('Paraclinicos '!E1069="","",'Paraclinicos '!E1069="Oxigeno",2,'Paraclinicos '!E1069="Aire",0)</f>
        <v>2</v>
      </c>
    </row>
    <row r="1073" spans="1:27" x14ac:dyDescent="0.25">
      <c r="A1073" t="e">
        <f>'Paraclinicos '!#REF!</f>
        <v>#REF!</v>
      </c>
      <c r="B1073" s="3" t="e">
        <f>'Paraclinicos '!#REF!</f>
        <v>#REF!</v>
      </c>
      <c r="C1073" t="e" cm="1">
        <f t="array" ref="C1073">_xlfn.IFS('Paraclinicos '!#REF!="","",'Paraclinicos '!#REF!&gt;60,3,'Paraclinicos '!#REF!&lt;=60,1)</f>
        <v>#REF!</v>
      </c>
      <c r="D1073" t="str">
        <f>IFERROR(IF(INDEX('BD Demog para scores enalazar'!BC$2:BC$3000,MATCH(Formulas!A1073,'BD Demog para scores enalazar'!A$2:A$3000,0))=0,"SI","NO"),"")</f>
        <v/>
      </c>
      <c r="E1073" t="str" cm="1">
        <f t="array" ref="E1073">_xlfn.IFS(D1073="","",D1073="SI",4,D1073="NO",1)</f>
        <v/>
      </c>
      <c r="F1073" t="e" cm="1">
        <f t="array" ref="F1073">_xlfn.IFS('Paraclinicos '!#REF!="","",'Paraclinicos '!#REF!&gt;1,1,'Paraclinicos '!#REF!&lt;=1,3)</f>
        <v>#REF!</v>
      </c>
      <c r="G1073" t="e" cm="1">
        <f t="array" ref="G1073">_xlfn.IFS('Paraclinicos '!#REF!="","",AND('Paraclinicos '!#REF!&gt;=250,'Paraclinicos '!#REF!&lt;=500),2,'Paraclinicos '!#REF!&gt;500,3,'Paraclinicos '!#REF!&lt;250,1)</f>
        <v>#REF!</v>
      </c>
      <c r="H1073" s="50" t="e">
        <f t="shared" si="49"/>
        <v>#REF!</v>
      </c>
      <c r="I1073" t="e" cm="1">
        <f t="array" ref="I1073">_xlfn.IFS('Paraclinicos '!#REF!="","",'Paraclinicos '!#REF!&gt;=65,1,'Paraclinicos '!#REF!&lt;65,0)</f>
        <v>#REF!</v>
      </c>
      <c r="J1073" t="e" cm="1">
        <f t="array" ref="J1073">_xlfn.IFS('Paraclinicos '!#REF!="","",'Paraclinicos '!#REF!&gt;7,1,'Paraclinicos '!#REF!&lt;=7,0)</f>
        <v>#REF!</v>
      </c>
      <c r="K1073" t="e" cm="1">
        <f t="array" ref="K1073">_xlfn.IFS('Paraclinicos '!#REF!="","",'Paraclinicos '!#REF!&lt;=8,1,'Paraclinicos '!#REF!&gt;8,0)</f>
        <v>#REF!</v>
      </c>
      <c r="L1073" t="e" cm="1">
        <f t="array" ref="L1073">_xlfn.IFS('Paraclinicos '!#REF!="","",'Paraclinicos '!#REF!&gt;=30,1,'Paraclinicos '!#REF!&lt;30,0)</f>
        <v>#REF!</v>
      </c>
      <c r="M1073" t="e" cm="1">
        <f t="array" ref="M1073">_xlfn.IFS(OR('Paraclinicos '!#REF!="",'Paraclinicos '!#REF!=""),"",OR('Paraclinicos '!#REF!&lt;=90,'Paraclinicos '!#REF!&lt;=60),1,OR('Paraclinicos '!#REF!&gt;90,'Paraclinicos '!#REF!&gt;60),0)</f>
        <v>#REF!</v>
      </c>
      <c r="N1073" s="45" t="e">
        <f t="shared" si="50"/>
        <v>#REF!</v>
      </c>
      <c r="O1073" t="e" cm="1">
        <f t="array" ref="O1073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073" t="e" cm="1">
        <f t="array" ref="P1073">_xlfn.IFS('Paraclinicos '!#REF!="","",'Paraclinicos '!#REF!&lt;20,4,'Paraclinicos '!#REF!&lt;50,3,'Paraclinicos '!#REF!&lt;100,2,'Paraclinicos '!#REF!&lt;150,1,'Paraclinicos '!#REF!&gt;150,0)</f>
        <v>#REF!</v>
      </c>
      <c r="Q1073" t="e" cm="1">
        <f t="array" ref="Q1073">_xlfn.IFS('Paraclinicos '!#REF!="","",'Paraclinicos '!#REF!&lt;1.2,0,'Paraclinicos '!#REF!&lt;2,1,'Paraclinicos '!#REF!&lt;3.5,2,'Paraclinicos '!#REF!&lt;5,3,'Paraclinicos '!#REF!&gt;5,4)</f>
        <v>#REF!</v>
      </c>
      <c r="R1073" t="e" cm="1">
        <f t="array" ref="R1073">_xlfn.IFS('Paraclinicos '!#REF!="","",'Paraclinicos '!#REF!&lt;1.2,0,'Paraclinicos '!#REF!&lt;2,1,'Paraclinicos '!#REF!&lt;6,2,'Paraclinicos '!#REF!&lt;12,3,'Paraclinicos '!#REF!&gt;=12,4)</f>
        <v>#REF!</v>
      </c>
      <c r="S1073" t="e" cm="1">
        <f t="array" ref="S1073">_xlfn.IFS('Paraclinicos '!#REF!="","",'Paraclinicos '!#REF!&lt;70,1,'Paraclinicos '!#REF!&gt;=70,0)</f>
        <v>#REF!</v>
      </c>
      <c r="T1073" t="e" cm="1">
        <f t="array" ref="T1073">_xlfn.IFS('Paraclinicos '!#REF!="","",'Paraclinicos '!#REF!&lt;6,4,'Paraclinicos '!#REF!&lt;10,3,'Paraclinicos '!#REF!&lt;13,2,'Paraclinicos '!#REF!&lt;15,1,'Paraclinicos '!#REF!=15,0)</f>
        <v>#REF!</v>
      </c>
      <c r="U1073" s="54" t="e">
        <f t="shared" si="48"/>
        <v>#REF!</v>
      </c>
      <c r="V1073" t="e" cm="1">
        <f t="array" ref="V1073">_xlfn.IFS('Paraclinicos '!#REF!="","",OR('Paraclinicos '!#REF!&lt;=8,'Paraclinicos '!#REF!&gt;=25),3,'Paraclinicos '!#REF!&lt;12,1,'Paraclinicos '!#REF!&lt;21,0,'Paraclinicos '!#REF!&lt;25,2)</f>
        <v>#REF!</v>
      </c>
      <c r="W1073" t="str">
        <f>IFERROR(IF(INDEX('BD Demog para scores enalazar'!Y$2:'BD Demog para scores enalazar'!Y$3000,MATCH(Formulas!A1073,'BD Demog para scores enalazar'!A$2:'BD Demog para scores enalazar'!A$3000,0))=1,"SI","NO"),"")</f>
        <v/>
      </c>
      <c r="X1073" s="9" t="str">
        <f>IFERROR(IF(INDEX('BD Demog para scores enalazar'!AJ$2:'BD Demog para scores enalazar'!AJ$3000,MATCH(Formulas!A1073,'BD Demog para scores enalazar'!A$2:'BD Demog para scores enalazar'!A$3000,0))=1,"SI","NO"),"")</f>
        <v/>
      </c>
      <c r="Y1073" t="str" cm="1">
        <f t="array" ref="Y1073">IF(AND(W1073="NO",X1073="NO"),_xlfn.IFS('Paraclinicos '!#REF!&lt;=91,3,'Paraclinicos '!#REF!&lt;94,2,'Paraclinicos '!#REF!&lt;96,1,'Paraclinicos '!#REF!&gt;=96,0),"")</f>
        <v/>
      </c>
      <c r="Z1073" t="str" cm="1">
        <f t="array" ref="Z1073">IF(OR(W1073="SI",X1073="SI"),_xlfn.IFS(OR(AND('Paraclinicos '!K1070&lt;=83),AND('Paraclinicos '!K1070&gt;=97,AA1073=2)),3,OR(AND('Paraclinicos '!K1070&lt;=86),AND('Paraclinicos '!K1070&gt;=94,AA1073=2)),2,OR(AND('Paraclinicos '!K1070&lt;=88),AND('Paraclinicos '!K1070&gt;=92,AA1073=2)),1,OR(AND('Paraclinicos '!K1070&gt;=88,'Paraclinicos '!K1070&lt;=92),AND('Paraclinicos '!K1070&gt;=93,AA1073=0)),0),"")</f>
        <v/>
      </c>
      <c r="AA1073" t="e" cm="1">
        <f t="array" ref="AA1073">_xlfn.IFS('Paraclinicos '!#REF!="","",'Paraclinicos '!#REF!="Oxigeno",2,'Paraclinicos '!#REF!="Aire",0)</f>
        <v>#REF!</v>
      </c>
    </row>
    <row r="1074" spans="1:27" x14ac:dyDescent="0.25">
      <c r="A1074">
        <f>'Paraclinicos '!A1070</f>
        <v>288</v>
      </c>
      <c r="B1074" s="3">
        <f>'Paraclinicos '!R1070</f>
        <v>44036</v>
      </c>
      <c r="C1074" cm="1">
        <f t="array" ref="C1074">_xlfn.IFS('Paraclinicos '!Q1070="","",'Paraclinicos '!Q1070&gt;60,3,'Paraclinicos '!Q1070&lt;=60,1)</f>
        <v>3</v>
      </c>
      <c r="D1074" t="str">
        <f>IFERROR(IF(INDEX('BD Demog para scores enalazar'!BC$2:BC$3000,MATCH(Formulas!A1074,'BD Demog para scores enalazar'!A$2:A$3000,0))=0,"SI","NO"),"")</f>
        <v>SI</v>
      </c>
      <c r="E1074" cm="1">
        <f t="array" ref="E1074">_xlfn.IFS(D1074="","",D1074="SI",4,D1074="NO",1)</f>
        <v>4</v>
      </c>
      <c r="F1074" cm="1">
        <f t="array" ref="F1074">_xlfn.IFS('Paraclinicos '!B1070="","",'Paraclinicos '!B1070&gt;1,1,'Paraclinicos '!B1070&lt;=1,3)</f>
        <v>1</v>
      </c>
      <c r="G1074" cm="1">
        <f t="array" ref="G1074">_xlfn.IFS('Paraclinicos '!D1070="","",AND('Paraclinicos '!D1070&gt;=250,'Paraclinicos '!D1070&lt;=500),2,'Paraclinicos '!D1070&gt;500,3,'Paraclinicos '!D1070&lt;250,1)</f>
        <v>2</v>
      </c>
      <c r="H1074" s="50">
        <f t="shared" si="49"/>
        <v>10</v>
      </c>
      <c r="I1074" cm="1">
        <f t="array" ref="I1074">_xlfn.IFS('Paraclinicos '!Q1070="","",'Paraclinicos '!Q1070&gt;=65,1,'Paraclinicos '!Q1070&lt;65,0)</f>
        <v>1</v>
      </c>
      <c r="J1074" cm="1">
        <f t="array" ref="J1074">_xlfn.IFS('Paraclinicos '!I1070="","",'Paraclinicos '!I1070&gt;7,1,'Paraclinicos '!I1070&lt;=7,0)</f>
        <v>1</v>
      </c>
      <c r="K1074" cm="1">
        <f t="array" ref="K1074">_xlfn.IFS('Paraclinicos '!W1070="","",'Paraclinicos '!W1070&lt;=8,1,'Paraclinicos '!W1070&gt;8,0)</f>
        <v>0</v>
      </c>
      <c r="L1074" cm="1">
        <f t="array" ref="L1074">_xlfn.IFS('Paraclinicos '!S1070="","",'Paraclinicos '!S1070&gt;=30,1,'Paraclinicos '!S1070&lt;30,0)</f>
        <v>0</v>
      </c>
      <c r="M1074" cm="1">
        <f t="array" ref="M1074">_xlfn.IFS(OR('Paraclinicos '!T1070="",'Paraclinicos '!U1070=""),"",OR('Paraclinicos '!T1070&lt;=90,'Paraclinicos '!U1070&lt;=60),1,OR('Paraclinicos '!T1070&gt;90,'Paraclinicos '!U1070&gt;60),0)</f>
        <v>1</v>
      </c>
      <c r="N1074" s="45" t="e">
        <f t="shared" si="50"/>
        <v>#REF!</v>
      </c>
      <c r="O1074" cm="1">
        <f t="array" ref="O1074">_xlfn.IFS(OR('Paraclinicos '!M1070="",'Paraclinicos '!N1070="",'Paraclinicos '!N1070=0),"",'Paraclinicos '!M1070/'Paraclinicos '!N1070&lt;100,4,'Paraclinicos '!M1070/'Paraclinicos '!N1070&lt;200,3,'Paraclinicos '!M1070/'Paraclinicos '!N1070&lt;300,2,'Paraclinicos '!M1070/'Paraclinicos '!N1070&lt;400,1,'Paraclinicos '!M1070/'Paraclinicos '!N1070&gt;=400,0)</f>
        <v>1</v>
      </c>
      <c r="P1074" cm="1">
        <f t="array" ref="P1074">_xlfn.IFS('Paraclinicos '!C1070="","",'Paraclinicos '!C1070&lt;20,4,'Paraclinicos '!C1070&lt;50,3,'Paraclinicos '!C1070&lt;100,2,'Paraclinicos '!C1070&lt;150,1,'Paraclinicos '!C1070&gt;150,0)</f>
        <v>0</v>
      </c>
      <c r="Q1074" t="str" cm="1">
        <f t="array" ref="Q1074">_xlfn.IFS('Paraclinicos '!O1070="","",'Paraclinicos '!O1070&lt;1.2,0,'Paraclinicos '!O1070&lt;2,1,'Paraclinicos '!O1070&lt;3.5,2,'Paraclinicos '!O1070&lt;5,3,'Paraclinicos '!O1070&gt;5,4)</f>
        <v/>
      </c>
      <c r="R1074" cm="1">
        <f t="array" ref="R1074">_xlfn.IFS('Paraclinicos '!J1070="","",'Paraclinicos '!J1070&lt;1.2,0,'Paraclinicos '!J1070&lt;2,1,'Paraclinicos '!J1070&lt;6,2,'Paraclinicos '!J1070&lt;12,3,'Paraclinicos '!J1070&gt;=12,4)</f>
        <v>0</v>
      </c>
      <c r="S1074" cm="1">
        <f t="array" ref="S1074">_xlfn.IFS('Paraclinicos '!Y1070="","",'Paraclinicos '!Y1070&lt;70,1,'Paraclinicos '!Y1070&gt;=70,0)</f>
        <v>0</v>
      </c>
      <c r="T1074" cm="1">
        <f t="array" ref="T1074">_xlfn.IFS('Paraclinicos '!W1070="","",'Paraclinicos '!W1070&lt;6,4,'Paraclinicos '!W1070&lt;10,3,'Paraclinicos '!W1070&lt;13,2,'Paraclinicos '!W1070&lt;15,1,'Paraclinicos '!W1070=15,0)</f>
        <v>0</v>
      </c>
      <c r="U1074" s="54">
        <f t="shared" si="48"/>
        <v>1</v>
      </c>
      <c r="V1074" cm="1">
        <f t="array" ref="V1074">_xlfn.IFS('Paraclinicos '!S1070="","",OR('Paraclinicos '!S1070&lt;=8,'Paraclinicos '!S1070&gt;=25),3,'Paraclinicos '!S1070&lt;12,1,'Paraclinicos '!S1070&lt;21,0,'Paraclinicos '!S1070&lt;25,2)</f>
        <v>0</v>
      </c>
      <c r="W1074" t="str">
        <f>IFERROR(IF(INDEX('BD Demog para scores enalazar'!Y$2:'BD Demog para scores enalazar'!Y$3000,MATCH(Formulas!A1074,'BD Demog para scores enalazar'!A$2:'BD Demog para scores enalazar'!A$3000,0))=1,"SI","NO"),"")</f>
        <v>NO</v>
      </c>
      <c r="X1074" s="9" t="str">
        <f>IFERROR(IF(INDEX('BD Demog para scores enalazar'!AJ$2:'BD Demog para scores enalazar'!AJ$3000,MATCH(Formulas!A1074,'BD Demog para scores enalazar'!A$2:'BD Demog para scores enalazar'!A$3000,0))=1,"SI","NO"),"")</f>
        <v>NO</v>
      </c>
      <c r="Y1074" cm="1">
        <f t="array" ref="Y1074">IF(AND(W1074="NO",X1074="NO"),_xlfn.IFS('Paraclinicos '!K1070&lt;=91,3,'Paraclinicos '!K1070&lt;94,2,'Paraclinicos '!K1070&lt;96,1,'Paraclinicos '!K1070&gt;=96,0),"")</f>
        <v>3</v>
      </c>
      <c r="Z1074" t="str" cm="1">
        <f t="array" ref="Z1074">IF(OR(W1074="SI",X1074="SI"),_xlfn.IFS(OR(AND('Paraclinicos '!K1071&lt;=83),AND('Paraclinicos '!K1071&gt;=97,AA1074=2)),3,OR(AND('Paraclinicos '!K1071&lt;=86),AND('Paraclinicos '!K1071&gt;=94,AA1074=2)),2,OR(AND('Paraclinicos '!K1071&lt;=88),AND('Paraclinicos '!K1071&gt;=92,AA1074=2)),1,OR(AND('Paraclinicos '!K1071&gt;=88,'Paraclinicos '!K1071&lt;=92),AND('Paraclinicos '!K1071&gt;=93,AA1074=0)),0),"")</f>
        <v/>
      </c>
      <c r="AA1074" cm="1">
        <f t="array" ref="AA1074">_xlfn.IFS('Paraclinicos '!E1070="","",'Paraclinicos '!E1070="Oxigeno",2,'Paraclinicos '!E1070="Aire",0)</f>
        <v>2</v>
      </c>
    </row>
    <row r="1075" spans="1:27" x14ac:dyDescent="0.25">
      <c r="A1075">
        <f>'Paraclinicos '!A1071</f>
        <v>288</v>
      </c>
      <c r="B1075" s="3">
        <f>'Paraclinicos '!R1071</f>
        <v>44039</v>
      </c>
      <c r="C1075" cm="1">
        <f t="array" ref="C1075">_xlfn.IFS('Paraclinicos '!Q1071="","",'Paraclinicos '!Q1071&gt;60,3,'Paraclinicos '!Q1071&lt;=60,1)</f>
        <v>3</v>
      </c>
      <c r="D1075" t="str">
        <f>IFERROR(IF(INDEX('BD Demog para scores enalazar'!BC$2:BC$3000,MATCH(Formulas!A1075,'BD Demog para scores enalazar'!A$2:A$3000,0))=0,"SI","NO"),"")</f>
        <v>SI</v>
      </c>
      <c r="E1075" cm="1">
        <f t="array" ref="E1075">_xlfn.IFS(D1075="","",D1075="SI",4,D1075="NO",1)</f>
        <v>4</v>
      </c>
      <c r="F1075" cm="1">
        <f t="array" ref="F1075">_xlfn.IFS('Paraclinicos '!B1071="","",'Paraclinicos '!B1071&gt;1,1,'Paraclinicos '!B1071&lt;=1,3)</f>
        <v>3</v>
      </c>
      <c r="G1075" cm="1">
        <f t="array" ref="G1075">_xlfn.IFS('Paraclinicos '!D1071="","",AND('Paraclinicos '!D1071&gt;=250,'Paraclinicos '!D1071&lt;=500),2,'Paraclinicos '!D1071&gt;500,3,'Paraclinicos '!D1071&lt;250,1)</f>
        <v>2</v>
      </c>
      <c r="H1075" s="50">
        <f t="shared" si="49"/>
        <v>12</v>
      </c>
      <c r="I1075" cm="1">
        <f t="array" ref="I1075">_xlfn.IFS('Paraclinicos '!Q1071="","",'Paraclinicos '!Q1071&gt;=65,1,'Paraclinicos '!Q1071&lt;65,0)</f>
        <v>1</v>
      </c>
      <c r="J1075" cm="1">
        <f t="array" ref="J1075">_xlfn.IFS('Paraclinicos '!I1071="","",'Paraclinicos '!I1071&gt;7,1,'Paraclinicos '!I1071&lt;=7,0)</f>
        <v>1</v>
      </c>
      <c r="K1075" cm="1">
        <f t="array" ref="K1075">_xlfn.IFS('Paraclinicos '!W1071="","",'Paraclinicos '!W1071&lt;=8,1,'Paraclinicos '!W1071&gt;8,0)</f>
        <v>0</v>
      </c>
      <c r="L1075" cm="1">
        <f t="array" ref="L1075">_xlfn.IFS('Paraclinicos '!S1071="","",'Paraclinicos '!S1071&gt;=30,1,'Paraclinicos '!S1071&lt;30,0)</f>
        <v>0</v>
      </c>
      <c r="M1075" cm="1">
        <f t="array" ref="M1075">_xlfn.IFS(OR('Paraclinicos '!T1071="",'Paraclinicos '!U1071=""),"",OR('Paraclinicos '!T1071&lt;=90,'Paraclinicos '!U1071&lt;=60),1,OR('Paraclinicos '!T1071&gt;90,'Paraclinicos '!U1071&gt;60),0)</f>
        <v>0</v>
      </c>
      <c r="N1075" s="45">
        <f t="shared" si="50"/>
        <v>3</v>
      </c>
      <c r="O1075" cm="1">
        <f t="array" ref="O1075">_xlfn.IFS(OR('Paraclinicos '!M1071="",'Paraclinicos '!N1071="",'Paraclinicos '!N1071=0),"",'Paraclinicos '!M1071/'Paraclinicos '!N1071&lt;100,4,'Paraclinicos '!M1071/'Paraclinicos '!N1071&lt;200,3,'Paraclinicos '!M1071/'Paraclinicos '!N1071&lt;300,2,'Paraclinicos '!M1071/'Paraclinicos '!N1071&lt;400,1,'Paraclinicos '!M1071/'Paraclinicos '!N1071&gt;=400,0)</f>
        <v>2</v>
      </c>
      <c r="P1075" cm="1">
        <f t="array" ref="P1075">_xlfn.IFS('Paraclinicos '!C1071="","",'Paraclinicos '!C1071&lt;20,4,'Paraclinicos '!C1071&lt;50,3,'Paraclinicos '!C1071&lt;100,2,'Paraclinicos '!C1071&lt;150,1,'Paraclinicos '!C1071&gt;150,0)</f>
        <v>0</v>
      </c>
      <c r="Q1075" cm="1">
        <f t="array" ref="Q1075">_xlfn.IFS('Paraclinicos '!O1071="","",'Paraclinicos '!O1071&lt;1.2,0,'Paraclinicos '!O1071&lt;2,1,'Paraclinicos '!O1071&lt;3.5,2,'Paraclinicos '!O1071&lt;5,3,'Paraclinicos '!O1071&gt;5,4)</f>
        <v>0</v>
      </c>
      <c r="R1075" t="str" cm="1">
        <f t="array" ref="R1075">_xlfn.IFS('Paraclinicos '!J1071="","",'Paraclinicos '!J1071&lt;1.2,0,'Paraclinicos '!J1071&lt;2,1,'Paraclinicos '!J1071&lt;6,2,'Paraclinicos '!J1071&lt;12,3,'Paraclinicos '!J1071&gt;=12,4)</f>
        <v/>
      </c>
      <c r="S1075" cm="1">
        <f t="array" ref="S1075">_xlfn.IFS('Paraclinicos '!Y1071="","",'Paraclinicos '!Y1071&lt;70,1,'Paraclinicos '!Y1071&gt;=70,0)</f>
        <v>0</v>
      </c>
      <c r="T1075" cm="1">
        <f t="array" ref="T1075">_xlfn.IFS('Paraclinicos '!W1071="","",'Paraclinicos '!W1071&lt;6,4,'Paraclinicos '!W1071&lt;10,3,'Paraclinicos '!W1071&lt;13,2,'Paraclinicos '!W1071&lt;15,1,'Paraclinicos '!W1071=15,0)</f>
        <v>0</v>
      </c>
      <c r="U1075" s="54">
        <f t="shared" si="48"/>
        <v>2</v>
      </c>
      <c r="V1075" cm="1">
        <f t="array" ref="V1075">_xlfn.IFS('Paraclinicos '!S1071="","",OR('Paraclinicos '!S1071&lt;=8,'Paraclinicos '!S1071&gt;=25),3,'Paraclinicos '!S1071&lt;12,1,'Paraclinicos '!S1071&lt;21,0,'Paraclinicos '!S1071&lt;25,2)</f>
        <v>0</v>
      </c>
      <c r="W1075" t="str">
        <f>IFERROR(IF(INDEX('BD Demog para scores enalazar'!Y$2:'BD Demog para scores enalazar'!Y$3000,MATCH(Formulas!A1075,'BD Demog para scores enalazar'!A$2:'BD Demog para scores enalazar'!A$3000,0))=1,"SI","NO"),"")</f>
        <v>NO</v>
      </c>
      <c r="X1075" s="9" t="str">
        <f>IFERROR(IF(INDEX('BD Demog para scores enalazar'!AJ$2:'BD Demog para scores enalazar'!AJ$3000,MATCH(Formulas!A1075,'BD Demog para scores enalazar'!A$2:'BD Demog para scores enalazar'!A$3000,0))=1,"SI","NO"),"")</f>
        <v>NO</v>
      </c>
      <c r="Y1075" cm="1">
        <f t="array" ref="Y1075">IF(AND(W1075="NO",X1075="NO"),_xlfn.IFS('Paraclinicos '!K1071&lt;=91,3,'Paraclinicos '!K1071&lt;94,2,'Paraclinicos '!K1071&lt;96,1,'Paraclinicos '!K1071&gt;=96,0),"")</f>
        <v>3</v>
      </c>
      <c r="Z1075" t="str" cm="1">
        <f t="array" ref="Z1075">IF(OR(W1075="SI",X1075="SI"),_xlfn.IFS(OR(AND('Paraclinicos '!K1072&lt;=83),AND('Paraclinicos '!K1072&gt;=97,AA1075=2)),3,OR(AND('Paraclinicos '!K1072&lt;=86),AND('Paraclinicos '!K1072&gt;=94,AA1075=2)),2,OR(AND('Paraclinicos '!K1072&lt;=88),AND('Paraclinicos '!K1072&gt;=92,AA1075=2)),1,OR(AND('Paraclinicos '!K1072&gt;=88,'Paraclinicos '!K1072&lt;=92),AND('Paraclinicos '!K1072&gt;=93,AA1075=0)),0),"")</f>
        <v/>
      </c>
      <c r="AA1075" cm="1">
        <f t="array" ref="AA1075">_xlfn.IFS('Paraclinicos '!E1071="","",'Paraclinicos '!E1071="Oxigeno",2,'Paraclinicos '!E1071="Aire",0)</f>
        <v>2</v>
      </c>
    </row>
    <row r="1076" spans="1:27" x14ac:dyDescent="0.25">
      <c r="A1076">
        <f>'Paraclinicos '!A1072</f>
        <v>288</v>
      </c>
      <c r="B1076" s="3">
        <f>'Paraclinicos '!R1072</f>
        <v>44043</v>
      </c>
      <c r="C1076" cm="1">
        <f t="array" ref="C1076">_xlfn.IFS('Paraclinicos '!Q1072="","",'Paraclinicos '!Q1072&gt;60,3,'Paraclinicos '!Q1072&lt;=60,1)</f>
        <v>3</v>
      </c>
      <c r="D1076" t="str">
        <f>IFERROR(IF(INDEX('BD Demog para scores enalazar'!BC$2:BC$3000,MATCH(Formulas!A1076,'BD Demog para scores enalazar'!A$2:A$3000,0))=0,"SI","NO"),"")</f>
        <v>SI</v>
      </c>
      <c r="E1076" cm="1">
        <f t="array" ref="E1076">_xlfn.IFS(D1076="","",D1076="SI",4,D1076="NO",1)</f>
        <v>4</v>
      </c>
      <c r="F1076" cm="1">
        <f t="array" ref="F1076">_xlfn.IFS('Paraclinicos '!B1072="","",'Paraclinicos '!B1072&gt;1,1,'Paraclinicos '!B1072&lt;=1,3)</f>
        <v>3</v>
      </c>
      <c r="G1076" cm="1">
        <f t="array" ref="G1076">_xlfn.IFS('Paraclinicos '!D1072="","",AND('Paraclinicos '!D1072&gt;=250,'Paraclinicos '!D1072&lt;=500),2,'Paraclinicos '!D1072&gt;500,3,'Paraclinicos '!D1072&lt;250,1)</f>
        <v>2</v>
      </c>
      <c r="H1076" s="50">
        <f t="shared" si="49"/>
        <v>12</v>
      </c>
      <c r="I1076" cm="1">
        <f t="array" ref="I1076">_xlfn.IFS('Paraclinicos '!Q1072="","",'Paraclinicos '!Q1072&gt;=65,1,'Paraclinicos '!Q1072&lt;65,0)</f>
        <v>1</v>
      </c>
      <c r="J1076" t="str" cm="1">
        <f t="array" ref="J1076">_xlfn.IFS('Paraclinicos '!I1072="","",'Paraclinicos '!I1072&gt;7,1,'Paraclinicos '!I1072&lt;=7,0)</f>
        <v/>
      </c>
      <c r="K1076" cm="1">
        <f t="array" ref="K1076">_xlfn.IFS('Paraclinicos '!W1072="","",'Paraclinicos '!W1072&lt;=8,1,'Paraclinicos '!W1072&gt;8,0)</f>
        <v>0</v>
      </c>
      <c r="L1076" cm="1">
        <f t="array" ref="L1076">_xlfn.IFS('Paraclinicos '!S1072="","",'Paraclinicos '!S1072&gt;=30,1,'Paraclinicos '!S1072&lt;30,0)</f>
        <v>0</v>
      </c>
      <c r="M1076" cm="1">
        <f t="array" ref="M1076">_xlfn.IFS(OR('Paraclinicos '!T1072="",'Paraclinicos '!U1072=""),"",OR('Paraclinicos '!T1072&lt;=90,'Paraclinicos '!U1072&lt;=60),1,OR('Paraclinicos '!T1072&gt;90,'Paraclinicos '!U1072&gt;60),0)</f>
        <v>0</v>
      </c>
      <c r="N1076" s="45">
        <f t="shared" si="50"/>
        <v>1</v>
      </c>
      <c r="O1076" cm="1">
        <f t="array" ref="O1076">_xlfn.IFS(OR('Paraclinicos '!M1072="",'Paraclinicos '!N1072="",'Paraclinicos '!N1072=0),"",'Paraclinicos '!M1072/'Paraclinicos '!N1072&lt;100,4,'Paraclinicos '!M1072/'Paraclinicos '!N1072&lt;200,3,'Paraclinicos '!M1072/'Paraclinicos '!N1072&lt;300,2,'Paraclinicos '!M1072/'Paraclinicos '!N1072&lt;400,1,'Paraclinicos '!M1072/'Paraclinicos '!N1072&gt;=400,0)</f>
        <v>2</v>
      </c>
      <c r="P1076" cm="1">
        <f t="array" ref="P1076">_xlfn.IFS('Paraclinicos '!C1072="","",'Paraclinicos '!C1072&lt;20,4,'Paraclinicos '!C1072&lt;50,3,'Paraclinicos '!C1072&lt;100,2,'Paraclinicos '!C1072&lt;150,1,'Paraclinicos '!C1072&gt;150,0)</f>
        <v>0</v>
      </c>
      <c r="Q1076" t="str" cm="1">
        <f t="array" ref="Q1076">_xlfn.IFS('Paraclinicos '!O1072="","",'Paraclinicos '!O1072&lt;1.2,0,'Paraclinicos '!O1072&lt;2,1,'Paraclinicos '!O1072&lt;3.5,2,'Paraclinicos '!O1072&lt;5,3,'Paraclinicos '!O1072&gt;5,4)</f>
        <v/>
      </c>
      <c r="R1076" cm="1">
        <f t="array" ref="R1076">_xlfn.IFS('Paraclinicos '!J1072="","",'Paraclinicos '!J1072&lt;1.2,0,'Paraclinicos '!J1072&lt;2,1,'Paraclinicos '!J1072&lt;6,2,'Paraclinicos '!J1072&lt;12,3,'Paraclinicos '!J1072&gt;=12,4)</f>
        <v>0</v>
      </c>
      <c r="S1076" cm="1">
        <f t="array" ref="S1076">_xlfn.IFS('Paraclinicos '!Y1072="","",'Paraclinicos '!Y1072&lt;70,1,'Paraclinicos '!Y1072&gt;=70,0)</f>
        <v>0</v>
      </c>
      <c r="T1076" cm="1">
        <f t="array" ref="T1076">_xlfn.IFS('Paraclinicos '!W1072="","",'Paraclinicos '!W1072&lt;6,4,'Paraclinicos '!W1072&lt;10,3,'Paraclinicos '!W1072&lt;13,2,'Paraclinicos '!W1072&lt;15,1,'Paraclinicos '!W1072=15,0)</f>
        <v>0</v>
      </c>
      <c r="U1076" s="54">
        <f t="shared" si="48"/>
        <v>2</v>
      </c>
      <c r="V1076" cm="1">
        <f t="array" ref="V1076">_xlfn.IFS('Paraclinicos '!S1072="","",OR('Paraclinicos '!S1072&lt;=8,'Paraclinicos '!S1072&gt;=25),3,'Paraclinicos '!S1072&lt;12,1,'Paraclinicos '!S1072&lt;21,0,'Paraclinicos '!S1072&lt;25,2)</f>
        <v>2</v>
      </c>
      <c r="W1076" t="str">
        <f>IFERROR(IF(INDEX('BD Demog para scores enalazar'!Y$2:'BD Demog para scores enalazar'!Y$3000,MATCH(Formulas!A1076,'BD Demog para scores enalazar'!A$2:'BD Demog para scores enalazar'!A$3000,0))=1,"SI","NO"),"")</f>
        <v>NO</v>
      </c>
      <c r="X1076" s="9" t="str">
        <f>IFERROR(IF(INDEX('BD Demog para scores enalazar'!AJ$2:'BD Demog para scores enalazar'!AJ$3000,MATCH(Formulas!A1076,'BD Demog para scores enalazar'!A$2:'BD Demog para scores enalazar'!A$3000,0))=1,"SI","NO"),"")</f>
        <v>NO</v>
      </c>
      <c r="Y1076" cm="1">
        <f t="array" ref="Y1076">IF(AND(W1076="NO",X1076="NO"),_xlfn.IFS('Paraclinicos '!K1072&lt;=91,3,'Paraclinicos '!K1072&lt;94,2,'Paraclinicos '!K1072&lt;96,1,'Paraclinicos '!K1072&gt;=96,0),"")</f>
        <v>3</v>
      </c>
      <c r="Z1076" t="str" cm="1">
        <f t="array" ref="Z1076">IF(OR(W1076="SI",X1076="SI"),_xlfn.IFS(OR(AND('Paraclinicos '!K1073&lt;=83),AND('Paraclinicos '!K1073&gt;=97,AA1076=2)),3,OR(AND('Paraclinicos '!K1073&lt;=86),AND('Paraclinicos '!K1073&gt;=94,AA1076=2)),2,OR(AND('Paraclinicos '!K1073&lt;=88),AND('Paraclinicos '!K1073&gt;=92,AA1076=2)),1,OR(AND('Paraclinicos '!K1073&gt;=88,'Paraclinicos '!K1073&lt;=92),AND('Paraclinicos '!K1073&gt;=93,AA1076=0)),0),"")</f>
        <v/>
      </c>
      <c r="AA1076" cm="1">
        <f t="array" ref="AA1076">_xlfn.IFS('Paraclinicos '!E1072="","",'Paraclinicos '!E1072="Oxigeno",2,'Paraclinicos '!E1072="Aire",0)</f>
        <v>2</v>
      </c>
    </row>
    <row r="1077" spans="1:27" x14ac:dyDescent="0.25">
      <c r="A1077">
        <f>'Paraclinicos '!A1073</f>
        <v>288</v>
      </c>
      <c r="B1077" s="3">
        <f>'Paraclinicos '!R1073</f>
        <v>44047</v>
      </c>
      <c r="C1077" cm="1">
        <f t="array" ref="C1077">_xlfn.IFS('Paraclinicos '!Q1073="","",'Paraclinicos '!Q1073&gt;60,3,'Paraclinicos '!Q1073&lt;=60,1)</f>
        <v>3</v>
      </c>
      <c r="D1077" t="str">
        <f>IFERROR(IF(INDEX('BD Demog para scores enalazar'!BC$2:BC$3000,MATCH(Formulas!A1077,'BD Demog para scores enalazar'!A$2:A$3000,0))=0,"SI","NO"),"")</f>
        <v>SI</v>
      </c>
      <c r="E1077" cm="1">
        <f t="array" ref="E1077">_xlfn.IFS(D1077="","",D1077="SI",4,D1077="NO",1)</f>
        <v>4</v>
      </c>
      <c r="F1077" cm="1">
        <f t="array" ref="F1077">_xlfn.IFS('Paraclinicos '!B1073="","",'Paraclinicos '!B1073&gt;1,1,'Paraclinicos '!B1073&lt;=1,3)</f>
        <v>3</v>
      </c>
      <c r="G1077" cm="1">
        <f t="array" ref="G1077">_xlfn.IFS('Paraclinicos '!D1073="","",AND('Paraclinicos '!D1073&gt;=250,'Paraclinicos '!D1073&lt;=500),2,'Paraclinicos '!D1073&gt;500,3,'Paraclinicos '!D1073&lt;250,1)</f>
        <v>2</v>
      </c>
      <c r="H1077" s="50">
        <f t="shared" si="49"/>
        <v>12</v>
      </c>
      <c r="I1077" cm="1">
        <f t="array" ref="I1077">_xlfn.IFS('Paraclinicos '!Q1073="","",'Paraclinicos '!Q1073&gt;=65,1,'Paraclinicos '!Q1073&lt;65,0)</f>
        <v>1</v>
      </c>
      <c r="J1077" cm="1">
        <f t="array" ref="J1077">_xlfn.IFS('Paraclinicos '!I1073="","",'Paraclinicos '!I1073&gt;7,1,'Paraclinicos '!I1073&lt;=7,0)</f>
        <v>1</v>
      </c>
      <c r="K1077" cm="1">
        <f t="array" ref="K1077">_xlfn.IFS('Paraclinicos '!W1073="","",'Paraclinicos '!W1073&lt;=8,1,'Paraclinicos '!W1073&gt;8,0)</f>
        <v>0</v>
      </c>
      <c r="L1077" cm="1">
        <f t="array" ref="L1077">_xlfn.IFS('Paraclinicos '!S1073="","",'Paraclinicos '!S1073&gt;=30,1,'Paraclinicos '!S1073&lt;30,0)</f>
        <v>0</v>
      </c>
      <c r="M1077" cm="1">
        <f t="array" ref="M1077">_xlfn.IFS(OR('Paraclinicos '!T1073="",'Paraclinicos '!U1073=""),"",OR('Paraclinicos '!T1073&lt;=90,'Paraclinicos '!U1073&lt;=60),1,OR('Paraclinicos '!T1073&gt;90,'Paraclinicos '!U1073&gt;60),0)</f>
        <v>0</v>
      </c>
      <c r="N1077" s="45">
        <f t="shared" si="50"/>
        <v>1</v>
      </c>
      <c r="O1077" cm="1">
        <f t="array" ref="O1077">_xlfn.IFS(OR('Paraclinicos '!M1073="",'Paraclinicos '!N1073="",'Paraclinicos '!N1073=0),"",'Paraclinicos '!M1073/'Paraclinicos '!N1073&lt;100,4,'Paraclinicos '!M1073/'Paraclinicos '!N1073&lt;200,3,'Paraclinicos '!M1073/'Paraclinicos '!N1073&lt;300,2,'Paraclinicos '!M1073/'Paraclinicos '!N1073&lt;400,1,'Paraclinicos '!M1073/'Paraclinicos '!N1073&gt;=400,0)</f>
        <v>2</v>
      </c>
      <c r="P1077" cm="1">
        <f t="array" ref="P1077">_xlfn.IFS('Paraclinicos '!C1073="","",'Paraclinicos '!C1073&lt;20,4,'Paraclinicos '!C1073&lt;50,3,'Paraclinicos '!C1073&lt;100,2,'Paraclinicos '!C1073&lt;150,1,'Paraclinicos '!C1073&gt;150,0)</f>
        <v>0</v>
      </c>
      <c r="Q1077" cm="1">
        <f t="array" ref="Q1077">_xlfn.IFS('Paraclinicos '!O1073="","",'Paraclinicos '!O1073&lt;1.2,0,'Paraclinicos '!O1073&lt;2,1,'Paraclinicos '!O1073&lt;3.5,2,'Paraclinicos '!O1073&lt;5,3,'Paraclinicos '!O1073&gt;5,4)</f>
        <v>0</v>
      </c>
      <c r="R1077" cm="1">
        <f t="array" ref="R1077">_xlfn.IFS('Paraclinicos '!J1073="","",'Paraclinicos '!J1073&lt;1.2,0,'Paraclinicos '!J1073&lt;2,1,'Paraclinicos '!J1073&lt;6,2,'Paraclinicos '!J1073&lt;12,3,'Paraclinicos '!J1073&gt;=12,4)</f>
        <v>0</v>
      </c>
      <c r="S1077" cm="1">
        <f t="array" ref="S1077">_xlfn.IFS('Paraclinicos '!Y1073="","",'Paraclinicos '!Y1073&lt;70,1,'Paraclinicos '!Y1073&gt;=70,0)</f>
        <v>0</v>
      </c>
      <c r="T1077" cm="1">
        <f t="array" ref="T1077">_xlfn.IFS('Paraclinicos '!W1073="","",'Paraclinicos '!W1073&lt;6,4,'Paraclinicos '!W1073&lt;10,3,'Paraclinicos '!W1073&lt;13,2,'Paraclinicos '!W1073&lt;15,1,'Paraclinicos '!W1073=15,0)</f>
        <v>0</v>
      </c>
      <c r="U1077" s="54">
        <f t="shared" si="48"/>
        <v>2</v>
      </c>
      <c r="V1077" cm="1">
        <f t="array" ref="V1077">_xlfn.IFS('Paraclinicos '!S1073="","",OR('Paraclinicos '!S1073&lt;=8,'Paraclinicos '!S1073&gt;=25),3,'Paraclinicos '!S1073&lt;12,1,'Paraclinicos '!S1073&lt;21,0,'Paraclinicos '!S1073&lt;25,2)</f>
        <v>0</v>
      </c>
      <c r="W1077" t="str">
        <f>IFERROR(IF(INDEX('BD Demog para scores enalazar'!Y$2:'BD Demog para scores enalazar'!Y$3000,MATCH(Formulas!A1077,'BD Demog para scores enalazar'!A$2:'BD Demog para scores enalazar'!A$3000,0))=1,"SI","NO"),"")</f>
        <v>NO</v>
      </c>
      <c r="X1077" s="9" t="str">
        <f>IFERROR(IF(INDEX('BD Demog para scores enalazar'!AJ$2:'BD Demog para scores enalazar'!AJ$3000,MATCH(Formulas!A1077,'BD Demog para scores enalazar'!A$2:'BD Demog para scores enalazar'!A$3000,0))=1,"SI","NO"),"")</f>
        <v>NO</v>
      </c>
      <c r="Y1077" cm="1">
        <f t="array" ref="Y1077">IF(AND(W1077="NO",X1077="NO"),_xlfn.IFS('Paraclinicos '!K1073&lt;=91,3,'Paraclinicos '!K1073&lt;94,2,'Paraclinicos '!K1073&lt;96,1,'Paraclinicos '!K1073&gt;=96,0),"")</f>
        <v>3</v>
      </c>
      <c r="Z1077" t="str" cm="1">
        <f t="array" ref="Z1077">IF(OR(W1077="SI",X1077="SI"),_xlfn.IFS(OR(AND('Paraclinicos '!K1074&lt;=83),AND('Paraclinicos '!K1074&gt;=97,AA1077=2)),3,OR(AND('Paraclinicos '!K1074&lt;=86),AND('Paraclinicos '!K1074&gt;=94,AA1077=2)),2,OR(AND('Paraclinicos '!K1074&lt;=88),AND('Paraclinicos '!K1074&gt;=92,AA1077=2)),1,OR(AND('Paraclinicos '!K1074&gt;=88,'Paraclinicos '!K1074&lt;=92),AND('Paraclinicos '!K1074&gt;=93,AA1077=0)),0),"")</f>
        <v/>
      </c>
      <c r="AA1077" cm="1">
        <f t="array" ref="AA1077">_xlfn.IFS('Paraclinicos '!E1073="","",'Paraclinicos '!E1073="Oxigeno",2,'Paraclinicos '!E1073="Aire",0)</f>
        <v>2</v>
      </c>
    </row>
    <row r="1078" spans="1:27" x14ac:dyDescent="0.25">
      <c r="A1078">
        <f>'Paraclinicos '!A1074</f>
        <v>288</v>
      </c>
      <c r="B1078" s="3">
        <f>'Paraclinicos '!R1074</f>
        <v>44048</v>
      </c>
      <c r="C1078" cm="1">
        <f t="array" ref="C1078">_xlfn.IFS('Paraclinicos '!Q1074="","",'Paraclinicos '!Q1074&gt;60,3,'Paraclinicos '!Q1074&lt;=60,1)</f>
        <v>3</v>
      </c>
      <c r="D1078" t="str">
        <f>IFERROR(IF(INDEX('BD Demog para scores enalazar'!BC$2:BC$3000,MATCH(Formulas!A1078,'BD Demog para scores enalazar'!A$2:A$3000,0))=0,"SI","NO"),"")</f>
        <v>SI</v>
      </c>
      <c r="E1078" cm="1">
        <f t="array" ref="E1078">_xlfn.IFS(D1078="","",D1078="SI",4,D1078="NO",1)</f>
        <v>4</v>
      </c>
      <c r="F1078" cm="1">
        <f t="array" ref="F1078">_xlfn.IFS('Paraclinicos '!B1074="","",'Paraclinicos '!B1074&gt;1,1,'Paraclinicos '!B1074&lt;=1,3)</f>
        <v>3</v>
      </c>
      <c r="G1078" cm="1">
        <f t="array" ref="G1078">_xlfn.IFS('Paraclinicos '!D1074="","",AND('Paraclinicos '!D1074&gt;=250,'Paraclinicos '!D1074&lt;=500),2,'Paraclinicos '!D1074&gt;500,3,'Paraclinicos '!D1074&lt;250,1)</f>
        <v>2</v>
      </c>
      <c r="H1078" s="50">
        <f t="shared" si="49"/>
        <v>12</v>
      </c>
      <c r="I1078" cm="1">
        <f t="array" ref="I1078">_xlfn.IFS('Paraclinicos '!Q1074="","",'Paraclinicos '!Q1074&gt;=65,1,'Paraclinicos '!Q1074&lt;65,0)</f>
        <v>1</v>
      </c>
      <c r="J1078" cm="1">
        <f t="array" ref="J1078">_xlfn.IFS('Paraclinicos '!I1074="","",'Paraclinicos '!I1074&gt;7,1,'Paraclinicos '!I1074&lt;=7,0)</f>
        <v>1</v>
      </c>
      <c r="K1078" cm="1">
        <f t="array" ref="K1078">_xlfn.IFS('Paraclinicos '!W1074="","",'Paraclinicos '!W1074&lt;=8,1,'Paraclinicos '!W1074&gt;8,0)</f>
        <v>0</v>
      </c>
      <c r="L1078" cm="1">
        <f t="array" ref="L1078">_xlfn.IFS('Paraclinicos '!S1074="","",'Paraclinicos '!S1074&gt;=30,1,'Paraclinicos '!S1074&lt;30,0)</f>
        <v>0</v>
      </c>
      <c r="M1078" cm="1">
        <f t="array" ref="M1078">_xlfn.IFS(OR('Paraclinicos '!T1074="",'Paraclinicos '!U1074=""),"",OR('Paraclinicos '!T1074&lt;=90,'Paraclinicos '!U1074&lt;=60),1,OR('Paraclinicos '!T1074&gt;90,'Paraclinicos '!U1074&gt;60),0)</f>
        <v>0</v>
      </c>
      <c r="N1078" s="45">
        <f t="shared" si="50"/>
        <v>2</v>
      </c>
      <c r="O1078" cm="1">
        <f t="array" ref="O1078">_xlfn.IFS(OR('Paraclinicos '!M1074="",'Paraclinicos '!N1074="",'Paraclinicos '!N1074=0),"",'Paraclinicos '!M1074/'Paraclinicos '!N1074&lt;100,4,'Paraclinicos '!M1074/'Paraclinicos '!N1074&lt;200,3,'Paraclinicos '!M1074/'Paraclinicos '!N1074&lt;300,2,'Paraclinicos '!M1074/'Paraclinicos '!N1074&lt;400,1,'Paraclinicos '!M1074/'Paraclinicos '!N1074&gt;=400,0)</f>
        <v>2</v>
      </c>
      <c r="P1078" cm="1">
        <f t="array" ref="P1078">_xlfn.IFS('Paraclinicos '!C1074="","",'Paraclinicos '!C1074&lt;20,4,'Paraclinicos '!C1074&lt;50,3,'Paraclinicos '!C1074&lt;100,2,'Paraclinicos '!C1074&lt;150,1,'Paraclinicos '!C1074&gt;150,0)</f>
        <v>0</v>
      </c>
      <c r="Q1078" cm="1">
        <f t="array" ref="Q1078">_xlfn.IFS('Paraclinicos '!O1074="","",'Paraclinicos '!O1074&lt;1.2,0,'Paraclinicos '!O1074&lt;2,1,'Paraclinicos '!O1074&lt;3.5,2,'Paraclinicos '!O1074&lt;5,3,'Paraclinicos '!O1074&gt;5,4)</f>
        <v>0</v>
      </c>
      <c r="R1078" cm="1">
        <f t="array" ref="R1078">_xlfn.IFS('Paraclinicos '!J1074="","",'Paraclinicos '!J1074&lt;1.2,0,'Paraclinicos '!J1074&lt;2,1,'Paraclinicos '!J1074&lt;6,2,'Paraclinicos '!J1074&lt;12,3,'Paraclinicos '!J1074&gt;=12,4)</f>
        <v>0</v>
      </c>
      <c r="S1078" cm="1">
        <f t="array" ref="S1078">_xlfn.IFS('Paraclinicos '!Y1074="","",'Paraclinicos '!Y1074&lt;70,1,'Paraclinicos '!Y1074&gt;=70,0)</f>
        <v>0</v>
      </c>
      <c r="T1078" cm="1">
        <f t="array" ref="T1078">_xlfn.IFS('Paraclinicos '!W1074="","",'Paraclinicos '!W1074&lt;6,4,'Paraclinicos '!W1074&lt;10,3,'Paraclinicos '!W1074&lt;13,2,'Paraclinicos '!W1074&lt;15,1,'Paraclinicos '!W1074=15,0)</f>
        <v>0</v>
      </c>
      <c r="U1078" s="54">
        <f t="shared" si="48"/>
        <v>2</v>
      </c>
      <c r="V1078" cm="1">
        <f t="array" ref="V1078">_xlfn.IFS('Paraclinicos '!S1074="","",OR('Paraclinicos '!S1074&lt;=8,'Paraclinicos '!S1074&gt;=25),3,'Paraclinicos '!S1074&lt;12,1,'Paraclinicos '!S1074&lt;21,0,'Paraclinicos '!S1074&lt;25,2)</f>
        <v>0</v>
      </c>
      <c r="W1078" t="str">
        <f>IFERROR(IF(INDEX('BD Demog para scores enalazar'!Y$2:'BD Demog para scores enalazar'!Y$3000,MATCH(Formulas!A1078,'BD Demog para scores enalazar'!A$2:'BD Demog para scores enalazar'!A$3000,0))=1,"SI","NO"),"")</f>
        <v>NO</v>
      </c>
      <c r="X1078" s="9" t="str">
        <f>IFERROR(IF(INDEX('BD Demog para scores enalazar'!AJ$2:'BD Demog para scores enalazar'!AJ$3000,MATCH(Formulas!A1078,'BD Demog para scores enalazar'!A$2:'BD Demog para scores enalazar'!A$3000,0))=1,"SI","NO"),"")</f>
        <v>NO</v>
      </c>
      <c r="Y1078" cm="1">
        <f t="array" ref="Y1078">IF(AND(W1078="NO",X1078="NO"),_xlfn.IFS('Paraclinicos '!K1074&lt;=91,3,'Paraclinicos '!K1074&lt;94,2,'Paraclinicos '!K1074&lt;96,1,'Paraclinicos '!K1074&gt;=96,0),"")</f>
        <v>3</v>
      </c>
      <c r="Z1078" t="str" cm="1">
        <f t="array" ref="Z1078">IF(OR(W1078="SI",X1078="SI"),_xlfn.IFS(OR(AND('Paraclinicos '!K1075&lt;=83),AND('Paraclinicos '!K1075&gt;=97,AA1078=2)),3,OR(AND('Paraclinicos '!K1075&lt;=86),AND('Paraclinicos '!K1075&gt;=94,AA1078=2)),2,OR(AND('Paraclinicos '!K1075&lt;=88),AND('Paraclinicos '!K1075&gt;=92,AA1078=2)),1,OR(AND('Paraclinicos '!K1075&gt;=88,'Paraclinicos '!K1075&lt;=92),AND('Paraclinicos '!K1075&gt;=93,AA1078=0)),0),"")</f>
        <v/>
      </c>
      <c r="AA1078" cm="1">
        <f t="array" ref="AA1078">_xlfn.IFS('Paraclinicos '!E1074="","",'Paraclinicos '!E1074="Oxigeno",2,'Paraclinicos '!E1074="Aire",0)</f>
        <v>2</v>
      </c>
    </row>
    <row r="1079" spans="1:27" x14ac:dyDescent="0.25">
      <c r="A1079">
        <f>'Paraclinicos '!A1075</f>
        <v>288</v>
      </c>
      <c r="B1079" s="3">
        <f>'Paraclinicos '!R1075</f>
        <v>44049</v>
      </c>
      <c r="C1079" cm="1">
        <f t="array" ref="C1079">_xlfn.IFS('Paraclinicos '!Q1075="","",'Paraclinicos '!Q1075&gt;60,3,'Paraclinicos '!Q1075&lt;=60,1)</f>
        <v>3</v>
      </c>
      <c r="D1079" t="str">
        <f>IFERROR(IF(INDEX('BD Demog para scores enalazar'!BC$2:BC$3000,MATCH(Formulas!A1079,'BD Demog para scores enalazar'!A$2:A$3000,0))=0,"SI","NO"),"")</f>
        <v>SI</v>
      </c>
      <c r="E1079" cm="1">
        <f t="array" ref="E1079">_xlfn.IFS(D1079="","",D1079="SI",4,D1079="NO",1)</f>
        <v>4</v>
      </c>
      <c r="F1079" cm="1">
        <f t="array" ref="F1079">_xlfn.IFS('Paraclinicos '!B1075="","",'Paraclinicos '!B1075&gt;1,1,'Paraclinicos '!B1075&lt;=1,3)</f>
        <v>3</v>
      </c>
      <c r="G1079" t="str" cm="1">
        <f t="array" ref="G1079">_xlfn.IFS('Paraclinicos '!D1075="","",AND('Paraclinicos '!D1075&gt;=250,'Paraclinicos '!D1075&lt;=500),2,'Paraclinicos '!D1075&gt;500,3,'Paraclinicos '!D1075&lt;250,1)</f>
        <v/>
      </c>
      <c r="H1079" s="50">
        <f t="shared" si="49"/>
        <v>10</v>
      </c>
      <c r="I1079" cm="1">
        <f t="array" ref="I1079">_xlfn.IFS('Paraclinicos '!Q1075="","",'Paraclinicos '!Q1075&gt;=65,1,'Paraclinicos '!Q1075&lt;65,0)</f>
        <v>1</v>
      </c>
      <c r="J1079" t="str" cm="1">
        <f t="array" ref="J1079">_xlfn.IFS('Paraclinicos '!I1075="","",'Paraclinicos '!I1075&gt;7,1,'Paraclinicos '!I1075&lt;=7,0)</f>
        <v/>
      </c>
      <c r="K1079" cm="1">
        <f t="array" ref="K1079">_xlfn.IFS('Paraclinicos '!W1075="","",'Paraclinicos '!W1075&lt;=8,1,'Paraclinicos '!W1075&gt;8,0)</f>
        <v>0</v>
      </c>
      <c r="L1079" cm="1">
        <f t="array" ref="L1079">_xlfn.IFS('Paraclinicos '!S1075="","",'Paraclinicos '!S1075&gt;=30,1,'Paraclinicos '!S1075&lt;30,0)</f>
        <v>0</v>
      </c>
      <c r="M1079" cm="1">
        <f t="array" ref="M1079">_xlfn.IFS(OR('Paraclinicos '!T1075="",'Paraclinicos '!U1075=""),"",OR('Paraclinicos '!T1075&lt;=90,'Paraclinicos '!U1075&lt;=60),1,OR('Paraclinicos '!T1075&gt;90,'Paraclinicos '!U1075&gt;60),0)</f>
        <v>0</v>
      </c>
      <c r="N1079" s="45">
        <f t="shared" si="50"/>
        <v>1</v>
      </c>
      <c r="O1079" cm="1">
        <f t="array" ref="O1079">_xlfn.IFS(OR('Paraclinicos '!M1075="",'Paraclinicos '!N1075="",'Paraclinicos '!N1075=0),"",'Paraclinicos '!M1075/'Paraclinicos '!N1075&lt;100,4,'Paraclinicos '!M1075/'Paraclinicos '!N1075&lt;200,3,'Paraclinicos '!M1075/'Paraclinicos '!N1075&lt;300,2,'Paraclinicos '!M1075/'Paraclinicos '!N1075&lt;400,1,'Paraclinicos '!M1075/'Paraclinicos '!N1075&gt;=400,0)</f>
        <v>1</v>
      </c>
      <c r="P1079" cm="1">
        <f t="array" ref="P1079">_xlfn.IFS('Paraclinicos '!C1075="","",'Paraclinicos '!C1075&lt;20,4,'Paraclinicos '!C1075&lt;50,3,'Paraclinicos '!C1075&lt;100,2,'Paraclinicos '!C1075&lt;150,1,'Paraclinicos '!C1075&gt;150,0)</f>
        <v>0</v>
      </c>
      <c r="Q1079" t="str" cm="1">
        <f t="array" ref="Q1079">_xlfn.IFS('Paraclinicos '!O1075="","",'Paraclinicos '!O1075&lt;1.2,0,'Paraclinicos '!O1075&lt;2,1,'Paraclinicos '!O1075&lt;3.5,2,'Paraclinicos '!O1075&lt;5,3,'Paraclinicos '!O1075&gt;5,4)</f>
        <v/>
      </c>
      <c r="R1079" cm="1">
        <f t="array" ref="R1079">_xlfn.IFS('Paraclinicos '!J1075="","",'Paraclinicos '!J1075&lt;1.2,0,'Paraclinicos '!J1075&lt;2,1,'Paraclinicos '!J1075&lt;6,2,'Paraclinicos '!J1075&lt;12,3,'Paraclinicos '!J1075&gt;=12,4)</f>
        <v>0</v>
      </c>
      <c r="S1079" cm="1">
        <f t="array" ref="S1079">_xlfn.IFS('Paraclinicos '!Y1075="","",'Paraclinicos '!Y1075&lt;70,1,'Paraclinicos '!Y1075&gt;=70,0)</f>
        <v>0</v>
      </c>
      <c r="T1079" cm="1">
        <f t="array" ref="T1079">_xlfn.IFS('Paraclinicos '!W1075="","",'Paraclinicos '!W1075&lt;6,4,'Paraclinicos '!W1075&lt;10,3,'Paraclinicos '!W1075&lt;13,2,'Paraclinicos '!W1075&lt;15,1,'Paraclinicos '!W1075=15,0)</f>
        <v>0</v>
      </c>
      <c r="U1079" s="54">
        <f t="shared" si="48"/>
        <v>1</v>
      </c>
      <c r="V1079" cm="1">
        <f t="array" ref="V1079">_xlfn.IFS('Paraclinicos '!S1075="","",OR('Paraclinicos '!S1075&lt;=8,'Paraclinicos '!S1075&gt;=25),3,'Paraclinicos '!S1075&lt;12,1,'Paraclinicos '!S1075&lt;21,0,'Paraclinicos '!S1075&lt;25,2)</f>
        <v>0</v>
      </c>
      <c r="W1079" t="str">
        <f>IFERROR(IF(INDEX('BD Demog para scores enalazar'!Y$2:'BD Demog para scores enalazar'!Y$3000,MATCH(Formulas!A1079,'BD Demog para scores enalazar'!A$2:'BD Demog para scores enalazar'!A$3000,0))=1,"SI","NO"),"")</f>
        <v>NO</v>
      </c>
      <c r="X1079" s="9" t="str">
        <f>IFERROR(IF(INDEX('BD Demog para scores enalazar'!AJ$2:'BD Demog para scores enalazar'!AJ$3000,MATCH(Formulas!A1079,'BD Demog para scores enalazar'!A$2:'BD Demog para scores enalazar'!A$3000,0))=1,"SI","NO"),"")</f>
        <v>NO</v>
      </c>
      <c r="Y1079" cm="1">
        <f t="array" ref="Y1079">IF(AND(W1079="NO",X1079="NO"),_xlfn.IFS('Paraclinicos '!K1075&lt;=91,3,'Paraclinicos '!K1075&lt;94,2,'Paraclinicos '!K1075&lt;96,1,'Paraclinicos '!K1075&gt;=96,0),"")</f>
        <v>1</v>
      </c>
      <c r="Z1079" t="str" cm="1">
        <f t="array" ref="Z1079">IF(OR(W1079="SI",X1079="SI"),_xlfn.IFS(OR(AND('Paraclinicos '!K1076&lt;=83),AND('Paraclinicos '!K1076&gt;=97,AA1079=2)),3,OR(AND('Paraclinicos '!K1076&lt;=86),AND('Paraclinicos '!K1076&gt;=94,AA1079=2)),2,OR(AND('Paraclinicos '!K1076&lt;=88),AND('Paraclinicos '!K1076&gt;=92,AA1079=2)),1,OR(AND('Paraclinicos '!K1076&gt;=88,'Paraclinicos '!K1076&lt;=92),AND('Paraclinicos '!K1076&gt;=93,AA1079=0)),0),"")</f>
        <v/>
      </c>
      <c r="AA1079" cm="1">
        <f t="array" ref="AA1079">_xlfn.IFS('Paraclinicos '!E1075="","",'Paraclinicos '!E1075="Oxigeno",2,'Paraclinicos '!E1075="Aire",0)</f>
        <v>2</v>
      </c>
    </row>
    <row r="1080" spans="1:27" x14ac:dyDescent="0.25">
      <c r="A1080">
        <f>'Paraclinicos '!A1076</f>
        <v>303</v>
      </c>
      <c r="B1080" s="3">
        <f>'Paraclinicos '!R1076</f>
        <v>44321</v>
      </c>
      <c r="C1080" cm="1">
        <f t="array" ref="C1080">_xlfn.IFS('Paraclinicos '!Q1076="","",'Paraclinicos '!Q1076&gt;60,3,'Paraclinicos '!Q1076&lt;=60,1)</f>
        <v>3</v>
      </c>
      <c r="D1080" t="str">
        <f>IFERROR(IF(INDEX('BD Demog para scores enalazar'!BC$2:BC$3000,MATCH(Formulas!A1080,'BD Demog para scores enalazar'!A$2:A$3000,0))=0,"SI","NO"),"")</f>
        <v>NO</v>
      </c>
      <c r="E1080" cm="1">
        <f t="array" ref="E1080">_xlfn.IFS(D1080="","",D1080="SI",4,D1080="NO",1)</f>
        <v>1</v>
      </c>
      <c r="F1080" cm="1">
        <f t="array" ref="F1080">_xlfn.IFS('Paraclinicos '!B1076="","",'Paraclinicos '!B1076&gt;1,1,'Paraclinicos '!B1076&lt;=1,3)</f>
        <v>3</v>
      </c>
      <c r="G1080" cm="1">
        <f t="array" ref="G1080">_xlfn.IFS('Paraclinicos '!D1076="","",AND('Paraclinicos '!D1076&gt;=250,'Paraclinicos '!D1076&lt;=500),2,'Paraclinicos '!D1076&gt;500,3,'Paraclinicos '!D1076&lt;250,1)</f>
        <v>2</v>
      </c>
      <c r="H1080" s="50">
        <f t="shared" si="49"/>
        <v>9</v>
      </c>
      <c r="I1080" cm="1">
        <f t="array" ref="I1080">_xlfn.IFS('Paraclinicos '!Q1076="","",'Paraclinicos '!Q1076&gt;=65,1,'Paraclinicos '!Q1076&lt;65,0)</f>
        <v>1</v>
      </c>
      <c r="J1080" cm="1">
        <f t="array" ref="J1080">_xlfn.IFS('Paraclinicos '!I1076="","",'Paraclinicos '!I1076&gt;7,1,'Paraclinicos '!I1076&lt;=7,0)</f>
        <v>1</v>
      </c>
      <c r="K1080" cm="1">
        <f t="array" ref="K1080">_xlfn.IFS('Paraclinicos '!W1076="","",'Paraclinicos '!W1076&lt;=8,1,'Paraclinicos '!W1076&gt;8,0)</f>
        <v>0</v>
      </c>
      <c r="L1080" cm="1">
        <f t="array" ref="L1080">_xlfn.IFS('Paraclinicos '!S1076="","",'Paraclinicos '!S1076&gt;=30,1,'Paraclinicos '!S1076&lt;30,0)</f>
        <v>0</v>
      </c>
      <c r="M1080" cm="1">
        <f t="array" ref="M1080">_xlfn.IFS(OR('Paraclinicos '!T1076="",'Paraclinicos '!U1076=""),"",OR('Paraclinicos '!T1076&lt;=90,'Paraclinicos '!U1076&lt;=60),1,OR('Paraclinicos '!T1076&gt;90,'Paraclinicos '!U1076&gt;60),0)</f>
        <v>0</v>
      </c>
      <c r="N1080" s="45">
        <f t="shared" si="50"/>
        <v>1</v>
      </c>
      <c r="O1080" cm="1">
        <f t="array" ref="O1080">_xlfn.IFS(OR('Paraclinicos '!M1076="",'Paraclinicos '!N1076="",'Paraclinicos '!N1076=0),"",'Paraclinicos '!M1076/'Paraclinicos '!N1076&lt;100,4,'Paraclinicos '!M1076/'Paraclinicos '!N1076&lt;200,3,'Paraclinicos '!M1076/'Paraclinicos '!N1076&lt;300,2,'Paraclinicos '!M1076/'Paraclinicos '!N1076&lt;400,1,'Paraclinicos '!M1076/'Paraclinicos '!N1076&gt;=400,0)</f>
        <v>3</v>
      </c>
      <c r="P1080" cm="1">
        <f t="array" ref="P1080">_xlfn.IFS('Paraclinicos '!C1076="","",'Paraclinicos '!C1076&lt;20,4,'Paraclinicos '!C1076&lt;50,3,'Paraclinicos '!C1076&lt;100,2,'Paraclinicos '!C1076&lt;150,1,'Paraclinicos '!C1076&gt;150,0)</f>
        <v>0</v>
      </c>
      <c r="Q1080" cm="1">
        <f t="array" ref="Q1080">_xlfn.IFS('Paraclinicos '!O1076="","",'Paraclinicos '!O1076&lt;1.2,0,'Paraclinicos '!O1076&lt;2,1,'Paraclinicos '!O1076&lt;3.5,2,'Paraclinicos '!O1076&lt;5,3,'Paraclinicos '!O1076&gt;5,4)</f>
        <v>0</v>
      </c>
      <c r="R1080" cm="1">
        <f t="array" ref="R1080">_xlfn.IFS('Paraclinicos '!J1076="","",'Paraclinicos '!J1076&lt;1.2,0,'Paraclinicos '!J1076&lt;2,1,'Paraclinicos '!J1076&lt;6,2,'Paraclinicos '!J1076&lt;12,3,'Paraclinicos '!J1076&gt;=12,4)</f>
        <v>0</v>
      </c>
      <c r="S1080" cm="1">
        <f t="array" ref="S1080">_xlfn.IFS('Paraclinicos '!Y1076="","",'Paraclinicos '!Y1076&lt;70,1,'Paraclinicos '!Y1076&gt;=70,0)</f>
        <v>0</v>
      </c>
      <c r="T1080" cm="1">
        <f t="array" ref="T1080">_xlfn.IFS('Paraclinicos '!W1076="","",'Paraclinicos '!W1076&lt;6,4,'Paraclinicos '!W1076&lt;10,3,'Paraclinicos '!W1076&lt;13,2,'Paraclinicos '!W1076&lt;15,1,'Paraclinicos '!W1076=15,0)</f>
        <v>0</v>
      </c>
      <c r="U1080" s="54">
        <f t="shared" si="48"/>
        <v>3</v>
      </c>
      <c r="V1080" cm="1">
        <f t="array" ref="V1080">_xlfn.IFS('Paraclinicos '!S1076="","",OR('Paraclinicos '!S1076&lt;=8,'Paraclinicos '!S1076&gt;=25),3,'Paraclinicos '!S1076&lt;12,1,'Paraclinicos '!S1076&lt;21,0,'Paraclinicos '!S1076&lt;25,2)</f>
        <v>0</v>
      </c>
      <c r="W1080" t="str">
        <f>IFERROR(IF(INDEX('BD Demog para scores enalazar'!Y$2:'BD Demog para scores enalazar'!Y$3000,MATCH(Formulas!A1080,'BD Demog para scores enalazar'!A$2:'BD Demog para scores enalazar'!A$3000,0))=1,"SI","NO"),"")</f>
        <v>NO</v>
      </c>
      <c r="X1080" s="9" t="str">
        <f>IFERROR(IF(INDEX('BD Demog para scores enalazar'!AJ$2:'BD Demog para scores enalazar'!AJ$3000,MATCH(Formulas!A1080,'BD Demog para scores enalazar'!A$2:'BD Demog para scores enalazar'!A$3000,0))=1,"SI","NO"),"")</f>
        <v>NO</v>
      </c>
      <c r="Y1080" cm="1">
        <f t="array" ref="Y1080">IF(AND(W1080="NO",X1080="NO"),_xlfn.IFS('Paraclinicos '!K1076&lt;=91,3,'Paraclinicos '!K1076&lt;94,2,'Paraclinicos '!K1076&lt;96,1,'Paraclinicos '!K1076&gt;=96,0),"")</f>
        <v>3</v>
      </c>
      <c r="Z1080" t="str" cm="1">
        <f t="array" ref="Z1080">IF(OR(W1080="SI",X1080="SI"),_xlfn.IFS(OR(AND('Paraclinicos '!K1077&lt;=83),AND('Paraclinicos '!K1077&gt;=97,AA1080=2)),3,OR(AND('Paraclinicos '!K1077&lt;=86),AND('Paraclinicos '!K1077&gt;=94,AA1080=2)),2,OR(AND('Paraclinicos '!K1077&lt;=88),AND('Paraclinicos '!K1077&gt;=92,AA1080=2)),1,OR(AND('Paraclinicos '!K1077&gt;=88,'Paraclinicos '!K1077&lt;=92),AND('Paraclinicos '!K1077&gt;=93,AA1080=0)),0),"")</f>
        <v/>
      </c>
      <c r="AA1080" cm="1">
        <f t="array" ref="AA1080">_xlfn.IFS('Paraclinicos '!E1076="","",'Paraclinicos '!E1076="Oxigeno",2,'Paraclinicos '!E1076="Aire",0)</f>
        <v>2</v>
      </c>
    </row>
    <row r="1081" spans="1:27" x14ac:dyDescent="0.25">
      <c r="A1081">
        <f>'Paraclinicos '!A1077</f>
        <v>303</v>
      </c>
      <c r="B1081" s="3">
        <f>'Paraclinicos '!R1077</f>
        <v>44323</v>
      </c>
      <c r="C1081" cm="1">
        <f t="array" ref="C1081">_xlfn.IFS('Paraclinicos '!Q1077="","",'Paraclinicos '!Q1077&gt;60,3,'Paraclinicos '!Q1077&lt;=60,1)</f>
        <v>3</v>
      </c>
      <c r="D1081" t="str">
        <f>IFERROR(IF(INDEX('BD Demog para scores enalazar'!BC$2:BC$3000,MATCH(Formulas!A1081,'BD Demog para scores enalazar'!A$2:A$3000,0))=0,"SI","NO"),"")</f>
        <v>NO</v>
      </c>
      <c r="E1081" cm="1">
        <f t="array" ref="E1081">_xlfn.IFS(D1081="","",D1081="SI",4,D1081="NO",1)</f>
        <v>1</v>
      </c>
      <c r="F1081" cm="1">
        <f t="array" ref="F1081">_xlfn.IFS('Paraclinicos '!B1077="","",'Paraclinicos '!B1077&gt;1,1,'Paraclinicos '!B1077&lt;=1,3)</f>
        <v>3</v>
      </c>
      <c r="G1081" t="str" cm="1">
        <f t="array" ref="G1081">_xlfn.IFS('Paraclinicos '!D1077="","",AND('Paraclinicos '!D1077&gt;=250,'Paraclinicos '!D1077&lt;=500),2,'Paraclinicos '!D1077&gt;500,3,'Paraclinicos '!D1077&lt;250,1)</f>
        <v/>
      </c>
      <c r="H1081" s="50">
        <f t="shared" si="49"/>
        <v>7</v>
      </c>
      <c r="I1081" cm="1">
        <f t="array" ref="I1081">_xlfn.IFS('Paraclinicos '!Q1077="","",'Paraclinicos '!Q1077&gt;=65,1,'Paraclinicos '!Q1077&lt;65,0)</f>
        <v>1</v>
      </c>
      <c r="J1081" cm="1">
        <f t="array" ref="J1081">_xlfn.IFS('Paraclinicos '!I1077="","",'Paraclinicos '!I1077&gt;7,1,'Paraclinicos '!I1077&lt;=7,0)</f>
        <v>1</v>
      </c>
      <c r="K1081" cm="1">
        <f t="array" ref="K1081">_xlfn.IFS('Paraclinicos '!W1077="","",'Paraclinicos '!W1077&lt;=8,1,'Paraclinicos '!W1077&gt;8,0)</f>
        <v>1</v>
      </c>
      <c r="L1081" cm="1">
        <f t="array" ref="L1081">_xlfn.IFS('Paraclinicos '!S1077="","",'Paraclinicos '!S1077&gt;=30,1,'Paraclinicos '!S1077&lt;30,0)</f>
        <v>0</v>
      </c>
      <c r="M1081" cm="1">
        <f t="array" ref="M1081">_xlfn.IFS(OR('Paraclinicos '!T1077="",'Paraclinicos '!U1077=""),"",OR('Paraclinicos '!T1077&lt;=90,'Paraclinicos '!U1077&lt;=60),1,OR('Paraclinicos '!T1077&gt;90,'Paraclinicos '!U1077&gt;60),0)</f>
        <v>0</v>
      </c>
      <c r="N1081" s="45">
        <f t="shared" si="50"/>
        <v>3</v>
      </c>
      <c r="O1081" cm="1">
        <f t="array" ref="O1081">_xlfn.IFS(OR('Paraclinicos '!M1077="",'Paraclinicos '!N1077="",'Paraclinicos '!N1077=0),"",'Paraclinicos '!M1077/'Paraclinicos '!N1077&lt;100,4,'Paraclinicos '!M1077/'Paraclinicos '!N1077&lt;200,3,'Paraclinicos '!M1077/'Paraclinicos '!N1077&lt;300,2,'Paraclinicos '!M1077/'Paraclinicos '!N1077&lt;400,1,'Paraclinicos '!M1077/'Paraclinicos '!N1077&gt;=400,0)</f>
        <v>0</v>
      </c>
      <c r="P1081" cm="1">
        <f t="array" ref="P1081">_xlfn.IFS('Paraclinicos '!C1077="","",'Paraclinicos '!C1077&lt;20,4,'Paraclinicos '!C1077&lt;50,3,'Paraclinicos '!C1077&lt;100,2,'Paraclinicos '!C1077&lt;150,1,'Paraclinicos '!C1077&gt;150,0)</f>
        <v>0</v>
      </c>
      <c r="Q1081" cm="1">
        <f t="array" ref="Q1081">_xlfn.IFS('Paraclinicos '!O1077="","",'Paraclinicos '!O1077&lt;1.2,0,'Paraclinicos '!O1077&lt;2,1,'Paraclinicos '!O1077&lt;3.5,2,'Paraclinicos '!O1077&lt;5,3,'Paraclinicos '!O1077&gt;5,4)</f>
        <v>2</v>
      </c>
      <c r="R1081" t="str" cm="1">
        <f t="array" ref="R1081">_xlfn.IFS('Paraclinicos '!J1077="","",'Paraclinicos '!J1077&lt;1.2,0,'Paraclinicos '!J1077&lt;2,1,'Paraclinicos '!J1077&lt;6,2,'Paraclinicos '!J1077&lt;12,3,'Paraclinicos '!J1077&gt;=12,4)</f>
        <v/>
      </c>
      <c r="S1081" cm="1">
        <f t="array" ref="S1081">_xlfn.IFS('Paraclinicos '!Y1077="","",'Paraclinicos '!Y1077&lt;70,1,'Paraclinicos '!Y1077&gt;=70,0)</f>
        <v>0</v>
      </c>
      <c r="T1081" cm="1">
        <f t="array" ref="T1081">_xlfn.IFS('Paraclinicos '!W1077="","",'Paraclinicos '!W1077&lt;6,4,'Paraclinicos '!W1077&lt;10,3,'Paraclinicos '!W1077&lt;13,2,'Paraclinicos '!W1077&lt;15,1,'Paraclinicos '!W1077=15,0)</f>
        <v>4</v>
      </c>
      <c r="U1081" s="54">
        <f t="shared" si="48"/>
        <v>6</v>
      </c>
      <c r="V1081" cm="1">
        <f t="array" ref="V1081">_xlfn.IFS('Paraclinicos '!S1077="","",OR('Paraclinicos '!S1077&lt;=8,'Paraclinicos '!S1077&gt;=25),3,'Paraclinicos '!S1077&lt;12,1,'Paraclinicos '!S1077&lt;21,0,'Paraclinicos '!S1077&lt;25,2)</f>
        <v>0</v>
      </c>
      <c r="W1081" t="str">
        <f>IFERROR(IF(INDEX('BD Demog para scores enalazar'!Y$2:'BD Demog para scores enalazar'!Y$3000,MATCH(Formulas!A1081,'BD Demog para scores enalazar'!A$2:'BD Demog para scores enalazar'!A$3000,0))=1,"SI","NO"),"")</f>
        <v>NO</v>
      </c>
      <c r="X1081" s="9" t="str">
        <f>IFERROR(IF(INDEX('BD Demog para scores enalazar'!AJ$2:'BD Demog para scores enalazar'!AJ$3000,MATCH(Formulas!A1081,'BD Demog para scores enalazar'!A$2:'BD Demog para scores enalazar'!A$3000,0))=1,"SI","NO"),"")</f>
        <v>NO</v>
      </c>
      <c r="Y1081" cm="1">
        <f t="array" ref="Y1081">IF(AND(W1081="NO",X1081="NO"),_xlfn.IFS('Paraclinicos '!K1077&lt;=91,3,'Paraclinicos '!K1077&lt;94,2,'Paraclinicos '!K1077&lt;96,1,'Paraclinicos '!K1077&gt;=96,0),"")</f>
        <v>0</v>
      </c>
      <c r="Z1081" t="str" cm="1">
        <f t="array" ref="Z1081">IF(OR(W1081="SI",X1081="SI"),_xlfn.IFS(OR(AND('Paraclinicos '!K1078&lt;=83),AND('Paraclinicos '!K1078&gt;=97,AA1081=2)),3,OR(AND('Paraclinicos '!K1078&lt;=86),AND('Paraclinicos '!K1078&gt;=94,AA1081=2)),2,OR(AND('Paraclinicos '!K1078&lt;=88),AND('Paraclinicos '!K1078&gt;=92,AA1081=2)),1,OR(AND('Paraclinicos '!K1078&gt;=88,'Paraclinicos '!K1078&lt;=92),AND('Paraclinicos '!K1078&gt;=93,AA1081=0)),0),"")</f>
        <v/>
      </c>
      <c r="AA1081" cm="1">
        <f t="array" ref="AA1081">_xlfn.IFS('Paraclinicos '!E1077="","",'Paraclinicos '!E1077="Oxigeno",2,'Paraclinicos '!E1077="Aire",0)</f>
        <v>2</v>
      </c>
    </row>
    <row r="1082" spans="1:27" x14ac:dyDescent="0.25">
      <c r="A1082">
        <f>'Paraclinicos '!A1078</f>
        <v>303</v>
      </c>
      <c r="B1082" s="3">
        <f>'Paraclinicos '!R1078</f>
        <v>44325</v>
      </c>
      <c r="C1082" cm="1">
        <f t="array" ref="C1082">_xlfn.IFS('Paraclinicos '!Q1078="","",'Paraclinicos '!Q1078&gt;60,3,'Paraclinicos '!Q1078&lt;=60,1)</f>
        <v>3</v>
      </c>
      <c r="D1082" t="str">
        <f>IFERROR(IF(INDEX('BD Demog para scores enalazar'!BC$2:BC$3000,MATCH(Formulas!A1082,'BD Demog para scores enalazar'!A$2:A$3000,0))=0,"SI","NO"),"")</f>
        <v>NO</v>
      </c>
      <c r="E1082" cm="1">
        <f t="array" ref="E1082">_xlfn.IFS(D1082="","",D1082="SI",4,D1082="NO",1)</f>
        <v>1</v>
      </c>
      <c r="F1082" cm="1">
        <f t="array" ref="F1082">_xlfn.IFS('Paraclinicos '!B1078="","",'Paraclinicos '!B1078&gt;1,1,'Paraclinicos '!B1078&lt;=1,3)</f>
        <v>3</v>
      </c>
      <c r="G1082" t="str" cm="1">
        <f t="array" ref="G1082">_xlfn.IFS('Paraclinicos '!D1078="","",AND('Paraclinicos '!D1078&gt;=250,'Paraclinicos '!D1078&lt;=500),2,'Paraclinicos '!D1078&gt;500,3,'Paraclinicos '!D1078&lt;250,1)</f>
        <v/>
      </c>
      <c r="H1082" s="50">
        <f t="shared" si="49"/>
        <v>7</v>
      </c>
      <c r="I1082" cm="1">
        <f t="array" ref="I1082">_xlfn.IFS('Paraclinicos '!Q1078="","",'Paraclinicos '!Q1078&gt;=65,1,'Paraclinicos '!Q1078&lt;65,0)</f>
        <v>1</v>
      </c>
      <c r="J1082" cm="1">
        <f t="array" ref="J1082">_xlfn.IFS('Paraclinicos '!I1078="","",'Paraclinicos '!I1078&gt;7,1,'Paraclinicos '!I1078&lt;=7,0)</f>
        <v>1</v>
      </c>
      <c r="K1082" cm="1">
        <f t="array" ref="K1082">_xlfn.IFS('Paraclinicos '!W1078="","",'Paraclinicos '!W1078&lt;=8,1,'Paraclinicos '!W1078&gt;8,0)</f>
        <v>1</v>
      </c>
      <c r="L1082" cm="1">
        <f t="array" ref="L1082">_xlfn.IFS('Paraclinicos '!S1078="","",'Paraclinicos '!S1078&gt;=30,1,'Paraclinicos '!S1078&lt;30,0)</f>
        <v>0</v>
      </c>
      <c r="M1082" cm="1">
        <f t="array" ref="M1082">_xlfn.IFS(OR('Paraclinicos '!T1078="",'Paraclinicos '!U1078=""),"",OR('Paraclinicos '!T1078&lt;=90,'Paraclinicos '!U1078&lt;=60),1,OR('Paraclinicos '!T1078&gt;90,'Paraclinicos '!U1078&gt;60),0)</f>
        <v>1</v>
      </c>
      <c r="N1082" s="45">
        <f t="shared" si="50"/>
        <v>5</v>
      </c>
      <c r="O1082" cm="1">
        <f t="array" ref="O1082">_xlfn.IFS(OR('Paraclinicos '!M1078="",'Paraclinicos '!N1078="",'Paraclinicos '!N1078=0),"",'Paraclinicos '!M1078/'Paraclinicos '!N1078&lt;100,4,'Paraclinicos '!M1078/'Paraclinicos '!N1078&lt;200,3,'Paraclinicos '!M1078/'Paraclinicos '!N1078&lt;300,2,'Paraclinicos '!M1078/'Paraclinicos '!N1078&lt;400,1,'Paraclinicos '!M1078/'Paraclinicos '!N1078&gt;=400,0)</f>
        <v>0</v>
      </c>
      <c r="P1082" cm="1">
        <f t="array" ref="P1082">_xlfn.IFS('Paraclinicos '!C1078="","",'Paraclinicos '!C1078&lt;20,4,'Paraclinicos '!C1078&lt;50,3,'Paraclinicos '!C1078&lt;100,2,'Paraclinicos '!C1078&lt;150,1,'Paraclinicos '!C1078&gt;150,0)</f>
        <v>0</v>
      </c>
      <c r="Q1082" cm="1">
        <f t="array" ref="Q1082">_xlfn.IFS('Paraclinicos '!O1078="","",'Paraclinicos '!O1078&lt;1.2,0,'Paraclinicos '!O1078&lt;2,1,'Paraclinicos '!O1078&lt;3.5,2,'Paraclinicos '!O1078&lt;5,3,'Paraclinicos '!O1078&gt;5,4)</f>
        <v>1</v>
      </c>
      <c r="R1082" t="str" cm="1">
        <f t="array" ref="R1082">_xlfn.IFS('Paraclinicos '!J1078="","",'Paraclinicos '!J1078&lt;1.2,0,'Paraclinicos '!J1078&lt;2,1,'Paraclinicos '!J1078&lt;6,2,'Paraclinicos '!J1078&lt;12,3,'Paraclinicos '!J1078&gt;=12,4)</f>
        <v/>
      </c>
      <c r="S1082" cm="1">
        <f t="array" ref="S1082">_xlfn.IFS('Paraclinicos '!Y1078="","",'Paraclinicos '!Y1078&lt;70,1,'Paraclinicos '!Y1078&gt;=70,0)</f>
        <v>0</v>
      </c>
      <c r="T1082" cm="1">
        <f t="array" ref="T1082">_xlfn.IFS('Paraclinicos '!W1078="","",'Paraclinicos '!W1078&lt;6,4,'Paraclinicos '!W1078&lt;10,3,'Paraclinicos '!W1078&lt;13,2,'Paraclinicos '!W1078&lt;15,1,'Paraclinicos '!W1078=15,0)</f>
        <v>4</v>
      </c>
      <c r="U1082" s="54">
        <f t="shared" si="48"/>
        <v>5</v>
      </c>
      <c r="V1082" cm="1">
        <f t="array" ref="V1082">_xlfn.IFS('Paraclinicos '!S1078="","",OR('Paraclinicos '!S1078&lt;=8,'Paraclinicos '!S1078&gt;=25),3,'Paraclinicos '!S1078&lt;12,1,'Paraclinicos '!S1078&lt;21,0,'Paraclinicos '!S1078&lt;25,2)</f>
        <v>2</v>
      </c>
      <c r="W1082" t="str">
        <f>IFERROR(IF(INDEX('BD Demog para scores enalazar'!Y$2:'BD Demog para scores enalazar'!Y$3000,MATCH(Formulas!A1082,'BD Demog para scores enalazar'!A$2:'BD Demog para scores enalazar'!A$3000,0))=1,"SI","NO"),"")</f>
        <v>NO</v>
      </c>
      <c r="X1082" s="9" t="str">
        <f>IFERROR(IF(INDEX('BD Demog para scores enalazar'!AJ$2:'BD Demog para scores enalazar'!AJ$3000,MATCH(Formulas!A1082,'BD Demog para scores enalazar'!A$2:'BD Demog para scores enalazar'!A$3000,0))=1,"SI","NO"),"")</f>
        <v>NO</v>
      </c>
      <c r="Y1082" cm="1">
        <f t="array" ref="Y1082">IF(AND(W1082="NO",X1082="NO"),_xlfn.IFS('Paraclinicos '!K1078&lt;=91,3,'Paraclinicos '!K1078&lt;94,2,'Paraclinicos '!K1078&lt;96,1,'Paraclinicos '!K1078&gt;=96,0),"")</f>
        <v>0</v>
      </c>
      <c r="Z1082" t="str" cm="1">
        <f t="array" ref="Z1082">IF(OR(W1082="SI",X1082="SI"),_xlfn.IFS(OR(AND('Paraclinicos '!K1079&lt;=83),AND('Paraclinicos '!K1079&gt;=97,AA1082=2)),3,OR(AND('Paraclinicos '!K1079&lt;=86),AND('Paraclinicos '!K1079&gt;=94,AA1082=2)),2,OR(AND('Paraclinicos '!K1079&lt;=88),AND('Paraclinicos '!K1079&gt;=92,AA1082=2)),1,OR(AND('Paraclinicos '!K1079&gt;=88,'Paraclinicos '!K1079&lt;=92),AND('Paraclinicos '!K1079&gt;=93,AA1082=0)),0),"")</f>
        <v/>
      </c>
      <c r="AA1082" cm="1">
        <f t="array" ref="AA1082">_xlfn.IFS('Paraclinicos '!E1078="","",'Paraclinicos '!E1078="Oxigeno",2,'Paraclinicos '!E1078="Aire",0)</f>
        <v>2</v>
      </c>
    </row>
    <row r="1083" spans="1:27" x14ac:dyDescent="0.25">
      <c r="A1083">
        <f>'Paraclinicos '!A1079</f>
        <v>309</v>
      </c>
      <c r="B1083" s="3">
        <f>'Paraclinicos '!R1079</f>
        <v>44300</v>
      </c>
      <c r="C1083" cm="1">
        <f t="array" ref="C1083">_xlfn.IFS('Paraclinicos '!Q1079="","",'Paraclinicos '!Q1079&gt;60,3,'Paraclinicos '!Q1079&lt;=60,1)</f>
        <v>3</v>
      </c>
      <c r="D1083" t="str">
        <f>IFERROR(IF(INDEX('BD Demog para scores enalazar'!BC$2:BC$3000,MATCH(Formulas!A1083,'BD Demog para scores enalazar'!A$2:A$3000,0))=0,"SI","NO"),"")</f>
        <v>SI</v>
      </c>
      <c r="E1083" cm="1">
        <f t="array" ref="E1083">_xlfn.IFS(D1083="","",D1083="SI",4,D1083="NO",1)</f>
        <v>4</v>
      </c>
      <c r="F1083" cm="1">
        <f t="array" ref="F1083">_xlfn.IFS('Paraclinicos '!B1079="","",'Paraclinicos '!B1079&gt;1,1,'Paraclinicos '!B1079&lt;=1,3)</f>
        <v>3</v>
      </c>
      <c r="G1083" cm="1">
        <f t="array" ref="G1083">_xlfn.IFS('Paraclinicos '!D1079="","",AND('Paraclinicos '!D1079&gt;=250,'Paraclinicos '!D1079&lt;=500),2,'Paraclinicos '!D1079&gt;500,3,'Paraclinicos '!D1079&lt;250,1)</f>
        <v>2</v>
      </c>
      <c r="H1083" s="50">
        <f t="shared" si="49"/>
        <v>12</v>
      </c>
      <c r="I1083" cm="1">
        <f t="array" ref="I1083">_xlfn.IFS('Paraclinicos '!Q1079="","",'Paraclinicos '!Q1079&gt;=65,1,'Paraclinicos '!Q1079&lt;65,0)</f>
        <v>1</v>
      </c>
      <c r="J1083" cm="1">
        <f t="array" ref="J1083">_xlfn.IFS('Paraclinicos '!I1079="","",'Paraclinicos '!I1079&gt;7,1,'Paraclinicos '!I1079&lt;=7,0)</f>
        <v>1</v>
      </c>
      <c r="K1083" cm="1">
        <f t="array" ref="K1083">_xlfn.IFS('Paraclinicos '!W1079="","",'Paraclinicos '!W1079&lt;=8,1,'Paraclinicos '!W1079&gt;8,0)</f>
        <v>0</v>
      </c>
      <c r="L1083" cm="1">
        <f t="array" ref="L1083">_xlfn.IFS('Paraclinicos '!S1079="","",'Paraclinicos '!S1079&gt;=30,1,'Paraclinicos '!S1079&lt;30,0)</f>
        <v>0</v>
      </c>
      <c r="M1083" cm="1">
        <f t="array" ref="M1083">_xlfn.IFS(OR('Paraclinicos '!T1079="",'Paraclinicos '!U1079=""),"",OR('Paraclinicos '!T1079&lt;=90,'Paraclinicos '!U1079&lt;=60),1,OR('Paraclinicos '!T1079&gt;90,'Paraclinicos '!U1079&gt;60),0)</f>
        <v>0</v>
      </c>
      <c r="N1083" s="45">
        <f t="shared" si="50"/>
        <v>4</v>
      </c>
      <c r="O1083" cm="1">
        <f t="array" ref="O1083">_xlfn.IFS(OR('Paraclinicos '!M1079="",'Paraclinicos '!N1079="",'Paraclinicos '!N1079=0),"",'Paraclinicos '!M1079/'Paraclinicos '!N1079&lt;100,4,'Paraclinicos '!M1079/'Paraclinicos '!N1079&lt;200,3,'Paraclinicos '!M1079/'Paraclinicos '!N1079&lt;300,2,'Paraclinicos '!M1079/'Paraclinicos '!N1079&lt;400,1,'Paraclinicos '!M1079/'Paraclinicos '!N1079&gt;=400,0)</f>
        <v>2</v>
      </c>
      <c r="P1083" cm="1">
        <f t="array" ref="P1083">_xlfn.IFS('Paraclinicos '!C1079="","",'Paraclinicos '!C1079&lt;20,4,'Paraclinicos '!C1079&lt;50,3,'Paraclinicos '!C1079&lt;100,2,'Paraclinicos '!C1079&lt;150,1,'Paraclinicos '!C1079&gt;150,0)</f>
        <v>0</v>
      </c>
      <c r="Q1083" cm="1">
        <f t="array" ref="Q1083">_xlfn.IFS('Paraclinicos '!O1079="","",'Paraclinicos '!O1079&lt;1.2,0,'Paraclinicos '!O1079&lt;2,1,'Paraclinicos '!O1079&lt;3.5,2,'Paraclinicos '!O1079&lt;5,3,'Paraclinicos '!O1079&gt;5,4)</f>
        <v>0</v>
      </c>
      <c r="R1083" t="str" cm="1">
        <f t="array" ref="R1083">_xlfn.IFS('Paraclinicos '!J1079="","",'Paraclinicos '!J1079&lt;1.2,0,'Paraclinicos '!J1079&lt;2,1,'Paraclinicos '!J1079&lt;6,2,'Paraclinicos '!J1079&lt;12,3,'Paraclinicos '!J1079&gt;=12,4)</f>
        <v/>
      </c>
      <c r="S1083" cm="1">
        <f t="array" ref="S1083">_xlfn.IFS('Paraclinicos '!Y1079="","",'Paraclinicos '!Y1079&lt;70,1,'Paraclinicos '!Y1079&gt;=70,0)</f>
        <v>0</v>
      </c>
      <c r="T1083" cm="1">
        <f t="array" ref="T1083">_xlfn.IFS('Paraclinicos '!W1079="","",'Paraclinicos '!W1079&lt;6,4,'Paraclinicos '!W1079&lt;10,3,'Paraclinicos '!W1079&lt;13,2,'Paraclinicos '!W1079&lt;15,1,'Paraclinicos '!W1079=15,0)</f>
        <v>0</v>
      </c>
      <c r="U1083" s="54">
        <f t="shared" si="48"/>
        <v>2</v>
      </c>
      <c r="V1083" cm="1">
        <f t="array" ref="V1083">_xlfn.IFS('Paraclinicos '!S1079="","",OR('Paraclinicos '!S1079&lt;=8,'Paraclinicos '!S1079&gt;=25),3,'Paraclinicos '!S1079&lt;12,1,'Paraclinicos '!S1079&lt;21,0,'Paraclinicos '!S1079&lt;25,2)</f>
        <v>2</v>
      </c>
      <c r="W1083" t="str">
        <f>IFERROR(IF(INDEX('BD Demog para scores enalazar'!Y$2:'BD Demog para scores enalazar'!Y$3000,MATCH(Formulas!A1083,'BD Demog para scores enalazar'!A$2:'BD Demog para scores enalazar'!A$3000,0))=1,"SI","NO"),"")</f>
        <v>NO</v>
      </c>
      <c r="X1083" s="9" t="str">
        <f>IFERROR(IF(INDEX('BD Demog para scores enalazar'!AJ$2:'BD Demog para scores enalazar'!AJ$3000,MATCH(Formulas!A1083,'BD Demog para scores enalazar'!A$2:'BD Demog para scores enalazar'!A$3000,0))=1,"SI","NO"),"")</f>
        <v>NO</v>
      </c>
      <c r="Y1083" cm="1">
        <f t="array" ref="Y1083">IF(AND(W1083="NO",X1083="NO"),_xlfn.IFS('Paraclinicos '!K1079&lt;=91,3,'Paraclinicos '!K1079&lt;94,2,'Paraclinicos '!K1079&lt;96,1,'Paraclinicos '!K1079&gt;=96,0),"")</f>
        <v>3</v>
      </c>
      <c r="Z1083" t="str" cm="1">
        <f t="array" ref="Z1083">IF(OR(W1083="SI",X1083="SI"),_xlfn.IFS(OR(AND('Paraclinicos '!K1080&lt;=83),AND('Paraclinicos '!K1080&gt;=97,AA1083=2)),3,OR(AND('Paraclinicos '!K1080&lt;=86),AND('Paraclinicos '!K1080&gt;=94,AA1083=2)),2,OR(AND('Paraclinicos '!K1080&lt;=88),AND('Paraclinicos '!K1080&gt;=92,AA1083=2)),1,OR(AND('Paraclinicos '!K1080&gt;=88,'Paraclinicos '!K1080&lt;=92),AND('Paraclinicos '!K1080&gt;=93,AA1083=0)),0),"")</f>
        <v/>
      </c>
      <c r="AA1083" cm="1">
        <f t="array" ref="AA1083">_xlfn.IFS('Paraclinicos '!E1079="","",'Paraclinicos '!E1079="Oxigeno",2,'Paraclinicos '!E1079="Aire",0)</f>
        <v>2</v>
      </c>
    </row>
    <row r="1084" spans="1:27" x14ac:dyDescent="0.25">
      <c r="A1084">
        <f>'Paraclinicos '!A1080</f>
        <v>309</v>
      </c>
      <c r="B1084" s="3">
        <f>'Paraclinicos '!R1080</f>
        <v>44302</v>
      </c>
      <c r="C1084" cm="1">
        <f t="array" ref="C1084">_xlfn.IFS('Paraclinicos '!Q1080="","",'Paraclinicos '!Q1080&gt;60,3,'Paraclinicos '!Q1080&lt;=60,1)</f>
        <v>3</v>
      </c>
      <c r="D1084" t="str">
        <f>IFERROR(IF(INDEX('BD Demog para scores enalazar'!BC$2:BC$3000,MATCH(Formulas!A1084,'BD Demog para scores enalazar'!A$2:A$3000,0))=0,"SI","NO"),"")</f>
        <v>SI</v>
      </c>
      <c r="E1084" cm="1">
        <f t="array" ref="E1084">_xlfn.IFS(D1084="","",D1084="SI",4,D1084="NO",1)</f>
        <v>4</v>
      </c>
      <c r="F1084" cm="1">
        <f t="array" ref="F1084">_xlfn.IFS('Paraclinicos '!B1080="","",'Paraclinicos '!B1080&gt;1,1,'Paraclinicos '!B1080&lt;=1,3)</f>
        <v>3</v>
      </c>
      <c r="G1084" t="str" cm="1">
        <f t="array" ref="G1084">_xlfn.IFS('Paraclinicos '!D1080="","",AND('Paraclinicos '!D1080&gt;=250,'Paraclinicos '!D1080&lt;=500),2,'Paraclinicos '!D1080&gt;500,3,'Paraclinicos '!D1080&lt;250,1)</f>
        <v/>
      </c>
      <c r="H1084" s="50">
        <f t="shared" si="49"/>
        <v>10</v>
      </c>
      <c r="I1084" cm="1">
        <f t="array" ref="I1084">_xlfn.IFS('Paraclinicos '!Q1080="","",'Paraclinicos '!Q1080&gt;=65,1,'Paraclinicos '!Q1080&lt;65,0)</f>
        <v>1</v>
      </c>
      <c r="J1084" cm="1">
        <f t="array" ref="J1084">_xlfn.IFS('Paraclinicos '!I1080="","",'Paraclinicos '!I1080&gt;7,1,'Paraclinicos '!I1080&lt;=7,0)</f>
        <v>1</v>
      </c>
      <c r="K1084" cm="1">
        <f t="array" ref="K1084">_xlfn.IFS('Paraclinicos '!W1080="","",'Paraclinicos '!W1080&lt;=8,1,'Paraclinicos '!W1080&gt;8,0)</f>
        <v>0</v>
      </c>
      <c r="L1084" cm="1">
        <f t="array" ref="L1084">_xlfn.IFS('Paraclinicos '!S1080="","",'Paraclinicos '!S1080&gt;=30,1,'Paraclinicos '!S1080&lt;30,0)</f>
        <v>1</v>
      </c>
      <c r="M1084" cm="1">
        <f t="array" ref="M1084">_xlfn.IFS(OR('Paraclinicos '!T1080="",'Paraclinicos '!U1080=""),"",OR('Paraclinicos '!T1080&lt;=90,'Paraclinicos '!U1080&lt;=60),1,OR('Paraclinicos '!T1080&gt;90,'Paraclinicos '!U1080&gt;60),0)</f>
        <v>0</v>
      </c>
      <c r="N1084" s="45">
        <f t="shared" si="50"/>
        <v>3</v>
      </c>
      <c r="O1084" cm="1">
        <f t="array" ref="O1084">_xlfn.IFS(OR('Paraclinicos '!M1080="",'Paraclinicos '!N1080="",'Paraclinicos '!N1080=0),"",'Paraclinicos '!M1080/'Paraclinicos '!N1080&lt;100,4,'Paraclinicos '!M1080/'Paraclinicos '!N1080&lt;200,3,'Paraclinicos '!M1080/'Paraclinicos '!N1080&lt;300,2,'Paraclinicos '!M1080/'Paraclinicos '!N1080&lt;400,1,'Paraclinicos '!M1080/'Paraclinicos '!N1080&gt;=400,0)</f>
        <v>2</v>
      </c>
      <c r="P1084" cm="1">
        <f t="array" ref="P1084">_xlfn.IFS('Paraclinicos '!C1080="","",'Paraclinicos '!C1080&lt;20,4,'Paraclinicos '!C1080&lt;50,3,'Paraclinicos '!C1080&lt;100,2,'Paraclinicos '!C1080&lt;150,1,'Paraclinicos '!C1080&gt;150,0)</f>
        <v>0</v>
      </c>
      <c r="Q1084" cm="1">
        <f t="array" ref="Q1084">_xlfn.IFS('Paraclinicos '!O1080="","",'Paraclinicos '!O1080&lt;1.2,0,'Paraclinicos '!O1080&lt;2,1,'Paraclinicos '!O1080&lt;3.5,2,'Paraclinicos '!O1080&lt;5,3,'Paraclinicos '!O1080&gt;5,4)</f>
        <v>0</v>
      </c>
      <c r="R1084" t="str" cm="1">
        <f t="array" ref="R1084">_xlfn.IFS('Paraclinicos '!J1080="","",'Paraclinicos '!J1080&lt;1.2,0,'Paraclinicos '!J1080&lt;2,1,'Paraclinicos '!J1080&lt;6,2,'Paraclinicos '!J1080&lt;12,3,'Paraclinicos '!J1080&gt;=12,4)</f>
        <v/>
      </c>
      <c r="S1084" cm="1">
        <f t="array" ref="S1084">_xlfn.IFS('Paraclinicos '!Y1080="","",'Paraclinicos '!Y1080&lt;70,1,'Paraclinicos '!Y1080&gt;=70,0)</f>
        <v>0</v>
      </c>
      <c r="T1084" cm="1">
        <f t="array" ref="T1084">_xlfn.IFS('Paraclinicos '!W1080="","",'Paraclinicos '!W1080&lt;6,4,'Paraclinicos '!W1080&lt;10,3,'Paraclinicos '!W1080&lt;13,2,'Paraclinicos '!W1080&lt;15,1,'Paraclinicos '!W1080=15,0)</f>
        <v>0</v>
      </c>
      <c r="U1084" s="54">
        <f t="shared" si="48"/>
        <v>2</v>
      </c>
      <c r="V1084" cm="1">
        <f t="array" ref="V1084">_xlfn.IFS('Paraclinicos '!S1080="","",OR('Paraclinicos '!S1080&lt;=8,'Paraclinicos '!S1080&gt;=25),3,'Paraclinicos '!S1080&lt;12,1,'Paraclinicos '!S1080&lt;21,0,'Paraclinicos '!S1080&lt;25,2)</f>
        <v>3</v>
      </c>
      <c r="W1084" t="str">
        <f>IFERROR(IF(INDEX('BD Demog para scores enalazar'!Y$2:'BD Demog para scores enalazar'!Y$3000,MATCH(Formulas!A1084,'BD Demog para scores enalazar'!A$2:'BD Demog para scores enalazar'!A$3000,0))=1,"SI","NO"),"")</f>
        <v>NO</v>
      </c>
      <c r="X1084" s="9" t="str">
        <f>IFERROR(IF(INDEX('BD Demog para scores enalazar'!AJ$2:'BD Demog para scores enalazar'!AJ$3000,MATCH(Formulas!A1084,'BD Demog para scores enalazar'!A$2:'BD Demog para scores enalazar'!A$3000,0))=1,"SI","NO"),"")</f>
        <v>NO</v>
      </c>
      <c r="Y1084" cm="1">
        <f t="array" ref="Y1084">IF(AND(W1084="NO",X1084="NO"),_xlfn.IFS('Paraclinicos '!K1080&lt;=91,3,'Paraclinicos '!K1080&lt;94,2,'Paraclinicos '!K1080&lt;96,1,'Paraclinicos '!K1080&gt;=96,0),"")</f>
        <v>3</v>
      </c>
      <c r="Z1084" t="str" cm="1">
        <f t="array" ref="Z1084">IF(OR(W1084="SI",X1084="SI"),_xlfn.IFS(OR(AND('Paraclinicos '!K1081&lt;=83),AND('Paraclinicos '!K1081&gt;=97,AA1084=2)),3,OR(AND('Paraclinicos '!K1081&lt;=86),AND('Paraclinicos '!K1081&gt;=94,AA1084=2)),2,OR(AND('Paraclinicos '!K1081&lt;=88),AND('Paraclinicos '!K1081&gt;=92,AA1084=2)),1,OR(AND('Paraclinicos '!K1081&gt;=88,'Paraclinicos '!K1081&lt;=92),AND('Paraclinicos '!K1081&gt;=93,AA1084=0)),0),"")</f>
        <v/>
      </c>
      <c r="AA1084" cm="1">
        <f t="array" ref="AA1084">_xlfn.IFS('Paraclinicos '!E1080="","",'Paraclinicos '!E1080="Oxigeno",2,'Paraclinicos '!E1080="Aire",0)</f>
        <v>2</v>
      </c>
    </row>
    <row r="1085" spans="1:27" x14ac:dyDescent="0.25">
      <c r="A1085">
        <f>'Paraclinicos '!A1081</f>
        <v>309</v>
      </c>
      <c r="B1085" s="3">
        <f>'Paraclinicos '!R1081</f>
        <v>44303</v>
      </c>
      <c r="C1085" cm="1">
        <f t="array" ref="C1085">_xlfn.IFS('Paraclinicos '!Q1081="","",'Paraclinicos '!Q1081&gt;60,3,'Paraclinicos '!Q1081&lt;=60,1)</f>
        <v>3</v>
      </c>
      <c r="D1085" t="str">
        <f>IFERROR(IF(INDEX('BD Demog para scores enalazar'!BC$2:BC$3000,MATCH(Formulas!A1085,'BD Demog para scores enalazar'!A$2:A$3000,0))=0,"SI","NO"),"")</f>
        <v>SI</v>
      </c>
      <c r="E1085" cm="1">
        <f t="array" ref="E1085">_xlfn.IFS(D1085="","",D1085="SI",4,D1085="NO",1)</f>
        <v>4</v>
      </c>
      <c r="F1085" cm="1">
        <f t="array" ref="F1085">_xlfn.IFS('Paraclinicos '!B1081="","",'Paraclinicos '!B1081&gt;1,1,'Paraclinicos '!B1081&lt;=1,3)</f>
        <v>3</v>
      </c>
      <c r="G1085" t="str" cm="1">
        <f t="array" ref="G1085">_xlfn.IFS('Paraclinicos '!D1081="","",AND('Paraclinicos '!D1081&gt;=250,'Paraclinicos '!D1081&lt;=500),2,'Paraclinicos '!D1081&gt;500,3,'Paraclinicos '!D1081&lt;250,1)</f>
        <v/>
      </c>
      <c r="H1085" s="50">
        <f t="shared" si="49"/>
        <v>10</v>
      </c>
      <c r="I1085" cm="1">
        <f t="array" ref="I1085">_xlfn.IFS('Paraclinicos '!Q1081="","",'Paraclinicos '!Q1081&gt;=65,1,'Paraclinicos '!Q1081&lt;65,0)</f>
        <v>1</v>
      </c>
      <c r="J1085" cm="1">
        <f t="array" ref="J1085">_xlfn.IFS('Paraclinicos '!I1081="","",'Paraclinicos '!I1081&gt;7,1,'Paraclinicos '!I1081&lt;=7,0)</f>
        <v>1</v>
      </c>
      <c r="K1085" cm="1">
        <f t="array" ref="K1085">_xlfn.IFS('Paraclinicos '!W1081="","",'Paraclinicos '!W1081&lt;=8,1,'Paraclinicos '!W1081&gt;8,0)</f>
        <v>0</v>
      </c>
      <c r="L1085" cm="1">
        <f t="array" ref="L1085">_xlfn.IFS('Paraclinicos '!S1081="","",'Paraclinicos '!S1081&gt;=30,1,'Paraclinicos '!S1081&lt;30,0)</f>
        <v>0</v>
      </c>
      <c r="M1085" cm="1">
        <f t="array" ref="M1085">_xlfn.IFS(OR('Paraclinicos '!T1081="",'Paraclinicos '!U1081=""),"",OR('Paraclinicos '!T1081&lt;=90,'Paraclinicos '!U1081&lt;=60),1,OR('Paraclinicos '!T1081&gt;90,'Paraclinicos '!U1081&gt;60),0)</f>
        <v>0</v>
      </c>
      <c r="N1085" s="45">
        <f t="shared" si="50"/>
        <v>3</v>
      </c>
      <c r="O1085" cm="1">
        <f t="array" ref="O1085">_xlfn.IFS(OR('Paraclinicos '!M1081="",'Paraclinicos '!N1081="",'Paraclinicos '!N1081=0),"",'Paraclinicos '!M1081/'Paraclinicos '!N1081&lt;100,4,'Paraclinicos '!M1081/'Paraclinicos '!N1081&lt;200,3,'Paraclinicos '!M1081/'Paraclinicos '!N1081&lt;300,2,'Paraclinicos '!M1081/'Paraclinicos '!N1081&lt;400,1,'Paraclinicos '!M1081/'Paraclinicos '!N1081&gt;=400,0)</f>
        <v>2</v>
      </c>
      <c r="P1085" cm="1">
        <f t="array" ref="P1085">_xlfn.IFS('Paraclinicos '!C1081="","",'Paraclinicos '!C1081&lt;20,4,'Paraclinicos '!C1081&lt;50,3,'Paraclinicos '!C1081&lt;100,2,'Paraclinicos '!C1081&lt;150,1,'Paraclinicos '!C1081&gt;150,0)</f>
        <v>0</v>
      </c>
      <c r="Q1085" cm="1">
        <f t="array" ref="Q1085">_xlfn.IFS('Paraclinicos '!O1081="","",'Paraclinicos '!O1081&lt;1.2,0,'Paraclinicos '!O1081&lt;2,1,'Paraclinicos '!O1081&lt;3.5,2,'Paraclinicos '!O1081&lt;5,3,'Paraclinicos '!O1081&gt;5,4)</f>
        <v>1</v>
      </c>
      <c r="R1085" t="str" cm="1">
        <f t="array" ref="R1085">_xlfn.IFS('Paraclinicos '!J1081="","",'Paraclinicos '!J1081&lt;1.2,0,'Paraclinicos '!J1081&lt;2,1,'Paraclinicos '!J1081&lt;6,2,'Paraclinicos '!J1081&lt;12,3,'Paraclinicos '!J1081&gt;=12,4)</f>
        <v/>
      </c>
      <c r="S1085" cm="1">
        <f t="array" ref="S1085">_xlfn.IFS('Paraclinicos '!Y1081="","",'Paraclinicos '!Y1081&lt;70,1,'Paraclinicos '!Y1081&gt;=70,0)</f>
        <v>0</v>
      </c>
      <c r="T1085" cm="1">
        <f t="array" ref="T1085">_xlfn.IFS('Paraclinicos '!W1081="","",'Paraclinicos '!W1081&lt;6,4,'Paraclinicos '!W1081&lt;10,3,'Paraclinicos '!W1081&lt;13,2,'Paraclinicos '!W1081&lt;15,1,'Paraclinicos '!W1081=15,0)</f>
        <v>0</v>
      </c>
      <c r="U1085" s="54">
        <f t="shared" si="48"/>
        <v>3</v>
      </c>
      <c r="V1085" cm="1">
        <f t="array" ref="V1085">_xlfn.IFS('Paraclinicos '!S1081="","",OR('Paraclinicos '!S1081&lt;=8,'Paraclinicos '!S1081&gt;=25),3,'Paraclinicos '!S1081&lt;12,1,'Paraclinicos '!S1081&lt;21,0,'Paraclinicos '!S1081&lt;25,2)</f>
        <v>0</v>
      </c>
      <c r="W1085" t="str">
        <f>IFERROR(IF(INDEX('BD Demog para scores enalazar'!Y$2:'BD Demog para scores enalazar'!Y$3000,MATCH(Formulas!A1085,'BD Demog para scores enalazar'!A$2:'BD Demog para scores enalazar'!A$3000,0))=1,"SI","NO"),"")</f>
        <v>NO</v>
      </c>
      <c r="X1085" s="9" t="str">
        <f>IFERROR(IF(INDEX('BD Demog para scores enalazar'!AJ$2:'BD Demog para scores enalazar'!AJ$3000,MATCH(Formulas!A1085,'BD Demog para scores enalazar'!A$2:'BD Demog para scores enalazar'!A$3000,0))=1,"SI","NO"),"")</f>
        <v>NO</v>
      </c>
      <c r="Y1085" cm="1">
        <f t="array" ref="Y1085">IF(AND(W1085="NO",X1085="NO"),_xlfn.IFS('Paraclinicos '!K1081&lt;=91,3,'Paraclinicos '!K1081&lt;94,2,'Paraclinicos '!K1081&lt;96,1,'Paraclinicos '!K1081&gt;=96,0),"")</f>
        <v>3</v>
      </c>
      <c r="Z1085" t="str" cm="1">
        <f t="array" ref="Z1085">IF(OR(W1085="SI",X1085="SI"),_xlfn.IFS(OR(AND('Paraclinicos '!K1082&lt;=83),AND('Paraclinicos '!K1082&gt;=97,AA1085=2)),3,OR(AND('Paraclinicos '!K1082&lt;=86),AND('Paraclinicos '!K1082&gt;=94,AA1085=2)),2,OR(AND('Paraclinicos '!K1082&lt;=88),AND('Paraclinicos '!K1082&gt;=92,AA1085=2)),1,OR(AND('Paraclinicos '!K1082&gt;=88,'Paraclinicos '!K1082&lt;=92),AND('Paraclinicos '!K1082&gt;=93,AA1085=0)),0),"")</f>
        <v/>
      </c>
      <c r="AA1085" cm="1">
        <f t="array" ref="AA1085">_xlfn.IFS('Paraclinicos '!E1081="","",'Paraclinicos '!E1081="Oxigeno",2,'Paraclinicos '!E1081="Aire",0)</f>
        <v>2</v>
      </c>
    </row>
    <row r="1086" spans="1:27" x14ac:dyDescent="0.25">
      <c r="A1086">
        <f>'Paraclinicos '!A1082</f>
        <v>309</v>
      </c>
      <c r="B1086" s="3">
        <f>'Paraclinicos '!R1082</f>
        <v>44303</v>
      </c>
      <c r="C1086" cm="1">
        <f t="array" ref="C1086">_xlfn.IFS('Paraclinicos '!Q1082="","",'Paraclinicos '!Q1082&gt;60,3,'Paraclinicos '!Q1082&lt;=60,1)</f>
        <v>3</v>
      </c>
      <c r="D1086" t="str">
        <f>IFERROR(IF(INDEX('BD Demog para scores enalazar'!BC$2:BC$3000,MATCH(Formulas!A1086,'BD Demog para scores enalazar'!A$2:A$3000,0))=0,"SI","NO"),"")</f>
        <v>SI</v>
      </c>
      <c r="E1086" cm="1">
        <f t="array" ref="E1086">_xlfn.IFS(D1086="","",D1086="SI",4,D1086="NO",1)</f>
        <v>4</v>
      </c>
      <c r="F1086" cm="1">
        <f t="array" ref="F1086">_xlfn.IFS('Paraclinicos '!B1082="","",'Paraclinicos '!B1082&gt;1,1,'Paraclinicos '!B1082&lt;=1,3)</f>
        <v>3</v>
      </c>
      <c r="G1086" t="str" cm="1">
        <f t="array" ref="G1086">_xlfn.IFS('Paraclinicos '!D1082="","",AND('Paraclinicos '!D1082&gt;=250,'Paraclinicos '!D1082&lt;=500),2,'Paraclinicos '!D1082&gt;500,3,'Paraclinicos '!D1082&lt;250,1)</f>
        <v/>
      </c>
      <c r="H1086" s="50">
        <f t="shared" si="49"/>
        <v>10</v>
      </c>
      <c r="I1086" cm="1">
        <f t="array" ref="I1086">_xlfn.IFS('Paraclinicos '!Q1082="","",'Paraclinicos '!Q1082&gt;=65,1,'Paraclinicos '!Q1082&lt;65,0)</f>
        <v>1</v>
      </c>
      <c r="J1086" cm="1">
        <f t="array" ref="J1086">_xlfn.IFS('Paraclinicos '!I1082="","",'Paraclinicos '!I1082&gt;7,1,'Paraclinicos '!I1082&lt;=7,0)</f>
        <v>1</v>
      </c>
      <c r="K1086" cm="1">
        <f t="array" ref="K1086">_xlfn.IFS('Paraclinicos '!W1082="","",'Paraclinicos '!W1082&lt;=8,1,'Paraclinicos '!W1082&gt;8,0)</f>
        <v>0</v>
      </c>
      <c r="L1086" cm="1">
        <f t="array" ref="L1086">_xlfn.IFS('Paraclinicos '!S1082="","",'Paraclinicos '!S1082&gt;=30,1,'Paraclinicos '!S1082&lt;30,0)</f>
        <v>0</v>
      </c>
      <c r="M1086" cm="1">
        <f t="array" ref="M1086">_xlfn.IFS(OR('Paraclinicos '!T1082="",'Paraclinicos '!U1082=""),"",OR('Paraclinicos '!T1082&lt;=90,'Paraclinicos '!U1082&lt;=60),1,OR('Paraclinicos '!T1082&gt;90,'Paraclinicos '!U1082&gt;60),0)</f>
        <v>0</v>
      </c>
      <c r="N1086" s="45">
        <f t="shared" si="50"/>
        <v>2</v>
      </c>
      <c r="O1086" cm="1">
        <f t="array" ref="O1086">_xlfn.IFS(OR('Paraclinicos '!M1082="",'Paraclinicos '!N1082="",'Paraclinicos '!N1082=0),"",'Paraclinicos '!M1082/'Paraclinicos '!N1082&lt;100,4,'Paraclinicos '!M1082/'Paraclinicos '!N1082&lt;200,3,'Paraclinicos '!M1082/'Paraclinicos '!N1082&lt;300,2,'Paraclinicos '!M1082/'Paraclinicos '!N1082&lt;400,1,'Paraclinicos '!M1082/'Paraclinicos '!N1082&gt;=400,0)</f>
        <v>2</v>
      </c>
      <c r="P1086" cm="1">
        <f t="array" ref="P1086">_xlfn.IFS('Paraclinicos '!C1082="","",'Paraclinicos '!C1082&lt;20,4,'Paraclinicos '!C1082&lt;50,3,'Paraclinicos '!C1082&lt;100,2,'Paraclinicos '!C1082&lt;150,1,'Paraclinicos '!C1082&gt;150,0)</f>
        <v>0</v>
      </c>
      <c r="Q1086" cm="1">
        <f t="array" ref="Q1086">_xlfn.IFS('Paraclinicos '!O1082="","",'Paraclinicos '!O1082&lt;1.2,0,'Paraclinicos '!O1082&lt;2,1,'Paraclinicos '!O1082&lt;3.5,2,'Paraclinicos '!O1082&lt;5,3,'Paraclinicos '!O1082&gt;5,4)</f>
        <v>1</v>
      </c>
      <c r="R1086" t="str" cm="1">
        <f t="array" ref="R1086">_xlfn.IFS('Paraclinicos '!J1082="","",'Paraclinicos '!J1082&lt;1.2,0,'Paraclinicos '!J1082&lt;2,1,'Paraclinicos '!J1082&lt;6,2,'Paraclinicos '!J1082&lt;12,3,'Paraclinicos '!J1082&gt;=12,4)</f>
        <v/>
      </c>
      <c r="S1086" cm="1">
        <f t="array" ref="S1086">_xlfn.IFS('Paraclinicos '!Y1082="","",'Paraclinicos '!Y1082&lt;70,1,'Paraclinicos '!Y1082&gt;=70,0)</f>
        <v>0</v>
      </c>
      <c r="T1086" cm="1">
        <f t="array" ref="T1086">_xlfn.IFS('Paraclinicos '!W1082="","",'Paraclinicos '!W1082&lt;6,4,'Paraclinicos '!W1082&lt;10,3,'Paraclinicos '!W1082&lt;13,2,'Paraclinicos '!W1082&lt;15,1,'Paraclinicos '!W1082=15,0)</f>
        <v>0</v>
      </c>
      <c r="U1086" s="54">
        <f t="shared" si="48"/>
        <v>3</v>
      </c>
      <c r="V1086" cm="1">
        <f t="array" ref="V1086">_xlfn.IFS('Paraclinicos '!S1082="","",OR('Paraclinicos '!S1082&lt;=8,'Paraclinicos '!S1082&gt;=25),3,'Paraclinicos '!S1082&lt;12,1,'Paraclinicos '!S1082&lt;21,0,'Paraclinicos '!S1082&lt;25,2)</f>
        <v>3</v>
      </c>
      <c r="W1086" t="str">
        <f>IFERROR(IF(INDEX('BD Demog para scores enalazar'!Y$2:'BD Demog para scores enalazar'!Y$3000,MATCH(Formulas!A1086,'BD Demog para scores enalazar'!A$2:'BD Demog para scores enalazar'!A$3000,0))=1,"SI","NO"),"")</f>
        <v>NO</v>
      </c>
      <c r="X1086" s="9" t="str">
        <f>IFERROR(IF(INDEX('BD Demog para scores enalazar'!AJ$2:'BD Demog para scores enalazar'!AJ$3000,MATCH(Formulas!A1086,'BD Demog para scores enalazar'!A$2:'BD Demog para scores enalazar'!A$3000,0))=1,"SI","NO"),"")</f>
        <v>NO</v>
      </c>
      <c r="Y1086" cm="1">
        <f t="array" ref="Y1086">IF(AND(W1086="NO",X1086="NO"),_xlfn.IFS('Paraclinicos '!K1082&lt;=91,3,'Paraclinicos '!K1082&lt;94,2,'Paraclinicos '!K1082&lt;96,1,'Paraclinicos '!K1082&gt;=96,0),"")</f>
        <v>2</v>
      </c>
      <c r="Z1086" t="str" cm="1">
        <f t="array" ref="Z1086">IF(OR(W1086="SI",X1086="SI"),_xlfn.IFS(OR(AND('Paraclinicos '!K1083&lt;=83),AND('Paraclinicos '!K1083&gt;=97,AA1086=2)),3,OR(AND('Paraclinicos '!K1083&lt;=86),AND('Paraclinicos '!K1083&gt;=94,AA1086=2)),2,OR(AND('Paraclinicos '!K1083&lt;=88),AND('Paraclinicos '!K1083&gt;=92,AA1086=2)),1,OR(AND('Paraclinicos '!K1083&gt;=88,'Paraclinicos '!K1083&lt;=92),AND('Paraclinicos '!K1083&gt;=93,AA1086=0)),0),"")</f>
        <v/>
      </c>
      <c r="AA1086" cm="1">
        <f t="array" ref="AA1086">_xlfn.IFS('Paraclinicos '!E1082="","",'Paraclinicos '!E1082="Oxigeno",2,'Paraclinicos '!E1082="Aire",0)</f>
        <v>2</v>
      </c>
    </row>
    <row r="1087" spans="1:27" x14ac:dyDescent="0.25">
      <c r="A1087">
        <f>'Paraclinicos '!A1083</f>
        <v>309</v>
      </c>
      <c r="B1087" s="3">
        <f>'Paraclinicos '!R1083</f>
        <v>44305</v>
      </c>
      <c r="C1087" cm="1">
        <f t="array" ref="C1087">_xlfn.IFS('Paraclinicos '!Q1083="","",'Paraclinicos '!Q1083&gt;60,3,'Paraclinicos '!Q1083&lt;=60,1)</f>
        <v>3</v>
      </c>
      <c r="D1087" t="str">
        <f>IFERROR(IF(INDEX('BD Demog para scores enalazar'!BC$2:BC$3000,MATCH(Formulas!A1087,'BD Demog para scores enalazar'!A$2:A$3000,0))=0,"SI","NO"),"")</f>
        <v>SI</v>
      </c>
      <c r="E1087" cm="1">
        <f t="array" ref="E1087">_xlfn.IFS(D1087="","",D1087="SI",4,D1087="NO",1)</f>
        <v>4</v>
      </c>
      <c r="F1087" cm="1">
        <f t="array" ref="F1087">_xlfn.IFS('Paraclinicos '!B1083="","",'Paraclinicos '!B1083&gt;1,1,'Paraclinicos '!B1083&lt;=1,3)</f>
        <v>3</v>
      </c>
      <c r="G1087" cm="1">
        <f t="array" ref="G1087">_xlfn.IFS('Paraclinicos '!D1083="","",AND('Paraclinicos '!D1083&gt;=250,'Paraclinicos '!D1083&lt;=500),2,'Paraclinicos '!D1083&gt;500,3,'Paraclinicos '!D1083&lt;250,1)</f>
        <v>2</v>
      </c>
      <c r="H1087" s="50">
        <f t="shared" si="49"/>
        <v>12</v>
      </c>
      <c r="I1087" cm="1">
        <f t="array" ref="I1087">_xlfn.IFS('Paraclinicos '!Q1083="","",'Paraclinicos '!Q1083&gt;=65,1,'Paraclinicos '!Q1083&lt;65,0)</f>
        <v>1</v>
      </c>
      <c r="J1087" cm="1">
        <f t="array" ref="J1087">_xlfn.IFS('Paraclinicos '!I1083="","",'Paraclinicos '!I1083&gt;7,1,'Paraclinicos '!I1083&lt;=7,0)</f>
        <v>1</v>
      </c>
      <c r="K1087" cm="1">
        <f t="array" ref="K1087">_xlfn.IFS('Paraclinicos '!W1083="","",'Paraclinicos '!W1083&lt;=8,1,'Paraclinicos '!W1083&gt;8,0)</f>
        <v>0</v>
      </c>
      <c r="L1087" cm="1">
        <f t="array" ref="L1087">_xlfn.IFS('Paraclinicos '!S1083="","",'Paraclinicos '!S1083&gt;=30,1,'Paraclinicos '!S1083&lt;30,0)</f>
        <v>0</v>
      </c>
      <c r="M1087" cm="1">
        <f t="array" ref="M1087">_xlfn.IFS(OR('Paraclinicos '!T1083="",'Paraclinicos '!U1083=""),"",OR('Paraclinicos '!T1083&lt;=90,'Paraclinicos '!U1083&lt;=60),1,OR('Paraclinicos '!T1083&gt;90,'Paraclinicos '!U1083&gt;60),0)</f>
        <v>0</v>
      </c>
      <c r="N1087" s="45">
        <f t="shared" si="50"/>
        <v>2</v>
      </c>
      <c r="O1087" cm="1">
        <f t="array" ref="O1087">_xlfn.IFS(OR('Paraclinicos '!M1083="",'Paraclinicos '!N1083="",'Paraclinicos '!N1083=0),"",'Paraclinicos '!M1083/'Paraclinicos '!N1083&lt;100,4,'Paraclinicos '!M1083/'Paraclinicos '!N1083&lt;200,3,'Paraclinicos '!M1083/'Paraclinicos '!N1083&lt;300,2,'Paraclinicos '!M1083/'Paraclinicos '!N1083&lt;400,1,'Paraclinicos '!M1083/'Paraclinicos '!N1083&gt;=400,0)</f>
        <v>1</v>
      </c>
      <c r="P1087" cm="1">
        <f t="array" ref="P1087">_xlfn.IFS('Paraclinicos '!C1083="","",'Paraclinicos '!C1083&lt;20,4,'Paraclinicos '!C1083&lt;50,3,'Paraclinicos '!C1083&lt;100,2,'Paraclinicos '!C1083&lt;150,1,'Paraclinicos '!C1083&gt;150,0)</f>
        <v>0</v>
      </c>
      <c r="Q1087" cm="1">
        <f t="array" ref="Q1087">_xlfn.IFS('Paraclinicos '!O1083="","",'Paraclinicos '!O1083&lt;1.2,0,'Paraclinicos '!O1083&lt;2,1,'Paraclinicos '!O1083&lt;3.5,2,'Paraclinicos '!O1083&lt;5,3,'Paraclinicos '!O1083&gt;5,4)</f>
        <v>1</v>
      </c>
      <c r="R1087" t="str" cm="1">
        <f t="array" ref="R1087">_xlfn.IFS('Paraclinicos '!J1083="","",'Paraclinicos '!J1083&lt;1.2,0,'Paraclinicos '!J1083&lt;2,1,'Paraclinicos '!J1083&lt;6,2,'Paraclinicos '!J1083&lt;12,3,'Paraclinicos '!J1083&gt;=12,4)</f>
        <v/>
      </c>
      <c r="S1087" cm="1">
        <f t="array" ref="S1087">_xlfn.IFS('Paraclinicos '!Y1083="","",'Paraclinicos '!Y1083&lt;70,1,'Paraclinicos '!Y1083&gt;=70,0)</f>
        <v>0</v>
      </c>
      <c r="T1087" cm="1">
        <f t="array" ref="T1087">_xlfn.IFS('Paraclinicos '!W1083="","",'Paraclinicos '!W1083&lt;6,4,'Paraclinicos '!W1083&lt;10,3,'Paraclinicos '!W1083&lt;13,2,'Paraclinicos '!W1083&lt;15,1,'Paraclinicos '!W1083=15,0)</f>
        <v>0</v>
      </c>
      <c r="U1087" s="54">
        <f t="shared" si="48"/>
        <v>2</v>
      </c>
      <c r="V1087" cm="1">
        <f t="array" ref="V1087">_xlfn.IFS('Paraclinicos '!S1083="","",OR('Paraclinicos '!S1083&lt;=8,'Paraclinicos '!S1083&gt;=25),3,'Paraclinicos '!S1083&lt;12,1,'Paraclinicos '!S1083&lt;21,0,'Paraclinicos '!S1083&lt;25,2)</f>
        <v>2</v>
      </c>
      <c r="W1087" t="str">
        <f>IFERROR(IF(INDEX('BD Demog para scores enalazar'!Y$2:'BD Demog para scores enalazar'!Y$3000,MATCH(Formulas!A1087,'BD Demog para scores enalazar'!A$2:'BD Demog para scores enalazar'!A$3000,0))=1,"SI","NO"),"")</f>
        <v>NO</v>
      </c>
      <c r="X1087" s="9" t="str">
        <f>IFERROR(IF(INDEX('BD Demog para scores enalazar'!AJ$2:'BD Demog para scores enalazar'!AJ$3000,MATCH(Formulas!A1087,'BD Demog para scores enalazar'!A$2:'BD Demog para scores enalazar'!A$3000,0))=1,"SI","NO"),"")</f>
        <v>NO</v>
      </c>
      <c r="Y1087" cm="1">
        <f t="array" ref="Y1087">IF(AND(W1087="NO",X1087="NO"),_xlfn.IFS('Paraclinicos '!K1083&lt;=91,3,'Paraclinicos '!K1083&lt;94,2,'Paraclinicos '!K1083&lt;96,1,'Paraclinicos '!K1083&gt;=96,0),"")</f>
        <v>2</v>
      </c>
      <c r="Z1087" t="str" cm="1">
        <f t="array" ref="Z1087">IF(OR(W1087="SI",X1087="SI"),_xlfn.IFS(OR(AND('Paraclinicos '!K1084&lt;=83),AND('Paraclinicos '!K1084&gt;=97,AA1087=2)),3,OR(AND('Paraclinicos '!K1084&lt;=86),AND('Paraclinicos '!K1084&gt;=94,AA1087=2)),2,OR(AND('Paraclinicos '!K1084&lt;=88),AND('Paraclinicos '!K1084&gt;=92,AA1087=2)),1,OR(AND('Paraclinicos '!K1084&gt;=88,'Paraclinicos '!K1084&lt;=92),AND('Paraclinicos '!K1084&gt;=93,AA1087=0)),0),"")</f>
        <v/>
      </c>
      <c r="AA1087" cm="1">
        <f t="array" ref="AA1087">_xlfn.IFS('Paraclinicos '!E1083="","",'Paraclinicos '!E1083="Oxigeno",2,'Paraclinicos '!E1083="Aire",0)</f>
        <v>2</v>
      </c>
    </row>
    <row r="1088" spans="1:27" x14ac:dyDescent="0.25">
      <c r="A1088">
        <f>'Paraclinicos '!A1084</f>
        <v>311</v>
      </c>
      <c r="B1088" s="3">
        <f>'Paraclinicos '!R1084</f>
        <v>44300</v>
      </c>
      <c r="C1088" cm="1">
        <f t="array" ref="C1088">_xlfn.IFS('Paraclinicos '!Q1084="","",'Paraclinicos '!Q1084&gt;60,3,'Paraclinicos '!Q1084&lt;=60,1)</f>
        <v>1</v>
      </c>
      <c r="D1088" t="str">
        <f>IFERROR(IF(INDEX('BD Demog para scores enalazar'!BC$2:BC$3000,MATCH(Formulas!A1088,'BD Demog para scores enalazar'!A$2:A$3000,0))=0,"SI","NO"),"")</f>
        <v>SI</v>
      </c>
      <c r="E1088" cm="1">
        <f t="array" ref="E1088">_xlfn.IFS(D1088="","",D1088="SI",4,D1088="NO",1)</f>
        <v>4</v>
      </c>
      <c r="F1088" cm="1">
        <f t="array" ref="F1088">_xlfn.IFS('Paraclinicos '!B1084="","",'Paraclinicos '!B1084&gt;1,1,'Paraclinicos '!B1084&lt;=1,3)</f>
        <v>3</v>
      </c>
      <c r="G1088" cm="1">
        <f t="array" ref="G1088">_xlfn.IFS('Paraclinicos '!D1084="","",AND('Paraclinicos '!D1084&gt;=250,'Paraclinicos '!D1084&lt;=500),2,'Paraclinicos '!D1084&gt;500,3,'Paraclinicos '!D1084&lt;250,1)</f>
        <v>3</v>
      </c>
      <c r="H1088" s="50">
        <f t="shared" si="49"/>
        <v>11</v>
      </c>
      <c r="I1088" cm="1">
        <f t="array" ref="I1088">_xlfn.IFS('Paraclinicos '!Q1084="","",'Paraclinicos '!Q1084&gt;=65,1,'Paraclinicos '!Q1084&lt;65,0)</f>
        <v>0</v>
      </c>
      <c r="J1088" cm="1">
        <f t="array" ref="J1088">_xlfn.IFS('Paraclinicos '!I1084="","",'Paraclinicos '!I1084&gt;7,1,'Paraclinicos '!I1084&lt;=7,0)</f>
        <v>1</v>
      </c>
      <c r="K1088" cm="1">
        <f t="array" ref="K1088">_xlfn.IFS('Paraclinicos '!W1084="","",'Paraclinicos '!W1084&lt;=8,1,'Paraclinicos '!W1084&gt;8,0)</f>
        <v>0</v>
      </c>
      <c r="L1088" cm="1">
        <f t="array" ref="L1088">_xlfn.IFS('Paraclinicos '!S1084="","",'Paraclinicos '!S1084&gt;=30,1,'Paraclinicos '!S1084&lt;30,0)</f>
        <v>0</v>
      </c>
      <c r="M1088" cm="1">
        <f t="array" ref="M1088">_xlfn.IFS(OR('Paraclinicos '!T1084="",'Paraclinicos '!U1084=""),"",OR('Paraclinicos '!T1084&lt;=90,'Paraclinicos '!U1084&lt;=60),1,OR('Paraclinicos '!T1084&gt;90,'Paraclinicos '!U1084&gt;60),0)</f>
        <v>0</v>
      </c>
      <c r="N1088" s="45">
        <f t="shared" si="50"/>
        <v>2</v>
      </c>
      <c r="O1088" cm="1">
        <f t="array" ref="O1088">_xlfn.IFS(OR('Paraclinicos '!M1084="",'Paraclinicos '!N1084="",'Paraclinicos '!N1084=0),"",'Paraclinicos '!M1084/'Paraclinicos '!N1084&lt;100,4,'Paraclinicos '!M1084/'Paraclinicos '!N1084&lt;200,3,'Paraclinicos '!M1084/'Paraclinicos '!N1084&lt;300,2,'Paraclinicos '!M1084/'Paraclinicos '!N1084&lt;400,1,'Paraclinicos '!M1084/'Paraclinicos '!N1084&gt;=400,0)</f>
        <v>2</v>
      </c>
      <c r="P1088" cm="1">
        <f t="array" ref="P1088">_xlfn.IFS('Paraclinicos '!C1084="","",'Paraclinicos '!C1084&lt;20,4,'Paraclinicos '!C1084&lt;50,3,'Paraclinicos '!C1084&lt;100,2,'Paraclinicos '!C1084&lt;150,1,'Paraclinicos '!C1084&gt;150,0)</f>
        <v>0</v>
      </c>
      <c r="Q1088" cm="1">
        <f t="array" ref="Q1088">_xlfn.IFS('Paraclinicos '!O1084="","",'Paraclinicos '!O1084&lt;1.2,0,'Paraclinicos '!O1084&lt;2,1,'Paraclinicos '!O1084&lt;3.5,2,'Paraclinicos '!O1084&lt;5,3,'Paraclinicos '!O1084&gt;5,4)</f>
        <v>0</v>
      </c>
      <c r="R1088" cm="1">
        <f t="array" ref="R1088">_xlfn.IFS('Paraclinicos '!J1084="","",'Paraclinicos '!J1084&lt;1.2,0,'Paraclinicos '!J1084&lt;2,1,'Paraclinicos '!J1084&lt;6,2,'Paraclinicos '!J1084&lt;12,3,'Paraclinicos '!J1084&gt;=12,4)</f>
        <v>0</v>
      </c>
      <c r="S1088" cm="1">
        <f t="array" ref="S1088">_xlfn.IFS('Paraclinicos '!Y1084="","",'Paraclinicos '!Y1084&lt;70,1,'Paraclinicos '!Y1084&gt;=70,0)</f>
        <v>0</v>
      </c>
      <c r="T1088" cm="1">
        <f t="array" ref="T1088">_xlfn.IFS('Paraclinicos '!W1084="","",'Paraclinicos '!W1084&lt;6,4,'Paraclinicos '!W1084&lt;10,3,'Paraclinicos '!W1084&lt;13,2,'Paraclinicos '!W1084&lt;15,1,'Paraclinicos '!W1084=15,0)</f>
        <v>0</v>
      </c>
      <c r="U1088" s="54">
        <f t="shared" si="48"/>
        <v>2</v>
      </c>
      <c r="V1088" cm="1">
        <f t="array" ref="V1088">_xlfn.IFS('Paraclinicos '!S1084="","",OR('Paraclinicos '!S1084&lt;=8,'Paraclinicos '!S1084&gt;=25),3,'Paraclinicos '!S1084&lt;12,1,'Paraclinicos '!S1084&lt;21,0,'Paraclinicos '!S1084&lt;25,2)</f>
        <v>2</v>
      </c>
      <c r="W1088" t="str">
        <f>IFERROR(IF(INDEX('BD Demog para scores enalazar'!Y$2:'BD Demog para scores enalazar'!Y$3000,MATCH(Formulas!A1088,'BD Demog para scores enalazar'!A$2:'BD Demog para scores enalazar'!A$3000,0))=1,"SI","NO"),"")</f>
        <v>NO</v>
      </c>
      <c r="X1088" s="9" t="str">
        <f>IFERROR(IF(INDEX('BD Demog para scores enalazar'!AJ$2:'BD Demog para scores enalazar'!AJ$3000,MATCH(Formulas!A1088,'BD Demog para scores enalazar'!A$2:'BD Demog para scores enalazar'!A$3000,0))=1,"SI","NO"),"")</f>
        <v>NO</v>
      </c>
      <c r="Y1088" cm="1">
        <f t="array" ref="Y1088">IF(AND(W1088="NO",X1088="NO"),_xlfn.IFS('Paraclinicos '!K1084&lt;=91,3,'Paraclinicos '!K1084&lt;94,2,'Paraclinicos '!K1084&lt;96,1,'Paraclinicos '!K1084&gt;=96,0),"")</f>
        <v>2</v>
      </c>
      <c r="Z1088" t="str" cm="1">
        <f t="array" ref="Z1088">IF(OR(W1088="SI",X1088="SI"),_xlfn.IFS(OR(AND('Paraclinicos '!K1085&lt;=83),AND('Paraclinicos '!K1085&gt;=97,AA1088=2)),3,OR(AND('Paraclinicos '!K1085&lt;=86),AND('Paraclinicos '!K1085&gt;=94,AA1088=2)),2,OR(AND('Paraclinicos '!K1085&lt;=88),AND('Paraclinicos '!K1085&gt;=92,AA1088=2)),1,OR(AND('Paraclinicos '!K1085&gt;=88,'Paraclinicos '!K1085&lt;=92),AND('Paraclinicos '!K1085&gt;=93,AA1088=0)),0),"")</f>
        <v/>
      </c>
      <c r="AA1088" cm="1">
        <f t="array" ref="AA1088">_xlfn.IFS('Paraclinicos '!E1084="","",'Paraclinicos '!E1084="Oxigeno",2,'Paraclinicos '!E1084="Aire",0)</f>
        <v>2</v>
      </c>
    </row>
    <row r="1089" spans="1:27" x14ac:dyDescent="0.25">
      <c r="A1089">
        <f>'Paraclinicos '!A1085</f>
        <v>311</v>
      </c>
      <c r="B1089" s="3">
        <f>'Paraclinicos '!R1085</f>
        <v>44301</v>
      </c>
      <c r="C1089" cm="1">
        <f t="array" ref="C1089">_xlfn.IFS('Paraclinicos '!Q1085="","",'Paraclinicos '!Q1085&gt;60,3,'Paraclinicos '!Q1085&lt;=60,1)</f>
        <v>1</v>
      </c>
      <c r="D1089" t="str">
        <f>IFERROR(IF(INDEX('BD Demog para scores enalazar'!BC$2:BC$3000,MATCH(Formulas!A1089,'BD Demog para scores enalazar'!A$2:A$3000,0))=0,"SI","NO"),"")</f>
        <v>SI</v>
      </c>
      <c r="E1089" cm="1">
        <f t="array" ref="E1089">_xlfn.IFS(D1089="","",D1089="SI",4,D1089="NO",1)</f>
        <v>4</v>
      </c>
      <c r="F1089" cm="1">
        <f t="array" ref="F1089">_xlfn.IFS('Paraclinicos '!B1085="","",'Paraclinicos '!B1085&gt;1,1,'Paraclinicos '!B1085&lt;=1,3)</f>
        <v>3</v>
      </c>
      <c r="G1089" cm="1">
        <f t="array" ref="G1089">_xlfn.IFS('Paraclinicos '!D1085="","",AND('Paraclinicos '!D1085&gt;=250,'Paraclinicos '!D1085&lt;=500),2,'Paraclinicos '!D1085&gt;500,3,'Paraclinicos '!D1085&lt;250,1)</f>
        <v>2</v>
      </c>
      <c r="H1089" s="50">
        <f t="shared" si="49"/>
        <v>10</v>
      </c>
      <c r="I1089" cm="1">
        <f t="array" ref="I1089">_xlfn.IFS('Paraclinicos '!Q1085="","",'Paraclinicos '!Q1085&gt;=65,1,'Paraclinicos '!Q1085&lt;65,0)</f>
        <v>0</v>
      </c>
      <c r="J1089" cm="1">
        <f t="array" ref="J1089">_xlfn.IFS('Paraclinicos '!I1085="","",'Paraclinicos '!I1085&gt;7,1,'Paraclinicos '!I1085&lt;=7,0)</f>
        <v>1</v>
      </c>
      <c r="K1089" cm="1">
        <f t="array" ref="K1089">_xlfn.IFS('Paraclinicos '!W1085="","",'Paraclinicos '!W1085&lt;=8,1,'Paraclinicos '!W1085&gt;8,0)</f>
        <v>0</v>
      </c>
      <c r="L1089" cm="1">
        <f t="array" ref="L1089">_xlfn.IFS('Paraclinicos '!S1085="","",'Paraclinicos '!S1085&gt;=30,1,'Paraclinicos '!S1085&lt;30,0)</f>
        <v>0</v>
      </c>
      <c r="M1089" cm="1">
        <f t="array" ref="M1089">_xlfn.IFS(OR('Paraclinicos '!T1085="",'Paraclinicos '!U1085=""),"",OR('Paraclinicos '!T1085&lt;=90,'Paraclinicos '!U1085&lt;=60),1,OR('Paraclinicos '!T1085&gt;90,'Paraclinicos '!U1085&gt;60),0)</f>
        <v>0</v>
      </c>
      <c r="N1089" s="45">
        <f t="shared" si="50"/>
        <v>2</v>
      </c>
      <c r="O1089" cm="1">
        <f t="array" ref="O1089">_xlfn.IFS(OR('Paraclinicos '!M1085="",'Paraclinicos '!N1085="",'Paraclinicos '!N1085=0),"",'Paraclinicos '!M1085/'Paraclinicos '!N1085&lt;100,4,'Paraclinicos '!M1085/'Paraclinicos '!N1085&lt;200,3,'Paraclinicos '!M1085/'Paraclinicos '!N1085&lt;300,2,'Paraclinicos '!M1085/'Paraclinicos '!N1085&lt;400,1,'Paraclinicos '!M1085/'Paraclinicos '!N1085&gt;=400,0)</f>
        <v>2</v>
      </c>
      <c r="P1089" cm="1">
        <f t="array" ref="P1089">_xlfn.IFS('Paraclinicos '!C1085="","",'Paraclinicos '!C1085&lt;20,4,'Paraclinicos '!C1085&lt;50,3,'Paraclinicos '!C1085&lt;100,2,'Paraclinicos '!C1085&lt;150,1,'Paraclinicos '!C1085&gt;150,0)</f>
        <v>0</v>
      </c>
      <c r="Q1089" cm="1">
        <f t="array" ref="Q1089">_xlfn.IFS('Paraclinicos '!O1085="","",'Paraclinicos '!O1085&lt;1.2,0,'Paraclinicos '!O1085&lt;2,1,'Paraclinicos '!O1085&lt;3.5,2,'Paraclinicos '!O1085&lt;5,3,'Paraclinicos '!O1085&gt;5,4)</f>
        <v>0</v>
      </c>
      <c r="R1089" cm="1">
        <f t="array" ref="R1089">_xlfn.IFS('Paraclinicos '!J1085="","",'Paraclinicos '!J1085&lt;1.2,0,'Paraclinicos '!J1085&lt;2,1,'Paraclinicos '!J1085&lt;6,2,'Paraclinicos '!J1085&lt;12,3,'Paraclinicos '!J1085&gt;=12,4)</f>
        <v>0</v>
      </c>
      <c r="S1089" cm="1">
        <f t="array" ref="S1089">_xlfn.IFS('Paraclinicos '!Y1085="","",'Paraclinicos '!Y1085&lt;70,1,'Paraclinicos '!Y1085&gt;=70,0)</f>
        <v>0</v>
      </c>
      <c r="T1089" cm="1">
        <f t="array" ref="T1089">_xlfn.IFS('Paraclinicos '!W1085="","",'Paraclinicos '!W1085&lt;6,4,'Paraclinicos '!W1085&lt;10,3,'Paraclinicos '!W1085&lt;13,2,'Paraclinicos '!W1085&lt;15,1,'Paraclinicos '!W1085=15,0)</f>
        <v>0</v>
      </c>
      <c r="U1089" s="54">
        <f t="shared" si="48"/>
        <v>2</v>
      </c>
      <c r="V1089" cm="1">
        <f t="array" ref="V1089">_xlfn.IFS('Paraclinicos '!S1085="","",OR('Paraclinicos '!S1085&lt;=8,'Paraclinicos '!S1085&gt;=25),3,'Paraclinicos '!S1085&lt;12,1,'Paraclinicos '!S1085&lt;21,0,'Paraclinicos '!S1085&lt;25,2)</f>
        <v>2</v>
      </c>
      <c r="W1089" t="str">
        <f>IFERROR(IF(INDEX('BD Demog para scores enalazar'!Y$2:'BD Demog para scores enalazar'!Y$3000,MATCH(Formulas!A1089,'BD Demog para scores enalazar'!A$2:'BD Demog para scores enalazar'!A$3000,0))=1,"SI","NO"),"")</f>
        <v>NO</v>
      </c>
      <c r="X1089" s="9" t="str">
        <f>IFERROR(IF(INDEX('BD Demog para scores enalazar'!AJ$2:'BD Demog para scores enalazar'!AJ$3000,MATCH(Formulas!A1089,'BD Demog para scores enalazar'!A$2:'BD Demog para scores enalazar'!A$3000,0))=1,"SI","NO"),"")</f>
        <v>NO</v>
      </c>
      <c r="Y1089" cm="1">
        <f t="array" ref="Y1089">IF(AND(W1089="NO",X1089="NO"),_xlfn.IFS('Paraclinicos '!K1085&lt;=91,3,'Paraclinicos '!K1085&lt;94,2,'Paraclinicos '!K1085&lt;96,1,'Paraclinicos '!K1085&gt;=96,0),"")</f>
        <v>3</v>
      </c>
      <c r="Z1089" t="str" cm="1">
        <f t="array" ref="Z1089">IF(OR(W1089="SI",X1089="SI"),_xlfn.IFS(OR(AND('Paraclinicos '!K1086&lt;=83),AND('Paraclinicos '!K1086&gt;=97,AA1089=2)),3,OR(AND('Paraclinicos '!K1086&lt;=86),AND('Paraclinicos '!K1086&gt;=94,AA1089=2)),2,OR(AND('Paraclinicos '!K1086&lt;=88),AND('Paraclinicos '!K1086&gt;=92,AA1089=2)),1,OR(AND('Paraclinicos '!K1086&gt;=88,'Paraclinicos '!K1086&lt;=92),AND('Paraclinicos '!K1086&gt;=93,AA1089=0)),0),"")</f>
        <v/>
      </c>
      <c r="AA1089" cm="1">
        <f t="array" ref="AA1089">_xlfn.IFS('Paraclinicos '!E1085="","",'Paraclinicos '!E1085="Oxigeno",2,'Paraclinicos '!E1085="Aire",0)</f>
        <v>2</v>
      </c>
    </row>
    <row r="1090" spans="1:27" x14ac:dyDescent="0.25">
      <c r="A1090">
        <f>'Paraclinicos '!A1086</f>
        <v>311</v>
      </c>
      <c r="B1090" s="3">
        <f>'Paraclinicos '!R1086</f>
        <v>44303</v>
      </c>
      <c r="C1090" cm="1">
        <f t="array" ref="C1090">_xlfn.IFS('Paraclinicos '!Q1086="","",'Paraclinicos '!Q1086&gt;60,3,'Paraclinicos '!Q1086&lt;=60,1)</f>
        <v>1</v>
      </c>
      <c r="D1090" t="str">
        <f>IFERROR(IF(INDEX('BD Demog para scores enalazar'!BC$2:BC$3000,MATCH(Formulas!A1090,'BD Demog para scores enalazar'!A$2:A$3000,0))=0,"SI","NO"),"")</f>
        <v>SI</v>
      </c>
      <c r="E1090" cm="1">
        <f t="array" ref="E1090">_xlfn.IFS(D1090="","",D1090="SI",4,D1090="NO",1)</f>
        <v>4</v>
      </c>
      <c r="F1090" cm="1">
        <f t="array" ref="F1090">_xlfn.IFS('Paraclinicos '!B1086="","",'Paraclinicos '!B1086&gt;1,1,'Paraclinicos '!B1086&lt;=1,3)</f>
        <v>3</v>
      </c>
      <c r="G1090" cm="1">
        <f t="array" ref="G1090">_xlfn.IFS('Paraclinicos '!D1086="","",AND('Paraclinicos '!D1086&gt;=250,'Paraclinicos '!D1086&lt;=500),2,'Paraclinicos '!D1086&gt;500,3,'Paraclinicos '!D1086&lt;250,1)</f>
        <v>2</v>
      </c>
      <c r="H1090" s="50">
        <f t="shared" si="49"/>
        <v>10</v>
      </c>
      <c r="I1090" cm="1">
        <f t="array" ref="I1090">_xlfn.IFS('Paraclinicos '!Q1086="","",'Paraclinicos '!Q1086&gt;=65,1,'Paraclinicos '!Q1086&lt;65,0)</f>
        <v>0</v>
      </c>
      <c r="J1090" cm="1">
        <f t="array" ref="J1090">_xlfn.IFS('Paraclinicos '!I1086="","",'Paraclinicos '!I1086&gt;7,1,'Paraclinicos '!I1086&lt;=7,0)</f>
        <v>1</v>
      </c>
      <c r="K1090" cm="1">
        <f t="array" ref="K1090">_xlfn.IFS('Paraclinicos '!W1086="","",'Paraclinicos '!W1086&lt;=8,1,'Paraclinicos '!W1086&gt;8,0)</f>
        <v>0</v>
      </c>
      <c r="L1090" cm="1">
        <f t="array" ref="L1090">_xlfn.IFS('Paraclinicos '!S1086="","",'Paraclinicos '!S1086&gt;=30,1,'Paraclinicos '!S1086&lt;30,0)</f>
        <v>0</v>
      </c>
      <c r="M1090" cm="1">
        <f t="array" ref="M1090">_xlfn.IFS(OR('Paraclinicos '!T1086="",'Paraclinicos '!U1086=""),"",OR('Paraclinicos '!T1086&lt;=90,'Paraclinicos '!U1086&lt;=60),1,OR('Paraclinicos '!T1086&gt;90,'Paraclinicos '!U1086&gt;60),0)</f>
        <v>1</v>
      </c>
      <c r="N1090" s="45">
        <f t="shared" si="50"/>
        <v>3</v>
      </c>
      <c r="O1090" cm="1">
        <f t="array" ref="O1090">_xlfn.IFS(OR('Paraclinicos '!M1086="",'Paraclinicos '!N1086="",'Paraclinicos '!N1086=0),"",'Paraclinicos '!M1086/'Paraclinicos '!N1086&lt;100,4,'Paraclinicos '!M1086/'Paraclinicos '!N1086&lt;200,3,'Paraclinicos '!M1086/'Paraclinicos '!N1086&lt;300,2,'Paraclinicos '!M1086/'Paraclinicos '!N1086&lt;400,1,'Paraclinicos '!M1086/'Paraclinicos '!N1086&gt;=400,0)</f>
        <v>2</v>
      </c>
      <c r="P1090" cm="1">
        <f t="array" ref="P1090">_xlfn.IFS('Paraclinicos '!C1086="","",'Paraclinicos '!C1086&lt;20,4,'Paraclinicos '!C1086&lt;50,3,'Paraclinicos '!C1086&lt;100,2,'Paraclinicos '!C1086&lt;150,1,'Paraclinicos '!C1086&gt;150,0)</f>
        <v>0</v>
      </c>
      <c r="Q1090" cm="1">
        <f t="array" ref="Q1090">_xlfn.IFS('Paraclinicos '!O1086="","",'Paraclinicos '!O1086&lt;1.2,0,'Paraclinicos '!O1086&lt;2,1,'Paraclinicos '!O1086&lt;3.5,2,'Paraclinicos '!O1086&lt;5,3,'Paraclinicos '!O1086&gt;5,4)</f>
        <v>0</v>
      </c>
      <c r="R1090" t="str" cm="1">
        <f t="array" ref="R1090">_xlfn.IFS('Paraclinicos '!J1086="","",'Paraclinicos '!J1086&lt;1.2,0,'Paraclinicos '!J1086&lt;2,1,'Paraclinicos '!J1086&lt;6,2,'Paraclinicos '!J1086&lt;12,3,'Paraclinicos '!J1086&gt;=12,4)</f>
        <v/>
      </c>
      <c r="S1090" cm="1">
        <f t="array" ref="S1090">_xlfn.IFS('Paraclinicos '!Y1086="","",'Paraclinicos '!Y1086&lt;70,1,'Paraclinicos '!Y1086&gt;=70,0)</f>
        <v>0</v>
      </c>
      <c r="T1090" cm="1">
        <f t="array" ref="T1090">_xlfn.IFS('Paraclinicos '!W1086="","",'Paraclinicos '!W1086&lt;6,4,'Paraclinicos '!W1086&lt;10,3,'Paraclinicos '!W1086&lt;13,2,'Paraclinicos '!W1086&lt;15,1,'Paraclinicos '!W1086=15,0)</f>
        <v>0</v>
      </c>
      <c r="U1090" s="54">
        <f t="shared" si="48"/>
        <v>2</v>
      </c>
      <c r="V1090" cm="1">
        <f t="array" ref="V1090">_xlfn.IFS('Paraclinicos '!S1086="","",OR('Paraclinicos '!S1086&lt;=8,'Paraclinicos '!S1086&gt;=25),3,'Paraclinicos '!S1086&lt;12,1,'Paraclinicos '!S1086&lt;21,0,'Paraclinicos '!S1086&lt;25,2)</f>
        <v>0</v>
      </c>
      <c r="W1090" t="str">
        <f>IFERROR(IF(INDEX('BD Demog para scores enalazar'!Y$2:'BD Demog para scores enalazar'!Y$3000,MATCH(Formulas!A1090,'BD Demog para scores enalazar'!A$2:'BD Demog para scores enalazar'!A$3000,0))=1,"SI","NO"),"")</f>
        <v>NO</v>
      </c>
      <c r="X1090" s="9" t="str">
        <f>IFERROR(IF(INDEX('BD Demog para scores enalazar'!AJ$2:'BD Demog para scores enalazar'!AJ$3000,MATCH(Formulas!A1090,'BD Demog para scores enalazar'!A$2:'BD Demog para scores enalazar'!A$3000,0))=1,"SI","NO"),"")</f>
        <v>NO</v>
      </c>
      <c r="Y1090" cm="1">
        <f t="array" ref="Y1090">IF(AND(W1090="NO",X1090="NO"),_xlfn.IFS('Paraclinicos '!K1086&lt;=91,3,'Paraclinicos '!K1086&lt;94,2,'Paraclinicos '!K1086&lt;96,1,'Paraclinicos '!K1086&gt;=96,0),"")</f>
        <v>3</v>
      </c>
      <c r="Z1090" t="str" cm="1">
        <f t="array" ref="Z1090">IF(OR(W1090="SI",X1090="SI"),_xlfn.IFS(OR(AND('Paraclinicos '!K1087&lt;=83),AND('Paraclinicos '!K1087&gt;=97,AA1090=2)),3,OR(AND('Paraclinicos '!K1087&lt;=86),AND('Paraclinicos '!K1087&gt;=94,AA1090=2)),2,OR(AND('Paraclinicos '!K1087&lt;=88),AND('Paraclinicos '!K1087&gt;=92,AA1090=2)),1,OR(AND('Paraclinicos '!K1087&gt;=88,'Paraclinicos '!K1087&lt;=92),AND('Paraclinicos '!K1087&gt;=93,AA1090=0)),0),"")</f>
        <v/>
      </c>
      <c r="AA1090" cm="1">
        <f t="array" ref="AA1090">_xlfn.IFS('Paraclinicos '!E1086="","",'Paraclinicos '!E1086="Oxigeno",2,'Paraclinicos '!E1086="Aire",0)</f>
        <v>2</v>
      </c>
    </row>
    <row r="1091" spans="1:27" x14ac:dyDescent="0.25">
      <c r="A1091">
        <f>'Paraclinicos '!A1087</f>
        <v>311</v>
      </c>
      <c r="B1091" s="3">
        <f>'Paraclinicos '!R1087</f>
        <v>44303</v>
      </c>
      <c r="C1091" cm="1">
        <f t="array" ref="C1091">_xlfn.IFS('Paraclinicos '!Q1087="","",'Paraclinicos '!Q1087&gt;60,3,'Paraclinicos '!Q1087&lt;=60,1)</f>
        <v>1</v>
      </c>
      <c r="D1091" t="str">
        <f>IFERROR(IF(INDEX('BD Demog para scores enalazar'!BC$2:BC$3000,MATCH(Formulas!A1091,'BD Demog para scores enalazar'!A$2:A$3000,0))=0,"SI","NO"),"")</f>
        <v>SI</v>
      </c>
      <c r="E1091" cm="1">
        <f t="array" ref="E1091">_xlfn.IFS(D1091="","",D1091="SI",4,D1091="NO",1)</f>
        <v>4</v>
      </c>
      <c r="F1091" cm="1">
        <f t="array" ref="F1091">_xlfn.IFS('Paraclinicos '!B1087="","",'Paraclinicos '!B1087&gt;1,1,'Paraclinicos '!B1087&lt;=1,3)</f>
        <v>3</v>
      </c>
      <c r="G1091" t="str" cm="1">
        <f t="array" ref="G1091">_xlfn.IFS('Paraclinicos '!D1087="","",AND('Paraclinicos '!D1087&gt;=250,'Paraclinicos '!D1087&lt;=500),2,'Paraclinicos '!D1087&gt;500,3,'Paraclinicos '!D1087&lt;250,1)</f>
        <v/>
      </c>
      <c r="H1091" s="50">
        <f t="shared" si="49"/>
        <v>8</v>
      </c>
      <c r="I1091" cm="1">
        <f t="array" ref="I1091">_xlfn.IFS('Paraclinicos '!Q1087="","",'Paraclinicos '!Q1087&gt;=65,1,'Paraclinicos '!Q1087&lt;65,0)</f>
        <v>0</v>
      </c>
      <c r="J1091" cm="1">
        <f t="array" ref="J1091">_xlfn.IFS('Paraclinicos '!I1087="","",'Paraclinicos '!I1087&gt;7,1,'Paraclinicos '!I1087&lt;=7,0)</f>
        <v>1</v>
      </c>
      <c r="K1091" cm="1">
        <f t="array" ref="K1091">_xlfn.IFS('Paraclinicos '!W1087="","",'Paraclinicos '!W1087&lt;=8,1,'Paraclinicos '!W1087&gt;8,0)</f>
        <v>0</v>
      </c>
      <c r="L1091" cm="1">
        <f t="array" ref="L1091">_xlfn.IFS('Paraclinicos '!S1087="","",'Paraclinicos '!S1087&gt;=30,1,'Paraclinicos '!S1087&lt;30,0)</f>
        <v>0</v>
      </c>
      <c r="M1091" cm="1">
        <f t="array" ref="M1091">_xlfn.IFS(OR('Paraclinicos '!T1087="",'Paraclinicos '!U1087=""),"",OR('Paraclinicos '!T1087&lt;=90,'Paraclinicos '!U1087&lt;=60),1,OR('Paraclinicos '!T1087&gt;90,'Paraclinicos '!U1087&gt;60),0)</f>
        <v>1</v>
      </c>
      <c r="N1091" s="45">
        <f t="shared" si="50"/>
        <v>4</v>
      </c>
      <c r="O1091" cm="1">
        <f t="array" ref="O1091">_xlfn.IFS(OR('Paraclinicos '!M1087="",'Paraclinicos '!N1087="",'Paraclinicos '!N1087=0),"",'Paraclinicos '!M1087/'Paraclinicos '!N1087&lt;100,4,'Paraclinicos '!M1087/'Paraclinicos '!N1087&lt;200,3,'Paraclinicos '!M1087/'Paraclinicos '!N1087&lt;300,2,'Paraclinicos '!M1087/'Paraclinicos '!N1087&lt;400,1,'Paraclinicos '!M1087/'Paraclinicos '!N1087&gt;=400,0)</f>
        <v>1</v>
      </c>
      <c r="P1091" cm="1">
        <f t="array" ref="P1091">_xlfn.IFS('Paraclinicos '!C1087="","",'Paraclinicos '!C1087&lt;20,4,'Paraclinicos '!C1087&lt;50,3,'Paraclinicos '!C1087&lt;100,2,'Paraclinicos '!C1087&lt;150,1,'Paraclinicos '!C1087&gt;150,0)</f>
        <v>0</v>
      </c>
      <c r="Q1091" cm="1">
        <f t="array" ref="Q1091">_xlfn.IFS('Paraclinicos '!O1087="","",'Paraclinicos '!O1087&lt;1.2,0,'Paraclinicos '!O1087&lt;2,1,'Paraclinicos '!O1087&lt;3.5,2,'Paraclinicos '!O1087&lt;5,3,'Paraclinicos '!O1087&gt;5,4)</f>
        <v>0</v>
      </c>
      <c r="R1091" t="str" cm="1">
        <f t="array" ref="R1091">_xlfn.IFS('Paraclinicos '!J1087="","",'Paraclinicos '!J1087&lt;1.2,0,'Paraclinicos '!J1087&lt;2,1,'Paraclinicos '!J1087&lt;6,2,'Paraclinicos '!J1087&lt;12,3,'Paraclinicos '!J1087&gt;=12,4)</f>
        <v/>
      </c>
      <c r="S1091" cm="1">
        <f t="array" ref="S1091">_xlfn.IFS('Paraclinicos '!Y1087="","",'Paraclinicos '!Y1087&lt;70,1,'Paraclinicos '!Y1087&gt;=70,0)</f>
        <v>0</v>
      </c>
      <c r="T1091" cm="1">
        <f t="array" ref="T1091">_xlfn.IFS('Paraclinicos '!W1087="","",'Paraclinicos '!W1087&lt;6,4,'Paraclinicos '!W1087&lt;10,3,'Paraclinicos '!W1087&lt;13,2,'Paraclinicos '!W1087&lt;15,1,'Paraclinicos '!W1087=15,0)</f>
        <v>0</v>
      </c>
      <c r="U1091" s="54">
        <f t="shared" ref="U1091:U1154" si="51">IF(AND(O1091="",P1091="",Q1091="",R1091="",S1091="",T1091=""),"",SUM(O1091:T1091))</f>
        <v>1</v>
      </c>
      <c r="V1091" cm="1">
        <f t="array" ref="V1091">_xlfn.IFS('Paraclinicos '!S1087="","",OR('Paraclinicos '!S1087&lt;=8,'Paraclinicos '!S1087&gt;=25),3,'Paraclinicos '!S1087&lt;12,1,'Paraclinicos '!S1087&lt;21,0,'Paraclinicos '!S1087&lt;25,2)</f>
        <v>0</v>
      </c>
      <c r="W1091" t="str">
        <f>IFERROR(IF(INDEX('BD Demog para scores enalazar'!Y$2:'BD Demog para scores enalazar'!Y$3000,MATCH(Formulas!A1091,'BD Demog para scores enalazar'!A$2:'BD Demog para scores enalazar'!A$3000,0))=1,"SI","NO"),"")</f>
        <v>NO</v>
      </c>
      <c r="X1091" s="9" t="str">
        <f>IFERROR(IF(INDEX('BD Demog para scores enalazar'!AJ$2:'BD Demog para scores enalazar'!AJ$3000,MATCH(Formulas!A1091,'BD Demog para scores enalazar'!A$2:'BD Demog para scores enalazar'!A$3000,0))=1,"SI","NO"),"")</f>
        <v>NO</v>
      </c>
      <c r="Y1091" cm="1">
        <f t="array" ref="Y1091">IF(AND(W1091="NO",X1091="NO"),_xlfn.IFS('Paraclinicos '!K1087&lt;=91,3,'Paraclinicos '!K1087&lt;94,2,'Paraclinicos '!K1087&lt;96,1,'Paraclinicos '!K1087&gt;=96,0),"")</f>
        <v>2</v>
      </c>
      <c r="Z1091" t="str" cm="1">
        <f t="array" ref="Z1091">IF(OR(W1091="SI",X1091="SI"),_xlfn.IFS(OR(AND('Paraclinicos '!K1088&lt;=83),AND('Paraclinicos '!K1088&gt;=97,AA1091=2)),3,OR(AND('Paraclinicos '!K1088&lt;=86),AND('Paraclinicos '!K1088&gt;=94,AA1091=2)),2,OR(AND('Paraclinicos '!K1088&lt;=88),AND('Paraclinicos '!K1088&gt;=92,AA1091=2)),1,OR(AND('Paraclinicos '!K1088&gt;=88,'Paraclinicos '!K1088&lt;=92),AND('Paraclinicos '!K1088&gt;=93,AA1091=0)),0),"")</f>
        <v/>
      </c>
      <c r="AA1091" cm="1">
        <f t="array" ref="AA1091">_xlfn.IFS('Paraclinicos '!E1087="","",'Paraclinicos '!E1087="Oxigeno",2,'Paraclinicos '!E1087="Aire",0)</f>
        <v>2</v>
      </c>
    </row>
    <row r="1092" spans="1:27" x14ac:dyDescent="0.25">
      <c r="A1092">
        <f>'Paraclinicos '!A1088</f>
        <v>311</v>
      </c>
      <c r="B1092" s="3">
        <f>'Paraclinicos '!R1088</f>
        <v>44305</v>
      </c>
      <c r="C1092" cm="1">
        <f t="array" ref="C1092">_xlfn.IFS('Paraclinicos '!Q1088="","",'Paraclinicos '!Q1088&gt;60,3,'Paraclinicos '!Q1088&lt;=60,1)</f>
        <v>1</v>
      </c>
      <c r="D1092" t="str">
        <f>IFERROR(IF(INDEX('BD Demog para scores enalazar'!BC$2:BC$3000,MATCH(Formulas!A1092,'BD Demog para scores enalazar'!A$2:A$3000,0))=0,"SI","NO"),"")</f>
        <v>SI</v>
      </c>
      <c r="E1092" cm="1">
        <f t="array" ref="E1092">_xlfn.IFS(D1092="","",D1092="SI",4,D1092="NO",1)</f>
        <v>4</v>
      </c>
      <c r="F1092" cm="1">
        <f t="array" ref="F1092">_xlfn.IFS('Paraclinicos '!B1088="","",'Paraclinicos '!B1088&gt;1,1,'Paraclinicos '!B1088&lt;=1,3)</f>
        <v>3</v>
      </c>
      <c r="G1092" t="str" cm="1">
        <f t="array" ref="G1092">_xlfn.IFS('Paraclinicos '!D1088="","",AND('Paraclinicos '!D1088&gt;=250,'Paraclinicos '!D1088&lt;=500),2,'Paraclinicos '!D1088&gt;500,3,'Paraclinicos '!D1088&lt;250,1)</f>
        <v/>
      </c>
      <c r="H1092" s="50">
        <f t="shared" ref="H1092:H1155" si="52">IF(AND(C1092="",E1092="",F1092="",G1092=""),"",SUM(C1092,E1092:G1092))</f>
        <v>8</v>
      </c>
      <c r="I1092" cm="1">
        <f t="array" ref="I1092">_xlfn.IFS('Paraclinicos '!Q1088="","",'Paraclinicos '!Q1088&gt;=65,1,'Paraclinicos '!Q1088&lt;65,0)</f>
        <v>0</v>
      </c>
      <c r="J1092" cm="1">
        <f t="array" ref="J1092">_xlfn.IFS('Paraclinicos '!I1088="","",'Paraclinicos '!I1088&gt;7,1,'Paraclinicos '!I1088&lt;=7,0)</f>
        <v>1</v>
      </c>
      <c r="K1092" cm="1">
        <f t="array" ref="K1092">_xlfn.IFS('Paraclinicos '!W1088="","",'Paraclinicos '!W1088&lt;=8,1,'Paraclinicos '!W1088&gt;8,0)</f>
        <v>1</v>
      </c>
      <c r="L1092" cm="1">
        <f t="array" ref="L1092">_xlfn.IFS('Paraclinicos '!S1088="","",'Paraclinicos '!S1088&gt;=30,1,'Paraclinicos '!S1088&lt;30,0)</f>
        <v>0</v>
      </c>
      <c r="M1092" cm="1">
        <f t="array" ref="M1092">_xlfn.IFS(OR('Paraclinicos '!T1088="",'Paraclinicos '!U1088=""),"",OR('Paraclinicos '!T1088&lt;=90,'Paraclinicos '!U1088&lt;=60),1,OR('Paraclinicos '!T1088&gt;90,'Paraclinicos '!U1088&gt;60),0)</f>
        <v>0</v>
      </c>
      <c r="N1092" s="45">
        <f t="shared" ref="N1092:N1155" si="53">IF(AND(J1091="",J1092="",K1092="",L1092="",M1092=""),"",SUM(J1091:M1092))</f>
        <v>4</v>
      </c>
      <c r="O1092" cm="1">
        <f t="array" ref="O1092">_xlfn.IFS(OR('Paraclinicos '!M1088="",'Paraclinicos '!N1088="",'Paraclinicos '!N1088=0),"",'Paraclinicos '!M1088/'Paraclinicos '!N1088&lt;100,4,'Paraclinicos '!M1088/'Paraclinicos '!N1088&lt;200,3,'Paraclinicos '!M1088/'Paraclinicos '!N1088&lt;300,2,'Paraclinicos '!M1088/'Paraclinicos '!N1088&lt;400,1,'Paraclinicos '!M1088/'Paraclinicos '!N1088&gt;=400,0)</f>
        <v>2</v>
      </c>
      <c r="P1092" cm="1">
        <f t="array" ref="P1092">_xlfn.IFS('Paraclinicos '!C1088="","",'Paraclinicos '!C1088&lt;20,4,'Paraclinicos '!C1088&lt;50,3,'Paraclinicos '!C1088&lt;100,2,'Paraclinicos '!C1088&lt;150,1,'Paraclinicos '!C1088&gt;150,0)</f>
        <v>0</v>
      </c>
      <c r="Q1092" cm="1">
        <f t="array" ref="Q1092">_xlfn.IFS('Paraclinicos '!O1088="","",'Paraclinicos '!O1088&lt;1.2,0,'Paraclinicos '!O1088&lt;2,1,'Paraclinicos '!O1088&lt;3.5,2,'Paraclinicos '!O1088&lt;5,3,'Paraclinicos '!O1088&gt;5,4)</f>
        <v>0</v>
      </c>
      <c r="R1092" t="str" cm="1">
        <f t="array" ref="R1092">_xlfn.IFS('Paraclinicos '!J1088="","",'Paraclinicos '!J1088&lt;1.2,0,'Paraclinicos '!J1088&lt;2,1,'Paraclinicos '!J1088&lt;6,2,'Paraclinicos '!J1088&lt;12,3,'Paraclinicos '!J1088&gt;=12,4)</f>
        <v/>
      </c>
      <c r="S1092" cm="1">
        <f t="array" ref="S1092">_xlfn.IFS('Paraclinicos '!Y1088="","",'Paraclinicos '!Y1088&lt;70,1,'Paraclinicos '!Y1088&gt;=70,0)</f>
        <v>0</v>
      </c>
      <c r="T1092" cm="1">
        <f t="array" ref="T1092">_xlfn.IFS('Paraclinicos '!W1088="","",'Paraclinicos '!W1088&lt;6,4,'Paraclinicos '!W1088&lt;10,3,'Paraclinicos '!W1088&lt;13,2,'Paraclinicos '!W1088&lt;15,1,'Paraclinicos '!W1088=15,0)</f>
        <v>4</v>
      </c>
      <c r="U1092" s="54">
        <f t="shared" si="51"/>
        <v>6</v>
      </c>
      <c r="V1092" cm="1">
        <f t="array" ref="V1092">_xlfn.IFS('Paraclinicos '!S1088="","",OR('Paraclinicos '!S1088&lt;=8,'Paraclinicos '!S1088&gt;=25),3,'Paraclinicos '!S1088&lt;12,1,'Paraclinicos '!S1088&lt;21,0,'Paraclinicos '!S1088&lt;25,2)</f>
        <v>0</v>
      </c>
      <c r="W1092" t="str">
        <f>IFERROR(IF(INDEX('BD Demog para scores enalazar'!Y$2:'BD Demog para scores enalazar'!Y$3000,MATCH(Formulas!A1092,'BD Demog para scores enalazar'!A$2:'BD Demog para scores enalazar'!A$3000,0))=1,"SI","NO"),"")</f>
        <v>NO</v>
      </c>
      <c r="X1092" s="9" t="str">
        <f>IFERROR(IF(INDEX('BD Demog para scores enalazar'!AJ$2:'BD Demog para scores enalazar'!AJ$3000,MATCH(Formulas!A1092,'BD Demog para scores enalazar'!A$2:'BD Demog para scores enalazar'!A$3000,0))=1,"SI","NO"),"")</f>
        <v>NO</v>
      </c>
      <c r="Y1092" cm="1">
        <f t="array" ref="Y1092">IF(AND(W1092="NO",X1092="NO"),_xlfn.IFS('Paraclinicos '!K1088&lt;=91,3,'Paraclinicos '!K1088&lt;94,2,'Paraclinicos '!K1088&lt;96,1,'Paraclinicos '!K1088&gt;=96,0),"")</f>
        <v>3</v>
      </c>
      <c r="Z1092" t="str" cm="1">
        <f t="array" ref="Z1092">IF(OR(W1092="SI",X1092="SI"),_xlfn.IFS(OR(AND('Paraclinicos '!K1089&lt;=83),AND('Paraclinicos '!K1089&gt;=97,AA1092=2)),3,OR(AND('Paraclinicos '!K1089&lt;=86),AND('Paraclinicos '!K1089&gt;=94,AA1092=2)),2,OR(AND('Paraclinicos '!K1089&lt;=88),AND('Paraclinicos '!K1089&gt;=92,AA1092=2)),1,OR(AND('Paraclinicos '!K1089&gt;=88,'Paraclinicos '!K1089&lt;=92),AND('Paraclinicos '!K1089&gt;=93,AA1092=0)),0),"")</f>
        <v/>
      </c>
      <c r="AA1092" cm="1">
        <f t="array" ref="AA1092">_xlfn.IFS('Paraclinicos '!E1088="","",'Paraclinicos '!E1088="Oxigeno",2,'Paraclinicos '!E1088="Aire",0)</f>
        <v>2</v>
      </c>
    </row>
    <row r="1093" spans="1:27" x14ac:dyDescent="0.25">
      <c r="A1093">
        <f>'Paraclinicos '!A1089</f>
        <v>311</v>
      </c>
      <c r="B1093" s="3">
        <f>'Paraclinicos '!R1089</f>
        <v>44305</v>
      </c>
      <c r="C1093" cm="1">
        <f t="array" ref="C1093">_xlfn.IFS('Paraclinicos '!Q1089="","",'Paraclinicos '!Q1089&gt;60,3,'Paraclinicos '!Q1089&lt;=60,1)</f>
        <v>1</v>
      </c>
      <c r="D1093" t="str">
        <f>IFERROR(IF(INDEX('BD Demog para scores enalazar'!BC$2:BC$3000,MATCH(Formulas!A1093,'BD Demog para scores enalazar'!A$2:A$3000,0))=0,"SI","NO"),"")</f>
        <v>SI</v>
      </c>
      <c r="E1093" cm="1">
        <f t="array" ref="E1093">_xlfn.IFS(D1093="","",D1093="SI",4,D1093="NO",1)</f>
        <v>4</v>
      </c>
      <c r="F1093" cm="1">
        <f t="array" ref="F1093">_xlfn.IFS('Paraclinicos '!B1089="","",'Paraclinicos '!B1089&gt;1,1,'Paraclinicos '!B1089&lt;=1,3)</f>
        <v>3</v>
      </c>
      <c r="G1093" t="str" cm="1">
        <f t="array" ref="G1093">_xlfn.IFS('Paraclinicos '!D1089="","",AND('Paraclinicos '!D1089&gt;=250,'Paraclinicos '!D1089&lt;=500),2,'Paraclinicos '!D1089&gt;500,3,'Paraclinicos '!D1089&lt;250,1)</f>
        <v/>
      </c>
      <c r="H1093" s="50">
        <f t="shared" si="52"/>
        <v>8</v>
      </c>
      <c r="I1093" cm="1">
        <f t="array" ref="I1093">_xlfn.IFS('Paraclinicos '!Q1089="","",'Paraclinicos '!Q1089&gt;=65,1,'Paraclinicos '!Q1089&lt;65,0)</f>
        <v>0</v>
      </c>
      <c r="J1093" cm="1">
        <f t="array" ref="J1093">_xlfn.IFS('Paraclinicos '!I1089="","",'Paraclinicos '!I1089&gt;7,1,'Paraclinicos '!I1089&lt;=7,0)</f>
        <v>1</v>
      </c>
      <c r="K1093" cm="1">
        <f t="array" ref="K1093">_xlfn.IFS('Paraclinicos '!W1089="","",'Paraclinicos '!W1089&lt;=8,1,'Paraclinicos '!W1089&gt;8,0)</f>
        <v>1</v>
      </c>
      <c r="L1093" cm="1">
        <f t="array" ref="L1093">_xlfn.IFS('Paraclinicos '!S1089="","",'Paraclinicos '!S1089&gt;=30,1,'Paraclinicos '!S1089&lt;30,0)</f>
        <v>0</v>
      </c>
      <c r="M1093" cm="1">
        <f t="array" ref="M1093">_xlfn.IFS(OR('Paraclinicos '!T1089="",'Paraclinicos '!U1089=""),"",OR('Paraclinicos '!T1089&lt;=90,'Paraclinicos '!U1089&lt;=60),1,OR('Paraclinicos '!T1089&gt;90,'Paraclinicos '!U1089&gt;60),0)</f>
        <v>0</v>
      </c>
      <c r="N1093" s="45">
        <f t="shared" si="53"/>
        <v>4</v>
      </c>
      <c r="O1093" cm="1">
        <f t="array" ref="O1093">_xlfn.IFS(OR('Paraclinicos '!M1089="",'Paraclinicos '!N1089="",'Paraclinicos '!N1089=0),"",'Paraclinicos '!M1089/'Paraclinicos '!N1089&lt;100,4,'Paraclinicos '!M1089/'Paraclinicos '!N1089&lt;200,3,'Paraclinicos '!M1089/'Paraclinicos '!N1089&lt;300,2,'Paraclinicos '!M1089/'Paraclinicos '!N1089&lt;400,1,'Paraclinicos '!M1089/'Paraclinicos '!N1089&gt;=400,0)</f>
        <v>2</v>
      </c>
      <c r="P1093" cm="1">
        <f t="array" ref="P1093">_xlfn.IFS('Paraclinicos '!C1089="","",'Paraclinicos '!C1089&lt;20,4,'Paraclinicos '!C1089&lt;50,3,'Paraclinicos '!C1089&lt;100,2,'Paraclinicos '!C1089&lt;150,1,'Paraclinicos '!C1089&gt;150,0)</f>
        <v>0</v>
      </c>
      <c r="Q1093" cm="1">
        <f t="array" ref="Q1093">_xlfn.IFS('Paraclinicos '!O1089="","",'Paraclinicos '!O1089&lt;1.2,0,'Paraclinicos '!O1089&lt;2,1,'Paraclinicos '!O1089&lt;3.5,2,'Paraclinicos '!O1089&lt;5,3,'Paraclinicos '!O1089&gt;5,4)</f>
        <v>0</v>
      </c>
      <c r="R1093" t="str" cm="1">
        <f t="array" ref="R1093">_xlfn.IFS('Paraclinicos '!J1089="","",'Paraclinicos '!J1089&lt;1.2,0,'Paraclinicos '!J1089&lt;2,1,'Paraclinicos '!J1089&lt;6,2,'Paraclinicos '!J1089&lt;12,3,'Paraclinicos '!J1089&gt;=12,4)</f>
        <v/>
      </c>
      <c r="S1093" cm="1">
        <f t="array" ref="S1093">_xlfn.IFS('Paraclinicos '!Y1089="","",'Paraclinicos '!Y1089&lt;70,1,'Paraclinicos '!Y1089&gt;=70,0)</f>
        <v>0</v>
      </c>
      <c r="T1093" cm="1">
        <f t="array" ref="T1093">_xlfn.IFS('Paraclinicos '!W1089="","",'Paraclinicos '!W1089&lt;6,4,'Paraclinicos '!W1089&lt;10,3,'Paraclinicos '!W1089&lt;13,2,'Paraclinicos '!W1089&lt;15,1,'Paraclinicos '!W1089=15,0)</f>
        <v>4</v>
      </c>
      <c r="U1093" s="54">
        <f t="shared" si="51"/>
        <v>6</v>
      </c>
      <c r="V1093" cm="1">
        <f t="array" ref="V1093">_xlfn.IFS('Paraclinicos '!S1089="","",OR('Paraclinicos '!S1089&lt;=8,'Paraclinicos '!S1089&gt;=25),3,'Paraclinicos '!S1089&lt;12,1,'Paraclinicos '!S1089&lt;21,0,'Paraclinicos '!S1089&lt;25,2)</f>
        <v>0</v>
      </c>
      <c r="W1093" t="str">
        <f>IFERROR(IF(INDEX('BD Demog para scores enalazar'!Y$2:'BD Demog para scores enalazar'!Y$3000,MATCH(Formulas!A1093,'BD Demog para scores enalazar'!A$2:'BD Demog para scores enalazar'!A$3000,0))=1,"SI","NO"),"")</f>
        <v>NO</v>
      </c>
      <c r="X1093" s="9" t="str">
        <f>IFERROR(IF(INDEX('BD Demog para scores enalazar'!AJ$2:'BD Demog para scores enalazar'!AJ$3000,MATCH(Formulas!A1093,'BD Demog para scores enalazar'!A$2:'BD Demog para scores enalazar'!A$3000,0))=1,"SI","NO"),"")</f>
        <v>NO</v>
      </c>
      <c r="Y1093" cm="1">
        <f t="array" ref="Y1093">IF(AND(W1093="NO",X1093="NO"),_xlfn.IFS('Paraclinicos '!K1089&lt;=91,3,'Paraclinicos '!K1089&lt;94,2,'Paraclinicos '!K1089&lt;96,1,'Paraclinicos '!K1089&gt;=96,0),"")</f>
        <v>3</v>
      </c>
      <c r="Z1093" t="str" cm="1">
        <f t="array" ref="Z1093">IF(OR(W1093="SI",X1093="SI"),_xlfn.IFS(OR(AND('Paraclinicos '!K1090&lt;=83),AND('Paraclinicos '!K1090&gt;=97,AA1093=2)),3,OR(AND('Paraclinicos '!K1090&lt;=86),AND('Paraclinicos '!K1090&gt;=94,AA1093=2)),2,OR(AND('Paraclinicos '!K1090&lt;=88),AND('Paraclinicos '!K1090&gt;=92,AA1093=2)),1,OR(AND('Paraclinicos '!K1090&gt;=88,'Paraclinicos '!K1090&lt;=92),AND('Paraclinicos '!K1090&gt;=93,AA1093=0)),0),"")</f>
        <v/>
      </c>
      <c r="AA1093" cm="1">
        <f t="array" ref="AA1093">_xlfn.IFS('Paraclinicos '!E1089="","",'Paraclinicos '!E1089="Oxigeno",2,'Paraclinicos '!E1089="Aire",0)</f>
        <v>2</v>
      </c>
    </row>
    <row r="1094" spans="1:27" x14ac:dyDescent="0.25">
      <c r="A1094">
        <f>'Paraclinicos '!A1090</f>
        <v>311</v>
      </c>
      <c r="B1094" s="3">
        <f>'Paraclinicos '!R1090</f>
        <v>44307</v>
      </c>
      <c r="C1094" cm="1">
        <f t="array" ref="C1094">_xlfn.IFS('Paraclinicos '!Q1090="","",'Paraclinicos '!Q1090&gt;60,3,'Paraclinicos '!Q1090&lt;=60,1)</f>
        <v>1</v>
      </c>
      <c r="D1094" t="str">
        <f>IFERROR(IF(INDEX('BD Demog para scores enalazar'!BC$2:BC$3000,MATCH(Formulas!A1094,'BD Demog para scores enalazar'!A$2:A$3000,0))=0,"SI","NO"),"")</f>
        <v>SI</v>
      </c>
      <c r="E1094" cm="1">
        <f t="array" ref="E1094">_xlfn.IFS(D1094="","",D1094="SI",4,D1094="NO",1)</f>
        <v>4</v>
      </c>
      <c r="F1094" cm="1">
        <f t="array" ref="F1094">_xlfn.IFS('Paraclinicos '!B1090="","",'Paraclinicos '!B1090&gt;1,1,'Paraclinicos '!B1090&lt;=1,3)</f>
        <v>3</v>
      </c>
      <c r="G1094" t="str" cm="1">
        <f t="array" ref="G1094">_xlfn.IFS('Paraclinicos '!D1090="","",AND('Paraclinicos '!D1090&gt;=250,'Paraclinicos '!D1090&lt;=500),2,'Paraclinicos '!D1090&gt;500,3,'Paraclinicos '!D1090&lt;250,1)</f>
        <v/>
      </c>
      <c r="H1094" s="50">
        <f t="shared" si="52"/>
        <v>8</v>
      </c>
      <c r="I1094" cm="1">
        <f t="array" ref="I1094">_xlfn.IFS('Paraclinicos '!Q1090="","",'Paraclinicos '!Q1090&gt;=65,1,'Paraclinicos '!Q1090&lt;65,0)</f>
        <v>0</v>
      </c>
      <c r="J1094" cm="1">
        <f t="array" ref="J1094">_xlfn.IFS('Paraclinicos '!I1090="","",'Paraclinicos '!I1090&gt;7,1,'Paraclinicos '!I1090&lt;=7,0)</f>
        <v>1</v>
      </c>
      <c r="K1094" cm="1">
        <f t="array" ref="K1094">_xlfn.IFS('Paraclinicos '!W1090="","",'Paraclinicos '!W1090&lt;=8,1,'Paraclinicos '!W1090&gt;8,0)</f>
        <v>0</v>
      </c>
      <c r="L1094" cm="1">
        <f t="array" ref="L1094">_xlfn.IFS('Paraclinicos '!S1090="","",'Paraclinicos '!S1090&gt;=30,1,'Paraclinicos '!S1090&lt;30,0)</f>
        <v>0</v>
      </c>
      <c r="M1094" cm="1">
        <f t="array" ref="M1094">_xlfn.IFS(OR('Paraclinicos '!T1090="",'Paraclinicos '!U1090=""),"",OR('Paraclinicos '!T1090&lt;=90,'Paraclinicos '!U1090&lt;=60),1,OR('Paraclinicos '!T1090&gt;90,'Paraclinicos '!U1090&gt;60),0)</f>
        <v>0</v>
      </c>
      <c r="N1094" s="45">
        <f t="shared" si="53"/>
        <v>3</v>
      </c>
      <c r="O1094" cm="1">
        <f t="array" ref="O1094">_xlfn.IFS(OR('Paraclinicos '!M1090="",'Paraclinicos '!N1090="",'Paraclinicos '!N1090=0),"",'Paraclinicos '!M1090/'Paraclinicos '!N1090&lt;100,4,'Paraclinicos '!M1090/'Paraclinicos '!N1090&lt;200,3,'Paraclinicos '!M1090/'Paraclinicos '!N1090&lt;300,2,'Paraclinicos '!M1090/'Paraclinicos '!N1090&lt;400,1,'Paraclinicos '!M1090/'Paraclinicos '!N1090&gt;=400,0)</f>
        <v>2</v>
      </c>
      <c r="P1094" cm="1">
        <f t="array" ref="P1094">_xlfn.IFS('Paraclinicos '!C1090="","",'Paraclinicos '!C1090&lt;20,4,'Paraclinicos '!C1090&lt;50,3,'Paraclinicos '!C1090&lt;100,2,'Paraclinicos '!C1090&lt;150,1,'Paraclinicos '!C1090&gt;150,0)</f>
        <v>0</v>
      </c>
      <c r="Q1094" cm="1">
        <f t="array" ref="Q1094">_xlfn.IFS('Paraclinicos '!O1090="","",'Paraclinicos '!O1090&lt;1.2,0,'Paraclinicos '!O1090&lt;2,1,'Paraclinicos '!O1090&lt;3.5,2,'Paraclinicos '!O1090&lt;5,3,'Paraclinicos '!O1090&gt;5,4)</f>
        <v>0</v>
      </c>
      <c r="R1094" t="str" cm="1">
        <f t="array" ref="R1094">_xlfn.IFS('Paraclinicos '!J1090="","",'Paraclinicos '!J1090&lt;1.2,0,'Paraclinicos '!J1090&lt;2,1,'Paraclinicos '!J1090&lt;6,2,'Paraclinicos '!J1090&lt;12,3,'Paraclinicos '!J1090&gt;=12,4)</f>
        <v/>
      </c>
      <c r="S1094" cm="1">
        <f t="array" ref="S1094">_xlfn.IFS('Paraclinicos '!Y1090="","",'Paraclinicos '!Y1090&lt;70,1,'Paraclinicos '!Y1090&gt;=70,0)</f>
        <v>0</v>
      </c>
      <c r="T1094" cm="1">
        <f t="array" ref="T1094">_xlfn.IFS('Paraclinicos '!W1090="","",'Paraclinicos '!W1090&lt;6,4,'Paraclinicos '!W1090&lt;10,3,'Paraclinicos '!W1090&lt;13,2,'Paraclinicos '!W1090&lt;15,1,'Paraclinicos '!W1090=15,0)</f>
        <v>0</v>
      </c>
      <c r="U1094" s="54">
        <f t="shared" si="51"/>
        <v>2</v>
      </c>
      <c r="V1094" cm="1">
        <f t="array" ref="V1094">_xlfn.IFS('Paraclinicos '!S1090="","",OR('Paraclinicos '!S1090&lt;=8,'Paraclinicos '!S1090&gt;=25),3,'Paraclinicos '!S1090&lt;12,1,'Paraclinicos '!S1090&lt;21,0,'Paraclinicos '!S1090&lt;25,2)</f>
        <v>0</v>
      </c>
      <c r="W1094" t="str">
        <f>IFERROR(IF(INDEX('BD Demog para scores enalazar'!Y$2:'BD Demog para scores enalazar'!Y$3000,MATCH(Formulas!A1094,'BD Demog para scores enalazar'!A$2:'BD Demog para scores enalazar'!A$3000,0))=1,"SI","NO"),"")</f>
        <v>NO</v>
      </c>
      <c r="X1094" s="9" t="str">
        <f>IFERROR(IF(INDEX('BD Demog para scores enalazar'!AJ$2:'BD Demog para scores enalazar'!AJ$3000,MATCH(Formulas!A1094,'BD Demog para scores enalazar'!A$2:'BD Demog para scores enalazar'!A$3000,0))=1,"SI","NO"),"")</f>
        <v>NO</v>
      </c>
      <c r="Y1094" cm="1">
        <f t="array" ref="Y1094">IF(AND(W1094="NO",X1094="NO"),_xlfn.IFS('Paraclinicos '!K1090&lt;=91,3,'Paraclinicos '!K1090&lt;94,2,'Paraclinicos '!K1090&lt;96,1,'Paraclinicos '!K1090&gt;=96,0),"")</f>
        <v>3</v>
      </c>
      <c r="Z1094" t="str" cm="1">
        <f t="array" ref="Z1094">IF(OR(W1094="SI",X1094="SI"),_xlfn.IFS(OR(AND('Paraclinicos '!K1091&lt;=83),AND('Paraclinicos '!K1091&gt;=97,AA1094=2)),3,OR(AND('Paraclinicos '!K1091&lt;=86),AND('Paraclinicos '!K1091&gt;=94,AA1094=2)),2,OR(AND('Paraclinicos '!K1091&lt;=88),AND('Paraclinicos '!K1091&gt;=92,AA1094=2)),1,OR(AND('Paraclinicos '!K1091&gt;=88,'Paraclinicos '!K1091&lt;=92),AND('Paraclinicos '!K1091&gt;=93,AA1094=0)),0),"")</f>
        <v/>
      </c>
      <c r="AA1094" cm="1">
        <f t="array" ref="AA1094">_xlfn.IFS('Paraclinicos '!E1090="","",'Paraclinicos '!E1090="Oxigeno",2,'Paraclinicos '!E1090="Aire",0)</f>
        <v>2</v>
      </c>
    </row>
    <row r="1095" spans="1:27" x14ac:dyDescent="0.25">
      <c r="A1095">
        <f>'Paraclinicos '!A1091</f>
        <v>311</v>
      </c>
      <c r="B1095" s="3">
        <f>'Paraclinicos '!R1091</f>
        <v>44307</v>
      </c>
      <c r="C1095" cm="1">
        <f t="array" ref="C1095">_xlfn.IFS('Paraclinicos '!Q1091="","",'Paraclinicos '!Q1091&gt;60,3,'Paraclinicos '!Q1091&lt;=60,1)</f>
        <v>1</v>
      </c>
      <c r="D1095" t="str">
        <f>IFERROR(IF(INDEX('BD Demog para scores enalazar'!BC$2:BC$3000,MATCH(Formulas!A1095,'BD Demog para scores enalazar'!A$2:A$3000,0))=0,"SI","NO"),"")</f>
        <v>SI</v>
      </c>
      <c r="E1095" cm="1">
        <f t="array" ref="E1095">_xlfn.IFS(D1095="","",D1095="SI",4,D1095="NO",1)</f>
        <v>4</v>
      </c>
      <c r="F1095" cm="1">
        <f t="array" ref="F1095">_xlfn.IFS('Paraclinicos '!B1091="","",'Paraclinicos '!B1091&gt;1,1,'Paraclinicos '!B1091&lt;=1,3)</f>
        <v>3</v>
      </c>
      <c r="G1095" t="str" cm="1">
        <f t="array" ref="G1095">_xlfn.IFS('Paraclinicos '!D1091="","",AND('Paraclinicos '!D1091&gt;=250,'Paraclinicos '!D1091&lt;=500),2,'Paraclinicos '!D1091&gt;500,3,'Paraclinicos '!D1091&lt;250,1)</f>
        <v/>
      </c>
      <c r="H1095" s="50">
        <f t="shared" si="52"/>
        <v>8</v>
      </c>
      <c r="I1095" cm="1">
        <f t="array" ref="I1095">_xlfn.IFS('Paraclinicos '!Q1091="","",'Paraclinicos '!Q1091&gt;=65,1,'Paraclinicos '!Q1091&lt;65,0)</f>
        <v>0</v>
      </c>
      <c r="J1095" cm="1">
        <f t="array" ref="J1095">_xlfn.IFS('Paraclinicos '!I1091="","",'Paraclinicos '!I1091&gt;7,1,'Paraclinicos '!I1091&lt;=7,0)</f>
        <v>1</v>
      </c>
      <c r="K1095" cm="1">
        <f t="array" ref="K1095">_xlfn.IFS('Paraclinicos '!W1091="","",'Paraclinicos '!W1091&lt;=8,1,'Paraclinicos '!W1091&gt;8,0)</f>
        <v>1</v>
      </c>
      <c r="L1095" cm="1">
        <f t="array" ref="L1095">_xlfn.IFS('Paraclinicos '!S1091="","",'Paraclinicos '!S1091&gt;=30,1,'Paraclinicos '!S1091&lt;30,0)</f>
        <v>0</v>
      </c>
      <c r="M1095" cm="1">
        <f t="array" ref="M1095">_xlfn.IFS(OR('Paraclinicos '!T1091="",'Paraclinicos '!U1091=""),"",OR('Paraclinicos '!T1091&lt;=90,'Paraclinicos '!U1091&lt;=60),1,OR('Paraclinicos '!T1091&gt;90,'Paraclinicos '!U1091&gt;60),0)</f>
        <v>1</v>
      </c>
      <c r="N1095" s="45">
        <f t="shared" si="53"/>
        <v>4</v>
      </c>
      <c r="O1095" cm="1">
        <f t="array" ref="O1095">_xlfn.IFS(OR('Paraclinicos '!M1091="",'Paraclinicos '!N1091="",'Paraclinicos '!N1091=0),"",'Paraclinicos '!M1091/'Paraclinicos '!N1091&lt;100,4,'Paraclinicos '!M1091/'Paraclinicos '!N1091&lt;200,3,'Paraclinicos '!M1091/'Paraclinicos '!N1091&lt;300,2,'Paraclinicos '!M1091/'Paraclinicos '!N1091&lt;400,1,'Paraclinicos '!M1091/'Paraclinicos '!N1091&gt;=400,0)</f>
        <v>2</v>
      </c>
      <c r="P1095" cm="1">
        <f t="array" ref="P1095">_xlfn.IFS('Paraclinicos '!C1091="","",'Paraclinicos '!C1091&lt;20,4,'Paraclinicos '!C1091&lt;50,3,'Paraclinicos '!C1091&lt;100,2,'Paraclinicos '!C1091&lt;150,1,'Paraclinicos '!C1091&gt;150,0)</f>
        <v>0</v>
      </c>
      <c r="Q1095" cm="1">
        <f t="array" ref="Q1095">_xlfn.IFS('Paraclinicos '!O1091="","",'Paraclinicos '!O1091&lt;1.2,0,'Paraclinicos '!O1091&lt;2,1,'Paraclinicos '!O1091&lt;3.5,2,'Paraclinicos '!O1091&lt;5,3,'Paraclinicos '!O1091&gt;5,4)</f>
        <v>0</v>
      </c>
      <c r="R1095" t="str" cm="1">
        <f t="array" ref="R1095">_xlfn.IFS('Paraclinicos '!J1091="","",'Paraclinicos '!J1091&lt;1.2,0,'Paraclinicos '!J1091&lt;2,1,'Paraclinicos '!J1091&lt;6,2,'Paraclinicos '!J1091&lt;12,3,'Paraclinicos '!J1091&gt;=12,4)</f>
        <v/>
      </c>
      <c r="S1095" cm="1">
        <f t="array" ref="S1095">_xlfn.IFS('Paraclinicos '!Y1091="","",'Paraclinicos '!Y1091&lt;70,1,'Paraclinicos '!Y1091&gt;=70,0)</f>
        <v>0</v>
      </c>
      <c r="T1095" cm="1">
        <f t="array" ref="T1095">_xlfn.IFS('Paraclinicos '!W1091="","",'Paraclinicos '!W1091&lt;6,4,'Paraclinicos '!W1091&lt;10,3,'Paraclinicos '!W1091&lt;13,2,'Paraclinicos '!W1091&lt;15,1,'Paraclinicos '!W1091=15,0)</f>
        <v>4</v>
      </c>
      <c r="U1095" s="54">
        <f t="shared" si="51"/>
        <v>6</v>
      </c>
      <c r="V1095" cm="1">
        <f t="array" ref="V1095">_xlfn.IFS('Paraclinicos '!S1091="","",OR('Paraclinicos '!S1091&lt;=8,'Paraclinicos '!S1091&gt;=25),3,'Paraclinicos '!S1091&lt;12,1,'Paraclinicos '!S1091&lt;21,0,'Paraclinicos '!S1091&lt;25,2)</f>
        <v>0</v>
      </c>
      <c r="W1095" t="str">
        <f>IFERROR(IF(INDEX('BD Demog para scores enalazar'!Y$2:'BD Demog para scores enalazar'!Y$3000,MATCH(Formulas!A1095,'BD Demog para scores enalazar'!A$2:'BD Demog para scores enalazar'!A$3000,0))=1,"SI","NO"),"")</f>
        <v>NO</v>
      </c>
      <c r="X1095" s="9" t="str">
        <f>IFERROR(IF(INDEX('BD Demog para scores enalazar'!AJ$2:'BD Demog para scores enalazar'!AJ$3000,MATCH(Formulas!A1095,'BD Demog para scores enalazar'!A$2:'BD Demog para scores enalazar'!A$3000,0))=1,"SI","NO"),"")</f>
        <v>NO</v>
      </c>
      <c r="Y1095" cm="1">
        <f t="array" ref="Y1095">IF(AND(W1095="NO",X1095="NO"),_xlfn.IFS('Paraclinicos '!K1091&lt;=91,3,'Paraclinicos '!K1091&lt;94,2,'Paraclinicos '!K1091&lt;96,1,'Paraclinicos '!K1091&gt;=96,0),"")</f>
        <v>3</v>
      </c>
      <c r="Z1095" t="str" cm="1">
        <f t="array" ref="Z1095">IF(OR(W1095="SI",X1095="SI"),_xlfn.IFS(OR(AND('Paraclinicos '!K1092&lt;=83),AND('Paraclinicos '!K1092&gt;=97,AA1095=2)),3,OR(AND('Paraclinicos '!K1092&lt;=86),AND('Paraclinicos '!K1092&gt;=94,AA1095=2)),2,OR(AND('Paraclinicos '!K1092&lt;=88),AND('Paraclinicos '!K1092&gt;=92,AA1095=2)),1,OR(AND('Paraclinicos '!K1092&gt;=88,'Paraclinicos '!K1092&lt;=92),AND('Paraclinicos '!K1092&gt;=93,AA1095=0)),0),"")</f>
        <v/>
      </c>
      <c r="AA1095" cm="1">
        <f t="array" ref="AA1095">_xlfn.IFS('Paraclinicos '!E1091="","",'Paraclinicos '!E1091="Oxigeno",2,'Paraclinicos '!E1091="Aire",0)</f>
        <v>2</v>
      </c>
    </row>
    <row r="1096" spans="1:27" x14ac:dyDescent="0.25">
      <c r="A1096">
        <f>'Paraclinicos '!A1092</f>
        <v>311</v>
      </c>
      <c r="B1096" s="3">
        <f>'Paraclinicos '!R1092</f>
        <v>44309</v>
      </c>
      <c r="C1096" cm="1">
        <f t="array" ref="C1096">_xlfn.IFS('Paraclinicos '!Q1092="","",'Paraclinicos '!Q1092&gt;60,3,'Paraclinicos '!Q1092&lt;=60,1)</f>
        <v>1</v>
      </c>
      <c r="D1096" t="str">
        <f>IFERROR(IF(INDEX('BD Demog para scores enalazar'!BC$2:BC$3000,MATCH(Formulas!A1096,'BD Demog para scores enalazar'!A$2:A$3000,0))=0,"SI","NO"),"")</f>
        <v>SI</v>
      </c>
      <c r="E1096" cm="1">
        <f t="array" ref="E1096">_xlfn.IFS(D1096="","",D1096="SI",4,D1096="NO",1)</f>
        <v>4</v>
      </c>
      <c r="F1096" cm="1">
        <f t="array" ref="F1096">_xlfn.IFS('Paraclinicos '!B1092="","",'Paraclinicos '!B1092&gt;1,1,'Paraclinicos '!B1092&lt;=1,3)</f>
        <v>3</v>
      </c>
      <c r="G1096" cm="1">
        <f t="array" ref="G1096">_xlfn.IFS('Paraclinicos '!D1092="","",AND('Paraclinicos '!D1092&gt;=250,'Paraclinicos '!D1092&lt;=500),2,'Paraclinicos '!D1092&gt;500,3,'Paraclinicos '!D1092&lt;250,1)</f>
        <v>2</v>
      </c>
      <c r="H1096" s="50">
        <f t="shared" si="52"/>
        <v>10</v>
      </c>
      <c r="I1096" cm="1">
        <f t="array" ref="I1096">_xlfn.IFS('Paraclinicos '!Q1092="","",'Paraclinicos '!Q1092&gt;=65,1,'Paraclinicos '!Q1092&lt;65,0)</f>
        <v>0</v>
      </c>
      <c r="J1096" cm="1">
        <f t="array" ref="J1096">_xlfn.IFS('Paraclinicos '!I1092="","",'Paraclinicos '!I1092&gt;7,1,'Paraclinicos '!I1092&lt;=7,0)</f>
        <v>1</v>
      </c>
      <c r="K1096" cm="1">
        <f t="array" ref="K1096">_xlfn.IFS('Paraclinicos '!W1092="","",'Paraclinicos '!W1092&lt;=8,1,'Paraclinicos '!W1092&gt;8,0)</f>
        <v>1</v>
      </c>
      <c r="L1096" cm="1">
        <f t="array" ref="L1096">_xlfn.IFS('Paraclinicos '!S1092="","",'Paraclinicos '!S1092&gt;=30,1,'Paraclinicos '!S1092&lt;30,0)</f>
        <v>0</v>
      </c>
      <c r="M1096" cm="1">
        <f t="array" ref="M1096">_xlfn.IFS(OR('Paraclinicos '!T1092="",'Paraclinicos '!U1092=""),"",OR('Paraclinicos '!T1092&lt;=90,'Paraclinicos '!U1092&lt;=60),1,OR('Paraclinicos '!T1092&gt;90,'Paraclinicos '!U1092&gt;60),0)</f>
        <v>0</v>
      </c>
      <c r="N1096" s="45">
        <f t="shared" si="53"/>
        <v>5</v>
      </c>
      <c r="O1096" cm="1">
        <f t="array" ref="O1096">_xlfn.IFS(OR('Paraclinicos '!M1092="",'Paraclinicos '!N1092="",'Paraclinicos '!N1092=0),"",'Paraclinicos '!M1092/'Paraclinicos '!N1092&lt;100,4,'Paraclinicos '!M1092/'Paraclinicos '!N1092&lt;200,3,'Paraclinicos '!M1092/'Paraclinicos '!N1092&lt;300,2,'Paraclinicos '!M1092/'Paraclinicos '!N1092&lt;400,1,'Paraclinicos '!M1092/'Paraclinicos '!N1092&gt;=400,0)</f>
        <v>2</v>
      </c>
      <c r="P1096" cm="1">
        <f t="array" ref="P1096">_xlfn.IFS('Paraclinicos '!C1092="","",'Paraclinicos '!C1092&lt;20,4,'Paraclinicos '!C1092&lt;50,3,'Paraclinicos '!C1092&lt;100,2,'Paraclinicos '!C1092&lt;150,1,'Paraclinicos '!C1092&gt;150,0)</f>
        <v>0</v>
      </c>
      <c r="Q1096" cm="1">
        <f t="array" ref="Q1096">_xlfn.IFS('Paraclinicos '!O1092="","",'Paraclinicos '!O1092&lt;1.2,0,'Paraclinicos '!O1092&lt;2,1,'Paraclinicos '!O1092&lt;3.5,2,'Paraclinicos '!O1092&lt;5,3,'Paraclinicos '!O1092&gt;5,4)</f>
        <v>0</v>
      </c>
      <c r="R1096" t="str" cm="1">
        <f t="array" ref="R1096">_xlfn.IFS('Paraclinicos '!J1092="","",'Paraclinicos '!J1092&lt;1.2,0,'Paraclinicos '!J1092&lt;2,1,'Paraclinicos '!J1092&lt;6,2,'Paraclinicos '!J1092&lt;12,3,'Paraclinicos '!J1092&gt;=12,4)</f>
        <v/>
      </c>
      <c r="S1096" cm="1">
        <f t="array" ref="S1096">_xlfn.IFS('Paraclinicos '!Y1092="","",'Paraclinicos '!Y1092&lt;70,1,'Paraclinicos '!Y1092&gt;=70,0)</f>
        <v>0</v>
      </c>
      <c r="T1096" cm="1">
        <f t="array" ref="T1096">_xlfn.IFS('Paraclinicos '!W1092="","",'Paraclinicos '!W1092&lt;6,4,'Paraclinicos '!W1092&lt;10,3,'Paraclinicos '!W1092&lt;13,2,'Paraclinicos '!W1092&lt;15,1,'Paraclinicos '!W1092=15,0)</f>
        <v>4</v>
      </c>
      <c r="U1096" s="54">
        <f t="shared" si="51"/>
        <v>6</v>
      </c>
      <c r="V1096" cm="1">
        <f t="array" ref="V1096">_xlfn.IFS('Paraclinicos '!S1092="","",OR('Paraclinicos '!S1092&lt;=8,'Paraclinicos '!S1092&gt;=25),3,'Paraclinicos '!S1092&lt;12,1,'Paraclinicos '!S1092&lt;21,0,'Paraclinicos '!S1092&lt;25,2)</f>
        <v>0</v>
      </c>
      <c r="W1096" t="str">
        <f>IFERROR(IF(INDEX('BD Demog para scores enalazar'!Y$2:'BD Demog para scores enalazar'!Y$3000,MATCH(Formulas!A1096,'BD Demog para scores enalazar'!A$2:'BD Demog para scores enalazar'!A$3000,0))=1,"SI","NO"),"")</f>
        <v>NO</v>
      </c>
      <c r="X1096" s="9" t="str">
        <f>IFERROR(IF(INDEX('BD Demog para scores enalazar'!AJ$2:'BD Demog para scores enalazar'!AJ$3000,MATCH(Formulas!A1096,'BD Demog para scores enalazar'!A$2:'BD Demog para scores enalazar'!A$3000,0))=1,"SI","NO"),"")</f>
        <v>NO</v>
      </c>
      <c r="Y1096" cm="1">
        <f t="array" ref="Y1096">IF(AND(W1096="NO",X1096="NO"),_xlfn.IFS('Paraclinicos '!K1092&lt;=91,3,'Paraclinicos '!K1092&lt;94,2,'Paraclinicos '!K1092&lt;96,1,'Paraclinicos '!K1092&gt;=96,0),"")</f>
        <v>3</v>
      </c>
      <c r="Z1096" t="str" cm="1">
        <f t="array" ref="Z1096">IF(OR(W1096="SI",X1096="SI"),_xlfn.IFS(OR(AND('Paraclinicos '!K1093&lt;=83),AND('Paraclinicos '!K1093&gt;=97,AA1096=2)),3,OR(AND('Paraclinicos '!K1093&lt;=86),AND('Paraclinicos '!K1093&gt;=94,AA1096=2)),2,OR(AND('Paraclinicos '!K1093&lt;=88),AND('Paraclinicos '!K1093&gt;=92,AA1096=2)),1,OR(AND('Paraclinicos '!K1093&gt;=88,'Paraclinicos '!K1093&lt;=92),AND('Paraclinicos '!K1093&gt;=93,AA1096=0)),0),"")</f>
        <v/>
      </c>
      <c r="AA1096" cm="1">
        <f t="array" ref="AA1096">_xlfn.IFS('Paraclinicos '!E1092="","",'Paraclinicos '!E1092="Oxigeno",2,'Paraclinicos '!E1092="Aire",0)</f>
        <v>2</v>
      </c>
    </row>
    <row r="1097" spans="1:27" x14ac:dyDescent="0.25">
      <c r="A1097">
        <f>'Paraclinicos '!A1093</f>
        <v>312</v>
      </c>
      <c r="B1097" s="3">
        <f>'Paraclinicos '!R1093</f>
        <v>44292</v>
      </c>
      <c r="C1097" cm="1">
        <f t="array" ref="C1097">_xlfn.IFS('Paraclinicos '!Q1093="","",'Paraclinicos '!Q1093&gt;60,3,'Paraclinicos '!Q1093&lt;=60,1)</f>
        <v>1</v>
      </c>
      <c r="D1097" t="str">
        <f>IFERROR(IF(INDEX('BD Demog para scores enalazar'!BC$2:BC$3000,MATCH(Formulas!A1097,'BD Demog para scores enalazar'!A$2:A$3000,0))=0,"SI","NO"),"")</f>
        <v>SI</v>
      </c>
      <c r="E1097" cm="1">
        <f t="array" ref="E1097">_xlfn.IFS(D1097="","",D1097="SI",4,D1097="NO",1)</f>
        <v>4</v>
      </c>
      <c r="F1097" cm="1">
        <f t="array" ref="F1097">_xlfn.IFS('Paraclinicos '!B1093="","",'Paraclinicos '!B1093&gt;1,1,'Paraclinicos '!B1093&lt;=1,3)</f>
        <v>1</v>
      </c>
      <c r="G1097" cm="1">
        <f t="array" ref="G1097">_xlfn.IFS('Paraclinicos '!D1093="","",AND('Paraclinicos '!D1093&gt;=250,'Paraclinicos '!D1093&lt;=500),2,'Paraclinicos '!D1093&gt;500,3,'Paraclinicos '!D1093&lt;250,1)</f>
        <v>2</v>
      </c>
      <c r="H1097" s="50">
        <f t="shared" si="52"/>
        <v>8</v>
      </c>
      <c r="I1097" cm="1">
        <f t="array" ref="I1097">_xlfn.IFS('Paraclinicos '!Q1093="","",'Paraclinicos '!Q1093&gt;=65,1,'Paraclinicos '!Q1093&lt;65,0)</f>
        <v>0</v>
      </c>
      <c r="J1097" cm="1">
        <f t="array" ref="J1097">_xlfn.IFS('Paraclinicos '!I1093="","",'Paraclinicos '!I1093&gt;7,1,'Paraclinicos '!I1093&lt;=7,0)</f>
        <v>1</v>
      </c>
      <c r="K1097" cm="1">
        <f t="array" ref="K1097">_xlfn.IFS('Paraclinicos '!W1093="","",'Paraclinicos '!W1093&lt;=8,1,'Paraclinicos '!W1093&gt;8,0)</f>
        <v>0</v>
      </c>
      <c r="L1097" cm="1">
        <f t="array" ref="L1097">_xlfn.IFS('Paraclinicos '!S1093="","",'Paraclinicos '!S1093&gt;=30,1,'Paraclinicos '!S1093&lt;30,0)</f>
        <v>0</v>
      </c>
      <c r="M1097" cm="1">
        <f t="array" ref="M1097">_xlfn.IFS(OR('Paraclinicos '!T1093="",'Paraclinicos '!U1093=""),"",OR('Paraclinicos '!T1093&lt;=90,'Paraclinicos '!U1093&lt;=60),1,OR('Paraclinicos '!T1093&gt;90,'Paraclinicos '!U1093&gt;60),0)</f>
        <v>0</v>
      </c>
      <c r="N1097" s="45">
        <f t="shared" si="53"/>
        <v>3</v>
      </c>
      <c r="O1097" cm="1">
        <f t="array" ref="O1097">_xlfn.IFS(OR('Paraclinicos '!M1093="",'Paraclinicos '!N1093="",'Paraclinicos '!N1093=0),"",'Paraclinicos '!M1093/'Paraclinicos '!N1093&lt;100,4,'Paraclinicos '!M1093/'Paraclinicos '!N1093&lt;200,3,'Paraclinicos '!M1093/'Paraclinicos '!N1093&lt;300,2,'Paraclinicos '!M1093/'Paraclinicos '!N1093&lt;400,1,'Paraclinicos '!M1093/'Paraclinicos '!N1093&gt;=400,0)</f>
        <v>1</v>
      </c>
      <c r="P1097" cm="1">
        <f t="array" ref="P1097">_xlfn.IFS('Paraclinicos '!C1093="","",'Paraclinicos '!C1093&lt;20,4,'Paraclinicos '!C1093&lt;50,3,'Paraclinicos '!C1093&lt;100,2,'Paraclinicos '!C1093&lt;150,1,'Paraclinicos '!C1093&gt;150,0)</f>
        <v>0</v>
      </c>
      <c r="Q1097" cm="1">
        <f t="array" ref="Q1097">_xlfn.IFS('Paraclinicos '!O1093="","",'Paraclinicos '!O1093&lt;1.2,0,'Paraclinicos '!O1093&lt;2,1,'Paraclinicos '!O1093&lt;3.5,2,'Paraclinicos '!O1093&lt;5,3,'Paraclinicos '!O1093&gt;5,4)</f>
        <v>0</v>
      </c>
      <c r="R1097" cm="1">
        <f t="array" ref="R1097">_xlfn.IFS('Paraclinicos '!J1093="","",'Paraclinicos '!J1093&lt;1.2,0,'Paraclinicos '!J1093&lt;2,1,'Paraclinicos '!J1093&lt;6,2,'Paraclinicos '!J1093&lt;12,3,'Paraclinicos '!J1093&gt;=12,4)</f>
        <v>0</v>
      </c>
      <c r="S1097" cm="1">
        <f t="array" ref="S1097">_xlfn.IFS('Paraclinicos '!Y1093="","",'Paraclinicos '!Y1093&lt;70,1,'Paraclinicos '!Y1093&gt;=70,0)</f>
        <v>0</v>
      </c>
      <c r="T1097" cm="1">
        <f t="array" ref="T1097">_xlfn.IFS('Paraclinicos '!W1093="","",'Paraclinicos '!W1093&lt;6,4,'Paraclinicos '!W1093&lt;10,3,'Paraclinicos '!W1093&lt;13,2,'Paraclinicos '!W1093&lt;15,1,'Paraclinicos '!W1093=15,0)</f>
        <v>0</v>
      </c>
      <c r="U1097" s="54">
        <f t="shared" si="51"/>
        <v>1</v>
      </c>
      <c r="V1097" cm="1">
        <f t="array" ref="V1097">_xlfn.IFS('Paraclinicos '!S1093="","",OR('Paraclinicos '!S1093&lt;=8,'Paraclinicos '!S1093&gt;=25),3,'Paraclinicos '!S1093&lt;12,1,'Paraclinicos '!S1093&lt;21,0,'Paraclinicos '!S1093&lt;25,2)</f>
        <v>2</v>
      </c>
      <c r="W1097" t="str">
        <f>IFERROR(IF(INDEX('BD Demog para scores enalazar'!Y$2:'BD Demog para scores enalazar'!Y$3000,MATCH(Formulas!A1097,'BD Demog para scores enalazar'!A$2:'BD Demog para scores enalazar'!A$3000,0))=1,"SI","NO"),"")</f>
        <v>NO</v>
      </c>
      <c r="X1097" s="9" t="str">
        <f>IFERROR(IF(INDEX('BD Demog para scores enalazar'!AJ$2:'BD Demog para scores enalazar'!AJ$3000,MATCH(Formulas!A1097,'BD Demog para scores enalazar'!A$2:'BD Demog para scores enalazar'!A$3000,0))=1,"SI","NO"),"")</f>
        <v>NO</v>
      </c>
      <c r="Y1097" cm="1">
        <f t="array" ref="Y1097">IF(AND(W1097="NO",X1097="NO"),_xlfn.IFS('Paraclinicos '!K1093&lt;=91,3,'Paraclinicos '!K1093&lt;94,2,'Paraclinicos '!K1093&lt;96,1,'Paraclinicos '!K1093&gt;=96,0),"")</f>
        <v>0</v>
      </c>
      <c r="Z1097" t="str" cm="1">
        <f t="array" ref="Z1097">IF(OR(W1097="SI",X1097="SI"),_xlfn.IFS(OR(AND('Paraclinicos '!K1094&lt;=83),AND('Paraclinicos '!K1094&gt;=97,AA1097=2)),3,OR(AND('Paraclinicos '!K1094&lt;=86),AND('Paraclinicos '!K1094&gt;=94,AA1097=2)),2,OR(AND('Paraclinicos '!K1094&lt;=88),AND('Paraclinicos '!K1094&gt;=92,AA1097=2)),1,OR(AND('Paraclinicos '!K1094&gt;=88,'Paraclinicos '!K1094&lt;=92),AND('Paraclinicos '!K1094&gt;=93,AA1097=0)),0),"")</f>
        <v/>
      </c>
      <c r="AA1097" cm="1">
        <f t="array" ref="AA1097">_xlfn.IFS('Paraclinicos '!E1093="","",'Paraclinicos '!E1093="Oxigeno",2,'Paraclinicos '!E1093="Aire",0)</f>
        <v>2</v>
      </c>
    </row>
    <row r="1098" spans="1:27" x14ac:dyDescent="0.25">
      <c r="A1098">
        <f>'Paraclinicos '!A1094</f>
        <v>312</v>
      </c>
      <c r="B1098" s="3">
        <f>'Paraclinicos '!R1094</f>
        <v>44298</v>
      </c>
      <c r="C1098" cm="1">
        <f t="array" ref="C1098">_xlfn.IFS('Paraclinicos '!Q1094="","",'Paraclinicos '!Q1094&gt;60,3,'Paraclinicos '!Q1094&lt;=60,1)</f>
        <v>1</v>
      </c>
      <c r="D1098" t="str">
        <f>IFERROR(IF(INDEX('BD Demog para scores enalazar'!BC$2:BC$3000,MATCH(Formulas!A1098,'BD Demog para scores enalazar'!A$2:A$3000,0))=0,"SI","NO"),"")</f>
        <v>SI</v>
      </c>
      <c r="E1098" cm="1">
        <f t="array" ref="E1098">_xlfn.IFS(D1098="","",D1098="SI",4,D1098="NO",1)</f>
        <v>4</v>
      </c>
      <c r="F1098" cm="1">
        <f t="array" ref="F1098">_xlfn.IFS('Paraclinicos '!B1094="","",'Paraclinicos '!B1094&gt;1,1,'Paraclinicos '!B1094&lt;=1,3)</f>
        <v>1</v>
      </c>
      <c r="G1098" t="str" cm="1">
        <f t="array" ref="G1098">_xlfn.IFS('Paraclinicos '!D1094="","",AND('Paraclinicos '!D1094&gt;=250,'Paraclinicos '!D1094&lt;=500),2,'Paraclinicos '!D1094&gt;500,3,'Paraclinicos '!D1094&lt;250,1)</f>
        <v/>
      </c>
      <c r="H1098" s="50">
        <f t="shared" si="52"/>
        <v>6</v>
      </c>
      <c r="I1098" cm="1">
        <f t="array" ref="I1098">_xlfn.IFS('Paraclinicos '!Q1094="","",'Paraclinicos '!Q1094&gt;=65,1,'Paraclinicos '!Q1094&lt;65,0)</f>
        <v>0</v>
      </c>
      <c r="J1098" cm="1">
        <f t="array" ref="J1098">_xlfn.IFS('Paraclinicos '!I1094="","",'Paraclinicos '!I1094&gt;7,1,'Paraclinicos '!I1094&lt;=7,0)</f>
        <v>1</v>
      </c>
      <c r="K1098" cm="1">
        <f t="array" ref="K1098">_xlfn.IFS('Paraclinicos '!W1094="","",'Paraclinicos '!W1094&lt;=8,1,'Paraclinicos '!W1094&gt;8,0)</f>
        <v>0</v>
      </c>
      <c r="L1098" cm="1">
        <f t="array" ref="L1098">_xlfn.IFS('Paraclinicos '!S1094="","",'Paraclinicos '!S1094&gt;=30,1,'Paraclinicos '!S1094&lt;30,0)</f>
        <v>0</v>
      </c>
      <c r="M1098" cm="1">
        <f t="array" ref="M1098">_xlfn.IFS(OR('Paraclinicos '!T1094="",'Paraclinicos '!U1094=""),"",OR('Paraclinicos '!T1094&lt;=90,'Paraclinicos '!U1094&lt;=60),1,OR('Paraclinicos '!T1094&gt;90,'Paraclinicos '!U1094&gt;60),0)</f>
        <v>0</v>
      </c>
      <c r="N1098" s="45">
        <f t="shared" si="53"/>
        <v>2</v>
      </c>
      <c r="O1098" t="str" cm="1">
        <f t="array" ref="O1098">_xlfn.IFS(OR('Paraclinicos '!M1094="",'Paraclinicos '!N1094="",'Paraclinicos '!N1094=0),"",'Paraclinicos '!M1094/'Paraclinicos '!N1094&lt;100,4,'Paraclinicos '!M1094/'Paraclinicos '!N1094&lt;200,3,'Paraclinicos '!M1094/'Paraclinicos '!N1094&lt;300,2,'Paraclinicos '!M1094/'Paraclinicos '!N1094&lt;400,1,'Paraclinicos '!M1094/'Paraclinicos '!N1094&gt;=400,0)</f>
        <v/>
      </c>
      <c r="P1098" cm="1">
        <f t="array" ref="P1098">_xlfn.IFS('Paraclinicos '!C1094="","",'Paraclinicos '!C1094&lt;20,4,'Paraclinicos '!C1094&lt;50,3,'Paraclinicos '!C1094&lt;100,2,'Paraclinicos '!C1094&lt;150,1,'Paraclinicos '!C1094&gt;150,0)</f>
        <v>0</v>
      </c>
      <c r="Q1098" cm="1">
        <f t="array" ref="Q1098">_xlfn.IFS('Paraclinicos '!O1094="","",'Paraclinicos '!O1094&lt;1.2,0,'Paraclinicos '!O1094&lt;2,1,'Paraclinicos '!O1094&lt;3.5,2,'Paraclinicos '!O1094&lt;5,3,'Paraclinicos '!O1094&gt;5,4)</f>
        <v>0</v>
      </c>
      <c r="R1098" cm="1">
        <f t="array" ref="R1098">_xlfn.IFS('Paraclinicos '!J1094="","",'Paraclinicos '!J1094&lt;1.2,0,'Paraclinicos '!J1094&lt;2,1,'Paraclinicos '!J1094&lt;6,2,'Paraclinicos '!J1094&lt;12,3,'Paraclinicos '!J1094&gt;=12,4)</f>
        <v>0</v>
      </c>
      <c r="S1098" cm="1">
        <f t="array" ref="S1098">_xlfn.IFS('Paraclinicos '!Y1094="","",'Paraclinicos '!Y1094&lt;70,1,'Paraclinicos '!Y1094&gt;=70,0)</f>
        <v>0</v>
      </c>
      <c r="T1098" cm="1">
        <f t="array" ref="T1098">_xlfn.IFS('Paraclinicos '!W1094="","",'Paraclinicos '!W1094&lt;6,4,'Paraclinicos '!W1094&lt;10,3,'Paraclinicos '!W1094&lt;13,2,'Paraclinicos '!W1094&lt;15,1,'Paraclinicos '!W1094=15,0)</f>
        <v>0</v>
      </c>
      <c r="U1098" s="54">
        <f t="shared" si="51"/>
        <v>0</v>
      </c>
      <c r="V1098" cm="1">
        <f t="array" ref="V1098">_xlfn.IFS('Paraclinicos '!S1094="","",OR('Paraclinicos '!S1094&lt;=8,'Paraclinicos '!S1094&gt;=25),3,'Paraclinicos '!S1094&lt;12,1,'Paraclinicos '!S1094&lt;21,0,'Paraclinicos '!S1094&lt;25,2)</f>
        <v>0</v>
      </c>
      <c r="W1098" t="str">
        <f>IFERROR(IF(INDEX('BD Demog para scores enalazar'!Y$2:'BD Demog para scores enalazar'!Y$3000,MATCH(Formulas!A1098,'BD Demog para scores enalazar'!A$2:'BD Demog para scores enalazar'!A$3000,0))=1,"SI","NO"),"")</f>
        <v>NO</v>
      </c>
      <c r="X1098" s="9" t="str">
        <f>IFERROR(IF(INDEX('BD Demog para scores enalazar'!AJ$2:'BD Demog para scores enalazar'!AJ$3000,MATCH(Formulas!A1098,'BD Demog para scores enalazar'!A$2:'BD Demog para scores enalazar'!A$3000,0))=1,"SI","NO"),"")</f>
        <v>NO</v>
      </c>
      <c r="Y1098" cm="1">
        <f t="array" ref="Y1098">IF(AND(W1098="NO",X1098="NO"),_xlfn.IFS('Paraclinicos '!K1094&lt;=91,3,'Paraclinicos '!K1094&lt;94,2,'Paraclinicos '!K1094&lt;96,1,'Paraclinicos '!K1094&gt;=96,0),"")</f>
        <v>3</v>
      </c>
      <c r="Z1098" t="str" cm="1">
        <f t="array" ref="Z1098">IF(OR(W1098="SI",X1098="SI"),_xlfn.IFS(OR(AND('Paraclinicos '!K1095&lt;=83),AND('Paraclinicos '!K1095&gt;=97,AA1098=2)),3,OR(AND('Paraclinicos '!K1095&lt;=86),AND('Paraclinicos '!K1095&gt;=94,AA1098=2)),2,OR(AND('Paraclinicos '!K1095&lt;=88),AND('Paraclinicos '!K1095&gt;=92,AA1098=2)),1,OR(AND('Paraclinicos '!K1095&gt;=88,'Paraclinicos '!K1095&lt;=92),AND('Paraclinicos '!K1095&gt;=93,AA1098=0)),0),"")</f>
        <v/>
      </c>
      <c r="AA1098" cm="1">
        <f t="array" ref="AA1098">_xlfn.IFS('Paraclinicos '!E1094="","",'Paraclinicos '!E1094="Oxigeno",2,'Paraclinicos '!E1094="Aire",0)</f>
        <v>2</v>
      </c>
    </row>
    <row r="1099" spans="1:27" x14ac:dyDescent="0.25">
      <c r="A1099">
        <f>'Paraclinicos '!A1095</f>
        <v>312</v>
      </c>
      <c r="B1099" s="3">
        <f>'Paraclinicos '!R1095</f>
        <v>44299</v>
      </c>
      <c r="C1099" cm="1">
        <f t="array" ref="C1099">_xlfn.IFS('Paraclinicos '!Q1095="","",'Paraclinicos '!Q1095&gt;60,3,'Paraclinicos '!Q1095&lt;=60,1)</f>
        <v>1</v>
      </c>
      <c r="D1099" t="str">
        <f>IFERROR(IF(INDEX('BD Demog para scores enalazar'!BC$2:BC$3000,MATCH(Formulas!A1099,'BD Demog para scores enalazar'!A$2:A$3000,0))=0,"SI","NO"),"")</f>
        <v>SI</v>
      </c>
      <c r="E1099" cm="1">
        <f t="array" ref="E1099">_xlfn.IFS(D1099="","",D1099="SI",4,D1099="NO",1)</f>
        <v>4</v>
      </c>
      <c r="F1099" cm="1">
        <f t="array" ref="F1099">_xlfn.IFS('Paraclinicos '!B1095="","",'Paraclinicos '!B1095&gt;1,1,'Paraclinicos '!B1095&lt;=1,3)</f>
        <v>1</v>
      </c>
      <c r="G1099" t="str" cm="1">
        <f t="array" ref="G1099">_xlfn.IFS('Paraclinicos '!D1095="","",AND('Paraclinicos '!D1095&gt;=250,'Paraclinicos '!D1095&lt;=500),2,'Paraclinicos '!D1095&gt;500,3,'Paraclinicos '!D1095&lt;250,1)</f>
        <v/>
      </c>
      <c r="H1099" s="50">
        <f t="shared" si="52"/>
        <v>6</v>
      </c>
      <c r="I1099" cm="1">
        <f t="array" ref="I1099">_xlfn.IFS('Paraclinicos '!Q1095="","",'Paraclinicos '!Q1095&gt;=65,1,'Paraclinicos '!Q1095&lt;65,0)</f>
        <v>0</v>
      </c>
      <c r="J1099" cm="1">
        <f t="array" ref="J1099">_xlfn.IFS('Paraclinicos '!I1095="","",'Paraclinicos '!I1095&gt;7,1,'Paraclinicos '!I1095&lt;=7,0)</f>
        <v>1</v>
      </c>
      <c r="K1099" cm="1">
        <f t="array" ref="K1099">_xlfn.IFS('Paraclinicos '!W1095="","",'Paraclinicos '!W1095&lt;=8,1,'Paraclinicos '!W1095&gt;8,0)</f>
        <v>1</v>
      </c>
      <c r="L1099" cm="1">
        <f t="array" ref="L1099">_xlfn.IFS('Paraclinicos '!S1095="","",'Paraclinicos '!S1095&gt;=30,1,'Paraclinicos '!S1095&lt;30,0)</f>
        <v>0</v>
      </c>
      <c r="M1099" cm="1">
        <f t="array" ref="M1099">_xlfn.IFS(OR('Paraclinicos '!T1095="",'Paraclinicos '!U1095=""),"",OR('Paraclinicos '!T1095&lt;=90,'Paraclinicos '!U1095&lt;=60),1,OR('Paraclinicos '!T1095&gt;90,'Paraclinicos '!U1095&gt;60),0)</f>
        <v>0</v>
      </c>
      <c r="N1099" s="45">
        <f t="shared" si="53"/>
        <v>3</v>
      </c>
      <c r="O1099" cm="1">
        <f t="array" ref="O1099">_xlfn.IFS(OR('Paraclinicos '!M1095="",'Paraclinicos '!N1095="",'Paraclinicos '!N1095=0),"",'Paraclinicos '!M1095/'Paraclinicos '!N1095&lt;100,4,'Paraclinicos '!M1095/'Paraclinicos '!N1095&lt;200,3,'Paraclinicos '!M1095/'Paraclinicos '!N1095&lt;300,2,'Paraclinicos '!M1095/'Paraclinicos '!N1095&lt;400,1,'Paraclinicos '!M1095/'Paraclinicos '!N1095&gt;=400,0)</f>
        <v>3</v>
      </c>
      <c r="P1099" cm="1">
        <f t="array" ref="P1099">_xlfn.IFS('Paraclinicos '!C1095="","",'Paraclinicos '!C1095&lt;20,4,'Paraclinicos '!C1095&lt;50,3,'Paraclinicos '!C1095&lt;100,2,'Paraclinicos '!C1095&lt;150,1,'Paraclinicos '!C1095&gt;150,0)</f>
        <v>0</v>
      </c>
      <c r="Q1099" cm="1">
        <f t="array" ref="Q1099">_xlfn.IFS('Paraclinicos '!O1095="","",'Paraclinicos '!O1095&lt;1.2,0,'Paraclinicos '!O1095&lt;2,1,'Paraclinicos '!O1095&lt;3.5,2,'Paraclinicos '!O1095&lt;5,3,'Paraclinicos '!O1095&gt;5,4)</f>
        <v>0</v>
      </c>
      <c r="R1099" cm="1">
        <f t="array" ref="R1099">_xlfn.IFS('Paraclinicos '!J1095="","",'Paraclinicos '!J1095&lt;1.2,0,'Paraclinicos '!J1095&lt;2,1,'Paraclinicos '!J1095&lt;6,2,'Paraclinicos '!J1095&lt;12,3,'Paraclinicos '!J1095&gt;=12,4)</f>
        <v>0</v>
      </c>
      <c r="S1099" cm="1">
        <f t="array" ref="S1099">_xlfn.IFS('Paraclinicos '!Y1095="","",'Paraclinicos '!Y1095&lt;70,1,'Paraclinicos '!Y1095&gt;=70,0)</f>
        <v>0</v>
      </c>
      <c r="T1099" cm="1">
        <f t="array" ref="T1099">_xlfn.IFS('Paraclinicos '!W1095="","",'Paraclinicos '!W1095&lt;6,4,'Paraclinicos '!W1095&lt;10,3,'Paraclinicos '!W1095&lt;13,2,'Paraclinicos '!W1095&lt;15,1,'Paraclinicos '!W1095=15,0)</f>
        <v>4</v>
      </c>
      <c r="U1099" s="54">
        <f t="shared" si="51"/>
        <v>7</v>
      </c>
      <c r="V1099" cm="1">
        <f t="array" ref="V1099">_xlfn.IFS('Paraclinicos '!S1095="","",OR('Paraclinicos '!S1095&lt;=8,'Paraclinicos '!S1095&gt;=25),3,'Paraclinicos '!S1095&lt;12,1,'Paraclinicos '!S1095&lt;21,0,'Paraclinicos '!S1095&lt;25,2)</f>
        <v>0</v>
      </c>
      <c r="W1099" t="str">
        <f>IFERROR(IF(INDEX('BD Demog para scores enalazar'!Y$2:'BD Demog para scores enalazar'!Y$3000,MATCH(Formulas!A1099,'BD Demog para scores enalazar'!A$2:'BD Demog para scores enalazar'!A$3000,0))=1,"SI","NO"),"")</f>
        <v>NO</v>
      </c>
      <c r="X1099" s="9" t="str">
        <f>IFERROR(IF(INDEX('BD Demog para scores enalazar'!AJ$2:'BD Demog para scores enalazar'!AJ$3000,MATCH(Formulas!A1099,'BD Demog para scores enalazar'!A$2:'BD Demog para scores enalazar'!A$3000,0))=1,"SI","NO"),"")</f>
        <v>NO</v>
      </c>
      <c r="Y1099" cm="1">
        <f t="array" ref="Y1099">IF(AND(W1099="NO",X1099="NO"),_xlfn.IFS('Paraclinicos '!K1095&lt;=91,3,'Paraclinicos '!K1095&lt;94,2,'Paraclinicos '!K1095&lt;96,1,'Paraclinicos '!K1095&gt;=96,0),"")</f>
        <v>3</v>
      </c>
      <c r="Z1099" t="str" cm="1">
        <f t="array" ref="Z1099">IF(OR(W1099="SI",X1099="SI"),_xlfn.IFS(OR(AND('Paraclinicos '!K1096&lt;=83),AND('Paraclinicos '!K1096&gt;=97,AA1099=2)),3,OR(AND('Paraclinicos '!K1096&lt;=86),AND('Paraclinicos '!K1096&gt;=94,AA1099=2)),2,OR(AND('Paraclinicos '!K1096&lt;=88),AND('Paraclinicos '!K1096&gt;=92,AA1099=2)),1,OR(AND('Paraclinicos '!K1096&gt;=88,'Paraclinicos '!K1096&lt;=92),AND('Paraclinicos '!K1096&gt;=93,AA1099=0)),0),"")</f>
        <v/>
      </c>
      <c r="AA1099" cm="1">
        <f t="array" ref="AA1099">_xlfn.IFS('Paraclinicos '!E1095="","",'Paraclinicos '!E1095="Oxigeno",2,'Paraclinicos '!E1095="Aire",0)</f>
        <v>2</v>
      </c>
    </row>
    <row r="1100" spans="1:27" x14ac:dyDescent="0.25">
      <c r="A1100">
        <f>'Paraclinicos '!A1096</f>
        <v>312</v>
      </c>
      <c r="B1100" s="3">
        <f>'Paraclinicos '!R1096</f>
        <v>44299</v>
      </c>
      <c r="C1100" cm="1">
        <f t="array" ref="C1100">_xlfn.IFS('Paraclinicos '!Q1096="","",'Paraclinicos '!Q1096&gt;60,3,'Paraclinicos '!Q1096&lt;=60,1)</f>
        <v>1</v>
      </c>
      <c r="D1100" t="str">
        <f>IFERROR(IF(INDEX('BD Demog para scores enalazar'!BC$2:BC$3000,MATCH(Formulas!A1100,'BD Demog para scores enalazar'!A$2:A$3000,0))=0,"SI","NO"),"")</f>
        <v>SI</v>
      </c>
      <c r="E1100" cm="1">
        <f t="array" ref="E1100">_xlfn.IFS(D1100="","",D1100="SI",4,D1100="NO",1)</f>
        <v>4</v>
      </c>
      <c r="F1100" cm="1">
        <f t="array" ref="F1100">_xlfn.IFS('Paraclinicos '!B1096="","",'Paraclinicos '!B1096&gt;1,1,'Paraclinicos '!B1096&lt;=1,3)</f>
        <v>1</v>
      </c>
      <c r="G1100" cm="1">
        <f t="array" ref="G1100">_xlfn.IFS('Paraclinicos '!D1096="","",AND('Paraclinicos '!D1096&gt;=250,'Paraclinicos '!D1096&lt;=500),2,'Paraclinicos '!D1096&gt;500,3,'Paraclinicos '!D1096&lt;250,1)</f>
        <v>2</v>
      </c>
      <c r="H1100" s="50">
        <f t="shared" si="52"/>
        <v>8</v>
      </c>
      <c r="I1100" cm="1">
        <f t="array" ref="I1100">_xlfn.IFS('Paraclinicos '!Q1096="","",'Paraclinicos '!Q1096&gt;=65,1,'Paraclinicos '!Q1096&lt;65,0)</f>
        <v>0</v>
      </c>
      <c r="J1100" cm="1">
        <f t="array" ref="J1100">_xlfn.IFS('Paraclinicos '!I1096="","",'Paraclinicos '!I1096&gt;7,1,'Paraclinicos '!I1096&lt;=7,0)</f>
        <v>1</v>
      </c>
      <c r="K1100" cm="1">
        <f t="array" ref="K1100">_xlfn.IFS('Paraclinicos '!W1096="","",'Paraclinicos '!W1096&lt;=8,1,'Paraclinicos '!W1096&gt;8,0)</f>
        <v>1</v>
      </c>
      <c r="L1100" cm="1">
        <f t="array" ref="L1100">_xlfn.IFS('Paraclinicos '!S1096="","",'Paraclinicos '!S1096&gt;=30,1,'Paraclinicos '!S1096&lt;30,0)</f>
        <v>0</v>
      </c>
      <c r="M1100" cm="1">
        <f t="array" ref="M1100">_xlfn.IFS(OR('Paraclinicos '!T1096="",'Paraclinicos '!U1096=""),"",OR('Paraclinicos '!T1096&lt;=90,'Paraclinicos '!U1096&lt;=60),1,OR('Paraclinicos '!T1096&gt;90,'Paraclinicos '!U1096&gt;60),0)</f>
        <v>0</v>
      </c>
      <c r="N1100" s="45">
        <f t="shared" si="53"/>
        <v>4</v>
      </c>
      <c r="O1100" cm="1">
        <f t="array" ref="O1100">_xlfn.IFS(OR('Paraclinicos '!M1096="",'Paraclinicos '!N1096="",'Paraclinicos '!N1096=0),"",'Paraclinicos '!M1096/'Paraclinicos '!N1096&lt;100,4,'Paraclinicos '!M1096/'Paraclinicos '!N1096&lt;200,3,'Paraclinicos '!M1096/'Paraclinicos '!N1096&lt;300,2,'Paraclinicos '!M1096/'Paraclinicos '!N1096&lt;400,1,'Paraclinicos '!M1096/'Paraclinicos '!N1096&gt;=400,0)</f>
        <v>1</v>
      </c>
      <c r="P1100" cm="1">
        <f t="array" ref="P1100">_xlfn.IFS('Paraclinicos '!C1096="","",'Paraclinicos '!C1096&lt;20,4,'Paraclinicos '!C1096&lt;50,3,'Paraclinicos '!C1096&lt;100,2,'Paraclinicos '!C1096&lt;150,1,'Paraclinicos '!C1096&gt;150,0)</f>
        <v>0</v>
      </c>
      <c r="Q1100" cm="1">
        <f t="array" ref="Q1100">_xlfn.IFS('Paraclinicos '!O1096="","",'Paraclinicos '!O1096&lt;1.2,0,'Paraclinicos '!O1096&lt;2,1,'Paraclinicos '!O1096&lt;3.5,2,'Paraclinicos '!O1096&lt;5,3,'Paraclinicos '!O1096&gt;5,4)</f>
        <v>0</v>
      </c>
      <c r="R1100" cm="1">
        <f t="array" ref="R1100">_xlfn.IFS('Paraclinicos '!J1096="","",'Paraclinicos '!J1096&lt;1.2,0,'Paraclinicos '!J1096&lt;2,1,'Paraclinicos '!J1096&lt;6,2,'Paraclinicos '!J1096&lt;12,3,'Paraclinicos '!J1096&gt;=12,4)</f>
        <v>0</v>
      </c>
      <c r="S1100" cm="1">
        <f t="array" ref="S1100">_xlfn.IFS('Paraclinicos '!Y1096="","",'Paraclinicos '!Y1096&lt;70,1,'Paraclinicos '!Y1096&gt;=70,0)</f>
        <v>0</v>
      </c>
      <c r="T1100" cm="1">
        <f t="array" ref="T1100">_xlfn.IFS('Paraclinicos '!W1096="","",'Paraclinicos '!W1096&lt;6,4,'Paraclinicos '!W1096&lt;10,3,'Paraclinicos '!W1096&lt;13,2,'Paraclinicos '!W1096&lt;15,1,'Paraclinicos '!W1096=15,0)</f>
        <v>4</v>
      </c>
      <c r="U1100" s="54">
        <f t="shared" si="51"/>
        <v>5</v>
      </c>
      <c r="V1100" cm="1">
        <f t="array" ref="V1100">_xlfn.IFS('Paraclinicos '!S1096="","",OR('Paraclinicos '!S1096&lt;=8,'Paraclinicos '!S1096&gt;=25),3,'Paraclinicos '!S1096&lt;12,1,'Paraclinicos '!S1096&lt;21,0,'Paraclinicos '!S1096&lt;25,2)</f>
        <v>0</v>
      </c>
      <c r="W1100" t="str">
        <f>IFERROR(IF(INDEX('BD Demog para scores enalazar'!Y$2:'BD Demog para scores enalazar'!Y$3000,MATCH(Formulas!A1100,'BD Demog para scores enalazar'!A$2:'BD Demog para scores enalazar'!A$3000,0))=1,"SI","NO"),"")</f>
        <v>NO</v>
      </c>
      <c r="X1100" s="9" t="str">
        <f>IFERROR(IF(INDEX('BD Demog para scores enalazar'!AJ$2:'BD Demog para scores enalazar'!AJ$3000,MATCH(Formulas!A1100,'BD Demog para scores enalazar'!A$2:'BD Demog para scores enalazar'!A$3000,0))=1,"SI","NO"),"")</f>
        <v>NO</v>
      </c>
      <c r="Y1100" cm="1">
        <f t="array" ref="Y1100">IF(AND(W1100="NO",X1100="NO"),_xlfn.IFS('Paraclinicos '!K1096&lt;=91,3,'Paraclinicos '!K1096&lt;94,2,'Paraclinicos '!K1096&lt;96,1,'Paraclinicos '!K1096&gt;=96,0),"")</f>
        <v>1</v>
      </c>
      <c r="Z1100" t="str" cm="1">
        <f t="array" ref="Z1100">IF(OR(W1100="SI",X1100="SI"),_xlfn.IFS(OR(AND('Paraclinicos '!K1097&lt;=83),AND('Paraclinicos '!K1097&gt;=97,AA1100=2)),3,OR(AND('Paraclinicos '!K1097&lt;=86),AND('Paraclinicos '!K1097&gt;=94,AA1100=2)),2,OR(AND('Paraclinicos '!K1097&lt;=88),AND('Paraclinicos '!K1097&gt;=92,AA1100=2)),1,OR(AND('Paraclinicos '!K1097&gt;=88,'Paraclinicos '!K1097&lt;=92),AND('Paraclinicos '!K1097&gt;=93,AA1100=0)),0),"")</f>
        <v/>
      </c>
      <c r="AA1100" cm="1">
        <f t="array" ref="AA1100">_xlfn.IFS('Paraclinicos '!E1096="","",'Paraclinicos '!E1096="Oxigeno",2,'Paraclinicos '!E1096="Aire",0)</f>
        <v>2</v>
      </c>
    </row>
    <row r="1101" spans="1:27" x14ac:dyDescent="0.25">
      <c r="A1101">
        <f>'Paraclinicos '!A1097</f>
        <v>312</v>
      </c>
      <c r="B1101" s="3">
        <f>'Paraclinicos '!R1097</f>
        <v>44301</v>
      </c>
      <c r="C1101" cm="1">
        <f t="array" ref="C1101">_xlfn.IFS('Paraclinicos '!Q1097="","",'Paraclinicos '!Q1097&gt;60,3,'Paraclinicos '!Q1097&lt;=60,1)</f>
        <v>1</v>
      </c>
      <c r="D1101" t="str">
        <f>IFERROR(IF(INDEX('BD Demog para scores enalazar'!BC$2:BC$3000,MATCH(Formulas!A1101,'BD Demog para scores enalazar'!A$2:A$3000,0))=0,"SI","NO"),"")</f>
        <v>SI</v>
      </c>
      <c r="E1101" cm="1">
        <f t="array" ref="E1101">_xlfn.IFS(D1101="","",D1101="SI",4,D1101="NO",1)</f>
        <v>4</v>
      </c>
      <c r="F1101" cm="1">
        <f t="array" ref="F1101">_xlfn.IFS('Paraclinicos '!B1097="","",'Paraclinicos '!B1097&gt;1,1,'Paraclinicos '!B1097&lt;=1,3)</f>
        <v>1</v>
      </c>
      <c r="G1101" cm="1">
        <f t="array" ref="G1101">_xlfn.IFS('Paraclinicos '!D1097="","",AND('Paraclinicos '!D1097&gt;=250,'Paraclinicos '!D1097&lt;=500),2,'Paraclinicos '!D1097&gt;500,3,'Paraclinicos '!D1097&lt;250,1)</f>
        <v>2</v>
      </c>
      <c r="H1101" s="50">
        <f t="shared" si="52"/>
        <v>8</v>
      </c>
      <c r="I1101" cm="1">
        <f t="array" ref="I1101">_xlfn.IFS('Paraclinicos '!Q1097="","",'Paraclinicos '!Q1097&gt;=65,1,'Paraclinicos '!Q1097&lt;65,0)</f>
        <v>0</v>
      </c>
      <c r="J1101" cm="1">
        <f t="array" ref="J1101">_xlfn.IFS('Paraclinicos '!I1097="","",'Paraclinicos '!I1097&gt;7,1,'Paraclinicos '!I1097&lt;=7,0)</f>
        <v>1</v>
      </c>
      <c r="K1101" cm="1">
        <f t="array" ref="K1101">_xlfn.IFS('Paraclinicos '!W1097="","",'Paraclinicos '!W1097&lt;=8,1,'Paraclinicos '!W1097&gt;8,0)</f>
        <v>0</v>
      </c>
      <c r="L1101" cm="1">
        <f t="array" ref="L1101">_xlfn.IFS('Paraclinicos '!S1097="","",'Paraclinicos '!S1097&gt;=30,1,'Paraclinicos '!S1097&lt;30,0)</f>
        <v>0</v>
      </c>
      <c r="M1101" cm="1">
        <f t="array" ref="M1101">_xlfn.IFS(OR('Paraclinicos '!T1097="",'Paraclinicos '!U1097=""),"",OR('Paraclinicos '!T1097&lt;=90,'Paraclinicos '!U1097&lt;=60),1,OR('Paraclinicos '!T1097&gt;90,'Paraclinicos '!U1097&gt;60),0)</f>
        <v>0</v>
      </c>
      <c r="N1101" s="45">
        <f t="shared" si="53"/>
        <v>3</v>
      </c>
      <c r="O1101" cm="1">
        <f t="array" ref="O1101">_xlfn.IFS(OR('Paraclinicos '!M1097="",'Paraclinicos '!N1097="",'Paraclinicos '!N1097=0),"",'Paraclinicos '!M1097/'Paraclinicos '!N1097&lt;100,4,'Paraclinicos '!M1097/'Paraclinicos '!N1097&lt;200,3,'Paraclinicos '!M1097/'Paraclinicos '!N1097&lt;300,2,'Paraclinicos '!M1097/'Paraclinicos '!N1097&lt;400,1,'Paraclinicos '!M1097/'Paraclinicos '!N1097&gt;=400,0)</f>
        <v>2</v>
      </c>
      <c r="P1101" cm="1">
        <f t="array" ref="P1101">_xlfn.IFS('Paraclinicos '!C1097="","",'Paraclinicos '!C1097&lt;20,4,'Paraclinicos '!C1097&lt;50,3,'Paraclinicos '!C1097&lt;100,2,'Paraclinicos '!C1097&lt;150,1,'Paraclinicos '!C1097&gt;150,0)</f>
        <v>0</v>
      </c>
      <c r="Q1101" cm="1">
        <f t="array" ref="Q1101">_xlfn.IFS('Paraclinicos '!O1097="","",'Paraclinicos '!O1097&lt;1.2,0,'Paraclinicos '!O1097&lt;2,1,'Paraclinicos '!O1097&lt;3.5,2,'Paraclinicos '!O1097&lt;5,3,'Paraclinicos '!O1097&gt;5,4)</f>
        <v>0</v>
      </c>
      <c r="R1101" cm="1">
        <f t="array" ref="R1101">_xlfn.IFS('Paraclinicos '!J1097="","",'Paraclinicos '!J1097&lt;1.2,0,'Paraclinicos '!J1097&lt;2,1,'Paraclinicos '!J1097&lt;6,2,'Paraclinicos '!J1097&lt;12,3,'Paraclinicos '!J1097&gt;=12,4)</f>
        <v>0</v>
      </c>
      <c r="S1101" cm="1">
        <f t="array" ref="S1101">_xlfn.IFS('Paraclinicos '!Y1097="","",'Paraclinicos '!Y1097&lt;70,1,'Paraclinicos '!Y1097&gt;=70,0)</f>
        <v>0</v>
      </c>
      <c r="T1101" cm="1">
        <f t="array" ref="T1101">_xlfn.IFS('Paraclinicos '!W1097="","",'Paraclinicos '!W1097&lt;6,4,'Paraclinicos '!W1097&lt;10,3,'Paraclinicos '!W1097&lt;13,2,'Paraclinicos '!W1097&lt;15,1,'Paraclinicos '!W1097=15,0)</f>
        <v>0</v>
      </c>
      <c r="U1101" s="54">
        <f t="shared" si="51"/>
        <v>2</v>
      </c>
      <c r="V1101" cm="1">
        <f t="array" ref="V1101">_xlfn.IFS('Paraclinicos '!S1097="","",OR('Paraclinicos '!S1097&lt;=8,'Paraclinicos '!S1097&gt;=25),3,'Paraclinicos '!S1097&lt;12,1,'Paraclinicos '!S1097&lt;21,0,'Paraclinicos '!S1097&lt;25,2)</f>
        <v>0</v>
      </c>
      <c r="W1101" t="str">
        <f>IFERROR(IF(INDEX('BD Demog para scores enalazar'!Y$2:'BD Demog para scores enalazar'!Y$3000,MATCH(Formulas!A1101,'BD Demog para scores enalazar'!A$2:'BD Demog para scores enalazar'!A$3000,0))=1,"SI","NO"),"")</f>
        <v>NO</v>
      </c>
      <c r="X1101" s="9" t="str">
        <f>IFERROR(IF(INDEX('BD Demog para scores enalazar'!AJ$2:'BD Demog para scores enalazar'!AJ$3000,MATCH(Formulas!A1101,'BD Demog para scores enalazar'!A$2:'BD Demog para scores enalazar'!A$3000,0))=1,"SI","NO"),"")</f>
        <v>NO</v>
      </c>
      <c r="Y1101" cm="1">
        <f t="array" ref="Y1101">IF(AND(W1101="NO",X1101="NO"),_xlfn.IFS('Paraclinicos '!K1097&lt;=91,3,'Paraclinicos '!K1097&lt;94,2,'Paraclinicos '!K1097&lt;96,1,'Paraclinicos '!K1097&gt;=96,0),"")</f>
        <v>3</v>
      </c>
      <c r="Z1101" t="str" cm="1">
        <f t="array" ref="Z1101">IF(OR(W1101="SI",X1101="SI"),_xlfn.IFS(OR(AND('Paraclinicos '!K1098&lt;=83),AND('Paraclinicos '!K1098&gt;=97,AA1101=2)),3,OR(AND('Paraclinicos '!K1098&lt;=86),AND('Paraclinicos '!K1098&gt;=94,AA1101=2)),2,OR(AND('Paraclinicos '!K1098&lt;=88),AND('Paraclinicos '!K1098&gt;=92,AA1101=2)),1,OR(AND('Paraclinicos '!K1098&gt;=88,'Paraclinicos '!K1098&lt;=92),AND('Paraclinicos '!K1098&gt;=93,AA1101=0)),0),"")</f>
        <v/>
      </c>
      <c r="AA1101" cm="1">
        <f t="array" ref="AA1101">_xlfn.IFS('Paraclinicos '!E1097="","",'Paraclinicos '!E1097="Oxigeno",2,'Paraclinicos '!E1097="Aire",0)</f>
        <v>2</v>
      </c>
    </row>
    <row r="1102" spans="1:27" x14ac:dyDescent="0.25">
      <c r="A1102">
        <f>'Paraclinicos '!A1098</f>
        <v>312</v>
      </c>
      <c r="B1102" s="3">
        <f>'Paraclinicos '!R1098</f>
        <v>44303</v>
      </c>
      <c r="C1102" cm="1">
        <f t="array" ref="C1102">_xlfn.IFS('Paraclinicos '!Q1098="","",'Paraclinicos '!Q1098&gt;60,3,'Paraclinicos '!Q1098&lt;=60,1)</f>
        <v>1</v>
      </c>
      <c r="D1102" t="str">
        <f>IFERROR(IF(INDEX('BD Demog para scores enalazar'!BC$2:BC$3000,MATCH(Formulas!A1102,'BD Demog para scores enalazar'!A$2:A$3000,0))=0,"SI","NO"),"")</f>
        <v>SI</v>
      </c>
      <c r="E1102" cm="1">
        <f t="array" ref="E1102">_xlfn.IFS(D1102="","",D1102="SI",4,D1102="NO",1)</f>
        <v>4</v>
      </c>
      <c r="F1102" cm="1">
        <f t="array" ref="F1102">_xlfn.IFS('Paraclinicos '!B1098="","",'Paraclinicos '!B1098&gt;1,1,'Paraclinicos '!B1098&lt;=1,3)</f>
        <v>1</v>
      </c>
      <c r="G1102" cm="1">
        <f t="array" ref="G1102">_xlfn.IFS('Paraclinicos '!D1098="","",AND('Paraclinicos '!D1098&gt;=250,'Paraclinicos '!D1098&lt;=500),2,'Paraclinicos '!D1098&gt;500,3,'Paraclinicos '!D1098&lt;250,1)</f>
        <v>2</v>
      </c>
      <c r="H1102" s="50">
        <f t="shared" si="52"/>
        <v>8</v>
      </c>
      <c r="I1102" cm="1">
        <f t="array" ref="I1102">_xlfn.IFS('Paraclinicos '!Q1098="","",'Paraclinicos '!Q1098&gt;=65,1,'Paraclinicos '!Q1098&lt;65,0)</f>
        <v>0</v>
      </c>
      <c r="J1102" cm="1">
        <f t="array" ref="J1102">_xlfn.IFS('Paraclinicos '!I1098="","",'Paraclinicos '!I1098&gt;7,1,'Paraclinicos '!I1098&lt;=7,0)</f>
        <v>1</v>
      </c>
      <c r="K1102" cm="1">
        <f t="array" ref="K1102">_xlfn.IFS('Paraclinicos '!W1098="","",'Paraclinicos '!W1098&lt;=8,1,'Paraclinicos '!W1098&gt;8,0)</f>
        <v>1</v>
      </c>
      <c r="L1102" cm="1">
        <f t="array" ref="L1102">_xlfn.IFS('Paraclinicos '!S1098="","",'Paraclinicos '!S1098&gt;=30,1,'Paraclinicos '!S1098&lt;30,0)</f>
        <v>0</v>
      </c>
      <c r="M1102" cm="1">
        <f t="array" ref="M1102">_xlfn.IFS(OR('Paraclinicos '!T1098="",'Paraclinicos '!U1098=""),"",OR('Paraclinicos '!T1098&lt;=90,'Paraclinicos '!U1098&lt;=60),1,OR('Paraclinicos '!T1098&gt;90,'Paraclinicos '!U1098&gt;60),0)</f>
        <v>0</v>
      </c>
      <c r="N1102" s="45">
        <f t="shared" si="53"/>
        <v>3</v>
      </c>
      <c r="O1102" cm="1">
        <f t="array" ref="O1102">_xlfn.IFS(OR('Paraclinicos '!M1098="",'Paraclinicos '!N1098="",'Paraclinicos '!N1098=0),"",'Paraclinicos '!M1098/'Paraclinicos '!N1098&lt;100,4,'Paraclinicos '!M1098/'Paraclinicos '!N1098&lt;200,3,'Paraclinicos '!M1098/'Paraclinicos '!N1098&lt;300,2,'Paraclinicos '!M1098/'Paraclinicos '!N1098&lt;400,1,'Paraclinicos '!M1098/'Paraclinicos '!N1098&gt;=400,0)</f>
        <v>2</v>
      </c>
      <c r="P1102" cm="1">
        <f t="array" ref="P1102">_xlfn.IFS('Paraclinicos '!C1098="","",'Paraclinicos '!C1098&lt;20,4,'Paraclinicos '!C1098&lt;50,3,'Paraclinicos '!C1098&lt;100,2,'Paraclinicos '!C1098&lt;150,1,'Paraclinicos '!C1098&gt;150,0)</f>
        <v>0</v>
      </c>
      <c r="Q1102" cm="1">
        <f t="array" ref="Q1102">_xlfn.IFS('Paraclinicos '!O1098="","",'Paraclinicos '!O1098&lt;1.2,0,'Paraclinicos '!O1098&lt;2,1,'Paraclinicos '!O1098&lt;3.5,2,'Paraclinicos '!O1098&lt;5,3,'Paraclinicos '!O1098&gt;5,4)</f>
        <v>0</v>
      </c>
      <c r="R1102" cm="1">
        <f t="array" ref="R1102">_xlfn.IFS('Paraclinicos '!J1098="","",'Paraclinicos '!J1098&lt;1.2,0,'Paraclinicos '!J1098&lt;2,1,'Paraclinicos '!J1098&lt;6,2,'Paraclinicos '!J1098&lt;12,3,'Paraclinicos '!J1098&gt;=12,4)</f>
        <v>0</v>
      </c>
      <c r="S1102" cm="1">
        <f t="array" ref="S1102">_xlfn.IFS('Paraclinicos '!Y1098="","",'Paraclinicos '!Y1098&lt;70,1,'Paraclinicos '!Y1098&gt;=70,0)</f>
        <v>0</v>
      </c>
      <c r="T1102" cm="1">
        <f t="array" ref="T1102">_xlfn.IFS('Paraclinicos '!W1098="","",'Paraclinicos '!W1098&lt;6,4,'Paraclinicos '!W1098&lt;10,3,'Paraclinicos '!W1098&lt;13,2,'Paraclinicos '!W1098&lt;15,1,'Paraclinicos '!W1098=15,0)</f>
        <v>4</v>
      </c>
      <c r="U1102" s="54">
        <f t="shared" si="51"/>
        <v>6</v>
      </c>
      <c r="V1102" cm="1">
        <f t="array" ref="V1102">_xlfn.IFS('Paraclinicos '!S1098="","",OR('Paraclinicos '!S1098&lt;=8,'Paraclinicos '!S1098&gt;=25),3,'Paraclinicos '!S1098&lt;12,1,'Paraclinicos '!S1098&lt;21,0,'Paraclinicos '!S1098&lt;25,2)</f>
        <v>2</v>
      </c>
      <c r="W1102" t="str">
        <f>IFERROR(IF(INDEX('BD Demog para scores enalazar'!Y$2:'BD Demog para scores enalazar'!Y$3000,MATCH(Formulas!A1102,'BD Demog para scores enalazar'!A$2:'BD Demog para scores enalazar'!A$3000,0))=1,"SI","NO"),"")</f>
        <v>NO</v>
      </c>
      <c r="X1102" s="9" t="str">
        <f>IFERROR(IF(INDEX('BD Demog para scores enalazar'!AJ$2:'BD Demog para scores enalazar'!AJ$3000,MATCH(Formulas!A1102,'BD Demog para scores enalazar'!A$2:'BD Demog para scores enalazar'!A$3000,0))=1,"SI","NO"),"")</f>
        <v>NO</v>
      </c>
      <c r="Y1102" cm="1">
        <f t="array" ref="Y1102">IF(AND(W1102="NO",X1102="NO"),_xlfn.IFS('Paraclinicos '!K1098&lt;=91,3,'Paraclinicos '!K1098&lt;94,2,'Paraclinicos '!K1098&lt;96,1,'Paraclinicos '!K1098&gt;=96,0),"")</f>
        <v>3</v>
      </c>
      <c r="Z1102" t="str" cm="1">
        <f t="array" ref="Z1102">IF(OR(W1102="SI",X1102="SI"),_xlfn.IFS(OR(AND('Paraclinicos '!K1099&lt;=83),AND('Paraclinicos '!K1099&gt;=97,AA1102=2)),3,OR(AND('Paraclinicos '!K1099&lt;=86),AND('Paraclinicos '!K1099&gt;=94,AA1102=2)),2,OR(AND('Paraclinicos '!K1099&lt;=88),AND('Paraclinicos '!K1099&gt;=92,AA1102=2)),1,OR(AND('Paraclinicos '!K1099&gt;=88,'Paraclinicos '!K1099&lt;=92),AND('Paraclinicos '!K1099&gt;=93,AA1102=0)),0),"")</f>
        <v/>
      </c>
      <c r="AA1102" cm="1">
        <f t="array" ref="AA1102">_xlfn.IFS('Paraclinicos '!E1098="","",'Paraclinicos '!E1098="Oxigeno",2,'Paraclinicos '!E1098="Aire",0)</f>
        <v>2</v>
      </c>
    </row>
    <row r="1103" spans="1:27" x14ac:dyDescent="0.25">
      <c r="A1103">
        <f>'Paraclinicos '!A1099</f>
        <v>312</v>
      </c>
      <c r="B1103" s="3">
        <f>'Paraclinicos '!R1099</f>
        <v>44305</v>
      </c>
      <c r="C1103" cm="1">
        <f t="array" ref="C1103">_xlfn.IFS('Paraclinicos '!Q1099="","",'Paraclinicos '!Q1099&gt;60,3,'Paraclinicos '!Q1099&lt;=60,1)</f>
        <v>1</v>
      </c>
      <c r="D1103" t="str">
        <f>IFERROR(IF(INDEX('BD Demog para scores enalazar'!BC$2:BC$3000,MATCH(Formulas!A1103,'BD Demog para scores enalazar'!A$2:A$3000,0))=0,"SI","NO"),"")</f>
        <v>SI</v>
      </c>
      <c r="E1103" cm="1">
        <f t="array" ref="E1103">_xlfn.IFS(D1103="","",D1103="SI",4,D1103="NO",1)</f>
        <v>4</v>
      </c>
      <c r="F1103" cm="1">
        <f t="array" ref="F1103">_xlfn.IFS('Paraclinicos '!B1099="","",'Paraclinicos '!B1099&gt;1,1,'Paraclinicos '!B1099&lt;=1,3)</f>
        <v>1</v>
      </c>
      <c r="G1103" cm="1">
        <f t="array" ref="G1103">_xlfn.IFS('Paraclinicos '!D1099="","",AND('Paraclinicos '!D1099&gt;=250,'Paraclinicos '!D1099&lt;=500),2,'Paraclinicos '!D1099&gt;500,3,'Paraclinicos '!D1099&lt;250,1)</f>
        <v>2</v>
      </c>
      <c r="H1103" s="50">
        <f t="shared" si="52"/>
        <v>8</v>
      </c>
      <c r="I1103" cm="1">
        <f t="array" ref="I1103">_xlfn.IFS('Paraclinicos '!Q1099="","",'Paraclinicos '!Q1099&gt;=65,1,'Paraclinicos '!Q1099&lt;65,0)</f>
        <v>0</v>
      </c>
      <c r="J1103" cm="1">
        <f t="array" ref="J1103">_xlfn.IFS('Paraclinicos '!I1099="","",'Paraclinicos '!I1099&gt;7,1,'Paraclinicos '!I1099&lt;=7,0)</f>
        <v>1</v>
      </c>
      <c r="K1103" cm="1">
        <f t="array" ref="K1103">_xlfn.IFS('Paraclinicos '!W1099="","",'Paraclinicos '!W1099&lt;=8,1,'Paraclinicos '!W1099&gt;8,0)</f>
        <v>1</v>
      </c>
      <c r="L1103" cm="1">
        <f t="array" ref="L1103">_xlfn.IFS('Paraclinicos '!S1099="","",'Paraclinicos '!S1099&gt;=30,1,'Paraclinicos '!S1099&lt;30,0)</f>
        <v>0</v>
      </c>
      <c r="M1103" cm="1">
        <f t="array" ref="M1103">_xlfn.IFS(OR('Paraclinicos '!T1099="",'Paraclinicos '!U1099=""),"",OR('Paraclinicos '!T1099&lt;=90,'Paraclinicos '!U1099&lt;=60),1,OR('Paraclinicos '!T1099&gt;90,'Paraclinicos '!U1099&gt;60),0)</f>
        <v>0</v>
      </c>
      <c r="N1103" s="45">
        <f t="shared" si="53"/>
        <v>4</v>
      </c>
      <c r="O1103" cm="1">
        <f t="array" ref="O1103">_xlfn.IFS(OR('Paraclinicos '!M1099="",'Paraclinicos '!N1099="",'Paraclinicos '!N1099=0),"",'Paraclinicos '!M1099/'Paraclinicos '!N1099&lt;100,4,'Paraclinicos '!M1099/'Paraclinicos '!N1099&lt;200,3,'Paraclinicos '!M1099/'Paraclinicos '!N1099&lt;300,2,'Paraclinicos '!M1099/'Paraclinicos '!N1099&lt;400,1,'Paraclinicos '!M1099/'Paraclinicos '!N1099&gt;=400,0)</f>
        <v>3</v>
      </c>
      <c r="P1103" cm="1">
        <f t="array" ref="P1103">_xlfn.IFS('Paraclinicos '!C1099="","",'Paraclinicos '!C1099&lt;20,4,'Paraclinicos '!C1099&lt;50,3,'Paraclinicos '!C1099&lt;100,2,'Paraclinicos '!C1099&lt;150,1,'Paraclinicos '!C1099&gt;150,0)</f>
        <v>0</v>
      </c>
      <c r="Q1103" cm="1">
        <f t="array" ref="Q1103">_xlfn.IFS('Paraclinicos '!O1099="","",'Paraclinicos '!O1099&lt;1.2,0,'Paraclinicos '!O1099&lt;2,1,'Paraclinicos '!O1099&lt;3.5,2,'Paraclinicos '!O1099&lt;5,3,'Paraclinicos '!O1099&gt;5,4)</f>
        <v>0</v>
      </c>
      <c r="R1103" cm="1">
        <f t="array" ref="R1103">_xlfn.IFS('Paraclinicos '!J1099="","",'Paraclinicos '!J1099&lt;1.2,0,'Paraclinicos '!J1099&lt;2,1,'Paraclinicos '!J1099&lt;6,2,'Paraclinicos '!J1099&lt;12,3,'Paraclinicos '!J1099&gt;=12,4)</f>
        <v>0</v>
      </c>
      <c r="S1103" cm="1">
        <f t="array" ref="S1103">_xlfn.IFS('Paraclinicos '!Y1099="","",'Paraclinicos '!Y1099&lt;70,1,'Paraclinicos '!Y1099&gt;=70,0)</f>
        <v>0</v>
      </c>
      <c r="T1103" cm="1">
        <f t="array" ref="T1103">_xlfn.IFS('Paraclinicos '!W1099="","",'Paraclinicos '!W1099&lt;6,4,'Paraclinicos '!W1099&lt;10,3,'Paraclinicos '!W1099&lt;13,2,'Paraclinicos '!W1099&lt;15,1,'Paraclinicos '!W1099=15,0)</f>
        <v>4</v>
      </c>
      <c r="U1103" s="54">
        <f t="shared" si="51"/>
        <v>7</v>
      </c>
      <c r="V1103" cm="1">
        <f t="array" ref="V1103">_xlfn.IFS('Paraclinicos '!S1099="","",OR('Paraclinicos '!S1099&lt;=8,'Paraclinicos '!S1099&gt;=25),3,'Paraclinicos '!S1099&lt;12,1,'Paraclinicos '!S1099&lt;21,0,'Paraclinicos '!S1099&lt;25,2)</f>
        <v>0</v>
      </c>
      <c r="W1103" t="str">
        <f>IFERROR(IF(INDEX('BD Demog para scores enalazar'!Y$2:'BD Demog para scores enalazar'!Y$3000,MATCH(Formulas!A1103,'BD Demog para scores enalazar'!A$2:'BD Demog para scores enalazar'!A$3000,0))=1,"SI","NO"),"")</f>
        <v>NO</v>
      </c>
      <c r="X1103" s="9" t="str">
        <f>IFERROR(IF(INDEX('BD Demog para scores enalazar'!AJ$2:'BD Demog para scores enalazar'!AJ$3000,MATCH(Formulas!A1103,'BD Demog para scores enalazar'!A$2:'BD Demog para scores enalazar'!A$3000,0))=1,"SI","NO"),"")</f>
        <v>NO</v>
      </c>
      <c r="Y1103" cm="1">
        <f t="array" ref="Y1103">IF(AND(W1103="NO",X1103="NO"),_xlfn.IFS('Paraclinicos '!K1099&lt;=91,3,'Paraclinicos '!K1099&lt;94,2,'Paraclinicos '!K1099&lt;96,1,'Paraclinicos '!K1099&gt;=96,0),"")</f>
        <v>3</v>
      </c>
      <c r="Z1103" t="str" cm="1">
        <f t="array" ref="Z1103">IF(OR(W1103="SI",X1103="SI"),_xlfn.IFS(OR(AND('Paraclinicos '!K1100&lt;=83),AND('Paraclinicos '!K1100&gt;=97,AA1103=2)),3,OR(AND('Paraclinicos '!K1100&lt;=86),AND('Paraclinicos '!K1100&gt;=94,AA1103=2)),2,OR(AND('Paraclinicos '!K1100&lt;=88),AND('Paraclinicos '!K1100&gt;=92,AA1103=2)),1,OR(AND('Paraclinicos '!K1100&gt;=88,'Paraclinicos '!K1100&lt;=92),AND('Paraclinicos '!K1100&gt;=93,AA1103=0)),0),"")</f>
        <v/>
      </c>
      <c r="AA1103" cm="1">
        <f t="array" ref="AA1103">_xlfn.IFS('Paraclinicos '!E1099="","",'Paraclinicos '!E1099="Oxigeno",2,'Paraclinicos '!E1099="Aire",0)</f>
        <v>2</v>
      </c>
    </row>
    <row r="1104" spans="1:27" x14ac:dyDescent="0.25">
      <c r="A1104">
        <f>'Paraclinicos '!A1100</f>
        <v>312</v>
      </c>
      <c r="B1104" s="3">
        <f>'Paraclinicos '!R1100</f>
        <v>44305</v>
      </c>
      <c r="C1104" cm="1">
        <f t="array" ref="C1104">_xlfn.IFS('Paraclinicos '!Q1100="","",'Paraclinicos '!Q1100&gt;60,3,'Paraclinicos '!Q1100&lt;=60,1)</f>
        <v>1</v>
      </c>
      <c r="D1104" t="str">
        <f>IFERROR(IF(INDEX('BD Demog para scores enalazar'!BC$2:BC$3000,MATCH(Formulas!A1104,'BD Demog para scores enalazar'!A$2:A$3000,0))=0,"SI","NO"),"")</f>
        <v>SI</v>
      </c>
      <c r="E1104" cm="1">
        <f t="array" ref="E1104">_xlfn.IFS(D1104="","",D1104="SI",4,D1104="NO",1)</f>
        <v>4</v>
      </c>
      <c r="F1104" cm="1">
        <f t="array" ref="F1104">_xlfn.IFS('Paraclinicos '!B1100="","",'Paraclinicos '!B1100&gt;1,1,'Paraclinicos '!B1100&lt;=1,3)</f>
        <v>1</v>
      </c>
      <c r="G1104" t="str" cm="1">
        <f t="array" ref="G1104">_xlfn.IFS('Paraclinicos '!D1100="","",AND('Paraclinicos '!D1100&gt;=250,'Paraclinicos '!D1100&lt;=500),2,'Paraclinicos '!D1100&gt;500,3,'Paraclinicos '!D1100&lt;250,1)</f>
        <v/>
      </c>
      <c r="H1104" s="50">
        <f t="shared" si="52"/>
        <v>6</v>
      </c>
      <c r="I1104" cm="1">
        <f t="array" ref="I1104">_xlfn.IFS('Paraclinicos '!Q1100="","",'Paraclinicos '!Q1100&gt;=65,1,'Paraclinicos '!Q1100&lt;65,0)</f>
        <v>0</v>
      </c>
      <c r="J1104" cm="1">
        <f t="array" ref="J1104">_xlfn.IFS('Paraclinicos '!I1100="","",'Paraclinicos '!I1100&gt;7,1,'Paraclinicos '!I1100&lt;=7,0)</f>
        <v>1</v>
      </c>
      <c r="K1104" cm="1">
        <f t="array" ref="K1104">_xlfn.IFS('Paraclinicos '!W1100="","",'Paraclinicos '!W1100&lt;=8,1,'Paraclinicos '!W1100&gt;8,0)</f>
        <v>1</v>
      </c>
      <c r="L1104" cm="1">
        <f t="array" ref="L1104">_xlfn.IFS('Paraclinicos '!S1100="","",'Paraclinicos '!S1100&gt;=30,1,'Paraclinicos '!S1100&lt;30,0)</f>
        <v>0</v>
      </c>
      <c r="M1104" cm="1">
        <f t="array" ref="M1104">_xlfn.IFS(OR('Paraclinicos '!T1100="",'Paraclinicos '!U1100=""),"",OR('Paraclinicos '!T1100&lt;=90,'Paraclinicos '!U1100&lt;=60),1,OR('Paraclinicos '!T1100&gt;90,'Paraclinicos '!U1100&gt;60),0)</f>
        <v>0</v>
      </c>
      <c r="N1104" s="45">
        <f t="shared" si="53"/>
        <v>4</v>
      </c>
      <c r="O1104" cm="1">
        <f t="array" ref="O1104">_xlfn.IFS(OR('Paraclinicos '!M1100="",'Paraclinicos '!N1100="",'Paraclinicos '!N1100=0),"",'Paraclinicos '!M1100/'Paraclinicos '!N1100&lt;100,4,'Paraclinicos '!M1100/'Paraclinicos '!N1100&lt;200,3,'Paraclinicos '!M1100/'Paraclinicos '!N1100&lt;300,2,'Paraclinicos '!M1100/'Paraclinicos '!N1100&lt;400,1,'Paraclinicos '!M1100/'Paraclinicos '!N1100&gt;=400,0)</f>
        <v>3</v>
      </c>
      <c r="P1104" cm="1">
        <f t="array" ref="P1104">_xlfn.IFS('Paraclinicos '!C1100="","",'Paraclinicos '!C1100&lt;20,4,'Paraclinicos '!C1100&lt;50,3,'Paraclinicos '!C1100&lt;100,2,'Paraclinicos '!C1100&lt;150,1,'Paraclinicos '!C1100&gt;150,0)</f>
        <v>0</v>
      </c>
      <c r="Q1104" cm="1">
        <f t="array" ref="Q1104">_xlfn.IFS('Paraclinicos '!O1100="","",'Paraclinicos '!O1100&lt;1.2,0,'Paraclinicos '!O1100&lt;2,1,'Paraclinicos '!O1100&lt;3.5,2,'Paraclinicos '!O1100&lt;5,3,'Paraclinicos '!O1100&gt;5,4)</f>
        <v>0</v>
      </c>
      <c r="R1104" cm="1">
        <f t="array" ref="R1104">_xlfn.IFS('Paraclinicos '!J1100="","",'Paraclinicos '!J1100&lt;1.2,0,'Paraclinicos '!J1100&lt;2,1,'Paraclinicos '!J1100&lt;6,2,'Paraclinicos '!J1100&lt;12,3,'Paraclinicos '!J1100&gt;=12,4)</f>
        <v>0</v>
      </c>
      <c r="S1104" cm="1">
        <f t="array" ref="S1104">_xlfn.IFS('Paraclinicos '!Y1100="","",'Paraclinicos '!Y1100&lt;70,1,'Paraclinicos '!Y1100&gt;=70,0)</f>
        <v>0</v>
      </c>
      <c r="T1104" cm="1">
        <f t="array" ref="T1104">_xlfn.IFS('Paraclinicos '!W1100="","",'Paraclinicos '!W1100&lt;6,4,'Paraclinicos '!W1100&lt;10,3,'Paraclinicos '!W1100&lt;13,2,'Paraclinicos '!W1100&lt;15,1,'Paraclinicos '!W1100=15,0)</f>
        <v>4</v>
      </c>
      <c r="U1104" s="54">
        <f t="shared" si="51"/>
        <v>7</v>
      </c>
      <c r="V1104" cm="1">
        <f t="array" ref="V1104">_xlfn.IFS('Paraclinicos '!S1100="","",OR('Paraclinicos '!S1100&lt;=8,'Paraclinicos '!S1100&gt;=25),3,'Paraclinicos '!S1100&lt;12,1,'Paraclinicos '!S1100&lt;21,0,'Paraclinicos '!S1100&lt;25,2)</f>
        <v>0</v>
      </c>
      <c r="W1104" t="str">
        <f>IFERROR(IF(INDEX('BD Demog para scores enalazar'!Y$2:'BD Demog para scores enalazar'!Y$3000,MATCH(Formulas!A1104,'BD Demog para scores enalazar'!A$2:'BD Demog para scores enalazar'!A$3000,0))=1,"SI","NO"),"")</f>
        <v>NO</v>
      </c>
      <c r="X1104" s="9" t="str">
        <f>IFERROR(IF(INDEX('BD Demog para scores enalazar'!AJ$2:'BD Demog para scores enalazar'!AJ$3000,MATCH(Formulas!A1104,'BD Demog para scores enalazar'!A$2:'BD Demog para scores enalazar'!A$3000,0))=1,"SI","NO"),"")</f>
        <v>NO</v>
      </c>
      <c r="Y1104" cm="1">
        <f t="array" ref="Y1104">IF(AND(W1104="NO",X1104="NO"),_xlfn.IFS('Paraclinicos '!K1100&lt;=91,3,'Paraclinicos '!K1100&lt;94,2,'Paraclinicos '!K1100&lt;96,1,'Paraclinicos '!K1100&gt;=96,0),"")</f>
        <v>3</v>
      </c>
      <c r="Z1104" t="str" cm="1">
        <f t="array" ref="Z1104">IF(OR(W1104="SI",X1104="SI"),_xlfn.IFS(OR(AND('Paraclinicos '!K1101&lt;=83),AND('Paraclinicos '!K1101&gt;=97,AA1104=2)),3,OR(AND('Paraclinicos '!K1101&lt;=86),AND('Paraclinicos '!K1101&gt;=94,AA1104=2)),2,OR(AND('Paraclinicos '!K1101&lt;=88),AND('Paraclinicos '!K1101&gt;=92,AA1104=2)),1,OR(AND('Paraclinicos '!K1101&gt;=88,'Paraclinicos '!K1101&lt;=92),AND('Paraclinicos '!K1101&gt;=93,AA1104=0)),0),"")</f>
        <v/>
      </c>
      <c r="AA1104" cm="1">
        <f t="array" ref="AA1104">_xlfn.IFS('Paraclinicos '!E1100="","",'Paraclinicos '!E1100="Oxigeno",2,'Paraclinicos '!E1100="Aire",0)</f>
        <v>2</v>
      </c>
    </row>
    <row r="1105" spans="1:27" x14ac:dyDescent="0.25">
      <c r="A1105">
        <f>'Paraclinicos '!A1101</f>
        <v>312</v>
      </c>
      <c r="B1105" s="3">
        <f>'Paraclinicos '!R1101</f>
        <v>44307</v>
      </c>
      <c r="C1105" cm="1">
        <f t="array" ref="C1105">_xlfn.IFS('Paraclinicos '!Q1101="","",'Paraclinicos '!Q1101&gt;60,3,'Paraclinicos '!Q1101&lt;=60,1)</f>
        <v>1</v>
      </c>
      <c r="D1105" t="str">
        <f>IFERROR(IF(INDEX('BD Demog para scores enalazar'!BC$2:BC$3000,MATCH(Formulas!A1105,'BD Demog para scores enalazar'!A$2:A$3000,0))=0,"SI","NO"),"")</f>
        <v>SI</v>
      </c>
      <c r="E1105" cm="1">
        <f t="array" ref="E1105">_xlfn.IFS(D1105="","",D1105="SI",4,D1105="NO",1)</f>
        <v>4</v>
      </c>
      <c r="F1105" cm="1">
        <f t="array" ref="F1105">_xlfn.IFS('Paraclinicos '!B1101="","",'Paraclinicos '!B1101&gt;1,1,'Paraclinicos '!B1101&lt;=1,3)</f>
        <v>1</v>
      </c>
      <c r="G1105" t="str" cm="1">
        <f t="array" ref="G1105">_xlfn.IFS('Paraclinicos '!D1101="","",AND('Paraclinicos '!D1101&gt;=250,'Paraclinicos '!D1101&lt;=500),2,'Paraclinicos '!D1101&gt;500,3,'Paraclinicos '!D1101&lt;250,1)</f>
        <v/>
      </c>
      <c r="H1105" s="50">
        <f t="shared" si="52"/>
        <v>6</v>
      </c>
      <c r="I1105" cm="1">
        <f t="array" ref="I1105">_xlfn.IFS('Paraclinicos '!Q1101="","",'Paraclinicos '!Q1101&gt;=65,1,'Paraclinicos '!Q1101&lt;65,0)</f>
        <v>0</v>
      </c>
      <c r="J1105" cm="1">
        <f t="array" ref="J1105">_xlfn.IFS('Paraclinicos '!I1101="","",'Paraclinicos '!I1101&gt;7,1,'Paraclinicos '!I1101&lt;=7,0)</f>
        <v>1</v>
      </c>
      <c r="K1105" cm="1">
        <f t="array" ref="K1105">_xlfn.IFS('Paraclinicos '!W1101="","",'Paraclinicos '!W1101&lt;=8,1,'Paraclinicos '!W1101&gt;8,0)</f>
        <v>1</v>
      </c>
      <c r="L1105" cm="1">
        <f t="array" ref="L1105">_xlfn.IFS('Paraclinicos '!S1101="","",'Paraclinicos '!S1101&gt;=30,1,'Paraclinicos '!S1101&lt;30,0)</f>
        <v>0</v>
      </c>
      <c r="M1105" cm="1">
        <f t="array" ref="M1105">_xlfn.IFS(OR('Paraclinicos '!T1101="",'Paraclinicos '!U1101=""),"",OR('Paraclinicos '!T1101&lt;=90,'Paraclinicos '!U1101&lt;=60),1,OR('Paraclinicos '!T1101&gt;90,'Paraclinicos '!U1101&gt;60),0)</f>
        <v>1</v>
      </c>
      <c r="N1105" s="45">
        <f t="shared" si="53"/>
        <v>5</v>
      </c>
      <c r="O1105" cm="1">
        <f t="array" ref="O1105">_xlfn.IFS(OR('Paraclinicos '!M1101="",'Paraclinicos '!N1101="",'Paraclinicos '!N1101=0),"",'Paraclinicos '!M1101/'Paraclinicos '!N1101&lt;100,4,'Paraclinicos '!M1101/'Paraclinicos '!N1101&lt;200,3,'Paraclinicos '!M1101/'Paraclinicos '!N1101&lt;300,2,'Paraclinicos '!M1101/'Paraclinicos '!N1101&lt;400,1,'Paraclinicos '!M1101/'Paraclinicos '!N1101&gt;=400,0)</f>
        <v>2</v>
      </c>
      <c r="P1105" cm="1">
        <f t="array" ref="P1105">_xlfn.IFS('Paraclinicos '!C1101="","",'Paraclinicos '!C1101&lt;20,4,'Paraclinicos '!C1101&lt;50,3,'Paraclinicos '!C1101&lt;100,2,'Paraclinicos '!C1101&lt;150,1,'Paraclinicos '!C1101&gt;150,0)</f>
        <v>0</v>
      </c>
      <c r="Q1105" cm="1">
        <f t="array" ref="Q1105">_xlfn.IFS('Paraclinicos '!O1101="","",'Paraclinicos '!O1101&lt;1.2,0,'Paraclinicos '!O1101&lt;2,1,'Paraclinicos '!O1101&lt;3.5,2,'Paraclinicos '!O1101&lt;5,3,'Paraclinicos '!O1101&gt;5,4)</f>
        <v>0</v>
      </c>
      <c r="R1105" cm="1">
        <f t="array" ref="R1105">_xlfn.IFS('Paraclinicos '!J1101="","",'Paraclinicos '!J1101&lt;1.2,0,'Paraclinicos '!J1101&lt;2,1,'Paraclinicos '!J1101&lt;6,2,'Paraclinicos '!J1101&lt;12,3,'Paraclinicos '!J1101&gt;=12,4)</f>
        <v>0</v>
      </c>
      <c r="S1105" cm="1">
        <f t="array" ref="S1105">_xlfn.IFS('Paraclinicos '!Y1101="","",'Paraclinicos '!Y1101&lt;70,1,'Paraclinicos '!Y1101&gt;=70,0)</f>
        <v>0</v>
      </c>
      <c r="T1105" cm="1">
        <f t="array" ref="T1105">_xlfn.IFS('Paraclinicos '!W1101="","",'Paraclinicos '!W1101&lt;6,4,'Paraclinicos '!W1101&lt;10,3,'Paraclinicos '!W1101&lt;13,2,'Paraclinicos '!W1101&lt;15,1,'Paraclinicos '!W1101=15,0)</f>
        <v>4</v>
      </c>
      <c r="U1105" s="54">
        <f t="shared" si="51"/>
        <v>6</v>
      </c>
      <c r="V1105" cm="1">
        <f t="array" ref="V1105">_xlfn.IFS('Paraclinicos '!S1101="","",OR('Paraclinicos '!S1101&lt;=8,'Paraclinicos '!S1101&gt;=25),3,'Paraclinicos '!S1101&lt;12,1,'Paraclinicos '!S1101&lt;21,0,'Paraclinicos '!S1101&lt;25,2)</f>
        <v>0</v>
      </c>
      <c r="W1105" t="str">
        <f>IFERROR(IF(INDEX('BD Demog para scores enalazar'!Y$2:'BD Demog para scores enalazar'!Y$3000,MATCH(Formulas!A1105,'BD Demog para scores enalazar'!A$2:'BD Demog para scores enalazar'!A$3000,0))=1,"SI","NO"),"")</f>
        <v>NO</v>
      </c>
      <c r="X1105" s="9" t="str">
        <f>IFERROR(IF(INDEX('BD Demog para scores enalazar'!AJ$2:'BD Demog para scores enalazar'!AJ$3000,MATCH(Formulas!A1105,'BD Demog para scores enalazar'!A$2:'BD Demog para scores enalazar'!A$3000,0))=1,"SI","NO"),"")</f>
        <v>NO</v>
      </c>
      <c r="Y1105" cm="1">
        <f t="array" ref="Y1105">IF(AND(W1105="NO",X1105="NO"),_xlfn.IFS('Paraclinicos '!K1101&lt;=91,3,'Paraclinicos '!K1101&lt;94,2,'Paraclinicos '!K1101&lt;96,1,'Paraclinicos '!K1101&gt;=96,0),"")</f>
        <v>3</v>
      </c>
      <c r="Z1105" t="str" cm="1">
        <f t="array" ref="Z1105">IF(OR(W1105="SI",X1105="SI"),_xlfn.IFS(OR(AND('Paraclinicos '!K1102&lt;=83),AND('Paraclinicos '!K1102&gt;=97,AA1105=2)),3,OR(AND('Paraclinicos '!K1102&lt;=86),AND('Paraclinicos '!K1102&gt;=94,AA1105=2)),2,OR(AND('Paraclinicos '!K1102&lt;=88),AND('Paraclinicos '!K1102&gt;=92,AA1105=2)),1,OR(AND('Paraclinicos '!K1102&gt;=88,'Paraclinicos '!K1102&lt;=92),AND('Paraclinicos '!K1102&gt;=93,AA1105=0)),0),"")</f>
        <v/>
      </c>
      <c r="AA1105" cm="1">
        <f t="array" ref="AA1105">_xlfn.IFS('Paraclinicos '!E1101="","",'Paraclinicos '!E1101="Oxigeno",2,'Paraclinicos '!E1101="Aire",0)</f>
        <v>2</v>
      </c>
    </row>
    <row r="1106" spans="1:27" x14ac:dyDescent="0.25">
      <c r="A1106">
        <f>'Paraclinicos '!A1102</f>
        <v>312</v>
      </c>
      <c r="B1106" s="3">
        <f>'Paraclinicos '!R1102</f>
        <v>44307</v>
      </c>
      <c r="C1106" cm="1">
        <f t="array" ref="C1106">_xlfn.IFS('Paraclinicos '!Q1102="","",'Paraclinicos '!Q1102&gt;60,3,'Paraclinicos '!Q1102&lt;=60,1)</f>
        <v>1</v>
      </c>
      <c r="D1106" t="str">
        <f>IFERROR(IF(INDEX('BD Demog para scores enalazar'!BC$2:BC$3000,MATCH(Formulas!A1106,'BD Demog para scores enalazar'!A$2:A$3000,0))=0,"SI","NO"),"")</f>
        <v>SI</v>
      </c>
      <c r="E1106" cm="1">
        <f t="array" ref="E1106">_xlfn.IFS(D1106="","",D1106="SI",4,D1106="NO",1)</f>
        <v>4</v>
      </c>
      <c r="F1106" cm="1">
        <f t="array" ref="F1106">_xlfn.IFS('Paraclinicos '!B1102="","",'Paraclinicos '!B1102&gt;1,1,'Paraclinicos '!B1102&lt;=1,3)</f>
        <v>1</v>
      </c>
      <c r="G1106" cm="1">
        <f t="array" ref="G1106">_xlfn.IFS('Paraclinicos '!D1102="","",AND('Paraclinicos '!D1102&gt;=250,'Paraclinicos '!D1102&lt;=500),2,'Paraclinicos '!D1102&gt;500,3,'Paraclinicos '!D1102&lt;250,1)</f>
        <v>1</v>
      </c>
      <c r="H1106" s="50">
        <f t="shared" si="52"/>
        <v>7</v>
      </c>
      <c r="I1106" cm="1">
        <f t="array" ref="I1106">_xlfn.IFS('Paraclinicos '!Q1102="","",'Paraclinicos '!Q1102&gt;=65,1,'Paraclinicos '!Q1102&lt;65,0)</f>
        <v>0</v>
      </c>
      <c r="J1106" cm="1">
        <f t="array" ref="J1106">_xlfn.IFS('Paraclinicos '!I1102="","",'Paraclinicos '!I1102&gt;7,1,'Paraclinicos '!I1102&lt;=7,0)</f>
        <v>1</v>
      </c>
      <c r="K1106" cm="1">
        <f t="array" ref="K1106">_xlfn.IFS('Paraclinicos '!W1102="","",'Paraclinicos '!W1102&lt;=8,1,'Paraclinicos '!W1102&gt;8,0)</f>
        <v>1</v>
      </c>
      <c r="L1106" cm="1">
        <f t="array" ref="L1106">_xlfn.IFS('Paraclinicos '!S1102="","",'Paraclinicos '!S1102&gt;=30,1,'Paraclinicos '!S1102&lt;30,0)</f>
        <v>0</v>
      </c>
      <c r="M1106" cm="1">
        <f t="array" ref="M1106">_xlfn.IFS(OR('Paraclinicos '!T1102="",'Paraclinicos '!U1102=""),"",OR('Paraclinicos '!T1102&lt;=90,'Paraclinicos '!U1102&lt;=60),1,OR('Paraclinicos '!T1102&gt;90,'Paraclinicos '!U1102&gt;60),0)</f>
        <v>1</v>
      </c>
      <c r="N1106" s="45">
        <f t="shared" si="53"/>
        <v>6</v>
      </c>
      <c r="O1106" cm="1">
        <f t="array" ref="O1106">_xlfn.IFS(OR('Paraclinicos '!M1102="",'Paraclinicos '!N1102="",'Paraclinicos '!N1102=0),"",'Paraclinicos '!M1102/'Paraclinicos '!N1102&lt;100,4,'Paraclinicos '!M1102/'Paraclinicos '!N1102&lt;200,3,'Paraclinicos '!M1102/'Paraclinicos '!N1102&lt;300,2,'Paraclinicos '!M1102/'Paraclinicos '!N1102&lt;400,1,'Paraclinicos '!M1102/'Paraclinicos '!N1102&gt;=400,0)</f>
        <v>1</v>
      </c>
      <c r="P1106" cm="1">
        <f t="array" ref="P1106">_xlfn.IFS('Paraclinicos '!C1102="","",'Paraclinicos '!C1102&lt;20,4,'Paraclinicos '!C1102&lt;50,3,'Paraclinicos '!C1102&lt;100,2,'Paraclinicos '!C1102&lt;150,1,'Paraclinicos '!C1102&gt;150,0)</f>
        <v>0</v>
      </c>
      <c r="Q1106" cm="1">
        <f t="array" ref="Q1106">_xlfn.IFS('Paraclinicos '!O1102="","",'Paraclinicos '!O1102&lt;1.2,0,'Paraclinicos '!O1102&lt;2,1,'Paraclinicos '!O1102&lt;3.5,2,'Paraclinicos '!O1102&lt;5,3,'Paraclinicos '!O1102&gt;5,4)</f>
        <v>0</v>
      </c>
      <c r="R1106" t="str" cm="1">
        <f t="array" ref="R1106">_xlfn.IFS('Paraclinicos '!J1102="","",'Paraclinicos '!J1102&lt;1.2,0,'Paraclinicos '!J1102&lt;2,1,'Paraclinicos '!J1102&lt;6,2,'Paraclinicos '!J1102&lt;12,3,'Paraclinicos '!J1102&gt;=12,4)</f>
        <v/>
      </c>
      <c r="S1106" cm="1">
        <f t="array" ref="S1106">_xlfn.IFS('Paraclinicos '!Y1102="","",'Paraclinicos '!Y1102&lt;70,1,'Paraclinicos '!Y1102&gt;=70,0)</f>
        <v>0</v>
      </c>
      <c r="T1106" cm="1">
        <f t="array" ref="T1106">_xlfn.IFS('Paraclinicos '!W1102="","",'Paraclinicos '!W1102&lt;6,4,'Paraclinicos '!W1102&lt;10,3,'Paraclinicos '!W1102&lt;13,2,'Paraclinicos '!W1102&lt;15,1,'Paraclinicos '!W1102=15,0)</f>
        <v>4</v>
      </c>
      <c r="U1106" s="54">
        <f t="shared" si="51"/>
        <v>5</v>
      </c>
      <c r="V1106" cm="1">
        <f t="array" ref="V1106">_xlfn.IFS('Paraclinicos '!S1102="","",OR('Paraclinicos '!S1102&lt;=8,'Paraclinicos '!S1102&gt;=25),3,'Paraclinicos '!S1102&lt;12,1,'Paraclinicos '!S1102&lt;21,0,'Paraclinicos '!S1102&lt;25,2)</f>
        <v>0</v>
      </c>
      <c r="W1106" t="str">
        <f>IFERROR(IF(INDEX('BD Demog para scores enalazar'!Y$2:'BD Demog para scores enalazar'!Y$3000,MATCH(Formulas!A1106,'BD Demog para scores enalazar'!A$2:'BD Demog para scores enalazar'!A$3000,0))=1,"SI","NO"),"")</f>
        <v>NO</v>
      </c>
      <c r="X1106" s="9" t="str">
        <f>IFERROR(IF(INDEX('BD Demog para scores enalazar'!AJ$2:'BD Demog para scores enalazar'!AJ$3000,MATCH(Formulas!A1106,'BD Demog para scores enalazar'!A$2:'BD Demog para scores enalazar'!A$3000,0))=1,"SI","NO"),"")</f>
        <v>NO</v>
      </c>
      <c r="Y1106" cm="1">
        <f t="array" ref="Y1106">IF(AND(W1106="NO",X1106="NO"),_xlfn.IFS('Paraclinicos '!K1102&lt;=91,3,'Paraclinicos '!K1102&lt;94,2,'Paraclinicos '!K1102&lt;96,1,'Paraclinicos '!K1102&gt;=96,0),"")</f>
        <v>1</v>
      </c>
      <c r="Z1106" t="str" cm="1">
        <f t="array" ref="Z1106">IF(OR(W1106="SI",X1106="SI"),_xlfn.IFS(OR(AND('Paraclinicos '!K1103&lt;=83),AND('Paraclinicos '!K1103&gt;=97,AA1106=2)),3,OR(AND('Paraclinicos '!K1103&lt;=86),AND('Paraclinicos '!K1103&gt;=94,AA1106=2)),2,OR(AND('Paraclinicos '!K1103&lt;=88),AND('Paraclinicos '!K1103&gt;=92,AA1106=2)),1,OR(AND('Paraclinicos '!K1103&gt;=88,'Paraclinicos '!K1103&lt;=92),AND('Paraclinicos '!K1103&gt;=93,AA1106=0)),0),"")</f>
        <v/>
      </c>
      <c r="AA1106" cm="1">
        <f t="array" ref="AA1106">_xlfn.IFS('Paraclinicos '!E1102="","",'Paraclinicos '!E1102="Oxigeno",2,'Paraclinicos '!E1102="Aire",0)</f>
        <v>2</v>
      </c>
    </row>
    <row r="1107" spans="1:27" x14ac:dyDescent="0.25">
      <c r="A1107">
        <f>'Paraclinicos '!A1103</f>
        <v>312</v>
      </c>
      <c r="B1107" s="3">
        <f>'Paraclinicos '!R1103</f>
        <v>44309</v>
      </c>
      <c r="C1107" cm="1">
        <f t="array" ref="C1107">_xlfn.IFS('Paraclinicos '!Q1103="","",'Paraclinicos '!Q1103&gt;60,3,'Paraclinicos '!Q1103&lt;=60,1)</f>
        <v>1</v>
      </c>
      <c r="D1107" t="str">
        <f>IFERROR(IF(INDEX('BD Demog para scores enalazar'!BC$2:BC$3000,MATCH(Formulas!A1107,'BD Demog para scores enalazar'!A$2:A$3000,0))=0,"SI","NO"),"")</f>
        <v>SI</v>
      </c>
      <c r="E1107" cm="1">
        <f t="array" ref="E1107">_xlfn.IFS(D1107="","",D1107="SI",4,D1107="NO",1)</f>
        <v>4</v>
      </c>
      <c r="F1107" cm="1">
        <f t="array" ref="F1107">_xlfn.IFS('Paraclinicos '!B1103="","",'Paraclinicos '!B1103&gt;1,1,'Paraclinicos '!B1103&lt;=1,3)</f>
        <v>1</v>
      </c>
      <c r="G1107" cm="1">
        <f t="array" ref="G1107">_xlfn.IFS('Paraclinicos '!D1103="","",AND('Paraclinicos '!D1103&gt;=250,'Paraclinicos '!D1103&lt;=500),2,'Paraclinicos '!D1103&gt;500,3,'Paraclinicos '!D1103&lt;250,1)</f>
        <v>2</v>
      </c>
      <c r="H1107" s="50">
        <f t="shared" si="52"/>
        <v>8</v>
      </c>
      <c r="I1107" cm="1">
        <f t="array" ref="I1107">_xlfn.IFS('Paraclinicos '!Q1103="","",'Paraclinicos '!Q1103&gt;=65,1,'Paraclinicos '!Q1103&lt;65,0)</f>
        <v>0</v>
      </c>
      <c r="J1107" cm="1">
        <f t="array" ref="J1107">_xlfn.IFS('Paraclinicos '!I1103="","",'Paraclinicos '!I1103&gt;7,1,'Paraclinicos '!I1103&lt;=7,0)</f>
        <v>1</v>
      </c>
      <c r="K1107" cm="1">
        <f t="array" ref="K1107">_xlfn.IFS('Paraclinicos '!W1103="","",'Paraclinicos '!W1103&lt;=8,1,'Paraclinicos '!W1103&gt;8,0)</f>
        <v>0</v>
      </c>
      <c r="L1107" cm="1">
        <f t="array" ref="L1107">_xlfn.IFS('Paraclinicos '!S1103="","",'Paraclinicos '!S1103&gt;=30,1,'Paraclinicos '!S1103&lt;30,0)</f>
        <v>0</v>
      </c>
      <c r="M1107" cm="1">
        <f t="array" ref="M1107">_xlfn.IFS(OR('Paraclinicos '!T1103="",'Paraclinicos '!U1103=""),"",OR('Paraclinicos '!T1103&lt;=90,'Paraclinicos '!U1103&lt;=60),1,OR('Paraclinicos '!T1103&gt;90,'Paraclinicos '!U1103&gt;60),0)</f>
        <v>0</v>
      </c>
      <c r="N1107" s="45">
        <f t="shared" si="53"/>
        <v>4</v>
      </c>
      <c r="O1107" cm="1">
        <f t="array" ref="O1107">_xlfn.IFS(OR('Paraclinicos '!M1103="",'Paraclinicos '!N1103="",'Paraclinicos '!N1103=0),"",'Paraclinicos '!M1103/'Paraclinicos '!N1103&lt;100,4,'Paraclinicos '!M1103/'Paraclinicos '!N1103&lt;200,3,'Paraclinicos '!M1103/'Paraclinicos '!N1103&lt;300,2,'Paraclinicos '!M1103/'Paraclinicos '!N1103&lt;400,1,'Paraclinicos '!M1103/'Paraclinicos '!N1103&gt;=400,0)</f>
        <v>3</v>
      </c>
      <c r="P1107" cm="1">
        <f t="array" ref="P1107">_xlfn.IFS('Paraclinicos '!C1103="","",'Paraclinicos '!C1103&lt;20,4,'Paraclinicos '!C1103&lt;50,3,'Paraclinicos '!C1103&lt;100,2,'Paraclinicos '!C1103&lt;150,1,'Paraclinicos '!C1103&gt;150,0)</f>
        <v>0</v>
      </c>
      <c r="Q1107" cm="1">
        <f t="array" ref="Q1107">_xlfn.IFS('Paraclinicos '!O1103="","",'Paraclinicos '!O1103&lt;1.2,0,'Paraclinicos '!O1103&lt;2,1,'Paraclinicos '!O1103&lt;3.5,2,'Paraclinicos '!O1103&lt;5,3,'Paraclinicos '!O1103&gt;5,4)</f>
        <v>0</v>
      </c>
      <c r="R1107" cm="1">
        <f t="array" ref="R1107">_xlfn.IFS('Paraclinicos '!J1103="","",'Paraclinicos '!J1103&lt;1.2,0,'Paraclinicos '!J1103&lt;2,1,'Paraclinicos '!J1103&lt;6,2,'Paraclinicos '!J1103&lt;12,3,'Paraclinicos '!J1103&gt;=12,4)</f>
        <v>0</v>
      </c>
      <c r="S1107" cm="1">
        <f t="array" ref="S1107">_xlfn.IFS('Paraclinicos '!Y1103="","",'Paraclinicos '!Y1103&lt;70,1,'Paraclinicos '!Y1103&gt;=70,0)</f>
        <v>0</v>
      </c>
      <c r="T1107" cm="1">
        <f t="array" ref="T1107">_xlfn.IFS('Paraclinicos '!W1103="","",'Paraclinicos '!W1103&lt;6,4,'Paraclinicos '!W1103&lt;10,3,'Paraclinicos '!W1103&lt;13,2,'Paraclinicos '!W1103&lt;15,1,'Paraclinicos '!W1103=15,0)</f>
        <v>0</v>
      </c>
      <c r="U1107" s="54">
        <f t="shared" si="51"/>
        <v>3</v>
      </c>
      <c r="V1107" cm="1">
        <f t="array" ref="V1107">_xlfn.IFS('Paraclinicos '!S1103="","",OR('Paraclinicos '!S1103&lt;=8,'Paraclinicos '!S1103&gt;=25),3,'Paraclinicos '!S1103&lt;12,1,'Paraclinicos '!S1103&lt;21,0,'Paraclinicos '!S1103&lt;25,2)</f>
        <v>0</v>
      </c>
      <c r="W1107" t="str">
        <f>IFERROR(IF(INDEX('BD Demog para scores enalazar'!Y$2:'BD Demog para scores enalazar'!Y$3000,MATCH(Formulas!A1107,'BD Demog para scores enalazar'!A$2:'BD Demog para scores enalazar'!A$3000,0))=1,"SI","NO"),"")</f>
        <v>NO</v>
      </c>
      <c r="X1107" s="9" t="str">
        <f>IFERROR(IF(INDEX('BD Demog para scores enalazar'!AJ$2:'BD Demog para scores enalazar'!AJ$3000,MATCH(Formulas!A1107,'BD Demog para scores enalazar'!A$2:'BD Demog para scores enalazar'!A$3000,0))=1,"SI","NO"),"")</f>
        <v>NO</v>
      </c>
      <c r="Y1107" cm="1">
        <f t="array" ref="Y1107">IF(AND(W1107="NO",X1107="NO"),_xlfn.IFS('Paraclinicos '!K1103&lt;=91,3,'Paraclinicos '!K1103&lt;94,2,'Paraclinicos '!K1103&lt;96,1,'Paraclinicos '!K1103&gt;=96,0),"")</f>
        <v>3</v>
      </c>
      <c r="Z1107" t="str" cm="1">
        <f t="array" ref="Z1107">IF(OR(W1107="SI",X1107="SI"),_xlfn.IFS(OR(AND('Paraclinicos '!K1104&lt;=83),AND('Paraclinicos '!K1104&gt;=97,AA1107=2)),3,OR(AND('Paraclinicos '!K1104&lt;=86),AND('Paraclinicos '!K1104&gt;=94,AA1107=2)),2,OR(AND('Paraclinicos '!K1104&lt;=88),AND('Paraclinicos '!K1104&gt;=92,AA1107=2)),1,OR(AND('Paraclinicos '!K1104&gt;=88,'Paraclinicos '!K1104&lt;=92),AND('Paraclinicos '!K1104&gt;=93,AA1107=0)),0),"")</f>
        <v/>
      </c>
      <c r="AA1107" cm="1">
        <f t="array" ref="AA1107">_xlfn.IFS('Paraclinicos '!E1103="","",'Paraclinicos '!E1103="Oxigeno",2,'Paraclinicos '!E1103="Aire",0)</f>
        <v>2</v>
      </c>
    </row>
    <row r="1108" spans="1:27" x14ac:dyDescent="0.25">
      <c r="A1108">
        <f>'Paraclinicos '!A1104</f>
        <v>312</v>
      </c>
      <c r="B1108" s="3">
        <f>'Paraclinicos '!R1104</f>
        <v>44309</v>
      </c>
      <c r="C1108" cm="1">
        <f t="array" ref="C1108">_xlfn.IFS('Paraclinicos '!Q1104="","",'Paraclinicos '!Q1104&gt;60,3,'Paraclinicos '!Q1104&lt;=60,1)</f>
        <v>1</v>
      </c>
      <c r="D1108" t="str">
        <f>IFERROR(IF(INDEX('BD Demog para scores enalazar'!BC$2:BC$3000,MATCH(Formulas!A1108,'BD Demog para scores enalazar'!A$2:A$3000,0))=0,"SI","NO"),"")</f>
        <v>SI</v>
      </c>
      <c r="E1108" cm="1">
        <f t="array" ref="E1108">_xlfn.IFS(D1108="","",D1108="SI",4,D1108="NO",1)</f>
        <v>4</v>
      </c>
      <c r="F1108" cm="1">
        <f t="array" ref="F1108">_xlfn.IFS('Paraclinicos '!B1104="","",'Paraclinicos '!B1104&gt;1,1,'Paraclinicos '!B1104&lt;=1,3)</f>
        <v>1</v>
      </c>
      <c r="G1108" cm="1">
        <f t="array" ref="G1108">_xlfn.IFS('Paraclinicos '!D1104="","",AND('Paraclinicos '!D1104&gt;=250,'Paraclinicos '!D1104&lt;=500),2,'Paraclinicos '!D1104&gt;500,3,'Paraclinicos '!D1104&lt;250,1)</f>
        <v>2</v>
      </c>
      <c r="H1108" s="50">
        <f t="shared" si="52"/>
        <v>8</v>
      </c>
      <c r="I1108" cm="1">
        <f t="array" ref="I1108">_xlfn.IFS('Paraclinicos '!Q1104="","",'Paraclinicos '!Q1104&gt;=65,1,'Paraclinicos '!Q1104&lt;65,0)</f>
        <v>0</v>
      </c>
      <c r="J1108" cm="1">
        <f t="array" ref="J1108">_xlfn.IFS('Paraclinicos '!I1104="","",'Paraclinicos '!I1104&gt;7,1,'Paraclinicos '!I1104&lt;=7,0)</f>
        <v>1</v>
      </c>
      <c r="K1108" cm="1">
        <f t="array" ref="K1108">_xlfn.IFS('Paraclinicos '!W1104="","",'Paraclinicos '!W1104&lt;=8,1,'Paraclinicos '!W1104&gt;8,0)</f>
        <v>0</v>
      </c>
      <c r="L1108" cm="1">
        <f t="array" ref="L1108">_xlfn.IFS('Paraclinicos '!S1104="","",'Paraclinicos '!S1104&gt;=30,1,'Paraclinicos '!S1104&lt;30,0)</f>
        <v>0</v>
      </c>
      <c r="M1108" cm="1">
        <f t="array" ref="M1108">_xlfn.IFS(OR('Paraclinicos '!T1104="",'Paraclinicos '!U1104=""),"",OR('Paraclinicos '!T1104&lt;=90,'Paraclinicos '!U1104&lt;=60),1,OR('Paraclinicos '!T1104&gt;90,'Paraclinicos '!U1104&gt;60),0)</f>
        <v>0</v>
      </c>
      <c r="N1108" s="45">
        <f t="shared" si="53"/>
        <v>2</v>
      </c>
      <c r="O1108" cm="1">
        <f t="array" ref="O1108">_xlfn.IFS(OR('Paraclinicos '!M1104="",'Paraclinicos '!N1104="",'Paraclinicos '!N1104=0),"",'Paraclinicos '!M1104/'Paraclinicos '!N1104&lt;100,4,'Paraclinicos '!M1104/'Paraclinicos '!N1104&lt;200,3,'Paraclinicos '!M1104/'Paraclinicos '!N1104&lt;300,2,'Paraclinicos '!M1104/'Paraclinicos '!N1104&lt;400,1,'Paraclinicos '!M1104/'Paraclinicos '!N1104&gt;=400,0)</f>
        <v>1</v>
      </c>
      <c r="P1108" cm="1">
        <f t="array" ref="P1108">_xlfn.IFS('Paraclinicos '!C1104="","",'Paraclinicos '!C1104&lt;20,4,'Paraclinicos '!C1104&lt;50,3,'Paraclinicos '!C1104&lt;100,2,'Paraclinicos '!C1104&lt;150,1,'Paraclinicos '!C1104&gt;150,0)</f>
        <v>0</v>
      </c>
      <c r="Q1108" cm="1">
        <f t="array" ref="Q1108">_xlfn.IFS('Paraclinicos '!O1104="","",'Paraclinicos '!O1104&lt;1.2,0,'Paraclinicos '!O1104&lt;2,1,'Paraclinicos '!O1104&lt;3.5,2,'Paraclinicos '!O1104&lt;5,3,'Paraclinicos '!O1104&gt;5,4)</f>
        <v>0</v>
      </c>
      <c r="R1108" t="str" cm="1">
        <f t="array" ref="R1108">_xlfn.IFS('Paraclinicos '!J1104="","",'Paraclinicos '!J1104&lt;1.2,0,'Paraclinicos '!J1104&lt;2,1,'Paraclinicos '!J1104&lt;6,2,'Paraclinicos '!J1104&lt;12,3,'Paraclinicos '!J1104&gt;=12,4)</f>
        <v/>
      </c>
      <c r="S1108" cm="1">
        <f t="array" ref="S1108">_xlfn.IFS('Paraclinicos '!Y1104="","",'Paraclinicos '!Y1104&lt;70,1,'Paraclinicos '!Y1104&gt;=70,0)</f>
        <v>0</v>
      </c>
      <c r="T1108" cm="1">
        <f t="array" ref="T1108">_xlfn.IFS('Paraclinicos '!W1104="","",'Paraclinicos '!W1104&lt;6,4,'Paraclinicos '!W1104&lt;10,3,'Paraclinicos '!W1104&lt;13,2,'Paraclinicos '!W1104&lt;15,1,'Paraclinicos '!W1104=15,0)</f>
        <v>1</v>
      </c>
      <c r="U1108" s="54">
        <f t="shared" si="51"/>
        <v>2</v>
      </c>
      <c r="V1108" cm="1">
        <f t="array" ref="V1108">_xlfn.IFS('Paraclinicos '!S1104="","",OR('Paraclinicos '!S1104&lt;=8,'Paraclinicos '!S1104&gt;=25),3,'Paraclinicos '!S1104&lt;12,1,'Paraclinicos '!S1104&lt;21,0,'Paraclinicos '!S1104&lt;25,2)</f>
        <v>0</v>
      </c>
      <c r="W1108" t="str">
        <f>IFERROR(IF(INDEX('BD Demog para scores enalazar'!Y$2:'BD Demog para scores enalazar'!Y$3000,MATCH(Formulas!A1108,'BD Demog para scores enalazar'!A$2:'BD Demog para scores enalazar'!A$3000,0))=1,"SI","NO"),"")</f>
        <v>NO</v>
      </c>
      <c r="X1108" s="9" t="str">
        <f>IFERROR(IF(INDEX('BD Demog para scores enalazar'!AJ$2:'BD Demog para scores enalazar'!AJ$3000,MATCH(Formulas!A1108,'BD Demog para scores enalazar'!A$2:'BD Demog para scores enalazar'!A$3000,0))=1,"SI","NO"),"")</f>
        <v>NO</v>
      </c>
      <c r="Y1108" cm="1">
        <f t="array" ref="Y1108">IF(AND(W1108="NO",X1108="NO"),_xlfn.IFS('Paraclinicos '!K1104&lt;=91,3,'Paraclinicos '!K1104&lt;94,2,'Paraclinicos '!K1104&lt;96,1,'Paraclinicos '!K1104&gt;=96,0),"")</f>
        <v>1</v>
      </c>
      <c r="Z1108" t="str" cm="1">
        <f t="array" ref="Z1108">IF(OR(W1108="SI",X1108="SI"),_xlfn.IFS(OR(AND('Paraclinicos '!K1105&lt;=83),AND('Paraclinicos '!K1105&gt;=97,AA1108=2)),3,OR(AND('Paraclinicos '!K1105&lt;=86),AND('Paraclinicos '!K1105&gt;=94,AA1108=2)),2,OR(AND('Paraclinicos '!K1105&lt;=88),AND('Paraclinicos '!K1105&gt;=92,AA1108=2)),1,OR(AND('Paraclinicos '!K1105&gt;=88,'Paraclinicos '!K1105&lt;=92),AND('Paraclinicos '!K1105&gt;=93,AA1108=0)),0),"")</f>
        <v/>
      </c>
      <c r="AA1108" cm="1">
        <f t="array" ref="AA1108">_xlfn.IFS('Paraclinicos '!E1104="","",'Paraclinicos '!E1104="Oxigeno",2,'Paraclinicos '!E1104="Aire",0)</f>
        <v>2</v>
      </c>
    </row>
    <row r="1109" spans="1:27" x14ac:dyDescent="0.25">
      <c r="A1109">
        <f>'Paraclinicos '!A1105</f>
        <v>312</v>
      </c>
      <c r="B1109" s="3">
        <f>'Paraclinicos '!R1105</f>
        <v>44311</v>
      </c>
      <c r="C1109" cm="1">
        <f t="array" ref="C1109">_xlfn.IFS('Paraclinicos '!Q1105="","",'Paraclinicos '!Q1105&gt;60,3,'Paraclinicos '!Q1105&lt;=60,1)</f>
        <v>1</v>
      </c>
      <c r="D1109" t="str">
        <f>IFERROR(IF(INDEX('BD Demog para scores enalazar'!BC$2:BC$3000,MATCH(Formulas!A1109,'BD Demog para scores enalazar'!A$2:A$3000,0))=0,"SI","NO"),"")</f>
        <v>SI</v>
      </c>
      <c r="E1109" cm="1">
        <f t="array" ref="E1109">_xlfn.IFS(D1109="","",D1109="SI",4,D1109="NO",1)</f>
        <v>4</v>
      </c>
      <c r="F1109" cm="1">
        <f t="array" ref="F1109">_xlfn.IFS('Paraclinicos '!B1105="","",'Paraclinicos '!B1105&gt;1,1,'Paraclinicos '!B1105&lt;=1,3)</f>
        <v>1</v>
      </c>
      <c r="G1109" t="str" cm="1">
        <f t="array" ref="G1109">_xlfn.IFS('Paraclinicos '!D1105="","",AND('Paraclinicos '!D1105&gt;=250,'Paraclinicos '!D1105&lt;=500),2,'Paraclinicos '!D1105&gt;500,3,'Paraclinicos '!D1105&lt;250,1)</f>
        <v/>
      </c>
      <c r="H1109" s="50">
        <f t="shared" si="52"/>
        <v>6</v>
      </c>
      <c r="I1109" cm="1">
        <f t="array" ref="I1109">_xlfn.IFS('Paraclinicos '!Q1105="","",'Paraclinicos '!Q1105&gt;=65,1,'Paraclinicos '!Q1105&lt;65,0)</f>
        <v>0</v>
      </c>
      <c r="J1109" cm="1">
        <f t="array" ref="J1109">_xlfn.IFS('Paraclinicos '!I1105="","",'Paraclinicos '!I1105&gt;7,1,'Paraclinicos '!I1105&lt;=7,0)</f>
        <v>1</v>
      </c>
      <c r="K1109" cm="1">
        <f t="array" ref="K1109">_xlfn.IFS('Paraclinicos '!W1105="","",'Paraclinicos '!W1105&lt;=8,1,'Paraclinicos '!W1105&gt;8,0)</f>
        <v>0</v>
      </c>
      <c r="L1109" cm="1">
        <f t="array" ref="L1109">_xlfn.IFS('Paraclinicos '!S1105="","",'Paraclinicos '!S1105&gt;=30,1,'Paraclinicos '!S1105&lt;30,0)</f>
        <v>0</v>
      </c>
      <c r="M1109" cm="1">
        <f t="array" ref="M1109">_xlfn.IFS(OR('Paraclinicos '!T1105="",'Paraclinicos '!U1105=""),"",OR('Paraclinicos '!T1105&lt;=90,'Paraclinicos '!U1105&lt;=60),1,OR('Paraclinicos '!T1105&gt;90,'Paraclinicos '!U1105&gt;60),0)</f>
        <v>0</v>
      </c>
      <c r="N1109" s="45">
        <f t="shared" si="53"/>
        <v>2</v>
      </c>
      <c r="O1109" cm="1">
        <f t="array" ref="O1109">_xlfn.IFS(OR('Paraclinicos '!M1105="",'Paraclinicos '!N1105="",'Paraclinicos '!N1105=0),"",'Paraclinicos '!M1105/'Paraclinicos '!N1105&lt;100,4,'Paraclinicos '!M1105/'Paraclinicos '!N1105&lt;200,3,'Paraclinicos '!M1105/'Paraclinicos '!N1105&lt;300,2,'Paraclinicos '!M1105/'Paraclinicos '!N1105&lt;400,1,'Paraclinicos '!M1105/'Paraclinicos '!N1105&gt;=400,0)</f>
        <v>2</v>
      </c>
      <c r="P1109" cm="1">
        <f t="array" ref="P1109">_xlfn.IFS('Paraclinicos '!C1105="","",'Paraclinicos '!C1105&lt;20,4,'Paraclinicos '!C1105&lt;50,3,'Paraclinicos '!C1105&lt;100,2,'Paraclinicos '!C1105&lt;150,1,'Paraclinicos '!C1105&gt;150,0)</f>
        <v>0</v>
      </c>
      <c r="Q1109" cm="1">
        <f t="array" ref="Q1109">_xlfn.IFS('Paraclinicos '!O1105="","",'Paraclinicos '!O1105&lt;1.2,0,'Paraclinicos '!O1105&lt;2,1,'Paraclinicos '!O1105&lt;3.5,2,'Paraclinicos '!O1105&lt;5,3,'Paraclinicos '!O1105&gt;5,4)</f>
        <v>0</v>
      </c>
      <c r="R1109" t="str" cm="1">
        <f t="array" ref="R1109">_xlfn.IFS('Paraclinicos '!J1105="","",'Paraclinicos '!J1105&lt;1.2,0,'Paraclinicos '!J1105&lt;2,1,'Paraclinicos '!J1105&lt;6,2,'Paraclinicos '!J1105&lt;12,3,'Paraclinicos '!J1105&gt;=12,4)</f>
        <v/>
      </c>
      <c r="S1109" cm="1">
        <f t="array" ref="S1109">_xlfn.IFS('Paraclinicos '!Y1105="","",'Paraclinicos '!Y1105&lt;70,1,'Paraclinicos '!Y1105&gt;=70,0)</f>
        <v>0</v>
      </c>
      <c r="T1109" cm="1">
        <f t="array" ref="T1109">_xlfn.IFS('Paraclinicos '!W1105="","",'Paraclinicos '!W1105&lt;6,4,'Paraclinicos '!W1105&lt;10,3,'Paraclinicos '!W1105&lt;13,2,'Paraclinicos '!W1105&lt;15,1,'Paraclinicos '!W1105=15,0)</f>
        <v>1</v>
      </c>
      <c r="U1109" s="54">
        <f t="shared" si="51"/>
        <v>3</v>
      </c>
      <c r="V1109" cm="1">
        <f t="array" ref="V1109">_xlfn.IFS('Paraclinicos '!S1105="","",OR('Paraclinicos '!S1105&lt;=8,'Paraclinicos '!S1105&gt;=25),3,'Paraclinicos '!S1105&lt;12,1,'Paraclinicos '!S1105&lt;21,0,'Paraclinicos '!S1105&lt;25,2)</f>
        <v>0</v>
      </c>
      <c r="W1109" t="str">
        <f>IFERROR(IF(INDEX('BD Demog para scores enalazar'!Y$2:'BD Demog para scores enalazar'!Y$3000,MATCH(Formulas!A1109,'BD Demog para scores enalazar'!A$2:'BD Demog para scores enalazar'!A$3000,0))=1,"SI","NO"),"")</f>
        <v>NO</v>
      </c>
      <c r="X1109" s="9" t="str">
        <f>IFERROR(IF(INDEX('BD Demog para scores enalazar'!AJ$2:'BD Demog para scores enalazar'!AJ$3000,MATCH(Formulas!A1109,'BD Demog para scores enalazar'!A$2:'BD Demog para scores enalazar'!A$3000,0))=1,"SI","NO"),"")</f>
        <v>NO</v>
      </c>
      <c r="Y1109" cm="1">
        <f t="array" ref="Y1109">IF(AND(W1109="NO",X1109="NO"),_xlfn.IFS('Paraclinicos '!K1105&lt;=91,3,'Paraclinicos '!K1105&lt;94,2,'Paraclinicos '!K1105&lt;96,1,'Paraclinicos '!K1105&gt;=96,0),"")</f>
        <v>2</v>
      </c>
      <c r="Z1109" t="str" cm="1">
        <f t="array" ref="Z1109">IF(OR(W1109="SI",X1109="SI"),_xlfn.IFS(OR(AND('Paraclinicos '!K1106&lt;=83),AND('Paraclinicos '!K1106&gt;=97,AA1109=2)),3,OR(AND('Paraclinicos '!K1106&lt;=86),AND('Paraclinicos '!K1106&gt;=94,AA1109=2)),2,OR(AND('Paraclinicos '!K1106&lt;=88),AND('Paraclinicos '!K1106&gt;=92,AA1109=2)),1,OR(AND('Paraclinicos '!K1106&gt;=88,'Paraclinicos '!K1106&lt;=92),AND('Paraclinicos '!K1106&gt;=93,AA1109=0)),0),"")</f>
        <v/>
      </c>
      <c r="AA1109" cm="1">
        <f t="array" ref="AA1109">_xlfn.IFS('Paraclinicos '!E1105="","",'Paraclinicos '!E1105="Oxigeno",2,'Paraclinicos '!E1105="Aire",0)</f>
        <v>2</v>
      </c>
    </row>
    <row r="1110" spans="1:27" x14ac:dyDescent="0.25">
      <c r="A1110">
        <f>'Paraclinicos '!A1106</f>
        <v>312</v>
      </c>
      <c r="B1110" s="3">
        <f>'Paraclinicos '!R1106</f>
        <v>44311</v>
      </c>
      <c r="C1110" cm="1">
        <f t="array" ref="C1110">_xlfn.IFS('Paraclinicos '!Q1106="","",'Paraclinicos '!Q1106&gt;60,3,'Paraclinicos '!Q1106&lt;=60,1)</f>
        <v>1</v>
      </c>
      <c r="D1110" t="str">
        <f>IFERROR(IF(INDEX('BD Demog para scores enalazar'!BC$2:BC$3000,MATCH(Formulas!A1110,'BD Demog para scores enalazar'!A$2:A$3000,0))=0,"SI","NO"),"")</f>
        <v>SI</v>
      </c>
      <c r="E1110" cm="1">
        <f t="array" ref="E1110">_xlfn.IFS(D1110="","",D1110="SI",4,D1110="NO",1)</f>
        <v>4</v>
      </c>
      <c r="F1110" cm="1">
        <f t="array" ref="F1110">_xlfn.IFS('Paraclinicos '!B1106="","",'Paraclinicos '!B1106&gt;1,1,'Paraclinicos '!B1106&lt;=1,3)</f>
        <v>1</v>
      </c>
      <c r="G1110" t="str" cm="1">
        <f t="array" ref="G1110">_xlfn.IFS('Paraclinicos '!D1106="","",AND('Paraclinicos '!D1106&gt;=250,'Paraclinicos '!D1106&lt;=500),2,'Paraclinicos '!D1106&gt;500,3,'Paraclinicos '!D1106&lt;250,1)</f>
        <v/>
      </c>
      <c r="H1110" s="50">
        <f t="shared" si="52"/>
        <v>6</v>
      </c>
      <c r="I1110" cm="1">
        <f t="array" ref="I1110">_xlfn.IFS('Paraclinicos '!Q1106="","",'Paraclinicos '!Q1106&gt;=65,1,'Paraclinicos '!Q1106&lt;65,0)</f>
        <v>0</v>
      </c>
      <c r="J1110" cm="1">
        <f t="array" ref="J1110">_xlfn.IFS('Paraclinicos '!I1106="","",'Paraclinicos '!I1106&gt;7,1,'Paraclinicos '!I1106&lt;=7,0)</f>
        <v>1</v>
      </c>
      <c r="K1110" cm="1">
        <f t="array" ref="K1110">_xlfn.IFS('Paraclinicos '!W1106="","",'Paraclinicos '!W1106&lt;=8,1,'Paraclinicos '!W1106&gt;8,0)</f>
        <v>1</v>
      </c>
      <c r="L1110" cm="1">
        <f t="array" ref="L1110">_xlfn.IFS('Paraclinicos '!S1106="","",'Paraclinicos '!S1106&gt;=30,1,'Paraclinicos '!S1106&lt;30,0)</f>
        <v>0</v>
      </c>
      <c r="M1110" cm="1">
        <f t="array" ref="M1110">_xlfn.IFS(OR('Paraclinicos '!T1106="",'Paraclinicos '!U1106=""),"",OR('Paraclinicos '!T1106&lt;=90,'Paraclinicos '!U1106&lt;=60),1,OR('Paraclinicos '!T1106&gt;90,'Paraclinicos '!U1106&gt;60),0)</f>
        <v>0</v>
      </c>
      <c r="N1110" s="45">
        <f t="shared" si="53"/>
        <v>3</v>
      </c>
      <c r="O1110" cm="1">
        <f t="array" ref="O1110">_xlfn.IFS(OR('Paraclinicos '!M1106="",'Paraclinicos '!N1106="",'Paraclinicos '!N1106=0),"",'Paraclinicos '!M1106/'Paraclinicos '!N1106&lt;100,4,'Paraclinicos '!M1106/'Paraclinicos '!N1106&lt;200,3,'Paraclinicos '!M1106/'Paraclinicos '!N1106&lt;300,2,'Paraclinicos '!M1106/'Paraclinicos '!N1106&lt;400,1,'Paraclinicos '!M1106/'Paraclinicos '!N1106&gt;=400,0)</f>
        <v>2</v>
      </c>
      <c r="P1110" cm="1">
        <f t="array" ref="P1110">_xlfn.IFS('Paraclinicos '!C1106="","",'Paraclinicos '!C1106&lt;20,4,'Paraclinicos '!C1106&lt;50,3,'Paraclinicos '!C1106&lt;100,2,'Paraclinicos '!C1106&lt;150,1,'Paraclinicos '!C1106&gt;150,0)</f>
        <v>0</v>
      </c>
      <c r="Q1110" cm="1">
        <f t="array" ref="Q1110">_xlfn.IFS('Paraclinicos '!O1106="","",'Paraclinicos '!O1106&lt;1.2,0,'Paraclinicos '!O1106&lt;2,1,'Paraclinicos '!O1106&lt;3.5,2,'Paraclinicos '!O1106&lt;5,3,'Paraclinicos '!O1106&gt;5,4)</f>
        <v>0</v>
      </c>
      <c r="R1110" t="str" cm="1">
        <f t="array" ref="R1110">_xlfn.IFS('Paraclinicos '!J1106="","",'Paraclinicos '!J1106&lt;1.2,0,'Paraclinicos '!J1106&lt;2,1,'Paraclinicos '!J1106&lt;6,2,'Paraclinicos '!J1106&lt;12,3,'Paraclinicos '!J1106&gt;=12,4)</f>
        <v/>
      </c>
      <c r="S1110" cm="1">
        <f t="array" ref="S1110">_xlfn.IFS('Paraclinicos '!Y1106="","",'Paraclinicos '!Y1106&lt;70,1,'Paraclinicos '!Y1106&gt;=70,0)</f>
        <v>0</v>
      </c>
      <c r="T1110" cm="1">
        <f t="array" ref="T1110">_xlfn.IFS('Paraclinicos '!W1106="","",'Paraclinicos '!W1106&lt;6,4,'Paraclinicos '!W1106&lt;10,3,'Paraclinicos '!W1106&lt;13,2,'Paraclinicos '!W1106&lt;15,1,'Paraclinicos '!W1106=15,0)</f>
        <v>4</v>
      </c>
      <c r="U1110" s="54">
        <f t="shared" si="51"/>
        <v>6</v>
      </c>
      <c r="V1110" cm="1">
        <f t="array" ref="V1110">_xlfn.IFS('Paraclinicos '!S1106="","",OR('Paraclinicos '!S1106&lt;=8,'Paraclinicos '!S1106&gt;=25),3,'Paraclinicos '!S1106&lt;12,1,'Paraclinicos '!S1106&lt;21,0,'Paraclinicos '!S1106&lt;25,2)</f>
        <v>0</v>
      </c>
      <c r="W1110" t="str">
        <f>IFERROR(IF(INDEX('BD Demog para scores enalazar'!Y$2:'BD Demog para scores enalazar'!Y$3000,MATCH(Formulas!A1110,'BD Demog para scores enalazar'!A$2:'BD Demog para scores enalazar'!A$3000,0))=1,"SI","NO"),"")</f>
        <v>NO</v>
      </c>
      <c r="X1110" s="9" t="str">
        <f>IFERROR(IF(INDEX('BD Demog para scores enalazar'!AJ$2:'BD Demog para scores enalazar'!AJ$3000,MATCH(Formulas!A1110,'BD Demog para scores enalazar'!A$2:'BD Demog para scores enalazar'!A$3000,0))=1,"SI","NO"),"")</f>
        <v>NO</v>
      </c>
      <c r="Y1110" cm="1">
        <f t="array" ref="Y1110">IF(AND(W1110="NO",X1110="NO"),_xlfn.IFS('Paraclinicos '!K1106&lt;=91,3,'Paraclinicos '!K1106&lt;94,2,'Paraclinicos '!K1106&lt;96,1,'Paraclinicos '!K1106&gt;=96,0),"")</f>
        <v>3</v>
      </c>
      <c r="Z1110" t="str" cm="1">
        <f t="array" ref="Z1110">IF(OR(W1110="SI",X1110="SI"),_xlfn.IFS(OR(AND('Paraclinicos '!K1107&lt;=83),AND('Paraclinicos '!K1107&gt;=97,AA1110=2)),3,OR(AND('Paraclinicos '!K1107&lt;=86),AND('Paraclinicos '!K1107&gt;=94,AA1110=2)),2,OR(AND('Paraclinicos '!K1107&lt;=88),AND('Paraclinicos '!K1107&gt;=92,AA1110=2)),1,OR(AND('Paraclinicos '!K1107&gt;=88,'Paraclinicos '!K1107&lt;=92),AND('Paraclinicos '!K1107&gt;=93,AA1110=0)),0),"")</f>
        <v/>
      </c>
      <c r="AA1110" cm="1">
        <f t="array" ref="AA1110">_xlfn.IFS('Paraclinicos '!E1106="","",'Paraclinicos '!E1106="Oxigeno",2,'Paraclinicos '!E1106="Aire",0)</f>
        <v>2</v>
      </c>
    </row>
    <row r="1111" spans="1:27" x14ac:dyDescent="0.25">
      <c r="A1111">
        <f>'Paraclinicos '!A1107</f>
        <v>313</v>
      </c>
      <c r="B1111" s="3">
        <f>'Paraclinicos '!R1107</f>
        <v>44309</v>
      </c>
      <c r="C1111" cm="1">
        <f t="array" ref="C1111">_xlfn.IFS('Paraclinicos '!Q1107="","",'Paraclinicos '!Q1107&gt;60,3,'Paraclinicos '!Q1107&lt;=60,1)</f>
        <v>1</v>
      </c>
      <c r="D1111" t="str">
        <f>IFERROR(IF(INDEX('BD Demog para scores enalazar'!BC$2:BC$3000,MATCH(Formulas!A1111,'BD Demog para scores enalazar'!A$2:A$3000,0))=0,"SI","NO"),"")</f>
        <v>SI</v>
      </c>
      <c r="E1111" cm="1">
        <f t="array" ref="E1111">_xlfn.IFS(D1111="","",D1111="SI",4,D1111="NO",1)</f>
        <v>4</v>
      </c>
      <c r="F1111" cm="1">
        <f t="array" ref="F1111">_xlfn.IFS('Paraclinicos '!B1107="","",'Paraclinicos '!B1107&gt;1,1,'Paraclinicos '!B1107&lt;=1,3)</f>
        <v>3</v>
      </c>
      <c r="G1111" cm="1">
        <f t="array" ref="G1111">_xlfn.IFS('Paraclinicos '!D1107="","",AND('Paraclinicos '!D1107&gt;=250,'Paraclinicos '!D1107&lt;=500),2,'Paraclinicos '!D1107&gt;500,3,'Paraclinicos '!D1107&lt;250,1)</f>
        <v>3</v>
      </c>
      <c r="H1111" s="50">
        <f t="shared" si="52"/>
        <v>11</v>
      </c>
      <c r="I1111" cm="1">
        <f t="array" ref="I1111">_xlfn.IFS('Paraclinicos '!Q1107="","",'Paraclinicos '!Q1107&gt;=65,1,'Paraclinicos '!Q1107&lt;65,0)</f>
        <v>0</v>
      </c>
      <c r="J1111" cm="1">
        <f t="array" ref="J1111">_xlfn.IFS('Paraclinicos '!I1107="","",'Paraclinicos '!I1107&gt;7,1,'Paraclinicos '!I1107&lt;=7,0)</f>
        <v>1</v>
      </c>
      <c r="K1111" cm="1">
        <f t="array" ref="K1111">_xlfn.IFS('Paraclinicos '!W1107="","",'Paraclinicos '!W1107&lt;=8,1,'Paraclinicos '!W1107&gt;8,0)</f>
        <v>0</v>
      </c>
      <c r="L1111" cm="1">
        <f t="array" ref="L1111">_xlfn.IFS('Paraclinicos '!S1107="","",'Paraclinicos '!S1107&gt;=30,1,'Paraclinicos '!S1107&lt;30,0)</f>
        <v>0</v>
      </c>
      <c r="M1111" cm="1">
        <f t="array" ref="M1111">_xlfn.IFS(OR('Paraclinicos '!T1107="",'Paraclinicos '!U1107=""),"",OR('Paraclinicos '!T1107&lt;=90,'Paraclinicos '!U1107&lt;=60),1,OR('Paraclinicos '!T1107&gt;90,'Paraclinicos '!U1107&gt;60),0)</f>
        <v>0</v>
      </c>
      <c r="N1111" s="45">
        <f t="shared" si="53"/>
        <v>3</v>
      </c>
      <c r="O1111" cm="1">
        <f t="array" ref="O1111">_xlfn.IFS(OR('Paraclinicos '!M1107="",'Paraclinicos '!N1107="",'Paraclinicos '!N1107=0),"",'Paraclinicos '!M1107/'Paraclinicos '!N1107&lt;100,4,'Paraclinicos '!M1107/'Paraclinicos '!N1107&lt;200,3,'Paraclinicos '!M1107/'Paraclinicos '!N1107&lt;300,2,'Paraclinicos '!M1107/'Paraclinicos '!N1107&lt;400,1,'Paraclinicos '!M1107/'Paraclinicos '!N1107&gt;=400,0)</f>
        <v>4</v>
      </c>
      <c r="P1111" cm="1">
        <f t="array" ref="P1111">_xlfn.IFS('Paraclinicos '!C1107="","",'Paraclinicos '!C1107&lt;20,4,'Paraclinicos '!C1107&lt;50,3,'Paraclinicos '!C1107&lt;100,2,'Paraclinicos '!C1107&lt;150,1,'Paraclinicos '!C1107&gt;150,0)</f>
        <v>0</v>
      </c>
      <c r="Q1111" cm="1">
        <f t="array" ref="Q1111">_xlfn.IFS('Paraclinicos '!O1107="","",'Paraclinicos '!O1107&lt;1.2,0,'Paraclinicos '!O1107&lt;2,1,'Paraclinicos '!O1107&lt;3.5,2,'Paraclinicos '!O1107&lt;5,3,'Paraclinicos '!O1107&gt;5,4)</f>
        <v>0</v>
      </c>
      <c r="R1111" cm="1">
        <f t="array" ref="R1111">_xlfn.IFS('Paraclinicos '!J1107="","",'Paraclinicos '!J1107&lt;1.2,0,'Paraclinicos '!J1107&lt;2,1,'Paraclinicos '!J1107&lt;6,2,'Paraclinicos '!J1107&lt;12,3,'Paraclinicos '!J1107&gt;=12,4)</f>
        <v>0</v>
      </c>
      <c r="S1111" cm="1">
        <f t="array" ref="S1111">_xlfn.IFS('Paraclinicos '!Y1107="","",'Paraclinicos '!Y1107&lt;70,1,'Paraclinicos '!Y1107&gt;=70,0)</f>
        <v>0</v>
      </c>
      <c r="T1111" cm="1">
        <f t="array" ref="T1111">_xlfn.IFS('Paraclinicos '!W1107="","",'Paraclinicos '!W1107&lt;6,4,'Paraclinicos '!W1107&lt;10,3,'Paraclinicos '!W1107&lt;13,2,'Paraclinicos '!W1107&lt;15,1,'Paraclinicos '!W1107=15,0)</f>
        <v>0</v>
      </c>
      <c r="U1111" s="54">
        <f t="shared" si="51"/>
        <v>4</v>
      </c>
      <c r="V1111" cm="1">
        <f t="array" ref="V1111">_xlfn.IFS('Paraclinicos '!S1107="","",OR('Paraclinicos '!S1107&lt;=8,'Paraclinicos '!S1107&gt;=25),3,'Paraclinicos '!S1107&lt;12,1,'Paraclinicos '!S1107&lt;21,0,'Paraclinicos '!S1107&lt;25,2)</f>
        <v>0</v>
      </c>
      <c r="W1111" t="str">
        <f>IFERROR(IF(INDEX('BD Demog para scores enalazar'!Y$2:'BD Demog para scores enalazar'!Y$3000,MATCH(Formulas!A1111,'BD Demog para scores enalazar'!A$2:'BD Demog para scores enalazar'!A$3000,0))=1,"SI","NO"),"")</f>
        <v>NO</v>
      </c>
      <c r="X1111" s="9" t="str">
        <f>IFERROR(IF(INDEX('BD Demog para scores enalazar'!AJ$2:'BD Demog para scores enalazar'!AJ$3000,MATCH(Formulas!A1111,'BD Demog para scores enalazar'!A$2:'BD Demog para scores enalazar'!A$3000,0))=1,"SI","NO"),"")</f>
        <v>NO</v>
      </c>
      <c r="Y1111" cm="1">
        <f t="array" ref="Y1111">IF(AND(W1111="NO",X1111="NO"),_xlfn.IFS('Paraclinicos '!K1107&lt;=91,3,'Paraclinicos '!K1107&lt;94,2,'Paraclinicos '!K1107&lt;96,1,'Paraclinicos '!K1107&gt;=96,0),"")</f>
        <v>3</v>
      </c>
      <c r="Z1111" t="str" cm="1">
        <f t="array" ref="Z1111">IF(OR(W1111="SI",X1111="SI"),_xlfn.IFS(OR(AND('Paraclinicos '!K1108&lt;=83),AND('Paraclinicos '!K1108&gt;=97,AA1111=2)),3,OR(AND('Paraclinicos '!K1108&lt;=86),AND('Paraclinicos '!K1108&gt;=94,AA1111=2)),2,OR(AND('Paraclinicos '!K1108&lt;=88),AND('Paraclinicos '!K1108&gt;=92,AA1111=2)),1,OR(AND('Paraclinicos '!K1108&gt;=88,'Paraclinicos '!K1108&lt;=92),AND('Paraclinicos '!K1108&gt;=93,AA1111=0)),0),"")</f>
        <v/>
      </c>
      <c r="AA1111" cm="1">
        <f t="array" ref="AA1111">_xlfn.IFS('Paraclinicos '!E1107="","",'Paraclinicos '!E1107="Oxigeno",2,'Paraclinicos '!E1107="Aire",0)</f>
        <v>2</v>
      </c>
    </row>
    <row r="1112" spans="1:27" x14ac:dyDescent="0.25">
      <c r="A1112">
        <f>'Paraclinicos '!A1108</f>
        <v>313</v>
      </c>
      <c r="B1112" s="3">
        <f>'Paraclinicos '!R1108</f>
        <v>44311</v>
      </c>
      <c r="C1112" cm="1">
        <f t="array" ref="C1112">_xlfn.IFS('Paraclinicos '!Q1108="","",'Paraclinicos '!Q1108&gt;60,3,'Paraclinicos '!Q1108&lt;=60,1)</f>
        <v>1</v>
      </c>
      <c r="D1112" t="str">
        <f>IFERROR(IF(INDEX('BD Demog para scores enalazar'!BC$2:BC$3000,MATCH(Formulas!A1112,'BD Demog para scores enalazar'!A$2:A$3000,0))=0,"SI","NO"),"")</f>
        <v>SI</v>
      </c>
      <c r="E1112" cm="1">
        <f t="array" ref="E1112">_xlfn.IFS(D1112="","",D1112="SI",4,D1112="NO",1)</f>
        <v>4</v>
      </c>
      <c r="F1112" cm="1">
        <f t="array" ref="F1112">_xlfn.IFS('Paraclinicos '!B1108="","",'Paraclinicos '!B1108&gt;1,1,'Paraclinicos '!B1108&lt;=1,3)</f>
        <v>3</v>
      </c>
      <c r="G1112" t="str" cm="1">
        <f t="array" ref="G1112">_xlfn.IFS('Paraclinicos '!D1108="","",AND('Paraclinicos '!D1108&gt;=250,'Paraclinicos '!D1108&lt;=500),2,'Paraclinicos '!D1108&gt;500,3,'Paraclinicos '!D1108&lt;250,1)</f>
        <v/>
      </c>
      <c r="H1112" s="50">
        <f t="shared" si="52"/>
        <v>8</v>
      </c>
      <c r="I1112" cm="1">
        <f t="array" ref="I1112">_xlfn.IFS('Paraclinicos '!Q1108="","",'Paraclinicos '!Q1108&gt;=65,1,'Paraclinicos '!Q1108&lt;65,0)</f>
        <v>0</v>
      </c>
      <c r="J1112" cm="1">
        <f t="array" ref="J1112">_xlfn.IFS('Paraclinicos '!I1108="","",'Paraclinicos '!I1108&gt;7,1,'Paraclinicos '!I1108&lt;=7,0)</f>
        <v>1</v>
      </c>
      <c r="K1112" cm="1">
        <f t="array" ref="K1112">_xlfn.IFS('Paraclinicos '!W1108="","",'Paraclinicos '!W1108&lt;=8,1,'Paraclinicos '!W1108&gt;8,0)</f>
        <v>0</v>
      </c>
      <c r="L1112" cm="1">
        <f t="array" ref="L1112">_xlfn.IFS('Paraclinicos '!S1108="","",'Paraclinicos '!S1108&gt;=30,1,'Paraclinicos '!S1108&lt;30,0)</f>
        <v>0</v>
      </c>
      <c r="M1112" cm="1">
        <f t="array" ref="M1112">_xlfn.IFS(OR('Paraclinicos '!T1108="",'Paraclinicos '!U1108=""),"",OR('Paraclinicos '!T1108&lt;=90,'Paraclinicos '!U1108&lt;=60),1,OR('Paraclinicos '!T1108&gt;90,'Paraclinicos '!U1108&gt;60),0)</f>
        <v>1</v>
      </c>
      <c r="N1112" s="45">
        <f t="shared" si="53"/>
        <v>3</v>
      </c>
      <c r="O1112" cm="1">
        <f t="array" ref="O1112">_xlfn.IFS(OR('Paraclinicos '!M1108="",'Paraclinicos '!N1108="",'Paraclinicos '!N1108=0),"",'Paraclinicos '!M1108/'Paraclinicos '!N1108&lt;100,4,'Paraclinicos '!M1108/'Paraclinicos '!N1108&lt;200,3,'Paraclinicos '!M1108/'Paraclinicos '!N1108&lt;300,2,'Paraclinicos '!M1108/'Paraclinicos '!N1108&lt;400,1,'Paraclinicos '!M1108/'Paraclinicos '!N1108&gt;=400,0)</f>
        <v>2</v>
      </c>
      <c r="P1112" cm="1">
        <f t="array" ref="P1112">_xlfn.IFS('Paraclinicos '!C1108="","",'Paraclinicos '!C1108&lt;20,4,'Paraclinicos '!C1108&lt;50,3,'Paraclinicos '!C1108&lt;100,2,'Paraclinicos '!C1108&lt;150,1,'Paraclinicos '!C1108&gt;150,0)</f>
        <v>0</v>
      </c>
      <c r="Q1112" cm="1">
        <f t="array" ref="Q1112">_xlfn.IFS('Paraclinicos '!O1108="","",'Paraclinicos '!O1108&lt;1.2,0,'Paraclinicos '!O1108&lt;2,1,'Paraclinicos '!O1108&lt;3.5,2,'Paraclinicos '!O1108&lt;5,3,'Paraclinicos '!O1108&gt;5,4)</f>
        <v>0</v>
      </c>
      <c r="R1112" t="str" cm="1">
        <f t="array" ref="R1112">_xlfn.IFS('Paraclinicos '!J1108="","",'Paraclinicos '!J1108&lt;1.2,0,'Paraclinicos '!J1108&lt;2,1,'Paraclinicos '!J1108&lt;6,2,'Paraclinicos '!J1108&lt;12,3,'Paraclinicos '!J1108&gt;=12,4)</f>
        <v/>
      </c>
      <c r="S1112" cm="1">
        <f t="array" ref="S1112">_xlfn.IFS('Paraclinicos '!Y1108="","",'Paraclinicos '!Y1108&lt;70,1,'Paraclinicos '!Y1108&gt;=70,0)</f>
        <v>0</v>
      </c>
      <c r="T1112" cm="1">
        <f t="array" ref="T1112">_xlfn.IFS('Paraclinicos '!W1108="","",'Paraclinicos '!W1108&lt;6,4,'Paraclinicos '!W1108&lt;10,3,'Paraclinicos '!W1108&lt;13,2,'Paraclinicos '!W1108&lt;15,1,'Paraclinicos '!W1108=15,0)</f>
        <v>0</v>
      </c>
      <c r="U1112" s="54">
        <f t="shared" si="51"/>
        <v>2</v>
      </c>
      <c r="V1112" cm="1">
        <f t="array" ref="V1112">_xlfn.IFS('Paraclinicos '!S1108="","",OR('Paraclinicos '!S1108&lt;=8,'Paraclinicos '!S1108&gt;=25),3,'Paraclinicos '!S1108&lt;12,1,'Paraclinicos '!S1108&lt;21,0,'Paraclinicos '!S1108&lt;25,2)</f>
        <v>0</v>
      </c>
      <c r="W1112" t="str">
        <f>IFERROR(IF(INDEX('BD Demog para scores enalazar'!Y$2:'BD Demog para scores enalazar'!Y$3000,MATCH(Formulas!A1112,'BD Demog para scores enalazar'!A$2:'BD Demog para scores enalazar'!A$3000,0))=1,"SI","NO"),"")</f>
        <v>NO</v>
      </c>
      <c r="X1112" s="9" t="str">
        <f>IFERROR(IF(INDEX('BD Demog para scores enalazar'!AJ$2:'BD Demog para scores enalazar'!AJ$3000,MATCH(Formulas!A1112,'BD Demog para scores enalazar'!A$2:'BD Demog para scores enalazar'!A$3000,0))=1,"SI","NO"),"")</f>
        <v>NO</v>
      </c>
      <c r="Y1112" cm="1">
        <f t="array" ref="Y1112">IF(AND(W1112="NO",X1112="NO"),_xlfn.IFS('Paraclinicos '!K1108&lt;=91,3,'Paraclinicos '!K1108&lt;94,2,'Paraclinicos '!K1108&lt;96,1,'Paraclinicos '!K1108&gt;=96,0),"")</f>
        <v>2</v>
      </c>
      <c r="Z1112" t="str" cm="1">
        <f t="array" ref="Z1112">IF(OR(W1112="SI",X1112="SI"),_xlfn.IFS(OR(AND('Paraclinicos '!K1109&lt;=83),AND('Paraclinicos '!K1109&gt;=97,AA1112=2)),3,OR(AND('Paraclinicos '!K1109&lt;=86),AND('Paraclinicos '!K1109&gt;=94,AA1112=2)),2,OR(AND('Paraclinicos '!K1109&lt;=88),AND('Paraclinicos '!K1109&gt;=92,AA1112=2)),1,OR(AND('Paraclinicos '!K1109&gt;=88,'Paraclinicos '!K1109&lt;=92),AND('Paraclinicos '!K1109&gt;=93,AA1112=0)),0),"")</f>
        <v/>
      </c>
      <c r="AA1112" cm="1">
        <f t="array" ref="AA1112">_xlfn.IFS('Paraclinicos '!E1108="","",'Paraclinicos '!E1108="Oxigeno",2,'Paraclinicos '!E1108="Aire",0)</f>
        <v>2</v>
      </c>
    </row>
    <row r="1113" spans="1:27" x14ac:dyDescent="0.25">
      <c r="A1113">
        <f>'Paraclinicos '!A1109</f>
        <v>313</v>
      </c>
      <c r="B1113" s="3">
        <f>'Paraclinicos '!R1109</f>
        <v>44313</v>
      </c>
      <c r="C1113" cm="1">
        <f t="array" ref="C1113">_xlfn.IFS('Paraclinicos '!Q1109="","",'Paraclinicos '!Q1109&gt;60,3,'Paraclinicos '!Q1109&lt;=60,1)</f>
        <v>1</v>
      </c>
      <c r="D1113" t="str">
        <f>IFERROR(IF(INDEX('BD Demog para scores enalazar'!BC$2:BC$3000,MATCH(Formulas!A1113,'BD Demog para scores enalazar'!A$2:A$3000,0))=0,"SI","NO"),"")</f>
        <v>SI</v>
      </c>
      <c r="E1113" cm="1">
        <f t="array" ref="E1113">_xlfn.IFS(D1113="","",D1113="SI",4,D1113="NO",1)</f>
        <v>4</v>
      </c>
      <c r="F1113" cm="1">
        <f t="array" ref="F1113">_xlfn.IFS('Paraclinicos '!B1109="","",'Paraclinicos '!B1109&gt;1,1,'Paraclinicos '!B1109&lt;=1,3)</f>
        <v>1</v>
      </c>
      <c r="G1113" t="str" cm="1">
        <f t="array" ref="G1113">_xlfn.IFS('Paraclinicos '!D1109="","",AND('Paraclinicos '!D1109&gt;=250,'Paraclinicos '!D1109&lt;=500),2,'Paraclinicos '!D1109&gt;500,3,'Paraclinicos '!D1109&lt;250,1)</f>
        <v/>
      </c>
      <c r="H1113" s="50">
        <f t="shared" si="52"/>
        <v>6</v>
      </c>
      <c r="I1113" cm="1">
        <f t="array" ref="I1113">_xlfn.IFS('Paraclinicos '!Q1109="","",'Paraclinicos '!Q1109&gt;=65,1,'Paraclinicos '!Q1109&lt;65,0)</f>
        <v>0</v>
      </c>
      <c r="J1113" cm="1">
        <f t="array" ref="J1113">_xlfn.IFS('Paraclinicos '!I1109="","",'Paraclinicos '!I1109&gt;7,1,'Paraclinicos '!I1109&lt;=7,0)</f>
        <v>1</v>
      </c>
      <c r="K1113" cm="1">
        <f t="array" ref="K1113">_xlfn.IFS('Paraclinicos '!W1109="","",'Paraclinicos '!W1109&lt;=8,1,'Paraclinicos '!W1109&gt;8,0)</f>
        <v>0</v>
      </c>
      <c r="L1113" cm="1">
        <f t="array" ref="L1113">_xlfn.IFS('Paraclinicos '!S1109="","",'Paraclinicos '!S1109&gt;=30,1,'Paraclinicos '!S1109&lt;30,0)</f>
        <v>0</v>
      </c>
      <c r="M1113" cm="1">
        <f t="array" ref="M1113">_xlfn.IFS(OR('Paraclinicos '!T1109="",'Paraclinicos '!U1109=""),"",OR('Paraclinicos '!T1109&lt;=90,'Paraclinicos '!U1109&lt;=60),1,OR('Paraclinicos '!T1109&gt;90,'Paraclinicos '!U1109&gt;60),0)</f>
        <v>0</v>
      </c>
      <c r="N1113" s="45">
        <f t="shared" si="53"/>
        <v>3</v>
      </c>
      <c r="O1113" cm="1">
        <f t="array" ref="O1113">_xlfn.IFS(OR('Paraclinicos '!M1109="",'Paraclinicos '!N1109="",'Paraclinicos '!N1109=0),"",'Paraclinicos '!M1109/'Paraclinicos '!N1109&lt;100,4,'Paraclinicos '!M1109/'Paraclinicos '!N1109&lt;200,3,'Paraclinicos '!M1109/'Paraclinicos '!N1109&lt;300,2,'Paraclinicos '!M1109/'Paraclinicos '!N1109&lt;400,1,'Paraclinicos '!M1109/'Paraclinicos '!N1109&gt;=400,0)</f>
        <v>3</v>
      </c>
      <c r="P1113" cm="1">
        <f t="array" ref="P1113">_xlfn.IFS('Paraclinicos '!C1109="","",'Paraclinicos '!C1109&lt;20,4,'Paraclinicos '!C1109&lt;50,3,'Paraclinicos '!C1109&lt;100,2,'Paraclinicos '!C1109&lt;150,1,'Paraclinicos '!C1109&gt;150,0)</f>
        <v>0</v>
      </c>
      <c r="Q1113" cm="1">
        <f t="array" ref="Q1113">_xlfn.IFS('Paraclinicos '!O1109="","",'Paraclinicos '!O1109&lt;1.2,0,'Paraclinicos '!O1109&lt;2,1,'Paraclinicos '!O1109&lt;3.5,2,'Paraclinicos '!O1109&lt;5,3,'Paraclinicos '!O1109&gt;5,4)</f>
        <v>0</v>
      </c>
      <c r="R1113" t="str" cm="1">
        <f t="array" ref="R1113">_xlfn.IFS('Paraclinicos '!J1109="","",'Paraclinicos '!J1109&lt;1.2,0,'Paraclinicos '!J1109&lt;2,1,'Paraclinicos '!J1109&lt;6,2,'Paraclinicos '!J1109&lt;12,3,'Paraclinicos '!J1109&gt;=12,4)</f>
        <v/>
      </c>
      <c r="S1113" cm="1">
        <f t="array" ref="S1113">_xlfn.IFS('Paraclinicos '!Y1109="","",'Paraclinicos '!Y1109&lt;70,1,'Paraclinicos '!Y1109&gt;=70,0)</f>
        <v>0</v>
      </c>
      <c r="T1113" cm="1">
        <f t="array" ref="T1113">_xlfn.IFS('Paraclinicos '!W1109="","",'Paraclinicos '!W1109&lt;6,4,'Paraclinicos '!W1109&lt;10,3,'Paraclinicos '!W1109&lt;13,2,'Paraclinicos '!W1109&lt;15,1,'Paraclinicos '!W1109=15,0)</f>
        <v>0</v>
      </c>
      <c r="U1113" s="54">
        <f t="shared" si="51"/>
        <v>3</v>
      </c>
      <c r="V1113" cm="1">
        <f t="array" ref="V1113">_xlfn.IFS('Paraclinicos '!S1109="","",OR('Paraclinicos '!S1109&lt;=8,'Paraclinicos '!S1109&gt;=25),3,'Paraclinicos '!S1109&lt;12,1,'Paraclinicos '!S1109&lt;21,0,'Paraclinicos '!S1109&lt;25,2)</f>
        <v>0</v>
      </c>
      <c r="W1113" t="str">
        <f>IFERROR(IF(INDEX('BD Demog para scores enalazar'!Y$2:'BD Demog para scores enalazar'!Y$3000,MATCH(Formulas!A1113,'BD Demog para scores enalazar'!A$2:'BD Demog para scores enalazar'!A$3000,0))=1,"SI","NO"),"")</f>
        <v>NO</v>
      </c>
      <c r="X1113" s="9" t="str">
        <f>IFERROR(IF(INDEX('BD Demog para scores enalazar'!AJ$2:'BD Demog para scores enalazar'!AJ$3000,MATCH(Formulas!A1113,'BD Demog para scores enalazar'!A$2:'BD Demog para scores enalazar'!A$3000,0))=1,"SI","NO"),"")</f>
        <v>NO</v>
      </c>
      <c r="Y1113" cm="1">
        <f t="array" ref="Y1113">IF(AND(W1113="NO",X1113="NO"),_xlfn.IFS('Paraclinicos '!K1109&lt;=91,3,'Paraclinicos '!K1109&lt;94,2,'Paraclinicos '!K1109&lt;96,1,'Paraclinicos '!K1109&gt;=96,0),"")</f>
        <v>3</v>
      </c>
      <c r="Z1113" t="str" cm="1">
        <f t="array" ref="Z1113">IF(OR(W1113="SI",X1113="SI"),_xlfn.IFS(OR(AND('Paraclinicos '!K1110&lt;=83),AND('Paraclinicos '!K1110&gt;=97,AA1113=2)),3,OR(AND('Paraclinicos '!K1110&lt;=86),AND('Paraclinicos '!K1110&gt;=94,AA1113=2)),2,OR(AND('Paraclinicos '!K1110&lt;=88),AND('Paraclinicos '!K1110&gt;=92,AA1113=2)),1,OR(AND('Paraclinicos '!K1110&gt;=88,'Paraclinicos '!K1110&lt;=92),AND('Paraclinicos '!K1110&gt;=93,AA1113=0)),0),"")</f>
        <v/>
      </c>
      <c r="AA1113" cm="1">
        <f t="array" ref="AA1113">_xlfn.IFS('Paraclinicos '!E1109="","",'Paraclinicos '!E1109="Oxigeno",2,'Paraclinicos '!E1109="Aire",0)</f>
        <v>2</v>
      </c>
    </row>
    <row r="1114" spans="1:27" x14ac:dyDescent="0.25">
      <c r="A1114">
        <f>'Paraclinicos '!A1110</f>
        <v>316</v>
      </c>
      <c r="B1114" s="3">
        <f>'Paraclinicos '!R1110</f>
        <v>44325</v>
      </c>
      <c r="C1114" cm="1">
        <f t="array" ref="C1114">_xlfn.IFS('Paraclinicos '!Q1110="","",'Paraclinicos '!Q1110&gt;60,3,'Paraclinicos '!Q1110&lt;=60,1)</f>
        <v>3</v>
      </c>
      <c r="D1114" t="str">
        <f>IFERROR(IF(INDEX('BD Demog para scores enalazar'!BC$2:BC$3000,MATCH(Formulas!A1114,'BD Demog para scores enalazar'!A$2:A$3000,0))=0,"SI","NO"),"")</f>
        <v>SI</v>
      </c>
      <c r="E1114" cm="1">
        <f t="array" ref="E1114">_xlfn.IFS(D1114="","",D1114="SI",4,D1114="NO",1)</f>
        <v>4</v>
      </c>
      <c r="F1114" cm="1">
        <f t="array" ref="F1114">_xlfn.IFS('Paraclinicos '!B1110="","",'Paraclinicos '!B1110&gt;1,1,'Paraclinicos '!B1110&lt;=1,3)</f>
        <v>3</v>
      </c>
      <c r="G1114" t="str" cm="1">
        <f t="array" ref="G1114">_xlfn.IFS('Paraclinicos '!D1110="","",AND('Paraclinicos '!D1110&gt;=250,'Paraclinicos '!D1110&lt;=500),2,'Paraclinicos '!D1110&gt;500,3,'Paraclinicos '!D1110&lt;250,1)</f>
        <v/>
      </c>
      <c r="H1114" s="50">
        <f t="shared" si="52"/>
        <v>10</v>
      </c>
      <c r="I1114" cm="1">
        <f t="array" ref="I1114">_xlfn.IFS('Paraclinicos '!Q1110="","",'Paraclinicos '!Q1110&gt;=65,1,'Paraclinicos '!Q1110&lt;65,0)</f>
        <v>1</v>
      </c>
      <c r="J1114" cm="1">
        <f t="array" ref="J1114">_xlfn.IFS('Paraclinicos '!I1110="","",'Paraclinicos '!I1110&gt;7,1,'Paraclinicos '!I1110&lt;=7,0)</f>
        <v>1</v>
      </c>
      <c r="K1114" cm="1">
        <f t="array" ref="K1114">_xlfn.IFS('Paraclinicos '!W1110="","",'Paraclinicos '!W1110&lt;=8,1,'Paraclinicos '!W1110&gt;8,0)</f>
        <v>1</v>
      </c>
      <c r="L1114" cm="1">
        <f t="array" ref="L1114">_xlfn.IFS('Paraclinicos '!S1110="","",'Paraclinicos '!S1110&gt;=30,1,'Paraclinicos '!S1110&lt;30,0)</f>
        <v>0</v>
      </c>
      <c r="M1114" cm="1">
        <f t="array" ref="M1114">_xlfn.IFS(OR('Paraclinicos '!T1110="",'Paraclinicos '!U1110=""),"",OR('Paraclinicos '!T1110&lt;=90,'Paraclinicos '!U1110&lt;=60),1,OR('Paraclinicos '!T1110&gt;90,'Paraclinicos '!U1110&gt;60),0)</f>
        <v>0</v>
      </c>
      <c r="N1114" s="45">
        <f t="shared" si="53"/>
        <v>3</v>
      </c>
      <c r="O1114" cm="1">
        <f t="array" ref="O1114">_xlfn.IFS(OR('Paraclinicos '!M1110="",'Paraclinicos '!N1110="",'Paraclinicos '!N1110=0),"",'Paraclinicos '!M1110/'Paraclinicos '!N1110&lt;100,4,'Paraclinicos '!M1110/'Paraclinicos '!N1110&lt;200,3,'Paraclinicos '!M1110/'Paraclinicos '!N1110&lt;300,2,'Paraclinicos '!M1110/'Paraclinicos '!N1110&lt;400,1,'Paraclinicos '!M1110/'Paraclinicos '!N1110&gt;=400,0)</f>
        <v>2</v>
      </c>
      <c r="P1114" cm="1">
        <f t="array" ref="P1114">_xlfn.IFS('Paraclinicos '!C1110="","",'Paraclinicos '!C1110&lt;20,4,'Paraclinicos '!C1110&lt;50,3,'Paraclinicos '!C1110&lt;100,2,'Paraclinicos '!C1110&lt;150,1,'Paraclinicos '!C1110&gt;150,0)</f>
        <v>0</v>
      </c>
      <c r="Q1114" cm="1">
        <f t="array" ref="Q1114">_xlfn.IFS('Paraclinicos '!O1110="","",'Paraclinicos '!O1110&lt;1.2,0,'Paraclinicos '!O1110&lt;2,1,'Paraclinicos '!O1110&lt;3.5,2,'Paraclinicos '!O1110&lt;5,3,'Paraclinicos '!O1110&gt;5,4)</f>
        <v>0</v>
      </c>
      <c r="R1114" cm="1">
        <f t="array" ref="R1114">_xlfn.IFS('Paraclinicos '!J1110="","",'Paraclinicos '!J1110&lt;1.2,0,'Paraclinicos '!J1110&lt;2,1,'Paraclinicos '!J1110&lt;6,2,'Paraclinicos '!J1110&lt;12,3,'Paraclinicos '!J1110&gt;=12,4)</f>
        <v>0</v>
      </c>
      <c r="S1114" cm="1">
        <f t="array" ref="S1114">_xlfn.IFS('Paraclinicos '!Y1110="","",'Paraclinicos '!Y1110&lt;70,1,'Paraclinicos '!Y1110&gt;=70,0)</f>
        <v>0</v>
      </c>
      <c r="T1114" cm="1">
        <f t="array" ref="T1114">_xlfn.IFS('Paraclinicos '!W1110="","",'Paraclinicos '!W1110&lt;6,4,'Paraclinicos '!W1110&lt;10,3,'Paraclinicos '!W1110&lt;13,2,'Paraclinicos '!W1110&lt;15,1,'Paraclinicos '!W1110=15,0)</f>
        <v>4</v>
      </c>
      <c r="U1114" s="54">
        <f t="shared" si="51"/>
        <v>6</v>
      </c>
      <c r="V1114" cm="1">
        <f t="array" ref="V1114">_xlfn.IFS('Paraclinicos '!S1110="","",OR('Paraclinicos '!S1110&lt;=8,'Paraclinicos '!S1110&gt;=25),3,'Paraclinicos '!S1110&lt;12,1,'Paraclinicos '!S1110&lt;21,0,'Paraclinicos '!S1110&lt;25,2)</f>
        <v>3</v>
      </c>
      <c r="W1114" t="str">
        <f>IFERROR(IF(INDEX('BD Demog para scores enalazar'!Y$2:'BD Demog para scores enalazar'!Y$3000,MATCH(Formulas!A1114,'BD Demog para scores enalazar'!A$2:'BD Demog para scores enalazar'!A$3000,0))=1,"SI","NO"),"")</f>
        <v>NO</v>
      </c>
      <c r="X1114" s="9" t="str">
        <f>IFERROR(IF(INDEX('BD Demog para scores enalazar'!AJ$2:'BD Demog para scores enalazar'!AJ$3000,MATCH(Formulas!A1114,'BD Demog para scores enalazar'!A$2:'BD Demog para scores enalazar'!A$3000,0))=1,"SI","NO"),"")</f>
        <v>NO</v>
      </c>
      <c r="Y1114" cm="1">
        <f t="array" ref="Y1114">IF(AND(W1114="NO",X1114="NO"),_xlfn.IFS('Paraclinicos '!K1110&lt;=91,3,'Paraclinicos '!K1110&lt;94,2,'Paraclinicos '!K1110&lt;96,1,'Paraclinicos '!K1110&gt;=96,0),"")</f>
        <v>3</v>
      </c>
      <c r="Z1114" t="str" cm="1">
        <f t="array" ref="Z1114">IF(OR(W1114="SI",X1114="SI"),_xlfn.IFS(OR(AND('Paraclinicos '!K1111&lt;=83),AND('Paraclinicos '!K1111&gt;=97,AA1114=2)),3,OR(AND('Paraclinicos '!K1111&lt;=86),AND('Paraclinicos '!K1111&gt;=94,AA1114=2)),2,OR(AND('Paraclinicos '!K1111&lt;=88),AND('Paraclinicos '!K1111&gt;=92,AA1114=2)),1,OR(AND('Paraclinicos '!K1111&gt;=88,'Paraclinicos '!K1111&lt;=92),AND('Paraclinicos '!K1111&gt;=93,AA1114=0)),0),"")</f>
        <v/>
      </c>
      <c r="AA1114" cm="1">
        <f t="array" ref="AA1114">_xlfn.IFS('Paraclinicos '!E1110="","",'Paraclinicos '!E1110="Oxigeno",2,'Paraclinicos '!E1110="Aire",0)</f>
        <v>2</v>
      </c>
    </row>
    <row r="1115" spans="1:27" x14ac:dyDescent="0.25">
      <c r="A1115">
        <f>'Paraclinicos '!A1111</f>
        <v>316</v>
      </c>
      <c r="B1115" s="3">
        <f>'Paraclinicos '!R1111</f>
        <v>44328</v>
      </c>
      <c r="C1115" cm="1">
        <f t="array" ref="C1115">_xlfn.IFS('Paraclinicos '!Q1111="","",'Paraclinicos '!Q1111&gt;60,3,'Paraclinicos '!Q1111&lt;=60,1)</f>
        <v>3</v>
      </c>
      <c r="D1115" t="str">
        <f>IFERROR(IF(INDEX('BD Demog para scores enalazar'!BC$2:BC$3000,MATCH(Formulas!A1115,'BD Demog para scores enalazar'!A$2:A$3000,0))=0,"SI","NO"),"")</f>
        <v>SI</v>
      </c>
      <c r="E1115" cm="1">
        <f t="array" ref="E1115">_xlfn.IFS(D1115="","",D1115="SI",4,D1115="NO",1)</f>
        <v>4</v>
      </c>
      <c r="F1115" cm="1">
        <f t="array" ref="F1115">_xlfn.IFS('Paraclinicos '!B1111="","",'Paraclinicos '!B1111&gt;1,1,'Paraclinicos '!B1111&lt;=1,3)</f>
        <v>1</v>
      </c>
      <c r="G1115" cm="1">
        <f t="array" ref="G1115">_xlfn.IFS('Paraclinicos '!D1111="","",AND('Paraclinicos '!D1111&gt;=250,'Paraclinicos '!D1111&lt;=500),2,'Paraclinicos '!D1111&gt;500,3,'Paraclinicos '!D1111&lt;250,1)</f>
        <v>2</v>
      </c>
      <c r="H1115" s="50">
        <f t="shared" si="52"/>
        <v>10</v>
      </c>
      <c r="I1115" cm="1">
        <f t="array" ref="I1115">_xlfn.IFS('Paraclinicos '!Q1111="","",'Paraclinicos '!Q1111&gt;=65,1,'Paraclinicos '!Q1111&lt;65,0)</f>
        <v>1</v>
      </c>
      <c r="J1115" t="str" cm="1">
        <f t="array" ref="J1115">_xlfn.IFS('Paraclinicos '!I1111="","",'Paraclinicos '!I1111&gt;7,1,'Paraclinicos '!I1111&lt;=7,0)</f>
        <v/>
      </c>
      <c r="K1115" cm="1">
        <f t="array" ref="K1115">_xlfn.IFS('Paraclinicos '!W1111="","",'Paraclinicos '!W1111&lt;=8,1,'Paraclinicos '!W1111&gt;8,0)</f>
        <v>0</v>
      </c>
      <c r="L1115" cm="1">
        <f t="array" ref="L1115">_xlfn.IFS('Paraclinicos '!S1111="","",'Paraclinicos '!S1111&gt;=30,1,'Paraclinicos '!S1111&lt;30,0)</f>
        <v>1</v>
      </c>
      <c r="M1115" cm="1">
        <f t="array" ref="M1115">_xlfn.IFS(OR('Paraclinicos '!T1111="",'Paraclinicos '!U1111=""),"",OR('Paraclinicos '!T1111&lt;=90,'Paraclinicos '!U1111&lt;=60),1,OR('Paraclinicos '!T1111&gt;90,'Paraclinicos '!U1111&gt;60),0)</f>
        <v>0</v>
      </c>
      <c r="N1115" s="45">
        <f t="shared" si="53"/>
        <v>3</v>
      </c>
      <c r="O1115" cm="1">
        <f t="array" ref="O1115">_xlfn.IFS(OR('Paraclinicos '!M1111="",'Paraclinicos '!N1111="",'Paraclinicos '!N1111=0),"",'Paraclinicos '!M1111/'Paraclinicos '!N1111&lt;100,4,'Paraclinicos '!M1111/'Paraclinicos '!N1111&lt;200,3,'Paraclinicos '!M1111/'Paraclinicos '!N1111&lt;300,2,'Paraclinicos '!M1111/'Paraclinicos '!N1111&lt;400,1,'Paraclinicos '!M1111/'Paraclinicos '!N1111&gt;=400,0)</f>
        <v>1</v>
      </c>
      <c r="P1115" cm="1">
        <f t="array" ref="P1115">_xlfn.IFS('Paraclinicos '!C1111="","",'Paraclinicos '!C1111&lt;20,4,'Paraclinicos '!C1111&lt;50,3,'Paraclinicos '!C1111&lt;100,2,'Paraclinicos '!C1111&lt;150,1,'Paraclinicos '!C1111&gt;150,0)</f>
        <v>0</v>
      </c>
      <c r="Q1115" t="str" cm="1">
        <f t="array" ref="Q1115">_xlfn.IFS('Paraclinicos '!O1111="","",'Paraclinicos '!O1111&lt;1.2,0,'Paraclinicos '!O1111&lt;2,1,'Paraclinicos '!O1111&lt;3.5,2,'Paraclinicos '!O1111&lt;5,3,'Paraclinicos '!O1111&gt;5,4)</f>
        <v/>
      </c>
      <c r="R1115" t="str" cm="1">
        <f t="array" ref="R1115">_xlfn.IFS('Paraclinicos '!J1111="","",'Paraclinicos '!J1111&lt;1.2,0,'Paraclinicos '!J1111&lt;2,1,'Paraclinicos '!J1111&lt;6,2,'Paraclinicos '!J1111&lt;12,3,'Paraclinicos '!J1111&gt;=12,4)</f>
        <v/>
      </c>
      <c r="S1115" cm="1">
        <f t="array" ref="S1115">_xlfn.IFS('Paraclinicos '!Y1111="","",'Paraclinicos '!Y1111&lt;70,1,'Paraclinicos '!Y1111&gt;=70,0)</f>
        <v>0</v>
      </c>
      <c r="T1115" cm="1">
        <f t="array" ref="T1115">_xlfn.IFS('Paraclinicos '!W1111="","",'Paraclinicos '!W1111&lt;6,4,'Paraclinicos '!W1111&lt;10,3,'Paraclinicos '!W1111&lt;13,2,'Paraclinicos '!W1111&lt;15,1,'Paraclinicos '!W1111=15,0)</f>
        <v>0</v>
      </c>
      <c r="U1115" s="54">
        <f t="shared" si="51"/>
        <v>1</v>
      </c>
      <c r="V1115" cm="1">
        <f t="array" ref="V1115">_xlfn.IFS('Paraclinicos '!S1111="","",OR('Paraclinicos '!S1111&lt;=8,'Paraclinicos '!S1111&gt;=25),3,'Paraclinicos '!S1111&lt;12,1,'Paraclinicos '!S1111&lt;21,0,'Paraclinicos '!S1111&lt;25,2)</f>
        <v>3</v>
      </c>
      <c r="W1115" t="str">
        <f>IFERROR(IF(INDEX('BD Demog para scores enalazar'!Y$2:'BD Demog para scores enalazar'!Y$3000,MATCH(Formulas!A1115,'BD Demog para scores enalazar'!A$2:'BD Demog para scores enalazar'!A$3000,0))=1,"SI","NO"),"")</f>
        <v>NO</v>
      </c>
      <c r="X1115" s="9" t="str">
        <f>IFERROR(IF(INDEX('BD Demog para scores enalazar'!AJ$2:'BD Demog para scores enalazar'!AJ$3000,MATCH(Formulas!A1115,'BD Demog para scores enalazar'!A$2:'BD Demog para scores enalazar'!A$3000,0))=1,"SI","NO"),"")</f>
        <v>NO</v>
      </c>
      <c r="Y1115" cm="1">
        <f t="array" ref="Y1115">IF(AND(W1115="NO",X1115="NO"),_xlfn.IFS('Paraclinicos '!K1111&lt;=91,3,'Paraclinicos '!K1111&lt;94,2,'Paraclinicos '!K1111&lt;96,1,'Paraclinicos '!K1111&gt;=96,0),"")</f>
        <v>2</v>
      </c>
      <c r="Z1115" t="str" cm="1">
        <f t="array" ref="Z1115">IF(OR(W1115="SI",X1115="SI"),_xlfn.IFS(OR(AND('Paraclinicos '!K1112&lt;=83),AND('Paraclinicos '!K1112&gt;=97,AA1115=2)),3,OR(AND('Paraclinicos '!K1112&lt;=86),AND('Paraclinicos '!K1112&gt;=94,AA1115=2)),2,OR(AND('Paraclinicos '!K1112&lt;=88),AND('Paraclinicos '!K1112&gt;=92,AA1115=2)),1,OR(AND('Paraclinicos '!K1112&gt;=88,'Paraclinicos '!K1112&lt;=92),AND('Paraclinicos '!K1112&gt;=93,AA1115=0)),0),"")</f>
        <v/>
      </c>
      <c r="AA1115" cm="1">
        <f t="array" ref="AA1115">_xlfn.IFS('Paraclinicos '!E1111="","",'Paraclinicos '!E1111="Oxigeno",2,'Paraclinicos '!E1111="Aire",0)</f>
        <v>2</v>
      </c>
    </row>
    <row r="1116" spans="1:27" x14ac:dyDescent="0.25">
      <c r="A1116">
        <f>'Paraclinicos '!A1112</f>
        <v>316</v>
      </c>
      <c r="B1116" s="3">
        <f>'Paraclinicos '!R1112</f>
        <v>44329</v>
      </c>
      <c r="C1116" cm="1">
        <f t="array" ref="C1116">_xlfn.IFS('Paraclinicos '!Q1112="","",'Paraclinicos '!Q1112&gt;60,3,'Paraclinicos '!Q1112&lt;=60,1)</f>
        <v>3</v>
      </c>
      <c r="D1116" t="str">
        <f>IFERROR(IF(INDEX('BD Demog para scores enalazar'!BC$2:BC$3000,MATCH(Formulas!A1116,'BD Demog para scores enalazar'!A$2:A$3000,0))=0,"SI","NO"),"")</f>
        <v>SI</v>
      </c>
      <c r="E1116" cm="1">
        <f t="array" ref="E1116">_xlfn.IFS(D1116="","",D1116="SI",4,D1116="NO",1)</f>
        <v>4</v>
      </c>
      <c r="F1116" cm="1">
        <f t="array" ref="F1116">_xlfn.IFS('Paraclinicos '!B1112="","",'Paraclinicos '!B1112&gt;1,1,'Paraclinicos '!B1112&lt;=1,3)</f>
        <v>3</v>
      </c>
      <c r="G1116" cm="1">
        <f t="array" ref="G1116">_xlfn.IFS('Paraclinicos '!D1112="","",AND('Paraclinicos '!D1112&gt;=250,'Paraclinicos '!D1112&lt;=500),2,'Paraclinicos '!D1112&gt;500,3,'Paraclinicos '!D1112&lt;250,1)</f>
        <v>2</v>
      </c>
      <c r="H1116" s="50">
        <f t="shared" si="52"/>
        <v>12</v>
      </c>
      <c r="I1116" cm="1">
        <f t="array" ref="I1116">_xlfn.IFS('Paraclinicos '!Q1112="","",'Paraclinicos '!Q1112&gt;=65,1,'Paraclinicos '!Q1112&lt;65,0)</f>
        <v>1</v>
      </c>
      <c r="J1116" cm="1">
        <f t="array" ref="J1116">_xlfn.IFS('Paraclinicos '!I1112="","",'Paraclinicos '!I1112&gt;7,1,'Paraclinicos '!I1112&lt;=7,0)</f>
        <v>0</v>
      </c>
      <c r="K1116" cm="1">
        <f t="array" ref="K1116">_xlfn.IFS('Paraclinicos '!W1112="","",'Paraclinicos '!W1112&lt;=8,1,'Paraclinicos '!W1112&gt;8,0)</f>
        <v>1</v>
      </c>
      <c r="L1116" cm="1">
        <f t="array" ref="L1116">_xlfn.IFS('Paraclinicos '!S1112="","",'Paraclinicos '!S1112&gt;=30,1,'Paraclinicos '!S1112&lt;30,0)</f>
        <v>0</v>
      </c>
      <c r="M1116" cm="1">
        <f t="array" ref="M1116">_xlfn.IFS(OR('Paraclinicos '!T1112="",'Paraclinicos '!U1112=""),"",OR('Paraclinicos '!T1112&lt;=90,'Paraclinicos '!U1112&lt;=60),1,OR('Paraclinicos '!T1112&gt;90,'Paraclinicos '!U1112&gt;60),0)</f>
        <v>1</v>
      </c>
      <c r="N1116" s="45">
        <f t="shared" si="53"/>
        <v>3</v>
      </c>
      <c r="O1116" cm="1">
        <f t="array" ref="O1116">_xlfn.IFS(OR('Paraclinicos '!M1112="",'Paraclinicos '!N1112="",'Paraclinicos '!N1112=0),"",'Paraclinicos '!M1112/'Paraclinicos '!N1112&lt;100,4,'Paraclinicos '!M1112/'Paraclinicos '!N1112&lt;200,3,'Paraclinicos '!M1112/'Paraclinicos '!N1112&lt;300,2,'Paraclinicos '!M1112/'Paraclinicos '!N1112&lt;400,1,'Paraclinicos '!M1112/'Paraclinicos '!N1112&gt;=400,0)</f>
        <v>2</v>
      </c>
      <c r="P1116" cm="1">
        <f t="array" ref="P1116">_xlfn.IFS('Paraclinicos '!C1112="","",'Paraclinicos '!C1112&lt;20,4,'Paraclinicos '!C1112&lt;50,3,'Paraclinicos '!C1112&lt;100,2,'Paraclinicos '!C1112&lt;150,1,'Paraclinicos '!C1112&gt;150,0)</f>
        <v>0</v>
      </c>
      <c r="Q1116" cm="1">
        <f t="array" ref="Q1116">_xlfn.IFS('Paraclinicos '!O1112="","",'Paraclinicos '!O1112&lt;1.2,0,'Paraclinicos '!O1112&lt;2,1,'Paraclinicos '!O1112&lt;3.5,2,'Paraclinicos '!O1112&lt;5,3,'Paraclinicos '!O1112&gt;5,4)</f>
        <v>0</v>
      </c>
      <c r="R1116" cm="1">
        <f t="array" ref="R1116">_xlfn.IFS('Paraclinicos '!J1112="","",'Paraclinicos '!J1112&lt;1.2,0,'Paraclinicos '!J1112&lt;2,1,'Paraclinicos '!J1112&lt;6,2,'Paraclinicos '!J1112&lt;12,3,'Paraclinicos '!J1112&gt;=12,4)</f>
        <v>0</v>
      </c>
      <c r="S1116" cm="1">
        <f t="array" ref="S1116">_xlfn.IFS('Paraclinicos '!Y1112="","",'Paraclinicos '!Y1112&lt;70,1,'Paraclinicos '!Y1112&gt;=70,0)</f>
        <v>0</v>
      </c>
      <c r="T1116" cm="1">
        <f t="array" ref="T1116">_xlfn.IFS('Paraclinicos '!W1112="","",'Paraclinicos '!W1112&lt;6,4,'Paraclinicos '!W1112&lt;10,3,'Paraclinicos '!W1112&lt;13,2,'Paraclinicos '!W1112&lt;15,1,'Paraclinicos '!W1112=15,0)</f>
        <v>4</v>
      </c>
      <c r="U1116" s="54">
        <f t="shared" si="51"/>
        <v>6</v>
      </c>
      <c r="V1116" cm="1">
        <f t="array" ref="V1116">_xlfn.IFS('Paraclinicos '!S1112="","",OR('Paraclinicos '!S1112&lt;=8,'Paraclinicos '!S1112&gt;=25),3,'Paraclinicos '!S1112&lt;12,1,'Paraclinicos '!S1112&lt;21,0,'Paraclinicos '!S1112&lt;25,2)</f>
        <v>0</v>
      </c>
      <c r="W1116" t="str">
        <f>IFERROR(IF(INDEX('BD Demog para scores enalazar'!Y$2:'BD Demog para scores enalazar'!Y$3000,MATCH(Formulas!A1116,'BD Demog para scores enalazar'!A$2:'BD Demog para scores enalazar'!A$3000,0))=1,"SI","NO"),"")</f>
        <v>NO</v>
      </c>
      <c r="X1116" s="9" t="str">
        <f>IFERROR(IF(INDEX('BD Demog para scores enalazar'!AJ$2:'BD Demog para scores enalazar'!AJ$3000,MATCH(Formulas!A1116,'BD Demog para scores enalazar'!A$2:'BD Demog para scores enalazar'!A$3000,0))=1,"SI","NO"),"")</f>
        <v>NO</v>
      </c>
      <c r="Y1116" cm="1">
        <f t="array" ref="Y1116">IF(AND(W1116="NO",X1116="NO"),_xlfn.IFS('Paraclinicos '!K1112&lt;=91,3,'Paraclinicos '!K1112&lt;94,2,'Paraclinicos '!K1112&lt;96,1,'Paraclinicos '!K1112&gt;=96,0),"")</f>
        <v>1</v>
      </c>
      <c r="Z1116" t="str" cm="1">
        <f t="array" ref="Z1116">IF(OR(W1116="SI",X1116="SI"),_xlfn.IFS(OR(AND('Paraclinicos '!K1113&lt;=83),AND('Paraclinicos '!K1113&gt;=97,AA1116=2)),3,OR(AND('Paraclinicos '!K1113&lt;=86),AND('Paraclinicos '!K1113&gt;=94,AA1116=2)),2,OR(AND('Paraclinicos '!K1113&lt;=88),AND('Paraclinicos '!K1113&gt;=92,AA1116=2)),1,OR(AND('Paraclinicos '!K1113&gt;=88,'Paraclinicos '!K1113&lt;=92),AND('Paraclinicos '!K1113&gt;=93,AA1116=0)),0),"")</f>
        <v/>
      </c>
      <c r="AA1116" cm="1">
        <f t="array" ref="AA1116">_xlfn.IFS('Paraclinicos '!E1112="","",'Paraclinicos '!E1112="Oxigeno",2,'Paraclinicos '!E1112="Aire",0)</f>
        <v>2</v>
      </c>
    </row>
    <row r="1117" spans="1:27" x14ac:dyDescent="0.25">
      <c r="A1117">
        <f>'Paraclinicos '!A1113</f>
        <v>316</v>
      </c>
      <c r="B1117" s="3">
        <f>'Paraclinicos '!R1113</f>
        <v>44329</v>
      </c>
      <c r="C1117" cm="1">
        <f t="array" ref="C1117">_xlfn.IFS('Paraclinicos '!Q1113="","",'Paraclinicos '!Q1113&gt;60,3,'Paraclinicos '!Q1113&lt;=60,1)</f>
        <v>3</v>
      </c>
      <c r="D1117" t="str">
        <f>IFERROR(IF(INDEX('BD Demog para scores enalazar'!BC$2:BC$3000,MATCH(Formulas!A1117,'BD Demog para scores enalazar'!A$2:A$3000,0))=0,"SI","NO"),"")</f>
        <v>SI</v>
      </c>
      <c r="E1117" cm="1">
        <f t="array" ref="E1117">_xlfn.IFS(D1117="","",D1117="SI",4,D1117="NO",1)</f>
        <v>4</v>
      </c>
      <c r="F1117" cm="1">
        <f t="array" ref="F1117">_xlfn.IFS('Paraclinicos '!B1113="","",'Paraclinicos '!B1113&gt;1,1,'Paraclinicos '!B1113&lt;=1,3)</f>
        <v>3</v>
      </c>
      <c r="G1117" cm="1">
        <f t="array" ref="G1117">_xlfn.IFS('Paraclinicos '!D1113="","",AND('Paraclinicos '!D1113&gt;=250,'Paraclinicos '!D1113&lt;=500),2,'Paraclinicos '!D1113&gt;500,3,'Paraclinicos '!D1113&lt;250,1)</f>
        <v>2</v>
      </c>
      <c r="H1117" s="50">
        <f t="shared" si="52"/>
        <v>12</v>
      </c>
      <c r="I1117" cm="1">
        <f t="array" ref="I1117">_xlfn.IFS('Paraclinicos '!Q1113="","",'Paraclinicos '!Q1113&gt;=65,1,'Paraclinicos '!Q1113&lt;65,0)</f>
        <v>1</v>
      </c>
      <c r="J1117" cm="1">
        <f t="array" ref="J1117">_xlfn.IFS('Paraclinicos '!I1113="","",'Paraclinicos '!I1113&gt;7,1,'Paraclinicos '!I1113&lt;=7,0)</f>
        <v>1</v>
      </c>
      <c r="K1117" cm="1">
        <f t="array" ref="K1117">_xlfn.IFS('Paraclinicos '!W1113="","",'Paraclinicos '!W1113&lt;=8,1,'Paraclinicos '!W1113&gt;8,0)</f>
        <v>0</v>
      </c>
      <c r="L1117" cm="1">
        <f t="array" ref="L1117">_xlfn.IFS('Paraclinicos '!S1113="","",'Paraclinicos '!S1113&gt;=30,1,'Paraclinicos '!S1113&lt;30,0)</f>
        <v>0</v>
      </c>
      <c r="M1117" cm="1">
        <f t="array" ref="M1117">_xlfn.IFS(OR('Paraclinicos '!T1113="",'Paraclinicos '!U1113=""),"",OR('Paraclinicos '!T1113&lt;=90,'Paraclinicos '!U1113&lt;=60),1,OR('Paraclinicos '!T1113&gt;90,'Paraclinicos '!U1113&gt;60),0)</f>
        <v>0</v>
      </c>
      <c r="N1117" s="45">
        <f t="shared" si="53"/>
        <v>3</v>
      </c>
      <c r="O1117" cm="1">
        <f t="array" ref="O1117">_xlfn.IFS(OR('Paraclinicos '!M1113="",'Paraclinicos '!N1113="",'Paraclinicos '!N1113=0),"",'Paraclinicos '!M1113/'Paraclinicos '!N1113&lt;100,4,'Paraclinicos '!M1113/'Paraclinicos '!N1113&lt;200,3,'Paraclinicos '!M1113/'Paraclinicos '!N1113&lt;300,2,'Paraclinicos '!M1113/'Paraclinicos '!N1113&lt;400,1,'Paraclinicos '!M1113/'Paraclinicos '!N1113&gt;=400,0)</f>
        <v>1</v>
      </c>
      <c r="P1117" cm="1">
        <f t="array" ref="P1117">_xlfn.IFS('Paraclinicos '!C1113="","",'Paraclinicos '!C1113&lt;20,4,'Paraclinicos '!C1113&lt;50,3,'Paraclinicos '!C1113&lt;100,2,'Paraclinicos '!C1113&lt;150,1,'Paraclinicos '!C1113&gt;150,0)</f>
        <v>0</v>
      </c>
      <c r="Q1117" cm="1">
        <f t="array" ref="Q1117">_xlfn.IFS('Paraclinicos '!O1113="","",'Paraclinicos '!O1113&lt;1.2,0,'Paraclinicos '!O1113&lt;2,1,'Paraclinicos '!O1113&lt;3.5,2,'Paraclinicos '!O1113&lt;5,3,'Paraclinicos '!O1113&gt;5,4)</f>
        <v>0</v>
      </c>
      <c r="R1117" cm="1">
        <f t="array" ref="R1117">_xlfn.IFS('Paraclinicos '!J1113="","",'Paraclinicos '!J1113&lt;1.2,0,'Paraclinicos '!J1113&lt;2,1,'Paraclinicos '!J1113&lt;6,2,'Paraclinicos '!J1113&lt;12,3,'Paraclinicos '!J1113&gt;=12,4)</f>
        <v>0</v>
      </c>
      <c r="S1117" cm="1">
        <f t="array" ref="S1117">_xlfn.IFS('Paraclinicos '!Y1113="","",'Paraclinicos '!Y1113&lt;70,1,'Paraclinicos '!Y1113&gt;=70,0)</f>
        <v>0</v>
      </c>
      <c r="T1117" cm="1">
        <f t="array" ref="T1117">_xlfn.IFS('Paraclinicos '!W1113="","",'Paraclinicos '!W1113&lt;6,4,'Paraclinicos '!W1113&lt;10,3,'Paraclinicos '!W1113&lt;13,2,'Paraclinicos '!W1113&lt;15,1,'Paraclinicos '!W1113=15,0)</f>
        <v>2</v>
      </c>
      <c r="U1117" s="54">
        <f t="shared" si="51"/>
        <v>3</v>
      </c>
      <c r="V1117" cm="1">
        <f t="array" ref="V1117">_xlfn.IFS('Paraclinicos '!S1113="","",OR('Paraclinicos '!S1113&lt;=8,'Paraclinicos '!S1113&gt;=25),3,'Paraclinicos '!S1113&lt;12,1,'Paraclinicos '!S1113&lt;21,0,'Paraclinicos '!S1113&lt;25,2)</f>
        <v>0</v>
      </c>
      <c r="W1117" t="str">
        <f>IFERROR(IF(INDEX('BD Demog para scores enalazar'!Y$2:'BD Demog para scores enalazar'!Y$3000,MATCH(Formulas!A1117,'BD Demog para scores enalazar'!A$2:'BD Demog para scores enalazar'!A$3000,0))=1,"SI","NO"),"")</f>
        <v>NO</v>
      </c>
      <c r="X1117" s="9" t="str">
        <f>IFERROR(IF(INDEX('BD Demog para scores enalazar'!AJ$2:'BD Demog para scores enalazar'!AJ$3000,MATCH(Formulas!A1117,'BD Demog para scores enalazar'!A$2:'BD Demog para scores enalazar'!A$3000,0))=1,"SI","NO"),"")</f>
        <v>NO</v>
      </c>
      <c r="Y1117" cm="1">
        <f t="array" ref="Y1117">IF(AND(W1117="NO",X1117="NO"),_xlfn.IFS('Paraclinicos '!K1113&lt;=91,3,'Paraclinicos '!K1113&lt;94,2,'Paraclinicos '!K1113&lt;96,1,'Paraclinicos '!K1113&gt;=96,0),"")</f>
        <v>3</v>
      </c>
      <c r="Z1117" t="str" cm="1">
        <f t="array" ref="Z1117">IF(OR(W1117="SI",X1117="SI"),_xlfn.IFS(OR(AND('Paraclinicos '!K1114&lt;=83),AND('Paraclinicos '!K1114&gt;=97,AA1117=2)),3,OR(AND('Paraclinicos '!K1114&lt;=86),AND('Paraclinicos '!K1114&gt;=94,AA1117=2)),2,OR(AND('Paraclinicos '!K1114&lt;=88),AND('Paraclinicos '!K1114&gt;=92,AA1117=2)),1,OR(AND('Paraclinicos '!K1114&gt;=88,'Paraclinicos '!K1114&lt;=92),AND('Paraclinicos '!K1114&gt;=93,AA1117=0)),0),"")</f>
        <v/>
      </c>
      <c r="AA1117" cm="1">
        <f t="array" ref="AA1117">_xlfn.IFS('Paraclinicos '!E1113="","",'Paraclinicos '!E1113="Oxigeno",2,'Paraclinicos '!E1113="Aire",0)</f>
        <v>2</v>
      </c>
    </row>
    <row r="1118" spans="1:27" x14ac:dyDescent="0.25">
      <c r="A1118">
        <f>'Paraclinicos '!A1114</f>
        <v>316</v>
      </c>
      <c r="B1118" s="3">
        <f>'Paraclinicos '!R1114</f>
        <v>44331</v>
      </c>
      <c r="C1118" cm="1">
        <f t="array" ref="C1118">_xlfn.IFS('Paraclinicos '!Q1114="","",'Paraclinicos '!Q1114&gt;60,3,'Paraclinicos '!Q1114&lt;=60,1)</f>
        <v>3</v>
      </c>
      <c r="D1118" t="str">
        <f>IFERROR(IF(INDEX('BD Demog para scores enalazar'!BC$2:BC$3000,MATCH(Formulas!A1118,'BD Demog para scores enalazar'!A$2:A$3000,0))=0,"SI","NO"),"")</f>
        <v>SI</v>
      </c>
      <c r="E1118" cm="1">
        <f t="array" ref="E1118">_xlfn.IFS(D1118="","",D1118="SI",4,D1118="NO",1)</f>
        <v>4</v>
      </c>
      <c r="F1118" cm="1">
        <f t="array" ref="F1118">_xlfn.IFS('Paraclinicos '!B1114="","",'Paraclinicos '!B1114&gt;1,1,'Paraclinicos '!B1114&lt;=1,3)</f>
        <v>1</v>
      </c>
      <c r="G1118" cm="1">
        <f t="array" ref="G1118">_xlfn.IFS('Paraclinicos '!D1114="","",AND('Paraclinicos '!D1114&gt;=250,'Paraclinicos '!D1114&lt;=500),2,'Paraclinicos '!D1114&gt;500,3,'Paraclinicos '!D1114&lt;250,1)</f>
        <v>2</v>
      </c>
      <c r="H1118" s="50">
        <f t="shared" si="52"/>
        <v>10</v>
      </c>
      <c r="I1118" cm="1">
        <f t="array" ref="I1118">_xlfn.IFS('Paraclinicos '!Q1114="","",'Paraclinicos '!Q1114&gt;=65,1,'Paraclinicos '!Q1114&lt;65,0)</f>
        <v>1</v>
      </c>
      <c r="J1118" cm="1">
        <f t="array" ref="J1118">_xlfn.IFS('Paraclinicos '!I1114="","",'Paraclinicos '!I1114&gt;7,1,'Paraclinicos '!I1114&lt;=7,0)</f>
        <v>1</v>
      </c>
      <c r="K1118" cm="1">
        <f t="array" ref="K1118">_xlfn.IFS('Paraclinicos '!W1114="","",'Paraclinicos '!W1114&lt;=8,1,'Paraclinicos '!W1114&gt;8,0)</f>
        <v>1</v>
      </c>
      <c r="L1118" cm="1">
        <f t="array" ref="L1118">_xlfn.IFS('Paraclinicos '!S1114="","",'Paraclinicos '!S1114&gt;=30,1,'Paraclinicos '!S1114&lt;30,0)</f>
        <v>0</v>
      </c>
      <c r="M1118" cm="1">
        <f t="array" ref="M1118">_xlfn.IFS(OR('Paraclinicos '!T1114="",'Paraclinicos '!U1114=""),"",OR('Paraclinicos '!T1114&lt;=90,'Paraclinicos '!U1114&lt;=60),1,OR('Paraclinicos '!T1114&gt;90,'Paraclinicos '!U1114&gt;60),0)</f>
        <v>0</v>
      </c>
      <c r="N1118" s="45">
        <f t="shared" si="53"/>
        <v>3</v>
      </c>
      <c r="O1118" cm="1">
        <f t="array" ref="O1118">_xlfn.IFS(OR('Paraclinicos '!M1114="",'Paraclinicos '!N1114="",'Paraclinicos '!N1114=0),"",'Paraclinicos '!M1114/'Paraclinicos '!N1114&lt;100,4,'Paraclinicos '!M1114/'Paraclinicos '!N1114&lt;200,3,'Paraclinicos '!M1114/'Paraclinicos '!N1114&lt;300,2,'Paraclinicos '!M1114/'Paraclinicos '!N1114&lt;400,1,'Paraclinicos '!M1114/'Paraclinicos '!N1114&gt;=400,0)</f>
        <v>1</v>
      </c>
      <c r="P1118" cm="1">
        <f t="array" ref="P1118">_xlfn.IFS('Paraclinicos '!C1114="","",'Paraclinicos '!C1114&lt;20,4,'Paraclinicos '!C1114&lt;50,3,'Paraclinicos '!C1114&lt;100,2,'Paraclinicos '!C1114&lt;150,1,'Paraclinicos '!C1114&gt;150,0)</f>
        <v>2</v>
      </c>
      <c r="Q1118" cm="1">
        <f t="array" ref="Q1118">_xlfn.IFS('Paraclinicos '!O1114="","",'Paraclinicos '!O1114&lt;1.2,0,'Paraclinicos '!O1114&lt;2,1,'Paraclinicos '!O1114&lt;3.5,2,'Paraclinicos '!O1114&lt;5,3,'Paraclinicos '!O1114&gt;5,4)</f>
        <v>0</v>
      </c>
      <c r="R1118" cm="1">
        <f t="array" ref="R1118">_xlfn.IFS('Paraclinicos '!J1114="","",'Paraclinicos '!J1114&lt;1.2,0,'Paraclinicos '!J1114&lt;2,1,'Paraclinicos '!J1114&lt;6,2,'Paraclinicos '!J1114&lt;12,3,'Paraclinicos '!J1114&gt;=12,4)</f>
        <v>0</v>
      </c>
      <c r="S1118" cm="1">
        <f t="array" ref="S1118">_xlfn.IFS('Paraclinicos '!Y1114="","",'Paraclinicos '!Y1114&lt;70,1,'Paraclinicos '!Y1114&gt;=70,0)</f>
        <v>0</v>
      </c>
      <c r="T1118" cm="1">
        <f t="array" ref="T1118">_xlfn.IFS('Paraclinicos '!W1114="","",'Paraclinicos '!W1114&lt;6,4,'Paraclinicos '!W1114&lt;10,3,'Paraclinicos '!W1114&lt;13,2,'Paraclinicos '!W1114&lt;15,1,'Paraclinicos '!W1114=15,0)</f>
        <v>4</v>
      </c>
      <c r="U1118" s="54">
        <f t="shared" si="51"/>
        <v>7</v>
      </c>
      <c r="V1118" cm="1">
        <f t="array" ref="V1118">_xlfn.IFS('Paraclinicos '!S1114="","",OR('Paraclinicos '!S1114&lt;=8,'Paraclinicos '!S1114&gt;=25),3,'Paraclinicos '!S1114&lt;12,1,'Paraclinicos '!S1114&lt;21,0,'Paraclinicos '!S1114&lt;25,2)</f>
        <v>0</v>
      </c>
      <c r="W1118" t="str">
        <f>IFERROR(IF(INDEX('BD Demog para scores enalazar'!Y$2:'BD Demog para scores enalazar'!Y$3000,MATCH(Formulas!A1118,'BD Demog para scores enalazar'!A$2:'BD Demog para scores enalazar'!A$3000,0))=1,"SI","NO"),"")</f>
        <v>NO</v>
      </c>
      <c r="X1118" s="9" t="str">
        <f>IFERROR(IF(INDEX('BD Demog para scores enalazar'!AJ$2:'BD Demog para scores enalazar'!AJ$3000,MATCH(Formulas!A1118,'BD Demog para scores enalazar'!A$2:'BD Demog para scores enalazar'!A$3000,0))=1,"SI","NO"),"")</f>
        <v>NO</v>
      </c>
      <c r="Y1118" cm="1">
        <f t="array" ref="Y1118">IF(AND(W1118="NO",X1118="NO"),_xlfn.IFS('Paraclinicos '!K1114&lt;=91,3,'Paraclinicos '!K1114&lt;94,2,'Paraclinicos '!K1114&lt;96,1,'Paraclinicos '!K1114&gt;=96,0),"")</f>
        <v>1</v>
      </c>
      <c r="Z1118" t="str" cm="1">
        <f t="array" ref="Z1118">IF(OR(W1118="SI",X1118="SI"),_xlfn.IFS(OR(AND('Paraclinicos '!K1115&lt;=83),AND('Paraclinicos '!K1115&gt;=97,AA1118=2)),3,OR(AND('Paraclinicos '!K1115&lt;=86),AND('Paraclinicos '!K1115&gt;=94,AA1118=2)),2,OR(AND('Paraclinicos '!K1115&lt;=88),AND('Paraclinicos '!K1115&gt;=92,AA1118=2)),1,OR(AND('Paraclinicos '!K1115&gt;=88,'Paraclinicos '!K1115&lt;=92),AND('Paraclinicos '!K1115&gt;=93,AA1118=0)),0),"")</f>
        <v/>
      </c>
      <c r="AA1118" cm="1">
        <f t="array" ref="AA1118">_xlfn.IFS('Paraclinicos '!E1114="","",'Paraclinicos '!E1114="Oxigeno",2,'Paraclinicos '!E1114="Aire",0)</f>
        <v>2</v>
      </c>
    </row>
    <row r="1119" spans="1:27" x14ac:dyDescent="0.25">
      <c r="A1119">
        <f>'Paraclinicos '!A1115</f>
        <v>316</v>
      </c>
      <c r="B1119" s="3">
        <f>'Paraclinicos '!R1115</f>
        <v>44333</v>
      </c>
      <c r="C1119" cm="1">
        <f t="array" ref="C1119">_xlfn.IFS('Paraclinicos '!Q1115="","",'Paraclinicos '!Q1115&gt;60,3,'Paraclinicos '!Q1115&lt;=60,1)</f>
        <v>3</v>
      </c>
      <c r="D1119" t="str">
        <f>IFERROR(IF(INDEX('BD Demog para scores enalazar'!BC$2:BC$3000,MATCH(Formulas!A1119,'BD Demog para scores enalazar'!A$2:A$3000,0))=0,"SI","NO"),"")</f>
        <v>SI</v>
      </c>
      <c r="E1119" cm="1">
        <f t="array" ref="E1119">_xlfn.IFS(D1119="","",D1119="SI",4,D1119="NO",1)</f>
        <v>4</v>
      </c>
      <c r="F1119" cm="1">
        <f t="array" ref="F1119">_xlfn.IFS('Paraclinicos '!B1115="","",'Paraclinicos '!B1115&gt;1,1,'Paraclinicos '!B1115&lt;=1,3)</f>
        <v>1</v>
      </c>
      <c r="G1119" t="str" cm="1">
        <f t="array" ref="G1119">_xlfn.IFS('Paraclinicos '!D1115="","",AND('Paraclinicos '!D1115&gt;=250,'Paraclinicos '!D1115&lt;=500),2,'Paraclinicos '!D1115&gt;500,3,'Paraclinicos '!D1115&lt;250,1)</f>
        <v/>
      </c>
      <c r="H1119" s="50">
        <f t="shared" si="52"/>
        <v>8</v>
      </c>
      <c r="I1119" cm="1">
        <f t="array" ref="I1119">_xlfn.IFS('Paraclinicos '!Q1115="","",'Paraclinicos '!Q1115&gt;=65,1,'Paraclinicos '!Q1115&lt;65,0)</f>
        <v>1</v>
      </c>
      <c r="J1119" cm="1">
        <f t="array" ref="J1119">_xlfn.IFS('Paraclinicos '!I1115="","",'Paraclinicos '!I1115&gt;7,1,'Paraclinicos '!I1115&lt;=7,0)</f>
        <v>1</v>
      </c>
      <c r="K1119" cm="1">
        <f t="array" ref="K1119">_xlfn.IFS('Paraclinicos '!W1115="","",'Paraclinicos '!W1115&lt;=8,1,'Paraclinicos '!W1115&gt;8,0)</f>
        <v>1</v>
      </c>
      <c r="L1119" cm="1">
        <f t="array" ref="L1119">_xlfn.IFS('Paraclinicos '!S1115="","",'Paraclinicos '!S1115&gt;=30,1,'Paraclinicos '!S1115&lt;30,0)</f>
        <v>0</v>
      </c>
      <c r="M1119" cm="1">
        <f t="array" ref="M1119">_xlfn.IFS(OR('Paraclinicos '!T1115="",'Paraclinicos '!U1115=""),"",OR('Paraclinicos '!T1115&lt;=90,'Paraclinicos '!U1115&lt;=60),1,OR('Paraclinicos '!T1115&gt;90,'Paraclinicos '!U1115&gt;60),0)</f>
        <v>0</v>
      </c>
      <c r="N1119" s="45">
        <f t="shared" si="53"/>
        <v>4</v>
      </c>
      <c r="O1119" cm="1">
        <f t="array" ref="O1119">_xlfn.IFS(OR('Paraclinicos '!M1115="",'Paraclinicos '!N1115="",'Paraclinicos '!N1115=0),"",'Paraclinicos '!M1115/'Paraclinicos '!N1115&lt;100,4,'Paraclinicos '!M1115/'Paraclinicos '!N1115&lt;200,3,'Paraclinicos '!M1115/'Paraclinicos '!N1115&lt;300,2,'Paraclinicos '!M1115/'Paraclinicos '!N1115&lt;400,1,'Paraclinicos '!M1115/'Paraclinicos '!N1115&gt;=400,0)</f>
        <v>3</v>
      </c>
      <c r="P1119" cm="1">
        <f t="array" ref="P1119">_xlfn.IFS('Paraclinicos '!C1115="","",'Paraclinicos '!C1115&lt;20,4,'Paraclinicos '!C1115&lt;50,3,'Paraclinicos '!C1115&lt;100,2,'Paraclinicos '!C1115&lt;150,1,'Paraclinicos '!C1115&gt;150,0)</f>
        <v>2</v>
      </c>
      <c r="Q1119" cm="1">
        <f t="array" ref="Q1119">_xlfn.IFS('Paraclinicos '!O1115="","",'Paraclinicos '!O1115&lt;1.2,0,'Paraclinicos '!O1115&lt;2,1,'Paraclinicos '!O1115&lt;3.5,2,'Paraclinicos '!O1115&lt;5,3,'Paraclinicos '!O1115&gt;5,4)</f>
        <v>0</v>
      </c>
      <c r="R1119" t="str" cm="1">
        <f t="array" ref="R1119">_xlfn.IFS('Paraclinicos '!J1115="","",'Paraclinicos '!J1115&lt;1.2,0,'Paraclinicos '!J1115&lt;2,1,'Paraclinicos '!J1115&lt;6,2,'Paraclinicos '!J1115&lt;12,3,'Paraclinicos '!J1115&gt;=12,4)</f>
        <v/>
      </c>
      <c r="S1119" cm="1">
        <f t="array" ref="S1119">_xlfn.IFS('Paraclinicos '!Y1115="","",'Paraclinicos '!Y1115&lt;70,1,'Paraclinicos '!Y1115&gt;=70,0)</f>
        <v>0</v>
      </c>
      <c r="T1119" cm="1">
        <f t="array" ref="T1119">_xlfn.IFS('Paraclinicos '!W1115="","",'Paraclinicos '!W1115&lt;6,4,'Paraclinicos '!W1115&lt;10,3,'Paraclinicos '!W1115&lt;13,2,'Paraclinicos '!W1115&lt;15,1,'Paraclinicos '!W1115=15,0)</f>
        <v>4</v>
      </c>
      <c r="U1119" s="54">
        <f t="shared" si="51"/>
        <v>9</v>
      </c>
      <c r="V1119" cm="1">
        <f t="array" ref="V1119">_xlfn.IFS('Paraclinicos '!S1115="","",OR('Paraclinicos '!S1115&lt;=8,'Paraclinicos '!S1115&gt;=25),3,'Paraclinicos '!S1115&lt;12,1,'Paraclinicos '!S1115&lt;21,0,'Paraclinicos '!S1115&lt;25,2)</f>
        <v>0</v>
      </c>
      <c r="W1119" t="str">
        <f>IFERROR(IF(INDEX('BD Demog para scores enalazar'!Y$2:'BD Demog para scores enalazar'!Y$3000,MATCH(Formulas!A1119,'BD Demog para scores enalazar'!A$2:'BD Demog para scores enalazar'!A$3000,0))=1,"SI","NO"),"")</f>
        <v>NO</v>
      </c>
      <c r="X1119" s="9" t="str">
        <f>IFERROR(IF(INDEX('BD Demog para scores enalazar'!AJ$2:'BD Demog para scores enalazar'!AJ$3000,MATCH(Formulas!A1119,'BD Demog para scores enalazar'!A$2:'BD Demog para scores enalazar'!A$3000,0))=1,"SI","NO"),"")</f>
        <v>NO</v>
      </c>
      <c r="Y1119" cm="1">
        <f t="array" ref="Y1119">IF(AND(W1119="NO",X1119="NO"),_xlfn.IFS('Paraclinicos '!K1115&lt;=91,3,'Paraclinicos '!K1115&lt;94,2,'Paraclinicos '!K1115&lt;96,1,'Paraclinicos '!K1115&gt;=96,0),"")</f>
        <v>3</v>
      </c>
      <c r="Z1119" t="str" cm="1">
        <f t="array" ref="Z1119">IF(OR(W1119="SI",X1119="SI"),_xlfn.IFS(OR(AND('Paraclinicos '!K1116&lt;=83),AND('Paraclinicos '!K1116&gt;=97,AA1119=2)),3,OR(AND('Paraclinicos '!K1116&lt;=86),AND('Paraclinicos '!K1116&gt;=94,AA1119=2)),2,OR(AND('Paraclinicos '!K1116&lt;=88),AND('Paraclinicos '!K1116&gt;=92,AA1119=2)),1,OR(AND('Paraclinicos '!K1116&gt;=88,'Paraclinicos '!K1116&lt;=92),AND('Paraclinicos '!K1116&gt;=93,AA1119=0)),0),"")</f>
        <v/>
      </c>
      <c r="AA1119" cm="1">
        <f t="array" ref="AA1119">_xlfn.IFS('Paraclinicos '!E1115="","",'Paraclinicos '!E1115="Oxigeno",2,'Paraclinicos '!E1115="Aire",0)</f>
        <v>2</v>
      </c>
    </row>
    <row r="1120" spans="1:27" x14ac:dyDescent="0.25">
      <c r="A1120">
        <f>'Paraclinicos '!A1116</f>
        <v>316</v>
      </c>
      <c r="B1120" s="3">
        <f>'Paraclinicos '!R1116</f>
        <v>44334</v>
      </c>
      <c r="C1120" cm="1">
        <f t="array" ref="C1120">_xlfn.IFS('Paraclinicos '!Q1116="","",'Paraclinicos '!Q1116&gt;60,3,'Paraclinicos '!Q1116&lt;=60,1)</f>
        <v>3</v>
      </c>
      <c r="D1120" t="str">
        <f>IFERROR(IF(INDEX('BD Demog para scores enalazar'!BC$2:BC$3000,MATCH(Formulas!A1120,'BD Demog para scores enalazar'!A$2:A$3000,0))=0,"SI","NO"),"")</f>
        <v>SI</v>
      </c>
      <c r="E1120" cm="1">
        <f t="array" ref="E1120">_xlfn.IFS(D1120="","",D1120="SI",4,D1120="NO",1)</f>
        <v>4</v>
      </c>
      <c r="F1120" cm="1">
        <f t="array" ref="F1120">_xlfn.IFS('Paraclinicos '!B1116="","",'Paraclinicos '!B1116&gt;1,1,'Paraclinicos '!B1116&lt;=1,3)</f>
        <v>3</v>
      </c>
      <c r="G1120" t="str" cm="1">
        <f t="array" ref="G1120">_xlfn.IFS('Paraclinicos '!D1116="","",AND('Paraclinicos '!D1116&gt;=250,'Paraclinicos '!D1116&lt;=500),2,'Paraclinicos '!D1116&gt;500,3,'Paraclinicos '!D1116&lt;250,1)</f>
        <v/>
      </c>
      <c r="H1120" s="50">
        <f t="shared" si="52"/>
        <v>10</v>
      </c>
      <c r="I1120" cm="1">
        <f t="array" ref="I1120">_xlfn.IFS('Paraclinicos '!Q1116="","",'Paraclinicos '!Q1116&gt;=65,1,'Paraclinicos '!Q1116&lt;65,0)</f>
        <v>1</v>
      </c>
      <c r="J1120" t="str" cm="1">
        <f t="array" ref="J1120">_xlfn.IFS('Paraclinicos '!I1116="","",'Paraclinicos '!I1116&gt;7,1,'Paraclinicos '!I1116&lt;=7,0)</f>
        <v/>
      </c>
      <c r="K1120" cm="1">
        <f t="array" ref="K1120">_xlfn.IFS('Paraclinicos '!W1116="","",'Paraclinicos '!W1116&lt;=8,1,'Paraclinicos '!W1116&gt;8,0)</f>
        <v>1</v>
      </c>
      <c r="L1120" cm="1">
        <f t="array" ref="L1120">_xlfn.IFS('Paraclinicos '!S1116="","",'Paraclinicos '!S1116&gt;=30,1,'Paraclinicos '!S1116&lt;30,0)</f>
        <v>0</v>
      </c>
      <c r="M1120" cm="1">
        <f t="array" ref="M1120">_xlfn.IFS(OR('Paraclinicos '!T1116="",'Paraclinicos '!U1116=""),"",OR('Paraclinicos '!T1116&lt;=90,'Paraclinicos '!U1116&lt;=60),1,OR('Paraclinicos '!T1116&gt;90,'Paraclinicos '!U1116&gt;60),0)</f>
        <v>0</v>
      </c>
      <c r="N1120" s="45">
        <f t="shared" si="53"/>
        <v>3</v>
      </c>
      <c r="O1120" cm="1">
        <f t="array" ref="O1120">_xlfn.IFS(OR('Paraclinicos '!M1116="",'Paraclinicos '!N1116="",'Paraclinicos '!N1116=0),"",'Paraclinicos '!M1116/'Paraclinicos '!N1116&lt;100,4,'Paraclinicos '!M1116/'Paraclinicos '!N1116&lt;200,3,'Paraclinicos '!M1116/'Paraclinicos '!N1116&lt;300,2,'Paraclinicos '!M1116/'Paraclinicos '!N1116&lt;400,1,'Paraclinicos '!M1116/'Paraclinicos '!N1116&gt;=400,0)</f>
        <v>2</v>
      </c>
      <c r="P1120" cm="1">
        <f t="array" ref="P1120">_xlfn.IFS('Paraclinicos '!C1116="","",'Paraclinicos '!C1116&lt;20,4,'Paraclinicos '!C1116&lt;50,3,'Paraclinicos '!C1116&lt;100,2,'Paraclinicos '!C1116&lt;150,1,'Paraclinicos '!C1116&gt;150,0)</f>
        <v>2</v>
      </c>
      <c r="Q1120" cm="1">
        <f t="array" ref="Q1120">_xlfn.IFS('Paraclinicos '!O1116="","",'Paraclinicos '!O1116&lt;1.2,0,'Paraclinicos '!O1116&lt;2,1,'Paraclinicos '!O1116&lt;3.5,2,'Paraclinicos '!O1116&lt;5,3,'Paraclinicos '!O1116&gt;5,4)</f>
        <v>0</v>
      </c>
      <c r="R1120" t="str" cm="1">
        <f t="array" ref="R1120">_xlfn.IFS('Paraclinicos '!J1116="","",'Paraclinicos '!J1116&lt;1.2,0,'Paraclinicos '!J1116&lt;2,1,'Paraclinicos '!J1116&lt;6,2,'Paraclinicos '!J1116&lt;12,3,'Paraclinicos '!J1116&gt;=12,4)</f>
        <v/>
      </c>
      <c r="S1120" cm="1">
        <f t="array" ref="S1120">_xlfn.IFS('Paraclinicos '!Y1116="","",'Paraclinicos '!Y1116&lt;70,1,'Paraclinicos '!Y1116&gt;=70,0)</f>
        <v>0</v>
      </c>
      <c r="T1120" cm="1">
        <f t="array" ref="T1120">_xlfn.IFS('Paraclinicos '!W1116="","",'Paraclinicos '!W1116&lt;6,4,'Paraclinicos '!W1116&lt;10,3,'Paraclinicos '!W1116&lt;13,2,'Paraclinicos '!W1116&lt;15,1,'Paraclinicos '!W1116=15,0)</f>
        <v>4</v>
      </c>
      <c r="U1120" s="54">
        <f t="shared" si="51"/>
        <v>8</v>
      </c>
      <c r="V1120" cm="1">
        <f t="array" ref="V1120">_xlfn.IFS('Paraclinicos '!S1116="","",OR('Paraclinicos '!S1116&lt;=8,'Paraclinicos '!S1116&gt;=25),3,'Paraclinicos '!S1116&lt;12,1,'Paraclinicos '!S1116&lt;21,0,'Paraclinicos '!S1116&lt;25,2)</f>
        <v>0</v>
      </c>
      <c r="W1120" t="str">
        <f>IFERROR(IF(INDEX('BD Demog para scores enalazar'!Y$2:'BD Demog para scores enalazar'!Y$3000,MATCH(Formulas!A1120,'BD Demog para scores enalazar'!A$2:'BD Demog para scores enalazar'!A$3000,0))=1,"SI","NO"),"")</f>
        <v>NO</v>
      </c>
      <c r="X1120" s="9" t="str">
        <f>IFERROR(IF(INDEX('BD Demog para scores enalazar'!AJ$2:'BD Demog para scores enalazar'!AJ$3000,MATCH(Formulas!A1120,'BD Demog para scores enalazar'!A$2:'BD Demog para scores enalazar'!A$3000,0))=1,"SI","NO"),"")</f>
        <v>NO</v>
      </c>
      <c r="Y1120" cm="1">
        <f t="array" ref="Y1120">IF(AND(W1120="NO",X1120="NO"),_xlfn.IFS('Paraclinicos '!K1116&lt;=91,3,'Paraclinicos '!K1116&lt;94,2,'Paraclinicos '!K1116&lt;96,1,'Paraclinicos '!K1116&gt;=96,0),"")</f>
        <v>3</v>
      </c>
      <c r="Z1120" t="str" cm="1">
        <f t="array" ref="Z1120">IF(OR(W1120="SI",X1120="SI"),_xlfn.IFS(OR(AND('Paraclinicos '!K1117&lt;=83),AND('Paraclinicos '!K1117&gt;=97,AA1120=2)),3,OR(AND('Paraclinicos '!K1117&lt;=86),AND('Paraclinicos '!K1117&gt;=94,AA1120=2)),2,OR(AND('Paraclinicos '!K1117&lt;=88),AND('Paraclinicos '!K1117&gt;=92,AA1120=2)),1,OR(AND('Paraclinicos '!K1117&gt;=88,'Paraclinicos '!K1117&lt;=92),AND('Paraclinicos '!K1117&gt;=93,AA1120=0)),0),"")</f>
        <v/>
      </c>
      <c r="AA1120" cm="1">
        <f t="array" ref="AA1120">_xlfn.IFS('Paraclinicos '!E1116="","",'Paraclinicos '!E1116="Oxigeno",2,'Paraclinicos '!E1116="Aire",0)</f>
        <v>2</v>
      </c>
    </row>
    <row r="1121" spans="1:27" x14ac:dyDescent="0.25">
      <c r="A1121">
        <f>'Paraclinicos '!A1117</f>
        <v>316</v>
      </c>
      <c r="B1121" s="3">
        <f>'Paraclinicos '!R1117</f>
        <v>44335</v>
      </c>
      <c r="C1121" cm="1">
        <f t="array" ref="C1121">_xlfn.IFS('Paraclinicos '!Q1117="","",'Paraclinicos '!Q1117&gt;60,3,'Paraclinicos '!Q1117&lt;=60,1)</f>
        <v>3</v>
      </c>
      <c r="D1121" t="str">
        <f>IFERROR(IF(INDEX('BD Demog para scores enalazar'!BC$2:BC$3000,MATCH(Formulas!A1121,'BD Demog para scores enalazar'!A$2:A$3000,0))=0,"SI","NO"),"")</f>
        <v>SI</v>
      </c>
      <c r="E1121" cm="1">
        <f t="array" ref="E1121">_xlfn.IFS(D1121="","",D1121="SI",4,D1121="NO",1)</f>
        <v>4</v>
      </c>
      <c r="F1121" cm="1">
        <f t="array" ref="F1121">_xlfn.IFS('Paraclinicos '!B1117="","",'Paraclinicos '!B1117&gt;1,1,'Paraclinicos '!B1117&lt;=1,3)</f>
        <v>1</v>
      </c>
      <c r="G1121" t="str" cm="1">
        <f t="array" ref="G1121">_xlfn.IFS('Paraclinicos '!D1117="","",AND('Paraclinicos '!D1117&gt;=250,'Paraclinicos '!D1117&lt;=500),2,'Paraclinicos '!D1117&gt;500,3,'Paraclinicos '!D1117&lt;250,1)</f>
        <v/>
      </c>
      <c r="H1121" s="50">
        <f t="shared" si="52"/>
        <v>8</v>
      </c>
      <c r="I1121" cm="1">
        <f t="array" ref="I1121">_xlfn.IFS('Paraclinicos '!Q1117="","",'Paraclinicos '!Q1117&gt;=65,1,'Paraclinicos '!Q1117&lt;65,0)</f>
        <v>1</v>
      </c>
      <c r="J1121" t="str" cm="1">
        <f t="array" ref="J1121">_xlfn.IFS('Paraclinicos '!I1117="","",'Paraclinicos '!I1117&gt;7,1,'Paraclinicos '!I1117&lt;=7,0)</f>
        <v/>
      </c>
      <c r="K1121" cm="1">
        <f t="array" ref="K1121">_xlfn.IFS('Paraclinicos '!W1117="","",'Paraclinicos '!W1117&lt;=8,1,'Paraclinicos '!W1117&gt;8,0)</f>
        <v>1</v>
      </c>
      <c r="L1121" cm="1">
        <f t="array" ref="L1121">_xlfn.IFS('Paraclinicos '!S1117="","",'Paraclinicos '!S1117&gt;=30,1,'Paraclinicos '!S1117&lt;30,0)</f>
        <v>0</v>
      </c>
      <c r="M1121" cm="1">
        <f t="array" ref="M1121">_xlfn.IFS(OR('Paraclinicos '!T1117="",'Paraclinicos '!U1117=""),"",OR('Paraclinicos '!T1117&lt;=90,'Paraclinicos '!U1117&lt;=60),1,OR('Paraclinicos '!T1117&gt;90,'Paraclinicos '!U1117&gt;60),0)</f>
        <v>0</v>
      </c>
      <c r="N1121" s="45">
        <f t="shared" si="53"/>
        <v>2</v>
      </c>
      <c r="O1121" cm="1">
        <f t="array" ref="O1121">_xlfn.IFS(OR('Paraclinicos '!M1117="",'Paraclinicos '!N1117="",'Paraclinicos '!N1117=0),"",'Paraclinicos '!M1117/'Paraclinicos '!N1117&lt;100,4,'Paraclinicos '!M1117/'Paraclinicos '!N1117&lt;200,3,'Paraclinicos '!M1117/'Paraclinicos '!N1117&lt;300,2,'Paraclinicos '!M1117/'Paraclinicos '!N1117&lt;400,1,'Paraclinicos '!M1117/'Paraclinicos '!N1117&gt;=400,0)</f>
        <v>2</v>
      </c>
      <c r="P1121" cm="1">
        <f t="array" ref="P1121">_xlfn.IFS('Paraclinicos '!C1117="","",'Paraclinicos '!C1117&lt;20,4,'Paraclinicos '!C1117&lt;50,3,'Paraclinicos '!C1117&lt;100,2,'Paraclinicos '!C1117&lt;150,1,'Paraclinicos '!C1117&gt;150,0)</f>
        <v>2</v>
      </c>
      <c r="Q1121" cm="1">
        <f t="array" ref="Q1121">_xlfn.IFS('Paraclinicos '!O1117="","",'Paraclinicos '!O1117&lt;1.2,0,'Paraclinicos '!O1117&lt;2,1,'Paraclinicos '!O1117&lt;3.5,2,'Paraclinicos '!O1117&lt;5,3,'Paraclinicos '!O1117&gt;5,4)</f>
        <v>0</v>
      </c>
      <c r="R1121" t="str" cm="1">
        <f t="array" ref="R1121">_xlfn.IFS('Paraclinicos '!J1117="","",'Paraclinicos '!J1117&lt;1.2,0,'Paraclinicos '!J1117&lt;2,1,'Paraclinicos '!J1117&lt;6,2,'Paraclinicos '!J1117&lt;12,3,'Paraclinicos '!J1117&gt;=12,4)</f>
        <v/>
      </c>
      <c r="S1121" cm="1">
        <f t="array" ref="S1121">_xlfn.IFS('Paraclinicos '!Y1117="","",'Paraclinicos '!Y1117&lt;70,1,'Paraclinicos '!Y1117&gt;=70,0)</f>
        <v>0</v>
      </c>
      <c r="T1121" cm="1">
        <f t="array" ref="T1121">_xlfn.IFS('Paraclinicos '!W1117="","",'Paraclinicos '!W1117&lt;6,4,'Paraclinicos '!W1117&lt;10,3,'Paraclinicos '!W1117&lt;13,2,'Paraclinicos '!W1117&lt;15,1,'Paraclinicos '!W1117=15,0)</f>
        <v>3</v>
      </c>
      <c r="U1121" s="54">
        <f t="shared" si="51"/>
        <v>7</v>
      </c>
      <c r="V1121" cm="1">
        <f t="array" ref="V1121">_xlfn.IFS('Paraclinicos '!S1117="","",OR('Paraclinicos '!S1117&lt;=8,'Paraclinicos '!S1117&gt;=25),3,'Paraclinicos '!S1117&lt;12,1,'Paraclinicos '!S1117&lt;21,0,'Paraclinicos '!S1117&lt;25,2)</f>
        <v>2</v>
      </c>
      <c r="W1121" t="str">
        <f>IFERROR(IF(INDEX('BD Demog para scores enalazar'!Y$2:'BD Demog para scores enalazar'!Y$3000,MATCH(Formulas!A1121,'BD Demog para scores enalazar'!A$2:'BD Demog para scores enalazar'!A$3000,0))=1,"SI","NO"),"")</f>
        <v>NO</v>
      </c>
      <c r="X1121" s="9" t="str">
        <f>IFERROR(IF(INDEX('BD Demog para scores enalazar'!AJ$2:'BD Demog para scores enalazar'!AJ$3000,MATCH(Formulas!A1121,'BD Demog para scores enalazar'!A$2:'BD Demog para scores enalazar'!A$3000,0))=1,"SI","NO"),"")</f>
        <v>NO</v>
      </c>
      <c r="Y1121" cm="1">
        <f t="array" ref="Y1121">IF(AND(W1121="NO",X1121="NO"),_xlfn.IFS('Paraclinicos '!K1117&lt;=91,3,'Paraclinicos '!K1117&lt;94,2,'Paraclinicos '!K1117&lt;96,1,'Paraclinicos '!K1117&gt;=96,0),"")</f>
        <v>2</v>
      </c>
      <c r="Z1121" t="str" cm="1">
        <f t="array" ref="Z1121">IF(OR(W1121="SI",X1121="SI"),_xlfn.IFS(OR(AND('Paraclinicos '!K1118&lt;=83),AND('Paraclinicos '!K1118&gt;=97,AA1121=2)),3,OR(AND('Paraclinicos '!K1118&lt;=86),AND('Paraclinicos '!K1118&gt;=94,AA1121=2)),2,OR(AND('Paraclinicos '!K1118&lt;=88),AND('Paraclinicos '!K1118&gt;=92,AA1121=2)),1,OR(AND('Paraclinicos '!K1118&gt;=88,'Paraclinicos '!K1118&lt;=92),AND('Paraclinicos '!K1118&gt;=93,AA1121=0)),0),"")</f>
        <v/>
      </c>
      <c r="AA1121" cm="1">
        <f t="array" ref="AA1121">_xlfn.IFS('Paraclinicos '!E1117="","",'Paraclinicos '!E1117="Oxigeno",2,'Paraclinicos '!E1117="Aire",0)</f>
        <v>2</v>
      </c>
    </row>
    <row r="1122" spans="1:27" x14ac:dyDescent="0.25">
      <c r="A1122">
        <f>'Paraclinicos '!A1118</f>
        <v>316</v>
      </c>
      <c r="B1122" s="3">
        <f>'Paraclinicos '!R1118</f>
        <v>44336</v>
      </c>
      <c r="C1122" cm="1">
        <f t="array" ref="C1122">_xlfn.IFS('Paraclinicos '!Q1118="","",'Paraclinicos '!Q1118&gt;60,3,'Paraclinicos '!Q1118&lt;=60,1)</f>
        <v>3</v>
      </c>
      <c r="D1122" t="str">
        <f>IFERROR(IF(INDEX('BD Demog para scores enalazar'!BC$2:BC$3000,MATCH(Formulas!A1122,'BD Demog para scores enalazar'!A$2:A$3000,0))=0,"SI","NO"),"")</f>
        <v>SI</v>
      </c>
      <c r="E1122" cm="1">
        <f t="array" ref="E1122">_xlfn.IFS(D1122="","",D1122="SI",4,D1122="NO",1)</f>
        <v>4</v>
      </c>
      <c r="F1122" cm="1">
        <f t="array" ref="F1122">_xlfn.IFS('Paraclinicos '!B1118="","",'Paraclinicos '!B1118&gt;1,1,'Paraclinicos '!B1118&lt;=1,3)</f>
        <v>1</v>
      </c>
      <c r="G1122" t="str" cm="1">
        <f t="array" ref="G1122">_xlfn.IFS('Paraclinicos '!D1118="","",AND('Paraclinicos '!D1118&gt;=250,'Paraclinicos '!D1118&lt;=500),2,'Paraclinicos '!D1118&gt;500,3,'Paraclinicos '!D1118&lt;250,1)</f>
        <v/>
      </c>
      <c r="H1122" s="50">
        <f t="shared" si="52"/>
        <v>8</v>
      </c>
      <c r="I1122" cm="1">
        <f t="array" ref="I1122">_xlfn.IFS('Paraclinicos '!Q1118="","",'Paraclinicos '!Q1118&gt;=65,1,'Paraclinicos '!Q1118&lt;65,0)</f>
        <v>1</v>
      </c>
      <c r="J1122" cm="1">
        <f t="array" ref="J1122">_xlfn.IFS('Paraclinicos '!I1118="","",'Paraclinicos '!I1118&gt;7,1,'Paraclinicos '!I1118&lt;=7,0)</f>
        <v>1</v>
      </c>
      <c r="K1122" cm="1">
        <f t="array" ref="K1122">_xlfn.IFS('Paraclinicos '!W1118="","",'Paraclinicos '!W1118&lt;=8,1,'Paraclinicos '!W1118&gt;8,0)</f>
        <v>0</v>
      </c>
      <c r="L1122" cm="1">
        <f t="array" ref="L1122">_xlfn.IFS('Paraclinicos '!S1118="","",'Paraclinicos '!S1118&gt;=30,1,'Paraclinicos '!S1118&lt;30,0)</f>
        <v>0</v>
      </c>
      <c r="M1122" cm="1">
        <f t="array" ref="M1122">_xlfn.IFS(OR('Paraclinicos '!T1118="",'Paraclinicos '!U1118=""),"",OR('Paraclinicos '!T1118&lt;=90,'Paraclinicos '!U1118&lt;=60),1,OR('Paraclinicos '!T1118&gt;90,'Paraclinicos '!U1118&gt;60),0)</f>
        <v>0</v>
      </c>
      <c r="N1122" s="45">
        <f t="shared" si="53"/>
        <v>2</v>
      </c>
      <c r="O1122" cm="1">
        <f t="array" ref="O1122">_xlfn.IFS(OR('Paraclinicos '!M1118="",'Paraclinicos '!N1118="",'Paraclinicos '!N1118=0),"",'Paraclinicos '!M1118/'Paraclinicos '!N1118&lt;100,4,'Paraclinicos '!M1118/'Paraclinicos '!N1118&lt;200,3,'Paraclinicos '!M1118/'Paraclinicos '!N1118&lt;300,2,'Paraclinicos '!M1118/'Paraclinicos '!N1118&lt;400,1,'Paraclinicos '!M1118/'Paraclinicos '!N1118&gt;=400,0)</f>
        <v>2</v>
      </c>
      <c r="P1122" cm="1">
        <f t="array" ref="P1122">_xlfn.IFS('Paraclinicos '!C1118="","",'Paraclinicos '!C1118&lt;20,4,'Paraclinicos '!C1118&lt;50,3,'Paraclinicos '!C1118&lt;100,2,'Paraclinicos '!C1118&lt;150,1,'Paraclinicos '!C1118&gt;150,0)</f>
        <v>1</v>
      </c>
      <c r="Q1122" cm="1">
        <f t="array" ref="Q1122">_xlfn.IFS('Paraclinicos '!O1118="","",'Paraclinicos '!O1118&lt;1.2,0,'Paraclinicos '!O1118&lt;2,1,'Paraclinicos '!O1118&lt;3.5,2,'Paraclinicos '!O1118&lt;5,3,'Paraclinicos '!O1118&gt;5,4)</f>
        <v>0</v>
      </c>
      <c r="R1122" cm="1">
        <f t="array" ref="R1122">_xlfn.IFS('Paraclinicos '!J1118="","",'Paraclinicos '!J1118&lt;1.2,0,'Paraclinicos '!J1118&lt;2,1,'Paraclinicos '!J1118&lt;6,2,'Paraclinicos '!J1118&lt;12,3,'Paraclinicos '!J1118&gt;=12,4)</f>
        <v>0</v>
      </c>
      <c r="S1122" cm="1">
        <f t="array" ref="S1122">_xlfn.IFS('Paraclinicos '!Y1118="","",'Paraclinicos '!Y1118&lt;70,1,'Paraclinicos '!Y1118&gt;=70,0)</f>
        <v>0</v>
      </c>
      <c r="T1122" cm="1">
        <f t="array" ref="T1122">_xlfn.IFS('Paraclinicos '!W1118="","",'Paraclinicos '!W1118&lt;6,4,'Paraclinicos '!W1118&lt;10,3,'Paraclinicos '!W1118&lt;13,2,'Paraclinicos '!W1118&lt;15,1,'Paraclinicos '!W1118=15,0)</f>
        <v>2</v>
      </c>
      <c r="U1122" s="54">
        <f t="shared" si="51"/>
        <v>5</v>
      </c>
      <c r="V1122" cm="1">
        <f t="array" ref="V1122">_xlfn.IFS('Paraclinicos '!S1118="","",OR('Paraclinicos '!S1118&lt;=8,'Paraclinicos '!S1118&gt;=25),3,'Paraclinicos '!S1118&lt;12,1,'Paraclinicos '!S1118&lt;21,0,'Paraclinicos '!S1118&lt;25,2)</f>
        <v>0</v>
      </c>
      <c r="W1122" t="str">
        <f>IFERROR(IF(INDEX('BD Demog para scores enalazar'!Y$2:'BD Demog para scores enalazar'!Y$3000,MATCH(Formulas!A1122,'BD Demog para scores enalazar'!A$2:'BD Demog para scores enalazar'!A$3000,0))=1,"SI","NO"),"")</f>
        <v>NO</v>
      </c>
      <c r="X1122" s="9" t="str">
        <f>IFERROR(IF(INDEX('BD Demog para scores enalazar'!AJ$2:'BD Demog para scores enalazar'!AJ$3000,MATCH(Formulas!A1122,'BD Demog para scores enalazar'!A$2:'BD Demog para scores enalazar'!A$3000,0))=1,"SI","NO"),"")</f>
        <v>NO</v>
      </c>
      <c r="Y1122" cm="1">
        <f t="array" ref="Y1122">IF(AND(W1122="NO",X1122="NO"),_xlfn.IFS('Paraclinicos '!K1118&lt;=91,3,'Paraclinicos '!K1118&lt;94,2,'Paraclinicos '!K1118&lt;96,1,'Paraclinicos '!K1118&gt;=96,0),"")</f>
        <v>3</v>
      </c>
      <c r="Z1122" t="str" cm="1">
        <f t="array" ref="Z1122">IF(OR(W1122="SI",X1122="SI"),_xlfn.IFS(OR(AND('Paraclinicos '!K1119&lt;=83),AND('Paraclinicos '!K1119&gt;=97,AA1122=2)),3,OR(AND('Paraclinicos '!K1119&lt;=86),AND('Paraclinicos '!K1119&gt;=94,AA1122=2)),2,OR(AND('Paraclinicos '!K1119&lt;=88),AND('Paraclinicos '!K1119&gt;=92,AA1122=2)),1,OR(AND('Paraclinicos '!K1119&gt;=88,'Paraclinicos '!K1119&lt;=92),AND('Paraclinicos '!K1119&gt;=93,AA1122=0)),0),"")</f>
        <v/>
      </c>
      <c r="AA1122" cm="1">
        <f t="array" ref="AA1122">_xlfn.IFS('Paraclinicos '!E1118="","",'Paraclinicos '!E1118="Oxigeno",2,'Paraclinicos '!E1118="Aire",0)</f>
        <v>2</v>
      </c>
    </row>
    <row r="1123" spans="1:27" x14ac:dyDescent="0.25">
      <c r="A1123">
        <f>'Paraclinicos '!A1119</f>
        <v>316</v>
      </c>
      <c r="B1123" s="3">
        <f>'Paraclinicos '!R1119</f>
        <v>44337</v>
      </c>
      <c r="C1123" cm="1">
        <f t="array" ref="C1123">_xlfn.IFS('Paraclinicos '!Q1119="","",'Paraclinicos '!Q1119&gt;60,3,'Paraclinicos '!Q1119&lt;=60,1)</f>
        <v>3</v>
      </c>
      <c r="D1123" t="str">
        <f>IFERROR(IF(INDEX('BD Demog para scores enalazar'!BC$2:BC$3000,MATCH(Formulas!A1123,'BD Demog para scores enalazar'!A$2:A$3000,0))=0,"SI","NO"),"")</f>
        <v>SI</v>
      </c>
      <c r="E1123" cm="1">
        <f t="array" ref="E1123">_xlfn.IFS(D1123="","",D1123="SI",4,D1123="NO",1)</f>
        <v>4</v>
      </c>
      <c r="F1123" cm="1">
        <f t="array" ref="F1123">_xlfn.IFS('Paraclinicos '!B1119="","",'Paraclinicos '!B1119&gt;1,1,'Paraclinicos '!B1119&lt;=1,3)</f>
        <v>1</v>
      </c>
      <c r="G1123" t="str" cm="1">
        <f t="array" ref="G1123">_xlfn.IFS('Paraclinicos '!D1119="","",AND('Paraclinicos '!D1119&gt;=250,'Paraclinicos '!D1119&lt;=500),2,'Paraclinicos '!D1119&gt;500,3,'Paraclinicos '!D1119&lt;250,1)</f>
        <v/>
      </c>
      <c r="H1123" s="50">
        <f t="shared" si="52"/>
        <v>8</v>
      </c>
      <c r="I1123" cm="1">
        <f t="array" ref="I1123">_xlfn.IFS('Paraclinicos '!Q1119="","",'Paraclinicos '!Q1119&gt;=65,1,'Paraclinicos '!Q1119&lt;65,0)</f>
        <v>1</v>
      </c>
      <c r="J1123" t="str" cm="1">
        <f t="array" ref="J1123">_xlfn.IFS('Paraclinicos '!I1119="","",'Paraclinicos '!I1119&gt;7,1,'Paraclinicos '!I1119&lt;=7,0)</f>
        <v/>
      </c>
      <c r="K1123" cm="1">
        <f t="array" ref="K1123">_xlfn.IFS('Paraclinicos '!W1119="","",'Paraclinicos '!W1119&lt;=8,1,'Paraclinicos '!W1119&gt;8,0)</f>
        <v>1</v>
      </c>
      <c r="L1123" cm="1">
        <f t="array" ref="L1123">_xlfn.IFS('Paraclinicos '!S1119="","",'Paraclinicos '!S1119&gt;=30,1,'Paraclinicos '!S1119&lt;30,0)</f>
        <v>0</v>
      </c>
      <c r="M1123" cm="1">
        <f t="array" ref="M1123">_xlfn.IFS(OR('Paraclinicos '!T1119="",'Paraclinicos '!U1119=""),"",OR('Paraclinicos '!T1119&lt;=90,'Paraclinicos '!U1119&lt;=60),1,OR('Paraclinicos '!T1119&gt;90,'Paraclinicos '!U1119&gt;60),0)</f>
        <v>1</v>
      </c>
      <c r="N1123" s="45">
        <f t="shared" si="53"/>
        <v>3</v>
      </c>
      <c r="O1123" cm="1">
        <f t="array" ref="O1123">_xlfn.IFS(OR('Paraclinicos '!M1119="",'Paraclinicos '!N1119="",'Paraclinicos '!N1119=0),"",'Paraclinicos '!M1119/'Paraclinicos '!N1119&lt;100,4,'Paraclinicos '!M1119/'Paraclinicos '!N1119&lt;200,3,'Paraclinicos '!M1119/'Paraclinicos '!N1119&lt;300,2,'Paraclinicos '!M1119/'Paraclinicos '!N1119&lt;400,1,'Paraclinicos '!M1119/'Paraclinicos '!N1119&gt;=400,0)</f>
        <v>2</v>
      </c>
      <c r="P1123" cm="1">
        <f t="array" ref="P1123">_xlfn.IFS('Paraclinicos '!C1119="","",'Paraclinicos '!C1119&lt;20,4,'Paraclinicos '!C1119&lt;50,3,'Paraclinicos '!C1119&lt;100,2,'Paraclinicos '!C1119&lt;150,1,'Paraclinicos '!C1119&gt;150,0)</f>
        <v>1</v>
      </c>
      <c r="Q1123" cm="1">
        <f t="array" ref="Q1123">_xlfn.IFS('Paraclinicos '!O1119="","",'Paraclinicos '!O1119&lt;1.2,0,'Paraclinicos '!O1119&lt;2,1,'Paraclinicos '!O1119&lt;3.5,2,'Paraclinicos '!O1119&lt;5,3,'Paraclinicos '!O1119&gt;5,4)</f>
        <v>0</v>
      </c>
      <c r="R1123" cm="1">
        <f t="array" ref="R1123">_xlfn.IFS('Paraclinicos '!J1119="","",'Paraclinicos '!J1119&lt;1.2,0,'Paraclinicos '!J1119&lt;2,1,'Paraclinicos '!J1119&lt;6,2,'Paraclinicos '!J1119&lt;12,3,'Paraclinicos '!J1119&gt;=12,4)</f>
        <v>0</v>
      </c>
      <c r="S1123" cm="1">
        <f t="array" ref="S1123">_xlfn.IFS('Paraclinicos '!Y1119="","",'Paraclinicos '!Y1119&lt;70,1,'Paraclinicos '!Y1119&gt;=70,0)</f>
        <v>0</v>
      </c>
      <c r="T1123" cm="1">
        <f t="array" ref="T1123">_xlfn.IFS('Paraclinicos '!W1119="","",'Paraclinicos '!W1119&lt;6,4,'Paraclinicos '!W1119&lt;10,3,'Paraclinicos '!W1119&lt;13,2,'Paraclinicos '!W1119&lt;15,1,'Paraclinicos '!W1119=15,0)</f>
        <v>4</v>
      </c>
      <c r="U1123" s="54">
        <f t="shared" si="51"/>
        <v>7</v>
      </c>
      <c r="V1123" cm="1">
        <f t="array" ref="V1123">_xlfn.IFS('Paraclinicos '!S1119="","",OR('Paraclinicos '!S1119&lt;=8,'Paraclinicos '!S1119&gt;=25),3,'Paraclinicos '!S1119&lt;12,1,'Paraclinicos '!S1119&lt;21,0,'Paraclinicos '!S1119&lt;25,2)</f>
        <v>0</v>
      </c>
      <c r="W1123" t="str">
        <f>IFERROR(IF(INDEX('BD Demog para scores enalazar'!Y$2:'BD Demog para scores enalazar'!Y$3000,MATCH(Formulas!A1123,'BD Demog para scores enalazar'!A$2:'BD Demog para scores enalazar'!A$3000,0))=1,"SI","NO"),"")</f>
        <v>NO</v>
      </c>
      <c r="X1123" s="9" t="str">
        <f>IFERROR(IF(INDEX('BD Demog para scores enalazar'!AJ$2:'BD Demog para scores enalazar'!AJ$3000,MATCH(Formulas!A1123,'BD Demog para scores enalazar'!A$2:'BD Demog para scores enalazar'!A$3000,0))=1,"SI","NO"),"")</f>
        <v>NO</v>
      </c>
      <c r="Y1123" cm="1">
        <f t="array" ref="Y1123">IF(AND(W1123="NO",X1123="NO"),_xlfn.IFS('Paraclinicos '!K1119&lt;=91,3,'Paraclinicos '!K1119&lt;94,2,'Paraclinicos '!K1119&lt;96,1,'Paraclinicos '!K1119&gt;=96,0),"")</f>
        <v>3</v>
      </c>
      <c r="Z1123" t="str" cm="1">
        <f t="array" ref="Z1123">IF(OR(W1123="SI",X1123="SI"),_xlfn.IFS(OR(AND('Paraclinicos '!K1120&lt;=83),AND('Paraclinicos '!K1120&gt;=97,AA1123=2)),3,OR(AND('Paraclinicos '!K1120&lt;=86),AND('Paraclinicos '!K1120&gt;=94,AA1123=2)),2,OR(AND('Paraclinicos '!K1120&lt;=88),AND('Paraclinicos '!K1120&gt;=92,AA1123=2)),1,OR(AND('Paraclinicos '!K1120&gt;=88,'Paraclinicos '!K1120&lt;=92),AND('Paraclinicos '!K1120&gt;=93,AA1123=0)),0),"")</f>
        <v/>
      </c>
      <c r="AA1123" cm="1">
        <f t="array" ref="AA1123">_xlfn.IFS('Paraclinicos '!E1119="","",'Paraclinicos '!E1119="Oxigeno",2,'Paraclinicos '!E1119="Aire",0)</f>
        <v>2</v>
      </c>
    </row>
    <row r="1124" spans="1:27" x14ac:dyDescent="0.25">
      <c r="A1124">
        <f>'Paraclinicos '!A1120</f>
        <v>316</v>
      </c>
      <c r="B1124" s="3">
        <f>'Paraclinicos '!R1120</f>
        <v>44338</v>
      </c>
      <c r="C1124" cm="1">
        <f t="array" ref="C1124">_xlfn.IFS('Paraclinicos '!Q1120="","",'Paraclinicos '!Q1120&gt;60,3,'Paraclinicos '!Q1120&lt;=60,1)</f>
        <v>3</v>
      </c>
      <c r="D1124" t="str">
        <f>IFERROR(IF(INDEX('BD Demog para scores enalazar'!BC$2:BC$3000,MATCH(Formulas!A1124,'BD Demog para scores enalazar'!A$2:A$3000,0))=0,"SI","NO"),"")</f>
        <v>SI</v>
      </c>
      <c r="E1124" cm="1">
        <f t="array" ref="E1124">_xlfn.IFS(D1124="","",D1124="SI",4,D1124="NO",1)</f>
        <v>4</v>
      </c>
      <c r="F1124" cm="1">
        <f t="array" ref="F1124">_xlfn.IFS('Paraclinicos '!B1120="","",'Paraclinicos '!B1120&gt;1,1,'Paraclinicos '!B1120&lt;=1,3)</f>
        <v>1</v>
      </c>
      <c r="G1124" t="str" cm="1">
        <f t="array" ref="G1124">_xlfn.IFS('Paraclinicos '!D1120="","",AND('Paraclinicos '!D1120&gt;=250,'Paraclinicos '!D1120&lt;=500),2,'Paraclinicos '!D1120&gt;500,3,'Paraclinicos '!D1120&lt;250,1)</f>
        <v/>
      </c>
      <c r="H1124" s="50">
        <f t="shared" si="52"/>
        <v>8</v>
      </c>
      <c r="I1124" cm="1">
        <f t="array" ref="I1124">_xlfn.IFS('Paraclinicos '!Q1120="","",'Paraclinicos '!Q1120&gt;=65,1,'Paraclinicos '!Q1120&lt;65,0)</f>
        <v>1</v>
      </c>
      <c r="J1124" cm="1">
        <f t="array" ref="J1124">_xlfn.IFS('Paraclinicos '!I1120="","",'Paraclinicos '!I1120&gt;7,1,'Paraclinicos '!I1120&lt;=7,0)</f>
        <v>1</v>
      </c>
      <c r="K1124" cm="1">
        <f t="array" ref="K1124">_xlfn.IFS('Paraclinicos '!W1120="","",'Paraclinicos '!W1120&lt;=8,1,'Paraclinicos '!W1120&gt;8,0)</f>
        <v>1</v>
      </c>
      <c r="L1124" cm="1">
        <f t="array" ref="L1124">_xlfn.IFS('Paraclinicos '!S1120="","",'Paraclinicos '!S1120&gt;=30,1,'Paraclinicos '!S1120&lt;30,0)</f>
        <v>0</v>
      </c>
      <c r="M1124" cm="1">
        <f t="array" ref="M1124">_xlfn.IFS(OR('Paraclinicos '!T1120="",'Paraclinicos '!U1120=""),"",OR('Paraclinicos '!T1120&lt;=90,'Paraclinicos '!U1120&lt;=60),1,OR('Paraclinicos '!T1120&gt;90,'Paraclinicos '!U1120&gt;60),0)</f>
        <v>0</v>
      </c>
      <c r="N1124" s="45">
        <f t="shared" si="53"/>
        <v>4</v>
      </c>
      <c r="O1124" cm="1">
        <f t="array" ref="O1124">_xlfn.IFS(OR('Paraclinicos '!M1120="",'Paraclinicos '!N1120="",'Paraclinicos '!N1120=0),"",'Paraclinicos '!M1120/'Paraclinicos '!N1120&lt;100,4,'Paraclinicos '!M1120/'Paraclinicos '!N1120&lt;200,3,'Paraclinicos '!M1120/'Paraclinicos '!N1120&lt;300,2,'Paraclinicos '!M1120/'Paraclinicos '!N1120&lt;400,1,'Paraclinicos '!M1120/'Paraclinicos '!N1120&gt;=400,0)</f>
        <v>2</v>
      </c>
      <c r="P1124" cm="1">
        <f t="array" ref="P1124">_xlfn.IFS('Paraclinicos '!C1120="","",'Paraclinicos '!C1120&lt;20,4,'Paraclinicos '!C1120&lt;50,3,'Paraclinicos '!C1120&lt;100,2,'Paraclinicos '!C1120&lt;150,1,'Paraclinicos '!C1120&gt;150,0)</f>
        <v>0</v>
      </c>
      <c r="Q1124" cm="1">
        <f t="array" ref="Q1124">_xlfn.IFS('Paraclinicos '!O1120="","",'Paraclinicos '!O1120&lt;1.2,0,'Paraclinicos '!O1120&lt;2,1,'Paraclinicos '!O1120&lt;3.5,2,'Paraclinicos '!O1120&lt;5,3,'Paraclinicos '!O1120&gt;5,4)</f>
        <v>0</v>
      </c>
      <c r="R1124" t="str" cm="1">
        <f t="array" ref="R1124">_xlfn.IFS('Paraclinicos '!J1120="","",'Paraclinicos '!J1120&lt;1.2,0,'Paraclinicos '!J1120&lt;2,1,'Paraclinicos '!J1120&lt;6,2,'Paraclinicos '!J1120&lt;12,3,'Paraclinicos '!J1120&gt;=12,4)</f>
        <v/>
      </c>
      <c r="S1124" cm="1">
        <f t="array" ref="S1124">_xlfn.IFS('Paraclinicos '!Y1120="","",'Paraclinicos '!Y1120&lt;70,1,'Paraclinicos '!Y1120&gt;=70,0)</f>
        <v>0</v>
      </c>
      <c r="T1124" cm="1">
        <f t="array" ref="T1124">_xlfn.IFS('Paraclinicos '!W1120="","",'Paraclinicos '!W1120&lt;6,4,'Paraclinicos '!W1120&lt;10,3,'Paraclinicos '!W1120&lt;13,2,'Paraclinicos '!W1120&lt;15,1,'Paraclinicos '!W1120=15,0)</f>
        <v>4</v>
      </c>
      <c r="U1124" s="54">
        <f t="shared" si="51"/>
        <v>6</v>
      </c>
      <c r="V1124" cm="1">
        <f t="array" ref="V1124">_xlfn.IFS('Paraclinicos '!S1120="","",OR('Paraclinicos '!S1120&lt;=8,'Paraclinicos '!S1120&gt;=25),3,'Paraclinicos '!S1120&lt;12,1,'Paraclinicos '!S1120&lt;21,0,'Paraclinicos '!S1120&lt;25,2)</f>
        <v>0</v>
      </c>
      <c r="W1124" t="str">
        <f>IFERROR(IF(INDEX('BD Demog para scores enalazar'!Y$2:'BD Demog para scores enalazar'!Y$3000,MATCH(Formulas!A1124,'BD Demog para scores enalazar'!A$2:'BD Demog para scores enalazar'!A$3000,0))=1,"SI","NO"),"")</f>
        <v>NO</v>
      </c>
      <c r="X1124" s="9" t="str">
        <f>IFERROR(IF(INDEX('BD Demog para scores enalazar'!AJ$2:'BD Demog para scores enalazar'!AJ$3000,MATCH(Formulas!A1124,'BD Demog para scores enalazar'!A$2:'BD Demog para scores enalazar'!A$3000,0))=1,"SI","NO"),"")</f>
        <v>NO</v>
      </c>
      <c r="Y1124" cm="1">
        <f t="array" ref="Y1124">IF(AND(W1124="NO",X1124="NO"),_xlfn.IFS('Paraclinicos '!K1120&lt;=91,3,'Paraclinicos '!K1120&lt;94,2,'Paraclinicos '!K1120&lt;96,1,'Paraclinicos '!K1120&gt;=96,0),"")</f>
        <v>3</v>
      </c>
      <c r="Z1124" t="str" cm="1">
        <f t="array" ref="Z1124">IF(OR(W1124="SI",X1124="SI"),_xlfn.IFS(OR(AND('Paraclinicos '!K1121&lt;=83),AND('Paraclinicos '!K1121&gt;=97,AA1124=2)),3,OR(AND('Paraclinicos '!K1121&lt;=86),AND('Paraclinicos '!K1121&gt;=94,AA1124=2)),2,OR(AND('Paraclinicos '!K1121&lt;=88),AND('Paraclinicos '!K1121&gt;=92,AA1124=2)),1,OR(AND('Paraclinicos '!K1121&gt;=88,'Paraclinicos '!K1121&lt;=92),AND('Paraclinicos '!K1121&gt;=93,AA1124=0)),0),"")</f>
        <v/>
      </c>
      <c r="AA1124" cm="1">
        <f t="array" ref="AA1124">_xlfn.IFS('Paraclinicos '!E1120="","",'Paraclinicos '!E1120="Oxigeno",2,'Paraclinicos '!E1120="Aire",0)</f>
        <v>2</v>
      </c>
    </row>
    <row r="1125" spans="1:27" x14ac:dyDescent="0.25">
      <c r="A1125">
        <f>'Paraclinicos '!A1121</f>
        <v>316</v>
      </c>
      <c r="B1125" s="3">
        <f>'Paraclinicos '!R1121</f>
        <v>44339</v>
      </c>
      <c r="C1125" cm="1">
        <f t="array" ref="C1125">_xlfn.IFS('Paraclinicos '!Q1121="","",'Paraclinicos '!Q1121&gt;60,3,'Paraclinicos '!Q1121&lt;=60,1)</f>
        <v>3</v>
      </c>
      <c r="D1125" t="str">
        <f>IFERROR(IF(INDEX('BD Demog para scores enalazar'!BC$2:BC$3000,MATCH(Formulas!A1125,'BD Demog para scores enalazar'!A$2:A$3000,0))=0,"SI","NO"),"")</f>
        <v>SI</v>
      </c>
      <c r="E1125" cm="1">
        <f t="array" ref="E1125">_xlfn.IFS(D1125="","",D1125="SI",4,D1125="NO",1)</f>
        <v>4</v>
      </c>
      <c r="F1125" cm="1">
        <f t="array" ref="F1125">_xlfn.IFS('Paraclinicos '!B1121="","",'Paraclinicos '!B1121&gt;1,1,'Paraclinicos '!B1121&lt;=1,3)</f>
        <v>1</v>
      </c>
      <c r="G1125" cm="1">
        <f t="array" ref="G1125">_xlfn.IFS('Paraclinicos '!D1121="","",AND('Paraclinicos '!D1121&gt;=250,'Paraclinicos '!D1121&lt;=500),2,'Paraclinicos '!D1121&gt;500,3,'Paraclinicos '!D1121&lt;250,1)</f>
        <v>2</v>
      </c>
      <c r="H1125" s="50">
        <f t="shared" si="52"/>
        <v>10</v>
      </c>
      <c r="I1125" cm="1">
        <f t="array" ref="I1125">_xlfn.IFS('Paraclinicos '!Q1121="","",'Paraclinicos '!Q1121&gt;=65,1,'Paraclinicos '!Q1121&lt;65,0)</f>
        <v>1</v>
      </c>
      <c r="J1125" t="str" cm="1">
        <f t="array" ref="J1125">_xlfn.IFS('Paraclinicos '!I1121="","",'Paraclinicos '!I1121&gt;7,1,'Paraclinicos '!I1121&lt;=7,0)</f>
        <v/>
      </c>
      <c r="K1125" cm="1">
        <f t="array" ref="K1125">_xlfn.IFS('Paraclinicos '!W1121="","",'Paraclinicos '!W1121&lt;=8,1,'Paraclinicos '!W1121&gt;8,0)</f>
        <v>0</v>
      </c>
      <c r="L1125" cm="1">
        <f t="array" ref="L1125">_xlfn.IFS('Paraclinicos '!S1121="","",'Paraclinicos '!S1121&gt;=30,1,'Paraclinicos '!S1121&lt;30,0)</f>
        <v>0</v>
      </c>
      <c r="M1125" cm="1">
        <f t="array" ref="M1125">_xlfn.IFS(OR('Paraclinicos '!T1121="",'Paraclinicos '!U1121=""),"",OR('Paraclinicos '!T1121&lt;=90,'Paraclinicos '!U1121&lt;=60),1,OR('Paraclinicos '!T1121&gt;90,'Paraclinicos '!U1121&gt;60),0)</f>
        <v>0</v>
      </c>
      <c r="N1125" s="45">
        <f t="shared" si="53"/>
        <v>2</v>
      </c>
      <c r="O1125" cm="1">
        <f t="array" ref="O1125">_xlfn.IFS(OR('Paraclinicos '!M1121="",'Paraclinicos '!N1121="",'Paraclinicos '!N1121=0),"",'Paraclinicos '!M1121/'Paraclinicos '!N1121&lt;100,4,'Paraclinicos '!M1121/'Paraclinicos '!N1121&lt;200,3,'Paraclinicos '!M1121/'Paraclinicos '!N1121&lt;300,2,'Paraclinicos '!M1121/'Paraclinicos '!N1121&lt;400,1,'Paraclinicos '!M1121/'Paraclinicos '!N1121&gt;=400,0)</f>
        <v>2</v>
      </c>
      <c r="P1125" cm="1">
        <f t="array" ref="P1125">_xlfn.IFS('Paraclinicos '!C1121="","",'Paraclinicos '!C1121&lt;20,4,'Paraclinicos '!C1121&lt;50,3,'Paraclinicos '!C1121&lt;100,2,'Paraclinicos '!C1121&lt;150,1,'Paraclinicos '!C1121&gt;150,0)</f>
        <v>0</v>
      </c>
      <c r="Q1125" t="str" cm="1">
        <f t="array" ref="Q1125">_xlfn.IFS('Paraclinicos '!O1121="","",'Paraclinicos '!O1121&lt;1.2,0,'Paraclinicos '!O1121&lt;2,1,'Paraclinicos '!O1121&lt;3.5,2,'Paraclinicos '!O1121&lt;5,3,'Paraclinicos '!O1121&gt;5,4)</f>
        <v/>
      </c>
      <c r="R1125" t="str" cm="1">
        <f t="array" ref="R1125">_xlfn.IFS('Paraclinicos '!J1121="","",'Paraclinicos '!J1121&lt;1.2,0,'Paraclinicos '!J1121&lt;2,1,'Paraclinicos '!J1121&lt;6,2,'Paraclinicos '!J1121&lt;12,3,'Paraclinicos '!J1121&gt;=12,4)</f>
        <v/>
      </c>
      <c r="S1125" cm="1">
        <f t="array" ref="S1125">_xlfn.IFS('Paraclinicos '!Y1121="","",'Paraclinicos '!Y1121&lt;70,1,'Paraclinicos '!Y1121&gt;=70,0)</f>
        <v>0</v>
      </c>
      <c r="T1125" cm="1">
        <f t="array" ref="T1125">_xlfn.IFS('Paraclinicos '!W1121="","",'Paraclinicos '!W1121&lt;6,4,'Paraclinicos '!W1121&lt;10,3,'Paraclinicos '!W1121&lt;13,2,'Paraclinicos '!W1121&lt;15,1,'Paraclinicos '!W1121=15,0)</f>
        <v>1</v>
      </c>
      <c r="U1125" s="54">
        <f t="shared" si="51"/>
        <v>3</v>
      </c>
      <c r="V1125" cm="1">
        <f t="array" ref="V1125">_xlfn.IFS('Paraclinicos '!S1121="","",OR('Paraclinicos '!S1121&lt;=8,'Paraclinicos '!S1121&gt;=25),3,'Paraclinicos '!S1121&lt;12,1,'Paraclinicos '!S1121&lt;21,0,'Paraclinicos '!S1121&lt;25,2)</f>
        <v>3</v>
      </c>
      <c r="W1125" t="str">
        <f>IFERROR(IF(INDEX('BD Demog para scores enalazar'!Y$2:'BD Demog para scores enalazar'!Y$3000,MATCH(Formulas!A1125,'BD Demog para scores enalazar'!A$2:'BD Demog para scores enalazar'!A$3000,0))=1,"SI","NO"),"")</f>
        <v>NO</v>
      </c>
      <c r="X1125" s="9" t="str">
        <f>IFERROR(IF(INDEX('BD Demog para scores enalazar'!AJ$2:'BD Demog para scores enalazar'!AJ$3000,MATCH(Formulas!A1125,'BD Demog para scores enalazar'!A$2:'BD Demog para scores enalazar'!A$3000,0))=1,"SI","NO"),"")</f>
        <v>NO</v>
      </c>
      <c r="Y1125" cm="1">
        <f t="array" ref="Y1125">IF(AND(W1125="NO",X1125="NO"),_xlfn.IFS('Paraclinicos '!K1121&lt;=91,3,'Paraclinicos '!K1121&lt;94,2,'Paraclinicos '!K1121&lt;96,1,'Paraclinicos '!K1121&gt;=96,0),"")</f>
        <v>3</v>
      </c>
      <c r="Z1125" t="str" cm="1">
        <f t="array" ref="Z1125">IF(OR(W1125="SI",X1125="SI"),_xlfn.IFS(OR(AND('Paraclinicos '!K1122&lt;=83),AND('Paraclinicos '!K1122&gt;=97,AA1125=2)),3,OR(AND('Paraclinicos '!K1122&lt;=86),AND('Paraclinicos '!K1122&gt;=94,AA1125=2)),2,OR(AND('Paraclinicos '!K1122&lt;=88),AND('Paraclinicos '!K1122&gt;=92,AA1125=2)),1,OR(AND('Paraclinicos '!K1122&gt;=88,'Paraclinicos '!K1122&lt;=92),AND('Paraclinicos '!K1122&gt;=93,AA1125=0)),0),"")</f>
        <v/>
      </c>
      <c r="AA1125" cm="1">
        <f t="array" ref="AA1125">_xlfn.IFS('Paraclinicos '!E1121="","",'Paraclinicos '!E1121="Oxigeno",2,'Paraclinicos '!E1121="Aire",0)</f>
        <v>2</v>
      </c>
    </row>
    <row r="1126" spans="1:27" x14ac:dyDescent="0.25">
      <c r="A1126">
        <f>'Paraclinicos '!A1122</f>
        <v>316</v>
      </c>
      <c r="B1126" s="3">
        <f>'Paraclinicos '!R1122</f>
        <v>44340</v>
      </c>
      <c r="C1126" cm="1">
        <f t="array" ref="C1126">_xlfn.IFS('Paraclinicos '!Q1122="","",'Paraclinicos '!Q1122&gt;60,3,'Paraclinicos '!Q1122&lt;=60,1)</f>
        <v>3</v>
      </c>
      <c r="D1126" t="str">
        <f>IFERROR(IF(INDEX('BD Demog para scores enalazar'!BC$2:BC$3000,MATCH(Formulas!A1126,'BD Demog para scores enalazar'!A$2:A$3000,0))=0,"SI","NO"),"")</f>
        <v>SI</v>
      </c>
      <c r="E1126" cm="1">
        <f t="array" ref="E1126">_xlfn.IFS(D1126="","",D1126="SI",4,D1126="NO",1)</f>
        <v>4</v>
      </c>
      <c r="F1126" cm="1">
        <f t="array" ref="F1126">_xlfn.IFS('Paraclinicos '!B1122="","",'Paraclinicos '!B1122&gt;1,1,'Paraclinicos '!B1122&lt;=1,3)</f>
        <v>1</v>
      </c>
      <c r="G1126" t="str" cm="1">
        <f t="array" ref="G1126">_xlfn.IFS('Paraclinicos '!D1122="","",AND('Paraclinicos '!D1122&gt;=250,'Paraclinicos '!D1122&lt;=500),2,'Paraclinicos '!D1122&gt;500,3,'Paraclinicos '!D1122&lt;250,1)</f>
        <v/>
      </c>
      <c r="H1126" s="50">
        <f t="shared" si="52"/>
        <v>8</v>
      </c>
      <c r="I1126" cm="1">
        <f t="array" ref="I1126">_xlfn.IFS('Paraclinicos '!Q1122="","",'Paraclinicos '!Q1122&gt;=65,1,'Paraclinicos '!Q1122&lt;65,0)</f>
        <v>1</v>
      </c>
      <c r="J1126" cm="1">
        <f t="array" ref="J1126">_xlfn.IFS('Paraclinicos '!I1122="","",'Paraclinicos '!I1122&gt;7,1,'Paraclinicos '!I1122&lt;=7,0)</f>
        <v>1</v>
      </c>
      <c r="K1126" cm="1">
        <f t="array" ref="K1126">_xlfn.IFS('Paraclinicos '!W1122="","",'Paraclinicos '!W1122&lt;=8,1,'Paraclinicos '!W1122&gt;8,0)</f>
        <v>0</v>
      </c>
      <c r="L1126" cm="1">
        <f t="array" ref="L1126">_xlfn.IFS('Paraclinicos '!S1122="","",'Paraclinicos '!S1122&gt;=30,1,'Paraclinicos '!S1122&lt;30,0)</f>
        <v>0</v>
      </c>
      <c r="M1126" cm="1">
        <f t="array" ref="M1126">_xlfn.IFS(OR('Paraclinicos '!T1122="",'Paraclinicos '!U1122=""),"",OR('Paraclinicos '!T1122&lt;=90,'Paraclinicos '!U1122&lt;=60),1,OR('Paraclinicos '!T1122&gt;90,'Paraclinicos '!U1122&gt;60),0)</f>
        <v>0</v>
      </c>
      <c r="N1126" s="45">
        <f t="shared" si="53"/>
        <v>1</v>
      </c>
      <c r="O1126" cm="1">
        <f t="array" ref="O1126">_xlfn.IFS(OR('Paraclinicos '!M1122="",'Paraclinicos '!N1122="",'Paraclinicos '!N1122=0),"",'Paraclinicos '!M1122/'Paraclinicos '!N1122&lt;100,4,'Paraclinicos '!M1122/'Paraclinicos '!N1122&lt;200,3,'Paraclinicos '!M1122/'Paraclinicos '!N1122&lt;300,2,'Paraclinicos '!M1122/'Paraclinicos '!N1122&lt;400,1,'Paraclinicos '!M1122/'Paraclinicos '!N1122&gt;=400,0)</f>
        <v>2</v>
      </c>
      <c r="P1126" cm="1">
        <f t="array" ref="P1126">_xlfn.IFS('Paraclinicos '!C1122="","",'Paraclinicos '!C1122&lt;20,4,'Paraclinicos '!C1122&lt;50,3,'Paraclinicos '!C1122&lt;100,2,'Paraclinicos '!C1122&lt;150,1,'Paraclinicos '!C1122&gt;150,0)</f>
        <v>0</v>
      </c>
      <c r="Q1126" cm="1">
        <f t="array" ref="Q1126">_xlfn.IFS('Paraclinicos '!O1122="","",'Paraclinicos '!O1122&lt;1.2,0,'Paraclinicos '!O1122&lt;2,1,'Paraclinicos '!O1122&lt;3.5,2,'Paraclinicos '!O1122&lt;5,3,'Paraclinicos '!O1122&gt;5,4)</f>
        <v>0</v>
      </c>
      <c r="R1126" t="str" cm="1">
        <f t="array" ref="R1126">_xlfn.IFS('Paraclinicos '!J1122="","",'Paraclinicos '!J1122&lt;1.2,0,'Paraclinicos '!J1122&lt;2,1,'Paraclinicos '!J1122&lt;6,2,'Paraclinicos '!J1122&lt;12,3,'Paraclinicos '!J1122&gt;=12,4)</f>
        <v/>
      </c>
      <c r="S1126" cm="1">
        <f t="array" ref="S1126">_xlfn.IFS('Paraclinicos '!Y1122="","",'Paraclinicos '!Y1122&lt;70,1,'Paraclinicos '!Y1122&gt;=70,0)</f>
        <v>0</v>
      </c>
      <c r="T1126" cm="1">
        <f t="array" ref="T1126">_xlfn.IFS('Paraclinicos '!W1122="","",'Paraclinicos '!W1122&lt;6,4,'Paraclinicos '!W1122&lt;10,3,'Paraclinicos '!W1122&lt;13,2,'Paraclinicos '!W1122&lt;15,1,'Paraclinicos '!W1122=15,0)</f>
        <v>1</v>
      </c>
      <c r="U1126" s="54">
        <f t="shared" si="51"/>
        <v>3</v>
      </c>
      <c r="V1126" cm="1">
        <f t="array" ref="V1126">_xlfn.IFS('Paraclinicos '!S1122="","",OR('Paraclinicos '!S1122&lt;=8,'Paraclinicos '!S1122&gt;=25),3,'Paraclinicos '!S1122&lt;12,1,'Paraclinicos '!S1122&lt;21,0,'Paraclinicos '!S1122&lt;25,2)</f>
        <v>3</v>
      </c>
      <c r="W1126" t="str">
        <f>IFERROR(IF(INDEX('BD Demog para scores enalazar'!Y$2:'BD Demog para scores enalazar'!Y$3000,MATCH(Formulas!A1126,'BD Demog para scores enalazar'!A$2:'BD Demog para scores enalazar'!A$3000,0))=1,"SI","NO"),"")</f>
        <v>NO</v>
      </c>
      <c r="X1126" s="9" t="str">
        <f>IFERROR(IF(INDEX('BD Demog para scores enalazar'!AJ$2:'BD Demog para scores enalazar'!AJ$3000,MATCH(Formulas!A1126,'BD Demog para scores enalazar'!A$2:'BD Demog para scores enalazar'!A$3000,0))=1,"SI","NO"),"")</f>
        <v>NO</v>
      </c>
      <c r="Y1126" cm="1">
        <f t="array" ref="Y1126">IF(AND(W1126="NO",X1126="NO"),_xlfn.IFS('Paraclinicos '!K1122&lt;=91,3,'Paraclinicos '!K1122&lt;94,2,'Paraclinicos '!K1122&lt;96,1,'Paraclinicos '!K1122&gt;=96,0),"")</f>
        <v>3</v>
      </c>
      <c r="Z1126" t="str" cm="1">
        <f t="array" ref="Z1126">IF(OR(W1126="SI",X1126="SI"),_xlfn.IFS(OR(AND('Paraclinicos '!K1123&lt;=83),AND('Paraclinicos '!K1123&gt;=97,AA1126=2)),3,OR(AND('Paraclinicos '!K1123&lt;=86),AND('Paraclinicos '!K1123&gt;=94,AA1126=2)),2,OR(AND('Paraclinicos '!K1123&lt;=88),AND('Paraclinicos '!K1123&gt;=92,AA1126=2)),1,OR(AND('Paraclinicos '!K1123&gt;=88,'Paraclinicos '!K1123&lt;=92),AND('Paraclinicos '!K1123&gt;=93,AA1126=0)),0),"")</f>
        <v/>
      </c>
      <c r="AA1126" cm="1">
        <f t="array" ref="AA1126">_xlfn.IFS('Paraclinicos '!E1122="","",'Paraclinicos '!E1122="Oxigeno",2,'Paraclinicos '!E1122="Aire",0)</f>
        <v>2</v>
      </c>
    </row>
    <row r="1127" spans="1:27" x14ac:dyDescent="0.25">
      <c r="A1127">
        <f>'Paraclinicos '!A1123</f>
        <v>317</v>
      </c>
      <c r="B1127" s="3">
        <f>'Paraclinicos '!R1123</f>
        <v>44318</v>
      </c>
      <c r="C1127" cm="1">
        <f t="array" ref="C1127">_xlfn.IFS('Paraclinicos '!Q1123="","",'Paraclinicos '!Q1123&gt;60,3,'Paraclinicos '!Q1123&lt;=60,1)</f>
        <v>1</v>
      </c>
      <c r="D1127" t="str">
        <f>IFERROR(IF(INDEX('BD Demog para scores enalazar'!BC$2:BC$3000,MATCH(Formulas!A1127,'BD Demog para scores enalazar'!A$2:A$3000,0))=0,"SI","NO"),"")</f>
        <v/>
      </c>
      <c r="E1127" t="str" cm="1">
        <f t="array" ref="E1127">_xlfn.IFS(D1127="","",D1127="SI",4,D1127="NO",1)</f>
        <v/>
      </c>
      <c r="F1127" cm="1">
        <f t="array" ref="F1127">_xlfn.IFS('Paraclinicos '!B1123="","",'Paraclinicos '!B1123&gt;1,1,'Paraclinicos '!B1123&lt;=1,3)</f>
        <v>3</v>
      </c>
      <c r="G1127" t="str" cm="1">
        <f t="array" ref="G1127">_xlfn.IFS('Paraclinicos '!D1123="","",AND('Paraclinicos '!D1123&gt;=250,'Paraclinicos '!D1123&lt;=500),2,'Paraclinicos '!D1123&gt;500,3,'Paraclinicos '!D1123&lt;250,1)</f>
        <v/>
      </c>
      <c r="H1127" s="50">
        <f t="shared" si="52"/>
        <v>4</v>
      </c>
      <c r="I1127" cm="1">
        <f t="array" ref="I1127">_xlfn.IFS('Paraclinicos '!Q1123="","",'Paraclinicos '!Q1123&gt;=65,1,'Paraclinicos '!Q1123&lt;65,0)</f>
        <v>0</v>
      </c>
      <c r="J1127" cm="1">
        <f t="array" ref="J1127">_xlfn.IFS('Paraclinicos '!I1123="","",'Paraclinicos '!I1123&gt;7,1,'Paraclinicos '!I1123&lt;=7,0)</f>
        <v>1</v>
      </c>
      <c r="K1127" cm="1">
        <f t="array" ref="K1127">_xlfn.IFS('Paraclinicos '!W1123="","",'Paraclinicos '!W1123&lt;=8,1,'Paraclinicos '!W1123&gt;8,0)</f>
        <v>0</v>
      </c>
      <c r="L1127" cm="1">
        <f t="array" ref="L1127">_xlfn.IFS('Paraclinicos '!S1123="","",'Paraclinicos '!S1123&gt;=30,1,'Paraclinicos '!S1123&lt;30,0)</f>
        <v>0</v>
      </c>
      <c r="M1127" cm="1">
        <f t="array" ref="M1127">_xlfn.IFS(OR('Paraclinicos '!T1123="",'Paraclinicos '!U1123=""),"",OR('Paraclinicos '!T1123&lt;=90,'Paraclinicos '!U1123&lt;=60),1,OR('Paraclinicos '!T1123&gt;90,'Paraclinicos '!U1123&gt;60),0)</f>
        <v>0</v>
      </c>
      <c r="N1127" s="45">
        <f t="shared" si="53"/>
        <v>2</v>
      </c>
      <c r="O1127" cm="1">
        <f t="array" ref="O1127">_xlfn.IFS(OR('Paraclinicos '!M1123="",'Paraclinicos '!N1123="",'Paraclinicos '!N1123=0),"",'Paraclinicos '!M1123/'Paraclinicos '!N1123&lt;100,4,'Paraclinicos '!M1123/'Paraclinicos '!N1123&lt;200,3,'Paraclinicos '!M1123/'Paraclinicos '!N1123&lt;300,2,'Paraclinicos '!M1123/'Paraclinicos '!N1123&lt;400,1,'Paraclinicos '!M1123/'Paraclinicos '!N1123&gt;=400,0)</f>
        <v>1</v>
      </c>
      <c r="P1127" cm="1">
        <f t="array" ref="P1127">_xlfn.IFS('Paraclinicos '!C1123="","",'Paraclinicos '!C1123&lt;20,4,'Paraclinicos '!C1123&lt;50,3,'Paraclinicos '!C1123&lt;100,2,'Paraclinicos '!C1123&lt;150,1,'Paraclinicos '!C1123&gt;150,0)</f>
        <v>2</v>
      </c>
      <c r="Q1127" cm="1">
        <f t="array" ref="Q1127">_xlfn.IFS('Paraclinicos '!O1123="","",'Paraclinicos '!O1123&lt;1.2,0,'Paraclinicos '!O1123&lt;2,1,'Paraclinicos '!O1123&lt;3.5,2,'Paraclinicos '!O1123&lt;5,3,'Paraclinicos '!O1123&gt;5,4)</f>
        <v>0</v>
      </c>
      <c r="R1127" t="str" cm="1">
        <f t="array" ref="R1127">_xlfn.IFS('Paraclinicos '!J1123="","",'Paraclinicos '!J1123&lt;1.2,0,'Paraclinicos '!J1123&lt;2,1,'Paraclinicos '!J1123&lt;6,2,'Paraclinicos '!J1123&lt;12,3,'Paraclinicos '!J1123&gt;=12,4)</f>
        <v/>
      </c>
      <c r="S1127" cm="1">
        <f t="array" ref="S1127">_xlfn.IFS('Paraclinicos '!Y1123="","",'Paraclinicos '!Y1123&lt;70,1,'Paraclinicos '!Y1123&gt;=70,0)</f>
        <v>0</v>
      </c>
      <c r="T1127" cm="1">
        <f t="array" ref="T1127">_xlfn.IFS('Paraclinicos '!W1123="","",'Paraclinicos '!W1123&lt;6,4,'Paraclinicos '!W1123&lt;10,3,'Paraclinicos '!W1123&lt;13,2,'Paraclinicos '!W1123&lt;15,1,'Paraclinicos '!W1123=15,0)</f>
        <v>0</v>
      </c>
      <c r="U1127" s="54">
        <f t="shared" si="51"/>
        <v>3</v>
      </c>
      <c r="V1127" cm="1">
        <f t="array" ref="V1127">_xlfn.IFS('Paraclinicos '!S1123="","",OR('Paraclinicos '!S1123&lt;=8,'Paraclinicos '!S1123&gt;=25),3,'Paraclinicos '!S1123&lt;12,1,'Paraclinicos '!S1123&lt;21,0,'Paraclinicos '!S1123&lt;25,2)</f>
        <v>0</v>
      </c>
      <c r="W1127" t="str">
        <f>IFERROR(IF(INDEX('BD Demog para scores enalazar'!Y$2:'BD Demog para scores enalazar'!Y$3000,MATCH(Formulas!A1127,'BD Demog para scores enalazar'!A$2:'BD Demog para scores enalazar'!A$3000,0))=1,"SI","NO"),"")</f>
        <v/>
      </c>
      <c r="X1127" s="9" t="str">
        <f>IFERROR(IF(INDEX('BD Demog para scores enalazar'!AJ$2:'BD Demog para scores enalazar'!AJ$3000,MATCH(Formulas!A1127,'BD Demog para scores enalazar'!A$2:'BD Demog para scores enalazar'!A$3000,0))=1,"SI","NO"),"")</f>
        <v/>
      </c>
      <c r="Y1127" t="str" cm="1">
        <f t="array" ref="Y1127">IF(AND(W1127="NO",X1127="NO"),_xlfn.IFS('Paraclinicos '!K1123&lt;=91,3,'Paraclinicos '!K1123&lt;94,2,'Paraclinicos '!K1123&lt;96,1,'Paraclinicos '!K1123&gt;=96,0),"")</f>
        <v/>
      </c>
      <c r="Z1127" t="str" cm="1">
        <f t="array" ref="Z1127">IF(OR(W1127="SI",X1127="SI"),_xlfn.IFS(OR(AND('Paraclinicos '!K1124&lt;=83),AND('Paraclinicos '!K1124&gt;=97,AA1127=2)),3,OR(AND('Paraclinicos '!K1124&lt;=86),AND('Paraclinicos '!K1124&gt;=94,AA1127=2)),2,OR(AND('Paraclinicos '!K1124&lt;=88),AND('Paraclinicos '!K1124&gt;=92,AA1127=2)),1,OR(AND('Paraclinicos '!K1124&gt;=88,'Paraclinicos '!K1124&lt;=92),AND('Paraclinicos '!K1124&gt;=93,AA1127=0)),0),"")</f>
        <v/>
      </c>
      <c r="AA1127" cm="1">
        <f t="array" ref="AA1127">_xlfn.IFS('Paraclinicos '!E1123="","",'Paraclinicos '!E1123="Oxigeno",2,'Paraclinicos '!E1123="Aire",0)</f>
        <v>2</v>
      </c>
    </row>
    <row r="1128" spans="1:27" x14ac:dyDescent="0.25">
      <c r="A1128">
        <f>'Paraclinicos '!A1124</f>
        <v>321</v>
      </c>
      <c r="B1128" s="3">
        <f>'Paraclinicos '!R1124</f>
        <v>44051</v>
      </c>
      <c r="C1128" cm="1">
        <f t="array" ref="C1128">_xlfn.IFS('Paraclinicos '!Q1124="","",'Paraclinicos '!Q1124&gt;60,3,'Paraclinicos '!Q1124&lt;=60,1)</f>
        <v>3</v>
      </c>
      <c r="D1128" t="str">
        <f>IFERROR(IF(INDEX('BD Demog para scores enalazar'!BC$2:BC$3000,MATCH(Formulas!A1128,'BD Demog para scores enalazar'!A$2:A$3000,0))=0,"SI","NO"),"")</f>
        <v>SI</v>
      </c>
      <c r="E1128" cm="1">
        <f t="array" ref="E1128">_xlfn.IFS(D1128="","",D1128="SI",4,D1128="NO",1)</f>
        <v>4</v>
      </c>
      <c r="F1128" cm="1">
        <f t="array" ref="F1128">_xlfn.IFS('Paraclinicos '!B1124="","",'Paraclinicos '!B1124&gt;1,1,'Paraclinicos '!B1124&lt;=1,3)</f>
        <v>3</v>
      </c>
      <c r="G1128" t="str" cm="1">
        <f t="array" ref="G1128">_xlfn.IFS('Paraclinicos '!D1124="","",AND('Paraclinicos '!D1124&gt;=250,'Paraclinicos '!D1124&lt;=500),2,'Paraclinicos '!D1124&gt;500,3,'Paraclinicos '!D1124&lt;250,1)</f>
        <v/>
      </c>
      <c r="H1128" s="50">
        <f t="shared" si="52"/>
        <v>10</v>
      </c>
      <c r="I1128" cm="1">
        <f t="array" ref="I1128">_xlfn.IFS('Paraclinicos '!Q1124="","",'Paraclinicos '!Q1124&gt;=65,1,'Paraclinicos '!Q1124&lt;65,0)</f>
        <v>1</v>
      </c>
      <c r="J1128" cm="1">
        <f t="array" ref="J1128">_xlfn.IFS('Paraclinicos '!I1124="","",'Paraclinicos '!I1124&gt;7,1,'Paraclinicos '!I1124&lt;=7,0)</f>
        <v>1</v>
      </c>
      <c r="K1128" cm="1">
        <f t="array" ref="K1128">_xlfn.IFS('Paraclinicos '!W1124="","",'Paraclinicos '!W1124&lt;=8,1,'Paraclinicos '!W1124&gt;8,0)</f>
        <v>0</v>
      </c>
      <c r="L1128" cm="1">
        <f t="array" ref="L1128">_xlfn.IFS('Paraclinicos '!S1124="","",'Paraclinicos '!S1124&gt;=30,1,'Paraclinicos '!S1124&lt;30,0)</f>
        <v>0</v>
      </c>
      <c r="M1128" cm="1">
        <f t="array" ref="M1128">_xlfn.IFS(OR('Paraclinicos '!T1124="",'Paraclinicos '!U1124=""),"",OR('Paraclinicos '!T1124&lt;=90,'Paraclinicos '!U1124&lt;=60),1,OR('Paraclinicos '!T1124&gt;90,'Paraclinicos '!U1124&gt;60),0)</f>
        <v>0</v>
      </c>
      <c r="N1128" s="45">
        <f t="shared" si="53"/>
        <v>2</v>
      </c>
      <c r="O1128" cm="1">
        <f t="array" ref="O1128">_xlfn.IFS(OR('Paraclinicos '!M1124="",'Paraclinicos '!N1124="",'Paraclinicos '!N1124=0),"",'Paraclinicos '!M1124/'Paraclinicos '!N1124&lt;100,4,'Paraclinicos '!M1124/'Paraclinicos '!N1124&lt;200,3,'Paraclinicos '!M1124/'Paraclinicos '!N1124&lt;300,2,'Paraclinicos '!M1124/'Paraclinicos '!N1124&lt;400,1,'Paraclinicos '!M1124/'Paraclinicos '!N1124&gt;=400,0)</f>
        <v>3</v>
      </c>
      <c r="P1128" cm="1">
        <f t="array" ref="P1128">_xlfn.IFS('Paraclinicos '!C1124="","",'Paraclinicos '!C1124&lt;20,4,'Paraclinicos '!C1124&lt;50,3,'Paraclinicos '!C1124&lt;100,2,'Paraclinicos '!C1124&lt;150,1,'Paraclinicos '!C1124&gt;150,0)</f>
        <v>1</v>
      </c>
      <c r="Q1128" cm="1">
        <f t="array" ref="Q1128">_xlfn.IFS('Paraclinicos '!O1124="","",'Paraclinicos '!O1124&lt;1.2,0,'Paraclinicos '!O1124&lt;2,1,'Paraclinicos '!O1124&lt;3.5,2,'Paraclinicos '!O1124&lt;5,3,'Paraclinicos '!O1124&gt;5,4)</f>
        <v>0</v>
      </c>
      <c r="R1128" cm="1">
        <f t="array" ref="R1128">_xlfn.IFS('Paraclinicos '!J1124="","",'Paraclinicos '!J1124&lt;1.2,0,'Paraclinicos '!J1124&lt;2,1,'Paraclinicos '!J1124&lt;6,2,'Paraclinicos '!J1124&lt;12,3,'Paraclinicos '!J1124&gt;=12,4)</f>
        <v>0</v>
      </c>
      <c r="S1128" cm="1">
        <f t="array" ref="S1128">_xlfn.IFS('Paraclinicos '!Y1124="","",'Paraclinicos '!Y1124&lt;70,1,'Paraclinicos '!Y1124&gt;=70,0)</f>
        <v>0</v>
      </c>
      <c r="T1128" cm="1">
        <f t="array" ref="T1128">_xlfn.IFS('Paraclinicos '!W1124="","",'Paraclinicos '!W1124&lt;6,4,'Paraclinicos '!W1124&lt;10,3,'Paraclinicos '!W1124&lt;13,2,'Paraclinicos '!W1124&lt;15,1,'Paraclinicos '!W1124=15,0)</f>
        <v>0</v>
      </c>
      <c r="U1128" s="54">
        <f t="shared" si="51"/>
        <v>4</v>
      </c>
      <c r="V1128" cm="1">
        <f t="array" ref="V1128">_xlfn.IFS('Paraclinicos '!S1124="","",OR('Paraclinicos '!S1124&lt;=8,'Paraclinicos '!S1124&gt;=25),3,'Paraclinicos '!S1124&lt;12,1,'Paraclinicos '!S1124&lt;21,0,'Paraclinicos '!S1124&lt;25,2)</f>
        <v>2</v>
      </c>
      <c r="W1128" t="str">
        <f>IFERROR(IF(INDEX('BD Demog para scores enalazar'!Y$2:'BD Demog para scores enalazar'!Y$3000,MATCH(Formulas!A1128,'BD Demog para scores enalazar'!A$2:'BD Demog para scores enalazar'!A$3000,0))=1,"SI","NO"),"")</f>
        <v>NO</v>
      </c>
      <c r="X1128" s="9" t="str">
        <f>IFERROR(IF(INDEX('BD Demog para scores enalazar'!AJ$2:'BD Demog para scores enalazar'!AJ$3000,MATCH(Formulas!A1128,'BD Demog para scores enalazar'!A$2:'BD Demog para scores enalazar'!A$3000,0))=1,"SI","NO"),"")</f>
        <v>NO</v>
      </c>
      <c r="Y1128" cm="1">
        <f t="array" ref="Y1128">IF(AND(W1128="NO",X1128="NO"),_xlfn.IFS('Paraclinicos '!K1124&lt;=91,3,'Paraclinicos '!K1124&lt;94,2,'Paraclinicos '!K1124&lt;96,1,'Paraclinicos '!K1124&gt;=96,0),"")</f>
        <v>3</v>
      </c>
      <c r="Z1128" t="str" cm="1">
        <f t="array" ref="Z1128">IF(OR(W1128="SI",X1128="SI"),_xlfn.IFS(OR(AND('Paraclinicos '!K1125&lt;=83),AND('Paraclinicos '!K1125&gt;=97,AA1128=2)),3,OR(AND('Paraclinicos '!K1125&lt;=86),AND('Paraclinicos '!K1125&gt;=94,AA1128=2)),2,OR(AND('Paraclinicos '!K1125&lt;=88),AND('Paraclinicos '!K1125&gt;=92,AA1128=2)),1,OR(AND('Paraclinicos '!K1125&gt;=88,'Paraclinicos '!K1125&lt;=92),AND('Paraclinicos '!K1125&gt;=93,AA1128=0)),0),"")</f>
        <v/>
      </c>
      <c r="AA1128" cm="1">
        <f t="array" ref="AA1128">_xlfn.IFS('Paraclinicos '!E1124="","",'Paraclinicos '!E1124="Oxigeno",2,'Paraclinicos '!E1124="Aire",0)</f>
        <v>2</v>
      </c>
    </row>
    <row r="1129" spans="1:27" x14ac:dyDescent="0.25">
      <c r="A1129">
        <f>'Paraclinicos '!A1125</f>
        <v>321</v>
      </c>
      <c r="B1129" s="3">
        <f>'Paraclinicos '!R1125</f>
        <v>44053</v>
      </c>
      <c r="C1129" cm="1">
        <f t="array" ref="C1129">_xlfn.IFS('Paraclinicos '!Q1125="","",'Paraclinicos '!Q1125&gt;60,3,'Paraclinicos '!Q1125&lt;=60,1)</f>
        <v>3</v>
      </c>
      <c r="D1129" t="str">
        <f>IFERROR(IF(INDEX('BD Demog para scores enalazar'!BC$2:BC$3000,MATCH(Formulas!A1129,'BD Demog para scores enalazar'!A$2:A$3000,0))=0,"SI","NO"),"")</f>
        <v>SI</v>
      </c>
      <c r="E1129" cm="1">
        <f t="array" ref="E1129">_xlfn.IFS(D1129="","",D1129="SI",4,D1129="NO",1)</f>
        <v>4</v>
      </c>
      <c r="F1129" cm="1">
        <f t="array" ref="F1129">_xlfn.IFS('Paraclinicos '!B1125="","",'Paraclinicos '!B1125&gt;1,1,'Paraclinicos '!B1125&lt;=1,3)</f>
        <v>3</v>
      </c>
      <c r="G1129" t="str" cm="1">
        <f t="array" ref="G1129">_xlfn.IFS('Paraclinicos '!D1125="","",AND('Paraclinicos '!D1125&gt;=250,'Paraclinicos '!D1125&lt;=500),2,'Paraclinicos '!D1125&gt;500,3,'Paraclinicos '!D1125&lt;250,1)</f>
        <v/>
      </c>
      <c r="H1129" s="50">
        <f t="shared" si="52"/>
        <v>10</v>
      </c>
      <c r="I1129" cm="1">
        <f t="array" ref="I1129">_xlfn.IFS('Paraclinicos '!Q1125="","",'Paraclinicos '!Q1125&gt;=65,1,'Paraclinicos '!Q1125&lt;65,0)</f>
        <v>1</v>
      </c>
      <c r="J1129" cm="1">
        <f t="array" ref="J1129">_xlfn.IFS('Paraclinicos '!I1125="","",'Paraclinicos '!I1125&gt;7,1,'Paraclinicos '!I1125&lt;=7,0)</f>
        <v>1</v>
      </c>
      <c r="K1129" cm="1">
        <f t="array" ref="K1129">_xlfn.IFS('Paraclinicos '!W1125="","",'Paraclinicos '!W1125&lt;=8,1,'Paraclinicos '!W1125&gt;8,0)</f>
        <v>1</v>
      </c>
      <c r="L1129" cm="1">
        <f t="array" ref="L1129">_xlfn.IFS('Paraclinicos '!S1125="","",'Paraclinicos '!S1125&gt;=30,1,'Paraclinicos '!S1125&lt;30,0)</f>
        <v>0</v>
      </c>
      <c r="M1129" cm="1">
        <f t="array" ref="M1129">_xlfn.IFS(OR('Paraclinicos '!T1125="",'Paraclinicos '!U1125=""),"",OR('Paraclinicos '!T1125&lt;=90,'Paraclinicos '!U1125&lt;=60),1,OR('Paraclinicos '!T1125&gt;90,'Paraclinicos '!U1125&gt;60),0)</f>
        <v>0</v>
      </c>
      <c r="N1129" s="45">
        <f t="shared" si="53"/>
        <v>3</v>
      </c>
      <c r="O1129" cm="1">
        <f t="array" ref="O1129">_xlfn.IFS(OR('Paraclinicos '!M1125="",'Paraclinicos '!N1125="",'Paraclinicos '!N1125=0),"",'Paraclinicos '!M1125/'Paraclinicos '!N1125&lt;100,4,'Paraclinicos '!M1125/'Paraclinicos '!N1125&lt;200,3,'Paraclinicos '!M1125/'Paraclinicos '!N1125&lt;300,2,'Paraclinicos '!M1125/'Paraclinicos '!N1125&lt;400,1,'Paraclinicos '!M1125/'Paraclinicos '!N1125&gt;=400,0)</f>
        <v>2</v>
      </c>
      <c r="P1129" cm="1">
        <f t="array" ref="P1129">_xlfn.IFS('Paraclinicos '!C1125="","",'Paraclinicos '!C1125&lt;20,4,'Paraclinicos '!C1125&lt;50,3,'Paraclinicos '!C1125&lt;100,2,'Paraclinicos '!C1125&lt;150,1,'Paraclinicos '!C1125&gt;150,0)</f>
        <v>1</v>
      </c>
      <c r="Q1129" cm="1">
        <f t="array" ref="Q1129">_xlfn.IFS('Paraclinicos '!O1125="","",'Paraclinicos '!O1125&lt;1.2,0,'Paraclinicos '!O1125&lt;2,1,'Paraclinicos '!O1125&lt;3.5,2,'Paraclinicos '!O1125&lt;5,3,'Paraclinicos '!O1125&gt;5,4)</f>
        <v>1</v>
      </c>
      <c r="R1129" t="str" cm="1">
        <f t="array" ref="R1129">_xlfn.IFS('Paraclinicos '!J1125="","",'Paraclinicos '!J1125&lt;1.2,0,'Paraclinicos '!J1125&lt;2,1,'Paraclinicos '!J1125&lt;6,2,'Paraclinicos '!J1125&lt;12,3,'Paraclinicos '!J1125&gt;=12,4)</f>
        <v/>
      </c>
      <c r="S1129" cm="1">
        <f t="array" ref="S1129">_xlfn.IFS('Paraclinicos '!Y1125="","",'Paraclinicos '!Y1125&lt;70,1,'Paraclinicos '!Y1125&gt;=70,0)</f>
        <v>0</v>
      </c>
      <c r="T1129" cm="1">
        <f t="array" ref="T1129">_xlfn.IFS('Paraclinicos '!W1125="","",'Paraclinicos '!W1125&lt;6,4,'Paraclinicos '!W1125&lt;10,3,'Paraclinicos '!W1125&lt;13,2,'Paraclinicos '!W1125&lt;15,1,'Paraclinicos '!W1125=15,0)</f>
        <v>4</v>
      </c>
      <c r="U1129" s="54">
        <f t="shared" si="51"/>
        <v>8</v>
      </c>
      <c r="V1129" cm="1">
        <f t="array" ref="V1129">_xlfn.IFS('Paraclinicos '!S1125="","",OR('Paraclinicos '!S1125&lt;=8,'Paraclinicos '!S1125&gt;=25),3,'Paraclinicos '!S1125&lt;12,1,'Paraclinicos '!S1125&lt;21,0,'Paraclinicos '!S1125&lt;25,2)</f>
        <v>0</v>
      </c>
      <c r="W1129" t="str">
        <f>IFERROR(IF(INDEX('BD Demog para scores enalazar'!Y$2:'BD Demog para scores enalazar'!Y$3000,MATCH(Formulas!A1129,'BD Demog para scores enalazar'!A$2:'BD Demog para scores enalazar'!A$3000,0))=1,"SI","NO"),"")</f>
        <v>NO</v>
      </c>
      <c r="X1129" s="9" t="str">
        <f>IFERROR(IF(INDEX('BD Demog para scores enalazar'!AJ$2:'BD Demog para scores enalazar'!AJ$3000,MATCH(Formulas!A1129,'BD Demog para scores enalazar'!A$2:'BD Demog para scores enalazar'!A$3000,0))=1,"SI","NO"),"")</f>
        <v>NO</v>
      </c>
      <c r="Y1129" cm="1">
        <f t="array" ref="Y1129">IF(AND(W1129="NO",X1129="NO"),_xlfn.IFS('Paraclinicos '!K1125&lt;=91,3,'Paraclinicos '!K1125&lt;94,2,'Paraclinicos '!K1125&lt;96,1,'Paraclinicos '!K1125&gt;=96,0),"")</f>
        <v>3</v>
      </c>
      <c r="Z1129" t="str" cm="1">
        <f t="array" ref="Z1129">IF(OR(W1129="SI",X1129="SI"),_xlfn.IFS(OR(AND('Paraclinicos '!K1126&lt;=83),AND('Paraclinicos '!K1126&gt;=97,AA1129=2)),3,OR(AND('Paraclinicos '!K1126&lt;=86),AND('Paraclinicos '!K1126&gt;=94,AA1129=2)),2,OR(AND('Paraclinicos '!K1126&lt;=88),AND('Paraclinicos '!K1126&gt;=92,AA1129=2)),1,OR(AND('Paraclinicos '!K1126&gt;=88,'Paraclinicos '!K1126&lt;=92),AND('Paraclinicos '!K1126&gt;=93,AA1129=0)),0),"")</f>
        <v/>
      </c>
      <c r="AA1129" cm="1">
        <f t="array" ref="AA1129">_xlfn.IFS('Paraclinicos '!E1125="","",'Paraclinicos '!E1125="Oxigeno",2,'Paraclinicos '!E1125="Aire",0)</f>
        <v>2</v>
      </c>
    </row>
    <row r="1130" spans="1:27" x14ac:dyDescent="0.25">
      <c r="A1130">
        <f>'Paraclinicos '!A1126</f>
        <v>321</v>
      </c>
      <c r="B1130" s="3">
        <f>'Paraclinicos '!R1126</f>
        <v>44054</v>
      </c>
      <c r="C1130" cm="1">
        <f t="array" ref="C1130">_xlfn.IFS('Paraclinicos '!Q1126="","",'Paraclinicos '!Q1126&gt;60,3,'Paraclinicos '!Q1126&lt;=60,1)</f>
        <v>3</v>
      </c>
      <c r="D1130" t="str">
        <f>IFERROR(IF(INDEX('BD Demog para scores enalazar'!BC$2:BC$3000,MATCH(Formulas!A1130,'BD Demog para scores enalazar'!A$2:A$3000,0))=0,"SI","NO"),"")</f>
        <v>SI</v>
      </c>
      <c r="E1130" cm="1">
        <f t="array" ref="E1130">_xlfn.IFS(D1130="","",D1130="SI",4,D1130="NO",1)</f>
        <v>4</v>
      </c>
      <c r="F1130" cm="1">
        <f t="array" ref="F1130">_xlfn.IFS('Paraclinicos '!B1126="","",'Paraclinicos '!B1126&gt;1,1,'Paraclinicos '!B1126&lt;=1,3)</f>
        <v>3</v>
      </c>
      <c r="G1130" t="str" cm="1">
        <f t="array" ref="G1130">_xlfn.IFS('Paraclinicos '!D1126="","",AND('Paraclinicos '!D1126&gt;=250,'Paraclinicos '!D1126&lt;=500),2,'Paraclinicos '!D1126&gt;500,3,'Paraclinicos '!D1126&lt;250,1)</f>
        <v/>
      </c>
      <c r="H1130" s="50">
        <f t="shared" si="52"/>
        <v>10</v>
      </c>
      <c r="I1130" cm="1">
        <f t="array" ref="I1130">_xlfn.IFS('Paraclinicos '!Q1126="","",'Paraclinicos '!Q1126&gt;=65,1,'Paraclinicos '!Q1126&lt;65,0)</f>
        <v>1</v>
      </c>
      <c r="J1130" cm="1">
        <f t="array" ref="J1130">_xlfn.IFS('Paraclinicos '!I1126="","",'Paraclinicos '!I1126&gt;7,1,'Paraclinicos '!I1126&lt;=7,0)</f>
        <v>1</v>
      </c>
      <c r="K1130" cm="1">
        <f t="array" ref="K1130">_xlfn.IFS('Paraclinicos '!W1126="","",'Paraclinicos '!W1126&lt;=8,1,'Paraclinicos '!W1126&gt;8,0)</f>
        <v>0</v>
      </c>
      <c r="L1130" cm="1">
        <f t="array" ref="L1130">_xlfn.IFS('Paraclinicos '!S1126="","",'Paraclinicos '!S1126&gt;=30,1,'Paraclinicos '!S1126&lt;30,0)</f>
        <v>0</v>
      </c>
      <c r="M1130" cm="1">
        <f t="array" ref="M1130">_xlfn.IFS(OR('Paraclinicos '!T1126="",'Paraclinicos '!U1126=""),"",OR('Paraclinicos '!T1126&lt;=90,'Paraclinicos '!U1126&lt;=60),1,OR('Paraclinicos '!T1126&gt;90,'Paraclinicos '!U1126&gt;60),0)</f>
        <v>1</v>
      </c>
      <c r="N1130" s="45">
        <f t="shared" si="53"/>
        <v>4</v>
      </c>
      <c r="O1130" cm="1">
        <f t="array" ref="O1130">_xlfn.IFS(OR('Paraclinicos '!M1126="",'Paraclinicos '!N1126="",'Paraclinicos '!N1126=0),"",'Paraclinicos '!M1126/'Paraclinicos '!N1126&lt;100,4,'Paraclinicos '!M1126/'Paraclinicos '!N1126&lt;200,3,'Paraclinicos '!M1126/'Paraclinicos '!N1126&lt;300,2,'Paraclinicos '!M1126/'Paraclinicos '!N1126&lt;400,1,'Paraclinicos '!M1126/'Paraclinicos '!N1126&gt;=400,0)</f>
        <v>2</v>
      </c>
      <c r="P1130" cm="1">
        <f t="array" ref="P1130">_xlfn.IFS('Paraclinicos '!C1126="","",'Paraclinicos '!C1126&lt;20,4,'Paraclinicos '!C1126&lt;50,3,'Paraclinicos '!C1126&lt;100,2,'Paraclinicos '!C1126&lt;150,1,'Paraclinicos '!C1126&gt;150,0)</f>
        <v>2</v>
      </c>
      <c r="Q1130" cm="1">
        <f t="array" ref="Q1130">_xlfn.IFS('Paraclinicos '!O1126="","",'Paraclinicos '!O1126&lt;1.2,0,'Paraclinicos '!O1126&lt;2,1,'Paraclinicos '!O1126&lt;3.5,2,'Paraclinicos '!O1126&lt;5,3,'Paraclinicos '!O1126&gt;5,4)</f>
        <v>0</v>
      </c>
      <c r="R1130" t="str" cm="1">
        <f t="array" ref="R1130">_xlfn.IFS('Paraclinicos '!J1126="","",'Paraclinicos '!J1126&lt;1.2,0,'Paraclinicos '!J1126&lt;2,1,'Paraclinicos '!J1126&lt;6,2,'Paraclinicos '!J1126&lt;12,3,'Paraclinicos '!J1126&gt;=12,4)</f>
        <v/>
      </c>
      <c r="S1130" cm="1">
        <f t="array" ref="S1130">_xlfn.IFS('Paraclinicos '!Y1126="","",'Paraclinicos '!Y1126&lt;70,1,'Paraclinicos '!Y1126&gt;=70,0)</f>
        <v>0</v>
      </c>
      <c r="T1130" cm="1">
        <f t="array" ref="T1130">_xlfn.IFS('Paraclinicos '!W1126="","",'Paraclinicos '!W1126&lt;6,4,'Paraclinicos '!W1126&lt;10,3,'Paraclinicos '!W1126&lt;13,2,'Paraclinicos '!W1126&lt;15,1,'Paraclinicos '!W1126=15,0)</f>
        <v>1</v>
      </c>
      <c r="U1130" s="54">
        <f t="shared" si="51"/>
        <v>5</v>
      </c>
      <c r="V1130" cm="1">
        <f t="array" ref="V1130">_xlfn.IFS('Paraclinicos '!S1126="","",OR('Paraclinicos '!S1126&lt;=8,'Paraclinicos '!S1126&gt;=25),3,'Paraclinicos '!S1126&lt;12,1,'Paraclinicos '!S1126&lt;21,0,'Paraclinicos '!S1126&lt;25,2)</f>
        <v>0</v>
      </c>
      <c r="W1130" t="str">
        <f>IFERROR(IF(INDEX('BD Demog para scores enalazar'!Y$2:'BD Demog para scores enalazar'!Y$3000,MATCH(Formulas!A1130,'BD Demog para scores enalazar'!A$2:'BD Demog para scores enalazar'!A$3000,0))=1,"SI","NO"),"")</f>
        <v>NO</v>
      </c>
      <c r="X1130" s="9" t="str">
        <f>IFERROR(IF(INDEX('BD Demog para scores enalazar'!AJ$2:'BD Demog para scores enalazar'!AJ$3000,MATCH(Formulas!A1130,'BD Demog para scores enalazar'!A$2:'BD Demog para scores enalazar'!A$3000,0))=1,"SI","NO"),"")</f>
        <v>NO</v>
      </c>
      <c r="Y1130" cm="1">
        <f t="array" ref="Y1130">IF(AND(W1130="NO",X1130="NO"),_xlfn.IFS('Paraclinicos '!K1126&lt;=91,3,'Paraclinicos '!K1126&lt;94,2,'Paraclinicos '!K1126&lt;96,1,'Paraclinicos '!K1126&gt;=96,0),"")</f>
        <v>3</v>
      </c>
      <c r="Z1130" t="str" cm="1">
        <f t="array" ref="Z1130">IF(OR(W1130="SI",X1130="SI"),_xlfn.IFS(OR(AND('Paraclinicos '!K1127&lt;=83),AND('Paraclinicos '!K1127&gt;=97,AA1130=2)),3,OR(AND('Paraclinicos '!K1127&lt;=86),AND('Paraclinicos '!K1127&gt;=94,AA1130=2)),2,OR(AND('Paraclinicos '!K1127&lt;=88),AND('Paraclinicos '!K1127&gt;=92,AA1130=2)),1,OR(AND('Paraclinicos '!K1127&gt;=88,'Paraclinicos '!K1127&lt;=92),AND('Paraclinicos '!K1127&gt;=93,AA1130=0)),0),"")</f>
        <v/>
      </c>
      <c r="AA1130" cm="1">
        <f t="array" ref="AA1130">_xlfn.IFS('Paraclinicos '!E1126="","",'Paraclinicos '!E1126="Oxigeno",2,'Paraclinicos '!E1126="Aire",0)</f>
        <v>2</v>
      </c>
    </row>
    <row r="1131" spans="1:27" x14ac:dyDescent="0.25">
      <c r="A1131">
        <f>'Paraclinicos '!A1127</f>
        <v>335</v>
      </c>
      <c r="B1131" s="3">
        <f>'Paraclinicos '!R1127</f>
        <v>44037</v>
      </c>
      <c r="C1131" cm="1">
        <f t="array" ref="C1131">_xlfn.IFS('Paraclinicos '!Q1127="","",'Paraclinicos '!Q1127&gt;60,3,'Paraclinicos '!Q1127&lt;=60,1)</f>
        <v>3</v>
      </c>
      <c r="D1131" t="str">
        <f>IFERROR(IF(INDEX('BD Demog para scores enalazar'!BC$2:BC$3000,MATCH(Formulas!A1131,'BD Demog para scores enalazar'!A$2:A$3000,0))=0,"SI","NO"),"")</f>
        <v>SI</v>
      </c>
      <c r="E1131" cm="1">
        <f t="array" ref="E1131">_xlfn.IFS(D1131="","",D1131="SI",4,D1131="NO",1)</f>
        <v>4</v>
      </c>
      <c r="F1131" cm="1">
        <f t="array" ref="F1131">_xlfn.IFS('Paraclinicos '!B1127="","",'Paraclinicos '!B1127&gt;1,1,'Paraclinicos '!B1127&lt;=1,3)</f>
        <v>1</v>
      </c>
      <c r="G1131" t="str" cm="1">
        <f t="array" ref="G1131">_xlfn.IFS('Paraclinicos '!D1127="","",AND('Paraclinicos '!D1127&gt;=250,'Paraclinicos '!D1127&lt;=500),2,'Paraclinicos '!D1127&gt;500,3,'Paraclinicos '!D1127&lt;250,1)</f>
        <v/>
      </c>
      <c r="H1131" s="50">
        <f t="shared" si="52"/>
        <v>8</v>
      </c>
      <c r="I1131" cm="1">
        <f t="array" ref="I1131">_xlfn.IFS('Paraclinicos '!Q1127="","",'Paraclinicos '!Q1127&gt;=65,1,'Paraclinicos '!Q1127&lt;65,0)</f>
        <v>1</v>
      </c>
      <c r="J1131" cm="1">
        <f t="array" ref="J1131">_xlfn.IFS('Paraclinicos '!I1127="","",'Paraclinicos '!I1127&gt;7,1,'Paraclinicos '!I1127&lt;=7,0)</f>
        <v>1</v>
      </c>
      <c r="K1131" cm="1">
        <f t="array" ref="K1131">_xlfn.IFS('Paraclinicos '!W1127="","",'Paraclinicos '!W1127&lt;=8,1,'Paraclinicos '!W1127&gt;8,0)</f>
        <v>1</v>
      </c>
      <c r="L1131" cm="1">
        <f t="array" ref="L1131">_xlfn.IFS('Paraclinicos '!S1127="","",'Paraclinicos '!S1127&gt;=30,1,'Paraclinicos '!S1127&lt;30,0)</f>
        <v>0</v>
      </c>
      <c r="M1131" cm="1">
        <f t="array" ref="M1131">_xlfn.IFS(OR('Paraclinicos '!T1127="",'Paraclinicos '!U1127=""),"",OR('Paraclinicos '!T1127&lt;=90,'Paraclinicos '!U1127&lt;=60),1,OR('Paraclinicos '!T1127&gt;90,'Paraclinicos '!U1127&gt;60),0)</f>
        <v>0</v>
      </c>
      <c r="N1131" s="45">
        <f t="shared" si="53"/>
        <v>4</v>
      </c>
      <c r="O1131" cm="1">
        <f t="array" ref="O1131">_xlfn.IFS(OR('Paraclinicos '!M1127="",'Paraclinicos '!N1127="",'Paraclinicos '!N1127=0),"",'Paraclinicos '!M1127/'Paraclinicos '!N1127&lt;100,4,'Paraclinicos '!M1127/'Paraclinicos '!N1127&lt;200,3,'Paraclinicos '!M1127/'Paraclinicos '!N1127&lt;300,2,'Paraclinicos '!M1127/'Paraclinicos '!N1127&lt;400,1,'Paraclinicos '!M1127/'Paraclinicos '!N1127&gt;=400,0)</f>
        <v>1</v>
      </c>
      <c r="P1131" cm="1">
        <f t="array" ref="P1131">_xlfn.IFS('Paraclinicos '!C1127="","",'Paraclinicos '!C1127&lt;20,4,'Paraclinicos '!C1127&lt;50,3,'Paraclinicos '!C1127&lt;100,2,'Paraclinicos '!C1127&lt;150,1,'Paraclinicos '!C1127&gt;150,0)</f>
        <v>0</v>
      </c>
      <c r="Q1131" cm="1">
        <f t="array" ref="Q1131">_xlfn.IFS('Paraclinicos '!O1127="","",'Paraclinicos '!O1127&lt;1.2,0,'Paraclinicos '!O1127&lt;2,1,'Paraclinicos '!O1127&lt;3.5,2,'Paraclinicos '!O1127&lt;5,3,'Paraclinicos '!O1127&gt;5,4)</f>
        <v>0</v>
      </c>
      <c r="R1131" t="str" cm="1">
        <f t="array" ref="R1131">_xlfn.IFS('Paraclinicos '!J1127="","",'Paraclinicos '!J1127&lt;1.2,0,'Paraclinicos '!J1127&lt;2,1,'Paraclinicos '!J1127&lt;6,2,'Paraclinicos '!J1127&lt;12,3,'Paraclinicos '!J1127&gt;=12,4)</f>
        <v/>
      </c>
      <c r="S1131" cm="1">
        <f t="array" ref="S1131">_xlfn.IFS('Paraclinicos '!Y1127="","",'Paraclinicos '!Y1127&lt;70,1,'Paraclinicos '!Y1127&gt;=70,0)</f>
        <v>0</v>
      </c>
      <c r="T1131" cm="1">
        <f t="array" ref="T1131">_xlfn.IFS('Paraclinicos '!W1127="","",'Paraclinicos '!W1127&lt;6,4,'Paraclinicos '!W1127&lt;10,3,'Paraclinicos '!W1127&lt;13,2,'Paraclinicos '!W1127&lt;15,1,'Paraclinicos '!W1127=15,0)</f>
        <v>4</v>
      </c>
      <c r="U1131" s="54">
        <f t="shared" si="51"/>
        <v>5</v>
      </c>
      <c r="V1131" cm="1">
        <f t="array" ref="V1131">_xlfn.IFS('Paraclinicos '!S1127="","",OR('Paraclinicos '!S1127&lt;=8,'Paraclinicos '!S1127&gt;=25),3,'Paraclinicos '!S1127&lt;12,1,'Paraclinicos '!S1127&lt;21,0,'Paraclinicos '!S1127&lt;25,2)</f>
        <v>0</v>
      </c>
      <c r="W1131" t="str">
        <f>IFERROR(IF(INDEX('BD Demog para scores enalazar'!Y$2:'BD Demog para scores enalazar'!Y$3000,MATCH(Formulas!A1131,'BD Demog para scores enalazar'!A$2:'BD Demog para scores enalazar'!A$3000,0))=1,"SI","NO"),"")</f>
        <v>NO</v>
      </c>
      <c r="X1131" s="9" t="str">
        <f>IFERROR(IF(INDEX('BD Demog para scores enalazar'!AJ$2:'BD Demog para scores enalazar'!AJ$3000,MATCH(Formulas!A1131,'BD Demog para scores enalazar'!A$2:'BD Demog para scores enalazar'!A$3000,0))=1,"SI","NO"),"")</f>
        <v>SI</v>
      </c>
      <c r="Y1131" t="str" cm="1">
        <f t="array" ref="Y1131">IF(AND(W1131="NO",X1131="NO"),_xlfn.IFS('Paraclinicos '!K1127&lt;=91,3,'Paraclinicos '!K1127&lt;94,2,'Paraclinicos '!K1127&lt;96,1,'Paraclinicos '!K1127&gt;=96,0),"")</f>
        <v/>
      </c>
      <c r="Z1131" cm="1">
        <f t="array" ref="Z1131">IF(OR(W1131="SI",X1131="SI"),_xlfn.IFS(OR(AND('Paraclinicos '!K1128&lt;=83),AND('Paraclinicos '!K1128&gt;=97,AA1131=2)),3,OR(AND('Paraclinicos '!K1128&lt;=86),AND('Paraclinicos '!K1128&gt;=94,AA1131=2)),2,OR(AND('Paraclinicos '!K1128&lt;=88),AND('Paraclinicos '!K1128&gt;=92,AA1131=2)),1,OR(AND('Paraclinicos '!K1128&gt;=88,'Paraclinicos '!K1128&lt;=92),AND('Paraclinicos '!K1128&gt;=93,AA1131=0)),0),"")</f>
        <v>3</v>
      </c>
      <c r="AA1131" cm="1">
        <f t="array" ref="AA1131">_xlfn.IFS('Paraclinicos '!E1127="","",'Paraclinicos '!E1127="Oxigeno",2,'Paraclinicos '!E1127="Aire",0)</f>
        <v>2</v>
      </c>
    </row>
    <row r="1132" spans="1:27" x14ac:dyDescent="0.25">
      <c r="A1132">
        <f>'Paraclinicos '!A1128</f>
        <v>343</v>
      </c>
      <c r="B1132" s="3">
        <f>'Paraclinicos '!R1128</f>
        <v>44028</v>
      </c>
      <c r="C1132" cm="1">
        <f t="array" ref="C1132">_xlfn.IFS('Paraclinicos '!Q1128="","",'Paraclinicos '!Q1128&gt;60,3,'Paraclinicos '!Q1128&lt;=60,1)</f>
        <v>3</v>
      </c>
      <c r="D1132" t="str">
        <f>IFERROR(IF(INDEX('BD Demog para scores enalazar'!BC$2:BC$3000,MATCH(Formulas!A1132,'BD Demog para scores enalazar'!A$2:A$3000,0))=0,"SI","NO"),"")</f>
        <v>SI</v>
      </c>
      <c r="E1132" cm="1">
        <f t="array" ref="E1132">_xlfn.IFS(D1132="","",D1132="SI",4,D1132="NO",1)</f>
        <v>4</v>
      </c>
      <c r="F1132" cm="1">
        <f t="array" ref="F1132">_xlfn.IFS('Paraclinicos '!B1128="","",'Paraclinicos '!B1128&gt;1,1,'Paraclinicos '!B1128&lt;=1,3)</f>
        <v>1</v>
      </c>
      <c r="G1132" t="str" cm="1">
        <f t="array" ref="G1132">_xlfn.IFS('Paraclinicos '!D1128="","",AND('Paraclinicos '!D1128&gt;=250,'Paraclinicos '!D1128&lt;=500),2,'Paraclinicos '!D1128&gt;500,3,'Paraclinicos '!D1128&lt;250,1)</f>
        <v/>
      </c>
      <c r="H1132" s="50">
        <f t="shared" si="52"/>
        <v>8</v>
      </c>
      <c r="I1132" cm="1">
        <f t="array" ref="I1132">_xlfn.IFS('Paraclinicos '!Q1128="","",'Paraclinicos '!Q1128&gt;=65,1,'Paraclinicos '!Q1128&lt;65,0)</f>
        <v>1</v>
      </c>
      <c r="J1132" cm="1">
        <f t="array" ref="J1132">_xlfn.IFS('Paraclinicos '!I1128="","",'Paraclinicos '!I1128&gt;7,1,'Paraclinicos '!I1128&lt;=7,0)</f>
        <v>1</v>
      </c>
      <c r="K1132" cm="1">
        <f t="array" ref="K1132">_xlfn.IFS('Paraclinicos '!W1128="","",'Paraclinicos '!W1128&lt;=8,1,'Paraclinicos '!W1128&gt;8,0)</f>
        <v>0</v>
      </c>
      <c r="L1132" cm="1">
        <f t="array" ref="L1132">_xlfn.IFS('Paraclinicos '!S1128="","",'Paraclinicos '!S1128&gt;=30,1,'Paraclinicos '!S1128&lt;30,0)</f>
        <v>0</v>
      </c>
      <c r="M1132" cm="1">
        <f t="array" ref="M1132">_xlfn.IFS(OR('Paraclinicos '!T1128="",'Paraclinicos '!U1128=""),"",OR('Paraclinicos '!T1128&lt;=90,'Paraclinicos '!U1128&lt;=60),1,OR('Paraclinicos '!T1128&gt;90,'Paraclinicos '!U1128&gt;60),0)</f>
        <v>1</v>
      </c>
      <c r="N1132" s="45">
        <f t="shared" si="53"/>
        <v>4</v>
      </c>
      <c r="O1132" cm="1">
        <f t="array" ref="O1132">_xlfn.IFS(OR('Paraclinicos '!M1128="",'Paraclinicos '!N1128="",'Paraclinicos '!N1128=0),"",'Paraclinicos '!M1128/'Paraclinicos '!N1128&lt;100,4,'Paraclinicos '!M1128/'Paraclinicos '!N1128&lt;200,3,'Paraclinicos '!M1128/'Paraclinicos '!N1128&lt;300,2,'Paraclinicos '!M1128/'Paraclinicos '!N1128&lt;400,1,'Paraclinicos '!M1128/'Paraclinicos '!N1128&gt;=400,0)</f>
        <v>3</v>
      </c>
      <c r="P1132" cm="1">
        <f t="array" ref="P1132">_xlfn.IFS('Paraclinicos '!C1128="","",'Paraclinicos '!C1128&lt;20,4,'Paraclinicos '!C1128&lt;50,3,'Paraclinicos '!C1128&lt;100,2,'Paraclinicos '!C1128&lt;150,1,'Paraclinicos '!C1128&gt;150,0)</f>
        <v>1</v>
      </c>
      <c r="Q1132" cm="1">
        <f t="array" ref="Q1132">_xlfn.IFS('Paraclinicos '!O1128="","",'Paraclinicos '!O1128&lt;1.2,0,'Paraclinicos '!O1128&lt;2,1,'Paraclinicos '!O1128&lt;3.5,2,'Paraclinicos '!O1128&lt;5,3,'Paraclinicos '!O1128&gt;5,4)</f>
        <v>0</v>
      </c>
      <c r="R1132" t="str" cm="1">
        <f t="array" ref="R1132">_xlfn.IFS('Paraclinicos '!J1128="","",'Paraclinicos '!J1128&lt;1.2,0,'Paraclinicos '!J1128&lt;2,1,'Paraclinicos '!J1128&lt;6,2,'Paraclinicos '!J1128&lt;12,3,'Paraclinicos '!J1128&gt;=12,4)</f>
        <v/>
      </c>
      <c r="S1132" cm="1">
        <f t="array" ref="S1132">_xlfn.IFS('Paraclinicos '!Y1128="","",'Paraclinicos '!Y1128&lt;70,1,'Paraclinicos '!Y1128&gt;=70,0)</f>
        <v>0</v>
      </c>
      <c r="T1132" cm="1">
        <f t="array" ref="T1132">_xlfn.IFS('Paraclinicos '!W1128="","",'Paraclinicos '!W1128&lt;6,4,'Paraclinicos '!W1128&lt;10,3,'Paraclinicos '!W1128&lt;13,2,'Paraclinicos '!W1128&lt;15,1,'Paraclinicos '!W1128=15,0)</f>
        <v>2</v>
      </c>
      <c r="U1132" s="54">
        <f t="shared" si="51"/>
        <v>6</v>
      </c>
      <c r="V1132" cm="1">
        <f t="array" ref="V1132">_xlfn.IFS('Paraclinicos '!S1128="","",OR('Paraclinicos '!S1128&lt;=8,'Paraclinicos '!S1128&gt;=25),3,'Paraclinicos '!S1128&lt;12,1,'Paraclinicos '!S1128&lt;21,0,'Paraclinicos '!S1128&lt;25,2)</f>
        <v>0</v>
      </c>
      <c r="W1132" t="str">
        <f>IFERROR(IF(INDEX('BD Demog para scores enalazar'!Y$2:'BD Demog para scores enalazar'!Y$3000,MATCH(Formulas!A1132,'BD Demog para scores enalazar'!A$2:'BD Demog para scores enalazar'!A$3000,0))=1,"SI","NO"),"")</f>
        <v>SI</v>
      </c>
      <c r="X1132" s="9" t="str">
        <f>IFERROR(IF(INDEX('BD Demog para scores enalazar'!AJ$2:'BD Demog para scores enalazar'!AJ$3000,MATCH(Formulas!A1132,'BD Demog para scores enalazar'!A$2:'BD Demog para scores enalazar'!A$3000,0))=1,"SI","NO"),"")</f>
        <v>NO</v>
      </c>
      <c r="Y1132" t="str" cm="1">
        <f t="array" ref="Y1132">IF(AND(W1132="NO",X1132="NO"),_xlfn.IFS('Paraclinicos '!K1128&lt;=91,3,'Paraclinicos '!K1128&lt;94,2,'Paraclinicos '!K1128&lt;96,1,'Paraclinicos '!K1128&gt;=96,0),"")</f>
        <v/>
      </c>
      <c r="Z1132" cm="1">
        <f t="array" ref="Z1132">IF(OR(W1132="SI",X1132="SI"),_xlfn.IFS(OR(AND('Paraclinicos '!K1129&lt;=83),AND('Paraclinicos '!K1129&gt;=97,AA1132=2)),3,OR(AND('Paraclinicos '!K1129&lt;=86),AND('Paraclinicos '!K1129&gt;=94,AA1132=2)),2,OR(AND('Paraclinicos '!K1129&lt;=88),AND('Paraclinicos '!K1129&gt;=92,AA1132=2)),1,OR(AND('Paraclinicos '!K1129&gt;=88,'Paraclinicos '!K1129&lt;=92),AND('Paraclinicos '!K1129&gt;=93,AA1132=0)),0),"")</f>
        <v>3</v>
      </c>
      <c r="AA1132" cm="1">
        <f t="array" ref="AA1132">_xlfn.IFS('Paraclinicos '!E1128="","",'Paraclinicos '!E1128="Oxigeno",2,'Paraclinicos '!E1128="Aire",0)</f>
        <v>2</v>
      </c>
    </row>
    <row r="1133" spans="1:27" x14ac:dyDescent="0.25">
      <c r="A1133">
        <f>'Paraclinicos '!A1129</f>
        <v>343</v>
      </c>
      <c r="B1133" s="3">
        <f>'Paraclinicos '!R1129</f>
        <v>44029</v>
      </c>
      <c r="C1133" cm="1">
        <f t="array" ref="C1133">_xlfn.IFS('Paraclinicos '!Q1129="","",'Paraclinicos '!Q1129&gt;60,3,'Paraclinicos '!Q1129&lt;=60,1)</f>
        <v>3</v>
      </c>
      <c r="D1133" t="str">
        <f>IFERROR(IF(INDEX('BD Demog para scores enalazar'!BC$2:BC$3000,MATCH(Formulas!A1133,'BD Demog para scores enalazar'!A$2:A$3000,0))=0,"SI","NO"),"")</f>
        <v>SI</v>
      </c>
      <c r="E1133" cm="1">
        <f t="array" ref="E1133">_xlfn.IFS(D1133="","",D1133="SI",4,D1133="NO",1)</f>
        <v>4</v>
      </c>
      <c r="F1133" cm="1">
        <f t="array" ref="F1133">_xlfn.IFS('Paraclinicos '!B1129="","",'Paraclinicos '!B1129&gt;1,1,'Paraclinicos '!B1129&lt;=1,3)</f>
        <v>3</v>
      </c>
      <c r="G1133" t="str" cm="1">
        <f t="array" ref="G1133">_xlfn.IFS('Paraclinicos '!D1129="","",AND('Paraclinicos '!D1129&gt;=250,'Paraclinicos '!D1129&lt;=500),2,'Paraclinicos '!D1129&gt;500,3,'Paraclinicos '!D1129&lt;250,1)</f>
        <v/>
      </c>
      <c r="H1133" s="50">
        <f t="shared" si="52"/>
        <v>10</v>
      </c>
      <c r="I1133" cm="1">
        <f t="array" ref="I1133">_xlfn.IFS('Paraclinicos '!Q1129="","",'Paraclinicos '!Q1129&gt;=65,1,'Paraclinicos '!Q1129&lt;65,0)</f>
        <v>1</v>
      </c>
      <c r="J1133" cm="1">
        <f t="array" ref="J1133">_xlfn.IFS('Paraclinicos '!I1129="","",'Paraclinicos '!I1129&gt;7,1,'Paraclinicos '!I1129&lt;=7,0)</f>
        <v>1</v>
      </c>
      <c r="K1133" cm="1">
        <f t="array" ref="K1133">_xlfn.IFS('Paraclinicos '!W1129="","",'Paraclinicos '!W1129&lt;=8,1,'Paraclinicos '!W1129&gt;8,0)</f>
        <v>0</v>
      </c>
      <c r="L1133" cm="1">
        <f t="array" ref="L1133">_xlfn.IFS('Paraclinicos '!S1129="","",'Paraclinicos '!S1129&gt;=30,1,'Paraclinicos '!S1129&lt;30,0)</f>
        <v>0</v>
      </c>
      <c r="M1133" cm="1">
        <f t="array" ref="M1133">_xlfn.IFS(OR('Paraclinicos '!T1129="",'Paraclinicos '!U1129=""),"",OR('Paraclinicos '!T1129&lt;=90,'Paraclinicos '!U1129&lt;=60),1,OR('Paraclinicos '!T1129&gt;90,'Paraclinicos '!U1129&gt;60),0)</f>
        <v>1</v>
      </c>
      <c r="N1133" s="45">
        <f t="shared" si="53"/>
        <v>4</v>
      </c>
      <c r="O1133" cm="1">
        <f t="array" ref="O1133">_xlfn.IFS(OR('Paraclinicos '!M1129="",'Paraclinicos '!N1129="",'Paraclinicos '!N1129=0),"",'Paraclinicos '!M1129/'Paraclinicos '!N1129&lt;100,4,'Paraclinicos '!M1129/'Paraclinicos '!N1129&lt;200,3,'Paraclinicos '!M1129/'Paraclinicos '!N1129&lt;300,2,'Paraclinicos '!M1129/'Paraclinicos '!N1129&lt;400,1,'Paraclinicos '!M1129/'Paraclinicos '!N1129&gt;=400,0)</f>
        <v>3</v>
      </c>
      <c r="P1133" cm="1">
        <f t="array" ref="P1133">_xlfn.IFS('Paraclinicos '!C1129="","",'Paraclinicos '!C1129&lt;20,4,'Paraclinicos '!C1129&lt;50,3,'Paraclinicos '!C1129&lt;100,2,'Paraclinicos '!C1129&lt;150,1,'Paraclinicos '!C1129&gt;150,0)</f>
        <v>1</v>
      </c>
      <c r="Q1133" cm="1">
        <f t="array" ref="Q1133">_xlfn.IFS('Paraclinicos '!O1129="","",'Paraclinicos '!O1129&lt;1.2,0,'Paraclinicos '!O1129&lt;2,1,'Paraclinicos '!O1129&lt;3.5,2,'Paraclinicos '!O1129&lt;5,3,'Paraclinicos '!O1129&gt;5,4)</f>
        <v>0</v>
      </c>
      <c r="R1133" cm="1">
        <f t="array" ref="R1133">_xlfn.IFS('Paraclinicos '!J1129="","",'Paraclinicos '!J1129&lt;1.2,0,'Paraclinicos '!J1129&lt;2,1,'Paraclinicos '!J1129&lt;6,2,'Paraclinicos '!J1129&lt;12,3,'Paraclinicos '!J1129&gt;=12,4)</f>
        <v>0</v>
      </c>
      <c r="S1133" cm="1">
        <f t="array" ref="S1133">_xlfn.IFS('Paraclinicos '!Y1129="","",'Paraclinicos '!Y1129&lt;70,1,'Paraclinicos '!Y1129&gt;=70,0)</f>
        <v>1</v>
      </c>
      <c r="T1133" cm="1">
        <f t="array" ref="T1133">_xlfn.IFS('Paraclinicos '!W1129="","",'Paraclinicos '!W1129&lt;6,4,'Paraclinicos '!W1129&lt;10,3,'Paraclinicos '!W1129&lt;13,2,'Paraclinicos '!W1129&lt;15,1,'Paraclinicos '!W1129=15,0)</f>
        <v>2</v>
      </c>
      <c r="U1133" s="54">
        <f t="shared" si="51"/>
        <v>7</v>
      </c>
      <c r="V1133" cm="1">
        <f t="array" ref="V1133">_xlfn.IFS('Paraclinicos '!S1129="","",OR('Paraclinicos '!S1129&lt;=8,'Paraclinicos '!S1129&gt;=25),3,'Paraclinicos '!S1129&lt;12,1,'Paraclinicos '!S1129&lt;21,0,'Paraclinicos '!S1129&lt;25,2)</f>
        <v>0</v>
      </c>
      <c r="W1133" t="str">
        <f>IFERROR(IF(INDEX('BD Demog para scores enalazar'!Y$2:'BD Demog para scores enalazar'!Y$3000,MATCH(Formulas!A1133,'BD Demog para scores enalazar'!A$2:'BD Demog para scores enalazar'!A$3000,0))=1,"SI","NO"),"")</f>
        <v>SI</v>
      </c>
      <c r="X1133" s="9" t="str">
        <f>IFERROR(IF(INDEX('BD Demog para scores enalazar'!AJ$2:'BD Demog para scores enalazar'!AJ$3000,MATCH(Formulas!A1133,'BD Demog para scores enalazar'!A$2:'BD Demog para scores enalazar'!A$3000,0))=1,"SI","NO"),"")</f>
        <v>NO</v>
      </c>
      <c r="Y1133" t="str" cm="1">
        <f t="array" ref="Y1133">IF(AND(W1133="NO",X1133="NO"),_xlfn.IFS('Paraclinicos '!K1129&lt;=91,3,'Paraclinicos '!K1129&lt;94,2,'Paraclinicos '!K1129&lt;96,1,'Paraclinicos '!K1129&gt;=96,0),"")</f>
        <v/>
      </c>
      <c r="Z1133" cm="1">
        <f t="array" ref="Z1133">IF(OR(W1133="SI",X1133="SI"),_xlfn.IFS(OR(AND('Paraclinicos '!K1130&lt;=83),AND('Paraclinicos '!K1130&gt;=97,AA1133=2)),3,OR(AND('Paraclinicos '!K1130&lt;=86),AND('Paraclinicos '!K1130&gt;=94,AA1133=2)),2,OR(AND('Paraclinicos '!K1130&lt;=88),AND('Paraclinicos '!K1130&gt;=92,AA1133=2)),1,OR(AND('Paraclinicos '!K1130&gt;=88,'Paraclinicos '!K1130&lt;=92),AND('Paraclinicos '!K1130&gt;=93,AA1133=0)),0),"")</f>
        <v>3</v>
      </c>
      <c r="AA1133" cm="1">
        <f t="array" ref="AA1133">_xlfn.IFS('Paraclinicos '!E1129="","",'Paraclinicos '!E1129="Oxigeno",2,'Paraclinicos '!E1129="Aire",0)</f>
        <v>2</v>
      </c>
    </row>
    <row r="1134" spans="1:27" x14ac:dyDescent="0.25">
      <c r="A1134">
        <f>'Paraclinicos '!A1130</f>
        <v>343</v>
      </c>
      <c r="B1134" s="3">
        <f>'Paraclinicos '!R1130</f>
        <v>44030</v>
      </c>
      <c r="C1134" cm="1">
        <f t="array" ref="C1134">_xlfn.IFS('Paraclinicos '!Q1130="","",'Paraclinicos '!Q1130&gt;60,3,'Paraclinicos '!Q1130&lt;=60,1)</f>
        <v>3</v>
      </c>
      <c r="D1134" t="str">
        <f>IFERROR(IF(INDEX('BD Demog para scores enalazar'!BC$2:BC$3000,MATCH(Formulas!A1134,'BD Demog para scores enalazar'!A$2:A$3000,0))=0,"SI","NO"),"")</f>
        <v>SI</v>
      </c>
      <c r="E1134" cm="1">
        <f t="array" ref="E1134">_xlfn.IFS(D1134="","",D1134="SI",4,D1134="NO",1)</f>
        <v>4</v>
      </c>
      <c r="F1134" cm="1">
        <f t="array" ref="F1134">_xlfn.IFS('Paraclinicos '!B1130="","",'Paraclinicos '!B1130&gt;1,1,'Paraclinicos '!B1130&lt;=1,3)</f>
        <v>3</v>
      </c>
      <c r="G1134" t="str" cm="1">
        <f t="array" ref="G1134">_xlfn.IFS('Paraclinicos '!D1130="","",AND('Paraclinicos '!D1130&gt;=250,'Paraclinicos '!D1130&lt;=500),2,'Paraclinicos '!D1130&gt;500,3,'Paraclinicos '!D1130&lt;250,1)</f>
        <v/>
      </c>
      <c r="H1134" s="50">
        <f t="shared" si="52"/>
        <v>10</v>
      </c>
      <c r="I1134" cm="1">
        <f t="array" ref="I1134">_xlfn.IFS('Paraclinicos '!Q1130="","",'Paraclinicos '!Q1130&gt;=65,1,'Paraclinicos '!Q1130&lt;65,0)</f>
        <v>1</v>
      </c>
      <c r="J1134" cm="1">
        <f t="array" ref="J1134">_xlfn.IFS('Paraclinicos '!I1130="","",'Paraclinicos '!I1130&gt;7,1,'Paraclinicos '!I1130&lt;=7,0)</f>
        <v>1</v>
      </c>
      <c r="K1134" cm="1">
        <f t="array" ref="K1134">_xlfn.IFS('Paraclinicos '!W1130="","",'Paraclinicos '!W1130&lt;=8,1,'Paraclinicos '!W1130&gt;8,0)</f>
        <v>1</v>
      </c>
      <c r="L1134" cm="1">
        <f t="array" ref="L1134">_xlfn.IFS('Paraclinicos '!S1130="","",'Paraclinicos '!S1130&gt;=30,1,'Paraclinicos '!S1130&lt;30,0)</f>
        <v>0</v>
      </c>
      <c r="M1134" cm="1">
        <f t="array" ref="M1134">_xlfn.IFS(OR('Paraclinicos '!T1130="",'Paraclinicos '!U1130=""),"",OR('Paraclinicos '!T1130&lt;=90,'Paraclinicos '!U1130&lt;=60),1,OR('Paraclinicos '!T1130&gt;90,'Paraclinicos '!U1130&gt;60),0)</f>
        <v>0</v>
      </c>
      <c r="N1134" s="45">
        <f t="shared" si="53"/>
        <v>4</v>
      </c>
      <c r="O1134" cm="1">
        <f t="array" ref="O1134">_xlfn.IFS(OR('Paraclinicos '!M1130="",'Paraclinicos '!N1130="",'Paraclinicos '!N1130=0),"",'Paraclinicos '!M1130/'Paraclinicos '!N1130&lt;100,4,'Paraclinicos '!M1130/'Paraclinicos '!N1130&lt;200,3,'Paraclinicos '!M1130/'Paraclinicos '!N1130&lt;300,2,'Paraclinicos '!M1130/'Paraclinicos '!N1130&lt;400,1,'Paraclinicos '!M1130/'Paraclinicos '!N1130&gt;=400,0)</f>
        <v>3</v>
      </c>
      <c r="P1134" cm="1">
        <f t="array" ref="P1134">_xlfn.IFS('Paraclinicos '!C1130="","",'Paraclinicos '!C1130&lt;20,4,'Paraclinicos '!C1130&lt;50,3,'Paraclinicos '!C1130&lt;100,2,'Paraclinicos '!C1130&lt;150,1,'Paraclinicos '!C1130&gt;150,0)</f>
        <v>1</v>
      </c>
      <c r="Q1134" cm="1">
        <f t="array" ref="Q1134">_xlfn.IFS('Paraclinicos '!O1130="","",'Paraclinicos '!O1130&lt;1.2,0,'Paraclinicos '!O1130&lt;2,1,'Paraclinicos '!O1130&lt;3.5,2,'Paraclinicos '!O1130&lt;5,3,'Paraclinicos '!O1130&gt;5,4)</f>
        <v>0</v>
      </c>
      <c r="R1134" t="str" cm="1">
        <f t="array" ref="R1134">_xlfn.IFS('Paraclinicos '!J1130="","",'Paraclinicos '!J1130&lt;1.2,0,'Paraclinicos '!J1130&lt;2,1,'Paraclinicos '!J1130&lt;6,2,'Paraclinicos '!J1130&lt;12,3,'Paraclinicos '!J1130&gt;=12,4)</f>
        <v/>
      </c>
      <c r="S1134" cm="1">
        <f t="array" ref="S1134">_xlfn.IFS('Paraclinicos '!Y1130="","",'Paraclinicos '!Y1130&lt;70,1,'Paraclinicos '!Y1130&gt;=70,0)</f>
        <v>0</v>
      </c>
      <c r="T1134" cm="1">
        <f t="array" ref="T1134">_xlfn.IFS('Paraclinicos '!W1130="","",'Paraclinicos '!W1130&lt;6,4,'Paraclinicos '!W1130&lt;10,3,'Paraclinicos '!W1130&lt;13,2,'Paraclinicos '!W1130&lt;15,1,'Paraclinicos '!W1130=15,0)</f>
        <v>3</v>
      </c>
      <c r="U1134" s="54">
        <f t="shared" si="51"/>
        <v>7</v>
      </c>
      <c r="V1134" cm="1">
        <f t="array" ref="V1134">_xlfn.IFS('Paraclinicos '!S1130="","",OR('Paraclinicos '!S1130&lt;=8,'Paraclinicos '!S1130&gt;=25),3,'Paraclinicos '!S1130&lt;12,1,'Paraclinicos '!S1130&lt;21,0,'Paraclinicos '!S1130&lt;25,2)</f>
        <v>0</v>
      </c>
      <c r="W1134" t="str">
        <f>IFERROR(IF(INDEX('BD Demog para scores enalazar'!Y$2:'BD Demog para scores enalazar'!Y$3000,MATCH(Formulas!A1134,'BD Demog para scores enalazar'!A$2:'BD Demog para scores enalazar'!A$3000,0))=1,"SI","NO"),"")</f>
        <v>SI</v>
      </c>
      <c r="X1134" s="9" t="str">
        <f>IFERROR(IF(INDEX('BD Demog para scores enalazar'!AJ$2:'BD Demog para scores enalazar'!AJ$3000,MATCH(Formulas!A1134,'BD Demog para scores enalazar'!A$2:'BD Demog para scores enalazar'!A$3000,0))=1,"SI","NO"),"")</f>
        <v>NO</v>
      </c>
      <c r="Y1134" t="str" cm="1">
        <f t="array" ref="Y1134">IF(AND(W1134="NO",X1134="NO"),_xlfn.IFS('Paraclinicos '!K1130&lt;=91,3,'Paraclinicos '!K1130&lt;94,2,'Paraclinicos '!K1130&lt;96,1,'Paraclinicos '!K1130&gt;=96,0),"")</f>
        <v/>
      </c>
      <c r="Z1134" cm="1">
        <f t="array" ref="Z1134">IF(OR(W1134="SI",X1134="SI"),_xlfn.IFS(OR(AND('Paraclinicos '!K1131&lt;=83),AND('Paraclinicos '!K1131&gt;=97,AA1134=2)),3,OR(AND('Paraclinicos '!K1131&lt;=86),AND('Paraclinicos '!K1131&gt;=94,AA1134=2)),2,OR(AND('Paraclinicos '!K1131&lt;=88),AND('Paraclinicos '!K1131&gt;=92,AA1134=2)),1,OR(AND('Paraclinicos '!K1131&gt;=88,'Paraclinicos '!K1131&lt;=92),AND('Paraclinicos '!K1131&gt;=93,AA1134=0)),0),"")</f>
        <v>0</v>
      </c>
      <c r="AA1134" cm="1">
        <f t="array" ref="AA1134">_xlfn.IFS('Paraclinicos '!E1130="","",'Paraclinicos '!E1130="Oxigeno",2,'Paraclinicos '!E1130="Aire",0)</f>
        <v>2</v>
      </c>
    </row>
    <row r="1135" spans="1:27" x14ac:dyDescent="0.25">
      <c r="A1135">
        <f>'Paraclinicos '!A1131</f>
        <v>343</v>
      </c>
      <c r="B1135" s="3">
        <f>'Paraclinicos '!R1131</f>
        <v>44031</v>
      </c>
      <c r="C1135" cm="1">
        <f t="array" ref="C1135">_xlfn.IFS('Paraclinicos '!Q1131="","",'Paraclinicos '!Q1131&gt;60,3,'Paraclinicos '!Q1131&lt;=60,1)</f>
        <v>3</v>
      </c>
      <c r="D1135" t="str">
        <f>IFERROR(IF(INDEX('BD Demog para scores enalazar'!BC$2:BC$3000,MATCH(Formulas!A1135,'BD Demog para scores enalazar'!A$2:A$3000,0))=0,"SI","NO"),"")</f>
        <v>SI</v>
      </c>
      <c r="E1135" cm="1">
        <f t="array" ref="E1135">_xlfn.IFS(D1135="","",D1135="SI",4,D1135="NO",1)</f>
        <v>4</v>
      </c>
      <c r="F1135" cm="1">
        <f t="array" ref="F1135">_xlfn.IFS('Paraclinicos '!B1131="","",'Paraclinicos '!B1131&gt;1,1,'Paraclinicos '!B1131&lt;=1,3)</f>
        <v>1</v>
      </c>
      <c r="G1135" t="str" cm="1">
        <f t="array" ref="G1135">_xlfn.IFS('Paraclinicos '!D1131="","",AND('Paraclinicos '!D1131&gt;=250,'Paraclinicos '!D1131&lt;=500),2,'Paraclinicos '!D1131&gt;500,3,'Paraclinicos '!D1131&lt;250,1)</f>
        <v/>
      </c>
      <c r="H1135" s="50">
        <f t="shared" si="52"/>
        <v>8</v>
      </c>
      <c r="I1135" cm="1">
        <f t="array" ref="I1135">_xlfn.IFS('Paraclinicos '!Q1131="","",'Paraclinicos '!Q1131&gt;=65,1,'Paraclinicos '!Q1131&lt;65,0)</f>
        <v>1</v>
      </c>
      <c r="J1135" cm="1">
        <f t="array" ref="J1135">_xlfn.IFS('Paraclinicos '!I1131="","",'Paraclinicos '!I1131&gt;7,1,'Paraclinicos '!I1131&lt;=7,0)</f>
        <v>1</v>
      </c>
      <c r="K1135" cm="1">
        <f t="array" ref="K1135">_xlfn.IFS('Paraclinicos '!W1131="","",'Paraclinicos '!W1131&lt;=8,1,'Paraclinicos '!W1131&gt;8,0)</f>
        <v>1</v>
      </c>
      <c r="L1135" cm="1">
        <f t="array" ref="L1135">_xlfn.IFS('Paraclinicos '!S1131="","",'Paraclinicos '!S1131&gt;=30,1,'Paraclinicos '!S1131&lt;30,0)</f>
        <v>0</v>
      </c>
      <c r="M1135" cm="1">
        <f t="array" ref="M1135">_xlfn.IFS(OR('Paraclinicos '!T1131="",'Paraclinicos '!U1131=""),"",OR('Paraclinicos '!T1131&lt;=90,'Paraclinicos '!U1131&lt;=60),1,OR('Paraclinicos '!T1131&gt;90,'Paraclinicos '!U1131&gt;60),0)</f>
        <v>0</v>
      </c>
      <c r="N1135" s="45">
        <f t="shared" si="53"/>
        <v>4</v>
      </c>
      <c r="O1135" cm="1">
        <f t="array" ref="O1135">_xlfn.IFS(OR('Paraclinicos '!M1131="",'Paraclinicos '!N1131="",'Paraclinicos '!N1131=0),"",'Paraclinicos '!M1131/'Paraclinicos '!N1131&lt;100,4,'Paraclinicos '!M1131/'Paraclinicos '!N1131&lt;200,3,'Paraclinicos '!M1131/'Paraclinicos '!N1131&lt;300,2,'Paraclinicos '!M1131/'Paraclinicos '!N1131&lt;400,1,'Paraclinicos '!M1131/'Paraclinicos '!N1131&gt;=400,0)</f>
        <v>2</v>
      </c>
      <c r="P1135" cm="1">
        <f t="array" ref="P1135">_xlfn.IFS('Paraclinicos '!C1131="","",'Paraclinicos '!C1131&lt;20,4,'Paraclinicos '!C1131&lt;50,3,'Paraclinicos '!C1131&lt;100,2,'Paraclinicos '!C1131&lt;150,1,'Paraclinicos '!C1131&gt;150,0)</f>
        <v>1</v>
      </c>
      <c r="Q1135" cm="1">
        <f t="array" ref="Q1135">_xlfn.IFS('Paraclinicos '!O1131="","",'Paraclinicos '!O1131&lt;1.2,0,'Paraclinicos '!O1131&lt;2,1,'Paraclinicos '!O1131&lt;3.5,2,'Paraclinicos '!O1131&lt;5,3,'Paraclinicos '!O1131&gt;5,4)</f>
        <v>0</v>
      </c>
      <c r="R1135" t="str" cm="1">
        <f t="array" ref="R1135">_xlfn.IFS('Paraclinicos '!J1131="","",'Paraclinicos '!J1131&lt;1.2,0,'Paraclinicos '!J1131&lt;2,1,'Paraclinicos '!J1131&lt;6,2,'Paraclinicos '!J1131&lt;12,3,'Paraclinicos '!J1131&gt;=12,4)</f>
        <v/>
      </c>
      <c r="S1135" cm="1">
        <f t="array" ref="S1135">_xlfn.IFS('Paraclinicos '!Y1131="","",'Paraclinicos '!Y1131&lt;70,1,'Paraclinicos '!Y1131&gt;=70,0)</f>
        <v>0</v>
      </c>
      <c r="T1135" cm="1">
        <f t="array" ref="T1135">_xlfn.IFS('Paraclinicos '!W1131="","",'Paraclinicos '!W1131&lt;6,4,'Paraclinicos '!W1131&lt;10,3,'Paraclinicos '!W1131&lt;13,2,'Paraclinicos '!W1131&lt;15,1,'Paraclinicos '!W1131=15,0)</f>
        <v>3</v>
      </c>
      <c r="U1135" s="54">
        <f t="shared" si="51"/>
        <v>6</v>
      </c>
      <c r="V1135" cm="1">
        <f t="array" ref="V1135">_xlfn.IFS('Paraclinicos '!S1131="","",OR('Paraclinicos '!S1131&lt;=8,'Paraclinicos '!S1131&gt;=25),3,'Paraclinicos '!S1131&lt;12,1,'Paraclinicos '!S1131&lt;21,0,'Paraclinicos '!S1131&lt;25,2)</f>
        <v>2</v>
      </c>
      <c r="W1135" t="str">
        <f>IFERROR(IF(INDEX('BD Demog para scores enalazar'!Y$2:'BD Demog para scores enalazar'!Y$3000,MATCH(Formulas!A1135,'BD Demog para scores enalazar'!A$2:'BD Demog para scores enalazar'!A$3000,0))=1,"SI","NO"),"")</f>
        <v>SI</v>
      </c>
      <c r="X1135" s="9" t="str">
        <f>IFERROR(IF(INDEX('BD Demog para scores enalazar'!AJ$2:'BD Demog para scores enalazar'!AJ$3000,MATCH(Formulas!A1135,'BD Demog para scores enalazar'!A$2:'BD Demog para scores enalazar'!A$3000,0))=1,"SI","NO"),"")</f>
        <v>NO</v>
      </c>
      <c r="Y1135" t="str" cm="1">
        <f t="array" ref="Y1135">IF(AND(W1135="NO",X1135="NO"),_xlfn.IFS('Paraclinicos '!K1131&lt;=91,3,'Paraclinicos '!K1131&lt;94,2,'Paraclinicos '!K1131&lt;96,1,'Paraclinicos '!K1131&gt;=96,0),"")</f>
        <v/>
      </c>
      <c r="Z1135" cm="1">
        <f t="array" ref="Z1135">IF(OR(W1135="SI",X1135="SI"),_xlfn.IFS(OR(AND('Paraclinicos '!K1132&lt;=83),AND('Paraclinicos '!K1132&gt;=97,AA1135=2)),3,OR(AND('Paraclinicos '!K1132&lt;=86),AND('Paraclinicos '!K1132&gt;=94,AA1135=2)),2,OR(AND('Paraclinicos '!K1132&lt;=88),AND('Paraclinicos '!K1132&gt;=92,AA1135=2)),1,OR(AND('Paraclinicos '!K1132&gt;=88,'Paraclinicos '!K1132&lt;=92),AND('Paraclinicos '!K1132&gt;=93,AA1135=0)),0),"")</f>
        <v>3</v>
      </c>
      <c r="AA1135" cm="1">
        <f t="array" ref="AA1135">_xlfn.IFS('Paraclinicos '!E1131="","",'Paraclinicos '!E1131="Oxigeno",2,'Paraclinicos '!E1131="Aire",0)</f>
        <v>2</v>
      </c>
    </row>
    <row r="1136" spans="1:27" x14ac:dyDescent="0.25">
      <c r="A1136">
        <f>'Paraclinicos '!A1132</f>
        <v>343</v>
      </c>
      <c r="B1136" s="3">
        <f>'Paraclinicos '!R1132</f>
        <v>44032</v>
      </c>
      <c r="C1136" cm="1">
        <f t="array" ref="C1136">_xlfn.IFS('Paraclinicos '!Q1132="","",'Paraclinicos '!Q1132&gt;60,3,'Paraclinicos '!Q1132&lt;=60,1)</f>
        <v>3</v>
      </c>
      <c r="D1136" t="str">
        <f>IFERROR(IF(INDEX('BD Demog para scores enalazar'!BC$2:BC$3000,MATCH(Formulas!A1136,'BD Demog para scores enalazar'!A$2:A$3000,0))=0,"SI","NO"),"")</f>
        <v>SI</v>
      </c>
      <c r="E1136" cm="1">
        <f t="array" ref="E1136">_xlfn.IFS(D1136="","",D1136="SI",4,D1136="NO",1)</f>
        <v>4</v>
      </c>
      <c r="F1136" cm="1">
        <f t="array" ref="F1136">_xlfn.IFS('Paraclinicos '!B1132="","",'Paraclinicos '!B1132&gt;1,1,'Paraclinicos '!B1132&lt;=1,3)</f>
        <v>1</v>
      </c>
      <c r="G1136" t="str" cm="1">
        <f t="array" ref="G1136">_xlfn.IFS('Paraclinicos '!D1132="","",AND('Paraclinicos '!D1132&gt;=250,'Paraclinicos '!D1132&lt;=500),2,'Paraclinicos '!D1132&gt;500,3,'Paraclinicos '!D1132&lt;250,1)</f>
        <v/>
      </c>
      <c r="H1136" s="50">
        <f t="shared" si="52"/>
        <v>8</v>
      </c>
      <c r="I1136" cm="1">
        <f t="array" ref="I1136">_xlfn.IFS('Paraclinicos '!Q1132="","",'Paraclinicos '!Q1132&gt;=65,1,'Paraclinicos '!Q1132&lt;65,0)</f>
        <v>1</v>
      </c>
      <c r="J1136" cm="1">
        <f t="array" ref="J1136">_xlfn.IFS('Paraclinicos '!I1132="","",'Paraclinicos '!I1132&gt;7,1,'Paraclinicos '!I1132&lt;=7,0)</f>
        <v>1</v>
      </c>
      <c r="K1136" cm="1">
        <f t="array" ref="K1136">_xlfn.IFS('Paraclinicos '!W1132="","",'Paraclinicos '!W1132&lt;=8,1,'Paraclinicos '!W1132&gt;8,0)</f>
        <v>0</v>
      </c>
      <c r="L1136" cm="1">
        <f t="array" ref="L1136">_xlfn.IFS('Paraclinicos '!S1132="","",'Paraclinicos '!S1132&gt;=30,1,'Paraclinicos '!S1132&lt;30,0)</f>
        <v>0</v>
      </c>
      <c r="M1136" cm="1">
        <f t="array" ref="M1136">_xlfn.IFS(OR('Paraclinicos '!T1132="",'Paraclinicos '!U1132=""),"",OR('Paraclinicos '!T1132&lt;=90,'Paraclinicos '!U1132&lt;=60),1,OR('Paraclinicos '!T1132&gt;90,'Paraclinicos '!U1132&gt;60),0)</f>
        <v>0</v>
      </c>
      <c r="N1136" s="45">
        <f t="shared" si="53"/>
        <v>3</v>
      </c>
      <c r="O1136" cm="1">
        <f t="array" ref="O1136">_xlfn.IFS(OR('Paraclinicos '!M1132="",'Paraclinicos '!N1132="",'Paraclinicos '!N1132=0),"",'Paraclinicos '!M1132/'Paraclinicos '!N1132&lt;100,4,'Paraclinicos '!M1132/'Paraclinicos '!N1132&lt;200,3,'Paraclinicos '!M1132/'Paraclinicos '!N1132&lt;300,2,'Paraclinicos '!M1132/'Paraclinicos '!N1132&lt;400,1,'Paraclinicos '!M1132/'Paraclinicos '!N1132&gt;=400,0)</f>
        <v>2</v>
      </c>
      <c r="P1136" cm="1">
        <f t="array" ref="P1136">_xlfn.IFS('Paraclinicos '!C1132="","",'Paraclinicos '!C1132&lt;20,4,'Paraclinicos '!C1132&lt;50,3,'Paraclinicos '!C1132&lt;100,2,'Paraclinicos '!C1132&lt;150,1,'Paraclinicos '!C1132&gt;150,0)</f>
        <v>0</v>
      </c>
      <c r="Q1136" cm="1">
        <f t="array" ref="Q1136">_xlfn.IFS('Paraclinicos '!O1132="","",'Paraclinicos '!O1132&lt;1.2,0,'Paraclinicos '!O1132&lt;2,1,'Paraclinicos '!O1132&lt;3.5,2,'Paraclinicos '!O1132&lt;5,3,'Paraclinicos '!O1132&gt;5,4)</f>
        <v>0</v>
      </c>
      <c r="R1136" t="str" cm="1">
        <f t="array" ref="R1136">_xlfn.IFS('Paraclinicos '!J1132="","",'Paraclinicos '!J1132&lt;1.2,0,'Paraclinicos '!J1132&lt;2,1,'Paraclinicos '!J1132&lt;6,2,'Paraclinicos '!J1132&lt;12,3,'Paraclinicos '!J1132&gt;=12,4)</f>
        <v/>
      </c>
      <c r="S1136" cm="1">
        <f t="array" ref="S1136">_xlfn.IFS('Paraclinicos '!Y1132="","",'Paraclinicos '!Y1132&lt;70,1,'Paraclinicos '!Y1132&gt;=70,0)</f>
        <v>0</v>
      </c>
      <c r="T1136" cm="1">
        <f t="array" ref="T1136">_xlfn.IFS('Paraclinicos '!W1132="","",'Paraclinicos '!W1132&lt;6,4,'Paraclinicos '!W1132&lt;10,3,'Paraclinicos '!W1132&lt;13,2,'Paraclinicos '!W1132&lt;15,1,'Paraclinicos '!W1132=15,0)</f>
        <v>0</v>
      </c>
      <c r="U1136" s="54">
        <f t="shared" si="51"/>
        <v>2</v>
      </c>
      <c r="V1136" cm="1">
        <f t="array" ref="V1136">_xlfn.IFS('Paraclinicos '!S1132="","",OR('Paraclinicos '!S1132&lt;=8,'Paraclinicos '!S1132&gt;=25),3,'Paraclinicos '!S1132&lt;12,1,'Paraclinicos '!S1132&lt;21,0,'Paraclinicos '!S1132&lt;25,2)</f>
        <v>3</v>
      </c>
      <c r="W1136" t="str">
        <f>IFERROR(IF(INDEX('BD Demog para scores enalazar'!Y$2:'BD Demog para scores enalazar'!Y$3000,MATCH(Formulas!A1136,'BD Demog para scores enalazar'!A$2:'BD Demog para scores enalazar'!A$3000,0))=1,"SI","NO"),"")</f>
        <v>SI</v>
      </c>
      <c r="X1136" s="9" t="str">
        <f>IFERROR(IF(INDEX('BD Demog para scores enalazar'!AJ$2:'BD Demog para scores enalazar'!AJ$3000,MATCH(Formulas!A1136,'BD Demog para scores enalazar'!A$2:'BD Demog para scores enalazar'!A$3000,0))=1,"SI","NO"),"")</f>
        <v>NO</v>
      </c>
      <c r="Y1136" t="str" cm="1">
        <f t="array" ref="Y1136">IF(AND(W1136="NO",X1136="NO"),_xlfn.IFS('Paraclinicos '!K1132&lt;=91,3,'Paraclinicos '!K1132&lt;94,2,'Paraclinicos '!K1132&lt;96,1,'Paraclinicos '!K1132&gt;=96,0),"")</f>
        <v/>
      </c>
      <c r="Z1136" cm="1">
        <f t="array" ref="Z1136">IF(OR(W1136="SI",X1136="SI"),_xlfn.IFS(OR(AND('Paraclinicos '!K1133&lt;=83),AND('Paraclinicos '!K1133&gt;=97,AA1136=2)),3,OR(AND('Paraclinicos '!K1133&lt;=86),AND('Paraclinicos '!K1133&gt;=94,AA1136=2)),2,OR(AND('Paraclinicos '!K1133&lt;=88),AND('Paraclinicos '!K1133&gt;=92,AA1136=2)),1,OR(AND('Paraclinicos '!K1133&gt;=88,'Paraclinicos '!K1133&lt;=92),AND('Paraclinicos '!K1133&gt;=93,AA1136=0)),0),"")</f>
        <v>3</v>
      </c>
      <c r="AA1136" cm="1">
        <f t="array" ref="AA1136">_xlfn.IFS('Paraclinicos '!E1132="","",'Paraclinicos '!E1132="Oxigeno",2,'Paraclinicos '!E1132="Aire",0)</f>
        <v>2</v>
      </c>
    </row>
    <row r="1137" spans="1:27" x14ac:dyDescent="0.25">
      <c r="A1137">
        <f>'Paraclinicos '!A1133</f>
        <v>343</v>
      </c>
      <c r="B1137" s="3">
        <f>'Paraclinicos '!R1133</f>
        <v>44033</v>
      </c>
      <c r="C1137" cm="1">
        <f t="array" ref="C1137">_xlfn.IFS('Paraclinicos '!Q1133="","",'Paraclinicos '!Q1133&gt;60,3,'Paraclinicos '!Q1133&lt;=60,1)</f>
        <v>3</v>
      </c>
      <c r="D1137" t="str">
        <f>IFERROR(IF(INDEX('BD Demog para scores enalazar'!BC$2:BC$3000,MATCH(Formulas!A1137,'BD Demog para scores enalazar'!A$2:A$3000,0))=0,"SI","NO"),"")</f>
        <v>SI</v>
      </c>
      <c r="E1137" cm="1">
        <f t="array" ref="E1137">_xlfn.IFS(D1137="","",D1137="SI",4,D1137="NO",1)</f>
        <v>4</v>
      </c>
      <c r="F1137" t="str" cm="1">
        <f t="array" ref="F1137">_xlfn.IFS('Paraclinicos '!B1133="","",'Paraclinicos '!B1133&gt;1,1,'Paraclinicos '!B1133&lt;=1,3)</f>
        <v/>
      </c>
      <c r="G1137" t="str" cm="1">
        <f t="array" ref="G1137">_xlfn.IFS('Paraclinicos '!D1133="","",AND('Paraclinicos '!D1133&gt;=250,'Paraclinicos '!D1133&lt;=500),2,'Paraclinicos '!D1133&gt;500,3,'Paraclinicos '!D1133&lt;250,1)</f>
        <v/>
      </c>
      <c r="H1137" s="50">
        <f t="shared" si="52"/>
        <v>7</v>
      </c>
      <c r="I1137" cm="1">
        <f t="array" ref="I1137">_xlfn.IFS('Paraclinicos '!Q1133="","",'Paraclinicos '!Q1133&gt;=65,1,'Paraclinicos '!Q1133&lt;65,0)</f>
        <v>1</v>
      </c>
      <c r="J1137" cm="1">
        <f t="array" ref="J1137">_xlfn.IFS('Paraclinicos '!I1133="","",'Paraclinicos '!I1133&gt;7,1,'Paraclinicos '!I1133&lt;=7,0)</f>
        <v>1</v>
      </c>
      <c r="K1137" cm="1">
        <f t="array" ref="K1137">_xlfn.IFS('Paraclinicos '!W1133="","",'Paraclinicos '!W1133&lt;=8,1,'Paraclinicos '!W1133&gt;8,0)</f>
        <v>0</v>
      </c>
      <c r="L1137" cm="1">
        <f t="array" ref="L1137">_xlfn.IFS('Paraclinicos '!S1133="","",'Paraclinicos '!S1133&gt;=30,1,'Paraclinicos '!S1133&lt;30,0)</f>
        <v>0</v>
      </c>
      <c r="M1137" cm="1">
        <f t="array" ref="M1137">_xlfn.IFS(OR('Paraclinicos '!T1133="",'Paraclinicos '!U1133=""),"",OR('Paraclinicos '!T1133&lt;=90,'Paraclinicos '!U1133&lt;=60),1,OR('Paraclinicos '!T1133&gt;90,'Paraclinicos '!U1133&gt;60),0)</f>
        <v>0</v>
      </c>
      <c r="N1137" s="45">
        <f t="shared" si="53"/>
        <v>2</v>
      </c>
      <c r="O1137" cm="1">
        <f t="array" ref="O1137">_xlfn.IFS(OR('Paraclinicos '!M1133="",'Paraclinicos '!N1133="",'Paraclinicos '!N1133=0),"",'Paraclinicos '!M1133/'Paraclinicos '!N1133&lt;100,4,'Paraclinicos '!M1133/'Paraclinicos '!N1133&lt;200,3,'Paraclinicos '!M1133/'Paraclinicos '!N1133&lt;300,2,'Paraclinicos '!M1133/'Paraclinicos '!N1133&lt;400,1,'Paraclinicos '!M1133/'Paraclinicos '!N1133&gt;=400,0)</f>
        <v>3</v>
      </c>
      <c r="P1137" cm="1">
        <f t="array" ref="P1137">_xlfn.IFS('Paraclinicos '!C1133="","",'Paraclinicos '!C1133&lt;20,4,'Paraclinicos '!C1133&lt;50,3,'Paraclinicos '!C1133&lt;100,2,'Paraclinicos '!C1133&lt;150,1,'Paraclinicos '!C1133&gt;150,0)</f>
        <v>0</v>
      </c>
      <c r="Q1137" cm="1">
        <f t="array" ref="Q1137">_xlfn.IFS('Paraclinicos '!O1133="","",'Paraclinicos '!O1133&lt;1.2,0,'Paraclinicos '!O1133&lt;2,1,'Paraclinicos '!O1133&lt;3.5,2,'Paraclinicos '!O1133&lt;5,3,'Paraclinicos '!O1133&gt;5,4)</f>
        <v>0</v>
      </c>
      <c r="R1137" cm="1">
        <f t="array" ref="R1137">_xlfn.IFS('Paraclinicos '!J1133="","",'Paraclinicos '!J1133&lt;1.2,0,'Paraclinicos '!J1133&lt;2,1,'Paraclinicos '!J1133&lt;6,2,'Paraclinicos '!J1133&lt;12,3,'Paraclinicos '!J1133&gt;=12,4)</f>
        <v>0</v>
      </c>
      <c r="S1137" cm="1">
        <f t="array" ref="S1137">_xlfn.IFS('Paraclinicos '!Y1133="","",'Paraclinicos '!Y1133&lt;70,1,'Paraclinicos '!Y1133&gt;=70,0)</f>
        <v>0</v>
      </c>
      <c r="T1137" cm="1">
        <f t="array" ref="T1137">_xlfn.IFS('Paraclinicos '!W1133="","",'Paraclinicos '!W1133&lt;6,4,'Paraclinicos '!W1133&lt;10,3,'Paraclinicos '!W1133&lt;13,2,'Paraclinicos '!W1133&lt;15,1,'Paraclinicos '!W1133=15,0)</f>
        <v>0</v>
      </c>
      <c r="U1137" s="54">
        <f t="shared" si="51"/>
        <v>3</v>
      </c>
      <c r="V1137" cm="1">
        <f t="array" ref="V1137">_xlfn.IFS('Paraclinicos '!S1133="","",OR('Paraclinicos '!S1133&lt;=8,'Paraclinicos '!S1133&gt;=25),3,'Paraclinicos '!S1133&lt;12,1,'Paraclinicos '!S1133&lt;21,0,'Paraclinicos '!S1133&lt;25,2)</f>
        <v>3</v>
      </c>
      <c r="W1137" t="str">
        <f>IFERROR(IF(INDEX('BD Demog para scores enalazar'!Y$2:'BD Demog para scores enalazar'!Y$3000,MATCH(Formulas!A1137,'BD Demog para scores enalazar'!A$2:'BD Demog para scores enalazar'!A$3000,0))=1,"SI","NO"),"")</f>
        <v>SI</v>
      </c>
      <c r="X1137" s="9" t="str">
        <f>IFERROR(IF(INDEX('BD Demog para scores enalazar'!AJ$2:'BD Demog para scores enalazar'!AJ$3000,MATCH(Formulas!A1137,'BD Demog para scores enalazar'!A$2:'BD Demog para scores enalazar'!A$3000,0))=1,"SI","NO"),"")</f>
        <v>NO</v>
      </c>
      <c r="Y1137" t="str" cm="1">
        <f t="array" ref="Y1137">IF(AND(W1137="NO",X1137="NO"),_xlfn.IFS('Paraclinicos '!K1133&lt;=91,3,'Paraclinicos '!K1133&lt;94,2,'Paraclinicos '!K1133&lt;96,1,'Paraclinicos '!K1133&gt;=96,0),"")</f>
        <v/>
      </c>
      <c r="Z1137" cm="1">
        <f t="array" ref="Z1137">IF(OR(W1137="SI",X1137="SI"),_xlfn.IFS(OR(AND('Paraclinicos '!K1134&lt;=83),AND('Paraclinicos '!K1134&gt;=97,AA1137=2)),3,OR(AND('Paraclinicos '!K1134&lt;=86),AND('Paraclinicos '!K1134&gt;=94,AA1137=2)),2,OR(AND('Paraclinicos '!K1134&lt;=88),AND('Paraclinicos '!K1134&gt;=92,AA1137=2)),1,OR(AND('Paraclinicos '!K1134&gt;=88,'Paraclinicos '!K1134&lt;=92),AND('Paraclinicos '!K1134&gt;=93,AA1137=0)),0),"")</f>
        <v>1</v>
      </c>
      <c r="AA1137" cm="1">
        <f t="array" ref="AA1137">_xlfn.IFS('Paraclinicos '!E1133="","",'Paraclinicos '!E1133="Oxigeno",2,'Paraclinicos '!E1133="Aire",0)</f>
        <v>2</v>
      </c>
    </row>
    <row r="1138" spans="1:27" x14ac:dyDescent="0.25">
      <c r="A1138">
        <f>'Paraclinicos '!A1134</f>
        <v>343</v>
      </c>
      <c r="B1138" s="3">
        <f>'Paraclinicos '!R1134</f>
        <v>44034</v>
      </c>
      <c r="C1138" cm="1">
        <f t="array" ref="C1138">_xlfn.IFS('Paraclinicos '!Q1134="","",'Paraclinicos '!Q1134&gt;60,3,'Paraclinicos '!Q1134&lt;=60,1)</f>
        <v>3</v>
      </c>
      <c r="D1138" t="str">
        <f>IFERROR(IF(INDEX('BD Demog para scores enalazar'!BC$2:BC$3000,MATCH(Formulas!A1138,'BD Demog para scores enalazar'!A$2:A$3000,0))=0,"SI","NO"),"")</f>
        <v>SI</v>
      </c>
      <c r="E1138" cm="1">
        <f t="array" ref="E1138">_xlfn.IFS(D1138="","",D1138="SI",4,D1138="NO",1)</f>
        <v>4</v>
      </c>
      <c r="F1138" cm="1">
        <f t="array" ref="F1138">_xlfn.IFS('Paraclinicos '!B1134="","",'Paraclinicos '!B1134&gt;1,1,'Paraclinicos '!B1134&lt;=1,3)</f>
        <v>1</v>
      </c>
      <c r="G1138" t="str" cm="1">
        <f t="array" ref="G1138">_xlfn.IFS('Paraclinicos '!D1134="","",AND('Paraclinicos '!D1134&gt;=250,'Paraclinicos '!D1134&lt;=500),2,'Paraclinicos '!D1134&gt;500,3,'Paraclinicos '!D1134&lt;250,1)</f>
        <v/>
      </c>
      <c r="H1138" s="50">
        <f t="shared" si="52"/>
        <v>8</v>
      </c>
      <c r="I1138" cm="1">
        <f t="array" ref="I1138">_xlfn.IFS('Paraclinicos '!Q1134="","",'Paraclinicos '!Q1134&gt;=65,1,'Paraclinicos '!Q1134&lt;65,0)</f>
        <v>1</v>
      </c>
      <c r="J1138" cm="1">
        <f t="array" ref="J1138">_xlfn.IFS('Paraclinicos '!I1134="","",'Paraclinicos '!I1134&gt;7,1,'Paraclinicos '!I1134&lt;=7,0)</f>
        <v>1</v>
      </c>
      <c r="K1138" cm="1">
        <f t="array" ref="K1138">_xlfn.IFS('Paraclinicos '!W1134="","",'Paraclinicos '!W1134&lt;=8,1,'Paraclinicos '!W1134&gt;8,0)</f>
        <v>1</v>
      </c>
      <c r="L1138" cm="1">
        <f t="array" ref="L1138">_xlfn.IFS('Paraclinicos '!S1134="","",'Paraclinicos '!S1134&gt;=30,1,'Paraclinicos '!S1134&lt;30,0)</f>
        <v>0</v>
      </c>
      <c r="M1138" cm="1">
        <f t="array" ref="M1138">_xlfn.IFS(OR('Paraclinicos '!T1134="",'Paraclinicos '!U1134=""),"",OR('Paraclinicos '!T1134&lt;=90,'Paraclinicos '!U1134&lt;=60),1,OR('Paraclinicos '!T1134&gt;90,'Paraclinicos '!U1134&gt;60),0)</f>
        <v>0</v>
      </c>
      <c r="N1138" s="45">
        <f t="shared" si="53"/>
        <v>3</v>
      </c>
      <c r="O1138" cm="1">
        <f t="array" ref="O1138">_xlfn.IFS(OR('Paraclinicos '!M1134="",'Paraclinicos '!N1134="",'Paraclinicos '!N1134=0),"",'Paraclinicos '!M1134/'Paraclinicos '!N1134&lt;100,4,'Paraclinicos '!M1134/'Paraclinicos '!N1134&lt;200,3,'Paraclinicos '!M1134/'Paraclinicos '!N1134&lt;300,2,'Paraclinicos '!M1134/'Paraclinicos '!N1134&lt;400,1,'Paraclinicos '!M1134/'Paraclinicos '!N1134&gt;=400,0)</f>
        <v>2</v>
      </c>
      <c r="P1138" cm="1">
        <f t="array" ref="P1138">_xlfn.IFS('Paraclinicos '!C1134="","",'Paraclinicos '!C1134&lt;20,4,'Paraclinicos '!C1134&lt;50,3,'Paraclinicos '!C1134&lt;100,2,'Paraclinicos '!C1134&lt;150,1,'Paraclinicos '!C1134&gt;150,0)</f>
        <v>0</v>
      </c>
      <c r="Q1138" cm="1">
        <f t="array" ref="Q1138">_xlfn.IFS('Paraclinicos '!O1134="","",'Paraclinicos '!O1134&lt;1.2,0,'Paraclinicos '!O1134&lt;2,1,'Paraclinicos '!O1134&lt;3.5,2,'Paraclinicos '!O1134&lt;5,3,'Paraclinicos '!O1134&gt;5,4)</f>
        <v>0</v>
      </c>
      <c r="R1138" cm="1">
        <f t="array" ref="R1138">_xlfn.IFS('Paraclinicos '!J1134="","",'Paraclinicos '!J1134&lt;1.2,0,'Paraclinicos '!J1134&lt;2,1,'Paraclinicos '!J1134&lt;6,2,'Paraclinicos '!J1134&lt;12,3,'Paraclinicos '!J1134&gt;=12,4)</f>
        <v>0</v>
      </c>
      <c r="S1138" cm="1">
        <f t="array" ref="S1138">_xlfn.IFS('Paraclinicos '!Y1134="","",'Paraclinicos '!Y1134&lt;70,1,'Paraclinicos '!Y1134&gt;=70,0)</f>
        <v>0</v>
      </c>
      <c r="T1138" cm="1">
        <f t="array" ref="T1138">_xlfn.IFS('Paraclinicos '!W1134="","",'Paraclinicos '!W1134&lt;6,4,'Paraclinicos '!W1134&lt;10,3,'Paraclinicos '!W1134&lt;13,2,'Paraclinicos '!W1134&lt;15,1,'Paraclinicos '!W1134=15,0)</f>
        <v>3</v>
      </c>
      <c r="U1138" s="54">
        <f t="shared" si="51"/>
        <v>5</v>
      </c>
      <c r="V1138" cm="1">
        <f t="array" ref="V1138">_xlfn.IFS('Paraclinicos '!S1134="","",OR('Paraclinicos '!S1134&lt;=8,'Paraclinicos '!S1134&gt;=25),3,'Paraclinicos '!S1134&lt;12,1,'Paraclinicos '!S1134&lt;21,0,'Paraclinicos '!S1134&lt;25,2)</f>
        <v>0</v>
      </c>
      <c r="W1138" t="str">
        <f>IFERROR(IF(INDEX('BD Demog para scores enalazar'!Y$2:'BD Demog para scores enalazar'!Y$3000,MATCH(Formulas!A1138,'BD Demog para scores enalazar'!A$2:'BD Demog para scores enalazar'!A$3000,0))=1,"SI","NO"),"")</f>
        <v>SI</v>
      </c>
      <c r="X1138" s="9" t="str">
        <f>IFERROR(IF(INDEX('BD Demog para scores enalazar'!AJ$2:'BD Demog para scores enalazar'!AJ$3000,MATCH(Formulas!A1138,'BD Demog para scores enalazar'!A$2:'BD Demog para scores enalazar'!A$3000,0))=1,"SI","NO"),"")</f>
        <v>NO</v>
      </c>
      <c r="Y1138" t="str" cm="1">
        <f t="array" ref="Y1138">IF(AND(W1138="NO",X1138="NO"),_xlfn.IFS('Paraclinicos '!K1134&lt;=91,3,'Paraclinicos '!K1134&lt;94,2,'Paraclinicos '!K1134&lt;96,1,'Paraclinicos '!K1134&gt;=96,0),"")</f>
        <v/>
      </c>
      <c r="Z1138" cm="1">
        <f t="array" ref="Z1138">IF(OR(W1138="SI",X1138="SI"),_xlfn.IFS(OR(AND('Paraclinicos '!K1135&lt;=83),AND('Paraclinicos '!K1135&gt;=97,AA1138=2)),3,OR(AND('Paraclinicos '!K1135&lt;=86),AND('Paraclinicos '!K1135&gt;=94,AA1138=2)),2,OR(AND('Paraclinicos '!K1135&lt;=88),AND('Paraclinicos '!K1135&gt;=92,AA1138=2)),1,OR(AND('Paraclinicos '!K1135&gt;=88,'Paraclinicos '!K1135&lt;=92),AND('Paraclinicos '!K1135&gt;=93,AA1138=0)),0),"")</f>
        <v>3</v>
      </c>
      <c r="AA1138" cm="1">
        <f t="array" ref="AA1138">_xlfn.IFS('Paraclinicos '!E1134="","",'Paraclinicos '!E1134="Oxigeno",2,'Paraclinicos '!E1134="Aire",0)</f>
        <v>2</v>
      </c>
    </row>
    <row r="1139" spans="1:27" x14ac:dyDescent="0.25">
      <c r="A1139">
        <f>'Paraclinicos '!A1135</f>
        <v>343</v>
      </c>
      <c r="B1139" s="3">
        <f>'Paraclinicos '!R1135</f>
        <v>44035</v>
      </c>
      <c r="C1139" cm="1">
        <f t="array" ref="C1139">_xlfn.IFS('Paraclinicos '!Q1135="","",'Paraclinicos '!Q1135&gt;60,3,'Paraclinicos '!Q1135&lt;=60,1)</f>
        <v>3</v>
      </c>
      <c r="D1139" t="str">
        <f>IFERROR(IF(INDEX('BD Demog para scores enalazar'!BC$2:BC$3000,MATCH(Formulas!A1139,'BD Demog para scores enalazar'!A$2:A$3000,0))=0,"SI","NO"),"")</f>
        <v>SI</v>
      </c>
      <c r="E1139" cm="1">
        <f t="array" ref="E1139">_xlfn.IFS(D1139="","",D1139="SI",4,D1139="NO",1)</f>
        <v>4</v>
      </c>
      <c r="F1139" cm="1">
        <f t="array" ref="F1139">_xlfn.IFS('Paraclinicos '!B1135="","",'Paraclinicos '!B1135&gt;1,1,'Paraclinicos '!B1135&lt;=1,3)</f>
        <v>3</v>
      </c>
      <c r="G1139" t="str" cm="1">
        <f t="array" ref="G1139">_xlfn.IFS('Paraclinicos '!D1135="","",AND('Paraclinicos '!D1135&gt;=250,'Paraclinicos '!D1135&lt;=500),2,'Paraclinicos '!D1135&gt;500,3,'Paraclinicos '!D1135&lt;250,1)</f>
        <v/>
      </c>
      <c r="H1139" s="50">
        <f t="shared" si="52"/>
        <v>10</v>
      </c>
      <c r="I1139" cm="1">
        <f t="array" ref="I1139">_xlfn.IFS('Paraclinicos '!Q1135="","",'Paraclinicos '!Q1135&gt;=65,1,'Paraclinicos '!Q1135&lt;65,0)</f>
        <v>1</v>
      </c>
      <c r="J1139" cm="1">
        <f t="array" ref="J1139">_xlfn.IFS('Paraclinicos '!I1135="","",'Paraclinicos '!I1135&gt;7,1,'Paraclinicos '!I1135&lt;=7,0)</f>
        <v>1</v>
      </c>
      <c r="K1139" cm="1">
        <f t="array" ref="K1139">_xlfn.IFS('Paraclinicos '!W1135="","",'Paraclinicos '!W1135&lt;=8,1,'Paraclinicos '!W1135&gt;8,0)</f>
        <v>1</v>
      </c>
      <c r="L1139" cm="1">
        <f t="array" ref="L1139">_xlfn.IFS('Paraclinicos '!S1135="","",'Paraclinicos '!S1135&gt;=30,1,'Paraclinicos '!S1135&lt;30,0)</f>
        <v>0</v>
      </c>
      <c r="M1139" cm="1">
        <f t="array" ref="M1139">_xlfn.IFS(OR('Paraclinicos '!T1135="",'Paraclinicos '!U1135=""),"",OR('Paraclinicos '!T1135&lt;=90,'Paraclinicos '!U1135&lt;=60),1,OR('Paraclinicos '!T1135&gt;90,'Paraclinicos '!U1135&gt;60),0)</f>
        <v>0</v>
      </c>
      <c r="N1139" s="45">
        <f t="shared" si="53"/>
        <v>4</v>
      </c>
      <c r="O1139" cm="1">
        <f t="array" ref="O1139">_xlfn.IFS(OR('Paraclinicos '!M1135="",'Paraclinicos '!N1135="",'Paraclinicos '!N1135=0),"",'Paraclinicos '!M1135/'Paraclinicos '!N1135&lt;100,4,'Paraclinicos '!M1135/'Paraclinicos '!N1135&lt;200,3,'Paraclinicos '!M1135/'Paraclinicos '!N1135&lt;300,2,'Paraclinicos '!M1135/'Paraclinicos '!N1135&lt;400,1,'Paraclinicos '!M1135/'Paraclinicos '!N1135&gt;=400,0)</f>
        <v>2</v>
      </c>
      <c r="P1139" cm="1">
        <f t="array" ref="P1139">_xlfn.IFS('Paraclinicos '!C1135="","",'Paraclinicos '!C1135&lt;20,4,'Paraclinicos '!C1135&lt;50,3,'Paraclinicos '!C1135&lt;100,2,'Paraclinicos '!C1135&lt;150,1,'Paraclinicos '!C1135&gt;150,0)</f>
        <v>0</v>
      </c>
      <c r="Q1139" cm="1">
        <f t="array" ref="Q1139">_xlfn.IFS('Paraclinicos '!O1135="","",'Paraclinicos '!O1135&lt;1.2,0,'Paraclinicos '!O1135&lt;2,1,'Paraclinicos '!O1135&lt;3.5,2,'Paraclinicos '!O1135&lt;5,3,'Paraclinicos '!O1135&gt;5,4)</f>
        <v>0</v>
      </c>
      <c r="R1139" cm="1">
        <f t="array" ref="R1139">_xlfn.IFS('Paraclinicos '!J1135="","",'Paraclinicos '!J1135&lt;1.2,0,'Paraclinicos '!J1135&lt;2,1,'Paraclinicos '!J1135&lt;6,2,'Paraclinicos '!J1135&lt;12,3,'Paraclinicos '!J1135&gt;=12,4)</f>
        <v>0</v>
      </c>
      <c r="S1139" cm="1">
        <f t="array" ref="S1139">_xlfn.IFS('Paraclinicos '!Y1135="","",'Paraclinicos '!Y1135&lt;70,1,'Paraclinicos '!Y1135&gt;=70,0)</f>
        <v>0</v>
      </c>
      <c r="T1139" cm="1">
        <f t="array" ref="T1139">_xlfn.IFS('Paraclinicos '!W1135="","",'Paraclinicos '!W1135&lt;6,4,'Paraclinicos '!W1135&lt;10,3,'Paraclinicos '!W1135&lt;13,2,'Paraclinicos '!W1135&lt;15,1,'Paraclinicos '!W1135=15,0)</f>
        <v>3</v>
      </c>
      <c r="U1139" s="54">
        <f t="shared" si="51"/>
        <v>5</v>
      </c>
      <c r="V1139" cm="1">
        <f t="array" ref="V1139">_xlfn.IFS('Paraclinicos '!S1135="","",OR('Paraclinicos '!S1135&lt;=8,'Paraclinicos '!S1135&gt;=25),3,'Paraclinicos '!S1135&lt;12,1,'Paraclinicos '!S1135&lt;21,0,'Paraclinicos '!S1135&lt;25,2)</f>
        <v>0</v>
      </c>
      <c r="W1139" t="str">
        <f>IFERROR(IF(INDEX('BD Demog para scores enalazar'!Y$2:'BD Demog para scores enalazar'!Y$3000,MATCH(Formulas!A1139,'BD Demog para scores enalazar'!A$2:'BD Demog para scores enalazar'!A$3000,0))=1,"SI","NO"),"")</f>
        <v>SI</v>
      </c>
      <c r="X1139" s="9" t="str">
        <f>IFERROR(IF(INDEX('BD Demog para scores enalazar'!AJ$2:'BD Demog para scores enalazar'!AJ$3000,MATCH(Formulas!A1139,'BD Demog para scores enalazar'!A$2:'BD Demog para scores enalazar'!A$3000,0))=1,"SI","NO"),"")</f>
        <v>NO</v>
      </c>
      <c r="Y1139" t="str" cm="1">
        <f t="array" ref="Y1139">IF(AND(W1139="NO",X1139="NO"),_xlfn.IFS('Paraclinicos '!K1135&lt;=91,3,'Paraclinicos '!K1135&lt;94,2,'Paraclinicos '!K1135&lt;96,1,'Paraclinicos '!K1135&gt;=96,0),"")</f>
        <v/>
      </c>
      <c r="Z1139" cm="1">
        <f t="array" ref="Z1139">IF(OR(W1139="SI",X1139="SI"),_xlfn.IFS(OR(AND('Paraclinicos '!K1136&lt;=83),AND('Paraclinicos '!K1136&gt;=97,AA1139=2)),3,OR(AND('Paraclinicos '!K1136&lt;=86),AND('Paraclinicos '!K1136&gt;=94,AA1139=2)),2,OR(AND('Paraclinicos '!K1136&lt;=88),AND('Paraclinicos '!K1136&gt;=92,AA1139=2)),1,OR(AND('Paraclinicos '!K1136&gt;=88,'Paraclinicos '!K1136&lt;=92),AND('Paraclinicos '!K1136&gt;=93,AA1139=0)),0),"")</f>
        <v>3</v>
      </c>
      <c r="AA1139" cm="1">
        <f t="array" ref="AA1139">_xlfn.IFS('Paraclinicos '!E1135="","",'Paraclinicos '!E1135="Oxigeno",2,'Paraclinicos '!E1135="Aire",0)</f>
        <v>2</v>
      </c>
    </row>
    <row r="1140" spans="1:27" x14ac:dyDescent="0.25">
      <c r="A1140">
        <f>'Paraclinicos '!A1136</f>
        <v>343</v>
      </c>
      <c r="B1140" s="3">
        <f>'Paraclinicos '!R1136</f>
        <v>44036</v>
      </c>
      <c r="C1140" cm="1">
        <f t="array" ref="C1140">_xlfn.IFS('Paraclinicos '!Q1136="","",'Paraclinicos '!Q1136&gt;60,3,'Paraclinicos '!Q1136&lt;=60,1)</f>
        <v>3</v>
      </c>
      <c r="D1140" t="str">
        <f>IFERROR(IF(INDEX('BD Demog para scores enalazar'!BC$2:BC$3000,MATCH(Formulas!A1140,'BD Demog para scores enalazar'!A$2:A$3000,0))=0,"SI","NO"),"")</f>
        <v>SI</v>
      </c>
      <c r="E1140" cm="1">
        <f t="array" ref="E1140">_xlfn.IFS(D1140="","",D1140="SI",4,D1140="NO",1)</f>
        <v>4</v>
      </c>
      <c r="F1140" cm="1">
        <f t="array" ref="F1140">_xlfn.IFS('Paraclinicos '!B1136="","",'Paraclinicos '!B1136&gt;1,1,'Paraclinicos '!B1136&lt;=1,3)</f>
        <v>1</v>
      </c>
      <c r="G1140" t="str" cm="1">
        <f t="array" ref="G1140">_xlfn.IFS('Paraclinicos '!D1136="","",AND('Paraclinicos '!D1136&gt;=250,'Paraclinicos '!D1136&lt;=500),2,'Paraclinicos '!D1136&gt;500,3,'Paraclinicos '!D1136&lt;250,1)</f>
        <v/>
      </c>
      <c r="H1140" s="50">
        <f t="shared" si="52"/>
        <v>8</v>
      </c>
      <c r="I1140" cm="1">
        <f t="array" ref="I1140">_xlfn.IFS('Paraclinicos '!Q1136="","",'Paraclinicos '!Q1136&gt;=65,1,'Paraclinicos '!Q1136&lt;65,0)</f>
        <v>1</v>
      </c>
      <c r="J1140" cm="1">
        <f t="array" ref="J1140">_xlfn.IFS('Paraclinicos '!I1136="","",'Paraclinicos '!I1136&gt;7,1,'Paraclinicos '!I1136&lt;=7,0)</f>
        <v>1</v>
      </c>
      <c r="K1140" cm="1">
        <f t="array" ref="K1140">_xlfn.IFS('Paraclinicos '!W1136="","",'Paraclinicos '!W1136&lt;=8,1,'Paraclinicos '!W1136&gt;8,0)</f>
        <v>1</v>
      </c>
      <c r="L1140" cm="1">
        <f t="array" ref="L1140">_xlfn.IFS('Paraclinicos '!S1136="","",'Paraclinicos '!S1136&gt;=30,1,'Paraclinicos '!S1136&lt;30,0)</f>
        <v>0</v>
      </c>
      <c r="M1140" cm="1">
        <f t="array" ref="M1140">_xlfn.IFS(OR('Paraclinicos '!T1136="",'Paraclinicos '!U1136=""),"",OR('Paraclinicos '!T1136&lt;=90,'Paraclinicos '!U1136&lt;=60),1,OR('Paraclinicos '!T1136&gt;90,'Paraclinicos '!U1136&gt;60),0)</f>
        <v>0</v>
      </c>
      <c r="N1140" s="45">
        <f t="shared" si="53"/>
        <v>4</v>
      </c>
      <c r="O1140" cm="1">
        <f t="array" ref="O1140">_xlfn.IFS(OR('Paraclinicos '!M1136="",'Paraclinicos '!N1136="",'Paraclinicos '!N1136=0),"",'Paraclinicos '!M1136/'Paraclinicos '!N1136&lt;100,4,'Paraclinicos '!M1136/'Paraclinicos '!N1136&lt;200,3,'Paraclinicos '!M1136/'Paraclinicos '!N1136&lt;300,2,'Paraclinicos '!M1136/'Paraclinicos '!N1136&lt;400,1,'Paraclinicos '!M1136/'Paraclinicos '!N1136&gt;=400,0)</f>
        <v>3</v>
      </c>
      <c r="P1140" cm="1">
        <f t="array" ref="P1140">_xlfn.IFS('Paraclinicos '!C1136="","",'Paraclinicos '!C1136&lt;20,4,'Paraclinicos '!C1136&lt;50,3,'Paraclinicos '!C1136&lt;100,2,'Paraclinicos '!C1136&lt;150,1,'Paraclinicos '!C1136&gt;150,0)</f>
        <v>0</v>
      </c>
      <c r="Q1140" t="str" cm="1">
        <f t="array" ref="Q1140">_xlfn.IFS('Paraclinicos '!O1136="","",'Paraclinicos '!O1136&lt;1.2,0,'Paraclinicos '!O1136&lt;2,1,'Paraclinicos '!O1136&lt;3.5,2,'Paraclinicos '!O1136&lt;5,3,'Paraclinicos '!O1136&gt;5,4)</f>
        <v/>
      </c>
      <c r="R1140" cm="1">
        <f t="array" ref="R1140">_xlfn.IFS('Paraclinicos '!J1136="","",'Paraclinicos '!J1136&lt;1.2,0,'Paraclinicos '!J1136&lt;2,1,'Paraclinicos '!J1136&lt;6,2,'Paraclinicos '!J1136&lt;12,3,'Paraclinicos '!J1136&gt;=12,4)</f>
        <v>0</v>
      </c>
      <c r="S1140" cm="1">
        <f t="array" ref="S1140">_xlfn.IFS('Paraclinicos '!Y1136="","",'Paraclinicos '!Y1136&lt;70,1,'Paraclinicos '!Y1136&gt;=70,0)</f>
        <v>0</v>
      </c>
      <c r="T1140" cm="1">
        <f t="array" ref="T1140">_xlfn.IFS('Paraclinicos '!W1136="","",'Paraclinicos '!W1136&lt;6,4,'Paraclinicos '!W1136&lt;10,3,'Paraclinicos '!W1136&lt;13,2,'Paraclinicos '!W1136&lt;15,1,'Paraclinicos '!W1136=15,0)</f>
        <v>3</v>
      </c>
      <c r="U1140" s="54">
        <f t="shared" si="51"/>
        <v>6</v>
      </c>
      <c r="V1140" cm="1">
        <f t="array" ref="V1140">_xlfn.IFS('Paraclinicos '!S1136="","",OR('Paraclinicos '!S1136&lt;=8,'Paraclinicos '!S1136&gt;=25),3,'Paraclinicos '!S1136&lt;12,1,'Paraclinicos '!S1136&lt;21,0,'Paraclinicos '!S1136&lt;25,2)</f>
        <v>0</v>
      </c>
      <c r="W1140" t="str">
        <f>IFERROR(IF(INDEX('BD Demog para scores enalazar'!Y$2:'BD Demog para scores enalazar'!Y$3000,MATCH(Formulas!A1140,'BD Demog para scores enalazar'!A$2:'BD Demog para scores enalazar'!A$3000,0))=1,"SI","NO"),"")</f>
        <v>SI</v>
      </c>
      <c r="X1140" s="9" t="str">
        <f>IFERROR(IF(INDEX('BD Demog para scores enalazar'!AJ$2:'BD Demog para scores enalazar'!AJ$3000,MATCH(Formulas!A1140,'BD Demog para scores enalazar'!A$2:'BD Demog para scores enalazar'!A$3000,0))=1,"SI","NO"),"")</f>
        <v>NO</v>
      </c>
      <c r="Y1140" t="str" cm="1">
        <f t="array" ref="Y1140">IF(AND(W1140="NO",X1140="NO"),_xlfn.IFS('Paraclinicos '!K1136&lt;=91,3,'Paraclinicos '!K1136&lt;94,2,'Paraclinicos '!K1136&lt;96,1,'Paraclinicos '!K1136&gt;=96,0),"")</f>
        <v/>
      </c>
      <c r="Z1140" cm="1">
        <f t="array" ref="Z1140">IF(OR(W1140="SI",X1140="SI"),_xlfn.IFS(OR(AND('Paraclinicos '!K1137&lt;=83),AND('Paraclinicos '!K1137&gt;=97,AA1140=2)),3,OR(AND('Paraclinicos '!K1137&lt;=86),AND('Paraclinicos '!K1137&gt;=94,AA1140=2)),2,OR(AND('Paraclinicos '!K1137&lt;=88),AND('Paraclinicos '!K1137&gt;=92,AA1140=2)),1,OR(AND('Paraclinicos '!K1137&gt;=88,'Paraclinicos '!K1137&lt;=92),AND('Paraclinicos '!K1137&gt;=93,AA1140=0)),0),"")</f>
        <v>1</v>
      </c>
      <c r="AA1140" cm="1">
        <f t="array" ref="AA1140">_xlfn.IFS('Paraclinicos '!E1136="","",'Paraclinicos '!E1136="Oxigeno",2,'Paraclinicos '!E1136="Aire",0)</f>
        <v>2</v>
      </c>
    </row>
    <row r="1141" spans="1:27" x14ac:dyDescent="0.25">
      <c r="A1141">
        <f>'Paraclinicos '!A1137</f>
        <v>343</v>
      </c>
      <c r="B1141" s="3">
        <f>'Paraclinicos '!R1137</f>
        <v>44038</v>
      </c>
      <c r="C1141" cm="1">
        <f t="array" ref="C1141">_xlfn.IFS('Paraclinicos '!Q1137="","",'Paraclinicos '!Q1137&gt;60,3,'Paraclinicos '!Q1137&lt;=60,1)</f>
        <v>3</v>
      </c>
      <c r="D1141" t="str">
        <f>IFERROR(IF(INDEX('BD Demog para scores enalazar'!BC$2:BC$3000,MATCH(Formulas!A1141,'BD Demog para scores enalazar'!A$2:A$3000,0))=0,"SI","NO"),"")</f>
        <v>SI</v>
      </c>
      <c r="E1141" cm="1">
        <f t="array" ref="E1141">_xlfn.IFS(D1141="","",D1141="SI",4,D1141="NO",1)</f>
        <v>4</v>
      </c>
      <c r="F1141" cm="1">
        <f t="array" ref="F1141">_xlfn.IFS('Paraclinicos '!B1137="","",'Paraclinicos '!B1137&gt;1,1,'Paraclinicos '!B1137&lt;=1,3)</f>
        <v>1</v>
      </c>
      <c r="G1141" t="str" cm="1">
        <f t="array" ref="G1141">_xlfn.IFS('Paraclinicos '!D1137="","",AND('Paraclinicos '!D1137&gt;=250,'Paraclinicos '!D1137&lt;=500),2,'Paraclinicos '!D1137&gt;500,3,'Paraclinicos '!D1137&lt;250,1)</f>
        <v/>
      </c>
      <c r="H1141" s="50">
        <f t="shared" si="52"/>
        <v>8</v>
      </c>
      <c r="I1141" cm="1">
        <f t="array" ref="I1141">_xlfn.IFS('Paraclinicos '!Q1137="","",'Paraclinicos '!Q1137&gt;=65,1,'Paraclinicos '!Q1137&lt;65,0)</f>
        <v>1</v>
      </c>
      <c r="J1141" cm="1">
        <f t="array" ref="J1141">_xlfn.IFS('Paraclinicos '!I1137="","",'Paraclinicos '!I1137&gt;7,1,'Paraclinicos '!I1137&lt;=7,0)</f>
        <v>1</v>
      </c>
      <c r="K1141" cm="1">
        <f t="array" ref="K1141">_xlfn.IFS('Paraclinicos '!W1137="","",'Paraclinicos '!W1137&lt;=8,1,'Paraclinicos '!W1137&gt;8,0)</f>
        <v>1</v>
      </c>
      <c r="L1141" cm="1">
        <f t="array" ref="L1141">_xlfn.IFS('Paraclinicos '!S1137="","",'Paraclinicos '!S1137&gt;=30,1,'Paraclinicos '!S1137&lt;30,0)</f>
        <v>0</v>
      </c>
      <c r="M1141" cm="1">
        <f t="array" ref="M1141">_xlfn.IFS(OR('Paraclinicos '!T1137="",'Paraclinicos '!U1137=""),"",OR('Paraclinicos '!T1137&lt;=90,'Paraclinicos '!U1137&lt;=60),1,OR('Paraclinicos '!T1137&gt;90,'Paraclinicos '!U1137&gt;60),0)</f>
        <v>0</v>
      </c>
      <c r="N1141" s="45">
        <f t="shared" si="53"/>
        <v>4</v>
      </c>
      <c r="O1141" cm="1">
        <f t="array" ref="O1141">_xlfn.IFS(OR('Paraclinicos '!M1137="",'Paraclinicos '!N1137="",'Paraclinicos '!N1137=0),"",'Paraclinicos '!M1137/'Paraclinicos '!N1137&lt;100,4,'Paraclinicos '!M1137/'Paraclinicos '!N1137&lt;200,3,'Paraclinicos '!M1137/'Paraclinicos '!N1137&lt;300,2,'Paraclinicos '!M1137/'Paraclinicos '!N1137&lt;400,1,'Paraclinicos '!M1137/'Paraclinicos '!N1137&gt;=400,0)</f>
        <v>1</v>
      </c>
      <c r="P1141" cm="1">
        <f t="array" ref="P1141">_xlfn.IFS('Paraclinicos '!C1137="","",'Paraclinicos '!C1137&lt;20,4,'Paraclinicos '!C1137&lt;50,3,'Paraclinicos '!C1137&lt;100,2,'Paraclinicos '!C1137&lt;150,1,'Paraclinicos '!C1137&gt;150,0)</f>
        <v>0</v>
      </c>
      <c r="Q1141" cm="1">
        <f t="array" ref="Q1141">_xlfn.IFS('Paraclinicos '!O1137="","",'Paraclinicos '!O1137&lt;1.2,0,'Paraclinicos '!O1137&lt;2,1,'Paraclinicos '!O1137&lt;3.5,2,'Paraclinicos '!O1137&lt;5,3,'Paraclinicos '!O1137&gt;5,4)</f>
        <v>0</v>
      </c>
      <c r="R1141" cm="1">
        <f t="array" ref="R1141">_xlfn.IFS('Paraclinicos '!J1137="","",'Paraclinicos '!J1137&lt;1.2,0,'Paraclinicos '!J1137&lt;2,1,'Paraclinicos '!J1137&lt;6,2,'Paraclinicos '!J1137&lt;12,3,'Paraclinicos '!J1137&gt;=12,4)</f>
        <v>0</v>
      </c>
      <c r="S1141" cm="1">
        <f t="array" ref="S1141">_xlfn.IFS('Paraclinicos '!Y1137="","",'Paraclinicos '!Y1137&lt;70,1,'Paraclinicos '!Y1137&gt;=70,0)</f>
        <v>0</v>
      </c>
      <c r="T1141" cm="1">
        <f t="array" ref="T1141">_xlfn.IFS('Paraclinicos '!W1137="","",'Paraclinicos '!W1137&lt;6,4,'Paraclinicos '!W1137&lt;10,3,'Paraclinicos '!W1137&lt;13,2,'Paraclinicos '!W1137&lt;15,1,'Paraclinicos '!W1137=15,0)</f>
        <v>4</v>
      </c>
      <c r="U1141" s="54">
        <f t="shared" si="51"/>
        <v>5</v>
      </c>
      <c r="V1141" cm="1">
        <f t="array" ref="V1141">_xlfn.IFS('Paraclinicos '!S1137="","",OR('Paraclinicos '!S1137&lt;=8,'Paraclinicos '!S1137&gt;=25),3,'Paraclinicos '!S1137&lt;12,1,'Paraclinicos '!S1137&lt;21,0,'Paraclinicos '!S1137&lt;25,2)</f>
        <v>1</v>
      </c>
      <c r="W1141" t="str">
        <f>IFERROR(IF(INDEX('BD Demog para scores enalazar'!Y$2:'BD Demog para scores enalazar'!Y$3000,MATCH(Formulas!A1141,'BD Demog para scores enalazar'!A$2:'BD Demog para scores enalazar'!A$3000,0))=1,"SI","NO"),"")</f>
        <v>SI</v>
      </c>
      <c r="X1141" s="9" t="str">
        <f>IFERROR(IF(INDEX('BD Demog para scores enalazar'!AJ$2:'BD Demog para scores enalazar'!AJ$3000,MATCH(Formulas!A1141,'BD Demog para scores enalazar'!A$2:'BD Demog para scores enalazar'!A$3000,0))=1,"SI","NO"),"")</f>
        <v>NO</v>
      </c>
      <c r="Y1141" t="str" cm="1">
        <f t="array" ref="Y1141">IF(AND(W1141="NO",X1141="NO"),_xlfn.IFS('Paraclinicos '!K1137&lt;=91,3,'Paraclinicos '!K1137&lt;94,2,'Paraclinicos '!K1137&lt;96,1,'Paraclinicos '!K1137&gt;=96,0),"")</f>
        <v/>
      </c>
      <c r="Z1141" cm="1">
        <f t="array" ref="Z1141">IF(OR(W1141="SI",X1141="SI"),_xlfn.IFS(OR(AND('Paraclinicos '!K1138&lt;=83),AND('Paraclinicos '!K1138&gt;=97,AA1141=2)),3,OR(AND('Paraclinicos '!K1138&lt;=86),AND('Paraclinicos '!K1138&gt;=94,AA1141=2)),2,OR(AND('Paraclinicos '!K1138&lt;=88),AND('Paraclinicos '!K1138&gt;=92,AA1141=2)),1,OR(AND('Paraclinicos '!K1138&gt;=88,'Paraclinicos '!K1138&lt;=92),AND('Paraclinicos '!K1138&gt;=93,AA1141=0)),0),"")</f>
        <v>0</v>
      </c>
      <c r="AA1141" cm="1">
        <f t="array" ref="AA1141">_xlfn.IFS('Paraclinicos '!E1137="","",'Paraclinicos '!E1137="Oxigeno",2,'Paraclinicos '!E1137="Aire",0)</f>
        <v>2</v>
      </c>
    </row>
    <row r="1142" spans="1:27" x14ac:dyDescent="0.25">
      <c r="A1142">
        <f>'Paraclinicos '!A1138</f>
        <v>343</v>
      </c>
      <c r="B1142" s="3">
        <f>'Paraclinicos '!R1138</f>
        <v>44040</v>
      </c>
      <c r="C1142" cm="1">
        <f t="array" ref="C1142">_xlfn.IFS('Paraclinicos '!Q1138="","",'Paraclinicos '!Q1138&gt;60,3,'Paraclinicos '!Q1138&lt;=60,1)</f>
        <v>3</v>
      </c>
      <c r="D1142" t="str">
        <f>IFERROR(IF(INDEX('BD Demog para scores enalazar'!BC$2:BC$3000,MATCH(Formulas!A1142,'BD Demog para scores enalazar'!A$2:A$3000,0))=0,"SI","NO"),"")</f>
        <v>SI</v>
      </c>
      <c r="E1142" cm="1">
        <f t="array" ref="E1142">_xlfn.IFS(D1142="","",D1142="SI",4,D1142="NO",1)</f>
        <v>4</v>
      </c>
      <c r="F1142" cm="1">
        <f t="array" ref="F1142">_xlfn.IFS('Paraclinicos '!B1138="","",'Paraclinicos '!B1138&gt;1,1,'Paraclinicos '!B1138&lt;=1,3)</f>
        <v>1</v>
      </c>
      <c r="G1142" t="str" cm="1">
        <f t="array" ref="G1142">_xlfn.IFS('Paraclinicos '!D1138="","",AND('Paraclinicos '!D1138&gt;=250,'Paraclinicos '!D1138&lt;=500),2,'Paraclinicos '!D1138&gt;500,3,'Paraclinicos '!D1138&lt;250,1)</f>
        <v/>
      </c>
      <c r="H1142" s="50">
        <f t="shared" si="52"/>
        <v>8</v>
      </c>
      <c r="I1142" cm="1">
        <f t="array" ref="I1142">_xlfn.IFS('Paraclinicos '!Q1138="","",'Paraclinicos '!Q1138&gt;=65,1,'Paraclinicos '!Q1138&lt;65,0)</f>
        <v>1</v>
      </c>
      <c r="J1142" cm="1">
        <f t="array" ref="J1142">_xlfn.IFS('Paraclinicos '!I1138="","",'Paraclinicos '!I1138&gt;7,1,'Paraclinicos '!I1138&lt;=7,0)</f>
        <v>1</v>
      </c>
      <c r="K1142" cm="1">
        <f t="array" ref="K1142">_xlfn.IFS('Paraclinicos '!W1138="","",'Paraclinicos '!W1138&lt;=8,1,'Paraclinicos '!W1138&gt;8,0)</f>
        <v>1</v>
      </c>
      <c r="L1142" cm="1">
        <f t="array" ref="L1142">_xlfn.IFS('Paraclinicos '!S1138="","",'Paraclinicos '!S1138&gt;=30,1,'Paraclinicos '!S1138&lt;30,0)</f>
        <v>0</v>
      </c>
      <c r="M1142" cm="1">
        <f t="array" ref="M1142">_xlfn.IFS(OR('Paraclinicos '!T1138="",'Paraclinicos '!U1138=""),"",OR('Paraclinicos '!T1138&lt;=90,'Paraclinicos '!U1138&lt;=60),1,OR('Paraclinicos '!T1138&gt;90,'Paraclinicos '!U1138&gt;60),0)</f>
        <v>0</v>
      </c>
      <c r="N1142" s="45">
        <f t="shared" si="53"/>
        <v>4</v>
      </c>
      <c r="O1142" cm="1">
        <f t="array" ref="O1142">_xlfn.IFS(OR('Paraclinicos '!M1138="",'Paraclinicos '!N1138="",'Paraclinicos '!N1138=0),"",'Paraclinicos '!M1138/'Paraclinicos '!N1138&lt;100,4,'Paraclinicos '!M1138/'Paraclinicos '!N1138&lt;200,3,'Paraclinicos '!M1138/'Paraclinicos '!N1138&lt;300,2,'Paraclinicos '!M1138/'Paraclinicos '!N1138&lt;400,1,'Paraclinicos '!M1138/'Paraclinicos '!N1138&gt;=400,0)</f>
        <v>2</v>
      </c>
      <c r="P1142" cm="1">
        <f t="array" ref="P1142">_xlfn.IFS('Paraclinicos '!C1138="","",'Paraclinicos '!C1138&lt;20,4,'Paraclinicos '!C1138&lt;50,3,'Paraclinicos '!C1138&lt;100,2,'Paraclinicos '!C1138&lt;150,1,'Paraclinicos '!C1138&gt;150,0)</f>
        <v>0</v>
      </c>
      <c r="Q1142" cm="1">
        <f t="array" ref="Q1142">_xlfn.IFS('Paraclinicos '!O1138="","",'Paraclinicos '!O1138&lt;1.2,0,'Paraclinicos '!O1138&lt;2,1,'Paraclinicos '!O1138&lt;3.5,2,'Paraclinicos '!O1138&lt;5,3,'Paraclinicos '!O1138&gt;5,4)</f>
        <v>0</v>
      </c>
      <c r="R1142" t="str" cm="1">
        <f t="array" ref="R1142">_xlfn.IFS('Paraclinicos '!J1138="","",'Paraclinicos '!J1138&lt;1.2,0,'Paraclinicos '!J1138&lt;2,1,'Paraclinicos '!J1138&lt;6,2,'Paraclinicos '!J1138&lt;12,3,'Paraclinicos '!J1138&gt;=12,4)</f>
        <v/>
      </c>
      <c r="S1142" cm="1">
        <f t="array" ref="S1142">_xlfn.IFS('Paraclinicos '!Y1138="","",'Paraclinicos '!Y1138&lt;70,1,'Paraclinicos '!Y1138&gt;=70,0)</f>
        <v>0</v>
      </c>
      <c r="T1142" cm="1">
        <f t="array" ref="T1142">_xlfn.IFS('Paraclinicos '!W1138="","",'Paraclinicos '!W1138&lt;6,4,'Paraclinicos '!W1138&lt;10,3,'Paraclinicos '!W1138&lt;13,2,'Paraclinicos '!W1138&lt;15,1,'Paraclinicos '!W1138=15,0)</f>
        <v>4</v>
      </c>
      <c r="U1142" s="54">
        <f t="shared" si="51"/>
        <v>6</v>
      </c>
      <c r="V1142" cm="1">
        <f t="array" ref="V1142">_xlfn.IFS('Paraclinicos '!S1138="","",OR('Paraclinicos '!S1138&lt;=8,'Paraclinicos '!S1138&gt;=25),3,'Paraclinicos '!S1138&lt;12,1,'Paraclinicos '!S1138&lt;21,0,'Paraclinicos '!S1138&lt;25,2)</f>
        <v>0</v>
      </c>
      <c r="W1142" t="str">
        <f>IFERROR(IF(INDEX('BD Demog para scores enalazar'!Y$2:'BD Demog para scores enalazar'!Y$3000,MATCH(Formulas!A1142,'BD Demog para scores enalazar'!A$2:'BD Demog para scores enalazar'!A$3000,0))=1,"SI","NO"),"")</f>
        <v>SI</v>
      </c>
      <c r="X1142" s="9" t="str">
        <f>IFERROR(IF(INDEX('BD Demog para scores enalazar'!AJ$2:'BD Demog para scores enalazar'!AJ$3000,MATCH(Formulas!A1142,'BD Demog para scores enalazar'!A$2:'BD Demog para scores enalazar'!A$3000,0))=1,"SI","NO"),"")</f>
        <v>NO</v>
      </c>
      <c r="Y1142" t="str" cm="1">
        <f t="array" ref="Y1142">IF(AND(W1142="NO",X1142="NO"),_xlfn.IFS('Paraclinicos '!K1138&lt;=91,3,'Paraclinicos '!K1138&lt;94,2,'Paraclinicos '!K1138&lt;96,1,'Paraclinicos '!K1138&gt;=96,0),"")</f>
        <v/>
      </c>
      <c r="Z1142" cm="1">
        <f t="array" ref="Z1142">IF(OR(W1142="SI",X1142="SI"),_xlfn.IFS(OR(AND('Paraclinicos '!K1139&lt;=83),AND('Paraclinicos '!K1139&gt;=97,AA1142=2)),3,OR(AND('Paraclinicos '!K1139&lt;=86),AND('Paraclinicos '!K1139&gt;=94,AA1142=2)),2,OR(AND('Paraclinicos '!K1139&lt;=88),AND('Paraclinicos '!K1139&gt;=92,AA1142=2)),1,OR(AND('Paraclinicos '!K1139&gt;=88,'Paraclinicos '!K1139&lt;=92),AND('Paraclinicos '!K1139&gt;=93,AA1142=0)),0),"")</f>
        <v>3</v>
      </c>
      <c r="AA1142" cm="1">
        <f t="array" ref="AA1142">_xlfn.IFS('Paraclinicos '!E1138="","",'Paraclinicos '!E1138="Oxigeno",2,'Paraclinicos '!E1138="Aire",0)</f>
        <v>2</v>
      </c>
    </row>
    <row r="1143" spans="1:27" x14ac:dyDescent="0.25">
      <c r="A1143">
        <f>'Paraclinicos '!A1139</f>
        <v>346</v>
      </c>
      <c r="B1143" s="3">
        <f>'Paraclinicos '!R1139</f>
        <v>44028</v>
      </c>
      <c r="C1143" cm="1">
        <f t="array" ref="C1143">_xlfn.IFS('Paraclinicos '!Q1139="","",'Paraclinicos '!Q1139&gt;60,3,'Paraclinicos '!Q1139&lt;=60,1)</f>
        <v>1</v>
      </c>
      <c r="D1143" t="str">
        <f>IFERROR(IF(INDEX('BD Demog para scores enalazar'!BC$2:BC$3000,MATCH(Formulas!A1143,'BD Demog para scores enalazar'!A$2:A$3000,0))=0,"SI","NO"),"")</f>
        <v>SI</v>
      </c>
      <c r="E1143" cm="1">
        <f t="array" ref="E1143">_xlfn.IFS(D1143="","",D1143="SI",4,D1143="NO",1)</f>
        <v>4</v>
      </c>
      <c r="F1143" cm="1">
        <f t="array" ref="F1143">_xlfn.IFS('Paraclinicos '!B1139="","",'Paraclinicos '!B1139&gt;1,1,'Paraclinicos '!B1139&lt;=1,3)</f>
        <v>3</v>
      </c>
      <c r="G1143" t="str" cm="1">
        <f t="array" ref="G1143">_xlfn.IFS('Paraclinicos '!D1139="","",AND('Paraclinicos '!D1139&gt;=250,'Paraclinicos '!D1139&lt;=500),2,'Paraclinicos '!D1139&gt;500,3,'Paraclinicos '!D1139&lt;250,1)</f>
        <v/>
      </c>
      <c r="H1143" s="50">
        <f t="shared" si="52"/>
        <v>8</v>
      </c>
      <c r="I1143" cm="1">
        <f t="array" ref="I1143">_xlfn.IFS('Paraclinicos '!Q1139="","",'Paraclinicos '!Q1139&gt;=65,1,'Paraclinicos '!Q1139&lt;65,0)</f>
        <v>0</v>
      </c>
      <c r="J1143" cm="1">
        <f t="array" ref="J1143">_xlfn.IFS('Paraclinicos '!I1139="","",'Paraclinicos '!I1139&gt;7,1,'Paraclinicos '!I1139&lt;=7,0)</f>
        <v>1</v>
      </c>
      <c r="K1143" cm="1">
        <f t="array" ref="K1143">_xlfn.IFS('Paraclinicos '!W1139="","",'Paraclinicos '!W1139&lt;=8,1,'Paraclinicos '!W1139&gt;8,0)</f>
        <v>0</v>
      </c>
      <c r="L1143" cm="1">
        <f t="array" ref="L1143">_xlfn.IFS('Paraclinicos '!S1139="","",'Paraclinicos '!S1139&gt;=30,1,'Paraclinicos '!S1139&lt;30,0)</f>
        <v>0</v>
      </c>
      <c r="M1143" cm="1">
        <f t="array" ref="M1143">_xlfn.IFS(OR('Paraclinicos '!T1139="",'Paraclinicos '!U1139=""),"",OR('Paraclinicos '!T1139&lt;=90,'Paraclinicos '!U1139&lt;=60),1,OR('Paraclinicos '!T1139&gt;90,'Paraclinicos '!U1139&gt;60),0)</f>
        <v>1</v>
      </c>
      <c r="N1143" s="45">
        <f t="shared" si="53"/>
        <v>4</v>
      </c>
      <c r="O1143" cm="1">
        <f t="array" ref="O1143">_xlfn.IFS(OR('Paraclinicos '!M1139="",'Paraclinicos '!N1139="",'Paraclinicos '!N1139=0),"",'Paraclinicos '!M1139/'Paraclinicos '!N1139&lt;100,4,'Paraclinicos '!M1139/'Paraclinicos '!N1139&lt;200,3,'Paraclinicos '!M1139/'Paraclinicos '!N1139&lt;300,2,'Paraclinicos '!M1139/'Paraclinicos '!N1139&lt;400,1,'Paraclinicos '!M1139/'Paraclinicos '!N1139&gt;=400,0)</f>
        <v>3</v>
      </c>
      <c r="P1143" cm="1">
        <f t="array" ref="P1143">_xlfn.IFS('Paraclinicos '!C1139="","",'Paraclinicos '!C1139&lt;20,4,'Paraclinicos '!C1139&lt;50,3,'Paraclinicos '!C1139&lt;100,2,'Paraclinicos '!C1139&lt;150,1,'Paraclinicos '!C1139&gt;150,0)</f>
        <v>0</v>
      </c>
      <c r="Q1143" cm="1">
        <f t="array" ref="Q1143">_xlfn.IFS('Paraclinicos '!O1139="","",'Paraclinicos '!O1139&lt;1.2,0,'Paraclinicos '!O1139&lt;2,1,'Paraclinicos '!O1139&lt;3.5,2,'Paraclinicos '!O1139&lt;5,3,'Paraclinicos '!O1139&gt;5,4)</f>
        <v>0</v>
      </c>
      <c r="R1143" cm="1">
        <f t="array" ref="R1143">_xlfn.IFS('Paraclinicos '!J1139="","",'Paraclinicos '!J1139&lt;1.2,0,'Paraclinicos '!J1139&lt;2,1,'Paraclinicos '!J1139&lt;6,2,'Paraclinicos '!J1139&lt;12,3,'Paraclinicos '!J1139&gt;=12,4)</f>
        <v>0</v>
      </c>
      <c r="S1143" cm="1">
        <f t="array" ref="S1143">_xlfn.IFS('Paraclinicos '!Y1139="","",'Paraclinicos '!Y1139&lt;70,1,'Paraclinicos '!Y1139&gt;=70,0)</f>
        <v>0</v>
      </c>
      <c r="T1143" cm="1">
        <f t="array" ref="T1143">_xlfn.IFS('Paraclinicos '!W1139="","",'Paraclinicos '!W1139&lt;6,4,'Paraclinicos '!W1139&lt;10,3,'Paraclinicos '!W1139&lt;13,2,'Paraclinicos '!W1139&lt;15,1,'Paraclinicos '!W1139=15,0)</f>
        <v>2</v>
      </c>
      <c r="U1143" s="54">
        <f t="shared" si="51"/>
        <v>5</v>
      </c>
      <c r="V1143" cm="1">
        <f t="array" ref="V1143">_xlfn.IFS('Paraclinicos '!S1139="","",OR('Paraclinicos '!S1139&lt;=8,'Paraclinicos '!S1139&gt;=25),3,'Paraclinicos '!S1139&lt;12,1,'Paraclinicos '!S1139&lt;21,0,'Paraclinicos '!S1139&lt;25,2)</f>
        <v>0</v>
      </c>
      <c r="W1143" t="str">
        <f>IFERROR(IF(INDEX('BD Demog para scores enalazar'!Y$2:'BD Demog para scores enalazar'!Y$3000,MATCH(Formulas!A1143,'BD Demog para scores enalazar'!A$2:'BD Demog para scores enalazar'!A$3000,0))=1,"SI","NO"),"")</f>
        <v>NO</v>
      </c>
      <c r="X1143" s="9" t="str">
        <f>IFERROR(IF(INDEX('BD Demog para scores enalazar'!AJ$2:'BD Demog para scores enalazar'!AJ$3000,MATCH(Formulas!A1143,'BD Demog para scores enalazar'!A$2:'BD Demog para scores enalazar'!A$3000,0))=1,"SI","NO"),"")</f>
        <v>NO</v>
      </c>
      <c r="Y1143" cm="1">
        <f t="array" ref="Y1143">IF(AND(W1143="NO",X1143="NO"),_xlfn.IFS('Paraclinicos '!K1139&lt;=91,3,'Paraclinicos '!K1139&lt;94,2,'Paraclinicos '!K1139&lt;96,1,'Paraclinicos '!K1139&gt;=96,0),"")</f>
        <v>3</v>
      </c>
      <c r="Z1143" t="str" cm="1">
        <f t="array" ref="Z1143">IF(OR(W1143="SI",X1143="SI"),_xlfn.IFS(OR(AND('Paraclinicos '!K1140&lt;=83),AND('Paraclinicos '!K1140&gt;=97,AA1143=2)),3,OR(AND('Paraclinicos '!K1140&lt;=86),AND('Paraclinicos '!K1140&gt;=94,AA1143=2)),2,OR(AND('Paraclinicos '!K1140&lt;=88),AND('Paraclinicos '!K1140&gt;=92,AA1143=2)),1,OR(AND('Paraclinicos '!K1140&gt;=88,'Paraclinicos '!K1140&lt;=92),AND('Paraclinicos '!K1140&gt;=93,AA1143=0)),0),"")</f>
        <v/>
      </c>
      <c r="AA1143" cm="1">
        <f t="array" ref="AA1143">_xlfn.IFS('Paraclinicos '!E1139="","",'Paraclinicos '!E1139="Oxigeno",2,'Paraclinicos '!E1139="Aire",0)</f>
        <v>2</v>
      </c>
    </row>
    <row r="1144" spans="1:27" x14ac:dyDescent="0.25">
      <c r="A1144">
        <f>'Paraclinicos '!A1140</f>
        <v>346</v>
      </c>
      <c r="B1144" s="3">
        <f>'Paraclinicos '!R1140</f>
        <v>44029</v>
      </c>
      <c r="C1144" cm="1">
        <f t="array" ref="C1144">_xlfn.IFS('Paraclinicos '!Q1140="","",'Paraclinicos '!Q1140&gt;60,3,'Paraclinicos '!Q1140&lt;=60,1)</f>
        <v>1</v>
      </c>
      <c r="D1144" t="str">
        <f>IFERROR(IF(INDEX('BD Demog para scores enalazar'!BC$2:BC$3000,MATCH(Formulas!A1144,'BD Demog para scores enalazar'!A$2:A$3000,0))=0,"SI","NO"),"")</f>
        <v>SI</v>
      </c>
      <c r="E1144" cm="1">
        <f t="array" ref="E1144">_xlfn.IFS(D1144="","",D1144="SI",4,D1144="NO",1)</f>
        <v>4</v>
      </c>
      <c r="F1144" cm="1">
        <f t="array" ref="F1144">_xlfn.IFS('Paraclinicos '!B1140="","",'Paraclinicos '!B1140&gt;1,1,'Paraclinicos '!B1140&lt;=1,3)</f>
        <v>3</v>
      </c>
      <c r="G1144" cm="1">
        <f t="array" ref="G1144">_xlfn.IFS('Paraclinicos '!D1140="","",AND('Paraclinicos '!D1140&gt;=250,'Paraclinicos '!D1140&lt;=500),2,'Paraclinicos '!D1140&gt;500,3,'Paraclinicos '!D1140&lt;250,1)</f>
        <v>2</v>
      </c>
      <c r="H1144" s="50">
        <f t="shared" si="52"/>
        <v>10</v>
      </c>
      <c r="I1144" cm="1">
        <f t="array" ref="I1144">_xlfn.IFS('Paraclinicos '!Q1140="","",'Paraclinicos '!Q1140&gt;=65,1,'Paraclinicos '!Q1140&lt;65,0)</f>
        <v>0</v>
      </c>
      <c r="J1144" cm="1">
        <f t="array" ref="J1144">_xlfn.IFS('Paraclinicos '!I1140="","",'Paraclinicos '!I1140&gt;7,1,'Paraclinicos '!I1140&lt;=7,0)</f>
        <v>1</v>
      </c>
      <c r="K1144" cm="1">
        <f t="array" ref="K1144">_xlfn.IFS('Paraclinicos '!W1140="","",'Paraclinicos '!W1140&lt;=8,1,'Paraclinicos '!W1140&gt;8,0)</f>
        <v>1</v>
      </c>
      <c r="L1144" cm="1">
        <f t="array" ref="L1144">_xlfn.IFS('Paraclinicos '!S1140="","",'Paraclinicos '!S1140&gt;=30,1,'Paraclinicos '!S1140&lt;30,0)</f>
        <v>0</v>
      </c>
      <c r="M1144" cm="1">
        <f t="array" ref="M1144">_xlfn.IFS(OR('Paraclinicos '!T1140="",'Paraclinicos '!U1140=""),"",OR('Paraclinicos '!T1140&lt;=90,'Paraclinicos '!U1140&lt;=60),1,OR('Paraclinicos '!T1140&gt;90,'Paraclinicos '!U1140&gt;60),0)</f>
        <v>0</v>
      </c>
      <c r="N1144" s="45">
        <f t="shared" si="53"/>
        <v>4</v>
      </c>
      <c r="O1144" cm="1">
        <f t="array" ref="O1144">_xlfn.IFS(OR('Paraclinicos '!M1140="",'Paraclinicos '!N1140="",'Paraclinicos '!N1140=0),"",'Paraclinicos '!M1140/'Paraclinicos '!N1140&lt;100,4,'Paraclinicos '!M1140/'Paraclinicos '!N1140&lt;200,3,'Paraclinicos '!M1140/'Paraclinicos '!N1140&lt;300,2,'Paraclinicos '!M1140/'Paraclinicos '!N1140&lt;400,1,'Paraclinicos '!M1140/'Paraclinicos '!N1140&gt;=400,0)</f>
        <v>3</v>
      </c>
      <c r="P1144" cm="1">
        <f t="array" ref="P1144">_xlfn.IFS('Paraclinicos '!C1140="","",'Paraclinicos '!C1140&lt;20,4,'Paraclinicos '!C1140&lt;50,3,'Paraclinicos '!C1140&lt;100,2,'Paraclinicos '!C1140&lt;150,1,'Paraclinicos '!C1140&gt;150,0)</f>
        <v>0</v>
      </c>
      <c r="Q1144" cm="1">
        <f t="array" ref="Q1144">_xlfn.IFS('Paraclinicos '!O1140="","",'Paraclinicos '!O1140&lt;1.2,0,'Paraclinicos '!O1140&lt;2,1,'Paraclinicos '!O1140&lt;3.5,2,'Paraclinicos '!O1140&lt;5,3,'Paraclinicos '!O1140&gt;5,4)</f>
        <v>0</v>
      </c>
      <c r="R1144" t="str" cm="1">
        <f t="array" ref="R1144">_xlfn.IFS('Paraclinicos '!J1140="","",'Paraclinicos '!J1140&lt;1.2,0,'Paraclinicos '!J1140&lt;2,1,'Paraclinicos '!J1140&lt;6,2,'Paraclinicos '!J1140&lt;12,3,'Paraclinicos '!J1140&gt;=12,4)</f>
        <v/>
      </c>
      <c r="S1144" cm="1">
        <f t="array" ref="S1144">_xlfn.IFS('Paraclinicos '!Y1140="","",'Paraclinicos '!Y1140&lt;70,1,'Paraclinicos '!Y1140&gt;=70,0)</f>
        <v>0</v>
      </c>
      <c r="T1144" cm="1">
        <f t="array" ref="T1144">_xlfn.IFS('Paraclinicos '!W1140="","",'Paraclinicos '!W1140&lt;6,4,'Paraclinicos '!W1140&lt;10,3,'Paraclinicos '!W1140&lt;13,2,'Paraclinicos '!W1140&lt;15,1,'Paraclinicos '!W1140=15,0)</f>
        <v>4</v>
      </c>
      <c r="U1144" s="54">
        <f t="shared" si="51"/>
        <v>7</v>
      </c>
      <c r="V1144" cm="1">
        <f t="array" ref="V1144">_xlfn.IFS('Paraclinicos '!S1140="","",OR('Paraclinicos '!S1140&lt;=8,'Paraclinicos '!S1140&gt;=25),3,'Paraclinicos '!S1140&lt;12,1,'Paraclinicos '!S1140&lt;21,0,'Paraclinicos '!S1140&lt;25,2)</f>
        <v>1</v>
      </c>
      <c r="W1144" t="str">
        <f>IFERROR(IF(INDEX('BD Demog para scores enalazar'!Y$2:'BD Demog para scores enalazar'!Y$3000,MATCH(Formulas!A1144,'BD Demog para scores enalazar'!A$2:'BD Demog para scores enalazar'!A$3000,0))=1,"SI","NO"),"")</f>
        <v>NO</v>
      </c>
      <c r="X1144" s="9" t="str">
        <f>IFERROR(IF(INDEX('BD Demog para scores enalazar'!AJ$2:'BD Demog para scores enalazar'!AJ$3000,MATCH(Formulas!A1144,'BD Demog para scores enalazar'!A$2:'BD Demog para scores enalazar'!A$3000,0))=1,"SI","NO"),"")</f>
        <v>NO</v>
      </c>
      <c r="Y1144" cm="1">
        <f t="array" ref="Y1144">IF(AND(W1144="NO",X1144="NO"),_xlfn.IFS('Paraclinicos '!K1140&lt;=91,3,'Paraclinicos '!K1140&lt;94,2,'Paraclinicos '!K1140&lt;96,1,'Paraclinicos '!K1140&gt;=96,0),"")</f>
        <v>3</v>
      </c>
      <c r="Z1144" t="str" cm="1">
        <f t="array" ref="Z1144">IF(OR(W1144="SI",X1144="SI"),_xlfn.IFS(OR(AND('Paraclinicos '!K1141&lt;=83),AND('Paraclinicos '!K1141&gt;=97,AA1144=2)),3,OR(AND('Paraclinicos '!K1141&lt;=86),AND('Paraclinicos '!K1141&gt;=94,AA1144=2)),2,OR(AND('Paraclinicos '!K1141&lt;=88),AND('Paraclinicos '!K1141&gt;=92,AA1144=2)),1,OR(AND('Paraclinicos '!K1141&gt;=88,'Paraclinicos '!K1141&lt;=92),AND('Paraclinicos '!K1141&gt;=93,AA1144=0)),0),"")</f>
        <v/>
      </c>
      <c r="AA1144" cm="1">
        <f t="array" ref="AA1144">_xlfn.IFS('Paraclinicos '!E1140="","",'Paraclinicos '!E1140="Oxigeno",2,'Paraclinicos '!E1140="Aire",0)</f>
        <v>2</v>
      </c>
    </row>
    <row r="1145" spans="1:27" x14ac:dyDescent="0.25">
      <c r="A1145">
        <f>'Paraclinicos '!A1141</f>
        <v>346</v>
      </c>
      <c r="B1145" s="3">
        <f>'Paraclinicos '!R1141</f>
        <v>44030</v>
      </c>
      <c r="C1145" cm="1">
        <f t="array" ref="C1145">_xlfn.IFS('Paraclinicos '!Q1141="","",'Paraclinicos '!Q1141&gt;60,3,'Paraclinicos '!Q1141&lt;=60,1)</f>
        <v>1</v>
      </c>
      <c r="D1145" t="str">
        <f>IFERROR(IF(INDEX('BD Demog para scores enalazar'!BC$2:BC$3000,MATCH(Formulas!A1145,'BD Demog para scores enalazar'!A$2:A$3000,0))=0,"SI","NO"),"")</f>
        <v>SI</v>
      </c>
      <c r="E1145" cm="1">
        <f t="array" ref="E1145">_xlfn.IFS(D1145="","",D1145="SI",4,D1145="NO",1)</f>
        <v>4</v>
      </c>
      <c r="F1145" t="str" cm="1">
        <f t="array" ref="F1145">_xlfn.IFS('Paraclinicos '!B1141="","",'Paraclinicos '!B1141&gt;1,1,'Paraclinicos '!B1141&lt;=1,3)</f>
        <v/>
      </c>
      <c r="G1145" cm="1">
        <f t="array" ref="G1145">_xlfn.IFS('Paraclinicos '!D1141="","",AND('Paraclinicos '!D1141&gt;=250,'Paraclinicos '!D1141&lt;=500),2,'Paraclinicos '!D1141&gt;500,3,'Paraclinicos '!D1141&lt;250,1)</f>
        <v>2</v>
      </c>
      <c r="H1145" s="50">
        <f t="shared" si="52"/>
        <v>7</v>
      </c>
      <c r="I1145" cm="1">
        <f t="array" ref="I1145">_xlfn.IFS('Paraclinicos '!Q1141="","",'Paraclinicos '!Q1141&gt;=65,1,'Paraclinicos '!Q1141&lt;65,0)</f>
        <v>0</v>
      </c>
      <c r="J1145" cm="1">
        <f t="array" ref="J1145">_xlfn.IFS('Paraclinicos '!I1141="","",'Paraclinicos '!I1141&gt;7,1,'Paraclinicos '!I1141&lt;=7,0)</f>
        <v>1</v>
      </c>
      <c r="K1145" cm="1">
        <f t="array" ref="K1145">_xlfn.IFS('Paraclinicos '!W1141="","",'Paraclinicos '!W1141&lt;=8,1,'Paraclinicos '!W1141&gt;8,0)</f>
        <v>1</v>
      </c>
      <c r="L1145" cm="1">
        <f t="array" ref="L1145">_xlfn.IFS('Paraclinicos '!S1141="","",'Paraclinicos '!S1141&gt;=30,1,'Paraclinicos '!S1141&lt;30,0)</f>
        <v>0</v>
      </c>
      <c r="M1145" cm="1">
        <f t="array" ref="M1145">_xlfn.IFS(OR('Paraclinicos '!T1141="",'Paraclinicos '!U1141=""),"",OR('Paraclinicos '!T1141&lt;=90,'Paraclinicos '!U1141&lt;=60),1,OR('Paraclinicos '!T1141&gt;90,'Paraclinicos '!U1141&gt;60),0)</f>
        <v>0</v>
      </c>
      <c r="N1145" s="45">
        <f t="shared" si="53"/>
        <v>4</v>
      </c>
      <c r="O1145" cm="1">
        <f t="array" ref="O1145">_xlfn.IFS(OR('Paraclinicos '!M1141="",'Paraclinicos '!N1141="",'Paraclinicos '!N1141=0),"",'Paraclinicos '!M1141/'Paraclinicos '!N1141&lt;100,4,'Paraclinicos '!M1141/'Paraclinicos '!N1141&lt;200,3,'Paraclinicos '!M1141/'Paraclinicos '!N1141&lt;300,2,'Paraclinicos '!M1141/'Paraclinicos '!N1141&lt;400,1,'Paraclinicos '!M1141/'Paraclinicos '!N1141&gt;=400,0)</f>
        <v>2</v>
      </c>
      <c r="P1145" t="str" cm="1">
        <f t="array" ref="P1145">_xlfn.IFS('Paraclinicos '!C1141="","",'Paraclinicos '!C1141&lt;20,4,'Paraclinicos '!C1141&lt;50,3,'Paraclinicos '!C1141&lt;100,2,'Paraclinicos '!C1141&lt;150,1,'Paraclinicos '!C1141&gt;150,0)</f>
        <v/>
      </c>
      <c r="Q1145" cm="1">
        <f t="array" ref="Q1145">_xlfn.IFS('Paraclinicos '!O1141="","",'Paraclinicos '!O1141&lt;1.2,0,'Paraclinicos '!O1141&lt;2,1,'Paraclinicos '!O1141&lt;3.5,2,'Paraclinicos '!O1141&lt;5,3,'Paraclinicos '!O1141&gt;5,4)</f>
        <v>0</v>
      </c>
      <c r="R1145" t="str" cm="1">
        <f t="array" ref="R1145">_xlfn.IFS('Paraclinicos '!J1141="","",'Paraclinicos '!J1141&lt;1.2,0,'Paraclinicos '!J1141&lt;2,1,'Paraclinicos '!J1141&lt;6,2,'Paraclinicos '!J1141&lt;12,3,'Paraclinicos '!J1141&gt;=12,4)</f>
        <v/>
      </c>
      <c r="S1145" cm="1">
        <f t="array" ref="S1145">_xlfn.IFS('Paraclinicos '!Y1141="","",'Paraclinicos '!Y1141&lt;70,1,'Paraclinicos '!Y1141&gt;=70,0)</f>
        <v>0</v>
      </c>
      <c r="T1145" cm="1">
        <f t="array" ref="T1145">_xlfn.IFS('Paraclinicos '!W1141="","",'Paraclinicos '!W1141&lt;6,4,'Paraclinicos '!W1141&lt;10,3,'Paraclinicos '!W1141&lt;13,2,'Paraclinicos '!W1141&lt;15,1,'Paraclinicos '!W1141=15,0)</f>
        <v>4</v>
      </c>
      <c r="U1145" s="54">
        <f t="shared" si="51"/>
        <v>6</v>
      </c>
      <c r="V1145" cm="1">
        <f t="array" ref="V1145">_xlfn.IFS('Paraclinicos '!S1141="","",OR('Paraclinicos '!S1141&lt;=8,'Paraclinicos '!S1141&gt;=25),3,'Paraclinicos '!S1141&lt;12,1,'Paraclinicos '!S1141&lt;21,0,'Paraclinicos '!S1141&lt;25,2)</f>
        <v>0</v>
      </c>
      <c r="W1145" t="str">
        <f>IFERROR(IF(INDEX('BD Demog para scores enalazar'!Y$2:'BD Demog para scores enalazar'!Y$3000,MATCH(Formulas!A1145,'BD Demog para scores enalazar'!A$2:'BD Demog para scores enalazar'!A$3000,0))=1,"SI","NO"),"")</f>
        <v>NO</v>
      </c>
      <c r="X1145" s="9" t="str">
        <f>IFERROR(IF(INDEX('BD Demog para scores enalazar'!AJ$2:'BD Demog para scores enalazar'!AJ$3000,MATCH(Formulas!A1145,'BD Demog para scores enalazar'!A$2:'BD Demog para scores enalazar'!A$3000,0))=1,"SI","NO"),"")</f>
        <v>NO</v>
      </c>
      <c r="Y1145" cm="1">
        <f t="array" ref="Y1145">IF(AND(W1145="NO",X1145="NO"),_xlfn.IFS('Paraclinicos '!K1141&lt;=91,3,'Paraclinicos '!K1141&lt;94,2,'Paraclinicos '!K1141&lt;96,1,'Paraclinicos '!K1141&gt;=96,0),"")</f>
        <v>3</v>
      </c>
      <c r="Z1145" t="str" cm="1">
        <f t="array" ref="Z1145">IF(OR(W1145="SI",X1145="SI"),_xlfn.IFS(OR(AND('Paraclinicos '!K1142&lt;=83),AND('Paraclinicos '!K1142&gt;=97,AA1145=2)),3,OR(AND('Paraclinicos '!K1142&lt;=86),AND('Paraclinicos '!K1142&gt;=94,AA1145=2)),2,OR(AND('Paraclinicos '!K1142&lt;=88),AND('Paraclinicos '!K1142&gt;=92,AA1145=2)),1,OR(AND('Paraclinicos '!K1142&gt;=88,'Paraclinicos '!K1142&lt;=92),AND('Paraclinicos '!K1142&gt;=93,AA1145=0)),0),"")</f>
        <v/>
      </c>
      <c r="AA1145" cm="1">
        <f t="array" ref="AA1145">_xlfn.IFS('Paraclinicos '!E1141="","",'Paraclinicos '!E1141="Oxigeno",2,'Paraclinicos '!E1141="Aire",0)</f>
        <v>2</v>
      </c>
    </row>
    <row r="1146" spans="1:27" x14ac:dyDescent="0.25">
      <c r="A1146">
        <f>'Paraclinicos '!A1142</f>
        <v>346</v>
      </c>
      <c r="B1146" s="3">
        <f>'Paraclinicos '!R1142</f>
        <v>44033</v>
      </c>
      <c r="C1146" cm="1">
        <f t="array" ref="C1146">_xlfn.IFS('Paraclinicos '!Q1142="","",'Paraclinicos '!Q1142&gt;60,3,'Paraclinicos '!Q1142&lt;=60,1)</f>
        <v>1</v>
      </c>
      <c r="D1146" t="str">
        <f>IFERROR(IF(INDEX('BD Demog para scores enalazar'!BC$2:BC$3000,MATCH(Formulas!A1146,'BD Demog para scores enalazar'!A$2:A$3000,0))=0,"SI","NO"),"")</f>
        <v>SI</v>
      </c>
      <c r="E1146" cm="1">
        <f t="array" ref="E1146">_xlfn.IFS(D1146="","",D1146="SI",4,D1146="NO",1)</f>
        <v>4</v>
      </c>
      <c r="F1146" t="str" cm="1">
        <f t="array" ref="F1146">_xlfn.IFS('Paraclinicos '!B1142="","",'Paraclinicos '!B1142&gt;1,1,'Paraclinicos '!B1142&lt;=1,3)</f>
        <v/>
      </c>
      <c r="G1146" t="str" cm="1">
        <f t="array" ref="G1146">_xlfn.IFS('Paraclinicos '!D1142="","",AND('Paraclinicos '!D1142&gt;=250,'Paraclinicos '!D1142&lt;=500),2,'Paraclinicos '!D1142&gt;500,3,'Paraclinicos '!D1142&lt;250,1)</f>
        <v/>
      </c>
      <c r="H1146" s="50">
        <f t="shared" si="52"/>
        <v>5</v>
      </c>
      <c r="I1146" cm="1">
        <f t="array" ref="I1146">_xlfn.IFS('Paraclinicos '!Q1142="","",'Paraclinicos '!Q1142&gt;=65,1,'Paraclinicos '!Q1142&lt;65,0)</f>
        <v>0</v>
      </c>
      <c r="J1146" cm="1">
        <f t="array" ref="J1146">_xlfn.IFS('Paraclinicos '!I1142="","",'Paraclinicos '!I1142&gt;7,1,'Paraclinicos '!I1142&lt;=7,0)</f>
        <v>1</v>
      </c>
      <c r="K1146" cm="1">
        <f t="array" ref="K1146">_xlfn.IFS('Paraclinicos '!W1142="","",'Paraclinicos '!W1142&lt;=8,1,'Paraclinicos '!W1142&gt;8,0)</f>
        <v>1</v>
      </c>
      <c r="L1146" cm="1">
        <f t="array" ref="L1146">_xlfn.IFS('Paraclinicos '!S1142="","",'Paraclinicos '!S1142&gt;=30,1,'Paraclinicos '!S1142&lt;30,0)</f>
        <v>0</v>
      </c>
      <c r="M1146" cm="1">
        <f t="array" ref="M1146">_xlfn.IFS(OR('Paraclinicos '!T1142="",'Paraclinicos '!U1142=""),"",OR('Paraclinicos '!T1142&lt;=90,'Paraclinicos '!U1142&lt;=60),1,OR('Paraclinicos '!T1142&gt;90,'Paraclinicos '!U1142&gt;60),0)</f>
        <v>0</v>
      </c>
      <c r="N1146" s="45">
        <f t="shared" si="53"/>
        <v>4</v>
      </c>
      <c r="O1146" cm="1">
        <f t="array" ref="O1146">_xlfn.IFS(OR('Paraclinicos '!M1142="",'Paraclinicos '!N1142="",'Paraclinicos '!N1142=0),"",'Paraclinicos '!M1142/'Paraclinicos '!N1142&lt;100,4,'Paraclinicos '!M1142/'Paraclinicos '!N1142&lt;200,3,'Paraclinicos '!M1142/'Paraclinicos '!N1142&lt;300,2,'Paraclinicos '!M1142/'Paraclinicos '!N1142&lt;400,1,'Paraclinicos '!M1142/'Paraclinicos '!N1142&gt;=400,0)</f>
        <v>3</v>
      </c>
      <c r="P1146" cm="1">
        <f t="array" ref="P1146">_xlfn.IFS('Paraclinicos '!C1142="","",'Paraclinicos '!C1142&lt;20,4,'Paraclinicos '!C1142&lt;50,3,'Paraclinicos '!C1142&lt;100,2,'Paraclinicos '!C1142&lt;150,1,'Paraclinicos '!C1142&gt;150,0)</f>
        <v>0</v>
      </c>
      <c r="Q1146" cm="1">
        <f t="array" ref="Q1146">_xlfn.IFS('Paraclinicos '!O1142="","",'Paraclinicos '!O1142&lt;1.2,0,'Paraclinicos '!O1142&lt;2,1,'Paraclinicos '!O1142&lt;3.5,2,'Paraclinicos '!O1142&lt;5,3,'Paraclinicos '!O1142&gt;5,4)</f>
        <v>0</v>
      </c>
      <c r="R1146" cm="1">
        <f t="array" ref="R1146">_xlfn.IFS('Paraclinicos '!J1142="","",'Paraclinicos '!J1142&lt;1.2,0,'Paraclinicos '!J1142&lt;2,1,'Paraclinicos '!J1142&lt;6,2,'Paraclinicos '!J1142&lt;12,3,'Paraclinicos '!J1142&gt;=12,4)</f>
        <v>0</v>
      </c>
      <c r="S1146" cm="1">
        <f t="array" ref="S1146">_xlfn.IFS('Paraclinicos '!Y1142="","",'Paraclinicos '!Y1142&lt;70,1,'Paraclinicos '!Y1142&gt;=70,0)</f>
        <v>0</v>
      </c>
      <c r="T1146" cm="1">
        <f t="array" ref="T1146">_xlfn.IFS('Paraclinicos '!W1142="","",'Paraclinicos '!W1142&lt;6,4,'Paraclinicos '!W1142&lt;10,3,'Paraclinicos '!W1142&lt;13,2,'Paraclinicos '!W1142&lt;15,1,'Paraclinicos '!W1142=15,0)</f>
        <v>4</v>
      </c>
      <c r="U1146" s="54">
        <f t="shared" si="51"/>
        <v>7</v>
      </c>
      <c r="V1146" cm="1">
        <f t="array" ref="V1146">_xlfn.IFS('Paraclinicos '!S1142="","",OR('Paraclinicos '!S1142&lt;=8,'Paraclinicos '!S1142&gt;=25),3,'Paraclinicos '!S1142&lt;12,1,'Paraclinicos '!S1142&lt;21,0,'Paraclinicos '!S1142&lt;25,2)</f>
        <v>0</v>
      </c>
      <c r="W1146" t="str">
        <f>IFERROR(IF(INDEX('BD Demog para scores enalazar'!Y$2:'BD Demog para scores enalazar'!Y$3000,MATCH(Formulas!A1146,'BD Demog para scores enalazar'!A$2:'BD Demog para scores enalazar'!A$3000,0))=1,"SI","NO"),"")</f>
        <v>NO</v>
      </c>
      <c r="X1146" s="9" t="str">
        <f>IFERROR(IF(INDEX('BD Demog para scores enalazar'!AJ$2:'BD Demog para scores enalazar'!AJ$3000,MATCH(Formulas!A1146,'BD Demog para scores enalazar'!A$2:'BD Demog para scores enalazar'!A$3000,0))=1,"SI","NO"),"")</f>
        <v>NO</v>
      </c>
      <c r="Y1146" cm="1">
        <f t="array" ref="Y1146">IF(AND(W1146="NO",X1146="NO"),_xlfn.IFS('Paraclinicos '!K1142&lt;=91,3,'Paraclinicos '!K1142&lt;94,2,'Paraclinicos '!K1142&lt;96,1,'Paraclinicos '!K1142&gt;=96,0),"")</f>
        <v>3</v>
      </c>
      <c r="Z1146" t="str" cm="1">
        <f t="array" ref="Z1146">IF(OR(W1146="SI",X1146="SI"),_xlfn.IFS(OR(AND('Paraclinicos '!K1143&lt;=83),AND('Paraclinicos '!K1143&gt;=97,AA1146=2)),3,OR(AND('Paraclinicos '!K1143&lt;=86),AND('Paraclinicos '!K1143&gt;=94,AA1146=2)),2,OR(AND('Paraclinicos '!K1143&lt;=88),AND('Paraclinicos '!K1143&gt;=92,AA1146=2)),1,OR(AND('Paraclinicos '!K1143&gt;=88,'Paraclinicos '!K1143&lt;=92),AND('Paraclinicos '!K1143&gt;=93,AA1146=0)),0),"")</f>
        <v/>
      </c>
      <c r="AA1146" cm="1">
        <f t="array" ref="AA1146">_xlfn.IFS('Paraclinicos '!E1142="","",'Paraclinicos '!E1142="Oxigeno",2,'Paraclinicos '!E1142="Aire",0)</f>
        <v>2</v>
      </c>
    </row>
    <row r="1147" spans="1:27" x14ac:dyDescent="0.25">
      <c r="A1147">
        <f>'Paraclinicos '!A1143</f>
        <v>346</v>
      </c>
      <c r="B1147" s="3">
        <f>'Paraclinicos '!R1143</f>
        <v>44034</v>
      </c>
      <c r="C1147" cm="1">
        <f t="array" ref="C1147">_xlfn.IFS('Paraclinicos '!Q1143="","",'Paraclinicos '!Q1143&gt;60,3,'Paraclinicos '!Q1143&lt;=60,1)</f>
        <v>1</v>
      </c>
      <c r="D1147" t="str">
        <f>IFERROR(IF(INDEX('BD Demog para scores enalazar'!BC$2:BC$3000,MATCH(Formulas!A1147,'BD Demog para scores enalazar'!A$2:A$3000,0))=0,"SI","NO"),"")</f>
        <v>SI</v>
      </c>
      <c r="E1147" cm="1">
        <f t="array" ref="E1147">_xlfn.IFS(D1147="","",D1147="SI",4,D1147="NO",1)</f>
        <v>4</v>
      </c>
      <c r="F1147" cm="1">
        <f t="array" ref="F1147">_xlfn.IFS('Paraclinicos '!B1143="","",'Paraclinicos '!B1143&gt;1,1,'Paraclinicos '!B1143&lt;=1,3)</f>
        <v>1</v>
      </c>
      <c r="G1147" t="str" cm="1">
        <f t="array" ref="G1147">_xlfn.IFS('Paraclinicos '!D1143="","",AND('Paraclinicos '!D1143&gt;=250,'Paraclinicos '!D1143&lt;=500),2,'Paraclinicos '!D1143&gt;500,3,'Paraclinicos '!D1143&lt;250,1)</f>
        <v/>
      </c>
      <c r="H1147" s="50">
        <f t="shared" si="52"/>
        <v>6</v>
      </c>
      <c r="I1147" cm="1">
        <f t="array" ref="I1147">_xlfn.IFS('Paraclinicos '!Q1143="","",'Paraclinicos '!Q1143&gt;=65,1,'Paraclinicos '!Q1143&lt;65,0)</f>
        <v>0</v>
      </c>
      <c r="J1147" cm="1">
        <f t="array" ref="J1147">_xlfn.IFS('Paraclinicos '!I1143="","",'Paraclinicos '!I1143&gt;7,1,'Paraclinicos '!I1143&lt;=7,0)</f>
        <v>1</v>
      </c>
      <c r="K1147" cm="1">
        <f t="array" ref="K1147">_xlfn.IFS('Paraclinicos '!W1143="","",'Paraclinicos '!W1143&lt;=8,1,'Paraclinicos '!W1143&gt;8,0)</f>
        <v>1</v>
      </c>
      <c r="L1147" cm="1">
        <f t="array" ref="L1147">_xlfn.IFS('Paraclinicos '!S1143="","",'Paraclinicos '!S1143&gt;=30,1,'Paraclinicos '!S1143&lt;30,0)</f>
        <v>0</v>
      </c>
      <c r="M1147" cm="1">
        <f t="array" ref="M1147">_xlfn.IFS(OR('Paraclinicos '!T1143="",'Paraclinicos '!U1143=""),"",OR('Paraclinicos '!T1143&lt;=90,'Paraclinicos '!U1143&lt;=60),1,OR('Paraclinicos '!T1143&gt;90,'Paraclinicos '!U1143&gt;60),0)</f>
        <v>0</v>
      </c>
      <c r="N1147" s="45">
        <f t="shared" si="53"/>
        <v>4</v>
      </c>
      <c r="O1147" cm="1">
        <f t="array" ref="O1147">_xlfn.IFS(OR('Paraclinicos '!M1143="",'Paraclinicos '!N1143="",'Paraclinicos '!N1143=0),"",'Paraclinicos '!M1143/'Paraclinicos '!N1143&lt;100,4,'Paraclinicos '!M1143/'Paraclinicos '!N1143&lt;200,3,'Paraclinicos '!M1143/'Paraclinicos '!N1143&lt;300,2,'Paraclinicos '!M1143/'Paraclinicos '!N1143&lt;400,1,'Paraclinicos '!M1143/'Paraclinicos '!N1143&gt;=400,0)</f>
        <v>3</v>
      </c>
      <c r="P1147" cm="1">
        <f t="array" ref="P1147">_xlfn.IFS('Paraclinicos '!C1143="","",'Paraclinicos '!C1143&lt;20,4,'Paraclinicos '!C1143&lt;50,3,'Paraclinicos '!C1143&lt;100,2,'Paraclinicos '!C1143&lt;150,1,'Paraclinicos '!C1143&gt;150,0)</f>
        <v>0</v>
      </c>
      <c r="Q1147" cm="1">
        <f t="array" ref="Q1147">_xlfn.IFS('Paraclinicos '!O1143="","",'Paraclinicos '!O1143&lt;1.2,0,'Paraclinicos '!O1143&lt;2,1,'Paraclinicos '!O1143&lt;3.5,2,'Paraclinicos '!O1143&lt;5,3,'Paraclinicos '!O1143&gt;5,4)</f>
        <v>0</v>
      </c>
      <c r="R1147" t="str" cm="1">
        <f t="array" ref="R1147">_xlfn.IFS('Paraclinicos '!J1143="","",'Paraclinicos '!J1143&lt;1.2,0,'Paraclinicos '!J1143&lt;2,1,'Paraclinicos '!J1143&lt;6,2,'Paraclinicos '!J1143&lt;12,3,'Paraclinicos '!J1143&gt;=12,4)</f>
        <v/>
      </c>
      <c r="S1147" cm="1">
        <f t="array" ref="S1147">_xlfn.IFS('Paraclinicos '!Y1143="","",'Paraclinicos '!Y1143&lt;70,1,'Paraclinicos '!Y1143&gt;=70,0)</f>
        <v>0</v>
      </c>
      <c r="T1147" cm="1">
        <f t="array" ref="T1147">_xlfn.IFS('Paraclinicos '!W1143="","",'Paraclinicos '!W1143&lt;6,4,'Paraclinicos '!W1143&lt;10,3,'Paraclinicos '!W1143&lt;13,2,'Paraclinicos '!W1143&lt;15,1,'Paraclinicos '!W1143=15,0)</f>
        <v>4</v>
      </c>
      <c r="U1147" s="54">
        <f t="shared" si="51"/>
        <v>7</v>
      </c>
      <c r="V1147" cm="1">
        <f t="array" ref="V1147">_xlfn.IFS('Paraclinicos '!S1143="","",OR('Paraclinicos '!S1143&lt;=8,'Paraclinicos '!S1143&gt;=25),3,'Paraclinicos '!S1143&lt;12,1,'Paraclinicos '!S1143&lt;21,0,'Paraclinicos '!S1143&lt;25,2)</f>
        <v>2</v>
      </c>
      <c r="W1147" t="str">
        <f>IFERROR(IF(INDEX('BD Demog para scores enalazar'!Y$2:'BD Demog para scores enalazar'!Y$3000,MATCH(Formulas!A1147,'BD Demog para scores enalazar'!A$2:'BD Demog para scores enalazar'!A$3000,0))=1,"SI","NO"),"")</f>
        <v>NO</v>
      </c>
      <c r="X1147" s="9" t="str">
        <f>IFERROR(IF(INDEX('BD Demog para scores enalazar'!AJ$2:'BD Demog para scores enalazar'!AJ$3000,MATCH(Formulas!A1147,'BD Demog para scores enalazar'!A$2:'BD Demog para scores enalazar'!A$3000,0))=1,"SI","NO"),"")</f>
        <v>NO</v>
      </c>
      <c r="Y1147" cm="1">
        <f t="array" ref="Y1147">IF(AND(W1147="NO",X1147="NO"),_xlfn.IFS('Paraclinicos '!K1143&lt;=91,3,'Paraclinicos '!K1143&lt;94,2,'Paraclinicos '!K1143&lt;96,1,'Paraclinicos '!K1143&gt;=96,0),"")</f>
        <v>3</v>
      </c>
      <c r="Z1147" t="str" cm="1">
        <f t="array" ref="Z1147">IF(OR(W1147="SI",X1147="SI"),_xlfn.IFS(OR(AND('Paraclinicos '!K1144&lt;=83),AND('Paraclinicos '!K1144&gt;=97,AA1147=2)),3,OR(AND('Paraclinicos '!K1144&lt;=86),AND('Paraclinicos '!K1144&gt;=94,AA1147=2)),2,OR(AND('Paraclinicos '!K1144&lt;=88),AND('Paraclinicos '!K1144&gt;=92,AA1147=2)),1,OR(AND('Paraclinicos '!K1144&gt;=88,'Paraclinicos '!K1144&lt;=92),AND('Paraclinicos '!K1144&gt;=93,AA1147=0)),0),"")</f>
        <v/>
      </c>
      <c r="AA1147" cm="1">
        <f t="array" ref="AA1147">_xlfn.IFS('Paraclinicos '!E1143="","",'Paraclinicos '!E1143="Oxigeno",2,'Paraclinicos '!E1143="Aire",0)</f>
        <v>2</v>
      </c>
    </row>
    <row r="1148" spans="1:27" x14ac:dyDescent="0.25">
      <c r="A1148">
        <f>'Paraclinicos '!A1144</f>
        <v>346</v>
      </c>
      <c r="B1148" s="3">
        <f>'Paraclinicos '!R1144</f>
        <v>44035</v>
      </c>
      <c r="C1148" cm="1">
        <f t="array" ref="C1148">_xlfn.IFS('Paraclinicos '!Q1144="","",'Paraclinicos '!Q1144&gt;60,3,'Paraclinicos '!Q1144&lt;=60,1)</f>
        <v>1</v>
      </c>
      <c r="D1148" t="str">
        <f>IFERROR(IF(INDEX('BD Demog para scores enalazar'!BC$2:BC$3000,MATCH(Formulas!A1148,'BD Demog para scores enalazar'!A$2:A$3000,0))=0,"SI","NO"),"")</f>
        <v>SI</v>
      </c>
      <c r="E1148" cm="1">
        <f t="array" ref="E1148">_xlfn.IFS(D1148="","",D1148="SI",4,D1148="NO",1)</f>
        <v>4</v>
      </c>
      <c r="F1148" cm="1">
        <f t="array" ref="F1148">_xlfn.IFS('Paraclinicos '!B1144="","",'Paraclinicos '!B1144&gt;1,1,'Paraclinicos '!B1144&lt;=1,3)</f>
        <v>3</v>
      </c>
      <c r="G1148" t="str" cm="1">
        <f t="array" ref="G1148">_xlfn.IFS('Paraclinicos '!D1144="","",AND('Paraclinicos '!D1144&gt;=250,'Paraclinicos '!D1144&lt;=500),2,'Paraclinicos '!D1144&gt;500,3,'Paraclinicos '!D1144&lt;250,1)</f>
        <v/>
      </c>
      <c r="H1148" s="50">
        <f t="shared" si="52"/>
        <v>8</v>
      </c>
      <c r="I1148" cm="1">
        <f t="array" ref="I1148">_xlfn.IFS('Paraclinicos '!Q1144="","",'Paraclinicos '!Q1144&gt;=65,1,'Paraclinicos '!Q1144&lt;65,0)</f>
        <v>0</v>
      </c>
      <c r="J1148" cm="1">
        <f t="array" ref="J1148">_xlfn.IFS('Paraclinicos '!I1144="","",'Paraclinicos '!I1144&gt;7,1,'Paraclinicos '!I1144&lt;=7,0)</f>
        <v>1</v>
      </c>
      <c r="K1148" cm="1">
        <f t="array" ref="K1148">_xlfn.IFS('Paraclinicos '!W1144="","",'Paraclinicos '!W1144&lt;=8,1,'Paraclinicos '!W1144&gt;8,0)</f>
        <v>1</v>
      </c>
      <c r="L1148" cm="1">
        <f t="array" ref="L1148">_xlfn.IFS('Paraclinicos '!S1144="","",'Paraclinicos '!S1144&gt;=30,1,'Paraclinicos '!S1144&lt;30,0)</f>
        <v>0</v>
      </c>
      <c r="M1148" cm="1">
        <f t="array" ref="M1148">_xlfn.IFS(OR('Paraclinicos '!T1144="",'Paraclinicos '!U1144=""),"",OR('Paraclinicos '!T1144&lt;=90,'Paraclinicos '!U1144&lt;=60),1,OR('Paraclinicos '!T1144&gt;90,'Paraclinicos '!U1144&gt;60),0)</f>
        <v>0</v>
      </c>
      <c r="N1148" s="45">
        <f t="shared" si="53"/>
        <v>4</v>
      </c>
      <c r="O1148" cm="1">
        <f t="array" ref="O1148">_xlfn.IFS(OR('Paraclinicos '!M1144="",'Paraclinicos '!N1144="",'Paraclinicos '!N1144=0),"",'Paraclinicos '!M1144/'Paraclinicos '!N1144&lt;100,4,'Paraclinicos '!M1144/'Paraclinicos '!N1144&lt;200,3,'Paraclinicos '!M1144/'Paraclinicos '!N1144&lt;300,2,'Paraclinicos '!M1144/'Paraclinicos '!N1144&lt;400,1,'Paraclinicos '!M1144/'Paraclinicos '!N1144&gt;=400,0)</f>
        <v>2</v>
      </c>
      <c r="P1148" cm="1">
        <f t="array" ref="P1148">_xlfn.IFS('Paraclinicos '!C1144="","",'Paraclinicos '!C1144&lt;20,4,'Paraclinicos '!C1144&lt;50,3,'Paraclinicos '!C1144&lt;100,2,'Paraclinicos '!C1144&lt;150,1,'Paraclinicos '!C1144&gt;150,0)</f>
        <v>0</v>
      </c>
      <c r="Q1148" cm="1">
        <f t="array" ref="Q1148">_xlfn.IFS('Paraclinicos '!O1144="","",'Paraclinicos '!O1144&lt;1.2,0,'Paraclinicos '!O1144&lt;2,1,'Paraclinicos '!O1144&lt;3.5,2,'Paraclinicos '!O1144&lt;5,3,'Paraclinicos '!O1144&gt;5,4)</f>
        <v>0</v>
      </c>
      <c r="R1148" cm="1">
        <f t="array" ref="R1148">_xlfn.IFS('Paraclinicos '!J1144="","",'Paraclinicos '!J1144&lt;1.2,0,'Paraclinicos '!J1144&lt;2,1,'Paraclinicos '!J1144&lt;6,2,'Paraclinicos '!J1144&lt;12,3,'Paraclinicos '!J1144&gt;=12,4)</f>
        <v>0</v>
      </c>
      <c r="S1148" cm="1">
        <f t="array" ref="S1148">_xlfn.IFS('Paraclinicos '!Y1144="","",'Paraclinicos '!Y1144&lt;70,1,'Paraclinicos '!Y1144&gt;=70,0)</f>
        <v>0</v>
      </c>
      <c r="T1148" cm="1">
        <f t="array" ref="T1148">_xlfn.IFS('Paraclinicos '!W1144="","",'Paraclinicos '!W1144&lt;6,4,'Paraclinicos '!W1144&lt;10,3,'Paraclinicos '!W1144&lt;13,2,'Paraclinicos '!W1144&lt;15,1,'Paraclinicos '!W1144=15,0)</f>
        <v>4</v>
      </c>
      <c r="U1148" s="54">
        <f t="shared" si="51"/>
        <v>6</v>
      </c>
      <c r="V1148" cm="1">
        <f t="array" ref="V1148">_xlfn.IFS('Paraclinicos '!S1144="","",OR('Paraclinicos '!S1144&lt;=8,'Paraclinicos '!S1144&gt;=25),3,'Paraclinicos '!S1144&lt;12,1,'Paraclinicos '!S1144&lt;21,0,'Paraclinicos '!S1144&lt;25,2)</f>
        <v>2</v>
      </c>
      <c r="W1148" t="str">
        <f>IFERROR(IF(INDEX('BD Demog para scores enalazar'!Y$2:'BD Demog para scores enalazar'!Y$3000,MATCH(Formulas!A1148,'BD Demog para scores enalazar'!A$2:'BD Demog para scores enalazar'!A$3000,0))=1,"SI","NO"),"")</f>
        <v>NO</v>
      </c>
      <c r="X1148" s="9" t="str">
        <f>IFERROR(IF(INDEX('BD Demog para scores enalazar'!AJ$2:'BD Demog para scores enalazar'!AJ$3000,MATCH(Formulas!A1148,'BD Demog para scores enalazar'!A$2:'BD Demog para scores enalazar'!A$3000,0))=1,"SI","NO"),"")</f>
        <v>NO</v>
      </c>
      <c r="Y1148" cm="1">
        <f t="array" ref="Y1148">IF(AND(W1148="NO",X1148="NO"),_xlfn.IFS('Paraclinicos '!K1144&lt;=91,3,'Paraclinicos '!K1144&lt;94,2,'Paraclinicos '!K1144&lt;96,1,'Paraclinicos '!K1144&gt;=96,0),"")</f>
        <v>3</v>
      </c>
      <c r="Z1148" t="str" cm="1">
        <f t="array" ref="Z1148">IF(OR(W1148="SI",X1148="SI"),_xlfn.IFS(OR(AND('Paraclinicos '!K1145&lt;=83),AND('Paraclinicos '!K1145&gt;=97,AA1148=2)),3,OR(AND('Paraclinicos '!K1145&lt;=86),AND('Paraclinicos '!K1145&gt;=94,AA1148=2)),2,OR(AND('Paraclinicos '!K1145&lt;=88),AND('Paraclinicos '!K1145&gt;=92,AA1148=2)),1,OR(AND('Paraclinicos '!K1145&gt;=88,'Paraclinicos '!K1145&lt;=92),AND('Paraclinicos '!K1145&gt;=93,AA1148=0)),0),"")</f>
        <v/>
      </c>
      <c r="AA1148" cm="1">
        <f t="array" ref="AA1148">_xlfn.IFS('Paraclinicos '!E1144="","",'Paraclinicos '!E1144="Oxigeno",2,'Paraclinicos '!E1144="Aire",0)</f>
        <v>2</v>
      </c>
    </row>
    <row r="1149" spans="1:27" x14ac:dyDescent="0.25">
      <c r="A1149">
        <f>'Paraclinicos '!A1145</f>
        <v>346</v>
      </c>
      <c r="B1149" s="3">
        <f>'Paraclinicos '!R1145</f>
        <v>44036</v>
      </c>
      <c r="C1149" cm="1">
        <f t="array" ref="C1149">_xlfn.IFS('Paraclinicos '!Q1145="","",'Paraclinicos '!Q1145&gt;60,3,'Paraclinicos '!Q1145&lt;=60,1)</f>
        <v>1</v>
      </c>
      <c r="D1149" t="str">
        <f>IFERROR(IF(INDEX('BD Demog para scores enalazar'!BC$2:BC$3000,MATCH(Formulas!A1149,'BD Demog para scores enalazar'!A$2:A$3000,0))=0,"SI","NO"),"")</f>
        <v>SI</v>
      </c>
      <c r="E1149" cm="1">
        <f t="array" ref="E1149">_xlfn.IFS(D1149="","",D1149="SI",4,D1149="NO",1)</f>
        <v>4</v>
      </c>
      <c r="F1149" cm="1">
        <f t="array" ref="F1149">_xlfn.IFS('Paraclinicos '!B1145="","",'Paraclinicos '!B1145&gt;1,1,'Paraclinicos '!B1145&lt;=1,3)</f>
        <v>1</v>
      </c>
      <c r="G1149" t="str" cm="1">
        <f t="array" ref="G1149">_xlfn.IFS('Paraclinicos '!D1145="","",AND('Paraclinicos '!D1145&gt;=250,'Paraclinicos '!D1145&lt;=500),2,'Paraclinicos '!D1145&gt;500,3,'Paraclinicos '!D1145&lt;250,1)</f>
        <v/>
      </c>
      <c r="H1149" s="50">
        <f t="shared" si="52"/>
        <v>6</v>
      </c>
      <c r="I1149" cm="1">
        <f t="array" ref="I1149">_xlfn.IFS('Paraclinicos '!Q1145="","",'Paraclinicos '!Q1145&gt;=65,1,'Paraclinicos '!Q1145&lt;65,0)</f>
        <v>0</v>
      </c>
      <c r="J1149" t="str" cm="1">
        <f t="array" ref="J1149">_xlfn.IFS('Paraclinicos '!I1145="","",'Paraclinicos '!I1145&gt;7,1,'Paraclinicos '!I1145&lt;=7,0)</f>
        <v/>
      </c>
      <c r="K1149" cm="1">
        <f t="array" ref="K1149">_xlfn.IFS('Paraclinicos '!W1145="","",'Paraclinicos '!W1145&lt;=8,1,'Paraclinicos '!W1145&gt;8,0)</f>
        <v>1</v>
      </c>
      <c r="L1149" cm="1">
        <f t="array" ref="L1149">_xlfn.IFS('Paraclinicos '!S1145="","",'Paraclinicos '!S1145&gt;=30,1,'Paraclinicos '!S1145&lt;30,0)</f>
        <v>0</v>
      </c>
      <c r="M1149" cm="1">
        <f t="array" ref="M1149">_xlfn.IFS(OR('Paraclinicos '!T1145="",'Paraclinicos '!U1145=""),"",OR('Paraclinicos '!T1145&lt;=90,'Paraclinicos '!U1145&lt;=60),1,OR('Paraclinicos '!T1145&gt;90,'Paraclinicos '!U1145&gt;60),0)</f>
        <v>0</v>
      </c>
      <c r="N1149" s="45">
        <f t="shared" si="53"/>
        <v>3</v>
      </c>
      <c r="O1149" cm="1">
        <f t="array" ref="O1149">_xlfn.IFS(OR('Paraclinicos '!M1145="",'Paraclinicos '!N1145="",'Paraclinicos '!N1145=0),"",'Paraclinicos '!M1145/'Paraclinicos '!N1145&lt;100,4,'Paraclinicos '!M1145/'Paraclinicos '!N1145&lt;200,3,'Paraclinicos '!M1145/'Paraclinicos '!N1145&lt;300,2,'Paraclinicos '!M1145/'Paraclinicos '!N1145&lt;400,1,'Paraclinicos '!M1145/'Paraclinicos '!N1145&gt;=400,0)</f>
        <v>1</v>
      </c>
      <c r="P1149" cm="1">
        <f t="array" ref="P1149">_xlfn.IFS('Paraclinicos '!C1145="","",'Paraclinicos '!C1145&lt;20,4,'Paraclinicos '!C1145&lt;50,3,'Paraclinicos '!C1145&lt;100,2,'Paraclinicos '!C1145&lt;150,1,'Paraclinicos '!C1145&gt;150,0)</f>
        <v>0</v>
      </c>
      <c r="Q1149" cm="1">
        <f t="array" ref="Q1149">_xlfn.IFS('Paraclinicos '!O1145="","",'Paraclinicos '!O1145&lt;1.2,0,'Paraclinicos '!O1145&lt;2,1,'Paraclinicos '!O1145&lt;3.5,2,'Paraclinicos '!O1145&lt;5,3,'Paraclinicos '!O1145&gt;5,4)</f>
        <v>0</v>
      </c>
      <c r="R1149" t="str" cm="1">
        <f t="array" ref="R1149">_xlfn.IFS('Paraclinicos '!J1145="","",'Paraclinicos '!J1145&lt;1.2,0,'Paraclinicos '!J1145&lt;2,1,'Paraclinicos '!J1145&lt;6,2,'Paraclinicos '!J1145&lt;12,3,'Paraclinicos '!J1145&gt;=12,4)</f>
        <v/>
      </c>
      <c r="S1149" cm="1">
        <f t="array" ref="S1149">_xlfn.IFS('Paraclinicos '!Y1145="","",'Paraclinicos '!Y1145&lt;70,1,'Paraclinicos '!Y1145&gt;=70,0)</f>
        <v>0</v>
      </c>
      <c r="T1149" cm="1">
        <f t="array" ref="T1149">_xlfn.IFS('Paraclinicos '!W1145="","",'Paraclinicos '!W1145&lt;6,4,'Paraclinicos '!W1145&lt;10,3,'Paraclinicos '!W1145&lt;13,2,'Paraclinicos '!W1145&lt;15,1,'Paraclinicos '!W1145=15,0)</f>
        <v>4</v>
      </c>
      <c r="U1149" s="54">
        <f t="shared" si="51"/>
        <v>5</v>
      </c>
      <c r="V1149" cm="1">
        <f t="array" ref="V1149">_xlfn.IFS('Paraclinicos '!S1145="","",OR('Paraclinicos '!S1145&lt;=8,'Paraclinicos '!S1145&gt;=25),3,'Paraclinicos '!S1145&lt;12,1,'Paraclinicos '!S1145&lt;21,0,'Paraclinicos '!S1145&lt;25,2)</f>
        <v>0</v>
      </c>
      <c r="W1149" t="str">
        <f>IFERROR(IF(INDEX('BD Demog para scores enalazar'!Y$2:'BD Demog para scores enalazar'!Y$3000,MATCH(Formulas!A1149,'BD Demog para scores enalazar'!A$2:'BD Demog para scores enalazar'!A$3000,0))=1,"SI","NO"),"")</f>
        <v>NO</v>
      </c>
      <c r="X1149" s="9" t="str">
        <f>IFERROR(IF(INDEX('BD Demog para scores enalazar'!AJ$2:'BD Demog para scores enalazar'!AJ$3000,MATCH(Formulas!A1149,'BD Demog para scores enalazar'!A$2:'BD Demog para scores enalazar'!A$3000,0))=1,"SI","NO"),"")</f>
        <v>NO</v>
      </c>
      <c r="Y1149" cm="1">
        <f t="array" ref="Y1149">IF(AND(W1149="NO",X1149="NO"),_xlfn.IFS('Paraclinicos '!K1145&lt;=91,3,'Paraclinicos '!K1145&lt;94,2,'Paraclinicos '!K1145&lt;96,1,'Paraclinicos '!K1145&gt;=96,0),"")</f>
        <v>1</v>
      </c>
      <c r="Z1149" t="str" cm="1">
        <f t="array" ref="Z1149">IF(OR(W1149="SI",X1149="SI"),_xlfn.IFS(OR(AND('Paraclinicos '!K1146&lt;=83),AND('Paraclinicos '!K1146&gt;=97,AA1149=2)),3,OR(AND('Paraclinicos '!K1146&lt;=86),AND('Paraclinicos '!K1146&gt;=94,AA1149=2)),2,OR(AND('Paraclinicos '!K1146&lt;=88),AND('Paraclinicos '!K1146&gt;=92,AA1149=2)),1,OR(AND('Paraclinicos '!K1146&gt;=88,'Paraclinicos '!K1146&lt;=92),AND('Paraclinicos '!K1146&gt;=93,AA1149=0)),0),"")</f>
        <v/>
      </c>
      <c r="AA1149" cm="1">
        <f t="array" ref="AA1149">_xlfn.IFS('Paraclinicos '!E1145="","",'Paraclinicos '!E1145="Oxigeno",2,'Paraclinicos '!E1145="Aire",0)</f>
        <v>2</v>
      </c>
    </row>
    <row r="1150" spans="1:27" x14ac:dyDescent="0.25">
      <c r="A1150">
        <f>'Paraclinicos '!A1146</f>
        <v>346</v>
      </c>
      <c r="B1150" s="3">
        <f>'Paraclinicos '!R1146</f>
        <v>44037</v>
      </c>
      <c r="C1150" cm="1">
        <f t="array" ref="C1150">_xlfn.IFS('Paraclinicos '!Q1146="","",'Paraclinicos '!Q1146&gt;60,3,'Paraclinicos '!Q1146&lt;=60,1)</f>
        <v>1</v>
      </c>
      <c r="D1150" t="str">
        <f>IFERROR(IF(INDEX('BD Demog para scores enalazar'!BC$2:BC$3000,MATCH(Formulas!A1150,'BD Demog para scores enalazar'!A$2:A$3000,0))=0,"SI","NO"),"")</f>
        <v>SI</v>
      </c>
      <c r="E1150" cm="1">
        <f t="array" ref="E1150">_xlfn.IFS(D1150="","",D1150="SI",4,D1150="NO",1)</f>
        <v>4</v>
      </c>
      <c r="F1150" cm="1">
        <f t="array" ref="F1150">_xlfn.IFS('Paraclinicos '!B1146="","",'Paraclinicos '!B1146&gt;1,1,'Paraclinicos '!B1146&lt;=1,3)</f>
        <v>1</v>
      </c>
      <c r="G1150" t="str" cm="1">
        <f t="array" ref="G1150">_xlfn.IFS('Paraclinicos '!D1146="","",AND('Paraclinicos '!D1146&gt;=250,'Paraclinicos '!D1146&lt;=500),2,'Paraclinicos '!D1146&gt;500,3,'Paraclinicos '!D1146&lt;250,1)</f>
        <v/>
      </c>
      <c r="H1150" s="50">
        <f t="shared" si="52"/>
        <v>6</v>
      </c>
      <c r="I1150" cm="1">
        <f t="array" ref="I1150">_xlfn.IFS('Paraclinicos '!Q1146="","",'Paraclinicos '!Q1146&gt;=65,1,'Paraclinicos '!Q1146&lt;65,0)</f>
        <v>0</v>
      </c>
      <c r="J1150" cm="1">
        <f t="array" ref="J1150">_xlfn.IFS('Paraclinicos '!I1146="","",'Paraclinicos '!I1146&gt;7,1,'Paraclinicos '!I1146&lt;=7,0)</f>
        <v>1</v>
      </c>
      <c r="K1150" cm="1">
        <f t="array" ref="K1150">_xlfn.IFS('Paraclinicos '!W1146="","",'Paraclinicos '!W1146&lt;=8,1,'Paraclinicos '!W1146&gt;8,0)</f>
        <v>1</v>
      </c>
      <c r="L1150" cm="1">
        <f t="array" ref="L1150">_xlfn.IFS('Paraclinicos '!S1146="","",'Paraclinicos '!S1146&gt;=30,1,'Paraclinicos '!S1146&lt;30,0)</f>
        <v>0</v>
      </c>
      <c r="M1150" cm="1">
        <f t="array" ref="M1150">_xlfn.IFS(OR('Paraclinicos '!T1146="",'Paraclinicos '!U1146=""),"",OR('Paraclinicos '!T1146&lt;=90,'Paraclinicos '!U1146&lt;=60),1,OR('Paraclinicos '!T1146&gt;90,'Paraclinicos '!U1146&gt;60),0)</f>
        <v>1</v>
      </c>
      <c r="N1150" s="45">
        <f t="shared" si="53"/>
        <v>4</v>
      </c>
      <c r="O1150" cm="1">
        <f t="array" ref="O1150">_xlfn.IFS(OR('Paraclinicos '!M1146="",'Paraclinicos '!N1146="",'Paraclinicos '!N1146=0),"",'Paraclinicos '!M1146/'Paraclinicos '!N1146&lt;100,4,'Paraclinicos '!M1146/'Paraclinicos '!N1146&lt;200,3,'Paraclinicos '!M1146/'Paraclinicos '!N1146&lt;300,2,'Paraclinicos '!M1146/'Paraclinicos '!N1146&lt;400,1,'Paraclinicos '!M1146/'Paraclinicos '!N1146&gt;=400,0)</f>
        <v>2</v>
      </c>
      <c r="P1150" cm="1">
        <f t="array" ref="P1150">_xlfn.IFS('Paraclinicos '!C1146="","",'Paraclinicos '!C1146&lt;20,4,'Paraclinicos '!C1146&lt;50,3,'Paraclinicos '!C1146&lt;100,2,'Paraclinicos '!C1146&lt;150,1,'Paraclinicos '!C1146&gt;150,0)</f>
        <v>0</v>
      </c>
      <c r="Q1150" t="str" cm="1">
        <f t="array" ref="Q1150">_xlfn.IFS('Paraclinicos '!O1146="","",'Paraclinicos '!O1146&lt;1.2,0,'Paraclinicos '!O1146&lt;2,1,'Paraclinicos '!O1146&lt;3.5,2,'Paraclinicos '!O1146&lt;5,3,'Paraclinicos '!O1146&gt;5,4)</f>
        <v/>
      </c>
      <c r="R1150" cm="1">
        <f t="array" ref="R1150">_xlfn.IFS('Paraclinicos '!J1146="","",'Paraclinicos '!J1146&lt;1.2,0,'Paraclinicos '!J1146&lt;2,1,'Paraclinicos '!J1146&lt;6,2,'Paraclinicos '!J1146&lt;12,3,'Paraclinicos '!J1146&gt;=12,4)</f>
        <v>0</v>
      </c>
      <c r="S1150" cm="1">
        <f t="array" ref="S1150">_xlfn.IFS('Paraclinicos '!Y1146="","",'Paraclinicos '!Y1146&lt;70,1,'Paraclinicos '!Y1146&gt;=70,0)</f>
        <v>0</v>
      </c>
      <c r="T1150" cm="1">
        <f t="array" ref="T1150">_xlfn.IFS('Paraclinicos '!W1146="","",'Paraclinicos '!W1146&lt;6,4,'Paraclinicos '!W1146&lt;10,3,'Paraclinicos '!W1146&lt;13,2,'Paraclinicos '!W1146&lt;15,1,'Paraclinicos '!W1146=15,0)</f>
        <v>4</v>
      </c>
      <c r="U1150" s="54">
        <f t="shared" si="51"/>
        <v>6</v>
      </c>
      <c r="V1150" cm="1">
        <f t="array" ref="V1150">_xlfn.IFS('Paraclinicos '!S1146="","",OR('Paraclinicos '!S1146&lt;=8,'Paraclinicos '!S1146&gt;=25),3,'Paraclinicos '!S1146&lt;12,1,'Paraclinicos '!S1146&lt;21,0,'Paraclinicos '!S1146&lt;25,2)</f>
        <v>0</v>
      </c>
      <c r="W1150" t="str">
        <f>IFERROR(IF(INDEX('BD Demog para scores enalazar'!Y$2:'BD Demog para scores enalazar'!Y$3000,MATCH(Formulas!A1150,'BD Demog para scores enalazar'!A$2:'BD Demog para scores enalazar'!A$3000,0))=1,"SI","NO"),"")</f>
        <v>NO</v>
      </c>
      <c r="X1150" s="9" t="str">
        <f>IFERROR(IF(INDEX('BD Demog para scores enalazar'!AJ$2:'BD Demog para scores enalazar'!AJ$3000,MATCH(Formulas!A1150,'BD Demog para scores enalazar'!A$2:'BD Demog para scores enalazar'!A$3000,0))=1,"SI","NO"),"")</f>
        <v>NO</v>
      </c>
      <c r="Y1150" cm="1">
        <f t="array" ref="Y1150">IF(AND(W1150="NO",X1150="NO"),_xlfn.IFS('Paraclinicos '!K1146&lt;=91,3,'Paraclinicos '!K1146&lt;94,2,'Paraclinicos '!K1146&lt;96,1,'Paraclinicos '!K1146&gt;=96,0),"")</f>
        <v>3</v>
      </c>
      <c r="Z1150" t="str" cm="1">
        <f t="array" ref="Z1150">IF(OR(W1150="SI",X1150="SI"),_xlfn.IFS(OR(AND('Paraclinicos '!K1147&lt;=83),AND('Paraclinicos '!K1147&gt;=97,AA1150=2)),3,OR(AND('Paraclinicos '!K1147&lt;=86),AND('Paraclinicos '!K1147&gt;=94,AA1150=2)),2,OR(AND('Paraclinicos '!K1147&lt;=88),AND('Paraclinicos '!K1147&gt;=92,AA1150=2)),1,OR(AND('Paraclinicos '!K1147&gt;=88,'Paraclinicos '!K1147&lt;=92),AND('Paraclinicos '!K1147&gt;=93,AA1150=0)),0),"")</f>
        <v/>
      </c>
      <c r="AA1150" cm="1">
        <f t="array" ref="AA1150">_xlfn.IFS('Paraclinicos '!E1146="","",'Paraclinicos '!E1146="Oxigeno",2,'Paraclinicos '!E1146="Aire",0)</f>
        <v>2</v>
      </c>
    </row>
    <row r="1151" spans="1:27" x14ac:dyDescent="0.25">
      <c r="A1151">
        <f>'Paraclinicos '!A1147</f>
        <v>346</v>
      </c>
      <c r="B1151" s="3">
        <f>'Paraclinicos '!R1147</f>
        <v>44038</v>
      </c>
      <c r="C1151" cm="1">
        <f t="array" ref="C1151">_xlfn.IFS('Paraclinicos '!Q1147="","",'Paraclinicos '!Q1147&gt;60,3,'Paraclinicos '!Q1147&lt;=60,1)</f>
        <v>1</v>
      </c>
      <c r="D1151" t="str">
        <f>IFERROR(IF(INDEX('BD Demog para scores enalazar'!BC$2:BC$3000,MATCH(Formulas!A1151,'BD Demog para scores enalazar'!A$2:A$3000,0))=0,"SI","NO"),"")</f>
        <v>SI</v>
      </c>
      <c r="E1151" cm="1">
        <f t="array" ref="E1151">_xlfn.IFS(D1151="","",D1151="SI",4,D1151="NO",1)</f>
        <v>4</v>
      </c>
      <c r="F1151" cm="1">
        <f t="array" ref="F1151">_xlfn.IFS('Paraclinicos '!B1147="","",'Paraclinicos '!B1147&gt;1,1,'Paraclinicos '!B1147&lt;=1,3)</f>
        <v>1</v>
      </c>
      <c r="G1151" t="str" cm="1">
        <f t="array" ref="G1151">_xlfn.IFS('Paraclinicos '!D1147="","",AND('Paraclinicos '!D1147&gt;=250,'Paraclinicos '!D1147&lt;=500),2,'Paraclinicos '!D1147&gt;500,3,'Paraclinicos '!D1147&lt;250,1)</f>
        <v/>
      </c>
      <c r="H1151" s="50">
        <f t="shared" si="52"/>
        <v>6</v>
      </c>
      <c r="I1151" cm="1">
        <f t="array" ref="I1151">_xlfn.IFS('Paraclinicos '!Q1147="","",'Paraclinicos '!Q1147&gt;=65,1,'Paraclinicos '!Q1147&lt;65,0)</f>
        <v>0</v>
      </c>
      <c r="J1151" cm="1">
        <f t="array" ref="J1151">_xlfn.IFS('Paraclinicos '!I1147="","",'Paraclinicos '!I1147&gt;7,1,'Paraclinicos '!I1147&lt;=7,0)</f>
        <v>1</v>
      </c>
      <c r="K1151" cm="1">
        <f t="array" ref="K1151">_xlfn.IFS('Paraclinicos '!W1147="","",'Paraclinicos '!W1147&lt;=8,1,'Paraclinicos '!W1147&gt;8,0)</f>
        <v>1</v>
      </c>
      <c r="L1151" cm="1">
        <f t="array" ref="L1151">_xlfn.IFS('Paraclinicos '!S1147="","",'Paraclinicos '!S1147&gt;=30,1,'Paraclinicos '!S1147&lt;30,0)</f>
        <v>0</v>
      </c>
      <c r="M1151" cm="1">
        <f t="array" ref="M1151">_xlfn.IFS(OR('Paraclinicos '!T1147="",'Paraclinicos '!U1147=""),"",OR('Paraclinicos '!T1147&lt;=90,'Paraclinicos '!U1147&lt;=60),1,OR('Paraclinicos '!T1147&gt;90,'Paraclinicos '!U1147&gt;60),0)</f>
        <v>0</v>
      </c>
      <c r="N1151" s="45">
        <f t="shared" si="53"/>
        <v>5</v>
      </c>
      <c r="O1151" cm="1">
        <f t="array" ref="O1151">_xlfn.IFS(OR('Paraclinicos '!M1147="",'Paraclinicos '!N1147="",'Paraclinicos '!N1147=0),"",'Paraclinicos '!M1147/'Paraclinicos '!N1147&lt;100,4,'Paraclinicos '!M1147/'Paraclinicos '!N1147&lt;200,3,'Paraclinicos '!M1147/'Paraclinicos '!N1147&lt;300,2,'Paraclinicos '!M1147/'Paraclinicos '!N1147&lt;400,1,'Paraclinicos '!M1147/'Paraclinicos '!N1147&gt;=400,0)</f>
        <v>2</v>
      </c>
      <c r="P1151" cm="1">
        <f t="array" ref="P1151">_xlfn.IFS('Paraclinicos '!C1147="","",'Paraclinicos '!C1147&lt;20,4,'Paraclinicos '!C1147&lt;50,3,'Paraclinicos '!C1147&lt;100,2,'Paraclinicos '!C1147&lt;150,1,'Paraclinicos '!C1147&gt;150,0)</f>
        <v>0</v>
      </c>
      <c r="Q1151" cm="1">
        <f t="array" ref="Q1151">_xlfn.IFS('Paraclinicos '!O1147="","",'Paraclinicos '!O1147&lt;1.2,0,'Paraclinicos '!O1147&lt;2,1,'Paraclinicos '!O1147&lt;3.5,2,'Paraclinicos '!O1147&lt;5,3,'Paraclinicos '!O1147&gt;5,4)</f>
        <v>0</v>
      </c>
      <c r="R1151" cm="1">
        <f t="array" ref="R1151">_xlfn.IFS('Paraclinicos '!J1147="","",'Paraclinicos '!J1147&lt;1.2,0,'Paraclinicos '!J1147&lt;2,1,'Paraclinicos '!J1147&lt;6,2,'Paraclinicos '!J1147&lt;12,3,'Paraclinicos '!J1147&gt;=12,4)</f>
        <v>0</v>
      </c>
      <c r="S1151" cm="1">
        <f t="array" ref="S1151">_xlfn.IFS('Paraclinicos '!Y1147="","",'Paraclinicos '!Y1147&lt;70,1,'Paraclinicos '!Y1147&gt;=70,0)</f>
        <v>0</v>
      </c>
      <c r="T1151" cm="1">
        <f t="array" ref="T1151">_xlfn.IFS('Paraclinicos '!W1147="","",'Paraclinicos '!W1147&lt;6,4,'Paraclinicos '!W1147&lt;10,3,'Paraclinicos '!W1147&lt;13,2,'Paraclinicos '!W1147&lt;15,1,'Paraclinicos '!W1147=15,0)</f>
        <v>4</v>
      </c>
      <c r="U1151" s="54">
        <f t="shared" si="51"/>
        <v>6</v>
      </c>
      <c r="V1151" cm="1">
        <f t="array" ref="V1151">_xlfn.IFS('Paraclinicos '!S1147="","",OR('Paraclinicos '!S1147&lt;=8,'Paraclinicos '!S1147&gt;=25),3,'Paraclinicos '!S1147&lt;12,1,'Paraclinicos '!S1147&lt;21,0,'Paraclinicos '!S1147&lt;25,2)</f>
        <v>0</v>
      </c>
      <c r="W1151" t="str">
        <f>IFERROR(IF(INDEX('BD Demog para scores enalazar'!Y$2:'BD Demog para scores enalazar'!Y$3000,MATCH(Formulas!A1151,'BD Demog para scores enalazar'!A$2:'BD Demog para scores enalazar'!A$3000,0))=1,"SI","NO"),"")</f>
        <v>NO</v>
      </c>
      <c r="X1151" s="9" t="str">
        <f>IFERROR(IF(INDEX('BD Demog para scores enalazar'!AJ$2:'BD Demog para scores enalazar'!AJ$3000,MATCH(Formulas!A1151,'BD Demog para scores enalazar'!A$2:'BD Demog para scores enalazar'!A$3000,0))=1,"SI","NO"),"")</f>
        <v>NO</v>
      </c>
      <c r="Y1151" cm="1">
        <f t="array" ref="Y1151">IF(AND(W1151="NO",X1151="NO"),_xlfn.IFS('Paraclinicos '!K1147&lt;=91,3,'Paraclinicos '!K1147&lt;94,2,'Paraclinicos '!K1147&lt;96,1,'Paraclinicos '!K1147&gt;=96,0),"")</f>
        <v>3</v>
      </c>
      <c r="Z1151" t="str" cm="1">
        <f t="array" ref="Z1151">IF(OR(W1151="SI",X1151="SI"),_xlfn.IFS(OR(AND('Paraclinicos '!K1148&lt;=83),AND('Paraclinicos '!K1148&gt;=97,AA1151=2)),3,OR(AND('Paraclinicos '!K1148&lt;=86),AND('Paraclinicos '!K1148&gt;=94,AA1151=2)),2,OR(AND('Paraclinicos '!K1148&lt;=88),AND('Paraclinicos '!K1148&gt;=92,AA1151=2)),1,OR(AND('Paraclinicos '!K1148&gt;=88,'Paraclinicos '!K1148&lt;=92),AND('Paraclinicos '!K1148&gt;=93,AA1151=0)),0),"")</f>
        <v/>
      </c>
      <c r="AA1151" cm="1">
        <f t="array" ref="AA1151">_xlfn.IFS('Paraclinicos '!E1147="","",'Paraclinicos '!E1147="Oxigeno",2,'Paraclinicos '!E1147="Aire",0)</f>
        <v>2</v>
      </c>
    </row>
    <row r="1152" spans="1:27" x14ac:dyDescent="0.25">
      <c r="A1152">
        <f>'Paraclinicos '!A1148</f>
        <v>346</v>
      </c>
      <c r="B1152" s="3">
        <f>'Paraclinicos '!R1148</f>
        <v>44039</v>
      </c>
      <c r="C1152" cm="1">
        <f t="array" ref="C1152">_xlfn.IFS('Paraclinicos '!Q1148="","",'Paraclinicos '!Q1148&gt;60,3,'Paraclinicos '!Q1148&lt;=60,1)</f>
        <v>1</v>
      </c>
      <c r="D1152" t="str">
        <f>IFERROR(IF(INDEX('BD Demog para scores enalazar'!BC$2:BC$3000,MATCH(Formulas!A1152,'BD Demog para scores enalazar'!A$2:A$3000,0))=0,"SI","NO"),"")</f>
        <v>SI</v>
      </c>
      <c r="E1152" cm="1">
        <f t="array" ref="E1152">_xlfn.IFS(D1152="","",D1152="SI",4,D1152="NO",1)</f>
        <v>4</v>
      </c>
      <c r="F1152" cm="1">
        <f t="array" ref="F1152">_xlfn.IFS('Paraclinicos '!B1148="","",'Paraclinicos '!B1148&gt;1,1,'Paraclinicos '!B1148&lt;=1,3)</f>
        <v>1</v>
      </c>
      <c r="G1152" t="str" cm="1">
        <f t="array" ref="G1152">_xlfn.IFS('Paraclinicos '!D1148="","",AND('Paraclinicos '!D1148&gt;=250,'Paraclinicos '!D1148&lt;=500),2,'Paraclinicos '!D1148&gt;500,3,'Paraclinicos '!D1148&lt;250,1)</f>
        <v/>
      </c>
      <c r="H1152" s="50">
        <f t="shared" si="52"/>
        <v>6</v>
      </c>
      <c r="I1152" cm="1">
        <f t="array" ref="I1152">_xlfn.IFS('Paraclinicos '!Q1148="","",'Paraclinicos '!Q1148&gt;=65,1,'Paraclinicos '!Q1148&lt;65,0)</f>
        <v>0</v>
      </c>
      <c r="J1152" cm="1">
        <f t="array" ref="J1152">_xlfn.IFS('Paraclinicos '!I1148="","",'Paraclinicos '!I1148&gt;7,1,'Paraclinicos '!I1148&lt;=7,0)</f>
        <v>1</v>
      </c>
      <c r="K1152" cm="1">
        <f t="array" ref="K1152">_xlfn.IFS('Paraclinicos '!W1148="","",'Paraclinicos '!W1148&lt;=8,1,'Paraclinicos '!W1148&gt;8,0)</f>
        <v>1</v>
      </c>
      <c r="L1152" cm="1">
        <f t="array" ref="L1152">_xlfn.IFS('Paraclinicos '!S1148="","",'Paraclinicos '!S1148&gt;=30,1,'Paraclinicos '!S1148&lt;30,0)</f>
        <v>0</v>
      </c>
      <c r="M1152" cm="1">
        <f t="array" ref="M1152">_xlfn.IFS(OR('Paraclinicos '!T1148="",'Paraclinicos '!U1148=""),"",OR('Paraclinicos '!T1148&lt;=90,'Paraclinicos '!U1148&lt;=60),1,OR('Paraclinicos '!T1148&gt;90,'Paraclinicos '!U1148&gt;60),0)</f>
        <v>0</v>
      </c>
      <c r="N1152" s="45">
        <f t="shared" si="53"/>
        <v>4</v>
      </c>
      <c r="O1152" cm="1">
        <f t="array" ref="O1152">_xlfn.IFS(OR('Paraclinicos '!M1148="",'Paraclinicos '!N1148="",'Paraclinicos '!N1148=0),"",'Paraclinicos '!M1148/'Paraclinicos '!N1148&lt;100,4,'Paraclinicos '!M1148/'Paraclinicos '!N1148&lt;200,3,'Paraclinicos '!M1148/'Paraclinicos '!N1148&lt;300,2,'Paraclinicos '!M1148/'Paraclinicos '!N1148&lt;400,1,'Paraclinicos '!M1148/'Paraclinicos '!N1148&gt;=400,0)</f>
        <v>4</v>
      </c>
      <c r="P1152" cm="1">
        <f t="array" ref="P1152">_xlfn.IFS('Paraclinicos '!C1148="","",'Paraclinicos '!C1148&lt;20,4,'Paraclinicos '!C1148&lt;50,3,'Paraclinicos '!C1148&lt;100,2,'Paraclinicos '!C1148&lt;150,1,'Paraclinicos '!C1148&gt;150,0)</f>
        <v>0</v>
      </c>
      <c r="Q1152" cm="1">
        <f t="array" ref="Q1152">_xlfn.IFS('Paraclinicos '!O1148="","",'Paraclinicos '!O1148&lt;1.2,0,'Paraclinicos '!O1148&lt;2,1,'Paraclinicos '!O1148&lt;3.5,2,'Paraclinicos '!O1148&lt;5,3,'Paraclinicos '!O1148&gt;5,4)</f>
        <v>0</v>
      </c>
      <c r="R1152" cm="1">
        <f t="array" ref="R1152">_xlfn.IFS('Paraclinicos '!J1148="","",'Paraclinicos '!J1148&lt;1.2,0,'Paraclinicos '!J1148&lt;2,1,'Paraclinicos '!J1148&lt;6,2,'Paraclinicos '!J1148&lt;12,3,'Paraclinicos '!J1148&gt;=12,4)</f>
        <v>0</v>
      </c>
      <c r="S1152" cm="1">
        <f t="array" ref="S1152">_xlfn.IFS('Paraclinicos '!Y1148="","",'Paraclinicos '!Y1148&lt;70,1,'Paraclinicos '!Y1148&gt;=70,0)</f>
        <v>0</v>
      </c>
      <c r="T1152" cm="1">
        <f t="array" ref="T1152">_xlfn.IFS('Paraclinicos '!W1148="","",'Paraclinicos '!W1148&lt;6,4,'Paraclinicos '!W1148&lt;10,3,'Paraclinicos '!W1148&lt;13,2,'Paraclinicos '!W1148&lt;15,1,'Paraclinicos '!W1148=15,0)</f>
        <v>4</v>
      </c>
      <c r="U1152" s="54">
        <f t="shared" si="51"/>
        <v>8</v>
      </c>
      <c r="V1152" cm="1">
        <f t="array" ref="V1152">_xlfn.IFS('Paraclinicos '!S1148="","",OR('Paraclinicos '!S1148&lt;=8,'Paraclinicos '!S1148&gt;=25),3,'Paraclinicos '!S1148&lt;12,1,'Paraclinicos '!S1148&lt;21,0,'Paraclinicos '!S1148&lt;25,2)</f>
        <v>0</v>
      </c>
      <c r="W1152" t="str">
        <f>IFERROR(IF(INDEX('BD Demog para scores enalazar'!Y$2:'BD Demog para scores enalazar'!Y$3000,MATCH(Formulas!A1152,'BD Demog para scores enalazar'!A$2:'BD Demog para scores enalazar'!A$3000,0))=1,"SI","NO"),"")</f>
        <v>NO</v>
      </c>
      <c r="X1152" s="9" t="str">
        <f>IFERROR(IF(INDEX('BD Demog para scores enalazar'!AJ$2:'BD Demog para scores enalazar'!AJ$3000,MATCH(Formulas!A1152,'BD Demog para scores enalazar'!A$2:'BD Demog para scores enalazar'!A$3000,0))=1,"SI","NO"),"")</f>
        <v>NO</v>
      </c>
      <c r="Y1152" cm="1">
        <f t="array" ref="Y1152">IF(AND(W1152="NO",X1152="NO"),_xlfn.IFS('Paraclinicos '!K1148&lt;=91,3,'Paraclinicos '!K1148&lt;94,2,'Paraclinicos '!K1148&lt;96,1,'Paraclinicos '!K1148&gt;=96,0),"")</f>
        <v>3</v>
      </c>
      <c r="Z1152" t="str" cm="1">
        <f t="array" ref="Z1152">IF(OR(W1152="SI",X1152="SI"),_xlfn.IFS(OR(AND('Paraclinicos '!K1149&lt;=83),AND('Paraclinicos '!K1149&gt;=97,AA1152=2)),3,OR(AND('Paraclinicos '!K1149&lt;=86),AND('Paraclinicos '!K1149&gt;=94,AA1152=2)),2,OR(AND('Paraclinicos '!K1149&lt;=88),AND('Paraclinicos '!K1149&gt;=92,AA1152=2)),1,OR(AND('Paraclinicos '!K1149&gt;=88,'Paraclinicos '!K1149&lt;=92),AND('Paraclinicos '!K1149&gt;=93,AA1152=0)),0),"")</f>
        <v/>
      </c>
      <c r="AA1152" cm="1">
        <f t="array" ref="AA1152">_xlfn.IFS('Paraclinicos '!E1148="","",'Paraclinicos '!E1148="Oxigeno",2,'Paraclinicos '!E1148="Aire",0)</f>
        <v>2</v>
      </c>
    </row>
    <row r="1153" spans="1:27" x14ac:dyDescent="0.25">
      <c r="A1153">
        <f>'Paraclinicos '!A1149</f>
        <v>346</v>
      </c>
      <c r="B1153" s="3">
        <f>'Paraclinicos '!R1149</f>
        <v>44040</v>
      </c>
      <c r="C1153" cm="1">
        <f t="array" ref="C1153">_xlfn.IFS('Paraclinicos '!Q1149="","",'Paraclinicos '!Q1149&gt;60,3,'Paraclinicos '!Q1149&lt;=60,1)</f>
        <v>1</v>
      </c>
      <c r="D1153" t="str">
        <f>IFERROR(IF(INDEX('BD Demog para scores enalazar'!BC$2:BC$3000,MATCH(Formulas!A1153,'BD Demog para scores enalazar'!A$2:A$3000,0))=0,"SI","NO"),"")</f>
        <v>SI</v>
      </c>
      <c r="E1153" cm="1">
        <f t="array" ref="E1153">_xlfn.IFS(D1153="","",D1153="SI",4,D1153="NO",1)</f>
        <v>4</v>
      </c>
      <c r="F1153" cm="1">
        <f t="array" ref="F1153">_xlfn.IFS('Paraclinicos '!B1149="","",'Paraclinicos '!B1149&gt;1,1,'Paraclinicos '!B1149&lt;=1,3)</f>
        <v>1</v>
      </c>
      <c r="G1153" cm="1">
        <f t="array" ref="G1153">_xlfn.IFS('Paraclinicos '!D1149="","",AND('Paraclinicos '!D1149&gt;=250,'Paraclinicos '!D1149&lt;=500),2,'Paraclinicos '!D1149&gt;500,3,'Paraclinicos '!D1149&lt;250,1)</f>
        <v>2</v>
      </c>
      <c r="H1153" s="50">
        <f t="shared" si="52"/>
        <v>8</v>
      </c>
      <c r="I1153" cm="1">
        <f t="array" ref="I1153">_xlfn.IFS('Paraclinicos '!Q1149="","",'Paraclinicos '!Q1149&gt;=65,1,'Paraclinicos '!Q1149&lt;65,0)</f>
        <v>0</v>
      </c>
      <c r="J1153" cm="1">
        <f t="array" ref="J1153">_xlfn.IFS('Paraclinicos '!I1149="","",'Paraclinicos '!I1149&gt;7,1,'Paraclinicos '!I1149&lt;=7,0)</f>
        <v>1</v>
      </c>
      <c r="K1153" cm="1">
        <f t="array" ref="K1153">_xlfn.IFS('Paraclinicos '!W1149="","",'Paraclinicos '!W1149&lt;=8,1,'Paraclinicos '!W1149&gt;8,0)</f>
        <v>1</v>
      </c>
      <c r="L1153" cm="1">
        <f t="array" ref="L1153">_xlfn.IFS('Paraclinicos '!S1149="","",'Paraclinicos '!S1149&gt;=30,1,'Paraclinicos '!S1149&lt;30,0)</f>
        <v>0</v>
      </c>
      <c r="M1153" cm="1">
        <f t="array" ref="M1153">_xlfn.IFS(OR('Paraclinicos '!T1149="",'Paraclinicos '!U1149=""),"",OR('Paraclinicos '!T1149&lt;=90,'Paraclinicos '!U1149&lt;=60),1,OR('Paraclinicos '!T1149&gt;90,'Paraclinicos '!U1149&gt;60),0)</f>
        <v>0</v>
      </c>
      <c r="N1153" s="45">
        <f t="shared" si="53"/>
        <v>4</v>
      </c>
      <c r="O1153" cm="1">
        <f t="array" ref="O1153">_xlfn.IFS(OR('Paraclinicos '!M1149="",'Paraclinicos '!N1149="",'Paraclinicos '!N1149=0),"",'Paraclinicos '!M1149/'Paraclinicos '!N1149&lt;100,4,'Paraclinicos '!M1149/'Paraclinicos '!N1149&lt;200,3,'Paraclinicos '!M1149/'Paraclinicos '!N1149&lt;300,2,'Paraclinicos '!M1149/'Paraclinicos '!N1149&lt;400,1,'Paraclinicos '!M1149/'Paraclinicos '!N1149&gt;=400,0)</f>
        <v>1</v>
      </c>
      <c r="P1153" cm="1">
        <f t="array" ref="P1153">_xlfn.IFS('Paraclinicos '!C1149="","",'Paraclinicos '!C1149&lt;20,4,'Paraclinicos '!C1149&lt;50,3,'Paraclinicos '!C1149&lt;100,2,'Paraclinicos '!C1149&lt;150,1,'Paraclinicos '!C1149&gt;150,0)</f>
        <v>0</v>
      </c>
      <c r="Q1153" cm="1">
        <f t="array" ref="Q1153">_xlfn.IFS('Paraclinicos '!O1149="","",'Paraclinicos '!O1149&lt;1.2,0,'Paraclinicos '!O1149&lt;2,1,'Paraclinicos '!O1149&lt;3.5,2,'Paraclinicos '!O1149&lt;5,3,'Paraclinicos '!O1149&gt;5,4)</f>
        <v>0</v>
      </c>
      <c r="R1153" t="str" cm="1">
        <f t="array" ref="R1153">_xlfn.IFS('Paraclinicos '!J1149="","",'Paraclinicos '!J1149&lt;1.2,0,'Paraclinicos '!J1149&lt;2,1,'Paraclinicos '!J1149&lt;6,2,'Paraclinicos '!J1149&lt;12,3,'Paraclinicos '!J1149&gt;=12,4)</f>
        <v/>
      </c>
      <c r="S1153" cm="1">
        <f t="array" ref="S1153">_xlfn.IFS('Paraclinicos '!Y1149="","",'Paraclinicos '!Y1149&lt;70,1,'Paraclinicos '!Y1149&gt;=70,0)</f>
        <v>0</v>
      </c>
      <c r="T1153" cm="1">
        <f t="array" ref="T1153">_xlfn.IFS('Paraclinicos '!W1149="","",'Paraclinicos '!W1149&lt;6,4,'Paraclinicos '!W1149&lt;10,3,'Paraclinicos '!W1149&lt;13,2,'Paraclinicos '!W1149&lt;15,1,'Paraclinicos '!W1149=15,0)</f>
        <v>4</v>
      </c>
      <c r="U1153" s="54">
        <f t="shared" si="51"/>
        <v>5</v>
      </c>
      <c r="V1153" cm="1">
        <f t="array" ref="V1153">_xlfn.IFS('Paraclinicos '!S1149="","",OR('Paraclinicos '!S1149&lt;=8,'Paraclinicos '!S1149&gt;=25),3,'Paraclinicos '!S1149&lt;12,1,'Paraclinicos '!S1149&lt;21,0,'Paraclinicos '!S1149&lt;25,2)</f>
        <v>0</v>
      </c>
      <c r="W1153" t="str">
        <f>IFERROR(IF(INDEX('BD Demog para scores enalazar'!Y$2:'BD Demog para scores enalazar'!Y$3000,MATCH(Formulas!A1153,'BD Demog para scores enalazar'!A$2:'BD Demog para scores enalazar'!A$3000,0))=1,"SI","NO"),"")</f>
        <v>NO</v>
      </c>
      <c r="X1153" s="9" t="str">
        <f>IFERROR(IF(INDEX('BD Demog para scores enalazar'!AJ$2:'BD Demog para scores enalazar'!AJ$3000,MATCH(Formulas!A1153,'BD Demog para scores enalazar'!A$2:'BD Demog para scores enalazar'!A$3000,0))=1,"SI","NO"),"")</f>
        <v>NO</v>
      </c>
      <c r="Y1153" cm="1">
        <f t="array" ref="Y1153">IF(AND(W1153="NO",X1153="NO"),_xlfn.IFS('Paraclinicos '!K1149&lt;=91,3,'Paraclinicos '!K1149&lt;94,2,'Paraclinicos '!K1149&lt;96,1,'Paraclinicos '!K1149&gt;=96,0),"")</f>
        <v>1</v>
      </c>
      <c r="Z1153" t="str" cm="1">
        <f t="array" ref="Z1153">IF(OR(W1153="SI",X1153="SI"),_xlfn.IFS(OR(AND('Paraclinicos '!K1150&lt;=83),AND('Paraclinicos '!K1150&gt;=97,AA1153=2)),3,OR(AND('Paraclinicos '!K1150&lt;=86),AND('Paraclinicos '!K1150&gt;=94,AA1153=2)),2,OR(AND('Paraclinicos '!K1150&lt;=88),AND('Paraclinicos '!K1150&gt;=92,AA1153=2)),1,OR(AND('Paraclinicos '!K1150&gt;=88,'Paraclinicos '!K1150&lt;=92),AND('Paraclinicos '!K1150&gt;=93,AA1153=0)),0),"")</f>
        <v/>
      </c>
      <c r="AA1153" cm="1">
        <f t="array" ref="AA1153">_xlfn.IFS('Paraclinicos '!E1149="","",'Paraclinicos '!E1149="Oxigeno",2,'Paraclinicos '!E1149="Aire",0)</f>
        <v>2</v>
      </c>
    </row>
    <row r="1154" spans="1:27" x14ac:dyDescent="0.25">
      <c r="A1154">
        <f>'Paraclinicos '!A1150</f>
        <v>346</v>
      </c>
      <c r="B1154" s="3">
        <f>'Paraclinicos '!R1150</f>
        <v>44041</v>
      </c>
      <c r="C1154" cm="1">
        <f t="array" ref="C1154">_xlfn.IFS('Paraclinicos '!Q1150="","",'Paraclinicos '!Q1150&gt;60,3,'Paraclinicos '!Q1150&lt;=60,1)</f>
        <v>1</v>
      </c>
      <c r="D1154" t="str">
        <f>IFERROR(IF(INDEX('BD Demog para scores enalazar'!BC$2:BC$3000,MATCH(Formulas!A1154,'BD Demog para scores enalazar'!A$2:A$3000,0))=0,"SI","NO"),"")</f>
        <v>SI</v>
      </c>
      <c r="E1154" cm="1">
        <f t="array" ref="E1154">_xlfn.IFS(D1154="","",D1154="SI",4,D1154="NO",1)</f>
        <v>4</v>
      </c>
      <c r="F1154" cm="1">
        <f t="array" ref="F1154">_xlfn.IFS('Paraclinicos '!B1150="","",'Paraclinicos '!B1150&gt;1,1,'Paraclinicos '!B1150&lt;=1,3)</f>
        <v>1</v>
      </c>
      <c r="G1154" t="str" cm="1">
        <f t="array" ref="G1154">_xlfn.IFS('Paraclinicos '!D1150="","",AND('Paraclinicos '!D1150&gt;=250,'Paraclinicos '!D1150&lt;=500),2,'Paraclinicos '!D1150&gt;500,3,'Paraclinicos '!D1150&lt;250,1)</f>
        <v/>
      </c>
      <c r="H1154" s="50">
        <f t="shared" si="52"/>
        <v>6</v>
      </c>
      <c r="I1154" cm="1">
        <f t="array" ref="I1154">_xlfn.IFS('Paraclinicos '!Q1150="","",'Paraclinicos '!Q1150&gt;=65,1,'Paraclinicos '!Q1150&lt;65,0)</f>
        <v>0</v>
      </c>
      <c r="J1154" cm="1">
        <f t="array" ref="J1154">_xlfn.IFS('Paraclinicos '!I1150="","",'Paraclinicos '!I1150&gt;7,1,'Paraclinicos '!I1150&lt;=7,0)</f>
        <v>1</v>
      </c>
      <c r="K1154" cm="1">
        <f t="array" ref="K1154">_xlfn.IFS('Paraclinicos '!W1150="","",'Paraclinicos '!W1150&lt;=8,1,'Paraclinicos '!W1150&gt;8,0)</f>
        <v>0</v>
      </c>
      <c r="L1154" cm="1">
        <f t="array" ref="L1154">_xlfn.IFS('Paraclinicos '!S1150="","",'Paraclinicos '!S1150&gt;=30,1,'Paraclinicos '!S1150&lt;30,0)</f>
        <v>0</v>
      </c>
      <c r="M1154" cm="1">
        <f t="array" ref="M1154">_xlfn.IFS(OR('Paraclinicos '!T1150="",'Paraclinicos '!U1150=""),"",OR('Paraclinicos '!T1150&lt;=90,'Paraclinicos '!U1150&lt;=60),1,OR('Paraclinicos '!T1150&gt;90,'Paraclinicos '!U1150&gt;60),0)</f>
        <v>0</v>
      </c>
      <c r="N1154" s="45">
        <f t="shared" si="53"/>
        <v>3</v>
      </c>
      <c r="O1154" cm="1">
        <f t="array" ref="O1154">_xlfn.IFS(OR('Paraclinicos '!M1150="",'Paraclinicos '!N1150="",'Paraclinicos '!N1150=0),"",'Paraclinicos '!M1150/'Paraclinicos '!N1150&lt;100,4,'Paraclinicos '!M1150/'Paraclinicos '!N1150&lt;200,3,'Paraclinicos '!M1150/'Paraclinicos '!N1150&lt;300,2,'Paraclinicos '!M1150/'Paraclinicos '!N1150&lt;400,1,'Paraclinicos '!M1150/'Paraclinicos '!N1150&gt;=400,0)</f>
        <v>3</v>
      </c>
      <c r="P1154" cm="1">
        <f t="array" ref="P1154">_xlfn.IFS('Paraclinicos '!C1150="","",'Paraclinicos '!C1150&lt;20,4,'Paraclinicos '!C1150&lt;50,3,'Paraclinicos '!C1150&lt;100,2,'Paraclinicos '!C1150&lt;150,1,'Paraclinicos '!C1150&gt;150,0)</f>
        <v>0</v>
      </c>
      <c r="Q1154" cm="1">
        <f t="array" ref="Q1154">_xlfn.IFS('Paraclinicos '!O1150="","",'Paraclinicos '!O1150&lt;1.2,0,'Paraclinicos '!O1150&lt;2,1,'Paraclinicos '!O1150&lt;3.5,2,'Paraclinicos '!O1150&lt;5,3,'Paraclinicos '!O1150&gt;5,4)</f>
        <v>0</v>
      </c>
      <c r="R1154" t="str" cm="1">
        <f t="array" ref="R1154">_xlfn.IFS('Paraclinicos '!J1150="","",'Paraclinicos '!J1150&lt;1.2,0,'Paraclinicos '!J1150&lt;2,1,'Paraclinicos '!J1150&lt;6,2,'Paraclinicos '!J1150&lt;12,3,'Paraclinicos '!J1150&gt;=12,4)</f>
        <v/>
      </c>
      <c r="S1154" cm="1">
        <f t="array" ref="S1154">_xlfn.IFS('Paraclinicos '!Y1150="","",'Paraclinicos '!Y1150&lt;70,1,'Paraclinicos '!Y1150&gt;=70,0)</f>
        <v>0</v>
      </c>
      <c r="T1154" cm="1">
        <f t="array" ref="T1154">_xlfn.IFS('Paraclinicos '!W1150="","",'Paraclinicos '!W1150&lt;6,4,'Paraclinicos '!W1150&lt;10,3,'Paraclinicos '!W1150&lt;13,2,'Paraclinicos '!W1150&lt;15,1,'Paraclinicos '!W1150=15,0)</f>
        <v>1</v>
      </c>
      <c r="U1154" s="54">
        <f t="shared" si="51"/>
        <v>4</v>
      </c>
      <c r="V1154" cm="1">
        <f t="array" ref="V1154">_xlfn.IFS('Paraclinicos '!S1150="","",OR('Paraclinicos '!S1150&lt;=8,'Paraclinicos '!S1150&gt;=25),3,'Paraclinicos '!S1150&lt;12,1,'Paraclinicos '!S1150&lt;21,0,'Paraclinicos '!S1150&lt;25,2)</f>
        <v>0</v>
      </c>
      <c r="W1154" t="str">
        <f>IFERROR(IF(INDEX('BD Demog para scores enalazar'!Y$2:'BD Demog para scores enalazar'!Y$3000,MATCH(Formulas!A1154,'BD Demog para scores enalazar'!A$2:'BD Demog para scores enalazar'!A$3000,0))=1,"SI","NO"),"")</f>
        <v>NO</v>
      </c>
      <c r="X1154" s="9" t="str">
        <f>IFERROR(IF(INDEX('BD Demog para scores enalazar'!AJ$2:'BD Demog para scores enalazar'!AJ$3000,MATCH(Formulas!A1154,'BD Demog para scores enalazar'!A$2:'BD Demog para scores enalazar'!A$3000,0))=1,"SI","NO"),"")</f>
        <v>NO</v>
      </c>
      <c r="Y1154" cm="1">
        <f t="array" ref="Y1154">IF(AND(W1154="NO",X1154="NO"),_xlfn.IFS('Paraclinicos '!K1150&lt;=91,3,'Paraclinicos '!K1150&lt;94,2,'Paraclinicos '!K1150&lt;96,1,'Paraclinicos '!K1150&gt;=96,0),"")</f>
        <v>3</v>
      </c>
      <c r="Z1154" t="str" cm="1">
        <f t="array" ref="Z1154">IF(OR(W1154="SI",X1154="SI"),_xlfn.IFS(OR(AND('Paraclinicos '!K1151&lt;=83),AND('Paraclinicos '!K1151&gt;=97,AA1154=2)),3,OR(AND('Paraclinicos '!K1151&lt;=86),AND('Paraclinicos '!K1151&gt;=94,AA1154=2)),2,OR(AND('Paraclinicos '!K1151&lt;=88),AND('Paraclinicos '!K1151&gt;=92,AA1154=2)),1,OR(AND('Paraclinicos '!K1151&gt;=88,'Paraclinicos '!K1151&lt;=92),AND('Paraclinicos '!K1151&gt;=93,AA1154=0)),0),"")</f>
        <v/>
      </c>
      <c r="AA1154" cm="1">
        <f t="array" ref="AA1154">_xlfn.IFS('Paraclinicos '!E1150="","",'Paraclinicos '!E1150="Oxigeno",2,'Paraclinicos '!E1150="Aire",0)</f>
        <v>2</v>
      </c>
    </row>
    <row r="1155" spans="1:27" x14ac:dyDescent="0.25">
      <c r="A1155">
        <f>'Paraclinicos '!A1151</f>
        <v>346</v>
      </c>
      <c r="B1155" s="3">
        <f>'Paraclinicos '!R1151</f>
        <v>44042</v>
      </c>
      <c r="C1155" cm="1">
        <f t="array" ref="C1155">_xlfn.IFS('Paraclinicos '!Q1151="","",'Paraclinicos '!Q1151&gt;60,3,'Paraclinicos '!Q1151&lt;=60,1)</f>
        <v>1</v>
      </c>
      <c r="D1155" t="str">
        <f>IFERROR(IF(INDEX('BD Demog para scores enalazar'!BC$2:BC$3000,MATCH(Formulas!A1155,'BD Demog para scores enalazar'!A$2:A$3000,0))=0,"SI","NO"),"")</f>
        <v>SI</v>
      </c>
      <c r="E1155" cm="1">
        <f t="array" ref="E1155">_xlfn.IFS(D1155="","",D1155="SI",4,D1155="NO",1)</f>
        <v>4</v>
      </c>
      <c r="F1155" cm="1">
        <f t="array" ref="F1155">_xlfn.IFS('Paraclinicos '!B1151="","",'Paraclinicos '!B1151&gt;1,1,'Paraclinicos '!B1151&lt;=1,3)</f>
        <v>1</v>
      </c>
      <c r="G1155" t="str" cm="1">
        <f t="array" ref="G1155">_xlfn.IFS('Paraclinicos '!D1151="","",AND('Paraclinicos '!D1151&gt;=250,'Paraclinicos '!D1151&lt;=500),2,'Paraclinicos '!D1151&gt;500,3,'Paraclinicos '!D1151&lt;250,1)</f>
        <v/>
      </c>
      <c r="H1155" s="50">
        <f t="shared" si="52"/>
        <v>6</v>
      </c>
      <c r="I1155" cm="1">
        <f t="array" ref="I1155">_xlfn.IFS('Paraclinicos '!Q1151="","",'Paraclinicos '!Q1151&gt;=65,1,'Paraclinicos '!Q1151&lt;65,0)</f>
        <v>0</v>
      </c>
      <c r="J1155" cm="1">
        <f t="array" ref="J1155">_xlfn.IFS('Paraclinicos '!I1151="","",'Paraclinicos '!I1151&gt;7,1,'Paraclinicos '!I1151&lt;=7,0)</f>
        <v>1</v>
      </c>
      <c r="K1155" cm="1">
        <f t="array" ref="K1155">_xlfn.IFS('Paraclinicos '!W1151="","",'Paraclinicos '!W1151&lt;=8,1,'Paraclinicos '!W1151&gt;8,0)</f>
        <v>1</v>
      </c>
      <c r="L1155" cm="1">
        <f t="array" ref="L1155">_xlfn.IFS('Paraclinicos '!S1151="","",'Paraclinicos '!S1151&gt;=30,1,'Paraclinicos '!S1151&lt;30,0)</f>
        <v>0</v>
      </c>
      <c r="M1155" cm="1">
        <f t="array" ref="M1155">_xlfn.IFS(OR('Paraclinicos '!T1151="",'Paraclinicos '!U1151=""),"",OR('Paraclinicos '!T1151&lt;=90,'Paraclinicos '!U1151&lt;=60),1,OR('Paraclinicos '!T1151&gt;90,'Paraclinicos '!U1151&gt;60),0)</f>
        <v>0</v>
      </c>
      <c r="N1155" s="45">
        <f t="shared" si="53"/>
        <v>3</v>
      </c>
      <c r="O1155" cm="1">
        <f t="array" ref="O1155">_xlfn.IFS(OR('Paraclinicos '!M1151="",'Paraclinicos '!N1151="",'Paraclinicos '!N1151=0),"",'Paraclinicos '!M1151/'Paraclinicos '!N1151&lt;100,4,'Paraclinicos '!M1151/'Paraclinicos '!N1151&lt;200,3,'Paraclinicos '!M1151/'Paraclinicos '!N1151&lt;300,2,'Paraclinicos '!M1151/'Paraclinicos '!N1151&lt;400,1,'Paraclinicos '!M1151/'Paraclinicos '!N1151&gt;=400,0)</f>
        <v>3</v>
      </c>
      <c r="P1155" cm="1">
        <f t="array" ref="P1155">_xlfn.IFS('Paraclinicos '!C1151="","",'Paraclinicos '!C1151&lt;20,4,'Paraclinicos '!C1151&lt;50,3,'Paraclinicos '!C1151&lt;100,2,'Paraclinicos '!C1151&lt;150,1,'Paraclinicos '!C1151&gt;150,0)</f>
        <v>0</v>
      </c>
      <c r="Q1155" cm="1">
        <f t="array" ref="Q1155">_xlfn.IFS('Paraclinicos '!O1151="","",'Paraclinicos '!O1151&lt;1.2,0,'Paraclinicos '!O1151&lt;2,1,'Paraclinicos '!O1151&lt;3.5,2,'Paraclinicos '!O1151&lt;5,3,'Paraclinicos '!O1151&gt;5,4)</f>
        <v>0</v>
      </c>
      <c r="R1155" t="str" cm="1">
        <f t="array" ref="R1155">_xlfn.IFS('Paraclinicos '!J1151="","",'Paraclinicos '!J1151&lt;1.2,0,'Paraclinicos '!J1151&lt;2,1,'Paraclinicos '!J1151&lt;6,2,'Paraclinicos '!J1151&lt;12,3,'Paraclinicos '!J1151&gt;=12,4)</f>
        <v/>
      </c>
      <c r="S1155" cm="1">
        <f t="array" ref="S1155">_xlfn.IFS('Paraclinicos '!Y1151="","",'Paraclinicos '!Y1151&lt;70,1,'Paraclinicos '!Y1151&gt;=70,0)</f>
        <v>0</v>
      </c>
      <c r="T1155" cm="1">
        <f t="array" ref="T1155">_xlfn.IFS('Paraclinicos '!W1151="","",'Paraclinicos '!W1151&lt;6,4,'Paraclinicos '!W1151&lt;10,3,'Paraclinicos '!W1151&lt;13,2,'Paraclinicos '!W1151&lt;15,1,'Paraclinicos '!W1151=15,0)</f>
        <v>4</v>
      </c>
      <c r="U1155" s="54">
        <f t="shared" ref="U1155:U1218" si="54">IF(AND(O1155="",P1155="",Q1155="",R1155="",S1155="",T1155=""),"",SUM(O1155:T1155))</f>
        <v>7</v>
      </c>
      <c r="V1155" cm="1">
        <f t="array" ref="V1155">_xlfn.IFS('Paraclinicos '!S1151="","",OR('Paraclinicos '!S1151&lt;=8,'Paraclinicos '!S1151&gt;=25),3,'Paraclinicos '!S1151&lt;12,1,'Paraclinicos '!S1151&lt;21,0,'Paraclinicos '!S1151&lt;25,2)</f>
        <v>0</v>
      </c>
      <c r="W1155" t="str">
        <f>IFERROR(IF(INDEX('BD Demog para scores enalazar'!Y$2:'BD Demog para scores enalazar'!Y$3000,MATCH(Formulas!A1155,'BD Demog para scores enalazar'!A$2:'BD Demog para scores enalazar'!A$3000,0))=1,"SI","NO"),"")</f>
        <v>NO</v>
      </c>
      <c r="X1155" s="9" t="str">
        <f>IFERROR(IF(INDEX('BD Demog para scores enalazar'!AJ$2:'BD Demog para scores enalazar'!AJ$3000,MATCH(Formulas!A1155,'BD Demog para scores enalazar'!A$2:'BD Demog para scores enalazar'!A$3000,0))=1,"SI","NO"),"")</f>
        <v>NO</v>
      </c>
      <c r="Y1155" cm="1">
        <f t="array" ref="Y1155">IF(AND(W1155="NO",X1155="NO"),_xlfn.IFS('Paraclinicos '!K1151&lt;=91,3,'Paraclinicos '!K1151&lt;94,2,'Paraclinicos '!K1151&lt;96,1,'Paraclinicos '!K1151&gt;=96,0),"")</f>
        <v>3</v>
      </c>
      <c r="Z1155" t="str" cm="1">
        <f t="array" ref="Z1155">IF(OR(W1155="SI",X1155="SI"),_xlfn.IFS(OR(AND('Paraclinicos '!K1152&lt;=83),AND('Paraclinicos '!K1152&gt;=97,AA1155=2)),3,OR(AND('Paraclinicos '!K1152&lt;=86),AND('Paraclinicos '!K1152&gt;=94,AA1155=2)),2,OR(AND('Paraclinicos '!K1152&lt;=88),AND('Paraclinicos '!K1152&gt;=92,AA1155=2)),1,OR(AND('Paraclinicos '!K1152&gt;=88,'Paraclinicos '!K1152&lt;=92),AND('Paraclinicos '!K1152&gt;=93,AA1155=0)),0),"")</f>
        <v/>
      </c>
      <c r="AA1155" cm="1">
        <f t="array" ref="AA1155">_xlfn.IFS('Paraclinicos '!E1151="","",'Paraclinicos '!E1151="Oxigeno",2,'Paraclinicos '!E1151="Aire",0)</f>
        <v>2</v>
      </c>
    </row>
    <row r="1156" spans="1:27" x14ac:dyDescent="0.25">
      <c r="A1156">
        <f>'Paraclinicos '!A1152</f>
        <v>346</v>
      </c>
      <c r="B1156" s="3">
        <f>'Paraclinicos '!R1152</f>
        <v>44043</v>
      </c>
      <c r="C1156" cm="1">
        <f t="array" ref="C1156">_xlfn.IFS('Paraclinicos '!Q1152="","",'Paraclinicos '!Q1152&gt;60,3,'Paraclinicos '!Q1152&lt;=60,1)</f>
        <v>1</v>
      </c>
      <c r="D1156" t="str">
        <f>IFERROR(IF(INDEX('BD Demog para scores enalazar'!BC$2:BC$3000,MATCH(Formulas!A1156,'BD Demog para scores enalazar'!A$2:A$3000,0))=0,"SI","NO"),"")</f>
        <v>SI</v>
      </c>
      <c r="E1156" cm="1">
        <f t="array" ref="E1156">_xlfn.IFS(D1156="","",D1156="SI",4,D1156="NO",1)</f>
        <v>4</v>
      </c>
      <c r="F1156" cm="1">
        <f t="array" ref="F1156">_xlfn.IFS('Paraclinicos '!B1152="","",'Paraclinicos '!B1152&gt;1,1,'Paraclinicos '!B1152&lt;=1,3)</f>
        <v>1</v>
      </c>
      <c r="G1156" t="str" cm="1">
        <f t="array" ref="G1156">_xlfn.IFS('Paraclinicos '!D1152="","",AND('Paraclinicos '!D1152&gt;=250,'Paraclinicos '!D1152&lt;=500),2,'Paraclinicos '!D1152&gt;500,3,'Paraclinicos '!D1152&lt;250,1)</f>
        <v/>
      </c>
      <c r="H1156" s="50">
        <f t="shared" ref="H1156:H1219" si="55">IF(AND(C1156="",E1156="",F1156="",G1156=""),"",SUM(C1156,E1156:G1156))</f>
        <v>6</v>
      </c>
      <c r="I1156" cm="1">
        <f t="array" ref="I1156">_xlfn.IFS('Paraclinicos '!Q1152="","",'Paraclinicos '!Q1152&gt;=65,1,'Paraclinicos '!Q1152&lt;65,0)</f>
        <v>0</v>
      </c>
      <c r="J1156" cm="1">
        <f t="array" ref="J1156">_xlfn.IFS('Paraclinicos '!I1152="","",'Paraclinicos '!I1152&gt;7,1,'Paraclinicos '!I1152&lt;=7,0)</f>
        <v>1</v>
      </c>
      <c r="K1156" cm="1">
        <f t="array" ref="K1156">_xlfn.IFS('Paraclinicos '!W1152="","",'Paraclinicos '!W1152&lt;=8,1,'Paraclinicos '!W1152&gt;8,0)</f>
        <v>0</v>
      </c>
      <c r="L1156" cm="1">
        <f t="array" ref="L1156">_xlfn.IFS('Paraclinicos '!S1152="","",'Paraclinicos '!S1152&gt;=30,1,'Paraclinicos '!S1152&lt;30,0)</f>
        <v>0</v>
      </c>
      <c r="M1156" cm="1">
        <f t="array" ref="M1156">_xlfn.IFS(OR('Paraclinicos '!T1152="",'Paraclinicos '!U1152=""),"",OR('Paraclinicos '!T1152&lt;=90,'Paraclinicos '!U1152&lt;=60),1,OR('Paraclinicos '!T1152&gt;90,'Paraclinicos '!U1152&gt;60),0)</f>
        <v>0</v>
      </c>
      <c r="N1156" s="45">
        <f t="shared" ref="N1156:N1219" si="56">IF(AND(J1155="",J1156="",K1156="",L1156="",M1156=""),"",SUM(J1155:M1156))</f>
        <v>3</v>
      </c>
      <c r="O1156" cm="1">
        <f t="array" ref="O1156">_xlfn.IFS(OR('Paraclinicos '!M1152="",'Paraclinicos '!N1152="",'Paraclinicos '!N1152=0),"",'Paraclinicos '!M1152/'Paraclinicos '!N1152&lt;100,4,'Paraclinicos '!M1152/'Paraclinicos '!N1152&lt;200,3,'Paraclinicos '!M1152/'Paraclinicos '!N1152&lt;300,2,'Paraclinicos '!M1152/'Paraclinicos '!N1152&lt;400,1,'Paraclinicos '!M1152/'Paraclinicos '!N1152&gt;=400,0)</f>
        <v>3</v>
      </c>
      <c r="P1156" cm="1">
        <f t="array" ref="P1156">_xlfn.IFS('Paraclinicos '!C1152="","",'Paraclinicos '!C1152&lt;20,4,'Paraclinicos '!C1152&lt;50,3,'Paraclinicos '!C1152&lt;100,2,'Paraclinicos '!C1152&lt;150,1,'Paraclinicos '!C1152&gt;150,0)</f>
        <v>0</v>
      </c>
      <c r="Q1156" t="str" cm="1">
        <f t="array" ref="Q1156">_xlfn.IFS('Paraclinicos '!O1152="","",'Paraclinicos '!O1152&lt;1.2,0,'Paraclinicos '!O1152&lt;2,1,'Paraclinicos '!O1152&lt;3.5,2,'Paraclinicos '!O1152&lt;5,3,'Paraclinicos '!O1152&gt;5,4)</f>
        <v/>
      </c>
      <c r="R1156" t="str" cm="1">
        <f t="array" ref="R1156">_xlfn.IFS('Paraclinicos '!J1152="","",'Paraclinicos '!J1152&lt;1.2,0,'Paraclinicos '!J1152&lt;2,1,'Paraclinicos '!J1152&lt;6,2,'Paraclinicos '!J1152&lt;12,3,'Paraclinicos '!J1152&gt;=12,4)</f>
        <v/>
      </c>
      <c r="S1156" cm="1">
        <f t="array" ref="S1156">_xlfn.IFS('Paraclinicos '!Y1152="","",'Paraclinicos '!Y1152&lt;70,1,'Paraclinicos '!Y1152&gt;=70,0)</f>
        <v>0</v>
      </c>
      <c r="T1156" cm="1">
        <f t="array" ref="T1156">_xlfn.IFS('Paraclinicos '!W1152="","",'Paraclinicos '!W1152&lt;6,4,'Paraclinicos '!W1152&lt;10,3,'Paraclinicos '!W1152&lt;13,2,'Paraclinicos '!W1152&lt;15,1,'Paraclinicos '!W1152=15,0)</f>
        <v>0</v>
      </c>
      <c r="U1156" s="54">
        <f t="shared" si="54"/>
        <v>3</v>
      </c>
      <c r="V1156" cm="1">
        <f t="array" ref="V1156">_xlfn.IFS('Paraclinicos '!S1152="","",OR('Paraclinicos '!S1152&lt;=8,'Paraclinicos '!S1152&gt;=25),3,'Paraclinicos '!S1152&lt;12,1,'Paraclinicos '!S1152&lt;21,0,'Paraclinicos '!S1152&lt;25,2)</f>
        <v>0</v>
      </c>
      <c r="W1156" t="str">
        <f>IFERROR(IF(INDEX('BD Demog para scores enalazar'!Y$2:'BD Demog para scores enalazar'!Y$3000,MATCH(Formulas!A1156,'BD Demog para scores enalazar'!A$2:'BD Demog para scores enalazar'!A$3000,0))=1,"SI","NO"),"")</f>
        <v>NO</v>
      </c>
      <c r="X1156" s="9" t="str">
        <f>IFERROR(IF(INDEX('BD Demog para scores enalazar'!AJ$2:'BD Demog para scores enalazar'!AJ$3000,MATCH(Formulas!A1156,'BD Demog para scores enalazar'!A$2:'BD Demog para scores enalazar'!A$3000,0))=1,"SI","NO"),"")</f>
        <v>NO</v>
      </c>
      <c r="Y1156" cm="1">
        <f t="array" ref="Y1156">IF(AND(W1156="NO",X1156="NO"),_xlfn.IFS('Paraclinicos '!K1152&lt;=91,3,'Paraclinicos '!K1152&lt;94,2,'Paraclinicos '!K1152&lt;96,1,'Paraclinicos '!K1152&gt;=96,0),"")</f>
        <v>3</v>
      </c>
      <c r="Z1156" t="str" cm="1">
        <f t="array" ref="Z1156">IF(OR(W1156="SI",X1156="SI"),_xlfn.IFS(OR(AND('Paraclinicos '!K1153&lt;=83),AND('Paraclinicos '!K1153&gt;=97,AA1156=2)),3,OR(AND('Paraclinicos '!K1153&lt;=86),AND('Paraclinicos '!K1153&gt;=94,AA1156=2)),2,OR(AND('Paraclinicos '!K1153&lt;=88),AND('Paraclinicos '!K1153&gt;=92,AA1156=2)),1,OR(AND('Paraclinicos '!K1153&gt;=88,'Paraclinicos '!K1153&lt;=92),AND('Paraclinicos '!K1153&gt;=93,AA1156=0)),0),"")</f>
        <v/>
      </c>
      <c r="AA1156" cm="1">
        <f t="array" ref="AA1156">_xlfn.IFS('Paraclinicos '!E1152="","",'Paraclinicos '!E1152="Oxigeno",2,'Paraclinicos '!E1152="Aire",0)</f>
        <v>2</v>
      </c>
    </row>
    <row r="1157" spans="1:27" x14ac:dyDescent="0.25">
      <c r="A1157">
        <f>'Paraclinicos '!A1153</f>
        <v>346</v>
      </c>
      <c r="B1157" s="3">
        <f>'Paraclinicos '!R1153</f>
        <v>44044</v>
      </c>
      <c r="C1157" cm="1">
        <f t="array" ref="C1157">_xlfn.IFS('Paraclinicos '!Q1153="","",'Paraclinicos '!Q1153&gt;60,3,'Paraclinicos '!Q1153&lt;=60,1)</f>
        <v>1</v>
      </c>
      <c r="D1157" t="str">
        <f>IFERROR(IF(INDEX('BD Demog para scores enalazar'!BC$2:BC$3000,MATCH(Formulas!A1157,'BD Demog para scores enalazar'!A$2:A$3000,0))=0,"SI","NO"),"")</f>
        <v>SI</v>
      </c>
      <c r="E1157" cm="1">
        <f t="array" ref="E1157">_xlfn.IFS(D1157="","",D1157="SI",4,D1157="NO",1)</f>
        <v>4</v>
      </c>
      <c r="F1157" cm="1">
        <f t="array" ref="F1157">_xlfn.IFS('Paraclinicos '!B1153="","",'Paraclinicos '!B1153&gt;1,1,'Paraclinicos '!B1153&lt;=1,3)</f>
        <v>1</v>
      </c>
      <c r="G1157" t="str" cm="1">
        <f t="array" ref="G1157">_xlfn.IFS('Paraclinicos '!D1153="","",AND('Paraclinicos '!D1153&gt;=250,'Paraclinicos '!D1153&lt;=500),2,'Paraclinicos '!D1153&gt;500,3,'Paraclinicos '!D1153&lt;250,1)</f>
        <v/>
      </c>
      <c r="H1157" s="50">
        <f t="shared" si="55"/>
        <v>6</v>
      </c>
      <c r="I1157" cm="1">
        <f t="array" ref="I1157">_xlfn.IFS('Paraclinicos '!Q1153="","",'Paraclinicos '!Q1153&gt;=65,1,'Paraclinicos '!Q1153&lt;65,0)</f>
        <v>0</v>
      </c>
      <c r="J1157" cm="1">
        <f t="array" ref="J1157">_xlfn.IFS('Paraclinicos '!I1153="","",'Paraclinicos '!I1153&gt;7,1,'Paraclinicos '!I1153&lt;=7,0)</f>
        <v>1</v>
      </c>
      <c r="K1157" cm="1">
        <f t="array" ref="K1157">_xlfn.IFS('Paraclinicos '!W1153="","",'Paraclinicos '!W1153&lt;=8,1,'Paraclinicos '!W1153&gt;8,0)</f>
        <v>0</v>
      </c>
      <c r="L1157" cm="1">
        <f t="array" ref="L1157">_xlfn.IFS('Paraclinicos '!S1153="","",'Paraclinicos '!S1153&gt;=30,1,'Paraclinicos '!S1153&lt;30,0)</f>
        <v>0</v>
      </c>
      <c r="M1157" cm="1">
        <f t="array" ref="M1157">_xlfn.IFS(OR('Paraclinicos '!T1153="",'Paraclinicos '!U1153=""),"",OR('Paraclinicos '!T1153&lt;=90,'Paraclinicos '!U1153&lt;=60),1,OR('Paraclinicos '!T1153&gt;90,'Paraclinicos '!U1153&gt;60),0)</f>
        <v>0</v>
      </c>
      <c r="N1157" s="45">
        <f t="shared" si="56"/>
        <v>2</v>
      </c>
      <c r="O1157" cm="1">
        <f t="array" ref="O1157">_xlfn.IFS(OR('Paraclinicos '!M1153="",'Paraclinicos '!N1153="",'Paraclinicos '!N1153=0),"",'Paraclinicos '!M1153/'Paraclinicos '!N1153&lt;100,4,'Paraclinicos '!M1153/'Paraclinicos '!N1153&lt;200,3,'Paraclinicos '!M1153/'Paraclinicos '!N1153&lt;300,2,'Paraclinicos '!M1153/'Paraclinicos '!N1153&lt;400,1,'Paraclinicos '!M1153/'Paraclinicos '!N1153&gt;=400,0)</f>
        <v>3</v>
      </c>
      <c r="P1157" cm="1">
        <f t="array" ref="P1157">_xlfn.IFS('Paraclinicos '!C1153="","",'Paraclinicos '!C1153&lt;20,4,'Paraclinicos '!C1153&lt;50,3,'Paraclinicos '!C1153&lt;100,2,'Paraclinicos '!C1153&lt;150,1,'Paraclinicos '!C1153&gt;150,0)</f>
        <v>0</v>
      </c>
      <c r="Q1157" t="str" cm="1">
        <f t="array" ref="Q1157">_xlfn.IFS('Paraclinicos '!O1153="","",'Paraclinicos '!O1153&lt;1.2,0,'Paraclinicos '!O1153&lt;2,1,'Paraclinicos '!O1153&lt;3.5,2,'Paraclinicos '!O1153&lt;5,3,'Paraclinicos '!O1153&gt;5,4)</f>
        <v/>
      </c>
      <c r="R1157" t="str" cm="1">
        <f t="array" ref="R1157">_xlfn.IFS('Paraclinicos '!J1153="","",'Paraclinicos '!J1153&lt;1.2,0,'Paraclinicos '!J1153&lt;2,1,'Paraclinicos '!J1153&lt;6,2,'Paraclinicos '!J1153&lt;12,3,'Paraclinicos '!J1153&gt;=12,4)</f>
        <v/>
      </c>
      <c r="S1157" cm="1">
        <f t="array" ref="S1157">_xlfn.IFS('Paraclinicos '!Y1153="","",'Paraclinicos '!Y1153&lt;70,1,'Paraclinicos '!Y1153&gt;=70,0)</f>
        <v>0</v>
      </c>
      <c r="T1157" cm="1">
        <f t="array" ref="T1157">_xlfn.IFS('Paraclinicos '!W1153="","",'Paraclinicos '!W1153&lt;6,4,'Paraclinicos '!W1153&lt;10,3,'Paraclinicos '!W1153&lt;13,2,'Paraclinicos '!W1153&lt;15,1,'Paraclinicos '!W1153=15,0)</f>
        <v>1</v>
      </c>
      <c r="U1157" s="54">
        <f t="shared" si="54"/>
        <v>4</v>
      </c>
      <c r="V1157" cm="1">
        <f t="array" ref="V1157">_xlfn.IFS('Paraclinicos '!S1153="","",OR('Paraclinicos '!S1153&lt;=8,'Paraclinicos '!S1153&gt;=25),3,'Paraclinicos '!S1153&lt;12,1,'Paraclinicos '!S1153&lt;21,0,'Paraclinicos '!S1153&lt;25,2)</f>
        <v>0</v>
      </c>
      <c r="W1157" t="str">
        <f>IFERROR(IF(INDEX('BD Demog para scores enalazar'!Y$2:'BD Demog para scores enalazar'!Y$3000,MATCH(Formulas!A1157,'BD Demog para scores enalazar'!A$2:'BD Demog para scores enalazar'!A$3000,0))=1,"SI","NO"),"")</f>
        <v>NO</v>
      </c>
      <c r="X1157" s="9" t="str">
        <f>IFERROR(IF(INDEX('BD Demog para scores enalazar'!AJ$2:'BD Demog para scores enalazar'!AJ$3000,MATCH(Formulas!A1157,'BD Demog para scores enalazar'!A$2:'BD Demog para scores enalazar'!A$3000,0))=1,"SI","NO"),"")</f>
        <v>NO</v>
      </c>
      <c r="Y1157" cm="1">
        <f t="array" ref="Y1157">IF(AND(W1157="NO",X1157="NO"),_xlfn.IFS('Paraclinicos '!K1153&lt;=91,3,'Paraclinicos '!K1153&lt;94,2,'Paraclinicos '!K1153&lt;96,1,'Paraclinicos '!K1153&gt;=96,0),"")</f>
        <v>3</v>
      </c>
      <c r="Z1157" t="str" cm="1">
        <f t="array" ref="Z1157">IF(OR(W1157="SI",X1157="SI"),_xlfn.IFS(OR(AND('Paraclinicos '!K1154&lt;=83),AND('Paraclinicos '!K1154&gt;=97,AA1157=2)),3,OR(AND('Paraclinicos '!K1154&lt;=86),AND('Paraclinicos '!K1154&gt;=94,AA1157=2)),2,OR(AND('Paraclinicos '!K1154&lt;=88),AND('Paraclinicos '!K1154&gt;=92,AA1157=2)),1,OR(AND('Paraclinicos '!K1154&gt;=88,'Paraclinicos '!K1154&lt;=92),AND('Paraclinicos '!K1154&gt;=93,AA1157=0)),0),"")</f>
        <v/>
      </c>
      <c r="AA1157" cm="1">
        <f t="array" ref="AA1157">_xlfn.IFS('Paraclinicos '!E1153="","",'Paraclinicos '!E1153="Oxigeno",2,'Paraclinicos '!E1153="Aire",0)</f>
        <v>2</v>
      </c>
    </row>
    <row r="1158" spans="1:27" x14ac:dyDescent="0.25">
      <c r="A1158">
        <f>'Paraclinicos '!A1154</f>
        <v>346</v>
      </c>
      <c r="B1158" s="3">
        <f>'Paraclinicos '!R1154</f>
        <v>44045</v>
      </c>
      <c r="C1158" cm="1">
        <f t="array" ref="C1158">_xlfn.IFS('Paraclinicos '!Q1154="","",'Paraclinicos '!Q1154&gt;60,3,'Paraclinicos '!Q1154&lt;=60,1)</f>
        <v>1</v>
      </c>
      <c r="D1158" t="str">
        <f>IFERROR(IF(INDEX('BD Demog para scores enalazar'!BC$2:BC$3000,MATCH(Formulas!A1158,'BD Demog para scores enalazar'!A$2:A$3000,0))=0,"SI","NO"),"")</f>
        <v>SI</v>
      </c>
      <c r="E1158" cm="1">
        <f t="array" ref="E1158">_xlfn.IFS(D1158="","",D1158="SI",4,D1158="NO",1)</f>
        <v>4</v>
      </c>
      <c r="F1158" cm="1">
        <f t="array" ref="F1158">_xlfn.IFS('Paraclinicos '!B1154="","",'Paraclinicos '!B1154&gt;1,1,'Paraclinicos '!B1154&lt;=1,3)</f>
        <v>1</v>
      </c>
      <c r="G1158" cm="1">
        <f t="array" ref="G1158">_xlfn.IFS('Paraclinicos '!D1154="","",AND('Paraclinicos '!D1154&gt;=250,'Paraclinicos '!D1154&lt;=500),2,'Paraclinicos '!D1154&gt;500,3,'Paraclinicos '!D1154&lt;250,1)</f>
        <v>3</v>
      </c>
      <c r="H1158" s="50">
        <f t="shared" si="55"/>
        <v>9</v>
      </c>
      <c r="I1158" cm="1">
        <f t="array" ref="I1158">_xlfn.IFS('Paraclinicos '!Q1154="","",'Paraclinicos '!Q1154&gt;=65,1,'Paraclinicos '!Q1154&lt;65,0)</f>
        <v>0</v>
      </c>
      <c r="J1158" cm="1">
        <f t="array" ref="J1158">_xlfn.IFS('Paraclinicos '!I1154="","",'Paraclinicos '!I1154&gt;7,1,'Paraclinicos '!I1154&lt;=7,0)</f>
        <v>1</v>
      </c>
      <c r="K1158" cm="1">
        <f t="array" ref="K1158">_xlfn.IFS('Paraclinicos '!W1154="","",'Paraclinicos '!W1154&lt;=8,1,'Paraclinicos '!W1154&gt;8,0)</f>
        <v>0</v>
      </c>
      <c r="L1158" cm="1">
        <f t="array" ref="L1158">_xlfn.IFS('Paraclinicos '!S1154="","",'Paraclinicos '!S1154&gt;=30,1,'Paraclinicos '!S1154&lt;30,0)</f>
        <v>0</v>
      </c>
      <c r="M1158" cm="1">
        <f t="array" ref="M1158">_xlfn.IFS(OR('Paraclinicos '!T1154="",'Paraclinicos '!U1154=""),"",OR('Paraclinicos '!T1154&lt;=90,'Paraclinicos '!U1154&lt;=60),1,OR('Paraclinicos '!T1154&gt;90,'Paraclinicos '!U1154&gt;60),0)</f>
        <v>0</v>
      </c>
      <c r="N1158" s="45">
        <f t="shared" si="56"/>
        <v>2</v>
      </c>
      <c r="O1158" cm="1">
        <f t="array" ref="O1158">_xlfn.IFS(OR('Paraclinicos '!M1154="",'Paraclinicos '!N1154="",'Paraclinicos '!N1154=0),"",'Paraclinicos '!M1154/'Paraclinicos '!N1154&lt;100,4,'Paraclinicos '!M1154/'Paraclinicos '!N1154&lt;200,3,'Paraclinicos '!M1154/'Paraclinicos '!N1154&lt;300,2,'Paraclinicos '!M1154/'Paraclinicos '!N1154&lt;400,1,'Paraclinicos '!M1154/'Paraclinicos '!N1154&gt;=400,0)</f>
        <v>3</v>
      </c>
      <c r="P1158" cm="1">
        <f t="array" ref="P1158">_xlfn.IFS('Paraclinicos '!C1154="","",'Paraclinicos '!C1154&lt;20,4,'Paraclinicos '!C1154&lt;50,3,'Paraclinicos '!C1154&lt;100,2,'Paraclinicos '!C1154&lt;150,1,'Paraclinicos '!C1154&gt;150,0)</f>
        <v>0</v>
      </c>
      <c r="Q1158" cm="1">
        <f t="array" ref="Q1158">_xlfn.IFS('Paraclinicos '!O1154="","",'Paraclinicos '!O1154&lt;1.2,0,'Paraclinicos '!O1154&lt;2,1,'Paraclinicos '!O1154&lt;3.5,2,'Paraclinicos '!O1154&lt;5,3,'Paraclinicos '!O1154&gt;5,4)</f>
        <v>0</v>
      </c>
      <c r="R1158" cm="1">
        <f t="array" ref="R1158">_xlfn.IFS('Paraclinicos '!J1154="","",'Paraclinicos '!J1154&lt;1.2,0,'Paraclinicos '!J1154&lt;2,1,'Paraclinicos '!J1154&lt;6,2,'Paraclinicos '!J1154&lt;12,3,'Paraclinicos '!J1154&gt;=12,4)</f>
        <v>0</v>
      </c>
      <c r="S1158" cm="1">
        <f t="array" ref="S1158">_xlfn.IFS('Paraclinicos '!Y1154="","",'Paraclinicos '!Y1154&lt;70,1,'Paraclinicos '!Y1154&gt;=70,0)</f>
        <v>0</v>
      </c>
      <c r="T1158" cm="1">
        <f t="array" ref="T1158">_xlfn.IFS('Paraclinicos '!W1154="","",'Paraclinicos '!W1154&lt;6,4,'Paraclinicos '!W1154&lt;10,3,'Paraclinicos '!W1154&lt;13,2,'Paraclinicos '!W1154&lt;15,1,'Paraclinicos '!W1154=15,0)</f>
        <v>2</v>
      </c>
      <c r="U1158" s="54">
        <f t="shared" si="54"/>
        <v>5</v>
      </c>
      <c r="V1158" cm="1">
        <f t="array" ref="V1158">_xlfn.IFS('Paraclinicos '!S1154="","",OR('Paraclinicos '!S1154&lt;=8,'Paraclinicos '!S1154&gt;=25),3,'Paraclinicos '!S1154&lt;12,1,'Paraclinicos '!S1154&lt;21,0,'Paraclinicos '!S1154&lt;25,2)</f>
        <v>2</v>
      </c>
      <c r="W1158" t="str">
        <f>IFERROR(IF(INDEX('BD Demog para scores enalazar'!Y$2:'BD Demog para scores enalazar'!Y$3000,MATCH(Formulas!A1158,'BD Demog para scores enalazar'!A$2:'BD Demog para scores enalazar'!A$3000,0))=1,"SI","NO"),"")</f>
        <v>NO</v>
      </c>
      <c r="X1158" s="9" t="str">
        <f>IFERROR(IF(INDEX('BD Demog para scores enalazar'!AJ$2:'BD Demog para scores enalazar'!AJ$3000,MATCH(Formulas!A1158,'BD Demog para scores enalazar'!A$2:'BD Demog para scores enalazar'!A$3000,0))=1,"SI","NO"),"")</f>
        <v>NO</v>
      </c>
      <c r="Y1158" cm="1">
        <f t="array" ref="Y1158">IF(AND(W1158="NO",X1158="NO"),_xlfn.IFS('Paraclinicos '!K1154&lt;=91,3,'Paraclinicos '!K1154&lt;94,2,'Paraclinicos '!K1154&lt;96,1,'Paraclinicos '!K1154&gt;=96,0),"")</f>
        <v>3</v>
      </c>
      <c r="Z1158" t="str" cm="1">
        <f t="array" ref="Z1158">IF(OR(W1158="SI",X1158="SI"),_xlfn.IFS(OR(AND('Paraclinicos '!K1155&lt;=83),AND('Paraclinicos '!K1155&gt;=97,AA1158=2)),3,OR(AND('Paraclinicos '!K1155&lt;=86),AND('Paraclinicos '!K1155&gt;=94,AA1158=2)),2,OR(AND('Paraclinicos '!K1155&lt;=88),AND('Paraclinicos '!K1155&gt;=92,AA1158=2)),1,OR(AND('Paraclinicos '!K1155&gt;=88,'Paraclinicos '!K1155&lt;=92),AND('Paraclinicos '!K1155&gt;=93,AA1158=0)),0),"")</f>
        <v/>
      </c>
      <c r="AA1158" cm="1">
        <f t="array" ref="AA1158">_xlfn.IFS('Paraclinicos '!E1154="","",'Paraclinicos '!E1154="Oxigeno",2,'Paraclinicos '!E1154="Aire",0)</f>
        <v>2</v>
      </c>
    </row>
    <row r="1159" spans="1:27" x14ac:dyDescent="0.25">
      <c r="A1159">
        <f>'Paraclinicos '!A1155</f>
        <v>346</v>
      </c>
      <c r="B1159" s="3">
        <f>'Paraclinicos '!R1155</f>
        <v>44046</v>
      </c>
      <c r="C1159" cm="1">
        <f t="array" ref="C1159">_xlfn.IFS('Paraclinicos '!Q1155="","",'Paraclinicos '!Q1155&gt;60,3,'Paraclinicos '!Q1155&lt;=60,1)</f>
        <v>1</v>
      </c>
      <c r="D1159" t="str">
        <f>IFERROR(IF(INDEX('BD Demog para scores enalazar'!BC$2:BC$3000,MATCH(Formulas!A1159,'BD Demog para scores enalazar'!A$2:A$3000,0))=0,"SI","NO"),"")</f>
        <v>SI</v>
      </c>
      <c r="E1159" cm="1">
        <f t="array" ref="E1159">_xlfn.IFS(D1159="","",D1159="SI",4,D1159="NO",1)</f>
        <v>4</v>
      </c>
      <c r="F1159" cm="1">
        <f t="array" ref="F1159">_xlfn.IFS('Paraclinicos '!B1155="","",'Paraclinicos '!B1155&gt;1,1,'Paraclinicos '!B1155&lt;=1,3)</f>
        <v>1</v>
      </c>
      <c r="G1159" t="str" cm="1">
        <f t="array" ref="G1159">_xlfn.IFS('Paraclinicos '!D1155="","",AND('Paraclinicos '!D1155&gt;=250,'Paraclinicos '!D1155&lt;=500),2,'Paraclinicos '!D1155&gt;500,3,'Paraclinicos '!D1155&lt;250,1)</f>
        <v/>
      </c>
      <c r="H1159" s="50">
        <f t="shared" si="55"/>
        <v>6</v>
      </c>
      <c r="I1159" cm="1">
        <f t="array" ref="I1159">_xlfn.IFS('Paraclinicos '!Q1155="","",'Paraclinicos '!Q1155&gt;=65,1,'Paraclinicos '!Q1155&lt;65,0)</f>
        <v>0</v>
      </c>
      <c r="J1159" cm="1">
        <f t="array" ref="J1159">_xlfn.IFS('Paraclinicos '!I1155="","",'Paraclinicos '!I1155&gt;7,1,'Paraclinicos '!I1155&lt;=7,0)</f>
        <v>1</v>
      </c>
      <c r="K1159" cm="1">
        <f t="array" ref="K1159">_xlfn.IFS('Paraclinicos '!W1155="","",'Paraclinicos '!W1155&lt;=8,1,'Paraclinicos '!W1155&gt;8,0)</f>
        <v>0</v>
      </c>
      <c r="L1159" cm="1">
        <f t="array" ref="L1159">_xlfn.IFS('Paraclinicos '!S1155="","",'Paraclinicos '!S1155&gt;=30,1,'Paraclinicos '!S1155&lt;30,0)</f>
        <v>0</v>
      </c>
      <c r="M1159" cm="1">
        <f t="array" ref="M1159">_xlfn.IFS(OR('Paraclinicos '!T1155="",'Paraclinicos '!U1155=""),"",OR('Paraclinicos '!T1155&lt;=90,'Paraclinicos '!U1155&lt;=60),1,OR('Paraclinicos '!T1155&gt;90,'Paraclinicos '!U1155&gt;60),0)</f>
        <v>0</v>
      </c>
      <c r="N1159" s="45">
        <f t="shared" si="56"/>
        <v>2</v>
      </c>
      <c r="O1159" cm="1">
        <f t="array" ref="O1159">_xlfn.IFS(OR('Paraclinicos '!M1155="",'Paraclinicos '!N1155="",'Paraclinicos '!N1155=0),"",'Paraclinicos '!M1155/'Paraclinicos '!N1155&lt;100,4,'Paraclinicos '!M1155/'Paraclinicos '!N1155&lt;200,3,'Paraclinicos '!M1155/'Paraclinicos '!N1155&lt;300,2,'Paraclinicos '!M1155/'Paraclinicos '!N1155&lt;400,1,'Paraclinicos '!M1155/'Paraclinicos '!N1155&gt;=400,0)</f>
        <v>3</v>
      </c>
      <c r="P1159" cm="1">
        <f t="array" ref="P1159">_xlfn.IFS('Paraclinicos '!C1155="","",'Paraclinicos '!C1155&lt;20,4,'Paraclinicos '!C1155&lt;50,3,'Paraclinicos '!C1155&lt;100,2,'Paraclinicos '!C1155&lt;150,1,'Paraclinicos '!C1155&gt;150,0)</f>
        <v>0</v>
      </c>
      <c r="Q1159" cm="1">
        <f t="array" ref="Q1159">_xlfn.IFS('Paraclinicos '!O1155="","",'Paraclinicos '!O1155&lt;1.2,0,'Paraclinicos '!O1155&lt;2,1,'Paraclinicos '!O1155&lt;3.5,2,'Paraclinicos '!O1155&lt;5,3,'Paraclinicos '!O1155&gt;5,4)</f>
        <v>0</v>
      </c>
      <c r="R1159" t="str" cm="1">
        <f t="array" ref="R1159">_xlfn.IFS('Paraclinicos '!J1155="","",'Paraclinicos '!J1155&lt;1.2,0,'Paraclinicos '!J1155&lt;2,1,'Paraclinicos '!J1155&lt;6,2,'Paraclinicos '!J1155&lt;12,3,'Paraclinicos '!J1155&gt;=12,4)</f>
        <v/>
      </c>
      <c r="S1159" cm="1">
        <f t="array" ref="S1159">_xlfn.IFS('Paraclinicos '!Y1155="","",'Paraclinicos '!Y1155&lt;70,1,'Paraclinicos '!Y1155&gt;=70,0)</f>
        <v>0</v>
      </c>
      <c r="T1159" cm="1">
        <f t="array" ref="T1159">_xlfn.IFS('Paraclinicos '!W1155="","",'Paraclinicos '!W1155&lt;6,4,'Paraclinicos '!W1155&lt;10,3,'Paraclinicos '!W1155&lt;13,2,'Paraclinicos '!W1155&lt;15,1,'Paraclinicos '!W1155=15,0)</f>
        <v>2</v>
      </c>
      <c r="U1159" s="54">
        <f t="shared" si="54"/>
        <v>5</v>
      </c>
      <c r="V1159" cm="1">
        <f t="array" ref="V1159">_xlfn.IFS('Paraclinicos '!S1155="","",OR('Paraclinicos '!S1155&lt;=8,'Paraclinicos '!S1155&gt;=25),3,'Paraclinicos '!S1155&lt;12,1,'Paraclinicos '!S1155&lt;21,0,'Paraclinicos '!S1155&lt;25,2)</f>
        <v>3</v>
      </c>
      <c r="W1159" t="str">
        <f>IFERROR(IF(INDEX('BD Demog para scores enalazar'!Y$2:'BD Demog para scores enalazar'!Y$3000,MATCH(Formulas!A1159,'BD Demog para scores enalazar'!A$2:'BD Demog para scores enalazar'!A$3000,0))=1,"SI","NO"),"")</f>
        <v>NO</v>
      </c>
      <c r="X1159" s="9" t="str">
        <f>IFERROR(IF(INDEX('BD Demog para scores enalazar'!AJ$2:'BD Demog para scores enalazar'!AJ$3000,MATCH(Formulas!A1159,'BD Demog para scores enalazar'!A$2:'BD Demog para scores enalazar'!A$3000,0))=1,"SI","NO"),"")</f>
        <v>NO</v>
      </c>
      <c r="Y1159" cm="1">
        <f t="array" ref="Y1159">IF(AND(W1159="NO",X1159="NO"),_xlfn.IFS('Paraclinicos '!K1155&lt;=91,3,'Paraclinicos '!K1155&lt;94,2,'Paraclinicos '!K1155&lt;96,1,'Paraclinicos '!K1155&gt;=96,0),"")</f>
        <v>3</v>
      </c>
      <c r="Z1159" t="str" cm="1">
        <f t="array" ref="Z1159">IF(OR(W1159="SI",X1159="SI"),_xlfn.IFS(OR(AND('Paraclinicos '!K1156&lt;=83),AND('Paraclinicos '!K1156&gt;=97,AA1159=2)),3,OR(AND('Paraclinicos '!K1156&lt;=86),AND('Paraclinicos '!K1156&gt;=94,AA1159=2)),2,OR(AND('Paraclinicos '!K1156&lt;=88),AND('Paraclinicos '!K1156&gt;=92,AA1159=2)),1,OR(AND('Paraclinicos '!K1156&gt;=88,'Paraclinicos '!K1156&lt;=92),AND('Paraclinicos '!K1156&gt;=93,AA1159=0)),0),"")</f>
        <v/>
      </c>
      <c r="AA1159" cm="1">
        <f t="array" ref="AA1159">_xlfn.IFS('Paraclinicos '!E1155="","",'Paraclinicos '!E1155="Oxigeno",2,'Paraclinicos '!E1155="Aire",0)</f>
        <v>2</v>
      </c>
    </row>
    <row r="1160" spans="1:27" x14ac:dyDescent="0.25">
      <c r="A1160">
        <f>'Paraclinicos '!A1156</f>
        <v>346</v>
      </c>
      <c r="B1160" s="3">
        <f>'Paraclinicos '!R1156</f>
        <v>44047</v>
      </c>
      <c r="C1160" cm="1">
        <f t="array" ref="C1160">_xlfn.IFS('Paraclinicos '!Q1156="","",'Paraclinicos '!Q1156&gt;60,3,'Paraclinicos '!Q1156&lt;=60,1)</f>
        <v>1</v>
      </c>
      <c r="D1160" t="str">
        <f>IFERROR(IF(INDEX('BD Demog para scores enalazar'!BC$2:BC$3000,MATCH(Formulas!A1160,'BD Demog para scores enalazar'!A$2:A$3000,0))=0,"SI","NO"),"")</f>
        <v>SI</v>
      </c>
      <c r="E1160" cm="1">
        <f t="array" ref="E1160">_xlfn.IFS(D1160="","",D1160="SI",4,D1160="NO",1)</f>
        <v>4</v>
      </c>
      <c r="F1160" cm="1">
        <f t="array" ref="F1160">_xlfn.IFS('Paraclinicos '!B1156="","",'Paraclinicos '!B1156&gt;1,1,'Paraclinicos '!B1156&lt;=1,3)</f>
        <v>1</v>
      </c>
      <c r="G1160" cm="1">
        <f t="array" ref="G1160">_xlfn.IFS('Paraclinicos '!D1156="","",AND('Paraclinicos '!D1156&gt;=250,'Paraclinicos '!D1156&lt;=500),2,'Paraclinicos '!D1156&gt;500,3,'Paraclinicos '!D1156&lt;250,1)</f>
        <v>2</v>
      </c>
      <c r="H1160" s="50">
        <f t="shared" si="55"/>
        <v>8</v>
      </c>
      <c r="I1160" cm="1">
        <f t="array" ref="I1160">_xlfn.IFS('Paraclinicos '!Q1156="","",'Paraclinicos '!Q1156&gt;=65,1,'Paraclinicos '!Q1156&lt;65,0)</f>
        <v>0</v>
      </c>
      <c r="J1160" cm="1">
        <f t="array" ref="J1160">_xlfn.IFS('Paraclinicos '!I1156="","",'Paraclinicos '!I1156&gt;7,1,'Paraclinicos '!I1156&lt;=7,0)</f>
        <v>1</v>
      </c>
      <c r="K1160" cm="1">
        <f t="array" ref="K1160">_xlfn.IFS('Paraclinicos '!W1156="","",'Paraclinicos '!W1156&lt;=8,1,'Paraclinicos '!W1156&gt;8,0)</f>
        <v>0</v>
      </c>
      <c r="L1160" cm="1">
        <f t="array" ref="L1160">_xlfn.IFS('Paraclinicos '!S1156="","",'Paraclinicos '!S1156&gt;=30,1,'Paraclinicos '!S1156&lt;30,0)</f>
        <v>1</v>
      </c>
      <c r="M1160" cm="1">
        <f t="array" ref="M1160">_xlfn.IFS(OR('Paraclinicos '!T1156="",'Paraclinicos '!U1156=""),"",OR('Paraclinicos '!T1156&lt;=90,'Paraclinicos '!U1156&lt;=60),1,OR('Paraclinicos '!T1156&gt;90,'Paraclinicos '!U1156&gt;60),0)</f>
        <v>0</v>
      </c>
      <c r="N1160" s="45">
        <f t="shared" si="56"/>
        <v>3</v>
      </c>
      <c r="O1160" cm="1">
        <f t="array" ref="O1160">_xlfn.IFS(OR('Paraclinicos '!M1156="",'Paraclinicos '!N1156="",'Paraclinicos '!N1156=0),"",'Paraclinicos '!M1156/'Paraclinicos '!N1156&lt;100,4,'Paraclinicos '!M1156/'Paraclinicos '!N1156&lt;200,3,'Paraclinicos '!M1156/'Paraclinicos '!N1156&lt;300,2,'Paraclinicos '!M1156/'Paraclinicos '!N1156&lt;400,1,'Paraclinicos '!M1156/'Paraclinicos '!N1156&gt;=400,0)</f>
        <v>3</v>
      </c>
      <c r="P1160" cm="1">
        <f t="array" ref="P1160">_xlfn.IFS('Paraclinicos '!C1156="","",'Paraclinicos '!C1156&lt;20,4,'Paraclinicos '!C1156&lt;50,3,'Paraclinicos '!C1156&lt;100,2,'Paraclinicos '!C1156&lt;150,1,'Paraclinicos '!C1156&gt;150,0)</f>
        <v>0</v>
      </c>
      <c r="Q1160" cm="1">
        <f t="array" ref="Q1160">_xlfn.IFS('Paraclinicos '!O1156="","",'Paraclinicos '!O1156&lt;1.2,0,'Paraclinicos '!O1156&lt;2,1,'Paraclinicos '!O1156&lt;3.5,2,'Paraclinicos '!O1156&lt;5,3,'Paraclinicos '!O1156&gt;5,4)</f>
        <v>0</v>
      </c>
      <c r="R1160" cm="1">
        <f t="array" ref="R1160">_xlfn.IFS('Paraclinicos '!J1156="","",'Paraclinicos '!J1156&lt;1.2,0,'Paraclinicos '!J1156&lt;2,1,'Paraclinicos '!J1156&lt;6,2,'Paraclinicos '!J1156&lt;12,3,'Paraclinicos '!J1156&gt;=12,4)</f>
        <v>0</v>
      </c>
      <c r="S1160" cm="1">
        <f t="array" ref="S1160">_xlfn.IFS('Paraclinicos '!Y1156="","",'Paraclinicos '!Y1156&lt;70,1,'Paraclinicos '!Y1156&gt;=70,0)</f>
        <v>0</v>
      </c>
      <c r="T1160" cm="1">
        <f t="array" ref="T1160">_xlfn.IFS('Paraclinicos '!W1156="","",'Paraclinicos '!W1156&lt;6,4,'Paraclinicos '!W1156&lt;10,3,'Paraclinicos '!W1156&lt;13,2,'Paraclinicos '!W1156&lt;15,1,'Paraclinicos '!W1156=15,0)</f>
        <v>2</v>
      </c>
      <c r="U1160" s="54">
        <f t="shared" si="54"/>
        <v>5</v>
      </c>
      <c r="V1160" cm="1">
        <f t="array" ref="V1160">_xlfn.IFS('Paraclinicos '!S1156="","",OR('Paraclinicos '!S1156&lt;=8,'Paraclinicos '!S1156&gt;=25),3,'Paraclinicos '!S1156&lt;12,1,'Paraclinicos '!S1156&lt;21,0,'Paraclinicos '!S1156&lt;25,2)</f>
        <v>3</v>
      </c>
      <c r="W1160" t="str">
        <f>IFERROR(IF(INDEX('BD Demog para scores enalazar'!Y$2:'BD Demog para scores enalazar'!Y$3000,MATCH(Formulas!A1160,'BD Demog para scores enalazar'!A$2:'BD Demog para scores enalazar'!A$3000,0))=1,"SI","NO"),"")</f>
        <v>NO</v>
      </c>
      <c r="X1160" s="9" t="str">
        <f>IFERROR(IF(INDEX('BD Demog para scores enalazar'!AJ$2:'BD Demog para scores enalazar'!AJ$3000,MATCH(Formulas!A1160,'BD Demog para scores enalazar'!A$2:'BD Demog para scores enalazar'!A$3000,0))=1,"SI","NO"),"")</f>
        <v>NO</v>
      </c>
      <c r="Y1160" cm="1">
        <f t="array" ref="Y1160">IF(AND(W1160="NO",X1160="NO"),_xlfn.IFS('Paraclinicos '!K1156&lt;=91,3,'Paraclinicos '!K1156&lt;94,2,'Paraclinicos '!K1156&lt;96,1,'Paraclinicos '!K1156&gt;=96,0),"")</f>
        <v>3</v>
      </c>
      <c r="Z1160" t="str" cm="1">
        <f t="array" ref="Z1160">IF(OR(W1160="SI",X1160="SI"),_xlfn.IFS(OR(AND('Paraclinicos '!K1157&lt;=83),AND('Paraclinicos '!K1157&gt;=97,AA1160=2)),3,OR(AND('Paraclinicos '!K1157&lt;=86),AND('Paraclinicos '!K1157&gt;=94,AA1160=2)),2,OR(AND('Paraclinicos '!K1157&lt;=88),AND('Paraclinicos '!K1157&gt;=92,AA1160=2)),1,OR(AND('Paraclinicos '!K1157&gt;=88,'Paraclinicos '!K1157&lt;=92),AND('Paraclinicos '!K1157&gt;=93,AA1160=0)),0),"")</f>
        <v/>
      </c>
      <c r="AA1160" cm="1">
        <f t="array" ref="AA1160">_xlfn.IFS('Paraclinicos '!E1156="","",'Paraclinicos '!E1156="Oxigeno",2,'Paraclinicos '!E1156="Aire",0)</f>
        <v>2</v>
      </c>
    </row>
    <row r="1161" spans="1:27" x14ac:dyDescent="0.25">
      <c r="A1161">
        <f>'Paraclinicos '!A1157</f>
        <v>346</v>
      </c>
      <c r="B1161" s="3">
        <f>'Paraclinicos '!R1157</f>
        <v>44049</v>
      </c>
      <c r="C1161" cm="1">
        <f t="array" ref="C1161">_xlfn.IFS('Paraclinicos '!Q1157="","",'Paraclinicos '!Q1157&gt;60,3,'Paraclinicos '!Q1157&lt;=60,1)</f>
        <v>1</v>
      </c>
      <c r="D1161" t="str">
        <f>IFERROR(IF(INDEX('BD Demog para scores enalazar'!BC$2:BC$3000,MATCH(Formulas!A1161,'BD Demog para scores enalazar'!A$2:A$3000,0))=0,"SI","NO"),"")</f>
        <v>SI</v>
      </c>
      <c r="E1161" cm="1">
        <f t="array" ref="E1161">_xlfn.IFS(D1161="","",D1161="SI",4,D1161="NO",1)</f>
        <v>4</v>
      </c>
      <c r="F1161" cm="1">
        <f t="array" ref="F1161">_xlfn.IFS('Paraclinicos '!B1157="","",'Paraclinicos '!B1157&gt;1,1,'Paraclinicos '!B1157&lt;=1,3)</f>
        <v>1</v>
      </c>
      <c r="G1161" cm="1">
        <f t="array" ref="G1161">_xlfn.IFS('Paraclinicos '!D1157="","",AND('Paraclinicos '!D1157&gt;=250,'Paraclinicos '!D1157&lt;=500),2,'Paraclinicos '!D1157&gt;500,3,'Paraclinicos '!D1157&lt;250,1)</f>
        <v>2</v>
      </c>
      <c r="H1161" s="50">
        <f t="shared" si="55"/>
        <v>8</v>
      </c>
      <c r="I1161" cm="1">
        <f t="array" ref="I1161">_xlfn.IFS('Paraclinicos '!Q1157="","",'Paraclinicos '!Q1157&gt;=65,1,'Paraclinicos '!Q1157&lt;65,0)</f>
        <v>0</v>
      </c>
      <c r="J1161" cm="1">
        <f t="array" ref="J1161">_xlfn.IFS('Paraclinicos '!I1157="","",'Paraclinicos '!I1157&gt;7,1,'Paraclinicos '!I1157&lt;=7,0)</f>
        <v>1</v>
      </c>
      <c r="K1161" cm="1">
        <f t="array" ref="K1161">_xlfn.IFS('Paraclinicos '!W1157="","",'Paraclinicos '!W1157&lt;=8,1,'Paraclinicos '!W1157&gt;8,0)</f>
        <v>0</v>
      </c>
      <c r="L1161" cm="1">
        <f t="array" ref="L1161">_xlfn.IFS('Paraclinicos '!S1157="","",'Paraclinicos '!S1157&gt;=30,1,'Paraclinicos '!S1157&lt;30,0)</f>
        <v>0</v>
      </c>
      <c r="M1161" cm="1">
        <f t="array" ref="M1161">_xlfn.IFS(OR('Paraclinicos '!T1157="",'Paraclinicos '!U1157=""),"",OR('Paraclinicos '!T1157&lt;=90,'Paraclinicos '!U1157&lt;=60),1,OR('Paraclinicos '!T1157&gt;90,'Paraclinicos '!U1157&gt;60),0)</f>
        <v>0</v>
      </c>
      <c r="N1161" s="45">
        <f t="shared" si="56"/>
        <v>3</v>
      </c>
      <c r="O1161" cm="1">
        <f t="array" ref="O1161">_xlfn.IFS(OR('Paraclinicos '!M1157="",'Paraclinicos '!N1157="",'Paraclinicos '!N1157=0),"",'Paraclinicos '!M1157/'Paraclinicos '!N1157&lt;100,4,'Paraclinicos '!M1157/'Paraclinicos '!N1157&lt;200,3,'Paraclinicos '!M1157/'Paraclinicos '!N1157&lt;300,2,'Paraclinicos '!M1157/'Paraclinicos '!N1157&lt;400,1,'Paraclinicos '!M1157/'Paraclinicos '!N1157&gt;=400,0)</f>
        <v>3</v>
      </c>
      <c r="P1161" cm="1">
        <f t="array" ref="P1161">_xlfn.IFS('Paraclinicos '!C1157="","",'Paraclinicos '!C1157&lt;20,4,'Paraclinicos '!C1157&lt;50,3,'Paraclinicos '!C1157&lt;100,2,'Paraclinicos '!C1157&lt;150,1,'Paraclinicos '!C1157&gt;150,0)</f>
        <v>0</v>
      </c>
      <c r="Q1161" cm="1">
        <f t="array" ref="Q1161">_xlfn.IFS('Paraclinicos '!O1157="","",'Paraclinicos '!O1157&lt;1.2,0,'Paraclinicos '!O1157&lt;2,1,'Paraclinicos '!O1157&lt;3.5,2,'Paraclinicos '!O1157&lt;5,3,'Paraclinicos '!O1157&gt;5,4)</f>
        <v>1</v>
      </c>
      <c r="R1161" t="str" cm="1">
        <f t="array" ref="R1161">_xlfn.IFS('Paraclinicos '!J1157="","",'Paraclinicos '!J1157&lt;1.2,0,'Paraclinicos '!J1157&lt;2,1,'Paraclinicos '!J1157&lt;6,2,'Paraclinicos '!J1157&lt;12,3,'Paraclinicos '!J1157&gt;=12,4)</f>
        <v/>
      </c>
      <c r="S1161" cm="1">
        <f t="array" ref="S1161">_xlfn.IFS('Paraclinicos '!Y1157="","",'Paraclinicos '!Y1157&lt;70,1,'Paraclinicos '!Y1157&gt;=70,0)</f>
        <v>0</v>
      </c>
      <c r="T1161" cm="1">
        <f t="array" ref="T1161">_xlfn.IFS('Paraclinicos '!W1157="","",'Paraclinicos '!W1157&lt;6,4,'Paraclinicos '!W1157&lt;10,3,'Paraclinicos '!W1157&lt;13,2,'Paraclinicos '!W1157&lt;15,1,'Paraclinicos '!W1157=15,0)</f>
        <v>2</v>
      </c>
      <c r="U1161" s="54">
        <f t="shared" si="54"/>
        <v>6</v>
      </c>
      <c r="V1161" cm="1">
        <f t="array" ref="V1161">_xlfn.IFS('Paraclinicos '!S1157="","",OR('Paraclinicos '!S1157&lt;=8,'Paraclinicos '!S1157&gt;=25),3,'Paraclinicos '!S1157&lt;12,1,'Paraclinicos '!S1157&lt;21,0,'Paraclinicos '!S1157&lt;25,2)</f>
        <v>0</v>
      </c>
      <c r="W1161" t="str">
        <f>IFERROR(IF(INDEX('BD Demog para scores enalazar'!Y$2:'BD Demog para scores enalazar'!Y$3000,MATCH(Formulas!A1161,'BD Demog para scores enalazar'!A$2:'BD Demog para scores enalazar'!A$3000,0))=1,"SI","NO"),"")</f>
        <v>NO</v>
      </c>
      <c r="X1161" s="9" t="str">
        <f>IFERROR(IF(INDEX('BD Demog para scores enalazar'!AJ$2:'BD Demog para scores enalazar'!AJ$3000,MATCH(Formulas!A1161,'BD Demog para scores enalazar'!A$2:'BD Demog para scores enalazar'!A$3000,0))=1,"SI","NO"),"")</f>
        <v>NO</v>
      </c>
      <c r="Y1161" cm="1">
        <f t="array" ref="Y1161">IF(AND(W1161="NO",X1161="NO"),_xlfn.IFS('Paraclinicos '!K1157&lt;=91,3,'Paraclinicos '!K1157&lt;94,2,'Paraclinicos '!K1157&lt;96,1,'Paraclinicos '!K1157&gt;=96,0),"")</f>
        <v>3</v>
      </c>
      <c r="Z1161" t="str" cm="1">
        <f t="array" ref="Z1161">IF(OR(W1161="SI",X1161="SI"),_xlfn.IFS(OR(AND('Paraclinicos '!K1158&lt;=83),AND('Paraclinicos '!K1158&gt;=97,AA1161=2)),3,OR(AND('Paraclinicos '!K1158&lt;=86),AND('Paraclinicos '!K1158&gt;=94,AA1161=2)),2,OR(AND('Paraclinicos '!K1158&lt;=88),AND('Paraclinicos '!K1158&gt;=92,AA1161=2)),1,OR(AND('Paraclinicos '!K1158&gt;=88,'Paraclinicos '!K1158&lt;=92),AND('Paraclinicos '!K1158&gt;=93,AA1161=0)),0),"")</f>
        <v/>
      </c>
      <c r="AA1161" cm="1">
        <f t="array" ref="AA1161">_xlfn.IFS('Paraclinicos '!E1157="","",'Paraclinicos '!E1157="Oxigeno",2,'Paraclinicos '!E1157="Aire",0)</f>
        <v>2</v>
      </c>
    </row>
    <row r="1162" spans="1:27" x14ac:dyDescent="0.25">
      <c r="A1162">
        <f>'Paraclinicos '!A1158</f>
        <v>346</v>
      </c>
      <c r="B1162" s="3">
        <f>'Paraclinicos '!R1158</f>
        <v>44051</v>
      </c>
      <c r="C1162" cm="1">
        <f t="array" ref="C1162">_xlfn.IFS('Paraclinicos '!Q1158="","",'Paraclinicos '!Q1158&gt;60,3,'Paraclinicos '!Q1158&lt;=60,1)</f>
        <v>1</v>
      </c>
      <c r="D1162" t="str">
        <f>IFERROR(IF(INDEX('BD Demog para scores enalazar'!BC$2:BC$3000,MATCH(Formulas!A1162,'BD Demog para scores enalazar'!A$2:A$3000,0))=0,"SI","NO"),"")</f>
        <v>SI</v>
      </c>
      <c r="E1162" cm="1">
        <f t="array" ref="E1162">_xlfn.IFS(D1162="","",D1162="SI",4,D1162="NO",1)</f>
        <v>4</v>
      </c>
      <c r="F1162" cm="1">
        <f t="array" ref="F1162">_xlfn.IFS('Paraclinicos '!B1158="","",'Paraclinicos '!B1158&gt;1,1,'Paraclinicos '!B1158&lt;=1,3)</f>
        <v>1</v>
      </c>
      <c r="G1162" t="str" cm="1">
        <f t="array" ref="G1162">_xlfn.IFS('Paraclinicos '!D1158="","",AND('Paraclinicos '!D1158&gt;=250,'Paraclinicos '!D1158&lt;=500),2,'Paraclinicos '!D1158&gt;500,3,'Paraclinicos '!D1158&lt;250,1)</f>
        <v/>
      </c>
      <c r="H1162" s="50">
        <f t="shared" si="55"/>
        <v>6</v>
      </c>
      <c r="I1162" cm="1">
        <f t="array" ref="I1162">_xlfn.IFS('Paraclinicos '!Q1158="","",'Paraclinicos '!Q1158&gt;=65,1,'Paraclinicos '!Q1158&lt;65,0)</f>
        <v>0</v>
      </c>
      <c r="J1162" cm="1">
        <f t="array" ref="J1162">_xlfn.IFS('Paraclinicos '!I1158="","",'Paraclinicos '!I1158&gt;7,1,'Paraclinicos '!I1158&lt;=7,0)</f>
        <v>1</v>
      </c>
      <c r="K1162" cm="1">
        <f t="array" ref="K1162">_xlfn.IFS('Paraclinicos '!W1158="","",'Paraclinicos '!W1158&lt;=8,1,'Paraclinicos '!W1158&gt;8,0)</f>
        <v>1</v>
      </c>
      <c r="L1162" cm="1">
        <f t="array" ref="L1162">_xlfn.IFS('Paraclinicos '!S1158="","",'Paraclinicos '!S1158&gt;=30,1,'Paraclinicos '!S1158&lt;30,0)</f>
        <v>0</v>
      </c>
      <c r="M1162" cm="1">
        <f t="array" ref="M1162">_xlfn.IFS(OR('Paraclinicos '!T1158="",'Paraclinicos '!U1158=""),"",OR('Paraclinicos '!T1158&lt;=90,'Paraclinicos '!U1158&lt;=60),1,OR('Paraclinicos '!T1158&gt;90,'Paraclinicos '!U1158&gt;60),0)</f>
        <v>0</v>
      </c>
      <c r="N1162" s="45">
        <f t="shared" si="56"/>
        <v>3</v>
      </c>
      <c r="O1162" cm="1">
        <f t="array" ref="O1162">_xlfn.IFS(OR('Paraclinicos '!M1158="",'Paraclinicos '!N1158="",'Paraclinicos '!N1158=0),"",'Paraclinicos '!M1158/'Paraclinicos '!N1158&lt;100,4,'Paraclinicos '!M1158/'Paraclinicos '!N1158&lt;200,3,'Paraclinicos '!M1158/'Paraclinicos '!N1158&lt;300,2,'Paraclinicos '!M1158/'Paraclinicos '!N1158&lt;400,1,'Paraclinicos '!M1158/'Paraclinicos '!N1158&gt;=400,0)</f>
        <v>2</v>
      </c>
      <c r="P1162" cm="1">
        <f t="array" ref="P1162">_xlfn.IFS('Paraclinicos '!C1158="","",'Paraclinicos '!C1158&lt;20,4,'Paraclinicos '!C1158&lt;50,3,'Paraclinicos '!C1158&lt;100,2,'Paraclinicos '!C1158&lt;150,1,'Paraclinicos '!C1158&gt;150,0)</f>
        <v>0</v>
      </c>
      <c r="Q1162" cm="1">
        <f t="array" ref="Q1162">_xlfn.IFS('Paraclinicos '!O1158="","",'Paraclinicos '!O1158&lt;1.2,0,'Paraclinicos '!O1158&lt;2,1,'Paraclinicos '!O1158&lt;3.5,2,'Paraclinicos '!O1158&lt;5,3,'Paraclinicos '!O1158&gt;5,4)</f>
        <v>3</v>
      </c>
      <c r="R1162" t="str" cm="1">
        <f t="array" ref="R1162">_xlfn.IFS('Paraclinicos '!J1158="","",'Paraclinicos '!J1158&lt;1.2,0,'Paraclinicos '!J1158&lt;2,1,'Paraclinicos '!J1158&lt;6,2,'Paraclinicos '!J1158&lt;12,3,'Paraclinicos '!J1158&gt;=12,4)</f>
        <v/>
      </c>
      <c r="S1162" cm="1">
        <f t="array" ref="S1162">_xlfn.IFS('Paraclinicos '!Y1158="","",'Paraclinicos '!Y1158&lt;70,1,'Paraclinicos '!Y1158&gt;=70,0)</f>
        <v>0</v>
      </c>
      <c r="T1162" cm="1">
        <f t="array" ref="T1162">_xlfn.IFS('Paraclinicos '!W1158="","",'Paraclinicos '!W1158&lt;6,4,'Paraclinicos '!W1158&lt;10,3,'Paraclinicos '!W1158&lt;13,2,'Paraclinicos '!W1158&lt;15,1,'Paraclinicos '!W1158=15,0)</f>
        <v>4</v>
      </c>
      <c r="U1162" s="54">
        <f t="shared" si="54"/>
        <v>9</v>
      </c>
      <c r="V1162" cm="1">
        <f t="array" ref="V1162">_xlfn.IFS('Paraclinicos '!S1158="","",OR('Paraclinicos '!S1158&lt;=8,'Paraclinicos '!S1158&gt;=25),3,'Paraclinicos '!S1158&lt;12,1,'Paraclinicos '!S1158&lt;21,0,'Paraclinicos '!S1158&lt;25,2)</f>
        <v>2</v>
      </c>
      <c r="W1162" t="str">
        <f>IFERROR(IF(INDEX('BD Demog para scores enalazar'!Y$2:'BD Demog para scores enalazar'!Y$3000,MATCH(Formulas!A1162,'BD Demog para scores enalazar'!A$2:'BD Demog para scores enalazar'!A$3000,0))=1,"SI","NO"),"")</f>
        <v>NO</v>
      </c>
      <c r="X1162" s="9" t="str">
        <f>IFERROR(IF(INDEX('BD Demog para scores enalazar'!AJ$2:'BD Demog para scores enalazar'!AJ$3000,MATCH(Formulas!A1162,'BD Demog para scores enalazar'!A$2:'BD Demog para scores enalazar'!A$3000,0))=1,"SI","NO"),"")</f>
        <v>NO</v>
      </c>
      <c r="Y1162" cm="1">
        <f t="array" ref="Y1162">IF(AND(W1162="NO",X1162="NO"),_xlfn.IFS('Paraclinicos '!K1158&lt;=91,3,'Paraclinicos '!K1158&lt;94,2,'Paraclinicos '!K1158&lt;96,1,'Paraclinicos '!K1158&gt;=96,0),"")</f>
        <v>3</v>
      </c>
      <c r="Z1162" t="str" cm="1">
        <f t="array" ref="Z1162">IF(OR(W1162="SI",X1162="SI"),_xlfn.IFS(OR(AND('Paraclinicos '!K1159&lt;=83),AND('Paraclinicos '!K1159&gt;=97,AA1162=2)),3,OR(AND('Paraclinicos '!K1159&lt;=86),AND('Paraclinicos '!K1159&gt;=94,AA1162=2)),2,OR(AND('Paraclinicos '!K1159&lt;=88),AND('Paraclinicos '!K1159&gt;=92,AA1162=2)),1,OR(AND('Paraclinicos '!K1159&gt;=88,'Paraclinicos '!K1159&lt;=92),AND('Paraclinicos '!K1159&gt;=93,AA1162=0)),0),"")</f>
        <v/>
      </c>
      <c r="AA1162" cm="1">
        <f t="array" ref="AA1162">_xlfn.IFS('Paraclinicos '!E1158="","",'Paraclinicos '!E1158="Oxigeno",2,'Paraclinicos '!E1158="Aire",0)</f>
        <v>2</v>
      </c>
    </row>
    <row r="1163" spans="1:27" x14ac:dyDescent="0.25">
      <c r="A1163">
        <f>'Paraclinicos '!A1159</f>
        <v>346</v>
      </c>
      <c r="B1163" s="3">
        <f>'Paraclinicos '!R1159</f>
        <v>44052</v>
      </c>
      <c r="C1163" cm="1">
        <f t="array" ref="C1163">_xlfn.IFS('Paraclinicos '!Q1159="","",'Paraclinicos '!Q1159&gt;60,3,'Paraclinicos '!Q1159&lt;=60,1)</f>
        <v>1</v>
      </c>
      <c r="D1163" t="str">
        <f>IFERROR(IF(INDEX('BD Demog para scores enalazar'!BC$2:BC$3000,MATCH(Formulas!A1163,'BD Demog para scores enalazar'!A$2:A$3000,0))=0,"SI","NO"),"")</f>
        <v>SI</v>
      </c>
      <c r="E1163" cm="1">
        <f t="array" ref="E1163">_xlfn.IFS(D1163="","",D1163="SI",4,D1163="NO",1)</f>
        <v>4</v>
      </c>
      <c r="F1163" cm="1">
        <f t="array" ref="F1163">_xlfn.IFS('Paraclinicos '!B1159="","",'Paraclinicos '!B1159&gt;1,1,'Paraclinicos '!B1159&lt;=1,3)</f>
        <v>1</v>
      </c>
      <c r="G1163" cm="1">
        <f t="array" ref="G1163">_xlfn.IFS('Paraclinicos '!D1159="","",AND('Paraclinicos '!D1159&gt;=250,'Paraclinicos '!D1159&lt;=500),2,'Paraclinicos '!D1159&gt;500,3,'Paraclinicos '!D1159&lt;250,1)</f>
        <v>3</v>
      </c>
      <c r="H1163" s="50">
        <f t="shared" si="55"/>
        <v>9</v>
      </c>
      <c r="I1163" cm="1">
        <f t="array" ref="I1163">_xlfn.IFS('Paraclinicos '!Q1159="","",'Paraclinicos '!Q1159&gt;=65,1,'Paraclinicos '!Q1159&lt;65,0)</f>
        <v>0</v>
      </c>
      <c r="J1163" cm="1">
        <f t="array" ref="J1163">_xlfn.IFS('Paraclinicos '!I1159="","",'Paraclinicos '!I1159&gt;7,1,'Paraclinicos '!I1159&lt;=7,0)</f>
        <v>1</v>
      </c>
      <c r="K1163" cm="1">
        <f t="array" ref="K1163">_xlfn.IFS('Paraclinicos '!W1159="","",'Paraclinicos '!W1159&lt;=8,1,'Paraclinicos '!W1159&gt;8,0)</f>
        <v>1</v>
      </c>
      <c r="L1163" cm="1">
        <f t="array" ref="L1163">_xlfn.IFS('Paraclinicos '!S1159="","",'Paraclinicos '!S1159&gt;=30,1,'Paraclinicos '!S1159&lt;30,0)</f>
        <v>0</v>
      </c>
      <c r="M1163" cm="1">
        <f t="array" ref="M1163">_xlfn.IFS(OR('Paraclinicos '!T1159="",'Paraclinicos '!U1159=""),"",OR('Paraclinicos '!T1159&lt;=90,'Paraclinicos '!U1159&lt;=60),1,OR('Paraclinicos '!T1159&gt;90,'Paraclinicos '!U1159&gt;60),0)</f>
        <v>0</v>
      </c>
      <c r="N1163" s="45">
        <f t="shared" si="56"/>
        <v>4</v>
      </c>
      <c r="O1163" cm="1">
        <f t="array" ref="O1163">_xlfn.IFS(OR('Paraclinicos '!M1159="",'Paraclinicos '!N1159="",'Paraclinicos '!N1159=0),"",'Paraclinicos '!M1159/'Paraclinicos '!N1159&lt;100,4,'Paraclinicos '!M1159/'Paraclinicos '!N1159&lt;200,3,'Paraclinicos '!M1159/'Paraclinicos '!N1159&lt;300,2,'Paraclinicos '!M1159/'Paraclinicos '!N1159&lt;400,1,'Paraclinicos '!M1159/'Paraclinicos '!N1159&gt;=400,0)</f>
        <v>2</v>
      </c>
      <c r="P1163" cm="1">
        <f t="array" ref="P1163">_xlfn.IFS('Paraclinicos '!C1159="","",'Paraclinicos '!C1159&lt;20,4,'Paraclinicos '!C1159&lt;50,3,'Paraclinicos '!C1159&lt;100,2,'Paraclinicos '!C1159&lt;150,1,'Paraclinicos '!C1159&gt;150,0)</f>
        <v>0</v>
      </c>
      <c r="Q1163" cm="1">
        <f t="array" ref="Q1163">_xlfn.IFS('Paraclinicos '!O1159="","",'Paraclinicos '!O1159&lt;1.2,0,'Paraclinicos '!O1159&lt;2,1,'Paraclinicos '!O1159&lt;3.5,2,'Paraclinicos '!O1159&lt;5,3,'Paraclinicos '!O1159&gt;5,4)</f>
        <v>2</v>
      </c>
      <c r="R1163" cm="1">
        <f t="array" ref="R1163">_xlfn.IFS('Paraclinicos '!J1159="","",'Paraclinicos '!J1159&lt;1.2,0,'Paraclinicos '!J1159&lt;2,1,'Paraclinicos '!J1159&lt;6,2,'Paraclinicos '!J1159&lt;12,3,'Paraclinicos '!J1159&gt;=12,4)</f>
        <v>0</v>
      </c>
      <c r="S1163" cm="1">
        <f t="array" ref="S1163">_xlfn.IFS('Paraclinicos '!Y1159="","",'Paraclinicos '!Y1159&lt;70,1,'Paraclinicos '!Y1159&gt;=70,0)</f>
        <v>0</v>
      </c>
      <c r="T1163" cm="1">
        <f t="array" ref="T1163">_xlfn.IFS('Paraclinicos '!W1159="","",'Paraclinicos '!W1159&lt;6,4,'Paraclinicos '!W1159&lt;10,3,'Paraclinicos '!W1159&lt;13,2,'Paraclinicos '!W1159&lt;15,1,'Paraclinicos '!W1159=15,0)</f>
        <v>4</v>
      </c>
      <c r="U1163" s="54">
        <f t="shared" si="54"/>
        <v>8</v>
      </c>
      <c r="V1163" cm="1">
        <f t="array" ref="V1163">_xlfn.IFS('Paraclinicos '!S1159="","",OR('Paraclinicos '!S1159&lt;=8,'Paraclinicos '!S1159&gt;=25),3,'Paraclinicos '!S1159&lt;12,1,'Paraclinicos '!S1159&lt;21,0,'Paraclinicos '!S1159&lt;25,2)</f>
        <v>0</v>
      </c>
      <c r="W1163" t="str">
        <f>IFERROR(IF(INDEX('BD Demog para scores enalazar'!Y$2:'BD Demog para scores enalazar'!Y$3000,MATCH(Formulas!A1163,'BD Demog para scores enalazar'!A$2:'BD Demog para scores enalazar'!A$3000,0))=1,"SI","NO"),"")</f>
        <v>NO</v>
      </c>
      <c r="X1163" s="9" t="str">
        <f>IFERROR(IF(INDEX('BD Demog para scores enalazar'!AJ$2:'BD Demog para scores enalazar'!AJ$3000,MATCH(Formulas!A1163,'BD Demog para scores enalazar'!A$2:'BD Demog para scores enalazar'!A$3000,0))=1,"SI","NO"),"")</f>
        <v>NO</v>
      </c>
      <c r="Y1163" cm="1">
        <f t="array" ref="Y1163">IF(AND(W1163="NO",X1163="NO"),_xlfn.IFS('Paraclinicos '!K1159&lt;=91,3,'Paraclinicos '!K1159&lt;94,2,'Paraclinicos '!K1159&lt;96,1,'Paraclinicos '!K1159&gt;=96,0),"")</f>
        <v>3</v>
      </c>
      <c r="Z1163" t="str" cm="1">
        <f t="array" ref="Z1163">IF(OR(W1163="SI",X1163="SI"),_xlfn.IFS(OR(AND('Paraclinicos '!K1160&lt;=83),AND('Paraclinicos '!K1160&gt;=97,AA1163=2)),3,OR(AND('Paraclinicos '!K1160&lt;=86),AND('Paraclinicos '!K1160&gt;=94,AA1163=2)),2,OR(AND('Paraclinicos '!K1160&lt;=88),AND('Paraclinicos '!K1160&gt;=92,AA1163=2)),1,OR(AND('Paraclinicos '!K1160&gt;=88,'Paraclinicos '!K1160&lt;=92),AND('Paraclinicos '!K1160&gt;=93,AA1163=0)),0),"")</f>
        <v/>
      </c>
      <c r="AA1163" cm="1">
        <f t="array" ref="AA1163">_xlfn.IFS('Paraclinicos '!E1159="","",'Paraclinicos '!E1159="Oxigeno",2,'Paraclinicos '!E1159="Aire",0)</f>
        <v>2</v>
      </c>
    </row>
    <row r="1164" spans="1:27" x14ac:dyDescent="0.25">
      <c r="A1164">
        <f>'Paraclinicos '!A1160</f>
        <v>346</v>
      </c>
      <c r="B1164" s="3">
        <f>'Paraclinicos '!R1160</f>
        <v>44053</v>
      </c>
      <c r="C1164" cm="1">
        <f t="array" ref="C1164">_xlfn.IFS('Paraclinicos '!Q1160="","",'Paraclinicos '!Q1160&gt;60,3,'Paraclinicos '!Q1160&lt;=60,1)</f>
        <v>1</v>
      </c>
      <c r="D1164" t="str">
        <f>IFERROR(IF(INDEX('BD Demog para scores enalazar'!BC$2:BC$3000,MATCH(Formulas!A1164,'BD Demog para scores enalazar'!A$2:A$3000,0))=0,"SI","NO"),"")</f>
        <v>SI</v>
      </c>
      <c r="E1164" cm="1">
        <f t="array" ref="E1164">_xlfn.IFS(D1164="","",D1164="SI",4,D1164="NO",1)</f>
        <v>4</v>
      </c>
      <c r="F1164" cm="1">
        <f t="array" ref="F1164">_xlfn.IFS('Paraclinicos '!B1160="","",'Paraclinicos '!B1160&gt;1,1,'Paraclinicos '!B1160&lt;=1,3)</f>
        <v>1</v>
      </c>
      <c r="G1164" cm="1">
        <f t="array" ref="G1164">_xlfn.IFS('Paraclinicos '!D1160="","",AND('Paraclinicos '!D1160&gt;=250,'Paraclinicos '!D1160&lt;=500),2,'Paraclinicos '!D1160&gt;500,3,'Paraclinicos '!D1160&lt;250,1)</f>
        <v>3</v>
      </c>
      <c r="H1164" s="50">
        <f t="shared" si="55"/>
        <v>9</v>
      </c>
      <c r="I1164" cm="1">
        <f t="array" ref="I1164">_xlfn.IFS('Paraclinicos '!Q1160="","",'Paraclinicos '!Q1160&gt;=65,1,'Paraclinicos '!Q1160&lt;65,0)</f>
        <v>0</v>
      </c>
      <c r="J1164" cm="1">
        <f t="array" ref="J1164">_xlfn.IFS('Paraclinicos '!I1160="","",'Paraclinicos '!I1160&gt;7,1,'Paraclinicos '!I1160&lt;=7,0)</f>
        <v>1</v>
      </c>
      <c r="K1164" cm="1">
        <f t="array" ref="K1164">_xlfn.IFS('Paraclinicos '!W1160="","",'Paraclinicos '!W1160&lt;=8,1,'Paraclinicos '!W1160&gt;8,0)</f>
        <v>0</v>
      </c>
      <c r="L1164" cm="1">
        <f t="array" ref="L1164">_xlfn.IFS('Paraclinicos '!S1160="","",'Paraclinicos '!S1160&gt;=30,1,'Paraclinicos '!S1160&lt;30,0)</f>
        <v>1</v>
      </c>
      <c r="M1164" cm="1">
        <f t="array" ref="M1164">_xlfn.IFS(OR('Paraclinicos '!T1160="",'Paraclinicos '!U1160=""),"",OR('Paraclinicos '!T1160&lt;=90,'Paraclinicos '!U1160&lt;=60),1,OR('Paraclinicos '!T1160&gt;90,'Paraclinicos '!U1160&gt;60),0)</f>
        <v>0</v>
      </c>
      <c r="N1164" s="45">
        <f t="shared" si="56"/>
        <v>4</v>
      </c>
      <c r="O1164" cm="1">
        <f t="array" ref="O1164">_xlfn.IFS(OR('Paraclinicos '!M1160="",'Paraclinicos '!N1160="",'Paraclinicos '!N1160=0),"",'Paraclinicos '!M1160/'Paraclinicos '!N1160&lt;100,4,'Paraclinicos '!M1160/'Paraclinicos '!N1160&lt;200,3,'Paraclinicos '!M1160/'Paraclinicos '!N1160&lt;300,2,'Paraclinicos '!M1160/'Paraclinicos '!N1160&lt;400,1,'Paraclinicos '!M1160/'Paraclinicos '!N1160&gt;=400,0)</f>
        <v>3</v>
      </c>
      <c r="P1164" cm="1">
        <f t="array" ref="P1164">_xlfn.IFS('Paraclinicos '!C1160="","",'Paraclinicos '!C1160&lt;20,4,'Paraclinicos '!C1160&lt;50,3,'Paraclinicos '!C1160&lt;100,2,'Paraclinicos '!C1160&lt;150,1,'Paraclinicos '!C1160&gt;150,0)</f>
        <v>0</v>
      </c>
      <c r="Q1164" cm="1">
        <f t="array" ref="Q1164">_xlfn.IFS('Paraclinicos '!O1160="","",'Paraclinicos '!O1160&lt;1.2,0,'Paraclinicos '!O1160&lt;2,1,'Paraclinicos '!O1160&lt;3.5,2,'Paraclinicos '!O1160&lt;5,3,'Paraclinicos '!O1160&gt;5,4)</f>
        <v>2</v>
      </c>
      <c r="R1164" cm="1">
        <f t="array" ref="R1164">_xlfn.IFS('Paraclinicos '!J1160="","",'Paraclinicos '!J1160&lt;1.2,0,'Paraclinicos '!J1160&lt;2,1,'Paraclinicos '!J1160&lt;6,2,'Paraclinicos '!J1160&lt;12,3,'Paraclinicos '!J1160&gt;=12,4)</f>
        <v>0</v>
      </c>
      <c r="S1164" cm="1">
        <f t="array" ref="S1164">_xlfn.IFS('Paraclinicos '!Y1160="","",'Paraclinicos '!Y1160&lt;70,1,'Paraclinicos '!Y1160&gt;=70,0)</f>
        <v>0</v>
      </c>
      <c r="T1164" cm="1">
        <f t="array" ref="T1164">_xlfn.IFS('Paraclinicos '!W1160="","",'Paraclinicos '!W1160&lt;6,4,'Paraclinicos '!W1160&lt;10,3,'Paraclinicos '!W1160&lt;13,2,'Paraclinicos '!W1160&lt;15,1,'Paraclinicos '!W1160=15,0)</f>
        <v>2</v>
      </c>
      <c r="U1164" s="54">
        <f t="shared" si="54"/>
        <v>7</v>
      </c>
      <c r="V1164" cm="1">
        <f t="array" ref="V1164">_xlfn.IFS('Paraclinicos '!S1160="","",OR('Paraclinicos '!S1160&lt;=8,'Paraclinicos '!S1160&gt;=25),3,'Paraclinicos '!S1160&lt;12,1,'Paraclinicos '!S1160&lt;21,0,'Paraclinicos '!S1160&lt;25,2)</f>
        <v>3</v>
      </c>
      <c r="W1164" t="str">
        <f>IFERROR(IF(INDEX('BD Demog para scores enalazar'!Y$2:'BD Demog para scores enalazar'!Y$3000,MATCH(Formulas!A1164,'BD Demog para scores enalazar'!A$2:'BD Demog para scores enalazar'!A$3000,0))=1,"SI","NO"),"")</f>
        <v>NO</v>
      </c>
      <c r="X1164" s="9" t="str">
        <f>IFERROR(IF(INDEX('BD Demog para scores enalazar'!AJ$2:'BD Demog para scores enalazar'!AJ$3000,MATCH(Formulas!A1164,'BD Demog para scores enalazar'!A$2:'BD Demog para scores enalazar'!A$3000,0))=1,"SI","NO"),"")</f>
        <v>NO</v>
      </c>
      <c r="Y1164" cm="1">
        <f t="array" ref="Y1164">IF(AND(W1164="NO",X1164="NO"),_xlfn.IFS('Paraclinicos '!K1160&lt;=91,3,'Paraclinicos '!K1160&lt;94,2,'Paraclinicos '!K1160&lt;96,1,'Paraclinicos '!K1160&gt;=96,0),"")</f>
        <v>3</v>
      </c>
      <c r="Z1164" t="str" cm="1">
        <f t="array" ref="Z1164">IF(OR(W1164="SI",X1164="SI"),_xlfn.IFS(OR(AND('Paraclinicos '!K1161&lt;=83),AND('Paraclinicos '!K1161&gt;=97,AA1164=2)),3,OR(AND('Paraclinicos '!K1161&lt;=86),AND('Paraclinicos '!K1161&gt;=94,AA1164=2)),2,OR(AND('Paraclinicos '!K1161&lt;=88),AND('Paraclinicos '!K1161&gt;=92,AA1164=2)),1,OR(AND('Paraclinicos '!K1161&gt;=88,'Paraclinicos '!K1161&lt;=92),AND('Paraclinicos '!K1161&gt;=93,AA1164=0)),0),"")</f>
        <v/>
      </c>
      <c r="AA1164" cm="1">
        <f t="array" ref="AA1164">_xlfn.IFS('Paraclinicos '!E1160="","",'Paraclinicos '!E1160="Oxigeno",2,'Paraclinicos '!E1160="Aire",0)</f>
        <v>2</v>
      </c>
    </row>
    <row r="1165" spans="1:27" x14ac:dyDescent="0.25">
      <c r="A1165">
        <f>'Paraclinicos '!A1161</f>
        <v>346</v>
      </c>
      <c r="B1165" s="3">
        <f>'Paraclinicos '!R1161</f>
        <v>44055</v>
      </c>
      <c r="C1165" cm="1">
        <f t="array" ref="C1165">_xlfn.IFS('Paraclinicos '!Q1161="","",'Paraclinicos '!Q1161&gt;60,3,'Paraclinicos '!Q1161&lt;=60,1)</f>
        <v>1</v>
      </c>
      <c r="D1165" t="str">
        <f>IFERROR(IF(INDEX('BD Demog para scores enalazar'!BC$2:BC$3000,MATCH(Formulas!A1165,'BD Demog para scores enalazar'!A$2:A$3000,0))=0,"SI","NO"),"")</f>
        <v>SI</v>
      </c>
      <c r="E1165" cm="1">
        <f t="array" ref="E1165">_xlfn.IFS(D1165="","",D1165="SI",4,D1165="NO",1)</f>
        <v>4</v>
      </c>
      <c r="F1165" cm="1">
        <f t="array" ref="F1165">_xlfn.IFS('Paraclinicos '!B1161="","",'Paraclinicos '!B1161&gt;1,1,'Paraclinicos '!B1161&lt;=1,3)</f>
        <v>1</v>
      </c>
      <c r="G1165" t="str" cm="1">
        <f t="array" ref="G1165">_xlfn.IFS('Paraclinicos '!D1161="","",AND('Paraclinicos '!D1161&gt;=250,'Paraclinicos '!D1161&lt;=500),2,'Paraclinicos '!D1161&gt;500,3,'Paraclinicos '!D1161&lt;250,1)</f>
        <v/>
      </c>
      <c r="H1165" s="50">
        <f t="shared" si="55"/>
        <v>6</v>
      </c>
      <c r="I1165" cm="1">
        <f t="array" ref="I1165">_xlfn.IFS('Paraclinicos '!Q1161="","",'Paraclinicos '!Q1161&gt;=65,1,'Paraclinicos '!Q1161&lt;65,0)</f>
        <v>0</v>
      </c>
      <c r="J1165" cm="1">
        <f t="array" ref="J1165">_xlfn.IFS('Paraclinicos '!I1161="","",'Paraclinicos '!I1161&gt;7,1,'Paraclinicos '!I1161&lt;=7,0)</f>
        <v>1</v>
      </c>
      <c r="K1165" cm="1">
        <f t="array" ref="K1165">_xlfn.IFS('Paraclinicos '!W1161="","",'Paraclinicos '!W1161&lt;=8,1,'Paraclinicos '!W1161&gt;8,0)</f>
        <v>0</v>
      </c>
      <c r="L1165" cm="1">
        <f t="array" ref="L1165">_xlfn.IFS('Paraclinicos '!S1161="","",'Paraclinicos '!S1161&gt;=30,1,'Paraclinicos '!S1161&lt;30,0)</f>
        <v>1</v>
      </c>
      <c r="M1165" cm="1">
        <f t="array" ref="M1165">_xlfn.IFS(OR('Paraclinicos '!T1161="",'Paraclinicos '!U1161=""),"",OR('Paraclinicos '!T1161&lt;=90,'Paraclinicos '!U1161&lt;=60),1,OR('Paraclinicos '!T1161&gt;90,'Paraclinicos '!U1161&gt;60),0)</f>
        <v>0</v>
      </c>
      <c r="N1165" s="45">
        <f t="shared" si="56"/>
        <v>4</v>
      </c>
      <c r="O1165" cm="1">
        <f t="array" ref="O1165">_xlfn.IFS(OR('Paraclinicos '!M1161="",'Paraclinicos '!N1161="",'Paraclinicos '!N1161=0),"",'Paraclinicos '!M1161/'Paraclinicos '!N1161&lt;100,4,'Paraclinicos '!M1161/'Paraclinicos '!N1161&lt;200,3,'Paraclinicos '!M1161/'Paraclinicos '!N1161&lt;300,2,'Paraclinicos '!M1161/'Paraclinicos '!N1161&lt;400,1,'Paraclinicos '!M1161/'Paraclinicos '!N1161&gt;=400,0)</f>
        <v>1</v>
      </c>
      <c r="P1165" cm="1">
        <f t="array" ref="P1165">_xlfn.IFS('Paraclinicos '!C1161="","",'Paraclinicos '!C1161&lt;20,4,'Paraclinicos '!C1161&lt;50,3,'Paraclinicos '!C1161&lt;100,2,'Paraclinicos '!C1161&lt;150,1,'Paraclinicos '!C1161&gt;150,0)</f>
        <v>0</v>
      </c>
      <c r="Q1165" cm="1">
        <f t="array" ref="Q1165">_xlfn.IFS('Paraclinicos '!O1161="","",'Paraclinicos '!O1161&lt;1.2,0,'Paraclinicos '!O1161&lt;2,1,'Paraclinicos '!O1161&lt;3.5,2,'Paraclinicos '!O1161&lt;5,3,'Paraclinicos '!O1161&gt;5,4)</f>
        <v>2</v>
      </c>
      <c r="R1165" t="str" cm="1">
        <f t="array" ref="R1165">_xlfn.IFS('Paraclinicos '!J1161="","",'Paraclinicos '!J1161&lt;1.2,0,'Paraclinicos '!J1161&lt;2,1,'Paraclinicos '!J1161&lt;6,2,'Paraclinicos '!J1161&lt;12,3,'Paraclinicos '!J1161&gt;=12,4)</f>
        <v/>
      </c>
      <c r="S1165" cm="1">
        <f t="array" ref="S1165">_xlfn.IFS('Paraclinicos '!Y1161="","",'Paraclinicos '!Y1161&lt;70,1,'Paraclinicos '!Y1161&gt;=70,0)</f>
        <v>0</v>
      </c>
      <c r="T1165" cm="1">
        <f t="array" ref="T1165">_xlfn.IFS('Paraclinicos '!W1161="","",'Paraclinicos '!W1161&lt;6,4,'Paraclinicos '!W1161&lt;10,3,'Paraclinicos '!W1161&lt;13,2,'Paraclinicos '!W1161&lt;15,1,'Paraclinicos '!W1161=15,0)</f>
        <v>2</v>
      </c>
      <c r="U1165" s="54">
        <f t="shared" si="54"/>
        <v>5</v>
      </c>
      <c r="V1165" cm="1">
        <f t="array" ref="V1165">_xlfn.IFS('Paraclinicos '!S1161="","",OR('Paraclinicos '!S1161&lt;=8,'Paraclinicos '!S1161&gt;=25),3,'Paraclinicos '!S1161&lt;12,1,'Paraclinicos '!S1161&lt;21,0,'Paraclinicos '!S1161&lt;25,2)</f>
        <v>3</v>
      </c>
      <c r="W1165" t="str">
        <f>IFERROR(IF(INDEX('BD Demog para scores enalazar'!Y$2:'BD Demog para scores enalazar'!Y$3000,MATCH(Formulas!A1165,'BD Demog para scores enalazar'!A$2:'BD Demog para scores enalazar'!A$3000,0))=1,"SI","NO"),"")</f>
        <v>NO</v>
      </c>
      <c r="X1165" s="9" t="str">
        <f>IFERROR(IF(INDEX('BD Demog para scores enalazar'!AJ$2:'BD Demog para scores enalazar'!AJ$3000,MATCH(Formulas!A1165,'BD Demog para scores enalazar'!A$2:'BD Demog para scores enalazar'!A$3000,0))=1,"SI","NO"),"")</f>
        <v>NO</v>
      </c>
      <c r="Y1165" cm="1">
        <f t="array" ref="Y1165">IF(AND(W1165="NO",X1165="NO"),_xlfn.IFS('Paraclinicos '!K1161&lt;=91,3,'Paraclinicos '!K1161&lt;94,2,'Paraclinicos '!K1161&lt;96,1,'Paraclinicos '!K1161&gt;=96,0),"")</f>
        <v>2</v>
      </c>
      <c r="Z1165" t="str" cm="1">
        <f t="array" ref="Z1165">IF(OR(W1165="SI",X1165="SI"),_xlfn.IFS(OR(AND('Paraclinicos '!K1162&lt;=83),AND('Paraclinicos '!K1162&gt;=97,AA1165=2)),3,OR(AND('Paraclinicos '!K1162&lt;=86),AND('Paraclinicos '!K1162&gt;=94,AA1165=2)),2,OR(AND('Paraclinicos '!K1162&lt;=88),AND('Paraclinicos '!K1162&gt;=92,AA1165=2)),1,OR(AND('Paraclinicos '!K1162&gt;=88,'Paraclinicos '!K1162&lt;=92),AND('Paraclinicos '!K1162&gt;=93,AA1165=0)),0),"")</f>
        <v/>
      </c>
      <c r="AA1165" cm="1">
        <f t="array" ref="AA1165">_xlfn.IFS('Paraclinicos '!E1161="","",'Paraclinicos '!E1161="Oxigeno",2,'Paraclinicos '!E1161="Aire",0)</f>
        <v>2</v>
      </c>
    </row>
    <row r="1166" spans="1:27" x14ac:dyDescent="0.25">
      <c r="A1166">
        <f>'Paraclinicos '!A1162</f>
        <v>346</v>
      </c>
      <c r="B1166" s="3">
        <f>'Paraclinicos '!R1162</f>
        <v>44057</v>
      </c>
      <c r="C1166" cm="1">
        <f t="array" ref="C1166">_xlfn.IFS('Paraclinicos '!Q1162="","",'Paraclinicos '!Q1162&gt;60,3,'Paraclinicos '!Q1162&lt;=60,1)</f>
        <v>1</v>
      </c>
      <c r="D1166" t="str">
        <f>IFERROR(IF(INDEX('BD Demog para scores enalazar'!BC$2:BC$3000,MATCH(Formulas!A1166,'BD Demog para scores enalazar'!A$2:A$3000,0))=0,"SI","NO"),"")</f>
        <v>SI</v>
      </c>
      <c r="E1166" cm="1">
        <f t="array" ref="E1166">_xlfn.IFS(D1166="","",D1166="SI",4,D1166="NO",1)</f>
        <v>4</v>
      </c>
      <c r="F1166" cm="1">
        <f t="array" ref="F1166">_xlfn.IFS('Paraclinicos '!B1162="","",'Paraclinicos '!B1162&gt;1,1,'Paraclinicos '!B1162&lt;=1,3)</f>
        <v>1</v>
      </c>
      <c r="G1166" t="str" cm="1">
        <f t="array" ref="G1166">_xlfn.IFS('Paraclinicos '!D1162="","",AND('Paraclinicos '!D1162&gt;=250,'Paraclinicos '!D1162&lt;=500),2,'Paraclinicos '!D1162&gt;500,3,'Paraclinicos '!D1162&lt;250,1)</f>
        <v/>
      </c>
      <c r="H1166" s="50">
        <f t="shared" si="55"/>
        <v>6</v>
      </c>
      <c r="I1166" cm="1">
        <f t="array" ref="I1166">_xlfn.IFS('Paraclinicos '!Q1162="","",'Paraclinicos '!Q1162&gt;=65,1,'Paraclinicos '!Q1162&lt;65,0)</f>
        <v>0</v>
      </c>
      <c r="J1166" cm="1">
        <f t="array" ref="J1166">_xlfn.IFS('Paraclinicos '!I1162="","",'Paraclinicos '!I1162&gt;7,1,'Paraclinicos '!I1162&lt;=7,0)</f>
        <v>1</v>
      </c>
      <c r="K1166" cm="1">
        <f t="array" ref="K1166">_xlfn.IFS('Paraclinicos '!W1162="","",'Paraclinicos '!W1162&lt;=8,1,'Paraclinicos '!W1162&gt;8,0)</f>
        <v>0</v>
      </c>
      <c r="L1166" cm="1">
        <f t="array" ref="L1166">_xlfn.IFS('Paraclinicos '!S1162="","",'Paraclinicos '!S1162&gt;=30,1,'Paraclinicos '!S1162&lt;30,0)</f>
        <v>0</v>
      </c>
      <c r="M1166" cm="1">
        <f t="array" ref="M1166">_xlfn.IFS(OR('Paraclinicos '!T1162="",'Paraclinicos '!U1162=""),"",OR('Paraclinicos '!T1162&lt;=90,'Paraclinicos '!U1162&lt;=60),1,OR('Paraclinicos '!T1162&gt;90,'Paraclinicos '!U1162&gt;60),0)</f>
        <v>0</v>
      </c>
      <c r="N1166" s="45">
        <f t="shared" si="56"/>
        <v>3</v>
      </c>
      <c r="O1166" cm="1">
        <f t="array" ref="O1166">_xlfn.IFS(OR('Paraclinicos '!M1162="",'Paraclinicos '!N1162="",'Paraclinicos '!N1162=0),"",'Paraclinicos '!M1162/'Paraclinicos '!N1162&lt;100,4,'Paraclinicos '!M1162/'Paraclinicos '!N1162&lt;200,3,'Paraclinicos '!M1162/'Paraclinicos '!N1162&lt;300,2,'Paraclinicos '!M1162/'Paraclinicos '!N1162&lt;400,1,'Paraclinicos '!M1162/'Paraclinicos '!N1162&gt;=400,0)</f>
        <v>3</v>
      </c>
      <c r="P1166" cm="1">
        <f t="array" ref="P1166">_xlfn.IFS('Paraclinicos '!C1162="","",'Paraclinicos '!C1162&lt;20,4,'Paraclinicos '!C1162&lt;50,3,'Paraclinicos '!C1162&lt;100,2,'Paraclinicos '!C1162&lt;150,1,'Paraclinicos '!C1162&gt;150,0)</f>
        <v>0</v>
      </c>
      <c r="Q1166" cm="1">
        <f t="array" ref="Q1166">_xlfn.IFS('Paraclinicos '!O1162="","",'Paraclinicos '!O1162&lt;1.2,0,'Paraclinicos '!O1162&lt;2,1,'Paraclinicos '!O1162&lt;3.5,2,'Paraclinicos '!O1162&lt;5,3,'Paraclinicos '!O1162&gt;5,4)</f>
        <v>2</v>
      </c>
      <c r="R1166" t="str" cm="1">
        <f t="array" ref="R1166">_xlfn.IFS('Paraclinicos '!J1162="","",'Paraclinicos '!J1162&lt;1.2,0,'Paraclinicos '!J1162&lt;2,1,'Paraclinicos '!J1162&lt;6,2,'Paraclinicos '!J1162&lt;12,3,'Paraclinicos '!J1162&gt;=12,4)</f>
        <v/>
      </c>
      <c r="S1166" cm="1">
        <f t="array" ref="S1166">_xlfn.IFS('Paraclinicos '!Y1162="","",'Paraclinicos '!Y1162&lt;70,1,'Paraclinicos '!Y1162&gt;=70,0)</f>
        <v>0</v>
      </c>
      <c r="T1166" cm="1">
        <f t="array" ref="T1166">_xlfn.IFS('Paraclinicos '!W1162="","",'Paraclinicos '!W1162&lt;6,4,'Paraclinicos '!W1162&lt;10,3,'Paraclinicos '!W1162&lt;13,2,'Paraclinicos '!W1162&lt;15,1,'Paraclinicos '!W1162=15,0)</f>
        <v>2</v>
      </c>
      <c r="U1166" s="54">
        <f t="shared" si="54"/>
        <v>7</v>
      </c>
      <c r="V1166" cm="1">
        <f t="array" ref="V1166">_xlfn.IFS('Paraclinicos '!S1162="","",OR('Paraclinicos '!S1162&lt;=8,'Paraclinicos '!S1162&gt;=25),3,'Paraclinicos '!S1162&lt;12,1,'Paraclinicos '!S1162&lt;21,0,'Paraclinicos '!S1162&lt;25,2)</f>
        <v>3</v>
      </c>
      <c r="W1166" t="str">
        <f>IFERROR(IF(INDEX('BD Demog para scores enalazar'!Y$2:'BD Demog para scores enalazar'!Y$3000,MATCH(Formulas!A1166,'BD Demog para scores enalazar'!A$2:'BD Demog para scores enalazar'!A$3000,0))=1,"SI","NO"),"")</f>
        <v>NO</v>
      </c>
      <c r="X1166" s="9" t="str">
        <f>IFERROR(IF(INDEX('BD Demog para scores enalazar'!AJ$2:'BD Demog para scores enalazar'!AJ$3000,MATCH(Formulas!A1166,'BD Demog para scores enalazar'!A$2:'BD Demog para scores enalazar'!A$3000,0))=1,"SI","NO"),"")</f>
        <v>NO</v>
      </c>
      <c r="Y1166" cm="1">
        <f t="array" ref="Y1166">IF(AND(W1166="NO",X1166="NO"),_xlfn.IFS('Paraclinicos '!K1162&lt;=91,3,'Paraclinicos '!K1162&lt;94,2,'Paraclinicos '!K1162&lt;96,1,'Paraclinicos '!K1162&gt;=96,0),"")</f>
        <v>3</v>
      </c>
      <c r="Z1166" t="str" cm="1">
        <f t="array" ref="Z1166">IF(OR(W1166="SI",X1166="SI"),_xlfn.IFS(OR(AND('Paraclinicos '!K1163&lt;=83),AND('Paraclinicos '!K1163&gt;=97,AA1166=2)),3,OR(AND('Paraclinicos '!K1163&lt;=86),AND('Paraclinicos '!K1163&gt;=94,AA1166=2)),2,OR(AND('Paraclinicos '!K1163&lt;=88),AND('Paraclinicos '!K1163&gt;=92,AA1166=2)),1,OR(AND('Paraclinicos '!K1163&gt;=88,'Paraclinicos '!K1163&lt;=92),AND('Paraclinicos '!K1163&gt;=93,AA1166=0)),0),"")</f>
        <v/>
      </c>
      <c r="AA1166" cm="1">
        <f t="array" ref="AA1166">_xlfn.IFS('Paraclinicos '!E1162="","",'Paraclinicos '!E1162="Oxigeno",2,'Paraclinicos '!E1162="Aire",0)</f>
        <v>2</v>
      </c>
    </row>
    <row r="1167" spans="1:27" x14ac:dyDescent="0.25">
      <c r="A1167">
        <f>'Paraclinicos '!A1163</f>
        <v>346</v>
      </c>
      <c r="B1167" s="3">
        <f>'Paraclinicos '!R1163</f>
        <v>44059</v>
      </c>
      <c r="C1167" cm="1">
        <f t="array" ref="C1167">_xlfn.IFS('Paraclinicos '!Q1163="","",'Paraclinicos '!Q1163&gt;60,3,'Paraclinicos '!Q1163&lt;=60,1)</f>
        <v>1</v>
      </c>
      <c r="D1167" t="str">
        <f>IFERROR(IF(INDEX('BD Demog para scores enalazar'!BC$2:BC$3000,MATCH(Formulas!A1167,'BD Demog para scores enalazar'!A$2:A$3000,0))=0,"SI","NO"),"")</f>
        <v>SI</v>
      </c>
      <c r="E1167" cm="1">
        <f t="array" ref="E1167">_xlfn.IFS(D1167="","",D1167="SI",4,D1167="NO",1)</f>
        <v>4</v>
      </c>
      <c r="F1167" cm="1">
        <f t="array" ref="F1167">_xlfn.IFS('Paraclinicos '!B1163="","",'Paraclinicos '!B1163&gt;1,1,'Paraclinicos '!B1163&lt;=1,3)</f>
        <v>1</v>
      </c>
      <c r="G1167" t="str" cm="1">
        <f t="array" ref="G1167">_xlfn.IFS('Paraclinicos '!D1163="","",AND('Paraclinicos '!D1163&gt;=250,'Paraclinicos '!D1163&lt;=500),2,'Paraclinicos '!D1163&gt;500,3,'Paraclinicos '!D1163&lt;250,1)</f>
        <v/>
      </c>
      <c r="H1167" s="50">
        <f t="shared" si="55"/>
        <v>6</v>
      </c>
      <c r="I1167" cm="1">
        <f t="array" ref="I1167">_xlfn.IFS('Paraclinicos '!Q1163="","",'Paraclinicos '!Q1163&gt;=65,1,'Paraclinicos '!Q1163&lt;65,0)</f>
        <v>0</v>
      </c>
      <c r="J1167" cm="1">
        <f t="array" ref="J1167">_xlfn.IFS('Paraclinicos '!I1163="","",'Paraclinicos '!I1163&gt;7,1,'Paraclinicos '!I1163&lt;=7,0)</f>
        <v>1</v>
      </c>
      <c r="K1167" cm="1">
        <f t="array" ref="K1167">_xlfn.IFS('Paraclinicos '!W1163="","",'Paraclinicos '!W1163&lt;=8,1,'Paraclinicos '!W1163&gt;8,0)</f>
        <v>0</v>
      </c>
      <c r="L1167" cm="1">
        <f t="array" ref="L1167">_xlfn.IFS('Paraclinicos '!S1163="","",'Paraclinicos '!S1163&gt;=30,1,'Paraclinicos '!S1163&lt;30,0)</f>
        <v>0</v>
      </c>
      <c r="M1167" cm="1">
        <f t="array" ref="M1167">_xlfn.IFS(OR('Paraclinicos '!T1163="",'Paraclinicos '!U1163=""),"",OR('Paraclinicos '!T1163&lt;=90,'Paraclinicos '!U1163&lt;=60),1,OR('Paraclinicos '!T1163&gt;90,'Paraclinicos '!U1163&gt;60),0)</f>
        <v>0</v>
      </c>
      <c r="N1167" s="45">
        <f t="shared" si="56"/>
        <v>2</v>
      </c>
      <c r="O1167" cm="1">
        <f t="array" ref="O1167">_xlfn.IFS(OR('Paraclinicos '!M1163="",'Paraclinicos '!N1163="",'Paraclinicos '!N1163=0),"",'Paraclinicos '!M1163/'Paraclinicos '!N1163&lt;100,4,'Paraclinicos '!M1163/'Paraclinicos '!N1163&lt;200,3,'Paraclinicos '!M1163/'Paraclinicos '!N1163&lt;300,2,'Paraclinicos '!M1163/'Paraclinicos '!N1163&lt;400,1,'Paraclinicos '!M1163/'Paraclinicos '!N1163&gt;=400,0)</f>
        <v>1</v>
      </c>
      <c r="P1167" cm="1">
        <f t="array" ref="P1167">_xlfn.IFS('Paraclinicos '!C1163="","",'Paraclinicos '!C1163&lt;20,4,'Paraclinicos '!C1163&lt;50,3,'Paraclinicos '!C1163&lt;100,2,'Paraclinicos '!C1163&lt;150,1,'Paraclinicos '!C1163&gt;150,0)</f>
        <v>0</v>
      </c>
      <c r="Q1167" cm="1">
        <f t="array" ref="Q1167">_xlfn.IFS('Paraclinicos '!O1163="","",'Paraclinicos '!O1163&lt;1.2,0,'Paraclinicos '!O1163&lt;2,1,'Paraclinicos '!O1163&lt;3.5,2,'Paraclinicos '!O1163&lt;5,3,'Paraclinicos '!O1163&gt;5,4)</f>
        <v>2</v>
      </c>
      <c r="R1167" t="str" cm="1">
        <f t="array" ref="R1167">_xlfn.IFS('Paraclinicos '!J1163="","",'Paraclinicos '!J1163&lt;1.2,0,'Paraclinicos '!J1163&lt;2,1,'Paraclinicos '!J1163&lt;6,2,'Paraclinicos '!J1163&lt;12,3,'Paraclinicos '!J1163&gt;=12,4)</f>
        <v/>
      </c>
      <c r="S1167" cm="1">
        <f t="array" ref="S1167">_xlfn.IFS('Paraclinicos '!Y1163="","",'Paraclinicos '!Y1163&lt;70,1,'Paraclinicos '!Y1163&gt;=70,0)</f>
        <v>0</v>
      </c>
      <c r="T1167" cm="1">
        <f t="array" ref="T1167">_xlfn.IFS('Paraclinicos '!W1163="","",'Paraclinicos '!W1163&lt;6,4,'Paraclinicos '!W1163&lt;10,3,'Paraclinicos '!W1163&lt;13,2,'Paraclinicos '!W1163&lt;15,1,'Paraclinicos '!W1163=15,0)</f>
        <v>2</v>
      </c>
      <c r="U1167" s="54">
        <f t="shared" si="54"/>
        <v>5</v>
      </c>
      <c r="V1167" cm="1">
        <f t="array" ref="V1167">_xlfn.IFS('Paraclinicos '!S1163="","",OR('Paraclinicos '!S1163&lt;=8,'Paraclinicos '!S1163&gt;=25),3,'Paraclinicos '!S1163&lt;12,1,'Paraclinicos '!S1163&lt;21,0,'Paraclinicos '!S1163&lt;25,2)</f>
        <v>0</v>
      </c>
      <c r="W1167" t="str">
        <f>IFERROR(IF(INDEX('BD Demog para scores enalazar'!Y$2:'BD Demog para scores enalazar'!Y$3000,MATCH(Formulas!A1167,'BD Demog para scores enalazar'!A$2:'BD Demog para scores enalazar'!A$3000,0))=1,"SI","NO"),"")</f>
        <v>NO</v>
      </c>
      <c r="X1167" s="9" t="str">
        <f>IFERROR(IF(INDEX('BD Demog para scores enalazar'!AJ$2:'BD Demog para scores enalazar'!AJ$3000,MATCH(Formulas!A1167,'BD Demog para scores enalazar'!A$2:'BD Demog para scores enalazar'!A$3000,0))=1,"SI","NO"),"")</f>
        <v>NO</v>
      </c>
      <c r="Y1167" cm="1">
        <f t="array" ref="Y1167">IF(AND(W1167="NO",X1167="NO"),_xlfn.IFS('Paraclinicos '!K1163&lt;=91,3,'Paraclinicos '!K1163&lt;94,2,'Paraclinicos '!K1163&lt;96,1,'Paraclinicos '!K1163&gt;=96,0),"")</f>
        <v>1</v>
      </c>
      <c r="Z1167" t="str" cm="1">
        <f t="array" ref="Z1167">IF(OR(W1167="SI",X1167="SI"),_xlfn.IFS(OR(AND('Paraclinicos '!K1164&lt;=83),AND('Paraclinicos '!K1164&gt;=97,AA1167=2)),3,OR(AND('Paraclinicos '!K1164&lt;=86),AND('Paraclinicos '!K1164&gt;=94,AA1167=2)),2,OR(AND('Paraclinicos '!K1164&lt;=88),AND('Paraclinicos '!K1164&gt;=92,AA1167=2)),1,OR(AND('Paraclinicos '!K1164&gt;=88,'Paraclinicos '!K1164&lt;=92),AND('Paraclinicos '!K1164&gt;=93,AA1167=0)),0),"")</f>
        <v/>
      </c>
      <c r="AA1167" cm="1">
        <f t="array" ref="AA1167">_xlfn.IFS('Paraclinicos '!E1163="","",'Paraclinicos '!E1163="Oxigeno",2,'Paraclinicos '!E1163="Aire",0)</f>
        <v>2</v>
      </c>
    </row>
    <row r="1168" spans="1:27" x14ac:dyDescent="0.25">
      <c r="A1168">
        <f>'Paraclinicos '!A1164</f>
        <v>346</v>
      </c>
      <c r="B1168" s="3">
        <f>'Paraclinicos '!R1164</f>
        <v>44061</v>
      </c>
      <c r="C1168" cm="1">
        <f t="array" ref="C1168">_xlfn.IFS('Paraclinicos '!Q1164="","",'Paraclinicos '!Q1164&gt;60,3,'Paraclinicos '!Q1164&lt;=60,1)</f>
        <v>1</v>
      </c>
      <c r="D1168" t="str">
        <f>IFERROR(IF(INDEX('BD Demog para scores enalazar'!BC$2:BC$3000,MATCH(Formulas!A1168,'BD Demog para scores enalazar'!A$2:A$3000,0))=0,"SI","NO"),"")</f>
        <v>SI</v>
      </c>
      <c r="E1168" cm="1">
        <f t="array" ref="E1168">_xlfn.IFS(D1168="","",D1168="SI",4,D1168="NO",1)</f>
        <v>4</v>
      </c>
      <c r="F1168" cm="1">
        <f t="array" ref="F1168">_xlfn.IFS('Paraclinicos '!B1164="","",'Paraclinicos '!B1164&gt;1,1,'Paraclinicos '!B1164&lt;=1,3)</f>
        <v>1</v>
      </c>
      <c r="G1168" t="str" cm="1">
        <f t="array" ref="G1168">_xlfn.IFS('Paraclinicos '!D1164="","",AND('Paraclinicos '!D1164&gt;=250,'Paraclinicos '!D1164&lt;=500),2,'Paraclinicos '!D1164&gt;500,3,'Paraclinicos '!D1164&lt;250,1)</f>
        <v/>
      </c>
      <c r="H1168" s="50">
        <f t="shared" si="55"/>
        <v>6</v>
      </c>
      <c r="I1168" cm="1">
        <f t="array" ref="I1168">_xlfn.IFS('Paraclinicos '!Q1164="","",'Paraclinicos '!Q1164&gt;=65,1,'Paraclinicos '!Q1164&lt;65,0)</f>
        <v>0</v>
      </c>
      <c r="J1168" cm="1">
        <f t="array" ref="J1168">_xlfn.IFS('Paraclinicos '!I1164="","",'Paraclinicos '!I1164&gt;7,1,'Paraclinicos '!I1164&lt;=7,0)</f>
        <v>1</v>
      </c>
      <c r="K1168" cm="1">
        <f t="array" ref="K1168">_xlfn.IFS('Paraclinicos '!W1164="","",'Paraclinicos '!W1164&lt;=8,1,'Paraclinicos '!W1164&gt;8,0)</f>
        <v>0</v>
      </c>
      <c r="L1168" cm="1">
        <f t="array" ref="L1168">_xlfn.IFS('Paraclinicos '!S1164="","",'Paraclinicos '!S1164&gt;=30,1,'Paraclinicos '!S1164&lt;30,0)</f>
        <v>0</v>
      </c>
      <c r="M1168" cm="1">
        <f t="array" ref="M1168">_xlfn.IFS(OR('Paraclinicos '!T1164="",'Paraclinicos '!U1164=""),"",OR('Paraclinicos '!T1164&lt;=90,'Paraclinicos '!U1164&lt;=60),1,OR('Paraclinicos '!T1164&gt;90,'Paraclinicos '!U1164&gt;60),0)</f>
        <v>1</v>
      </c>
      <c r="N1168" s="45">
        <f t="shared" si="56"/>
        <v>3</v>
      </c>
      <c r="O1168" cm="1">
        <f t="array" ref="O1168">_xlfn.IFS(OR('Paraclinicos '!M1164="",'Paraclinicos '!N1164="",'Paraclinicos '!N1164=0),"",'Paraclinicos '!M1164/'Paraclinicos '!N1164&lt;100,4,'Paraclinicos '!M1164/'Paraclinicos '!N1164&lt;200,3,'Paraclinicos '!M1164/'Paraclinicos '!N1164&lt;300,2,'Paraclinicos '!M1164/'Paraclinicos '!N1164&lt;400,1,'Paraclinicos '!M1164/'Paraclinicos '!N1164&gt;=400,0)</f>
        <v>0</v>
      </c>
      <c r="P1168" cm="1">
        <f t="array" ref="P1168">_xlfn.IFS('Paraclinicos '!C1164="","",'Paraclinicos '!C1164&lt;20,4,'Paraclinicos '!C1164&lt;50,3,'Paraclinicos '!C1164&lt;100,2,'Paraclinicos '!C1164&lt;150,1,'Paraclinicos '!C1164&gt;150,0)</f>
        <v>0</v>
      </c>
      <c r="Q1168" cm="1">
        <f t="array" ref="Q1168">_xlfn.IFS('Paraclinicos '!O1164="","",'Paraclinicos '!O1164&lt;1.2,0,'Paraclinicos '!O1164&lt;2,1,'Paraclinicos '!O1164&lt;3.5,2,'Paraclinicos '!O1164&lt;5,3,'Paraclinicos '!O1164&gt;5,4)</f>
        <v>3</v>
      </c>
      <c r="R1168" t="str" cm="1">
        <f t="array" ref="R1168">_xlfn.IFS('Paraclinicos '!J1164="","",'Paraclinicos '!J1164&lt;1.2,0,'Paraclinicos '!J1164&lt;2,1,'Paraclinicos '!J1164&lt;6,2,'Paraclinicos '!J1164&lt;12,3,'Paraclinicos '!J1164&gt;=12,4)</f>
        <v/>
      </c>
      <c r="S1168" cm="1">
        <f t="array" ref="S1168">_xlfn.IFS('Paraclinicos '!Y1164="","",'Paraclinicos '!Y1164&lt;70,1,'Paraclinicos '!Y1164&gt;=70,0)</f>
        <v>1</v>
      </c>
      <c r="T1168" cm="1">
        <f t="array" ref="T1168">_xlfn.IFS('Paraclinicos '!W1164="","",'Paraclinicos '!W1164&lt;6,4,'Paraclinicos '!W1164&lt;10,3,'Paraclinicos '!W1164&lt;13,2,'Paraclinicos '!W1164&lt;15,1,'Paraclinicos '!W1164=15,0)</f>
        <v>2</v>
      </c>
      <c r="U1168" s="54">
        <f t="shared" si="54"/>
        <v>6</v>
      </c>
      <c r="V1168" cm="1">
        <f t="array" ref="V1168">_xlfn.IFS('Paraclinicos '!S1164="","",OR('Paraclinicos '!S1164&lt;=8,'Paraclinicos '!S1164&gt;=25),3,'Paraclinicos '!S1164&lt;12,1,'Paraclinicos '!S1164&lt;21,0,'Paraclinicos '!S1164&lt;25,2)</f>
        <v>3</v>
      </c>
      <c r="W1168" t="str">
        <f>IFERROR(IF(INDEX('BD Demog para scores enalazar'!Y$2:'BD Demog para scores enalazar'!Y$3000,MATCH(Formulas!A1168,'BD Demog para scores enalazar'!A$2:'BD Demog para scores enalazar'!A$3000,0))=1,"SI","NO"),"")</f>
        <v>NO</v>
      </c>
      <c r="X1168" s="9" t="str">
        <f>IFERROR(IF(INDEX('BD Demog para scores enalazar'!AJ$2:'BD Demog para scores enalazar'!AJ$3000,MATCH(Formulas!A1168,'BD Demog para scores enalazar'!A$2:'BD Demog para scores enalazar'!A$3000,0))=1,"SI","NO"),"")</f>
        <v>NO</v>
      </c>
      <c r="Y1168" cm="1">
        <f t="array" ref="Y1168">IF(AND(W1168="NO",X1168="NO"),_xlfn.IFS('Paraclinicos '!K1164&lt;=91,3,'Paraclinicos '!K1164&lt;94,2,'Paraclinicos '!K1164&lt;96,1,'Paraclinicos '!K1164&gt;=96,0),"")</f>
        <v>0</v>
      </c>
      <c r="Z1168" t="str" cm="1">
        <f t="array" ref="Z1168">IF(OR(W1168="SI",X1168="SI"),_xlfn.IFS(OR(AND('Paraclinicos '!K1165&lt;=83),AND('Paraclinicos '!K1165&gt;=97,AA1168=2)),3,OR(AND('Paraclinicos '!K1165&lt;=86),AND('Paraclinicos '!K1165&gt;=94,AA1168=2)),2,OR(AND('Paraclinicos '!K1165&lt;=88),AND('Paraclinicos '!K1165&gt;=92,AA1168=2)),1,OR(AND('Paraclinicos '!K1165&gt;=88,'Paraclinicos '!K1165&lt;=92),AND('Paraclinicos '!K1165&gt;=93,AA1168=0)),0),"")</f>
        <v/>
      </c>
      <c r="AA1168" cm="1">
        <f t="array" ref="AA1168">_xlfn.IFS('Paraclinicos '!E1164="","",'Paraclinicos '!E1164="Oxigeno",2,'Paraclinicos '!E1164="Aire",0)</f>
        <v>2</v>
      </c>
    </row>
    <row r="1169" spans="1:27" x14ac:dyDescent="0.25">
      <c r="A1169">
        <f>'Paraclinicos '!A1165</f>
        <v>346</v>
      </c>
      <c r="B1169" s="3">
        <f>'Paraclinicos '!R1165</f>
        <v>44063</v>
      </c>
      <c r="C1169" cm="1">
        <f t="array" ref="C1169">_xlfn.IFS('Paraclinicos '!Q1165="","",'Paraclinicos '!Q1165&gt;60,3,'Paraclinicos '!Q1165&lt;=60,1)</f>
        <v>1</v>
      </c>
      <c r="D1169" t="str">
        <f>IFERROR(IF(INDEX('BD Demog para scores enalazar'!BC$2:BC$3000,MATCH(Formulas!A1169,'BD Demog para scores enalazar'!A$2:A$3000,0))=0,"SI","NO"),"")</f>
        <v>SI</v>
      </c>
      <c r="E1169" cm="1">
        <f t="array" ref="E1169">_xlfn.IFS(D1169="","",D1169="SI",4,D1169="NO",1)</f>
        <v>4</v>
      </c>
      <c r="F1169" cm="1">
        <f t="array" ref="F1169">_xlfn.IFS('Paraclinicos '!B1165="","",'Paraclinicos '!B1165&gt;1,1,'Paraclinicos '!B1165&lt;=1,3)</f>
        <v>1</v>
      </c>
      <c r="G1169" t="str" cm="1">
        <f t="array" ref="G1169">_xlfn.IFS('Paraclinicos '!D1165="","",AND('Paraclinicos '!D1165&gt;=250,'Paraclinicos '!D1165&lt;=500),2,'Paraclinicos '!D1165&gt;500,3,'Paraclinicos '!D1165&lt;250,1)</f>
        <v/>
      </c>
      <c r="H1169" s="50">
        <f t="shared" si="55"/>
        <v>6</v>
      </c>
      <c r="I1169" cm="1">
        <f t="array" ref="I1169">_xlfn.IFS('Paraclinicos '!Q1165="","",'Paraclinicos '!Q1165&gt;=65,1,'Paraclinicos '!Q1165&lt;65,0)</f>
        <v>0</v>
      </c>
      <c r="J1169" cm="1">
        <f t="array" ref="J1169">_xlfn.IFS('Paraclinicos '!I1165="","",'Paraclinicos '!I1165&gt;7,1,'Paraclinicos '!I1165&lt;=7,0)</f>
        <v>1</v>
      </c>
      <c r="K1169" cm="1">
        <f t="array" ref="K1169">_xlfn.IFS('Paraclinicos '!W1165="","",'Paraclinicos '!W1165&lt;=8,1,'Paraclinicos '!W1165&gt;8,0)</f>
        <v>0</v>
      </c>
      <c r="L1169" cm="1">
        <f t="array" ref="L1169">_xlfn.IFS('Paraclinicos '!S1165="","",'Paraclinicos '!S1165&gt;=30,1,'Paraclinicos '!S1165&lt;30,0)</f>
        <v>0</v>
      </c>
      <c r="M1169" cm="1">
        <f t="array" ref="M1169">_xlfn.IFS(OR('Paraclinicos '!T1165="",'Paraclinicos '!U1165=""),"",OR('Paraclinicos '!T1165&lt;=90,'Paraclinicos '!U1165&lt;=60),1,OR('Paraclinicos '!T1165&gt;90,'Paraclinicos '!U1165&gt;60),0)</f>
        <v>0</v>
      </c>
      <c r="N1169" s="45">
        <f t="shared" si="56"/>
        <v>3</v>
      </c>
      <c r="O1169" cm="1">
        <f t="array" ref="O1169">_xlfn.IFS(OR('Paraclinicos '!M1165="",'Paraclinicos '!N1165="",'Paraclinicos '!N1165=0),"",'Paraclinicos '!M1165/'Paraclinicos '!N1165&lt;100,4,'Paraclinicos '!M1165/'Paraclinicos '!N1165&lt;200,3,'Paraclinicos '!M1165/'Paraclinicos '!N1165&lt;300,2,'Paraclinicos '!M1165/'Paraclinicos '!N1165&lt;400,1,'Paraclinicos '!M1165/'Paraclinicos '!N1165&gt;=400,0)</f>
        <v>1</v>
      </c>
      <c r="P1169" cm="1">
        <f t="array" ref="P1169">_xlfn.IFS('Paraclinicos '!C1165="","",'Paraclinicos '!C1165&lt;20,4,'Paraclinicos '!C1165&lt;50,3,'Paraclinicos '!C1165&lt;100,2,'Paraclinicos '!C1165&lt;150,1,'Paraclinicos '!C1165&gt;150,0)</f>
        <v>0</v>
      </c>
      <c r="Q1169" cm="1">
        <f t="array" ref="Q1169">_xlfn.IFS('Paraclinicos '!O1165="","",'Paraclinicos '!O1165&lt;1.2,0,'Paraclinicos '!O1165&lt;2,1,'Paraclinicos '!O1165&lt;3.5,2,'Paraclinicos '!O1165&lt;5,3,'Paraclinicos '!O1165&gt;5,4)</f>
        <v>2</v>
      </c>
      <c r="R1169" cm="1">
        <f t="array" ref="R1169">_xlfn.IFS('Paraclinicos '!J1165="","",'Paraclinicos '!J1165&lt;1.2,0,'Paraclinicos '!J1165&lt;2,1,'Paraclinicos '!J1165&lt;6,2,'Paraclinicos '!J1165&lt;12,3,'Paraclinicos '!J1165&gt;=12,4)</f>
        <v>0</v>
      </c>
      <c r="S1169" cm="1">
        <f t="array" ref="S1169">_xlfn.IFS('Paraclinicos '!Y1165="","",'Paraclinicos '!Y1165&lt;70,1,'Paraclinicos '!Y1165&gt;=70,0)</f>
        <v>0</v>
      </c>
      <c r="T1169" cm="1">
        <f t="array" ref="T1169">_xlfn.IFS('Paraclinicos '!W1165="","",'Paraclinicos '!W1165&lt;6,4,'Paraclinicos '!W1165&lt;10,3,'Paraclinicos '!W1165&lt;13,2,'Paraclinicos '!W1165&lt;15,1,'Paraclinicos '!W1165=15,0)</f>
        <v>1</v>
      </c>
      <c r="U1169" s="54">
        <f t="shared" si="54"/>
        <v>4</v>
      </c>
      <c r="V1169" cm="1">
        <f t="array" ref="V1169">_xlfn.IFS('Paraclinicos '!S1165="","",OR('Paraclinicos '!S1165&lt;=8,'Paraclinicos '!S1165&gt;=25),3,'Paraclinicos '!S1165&lt;12,1,'Paraclinicos '!S1165&lt;21,0,'Paraclinicos '!S1165&lt;25,2)</f>
        <v>0</v>
      </c>
      <c r="W1169" t="str">
        <f>IFERROR(IF(INDEX('BD Demog para scores enalazar'!Y$2:'BD Demog para scores enalazar'!Y$3000,MATCH(Formulas!A1169,'BD Demog para scores enalazar'!A$2:'BD Demog para scores enalazar'!A$3000,0))=1,"SI","NO"),"")</f>
        <v>NO</v>
      </c>
      <c r="X1169" s="9" t="str">
        <f>IFERROR(IF(INDEX('BD Demog para scores enalazar'!AJ$2:'BD Demog para scores enalazar'!AJ$3000,MATCH(Formulas!A1169,'BD Demog para scores enalazar'!A$2:'BD Demog para scores enalazar'!A$3000,0))=1,"SI","NO"),"")</f>
        <v>NO</v>
      </c>
      <c r="Y1169" cm="1">
        <f t="array" ref="Y1169">IF(AND(W1169="NO",X1169="NO"),_xlfn.IFS('Paraclinicos '!K1165&lt;=91,3,'Paraclinicos '!K1165&lt;94,2,'Paraclinicos '!K1165&lt;96,1,'Paraclinicos '!K1165&gt;=96,0),"")</f>
        <v>0</v>
      </c>
      <c r="Z1169" t="str" cm="1">
        <f t="array" ref="Z1169">IF(OR(W1169="SI",X1169="SI"),_xlfn.IFS(OR(AND('Paraclinicos '!K1166&lt;=83),AND('Paraclinicos '!K1166&gt;=97,AA1169=2)),3,OR(AND('Paraclinicos '!K1166&lt;=86),AND('Paraclinicos '!K1166&gt;=94,AA1169=2)),2,OR(AND('Paraclinicos '!K1166&lt;=88),AND('Paraclinicos '!K1166&gt;=92,AA1169=2)),1,OR(AND('Paraclinicos '!K1166&gt;=88,'Paraclinicos '!K1166&lt;=92),AND('Paraclinicos '!K1166&gt;=93,AA1169=0)),0),"")</f>
        <v/>
      </c>
      <c r="AA1169" cm="1">
        <f t="array" ref="AA1169">_xlfn.IFS('Paraclinicos '!E1165="","",'Paraclinicos '!E1165="Oxigeno",2,'Paraclinicos '!E1165="Aire",0)</f>
        <v>2</v>
      </c>
    </row>
    <row r="1170" spans="1:27" x14ac:dyDescent="0.25">
      <c r="A1170">
        <f>'Paraclinicos '!A1166</f>
        <v>346</v>
      </c>
      <c r="B1170" s="3">
        <f>'Paraclinicos '!R1166</f>
        <v>44065</v>
      </c>
      <c r="C1170" cm="1">
        <f t="array" ref="C1170">_xlfn.IFS('Paraclinicos '!Q1166="","",'Paraclinicos '!Q1166&gt;60,3,'Paraclinicos '!Q1166&lt;=60,1)</f>
        <v>1</v>
      </c>
      <c r="D1170" t="str">
        <f>IFERROR(IF(INDEX('BD Demog para scores enalazar'!BC$2:BC$3000,MATCH(Formulas!A1170,'BD Demog para scores enalazar'!A$2:A$3000,0))=0,"SI","NO"),"")</f>
        <v>SI</v>
      </c>
      <c r="E1170" cm="1">
        <f t="array" ref="E1170">_xlfn.IFS(D1170="","",D1170="SI",4,D1170="NO",1)</f>
        <v>4</v>
      </c>
      <c r="F1170" cm="1">
        <f t="array" ref="F1170">_xlfn.IFS('Paraclinicos '!B1166="","",'Paraclinicos '!B1166&gt;1,1,'Paraclinicos '!B1166&lt;=1,3)</f>
        <v>1</v>
      </c>
      <c r="G1170" t="str" cm="1">
        <f t="array" ref="G1170">_xlfn.IFS('Paraclinicos '!D1166="","",AND('Paraclinicos '!D1166&gt;=250,'Paraclinicos '!D1166&lt;=500),2,'Paraclinicos '!D1166&gt;500,3,'Paraclinicos '!D1166&lt;250,1)</f>
        <v/>
      </c>
      <c r="H1170" s="50">
        <f t="shared" si="55"/>
        <v>6</v>
      </c>
      <c r="I1170" cm="1">
        <f t="array" ref="I1170">_xlfn.IFS('Paraclinicos '!Q1166="","",'Paraclinicos '!Q1166&gt;=65,1,'Paraclinicos '!Q1166&lt;65,0)</f>
        <v>0</v>
      </c>
      <c r="J1170" cm="1">
        <f t="array" ref="J1170">_xlfn.IFS('Paraclinicos '!I1166="","",'Paraclinicos '!I1166&gt;7,1,'Paraclinicos '!I1166&lt;=7,0)</f>
        <v>1</v>
      </c>
      <c r="K1170" cm="1">
        <f t="array" ref="K1170">_xlfn.IFS('Paraclinicos '!W1166="","",'Paraclinicos '!W1166&lt;=8,1,'Paraclinicos '!W1166&gt;8,0)</f>
        <v>0</v>
      </c>
      <c r="L1170" cm="1">
        <f t="array" ref="L1170">_xlfn.IFS('Paraclinicos '!S1166="","",'Paraclinicos '!S1166&gt;=30,1,'Paraclinicos '!S1166&lt;30,0)</f>
        <v>0</v>
      </c>
      <c r="M1170" cm="1">
        <f t="array" ref="M1170">_xlfn.IFS(OR('Paraclinicos '!T1166="",'Paraclinicos '!U1166=""),"",OR('Paraclinicos '!T1166&lt;=90,'Paraclinicos '!U1166&lt;=60),1,OR('Paraclinicos '!T1166&gt;90,'Paraclinicos '!U1166&gt;60),0)</f>
        <v>0</v>
      </c>
      <c r="N1170" s="45">
        <f t="shared" si="56"/>
        <v>2</v>
      </c>
      <c r="O1170" cm="1">
        <f t="array" ref="O1170">_xlfn.IFS(OR('Paraclinicos '!M1166="",'Paraclinicos '!N1166="",'Paraclinicos '!N1166=0),"",'Paraclinicos '!M1166/'Paraclinicos '!N1166&lt;100,4,'Paraclinicos '!M1166/'Paraclinicos '!N1166&lt;200,3,'Paraclinicos '!M1166/'Paraclinicos '!N1166&lt;300,2,'Paraclinicos '!M1166/'Paraclinicos '!N1166&lt;400,1,'Paraclinicos '!M1166/'Paraclinicos '!N1166&gt;=400,0)</f>
        <v>2</v>
      </c>
      <c r="P1170" cm="1">
        <f t="array" ref="P1170">_xlfn.IFS('Paraclinicos '!C1166="","",'Paraclinicos '!C1166&lt;20,4,'Paraclinicos '!C1166&lt;50,3,'Paraclinicos '!C1166&lt;100,2,'Paraclinicos '!C1166&lt;150,1,'Paraclinicos '!C1166&gt;150,0)</f>
        <v>0</v>
      </c>
      <c r="Q1170" cm="1">
        <f t="array" ref="Q1170">_xlfn.IFS('Paraclinicos '!O1166="","",'Paraclinicos '!O1166&lt;1.2,0,'Paraclinicos '!O1166&lt;2,1,'Paraclinicos '!O1166&lt;3.5,2,'Paraclinicos '!O1166&lt;5,3,'Paraclinicos '!O1166&gt;5,4)</f>
        <v>3</v>
      </c>
      <c r="R1170" t="str" cm="1">
        <f t="array" ref="R1170">_xlfn.IFS('Paraclinicos '!J1166="","",'Paraclinicos '!J1166&lt;1.2,0,'Paraclinicos '!J1166&lt;2,1,'Paraclinicos '!J1166&lt;6,2,'Paraclinicos '!J1166&lt;12,3,'Paraclinicos '!J1166&gt;=12,4)</f>
        <v/>
      </c>
      <c r="S1170" cm="1">
        <f t="array" ref="S1170">_xlfn.IFS('Paraclinicos '!Y1166="","",'Paraclinicos '!Y1166&lt;70,1,'Paraclinicos '!Y1166&gt;=70,0)</f>
        <v>0</v>
      </c>
      <c r="T1170" cm="1">
        <f t="array" ref="T1170">_xlfn.IFS('Paraclinicos '!W1166="","",'Paraclinicos '!W1166&lt;6,4,'Paraclinicos '!W1166&lt;10,3,'Paraclinicos '!W1166&lt;13,2,'Paraclinicos '!W1166&lt;15,1,'Paraclinicos '!W1166=15,0)</f>
        <v>0</v>
      </c>
      <c r="U1170" s="54">
        <f t="shared" si="54"/>
        <v>5</v>
      </c>
      <c r="V1170" cm="1">
        <f t="array" ref="V1170">_xlfn.IFS('Paraclinicos '!S1166="","",OR('Paraclinicos '!S1166&lt;=8,'Paraclinicos '!S1166&gt;=25),3,'Paraclinicos '!S1166&lt;12,1,'Paraclinicos '!S1166&lt;21,0,'Paraclinicos '!S1166&lt;25,2)</f>
        <v>0</v>
      </c>
      <c r="W1170" t="str">
        <f>IFERROR(IF(INDEX('BD Demog para scores enalazar'!Y$2:'BD Demog para scores enalazar'!Y$3000,MATCH(Formulas!A1170,'BD Demog para scores enalazar'!A$2:'BD Demog para scores enalazar'!A$3000,0))=1,"SI","NO"),"")</f>
        <v>NO</v>
      </c>
      <c r="X1170" s="9" t="str">
        <f>IFERROR(IF(INDEX('BD Demog para scores enalazar'!AJ$2:'BD Demog para scores enalazar'!AJ$3000,MATCH(Formulas!A1170,'BD Demog para scores enalazar'!A$2:'BD Demog para scores enalazar'!A$3000,0))=1,"SI","NO"),"")</f>
        <v>NO</v>
      </c>
      <c r="Y1170" cm="1">
        <f t="array" ref="Y1170">IF(AND(W1170="NO",X1170="NO"),_xlfn.IFS('Paraclinicos '!K1166&lt;=91,3,'Paraclinicos '!K1166&lt;94,2,'Paraclinicos '!K1166&lt;96,1,'Paraclinicos '!K1166&gt;=96,0),"")</f>
        <v>2</v>
      </c>
      <c r="Z1170" t="str" cm="1">
        <f t="array" ref="Z1170">IF(OR(W1170="SI",X1170="SI"),_xlfn.IFS(OR(AND('Paraclinicos '!K1167&lt;=83),AND('Paraclinicos '!K1167&gt;=97,AA1170=2)),3,OR(AND('Paraclinicos '!K1167&lt;=86),AND('Paraclinicos '!K1167&gt;=94,AA1170=2)),2,OR(AND('Paraclinicos '!K1167&lt;=88),AND('Paraclinicos '!K1167&gt;=92,AA1170=2)),1,OR(AND('Paraclinicos '!K1167&gt;=88,'Paraclinicos '!K1167&lt;=92),AND('Paraclinicos '!K1167&gt;=93,AA1170=0)),0),"")</f>
        <v/>
      </c>
      <c r="AA1170" cm="1">
        <f t="array" ref="AA1170">_xlfn.IFS('Paraclinicos '!E1166="","",'Paraclinicos '!E1166="Oxigeno",2,'Paraclinicos '!E1166="Aire",0)</f>
        <v>2</v>
      </c>
    </row>
    <row r="1171" spans="1:27" x14ac:dyDescent="0.25">
      <c r="A1171">
        <f>'Paraclinicos '!A1167</f>
        <v>352</v>
      </c>
      <c r="B1171" s="3">
        <f>'Paraclinicos '!R1167</f>
        <v>44324</v>
      </c>
      <c r="C1171" cm="1">
        <f t="array" ref="C1171">_xlfn.IFS('Paraclinicos '!Q1167="","",'Paraclinicos '!Q1167&gt;60,3,'Paraclinicos '!Q1167&lt;=60,1)</f>
        <v>3</v>
      </c>
      <c r="D1171" t="str">
        <f>IFERROR(IF(INDEX('BD Demog para scores enalazar'!BC$2:BC$3000,MATCH(Formulas!A1171,'BD Demog para scores enalazar'!A$2:A$3000,0))=0,"SI","NO"),"")</f>
        <v>SI</v>
      </c>
      <c r="E1171" cm="1">
        <f t="array" ref="E1171">_xlfn.IFS(D1171="","",D1171="SI",4,D1171="NO",1)</f>
        <v>4</v>
      </c>
      <c r="F1171" cm="1">
        <f t="array" ref="F1171">_xlfn.IFS('Paraclinicos '!B1167="","",'Paraclinicos '!B1167&gt;1,1,'Paraclinicos '!B1167&lt;=1,3)</f>
        <v>3</v>
      </c>
      <c r="G1171" cm="1">
        <f t="array" ref="G1171">_xlfn.IFS('Paraclinicos '!D1167="","",AND('Paraclinicos '!D1167&gt;=250,'Paraclinicos '!D1167&lt;=500),2,'Paraclinicos '!D1167&gt;500,3,'Paraclinicos '!D1167&lt;250,1)</f>
        <v>1</v>
      </c>
      <c r="H1171" s="50">
        <f t="shared" si="55"/>
        <v>11</v>
      </c>
      <c r="I1171" cm="1">
        <f t="array" ref="I1171">_xlfn.IFS('Paraclinicos '!Q1167="","",'Paraclinicos '!Q1167&gt;=65,1,'Paraclinicos '!Q1167&lt;65,0)</f>
        <v>1</v>
      </c>
      <c r="J1171" cm="1">
        <f t="array" ref="J1171">_xlfn.IFS('Paraclinicos '!I1167="","",'Paraclinicos '!I1167&gt;7,1,'Paraclinicos '!I1167&lt;=7,0)</f>
        <v>1</v>
      </c>
      <c r="K1171" cm="1">
        <f t="array" ref="K1171">_xlfn.IFS('Paraclinicos '!W1167="","",'Paraclinicos '!W1167&lt;=8,1,'Paraclinicos '!W1167&gt;8,0)</f>
        <v>0</v>
      </c>
      <c r="L1171" cm="1">
        <f t="array" ref="L1171">_xlfn.IFS('Paraclinicos '!S1167="","",'Paraclinicos '!S1167&gt;=30,1,'Paraclinicos '!S1167&lt;30,0)</f>
        <v>0</v>
      </c>
      <c r="M1171" cm="1">
        <f t="array" ref="M1171">_xlfn.IFS(OR('Paraclinicos '!T1167="",'Paraclinicos '!U1167=""),"",OR('Paraclinicos '!T1167&lt;=90,'Paraclinicos '!U1167&lt;=60),1,OR('Paraclinicos '!T1167&gt;90,'Paraclinicos '!U1167&gt;60),0)</f>
        <v>1</v>
      </c>
      <c r="N1171" s="45">
        <f t="shared" si="56"/>
        <v>3</v>
      </c>
      <c r="O1171" cm="1">
        <f t="array" ref="O1171">_xlfn.IFS(OR('Paraclinicos '!M1167="",'Paraclinicos '!N1167="",'Paraclinicos '!N1167=0),"",'Paraclinicos '!M1167/'Paraclinicos '!N1167&lt;100,4,'Paraclinicos '!M1167/'Paraclinicos '!N1167&lt;200,3,'Paraclinicos '!M1167/'Paraclinicos '!N1167&lt;300,2,'Paraclinicos '!M1167/'Paraclinicos '!N1167&lt;400,1,'Paraclinicos '!M1167/'Paraclinicos '!N1167&gt;=400,0)</f>
        <v>3</v>
      </c>
      <c r="P1171" cm="1">
        <f t="array" ref="P1171">_xlfn.IFS('Paraclinicos '!C1167="","",'Paraclinicos '!C1167&lt;20,4,'Paraclinicos '!C1167&lt;50,3,'Paraclinicos '!C1167&lt;100,2,'Paraclinicos '!C1167&lt;150,1,'Paraclinicos '!C1167&gt;150,0)</f>
        <v>0</v>
      </c>
      <c r="Q1171" cm="1">
        <f t="array" ref="Q1171">_xlfn.IFS('Paraclinicos '!O1167="","",'Paraclinicos '!O1167&lt;1.2,0,'Paraclinicos '!O1167&lt;2,1,'Paraclinicos '!O1167&lt;3.5,2,'Paraclinicos '!O1167&lt;5,3,'Paraclinicos '!O1167&gt;5,4)</f>
        <v>0</v>
      </c>
      <c r="R1171" cm="1">
        <f t="array" ref="R1171">_xlfn.IFS('Paraclinicos '!J1167="","",'Paraclinicos '!J1167&lt;1.2,0,'Paraclinicos '!J1167&lt;2,1,'Paraclinicos '!J1167&lt;6,2,'Paraclinicos '!J1167&lt;12,3,'Paraclinicos '!J1167&gt;=12,4)</f>
        <v>0</v>
      </c>
      <c r="S1171" cm="1">
        <f t="array" ref="S1171">_xlfn.IFS('Paraclinicos '!Y1167="","",'Paraclinicos '!Y1167&lt;70,1,'Paraclinicos '!Y1167&gt;=70,0)</f>
        <v>0</v>
      </c>
      <c r="T1171" cm="1">
        <f t="array" ref="T1171">_xlfn.IFS('Paraclinicos '!W1167="","",'Paraclinicos '!W1167&lt;6,4,'Paraclinicos '!W1167&lt;10,3,'Paraclinicos '!W1167&lt;13,2,'Paraclinicos '!W1167&lt;15,1,'Paraclinicos '!W1167=15,0)</f>
        <v>0</v>
      </c>
      <c r="U1171" s="54">
        <f t="shared" si="54"/>
        <v>3</v>
      </c>
      <c r="V1171" cm="1">
        <f t="array" ref="V1171">_xlfn.IFS('Paraclinicos '!S1167="","",OR('Paraclinicos '!S1167&lt;=8,'Paraclinicos '!S1167&gt;=25),3,'Paraclinicos '!S1167&lt;12,1,'Paraclinicos '!S1167&lt;21,0,'Paraclinicos '!S1167&lt;25,2)</f>
        <v>0</v>
      </c>
      <c r="W1171" t="str">
        <f>IFERROR(IF(INDEX('BD Demog para scores enalazar'!Y$2:'BD Demog para scores enalazar'!Y$3000,MATCH(Formulas!A1171,'BD Demog para scores enalazar'!A$2:'BD Demog para scores enalazar'!A$3000,0))=1,"SI","NO"),"")</f>
        <v>SI</v>
      </c>
      <c r="X1171" s="9" t="str">
        <f>IFERROR(IF(INDEX('BD Demog para scores enalazar'!AJ$2:'BD Demog para scores enalazar'!AJ$3000,MATCH(Formulas!A1171,'BD Demog para scores enalazar'!A$2:'BD Demog para scores enalazar'!A$3000,0))=1,"SI","NO"),"")</f>
        <v>SI</v>
      </c>
      <c r="Y1171" t="str" cm="1">
        <f t="array" ref="Y1171">IF(AND(W1171="NO",X1171="NO"),_xlfn.IFS('Paraclinicos '!K1167&lt;=91,3,'Paraclinicos '!K1167&lt;94,2,'Paraclinicos '!K1167&lt;96,1,'Paraclinicos '!K1167&gt;=96,0),"")</f>
        <v/>
      </c>
      <c r="Z1171" cm="1">
        <f t="array" ref="Z1171">IF(OR(W1171="SI",X1171="SI"),_xlfn.IFS(OR(AND('Paraclinicos '!K1168&lt;=83),AND('Paraclinicos '!K1168&gt;=97,AA1171=2)),3,OR(AND('Paraclinicos '!K1168&lt;=86),AND('Paraclinicos '!K1168&gt;=94,AA1171=2)),2,OR(AND('Paraclinicos '!K1168&lt;=88),AND('Paraclinicos '!K1168&gt;=92,AA1171=2)),1,OR(AND('Paraclinicos '!K1168&gt;=88,'Paraclinicos '!K1168&lt;=92),AND('Paraclinicos '!K1168&gt;=93,AA1171=0)),0),"")</f>
        <v>3</v>
      </c>
      <c r="AA1171" cm="1">
        <f t="array" ref="AA1171">_xlfn.IFS('Paraclinicos '!E1167="","",'Paraclinicos '!E1167="Oxigeno",2,'Paraclinicos '!E1167="Aire",0)</f>
        <v>2</v>
      </c>
    </row>
    <row r="1172" spans="1:27" x14ac:dyDescent="0.25">
      <c r="A1172">
        <f>'Paraclinicos '!A1168</f>
        <v>352</v>
      </c>
      <c r="B1172" s="3">
        <f>'Paraclinicos '!R1168</f>
        <v>44325</v>
      </c>
      <c r="C1172" cm="1">
        <f t="array" ref="C1172">_xlfn.IFS('Paraclinicos '!Q1168="","",'Paraclinicos '!Q1168&gt;60,3,'Paraclinicos '!Q1168&lt;=60,1)</f>
        <v>3</v>
      </c>
      <c r="D1172" t="str">
        <f>IFERROR(IF(INDEX('BD Demog para scores enalazar'!BC$2:BC$3000,MATCH(Formulas!A1172,'BD Demog para scores enalazar'!A$2:A$3000,0))=0,"SI","NO"),"")</f>
        <v>SI</v>
      </c>
      <c r="E1172" cm="1">
        <f t="array" ref="E1172">_xlfn.IFS(D1172="","",D1172="SI",4,D1172="NO",1)</f>
        <v>4</v>
      </c>
      <c r="F1172" cm="1">
        <f t="array" ref="F1172">_xlfn.IFS('Paraclinicos '!B1168="","",'Paraclinicos '!B1168&gt;1,1,'Paraclinicos '!B1168&lt;=1,3)</f>
        <v>3</v>
      </c>
      <c r="G1172" cm="1">
        <f t="array" ref="G1172">_xlfn.IFS('Paraclinicos '!D1168="","",AND('Paraclinicos '!D1168&gt;=250,'Paraclinicos '!D1168&lt;=500),2,'Paraclinicos '!D1168&gt;500,3,'Paraclinicos '!D1168&lt;250,1)</f>
        <v>1</v>
      </c>
      <c r="H1172" s="50">
        <f t="shared" si="55"/>
        <v>11</v>
      </c>
      <c r="I1172" cm="1">
        <f t="array" ref="I1172">_xlfn.IFS('Paraclinicos '!Q1168="","",'Paraclinicos '!Q1168&gt;=65,1,'Paraclinicos '!Q1168&lt;65,0)</f>
        <v>1</v>
      </c>
      <c r="J1172" cm="1">
        <f t="array" ref="J1172">_xlfn.IFS('Paraclinicos '!I1168="","",'Paraclinicos '!I1168&gt;7,1,'Paraclinicos '!I1168&lt;=7,0)</f>
        <v>1</v>
      </c>
      <c r="K1172" cm="1">
        <f t="array" ref="K1172">_xlfn.IFS('Paraclinicos '!W1168="","",'Paraclinicos '!W1168&lt;=8,1,'Paraclinicos '!W1168&gt;8,0)</f>
        <v>0</v>
      </c>
      <c r="L1172" cm="1">
        <f t="array" ref="L1172">_xlfn.IFS('Paraclinicos '!S1168="","",'Paraclinicos '!S1168&gt;=30,1,'Paraclinicos '!S1168&lt;30,0)</f>
        <v>0</v>
      </c>
      <c r="M1172" cm="1">
        <f t="array" ref="M1172">_xlfn.IFS(OR('Paraclinicos '!T1168="",'Paraclinicos '!U1168=""),"",OR('Paraclinicos '!T1168&lt;=90,'Paraclinicos '!U1168&lt;=60),1,OR('Paraclinicos '!T1168&gt;90,'Paraclinicos '!U1168&gt;60),0)</f>
        <v>1</v>
      </c>
      <c r="N1172" s="45">
        <f t="shared" si="56"/>
        <v>4</v>
      </c>
      <c r="O1172" cm="1">
        <f t="array" ref="O1172">_xlfn.IFS(OR('Paraclinicos '!M1168="",'Paraclinicos '!N1168="",'Paraclinicos '!N1168=0),"",'Paraclinicos '!M1168/'Paraclinicos '!N1168&lt;100,4,'Paraclinicos '!M1168/'Paraclinicos '!N1168&lt;200,3,'Paraclinicos '!M1168/'Paraclinicos '!N1168&lt;300,2,'Paraclinicos '!M1168/'Paraclinicos '!N1168&lt;400,1,'Paraclinicos '!M1168/'Paraclinicos '!N1168&gt;=400,0)</f>
        <v>3</v>
      </c>
      <c r="P1172" cm="1">
        <f t="array" ref="P1172">_xlfn.IFS('Paraclinicos '!C1168="","",'Paraclinicos '!C1168&lt;20,4,'Paraclinicos '!C1168&lt;50,3,'Paraclinicos '!C1168&lt;100,2,'Paraclinicos '!C1168&lt;150,1,'Paraclinicos '!C1168&gt;150,0)</f>
        <v>0</v>
      </c>
      <c r="Q1172" cm="1">
        <f t="array" ref="Q1172">_xlfn.IFS('Paraclinicos '!O1168="","",'Paraclinicos '!O1168&lt;1.2,0,'Paraclinicos '!O1168&lt;2,1,'Paraclinicos '!O1168&lt;3.5,2,'Paraclinicos '!O1168&lt;5,3,'Paraclinicos '!O1168&gt;5,4)</f>
        <v>1</v>
      </c>
      <c r="R1172" t="str" cm="1">
        <f t="array" ref="R1172">_xlfn.IFS('Paraclinicos '!J1168="","",'Paraclinicos '!J1168&lt;1.2,0,'Paraclinicos '!J1168&lt;2,1,'Paraclinicos '!J1168&lt;6,2,'Paraclinicos '!J1168&lt;12,3,'Paraclinicos '!J1168&gt;=12,4)</f>
        <v/>
      </c>
      <c r="S1172" cm="1">
        <f t="array" ref="S1172">_xlfn.IFS('Paraclinicos '!Y1168="","",'Paraclinicos '!Y1168&lt;70,1,'Paraclinicos '!Y1168&gt;=70,0)</f>
        <v>0</v>
      </c>
      <c r="T1172" cm="1">
        <f t="array" ref="T1172">_xlfn.IFS('Paraclinicos '!W1168="","",'Paraclinicos '!W1168&lt;6,4,'Paraclinicos '!W1168&lt;10,3,'Paraclinicos '!W1168&lt;13,2,'Paraclinicos '!W1168&lt;15,1,'Paraclinicos '!W1168=15,0)</f>
        <v>0</v>
      </c>
      <c r="U1172" s="54">
        <f t="shared" si="54"/>
        <v>4</v>
      </c>
      <c r="V1172" cm="1">
        <f t="array" ref="V1172">_xlfn.IFS('Paraclinicos '!S1168="","",OR('Paraclinicos '!S1168&lt;=8,'Paraclinicos '!S1168&gt;=25),3,'Paraclinicos '!S1168&lt;12,1,'Paraclinicos '!S1168&lt;21,0,'Paraclinicos '!S1168&lt;25,2)</f>
        <v>0</v>
      </c>
      <c r="W1172" t="str">
        <f>IFERROR(IF(INDEX('BD Demog para scores enalazar'!Y$2:'BD Demog para scores enalazar'!Y$3000,MATCH(Formulas!A1172,'BD Demog para scores enalazar'!A$2:'BD Demog para scores enalazar'!A$3000,0))=1,"SI","NO"),"")</f>
        <v>SI</v>
      </c>
      <c r="X1172" s="9" t="str">
        <f>IFERROR(IF(INDEX('BD Demog para scores enalazar'!AJ$2:'BD Demog para scores enalazar'!AJ$3000,MATCH(Formulas!A1172,'BD Demog para scores enalazar'!A$2:'BD Demog para scores enalazar'!A$3000,0))=1,"SI","NO"),"")</f>
        <v>SI</v>
      </c>
      <c r="Y1172" t="str" cm="1">
        <f t="array" ref="Y1172">IF(AND(W1172="NO",X1172="NO"),_xlfn.IFS('Paraclinicos '!K1168&lt;=91,3,'Paraclinicos '!K1168&lt;94,2,'Paraclinicos '!K1168&lt;96,1,'Paraclinicos '!K1168&gt;=96,0),"")</f>
        <v/>
      </c>
      <c r="Z1172" cm="1">
        <f t="array" ref="Z1172">IF(OR(W1172="SI",X1172="SI"),_xlfn.IFS(OR(AND('Paraclinicos '!K1169&lt;=83),AND('Paraclinicos '!K1169&gt;=97,AA1172=2)),3,OR(AND('Paraclinicos '!K1169&lt;=86),AND('Paraclinicos '!K1169&gt;=94,AA1172=2)),2,OR(AND('Paraclinicos '!K1169&lt;=88),AND('Paraclinicos '!K1169&gt;=92,AA1172=2)),1,OR(AND('Paraclinicos '!K1169&gt;=88,'Paraclinicos '!K1169&lt;=92),AND('Paraclinicos '!K1169&gt;=93,AA1172=0)),0),"")</f>
        <v>2</v>
      </c>
      <c r="AA1172" cm="1">
        <f t="array" ref="AA1172">_xlfn.IFS('Paraclinicos '!E1168="","",'Paraclinicos '!E1168="Oxigeno",2,'Paraclinicos '!E1168="Aire",0)</f>
        <v>2</v>
      </c>
    </row>
    <row r="1173" spans="1:27" x14ac:dyDescent="0.25">
      <c r="A1173">
        <f>'Paraclinicos '!A1169</f>
        <v>352</v>
      </c>
      <c r="B1173" s="3">
        <f>'Paraclinicos '!R1169</f>
        <v>44325</v>
      </c>
      <c r="C1173" cm="1">
        <f t="array" ref="C1173">_xlfn.IFS('Paraclinicos '!Q1169="","",'Paraclinicos '!Q1169&gt;60,3,'Paraclinicos '!Q1169&lt;=60,1)</f>
        <v>3</v>
      </c>
      <c r="D1173" t="str">
        <f>IFERROR(IF(INDEX('BD Demog para scores enalazar'!BC$2:BC$3000,MATCH(Formulas!A1173,'BD Demog para scores enalazar'!A$2:A$3000,0))=0,"SI","NO"),"")</f>
        <v>SI</v>
      </c>
      <c r="E1173" cm="1">
        <f t="array" ref="E1173">_xlfn.IFS(D1173="","",D1173="SI",4,D1173="NO",1)</f>
        <v>4</v>
      </c>
      <c r="F1173" cm="1">
        <f t="array" ref="F1173">_xlfn.IFS('Paraclinicos '!B1169="","",'Paraclinicos '!B1169&gt;1,1,'Paraclinicos '!B1169&lt;=1,3)</f>
        <v>3</v>
      </c>
      <c r="G1173" t="str" cm="1">
        <f t="array" ref="G1173">_xlfn.IFS('Paraclinicos '!D1169="","",AND('Paraclinicos '!D1169&gt;=250,'Paraclinicos '!D1169&lt;=500),2,'Paraclinicos '!D1169&gt;500,3,'Paraclinicos '!D1169&lt;250,1)</f>
        <v/>
      </c>
      <c r="H1173" s="50">
        <f t="shared" si="55"/>
        <v>10</v>
      </c>
      <c r="I1173" cm="1">
        <f t="array" ref="I1173">_xlfn.IFS('Paraclinicos '!Q1169="","",'Paraclinicos '!Q1169&gt;=65,1,'Paraclinicos '!Q1169&lt;65,0)</f>
        <v>1</v>
      </c>
      <c r="J1173" cm="1">
        <f t="array" ref="J1173">_xlfn.IFS('Paraclinicos '!I1169="","",'Paraclinicos '!I1169&gt;7,1,'Paraclinicos '!I1169&lt;=7,0)</f>
        <v>1</v>
      </c>
      <c r="K1173" cm="1">
        <f t="array" ref="K1173">_xlfn.IFS('Paraclinicos '!W1169="","",'Paraclinicos '!W1169&lt;=8,1,'Paraclinicos '!W1169&gt;8,0)</f>
        <v>0</v>
      </c>
      <c r="L1173" cm="1">
        <f t="array" ref="L1173">_xlfn.IFS('Paraclinicos '!S1169="","",'Paraclinicos '!S1169&gt;=30,1,'Paraclinicos '!S1169&lt;30,0)</f>
        <v>0</v>
      </c>
      <c r="M1173" cm="1">
        <f t="array" ref="M1173">_xlfn.IFS(OR('Paraclinicos '!T1169="",'Paraclinicos '!U1169=""),"",OR('Paraclinicos '!T1169&lt;=90,'Paraclinicos '!U1169&lt;=60),1,OR('Paraclinicos '!T1169&gt;90,'Paraclinicos '!U1169&gt;60),0)</f>
        <v>1</v>
      </c>
      <c r="N1173" s="45">
        <f t="shared" si="56"/>
        <v>4</v>
      </c>
      <c r="O1173" cm="1">
        <f t="array" ref="O1173">_xlfn.IFS(OR('Paraclinicos '!M1169="",'Paraclinicos '!N1169="",'Paraclinicos '!N1169=0),"",'Paraclinicos '!M1169/'Paraclinicos '!N1169&lt;100,4,'Paraclinicos '!M1169/'Paraclinicos '!N1169&lt;200,3,'Paraclinicos '!M1169/'Paraclinicos '!N1169&lt;300,2,'Paraclinicos '!M1169/'Paraclinicos '!N1169&lt;400,1,'Paraclinicos '!M1169/'Paraclinicos '!N1169&gt;=400,0)</f>
        <v>2</v>
      </c>
      <c r="P1173" cm="1">
        <f t="array" ref="P1173">_xlfn.IFS('Paraclinicos '!C1169="","",'Paraclinicos '!C1169&lt;20,4,'Paraclinicos '!C1169&lt;50,3,'Paraclinicos '!C1169&lt;100,2,'Paraclinicos '!C1169&lt;150,1,'Paraclinicos '!C1169&gt;150,0)</f>
        <v>0</v>
      </c>
      <c r="Q1173" cm="1">
        <f t="array" ref="Q1173">_xlfn.IFS('Paraclinicos '!O1169="","",'Paraclinicos '!O1169&lt;1.2,0,'Paraclinicos '!O1169&lt;2,1,'Paraclinicos '!O1169&lt;3.5,2,'Paraclinicos '!O1169&lt;5,3,'Paraclinicos '!O1169&gt;5,4)</f>
        <v>0</v>
      </c>
      <c r="R1173" t="str" cm="1">
        <f t="array" ref="R1173">_xlfn.IFS('Paraclinicos '!J1169="","",'Paraclinicos '!J1169&lt;1.2,0,'Paraclinicos '!J1169&lt;2,1,'Paraclinicos '!J1169&lt;6,2,'Paraclinicos '!J1169&lt;12,3,'Paraclinicos '!J1169&gt;=12,4)</f>
        <v/>
      </c>
      <c r="S1173" cm="1">
        <f t="array" ref="S1173">_xlfn.IFS('Paraclinicos '!Y1169="","",'Paraclinicos '!Y1169&lt;70,1,'Paraclinicos '!Y1169&gt;=70,0)</f>
        <v>0</v>
      </c>
      <c r="T1173" cm="1">
        <f t="array" ref="T1173">_xlfn.IFS('Paraclinicos '!W1169="","",'Paraclinicos '!W1169&lt;6,4,'Paraclinicos '!W1169&lt;10,3,'Paraclinicos '!W1169&lt;13,2,'Paraclinicos '!W1169&lt;15,1,'Paraclinicos '!W1169=15,0)</f>
        <v>0</v>
      </c>
      <c r="U1173" s="54">
        <f t="shared" si="54"/>
        <v>2</v>
      </c>
      <c r="V1173" cm="1">
        <f t="array" ref="V1173">_xlfn.IFS('Paraclinicos '!S1169="","",OR('Paraclinicos '!S1169&lt;=8,'Paraclinicos '!S1169&gt;=25),3,'Paraclinicos '!S1169&lt;12,1,'Paraclinicos '!S1169&lt;21,0,'Paraclinicos '!S1169&lt;25,2)</f>
        <v>0</v>
      </c>
      <c r="W1173" t="str">
        <f>IFERROR(IF(INDEX('BD Demog para scores enalazar'!Y$2:'BD Demog para scores enalazar'!Y$3000,MATCH(Formulas!A1173,'BD Demog para scores enalazar'!A$2:'BD Demog para scores enalazar'!A$3000,0))=1,"SI","NO"),"")</f>
        <v>SI</v>
      </c>
      <c r="X1173" s="9" t="str">
        <f>IFERROR(IF(INDEX('BD Demog para scores enalazar'!AJ$2:'BD Demog para scores enalazar'!AJ$3000,MATCH(Formulas!A1173,'BD Demog para scores enalazar'!A$2:'BD Demog para scores enalazar'!A$3000,0))=1,"SI","NO"),"")</f>
        <v>SI</v>
      </c>
      <c r="Y1173" t="str" cm="1">
        <f t="array" ref="Y1173">IF(AND(W1173="NO",X1173="NO"),_xlfn.IFS('Paraclinicos '!K1169&lt;=91,3,'Paraclinicos '!K1169&lt;94,2,'Paraclinicos '!K1169&lt;96,1,'Paraclinicos '!K1169&gt;=96,0),"")</f>
        <v/>
      </c>
      <c r="Z1173" cm="1">
        <f t="array" ref="Z1173">IF(OR(W1173="SI",X1173="SI"),_xlfn.IFS(OR(AND('Paraclinicos '!K1170&lt;=83),AND('Paraclinicos '!K1170&gt;=97,AA1173=2)),3,OR(AND('Paraclinicos '!K1170&lt;=86),AND('Paraclinicos '!K1170&gt;=94,AA1173=2)),2,OR(AND('Paraclinicos '!K1170&lt;=88),AND('Paraclinicos '!K1170&gt;=92,AA1173=2)),1,OR(AND('Paraclinicos '!K1170&gt;=88,'Paraclinicos '!K1170&lt;=92),AND('Paraclinicos '!K1170&gt;=93,AA1173=0)),0),"")</f>
        <v>3</v>
      </c>
      <c r="AA1173" cm="1">
        <f t="array" ref="AA1173">_xlfn.IFS('Paraclinicos '!E1169="","",'Paraclinicos '!E1169="Oxigeno",2,'Paraclinicos '!E1169="Aire",0)</f>
        <v>2</v>
      </c>
    </row>
    <row r="1174" spans="1:27" x14ac:dyDescent="0.25">
      <c r="A1174">
        <f>'Paraclinicos '!A1170</f>
        <v>352</v>
      </c>
      <c r="B1174" s="3">
        <f>'Paraclinicos '!R1170</f>
        <v>44327</v>
      </c>
      <c r="C1174" cm="1">
        <f t="array" ref="C1174">_xlfn.IFS('Paraclinicos '!Q1170="","",'Paraclinicos '!Q1170&gt;60,3,'Paraclinicos '!Q1170&lt;=60,1)</f>
        <v>3</v>
      </c>
      <c r="D1174" t="str">
        <f>IFERROR(IF(INDEX('BD Demog para scores enalazar'!BC$2:BC$3000,MATCH(Formulas!A1174,'BD Demog para scores enalazar'!A$2:A$3000,0))=0,"SI","NO"),"")</f>
        <v>SI</v>
      </c>
      <c r="E1174" cm="1">
        <f t="array" ref="E1174">_xlfn.IFS(D1174="","",D1174="SI",4,D1174="NO",1)</f>
        <v>4</v>
      </c>
      <c r="F1174" cm="1">
        <f t="array" ref="F1174">_xlfn.IFS('Paraclinicos '!B1170="","",'Paraclinicos '!B1170&gt;1,1,'Paraclinicos '!B1170&lt;=1,3)</f>
        <v>3</v>
      </c>
      <c r="G1174" t="str" cm="1">
        <f t="array" ref="G1174">_xlfn.IFS('Paraclinicos '!D1170="","",AND('Paraclinicos '!D1170&gt;=250,'Paraclinicos '!D1170&lt;=500),2,'Paraclinicos '!D1170&gt;500,3,'Paraclinicos '!D1170&lt;250,1)</f>
        <v/>
      </c>
      <c r="H1174" s="50">
        <f t="shared" si="55"/>
        <v>10</v>
      </c>
      <c r="I1174" cm="1">
        <f t="array" ref="I1174">_xlfn.IFS('Paraclinicos '!Q1170="","",'Paraclinicos '!Q1170&gt;=65,1,'Paraclinicos '!Q1170&lt;65,0)</f>
        <v>1</v>
      </c>
      <c r="J1174" cm="1">
        <f t="array" ref="J1174">_xlfn.IFS('Paraclinicos '!I1170="","",'Paraclinicos '!I1170&gt;7,1,'Paraclinicos '!I1170&lt;=7,0)</f>
        <v>1</v>
      </c>
      <c r="K1174" cm="1">
        <f t="array" ref="K1174">_xlfn.IFS('Paraclinicos '!W1170="","",'Paraclinicos '!W1170&lt;=8,1,'Paraclinicos '!W1170&gt;8,0)</f>
        <v>1</v>
      </c>
      <c r="L1174" cm="1">
        <f t="array" ref="L1174">_xlfn.IFS('Paraclinicos '!S1170="","",'Paraclinicos '!S1170&gt;=30,1,'Paraclinicos '!S1170&lt;30,0)</f>
        <v>0</v>
      </c>
      <c r="M1174" cm="1">
        <f t="array" ref="M1174">_xlfn.IFS(OR('Paraclinicos '!T1170="",'Paraclinicos '!U1170=""),"",OR('Paraclinicos '!T1170&lt;=90,'Paraclinicos '!U1170&lt;=60),1,OR('Paraclinicos '!T1170&gt;90,'Paraclinicos '!U1170&gt;60),0)</f>
        <v>0</v>
      </c>
      <c r="N1174" s="45">
        <f t="shared" si="56"/>
        <v>4</v>
      </c>
      <c r="O1174" cm="1">
        <f t="array" ref="O1174">_xlfn.IFS(OR('Paraclinicos '!M1170="",'Paraclinicos '!N1170="",'Paraclinicos '!N1170=0),"",'Paraclinicos '!M1170/'Paraclinicos '!N1170&lt;100,4,'Paraclinicos '!M1170/'Paraclinicos '!N1170&lt;200,3,'Paraclinicos '!M1170/'Paraclinicos '!N1170&lt;300,2,'Paraclinicos '!M1170/'Paraclinicos '!N1170&lt;400,1,'Paraclinicos '!M1170/'Paraclinicos '!N1170&gt;=400,0)</f>
        <v>2</v>
      </c>
      <c r="P1174" cm="1">
        <f t="array" ref="P1174">_xlfn.IFS('Paraclinicos '!C1170="","",'Paraclinicos '!C1170&lt;20,4,'Paraclinicos '!C1170&lt;50,3,'Paraclinicos '!C1170&lt;100,2,'Paraclinicos '!C1170&lt;150,1,'Paraclinicos '!C1170&gt;150,0)</f>
        <v>0</v>
      </c>
      <c r="Q1174" cm="1">
        <f t="array" ref="Q1174">_xlfn.IFS('Paraclinicos '!O1170="","",'Paraclinicos '!O1170&lt;1.2,0,'Paraclinicos '!O1170&lt;2,1,'Paraclinicos '!O1170&lt;3.5,2,'Paraclinicos '!O1170&lt;5,3,'Paraclinicos '!O1170&gt;5,4)</f>
        <v>1</v>
      </c>
      <c r="R1174" t="str" cm="1">
        <f t="array" ref="R1174">_xlfn.IFS('Paraclinicos '!J1170="","",'Paraclinicos '!J1170&lt;1.2,0,'Paraclinicos '!J1170&lt;2,1,'Paraclinicos '!J1170&lt;6,2,'Paraclinicos '!J1170&lt;12,3,'Paraclinicos '!J1170&gt;=12,4)</f>
        <v/>
      </c>
      <c r="S1174" cm="1">
        <f t="array" ref="S1174">_xlfn.IFS('Paraclinicos '!Y1170="","",'Paraclinicos '!Y1170&lt;70,1,'Paraclinicos '!Y1170&gt;=70,0)</f>
        <v>0</v>
      </c>
      <c r="T1174" cm="1">
        <f t="array" ref="T1174">_xlfn.IFS('Paraclinicos '!W1170="","",'Paraclinicos '!W1170&lt;6,4,'Paraclinicos '!W1170&lt;10,3,'Paraclinicos '!W1170&lt;13,2,'Paraclinicos '!W1170&lt;15,1,'Paraclinicos '!W1170=15,0)</f>
        <v>4</v>
      </c>
      <c r="U1174" s="54">
        <f t="shared" si="54"/>
        <v>7</v>
      </c>
      <c r="V1174" cm="1">
        <f t="array" ref="V1174">_xlfn.IFS('Paraclinicos '!S1170="","",OR('Paraclinicos '!S1170&lt;=8,'Paraclinicos '!S1170&gt;=25),3,'Paraclinicos '!S1170&lt;12,1,'Paraclinicos '!S1170&lt;21,0,'Paraclinicos '!S1170&lt;25,2)</f>
        <v>0</v>
      </c>
      <c r="W1174" t="str">
        <f>IFERROR(IF(INDEX('BD Demog para scores enalazar'!Y$2:'BD Demog para scores enalazar'!Y$3000,MATCH(Formulas!A1174,'BD Demog para scores enalazar'!A$2:'BD Demog para scores enalazar'!A$3000,0))=1,"SI","NO"),"")</f>
        <v>SI</v>
      </c>
      <c r="X1174" s="9" t="str">
        <f>IFERROR(IF(INDEX('BD Demog para scores enalazar'!AJ$2:'BD Demog para scores enalazar'!AJ$3000,MATCH(Formulas!A1174,'BD Demog para scores enalazar'!A$2:'BD Demog para scores enalazar'!A$3000,0))=1,"SI","NO"),"")</f>
        <v>SI</v>
      </c>
      <c r="Y1174" t="str" cm="1">
        <f t="array" ref="Y1174">IF(AND(W1174="NO",X1174="NO"),_xlfn.IFS('Paraclinicos '!K1170&lt;=91,3,'Paraclinicos '!K1170&lt;94,2,'Paraclinicos '!K1170&lt;96,1,'Paraclinicos '!K1170&gt;=96,0),"")</f>
        <v/>
      </c>
      <c r="Z1174" cm="1">
        <f t="array" ref="Z1174">IF(OR(W1174="SI",X1174="SI"),_xlfn.IFS(OR(AND('Paraclinicos '!K1171&lt;=83),AND('Paraclinicos '!K1171&gt;=97,AA1174=2)),3,OR(AND('Paraclinicos '!K1171&lt;=86),AND('Paraclinicos '!K1171&gt;=94,AA1174=2)),2,OR(AND('Paraclinicos '!K1171&lt;=88),AND('Paraclinicos '!K1171&gt;=92,AA1174=2)),1,OR(AND('Paraclinicos '!K1171&gt;=88,'Paraclinicos '!K1171&lt;=92),AND('Paraclinicos '!K1171&gt;=93,AA1174=0)),0),"")</f>
        <v>2</v>
      </c>
      <c r="AA1174" cm="1">
        <f t="array" ref="AA1174">_xlfn.IFS('Paraclinicos '!E1170="","",'Paraclinicos '!E1170="Oxigeno",2,'Paraclinicos '!E1170="Aire",0)</f>
        <v>2</v>
      </c>
    </row>
    <row r="1175" spans="1:27" x14ac:dyDescent="0.25">
      <c r="A1175">
        <f>'Paraclinicos '!A1171</f>
        <v>352</v>
      </c>
      <c r="B1175" s="3">
        <f>'Paraclinicos '!R1171</f>
        <v>44327</v>
      </c>
      <c r="C1175" cm="1">
        <f t="array" ref="C1175">_xlfn.IFS('Paraclinicos '!Q1171="","",'Paraclinicos '!Q1171&gt;60,3,'Paraclinicos '!Q1171&lt;=60,1)</f>
        <v>3</v>
      </c>
      <c r="D1175" t="str">
        <f>IFERROR(IF(INDEX('BD Demog para scores enalazar'!BC$2:BC$3000,MATCH(Formulas!A1175,'BD Demog para scores enalazar'!A$2:A$3000,0))=0,"SI","NO"),"")</f>
        <v>SI</v>
      </c>
      <c r="E1175" cm="1">
        <f t="array" ref="E1175">_xlfn.IFS(D1175="","",D1175="SI",4,D1175="NO",1)</f>
        <v>4</v>
      </c>
      <c r="F1175" cm="1">
        <f t="array" ref="F1175">_xlfn.IFS('Paraclinicos '!B1171="","",'Paraclinicos '!B1171&gt;1,1,'Paraclinicos '!B1171&lt;=1,3)</f>
        <v>3</v>
      </c>
      <c r="G1175" t="str" cm="1">
        <f t="array" ref="G1175">_xlfn.IFS('Paraclinicos '!D1171="","",AND('Paraclinicos '!D1171&gt;=250,'Paraclinicos '!D1171&lt;=500),2,'Paraclinicos '!D1171&gt;500,3,'Paraclinicos '!D1171&lt;250,1)</f>
        <v/>
      </c>
      <c r="H1175" s="50">
        <f t="shared" si="55"/>
        <v>10</v>
      </c>
      <c r="I1175" cm="1">
        <f t="array" ref="I1175">_xlfn.IFS('Paraclinicos '!Q1171="","",'Paraclinicos '!Q1171&gt;=65,1,'Paraclinicos '!Q1171&lt;65,0)</f>
        <v>1</v>
      </c>
      <c r="J1175" cm="1">
        <f t="array" ref="J1175">_xlfn.IFS('Paraclinicos '!I1171="","",'Paraclinicos '!I1171&gt;7,1,'Paraclinicos '!I1171&lt;=7,0)</f>
        <v>1</v>
      </c>
      <c r="K1175" cm="1">
        <f t="array" ref="K1175">_xlfn.IFS('Paraclinicos '!W1171="","",'Paraclinicos '!W1171&lt;=8,1,'Paraclinicos '!W1171&gt;8,0)</f>
        <v>1</v>
      </c>
      <c r="L1175" cm="1">
        <f t="array" ref="L1175">_xlfn.IFS('Paraclinicos '!S1171="","",'Paraclinicos '!S1171&gt;=30,1,'Paraclinicos '!S1171&lt;30,0)</f>
        <v>0</v>
      </c>
      <c r="M1175" cm="1">
        <f t="array" ref="M1175">_xlfn.IFS(OR('Paraclinicos '!T1171="",'Paraclinicos '!U1171=""),"",OR('Paraclinicos '!T1171&lt;=90,'Paraclinicos '!U1171&lt;=60),1,OR('Paraclinicos '!T1171&gt;90,'Paraclinicos '!U1171&gt;60),0)</f>
        <v>1</v>
      </c>
      <c r="N1175" s="45">
        <f t="shared" si="56"/>
        <v>5</v>
      </c>
      <c r="O1175" cm="1">
        <f t="array" ref="O1175">_xlfn.IFS(OR('Paraclinicos '!M1171="",'Paraclinicos '!N1171="",'Paraclinicos '!N1171=0),"",'Paraclinicos '!M1171/'Paraclinicos '!N1171&lt;100,4,'Paraclinicos '!M1171/'Paraclinicos '!N1171&lt;200,3,'Paraclinicos '!M1171/'Paraclinicos '!N1171&lt;300,2,'Paraclinicos '!M1171/'Paraclinicos '!N1171&lt;400,1,'Paraclinicos '!M1171/'Paraclinicos '!N1171&gt;=400,0)</f>
        <v>2</v>
      </c>
      <c r="P1175" cm="1">
        <f t="array" ref="P1175">_xlfn.IFS('Paraclinicos '!C1171="","",'Paraclinicos '!C1171&lt;20,4,'Paraclinicos '!C1171&lt;50,3,'Paraclinicos '!C1171&lt;100,2,'Paraclinicos '!C1171&lt;150,1,'Paraclinicos '!C1171&gt;150,0)</f>
        <v>0</v>
      </c>
      <c r="Q1175" cm="1">
        <f t="array" ref="Q1175">_xlfn.IFS('Paraclinicos '!O1171="","",'Paraclinicos '!O1171&lt;1.2,0,'Paraclinicos '!O1171&lt;2,1,'Paraclinicos '!O1171&lt;3.5,2,'Paraclinicos '!O1171&lt;5,3,'Paraclinicos '!O1171&gt;5,4)</f>
        <v>1</v>
      </c>
      <c r="R1175" t="str" cm="1">
        <f t="array" ref="R1175">_xlfn.IFS('Paraclinicos '!J1171="","",'Paraclinicos '!J1171&lt;1.2,0,'Paraclinicos '!J1171&lt;2,1,'Paraclinicos '!J1171&lt;6,2,'Paraclinicos '!J1171&lt;12,3,'Paraclinicos '!J1171&gt;=12,4)</f>
        <v/>
      </c>
      <c r="S1175" cm="1">
        <f t="array" ref="S1175">_xlfn.IFS('Paraclinicos '!Y1171="","",'Paraclinicos '!Y1171&lt;70,1,'Paraclinicos '!Y1171&gt;=70,0)</f>
        <v>1</v>
      </c>
      <c r="T1175" cm="1">
        <f t="array" ref="T1175">_xlfn.IFS('Paraclinicos '!W1171="","",'Paraclinicos '!W1171&lt;6,4,'Paraclinicos '!W1171&lt;10,3,'Paraclinicos '!W1171&lt;13,2,'Paraclinicos '!W1171&lt;15,1,'Paraclinicos '!W1171=15,0)</f>
        <v>4</v>
      </c>
      <c r="U1175" s="54">
        <f t="shared" si="54"/>
        <v>8</v>
      </c>
      <c r="V1175" cm="1">
        <f t="array" ref="V1175">_xlfn.IFS('Paraclinicos '!S1171="","",OR('Paraclinicos '!S1171&lt;=8,'Paraclinicos '!S1171&gt;=25),3,'Paraclinicos '!S1171&lt;12,1,'Paraclinicos '!S1171&lt;21,0,'Paraclinicos '!S1171&lt;25,2)</f>
        <v>0</v>
      </c>
      <c r="W1175" t="str">
        <f>IFERROR(IF(INDEX('BD Demog para scores enalazar'!Y$2:'BD Demog para scores enalazar'!Y$3000,MATCH(Formulas!A1175,'BD Demog para scores enalazar'!A$2:'BD Demog para scores enalazar'!A$3000,0))=1,"SI","NO"),"")</f>
        <v>SI</v>
      </c>
      <c r="X1175" s="9" t="str">
        <f>IFERROR(IF(INDEX('BD Demog para scores enalazar'!AJ$2:'BD Demog para scores enalazar'!AJ$3000,MATCH(Formulas!A1175,'BD Demog para scores enalazar'!A$2:'BD Demog para scores enalazar'!A$3000,0))=1,"SI","NO"),"")</f>
        <v>SI</v>
      </c>
      <c r="Y1175" t="str" cm="1">
        <f t="array" ref="Y1175">IF(AND(W1175="NO",X1175="NO"),_xlfn.IFS('Paraclinicos '!K1171&lt;=91,3,'Paraclinicos '!K1171&lt;94,2,'Paraclinicos '!K1171&lt;96,1,'Paraclinicos '!K1171&gt;=96,0),"")</f>
        <v/>
      </c>
      <c r="Z1175" cm="1">
        <f t="array" ref="Z1175">IF(OR(W1175="SI",X1175="SI"),_xlfn.IFS(OR(AND('Paraclinicos '!K1172&lt;=83),AND('Paraclinicos '!K1172&gt;=97,AA1175=2)),3,OR(AND('Paraclinicos '!K1172&lt;=86),AND('Paraclinicos '!K1172&gt;=94,AA1175=2)),2,OR(AND('Paraclinicos '!K1172&lt;=88),AND('Paraclinicos '!K1172&gt;=92,AA1175=2)),1,OR(AND('Paraclinicos '!K1172&gt;=88,'Paraclinicos '!K1172&lt;=92),AND('Paraclinicos '!K1172&gt;=93,AA1175=0)),0),"")</f>
        <v>3</v>
      </c>
      <c r="AA1175" cm="1">
        <f t="array" ref="AA1175">_xlfn.IFS('Paraclinicos '!E1171="","",'Paraclinicos '!E1171="Oxigeno",2,'Paraclinicos '!E1171="Aire",0)</f>
        <v>2</v>
      </c>
    </row>
    <row r="1176" spans="1:27" x14ac:dyDescent="0.25">
      <c r="A1176">
        <f>'Paraclinicos '!A1172</f>
        <v>352</v>
      </c>
      <c r="B1176" s="3">
        <f>'Paraclinicos '!R1172</f>
        <v>44329</v>
      </c>
      <c r="C1176" cm="1">
        <f t="array" ref="C1176">_xlfn.IFS('Paraclinicos '!Q1172="","",'Paraclinicos '!Q1172&gt;60,3,'Paraclinicos '!Q1172&lt;=60,1)</f>
        <v>3</v>
      </c>
      <c r="D1176" t="str">
        <f>IFERROR(IF(INDEX('BD Demog para scores enalazar'!BC$2:BC$3000,MATCH(Formulas!A1176,'BD Demog para scores enalazar'!A$2:A$3000,0))=0,"SI","NO"),"")</f>
        <v>SI</v>
      </c>
      <c r="E1176" cm="1">
        <f t="array" ref="E1176">_xlfn.IFS(D1176="","",D1176="SI",4,D1176="NO",1)</f>
        <v>4</v>
      </c>
      <c r="F1176" cm="1">
        <f t="array" ref="F1176">_xlfn.IFS('Paraclinicos '!B1172="","",'Paraclinicos '!B1172&gt;1,1,'Paraclinicos '!B1172&lt;=1,3)</f>
        <v>3</v>
      </c>
      <c r="G1176" t="str" cm="1">
        <f t="array" ref="G1176">_xlfn.IFS('Paraclinicos '!D1172="","",AND('Paraclinicos '!D1172&gt;=250,'Paraclinicos '!D1172&lt;=500),2,'Paraclinicos '!D1172&gt;500,3,'Paraclinicos '!D1172&lt;250,1)</f>
        <v/>
      </c>
      <c r="H1176" s="50">
        <f t="shared" si="55"/>
        <v>10</v>
      </c>
      <c r="I1176" cm="1">
        <f t="array" ref="I1176">_xlfn.IFS('Paraclinicos '!Q1172="","",'Paraclinicos '!Q1172&gt;=65,1,'Paraclinicos '!Q1172&lt;65,0)</f>
        <v>1</v>
      </c>
      <c r="J1176" cm="1">
        <f t="array" ref="J1176">_xlfn.IFS('Paraclinicos '!I1172="","",'Paraclinicos '!I1172&gt;7,1,'Paraclinicos '!I1172&lt;=7,0)</f>
        <v>1</v>
      </c>
      <c r="K1176" cm="1">
        <f t="array" ref="K1176">_xlfn.IFS('Paraclinicos '!W1172="","",'Paraclinicos '!W1172&lt;=8,1,'Paraclinicos '!W1172&gt;8,0)</f>
        <v>1</v>
      </c>
      <c r="L1176" cm="1">
        <f t="array" ref="L1176">_xlfn.IFS('Paraclinicos '!S1172="","",'Paraclinicos '!S1172&gt;=30,1,'Paraclinicos '!S1172&lt;30,0)</f>
        <v>0</v>
      </c>
      <c r="M1176" cm="1">
        <f t="array" ref="M1176">_xlfn.IFS(OR('Paraclinicos '!T1172="",'Paraclinicos '!U1172=""),"",OR('Paraclinicos '!T1172&lt;=90,'Paraclinicos '!U1172&lt;=60),1,OR('Paraclinicos '!T1172&gt;90,'Paraclinicos '!U1172&gt;60),0)</f>
        <v>0</v>
      </c>
      <c r="N1176" s="45">
        <f t="shared" si="56"/>
        <v>5</v>
      </c>
      <c r="O1176" cm="1">
        <f t="array" ref="O1176">_xlfn.IFS(OR('Paraclinicos '!M1172="",'Paraclinicos '!N1172="",'Paraclinicos '!N1172=0),"",'Paraclinicos '!M1172/'Paraclinicos '!N1172&lt;100,4,'Paraclinicos '!M1172/'Paraclinicos '!N1172&lt;200,3,'Paraclinicos '!M1172/'Paraclinicos '!N1172&lt;300,2,'Paraclinicos '!M1172/'Paraclinicos '!N1172&lt;400,1,'Paraclinicos '!M1172/'Paraclinicos '!N1172&gt;=400,0)</f>
        <v>2</v>
      </c>
      <c r="P1176" cm="1">
        <f t="array" ref="P1176">_xlfn.IFS('Paraclinicos '!C1172="","",'Paraclinicos '!C1172&lt;20,4,'Paraclinicos '!C1172&lt;50,3,'Paraclinicos '!C1172&lt;100,2,'Paraclinicos '!C1172&lt;150,1,'Paraclinicos '!C1172&gt;150,0)</f>
        <v>0</v>
      </c>
      <c r="Q1176" cm="1">
        <f t="array" ref="Q1176">_xlfn.IFS('Paraclinicos '!O1172="","",'Paraclinicos '!O1172&lt;1.2,0,'Paraclinicos '!O1172&lt;2,1,'Paraclinicos '!O1172&lt;3.5,2,'Paraclinicos '!O1172&lt;5,3,'Paraclinicos '!O1172&gt;5,4)</f>
        <v>1</v>
      </c>
      <c r="R1176" t="str" cm="1">
        <f t="array" ref="R1176">_xlfn.IFS('Paraclinicos '!J1172="","",'Paraclinicos '!J1172&lt;1.2,0,'Paraclinicos '!J1172&lt;2,1,'Paraclinicos '!J1172&lt;6,2,'Paraclinicos '!J1172&lt;12,3,'Paraclinicos '!J1172&gt;=12,4)</f>
        <v/>
      </c>
      <c r="S1176" cm="1">
        <f t="array" ref="S1176">_xlfn.IFS('Paraclinicos '!Y1172="","",'Paraclinicos '!Y1172&lt;70,1,'Paraclinicos '!Y1172&gt;=70,0)</f>
        <v>0</v>
      </c>
      <c r="T1176" cm="1">
        <f t="array" ref="T1176">_xlfn.IFS('Paraclinicos '!W1172="","",'Paraclinicos '!W1172&lt;6,4,'Paraclinicos '!W1172&lt;10,3,'Paraclinicos '!W1172&lt;13,2,'Paraclinicos '!W1172&lt;15,1,'Paraclinicos '!W1172=15,0)</f>
        <v>4</v>
      </c>
      <c r="U1176" s="54">
        <f t="shared" si="54"/>
        <v>7</v>
      </c>
      <c r="V1176" cm="1">
        <f t="array" ref="V1176">_xlfn.IFS('Paraclinicos '!S1172="","",OR('Paraclinicos '!S1172&lt;=8,'Paraclinicos '!S1172&gt;=25),3,'Paraclinicos '!S1172&lt;12,1,'Paraclinicos '!S1172&lt;21,0,'Paraclinicos '!S1172&lt;25,2)</f>
        <v>0</v>
      </c>
      <c r="W1176" t="str">
        <f>IFERROR(IF(INDEX('BD Demog para scores enalazar'!Y$2:'BD Demog para scores enalazar'!Y$3000,MATCH(Formulas!A1176,'BD Demog para scores enalazar'!A$2:'BD Demog para scores enalazar'!A$3000,0))=1,"SI","NO"),"")</f>
        <v>SI</v>
      </c>
      <c r="X1176" s="9" t="str">
        <f>IFERROR(IF(INDEX('BD Demog para scores enalazar'!AJ$2:'BD Demog para scores enalazar'!AJ$3000,MATCH(Formulas!A1176,'BD Demog para scores enalazar'!A$2:'BD Demog para scores enalazar'!A$3000,0))=1,"SI","NO"),"")</f>
        <v>SI</v>
      </c>
      <c r="Y1176" t="str" cm="1">
        <f t="array" ref="Y1176">IF(AND(W1176="NO",X1176="NO"),_xlfn.IFS('Paraclinicos '!K1172&lt;=91,3,'Paraclinicos '!K1172&lt;94,2,'Paraclinicos '!K1172&lt;96,1,'Paraclinicos '!K1172&gt;=96,0),"")</f>
        <v/>
      </c>
      <c r="Z1176" cm="1">
        <f t="array" ref="Z1176">IF(OR(W1176="SI",X1176="SI"),_xlfn.IFS(OR(AND('Paraclinicos '!K1173&lt;=83),AND('Paraclinicos '!K1173&gt;=97,AA1176=2)),3,OR(AND('Paraclinicos '!K1173&lt;=86),AND('Paraclinicos '!K1173&gt;=94,AA1176=2)),2,OR(AND('Paraclinicos '!K1173&lt;=88),AND('Paraclinicos '!K1173&gt;=92,AA1176=2)),1,OR(AND('Paraclinicos '!K1173&gt;=88,'Paraclinicos '!K1173&lt;=92),AND('Paraclinicos '!K1173&gt;=93,AA1176=0)),0),"")</f>
        <v>3</v>
      </c>
      <c r="AA1176" cm="1">
        <f t="array" ref="AA1176">_xlfn.IFS('Paraclinicos '!E1172="","",'Paraclinicos '!E1172="Oxigeno",2,'Paraclinicos '!E1172="Aire",0)</f>
        <v>2</v>
      </c>
    </row>
    <row r="1177" spans="1:27" x14ac:dyDescent="0.25">
      <c r="A1177">
        <f>'Paraclinicos '!A1173</f>
        <v>352</v>
      </c>
      <c r="B1177" s="3">
        <f>'Paraclinicos '!R1173</f>
        <v>44329</v>
      </c>
      <c r="C1177" cm="1">
        <f t="array" ref="C1177">_xlfn.IFS('Paraclinicos '!Q1173="","",'Paraclinicos '!Q1173&gt;60,3,'Paraclinicos '!Q1173&lt;=60,1)</f>
        <v>3</v>
      </c>
      <c r="D1177" t="str">
        <f>IFERROR(IF(INDEX('BD Demog para scores enalazar'!BC$2:BC$3000,MATCH(Formulas!A1177,'BD Demog para scores enalazar'!A$2:A$3000,0))=0,"SI","NO"),"")</f>
        <v>SI</v>
      </c>
      <c r="E1177" cm="1">
        <f t="array" ref="E1177">_xlfn.IFS(D1177="","",D1177="SI",4,D1177="NO",1)</f>
        <v>4</v>
      </c>
      <c r="F1177" cm="1">
        <f t="array" ref="F1177">_xlfn.IFS('Paraclinicos '!B1173="","",'Paraclinicos '!B1173&gt;1,1,'Paraclinicos '!B1173&lt;=1,3)</f>
        <v>3</v>
      </c>
      <c r="G1177" t="str" cm="1">
        <f t="array" ref="G1177">_xlfn.IFS('Paraclinicos '!D1173="","",AND('Paraclinicos '!D1173&gt;=250,'Paraclinicos '!D1173&lt;=500),2,'Paraclinicos '!D1173&gt;500,3,'Paraclinicos '!D1173&lt;250,1)</f>
        <v/>
      </c>
      <c r="H1177" s="50">
        <f t="shared" si="55"/>
        <v>10</v>
      </c>
      <c r="I1177" cm="1">
        <f t="array" ref="I1177">_xlfn.IFS('Paraclinicos '!Q1173="","",'Paraclinicos '!Q1173&gt;=65,1,'Paraclinicos '!Q1173&lt;65,0)</f>
        <v>1</v>
      </c>
      <c r="J1177" cm="1">
        <f t="array" ref="J1177">_xlfn.IFS('Paraclinicos '!I1173="","",'Paraclinicos '!I1173&gt;7,1,'Paraclinicos '!I1173&lt;=7,0)</f>
        <v>1</v>
      </c>
      <c r="K1177" cm="1">
        <f t="array" ref="K1177">_xlfn.IFS('Paraclinicos '!W1173="","",'Paraclinicos '!W1173&lt;=8,1,'Paraclinicos '!W1173&gt;8,0)</f>
        <v>1</v>
      </c>
      <c r="L1177" cm="1">
        <f t="array" ref="L1177">_xlfn.IFS('Paraclinicos '!S1173="","",'Paraclinicos '!S1173&gt;=30,1,'Paraclinicos '!S1173&lt;30,0)</f>
        <v>0</v>
      </c>
      <c r="M1177" cm="1">
        <f t="array" ref="M1177">_xlfn.IFS(OR('Paraclinicos '!T1173="",'Paraclinicos '!U1173=""),"",OR('Paraclinicos '!T1173&lt;=90,'Paraclinicos '!U1173&lt;=60),1,OR('Paraclinicos '!T1173&gt;90,'Paraclinicos '!U1173&gt;60),0)</f>
        <v>0</v>
      </c>
      <c r="N1177" s="45">
        <f t="shared" si="56"/>
        <v>4</v>
      </c>
      <c r="O1177" cm="1">
        <f t="array" ref="O1177">_xlfn.IFS(OR('Paraclinicos '!M1173="",'Paraclinicos '!N1173="",'Paraclinicos '!N1173=0),"",'Paraclinicos '!M1173/'Paraclinicos '!N1173&lt;100,4,'Paraclinicos '!M1173/'Paraclinicos '!N1173&lt;200,3,'Paraclinicos '!M1173/'Paraclinicos '!N1173&lt;300,2,'Paraclinicos '!M1173/'Paraclinicos '!N1173&lt;400,1,'Paraclinicos '!M1173/'Paraclinicos '!N1173&gt;=400,0)</f>
        <v>3</v>
      </c>
      <c r="P1177" cm="1">
        <f t="array" ref="P1177">_xlfn.IFS('Paraclinicos '!C1173="","",'Paraclinicos '!C1173&lt;20,4,'Paraclinicos '!C1173&lt;50,3,'Paraclinicos '!C1173&lt;100,2,'Paraclinicos '!C1173&lt;150,1,'Paraclinicos '!C1173&gt;150,0)</f>
        <v>0</v>
      </c>
      <c r="Q1177" cm="1">
        <f t="array" ref="Q1177">_xlfn.IFS('Paraclinicos '!O1173="","",'Paraclinicos '!O1173&lt;1.2,0,'Paraclinicos '!O1173&lt;2,1,'Paraclinicos '!O1173&lt;3.5,2,'Paraclinicos '!O1173&lt;5,3,'Paraclinicos '!O1173&gt;5,4)</f>
        <v>0</v>
      </c>
      <c r="R1177" t="str" cm="1">
        <f t="array" ref="R1177">_xlfn.IFS('Paraclinicos '!J1173="","",'Paraclinicos '!J1173&lt;1.2,0,'Paraclinicos '!J1173&lt;2,1,'Paraclinicos '!J1173&lt;6,2,'Paraclinicos '!J1173&lt;12,3,'Paraclinicos '!J1173&gt;=12,4)</f>
        <v/>
      </c>
      <c r="S1177" cm="1">
        <f t="array" ref="S1177">_xlfn.IFS('Paraclinicos '!Y1173="","",'Paraclinicos '!Y1173&lt;70,1,'Paraclinicos '!Y1173&gt;=70,0)</f>
        <v>0</v>
      </c>
      <c r="T1177" cm="1">
        <f t="array" ref="T1177">_xlfn.IFS('Paraclinicos '!W1173="","",'Paraclinicos '!W1173&lt;6,4,'Paraclinicos '!W1173&lt;10,3,'Paraclinicos '!W1173&lt;13,2,'Paraclinicos '!W1173&lt;15,1,'Paraclinicos '!W1173=15,0)</f>
        <v>4</v>
      </c>
      <c r="U1177" s="54">
        <f t="shared" si="54"/>
        <v>7</v>
      </c>
      <c r="V1177" cm="1">
        <f t="array" ref="V1177">_xlfn.IFS('Paraclinicos '!S1173="","",OR('Paraclinicos '!S1173&lt;=8,'Paraclinicos '!S1173&gt;=25),3,'Paraclinicos '!S1173&lt;12,1,'Paraclinicos '!S1173&lt;21,0,'Paraclinicos '!S1173&lt;25,2)</f>
        <v>0</v>
      </c>
      <c r="W1177" t="str">
        <f>IFERROR(IF(INDEX('BD Demog para scores enalazar'!Y$2:'BD Demog para scores enalazar'!Y$3000,MATCH(Formulas!A1177,'BD Demog para scores enalazar'!A$2:'BD Demog para scores enalazar'!A$3000,0))=1,"SI","NO"),"")</f>
        <v>SI</v>
      </c>
      <c r="X1177" s="9" t="str">
        <f>IFERROR(IF(INDEX('BD Demog para scores enalazar'!AJ$2:'BD Demog para scores enalazar'!AJ$3000,MATCH(Formulas!A1177,'BD Demog para scores enalazar'!A$2:'BD Demog para scores enalazar'!A$3000,0))=1,"SI","NO"),"")</f>
        <v>SI</v>
      </c>
      <c r="Y1177" t="str" cm="1">
        <f t="array" ref="Y1177">IF(AND(W1177="NO",X1177="NO"),_xlfn.IFS('Paraclinicos '!K1173&lt;=91,3,'Paraclinicos '!K1173&lt;94,2,'Paraclinicos '!K1173&lt;96,1,'Paraclinicos '!K1173&gt;=96,0),"")</f>
        <v/>
      </c>
      <c r="Z1177" cm="1">
        <f t="array" ref="Z1177">IF(OR(W1177="SI",X1177="SI"),_xlfn.IFS(OR(AND('Paraclinicos '!K1174&lt;=83),AND('Paraclinicos '!K1174&gt;=97,AA1177=2)),3,OR(AND('Paraclinicos '!K1174&lt;=86),AND('Paraclinicos '!K1174&gt;=94,AA1177=2)),2,OR(AND('Paraclinicos '!K1174&lt;=88),AND('Paraclinicos '!K1174&gt;=92,AA1177=2)),1,OR(AND('Paraclinicos '!K1174&gt;=88,'Paraclinicos '!K1174&lt;=92),AND('Paraclinicos '!K1174&gt;=93,AA1177=0)),0),"")</f>
        <v>3</v>
      </c>
      <c r="AA1177" cm="1">
        <f t="array" ref="AA1177">_xlfn.IFS('Paraclinicos '!E1173="","",'Paraclinicos '!E1173="Oxigeno",2,'Paraclinicos '!E1173="Aire",0)</f>
        <v>2</v>
      </c>
    </row>
    <row r="1178" spans="1:27" x14ac:dyDescent="0.25">
      <c r="A1178">
        <f>'Paraclinicos '!A1174</f>
        <v>352</v>
      </c>
      <c r="B1178" s="3">
        <f>'Paraclinicos '!R1174</f>
        <v>44331</v>
      </c>
      <c r="C1178" cm="1">
        <f t="array" ref="C1178">_xlfn.IFS('Paraclinicos '!Q1174="","",'Paraclinicos '!Q1174&gt;60,3,'Paraclinicos '!Q1174&lt;=60,1)</f>
        <v>3</v>
      </c>
      <c r="D1178" t="str">
        <f>IFERROR(IF(INDEX('BD Demog para scores enalazar'!BC$2:BC$3000,MATCH(Formulas!A1178,'BD Demog para scores enalazar'!A$2:A$3000,0))=0,"SI","NO"),"")</f>
        <v>SI</v>
      </c>
      <c r="E1178" cm="1">
        <f t="array" ref="E1178">_xlfn.IFS(D1178="","",D1178="SI",4,D1178="NO",1)</f>
        <v>4</v>
      </c>
      <c r="F1178" cm="1">
        <f t="array" ref="F1178">_xlfn.IFS('Paraclinicos '!B1174="","",'Paraclinicos '!B1174&gt;1,1,'Paraclinicos '!B1174&lt;=1,3)</f>
        <v>3</v>
      </c>
      <c r="G1178" t="str" cm="1">
        <f t="array" ref="G1178">_xlfn.IFS('Paraclinicos '!D1174="","",AND('Paraclinicos '!D1174&gt;=250,'Paraclinicos '!D1174&lt;=500),2,'Paraclinicos '!D1174&gt;500,3,'Paraclinicos '!D1174&lt;250,1)</f>
        <v/>
      </c>
      <c r="H1178" s="50">
        <f t="shared" si="55"/>
        <v>10</v>
      </c>
      <c r="I1178" cm="1">
        <f t="array" ref="I1178">_xlfn.IFS('Paraclinicos '!Q1174="","",'Paraclinicos '!Q1174&gt;=65,1,'Paraclinicos '!Q1174&lt;65,0)</f>
        <v>1</v>
      </c>
      <c r="J1178" cm="1">
        <f t="array" ref="J1178">_xlfn.IFS('Paraclinicos '!I1174="","",'Paraclinicos '!I1174&gt;7,1,'Paraclinicos '!I1174&lt;=7,0)</f>
        <v>1</v>
      </c>
      <c r="K1178" cm="1">
        <f t="array" ref="K1178">_xlfn.IFS('Paraclinicos '!W1174="","",'Paraclinicos '!W1174&lt;=8,1,'Paraclinicos '!W1174&gt;8,0)</f>
        <v>1</v>
      </c>
      <c r="L1178" cm="1">
        <f t="array" ref="L1178">_xlfn.IFS('Paraclinicos '!S1174="","",'Paraclinicos '!S1174&gt;=30,1,'Paraclinicos '!S1174&lt;30,0)</f>
        <v>0</v>
      </c>
      <c r="M1178" cm="1">
        <f t="array" ref="M1178">_xlfn.IFS(OR('Paraclinicos '!T1174="",'Paraclinicos '!U1174=""),"",OR('Paraclinicos '!T1174&lt;=90,'Paraclinicos '!U1174&lt;=60),1,OR('Paraclinicos '!T1174&gt;90,'Paraclinicos '!U1174&gt;60),0)</f>
        <v>0</v>
      </c>
      <c r="N1178" s="45">
        <f t="shared" si="56"/>
        <v>4</v>
      </c>
      <c r="O1178" cm="1">
        <f t="array" ref="O1178">_xlfn.IFS(OR('Paraclinicos '!M1174="",'Paraclinicos '!N1174="",'Paraclinicos '!N1174=0),"",'Paraclinicos '!M1174/'Paraclinicos '!N1174&lt;100,4,'Paraclinicos '!M1174/'Paraclinicos '!N1174&lt;200,3,'Paraclinicos '!M1174/'Paraclinicos '!N1174&lt;300,2,'Paraclinicos '!M1174/'Paraclinicos '!N1174&lt;400,1,'Paraclinicos '!M1174/'Paraclinicos '!N1174&gt;=400,0)</f>
        <v>2</v>
      </c>
      <c r="P1178" cm="1">
        <f t="array" ref="P1178">_xlfn.IFS('Paraclinicos '!C1174="","",'Paraclinicos '!C1174&lt;20,4,'Paraclinicos '!C1174&lt;50,3,'Paraclinicos '!C1174&lt;100,2,'Paraclinicos '!C1174&lt;150,1,'Paraclinicos '!C1174&gt;150,0)</f>
        <v>0</v>
      </c>
      <c r="Q1178" cm="1">
        <f t="array" ref="Q1178">_xlfn.IFS('Paraclinicos '!O1174="","",'Paraclinicos '!O1174&lt;1.2,0,'Paraclinicos '!O1174&lt;2,1,'Paraclinicos '!O1174&lt;3.5,2,'Paraclinicos '!O1174&lt;5,3,'Paraclinicos '!O1174&gt;5,4)</f>
        <v>0</v>
      </c>
      <c r="R1178" cm="1">
        <f t="array" ref="R1178">_xlfn.IFS('Paraclinicos '!J1174="","",'Paraclinicos '!J1174&lt;1.2,0,'Paraclinicos '!J1174&lt;2,1,'Paraclinicos '!J1174&lt;6,2,'Paraclinicos '!J1174&lt;12,3,'Paraclinicos '!J1174&gt;=12,4)</f>
        <v>0</v>
      </c>
      <c r="S1178" cm="1">
        <f t="array" ref="S1178">_xlfn.IFS('Paraclinicos '!Y1174="","",'Paraclinicos '!Y1174&lt;70,1,'Paraclinicos '!Y1174&gt;=70,0)</f>
        <v>0</v>
      </c>
      <c r="T1178" cm="1">
        <f t="array" ref="T1178">_xlfn.IFS('Paraclinicos '!W1174="","",'Paraclinicos '!W1174&lt;6,4,'Paraclinicos '!W1174&lt;10,3,'Paraclinicos '!W1174&lt;13,2,'Paraclinicos '!W1174&lt;15,1,'Paraclinicos '!W1174=15,0)</f>
        <v>4</v>
      </c>
      <c r="U1178" s="54">
        <f t="shared" si="54"/>
        <v>6</v>
      </c>
      <c r="V1178" cm="1">
        <f t="array" ref="V1178">_xlfn.IFS('Paraclinicos '!S1174="","",OR('Paraclinicos '!S1174&lt;=8,'Paraclinicos '!S1174&gt;=25),3,'Paraclinicos '!S1174&lt;12,1,'Paraclinicos '!S1174&lt;21,0,'Paraclinicos '!S1174&lt;25,2)</f>
        <v>0</v>
      </c>
      <c r="W1178" t="str">
        <f>IFERROR(IF(INDEX('BD Demog para scores enalazar'!Y$2:'BD Demog para scores enalazar'!Y$3000,MATCH(Formulas!A1178,'BD Demog para scores enalazar'!A$2:'BD Demog para scores enalazar'!A$3000,0))=1,"SI","NO"),"")</f>
        <v>SI</v>
      </c>
      <c r="X1178" s="9" t="str">
        <f>IFERROR(IF(INDEX('BD Demog para scores enalazar'!AJ$2:'BD Demog para scores enalazar'!AJ$3000,MATCH(Formulas!A1178,'BD Demog para scores enalazar'!A$2:'BD Demog para scores enalazar'!A$3000,0))=1,"SI","NO"),"")</f>
        <v>SI</v>
      </c>
      <c r="Y1178" t="str" cm="1">
        <f t="array" ref="Y1178">IF(AND(W1178="NO",X1178="NO"),_xlfn.IFS('Paraclinicos '!K1174&lt;=91,3,'Paraclinicos '!K1174&lt;94,2,'Paraclinicos '!K1174&lt;96,1,'Paraclinicos '!K1174&gt;=96,0),"")</f>
        <v/>
      </c>
      <c r="Z1178" cm="1">
        <f t="array" ref="Z1178">IF(OR(W1178="SI",X1178="SI"),_xlfn.IFS(OR(AND('Paraclinicos '!K1175&lt;=83),AND('Paraclinicos '!K1175&gt;=97,AA1178=2)),3,OR(AND('Paraclinicos '!K1175&lt;=86),AND('Paraclinicos '!K1175&gt;=94,AA1178=2)),2,OR(AND('Paraclinicos '!K1175&lt;=88),AND('Paraclinicos '!K1175&gt;=92,AA1178=2)),1,OR(AND('Paraclinicos '!K1175&gt;=88,'Paraclinicos '!K1175&lt;=92),AND('Paraclinicos '!K1175&gt;=93,AA1178=0)),0),"")</f>
        <v>3</v>
      </c>
      <c r="AA1178" cm="1">
        <f t="array" ref="AA1178">_xlfn.IFS('Paraclinicos '!E1174="","",'Paraclinicos '!E1174="Oxigeno",2,'Paraclinicos '!E1174="Aire",0)</f>
        <v>2</v>
      </c>
    </row>
    <row r="1179" spans="1:27" x14ac:dyDescent="0.25">
      <c r="A1179">
        <f>'Paraclinicos '!A1175</f>
        <v>352</v>
      </c>
      <c r="B1179" s="3">
        <f>'Paraclinicos '!R1175</f>
        <v>44333</v>
      </c>
      <c r="C1179" cm="1">
        <f t="array" ref="C1179">_xlfn.IFS('Paraclinicos '!Q1175="","",'Paraclinicos '!Q1175&gt;60,3,'Paraclinicos '!Q1175&lt;=60,1)</f>
        <v>3</v>
      </c>
      <c r="D1179" t="str">
        <f>IFERROR(IF(INDEX('BD Demog para scores enalazar'!BC$2:BC$3000,MATCH(Formulas!A1179,'BD Demog para scores enalazar'!A$2:A$3000,0))=0,"SI","NO"),"")</f>
        <v>SI</v>
      </c>
      <c r="E1179" cm="1">
        <f t="array" ref="E1179">_xlfn.IFS(D1179="","",D1179="SI",4,D1179="NO",1)</f>
        <v>4</v>
      </c>
      <c r="F1179" cm="1">
        <f t="array" ref="F1179">_xlfn.IFS('Paraclinicos '!B1175="","",'Paraclinicos '!B1175&gt;1,1,'Paraclinicos '!B1175&lt;=1,3)</f>
        <v>3</v>
      </c>
      <c r="G1179" t="str" cm="1">
        <f t="array" ref="G1179">_xlfn.IFS('Paraclinicos '!D1175="","",AND('Paraclinicos '!D1175&gt;=250,'Paraclinicos '!D1175&lt;=500),2,'Paraclinicos '!D1175&gt;500,3,'Paraclinicos '!D1175&lt;250,1)</f>
        <v/>
      </c>
      <c r="H1179" s="50">
        <f t="shared" si="55"/>
        <v>10</v>
      </c>
      <c r="I1179" cm="1">
        <f t="array" ref="I1179">_xlfn.IFS('Paraclinicos '!Q1175="","",'Paraclinicos '!Q1175&gt;=65,1,'Paraclinicos '!Q1175&lt;65,0)</f>
        <v>1</v>
      </c>
      <c r="J1179" cm="1">
        <f t="array" ref="J1179">_xlfn.IFS('Paraclinicos '!I1175="","",'Paraclinicos '!I1175&gt;7,1,'Paraclinicos '!I1175&lt;=7,0)</f>
        <v>1</v>
      </c>
      <c r="K1179" cm="1">
        <f t="array" ref="K1179">_xlfn.IFS('Paraclinicos '!W1175="","",'Paraclinicos '!W1175&lt;=8,1,'Paraclinicos '!W1175&gt;8,0)</f>
        <v>1</v>
      </c>
      <c r="L1179" cm="1">
        <f t="array" ref="L1179">_xlfn.IFS('Paraclinicos '!S1175="","",'Paraclinicos '!S1175&gt;=30,1,'Paraclinicos '!S1175&lt;30,0)</f>
        <v>0</v>
      </c>
      <c r="M1179" cm="1">
        <f t="array" ref="M1179">_xlfn.IFS(OR('Paraclinicos '!T1175="",'Paraclinicos '!U1175=""),"",OR('Paraclinicos '!T1175&lt;=90,'Paraclinicos '!U1175&lt;=60),1,OR('Paraclinicos '!T1175&gt;90,'Paraclinicos '!U1175&gt;60),0)</f>
        <v>0</v>
      </c>
      <c r="N1179" s="45">
        <f t="shared" si="56"/>
        <v>4</v>
      </c>
      <c r="O1179" cm="1">
        <f t="array" ref="O1179">_xlfn.IFS(OR('Paraclinicos '!M1175="",'Paraclinicos '!N1175="",'Paraclinicos '!N1175=0),"",'Paraclinicos '!M1175/'Paraclinicos '!N1175&lt;100,4,'Paraclinicos '!M1175/'Paraclinicos '!N1175&lt;200,3,'Paraclinicos '!M1175/'Paraclinicos '!N1175&lt;300,2,'Paraclinicos '!M1175/'Paraclinicos '!N1175&lt;400,1,'Paraclinicos '!M1175/'Paraclinicos '!N1175&gt;=400,0)</f>
        <v>2</v>
      </c>
      <c r="P1179" cm="1">
        <f t="array" ref="P1179">_xlfn.IFS('Paraclinicos '!C1175="","",'Paraclinicos '!C1175&lt;20,4,'Paraclinicos '!C1175&lt;50,3,'Paraclinicos '!C1175&lt;100,2,'Paraclinicos '!C1175&lt;150,1,'Paraclinicos '!C1175&gt;150,0)</f>
        <v>0</v>
      </c>
      <c r="Q1179" cm="1">
        <f t="array" ref="Q1179">_xlfn.IFS('Paraclinicos '!O1175="","",'Paraclinicos '!O1175&lt;1.2,0,'Paraclinicos '!O1175&lt;2,1,'Paraclinicos '!O1175&lt;3.5,2,'Paraclinicos '!O1175&lt;5,3,'Paraclinicos '!O1175&gt;5,4)</f>
        <v>0</v>
      </c>
      <c r="R1179" cm="1">
        <f t="array" ref="R1179">_xlfn.IFS('Paraclinicos '!J1175="","",'Paraclinicos '!J1175&lt;1.2,0,'Paraclinicos '!J1175&lt;2,1,'Paraclinicos '!J1175&lt;6,2,'Paraclinicos '!J1175&lt;12,3,'Paraclinicos '!J1175&gt;=12,4)</f>
        <v>0</v>
      </c>
      <c r="S1179" cm="1">
        <f t="array" ref="S1179">_xlfn.IFS('Paraclinicos '!Y1175="","",'Paraclinicos '!Y1175&lt;70,1,'Paraclinicos '!Y1175&gt;=70,0)</f>
        <v>0</v>
      </c>
      <c r="T1179" cm="1">
        <f t="array" ref="T1179">_xlfn.IFS('Paraclinicos '!W1175="","",'Paraclinicos '!W1175&lt;6,4,'Paraclinicos '!W1175&lt;10,3,'Paraclinicos '!W1175&lt;13,2,'Paraclinicos '!W1175&lt;15,1,'Paraclinicos '!W1175=15,0)</f>
        <v>4</v>
      </c>
      <c r="U1179" s="54">
        <f t="shared" si="54"/>
        <v>6</v>
      </c>
      <c r="V1179" cm="1">
        <f t="array" ref="V1179">_xlfn.IFS('Paraclinicos '!S1175="","",OR('Paraclinicos '!S1175&lt;=8,'Paraclinicos '!S1175&gt;=25),3,'Paraclinicos '!S1175&lt;12,1,'Paraclinicos '!S1175&lt;21,0,'Paraclinicos '!S1175&lt;25,2)</f>
        <v>0</v>
      </c>
      <c r="W1179" t="str">
        <f>IFERROR(IF(INDEX('BD Demog para scores enalazar'!Y$2:'BD Demog para scores enalazar'!Y$3000,MATCH(Formulas!A1179,'BD Demog para scores enalazar'!A$2:'BD Demog para scores enalazar'!A$3000,0))=1,"SI","NO"),"")</f>
        <v>SI</v>
      </c>
      <c r="X1179" s="9" t="str">
        <f>IFERROR(IF(INDEX('BD Demog para scores enalazar'!AJ$2:'BD Demog para scores enalazar'!AJ$3000,MATCH(Formulas!A1179,'BD Demog para scores enalazar'!A$2:'BD Demog para scores enalazar'!A$3000,0))=1,"SI","NO"),"")</f>
        <v>SI</v>
      </c>
      <c r="Y1179" t="str" cm="1">
        <f t="array" ref="Y1179">IF(AND(W1179="NO",X1179="NO"),_xlfn.IFS('Paraclinicos '!K1175&lt;=91,3,'Paraclinicos '!K1175&lt;94,2,'Paraclinicos '!K1175&lt;96,1,'Paraclinicos '!K1175&gt;=96,0),"")</f>
        <v/>
      </c>
      <c r="Z1179" cm="1">
        <f t="array" ref="Z1179">IF(OR(W1179="SI",X1179="SI"),_xlfn.IFS(OR(AND('Paraclinicos '!K1176&lt;=83),AND('Paraclinicos '!K1176&gt;=97,AA1179=2)),3,OR(AND('Paraclinicos '!K1176&lt;=86),AND('Paraclinicos '!K1176&gt;=94,AA1179=2)),2,OR(AND('Paraclinicos '!K1176&lt;=88),AND('Paraclinicos '!K1176&gt;=92,AA1179=2)),1,OR(AND('Paraclinicos '!K1176&gt;=88,'Paraclinicos '!K1176&lt;=92),AND('Paraclinicos '!K1176&gt;=93,AA1179=0)),0),"")</f>
        <v>3</v>
      </c>
      <c r="AA1179" cm="1">
        <f t="array" ref="AA1179">_xlfn.IFS('Paraclinicos '!E1175="","",'Paraclinicos '!E1175="Oxigeno",2,'Paraclinicos '!E1175="Aire",0)</f>
        <v>2</v>
      </c>
    </row>
    <row r="1180" spans="1:27" x14ac:dyDescent="0.25">
      <c r="A1180">
        <f>'Paraclinicos '!A1176</f>
        <v>352</v>
      </c>
      <c r="B1180" s="3">
        <f>'Paraclinicos '!R1176</f>
        <v>44334</v>
      </c>
      <c r="C1180" cm="1">
        <f t="array" ref="C1180">_xlfn.IFS('Paraclinicos '!Q1176="","",'Paraclinicos '!Q1176&gt;60,3,'Paraclinicos '!Q1176&lt;=60,1)</f>
        <v>3</v>
      </c>
      <c r="D1180" t="str">
        <f>IFERROR(IF(INDEX('BD Demog para scores enalazar'!BC$2:BC$3000,MATCH(Formulas!A1180,'BD Demog para scores enalazar'!A$2:A$3000,0))=0,"SI","NO"),"")</f>
        <v>SI</v>
      </c>
      <c r="E1180" cm="1">
        <f t="array" ref="E1180">_xlfn.IFS(D1180="","",D1180="SI",4,D1180="NO",1)</f>
        <v>4</v>
      </c>
      <c r="F1180" cm="1">
        <f t="array" ref="F1180">_xlfn.IFS('Paraclinicos '!B1176="","",'Paraclinicos '!B1176&gt;1,1,'Paraclinicos '!B1176&lt;=1,3)</f>
        <v>3</v>
      </c>
      <c r="G1180" t="str" cm="1">
        <f t="array" ref="G1180">_xlfn.IFS('Paraclinicos '!D1176="","",AND('Paraclinicos '!D1176&gt;=250,'Paraclinicos '!D1176&lt;=500),2,'Paraclinicos '!D1176&gt;500,3,'Paraclinicos '!D1176&lt;250,1)</f>
        <v/>
      </c>
      <c r="H1180" s="50">
        <f t="shared" si="55"/>
        <v>10</v>
      </c>
      <c r="I1180" cm="1">
        <f t="array" ref="I1180">_xlfn.IFS('Paraclinicos '!Q1176="","",'Paraclinicos '!Q1176&gt;=65,1,'Paraclinicos '!Q1176&lt;65,0)</f>
        <v>1</v>
      </c>
      <c r="J1180" cm="1">
        <f t="array" ref="J1180">_xlfn.IFS('Paraclinicos '!I1176="","",'Paraclinicos '!I1176&gt;7,1,'Paraclinicos '!I1176&lt;=7,0)</f>
        <v>1</v>
      </c>
      <c r="K1180" cm="1">
        <f t="array" ref="K1180">_xlfn.IFS('Paraclinicos '!W1176="","",'Paraclinicos '!W1176&lt;=8,1,'Paraclinicos '!W1176&gt;8,0)</f>
        <v>1</v>
      </c>
      <c r="L1180" cm="1">
        <f t="array" ref="L1180">_xlfn.IFS('Paraclinicos '!S1176="","",'Paraclinicos '!S1176&gt;=30,1,'Paraclinicos '!S1176&lt;30,0)</f>
        <v>0</v>
      </c>
      <c r="M1180" cm="1">
        <f t="array" ref="M1180">_xlfn.IFS(OR('Paraclinicos '!T1176="",'Paraclinicos '!U1176=""),"",OR('Paraclinicos '!T1176&lt;=90,'Paraclinicos '!U1176&lt;=60),1,OR('Paraclinicos '!T1176&gt;90,'Paraclinicos '!U1176&gt;60),0)</f>
        <v>0</v>
      </c>
      <c r="N1180" s="45">
        <f t="shared" si="56"/>
        <v>4</v>
      </c>
      <c r="O1180" cm="1">
        <f t="array" ref="O1180">_xlfn.IFS(OR('Paraclinicos '!M1176="",'Paraclinicos '!N1176="",'Paraclinicos '!N1176=0),"",'Paraclinicos '!M1176/'Paraclinicos '!N1176&lt;100,4,'Paraclinicos '!M1176/'Paraclinicos '!N1176&lt;200,3,'Paraclinicos '!M1176/'Paraclinicos '!N1176&lt;300,2,'Paraclinicos '!M1176/'Paraclinicos '!N1176&lt;400,1,'Paraclinicos '!M1176/'Paraclinicos '!N1176&gt;=400,0)</f>
        <v>3</v>
      </c>
      <c r="P1180" cm="1">
        <f t="array" ref="P1180">_xlfn.IFS('Paraclinicos '!C1176="","",'Paraclinicos '!C1176&lt;20,4,'Paraclinicos '!C1176&lt;50,3,'Paraclinicos '!C1176&lt;100,2,'Paraclinicos '!C1176&lt;150,1,'Paraclinicos '!C1176&gt;150,0)</f>
        <v>0</v>
      </c>
      <c r="Q1180" cm="1">
        <f t="array" ref="Q1180">_xlfn.IFS('Paraclinicos '!O1176="","",'Paraclinicos '!O1176&lt;1.2,0,'Paraclinicos '!O1176&lt;2,1,'Paraclinicos '!O1176&lt;3.5,2,'Paraclinicos '!O1176&lt;5,3,'Paraclinicos '!O1176&gt;5,4)</f>
        <v>1</v>
      </c>
      <c r="R1180" t="str" cm="1">
        <f t="array" ref="R1180">_xlfn.IFS('Paraclinicos '!J1176="","",'Paraclinicos '!J1176&lt;1.2,0,'Paraclinicos '!J1176&lt;2,1,'Paraclinicos '!J1176&lt;6,2,'Paraclinicos '!J1176&lt;12,3,'Paraclinicos '!J1176&gt;=12,4)</f>
        <v/>
      </c>
      <c r="S1180" cm="1">
        <f t="array" ref="S1180">_xlfn.IFS('Paraclinicos '!Y1176="","",'Paraclinicos '!Y1176&lt;70,1,'Paraclinicos '!Y1176&gt;=70,0)</f>
        <v>0</v>
      </c>
      <c r="T1180" cm="1">
        <f t="array" ref="T1180">_xlfn.IFS('Paraclinicos '!W1176="","",'Paraclinicos '!W1176&lt;6,4,'Paraclinicos '!W1176&lt;10,3,'Paraclinicos '!W1176&lt;13,2,'Paraclinicos '!W1176&lt;15,1,'Paraclinicos '!W1176=15,0)</f>
        <v>4</v>
      </c>
      <c r="U1180" s="54">
        <f t="shared" si="54"/>
        <v>8</v>
      </c>
      <c r="V1180" cm="1">
        <f t="array" ref="V1180">_xlfn.IFS('Paraclinicos '!S1176="","",OR('Paraclinicos '!S1176&lt;=8,'Paraclinicos '!S1176&gt;=25),3,'Paraclinicos '!S1176&lt;12,1,'Paraclinicos '!S1176&lt;21,0,'Paraclinicos '!S1176&lt;25,2)</f>
        <v>2</v>
      </c>
      <c r="W1180" t="str">
        <f>IFERROR(IF(INDEX('BD Demog para scores enalazar'!Y$2:'BD Demog para scores enalazar'!Y$3000,MATCH(Formulas!A1180,'BD Demog para scores enalazar'!A$2:'BD Demog para scores enalazar'!A$3000,0))=1,"SI","NO"),"")</f>
        <v>SI</v>
      </c>
      <c r="X1180" s="9" t="str">
        <f>IFERROR(IF(INDEX('BD Demog para scores enalazar'!AJ$2:'BD Demog para scores enalazar'!AJ$3000,MATCH(Formulas!A1180,'BD Demog para scores enalazar'!A$2:'BD Demog para scores enalazar'!A$3000,0))=1,"SI","NO"),"")</f>
        <v>SI</v>
      </c>
      <c r="Y1180" t="str" cm="1">
        <f t="array" ref="Y1180">IF(AND(W1180="NO",X1180="NO"),_xlfn.IFS('Paraclinicos '!K1176&lt;=91,3,'Paraclinicos '!K1176&lt;94,2,'Paraclinicos '!K1176&lt;96,1,'Paraclinicos '!K1176&gt;=96,0),"")</f>
        <v/>
      </c>
      <c r="Z1180" cm="1">
        <f t="array" ref="Z1180">IF(OR(W1180="SI",X1180="SI"),_xlfn.IFS(OR(AND('Paraclinicos '!K1177&lt;=83),AND('Paraclinicos '!K1177&gt;=97,AA1180=2)),3,OR(AND('Paraclinicos '!K1177&lt;=86),AND('Paraclinicos '!K1177&gt;=94,AA1180=2)),2,OR(AND('Paraclinicos '!K1177&lt;=88),AND('Paraclinicos '!K1177&gt;=92,AA1180=2)),1,OR(AND('Paraclinicos '!K1177&gt;=88,'Paraclinicos '!K1177&lt;=92),AND('Paraclinicos '!K1177&gt;=93,AA1180=0)),0),"")</f>
        <v>3</v>
      </c>
      <c r="AA1180" cm="1">
        <f t="array" ref="AA1180">_xlfn.IFS('Paraclinicos '!E1176="","",'Paraclinicos '!E1176="Oxigeno",2,'Paraclinicos '!E1176="Aire",0)</f>
        <v>2</v>
      </c>
    </row>
    <row r="1181" spans="1:27" x14ac:dyDescent="0.25">
      <c r="A1181">
        <f>'Paraclinicos '!A1177</f>
        <v>352</v>
      </c>
      <c r="B1181" s="3">
        <f>'Paraclinicos '!R1177</f>
        <v>44335</v>
      </c>
      <c r="C1181" cm="1">
        <f t="array" ref="C1181">_xlfn.IFS('Paraclinicos '!Q1177="","",'Paraclinicos '!Q1177&gt;60,3,'Paraclinicos '!Q1177&lt;=60,1)</f>
        <v>3</v>
      </c>
      <c r="D1181" t="str">
        <f>IFERROR(IF(INDEX('BD Demog para scores enalazar'!BC$2:BC$3000,MATCH(Formulas!A1181,'BD Demog para scores enalazar'!A$2:A$3000,0))=0,"SI","NO"),"")</f>
        <v>SI</v>
      </c>
      <c r="E1181" cm="1">
        <f t="array" ref="E1181">_xlfn.IFS(D1181="","",D1181="SI",4,D1181="NO",1)</f>
        <v>4</v>
      </c>
      <c r="F1181" cm="1">
        <f t="array" ref="F1181">_xlfn.IFS('Paraclinicos '!B1177="","",'Paraclinicos '!B1177&gt;1,1,'Paraclinicos '!B1177&lt;=1,3)</f>
        <v>3</v>
      </c>
      <c r="G1181" t="str" cm="1">
        <f t="array" ref="G1181">_xlfn.IFS('Paraclinicos '!D1177="","",AND('Paraclinicos '!D1177&gt;=250,'Paraclinicos '!D1177&lt;=500),2,'Paraclinicos '!D1177&gt;500,3,'Paraclinicos '!D1177&lt;250,1)</f>
        <v/>
      </c>
      <c r="H1181" s="50">
        <f t="shared" si="55"/>
        <v>10</v>
      </c>
      <c r="I1181" cm="1">
        <f t="array" ref="I1181">_xlfn.IFS('Paraclinicos '!Q1177="","",'Paraclinicos '!Q1177&gt;=65,1,'Paraclinicos '!Q1177&lt;65,0)</f>
        <v>1</v>
      </c>
      <c r="J1181" cm="1">
        <f t="array" ref="J1181">_xlfn.IFS('Paraclinicos '!I1177="","",'Paraclinicos '!I1177&gt;7,1,'Paraclinicos '!I1177&lt;=7,0)</f>
        <v>1</v>
      </c>
      <c r="K1181" cm="1">
        <f t="array" ref="K1181">_xlfn.IFS('Paraclinicos '!W1177="","",'Paraclinicos '!W1177&lt;=8,1,'Paraclinicos '!W1177&gt;8,0)</f>
        <v>1</v>
      </c>
      <c r="L1181" cm="1">
        <f t="array" ref="L1181">_xlfn.IFS('Paraclinicos '!S1177="","",'Paraclinicos '!S1177&gt;=30,1,'Paraclinicos '!S1177&lt;30,0)</f>
        <v>0</v>
      </c>
      <c r="M1181" cm="1">
        <f t="array" ref="M1181">_xlfn.IFS(OR('Paraclinicos '!T1177="",'Paraclinicos '!U1177=""),"",OR('Paraclinicos '!T1177&lt;=90,'Paraclinicos '!U1177&lt;=60),1,OR('Paraclinicos '!T1177&gt;90,'Paraclinicos '!U1177&gt;60),0)</f>
        <v>0</v>
      </c>
      <c r="N1181" s="45">
        <f t="shared" si="56"/>
        <v>4</v>
      </c>
      <c r="O1181" cm="1">
        <f t="array" ref="O1181">_xlfn.IFS(OR('Paraclinicos '!M1177="",'Paraclinicos '!N1177="",'Paraclinicos '!N1177=0),"",'Paraclinicos '!M1177/'Paraclinicos '!N1177&lt;100,4,'Paraclinicos '!M1177/'Paraclinicos '!N1177&lt;200,3,'Paraclinicos '!M1177/'Paraclinicos '!N1177&lt;300,2,'Paraclinicos '!M1177/'Paraclinicos '!N1177&lt;400,1,'Paraclinicos '!M1177/'Paraclinicos '!N1177&gt;=400,0)</f>
        <v>3</v>
      </c>
      <c r="P1181" cm="1">
        <f t="array" ref="P1181">_xlfn.IFS('Paraclinicos '!C1177="","",'Paraclinicos '!C1177&lt;20,4,'Paraclinicos '!C1177&lt;50,3,'Paraclinicos '!C1177&lt;100,2,'Paraclinicos '!C1177&lt;150,1,'Paraclinicos '!C1177&gt;150,0)</f>
        <v>0</v>
      </c>
      <c r="Q1181" cm="1">
        <f t="array" ref="Q1181">_xlfn.IFS('Paraclinicos '!O1177="","",'Paraclinicos '!O1177&lt;1.2,0,'Paraclinicos '!O1177&lt;2,1,'Paraclinicos '!O1177&lt;3.5,2,'Paraclinicos '!O1177&lt;5,3,'Paraclinicos '!O1177&gt;5,4)</f>
        <v>1</v>
      </c>
      <c r="R1181" t="str" cm="1">
        <f t="array" ref="R1181">_xlfn.IFS('Paraclinicos '!J1177="","",'Paraclinicos '!J1177&lt;1.2,0,'Paraclinicos '!J1177&lt;2,1,'Paraclinicos '!J1177&lt;6,2,'Paraclinicos '!J1177&lt;12,3,'Paraclinicos '!J1177&gt;=12,4)</f>
        <v/>
      </c>
      <c r="S1181" cm="1">
        <f t="array" ref="S1181">_xlfn.IFS('Paraclinicos '!Y1177="","",'Paraclinicos '!Y1177&lt;70,1,'Paraclinicos '!Y1177&gt;=70,0)</f>
        <v>0</v>
      </c>
      <c r="T1181" cm="1">
        <f t="array" ref="T1181">_xlfn.IFS('Paraclinicos '!W1177="","",'Paraclinicos '!W1177&lt;6,4,'Paraclinicos '!W1177&lt;10,3,'Paraclinicos '!W1177&lt;13,2,'Paraclinicos '!W1177&lt;15,1,'Paraclinicos '!W1177=15,0)</f>
        <v>4</v>
      </c>
      <c r="U1181" s="54">
        <f t="shared" si="54"/>
        <v>8</v>
      </c>
      <c r="V1181" cm="1">
        <f t="array" ref="V1181">_xlfn.IFS('Paraclinicos '!S1177="","",OR('Paraclinicos '!S1177&lt;=8,'Paraclinicos '!S1177&gt;=25),3,'Paraclinicos '!S1177&lt;12,1,'Paraclinicos '!S1177&lt;21,0,'Paraclinicos '!S1177&lt;25,2)</f>
        <v>0</v>
      </c>
      <c r="W1181" t="str">
        <f>IFERROR(IF(INDEX('BD Demog para scores enalazar'!Y$2:'BD Demog para scores enalazar'!Y$3000,MATCH(Formulas!A1181,'BD Demog para scores enalazar'!A$2:'BD Demog para scores enalazar'!A$3000,0))=1,"SI","NO"),"")</f>
        <v>SI</v>
      </c>
      <c r="X1181" s="9" t="str">
        <f>IFERROR(IF(INDEX('BD Demog para scores enalazar'!AJ$2:'BD Demog para scores enalazar'!AJ$3000,MATCH(Formulas!A1181,'BD Demog para scores enalazar'!A$2:'BD Demog para scores enalazar'!A$3000,0))=1,"SI","NO"),"")</f>
        <v>SI</v>
      </c>
      <c r="Y1181" t="str" cm="1">
        <f t="array" ref="Y1181">IF(AND(W1181="NO",X1181="NO"),_xlfn.IFS('Paraclinicos '!K1177&lt;=91,3,'Paraclinicos '!K1177&lt;94,2,'Paraclinicos '!K1177&lt;96,1,'Paraclinicos '!K1177&gt;=96,0),"")</f>
        <v/>
      </c>
      <c r="Z1181" cm="1">
        <f t="array" ref="Z1181">IF(OR(W1181="SI",X1181="SI"),_xlfn.IFS(OR(AND('Paraclinicos '!K1178&lt;=83),AND('Paraclinicos '!K1178&gt;=97,AA1181=2)),3,OR(AND('Paraclinicos '!K1178&lt;=86),AND('Paraclinicos '!K1178&gt;=94,AA1181=2)),2,OR(AND('Paraclinicos '!K1178&lt;=88),AND('Paraclinicos '!K1178&gt;=92,AA1181=2)),1,OR(AND('Paraclinicos '!K1178&gt;=88,'Paraclinicos '!K1178&lt;=92),AND('Paraclinicos '!K1178&gt;=93,AA1181=0)),0),"")</f>
        <v>3</v>
      </c>
      <c r="AA1181" cm="1">
        <f t="array" ref="AA1181">_xlfn.IFS('Paraclinicos '!E1177="","",'Paraclinicos '!E1177="Oxigeno",2,'Paraclinicos '!E1177="Aire",0)</f>
        <v>2</v>
      </c>
    </row>
    <row r="1182" spans="1:27" x14ac:dyDescent="0.25">
      <c r="A1182">
        <f>'Paraclinicos '!A1178</f>
        <v>352</v>
      </c>
      <c r="B1182" s="3">
        <f>'Paraclinicos '!R1178</f>
        <v>44336</v>
      </c>
      <c r="C1182" cm="1">
        <f t="array" ref="C1182">_xlfn.IFS('Paraclinicos '!Q1178="","",'Paraclinicos '!Q1178&gt;60,3,'Paraclinicos '!Q1178&lt;=60,1)</f>
        <v>3</v>
      </c>
      <c r="D1182" t="str">
        <f>IFERROR(IF(INDEX('BD Demog para scores enalazar'!BC$2:BC$3000,MATCH(Formulas!A1182,'BD Demog para scores enalazar'!A$2:A$3000,0))=0,"SI","NO"),"")</f>
        <v>SI</v>
      </c>
      <c r="E1182" cm="1">
        <f t="array" ref="E1182">_xlfn.IFS(D1182="","",D1182="SI",4,D1182="NO",1)</f>
        <v>4</v>
      </c>
      <c r="F1182" cm="1">
        <f t="array" ref="F1182">_xlfn.IFS('Paraclinicos '!B1178="","",'Paraclinicos '!B1178&gt;1,1,'Paraclinicos '!B1178&lt;=1,3)</f>
        <v>3</v>
      </c>
      <c r="G1182" t="str" cm="1">
        <f t="array" ref="G1182">_xlfn.IFS('Paraclinicos '!D1178="","",AND('Paraclinicos '!D1178&gt;=250,'Paraclinicos '!D1178&lt;=500),2,'Paraclinicos '!D1178&gt;500,3,'Paraclinicos '!D1178&lt;250,1)</f>
        <v/>
      </c>
      <c r="H1182" s="50">
        <f t="shared" si="55"/>
        <v>10</v>
      </c>
      <c r="I1182" cm="1">
        <f t="array" ref="I1182">_xlfn.IFS('Paraclinicos '!Q1178="","",'Paraclinicos '!Q1178&gt;=65,1,'Paraclinicos '!Q1178&lt;65,0)</f>
        <v>1</v>
      </c>
      <c r="J1182" cm="1">
        <f t="array" ref="J1182">_xlfn.IFS('Paraclinicos '!I1178="","",'Paraclinicos '!I1178&gt;7,1,'Paraclinicos '!I1178&lt;=7,0)</f>
        <v>1</v>
      </c>
      <c r="K1182" cm="1">
        <f t="array" ref="K1182">_xlfn.IFS('Paraclinicos '!W1178="","",'Paraclinicos '!W1178&lt;=8,1,'Paraclinicos '!W1178&gt;8,0)</f>
        <v>1</v>
      </c>
      <c r="L1182" cm="1">
        <f t="array" ref="L1182">_xlfn.IFS('Paraclinicos '!S1178="","",'Paraclinicos '!S1178&gt;=30,1,'Paraclinicos '!S1178&lt;30,0)</f>
        <v>0</v>
      </c>
      <c r="M1182" cm="1">
        <f t="array" ref="M1182">_xlfn.IFS(OR('Paraclinicos '!T1178="",'Paraclinicos '!U1178=""),"",OR('Paraclinicos '!T1178&lt;=90,'Paraclinicos '!U1178&lt;=60),1,OR('Paraclinicos '!T1178&gt;90,'Paraclinicos '!U1178&gt;60),0)</f>
        <v>1</v>
      </c>
      <c r="N1182" s="45">
        <f t="shared" si="56"/>
        <v>5</v>
      </c>
      <c r="O1182" cm="1">
        <f t="array" ref="O1182">_xlfn.IFS(OR('Paraclinicos '!M1178="",'Paraclinicos '!N1178="",'Paraclinicos '!N1178=0),"",'Paraclinicos '!M1178/'Paraclinicos '!N1178&lt;100,4,'Paraclinicos '!M1178/'Paraclinicos '!N1178&lt;200,3,'Paraclinicos '!M1178/'Paraclinicos '!N1178&lt;300,2,'Paraclinicos '!M1178/'Paraclinicos '!N1178&lt;400,1,'Paraclinicos '!M1178/'Paraclinicos '!N1178&gt;=400,0)</f>
        <v>3</v>
      </c>
      <c r="P1182" cm="1">
        <f t="array" ref="P1182">_xlfn.IFS('Paraclinicos '!C1178="","",'Paraclinicos '!C1178&lt;20,4,'Paraclinicos '!C1178&lt;50,3,'Paraclinicos '!C1178&lt;100,2,'Paraclinicos '!C1178&lt;150,1,'Paraclinicos '!C1178&gt;150,0)</f>
        <v>0</v>
      </c>
      <c r="Q1182" cm="1">
        <f t="array" ref="Q1182">_xlfn.IFS('Paraclinicos '!O1178="","",'Paraclinicos '!O1178&lt;1.2,0,'Paraclinicos '!O1178&lt;2,1,'Paraclinicos '!O1178&lt;3.5,2,'Paraclinicos '!O1178&lt;5,3,'Paraclinicos '!O1178&gt;5,4)</f>
        <v>1</v>
      </c>
      <c r="R1182" t="str" cm="1">
        <f t="array" ref="R1182">_xlfn.IFS('Paraclinicos '!J1178="","",'Paraclinicos '!J1178&lt;1.2,0,'Paraclinicos '!J1178&lt;2,1,'Paraclinicos '!J1178&lt;6,2,'Paraclinicos '!J1178&lt;12,3,'Paraclinicos '!J1178&gt;=12,4)</f>
        <v/>
      </c>
      <c r="S1182" cm="1">
        <f t="array" ref="S1182">_xlfn.IFS('Paraclinicos '!Y1178="","",'Paraclinicos '!Y1178&lt;70,1,'Paraclinicos '!Y1178&gt;=70,0)</f>
        <v>1</v>
      </c>
      <c r="T1182" cm="1">
        <f t="array" ref="T1182">_xlfn.IFS('Paraclinicos '!W1178="","",'Paraclinicos '!W1178&lt;6,4,'Paraclinicos '!W1178&lt;10,3,'Paraclinicos '!W1178&lt;13,2,'Paraclinicos '!W1178&lt;15,1,'Paraclinicos '!W1178=15,0)</f>
        <v>4</v>
      </c>
      <c r="U1182" s="54">
        <f t="shared" si="54"/>
        <v>9</v>
      </c>
      <c r="V1182" cm="1">
        <f t="array" ref="V1182">_xlfn.IFS('Paraclinicos '!S1178="","",OR('Paraclinicos '!S1178&lt;=8,'Paraclinicos '!S1178&gt;=25),3,'Paraclinicos '!S1178&lt;12,1,'Paraclinicos '!S1178&lt;21,0,'Paraclinicos '!S1178&lt;25,2)</f>
        <v>0</v>
      </c>
      <c r="W1182" t="str">
        <f>IFERROR(IF(INDEX('BD Demog para scores enalazar'!Y$2:'BD Demog para scores enalazar'!Y$3000,MATCH(Formulas!A1182,'BD Demog para scores enalazar'!A$2:'BD Demog para scores enalazar'!A$3000,0))=1,"SI","NO"),"")</f>
        <v>SI</v>
      </c>
      <c r="X1182" s="9" t="str">
        <f>IFERROR(IF(INDEX('BD Demog para scores enalazar'!AJ$2:'BD Demog para scores enalazar'!AJ$3000,MATCH(Formulas!A1182,'BD Demog para scores enalazar'!A$2:'BD Demog para scores enalazar'!A$3000,0))=1,"SI","NO"),"")</f>
        <v>SI</v>
      </c>
      <c r="Y1182" t="str" cm="1">
        <f t="array" ref="Y1182">IF(AND(W1182="NO",X1182="NO"),_xlfn.IFS('Paraclinicos '!K1178&lt;=91,3,'Paraclinicos '!K1178&lt;94,2,'Paraclinicos '!K1178&lt;96,1,'Paraclinicos '!K1178&gt;=96,0),"")</f>
        <v/>
      </c>
      <c r="Z1182" cm="1">
        <f t="array" ref="Z1182">IF(OR(W1182="SI",X1182="SI"),_xlfn.IFS(OR(AND('Paraclinicos '!K1179&lt;=83),AND('Paraclinicos '!K1179&gt;=97,AA1182=2)),3,OR(AND('Paraclinicos '!K1179&lt;=86),AND('Paraclinicos '!K1179&gt;=94,AA1182=2)),2,OR(AND('Paraclinicos '!K1179&lt;=88),AND('Paraclinicos '!K1179&gt;=92,AA1182=2)),1,OR(AND('Paraclinicos '!K1179&gt;=88,'Paraclinicos '!K1179&lt;=92),AND('Paraclinicos '!K1179&gt;=93,AA1182=0)),0),"")</f>
        <v>3</v>
      </c>
      <c r="AA1182" cm="1">
        <f t="array" ref="AA1182">_xlfn.IFS('Paraclinicos '!E1178="","",'Paraclinicos '!E1178="Oxigeno",2,'Paraclinicos '!E1178="Aire",0)</f>
        <v>2</v>
      </c>
    </row>
    <row r="1183" spans="1:27" x14ac:dyDescent="0.25">
      <c r="A1183">
        <f>'Paraclinicos '!A1179</f>
        <v>352</v>
      </c>
      <c r="B1183" s="3">
        <f>'Paraclinicos '!R1179</f>
        <v>44324</v>
      </c>
      <c r="C1183" cm="1">
        <f t="array" ref="C1183">_xlfn.IFS('Paraclinicos '!Q1179="","",'Paraclinicos '!Q1179&gt;60,3,'Paraclinicos '!Q1179&lt;=60,1)</f>
        <v>3</v>
      </c>
      <c r="D1183" t="str">
        <f>IFERROR(IF(INDEX('BD Demog para scores enalazar'!BC$2:BC$3000,MATCH(Formulas!A1183,'BD Demog para scores enalazar'!A$2:A$3000,0))=0,"SI","NO"),"")</f>
        <v>SI</v>
      </c>
      <c r="E1183" cm="1">
        <f t="array" ref="E1183">_xlfn.IFS(D1183="","",D1183="SI",4,D1183="NO",1)</f>
        <v>4</v>
      </c>
      <c r="F1183" cm="1">
        <f t="array" ref="F1183">_xlfn.IFS('Paraclinicos '!B1179="","",'Paraclinicos '!B1179&gt;1,1,'Paraclinicos '!B1179&lt;=1,3)</f>
        <v>3</v>
      </c>
      <c r="G1183" cm="1">
        <f t="array" ref="G1183">_xlfn.IFS('Paraclinicos '!D1179="","",AND('Paraclinicos '!D1179&gt;=250,'Paraclinicos '!D1179&lt;=500),2,'Paraclinicos '!D1179&gt;500,3,'Paraclinicos '!D1179&lt;250,1)</f>
        <v>1</v>
      </c>
      <c r="H1183" s="50">
        <f t="shared" si="55"/>
        <v>11</v>
      </c>
      <c r="I1183" cm="1">
        <f t="array" ref="I1183">_xlfn.IFS('Paraclinicos '!Q1179="","",'Paraclinicos '!Q1179&gt;=65,1,'Paraclinicos '!Q1179&lt;65,0)</f>
        <v>1</v>
      </c>
      <c r="J1183" cm="1">
        <f t="array" ref="J1183">_xlfn.IFS('Paraclinicos '!I1179="","",'Paraclinicos '!I1179&gt;7,1,'Paraclinicos '!I1179&lt;=7,0)</f>
        <v>1</v>
      </c>
      <c r="K1183" cm="1">
        <f t="array" ref="K1183">_xlfn.IFS('Paraclinicos '!W1179="","",'Paraclinicos '!W1179&lt;=8,1,'Paraclinicos '!W1179&gt;8,0)</f>
        <v>1</v>
      </c>
      <c r="L1183" cm="1">
        <f t="array" ref="L1183">_xlfn.IFS('Paraclinicos '!S1179="","",'Paraclinicos '!S1179&gt;=30,1,'Paraclinicos '!S1179&lt;30,0)</f>
        <v>0</v>
      </c>
      <c r="M1183" cm="1">
        <f t="array" ref="M1183">_xlfn.IFS(OR('Paraclinicos '!T1179="",'Paraclinicos '!U1179=""),"",OR('Paraclinicos '!T1179&lt;=90,'Paraclinicos '!U1179&lt;=60),1,OR('Paraclinicos '!T1179&gt;90,'Paraclinicos '!U1179&gt;60),0)</f>
        <v>1</v>
      </c>
      <c r="N1183" s="45">
        <f t="shared" si="56"/>
        <v>6</v>
      </c>
      <c r="O1183" cm="1">
        <f t="array" ref="O1183">_xlfn.IFS(OR('Paraclinicos '!M1179="",'Paraclinicos '!N1179="",'Paraclinicos '!N1179=0),"",'Paraclinicos '!M1179/'Paraclinicos '!N1179&lt;100,4,'Paraclinicos '!M1179/'Paraclinicos '!N1179&lt;200,3,'Paraclinicos '!M1179/'Paraclinicos '!N1179&lt;300,2,'Paraclinicos '!M1179/'Paraclinicos '!N1179&lt;400,1,'Paraclinicos '!M1179/'Paraclinicos '!N1179&gt;=400,0)</f>
        <v>3</v>
      </c>
      <c r="P1183" cm="1">
        <f t="array" ref="P1183">_xlfn.IFS('Paraclinicos '!C1179="","",'Paraclinicos '!C1179&lt;20,4,'Paraclinicos '!C1179&lt;50,3,'Paraclinicos '!C1179&lt;100,2,'Paraclinicos '!C1179&lt;150,1,'Paraclinicos '!C1179&gt;150,0)</f>
        <v>0</v>
      </c>
      <c r="Q1183" cm="1">
        <f t="array" ref="Q1183">_xlfn.IFS('Paraclinicos '!O1179="","",'Paraclinicos '!O1179&lt;1.2,0,'Paraclinicos '!O1179&lt;2,1,'Paraclinicos '!O1179&lt;3.5,2,'Paraclinicos '!O1179&lt;5,3,'Paraclinicos '!O1179&gt;5,4)</f>
        <v>0</v>
      </c>
      <c r="R1183" cm="1">
        <f t="array" ref="R1183">_xlfn.IFS('Paraclinicos '!J1179="","",'Paraclinicos '!J1179&lt;1.2,0,'Paraclinicos '!J1179&lt;2,1,'Paraclinicos '!J1179&lt;6,2,'Paraclinicos '!J1179&lt;12,3,'Paraclinicos '!J1179&gt;=12,4)</f>
        <v>0</v>
      </c>
      <c r="S1183" cm="1">
        <f t="array" ref="S1183">_xlfn.IFS('Paraclinicos '!Y1179="","",'Paraclinicos '!Y1179&lt;70,1,'Paraclinicos '!Y1179&gt;=70,0)</f>
        <v>0</v>
      </c>
      <c r="T1183" cm="1">
        <f t="array" ref="T1183">_xlfn.IFS('Paraclinicos '!W1179="","",'Paraclinicos '!W1179&lt;6,4,'Paraclinicos '!W1179&lt;10,3,'Paraclinicos '!W1179&lt;13,2,'Paraclinicos '!W1179&lt;15,1,'Paraclinicos '!W1179=15,0)</f>
        <v>4</v>
      </c>
      <c r="U1183" s="54">
        <f t="shared" si="54"/>
        <v>7</v>
      </c>
      <c r="V1183" cm="1">
        <f t="array" ref="V1183">_xlfn.IFS('Paraclinicos '!S1179="","",OR('Paraclinicos '!S1179&lt;=8,'Paraclinicos '!S1179&gt;=25),3,'Paraclinicos '!S1179&lt;12,1,'Paraclinicos '!S1179&lt;21,0,'Paraclinicos '!S1179&lt;25,2)</f>
        <v>0</v>
      </c>
      <c r="W1183" t="str">
        <f>IFERROR(IF(INDEX('BD Demog para scores enalazar'!Y$2:'BD Demog para scores enalazar'!Y$3000,MATCH(Formulas!A1183,'BD Demog para scores enalazar'!A$2:'BD Demog para scores enalazar'!A$3000,0))=1,"SI","NO"),"")</f>
        <v>SI</v>
      </c>
      <c r="X1183" s="9" t="str">
        <f>IFERROR(IF(INDEX('BD Demog para scores enalazar'!AJ$2:'BD Demog para scores enalazar'!AJ$3000,MATCH(Formulas!A1183,'BD Demog para scores enalazar'!A$2:'BD Demog para scores enalazar'!A$3000,0))=1,"SI","NO"),"")</f>
        <v>SI</v>
      </c>
      <c r="Y1183" t="str" cm="1">
        <f t="array" ref="Y1183">IF(AND(W1183="NO",X1183="NO"),_xlfn.IFS('Paraclinicos '!K1179&lt;=91,3,'Paraclinicos '!K1179&lt;94,2,'Paraclinicos '!K1179&lt;96,1,'Paraclinicos '!K1179&gt;=96,0),"")</f>
        <v/>
      </c>
      <c r="Z1183" cm="1">
        <f t="array" ref="Z1183">IF(OR(W1183="SI",X1183="SI"),_xlfn.IFS(OR(AND('Paraclinicos '!K1180&lt;=83),AND('Paraclinicos '!K1180&gt;=97,AA1183=2)),3,OR(AND('Paraclinicos '!K1180&lt;=86),AND('Paraclinicos '!K1180&gt;=94,AA1183=2)),2,OR(AND('Paraclinicos '!K1180&lt;=88),AND('Paraclinicos '!K1180&gt;=92,AA1183=2)),1,OR(AND('Paraclinicos '!K1180&gt;=88,'Paraclinicos '!K1180&lt;=92),AND('Paraclinicos '!K1180&gt;=93,AA1183=0)),0),"")</f>
        <v>3</v>
      </c>
      <c r="AA1183" cm="1">
        <f t="array" ref="AA1183">_xlfn.IFS('Paraclinicos '!E1179="","",'Paraclinicos '!E1179="Oxigeno",2,'Paraclinicos '!E1179="Aire",0)</f>
        <v>2</v>
      </c>
    </row>
    <row r="1184" spans="1:27" x14ac:dyDescent="0.25">
      <c r="A1184">
        <f>'Paraclinicos '!A1180</f>
        <v>352</v>
      </c>
      <c r="B1184" s="3">
        <f>'Paraclinicos '!R1180</f>
        <v>44325</v>
      </c>
      <c r="C1184" cm="1">
        <f t="array" ref="C1184">_xlfn.IFS('Paraclinicos '!Q1180="","",'Paraclinicos '!Q1180&gt;60,3,'Paraclinicos '!Q1180&lt;=60,1)</f>
        <v>3</v>
      </c>
      <c r="D1184" t="str">
        <f>IFERROR(IF(INDEX('BD Demog para scores enalazar'!BC$2:BC$3000,MATCH(Formulas!A1184,'BD Demog para scores enalazar'!A$2:A$3000,0))=0,"SI","NO"),"")</f>
        <v>SI</v>
      </c>
      <c r="E1184" cm="1">
        <f t="array" ref="E1184">_xlfn.IFS(D1184="","",D1184="SI",4,D1184="NO",1)</f>
        <v>4</v>
      </c>
      <c r="F1184" cm="1">
        <f t="array" ref="F1184">_xlfn.IFS('Paraclinicos '!B1180="","",'Paraclinicos '!B1180&gt;1,1,'Paraclinicos '!B1180&lt;=1,3)</f>
        <v>3</v>
      </c>
      <c r="G1184" cm="1">
        <f t="array" ref="G1184">_xlfn.IFS('Paraclinicos '!D1180="","",AND('Paraclinicos '!D1180&gt;=250,'Paraclinicos '!D1180&lt;=500),2,'Paraclinicos '!D1180&gt;500,3,'Paraclinicos '!D1180&lt;250,1)</f>
        <v>1</v>
      </c>
      <c r="H1184" s="50">
        <f t="shared" si="55"/>
        <v>11</v>
      </c>
      <c r="I1184" cm="1">
        <f t="array" ref="I1184">_xlfn.IFS('Paraclinicos '!Q1180="","",'Paraclinicos '!Q1180&gt;=65,1,'Paraclinicos '!Q1180&lt;65,0)</f>
        <v>1</v>
      </c>
      <c r="J1184" cm="1">
        <f t="array" ref="J1184">_xlfn.IFS('Paraclinicos '!I1180="","",'Paraclinicos '!I1180&gt;7,1,'Paraclinicos '!I1180&lt;=7,0)</f>
        <v>1</v>
      </c>
      <c r="K1184" cm="1">
        <f t="array" ref="K1184">_xlfn.IFS('Paraclinicos '!W1180="","",'Paraclinicos '!W1180&lt;=8,1,'Paraclinicos '!W1180&gt;8,0)</f>
        <v>1</v>
      </c>
      <c r="L1184" cm="1">
        <f t="array" ref="L1184">_xlfn.IFS('Paraclinicos '!S1180="","",'Paraclinicos '!S1180&gt;=30,1,'Paraclinicos '!S1180&lt;30,0)</f>
        <v>0</v>
      </c>
      <c r="M1184" cm="1">
        <f t="array" ref="M1184">_xlfn.IFS(OR('Paraclinicos '!T1180="",'Paraclinicos '!U1180=""),"",OR('Paraclinicos '!T1180&lt;=90,'Paraclinicos '!U1180&lt;=60),1,OR('Paraclinicos '!T1180&gt;90,'Paraclinicos '!U1180&gt;60),0)</f>
        <v>1</v>
      </c>
      <c r="N1184" s="45">
        <f t="shared" si="56"/>
        <v>6</v>
      </c>
      <c r="O1184" cm="1">
        <f t="array" ref="O1184">_xlfn.IFS(OR('Paraclinicos '!M1180="",'Paraclinicos '!N1180="",'Paraclinicos '!N1180=0),"",'Paraclinicos '!M1180/'Paraclinicos '!N1180&lt;100,4,'Paraclinicos '!M1180/'Paraclinicos '!N1180&lt;200,3,'Paraclinicos '!M1180/'Paraclinicos '!N1180&lt;300,2,'Paraclinicos '!M1180/'Paraclinicos '!N1180&lt;400,1,'Paraclinicos '!M1180/'Paraclinicos '!N1180&gt;=400,0)</f>
        <v>3</v>
      </c>
      <c r="P1184" cm="1">
        <f t="array" ref="P1184">_xlfn.IFS('Paraclinicos '!C1180="","",'Paraclinicos '!C1180&lt;20,4,'Paraclinicos '!C1180&lt;50,3,'Paraclinicos '!C1180&lt;100,2,'Paraclinicos '!C1180&lt;150,1,'Paraclinicos '!C1180&gt;150,0)</f>
        <v>0</v>
      </c>
      <c r="Q1184" cm="1">
        <f t="array" ref="Q1184">_xlfn.IFS('Paraclinicos '!O1180="","",'Paraclinicos '!O1180&lt;1.2,0,'Paraclinicos '!O1180&lt;2,1,'Paraclinicos '!O1180&lt;3.5,2,'Paraclinicos '!O1180&lt;5,3,'Paraclinicos '!O1180&gt;5,4)</f>
        <v>1</v>
      </c>
      <c r="R1184" t="str" cm="1">
        <f t="array" ref="R1184">_xlfn.IFS('Paraclinicos '!J1180="","",'Paraclinicos '!J1180&lt;1.2,0,'Paraclinicos '!J1180&lt;2,1,'Paraclinicos '!J1180&lt;6,2,'Paraclinicos '!J1180&lt;12,3,'Paraclinicos '!J1180&gt;=12,4)</f>
        <v/>
      </c>
      <c r="S1184" cm="1">
        <f t="array" ref="S1184">_xlfn.IFS('Paraclinicos '!Y1180="","",'Paraclinicos '!Y1180&lt;70,1,'Paraclinicos '!Y1180&gt;=70,0)</f>
        <v>1</v>
      </c>
      <c r="T1184" cm="1">
        <f t="array" ref="T1184">_xlfn.IFS('Paraclinicos '!W1180="","",'Paraclinicos '!W1180&lt;6,4,'Paraclinicos '!W1180&lt;10,3,'Paraclinicos '!W1180&lt;13,2,'Paraclinicos '!W1180&lt;15,1,'Paraclinicos '!W1180=15,0)</f>
        <v>4</v>
      </c>
      <c r="U1184" s="54">
        <f t="shared" si="54"/>
        <v>9</v>
      </c>
      <c r="V1184" cm="1">
        <f t="array" ref="V1184">_xlfn.IFS('Paraclinicos '!S1180="","",OR('Paraclinicos '!S1180&lt;=8,'Paraclinicos '!S1180&gt;=25),3,'Paraclinicos '!S1180&lt;12,1,'Paraclinicos '!S1180&lt;21,0,'Paraclinicos '!S1180&lt;25,2)</f>
        <v>0</v>
      </c>
      <c r="W1184" t="str">
        <f>IFERROR(IF(INDEX('BD Demog para scores enalazar'!Y$2:'BD Demog para scores enalazar'!Y$3000,MATCH(Formulas!A1184,'BD Demog para scores enalazar'!A$2:'BD Demog para scores enalazar'!A$3000,0))=1,"SI","NO"),"")</f>
        <v>SI</v>
      </c>
      <c r="X1184" s="9" t="str">
        <f>IFERROR(IF(INDEX('BD Demog para scores enalazar'!AJ$2:'BD Demog para scores enalazar'!AJ$3000,MATCH(Formulas!A1184,'BD Demog para scores enalazar'!A$2:'BD Demog para scores enalazar'!A$3000,0))=1,"SI","NO"),"")</f>
        <v>SI</v>
      </c>
      <c r="Y1184" t="str" cm="1">
        <f t="array" ref="Y1184">IF(AND(W1184="NO",X1184="NO"),_xlfn.IFS('Paraclinicos '!K1180&lt;=91,3,'Paraclinicos '!K1180&lt;94,2,'Paraclinicos '!K1180&lt;96,1,'Paraclinicos '!K1180&gt;=96,0),"")</f>
        <v/>
      </c>
      <c r="Z1184" cm="1">
        <f t="array" ref="Z1184">IF(OR(W1184="SI",X1184="SI"),_xlfn.IFS(OR(AND('Paraclinicos '!K1181&lt;=83),AND('Paraclinicos '!K1181&gt;=97,AA1184=2)),3,OR(AND('Paraclinicos '!K1181&lt;=86),AND('Paraclinicos '!K1181&gt;=94,AA1184=2)),2,OR(AND('Paraclinicos '!K1181&lt;=88),AND('Paraclinicos '!K1181&gt;=92,AA1184=2)),1,OR(AND('Paraclinicos '!K1181&gt;=88,'Paraclinicos '!K1181&lt;=92),AND('Paraclinicos '!K1181&gt;=93,AA1184=0)),0),"")</f>
        <v>3</v>
      </c>
      <c r="AA1184" cm="1">
        <f t="array" ref="AA1184">_xlfn.IFS('Paraclinicos '!E1180="","",'Paraclinicos '!E1180="Oxigeno",2,'Paraclinicos '!E1180="Aire",0)</f>
        <v>2</v>
      </c>
    </row>
    <row r="1185" spans="1:27" x14ac:dyDescent="0.25">
      <c r="A1185">
        <f>'Paraclinicos '!A1181</f>
        <v>352</v>
      </c>
      <c r="B1185" s="3">
        <f>'Paraclinicos '!R1181</f>
        <v>44327</v>
      </c>
      <c r="C1185" cm="1">
        <f t="array" ref="C1185">_xlfn.IFS('Paraclinicos '!Q1181="","",'Paraclinicos '!Q1181&gt;60,3,'Paraclinicos '!Q1181&lt;=60,1)</f>
        <v>3</v>
      </c>
      <c r="D1185" t="str">
        <f>IFERROR(IF(INDEX('BD Demog para scores enalazar'!BC$2:BC$3000,MATCH(Formulas!A1185,'BD Demog para scores enalazar'!A$2:A$3000,0))=0,"SI","NO"),"")</f>
        <v>SI</v>
      </c>
      <c r="E1185" cm="1">
        <f t="array" ref="E1185">_xlfn.IFS(D1185="","",D1185="SI",4,D1185="NO",1)</f>
        <v>4</v>
      </c>
      <c r="F1185" cm="1">
        <f t="array" ref="F1185">_xlfn.IFS('Paraclinicos '!B1181="","",'Paraclinicos '!B1181&gt;1,1,'Paraclinicos '!B1181&lt;=1,3)</f>
        <v>3</v>
      </c>
      <c r="G1185" t="str" cm="1">
        <f t="array" ref="G1185">_xlfn.IFS('Paraclinicos '!D1181="","",AND('Paraclinicos '!D1181&gt;=250,'Paraclinicos '!D1181&lt;=500),2,'Paraclinicos '!D1181&gt;500,3,'Paraclinicos '!D1181&lt;250,1)</f>
        <v/>
      </c>
      <c r="H1185" s="50">
        <f t="shared" si="55"/>
        <v>10</v>
      </c>
      <c r="I1185" cm="1">
        <f t="array" ref="I1185">_xlfn.IFS('Paraclinicos '!Q1181="","",'Paraclinicos '!Q1181&gt;=65,1,'Paraclinicos '!Q1181&lt;65,0)</f>
        <v>1</v>
      </c>
      <c r="J1185" cm="1">
        <f t="array" ref="J1185">_xlfn.IFS('Paraclinicos '!I1181="","",'Paraclinicos '!I1181&gt;7,1,'Paraclinicos '!I1181&lt;=7,0)</f>
        <v>1</v>
      </c>
      <c r="K1185" cm="1">
        <f t="array" ref="K1185">_xlfn.IFS('Paraclinicos '!W1181="","",'Paraclinicos '!W1181&lt;=8,1,'Paraclinicos '!W1181&gt;8,0)</f>
        <v>1</v>
      </c>
      <c r="L1185" cm="1">
        <f t="array" ref="L1185">_xlfn.IFS('Paraclinicos '!S1181="","",'Paraclinicos '!S1181&gt;=30,1,'Paraclinicos '!S1181&lt;30,0)</f>
        <v>0</v>
      </c>
      <c r="M1185" cm="1">
        <f t="array" ref="M1185">_xlfn.IFS(OR('Paraclinicos '!T1181="",'Paraclinicos '!U1181=""),"",OR('Paraclinicos '!T1181&lt;=90,'Paraclinicos '!U1181&lt;=60),1,OR('Paraclinicos '!T1181&gt;90,'Paraclinicos '!U1181&gt;60),0)</f>
        <v>0</v>
      </c>
      <c r="N1185" s="45">
        <f t="shared" si="56"/>
        <v>5</v>
      </c>
      <c r="O1185" cm="1">
        <f t="array" ref="O1185">_xlfn.IFS(OR('Paraclinicos '!M1181="",'Paraclinicos '!N1181="",'Paraclinicos '!N1181=0),"",'Paraclinicos '!M1181/'Paraclinicos '!N1181&lt;100,4,'Paraclinicos '!M1181/'Paraclinicos '!N1181&lt;200,3,'Paraclinicos '!M1181/'Paraclinicos '!N1181&lt;300,2,'Paraclinicos '!M1181/'Paraclinicos '!N1181&lt;400,1,'Paraclinicos '!M1181/'Paraclinicos '!N1181&gt;=400,0)</f>
        <v>2</v>
      </c>
      <c r="P1185" cm="1">
        <f t="array" ref="P1185">_xlfn.IFS('Paraclinicos '!C1181="","",'Paraclinicos '!C1181&lt;20,4,'Paraclinicos '!C1181&lt;50,3,'Paraclinicos '!C1181&lt;100,2,'Paraclinicos '!C1181&lt;150,1,'Paraclinicos '!C1181&gt;150,0)</f>
        <v>0</v>
      </c>
      <c r="Q1185" cm="1">
        <f t="array" ref="Q1185">_xlfn.IFS('Paraclinicos '!O1181="","",'Paraclinicos '!O1181&lt;1.2,0,'Paraclinicos '!O1181&lt;2,1,'Paraclinicos '!O1181&lt;3.5,2,'Paraclinicos '!O1181&lt;5,3,'Paraclinicos '!O1181&gt;5,4)</f>
        <v>1</v>
      </c>
      <c r="R1185" t="str" cm="1">
        <f t="array" ref="R1185">_xlfn.IFS('Paraclinicos '!J1181="","",'Paraclinicos '!J1181&lt;1.2,0,'Paraclinicos '!J1181&lt;2,1,'Paraclinicos '!J1181&lt;6,2,'Paraclinicos '!J1181&lt;12,3,'Paraclinicos '!J1181&gt;=12,4)</f>
        <v/>
      </c>
      <c r="S1185" cm="1">
        <f t="array" ref="S1185">_xlfn.IFS('Paraclinicos '!Y1181="","",'Paraclinicos '!Y1181&lt;70,1,'Paraclinicos '!Y1181&gt;=70,0)</f>
        <v>0</v>
      </c>
      <c r="T1185" cm="1">
        <f t="array" ref="T1185">_xlfn.IFS('Paraclinicos '!W1181="","",'Paraclinicos '!W1181&lt;6,4,'Paraclinicos '!W1181&lt;10,3,'Paraclinicos '!W1181&lt;13,2,'Paraclinicos '!W1181&lt;15,1,'Paraclinicos '!W1181=15,0)</f>
        <v>4</v>
      </c>
      <c r="U1185" s="54">
        <f t="shared" si="54"/>
        <v>7</v>
      </c>
      <c r="V1185" cm="1">
        <f t="array" ref="V1185">_xlfn.IFS('Paraclinicos '!S1181="","",OR('Paraclinicos '!S1181&lt;=8,'Paraclinicos '!S1181&gt;=25),3,'Paraclinicos '!S1181&lt;12,1,'Paraclinicos '!S1181&lt;21,0,'Paraclinicos '!S1181&lt;25,2)</f>
        <v>0</v>
      </c>
      <c r="W1185" t="str">
        <f>IFERROR(IF(INDEX('BD Demog para scores enalazar'!Y$2:'BD Demog para scores enalazar'!Y$3000,MATCH(Formulas!A1185,'BD Demog para scores enalazar'!A$2:'BD Demog para scores enalazar'!A$3000,0))=1,"SI","NO"),"")</f>
        <v>SI</v>
      </c>
      <c r="X1185" s="9" t="str">
        <f>IFERROR(IF(INDEX('BD Demog para scores enalazar'!AJ$2:'BD Demog para scores enalazar'!AJ$3000,MATCH(Formulas!A1185,'BD Demog para scores enalazar'!A$2:'BD Demog para scores enalazar'!A$3000,0))=1,"SI","NO"),"")</f>
        <v>SI</v>
      </c>
      <c r="Y1185" t="str" cm="1">
        <f t="array" ref="Y1185">IF(AND(W1185="NO",X1185="NO"),_xlfn.IFS('Paraclinicos '!K1181&lt;=91,3,'Paraclinicos '!K1181&lt;94,2,'Paraclinicos '!K1181&lt;96,1,'Paraclinicos '!K1181&gt;=96,0),"")</f>
        <v/>
      </c>
      <c r="Z1185" cm="1">
        <f t="array" ref="Z1185">IF(OR(W1185="SI",X1185="SI"),_xlfn.IFS(OR(AND('Paraclinicos '!K1182&lt;=83),AND('Paraclinicos '!K1182&gt;=97,AA1185=2)),3,OR(AND('Paraclinicos '!K1182&lt;=86),AND('Paraclinicos '!K1182&gt;=94,AA1185=2)),2,OR(AND('Paraclinicos '!K1182&lt;=88),AND('Paraclinicos '!K1182&gt;=92,AA1185=2)),1,OR(AND('Paraclinicos '!K1182&gt;=88,'Paraclinicos '!K1182&lt;=92),AND('Paraclinicos '!K1182&gt;=93,AA1185=0)),0),"")</f>
        <v>3</v>
      </c>
      <c r="AA1185" cm="1">
        <f t="array" ref="AA1185">_xlfn.IFS('Paraclinicos '!E1181="","",'Paraclinicos '!E1181="Oxigeno",2,'Paraclinicos '!E1181="Aire",0)</f>
        <v>2</v>
      </c>
    </row>
    <row r="1186" spans="1:27" x14ac:dyDescent="0.25">
      <c r="A1186">
        <f>'Paraclinicos '!A1182</f>
        <v>352</v>
      </c>
      <c r="B1186" s="3">
        <f>'Paraclinicos '!R1182</f>
        <v>44329</v>
      </c>
      <c r="C1186" cm="1">
        <f t="array" ref="C1186">_xlfn.IFS('Paraclinicos '!Q1182="","",'Paraclinicos '!Q1182&gt;60,3,'Paraclinicos '!Q1182&lt;=60,1)</f>
        <v>3</v>
      </c>
      <c r="D1186" t="str">
        <f>IFERROR(IF(INDEX('BD Demog para scores enalazar'!BC$2:BC$3000,MATCH(Formulas!A1186,'BD Demog para scores enalazar'!A$2:A$3000,0))=0,"SI","NO"),"")</f>
        <v>SI</v>
      </c>
      <c r="E1186" cm="1">
        <f t="array" ref="E1186">_xlfn.IFS(D1186="","",D1186="SI",4,D1186="NO",1)</f>
        <v>4</v>
      </c>
      <c r="F1186" cm="1">
        <f t="array" ref="F1186">_xlfn.IFS('Paraclinicos '!B1182="","",'Paraclinicos '!B1182&gt;1,1,'Paraclinicos '!B1182&lt;=1,3)</f>
        <v>3</v>
      </c>
      <c r="G1186" t="str" cm="1">
        <f t="array" ref="G1186">_xlfn.IFS('Paraclinicos '!D1182="","",AND('Paraclinicos '!D1182&gt;=250,'Paraclinicos '!D1182&lt;=500),2,'Paraclinicos '!D1182&gt;500,3,'Paraclinicos '!D1182&lt;250,1)</f>
        <v/>
      </c>
      <c r="H1186" s="50">
        <f t="shared" si="55"/>
        <v>10</v>
      </c>
      <c r="I1186" cm="1">
        <f t="array" ref="I1186">_xlfn.IFS('Paraclinicos '!Q1182="","",'Paraclinicos '!Q1182&gt;=65,1,'Paraclinicos '!Q1182&lt;65,0)</f>
        <v>1</v>
      </c>
      <c r="J1186" cm="1">
        <f t="array" ref="J1186">_xlfn.IFS('Paraclinicos '!I1182="","",'Paraclinicos '!I1182&gt;7,1,'Paraclinicos '!I1182&lt;=7,0)</f>
        <v>1</v>
      </c>
      <c r="K1186" cm="1">
        <f t="array" ref="K1186">_xlfn.IFS('Paraclinicos '!W1182="","",'Paraclinicos '!W1182&lt;=8,1,'Paraclinicos '!W1182&gt;8,0)</f>
        <v>1</v>
      </c>
      <c r="L1186" cm="1">
        <f t="array" ref="L1186">_xlfn.IFS('Paraclinicos '!S1182="","",'Paraclinicos '!S1182&gt;=30,1,'Paraclinicos '!S1182&lt;30,0)</f>
        <v>0</v>
      </c>
      <c r="M1186" cm="1">
        <f t="array" ref="M1186">_xlfn.IFS(OR('Paraclinicos '!T1182="",'Paraclinicos '!U1182=""),"",OR('Paraclinicos '!T1182&lt;=90,'Paraclinicos '!U1182&lt;=60),1,OR('Paraclinicos '!T1182&gt;90,'Paraclinicos '!U1182&gt;60),0)</f>
        <v>0</v>
      </c>
      <c r="N1186" s="45">
        <f t="shared" si="56"/>
        <v>4</v>
      </c>
      <c r="O1186" cm="1">
        <f t="array" ref="O1186">_xlfn.IFS(OR('Paraclinicos '!M1182="",'Paraclinicos '!N1182="",'Paraclinicos '!N1182=0),"",'Paraclinicos '!M1182/'Paraclinicos '!N1182&lt;100,4,'Paraclinicos '!M1182/'Paraclinicos '!N1182&lt;200,3,'Paraclinicos '!M1182/'Paraclinicos '!N1182&lt;300,2,'Paraclinicos '!M1182/'Paraclinicos '!N1182&lt;400,1,'Paraclinicos '!M1182/'Paraclinicos '!N1182&gt;=400,0)</f>
        <v>2</v>
      </c>
      <c r="P1186" cm="1">
        <f t="array" ref="P1186">_xlfn.IFS('Paraclinicos '!C1182="","",'Paraclinicos '!C1182&lt;20,4,'Paraclinicos '!C1182&lt;50,3,'Paraclinicos '!C1182&lt;100,2,'Paraclinicos '!C1182&lt;150,1,'Paraclinicos '!C1182&gt;150,0)</f>
        <v>0</v>
      </c>
      <c r="Q1186" cm="1">
        <f t="array" ref="Q1186">_xlfn.IFS('Paraclinicos '!O1182="","",'Paraclinicos '!O1182&lt;1.2,0,'Paraclinicos '!O1182&lt;2,1,'Paraclinicos '!O1182&lt;3.5,2,'Paraclinicos '!O1182&lt;5,3,'Paraclinicos '!O1182&gt;5,4)</f>
        <v>1</v>
      </c>
      <c r="R1186" t="str" cm="1">
        <f t="array" ref="R1186">_xlfn.IFS('Paraclinicos '!J1182="","",'Paraclinicos '!J1182&lt;1.2,0,'Paraclinicos '!J1182&lt;2,1,'Paraclinicos '!J1182&lt;6,2,'Paraclinicos '!J1182&lt;12,3,'Paraclinicos '!J1182&gt;=12,4)</f>
        <v/>
      </c>
      <c r="S1186" cm="1">
        <f t="array" ref="S1186">_xlfn.IFS('Paraclinicos '!Y1182="","",'Paraclinicos '!Y1182&lt;70,1,'Paraclinicos '!Y1182&gt;=70,0)</f>
        <v>0</v>
      </c>
      <c r="T1186" cm="1">
        <f t="array" ref="T1186">_xlfn.IFS('Paraclinicos '!W1182="","",'Paraclinicos '!W1182&lt;6,4,'Paraclinicos '!W1182&lt;10,3,'Paraclinicos '!W1182&lt;13,2,'Paraclinicos '!W1182&lt;15,1,'Paraclinicos '!W1182=15,0)</f>
        <v>4</v>
      </c>
      <c r="U1186" s="54">
        <f t="shared" si="54"/>
        <v>7</v>
      </c>
      <c r="V1186" cm="1">
        <f t="array" ref="V1186">_xlfn.IFS('Paraclinicos '!S1182="","",OR('Paraclinicos '!S1182&lt;=8,'Paraclinicos '!S1182&gt;=25),3,'Paraclinicos '!S1182&lt;12,1,'Paraclinicos '!S1182&lt;21,0,'Paraclinicos '!S1182&lt;25,2)</f>
        <v>0</v>
      </c>
      <c r="W1186" t="str">
        <f>IFERROR(IF(INDEX('BD Demog para scores enalazar'!Y$2:'BD Demog para scores enalazar'!Y$3000,MATCH(Formulas!A1186,'BD Demog para scores enalazar'!A$2:'BD Demog para scores enalazar'!A$3000,0))=1,"SI","NO"),"")</f>
        <v>SI</v>
      </c>
      <c r="X1186" s="9" t="str">
        <f>IFERROR(IF(INDEX('BD Demog para scores enalazar'!AJ$2:'BD Demog para scores enalazar'!AJ$3000,MATCH(Formulas!A1186,'BD Demog para scores enalazar'!A$2:'BD Demog para scores enalazar'!A$3000,0))=1,"SI","NO"),"")</f>
        <v>SI</v>
      </c>
      <c r="Y1186" t="str" cm="1">
        <f t="array" ref="Y1186">IF(AND(W1186="NO",X1186="NO"),_xlfn.IFS('Paraclinicos '!K1182&lt;=91,3,'Paraclinicos '!K1182&lt;94,2,'Paraclinicos '!K1182&lt;96,1,'Paraclinicos '!K1182&gt;=96,0),"")</f>
        <v/>
      </c>
      <c r="Z1186" cm="1">
        <f t="array" ref="Z1186">IF(OR(W1186="SI",X1186="SI"),_xlfn.IFS(OR(AND('Paraclinicos '!K1183&lt;=83),AND('Paraclinicos '!K1183&gt;=97,AA1186=2)),3,OR(AND('Paraclinicos '!K1183&lt;=86),AND('Paraclinicos '!K1183&gt;=94,AA1186=2)),2,OR(AND('Paraclinicos '!K1183&lt;=88),AND('Paraclinicos '!K1183&gt;=92,AA1186=2)),1,OR(AND('Paraclinicos '!K1183&gt;=88,'Paraclinicos '!K1183&lt;=92),AND('Paraclinicos '!K1183&gt;=93,AA1186=0)),0),"")</f>
        <v>3</v>
      </c>
      <c r="AA1186" cm="1">
        <f t="array" ref="AA1186">_xlfn.IFS('Paraclinicos '!E1182="","",'Paraclinicos '!E1182="Oxigeno",2,'Paraclinicos '!E1182="Aire",0)</f>
        <v>2</v>
      </c>
    </row>
    <row r="1187" spans="1:27" x14ac:dyDescent="0.25">
      <c r="A1187">
        <f>'Paraclinicos '!A1183</f>
        <v>352</v>
      </c>
      <c r="B1187" s="3">
        <f>'Paraclinicos '!R1183</f>
        <v>44331</v>
      </c>
      <c r="C1187" cm="1">
        <f t="array" ref="C1187">_xlfn.IFS('Paraclinicos '!Q1183="","",'Paraclinicos '!Q1183&gt;60,3,'Paraclinicos '!Q1183&lt;=60,1)</f>
        <v>3</v>
      </c>
      <c r="D1187" t="str">
        <f>IFERROR(IF(INDEX('BD Demog para scores enalazar'!BC$2:BC$3000,MATCH(Formulas!A1187,'BD Demog para scores enalazar'!A$2:A$3000,0))=0,"SI","NO"),"")</f>
        <v>SI</v>
      </c>
      <c r="E1187" cm="1">
        <f t="array" ref="E1187">_xlfn.IFS(D1187="","",D1187="SI",4,D1187="NO",1)</f>
        <v>4</v>
      </c>
      <c r="F1187" cm="1">
        <f t="array" ref="F1187">_xlfn.IFS('Paraclinicos '!B1183="","",'Paraclinicos '!B1183&gt;1,1,'Paraclinicos '!B1183&lt;=1,3)</f>
        <v>3</v>
      </c>
      <c r="G1187" t="str" cm="1">
        <f t="array" ref="G1187">_xlfn.IFS('Paraclinicos '!D1183="","",AND('Paraclinicos '!D1183&gt;=250,'Paraclinicos '!D1183&lt;=500),2,'Paraclinicos '!D1183&gt;500,3,'Paraclinicos '!D1183&lt;250,1)</f>
        <v/>
      </c>
      <c r="H1187" s="50">
        <f t="shared" si="55"/>
        <v>10</v>
      </c>
      <c r="I1187" cm="1">
        <f t="array" ref="I1187">_xlfn.IFS('Paraclinicos '!Q1183="","",'Paraclinicos '!Q1183&gt;=65,1,'Paraclinicos '!Q1183&lt;65,0)</f>
        <v>1</v>
      </c>
      <c r="J1187" cm="1">
        <f t="array" ref="J1187">_xlfn.IFS('Paraclinicos '!I1183="","",'Paraclinicos '!I1183&gt;7,1,'Paraclinicos '!I1183&lt;=7,0)</f>
        <v>1</v>
      </c>
      <c r="K1187" cm="1">
        <f t="array" ref="K1187">_xlfn.IFS('Paraclinicos '!W1183="","",'Paraclinicos '!W1183&lt;=8,1,'Paraclinicos '!W1183&gt;8,0)</f>
        <v>1</v>
      </c>
      <c r="L1187" cm="1">
        <f t="array" ref="L1187">_xlfn.IFS('Paraclinicos '!S1183="","",'Paraclinicos '!S1183&gt;=30,1,'Paraclinicos '!S1183&lt;30,0)</f>
        <v>0</v>
      </c>
      <c r="M1187" cm="1">
        <f t="array" ref="M1187">_xlfn.IFS(OR('Paraclinicos '!T1183="",'Paraclinicos '!U1183=""),"",OR('Paraclinicos '!T1183&lt;=90,'Paraclinicos '!U1183&lt;=60),1,OR('Paraclinicos '!T1183&gt;90,'Paraclinicos '!U1183&gt;60),0)</f>
        <v>0</v>
      </c>
      <c r="N1187" s="45">
        <f t="shared" si="56"/>
        <v>4</v>
      </c>
      <c r="O1187" cm="1">
        <f t="array" ref="O1187">_xlfn.IFS(OR('Paraclinicos '!M1183="",'Paraclinicos '!N1183="",'Paraclinicos '!N1183=0),"",'Paraclinicos '!M1183/'Paraclinicos '!N1183&lt;100,4,'Paraclinicos '!M1183/'Paraclinicos '!N1183&lt;200,3,'Paraclinicos '!M1183/'Paraclinicos '!N1183&lt;300,2,'Paraclinicos '!M1183/'Paraclinicos '!N1183&lt;400,1,'Paraclinicos '!M1183/'Paraclinicos '!N1183&gt;=400,0)</f>
        <v>2</v>
      </c>
      <c r="P1187" cm="1">
        <f t="array" ref="P1187">_xlfn.IFS('Paraclinicos '!C1183="","",'Paraclinicos '!C1183&lt;20,4,'Paraclinicos '!C1183&lt;50,3,'Paraclinicos '!C1183&lt;100,2,'Paraclinicos '!C1183&lt;150,1,'Paraclinicos '!C1183&gt;150,0)</f>
        <v>0</v>
      </c>
      <c r="Q1187" cm="1">
        <f t="array" ref="Q1187">_xlfn.IFS('Paraclinicos '!O1183="","",'Paraclinicos '!O1183&lt;1.2,0,'Paraclinicos '!O1183&lt;2,1,'Paraclinicos '!O1183&lt;3.5,2,'Paraclinicos '!O1183&lt;5,3,'Paraclinicos '!O1183&gt;5,4)</f>
        <v>0</v>
      </c>
      <c r="R1187" cm="1">
        <f t="array" ref="R1187">_xlfn.IFS('Paraclinicos '!J1183="","",'Paraclinicos '!J1183&lt;1.2,0,'Paraclinicos '!J1183&lt;2,1,'Paraclinicos '!J1183&lt;6,2,'Paraclinicos '!J1183&lt;12,3,'Paraclinicos '!J1183&gt;=12,4)</f>
        <v>0</v>
      </c>
      <c r="S1187" cm="1">
        <f t="array" ref="S1187">_xlfn.IFS('Paraclinicos '!Y1183="","",'Paraclinicos '!Y1183&lt;70,1,'Paraclinicos '!Y1183&gt;=70,0)</f>
        <v>0</v>
      </c>
      <c r="T1187" cm="1">
        <f t="array" ref="T1187">_xlfn.IFS('Paraclinicos '!W1183="","",'Paraclinicos '!W1183&lt;6,4,'Paraclinicos '!W1183&lt;10,3,'Paraclinicos '!W1183&lt;13,2,'Paraclinicos '!W1183&lt;15,1,'Paraclinicos '!W1183=15,0)</f>
        <v>4</v>
      </c>
      <c r="U1187" s="54">
        <f t="shared" si="54"/>
        <v>6</v>
      </c>
      <c r="V1187" cm="1">
        <f t="array" ref="V1187">_xlfn.IFS('Paraclinicos '!S1183="","",OR('Paraclinicos '!S1183&lt;=8,'Paraclinicos '!S1183&gt;=25),3,'Paraclinicos '!S1183&lt;12,1,'Paraclinicos '!S1183&lt;21,0,'Paraclinicos '!S1183&lt;25,2)</f>
        <v>0</v>
      </c>
      <c r="W1187" t="str">
        <f>IFERROR(IF(INDEX('BD Demog para scores enalazar'!Y$2:'BD Demog para scores enalazar'!Y$3000,MATCH(Formulas!A1187,'BD Demog para scores enalazar'!A$2:'BD Demog para scores enalazar'!A$3000,0))=1,"SI","NO"),"")</f>
        <v>SI</v>
      </c>
      <c r="X1187" s="9" t="str">
        <f>IFERROR(IF(INDEX('BD Demog para scores enalazar'!AJ$2:'BD Demog para scores enalazar'!AJ$3000,MATCH(Formulas!A1187,'BD Demog para scores enalazar'!A$2:'BD Demog para scores enalazar'!A$3000,0))=1,"SI","NO"),"")</f>
        <v>SI</v>
      </c>
      <c r="Y1187" t="str" cm="1">
        <f t="array" ref="Y1187">IF(AND(W1187="NO",X1187="NO"),_xlfn.IFS('Paraclinicos '!K1183&lt;=91,3,'Paraclinicos '!K1183&lt;94,2,'Paraclinicos '!K1183&lt;96,1,'Paraclinicos '!K1183&gt;=96,0),"")</f>
        <v/>
      </c>
      <c r="Z1187" cm="1">
        <f t="array" ref="Z1187">IF(OR(W1187="SI",X1187="SI"),_xlfn.IFS(OR(AND('Paraclinicos '!K1184&lt;=83),AND('Paraclinicos '!K1184&gt;=97,AA1187=2)),3,OR(AND('Paraclinicos '!K1184&lt;=86),AND('Paraclinicos '!K1184&gt;=94,AA1187=2)),2,OR(AND('Paraclinicos '!K1184&lt;=88),AND('Paraclinicos '!K1184&gt;=92,AA1187=2)),1,OR(AND('Paraclinicos '!K1184&gt;=88,'Paraclinicos '!K1184&lt;=92),AND('Paraclinicos '!K1184&gt;=93,AA1187=0)),0),"")</f>
        <v>3</v>
      </c>
      <c r="AA1187" cm="1">
        <f t="array" ref="AA1187">_xlfn.IFS('Paraclinicos '!E1183="","",'Paraclinicos '!E1183="Oxigeno",2,'Paraclinicos '!E1183="Aire",0)</f>
        <v>2</v>
      </c>
    </row>
    <row r="1188" spans="1:27" x14ac:dyDescent="0.25">
      <c r="A1188">
        <f>'Paraclinicos '!A1184</f>
        <v>352</v>
      </c>
      <c r="B1188" s="3">
        <f>'Paraclinicos '!R1184</f>
        <v>44333</v>
      </c>
      <c r="C1188" cm="1">
        <f t="array" ref="C1188">_xlfn.IFS('Paraclinicos '!Q1184="","",'Paraclinicos '!Q1184&gt;60,3,'Paraclinicos '!Q1184&lt;=60,1)</f>
        <v>3</v>
      </c>
      <c r="D1188" t="str">
        <f>IFERROR(IF(INDEX('BD Demog para scores enalazar'!BC$2:BC$3000,MATCH(Formulas!A1188,'BD Demog para scores enalazar'!A$2:A$3000,0))=0,"SI","NO"),"")</f>
        <v>SI</v>
      </c>
      <c r="E1188" cm="1">
        <f t="array" ref="E1188">_xlfn.IFS(D1188="","",D1188="SI",4,D1188="NO",1)</f>
        <v>4</v>
      </c>
      <c r="F1188" cm="1">
        <f t="array" ref="F1188">_xlfn.IFS('Paraclinicos '!B1184="","",'Paraclinicos '!B1184&gt;1,1,'Paraclinicos '!B1184&lt;=1,3)</f>
        <v>3</v>
      </c>
      <c r="G1188" t="str" cm="1">
        <f t="array" ref="G1188">_xlfn.IFS('Paraclinicos '!D1184="","",AND('Paraclinicos '!D1184&gt;=250,'Paraclinicos '!D1184&lt;=500),2,'Paraclinicos '!D1184&gt;500,3,'Paraclinicos '!D1184&lt;250,1)</f>
        <v/>
      </c>
      <c r="H1188" s="50">
        <f t="shared" si="55"/>
        <v>10</v>
      </c>
      <c r="I1188" cm="1">
        <f t="array" ref="I1188">_xlfn.IFS('Paraclinicos '!Q1184="","",'Paraclinicos '!Q1184&gt;=65,1,'Paraclinicos '!Q1184&lt;65,0)</f>
        <v>1</v>
      </c>
      <c r="J1188" cm="1">
        <f t="array" ref="J1188">_xlfn.IFS('Paraclinicos '!I1184="","",'Paraclinicos '!I1184&gt;7,1,'Paraclinicos '!I1184&lt;=7,0)</f>
        <v>1</v>
      </c>
      <c r="K1188" cm="1">
        <f t="array" ref="K1188">_xlfn.IFS('Paraclinicos '!W1184="","",'Paraclinicos '!W1184&lt;=8,1,'Paraclinicos '!W1184&gt;8,0)</f>
        <v>1</v>
      </c>
      <c r="L1188" cm="1">
        <f t="array" ref="L1188">_xlfn.IFS('Paraclinicos '!S1184="","",'Paraclinicos '!S1184&gt;=30,1,'Paraclinicos '!S1184&lt;30,0)</f>
        <v>0</v>
      </c>
      <c r="M1188" cm="1">
        <f t="array" ref="M1188">_xlfn.IFS(OR('Paraclinicos '!T1184="",'Paraclinicos '!U1184=""),"",OR('Paraclinicos '!T1184&lt;=90,'Paraclinicos '!U1184&lt;=60),1,OR('Paraclinicos '!T1184&gt;90,'Paraclinicos '!U1184&gt;60),0)</f>
        <v>0</v>
      </c>
      <c r="N1188" s="45">
        <f t="shared" si="56"/>
        <v>4</v>
      </c>
      <c r="O1188" cm="1">
        <f t="array" ref="O1188">_xlfn.IFS(OR('Paraclinicos '!M1184="",'Paraclinicos '!N1184="",'Paraclinicos '!N1184=0),"",'Paraclinicos '!M1184/'Paraclinicos '!N1184&lt;100,4,'Paraclinicos '!M1184/'Paraclinicos '!N1184&lt;200,3,'Paraclinicos '!M1184/'Paraclinicos '!N1184&lt;300,2,'Paraclinicos '!M1184/'Paraclinicos '!N1184&lt;400,1,'Paraclinicos '!M1184/'Paraclinicos '!N1184&gt;=400,0)</f>
        <v>2</v>
      </c>
      <c r="P1188" cm="1">
        <f t="array" ref="P1188">_xlfn.IFS('Paraclinicos '!C1184="","",'Paraclinicos '!C1184&lt;20,4,'Paraclinicos '!C1184&lt;50,3,'Paraclinicos '!C1184&lt;100,2,'Paraclinicos '!C1184&lt;150,1,'Paraclinicos '!C1184&gt;150,0)</f>
        <v>0</v>
      </c>
      <c r="Q1188" cm="1">
        <f t="array" ref="Q1188">_xlfn.IFS('Paraclinicos '!O1184="","",'Paraclinicos '!O1184&lt;1.2,0,'Paraclinicos '!O1184&lt;2,1,'Paraclinicos '!O1184&lt;3.5,2,'Paraclinicos '!O1184&lt;5,3,'Paraclinicos '!O1184&gt;5,4)</f>
        <v>0</v>
      </c>
      <c r="R1188" cm="1">
        <f t="array" ref="R1188">_xlfn.IFS('Paraclinicos '!J1184="","",'Paraclinicos '!J1184&lt;1.2,0,'Paraclinicos '!J1184&lt;2,1,'Paraclinicos '!J1184&lt;6,2,'Paraclinicos '!J1184&lt;12,3,'Paraclinicos '!J1184&gt;=12,4)</f>
        <v>0</v>
      </c>
      <c r="S1188" cm="1">
        <f t="array" ref="S1188">_xlfn.IFS('Paraclinicos '!Y1184="","",'Paraclinicos '!Y1184&lt;70,1,'Paraclinicos '!Y1184&gt;=70,0)</f>
        <v>0</v>
      </c>
      <c r="T1188" cm="1">
        <f t="array" ref="T1188">_xlfn.IFS('Paraclinicos '!W1184="","",'Paraclinicos '!W1184&lt;6,4,'Paraclinicos '!W1184&lt;10,3,'Paraclinicos '!W1184&lt;13,2,'Paraclinicos '!W1184&lt;15,1,'Paraclinicos '!W1184=15,0)</f>
        <v>4</v>
      </c>
      <c r="U1188" s="54">
        <f t="shared" si="54"/>
        <v>6</v>
      </c>
      <c r="V1188" cm="1">
        <f t="array" ref="V1188">_xlfn.IFS('Paraclinicos '!S1184="","",OR('Paraclinicos '!S1184&lt;=8,'Paraclinicos '!S1184&gt;=25),3,'Paraclinicos '!S1184&lt;12,1,'Paraclinicos '!S1184&lt;21,0,'Paraclinicos '!S1184&lt;25,2)</f>
        <v>0</v>
      </c>
      <c r="W1188" t="str">
        <f>IFERROR(IF(INDEX('BD Demog para scores enalazar'!Y$2:'BD Demog para scores enalazar'!Y$3000,MATCH(Formulas!A1188,'BD Demog para scores enalazar'!A$2:'BD Demog para scores enalazar'!A$3000,0))=1,"SI","NO"),"")</f>
        <v>SI</v>
      </c>
      <c r="X1188" s="9" t="str">
        <f>IFERROR(IF(INDEX('BD Demog para scores enalazar'!AJ$2:'BD Demog para scores enalazar'!AJ$3000,MATCH(Formulas!A1188,'BD Demog para scores enalazar'!A$2:'BD Demog para scores enalazar'!A$3000,0))=1,"SI","NO"),"")</f>
        <v>SI</v>
      </c>
      <c r="Y1188" t="str" cm="1">
        <f t="array" ref="Y1188">IF(AND(W1188="NO",X1188="NO"),_xlfn.IFS('Paraclinicos '!K1184&lt;=91,3,'Paraclinicos '!K1184&lt;94,2,'Paraclinicos '!K1184&lt;96,1,'Paraclinicos '!K1184&gt;=96,0),"")</f>
        <v/>
      </c>
      <c r="Z1188" cm="1">
        <f t="array" ref="Z1188">IF(OR(W1188="SI",X1188="SI"),_xlfn.IFS(OR(AND('Paraclinicos '!K1185&lt;=83),AND('Paraclinicos '!K1185&gt;=97,AA1188=2)),3,OR(AND('Paraclinicos '!K1185&lt;=86),AND('Paraclinicos '!K1185&gt;=94,AA1188=2)),2,OR(AND('Paraclinicos '!K1185&lt;=88),AND('Paraclinicos '!K1185&gt;=92,AA1188=2)),1,OR(AND('Paraclinicos '!K1185&gt;=88,'Paraclinicos '!K1185&lt;=92),AND('Paraclinicos '!K1185&gt;=93,AA1188=0)),0),"")</f>
        <v>3</v>
      </c>
      <c r="AA1188" cm="1">
        <f t="array" ref="AA1188">_xlfn.IFS('Paraclinicos '!E1184="","",'Paraclinicos '!E1184="Oxigeno",2,'Paraclinicos '!E1184="Aire",0)</f>
        <v>2</v>
      </c>
    </row>
    <row r="1189" spans="1:27" x14ac:dyDescent="0.25">
      <c r="A1189">
        <f>'Paraclinicos '!A1185</f>
        <v>352</v>
      </c>
      <c r="B1189" s="3">
        <f>'Paraclinicos '!R1185</f>
        <v>44334</v>
      </c>
      <c r="C1189" cm="1">
        <f t="array" ref="C1189">_xlfn.IFS('Paraclinicos '!Q1185="","",'Paraclinicos '!Q1185&gt;60,3,'Paraclinicos '!Q1185&lt;=60,1)</f>
        <v>3</v>
      </c>
      <c r="D1189" t="str">
        <f>IFERROR(IF(INDEX('BD Demog para scores enalazar'!BC$2:BC$3000,MATCH(Formulas!A1189,'BD Demog para scores enalazar'!A$2:A$3000,0))=0,"SI","NO"),"")</f>
        <v>SI</v>
      </c>
      <c r="E1189" cm="1">
        <f t="array" ref="E1189">_xlfn.IFS(D1189="","",D1189="SI",4,D1189="NO",1)</f>
        <v>4</v>
      </c>
      <c r="F1189" cm="1">
        <f t="array" ref="F1189">_xlfn.IFS('Paraclinicos '!B1185="","",'Paraclinicos '!B1185&gt;1,1,'Paraclinicos '!B1185&lt;=1,3)</f>
        <v>3</v>
      </c>
      <c r="G1189" t="str" cm="1">
        <f t="array" ref="G1189">_xlfn.IFS('Paraclinicos '!D1185="","",AND('Paraclinicos '!D1185&gt;=250,'Paraclinicos '!D1185&lt;=500),2,'Paraclinicos '!D1185&gt;500,3,'Paraclinicos '!D1185&lt;250,1)</f>
        <v/>
      </c>
      <c r="H1189" s="50">
        <f t="shared" si="55"/>
        <v>10</v>
      </c>
      <c r="I1189" cm="1">
        <f t="array" ref="I1189">_xlfn.IFS('Paraclinicos '!Q1185="","",'Paraclinicos '!Q1185&gt;=65,1,'Paraclinicos '!Q1185&lt;65,0)</f>
        <v>1</v>
      </c>
      <c r="J1189" cm="1">
        <f t="array" ref="J1189">_xlfn.IFS('Paraclinicos '!I1185="","",'Paraclinicos '!I1185&gt;7,1,'Paraclinicos '!I1185&lt;=7,0)</f>
        <v>1</v>
      </c>
      <c r="K1189" cm="1">
        <f t="array" ref="K1189">_xlfn.IFS('Paraclinicos '!W1185="","",'Paraclinicos '!W1185&lt;=8,1,'Paraclinicos '!W1185&gt;8,0)</f>
        <v>1</v>
      </c>
      <c r="L1189" cm="1">
        <f t="array" ref="L1189">_xlfn.IFS('Paraclinicos '!S1185="","",'Paraclinicos '!S1185&gt;=30,1,'Paraclinicos '!S1185&lt;30,0)</f>
        <v>0</v>
      </c>
      <c r="M1189" cm="1">
        <f t="array" ref="M1189">_xlfn.IFS(OR('Paraclinicos '!T1185="",'Paraclinicos '!U1185=""),"",OR('Paraclinicos '!T1185&lt;=90,'Paraclinicos '!U1185&lt;=60),1,OR('Paraclinicos '!T1185&gt;90,'Paraclinicos '!U1185&gt;60),0)</f>
        <v>0</v>
      </c>
      <c r="N1189" s="45">
        <f t="shared" si="56"/>
        <v>4</v>
      </c>
      <c r="O1189" cm="1">
        <f t="array" ref="O1189">_xlfn.IFS(OR('Paraclinicos '!M1185="",'Paraclinicos '!N1185="",'Paraclinicos '!N1185=0),"",'Paraclinicos '!M1185/'Paraclinicos '!N1185&lt;100,4,'Paraclinicos '!M1185/'Paraclinicos '!N1185&lt;200,3,'Paraclinicos '!M1185/'Paraclinicos '!N1185&lt;300,2,'Paraclinicos '!M1185/'Paraclinicos '!N1185&lt;400,1,'Paraclinicos '!M1185/'Paraclinicos '!N1185&gt;=400,0)</f>
        <v>3</v>
      </c>
      <c r="P1189" cm="1">
        <f t="array" ref="P1189">_xlfn.IFS('Paraclinicos '!C1185="","",'Paraclinicos '!C1185&lt;20,4,'Paraclinicos '!C1185&lt;50,3,'Paraclinicos '!C1185&lt;100,2,'Paraclinicos '!C1185&lt;150,1,'Paraclinicos '!C1185&gt;150,0)</f>
        <v>0</v>
      </c>
      <c r="Q1189" cm="1">
        <f t="array" ref="Q1189">_xlfn.IFS('Paraclinicos '!O1185="","",'Paraclinicos '!O1185&lt;1.2,0,'Paraclinicos '!O1185&lt;2,1,'Paraclinicos '!O1185&lt;3.5,2,'Paraclinicos '!O1185&lt;5,3,'Paraclinicos '!O1185&gt;5,4)</f>
        <v>1</v>
      </c>
      <c r="R1189" t="str" cm="1">
        <f t="array" ref="R1189">_xlfn.IFS('Paraclinicos '!J1185="","",'Paraclinicos '!J1185&lt;1.2,0,'Paraclinicos '!J1185&lt;2,1,'Paraclinicos '!J1185&lt;6,2,'Paraclinicos '!J1185&lt;12,3,'Paraclinicos '!J1185&gt;=12,4)</f>
        <v/>
      </c>
      <c r="S1189" cm="1">
        <f t="array" ref="S1189">_xlfn.IFS('Paraclinicos '!Y1185="","",'Paraclinicos '!Y1185&lt;70,1,'Paraclinicos '!Y1185&gt;=70,0)</f>
        <v>0</v>
      </c>
      <c r="T1189" cm="1">
        <f t="array" ref="T1189">_xlfn.IFS('Paraclinicos '!W1185="","",'Paraclinicos '!W1185&lt;6,4,'Paraclinicos '!W1185&lt;10,3,'Paraclinicos '!W1185&lt;13,2,'Paraclinicos '!W1185&lt;15,1,'Paraclinicos '!W1185=15,0)</f>
        <v>4</v>
      </c>
      <c r="U1189" s="54">
        <f t="shared" si="54"/>
        <v>8</v>
      </c>
      <c r="V1189" cm="1">
        <f t="array" ref="V1189">_xlfn.IFS('Paraclinicos '!S1185="","",OR('Paraclinicos '!S1185&lt;=8,'Paraclinicos '!S1185&gt;=25),3,'Paraclinicos '!S1185&lt;12,1,'Paraclinicos '!S1185&lt;21,0,'Paraclinicos '!S1185&lt;25,2)</f>
        <v>0</v>
      </c>
      <c r="W1189" t="str">
        <f>IFERROR(IF(INDEX('BD Demog para scores enalazar'!Y$2:'BD Demog para scores enalazar'!Y$3000,MATCH(Formulas!A1189,'BD Demog para scores enalazar'!A$2:'BD Demog para scores enalazar'!A$3000,0))=1,"SI","NO"),"")</f>
        <v>SI</v>
      </c>
      <c r="X1189" s="9" t="str">
        <f>IFERROR(IF(INDEX('BD Demog para scores enalazar'!AJ$2:'BD Demog para scores enalazar'!AJ$3000,MATCH(Formulas!A1189,'BD Demog para scores enalazar'!A$2:'BD Demog para scores enalazar'!A$3000,0))=1,"SI","NO"),"")</f>
        <v>SI</v>
      </c>
      <c r="Y1189" t="str" cm="1">
        <f t="array" ref="Y1189">IF(AND(W1189="NO",X1189="NO"),_xlfn.IFS('Paraclinicos '!K1185&lt;=91,3,'Paraclinicos '!K1185&lt;94,2,'Paraclinicos '!K1185&lt;96,1,'Paraclinicos '!K1185&gt;=96,0),"")</f>
        <v/>
      </c>
      <c r="Z1189" cm="1">
        <f t="array" ref="Z1189">IF(OR(W1189="SI",X1189="SI"),_xlfn.IFS(OR(AND('Paraclinicos '!K1186&lt;=83),AND('Paraclinicos '!K1186&gt;=97,AA1189=2)),3,OR(AND('Paraclinicos '!K1186&lt;=86),AND('Paraclinicos '!K1186&gt;=94,AA1189=2)),2,OR(AND('Paraclinicos '!K1186&lt;=88),AND('Paraclinicos '!K1186&gt;=92,AA1189=2)),1,OR(AND('Paraclinicos '!K1186&gt;=88,'Paraclinicos '!K1186&lt;=92),AND('Paraclinicos '!K1186&gt;=93,AA1189=0)),0),"")</f>
        <v>3</v>
      </c>
      <c r="AA1189" cm="1">
        <f t="array" ref="AA1189">_xlfn.IFS('Paraclinicos '!E1185="","",'Paraclinicos '!E1185="Oxigeno",2,'Paraclinicos '!E1185="Aire",0)</f>
        <v>2</v>
      </c>
    </row>
    <row r="1190" spans="1:27" x14ac:dyDescent="0.25">
      <c r="A1190">
        <f>'Paraclinicos '!A1186</f>
        <v>352</v>
      </c>
      <c r="B1190" s="3">
        <f>'Paraclinicos '!R1186</f>
        <v>44335</v>
      </c>
      <c r="C1190" cm="1">
        <f t="array" ref="C1190">_xlfn.IFS('Paraclinicos '!Q1186="","",'Paraclinicos '!Q1186&gt;60,3,'Paraclinicos '!Q1186&lt;=60,1)</f>
        <v>3</v>
      </c>
      <c r="D1190" t="str">
        <f>IFERROR(IF(INDEX('BD Demog para scores enalazar'!BC$2:BC$3000,MATCH(Formulas!A1190,'BD Demog para scores enalazar'!A$2:A$3000,0))=0,"SI","NO"),"")</f>
        <v>SI</v>
      </c>
      <c r="E1190" cm="1">
        <f t="array" ref="E1190">_xlfn.IFS(D1190="","",D1190="SI",4,D1190="NO",1)</f>
        <v>4</v>
      </c>
      <c r="F1190" cm="1">
        <f t="array" ref="F1190">_xlfn.IFS('Paraclinicos '!B1186="","",'Paraclinicos '!B1186&gt;1,1,'Paraclinicos '!B1186&lt;=1,3)</f>
        <v>3</v>
      </c>
      <c r="G1190" t="str" cm="1">
        <f t="array" ref="G1190">_xlfn.IFS('Paraclinicos '!D1186="","",AND('Paraclinicos '!D1186&gt;=250,'Paraclinicos '!D1186&lt;=500),2,'Paraclinicos '!D1186&gt;500,3,'Paraclinicos '!D1186&lt;250,1)</f>
        <v/>
      </c>
      <c r="H1190" s="50">
        <f t="shared" si="55"/>
        <v>10</v>
      </c>
      <c r="I1190" cm="1">
        <f t="array" ref="I1190">_xlfn.IFS('Paraclinicos '!Q1186="","",'Paraclinicos '!Q1186&gt;=65,1,'Paraclinicos '!Q1186&lt;65,0)</f>
        <v>1</v>
      </c>
      <c r="J1190" cm="1">
        <f t="array" ref="J1190">_xlfn.IFS('Paraclinicos '!I1186="","",'Paraclinicos '!I1186&gt;7,1,'Paraclinicos '!I1186&lt;=7,0)</f>
        <v>1</v>
      </c>
      <c r="K1190" cm="1">
        <f t="array" ref="K1190">_xlfn.IFS('Paraclinicos '!W1186="","",'Paraclinicos '!W1186&lt;=8,1,'Paraclinicos '!W1186&gt;8,0)</f>
        <v>1</v>
      </c>
      <c r="L1190" cm="1">
        <f t="array" ref="L1190">_xlfn.IFS('Paraclinicos '!S1186="","",'Paraclinicos '!S1186&gt;=30,1,'Paraclinicos '!S1186&lt;30,0)</f>
        <v>0</v>
      </c>
      <c r="M1190" cm="1">
        <f t="array" ref="M1190">_xlfn.IFS(OR('Paraclinicos '!T1186="",'Paraclinicos '!U1186=""),"",OR('Paraclinicos '!T1186&lt;=90,'Paraclinicos '!U1186&lt;=60),1,OR('Paraclinicos '!T1186&gt;90,'Paraclinicos '!U1186&gt;60),0)</f>
        <v>0</v>
      </c>
      <c r="N1190" s="45">
        <f t="shared" si="56"/>
        <v>4</v>
      </c>
      <c r="O1190" cm="1">
        <f t="array" ref="O1190">_xlfn.IFS(OR('Paraclinicos '!M1186="",'Paraclinicos '!N1186="",'Paraclinicos '!N1186=0),"",'Paraclinicos '!M1186/'Paraclinicos '!N1186&lt;100,4,'Paraclinicos '!M1186/'Paraclinicos '!N1186&lt;200,3,'Paraclinicos '!M1186/'Paraclinicos '!N1186&lt;300,2,'Paraclinicos '!M1186/'Paraclinicos '!N1186&lt;400,1,'Paraclinicos '!M1186/'Paraclinicos '!N1186&gt;=400,0)</f>
        <v>3</v>
      </c>
      <c r="P1190" cm="1">
        <f t="array" ref="P1190">_xlfn.IFS('Paraclinicos '!C1186="","",'Paraclinicos '!C1186&lt;20,4,'Paraclinicos '!C1186&lt;50,3,'Paraclinicos '!C1186&lt;100,2,'Paraclinicos '!C1186&lt;150,1,'Paraclinicos '!C1186&gt;150,0)</f>
        <v>0</v>
      </c>
      <c r="Q1190" cm="1">
        <f t="array" ref="Q1190">_xlfn.IFS('Paraclinicos '!O1186="","",'Paraclinicos '!O1186&lt;1.2,0,'Paraclinicos '!O1186&lt;2,1,'Paraclinicos '!O1186&lt;3.5,2,'Paraclinicos '!O1186&lt;5,3,'Paraclinicos '!O1186&gt;5,4)</f>
        <v>1</v>
      </c>
      <c r="R1190" t="str" cm="1">
        <f t="array" ref="R1190">_xlfn.IFS('Paraclinicos '!J1186="","",'Paraclinicos '!J1186&lt;1.2,0,'Paraclinicos '!J1186&lt;2,1,'Paraclinicos '!J1186&lt;6,2,'Paraclinicos '!J1186&lt;12,3,'Paraclinicos '!J1186&gt;=12,4)</f>
        <v/>
      </c>
      <c r="S1190" cm="1">
        <f t="array" ref="S1190">_xlfn.IFS('Paraclinicos '!Y1186="","",'Paraclinicos '!Y1186&lt;70,1,'Paraclinicos '!Y1186&gt;=70,0)</f>
        <v>0</v>
      </c>
      <c r="T1190" cm="1">
        <f t="array" ref="T1190">_xlfn.IFS('Paraclinicos '!W1186="","",'Paraclinicos '!W1186&lt;6,4,'Paraclinicos '!W1186&lt;10,3,'Paraclinicos '!W1186&lt;13,2,'Paraclinicos '!W1186&lt;15,1,'Paraclinicos '!W1186=15,0)</f>
        <v>4</v>
      </c>
      <c r="U1190" s="54">
        <f t="shared" si="54"/>
        <v>8</v>
      </c>
      <c r="V1190" cm="1">
        <f t="array" ref="V1190">_xlfn.IFS('Paraclinicos '!S1186="","",OR('Paraclinicos '!S1186&lt;=8,'Paraclinicos '!S1186&gt;=25),3,'Paraclinicos '!S1186&lt;12,1,'Paraclinicos '!S1186&lt;21,0,'Paraclinicos '!S1186&lt;25,2)</f>
        <v>0</v>
      </c>
      <c r="W1190" t="str">
        <f>IFERROR(IF(INDEX('BD Demog para scores enalazar'!Y$2:'BD Demog para scores enalazar'!Y$3000,MATCH(Formulas!A1190,'BD Demog para scores enalazar'!A$2:'BD Demog para scores enalazar'!A$3000,0))=1,"SI","NO"),"")</f>
        <v>SI</v>
      </c>
      <c r="X1190" s="9" t="str">
        <f>IFERROR(IF(INDEX('BD Demog para scores enalazar'!AJ$2:'BD Demog para scores enalazar'!AJ$3000,MATCH(Formulas!A1190,'BD Demog para scores enalazar'!A$2:'BD Demog para scores enalazar'!A$3000,0))=1,"SI","NO"),"")</f>
        <v>SI</v>
      </c>
      <c r="Y1190" t="str" cm="1">
        <f t="array" ref="Y1190">IF(AND(W1190="NO",X1190="NO"),_xlfn.IFS('Paraclinicos '!K1186&lt;=91,3,'Paraclinicos '!K1186&lt;94,2,'Paraclinicos '!K1186&lt;96,1,'Paraclinicos '!K1186&gt;=96,0),"")</f>
        <v/>
      </c>
      <c r="Z1190" cm="1">
        <f t="array" ref="Z1190">IF(OR(W1190="SI",X1190="SI"),_xlfn.IFS(OR(AND('Paraclinicos '!K1187&lt;=83),AND('Paraclinicos '!K1187&gt;=97,AA1190=2)),3,OR(AND('Paraclinicos '!K1187&lt;=86),AND('Paraclinicos '!K1187&gt;=94,AA1190=2)),2,OR(AND('Paraclinicos '!K1187&lt;=88),AND('Paraclinicos '!K1187&gt;=92,AA1190=2)),1,OR(AND('Paraclinicos '!K1187&gt;=88,'Paraclinicos '!K1187&lt;=92),AND('Paraclinicos '!K1187&gt;=93,AA1190=0)),0),"")</f>
        <v>3</v>
      </c>
      <c r="AA1190" cm="1">
        <f t="array" ref="AA1190">_xlfn.IFS('Paraclinicos '!E1186="","",'Paraclinicos '!E1186="Oxigeno",2,'Paraclinicos '!E1186="Aire",0)</f>
        <v>2</v>
      </c>
    </row>
    <row r="1191" spans="1:27" x14ac:dyDescent="0.25">
      <c r="A1191">
        <f>'Paraclinicos '!A1187</f>
        <v>352</v>
      </c>
      <c r="B1191" s="3">
        <f>'Paraclinicos '!R1187</f>
        <v>44336</v>
      </c>
      <c r="C1191" cm="1">
        <f t="array" ref="C1191">_xlfn.IFS('Paraclinicos '!Q1187="","",'Paraclinicos '!Q1187&gt;60,3,'Paraclinicos '!Q1187&lt;=60,1)</f>
        <v>3</v>
      </c>
      <c r="D1191" t="str">
        <f>IFERROR(IF(INDEX('BD Demog para scores enalazar'!BC$2:BC$3000,MATCH(Formulas!A1191,'BD Demog para scores enalazar'!A$2:A$3000,0))=0,"SI","NO"),"")</f>
        <v>SI</v>
      </c>
      <c r="E1191" cm="1">
        <f t="array" ref="E1191">_xlfn.IFS(D1191="","",D1191="SI",4,D1191="NO",1)</f>
        <v>4</v>
      </c>
      <c r="F1191" cm="1">
        <f t="array" ref="F1191">_xlfn.IFS('Paraclinicos '!B1187="","",'Paraclinicos '!B1187&gt;1,1,'Paraclinicos '!B1187&lt;=1,3)</f>
        <v>3</v>
      </c>
      <c r="G1191" t="str" cm="1">
        <f t="array" ref="G1191">_xlfn.IFS('Paraclinicos '!D1187="","",AND('Paraclinicos '!D1187&gt;=250,'Paraclinicos '!D1187&lt;=500),2,'Paraclinicos '!D1187&gt;500,3,'Paraclinicos '!D1187&lt;250,1)</f>
        <v/>
      </c>
      <c r="H1191" s="50">
        <f t="shared" si="55"/>
        <v>10</v>
      </c>
      <c r="I1191" cm="1">
        <f t="array" ref="I1191">_xlfn.IFS('Paraclinicos '!Q1187="","",'Paraclinicos '!Q1187&gt;=65,1,'Paraclinicos '!Q1187&lt;65,0)</f>
        <v>1</v>
      </c>
      <c r="J1191" cm="1">
        <f t="array" ref="J1191">_xlfn.IFS('Paraclinicos '!I1187="","",'Paraclinicos '!I1187&gt;7,1,'Paraclinicos '!I1187&lt;=7,0)</f>
        <v>1</v>
      </c>
      <c r="K1191" cm="1">
        <f t="array" ref="K1191">_xlfn.IFS('Paraclinicos '!W1187="","",'Paraclinicos '!W1187&lt;=8,1,'Paraclinicos '!W1187&gt;8,0)</f>
        <v>1</v>
      </c>
      <c r="L1191" cm="1">
        <f t="array" ref="L1191">_xlfn.IFS('Paraclinicos '!S1187="","",'Paraclinicos '!S1187&gt;=30,1,'Paraclinicos '!S1187&lt;30,0)</f>
        <v>0</v>
      </c>
      <c r="M1191" cm="1">
        <f t="array" ref="M1191">_xlfn.IFS(OR('Paraclinicos '!T1187="",'Paraclinicos '!U1187=""),"",OR('Paraclinicos '!T1187&lt;=90,'Paraclinicos '!U1187&lt;=60),1,OR('Paraclinicos '!T1187&gt;90,'Paraclinicos '!U1187&gt;60),0)</f>
        <v>1</v>
      </c>
      <c r="N1191" s="45">
        <f t="shared" si="56"/>
        <v>5</v>
      </c>
      <c r="O1191" cm="1">
        <f t="array" ref="O1191">_xlfn.IFS(OR('Paraclinicos '!M1187="",'Paraclinicos '!N1187="",'Paraclinicos '!N1187=0),"",'Paraclinicos '!M1187/'Paraclinicos '!N1187&lt;100,4,'Paraclinicos '!M1187/'Paraclinicos '!N1187&lt;200,3,'Paraclinicos '!M1187/'Paraclinicos '!N1187&lt;300,2,'Paraclinicos '!M1187/'Paraclinicos '!N1187&lt;400,1,'Paraclinicos '!M1187/'Paraclinicos '!N1187&gt;=400,0)</f>
        <v>3</v>
      </c>
      <c r="P1191" cm="1">
        <f t="array" ref="P1191">_xlfn.IFS('Paraclinicos '!C1187="","",'Paraclinicos '!C1187&lt;20,4,'Paraclinicos '!C1187&lt;50,3,'Paraclinicos '!C1187&lt;100,2,'Paraclinicos '!C1187&lt;150,1,'Paraclinicos '!C1187&gt;150,0)</f>
        <v>0</v>
      </c>
      <c r="Q1191" cm="1">
        <f t="array" ref="Q1191">_xlfn.IFS('Paraclinicos '!O1187="","",'Paraclinicos '!O1187&lt;1.2,0,'Paraclinicos '!O1187&lt;2,1,'Paraclinicos '!O1187&lt;3.5,2,'Paraclinicos '!O1187&lt;5,3,'Paraclinicos '!O1187&gt;5,4)</f>
        <v>1</v>
      </c>
      <c r="R1191" t="str" cm="1">
        <f t="array" ref="R1191">_xlfn.IFS('Paraclinicos '!J1187="","",'Paraclinicos '!J1187&lt;1.2,0,'Paraclinicos '!J1187&lt;2,1,'Paraclinicos '!J1187&lt;6,2,'Paraclinicos '!J1187&lt;12,3,'Paraclinicos '!J1187&gt;=12,4)</f>
        <v/>
      </c>
      <c r="S1191" cm="1">
        <f t="array" ref="S1191">_xlfn.IFS('Paraclinicos '!Y1187="","",'Paraclinicos '!Y1187&lt;70,1,'Paraclinicos '!Y1187&gt;=70,0)</f>
        <v>1</v>
      </c>
      <c r="T1191" cm="1">
        <f t="array" ref="T1191">_xlfn.IFS('Paraclinicos '!W1187="","",'Paraclinicos '!W1187&lt;6,4,'Paraclinicos '!W1187&lt;10,3,'Paraclinicos '!W1187&lt;13,2,'Paraclinicos '!W1187&lt;15,1,'Paraclinicos '!W1187=15,0)</f>
        <v>4</v>
      </c>
      <c r="U1191" s="54">
        <f t="shared" si="54"/>
        <v>9</v>
      </c>
      <c r="V1191" cm="1">
        <f t="array" ref="V1191">_xlfn.IFS('Paraclinicos '!S1187="","",OR('Paraclinicos '!S1187&lt;=8,'Paraclinicos '!S1187&gt;=25),3,'Paraclinicos '!S1187&lt;12,1,'Paraclinicos '!S1187&lt;21,0,'Paraclinicos '!S1187&lt;25,2)</f>
        <v>0</v>
      </c>
      <c r="W1191" t="str">
        <f>IFERROR(IF(INDEX('BD Demog para scores enalazar'!Y$2:'BD Demog para scores enalazar'!Y$3000,MATCH(Formulas!A1191,'BD Demog para scores enalazar'!A$2:'BD Demog para scores enalazar'!A$3000,0))=1,"SI","NO"),"")</f>
        <v>SI</v>
      </c>
      <c r="X1191" s="9" t="str">
        <f>IFERROR(IF(INDEX('BD Demog para scores enalazar'!AJ$2:'BD Demog para scores enalazar'!AJ$3000,MATCH(Formulas!A1191,'BD Demog para scores enalazar'!A$2:'BD Demog para scores enalazar'!A$3000,0))=1,"SI","NO"),"")</f>
        <v>SI</v>
      </c>
      <c r="Y1191" t="str" cm="1">
        <f t="array" ref="Y1191">IF(AND(W1191="NO",X1191="NO"),_xlfn.IFS('Paraclinicos '!K1187&lt;=91,3,'Paraclinicos '!K1187&lt;94,2,'Paraclinicos '!K1187&lt;96,1,'Paraclinicos '!K1187&gt;=96,0),"")</f>
        <v/>
      </c>
      <c r="Z1191" cm="1">
        <f t="array" ref="Z1191">IF(OR(W1191="SI",X1191="SI"),_xlfn.IFS(OR(AND('Paraclinicos '!K1188&lt;=83),AND('Paraclinicos '!K1188&gt;=97,AA1191=2)),3,OR(AND('Paraclinicos '!K1188&lt;=86),AND('Paraclinicos '!K1188&gt;=94,AA1191=2)),2,OR(AND('Paraclinicos '!K1188&lt;=88),AND('Paraclinicos '!K1188&gt;=92,AA1191=2)),1,OR(AND('Paraclinicos '!K1188&gt;=88,'Paraclinicos '!K1188&lt;=92),AND('Paraclinicos '!K1188&gt;=93,AA1191=0)),0),"")</f>
        <v>0</v>
      </c>
      <c r="AA1191" cm="1">
        <f t="array" ref="AA1191">_xlfn.IFS('Paraclinicos '!E1187="","",'Paraclinicos '!E1187="Oxigeno",2,'Paraclinicos '!E1187="Aire",0)</f>
        <v>2</v>
      </c>
    </row>
    <row r="1192" spans="1:27" x14ac:dyDescent="0.25">
      <c r="A1192">
        <f>'Paraclinicos '!A1188</f>
        <v>354</v>
      </c>
      <c r="B1192" s="3">
        <f>'Paraclinicos '!R1188</f>
        <v>44325</v>
      </c>
      <c r="C1192" cm="1">
        <f t="array" ref="C1192">_xlfn.IFS('Paraclinicos '!Q1188="","",'Paraclinicos '!Q1188&gt;60,3,'Paraclinicos '!Q1188&lt;=60,1)</f>
        <v>3</v>
      </c>
      <c r="D1192" t="str">
        <f>IFERROR(IF(INDEX('BD Demog para scores enalazar'!BC$2:BC$3000,MATCH(Formulas!A1192,'BD Demog para scores enalazar'!A$2:A$3000,0))=0,"SI","NO"),"")</f>
        <v>SI</v>
      </c>
      <c r="E1192" cm="1">
        <f t="array" ref="E1192">_xlfn.IFS(D1192="","",D1192="SI",4,D1192="NO",1)</f>
        <v>4</v>
      </c>
      <c r="F1192" cm="1">
        <f t="array" ref="F1192">_xlfn.IFS('Paraclinicos '!B1188="","",'Paraclinicos '!B1188&gt;1,1,'Paraclinicos '!B1188&lt;=1,3)</f>
        <v>3</v>
      </c>
      <c r="G1192" cm="1">
        <f t="array" ref="G1192">_xlfn.IFS('Paraclinicos '!D1188="","",AND('Paraclinicos '!D1188&gt;=250,'Paraclinicos '!D1188&lt;=500),2,'Paraclinicos '!D1188&gt;500,3,'Paraclinicos '!D1188&lt;250,1)</f>
        <v>3</v>
      </c>
      <c r="H1192" s="50">
        <f t="shared" si="55"/>
        <v>13</v>
      </c>
      <c r="I1192" cm="1">
        <f t="array" ref="I1192">_xlfn.IFS('Paraclinicos '!Q1188="","",'Paraclinicos '!Q1188&gt;=65,1,'Paraclinicos '!Q1188&lt;65,0)</f>
        <v>1</v>
      </c>
      <c r="J1192" cm="1">
        <f t="array" ref="J1192">_xlfn.IFS('Paraclinicos '!I1188="","",'Paraclinicos '!I1188&gt;7,1,'Paraclinicos '!I1188&lt;=7,0)</f>
        <v>1</v>
      </c>
      <c r="K1192" cm="1">
        <f t="array" ref="K1192">_xlfn.IFS('Paraclinicos '!W1188="","",'Paraclinicos '!W1188&lt;=8,1,'Paraclinicos '!W1188&gt;8,0)</f>
        <v>0</v>
      </c>
      <c r="L1192" cm="1">
        <f t="array" ref="L1192">_xlfn.IFS('Paraclinicos '!S1188="","",'Paraclinicos '!S1188&gt;=30,1,'Paraclinicos '!S1188&lt;30,0)</f>
        <v>0</v>
      </c>
      <c r="M1192" cm="1">
        <f t="array" ref="M1192">_xlfn.IFS(OR('Paraclinicos '!T1188="",'Paraclinicos '!U1188=""),"",OR('Paraclinicos '!T1188&lt;=90,'Paraclinicos '!U1188&lt;=60),1,OR('Paraclinicos '!T1188&gt;90,'Paraclinicos '!U1188&gt;60),0)</f>
        <v>0</v>
      </c>
      <c r="N1192" s="45">
        <f t="shared" si="56"/>
        <v>4</v>
      </c>
      <c r="O1192" cm="1">
        <f t="array" ref="O1192">_xlfn.IFS(OR('Paraclinicos '!M1188="",'Paraclinicos '!N1188="",'Paraclinicos '!N1188=0),"",'Paraclinicos '!M1188/'Paraclinicos '!N1188&lt;100,4,'Paraclinicos '!M1188/'Paraclinicos '!N1188&lt;200,3,'Paraclinicos '!M1188/'Paraclinicos '!N1188&lt;300,2,'Paraclinicos '!M1188/'Paraclinicos '!N1188&lt;400,1,'Paraclinicos '!M1188/'Paraclinicos '!N1188&gt;=400,0)</f>
        <v>2</v>
      </c>
      <c r="P1192" cm="1">
        <f t="array" ref="P1192">_xlfn.IFS('Paraclinicos '!C1188="","",'Paraclinicos '!C1188&lt;20,4,'Paraclinicos '!C1188&lt;50,3,'Paraclinicos '!C1188&lt;100,2,'Paraclinicos '!C1188&lt;150,1,'Paraclinicos '!C1188&gt;150,0)</f>
        <v>0</v>
      </c>
      <c r="Q1192" cm="1">
        <f t="array" ref="Q1192">_xlfn.IFS('Paraclinicos '!O1188="","",'Paraclinicos '!O1188&lt;1.2,0,'Paraclinicos '!O1188&lt;2,1,'Paraclinicos '!O1188&lt;3.5,2,'Paraclinicos '!O1188&lt;5,3,'Paraclinicos '!O1188&gt;5,4)</f>
        <v>0</v>
      </c>
      <c r="R1192" cm="1">
        <f t="array" ref="R1192">_xlfn.IFS('Paraclinicos '!J1188="","",'Paraclinicos '!J1188&lt;1.2,0,'Paraclinicos '!J1188&lt;2,1,'Paraclinicos '!J1188&lt;6,2,'Paraclinicos '!J1188&lt;12,3,'Paraclinicos '!J1188&gt;=12,4)</f>
        <v>0</v>
      </c>
      <c r="S1192" cm="1">
        <f t="array" ref="S1192">_xlfn.IFS('Paraclinicos '!Y1188="","",'Paraclinicos '!Y1188&lt;70,1,'Paraclinicos '!Y1188&gt;=70,0)</f>
        <v>0</v>
      </c>
      <c r="T1192" cm="1">
        <f t="array" ref="T1192">_xlfn.IFS('Paraclinicos '!W1188="","",'Paraclinicos '!W1188&lt;6,4,'Paraclinicos '!W1188&lt;10,3,'Paraclinicos '!W1188&lt;13,2,'Paraclinicos '!W1188&lt;15,1,'Paraclinicos '!W1188=15,0)</f>
        <v>0</v>
      </c>
      <c r="U1192" s="54">
        <f t="shared" si="54"/>
        <v>2</v>
      </c>
      <c r="V1192" cm="1">
        <f t="array" ref="V1192">_xlfn.IFS('Paraclinicos '!S1188="","",OR('Paraclinicos '!S1188&lt;=8,'Paraclinicos '!S1188&gt;=25),3,'Paraclinicos '!S1188&lt;12,1,'Paraclinicos '!S1188&lt;21,0,'Paraclinicos '!S1188&lt;25,2)</f>
        <v>0</v>
      </c>
      <c r="W1192" t="str">
        <f>IFERROR(IF(INDEX('BD Demog para scores enalazar'!Y$2:'BD Demog para scores enalazar'!Y$3000,MATCH(Formulas!A1192,'BD Demog para scores enalazar'!A$2:'BD Demog para scores enalazar'!A$3000,0))=1,"SI","NO"),"")</f>
        <v>NO</v>
      </c>
      <c r="X1192" s="9" t="str">
        <f>IFERROR(IF(INDEX('BD Demog para scores enalazar'!AJ$2:'BD Demog para scores enalazar'!AJ$3000,MATCH(Formulas!A1192,'BD Demog para scores enalazar'!A$2:'BD Demog para scores enalazar'!A$3000,0))=1,"SI","NO"),"")</f>
        <v>SI</v>
      </c>
      <c r="Y1192" t="str" cm="1">
        <f t="array" ref="Y1192">IF(AND(W1192="NO",X1192="NO"),_xlfn.IFS('Paraclinicos '!K1188&lt;=91,3,'Paraclinicos '!K1188&lt;94,2,'Paraclinicos '!K1188&lt;96,1,'Paraclinicos '!K1188&gt;=96,0),"")</f>
        <v/>
      </c>
      <c r="Z1192" cm="1">
        <f t="array" ref="Z1192">IF(OR(W1192="SI",X1192="SI"),_xlfn.IFS(OR(AND('Paraclinicos '!K1189&lt;=83),AND('Paraclinicos '!K1189&gt;=97,AA1192=2)),3,OR(AND('Paraclinicos '!K1189&lt;=86),AND('Paraclinicos '!K1189&gt;=94,AA1192=2)),2,OR(AND('Paraclinicos '!K1189&lt;=88),AND('Paraclinicos '!K1189&gt;=92,AA1192=2)),1,OR(AND('Paraclinicos '!K1189&gt;=88,'Paraclinicos '!K1189&lt;=92),AND('Paraclinicos '!K1189&gt;=93,AA1192=0)),0),"")</f>
        <v>1</v>
      </c>
      <c r="AA1192" cm="1">
        <f t="array" ref="AA1192">_xlfn.IFS('Paraclinicos '!E1188="","",'Paraclinicos '!E1188="Oxigeno",2,'Paraclinicos '!E1188="Aire",0)</f>
        <v>2</v>
      </c>
    </row>
    <row r="1193" spans="1:27" x14ac:dyDescent="0.25">
      <c r="A1193">
        <f>'Paraclinicos '!A1189</f>
        <v>354</v>
      </c>
      <c r="B1193" s="3">
        <f>'Paraclinicos '!R1189</f>
        <v>44325</v>
      </c>
      <c r="C1193" cm="1">
        <f t="array" ref="C1193">_xlfn.IFS('Paraclinicos '!Q1189="","",'Paraclinicos '!Q1189&gt;60,3,'Paraclinicos '!Q1189&lt;=60,1)</f>
        <v>3</v>
      </c>
      <c r="D1193" t="str">
        <f>IFERROR(IF(INDEX('BD Demog para scores enalazar'!BC$2:BC$3000,MATCH(Formulas!A1193,'BD Demog para scores enalazar'!A$2:A$3000,0))=0,"SI","NO"),"")</f>
        <v>SI</v>
      </c>
      <c r="E1193" cm="1">
        <f t="array" ref="E1193">_xlfn.IFS(D1193="","",D1193="SI",4,D1193="NO",1)</f>
        <v>4</v>
      </c>
      <c r="F1193" cm="1">
        <f t="array" ref="F1193">_xlfn.IFS('Paraclinicos '!B1189="","",'Paraclinicos '!B1189&gt;1,1,'Paraclinicos '!B1189&lt;=1,3)</f>
        <v>3</v>
      </c>
      <c r="G1193" t="str" cm="1">
        <f t="array" ref="G1193">_xlfn.IFS('Paraclinicos '!D1189="","",AND('Paraclinicos '!D1189&gt;=250,'Paraclinicos '!D1189&lt;=500),2,'Paraclinicos '!D1189&gt;500,3,'Paraclinicos '!D1189&lt;250,1)</f>
        <v/>
      </c>
      <c r="H1193" s="50">
        <f t="shared" si="55"/>
        <v>10</v>
      </c>
      <c r="I1193" cm="1">
        <f t="array" ref="I1193">_xlfn.IFS('Paraclinicos '!Q1189="","",'Paraclinicos '!Q1189&gt;=65,1,'Paraclinicos '!Q1189&lt;65,0)</f>
        <v>1</v>
      </c>
      <c r="J1193" cm="1">
        <f t="array" ref="J1193">_xlfn.IFS('Paraclinicos '!I1189="","",'Paraclinicos '!I1189&gt;7,1,'Paraclinicos '!I1189&lt;=7,0)</f>
        <v>1</v>
      </c>
      <c r="K1193" cm="1">
        <f t="array" ref="K1193">_xlfn.IFS('Paraclinicos '!W1189="","",'Paraclinicos '!W1189&lt;=8,1,'Paraclinicos '!W1189&gt;8,0)</f>
        <v>0</v>
      </c>
      <c r="L1193" cm="1">
        <f t="array" ref="L1193">_xlfn.IFS('Paraclinicos '!S1189="","",'Paraclinicos '!S1189&gt;=30,1,'Paraclinicos '!S1189&lt;30,0)</f>
        <v>0</v>
      </c>
      <c r="M1193" cm="1">
        <f t="array" ref="M1193">_xlfn.IFS(OR('Paraclinicos '!T1189="",'Paraclinicos '!U1189=""),"",OR('Paraclinicos '!T1189&lt;=90,'Paraclinicos '!U1189&lt;=60),1,OR('Paraclinicos '!T1189&gt;90,'Paraclinicos '!U1189&gt;60),0)</f>
        <v>0</v>
      </c>
      <c r="N1193" s="45">
        <f t="shared" si="56"/>
        <v>2</v>
      </c>
      <c r="O1193" cm="1">
        <f t="array" ref="O1193">_xlfn.IFS(OR('Paraclinicos '!M1189="",'Paraclinicos '!N1189="",'Paraclinicos '!N1189=0),"",'Paraclinicos '!M1189/'Paraclinicos '!N1189&lt;100,4,'Paraclinicos '!M1189/'Paraclinicos '!N1189&lt;200,3,'Paraclinicos '!M1189/'Paraclinicos '!N1189&lt;300,2,'Paraclinicos '!M1189/'Paraclinicos '!N1189&lt;400,1,'Paraclinicos '!M1189/'Paraclinicos '!N1189&gt;=400,0)</f>
        <v>2</v>
      </c>
      <c r="P1193" cm="1">
        <f t="array" ref="P1193">_xlfn.IFS('Paraclinicos '!C1189="","",'Paraclinicos '!C1189&lt;20,4,'Paraclinicos '!C1189&lt;50,3,'Paraclinicos '!C1189&lt;100,2,'Paraclinicos '!C1189&lt;150,1,'Paraclinicos '!C1189&gt;150,0)</f>
        <v>0</v>
      </c>
      <c r="Q1193" cm="1">
        <f t="array" ref="Q1193">_xlfn.IFS('Paraclinicos '!O1189="","",'Paraclinicos '!O1189&lt;1.2,0,'Paraclinicos '!O1189&lt;2,1,'Paraclinicos '!O1189&lt;3.5,2,'Paraclinicos '!O1189&lt;5,3,'Paraclinicos '!O1189&gt;5,4)</f>
        <v>0</v>
      </c>
      <c r="R1193" cm="1">
        <f t="array" ref="R1193">_xlfn.IFS('Paraclinicos '!J1189="","",'Paraclinicos '!J1189&lt;1.2,0,'Paraclinicos '!J1189&lt;2,1,'Paraclinicos '!J1189&lt;6,2,'Paraclinicos '!J1189&lt;12,3,'Paraclinicos '!J1189&gt;=12,4)</f>
        <v>0</v>
      </c>
      <c r="S1193" cm="1">
        <f t="array" ref="S1193">_xlfn.IFS('Paraclinicos '!Y1189="","",'Paraclinicos '!Y1189&lt;70,1,'Paraclinicos '!Y1189&gt;=70,0)</f>
        <v>0</v>
      </c>
      <c r="T1193" cm="1">
        <f t="array" ref="T1193">_xlfn.IFS('Paraclinicos '!W1189="","",'Paraclinicos '!W1189&lt;6,4,'Paraclinicos '!W1189&lt;10,3,'Paraclinicos '!W1189&lt;13,2,'Paraclinicos '!W1189&lt;15,1,'Paraclinicos '!W1189=15,0)</f>
        <v>0</v>
      </c>
      <c r="U1193" s="54">
        <f t="shared" si="54"/>
        <v>2</v>
      </c>
      <c r="V1193" cm="1">
        <f t="array" ref="V1193">_xlfn.IFS('Paraclinicos '!S1189="","",OR('Paraclinicos '!S1189&lt;=8,'Paraclinicos '!S1189&gt;=25),3,'Paraclinicos '!S1189&lt;12,1,'Paraclinicos '!S1189&lt;21,0,'Paraclinicos '!S1189&lt;25,2)</f>
        <v>2</v>
      </c>
      <c r="W1193" t="str">
        <f>IFERROR(IF(INDEX('BD Demog para scores enalazar'!Y$2:'BD Demog para scores enalazar'!Y$3000,MATCH(Formulas!A1193,'BD Demog para scores enalazar'!A$2:'BD Demog para scores enalazar'!A$3000,0))=1,"SI","NO"),"")</f>
        <v>NO</v>
      </c>
      <c r="X1193" s="9" t="str">
        <f>IFERROR(IF(INDEX('BD Demog para scores enalazar'!AJ$2:'BD Demog para scores enalazar'!AJ$3000,MATCH(Formulas!A1193,'BD Demog para scores enalazar'!A$2:'BD Demog para scores enalazar'!A$3000,0))=1,"SI","NO"),"")</f>
        <v>SI</v>
      </c>
      <c r="Y1193" t="str" cm="1">
        <f t="array" ref="Y1193">IF(AND(W1193="NO",X1193="NO"),_xlfn.IFS('Paraclinicos '!K1189&lt;=91,3,'Paraclinicos '!K1189&lt;94,2,'Paraclinicos '!K1189&lt;96,1,'Paraclinicos '!K1189&gt;=96,0),"")</f>
        <v/>
      </c>
      <c r="Z1193" cm="1">
        <f t="array" ref="Z1193">IF(OR(W1193="SI",X1193="SI"),_xlfn.IFS(OR(AND('Paraclinicos '!K1190&lt;=83),AND('Paraclinicos '!K1190&gt;=97,AA1193=2)),3,OR(AND('Paraclinicos '!K1190&lt;=86),AND('Paraclinicos '!K1190&gt;=94,AA1193=2)),2,OR(AND('Paraclinicos '!K1190&lt;=88),AND('Paraclinicos '!K1190&gt;=92,AA1193=2)),1,OR(AND('Paraclinicos '!K1190&gt;=88,'Paraclinicos '!K1190&lt;=92),AND('Paraclinicos '!K1190&gt;=93,AA1193=0)),0),"")</f>
        <v>1</v>
      </c>
      <c r="AA1193" cm="1">
        <f t="array" ref="AA1193">_xlfn.IFS('Paraclinicos '!E1189="","",'Paraclinicos '!E1189="Oxigeno",2,'Paraclinicos '!E1189="Aire",0)</f>
        <v>2</v>
      </c>
    </row>
    <row r="1194" spans="1:27" x14ac:dyDescent="0.25">
      <c r="A1194">
        <f>'Paraclinicos '!A1190</f>
        <v>354</v>
      </c>
      <c r="B1194" s="3">
        <f>'Paraclinicos '!R1190</f>
        <v>44329</v>
      </c>
      <c r="C1194" cm="1">
        <f t="array" ref="C1194">_xlfn.IFS('Paraclinicos '!Q1190="","",'Paraclinicos '!Q1190&gt;60,3,'Paraclinicos '!Q1190&lt;=60,1)</f>
        <v>3</v>
      </c>
      <c r="D1194" t="str">
        <f>IFERROR(IF(INDEX('BD Demog para scores enalazar'!BC$2:BC$3000,MATCH(Formulas!A1194,'BD Demog para scores enalazar'!A$2:A$3000,0))=0,"SI","NO"),"")</f>
        <v>SI</v>
      </c>
      <c r="E1194" cm="1">
        <f t="array" ref="E1194">_xlfn.IFS(D1194="","",D1194="SI",4,D1194="NO",1)</f>
        <v>4</v>
      </c>
      <c r="F1194" cm="1">
        <f t="array" ref="F1194">_xlfn.IFS('Paraclinicos '!B1190="","",'Paraclinicos '!B1190&gt;1,1,'Paraclinicos '!B1190&lt;=1,3)</f>
        <v>3</v>
      </c>
      <c r="G1194" t="str" cm="1">
        <f t="array" ref="G1194">_xlfn.IFS('Paraclinicos '!D1190="","",AND('Paraclinicos '!D1190&gt;=250,'Paraclinicos '!D1190&lt;=500),2,'Paraclinicos '!D1190&gt;500,3,'Paraclinicos '!D1190&lt;250,1)</f>
        <v/>
      </c>
      <c r="H1194" s="50">
        <f t="shared" si="55"/>
        <v>10</v>
      </c>
      <c r="I1194" cm="1">
        <f t="array" ref="I1194">_xlfn.IFS('Paraclinicos '!Q1190="","",'Paraclinicos '!Q1190&gt;=65,1,'Paraclinicos '!Q1190&lt;65,0)</f>
        <v>1</v>
      </c>
      <c r="J1194" cm="1">
        <f t="array" ref="J1194">_xlfn.IFS('Paraclinicos '!I1190="","",'Paraclinicos '!I1190&gt;7,1,'Paraclinicos '!I1190&lt;=7,0)</f>
        <v>1</v>
      </c>
      <c r="K1194" cm="1">
        <f t="array" ref="K1194">_xlfn.IFS('Paraclinicos '!W1190="","",'Paraclinicos '!W1190&lt;=8,1,'Paraclinicos '!W1190&gt;8,0)</f>
        <v>0</v>
      </c>
      <c r="L1194" cm="1">
        <f t="array" ref="L1194">_xlfn.IFS('Paraclinicos '!S1190="","",'Paraclinicos '!S1190&gt;=30,1,'Paraclinicos '!S1190&lt;30,0)</f>
        <v>0</v>
      </c>
      <c r="M1194" cm="1">
        <f t="array" ref="M1194">_xlfn.IFS(OR('Paraclinicos '!T1190="",'Paraclinicos '!U1190=""),"",OR('Paraclinicos '!T1190&lt;=90,'Paraclinicos '!U1190&lt;=60),1,OR('Paraclinicos '!T1190&gt;90,'Paraclinicos '!U1190&gt;60),0)</f>
        <v>0</v>
      </c>
      <c r="N1194" s="45">
        <f t="shared" si="56"/>
        <v>2</v>
      </c>
      <c r="O1194" cm="1">
        <f t="array" ref="O1194">_xlfn.IFS(OR('Paraclinicos '!M1190="",'Paraclinicos '!N1190="",'Paraclinicos '!N1190=0),"",'Paraclinicos '!M1190/'Paraclinicos '!N1190&lt;100,4,'Paraclinicos '!M1190/'Paraclinicos '!N1190&lt;200,3,'Paraclinicos '!M1190/'Paraclinicos '!N1190&lt;300,2,'Paraclinicos '!M1190/'Paraclinicos '!N1190&lt;400,1,'Paraclinicos '!M1190/'Paraclinicos '!N1190&gt;=400,0)</f>
        <v>2</v>
      </c>
      <c r="P1194" cm="1">
        <f t="array" ref="P1194">_xlfn.IFS('Paraclinicos '!C1190="","",'Paraclinicos '!C1190&lt;20,4,'Paraclinicos '!C1190&lt;50,3,'Paraclinicos '!C1190&lt;100,2,'Paraclinicos '!C1190&lt;150,1,'Paraclinicos '!C1190&gt;150,0)</f>
        <v>0</v>
      </c>
      <c r="Q1194" cm="1">
        <f t="array" ref="Q1194">_xlfn.IFS('Paraclinicos '!O1190="","",'Paraclinicos '!O1190&lt;1.2,0,'Paraclinicos '!O1190&lt;2,1,'Paraclinicos '!O1190&lt;3.5,2,'Paraclinicos '!O1190&lt;5,3,'Paraclinicos '!O1190&gt;5,4)</f>
        <v>0</v>
      </c>
      <c r="R1194" cm="1">
        <f t="array" ref="R1194">_xlfn.IFS('Paraclinicos '!J1190="","",'Paraclinicos '!J1190&lt;1.2,0,'Paraclinicos '!J1190&lt;2,1,'Paraclinicos '!J1190&lt;6,2,'Paraclinicos '!J1190&lt;12,3,'Paraclinicos '!J1190&gt;=12,4)</f>
        <v>1</v>
      </c>
      <c r="S1194" cm="1">
        <f t="array" ref="S1194">_xlfn.IFS('Paraclinicos '!Y1190="","",'Paraclinicos '!Y1190&lt;70,1,'Paraclinicos '!Y1190&gt;=70,0)</f>
        <v>0</v>
      </c>
      <c r="T1194" cm="1">
        <f t="array" ref="T1194">_xlfn.IFS('Paraclinicos '!W1190="","",'Paraclinicos '!W1190&lt;6,4,'Paraclinicos '!W1190&lt;10,3,'Paraclinicos '!W1190&lt;13,2,'Paraclinicos '!W1190&lt;15,1,'Paraclinicos '!W1190=15,0)</f>
        <v>0</v>
      </c>
      <c r="U1194" s="54">
        <f t="shared" si="54"/>
        <v>3</v>
      </c>
      <c r="V1194" cm="1">
        <f t="array" ref="V1194">_xlfn.IFS('Paraclinicos '!S1190="","",OR('Paraclinicos '!S1190&lt;=8,'Paraclinicos '!S1190&gt;=25),3,'Paraclinicos '!S1190&lt;12,1,'Paraclinicos '!S1190&lt;21,0,'Paraclinicos '!S1190&lt;25,2)</f>
        <v>2</v>
      </c>
      <c r="W1194" t="str">
        <f>IFERROR(IF(INDEX('BD Demog para scores enalazar'!Y$2:'BD Demog para scores enalazar'!Y$3000,MATCH(Formulas!A1194,'BD Demog para scores enalazar'!A$2:'BD Demog para scores enalazar'!A$3000,0))=1,"SI","NO"),"")</f>
        <v>NO</v>
      </c>
      <c r="X1194" s="9" t="str">
        <f>IFERROR(IF(INDEX('BD Demog para scores enalazar'!AJ$2:'BD Demog para scores enalazar'!AJ$3000,MATCH(Formulas!A1194,'BD Demog para scores enalazar'!A$2:'BD Demog para scores enalazar'!A$3000,0))=1,"SI","NO"),"")</f>
        <v>SI</v>
      </c>
      <c r="Y1194" t="str" cm="1">
        <f t="array" ref="Y1194">IF(AND(W1194="NO",X1194="NO"),_xlfn.IFS('Paraclinicos '!K1190&lt;=91,3,'Paraclinicos '!K1190&lt;94,2,'Paraclinicos '!K1190&lt;96,1,'Paraclinicos '!K1190&gt;=96,0),"")</f>
        <v/>
      </c>
      <c r="Z1194" cm="1">
        <f t="array" ref="Z1194">IF(OR(W1194="SI",X1194="SI"),_xlfn.IFS(OR(AND('Paraclinicos '!K1191&lt;=83),AND('Paraclinicos '!K1191&gt;=97,AA1194=2)),3,OR(AND('Paraclinicos '!K1191&lt;=86),AND('Paraclinicos '!K1191&gt;=94,AA1194=2)),2,OR(AND('Paraclinicos '!K1191&lt;=88),AND('Paraclinicos '!K1191&gt;=92,AA1194=2)),1,OR(AND('Paraclinicos '!K1191&gt;=88,'Paraclinicos '!K1191&lt;=92),AND('Paraclinicos '!K1191&gt;=93,AA1194=0)),0),"")</f>
        <v>0</v>
      </c>
      <c r="AA1194" cm="1">
        <f t="array" ref="AA1194">_xlfn.IFS('Paraclinicos '!E1190="","",'Paraclinicos '!E1190="Oxigeno",2,'Paraclinicos '!E1190="Aire",0)</f>
        <v>2</v>
      </c>
    </row>
    <row r="1195" spans="1:27" x14ac:dyDescent="0.25">
      <c r="A1195">
        <f>'Paraclinicos '!A1191</f>
        <v>354</v>
      </c>
      <c r="B1195" s="3">
        <f>'Paraclinicos '!R1191</f>
        <v>44329</v>
      </c>
      <c r="C1195" cm="1">
        <f t="array" ref="C1195">_xlfn.IFS('Paraclinicos '!Q1191="","",'Paraclinicos '!Q1191&gt;60,3,'Paraclinicos '!Q1191&lt;=60,1)</f>
        <v>3</v>
      </c>
      <c r="D1195" t="str">
        <f>IFERROR(IF(INDEX('BD Demog para scores enalazar'!BC$2:BC$3000,MATCH(Formulas!A1195,'BD Demog para scores enalazar'!A$2:A$3000,0))=0,"SI","NO"),"")</f>
        <v>SI</v>
      </c>
      <c r="E1195" cm="1">
        <f t="array" ref="E1195">_xlfn.IFS(D1195="","",D1195="SI",4,D1195="NO",1)</f>
        <v>4</v>
      </c>
      <c r="F1195" cm="1">
        <f t="array" ref="F1195">_xlfn.IFS('Paraclinicos '!B1191="","",'Paraclinicos '!B1191&gt;1,1,'Paraclinicos '!B1191&lt;=1,3)</f>
        <v>3</v>
      </c>
      <c r="G1195" t="str" cm="1">
        <f t="array" ref="G1195">_xlfn.IFS('Paraclinicos '!D1191="","",AND('Paraclinicos '!D1191&gt;=250,'Paraclinicos '!D1191&lt;=500),2,'Paraclinicos '!D1191&gt;500,3,'Paraclinicos '!D1191&lt;250,1)</f>
        <v/>
      </c>
      <c r="H1195" s="50">
        <f t="shared" si="55"/>
        <v>10</v>
      </c>
      <c r="I1195" cm="1">
        <f t="array" ref="I1195">_xlfn.IFS('Paraclinicos '!Q1191="","",'Paraclinicos '!Q1191&gt;=65,1,'Paraclinicos '!Q1191&lt;65,0)</f>
        <v>1</v>
      </c>
      <c r="J1195" cm="1">
        <f t="array" ref="J1195">_xlfn.IFS('Paraclinicos '!I1191="","",'Paraclinicos '!I1191&gt;7,1,'Paraclinicos '!I1191&lt;=7,0)</f>
        <v>1</v>
      </c>
      <c r="K1195" cm="1">
        <f t="array" ref="K1195">_xlfn.IFS('Paraclinicos '!W1191="","",'Paraclinicos '!W1191&lt;=8,1,'Paraclinicos '!W1191&gt;8,0)</f>
        <v>0</v>
      </c>
      <c r="L1195" cm="1">
        <f t="array" ref="L1195">_xlfn.IFS('Paraclinicos '!S1191="","",'Paraclinicos '!S1191&gt;=30,1,'Paraclinicos '!S1191&lt;30,0)</f>
        <v>0</v>
      </c>
      <c r="M1195" cm="1">
        <f t="array" ref="M1195">_xlfn.IFS(OR('Paraclinicos '!T1191="",'Paraclinicos '!U1191=""),"",OR('Paraclinicos '!T1191&lt;=90,'Paraclinicos '!U1191&lt;=60),1,OR('Paraclinicos '!T1191&gt;90,'Paraclinicos '!U1191&gt;60),0)</f>
        <v>0</v>
      </c>
      <c r="N1195" s="45">
        <f t="shared" si="56"/>
        <v>2</v>
      </c>
      <c r="O1195" cm="1">
        <f t="array" ref="O1195">_xlfn.IFS(OR('Paraclinicos '!M1191="",'Paraclinicos '!N1191="",'Paraclinicos '!N1191=0),"",'Paraclinicos '!M1191/'Paraclinicos '!N1191&lt;100,4,'Paraclinicos '!M1191/'Paraclinicos '!N1191&lt;200,3,'Paraclinicos '!M1191/'Paraclinicos '!N1191&lt;300,2,'Paraclinicos '!M1191/'Paraclinicos '!N1191&lt;400,1,'Paraclinicos '!M1191/'Paraclinicos '!N1191&gt;=400,0)</f>
        <v>1</v>
      </c>
      <c r="P1195" cm="1">
        <f t="array" ref="P1195">_xlfn.IFS('Paraclinicos '!C1191="","",'Paraclinicos '!C1191&lt;20,4,'Paraclinicos '!C1191&lt;50,3,'Paraclinicos '!C1191&lt;100,2,'Paraclinicos '!C1191&lt;150,1,'Paraclinicos '!C1191&gt;150,0)</f>
        <v>0</v>
      </c>
      <c r="Q1195" cm="1">
        <f t="array" ref="Q1195">_xlfn.IFS('Paraclinicos '!O1191="","",'Paraclinicos '!O1191&lt;1.2,0,'Paraclinicos '!O1191&lt;2,1,'Paraclinicos '!O1191&lt;3.5,2,'Paraclinicos '!O1191&lt;5,3,'Paraclinicos '!O1191&gt;5,4)</f>
        <v>0</v>
      </c>
      <c r="R1195" t="str" cm="1">
        <f t="array" ref="R1195">_xlfn.IFS('Paraclinicos '!J1191="","",'Paraclinicos '!J1191&lt;1.2,0,'Paraclinicos '!J1191&lt;2,1,'Paraclinicos '!J1191&lt;6,2,'Paraclinicos '!J1191&lt;12,3,'Paraclinicos '!J1191&gt;=12,4)</f>
        <v/>
      </c>
      <c r="S1195" cm="1">
        <f t="array" ref="S1195">_xlfn.IFS('Paraclinicos '!Y1191="","",'Paraclinicos '!Y1191&lt;70,1,'Paraclinicos '!Y1191&gt;=70,0)</f>
        <v>0</v>
      </c>
      <c r="T1195" cm="1">
        <f t="array" ref="T1195">_xlfn.IFS('Paraclinicos '!W1191="","",'Paraclinicos '!W1191&lt;6,4,'Paraclinicos '!W1191&lt;10,3,'Paraclinicos '!W1191&lt;13,2,'Paraclinicos '!W1191&lt;15,1,'Paraclinicos '!W1191=15,0)</f>
        <v>0</v>
      </c>
      <c r="U1195" s="54">
        <f t="shared" si="54"/>
        <v>1</v>
      </c>
      <c r="V1195" cm="1">
        <f t="array" ref="V1195">_xlfn.IFS('Paraclinicos '!S1191="","",OR('Paraclinicos '!S1191&lt;=8,'Paraclinicos '!S1191&gt;=25),3,'Paraclinicos '!S1191&lt;12,1,'Paraclinicos '!S1191&lt;21,0,'Paraclinicos '!S1191&lt;25,2)</f>
        <v>0</v>
      </c>
      <c r="W1195" t="str">
        <f>IFERROR(IF(INDEX('BD Demog para scores enalazar'!Y$2:'BD Demog para scores enalazar'!Y$3000,MATCH(Formulas!A1195,'BD Demog para scores enalazar'!A$2:'BD Demog para scores enalazar'!A$3000,0))=1,"SI","NO"),"")</f>
        <v>NO</v>
      </c>
      <c r="X1195" s="9" t="str">
        <f>IFERROR(IF(INDEX('BD Demog para scores enalazar'!AJ$2:'BD Demog para scores enalazar'!AJ$3000,MATCH(Formulas!A1195,'BD Demog para scores enalazar'!A$2:'BD Demog para scores enalazar'!A$3000,0))=1,"SI","NO"),"")</f>
        <v>SI</v>
      </c>
      <c r="Y1195" t="str" cm="1">
        <f t="array" ref="Y1195">IF(AND(W1195="NO",X1195="NO"),_xlfn.IFS('Paraclinicos '!K1191&lt;=91,3,'Paraclinicos '!K1191&lt;94,2,'Paraclinicos '!K1191&lt;96,1,'Paraclinicos '!K1191&gt;=96,0),"")</f>
        <v/>
      </c>
      <c r="Z1195" cm="1">
        <f t="array" ref="Z1195">IF(OR(W1195="SI",X1195="SI"),_xlfn.IFS(OR(AND('Paraclinicos '!K1192&lt;=83),AND('Paraclinicos '!K1192&gt;=97,AA1195=2)),3,OR(AND('Paraclinicos '!K1192&lt;=86),AND('Paraclinicos '!K1192&gt;=94,AA1195=2)),2,OR(AND('Paraclinicos '!K1192&lt;=88),AND('Paraclinicos '!K1192&gt;=92,AA1195=2)),1,OR(AND('Paraclinicos '!K1192&gt;=88,'Paraclinicos '!K1192&lt;=92),AND('Paraclinicos '!K1192&gt;=93,AA1195=0)),0),"")</f>
        <v>2</v>
      </c>
      <c r="AA1195" cm="1">
        <f t="array" ref="AA1195">_xlfn.IFS('Paraclinicos '!E1191="","",'Paraclinicos '!E1191="Oxigeno",2,'Paraclinicos '!E1191="Aire",0)</f>
        <v>2</v>
      </c>
    </row>
    <row r="1196" spans="1:27" x14ac:dyDescent="0.25">
      <c r="A1196">
        <f>'Paraclinicos '!A1192</f>
        <v>354</v>
      </c>
      <c r="B1196" s="3">
        <f>'Paraclinicos '!R1192</f>
        <v>44331</v>
      </c>
      <c r="C1196" cm="1">
        <f t="array" ref="C1196">_xlfn.IFS('Paraclinicos '!Q1192="","",'Paraclinicos '!Q1192&gt;60,3,'Paraclinicos '!Q1192&lt;=60,1)</f>
        <v>3</v>
      </c>
      <c r="D1196" t="str">
        <f>IFERROR(IF(INDEX('BD Demog para scores enalazar'!BC$2:BC$3000,MATCH(Formulas!A1196,'BD Demog para scores enalazar'!A$2:A$3000,0))=0,"SI","NO"),"")</f>
        <v>SI</v>
      </c>
      <c r="E1196" cm="1">
        <f t="array" ref="E1196">_xlfn.IFS(D1196="","",D1196="SI",4,D1196="NO",1)</f>
        <v>4</v>
      </c>
      <c r="F1196" cm="1">
        <f t="array" ref="F1196">_xlfn.IFS('Paraclinicos '!B1192="","",'Paraclinicos '!B1192&gt;1,1,'Paraclinicos '!B1192&lt;=1,3)</f>
        <v>1</v>
      </c>
      <c r="G1196" t="str" cm="1">
        <f t="array" ref="G1196">_xlfn.IFS('Paraclinicos '!D1192="","",AND('Paraclinicos '!D1192&gt;=250,'Paraclinicos '!D1192&lt;=500),2,'Paraclinicos '!D1192&gt;500,3,'Paraclinicos '!D1192&lt;250,1)</f>
        <v/>
      </c>
      <c r="H1196" s="50">
        <f t="shared" si="55"/>
        <v>8</v>
      </c>
      <c r="I1196" cm="1">
        <f t="array" ref="I1196">_xlfn.IFS('Paraclinicos '!Q1192="","",'Paraclinicos '!Q1192&gt;=65,1,'Paraclinicos '!Q1192&lt;65,0)</f>
        <v>1</v>
      </c>
      <c r="J1196" cm="1">
        <f t="array" ref="J1196">_xlfn.IFS('Paraclinicos '!I1192="","",'Paraclinicos '!I1192&gt;7,1,'Paraclinicos '!I1192&lt;=7,0)</f>
        <v>1</v>
      </c>
      <c r="K1196" cm="1">
        <f t="array" ref="K1196">_xlfn.IFS('Paraclinicos '!W1192="","",'Paraclinicos '!W1192&lt;=8,1,'Paraclinicos '!W1192&gt;8,0)</f>
        <v>1</v>
      </c>
      <c r="L1196" cm="1">
        <f t="array" ref="L1196">_xlfn.IFS('Paraclinicos '!S1192="","",'Paraclinicos '!S1192&gt;=30,1,'Paraclinicos '!S1192&lt;30,0)</f>
        <v>0</v>
      </c>
      <c r="M1196" cm="1">
        <f t="array" ref="M1196">_xlfn.IFS(OR('Paraclinicos '!T1192="",'Paraclinicos '!U1192=""),"",OR('Paraclinicos '!T1192&lt;=90,'Paraclinicos '!U1192&lt;=60),1,OR('Paraclinicos '!T1192&gt;90,'Paraclinicos '!U1192&gt;60),0)</f>
        <v>1</v>
      </c>
      <c r="N1196" s="45">
        <f t="shared" si="56"/>
        <v>4</v>
      </c>
      <c r="O1196" cm="1">
        <f t="array" ref="O1196">_xlfn.IFS(OR('Paraclinicos '!M1192="",'Paraclinicos '!N1192="",'Paraclinicos '!N1192=0),"",'Paraclinicos '!M1192/'Paraclinicos '!N1192&lt;100,4,'Paraclinicos '!M1192/'Paraclinicos '!N1192&lt;200,3,'Paraclinicos '!M1192/'Paraclinicos '!N1192&lt;300,2,'Paraclinicos '!M1192/'Paraclinicos '!N1192&lt;400,1,'Paraclinicos '!M1192/'Paraclinicos '!N1192&gt;=400,0)</f>
        <v>2</v>
      </c>
      <c r="P1196" cm="1">
        <f t="array" ref="P1196">_xlfn.IFS('Paraclinicos '!C1192="","",'Paraclinicos '!C1192&lt;20,4,'Paraclinicos '!C1192&lt;50,3,'Paraclinicos '!C1192&lt;100,2,'Paraclinicos '!C1192&lt;150,1,'Paraclinicos '!C1192&gt;150,0)</f>
        <v>0</v>
      </c>
      <c r="Q1196" cm="1">
        <f t="array" ref="Q1196">_xlfn.IFS('Paraclinicos '!O1192="","",'Paraclinicos '!O1192&lt;1.2,0,'Paraclinicos '!O1192&lt;2,1,'Paraclinicos '!O1192&lt;3.5,2,'Paraclinicos '!O1192&lt;5,3,'Paraclinicos '!O1192&gt;5,4)</f>
        <v>0</v>
      </c>
      <c r="R1196" cm="1">
        <f t="array" ref="R1196">_xlfn.IFS('Paraclinicos '!J1192="","",'Paraclinicos '!J1192&lt;1.2,0,'Paraclinicos '!J1192&lt;2,1,'Paraclinicos '!J1192&lt;6,2,'Paraclinicos '!J1192&lt;12,3,'Paraclinicos '!J1192&gt;=12,4)</f>
        <v>1</v>
      </c>
      <c r="S1196" cm="1">
        <f t="array" ref="S1196">_xlfn.IFS('Paraclinicos '!Y1192="","",'Paraclinicos '!Y1192&lt;70,1,'Paraclinicos '!Y1192&gt;=70,0)</f>
        <v>0</v>
      </c>
      <c r="T1196" cm="1">
        <f t="array" ref="T1196">_xlfn.IFS('Paraclinicos '!W1192="","",'Paraclinicos '!W1192&lt;6,4,'Paraclinicos '!W1192&lt;10,3,'Paraclinicos '!W1192&lt;13,2,'Paraclinicos '!W1192&lt;15,1,'Paraclinicos '!W1192=15,0)</f>
        <v>4</v>
      </c>
      <c r="U1196" s="54">
        <f t="shared" si="54"/>
        <v>7</v>
      </c>
      <c r="V1196" cm="1">
        <f t="array" ref="V1196">_xlfn.IFS('Paraclinicos '!S1192="","",OR('Paraclinicos '!S1192&lt;=8,'Paraclinicos '!S1192&gt;=25),3,'Paraclinicos '!S1192&lt;12,1,'Paraclinicos '!S1192&lt;21,0,'Paraclinicos '!S1192&lt;25,2)</f>
        <v>2</v>
      </c>
      <c r="W1196" t="str">
        <f>IFERROR(IF(INDEX('BD Demog para scores enalazar'!Y$2:'BD Demog para scores enalazar'!Y$3000,MATCH(Formulas!A1196,'BD Demog para scores enalazar'!A$2:'BD Demog para scores enalazar'!A$3000,0))=1,"SI","NO"),"")</f>
        <v>NO</v>
      </c>
      <c r="X1196" s="9" t="str">
        <f>IFERROR(IF(INDEX('BD Demog para scores enalazar'!AJ$2:'BD Demog para scores enalazar'!AJ$3000,MATCH(Formulas!A1196,'BD Demog para scores enalazar'!A$2:'BD Demog para scores enalazar'!A$3000,0))=1,"SI","NO"),"")</f>
        <v>SI</v>
      </c>
      <c r="Y1196" t="str" cm="1">
        <f t="array" ref="Y1196">IF(AND(W1196="NO",X1196="NO"),_xlfn.IFS('Paraclinicos '!K1192&lt;=91,3,'Paraclinicos '!K1192&lt;94,2,'Paraclinicos '!K1192&lt;96,1,'Paraclinicos '!K1192&gt;=96,0),"")</f>
        <v/>
      </c>
      <c r="Z1196" cm="1">
        <f t="array" ref="Z1196">IF(OR(W1196="SI",X1196="SI"),_xlfn.IFS(OR(AND('Paraclinicos '!K1193&lt;=83),AND('Paraclinicos '!K1193&gt;=97,AA1196=2)),3,OR(AND('Paraclinicos '!K1193&lt;=86),AND('Paraclinicos '!K1193&gt;=94,AA1196=2)),2,OR(AND('Paraclinicos '!K1193&lt;=88),AND('Paraclinicos '!K1193&gt;=92,AA1196=2)),1,OR(AND('Paraclinicos '!K1193&gt;=88,'Paraclinicos '!K1193&lt;=92),AND('Paraclinicos '!K1193&gt;=93,AA1196=0)),0),"")</f>
        <v>2</v>
      </c>
      <c r="AA1196" cm="1">
        <f t="array" ref="AA1196">_xlfn.IFS('Paraclinicos '!E1192="","",'Paraclinicos '!E1192="Oxigeno",2,'Paraclinicos '!E1192="Aire",0)</f>
        <v>2</v>
      </c>
    </row>
    <row r="1197" spans="1:27" x14ac:dyDescent="0.25">
      <c r="A1197">
        <f>'Paraclinicos '!A1193</f>
        <v>354</v>
      </c>
      <c r="B1197" s="3">
        <f>'Paraclinicos '!R1193</f>
        <v>44333</v>
      </c>
      <c r="C1197" cm="1">
        <f t="array" ref="C1197">_xlfn.IFS('Paraclinicos '!Q1193="","",'Paraclinicos '!Q1193&gt;60,3,'Paraclinicos '!Q1193&lt;=60,1)</f>
        <v>3</v>
      </c>
      <c r="D1197" t="str">
        <f>IFERROR(IF(INDEX('BD Demog para scores enalazar'!BC$2:BC$3000,MATCH(Formulas!A1197,'BD Demog para scores enalazar'!A$2:A$3000,0))=0,"SI","NO"),"")</f>
        <v>SI</v>
      </c>
      <c r="E1197" cm="1">
        <f t="array" ref="E1197">_xlfn.IFS(D1197="","",D1197="SI",4,D1197="NO",1)</f>
        <v>4</v>
      </c>
      <c r="F1197" cm="1">
        <f t="array" ref="F1197">_xlfn.IFS('Paraclinicos '!B1193="","",'Paraclinicos '!B1193&gt;1,1,'Paraclinicos '!B1193&lt;=1,3)</f>
        <v>1</v>
      </c>
      <c r="G1197" t="str" cm="1">
        <f t="array" ref="G1197">_xlfn.IFS('Paraclinicos '!D1193="","",AND('Paraclinicos '!D1193&gt;=250,'Paraclinicos '!D1193&lt;=500),2,'Paraclinicos '!D1193&gt;500,3,'Paraclinicos '!D1193&lt;250,1)</f>
        <v/>
      </c>
      <c r="H1197" s="50">
        <f t="shared" si="55"/>
        <v>8</v>
      </c>
      <c r="I1197" cm="1">
        <f t="array" ref="I1197">_xlfn.IFS('Paraclinicos '!Q1193="","",'Paraclinicos '!Q1193&gt;=65,1,'Paraclinicos '!Q1193&lt;65,0)</f>
        <v>1</v>
      </c>
      <c r="J1197" cm="1">
        <f t="array" ref="J1197">_xlfn.IFS('Paraclinicos '!I1193="","",'Paraclinicos '!I1193&gt;7,1,'Paraclinicos '!I1193&lt;=7,0)</f>
        <v>1</v>
      </c>
      <c r="K1197" cm="1">
        <f t="array" ref="K1197">_xlfn.IFS('Paraclinicos '!W1193="","",'Paraclinicos '!W1193&lt;=8,1,'Paraclinicos '!W1193&gt;8,0)</f>
        <v>1</v>
      </c>
      <c r="L1197" cm="1">
        <f t="array" ref="L1197">_xlfn.IFS('Paraclinicos '!S1193="","",'Paraclinicos '!S1193&gt;=30,1,'Paraclinicos '!S1193&lt;30,0)</f>
        <v>0</v>
      </c>
      <c r="M1197" cm="1">
        <f t="array" ref="M1197">_xlfn.IFS(OR('Paraclinicos '!T1193="",'Paraclinicos '!U1193=""),"",OR('Paraclinicos '!T1193&lt;=90,'Paraclinicos '!U1193&lt;=60),1,OR('Paraclinicos '!T1193&gt;90,'Paraclinicos '!U1193&gt;60),0)</f>
        <v>0</v>
      </c>
      <c r="N1197" s="45">
        <f t="shared" si="56"/>
        <v>5</v>
      </c>
      <c r="O1197" cm="1">
        <f t="array" ref="O1197">_xlfn.IFS(OR('Paraclinicos '!M1193="",'Paraclinicos '!N1193="",'Paraclinicos '!N1193=0),"",'Paraclinicos '!M1193/'Paraclinicos '!N1193&lt;100,4,'Paraclinicos '!M1193/'Paraclinicos '!N1193&lt;200,3,'Paraclinicos '!M1193/'Paraclinicos '!N1193&lt;300,2,'Paraclinicos '!M1193/'Paraclinicos '!N1193&lt;400,1,'Paraclinicos '!M1193/'Paraclinicos '!N1193&gt;=400,0)</f>
        <v>2</v>
      </c>
      <c r="P1197" cm="1">
        <f t="array" ref="P1197">_xlfn.IFS('Paraclinicos '!C1193="","",'Paraclinicos '!C1193&lt;20,4,'Paraclinicos '!C1193&lt;50,3,'Paraclinicos '!C1193&lt;100,2,'Paraclinicos '!C1193&lt;150,1,'Paraclinicos '!C1193&gt;150,0)</f>
        <v>0</v>
      </c>
      <c r="Q1197" cm="1">
        <f t="array" ref="Q1197">_xlfn.IFS('Paraclinicos '!O1193="","",'Paraclinicos '!O1193&lt;1.2,0,'Paraclinicos '!O1193&lt;2,1,'Paraclinicos '!O1193&lt;3.5,2,'Paraclinicos '!O1193&lt;5,3,'Paraclinicos '!O1193&gt;5,4)</f>
        <v>0</v>
      </c>
      <c r="R1197" cm="1">
        <f t="array" ref="R1197">_xlfn.IFS('Paraclinicos '!J1193="","",'Paraclinicos '!J1193&lt;1.2,0,'Paraclinicos '!J1193&lt;2,1,'Paraclinicos '!J1193&lt;6,2,'Paraclinicos '!J1193&lt;12,3,'Paraclinicos '!J1193&gt;=12,4)</f>
        <v>1</v>
      </c>
      <c r="S1197" cm="1">
        <f t="array" ref="S1197">_xlfn.IFS('Paraclinicos '!Y1193="","",'Paraclinicos '!Y1193&lt;70,1,'Paraclinicos '!Y1193&gt;=70,0)</f>
        <v>0</v>
      </c>
      <c r="T1197" cm="1">
        <f t="array" ref="T1197">_xlfn.IFS('Paraclinicos '!W1193="","",'Paraclinicos '!W1193&lt;6,4,'Paraclinicos '!W1193&lt;10,3,'Paraclinicos '!W1193&lt;13,2,'Paraclinicos '!W1193&lt;15,1,'Paraclinicos '!W1193=15,0)</f>
        <v>4</v>
      </c>
      <c r="U1197" s="54">
        <f t="shared" si="54"/>
        <v>7</v>
      </c>
      <c r="V1197" cm="1">
        <f t="array" ref="V1197">_xlfn.IFS('Paraclinicos '!S1193="","",OR('Paraclinicos '!S1193&lt;=8,'Paraclinicos '!S1193&gt;=25),3,'Paraclinicos '!S1193&lt;12,1,'Paraclinicos '!S1193&lt;21,0,'Paraclinicos '!S1193&lt;25,2)</f>
        <v>2</v>
      </c>
      <c r="W1197" t="str">
        <f>IFERROR(IF(INDEX('BD Demog para scores enalazar'!Y$2:'BD Demog para scores enalazar'!Y$3000,MATCH(Formulas!A1197,'BD Demog para scores enalazar'!A$2:'BD Demog para scores enalazar'!A$3000,0))=1,"SI","NO"),"")</f>
        <v>NO</v>
      </c>
      <c r="X1197" s="9" t="str">
        <f>IFERROR(IF(INDEX('BD Demog para scores enalazar'!AJ$2:'BD Demog para scores enalazar'!AJ$3000,MATCH(Formulas!A1197,'BD Demog para scores enalazar'!A$2:'BD Demog para scores enalazar'!A$3000,0))=1,"SI","NO"),"")</f>
        <v>SI</v>
      </c>
      <c r="Y1197" t="str" cm="1">
        <f t="array" ref="Y1197">IF(AND(W1197="NO",X1197="NO"),_xlfn.IFS('Paraclinicos '!K1193&lt;=91,3,'Paraclinicos '!K1193&lt;94,2,'Paraclinicos '!K1193&lt;96,1,'Paraclinicos '!K1193&gt;=96,0),"")</f>
        <v/>
      </c>
      <c r="Z1197" cm="1">
        <f t="array" ref="Z1197">IF(OR(W1197="SI",X1197="SI"),_xlfn.IFS(OR(AND('Paraclinicos '!K1194&lt;=83),AND('Paraclinicos '!K1194&gt;=97,AA1197=2)),3,OR(AND('Paraclinicos '!K1194&lt;=86),AND('Paraclinicos '!K1194&gt;=94,AA1197=2)),2,OR(AND('Paraclinicos '!K1194&lt;=88),AND('Paraclinicos '!K1194&gt;=92,AA1197=2)),1,OR(AND('Paraclinicos '!K1194&gt;=88,'Paraclinicos '!K1194&lt;=92),AND('Paraclinicos '!K1194&gt;=93,AA1197=0)),0),"")</f>
        <v>3</v>
      </c>
      <c r="AA1197" cm="1">
        <f t="array" ref="AA1197">_xlfn.IFS('Paraclinicos '!E1193="","",'Paraclinicos '!E1193="Oxigeno",2,'Paraclinicos '!E1193="Aire",0)</f>
        <v>2</v>
      </c>
    </row>
    <row r="1198" spans="1:27" x14ac:dyDescent="0.25">
      <c r="A1198">
        <f>'Paraclinicos '!A1194</f>
        <v>354</v>
      </c>
      <c r="B1198" s="3">
        <f>'Paraclinicos '!R1194</f>
        <v>44334</v>
      </c>
      <c r="C1198" cm="1">
        <f t="array" ref="C1198">_xlfn.IFS('Paraclinicos '!Q1194="","",'Paraclinicos '!Q1194&gt;60,3,'Paraclinicos '!Q1194&lt;=60,1)</f>
        <v>3</v>
      </c>
      <c r="D1198" t="str">
        <f>IFERROR(IF(INDEX('BD Demog para scores enalazar'!BC$2:BC$3000,MATCH(Formulas!A1198,'BD Demog para scores enalazar'!A$2:A$3000,0))=0,"SI","NO"),"")</f>
        <v>SI</v>
      </c>
      <c r="E1198" cm="1">
        <f t="array" ref="E1198">_xlfn.IFS(D1198="","",D1198="SI",4,D1198="NO",1)</f>
        <v>4</v>
      </c>
      <c r="F1198" cm="1">
        <f t="array" ref="F1198">_xlfn.IFS('Paraclinicos '!B1194="","",'Paraclinicos '!B1194&gt;1,1,'Paraclinicos '!B1194&lt;=1,3)</f>
        <v>3</v>
      </c>
      <c r="G1198" t="str" cm="1">
        <f t="array" ref="G1198">_xlfn.IFS('Paraclinicos '!D1194="","",AND('Paraclinicos '!D1194&gt;=250,'Paraclinicos '!D1194&lt;=500),2,'Paraclinicos '!D1194&gt;500,3,'Paraclinicos '!D1194&lt;250,1)</f>
        <v/>
      </c>
      <c r="H1198" s="50">
        <f t="shared" si="55"/>
        <v>10</v>
      </c>
      <c r="I1198" cm="1">
        <f t="array" ref="I1198">_xlfn.IFS('Paraclinicos '!Q1194="","",'Paraclinicos '!Q1194&gt;=65,1,'Paraclinicos '!Q1194&lt;65,0)</f>
        <v>1</v>
      </c>
      <c r="J1198" cm="1">
        <f t="array" ref="J1198">_xlfn.IFS('Paraclinicos '!I1194="","",'Paraclinicos '!I1194&gt;7,1,'Paraclinicos '!I1194&lt;=7,0)</f>
        <v>1</v>
      </c>
      <c r="K1198" cm="1">
        <f t="array" ref="K1198">_xlfn.IFS('Paraclinicos '!W1194="","",'Paraclinicos '!W1194&lt;=8,1,'Paraclinicos '!W1194&gt;8,0)</f>
        <v>1</v>
      </c>
      <c r="L1198" cm="1">
        <f t="array" ref="L1198">_xlfn.IFS('Paraclinicos '!S1194="","",'Paraclinicos '!S1194&gt;=30,1,'Paraclinicos '!S1194&lt;30,0)</f>
        <v>1</v>
      </c>
      <c r="M1198" cm="1">
        <f t="array" ref="M1198">_xlfn.IFS(OR('Paraclinicos '!T1194="",'Paraclinicos '!U1194=""),"",OR('Paraclinicos '!T1194&lt;=90,'Paraclinicos '!U1194&lt;=60),1,OR('Paraclinicos '!T1194&gt;90,'Paraclinicos '!U1194&gt;60),0)</f>
        <v>0</v>
      </c>
      <c r="N1198" s="45">
        <f t="shared" si="56"/>
        <v>5</v>
      </c>
      <c r="O1198" cm="1">
        <f t="array" ref="O1198">_xlfn.IFS(OR('Paraclinicos '!M1194="",'Paraclinicos '!N1194="",'Paraclinicos '!N1194=0),"",'Paraclinicos '!M1194/'Paraclinicos '!N1194&lt;100,4,'Paraclinicos '!M1194/'Paraclinicos '!N1194&lt;200,3,'Paraclinicos '!M1194/'Paraclinicos '!N1194&lt;300,2,'Paraclinicos '!M1194/'Paraclinicos '!N1194&lt;400,1,'Paraclinicos '!M1194/'Paraclinicos '!N1194&gt;=400,0)</f>
        <v>2</v>
      </c>
      <c r="P1198" cm="1">
        <f t="array" ref="P1198">_xlfn.IFS('Paraclinicos '!C1194="","",'Paraclinicos '!C1194&lt;20,4,'Paraclinicos '!C1194&lt;50,3,'Paraclinicos '!C1194&lt;100,2,'Paraclinicos '!C1194&lt;150,1,'Paraclinicos '!C1194&gt;150,0)</f>
        <v>0</v>
      </c>
      <c r="Q1198" cm="1">
        <f t="array" ref="Q1198">_xlfn.IFS('Paraclinicos '!O1194="","",'Paraclinicos '!O1194&lt;1.2,0,'Paraclinicos '!O1194&lt;2,1,'Paraclinicos '!O1194&lt;3.5,2,'Paraclinicos '!O1194&lt;5,3,'Paraclinicos '!O1194&gt;5,4)</f>
        <v>0</v>
      </c>
      <c r="R1198" cm="1">
        <f t="array" ref="R1198">_xlfn.IFS('Paraclinicos '!J1194="","",'Paraclinicos '!J1194&lt;1.2,0,'Paraclinicos '!J1194&lt;2,1,'Paraclinicos '!J1194&lt;6,2,'Paraclinicos '!J1194&lt;12,3,'Paraclinicos '!J1194&gt;=12,4)</f>
        <v>0</v>
      </c>
      <c r="S1198" cm="1">
        <f t="array" ref="S1198">_xlfn.IFS('Paraclinicos '!Y1194="","",'Paraclinicos '!Y1194&lt;70,1,'Paraclinicos '!Y1194&gt;=70,0)</f>
        <v>0</v>
      </c>
      <c r="T1198" cm="1">
        <f t="array" ref="T1198">_xlfn.IFS('Paraclinicos '!W1194="","",'Paraclinicos '!W1194&lt;6,4,'Paraclinicos '!W1194&lt;10,3,'Paraclinicos '!W1194&lt;13,2,'Paraclinicos '!W1194&lt;15,1,'Paraclinicos '!W1194=15,0)</f>
        <v>4</v>
      </c>
      <c r="U1198" s="54">
        <f t="shared" si="54"/>
        <v>6</v>
      </c>
      <c r="V1198" cm="1">
        <f t="array" ref="V1198">_xlfn.IFS('Paraclinicos '!S1194="","",OR('Paraclinicos '!S1194&lt;=8,'Paraclinicos '!S1194&gt;=25),3,'Paraclinicos '!S1194&lt;12,1,'Paraclinicos '!S1194&lt;21,0,'Paraclinicos '!S1194&lt;25,2)</f>
        <v>3</v>
      </c>
      <c r="W1198" t="str">
        <f>IFERROR(IF(INDEX('BD Demog para scores enalazar'!Y$2:'BD Demog para scores enalazar'!Y$3000,MATCH(Formulas!A1198,'BD Demog para scores enalazar'!A$2:'BD Demog para scores enalazar'!A$3000,0))=1,"SI","NO"),"")</f>
        <v>NO</v>
      </c>
      <c r="X1198" s="9" t="str">
        <f>IFERROR(IF(INDEX('BD Demog para scores enalazar'!AJ$2:'BD Demog para scores enalazar'!AJ$3000,MATCH(Formulas!A1198,'BD Demog para scores enalazar'!A$2:'BD Demog para scores enalazar'!A$3000,0))=1,"SI","NO"),"")</f>
        <v>SI</v>
      </c>
      <c r="Y1198" t="str" cm="1">
        <f t="array" ref="Y1198">IF(AND(W1198="NO",X1198="NO"),_xlfn.IFS('Paraclinicos '!K1194&lt;=91,3,'Paraclinicos '!K1194&lt;94,2,'Paraclinicos '!K1194&lt;96,1,'Paraclinicos '!K1194&gt;=96,0),"")</f>
        <v/>
      </c>
      <c r="Z1198" cm="1">
        <f t="array" ref="Z1198">IF(OR(W1198="SI",X1198="SI"),_xlfn.IFS(OR(AND('Paraclinicos '!K1195&lt;=83),AND('Paraclinicos '!K1195&gt;=97,AA1198=2)),3,OR(AND('Paraclinicos '!K1195&lt;=86),AND('Paraclinicos '!K1195&gt;=94,AA1198=2)),2,OR(AND('Paraclinicos '!K1195&lt;=88),AND('Paraclinicos '!K1195&gt;=92,AA1198=2)),1,OR(AND('Paraclinicos '!K1195&gt;=88,'Paraclinicos '!K1195&lt;=92),AND('Paraclinicos '!K1195&gt;=93,AA1198=0)),0),"")</f>
        <v>3</v>
      </c>
      <c r="AA1198" cm="1">
        <f t="array" ref="AA1198">_xlfn.IFS('Paraclinicos '!E1194="","",'Paraclinicos '!E1194="Oxigeno",2,'Paraclinicos '!E1194="Aire",0)</f>
        <v>2</v>
      </c>
    </row>
    <row r="1199" spans="1:27" x14ac:dyDescent="0.25">
      <c r="A1199">
        <f>'Paraclinicos '!A1195</f>
        <v>354</v>
      </c>
      <c r="B1199" s="3">
        <f>'Paraclinicos '!R1195</f>
        <v>44335</v>
      </c>
      <c r="C1199" cm="1">
        <f t="array" ref="C1199">_xlfn.IFS('Paraclinicos '!Q1195="","",'Paraclinicos '!Q1195&gt;60,3,'Paraclinicos '!Q1195&lt;=60,1)</f>
        <v>3</v>
      </c>
      <c r="D1199" t="str">
        <f>IFERROR(IF(INDEX('BD Demog para scores enalazar'!BC$2:BC$3000,MATCH(Formulas!A1199,'BD Demog para scores enalazar'!A$2:A$3000,0))=0,"SI","NO"),"")</f>
        <v>SI</v>
      </c>
      <c r="E1199" cm="1">
        <f t="array" ref="E1199">_xlfn.IFS(D1199="","",D1199="SI",4,D1199="NO",1)</f>
        <v>4</v>
      </c>
      <c r="F1199" cm="1">
        <f t="array" ref="F1199">_xlfn.IFS('Paraclinicos '!B1195="","",'Paraclinicos '!B1195&gt;1,1,'Paraclinicos '!B1195&lt;=1,3)</f>
        <v>3</v>
      </c>
      <c r="G1199" t="str" cm="1">
        <f t="array" ref="G1199">_xlfn.IFS('Paraclinicos '!D1195="","",AND('Paraclinicos '!D1195&gt;=250,'Paraclinicos '!D1195&lt;=500),2,'Paraclinicos '!D1195&gt;500,3,'Paraclinicos '!D1195&lt;250,1)</f>
        <v/>
      </c>
      <c r="H1199" s="50">
        <f t="shared" si="55"/>
        <v>10</v>
      </c>
      <c r="I1199" cm="1">
        <f t="array" ref="I1199">_xlfn.IFS('Paraclinicos '!Q1195="","",'Paraclinicos '!Q1195&gt;=65,1,'Paraclinicos '!Q1195&lt;65,0)</f>
        <v>1</v>
      </c>
      <c r="J1199" cm="1">
        <f t="array" ref="J1199">_xlfn.IFS('Paraclinicos '!I1195="","",'Paraclinicos '!I1195&gt;7,1,'Paraclinicos '!I1195&lt;=7,0)</f>
        <v>1</v>
      </c>
      <c r="K1199" cm="1">
        <f t="array" ref="K1199">_xlfn.IFS('Paraclinicos '!W1195="","",'Paraclinicos '!W1195&lt;=8,1,'Paraclinicos '!W1195&gt;8,0)</f>
        <v>1</v>
      </c>
      <c r="L1199" cm="1">
        <f t="array" ref="L1199">_xlfn.IFS('Paraclinicos '!S1195="","",'Paraclinicos '!S1195&gt;=30,1,'Paraclinicos '!S1195&lt;30,0)</f>
        <v>0</v>
      </c>
      <c r="M1199" cm="1">
        <f t="array" ref="M1199">_xlfn.IFS(OR('Paraclinicos '!T1195="",'Paraclinicos '!U1195=""),"",OR('Paraclinicos '!T1195&lt;=90,'Paraclinicos '!U1195&lt;=60),1,OR('Paraclinicos '!T1195&gt;90,'Paraclinicos '!U1195&gt;60),0)</f>
        <v>0</v>
      </c>
      <c r="N1199" s="45">
        <f t="shared" si="56"/>
        <v>5</v>
      </c>
      <c r="O1199" cm="1">
        <f t="array" ref="O1199">_xlfn.IFS(OR('Paraclinicos '!M1195="",'Paraclinicos '!N1195="",'Paraclinicos '!N1195=0),"",'Paraclinicos '!M1195/'Paraclinicos '!N1195&lt;100,4,'Paraclinicos '!M1195/'Paraclinicos '!N1195&lt;200,3,'Paraclinicos '!M1195/'Paraclinicos '!N1195&lt;300,2,'Paraclinicos '!M1195/'Paraclinicos '!N1195&lt;400,1,'Paraclinicos '!M1195/'Paraclinicos '!N1195&gt;=400,0)</f>
        <v>3</v>
      </c>
      <c r="P1199" cm="1">
        <f t="array" ref="P1199">_xlfn.IFS('Paraclinicos '!C1195="","",'Paraclinicos '!C1195&lt;20,4,'Paraclinicos '!C1195&lt;50,3,'Paraclinicos '!C1195&lt;100,2,'Paraclinicos '!C1195&lt;150,1,'Paraclinicos '!C1195&gt;150,0)</f>
        <v>0</v>
      </c>
      <c r="Q1199" cm="1">
        <f t="array" ref="Q1199">_xlfn.IFS('Paraclinicos '!O1195="","",'Paraclinicos '!O1195&lt;1.2,0,'Paraclinicos '!O1195&lt;2,1,'Paraclinicos '!O1195&lt;3.5,2,'Paraclinicos '!O1195&lt;5,3,'Paraclinicos '!O1195&gt;5,4)</f>
        <v>0</v>
      </c>
      <c r="R1199" cm="1">
        <f t="array" ref="R1199">_xlfn.IFS('Paraclinicos '!J1195="","",'Paraclinicos '!J1195&lt;1.2,0,'Paraclinicos '!J1195&lt;2,1,'Paraclinicos '!J1195&lt;6,2,'Paraclinicos '!J1195&lt;12,3,'Paraclinicos '!J1195&gt;=12,4)</f>
        <v>0</v>
      </c>
      <c r="S1199" cm="1">
        <f t="array" ref="S1199">_xlfn.IFS('Paraclinicos '!Y1195="","",'Paraclinicos '!Y1195&lt;70,1,'Paraclinicos '!Y1195&gt;=70,0)</f>
        <v>0</v>
      </c>
      <c r="T1199" cm="1">
        <f t="array" ref="T1199">_xlfn.IFS('Paraclinicos '!W1195="","",'Paraclinicos '!W1195&lt;6,4,'Paraclinicos '!W1195&lt;10,3,'Paraclinicos '!W1195&lt;13,2,'Paraclinicos '!W1195&lt;15,1,'Paraclinicos '!W1195=15,0)</f>
        <v>4</v>
      </c>
      <c r="U1199" s="54">
        <f t="shared" si="54"/>
        <v>7</v>
      </c>
      <c r="V1199" cm="1">
        <f t="array" ref="V1199">_xlfn.IFS('Paraclinicos '!S1195="","",OR('Paraclinicos '!S1195&lt;=8,'Paraclinicos '!S1195&gt;=25),3,'Paraclinicos '!S1195&lt;12,1,'Paraclinicos '!S1195&lt;21,0,'Paraclinicos '!S1195&lt;25,2)</f>
        <v>2</v>
      </c>
      <c r="W1199" t="str">
        <f>IFERROR(IF(INDEX('BD Demog para scores enalazar'!Y$2:'BD Demog para scores enalazar'!Y$3000,MATCH(Formulas!A1199,'BD Demog para scores enalazar'!A$2:'BD Demog para scores enalazar'!A$3000,0))=1,"SI","NO"),"")</f>
        <v>NO</v>
      </c>
      <c r="X1199" s="9" t="str">
        <f>IFERROR(IF(INDEX('BD Demog para scores enalazar'!AJ$2:'BD Demog para scores enalazar'!AJ$3000,MATCH(Formulas!A1199,'BD Demog para scores enalazar'!A$2:'BD Demog para scores enalazar'!A$3000,0))=1,"SI","NO"),"")</f>
        <v>SI</v>
      </c>
      <c r="Y1199" t="str" cm="1">
        <f t="array" ref="Y1199">IF(AND(W1199="NO",X1199="NO"),_xlfn.IFS('Paraclinicos '!K1195&lt;=91,3,'Paraclinicos '!K1195&lt;94,2,'Paraclinicos '!K1195&lt;96,1,'Paraclinicos '!K1195&gt;=96,0),"")</f>
        <v/>
      </c>
      <c r="Z1199" cm="1">
        <f t="array" ref="Z1199">IF(OR(W1199="SI",X1199="SI"),_xlfn.IFS(OR(AND('Paraclinicos '!K1196&lt;=83),AND('Paraclinicos '!K1196&gt;=97,AA1199=2)),3,OR(AND('Paraclinicos '!K1196&lt;=86),AND('Paraclinicos '!K1196&gt;=94,AA1199=2)),2,OR(AND('Paraclinicos '!K1196&lt;=88),AND('Paraclinicos '!K1196&gt;=92,AA1199=2)),1,OR(AND('Paraclinicos '!K1196&gt;=88,'Paraclinicos '!K1196&lt;=92),AND('Paraclinicos '!K1196&gt;=93,AA1199=0)),0),"")</f>
        <v>2</v>
      </c>
      <c r="AA1199" cm="1">
        <f t="array" ref="AA1199">_xlfn.IFS('Paraclinicos '!E1195="","",'Paraclinicos '!E1195="Oxigeno",2,'Paraclinicos '!E1195="Aire",0)</f>
        <v>2</v>
      </c>
    </row>
    <row r="1200" spans="1:27" x14ac:dyDescent="0.25">
      <c r="A1200">
        <f>'Paraclinicos '!A1196</f>
        <v>354</v>
      </c>
      <c r="B1200" s="3">
        <f>'Paraclinicos '!R1196</f>
        <v>44336</v>
      </c>
      <c r="C1200" cm="1">
        <f t="array" ref="C1200">_xlfn.IFS('Paraclinicos '!Q1196="","",'Paraclinicos '!Q1196&gt;60,3,'Paraclinicos '!Q1196&lt;=60,1)</f>
        <v>3</v>
      </c>
      <c r="D1200" t="str">
        <f>IFERROR(IF(INDEX('BD Demog para scores enalazar'!BC$2:BC$3000,MATCH(Formulas!A1200,'BD Demog para scores enalazar'!A$2:A$3000,0))=0,"SI","NO"),"")</f>
        <v>SI</v>
      </c>
      <c r="E1200" cm="1">
        <f t="array" ref="E1200">_xlfn.IFS(D1200="","",D1200="SI",4,D1200="NO",1)</f>
        <v>4</v>
      </c>
      <c r="F1200" cm="1">
        <f t="array" ref="F1200">_xlfn.IFS('Paraclinicos '!B1196="","",'Paraclinicos '!B1196&gt;1,1,'Paraclinicos '!B1196&lt;=1,3)</f>
        <v>3</v>
      </c>
      <c r="G1200" t="str" cm="1">
        <f t="array" ref="G1200">_xlfn.IFS('Paraclinicos '!D1196="","",AND('Paraclinicos '!D1196&gt;=250,'Paraclinicos '!D1196&lt;=500),2,'Paraclinicos '!D1196&gt;500,3,'Paraclinicos '!D1196&lt;250,1)</f>
        <v/>
      </c>
      <c r="H1200" s="50">
        <f t="shared" si="55"/>
        <v>10</v>
      </c>
      <c r="I1200" cm="1">
        <f t="array" ref="I1200">_xlfn.IFS('Paraclinicos '!Q1196="","",'Paraclinicos '!Q1196&gt;=65,1,'Paraclinicos '!Q1196&lt;65,0)</f>
        <v>1</v>
      </c>
      <c r="J1200" cm="1">
        <f t="array" ref="J1200">_xlfn.IFS('Paraclinicos '!I1196="","",'Paraclinicos '!I1196&gt;7,1,'Paraclinicos '!I1196&lt;=7,0)</f>
        <v>1</v>
      </c>
      <c r="K1200" cm="1">
        <f t="array" ref="K1200">_xlfn.IFS('Paraclinicos '!W1196="","",'Paraclinicos '!W1196&lt;=8,1,'Paraclinicos '!W1196&gt;8,0)</f>
        <v>1</v>
      </c>
      <c r="L1200" cm="1">
        <f t="array" ref="L1200">_xlfn.IFS('Paraclinicos '!S1196="","",'Paraclinicos '!S1196&gt;=30,1,'Paraclinicos '!S1196&lt;30,0)</f>
        <v>0</v>
      </c>
      <c r="M1200" cm="1">
        <f t="array" ref="M1200">_xlfn.IFS(OR('Paraclinicos '!T1196="",'Paraclinicos '!U1196=""),"",OR('Paraclinicos '!T1196&lt;=90,'Paraclinicos '!U1196&lt;=60),1,OR('Paraclinicos '!T1196&gt;90,'Paraclinicos '!U1196&gt;60),0)</f>
        <v>1</v>
      </c>
      <c r="N1200" s="45">
        <f t="shared" si="56"/>
        <v>5</v>
      </c>
      <c r="O1200" cm="1">
        <f t="array" ref="O1200">_xlfn.IFS(OR('Paraclinicos '!M1196="",'Paraclinicos '!N1196="",'Paraclinicos '!N1196=0),"",'Paraclinicos '!M1196/'Paraclinicos '!N1196&lt;100,4,'Paraclinicos '!M1196/'Paraclinicos '!N1196&lt;200,3,'Paraclinicos '!M1196/'Paraclinicos '!N1196&lt;300,2,'Paraclinicos '!M1196/'Paraclinicos '!N1196&lt;400,1,'Paraclinicos '!M1196/'Paraclinicos '!N1196&gt;=400,0)</f>
        <v>2</v>
      </c>
      <c r="P1200" cm="1">
        <f t="array" ref="P1200">_xlfn.IFS('Paraclinicos '!C1196="","",'Paraclinicos '!C1196&lt;20,4,'Paraclinicos '!C1196&lt;50,3,'Paraclinicos '!C1196&lt;100,2,'Paraclinicos '!C1196&lt;150,1,'Paraclinicos '!C1196&gt;150,0)</f>
        <v>0</v>
      </c>
      <c r="Q1200" cm="1">
        <f t="array" ref="Q1200">_xlfn.IFS('Paraclinicos '!O1196="","",'Paraclinicos '!O1196&lt;1.2,0,'Paraclinicos '!O1196&lt;2,1,'Paraclinicos '!O1196&lt;3.5,2,'Paraclinicos '!O1196&lt;5,3,'Paraclinicos '!O1196&gt;5,4)</f>
        <v>0</v>
      </c>
      <c r="R1200" t="str" cm="1">
        <f t="array" ref="R1200">_xlfn.IFS('Paraclinicos '!J1196="","",'Paraclinicos '!J1196&lt;1.2,0,'Paraclinicos '!J1196&lt;2,1,'Paraclinicos '!J1196&lt;6,2,'Paraclinicos '!J1196&lt;12,3,'Paraclinicos '!J1196&gt;=12,4)</f>
        <v/>
      </c>
      <c r="S1200" cm="1">
        <f t="array" ref="S1200">_xlfn.IFS('Paraclinicos '!Y1196="","",'Paraclinicos '!Y1196&lt;70,1,'Paraclinicos '!Y1196&gt;=70,0)</f>
        <v>0</v>
      </c>
      <c r="T1200" cm="1">
        <f t="array" ref="T1200">_xlfn.IFS('Paraclinicos '!W1196="","",'Paraclinicos '!W1196&lt;6,4,'Paraclinicos '!W1196&lt;10,3,'Paraclinicos '!W1196&lt;13,2,'Paraclinicos '!W1196&lt;15,1,'Paraclinicos '!W1196=15,0)</f>
        <v>4</v>
      </c>
      <c r="U1200" s="54">
        <f t="shared" si="54"/>
        <v>6</v>
      </c>
      <c r="V1200" cm="1">
        <f t="array" ref="V1200">_xlfn.IFS('Paraclinicos '!S1196="","",OR('Paraclinicos '!S1196&lt;=8,'Paraclinicos '!S1196&gt;=25),3,'Paraclinicos '!S1196&lt;12,1,'Paraclinicos '!S1196&lt;21,0,'Paraclinicos '!S1196&lt;25,2)</f>
        <v>0</v>
      </c>
      <c r="W1200" t="str">
        <f>IFERROR(IF(INDEX('BD Demog para scores enalazar'!Y$2:'BD Demog para scores enalazar'!Y$3000,MATCH(Formulas!A1200,'BD Demog para scores enalazar'!A$2:'BD Demog para scores enalazar'!A$3000,0))=1,"SI","NO"),"")</f>
        <v>NO</v>
      </c>
      <c r="X1200" s="9" t="str">
        <f>IFERROR(IF(INDEX('BD Demog para scores enalazar'!AJ$2:'BD Demog para scores enalazar'!AJ$3000,MATCH(Formulas!A1200,'BD Demog para scores enalazar'!A$2:'BD Demog para scores enalazar'!A$3000,0))=1,"SI","NO"),"")</f>
        <v>SI</v>
      </c>
      <c r="Y1200" t="str" cm="1">
        <f t="array" ref="Y1200">IF(AND(W1200="NO",X1200="NO"),_xlfn.IFS('Paraclinicos '!K1196&lt;=91,3,'Paraclinicos '!K1196&lt;94,2,'Paraclinicos '!K1196&lt;96,1,'Paraclinicos '!K1196&gt;=96,0),"")</f>
        <v/>
      </c>
      <c r="Z1200" cm="1">
        <f t="array" ref="Z1200">IF(OR(W1200="SI",X1200="SI"),_xlfn.IFS(OR(AND('Paraclinicos '!K1197&lt;=83),AND('Paraclinicos '!K1197&gt;=97,AA1200=2)),3,OR(AND('Paraclinicos '!K1197&lt;=86),AND('Paraclinicos '!K1197&gt;=94,AA1200=2)),2,OR(AND('Paraclinicos '!K1197&lt;=88),AND('Paraclinicos '!K1197&gt;=92,AA1200=2)),1,OR(AND('Paraclinicos '!K1197&gt;=88,'Paraclinicos '!K1197&lt;=92),AND('Paraclinicos '!K1197&gt;=93,AA1200=0)),0),"")</f>
        <v>3</v>
      </c>
      <c r="AA1200" cm="1">
        <f t="array" ref="AA1200">_xlfn.IFS('Paraclinicos '!E1196="","",'Paraclinicos '!E1196="Oxigeno",2,'Paraclinicos '!E1196="Aire",0)</f>
        <v>2</v>
      </c>
    </row>
    <row r="1201" spans="1:27" x14ac:dyDescent="0.25">
      <c r="A1201">
        <f>'Paraclinicos '!A1197</f>
        <v>354</v>
      </c>
      <c r="B1201" s="3">
        <f>'Paraclinicos '!R1197</f>
        <v>44337</v>
      </c>
      <c r="C1201" cm="1">
        <f t="array" ref="C1201">_xlfn.IFS('Paraclinicos '!Q1197="","",'Paraclinicos '!Q1197&gt;60,3,'Paraclinicos '!Q1197&lt;=60,1)</f>
        <v>3</v>
      </c>
      <c r="D1201" t="str">
        <f>IFERROR(IF(INDEX('BD Demog para scores enalazar'!BC$2:BC$3000,MATCH(Formulas!A1201,'BD Demog para scores enalazar'!A$2:A$3000,0))=0,"SI","NO"),"")</f>
        <v>SI</v>
      </c>
      <c r="E1201" cm="1">
        <f t="array" ref="E1201">_xlfn.IFS(D1201="","",D1201="SI",4,D1201="NO",1)</f>
        <v>4</v>
      </c>
      <c r="F1201" cm="1">
        <f t="array" ref="F1201">_xlfn.IFS('Paraclinicos '!B1197="","",'Paraclinicos '!B1197&gt;1,1,'Paraclinicos '!B1197&lt;=1,3)</f>
        <v>3</v>
      </c>
      <c r="G1201" cm="1">
        <f t="array" ref="G1201">_xlfn.IFS('Paraclinicos '!D1197="","",AND('Paraclinicos '!D1197&gt;=250,'Paraclinicos '!D1197&lt;=500),2,'Paraclinicos '!D1197&gt;500,3,'Paraclinicos '!D1197&lt;250,1)</f>
        <v>2</v>
      </c>
      <c r="H1201" s="50">
        <f t="shared" si="55"/>
        <v>12</v>
      </c>
      <c r="I1201" cm="1">
        <f t="array" ref="I1201">_xlfn.IFS('Paraclinicos '!Q1197="","",'Paraclinicos '!Q1197&gt;=65,1,'Paraclinicos '!Q1197&lt;65,0)</f>
        <v>1</v>
      </c>
      <c r="J1201" cm="1">
        <f t="array" ref="J1201">_xlfn.IFS('Paraclinicos '!I1197="","",'Paraclinicos '!I1197&gt;7,1,'Paraclinicos '!I1197&lt;=7,0)</f>
        <v>1</v>
      </c>
      <c r="K1201" cm="1">
        <f t="array" ref="K1201">_xlfn.IFS('Paraclinicos '!W1197="","",'Paraclinicos '!W1197&lt;=8,1,'Paraclinicos '!W1197&gt;8,0)</f>
        <v>0</v>
      </c>
      <c r="L1201" cm="1">
        <f t="array" ref="L1201">_xlfn.IFS('Paraclinicos '!S1197="","",'Paraclinicos '!S1197&gt;=30,1,'Paraclinicos '!S1197&lt;30,0)</f>
        <v>0</v>
      </c>
      <c r="M1201" cm="1">
        <f t="array" ref="M1201">_xlfn.IFS(OR('Paraclinicos '!T1197="",'Paraclinicos '!U1197=""),"",OR('Paraclinicos '!T1197&lt;=90,'Paraclinicos '!U1197&lt;=60),1,OR('Paraclinicos '!T1197&gt;90,'Paraclinicos '!U1197&gt;60),0)</f>
        <v>0</v>
      </c>
      <c r="N1201" s="45">
        <f t="shared" si="56"/>
        <v>4</v>
      </c>
      <c r="O1201" cm="1">
        <f t="array" ref="O1201">_xlfn.IFS(OR('Paraclinicos '!M1197="",'Paraclinicos '!N1197="",'Paraclinicos '!N1197=0),"",'Paraclinicos '!M1197/'Paraclinicos '!N1197&lt;100,4,'Paraclinicos '!M1197/'Paraclinicos '!N1197&lt;200,3,'Paraclinicos '!M1197/'Paraclinicos '!N1197&lt;300,2,'Paraclinicos '!M1197/'Paraclinicos '!N1197&lt;400,1,'Paraclinicos '!M1197/'Paraclinicos '!N1197&gt;=400,0)</f>
        <v>3</v>
      </c>
      <c r="P1201" cm="1">
        <f t="array" ref="P1201">_xlfn.IFS('Paraclinicos '!C1197="","",'Paraclinicos '!C1197&lt;20,4,'Paraclinicos '!C1197&lt;50,3,'Paraclinicos '!C1197&lt;100,2,'Paraclinicos '!C1197&lt;150,1,'Paraclinicos '!C1197&gt;150,0)</f>
        <v>0</v>
      </c>
      <c r="Q1201" cm="1">
        <f t="array" ref="Q1201">_xlfn.IFS('Paraclinicos '!O1197="","",'Paraclinicos '!O1197&lt;1.2,0,'Paraclinicos '!O1197&lt;2,1,'Paraclinicos '!O1197&lt;3.5,2,'Paraclinicos '!O1197&lt;5,3,'Paraclinicos '!O1197&gt;5,4)</f>
        <v>0</v>
      </c>
      <c r="R1201" cm="1">
        <f t="array" ref="R1201">_xlfn.IFS('Paraclinicos '!J1197="","",'Paraclinicos '!J1197&lt;1.2,0,'Paraclinicos '!J1197&lt;2,1,'Paraclinicos '!J1197&lt;6,2,'Paraclinicos '!J1197&lt;12,3,'Paraclinicos '!J1197&gt;=12,4)</f>
        <v>2</v>
      </c>
      <c r="S1201" cm="1">
        <f t="array" ref="S1201">_xlfn.IFS('Paraclinicos '!Y1197="","",'Paraclinicos '!Y1197&lt;70,1,'Paraclinicos '!Y1197&gt;=70,0)</f>
        <v>0</v>
      </c>
      <c r="T1201" cm="1">
        <f t="array" ref="T1201">_xlfn.IFS('Paraclinicos '!W1197="","",'Paraclinicos '!W1197&lt;6,4,'Paraclinicos '!W1197&lt;10,3,'Paraclinicos '!W1197&lt;13,2,'Paraclinicos '!W1197&lt;15,1,'Paraclinicos '!W1197=15,0)</f>
        <v>2</v>
      </c>
      <c r="U1201" s="54">
        <f t="shared" si="54"/>
        <v>7</v>
      </c>
      <c r="V1201" cm="1">
        <f t="array" ref="V1201">_xlfn.IFS('Paraclinicos '!S1197="","",OR('Paraclinicos '!S1197&lt;=8,'Paraclinicos '!S1197&gt;=25),3,'Paraclinicos '!S1197&lt;12,1,'Paraclinicos '!S1197&lt;21,0,'Paraclinicos '!S1197&lt;25,2)</f>
        <v>0</v>
      </c>
      <c r="W1201" t="str">
        <f>IFERROR(IF(INDEX('BD Demog para scores enalazar'!Y$2:'BD Demog para scores enalazar'!Y$3000,MATCH(Formulas!A1201,'BD Demog para scores enalazar'!A$2:'BD Demog para scores enalazar'!A$3000,0))=1,"SI","NO"),"")</f>
        <v>NO</v>
      </c>
      <c r="X1201" s="9" t="str">
        <f>IFERROR(IF(INDEX('BD Demog para scores enalazar'!AJ$2:'BD Demog para scores enalazar'!AJ$3000,MATCH(Formulas!A1201,'BD Demog para scores enalazar'!A$2:'BD Demog para scores enalazar'!A$3000,0))=1,"SI","NO"),"")</f>
        <v>SI</v>
      </c>
      <c r="Y1201" t="str" cm="1">
        <f t="array" ref="Y1201">IF(AND(W1201="NO",X1201="NO"),_xlfn.IFS('Paraclinicos '!K1197&lt;=91,3,'Paraclinicos '!K1197&lt;94,2,'Paraclinicos '!K1197&lt;96,1,'Paraclinicos '!K1197&gt;=96,0),"")</f>
        <v/>
      </c>
      <c r="Z1201" cm="1">
        <f t="array" ref="Z1201">IF(OR(W1201="SI",X1201="SI"),_xlfn.IFS(OR(AND('Paraclinicos '!K1198&lt;=83),AND('Paraclinicos '!K1198&gt;=97,AA1201=2)),3,OR(AND('Paraclinicos '!K1198&lt;=86),AND('Paraclinicos '!K1198&gt;=94,AA1201=2)),2,OR(AND('Paraclinicos '!K1198&lt;=88),AND('Paraclinicos '!K1198&gt;=92,AA1201=2)),1,OR(AND('Paraclinicos '!K1198&gt;=88,'Paraclinicos '!K1198&lt;=92),AND('Paraclinicos '!K1198&gt;=93,AA1201=0)),0),"")</f>
        <v>1</v>
      </c>
      <c r="AA1201" cm="1">
        <f t="array" ref="AA1201">_xlfn.IFS('Paraclinicos '!E1197="","",'Paraclinicos '!E1197="Oxigeno",2,'Paraclinicos '!E1197="Aire",0)</f>
        <v>2</v>
      </c>
    </row>
    <row r="1202" spans="1:27" x14ac:dyDescent="0.25">
      <c r="A1202">
        <f>'Paraclinicos '!A1198</f>
        <v>354</v>
      </c>
      <c r="B1202" s="3">
        <f>'Paraclinicos '!R1198</f>
        <v>44338</v>
      </c>
      <c r="C1202" cm="1">
        <f t="array" ref="C1202">_xlfn.IFS('Paraclinicos '!Q1198="","",'Paraclinicos '!Q1198&gt;60,3,'Paraclinicos '!Q1198&lt;=60,1)</f>
        <v>3</v>
      </c>
      <c r="D1202" t="str">
        <f>IFERROR(IF(INDEX('BD Demog para scores enalazar'!BC$2:BC$3000,MATCH(Formulas!A1202,'BD Demog para scores enalazar'!A$2:A$3000,0))=0,"SI","NO"),"")</f>
        <v>SI</v>
      </c>
      <c r="E1202" cm="1">
        <f t="array" ref="E1202">_xlfn.IFS(D1202="","",D1202="SI",4,D1202="NO",1)</f>
        <v>4</v>
      </c>
      <c r="F1202" cm="1">
        <f t="array" ref="F1202">_xlfn.IFS('Paraclinicos '!B1198="","",'Paraclinicos '!B1198&gt;1,1,'Paraclinicos '!B1198&lt;=1,3)</f>
        <v>3</v>
      </c>
      <c r="G1202" t="str" cm="1">
        <f t="array" ref="G1202">_xlfn.IFS('Paraclinicos '!D1198="","",AND('Paraclinicos '!D1198&gt;=250,'Paraclinicos '!D1198&lt;=500),2,'Paraclinicos '!D1198&gt;500,3,'Paraclinicos '!D1198&lt;250,1)</f>
        <v/>
      </c>
      <c r="H1202" s="50">
        <f t="shared" si="55"/>
        <v>10</v>
      </c>
      <c r="I1202" cm="1">
        <f t="array" ref="I1202">_xlfn.IFS('Paraclinicos '!Q1198="","",'Paraclinicos '!Q1198&gt;=65,1,'Paraclinicos '!Q1198&lt;65,0)</f>
        <v>1</v>
      </c>
      <c r="J1202" cm="1">
        <f t="array" ref="J1202">_xlfn.IFS('Paraclinicos '!I1198="","",'Paraclinicos '!I1198&gt;7,1,'Paraclinicos '!I1198&lt;=7,0)</f>
        <v>1</v>
      </c>
      <c r="K1202" cm="1">
        <f t="array" ref="K1202">_xlfn.IFS('Paraclinicos '!W1198="","",'Paraclinicos '!W1198&lt;=8,1,'Paraclinicos '!W1198&gt;8,0)</f>
        <v>0</v>
      </c>
      <c r="L1202" cm="1">
        <f t="array" ref="L1202">_xlfn.IFS('Paraclinicos '!S1198="","",'Paraclinicos '!S1198&gt;=30,1,'Paraclinicos '!S1198&lt;30,0)</f>
        <v>0</v>
      </c>
      <c r="M1202" cm="1">
        <f t="array" ref="M1202">_xlfn.IFS(OR('Paraclinicos '!T1198="",'Paraclinicos '!U1198=""),"",OR('Paraclinicos '!T1198&lt;=90,'Paraclinicos '!U1198&lt;=60),1,OR('Paraclinicos '!T1198&gt;90,'Paraclinicos '!U1198&gt;60),0)</f>
        <v>0</v>
      </c>
      <c r="N1202" s="45">
        <f t="shared" si="56"/>
        <v>2</v>
      </c>
      <c r="O1202" cm="1">
        <f t="array" ref="O1202">_xlfn.IFS(OR('Paraclinicos '!M1198="",'Paraclinicos '!N1198="",'Paraclinicos '!N1198=0),"",'Paraclinicos '!M1198/'Paraclinicos '!N1198&lt;100,4,'Paraclinicos '!M1198/'Paraclinicos '!N1198&lt;200,3,'Paraclinicos '!M1198/'Paraclinicos '!N1198&lt;300,2,'Paraclinicos '!M1198/'Paraclinicos '!N1198&lt;400,1,'Paraclinicos '!M1198/'Paraclinicos '!N1198&gt;=400,0)</f>
        <v>1</v>
      </c>
      <c r="P1202" cm="1">
        <f t="array" ref="P1202">_xlfn.IFS('Paraclinicos '!C1198="","",'Paraclinicos '!C1198&lt;20,4,'Paraclinicos '!C1198&lt;50,3,'Paraclinicos '!C1198&lt;100,2,'Paraclinicos '!C1198&lt;150,1,'Paraclinicos '!C1198&gt;150,0)</f>
        <v>0</v>
      </c>
      <c r="Q1202" cm="1">
        <f t="array" ref="Q1202">_xlfn.IFS('Paraclinicos '!O1198="","",'Paraclinicos '!O1198&lt;1.2,0,'Paraclinicos '!O1198&lt;2,1,'Paraclinicos '!O1198&lt;3.5,2,'Paraclinicos '!O1198&lt;5,3,'Paraclinicos '!O1198&gt;5,4)</f>
        <v>0</v>
      </c>
      <c r="R1202" t="str" cm="1">
        <f t="array" ref="R1202">_xlfn.IFS('Paraclinicos '!J1198="","",'Paraclinicos '!J1198&lt;1.2,0,'Paraclinicos '!J1198&lt;2,1,'Paraclinicos '!J1198&lt;6,2,'Paraclinicos '!J1198&lt;12,3,'Paraclinicos '!J1198&gt;=12,4)</f>
        <v/>
      </c>
      <c r="S1202" cm="1">
        <f t="array" ref="S1202">_xlfn.IFS('Paraclinicos '!Y1198="","",'Paraclinicos '!Y1198&lt;70,1,'Paraclinicos '!Y1198&gt;=70,0)</f>
        <v>0</v>
      </c>
      <c r="T1202" cm="1">
        <f t="array" ref="T1202">_xlfn.IFS('Paraclinicos '!W1198="","",'Paraclinicos '!W1198&lt;6,4,'Paraclinicos '!W1198&lt;10,3,'Paraclinicos '!W1198&lt;13,2,'Paraclinicos '!W1198&lt;15,1,'Paraclinicos '!W1198=15,0)</f>
        <v>1</v>
      </c>
      <c r="U1202" s="54">
        <f t="shared" si="54"/>
        <v>2</v>
      </c>
      <c r="V1202" cm="1">
        <f t="array" ref="V1202">_xlfn.IFS('Paraclinicos '!S1198="","",OR('Paraclinicos '!S1198&lt;=8,'Paraclinicos '!S1198&gt;=25),3,'Paraclinicos '!S1198&lt;12,1,'Paraclinicos '!S1198&lt;21,0,'Paraclinicos '!S1198&lt;25,2)</f>
        <v>0</v>
      </c>
      <c r="W1202" t="str">
        <f>IFERROR(IF(INDEX('BD Demog para scores enalazar'!Y$2:'BD Demog para scores enalazar'!Y$3000,MATCH(Formulas!A1202,'BD Demog para scores enalazar'!A$2:'BD Demog para scores enalazar'!A$3000,0))=1,"SI","NO"),"")</f>
        <v>NO</v>
      </c>
      <c r="X1202" s="9" t="str">
        <f>IFERROR(IF(INDEX('BD Demog para scores enalazar'!AJ$2:'BD Demog para scores enalazar'!AJ$3000,MATCH(Formulas!A1202,'BD Demog para scores enalazar'!A$2:'BD Demog para scores enalazar'!A$3000,0))=1,"SI","NO"),"")</f>
        <v>SI</v>
      </c>
      <c r="Y1202" t="str" cm="1">
        <f t="array" ref="Y1202">IF(AND(W1202="NO",X1202="NO"),_xlfn.IFS('Paraclinicos '!K1198&lt;=91,3,'Paraclinicos '!K1198&lt;94,2,'Paraclinicos '!K1198&lt;96,1,'Paraclinicos '!K1198&gt;=96,0),"")</f>
        <v/>
      </c>
      <c r="Z1202" cm="1">
        <f t="array" ref="Z1202">IF(OR(W1202="SI",X1202="SI"),_xlfn.IFS(OR(AND('Paraclinicos '!K1199&lt;=83),AND('Paraclinicos '!K1199&gt;=97,AA1202=2)),3,OR(AND('Paraclinicos '!K1199&lt;=86),AND('Paraclinicos '!K1199&gt;=94,AA1202=2)),2,OR(AND('Paraclinicos '!K1199&lt;=88),AND('Paraclinicos '!K1199&gt;=92,AA1202=2)),1,OR(AND('Paraclinicos '!K1199&gt;=88,'Paraclinicos '!K1199&lt;=92),AND('Paraclinicos '!K1199&gt;=93,AA1202=0)),0),"")</f>
        <v>3</v>
      </c>
      <c r="AA1202" cm="1">
        <f t="array" ref="AA1202">_xlfn.IFS('Paraclinicos '!E1198="","",'Paraclinicos '!E1198="Oxigeno",2,'Paraclinicos '!E1198="Aire",0)</f>
        <v>2</v>
      </c>
    </row>
    <row r="1203" spans="1:27" x14ac:dyDescent="0.25">
      <c r="A1203">
        <f>'Paraclinicos '!A1199</f>
        <v>354</v>
      </c>
      <c r="B1203" s="3">
        <f>'Paraclinicos '!R1199</f>
        <v>44339</v>
      </c>
      <c r="C1203" cm="1">
        <f t="array" ref="C1203">_xlfn.IFS('Paraclinicos '!Q1199="","",'Paraclinicos '!Q1199&gt;60,3,'Paraclinicos '!Q1199&lt;=60,1)</f>
        <v>3</v>
      </c>
      <c r="D1203" t="str">
        <f>IFERROR(IF(INDEX('BD Demog para scores enalazar'!BC$2:BC$3000,MATCH(Formulas!A1203,'BD Demog para scores enalazar'!A$2:A$3000,0))=0,"SI","NO"),"")</f>
        <v>SI</v>
      </c>
      <c r="E1203" cm="1">
        <f t="array" ref="E1203">_xlfn.IFS(D1203="","",D1203="SI",4,D1203="NO",1)</f>
        <v>4</v>
      </c>
      <c r="F1203" cm="1">
        <f t="array" ref="F1203">_xlfn.IFS('Paraclinicos '!B1199="","",'Paraclinicos '!B1199&gt;1,1,'Paraclinicos '!B1199&lt;=1,3)</f>
        <v>1</v>
      </c>
      <c r="G1203" cm="1">
        <f t="array" ref="G1203">_xlfn.IFS('Paraclinicos '!D1199="","",AND('Paraclinicos '!D1199&gt;=250,'Paraclinicos '!D1199&lt;=500),2,'Paraclinicos '!D1199&gt;500,3,'Paraclinicos '!D1199&lt;250,1)</f>
        <v>2</v>
      </c>
      <c r="H1203" s="50">
        <f t="shared" si="55"/>
        <v>10</v>
      </c>
      <c r="I1203" cm="1">
        <f t="array" ref="I1203">_xlfn.IFS('Paraclinicos '!Q1199="","",'Paraclinicos '!Q1199&gt;=65,1,'Paraclinicos '!Q1199&lt;65,0)</f>
        <v>1</v>
      </c>
      <c r="J1203" cm="1">
        <f t="array" ref="J1203">_xlfn.IFS('Paraclinicos '!I1199="","",'Paraclinicos '!I1199&gt;7,1,'Paraclinicos '!I1199&lt;=7,0)</f>
        <v>1</v>
      </c>
      <c r="K1203" cm="1">
        <f t="array" ref="K1203">_xlfn.IFS('Paraclinicos '!W1199="","",'Paraclinicos '!W1199&lt;=8,1,'Paraclinicos '!W1199&gt;8,0)</f>
        <v>0</v>
      </c>
      <c r="L1203" cm="1">
        <f t="array" ref="L1203">_xlfn.IFS('Paraclinicos '!S1199="","",'Paraclinicos '!S1199&gt;=30,1,'Paraclinicos '!S1199&lt;30,0)</f>
        <v>0</v>
      </c>
      <c r="M1203" cm="1">
        <f t="array" ref="M1203">_xlfn.IFS(OR('Paraclinicos '!T1199="",'Paraclinicos '!U1199=""),"",OR('Paraclinicos '!T1199&lt;=90,'Paraclinicos '!U1199&lt;=60),1,OR('Paraclinicos '!T1199&gt;90,'Paraclinicos '!U1199&gt;60),0)</f>
        <v>0</v>
      </c>
      <c r="N1203" s="45">
        <f t="shared" si="56"/>
        <v>2</v>
      </c>
      <c r="O1203" cm="1">
        <f t="array" ref="O1203">_xlfn.IFS(OR('Paraclinicos '!M1199="",'Paraclinicos '!N1199="",'Paraclinicos '!N1199=0),"",'Paraclinicos '!M1199/'Paraclinicos '!N1199&lt;100,4,'Paraclinicos '!M1199/'Paraclinicos '!N1199&lt;200,3,'Paraclinicos '!M1199/'Paraclinicos '!N1199&lt;300,2,'Paraclinicos '!M1199/'Paraclinicos '!N1199&lt;400,1,'Paraclinicos '!M1199/'Paraclinicos '!N1199&gt;=400,0)</f>
        <v>3</v>
      </c>
      <c r="P1203" cm="1">
        <f t="array" ref="P1203">_xlfn.IFS('Paraclinicos '!C1199="","",'Paraclinicos '!C1199&lt;20,4,'Paraclinicos '!C1199&lt;50,3,'Paraclinicos '!C1199&lt;100,2,'Paraclinicos '!C1199&lt;150,1,'Paraclinicos '!C1199&gt;150,0)</f>
        <v>0</v>
      </c>
      <c r="Q1203" cm="1">
        <f t="array" ref="Q1203">_xlfn.IFS('Paraclinicos '!O1199="","",'Paraclinicos '!O1199&lt;1.2,0,'Paraclinicos '!O1199&lt;2,1,'Paraclinicos '!O1199&lt;3.5,2,'Paraclinicos '!O1199&lt;5,3,'Paraclinicos '!O1199&gt;5,4)</f>
        <v>0</v>
      </c>
      <c r="R1203" t="str" cm="1">
        <f t="array" ref="R1203">_xlfn.IFS('Paraclinicos '!J1199="","",'Paraclinicos '!J1199&lt;1.2,0,'Paraclinicos '!J1199&lt;2,1,'Paraclinicos '!J1199&lt;6,2,'Paraclinicos '!J1199&lt;12,3,'Paraclinicos '!J1199&gt;=12,4)</f>
        <v/>
      </c>
      <c r="S1203" cm="1">
        <f t="array" ref="S1203">_xlfn.IFS('Paraclinicos '!Y1199="","",'Paraclinicos '!Y1199&lt;70,1,'Paraclinicos '!Y1199&gt;=70,0)</f>
        <v>0</v>
      </c>
      <c r="T1203" cm="1">
        <f t="array" ref="T1203">_xlfn.IFS('Paraclinicos '!W1199="","",'Paraclinicos '!W1199&lt;6,4,'Paraclinicos '!W1199&lt;10,3,'Paraclinicos '!W1199&lt;13,2,'Paraclinicos '!W1199&lt;15,1,'Paraclinicos '!W1199=15,0)</f>
        <v>0</v>
      </c>
      <c r="U1203" s="54">
        <f t="shared" si="54"/>
        <v>3</v>
      </c>
      <c r="V1203" cm="1">
        <f t="array" ref="V1203">_xlfn.IFS('Paraclinicos '!S1199="","",OR('Paraclinicos '!S1199&lt;=8,'Paraclinicos '!S1199&gt;=25),3,'Paraclinicos '!S1199&lt;12,1,'Paraclinicos '!S1199&lt;21,0,'Paraclinicos '!S1199&lt;25,2)</f>
        <v>0</v>
      </c>
      <c r="W1203" t="str">
        <f>IFERROR(IF(INDEX('BD Demog para scores enalazar'!Y$2:'BD Demog para scores enalazar'!Y$3000,MATCH(Formulas!A1203,'BD Demog para scores enalazar'!A$2:'BD Demog para scores enalazar'!A$3000,0))=1,"SI","NO"),"")</f>
        <v>NO</v>
      </c>
      <c r="X1203" s="9" t="str">
        <f>IFERROR(IF(INDEX('BD Demog para scores enalazar'!AJ$2:'BD Demog para scores enalazar'!AJ$3000,MATCH(Formulas!A1203,'BD Demog para scores enalazar'!A$2:'BD Demog para scores enalazar'!A$3000,0))=1,"SI","NO"),"")</f>
        <v>SI</v>
      </c>
      <c r="Y1203" t="str" cm="1">
        <f t="array" ref="Y1203">IF(AND(W1203="NO",X1203="NO"),_xlfn.IFS('Paraclinicos '!K1199&lt;=91,3,'Paraclinicos '!K1199&lt;94,2,'Paraclinicos '!K1199&lt;96,1,'Paraclinicos '!K1199&gt;=96,0),"")</f>
        <v/>
      </c>
      <c r="Z1203" cm="1">
        <f t="array" ref="Z1203">IF(OR(W1203="SI",X1203="SI"),_xlfn.IFS(OR(AND('Paraclinicos '!K1200&lt;=83),AND('Paraclinicos '!K1200&gt;=97,AA1203=2)),3,OR(AND('Paraclinicos '!K1200&lt;=86),AND('Paraclinicos '!K1200&gt;=94,AA1203=2)),2,OR(AND('Paraclinicos '!K1200&lt;=88),AND('Paraclinicos '!K1200&gt;=92,AA1203=2)),1,OR(AND('Paraclinicos '!K1200&gt;=88,'Paraclinicos '!K1200&lt;=92),AND('Paraclinicos '!K1200&gt;=93,AA1203=0)),0),"")</f>
        <v>1</v>
      </c>
      <c r="AA1203" cm="1">
        <f t="array" ref="AA1203">_xlfn.IFS('Paraclinicos '!E1199="","",'Paraclinicos '!E1199="Oxigeno",2,'Paraclinicos '!E1199="Aire",0)</f>
        <v>2</v>
      </c>
    </row>
    <row r="1204" spans="1:27" x14ac:dyDescent="0.25">
      <c r="A1204">
        <f>'Paraclinicos '!A1200</f>
        <v>354</v>
      </c>
      <c r="B1204" s="3">
        <f>'Paraclinicos '!R1200</f>
        <v>44342</v>
      </c>
      <c r="C1204" cm="1">
        <f t="array" ref="C1204">_xlfn.IFS('Paraclinicos '!Q1200="","",'Paraclinicos '!Q1200&gt;60,3,'Paraclinicos '!Q1200&lt;=60,1)</f>
        <v>3</v>
      </c>
      <c r="D1204" t="str">
        <f>IFERROR(IF(INDEX('BD Demog para scores enalazar'!BC$2:BC$3000,MATCH(Formulas!A1204,'BD Demog para scores enalazar'!A$2:A$3000,0))=0,"SI","NO"),"")</f>
        <v>SI</v>
      </c>
      <c r="E1204" cm="1">
        <f t="array" ref="E1204">_xlfn.IFS(D1204="","",D1204="SI",4,D1204="NO",1)</f>
        <v>4</v>
      </c>
      <c r="F1204" cm="1">
        <f t="array" ref="F1204">_xlfn.IFS('Paraclinicos '!B1200="","",'Paraclinicos '!B1200&gt;1,1,'Paraclinicos '!B1200&lt;=1,3)</f>
        <v>3</v>
      </c>
      <c r="G1204" t="str" cm="1">
        <f t="array" ref="G1204">_xlfn.IFS('Paraclinicos '!D1200="","",AND('Paraclinicos '!D1200&gt;=250,'Paraclinicos '!D1200&lt;=500),2,'Paraclinicos '!D1200&gt;500,3,'Paraclinicos '!D1200&lt;250,1)</f>
        <v/>
      </c>
      <c r="H1204" s="50">
        <f t="shared" si="55"/>
        <v>10</v>
      </c>
      <c r="I1204" cm="1">
        <f t="array" ref="I1204">_xlfn.IFS('Paraclinicos '!Q1200="","",'Paraclinicos '!Q1200&gt;=65,1,'Paraclinicos '!Q1200&lt;65,0)</f>
        <v>1</v>
      </c>
      <c r="J1204" cm="1">
        <f t="array" ref="J1204">_xlfn.IFS('Paraclinicos '!I1200="","",'Paraclinicos '!I1200&gt;7,1,'Paraclinicos '!I1200&lt;=7,0)</f>
        <v>1</v>
      </c>
      <c r="K1204" cm="1">
        <f t="array" ref="K1204">_xlfn.IFS('Paraclinicos '!W1200="","",'Paraclinicos '!W1200&lt;=8,1,'Paraclinicos '!W1200&gt;8,0)</f>
        <v>0</v>
      </c>
      <c r="L1204" cm="1">
        <f t="array" ref="L1204">_xlfn.IFS('Paraclinicos '!S1200="","",'Paraclinicos '!S1200&gt;=30,1,'Paraclinicos '!S1200&lt;30,0)</f>
        <v>0</v>
      </c>
      <c r="M1204" cm="1">
        <f t="array" ref="M1204">_xlfn.IFS(OR('Paraclinicos '!T1200="",'Paraclinicos '!U1200=""),"",OR('Paraclinicos '!T1200&lt;=90,'Paraclinicos '!U1200&lt;=60),1,OR('Paraclinicos '!T1200&gt;90,'Paraclinicos '!U1200&gt;60),0)</f>
        <v>0</v>
      </c>
      <c r="N1204" s="45">
        <f t="shared" si="56"/>
        <v>2</v>
      </c>
      <c r="O1204" cm="1">
        <f t="array" ref="O1204">_xlfn.IFS(OR('Paraclinicos '!M1200="",'Paraclinicos '!N1200="",'Paraclinicos '!N1200=0),"",'Paraclinicos '!M1200/'Paraclinicos '!N1200&lt;100,4,'Paraclinicos '!M1200/'Paraclinicos '!N1200&lt;200,3,'Paraclinicos '!M1200/'Paraclinicos '!N1200&lt;300,2,'Paraclinicos '!M1200/'Paraclinicos '!N1200&lt;400,1,'Paraclinicos '!M1200/'Paraclinicos '!N1200&gt;=400,0)</f>
        <v>2</v>
      </c>
      <c r="P1204" cm="1">
        <f t="array" ref="P1204">_xlfn.IFS('Paraclinicos '!C1200="","",'Paraclinicos '!C1200&lt;20,4,'Paraclinicos '!C1200&lt;50,3,'Paraclinicos '!C1200&lt;100,2,'Paraclinicos '!C1200&lt;150,1,'Paraclinicos '!C1200&gt;150,0)</f>
        <v>0</v>
      </c>
      <c r="Q1204" cm="1">
        <f t="array" ref="Q1204">_xlfn.IFS('Paraclinicos '!O1200="","",'Paraclinicos '!O1200&lt;1.2,0,'Paraclinicos '!O1200&lt;2,1,'Paraclinicos '!O1200&lt;3.5,2,'Paraclinicos '!O1200&lt;5,3,'Paraclinicos '!O1200&gt;5,4)</f>
        <v>0</v>
      </c>
      <c r="R1204" cm="1">
        <f t="array" ref="R1204">_xlfn.IFS('Paraclinicos '!J1200="","",'Paraclinicos '!J1200&lt;1.2,0,'Paraclinicos '!J1200&lt;2,1,'Paraclinicos '!J1200&lt;6,2,'Paraclinicos '!J1200&lt;12,3,'Paraclinicos '!J1200&gt;=12,4)</f>
        <v>1</v>
      </c>
      <c r="S1204" cm="1">
        <f t="array" ref="S1204">_xlfn.IFS('Paraclinicos '!Y1200="","",'Paraclinicos '!Y1200&lt;70,1,'Paraclinicos '!Y1200&gt;=70,0)</f>
        <v>0</v>
      </c>
      <c r="T1204" cm="1">
        <f t="array" ref="T1204">_xlfn.IFS('Paraclinicos '!W1200="","",'Paraclinicos '!W1200&lt;6,4,'Paraclinicos '!W1200&lt;10,3,'Paraclinicos '!W1200&lt;13,2,'Paraclinicos '!W1200&lt;15,1,'Paraclinicos '!W1200=15,0)</f>
        <v>1</v>
      </c>
      <c r="U1204" s="54">
        <f t="shared" si="54"/>
        <v>4</v>
      </c>
      <c r="V1204" cm="1">
        <f t="array" ref="V1204">_xlfn.IFS('Paraclinicos '!S1200="","",OR('Paraclinicos '!S1200&lt;=8,'Paraclinicos '!S1200&gt;=25),3,'Paraclinicos '!S1200&lt;12,1,'Paraclinicos '!S1200&lt;21,0,'Paraclinicos '!S1200&lt;25,2)</f>
        <v>2</v>
      </c>
      <c r="W1204" t="str">
        <f>IFERROR(IF(INDEX('BD Demog para scores enalazar'!Y$2:'BD Demog para scores enalazar'!Y$3000,MATCH(Formulas!A1204,'BD Demog para scores enalazar'!A$2:'BD Demog para scores enalazar'!A$3000,0))=1,"SI","NO"),"")</f>
        <v>NO</v>
      </c>
      <c r="X1204" s="9" t="str">
        <f>IFERROR(IF(INDEX('BD Demog para scores enalazar'!AJ$2:'BD Demog para scores enalazar'!AJ$3000,MATCH(Formulas!A1204,'BD Demog para scores enalazar'!A$2:'BD Demog para scores enalazar'!A$3000,0))=1,"SI","NO"),"")</f>
        <v>SI</v>
      </c>
      <c r="Y1204" t="str" cm="1">
        <f t="array" ref="Y1204">IF(AND(W1204="NO",X1204="NO"),_xlfn.IFS('Paraclinicos '!K1200&lt;=91,3,'Paraclinicos '!K1200&lt;94,2,'Paraclinicos '!K1200&lt;96,1,'Paraclinicos '!K1200&gt;=96,0),"")</f>
        <v/>
      </c>
      <c r="Z1204" cm="1">
        <f t="array" ref="Z1204">IF(OR(W1204="SI",X1204="SI"),_xlfn.IFS(OR(AND('Paraclinicos '!K1201&lt;=83),AND('Paraclinicos '!K1201&gt;=97,AA1204=2)),3,OR(AND('Paraclinicos '!K1201&lt;=86),AND('Paraclinicos '!K1201&gt;=94,AA1204=2)),2,OR(AND('Paraclinicos '!K1201&lt;=88),AND('Paraclinicos '!K1201&gt;=92,AA1204=2)),1,OR(AND('Paraclinicos '!K1201&gt;=88,'Paraclinicos '!K1201&lt;=92),AND('Paraclinicos '!K1201&gt;=93,AA1204=0)),0),"")</f>
        <v>3</v>
      </c>
      <c r="AA1204" cm="1">
        <f t="array" ref="AA1204">_xlfn.IFS('Paraclinicos '!E1200="","",'Paraclinicos '!E1200="Oxigeno",2,'Paraclinicos '!E1200="Aire",0)</f>
        <v>2</v>
      </c>
    </row>
    <row r="1205" spans="1:27" x14ac:dyDescent="0.25">
      <c r="A1205">
        <f>'Paraclinicos '!A1201</f>
        <v>354</v>
      </c>
      <c r="B1205" s="3">
        <f>'Paraclinicos '!R1201</f>
        <v>44343</v>
      </c>
      <c r="C1205" cm="1">
        <f t="array" ref="C1205">_xlfn.IFS('Paraclinicos '!Q1201="","",'Paraclinicos '!Q1201&gt;60,3,'Paraclinicos '!Q1201&lt;=60,1)</f>
        <v>3</v>
      </c>
      <c r="D1205" t="str">
        <f>IFERROR(IF(INDEX('BD Demog para scores enalazar'!BC$2:BC$3000,MATCH(Formulas!A1205,'BD Demog para scores enalazar'!A$2:A$3000,0))=0,"SI","NO"),"")</f>
        <v>SI</v>
      </c>
      <c r="E1205" cm="1">
        <f t="array" ref="E1205">_xlfn.IFS(D1205="","",D1205="SI",4,D1205="NO",1)</f>
        <v>4</v>
      </c>
      <c r="F1205" cm="1">
        <f t="array" ref="F1205">_xlfn.IFS('Paraclinicos '!B1201="","",'Paraclinicos '!B1201&gt;1,1,'Paraclinicos '!B1201&lt;=1,3)</f>
        <v>3</v>
      </c>
      <c r="G1205" cm="1">
        <f t="array" ref="G1205">_xlfn.IFS('Paraclinicos '!D1201="","",AND('Paraclinicos '!D1201&gt;=250,'Paraclinicos '!D1201&lt;=500),2,'Paraclinicos '!D1201&gt;500,3,'Paraclinicos '!D1201&lt;250,1)</f>
        <v>2</v>
      </c>
      <c r="H1205" s="50">
        <f t="shared" si="55"/>
        <v>12</v>
      </c>
      <c r="I1205" cm="1">
        <f t="array" ref="I1205">_xlfn.IFS('Paraclinicos '!Q1201="","",'Paraclinicos '!Q1201&gt;=65,1,'Paraclinicos '!Q1201&lt;65,0)</f>
        <v>1</v>
      </c>
      <c r="J1205" cm="1">
        <f t="array" ref="J1205">_xlfn.IFS('Paraclinicos '!I1201="","",'Paraclinicos '!I1201&gt;7,1,'Paraclinicos '!I1201&lt;=7,0)</f>
        <v>1</v>
      </c>
      <c r="K1205" cm="1">
        <f t="array" ref="K1205">_xlfn.IFS('Paraclinicos '!W1201="","",'Paraclinicos '!W1201&lt;=8,1,'Paraclinicos '!W1201&gt;8,0)</f>
        <v>0</v>
      </c>
      <c r="L1205" cm="1">
        <f t="array" ref="L1205">_xlfn.IFS('Paraclinicos '!S1201="","",'Paraclinicos '!S1201&gt;=30,1,'Paraclinicos '!S1201&lt;30,0)</f>
        <v>1</v>
      </c>
      <c r="M1205" cm="1">
        <f t="array" ref="M1205">_xlfn.IFS(OR('Paraclinicos '!T1201="",'Paraclinicos '!U1201=""),"",OR('Paraclinicos '!T1201&lt;=90,'Paraclinicos '!U1201&lt;=60),1,OR('Paraclinicos '!T1201&gt;90,'Paraclinicos '!U1201&gt;60),0)</f>
        <v>0</v>
      </c>
      <c r="N1205" s="45">
        <f t="shared" si="56"/>
        <v>3</v>
      </c>
      <c r="O1205" cm="1">
        <f t="array" ref="O1205">_xlfn.IFS(OR('Paraclinicos '!M1201="",'Paraclinicos '!N1201="",'Paraclinicos '!N1201=0),"",'Paraclinicos '!M1201/'Paraclinicos '!N1201&lt;100,4,'Paraclinicos '!M1201/'Paraclinicos '!N1201&lt;200,3,'Paraclinicos '!M1201/'Paraclinicos '!N1201&lt;300,2,'Paraclinicos '!M1201/'Paraclinicos '!N1201&lt;400,1,'Paraclinicos '!M1201/'Paraclinicos '!N1201&gt;=400,0)</f>
        <v>3</v>
      </c>
      <c r="P1205" cm="1">
        <f t="array" ref="P1205">_xlfn.IFS('Paraclinicos '!C1201="","",'Paraclinicos '!C1201&lt;20,4,'Paraclinicos '!C1201&lt;50,3,'Paraclinicos '!C1201&lt;100,2,'Paraclinicos '!C1201&lt;150,1,'Paraclinicos '!C1201&gt;150,0)</f>
        <v>0</v>
      </c>
      <c r="Q1205" cm="1">
        <f t="array" ref="Q1205">_xlfn.IFS('Paraclinicos '!O1201="","",'Paraclinicos '!O1201&lt;1.2,0,'Paraclinicos '!O1201&lt;2,1,'Paraclinicos '!O1201&lt;3.5,2,'Paraclinicos '!O1201&lt;5,3,'Paraclinicos '!O1201&gt;5,4)</f>
        <v>0</v>
      </c>
      <c r="R1205" cm="1">
        <f t="array" ref="R1205">_xlfn.IFS('Paraclinicos '!J1201="","",'Paraclinicos '!J1201&lt;1.2,0,'Paraclinicos '!J1201&lt;2,1,'Paraclinicos '!J1201&lt;6,2,'Paraclinicos '!J1201&lt;12,3,'Paraclinicos '!J1201&gt;=12,4)</f>
        <v>0</v>
      </c>
      <c r="S1205" cm="1">
        <f t="array" ref="S1205">_xlfn.IFS('Paraclinicos '!Y1201="","",'Paraclinicos '!Y1201&lt;70,1,'Paraclinicos '!Y1201&gt;=70,0)</f>
        <v>0</v>
      </c>
      <c r="T1205" cm="1">
        <f t="array" ref="T1205">_xlfn.IFS('Paraclinicos '!W1201="","",'Paraclinicos '!W1201&lt;6,4,'Paraclinicos '!W1201&lt;10,3,'Paraclinicos '!W1201&lt;13,2,'Paraclinicos '!W1201&lt;15,1,'Paraclinicos '!W1201=15,0)</f>
        <v>0</v>
      </c>
      <c r="U1205" s="54">
        <f t="shared" si="54"/>
        <v>3</v>
      </c>
      <c r="V1205" cm="1">
        <f t="array" ref="V1205">_xlfn.IFS('Paraclinicos '!S1201="","",OR('Paraclinicos '!S1201&lt;=8,'Paraclinicos '!S1201&gt;=25),3,'Paraclinicos '!S1201&lt;12,1,'Paraclinicos '!S1201&lt;21,0,'Paraclinicos '!S1201&lt;25,2)</f>
        <v>3</v>
      </c>
      <c r="W1205" t="str">
        <f>IFERROR(IF(INDEX('BD Demog para scores enalazar'!Y$2:'BD Demog para scores enalazar'!Y$3000,MATCH(Formulas!A1205,'BD Demog para scores enalazar'!A$2:'BD Demog para scores enalazar'!A$3000,0))=1,"SI","NO"),"")</f>
        <v>NO</v>
      </c>
      <c r="X1205" s="9" t="str">
        <f>IFERROR(IF(INDEX('BD Demog para scores enalazar'!AJ$2:'BD Demog para scores enalazar'!AJ$3000,MATCH(Formulas!A1205,'BD Demog para scores enalazar'!A$2:'BD Demog para scores enalazar'!A$3000,0))=1,"SI","NO"),"")</f>
        <v>SI</v>
      </c>
      <c r="Y1205" t="str" cm="1">
        <f t="array" ref="Y1205">IF(AND(W1205="NO",X1205="NO"),_xlfn.IFS('Paraclinicos '!K1201&lt;=91,3,'Paraclinicos '!K1201&lt;94,2,'Paraclinicos '!K1201&lt;96,1,'Paraclinicos '!K1201&gt;=96,0),"")</f>
        <v/>
      </c>
      <c r="Z1205" cm="1">
        <f t="array" ref="Z1205">IF(OR(W1205="SI",X1205="SI"),_xlfn.IFS(OR(AND('Paraclinicos '!K1202&lt;=83),AND('Paraclinicos '!K1202&gt;=97,AA1205=2)),3,OR(AND('Paraclinicos '!K1202&lt;=86),AND('Paraclinicos '!K1202&gt;=94,AA1205=2)),2,OR(AND('Paraclinicos '!K1202&lt;=88),AND('Paraclinicos '!K1202&gt;=92,AA1205=2)),1,OR(AND('Paraclinicos '!K1202&gt;=88,'Paraclinicos '!K1202&lt;=92),AND('Paraclinicos '!K1202&gt;=93,AA1205=0)),0),"")</f>
        <v>2</v>
      </c>
      <c r="AA1205" cm="1">
        <f t="array" ref="AA1205">_xlfn.IFS('Paraclinicos '!E1201="","",'Paraclinicos '!E1201="Oxigeno",2,'Paraclinicos '!E1201="Aire",0)</f>
        <v>2</v>
      </c>
    </row>
    <row r="1206" spans="1:27" x14ac:dyDescent="0.25">
      <c r="A1206">
        <f>'Paraclinicos '!A1202</f>
        <v>354</v>
      </c>
      <c r="B1206" s="3">
        <f>'Paraclinicos '!R1202</f>
        <v>44349</v>
      </c>
      <c r="C1206" cm="1">
        <f t="array" ref="C1206">_xlfn.IFS('Paraclinicos '!Q1202="","",'Paraclinicos '!Q1202&gt;60,3,'Paraclinicos '!Q1202&lt;=60,1)</f>
        <v>3</v>
      </c>
      <c r="D1206" t="str">
        <f>IFERROR(IF(INDEX('BD Demog para scores enalazar'!BC$2:BC$3000,MATCH(Formulas!A1206,'BD Demog para scores enalazar'!A$2:A$3000,0))=0,"SI","NO"),"")</f>
        <v>SI</v>
      </c>
      <c r="E1206" cm="1">
        <f t="array" ref="E1206">_xlfn.IFS(D1206="","",D1206="SI",4,D1206="NO",1)</f>
        <v>4</v>
      </c>
      <c r="F1206" cm="1">
        <f t="array" ref="F1206">_xlfn.IFS('Paraclinicos '!B1202="","",'Paraclinicos '!B1202&gt;1,1,'Paraclinicos '!B1202&lt;=1,3)</f>
        <v>1</v>
      </c>
      <c r="G1206" t="str" cm="1">
        <f t="array" ref="G1206">_xlfn.IFS('Paraclinicos '!D1202="","",AND('Paraclinicos '!D1202&gt;=250,'Paraclinicos '!D1202&lt;=500),2,'Paraclinicos '!D1202&gt;500,3,'Paraclinicos '!D1202&lt;250,1)</f>
        <v/>
      </c>
      <c r="H1206" s="50">
        <f t="shared" si="55"/>
        <v>8</v>
      </c>
      <c r="I1206" cm="1">
        <f t="array" ref="I1206">_xlfn.IFS('Paraclinicos '!Q1202="","",'Paraclinicos '!Q1202&gt;=65,1,'Paraclinicos '!Q1202&lt;65,0)</f>
        <v>1</v>
      </c>
      <c r="J1206" cm="1">
        <f t="array" ref="J1206">_xlfn.IFS('Paraclinicos '!I1202="","",'Paraclinicos '!I1202&gt;7,1,'Paraclinicos '!I1202&lt;=7,0)</f>
        <v>1</v>
      </c>
      <c r="K1206" cm="1">
        <f t="array" ref="K1206">_xlfn.IFS('Paraclinicos '!W1202="","",'Paraclinicos '!W1202&lt;=8,1,'Paraclinicos '!W1202&gt;8,0)</f>
        <v>0</v>
      </c>
      <c r="L1206" cm="1">
        <f t="array" ref="L1206">_xlfn.IFS('Paraclinicos '!S1202="","",'Paraclinicos '!S1202&gt;=30,1,'Paraclinicos '!S1202&lt;30,0)</f>
        <v>0</v>
      </c>
      <c r="M1206" cm="1">
        <f t="array" ref="M1206">_xlfn.IFS(OR('Paraclinicos '!T1202="",'Paraclinicos '!U1202=""),"",OR('Paraclinicos '!T1202&lt;=90,'Paraclinicos '!U1202&lt;=60),1,OR('Paraclinicos '!T1202&gt;90,'Paraclinicos '!U1202&gt;60),0)</f>
        <v>0</v>
      </c>
      <c r="N1206" s="45">
        <f t="shared" si="56"/>
        <v>3</v>
      </c>
      <c r="O1206" cm="1">
        <f t="array" ref="O1206">_xlfn.IFS(OR('Paraclinicos '!M1202="",'Paraclinicos '!N1202="",'Paraclinicos '!N1202=0),"",'Paraclinicos '!M1202/'Paraclinicos '!N1202&lt;100,4,'Paraclinicos '!M1202/'Paraclinicos '!N1202&lt;200,3,'Paraclinicos '!M1202/'Paraclinicos '!N1202&lt;300,2,'Paraclinicos '!M1202/'Paraclinicos '!N1202&lt;400,1,'Paraclinicos '!M1202/'Paraclinicos '!N1202&gt;=400,0)</f>
        <v>1</v>
      </c>
      <c r="P1206" cm="1">
        <f t="array" ref="P1206">_xlfn.IFS('Paraclinicos '!C1202="","",'Paraclinicos '!C1202&lt;20,4,'Paraclinicos '!C1202&lt;50,3,'Paraclinicos '!C1202&lt;100,2,'Paraclinicos '!C1202&lt;150,1,'Paraclinicos '!C1202&gt;150,0)</f>
        <v>0</v>
      </c>
      <c r="Q1206" cm="1">
        <f t="array" ref="Q1206">_xlfn.IFS('Paraclinicos '!O1202="","",'Paraclinicos '!O1202&lt;1.2,0,'Paraclinicos '!O1202&lt;2,1,'Paraclinicos '!O1202&lt;3.5,2,'Paraclinicos '!O1202&lt;5,3,'Paraclinicos '!O1202&gt;5,4)</f>
        <v>0</v>
      </c>
      <c r="R1206" cm="1">
        <f t="array" ref="R1206">_xlfn.IFS('Paraclinicos '!J1202="","",'Paraclinicos '!J1202&lt;1.2,0,'Paraclinicos '!J1202&lt;2,1,'Paraclinicos '!J1202&lt;6,2,'Paraclinicos '!J1202&lt;12,3,'Paraclinicos '!J1202&gt;=12,4)</f>
        <v>0</v>
      </c>
      <c r="S1206" cm="1">
        <f t="array" ref="S1206">_xlfn.IFS('Paraclinicos '!Y1202="","",'Paraclinicos '!Y1202&lt;70,1,'Paraclinicos '!Y1202&gt;=70,0)</f>
        <v>0</v>
      </c>
      <c r="T1206" cm="1">
        <f t="array" ref="T1206">_xlfn.IFS('Paraclinicos '!W1202="","",'Paraclinicos '!W1202&lt;6,4,'Paraclinicos '!W1202&lt;10,3,'Paraclinicos '!W1202&lt;13,2,'Paraclinicos '!W1202&lt;15,1,'Paraclinicos '!W1202=15,0)</f>
        <v>1</v>
      </c>
      <c r="U1206" s="54">
        <f t="shared" si="54"/>
        <v>2</v>
      </c>
      <c r="V1206" cm="1">
        <f t="array" ref="V1206">_xlfn.IFS('Paraclinicos '!S1202="","",OR('Paraclinicos '!S1202&lt;=8,'Paraclinicos '!S1202&gt;=25),3,'Paraclinicos '!S1202&lt;12,1,'Paraclinicos '!S1202&lt;21,0,'Paraclinicos '!S1202&lt;25,2)</f>
        <v>0</v>
      </c>
      <c r="W1206" t="str">
        <f>IFERROR(IF(INDEX('BD Demog para scores enalazar'!Y$2:'BD Demog para scores enalazar'!Y$3000,MATCH(Formulas!A1206,'BD Demog para scores enalazar'!A$2:'BD Demog para scores enalazar'!A$3000,0))=1,"SI","NO"),"")</f>
        <v>NO</v>
      </c>
      <c r="X1206" s="9" t="str">
        <f>IFERROR(IF(INDEX('BD Demog para scores enalazar'!AJ$2:'BD Demog para scores enalazar'!AJ$3000,MATCH(Formulas!A1206,'BD Demog para scores enalazar'!A$2:'BD Demog para scores enalazar'!A$3000,0))=1,"SI","NO"),"")</f>
        <v>SI</v>
      </c>
      <c r="Y1206" t="str" cm="1">
        <f t="array" ref="Y1206">IF(AND(W1206="NO",X1206="NO"),_xlfn.IFS('Paraclinicos '!K1202&lt;=91,3,'Paraclinicos '!K1202&lt;94,2,'Paraclinicos '!K1202&lt;96,1,'Paraclinicos '!K1202&gt;=96,0),"")</f>
        <v/>
      </c>
      <c r="Z1206" cm="1">
        <f t="array" ref="Z1206">IF(OR(W1206="SI",X1206="SI"),_xlfn.IFS(OR(AND('Paraclinicos '!K1203&lt;=83),AND('Paraclinicos '!K1203&gt;=97,AA1206=2)),3,OR(AND('Paraclinicos '!K1203&lt;=86),AND('Paraclinicos '!K1203&gt;=94,AA1206=2)),2,OR(AND('Paraclinicos '!K1203&lt;=88),AND('Paraclinicos '!K1203&gt;=92,AA1206=2)),1,OR(AND('Paraclinicos '!K1203&gt;=88,'Paraclinicos '!K1203&lt;=92),AND('Paraclinicos '!K1203&gt;=93,AA1206=0)),0),"")</f>
        <v>0</v>
      </c>
      <c r="AA1206" cm="1">
        <f t="array" ref="AA1206">_xlfn.IFS('Paraclinicos '!E1202="","",'Paraclinicos '!E1202="Oxigeno",2,'Paraclinicos '!E1202="Aire",0)</f>
        <v>2</v>
      </c>
    </row>
    <row r="1207" spans="1:27" x14ac:dyDescent="0.25">
      <c r="A1207">
        <f>'Paraclinicos '!A1203</f>
        <v>354</v>
      </c>
      <c r="B1207" s="3">
        <f>'Paraclinicos '!R1203</f>
        <v>44350</v>
      </c>
      <c r="C1207" cm="1">
        <f t="array" ref="C1207">_xlfn.IFS('Paraclinicos '!Q1203="","",'Paraclinicos '!Q1203&gt;60,3,'Paraclinicos '!Q1203&lt;=60,1)</f>
        <v>3</v>
      </c>
      <c r="D1207" t="str">
        <f>IFERROR(IF(INDEX('BD Demog para scores enalazar'!BC$2:BC$3000,MATCH(Formulas!A1207,'BD Demog para scores enalazar'!A$2:A$3000,0))=0,"SI","NO"),"")</f>
        <v>SI</v>
      </c>
      <c r="E1207" cm="1">
        <f t="array" ref="E1207">_xlfn.IFS(D1207="","",D1207="SI",4,D1207="NO",1)</f>
        <v>4</v>
      </c>
      <c r="F1207" cm="1">
        <f t="array" ref="F1207">_xlfn.IFS('Paraclinicos '!B1203="","",'Paraclinicos '!B1203&gt;1,1,'Paraclinicos '!B1203&lt;=1,3)</f>
        <v>1</v>
      </c>
      <c r="G1207" t="str" cm="1">
        <f t="array" ref="G1207">_xlfn.IFS('Paraclinicos '!D1203="","",AND('Paraclinicos '!D1203&gt;=250,'Paraclinicos '!D1203&lt;=500),2,'Paraclinicos '!D1203&gt;500,3,'Paraclinicos '!D1203&lt;250,1)</f>
        <v/>
      </c>
      <c r="H1207" s="50">
        <f t="shared" si="55"/>
        <v>8</v>
      </c>
      <c r="I1207" cm="1">
        <f t="array" ref="I1207">_xlfn.IFS('Paraclinicos '!Q1203="","",'Paraclinicos '!Q1203&gt;=65,1,'Paraclinicos '!Q1203&lt;65,0)</f>
        <v>1</v>
      </c>
      <c r="J1207" cm="1">
        <f t="array" ref="J1207">_xlfn.IFS('Paraclinicos '!I1203="","",'Paraclinicos '!I1203&gt;7,1,'Paraclinicos '!I1203&lt;=7,0)</f>
        <v>1</v>
      </c>
      <c r="K1207" cm="1">
        <f t="array" ref="K1207">_xlfn.IFS('Paraclinicos '!W1203="","",'Paraclinicos '!W1203&lt;=8,1,'Paraclinicos '!W1203&gt;8,0)</f>
        <v>1</v>
      </c>
      <c r="L1207" cm="1">
        <f t="array" ref="L1207">_xlfn.IFS('Paraclinicos '!S1203="","",'Paraclinicos '!S1203&gt;=30,1,'Paraclinicos '!S1203&lt;30,0)</f>
        <v>0</v>
      </c>
      <c r="M1207" cm="1">
        <f t="array" ref="M1207">_xlfn.IFS(OR('Paraclinicos '!T1203="",'Paraclinicos '!U1203=""),"",OR('Paraclinicos '!T1203&lt;=90,'Paraclinicos '!U1203&lt;=60),1,OR('Paraclinicos '!T1203&gt;90,'Paraclinicos '!U1203&gt;60),0)</f>
        <v>0</v>
      </c>
      <c r="N1207" s="45">
        <f t="shared" si="56"/>
        <v>3</v>
      </c>
      <c r="O1207" cm="1">
        <f t="array" ref="O1207">_xlfn.IFS(OR('Paraclinicos '!M1203="",'Paraclinicos '!N1203="",'Paraclinicos '!N1203=0),"",'Paraclinicos '!M1203/'Paraclinicos '!N1203&lt;100,4,'Paraclinicos '!M1203/'Paraclinicos '!N1203&lt;200,3,'Paraclinicos '!M1203/'Paraclinicos '!N1203&lt;300,2,'Paraclinicos '!M1203/'Paraclinicos '!N1203&lt;400,1,'Paraclinicos '!M1203/'Paraclinicos '!N1203&gt;=400,0)</f>
        <v>2</v>
      </c>
      <c r="P1207" cm="1">
        <f t="array" ref="P1207">_xlfn.IFS('Paraclinicos '!C1203="","",'Paraclinicos '!C1203&lt;20,4,'Paraclinicos '!C1203&lt;50,3,'Paraclinicos '!C1203&lt;100,2,'Paraclinicos '!C1203&lt;150,1,'Paraclinicos '!C1203&gt;150,0)</f>
        <v>0</v>
      </c>
      <c r="Q1207" cm="1">
        <f t="array" ref="Q1207">_xlfn.IFS('Paraclinicos '!O1203="","",'Paraclinicos '!O1203&lt;1.2,0,'Paraclinicos '!O1203&lt;2,1,'Paraclinicos '!O1203&lt;3.5,2,'Paraclinicos '!O1203&lt;5,3,'Paraclinicos '!O1203&gt;5,4)</f>
        <v>0</v>
      </c>
      <c r="R1207" t="str" cm="1">
        <f t="array" ref="R1207">_xlfn.IFS('Paraclinicos '!J1203="","",'Paraclinicos '!J1203&lt;1.2,0,'Paraclinicos '!J1203&lt;2,1,'Paraclinicos '!J1203&lt;6,2,'Paraclinicos '!J1203&lt;12,3,'Paraclinicos '!J1203&gt;=12,4)</f>
        <v/>
      </c>
      <c r="S1207" cm="1">
        <f t="array" ref="S1207">_xlfn.IFS('Paraclinicos '!Y1203="","",'Paraclinicos '!Y1203&lt;70,1,'Paraclinicos '!Y1203&gt;=70,0)</f>
        <v>0</v>
      </c>
      <c r="T1207" cm="1">
        <f t="array" ref="T1207">_xlfn.IFS('Paraclinicos '!W1203="","",'Paraclinicos '!W1203&lt;6,4,'Paraclinicos '!W1203&lt;10,3,'Paraclinicos '!W1203&lt;13,2,'Paraclinicos '!W1203&lt;15,1,'Paraclinicos '!W1203=15,0)</f>
        <v>4</v>
      </c>
      <c r="U1207" s="54">
        <f t="shared" si="54"/>
        <v>6</v>
      </c>
      <c r="V1207" cm="1">
        <f t="array" ref="V1207">_xlfn.IFS('Paraclinicos '!S1203="","",OR('Paraclinicos '!S1203&lt;=8,'Paraclinicos '!S1203&gt;=25),3,'Paraclinicos '!S1203&lt;12,1,'Paraclinicos '!S1203&lt;21,0,'Paraclinicos '!S1203&lt;25,2)</f>
        <v>0</v>
      </c>
      <c r="W1207" t="str">
        <f>IFERROR(IF(INDEX('BD Demog para scores enalazar'!Y$2:'BD Demog para scores enalazar'!Y$3000,MATCH(Formulas!A1207,'BD Demog para scores enalazar'!A$2:'BD Demog para scores enalazar'!A$3000,0))=1,"SI","NO"),"")</f>
        <v>NO</v>
      </c>
      <c r="X1207" s="9" t="str">
        <f>IFERROR(IF(INDEX('BD Demog para scores enalazar'!AJ$2:'BD Demog para scores enalazar'!AJ$3000,MATCH(Formulas!A1207,'BD Demog para scores enalazar'!A$2:'BD Demog para scores enalazar'!A$3000,0))=1,"SI","NO"),"")</f>
        <v>SI</v>
      </c>
      <c r="Y1207" t="str" cm="1">
        <f t="array" ref="Y1207">IF(AND(W1207="NO",X1207="NO"),_xlfn.IFS('Paraclinicos '!K1203&lt;=91,3,'Paraclinicos '!K1203&lt;94,2,'Paraclinicos '!K1203&lt;96,1,'Paraclinicos '!K1203&gt;=96,0),"")</f>
        <v/>
      </c>
      <c r="Z1207" t="e" cm="1">
        <f t="array" ref="Z1207">IF(OR(W1207="SI",X1207="SI"),_xlfn.IFS(OR(AND('Paraclinicos '!#REF!&lt;=83),AND('Paraclinicos '!#REF!&gt;=97,AA1207=2)),3,OR(AND('Paraclinicos '!#REF!&lt;=86),AND('Paraclinicos '!#REF!&gt;=94,AA1207=2)),2,OR(AND('Paraclinicos '!#REF!&lt;=88),AND('Paraclinicos '!#REF!&gt;=92,AA1207=2)),1,OR(AND('Paraclinicos '!#REF!&gt;=88,'Paraclinicos '!#REF!&lt;=92),AND('Paraclinicos '!#REF!&gt;=93,AA1207=0)),0),"")</f>
        <v>#REF!</v>
      </c>
      <c r="AA1207" cm="1">
        <f t="array" ref="AA1207">_xlfn.IFS('Paraclinicos '!E1203="","",'Paraclinicos '!E1203="Oxigeno",2,'Paraclinicos '!E1203="Aire",0)</f>
        <v>2</v>
      </c>
    </row>
    <row r="1208" spans="1:27" x14ac:dyDescent="0.25">
      <c r="A1208" t="e">
        <f>'Paraclinicos '!#REF!</f>
        <v>#REF!</v>
      </c>
      <c r="B1208" s="3" t="e">
        <f>'Paraclinicos '!#REF!</f>
        <v>#REF!</v>
      </c>
      <c r="C1208" t="e" cm="1">
        <f t="array" ref="C1208">_xlfn.IFS('Paraclinicos '!#REF!="","",'Paraclinicos '!#REF!&gt;60,3,'Paraclinicos '!#REF!&lt;=60,1)</f>
        <v>#REF!</v>
      </c>
      <c r="D1208" t="str">
        <f>IFERROR(IF(INDEX('BD Demog para scores enalazar'!BC$2:BC$3000,MATCH(Formulas!A1208,'BD Demog para scores enalazar'!A$2:A$3000,0))=0,"SI","NO"),"")</f>
        <v/>
      </c>
      <c r="E1208" t="str" cm="1">
        <f t="array" ref="E1208">_xlfn.IFS(D1208="","",D1208="SI",4,D1208="NO",1)</f>
        <v/>
      </c>
      <c r="F1208" t="e" cm="1">
        <f t="array" ref="F1208">_xlfn.IFS('Paraclinicos '!#REF!="","",'Paraclinicos '!#REF!&gt;1,1,'Paraclinicos '!#REF!&lt;=1,3)</f>
        <v>#REF!</v>
      </c>
      <c r="G1208" t="e" cm="1">
        <f t="array" ref="G1208">_xlfn.IFS('Paraclinicos '!#REF!="","",AND('Paraclinicos '!#REF!&gt;=250,'Paraclinicos '!#REF!&lt;=500),2,'Paraclinicos '!#REF!&gt;500,3,'Paraclinicos '!#REF!&lt;250,1)</f>
        <v>#REF!</v>
      </c>
      <c r="H1208" s="50" t="e">
        <f t="shared" si="55"/>
        <v>#REF!</v>
      </c>
      <c r="I1208" t="e" cm="1">
        <f t="array" ref="I1208">_xlfn.IFS('Paraclinicos '!#REF!="","",'Paraclinicos '!#REF!&gt;=65,1,'Paraclinicos '!#REF!&lt;65,0)</f>
        <v>#REF!</v>
      </c>
      <c r="J1208" t="e" cm="1">
        <f t="array" ref="J1208">_xlfn.IFS('Paraclinicos '!#REF!="","",'Paraclinicos '!#REF!&gt;7,1,'Paraclinicos '!#REF!&lt;=7,0)</f>
        <v>#REF!</v>
      </c>
      <c r="K1208" t="e" cm="1">
        <f t="array" ref="K1208">_xlfn.IFS('Paraclinicos '!#REF!="","",'Paraclinicos '!#REF!&lt;=8,1,'Paraclinicos '!#REF!&gt;8,0)</f>
        <v>#REF!</v>
      </c>
      <c r="L1208" t="e" cm="1">
        <f t="array" ref="L1208">_xlfn.IFS('Paraclinicos '!#REF!="","",'Paraclinicos '!#REF!&gt;=30,1,'Paraclinicos '!#REF!&lt;30,0)</f>
        <v>#REF!</v>
      </c>
      <c r="M1208" t="e" cm="1">
        <f t="array" ref="M1208">_xlfn.IFS(OR('Paraclinicos '!#REF!="",'Paraclinicos '!#REF!=""),"",OR('Paraclinicos '!#REF!&lt;=90,'Paraclinicos '!#REF!&lt;=60),1,OR('Paraclinicos '!#REF!&gt;90,'Paraclinicos '!#REF!&gt;60),0)</f>
        <v>#REF!</v>
      </c>
      <c r="N1208" s="45" t="e">
        <f t="shared" si="56"/>
        <v>#REF!</v>
      </c>
      <c r="O1208" t="e" cm="1">
        <f t="array" ref="O1208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08" t="e" cm="1">
        <f t="array" ref="P1208">_xlfn.IFS('Paraclinicos '!#REF!="","",'Paraclinicos '!#REF!&lt;20,4,'Paraclinicos '!#REF!&lt;50,3,'Paraclinicos '!#REF!&lt;100,2,'Paraclinicos '!#REF!&lt;150,1,'Paraclinicos '!#REF!&gt;150,0)</f>
        <v>#REF!</v>
      </c>
      <c r="Q1208" t="e" cm="1">
        <f t="array" ref="Q1208">_xlfn.IFS('Paraclinicos '!#REF!="","",'Paraclinicos '!#REF!&lt;1.2,0,'Paraclinicos '!#REF!&lt;2,1,'Paraclinicos '!#REF!&lt;3.5,2,'Paraclinicos '!#REF!&lt;5,3,'Paraclinicos '!#REF!&gt;5,4)</f>
        <v>#REF!</v>
      </c>
      <c r="R1208" t="e" cm="1">
        <f t="array" ref="R1208">_xlfn.IFS('Paraclinicos '!#REF!="","",'Paraclinicos '!#REF!&lt;1.2,0,'Paraclinicos '!#REF!&lt;2,1,'Paraclinicos '!#REF!&lt;6,2,'Paraclinicos '!#REF!&lt;12,3,'Paraclinicos '!#REF!&gt;=12,4)</f>
        <v>#REF!</v>
      </c>
      <c r="S1208" t="e" cm="1">
        <f t="array" ref="S1208">_xlfn.IFS('Paraclinicos '!#REF!="","",'Paraclinicos '!#REF!&lt;70,1,'Paraclinicos '!#REF!&gt;=70,0)</f>
        <v>#REF!</v>
      </c>
      <c r="T1208" t="e" cm="1">
        <f t="array" ref="T1208">_xlfn.IFS('Paraclinicos '!#REF!="","",'Paraclinicos '!#REF!&lt;6,4,'Paraclinicos '!#REF!&lt;10,3,'Paraclinicos '!#REF!&lt;13,2,'Paraclinicos '!#REF!&lt;15,1,'Paraclinicos '!#REF!=15,0)</f>
        <v>#REF!</v>
      </c>
      <c r="U1208" s="54" t="e">
        <f t="shared" si="54"/>
        <v>#REF!</v>
      </c>
      <c r="V1208" t="e" cm="1">
        <f t="array" ref="V1208">_xlfn.IFS('Paraclinicos '!#REF!="","",OR('Paraclinicos '!#REF!&lt;=8,'Paraclinicos '!#REF!&gt;=25),3,'Paraclinicos '!#REF!&lt;12,1,'Paraclinicos '!#REF!&lt;21,0,'Paraclinicos '!#REF!&lt;25,2)</f>
        <v>#REF!</v>
      </c>
      <c r="W1208" t="str">
        <f>IFERROR(IF(INDEX('BD Demog para scores enalazar'!Y$2:'BD Demog para scores enalazar'!Y$3000,MATCH(Formulas!A1208,'BD Demog para scores enalazar'!A$2:'BD Demog para scores enalazar'!A$3000,0))=1,"SI","NO"),"")</f>
        <v/>
      </c>
      <c r="X1208" s="9" t="str">
        <f>IFERROR(IF(INDEX('BD Demog para scores enalazar'!AJ$2:'BD Demog para scores enalazar'!AJ$3000,MATCH(Formulas!A1208,'BD Demog para scores enalazar'!A$2:'BD Demog para scores enalazar'!A$3000,0))=1,"SI","NO"),"")</f>
        <v/>
      </c>
      <c r="Y1208" t="str" cm="1">
        <f t="array" ref="Y1208">IF(AND(W1208="NO",X1208="NO"),_xlfn.IFS('Paraclinicos '!#REF!&lt;=91,3,'Paraclinicos '!#REF!&lt;94,2,'Paraclinicos '!#REF!&lt;96,1,'Paraclinicos '!#REF!&gt;=96,0),"")</f>
        <v/>
      </c>
      <c r="Z1208" t="str" cm="1">
        <f t="array" ref="Z1208">IF(OR(W1208="SI",X1208="SI"),_xlfn.IFS(OR(AND('Paraclinicos '!#REF!&lt;=83),AND('Paraclinicos '!#REF!&gt;=97,AA1208=2)),3,OR(AND('Paraclinicos '!#REF!&lt;=86),AND('Paraclinicos '!#REF!&gt;=94,AA1208=2)),2,OR(AND('Paraclinicos '!#REF!&lt;=88),AND('Paraclinicos '!#REF!&gt;=92,AA1208=2)),1,OR(AND('Paraclinicos '!#REF!&gt;=88,'Paraclinicos '!#REF!&lt;=92),AND('Paraclinicos '!#REF!&gt;=93,AA1208=0)),0),"")</f>
        <v/>
      </c>
      <c r="AA1208" t="e" cm="1">
        <f t="array" ref="AA1208">_xlfn.IFS('Paraclinicos '!#REF!="","",'Paraclinicos '!#REF!="Oxigeno",2,'Paraclinicos '!#REF!="Aire",0)</f>
        <v>#REF!</v>
      </c>
    </row>
    <row r="1209" spans="1:27" x14ac:dyDescent="0.25">
      <c r="A1209" t="e">
        <f>'Paraclinicos '!#REF!</f>
        <v>#REF!</v>
      </c>
      <c r="B1209" s="3" t="e">
        <f>'Paraclinicos '!#REF!</f>
        <v>#REF!</v>
      </c>
      <c r="C1209" t="e" cm="1">
        <f t="array" ref="C1209">_xlfn.IFS('Paraclinicos '!#REF!="","",'Paraclinicos '!#REF!&gt;60,3,'Paraclinicos '!#REF!&lt;=60,1)</f>
        <v>#REF!</v>
      </c>
      <c r="D1209" t="str">
        <f>IFERROR(IF(INDEX('BD Demog para scores enalazar'!BC$2:BC$3000,MATCH(Formulas!A1209,'BD Demog para scores enalazar'!A$2:A$3000,0))=0,"SI","NO"),"")</f>
        <v/>
      </c>
      <c r="E1209" t="str" cm="1">
        <f t="array" ref="E1209">_xlfn.IFS(D1209="","",D1209="SI",4,D1209="NO",1)</f>
        <v/>
      </c>
      <c r="F1209" t="e" cm="1">
        <f t="array" ref="F1209">_xlfn.IFS('Paraclinicos '!#REF!="","",'Paraclinicos '!#REF!&gt;1,1,'Paraclinicos '!#REF!&lt;=1,3)</f>
        <v>#REF!</v>
      </c>
      <c r="G1209" t="e" cm="1">
        <f t="array" ref="G1209">_xlfn.IFS('Paraclinicos '!#REF!="","",AND('Paraclinicos '!#REF!&gt;=250,'Paraclinicos '!#REF!&lt;=500),2,'Paraclinicos '!#REF!&gt;500,3,'Paraclinicos '!#REF!&lt;250,1)</f>
        <v>#REF!</v>
      </c>
      <c r="H1209" s="50" t="e">
        <f t="shared" si="55"/>
        <v>#REF!</v>
      </c>
      <c r="I1209" t="e" cm="1">
        <f t="array" ref="I1209">_xlfn.IFS('Paraclinicos '!#REF!="","",'Paraclinicos '!#REF!&gt;=65,1,'Paraclinicos '!#REF!&lt;65,0)</f>
        <v>#REF!</v>
      </c>
      <c r="J1209" t="e" cm="1">
        <f t="array" ref="J1209">_xlfn.IFS('Paraclinicos '!#REF!="","",'Paraclinicos '!#REF!&gt;7,1,'Paraclinicos '!#REF!&lt;=7,0)</f>
        <v>#REF!</v>
      </c>
      <c r="K1209" t="e" cm="1">
        <f t="array" ref="K1209">_xlfn.IFS('Paraclinicos '!#REF!="","",'Paraclinicos '!#REF!&lt;=8,1,'Paraclinicos '!#REF!&gt;8,0)</f>
        <v>#REF!</v>
      </c>
      <c r="L1209" t="e" cm="1">
        <f t="array" ref="L1209">_xlfn.IFS('Paraclinicos '!#REF!="","",'Paraclinicos '!#REF!&gt;=30,1,'Paraclinicos '!#REF!&lt;30,0)</f>
        <v>#REF!</v>
      </c>
      <c r="M1209" t="e" cm="1">
        <f t="array" ref="M1209">_xlfn.IFS(OR('Paraclinicos '!#REF!="",'Paraclinicos '!#REF!=""),"",OR('Paraclinicos '!#REF!&lt;=90,'Paraclinicos '!#REF!&lt;=60),1,OR('Paraclinicos '!#REF!&gt;90,'Paraclinicos '!#REF!&gt;60),0)</f>
        <v>#REF!</v>
      </c>
      <c r="N1209" s="45" t="e">
        <f t="shared" si="56"/>
        <v>#REF!</v>
      </c>
      <c r="O1209" t="e" cm="1">
        <f t="array" ref="O1209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09" t="e" cm="1">
        <f t="array" ref="P1209">_xlfn.IFS('Paraclinicos '!#REF!="","",'Paraclinicos '!#REF!&lt;20,4,'Paraclinicos '!#REF!&lt;50,3,'Paraclinicos '!#REF!&lt;100,2,'Paraclinicos '!#REF!&lt;150,1,'Paraclinicos '!#REF!&gt;150,0)</f>
        <v>#REF!</v>
      </c>
      <c r="Q1209" t="e" cm="1">
        <f t="array" ref="Q1209">_xlfn.IFS('Paraclinicos '!#REF!="","",'Paraclinicos '!#REF!&lt;1.2,0,'Paraclinicos '!#REF!&lt;2,1,'Paraclinicos '!#REF!&lt;3.5,2,'Paraclinicos '!#REF!&lt;5,3,'Paraclinicos '!#REF!&gt;5,4)</f>
        <v>#REF!</v>
      </c>
      <c r="R1209" t="e" cm="1">
        <f t="array" ref="R1209">_xlfn.IFS('Paraclinicos '!#REF!="","",'Paraclinicos '!#REF!&lt;1.2,0,'Paraclinicos '!#REF!&lt;2,1,'Paraclinicos '!#REF!&lt;6,2,'Paraclinicos '!#REF!&lt;12,3,'Paraclinicos '!#REF!&gt;=12,4)</f>
        <v>#REF!</v>
      </c>
      <c r="S1209" t="e" cm="1">
        <f t="array" ref="S1209">_xlfn.IFS('Paraclinicos '!#REF!="","",'Paraclinicos '!#REF!&lt;70,1,'Paraclinicos '!#REF!&gt;=70,0)</f>
        <v>#REF!</v>
      </c>
      <c r="T1209" t="e" cm="1">
        <f t="array" ref="T1209">_xlfn.IFS('Paraclinicos '!#REF!="","",'Paraclinicos '!#REF!&lt;6,4,'Paraclinicos '!#REF!&lt;10,3,'Paraclinicos '!#REF!&lt;13,2,'Paraclinicos '!#REF!&lt;15,1,'Paraclinicos '!#REF!=15,0)</f>
        <v>#REF!</v>
      </c>
      <c r="U1209" s="54" t="e">
        <f t="shared" si="54"/>
        <v>#REF!</v>
      </c>
      <c r="V1209" t="e" cm="1">
        <f t="array" ref="V1209">_xlfn.IFS('Paraclinicos '!#REF!="","",OR('Paraclinicos '!#REF!&lt;=8,'Paraclinicos '!#REF!&gt;=25),3,'Paraclinicos '!#REF!&lt;12,1,'Paraclinicos '!#REF!&lt;21,0,'Paraclinicos '!#REF!&lt;25,2)</f>
        <v>#REF!</v>
      </c>
      <c r="W1209" t="str">
        <f>IFERROR(IF(INDEX('BD Demog para scores enalazar'!Y$2:'BD Demog para scores enalazar'!Y$3000,MATCH(Formulas!A1209,'BD Demog para scores enalazar'!A$2:'BD Demog para scores enalazar'!A$3000,0))=1,"SI","NO"),"")</f>
        <v/>
      </c>
      <c r="X1209" s="9" t="str">
        <f>IFERROR(IF(INDEX('BD Demog para scores enalazar'!AJ$2:'BD Demog para scores enalazar'!AJ$3000,MATCH(Formulas!A1209,'BD Demog para scores enalazar'!A$2:'BD Demog para scores enalazar'!A$3000,0))=1,"SI","NO"),"")</f>
        <v/>
      </c>
      <c r="Y1209" t="str" cm="1">
        <f t="array" ref="Y1209">IF(AND(W1209="NO",X1209="NO"),_xlfn.IFS('Paraclinicos '!#REF!&lt;=91,3,'Paraclinicos '!#REF!&lt;94,2,'Paraclinicos '!#REF!&lt;96,1,'Paraclinicos '!#REF!&gt;=96,0),"")</f>
        <v/>
      </c>
      <c r="Z1209" t="str" cm="1">
        <f t="array" ref="Z1209">IF(OR(W1209="SI",X1209="SI"),_xlfn.IFS(OR(AND('Paraclinicos '!#REF!&lt;=83),AND('Paraclinicos '!#REF!&gt;=97,AA1209=2)),3,OR(AND('Paraclinicos '!#REF!&lt;=86),AND('Paraclinicos '!#REF!&gt;=94,AA1209=2)),2,OR(AND('Paraclinicos '!#REF!&lt;=88),AND('Paraclinicos '!#REF!&gt;=92,AA1209=2)),1,OR(AND('Paraclinicos '!#REF!&gt;=88,'Paraclinicos '!#REF!&lt;=92),AND('Paraclinicos '!#REF!&gt;=93,AA1209=0)),0),"")</f>
        <v/>
      </c>
      <c r="AA1209" t="e" cm="1">
        <f t="array" ref="AA1209">_xlfn.IFS('Paraclinicos '!#REF!="","",'Paraclinicos '!#REF!="Oxigeno",2,'Paraclinicos '!#REF!="Aire",0)</f>
        <v>#REF!</v>
      </c>
    </row>
    <row r="1210" spans="1:27" x14ac:dyDescent="0.25">
      <c r="A1210" t="e">
        <f>'Paraclinicos '!#REF!</f>
        <v>#REF!</v>
      </c>
      <c r="B1210" s="3" t="e">
        <f>'Paraclinicos '!#REF!</f>
        <v>#REF!</v>
      </c>
      <c r="C1210" t="e" cm="1">
        <f t="array" ref="C1210">_xlfn.IFS('Paraclinicos '!#REF!="","",'Paraclinicos '!#REF!&gt;60,3,'Paraclinicos '!#REF!&lt;=60,1)</f>
        <v>#REF!</v>
      </c>
      <c r="D1210" t="str">
        <f>IFERROR(IF(INDEX('BD Demog para scores enalazar'!BC$2:BC$3000,MATCH(Formulas!A1210,'BD Demog para scores enalazar'!A$2:A$3000,0))=0,"SI","NO"),"")</f>
        <v/>
      </c>
      <c r="E1210" t="str" cm="1">
        <f t="array" ref="E1210">_xlfn.IFS(D1210="","",D1210="SI",4,D1210="NO",1)</f>
        <v/>
      </c>
      <c r="F1210" t="e" cm="1">
        <f t="array" ref="F1210">_xlfn.IFS('Paraclinicos '!#REF!="","",'Paraclinicos '!#REF!&gt;1,1,'Paraclinicos '!#REF!&lt;=1,3)</f>
        <v>#REF!</v>
      </c>
      <c r="G1210" t="e" cm="1">
        <f t="array" ref="G1210">_xlfn.IFS('Paraclinicos '!#REF!="","",AND('Paraclinicos '!#REF!&gt;=250,'Paraclinicos '!#REF!&lt;=500),2,'Paraclinicos '!#REF!&gt;500,3,'Paraclinicos '!#REF!&lt;250,1)</f>
        <v>#REF!</v>
      </c>
      <c r="H1210" s="50" t="e">
        <f t="shared" si="55"/>
        <v>#REF!</v>
      </c>
      <c r="I1210" t="e" cm="1">
        <f t="array" ref="I1210">_xlfn.IFS('Paraclinicos '!#REF!="","",'Paraclinicos '!#REF!&gt;=65,1,'Paraclinicos '!#REF!&lt;65,0)</f>
        <v>#REF!</v>
      </c>
      <c r="J1210" t="e" cm="1">
        <f t="array" ref="J1210">_xlfn.IFS('Paraclinicos '!#REF!="","",'Paraclinicos '!#REF!&gt;7,1,'Paraclinicos '!#REF!&lt;=7,0)</f>
        <v>#REF!</v>
      </c>
      <c r="K1210" t="e" cm="1">
        <f t="array" ref="K1210">_xlfn.IFS('Paraclinicos '!#REF!="","",'Paraclinicos '!#REF!&lt;=8,1,'Paraclinicos '!#REF!&gt;8,0)</f>
        <v>#REF!</v>
      </c>
      <c r="L1210" t="e" cm="1">
        <f t="array" ref="L1210">_xlfn.IFS('Paraclinicos '!#REF!="","",'Paraclinicos '!#REF!&gt;=30,1,'Paraclinicos '!#REF!&lt;30,0)</f>
        <v>#REF!</v>
      </c>
      <c r="M1210" t="e" cm="1">
        <f t="array" ref="M1210">_xlfn.IFS(OR('Paraclinicos '!#REF!="",'Paraclinicos '!#REF!=""),"",OR('Paraclinicos '!#REF!&lt;=90,'Paraclinicos '!#REF!&lt;=60),1,OR('Paraclinicos '!#REF!&gt;90,'Paraclinicos '!#REF!&gt;60),0)</f>
        <v>#REF!</v>
      </c>
      <c r="N1210" s="45" t="e">
        <f t="shared" si="56"/>
        <v>#REF!</v>
      </c>
      <c r="O1210" t="e" cm="1">
        <f t="array" ref="O1210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10" t="e" cm="1">
        <f t="array" ref="P1210">_xlfn.IFS('Paraclinicos '!#REF!="","",'Paraclinicos '!#REF!&lt;20,4,'Paraclinicos '!#REF!&lt;50,3,'Paraclinicos '!#REF!&lt;100,2,'Paraclinicos '!#REF!&lt;150,1,'Paraclinicos '!#REF!&gt;150,0)</f>
        <v>#REF!</v>
      </c>
      <c r="Q1210" t="e" cm="1">
        <f t="array" ref="Q1210">_xlfn.IFS('Paraclinicos '!#REF!="","",'Paraclinicos '!#REF!&lt;1.2,0,'Paraclinicos '!#REF!&lt;2,1,'Paraclinicos '!#REF!&lt;3.5,2,'Paraclinicos '!#REF!&lt;5,3,'Paraclinicos '!#REF!&gt;5,4)</f>
        <v>#REF!</v>
      </c>
      <c r="R1210" t="e" cm="1">
        <f t="array" ref="R1210">_xlfn.IFS('Paraclinicos '!#REF!="","",'Paraclinicos '!#REF!&lt;1.2,0,'Paraclinicos '!#REF!&lt;2,1,'Paraclinicos '!#REF!&lt;6,2,'Paraclinicos '!#REF!&lt;12,3,'Paraclinicos '!#REF!&gt;=12,4)</f>
        <v>#REF!</v>
      </c>
      <c r="S1210" t="e" cm="1">
        <f t="array" ref="S1210">_xlfn.IFS('Paraclinicos '!#REF!="","",'Paraclinicos '!#REF!&lt;70,1,'Paraclinicos '!#REF!&gt;=70,0)</f>
        <v>#REF!</v>
      </c>
      <c r="T1210" t="e" cm="1">
        <f t="array" ref="T1210">_xlfn.IFS('Paraclinicos '!#REF!="","",'Paraclinicos '!#REF!&lt;6,4,'Paraclinicos '!#REF!&lt;10,3,'Paraclinicos '!#REF!&lt;13,2,'Paraclinicos '!#REF!&lt;15,1,'Paraclinicos '!#REF!=15,0)</f>
        <v>#REF!</v>
      </c>
      <c r="U1210" s="54" t="e">
        <f t="shared" si="54"/>
        <v>#REF!</v>
      </c>
      <c r="V1210" t="e" cm="1">
        <f t="array" ref="V1210">_xlfn.IFS('Paraclinicos '!#REF!="","",OR('Paraclinicos '!#REF!&lt;=8,'Paraclinicos '!#REF!&gt;=25),3,'Paraclinicos '!#REF!&lt;12,1,'Paraclinicos '!#REF!&lt;21,0,'Paraclinicos '!#REF!&lt;25,2)</f>
        <v>#REF!</v>
      </c>
      <c r="W1210" t="str">
        <f>IFERROR(IF(INDEX('BD Demog para scores enalazar'!Y$2:'BD Demog para scores enalazar'!Y$3000,MATCH(Formulas!A1210,'BD Demog para scores enalazar'!A$2:'BD Demog para scores enalazar'!A$3000,0))=1,"SI","NO"),"")</f>
        <v/>
      </c>
      <c r="X1210" s="9" t="str">
        <f>IFERROR(IF(INDEX('BD Demog para scores enalazar'!AJ$2:'BD Demog para scores enalazar'!AJ$3000,MATCH(Formulas!A1210,'BD Demog para scores enalazar'!A$2:'BD Demog para scores enalazar'!A$3000,0))=1,"SI","NO"),"")</f>
        <v/>
      </c>
      <c r="Y1210" t="str" cm="1">
        <f t="array" ref="Y1210">IF(AND(W1210="NO",X1210="NO"),_xlfn.IFS('Paraclinicos '!#REF!&lt;=91,3,'Paraclinicos '!#REF!&lt;94,2,'Paraclinicos '!#REF!&lt;96,1,'Paraclinicos '!#REF!&gt;=96,0),"")</f>
        <v/>
      </c>
      <c r="Z1210" t="str" cm="1">
        <f t="array" ref="Z1210">IF(OR(W1210="SI",X1210="SI"),_xlfn.IFS(OR(AND('Paraclinicos '!#REF!&lt;=83),AND('Paraclinicos '!#REF!&gt;=97,AA1210=2)),3,OR(AND('Paraclinicos '!#REF!&lt;=86),AND('Paraclinicos '!#REF!&gt;=94,AA1210=2)),2,OR(AND('Paraclinicos '!#REF!&lt;=88),AND('Paraclinicos '!#REF!&gt;=92,AA1210=2)),1,OR(AND('Paraclinicos '!#REF!&gt;=88,'Paraclinicos '!#REF!&lt;=92),AND('Paraclinicos '!#REF!&gt;=93,AA1210=0)),0),"")</f>
        <v/>
      </c>
      <c r="AA1210" t="e" cm="1">
        <f t="array" ref="AA1210">_xlfn.IFS('Paraclinicos '!#REF!="","",'Paraclinicos '!#REF!="Oxigeno",2,'Paraclinicos '!#REF!="Aire",0)</f>
        <v>#REF!</v>
      </c>
    </row>
    <row r="1211" spans="1:27" x14ac:dyDescent="0.25">
      <c r="A1211" t="e">
        <f>'Paraclinicos '!#REF!</f>
        <v>#REF!</v>
      </c>
      <c r="B1211" s="3" t="e">
        <f>'Paraclinicos '!#REF!</f>
        <v>#REF!</v>
      </c>
      <c r="C1211" t="e" cm="1">
        <f t="array" ref="C1211">_xlfn.IFS('Paraclinicos '!#REF!="","",'Paraclinicos '!#REF!&gt;60,3,'Paraclinicos '!#REF!&lt;=60,1)</f>
        <v>#REF!</v>
      </c>
      <c r="D1211" t="str">
        <f>IFERROR(IF(INDEX('BD Demog para scores enalazar'!BC$2:BC$3000,MATCH(Formulas!A1211,'BD Demog para scores enalazar'!A$2:A$3000,0))=0,"SI","NO"),"")</f>
        <v/>
      </c>
      <c r="E1211" t="str" cm="1">
        <f t="array" ref="E1211">_xlfn.IFS(D1211="","",D1211="SI",4,D1211="NO",1)</f>
        <v/>
      </c>
      <c r="F1211" t="e" cm="1">
        <f t="array" ref="F1211">_xlfn.IFS('Paraclinicos '!#REF!="","",'Paraclinicos '!#REF!&gt;1,1,'Paraclinicos '!#REF!&lt;=1,3)</f>
        <v>#REF!</v>
      </c>
      <c r="G1211" t="e" cm="1">
        <f t="array" ref="G1211">_xlfn.IFS('Paraclinicos '!#REF!="","",AND('Paraclinicos '!#REF!&gt;=250,'Paraclinicos '!#REF!&lt;=500),2,'Paraclinicos '!#REF!&gt;500,3,'Paraclinicos '!#REF!&lt;250,1)</f>
        <v>#REF!</v>
      </c>
      <c r="H1211" s="50" t="e">
        <f t="shared" si="55"/>
        <v>#REF!</v>
      </c>
      <c r="I1211" t="e" cm="1">
        <f t="array" ref="I1211">_xlfn.IFS('Paraclinicos '!#REF!="","",'Paraclinicos '!#REF!&gt;=65,1,'Paraclinicos '!#REF!&lt;65,0)</f>
        <v>#REF!</v>
      </c>
      <c r="J1211" t="e" cm="1">
        <f t="array" ref="J1211">_xlfn.IFS('Paraclinicos '!#REF!="","",'Paraclinicos '!#REF!&gt;7,1,'Paraclinicos '!#REF!&lt;=7,0)</f>
        <v>#REF!</v>
      </c>
      <c r="K1211" t="e" cm="1">
        <f t="array" ref="K1211">_xlfn.IFS('Paraclinicos '!#REF!="","",'Paraclinicos '!#REF!&lt;=8,1,'Paraclinicos '!#REF!&gt;8,0)</f>
        <v>#REF!</v>
      </c>
      <c r="L1211" t="e" cm="1">
        <f t="array" ref="L1211">_xlfn.IFS('Paraclinicos '!#REF!="","",'Paraclinicos '!#REF!&gt;=30,1,'Paraclinicos '!#REF!&lt;30,0)</f>
        <v>#REF!</v>
      </c>
      <c r="M1211" t="e" cm="1">
        <f t="array" ref="M1211">_xlfn.IFS(OR('Paraclinicos '!#REF!="",'Paraclinicos '!#REF!=""),"",OR('Paraclinicos '!#REF!&lt;=90,'Paraclinicos '!#REF!&lt;=60),1,OR('Paraclinicos '!#REF!&gt;90,'Paraclinicos '!#REF!&gt;60),0)</f>
        <v>#REF!</v>
      </c>
      <c r="N1211" s="45" t="e">
        <f t="shared" si="56"/>
        <v>#REF!</v>
      </c>
      <c r="O1211" t="e" cm="1">
        <f t="array" ref="O1211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11" t="e" cm="1">
        <f t="array" ref="P1211">_xlfn.IFS('Paraclinicos '!#REF!="","",'Paraclinicos '!#REF!&lt;20,4,'Paraclinicos '!#REF!&lt;50,3,'Paraclinicos '!#REF!&lt;100,2,'Paraclinicos '!#REF!&lt;150,1,'Paraclinicos '!#REF!&gt;150,0)</f>
        <v>#REF!</v>
      </c>
      <c r="Q1211" t="e" cm="1">
        <f t="array" ref="Q1211">_xlfn.IFS('Paraclinicos '!#REF!="","",'Paraclinicos '!#REF!&lt;1.2,0,'Paraclinicos '!#REF!&lt;2,1,'Paraclinicos '!#REF!&lt;3.5,2,'Paraclinicos '!#REF!&lt;5,3,'Paraclinicos '!#REF!&gt;5,4)</f>
        <v>#REF!</v>
      </c>
      <c r="R1211" t="e" cm="1">
        <f t="array" ref="R1211">_xlfn.IFS('Paraclinicos '!#REF!="","",'Paraclinicos '!#REF!&lt;1.2,0,'Paraclinicos '!#REF!&lt;2,1,'Paraclinicos '!#REF!&lt;6,2,'Paraclinicos '!#REF!&lt;12,3,'Paraclinicos '!#REF!&gt;=12,4)</f>
        <v>#REF!</v>
      </c>
      <c r="S1211" t="e" cm="1">
        <f t="array" ref="S1211">_xlfn.IFS('Paraclinicos '!#REF!="","",'Paraclinicos '!#REF!&lt;70,1,'Paraclinicos '!#REF!&gt;=70,0)</f>
        <v>#REF!</v>
      </c>
      <c r="T1211" t="e" cm="1">
        <f t="array" ref="T1211">_xlfn.IFS('Paraclinicos '!#REF!="","",'Paraclinicos '!#REF!&lt;6,4,'Paraclinicos '!#REF!&lt;10,3,'Paraclinicos '!#REF!&lt;13,2,'Paraclinicos '!#REF!&lt;15,1,'Paraclinicos '!#REF!=15,0)</f>
        <v>#REF!</v>
      </c>
      <c r="U1211" s="54" t="e">
        <f t="shared" si="54"/>
        <v>#REF!</v>
      </c>
      <c r="V1211" t="e" cm="1">
        <f t="array" ref="V1211">_xlfn.IFS('Paraclinicos '!#REF!="","",OR('Paraclinicos '!#REF!&lt;=8,'Paraclinicos '!#REF!&gt;=25),3,'Paraclinicos '!#REF!&lt;12,1,'Paraclinicos '!#REF!&lt;21,0,'Paraclinicos '!#REF!&lt;25,2)</f>
        <v>#REF!</v>
      </c>
      <c r="W1211" t="str">
        <f>IFERROR(IF(INDEX('BD Demog para scores enalazar'!Y$2:'BD Demog para scores enalazar'!Y$3000,MATCH(Formulas!A1211,'BD Demog para scores enalazar'!A$2:'BD Demog para scores enalazar'!A$3000,0))=1,"SI","NO"),"")</f>
        <v/>
      </c>
      <c r="X1211" s="9" t="str">
        <f>IFERROR(IF(INDEX('BD Demog para scores enalazar'!AJ$2:'BD Demog para scores enalazar'!AJ$3000,MATCH(Formulas!A1211,'BD Demog para scores enalazar'!A$2:'BD Demog para scores enalazar'!A$3000,0))=1,"SI","NO"),"")</f>
        <v/>
      </c>
      <c r="Y1211" t="str" cm="1">
        <f t="array" ref="Y1211">IF(AND(W1211="NO",X1211="NO"),_xlfn.IFS('Paraclinicos '!#REF!&lt;=91,3,'Paraclinicos '!#REF!&lt;94,2,'Paraclinicos '!#REF!&lt;96,1,'Paraclinicos '!#REF!&gt;=96,0),"")</f>
        <v/>
      </c>
      <c r="Z1211" t="str" cm="1">
        <f t="array" ref="Z1211">IF(OR(W1211="SI",X1211="SI"),_xlfn.IFS(OR(AND('Paraclinicos '!#REF!&lt;=83),AND('Paraclinicos '!#REF!&gt;=97,AA1211=2)),3,OR(AND('Paraclinicos '!#REF!&lt;=86),AND('Paraclinicos '!#REF!&gt;=94,AA1211=2)),2,OR(AND('Paraclinicos '!#REF!&lt;=88),AND('Paraclinicos '!#REF!&gt;=92,AA1211=2)),1,OR(AND('Paraclinicos '!#REF!&gt;=88,'Paraclinicos '!#REF!&lt;=92),AND('Paraclinicos '!#REF!&gt;=93,AA1211=0)),0),"")</f>
        <v/>
      </c>
      <c r="AA1211" t="e" cm="1">
        <f t="array" ref="AA1211">_xlfn.IFS('Paraclinicos '!#REF!="","",'Paraclinicos '!#REF!="Oxigeno",2,'Paraclinicos '!#REF!="Aire",0)</f>
        <v>#REF!</v>
      </c>
    </row>
    <row r="1212" spans="1:27" x14ac:dyDescent="0.25">
      <c r="A1212" t="e">
        <f>'Paraclinicos '!#REF!</f>
        <v>#REF!</v>
      </c>
      <c r="B1212" s="3" t="e">
        <f>'Paraclinicos '!#REF!</f>
        <v>#REF!</v>
      </c>
      <c r="C1212" t="e" cm="1">
        <f t="array" ref="C1212">_xlfn.IFS('Paraclinicos '!#REF!="","",'Paraclinicos '!#REF!&gt;60,3,'Paraclinicos '!#REF!&lt;=60,1)</f>
        <v>#REF!</v>
      </c>
      <c r="D1212" t="str">
        <f>IFERROR(IF(INDEX('BD Demog para scores enalazar'!BC$2:BC$3000,MATCH(Formulas!A1212,'BD Demog para scores enalazar'!A$2:A$3000,0))=0,"SI","NO"),"")</f>
        <v/>
      </c>
      <c r="E1212" t="str" cm="1">
        <f t="array" ref="E1212">_xlfn.IFS(D1212="","",D1212="SI",4,D1212="NO",1)</f>
        <v/>
      </c>
      <c r="F1212" t="e" cm="1">
        <f t="array" ref="F1212">_xlfn.IFS('Paraclinicos '!#REF!="","",'Paraclinicos '!#REF!&gt;1,1,'Paraclinicos '!#REF!&lt;=1,3)</f>
        <v>#REF!</v>
      </c>
      <c r="G1212" t="e" cm="1">
        <f t="array" ref="G1212">_xlfn.IFS('Paraclinicos '!#REF!="","",AND('Paraclinicos '!#REF!&gt;=250,'Paraclinicos '!#REF!&lt;=500),2,'Paraclinicos '!#REF!&gt;500,3,'Paraclinicos '!#REF!&lt;250,1)</f>
        <v>#REF!</v>
      </c>
      <c r="H1212" s="50" t="e">
        <f t="shared" si="55"/>
        <v>#REF!</v>
      </c>
      <c r="I1212" t="e" cm="1">
        <f t="array" ref="I1212">_xlfn.IFS('Paraclinicos '!#REF!="","",'Paraclinicos '!#REF!&gt;=65,1,'Paraclinicos '!#REF!&lt;65,0)</f>
        <v>#REF!</v>
      </c>
      <c r="J1212" t="e" cm="1">
        <f t="array" ref="J1212">_xlfn.IFS('Paraclinicos '!#REF!="","",'Paraclinicos '!#REF!&gt;7,1,'Paraclinicos '!#REF!&lt;=7,0)</f>
        <v>#REF!</v>
      </c>
      <c r="K1212" t="e" cm="1">
        <f t="array" ref="K1212">_xlfn.IFS('Paraclinicos '!#REF!="","",'Paraclinicos '!#REF!&lt;=8,1,'Paraclinicos '!#REF!&gt;8,0)</f>
        <v>#REF!</v>
      </c>
      <c r="L1212" t="e" cm="1">
        <f t="array" ref="L1212">_xlfn.IFS('Paraclinicos '!#REF!="","",'Paraclinicos '!#REF!&gt;=30,1,'Paraclinicos '!#REF!&lt;30,0)</f>
        <v>#REF!</v>
      </c>
      <c r="M1212" t="e" cm="1">
        <f t="array" ref="M1212">_xlfn.IFS(OR('Paraclinicos '!#REF!="",'Paraclinicos '!#REF!=""),"",OR('Paraclinicos '!#REF!&lt;=90,'Paraclinicos '!#REF!&lt;=60),1,OR('Paraclinicos '!#REF!&gt;90,'Paraclinicos '!#REF!&gt;60),0)</f>
        <v>#REF!</v>
      </c>
      <c r="N1212" s="45" t="e">
        <f t="shared" si="56"/>
        <v>#REF!</v>
      </c>
      <c r="O1212" t="e" cm="1">
        <f t="array" ref="O1212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12" t="e" cm="1">
        <f t="array" ref="P1212">_xlfn.IFS('Paraclinicos '!#REF!="","",'Paraclinicos '!#REF!&lt;20,4,'Paraclinicos '!#REF!&lt;50,3,'Paraclinicos '!#REF!&lt;100,2,'Paraclinicos '!#REF!&lt;150,1,'Paraclinicos '!#REF!&gt;150,0)</f>
        <v>#REF!</v>
      </c>
      <c r="Q1212" t="e" cm="1">
        <f t="array" ref="Q1212">_xlfn.IFS('Paraclinicos '!#REF!="","",'Paraclinicos '!#REF!&lt;1.2,0,'Paraclinicos '!#REF!&lt;2,1,'Paraclinicos '!#REF!&lt;3.5,2,'Paraclinicos '!#REF!&lt;5,3,'Paraclinicos '!#REF!&gt;5,4)</f>
        <v>#REF!</v>
      </c>
      <c r="R1212" t="e" cm="1">
        <f t="array" ref="R1212">_xlfn.IFS('Paraclinicos '!#REF!="","",'Paraclinicos '!#REF!&lt;1.2,0,'Paraclinicos '!#REF!&lt;2,1,'Paraclinicos '!#REF!&lt;6,2,'Paraclinicos '!#REF!&lt;12,3,'Paraclinicos '!#REF!&gt;=12,4)</f>
        <v>#REF!</v>
      </c>
      <c r="S1212" t="e" cm="1">
        <f t="array" ref="S1212">_xlfn.IFS('Paraclinicos '!#REF!="","",'Paraclinicos '!#REF!&lt;70,1,'Paraclinicos '!#REF!&gt;=70,0)</f>
        <v>#REF!</v>
      </c>
      <c r="T1212" t="e" cm="1">
        <f t="array" ref="T1212">_xlfn.IFS('Paraclinicos '!#REF!="","",'Paraclinicos '!#REF!&lt;6,4,'Paraclinicos '!#REF!&lt;10,3,'Paraclinicos '!#REF!&lt;13,2,'Paraclinicos '!#REF!&lt;15,1,'Paraclinicos '!#REF!=15,0)</f>
        <v>#REF!</v>
      </c>
      <c r="U1212" s="54" t="e">
        <f t="shared" si="54"/>
        <v>#REF!</v>
      </c>
      <c r="V1212" t="e" cm="1">
        <f t="array" ref="V1212">_xlfn.IFS('Paraclinicos '!#REF!="","",OR('Paraclinicos '!#REF!&lt;=8,'Paraclinicos '!#REF!&gt;=25),3,'Paraclinicos '!#REF!&lt;12,1,'Paraclinicos '!#REF!&lt;21,0,'Paraclinicos '!#REF!&lt;25,2)</f>
        <v>#REF!</v>
      </c>
      <c r="W1212" t="str">
        <f>IFERROR(IF(INDEX('BD Demog para scores enalazar'!Y$2:'BD Demog para scores enalazar'!Y$3000,MATCH(Formulas!A1212,'BD Demog para scores enalazar'!A$2:'BD Demog para scores enalazar'!A$3000,0))=1,"SI","NO"),"")</f>
        <v/>
      </c>
      <c r="X1212" s="9" t="str">
        <f>IFERROR(IF(INDEX('BD Demog para scores enalazar'!AJ$2:'BD Demog para scores enalazar'!AJ$3000,MATCH(Formulas!A1212,'BD Demog para scores enalazar'!A$2:'BD Demog para scores enalazar'!A$3000,0))=1,"SI","NO"),"")</f>
        <v/>
      </c>
      <c r="Y1212" t="str" cm="1">
        <f t="array" ref="Y1212">IF(AND(W1212="NO",X1212="NO"),_xlfn.IFS('Paraclinicos '!#REF!&lt;=91,3,'Paraclinicos '!#REF!&lt;94,2,'Paraclinicos '!#REF!&lt;96,1,'Paraclinicos '!#REF!&gt;=96,0),"")</f>
        <v/>
      </c>
      <c r="Z1212" t="str" cm="1">
        <f t="array" ref="Z1212">IF(OR(W1212="SI",X1212="SI"),_xlfn.IFS(OR(AND('Paraclinicos '!#REF!&lt;=83),AND('Paraclinicos '!#REF!&gt;=97,AA1212=2)),3,OR(AND('Paraclinicos '!#REF!&lt;=86),AND('Paraclinicos '!#REF!&gt;=94,AA1212=2)),2,OR(AND('Paraclinicos '!#REF!&lt;=88),AND('Paraclinicos '!#REF!&gt;=92,AA1212=2)),1,OR(AND('Paraclinicos '!#REF!&gt;=88,'Paraclinicos '!#REF!&lt;=92),AND('Paraclinicos '!#REF!&gt;=93,AA1212=0)),0),"")</f>
        <v/>
      </c>
      <c r="AA1212" t="e" cm="1">
        <f t="array" ref="AA1212">_xlfn.IFS('Paraclinicos '!#REF!="","",'Paraclinicos '!#REF!="Oxigeno",2,'Paraclinicos '!#REF!="Aire",0)</f>
        <v>#REF!</v>
      </c>
    </row>
    <row r="1213" spans="1:27" x14ac:dyDescent="0.25">
      <c r="A1213" t="e">
        <f>'Paraclinicos '!#REF!</f>
        <v>#REF!</v>
      </c>
      <c r="B1213" s="3" t="e">
        <f>'Paraclinicos '!#REF!</f>
        <v>#REF!</v>
      </c>
      <c r="C1213" t="e" cm="1">
        <f t="array" ref="C1213">_xlfn.IFS('Paraclinicos '!#REF!="","",'Paraclinicos '!#REF!&gt;60,3,'Paraclinicos '!#REF!&lt;=60,1)</f>
        <v>#REF!</v>
      </c>
      <c r="D1213" t="str">
        <f>IFERROR(IF(INDEX('BD Demog para scores enalazar'!BC$2:BC$3000,MATCH(Formulas!A1213,'BD Demog para scores enalazar'!A$2:A$3000,0))=0,"SI","NO"),"")</f>
        <v/>
      </c>
      <c r="E1213" t="str" cm="1">
        <f t="array" ref="E1213">_xlfn.IFS(D1213="","",D1213="SI",4,D1213="NO",1)</f>
        <v/>
      </c>
      <c r="F1213" t="e" cm="1">
        <f t="array" ref="F1213">_xlfn.IFS('Paraclinicos '!#REF!="","",'Paraclinicos '!#REF!&gt;1,1,'Paraclinicos '!#REF!&lt;=1,3)</f>
        <v>#REF!</v>
      </c>
      <c r="G1213" t="e" cm="1">
        <f t="array" ref="G1213">_xlfn.IFS('Paraclinicos '!#REF!="","",AND('Paraclinicos '!#REF!&gt;=250,'Paraclinicos '!#REF!&lt;=500),2,'Paraclinicos '!#REF!&gt;500,3,'Paraclinicos '!#REF!&lt;250,1)</f>
        <v>#REF!</v>
      </c>
      <c r="H1213" s="50" t="e">
        <f t="shared" si="55"/>
        <v>#REF!</v>
      </c>
      <c r="I1213" t="e" cm="1">
        <f t="array" ref="I1213">_xlfn.IFS('Paraclinicos '!#REF!="","",'Paraclinicos '!#REF!&gt;=65,1,'Paraclinicos '!#REF!&lt;65,0)</f>
        <v>#REF!</v>
      </c>
      <c r="J1213" t="e" cm="1">
        <f t="array" ref="J1213">_xlfn.IFS('Paraclinicos '!#REF!="","",'Paraclinicos '!#REF!&gt;7,1,'Paraclinicos '!#REF!&lt;=7,0)</f>
        <v>#REF!</v>
      </c>
      <c r="K1213" t="e" cm="1">
        <f t="array" ref="K1213">_xlfn.IFS('Paraclinicos '!#REF!="","",'Paraclinicos '!#REF!&lt;=8,1,'Paraclinicos '!#REF!&gt;8,0)</f>
        <v>#REF!</v>
      </c>
      <c r="L1213" t="e" cm="1">
        <f t="array" ref="L1213">_xlfn.IFS('Paraclinicos '!#REF!="","",'Paraclinicos '!#REF!&gt;=30,1,'Paraclinicos '!#REF!&lt;30,0)</f>
        <v>#REF!</v>
      </c>
      <c r="M1213" t="e" cm="1">
        <f t="array" ref="M1213">_xlfn.IFS(OR('Paraclinicos '!#REF!="",'Paraclinicos '!#REF!=""),"",OR('Paraclinicos '!#REF!&lt;=90,'Paraclinicos '!#REF!&lt;=60),1,OR('Paraclinicos '!#REF!&gt;90,'Paraclinicos '!#REF!&gt;60),0)</f>
        <v>#REF!</v>
      </c>
      <c r="N1213" s="45" t="e">
        <f t="shared" si="56"/>
        <v>#REF!</v>
      </c>
      <c r="O1213" t="e" cm="1">
        <f t="array" ref="O1213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13" t="e" cm="1">
        <f t="array" ref="P1213">_xlfn.IFS('Paraclinicos '!#REF!="","",'Paraclinicos '!#REF!&lt;20,4,'Paraclinicos '!#REF!&lt;50,3,'Paraclinicos '!#REF!&lt;100,2,'Paraclinicos '!#REF!&lt;150,1,'Paraclinicos '!#REF!&gt;150,0)</f>
        <v>#REF!</v>
      </c>
      <c r="Q1213" t="e" cm="1">
        <f t="array" ref="Q1213">_xlfn.IFS('Paraclinicos '!#REF!="","",'Paraclinicos '!#REF!&lt;1.2,0,'Paraclinicos '!#REF!&lt;2,1,'Paraclinicos '!#REF!&lt;3.5,2,'Paraclinicos '!#REF!&lt;5,3,'Paraclinicos '!#REF!&gt;5,4)</f>
        <v>#REF!</v>
      </c>
      <c r="R1213" t="e" cm="1">
        <f t="array" ref="R1213">_xlfn.IFS('Paraclinicos '!#REF!="","",'Paraclinicos '!#REF!&lt;1.2,0,'Paraclinicos '!#REF!&lt;2,1,'Paraclinicos '!#REF!&lt;6,2,'Paraclinicos '!#REF!&lt;12,3,'Paraclinicos '!#REF!&gt;=12,4)</f>
        <v>#REF!</v>
      </c>
      <c r="S1213" t="e" cm="1">
        <f t="array" ref="S1213">_xlfn.IFS('Paraclinicos '!#REF!="","",'Paraclinicos '!#REF!&lt;70,1,'Paraclinicos '!#REF!&gt;=70,0)</f>
        <v>#REF!</v>
      </c>
      <c r="T1213" t="e" cm="1">
        <f t="array" ref="T1213">_xlfn.IFS('Paraclinicos '!#REF!="","",'Paraclinicos '!#REF!&lt;6,4,'Paraclinicos '!#REF!&lt;10,3,'Paraclinicos '!#REF!&lt;13,2,'Paraclinicos '!#REF!&lt;15,1,'Paraclinicos '!#REF!=15,0)</f>
        <v>#REF!</v>
      </c>
      <c r="U1213" s="54" t="e">
        <f t="shared" si="54"/>
        <v>#REF!</v>
      </c>
      <c r="V1213" t="e" cm="1">
        <f t="array" ref="V1213">_xlfn.IFS('Paraclinicos '!#REF!="","",OR('Paraclinicos '!#REF!&lt;=8,'Paraclinicos '!#REF!&gt;=25),3,'Paraclinicos '!#REF!&lt;12,1,'Paraclinicos '!#REF!&lt;21,0,'Paraclinicos '!#REF!&lt;25,2)</f>
        <v>#REF!</v>
      </c>
      <c r="W1213" t="str">
        <f>IFERROR(IF(INDEX('BD Demog para scores enalazar'!Y$2:'BD Demog para scores enalazar'!Y$3000,MATCH(Formulas!A1213,'BD Demog para scores enalazar'!A$2:'BD Demog para scores enalazar'!A$3000,0))=1,"SI","NO"),"")</f>
        <v/>
      </c>
      <c r="X1213" s="9" t="str">
        <f>IFERROR(IF(INDEX('BD Demog para scores enalazar'!AJ$2:'BD Demog para scores enalazar'!AJ$3000,MATCH(Formulas!A1213,'BD Demog para scores enalazar'!A$2:'BD Demog para scores enalazar'!A$3000,0))=1,"SI","NO"),"")</f>
        <v/>
      </c>
      <c r="Y1213" t="str" cm="1">
        <f t="array" ref="Y1213">IF(AND(W1213="NO",X1213="NO"),_xlfn.IFS('Paraclinicos '!#REF!&lt;=91,3,'Paraclinicos '!#REF!&lt;94,2,'Paraclinicos '!#REF!&lt;96,1,'Paraclinicos '!#REF!&gt;=96,0),"")</f>
        <v/>
      </c>
      <c r="Z1213" t="str" cm="1">
        <f t="array" ref="Z1213">IF(OR(W1213="SI",X1213="SI"),_xlfn.IFS(OR(AND('Paraclinicos '!#REF!&lt;=83),AND('Paraclinicos '!#REF!&gt;=97,AA1213=2)),3,OR(AND('Paraclinicos '!#REF!&lt;=86),AND('Paraclinicos '!#REF!&gt;=94,AA1213=2)),2,OR(AND('Paraclinicos '!#REF!&lt;=88),AND('Paraclinicos '!#REF!&gt;=92,AA1213=2)),1,OR(AND('Paraclinicos '!#REF!&gt;=88,'Paraclinicos '!#REF!&lt;=92),AND('Paraclinicos '!#REF!&gt;=93,AA1213=0)),0),"")</f>
        <v/>
      </c>
      <c r="AA1213" t="e" cm="1">
        <f t="array" ref="AA1213">_xlfn.IFS('Paraclinicos '!#REF!="","",'Paraclinicos '!#REF!="Oxigeno",2,'Paraclinicos '!#REF!="Aire",0)</f>
        <v>#REF!</v>
      </c>
    </row>
    <row r="1214" spans="1:27" x14ac:dyDescent="0.25">
      <c r="A1214" t="e">
        <f>'Paraclinicos '!#REF!</f>
        <v>#REF!</v>
      </c>
      <c r="B1214" s="3" t="e">
        <f>'Paraclinicos '!#REF!</f>
        <v>#REF!</v>
      </c>
      <c r="C1214" t="e" cm="1">
        <f t="array" ref="C1214">_xlfn.IFS('Paraclinicos '!#REF!="","",'Paraclinicos '!#REF!&gt;60,3,'Paraclinicos '!#REF!&lt;=60,1)</f>
        <v>#REF!</v>
      </c>
      <c r="D1214" t="str">
        <f>IFERROR(IF(INDEX('BD Demog para scores enalazar'!BC$2:BC$3000,MATCH(Formulas!A1214,'BD Demog para scores enalazar'!A$2:A$3000,0))=0,"SI","NO"),"")</f>
        <v/>
      </c>
      <c r="E1214" t="str" cm="1">
        <f t="array" ref="E1214">_xlfn.IFS(D1214="","",D1214="SI",4,D1214="NO",1)</f>
        <v/>
      </c>
      <c r="F1214" t="e" cm="1">
        <f t="array" ref="F1214">_xlfn.IFS('Paraclinicos '!#REF!="","",'Paraclinicos '!#REF!&gt;1,1,'Paraclinicos '!#REF!&lt;=1,3)</f>
        <v>#REF!</v>
      </c>
      <c r="G1214" t="e" cm="1">
        <f t="array" ref="G1214">_xlfn.IFS('Paraclinicos '!#REF!="","",AND('Paraclinicos '!#REF!&gt;=250,'Paraclinicos '!#REF!&lt;=500),2,'Paraclinicos '!#REF!&gt;500,3,'Paraclinicos '!#REF!&lt;250,1)</f>
        <v>#REF!</v>
      </c>
      <c r="H1214" s="50" t="e">
        <f t="shared" si="55"/>
        <v>#REF!</v>
      </c>
      <c r="I1214" t="e" cm="1">
        <f t="array" ref="I1214">_xlfn.IFS('Paraclinicos '!#REF!="","",'Paraclinicos '!#REF!&gt;=65,1,'Paraclinicos '!#REF!&lt;65,0)</f>
        <v>#REF!</v>
      </c>
      <c r="J1214" t="e" cm="1">
        <f t="array" ref="J1214">_xlfn.IFS('Paraclinicos '!#REF!="","",'Paraclinicos '!#REF!&gt;7,1,'Paraclinicos '!#REF!&lt;=7,0)</f>
        <v>#REF!</v>
      </c>
      <c r="K1214" t="e" cm="1">
        <f t="array" ref="K1214">_xlfn.IFS('Paraclinicos '!#REF!="","",'Paraclinicos '!#REF!&lt;=8,1,'Paraclinicos '!#REF!&gt;8,0)</f>
        <v>#REF!</v>
      </c>
      <c r="L1214" t="e" cm="1">
        <f t="array" ref="L1214">_xlfn.IFS('Paraclinicos '!#REF!="","",'Paraclinicos '!#REF!&gt;=30,1,'Paraclinicos '!#REF!&lt;30,0)</f>
        <v>#REF!</v>
      </c>
      <c r="M1214" t="e" cm="1">
        <f t="array" ref="M1214">_xlfn.IFS(OR('Paraclinicos '!#REF!="",'Paraclinicos '!#REF!=""),"",OR('Paraclinicos '!#REF!&lt;=90,'Paraclinicos '!#REF!&lt;=60),1,OR('Paraclinicos '!#REF!&gt;90,'Paraclinicos '!#REF!&gt;60),0)</f>
        <v>#REF!</v>
      </c>
      <c r="N1214" s="45" t="e">
        <f t="shared" si="56"/>
        <v>#REF!</v>
      </c>
      <c r="O1214" t="e" cm="1">
        <f t="array" ref="O1214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14" t="e" cm="1">
        <f t="array" ref="P1214">_xlfn.IFS('Paraclinicos '!#REF!="","",'Paraclinicos '!#REF!&lt;20,4,'Paraclinicos '!#REF!&lt;50,3,'Paraclinicos '!#REF!&lt;100,2,'Paraclinicos '!#REF!&lt;150,1,'Paraclinicos '!#REF!&gt;150,0)</f>
        <v>#REF!</v>
      </c>
      <c r="Q1214" t="e" cm="1">
        <f t="array" ref="Q1214">_xlfn.IFS('Paraclinicos '!#REF!="","",'Paraclinicos '!#REF!&lt;1.2,0,'Paraclinicos '!#REF!&lt;2,1,'Paraclinicos '!#REF!&lt;3.5,2,'Paraclinicos '!#REF!&lt;5,3,'Paraclinicos '!#REF!&gt;5,4)</f>
        <v>#REF!</v>
      </c>
      <c r="R1214" t="e" cm="1">
        <f t="array" ref="R1214">_xlfn.IFS('Paraclinicos '!#REF!="","",'Paraclinicos '!#REF!&lt;1.2,0,'Paraclinicos '!#REF!&lt;2,1,'Paraclinicos '!#REF!&lt;6,2,'Paraclinicos '!#REF!&lt;12,3,'Paraclinicos '!#REF!&gt;=12,4)</f>
        <v>#REF!</v>
      </c>
      <c r="S1214" t="e" cm="1">
        <f t="array" ref="S1214">_xlfn.IFS('Paraclinicos '!#REF!="","",'Paraclinicos '!#REF!&lt;70,1,'Paraclinicos '!#REF!&gt;=70,0)</f>
        <v>#REF!</v>
      </c>
      <c r="T1214" t="e" cm="1">
        <f t="array" ref="T1214">_xlfn.IFS('Paraclinicos '!#REF!="","",'Paraclinicos '!#REF!&lt;6,4,'Paraclinicos '!#REF!&lt;10,3,'Paraclinicos '!#REF!&lt;13,2,'Paraclinicos '!#REF!&lt;15,1,'Paraclinicos '!#REF!=15,0)</f>
        <v>#REF!</v>
      </c>
      <c r="U1214" s="54" t="e">
        <f t="shared" si="54"/>
        <v>#REF!</v>
      </c>
      <c r="V1214" t="e" cm="1">
        <f t="array" ref="V1214">_xlfn.IFS('Paraclinicos '!#REF!="","",OR('Paraclinicos '!#REF!&lt;=8,'Paraclinicos '!#REF!&gt;=25),3,'Paraclinicos '!#REF!&lt;12,1,'Paraclinicos '!#REF!&lt;21,0,'Paraclinicos '!#REF!&lt;25,2)</f>
        <v>#REF!</v>
      </c>
      <c r="W1214" t="str">
        <f>IFERROR(IF(INDEX('BD Demog para scores enalazar'!Y$2:'BD Demog para scores enalazar'!Y$3000,MATCH(Formulas!A1214,'BD Demog para scores enalazar'!A$2:'BD Demog para scores enalazar'!A$3000,0))=1,"SI","NO"),"")</f>
        <v/>
      </c>
      <c r="X1214" s="9" t="str">
        <f>IFERROR(IF(INDEX('BD Demog para scores enalazar'!AJ$2:'BD Demog para scores enalazar'!AJ$3000,MATCH(Formulas!A1214,'BD Demog para scores enalazar'!A$2:'BD Demog para scores enalazar'!A$3000,0))=1,"SI","NO"),"")</f>
        <v/>
      </c>
      <c r="Y1214" t="str" cm="1">
        <f t="array" ref="Y1214">IF(AND(W1214="NO",X1214="NO"),_xlfn.IFS('Paraclinicos '!#REF!&lt;=91,3,'Paraclinicos '!#REF!&lt;94,2,'Paraclinicos '!#REF!&lt;96,1,'Paraclinicos '!#REF!&gt;=96,0),"")</f>
        <v/>
      </c>
      <c r="Z1214" t="str" cm="1">
        <f t="array" ref="Z1214">IF(OR(W1214="SI",X1214="SI"),_xlfn.IFS(OR(AND('Paraclinicos '!#REF!&lt;=83),AND('Paraclinicos '!#REF!&gt;=97,AA1214=2)),3,OR(AND('Paraclinicos '!#REF!&lt;=86),AND('Paraclinicos '!#REF!&gt;=94,AA1214=2)),2,OR(AND('Paraclinicos '!#REF!&lt;=88),AND('Paraclinicos '!#REF!&gt;=92,AA1214=2)),1,OR(AND('Paraclinicos '!#REF!&gt;=88,'Paraclinicos '!#REF!&lt;=92),AND('Paraclinicos '!#REF!&gt;=93,AA1214=0)),0),"")</f>
        <v/>
      </c>
      <c r="AA1214" t="e" cm="1">
        <f t="array" ref="AA1214">_xlfn.IFS('Paraclinicos '!#REF!="","",'Paraclinicos '!#REF!="Oxigeno",2,'Paraclinicos '!#REF!="Aire",0)</f>
        <v>#REF!</v>
      </c>
    </row>
    <row r="1215" spans="1:27" x14ac:dyDescent="0.25">
      <c r="A1215" t="e">
        <f>'Paraclinicos '!#REF!</f>
        <v>#REF!</v>
      </c>
      <c r="B1215" s="3" t="e">
        <f>'Paraclinicos '!#REF!</f>
        <v>#REF!</v>
      </c>
      <c r="C1215" t="e" cm="1">
        <f t="array" ref="C1215">_xlfn.IFS('Paraclinicos '!#REF!="","",'Paraclinicos '!#REF!&gt;60,3,'Paraclinicos '!#REF!&lt;=60,1)</f>
        <v>#REF!</v>
      </c>
      <c r="D1215" t="str">
        <f>IFERROR(IF(INDEX('BD Demog para scores enalazar'!BC$2:BC$3000,MATCH(Formulas!A1215,'BD Demog para scores enalazar'!A$2:A$3000,0))=0,"SI","NO"),"")</f>
        <v/>
      </c>
      <c r="E1215" t="str" cm="1">
        <f t="array" ref="E1215">_xlfn.IFS(D1215="","",D1215="SI",4,D1215="NO",1)</f>
        <v/>
      </c>
      <c r="F1215" t="e" cm="1">
        <f t="array" ref="F1215">_xlfn.IFS('Paraclinicos '!#REF!="","",'Paraclinicos '!#REF!&gt;1,1,'Paraclinicos '!#REF!&lt;=1,3)</f>
        <v>#REF!</v>
      </c>
      <c r="G1215" t="e" cm="1">
        <f t="array" ref="G1215">_xlfn.IFS('Paraclinicos '!#REF!="","",AND('Paraclinicos '!#REF!&gt;=250,'Paraclinicos '!#REF!&lt;=500),2,'Paraclinicos '!#REF!&gt;500,3,'Paraclinicos '!#REF!&lt;250,1)</f>
        <v>#REF!</v>
      </c>
      <c r="H1215" s="50" t="e">
        <f t="shared" si="55"/>
        <v>#REF!</v>
      </c>
      <c r="I1215" t="e" cm="1">
        <f t="array" ref="I1215">_xlfn.IFS('Paraclinicos '!#REF!="","",'Paraclinicos '!#REF!&gt;=65,1,'Paraclinicos '!#REF!&lt;65,0)</f>
        <v>#REF!</v>
      </c>
      <c r="J1215" t="e" cm="1">
        <f t="array" ref="J1215">_xlfn.IFS('Paraclinicos '!#REF!="","",'Paraclinicos '!#REF!&gt;7,1,'Paraclinicos '!#REF!&lt;=7,0)</f>
        <v>#REF!</v>
      </c>
      <c r="K1215" t="e" cm="1">
        <f t="array" ref="K1215">_xlfn.IFS('Paraclinicos '!#REF!="","",'Paraclinicos '!#REF!&lt;=8,1,'Paraclinicos '!#REF!&gt;8,0)</f>
        <v>#REF!</v>
      </c>
      <c r="L1215" t="e" cm="1">
        <f t="array" ref="L1215">_xlfn.IFS('Paraclinicos '!#REF!="","",'Paraclinicos '!#REF!&gt;=30,1,'Paraclinicos '!#REF!&lt;30,0)</f>
        <v>#REF!</v>
      </c>
      <c r="M1215" t="e" cm="1">
        <f t="array" ref="M1215">_xlfn.IFS(OR('Paraclinicos '!#REF!="",'Paraclinicos '!#REF!=""),"",OR('Paraclinicos '!#REF!&lt;=90,'Paraclinicos '!#REF!&lt;=60),1,OR('Paraclinicos '!#REF!&gt;90,'Paraclinicos '!#REF!&gt;60),0)</f>
        <v>#REF!</v>
      </c>
      <c r="N1215" s="45" t="e">
        <f t="shared" si="56"/>
        <v>#REF!</v>
      </c>
      <c r="O1215" t="e" cm="1">
        <f t="array" ref="O1215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15" t="e" cm="1">
        <f t="array" ref="P1215">_xlfn.IFS('Paraclinicos '!#REF!="","",'Paraclinicos '!#REF!&lt;20,4,'Paraclinicos '!#REF!&lt;50,3,'Paraclinicos '!#REF!&lt;100,2,'Paraclinicos '!#REF!&lt;150,1,'Paraclinicos '!#REF!&gt;150,0)</f>
        <v>#REF!</v>
      </c>
      <c r="Q1215" t="e" cm="1">
        <f t="array" ref="Q1215">_xlfn.IFS('Paraclinicos '!#REF!="","",'Paraclinicos '!#REF!&lt;1.2,0,'Paraclinicos '!#REF!&lt;2,1,'Paraclinicos '!#REF!&lt;3.5,2,'Paraclinicos '!#REF!&lt;5,3,'Paraclinicos '!#REF!&gt;5,4)</f>
        <v>#REF!</v>
      </c>
      <c r="R1215" t="e" cm="1">
        <f t="array" ref="R1215">_xlfn.IFS('Paraclinicos '!#REF!="","",'Paraclinicos '!#REF!&lt;1.2,0,'Paraclinicos '!#REF!&lt;2,1,'Paraclinicos '!#REF!&lt;6,2,'Paraclinicos '!#REF!&lt;12,3,'Paraclinicos '!#REF!&gt;=12,4)</f>
        <v>#REF!</v>
      </c>
      <c r="S1215" t="e" cm="1">
        <f t="array" ref="S1215">_xlfn.IFS('Paraclinicos '!#REF!="","",'Paraclinicos '!#REF!&lt;70,1,'Paraclinicos '!#REF!&gt;=70,0)</f>
        <v>#REF!</v>
      </c>
      <c r="T1215" t="e" cm="1">
        <f t="array" ref="T1215">_xlfn.IFS('Paraclinicos '!#REF!="","",'Paraclinicos '!#REF!&lt;6,4,'Paraclinicos '!#REF!&lt;10,3,'Paraclinicos '!#REF!&lt;13,2,'Paraclinicos '!#REF!&lt;15,1,'Paraclinicos '!#REF!=15,0)</f>
        <v>#REF!</v>
      </c>
      <c r="U1215" s="54" t="e">
        <f t="shared" si="54"/>
        <v>#REF!</v>
      </c>
      <c r="V1215" t="e" cm="1">
        <f t="array" ref="V1215">_xlfn.IFS('Paraclinicos '!#REF!="","",OR('Paraclinicos '!#REF!&lt;=8,'Paraclinicos '!#REF!&gt;=25),3,'Paraclinicos '!#REF!&lt;12,1,'Paraclinicos '!#REF!&lt;21,0,'Paraclinicos '!#REF!&lt;25,2)</f>
        <v>#REF!</v>
      </c>
      <c r="W1215" t="str">
        <f>IFERROR(IF(INDEX('BD Demog para scores enalazar'!Y$2:'BD Demog para scores enalazar'!Y$3000,MATCH(Formulas!A1215,'BD Demog para scores enalazar'!A$2:'BD Demog para scores enalazar'!A$3000,0))=1,"SI","NO"),"")</f>
        <v/>
      </c>
      <c r="X1215" s="9" t="str">
        <f>IFERROR(IF(INDEX('BD Demog para scores enalazar'!AJ$2:'BD Demog para scores enalazar'!AJ$3000,MATCH(Formulas!A1215,'BD Demog para scores enalazar'!A$2:'BD Demog para scores enalazar'!A$3000,0))=1,"SI","NO"),"")</f>
        <v/>
      </c>
      <c r="Y1215" t="str" cm="1">
        <f t="array" ref="Y1215">IF(AND(W1215="NO",X1215="NO"),_xlfn.IFS('Paraclinicos '!#REF!&lt;=91,3,'Paraclinicos '!#REF!&lt;94,2,'Paraclinicos '!#REF!&lt;96,1,'Paraclinicos '!#REF!&gt;=96,0),"")</f>
        <v/>
      </c>
      <c r="Z1215" t="str" cm="1">
        <f t="array" ref="Z1215">IF(OR(W1215="SI",X1215="SI"),_xlfn.IFS(OR(AND('Paraclinicos '!#REF!&lt;=83),AND('Paraclinicos '!#REF!&gt;=97,AA1215=2)),3,OR(AND('Paraclinicos '!#REF!&lt;=86),AND('Paraclinicos '!#REF!&gt;=94,AA1215=2)),2,OR(AND('Paraclinicos '!#REF!&lt;=88),AND('Paraclinicos '!#REF!&gt;=92,AA1215=2)),1,OR(AND('Paraclinicos '!#REF!&gt;=88,'Paraclinicos '!#REF!&lt;=92),AND('Paraclinicos '!#REF!&gt;=93,AA1215=0)),0),"")</f>
        <v/>
      </c>
      <c r="AA1215" t="e" cm="1">
        <f t="array" ref="AA1215">_xlfn.IFS('Paraclinicos '!#REF!="","",'Paraclinicos '!#REF!="Oxigeno",2,'Paraclinicos '!#REF!="Aire",0)</f>
        <v>#REF!</v>
      </c>
    </row>
    <row r="1216" spans="1:27" x14ac:dyDescent="0.25">
      <c r="A1216" t="e">
        <f>'Paraclinicos '!#REF!</f>
        <v>#REF!</v>
      </c>
      <c r="B1216" s="3" t="e">
        <f>'Paraclinicos '!#REF!</f>
        <v>#REF!</v>
      </c>
      <c r="C1216" t="e" cm="1">
        <f t="array" ref="C1216">_xlfn.IFS('Paraclinicos '!#REF!="","",'Paraclinicos '!#REF!&gt;60,3,'Paraclinicos '!#REF!&lt;=60,1)</f>
        <v>#REF!</v>
      </c>
      <c r="D1216" t="str">
        <f>IFERROR(IF(INDEX('BD Demog para scores enalazar'!BC$2:BC$3000,MATCH(Formulas!A1216,'BD Demog para scores enalazar'!A$2:A$3000,0))=0,"SI","NO"),"")</f>
        <v/>
      </c>
      <c r="E1216" t="str" cm="1">
        <f t="array" ref="E1216">_xlfn.IFS(D1216="","",D1216="SI",4,D1216="NO",1)</f>
        <v/>
      </c>
      <c r="F1216" t="e" cm="1">
        <f t="array" ref="F1216">_xlfn.IFS('Paraclinicos '!#REF!="","",'Paraclinicos '!#REF!&gt;1,1,'Paraclinicos '!#REF!&lt;=1,3)</f>
        <v>#REF!</v>
      </c>
      <c r="G1216" t="e" cm="1">
        <f t="array" ref="G1216">_xlfn.IFS('Paraclinicos '!#REF!="","",AND('Paraclinicos '!#REF!&gt;=250,'Paraclinicos '!#REF!&lt;=500),2,'Paraclinicos '!#REF!&gt;500,3,'Paraclinicos '!#REF!&lt;250,1)</f>
        <v>#REF!</v>
      </c>
      <c r="H1216" s="50" t="e">
        <f t="shared" si="55"/>
        <v>#REF!</v>
      </c>
      <c r="I1216" t="e" cm="1">
        <f t="array" ref="I1216">_xlfn.IFS('Paraclinicos '!#REF!="","",'Paraclinicos '!#REF!&gt;=65,1,'Paraclinicos '!#REF!&lt;65,0)</f>
        <v>#REF!</v>
      </c>
      <c r="J1216" t="e" cm="1">
        <f t="array" ref="J1216">_xlfn.IFS('Paraclinicos '!#REF!="","",'Paraclinicos '!#REF!&gt;7,1,'Paraclinicos '!#REF!&lt;=7,0)</f>
        <v>#REF!</v>
      </c>
      <c r="K1216" t="e" cm="1">
        <f t="array" ref="K1216">_xlfn.IFS('Paraclinicos '!#REF!="","",'Paraclinicos '!#REF!&lt;=8,1,'Paraclinicos '!#REF!&gt;8,0)</f>
        <v>#REF!</v>
      </c>
      <c r="L1216" t="e" cm="1">
        <f t="array" ref="L1216">_xlfn.IFS('Paraclinicos '!#REF!="","",'Paraclinicos '!#REF!&gt;=30,1,'Paraclinicos '!#REF!&lt;30,0)</f>
        <v>#REF!</v>
      </c>
      <c r="M1216" t="e" cm="1">
        <f t="array" ref="M1216">_xlfn.IFS(OR('Paraclinicos '!#REF!="",'Paraclinicos '!#REF!=""),"",OR('Paraclinicos '!#REF!&lt;=90,'Paraclinicos '!#REF!&lt;=60),1,OR('Paraclinicos '!#REF!&gt;90,'Paraclinicos '!#REF!&gt;60),0)</f>
        <v>#REF!</v>
      </c>
      <c r="N1216" s="45" t="e">
        <f t="shared" si="56"/>
        <v>#REF!</v>
      </c>
      <c r="O1216" t="e" cm="1">
        <f t="array" ref="O1216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16" t="e" cm="1">
        <f t="array" ref="P1216">_xlfn.IFS('Paraclinicos '!#REF!="","",'Paraclinicos '!#REF!&lt;20,4,'Paraclinicos '!#REF!&lt;50,3,'Paraclinicos '!#REF!&lt;100,2,'Paraclinicos '!#REF!&lt;150,1,'Paraclinicos '!#REF!&gt;150,0)</f>
        <v>#REF!</v>
      </c>
      <c r="Q1216" t="e" cm="1">
        <f t="array" ref="Q1216">_xlfn.IFS('Paraclinicos '!#REF!="","",'Paraclinicos '!#REF!&lt;1.2,0,'Paraclinicos '!#REF!&lt;2,1,'Paraclinicos '!#REF!&lt;3.5,2,'Paraclinicos '!#REF!&lt;5,3,'Paraclinicos '!#REF!&gt;5,4)</f>
        <v>#REF!</v>
      </c>
      <c r="R1216" t="e" cm="1">
        <f t="array" ref="R1216">_xlfn.IFS('Paraclinicos '!#REF!="","",'Paraclinicos '!#REF!&lt;1.2,0,'Paraclinicos '!#REF!&lt;2,1,'Paraclinicos '!#REF!&lt;6,2,'Paraclinicos '!#REF!&lt;12,3,'Paraclinicos '!#REF!&gt;=12,4)</f>
        <v>#REF!</v>
      </c>
      <c r="S1216" t="e" cm="1">
        <f t="array" ref="S1216">_xlfn.IFS('Paraclinicos '!#REF!="","",'Paraclinicos '!#REF!&lt;70,1,'Paraclinicos '!#REF!&gt;=70,0)</f>
        <v>#REF!</v>
      </c>
      <c r="T1216" t="e" cm="1">
        <f t="array" ref="T1216">_xlfn.IFS('Paraclinicos '!#REF!="","",'Paraclinicos '!#REF!&lt;6,4,'Paraclinicos '!#REF!&lt;10,3,'Paraclinicos '!#REF!&lt;13,2,'Paraclinicos '!#REF!&lt;15,1,'Paraclinicos '!#REF!=15,0)</f>
        <v>#REF!</v>
      </c>
      <c r="U1216" s="54" t="e">
        <f t="shared" si="54"/>
        <v>#REF!</v>
      </c>
      <c r="V1216" t="e" cm="1">
        <f t="array" ref="V1216">_xlfn.IFS('Paraclinicos '!#REF!="","",OR('Paraclinicos '!#REF!&lt;=8,'Paraclinicos '!#REF!&gt;=25),3,'Paraclinicos '!#REF!&lt;12,1,'Paraclinicos '!#REF!&lt;21,0,'Paraclinicos '!#REF!&lt;25,2)</f>
        <v>#REF!</v>
      </c>
      <c r="W1216" t="str">
        <f>IFERROR(IF(INDEX('BD Demog para scores enalazar'!Y$2:'BD Demog para scores enalazar'!Y$3000,MATCH(Formulas!A1216,'BD Demog para scores enalazar'!A$2:'BD Demog para scores enalazar'!A$3000,0))=1,"SI","NO"),"")</f>
        <v/>
      </c>
      <c r="X1216" s="9" t="str">
        <f>IFERROR(IF(INDEX('BD Demog para scores enalazar'!AJ$2:'BD Demog para scores enalazar'!AJ$3000,MATCH(Formulas!A1216,'BD Demog para scores enalazar'!A$2:'BD Demog para scores enalazar'!A$3000,0))=1,"SI","NO"),"")</f>
        <v/>
      </c>
      <c r="Y1216" t="str" cm="1">
        <f t="array" ref="Y1216">IF(AND(W1216="NO",X1216="NO"),_xlfn.IFS('Paraclinicos '!#REF!&lt;=91,3,'Paraclinicos '!#REF!&lt;94,2,'Paraclinicos '!#REF!&lt;96,1,'Paraclinicos '!#REF!&gt;=96,0),"")</f>
        <v/>
      </c>
      <c r="Z1216" t="str" cm="1">
        <f t="array" ref="Z1216">IF(OR(W1216="SI",X1216="SI"),_xlfn.IFS(OR(AND('Paraclinicos '!#REF!&lt;=83),AND('Paraclinicos '!#REF!&gt;=97,AA1216=2)),3,OR(AND('Paraclinicos '!#REF!&lt;=86),AND('Paraclinicos '!#REF!&gt;=94,AA1216=2)),2,OR(AND('Paraclinicos '!#REF!&lt;=88),AND('Paraclinicos '!#REF!&gt;=92,AA1216=2)),1,OR(AND('Paraclinicos '!#REF!&gt;=88,'Paraclinicos '!#REF!&lt;=92),AND('Paraclinicos '!#REF!&gt;=93,AA1216=0)),0),"")</f>
        <v/>
      </c>
      <c r="AA1216" t="e" cm="1">
        <f t="array" ref="AA1216">_xlfn.IFS('Paraclinicos '!#REF!="","",'Paraclinicos '!#REF!="Oxigeno",2,'Paraclinicos '!#REF!="Aire",0)</f>
        <v>#REF!</v>
      </c>
    </row>
    <row r="1217" spans="1:27" x14ac:dyDescent="0.25">
      <c r="A1217" t="e">
        <f>'Paraclinicos '!#REF!</f>
        <v>#REF!</v>
      </c>
      <c r="B1217" s="3" t="e">
        <f>'Paraclinicos '!#REF!</f>
        <v>#REF!</v>
      </c>
      <c r="C1217" t="e" cm="1">
        <f t="array" ref="C1217">_xlfn.IFS('Paraclinicos '!#REF!="","",'Paraclinicos '!#REF!&gt;60,3,'Paraclinicos '!#REF!&lt;=60,1)</f>
        <v>#REF!</v>
      </c>
      <c r="D1217" t="str">
        <f>IFERROR(IF(INDEX('BD Demog para scores enalazar'!BC$2:BC$3000,MATCH(Formulas!A1217,'BD Demog para scores enalazar'!A$2:A$3000,0))=0,"SI","NO"),"")</f>
        <v/>
      </c>
      <c r="E1217" t="str" cm="1">
        <f t="array" ref="E1217">_xlfn.IFS(D1217="","",D1217="SI",4,D1217="NO",1)</f>
        <v/>
      </c>
      <c r="F1217" t="e" cm="1">
        <f t="array" ref="F1217">_xlfn.IFS('Paraclinicos '!#REF!="","",'Paraclinicos '!#REF!&gt;1,1,'Paraclinicos '!#REF!&lt;=1,3)</f>
        <v>#REF!</v>
      </c>
      <c r="G1217" t="e" cm="1">
        <f t="array" ref="G1217">_xlfn.IFS('Paraclinicos '!#REF!="","",AND('Paraclinicos '!#REF!&gt;=250,'Paraclinicos '!#REF!&lt;=500),2,'Paraclinicos '!#REF!&gt;500,3,'Paraclinicos '!#REF!&lt;250,1)</f>
        <v>#REF!</v>
      </c>
      <c r="H1217" s="50" t="e">
        <f t="shared" si="55"/>
        <v>#REF!</v>
      </c>
      <c r="I1217" t="e" cm="1">
        <f t="array" ref="I1217">_xlfn.IFS('Paraclinicos '!#REF!="","",'Paraclinicos '!#REF!&gt;=65,1,'Paraclinicos '!#REF!&lt;65,0)</f>
        <v>#REF!</v>
      </c>
      <c r="J1217" t="e" cm="1">
        <f t="array" ref="J1217">_xlfn.IFS('Paraclinicos '!#REF!="","",'Paraclinicos '!#REF!&gt;7,1,'Paraclinicos '!#REF!&lt;=7,0)</f>
        <v>#REF!</v>
      </c>
      <c r="K1217" t="e" cm="1">
        <f t="array" ref="K1217">_xlfn.IFS('Paraclinicos '!#REF!="","",'Paraclinicos '!#REF!&lt;=8,1,'Paraclinicos '!#REF!&gt;8,0)</f>
        <v>#REF!</v>
      </c>
      <c r="L1217" t="e" cm="1">
        <f t="array" ref="L1217">_xlfn.IFS('Paraclinicos '!#REF!="","",'Paraclinicos '!#REF!&gt;=30,1,'Paraclinicos '!#REF!&lt;30,0)</f>
        <v>#REF!</v>
      </c>
      <c r="M1217" t="e" cm="1">
        <f t="array" ref="M1217">_xlfn.IFS(OR('Paraclinicos '!#REF!="",'Paraclinicos '!#REF!=""),"",OR('Paraclinicos '!#REF!&lt;=90,'Paraclinicos '!#REF!&lt;=60),1,OR('Paraclinicos '!#REF!&gt;90,'Paraclinicos '!#REF!&gt;60),0)</f>
        <v>#REF!</v>
      </c>
      <c r="N1217" s="45" t="e">
        <f t="shared" si="56"/>
        <v>#REF!</v>
      </c>
      <c r="O1217" t="e" cm="1">
        <f t="array" ref="O1217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17" t="e" cm="1">
        <f t="array" ref="P1217">_xlfn.IFS('Paraclinicos '!#REF!="","",'Paraclinicos '!#REF!&lt;20,4,'Paraclinicos '!#REF!&lt;50,3,'Paraclinicos '!#REF!&lt;100,2,'Paraclinicos '!#REF!&lt;150,1,'Paraclinicos '!#REF!&gt;150,0)</f>
        <v>#REF!</v>
      </c>
      <c r="Q1217" t="e" cm="1">
        <f t="array" ref="Q1217">_xlfn.IFS('Paraclinicos '!#REF!="","",'Paraclinicos '!#REF!&lt;1.2,0,'Paraclinicos '!#REF!&lt;2,1,'Paraclinicos '!#REF!&lt;3.5,2,'Paraclinicos '!#REF!&lt;5,3,'Paraclinicos '!#REF!&gt;5,4)</f>
        <v>#REF!</v>
      </c>
      <c r="R1217" t="e" cm="1">
        <f t="array" ref="R1217">_xlfn.IFS('Paraclinicos '!#REF!="","",'Paraclinicos '!#REF!&lt;1.2,0,'Paraclinicos '!#REF!&lt;2,1,'Paraclinicos '!#REF!&lt;6,2,'Paraclinicos '!#REF!&lt;12,3,'Paraclinicos '!#REF!&gt;=12,4)</f>
        <v>#REF!</v>
      </c>
      <c r="S1217" t="e" cm="1">
        <f t="array" ref="S1217">_xlfn.IFS('Paraclinicos '!#REF!="","",'Paraclinicos '!#REF!&lt;70,1,'Paraclinicos '!#REF!&gt;=70,0)</f>
        <v>#REF!</v>
      </c>
      <c r="T1217" t="e" cm="1">
        <f t="array" ref="T1217">_xlfn.IFS('Paraclinicos '!#REF!="","",'Paraclinicos '!#REF!&lt;6,4,'Paraclinicos '!#REF!&lt;10,3,'Paraclinicos '!#REF!&lt;13,2,'Paraclinicos '!#REF!&lt;15,1,'Paraclinicos '!#REF!=15,0)</f>
        <v>#REF!</v>
      </c>
      <c r="U1217" s="54" t="e">
        <f t="shared" si="54"/>
        <v>#REF!</v>
      </c>
      <c r="V1217" t="e" cm="1">
        <f t="array" ref="V1217">_xlfn.IFS('Paraclinicos '!#REF!="","",OR('Paraclinicos '!#REF!&lt;=8,'Paraclinicos '!#REF!&gt;=25),3,'Paraclinicos '!#REF!&lt;12,1,'Paraclinicos '!#REF!&lt;21,0,'Paraclinicos '!#REF!&lt;25,2)</f>
        <v>#REF!</v>
      </c>
      <c r="W1217" t="str">
        <f>IFERROR(IF(INDEX('BD Demog para scores enalazar'!Y$2:'BD Demog para scores enalazar'!Y$3000,MATCH(Formulas!A1217,'BD Demog para scores enalazar'!A$2:'BD Demog para scores enalazar'!A$3000,0))=1,"SI","NO"),"")</f>
        <v/>
      </c>
      <c r="X1217" s="9" t="str">
        <f>IFERROR(IF(INDEX('BD Demog para scores enalazar'!AJ$2:'BD Demog para scores enalazar'!AJ$3000,MATCH(Formulas!A1217,'BD Demog para scores enalazar'!A$2:'BD Demog para scores enalazar'!A$3000,0))=1,"SI","NO"),"")</f>
        <v/>
      </c>
      <c r="Y1217" t="str" cm="1">
        <f t="array" ref="Y1217">IF(AND(W1217="NO",X1217="NO"),_xlfn.IFS('Paraclinicos '!#REF!&lt;=91,3,'Paraclinicos '!#REF!&lt;94,2,'Paraclinicos '!#REF!&lt;96,1,'Paraclinicos '!#REF!&gt;=96,0),"")</f>
        <v/>
      </c>
      <c r="Z1217" t="str" cm="1">
        <f t="array" ref="Z1217">IF(OR(W1217="SI",X1217="SI"),_xlfn.IFS(OR(AND('Paraclinicos '!#REF!&lt;=83),AND('Paraclinicos '!#REF!&gt;=97,AA1217=2)),3,OR(AND('Paraclinicos '!#REF!&lt;=86),AND('Paraclinicos '!#REF!&gt;=94,AA1217=2)),2,OR(AND('Paraclinicos '!#REF!&lt;=88),AND('Paraclinicos '!#REF!&gt;=92,AA1217=2)),1,OR(AND('Paraclinicos '!#REF!&gt;=88,'Paraclinicos '!#REF!&lt;=92),AND('Paraclinicos '!#REF!&gt;=93,AA1217=0)),0),"")</f>
        <v/>
      </c>
      <c r="AA1217" t="e" cm="1">
        <f t="array" ref="AA1217">_xlfn.IFS('Paraclinicos '!#REF!="","",'Paraclinicos '!#REF!="Oxigeno",2,'Paraclinicos '!#REF!="Aire",0)</f>
        <v>#REF!</v>
      </c>
    </row>
    <row r="1218" spans="1:27" x14ac:dyDescent="0.25">
      <c r="A1218" t="e">
        <f>'Paraclinicos '!#REF!</f>
        <v>#REF!</v>
      </c>
      <c r="B1218" s="3" t="e">
        <f>'Paraclinicos '!#REF!</f>
        <v>#REF!</v>
      </c>
      <c r="C1218" t="e" cm="1">
        <f t="array" ref="C1218">_xlfn.IFS('Paraclinicos '!#REF!="","",'Paraclinicos '!#REF!&gt;60,3,'Paraclinicos '!#REF!&lt;=60,1)</f>
        <v>#REF!</v>
      </c>
      <c r="D1218" t="str">
        <f>IFERROR(IF(INDEX('BD Demog para scores enalazar'!BC$2:BC$3000,MATCH(Formulas!A1218,'BD Demog para scores enalazar'!A$2:A$3000,0))=0,"SI","NO"),"")</f>
        <v/>
      </c>
      <c r="E1218" t="str" cm="1">
        <f t="array" ref="E1218">_xlfn.IFS(D1218="","",D1218="SI",4,D1218="NO",1)</f>
        <v/>
      </c>
      <c r="F1218" t="e" cm="1">
        <f t="array" ref="F1218">_xlfn.IFS('Paraclinicos '!#REF!="","",'Paraclinicos '!#REF!&gt;1,1,'Paraclinicos '!#REF!&lt;=1,3)</f>
        <v>#REF!</v>
      </c>
      <c r="G1218" t="e" cm="1">
        <f t="array" ref="G1218">_xlfn.IFS('Paraclinicos '!#REF!="","",AND('Paraclinicos '!#REF!&gt;=250,'Paraclinicos '!#REF!&lt;=500),2,'Paraclinicos '!#REF!&gt;500,3,'Paraclinicos '!#REF!&lt;250,1)</f>
        <v>#REF!</v>
      </c>
      <c r="H1218" s="50" t="e">
        <f t="shared" si="55"/>
        <v>#REF!</v>
      </c>
      <c r="I1218" t="e" cm="1">
        <f t="array" ref="I1218">_xlfn.IFS('Paraclinicos '!#REF!="","",'Paraclinicos '!#REF!&gt;=65,1,'Paraclinicos '!#REF!&lt;65,0)</f>
        <v>#REF!</v>
      </c>
      <c r="J1218" t="e" cm="1">
        <f t="array" ref="J1218">_xlfn.IFS('Paraclinicos '!#REF!="","",'Paraclinicos '!#REF!&gt;7,1,'Paraclinicos '!#REF!&lt;=7,0)</f>
        <v>#REF!</v>
      </c>
      <c r="K1218" t="e" cm="1">
        <f t="array" ref="K1218">_xlfn.IFS('Paraclinicos '!#REF!="","",'Paraclinicos '!#REF!&lt;=8,1,'Paraclinicos '!#REF!&gt;8,0)</f>
        <v>#REF!</v>
      </c>
      <c r="L1218" t="e" cm="1">
        <f t="array" ref="L1218">_xlfn.IFS('Paraclinicos '!#REF!="","",'Paraclinicos '!#REF!&gt;=30,1,'Paraclinicos '!#REF!&lt;30,0)</f>
        <v>#REF!</v>
      </c>
      <c r="M1218" t="e" cm="1">
        <f t="array" ref="M1218">_xlfn.IFS(OR('Paraclinicos '!#REF!="",'Paraclinicos '!#REF!=""),"",OR('Paraclinicos '!#REF!&lt;=90,'Paraclinicos '!#REF!&lt;=60),1,OR('Paraclinicos '!#REF!&gt;90,'Paraclinicos '!#REF!&gt;60),0)</f>
        <v>#REF!</v>
      </c>
      <c r="N1218" s="45" t="e">
        <f t="shared" si="56"/>
        <v>#REF!</v>
      </c>
      <c r="O1218" t="e" cm="1">
        <f t="array" ref="O1218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18" t="e" cm="1">
        <f t="array" ref="P1218">_xlfn.IFS('Paraclinicos '!#REF!="","",'Paraclinicos '!#REF!&lt;20,4,'Paraclinicos '!#REF!&lt;50,3,'Paraclinicos '!#REF!&lt;100,2,'Paraclinicos '!#REF!&lt;150,1,'Paraclinicos '!#REF!&gt;150,0)</f>
        <v>#REF!</v>
      </c>
      <c r="Q1218" t="e" cm="1">
        <f t="array" ref="Q1218">_xlfn.IFS('Paraclinicos '!#REF!="","",'Paraclinicos '!#REF!&lt;1.2,0,'Paraclinicos '!#REF!&lt;2,1,'Paraclinicos '!#REF!&lt;3.5,2,'Paraclinicos '!#REF!&lt;5,3,'Paraclinicos '!#REF!&gt;5,4)</f>
        <v>#REF!</v>
      </c>
      <c r="R1218" t="e" cm="1">
        <f t="array" ref="R1218">_xlfn.IFS('Paraclinicos '!#REF!="","",'Paraclinicos '!#REF!&lt;1.2,0,'Paraclinicos '!#REF!&lt;2,1,'Paraclinicos '!#REF!&lt;6,2,'Paraclinicos '!#REF!&lt;12,3,'Paraclinicos '!#REF!&gt;=12,4)</f>
        <v>#REF!</v>
      </c>
      <c r="S1218" t="e" cm="1">
        <f t="array" ref="S1218">_xlfn.IFS('Paraclinicos '!#REF!="","",'Paraclinicos '!#REF!&lt;70,1,'Paraclinicos '!#REF!&gt;=70,0)</f>
        <v>#REF!</v>
      </c>
      <c r="T1218" t="e" cm="1">
        <f t="array" ref="T1218">_xlfn.IFS('Paraclinicos '!#REF!="","",'Paraclinicos '!#REF!&lt;6,4,'Paraclinicos '!#REF!&lt;10,3,'Paraclinicos '!#REF!&lt;13,2,'Paraclinicos '!#REF!&lt;15,1,'Paraclinicos '!#REF!=15,0)</f>
        <v>#REF!</v>
      </c>
      <c r="U1218" s="54" t="e">
        <f t="shared" si="54"/>
        <v>#REF!</v>
      </c>
      <c r="V1218" t="e" cm="1">
        <f t="array" ref="V1218">_xlfn.IFS('Paraclinicos '!#REF!="","",OR('Paraclinicos '!#REF!&lt;=8,'Paraclinicos '!#REF!&gt;=25),3,'Paraclinicos '!#REF!&lt;12,1,'Paraclinicos '!#REF!&lt;21,0,'Paraclinicos '!#REF!&lt;25,2)</f>
        <v>#REF!</v>
      </c>
      <c r="W1218" t="str">
        <f>IFERROR(IF(INDEX('BD Demog para scores enalazar'!Y$2:'BD Demog para scores enalazar'!Y$3000,MATCH(Formulas!A1218,'BD Demog para scores enalazar'!A$2:'BD Demog para scores enalazar'!A$3000,0))=1,"SI","NO"),"")</f>
        <v/>
      </c>
      <c r="X1218" s="9" t="str">
        <f>IFERROR(IF(INDEX('BD Demog para scores enalazar'!AJ$2:'BD Demog para scores enalazar'!AJ$3000,MATCH(Formulas!A1218,'BD Demog para scores enalazar'!A$2:'BD Demog para scores enalazar'!A$3000,0))=1,"SI","NO"),"")</f>
        <v/>
      </c>
      <c r="Y1218" t="str" cm="1">
        <f t="array" ref="Y1218">IF(AND(W1218="NO",X1218="NO"),_xlfn.IFS('Paraclinicos '!#REF!&lt;=91,3,'Paraclinicos '!#REF!&lt;94,2,'Paraclinicos '!#REF!&lt;96,1,'Paraclinicos '!#REF!&gt;=96,0),"")</f>
        <v/>
      </c>
      <c r="Z1218" t="str" cm="1">
        <f t="array" ref="Z1218">IF(OR(W1218="SI",X1218="SI"),_xlfn.IFS(OR(AND('Paraclinicos '!#REF!&lt;=83),AND('Paraclinicos '!#REF!&gt;=97,AA1218=2)),3,OR(AND('Paraclinicos '!#REF!&lt;=86),AND('Paraclinicos '!#REF!&gt;=94,AA1218=2)),2,OR(AND('Paraclinicos '!#REF!&lt;=88),AND('Paraclinicos '!#REF!&gt;=92,AA1218=2)),1,OR(AND('Paraclinicos '!#REF!&gt;=88,'Paraclinicos '!#REF!&lt;=92),AND('Paraclinicos '!#REF!&gt;=93,AA1218=0)),0),"")</f>
        <v/>
      </c>
      <c r="AA1218" t="e" cm="1">
        <f t="array" ref="AA1218">_xlfn.IFS('Paraclinicos '!#REF!="","",'Paraclinicos '!#REF!="Oxigeno",2,'Paraclinicos '!#REF!="Aire",0)</f>
        <v>#REF!</v>
      </c>
    </row>
    <row r="1219" spans="1:27" x14ac:dyDescent="0.25">
      <c r="A1219" t="e">
        <f>'Paraclinicos '!#REF!</f>
        <v>#REF!</v>
      </c>
      <c r="B1219" s="3" t="e">
        <f>'Paraclinicos '!#REF!</f>
        <v>#REF!</v>
      </c>
      <c r="C1219" t="e" cm="1">
        <f t="array" ref="C1219">_xlfn.IFS('Paraclinicos '!#REF!="","",'Paraclinicos '!#REF!&gt;60,3,'Paraclinicos '!#REF!&lt;=60,1)</f>
        <v>#REF!</v>
      </c>
      <c r="D1219" t="str">
        <f>IFERROR(IF(INDEX('BD Demog para scores enalazar'!BC$2:BC$3000,MATCH(Formulas!A1219,'BD Demog para scores enalazar'!A$2:A$3000,0))=0,"SI","NO"),"")</f>
        <v/>
      </c>
      <c r="E1219" t="str" cm="1">
        <f t="array" ref="E1219">_xlfn.IFS(D1219="","",D1219="SI",4,D1219="NO",1)</f>
        <v/>
      </c>
      <c r="F1219" t="e" cm="1">
        <f t="array" ref="F1219">_xlfn.IFS('Paraclinicos '!#REF!="","",'Paraclinicos '!#REF!&gt;1,1,'Paraclinicos '!#REF!&lt;=1,3)</f>
        <v>#REF!</v>
      </c>
      <c r="G1219" t="e" cm="1">
        <f t="array" ref="G1219">_xlfn.IFS('Paraclinicos '!#REF!="","",AND('Paraclinicos '!#REF!&gt;=250,'Paraclinicos '!#REF!&lt;=500),2,'Paraclinicos '!#REF!&gt;500,3,'Paraclinicos '!#REF!&lt;250,1)</f>
        <v>#REF!</v>
      </c>
      <c r="H1219" s="50" t="e">
        <f t="shared" si="55"/>
        <v>#REF!</v>
      </c>
      <c r="I1219" t="e" cm="1">
        <f t="array" ref="I1219">_xlfn.IFS('Paraclinicos '!#REF!="","",'Paraclinicos '!#REF!&gt;=65,1,'Paraclinicos '!#REF!&lt;65,0)</f>
        <v>#REF!</v>
      </c>
      <c r="J1219" t="e" cm="1">
        <f t="array" ref="J1219">_xlfn.IFS('Paraclinicos '!#REF!="","",'Paraclinicos '!#REF!&gt;7,1,'Paraclinicos '!#REF!&lt;=7,0)</f>
        <v>#REF!</v>
      </c>
      <c r="K1219" t="e" cm="1">
        <f t="array" ref="K1219">_xlfn.IFS('Paraclinicos '!#REF!="","",'Paraclinicos '!#REF!&lt;=8,1,'Paraclinicos '!#REF!&gt;8,0)</f>
        <v>#REF!</v>
      </c>
      <c r="L1219" t="e" cm="1">
        <f t="array" ref="L1219">_xlfn.IFS('Paraclinicos '!#REF!="","",'Paraclinicos '!#REF!&gt;=30,1,'Paraclinicos '!#REF!&lt;30,0)</f>
        <v>#REF!</v>
      </c>
      <c r="M1219" t="e" cm="1">
        <f t="array" ref="M1219">_xlfn.IFS(OR('Paraclinicos '!#REF!="",'Paraclinicos '!#REF!=""),"",OR('Paraclinicos '!#REF!&lt;=90,'Paraclinicos '!#REF!&lt;=60),1,OR('Paraclinicos '!#REF!&gt;90,'Paraclinicos '!#REF!&gt;60),0)</f>
        <v>#REF!</v>
      </c>
      <c r="N1219" s="45" t="e">
        <f t="shared" si="56"/>
        <v>#REF!</v>
      </c>
      <c r="O1219" t="e" cm="1">
        <f t="array" ref="O1219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19" t="e" cm="1">
        <f t="array" ref="P1219">_xlfn.IFS('Paraclinicos '!#REF!="","",'Paraclinicos '!#REF!&lt;20,4,'Paraclinicos '!#REF!&lt;50,3,'Paraclinicos '!#REF!&lt;100,2,'Paraclinicos '!#REF!&lt;150,1,'Paraclinicos '!#REF!&gt;150,0)</f>
        <v>#REF!</v>
      </c>
      <c r="Q1219" t="e" cm="1">
        <f t="array" ref="Q1219">_xlfn.IFS('Paraclinicos '!#REF!="","",'Paraclinicos '!#REF!&lt;1.2,0,'Paraclinicos '!#REF!&lt;2,1,'Paraclinicos '!#REF!&lt;3.5,2,'Paraclinicos '!#REF!&lt;5,3,'Paraclinicos '!#REF!&gt;5,4)</f>
        <v>#REF!</v>
      </c>
      <c r="R1219" t="e" cm="1">
        <f t="array" ref="R1219">_xlfn.IFS('Paraclinicos '!#REF!="","",'Paraclinicos '!#REF!&lt;1.2,0,'Paraclinicos '!#REF!&lt;2,1,'Paraclinicos '!#REF!&lt;6,2,'Paraclinicos '!#REF!&lt;12,3,'Paraclinicos '!#REF!&gt;=12,4)</f>
        <v>#REF!</v>
      </c>
      <c r="S1219" t="e" cm="1">
        <f t="array" ref="S1219">_xlfn.IFS('Paraclinicos '!#REF!="","",'Paraclinicos '!#REF!&lt;70,1,'Paraclinicos '!#REF!&gt;=70,0)</f>
        <v>#REF!</v>
      </c>
      <c r="T1219" t="e" cm="1">
        <f t="array" ref="T1219">_xlfn.IFS('Paraclinicos '!#REF!="","",'Paraclinicos '!#REF!&lt;6,4,'Paraclinicos '!#REF!&lt;10,3,'Paraclinicos '!#REF!&lt;13,2,'Paraclinicos '!#REF!&lt;15,1,'Paraclinicos '!#REF!=15,0)</f>
        <v>#REF!</v>
      </c>
      <c r="U1219" s="54" t="e">
        <f t="shared" ref="U1219:U1282" si="57">IF(AND(O1219="",P1219="",Q1219="",R1219="",S1219="",T1219=""),"",SUM(O1219:T1219))</f>
        <v>#REF!</v>
      </c>
      <c r="V1219" t="e" cm="1">
        <f t="array" ref="V1219">_xlfn.IFS('Paraclinicos '!#REF!="","",OR('Paraclinicos '!#REF!&lt;=8,'Paraclinicos '!#REF!&gt;=25),3,'Paraclinicos '!#REF!&lt;12,1,'Paraclinicos '!#REF!&lt;21,0,'Paraclinicos '!#REF!&lt;25,2)</f>
        <v>#REF!</v>
      </c>
      <c r="W1219" t="str">
        <f>IFERROR(IF(INDEX('BD Demog para scores enalazar'!Y$2:'BD Demog para scores enalazar'!Y$3000,MATCH(Formulas!A1219,'BD Demog para scores enalazar'!A$2:'BD Demog para scores enalazar'!A$3000,0))=1,"SI","NO"),"")</f>
        <v/>
      </c>
      <c r="X1219" s="9" t="str">
        <f>IFERROR(IF(INDEX('BD Demog para scores enalazar'!AJ$2:'BD Demog para scores enalazar'!AJ$3000,MATCH(Formulas!A1219,'BD Demog para scores enalazar'!A$2:'BD Demog para scores enalazar'!A$3000,0))=1,"SI","NO"),"")</f>
        <v/>
      </c>
      <c r="Y1219" t="str" cm="1">
        <f t="array" ref="Y1219">IF(AND(W1219="NO",X1219="NO"),_xlfn.IFS('Paraclinicos '!#REF!&lt;=91,3,'Paraclinicos '!#REF!&lt;94,2,'Paraclinicos '!#REF!&lt;96,1,'Paraclinicos '!#REF!&gt;=96,0),"")</f>
        <v/>
      </c>
      <c r="Z1219" t="str" cm="1">
        <f t="array" ref="Z1219">IF(OR(W1219="SI",X1219="SI"),_xlfn.IFS(OR(AND('Paraclinicos '!K1204&lt;=83),AND('Paraclinicos '!K1204&gt;=97,AA1219=2)),3,OR(AND('Paraclinicos '!K1204&lt;=86),AND('Paraclinicos '!K1204&gt;=94,AA1219=2)),2,OR(AND('Paraclinicos '!K1204&lt;=88),AND('Paraclinicos '!K1204&gt;=92,AA1219=2)),1,OR(AND('Paraclinicos '!K1204&gt;=88,'Paraclinicos '!K1204&lt;=92),AND('Paraclinicos '!K1204&gt;=93,AA1219=0)),0),"")</f>
        <v/>
      </c>
      <c r="AA1219" t="e" cm="1">
        <f t="array" ref="AA1219">_xlfn.IFS('Paraclinicos '!#REF!="","",'Paraclinicos '!#REF!="Oxigeno",2,'Paraclinicos '!#REF!="Aire",0)</f>
        <v>#REF!</v>
      </c>
    </row>
    <row r="1220" spans="1:27" x14ac:dyDescent="0.25">
      <c r="A1220">
        <f>'Paraclinicos '!A1204</f>
        <v>354</v>
      </c>
      <c r="B1220" s="3">
        <f>'Paraclinicos '!R1204</f>
        <v>44344</v>
      </c>
      <c r="C1220" cm="1">
        <f t="array" ref="C1220">_xlfn.IFS('Paraclinicos '!Q1204="","",'Paraclinicos '!Q1204&gt;60,3,'Paraclinicos '!Q1204&lt;=60,1)</f>
        <v>3</v>
      </c>
      <c r="D1220" t="str">
        <f>IFERROR(IF(INDEX('BD Demog para scores enalazar'!BC$2:BC$3000,MATCH(Formulas!A1220,'BD Demog para scores enalazar'!A$2:A$3000,0))=0,"SI","NO"),"")</f>
        <v>SI</v>
      </c>
      <c r="E1220" cm="1">
        <f t="array" ref="E1220">_xlfn.IFS(D1220="","",D1220="SI",4,D1220="NO",1)</f>
        <v>4</v>
      </c>
      <c r="F1220" cm="1">
        <f t="array" ref="F1220">_xlfn.IFS('Paraclinicos '!B1204="","",'Paraclinicos '!B1204&gt;1,1,'Paraclinicos '!B1204&lt;=1,3)</f>
        <v>1</v>
      </c>
      <c r="G1220" t="str" cm="1">
        <f t="array" ref="G1220">_xlfn.IFS('Paraclinicos '!D1204="","",AND('Paraclinicos '!D1204&gt;=250,'Paraclinicos '!D1204&lt;=500),2,'Paraclinicos '!D1204&gt;500,3,'Paraclinicos '!D1204&lt;250,1)</f>
        <v/>
      </c>
      <c r="H1220" s="50">
        <f t="shared" ref="H1220:H1283" si="58">IF(AND(C1220="",E1220="",F1220="",G1220=""),"",SUM(C1220,E1220:G1220))</f>
        <v>8</v>
      </c>
      <c r="I1220" cm="1">
        <f t="array" ref="I1220">_xlfn.IFS('Paraclinicos '!Q1204="","",'Paraclinicos '!Q1204&gt;=65,1,'Paraclinicos '!Q1204&lt;65,0)</f>
        <v>1</v>
      </c>
      <c r="J1220" t="str" cm="1">
        <f t="array" ref="J1220">_xlfn.IFS('Paraclinicos '!I1204="","",'Paraclinicos '!I1204&gt;7,1,'Paraclinicos '!I1204&lt;=7,0)</f>
        <v/>
      </c>
      <c r="K1220" cm="1">
        <f t="array" ref="K1220">_xlfn.IFS('Paraclinicos '!W1204="","",'Paraclinicos '!W1204&lt;=8,1,'Paraclinicos '!W1204&gt;8,0)</f>
        <v>0</v>
      </c>
      <c r="L1220" cm="1">
        <f t="array" ref="L1220">_xlfn.IFS('Paraclinicos '!S1204="","",'Paraclinicos '!S1204&gt;=30,1,'Paraclinicos '!S1204&lt;30,0)</f>
        <v>0</v>
      </c>
      <c r="M1220" cm="1">
        <f t="array" ref="M1220">_xlfn.IFS(OR('Paraclinicos '!T1204="",'Paraclinicos '!U1204=""),"",OR('Paraclinicos '!T1204&lt;=90,'Paraclinicos '!U1204&lt;=60),1,OR('Paraclinicos '!T1204&gt;90,'Paraclinicos '!U1204&gt;60),0)</f>
        <v>0</v>
      </c>
      <c r="N1220" s="45" t="e">
        <f t="shared" ref="N1220:N1283" si="59">IF(AND(J1219="",J1220="",K1220="",L1220="",M1220=""),"",SUM(J1219:M1220))</f>
        <v>#REF!</v>
      </c>
      <c r="O1220" cm="1">
        <f t="array" ref="O1220">_xlfn.IFS(OR('Paraclinicos '!M1204="",'Paraclinicos '!N1204="",'Paraclinicos '!N1204=0),"",'Paraclinicos '!M1204/'Paraclinicos '!N1204&lt;100,4,'Paraclinicos '!M1204/'Paraclinicos '!N1204&lt;200,3,'Paraclinicos '!M1204/'Paraclinicos '!N1204&lt;300,2,'Paraclinicos '!M1204/'Paraclinicos '!N1204&lt;400,1,'Paraclinicos '!M1204/'Paraclinicos '!N1204&gt;=400,0)</f>
        <v>2</v>
      </c>
      <c r="P1220" cm="1">
        <f t="array" ref="P1220">_xlfn.IFS('Paraclinicos '!C1204="","",'Paraclinicos '!C1204&lt;20,4,'Paraclinicos '!C1204&lt;50,3,'Paraclinicos '!C1204&lt;100,2,'Paraclinicos '!C1204&lt;150,1,'Paraclinicos '!C1204&gt;150,0)</f>
        <v>0</v>
      </c>
      <c r="Q1220" cm="1">
        <f t="array" ref="Q1220">_xlfn.IFS('Paraclinicos '!O1204="","",'Paraclinicos '!O1204&lt;1.2,0,'Paraclinicos '!O1204&lt;2,1,'Paraclinicos '!O1204&lt;3.5,2,'Paraclinicos '!O1204&lt;5,3,'Paraclinicos '!O1204&gt;5,4)</f>
        <v>0</v>
      </c>
      <c r="R1220" t="str" cm="1">
        <f t="array" ref="R1220">_xlfn.IFS('Paraclinicos '!J1204="","",'Paraclinicos '!J1204&lt;1.2,0,'Paraclinicos '!J1204&lt;2,1,'Paraclinicos '!J1204&lt;6,2,'Paraclinicos '!J1204&lt;12,3,'Paraclinicos '!J1204&gt;=12,4)</f>
        <v/>
      </c>
      <c r="S1220" cm="1">
        <f t="array" ref="S1220">_xlfn.IFS('Paraclinicos '!Y1204="","",'Paraclinicos '!Y1204&lt;70,1,'Paraclinicos '!Y1204&gt;=70,0)</f>
        <v>0</v>
      </c>
      <c r="T1220" cm="1">
        <f t="array" ref="T1220">_xlfn.IFS('Paraclinicos '!W1204="","",'Paraclinicos '!W1204&lt;6,4,'Paraclinicos '!W1204&lt;10,3,'Paraclinicos '!W1204&lt;13,2,'Paraclinicos '!W1204&lt;15,1,'Paraclinicos '!W1204=15,0)</f>
        <v>0</v>
      </c>
      <c r="U1220" s="54">
        <f t="shared" si="57"/>
        <v>2</v>
      </c>
      <c r="V1220" cm="1">
        <f t="array" ref="V1220">_xlfn.IFS('Paraclinicos '!S1204="","",OR('Paraclinicos '!S1204&lt;=8,'Paraclinicos '!S1204&gt;=25),3,'Paraclinicos '!S1204&lt;12,1,'Paraclinicos '!S1204&lt;21,0,'Paraclinicos '!S1204&lt;25,2)</f>
        <v>0</v>
      </c>
      <c r="W1220" t="str">
        <f>IFERROR(IF(INDEX('BD Demog para scores enalazar'!Y$2:'BD Demog para scores enalazar'!Y$3000,MATCH(Formulas!A1220,'BD Demog para scores enalazar'!A$2:'BD Demog para scores enalazar'!A$3000,0))=1,"SI","NO"),"")</f>
        <v>NO</v>
      </c>
      <c r="X1220" s="9" t="str">
        <f>IFERROR(IF(INDEX('BD Demog para scores enalazar'!AJ$2:'BD Demog para scores enalazar'!AJ$3000,MATCH(Formulas!A1220,'BD Demog para scores enalazar'!A$2:'BD Demog para scores enalazar'!A$3000,0))=1,"SI","NO"),"")</f>
        <v>SI</v>
      </c>
      <c r="Y1220" t="str" cm="1">
        <f t="array" ref="Y1220">IF(AND(W1220="NO",X1220="NO"),_xlfn.IFS('Paraclinicos '!K1204&lt;=91,3,'Paraclinicos '!K1204&lt;94,2,'Paraclinicos '!K1204&lt;96,1,'Paraclinicos '!K1204&gt;=96,0),"")</f>
        <v/>
      </c>
      <c r="Z1220" cm="1">
        <f t="array" ref="Z1220">IF(OR(W1220="SI",X1220="SI"),_xlfn.IFS(OR(AND('Paraclinicos '!K1205&lt;=83),AND('Paraclinicos '!K1205&gt;=97,AA1220=2)),3,OR(AND('Paraclinicos '!K1205&lt;=86),AND('Paraclinicos '!K1205&gt;=94,AA1220=2)),2,OR(AND('Paraclinicos '!K1205&lt;=88),AND('Paraclinicos '!K1205&gt;=92,AA1220=2)),1,OR(AND('Paraclinicos '!K1205&gt;=88,'Paraclinicos '!K1205&lt;=92),AND('Paraclinicos '!K1205&gt;=93,AA1220=0)),0),"")</f>
        <v>1</v>
      </c>
      <c r="AA1220" cm="1">
        <f t="array" ref="AA1220">_xlfn.IFS('Paraclinicos '!E1204="","",'Paraclinicos '!E1204="Oxigeno",2,'Paraclinicos '!E1204="Aire",0)</f>
        <v>2</v>
      </c>
    </row>
    <row r="1221" spans="1:27" x14ac:dyDescent="0.25">
      <c r="A1221">
        <f>'Paraclinicos '!A1205</f>
        <v>354</v>
      </c>
      <c r="B1221" s="3">
        <f>'Paraclinicos '!R1205</f>
        <v>44202</v>
      </c>
      <c r="C1221" cm="1">
        <f t="array" ref="C1221">_xlfn.IFS('Paraclinicos '!Q1205="","",'Paraclinicos '!Q1205&gt;60,3,'Paraclinicos '!Q1205&lt;=60,1)</f>
        <v>3</v>
      </c>
      <c r="D1221" t="str">
        <f>IFERROR(IF(INDEX('BD Demog para scores enalazar'!BC$2:BC$3000,MATCH(Formulas!A1221,'BD Demog para scores enalazar'!A$2:A$3000,0))=0,"SI","NO"),"")</f>
        <v>SI</v>
      </c>
      <c r="E1221" cm="1">
        <f t="array" ref="E1221">_xlfn.IFS(D1221="","",D1221="SI",4,D1221="NO",1)</f>
        <v>4</v>
      </c>
      <c r="F1221" cm="1">
        <f t="array" ref="F1221">_xlfn.IFS('Paraclinicos '!B1205="","",'Paraclinicos '!B1205&gt;1,1,'Paraclinicos '!B1205&lt;=1,3)</f>
        <v>1</v>
      </c>
      <c r="G1221" t="str" cm="1">
        <f t="array" ref="G1221">_xlfn.IFS('Paraclinicos '!D1205="","",AND('Paraclinicos '!D1205&gt;=250,'Paraclinicos '!D1205&lt;=500),2,'Paraclinicos '!D1205&gt;500,3,'Paraclinicos '!D1205&lt;250,1)</f>
        <v/>
      </c>
      <c r="H1221" s="50">
        <f t="shared" si="58"/>
        <v>8</v>
      </c>
      <c r="I1221" cm="1">
        <f t="array" ref="I1221">_xlfn.IFS('Paraclinicos '!Q1205="","",'Paraclinicos '!Q1205&gt;=65,1,'Paraclinicos '!Q1205&lt;65,0)</f>
        <v>1</v>
      </c>
      <c r="J1221" t="str" cm="1">
        <f t="array" ref="J1221">_xlfn.IFS('Paraclinicos '!I1205="","",'Paraclinicos '!I1205&gt;7,1,'Paraclinicos '!I1205&lt;=7,0)</f>
        <v/>
      </c>
      <c r="K1221" cm="1">
        <f t="array" ref="K1221">_xlfn.IFS('Paraclinicos '!W1205="","",'Paraclinicos '!W1205&lt;=8,1,'Paraclinicos '!W1205&gt;8,0)</f>
        <v>1</v>
      </c>
      <c r="L1221" cm="1">
        <f t="array" ref="L1221">_xlfn.IFS('Paraclinicos '!S1205="","",'Paraclinicos '!S1205&gt;=30,1,'Paraclinicos '!S1205&lt;30,0)</f>
        <v>0</v>
      </c>
      <c r="M1221" cm="1">
        <f t="array" ref="M1221">_xlfn.IFS(OR('Paraclinicos '!T1205="",'Paraclinicos '!U1205=""),"",OR('Paraclinicos '!T1205&lt;=90,'Paraclinicos '!U1205&lt;=60),1,OR('Paraclinicos '!T1205&gt;90,'Paraclinicos '!U1205&gt;60),0)</f>
        <v>0</v>
      </c>
      <c r="N1221" s="45">
        <f t="shared" si="59"/>
        <v>1</v>
      </c>
      <c r="O1221" cm="1">
        <f t="array" ref="O1221">_xlfn.IFS(OR('Paraclinicos '!M1205="",'Paraclinicos '!N1205="",'Paraclinicos '!N1205=0),"",'Paraclinicos '!M1205/'Paraclinicos '!N1205&lt;100,4,'Paraclinicos '!M1205/'Paraclinicos '!N1205&lt;200,3,'Paraclinicos '!M1205/'Paraclinicos '!N1205&lt;300,2,'Paraclinicos '!M1205/'Paraclinicos '!N1205&lt;400,1,'Paraclinicos '!M1205/'Paraclinicos '!N1205&gt;=400,0)</f>
        <v>1</v>
      </c>
      <c r="P1221" cm="1">
        <f t="array" ref="P1221">_xlfn.IFS('Paraclinicos '!C1205="","",'Paraclinicos '!C1205&lt;20,4,'Paraclinicos '!C1205&lt;50,3,'Paraclinicos '!C1205&lt;100,2,'Paraclinicos '!C1205&lt;150,1,'Paraclinicos '!C1205&gt;150,0)</f>
        <v>0</v>
      </c>
      <c r="Q1221" cm="1">
        <f t="array" ref="Q1221">_xlfn.IFS('Paraclinicos '!O1205="","",'Paraclinicos '!O1205&lt;1.2,0,'Paraclinicos '!O1205&lt;2,1,'Paraclinicos '!O1205&lt;3.5,2,'Paraclinicos '!O1205&lt;5,3,'Paraclinicos '!O1205&gt;5,4)</f>
        <v>0</v>
      </c>
      <c r="R1221" t="str" cm="1">
        <f t="array" ref="R1221">_xlfn.IFS('Paraclinicos '!J1205="","",'Paraclinicos '!J1205&lt;1.2,0,'Paraclinicos '!J1205&lt;2,1,'Paraclinicos '!J1205&lt;6,2,'Paraclinicos '!J1205&lt;12,3,'Paraclinicos '!J1205&gt;=12,4)</f>
        <v/>
      </c>
      <c r="S1221" cm="1">
        <f t="array" ref="S1221">_xlfn.IFS('Paraclinicos '!Y1205="","",'Paraclinicos '!Y1205&lt;70,1,'Paraclinicos '!Y1205&gt;=70,0)</f>
        <v>0</v>
      </c>
      <c r="T1221" cm="1">
        <f t="array" ref="T1221">_xlfn.IFS('Paraclinicos '!W1205="","",'Paraclinicos '!W1205&lt;6,4,'Paraclinicos '!W1205&lt;10,3,'Paraclinicos '!W1205&lt;13,2,'Paraclinicos '!W1205&lt;15,1,'Paraclinicos '!W1205=15,0)</f>
        <v>4</v>
      </c>
      <c r="U1221" s="54">
        <f t="shared" si="57"/>
        <v>5</v>
      </c>
      <c r="V1221" cm="1">
        <f t="array" ref="V1221">_xlfn.IFS('Paraclinicos '!S1205="","",OR('Paraclinicos '!S1205&lt;=8,'Paraclinicos '!S1205&gt;=25),3,'Paraclinicos '!S1205&lt;12,1,'Paraclinicos '!S1205&lt;21,0,'Paraclinicos '!S1205&lt;25,2)</f>
        <v>0</v>
      </c>
      <c r="W1221" t="str">
        <f>IFERROR(IF(INDEX('BD Demog para scores enalazar'!Y$2:'BD Demog para scores enalazar'!Y$3000,MATCH(Formulas!A1221,'BD Demog para scores enalazar'!A$2:'BD Demog para scores enalazar'!A$3000,0))=1,"SI","NO"),"")</f>
        <v>NO</v>
      </c>
      <c r="X1221" s="9" t="str">
        <f>IFERROR(IF(INDEX('BD Demog para scores enalazar'!AJ$2:'BD Demog para scores enalazar'!AJ$3000,MATCH(Formulas!A1221,'BD Demog para scores enalazar'!A$2:'BD Demog para scores enalazar'!A$3000,0))=1,"SI","NO"),"")</f>
        <v>SI</v>
      </c>
      <c r="Y1221" t="str" cm="1">
        <f t="array" ref="Y1221">IF(AND(W1221="NO",X1221="NO"),_xlfn.IFS('Paraclinicos '!K1205&lt;=91,3,'Paraclinicos '!K1205&lt;94,2,'Paraclinicos '!K1205&lt;96,1,'Paraclinicos '!K1205&gt;=96,0),"")</f>
        <v/>
      </c>
      <c r="Z1221" t="e" cm="1">
        <f t="array" ref="Z1221">IF(OR(W1221="SI",X1221="SI"),_xlfn.IFS(OR(AND('Paraclinicos '!#REF!&lt;=83),AND('Paraclinicos '!#REF!&gt;=97,AA1221=2)),3,OR(AND('Paraclinicos '!#REF!&lt;=86),AND('Paraclinicos '!#REF!&gt;=94,AA1221=2)),2,OR(AND('Paraclinicos '!#REF!&lt;=88),AND('Paraclinicos '!#REF!&gt;=92,AA1221=2)),1,OR(AND('Paraclinicos '!#REF!&gt;=88,'Paraclinicos '!#REF!&lt;=92),AND('Paraclinicos '!#REF!&gt;=93,AA1221=0)),0),"")</f>
        <v>#REF!</v>
      </c>
      <c r="AA1221" cm="1">
        <f t="array" ref="AA1221">_xlfn.IFS('Paraclinicos '!E1205="","",'Paraclinicos '!E1205="Oxigeno",2,'Paraclinicos '!E1205="Aire",0)</f>
        <v>2</v>
      </c>
    </row>
    <row r="1222" spans="1:27" x14ac:dyDescent="0.25">
      <c r="A1222" t="e">
        <f>'Paraclinicos '!#REF!</f>
        <v>#REF!</v>
      </c>
      <c r="B1222" s="3" t="e">
        <f>'Paraclinicos '!#REF!</f>
        <v>#REF!</v>
      </c>
      <c r="C1222" t="e" cm="1">
        <f t="array" ref="C1222">_xlfn.IFS('Paraclinicos '!#REF!="","",'Paraclinicos '!#REF!&gt;60,3,'Paraclinicos '!#REF!&lt;=60,1)</f>
        <v>#REF!</v>
      </c>
      <c r="D1222" t="str">
        <f>IFERROR(IF(INDEX('BD Demog para scores enalazar'!BC$2:BC$3000,MATCH(Formulas!A1222,'BD Demog para scores enalazar'!A$2:A$3000,0))=0,"SI","NO"),"")</f>
        <v/>
      </c>
      <c r="E1222" t="str" cm="1">
        <f t="array" ref="E1222">_xlfn.IFS(D1222="","",D1222="SI",4,D1222="NO",1)</f>
        <v/>
      </c>
      <c r="F1222" t="e" cm="1">
        <f t="array" ref="F1222">_xlfn.IFS('Paraclinicos '!#REF!="","",'Paraclinicos '!#REF!&gt;1,1,'Paraclinicos '!#REF!&lt;=1,3)</f>
        <v>#REF!</v>
      </c>
      <c r="G1222" t="e" cm="1">
        <f t="array" ref="G1222">_xlfn.IFS('Paraclinicos '!#REF!="","",AND('Paraclinicos '!#REF!&gt;=250,'Paraclinicos '!#REF!&lt;=500),2,'Paraclinicos '!#REF!&gt;500,3,'Paraclinicos '!#REF!&lt;250,1)</f>
        <v>#REF!</v>
      </c>
      <c r="H1222" s="50" t="e">
        <f t="shared" si="58"/>
        <v>#REF!</v>
      </c>
      <c r="I1222" t="e" cm="1">
        <f t="array" ref="I1222">_xlfn.IFS('Paraclinicos '!#REF!="","",'Paraclinicos '!#REF!&gt;=65,1,'Paraclinicos '!#REF!&lt;65,0)</f>
        <v>#REF!</v>
      </c>
      <c r="J1222" t="e" cm="1">
        <f t="array" ref="J1222">_xlfn.IFS('Paraclinicos '!#REF!="","",'Paraclinicos '!#REF!&gt;7,1,'Paraclinicos '!#REF!&lt;=7,0)</f>
        <v>#REF!</v>
      </c>
      <c r="K1222" t="e" cm="1">
        <f t="array" ref="K1222">_xlfn.IFS('Paraclinicos '!#REF!="","",'Paraclinicos '!#REF!&lt;=8,1,'Paraclinicos '!#REF!&gt;8,0)</f>
        <v>#REF!</v>
      </c>
      <c r="L1222" t="e" cm="1">
        <f t="array" ref="L1222">_xlfn.IFS('Paraclinicos '!#REF!="","",'Paraclinicos '!#REF!&gt;=30,1,'Paraclinicos '!#REF!&lt;30,0)</f>
        <v>#REF!</v>
      </c>
      <c r="M1222" t="e" cm="1">
        <f t="array" ref="M1222">_xlfn.IFS(OR('Paraclinicos '!#REF!="",'Paraclinicos '!#REF!=""),"",OR('Paraclinicos '!#REF!&lt;=90,'Paraclinicos '!#REF!&lt;=60),1,OR('Paraclinicos '!#REF!&gt;90,'Paraclinicos '!#REF!&gt;60),0)</f>
        <v>#REF!</v>
      </c>
      <c r="N1222" s="45" t="e">
        <f t="shared" si="59"/>
        <v>#REF!</v>
      </c>
      <c r="O1222" t="e" cm="1">
        <f t="array" ref="O1222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22" t="e" cm="1">
        <f t="array" ref="P1222">_xlfn.IFS('Paraclinicos '!#REF!="","",'Paraclinicos '!#REF!&lt;20,4,'Paraclinicos '!#REF!&lt;50,3,'Paraclinicos '!#REF!&lt;100,2,'Paraclinicos '!#REF!&lt;150,1,'Paraclinicos '!#REF!&gt;150,0)</f>
        <v>#REF!</v>
      </c>
      <c r="Q1222" t="e" cm="1">
        <f t="array" ref="Q1222">_xlfn.IFS('Paraclinicos '!#REF!="","",'Paraclinicos '!#REF!&lt;1.2,0,'Paraclinicos '!#REF!&lt;2,1,'Paraclinicos '!#REF!&lt;3.5,2,'Paraclinicos '!#REF!&lt;5,3,'Paraclinicos '!#REF!&gt;5,4)</f>
        <v>#REF!</v>
      </c>
      <c r="R1222" t="e" cm="1">
        <f t="array" ref="R1222">_xlfn.IFS('Paraclinicos '!#REF!="","",'Paraclinicos '!#REF!&lt;1.2,0,'Paraclinicos '!#REF!&lt;2,1,'Paraclinicos '!#REF!&lt;6,2,'Paraclinicos '!#REF!&lt;12,3,'Paraclinicos '!#REF!&gt;=12,4)</f>
        <v>#REF!</v>
      </c>
      <c r="S1222" t="e" cm="1">
        <f t="array" ref="S1222">_xlfn.IFS('Paraclinicos '!#REF!="","",'Paraclinicos '!#REF!&lt;70,1,'Paraclinicos '!#REF!&gt;=70,0)</f>
        <v>#REF!</v>
      </c>
      <c r="T1222" t="e" cm="1">
        <f t="array" ref="T1222">_xlfn.IFS('Paraclinicos '!#REF!="","",'Paraclinicos '!#REF!&lt;6,4,'Paraclinicos '!#REF!&lt;10,3,'Paraclinicos '!#REF!&lt;13,2,'Paraclinicos '!#REF!&lt;15,1,'Paraclinicos '!#REF!=15,0)</f>
        <v>#REF!</v>
      </c>
      <c r="U1222" s="54" t="e">
        <f t="shared" si="57"/>
        <v>#REF!</v>
      </c>
      <c r="V1222" t="e" cm="1">
        <f t="array" ref="V1222">_xlfn.IFS('Paraclinicos '!#REF!="","",OR('Paraclinicos '!#REF!&lt;=8,'Paraclinicos '!#REF!&gt;=25),3,'Paraclinicos '!#REF!&lt;12,1,'Paraclinicos '!#REF!&lt;21,0,'Paraclinicos '!#REF!&lt;25,2)</f>
        <v>#REF!</v>
      </c>
      <c r="W1222" t="str">
        <f>IFERROR(IF(INDEX('BD Demog para scores enalazar'!Y$2:'BD Demog para scores enalazar'!Y$3000,MATCH(Formulas!A1222,'BD Demog para scores enalazar'!A$2:'BD Demog para scores enalazar'!A$3000,0))=1,"SI","NO"),"")</f>
        <v/>
      </c>
      <c r="X1222" s="9" t="str">
        <f>IFERROR(IF(INDEX('BD Demog para scores enalazar'!AJ$2:'BD Demog para scores enalazar'!AJ$3000,MATCH(Formulas!A1222,'BD Demog para scores enalazar'!A$2:'BD Demog para scores enalazar'!A$3000,0))=1,"SI","NO"),"")</f>
        <v/>
      </c>
      <c r="Y1222" t="str" cm="1">
        <f t="array" ref="Y1222">IF(AND(W1222="NO",X1222="NO"),_xlfn.IFS('Paraclinicos '!#REF!&lt;=91,3,'Paraclinicos '!#REF!&lt;94,2,'Paraclinicos '!#REF!&lt;96,1,'Paraclinicos '!#REF!&gt;=96,0),"")</f>
        <v/>
      </c>
      <c r="Z1222" t="str" cm="1">
        <f t="array" ref="Z1222">IF(OR(W1222="SI",X1222="SI"),_xlfn.IFS(OR(AND('Paraclinicos '!#REF!&lt;=83),AND('Paraclinicos '!#REF!&gt;=97,AA1222=2)),3,OR(AND('Paraclinicos '!#REF!&lt;=86),AND('Paraclinicos '!#REF!&gt;=94,AA1222=2)),2,OR(AND('Paraclinicos '!#REF!&lt;=88),AND('Paraclinicos '!#REF!&gt;=92,AA1222=2)),1,OR(AND('Paraclinicos '!#REF!&gt;=88,'Paraclinicos '!#REF!&lt;=92),AND('Paraclinicos '!#REF!&gt;=93,AA1222=0)),0),"")</f>
        <v/>
      </c>
      <c r="AA1222" t="e" cm="1">
        <f t="array" ref="AA1222">_xlfn.IFS('Paraclinicos '!#REF!="","",'Paraclinicos '!#REF!="Oxigeno",2,'Paraclinicos '!#REF!="Aire",0)</f>
        <v>#REF!</v>
      </c>
    </row>
    <row r="1223" spans="1:27" x14ac:dyDescent="0.25">
      <c r="A1223" t="e">
        <f>'Paraclinicos '!#REF!</f>
        <v>#REF!</v>
      </c>
      <c r="B1223" s="3" t="e">
        <f>'Paraclinicos '!#REF!</f>
        <v>#REF!</v>
      </c>
      <c r="C1223" t="e" cm="1">
        <f t="array" ref="C1223">_xlfn.IFS('Paraclinicos '!#REF!="","",'Paraclinicos '!#REF!&gt;60,3,'Paraclinicos '!#REF!&lt;=60,1)</f>
        <v>#REF!</v>
      </c>
      <c r="D1223" t="str">
        <f>IFERROR(IF(INDEX('BD Demog para scores enalazar'!BC$2:BC$3000,MATCH(Formulas!A1223,'BD Demog para scores enalazar'!A$2:A$3000,0))=0,"SI","NO"),"")</f>
        <v/>
      </c>
      <c r="E1223" t="str" cm="1">
        <f t="array" ref="E1223">_xlfn.IFS(D1223="","",D1223="SI",4,D1223="NO",1)</f>
        <v/>
      </c>
      <c r="F1223" t="e" cm="1">
        <f t="array" ref="F1223">_xlfn.IFS('Paraclinicos '!#REF!="","",'Paraclinicos '!#REF!&gt;1,1,'Paraclinicos '!#REF!&lt;=1,3)</f>
        <v>#REF!</v>
      </c>
      <c r="G1223" t="e" cm="1">
        <f t="array" ref="G1223">_xlfn.IFS('Paraclinicos '!#REF!="","",AND('Paraclinicos '!#REF!&gt;=250,'Paraclinicos '!#REF!&lt;=500),2,'Paraclinicos '!#REF!&gt;500,3,'Paraclinicos '!#REF!&lt;250,1)</f>
        <v>#REF!</v>
      </c>
      <c r="H1223" s="50" t="e">
        <f t="shared" si="58"/>
        <v>#REF!</v>
      </c>
      <c r="I1223" t="e" cm="1">
        <f t="array" ref="I1223">_xlfn.IFS('Paraclinicos '!#REF!="","",'Paraclinicos '!#REF!&gt;=65,1,'Paraclinicos '!#REF!&lt;65,0)</f>
        <v>#REF!</v>
      </c>
      <c r="J1223" t="e" cm="1">
        <f t="array" ref="J1223">_xlfn.IFS('Paraclinicos '!#REF!="","",'Paraclinicos '!#REF!&gt;7,1,'Paraclinicos '!#REF!&lt;=7,0)</f>
        <v>#REF!</v>
      </c>
      <c r="K1223" t="e" cm="1">
        <f t="array" ref="K1223">_xlfn.IFS('Paraclinicos '!#REF!="","",'Paraclinicos '!#REF!&lt;=8,1,'Paraclinicos '!#REF!&gt;8,0)</f>
        <v>#REF!</v>
      </c>
      <c r="L1223" t="e" cm="1">
        <f t="array" ref="L1223">_xlfn.IFS('Paraclinicos '!#REF!="","",'Paraclinicos '!#REF!&gt;=30,1,'Paraclinicos '!#REF!&lt;30,0)</f>
        <v>#REF!</v>
      </c>
      <c r="M1223" t="e" cm="1">
        <f t="array" ref="M1223">_xlfn.IFS(OR('Paraclinicos '!#REF!="",'Paraclinicos '!#REF!=""),"",OR('Paraclinicos '!#REF!&lt;=90,'Paraclinicos '!#REF!&lt;=60),1,OR('Paraclinicos '!#REF!&gt;90,'Paraclinicos '!#REF!&gt;60),0)</f>
        <v>#REF!</v>
      </c>
      <c r="N1223" s="45" t="e">
        <f t="shared" si="59"/>
        <v>#REF!</v>
      </c>
      <c r="O1223" t="e" cm="1">
        <f t="array" ref="O1223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23" t="e" cm="1">
        <f t="array" ref="P1223">_xlfn.IFS('Paraclinicos '!#REF!="","",'Paraclinicos '!#REF!&lt;20,4,'Paraclinicos '!#REF!&lt;50,3,'Paraclinicos '!#REF!&lt;100,2,'Paraclinicos '!#REF!&lt;150,1,'Paraclinicos '!#REF!&gt;150,0)</f>
        <v>#REF!</v>
      </c>
      <c r="Q1223" t="e" cm="1">
        <f t="array" ref="Q1223">_xlfn.IFS('Paraclinicos '!#REF!="","",'Paraclinicos '!#REF!&lt;1.2,0,'Paraclinicos '!#REF!&lt;2,1,'Paraclinicos '!#REF!&lt;3.5,2,'Paraclinicos '!#REF!&lt;5,3,'Paraclinicos '!#REF!&gt;5,4)</f>
        <v>#REF!</v>
      </c>
      <c r="R1223" t="e" cm="1">
        <f t="array" ref="R1223">_xlfn.IFS('Paraclinicos '!#REF!="","",'Paraclinicos '!#REF!&lt;1.2,0,'Paraclinicos '!#REF!&lt;2,1,'Paraclinicos '!#REF!&lt;6,2,'Paraclinicos '!#REF!&lt;12,3,'Paraclinicos '!#REF!&gt;=12,4)</f>
        <v>#REF!</v>
      </c>
      <c r="S1223" t="e" cm="1">
        <f t="array" ref="S1223">_xlfn.IFS('Paraclinicos '!#REF!="","",'Paraclinicos '!#REF!&lt;70,1,'Paraclinicos '!#REF!&gt;=70,0)</f>
        <v>#REF!</v>
      </c>
      <c r="T1223" t="e" cm="1">
        <f t="array" ref="T1223">_xlfn.IFS('Paraclinicos '!#REF!="","",'Paraclinicos '!#REF!&lt;6,4,'Paraclinicos '!#REF!&lt;10,3,'Paraclinicos '!#REF!&lt;13,2,'Paraclinicos '!#REF!&lt;15,1,'Paraclinicos '!#REF!=15,0)</f>
        <v>#REF!</v>
      </c>
      <c r="U1223" s="54" t="e">
        <f t="shared" si="57"/>
        <v>#REF!</v>
      </c>
      <c r="V1223" t="e" cm="1">
        <f t="array" ref="V1223">_xlfn.IFS('Paraclinicos '!#REF!="","",OR('Paraclinicos '!#REF!&lt;=8,'Paraclinicos '!#REF!&gt;=25),3,'Paraclinicos '!#REF!&lt;12,1,'Paraclinicos '!#REF!&lt;21,0,'Paraclinicos '!#REF!&lt;25,2)</f>
        <v>#REF!</v>
      </c>
      <c r="W1223" t="str">
        <f>IFERROR(IF(INDEX('BD Demog para scores enalazar'!Y$2:'BD Demog para scores enalazar'!Y$3000,MATCH(Formulas!A1223,'BD Demog para scores enalazar'!A$2:'BD Demog para scores enalazar'!A$3000,0))=1,"SI","NO"),"")</f>
        <v/>
      </c>
      <c r="X1223" s="9" t="str">
        <f>IFERROR(IF(INDEX('BD Demog para scores enalazar'!AJ$2:'BD Demog para scores enalazar'!AJ$3000,MATCH(Formulas!A1223,'BD Demog para scores enalazar'!A$2:'BD Demog para scores enalazar'!A$3000,0))=1,"SI","NO"),"")</f>
        <v/>
      </c>
      <c r="Y1223" t="str" cm="1">
        <f t="array" ref="Y1223">IF(AND(W1223="NO",X1223="NO"),_xlfn.IFS('Paraclinicos '!#REF!&lt;=91,3,'Paraclinicos '!#REF!&lt;94,2,'Paraclinicos '!#REF!&lt;96,1,'Paraclinicos '!#REF!&gt;=96,0),"")</f>
        <v/>
      </c>
      <c r="Z1223" t="str" cm="1">
        <f t="array" ref="Z1223">IF(OR(W1223="SI",X1223="SI"),_xlfn.IFS(OR(AND('Paraclinicos '!K1206&lt;=83),AND('Paraclinicos '!K1206&gt;=97,AA1223=2)),3,OR(AND('Paraclinicos '!K1206&lt;=86),AND('Paraclinicos '!K1206&gt;=94,AA1223=2)),2,OR(AND('Paraclinicos '!K1206&lt;=88),AND('Paraclinicos '!K1206&gt;=92,AA1223=2)),1,OR(AND('Paraclinicos '!K1206&gt;=88,'Paraclinicos '!K1206&lt;=92),AND('Paraclinicos '!K1206&gt;=93,AA1223=0)),0),"")</f>
        <v/>
      </c>
      <c r="AA1223" t="e" cm="1">
        <f t="array" ref="AA1223">_xlfn.IFS('Paraclinicos '!#REF!="","",'Paraclinicos '!#REF!="Oxigeno",2,'Paraclinicos '!#REF!="Aire",0)</f>
        <v>#REF!</v>
      </c>
    </row>
    <row r="1224" spans="1:27" x14ac:dyDescent="0.25">
      <c r="A1224">
        <f>'Paraclinicos '!A1206</f>
        <v>354</v>
      </c>
      <c r="B1224" s="3">
        <f>'Paraclinicos '!R1206</f>
        <v>44322</v>
      </c>
      <c r="C1224" cm="1">
        <f t="array" ref="C1224">_xlfn.IFS('Paraclinicos '!Q1206="","",'Paraclinicos '!Q1206&gt;60,3,'Paraclinicos '!Q1206&lt;=60,1)</f>
        <v>3</v>
      </c>
      <c r="D1224" t="str">
        <f>IFERROR(IF(INDEX('BD Demog para scores enalazar'!BC$2:BC$3000,MATCH(Formulas!A1224,'BD Demog para scores enalazar'!A$2:A$3000,0))=0,"SI","NO"),"")</f>
        <v>SI</v>
      </c>
      <c r="E1224" cm="1">
        <f t="array" ref="E1224">_xlfn.IFS(D1224="","",D1224="SI",4,D1224="NO",1)</f>
        <v>4</v>
      </c>
      <c r="F1224" cm="1">
        <f t="array" ref="F1224">_xlfn.IFS('Paraclinicos '!B1206="","",'Paraclinicos '!B1206&gt;1,1,'Paraclinicos '!B1206&lt;=1,3)</f>
        <v>1</v>
      </c>
      <c r="G1224" t="str" cm="1">
        <f t="array" ref="G1224">_xlfn.IFS('Paraclinicos '!D1206="","",AND('Paraclinicos '!D1206&gt;=250,'Paraclinicos '!D1206&lt;=500),2,'Paraclinicos '!D1206&gt;500,3,'Paraclinicos '!D1206&lt;250,1)</f>
        <v/>
      </c>
      <c r="H1224" s="50">
        <f t="shared" si="58"/>
        <v>8</v>
      </c>
      <c r="I1224" cm="1">
        <f t="array" ref="I1224">_xlfn.IFS('Paraclinicos '!Q1206="","",'Paraclinicos '!Q1206&gt;=65,1,'Paraclinicos '!Q1206&lt;65,0)</f>
        <v>1</v>
      </c>
      <c r="J1224" cm="1">
        <f t="array" ref="J1224">_xlfn.IFS('Paraclinicos '!I1206="","",'Paraclinicos '!I1206&gt;7,1,'Paraclinicos '!I1206&lt;=7,0)</f>
        <v>1</v>
      </c>
      <c r="K1224" cm="1">
        <f t="array" ref="K1224">_xlfn.IFS('Paraclinicos '!W1206="","",'Paraclinicos '!W1206&lt;=8,1,'Paraclinicos '!W1206&gt;8,0)</f>
        <v>0</v>
      </c>
      <c r="L1224" cm="1">
        <f t="array" ref="L1224">_xlfn.IFS('Paraclinicos '!S1206="","",'Paraclinicos '!S1206&gt;=30,1,'Paraclinicos '!S1206&lt;30,0)</f>
        <v>0</v>
      </c>
      <c r="M1224" cm="1">
        <f t="array" ref="M1224">_xlfn.IFS(OR('Paraclinicos '!T1206="",'Paraclinicos '!U1206=""),"",OR('Paraclinicos '!T1206&lt;=90,'Paraclinicos '!U1206&lt;=60),1,OR('Paraclinicos '!T1206&gt;90,'Paraclinicos '!U1206&gt;60),0)</f>
        <v>0</v>
      </c>
      <c r="N1224" s="45" t="e">
        <f t="shared" si="59"/>
        <v>#REF!</v>
      </c>
      <c r="O1224" cm="1">
        <f t="array" ref="O1224">_xlfn.IFS(OR('Paraclinicos '!M1206="",'Paraclinicos '!N1206="",'Paraclinicos '!N1206=0),"",'Paraclinicos '!M1206/'Paraclinicos '!N1206&lt;100,4,'Paraclinicos '!M1206/'Paraclinicos '!N1206&lt;200,3,'Paraclinicos '!M1206/'Paraclinicos '!N1206&lt;300,2,'Paraclinicos '!M1206/'Paraclinicos '!N1206&lt;400,1,'Paraclinicos '!M1206/'Paraclinicos '!N1206&gt;=400,0)</f>
        <v>3</v>
      </c>
      <c r="P1224" cm="1">
        <f t="array" ref="P1224">_xlfn.IFS('Paraclinicos '!C1206="","",'Paraclinicos '!C1206&lt;20,4,'Paraclinicos '!C1206&lt;50,3,'Paraclinicos '!C1206&lt;100,2,'Paraclinicos '!C1206&lt;150,1,'Paraclinicos '!C1206&gt;150,0)</f>
        <v>0</v>
      </c>
      <c r="Q1224" cm="1">
        <f t="array" ref="Q1224">_xlfn.IFS('Paraclinicos '!O1206="","",'Paraclinicos '!O1206&lt;1.2,0,'Paraclinicos '!O1206&lt;2,1,'Paraclinicos '!O1206&lt;3.5,2,'Paraclinicos '!O1206&lt;5,3,'Paraclinicos '!O1206&gt;5,4)</f>
        <v>0</v>
      </c>
      <c r="R1224" cm="1">
        <f t="array" ref="R1224">_xlfn.IFS('Paraclinicos '!J1206="","",'Paraclinicos '!J1206&lt;1.2,0,'Paraclinicos '!J1206&lt;2,1,'Paraclinicos '!J1206&lt;6,2,'Paraclinicos '!J1206&lt;12,3,'Paraclinicos '!J1206&gt;=12,4)</f>
        <v>0</v>
      </c>
      <c r="S1224" cm="1">
        <f t="array" ref="S1224">_xlfn.IFS('Paraclinicos '!Y1206="","",'Paraclinicos '!Y1206&lt;70,1,'Paraclinicos '!Y1206&gt;=70,0)</f>
        <v>0</v>
      </c>
      <c r="T1224" cm="1">
        <f t="array" ref="T1224">_xlfn.IFS('Paraclinicos '!W1206="","",'Paraclinicos '!W1206&lt;6,4,'Paraclinicos '!W1206&lt;10,3,'Paraclinicos '!W1206&lt;13,2,'Paraclinicos '!W1206&lt;15,1,'Paraclinicos '!W1206=15,0)</f>
        <v>0</v>
      </c>
      <c r="U1224" s="54">
        <f t="shared" si="57"/>
        <v>3</v>
      </c>
      <c r="V1224" cm="1">
        <f t="array" ref="V1224">_xlfn.IFS('Paraclinicos '!S1206="","",OR('Paraclinicos '!S1206&lt;=8,'Paraclinicos '!S1206&gt;=25),3,'Paraclinicos '!S1206&lt;12,1,'Paraclinicos '!S1206&lt;21,0,'Paraclinicos '!S1206&lt;25,2)</f>
        <v>2</v>
      </c>
      <c r="W1224" t="str">
        <f>IFERROR(IF(INDEX('BD Demog para scores enalazar'!Y$2:'BD Demog para scores enalazar'!Y$3000,MATCH(Formulas!A1224,'BD Demog para scores enalazar'!A$2:'BD Demog para scores enalazar'!A$3000,0))=1,"SI","NO"),"")</f>
        <v>NO</v>
      </c>
      <c r="X1224" s="9" t="str">
        <f>IFERROR(IF(INDEX('BD Demog para scores enalazar'!AJ$2:'BD Demog para scores enalazar'!AJ$3000,MATCH(Formulas!A1224,'BD Demog para scores enalazar'!A$2:'BD Demog para scores enalazar'!A$3000,0))=1,"SI","NO"),"")</f>
        <v>SI</v>
      </c>
      <c r="Y1224" t="str" cm="1">
        <f t="array" ref="Y1224">IF(AND(W1224="NO",X1224="NO"),_xlfn.IFS('Paraclinicos '!K1206&lt;=91,3,'Paraclinicos '!K1206&lt;94,2,'Paraclinicos '!K1206&lt;96,1,'Paraclinicos '!K1206&gt;=96,0),"")</f>
        <v/>
      </c>
      <c r="Z1224" cm="1">
        <f t="array" ref="Z1224">IF(OR(W1224="SI",X1224="SI"),_xlfn.IFS(OR(AND('Paraclinicos '!K1207&lt;=83),AND('Paraclinicos '!K1207&gt;=97,AA1224=2)),3,OR(AND('Paraclinicos '!K1207&lt;=86),AND('Paraclinicos '!K1207&gt;=94,AA1224=2)),2,OR(AND('Paraclinicos '!K1207&lt;=88),AND('Paraclinicos '!K1207&gt;=92,AA1224=2)),1,OR(AND('Paraclinicos '!K1207&gt;=88,'Paraclinicos '!K1207&lt;=92),AND('Paraclinicos '!K1207&gt;=93,AA1224=0)),0),"")</f>
        <v>1</v>
      </c>
      <c r="AA1224" cm="1">
        <f t="array" ref="AA1224">_xlfn.IFS('Paraclinicos '!E1206="","",'Paraclinicos '!E1206="Oxigeno",2,'Paraclinicos '!E1206="Aire",0)</f>
        <v>2</v>
      </c>
    </row>
    <row r="1225" spans="1:27" x14ac:dyDescent="0.25">
      <c r="A1225">
        <f>'Paraclinicos '!A1207</f>
        <v>355</v>
      </c>
      <c r="B1225" s="3">
        <f>'Paraclinicos '!R1207</f>
        <v>44325</v>
      </c>
      <c r="C1225" cm="1">
        <f t="array" ref="C1225">_xlfn.IFS('Paraclinicos '!Q1207="","",'Paraclinicos '!Q1207&gt;60,3,'Paraclinicos '!Q1207&lt;=60,1)</f>
        <v>3</v>
      </c>
      <c r="D1225" t="str">
        <f>IFERROR(IF(INDEX('BD Demog para scores enalazar'!BC$2:BC$3000,MATCH(Formulas!A1225,'BD Demog para scores enalazar'!A$2:A$3000,0))=0,"SI","NO"),"")</f>
        <v>SI</v>
      </c>
      <c r="E1225" cm="1">
        <f t="array" ref="E1225">_xlfn.IFS(D1225="","",D1225="SI",4,D1225="NO",1)</f>
        <v>4</v>
      </c>
      <c r="F1225" cm="1">
        <f t="array" ref="F1225">_xlfn.IFS('Paraclinicos '!B1207="","",'Paraclinicos '!B1207&gt;1,1,'Paraclinicos '!B1207&lt;=1,3)</f>
        <v>3</v>
      </c>
      <c r="G1225" cm="1">
        <f t="array" ref="G1225">_xlfn.IFS('Paraclinicos '!D1207="","",AND('Paraclinicos '!D1207&gt;=250,'Paraclinicos '!D1207&lt;=500),2,'Paraclinicos '!D1207&gt;500,3,'Paraclinicos '!D1207&lt;250,1)</f>
        <v>3</v>
      </c>
      <c r="H1225" s="50">
        <f t="shared" si="58"/>
        <v>13</v>
      </c>
      <c r="I1225" cm="1">
        <f t="array" ref="I1225">_xlfn.IFS('Paraclinicos '!Q1207="","",'Paraclinicos '!Q1207&gt;=65,1,'Paraclinicos '!Q1207&lt;65,0)</f>
        <v>1</v>
      </c>
      <c r="J1225" cm="1">
        <f t="array" ref="J1225">_xlfn.IFS('Paraclinicos '!I1207="","",'Paraclinicos '!I1207&gt;7,1,'Paraclinicos '!I1207&lt;=7,0)</f>
        <v>1</v>
      </c>
      <c r="K1225" cm="1">
        <f t="array" ref="K1225">_xlfn.IFS('Paraclinicos '!W1207="","",'Paraclinicos '!W1207&lt;=8,1,'Paraclinicos '!W1207&gt;8,0)</f>
        <v>1</v>
      </c>
      <c r="L1225" cm="1">
        <f t="array" ref="L1225">_xlfn.IFS('Paraclinicos '!S1207="","",'Paraclinicos '!S1207&gt;=30,1,'Paraclinicos '!S1207&lt;30,0)</f>
        <v>0</v>
      </c>
      <c r="M1225" cm="1">
        <f t="array" ref="M1225">_xlfn.IFS(OR('Paraclinicos '!T1207="",'Paraclinicos '!U1207=""),"",OR('Paraclinicos '!T1207&lt;=90,'Paraclinicos '!U1207&lt;=60),1,OR('Paraclinicos '!T1207&gt;90,'Paraclinicos '!U1207&gt;60),0)</f>
        <v>0</v>
      </c>
      <c r="N1225" s="45">
        <f t="shared" si="59"/>
        <v>3</v>
      </c>
      <c r="O1225" cm="1">
        <f t="array" ref="O1225">_xlfn.IFS(OR('Paraclinicos '!M1207="",'Paraclinicos '!N1207="",'Paraclinicos '!N1207=0),"",'Paraclinicos '!M1207/'Paraclinicos '!N1207&lt;100,4,'Paraclinicos '!M1207/'Paraclinicos '!N1207&lt;200,3,'Paraclinicos '!M1207/'Paraclinicos '!N1207&lt;300,2,'Paraclinicos '!M1207/'Paraclinicos '!N1207&lt;400,1,'Paraclinicos '!M1207/'Paraclinicos '!N1207&gt;=400,0)</f>
        <v>1</v>
      </c>
      <c r="P1225" cm="1">
        <f t="array" ref="P1225">_xlfn.IFS('Paraclinicos '!C1207="","",'Paraclinicos '!C1207&lt;20,4,'Paraclinicos '!C1207&lt;50,3,'Paraclinicos '!C1207&lt;100,2,'Paraclinicos '!C1207&lt;150,1,'Paraclinicos '!C1207&gt;150,0)</f>
        <v>0</v>
      </c>
      <c r="Q1225" cm="1">
        <f t="array" ref="Q1225">_xlfn.IFS('Paraclinicos '!O1207="","",'Paraclinicos '!O1207&lt;1.2,0,'Paraclinicos '!O1207&lt;2,1,'Paraclinicos '!O1207&lt;3.5,2,'Paraclinicos '!O1207&lt;5,3,'Paraclinicos '!O1207&gt;5,4)</f>
        <v>0</v>
      </c>
      <c r="R1225" cm="1">
        <f t="array" ref="R1225">_xlfn.IFS('Paraclinicos '!J1207="","",'Paraclinicos '!J1207&lt;1.2,0,'Paraclinicos '!J1207&lt;2,1,'Paraclinicos '!J1207&lt;6,2,'Paraclinicos '!J1207&lt;12,3,'Paraclinicos '!J1207&gt;=12,4)</f>
        <v>0</v>
      </c>
      <c r="S1225" cm="1">
        <f t="array" ref="S1225">_xlfn.IFS('Paraclinicos '!Y1207="","",'Paraclinicos '!Y1207&lt;70,1,'Paraclinicos '!Y1207&gt;=70,0)</f>
        <v>0</v>
      </c>
      <c r="T1225" cm="1">
        <f t="array" ref="T1225">_xlfn.IFS('Paraclinicos '!W1207="","",'Paraclinicos '!W1207&lt;6,4,'Paraclinicos '!W1207&lt;10,3,'Paraclinicos '!W1207&lt;13,2,'Paraclinicos '!W1207&lt;15,1,'Paraclinicos '!W1207=15,0)</f>
        <v>4</v>
      </c>
      <c r="U1225" s="54">
        <f t="shared" si="57"/>
        <v>5</v>
      </c>
      <c r="V1225" cm="1">
        <f t="array" ref="V1225">_xlfn.IFS('Paraclinicos '!S1207="","",OR('Paraclinicos '!S1207&lt;=8,'Paraclinicos '!S1207&gt;=25),3,'Paraclinicos '!S1207&lt;12,1,'Paraclinicos '!S1207&lt;21,0,'Paraclinicos '!S1207&lt;25,2)</f>
        <v>2</v>
      </c>
      <c r="W1225" t="str">
        <f>IFERROR(IF(INDEX('BD Demog para scores enalazar'!Y$2:'BD Demog para scores enalazar'!Y$3000,MATCH(Formulas!A1225,'BD Demog para scores enalazar'!A$2:'BD Demog para scores enalazar'!A$3000,0))=1,"SI","NO"),"")</f>
        <v>NO</v>
      </c>
      <c r="X1225" s="9" t="str">
        <f>IFERROR(IF(INDEX('BD Demog para scores enalazar'!AJ$2:'BD Demog para scores enalazar'!AJ$3000,MATCH(Formulas!A1225,'BD Demog para scores enalazar'!A$2:'BD Demog para scores enalazar'!A$3000,0))=1,"SI","NO"),"")</f>
        <v>NO</v>
      </c>
      <c r="Y1225" cm="1">
        <f t="array" ref="Y1225">IF(AND(W1225="NO",X1225="NO"),_xlfn.IFS('Paraclinicos '!K1207&lt;=91,3,'Paraclinicos '!K1207&lt;94,2,'Paraclinicos '!K1207&lt;96,1,'Paraclinicos '!K1207&gt;=96,0),"")</f>
        <v>2</v>
      </c>
      <c r="Z1225" t="str" cm="1">
        <f t="array" ref="Z1225">IF(OR(W1225="SI",X1225="SI"),_xlfn.IFS(OR(AND('Paraclinicos '!K1208&lt;=83),AND('Paraclinicos '!K1208&gt;=97,AA1225=2)),3,OR(AND('Paraclinicos '!K1208&lt;=86),AND('Paraclinicos '!K1208&gt;=94,AA1225=2)),2,OR(AND('Paraclinicos '!K1208&lt;=88),AND('Paraclinicos '!K1208&gt;=92,AA1225=2)),1,OR(AND('Paraclinicos '!K1208&gt;=88,'Paraclinicos '!K1208&lt;=92),AND('Paraclinicos '!K1208&gt;=93,AA1225=0)),0),"")</f>
        <v/>
      </c>
      <c r="AA1225" cm="1">
        <f t="array" ref="AA1225">_xlfn.IFS('Paraclinicos '!E1207="","",'Paraclinicos '!E1207="Oxigeno",2,'Paraclinicos '!E1207="Aire",0)</f>
        <v>2</v>
      </c>
    </row>
    <row r="1226" spans="1:27" x14ac:dyDescent="0.25">
      <c r="A1226">
        <f>'Paraclinicos '!A1208</f>
        <v>355</v>
      </c>
      <c r="B1226" s="3">
        <f>'Paraclinicos '!R1208</f>
        <v>44326</v>
      </c>
      <c r="C1226" cm="1">
        <f t="array" ref="C1226">_xlfn.IFS('Paraclinicos '!Q1208="","",'Paraclinicos '!Q1208&gt;60,3,'Paraclinicos '!Q1208&lt;=60,1)</f>
        <v>3</v>
      </c>
      <c r="D1226" t="str">
        <f>IFERROR(IF(INDEX('BD Demog para scores enalazar'!BC$2:BC$3000,MATCH(Formulas!A1226,'BD Demog para scores enalazar'!A$2:A$3000,0))=0,"SI","NO"),"")</f>
        <v>SI</v>
      </c>
      <c r="E1226" cm="1">
        <f t="array" ref="E1226">_xlfn.IFS(D1226="","",D1226="SI",4,D1226="NO",1)</f>
        <v>4</v>
      </c>
      <c r="F1226" cm="1">
        <f t="array" ref="F1226">_xlfn.IFS('Paraclinicos '!B1208="","",'Paraclinicos '!B1208&gt;1,1,'Paraclinicos '!B1208&lt;=1,3)</f>
        <v>3</v>
      </c>
      <c r="G1226" t="str" cm="1">
        <f t="array" ref="G1226">_xlfn.IFS('Paraclinicos '!D1208="","",AND('Paraclinicos '!D1208&gt;=250,'Paraclinicos '!D1208&lt;=500),2,'Paraclinicos '!D1208&gt;500,3,'Paraclinicos '!D1208&lt;250,1)</f>
        <v/>
      </c>
      <c r="H1226" s="50">
        <f t="shared" si="58"/>
        <v>10</v>
      </c>
      <c r="I1226" cm="1">
        <f t="array" ref="I1226">_xlfn.IFS('Paraclinicos '!Q1208="","",'Paraclinicos '!Q1208&gt;=65,1,'Paraclinicos '!Q1208&lt;65,0)</f>
        <v>1</v>
      </c>
      <c r="J1226" cm="1">
        <f t="array" ref="J1226">_xlfn.IFS('Paraclinicos '!I1208="","",'Paraclinicos '!I1208&gt;7,1,'Paraclinicos '!I1208&lt;=7,0)</f>
        <v>1</v>
      </c>
      <c r="K1226" cm="1">
        <f t="array" ref="K1226">_xlfn.IFS('Paraclinicos '!W1208="","",'Paraclinicos '!W1208&lt;=8,1,'Paraclinicos '!W1208&gt;8,0)</f>
        <v>1</v>
      </c>
      <c r="L1226" cm="1">
        <f t="array" ref="L1226">_xlfn.IFS('Paraclinicos '!S1208="","",'Paraclinicos '!S1208&gt;=30,1,'Paraclinicos '!S1208&lt;30,0)</f>
        <v>0</v>
      </c>
      <c r="M1226" cm="1">
        <f t="array" ref="M1226">_xlfn.IFS(OR('Paraclinicos '!T1208="",'Paraclinicos '!U1208=""),"",OR('Paraclinicos '!T1208&lt;=90,'Paraclinicos '!U1208&lt;=60),1,OR('Paraclinicos '!T1208&gt;90,'Paraclinicos '!U1208&gt;60),0)</f>
        <v>0</v>
      </c>
      <c r="N1226" s="45">
        <f t="shared" si="59"/>
        <v>4</v>
      </c>
      <c r="O1226" cm="1">
        <f t="array" ref="O1226">_xlfn.IFS(OR('Paraclinicos '!M1208="",'Paraclinicos '!N1208="",'Paraclinicos '!N1208=0),"",'Paraclinicos '!M1208/'Paraclinicos '!N1208&lt;100,4,'Paraclinicos '!M1208/'Paraclinicos '!N1208&lt;200,3,'Paraclinicos '!M1208/'Paraclinicos '!N1208&lt;300,2,'Paraclinicos '!M1208/'Paraclinicos '!N1208&lt;400,1,'Paraclinicos '!M1208/'Paraclinicos '!N1208&gt;=400,0)</f>
        <v>2</v>
      </c>
      <c r="P1226" cm="1">
        <f t="array" ref="P1226">_xlfn.IFS('Paraclinicos '!C1208="","",'Paraclinicos '!C1208&lt;20,4,'Paraclinicos '!C1208&lt;50,3,'Paraclinicos '!C1208&lt;100,2,'Paraclinicos '!C1208&lt;150,1,'Paraclinicos '!C1208&gt;150,0)</f>
        <v>0</v>
      </c>
      <c r="Q1226" cm="1">
        <f t="array" ref="Q1226">_xlfn.IFS('Paraclinicos '!O1208="","",'Paraclinicos '!O1208&lt;1.2,0,'Paraclinicos '!O1208&lt;2,1,'Paraclinicos '!O1208&lt;3.5,2,'Paraclinicos '!O1208&lt;5,3,'Paraclinicos '!O1208&gt;5,4)</f>
        <v>0</v>
      </c>
      <c r="R1226" cm="1">
        <f t="array" ref="R1226">_xlfn.IFS('Paraclinicos '!J1208="","",'Paraclinicos '!J1208&lt;1.2,0,'Paraclinicos '!J1208&lt;2,1,'Paraclinicos '!J1208&lt;6,2,'Paraclinicos '!J1208&lt;12,3,'Paraclinicos '!J1208&gt;=12,4)</f>
        <v>0</v>
      </c>
      <c r="S1226" cm="1">
        <f t="array" ref="S1226">_xlfn.IFS('Paraclinicos '!Y1208="","",'Paraclinicos '!Y1208&lt;70,1,'Paraclinicos '!Y1208&gt;=70,0)</f>
        <v>0</v>
      </c>
      <c r="T1226" cm="1">
        <f t="array" ref="T1226">_xlfn.IFS('Paraclinicos '!W1208="","",'Paraclinicos '!W1208&lt;6,4,'Paraclinicos '!W1208&lt;10,3,'Paraclinicos '!W1208&lt;13,2,'Paraclinicos '!W1208&lt;15,1,'Paraclinicos '!W1208=15,0)</f>
        <v>4</v>
      </c>
      <c r="U1226" s="54">
        <f t="shared" si="57"/>
        <v>6</v>
      </c>
      <c r="V1226" cm="1">
        <f t="array" ref="V1226">_xlfn.IFS('Paraclinicos '!S1208="","",OR('Paraclinicos '!S1208&lt;=8,'Paraclinicos '!S1208&gt;=25),3,'Paraclinicos '!S1208&lt;12,1,'Paraclinicos '!S1208&lt;21,0,'Paraclinicos '!S1208&lt;25,2)</f>
        <v>0</v>
      </c>
      <c r="W1226" t="str">
        <f>IFERROR(IF(INDEX('BD Demog para scores enalazar'!Y$2:'BD Demog para scores enalazar'!Y$3000,MATCH(Formulas!A1226,'BD Demog para scores enalazar'!A$2:'BD Demog para scores enalazar'!A$3000,0))=1,"SI","NO"),"")</f>
        <v>NO</v>
      </c>
      <c r="X1226" s="9" t="str">
        <f>IFERROR(IF(INDEX('BD Demog para scores enalazar'!AJ$2:'BD Demog para scores enalazar'!AJ$3000,MATCH(Formulas!A1226,'BD Demog para scores enalazar'!A$2:'BD Demog para scores enalazar'!A$3000,0))=1,"SI","NO"),"")</f>
        <v>NO</v>
      </c>
      <c r="Y1226" cm="1">
        <f t="array" ref="Y1226">IF(AND(W1226="NO",X1226="NO"),_xlfn.IFS('Paraclinicos '!K1208&lt;=91,3,'Paraclinicos '!K1208&lt;94,2,'Paraclinicos '!K1208&lt;96,1,'Paraclinicos '!K1208&gt;=96,0),"")</f>
        <v>3</v>
      </c>
      <c r="Z1226" t="str" cm="1">
        <f t="array" ref="Z1226">IF(OR(W1226="SI",X1226="SI"),_xlfn.IFS(OR(AND('Paraclinicos '!K1209&lt;=83),AND('Paraclinicos '!K1209&gt;=97,AA1226=2)),3,OR(AND('Paraclinicos '!K1209&lt;=86),AND('Paraclinicos '!K1209&gt;=94,AA1226=2)),2,OR(AND('Paraclinicos '!K1209&lt;=88),AND('Paraclinicos '!K1209&gt;=92,AA1226=2)),1,OR(AND('Paraclinicos '!K1209&gt;=88,'Paraclinicos '!K1209&lt;=92),AND('Paraclinicos '!K1209&gt;=93,AA1226=0)),0),"")</f>
        <v/>
      </c>
      <c r="AA1226" cm="1">
        <f t="array" ref="AA1226">_xlfn.IFS('Paraclinicos '!E1208="","",'Paraclinicos '!E1208="Oxigeno",2,'Paraclinicos '!E1208="Aire",0)</f>
        <v>2</v>
      </c>
    </row>
    <row r="1227" spans="1:27" x14ac:dyDescent="0.25">
      <c r="A1227">
        <f>'Paraclinicos '!A1209</f>
        <v>355</v>
      </c>
      <c r="B1227" s="3">
        <f>'Paraclinicos '!R1209</f>
        <v>44327</v>
      </c>
      <c r="C1227" cm="1">
        <f t="array" ref="C1227">_xlfn.IFS('Paraclinicos '!Q1209="","",'Paraclinicos '!Q1209&gt;60,3,'Paraclinicos '!Q1209&lt;=60,1)</f>
        <v>3</v>
      </c>
      <c r="D1227" t="str">
        <f>IFERROR(IF(INDEX('BD Demog para scores enalazar'!BC$2:BC$3000,MATCH(Formulas!A1227,'BD Demog para scores enalazar'!A$2:A$3000,0))=0,"SI","NO"),"")</f>
        <v>SI</v>
      </c>
      <c r="E1227" cm="1">
        <f t="array" ref="E1227">_xlfn.IFS(D1227="","",D1227="SI",4,D1227="NO",1)</f>
        <v>4</v>
      </c>
      <c r="F1227" cm="1">
        <f t="array" ref="F1227">_xlfn.IFS('Paraclinicos '!B1209="","",'Paraclinicos '!B1209&gt;1,1,'Paraclinicos '!B1209&lt;=1,3)</f>
        <v>3</v>
      </c>
      <c r="G1227" t="str" cm="1">
        <f t="array" ref="G1227">_xlfn.IFS('Paraclinicos '!D1209="","",AND('Paraclinicos '!D1209&gt;=250,'Paraclinicos '!D1209&lt;=500),2,'Paraclinicos '!D1209&gt;500,3,'Paraclinicos '!D1209&lt;250,1)</f>
        <v/>
      </c>
      <c r="H1227" s="50">
        <f t="shared" si="58"/>
        <v>10</v>
      </c>
      <c r="I1227" cm="1">
        <f t="array" ref="I1227">_xlfn.IFS('Paraclinicos '!Q1209="","",'Paraclinicos '!Q1209&gt;=65,1,'Paraclinicos '!Q1209&lt;65,0)</f>
        <v>1</v>
      </c>
      <c r="J1227" cm="1">
        <f t="array" ref="J1227">_xlfn.IFS('Paraclinicos '!I1209="","",'Paraclinicos '!I1209&gt;7,1,'Paraclinicos '!I1209&lt;=7,0)</f>
        <v>1</v>
      </c>
      <c r="K1227" cm="1">
        <f t="array" ref="K1227">_xlfn.IFS('Paraclinicos '!W1209="","",'Paraclinicos '!W1209&lt;=8,1,'Paraclinicos '!W1209&gt;8,0)</f>
        <v>1</v>
      </c>
      <c r="L1227" cm="1">
        <f t="array" ref="L1227">_xlfn.IFS('Paraclinicos '!S1209="","",'Paraclinicos '!S1209&gt;=30,1,'Paraclinicos '!S1209&lt;30,0)</f>
        <v>0</v>
      </c>
      <c r="M1227" cm="1">
        <f t="array" ref="M1227">_xlfn.IFS(OR('Paraclinicos '!T1209="",'Paraclinicos '!U1209=""),"",OR('Paraclinicos '!T1209&lt;=90,'Paraclinicos '!U1209&lt;=60),1,OR('Paraclinicos '!T1209&gt;90,'Paraclinicos '!U1209&gt;60),0)</f>
        <v>0</v>
      </c>
      <c r="N1227" s="45">
        <f t="shared" si="59"/>
        <v>4</v>
      </c>
      <c r="O1227" cm="1">
        <f t="array" ref="O1227">_xlfn.IFS(OR('Paraclinicos '!M1209="",'Paraclinicos '!N1209="",'Paraclinicos '!N1209=0),"",'Paraclinicos '!M1209/'Paraclinicos '!N1209&lt;100,4,'Paraclinicos '!M1209/'Paraclinicos '!N1209&lt;200,3,'Paraclinicos '!M1209/'Paraclinicos '!N1209&lt;300,2,'Paraclinicos '!M1209/'Paraclinicos '!N1209&lt;400,1,'Paraclinicos '!M1209/'Paraclinicos '!N1209&gt;=400,0)</f>
        <v>3</v>
      </c>
      <c r="P1227" cm="1">
        <f t="array" ref="P1227">_xlfn.IFS('Paraclinicos '!C1209="","",'Paraclinicos '!C1209&lt;20,4,'Paraclinicos '!C1209&lt;50,3,'Paraclinicos '!C1209&lt;100,2,'Paraclinicos '!C1209&lt;150,1,'Paraclinicos '!C1209&gt;150,0)</f>
        <v>0</v>
      </c>
      <c r="Q1227" cm="1">
        <f t="array" ref="Q1227">_xlfn.IFS('Paraclinicos '!O1209="","",'Paraclinicos '!O1209&lt;1.2,0,'Paraclinicos '!O1209&lt;2,1,'Paraclinicos '!O1209&lt;3.5,2,'Paraclinicos '!O1209&lt;5,3,'Paraclinicos '!O1209&gt;5,4)</f>
        <v>0</v>
      </c>
      <c r="R1227" cm="1">
        <f t="array" ref="R1227">_xlfn.IFS('Paraclinicos '!J1209="","",'Paraclinicos '!J1209&lt;1.2,0,'Paraclinicos '!J1209&lt;2,1,'Paraclinicos '!J1209&lt;6,2,'Paraclinicos '!J1209&lt;12,3,'Paraclinicos '!J1209&gt;=12,4)</f>
        <v>0</v>
      </c>
      <c r="S1227" cm="1">
        <f t="array" ref="S1227">_xlfn.IFS('Paraclinicos '!Y1209="","",'Paraclinicos '!Y1209&lt;70,1,'Paraclinicos '!Y1209&gt;=70,0)</f>
        <v>0</v>
      </c>
      <c r="T1227" cm="1">
        <f t="array" ref="T1227">_xlfn.IFS('Paraclinicos '!W1209="","",'Paraclinicos '!W1209&lt;6,4,'Paraclinicos '!W1209&lt;10,3,'Paraclinicos '!W1209&lt;13,2,'Paraclinicos '!W1209&lt;15,1,'Paraclinicos '!W1209=15,0)</f>
        <v>4</v>
      </c>
      <c r="U1227" s="54">
        <f t="shared" si="57"/>
        <v>7</v>
      </c>
      <c r="V1227" cm="1">
        <f t="array" ref="V1227">_xlfn.IFS('Paraclinicos '!S1209="","",OR('Paraclinicos '!S1209&lt;=8,'Paraclinicos '!S1209&gt;=25),3,'Paraclinicos '!S1209&lt;12,1,'Paraclinicos '!S1209&lt;21,0,'Paraclinicos '!S1209&lt;25,2)</f>
        <v>0</v>
      </c>
      <c r="W1227" t="str">
        <f>IFERROR(IF(INDEX('BD Demog para scores enalazar'!Y$2:'BD Demog para scores enalazar'!Y$3000,MATCH(Formulas!A1227,'BD Demog para scores enalazar'!A$2:'BD Demog para scores enalazar'!A$3000,0))=1,"SI","NO"),"")</f>
        <v>NO</v>
      </c>
      <c r="X1227" s="9" t="str">
        <f>IFERROR(IF(INDEX('BD Demog para scores enalazar'!AJ$2:'BD Demog para scores enalazar'!AJ$3000,MATCH(Formulas!A1227,'BD Demog para scores enalazar'!A$2:'BD Demog para scores enalazar'!A$3000,0))=1,"SI","NO"),"")</f>
        <v>NO</v>
      </c>
      <c r="Y1227" cm="1">
        <f t="array" ref="Y1227">IF(AND(W1227="NO",X1227="NO"),_xlfn.IFS('Paraclinicos '!K1209&lt;=91,3,'Paraclinicos '!K1209&lt;94,2,'Paraclinicos '!K1209&lt;96,1,'Paraclinicos '!K1209&gt;=96,0),"")</f>
        <v>3</v>
      </c>
      <c r="Z1227" t="str" cm="1">
        <f t="array" ref="Z1227">IF(OR(W1227="SI",X1227="SI"),_xlfn.IFS(OR(AND('Paraclinicos '!K1210&lt;=83),AND('Paraclinicos '!K1210&gt;=97,AA1227=2)),3,OR(AND('Paraclinicos '!K1210&lt;=86),AND('Paraclinicos '!K1210&gt;=94,AA1227=2)),2,OR(AND('Paraclinicos '!K1210&lt;=88),AND('Paraclinicos '!K1210&gt;=92,AA1227=2)),1,OR(AND('Paraclinicos '!K1210&gt;=88,'Paraclinicos '!K1210&lt;=92),AND('Paraclinicos '!K1210&gt;=93,AA1227=0)),0),"")</f>
        <v/>
      </c>
      <c r="AA1227" cm="1">
        <f t="array" ref="AA1227">_xlfn.IFS('Paraclinicos '!E1209="","",'Paraclinicos '!E1209="Oxigeno",2,'Paraclinicos '!E1209="Aire",0)</f>
        <v>2</v>
      </c>
    </row>
    <row r="1228" spans="1:27" x14ac:dyDescent="0.25">
      <c r="A1228">
        <f>'Paraclinicos '!A1210</f>
        <v>355</v>
      </c>
      <c r="B1228" s="3">
        <f>'Paraclinicos '!R1210</f>
        <v>44327</v>
      </c>
      <c r="C1228" cm="1">
        <f t="array" ref="C1228">_xlfn.IFS('Paraclinicos '!Q1210="","",'Paraclinicos '!Q1210&gt;60,3,'Paraclinicos '!Q1210&lt;=60,1)</f>
        <v>3</v>
      </c>
      <c r="D1228" t="str">
        <f>IFERROR(IF(INDEX('BD Demog para scores enalazar'!BC$2:BC$3000,MATCH(Formulas!A1228,'BD Demog para scores enalazar'!A$2:A$3000,0))=0,"SI","NO"),"")</f>
        <v>SI</v>
      </c>
      <c r="E1228" cm="1">
        <f t="array" ref="E1228">_xlfn.IFS(D1228="","",D1228="SI",4,D1228="NO",1)</f>
        <v>4</v>
      </c>
      <c r="F1228" cm="1">
        <f t="array" ref="F1228">_xlfn.IFS('Paraclinicos '!B1210="","",'Paraclinicos '!B1210&gt;1,1,'Paraclinicos '!B1210&lt;=1,3)</f>
        <v>3</v>
      </c>
      <c r="G1228" t="str" cm="1">
        <f t="array" ref="G1228">_xlfn.IFS('Paraclinicos '!D1210="","",AND('Paraclinicos '!D1210&gt;=250,'Paraclinicos '!D1210&lt;=500),2,'Paraclinicos '!D1210&gt;500,3,'Paraclinicos '!D1210&lt;250,1)</f>
        <v/>
      </c>
      <c r="H1228" s="50">
        <f t="shared" si="58"/>
        <v>10</v>
      </c>
      <c r="I1228" cm="1">
        <f t="array" ref="I1228">_xlfn.IFS('Paraclinicos '!Q1210="","",'Paraclinicos '!Q1210&gt;=65,1,'Paraclinicos '!Q1210&lt;65,0)</f>
        <v>1</v>
      </c>
      <c r="J1228" cm="1">
        <f t="array" ref="J1228">_xlfn.IFS('Paraclinicos '!I1210="","",'Paraclinicos '!I1210&gt;7,1,'Paraclinicos '!I1210&lt;=7,0)</f>
        <v>1</v>
      </c>
      <c r="K1228" cm="1">
        <f t="array" ref="K1228">_xlfn.IFS('Paraclinicos '!W1210="","",'Paraclinicos '!W1210&lt;=8,1,'Paraclinicos '!W1210&gt;8,0)</f>
        <v>1</v>
      </c>
      <c r="L1228" cm="1">
        <f t="array" ref="L1228">_xlfn.IFS('Paraclinicos '!S1210="","",'Paraclinicos '!S1210&gt;=30,1,'Paraclinicos '!S1210&lt;30,0)</f>
        <v>0</v>
      </c>
      <c r="M1228" cm="1">
        <f t="array" ref="M1228">_xlfn.IFS(OR('Paraclinicos '!T1210="",'Paraclinicos '!U1210=""),"",OR('Paraclinicos '!T1210&lt;=90,'Paraclinicos '!U1210&lt;=60),1,OR('Paraclinicos '!T1210&gt;90,'Paraclinicos '!U1210&gt;60),0)</f>
        <v>0</v>
      </c>
      <c r="N1228" s="45">
        <f t="shared" si="59"/>
        <v>4</v>
      </c>
      <c r="O1228" cm="1">
        <f t="array" ref="O1228">_xlfn.IFS(OR('Paraclinicos '!M1210="",'Paraclinicos '!N1210="",'Paraclinicos '!N1210=0),"",'Paraclinicos '!M1210/'Paraclinicos '!N1210&lt;100,4,'Paraclinicos '!M1210/'Paraclinicos '!N1210&lt;200,3,'Paraclinicos '!M1210/'Paraclinicos '!N1210&lt;300,2,'Paraclinicos '!M1210/'Paraclinicos '!N1210&lt;400,1,'Paraclinicos '!M1210/'Paraclinicos '!N1210&gt;=400,0)</f>
        <v>2</v>
      </c>
      <c r="P1228" cm="1">
        <f t="array" ref="P1228">_xlfn.IFS('Paraclinicos '!C1210="","",'Paraclinicos '!C1210&lt;20,4,'Paraclinicos '!C1210&lt;50,3,'Paraclinicos '!C1210&lt;100,2,'Paraclinicos '!C1210&lt;150,1,'Paraclinicos '!C1210&gt;150,0)</f>
        <v>0</v>
      </c>
      <c r="Q1228" cm="1">
        <f t="array" ref="Q1228">_xlfn.IFS('Paraclinicos '!O1210="","",'Paraclinicos '!O1210&lt;1.2,0,'Paraclinicos '!O1210&lt;2,1,'Paraclinicos '!O1210&lt;3.5,2,'Paraclinicos '!O1210&lt;5,3,'Paraclinicos '!O1210&gt;5,4)</f>
        <v>0</v>
      </c>
      <c r="R1228" t="str" cm="1">
        <f t="array" ref="R1228">_xlfn.IFS('Paraclinicos '!J1210="","",'Paraclinicos '!J1210&lt;1.2,0,'Paraclinicos '!J1210&lt;2,1,'Paraclinicos '!J1210&lt;6,2,'Paraclinicos '!J1210&lt;12,3,'Paraclinicos '!J1210&gt;=12,4)</f>
        <v/>
      </c>
      <c r="S1228" cm="1">
        <f t="array" ref="S1228">_xlfn.IFS('Paraclinicos '!Y1210="","",'Paraclinicos '!Y1210&lt;70,1,'Paraclinicos '!Y1210&gt;=70,0)</f>
        <v>0</v>
      </c>
      <c r="T1228" cm="1">
        <f t="array" ref="T1228">_xlfn.IFS('Paraclinicos '!W1210="","",'Paraclinicos '!W1210&lt;6,4,'Paraclinicos '!W1210&lt;10,3,'Paraclinicos '!W1210&lt;13,2,'Paraclinicos '!W1210&lt;15,1,'Paraclinicos '!W1210=15,0)</f>
        <v>4</v>
      </c>
      <c r="U1228" s="54">
        <f t="shared" si="57"/>
        <v>6</v>
      </c>
      <c r="V1228" cm="1">
        <f t="array" ref="V1228">_xlfn.IFS('Paraclinicos '!S1210="","",OR('Paraclinicos '!S1210&lt;=8,'Paraclinicos '!S1210&gt;=25),3,'Paraclinicos '!S1210&lt;12,1,'Paraclinicos '!S1210&lt;21,0,'Paraclinicos '!S1210&lt;25,2)</f>
        <v>0</v>
      </c>
      <c r="W1228" t="str">
        <f>IFERROR(IF(INDEX('BD Demog para scores enalazar'!Y$2:'BD Demog para scores enalazar'!Y$3000,MATCH(Formulas!A1228,'BD Demog para scores enalazar'!A$2:'BD Demog para scores enalazar'!A$3000,0))=1,"SI","NO"),"")</f>
        <v>NO</v>
      </c>
      <c r="X1228" s="9" t="str">
        <f>IFERROR(IF(INDEX('BD Demog para scores enalazar'!AJ$2:'BD Demog para scores enalazar'!AJ$3000,MATCH(Formulas!A1228,'BD Demog para scores enalazar'!A$2:'BD Demog para scores enalazar'!A$3000,0))=1,"SI","NO"),"")</f>
        <v>NO</v>
      </c>
      <c r="Y1228" cm="1">
        <f t="array" ref="Y1228">IF(AND(W1228="NO",X1228="NO"),_xlfn.IFS('Paraclinicos '!K1210&lt;=91,3,'Paraclinicos '!K1210&lt;94,2,'Paraclinicos '!K1210&lt;96,1,'Paraclinicos '!K1210&gt;=96,0),"")</f>
        <v>3</v>
      </c>
      <c r="Z1228" t="str" cm="1">
        <f t="array" ref="Z1228">IF(OR(W1228="SI",X1228="SI"),_xlfn.IFS(OR(AND('Paraclinicos '!K1211&lt;=83),AND('Paraclinicos '!K1211&gt;=97,AA1228=2)),3,OR(AND('Paraclinicos '!K1211&lt;=86),AND('Paraclinicos '!K1211&gt;=94,AA1228=2)),2,OR(AND('Paraclinicos '!K1211&lt;=88),AND('Paraclinicos '!K1211&gt;=92,AA1228=2)),1,OR(AND('Paraclinicos '!K1211&gt;=88,'Paraclinicos '!K1211&lt;=92),AND('Paraclinicos '!K1211&gt;=93,AA1228=0)),0),"")</f>
        <v/>
      </c>
      <c r="AA1228" cm="1">
        <f t="array" ref="AA1228">_xlfn.IFS('Paraclinicos '!E1210="","",'Paraclinicos '!E1210="Oxigeno",2,'Paraclinicos '!E1210="Aire",0)</f>
        <v>2</v>
      </c>
    </row>
    <row r="1229" spans="1:27" x14ac:dyDescent="0.25">
      <c r="A1229">
        <f>'Paraclinicos '!A1211</f>
        <v>355</v>
      </c>
      <c r="B1229" s="3">
        <f>'Paraclinicos '!R1211</f>
        <v>44329</v>
      </c>
      <c r="C1229" cm="1">
        <f t="array" ref="C1229">_xlfn.IFS('Paraclinicos '!Q1211="","",'Paraclinicos '!Q1211&gt;60,3,'Paraclinicos '!Q1211&lt;=60,1)</f>
        <v>3</v>
      </c>
      <c r="D1229" t="str">
        <f>IFERROR(IF(INDEX('BD Demog para scores enalazar'!BC$2:BC$3000,MATCH(Formulas!A1229,'BD Demog para scores enalazar'!A$2:A$3000,0))=0,"SI","NO"),"")</f>
        <v>SI</v>
      </c>
      <c r="E1229" cm="1">
        <f t="array" ref="E1229">_xlfn.IFS(D1229="","",D1229="SI",4,D1229="NO",1)</f>
        <v>4</v>
      </c>
      <c r="F1229" cm="1">
        <f t="array" ref="F1229">_xlfn.IFS('Paraclinicos '!B1211="","",'Paraclinicos '!B1211&gt;1,1,'Paraclinicos '!B1211&lt;=1,3)</f>
        <v>3</v>
      </c>
      <c r="G1229" t="str" cm="1">
        <f t="array" ref="G1229">_xlfn.IFS('Paraclinicos '!D1211="","",AND('Paraclinicos '!D1211&gt;=250,'Paraclinicos '!D1211&lt;=500),2,'Paraclinicos '!D1211&gt;500,3,'Paraclinicos '!D1211&lt;250,1)</f>
        <v/>
      </c>
      <c r="H1229" s="50">
        <f t="shared" si="58"/>
        <v>10</v>
      </c>
      <c r="I1229" cm="1">
        <f t="array" ref="I1229">_xlfn.IFS('Paraclinicos '!Q1211="","",'Paraclinicos '!Q1211&gt;=65,1,'Paraclinicos '!Q1211&lt;65,0)</f>
        <v>1</v>
      </c>
      <c r="J1229" cm="1">
        <f t="array" ref="J1229">_xlfn.IFS('Paraclinicos '!I1211="","",'Paraclinicos '!I1211&gt;7,1,'Paraclinicos '!I1211&lt;=7,0)</f>
        <v>1</v>
      </c>
      <c r="K1229" cm="1">
        <f t="array" ref="K1229">_xlfn.IFS('Paraclinicos '!W1211="","",'Paraclinicos '!W1211&lt;=8,1,'Paraclinicos '!W1211&gt;8,0)</f>
        <v>1</v>
      </c>
      <c r="L1229" cm="1">
        <f t="array" ref="L1229">_xlfn.IFS('Paraclinicos '!S1211="","",'Paraclinicos '!S1211&gt;=30,1,'Paraclinicos '!S1211&lt;30,0)</f>
        <v>0</v>
      </c>
      <c r="M1229" cm="1">
        <f t="array" ref="M1229">_xlfn.IFS(OR('Paraclinicos '!T1211="",'Paraclinicos '!U1211=""),"",OR('Paraclinicos '!T1211&lt;=90,'Paraclinicos '!U1211&lt;=60),1,OR('Paraclinicos '!T1211&gt;90,'Paraclinicos '!U1211&gt;60),0)</f>
        <v>0</v>
      </c>
      <c r="N1229" s="45">
        <f t="shared" si="59"/>
        <v>4</v>
      </c>
      <c r="O1229" cm="1">
        <f t="array" ref="O1229">_xlfn.IFS(OR('Paraclinicos '!M1211="",'Paraclinicos '!N1211="",'Paraclinicos '!N1211=0),"",'Paraclinicos '!M1211/'Paraclinicos '!N1211&lt;100,4,'Paraclinicos '!M1211/'Paraclinicos '!N1211&lt;200,3,'Paraclinicos '!M1211/'Paraclinicos '!N1211&lt;300,2,'Paraclinicos '!M1211/'Paraclinicos '!N1211&lt;400,1,'Paraclinicos '!M1211/'Paraclinicos '!N1211&gt;=400,0)</f>
        <v>3</v>
      </c>
      <c r="P1229" cm="1">
        <f t="array" ref="P1229">_xlfn.IFS('Paraclinicos '!C1211="","",'Paraclinicos '!C1211&lt;20,4,'Paraclinicos '!C1211&lt;50,3,'Paraclinicos '!C1211&lt;100,2,'Paraclinicos '!C1211&lt;150,1,'Paraclinicos '!C1211&gt;150,0)</f>
        <v>0</v>
      </c>
      <c r="Q1229" cm="1">
        <f t="array" ref="Q1229">_xlfn.IFS('Paraclinicos '!O1211="","",'Paraclinicos '!O1211&lt;1.2,0,'Paraclinicos '!O1211&lt;2,1,'Paraclinicos '!O1211&lt;3.5,2,'Paraclinicos '!O1211&lt;5,3,'Paraclinicos '!O1211&gt;5,4)</f>
        <v>0</v>
      </c>
      <c r="R1229" t="str" cm="1">
        <f t="array" ref="R1229">_xlfn.IFS('Paraclinicos '!J1211="","",'Paraclinicos '!J1211&lt;1.2,0,'Paraclinicos '!J1211&lt;2,1,'Paraclinicos '!J1211&lt;6,2,'Paraclinicos '!J1211&lt;12,3,'Paraclinicos '!J1211&gt;=12,4)</f>
        <v/>
      </c>
      <c r="S1229" cm="1">
        <f t="array" ref="S1229">_xlfn.IFS('Paraclinicos '!Y1211="","",'Paraclinicos '!Y1211&lt;70,1,'Paraclinicos '!Y1211&gt;=70,0)</f>
        <v>0</v>
      </c>
      <c r="T1229" cm="1">
        <f t="array" ref="T1229">_xlfn.IFS('Paraclinicos '!W1211="","",'Paraclinicos '!W1211&lt;6,4,'Paraclinicos '!W1211&lt;10,3,'Paraclinicos '!W1211&lt;13,2,'Paraclinicos '!W1211&lt;15,1,'Paraclinicos '!W1211=15,0)</f>
        <v>4</v>
      </c>
      <c r="U1229" s="54">
        <f t="shared" si="57"/>
        <v>7</v>
      </c>
      <c r="V1229" cm="1">
        <f t="array" ref="V1229">_xlfn.IFS('Paraclinicos '!S1211="","",OR('Paraclinicos '!S1211&lt;=8,'Paraclinicos '!S1211&gt;=25),3,'Paraclinicos '!S1211&lt;12,1,'Paraclinicos '!S1211&lt;21,0,'Paraclinicos '!S1211&lt;25,2)</f>
        <v>2</v>
      </c>
      <c r="W1229" t="str">
        <f>IFERROR(IF(INDEX('BD Demog para scores enalazar'!Y$2:'BD Demog para scores enalazar'!Y$3000,MATCH(Formulas!A1229,'BD Demog para scores enalazar'!A$2:'BD Demog para scores enalazar'!A$3000,0))=1,"SI","NO"),"")</f>
        <v>NO</v>
      </c>
      <c r="X1229" s="9" t="str">
        <f>IFERROR(IF(INDEX('BD Demog para scores enalazar'!AJ$2:'BD Demog para scores enalazar'!AJ$3000,MATCH(Formulas!A1229,'BD Demog para scores enalazar'!A$2:'BD Demog para scores enalazar'!A$3000,0))=1,"SI","NO"),"")</f>
        <v>NO</v>
      </c>
      <c r="Y1229" cm="1">
        <f t="array" ref="Y1229">IF(AND(W1229="NO",X1229="NO"),_xlfn.IFS('Paraclinicos '!K1211&lt;=91,3,'Paraclinicos '!K1211&lt;94,2,'Paraclinicos '!K1211&lt;96,1,'Paraclinicos '!K1211&gt;=96,0),"")</f>
        <v>3</v>
      </c>
      <c r="Z1229" t="str" cm="1">
        <f t="array" ref="Z1229">IF(OR(W1229="SI",X1229="SI"),_xlfn.IFS(OR(AND('Paraclinicos '!K1212&lt;=83),AND('Paraclinicos '!K1212&gt;=97,AA1229=2)),3,OR(AND('Paraclinicos '!K1212&lt;=86),AND('Paraclinicos '!K1212&gt;=94,AA1229=2)),2,OR(AND('Paraclinicos '!K1212&lt;=88),AND('Paraclinicos '!K1212&gt;=92,AA1229=2)),1,OR(AND('Paraclinicos '!K1212&gt;=88,'Paraclinicos '!K1212&lt;=92),AND('Paraclinicos '!K1212&gt;=93,AA1229=0)),0),"")</f>
        <v/>
      </c>
      <c r="AA1229" cm="1">
        <f t="array" ref="AA1229">_xlfn.IFS('Paraclinicos '!E1211="","",'Paraclinicos '!E1211="Oxigeno",2,'Paraclinicos '!E1211="Aire",0)</f>
        <v>2</v>
      </c>
    </row>
    <row r="1230" spans="1:27" x14ac:dyDescent="0.25">
      <c r="A1230">
        <f>'Paraclinicos '!A1212</f>
        <v>355</v>
      </c>
      <c r="B1230" s="3">
        <f>'Paraclinicos '!R1212</f>
        <v>44331</v>
      </c>
      <c r="C1230" cm="1">
        <f t="array" ref="C1230">_xlfn.IFS('Paraclinicos '!Q1212="","",'Paraclinicos '!Q1212&gt;60,3,'Paraclinicos '!Q1212&lt;=60,1)</f>
        <v>3</v>
      </c>
      <c r="D1230" t="str">
        <f>IFERROR(IF(INDEX('BD Demog para scores enalazar'!BC$2:BC$3000,MATCH(Formulas!A1230,'BD Demog para scores enalazar'!A$2:A$3000,0))=0,"SI","NO"),"")</f>
        <v>SI</v>
      </c>
      <c r="E1230" cm="1">
        <f t="array" ref="E1230">_xlfn.IFS(D1230="","",D1230="SI",4,D1230="NO",1)</f>
        <v>4</v>
      </c>
      <c r="F1230" cm="1">
        <f t="array" ref="F1230">_xlfn.IFS('Paraclinicos '!B1212="","",'Paraclinicos '!B1212&gt;1,1,'Paraclinicos '!B1212&lt;=1,3)</f>
        <v>3</v>
      </c>
      <c r="G1230" t="str" cm="1">
        <f t="array" ref="G1230">_xlfn.IFS('Paraclinicos '!D1212="","",AND('Paraclinicos '!D1212&gt;=250,'Paraclinicos '!D1212&lt;=500),2,'Paraclinicos '!D1212&gt;500,3,'Paraclinicos '!D1212&lt;250,1)</f>
        <v/>
      </c>
      <c r="H1230" s="50">
        <f t="shared" si="58"/>
        <v>10</v>
      </c>
      <c r="I1230" cm="1">
        <f t="array" ref="I1230">_xlfn.IFS('Paraclinicos '!Q1212="","",'Paraclinicos '!Q1212&gt;=65,1,'Paraclinicos '!Q1212&lt;65,0)</f>
        <v>1</v>
      </c>
      <c r="J1230" cm="1">
        <f t="array" ref="J1230">_xlfn.IFS('Paraclinicos '!I1212="","",'Paraclinicos '!I1212&gt;7,1,'Paraclinicos '!I1212&lt;=7,0)</f>
        <v>1</v>
      </c>
      <c r="K1230" cm="1">
        <f t="array" ref="K1230">_xlfn.IFS('Paraclinicos '!W1212="","",'Paraclinicos '!W1212&lt;=8,1,'Paraclinicos '!W1212&gt;8,0)</f>
        <v>1</v>
      </c>
      <c r="L1230" cm="1">
        <f t="array" ref="L1230">_xlfn.IFS('Paraclinicos '!S1212="","",'Paraclinicos '!S1212&gt;=30,1,'Paraclinicos '!S1212&lt;30,0)</f>
        <v>0</v>
      </c>
      <c r="M1230" cm="1">
        <f t="array" ref="M1230">_xlfn.IFS(OR('Paraclinicos '!T1212="",'Paraclinicos '!U1212=""),"",OR('Paraclinicos '!T1212&lt;=90,'Paraclinicos '!U1212&lt;=60),1,OR('Paraclinicos '!T1212&gt;90,'Paraclinicos '!U1212&gt;60),0)</f>
        <v>1</v>
      </c>
      <c r="N1230" s="45">
        <f t="shared" si="59"/>
        <v>5</v>
      </c>
      <c r="O1230" cm="1">
        <f t="array" ref="O1230">_xlfn.IFS(OR('Paraclinicos '!M1212="",'Paraclinicos '!N1212="",'Paraclinicos '!N1212=0),"",'Paraclinicos '!M1212/'Paraclinicos '!N1212&lt;100,4,'Paraclinicos '!M1212/'Paraclinicos '!N1212&lt;200,3,'Paraclinicos '!M1212/'Paraclinicos '!N1212&lt;300,2,'Paraclinicos '!M1212/'Paraclinicos '!N1212&lt;400,1,'Paraclinicos '!M1212/'Paraclinicos '!N1212&gt;=400,0)</f>
        <v>3</v>
      </c>
      <c r="P1230" cm="1">
        <f t="array" ref="P1230">_xlfn.IFS('Paraclinicos '!C1212="","",'Paraclinicos '!C1212&lt;20,4,'Paraclinicos '!C1212&lt;50,3,'Paraclinicos '!C1212&lt;100,2,'Paraclinicos '!C1212&lt;150,1,'Paraclinicos '!C1212&gt;150,0)</f>
        <v>0</v>
      </c>
      <c r="Q1230" cm="1">
        <f t="array" ref="Q1230">_xlfn.IFS('Paraclinicos '!O1212="","",'Paraclinicos '!O1212&lt;1.2,0,'Paraclinicos '!O1212&lt;2,1,'Paraclinicos '!O1212&lt;3.5,2,'Paraclinicos '!O1212&lt;5,3,'Paraclinicos '!O1212&gt;5,4)</f>
        <v>0</v>
      </c>
      <c r="R1230" cm="1">
        <f t="array" ref="R1230">_xlfn.IFS('Paraclinicos '!J1212="","",'Paraclinicos '!J1212&lt;1.2,0,'Paraclinicos '!J1212&lt;2,1,'Paraclinicos '!J1212&lt;6,2,'Paraclinicos '!J1212&lt;12,3,'Paraclinicos '!J1212&gt;=12,4)</f>
        <v>0</v>
      </c>
      <c r="S1230" cm="1">
        <f t="array" ref="S1230">_xlfn.IFS('Paraclinicos '!Y1212="","",'Paraclinicos '!Y1212&lt;70,1,'Paraclinicos '!Y1212&gt;=70,0)</f>
        <v>0</v>
      </c>
      <c r="T1230" cm="1">
        <f t="array" ref="T1230">_xlfn.IFS('Paraclinicos '!W1212="","",'Paraclinicos '!W1212&lt;6,4,'Paraclinicos '!W1212&lt;10,3,'Paraclinicos '!W1212&lt;13,2,'Paraclinicos '!W1212&lt;15,1,'Paraclinicos '!W1212=15,0)</f>
        <v>4</v>
      </c>
      <c r="U1230" s="54">
        <f t="shared" si="57"/>
        <v>7</v>
      </c>
      <c r="V1230" cm="1">
        <f t="array" ref="V1230">_xlfn.IFS('Paraclinicos '!S1212="","",OR('Paraclinicos '!S1212&lt;=8,'Paraclinicos '!S1212&gt;=25),3,'Paraclinicos '!S1212&lt;12,1,'Paraclinicos '!S1212&lt;21,0,'Paraclinicos '!S1212&lt;25,2)</f>
        <v>0</v>
      </c>
      <c r="W1230" t="str">
        <f>IFERROR(IF(INDEX('BD Demog para scores enalazar'!Y$2:'BD Demog para scores enalazar'!Y$3000,MATCH(Formulas!A1230,'BD Demog para scores enalazar'!A$2:'BD Demog para scores enalazar'!A$3000,0))=1,"SI","NO"),"")</f>
        <v>NO</v>
      </c>
      <c r="X1230" s="9" t="str">
        <f>IFERROR(IF(INDEX('BD Demog para scores enalazar'!AJ$2:'BD Demog para scores enalazar'!AJ$3000,MATCH(Formulas!A1230,'BD Demog para scores enalazar'!A$2:'BD Demog para scores enalazar'!A$3000,0))=1,"SI","NO"),"")</f>
        <v>NO</v>
      </c>
      <c r="Y1230" cm="1">
        <f t="array" ref="Y1230">IF(AND(W1230="NO",X1230="NO"),_xlfn.IFS('Paraclinicos '!K1212&lt;=91,3,'Paraclinicos '!K1212&lt;94,2,'Paraclinicos '!K1212&lt;96,1,'Paraclinicos '!K1212&gt;=96,0),"")</f>
        <v>3</v>
      </c>
      <c r="Z1230" t="str" cm="1">
        <f t="array" ref="Z1230">IF(OR(W1230="SI",X1230="SI"),_xlfn.IFS(OR(AND('Paraclinicos '!K1213&lt;=83),AND('Paraclinicos '!K1213&gt;=97,AA1230=2)),3,OR(AND('Paraclinicos '!K1213&lt;=86),AND('Paraclinicos '!K1213&gt;=94,AA1230=2)),2,OR(AND('Paraclinicos '!K1213&lt;=88),AND('Paraclinicos '!K1213&gt;=92,AA1230=2)),1,OR(AND('Paraclinicos '!K1213&gt;=88,'Paraclinicos '!K1213&lt;=92),AND('Paraclinicos '!K1213&gt;=93,AA1230=0)),0),"")</f>
        <v/>
      </c>
      <c r="AA1230" cm="1">
        <f t="array" ref="AA1230">_xlfn.IFS('Paraclinicos '!E1212="","",'Paraclinicos '!E1212="Oxigeno",2,'Paraclinicos '!E1212="Aire",0)</f>
        <v>2</v>
      </c>
    </row>
    <row r="1231" spans="1:27" x14ac:dyDescent="0.25">
      <c r="A1231">
        <f>'Paraclinicos '!A1213</f>
        <v>355</v>
      </c>
      <c r="B1231" s="3">
        <f>'Paraclinicos '!R1213</f>
        <v>44333</v>
      </c>
      <c r="C1231" cm="1">
        <f t="array" ref="C1231">_xlfn.IFS('Paraclinicos '!Q1213="","",'Paraclinicos '!Q1213&gt;60,3,'Paraclinicos '!Q1213&lt;=60,1)</f>
        <v>3</v>
      </c>
      <c r="D1231" t="str">
        <f>IFERROR(IF(INDEX('BD Demog para scores enalazar'!BC$2:BC$3000,MATCH(Formulas!A1231,'BD Demog para scores enalazar'!A$2:A$3000,0))=0,"SI","NO"),"")</f>
        <v>SI</v>
      </c>
      <c r="E1231" cm="1">
        <f t="array" ref="E1231">_xlfn.IFS(D1231="","",D1231="SI",4,D1231="NO",1)</f>
        <v>4</v>
      </c>
      <c r="F1231" cm="1">
        <f t="array" ref="F1231">_xlfn.IFS('Paraclinicos '!B1213="","",'Paraclinicos '!B1213&gt;1,1,'Paraclinicos '!B1213&lt;=1,3)</f>
        <v>3</v>
      </c>
      <c r="G1231" cm="1">
        <f t="array" ref="G1231">_xlfn.IFS('Paraclinicos '!D1213="","",AND('Paraclinicos '!D1213&gt;=250,'Paraclinicos '!D1213&lt;=500),2,'Paraclinicos '!D1213&gt;500,3,'Paraclinicos '!D1213&lt;250,1)</f>
        <v>2</v>
      </c>
      <c r="H1231" s="50">
        <f t="shared" si="58"/>
        <v>12</v>
      </c>
      <c r="I1231" cm="1">
        <f t="array" ref="I1231">_xlfn.IFS('Paraclinicos '!Q1213="","",'Paraclinicos '!Q1213&gt;=65,1,'Paraclinicos '!Q1213&lt;65,0)</f>
        <v>1</v>
      </c>
      <c r="J1231" cm="1">
        <f t="array" ref="J1231">_xlfn.IFS('Paraclinicos '!I1213="","",'Paraclinicos '!I1213&gt;7,1,'Paraclinicos '!I1213&lt;=7,0)</f>
        <v>1</v>
      </c>
      <c r="K1231" cm="1">
        <f t="array" ref="K1231">_xlfn.IFS('Paraclinicos '!W1213="","",'Paraclinicos '!W1213&lt;=8,1,'Paraclinicos '!W1213&gt;8,0)</f>
        <v>1</v>
      </c>
      <c r="L1231" cm="1">
        <f t="array" ref="L1231">_xlfn.IFS('Paraclinicos '!S1213="","",'Paraclinicos '!S1213&gt;=30,1,'Paraclinicos '!S1213&lt;30,0)</f>
        <v>0</v>
      </c>
      <c r="M1231" cm="1">
        <f t="array" ref="M1231">_xlfn.IFS(OR('Paraclinicos '!T1213="",'Paraclinicos '!U1213=""),"",OR('Paraclinicos '!T1213&lt;=90,'Paraclinicos '!U1213&lt;=60),1,OR('Paraclinicos '!T1213&gt;90,'Paraclinicos '!U1213&gt;60),0)</f>
        <v>0</v>
      </c>
      <c r="N1231" s="45">
        <f t="shared" si="59"/>
        <v>5</v>
      </c>
      <c r="O1231" cm="1">
        <f t="array" ref="O1231">_xlfn.IFS(OR('Paraclinicos '!M1213="",'Paraclinicos '!N1213="",'Paraclinicos '!N1213=0),"",'Paraclinicos '!M1213/'Paraclinicos '!N1213&lt;100,4,'Paraclinicos '!M1213/'Paraclinicos '!N1213&lt;200,3,'Paraclinicos '!M1213/'Paraclinicos '!N1213&lt;300,2,'Paraclinicos '!M1213/'Paraclinicos '!N1213&lt;400,1,'Paraclinicos '!M1213/'Paraclinicos '!N1213&gt;=400,0)</f>
        <v>3</v>
      </c>
      <c r="P1231" cm="1">
        <f t="array" ref="P1231">_xlfn.IFS('Paraclinicos '!C1213="","",'Paraclinicos '!C1213&lt;20,4,'Paraclinicos '!C1213&lt;50,3,'Paraclinicos '!C1213&lt;100,2,'Paraclinicos '!C1213&lt;150,1,'Paraclinicos '!C1213&gt;150,0)</f>
        <v>0</v>
      </c>
      <c r="Q1231" cm="1">
        <f t="array" ref="Q1231">_xlfn.IFS('Paraclinicos '!O1213="","",'Paraclinicos '!O1213&lt;1.2,0,'Paraclinicos '!O1213&lt;2,1,'Paraclinicos '!O1213&lt;3.5,2,'Paraclinicos '!O1213&lt;5,3,'Paraclinicos '!O1213&gt;5,4)</f>
        <v>0</v>
      </c>
      <c r="R1231" t="str" cm="1">
        <f t="array" ref="R1231">_xlfn.IFS('Paraclinicos '!J1213="","",'Paraclinicos '!J1213&lt;1.2,0,'Paraclinicos '!J1213&lt;2,1,'Paraclinicos '!J1213&lt;6,2,'Paraclinicos '!J1213&lt;12,3,'Paraclinicos '!J1213&gt;=12,4)</f>
        <v/>
      </c>
      <c r="S1231" cm="1">
        <f t="array" ref="S1231">_xlfn.IFS('Paraclinicos '!Y1213="","",'Paraclinicos '!Y1213&lt;70,1,'Paraclinicos '!Y1213&gt;=70,0)</f>
        <v>0</v>
      </c>
      <c r="T1231" cm="1">
        <f t="array" ref="T1231">_xlfn.IFS('Paraclinicos '!W1213="","",'Paraclinicos '!W1213&lt;6,4,'Paraclinicos '!W1213&lt;10,3,'Paraclinicos '!W1213&lt;13,2,'Paraclinicos '!W1213&lt;15,1,'Paraclinicos '!W1213=15,0)</f>
        <v>4</v>
      </c>
      <c r="U1231" s="54">
        <f t="shared" si="57"/>
        <v>7</v>
      </c>
      <c r="V1231" cm="1">
        <f t="array" ref="V1231">_xlfn.IFS('Paraclinicos '!S1213="","",OR('Paraclinicos '!S1213&lt;=8,'Paraclinicos '!S1213&gt;=25),3,'Paraclinicos '!S1213&lt;12,1,'Paraclinicos '!S1213&lt;21,0,'Paraclinicos '!S1213&lt;25,2)</f>
        <v>0</v>
      </c>
      <c r="W1231" t="str">
        <f>IFERROR(IF(INDEX('BD Demog para scores enalazar'!Y$2:'BD Demog para scores enalazar'!Y$3000,MATCH(Formulas!A1231,'BD Demog para scores enalazar'!A$2:'BD Demog para scores enalazar'!A$3000,0))=1,"SI","NO"),"")</f>
        <v>NO</v>
      </c>
      <c r="X1231" s="9" t="str">
        <f>IFERROR(IF(INDEX('BD Demog para scores enalazar'!AJ$2:'BD Demog para scores enalazar'!AJ$3000,MATCH(Formulas!A1231,'BD Demog para scores enalazar'!A$2:'BD Demog para scores enalazar'!A$3000,0))=1,"SI","NO"),"")</f>
        <v>NO</v>
      </c>
      <c r="Y1231" cm="1">
        <f t="array" ref="Y1231">IF(AND(W1231="NO",X1231="NO"),_xlfn.IFS('Paraclinicos '!K1213&lt;=91,3,'Paraclinicos '!K1213&lt;94,2,'Paraclinicos '!K1213&lt;96,1,'Paraclinicos '!K1213&gt;=96,0),"")</f>
        <v>3</v>
      </c>
      <c r="Z1231" t="str" cm="1">
        <f t="array" ref="Z1231">IF(OR(W1231="SI",X1231="SI"),_xlfn.IFS(OR(AND('Paraclinicos '!K1214&lt;=83),AND('Paraclinicos '!K1214&gt;=97,AA1231=2)),3,OR(AND('Paraclinicos '!K1214&lt;=86),AND('Paraclinicos '!K1214&gt;=94,AA1231=2)),2,OR(AND('Paraclinicos '!K1214&lt;=88),AND('Paraclinicos '!K1214&gt;=92,AA1231=2)),1,OR(AND('Paraclinicos '!K1214&gt;=88,'Paraclinicos '!K1214&lt;=92),AND('Paraclinicos '!K1214&gt;=93,AA1231=0)),0),"")</f>
        <v/>
      </c>
      <c r="AA1231" cm="1">
        <f t="array" ref="AA1231">_xlfn.IFS('Paraclinicos '!E1213="","",'Paraclinicos '!E1213="Oxigeno",2,'Paraclinicos '!E1213="Aire",0)</f>
        <v>2</v>
      </c>
    </row>
    <row r="1232" spans="1:27" x14ac:dyDescent="0.25">
      <c r="A1232">
        <f>'Paraclinicos '!A1214</f>
        <v>355</v>
      </c>
      <c r="B1232" s="3">
        <f>'Paraclinicos '!R1214</f>
        <v>44334</v>
      </c>
      <c r="C1232" cm="1">
        <f t="array" ref="C1232">_xlfn.IFS('Paraclinicos '!Q1214="","",'Paraclinicos '!Q1214&gt;60,3,'Paraclinicos '!Q1214&lt;=60,1)</f>
        <v>3</v>
      </c>
      <c r="D1232" t="str">
        <f>IFERROR(IF(INDEX('BD Demog para scores enalazar'!BC$2:BC$3000,MATCH(Formulas!A1232,'BD Demog para scores enalazar'!A$2:A$3000,0))=0,"SI","NO"),"")</f>
        <v>SI</v>
      </c>
      <c r="E1232" cm="1">
        <f t="array" ref="E1232">_xlfn.IFS(D1232="","",D1232="SI",4,D1232="NO",1)</f>
        <v>4</v>
      </c>
      <c r="F1232" cm="1">
        <f t="array" ref="F1232">_xlfn.IFS('Paraclinicos '!B1214="","",'Paraclinicos '!B1214&gt;1,1,'Paraclinicos '!B1214&lt;=1,3)</f>
        <v>3</v>
      </c>
      <c r="G1232" t="str" cm="1">
        <f t="array" ref="G1232">_xlfn.IFS('Paraclinicos '!D1214="","",AND('Paraclinicos '!D1214&gt;=250,'Paraclinicos '!D1214&lt;=500),2,'Paraclinicos '!D1214&gt;500,3,'Paraclinicos '!D1214&lt;250,1)</f>
        <v/>
      </c>
      <c r="H1232" s="50">
        <f t="shared" si="58"/>
        <v>10</v>
      </c>
      <c r="I1232" cm="1">
        <f t="array" ref="I1232">_xlfn.IFS('Paraclinicos '!Q1214="","",'Paraclinicos '!Q1214&gt;=65,1,'Paraclinicos '!Q1214&lt;65,0)</f>
        <v>1</v>
      </c>
      <c r="J1232" cm="1">
        <f t="array" ref="J1232">_xlfn.IFS('Paraclinicos '!I1214="","",'Paraclinicos '!I1214&gt;7,1,'Paraclinicos '!I1214&lt;=7,0)</f>
        <v>1</v>
      </c>
      <c r="K1232" cm="1">
        <f t="array" ref="K1232">_xlfn.IFS('Paraclinicos '!W1214="","",'Paraclinicos '!W1214&lt;=8,1,'Paraclinicos '!W1214&gt;8,0)</f>
        <v>1</v>
      </c>
      <c r="L1232" cm="1">
        <f t="array" ref="L1232">_xlfn.IFS('Paraclinicos '!S1214="","",'Paraclinicos '!S1214&gt;=30,1,'Paraclinicos '!S1214&lt;30,0)</f>
        <v>0</v>
      </c>
      <c r="M1232" cm="1">
        <f t="array" ref="M1232">_xlfn.IFS(OR('Paraclinicos '!T1214="",'Paraclinicos '!U1214=""),"",OR('Paraclinicos '!T1214&lt;=90,'Paraclinicos '!U1214&lt;=60),1,OR('Paraclinicos '!T1214&gt;90,'Paraclinicos '!U1214&gt;60),0)</f>
        <v>0</v>
      </c>
      <c r="N1232" s="45">
        <f t="shared" si="59"/>
        <v>4</v>
      </c>
      <c r="O1232" cm="1">
        <f t="array" ref="O1232">_xlfn.IFS(OR('Paraclinicos '!M1214="",'Paraclinicos '!N1214="",'Paraclinicos '!N1214=0),"",'Paraclinicos '!M1214/'Paraclinicos '!N1214&lt;100,4,'Paraclinicos '!M1214/'Paraclinicos '!N1214&lt;200,3,'Paraclinicos '!M1214/'Paraclinicos '!N1214&lt;300,2,'Paraclinicos '!M1214/'Paraclinicos '!N1214&lt;400,1,'Paraclinicos '!M1214/'Paraclinicos '!N1214&gt;=400,0)</f>
        <v>2</v>
      </c>
      <c r="P1232" cm="1">
        <f t="array" ref="P1232">_xlfn.IFS('Paraclinicos '!C1214="","",'Paraclinicos '!C1214&lt;20,4,'Paraclinicos '!C1214&lt;50,3,'Paraclinicos '!C1214&lt;100,2,'Paraclinicos '!C1214&lt;150,1,'Paraclinicos '!C1214&gt;150,0)</f>
        <v>0</v>
      </c>
      <c r="Q1232" cm="1">
        <f t="array" ref="Q1232">_xlfn.IFS('Paraclinicos '!O1214="","",'Paraclinicos '!O1214&lt;1.2,0,'Paraclinicos '!O1214&lt;2,1,'Paraclinicos '!O1214&lt;3.5,2,'Paraclinicos '!O1214&lt;5,3,'Paraclinicos '!O1214&gt;5,4)</f>
        <v>0</v>
      </c>
      <c r="R1232" cm="1">
        <f t="array" ref="R1232">_xlfn.IFS('Paraclinicos '!J1214="","",'Paraclinicos '!J1214&lt;1.2,0,'Paraclinicos '!J1214&lt;2,1,'Paraclinicos '!J1214&lt;6,2,'Paraclinicos '!J1214&lt;12,3,'Paraclinicos '!J1214&gt;=12,4)</f>
        <v>0</v>
      </c>
      <c r="S1232" cm="1">
        <f t="array" ref="S1232">_xlfn.IFS('Paraclinicos '!Y1214="","",'Paraclinicos '!Y1214&lt;70,1,'Paraclinicos '!Y1214&gt;=70,0)</f>
        <v>0</v>
      </c>
      <c r="T1232" cm="1">
        <f t="array" ref="T1232">_xlfn.IFS('Paraclinicos '!W1214="","",'Paraclinicos '!W1214&lt;6,4,'Paraclinicos '!W1214&lt;10,3,'Paraclinicos '!W1214&lt;13,2,'Paraclinicos '!W1214&lt;15,1,'Paraclinicos '!W1214=15,0)</f>
        <v>4</v>
      </c>
      <c r="U1232" s="54">
        <f t="shared" si="57"/>
        <v>6</v>
      </c>
      <c r="V1232" cm="1">
        <f t="array" ref="V1232">_xlfn.IFS('Paraclinicos '!S1214="","",OR('Paraclinicos '!S1214&lt;=8,'Paraclinicos '!S1214&gt;=25),3,'Paraclinicos '!S1214&lt;12,1,'Paraclinicos '!S1214&lt;21,0,'Paraclinicos '!S1214&lt;25,2)</f>
        <v>2</v>
      </c>
      <c r="W1232" t="str">
        <f>IFERROR(IF(INDEX('BD Demog para scores enalazar'!Y$2:'BD Demog para scores enalazar'!Y$3000,MATCH(Formulas!A1232,'BD Demog para scores enalazar'!A$2:'BD Demog para scores enalazar'!A$3000,0))=1,"SI","NO"),"")</f>
        <v>NO</v>
      </c>
      <c r="X1232" s="9" t="str">
        <f>IFERROR(IF(INDEX('BD Demog para scores enalazar'!AJ$2:'BD Demog para scores enalazar'!AJ$3000,MATCH(Formulas!A1232,'BD Demog para scores enalazar'!A$2:'BD Demog para scores enalazar'!A$3000,0))=1,"SI","NO"),"")</f>
        <v>NO</v>
      </c>
      <c r="Y1232" cm="1">
        <f t="array" ref="Y1232">IF(AND(W1232="NO",X1232="NO"),_xlfn.IFS('Paraclinicos '!K1214&lt;=91,3,'Paraclinicos '!K1214&lt;94,2,'Paraclinicos '!K1214&lt;96,1,'Paraclinicos '!K1214&gt;=96,0),"")</f>
        <v>3</v>
      </c>
      <c r="Z1232" t="str" cm="1">
        <f t="array" ref="Z1232">IF(OR(W1232="SI",X1232="SI"),_xlfn.IFS(OR(AND('Paraclinicos '!K1215&lt;=83),AND('Paraclinicos '!K1215&gt;=97,AA1232=2)),3,OR(AND('Paraclinicos '!K1215&lt;=86),AND('Paraclinicos '!K1215&gt;=94,AA1232=2)),2,OR(AND('Paraclinicos '!K1215&lt;=88),AND('Paraclinicos '!K1215&gt;=92,AA1232=2)),1,OR(AND('Paraclinicos '!K1215&gt;=88,'Paraclinicos '!K1215&lt;=92),AND('Paraclinicos '!K1215&gt;=93,AA1232=0)),0),"")</f>
        <v/>
      </c>
      <c r="AA1232" cm="1">
        <f t="array" ref="AA1232">_xlfn.IFS('Paraclinicos '!E1214="","",'Paraclinicos '!E1214="Oxigeno",2,'Paraclinicos '!E1214="Aire",0)</f>
        <v>2</v>
      </c>
    </row>
    <row r="1233" spans="1:27" x14ac:dyDescent="0.25">
      <c r="A1233">
        <f>'Paraclinicos '!A1215</f>
        <v>355</v>
      </c>
      <c r="B1233" s="3">
        <f>'Paraclinicos '!R1215</f>
        <v>44335</v>
      </c>
      <c r="C1233" cm="1">
        <f t="array" ref="C1233">_xlfn.IFS('Paraclinicos '!Q1215="","",'Paraclinicos '!Q1215&gt;60,3,'Paraclinicos '!Q1215&lt;=60,1)</f>
        <v>3</v>
      </c>
      <c r="D1233" t="str">
        <f>IFERROR(IF(INDEX('BD Demog para scores enalazar'!BC$2:BC$3000,MATCH(Formulas!A1233,'BD Demog para scores enalazar'!A$2:A$3000,0))=0,"SI","NO"),"")</f>
        <v>SI</v>
      </c>
      <c r="E1233" cm="1">
        <f t="array" ref="E1233">_xlfn.IFS(D1233="","",D1233="SI",4,D1233="NO",1)</f>
        <v>4</v>
      </c>
      <c r="F1233" cm="1">
        <f t="array" ref="F1233">_xlfn.IFS('Paraclinicos '!B1215="","",'Paraclinicos '!B1215&gt;1,1,'Paraclinicos '!B1215&lt;=1,3)</f>
        <v>3</v>
      </c>
      <c r="G1233" cm="1">
        <f t="array" ref="G1233">_xlfn.IFS('Paraclinicos '!D1215="","",AND('Paraclinicos '!D1215&gt;=250,'Paraclinicos '!D1215&lt;=500),2,'Paraclinicos '!D1215&gt;500,3,'Paraclinicos '!D1215&lt;250,1)</f>
        <v>2</v>
      </c>
      <c r="H1233" s="50">
        <f t="shared" si="58"/>
        <v>12</v>
      </c>
      <c r="I1233" cm="1">
        <f t="array" ref="I1233">_xlfn.IFS('Paraclinicos '!Q1215="","",'Paraclinicos '!Q1215&gt;=65,1,'Paraclinicos '!Q1215&lt;65,0)</f>
        <v>1</v>
      </c>
      <c r="J1233" cm="1">
        <f t="array" ref="J1233">_xlfn.IFS('Paraclinicos '!I1215="","",'Paraclinicos '!I1215&gt;7,1,'Paraclinicos '!I1215&lt;=7,0)</f>
        <v>1</v>
      </c>
      <c r="K1233" cm="1">
        <f t="array" ref="K1233">_xlfn.IFS('Paraclinicos '!W1215="","",'Paraclinicos '!W1215&lt;=8,1,'Paraclinicos '!W1215&gt;8,0)</f>
        <v>1</v>
      </c>
      <c r="L1233" cm="1">
        <f t="array" ref="L1233">_xlfn.IFS('Paraclinicos '!S1215="","",'Paraclinicos '!S1215&gt;=30,1,'Paraclinicos '!S1215&lt;30,0)</f>
        <v>0</v>
      </c>
      <c r="M1233" cm="1">
        <f t="array" ref="M1233">_xlfn.IFS(OR('Paraclinicos '!T1215="",'Paraclinicos '!U1215=""),"",OR('Paraclinicos '!T1215&lt;=90,'Paraclinicos '!U1215&lt;=60),1,OR('Paraclinicos '!T1215&gt;90,'Paraclinicos '!U1215&gt;60),0)</f>
        <v>0</v>
      </c>
      <c r="N1233" s="45">
        <f t="shared" si="59"/>
        <v>4</v>
      </c>
      <c r="O1233" cm="1">
        <f t="array" ref="O1233">_xlfn.IFS(OR('Paraclinicos '!M1215="",'Paraclinicos '!N1215="",'Paraclinicos '!N1215=0),"",'Paraclinicos '!M1215/'Paraclinicos '!N1215&lt;100,4,'Paraclinicos '!M1215/'Paraclinicos '!N1215&lt;200,3,'Paraclinicos '!M1215/'Paraclinicos '!N1215&lt;300,2,'Paraclinicos '!M1215/'Paraclinicos '!N1215&lt;400,1,'Paraclinicos '!M1215/'Paraclinicos '!N1215&gt;=400,0)</f>
        <v>3</v>
      </c>
      <c r="P1233" cm="1">
        <f t="array" ref="P1233">_xlfn.IFS('Paraclinicos '!C1215="","",'Paraclinicos '!C1215&lt;20,4,'Paraclinicos '!C1215&lt;50,3,'Paraclinicos '!C1215&lt;100,2,'Paraclinicos '!C1215&lt;150,1,'Paraclinicos '!C1215&gt;150,0)</f>
        <v>0</v>
      </c>
      <c r="Q1233" cm="1">
        <f t="array" ref="Q1233">_xlfn.IFS('Paraclinicos '!O1215="","",'Paraclinicos '!O1215&lt;1.2,0,'Paraclinicos '!O1215&lt;2,1,'Paraclinicos '!O1215&lt;3.5,2,'Paraclinicos '!O1215&lt;5,3,'Paraclinicos '!O1215&gt;5,4)</f>
        <v>0</v>
      </c>
      <c r="R1233" t="str" cm="1">
        <f t="array" ref="R1233">_xlfn.IFS('Paraclinicos '!J1215="","",'Paraclinicos '!J1215&lt;1.2,0,'Paraclinicos '!J1215&lt;2,1,'Paraclinicos '!J1215&lt;6,2,'Paraclinicos '!J1215&lt;12,3,'Paraclinicos '!J1215&gt;=12,4)</f>
        <v/>
      </c>
      <c r="S1233" cm="1">
        <f t="array" ref="S1233">_xlfn.IFS('Paraclinicos '!Y1215="","",'Paraclinicos '!Y1215&lt;70,1,'Paraclinicos '!Y1215&gt;=70,0)</f>
        <v>0</v>
      </c>
      <c r="T1233" cm="1">
        <f t="array" ref="T1233">_xlfn.IFS('Paraclinicos '!W1215="","",'Paraclinicos '!W1215&lt;6,4,'Paraclinicos '!W1215&lt;10,3,'Paraclinicos '!W1215&lt;13,2,'Paraclinicos '!W1215&lt;15,1,'Paraclinicos '!W1215=15,0)</f>
        <v>4</v>
      </c>
      <c r="U1233" s="54">
        <f t="shared" si="57"/>
        <v>7</v>
      </c>
      <c r="V1233" cm="1">
        <f t="array" ref="V1233">_xlfn.IFS('Paraclinicos '!S1215="","",OR('Paraclinicos '!S1215&lt;=8,'Paraclinicos '!S1215&gt;=25),3,'Paraclinicos '!S1215&lt;12,1,'Paraclinicos '!S1215&lt;21,0,'Paraclinicos '!S1215&lt;25,2)</f>
        <v>2</v>
      </c>
      <c r="W1233" t="str">
        <f>IFERROR(IF(INDEX('BD Demog para scores enalazar'!Y$2:'BD Demog para scores enalazar'!Y$3000,MATCH(Formulas!A1233,'BD Demog para scores enalazar'!A$2:'BD Demog para scores enalazar'!A$3000,0))=1,"SI","NO"),"")</f>
        <v>NO</v>
      </c>
      <c r="X1233" s="9" t="str">
        <f>IFERROR(IF(INDEX('BD Demog para scores enalazar'!AJ$2:'BD Demog para scores enalazar'!AJ$3000,MATCH(Formulas!A1233,'BD Demog para scores enalazar'!A$2:'BD Demog para scores enalazar'!A$3000,0))=1,"SI","NO"),"")</f>
        <v>NO</v>
      </c>
      <c r="Y1233" cm="1">
        <f t="array" ref="Y1233">IF(AND(W1233="NO",X1233="NO"),_xlfn.IFS('Paraclinicos '!K1215&lt;=91,3,'Paraclinicos '!K1215&lt;94,2,'Paraclinicos '!K1215&lt;96,1,'Paraclinicos '!K1215&gt;=96,0),"")</f>
        <v>3</v>
      </c>
      <c r="Z1233" t="str" cm="1">
        <f t="array" ref="Z1233">IF(OR(W1233="SI",X1233="SI"),_xlfn.IFS(OR(AND('Paraclinicos '!K1216&lt;=83),AND('Paraclinicos '!K1216&gt;=97,AA1233=2)),3,OR(AND('Paraclinicos '!K1216&lt;=86),AND('Paraclinicos '!K1216&gt;=94,AA1233=2)),2,OR(AND('Paraclinicos '!K1216&lt;=88),AND('Paraclinicos '!K1216&gt;=92,AA1233=2)),1,OR(AND('Paraclinicos '!K1216&gt;=88,'Paraclinicos '!K1216&lt;=92),AND('Paraclinicos '!K1216&gt;=93,AA1233=0)),0),"")</f>
        <v/>
      </c>
      <c r="AA1233" cm="1">
        <f t="array" ref="AA1233">_xlfn.IFS('Paraclinicos '!E1215="","",'Paraclinicos '!E1215="Oxigeno",2,'Paraclinicos '!E1215="Aire",0)</f>
        <v>2</v>
      </c>
    </row>
    <row r="1234" spans="1:27" x14ac:dyDescent="0.25">
      <c r="A1234">
        <f>'Paraclinicos '!A1216</f>
        <v>355</v>
      </c>
      <c r="B1234" s="3">
        <f>'Paraclinicos '!R1216</f>
        <v>44337</v>
      </c>
      <c r="C1234" cm="1">
        <f t="array" ref="C1234">_xlfn.IFS('Paraclinicos '!Q1216="","",'Paraclinicos '!Q1216&gt;60,3,'Paraclinicos '!Q1216&lt;=60,1)</f>
        <v>3</v>
      </c>
      <c r="D1234" t="str">
        <f>IFERROR(IF(INDEX('BD Demog para scores enalazar'!BC$2:BC$3000,MATCH(Formulas!A1234,'BD Demog para scores enalazar'!A$2:A$3000,0))=0,"SI","NO"),"")</f>
        <v>SI</v>
      </c>
      <c r="E1234" cm="1">
        <f t="array" ref="E1234">_xlfn.IFS(D1234="","",D1234="SI",4,D1234="NO",1)</f>
        <v>4</v>
      </c>
      <c r="F1234" cm="1">
        <f t="array" ref="F1234">_xlfn.IFS('Paraclinicos '!B1216="","",'Paraclinicos '!B1216&gt;1,1,'Paraclinicos '!B1216&lt;=1,3)</f>
        <v>3</v>
      </c>
      <c r="G1234" cm="1">
        <f t="array" ref="G1234">_xlfn.IFS('Paraclinicos '!D1216="","",AND('Paraclinicos '!D1216&gt;=250,'Paraclinicos '!D1216&lt;=500),2,'Paraclinicos '!D1216&gt;500,3,'Paraclinicos '!D1216&lt;250,1)</f>
        <v>2</v>
      </c>
      <c r="H1234" s="50">
        <f t="shared" si="58"/>
        <v>12</v>
      </c>
      <c r="I1234" cm="1">
        <f t="array" ref="I1234">_xlfn.IFS('Paraclinicos '!Q1216="","",'Paraclinicos '!Q1216&gt;=65,1,'Paraclinicos '!Q1216&lt;65,0)</f>
        <v>1</v>
      </c>
      <c r="J1234" cm="1">
        <f t="array" ref="J1234">_xlfn.IFS('Paraclinicos '!I1216="","",'Paraclinicos '!I1216&gt;7,1,'Paraclinicos '!I1216&lt;=7,0)</f>
        <v>1</v>
      </c>
      <c r="K1234" cm="1">
        <f t="array" ref="K1234">_xlfn.IFS('Paraclinicos '!W1216="","",'Paraclinicos '!W1216&lt;=8,1,'Paraclinicos '!W1216&gt;8,0)</f>
        <v>1</v>
      </c>
      <c r="L1234" cm="1">
        <f t="array" ref="L1234">_xlfn.IFS('Paraclinicos '!S1216="","",'Paraclinicos '!S1216&gt;=30,1,'Paraclinicos '!S1216&lt;30,0)</f>
        <v>0</v>
      </c>
      <c r="M1234" cm="1">
        <f t="array" ref="M1234">_xlfn.IFS(OR('Paraclinicos '!T1216="",'Paraclinicos '!U1216=""),"",OR('Paraclinicos '!T1216&lt;=90,'Paraclinicos '!U1216&lt;=60),1,OR('Paraclinicos '!T1216&gt;90,'Paraclinicos '!U1216&gt;60),0)</f>
        <v>0</v>
      </c>
      <c r="N1234" s="45">
        <f t="shared" si="59"/>
        <v>4</v>
      </c>
      <c r="O1234" cm="1">
        <f t="array" ref="O1234">_xlfn.IFS(OR('Paraclinicos '!M1216="",'Paraclinicos '!N1216="",'Paraclinicos '!N1216=0),"",'Paraclinicos '!M1216/'Paraclinicos '!N1216&lt;100,4,'Paraclinicos '!M1216/'Paraclinicos '!N1216&lt;200,3,'Paraclinicos '!M1216/'Paraclinicos '!N1216&lt;300,2,'Paraclinicos '!M1216/'Paraclinicos '!N1216&lt;400,1,'Paraclinicos '!M1216/'Paraclinicos '!N1216&gt;=400,0)</f>
        <v>3</v>
      </c>
      <c r="P1234" cm="1">
        <f t="array" ref="P1234">_xlfn.IFS('Paraclinicos '!C1216="","",'Paraclinicos '!C1216&lt;20,4,'Paraclinicos '!C1216&lt;50,3,'Paraclinicos '!C1216&lt;100,2,'Paraclinicos '!C1216&lt;150,1,'Paraclinicos '!C1216&gt;150,0)</f>
        <v>2</v>
      </c>
      <c r="Q1234" cm="1">
        <f t="array" ref="Q1234">_xlfn.IFS('Paraclinicos '!O1216="","",'Paraclinicos '!O1216&lt;1.2,0,'Paraclinicos '!O1216&lt;2,1,'Paraclinicos '!O1216&lt;3.5,2,'Paraclinicos '!O1216&lt;5,3,'Paraclinicos '!O1216&gt;5,4)</f>
        <v>0</v>
      </c>
      <c r="R1234" t="str" cm="1">
        <f t="array" ref="R1234">_xlfn.IFS('Paraclinicos '!J1216="","",'Paraclinicos '!J1216&lt;1.2,0,'Paraclinicos '!J1216&lt;2,1,'Paraclinicos '!J1216&lt;6,2,'Paraclinicos '!J1216&lt;12,3,'Paraclinicos '!J1216&gt;=12,4)</f>
        <v/>
      </c>
      <c r="S1234" cm="1">
        <f t="array" ref="S1234">_xlfn.IFS('Paraclinicos '!Y1216="","",'Paraclinicos '!Y1216&lt;70,1,'Paraclinicos '!Y1216&gt;=70,0)</f>
        <v>0</v>
      </c>
      <c r="T1234" cm="1">
        <f t="array" ref="T1234">_xlfn.IFS('Paraclinicos '!W1216="","",'Paraclinicos '!W1216&lt;6,4,'Paraclinicos '!W1216&lt;10,3,'Paraclinicos '!W1216&lt;13,2,'Paraclinicos '!W1216&lt;15,1,'Paraclinicos '!W1216=15,0)</f>
        <v>4</v>
      </c>
      <c r="U1234" s="54">
        <f t="shared" si="57"/>
        <v>9</v>
      </c>
      <c r="V1234" cm="1">
        <f t="array" ref="V1234">_xlfn.IFS('Paraclinicos '!S1216="","",OR('Paraclinicos '!S1216&lt;=8,'Paraclinicos '!S1216&gt;=25),3,'Paraclinicos '!S1216&lt;12,1,'Paraclinicos '!S1216&lt;21,0,'Paraclinicos '!S1216&lt;25,2)</f>
        <v>2</v>
      </c>
      <c r="W1234" t="str">
        <f>IFERROR(IF(INDEX('BD Demog para scores enalazar'!Y$2:'BD Demog para scores enalazar'!Y$3000,MATCH(Formulas!A1234,'BD Demog para scores enalazar'!A$2:'BD Demog para scores enalazar'!A$3000,0))=1,"SI","NO"),"")</f>
        <v>NO</v>
      </c>
      <c r="X1234" s="9" t="str">
        <f>IFERROR(IF(INDEX('BD Demog para scores enalazar'!AJ$2:'BD Demog para scores enalazar'!AJ$3000,MATCH(Formulas!A1234,'BD Demog para scores enalazar'!A$2:'BD Demog para scores enalazar'!A$3000,0))=1,"SI","NO"),"")</f>
        <v>NO</v>
      </c>
      <c r="Y1234" cm="1">
        <f t="array" ref="Y1234">IF(AND(W1234="NO",X1234="NO"),_xlfn.IFS('Paraclinicos '!K1216&lt;=91,3,'Paraclinicos '!K1216&lt;94,2,'Paraclinicos '!K1216&lt;96,1,'Paraclinicos '!K1216&gt;=96,0),"")</f>
        <v>3</v>
      </c>
      <c r="Z1234" t="str" cm="1">
        <f t="array" ref="Z1234">IF(OR(W1234="SI",X1234="SI"),_xlfn.IFS(OR(AND('Paraclinicos '!K1217&lt;=83),AND('Paraclinicos '!K1217&gt;=97,AA1234=2)),3,OR(AND('Paraclinicos '!K1217&lt;=86),AND('Paraclinicos '!K1217&gt;=94,AA1234=2)),2,OR(AND('Paraclinicos '!K1217&lt;=88),AND('Paraclinicos '!K1217&gt;=92,AA1234=2)),1,OR(AND('Paraclinicos '!K1217&gt;=88,'Paraclinicos '!K1217&lt;=92),AND('Paraclinicos '!K1217&gt;=93,AA1234=0)),0),"")</f>
        <v/>
      </c>
      <c r="AA1234" cm="1">
        <f t="array" ref="AA1234">_xlfn.IFS('Paraclinicos '!E1216="","",'Paraclinicos '!E1216="Oxigeno",2,'Paraclinicos '!E1216="Aire",0)</f>
        <v>2</v>
      </c>
    </row>
    <row r="1235" spans="1:27" x14ac:dyDescent="0.25">
      <c r="A1235">
        <f>'Paraclinicos '!A1217</f>
        <v>355</v>
      </c>
      <c r="B1235" s="3">
        <f>'Paraclinicos '!R1217</f>
        <v>44338</v>
      </c>
      <c r="C1235" cm="1">
        <f t="array" ref="C1235">_xlfn.IFS('Paraclinicos '!Q1217="","",'Paraclinicos '!Q1217&gt;60,3,'Paraclinicos '!Q1217&lt;=60,1)</f>
        <v>3</v>
      </c>
      <c r="D1235" t="str">
        <f>IFERROR(IF(INDEX('BD Demog para scores enalazar'!BC$2:BC$3000,MATCH(Formulas!A1235,'BD Demog para scores enalazar'!A$2:A$3000,0))=0,"SI","NO"),"")</f>
        <v>SI</v>
      </c>
      <c r="E1235" cm="1">
        <f t="array" ref="E1235">_xlfn.IFS(D1235="","",D1235="SI",4,D1235="NO",1)</f>
        <v>4</v>
      </c>
      <c r="F1235" cm="1">
        <f t="array" ref="F1235">_xlfn.IFS('Paraclinicos '!B1217="","",'Paraclinicos '!B1217&gt;1,1,'Paraclinicos '!B1217&lt;=1,3)</f>
        <v>3</v>
      </c>
      <c r="G1235" cm="1">
        <f t="array" ref="G1235">_xlfn.IFS('Paraclinicos '!D1217="","",AND('Paraclinicos '!D1217&gt;=250,'Paraclinicos '!D1217&lt;=500),2,'Paraclinicos '!D1217&gt;500,3,'Paraclinicos '!D1217&lt;250,1)</f>
        <v>2</v>
      </c>
      <c r="H1235" s="50">
        <f t="shared" si="58"/>
        <v>12</v>
      </c>
      <c r="I1235" cm="1">
        <f t="array" ref="I1235">_xlfn.IFS('Paraclinicos '!Q1217="","",'Paraclinicos '!Q1217&gt;=65,1,'Paraclinicos '!Q1217&lt;65,0)</f>
        <v>1</v>
      </c>
      <c r="J1235" cm="1">
        <f t="array" ref="J1235">_xlfn.IFS('Paraclinicos '!I1217="","",'Paraclinicos '!I1217&gt;7,1,'Paraclinicos '!I1217&lt;=7,0)</f>
        <v>1</v>
      </c>
      <c r="K1235" cm="1">
        <f t="array" ref="K1235">_xlfn.IFS('Paraclinicos '!W1217="","",'Paraclinicos '!W1217&lt;=8,1,'Paraclinicos '!W1217&gt;8,0)</f>
        <v>0</v>
      </c>
      <c r="L1235" cm="1">
        <f t="array" ref="L1235">_xlfn.IFS('Paraclinicos '!S1217="","",'Paraclinicos '!S1217&gt;=30,1,'Paraclinicos '!S1217&lt;30,0)</f>
        <v>0</v>
      </c>
      <c r="M1235" cm="1">
        <f t="array" ref="M1235">_xlfn.IFS(OR('Paraclinicos '!T1217="",'Paraclinicos '!U1217=""),"",OR('Paraclinicos '!T1217&lt;=90,'Paraclinicos '!U1217&lt;=60),1,OR('Paraclinicos '!T1217&gt;90,'Paraclinicos '!U1217&gt;60),0)</f>
        <v>0</v>
      </c>
      <c r="N1235" s="45">
        <f t="shared" si="59"/>
        <v>3</v>
      </c>
      <c r="O1235" cm="1">
        <f t="array" ref="O1235">_xlfn.IFS(OR('Paraclinicos '!M1217="",'Paraclinicos '!N1217="",'Paraclinicos '!N1217=0),"",'Paraclinicos '!M1217/'Paraclinicos '!N1217&lt;100,4,'Paraclinicos '!M1217/'Paraclinicos '!N1217&lt;200,3,'Paraclinicos '!M1217/'Paraclinicos '!N1217&lt;300,2,'Paraclinicos '!M1217/'Paraclinicos '!N1217&lt;400,1,'Paraclinicos '!M1217/'Paraclinicos '!N1217&gt;=400,0)</f>
        <v>1</v>
      </c>
      <c r="P1235" cm="1">
        <f t="array" ref="P1235">_xlfn.IFS('Paraclinicos '!C1217="","",'Paraclinicos '!C1217&lt;20,4,'Paraclinicos '!C1217&lt;50,3,'Paraclinicos '!C1217&lt;100,2,'Paraclinicos '!C1217&lt;150,1,'Paraclinicos '!C1217&gt;150,0)</f>
        <v>2</v>
      </c>
      <c r="Q1235" cm="1">
        <f t="array" ref="Q1235">_xlfn.IFS('Paraclinicos '!O1217="","",'Paraclinicos '!O1217&lt;1.2,0,'Paraclinicos '!O1217&lt;2,1,'Paraclinicos '!O1217&lt;3.5,2,'Paraclinicos '!O1217&lt;5,3,'Paraclinicos '!O1217&gt;5,4)</f>
        <v>0</v>
      </c>
      <c r="R1235" cm="1">
        <f t="array" ref="R1235">_xlfn.IFS('Paraclinicos '!J1217="","",'Paraclinicos '!J1217&lt;1.2,0,'Paraclinicos '!J1217&lt;2,1,'Paraclinicos '!J1217&lt;6,2,'Paraclinicos '!J1217&lt;12,3,'Paraclinicos '!J1217&gt;=12,4)</f>
        <v>0</v>
      </c>
      <c r="S1235" cm="1">
        <f t="array" ref="S1235">_xlfn.IFS('Paraclinicos '!Y1217="","",'Paraclinicos '!Y1217&lt;70,1,'Paraclinicos '!Y1217&gt;=70,0)</f>
        <v>0</v>
      </c>
      <c r="T1235" cm="1">
        <f t="array" ref="T1235">_xlfn.IFS('Paraclinicos '!W1217="","",'Paraclinicos '!W1217&lt;6,4,'Paraclinicos '!W1217&lt;10,3,'Paraclinicos '!W1217&lt;13,2,'Paraclinicos '!W1217&lt;15,1,'Paraclinicos '!W1217=15,0)</f>
        <v>0</v>
      </c>
      <c r="U1235" s="54">
        <f t="shared" si="57"/>
        <v>3</v>
      </c>
      <c r="V1235" cm="1">
        <f t="array" ref="V1235">_xlfn.IFS('Paraclinicos '!S1217="","",OR('Paraclinicos '!S1217&lt;=8,'Paraclinicos '!S1217&gt;=25),3,'Paraclinicos '!S1217&lt;12,1,'Paraclinicos '!S1217&lt;21,0,'Paraclinicos '!S1217&lt;25,2)</f>
        <v>0</v>
      </c>
      <c r="W1235" t="str">
        <f>IFERROR(IF(INDEX('BD Demog para scores enalazar'!Y$2:'BD Demog para scores enalazar'!Y$3000,MATCH(Formulas!A1235,'BD Demog para scores enalazar'!A$2:'BD Demog para scores enalazar'!A$3000,0))=1,"SI","NO"),"")</f>
        <v>NO</v>
      </c>
      <c r="X1235" s="9" t="str">
        <f>IFERROR(IF(INDEX('BD Demog para scores enalazar'!AJ$2:'BD Demog para scores enalazar'!AJ$3000,MATCH(Formulas!A1235,'BD Demog para scores enalazar'!A$2:'BD Demog para scores enalazar'!A$3000,0))=1,"SI","NO"),"")</f>
        <v>NO</v>
      </c>
      <c r="Y1235" cm="1">
        <f t="array" ref="Y1235">IF(AND(W1235="NO",X1235="NO"),_xlfn.IFS('Paraclinicos '!K1217&lt;=91,3,'Paraclinicos '!K1217&lt;94,2,'Paraclinicos '!K1217&lt;96,1,'Paraclinicos '!K1217&gt;=96,0),"")</f>
        <v>1</v>
      </c>
      <c r="Z1235" t="str" cm="1">
        <f t="array" ref="Z1235">IF(OR(W1235="SI",X1235="SI"),_xlfn.IFS(OR(AND('Paraclinicos '!K1218&lt;=83),AND('Paraclinicos '!K1218&gt;=97,AA1235=2)),3,OR(AND('Paraclinicos '!K1218&lt;=86),AND('Paraclinicos '!K1218&gt;=94,AA1235=2)),2,OR(AND('Paraclinicos '!K1218&lt;=88),AND('Paraclinicos '!K1218&gt;=92,AA1235=2)),1,OR(AND('Paraclinicos '!K1218&gt;=88,'Paraclinicos '!K1218&lt;=92),AND('Paraclinicos '!K1218&gt;=93,AA1235=0)),0),"")</f>
        <v/>
      </c>
      <c r="AA1235" cm="1">
        <f t="array" ref="AA1235">_xlfn.IFS('Paraclinicos '!E1217="","",'Paraclinicos '!E1217="Oxigeno",2,'Paraclinicos '!E1217="Aire",0)</f>
        <v>2</v>
      </c>
    </row>
    <row r="1236" spans="1:27" x14ac:dyDescent="0.25">
      <c r="A1236">
        <f>'Paraclinicos '!A1218</f>
        <v>355</v>
      </c>
      <c r="B1236" s="3">
        <f>'Paraclinicos '!R1218</f>
        <v>44324</v>
      </c>
      <c r="C1236" cm="1">
        <f t="array" ref="C1236">_xlfn.IFS('Paraclinicos '!Q1218="","",'Paraclinicos '!Q1218&gt;60,3,'Paraclinicos '!Q1218&lt;=60,1)</f>
        <v>3</v>
      </c>
      <c r="D1236" t="str">
        <f>IFERROR(IF(INDEX('BD Demog para scores enalazar'!BC$2:BC$3000,MATCH(Formulas!A1236,'BD Demog para scores enalazar'!A$2:A$3000,0))=0,"SI","NO"),"")</f>
        <v>SI</v>
      </c>
      <c r="E1236" cm="1">
        <f t="array" ref="E1236">_xlfn.IFS(D1236="","",D1236="SI",4,D1236="NO",1)</f>
        <v>4</v>
      </c>
      <c r="F1236" cm="1">
        <f t="array" ref="F1236">_xlfn.IFS('Paraclinicos '!B1218="","",'Paraclinicos '!B1218&gt;1,1,'Paraclinicos '!B1218&lt;=1,3)</f>
        <v>3</v>
      </c>
      <c r="G1236" t="str" cm="1">
        <f t="array" ref="G1236">_xlfn.IFS('Paraclinicos '!D1218="","",AND('Paraclinicos '!D1218&gt;=250,'Paraclinicos '!D1218&lt;=500),2,'Paraclinicos '!D1218&gt;500,3,'Paraclinicos '!D1218&lt;250,1)</f>
        <v/>
      </c>
      <c r="H1236" s="50">
        <f t="shared" si="58"/>
        <v>10</v>
      </c>
      <c r="I1236" cm="1">
        <f t="array" ref="I1236">_xlfn.IFS('Paraclinicos '!Q1218="","",'Paraclinicos '!Q1218&gt;=65,1,'Paraclinicos '!Q1218&lt;65,0)</f>
        <v>1</v>
      </c>
      <c r="J1236" cm="1">
        <f t="array" ref="J1236">_xlfn.IFS('Paraclinicos '!I1218="","",'Paraclinicos '!I1218&gt;7,1,'Paraclinicos '!I1218&lt;=7,0)</f>
        <v>1</v>
      </c>
      <c r="K1236" cm="1">
        <f t="array" ref="K1236">_xlfn.IFS('Paraclinicos '!W1218="","",'Paraclinicos '!W1218&lt;=8,1,'Paraclinicos '!W1218&gt;8,0)</f>
        <v>0</v>
      </c>
      <c r="L1236" cm="1">
        <f t="array" ref="L1236">_xlfn.IFS('Paraclinicos '!S1218="","",'Paraclinicos '!S1218&gt;=30,1,'Paraclinicos '!S1218&lt;30,0)</f>
        <v>0</v>
      </c>
      <c r="M1236" cm="1">
        <f t="array" ref="M1236">_xlfn.IFS(OR('Paraclinicos '!T1218="",'Paraclinicos '!U1218=""),"",OR('Paraclinicos '!T1218&lt;=90,'Paraclinicos '!U1218&lt;=60),1,OR('Paraclinicos '!T1218&gt;90,'Paraclinicos '!U1218&gt;60),0)</f>
        <v>0</v>
      </c>
      <c r="N1236" s="45">
        <f t="shared" si="59"/>
        <v>2</v>
      </c>
      <c r="O1236" cm="1">
        <f t="array" ref="O1236">_xlfn.IFS(OR('Paraclinicos '!M1218="",'Paraclinicos '!N1218="",'Paraclinicos '!N1218=0),"",'Paraclinicos '!M1218/'Paraclinicos '!N1218&lt;100,4,'Paraclinicos '!M1218/'Paraclinicos '!N1218&lt;200,3,'Paraclinicos '!M1218/'Paraclinicos '!N1218&lt;300,2,'Paraclinicos '!M1218/'Paraclinicos '!N1218&lt;400,1,'Paraclinicos '!M1218/'Paraclinicos '!N1218&gt;=400,0)</f>
        <v>2</v>
      </c>
      <c r="P1236" cm="1">
        <f t="array" ref="P1236">_xlfn.IFS('Paraclinicos '!C1218="","",'Paraclinicos '!C1218&lt;20,4,'Paraclinicos '!C1218&lt;50,3,'Paraclinicos '!C1218&lt;100,2,'Paraclinicos '!C1218&lt;150,1,'Paraclinicos '!C1218&gt;150,0)</f>
        <v>0</v>
      </c>
      <c r="Q1236" cm="1">
        <f t="array" ref="Q1236">_xlfn.IFS('Paraclinicos '!O1218="","",'Paraclinicos '!O1218&lt;1.2,0,'Paraclinicos '!O1218&lt;2,1,'Paraclinicos '!O1218&lt;3.5,2,'Paraclinicos '!O1218&lt;5,3,'Paraclinicos '!O1218&gt;5,4)</f>
        <v>0</v>
      </c>
      <c r="R1236" t="str" cm="1">
        <f t="array" ref="R1236">_xlfn.IFS('Paraclinicos '!J1218="","",'Paraclinicos '!J1218&lt;1.2,0,'Paraclinicos '!J1218&lt;2,1,'Paraclinicos '!J1218&lt;6,2,'Paraclinicos '!J1218&lt;12,3,'Paraclinicos '!J1218&gt;=12,4)</f>
        <v/>
      </c>
      <c r="S1236" cm="1">
        <f t="array" ref="S1236">_xlfn.IFS('Paraclinicos '!Y1218="","",'Paraclinicos '!Y1218&lt;70,1,'Paraclinicos '!Y1218&gt;=70,0)</f>
        <v>0</v>
      </c>
      <c r="T1236" cm="1">
        <f t="array" ref="T1236">_xlfn.IFS('Paraclinicos '!W1218="","",'Paraclinicos '!W1218&lt;6,4,'Paraclinicos '!W1218&lt;10,3,'Paraclinicos '!W1218&lt;13,2,'Paraclinicos '!W1218&lt;15,1,'Paraclinicos '!W1218=15,0)</f>
        <v>0</v>
      </c>
      <c r="U1236" s="54">
        <f t="shared" si="57"/>
        <v>2</v>
      </c>
      <c r="V1236" cm="1">
        <f t="array" ref="V1236">_xlfn.IFS('Paraclinicos '!S1218="","",OR('Paraclinicos '!S1218&lt;=8,'Paraclinicos '!S1218&gt;=25),3,'Paraclinicos '!S1218&lt;12,1,'Paraclinicos '!S1218&lt;21,0,'Paraclinicos '!S1218&lt;25,2)</f>
        <v>2</v>
      </c>
      <c r="W1236" t="str">
        <f>IFERROR(IF(INDEX('BD Demog para scores enalazar'!Y$2:'BD Demog para scores enalazar'!Y$3000,MATCH(Formulas!A1236,'BD Demog para scores enalazar'!A$2:'BD Demog para scores enalazar'!A$3000,0))=1,"SI","NO"),"")</f>
        <v>NO</v>
      </c>
      <c r="X1236" s="9" t="str">
        <f>IFERROR(IF(INDEX('BD Demog para scores enalazar'!AJ$2:'BD Demog para scores enalazar'!AJ$3000,MATCH(Formulas!A1236,'BD Demog para scores enalazar'!A$2:'BD Demog para scores enalazar'!A$3000,0))=1,"SI","NO"),"")</f>
        <v>NO</v>
      </c>
      <c r="Y1236" cm="1">
        <f t="array" ref="Y1236">IF(AND(W1236="NO",X1236="NO"),_xlfn.IFS('Paraclinicos '!K1218&lt;=91,3,'Paraclinicos '!K1218&lt;94,2,'Paraclinicos '!K1218&lt;96,1,'Paraclinicos '!K1218&gt;=96,0),"")</f>
        <v>3</v>
      </c>
      <c r="Z1236" t="str" cm="1">
        <f t="array" ref="Z1236">IF(OR(W1236="SI",X1236="SI"),_xlfn.IFS(OR(AND('Paraclinicos '!#REF!&lt;=83),AND('Paraclinicos '!#REF!&gt;=97,AA1236=2)),3,OR(AND('Paraclinicos '!#REF!&lt;=86),AND('Paraclinicos '!#REF!&gt;=94,AA1236=2)),2,OR(AND('Paraclinicos '!#REF!&lt;=88),AND('Paraclinicos '!#REF!&gt;=92,AA1236=2)),1,OR(AND('Paraclinicos '!#REF!&gt;=88,'Paraclinicos '!#REF!&lt;=92),AND('Paraclinicos '!#REF!&gt;=93,AA1236=0)),0),"")</f>
        <v/>
      </c>
      <c r="AA1236" cm="1">
        <f t="array" ref="AA1236">_xlfn.IFS('Paraclinicos '!E1218="","",'Paraclinicos '!E1218="Oxigeno",2,'Paraclinicos '!E1218="Aire",0)</f>
        <v>2</v>
      </c>
    </row>
    <row r="1237" spans="1:27" x14ac:dyDescent="0.25">
      <c r="A1237" t="e">
        <f>'Paraclinicos '!#REF!</f>
        <v>#REF!</v>
      </c>
      <c r="B1237" s="3" t="e">
        <f>'Paraclinicos '!#REF!</f>
        <v>#REF!</v>
      </c>
      <c r="C1237" t="e" cm="1">
        <f t="array" ref="C1237">_xlfn.IFS('Paraclinicos '!#REF!="","",'Paraclinicos '!#REF!&gt;60,3,'Paraclinicos '!#REF!&lt;=60,1)</f>
        <v>#REF!</v>
      </c>
      <c r="D1237" t="str">
        <f>IFERROR(IF(INDEX('BD Demog para scores enalazar'!BC$2:BC$3000,MATCH(Formulas!A1237,'BD Demog para scores enalazar'!A$2:A$3000,0))=0,"SI","NO"),"")</f>
        <v/>
      </c>
      <c r="E1237" t="str" cm="1">
        <f t="array" ref="E1237">_xlfn.IFS(D1237="","",D1237="SI",4,D1237="NO",1)</f>
        <v/>
      </c>
      <c r="F1237" t="e" cm="1">
        <f t="array" ref="F1237">_xlfn.IFS('Paraclinicos '!#REF!="","",'Paraclinicos '!#REF!&gt;1,1,'Paraclinicos '!#REF!&lt;=1,3)</f>
        <v>#REF!</v>
      </c>
      <c r="G1237" t="e" cm="1">
        <f t="array" ref="G1237">_xlfn.IFS('Paraclinicos '!#REF!="","",AND('Paraclinicos '!#REF!&gt;=250,'Paraclinicos '!#REF!&lt;=500),2,'Paraclinicos '!#REF!&gt;500,3,'Paraclinicos '!#REF!&lt;250,1)</f>
        <v>#REF!</v>
      </c>
      <c r="H1237" s="50" t="e">
        <f t="shared" si="58"/>
        <v>#REF!</v>
      </c>
      <c r="I1237" t="e" cm="1">
        <f t="array" ref="I1237">_xlfn.IFS('Paraclinicos '!#REF!="","",'Paraclinicos '!#REF!&gt;=65,1,'Paraclinicos '!#REF!&lt;65,0)</f>
        <v>#REF!</v>
      </c>
      <c r="J1237" t="e" cm="1">
        <f t="array" ref="J1237">_xlfn.IFS('Paraclinicos '!#REF!="","",'Paraclinicos '!#REF!&gt;7,1,'Paraclinicos '!#REF!&lt;=7,0)</f>
        <v>#REF!</v>
      </c>
      <c r="K1237" t="e" cm="1">
        <f t="array" ref="K1237">_xlfn.IFS('Paraclinicos '!#REF!="","",'Paraclinicos '!#REF!&lt;=8,1,'Paraclinicos '!#REF!&gt;8,0)</f>
        <v>#REF!</v>
      </c>
      <c r="L1237" t="e" cm="1">
        <f t="array" ref="L1237">_xlfn.IFS('Paraclinicos '!#REF!="","",'Paraclinicos '!#REF!&gt;=30,1,'Paraclinicos '!#REF!&lt;30,0)</f>
        <v>#REF!</v>
      </c>
      <c r="M1237" t="e" cm="1">
        <f t="array" ref="M1237">_xlfn.IFS(OR('Paraclinicos '!#REF!="",'Paraclinicos '!#REF!=""),"",OR('Paraclinicos '!#REF!&lt;=90,'Paraclinicos '!#REF!&lt;=60),1,OR('Paraclinicos '!#REF!&gt;90,'Paraclinicos '!#REF!&gt;60),0)</f>
        <v>#REF!</v>
      </c>
      <c r="N1237" s="45" t="e">
        <f t="shared" si="59"/>
        <v>#REF!</v>
      </c>
      <c r="O1237" t="e" cm="1">
        <f t="array" ref="O1237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37" t="e" cm="1">
        <f t="array" ref="P1237">_xlfn.IFS('Paraclinicos '!#REF!="","",'Paraclinicos '!#REF!&lt;20,4,'Paraclinicos '!#REF!&lt;50,3,'Paraclinicos '!#REF!&lt;100,2,'Paraclinicos '!#REF!&lt;150,1,'Paraclinicos '!#REF!&gt;150,0)</f>
        <v>#REF!</v>
      </c>
      <c r="Q1237" t="e" cm="1">
        <f t="array" ref="Q1237">_xlfn.IFS('Paraclinicos '!#REF!="","",'Paraclinicos '!#REF!&lt;1.2,0,'Paraclinicos '!#REF!&lt;2,1,'Paraclinicos '!#REF!&lt;3.5,2,'Paraclinicos '!#REF!&lt;5,3,'Paraclinicos '!#REF!&gt;5,4)</f>
        <v>#REF!</v>
      </c>
      <c r="R1237" t="e" cm="1">
        <f t="array" ref="R1237">_xlfn.IFS('Paraclinicos '!#REF!="","",'Paraclinicos '!#REF!&lt;1.2,0,'Paraclinicos '!#REF!&lt;2,1,'Paraclinicos '!#REF!&lt;6,2,'Paraclinicos '!#REF!&lt;12,3,'Paraclinicos '!#REF!&gt;=12,4)</f>
        <v>#REF!</v>
      </c>
      <c r="S1237" t="e" cm="1">
        <f t="array" ref="S1237">_xlfn.IFS('Paraclinicos '!#REF!="","",'Paraclinicos '!#REF!&lt;70,1,'Paraclinicos '!#REF!&gt;=70,0)</f>
        <v>#REF!</v>
      </c>
      <c r="T1237" t="e" cm="1">
        <f t="array" ref="T1237">_xlfn.IFS('Paraclinicos '!#REF!="","",'Paraclinicos '!#REF!&lt;6,4,'Paraclinicos '!#REF!&lt;10,3,'Paraclinicos '!#REF!&lt;13,2,'Paraclinicos '!#REF!&lt;15,1,'Paraclinicos '!#REF!=15,0)</f>
        <v>#REF!</v>
      </c>
      <c r="U1237" s="54" t="e">
        <f t="shared" si="57"/>
        <v>#REF!</v>
      </c>
      <c r="V1237" t="e" cm="1">
        <f t="array" ref="V1237">_xlfn.IFS('Paraclinicos '!#REF!="","",OR('Paraclinicos '!#REF!&lt;=8,'Paraclinicos '!#REF!&gt;=25),3,'Paraclinicos '!#REF!&lt;12,1,'Paraclinicos '!#REF!&lt;21,0,'Paraclinicos '!#REF!&lt;25,2)</f>
        <v>#REF!</v>
      </c>
      <c r="W1237" t="str">
        <f>IFERROR(IF(INDEX('BD Demog para scores enalazar'!Y$2:'BD Demog para scores enalazar'!Y$3000,MATCH(Formulas!A1237,'BD Demog para scores enalazar'!A$2:'BD Demog para scores enalazar'!A$3000,0))=1,"SI","NO"),"")</f>
        <v/>
      </c>
      <c r="X1237" s="9" t="str">
        <f>IFERROR(IF(INDEX('BD Demog para scores enalazar'!AJ$2:'BD Demog para scores enalazar'!AJ$3000,MATCH(Formulas!A1237,'BD Demog para scores enalazar'!A$2:'BD Demog para scores enalazar'!A$3000,0))=1,"SI","NO"),"")</f>
        <v/>
      </c>
      <c r="Y1237" t="str" cm="1">
        <f t="array" ref="Y1237">IF(AND(W1237="NO",X1237="NO"),_xlfn.IFS('Paraclinicos '!#REF!&lt;=91,3,'Paraclinicos '!#REF!&lt;94,2,'Paraclinicos '!#REF!&lt;96,1,'Paraclinicos '!#REF!&gt;=96,0),"")</f>
        <v/>
      </c>
      <c r="Z1237" t="str" cm="1">
        <f t="array" ref="Z1237">IF(OR(W1237="SI",X1237="SI"),_xlfn.IFS(OR(AND('Paraclinicos '!#REF!&lt;=83),AND('Paraclinicos '!#REF!&gt;=97,AA1237=2)),3,OR(AND('Paraclinicos '!#REF!&lt;=86),AND('Paraclinicos '!#REF!&gt;=94,AA1237=2)),2,OR(AND('Paraclinicos '!#REF!&lt;=88),AND('Paraclinicos '!#REF!&gt;=92,AA1237=2)),1,OR(AND('Paraclinicos '!#REF!&gt;=88,'Paraclinicos '!#REF!&lt;=92),AND('Paraclinicos '!#REF!&gt;=93,AA1237=0)),0),"")</f>
        <v/>
      </c>
      <c r="AA1237" t="e" cm="1">
        <f t="array" ref="AA1237">_xlfn.IFS('Paraclinicos '!#REF!="","",'Paraclinicos '!#REF!="Oxigeno",2,'Paraclinicos '!#REF!="Aire",0)</f>
        <v>#REF!</v>
      </c>
    </row>
    <row r="1238" spans="1:27" x14ac:dyDescent="0.25">
      <c r="A1238" t="e">
        <f>'Paraclinicos '!#REF!</f>
        <v>#REF!</v>
      </c>
      <c r="B1238" s="3" t="e">
        <f>'Paraclinicos '!#REF!</f>
        <v>#REF!</v>
      </c>
      <c r="C1238" t="e" cm="1">
        <f t="array" ref="C1238">_xlfn.IFS('Paraclinicos '!#REF!="","",'Paraclinicos '!#REF!&gt;60,3,'Paraclinicos '!#REF!&lt;=60,1)</f>
        <v>#REF!</v>
      </c>
      <c r="D1238" t="str">
        <f>IFERROR(IF(INDEX('BD Demog para scores enalazar'!BC$2:BC$3000,MATCH(Formulas!A1238,'BD Demog para scores enalazar'!A$2:A$3000,0))=0,"SI","NO"),"")</f>
        <v/>
      </c>
      <c r="E1238" t="str" cm="1">
        <f t="array" ref="E1238">_xlfn.IFS(D1238="","",D1238="SI",4,D1238="NO",1)</f>
        <v/>
      </c>
      <c r="F1238" t="e" cm="1">
        <f t="array" ref="F1238">_xlfn.IFS('Paraclinicos '!#REF!="","",'Paraclinicos '!#REF!&gt;1,1,'Paraclinicos '!#REF!&lt;=1,3)</f>
        <v>#REF!</v>
      </c>
      <c r="G1238" t="e" cm="1">
        <f t="array" ref="G1238">_xlfn.IFS('Paraclinicos '!#REF!="","",AND('Paraclinicos '!#REF!&gt;=250,'Paraclinicos '!#REF!&lt;=500),2,'Paraclinicos '!#REF!&gt;500,3,'Paraclinicos '!#REF!&lt;250,1)</f>
        <v>#REF!</v>
      </c>
      <c r="H1238" s="50" t="e">
        <f t="shared" si="58"/>
        <v>#REF!</v>
      </c>
      <c r="I1238" t="e" cm="1">
        <f t="array" ref="I1238">_xlfn.IFS('Paraclinicos '!#REF!="","",'Paraclinicos '!#REF!&gt;=65,1,'Paraclinicos '!#REF!&lt;65,0)</f>
        <v>#REF!</v>
      </c>
      <c r="J1238" t="e" cm="1">
        <f t="array" ref="J1238">_xlfn.IFS('Paraclinicos '!#REF!="","",'Paraclinicos '!#REF!&gt;7,1,'Paraclinicos '!#REF!&lt;=7,0)</f>
        <v>#REF!</v>
      </c>
      <c r="K1238" t="e" cm="1">
        <f t="array" ref="K1238">_xlfn.IFS('Paraclinicos '!#REF!="","",'Paraclinicos '!#REF!&lt;=8,1,'Paraclinicos '!#REF!&gt;8,0)</f>
        <v>#REF!</v>
      </c>
      <c r="L1238" t="e" cm="1">
        <f t="array" ref="L1238">_xlfn.IFS('Paraclinicos '!#REF!="","",'Paraclinicos '!#REF!&gt;=30,1,'Paraclinicos '!#REF!&lt;30,0)</f>
        <v>#REF!</v>
      </c>
      <c r="M1238" t="e" cm="1">
        <f t="array" ref="M1238">_xlfn.IFS(OR('Paraclinicos '!#REF!="",'Paraclinicos '!#REF!=""),"",OR('Paraclinicos '!#REF!&lt;=90,'Paraclinicos '!#REF!&lt;=60),1,OR('Paraclinicos '!#REF!&gt;90,'Paraclinicos '!#REF!&gt;60),0)</f>
        <v>#REF!</v>
      </c>
      <c r="N1238" s="45" t="e">
        <f t="shared" si="59"/>
        <v>#REF!</v>
      </c>
      <c r="O1238" t="e" cm="1">
        <f t="array" ref="O1238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38" t="e" cm="1">
        <f t="array" ref="P1238">_xlfn.IFS('Paraclinicos '!#REF!="","",'Paraclinicos '!#REF!&lt;20,4,'Paraclinicos '!#REF!&lt;50,3,'Paraclinicos '!#REF!&lt;100,2,'Paraclinicos '!#REF!&lt;150,1,'Paraclinicos '!#REF!&gt;150,0)</f>
        <v>#REF!</v>
      </c>
      <c r="Q1238" t="e" cm="1">
        <f t="array" ref="Q1238">_xlfn.IFS('Paraclinicos '!#REF!="","",'Paraclinicos '!#REF!&lt;1.2,0,'Paraclinicos '!#REF!&lt;2,1,'Paraclinicos '!#REF!&lt;3.5,2,'Paraclinicos '!#REF!&lt;5,3,'Paraclinicos '!#REF!&gt;5,4)</f>
        <v>#REF!</v>
      </c>
      <c r="R1238" t="e" cm="1">
        <f t="array" ref="R1238">_xlfn.IFS('Paraclinicos '!#REF!="","",'Paraclinicos '!#REF!&lt;1.2,0,'Paraclinicos '!#REF!&lt;2,1,'Paraclinicos '!#REF!&lt;6,2,'Paraclinicos '!#REF!&lt;12,3,'Paraclinicos '!#REF!&gt;=12,4)</f>
        <v>#REF!</v>
      </c>
      <c r="S1238" t="e" cm="1">
        <f t="array" ref="S1238">_xlfn.IFS('Paraclinicos '!#REF!="","",'Paraclinicos '!#REF!&lt;70,1,'Paraclinicos '!#REF!&gt;=70,0)</f>
        <v>#REF!</v>
      </c>
      <c r="T1238" t="e" cm="1">
        <f t="array" ref="T1238">_xlfn.IFS('Paraclinicos '!#REF!="","",'Paraclinicos '!#REF!&lt;6,4,'Paraclinicos '!#REF!&lt;10,3,'Paraclinicos '!#REF!&lt;13,2,'Paraclinicos '!#REF!&lt;15,1,'Paraclinicos '!#REF!=15,0)</f>
        <v>#REF!</v>
      </c>
      <c r="U1238" s="54" t="e">
        <f t="shared" si="57"/>
        <v>#REF!</v>
      </c>
      <c r="V1238" t="e" cm="1">
        <f t="array" ref="V1238">_xlfn.IFS('Paraclinicos '!#REF!="","",OR('Paraclinicos '!#REF!&lt;=8,'Paraclinicos '!#REF!&gt;=25),3,'Paraclinicos '!#REF!&lt;12,1,'Paraclinicos '!#REF!&lt;21,0,'Paraclinicos '!#REF!&lt;25,2)</f>
        <v>#REF!</v>
      </c>
      <c r="W1238" t="str">
        <f>IFERROR(IF(INDEX('BD Demog para scores enalazar'!Y$2:'BD Demog para scores enalazar'!Y$3000,MATCH(Formulas!A1238,'BD Demog para scores enalazar'!A$2:'BD Demog para scores enalazar'!A$3000,0))=1,"SI","NO"),"")</f>
        <v/>
      </c>
      <c r="X1238" s="9" t="str">
        <f>IFERROR(IF(INDEX('BD Demog para scores enalazar'!AJ$2:'BD Demog para scores enalazar'!AJ$3000,MATCH(Formulas!A1238,'BD Demog para scores enalazar'!A$2:'BD Demog para scores enalazar'!A$3000,0))=1,"SI","NO"),"")</f>
        <v/>
      </c>
      <c r="Y1238" t="str" cm="1">
        <f t="array" ref="Y1238">IF(AND(W1238="NO",X1238="NO"),_xlfn.IFS('Paraclinicos '!#REF!&lt;=91,3,'Paraclinicos '!#REF!&lt;94,2,'Paraclinicos '!#REF!&lt;96,1,'Paraclinicos '!#REF!&gt;=96,0),"")</f>
        <v/>
      </c>
      <c r="Z1238" t="str" cm="1">
        <f t="array" ref="Z1238">IF(OR(W1238="SI",X1238="SI"),_xlfn.IFS(OR(AND('Paraclinicos '!#REF!&lt;=83),AND('Paraclinicos '!#REF!&gt;=97,AA1238=2)),3,OR(AND('Paraclinicos '!#REF!&lt;=86),AND('Paraclinicos '!#REF!&gt;=94,AA1238=2)),2,OR(AND('Paraclinicos '!#REF!&lt;=88),AND('Paraclinicos '!#REF!&gt;=92,AA1238=2)),1,OR(AND('Paraclinicos '!#REF!&gt;=88,'Paraclinicos '!#REF!&lt;=92),AND('Paraclinicos '!#REF!&gt;=93,AA1238=0)),0),"")</f>
        <v/>
      </c>
      <c r="AA1238" t="e" cm="1">
        <f t="array" ref="AA1238">_xlfn.IFS('Paraclinicos '!#REF!="","",'Paraclinicos '!#REF!="Oxigeno",2,'Paraclinicos '!#REF!="Aire",0)</f>
        <v>#REF!</v>
      </c>
    </row>
    <row r="1239" spans="1:27" x14ac:dyDescent="0.25">
      <c r="A1239" t="e">
        <f>'Paraclinicos '!#REF!</f>
        <v>#REF!</v>
      </c>
      <c r="B1239" s="3" t="e">
        <f>'Paraclinicos '!#REF!</f>
        <v>#REF!</v>
      </c>
      <c r="C1239" t="e" cm="1">
        <f t="array" ref="C1239">_xlfn.IFS('Paraclinicos '!#REF!="","",'Paraclinicos '!#REF!&gt;60,3,'Paraclinicos '!#REF!&lt;=60,1)</f>
        <v>#REF!</v>
      </c>
      <c r="D1239" t="str">
        <f>IFERROR(IF(INDEX('BD Demog para scores enalazar'!BC$2:BC$3000,MATCH(Formulas!A1239,'BD Demog para scores enalazar'!A$2:A$3000,0))=0,"SI","NO"),"")</f>
        <v/>
      </c>
      <c r="E1239" t="str" cm="1">
        <f t="array" ref="E1239">_xlfn.IFS(D1239="","",D1239="SI",4,D1239="NO",1)</f>
        <v/>
      </c>
      <c r="F1239" t="e" cm="1">
        <f t="array" ref="F1239">_xlfn.IFS('Paraclinicos '!#REF!="","",'Paraclinicos '!#REF!&gt;1,1,'Paraclinicos '!#REF!&lt;=1,3)</f>
        <v>#REF!</v>
      </c>
      <c r="G1239" t="e" cm="1">
        <f t="array" ref="G1239">_xlfn.IFS('Paraclinicos '!#REF!="","",AND('Paraclinicos '!#REF!&gt;=250,'Paraclinicos '!#REF!&lt;=500),2,'Paraclinicos '!#REF!&gt;500,3,'Paraclinicos '!#REF!&lt;250,1)</f>
        <v>#REF!</v>
      </c>
      <c r="H1239" s="50" t="e">
        <f t="shared" si="58"/>
        <v>#REF!</v>
      </c>
      <c r="I1239" t="e" cm="1">
        <f t="array" ref="I1239">_xlfn.IFS('Paraclinicos '!#REF!="","",'Paraclinicos '!#REF!&gt;=65,1,'Paraclinicos '!#REF!&lt;65,0)</f>
        <v>#REF!</v>
      </c>
      <c r="J1239" t="e" cm="1">
        <f t="array" ref="J1239">_xlfn.IFS('Paraclinicos '!#REF!="","",'Paraclinicos '!#REF!&gt;7,1,'Paraclinicos '!#REF!&lt;=7,0)</f>
        <v>#REF!</v>
      </c>
      <c r="K1239" t="e" cm="1">
        <f t="array" ref="K1239">_xlfn.IFS('Paraclinicos '!#REF!="","",'Paraclinicos '!#REF!&lt;=8,1,'Paraclinicos '!#REF!&gt;8,0)</f>
        <v>#REF!</v>
      </c>
      <c r="L1239" t="e" cm="1">
        <f t="array" ref="L1239">_xlfn.IFS('Paraclinicos '!#REF!="","",'Paraclinicos '!#REF!&gt;=30,1,'Paraclinicos '!#REF!&lt;30,0)</f>
        <v>#REF!</v>
      </c>
      <c r="M1239" t="e" cm="1">
        <f t="array" ref="M1239">_xlfn.IFS(OR('Paraclinicos '!#REF!="",'Paraclinicos '!#REF!=""),"",OR('Paraclinicos '!#REF!&lt;=90,'Paraclinicos '!#REF!&lt;=60),1,OR('Paraclinicos '!#REF!&gt;90,'Paraclinicos '!#REF!&gt;60),0)</f>
        <v>#REF!</v>
      </c>
      <c r="N1239" s="45" t="e">
        <f t="shared" si="59"/>
        <v>#REF!</v>
      </c>
      <c r="O1239" t="e" cm="1">
        <f t="array" ref="O1239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39" t="e" cm="1">
        <f t="array" ref="P1239">_xlfn.IFS('Paraclinicos '!#REF!="","",'Paraclinicos '!#REF!&lt;20,4,'Paraclinicos '!#REF!&lt;50,3,'Paraclinicos '!#REF!&lt;100,2,'Paraclinicos '!#REF!&lt;150,1,'Paraclinicos '!#REF!&gt;150,0)</f>
        <v>#REF!</v>
      </c>
      <c r="Q1239" t="e" cm="1">
        <f t="array" ref="Q1239">_xlfn.IFS('Paraclinicos '!#REF!="","",'Paraclinicos '!#REF!&lt;1.2,0,'Paraclinicos '!#REF!&lt;2,1,'Paraclinicos '!#REF!&lt;3.5,2,'Paraclinicos '!#REF!&lt;5,3,'Paraclinicos '!#REF!&gt;5,4)</f>
        <v>#REF!</v>
      </c>
      <c r="R1239" t="e" cm="1">
        <f t="array" ref="R1239">_xlfn.IFS('Paraclinicos '!#REF!="","",'Paraclinicos '!#REF!&lt;1.2,0,'Paraclinicos '!#REF!&lt;2,1,'Paraclinicos '!#REF!&lt;6,2,'Paraclinicos '!#REF!&lt;12,3,'Paraclinicos '!#REF!&gt;=12,4)</f>
        <v>#REF!</v>
      </c>
      <c r="S1239" t="e" cm="1">
        <f t="array" ref="S1239">_xlfn.IFS('Paraclinicos '!#REF!="","",'Paraclinicos '!#REF!&lt;70,1,'Paraclinicos '!#REF!&gt;=70,0)</f>
        <v>#REF!</v>
      </c>
      <c r="T1239" t="e" cm="1">
        <f t="array" ref="T1239">_xlfn.IFS('Paraclinicos '!#REF!="","",'Paraclinicos '!#REF!&lt;6,4,'Paraclinicos '!#REF!&lt;10,3,'Paraclinicos '!#REF!&lt;13,2,'Paraclinicos '!#REF!&lt;15,1,'Paraclinicos '!#REF!=15,0)</f>
        <v>#REF!</v>
      </c>
      <c r="U1239" s="54" t="e">
        <f t="shared" si="57"/>
        <v>#REF!</v>
      </c>
      <c r="V1239" t="e" cm="1">
        <f t="array" ref="V1239">_xlfn.IFS('Paraclinicos '!#REF!="","",OR('Paraclinicos '!#REF!&lt;=8,'Paraclinicos '!#REF!&gt;=25),3,'Paraclinicos '!#REF!&lt;12,1,'Paraclinicos '!#REF!&lt;21,0,'Paraclinicos '!#REF!&lt;25,2)</f>
        <v>#REF!</v>
      </c>
      <c r="W1239" t="str">
        <f>IFERROR(IF(INDEX('BD Demog para scores enalazar'!Y$2:'BD Demog para scores enalazar'!Y$3000,MATCH(Formulas!A1239,'BD Demog para scores enalazar'!A$2:'BD Demog para scores enalazar'!A$3000,0))=1,"SI","NO"),"")</f>
        <v/>
      </c>
      <c r="X1239" s="9" t="str">
        <f>IFERROR(IF(INDEX('BD Demog para scores enalazar'!AJ$2:'BD Demog para scores enalazar'!AJ$3000,MATCH(Formulas!A1239,'BD Demog para scores enalazar'!A$2:'BD Demog para scores enalazar'!A$3000,0))=1,"SI","NO"),"")</f>
        <v/>
      </c>
      <c r="Y1239" t="str" cm="1">
        <f t="array" ref="Y1239">IF(AND(W1239="NO",X1239="NO"),_xlfn.IFS('Paraclinicos '!#REF!&lt;=91,3,'Paraclinicos '!#REF!&lt;94,2,'Paraclinicos '!#REF!&lt;96,1,'Paraclinicos '!#REF!&gt;=96,0),"")</f>
        <v/>
      </c>
      <c r="Z1239" t="str" cm="1">
        <f t="array" ref="Z1239">IF(OR(W1239="SI",X1239="SI"),_xlfn.IFS(OR(AND('Paraclinicos '!#REF!&lt;=83),AND('Paraclinicos '!#REF!&gt;=97,AA1239=2)),3,OR(AND('Paraclinicos '!#REF!&lt;=86),AND('Paraclinicos '!#REF!&gt;=94,AA1239=2)),2,OR(AND('Paraclinicos '!#REF!&lt;=88),AND('Paraclinicos '!#REF!&gt;=92,AA1239=2)),1,OR(AND('Paraclinicos '!#REF!&gt;=88,'Paraclinicos '!#REF!&lt;=92),AND('Paraclinicos '!#REF!&gt;=93,AA1239=0)),0),"")</f>
        <v/>
      </c>
      <c r="AA1239" t="e" cm="1">
        <f t="array" ref="AA1239">_xlfn.IFS('Paraclinicos '!#REF!="","",'Paraclinicos '!#REF!="Oxigeno",2,'Paraclinicos '!#REF!="Aire",0)</f>
        <v>#REF!</v>
      </c>
    </row>
    <row r="1240" spans="1:27" x14ac:dyDescent="0.25">
      <c r="A1240" t="e">
        <f>'Paraclinicos '!#REF!</f>
        <v>#REF!</v>
      </c>
      <c r="B1240" s="3" t="e">
        <f>'Paraclinicos '!#REF!</f>
        <v>#REF!</v>
      </c>
      <c r="C1240" t="e" cm="1">
        <f t="array" ref="C1240">_xlfn.IFS('Paraclinicos '!#REF!="","",'Paraclinicos '!#REF!&gt;60,3,'Paraclinicos '!#REF!&lt;=60,1)</f>
        <v>#REF!</v>
      </c>
      <c r="D1240" t="str">
        <f>IFERROR(IF(INDEX('BD Demog para scores enalazar'!BC$2:BC$3000,MATCH(Formulas!A1240,'BD Demog para scores enalazar'!A$2:A$3000,0))=0,"SI","NO"),"")</f>
        <v/>
      </c>
      <c r="E1240" t="str" cm="1">
        <f t="array" ref="E1240">_xlfn.IFS(D1240="","",D1240="SI",4,D1240="NO",1)</f>
        <v/>
      </c>
      <c r="F1240" t="e" cm="1">
        <f t="array" ref="F1240">_xlfn.IFS('Paraclinicos '!#REF!="","",'Paraclinicos '!#REF!&gt;1,1,'Paraclinicos '!#REF!&lt;=1,3)</f>
        <v>#REF!</v>
      </c>
      <c r="G1240" t="e" cm="1">
        <f t="array" ref="G1240">_xlfn.IFS('Paraclinicos '!#REF!="","",AND('Paraclinicos '!#REF!&gt;=250,'Paraclinicos '!#REF!&lt;=500),2,'Paraclinicos '!#REF!&gt;500,3,'Paraclinicos '!#REF!&lt;250,1)</f>
        <v>#REF!</v>
      </c>
      <c r="H1240" s="50" t="e">
        <f t="shared" si="58"/>
        <v>#REF!</v>
      </c>
      <c r="I1240" t="e" cm="1">
        <f t="array" ref="I1240">_xlfn.IFS('Paraclinicos '!#REF!="","",'Paraclinicos '!#REF!&gt;=65,1,'Paraclinicos '!#REF!&lt;65,0)</f>
        <v>#REF!</v>
      </c>
      <c r="J1240" t="e" cm="1">
        <f t="array" ref="J1240">_xlfn.IFS('Paraclinicos '!#REF!="","",'Paraclinicos '!#REF!&gt;7,1,'Paraclinicos '!#REF!&lt;=7,0)</f>
        <v>#REF!</v>
      </c>
      <c r="K1240" t="e" cm="1">
        <f t="array" ref="K1240">_xlfn.IFS('Paraclinicos '!#REF!="","",'Paraclinicos '!#REF!&lt;=8,1,'Paraclinicos '!#REF!&gt;8,0)</f>
        <v>#REF!</v>
      </c>
      <c r="L1240" t="e" cm="1">
        <f t="array" ref="L1240">_xlfn.IFS('Paraclinicos '!#REF!="","",'Paraclinicos '!#REF!&gt;=30,1,'Paraclinicos '!#REF!&lt;30,0)</f>
        <v>#REF!</v>
      </c>
      <c r="M1240" t="e" cm="1">
        <f t="array" ref="M1240">_xlfn.IFS(OR('Paraclinicos '!#REF!="",'Paraclinicos '!#REF!=""),"",OR('Paraclinicos '!#REF!&lt;=90,'Paraclinicos '!#REF!&lt;=60),1,OR('Paraclinicos '!#REF!&gt;90,'Paraclinicos '!#REF!&gt;60),0)</f>
        <v>#REF!</v>
      </c>
      <c r="N1240" s="45" t="e">
        <f t="shared" si="59"/>
        <v>#REF!</v>
      </c>
      <c r="O1240" t="e" cm="1">
        <f t="array" ref="O1240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40" t="e" cm="1">
        <f t="array" ref="P1240">_xlfn.IFS('Paraclinicos '!#REF!="","",'Paraclinicos '!#REF!&lt;20,4,'Paraclinicos '!#REF!&lt;50,3,'Paraclinicos '!#REF!&lt;100,2,'Paraclinicos '!#REF!&lt;150,1,'Paraclinicos '!#REF!&gt;150,0)</f>
        <v>#REF!</v>
      </c>
      <c r="Q1240" t="e" cm="1">
        <f t="array" ref="Q1240">_xlfn.IFS('Paraclinicos '!#REF!="","",'Paraclinicos '!#REF!&lt;1.2,0,'Paraclinicos '!#REF!&lt;2,1,'Paraclinicos '!#REF!&lt;3.5,2,'Paraclinicos '!#REF!&lt;5,3,'Paraclinicos '!#REF!&gt;5,4)</f>
        <v>#REF!</v>
      </c>
      <c r="R1240" t="e" cm="1">
        <f t="array" ref="R1240">_xlfn.IFS('Paraclinicos '!#REF!="","",'Paraclinicos '!#REF!&lt;1.2,0,'Paraclinicos '!#REF!&lt;2,1,'Paraclinicos '!#REF!&lt;6,2,'Paraclinicos '!#REF!&lt;12,3,'Paraclinicos '!#REF!&gt;=12,4)</f>
        <v>#REF!</v>
      </c>
      <c r="S1240" t="e" cm="1">
        <f t="array" ref="S1240">_xlfn.IFS('Paraclinicos '!#REF!="","",'Paraclinicos '!#REF!&lt;70,1,'Paraclinicos '!#REF!&gt;=70,0)</f>
        <v>#REF!</v>
      </c>
      <c r="T1240" t="e" cm="1">
        <f t="array" ref="T1240">_xlfn.IFS('Paraclinicos '!#REF!="","",'Paraclinicos '!#REF!&lt;6,4,'Paraclinicos '!#REF!&lt;10,3,'Paraclinicos '!#REF!&lt;13,2,'Paraclinicos '!#REF!&lt;15,1,'Paraclinicos '!#REF!=15,0)</f>
        <v>#REF!</v>
      </c>
      <c r="U1240" s="54" t="e">
        <f t="shared" si="57"/>
        <v>#REF!</v>
      </c>
      <c r="V1240" t="e" cm="1">
        <f t="array" ref="V1240">_xlfn.IFS('Paraclinicos '!#REF!="","",OR('Paraclinicos '!#REF!&lt;=8,'Paraclinicos '!#REF!&gt;=25),3,'Paraclinicos '!#REF!&lt;12,1,'Paraclinicos '!#REF!&lt;21,0,'Paraclinicos '!#REF!&lt;25,2)</f>
        <v>#REF!</v>
      </c>
      <c r="W1240" t="str">
        <f>IFERROR(IF(INDEX('BD Demog para scores enalazar'!Y$2:'BD Demog para scores enalazar'!Y$3000,MATCH(Formulas!A1240,'BD Demog para scores enalazar'!A$2:'BD Demog para scores enalazar'!A$3000,0))=1,"SI","NO"),"")</f>
        <v/>
      </c>
      <c r="X1240" s="9" t="str">
        <f>IFERROR(IF(INDEX('BD Demog para scores enalazar'!AJ$2:'BD Demog para scores enalazar'!AJ$3000,MATCH(Formulas!A1240,'BD Demog para scores enalazar'!A$2:'BD Demog para scores enalazar'!A$3000,0))=1,"SI","NO"),"")</f>
        <v/>
      </c>
      <c r="Y1240" t="str" cm="1">
        <f t="array" ref="Y1240">IF(AND(W1240="NO",X1240="NO"),_xlfn.IFS('Paraclinicos '!#REF!&lt;=91,3,'Paraclinicos '!#REF!&lt;94,2,'Paraclinicos '!#REF!&lt;96,1,'Paraclinicos '!#REF!&gt;=96,0),"")</f>
        <v/>
      </c>
      <c r="Z1240" t="str" cm="1">
        <f t="array" ref="Z1240">IF(OR(W1240="SI",X1240="SI"),_xlfn.IFS(OR(AND('Paraclinicos '!#REF!&lt;=83),AND('Paraclinicos '!#REF!&gt;=97,AA1240=2)),3,OR(AND('Paraclinicos '!#REF!&lt;=86),AND('Paraclinicos '!#REF!&gt;=94,AA1240=2)),2,OR(AND('Paraclinicos '!#REF!&lt;=88),AND('Paraclinicos '!#REF!&gt;=92,AA1240=2)),1,OR(AND('Paraclinicos '!#REF!&gt;=88,'Paraclinicos '!#REF!&lt;=92),AND('Paraclinicos '!#REF!&gt;=93,AA1240=0)),0),"")</f>
        <v/>
      </c>
      <c r="AA1240" t="e" cm="1">
        <f t="array" ref="AA1240">_xlfn.IFS('Paraclinicos '!#REF!="","",'Paraclinicos '!#REF!="Oxigeno",2,'Paraclinicos '!#REF!="Aire",0)</f>
        <v>#REF!</v>
      </c>
    </row>
    <row r="1241" spans="1:27" x14ac:dyDescent="0.25">
      <c r="A1241" t="e">
        <f>'Paraclinicos '!#REF!</f>
        <v>#REF!</v>
      </c>
      <c r="B1241" s="3" t="e">
        <f>'Paraclinicos '!#REF!</f>
        <v>#REF!</v>
      </c>
      <c r="C1241" t="e" cm="1">
        <f t="array" ref="C1241">_xlfn.IFS('Paraclinicos '!#REF!="","",'Paraclinicos '!#REF!&gt;60,3,'Paraclinicos '!#REF!&lt;=60,1)</f>
        <v>#REF!</v>
      </c>
      <c r="D1241" t="str">
        <f>IFERROR(IF(INDEX('BD Demog para scores enalazar'!BC$2:BC$3000,MATCH(Formulas!A1241,'BD Demog para scores enalazar'!A$2:A$3000,0))=0,"SI","NO"),"")</f>
        <v/>
      </c>
      <c r="E1241" t="str" cm="1">
        <f t="array" ref="E1241">_xlfn.IFS(D1241="","",D1241="SI",4,D1241="NO",1)</f>
        <v/>
      </c>
      <c r="F1241" t="e" cm="1">
        <f t="array" ref="F1241">_xlfn.IFS('Paraclinicos '!#REF!="","",'Paraclinicos '!#REF!&gt;1,1,'Paraclinicos '!#REF!&lt;=1,3)</f>
        <v>#REF!</v>
      </c>
      <c r="G1241" t="e" cm="1">
        <f t="array" ref="G1241">_xlfn.IFS('Paraclinicos '!#REF!="","",AND('Paraclinicos '!#REF!&gt;=250,'Paraclinicos '!#REF!&lt;=500),2,'Paraclinicos '!#REF!&gt;500,3,'Paraclinicos '!#REF!&lt;250,1)</f>
        <v>#REF!</v>
      </c>
      <c r="H1241" s="50" t="e">
        <f t="shared" si="58"/>
        <v>#REF!</v>
      </c>
      <c r="I1241" t="e" cm="1">
        <f t="array" ref="I1241">_xlfn.IFS('Paraclinicos '!#REF!="","",'Paraclinicos '!#REF!&gt;=65,1,'Paraclinicos '!#REF!&lt;65,0)</f>
        <v>#REF!</v>
      </c>
      <c r="J1241" t="e" cm="1">
        <f t="array" ref="J1241">_xlfn.IFS('Paraclinicos '!#REF!="","",'Paraclinicos '!#REF!&gt;7,1,'Paraclinicos '!#REF!&lt;=7,0)</f>
        <v>#REF!</v>
      </c>
      <c r="K1241" t="e" cm="1">
        <f t="array" ref="K1241">_xlfn.IFS('Paraclinicos '!#REF!="","",'Paraclinicos '!#REF!&lt;=8,1,'Paraclinicos '!#REF!&gt;8,0)</f>
        <v>#REF!</v>
      </c>
      <c r="L1241" t="e" cm="1">
        <f t="array" ref="L1241">_xlfn.IFS('Paraclinicos '!#REF!="","",'Paraclinicos '!#REF!&gt;=30,1,'Paraclinicos '!#REF!&lt;30,0)</f>
        <v>#REF!</v>
      </c>
      <c r="M1241" t="e" cm="1">
        <f t="array" ref="M1241">_xlfn.IFS(OR('Paraclinicos '!#REF!="",'Paraclinicos '!#REF!=""),"",OR('Paraclinicos '!#REF!&lt;=90,'Paraclinicos '!#REF!&lt;=60),1,OR('Paraclinicos '!#REF!&gt;90,'Paraclinicos '!#REF!&gt;60),0)</f>
        <v>#REF!</v>
      </c>
      <c r="N1241" s="45" t="e">
        <f t="shared" si="59"/>
        <v>#REF!</v>
      </c>
      <c r="O1241" t="e" cm="1">
        <f t="array" ref="O1241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41" t="e" cm="1">
        <f t="array" ref="P1241">_xlfn.IFS('Paraclinicos '!#REF!="","",'Paraclinicos '!#REF!&lt;20,4,'Paraclinicos '!#REF!&lt;50,3,'Paraclinicos '!#REF!&lt;100,2,'Paraclinicos '!#REF!&lt;150,1,'Paraclinicos '!#REF!&gt;150,0)</f>
        <v>#REF!</v>
      </c>
      <c r="Q1241" t="e" cm="1">
        <f t="array" ref="Q1241">_xlfn.IFS('Paraclinicos '!#REF!="","",'Paraclinicos '!#REF!&lt;1.2,0,'Paraclinicos '!#REF!&lt;2,1,'Paraclinicos '!#REF!&lt;3.5,2,'Paraclinicos '!#REF!&lt;5,3,'Paraclinicos '!#REF!&gt;5,4)</f>
        <v>#REF!</v>
      </c>
      <c r="R1241" t="e" cm="1">
        <f t="array" ref="R1241">_xlfn.IFS('Paraclinicos '!#REF!="","",'Paraclinicos '!#REF!&lt;1.2,0,'Paraclinicos '!#REF!&lt;2,1,'Paraclinicos '!#REF!&lt;6,2,'Paraclinicos '!#REF!&lt;12,3,'Paraclinicos '!#REF!&gt;=12,4)</f>
        <v>#REF!</v>
      </c>
      <c r="S1241" t="e" cm="1">
        <f t="array" ref="S1241">_xlfn.IFS('Paraclinicos '!#REF!="","",'Paraclinicos '!#REF!&lt;70,1,'Paraclinicos '!#REF!&gt;=70,0)</f>
        <v>#REF!</v>
      </c>
      <c r="T1241" t="e" cm="1">
        <f t="array" ref="T1241">_xlfn.IFS('Paraclinicos '!#REF!="","",'Paraclinicos '!#REF!&lt;6,4,'Paraclinicos '!#REF!&lt;10,3,'Paraclinicos '!#REF!&lt;13,2,'Paraclinicos '!#REF!&lt;15,1,'Paraclinicos '!#REF!=15,0)</f>
        <v>#REF!</v>
      </c>
      <c r="U1241" s="54" t="e">
        <f t="shared" si="57"/>
        <v>#REF!</v>
      </c>
      <c r="V1241" t="e" cm="1">
        <f t="array" ref="V1241">_xlfn.IFS('Paraclinicos '!#REF!="","",OR('Paraclinicos '!#REF!&lt;=8,'Paraclinicos '!#REF!&gt;=25),3,'Paraclinicos '!#REF!&lt;12,1,'Paraclinicos '!#REF!&lt;21,0,'Paraclinicos '!#REF!&lt;25,2)</f>
        <v>#REF!</v>
      </c>
      <c r="W1241" t="str">
        <f>IFERROR(IF(INDEX('BD Demog para scores enalazar'!Y$2:'BD Demog para scores enalazar'!Y$3000,MATCH(Formulas!A1241,'BD Demog para scores enalazar'!A$2:'BD Demog para scores enalazar'!A$3000,0))=1,"SI","NO"),"")</f>
        <v/>
      </c>
      <c r="X1241" s="9" t="str">
        <f>IFERROR(IF(INDEX('BD Demog para scores enalazar'!AJ$2:'BD Demog para scores enalazar'!AJ$3000,MATCH(Formulas!A1241,'BD Demog para scores enalazar'!A$2:'BD Demog para scores enalazar'!A$3000,0))=1,"SI","NO"),"")</f>
        <v/>
      </c>
      <c r="Y1241" t="str" cm="1">
        <f t="array" ref="Y1241">IF(AND(W1241="NO",X1241="NO"),_xlfn.IFS('Paraclinicos '!#REF!&lt;=91,3,'Paraclinicos '!#REF!&lt;94,2,'Paraclinicos '!#REF!&lt;96,1,'Paraclinicos '!#REF!&gt;=96,0),"")</f>
        <v/>
      </c>
      <c r="Z1241" t="str" cm="1">
        <f t="array" ref="Z1241">IF(OR(W1241="SI",X1241="SI"),_xlfn.IFS(OR(AND('Paraclinicos '!#REF!&lt;=83),AND('Paraclinicos '!#REF!&gt;=97,AA1241=2)),3,OR(AND('Paraclinicos '!#REF!&lt;=86),AND('Paraclinicos '!#REF!&gt;=94,AA1241=2)),2,OR(AND('Paraclinicos '!#REF!&lt;=88),AND('Paraclinicos '!#REF!&gt;=92,AA1241=2)),1,OR(AND('Paraclinicos '!#REF!&gt;=88,'Paraclinicos '!#REF!&lt;=92),AND('Paraclinicos '!#REF!&gt;=93,AA1241=0)),0),"")</f>
        <v/>
      </c>
      <c r="AA1241" t="e" cm="1">
        <f t="array" ref="AA1241">_xlfn.IFS('Paraclinicos '!#REF!="","",'Paraclinicos '!#REF!="Oxigeno",2,'Paraclinicos '!#REF!="Aire",0)</f>
        <v>#REF!</v>
      </c>
    </row>
    <row r="1242" spans="1:27" x14ac:dyDescent="0.25">
      <c r="A1242" t="e">
        <f>'Paraclinicos '!#REF!</f>
        <v>#REF!</v>
      </c>
      <c r="B1242" s="3" t="e">
        <f>'Paraclinicos '!#REF!</f>
        <v>#REF!</v>
      </c>
      <c r="C1242" t="e" cm="1">
        <f t="array" ref="C1242">_xlfn.IFS('Paraclinicos '!#REF!="","",'Paraclinicos '!#REF!&gt;60,3,'Paraclinicos '!#REF!&lt;=60,1)</f>
        <v>#REF!</v>
      </c>
      <c r="D1242" t="str">
        <f>IFERROR(IF(INDEX('BD Demog para scores enalazar'!BC$2:BC$3000,MATCH(Formulas!A1242,'BD Demog para scores enalazar'!A$2:A$3000,0))=0,"SI","NO"),"")</f>
        <v/>
      </c>
      <c r="E1242" t="str" cm="1">
        <f t="array" ref="E1242">_xlfn.IFS(D1242="","",D1242="SI",4,D1242="NO",1)</f>
        <v/>
      </c>
      <c r="F1242" t="e" cm="1">
        <f t="array" ref="F1242">_xlfn.IFS('Paraclinicos '!#REF!="","",'Paraclinicos '!#REF!&gt;1,1,'Paraclinicos '!#REF!&lt;=1,3)</f>
        <v>#REF!</v>
      </c>
      <c r="G1242" t="e" cm="1">
        <f t="array" ref="G1242">_xlfn.IFS('Paraclinicos '!#REF!="","",AND('Paraclinicos '!#REF!&gt;=250,'Paraclinicos '!#REF!&lt;=500),2,'Paraclinicos '!#REF!&gt;500,3,'Paraclinicos '!#REF!&lt;250,1)</f>
        <v>#REF!</v>
      </c>
      <c r="H1242" s="50" t="e">
        <f t="shared" si="58"/>
        <v>#REF!</v>
      </c>
      <c r="I1242" t="e" cm="1">
        <f t="array" ref="I1242">_xlfn.IFS('Paraclinicos '!#REF!="","",'Paraclinicos '!#REF!&gt;=65,1,'Paraclinicos '!#REF!&lt;65,0)</f>
        <v>#REF!</v>
      </c>
      <c r="J1242" t="e" cm="1">
        <f t="array" ref="J1242">_xlfn.IFS('Paraclinicos '!#REF!="","",'Paraclinicos '!#REF!&gt;7,1,'Paraclinicos '!#REF!&lt;=7,0)</f>
        <v>#REF!</v>
      </c>
      <c r="K1242" t="e" cm="1">
        <f t="array" ref="K1242">_xlfn.IFS('Paraclinicos '!#REF!="","",'Paraclinicos '!#REF!&lt;=8,1,'Paraclinicos '!#REF!&gt;8,0)</f>
        <v>#REF!</v>
      </c>
      <c r="L1242" t="e" cm="1">
        <f t="array" ref="L1242">_xlfn.IFS('Paraclinicos '!#REF!="","",'Paraclinicos '!#REF!&gt;=30,1,'Paraclinicos '!#REF!&lt;30,0)</f>
        <v>#REF!</v>
      </c>
      <c r="M1242" t="e" cm="1">
        <f t="array" ref="M1242">_xlfn.IFS(OR('Paraclinicos '!#REF!="",'Paraclinicos '!#REF!=""),"",OR('Paraclinicos '!#REF!&lt;=90,'Paraclinicos '!#REF!&lt;=60),1,OR('Paraclinicos '!#REF!&gt;90,'Paraclinicos '!#REF!&gt;60),0)</f>
        <v>#REF!</v>
      </c>
      <c r="N1242" s="45" t="e">
        <f t="shared" si="59"/>
        <v>#REF!</v>
      </c>
      <c r="O1242" t="e" cm="1">
        <f t="array" ref="O1242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42" t="e" cm="1">
        <f t="array" ref="P1242">_xlfn.IFS('Paraclinicos '!#REF!="","",'Paraclinicos '!#REF!&lt;20,4,'Paraclinicos '!#REF!&lt;50,3,'Paraclinicos '!#REF!&lt;100,2,'Paraclinicos '!#REF!&lt;150,1,'Paraclinicos '!#REF!&gt;150,0)</f>
        <v>#REF!</v>
      </c>
      <c r="Q1242" t="e" cm="1">
        <f t="array" ref="Q1242">_xlfn.IFS('Paraclinicos '!#REF!="","",'Paraclinicos '!#REF!&lt;1.2,0,'Paraclinicos '!#REF!&lt;2,1,'Paraclinicos '!#REF!&lt;3.5,2,'Paraclinicos '!#REF!&lt;5,3,'Paraclinicos '!#REF!&gt;5,4)</f>
        <v>#REF!</v>
      </c>
      <c r="R1242" t="e" cm="1">
        <f t="array" ref="R1242">_xlfn.IFS('Paraclinicos '!#REF!="","",'Paraclinicos '!#REF!&lt;1.2,0,'Paraclinicos '!#REF!&lt;2,1,'Paraclinicos '!#REF!&lt;6,2,'Paraclinicos '!#REF!&lt;12,3,'Paraclinicos '!#REF!&gt;=12,4)</f>
        <v>#REF!</v>
      </c>
      <c r="S1242" t="e" cm="1">
        <f t="array" ref="S1242">_xlfn.IFS('Paraclinicos '!#REF!="","",'Paraclinicos '!#REF!&lt;70,1,'Paraclinicos '!#REF!&gt;=70,0)</f>
        <v>#REF!</v>
      </c>
      <c r="T1242" t="e" cm="1">
        <f t="array" ref="T1242">_xlfn.IFS('Paraclinicos '!#REF!="","",'Paraclinicos '!#REF!&lt;6,4,'Paraclinicos '!#REF!&lt;10,3,'Paraclinicos '!#REF!&lt;13,2,'Paraclinicos '!#REF!&lt;15,1,'Paraclinicos '!#REF!=15,0)</f>
        <v>#REF!</v>
      </c>
      <c r="U1242" s="54" t="e">
        <f t="shared" si="57"/>
        <v>#REF!</v>
      </c>
      <c r="V1242" t="e" cm="1">
        <f t="array" ref="V1242">_xlfn.IFS('Paraclinicos '!#REF!="","",OR('Paraclinicos '!#REF!&lt;=8,'Paraclinicos '!#REF!&gt;=25),3,'Paraclinicos '!#REF!&lt;12,1,'Paraclinicos '!#REF!&lt;21,0,'Paraclinicos '!#REF!&lt;25,2)</f>
        <v>#REF!</v>
      </c>
      <c r="W1242" t="str">
        <f>IFERROR(IF(INDEX('BD Demog para scores enalazar'!Y$2:'BD Demog para scores enalazar'!Y$3000,MATCH(Formulas!A1242,'BD Demog para scores enalazar'!A$2:'BD Demog para scores enalazar'!A$3000,0))=1,"SI","NO"),"")</f>
        <v/>
      </c>
      <c r="X1242" s="9" t="str">
        <f>IFERROR(IF(INDEX('BD Demog para scores enalazar'!AJ$2:'BD Demog para scores enalazar'!AJ$3000,MATCH(Formulas!A1242,'BD Demog para scores enalazar'!A$2:'BD Demog para scores enalazar'!A$3000,0))=1,"SI","NO"),"")</f>
        <v/>
      </c>
      <c r="Y1242" t="str" cm="1">
        <f t="array" ref="Y1242">IF(AND(W1242="NO",X1242="NO"),_xlfn.IFS('Paraclinicos '!#REF!&lt;=91,3,'Paraclinicos '!#REF!&lt;94,2,'Paraclinicos '!#REF!&lt;96,1,'Paraclinicos '!#REF!&gt;=96,0),"")</f>
        <v/>
      </c>
      <c r="Z1242" t="str" cm="1">
        <f t="array" ref="Z1242">IF(OR(W1242="SI",X1242="SI"),_xlfn.IFS(OR(AND('Paraclinicos '!#REF!&lt;=83),AND('Paraclinicos '!#REF!&gt;=97,AA1242=2)),3,OR(AND('Paraclinicos '!#REF!&lt;=86),AND('Paraclinicos '!#REF!&gt;=94,AA1242=2)),2,OR(AND('Paraclinicos '!#REF!&lt;=88),AND('Paraclinicos '!#REF!&gt;=92,AA1242=2)),1,OR(AND('Paraclinicos '!#REF!&gt;=88,'Paraclinicos '!#REF!&lt;=92),AND('Paraclinicos '!#REF!&gt;=93,AA1242=0)),0),"")</f>
        <v/>
      </c>
      <c r="AA1242" t="e" cm="1">
        <f t="array" ref="AA1242">_xlfn.IFS('Paraclinicos '!#REF!="","",'Paraclinicos '!#REF!="Oxigeno",2,'Paraclinicos '!#REF!="Aire",0)</f>
        <v>#REF!</v>
      </c>
    </row>
    <row r="1243" spans="1:27" x14ac:dyDescent="0.25">
      <c r="A1243" t="e">
        <f>'Paraclinicos '!#REF!</f>
        <v>#REF!</v>
      </c>
      <c r="B1243" s="3" t="e">
        <f>'Paraclinicos '!#REF!</f>
        <v>#REF!</v>
      </c>
      <c r="C1243" t="e" cm="1">
        <f t="array" ref="C1243">_xlfn.IFS('Paraclinicos '!#REF!="","",'Paraclinicos '!#REF!&gt;60,3,'Paraclinicos '!#REF!&lt;=60,1)</f>
        <v>#REF!</v>
      </c>
      <c r="D1243" t="str">
        <f>IFERROR(IF(INDEX('BD Demog para scores enalazar'!BC$2:BC$3000,MATCH(Formulas!A1243,'BD Demog para scores enalazar'!A$2:A$3000,0))=0,"SI","NO"),"")</f>
        <v/>
      </c>
      <c r="E1243" t="str" cm="1">
        <f t="array" ref="E1243">_xlfn.IFS(D1243="","",D1243="SI",4,D1243="NO",1)</f>
        <v/>
      </c>
      <c r="F1243" t="e" cm="1">
        <f t="array" ref="F1243">_xlfn.IFS('Paraclinicos '!#REF!="","",'Paraclinicos '!#REF!&gt;1,1,'Paraclinicos '!#REF!&lt;=1,3)</f>
        <v>#REF!</v>
      </c>
      <c r="G1243" t="e" cm="1">
        <f t="array" ref="G1243">_xlfn.IFS('Paraclinicos '!#REF!="","",AND('Paraclinicos '!#REF!&gt;=250,'Paraclinicos '!#REF!&lt;=500),2,'Paraclinicos '!#REF!&gt;500,3,'Paraclinicos '!#REF!&lt;250,1)</f>
        <v>#REF!</v>
      </c>
      <c r="H1243" s="50" t="e">
        <f t="shared" si="58"/>
        <v>#REF!</v>
      </c>
      <c r="I1243" t="e" cm="1">
        <f t="array" ref="I1243">_xlfn.IFS('Paraclinicos '!#REF!="","",'Paraclinicos '!#REF!&gt;=65,1,'Paraclinicos '!#REF!&lt;65,0)</f>
        <v>#REF!</v>
      </c>
      <c r="J1243" t="e" cm="1">
        <f t="array" ref="J1243">_xlfn.IFS('Paraclinicos '!#REF!="","",'Paraclinicos '!#REF!&gt;7,1,'Paraclinicos '!#REF!&lt;=7,0)</f>
        <v>#REF!</v>
      </c>
      <c r="K1243" t="e" cm="1">
        <f t="array" ref="K1243">_xlfn.IFS('Paraclinicos '!#REF!="","",'Paraclinicos '!#REF!&lt;=8,1,'Paraclinicos '!#REF!&gt;8,0)</f>
        <v>#REF!</v>
      </c>
      <c r="L1243" t="e" cm="1">
        <f t="array" ref="L1243">_xlfn.IFS('Paraclinicos '!#REF!="","",'Paraclinicos '!#REF!&gt;=30,1,'Paraclinicos '!#REF!&lt;30,0)</f>
        <v>#REF!</v>
      </c>
      <c r="M1243" t="e" cm="1">
        <f t="array" ref="M1243">_xlfn.IFS(OR('Paraclinicos '!#REF!="",'Paraclinicos '!#REF!=""),"",OR('Paraclinicos '!#REF!&lt;=90,'Paraclinicos '!#REF!&lt;=60),1,OR('Paraclinicos '!#REF!&gt;90,'Paraclinicos '!#REF!&gt;60),0)</f>
        <v>#REF!</v>
      </c>
      <c r="N1243" s="45" t="e">
        <f t="shared" si="59"/>
        <v>#REF!</v>
      </c>
      <c r="O1243" t="e" cm="1">
        <f t="array" ref="O1243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43" t="e" cm="1">
        <f t="array" ref="P1243">_xlfn.IFS('Paraclinicos '!#REF!="","",'Paraclinicos '!#REF!&lt;20,4,'Paraclinicos '!#REF!&lt;50,3,'Paraclinicos '!#REF!&lt;100,2,'Paraclinicos '!#REF!&lt;150,1,'Paraclinicos '!#REF!&gt;150,0)</f>
        <v>#REF!</v>
      </c>
      <c r="Q1243" t="e" cm="1">
        <f t="array" ref="Q1243">_xlfn.IFS('Paraclinicos '!#REF!="","",'Paraclinicos '!#REF!&lt;1.2,0,'Paraclinicos '!#REF!&lt;2,1,'Paraclinicos '!#REF!&lt;3.5,2,'Paraclinicos '!#REF!&lt;5,3,'Paraclinicos '!#REF!&gt;5,4)</f>
        <v>#REF!</v>
      </c>
      <c r="R1243" t="e" cm="1">
        <f t="array" ref="R1243">_xlfn.IFS('Paraclinicos '!#REF!="","",'Paraclinicos '!#REF!&lt;1.2,0,'Paraclinicos '!#REF!&lt;2,1,'Paraclinicos '!#REF!&lt;6,2,'Paraclinicos '!#REF!&lt;12,3,'Paraclinicos '!#REF!&gt;=12,4)</f>
        <v>#REF!</v>
      </c>
      <c r="S1243" t="e" cm="1">
        <f t="array" ref="S1243">_xlfn.IFS('Paraclinicos '!#REF!="","",'Paraclinicos '!#REF!&lt;70,1,'Paraclinicos '!#REF!&gt;=70,0)</f>
        <v>#REF!</v>
      </c>
      <c r="T1243" t="e" cm="1">
        <f t="array" ref="T1243">_xlfn.IFS('Paraclinicos '!#REF!="","",'Paraclinicos '!#REF!&lt;6,4,'Paraclinicos '!#REF!&lt;10,3,'Paraclinicos '!#REF!&lt;13,2,'Paraclinicos '!#REF!&lt;15,1,'Paraclinicos '!#REF!=15,0)</f>
        <v>#REF!</v>
      </c>
      <c r="U1243" s="54" t="e">
        <f t="shared" si="57"/>
        <v>#REF!</v>
      </c>
      <c r="V1243" t="e" cm="1">
        <f t="array" ref="V1243">_xlfn.IFS('Paraclinicos '!#REF!="","",OR('Paraclinicos '!#REF!&lt;=8,'Paraclinicos '!#REF!&gt;=25),3,'Paraclinicos '!#REF!&lt;12,1,'Paraclinicos '!#REF!&lt;21,0,'Paraclinicos '!#REF!&lt;25,2)</f>
        <v>#REF!</v>
      </c>
      <c r="W1243" t="str">
        <f>IFERROR(IF(INDEX('BD Demog para scores enalazar'!Y$2:'BD Demog para scores enalazar'!Y$3000,MATCH(Formulas!A1243,'BD Demog para scores enalazar'!A$2:'BD Demog para scores enalazar'!A$3000,0))=1,"SI","NO"),"")</f>
        <v/>
      </c>
      <c r="X1243" s="9" t="str">
        <f>IFERROR(IF(INDEX('BD Demog para scores enalazar'!AJ$2:'BD Demog para scores enalazar'!AJ$3000,MATCH(Formulas!A1243,'BD Demog para scores enalazar'!A$2:'BD Demog para scores enalazar'!A$3000,0))=1,"SI","NO"),"")</f>
        <v/>
      </c>
      <c r="Y1243" t="str" cm="1">
        <f t="array" ref="Y1243">IF(AND(W1243="NO",X1243="NO"),_xlfn.IFS('Paraclinicos '!#REF!&lt;=91,3,'Paraclinicos '!#REF!&lt;94,2,'Paraclinicos '!#REF!&lt;96,1,'Paraclinicos '!#REF!&gt;=96,0),"")</f>
        <v/>
      </c>
      <c r="Z1243" t="str" cm="1">
        <f t="array" ref="Z1243">IF(OR(W1243="SI",X1243="SI"),_xlfn.IFS(OR(AND('Paraclinicos '!#REF!&lt;=83),AND('Paraclinicos '!#REF!&gt;=97,AA1243=2)),3,OR(AND('Paraclinicos '!#REF!&lt;=86),AND('Paraclinicos '!#REF!&gt;=94,AA1243=2)),2,OR(AND('Paraclinicos '!#REF!&lt;=88),AND('Paraclinicos '!#REF!&gt;=92,AA1243=2)),1,OR(AND('Paraclinicos '!#REF!&gt;=88,'Paraclinicos '!#REF!&lt;=92),AND('Paraclinicos '!#REF!&gt;=93,AA1243=0)),0),"")</f>
        <v/>
      </c>
      <c r="AA1243" t="e" cm="1">
        <f t="array" ref="AA1243">_xlfn.IFS('Paraclinicos '!#REF!="","",'Paraclinicos '!#REF!="Oxigeno",2,'Paraclinicos '!#REF!="Aire",0)</f>
        <v>#REF!</v>
      </c>
    </row>
    <row r="1244" spans="1:27" x14ac:dyDescent="0.25">
      <c r="A1244" t="e">
        <f>'Paraclinicos '!#REF!</f>
        <v>#REF!</v>
      </c>
      <c r="B1244" s="3" t="e">
        <f>'Paraclinicos '!#REF!</f>
        <v>#REF!</v>
      </c>
      <c r="C1244" t="e" cm="1">
        <f t="array" ref="C1244">_xlfn.IFS('Paraclinicos '!#REF!="","",'Paraclinicos '!#REF!&gt;60,3,'Paraclinicos '!#REF!&lt;=60,1)</f>
        <v>#REF!</v>
      </c>
      <c r="D1244" t="str">
        <f>IFERROR(IF(INDEX('BD Demog para scores enalazar'!BC$2:BC$3000,MATCH(Formulas!A1244,'BD Demog para scores enalazar'!A$2:A$3000,0))=0,"SI","NO"),"")</f>
        <v/>
      </c>
      <c r="E1244" t="str" cm="1">
        <f t="array" ref="E1244">_xlfn.IFS(D1244="","",D1244="SI",4,D1244="NO",1)</f>
        <v/>
      </c>
      <c r="F1244" t="e" cm="1">
        <f t="array" ref="F1244">_xlfn.IFS('Paraclinicos '!#REF!="","",'Paraclinicos '!#REF!&gt;1,1,'Paraclinicos '!#REF!&lt;=1,3)</f>
        <v>#REF!</v>
      </c>
      <c r="G1244" t="e" cm="1">
        <f t="array" ref="G1244">_xlfn.IFS('Paraclinicos '!#REF!="","",AND('Paraclinicos '!#REF!&gt;=250,'Paraclinicos '!#REF!&lt;=500),2,'Paraclinicos '!#REF!&gt;500,3,'Paraclinicos '!#REF!&lt;250,1)</f>
        <v>#REF!</v>
      </c>
      <c r="H1244" s="50" t="e">
        <f t="shared" si="58"/>
        <v>#REF!</v>
      </c>
      <c r="I1244" t="e" cm="1">
        <f t="array" ref="I1244">_xlfn.IFS('Paraclinicos '!#REF!="","",'Paraclinicos '!#REF!&gt;=65,1,'Paraclinicos '!#REF!&lt;65,0)</f>
        <v>#REF!</v>
      </c>
      <c r="J1244" t="e" cm="1">
        <f t="array" ref="J1244">_xlfn.IFS('Paraclinicos '!#REF!="","",'Paraclinicos '!#REF!&gt;7,1,'Paraclinicos '!#REF!&lt;=7,0)</f>
        <v>#REF!</v>
      </c>
      <c r="K1244" t="e" cm="1">
        <f t="array" ref="K1244">_xlfn.IFS('Paraclinicos '!#REF!="","",'Paraclinicos '!#REF!&lt;=8,1,'Paraclinicos '!#REF!&gt;8,0)</f>
        <v>#REF!</v>
      </c>
      <c r="L1244" t="e" cm="1">
        <f t="array" ref="L1244">_xlfn.IFS('Paraclinicos '!#REF!="","",'Paraclinicos '!#REF!&gt;=30,1,'Paraclinicos '!#REF!&lt;30,0)</f>
        <v>#REF!</v>
      </c>
      <c r="M1244" t="e" cm="1">
        <f t="array" ref="M1244">_xlfn.IFS(OR('Paraclinicos '!#REF!="",'Paraclinicos '!#REF!=""),"",OR('Paraclinicos '!#REF!&lt;=90,'Paraclinicos '!#REF!&lt;=60),1,OR('Paraclinicos '!#REF!&gt;90,'Paraclinicos '!#REF!&gt;60),0)</f>
        <v>#REF!</v>
      </c>
      <c r="N1244" s="45" t="e">
        <f t="shared" si="59"/>
        <v>#REF!</v>
      </c>
      <c r="O1244" t="e" cm="1">
        <f t="array" ref="O1244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44" t="e" cm="1">
        <f t="array" ref="P1244">_xlfn.IFS('Paraclinicos '!#REF!="","",'Paraclinicos '!#REF!&lt;20,4,'Paraclinicos '!#REF!&lt;50,3,'Paraclinicos '!#REF!&lt;100,2,'Paraclinicos '!#REF!&lt;150,1,'Paraclinicos '!#REF!&gt;150,0)</f>
        <v>#REF!</v>
      </c>
      <c r="Q1244" t="e" cm="1">
        <f t="array" ref="Q1244">_xlfn.IFS('Paraclinicos '!#REF!="","",'Paraclinicos '!#REF!&lt;1.2,0,'Paraclinicos '!#REF!&lt;2,1,'Paraclinicos '!#REF!&lt;3.5,2,'Paraclinicos '!#REF!&lt;5,3,'Paraclinicos '!#REF!&gt;5,4)</f>
        <v>#REF!</v>
      </c>
      <c r="R1244" t="e" cm="1">
        <f t="array" ref="R1244">_xlfn.IFS('Paraclinicos '!#REF!="","",'Paraclinicos '!#REF!&lt;1.2,0,'Paraclinicos '!#REF!&lt;2,1,'Paraclinicos '!#REF!&lt;6,2,'Paraclinicos '!#REF!&lt;12,3,'Paraclinicos '!#REF!&gt;=12,4)</f>
        <v>#REF!</v>
      </c>
      <c r="S1244" t="e" cm="1">
        <f t="array" ref="S1244">_xlfn.IFS('Paraclinicos '!#REF!="","",'Paraclinicos '!#REF!&lt;70,1,'Paraclinicos '!#REF!&gt;=70,0)</f>
        <v>#REF!</v>
      </c>
      <c r="T1244" t="e" cm="1">
        <f t="array" ref="T1244">_xlfn.IFS('Paraclinicos '!#REF!="","",'Paraclinicos '!#REF!&lt;6,4,'Paraclinicos '!#REF!&lt;10,3,'Paraclinicos '!#REF!&lt;13,2,'Paraclinicos '!#REF!&lt;15,1,'Paraclinicos '!#REF!=15,0)</f>
        <v>#REF!</v>
      </c>
      <c r="U1244" s="54" t="e">
        <f t="shared" si="57"/>
        <v>#REF!</v>
      </c>
      <c r="V1244" t="e" cm="1">
        <f t="array" ref="V1244">_xlfn.IFS('Paraclinicos '!#REF!="","",OR('Paraclinicos '!#REF!&lt;=8,'Paraclinicos '!#REF!&gt;=25),3,'Paraclinicos '!#REF!&lt;12,1,'Paraclinicos '!#REF!&lt;21,0,'Paraclinicos '!#REF!&lt;25,2)</f>
        <v>#REF!</v>
      </c>
      <c r="W1244" t="str">
        <f>IFERROR(IF(INDEX('BD Demog para scores enalazar'!Y$2:'BD Demog para scores enalazar'!Y$3000,MATCH(Formulas!A1244,'BD Demog para scores enalazar'!A$2:'BD Demog para scores enalazar'!A$3000,0))=1,"SI","NO"),"")</f>
        <v/>
      </c>
      <c r="X1244" s="9" t="str">
        <f>IFERROR(IF(INDEX('BD Demog para scores enalazar'!AJ$2:'BD Demog para scores enalazar'!AJ$3000,MATCH(Formulas!A1244,'BD Demog para scores enalazar'!A$2:'BD Demog para scores enalazar'!A$3000,0))=1,"SI","NO"),"")</f>
        <v/>
      </c>
      <c r="Y1244" t="str" cm="1">
        <f t="array" ref="Y1244">IF(AND(W1244="NO",X1244="NO"),_xlfn.IFS('Paraclinicos '!#REF!&lt;=91,3,'Paraclinicos '!#REF!&lt;94,2,'Paraclinicos '!#REF!&lt;96,1,'Paraclinicos '!#REF!&gt;=96,0),"")</f>
        <v/>
      </c>
      <c r="Z1244" t="str" cm="1">
        <f t="array" ref="Z1244">IF(OR(W1244="SI",X1244="SI"),_xlfn.IFS(OR(AND('Paraclinicos '!#REF!&lt;=83),AND('Paraclinicos '!#REF!&gt;=97,AA1244=2)),3,OR(AND('Paraclinicos '!#REF!&lt;=86),AND('Paraclinicos '!#REF!&gt;=94,AA1244=2)),2,OR(AND('Paraclinicos '!#REF!&lt;=88),AND('Paraclinicos '!#REF!&gt;=92,AA1244=2)),1,OR(AND('Paraclinicos '!#REF!&gt;=88,'Paraclinicos '!#REF!&lt;=92),AND('Paraclinicos '!#REF!&gt;=93,AA1244=0)),0),"")</f>
        <v/>
      </c>
      <c r="AA1244" t="e" cm="1">
        <f t="array" ref="AA1244">_xlfn.IFS('Paraclinicos '!#REF!="","",'Paraclinicos '!#REF!="Oxigeno",2,'Paraclinicos '!#REF!="Aire",0)</f>
        <v>#REF!</v>
      </c>
    </row>
    <row r="1245" spans="1:27" x14ac:dyDescent="0.25">
      <c r="A1245" t="e">
        <f>'Paraclinicos '!#REF!</f>
        <v>#REF!</v>
      </c>
      <c r="B1245" s="3" t="e">
        <f>'Paraclinicos '!#REF!</f>
        <v>#REF!</v>
      </c>
      <c r="C1245" t="e" cm="1">
        <f t="array" ref="C1245">_xlfn.IFS('Paraclinicos '!#REF!="","",'Paraclinicos '!#REF!&gt;60,3,'Paraclinicos '!#REF!&lt;=60,1)</f>
        <v>#REF!</v>
      </c>
      <c r="D1245" t="str">
        <f>IFERROR(IF(INDEX('BD Demog para scores enalazar'!BC$2:BC$3000,MATCH(Formulas!A1245,'BD Demog para scores enalazar'!A$2:A$3000,0))=0,"SI","NO"),"")</f>
        <v/>
      </c>
      <c r="E1245" t="str" cm="1">
        <f t="array" ref="E1245">_xlfn.IFS(D1245="","",D1245="SI",4,D1245="NO",1)</f>
        <v/>
      </c>
      <c r="F1245" t="e" cm="1">
        <f t="array" ref="F1245">_xlfn.IFS('Paraclinicos '!#REF!="","",'Paraclinicos '!#REF!&gt;1,1,'Paraclinicos '!#REF!&lt;=1,3)</f>
        <v>#REF!</v>
      </c>
      <c r="G1245" t="e" cm="1">
        <f t="array" ref="G1245">_xlfn.IFS('Paraclinicos '!#REF!="","",AND('Paraclinicos '!#REF!&gt;=250,'Paraclinicos '!#REF!&lt;=500),2,'Paraclinicos '!#REF!&gt;500,3,'Paraclinicos '!#REF!&lt;250,1)</f>
        <v>#REF!</v>
      </c>
      <c r="H1245" s="50" t="e">
        <f t="shared" si="58"/>
        <v>#REF!</v>
      </c>
      <c r="I1245" t="e" cm="1">
        <f t="array" ref="I1245">_xlfn.IFS('Paraclinicos '!#REF!="","",'Paraclinicos '!#REF!&gt;=65,1,'Paraclinicos '!#REF!&lt;65,0)</f>
        <v>#REF!</v>
      </c>
      <c r="J1245" t="e" cm="1">
        <f t="array" ref="J1245">_xlfn.IFS('Paraclinicos '!#REF!="","",'Paraclinicos '!#REF!&gt;7,1,'Paraclinicos '!#REF!&lt;=7,0)</f>
        <v>#REF!</v>
      </c>
      <c r="K1245" t="e" cm="1">
        <f t="array" ref="K1245">_xlfn.IFS('Paraclinicos '!#REF!="","",'Paraclinicos '!#REF!&lt;=8,1,'Paraclinicos '!#REF!&gt;8,0)</f>
        <v>#REF!</v>
      </c>
      <c r="L1245" t="e" cm="1">
        <f t="array" ref="L1245">_xlfn.IFS('Paraclinicos '!#REF!="","",'Paraclinicos '!#REF!&gt;=30,1,'Paraclinicos '!#REF!&lt;30,0)</f>
        <v>#REF!</v>
      </c>
      <c r="M1245" t="e" cm="1">
        <f t="array" ref="M1245">_xlfn.IFS(OR('Paraclinicos '!#REF!="",'Paraclinicos '!#REF!=""),"",OR('Paraclinicos '!#REF!&lt;=90,'Paraclinicos '!#REF!&lt;=60),1,OR('Paraclinicos '!#REF!&gt;90,'Paraclinicos '!#REF!&gt;60),0)</f>
        <v>#REF!</v>
      </c>
      <c r="N1245" s="45" t="e">
        <f t="shared" si="59"/>
        <v>#REF!</v>
      </c>
      <c r="O1245" t="e" cm="1">
        <f t="array" ref="O1245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45" t="e" cm="1">
        <f t="array" ref="P1245">_xlfn.IFS('Paraclinicos '!#REF!="","",'Paraclinicos '!#REF!&lt;20,4,'Paraclinicos '!#REF!&lt;50,3,'Paraclinicos '!#REF!&lt;100,2,'Paraclinicos '!#REF!&lt;150,1,'Paraclinicos '!#REF!&gt;150,0)</f>
        <v>#REF!</v>
      </c>
      <c r="Q1245" t="e" cm="1">
        <f t="array" ref="Q1245">_xlfn.IFS('Paraclinicos '!#REF!="","",'Paraclinicos '!#REF!&lt;1.2,0,'Paraclinicos '!#REF!&lt;2,1,'Paraclinicos '!#REF!&lt;3.5,2,'Paraclinicos '!#REF!&lt;5,3,'Paraclinicos '!#REF!&gt;5,4)</f>
        <v>#REF!</v>
      </c>
      <c r="R1245" t="e" cm="1">
        <f t="array" ref="R1245">_xlfn.IFS('Paraclinicos '!#REF!="","",'Paraclinicos '!#REF!&lt;1.2,0,'Paraclinicos '!#REF!&lt;2,1,'Paraclinicos '!#REF!&lt;6,2,'Paraclinicos '!#REF!&lt;12,3,'Paraclinicos '!#REF!&gt;=12,4)</f>
        <v>#REF!</v>
      </c>
      <c r="S1245" t="e" cm="1">
        <f t="array" ref="S1245">_xlfn.IFS('Paraclinicos '!#REF!="","",'Paraclinicos '!#REF!&lt;70,1,'Paraclinicos '!#REF!&gt;=70,0)</f>
        <v>#REF!</v>
      </c>
      <c r="T1245" t="e" cm="1">
        <f t="array" ref="T1245">_xlfn.IFS('Paraclinicos '!#REF!="","",'Paraclinicos '!#REF!&lt;6,4,'Paraclinicos '!#REF!&lt;10,3,'Paraclinicos '!#REF!&lt;13,2,'Paraclinicos '!#REF!&lt;15,1,'Paraclinicos '!#REF!=15,0)</f>
        <v>#REF!</v>
      </c>
      <c r="U1245" s="54" t="e">
        <f t="shared" si="57"/>
        <v>#REF!</v>
      </c>
      <c r="V1245" t="e" cm="1">
        <f t="array" ref="V1245">_xlfn.IFS('Paraclinicos '!#REF!="","",OR('Paraclinicos '!#REF!&lt;=8,'Paraclinicos '!#REF!&gt;=25),3,'Paraclinicos '!#REF!&lt;12,1,'Paraclinicos '!#REF!&lt;21,0,'Paraclinicos '!#REF!&lt;25,2)</f>
        <v>#REF!</v>
      </c>
      <c r="W1245" t="str">
        <f>IFERROR(IF(INDEX('BD Demog para scores enalazar'!Y$2:'BD Demog para scores enalazar'!Y$3000,MATCH(Formulas!A1245,'BD Demog para scores enalazar'!A$2:'BD Demog para scores enalazar'!A$3000,0))=1,"SI","NO"),"")</f>
        <v/>
      </c>
      <c r="X1245" s="9" t="str">
        <f>IFERROR(IF(INDEX('BD Demog para scores enalazar'!AJ$2:'BD Demog para scores enalazar'!AJ$3000,MATCH(Formulas!A1245,'BD Demog para scores enalazar'!A$2:'BD Demog para scores enalazar'!A$3000,0))=1,"SI","NO"),"")</f>
        <v/>
      </c>
      <c r="Y1245" t="str" cm="1">
        <f t="array" ref="Y1245">IF(AND(W1245="NO",X1245="NO"),_xlfn.IFS('Paraclinicos '!#REF!&lt;=91,3,'Paraclinicos '!#REF!&lt;94,2,'Paraclinicos '!#REF!&lt;96,1,'Paraclinicos '!#REF!&gt;=96,0),"")</f>
        <v/>
      </c>
      <c r="Z1245" t="str" cm="1">
        <f t="array" ref="Z1245">IF(OR(W1245="SI",X1245="SI"),_xlfn.IFS(OR(AND('Paraclinicos '!#REF!&lt;=83),AND('Paraclinicos '!#REF!&gt;=97,AA1245=2)),3,OR(AND('Paraclinicos '!#REF!&lt;=86),AND('Paraclinicos '!#REF!&gt;=94,AA1245=2)),2,OR(AND('Paraclinicos '!#REF!&lt;=88),AND('Paraclinicos '!#REF!&gt;=92,AA1245=2)),1,OR(AND('Paraclinicos '!#REF!&gt;=88,'Paraclinicos '!#REF!&lt;=92),AND('Paraclinicos '!#REF!&gt;=93,AA1245=0)),0),"")</f>
        <v/>
      </c>
      <c r="AA1245" t="e" cm="1">
        <f t="array" ref="AA1245">_xlfn.IFS('Paraclinicos '!#REF!="","",'Paraclinicos '!#REF!="Oxigeno",2,'Paraclinicos '!#REF!="Aire",0)</f>
        <v>#REF!</v>
      </c>
    </row>
    <row r="1246" spans="1:27" x14ac:dyDescent="0.25">
      <c r="A1246" t="e">
        <f>'Paraclinicos '!#REF!</f>
        <v>#REF!</v>
      </c>
      <c r="B1246" s="3" t="e">
        <f>'Paraclinicos '!#REF!</f>
        <v>#REF!</v>
      </c>
      <c r="C1246" t="e" cm="1">
        <f t="array" ref="C1246">_xlfn.IFS('Paraclinicos '!#REF!="","",'Paraclinicos '!#REF!&gt;60,3,'Paraclinicos '!#REF!&lt;=60,1)</f>
        <v>#REF!</v>
      </c>
      <c r="D1246" t="str">
        <f>IFERROR(IF(INDEX('BD Demog para scores enalazar'!BC$2:BC$3000,MATCH(Formulas!A1246,'BD Demog para scores enalazar'!A$2:A$3000,0))=0,"SI","NO"),"")</f>
        <v/>
      </c>
      <c r="E1246" t="str" cm="1">
        <f t="array" ref="E1246">_xlfn.IFS(D1246="","",D1246="SI",4,D1246="NO",1)</f>
        <v/>
      </c>
      <c r="F1246" t="e" cm="1">
        <f t="array" ref="F1246">_xlfn.IFS('Paraclinicos '!#REF!="","",'Paraclinicos '!#REF!&gt;1,1,'Paraclinicos '!#REF!&lt;=1,3)</f>
        <v>#REF!</v>
      </c>
      <c r="G1246" t="e" cm="1">
        <f t="array" ref="G1246">_xlfn.IFS('Paraclinicos '!#REF!="","",AND('Paraclinicos '!#REF!&gt;=250,'Paraclinicos '!#REF!&lt;=500),2,'Paraclinicos '!#REF!&gt;500,3,'Paraclinicos '!#REF!&lt;250,1)</f>
        <v>#REF!</v>
      </c>
      <c r="H1246" s="50" t="e">
        <f t="shared" si="58"/>
        <v>#REF!</v>
      </c>
      <c r="I1246" t="e" cm="1">
        <f t="array" ref="I1246">_xlfn.IFS('Paraclinicos '!#REF!="","",'Paraclinicos '!#REF!&gt;=65,1,'Paraclinicos '!#REF!&lt;65,0)</f>
        <v>#REF!</v>
      </c>
      <c r="J1246" t="e" cm="1">
        <f t="array" ref="J1246">_xlfn.IFS('Paraclinicos '!#REF!="","",'Paraclinicos '!#REF!&gt;7,1,'Paraclinicos '!#REF!&lt;=7,0)</f>
        <v>#REF!</v>
      </c>
      <c r="K1246" t="e" cm="1">
        <f t="array" ref="K1246">_xlfn.IFS('Paraclinicos '!#REF!="","",'Paraclinicos '!#REF!&lt;=8,1,'Paraclinicos '!#REF!&gt;8,0)</f>
        <v>#REF!</v>
      </c>
      <c r="L1246" t="e" cm="1">
        <f t="array" ref="L1246">_xlfn.IFS('Paraclinicos '!#REF!="","",'Paraclinicos '!#REF!&gt;=30,1,'Paraclinicos '!#REF!&lt;30,0)</f>
        <v>#REF!</v>
      </c>
      <c r="M1246" t="e" cm="1">
        <f t="array" ref="M1246">_xlfn.IFS(OR('Paraclinicos '!#REF!="",'Paraclinicos '!#REF!=""),"",OR('Paraclinicos '!#REF!&lt;=90,'Paraclinicos '!#REF!&lt;=60),1,OR('Paraclinicos '!#REF!&gt;90,'Paraclinicos '!#REF!&gt;60),0)</f>
        <v>#REF!</v>
      </c>
      <c r="N1246" s="45" t="e">
        <f t="shared" si="59"/>
        <v>#REF!</v>
      </c>
      <c r="O1246" t="e" cm="1">
        <f t="array" ref="O1246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46" t="e" cm="1">
        <f t="array" ref="P1246">_xlfn.IFS('Paraclinicos '!#REF!="","",'Paraclinicos '!#REF!&lt;20,4,'Paraclinicos '!#REF!&lt;50,3,'Paraclinicos '!#REF!&lt;100,2,'Paraclinicos '!#REF!&lt;150,1,'Paraclinicos '!#REF!&gt;150,0)</f>
        <v>#REF!</v>
      </c>
      <c r="Q1246" t="e" cm="1">
        <f t="array" ref="Q1246">_xlfn.IFS('Paraclinicos '!#REF!="","",'Paraclinicos '!#REF!&lt;1.2,0,'Paraclinicos '!#REF!&lt;2,1,'Paraclinicos '!#REF!&lt;3.5,2,'Paraclinicos '!#REF!&lt;5,3,'Paraclinicos '!#REF!&gt;5,4)</f>
        <v>#REF!</v>
      </c>
      <c r="R1246" t="e" cm="1">
        <f t="array" ref="R1246">_xlfn.IFS('Paraclinicos '!#REF!="","",'Paraclinicos '!#REF!&lt;1.2,0,'Paraclinicos '!#REF!&lt;2,1,'Paraclinicos '!#REF!&lt;6,2,'Paraclinicos '!#REF!&lt;12,3,'Paraclinicos '!#REF!&gt;=12,4)</f>
        <v>#REF!</v>
      </c>
      <c r="S1246" t="e" cm="1">
        <f t="array" ref="S1246">_xlfn.IFS('Paraclinicos '!#REF!="","",'Paraclinicos '!#REF!&lt;70,1,'Paraclinicos '!#REF!&gt;=70,0)</f>
        <v>#REF!</v>
      </c>
      <c r="T1246" t="e" cm="1">
        <f t="array" ref="T1246">_xlfn.IFS('Paraclinicos '!#REF!="","",'Paraclinicos '!#REF!&lt;6,4,'Paraclinicos '!#REF!&lt;10,3,'Paraclinicos '!#REF!&lt;13,2,'Paraclinicos '!#REF!&lt;15,1,'Paraclinicos '!#REF!=15,0)</f>
        <v>#REF!</v>
      </c>
      <c r="U1246" s="54" t="e">
        <f t="shared" si="57"/>
        <v>#REF!</v>
      </c>
      <c r="V1246" t="e" cm="1">
        <f t="array" ref="V1246">_xlfn.IFS('Paraclinicos '!#REF!="","",OR('Paraclinicos '!#REF!&lt;=8,'Paraclinicos '!#REF!&gt;=25),3,'Paraclinicos '!#REF!&lt;12,1,'Paraclinicos '!#REF!&lt;21,0,'Paraclinicos '!#REF!&lt;25,2)</f>
        <v>#REF!</v>
      </c>
      <c r="W1246" t="str">
        <f>IFERROR(IF(INDEX('BD Demog para scores enalazar'!Y$2:'BD Demog para scores enalazar'!Y$3000,MATCH(Formulas!A1246,'BD Demog para scores enalazar'!A$2:'BD Demog para scores enalazar'!A$3000,0))=1,"SI","NO"),"")</f>
        <v/>
      </c>
      <c r="X1246" s="9" t="str">
        <f>IFERROR(IF(INDEX('BD Demog para scores enalazar'!AJ$2:'BD Demog para scores enalazar'!AJ$3000,MATCH(Formulas!A1246,'BD Demog para scores enalazar'!A$2:'BD Demog para scores enalazar'!A$3000,0))=1,"SI","NO"),"")</f>
        <v/>
      </c>
      <c r="Y1246" t="str" cm="1">
        <f t="array" ref="Y1246">IF(AND(W1246="NO",X1246="NO"),_xlfn.IFS('Paraclinicos '!#REF!&lt;=91,3,'Paraclinicos '!#REF!&lt;94,2,'Paraclinicos '!#REF!&lt;96,1,'Paraclinicos '!#REF!&gt;=96,0),"")</f>
        <v/>
      </c>
      <c r="Z1246" t="str" cm="1">
        <f t="array" ref="Z1246">IF(OR(W1246="SI",X1246="SI"),_xlfn.IFS(OR(AND('Paraclinicos '!K1219&lt;=83),AND('Paraclinicos '!K1219&gt;=97,AA1246=2)),3,OR(AND('Paraclinicos '!K1219&lt;=86),AND('Paraclinicos '!K1219&gt;=94,AA1246=2)),2,OR(AND('Paraclinicos '!K1219&lt;=88),AND('Paraclinicos '!K1219&gt;=92,AA1246=2)),1,OR(AND('Paraclinicos '!K1219&gt;=88,'Paraclinicos '!K1219&lt;=92),AND('Paraclinicos '!K1219&gt;=93,AA1246=0)),0),"")</f>
        <v/>
      </c>
      <c r="AA1246" t="e" cm="1">
        <f t="array" ref="AA1246">_xlfn.IFS('Paraclinicos '!#REF!="","",'Paraclinicos '!#REF!="Oxigeno",2,'Paraclinicos '!#REF!="Aire",0)</f>
        <v>#REF!</v>
      </c>
    </row>
    <row r="1247" spans="1:27" x14ac:dyDescent="0.25">
      <c r="A1247">
        <f>'Paraclinicos '!A1219</f>
        <v>356</v>
      </c>
      <c r="B1247" s="3">
        <f>'Paraclinicos '!R1219</f>
        <v>44303</v>
      </c>
      <c r="C1247" cm="1">
        <f t="array" ref="C1247">_xlfn.IFS('Paraclinicos '!Q1219="","",'Paraclinicos '!Q1219&gt;60,3,'Paraclinicos '!Q1219&lt;=60,1)</f>
        <v>1</v>
      </c>
      <c r="D1247" t="str">
        <f>IFERROR(IF(INDEX('BD Demog para scores enalazar'!BC$2:BC$3000,MATCH(Formulas!A1247,'BD Demog para scores enalazar'!A$2:A$3000,0))=0,"SI","NO"),"")</f>
        <v>SI</v>
      </c>
      <c r="E1247" cm="1">
        <f t="array" ref="E1247">_xlfn.IFS(D1247="","",D1247="SI",4,D1247="NO",1)</f>
        <v>4</v>
      </c>
      <c r="F1247" cm="1">
        <f t="array" ref="F1247">_xlfn.IFS('Paraclinicos '!B1219="","",'Paraclinicos '!B1219&gt;1,1,'Paraclinicos '!B1219&lt;=1,3)</f>
        <v>3</v>
      </c>
      <c r="G1247" t="str" cm="1">
        <f t="array" ref="G1247">_xlfn.IFS('Paraclinicos '!D1219="","",AND('Paraclinicos '!D1219&gt;=250,'Paraclinicos '!D1219&lt;=500),2,'Paraclinicos '!D1219&gt;500,3,'Paraclinicos '!D1219&lt;250,1)</f>
        <v/>
      </c>
      <c r="H1247" s="50">
        <f t="shared" si="58"/>
        <v>8</v>
      </c>
      <c r="I1247" cm="1">
        <f t="array" ref="I1247">_xlfn.IFS('Paraclinicos '!Q1219="","",'Paraclinicos '!Q1219&gt;=65,1,'Paraclinicos '!Q1219&lt;65,0)</f>
        <v>0</v>
      </c>
      <c r="J1247" cm="1">
        <f t="array" ref="J1247">_xlfn.IFS('Paraclinicos '!I1219="","",'Paraclinicos '!I1219&gt;7,1,'Paraclinicos '!I1219&lt;=7,0)</f>
        <v>1</v>
      </c>
      <c r="K1247" cm="1">
        <f t="array" ref="K1247">_xlfn.IFS('Paraclinicos '!W1219="","",'Paraclinicos '!W1219&lt;=8,1,'Paraclinicos '!W1219&gt;8,0)</f>
        <v>1</v>
      </c>
      <c r="L1247" cm="1">
        <f t="array" ref="L1247">_xlfn.IFS('Paraclinicos '!S1219="","",'Paraclinicos '!S1219&gt;=30,1,'Paraclinicos '!S1219&lt;30,0)</f>
        <v>0</v>
      </c>
      <c r="M1247" cm="1">
        <f t="array" ref="M1247">_xlfn.IFS(OR('Paraclinicos '!T1219="",'Paraclinicos '!U1219=""),"",OR('Paraclinicos '!T1219&lt;=90,'Paraclinicos '!U1219&lt;=60),1,OR('Paraclinicos '!T1219&gt;90,'Paraclinicos '!U1219&gt;60),0)</f>
        <v>1</v>
      </c>
      <c r="N1247" s="45" t="e">
        <f t="shared" si="59"/>
        <v>#REF!</v>
      </c>
      <c r="O1247" cm="1">
        <f t="array" ref="O1247">_xlfn.IFS(OR('Paraclinicos '!M1219="",'Paraclinicos '!N1219="",'Paraclinicos '!N1219=0),"",'Paraclinicos '!M1219/'Paraclinicos '!N1219&lt;100,4,'Paraclinicos '!M1219/'Paraclinicos '!N1219&lt;200,3,'Paraclinicos '!M1219/'Paraclinicos '!N1219&lt;300,2,'Paraclinicos '!M1219/'Paraclinicos '!N1219&lt;400,1,'Paraclinicos '!M1219/'Paraclinicos '!N1219&gt;=400,0)</f>
        <v>2</v>
      </c>
      <c r="P1247" cm="1">
        <f t="array" ref="P1247">_xlfn.IFS('Paraclinicos '!C1219="","",'Paraclinicos '!C1219&lt;20,4,'Paraclinicos '!C1219&lt;50,3,'Paraclinicos '!C1219&lt;100,2,'Paraclinicos '!C1219&lt;150,1,'Paraclinicos '!C1219&gt;150,0)</f>
        <v>0</v>
      </c>
      <c r="Q1247" cm="1">
        <f t="array" ref="Q1247">_xlfn.IFS('Paraclinicos '!O1219="","",'Paraclinicos '!O1219&lt;1.2,0,'Paraclinicos '!O1219&lt;2,1,'Paraclinicos '!O1219&lt;3.5,2,'Paraclinicos '!O1219&lt;5,3,'Paraclinicos '!O1219&gt;5,4)</f>
        <v>2</v>
      </c>
      <c r="R1247" t="str" cm="1">
        <f t="array" ref="R1247">_xlfn.IFS('Paraclinicos '!J1219="","",'Paraclinicos '!J1219&lt;1.2,0,'Paraclinicos '!J1219&lt;2,1,'Paraclinicos '!J1219&lt;6,2,'Paraclinicos '!J1219&lt;12,3,'Paraclinicos '!J1219&gt;=12,4)</f>
        <v/>
      </c>
      <c r="S1247" cm="1">
        <f t="array" ref="S1247">_xlfn.IFS('Paraclinicos '!Y1219="","",'Paraclinicos '!Y1219&lt;70,1,'Paraclinicos '!Y1219&gt;=70,0)</f>
        <v>0</v>
      </c>
      <c r="T1247" cm="1">
        <f t="array" ref="T1247">_xlfn.IFS('Paraclinicos '!W1219="","",'Paraclinicos '!W1219&lt;6,4,'Paraclinicos '!W1219&lt;10,3,'Paraclinicos '!W1219&lt;13,2,'Paraclinicos '!W1219&lt;15,1,'Paraclinicos '!W1219=15,0)</f>
        <v>4</v>
      </c>
      <c r="U1247" s="54">
        <f t="shared" si="57"/>
        <v>8</v>
      </c>
      <c r="V1247" cm="1">
        <f t="array" ref="V1247">_xlfn.IFS('Paraclinicos '!S1219="","",OR('Paraclinicos '!S1219&lt;=8,'Paraclinicos '!S1219&gt;=25),3,'Paraclinicos '!S1219&lt;12,1,'Paraclinicos '!S1219&lt;21,0,'Paraclinicos '!S1219&lt;25,2)</f>
        <v>0</v>
      </c>
      <c r="W1247" t="str">
        <f>IFERROR(IF(INDEX('BD Demog para scores enalazar'!Y$2:'BD Demog para scores enalazar'!Y$3000,MATCH(Formulas!A1247,'BD Demog para scores enalazar'!A$2:'BD Demog para scores enalazar'!A$3000,0))=1,"SI","NO"),"")</f>
        <v>NO</v>
      </c>
      <c r="X1247" s="9" t="str">
        <f>IFERROR(IF(INDEX('BD Demog para scores enalazar'!AJ$2:'BD Demog para scores enalazar'!AJ$3000,MATCH(Formulas!A1247,'BD Demog para scores enalazar'!A$2:'BD Demog para scores enalazar'!A$3000,0))=1,"SI","NO"),"")</f>
        <v>NO</v>
      </c>
      <c r="Y1247" cm="1">
        <f t="array" ref="Y1247">IF(AND(W1247="NO",X1247="NO"),_xlfn.IFS('Paraclinicos '!K1219&lt;=91,3,'Paraclinicos '!K1219&lt;94,2,'Paraclinicos '!K1219&lt;96,1,'Paraclinicos '!K1219&gt;=96,0),"")</f>
        <v>3</v>
      </c>
      <c r="Z1247" t="str" cm="1">
        <f t="array" ref="Z1247">IF(OR(W1247="SI",X1247="SI"),_xlfn.IFS(OR(AND('Paraclinicos '!K1220&lt;=83),AND('Paraclinicos '!K1220&gt;=97,AA1247=2)),3,OR(AND('Paraclinicos '!K1220&lt;=86),AND('Paraclinicos '!K1220&gt;=94,AA1247=2)),2,OR(AND('Paraclinicos '!K1220&lt;=88),AND('Paraclinicos '!K1220&gt;=92,AA1247=2)),1,OR(AND('Paraclinicos '!K1220&gt;=88,'Paraclinicos '!K1220&lt;=92),AND('Paraclinicos '!K1220&gt;=93,AA1247=0)),0),"")</f>
        <v/>
      </c>
      <c r="AA1247" cm="1">
        <f t="array" ref="AA1247">_xlfn.IFS('Paraclinicos '!E1219="","",'Paraclinicos '!E1219="Oxigeno",2,'Paraclinicos '!E1219="Aire",0)</f>
        <v>2</v>
      </c>
    </row>
    <row r="1248" spans="1:27" x14ac:dyDescent="0.25">
      <c r="A1248">
        <f>'Paraclinicos '!A1220</f>
        <v>356</v>
      </c>
      <c r="B1248" s="3">
        <f>'Paraclinicos '!R1220</f>
        <v>44303</v>
      </c>
      <c r="C1248" cm="1">
        <f t="array" ref="C1248">_xlfn.IFS('Paraclinicos '!Q1220="","",'Paraclinicos '!Q1220&gt;60,3,'Paraclinicos '!Q1220&lt;=60,1)</f>
        <v>1</v>
      </c>
      <c r="D1248" t="str">
        <f>IFERROR(IF(INDEX('BD Demog para scores enalazar'!BC$2:BC$3000,MATCH(Formulas!A1248,'BD Demog para scores enalazar'!A$2:A$3000,0))=0,"SI","NO"),"")</f>
        <v>SI</v>
      </c>
      <c r="E1248" cm="1">
        <f t="array" ref="E1248">_xlfn.IFS(D1248="","",D1248="SI",4,D1248="NO",1)</f>
        <v>4</v>
      </c>
      <c r="F1248" cm="1">
        <f t="array" ref="F1248">_xlfn.IFS('Paraclinicos '!B1220="","",'Paraclinicos '!B1220&gt;1,1,'Paraclinicos '!B1220&lt;=1,3)</f>
        <v>3</v>
      </c>
      <c r="G1248" t="str" cm="1">
        <f t="array" ref="G1248">_xlfn.IFS('Paraclinicos '!D1220="","",AND('Paraclinicos '!D1220&gt;=250,'Paraclinicos '!D1220&lt;=500),2,'Paraclinicos '!D1220&gt;500,3,'Paraclinicos '!D1220&lt;250,1)</f>
        <v/>
      </c>
      <c r="H1248" s="50">
        <f t="shared" si="58"/>
        <v>8</v>
      </c>
      <c r="I1248" cm="1">
        <f t="array" ref="I1248">_xlfn.IFS('Paraclinicos '!Q1220="","",'Paraclinicos '!Q1220&gt;=65,1,'Paraclinicos '!Q1220&lt;65,0)</f>
        <v>0</v>
      </c>
      <c r="J1248" cm="1">
        <f t="array" ref="J1248">_xlfn.IFS('Paraclinicos '!I1220="","",'Paraclinicos '!I1220&gt;7,1,'Paraclinicos '!I1220&lt;=7,0)</f>
        <v>1</v>
      </c>
      <c r="K1248" cm="1">
        <f t="array" ref="K1248">_xlfn.IFS('Paraclinicos '!W1220="","",'Paraclinicos '!W1220&lt;=8,1,'Paraclinicos '!W1220&gt;8,0)</f>
        <v>0</v>
      </c>
      <c r="L1248" cm="1">
        <f t="array" ref="L1248">_xlfn.IFS('Paraclinicos '!S1220="","",'Paraclinicos '!S1220&gt;=30,1,'Paraclinicos '!S1220&lt;30,0)</f>
        <v>0</v>
      </c>
      <c r="M1248" cm="1">
        <f t="array" ref="M1248">_xlfn.IFS(OR('Paraclinicos '!T1220="",'Paraclinicos '!U1220=""),"",OR('Paraclinicos '!T1220&lt;=90,'Paraclinicos '!U1220&lt;=60),1,OR('Paraclinicos '!T1220&gt;90,'Paraclinicos '!U1220&gt;60),0)</f>
        <v>0</v>
      </c>
      <c r="N1248" s="45">
        <f t="shared" si="59"/>
        <v>4</v>
      </c>
      <c r="O1248" cm="1">
        <f t="array" ref="O1248">_xlfn.IFS(OR('Paraclinicos '!M1220="",'Paraclinicos '!N1220="",'Paraclinicos '!N1220=0),"",'Paraclinicos '!M1220/'Paraclinicos '!N1220&lt;100,4,'Paraclinicos '!M1220/'Paraclinicos '!N1220&lt;200,3,'Paraclinicos '!M1220/'Paraclinicos '!N1220&lt;300,2,'Paraclinicos '!M1220/'Paraclinicos '!N1220&lt;400,1,'Paraclinicos '!M1220/'Paraclinicos '!N1220&gt;=400,0)</f>
        <v>0</v>
      </c>
      <c r="P1248" cm="1">
        <f t="array" ref="P1248">_xlfn.IFS('Paraclinicos '!C1220="","",'Paraclinicos '!C1220&lt;20,4,'Paraclinicos '!C1220&lt;50,3,'Paraclinicos '!C1220&lt;100,2,'Paraclinicos '!C1220&lt;150,1,'Paraclinicos '!C1220&gt;150,0)</f>
        <v>0</v>
      </c>
      <c r="Q1248" cm="1">
        <f t="array" ref="Q1248">_xlfn.IFS('Paraclinicos '!O1220="","",'Paraclinicos '!O1220&lt;1.2,0,'Paraclinicos '!O1220&lt;2,1,'Paraclinicos '!O1220&lt;3.5,2,'Paraclinicos '!O1220&lt;5,3,'Paraclinicos '!O1220&gt;5,4)</f>
        <v>2</v>
      </c>
      <c r="R1248" t="str" cm="1">
        <f t="array" ref="R1248">_xlfn.IFS('Paraclinicos '!J1220="","",'Paraclinicos '!J1220&lt;1.2,0,'Paraclinicos '!J1220&lt;2,1,'Paraclinicos '!J1220&lt;6,2,'Paraclinicos '!J1220&lt;12,3,'Paraclinicos '!J1220&gt;=12,4)</f>
        <v/>
      </c>
      <c r="S1248" cm="1">
        <f t="array" ref="S1248">_xlfn.IFS('Paraclinicos '!Y1220="","",'Paraclinicos '!Y1220&lt;70,1,'Paraclinicos '!Y1220&gt;=70,0)</f>
        <v>0</v>
      </c>
      <c r="T1248" cm="1">
        <f t="array" ref="T1248">_xlfn.IFS('Paraclinicos '!W1220="","",'Paraclinicos '!W1220&lt;6,4,'Paraclinicos '!W1220&lt;10,3,'Paraclinicos '!W1220&lt;13,2,'Paraclinicos '!W1220&lt;15,1,'Paraclinicos '!W1220=15,0)</f>
        <v>0</v>
      </c>
      <c r="U1248" s="54">
        <f t="shared" si="57"/>
        <v>2</v>
      </c>
      <c r="V1248" cm="1">
        <f t="array" ref="V1248">_xlfn.IFS('Paraclinicos '!S1220="","",OR('Paraclinicos '!S1220&lt;=8,'Paraclinicos '!S1220&gt;=25),3,'Paraclinicos '!S1220&lt;12,1,'Paraclinicos '!S1220&lt;21,0,'Paraclinicos '!S1220&lt;25,2)</f>
        <v>0</v>
      </c>
      <c r="W1248" t="str">
        <f>IFERROR(IF(INDEX('BD Demog para scores enalazar'!Y$2:'BD Demog para scores enalazar'!Y$3000,MATCH(Formulas!A1248,'BD Demog para scores enalazar'!A$2:'BD Demog para scores enalazar'!A$3000,0))=1,"SI","NO"),"")</f>
        <v>NO</v>
      </c>
      <c r="X1248" s="9" t="str">
        <f>IFERROR(IF(INDEX('BD Demog para scores enalazar'!AJ$2:'BD Demog para scores enalazar'!AJ$3000,MATCH(Formulas!A1248,'BD Demog para scores enalazar'!A$2:'BD Demog para scores enalazar'!A$3000,0))=1,"SI","NO"),"")</f>
        <v>NO</v>
      </c>
      <c r="Y1248" cm="1">
        <f t="array" ref="Y1248">IF(AND(W1248="NO",X1248="NO"),_xlfn.IFS('Paraclinicos '!K1220&lt;=91,3,'Paraclinicos '!K1220&lt;94,2,'Paraclinicos '!K1220&lt;96,1,'Paraclinicos '!K1220&gt;=96,0),"")</f>
        <v>0</v>
      </c>
      <c r="Z1248" t="str" cm="1">
        <f t="array" ref="Z1248">IF(OR(W1248="SI",X1248="SI"),_xlfn.IFS(OR(AND('Paraclinicos '!K1221&lt;=83),AND('Paraclinicos '!K1221&gt;=97,AA1248=2)),3,OR(AND('Paraclinicos '!K1221&lt;=86),AND('Paraclinicos '!K1221&gt;=94,AA1248=2)),2,OR(AND('Paraclinicos '!K1221&lt;=88),AND('Paraclinicos '!K1221&gt;=92,AA1248=2)),1,OR(AND('Paraclinicos '!K1221&gt;=88,'Paraclinicos '!K1221&lt;=92),AND('Paraclinicos '!K1221&gt;=93,AA1248=0)),0),"")</f>
        <v/>
      </c>
      <c r="AA1248" cm="1">
        <f t="array" ref="AA1248">_xlfn.IFS('Paraclinicos '!E1220="","",'Paraclinicos '!E1220="Oxigeno",2,'Paraclinicos '!E1220="Aire",0)</f>
        <v>2</v>
      </c>
    </row>
    <row r="1249" spans="1:27" x14ac:dyDescent="0.25">
      <c r="A1249">
        <f>'Paraclinicos '!A1221</f>
        <v>356</v>
      </c>
      <c r="B1249" s="3">
        <f>'Paraclinicos '!R1221</f>
        <v>44305</v>
      </c>
      <c r="C1249" cm="1">
        <f t="array" ref="C1249">_xlfn.IFS('Paraclinicos '!Q1221="","",'Paraclinicos '!Q1221&gt;60,3,'Paraclinicos '!Q1221&lt;=60,1)</f>
        <v>1</v>
      </c>
      <c r="D1249" t="str">
        <f>IFERROR(IF(INDEX('BD Demog para scores enalazar'!BC$2:BC$3000,MATCH(Formulas!A1249,'BD Demog para scores enalazar'!A$2:A$3000,0))=0,"SI","NO"),"")</f>
        <v>SI</v>
      </c>
      <c r="E1249" cm="1">
        <f t="array" ref="E1249">_xlfn.IFS(D1249="","",D1249="SI",4,D1249="NO",1)</f>
        <v>4</v>
      </c>
      <c r="F1249" cm="1">
        <f t="array" ref="F1249">_xlfn.IFS('Paraclinicos '!B1221="","",'Paraclinicos '!B1221&gt;1,1,'Paraclinicos '!B1221&lt;=1,3)</f>
        <v>3</v>
      </c>
      <c r="G1249" t="str" cm="1">
        <f t="array" ref="G1249">_xlfn.IFS('Paraclinicos '!D1221="","",AND('Paraclinicos '!D1221&gt;=250,'Paraclinicos '!D1221&lt;=500),2,'Paraclinicos '!D1221&gt;500,3,'Paraclinicos '!D1221&lt;250,1)</f>
        <v/>
      </c>
      <c r="H1249" s="50">
        <f t="shared" si="58"/>
        <v>8</v>
      </c>
      <c r="I1249" cm="1">
        <f t="array" ref="I1249">_xlfn.IFS('Paraclinicos '!Q1221="","",'Paraclinicos '!Q1221&gt;=65,1,'Paraclinicos '!Q1221&lt;65,0)</f>
        <v>0</v>
      </c>
      <c r="J1249" cm="1">
        <f t="array" ref="J1249">_xlfn.IFS('Paraclinicos '!I1221="","",'Paraclinicos '!I1221&gt;7,1,'Paraclinicos '!I1221&lt;=7,0)</f>
        <v>1</v>
      </c>
      <c r="K1249" cm="1">
        <f t="array" ref="K1249">_xlfn.IFS('Paraclinicos '!W1221="","",'Paraclinicos '!W1221&lt;=8,1,'Paraclinicos '!W1221&gt;8,0)</f>
        <v>0</v>
      </c>
      <c r="L1249" cm="1">
        <f t="array" ref="L1249">_xlfn.IFS('Paraclinicos '!S1221="","",'Paraclinicos '!S1221&gt;=30,1,'Paraclinicos '!S1221&lt;30,0)</f>
        <v>0</v>
      </c>
      <c r="M1249" cm="1">
        <f t="array" ref="M1249">_xlfn.IFS(OR('Paraclinicos '!T1221="",'Paraclinicos '!U1221=""),"",OR('Paraclinicos '!T1221&lt;=90,'Paraclinicos '!U1221&lt;=60),1,OR('Paraclinicos '!T1221&gt;90,'Paraclinicos '!U1221&gt;60),0)</f>
        <v>1</v>
      </c>
      <c r="N1249" s="45">
        <f t="shared" si="59"/>
        <v>3</v>
      </c>
      <c r="O1249" cm="1">
        <f t="array" ref="O1249">_xlfn.IFS(OR('Paraclinicos '!M1221="",'Paraclinicos '!N1221="",'Paraclinicos '!N1221=0),"",'Paraclinicos '!M1221/'Paraclinicos '!N1221&lt;100,4,'Paraclinicos '!M1221/'Paraclinicos '!N1221&lt;200,3,'Paraclinicos '!M1221/'Paraclinicos '!N1221&lt;300,2,'Paraclinicos '!M1221/'Paraclinicos '!N1221&lt;400,1,'Paraclinicos '!M1221/'Paraclinicos '!N1221&gt;=400,0)</f>
        <v>1</v>
      </c>
      <c r="P1249" cm="1">
        <f t="array" ref="P1249">_xlfn.IFS('Paraclinicos '!C1221="","",'Paraclinicos '!C1221&lt;20,4,'Paraclinicos '!C1221&lt;50,3,'Paraclinicos '!C1221&lt;100,2,'Paraclinicos '!C1221&lt;150,1,'Paraclinicos '!C1221&gt;150,0)</f>
        <v>1</v>
      </c>
      <c r="Q1249" cm="1">
        <f t="array" ref="Q1249">_xlfn.IFS('Paraclinicos '!O1221="","",'Paraclinicos '!O1221&lt;1.2,0,'Paraclinicos '!O1221&lt;2,1,'Paraclinicos '!O1221&lt;3.5,2,'Paraclinicos '!O1221&lt;5,3,'Paraclinicos '!O1221&gt;5,4)</f>
        <v>2</v>
      </c>
      <c r="R1249" cm="1">
        <f t="array" ref="R1249">_xlfn.IFS('Paraclinicos '!J1221="","",'Paraclinicos '!J1221&lt;1.2,0,'Paraclinicos '!J1221&lt;2,1,'Paraclinicos '!J1221&lt;6,2,'Paraclinicos '!J1221&lt;12,3,'Paraclinicos '!J1221&gt;=12,4)</f>
        <v>0</v>
      </c>
      <c r="S1249" cm="1">
        <f t="array" ref="S1249">_xlfn.IFS('Paraclinicos '!Y1221="","",'Paraclinicos '!Y1221&lt;70,1,'Paraclinicos '!Y1221&gt;=70,0)</f>
        <v>0</v>
      </c>
      <c r="T1249" cm="1">
        <f t="array" ref="T1249">_xlfn.IFS('Paraclinicos '!W1221="","",'Paraclinicos '!W1221&lt;6,4,'Paraclinicos '!W1221&lt;10,3,'Paraclinicos '!W1221&lt;13,2,'Paraclinicos '!W1221&lt;15,1,'Paraclinicos '!W1221=15,0)</f>
        <v>0</v>
      </c>
      <c r="U1249" s="54">
        <f t="shared" si="57"/>
        <v>4</v>
      </c>
      <c r="V1249" cm="1">
        <f t="array" ref="V1249">_xlfn.IFS('Paraclinicos '!S1221="","",OR('Paraclinicos '!S1221&lt;=8,'Paraclinicos '!S1221&gt;=25),3,'Paraclinicos '!S1221&lt;12,1,'Paraclinicos '!S1221&lt;21,0,'Paraclinicos '!S1221&lt;25,2)</f>
        <v>0</v>
      </c>
      <c r="W1249" t="str">
        <f>IFERROR(IF(INDEX('BD Demog para scores enalazar'!Y$2:'BD Demog para scores enalazar'!Y$3000,MATCH(Formulas!A1249,'BD Demog para scores enalazar'!A$2:'BD Demog para scores enalazar'!A$3000,0))=1,"SI","NO"),"")</f>
        <v>NO</v>
      </c>
      <c r="X1249" s="9" t="str">
        <f>IFERROR(IF(INDEX('BD Demog para scores enalazar'!AJ$2:'BD Demog para scores enalazar'!AJ$3000,MATCH(Formulas!A1249,'BD Demog para scores enalazar'!A$2:'BD Demog para scores enalazar'!A$3000,0))=1,"SI","NO"),"")</f>
        <v>NO</v>
      </c>
      <c r="Y1249" cm="1">
        <f t="array" ref="Y1249">IF(AND(W1249="NO",X1249="NO"),_xlfn.IFS('Paraclinicos '!K1221&lt;=91,3,'Paraclinicos '!K1221&lt;94,2,'Paraclinicos '!K1221&lt;96,1,'Paraclinicos '!K1221&gt;=96,0),"")</f>
        <v>0</v>
      </c>
      <c r="Z1249" t="str" cm="1">
        <f t="array" ref="Z1249">IF(OR(W1249="SI",X1249="SI"),_xlfn.IFS(OR(AND('Paraclinicos '!K1222&lt;=83),AND('Paraclinicos '!K1222&gt;=97,AA1249=2)),3,OR(AND('Paraclinicos '!K1222&lt;=86),AND('Paraclinicos '!K1222&gt;=94,AA1249=2)),2,OR(AND('Paraclinicos '!K1222&lt;=88),AND('Paraclinicos '!K1222&gt;=92,AA1249=2)),1,OR(AND('Paraclinicos '!K1222&gt;=88,'Paraclinicos '!K1222&lt;=92),AND('Paraclinicos '!K1222&gt;=93,AA1249=0)),0),"")</f>
        <v/>
      </c>
      <c r="AA1249" cm="1">
        <f t="array" ref="AA1249">_xlfn.IFS('Paraclinicos '!E1221="","",'Paraclinicos '!E1221="Oxigeno",2,'Paraclinicos '!E1221="Aire",0)</f>
        <v>2</v>
      </c>
    </row>
    <row r="1250" spans="1:27" x14ac:dyDescent="0.25">
      <c r="A1250">
        <f>'Paraclinicos '!A1222</f>
        <v>356</v>
      </c>
      <c r="B1250" s="3">
        <f>'Paraclinicos '!R1222</f>
        <v>44305</v>
      </c>
      <c r="C1250" cm="1">
        <f t="array" ref="C1250">_xlfn.IFS('Paraclinicos '!Q1222="","",'Paraclinicos '!Q1222&gt;60,3,'Paraclinicos '!Q1222&lt;=60,1)</f>
        <v>1</v>
      </c>
      <c r="D1250" t="str">
        <f>IFERROR(IF(INDEX('BD Demog para scores enalazar'!BC$2:BC$3000,MATCH(Formulas!A1250,'BD Demog para scores enalazar'!A$2:A$3000,0))=0,"SI","NO"),"")</f>
        <v>SI</v>
      </c>
      <c r="E1250" cm="1">
        <f t="array" ref="E1250">_xlfn.IFS(D1250="","",D1250="SI",4,D1250="NO",1)</f>
        <v>4</v>
      </c>
      <c r="F1250" cm="1">
        <f t="array" ref="F1250">_xlfn.IFS('Paraclinicos '!B1222="","",'Paraclinicos '!B1222&gt;1,1,'Paraclinicos '!B1222&lt;=1,3)</f>
        <v>3</v>
      </c>
      <c r="G1250" t="str" cm="1">
        <f t="array" ref="G1250">_xlfn.IFS('Paraclinicos '!D1222="","",AND('Paraclinicos '!D1222&gt;=250,'Paraclinicos '!D1222&lt;=500),2,'Paraclinicos '!D1222&gt;500,3,'Paraclinicos '!D1222&lt;250,1)</f>
        <v/>
      </c>
      <c r="H1250" s="50">
        <f t="shared" si="58"/>
        <v>8</v>
      </c>
      <c r="I1250" cm="1">
        <f t="array" ref="I1250">_xlfn.IFS('Paraclinicos '!Q1222="","",'Paraclinicos '!Q1222&gt;=65,1,'Paraclinicos '!Q1222&lt;65,0)</f>
        <v>0</v>
      </c>
      <c r="J1250" cm="1">
        <f t="array" ref="J1250">_xlfn.IFS('Paraclinicos '!I1222="","",'Paraclinicos '!I1222&gt;7,1,'Paraclinicos '!I1222&lt;=7,0)</f>
        <v>1</v>
      </c>
      <c r="K1250" cm="1">
        <f t="array" ref="K1250">_xlfn.IFS('Paraclinicos '!W1222="","",'Paraclinicos '!W1222&lt;=8,1,'Paraclinicos '!W1222&gt;8,0)</f>
        <v>0</v>
      </c>
      <c r="L1250" cm="1">
        <f t="array" ref="L1250">_xlfn.IFS('Paraclinicos '!S1222="","",'Paraclinicos '!S1222&gt;=30,1,'Paraclinicos '!S1222&lt;30,0)</f>
        <v>0</v>
      </c>
      <c r="M1250" cm="1">
        <f t="array" ref="M1250">_xlfn.IFS(OR('Paraclinicos '!T1222="",'Paraclinicos '!U1222=""),"",OR('Paraclinicos '!T1222&lt;=90,'Paraclinicos '!U1222&lt;=60),1,OR('Paraclinicos '!T1222&gt;90,'Paraclinicos '!U1222&gt;60),0)</f>
        <v>0</v>
      </c>
      <c r="N1250" s="45">
        <f t="shared" si="59"/>
        <v>3</v>
      </c>
      <c r="O1250" cm="1">
        <f t="array" ref="O1250">_xlfn.IFS(OR('Paraclinicos '!M1222="",'Paraclinicos '!N1222="",'Paraclinicos '!N1222=0),"",'Paraclinicos '!M1222/'Paraclinicos '!N1222&lt;100,4,'Paraclinicos '!M1222/'Paraclinicos '!N1222&lt;200,3,'Paraclinicos '!M1222/'Paraclinicos '!N1222&lt;300,2,'Paraclinicos '!M1222/'Paraclinicos '!N1222&lt;400,1,'Paraclinicos '!M1222/'Paraclinicos '!N1222&gt;=400,0)</f>
        <v>2</v>
      </c>
      <c r="P1250" cm="1">
        <f t="array" ref="P1250">_xlfn.IFS('Paraclinicos '!C1222="","",'Paraclinicos '!C1222&lt;20,4,'Paraclinicos '!C1222&lt;50,3,'Paraclinicos '!C1222&lt;100,2,'Paraclinicos '!C1222&lt;150,1,'Paraclinicos '!C1222&gt;150,0)</f>
        <v>0</v>
      </c>
      <c r="Q1250" cm="1">
        <f t="array" ref="Q1250">_xlfn.IFS('Paraclinicos '!O1222="","",'Paraclinicos '!O1222&lt;1.2,0,'Paraclinicos '!O1222&lt;2,1,'Paraclinicos '!O1222&lt;3.5,2,'Paraclinicos '!O1222&lt;5,3,'Paraclinicos '!O1222&gt;5,4)</f>
        <v>2</v>
      </c>
      <c r="R1250" cm="1">
        <f t="array" ref="R1250">_xlfn.IFS('Paraclinicos '!J1222="","",'Paraclinicos '!J1222&lt;1.2,0,'Paraclinicos '!J1222&lt;2,1,'Paraclinicos '!J1222&lt;6,2,'Paraclinicos '!J1222&lt;12,3,'Paraclinicos '!J1222&gt;=12,4)</f>
        <v>0</v>
      </c>
      <c r="S1250" cm="1">
        <f t="array" ref="S1250">_xlfn.IFS('Paraclinicos '!Y1222="","",'Paraclinicos '!Y1222&lt;70,1,'Paraclinicos '!Y1222&gt;=70,0)</f>
        <v>0</v>
      </c>
      <c r="T1250" cm="1">
        <f t="array" ref="T1250">_xlfn.IFS('Paraclinicos '!W1222="","",'Paraclinicos '!W1222&lt;6,4,'Paraclinicos '!W1222&lt;10,3,'Paraclinicos '!W1222&lt;13,2,'Paraclinicos '!W1222&lt;15,1,'Paraclinicos '!W1222=15,0)</f>
        <v>0</v>
      </c>
      <c r="U1250" s="54">
        <f t="shared" si="57"/>
        <v>4</v>
      </c>
      <c r="V1250" cm="1">
        <f t="array" ref="V1250">_xlfn.IFS('Paraclinicos '!S1222="","",OR('Paraclinicos '!S1222&lt;=8,'Paraclinicos '!S1222&gt;=25),3,'Paraclinicos '!S1222&lt;12,1,'Paraclinicos '!S1222&lt;21,0,'Paraclinicos '!S1222&lt;25,2)</f>
        <v>0</v>
      </c>
      <c r="W1250" t="str">
        <f>IFERROR(IF(INDEX('BD Demog para scores enalazar'!Y$2:'BD Demog para scores enalazar'!Y$3000,MATCH(Formulas!A1250,'BD Demog para scores enalazar'!A$2:'BD Demog para scores enalazar'!A$3000,0))=1,"SI","NO"),"")</f>
        <v>NO</v>
      </c>
      <c r="X1250" s="9" t="str">
        <f>IFERROR(IF(INDEX('BD Demog para scores enalazar'!AJ$2:'BD Demog para scores enalazar'!AJ$3000,MATCH(Formulas!A1250,'BD Demog para scores enalazar'!A$2:'BD Demog para scores enalazar'!A$3000,0))=1,"SI","NO"),"")</f>
        <v>NO</v>
      </c>
      <c r="Y1250" cm="1">
        <f t="array" ref="Y1250">IF(AND(W1250="NO",X1250="NO"),_xlfn.IFS('Paraclinicos '!K1222&lt;=91,3,'Paraclinicos '!K1222&lt;94,2,'Paraclinicos '!K1222&lt;96,1,'Paraclinicos '!K1222&gt;=96,0),"")</f>
        <v>1</v>
      </c>
      <c r="Z1250" t="str" cm="1">
        <f t="array" ref="Z1250">IF(OR(W1250="SI",X1250="SI"),_xlfn.IFS(OR(AND('Paraclinicos '!K1223&lt;=83),AND('Paraclinicos '!K1223&gt;=97,AA1250=2)),3,OR(AND('Paraclinicos '!K1223&lt;=86),AND('Paraclinicos '!K1223&gt;=94,AA1250=2)),2,OR(AND('Paraclinicos '!K1223&lt;=88),AND('Paraclinicos '!K1223&gt;=92,AA1250=2)),1,OR(AND('Paraclinicos '!K1223&gt;=88,'Paraclinicos '!K1223&lt;=92),AND('Paraclinicos '!K1223&gt;=93,AA1250=0)),0),"")</f>
        <v/>
      </c>
      <c r="AA1250" cm="1">
        <f t="array" ref="AA1250">_xlfn.IFS('Paraclinicos '!E1222="","",'Paraclinicos '!E1222="Oxigeno",2,'Paraclinicos '!E1222="Aire",0)</f>
        <v>2</v>
      </c>
    </row>
    <row r="1251" spans="1:27" x14ac:dyDescent="0.25">
      <c r="A1251">
        <f>'Paraclinicos '!A1223</f>
        <v>356</v>
      </c>
      <c r="B1251" s="3">
        <f>'Paraclinicos '!R1223</f>
        <v>44324</v>
      </c>
      <c r="C1251" cm="1">
        <f t="array" ref="C1251">_xlfn.IFS('Paraclinicos '!Q1223="","",'Paraclinicos '!Q1223&gt;60,3,'Paraclinicos '!Q1223&lt;=60,1)</f>
        <v>1</v>
      </c>
      <c r="D1251" t="str">
        <f>IFERROR(IF(INDEX('BD Demog para scores enalazar'!BC$2:BC$3000,MATCH(Formulas!A1251,'BD Demog para scores enalazar'!A$2:A$3000,0))=0,"SI","NO"),"")</f>
        <v>SI</v>
      </c>
      <c r="E1251" cm="1">
        <f t="array" ref="E1251">_xlfn.IFS(D1251="","",D1251="SI",4,D1251="NO",1)</f>
        <v>4</v>
      </c>
      <c r="F1251" cm="1">
        <f t="array" ref="F1251">_xlfn.IFS('Paraclinicos '!B1223="","",'Paraclinicos '!B1223&gt;1,1,'Paraclinicos '!B1223&lt;=1,3)</f>
        <v>3</v>
      </c>
      <c r="G1251" cm="1">
        <f t="array" ref="G1251">_xlfn.IFS('Paraclinicos '!D1223="","",AND('Paraclinicos '!D1223&gt;=250,'Paraclinicos '!D1223&lt;=500),2,'Paraclinicos '!D1223&gt;500,3,'Paraclinicos '!D1223&lt;250,1)</f>
        <v>1</v>
      </c>
      <c r="H1251" s="50">
        <f t="shared" si="58"/>
        <v>9</v>
      </c>
      <c r="I1251" cm="1">
        <f t="array" ref="I1251">_xlfn.IFS('Paraclinicos '!Q1223="","",'Paraclinicos '!Q1223&gt;=65,1,'Paraclinicos '!Q1223&lt;65,0)</f>
        <v>0</v>
      </c>
      <c r="J1251" cm="1">
        <f t="array" ref="J1251">_xlfn.IFS('Paraclinicos '!I1223="","",'Paraclinicos '!I1223&gt;7,1,'Paraclinicos '!I1223&lt;=7,0)</f>
        <v>1</v>
      </c>
      <c r="K1251" cm="1">
        <f t="array" ref="K1251">_xlfn.IFS('Paraclinicos '!W1223="","",'Paraclinicos '!W1223&lt;=8,1,'Paraclinicos '!W1223&gt;8,0)</f>
        <v>0</v>
      </c>
      <c r="L1251" cm="1">
        <f t="array" ref="L1251">_xlfn.IFS('Paraclinicos '!S1223="","",'Paraclinicos '!S1223&gt;=30,1,'Paraclinicos '!S1223&lt;30,0)</f>
        <v>0</v>
      </c>
      <c r="M1251" cm="1">
        <f t="array" ref="M1251">_xlfn.IFS(OR('Paraclinicos '!T1223="",'Paraclinicos '!U1223=""),"",OR('Paraclinicos '!T1223&lt;=90,'Paraclinicos '!U1223&lt;=60),1,OR('Paraclinicos '!T1223&gt;90,'Paraclinicos '!U1223&gt;60),0)</f>
        <v>1</v>
      </c>
      <c r="N1251" s="45">
        <f t="shared" si="59"/>
        <v>3</v>
      </c>
      <c r="O1251" cm="1">
        <f t="array" ref="O1251">_xlfn.IFS(OR('Paraclinicos '!M1223="",'Paraclinicos '!N1223="",'Paraclinicos '!N1223=0),"",'Paraclinicos '!M1223/'Paraclinicos '!N1223&lt;100,4,'Paraclinicos '!M1223/'Paraclinicos '!N1223&lt;200,3,'Paraclinicos '!M1223/'Paraclinicos '!N1223&lt;300,2,'Paraclinicos '!M1223/'Paraclinicos '!N1223&lt;400,1,'Paraclinicos '!M1223/'Paraclinicos '!N1223&gt;=400,0)</f>
        <v>0</v>
      </c>
      <c r="P1251" cm="1">
        <f t="array" ref="P1251">_xlfn.IFS('Paraclinicos '!C1223="","",'Paraclinicos '!C1223&lt;20,4,'Paraclinicos '!C1223&lt;50,3,'Paraclinicos '!C1223&lt;100,2,'Paraclinicos '!C1223&lt;150,1,'Paraclinicos '!C1223&gt;150,0)</f>
        <v>0</v>
      </c>
      <c r="Q1251" cm="1">
        <f t="array" ref="Q1251">_xlfn.IFS('Paraclinicos '!O1223="","",'Paraclinicos '!O1223&lt;1.2,0,'Paraclinicos '!O1223&lt;2,1,'Paraclinicos '!O1223&lt;3.5,2,'Paraclinicos '!O1223&lt;5,3,'Paraclinicos '!O1223&gt;5,4)</f>
        <v>1</v>
      </c>
      <c r="R1251" cm="1">
        <f t="array" ref="R1251">_xlfn.IFS('Paraclinicos '!J1223="","",'Paraclinicos '!J1223&lt;1.2,0,'Paraclinicos '!J1223&lt;2,1,'Paraclinicos '!J1223&lt;6,2,'Paraclinicos '!J1223&lt;12,3,'Paraclinicos '!J1223&gt;=12,4)</f>
        <v>0</v>
      </c>
      <c r="S1251" cm="1">
        <f t="array" ref="S1251">_xlfn.IFS('Paraclinicos '!Y1223="","",'Paraclinicos '!Y1223&lt;70,1,'Paraclinicos '!Y1223&gt;=70,0)</f>
        <v>1</v>
      </c>
      <c r="T1251" cm="1">
        <f t="array" ref="T1251">_xlfn.IFS('Paraclinicos '!W1223="","",'Paraclinicos '!W1223&lt;6,4,'Paraclinicos '!W1223&lt;10,3,'Paraclinicos '!W1223&lt;13,2,'Paraclinicos '!W1223&lt;15,1,'Paraclinicos '!W1223=15,0)</f>
        <v>0</v>
      </c>
      <c r="U1251" s="54">
        <f t="shared" si="57"/>
        <v>2</v>
      </c>
      <c r="V1251" cm="1">
        <f t="array" ref="V1251">_xlfn.IFS('Paraclinicos '!S1223="","",OR('Paraclinicos '!S1223&lt;=8,'Paraclinicos '!S1223&gt;=25),3,'Paraclinicos '!S1223&lt;12,1,'Paraclinicos '!S1223&lt;21,0,'Paraclinicos '!S1223&lt;25,2)</f>
        <v>0</v>
      </c>
      <c r="W1251" t="str">
        <f>IFERROR(IF(INDEX('BD Demog para scores enalazar'!Y$2:'BD Demog para scores enalazar'!Y$3000,MATCH(Formulas!A1251,'BD Demog para scores enalazar'!A$2:'BD Demog para scores enalazar'!A$3000,0))=1,"SI","NO"),"")</f>
        <v>NO</v>
      </c>
      <c r="X1251" s="9" t="str">
        <f>IFERROR(IF(INDEX('BD Demog para scores enalazar'!AJ$2:'BD Demog para scores enalazar'!AJ$3000,MATCH(Formulas!A1251,'BD Demog para scores enalazar'!A$2:'BD Demog para scores enalazar'!A$3000,0))=1,"SI","NO"),"")</f>
        <v>NO</v>
      </c>
      <c r="Y1251" cm="1">
        <f t="array" ref="Y1251">IF(AND(W1251="NO",X1251="NO"),_xlfn.IFS('Paraclinicos '!K1223&lt;=91,3,'Paraclinicos '!K1223&lt;94,2,'Paraclinicos '!K1223&lt;96,1,'Paraclinicos '!K1223&gt;=96,0),"")</f>
        <v>0</v>
      </c>
      <c r="Z1251" t="str" cm="1">
        <f t="array" ref="Z1251">IF(OR(W1251="SI",X1251="SI"),_xlfn.IFS(OR(AND('Paraclinicos '!K1224&lt;=83),AND('Paraclinicos '!K1224&gt;=97,AA1251=2)),3,OR(AND('Paraclinicos '!K1224&lt;=86),AND('Paraclinicos '!K1224&gt;=94,AA1251=2)),2,OR(AND('Paraclinicos '!K1224&lt;=88),AND('Paraclinicos '!K1224&gt;=92,AA1251=2)),1,OR(AND('Paraclinicos '!K1224&gt;=88,'Paraclinicos '!K1224&lt;=92),AND('Paraclinicos '!K1224&gt;=93,AA1251=0)),0),"")</f>
        <v/>
      </c>
      <c r="AA1251" cm="1">
        <f t="array" ref="AA1251">_xlfn.IFS('Paraclinicos '!E1223="","",'Paraclinicos '!E1223="Oxigeno",2,'Paraclinicos '!E1223="Aire",0)</f>
        <v>2</v>
      </c>
    </row>
    <row r="1252" spans="1:27" x14ac:dyDescent="0.25">
      <c r="A1252">
        <f>'Paraclinicos '!A1224</f>
        <v>356</v>
      </c>
      <c r="B1252" s="3">
        <f>'Paraclinicos '!R1224</f>
        <v>44324</v>
      </c>
      <c r="C1252" cm="1">
        <f t="array" ref="C1252">_xlfn.IFS('Paraclinicos '!Q1224="","",'Paraclinicos '!Q1224&gt;60,3,'Paraclinicos '!Q1224&lt;=60,1)</f>
        <v>1</v>
      </c>
      <c r="D1252" t="str">
        <f>IFERROR(IF(INDEX('BD Demog para scores enalazar'!BC$2:BC$3000,MATCH(Formulas!A1252,'BD Demog para scores enalazar'!A$2:A$3000,0))=0,"SI","NO"),"")</f>
        <v>SI</v>
      </c>
      <c r="E1252" cm="1">
        <f t="array" ref="E1252">_xlfn.IFS(D1252="","",D1252="SI",4,D1252="NO",1)</f>
        <v>4</v>
      </c>
      <c r="F1252" cm="1">
        <f t="array" ref="F1252">_xlfn.IFS('Paraclinicos '!B1224="","",'Paraclinicos '!B1224&gt;1,1,'Paraclinicos '!B1224&lt;=1,3)</f>
        <v>3</v>
      </c>
      <c r="G1252" cm="1">
        <f t="array" ref="G1252">_xlfn.IFS('Paraclinicos '!D1224="","",AND('Paraclinicos '!D1224&gt;=250,'Paraclinicos '!D1224&lt;=500),2,'Paraclinicos '!D1224&gt;500,3,'Paraclinicos '!D1224&lt;250,1)</f>
        <v>2</v>
      </c>
      <c r="H1252" s="50">
        <f t="shared" si="58"/>
        <v>10</v>
      </c>
      <c r="I1252" cm="1">
        <f t="array" ref="I1252">_xlfn.IFS('Paraclinicos '!Q1224="","",'Paraclinicos '!Q1224&gt;=65,1,'Paraclinicos '!Q1224&lt;65,0)</f>
        <v>0</v>
      </c>
      <c r="J1252" cm="1">
        <f t="array" ref="J1252">_xlfn.IFS('Paraclinicos '!I1224="","",'Paraclinicos '!I1224&gt;7,1,'Paraclinicos '!I1224&lt;=7,0)</f>
        <v>1</v>
      </c>
      <c r="K1252" cm="1">
        <f t="array" ref="K1252">_xlfn.IFS('Paraclinicos '!W1224="","",'Paraclinicos '!W1224&lt;=8,1,'Paraclinicos '!W1224&gt;8,0)</f>
        <v>0</v>
      </c>
      <c r="L1252" cm="1">
        <f t="array" ref="L1252">_xlfn.IFS('Paraclinicos '!S1224="","",'Paraclinicos '!S1224&gt;=30,1,'Paraclinicos '!S1224&lt;30,0)</f>
        <v>1</v>
      </c>
      <c r="M1252" cm="1">
        <f t="array" ref="M1252">_xlfn.IFS(OR('Paraclinicos '!T1224="",'Paraclinicos '!U1224=""),"",OR('Paraclinicos '!T1224&lt;=90,'Paraclinicos '!U1224&lt;=60),1,OR('Paraclinicos '!T1224&gt;90,'Paraclinicos '!U1224&gt;60),0)</f>
        <v>1</v>
      </c>
      <c r="N1252" s="45">
        <f t="shared" si="59"/>
        <v>5</v>
      </c>
      <c r="O1252" cm="1">
        <f t="array" ref="O1252">_xlfn.IFS(OR('Paraclinicos '!M1224="",'Paraclinicos '!N1224="",'Paraclinicos '!N1224=0),"",'Paraclinicos '!M1224/'Paraclinicos '!N1224&lt;100,4,'Paraclinicos '!M1224/'Paraclinicos '!N1224&lt;200,3,'Paraclinicos '!M1224/'Paraclinicos '!N1224&lt;300,2,'Paraclinicos '!M1224/'Paraclinicos '!N1224&lt;400,1,'Paraclinicos '!M1224/'Paraclinicos '!N1224&gt;=400,0)</f>
        <v>1</v>
      </c>
      <c r="P1252" cm="1">
        <f t="array" ref="P1252">_xlfn.IFS('Paraclinicos '!C1224="","",'Paraclinicos '!C1224&lt;20,4,'Paraclinicos '!C1224&lt;50,3,'Paraclinicos '!C1224&lt;100,2,'Paraclinicos '!C1224&lt;150,1,'Paraclinicos '!C1224&gt;150,0)</f>
        <v>0</v>
      </c>
      <c r="Q1252" cm="1">
        <f t="array" ref="Q1252">_xlfn.IFS('Paraclinicos '!O1224="","",'Paraclinicos '!O1224&lt;1.2,0,'Paraclinicos '!O1224&lt;2,1,'Paraclinicos '!O1224&lt;3.5,2,'Paraclinicos '!O1224&lt;5,3,'Paraclinicos '!O1224&gt;5,4)</f>
        <v>1</v>
      </c>
      <c r="R1252" cm="1">
        <f t="array" ref="R1252">_xlfn.IFS('Paraclinicos '!J1224="","",'Paraclinicos '!J1224&lt;1.2,0,'Paraclinicos '!J1224&lt;2,1,'Paraclinicos '!J1224&lt;6,2,'Paraclinicos '!J1224&lt;12,3,'Paraclinicos '!J1224&gt;=12,4)</f>
        <v>0</v>
      </c>
      <c r="S1252" cm="1">
        <f t="array" ref="S1252">_xlfn.IFS('Paraclinicos '!Y1224="","",'Paraclinicos '!Y1224&lt;70,1,'Paraclinicos '!Y1224&gt;=70,0)</f>
        <v>1</v>
      </c>
      <c r="T1252" cm="1">
        <f t="array" ref="T1252">_xlfn.IFS('Paraclinicos '!W1224="","",'Paraclinicos '!W1224&lt;6,4,'Paraclinicos '!W1224&lt;10,3,'Paraclinicos '!W1224&lt;13,2,'Paraclinicos '!W1224&lt;15,1,'Paraclinicos '!W1224=15,0)</f>
        <v>2</v>
      </c>
      <c r="U1252" s="54">
        <f t="shared" si="57"/>
        <v>5</v>
      </c>
      <c r="V1252" cm="1">
        <f t="array" ref="V1252">_xlfn.IFS('Paraclinicos '!S1224="","",OR('Paraclinicos '!S1224&lt;=8,'Paraclinicos '!S1224&gt;=25),3,'Paraclinicos '!S1224&lt;12,1,'Paraclinicos '!S1224&lt;21,0,'Paraclinicos '!S1224&lt;25,2)</f>
        <v>3</v>
      </c>
      <c r="W1252" t="str">
        <f>IFERROR(IF(INDEX('BD Demog para scores enalazar'!Y$2:'BD Demog para scores enalazar'!Y$3000,MATCH(Formulas!A1252,'BD Demog para scores enalazar'!A$2:'BD Demog para scores enalazar'!A$3000,0))=1,"SI","NO"),"")</f>
        <v>NO</v>
      </c>
      <c r="X1252" s="9" t="str">
        <f>IFERROR(IF(INDEX('BD Demog para scores enalazar'!AJ$2:'BD Demog para scores enalazar'!AJ$3000,MATCH(Formulas!A1252,'BD Demog para scores enalazar'!A$2:'BD Demog para scores enalazar'!A$3000,0))=1,"SI","NO"),"")</f>
        <v>NO</v>
      </c>
      <c r="Y1252" cm="1">
        <f t="array" ref="Y1252">IF(AND(W1252="NO",X1252="NO"),_xlfn.IFS('Paraclinicos '!K1224&lt;=91,3,'Paraclinicos '!K1224&lt;94,2,'Paraclinicos '!K1224&lt;96,1,'Paraclinicos '!K1224&gt;=96,0),"")</f>
        <v>3</v>
      </c>
      <c r="Z1252" t="str" cm="1">
        <f t="array" ref="Z1252">IF(OR(W1252="SI",X1252="SI"),_xlfn.IFS(OR(AND('Paraclinicos '!K1225&lt;=83),AND('Paraclinicos '!K1225&gt;=97,AA1252=2)),3,OR(AND('Paraclinicos '!K1225&lt;=86),AND('Paraclinicos '!K1225&gt;=94,AA1252=2)),2,OR(AND('Paraclinicos '!K1225&lt;=88),AND('Paraclinicos '!K1225&gt;=92,AA1252=2)),1,OR(AND('Paraclinicos '!K1225&gt;=88,'Paraclinicos '!K1225&lt;=92),AND('Paraclinicos '!K1225&gt;=93,AA1252=0)),0),"")</f>
        <v/>
      </c>
      <c r="AA1252" cm="1">
        <f t="array" ref="AA1252">_xlfn.IFS('Paraclinicos '!E1224="","",'Paraclinicos '!E1224="Oxigeno",2,'Paraclinicos '!E1224="Aire",0)</f>
        <v>2</v>
      </c>
    </row>
    <row r="1253" spans="1:27" x14ac:dyDescent="0.25">
      <c r="A1253">
        <f>'Paraclinicos '!A1225</f>
        <v>356</v>
      </c>
      <c r="B1253" s="3">
        <f>'Paraclinicos '!R1225</f>
        <v>44325</v>
      </c>
      <c r="C1253" cm="1">
        <f t="array" ref="C1253">_xlfn.IFS('Paraclinicos '!Q1225="","",'Paraclinicos '!Q1225&gt;60,3,'Paraclinicos '!Q1225&lt;=60,1)</f>
        <v>1</v>
      </c>
      <c r="D1253" t="str">
        <f>IFERROR(IF(INDEX('BD Demog para scores enalazar'!BC$2:BC$3000,MATCH(Formulas!A1253,'BD Demog para scores enalazar'!A$2:A$3000,0))=0,"SI","NO"),"")</f>
        <v>SI</v>
      </c>
      <c r="E1253" cm="1">
        <f t="array" ref="E1253">_xlfn.IFS(D1253="","",D1253="SI",4,D1253="NO",1)</f>
        <v>4</v>
      </c>
      <c r="F1253" cm="1">
        <f t="array" ref="F1253">_xlfn.IFS('Paraclinicos '!B1225="","",'Paraclinicos '!B1225&gt;1,1,'Paraclinicos '!B1225&lt;=1,3)</f>
        <v>3</v>
      </c>
      <c r="G1253" cm="1">
        <f t="array" ref="G1253">_xlfn.IFS('Paraclinicos '!D1225="","",AND('Paraclinicos '!D1225&gt;=250,'Paraclinicos '!D1225&lt;=500),2,'Paraclinicos '!D1225&gt;500,3,'Paraclinicos '!D1225&lt;250,1)</f>
        <v>1</v>
      </c>
      <c r="H1253" s="50">
        <f t="shared" si="58"/>
        <v>9</v>
      </c>
      <c r="I1253" cm="1">
        <f t="array" ref="I1253">_xlfn.IFS('Paraclinicos '!Q1225="","",'Paraclinicos '!Q1225&gt;=65,1,'Paraclinicos '!Q1225&lt;65,0)</f>
        <v>0</v>
      </c>
      <c r="J1253" cm="1">
        <f t="array" ref="J1253">_xlfn.IFS('Paraclinicos '!I1225="","",'Paraclinicos '!I1225&gt;7,1,'Paraclinicos '!I1225&lt;=7,0)</f>
        <v>1</v>
      </c>
      <c r="K1253" cm="1">
        <f t="array" ref="K1253">_xlfn.IFS('Paraclinicos '!W1225="","",'Paraclinicos '!W1225&lt;=8,1,'Paraclinicos '!W1225&gt;8,0)</f>
        <v>0</v>
      </c>
      <c r="L1253" cm="1">
        <f t="array" ref="L1253">_xlfn.IFS('Paraclinicos '!S1225="","",'Paraclinicos '!S1225&gt;=30,1,'Paraclinicos '!S1225&lt;30,0)</f>
        <v>0</v>
      </c>
      <c r="M1253" cm="1">
        <f t="array" ref="M1253">_xlfn.IFS(OR('Paraclinicos '!T1225="",'Paraclinicos '!U1225=""),"",OR('Paraclinicos '!T1225&lt;=90,'Paraclinicos '!U1225&lt;=60),1,OR('Paraclinicos '!T1225&gt;90,'Paraclinicos '!U1225&gt;60),0)</f>
        <v>0</v>
      </c>
      <c r="N1253" s="45">
        <f t="shared" si="59"/>
        <v>4</v>
      </c>
      <c r="O1253" cm="1">
        <f t="array" ref="O1253">_xlfn.IFS(OR('Paraclinicos '!M1225="",'Paraclinicos '!N1225="",'Paraclinicos '!N1225=0),"",'Paraclinicos '!M1225/'Paraclinicos '!N1225&lt;100,4,'Paraclinicos '!M1225/'Paraclinicos '!N1225&lt;200,3,'Paraclinicos '!M1225/'Paraclinicos '!N1225&lt;300,2,'Paraclinicos '!M1225/'Paraclinicos '!N1225&lt;400,1,'Paraclinicos '!M1225/'Paraclinicos '!N1225&gt;=400,0)</f>
        <v>2</v>
      </c>
      <c r="P1253" cm="1">
        <f t="array" ref="P1253">_xlfn.IFS('Paraclinicos '!C1225="","",'Paraclinicos '!C1225&lt;20,4,'Paraclinicos '!C1225&lt;50,3,'Paraclinicos '!C1225&lt;100,2,'Paraclinicos '!C1225&lt;150,1,'Paraclinicos '!C1225&gt;150,0)</f>
        <v>0</v>
      </c>
      <c r="Q1253" cm="1">
        <f t="array" ref="Q1253">_xlfn.IFS('Paraclinicos '!O1225="","",'Paraclinicos '!O1225&lt;1.2,0,'Paraclinicos '!O1225&lt;2,1,'Paraclinicos '!O1225&lt;3.5,2,'Paraclinicos '!O1225&lt;5,3,'Paraclinicos '!O1225&gt;5,4)</f>
        <v>1</v>
      </c>
      <c r="R1253" cm="1">
        <f t="array" ref="R1253">_xlfn.IFS('Paraclinicos '!J1225="","",'Paraclinicos '!J1225&lt;1.2,0,'Paraclinicos '!J1225&lt;2,1,'Paraclinicos '!J1225&lt;6,2,'Paraclinicos '!J1225&lt;12,3,'Paraclinicos '!J1225&gt;=12,4)</f>
        <v>0</v>
      </c>
      <c r="S1253" cm="1">
        <f t="array" ref="S1253">_xlfn.IFS('Paraclinicos '!Y1225="","",'Paraclinicos '!Y1225&lt;70,1,'Paraclinicos '!Y1225&gt;=70,0)</f>
        <v>0</v>
      </c>
      <c r="T1253" cm="1">
        <f t="array" ref="T1253">_xlfn.IFS('Paraclinicos '!W1225="","",'Paraclinicos '!W1225&lt;6,4,'Paraclinicos '!W1225&lt;10,3,'Paraclinicos '!W1225&lt;13,2,'Paraclinicos '!W1225&lt;15,1,'Paraclinicos '!W1225=15,0)</f>
        <v>2</v>
      </c>
      <c r="U1253" s="54">
        <f t="shared" si="57"/>
        <v>5</v>
      </c>
      <c r="V1253" cm="1">
        <f t="array" ref="V1253">_xlfn.IFS('Paraclinicos '!S1225="","",OR('Paraclinicos '!S1225&lt;=8,'Paraclinicos '!S1225&gt;=25),3,'Paraclinicos '!S1225&lt;12,1,'Paraclinicos '!S1225&lt;21,0,'Paraclinicos '!S1225&lt;25,2)</f>
        <v>0</v>
      </c>
      <c r="W1253" t="str">
        <f>IFERROR(IF(INDEX('BD Demog para scores enalazar'!Y$2:'BD Demog para scores enalazar'!Y$3000,MATCH(Formulas!A1253,'BD Demog para scores enalazar'!A$2:'BD Demog para scores enalazar'!A$3000,0))=1,"SI","NO"),"")</f>
        <v>NO</v>
      </c>
      <c r="X1253" s="9" t="str">
        <f>IFERROR(IF(INDEX('BD Demog para scores enalazar'!AJ$2:'BD Demog para scores enalazar'!AJ$3000,MATCH(Formulas!A1253,'BD Demog para scores enalazar'!A$2:'BD Demog para scores enalazar'!A$3000,0))=1,"SI","NO"),"")</f>
        <v>NO</v>
      </c>
      <c r="Y1253" cm="1">
        <f t="array" ref="Y1253">IF(AND(W1253="NO",X1253="NO"),_xlfn.IFS('Paraclinicos '!K1225&lt;=91,3,'Paraclinicos '!K1225&lt;94,2,'Paraclinicos '!K1225&lt;96,1,'Paraclinicos '!K1225&gt;=96,0),"")</f>
        <v>3</v>
      </c>
      <c r="Z1253" t="str" cm="1">
        <f t="array" ref="Z1253">IF(OR(W1253="SI",X1253="SI"),_xlfn.IFS(OR(AND('Paraclinicos '!K1226&lt;=83),AND('Paraclinicos '!K1226&gt;=97,AA1253=2)),3,OR(AND('Paraclinicos '!K1226&lt;=86),AND('Paraclinicos '!K1226&gt;=94,AA1253=2)),2,OR(AND('Paraclinicos '!K1226&lt;=88),AND('Paraclinicos '!K1226&gt;=92,AA1253=2)),1,OR(AND('Paraclinicos '!K1226&gt;=88,'Paraclinicos '!K1226&lt;=92),AND('Paraclinicos '!K1226&gt;=93,AA1253=0)),0),"")</f>
        <v/>
      </c>
      <c r="AA1253" cm="1">
        <f t="array" ref="AA1253">_xlfn.IFS('Paraclinicos '!E1225="","",'Paraclinicos '!E1225="Oxigeno",2,'Paraclinicos '!E1225="Aire",0)</f>
        <v>2</v>
      </c>
    </row>
    <row r="1254" spans="1:27" x14ac:dyDescent="0.25">
      <c r="A1254">
        <f>'Paraclinicos '!A1226</f>
        <v>356</v>
      </c>
      <c r="B1254" s="3">
        <f>'Paraclinicos '!R1226</f>
        <v>44327</v>
      </c>
      <c r="C1254" cm="1">
        <f t="array" ref="C1254">_xlfn.IFS('Paraclinicos '!Q1226="","",'Paraclinicos '!Q1226&gt;60,3,'Paraclinicos '!Q1226&lt;=60,1)</f>
        <v>1</v>
      </c>
      <c r="D1254" t="str">
        <f>IFERROR(IF(INDEX('BD Demog para scores enalazar'!BC$2:BC$3000,MATCH(Formulas!A1254,'BD Demog para scores enalazar'!A$2:A$3000,0))=0,"SI","NO"),"")</f>
        <v>SI</v>
      </c>
      <c r="E1254" cm="1">
        <f t="array" ref="E1254">_xlfn.IFS(D1254="","",D1254="SI",4,D1254="NO",1)</f>
        <v>4</v>
      </c>
      <c r="F1254" cm="1">
        <f t="array" ref="F1254">_xlfn.IFS('Paraclinicos '!B1226="","",'Paraclinicos '!B1226&gt;1,1,'Paraclinicos '!B1226&lt;=1,3)</f>
        <v>3</v>
      </c>
      <c r="G1254" t="str" cm="1">
        <f t="array" ref="G1254">_xlfn.IFS('Paraclinicos '!D1226="","",AND('Paraclinicos '!D1226&gt;=250,'Paraclinicos '!D1226&lt;=500),2,'Paraclinicos '!D1226&gt;500,3,'Paraclinicos '!D1226&lt;250,1)</f>
        <v/>
      </c>
      <c r="H1254" s="50">
        <f t="shared" si="58"/>
        <v>8</v>
      </c>
      <c r="I1254" cm="1">
        <f t="array" ref="I1254">_xlfn.IFS('Paraclinicos '!Q1226="","",'Paraclinicos '!Q1226&gt;=65,1,'Paraclinicos '!Q1226&lt;65,0)</f>
        <v>0</v>
      </c>
      <c r="J1254" cm="1">
        <f t="array" ref="J1254">_xlfn.IFS('Paraclinicos '!I1226="","",'Paraclinicos '!I1226&gt;7,1,'Paraclinicos '!I1226&lt;=7,0)</f>
        <v>1</v>
      </c>
      <c r="K1254" cm="1">
        <f t="array" ref="K1254">_xlfn.IFS('Paraclinicos '!W1226="","",'Paraclinicos '!W1226&lt;=8,1,'Paraclinicos '!W1226&gt;8,0)</f>
        <v>0</v>
      </c>
      <c r="L1254" cm="1">
        <f t="array" ref="L1254">_xlfn.IFS('Paraclinicos '!S1226="","",'Paraclinicos '!S1226&gt;=30,1,'Paraclinicos '!S1226&lt;30,0)</f>
        <v>0</v>
      </c>
      <c r="M1254" cm="1">
        <f t="array" ref="M1254">_xlfn.IFS(OR('Paraclinicos '!T1226="",'Paraclinicos '!U1226=""),"",OR('Paraclinicos '!T1226&lt;=90,'Paraclinicos '!U1226&lt;=60),1,OR('Paraclinicos '!T1226&gt;90,'Paraclinicos '!U1226&gt;60),0)</f>
        <v>0</v>
      </c>
      <c r="N1254" s="45">
        <f t="shared" si="59"/>
        <v>2</v>
      </c>
      <c r="O1254" cm="1">
        <f t="array" ref="O1254">_xlfn.IFS(OR('Paraclinicos '!M1226="",'Paraclinicos '!N1226="",'Paraclinicos '!N1226=0),"",'Paraclinicos '!M1226/'Paraclinicos '!N1226&lt;100,4,'Paraclinicos '!M1226/'Paraclinicos '!N1226&lt;200,3,'Paraclinicos '!M1226/'Paraclinicos '!N1226&lt;300,2,'Paraclinicos '!M1226/'Paraclinicos '!N1226&lt;400,1,'Paraclinicos '!M1226/'Paraclinicos '!N1226&gt;=400,0)</f>
        <v>3</v>
      </c>
      <c r="P1254" cm="1">
        <f t="array" ref="P1254">_xlfn.IFS('Paraclinicos '!C1226="","",'Paraclinicos '!C1226&lt;20,4,'Paraclinicos '!C1226&lt;50,3,'Paraclinicos '!C1226&lt;100,2,'Paraclinicos '!C1226&lt;150,1,'Paraclinicos '!C1226&gt;150,0)</f>
        <v>0</v>
      </c>
      <c r="Q1254" cm="1">
        <f t="array" ref="Q1254">_xlfn.IFS('Paraclinicos '!O1226="","",'Paraclinicos '!O1226&lt;1.2,0,'Paraclinicos '!O1226&lt;2,1,'Paraclinicos '!O1226&lt;3.5,2,'Paraclinicos '!O1226&lt;5,3,'Paraclinicos '!O1226&gt;5,4)</f>
        <v>1</v>
      </c>
      <c r="R1254" t="str" cm="1">
        <f t="array" ref="R1254">_xlfn.IFS('Paraclinicos '!J1226="","",'Paraclinicos '!J1226&lt;1.2,0,'Paraclinicos '!J1226&lt;2,1,'Paraclinicos '!J1226&lt;6,2,'Paraclinicos '!J1226&lt;12,3,'Paraclinicos '!J1226&gt;=12,4)</f>
        <v/>
      </c>
      <c r="S1254" cm="1">
        <f t="array" ref="S1254">_xlfn.IFS('Paraclinicos '!Y1226="","",'Paraclinicos '!Y1226&lt;70,1,'Paraclinicos '!Y1226&gt;=70,0)</f>
        <v>0</v>
      </c>
      <c r="T1254" cm="1">
        <f t="array" ref="T1254">_xlfn.IFS('Paraclinicos '!W1226="","",'Paraclinicos '!W1226&lt;6,4,'Paraclinicos '!W1226&lt;10,3,'Paraclinicos '!W1226&lt;13,2,'Paraclinicos '!W1226&lt;15,1,'Paraclinicos '!W1226=15,0)</f>
        <v>2</v>
      </c>
      <c r="U1254" s="54">
        <f t="shared" si="57"/>
        <v>6</v>
      </c>
      <c r="V1254" cm="1">
        <f t="array" ref="V1254">_xlfn.IFS('Paraclinicos '!S1226="","",OR('Paraclinicos '!S1226&lt;=8,'Paraclinicos '!S1226&gt;=25),3,'Paraclinicos '!S1226&lt;12,1,'Paraclinicos '!S1226&lt;21,0,'Paraclinicos '!S1226&lt;25,2)</f>
        <v>0</v>
      </c>
      <c r="W1254" t="str">
        <f>IFERROR(IF(INDEX('BD Demog para scores enalazar'!Y$2:'BD Demog para scores enalazar'!Y$3000,MATCH(Formulas!A1254,'BD Demog para scores enalazar'!A$2:'BD Demog para scores enalazar'!A$3000,0))=1,"SI","NO"),"")</f>
        <v>NO</v>
      </c>
      <c r="X1254" s="9" t="str">
        <f>IFERROR(IF(INDEX('BD Demog para scores enalazar'!AJ$2:'BD Demog para scores enalazar'!AJ$3000,MATCH(Formulas!A1254,'BD Demog para scores enalazar'!A$2:'BD Demog para scores enalazar'!A$3000,0))=1,"SI","NO"),"")</f>
        <v>NO</v>
      </c>
      <c r="Y1254" cm="1">
        <f t="array" ref="Y1254">IF(AND(W1254="NO",X1254="NO"),_xlfn.IFS('Paraclinicos '!K1226&lt;=91,3,'Paraclinicos '!K1226&lt;94,2,'Paraclinicos '!K1226&lt;96,1,'Paraclinicos '!K1226&gt;=96,0),"")</f>
        <v>3</v>
      </c>
      <c r="Z1254" t="str" cm="1">
        <f t="array" ref="Z1254">IF(OR(W1254="SI",X1254="SI"),_xlfn.IFS(OR(AND('Paraclinicos '!#REF!&lt;=83),AND('Paraclinicos '!#REF!&gt;=97,AA1254=2)),3,OR(AND('Paraclinicos '!#REF!&lt;=86),AND('Paraclinicos '!#REF!&gt;=94,AA1254=2)),2,OR(AND('Paraclinicos '!#REF!&lt;=88),AND('Paraclinicos '!#REF!&gt;=92,AA1254=2)),1,OR(AND('Paraclinicos '!#REF!&gt;=88,'Paraclinicos '!#REF!&lt;=92),AND('Paraclinicos '!#REF!&gt;=93,AA1254=0)),0),"")</f>
        <v/>
      </c>
      <c r="AA1254" cm="1">
        <f t="array" ref="AA1254">_xlfn.IFS('Paraclinicos '!E1226="","",'Paraclinicos '!E1226="Oxigeno",2,'Paraclinicos '!E1226="Aire",0)</f>
        <v>2</v>
      </c>
    </row>
    <row r="1255" spans="1:27" x14ac:dyDescent="0.25">
      <c r="A1255" t="e">
        <f>'Paraclinicos '!#REF!</f>
        <v>#REF!</v>
      </c>
      <c r="B1255" s="3" t="e">
        <f>'Paraclinicos '!#REF!</f>
        <v>#REF!</v>
      </c>
      <c r="C1255" t="e" cm="1">
        <f t="array" ref="C1255">_xlfn.IFS('Paraclinicos '!#REF!="","",'Paraclinicos '!#REF!&gt;60,3,'Paraclinicos '!#REF!&lt;=60,1)</f>
        <v>#REF!</v>
      </c>
      <c r="D1255" t="str">
        <f>IFERROR(IF(INDEX('BD Demog para scores enalazar'!BC$2:BC$3000,MATCH(Formulas!A1255,'BD Demog para scores enalazar'!A$2:A$3000,0))=0,"SI","NO"),"")</f>
        <v/>
      </c>
      <c r="E1255" t="str" cm="1">
        <f t="array" ref="E1255">_xlfn.IFS(D1255="","",D1255="SI",4,D1255="NO",1)</f>
        <v/>
      </c>
      <c r="F1255" t="e" cm="1">
        <f t="array" ref="F1255">_xlfn.IFS('Paraclinicos '!#REF!="","",'Paraclinicos '!#REF!&gt;1,1,'Paraclinicos '!#REF!&lt;=1,3)</f>
        <v>#REF!</v>
      </c>
      <c r="G1255" t="e" cm="1">
        <f t="array" ref="G1255">_xlfn.IFS('Paraclinicos '!#REF!="","",AND('Paraclinicos '!#REF!&gt;=250,'Paraclinicos '!#REF!&lt;=500),2,'Paraclinicos '!#REF!&gt;500,3,'Paraclinicos '!#REF!&lt;250,1)</f>
        <v>#REF!</v>
      </c>
      <c r="H1255" s="50" t="e">
        <f t="shared" si="58"/>
        <v>#REF!</v>
      </c>
      <c r="I1255" t="e" cm="1">
        <f t="array" ref="I1255">_xlfn.IFS('Paraclinicos '!#REF!="","",'Paraclinicos '!#REF!&gt;=65,1,'Paraclinicos '!#REF!&lt;65,0)</f>
        <v>#REF!</v>
      </c>
      <c r="J1255" t="e" cm="1">
        <f t="array" ref="J1255">_xlfn.IFS('Paraclinicos '!#REF!="","",'Paraclinicos '!#REF!&gt;7,1,'Paraclinicos '!#REF!&lt;=7,0)</f>
        <v>#REF!</v>
      </c>
      <c r="K1255" t="e" cm="1">
        <f t="array" ref="K1255">_xlfn.IFS('Paraclinicos '!#REF!="","",'Paraclinicos '!#REF!&lt;=8,1,'Paraclinicos '!#REF!&gt;8,0)</f>
        <v>#REF!</v>
      </c>
      <c r="L1255" t="e" cm="1">
        <f t="array" ref="L1255">_xlfn.IFS('Paraclinicos '!#REF!="","",'Paraclinicos '!#REF!&gt;=30,1,'Paraclinicos '!#REF!&lt;30,0)</f>
        <v>#REF!</v>
      </c>
      <c r="M1255" t="e" cm="1">
        <f t="array" ref="M1255">_xlfn.IFS(OR('Paraclinicos '!#REF!="",'Paraclinicos '!#REF!=""),"",OR('Paraclinicos '!#REF!&lt;=90,'Paraclinicos '!#REF!&lt;=60),1,OR('Paraclinicos '!#REF!&gt;90,'Paraclinicos '!#REF!&gt;60),0)</f>
        <v>#REF!</v>
      </c>
      <c r="N1255" s="45" t="e">
        <f t="shared" si="59"/>
        <v>#REF!</v>
      </c>
      <c r="O1255" t="e" cm="1">
        <f t="array" ref="O1255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55" t="e" cm="1">
        <f t="array" ref="P1255">_xlfn.IFS('Paraclinicos '!#REF!="","",'Paraclinicos '!#REF!&lt;20,4,'Paraclinicos '!#REF!&lt;50,3,'Paraclinicos '!#REF!&lt;100,2,'Paraclinicos '!#REF!&lt;150,1,'Paraclinicos '!#REF!&gt;150,0)</f>
        <v>#REF!</v>
      </c>
      <c r="Q1255" t="e" cm="1">
        <f t="array" ref="Q1255">_xlfn.IFS('Paraclinicos '!#REF!="","",'Paraclinicos '!#REF!&lt;1.2,0,'Paraclinicos '!#REF!&lt;2,1,'Paraclinicos '!#REF!&lt;3.5,2,'Paraclinicos '!#REF!&lt;5,3,'Paraclinicos '!#REF!&gt;5,4)</f>
        <v>#REF!</v>
      </c>
      <c r="R1255" t="e" cm="1">
        <f t="array" ref="R1255">_xlfn.IFS('Paraclinicos '!#REF!="","",'Paraclinicos '!#REF!&lt;1.2,0,'Paraclinicos '!#REF!&lt;2,1,'Paraclinicos '!#REF!&lt;6,2,'Paraclinicos '!#REF!&lt;12,3,'Paraclinicos '!#REF!&gt;=12,4)</f>
        <v>#REF!</v>
      </c>
      <c r="S1255" t="e" cm="1">
        <f t="array" ref="S1255">_xlfn.IFS('Paraclinicos '!#REF!="","",'Paraclinicos '!#REF!&lt;70,1,'Paraclinicos '!#REF!&gt;=70,0)</f>
        <v>#REF!</v>
      </c>
      <c r="T1255" t="e" cm="1">
        <f t="array" ref="T1255">_xlfn.IFS('Paraclinicos '!#REF!="","",'Paraclinicos '!#REF!&lt;6,4,'Paraclinicos '!#REF!&lt;10,3,'Paraclinicos '!#REF!&lt;13,2,'Paraclinicos '!#REF!&lt;15,1,'Paraclinicos '!#REF!=15,0)</f>
        <v>#REF!</v>
      </c>
      <c r="U1255" s="54" t="e">
        <f t="shared" si="57"/>
        <v>#REF!</v>
      </c>
      <c r="V1255" t="e" cm="1">
        <f t="array" ref="V1255">_xlfn.IFS('Paraclinicos '!#REF!="","",OR('Paraclinicos '!#REF!&lt;=8,'Paraclinicos '!#REF!&gt;=25),3,'Paraclinicos '!#REF!&lt;12,1,'Paraclinicos '!#REF!&lt;21,0,'Paraclinicos '!#REF!&lt;25,2)</f>
        <v>#REF!</v>
      </c>
      <c r="W1255" t="str">
        <f>IFERROR(IF(INDEX('BD Demog para scores enalazar'!Y$2:'BD Demog para scores enalazar'!Y$3000,MATCH(Formulas!A1255,'BD Demog para scores enalazar'!A$2:'BD Demog para scores enalazar'!A$3000,0))=1,"SI","NO"),"")</f>
        <v/>
      </c>
      <c r="X1255" s="9" t="str">
        <f>IFERROR(IF(INDEX('BD Demog para scores enalazar'!AJ$2:'BD Demog para scores enalazar'!AJ$3000,MATCH(Formulas!A1255,'BD Demog para scores enalazar'!A$2:'BD Demog para scores enalazar'!A$3000,0))=1,"SI","NO"),"")</f>
        <v/>
      </c>
      <c r="Y1255" t="str" cm="1">
        <f t="array" ref="Y1255">IF(AND(W1255="NO",X1255="NO"),_xlfn.IFS('Paraclinicos '!#REF!&lt;=91,3,'Paraclinicos '!#REF!&lt;94,2,'Paraclinicos '!#REF!&lt;96,1,'Paraclinicos '!#REF!&gt;=96,0),"")</f>
        <v/>
      </c>
      <c r="Z1255" t="str" cm="1">
        <f t="array" ref="Z1255">IF(OR(W1255="SI",X1255="SI"),_xlfn.IFS(OR(AND('Paraclinicos '!#REF!&lt;=83),AND('Paraclinicos '!#REF!&gt;=97,AA1255=2)),3,OR(AND('Paraclinicos '!#REF!&lt;=86),AND('Paraclinicos '!#REF!&gt;=94,AA1255=2)),2,OR(AND('Paraclinicos '!#REF!&lt;=88),AND('Paraclinicos '!#REF!&gt;=92,AA1255=2)),1,OR(AND('Paraclinicos '!#REF!&gt;=88,'Paraclinicos '!#REF!&lt;=92),AND('Paraclinicos '!#REF!&gt;=93,AA1255=0)),0),"")</f>
        <v/>
      </c>
      <c r="AA1255" t="e" cm="1">
        <f t="array" ref="AA1255">_xlfn.IFS('Paraclinicos '!#REF!="","",'Paraclinicos '!#REF!="Oxigeno",2,'Paraclinicos '!#REF!="Aire",0)</f>
        <v>#REF!</v>
      </c>
    </row>
    <row r="1256" spans="1:27" x14ac:dyDescent="0.25">
      <c r="A1256" t="e">
        <f>'Paraclinicos '!#REF!</f>
        <v>#REF!</v>
      </c>
      <c r="B1256" s="3" t="e">
        <f>'Paraclinicos '!#REF!</f>
        <v>#REF!</v>
      </c>
      <c r="C1256" t="e" cm="1">
        <f t="array" ref="C1256">_xlfn.IFS('Paraclinicos '!#REF!="","",'Paraclinicos '!#REF!&gt;60,3,'Paraclinicos '!#REF!&lt;=60,1)</f>
        <v>#REF!</v>
      </c>
      <c r="D1256" t="str">
        <f>IFERROR(IF(INDEX('BD Demog para scores enalazar'!BC$2:BC$3000,MATCH(Formulas!A1256,'BD Demog para scores enalazar'!A$2:A$3000,0))=0,"SI","NO"),"")</f>
        <v/>
      </c>
      <c r="E1256" t="str" cm="1">
        <f t="array" ref="E1256">_xlfn.IFS(D1256="","",D1256="SI",4,D1256="NO",1)</f>
        <v/>
      </c>
      <c r="F1256" t="e" cm="1">
        <f t="array" ref="F1256">_xlfn.IFS('Paraclinicos '!#REF!="","",'Paraclinicos '!#REF!&gt;1,1,'Paraclinicos '!#REF!&lt;=1,3)</f>
        <v>#REF!</v>
      </c>
      <c r="G1256" t="e" cm="1">
        <f t="array" ref="G1256">_xlfn.IFS('Paraclinicos '!#REF!="","",AND('Paraclinicos '!#REF!&gt;=250,'Paraclinicos '!#REF!&lt;=500),2,'Paraclinicos '!#REF!&gt;500,3,'Paraclinicos '!#REF!&lt;250,1)</f>
        <v>#REF!</v>
      </c>
      <c r="H1256" s="50" t="e">
        <f t="shared" si="58"/>
        <v>#REF!</v>
      </c>
      <c r="I1256" t="e" cm="1">
        <f t="array" ref="I1256">_xlfn.IFS('Paraclinicos '!#REF!="","",'Paraclinicos '!#REF!&gt;=65,1,'Paraclinicos '!#REF!&lt;65,0)</f>
        <v>#REF!</v>
      </c>
      <c r="J1256" t="e" cm="1">
        <f t="array" ref="J1256">_xlfn.IFS('Paraclinicos '!#REF!="","",'Paraclinicos '!#REF!&gt;7,1,'Paraclinicos '!#REF!&lt;=7,0)</f>
        <v>#REF!</v>
      </c>
      <c r="K1256" t="e" cm="1">
        <f t="array" ref="K1256">_xlfn.IFS('Paraclinicos '!#REF!="","",'Paraclinicos '!#REF!&lt;=8,1,'Paraclinicos '!#REF!&gt;8,0)</f>
        <v>#REF!</v>
      </c>
      <c r="L1256" t="e" cm="1">
        <f t="array" ref="L1256">_xlfn.IFS('Paraclinicos '!#REF!="","",'Paraclinicos '!#REF!&gt;=30,1,'Paraclinicos '!#REF!&lt;30,0)</f>
        <v>#REF!</v>
      </c>
      <c r="M1256" t="e" cm="1">
        <f t="array" ref="M1256">_xlfn.IFS(OR('Paraclinicos '!#REF!="",'Paraclinicos '!#REF!=""),"",OR('Paraclinicos '!#REF!&lt;=90,'Paraclinicos '!#REF!&lt;=60),1,OR('Paraclinicos '!#REF!&gt;90,'Paraclinicos '!#REF!&gt;60),0)</f>
        <v>#REF!</v>
      </c>
      <c r="N1256" s="45" t="e">
        <f t="shared" si="59"/>
        <v>#REF!</v>
      </c>
      <c r="O1256" t="e" cm="1">
        <f t="array" ref="O1256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56" t="e" cm="1">
        <f t="array" ref="P1256">_xlfn.IFS('Paraclinicos '!#REF!="","",'Paraclinicos '!#REF!&lt;20,4,'Paraclinicos '!#REF!&lt;50,3,'Paraclinicos '!#REF!&lt;100,2,'Paraclinicos '!#REF!&lt;150,1,'Paraclinicos '!#REF!&gt;150,0)</f>
        <v>#REF!</v>
      </c>
      <c r="Q1256" t="e" cm="1">
        <f t="array" ref="Q1256">_xlfn.IFS('Paraclinicos '!#REF!="","",'Paraclinicos '!#REF!&lt;1.2,0,'Paraclinicos '!#REF!&lt;2,1,'Paraclinicos '!#REF!&lt;3.5,2,'Paraclinicos '!#REF!&lt;5,3,'Paraclinicos '!#REF!&gt;5,4)</f>
        <v>#REF!</v>
      </c>
      <c r="R1256" t="e" cm="1">
        <f t="array" ref="R1256">_xlfn.IFS('Paraclinicos '!#REF!="","",'Paraclinicos '!#REF!&lt;1.2,0,'Paraclinicos '!#REF!&lt;2,1,'Paraclinicos '!#REF!&lt;6,2,'Paraclinicos '!#REF!&lt;12,3,'Paraclinicos '!#REF!&gt;=12,4)</f>
        <v>#REF!</v>
      </c>
      <c r="S1256" t="e" cm="1">
        <f t="array" ref="S1256">_xlfn.IFS('Paraclinicos '!#REF!="","",'Paraclinicos '!#REF!&lt;70,1,'Paraclinicos '!#REF!&gt;=70,0)</f>
        <v>#REF!</v>
      </c>
      <c r="T1256" t="e" cm="1">
        <f t="array" ref="T1256">_xlfn.IFS('Paraclinicos '!#REF!="","",'Paraclinicos '!#REF!&lt;6,4,'Paraclinicos '!#REF!&lt;10,3,'Paraclinicos '!#REF!&lt;13,2,'Paraclinicos '!#REF!&lt;15,1,'Paraclinicos '!#REF!=15,0)</f>
        <v>#REF!</v>
      </c>
      <c r="U1256" s="54" t="e">
        <f t="shared" si="57"/>
        <v>#REF!</v>
      </c>
      <c r="V1256" t="e" cm="1">
        <f t="array" ref="V1256">_xlfn.IFS('Paraclinicos '!#REF!="","",OR('Paraclinicos '!#REF!&lt;=8,'Paraclinicos '!#REF!&gt;=25),3,'Paraclinicos '!#REF!&lt;12,1,'Paraclinicos '!#REF!&lt;21,0,'Paraclinicos '!#REF!&lt;25,2)</f>
        <v>#REF!</v>
      </c>
      <c r="W1256" t="str">
        <f>IFERROR(IF(INDEX('BD Demog para scores enalazar'!Y$2:'BD Demog para scores enalazar'!Y$3000,MATCH(Formulas!A1256,'BD Demog para scores enalazar'!A$2:'BD Demog para scores enalazar'!A$3000,0))=1,"SI","NO"),"")</f>
        <v/>
      </c>
      <c r="X1256" s="9" t="str">
        <f>IFERROR(IF(INDEX('BD Demog para scores enalazar'!AJ$2:'BD Demog para scores enalazar'!AJ$3000,MATCH(Formulas!A1256,'BD Demog para scores enalazar'!A$2:'BD Demog para scores enalazar'!A$3000,0))=1,"SI","NO"),"")</f>
        <v/>
      </c>
      <c r="Y1256" t="str" cm="1">
        <f t="array" ref="Y1256">IF(AND(W1256="NO",X1256="NO"),_xlfn.IFS('Paraclinicos '!#REF!&lt;=91,3,'Paraclinicos '!#REF!&lt;94,2,'Paraclinicos '!#REF!&lt;96,1,'Paraclinicos '!#REF!&gt;=96,0),"")</f>
        <v/>
      </c>
      <c r="Z1256" t="str" cm="1">
        <f t="array" ref="Z1256">IF(OR(W1256="SI",X1256="SI"),_xlfn.IFS(OR(AND('Paraclinicos '!#REF!&lt;=83),AND('Paraclinicos '!#REF!&gt;=97,AA1256=2)),3,OR(AND('Paraclinicos '!#REF!&lt;=86),AND('Paraclinicos '!#REF!&gt;=94,AA1256=2)),2,OR(AND('Paraclinicos '!#REF!&lt;=88),AND('Paraclinicos '!#REF!&gt;=92,AA1256=2)),1,OR(AND('Paraclinicos '!#REF!&gt;=88,'Paraclinicos '!#REF!&lt;=92),AND('Paraclinicos '!#REF!&gt;=93,AA1256=0)),0),"")</f>
        <v/>
      </c>
      <c r="AA1256" t="e" cm="1">
        <f t="array" ref="AA1256">_xlfn.IFS('Paraclinicos '!#REF!="","",'Paraclinicos '!#REF!="Oxigeno",2,'Paraclinicos '!#REF!="Aire",0)</f>
        <v>#REF!</v>
      </c>
    </row>
    <row r="1257" spans="1:27" x14ac:dyDescent="0.25">
      <c r="A1257" t="e">
        <f>'Paraclinicos '!#REF!</f>
        <v>#REF!</v>
      </c>
      <c r="B1257" s="3" t="e">
        <f>'Paraclinicos '!#REF!</f>
        <v>#REF!</v>
      </c>
      <c r="C1257" t="e" cm="1">
        <f t="array" ref="C1257">_xlfn.IFS('Paraclinicos '!#REF!="","",'Paraclinicos '!#REF!&gt;60,3,'Paraclinicos '!#REF!&lt;=60,1)</f>
        <v>#REF!</v>
      </c>
      <c r="D1257" t="str">
        <f>IFERROR(IF(INDEX('BD Demog para scores enalazar'!BC$2:BC$3000,MATCH(Formulas!A1257,'BD Demog para scores enalazar'!A$2:A$3000,0))=0,"SI","NO"),"")</f>
        <v/>
      </c>
      <c r="E1257" t="str" cm="1">
        <f t="array" ref="E1257">_xlfn.IFS(D1257="","",D1257="SI",4,D1257="NO",1)</f>
        <v/>
      </c>
      <c r="F1257" t="e" cm="1">
        <f t="array" ref="F1257">_xlfn.IFS('Paraclinicos '!#REF!="","",'Paraclinicos '!#REF!&gt;1,1,'Paraclinicos '!#REF!&lt;=1,3)</f>
        <v>#REF!</v>
      </c>
      <c r="G1257" t="e" cm="1">
        <f t="array" ref="G1257">_xlfn.IFS('Paraclinicos '!#REF!="","",AND('Paraclinicos '!#REF!&gt;=250,'Paraclinicos '!#REF!&lt;=500),2,'Paraclinicos '!#REF!&gt;500,3,'Paraclinicos '!#REF!&lt;250,1)</f>
        <v>#REF!</v>
      </c>
      <c r="H1257" s="50" t="e">
        <f t="shared" si="58"/>
        <v>#REF!</v>
      </c>
      <c r="I1257" t="e" cm="1">
        <f t="array" ref="I1257">_xlfn.IFS('Paraclinicos '!#REF!="","",'Paraclinicos '!#REF!&gt;=65,1,'Paraclinicos '!#REF!&lt;65,0)</f>
        <v>#REF!</v>
      </c>
      <c r="J1257" t="e" cm="1">
        <f t="array" ref="J1257">_xlfn.IFS('Paraclinicos '!#REF!="","",'Paraclinicos '!#REF!&gt;7,1,'Paraclinicos '!#REF!&lt;=7,0)</f>
        <v>#REF!</v>
      </c>
      <c r="K1257" t="e" cm="1">
        <f t="array" ref="K1257">_xlfn.IFS('Paraclinicos '!#REF!="","",'Paraclinicos '!#REF!&lt;=8,1,'Paraclinicos '!#REF!&gt;8,0)</f>
        <v>#REF!</v>
      </c>
      <c r="L1257" t="e" cm="1">
        <f t="array" ref="L1257">_xlfn.IFS('Paraclinicos '!#REF!="","",'Paraclinicos '!#REF!&gt;=30,1,'Paraclinicos '!#REF!&lt;30,0)</f>
        <v>#REF!</v>
      </c>
      <c r="M1257" t="e" cm="1">
        <f t="array" ref="M1257">_xlfn.IFS(OR('Paraclinicos '!#REF!="",'Paraclinicos '!#REF!=""),"",OR('Paraclinicos '!#REF!&lt;=90,'Paraclinicos '!#REF!&lt;=60),1,OR('Paraclinicos '!#REF!&gt;90,'Paraclinicos '!#REF!&gt;60),0)</f>
        <v>#REF!</v>
      </c>
      <c r="N1257" s="45" t="e">
        <f t="shared" si="59"/>
        <v>#REF!</v>
      </c>
      <c r="O1257" t="e" cm="1">
        <f t="array" ref="O1257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57" t="e" cm="1">
        <f t="array" ref="P1257">_xlfn.IFS('Paraclinicos '!#REF!="","",'Paraclinicos '!#REF!&lt;20,4,'Paraclinicos '!#REF!&lt;50,3,'Paraclinicos '!#REF!&lt;100,2,'Paraclinicos '!#REF!&lt;150,1,'Paraclinicos '!#REF!&gt;150,0)</f>
        <v>#REF!</v>
      </c>
      <c r="Q1257" t="e" cm="1">
        <f t="array" ref="Q1257">_xlfn.IFS('Paraclinicos '!#REF!="","",'Paraclinicos '!#REF!&lt;1.2,0,'Paraclinicos '!#REF!&lt;2,1,'Paraclinicos '!#REF!&lt;3.5,2,'Paraclinicos '!#REF!&lt;5,3,'Paraclinicos '!#REF!&gt;5,4)</f>
        <v>#REF!</v>
      </c>
      <c r="R1257" t="e" cm="1">
        <f t="array" ref="R1257">_xlfn.IFS('Paraclinicos '!#REF!="","",'Paraclinicos '!#REF!&lt;1.2,0,'Paraclinicos '!#REF!&lt;2,1,'Paraclinicos '!#REF!&lt;6,2,'Paraclinicos '!#REF!&lt;12,3,'Paraclinicos '!#REF!&gt;=12,4)</f>
        <v>#REF!</v>
      </c>
      <c r="S1257" t="e" cm="1">
        <f t="array" ref="S1257">_xlfn.IFS('Paraclinicos '!#REF!="","",'Paraclinicos '!#REF!&lt;70,1,'Paraclinicos '!#REF!&gt;=70,0)</f>
        <v>#REF!</v>
      </c>
      <c r="T1257" t="e" cm="1">
        <f t="array" ref="T1257">_xlfn.IFS('Paraclinicos '!#REF!="","",'Paraclinicos '!#REF!&lt;6,4,'Paraclinicos '!#REF!&lt;10,3,'Paraclinicos '!#REF!&lt;13,2,'Paraclinicos '!#REF!&lt;15,1,'Paraclinicos '!#REF!=15,0)</f>
        <v>#REF!</v>
      </c>
      <c r="U1257" s="54" t="e">
        <f t="shared" si="57"/>
        <v>#REF!</v>
      </c>
      <c r="V1257" t="e" cm="1">
        <f t="array" ref="V1257">_xlfn.IFS('Paraclinicos '!#REF!="","",OR('Paraclinicos '!#REF!&lt;=8,'Paraclinicos '!#REF!&gt;=25),3,'Paraclinicos '!#REF!&lt;12,1,'Paraclinicos '!#REF!&lt;21,0,'Paraclinicos '!#REF!&lt;25,2)</f>
        <v>#REF!</v>
      </c>
      <c r="W1257" t="str">
        <f>IFERROR(IF(INDEX('BD Demog para scores enalazar'!Y$2:'BD Demog para scores enalazar'!Y$3000,MATCH(Formulas!A1257,'BD Demog para scores enalazar'!A$2:'BD Demog para scores enalazar'!A$3000,0))=1,"SI","NO"),"")</f>
        <v/>
      </c>
      <c r="X1257" s="9" t="str">
        <f>IFERROR(IF(INDEX('BD Demog para scores enalazar'!AJ$2:'BD Demog para scores enalazar'!AJ$3000,MATCH(Formulas!A1257,'BD Demog para scores enalazar'!A$2:'BD Demog para scores enalazar'!A$3000,0))=1,"SI","NO"),"")</f>
        <v/>
      </c>
      <c r="Y1257" t="str" cm="1">
        <f t="array" ref="Y1257">IF(AND(W1257="NO",X1257="NO"),_xlfn.IFS('Paraclinicos '!#REF!&lt;=91,3,'Paraclinicos '!#REF!&lt;94,2,'Paraclinicos '!#REF!&lt;96,1,'Paraclinicos '!#REF!&gt;=96,0),"")</f>
        <v/>
      </c>
      <c r="Z1257" t="str" cm="1">
        <f t="array" ref="Z1257">IF(OR(W1257="SI",X1257="SI"),_xlfn.IFS(OR(AND('Paraclinicos '!#REF!&lt;=83),AND('Paraclinicos '!#REF!&gt;=97,AA1257=2)),3,OR(AND('Paraclinicos '!#REF!&lt;=86),AND('Paraclinicos '!#REF!&gt;=94,AA1257=2)),2,OR(AND('Paraclinicos '!#REF!&lt;=88),AND('Paraclinicos '!#REF!&gt;=92,AA1257=2)),1,OR(AND('Paraclinicos '!#REF!&gt;=88,'Paraclinicos '!#REF!&lt;=92),AND('Paraclinicos '!#REF!&gt;=93,AA1257=0)),0),"")</f>
        <v/>
      </c>
      <c r="AA1257" t="e" cm="1">
        <f t="array" ref="AA1257">_xlfn.IFS('Paraclinicos '!#REF!="","",'Paraclinicos '!#REF!="Oxigeno",2,'Paraclinicos '!#REF!="Aire",0)</f>
        <v>#REF!</v>
      </c>
    </row>
    <row r="1258" spans="1:27" x14ac:dyDescent="0.25">
      <c r="A1258" t="e">
        <f>'Paraclinicos '!#REF!</f>
        <v>#REF!</v>
      </c>
      <c r="B1258" s="3" t="e">
        <f>'Paraclinicos '!#REF!</f>
        <v>#REF!</v>
      </c>
      <c r="C1258" t="e" cm="1">
        <f t="array" ref="C1258">_xlfn.IFS('Paraclinicos '!#REF!="","",'Paraclinicos '!#REF!&gt;60,3,'Paraclinicos '!#REF!&lt;=60,1)</f>
        <v>#REF!</v>
      </c>
      <c r="D1258" t="str">
        <f>IFERROR(IF(INDEX('BD Demog para scores enalazar'!BC$2:BC$3000,MATCH(Formulas!A1258,'BD Demog para scores enalazar'!A$2:A$3000,0))=0,"SI","NO"),"")</f>
        <v/>
      </c>
      <c r="E1258" t="str" cm="1">
        <f t="array" ref="E1258">_xlfn.IFS(D1258="","",D1258="SI",4,D1258="NO",1)</f>
        <v/>
      </c>
      <c r="F1258" t="e" cm="1">
        <f t="array" ref="F1258">_xlfn.IFS('Paraclinicos '!#REF!="","",'Paraclinicos '!#REF!&gt;1,1,'Paraclinicos '!#REF!&lt;=1,3)</f>
        <v>#REF!</v>
      </c>
      <c r="G1258" t="e" cm="1">
        <f t="array" ref="G1258">_xlfn.IFS('Paraclinicos '!#REF!="","",AND('Paraclinicos '!#REF!&gt;=250,'Paraclinicos '!#REF!&lt;=500),2,'Paraclinicos '!#REF!&gt;500,3,'Paraclinicos '!#REF!&lt;250,1)</f>
        <v>#REF!</v>
      </c>
      <c r="H1258" s="50" t="e">
        <f t="shared" si="58"/>
        <v>#REF!</v>
      </c>
      <c r="I1258" t="e" cm="1">
        <f t="array" ref="I1258">_xlfn.IFS('Paraclinicos '!#REF!="","",'Paraclinicos '!#REF!&gt;=65,1,'Paraclinicos '!#REF!&lt;65,0)</f>
        <v>#REF!</v>
      </c>
      <c r="J1258" t="e" cm="1">
        <f t="array" ref="J1258">_xlfn.IFS('Paraclinicos '!#REF!="","",'Paraclinicos '!#REF!&gt;7,1,'Paraclinicos '!#REF!&lt;=7,0)</f>
        <v>#REF!</v>
      </c>
      <c r="K1258" t="e" cm="1">
        <f t="array" ref="K1258">_xlfn.IFS('Paraclinicos '!#REF!="","",'Paraclinicos '!#REF!&lt;=8,1,'Paraclinicos '!#REF!&gt;8,0)</f>
        <v>#REF!</v>
      </c>
      <c r="L1258" t="e" cm="1">
        <f t="array" ref="L1258">_xlfn.IFS('Paraclinicos '!#REF!="","",'Paraclinicos '!#REF!&gt;=30,1,'Paraclinicos '!#REF!&lt;30,0)</f>
        <v>#REF!</v>
      </c>
      <c r="M1258" t="e" cm="1">
        <f t="array" ref="M1258">_xlfn.IFS(OR('Paraclinicos '!#REF!="",'Paraclinicos '!#REF!=""),"",OR('Paraclinicos '!#REF!&lt;=90,'Paraclinicos '!#REF!&lt;=60),1,OR('Paraclinicos '!#REF!&gt;90,'Paraclinicos '!#REF!&gt;60),0)</f>
        <v>#REF!</v>
      </c>
      <c r="N1258" s="45" t="e">
        <f t="shared" si="59"/>
        <v>#REF!</v>
      </c>
      <c r="O1258" t="e" cm="1">
        <f t="array" ref="O1258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58" t="e" cm="1">
        <f t="array" ref="P1258">_xlfn.IFS('Paraclinicos '!#REF!="","",'Paraclinicos '!#REF!&lt;20,4,'Paraclinicos '!#REF!&lt;50,3,'Paraclinicos '!#REF!&lt;100,2,'Paraclinicos '!#REF!&lt;150,1,'Paraclinicos '!#REF!&gt;150,0)</f>
        <v>#REF!</v>
      </c>
      <c r="Q1258" t="e" cm="1">
        <f t="array" ref="Q1258">_xlfn.IFS('Paraclinicos '!#REF!="","",'Paraclinicos '!#REF!&lt;1.2,0,'Paraclinicos '!#REF!&lt;2,1,'Paraclinicos '!#REF!&lt;3.5,2,'Paraclinicos '!#REF!&lt;5,3,'Paraclinicos '!#REF!&gt;5,4)</f>
        <v>#REF!</v>
      </c>
      <c r="R1258" t="e" cm="1">
        <f t="array" ref="R1258">_xlfn.IFS('Paraclinicos '!#REF!="","",'Paraclinicos '!#REF!&lt;1.2,0,'Paraclinicos '!#REF!&lt;2,1,'Paraclinicos '!#REF!&lt;6,2,'Paraclinicos '!#REF!&lt;12,3,'Paraclinicos '!#REF!&gt;=12,4)</f>
        <v>#REF!</v>
      </c>
      <c r="S1258" t="e" cm="1">
        <f t="array" ref="S1258">_xlfn.IFS('Paraclinicos '!#REF!="","",'Paraclinicos '!#REF!&lt;70,1,'Paraclinicos '!#REF!&gt;=70,0)</f>
        <v>#REF!</v>
      </c>
      <c r="T1258" t="e" cm="1">
        <f t="array" ref="T1258">_xlfn.IFS('Paraclinicos '!#REF!="","",'Paraclinicos '!#REF!&lt;6,4,'Paraclinicos '!#REF!&lt;10,3,'Paraclinicos '!#REF!&lt;13,2,'Paraclinicos '!#REF!&lt;15,1,'Paraclinicos '!#REF!=15,0)</f>
        <v>#REF!</v>
      </c>
      <c r="U1258" s="54" t="e">
        <f t="shared" si="57"/>
        <v>#REF!</v>
      </c>
      <c r="V1258" t="e" cm="1">
        <f t="array" ref="V1258">_xlfn.IFS('Paraclinicos '!#REF!="","",OR('Paraclinicos '!#REF!&lt;=8,'Paraclinicos '!#REF!&gt;=25),3,'Paraclinicos '!#REF!&lt;12,1,'Paraclinicos '!#REF!&lt;21,0,'Paraclinicos '!#REF!&lt;25,2)</f>
        <v>#REF!</v>
      </c>
      <c r="W1258" t="str">
        <f>IFERROR(IF(INDEX('BD Demog para scores enalazar'!Y$2:'BD Demog para scores enalazar'!Y$3000,MATCH(Formulas!A1258,'BD Demog para scores enalazar'!A$2:'BD Demog para scores enalazar'!A$3000,0))=1,"SI","NO"),"")</f>
        <v/>
      </c>
      <c r="X1258" s="9" t="str">
        <f>IFERROR(IF(INDEX('BD Demog para scores enalazar'!AJ$2:'BD Demog para scores enalazar'!AJ$3000,MATCH(Formulas!A1258,'BD Demog para scores enalazar'!A$2:'BD Demog para scores enalazar'!A$3000,0))=1,"SI","NO"),"")</f>
        <v/>
      </c>
      <c r="Y1258" t="str" cm="1">
        <f t="array" ref="Y1258">IF(AND(W1258="NO",X1258="NO"),_xlfn.IFS('Paraclinicos '!#REF!&lt;=91,3,'Paraclinicos '!#REF!&lt;94,2,'Paraclinicos '!#REF!&lt;96,1,'Paraclinicos '!#REF!&gt;=96,0),"")</f>
        <v/>
      </c>
      <c r="Z1258" t="str" cm="1">
        <f t="array" ref="Z1258">IF(OR(W1258="SI",X1258="SI"),_xlfn.IFS(OR(AND('Paraclinicos '!#REF!&lt;=83),AND('Paraclinicos '!#REF!&gt;=97,AA1258=2)),3,OR(AND('Paraclinicos '!#REF!&lt;=86),AND('Paraclinicos '!#REF!&gt;=94,AA1258=2)),2,OR(AND('Paraclinicos '!#REF!&lt;=88),AND('Paraclinicos '!#REF!&gt;=92,AA1258=2)),1,OR(AND('Paraclinicos '!#REF!&gt;=88,'Paraclinicos '!#REF!&lt;=92),AND('Paraclinicos '!#REF!&gt;=93,AA1258=0)),0),"")</f>
        <v/>
      </c>
      <c r="AA1258" t="e" cm="1">
        <f t="array" ref="AA1258">_xlfn.IFS('Paraclinicos '!#REF!="","",'Paraclinicos '!#REF!="Oxigeno",2,'Paraclinicos '!#REF!="Aire",0)</f>
        <v>#REF!</v>
      </c>
    </row>
    <row r="1259" spans="1:27" x14ac:dyDescent="0.25">
      <c r="A1259" t="e">
        <f>'Paraclinicos '!#REF!</f>
        <v>#REF!</v>
      </c>
      <c r="B1259" s="3" t="e">
        <f>'Paraclinicos '!#REF!</f>
        <v>#REF!</v>
      </c>
      <c r="C1259" t="e" cm="1">
        <f t="array" ref="C1259">_xlfn.IFS('Paraclinicos '!#REF!="","",'Paraclinicos '!#REF!&gt;60,3,'Paraclinicos '!#REF!&lt;=60,1)</f>
        <v>#REF!</v>
      </c>
      <c r="D1259" t="str">
        <f>IFERROR(IF(INDEX('BD Demog para scores enalazar'!BC$2:BC$3000,MATCH(Formulas!A1259,'BD Demog para scores enalazar'!A$2:A$3000,0))=0,"SI","NO"),"")</f>
        <v/>
      </c>
      <c r="E1259" t="str" cm="1">
        <f t="array" ref="E1259">_xlfn.IFS(D1259="","",D1259="SI",4,D1259="NO",1)</f>
        <v/>
      </c>
      <c r="F1259" t="e" cm="1">
        <f t="array" ref="F1259">_xlfn.IFS('Paraclinicos '!#REF!="","",'Paraclinicos '!#REF!&gt;1,1,'Paraclinicos '!#REF!&lt;=1,3)</f>
        <v>#REF!</v>
      </c>
      <c r="G1259" t="e" cm="1">
        <f t="array" ref="G1259">_xlfn.IFS('Paraclinicos '!#REF!="","",AND('Paraclinicos '!#REF!&gt;=250,'Paraclinicos '!#REF!&lt;=500),2,'Paraclinicos '!#REF!&gt;500,3,'Paraclinicos '!#REF!&lt;250,1)</f>
        <v>#REF!</v>
      </c>
      <c r="H1259" s="50" t="e">
        <f t="shared" si="58"/>
        <v>#REF!</v>
      </c>
      <c r="I1259" t="e" cm="1">
        <f t="array" ref="I1259">_xlfn.IFS('Paraclinicos '!#REF!="","",'Paraclinicos '!#REF!&gt;=65,1,'Paraclinicos '!#REF!&lt;65,0)</f>
        <v>#REF!</v>
      </c>
      <c r="J1259" t="e" cm="1">
        <f t="array" ref="J1259">_xlfn.IFS('Paraclinicos '!#REF!="","",'Paraclinicos '!#REF!&gt;7,1,'Paraclinicos '!#REF!&lt;=7,0)</f>
        <v>#REF!</v>
      </c>
      <c r="K1259" t="e" cm="1">
        <f t="array" ref="K1259">_xlfn.IFS('Paraclinicos '!#REF!="","",'Paraclinicos '!#REF!&lt;=8,1,'Paraclinicos '!#REF!&gt;8,0)</f>
        <v>#REF!</v>
      </c>
      <c r="L1259" t="e" cm="1">
        <f t="array" ref="L1259">_xlfn.IFS('Paraclinicos '!#REF!="","",'Paraclinicos '!#REF!&gt;=30,1,'Paraclinicos '!#REF!&lt;30,0)</f>
        <v>#REF!</v>
      </c>
      <c r="M1259" t="e" cm="1">
        <f t="array" ref="M1259">_xlfn.IFS(OR('Paraclinicos '!#REF!="",'Paraclinicos '!#REF!=""),"",OR('Paraclinicos '!#REF!&lt;=90,'Paraclinicos '!#REF!&lt;=60),1,OR('Paraclinicos '!#REF!&gt;90,'Paraclinicos '!#REF!&gt;60),0)</f>
        <v>#REF!</v>
      </c>
      <c r="N1259" s="45" t="e">
        <f t="shared" si="59"/>
        <v>#REF!</v>
      </c>
      <c r="O1259" t="e" cm="1">
        <f t="array" ref="O1259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59" t="e" cm="1">
        <f t="array" ref="P1259">_xlfn.IFS('Paraclinicos '!#REF!="","",'Paraclinicos '!#REF!&lt;20,4,'Paraclinicos '!#REF!&lt;50,3,'Paraclinicos '!#REF!&lt;100,2,'Paraclinicos '!#REF!&lt;150,1,'Paraclinicos '!#REF!&gt;150,0)</f>
        <v>#REF!</v>
      </c>
      <c r="Q1259" t="e" cm="1">
        <f t="array" ref="Q1259">_xlfn.IFS('Paraclinicos '!#REF!="","",'Paraclinicos '!#REF!&lt;1.2,0,'Paraclinicos '!#REF!&lt;2,1,'Paraclinicos '!#REF!&lt;3.5,2,'Paraclinicos '!#REF!&lt;5,3,'Paraclinicos '!#REF!&gt;5,4)</f>
        <v>#REF!</v>
      </c>
      <c r="R1259" t="e" cm="1">
        <f t="array" ref="R1259">_xlfn.IFS('Paraclinicos '!#REF!="","",'Paraclinicos '!#REF!&lt;1.2,0,'Paraclinicos '!#REF!&lt;2,1,'Paraclinicos '!#REF!&lt;6,2,'Paraclinicos '!#REF!&lt;12,3,'Paraclinicos '!#REF!&gt;=12,4)</f>
        <v>#REF!</v>
      </c>
      <c r="S1259" t="e" cm="1">
        <f t="array" ref="S1259">_xlfn.IFS('Paraclinicos '!#REF!="","",'Paraclinicos '!#REF!&lt;70,1,'Paraclinicos '!#REF!&gt;=70,0)</f>
        <v>#REF!</v>
      </c>
      <c r="T1259" t="e" cm="1">
        <f t="array" ref="T1259">_xlfn.IFS('Paraclinicos '!#REF!="","",'Paraclinicos '!#REF!&lt;6,4,'Paraclinicos '!#REF!&lt;10,3,'Paraclinicos '!#REF!&lt;13,2,'Paraclinicos '!#REF!&lt;15,1,'Paraclinicos '!#REF!=15,0)</f>
        <v>#REF!</v>
      </c>
      <c r="U1259" s="54" t="e">
        <f t="shared" si="57"/>
        <v>#REF!</v>
      </c>
      <c r="V1259" t="e" cm="1">
        <f t="array" ref="V1259">_xlfn.IFS('Paraclinicos '!#REF!="","",OR('Paraclinicos '!#REF!&lt;=8,'Paraclinicos '!#REF!&gt;=25),3,'Paraclinicos '!#REF!&lt;12,1,'Paraclinicos '!#REF!&lt;21,0,'Paraclinicos '!#REF!&lt;25,2)</f>
        <v>#REF!</v>
      </c>
      <c r="W1259" t="str">
        <f>IFERROR(IF(INDEX('BD Demog para scores enalazar'!Y$2:'BD Demog para scores enalazar'!Y$3000,MATCH(Formulas!A1259,'BD Demog para scores enalazar'!A$2:'BD Demog para scores enalazar'!A$3000,0))=1,"SI","NO"),"")</f>
        <v/>
      </c>
      <c r="X1259" s="9" t="str">
        <f>IFERROR(IF(INDEX('BD Demog para scores enalazar'!AJ$2:'BD Demog para scores enalazar'!AJ$3000,MATCH(Formulas!A1259,'BD Demog para scores enalazar'!A$2:'BD Demog para scores enalazar'!A$3000,0))=1,"SI","NO"),"")</f>
        <v/>
      </c>
      <c r="Y1259" t="str" cm="1">
        <f t="array" ref="Y1259">IF(AND(W1259="NO",X1259="NO"),_xlfn.IFS('Paraclinicos '!#REF!&lt;=91,3,'Paraclinicos '!#REF!&lt;94,2,'Paraclinicos '!#REF!&lt;96,1,'Paraclinicos '!#REF!&gt;=96,0),"")</f>
        <v/>
      </c>
      <c r="Z1259" t="str" cm="1">
        <f t="array" ref="Z1259">IF(OR(W1259="SI",X1259="SI"),_xlfn.IFS(OR(AND('Paraclinicos '!K1227&lt;=83),AND('Paraclinicos '!K1227&gt;=97,AA1259=2)),3,OR(AND('Paraclinicos '!K1227&lt;=86),AND('Paraclinicos '!K1227&gt;=94,AA1259=2)),2,OR(AND('Paraclinicos '!K1227&lt;=88),AND('Paraclinicos '!K1227&gt;=92,AA1259=2)),1,OR(AND('Paraclinicos '!K1227&gt;=88,'Paraclinicos '!K1227&lt;=92),AND('Paraclinicos '!K1227&gt;=93,AA1259=0)),0),"")</f>
        <v/>
      </c>
      <c r="AA1259" t="e" cm="1">
        <f t="array" ref="AA1259">_xlfn.IFS('Paraclinicos '!#REF!="","",'Paraclinicos '!#REF!="Oxigeno",2,'Paraclinicos '!#REF!="Aire",0)</f>
        <v>#REF!</v>
      </c>
    </row>
    <row r="1260" spans="1:27" x14ac:dyDescent="0.25">
      <c r="A1260">
        <f>'Paraclinicos '!A1227</f>
        <v>358</v>
      </c>
      <c r="B1260" s="3">
        <f>'Paraclinicos '!R1227</f>
        <v>44321</v>
      </c>
      <c r="C1260" cm="1">
        <f t="array" ref="C1260">_xlfn.IFS('Paraclinicos '!Q1227="","",'Paraclinicos '!Q1227&gt;60,3,'Paraclinicos '!Q1227&lt;=60,1)</f>
        <v>1</v>
      </c>
      <c r="D1260" t="str">
        <f>IFERROR(IF(INDEX('BD Demog para scores enalazar'!BC$2:BC$3000,MATCH(Formulas!A1260,'BD Demog para scores enalazar'!A$2:A$3000,0))=0,"SI","NO"),"")</f>
        <v>SI</v>
      </c>
      <c r="E1260" cm="1">
        <f t="array" ref="E1260">_xlfn.IFS(D1260="","",D1260="SI",4,D1260="NO",1)</f>
        <v>4</v>
      </c>
      <c r="F1260" cm="1">
        <f t="array" ref="F1260">_xlfn.IFS('Paraclinicos '!B1227="","",'Paraclinicos '!B1227&gt;1,1,'Paraclinicos '!B1227&lt;=1,3)</f>
        <v>3</v>
      </c>
      <c r="G1260" cm="1">
        <f t="array" ref="G1260">_xlfn.IFS('Paraclinicos '!D1227="","",AND('Paraclinicos '!D1227&gt;=250,'Paraclinicos '!D1227&lt;=500),2,'Paraclinicos '!D1227&gt;500,3,'Paraclinicos '!D1227&lt;250,1)</f>
        <v>2</v>
      </c>
      <c r="H1260" s="50">
        <f t="shared" si="58"/>
        <v>10</v>
      </c>
      <c r="I1260" cm="1">
        <f t="array" ref="I1260">_xlfn.IFS('Paraclinicos '!Q1227="","",'Paraclinicos '!Q1227&gt;=65,1,'Paraclinicos '!Q1227&lt;65,0)</f>
        <v>0</v>
      </c>
      <c r="J1260" cm="1">
        <f t="array" ref="J1260">_xlfn.IFS('Paraclinicos '!I1227="","",'Paraclinicos '!I1227&gt;7,1,'Paraclinicos '!I1227&lt;=7,0)</f>
        <v>1</v>
      </c>
      <c r="K1260" cm="1">
        <f t="array" ref="K1260">_xlfn.IFS('Paraclinicos '!W1227="","",'Paraclinicos '!W1227&lt;=8,1,'Paraclinicos '!W1227&gt;8,0)</f>
        <v>0</v>
      </c>
      <c r="L1260" cm="1">
        <f t="array" ref="L1260">_xlfn.IFS('Paraclinicos '!S1227="","",'Paraclinicos '!S1227&gt;=30,1,'Paraclinicos '!S1227&lt;30,0)</f>
        <v>0</v>
      </c>
      <c r="M1260" cm="1">
        <f t="array" ref="M1260">_xlfn.IFS(OR('Paraclinicos '!T1227="",'Paraclinicos '!U1227=""),"",OR('Paraclinicos '!T1227&lt;=90,'Paraclinicos '!U1227&lt;=60),1,OR('Paraclinicos '!T1227&gt;90,'Paraclinicos '!U1227&gt;60),0)</f>
        <v>0</v>
      </c>
      <c r="N1260" s="45" t="e">
        <f t="shared" si="59"/>
        <v>#REF!</v>
      </c>
      <c r="O1260" cm="1">
        <f t="array" ref="O1260">_xlfn.IFS(OR('Paraclinicos '!M1227="",'Paraclinicos '!N1227="",'Paraclinicos '!N1227=0),"",'Paraclinicos '!M1227/'Paraclinicos '!N1227&lt;100,4,'Paraclinicos '!M1227/'Paraclinicos '!N1227&lt;200,3,'Paraclinicos '!M1227/'Paraclinicos '!N1227&lt;300,2,'Paraclinicos '!M1227/'Paraclinicos '!N1227&lt;400,1,'Paraclinicos '!M1227/'Paraclinicos '!N1227&gt;=400,0)</f>
        <v>1</v>
      </c>
      <c r="P1260" cm="1">
        <f t="array" ref="P1260">_xlfn.IFS('Paraclinicos '!C1227="","",'Paraclinicos '!C1227&lt;20,4,'Paraclinicos '!C1227&lt;50,3,'Paraclinicos '!C1227&lt;100,2,'Paraclinicos '!C1227&lt;150,1,'Paraclinicos '!C1227&gt;150,0)</f>
        <v>0</v>
      </c>
      <c r="Q1260" cm="1">
        <f t="array" ref="Q1260">_xlfn.IFS('Paraclinicos '!O1227="","",'Paraclinicos '!O1227&lt;1.2,0,'Paraclinicos '!O1227&lt;2,1,'Paraclinicos '!O1227&lt;3.5,2,'Paraclinicos '!O1227&lt;5,3,'Paraclinicos '!O1227&gt;5,4)</f>
        <v>0</v>
      </c>
      <c r="R1260" t="str" cm="1">
        <f t="array" ref="R1260">_xlfn.IFS('Paraclinicos '!J1227="","",'Paraclinicos '!J1227&lt;1.2,0,'Paraclinicos '!J1227&lt;2,1,'Paraclinicos '!J1227&lt;6,2,'Paraclinicos '!J1227&lt;12,3,'Paraclinicos '!J1227&gt;=12,4)</f>
        <v/>
      </c>
      <c r="S1260" cm="1">
        <f t="array" ref="S1260">_xlfn.IFS('Paraclinicos '!Y1227="","",'Paraclinicos '!Y1227&lt;70,1,'Paraclinicos '!Y1227&gt;=70,0)</f>
        <v>0</v>
      </c>
      <c r="T1260" cm="1">
        <f t="array" ref="T1260">_xlfn.IFS('Paraclinicos '!W1227="","",'Paraclinicos '!W1227&lt;6,4,'Paraclinicos '!W1227&lt;10,3,'Paraclinicos '!W1227&lt;13,2,'Paraclinicos '!W1227&lt;15,1,'Paraclinicos '!W1227=15,0)</f>
        <v>0</v>
      </c>
      <c r="U1260" s="54">
        <f t="shared" si="57"/>
        <v>1</v>
      </c>
      <c r="V1260" cm="1">
        <f t="array" ref="V1260">_xlfn.IFS('Paraclinicos '!S1227="","",OR('Paraclinicos '!S1227&lt;=8,'Paraclinicos '!S1227&gt;=25),3,'Paraclinicos '!S1227&lt;12,1,'Paraclinicos '!S1227&lt;21,0,'Paraclinicos '!S1227&lt;25,2)</f>
        <v>0</v>
      </c>
      <c r="W1260" t="str">
        <f>IFERROR(IF(INDEX('BD Demog para scores enalazar'!Y$2:'BD Demog para scores enalazar'!Y$3000,MATCH(Formulas!A1260,'BD Demog para scores enalazar'!A$2:'BD Demog para scores enalazar'!A$3000,0))=1,"SI","NO"),"")</f>
        <v>NO</v>
      </c>
      <c r="X1260" s="9" t="str">
        <f>IFERROR(IF(INDEX('BD Demog para scores enalazar'!AJ$2:'BD Demog para scores enalazar'!AJ$3000,MATCH(Formulas!A1260,'BD Demog para scores enalazar'!A$2:'BD Demog para scores enalazar'!A$3000,0))=1,"SI","NO"),"")</f>
        <v>NO</v>
      </c>
      <c r="Y1260" cm="1">
        <f t="array" ref="Y1260">IF(AND(W1260="NO",X1260="NO"),_xlfn.IFS('Paraclinicos '!K1227&lt;=91,3,'Paraclinicos '!K1227&lt;94,2,'Paraclinicos '!K1227&lt;96,1,'Paraclinicos '!K1227&gt;=96,0),"")</f>
        <v>2</v>
      </c>
      <c r="Z1260" t="str" cm="1">
        <f t="array" ref="Z1260">IF(OR(W1260="SI",X1260="SI"),_xlfn.IFS(OR(AND('Paraclinicos '!K1228&lt;=83),AND('Paraclinicos '!K1228&gt;=97,AA1260=2)),3,OR(AND('Paraclinicos '!K1228&lt;=86),AND('Paraclinicos '!K1228&gt;=94,AA1260=2)),2,OR(AND('Paraclinicos '!K1228&lt;=88),AND('Paraclinicos '!K1228&gt;=92,AA1260=2)),1,OR(AND('Paraclinicos '!K1228&gt;=88,'Paraclinicos '!K1228&lt;=92),AND('Paraclinicos '!K1228&gt;=93,AA1260=0)),0),"")</f>
        <v/>
      </c>
      <c r="AA1260" cm="1">
        <f t="array" ref="AA1260">_xlfn.IFS('Paraclinicos '!E1227="","",'Paraclinicos '!E1227="Oxigeno",2,'Paraclinicos '!E1227="Aire",0)</f>
        <v>2</v>
      </c>
    </row>
    <row r="1261" spans="1:27" x14ac:dyDescent="0.25">
      <c r="A1261">
        <f>'Paraclinicos '!A1228</f>
        <v>358</v>
      </c>
      <c r="B1261" s="3">
        <f>'Paraclinicos '!R1228</f>
        <v>44323</v>
      </c>
      <c r="C1261" cm="1">
        <f t="array" ref="C1261">_xlfn.IFS('Paraclinicos '!Q1228="","",'Paraclinicos '!Q1228&gt;60,3,'Paraclinicos '!Q1228&lt;=60,1)</f>
        <v>1</v>
      </c>
      <c r="D1261" t="str">
        <f>IFERROR(IF(INDEX('BD Demog para scores enalazar'!BC$2:BC$3000,MATCH(Formulas!A1261,'BD Demog para scores enalazar'!A$2:A$3000,0))=0,"SI","NO"),"")</f>
        <v>SI</v>
      </c>
      <c r="E1261" cm="1">
        <f t="array" ref="E1261">_xlfn.IFS(D1261="","",D1261="SI",4,D1261="NO",1)</f>
        <v>4</v>
      </c>
      <c r="F1261" t="str" cm="1">
        <f t="array" ref="F1261">_xlfn.IFS('Paraclinicos '!B1228="","",'Paraclinicos '!B1228&gt;1,1,'Paraclinicos '!B1228&lt;=1,3)</f>
        <v/>
      </c>
      <c r="G1261" t="str" cm="1">
        <f t="array" ref="G1261">_xlfn.IFS('Paraclinicos '!D1228="","",AND('Paraclinicos '!D1228&gt;=250,'Paraclinicos '!D1228&lt;=500),2,'Paraclinicos '!D1228&gt;500,3,'Paraclinicos '!D1228&lt;250,1)</f>
        <v/>
      </c>
      <c r="H1261" s="50">
        <f t="shared" si="58"/>
        <v>5</v>
      </c>
      <c r="I1261" cm="1">
        <f t="array" ref="I1261">_xlfn.IFS('Paraclinicos '!Q1228="","",'Paraclinicos '!Q1228&gt;=65,1,'Paraclinicos '!Q1228&lt;65,0)</f>
        <v>0</v>
      </c>
      <c r="J1261" cm="1">
        <f t="array" ref="J1261">_xlfn.IFS('Paraclinicos '!I1228="","",'Paraclinicos '!I1228&gt;7,1,'Paraclinicos '!I1228&lt;=7,0)</f>
        <v>1</v>
      </c>
      <c r="K1261" cm="1">
        <f t="array" ref="K1261">_xlfn.IFS('Paraclinicos '!W1228="","",'Paraclinicos '!W1228&lt;=8,1,'Paraclinicos '!W1228&gt;8,0)</f>
        <v>0</v>
      </c>
      <c r="L1261" cm="1">
        <f t="array" ref="L1261">_xlfn.IFS('Paraclinicos '!S1228="","",'Paraclinicos '!S1228&gt;=30,1,'Paraclinicos '!S1228&lt;30,0)</f>
        <v>1</v>
      </c>
      <c r="M1261" cm="1">
        <f t="array" ref="M1261">_xlfn.IFS(OR('Paraclinicos '!T1228="",'Paraclinicos '!U1228=""),"",OR('Paraclinicos '!T1228&lt;=90,'Paraclinicos '!U1228&lt;=60),1,OR('Paraclinicos '!T1228&gt;90,'Paraclinicos '!U1228&gt;60),0)</f>
        <v>0</v>
      </c>
      <c r="N1261" s="45">
        <f t="shared" si="59"/>
        <v>3</v>
      </c>
      <c r="O1261" cm="1">
        <f t="array" ref="O1261">_xlfn.IFS(OR('Paraclinicos '!M1228="",'Paraclinicos '!N1228="",'Paraclinicos '!N1228=0),"",'Paraclinicos '!M1228/'Paraclinicos '!N1228&lt;100,4,'Paraclinicos '!M1228/'Paraclinicos '!N1228&lt;200,3,'Paraclinicos '!M1228/'Paraclinicos '!N1228&lt;300,2,'Paraclinicos '!M1228/'Paraclinicos '!N1228&lt;400,1,'Paraclinicos '!M1228/'Paraclinicos '!N1228&gt;=400,0)</f>
        <v>0</v>
      </c>
      <c r="P1261" t="str" cm="1">
        <f t="array" ref="P1261">_xlfn.IFS('Paraclinicos '!C1228="","",'Paraclinicos '!C1228&lt;20,4,'Paraclinicos '!C1228&lt;50,3,'Paraclinicos '!C1228&lt;100,2,'Paraclinicos '!C1228&lt;150,1,'Paraclinicos '!C1228&gt;150,0)</f>
        <v/>
      </c>
      <c r="Q1261" cm="1">
        <f t="array" ref="Q1261">_xlfn.IFS('Paraclinicos '!O1228="","",'Paraclinicos '!O1228&lt;1.2,0,'Paraclinicos '!O1228&lt;2,1,'Paraclinicos '!O1228&lt;3.5,2,'Paraclinicos '!O1228&lt;5,3,'Paraclinicos '!O1228&gt;5,4)</f>
        <v>0</v>
      </c>
      <c r="R1261" cm="1">
        <f t="array" ref="R1261">_xlfn.IFS('Paraclinicos '!J1228="","",'Paraclinicos '!J1228&lt;1.2,0,'Paraclinicos '!J1228&lt;2,1,'Paraclinicos '!J1228&lt;6,2,'Paraclinicos '!J1228&lt;12,3,'Paraclinicos '!J1228&gt;=12,4)</f>
        <v>0</v>
      </c>
      <c r="S1261" cm="1">
        <f t="array" ref="S1261">_xlfn.IFS('Paraclinicos '!Y1228="","",'Paraclinicos '!Y1228&lt;70,1,'Paraclinicos '!Y1228&gt;=70,0)</f>
        <v>0</v>
      </c>
      <c r="T1261" cm="1">
        <f t="array" ref="T1261">_xlfn.IFS('Paraclinicos '!W1228="","",'Paraclinicos '!W1228&lt;6,4,'Paraclinicos '!W1228&lt;10,3,'Paraclinicos '!W1228&lt;13,2,'Paraclinicos '!W1228&lt;15,1,'Paraclinicos '!W1228=15,0)</f>
        <v>0</v>
      </c>
      <c r="U1261" s="54">
        <f t="shared" si="57"/>
        <v>0</v>
      </c>
      <c r="V1261" cm="1">
        <f t="array" ref="V1261">_xlfn.IFS('Paraclinicos '!S1228="","",OR('Paraclinicos '!S1228&lt;=8,'Paraclinicos '!S1228&gt;=25),3,'Paraclinicos '!S1228&lt;12,1,'Paraclinicos '!S1228&lt;21,0,'Paraclinicos '!S1228&lt;25,2)</f>
        <v>3</v>
      </c>
      <c r="W1261" t="str">
        <f>IFERROR(IF(INDEX('BD Demog para scores enalazar'!Y$2:'BD Demog para scores enalazar'!Y$3000,MATCH(Formulas!A1261,'BD Demog para scores enalazar'!A$2:'BD Demog para scores enalazar'!A$3000,0))=1,"SI","NO"),"")</f>
        <v>NO</v>
      </c>
      <c r="X1261" s="9" t="str">
        <f>IFERROR(IF(INDEX('BD Demog para scores enalazar'!AJ$2:'BD Demog para scores enalazar'!AJ$3000,MATCH(Formulas!A1261,'BD Demog para scores enalazar'!A$2:'BD Demog para scores enalazar'!A$3000,0))=1,"SI","NO"),"")</f>
        <v>NO</v>
      </c>
      <c r="Y1261" cm="1">
        <f t="array" ref="Y1261">IF(AND(W1261="NO",X1261="NO"),_xlfn.IFS('Paraclinicos '!K1228&lt;=91,3,'Paraclinicos '!K1228&lt;94,2,'Paraclinicos '!K1228&lt;96,1,'Paraclinicos '!K1228&gt;=96,0),"")</f>
        <v>0</v>
      </c>
      <c r="Z1261" t="str" cm="1">
        <f t="array" ref="Z1261">IF(OR(W1261="SI",X1261="SI"),_xlfn.IFS(OR(AND('Paraclinicos '!K1229&lt;=83),AND('Paraclinicos '!K1229&gt;=97,AA1261=2)),3,OR(AND('Paraclinicos '!K1229&lt;=86),AND('Paraclinicos '!K1229&gt;=94,AA1261=2)),2,OR(AND('Paraclinicos '!K1229&lt;=88),AND('Paraclinicos '!K1229&gt;=92,AA1261=2)),1,OR(AND('Paraclinicos '!K1229&gt;=88,'Paraclinicos '!K1229&lt;=92),AND('Paraclinicos '!K1229&gt;=93,AA1261=0)),0),"")</f>
        <v/>
      </c>
      <c r="AA1261" cm="1">
        <f t="array" ref="AA1261">_xlfn.IFS('Paraclinicos '!E1228="","",'Paraclinicos '!E1228="Oxigeno",2,'Paraclinicos '!E1228="Aire",0)</f>
        <v>2</v>
      </c>
    </row>
    <row r="1262" spans="1:27" x14ac:dyDescent="0.25">
      <c r="A1262">
        <f>'Paraclinicos '!A1229</f>
        <v>358</v>
      </c>
      <c r="B1262" s="3">
        <f>'Paraclinicos '!R1229</f>
        <v>44324</v>
      </c>
      <c r="C1262" cm="1">
        <f t="array" ref="C1262">_xlfn.IFS('Paraclinicos '!Q1229="","",'Paraclinicos '!Q1229&gt;60,3,'Paraclinicos '!Q1229&lt;=60,1)</f>
        <v>1</v>
      </c>
      <c r="D1262" t="str">
        <f>IFERROR(IF(INDEX('BD Demog para scores enalazar'!BC$2:BC$3000,MATCH(Formulas!A1262,'BD Demog para scores enalazar'!A$2:A$3000,0))=0,"SI","NO"),"")</f>
        <v>SI</v>
      </c>
      <c r="E1262" cm="1">
        <f t="array" ref="E1262">_xlfn.IFS(D1262="","",D1262="SI",4,D1262="NO",1)</f>
        <v>4</v>
      </c>
      <c r="F1262" cm="1">
        <f t="array" ref="F1262">_xlfn.IFS('Paraclinicos '!B1229="","",'Paraclinicos '!B1229&gt;1,1,'Paraclinicos '!B1229&lt;=1,3)</f>
        <v>1</v>
      </c>
      <c r="G1262" t="str" cm="1">
        <f t="array" ref="G1262">_xlfn.IFS('Paraclinicos '!D1229="","",AND('Paraclinicos '!D1229&gt;=250,'Paraclinicos '!D1229&lt;=500),2,'Paraclinicos '!D1229&gt;500,3,'Paraclinicos '!D1229&lt;250,1)</f>
        <v/>
      </c>
      <c r="H1262" s="50">
        <f t="shared" si="58"/>
        <v>6</v>
      </c>
      <c r="I1262" cm="1">
        <f t="array" ref="I1262">_xlfn.IFS('Paraclinicos '!Q1229="","",'Paraclinicos '!Q1229&gt;=65,1,'Paraclinicos '!Q1229&lt;65,0)</f>
        <v>0</v>
      </c>
      <c r="J1262" cm="1">
        <f t="array" ref="J1262">_xlfn.IFS('Paraclinicos '!I1229="","",'Paraclinicos '!I1229&gt;7,1,'Paraclinicos '!I1229&lt;=7,0)</f>
        <v>1</v>
      </c>
      <c r="K1262" cm="1">
        <f t="array" ref="K1262">_xlfn.IFS('Paraclinicos '!W1229="","",'Paraclinicos '!W1229&lt;=8,1,'Paraclinicos '!W1229&gt;8,0)</f>
        <v>0</v>
      </c>
      <c r="L1262" cm="1">
        <f t="array" ref="L1262">_xlfn.IFS('Paraclinicos '!S1229="","",'Paraclinicos '!S1229&gt;=30,1,'Paraclinicos '!S1229&lt;30,0)</f>
        <v>0</v>
      </c>
      <c r="M1262" cm="1">
        <f t="array" ref="M1262">_xlfn.IFS(OR('Paraclinicos '!T1229="",'Paraclinicos '!U1229=""),"",OR('Paraclinicos '!T1229&lt;=90,'Paraclinicos '!U1229&lt;=60),1,OR('Paraclinicos '!T1229&gt;90,'Paraclinicos '!U1229&gt;60),0)</f>
        <v>0</v>
      </c>
      <c r="N1262" s="45">
        <f t="shared" si="59"/>
        <v>3</v>
      </c>
      <c r="O1262" cm="1">
        <f t="array" ref="O1262">_xlfn.IFS(OR('Paraclinicos '!M1229="",'Paraclinicos '!N1229="",'Paraclinicos '!N1229=0),"",'Paraclinicos '!M1229/'Paraclinicos '!N1229&lt;100,4,'Paraclinicos '!M1229/'Paraclinicos '!N1229&lt;200,3,'Paraclinicos '!M1229/'Paraclinicos '!N1229&lt;300,2,'Paraclinicos '!M1229/'Paraclinicos '!N1229&lt;400,1,'Paraclinicos '!M1229/'Paraclinicos '!N1229&gt;=400,0)</f>
        <v>2</v>
      </c>
      <c r="P1262" cm="1">
        <f t="array" ref="P1262">_xlfn.IFS('Paraclinicos '!C1229="","",'Paraclinicos '!C1229&lt;20,4,'Paraclinicos '!C1229&lt;50,3,'Paraclinicos '!C1229&lt;100,2,'Paraclinicos '!C1229&lt;150,1,'Paraclinicos '!C1229&gt;150,0)</f>
        <v>0</v>
      </c>
      <c r="Q1262" cm="1">
        <f t="array" ref="Q1262">_xlfn.IFS('Paraclinicos '!O1229="","",'Paraclinicos '!O1229&lt;1.2,0,'Paraclinicos '!O1229&lt;2,1,'Paraclinicos '!O1229&lt;3.5,2,'Paraclinicos '!O1229&lt;5,3,'Paraclinicos '!O1229&gt;5,4)</f>
        <v>0</v>
      </c>
      <c r="R1262" cm="1">
        <f t="array" ref="R1262">_xlfn.IFS('Paraclinicos '!J1229="","",'Paraclinicos '!J1229&lt;1.2,0,'Paraclinicos '!J1229&lt;2,1,'Paraclinicos '!J1229&lt;6,2,'Paraclinicos '!J1229&lt;12,3,'Paraclinicos '!J1229&gt;=12,4)</f>
        <v>0</v>
      </c>
      <c r="S1262" cm="1">
        <f t="array" ref="S1262">_xlfn.IFS('Paraclinicos '!Y1229="","",'Paraclinicos '!Y1229&lt;70,1,'Paraclinicos '!Y1229&gt;=70,0)</f>
        <v>0</v>
      </c>
      <c r="T1262" cm="1">
        <f t="array" ref="T1262">_xlfn.IFS('Paraclinicos '!W1229="","",'Paraclinicos '!W1229&lt;6,4,'Paraclinicos '!W1229&lt;10,3,'Paraclinicos '!W1229&lt;13,2,'Paraclinicos '!W1229&lt;15,1,'Paraclinicos '!W1229=15,0)</f>
        <v>0</v>
      </c>
      <c r="U1262" s="54">
        <f t="shared" si="57"/>
        <v>2</v>
      </c>
      <c r="V1262" cm="1">
        <f t="array" ref="V1262">_xlfn.IFS('Paraclinicos '!S1229="","",OR('Paraclinicos '!S1229&lt;=8,'Paraclinicos '!S1229&gt;=25),3,'Paraclinicos '!S1229&lt;12,1,'Paraclinicos '!S1229&lt;21,0,'Paraclinicos '!S1229&lt;25,2)</f>
        <v>3</v>
      </c>
      <c r="W1262" t="str">
        <f>IFERROR(IF(INDEX('BD Demog para scores enalazar'!Y$2:'BD Demog para scores enalazar'!Y$3000,MATCH(Formulas!A1262,'BD Demog para scores enalazar'!A$2:'BD Demog para scores enalazar'!A$3000,0))=1,"SI","NO"),"")</f>
        <v>NO</v>
      </c>
      <c r="X1262" s="9" t="str">
        <f>IFERROR(IF(INDEX('BD Demog para scores enalazar'!AJ$2:'BD Demog para scores enalazar'!AJ$3000,MATCH(Formulas!A1262,'BD Demog para scores enalazar'!A$2:'BD Demog para scores enalazar'!A$3000,0))=1,"SI","NO"),"")</f>
        <v>NO</v>
      </c>
      <c r="Y1262" cm="1">
        <f t="array" ref="Y1262">IF(AND(W1262="NO",X1262="NO"),_xlfn.IFS('Paraclinicos '!K1229&lt;=91,3,'Paraclinicos '!K1229&lt;94,2,'Paraclinicos '!K1229&lt;96,1,'Paraclinicos '!K1229&gt;=96,0),"")</f>
        <v>3</v>
      </c>
      <c r="Z1262" t="str" cm="1">
        <f t="array" ref="Z1262">IF(OR(W1262="SI",X1262="SI"),_xlfn.IFS(OR(AND('Paraclinicos '!K1230&lt;=83),AND('Paraclinicos '!K1230&gt;=97,AA1262=2)),3,OR(AND('Paraclinicos '!K1230&lt;=86),AND('Paraclinicos '!K1230&gt;=94,AA1262=2)),2,OR(AND('Paraclinicos '!K1230&lt;=88),AND('Paraclinicos '!K1230&gt;=92,AA1262=2)),1,OR(AND('Paraclinicos '!K1230&gt;=88,'Paraclinicos '!K1230&lt;=92),AND('Paraclinicos '!K1230&gt;=93,AA1262=0)),0),"")</f>
        <v/>
      </c>
      <c r="AA1262" cm="1">
        <f t="array" ref="AA1262">_xlfn.IFS('Paraclinicos '!E1229="","",'Paraclinicos '!E1229="Oxigeno",2,'Paraclinicos '!E1229="Aire",0)</f>
        <v>2</v>
      </c>
    </row>
    <row r="1263" spans="1:27" x14ac:dyDescent="0.25">
      <c r="A1263">
        <f>'Paraclinicos '!A1230</f>
        <v>358</v>
      </c>
      <c r="B1263" s="3">
        <f>'Paraclinicos '!R1230</f>
        <v>44325</v>
      </c>
      <c r="C1263" cm="1">
        <f t="array" ref="C1263">_xlfn.IFS('Paraclinicos '!Q1230="","",'Paraclinicos '!Q1230&gt;60,3,'Paraclinicos '!Q1230&lt;=60,1)</f>
        <v>1</v>
      </c>
      <c r="D1263" t="str">
        <f>IFERROR(IF(INDEX('BD Demog para scores enalazar'!BC$2:BC$3000,MATCH(Formulas!A1263,'BD Demog para scores enalazar'!A$2:A$3000,0))=0,"SI","NO"),"")</f>
        <v>SI</v>
      </c>
      <c r="E1263" cm="1">
        <f t="array" ref="E1263">_xlfn.IFS(D1263="","",D1263="SI",4,D1263="NO",1)</f>
        <v>4</v>
      </c>
      <c r="F1263" cm="1">
        <f t="array" ref="F1263">_xlfn.IFS('Paraclinicos '!B1230="","",'Paraclinicos '!B1230&gt;1,1,'Paraclinicos '!B1230&lt;=1,3)</f>
        <v>3</v>
      </c>
      <c r="G1263" t="str" cm="1">
        <f t="array" ref="G1263">_xlfn.IFS('Paraclinicos '!D1230="","",AND('Paraclinicos '!D1230&gt;=250,'Paraclinicos '!D1230&lt;=500),2,'Paraclinicos '!D1230&gt;500,3,'Paraclinicos '!D1230&lt;250,1)</f>
        <v/>
      </c>
      <c r="H1263" s="50">
        <f t="shared" si="58"/>
        <v>8</v>
      </c>
      <c r="I1263" cm="1">
        <f t="array" ref="I1263">_xlfn.IFS('Paraclinicos '!Q1230="","",'Paraclinicos '!Q1230&gt;=65,1,'Paraclinicos '!Q1230&lt;65,0)</f>
        <v>0</v>
      </c>
      <c r="J1263" cm="1">
        <f t="array" ref="J1263">_xlfn.IFS('Paraclinicos '!I1230="","",'Paraclinicos '!I1230&gt;7,1,'Paraclinicos '!I1230&lt;=7,0)</f>
        <v>1</v>
      </c>
      <c r="K1263" cm="1">
        <f t="array" ref="K1263">_xlfn.IFS('Paraclinicos '!W1230="","",'Paraclinicos '!W1230&lt;=8,1,'Paraclinicos '!W1230&gt;8,0)</f>
        <v>0</v>
      </c>
      <c r="L1263" cm="1">
        <f t="array" ref="L1263">_xlfn.IFS('Paraclinicos '!S1230="","",'Paraclinicos '!S1230&gt;=30,1,'Paraclinicos '!S1230&lt;30,0)</f>
        <v>0</v>
      </c>
      <c r="M1263" cm="1">
        <f t="array" ref="M1263">_xlfn.IFS(OR('Paraclinicos '!T1230="",'Paraclinicos '!U1230=""),"",OR('Paraclinicos '!T1230&lt;=90,'Paraclinicos '!U1230&lt;=60),1,OR('Paraclinicos '!T1230&gt;90,'Paraclinicos '!U1230&gt;60),0)</f>
        <v>0</v>
      </c>
      <c r="N1263" s="45">
        <f t="shared" si="59"/>
        <v>2</v>
      </c>
      <c r="O1263" cm="1">
        <f t="array" ref="O1263">_xlfn.IFS(OR('Paraclinicos '!M1230="",'Paraclinicos '!N1230="",'Paraclinicos '!N1230=0),"",'Paraclinicos '!M1230/'Paraclinicos '!N1230&lt;100,4,'Paraclinicos '!M1230/'Paraclinicos '!N1230&lt;200,3,'Paraclinicos '!M1230/'Paraclinicos '!N1230&lt;300,2,'Paraclinicos '!M1230/'Paraclinicos '!N1230&lt;400,1,'Paraclinicos '!M1230/'Paraclinicos '!N1230&gt;=400,0)</f>
        <v>4</v>
      </c>
      <c r="P1263" cm="1">
        <f t="array" ref="P1263">_xlfn.IFS('Paraclinicos '!C1230="","",'Paraclinicos '!C1230&lt;20,4,'Paraclinicos '!C1230&lt;50,3,'Paraclinicos '!C1230&lt;100,2,'Paraclinicos '!C1230&lt;150,1,'Paraclinicos '!C1230&gt;150,0)</f>
        <v>0</v>
      </c>
      <c r="Q1263" cm="1">
        <f t="array" ref="Q1263">_xlfn.IFS('Paraclinicos '!O1230="","",'Paraclinicos '!O1230&lt;1.2,0,'Paraclinicos '!O1230&lt;2,1,'Paraclinicos '!O1230&lt;3.5,2,'Paraclinicos '!O1230&lt;5,3,'Paraclinicos '!O1230&gt;5,4)</f>
        <v>0</v>
      </c>
      <c r="R1263" t="str" cm="1">
        <f t="array" ref="R1263">_xlfn.IFS('Paraclinicos '!J1230="","",'Paraclinicos '!J1230&lt;1.2,0,'Paraclinicos '!J1230&lt;2,1,'Paraclinicos '!J1230&lt;6,2,'Paraclinicos '!J1230&lt;12,3,'Paraclinicos '!J1230&gt;=12,4)</f>
        <v/>
      </c>
      <c r="S1263" cm="1">
        <f t="array" ref="S1263">_xlfn.IFS('Paraclinicos '!Y1230="","",'Paraclinicos '!Y1230&lt;70,1,'Paraclinicos '!Y1230&gt;=70,0)</f>
        <v>0</v>
      </c>
      <c r="T1263" cm="1">
        <f t="array" ref="T1263">_xlfn.IFS('Paraclinicos '!W1230="","",'Paraclinicos '!W1230&lt;6,4,'Paraclinicos '!W1230&lt;10,3,'Paraclinicos '!W1230&lt;13,2,'Paraclinicos '!W1230&lt;15,1,'Paraclinicos '!W1230=15,0)</f>
        <v>0</v>
      </c>
      <c r="U1263" s="54">
        <f t="shared" si="57"/>
        <v>4</v>
      </c>
      <c r="V1263" cm="1">
        <f t="array" ref="V1263">_xlfn.IFS('Paraclinicos '!S1230="","",OR('Paraclinicos '!S1230&lt;=8,'Paraclinicos '!S1230&gt;=25),3,'Paraclinicos '!S1230&lt;12,1,'Paraclinicos '!S1230&lt;21,0,'Paraclinicos '!S1230&lt;25,2)</f>
        <v>2</v>
      </c>
      <c r="W1263" t="str">
        <f>IFERROR(IF(INDEX('BD Demog para scores enalazar'!Y$2:'BD Demog para scores enalazar'!Y$3000,MATCH(Formulas!A1263,'BD Demog para scores enalazar'!A$2:'BD Demog para scores enalazar'!A$3000,0))=1,"SI","NO"),"")</f>
        <v>NO</v>
      </c>
      <c r="X1263" s="9" t="str">
        <f>IFERROR(IF(INDEX('BD Demog para scores enalazar'!AJ$2:'BD Demog para scores enalazar'!AJ$3000,MATCH(Formulas!A1263,'BD Demog para scores enalazar'!A$2:'BD Demog para scores enalazar'!A$3000,0))=1,"SI","NO"),"")</f>
        <v>NO</v>
      </c>
      <c r="Y1263" cm="1">
        <f t="array" ref="Y1263">IF(AND(W1263="NO",X1263="NO"),_xlfn.IFS('Paraclinicos '!K1230&lt;=91,3,'Paraclinicos '!K1230&lt;94,2,'Paraclinicos '!K1230&lt;96,1,'Paraclinicos '!K1230&gt;=96,0),"")</f>
        <v>3</v>
      </c>
      <c r="Z1263" t="str" cm="1">
        <f t="array" ref="Z1263">IF(OR(W1263="SI",X1263="SI"),_xlfn.IFS(OR(AND('Paraclinicos '!K1231&lt;=83),AND('Paraclinicos '!K1231&gt;=97,AA1263=2)),3,OR(AND('Paraclinicos '!K1231&lt;=86),AND('Paraclinicos '!K1231&gt;=94,AA1263=2)),2,OR(AND('Paraclinicos '!K1231&lt;=88),AND('Paraclinicos '!K1231&gt;=92,AA1263=2)),1,OR(AND('Paraclinicos '!K1231&gt;=88,'Paraclinicos '!K1231&lt;=92),AND('Paraclinicos '!K1231&gt;=93,AA1263=0)),0),"")</f>
        <v/>
      </c>
      <c r="AA1263" cm="1">
        <f t="array" ref="AA1263">_xlfn.IFS('Paraclinicos '!E1230="","",'Paraclinicos '!E1230="Oxigeno",2,'Paraclinicos '!E1230="Aire",0)</f>
        <v>2</v>
      </c>
    </row>
    <row r="1264" spans="1:27" x14ac:dyDescent="0.25">
      <c r="A1264">
        <f>'Paraclinicos '!A1231</f>
        <v>358</v>
      </c>
      <c r="B1264" s="3">
        <f>'Paraclinicos '!R1231</f>
        <v>44325</v>
      </c>
      <c r="C1264" cm="1">
        <f t="array" ref="C1264">_xlfn.IFS('Paraclinicos '!Q1231="","",'Paraclinicos '!Q1231&gt;60,3,'Paraclinicos '!Q1231&lt;=60,1)</f>
        <v>1</v>
      </c>
      <c r="D1264" t="str">
        <f>IFERROR(IF(INDEX('BD Demog para scores enalazar'!BC$2:BC$3000,MATCH(Formulas!A1264,'BD Demog para scores enalazar'!A$2:A$3000,0))=0,"SI","NO"),"")</f>
        <v>SI</v>
      </c>
      <c r="E1264" cm="1">
        <f t="array" ref="E1264">_xlfn.IFS(D1264="","",D1264="SI",4,D1264="NO",1)</f>
        <v>4</v>
      </c>
      <c r="F1264" cm="1">
        <f t="array" ref="F1264">_xlfn.IFS('Paraclinicos '!B1231="","",'Paraclinicos '!B1231&gt;1,1,'Paraclinicos '!B1231&lt;=1,3)</f>
        <v>3</v>
      </c>
      <c r="G1264" t="str" cm="1">
        <f t="array" ref="G1264">_xlfn.IFS('Paraclinicos '!D1231="","",AND('Paraclinicos '!D1231&gt;=250,'Paraclinicos '!D1231&lt;=500),2,'Paraclinicos '!D1231&gt;500,3,'Paraclinicos '!D1231&lt;250,1)</f>
        <v/>
      </c>
      <c r="H1264" s="50">
        <f t="shared" si="58"/>
        <v>8</v>
      </c>
      <c r="I1264" cm="1">
        <f t="array" ref="I1264">_xlfn.IFS('Paraclinicos '!Q1231="","",'Paraclinicos '!Q1231&gt;=65,1,'Paraclinicos '!Q1231&lt;65,0)</f>
        <v>0</v>
      </c>
      <c r="J1264" cm="1">
        <f t="array" ref="J1264">_xlfn.IFS('Paraclinicos '!I1231="","",'Paraclinicos '!I1231&gt;7,1,'Paraclinicos '!I1231&lt;=7,0)</f>
        <v>1</v>
      </c>
      <c r="K1264" cm="1">
        <f t="array" ref="K1264">_xlfn.IFS('Paraclinicos '!W1231="","",'Paraclinicos '!W1231&lt;=8,1,'Paraclinicos '!W1231&gt;8,0)</f>
        <v>0</v>
      </c>
      <c r="L1264" cm="1">
        <f t="array" ref="L1264">_xlfn.IFS('Paraclinicos '!S1231="","",'Paraclinicos '!S1231&gt;=30,1,'Paraclinicos '!S1231&lt;30,0)</f>
        <v>0</v>
      </c>
      <c r="M1264" cm="1">
        <f t="array" ref="M1264">_xlfn.IFS(OR('Paraclinicos '!T1231="",'Paraclinicos '!U1231=""),"",OR('Paraclinicos '!T1231&lt;=90,'Paraclinicos '!U1231&lt;=60),1,OR('Paraclinicos '!T1231&gt;90,'Paraclinicos '!U1231&gt;60),0)</f>
        <v>0</v>
      </c>
      <c r="N1264" s="45">
        <f t="shared" si="59"/>
        <v>2</v>
      </c>
      <c r="O1264" cm="1">
        <f t="array" ref="O1264">_xlfn.IFS(OR('Paraclinicos '!M1231="",'Paraclinicos '!N1231="",'Paraclinicos '!N1231=0),"",'Paraclinicos '!M1231/'Paraclinicos '!N1231&lt;100,4,'Paraclinicos '!M1231/'Paraclinicos '!N1231&lt;200,3,'Paraclinicos '!M1231/'Paraclinicos '!N1231&lt;300,2,'Paraclinicos '!M1231/'Paraclinicos '!N1231&lt;400,1,'Paraclinicos '!M1231/'Paraclinicos '!N1231&gt;=400,0)</f>
        <v>2</v>
      </c>
      <c r="P1264" cm="1">
        <f t="array" ref="P1264">_xlfn.IFS('Paraclinicos '!C1231="","",'Paraclinicos '!C1231&lt;20,4,'Paraclinicos '!C1231&lt;50,3,'Paraclinicos '!C1231&lt;100,2,'Paraclinicos '!C1231&lt;150,1,'Paraclinicos '!C1231&gt;150,0)</f>
        <v>0</v>
      </c>
      <c r="Q1264" cm="1">
        <f t="array" ref="Q1264">_xlfn.IFS('Paraclinicos '!O1231="","",'Paraclinicos '!O1231&lt;1.2,0,'Paraclinicos '!O1231&lt;2,1,'Paraclinicos '!O1231&lt;3.5,2,'Paraclinicos '!O1231&lt;5,3,'Paraclinicos '!O1231&gt;5,4)</f>
        <v>0</v>
      </c>
      <c r="R1264" t="str" cm="1">
        <f t="array" ref="R1264">_xlfn.IFS('Paraclinicos '!J1231="","",'Paraclinicos '!J1231&lt;1.2,0,'Paraclinicos '!J1231&lt;2,1,'Paraclinicos '!J1231&lt;6,2,'Paraclinicos '!J1231&lt;12,3,'Paraclinicos '!J1231&gt;=12,4)</f>
        <v/>
      </c>
      <c r="S1264" cm="1">
        <f t="array" ref="S1264">_xlfn.IFS('Paraclinicos '!Y1231="","",'Paraclinicos '!Y1231&lt;70,1,'Paraclinicos '!Y1231&gt;=70,0)</f>
        <v>0</v>
      </c>
      <c r="T1264" cm="1">
        <f t="array" ref="T1264">_xlfn.IFS('Paraclinicos '!W1231="","",'Paraclinicos '!W1231&lt;6,4,'Paraclinicos '!W1231&lt;10,3,'Paraclinicos '!W1231&lt;13,2,'Paraclinicos '!W1231&lt;15,1,'Paraclinicos '!W1231=15,0)</f>
        <v>0</v>
      </c>
      <c r="U1264" s="54">
        <f t="shared" si="57"/>
        <v>2</v>
      </c>
      <c r="V1264" cm="1">
        <f t="array" ref="V1264">_xlfn.IFS('Paraclinicos '!S1231="","",OR('Paraclinicos '!S1231&lt;=8,'Paraclinicos '!S1231&gt;=25),3,'Paraclinicos '!S1231&lt;12,1,'Paraclinicos '!S1231&lt;21,0,'Paraclinicos '!S1231&lt;25,2)</f>
        <v>2</v>
      </c>
      <c r="W1264" t="str">
        <f>IFERROR(IF(INDEX('BD Demog para scores enalazar'!Y$2:'BD Demog para scores enalazar'!Y$3000,MATCH(Formulas!A1264,'BD Demog para scores enalazar'!A$2:'BD Demog para scores enalazar'!A$3000,0))=1,"SI","NO"),"")</f>
        <v>NO</v>
      </c>
      <c r="X1264" s="9" t="str">
        <f>IFERROR(IF(INDEX('BD Demog para scores enalazar'!AJ$2:'BD Demog para scores enalazar'!AJ$3000,MATCH(Formulas!A1264,'BD Demog para scores enalazar'!A$2:'BD Demog para scores enalazar'!A$3000,0))=1,"SI","NO"),"")</f>
        <v>NO</v>
      </c>
      <c r="Y1264" cm="1">
        <f t="array" ref="Y1264">IF(AND(W1264="NO",X1264="NO"),_xlfn.IFS('Paraclinicos '!K1231&lt;=91,3,'Paraclinicos '!K1231&lt;94,2,'Paraclinicos '!K1231&lt;96,1,'Paraclinicos '!K1231&gt;=96,0),"")</f>
        <v>3</v>
      </c>
      <c r="Z1264" t="str" cm="1">
        <f t="array" ref="Z1264">IF(OR(W1264="SI",X1264="SI"),_xlfn.IFS(OR(AND('Paraclinicos '!K1232&lt;=83),AND('Paraclinicos '!K1232&gt;=97,AA1264=2)),3,OR(AND('Paraclinicos '!K1232&lt;=86),AND('Paraclinicos '!K1232&gt;=94,AA1264=2)),2,OR(AND('Paraclinicos '!K1232&lt;=88),AND('Paraclinicos '!K1232&gt;=92,AA1264=2)),1,OR(AND('Paraclinicos '!K1232&gt;=88,'Paraclinicos '!K1232&lt;=92),AND('Paraclinicos '!K1232&gt;=93,AA1264=0)),0),"")</f>
        <v/>
      </c>
      <c r="AA1264" cm="1">
        <f t="array" ref="AA1264">_xlfn.IFS('Paraclinicos '!E1231="","",'Paraclinicos '!E1231="Oxigeno",2,'Paraclinicos '!E1231="Aire",0)</f>
        <v>2</v>
      </c>
    </row>
    <row r="1265" spans="1:27" x14ac:dyDescent="0.25">
      <c r="A1265">
        <f>'Paraclinicos '!A1232</f>
        <v>358</v>
      </c>
      <c r="B1265" s="3">
        <f>'Paraclinicos '!R1232</f>
        <v>44327</v>
      </c>
      <c r="C1265" cm="1">
        <f t="array" ref="C1265">_xlfn.IFS('Paraclinicos '!Q1232="","",'Paraclinicos '!Q1232&gt;60,3,'Paraclinicos '!Q1232&lt;=60,1)</f>
        <v>1</v>
      </c>
      <c r="D1265" t="str">
        <f>IFERROR(IF(INDEX('BD Demog para scores enalazar'!BC$2:BC$3000,MATCH(Formulas!A1265,'BD Demog para scores enalazar'!A$2:A$3000,0))=0,"SI","NO"),"")</f>
        <v>SI</v>
      </c>
      <c r="E1265" cm="1">
        <f t="array" ref="E1265">_xlfn.IFS(D1265="","",D1265="SI",4,D1265="NO",1)</f>
        <v>4</v>
      </c>
      <c r="F1265" cm="1">
        <f t="array" ref="F1265">_xlfn.IFS('Paraclinicos '!B1232="","",'Paraclinicos '!B1232&gt;1,1,'Paraclinicos '!B1232&lt;=1,3)</f>
        <v>3</v>
      </c>
      <c r="G1265" t="str" cm="1">
        <f t="array" ref="G1265">_xlfn.IFS('Paraclinicos '!D1232="","",AND('Paraclinicos '!D1232&gt;=250,'Paraclinicos '!D1232&lt;=500),2,'Paraclinicos '!D1232&gt;500,3,'Paraclinicos '!D1232&lt;250,1)</f>
        <v/>
      </c>
      <c r="H1265" s="50">
        <f t="shared" si="58"/>
        <v>8</v>
      </c>
      <c r="I1265" cm="1">
        <f t="array" ref="I1265">_xlfn.IFS('Paraclinicos '!Q1232="","",'Paraclinicos '!Q1232&gt;=65,1,'Paraclinicos '!Q1232&lt;65,0)</f>
        <v>0</v>
      </c>
      <c r="J1265" cm="1">
        <f t="array" ref="J1265">_xlfn.IFS('Paraclinicos '!I1232="","",'Paraclinicos '!I1232&gt;7,1,'Paraclinicos '!I1232&lt;=7,0)</f>
        <v>1</v>
      </c>
      <c r="K1265" cm="1">
        <f t="array" ref="K1265">_xlfn.IFS('Paraclinicos '!W1232="","",'Paraclinicos '!W1232&lt;=8,1,'Paraclinicos '!W1232&gt;8,0)</f>
        <v>0</v>
      </c>
      <c r="L1265" cm="1">
        <f t="array" ref="L1265">_xlfn.IFS('Paraclinicos '!S1232="","",'Paraclinicos '!S1232&gt;=30,1,'Paraclinicos '!S1232&lt;30,0)</f>
        <v>0</v>
      </c>
      <c r="M1265" cm="1">
        <f t="array" ref="M1265">_xlfn.IFS(OR('Paraclinicos '!T1232="",'Paraclinicos '!U1232=""),"",OR('Paraclinicos '!T1232&lt;=90,'Paraclinicos '!U1232&lt;=60),1,OR('Paraclinicos '!T1232&gt;90,'Paraclinicos '!U1232&gt;60),0)</f>
        <v>0</v>
      </c>
      <c r="N1265" s="45">
        <f t="shared" si="59"/>
        <v>2</v>
      </c>
      <c r="O1265" cm="1">
        <f t="array" ref="O1265">_xlfn.IFS(OR('Paraclinicos '!M1232="",'Paraclinicos '!N1232="",'Paraclinicos '!N1232=0),"",'Paraclinicos '!M1232/'Paraclinicos '!N1232&lt;100,4,'Paraclinicos '!M1232/'Paraclinicos '!N1232&lt;200,3,'Paraclinicos '!M1232/'Paraclinicos '!N1232&lt;300,2,'Paraclinicos '!M1232/'Paraclinicos '!N1232&lt;400,1,'Paraclinicos '!M1232/'Paraclinicos '!N1232&gt;=400,0)</f>
        <v>2</v>
      </c>
      <c r="P1265" cm="1">
        <f t="array" ref="P1265">_xlfn.IFS('Paraclinicos '!C1232="","",'Paraclinicos '!C1232&lt;20,4,'Paraclinicos '!C1232&lt;50,3,'Paraclinicos '!C1232&lt;100,2,'Paraclinicos '!C1232&lt;150,1,'Paraclinicos '!C1232&gt;150,0)</f>
        <v>0</v>
      </c>
      <c r="Q1265" cm="1">
        <f t="array" ref="Q1265">_xlfn.IFS('Paraclinicos '!O1232="","",'Paraclinicos '!O1232&lt;1.2,0,'Paraclinicos '!O1232&lt;2,1,'Paraclinicos '!O1232&lt;3.5,2,'Paraclinicos '!O1232&lt;5,3,'Paraclinicos '!O1232&gt;5,4)</f>
        <v>0</v>
      </c>
      <c r="R1265" t="str" cm="1">
        <f t="array" ref="R1265">_xlfn.IFS('Paraclinicos '!J1232="","",'Paraclinicos '!J1232&lt;1.2,0,'Paraclinicos '!J1232&lt;2,1,'Paraclinicos '!J1232&lt;6,2,'Paraclinicos '!J1232&lt;12,3,'Paraclinicos '!J1232&gt;=12,4)</f>
        <v/>
      </c>
      <c r="S1265" cm="1">
        <f t="array" ref="S1265">_xlfn.IFS('Paraclinicos '!Y1232="","",'Paraclinicos '!Y1232&lt;70,1,'Paraclinicos '!Y1232&gt;=70,0)</f>
        <v>0</v>
      </c>
      <c r="T1265" cm="1">
        <f t="array" ref="T1265">_xlfn.IFS('Paraclinicos '!W1232="","",'Paraclinicos '!W1232&lt;6,4,'Paraclinicos '!W1232&lt;10,3,'Paraclinicos '!W1232&lt;13,2,'Paraclinicos '!W1232&lt;15,1,'Paraclinicos '!W1232=15,0)</f>
        <v>0</v>
      </c>
      <c r="U1265" s="54">
        <f t="shared" si="57"/>
        <v>2</v>
      </c>
      <c r="V1265" cm="1">
        <f t="array" ref="V1265">_xlfn.IFS('Paraclinicos '!S1232="","",OR('Paraclinicos '!S1232&lt;=8,'Paraclinicos '!S1232&gt;=25),3,'Paraclinicos '!S1232&lt;12,1,'Paraclinicos '!S1232&lt;21,0,'Paraclinicos '!S1232&lt;25,2)</f>
        <v>0</v>
      </c>
      <c r="W1265" t="str">
        <f>IFERROR(IF(INDEX('BD Demog para scores enalazar'!Y$2:'BD Demog para scores enalazar'!Y$3000,MATCH(Formulas!A1265,'BD Demog para scores enalazar'!A$2:'BD Demog para scores enalazar'!A$3000,0))=1,"SI","NO"),"")</f>
        <v>NO</v>
      </c>
      <c r="X1265" s="9" t="str">
        <f>IFERROR(IF(INDEX('BD Demog para scores enalazar'!AJ$2:'BD Demog para scores enalazar'!AJ$3000,MATCH(Formulas!A1265,'BD Demog para scores enalazar'!A$2:'BD Demog para scores enalazar'!A$3000,0))=1,"SI","NO"),"")</f>
        <v>NO</v>
      </c>
      <c r="Y1265" cm="1">
        <f t="array" ref="Y1265">IF(AND(W1265="NO",X1265="NO"),_xlfn.IFS('Paraclinicos '!K1232&lt;=91,3,'Paraclinicos '!K1232&lt;94,2,'Paraclinicos '!K1232&lt;96,1,'Paraclinicos '!K1232&gt;=96,0),"")</f>
        <v>3</v>
      </c>
      <c r="Z1265" t="str" cm="1">
        <f t="array" ref="Z1265">IF(OR(W1265="SI",X1265="SI"),_xlfn.IFS(OR(AND('Paraclinicos '!K1233&lt;=83),AND('Paraclinicos '!K1233&gt;=97,AA1265=2)),3,OR(AND('Paraclinicos '!K1233&lt;=86),AND('Paraclinicos '!K1233&gt;=94,AA1265=2)),2,OR(AND('Paraclinicos '!K1233&lt;=88),AND('Paraclinicos '!K1233&gt;=92,AA1265=2)),1,OR(AND('Paraclinicos '!K1233&gt;=88,'Paraclinicos '!K1233&lt;=92),AND('Paraclinicos '!K1233&gt;=93,AA1265=0)),0),"")</f>
        <v/>
      </c>
      <c r="AA1265" cm="1">
        <f t="array" ref="AA1265">_xlfn.IFS('Paraclinicos '!E1232="","",'Paraclinicos '!E1232="Oxigeno",2,'Paraclinicos '!E1232="Aire",0)</f>
        <v>2</v>
      </c>
    </row>
    <row r="1266" spans="1:27" x14ac:dyDescent="0.25">
      <c r="A1266">
        <f>'Paraclinicos '!A1233</f>
        <v>358</v>
      </c>
      <c r="B1266" s="3">
        <f>'Paraclinicos '!R1233</f>
        <v>44329</v>
      </c>
      <c r="C1266" cm="1">
        <f t="array" ref="C1266">_xlfn.IFS('Paraclinicos '!Q1233="","",'Paraclinicos '!Q1233&gt;60,3,'Paraclinicos '!Q1233&lt;=60,1)</f>
        <v>1</v>
      </c>
      <c r="D1266" t="str">
        <f>IFERROR(IF(INDEX('BD Demog para scores enalazar'!BC$2:BC$3000,MATCH(Formulas!A1266,'BD Demog para scores enalazar'!A$2:A$3000,0))=0,"SI","NO"),"")</f>
        <v>SI</v>
      </c>
      <c r="E1266" cm="1">
        <f t="array" ref="E1266">_xlfn.IFS(D1266="","",D1266="SI",4,D1266="NO",1)</f>
        <v>4</v>
      </c>
      <c r="F1266" cm="1">
        <f t="array" ref="F1266">_xlfn.IFS('Paraclinicos '!B1233="","",'Paraclinicos '!B1233&gt;1,1,'Paraclinicos '!B1233&lt;=1,3)</f>
        <v>3</v>
      </c>
      <c r="G1266" t="str" cm="1">
        <f t="array" ref="G1266">_xlfn.IFS('Paraclinicos '!D1233="","",AND('Paraclinicos '!D1233&gt;=250,'Paraclinicos '!D1233&lt;=500),2,'Paraclinicos '!D1233&gt;500,3,'Paraclinicos '!D1233&lt;250,1)</f>
        <v/>
      </c>
      <c r="H1266" s="50">
        <f t="shared" si="58"/>
        <v>8</v>
      </c>
      <c r="I1266" cm="1">
        <f t="array" ref="I1266">_xlfn.IFS('Paraclinicos '!Q1233="","",'Paraclinicos '!Q1233&gt;=65,1,'Paraclinicos '!Q1233&lt;65,0)</f>
        <v>0</v>
      </c>
      <c r="J1266" cm="1">
        <f t="array" ref="J1266">_xlfn.IFS('Paraclinicos '!I1233="","",'Paraclinicos '!I1233&gt;7,1,'Paraclinicos '!I1233&lt;=7,0)</f>
        <v>1</v>
      </c>
      <c r="K1266" cm="1">
        <f t="array" ref="K1266">_xlfn.IFS('Paraclinicos '!W1233="","",'Paraclinicos '!W1233&lt;=8,1,'Paraclinicos '!W1233&gt;8,0)</f>
        <v>0</v>
      </c>
      <c r="L1266" cm="1">
        <f t="array" ref="L1266">_xlfn.IFS('Paraclinicos '!S1233="","",'Paraclinicos '!S1233&gt;=30,1,'Paraclinicos '!S1233&lt;30,0)</f>
        <v>0</v>
      </c>
      <c r="M1266" cm="1">
        <f t="array" ref="M1266">_xlfn.IFS(OR('Paraclinicos '!T1233="",'Paraclinicos '!U1233=""),"",OR('Paraclinicos '!T1233&lt;=90,'Paraclinicos '!U1233&lt;=60),1,OR('Paraclinicos '!T1233&gt;90,'Paraclinicos '!U1233&gt;60),0)</f>
        <v>0</v>
      </c>
      <c r="N1266" s="45">
        <f t="shared" si="59"/>
        <v>2</v>
      </c>
      <c r="O1266" cm="1">
        <f t="array" ref="O1266">_xlfn.IFS(OR('Paraclinicos '!M1233="",'Paraclinicos '!N1233="",'Paraclinicos '!N1233=0),"",'Paraclinicos '!M1233/'Paraclinicos '!N1233&lt;100,4,'Paraclinicos '!M1233/'Paraclinicos '!N1233&lt;200,3,'Paraclinicos '!M1233/'Paraclinicos '!N1233&lt;300,2,'Paraclinicos '!M1233/'Paraclinicos '!N1233&lt;400,1,'Paraclinicos '!M1233/'Paraclinicos '!N1233&gt;=400,0)</f>
        <v>2</v>
      </c>
      <c r="P1266" cm="1">
        <f t="array" ref="P1266">_xlfn.IFS('Paraclinicos '!C1233="","",'Paraclinicos '!C1233&lt;20,4,'Paraclinicos '!C1233&lt;50,3,'Paraclinicos '!C1233&lt;100,2,'Paraclinicos '!C1233&lt;150,1,'Paraclinicos '!C1233&gt;150,0)</f>
        <v>0</v>
      </c>
      <c r="Q1266" cm="1">
        <f t="array" ref="Q1266">_xlfn.IFS('Paraclinicos '!O1233="","",'Paraclinicos '!O1233&lt;1.2,0,'Paraclinicos '!O1233&lt;2,1,'Paraclinicos '!O1233&lt;3.5,2,'Paraclinicos '!O1233&lt;5,3,'Paraclinicos '!O1233&gt;5,4)</f>
        <v>0</v>
      </c>
      <c r="R1266" t="str" cm="1">
        <f t="array" ref="R1266">_xlfn.IFS('Paraclinicos '!J1233="","",'Paraclinicos '!J1233&lt;1.2,0,'Paraclinicos '!J1233&lt;2,1,'Paraclinicos '!J1233&lt;6,2,'Paraclinicos '!J1233&lt;12,3,'Paraclinicos '!J1233&gt;=12,4)</f>
        <v/>
      </c>
      <c r="S1266" cm="1">
        <f t="array" ref="S1266">_xlfn.IFS('Paraclinicos '!Y1233="","",'Paraclinicos '!Y1233&lt;70,1,'Paraclinicos '!Y1233&gt;=70,0)</f>
        <v>0</v>
      </c>
      <c r="T1266" cm="1">
        <f t="array" ref="T1266">_xlfn.IFS('Paraclinicos '!W1233="","",'Paraclinicos '!W1233&lt;6,4,'Paraclinicos '!W1233&lt;10,3,'Paraclinicos '!W1233&lt;13,2,'Paraclinicos '!W1233&lt;15,1,'Paraclinicos '!W1233=15,0)</f>
        <v>0</v>
      </c>
      <c r="U1266" s="54">
        <f t="shared" si="57"/>
        <v>2</v>
      </c>
      <c r="V1266" cm="1">
        <f t="array" ref="V1266">_xlfn.IFS('Paraclinicos '!S1233="","",OR('Paraclinicos '!S1233&lt;=8,'Paraclinicos '!S1233&gt;=25),3,'Paraclinicos '!S1233&lt;12,1,'Paraclinicos '!S1233&lt;21,0,'Paraclinicos '!S1233&lt;25,2)</f>
        <v>2</v>
      </c>
      <c r="W1266" t="str">
        <f>IFERROR(IF(INDEX('BD Demog para scores enalazar'!Y$2:'BD Demog para scores enalazar'!Y$3000,MATCH(Formulas!A1266,'BD Demog para scores enalazar'!A$2:'BD Demog para scores enalazar'!A$3000,0))=1,"SI","NO"),"")</f>
        <v>NO</v>
      </c>
      <c r="X1266" s="9" t="str">
        <f>IFERROR(IF(INDEX('BD Demog para scores enalazar'!AJ$2:'BD Demog para scores enalazar'!AJ$3000,MATCH(Formulas!A1266,'BD Demog para scores enalazar'!A$2:'BD Demog para scores enalazar'!A$3000,0))=1,"SI","NO"),"")</f>
        <v>NO</v>
      </c>
      <c r="Y1266" cm="1">
        <f t="array" ref="Y1266">IF(AND(W1266="NO",X1266="NO"),_xlfn.IFS('Paraclinicos '!K1233&lt;=91,3,'Paraclinicos '!K1233&lt;94,2,'Paraclinicos '!K1233&lt;96,1,'Paraclinicos '!K1233&gt;=96,0),"")</f>
        <v>3</v>
      </c>
      <c r="Z1266" t="str" cm="1">
        <f t="array" ref="Z1266">IF(OR(W1266="SI",X1266="SI"),_xlfn.IFS(OR(AND('Paraclinicos '!K1234&lt;=83),AND('Paraclinicos '!K1234&gt;=97,AA1266=2)),3,OR(AND('Paraclinicos '!K1234&lt;=86),AND('Paraclinicos '!K1234&gt;=94,AA1266=2)),2,OR(AND('Paraclinicos '!K1234&lt;=88),AND('Paraclinicos '!K1234&gt;=92,AA1266=2)),1,OR(AND('Paraclinicos '!K1234&gt;=88,'Paraclinicos '!K1234&lt;=92),AND('Paraclinicos '!K1234&gt;=93,AA1266=0)),0),"")</f>
        <v/>
      </c>
      <c r="AA1266" cm="1">
        <f t="array" ref="AA1266">_xlfn.IFS('Paraclinicos '!E1233="","",'Paraclinicos '!E1233="Oxigeno",2,'Paraclinicos '!E1233="Aire",0)</f>
        <v>2</v>
      </c>
    </row>
    <row r="1267" spans="1:27" x14ac:dyDescent="0.25">
      <c r="A1267">
        <f>'Paraclinicos '!A1234</f>
        <v>358</v>
      </c>
      <c r="B1267" s="3">
        <f>'Paraclinicos '!R1234</f>
        <v>44329</v>
      </c>
      <c r="C1267" cm="1">
        <f t="array" ref="C1267">_xlfn.IFS('Paraclinicos '!Q1234="","",'Paraclinicos '!Q1234&gt;60,3,'Paraclinicos '!Q1234&lt;=60,1)</f>
        <v>1</v>
      </c>
      <c r="D1267" t="str">
        <f>IFERROR(IF(INDEX('BD Demog para scores enalazar'!BC$2:BC$3000,MATCH(Formulas!A1267,'BD Demog para scores enalazar'!A$2:A$3000,0))=0,"SI","NO"),"")</f>
        <v>SI</v>
      </c>
      <c r="E1267" cm="1">
        <f t="array" ref="E1267">_xlfn.IFS(D1267="","",D1267="SI",4,D1267="NO",1)</f>
        <v>4</v>
      </c>
      <c r="F1267" cm="1">
        <f t="array" ref="F1267">_xlfn.IFS('Paraclinicos '!B1234="","",'Paraclinicos '!B1234&gt;1,1,'Paraclinicos '!B1234&lt;=1,3)</f>
        <v>3</v>
      </c>
      <c r="G1267" t="str" cm="1">
        <f t="array" ref="G1267">_xlfn.IFS('Paraclinicos '!D1234="","",AND('Paraclinicos '!D1234&gt;=250,'Paraclinicos '!D1234&lt;=500),2,'Paraclinicos '!D1234&gt;500,3,'Paraclinicos '!D1234&lt;250,1)</f>
        <v/>
      </c>
      <c r="H1267" s="50">
        <f t="shared" si="58"/>
        <v>8</v>
      </c>
      <c r="I1267" cm="1">
        <f t="array" ref="I1267">_xlfn.IFS('Paraclinicos '!Q1234="","",'Paraclinicos '!Q1234&gt;=65,1,'Paraclinicos '!Q1234&lt;65,0)</f>
        <v>0</v>
      </c>
      <c r="J1267" cm="1">
        <f t="array" ref="J1267">_xlfn.IFS('Paraclinicos '!I1234="","",'Paraclinicos '!I1234&gt;7,1,'Paraclinicos '!I1234&lt;=7,0)</f>
        <v>1</v>
      </c>
      <c r="K1267" cm="1">
        <f t="array" ref="K1267">_xlfn.IFS('Paraclinicos '!W1234="","",'Paraclinicos '!W1234&lt;=8,1,'Paraclinicos '!W1234&gt;8,0)</f>
        <v>0</v>
      </c>
      <c r="L1267" cm="1">
        <f t="array" ref="L1267">_xlfn.IFS('Paraclinicos '!S1234="","",'Paraclinicos '!S1234&gt;=30,1,'Paraclinicos '!S1234&lt;30,0)</f>
        <v>0</v>
      </c>
      <c r="M1267" cm="1">
        <f t="array" ref="M1267">_xlfn.IFS(OR('Paraclinicos '!T1234="",'Paraclinicos '!U1234=""),"",OR('Paraclinicos '!T1234&lt;=90,'Paraclinicos '!U1234&lt;=60),1,OR('Paraclinicos '!T1234&gt;90,'Paraclinicos '!U1234&gt;60),0)</f>
        <v>0</v>
      </c>
      <c r="N1267" s="45">
        <f t="shared" si="59"/>
        <v>2</v>
      </c>
      <c r="O1267" cm="1">
        <f t="array" ref="O1267">_xlfn.IFS(OR('Paraclinicos '!M1234="",'Paraclinicos '!N1234="",'Paraclinicos '!N1234=0),"",'Paraclinicos '!M1234/'Paraclinicos '!N1234&lt;100,4,'Paraclinicos '!M1234/'Paraclinicos '!N1234&lt;200,3,'Paraclinicos '!M1234/'Paraclinicos '!N1234&lt;300,2,'Paraclinicos '!M1234/'Paraclinicos '!N1234&lt;400,1,'Paraclinicos '!M1234/'Paraclinicos '!N1234&gt;=400,0)</f>
        <v>2</v>
      </c>
      <c r="P1267" cm="1">
        <f t="array" ref="P1267">_xlfn.IFS('Paraclinicos '!C1234="","",'Paraclinicos '!C1234&lt;20,4,'Paraclinicos '!C1234&lt;50,3,'Paraclinicos '!C1234&lt;100,2,'Paraclinicos '!C1234&lt;150,1,'Paraclinicos '!C1234&gt;150,0)</f>
        <v>0</v>
      </c>
      <c r="Q1267" cm="1">
        <f t="array" ref="Q1267">_xlfn.IFS('Paraclinicos '!O1234="","",'Paraclinicos '!O1234&lt;1.2,0,'Paraclinicos '!O1234&lt;2,1,'Paraclinicos '!O1234&lt;3.5,2,'Paraclinicos '!O1234&lt;5,3,'Paraclinicos '!O1234&gt;5,4)</f>
        <v>0</v>
      </c>
      <c r="R1267" t="str" cm="1">
        <f t="array" ref="R1267">_xlfn.IFS('Paraclinicos '!J1234="","",'Paraclinicos '!J1234&lt;1.2,0,'Paraclinicos '!J1234&lt;2,1,'Paraclinicos '!J1234&lt;6,2,'Paraclinicos '!J1234&lt;12,3,'Paraclinicos '!J1234&gt;=12,4)</f>
        <v/>
      </c>
      <c r="S1267" cm="1">
        <f t="array" ref="S1267">_xlfn.IFS('Paraclinicos '!Y1234="","",'Paraclinicos '!Y1234&lt;70,1,'Paraclinicos '!Y1234&gt;=70,0)</f>
        <v>0</v>
      </c>
      <c r="T1267" cm="1">
        <f t="array" ref="T1267">_xlfn.IFS('Paraclinicos '!W1234="","",'Paraclinicos '!W1234&lt;6,4,'Paraclinicos '!W1234&lt;10,3,'Paraclinicos '!W1234&lt;13,2,'Paraclinicos '!W1234&lt;15,1,'Paraclinicos '!W1234=15,0)</f>
        <v>0</v>
      </c>
      <c r="U1267" s="54">
        <f t="shared" si="57"/>
        <v>2</v>
      </c>
      <c r="V1267" cm="1">
        <f t="array" ref="V1267">_xlfn.IFS('Paraclinicos '!S1234="","",OR('Paraclinicos '!S1234&lt;=8,'Paraclinicos '!S1234&gt;=25),3,'Paraclinicos '!S1234&lt;12,1,'Paraclinicos '!S1234&lt;21,0,'Paraclinicos '!S1234&lt;25,2)</f>
        <v>2</v>
      </c>
      <c r="W1267" t="str">
        <f>IFERROR(IF(INDEX('BD Demog para scores enalazar'!Y$2:'BD Demog para scores enalazar'!Y$3000,MATCH(Formulas!A1267,'BD Demog para scores enalazar'!A$2:'BD Demog para scores enalazar'!A$3000,0))=1,"SI","NO"),"")</f>
        <v>NO</v>
      </c>
      <c r="X1267" s="9" t="str">
        <f>IFERROR(IF(INDEX('BD Demog para scores enalazar'!AJ$2:'BD Demog para scores enalazar'!AJ$3000,MATCH(Formulas!A1267,'BD Demog para scores enalazar'!A$2:'BD Demog para scores enalazar'!A$3000,0))=1,"SI","NO"),"")</f>
        <v>NO</v>
      </c>
      <c r="Y1267" cm="1">
        <f t="array" ref="Y1267">IF(AND(W1267="NO",X1267="NO"),_xlfn.IFS('Paraclinicos '!K1234&lt;=91,3,'Paraclinicos '!K1234&lt;94,2,'Paraclinicos '!K1234&lt;96,1,'Paraclinicos '!K1234&gt;=96,0),"")</f>
        <v>3</v>
      </c>
      <c r="Z1267" t="str" cm="1">
        <f t="array" ref="Z1267">IF(OR(W1267="SI",X1267="SI"),_xlfn.IFS(OR(AND('Paraclinicos '!K1235&lt;=83),AND('Paraclinicos '!K1235&gt;=97,AA1267=2)),3,OR(AND('Paraclinicos '!K1235&lt;=86),AND('Paraclinicos '!K1235&gt;=94,AA1267=2)),2,OR(AND('Paraclinicos '!K1235&lt;=88),AND('Paraclinicos '!K1235&gt;=92,AA1267=2)),1,OR(AND('Paraclinicos '!K1235&gt;=88,'Paraclinicos '!K1235&lt;=92),AND('Paraclinicos '!K1235&gt;=93,AA1267=0)),0),"")</f>
        <v/>
      </c>
      <c r="AA1267" cm="1">
        <f t="array" ref="AA1267">_xlfn.IFS('Paraclinicos '!E1234="","",'Paraclinicos '!E1234="Oxigeno",2,'Paraclinicos '!E1234="Aire",0)</f>
        <v>2</v>
      </c>
    </row>
    <row r="1268" spans="1:27" x14ac:dyDescent="0.25">
      <c r="A1268">
        <f>'Paraclinicos '!A1235</f>
        <v>358</v>
      </c>
      <c r="B1268" s="3">
        <f>'Paraclinicos '!R1235</f>
        <v>44331</v>
      </c>
      <c r="C1268" cm="1">
        <f t="array" ref="C1268">_xlfn.IFS('Paraclinicos '!Q1235="","",'Paraclinicos '!Q1235&gt;60,3,'Paraclinicos '!Q1235&lt;=60,1)</f>
        <v>1</v>
      </c>
      <c r="D1268" t="str">
        <f>IFERROR(IF(INDEX('BD Demog para scores enalazar'!BC$2:BC$3000,MATCH(Formulas!A1268,'BD Demog para scores enalazar'!A$2:A$3000,0))=0,"SI","NO"),"")</f>
        <v>SI</v>
      </c>
      <c r="E1268" cm="1">
        <f t="array" ref="E1268">_xlfn.IFS(D1268="","",D1268="SI",4,D1268="NO",1)</f>
        <v>4</v>
      </c>
      <c r="F1268" cm="1">
        <f t="array" ref="F1268">_xlfn.IFS('Paraclinicos '!B1235="","",'Paraclinicos '!B1235&gt;1,1,'Paraclinicos '!B1235&lt;=1,3)</f>
        <v>1</v>
      </c>
      <c r="G1268" cm="1">
        <f t="array" ref="G1268">_xlfn.IFS('Paraclinicos '!D1235="","",AND('Paraclinicos '!D1235&gt;=250,'Paraclinicos '!D1235&lt;=500),2,'Paraclinicos '!D1235&gt;500,3,'Paraclinicos '!D1235&lt;250,1)</f>
        <v>2</v>
      </c>
      <c r="H1268" s="50">
        <f t="shared" si="58"/>
        <v>8</v>
      </c>
      <c r="I1268" cm="1">
        <f t="array" ref="I1268">_xlfn.IFS('Paraclinicos '!Q1235="","",'Paraclinicos '!Q1235&gt;=65,1,'Paraclinicos '!Q1235&lt;65,0)</f>
        <v>0</v>
      </c>
      <c r="J1268" cm="1">
        <f t="array" ref="J1268">_xlfn.IFS('Paraclinicos '!I1235="","",'Paraclinicos '!I1235&gt;7,1,'Paraclinicos '!I1235&lt;=7,0)</f>
        <v>1</v>
      </c>
      <c r="K1268" cm="1">
        <f t="array" ref="K1268">_xlfn.IFS('Paraclinicos '!W1235="","",'Paraclinicos '!W1235&lt;=8,1,'Paraclinicos '!W1235&gt;8,0)</f>
        <v>1</v>
      </c>
      <c r="L1268" cm="1">
        <f t="array" ref="L1268">_xlfn.IFS('Paraclinicos '!S1235="","",'Paraclinicos '!S1235&gt;=30,1,'Paraclinicos '!S1235&lt;30,0)</f>
        <v>0</v>
      </c>
      <c r="M1268" cm="1">
        <f t="array" ref="M1268">_xlfn.IFS(OR('Paraclinicos '!T1235="",'Paraclinicos '!U1235=""),"",OR('Paraclinicos '!T1235&lt;=90,'Paraclinicos '!U1235&lt;=60),1,OR('Paraclinicos '!T1235&gt;90,'Paraclinicos '!U1235&gt;60),0)</f>
        <v>0</v>
      </c>
      <c r="N1268" s="45">
        <f t="shared" si="59"/>
        <v>3</v>
      </c>
      <c r="O1268" cm="1">
        <f t="array" ref="O1268">_xlfn.IFS(OR('Paraclinicos '!M1235="",'Paraclinicos '!N1235="",'Paraclinicos '!N1235=0),"",'Paraclinicos '!M1235/'Paraclinicos '!N1235&lt;100,4,'Paraclinicos '!M1235/'Paraclinicos '!N1235&lt;200,3,'Paraclinicos '!M1235/'Paraclinicos '!N1235&lt;300,2,'Paraclinicos '!M1235/'Paraclinicos '!N1235&lt;400,1,'Paraclinicos '!M1235/'Paraclinicos '!N1235&gt;=400,0)</f>
        <v>2</v>
      </c>
      <c r="P1268" cm="1">
        <f t="array" ref="P1268">_xlfn.IFS('Paraclinicos '!C1235="","",'Paraclinicos '!C1235&lt;20,4,'Paraclinicos '!C1235&lt;50,3,'Paraclinicos '!C1235&lt;100,2,'Paraclinicos '!C1235&lt;150,1,'Paraclinicos '!C1235&gt;150,0)</f>
        <v>0</v>
      </c>
      <c r="Q1268" cm="1">
        <f t="array" ref="Q1268">_xlfn.IFS('Paraclinicos '!O1235="","",'Paraclinicos '!O1235&lt;1.2,0,'Paraclinicos '!O1235&lt;2,1,'Paraclinicos '!O1235&lt;3.5,2,'Paraclinicos '!O1235&lt;5,3,'Paraclinicos '!O1235&gt;5,4)</f>
        <v>0</v>
      </c>
      <c r="R1268" t="str" cm="1">
        <f t="array" ref="R1268">_xlfn.IFS('Paraclinicos '!J1235="","",'Paraclinicos '!J1235&lt;1.2,0,'Paraclinicos '!J1235&lt;2,1,'Paraclinicos '!J1235&lt;6,2,'Paraclinicos '!J1235&lt;12,3,'Paraclinicos '!J1235&gt;=12,4)</f>
        <v/>
      </c>
      <c r="S1268" cm="1">
        <f t="array" ref="S1268">_xlfn.IFS('Paraclinicos '!Y1235="","",'Paraclinicos '!Y1235&lt;70,1,'Paraclinicos '!Y1235&gt;=70,0)</f>
        <v>0</v>
      </c>
      <c r="T1268" cm="1">
        <f t="array" ref="T1268">_xlfn.IFS('Paraclinicos '!W1235="","",'Paraclinicos '!W1235&lt;6,4,'Paraclinicos '!W1235&lt;10,3,'Paraclinicos '!W1235&lt;13,2,'Paraclinicos '!W1235&lt;15,1,'Paraclinicos '!W1235=15,0)</f>
        <v>3</v>
      </c>
      <c r="U1268" s="54">
        <f t="shared" si="57"/>
        <v>5</v>
      </c>
      <c r="V1268" cm="1">
        <f t="array" ref="V1268">_xlfn.IFS('Paraclinicos '!S1235="","",OR('Paraclinicos '!S1235&lt;=8,'Paraclinicos '!S1235&gt;=25),3,'Paraclinicos '!S1235&lt;12,1,'Paraclinicos '!S1235&lt;21,0,'Paraclinicos '!S1235&lt;25,2)</f>
        <v>2</v>
      </c>
      <c r="W1268" t="str">
        <f>IFERROR(IF(INDEX('BD Demog para scores enalazar'!Y$2:'BD Demog para scores enalazar'!Y$3000,MATCH(Formulas!A1268,'BD Demog para scores enalazar'!A$2:'BD Demog para scores enalazar'!A$3000,0))=1,"SI","NO"),"")</f>
        <v>NO</v>
      </c>
      <c r="X1268" s="9" t="str">
        <f>IFERROR(IF(INDEX('BD Demog para scores enalazar'!AJ$2:'BD Demog para scores enalazar'!AJ$3000,MATCH(Formulas!A1268,'BD Demog para scores enalazar'!A$2:'BD Demog para scores enalazar'!A$3000,0))=1,"SI","NO"),"")</f>
        <v>NO</v>
      </c>
      <c r="Y1268" cm="1">
        <f t="array" ref="Y1268">IF(AND(W1268="NO",X1268="NO"),_xlfn.IFS('Paraclinicos '!K1235&lt;=91,3,'Paraclinicos '!K1235&lt;94,2,'Paraclinicos '!K1235&lt;96,1,'Paraclinicos '!K1235&gt;=96,0),"")</f>
        <v>3</v>
      </c>
      <c r="Z1268" t="str" cm="1">
        <f t="array" ref="Z1268">IF(OR(W1268="SI",X1268="SI"),_xlfn.IFS(OR(AND('Paraclinicos '!K1236&lt;=83),AND('Paraclinicos '!K1236&gt;=97,AA1268=2)),3,OR(AND('Paraclinicos '!K1236&lt;=86),AND('Paraclinicos '!K1236&gt;=94,AA1268=2)),2,OR(AND('Paraclinicos '!K1236&lt;=88),AND('Paraclinicos '!K1236&gt;=92,AA1268=2)),1,OR(AND('Paraclinicos '!K1236&gt;=88,'Paraclinicos '!K1236&lt;=92),AND('Paraclinicos '!K1236&gt;=93,AA1268=0)),0),"")</f>
        <v/>
      </c>
      <c r="AA1268" cm="1">
        <f t="array" ref="AA1268">_xlfn.IFS('Paraclinicos '!E1235="","",'Paraclinicos '!E1235="Oxigeno",2,'Paraclinicos '!E1235="Aire",0)</f>
        <v>2</v>
      </c>
    </row>
    <row r="1269" spans="1:27" x14ac:dyDescent="0.25">
      <c r="A1269">
        <f>'Paraclinicos '!A1236</f>
        <v>358</v>
      </c>
      <c r="B1269" s="3">
        <f>'Paraclinicos '!R1236</f>
        <v>44333</v>
      </c>
      <c r="C1269" cm="1">
        <f t="array" ref="C1269">_xlfn.IFS('Paraclinicos '!Q1236="","",'Paraclinicos '!Q1236&gt;60,3,'Paraclinicos '!Q1236&lt;=60,1)</f>
        <v>1</v>
      </c>
      <c r="D1269" t="str">
        <f>IFERROR(IF(INDEX('BD Demog para scores enalazar'!BC$2:BC$3000,MATCH(Formulas!A1269,'BD Demog para scores enalazar'!A$2:A$3000,0))=0,"SI","NO"),"")</f>
        <v>SI</v>
      </c>
      <c r="E1269" cm="1">
        <f t="array" ref="E1269">_xlfn.IFS(D1269="","",D1269="SI",4,D1269="NO",1)</f>
        <v>4</v>
      </c>
      <c r="F1269" cm="1">
        <f t="array" ref="F1269">_xlfn.IFS('Paraclinicos '!B1236="","",'Paraclinicos '!B1236&gt;1,1,'Paraclinicos '!B1236&lt;=1,3)</f>
        <v>1</v>
      </c>
      <c r="G1269" cm="1">
        <f t="array" ref="G1269">_xlfn.IFS('Paraclinicos '!D1236="","",AND('Paraclinicos '!D1236&gt;=250,'Paraclinicos '!D1236&lt;=500),2,'Paraclinicos '!D1236&gt;500,3,'Paraclinicos '!D1236&lt;250,1)</f>
        <v>2</v>
      </c>
      <c r="H1269" s="50">
        <f t="shared" si="58"/>
        <v>8</v>
      </c>
      <c r="I1269" cm="1">
        <f t="array" ref="I1269">_xlfn.IFS('Paraclinicos '!Q1236="","",'Paraclinicos '!Q1236&gt;=65,1,'Paraclinicos '!Q1236&lt;65,0)</f>
        <v>0</v>
      </c>
      <c r="J1269" cm="1">
        <f t="array" ref="J1269">_xlfn.IFS('Paraclinicos '!I1236="","",'Paraclinicos '!I1236&gt;7,1,'Paraclinicos '!I1236&lt;=7,0)</f>
        <v>1</v>
      </c>
      <c r="K1269" cm="1">
        <f t="array" ref="K1269">_xlfn.IFS('Paraclinicos '!W1236="","",'Paraclinicos '!W1236&lt;=8,1,'Paraclinicos '!W1236&gt;8,0)</f>
        <v>1</v>
      </c>
      <c r="L1269" cm="1">
        <f t="array" ref="L1269">_xlfn.IFS('Paraclinicos '!S1236="","",'Paraclinicos '!S1236&gt;=30,1,'Paraclinicos '!S1236&lt;30,0)</f>
        <v>0</v>
      </c>
      <c r="M1269" cm="1">
        <f t="array" ref="M1269">_xlfn.IFS(OR('Paraclinicos '!T1236="",'Paraclinicos '!U1236=""),"",OR('Paraclinicos '!T1236&lt;=90,'Paraclinicos '!U1236&lt;=60),1,OR('Paraclinicos '!T1236&gt;90,'Paraclinicos '!U1236&gt;60),0)</f>
        <v>0</v>
      </c>
      <c r="N1269" s="45">
        <f t="shared" si="59"/>
        <v>4</v>
      </c>
      <c r="O1269" cm="1">
        <f t="array" ref="O1269">_xlfn.IFS(OR('Paraclinicos '!M1236="",'Paraclinicos '!N1236="",'Paraclinicos '!N1236=0),"",'Paraclinicos '!M1236/'Paraclinicos '!N1236&lt;100,4,'Paraclinicos '!M1236/'Paraclinicos '!N1236&lt;200,3,'Paraclinicos '!M1236/'Paraclinicos '!N1236&lt;300,2,'Paraclinicos '!M1236/'Paraclinicos '!N1236&lt;400,1,'Paraclinicos '!M1236/'Paraclinicos '!N1236&gt;=400,0)</f>
        <v>3</v>
      </c>
      <c r="P1269" cm="1">
        <f t="array" ref="P1269">_xlfn.IFS('Paraclinicos '!C1236="","",'Paraclinicos '!C1236&lt;20,4,'Paraclinicos '!C1236&lt;50,3,'Paraclinicos '!C1236&lt;100,2,'Paraclinicos '!C1236&lt;150,1,'Paraclinicos '!C1236&gt;150,0)</f>
        <v>0</v>
      </c>
      <c r="Q1269" cm="1">
        <f t="array" ref="Q1269">_xlfn.IFS('Paraclinicos '!O1236="","",'Paraclinicos '!O1236&lt;1.2,0,'Paraclinicos '!O1236&lt;2,1,'Paraclinicos '!O1236&lt;3.5,2,'Paraclinicos '!O1236&lt;5,3,'Paraclinicos '!O1236&gt;5,4)</f>
        <v>0</v>
      </c>
      <c r="R1269" t="str" cm="1">
        <f t="array" ref="R1269">_xlfn.IFS('Paraclinicos '!J1236="","",'Paraclinicos '!J1236&lt;1.2,0,'Paraclinicos '!J1236&lt;2,1,'Paraclinicos '!J1236&lt;6,2,'Paraclinicos '!J1236&lt;12,3,'Paraclinicos '!J1236&gt;=12,4)</f>
        <v/>
      </c>
      <c r="S1269" cm="1">
        <f t="array" ref="S1269">_xlfn.IFS('Paraclinicos '!Y1236="","",'Paraclinicos '!Y1236&lt;70,1,'Paraclinicos '!Y1236&gt;=70,0)</f>
        <v>0</v>
      </c>
      <c r="T1269" cm="1">
        <f t="array" ref="T1269">_xlfn.IFS('Paraclinicos '!W1236="","",'Paraclinicos '!W1236&lt;6,4,'Paraclinicos '!W1236&lt;10,3,'Paraclinicos '!W1236&lt;13,2,'Paraclinicos '!W1236&lt;15,1,'Paraclinicos '!W1236=15,0)</f>
        <v>4</v>
      </c>
      <c r="U1269" s="54">
        <f t="shared" si="57"/>
        <v>7</v>
      </c>
      <c r="V1269" cm="1">
        <f t="array" ref="V1269">_xlfn.IFS('Paraclinicos '!S1236="","",OR('Paraclinicos '!S1236&lt;=8,'Paraclinicos '!S1236&gt;=25),3,'Paraclinicos '!S1236&lt;12,1,'Paraclinicos '!S1236&lt;21,0,'Paraclinicos '!S1236&lt;25,2)</f>
        <v>2</v>
      </c>
      <c r="W1269" t="str">
        <f>IFERROR(IF(INDEX('BD Demog para scores enalazar'!Y$2:'BD Demog para scores enalazar'!Y$3000,MATCH(Formulas!A1269,'BD Demog para scores enalazar'!A$2:'BD Demog para scores enalazar'!A$3000,0))=1,"SI","NO"),"")</f>
        <v>NO</v>
      </c>
      <c r="X1269" s="9" t="str">
        <f>IFERROR(IF(INDEX('BD Demog para scores enalazar'!AJ$2:'BD Demog para scores enalazar'!AJ$3000,MATCH(Formulas!A1269,'BD Demog para scores enalazar'!A$2:'BD Demog para scores enalazar'!A$3000,0))=1,"SI","NO"),"")</f>
        <v>NO</v>
      </c>
      <c r="Y1269" cm="1">
        <f t="array" ref="Y1269">IF(AND(W1269="NO",X1269="NO"),_xlfn.IFS('Paraclinicos '!K1236&lt;=91,3,'Paraclinicos '!K1236&lt;94,2,'Paraclinicos '!K1236&lt;96,1,'Paraclinicos '!K1236&gt;=96,0),"")</f>
        <v>3</v>
      </c>
      <c r="Z1269" t="str" cm="1">
        <f t="array" ref="Z1269">IF(OR(W1269="SI",X1269="SI"),_xlfn.IFS(OR(AND('Paraclinicos '!K1237&lt;=83),AND('Paraclinicos '!K1237&gt;=97,AA1269=2)),3,OR(AND('Paraclinicos '!K1237&lt;=86),AND('Paraclinicos '!K1237&gt;=94,AA1269=2)),2,OR(AND('Paraclinicos '!K1237&lt;=88),AND('Paraclinicos '!K1237&gt;=92,AA1269=2)),1,OR(AND('Paraclinicos '!K1237&gt;=88,'Paraclinicos '!K1237&lt;=92),AND('Paraclinicos '!K1237&gt;=93,AA1269=0)),0),"")</f>
        <v/>
      </c>
      <c r="AA1269" cm="1">
        <f t="array" ref="AA1269">_xlfn.IFS('Paraclinicos '!E1236="","",'Paraclinicos '!E1236="Oxigeno",2,'Paraclinicos '!E1236="Aire",0)</f>
        <v>2</v>
      </c>
    </row>
    <row r="1270" spans="1:27" x14ac:dyDescent="0.25">
      <c r="A1270">
        <f>'Paraclinicos '!A1237</f>
        <v>358</v>
      </c>
      <c r="B1270" s="3">
        <f>'Paraclinicos '!R1237</f>
        <v>44334</v>
      </c>
      <c r="C1270" cm="1">
        <f t="array" ref="C1270">_xlfn.IFS('Paraclinicos '!Q1237="","",'Paraclinicos '!Q1237&gt;60,3,'Paraclinicos '!Q1237&lt;=60,1)</f>
        <v>1</v>
      </c>
      <c r="D1270" t="str">
        <f>IFERROR(IF(INDEX('BD Demog para scores enalazar'!BC$2:BC$3000,MATCH(Formulas!A1270,'BD Demog para scores enalazar'!A$2:A$3000,0))=0,"SI","NO"),"")</f>
        <v>SI</v>
      </c>
      <c r="E1270" cm="1">
        <f t="array" ref="E1270">_xlfn.IFS(D1270="","",D1270="SI",4,D1270="NO",1)</f>
        <v>4</v>
      </c>
      <c r="F1270" cm="1">
        <f t="array" ref="F1270">_xlfn.IFS('Paraclinicos '!B1237="","",'Paraclinicos '!B1237&gt;1,1,'Paraclinicos '!B1237&lt;=1,3)</f>
        <v>1</v>
      </c>
      <c r="G1270" t="str" cm="1">
        <f t="array" ref="G1270">_xlfn.IFS('Paraclinicos '!D1237="","",AND('Paraclinicos '!D1237&gt;=250,'Paraclinicos '!D1237&lt;=500),2,'Paraclinicos '!D1237&gt;500,3,'Paraclinicos '!D1237&lt;250,1)</f>
        <v/>
      </c>
      <c r="H1270" s="50">
        <f t="shared" si="58"/>
        <v>6</v>
      </c>
      <c r="I1270" cm="1">
        <f t="array" ref="I1270">_xlfn.IFS('Paraclinicos '!Q1237="","",'Paraclinicos '!Q1237&gt;=65,1,'Paraclinicos '!Q1237&lt;65,0)</f>
        <v>0</v>
      </c>
      <c r="J1270" cm="1">
        <f t="array" ref="J1270">_xlfn.IFS('Paraclinicos '!I1237="","",'Paraclinicos '!I1237&gt;7,1,'Paraclinicos '!I1237&lt;=7,0)</f>
        <v>1</v>
      </c>
      <c r="K1270" cm="1">
        <f t="array" ref="K1270">_xlfn.IFS('Paraclinicos '!W1237="","",'Paraclinicos '!W1237&lt;=8,1,'Paraclinicos '!W1237&gt;8,0)</f>
        <v>1</v>
      </c>
      <c r="L1270" cm="1">
        <f t="array" ref="L1270">_xlfn.IFS('Paraclinicos '!S1237="","",'Paraclinicos '!S1237&gt;=30,1,'Paraclinicos '!S1237&lt;30,0)</f>
        <v>0</v>
      </c>
      <c r="M1270" cm="1">
        <f t="array" ref="M1270">_xlfn.IFS(OR('Paraclinicos '!T1237="",'Paraclinicos '!U1237=""),"",OR('Paraclinicos '!T1237&lt;=90,'Paraclinicos '!U1237&lt;=60),1,OR('Paraclinicos '!T1237&gt;90,'Paraclinicos '!U1237&gt;60),0)</f>
        <v>1</v>
      </c>
      <c r="N1270" s="45">
        <f t="shared" si="59"/>
        <v>5</v>
      </c>
      <c r="O1270" cm="1">
        <f t="array" ref="O1270">_xlfn.IFS(OR('Paraclinicos '!M1237="",'Paraclinicos '!N1237="",'Paraclinicos '!N1237=0),"",'Paraclinicos '!M1237/'Paraclinicos '!N1237&lt;100,4,'Paraclinicos '!M1237/'Paraclinicos '!N1237&lt;200,3,'Paraclinicos '!M1237/'Paraclinicos '!N1237&lt;300,2,'Paraclinicos '!M1237/'Paraclinicos '!N1237&lt;400,1,'Paraclinicos '!M1237/'Paraclinicos '!N1237&gt;=400,0)</f>
        <v>2</v>
      </c>
      <c r="P1270" cm="1">
        <f t="array" ref="P1270">_xlfn.IFS('Paraclinicos '!C1237="","",'Paraclinicos '!C1237&lt;20,4,'Paraclinicos '!C1237&lt;50,3,'Paraclinicos '!C1237&lt;100,2,'Paraclinicos '!C1237&lt;150,1,'Paraclinicos '!C1237&gt;150,0)</f>
        <v>0</v>
      </c>
      <c r="Q1270" cm="1">
        <f t="array" ref="Q1270">_xlfn.IFS('Paraclinicos '!O1237="","",'Paraclinicos '!O1237&lt;1.2,0,'Paraclinicos '!O1237&lt;2,1,'Paraclinicos '!O1237&lt;3.5,2,'Paraclinicos '!O1237&lt;5,3,'Paraclinicos '!O1237&gt;5,4)</f>
        <v>0</v>
      </c>
      <c r="R1270" t="str" cm="1">
        <f t="array" ref="R1270">_xlfn.IFS('Paraclinicos '!J1237="","",'Paraclinicos '!J1237&lt;1.2,0,'Paraclinicos '!J1237&lt;2,1,'Paraclinicos '!J1237&lt;6,2,'Paraclinicos '!J1237&lt;12,3,'Paraclinicos '!J1237&gt;=12,4)</f>
        <v/>
      </c>
      <c r="S1270" cm="1">
        <f t="array" ref="S1270">_xlfn.IFS('Paraclinicos '!Y1237="","",'Paraclinicos '!Y1237&lt;70,1,'Paraclinicos '!Y1237&gt;=70,0)</f>
        <v>0</v>
      </c>
      <c r="T1270" cm="1">
        <f t="array" ref="T1270">_xlfn.IFS('Paraclinicos '!W1237="","",'Paraclinicos '!W1237&lt;6,4,'Paraclinicos '!W1237&lt;10,3,'Paraclinicos '!W1237&lt;13,2,'Paraclinicos '!W1237&lt;15,1,'Paraclinicos '!W1237=15,0)</f>
        <v>4</v>
      </c>
      <c r="U1270" s="54">
        <f t="shared" si="57"/>
        <v>6</v>
      </c>
      <c r="V1270" cm="1">
        <f t="array" ref="V1270">_xlfn.IFS('Paraclinicos '!S1237="","",OR('Paraclinicos '!S1237&lt;=8,'Paraclinicos '!S1237&gt;=25),3,'Paraclinicos '!S1237&lt;12,1,'Paraclinicos '!S1237&lt;21,0,'Paraclinicos '!S1237&lt;25,2)</f>
        <v>2</v>
      </c>
      <c r="W1270" t="str">
        <f>IFERROR(IF(INDEX('BD Demog para scores enalazar'!Y$2:'BD Demog para scores enalazar'!Y$3000,MATCH(Formulas!A1270,'BD Demog para scores enalazar'!A$2:'BD Demog para scores enalazar'!A$3000,0))=1,"SI","NO"),"")</f>
        <v>NO</v>
      </c>
      <c r="X1270" s="9" t="str">
        <f>IFERROR(IF(INDEX('BD Demog para scores enalazar'!AJ$2:'BD Demog para scores enalazar'!AJ$3000,MATCH(Formulas!A1270,'BD Demog para scores enalazar'!A$2:'BD Demog para scores enalazar'!A$3000,0))=1,"SI","NO"),"")</f>
        <v>NO</v>
      </c>
      <c r="Y1270" cm="1">
        <f t="array" ref="Y1270">IF(AND(W1270="NO",X1270="NO"),_xlfn.IFS('Paraclinicos '!K1237&lt;=91,3,'Paraclinicos '!K1237&lt;94,2,'Paraclinicos '!K1237&lt;96,1,'Paraclinicos '!K1237&gt;=96,0),"")</f>
        <v>2</v>
      </c>
      <c r="Z1270" t="str" cm="1">
        <f t="array" ref="Z1270">IF(OR(W1270="SI",X1270="SI"),_xlfn.IFS(OR(AND('Paraclinicos '!K1238&lt;=83),AND('Paraclinicos '!K1238&gt;=97,AA1270=2)),3,OR(AND('Paraclinicos '!K1238&lt;=86),AND('Paraclinicos '!K1238&gt;=94,AA1270=2)),2,OR(AND('Paraclinicos '!K1238&lt;=88),AND('Paraclinicos '!K1238&gt;=92,AA1270=2)),1,OR(AND('Paraclinicos '!K1238&gt;=88,'Paraclinicos '!K1238&lt;=92),AND('Paraclinicos '!K1238&gt;=93,AA1270=0)),0),"")</f>
        <v/>
      </c>
      <c r="AA1270" cm="1">
        <f t="array" ref="AA1270">_xlfn.IFS('Paraclinicos '!E1237="","",'Paraclinicos '!E1237="Oxigeno",2,'Paraclinicos '!E1237="Aire",0)</f>
        <v>2</v>
      </c>
    </row>
    <row r="1271" spans="1:27" x14ac:dyDescent="0.25">
      <c r="A1271">
        <f>'Paraclinicos '!A1238</f>
        <v>358</v>
      </c>
      <c r="B1271" s="3">
        <f>'Paraclinicos '!R1238</f>
        <v>44335</v>
      </c>
      <c r="C1271" cm="1">
        <f t="array" ref="C1271">_xlfn.IFS('Paraclinicos '!Q1238="","",'Paraclinicos '!Q1238&gt;60,3,'Paraclinicos '!Q1238&lt;=60,1)</f>
        <v>1</v>
      </c>
      <c r="D1271" t="str">
        <f>IFERROR(IF(INDEX('BD Demog para scores enalazar'!BC$2:BC$3000,MATCH(Formulas!A1271,'BD Demog para scores enalazar'!A$2:A$3000,0))=0,"SI","NO"),"")</f>
        <v>SI</v>
      </c>
      <c r="E1271" cm="1">
        <f t="array" ref="E1271">_xlfn.IFS(D1271="","",D1271="SI",4,D1271="NO",1)</f>
        <v>4</v>
      </c>
      <c r="F1271" cm="1">
        <f t="array" ref="F1271">_xlfn.IFS('Paraclinicos '!B1238="","",'Paraclinicos '!B1238&gt;1,1,'Paraclinicos '!B1238&lt;=1,3)</f>
        <v>1</v>
      </c>
      <c r="G1271" cm="1">
        <f t="array" ref="G1271">_xlfn.IFS('Paraclinicos '!D1238="","",AND('Paraclinicos '!D1238&gt;=250,'Paraclinicos '!D1238&lt;=500),2,'Paraclinicos '!D1238&gt;500,3,'Paraclinicos '!D1238&lt;250,1)</f>
        <v>1</v>
      </c>
      <c r="H1271" s="50">
        <f t="shared" si="58"/>
        <v>7</v>
      </c>
      <c r="I1271" cm="1">
        <f t="array" ref="I1271">_xlfn.IFS('Paraclinicos '!Q1238="","",'Paraclinicos '!Q1238&gt;=65,1,'Paraclinicos '!Q1238&lt;65,0)</f>
        <v>0</v>
      </c>
      <c r="J1271" cm="1">
        <f t="array" ref="J1271">_xlfn.IFS('Paraclinicos '!I1238="","",'Paraclinicos '!I1238&gt;7,1,'Paraclinicos '!I1238&lt;=7,0)</f>
        <v>1</v>
      </c>
      <c r="K1271" cm="1">
        <f t="array" ref="K1271">_xlfn.IFS('Paraclinicos '!W1238="","",'Paraclinicos '!W1238&lt;=8,1,'Paraclinicos '!W1238&gt;8,0)</f>
        <v>1</v>
      </c>
      <c r="L1271" cm="1">
        <f t="array" ref="L1271">_xlfn.IFS('Paraclinicos '!S1238="","",'Paraclinicos '!S1238&gt;=30,1,'Paraclinicos '!S1238&lt;30,0)</f>
        <v>0</v>
      </c>
      <c r="M1271" cm="1">
        <f t="array" ref="M1271">_xlfn.IFS(OR('Paraclinicos '!T1238="",'Paraclinicos '!U1238=""),"",OR('Paraclinicos '!T1238&lt;=90,'Paraclinicos '!U1238&lt;=60),1,OR('Paraclinicos '!T1238&gt;90,'Paraclinicos '!U1238&gt;60),0)</f>
        <v>1</v>
      </c>
      <c r="N1271" s="45">
        <f t="shared" si="59"/>
        <v>6</v>
      </c>
      <c r="O1271" cm="1">
        <f t="array" ref="O1271">_xlfn.IFS(OR('Paraclinicos '!M1238="",'Paraclinicos '!N1238="",'Paraclinicos '!N1238=0),"",'Paraclinicos '!M1238/'Paraclinicos '!N1238&lt;100,4,'Paraclinicos '!M1238/'Paraclinicos '!N1238&lt;200,3,'Paraclinicos '!M1238/'Paraclinicos '!N1238&lt;300,2,'Paraclinicos '!M1238/'Paraclinicos '!N1238&lt;400,1,'Paraclinicos '!M1238/'Paraclinicos '!N1238&gt;=400,0)</f>
        <v>3</v>
      </c>
      <c r="P1271" cm="1">
        <f t="array" ref="P1271">_xlfn.IFS('Paraclinicos '!C1238="","",'Paraclinicos '!C1238&lt;20,4,'Paraclinicos '!C1238&lt;50,3,'Paraclinicos '!C1238&lt;100,2,'Paraclinicos '!C1238&lt;150,1,'Paraclinicos '!C1238&gt;150,0)</f>
        <v>0</v>
      </c>
      <c r="Q1271" cm="1">
        <f t="array" ref="Q1271">_xlfn.IFS('Paraclinicos '!O1238="","",'Paraclinicos '!O1238&lt;1.2,0,'Paraclinicos '!O1238&lt;2,1,'Paraclinicos '!O1238&lt;3.5,2,'Paraclinicos '!O1238&lt;5,3,'Paraclinicos '!O1238&gt;5,4)</f>
        <v>0</v>
      </c>
      <c r="R1271" t="str" cm="1">
        <f t="array" ref="R1271">_xlfn.IFS('Paraclinicos '!J1238="","",'Paraclinicos '!J1238&lt;1.2,0,'Paraclinicos '!J1238&lt;2,1,'Paraclinicos '!J1238&lt;6,2,'Paraclinicos '!J1238&lt;12,3,'Paraclinicos '!J1238&gt;=12,4)</f>
        <v/>
      </c>
      <c r="S1271" cm="1">
        <f t="array" ref="S1271">_xlfn.IFS('Paraclinicos '!Y1238="","",'Paraclinicos '!Y1238&lt;70,1,'Paraclinicos '!Y1238&gt;=70,0)</f>
        <v>0</v>
      </c>
      <c r="T1271" cm="1">
        <f t="array" ref="T1271">_xlfn.IFS('Paraclinicos '!W1238="","",'Paraclinicos '!W1238&lt;6,4,'Paraclinicos '!W1238&lt;10,3,'Paraclinicos '!W1238&lt;13,2,'Paraclinicos '!W1238&lt;15,1,'Paraclinicos '!W1238=15,0)</f>
        <v>4</v>
      </c>
      <c r="U1271" s="54">
        <f t="shared" si="57"/>
        <v>7</v>
      </c>
      <c r="V1271" cm="1">
        <f t="array" ref="V1271">_xlfn.IFS('Paraclinicos '!S1238="","",OR('Paraclinicos '!S1238&lt;=8,'Paraclinicos '!S1238&gt;=25),3,'Paraclinicos '!S1238&lt;12,1,'Paraclinicos '!S1238&lt;21,0,'Paraclinicos '!S1238&lt;25,2)</f>
        <v>2</v>
      </c>
      <c r="W1271" t="str">
        <f>IFERROR(IF(INDEX('BD Demog para scores enalazar'!Y$2:'BD Demog para scores enalazar'!Y$3000,MATCH(Formulas!A1271,'BD Demog para scores enalazar'!A$2:'BD Demog para scores enalazar'!A$3000,0))=1,"SI","NO"),"")</f>
        <v>NO</v>
      </c>
      <c r="X1271" s="9" t="str">
        <f>IFERROR(IF(INDEX('BD Demog para scores enalazar'!AJ$2:'BD Demog para scores enalazar'!AJ$3000,MATCH(Formulas!A1271,'BD Demog para scores enalazar'!A$2:'BD Demog para scores enalazar'!A$3000,0))=1,"SI","NO"),"")</f>
        <v>NO</v>
      </c>
      <c r="Y1271" cm="1">
        <f t="array" ref="Y1271">IF(AND(W1271="NO",X1271="NO"),_xlfn.IFS('Paraclinicos '!K1238&lt;=91,3,'Paraclinicos '!K1238&lt;94,2,'Paraclinicos '!K1238&lt;96,1,'Paraclinicos '!K1238&gt;=96,0),"")</f>
        <v>3</v>
      </c>
      <c r="Z1271" t="str" cm="1">
        <f t="array" ref="Z1271">IF(OR(W1271="SI",X1271="SI"),_xlfn.IFS(OR(AND('Paraclinicos '!K1239&lt;=83),AND('Paraclinicos '!K1239&gt;=97,AA1271=2)),3,OR(AND('Paraclinicos '!K1239&lt;=86),AND('Paraclinicos '!K1239&gt;=94,AA1271=2)),2,OR(AND('Paraclinicos '!K1239&lt;=88),AND('Paraclinicos '!K1239&gt;=92,AA1271=2)),1,OR(AND('Paraclinicos '!K1239&gt;=88,'Paraclinicos '!K1239&lt;=92),AND('Paraclinicos '!K1239&gt;=93,AA1271=0)),0),"")</f>
        <v/>
      </c>
      <c r="AA1271" cm="1">
        <f t="array" ref="AA1271">_xlfn.IFS('Paraclinicos '!E1238="","",'Paraclinicos '!E1238="Oxigeno",2,'Paraclinicos '!E1238="Aire",0)</f>
        <v>2</v>
      </c>
    </row>
    <row r="1272" spans="1:27" x14ac:dyDescent="0.25">
      <c r="A1272">
        <f>'Paraclinicos '!A1239</f>
        <v>358</v>
      </c>
      <c r="B1272" s="3">
        <f>'Paraclinicos '!R1239</f>
        <v>44337</v>
      </c>
      <c r="C1272" cm="1">
        <f t="array" ref="C1272">_xlfn.IFS('Paraclinicos '!Q1239="","",'Paraclinicos '!Q1239&gt;60,3,'Paraclinicos '!Q1239&lt;=60,1)</f>
        <v>1</v>
      </c>
      <c r="D1272" t="str">
        <f>IFERROR(IF(INDEX('BD Demog para scores enalazar'!BC$2:BC$3000,MATCH(Formulas!A1272,'BD Demog para scores enalazar'!A$2:A$3000,0))=0,"SI","NO"),"")</f>
        <v>SI</v>
      </c>
      <c r="E1272" cm="1">
        <f t="array" ref="E1272">_xlfn.IFS(D1272="","",D1272="SI",4,D1272="NO",1)</f>
        <v>4</v>
      </c>
      <c r="F1272" cm="1">
        <f t="array" ref="F1272">_xlfn.IFS('Paraclinicos '!B1239="","",'Paraclinicos '!B1239&gt;1,1,'Paraclinicos '!B1239&lt;=1,3)</f>
        <v>1</v>
      </c>
      <c r="G1272" t="str" cm="1">
        <f t="array" ref="G1272">_xlfn.IFS('Paraclinicos '!D1239="","",AND('Paraclinicos '!D1239&gt;=250,'Paraclinicos '!D1239&lt;=500),2,'Paraclinicos '!D1239&gt;500,3,'Paraclinicos '!D1239&lt;250,1)</f>
        <v/>
      </c>
      <c r="H1272" s="50">
        <f t="shared" si="58"/>
        <v>6</v>
      </c>
      <c r="I1272" cm="1">
        <f t="array" ref="I1272">_xlfn.IFS('Paraclinicos '!Q1239="","",'Paraclinicos '!Q1239&gt;=65,1,'Paraclinicos '!Q1239&lt;65,0)</f>
        <v>0</v>
      </c>
      <c r="J1272" cm="1">
        <f t="array" ref="J1272">_xlfn.IFS('Paraclinicos '!I1239="","",'Paraclinicos '!I1239&gt;7,1,'Paraclinicos '!I1239&lt;=7,0)</f>
        <v>1</v>
      </c>
      <c r="K1272" cm="1">
        <f t="array" ref="K1272">_xlfn.IFS('Paraclinicos '!W1239="","",'Paraclinicos '!W1239&lt;=8,1,'Paraclinicos '!W1239&gt;8,0)</f>
        <v>1</v>
      </c>
      <c r="L1272" cm="1">
        <f t="array" ref="L1272">_xlfn.IFS('Paraclinicos '!S1239="","",'Paraclinicos '!S1239&gt;=30,1,'Paraclinicos '!S1239&lt;30,0)</f>
        <v>0</v>
      </c>
      <c r="M1272" cm="1">
        <f t="array" ref="M1272">_xlfn.IFS(OR('Paraclinicos '!T1239="",'Paraclinicos '!U1239=""),"",OR('Paraclinicos '!T1239&lt;=90,'Paraclinicos '!U1239&lt;=60),1,OR('Paraclinicos '!T1239&gt;90,'Paraclinicos '!U1239&gt;60),0)</f>
        <v>0</v>
      </c>
      <c r="N1272" s="45">
        <f t="shared" si="59"/>
        <v>5</v>
      </c>
      <c r="O1272" cm="1">
        <f t="array" ref="O1272">_xlfn.IFS(OR('Paraclinicos '!M1239="",'Paraclinicos '!N1239="",'Paraclinicos '!N1239=0),"",'Paraclinicos '!M1239/'Paraclinicos '!N1239&lt;100,4,'Paraclinicos '!M1239/'Paraclinicos '!N1239&lt;200,3,'Paraclinicos '!M1239/'Paraclinicos '!N1239&lt;300,2,'Paraclinicos '!M1239/'Paraclinicos '!N1239&lt;400,1,'Paraclinicos '!M1239/'Paraclinicos '!N1239&gt;=400,0)</f>
        <v>3</v>
      </c>
      <c r="P1272" cm="1">
        <f t="array" ref="P1272">_xlfn.IFS('Paraclinicos '!C1239="","",'Paraclinicos '!C1239&lt;20,4,'Paraclinicos '!C1239&lt;50,3,'Paraclinicos '!C1239&lt;100,2,'Paraclinicos '!C1239&lt;150,1,'Paraclinicos '!C1239&gt;150,0)</f>
        <v>0</v>
      </c>
      <c r="Q1272" cm="1">
        <f t="array" ref="Q1272">_xlfn.IFS('Paraclinicos '!O1239="","",'Paraclinicos '!O1239&lt;1.2,0,'Paraclinicos '!O1239&lt;2,1,'Paraclinicos '!O1239&lt;3.5,2,'Paraclinicos '!O1239&lt;5,3,'Paraclinicos '!O1239&gt;5,4)</f>
        <v>0</v>
      </c>
      <c r="R1272" t="str" cm="1">
        <f t="array" ref="R1272">_xlfn.IFS('Paraclinicos '!J1239="","",'Paraclinicos '!J1239&lt;1.2,0,'Paraclinicos '!J1239&lt;2,1,'Paraclinicos '!J1239&lt;6,2,'Paraclinicos '!J1239&lt;12,3,'Paraclinicos '!J1239&gt;=12,4)</f>
        <v/>
      </c>
      <c r="S1272" cm="1">
        <f t="array" ref="S1272">_xlfn.IFS('Paraclinicos '!Y1239="","",'Paraclinicos '!Y1239&lt;70,1,'Paraclinicos '!Y1239&gt;=70,0)</f>
        <v>0</v>
      </c>
      <c r="T1272" cm="1">
        <f t="array" ref="T1272">_xlfn.IFS('Paraclinicos '!W1239="","",'Paraclinicos '!W1239&lt;6,4,'Paraclinicos '!W1239&lt;10,3,'Paraclinicos '!W1239&lt;13,2,'Paraclinicos '!W1239&lt;15,1,'Paraclinicos '!W1239=15,0)</f>
        <v>4</v>
      </c>
      <c r="U1272" s="54">
        <f t="shared" si="57"/>
        <v>7</v>
      </c>
      <c r="V1272" cm="1">
        <f t="array" ref="V1272">_xlfn.IFS('Paraclinicos '!S1239="","",OR('Paraclinicos '!S1239&lt;=8,'Paraclinicos '!S1239&gt;=25),3,'Paraclinicos '!S1239&lt;12,1,'Paraclinicos '!S1239&lt;21,0,'Paraclinicos '!S1239&lt;25,2)</f>
        <v>2</v>
      </c>
      <c r="W1272" t="str">
        <f>IFERROR(IF(INDEX('BD Demog para scores enalazar'!Y$2:'BD Demog para scores enalazar'!Y$3000,MATCH(Formulas!A1272,'BD Demog para scores enalazar'!A$2:'BD Demog para scores enalazar'!A$3000,0))=1,"SI","NO"),"")</f>
        <v>NO</v>
      </c>
      <c r="X1272" s="9" t="str">
        <f>IFERROR(IF(INDEX('BD Demog para scores enalazar'!AJ$2:'BD Demog para scores enalazar'!AJ$3000,MATCH(Formulas!A1272,'BD Demog para scores enalazar'!A$2:'BD Demog para scores enalazar'!A$3000,0))=1,"SI","NO"),"")</f>
        <v>NO</v>
      </c>
      <c r="Y1272" cm="1">
        <f t="array" ref="Y1272">IF(AND(W1272="NO",X1272="NO"),_xlfn.IFS('Paraclinicos '!K1239&lt;=91,3,'Paraclinicos '!K1239&lt;94,2,'Paraclinicos '!K1239&lt;96,1,'Paraclinicos '!K1239&gt;=96,0),"")</f>
        <v>3</v>
      </c>
      <c r="Z1272" t="str" cm="1">
        <f t="array" ref="Z1272">IF(OR(W1272="SI",X1272="SI"),_xlfn.IFS(OR(AND('Paraclinicos '!K1240&lt;=83),AND('Paraclinicos '!K1240&gt;=97,AA1272=2)),3,OR(AND('Paraclinicos '!K1240&lt;=86),AND('Paraclinicos '!K1240&gt;=94,AA1272=2)),2,OR(AND('Paraclinicos '!K1240&lt;=88),AND('Paraclinicos '!K1240&gt;=92,AA1272=2)),1,OR(AND('Paraclinicos '!K1240&gt;=88,'Paraclinicos '!K1240&lt;=92),AND('Paraclinicos '!K1240&gt;=93,AA1272=0)),0),"")</f>
        <v/>
      </c>
      <c r="AA1272" cm="1">
        <f t="array" ref="AA1272">_xlfn.IFS('Paraclinicos '!E1239="","",'Paraclinicos '!E1239="Oxigeno",2,'Paraclinicos '!E1239="Aire",0)</f>
        <v>2</v>
      </c>
    </row>
    <row r="1273" spans="1:27" x14ac:dyDescent="0.25">
      <c r="A1273">
        <f>'Paraclinicos '!A1240</f>
        <v>358</v>
      </c>
      <c r="B1273" s="3">
        <f>'Paraclinicos '!R1240</f>
        <v>44339</v>
      </c>
      <c r="C1273" cm="1">
        <f t="array" ref="C1273">_xlfn.IFS('Paraclinicos '!Q1240="","",'Paraclinicos '!Q1240&gt;60,3,'Paraclinicos '!Q1240&lt;=60,1)</f>
        <v>1</v>
      </c>
      <c r="D1273" t="str">
        <f>IFERROR(IF(INDEX('BD Demog para scores enalazar'!BC$2:BC$3000,MATCH(Formulas!A1273,'BD Demog para scores enalazar'!A$2:A$3000,0))=0,"SI","NO"),"")</f>
        <v>SI</v>
      </c>
      <c r="E1273" cm="1">
        <f t="array" ref="E1273">_xlfn.IFS(D1273="","",D1273="SI",4,D1273="NO",1)</f>
        <v>4</v>
      </c>
      <c r="F1273" cm="1">
        <f t="array" ref="F1273">_xlfn.IFS('Paraclinicos '!B1240="","",'Paraclinicos '!B1240&gt;1,1,'Paraclinicos '!B1240&lt;=1,3)</f>
        <v>1</v>
      </c>
      <c r="G1273" t="str" cm="1">
        <f t="array" ref="G1273">_xlfn.IFS('Paraclinicos '!D1240="","",AND('Paraclinicos '!D1240&gt;=250,'Paraclinicos '!D1240&lt;=500),2,'Paraclinicos '!D1240&gt;500,3,'Paraclinicos '!D1240&lt;250,1)</f>
        <v/>
      </c>
      <c r="H1273" s="50">
        <f t="shared" si="58"/>
        <v>6</v>
      </c>
      <c r="I1273" cm="1">
        <f t="array" ref="I1273">_xlfn.IFS('Paraclinicos '!Q1240="","",'Paraclinicos '!Q1240&gt;=65,1,'Paraclinicos '!Q1240&lt;65,0)</f>
        <v>0</v>
      </c>
      <c r="J1273" cm="1">
        <f t="array" ref="J1273">_xlfn.IFS('Paraclinicos '!I1240="","",'Paraclinicos '!I1240&gt;7,1,'Paraclinicos '!I1240&lt;=7,0)</f>
        <v>1</v>
      </c>
      <c r="K1273" cm="1">
        <f t="array" ref="K1273">_xlfn.IFS('Paraclinicos '!W1240="","",'Paraclinicos '!W1240&lt;=8,1,'Paraclinicos '!W1240&gt;8,0)</f>
        <v>1</v>
      </c>
      <c r="L1273" cm="1">
        <f t="array" ref="L1273">_xlfn.IFS('Paraclinicos '!S1240="","",'Paraclinicos '!S1240&gt;=30,1,'Paraclinicos '!S1240&lt;30,0)</f>
        <v>0</v>
      </c>
      <c r="M1273" cm="1">
        <f t="array" ref="M1273">_xlfn.IFS(OR('Paraclinicos '!T1240="",'Paraclinicos '!U1240=""),"",OR('Paraclinicos '!T1240&lt;=90,'Paraclinicos '!U1240&lt;=60),1,OR('Paraclinicos '!T1240&gt;90,'Paraclinicos '!U1240&gt;60),0)</f>
        <v>0</v>
      </c>
      <c r="N1273" s="45">
        <f t="shared" si="59"/>
        <v>4</v>
      </c>
      <c r="O1273" cm="1">
        <f t="array" ref="O1273">_xlfn.IFS(OR('Paraclinicos '!M1240="",'Paraclinicos '!N1240="",'Paraclinicos '!N1240=0),"",'Paraclinicos '!M1240/'Paraclinicos '!N1240&lt;100,4,'Paraclinicos '!M1240/'Paraclinicos '!N1240&lt;200,3,'Paraclinicos '!M1240/'Paraclinicos '!N1240&lt;300,2,'Paraclinicos '!M1240/'Paraclinicos '!N1240&lt;400,1,'Paraclinicos '!M1240/'Paraclinicos '!N1240&gt;=400,0)</f>
        <v>2</v>
      </c>
      <c r="P1273" cm="1">
        <f t="array" ref="P1273">_xlfn.IFS('Paraclinicos '!C1240="","",'Paraclinicos '!C1240&lt;20,4,'Paraclinicos '!C1240&lt;50,3,'Paraclinicos '!C1240&lt;100,2,'Paraclinicos '!C1240&lt;150,1,'Paraclinicos '!C1240&gt;150,0)</f>
        <v>0</v>
      </c>
      <c r="Q1273" cm="1">
        <f t="array" ref="Q1273">_xlfn.IFS('Paraclinicos '!O1240="","",'Paraclinicos '!O1240&lt;1.2,0,'Paraclinicos '!O1240&lt;2,1,'Paraclinicos '!O1240&lt;3.5,2,'Paraclinicos '!O1240&lt;5,3,'Paraclinicos '!O1240&gt;5,4)</f>
        <v>0</v>
      </c>
      <c r="R1273" t="str" cm="1">
        <f t="array" ref="R1273">_xlfn.IFS('Paraclinicos '!J1240="","",'Paraclinicos '!J1240&lt;1.2,0,'Paraclinicos '!J1240&lt;2,1,'Paraclinicos '!J1240&lt;6,2,'Paraclinicos '!J1240&lt;12,3,'Paraclinicos '!J1240&gt;=12,4)</f>
        <v/>
      </c>
      <c r="S1273" cm="1">
        <f t="array" ref="S1273">_xlfn.IFS('Paraclinicos '!Y1240="","",'Paraclinicos '!Y1240&lt;70,1,'Paraclinicos '!Y1240&gt;=70,0)</f>
        <v>0</v>
      </c>
      <c r="T1273" cm="1">
        <f t="array" ref="T1273">_xlfn.IFS('Paraclinicos '!W1240="","",'Paraclinicos '!W1240&lt;6,4,'Paraclinicos '!W1240&lt;10,3,'Paraclinicos '!W1240&lt;13,2,'Paraclinicos '!W1240&lt;15,1,'Paraclinicos '!W1240=15,0)</f>
        <v>4</v>
      </c>
      <c r="U1273" s="54">
        <f t="shared" si="57"/>
        <v>6</v>
      </c>
      <c r="V1273" cm="1">
        <f t="array" ref="V1273">_xlfn.IFS('Paraclinicos '!S1240="","",OR('Paraclinicos '!S1240&lt;=8,'Paraclinicos '!S1240&gt;=25),3,'Paraclinicos '!S1240&lt;12,1,'Paraclinicos '!S1240&lt;21,0,'Paraclinicos '!S1240&lt;25,2)</f>
        <v>2</v>
      </c>
      <c r="W1273" t="str">
        <f>IFERROR(IF(INDEX('BD Demog para scores enalazar'!Y$2:'BD Demog para scores enalazar'!Y$3000,MATCH(Formulas!A1273,'BD Demog para scores enalazar'!A$2:'BD Demog para scores enalazar'!A$3000,0))=1,"SI","NO"),"")</f>
        <v>NO</v>
      </c>
      <c r="X1273" s="9" t="str">
        <f>IFERROR(IF(INDEX('BD Demog para scores enalazar'!AJ$2:'BD Demog para scores enalazar'!AJ$3000,MATCH(Formulas!A1273,'BD Demog para scores enalazar'!A$2:'BD Demog para scores enalazar'!A$3000,0))=1,"SI","NO"),"")</f>
        <v>NO</v>
      </c>
      <c r="Y1273" cm="1">
        <f t="array" ref="Y1273">IF(AND(W1273="NO",X1273="NO"),_xlfn.IFS('Paraclinicos '!K1240&lt;=91,3,'Paraclinicos '!K1240&lt;94,2,'Paraclinicos '!K1240&lt;96,1,'Paraclinicos '!K1240&gt;=96,0),"")</f>
        <v>3</v>
      </c>
      <c r="Z1273" t="str" cm="1">
        <f t="array" ref="Z1273">IF(OR(W1273="SI",X1273="SI"),_xlfn.IFS(OR(AND('Paraclinicos '!#REF!&lt;=83),AND('Paraclinicos '!#REF!&gt;=97,AA1273=2)),3,OR(AND('Paraclinicos '!#REF!&lt;=86),AND('Paraclinicos '!#REF!&gt;=94,AA1273=2)),2,OR(AND('Paraclinicos '!#REF!&lt;=88),AND('Paraclinicos '!#REF!&gt;=92,AA1273=2)),1,OR(AND('Paraclinicos '!#REF!&gt;=88,'Paraclinicos '!#REF!&lt;=92),AND('Paraclinicos '!#REF!&gt;=93,AA1273=0)),0),"")</f>
        <v/>
      </c>
      <c r="AA1273" cm="1">
        <f t="array" ref="AA1273">_xlfn.IFS('Paraclinicos '!E1240="","",'Paraclinicos '!E1240="Oxigeno",2,'Paraclinicos '!E1240="Aire",0)</f>
        <v>2</v>
      </c>
    </row>
    <row r="1274" spans="1:27" x14ac:dyDescent="0.25">
      <c r="A1274" t="e">
        <f>'Paraclinicos '!#REF!</f>
        <v>#REF!</v>
      </c>
      <c r="B1274" s="3" t="e">
        <f>'Paraclinicos '!#REF!</f>
        <v>#REF!</v>
      </c>
      <c r="C1274" t="e" cm="1">
        <f t="array" ref="C1274">_xlfn.IFS('Paraclinicos '!#REF!="","",'Paraclinicos '!#REF!&gt;60,3,'Paraclinicos '!#REF!&lt;=60,1)</f>
        <v>#REF!</v>
      </c>
      <c r="D1274" t="str">
        <f>IFERROR(IF(INDEX('BD Demog para scores enalazar'!BC$2:BC$3000,MATCH(Formulas!A1274,'BD Demog para scores enalazar'!A$2:A$3000,0))=0,"SI","NO"),"")</f>
        <v/>
      </c>
      <c r="E1274" t="str" cm="1">
        <f t="array" ref="E1274">_xlfn.IFS(D1274="","",D1274="SI",4,D1274="NO",1)</f>
        <v/>
      </c>
      <c r="F1274" t="e" cm="1">
        <f t="array" ref="F1274">_xlfn.IFS('Paraclinicos '!#REF!="","",'Paraclinicos '!#REF!&gt;1,1,'Paraclinicos '!#REF!&lt;=1,3)</f>
        <v>#REF!</v>
      </c>
      <c r="G1274" t="e" cm="1">
        <f t="array" ref="G1274">_xlfn.IFS('Paraclinicos '!#REF!="","",AND('Paraclinicos '!#REF!&gt;=250,'Paraclinicos '!#REF!&lt;=500),2,'Paraclinicos '!#REF!&gt;500,3,'Paraclinicos '!#REF!&lt;250,1)</f>
        <v>#REF!</v>
      </c>
      <c r="H1274" s="50" t="e">
        <f t="shared" si="58"/>
        <v>#REF!</v>
      </c>
      <c r="I1274" t="e" cm="1">
        <f t="array" ref="I1274">_xlfn.IFS('Paraclinicos '!#REF!="","",'Paraclinicos '!#REF!&gt;=65,1,'Paraclinicos '!#REF!&lt;65,0)</f>
        <v>#REF!</v>
      </c>
      <c r="J1274" t="e" cm="1">
        <f t="array" ref="J1274">_xlfn.IFS('Paraclinicos '!#REF!="","",'Paraclinicos '!#REF!&gt;7,1,'Paraclinicos '!#REF!&lt;=7,0)</f>
        <v>#REF!</v>
      </c>
      <c r="K1274" t="e" cm="1">
        <f t="array" ref="K1274">_xlfn.IFS('Paraclinicos '!#REF!="","",'Paraclinicos '!#REF!&lt;=8,1,'Paraclinicos '!#REF!&gt;8,0)</f>
        <v>#REF!</v>
      </c>
      <c r="L1274" t="e" cm="1">
        <f t="array" ref="L1274">_xlfn.IFS('Paraclinicos '!#REF!="","",'Paraclinicos '!#REF!&gt;=30,1,'Paraclinicos '!#REF!&lt;30,0)</f>
        <v>#REF!</v>
      </c>
      <c r="M1274" t="e" cm="1">
        <f t="array" ref="M1274">_xlfn.IFS(OR('Paraclinicos '!#REF!="",'Paraclinicos '!#REF!=""),"",OR('Paraclinicos '!#REF!&lt;=90,'Paraclinicos '!#REF!&lt;=60),1,OR('Paraclinicos '!#REF!&gt;90,'Paraclinicos '!#REF!&gt;60),0)</f>
        <v>#REF!</v>
      </c>
      <c r="N1274" s="45" t="e">
        <f t="shared" si="59"/>
        <v>#REF!</v>
      </c>
      <c r="O1274" t="e" cm="1">
        <f t="array" ref="O1274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74" t="e" cm="1">
        <f t="array" ref="P1274">_xlfn.IFS('Paraclinicos '!#REF!="","",'Paraclinicos '!#REF!&lt;20,4,'Paraclinicos '!#REF!&lt;50,3,'Paraclinicos '!#REF!&lt;100,2,'Paraclinicos '!#REF!&lt;150,1,'Paraclinicos '!#REF!&gt;150,0)</f>
        <v>#REF!</v>
      </c>
      <c r="Q1274" t="e" cm="1">
        <f t="array" ref="Q1274">_xlfn.IFS('Paraclinicos '!#REF!="","",'Paraclinicos '!#REF!&lt;1.2,0,'Paraclinicos '!#REF!&lt;2,1,'Paraclinicos '!#REF!&lt;3.5,2,'Paraclinicos '!#REF!&lt;5,3,'Paraclinicos '!#REF!&gt;5,4)</f>
        <v>#REF!</v>
      </c>
      <c r="R1274" t="e" cm="1">
        <f t="array" ref="R1274">_xlfn.IFS('Paraclinicos '!#REF!="","",'Paraclinicos '!#REF!&lt;1.2,0,'Paraclinicos '!#REF!&lt;2,1,'Paraclinicos '!#REF!&lt;6,2,'Paraclinicos '!#REF!&lt;12,3,'Paraclinicos '!#REF!&gt;=12,4)</f>
        <v>#REF!</v>
      </c>
      <c r="S1274" t="e" cm="1">
        <f t="array" ref="S1274">_xlfn.IFS('Paraclinicos '!#REF!="","",'Paraclinicos '!#REF!&lt;70,1,'Paraclinicos '!#REF!&gt;=70,0)</f>
        <v>#REF!</v>
      </c>
      <c r="T1274" t="e" cm="1">
        <f t="array" ref="T1274">_xlfn.IFS('Paraclinicos '!#REF!="","",'Paraclinicos '!#REF!&lt;6,4,'Paraclinicos '!#REF!&lt;10,3,'Paraclinicos '!#REF!&lt;13,2,'Paraclinicos '!#REF!&lt;15,1,'Paraclinicos '!#REF!=15,0)</f>
        <v>#REF!</v>
      </c>
      <c r="U1274" s="54" t="e">
        <f t="shared" si="57"/>
        <v>#REF!</v>
      </c>
      <c r="V1274" t="e" cm="1">
        <f t="array" ref="V1274">_xlfn.IFS('Paraclinicos '!#REF!="","",OR('Paraclinicos '!#REF!&lt;=8,'Paraclinicos '!#REF!&gt;=25),3,'Paraclinicos '!#REF!&lt;12,1,'Paraclinicos '!#REF!&lt;21,0,'Paraclinicos '!#REF!&lt;25,2)</f>
        <v>#REF!</v>
      </c>
      <c r="W1274" t="str">
        <f>IFERROR(IF(INDEX('BD Demog para scores enalazar'!Y$2:'BD Demog para scores enalazar'!Y$3000,MATCH(Formulas!A1274,'BD Demog para scores enalazar'!A$2:'BD Demog para scores enalazar'!A$3000,0))=1,"SI","NO"),"")</f>
        <v/>
      </c>
      <c r="X1274" s="9" t="str">
        <f>IFERROR(IF(INDEX('BD Demog para scores enalazar'!AJ$2:'BD Demog para scores enalazar'!AJ$3000,MATCH(Formulas!A1274,'BD Demog para scores enalazar'!A$2:'BD Demog para scores enalazar'!A$3000,0))=1,"SI","NO"),"")</f>
        <v/>
      </c>
      <c r="Y1274" t="str" cm="1">
        <f t="array" ref="Y1274">IF(AND(W1274="NO",X1274="NO"),_xlfn.IFS('Paraclinicos '!#REF!&lt;=91,3,'Paraclinicos '!#REF!&lt;94,2,'Paraclinicos '!#REF!&lt;96,1,'Paraclinicos '!#REF!&gt;=96,0),"")</f>
        <v/>
      </c>
      <c r="Z1274" t="str" cm="1">
        <f t="array" ref="Z1274">IF(OR(W1274="SI",X1274="SI"),_xlfn.IFS(OR(AND('Paraclinicos '!#REF!&lt;=83),AND('Paraclinicos '!#REF!&gt;=97,AA1274=2)),3,OR(AND('Paraclinicos '!#REF!&lt;=86),AND('Paraclinicos '!#REF!&gt;=94,AA1274=2)),2,OR(AND('Paraclinicos '!#REF!&lt;=88),AND('Paraclinicos '!#REF!&gt;=92,AA1274=2)),1,OR(AND('Paraclinicos '!#REF!&gt;=88,'Paraclinicos '!#REF!&lt;=92),AND('Paraclinicos '!#REF!&gt;=93,AA1274=0)),0),"")</f>
        <v/>
      </c>
      <c r="AA1274" t="e" cm="1">
        <f t="array" ref="AA1274">_xlfn.IFS('Paraclinicos '!#REF!="","",'Paraclinicos '!#REF!="Oxigeno",2,'Paraclinicos '!#REF!="Aire",0)</f>
        <v>#REF!</v>
      </c>
    </row>
    <row r="1275" spans="1:27" x14ac:dyDescent="0.25">
      <c r="A1275" t="e">
        <f>'Paraclinicos '!#REF!</f>
        <v>#REF!</v>
      </c>
      <c r="B1275" s="3" t="e">
        <f>'Paraclinicos '!#REF!</f>
        <v>#REF!</v>
      </c>
      <c r="C1275" t="e" cm="1">
        <f t="array" ref="C1275">_xlfn.IFS('Paraclinicos '!#REF!="","",'Paraclinicos '!#REF!&gt;60,3,'Paraclinicos '!#REF!&lt;=60,1)</f>
        <v>#REF!</v>
      </c>
      <c r="D1275" t="str">
        <f>IFERROR(IF(INDEX('BD Demog para scores enalazar'!BC$2:BC$3000,MATCH(Formulas!A1275,'BD Demog para scores enalazar'!A$2:A$3000,0))=0,"SI","NO"),"")</f>
        <v/>
      </c>
      <c r="E1275" t="str" cm="1">
        <f t="array" ref="E1275">_xlfn.IFS(D1275="","",D1275="SI",4,D1275="NO",1)</f>
        <v/>
      </c>
      <c r="F1275" t="e" cm="1">
        <f t="array" ref="F1275">_xlfn.IFS('Paraclinicos '!#REF!="","",'Paraclinicos '!#REF!&gt;1,1,'Paraclinicos '!#REF!&lt;=1,3)</f>
        <v>#REF!</v>
      </c>
      <c r="G1275" t="e" cm="1">
        <f t="array" ref="G1275">_xlfn.IFS('Paraclinicos '!#REF!="","",AND('Paraclinicos '!#REF!&gt;=250,'Paraclinicos '!#REF!&lt;=500),2,'Paraclinicos '!#REF!&gt;500,3,'Paraclinicos '!#REF!&lt;250,1)</f>
        <v>#REF!</v>
      </c>
      <c r="H1275" s="50" t="e">
        <f t="shared" si="58"/>
        <v>#REF!</v>
      </c>
      <c r="I1275" t="e" cm="1">
        <f t="array" ref="I1275">_xlfn.IFS('Paraclinicos '!#REF!="","",'Paraclinicos '!#REF!&gt;=65,1,'Paraclinicos '!#REF!&lt;65,0)</f>
        <v>#REF!</v>
      </c>
      <c r="J1275" t="e" cm="1">
        <f t="array" ref="J1275">_xlfn.IFS('Paraclinicos '!#REF!="","",'Paraclinicos '!#REF!&gt;7,1,'Paraclinicos '!#REF!&lt;=7,0)</f>
        <v>#REF!</v>
      </c>
      <c r="K1275" t="e" cm="1">
        <f t="array" ref="K1275">_xlfn.IFS('Paraclinicos '!#REF!="","",'Paraclinicos '!#REF!&lt;=8,1,'Paraclinicos '!#REF!&gt;8,0)</f>
        <v>#REF!</v>
      </c>
      <c r="L1275" t="e" cm="1">
        <f t="array" ref="L1275">_xlfn.IFS('Paraclinicos '!#REF!="","",'Paraclinicos '!#REF!&gt;=30,1,'Paraclinicos '!#REF!&lt;30,0)</f>
        <v>#REF!</v>
      </c>
      <c r="M1275" t="e" cm="1">
        <f t="array" ref="M1275">_xlfn.IFS(OR('Paraclinicos '!#REF!="",'Paraclinicos '!#REF!=""),"",OR('Paraclinicos '!#REF!&lt;=90,'Paraclinicos '!#REF!&lt;=60),1,OR('Paraclinicos '!#REF!&gt;90,'Paraclinicos '!#REF!&gt;60),0)</f>
        <v>#REF!</v>
      </c>
      <c r="N1275" s="45" t="e">
        <f t="shared" si="59"/>
        <v>#REF!</v>
      </c>
      <c r="O1275" t="e" cm="1">
        <f t="array" ref="O1275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75" t="e" cm="1">
        <f t="array" ref="P1275">_xlfn.IFS('Paraclinicos '!#REF!="","",'Paraclinicos '!#REF!&lt;20,4,'Paraclinicos '!#REF!&lt;50,3,'Paraclinicos '!#REF!&lt;100,2,'Paraclinicos '!#REF!&lt;150,1,'Paraclinicos '!#REF!&gt;150,0)</f>
        <v>#REF!</v>
      </c>
      <c r="Q1275" t="e" cm="1">
        <f t="array" ref="Q1275">_xlfn.IFS('Paraclinicos '!#REF!="","",'Paraclinicos '!#REF!&lt;1.2,0,'Paraclinicos '!#REF!&lt;2,1,'Paraclinicos '!#REF!&lt;3.5,2,'Paraclinicos '!#REF!&lt;5,3,'Paraclinicos '!#REF!&gt;5,4)</f>
        <v>#REF!</v>
      </c>
      <c r="R1275" t="e" cm="1">
        <f t="array" ref="R1275">_xlfn.IFS('Paraclinicos '!#REF!="","",'Paraclinicos '!#REF!&lt;1.2,0,'Paraclinicos '!#REF!&lt;2,1,'Paraclinicos '!#REF!&lt;6,2,'Paraclinicos '!#REF!&lt;12,3,'Paraclinicos '!#REF!&gt;=12,4)</f>
        <v>#REF!</v>
      </c>
      <c r="S1275" t="e" cm="1">
        <f t="array" ref="S1275">_xlfn.IFS('Paraclinicos '!#REF!="","",'Paraclinicos '!#REF!&lt;70,1,'Paraclinicos '!#REF!&gt;=70,0)</f>
        <v>#REF!</v>
      </c>
      <c r="T1275" t="e" cm="1">
        <f t="array" ref="T1275">_xlfn.IFS('Paraclinicos '!#REF!="","",'Paraclinicos '!#REF!&lt;6,4,'Paraclinicos '!#REF!&lt;10,3,'Paraclinicos '!#REF!&lt;13,2,'Paraclinicos '!#REF!&lt;15,1,'Paraclinicos '!#REF!=15,0)</f>
        <v>#REF!</v>
      </c>
      <c r="U1275" s="54" t="e">
        <f t="shared" si="57"/>
        <v>#REF!</v>
      </c>
      <c r="V1275" t="e" cm="1">
        <f t="array" ref="V1275">_xlfn.IFS('Paraclinicos '!#REF!="","",OR('Paraclinicos '!#REF!&lt;=8,'Paraclinicos '!#REF!&gt;=25),3,'Paraclinicos '!#REF!&lt;12,1,'Paraclinicos '!#REF!&lt;21,0,'Paraclinicos '!#REF!&lt;25,2)</f>
        <v>#REF!</v>
      </c>
      <c r="W1275" t="str">
        <f>IFERROR(IF(INDEX('BD Demog para scores enalazar'!Y$2:'BD Demog para scores enalazar'!Y$3000,MATCH(Formulas!A1275,'BD Demog para scores enalazar'!A$2:'BD Demog para scores enalazar'!A$3000,0))=1,"SI","NO"),"")</f>
        <v/>
      </c>
      <c r="X1275" s="9" t="str">
        <f>IFERROR(IF(INDEX('BD Demog para scores enalazar'!AJ$2:'BD Demog para scores enalazar'!AJ$3000,MATCH(Formulas!A1275,'BD Demog para scores enalazar'!A$2:'BD Demog para scores enalazar'!A$3000,0))=1,"SI","NO"),"")</f>
        <v/>
      </c>
      <c r="Y1275" t="str" cm="1">
        <f t="array" ref="Y1275">IF(AND(W1275="NO",X1275="NO"),_xlfn.IFS('Paraclinicos '!#REF!&lt;=91,3,'Paraclinicos '!#REF!&lt;94,2,'Paraclinicos '!#REF!&lt;96,1,'Paraclinicos '!#REF!&gt;=96,0),"")</f>
        <v/>
      </c>
      <c r="Z1275" t="str" cm="1">
        <f t="array" ref="Z1275">IF(OR(W1275="SI",X1275="SI"),_xlfn.IFS(OR(AND('Paraclinicos '!#REF!&lt;=83),AND('Paraclinicos '!#REF!&gt;=97,AA1275=2)),3,OR(AND('Paraclinicos '!#REF!&lt;=86),AND('Paraclinicos '!#REF!&gt;=94,AA1275=2)),2,OR(AND('Paraclinicos '!#REF!&lt;=88),AND('Paraclinicos '!#REF!&gt;=92,AA1275=2)),1,OR(AND('Paraclinicos '!#REF!&gt;=88,'Paraclinicos '!#REF!&lt;=92),AND('Paraclinicos '!#REF!&gt;=93,AA1275=0)),0),"")</f>
        <v/>
      </c>
      <c r="AA1275" t="e" cm="1">
        <f t="array" ref="AA1275">_xlfn.IFS('Paraclinicos '!#REF!="","",'Paraclinicos '!#REF!="Oxigeno",2,'Paraclinicos '!#REF!="Aire",0)</f>
        <v>#REF!</v>
      </c>
    </row>
    <row r="1276" spans="1:27" x14ac:dyDescent="0.25">
      <c r="A1276" t="e">
        <f>'Paraclinicos '!#REF!</f>
        <v>#REF!</v>
      </c>
      <c r="B1276" s="3" t="e">
        <f>'Paraclinicos '!#REF!</f>
        <v>#REF!</v>
      </c>
      <c r="C1276" t="e" cm="1">
        <f t="array" ref="C1276">_xlfn.IFS('Paraclinicos '!#REF!="","",'Paraclinicos '!#REF!&gt;60,3,'Paraclinicos '!#REF!&lt;=60,1)</f>
        <v>#REF!</v>
      </c>
      <c r="D1276" t="str">
        <f>IFERROR(IF(INDEX('BD Demog para scores enalazar'!BC$2:BC$3000,MATCH(Formulas!A1276,'BD Demog para scores enalazar'!A$2:A$3000,0))=0,"SI","NO"),"")</f>
        <v/>
      </c>
      <c r="E1276" t="str" cm="1">
        <f t="array" ref="E1276">_xlfn.IFS(D1276="","",D1276="SI",4,D1276="NO",1)</f>
        <v/>
      </c>
      <c r="F1276" t="e" cm="1">
        <f t="array" ref="F1276">_xlfn.IFS('Paraclinicos '!#REF!="","",'Paraclinicos '!#REF!&gt;1,1,'Paraclinicos '!#REF!&lt;=1,3)</f>
        <v>#REF!</v>
      </c>
      <c r="G1276" t="e" cm="1">
        <f t="array" ref="G1276">_xlfn.IFS('Paraclinicos '!#REF!="","",AND('Paraclinicos '!#REF!&gt;=250,'Paraclinicos '!#REF!&lt;=500),2,'Paraclinicos '!#REF!&gt;500,3,'Paraclinicos '!#REF!&lt;250,1)</f>
        <v>#REF!</v>
      </c>
      <c r="H1276" s="50" t="e">
        <f t="shared" si="58"/>
        <v>#REF!</v>
      </c>
      <c r="I1276" t="e" cm="1">
        <f t="array" ref="I1276">_xlfn.IFS('Paraclinicos '!#REF!="","",'Paraclinicos '!#REF!&gt;=65,1,'Paraclinicos '!#REF!&lt;65,0)</f>
        <v>#REF!</v>
      </c>
      <c r="J1276" t="e" cm="1">
        <f t="array" ref="J1276">_xlfn.IFS('Paraclinicos '!#REF!="","",'Paraclinicos '!#REF!&gt;7,1,'Paraclinicos '!#REF!&lt;=7,0)</f>
        <v>#REF!</v>
      </c>
      <c r="K1276" t="e" cm="1">
        <f t="array" ref="K1276">_xlfn.IFS('Paraclinicos '!#REF!="","",'Paraclinicos '!#REF!&lt;=8,1,'Paraclinicos '!#REF!&gt;8,0)</f>
        <v>#REF!</v>
      </c>
      <c r="L1276" t="e" cm="1">
        <f t="array" ref="L1276">_xlfn.IFS('Paraclinicos '!#REF!="","",'Paraclinicos '!#REF!&gt;=30,1,'Paraclinicos '!#REF!&lt;30,0)</f>
        <v>#REF!</v>
      </c>
      <c r="M1276" t="e" cm="1">
        <f t="array" ref="M1276">_xlfn.IFS(OR('Paraclinicos '!#REF!="",'Paraclinicos '!#REF!=""),"",OR('Paraclinicos '!#REF!&lt;=90,'Paraclinicos '!#REF!&lt;=60),1,OR('Paraclinicos '!#REF!&gt;90,'Paraclinicos '!#REF!&gt;60),0)</f>
        <v>#REF!</v>
      </c>
      <c r="N1276" s="45" t="e">
        <f t="shared" si="59"/>
        <v>#REF!</v>
      </c>
      <c r="O1276" t="e" cm="1">
        <f t="array" ref="O1276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76" t="e" cm="1">
        <f t="array" ref="P1276">_xlfn.IFS('Paraclinicos '!#REF!="","",'Paraclinicos '!#REF!&lt;20,4,'Paraclinicos '!#REF!&lt;50,3,'Paraclinicos '!#REF!&lt;100,2,'Paraclinicos '!#REF!&lt;150,1,'Paraclinicos '!#REF!&gt;150,0)</f>
        <v>#REF!</v>
      </c>
      <c r="Q1276" t="e" cm="1">
        <f t="array" ref="Q1276">_xlfn.IFS('Paraclinicos '!#REF!="","",'Paraclinicos '!#REF!&lt;1.2,0,'Paraclinicos '!#REF!&lt;2,1,'Paraclinicos '!#REF!&lt;3.5,2,'Paraclinicos '!#REF!&lt;5,3,'Paraclinicos '!#REF!&gt;5,4)</f>
        <v>#REF!</v>
      </c>
      <c r="R1276" t="e" cm="1">
        <f t="array" ref="R1276">_xlfn.IFS('Paraclinicos '!#REF!="","",'Paraclinicos '!#REF!&lt;1.2,0,'Paraclinicos '!#REF!&lt;2,1,'Paraclinicos '!#REF!&lt;6,2,'Paraclinicos '!#REF!&lt;12,3,'Paraclinicos '!#REF!&gt;=12,4)</f>
        <v>#REF!</v>
      </c>
      <c r="S1276" t="e" cm="1">
        <f t="array" ref="S1276">_xlfn.IFS('Paraclinicos '!#REF!="","",'Paraclinicos '!#REF!&lt;70,1,'Paraclinicos '!#REF!&gt;=70,0)</f>
        <v>#REF!</v>
      </c>
      <c r="T1276" t="e" cm="1">
        <f t="array" ref="T1276">_xlfn.IFS('Paraclinicos '!#REF!="","",'Paraclinicos '!#REF!&lt;6,4,'Paraclinicos '!#REF!&lt;10,3,'Paraclinicos '!#REF!&lt;13,2,'Paraclinicos '!#REF!&lt;15,1,'Paraclinicos '!#REF!=15,0)</f>
        <v>#REF!</v>
      </c>
      <c r="U1276" s="54" t="e">
        <f t="shared" si="57"/>
        <v>#REF!</v>
      </c>
      <c r="V1276" t="e" cm="1">
        <f t="array" ref="V1276">_xlfn.IFS('Paraclinicos '!#REF!="","",OR('Paraclinicos '!#REF!&lt;=8,'Paraclinicos '!#REF!&gt;=25),3,'Paraclinicos '!#REF!&lt;12,1,'Paraclinicos '!#REF!&lt;21,0,'Paraclinicos '!#REF!&lt;25,2)</f>
        <v>#REF!</v>
      </c>
      <c r="W1276" t="str">
        <f>IFERROR(IF(INDEX('BD Demog para scores enalazar'!Y$2:'BD Demog para scores enalazar'!Y$3000,MATCH(Formulas!A1276,'BD Demog para scores enalazar'!A$2:'BD Demog para scores enalazar'!A$3000,0))=1,"SI","NO"),"")</f>
        <v/>
      </c>
      <c r="X1276" s="9" t="str">
        <f>IFERROR(IF(INDEX('BD Demog para scores enalazar'!AJ$2:'BD Demog para scores enalazar'!AJ$3000,MATCH(Formulas!A1276,'BD Demog para scores enalazar'!A$2:'BD Demog para scores enalazar'!A$3000,0))=1,"SI","NO"),"")</f>
        <v/>
      </c>
      <c r="Y1276" t="str" cm="1">
        <f t="array" ref="Y1276">IF(AND(W1276="NO",X1276="NO"),_xlfn.IFS('Paraclinicos '!#REF!&lt;=91,3,'Paraclinicos '!#REF!&lt;94,2,'Paraclinicos '!#REF!&lt;96,1,'Paraclinicos '!#REF!&gt;=96,0),"")</f>
        <v/>
      </c>
      <c r="Z1276" t="str" cm="1">
        <f t="array" ref="Z1276">IF(OR(W1276="SI",X1276="SI"),_xlfn.IFS(OR(AND('Paraclinicos '!#REF!&lt;=83),AND('Paraclinicos '!#REF!&gt;=97,AA1276=2)),3,OR(AND('Paraclinicos '!#REF!&lt;=86),AND('Paraclinicos '!#REF!&gt;=94,AA1276=2)),2,OR(AND('Paraclinicos '!#REF!&lt;=88),AND('Paraclinicos '!#REF!&gt;=92,AA1276=2)),1,OR(AND('Paraclinicos '!#REF!&gt;=88,'Paraclinicos '!#REF!&lt;=92),AND('Paraclinicos '!#REF!&gt;=93,AA1276=0)),0),"")</f>
        <v/>
      </c>
      <c r="AA1276" t="e" cm="1">
        <f t="array" ref="AA1276">_xlfn.IFS('Paraclinicos '!#REF!="","",'Paraclinicos '!#REF!="Oxigeno",2,'Paraclinicos '!#REF!="Aire",0)</f>
        <v>#REF!</v>
      </c>
    </row>
    <row r="1277" spans="1:27" x14ac:dyDescent="0.25">
      <c r="A1277" t="e">
        <f>'Paraclinicos '!#REF!</f>
        <v>#REF!</v>
      </c>
      <c r="B1277" s="3" t="e">
        <f>'Paraclinicos '!#REF!</f>
        <v>#REF!</v>
      </c>
      <c r="C1277" t="e" cm="1">
        <f t="array" ref="C1277">_xlfn.IFS('Paraclinicos '!#REF!="","",'Paraclinicos '!#REF!&gt;60,3,'Paraclinicos '!#REF!&lt;=60,1)</f>
        <v>#REF!</v>
      </c>
      <c r="D1277" t="str">
        <f>IFERROR(IF(INDEX('BD Demog para scores enalazar'!BC$2:BC$3000,MATCH(Formulas!A1277,'BD Demog para scores enalazar'!A$2:A$3000,0))=0,"SI","NO"),"")</f>
        <v/>
      </c>
      <c r="E1277" t="str" cm="1">
        <f t="array" ref="E1277">_xlfn.IFS(D1277="","",D1277="SI",4,D1277="NO",1)</f>
        <v/>
      </c>
      <c r="F1277" t="e" cm="1">
        <f t="array" ref="F1277">_xlfn.IFS('Paraclinicos '!#REF!="","",'Paraclinicos '!#REF!&gt;1,1,'Paraclinicos '!#REF!&lt;=1,3)</f>
        <v>#REF!</v>
      </c>
      <c r="G1277" t="e" cm="1">
        <f t="array" ref="G1277">_xlfn.IFS('Paraclinicos '!#REF!="","",AND('Paraclinicos '!#REF!&gt;=250,'Paraclinicos '!#REF!&lt;=500),2,'Paraclinicos '!#REF!&gt;500,3,'Paraclinicos '!#REF!&lt;250,1)</f>
        <v>#REF!</v>
      </c>
      <c r="H1277" s="50" t="e">
        <f t="shared" si="58"/>
        <v>#REF!</v>
      </c>
      <c r="I1277" t="e" cm="1">
        <f t="array" ref="I1277">_xlfn.IFS('Paraclinicos '!#REF!="","",'Paraclinicos '!#REF!&gt;=65,1,'Paraclinicos '!#REF!&lt;65,0)</f>
        <v>#REF!</v>
      </c>
      <c r="J1277" t="e" cm="1">
        <f t="array" ref="J1277">_xlfn.IFS('Paraclinicos '!#REF!="","",'Paraclinicos '!#REF!&gt;7,1,'Paraclinicos '!#REF!&lt;=7,0)</f>
        <v>#REF!</v>
      </c>
      <c r="K1277" t="e" cm="1">
        <f t="array" ref="K1277">_xlfn.IFS('Paraclinicos '!#REF!="","",'Paraclinicos '!#REF!&lt;=8,1,'Paraclinicos '!#REF!&gt;8,0)</f>
        <v>#REF!</v>
      </c>
      <c r="L1277" t="e" cm="1">
        <f t="array" ref="L1277">_xlfn.IFS('Paraclinicos '!#REF!="","",'Paraclinicos '!#REF!&gt;=30,1,'Paraclinicos '!#REF!&lt;30,0)</f>
        <v>#REF!</v>
      </c>
      <c r="M1277" t="e" cm="1">
        <f t="array" ref="M1277">_xlfn.IFS(OR('Paraclinicos '!#REF!="",'Paraclinicos '!#REF!=""),"",OR('Paraclinicos '!#REF!&lt;=90,'Paraclinicos '!#REF!&lt;=60),1,OR('Paraclinicos '!#REF!&gt;90,'Paraclinicos '!#REF!&gt;60),0)</f>
        <v>#REF!</v>
      </c>
      <c r="N1277" s="45" t="e">
        <f t="shared" si="59"/>
        <v>#REF!</v>
      </c>
      <c r="O1277" t="e" cm="1">
        <f t="array" ref="O1277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77" t="e" cm="1">
        <f t="array" ref="P1277">_xlfn.IFS('Paraclinicos '!#REF!="","",'Paraclinicos '!#REF!&lt;20,4,'Paraclinicos '!#REF!&lt;50,3,'Paraclinicos '!#REF!&lt;100,2,'Paraclinicos '!#REF!&lt;150,1,'Paraclinicos '!#REF!&gt;150,0)</f>
        <v>#REF!</v>
      </c>
      <c r="Q1277" t="e" cm="1">
        <f t="array" ref="Q1277">_xlfn.IFS('Paraclinicos '!#REF!="","",'Paraclinicos '!#REF!&lt;1.2,0,'Paraclinicos '!#REF!&lt;2,1,'Paraclinicos '!#REF!&lt;3.5,2,'Paraclinicos '!#REF!&lt;5,3,'Paraclinicos '!#REF!&gt;5,4)</f>
        <v>#REF!</v>
      </c>
      <c r="R1277" t="e" cm="1">
        <f t="array" ref="R1277">_xlfn.IFS('Paraclinicos '!#REF!="","",'Paraclinicos '!#REF!&lt;1.2,0,'Paraclinicos '!#REF!&lt;2,1,'Paraclinicos '!#REF!&lt;6,2,'Paraclinicos '!#REF!&lt;12,3,'Paraclinicos '!#REF!&gt;=12,4)</f>
        <v>#REF!</v>
      </c>
      <c r="S1277" t="e" cm="1">
        <f t="array" ref="S1277">_xlfn.IFS('Paraclinicos '!#REF!="","",'Paraclinicos '!#REF!&lt;70,1,'Paraclinicos '!#REF!&gt;=70,0)</f>
        <v>#REF!</v>
      </c>
      <c r="T1277" t="e" cm="1">
        <f t="array" ref="T1277">_xlfn.IFS('Paraclinicos '!#REF!="","",'Paraclinicos '!#REF!&lt;6,4,'Paraclinicos '!#REF!&lt;10,3,'Paraclinicos '!#REF!&lt;13,2,'Paraclinicos '!#REF!&lt;15,1,'Paraclinicos '!#REF!=15,0)</f>
        <v>#REF!</v>
      </c>
      <c r="U1277" s="54" t="e">
        <f t="shared" si="57"/>
        <v>#REF!</v>
      </c>
      <c r="V1277" t="e" cm="1">
        <f t="array" ref="V1277">_xlfn.IFS('Paraclinicos '!#REF!="","",OR('Paraclinicos '!#REF!&lt;=8,'Paraclinicos '!#REF!&gt;=25),3,'Paraclinicos '!#REF!&lt;12,1,'Paraclinicos '!#REF!&lt;21,0,'Paraclinicos '!#REF!&lt;25,2)</f>
        <v>#REF!</v>
      </c>
      <c r="W1277" t="str">
        <f>IFERROR(IF(INDEX('BD Demog para scores enalazar'!Y$2:'BD Demog para scores enalazar'!Y$3000,MATCH(Formulas!A1277,'BD Demog para scores enalazar'!A$2:'BD Demog para scores enalazar'!A$3000,0))=1,"SI","NO"),"")</f>
        <v/>
      </c>
      <c r="X1277" s="9" t="str">
        <f>IFERROR(IF(INDEX('BD Demog para scores enalazar'!AJ$2:'BD Demog para scores enalazar'!AJ$3000,MATCH(Formulas!A1277,'BD Demog para scores enalazar'!A$2:'BD Demog para scores enalazar'!A$3000,0))=1,"SI","NO"),"")</f>
        <v/>
      </c>
      <c r="Y1277" t="str" cm="1">
        <f t="array" ref="Y1277">IF(AND(W1277="NO",X1277="NO"),_xlfn.IFS('Paraclinicos '!#REF!&lt;=91,3,'Paraclinicos '!#REF!&lt;94,2,'Paraclinicos '!#REF!&lt;96,1,'Paraclinicos '!#REF!&gt;=96,0),"")</f>
        <v/>
      </c>
      <c r="Z1277" t="str" cm="1">
        <f t="array" ref="Z1277">IF(OR(W1277="SI",X1277="SI"),_xlfn.IFS(OR(AND('Paraclinicos '!#REF!&lt;=83),AND('Paraclinicos '!#REF!&gt;=97,AA1277=2)),3,OR(AND('Paraclinicos '!#REF!&lt;=86),AND('Paraclinicos '!#REF!&gt;=94,AA1277=2)),2,OR(AND('Paraclinicos '!#REF!&lt;=88),AND('Paraclinicos '!#REF!&gt;=92,AA1277=2)),1,OR(AND('Paraclinicos '!#REF!&gt;=88,'Paraclinicos '!#REF!&lt;=92),AND('Paraclinicos '!#REF!&gt;=93,AA1277=0)),0),"")</f>
        <v/>
      </c>
      <c r="AA1277" t="e" cm="1">
        <f t="array" ref="AA1277">_xlfn.IFS('Paraclinicos '!#REF!="","",'Paraclinicos '!#REF!="Oxigeno",2,'Paraclinicos '!#REF!="Aire",0)</f>
        <v>#REF!</v>
      </c>
    </row>
    <row r="1278" spans="1:27" x14ac:dyDescent="0.25">
      <c r="A1278" t="e">
        <f>'Paraclinicos '!#REF!</f>
        <v>#REF!</v>
      </c>
      <c r="B1278" s="3" t="e">
        <f>'Paraclinicos '!#REF!</f>
        <v>#REF!</v>
      </c>
      <c r="C1278" t="e" cm="1">
        <f t="array" ref="C1278">_xlfn.IFS('Paraclinicos '!#REF!="","",'Paraclinicos '!#REF!&gt;60,3,'Paraclinicos '!#REF!&lt;=60,1)</f>
        <v>#REF!</v>
      </c>
      <c r="D1278" t="str">
        <f>IFERROR(IF(INDEX('BD Demog para scores enalazar'!BC$2:BC$3000,MATCH(Formulas!A1278,'BD Demog para scores enalazar'!A$2:A$3000,0))=0,"SI","NO"),"")</f>
        <v/>
      </c>
      <c r="E1278" t="str" cm="1">
        <f t="array" ref="E1278">_xlfn.IFS(D1278="","",D1278="SI",4,D1278="NO",1)</f>
        <v/>
      </c>
      <c r="F1278" t="e" cm="1">
        <f t="array" ref="F1278">_xlfn.IFS('Paraclinicos '!#REF!="","",'Paraclinicos '!#REF!&gt;1,1,'Paraclinicos '!#REF!&lt;=1,3)</f>
        <v>#REF!</v>
      </c>
      <c r="G1278" t="e" cm="1">
        <f t="array" ref="G1278">_xlfn.IFS('Paraclinicos '!#REF!="","",AND('Paraclinicos '!#REF!&gt;=250,'Paraclinicos '!#REF!&lt;=500),2,'Paraclinicos '!#REF!&gt;500,3,'Paraclinicos '!#REF!&lt;250,1)</f>
        <v>#REF!</v>
      </c>
      <c r="H1278" s="50" t="e">
        <f t="shared" si="58"/>
        <v>#REF!</v>
      </c>
      <c r="I1278" t="e" cm="1">
        <f t="array" ref="I1278">_xlfn.IFS('Paraclinicos '!#REF!="","",'Paraclinicos '!#REF!&gt;=65,1,'Paraclinicos '!#REF!&lt;65,0)</f>
        <v>#REF!</v>
      </c>
      <c r="J1278" t="e" cm="1">
        <f t="array" ref="J1278">_xlfn.IFS('Paraclinicos '!#REF!="","",'Paraclinicos '!#REF!&gt;7,1,'Paraclinicos '!#REF!&lt;=7,0)</f>
        <v>#REF!</v>
      </c>
      <c r="K1278" t="e" cm="1">
        <f t="array" ref="K1278">_xlfn.IFS('Paraclinicos '!#REF!="","",'Paraclinicos '!#REF!&lt;=8,1,'Paraclinicos '!#REF!&gt;8,0)</f>
        <v>#REF!</v>
      </c>
      <c r="L1278" t="e" cm="1">
        <f t="array" ref="L1278">_xlfn.IFS('Paraclinicos '!#REF!="","",'Paraclinicos '!#REF!&gt;=30,1,'Paraclinicos '!#REF!&lt;30,0)</f>
        <v>#REF!</v>
      </c>
      <c r="M1278" t="e" cm="1">
        <f t="array" ref="M1278">_xlfn.IFS(OR('Paraclinicos '!#REF!="",'Paraclinicos '!#REF!=""),"",OR('Paraclinicos '!#REF!&lt;=90,'Paraclinicos '!#REF!&lt;=60),1,OR('Paraclinicos '!#REF!&gt;90,'Paraclinicos '!#REF!&gt;60),0)</f>
        <v>#REF!</v>
      </c>
      <c r="N1278" s="45" t="e">
        <f t="shared" si="59"/>
        <v>#REF!</v>
      </c>
      <c r="O1278" t="e" cm="1">
        <f t="array" ref="O1278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78" t="e" cm="1">
        <f t="array" ref="P1278">_xlfn.IFS('Paraclinicos '!#REF!="","",'Paraclinicos '!#REF!&lt;20,4,'Paraclinicos '!#REF!&lt;50,3,'Paraclinicos '!#REF!&lt;100,2,'Paraclinicos '!#REF!&lt;150,1,'Paraclinicos '!#REF!&gt;150,0)</f>
        <v>#REF!</v>
      </c>
      <c r="Q1278" t="e" cm="1">
        <f t="array" ref="Q1278">_xlfn.IFS('Paraclinicos '!#REF!="","",'Paraclinicos '!#REF!&lt;1.2,0,'Paraclinicos '!#REF!&lt;2,1,'Paraclinicos '!#REF!&lt;3.5,2,'Paraclinicos '!#REF!&lt;5,3,'Paraclinicos '!#REF!&gt;5,4)</f>
        <v>#REF!</v>
      </c>
      <c r="R1278" t="e" cm="1">
        <f t="array" ref="R1278">_xlfn.IFS('Paraclinicos '!#REF!="","",'Paraclinicos '!#REF!&lt;1.2,0,'Paraclinicos '!#REF!&lt;2,1,'Paraclinicos '!#REF!&lt;6,2,'Paraclinicos '!#REF!&lt;12,3,'Paraclinicos '!#REF!&gt;=12,4)</f>
        <v>#REF!</v>
      </c>
      <c r="S1278" t="e" cm="1">
        <f t="array" ref="S1278">_xlfn.IFS('Paraclinicos '!#REF!="","",'Paraclinicos '!#REF!&lt;70,1,'Paraclinicos '!#REF!&gt;=70,0)</f>
        <v>#REF!</v>
      </c>
      <c r="T1278" t="e" cm="1">
        <f t="array" ref="T1278">_xlfn.IFS('Paraclinicos '!#REF!="","",'Paraclinicos '!#REF!&lt;6,4,'Paraclinicos '!#REF!&lt;10,3,'Paraclinicos '!#REF!&lt;13,2,'Paraclinicos '!#REF!&lt;15,1,'Paraclinicos '!#REF!=15,0)</f>
        <v>#REF!</v>
      </c>
      <c r="U1278" s="54" t="e">
        <f t="shared" si="57"/>
        <v>#REF!</v>
      </c>
      <c r="V1278" t="e" cm="1">
        <f t="array" ref="V1278">_xlfn.IFS('Paraclinicos '!#REF!="","",OR('Paraclinicos '!#REF!&lt;=8,'Paraclinicos '!#REF!&gt;=25),3,'Paraclinicos '!#REF!&lt;12,1,'Paraclinicos '!#REF!&lt;21,0,'Paraclinicos '!#REF!&lt;25,2)</f>
        <v>#REF!</v>
      </c>
      <c r="W1278" t="str">
        <f>IFERROR(IF(INDEX('BD Demog para scores enalazar'!Y$2:'BD Demog para scores enalazar'!Y$3000,MATCH(Formulas!A1278,'BD Demog para scores enalazar'!A$2:'BD Demog para scores enalazar'!A$3000,0))=1,"SI","NO"),"")</f>
        <v/>
      </c>
      <c r="X1278" s="9" t="str">
        <f>IFERROR(IF(INDEX('BD Demog para scores enalazar'!AJ$2:'BD Demog para scores enalazar'!AJ$3000,MATCH(Formulas!A1278,'BD Demog para scores enalazar'!A$2:'BD Demog para scores enalazar'!A$3000,0))=1,"SI","NO"),"")</f>
        <v/>
      </c>
      <c r="Y1278" t="str" cm="1">
        <f t="array" ref="Y1278">IF(AND(W1278="NO",X1278="NO"),_xlfn.IFS('Paraclinicos '!#REF!&lt;=91,3,'Paraclinicos '!#REF!&lt;94,2,'Paraclinicos '!#REF!&lt;96,1,'Paraclinicos '!#REF!&gt;=96,0),"")</f>
        <v/>
      </c>
      <c r="Z1278" t="str" cm="1">
        <f t="array" ref="Z1278">IF(OR(W1278="SI",X1278="SI"),_xlfn.IFS(OR(AND('Paraclinicos '!#REF!&lt;=83),AND('Paraclinicos '!#REF!&gt;=97,AA1278=2)),3,OR(AND('Paraclinicos '!#REF!&lt;=86),AND('Paraclinicos '!#REF!&gt;=94,AA1278=2)),2,OR(AND('Paraclinicos '!#REF!&lt;=88),AND('Paraclinicos '!#REF!&gt;=92,AA1278=2)),1,OR(AND('Paraclinicos '!#REF!&gt;=88,'Paraclinicos '!#REF!&lt;=92),AND('Paraclinicos '!#REF!&gt;=93,AA1278=0)),0),"")</f>
        <v/>
      </c>
      <c r="AA1278" t="e" cm="1">
        <f t="array" ref="AA1278">_xlfn.IFS('Paraclinicos '!#REF!="","",'Paraclinicos '!#REF!="Oxigeno",2,'Paraclinicos '!#REF!="Aire",0)</f>
        <v>#REF!</v>
      </c>
    </row>
    <row r="1279" spans="1:27" x14ac:dyDescent="0.25">
      <c r="A1279" t="e">
        <f>'Paraclinicos '!#REF!</f>
        <v>#REF!</v>
      </c>
      <c r="B1279" s="3" t="e">
        <f>'Paraclinicos '!#REF!</f>
        <v>#REF!</v>
      </c>
      <c r="C1279" t="e" cm="1">
        <f t="array" ref="C1279">_xlfn.IFS('Paraclinicos '!#REF!="","",'Paraclinicos '!#REF!&gt;60,3,'Paraclinicos '!#REF!&lt;=60,1)</f>
        <v>#REF!</v>
      </c>
      <c r="D1279" t="str">
        <f>IFERROR(IF(INDEX('BD Demog para scores enalazar'!BC$2:BC$3000,MATCH(Formulas!A1279,'BD Demog para scores enalazar'!A$2:A$3000,0))=0,"SI","NO"),"")</f>
        <v/>
      </c>
      <c r="E1279" t="str" cm="1">
        <f t="array" ref="E1279">_xlfn.IFS(D1279="","",D1279="SI",4,D1279="NO",1)</f>
        <v/>
      </c>
      <c r="F1279" t="e" cm="1">
        <f t="array" ref="F1279">_xlfn.IFS('Paraclinicos '!#REF!="","",'Paraclinicos '!#REF!&gt;1,1,'Paraclinicos '!#REF!&lt;=1,3)</f>
        <v>#REF!</v>
      </c>
      <c r="G1279" t="e" cm="1">
        <f t="array" ref="G1279">_xlfn.IFS('Paraclinicos '!#REF!="","",AND('Paraclinicos '!#REF!&gt;=250,'Paraclinicos '!#REF!&lt;=500),2,'Paraclinicos '!#REF!&gt;500,3,'Paraclinicos '!#REF!&lt;250,1)</f>
        <v>#REF!</v>
      </c>
      <c r="H1279" s="50" t="e">
        <f t="shared" si="58"/>
        <v>#REF!</v>
      </c>
      <c r="I1279" t="e" cm="1">
        <f t="array" ref="I1279">_xlfn.IFS('Paraclinicos '!#REF!="","",'Paraclinicos '!#REF!&gt;=65,1,'Paraclinicos '!#REF!&lt;65,0)</f>
        <v>#REF!</v>
      </c>
      <c r="J1279" t="e" cm="1">
        <f t="array" ref="J1279">_xlfn.IFS('Paraclinicos '!#REF!="","",'Paraclinicos '!#REF!&gt;7,1,'Paraclinicos '!#REF!&lt;=7,0)</f>
        <v>#REF!</v>
      </c>
      <c r="K1279" t="e" cm="1">
        <f t="array" ref="K1279">_xlfn.IFS('Paraclinicos '!#REF!="","",'Paraclinicos '!#REF!&lt;=8,1,'Paraclinicos '!#REF!&gt;8,0)</f>
        <v>#REF!</v>
      </c>
      <c r="L1279" t="e" cm="1">
        <f t="array" ref="L1279">_xlfn.IFS('Paraclinicos '!#REF!="","",'Paraclinicos '!#REF!&gt;=30,1,'Paraclinicos '!#REF!&lt;30,0)</f>
        <v>#REF!</v>
      </c>
      <c r="M1279" t="e" cm="1">
        <f t="array" ref="M1279">_xlfn.IFS(OR('Paraclinicos '!#REF!="",'Paraclinicos '!#REF!=""),"",OR('Paraclinicos '!#REF!&lt;=90,'Paraclinicos '!#REF!&lt;=60),1,OR('Paraclinicos '!#REF!&gt;90,'Paraclinicos '!#REF!&gt;60),0)</f>
        <v>#REF!</v>
      </c>
      <c r="N1279" s="45" t="e">
        <f t="shared" si="59"/>
        <v>#REF!</v>
      </c>
      <c r="O1279" t="e" cm="1">
        <f t="array" ref="O1279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79" t="e" cm="1">
        <f t="array" ref="P1279">_xlfn.IFS('Paraclinicos '!#REF!="","",'Paraclinicos '!#REF!&lt;20,4,'Paraclinicos '!#REF!&lt;50,3,'Paraclinicos '!#REF!&lt;100,2,'Paraclinicos '!#REF!&lt;150,1,'Paraclinicos '!#REF!&gt;150,0)</f>
        <v>#REF!</v>
      </c>
      <c r="Q1279" t="e" cm="1">
        <f t="array" ref="Q1279">_xlfn.IFS('Paraclinicos '!#REF!="","",'Paraclinicos '!#REF!&lt;1.2,0,'Paraclinicos '!#REF!&lt;2,1,'Paraclinicos '!#REF!&lt;3.5,2,'Paraclinicos '!#REF!&lt;5,3,'Paraclinicos '!#REF!&gt;5,4)</f>
        <v>#REF!</v>
      </c>
      <c r="R1279" t="e" cm="1">
        <f t="array" ref="R1279">_xlfn.IFS('Paraclinicos '!#REF!="","",'Paraclinicos '!#REF!&lt;1.2,0,'Paraclinicos '!#REF!&lt;2,1,'Paraclinicos '!#REF!&lt;6,2,'Paraclinicos '!#REF!&lt;12,3,'Paraclinicos '!#REF!&gt;=12,4)</f>
        <v>#REF!</v>
      </c>
      <c r="S1279" t="e" cm="1">
        <f t="array" ref="S1279">_xlfn.IFS('Paraclinicos '!#REF!="","",'Paraclinicos '!#REF!&lt;70,1,'Paraclinicos '!#REF!&gt;=70,0)</f>
        <v>#REF!</v>
      </c>
      <c r="T1279" t="e" cm="1">
        <f t="array" ref="T1279">_xlfn.IFS('Paraclinicos '!#REF!="","",'Paraclinicos '!#REF!&lt;6,4,'Paraclinicos '!#REF!&lt;10,3,'Paraclinicos '!#REF!&lt;13,2,'Paraclinicos '!#REF!&lt;15,1,'Paraclinicos '!#REF!=15,0)</f>
        <v>#REF!</v>
      </c>
      <c r="U1279" s="54" t="e">
        <f t="shared" si="57"/>
        <v>#REF!</v>
      </c>
      <c r="V1279" t="e" cm="1">
        <f t="array" ref="V1279">_xlfn.IFS('Paraclinicos '!#REF!="","",OR('Paraclinicos '!#REF!&lt;=8,'Paraclinicos '!#REF!&gt;=25),3,'Paraclinicos '!#REF!&lt;12,1,'Paraclinicos '!#REF!&lt;21,0,'Paraclinicos '!#REF!&lt;25,2)</f>
        <v>#REF!</v>
      </c>
      <c r="W1279" t="str">
        <f>IFERROR(IF(INDEX('BD Demog para scores enalazar'!Y$2:'BD Demog para scores enalazar'!Y$3000,MATCH(Formulas!A1279,'BD Demog para scores enalazar'!A$2:'BD Demog para scores enalazar'!A$3000,0))=1,"SI","NO"),"")</f>
        <v/>
      </c>
      <c r="X1279" s="9" t="str">
        <f>IFERROR(IF(INDEX('BD Demog para scores enalazar'!AJ$2:'BD Demog para scores enalazar'!AJ$3000,MATCH(Formulas!A1279,'BD Demog para scores enalazar'!A$2:'BD Demog para scores enalazar'!A$3000,0))=1,"SI","NO"),"")</f>
        <v/>
      </c>
      <c r="Y1279" t="str" cm="1">
        <f t="array" ref="Y1279">IF(AND(W1279="NO",X1279="NO"),_xlfn.IFS('Paraclinicos '!#REF!&lt;=91,3,'Paraclinicos '!#REF!&lt;94,2,'Paraclinicos '!#REF!&lt;96,1,'Paraclinicos '!#REF!&gt;=96,0),"")</f>
        <v/>
      </c>
      <c r="Z1279" t="str" cm="1">
        <f t="array" ref="Z1279">IF(OR(W1279="SI",X1279="SI"),_xlfn.IFS(OR(AND('Paraclinicos '!#REF!&lt;=83),AND('Paraclinicos '!#REF!&gt;=97,AA1279=2)),3,OR(AND('Paraclinicos '!#REF!&lt;=86),AND('Paraclinicos '!#REF!&gt;=94,AA1279=2)),2,OR(AND('Paraclinicos '!#REF!&lt;=88),AND('Paraclinicos '!#REF!&gt;=92,AA1279=2)),1,OR(AND('Paraclinicos '!#REF!&gt;=88,'Paraclinicos '!#REF!&lt;=92),AND('Paraclinicos '!#REF!&gt;=93,AA1279=0)),0),"")</f>
        <v/>
      </c>
      <c r="AA1279" t="e" cm="1">
        <f t="array" ref="AA1279">_xlfn.IFS('Paraclinicos '!#REF!="","",'Paraclinicos '!#REF!="Oxigeno",2,'Paraclinicos '!#REF!="Aire",0)</f>
        <v>#REF!</v>
      </c>
    </row>
    <row r="1280" spans="1:27" x14ac:dyDescent="0.25">
      <c r="A1280" t="e">
        <f>'Paraclinicos '!#REF!</f>
        <v>#REF!</v>
      </c>
      <c r="B1280" s="3" t="e">
        <f>'Paraclinicos '!#REF!</f>
        <v>#REF!</v>
      </c>
      <c r="C1280" t="e" cm="1">
        <f t="array" ref="C1280">_xlfn.IFS('Paraclinicos '!#REF!="","",'Paraclinicos '!#REF!&gt;60,3,'Paraclinicos '!#REF!&lt;=60,1)</f>
        <v>#REF!</v>
      </c>
      <c r="D1280" t="str">
        <f>IFERROR(IF(INDEX('BD Demog para scores enalazar'!BC$2:BC$3000,MATCH(Formulas!A1280,'BD Demog para scores enalazar'!A$2:A$3000,0))=0,"SI","NO"),"")</f>
        <v/>
      </c>
      <c r="E1280" t="str" cm="1">
        <f t="array" ref="E1280">_xlfn.IFS(D1280="","",D1280="SI",4,D1280="NO",1)</f>
        <v/>
      </c>
      <c r="F1280" t="e" cm="1">
        <f t="array" ref="F1280">_xlfn.IFS('Paraclinicos '!#REF!="","",'Paraclinicos '!#REF!&gt;1,1,'Paraclinicos '!#REF!&lt;=1,3)</f>
        <v>#REF!</v>
      </c>
      <c r="G1280" t="e" cm="1">
        <f t="array" ref="G1280">_xlfn.IFS('Paraclinicos '!#REF!="","",AND('Paraclinicos '!#REF!&gt;=250,'Paraclinicos '!#REF!&lt;=500),2,'Paraclinicos '!#REF!&gt;500,3,'Paraclinicos '!#REF!&lt;250,1)</f>
        <v>#REF!</v>
      </c>
      <c r="H1280" s="50" t="e">
        <f t="shared" si="58"/>
        <v>#REF!</v>
      </c>
      <c r="I1280" t="e" cm="1">
        <f t="array" ref="I1280">_xlfn.IFS('Paraclinicos '!#REF!="","",'Paraclinicos '!#REF!&gt;=65,1,'Paraclinicos '!#REF!&lt;65,0)</f>
        <v>#REF!</v>
      </c>
      <c r="J1280" t="e" cm="1">
        <f t="array" ref="J1280">_xlfn.IFS('Paraclinicos '!#REF!="","",'Paraclinicos '!#REF!&gt;7,1,'Paraclinicos '!#REF!&lt;=7,0)</f>
        <v>#REF!</v>
      </c>
      <c r="K1280" t="e" cm="1">
        <f t="array" ref="K1280">_xlfn.IFS('Paraclinicos '!#REF!="","",'Paraclinicos '!#REF!&lt;=8,1,'Paraclinicos '!#REF!&gt;8,0)</f>
        <v>#REF!</v>
      </c>
      <c r="L1280" t="e" cm="1">
        <f t="array" ref="L1280">_xlfn.IFS('Paraclinicos '!#REF!="","",'Paraclinicos '!#REF!&gt;=30,1,'Paraclinicos '!#REF!&lt;30,0)</f>
        <v>#REF!</v>
      </c>
      <c r="M1280" t="e" cm="1">
        <f t="array" ref="M1280">_xlfn.IFS(OR('Paraclinicos '!#REF!="",'Paraclinicos '!#REF!=""),"",OR('Paraclinicos '!#REF!&lt;=90,'Paraclinicos '!#REF!&lt;=60),1,OR('Paraclinicos '!#REF!&gt;90,'Paraclinicos '!#REF!&gt;60),0)</f>
        <v>#REF!</v>
      </c>
      <c r="N1280" s="45" t="e">
        <f t="shared" si="59"/>
        <v>#REF!</v>
      </c>
      <c r="O1280" t="e" cm="1">
        <f t="array" ref="O1280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80" t="e" cm="1">
        <f t="array" ref="P1280">_xlfn.IFS('Paraclinicos '!#REF!="","",'Paraclinicos '!#REF!&lt;20,4,'Paraclinicos '!#REF!&lt;50,3,'Paraclinicos '!#REF!&lt;100,2,'Paraclinicos '!#REF!&lt;150,1,'Paraclinicos '!#REF!&gt;150,0)</f>
        <v>#REF!</v>
      </c>
      <c r="Q1280" t="e" cm="1">
        <f t="array" ref="Q1280">_xlfn.IFS('Paraclinicos '!#REF!="","",'Paraclinicos '!#REF!&lt;1.2,0,'Paraclinicos '!#REF!&lt;2,1,'Paraclinicos '!#REF!&lt;3.5,2,'Paraclinicos '!#REF!&lt;5,3,'Paraclinicos '!#REF!&gt;5,4)</f>
        <v>#REF!</v>
      </c>
      <c r="R1280" t="e" cm="1">
        <f t="array" ref="R1280">_xlfn.IFS('Paraclinicos '!#REF!="","",'Paraclinicos '!#REF!&lt;1.2,0,'Paraclinicos '!#REF!&lt;2,1,'Paraclinicos '!#REF!&lt;6,2,'Paraclinicos '!#REF!&lt;12,3,'Paraclinicos '!#REF!&gt;=12,4)</f>
        <v>#REF!</v>
      </c>
      <c r="S1280" t="e" cm="1">
        <f t="array" ref="S1280">_xlfn.IFS('Paraclinicos '!#REF!="","",'Paraclinicos '!#REF!&lt;70,1,'Paraclinicos '!#REF!&gt;=70,0)</f>
        <v>#REF!</v>
      </c>
      <c r="T1280" t="e" cm="1">
        <f t="array" ref="T1280">_xlfn.IFS('Paraclinicos '!#REF!="","",'Paraclinicos '!#REF!&lt;6,4,'Paraclinicos '!#REF!&lt;10,3,'Paraclinicos '!#REF!&lt;13,2,'Paraclinicos '!#REF!&lt;15,1,'Paraclinicos '!#REF!=15,0)</f>
        <v>#REF!</v>
      </c>
      <c r="U1280" s="54" t="e">
        <f t="shared" si="57"/>
        <v>#REF!</v>
      </c>
      <c r="V1280" t="e" cm="1">
        <f t="array" ref="V1280">_xlfn.IFS('Paraclinicos '!#REF!="","",OR('Paraclinicos '!#REF!&lt;=8,'Paraclinicos '!#REF!&gt;=25),3,'Paraclinicos '!#REF!&lt;12,1,'Paraclinicos '!#REF!&lt;21,0,'Paraclinicos '!#REF!&lt;25,2)</f>
        <v>#REF!</v>
      </c>
      <c r="W1280" t="str">
        <f>IFERROR(IF(INDEX('BD Demog para scores enalazar'!Y$2:'BD Demog para scores enalazar'!Y$3000,MATCH(Formulas!A1280,'BD Demog para scores enalazar'!A$2:'BD Demog para scores enalazar'!A$3000,0))=1,"SI","NO"),"")</f>
        <v/>
      </c>
      <c r="X1280" s="9" t="str">
        <f>IFERROR(IF(INDEX('BD Demog para scores enalazar'!AJ$2:'BD Demog para scores enalazar'!AJ$3000,MATCH(Formulas!A1280,'BD Demog para scores enalazar'!A$2:'BD Demog para scores enalazar'!A$3000,0))=1,"SI","NO"),"")</f>
        <v/>
      </c>
      <c r="Y1280" t="str" cm="1">
        <f t="array" ref="Y1280">IF(AND(W1280="NO",X1280="NO"),_xlfn.IFS('Paraclinicos '!#REF!&lt;=91,3,'Paraclinicos '!#REF!&lt;94,2,'Paraclinicos '!#REF!&lt;96,1,'Paraclinicos '!#REF!&gt;=96,0),"")</f>
        <v/>
      </c>
      <c r="Z1280" t="str" cm="1">
        <f t="array" ref="Z1280">IF(OR(W1280="SI",X1280="SI"),_xlfn.IFS(OR(AND('Paraclinicos '!#REF!&lt;=83),AND('Paraclinicos '!#REF!&gt;=97,AA1280=2)),3,OR(AND('Paraclinicos '!#REF!&lt;=86),AND('Paraclinicos '!#REF!&gt;=94,AA1280=2)),2,OR(AND('Paraclinicos '!#REF!&lt;=88),AND('Paraclinicos '!#REF!&gt;=92,AA1280=2)),1,OR(AND('Paraclinicos '!#REF!&gt;=88,'Paraclinicos '!#REF!&lt;=92),AND('Paraclinicos '!#REF!&gt;=93,AA1280=0)),0),"")</f>
        <v/>
      </c>
      <c r="AA1280" t="e" cm="1">
        <f t="array" ref="AA1280">_xlfn.IFS('Paraclinicos '!#REF!="","",'Paraclinicos '!#REF!="Oxigeno",2,'Paraclinicos '!#REF!="Aire",0)</f>
        <v>#REF!</v>
      </c>
    </row>
    <row r="1281" spans="1:27" x14ac:dyDescent="0.25">
      <c r="A1281" t="e">
        <f>'Paraclinicos '!#REF!</f>
        <v>#REF!</v>
      </c>
      <c r="B1281" s="3" t="e">
        <f>'Paraclinicos '!#REF!</f>
        <v>#REF!</v>
      </c>
      <c r="C1281" t="e" cm="1">
        <f t="array" ref="C1281">_xlfn.IFS('Paraclinicos '!#REF!="","",'Paraclinicos '!#REF!&gt;60,3,'Paraclinicos '!#REF!&lt;=60,1)</f>
        <v>#REF!</v>
      </c>
      <c r="D1281" t="str">
        <f>IFERROR(IF(INDEX('BD Demog para scores enalazar'!BC$2:BC$3000,MATCH(Formulas!A1281,'BD Demog para scores enalazar'!A$2:A$3000,0))=0,"SI","NO"),"")</f>
        <v/>
      </c>
      <c r="E1281" t="str" cm="1">
        <f t="array" ref="E1281">_xlfn.IFS(D1281="","",D1281="SI",4,D1281="NO",1)</f>
        <v/>
      </c>
      <c r="F1281" t="e" cm="1">
        <f t="array" ref="F1281">_xlfn.IFS('Paraclinicos '!#REF!="","",'Paraclinicos '!#REF!&gt;1,1,'Paraclinicos '!#REF!&lt;=1,3)</f>
        <v>#REF!</v>
      </c>
      <c r="G1281" t="e" cm="1">
        <f t="array" ref="G1281">_xlfn.IFS('Paraclinicos '!#REF!="","",AND('Paraclinicos '!#REF!&gt;=250,'Paraclinicos '!#REF!&lt;=500),2,'Paraclinicos '!#REF!&gt;500,3,'Paraclinicos '!#REF!&lt;250,1)</f>
        <v>#REF!</v>
      </c>
      <c r="H1281" s="50" t="e">
        <f t="shared" si="58"/>
        <v>#REF!</v>
      </c>
      <c r="I1281" t="e" cm="1">
        <f t="array" ref="I1281">_xlfn.IFS('Paraclinicos '!#REF!="","",'Paraclinicos '!#REF!&gt;=65,1,'Paraclinicos '!#REF!&lt;65,0)</f>
        <v>#REF!</v>
      </c>
      <c r="J1281" t="e" cm="1">
        <f t="array" ref="J1281">_xlfn.IFS('Paraclinicos '!#REF!="","",'Paraclinicos '!#REF!&gt;7,1,'Paraclinicos '!#REF!&lt;=7,0)</f>
        <v>#REF!</v>
      </c>
      <c r="K1281" t="e" cm="1">
        <f t="array" ref="K1281">_xlfn.IFS('Paraclinicos '!#REF!="","",'Paraclinicos '!#REF!&lt;=8,1,'Paraclinicos '!#REF!&gt;8,0)</f>
        <v>#REF!</v>
      </c>
      <c r="L1281" t="e" cm="1">
        <f t="array" ref="L1281">_xlfn.IFS('Paraclinicos '!#REF!="","",'Paraclinicos '!#REF!&gt;=30,1,'Paraclinicos '!#REF!&lt;30,0)</f>
        <v>#REF!</v>
      </c>
      <c r="M1281" t="e" cm="1">
        <f t="array" ref="M1281">_xlfn.IFS(OR('Paraclinicos '!#REF!="",'Paraclinicos '!#REF!=""),"",OR('Paraclinicos '!#REF!&lt;=90,'Paraclinicos '!#REF!&lt;=60),1,OR('Paraclinicos '!#REF!&gt;90,'Paraclinicos '!#REF!&gt;60),0)</f>
        <v>#REF!</v>
      </c>
      <c r="N1281" s="45" t="e">
        <f t="shared" si="59"/>
        <v>#REF!</v>
      </c>
      <c r="O1281" t="e" cm="1">
        <f t="array" ref="O1281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81" t="e" cm="1">
        <f t="array" ref="P1281">_xlfn.IFS('Paraclinicos '!#REF!="","",'Paraclinicos '!#REF!&lt;20,4,'Paraclinicos '!#REF!&lt;50,3,'Paraclinicos '!#REF!&lt;100,2,'Paraclinicos '!#REF!&lt;150,1,'Paraclinicos '!#REF!&gt;150,0)</f>
        <v>#REF!</v>
      </c>
      <c r="Q1281" t="e" cm="1">
        <f t="array" ref="Q1281">_xlfn.IFS('Paraclinicos '!#REF!="","",'Paraclinicos '!#REF!&lt;1.2,0,'Paraclinicos '!#REF!&lt;2,1,'Paraclinicos '!#REF!&lt;3.5,2,'Paraclinicos '!#REF!&lt;5,3,'Paraclinicos '!#REF!&gt;5,4)</f>
        <v>#REF!</v>
      </c>
      <c r="R1281" t="e" cm="1">
        <f t="array" ref="R1281">_xlfn.IFS('Paraclinicos '!#REF!="","",'Paraclinicos '!#REF!&lt;1.2,0,'Paraclinicos '!#REF!&lt;2,1,'Paraclinicos '!#REF!&lt;6,2,'Paraclinicos '!#REF!&lt;12,3,'Paraclinicos '!#REF!&gt;=12,4)</f>
        <v>#REF!</v>
      </c>
      <c r="S1281" t="e" cm="1">
        <f t="array" ref="S1281">_xlfn.IFS('Paraclinicos '!#REF!="","",'Paraclinicos '!#REF!&lt;70,1,'Paraclinicos '!#REF!&gt;=70,0)</f>
        <v>#REF!</v>
      </c>
      <c r="T1281" t="e" cm="1">
        <f t="array" ref="T1281">_xlfn.IFS('Paraclinicos '!#REF!="","",'Paraclinicos '!#REF!&lt;6,4,'Paraclinicos '!#REF!&lt;10,3,'Paraclinicos '!#REF!&lt;13,2,'Paraclinicos '!#REF!&lt;15,1,'Paraclinicos '!#REF!=15,0)</f>
        <v>#REF!</v>
      </c>
      <c r="U1281" s="54" t="e">
        <f t="shared" si="57"/>
        <v>#REF!</v>
      </c>
      <c r="V1281" t="e" cm="1">
        <f t="array" ref="V1281">_xlfn.IFS('Paraclinicos '!#REF!="","",OR('Paraclinicos '!#REF!&lt;=8,'Paraclinicos '!#REF!&gt;=25),3,'Paraclinicos '!#REF!&lt;12,1,'Paraclinicos '!#REF!&lt;21,0,'Paraclinicos '!#REF!&lt;25,2)</f>
        <v>#REF!</v>
      </c>
      <c r="W1281" t="str">
        <f>IFERROR(IF(INDEX('BD Demog para scores enalazar'!Y$2:'BD Demog para scores enalazar'!Y$3000,MATCH(Formulas!A1281,'BD Demog para scores enalazar'!A$2:'BD Demog para scores enalazar'!A$3000,0))=1,"SI","NO"),"")</f>
        <v/>
      </c>
      <c r="X1281" s="9" t="str">
        <f>IFERROR(IF(INDEX('BD Demog para scores enalazar'!AJ$2:'BD Demog para scores enalazar'!AJ$3000,MATCH(Formulas!A1281,'BD Demog para scores enalazar'!A$2:'BD Demog para scores enalazar'!A$3000,0))=1,"SI","NO"),"")</f>
        <v/>
      </c>
      <c r="Y1281" t="str" cm="1">
        <f t="array" ref="Y1281">IF(AND(W1281="NO",X1281="NO"),_xlfn.IFS('Paraclinicos '!#REF!&lt;=91,3,'Paraclinicos '!#REF!&lt;94,2,'Paraclinicos '!#REF!&lt;96,1,'Paraclinicos '!#REF!&gt;=96,0),"")</f>
        <v/>
      </c>
      <c r="Z1281" t="str" cm="1">
        <f t="array" ref="Z1281">IF(OR(W1281="SI",X1281="SI"),_xlfn.IFS(OR(AND('Paraclinicos '!#REF!&lt;=83),AND('Paraclinicos '!#REF!&gt;=97,AA1281=2)),3,OR(AND('Paraclinicos '!#REF!&lt;=86),AND('Paraclinicos '!#REF!&gt;=94,AA1281=2)),2,OR(AND('Paraclinicos '!#REF!&lt;=88),AND('Paraclinicos '!#REF!&gt;=92,AA1281=2)),1,OR(AND('Paraclinicos '!#REF!&gt;=88,'Paraclinicos '!#REF!&lt;=92),AND('Paraclinicos '!#REF!&gt;=93,AA1281=0)),0),"")</f>
        <v/>
      </c>
      <c r="AA1281" t="e" cm="1">
        <f t="array" ref="AA1281">_xlfn.IFS('Paraclinicos '!#REF!="","",'Paraclinicos '!#REF!="Oxigeno",2,'Paraclinicos '!#REF!="Aire",0)</f>
        <v>#REF!</v>
      </c>
    </row>
    <row r="1282" spans="1:27" x14ac:dyDescent="0.25">
      <c r="A1282" t="e">
        <f>'Paraclinicos '!#REF!</f>
        <v>#REF!</v>
      </c>
      <c r="B1282" s="3" t="e">
        <f>'Paraclinicos '!#REF!</f>
        <v>#REF!</v>
      </c>
      <c r="C1282" t="e" cm="1">
        <f t="array" ref="C1282">_xlfn.IFS('Paraclinicos '!#REF!="","",'Paraclinicos '!#REF!&gt;60,3,'Paraclinicos '!#REF!&lt;=60,1)</f>
        <v>#REF!</v>
      </c>
      <c r="D1282" t="str">
        <f>IFERROR(IF(INDEX('BD Demog para scores enalazar'!BC$2:BC$3000,MATCH(Formulas!A1282,'BD Demog para scores enalazar'!A$2:A$3000,0))=0,"SI","NO"),"")</f>
        <v/>
      </c>
      <c r="E1282" t="str" cm="1">
        <f t="array" ref="E1282">_xlfn.IFS(D1282="","",D1282="SI",4,D1282="NO",1)</f>
        <v/>
      </c>
      <c r="F1282" t="e" cm="1">
        <f t="array" ref="F1282">_xlfn.IFS('Paraclinicos '!#REF!="","",'Paraclinicos '!#REF!&gt;1,1,'Paraclinicos '!#REF!&lt;=1,3)</f>
        <v>#REF!</v>
      </c>
      <c r="G1282" t="e" cm="1">
        <f t="array" ref="G1282">_xlfn.IFS('Paraclinicos '!#REF!="","",AND('Paraclinicos '!#REF!&gt;=250,'Paraclinicos '!#REF!&lt;=500),2,'Paraclinicos '!#REF!&gt;500,3,'Paraclinicos '!#REF!&lt;250,1)</f>
        <v>#REF!</v>
      </c>
      <c r="H1282" s="50" t="e">
        <f t="shared" si="58"/>
        <v>#REF!</v>
      </c>
      <c r="I1282" t="e" cm="1">
        <f t="array" ref="I1282">_xlfn.IFS('Paraclinicos '!#REF!="","",'Paraclinicos '!#REF!&gt;=65,1,'Paraclinicos '!#REF!&lt;65,0)</f>
        <v>#REF!</v>
      </c>
      <c r="J1282" t="e" cm="1">
        <f t="array" ref="J1282">_xlfn.IFS('Paraclinicos '!#REF!="","",'Paraclinicos '!#REF!&gt;7,1,'Paraclinicos '!#REF!&lt;=7,0)</f>
        <v>#REF!</v>
      </c>
      <c r="K1282" t="e" cm="1">
        <f t="array" ref="K1282">_xlfn.IFS('Paraclinicos '!#REF!="","",'Paraclinicos '!#REF!&lt;=8,1,'Paraclinicos '!#REF!&gt;8,0)</f>
        <v>#REF!</v>
      </c>
      <c r="L1282" t="e" cm="1">
        <f t="array" ref="L1282">_xlfn.IFS('Paraclinicos '!#REF!="","",'Paraclinicos '!#REF!&gt;=30,1,'Paraclinicos '!#REF!&lt;30,0)</f>
        <v>#REF!</v>
      </c>
      <c r="M1282" t="e" cm="1">
        <f t="array" ref="M1282">_xlfn.IFS(OR('Paraclinicos '!#REF!="",'Paraclinicos '!#REF!=""),"",OR('Paraclinicos '!#REF!&lt;=90,'Paraclinicos '!#REF!&lt;=60),1,OR('Paraclinicos '!#REF!&gt;90,'Paraclinicos '!#REF!&gt;60),0)</f>
        <v>#REF!</v>
      </c>
      <c r="N1282" s="45" t="e">
        <f t="shared" si="59"/>
        <v>#REF!</v>
      </c>
      <c r="O1282" t="e" cm="1">
        <f t="array" ref="O1282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82" t="e" cm="1">
        <f t="array" ref="P1282">_xlfn.IFS('Paraclinicos '!#REF!="","",'Paraclinicos '!#REF!&lt;20,4,'Paraclinicos '!#REF!&lt;50,3,'Paraclinicos '!#REF!&lt;100,2,'Paraclinicos '!#REF!&lt;150,1,'Paraclinicos '!#REF!&gt;150,0)</f>
        <v>#REF!</v>
      </c>
      <c r="Q1282" t="e" cm="1">
        <f t="array" ref="Q1282">_xlfn.IFS('Paraclinicos '!#REF!="","",'Paraclinicos '!#REF!&lt;1.2,0,'Paraclinicos '!#REF!&lt;2,1,'Paraclinicos '!#REF!&lt;3.5,2,'Paraclinicos '!#REF!&lt;5,3,'Paraclinicos '!#REF!&gt;5,4)</f>
        <v>#REF!</v>
      </c>
      <c r="R1282" t="e" cm="1">
        <f t="array" ref="R1282">_xlfn.IFS('Paraclinicos '!#REF!="","",'Paraclinicos '!#REF!&lt;1.2,0,'Paraclinicos '!#REF!&lt;2,1,'Paraclinicos '!#REF!&lt;6,2,'Paraclinicos '!#REF!&lt;12,3,'Paraclinicos '!#REF!&gt;=12,4)</f>
        <v>#REF!</v>
      </c>
      <c r="S1282" t="e" cm="1">
        <f t="array" ref="S1282">_xlfn.IFS('Paraclinicos '!#REF!="","",'Paraclinicos '!#REF!&lt;70,1,'Paraclinicos '!#REF!&gt;=70,0)</f>
        <v>#REF!</v>
      </c>
      <c r="T1282" t="e" cm="1">
        <f t="array" ref="T1282">_xlfn.IFS('Paraclinicos '!#REF!="","",'Paraclinicos '!#REF!&lt;6,4,'Paraclinicos '!#REF!&lt;10,3,'Paraclinicos '!#REF!&lt;13,2,'Paraclinicos '!#REF!&lt;15,1,'Paraclinicos '!#REF!=15,0)</f>
        <v>#REF!</v>
      </c>
      <c r="U1282" s="54" t="e">
        <f t="shared" si="57"/>
        <v>#REF!</v>
      </c>
      <c r="V1282" t="e" cm="1">
        <f t="array" ref="V1282">_xlfn.IFS('Paraclinicos '!#REF!="","",OR('Paraclinicos '!#REF!&lt;=8,'Paraclinicos '!#REF!&gt;=25),3,'Paraclinicos '!#REF!&lt;12,1,'Paraclinicos '!#REF!&lt;21,0,'Paraclinicos '!#REF!&lt;25,2)</f>
        <v>#REF!</v>
      </c>
      <c r="W1282" t="str">
        <f>IFERROR(IF(INDEX('BD Demog para scores enalazar'!Y$2:'BD Demog para scores enalazar'!Y$3000,MATCH(Formulas!A1282,'BD Demog para scores enalazar'!A$2:'BD Demog para scores enalazar'!A$3000,0))=1,"SI","NO"),"")</f>
        <v/>
      </c>
      <c r="X1282" s="9" t="str">
        <f>IFERROR(IF(INDEX('BD Demog para scores enalazar'!AJ$2:'BD Demog para scores enalazar'!AJ$3000,MATCH(Formulas!A1282,'BD Demog para scores enalazar'!A$2:'BD Demog para scores enalazar'!A$3000,0))=1,"SI","NO"),"")</f>
        <v/>
      </c>
      <c r="Y1282" t="str" cm="1">
        <f t="array" ref="Y1282">IF(AND(W1282="NO",X1282="NO"),_xlfn.IFS('Paraclinicos '!#REF!&lt;=91,3,'Paraclinicos '!#REF!&lt;94,2,'Paraclinicos '!#REF!&lt;96,1,'Paraclinicos '!#REF!&gt;=96,0),"")</f>
        <v/>
      </c>
      <c r="Z1282" t="str" cm="1">
        <f t="array" ref="Z1282">IF(OR(W1282="SI",X1282="SI"),_xlfn.IFS(OR(AND('Paraclinicos '!K1241&lt;=83),AND('Paraclinicos '!K1241&gt;=97,AA1282=2)),3,OR(AND('Paraclinicos '!K1241&lt;=86),AND('Paraclinicos '!K1241&gt;=94,AA1282=2)),2,OR(AND('Paraclinicos '!K1241&lt;=88),AND('Paraclinicos '!K1241&gt;=92,AA1282=2)),1,OR(AND('Paraclinicos '!K1241&gt;=88,'Paraclinicos '!K1241&lt;=92),AND('Paraclinicos '!K1241&gt;=93,AA1282=0)),0),"")</f>
        <v/>
      </c>
      <c r="AA1282" t="e" cm="1">
        <f t="array" ref="AA1282">_xlfn.IFS('Paraclinicos '!#REF!="","",'Paraclinicos '!#REF!="Oxigeno",2,'Paraclinicos '!#REF!="Aire",0)</f>
        <v>#REF!</v>
      </c>
    </row>
    <row r="1283" spans="1:27" x14ac:dyDescent="0.25">
      <c r="A1283">
        <f>'Paraclinicos '!A1241</f>
        <v>358</v>
      </c>
      <c r="B1283" s="3">
        <f>'Paraclinicos '!R1241</f>
        <v>44338</v>
      </c>
      <c r="C1283" cm="1">
        <f t="array" ref="C1283">_xlfn.IFS('Paraclinicos '!Q1241="","",'Paraclinicos '!Q1241&gt;60,3,'Paraclinicos '!Q1241&lt;=60,1)</f>
        <v>1</v>
      </c>
      <c r="D1283" t="str">
        <f>IFERROR(IF(INDEX('BD Demog para scores enalazar'!BC$2:BC$3000,MATCH(Formulas!A1283,'BD Demog para scores enalazar'!A$2:A$3000,0))=0,"SI","NO"),"")</f>
        <v>SI</v>
      </c>
      <c r="E1283" cm="1">
        <f t="array" ref="E1283">_xlfn.IFS(D1283="","",D1283="SI",4,D1283="NO",1)</f>
        <v>4</v>
      </c>
      <c r="F1283" cm="1">
        <f t="array" ref="F1283">_xlfn.IFS('Paraclinicos '!B1241="","",'Paraclinicos '!B1241&gt;1,1,'Paraclinicos '!B1241&lt;=1,3)</f>
        <v>1</v>
      </c>
      <c r="G1283" t="str" cm="1">
        <f t="array" ref="G1283">_xlfn.IFS('Paraclinicos '!D1241="","",AND('Paraclinicos '!D1241&gt;=250,'Paraclinicos '!D1241&lt;=500),2,'Paraclinicos '!D1241&gt;500,3,'Paraclinicos '!D1241&lt;250,1)</f>
        <v/>
      </c>
      <c r="H1283" s="50">
        <f t="shared" si="58"/>
        <v>6</v>
      </c>
      <c r="I1283" cm="1">
        <f t="array" ref="I1283">_xlfn.IFS('Paraclinicos '!Q1241="","",'Paraclinicos '!Q1241&gt;=65,1,'Paraclinicos '!Q1241&lt;65,0)</f>
        <v>0</v>
      </c>
      <c r="J1283" t="str" cm="1">
        <f t="array" ref="J1283">_xlfn.IFS('Paraclinicos '!I1241="","",'Paraclinicos '!I1241&gt;7,1,'Paraclinicos '!I1241&lt;=7,0)</f>
        <v/>
      </c>
      <c r="K1283" cm="1">
        <f t="array" ref="K1283">_xlfn.IFS('Paraclinicos '!W1241="","",'Paraclinicos '!W1241&lt;=8,1,'Paraclinicos '!W1241&gt;8,0)</f>
        <v>0</v>
      </c>
      <c r="L1283" cm="1">
        <f t="array" ref="L1283">_xlfn.IFS('Paraclinicos '!S1241="","",'Paraclinicos '!S1241&gt;=30,1,'Paraclinicos '!S1241&lt;30,0)</f>
        <v>0</v>
      </c>
      <c r="M1283" cm="1">
        <f t="array" ref="M1283">_xlfn.IFS(OR('Paraclinicos '!T1241="",'Paraclinicos '!U1241=""),"",OR('Paraclinicos '!T1241&lt;=90,'Paraclinicos '!U1241&lt;=60),1,OR('Paraclinicos '!T1241&gt;90,'Paraclinicos '!U1241&gt;60),0)</f>
        <v>0</v>
      </c>
      <c r="N1283" s="45" t="e">
        <f t="shared" si="59"/>
        <v>#REF!</v>
      </c>
      <c r="O1283" cm="1">
        <f t="array" ref="O1283">_xlfn.IFS(OR('Paraclinicos '!M1241="",'Paraclinicos '!N1241="",'Paraclinicos '!N1241=0),"",'Paraclinicos '!M1241/'Paraclinicos '!N1241&lt;100,4,'Paraclinicos '!M1241/'Paraclinicos '!N1241&lt;200,3,'Paraclinicos '!M1241/'Paraclinicos '!N1241&lt;300,2,'Paraclinicos '!M1241/'Paraclinicos '!N1241&lt;400,1,'Paraclinicos '!M1241/'Paraclinicos '!N1241&gt;=400,0)</f>
        <v>2</v>
      </c>
      <c r="P1283" cm="1">
        <f t="array" ref="P1283">_xlfn.IFS('Paraclinicos '!C1241="","",'Paraclinicos '!C1241&lt;20,4,'Paraclinicos '!C1241&lt;50,3,'Paraclinicos '!C1241&lt;100,2,'Paraclinicos '!C1241&lt;150,1,'Paraclinicos '!C1241&gt;150,0)</f>
        <v>0</v>
      </c>
      <c r="Q1283" t="str" cm="1">
        <f t="array" ref="Q1283">_xlfn.IFS('Paraclinicos '!O1241="","",'Paraclinicos '!O1241&lt;1.2,0,'Paraclinicos '!O1241&lt;2,1,'Paraclinicos '!O1241&lt;3.5,2,'Paraclinicos '!O1241&lt;5,3,'Paraclinicos '!O1241&gt;5,4)</f>
        <v/>
      </c>
      <c r="R1283" t="str" cm="1">
        <f t="array" ref="R1283">_xlfn.IFS('Paraclinicos '!J1241="","",'Paraclinicos '!J1241&lt;1.2,0,'Paraclinicos '!J1241&lt;2,1,'Paraclinicos '!J1241&lt;6,2,'Paraclinicos '!J1241&lt;12,3,'Paraclinicos '!J1241&gt;=12,4)</f>
        <v/>
      </c>
      <c r="S1283" cm="1">
        <f t="array" ref="S1283">_xlfn.IFS('Paraclinicos '!Y1241="","",'Paraclinicos '!Y1241&lt;70,1,'Paraclinicos '!Y1241&gt;=70,0)</f>
        <v>0</v>
      </c>
      <c r="T1283" cm="1">
        <f t="array" ref="T1283">_xlfn.IFS('Paraclinicos '!W1241="","",'Paraclinicos '!W1241&lt;6,4,'Paraclinicos '!W1241&lt;10,3,'Paraclinicos '!W1241&lt;13,2,'Paraclinicos '!W1241&lt;15,1,'Paraclinicos '!W1241=15,0)</f>
        <v>2</v>
      </c>
      <c r="U1283" s="54">
        <f t="shared" ref="U1283:U1346" si="60">IF(AND(O1283="",P1283="",Q1283="",R1283="",S1283="",T1283=""),"",SUM(O1283:T1283))</f>
        <v>4</v>
      </c>
      <c r="V1283" cm="1">
        <f t="array" ref="V1283">_xlfn.IFS('Paraclinicos '!S1241="","",OR('Paraclinicos '!S1241&lt;=8,'Paraclinicos '!S1241&gt;=25),3,'Paraclinicos '!S1241&lt;12,1,'Paraclinicos '!S1241&lt;21,0,'Paraclinicos '!S1241&lt;25,2)</f>
        <v>3</v>
      </c>
      <c r="W1283" t="str">
        <f>IFERROR(IF(INDEX('BD Demog para scores enalazar'!Y$2:'BD Demog para scores enalazar'!Y$3000,MATCH(Formulas!A1283,'BD Demog para scores enalazar'!A$2:'BD Demog para scores enalazar'!A$3000,0))=1,"SI","NO"),"")</f>
        <v>NO</v>
      </c>
      <c r="X1283" s="9" t="str">
        <f>IFERROR(IF(INDEX('BD Demog para scores enalazar'!AJ$2:'BD Demog para scores enalazar'!AJ$3000,MATCH(Formulas!A1283,'BD Demog para scores enalazar'!A$2:'BD Demog para scores enalazar'!A$3000,0))=1,"SI","NO"),"")</f>
        <v>NO</v>
      </c>
      <c r="Y1283" cm="1">
        <f t="array" ref="Y1283">IF(AND(W1283="NO",X1283="NO"),_xlfn.IFS('Paraclinicos '!K1241&lt;=91,3,'Paraclinicos '!K1241&lt;94,2,'Paraclinicos '!K1241&lt;96,1,'Paraclinicos '!K1241&gt;=96,0),"")</f>
        <v>2</v>
      </c>
      <c r="Z1283" t="str" cm="1">
        <f t="array" ref="Z1283">IF(OR(W1283="SI",X1283="SI"),_xlfn.IFS(OR(AND('Paraclinicos '!#REF!&lt;=83),AND('Paraclinicos '!#REF!&gt;=97,AA1283=2)),3,OR(AND('Paraclinicos '!#REF!&lt;=86),AND('Paraclinicos '!#REF!&gt;=94,AA1283=2)),2,OR(AND('Paraclinicos '!#REF!&lt;=88),AND('Paraclinicos '!#REF!&gt;=92,AA1283=2)),1,OR(AND('Paraclinicos '!#REF!&gt;=88,'Paraclinicos '!#REF!&lt;=92),AND('Paraclinicos '!#REF!&gt;=93,AA1283=0)),0),"")</f>
        <v/>
      </c>
      <c r="AA1283" cm="1">
        <f t="array" ref="AA1283">_xlfn.IFS('Paraclinicos '!E1241="","",'Paraclinicos '!E1241="Oxigeno",2,'Paraclinicos '!E1241="Aire",0)</f>
        <v>2</v>
      </c>
    </row>
    <row r="1284" spans="1:27" x14ac:dyDescent="0.25">
      <c r="A1284" t="e">
        <f>'Paraclinicos '!#REF!</f>
        <v>#REF!</v>
      </c>
      <c r="B1284" s="3" t="e">
        <f>'Paraclinicos '!#REF!</f>
        <v>#REF!</v>
      </c>
      <c r="C1284" t="e" cm="1">
        <f t="array" ref="C1284">_xlfn.IFS('Paraclinicos '!#REF!="","",'Paraclinicos '!#REF!&gt;60,3,'Paraclinicos '!#REF!&lt;=60,1)</f>
        <v>#REF!</v>
      </c>
      <c r="D1284" t="str">
        <f>IFERROR(IF(INDEX('BD Demog para scores enalazar'!BC$2:BC$3000,MATCH(Formulas!A1284,'BD Demog para scores enalazar'!A$2:A$3000,0))=0,"SI","NO"),"")</f>
        <v/>
      </c>
      <c r="E1284" t="str" cm="1">
        <f t="array" ref="E1284">_xlfn.IFS(D1284="","",D1284="SI",4,D1284="NO",1)</f>
        <v/>
      </c>
      <c r="F1284" t="e" cm="1">
        <f t="array" ref="F1284">_xlfn.IFS('Paraclinicos '!#REF!="","",'Paraclinicos '!#REF!&gt;1,1,'Paraclinicos '!#REF!&lt;=1,3)</f>
        <v>#REF!</v>
      </c>
      <c r="G1284" t="e" cm="1">
        <f t="array" ref="G1284">_xlfn.IFS('Paraclinicos '!#REF!="","",AND('Paraclinicos '!#REF!&gt;=250,'Paraclinicos '!#REF!&lt;=500),2,'Paraclinicos '!#REF!&gt;500,3,'Paraclinicos '!#REF!&lt;250,1)</f>
        <v>#REF!</v>
      </c>
      <c r="H1284" s="50" t="e">
        <f t="shared" ref="H1284:H1347" si="61">IF(AND(C1284="",E1284="",F1284="",G1284=""),"",SUM(C1284,E1284:G1284))</f>
        <v>#REF!</v>
      </c>
      <c r="I1284" t="e" cm="1">
        <f t="array" ref="I1284">_xlfn.IFS('Paraclinicos '!#REF!="","",'Paraclinicos '!#REF!&gt;=65,1,'Paraclinicos '!#REF!&lt;65,0)</f>
        <v>#REF!</v>
      </c>
      <c r="J1284" t="e" cm="1">
        <f t="array" ref="J1284">_xlfn.IFS('Paraclinicos '!#REF!="","",'Paraclinicos '!#REF!&gt;7,1,'Paraclinicos '!#REF!&lt;=7,0)</f>
        <v>#REF!</v>
      </c>
      <c r="K1284" t="e" cm="1">
        <f t="array" ref="K1284">_xlfn.IFS('Paraclinicos '!#REF!="","",'Paraclinicos '!#REF!&lt;=8,1,'Paraclinicos '!#REF!&gt;8,0)</f>
        <v>#REF!</v>
      </c>
      <c r="L1284" t="e" cm="1">
        <f t="array" ref="L1284">_xlfn.IFS('Paraclinicos '!#REF!="","",'Paraclinicos '!#REF!&gt;=30,1,'Paraclinicos '!#REF!&lt;30,0)</f>
        <v>#REF!</v>
      </c>
      <c r="M1284" t="e" cm="1">
        <f t="array" ref="M1284">_xlfn.IFS(OR('Paraclinicos '!#REF!="",'Paraclinicos '!#REF!=""),"",OR('Paraclinicos '!#REF!&lt;=90,'Paraclinicos '!#REF!&lt;=60),1,OR('Paraclinicos '!#REF!&gt;90,'Paraclinicos '!#REF!&gt;60),0)</f>
        <v>#REF!</v>
      </c>
      <c r="N1284" s="45" t="e">
        <f t="shared" ref="N1284:N1347" si="62">IF(AND(J1283="",J1284="",K1284="",L1284="",M1284=""),"",SUM(J1283:M1284))</f>
        <v>#REF!</v>
      </c>
      <c r="O1284" t="e" cm="1">
        <f t="array" ref="O1284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284" t="e" cm="1">
        <f t="array" ref="P1284">_xlfn.IFS('Paraclinicos '!#REF!="","",'Paraclinicos '!#REF!&lt;20,4,'Paraclinicos '!#REF!&lt;50,3,'Paraclinicos '!#REF!&lt;100,2,'Paraclinicos '!#REF!&lt;150,1,'Paraclinicos '!#REF!&gt;150,0)</f>
        <v>#REF!</v>
      </c>
      <c r="Q1284" t="e" cm="1">
        <f t="array" ref="Q1284">_xlfn.IFS('Paraclinicos '!#REF!="","",'Paraclinicos '!#REF!&lt;1.2,0,'Paraclinicos '!#REF!&lt;2,1,'Paraclinicos '!#REF!&lt;3.5,2,'Paraclinicos '!#REF!&lt;5,3,'Paraclinicos '!#REF!&gt;5,4)</f>
        <v>#REF!</v>
      </c>
      <c r="R1284" t="e" cm="1">
        <f t="array" ref="R1284">_xlfn.IFS('Paraclinicos '!#REF!="","",'Paraclinicos '!#REF!&lt;1.2,0,'Paraclinicos '!#REF!&lt;2,1,'Paraclinicos '!#REF!&lt;6,2,'Paraclinicos '!#REF!&lt;12,3,'Paraclinicos '!#REF!&gt;=12,4)</f>
        <v>#REF!</v>
      </c>
      <c r="S1284" t="e" cm="1">
        <f t="array" ref="S1284">_xlfn.IFS('Paraclinicos '!#REF!="","",'Paraclinicos '!#REF!&lt;70,1,'Paraclinicos '!#REF!&gt;=70,0)</f>
        <v>#REF!</v>
      </c>
      <c r="T1284" t="e" cm="1">
        <f t="array" ref="T1284">_xlfn.IFS('Paraclinicos '!#REF!="","",'Paraclinicos '!#REF!&lt;6,4,'Paraclinicos '!#REF!&lt;10,3,'Paraclinicos '!#REF!&lt;13,2,'Paraclinicos '!#REF!&lt;15,1,'Paraclinicos '!#REF!=15,0)</f>
        <v>#REF!</v>
      </c>
      <c r="U1284" s="54" t="e">
        <f t="shared" si="60"/>
        <v>#REF!</v>
      </c>
      <c r="V1284" t="e" cm="1">
        <f t="array" ref="V1284">_xlfn.IFS('Paraclinicos '!#REF!="","",OR('Paraclinicos '!#REF!&lt;=8,'Paraclinicos '!#REF!&gt;=25),3,'Paraclinicos '!#REF!&lt;12,1,'Paraclinicos '!#REF!&lt;21,0,'Paraclinicos '!#REF!&lt;25,2)</f>
        <v>#REF!</v>
      </c>
      <c r="W1284" t="str">
        <f>IFERROR(IF(INDEX('BD Demog para scores enalazar'!Y$2:'BD Demog para scores enalazar'!Y$3000,MATCH(Formulas!A1284,'BD Demog para scores enalazar'!A$2:'BD Demog para scores enalazar'!A$3000,0))=1,"SI","NO"),"")</f>
        <v/>
      </c>
      <c r="X1284" s="9" t="str">
        <f>IFERROR(IF(INDEX('BD Demog para scores enalazar'!AJ$2:'BD Demog para scores enalazar'!AJ$3000,MATCH(Formulas!A1284,'BD Demog para scores enalazar'!A$2:'BD Demog para scores enalazar'!A$3000,0))=1,"SI","NO"),"")</f>
        <v/>
      </c>
      <c r="Y1284" t="str" cm="1">
        <f t="array" ref="Y1284">IF(AND(W1284="NO",X1284="NO"),_xlfn.IFS('Paraclinicos '!#REF!&lt;=91,3,'Paraclinicos '!#REF!&lt;94,2,'Paraclinicos '!#REF!&lt;96,1,'Paraclinicos '!#REF!&gt;=96,0),"")</f>
        <v/>
      </c>
      <c r="Z1284" t="str" cm="1">
        <f t="array" ref="Z1284">IF(OR(W1284="SI",X1284="SI"),_xlfn.IFS(OR(AND('Paraclinicos '!K1242&lt;=83),AND('Paraclinicos '!K1242&gt;=97,AA1284=2)),3,OR(AND('Paraclinicos '!K1242&lt;=86),AND('Paraclinicos '!K1242&gt;=94,AA1284=2)),2,OR(AND('Paraclinicos '!K1242&lt;=88),AND('Paraclinicos '!K1242&gt;=92,AA1284=2)),1,OR(AND('Paraclinicos '!K1242&gt;=88,'Paraclinicos '!K1242&lt;=92),AND('Paraclinicos '!K1242&gt;=93,AA1284=0)),0),"")</f>
        <v/>
      </c>
      <c r="AA1284" t="e" cm="1">
        <f t="array" ref="AA1284">_xlfn.IFS('Paraclinicos '!#REF!="","",'Paraclinicos '!#REF!="Oxigeno",2,'Paraclinicos '!#REF!="Aire",0)</f>
        <v>#REF!</v>
      </c>
    </row>
    <row r="1285" spans="1:27" x14ac:dyDescent="0.25">
      <c r="A1285">
        <f>'Paraclinicos '!A1242</f>
        <v>359</v>
      </c>
      <c r="B1285" s="3">
        <f>'Paraclinicos '!R1242</f>
        <v>44322</v>
      </c>
      <c r="C1285" cm="1">
        <f t="array" ref="C1285">_xlfn.IFS('Paraclinicos '!Q1242="","",'Paraclinicos '!Q1242&gt;60,3,'Paraclinicos '!Q1242&lt;=60,1)</f>
        <v>1</v>
      </c>
      <c r="D1285" t="str">
        <f>IFERROR(IF(INDEX('BD Demog para scores enalazar'!BC$2:BC$3000,MATCH(Formulas!A1285,'BD Demog para scores enalazar'!A$2:A$3000,0))=0,"SI","NO"),"")</f>
        <v>SI</v>
      </c>
      <c r="E1285" cm="1">
        <f t="array" ref="E1285">_xlfn.IFS(D1285="","",D1285="SI",4,D1285="NO",1)</f>
        <v>4</v>
      </c>
      <c r="F1285" cm="1">
        <f t="array" ref="F1285">_xlfn.IFS('Paraclinicos '!B1242="","",'Paraclinicos '!B1242&gt;1,1,'Paraclinicos '!B1242&lt;=1,3)</f>
        <v>3</v>
      </c>
      <c r="G1285" cm="1">
        <f t="array" ref="G1285">_xlfn.IFS('Paraclinicos '!D1242="","",AND('Paraclinicos '!D1242&gt;=250,'Paraclinicos '!D1242&lt;=500),2,'Paraclinicos '!D1242&gt;500,3,'Paraclinicos '!D1242&lt;250,1)</f>
        <v>2</v>
      </c>
      <c r="H1285" s="50">
        <f t="shared" si="61"/>
        <v>10</v>
      </c>
      <c r="I1285" cm="1">
        <f t="array" ref="I1285">_xlfn.IFS('Paraclinicos '!Q1242="","",'Paraclinicos '!Q1242&gt;=65,1,'Paraclinicos '!Q1242&lt;65,0)</f>
        <v>0</v>
      </c>
      <c r="J1285" cm="1">
        <f t="array" ref="J1285">_xlfn.IFS('Paraclinicos '!I1242="","",'Paraclinicos '!I1242&gt;7,1,'Paraclinicos '!I1242&lt;=7,0)</f>
        <v>1</v>
      </c>
      <c r="K1285" cm="1">
        <f t="array" ref="K1285">_xlfn.IFS('Paraclinicos '!W1242="","",'Paraclinicos '!W1242&lt;=8,1,'Paraclinicos '!W1242&gt;8,0)</f>
        <v>1</v>
      </c>
      <c r="L1285" cm="1">
        <f t="array" ref="L1285">_xlfn.IFS('Paraclinicos '!S1242="","",'Paraclinicos '!S1242&gt;=30,1,'Paraclinicos '!S1242&lt;30,0)</f>
        <v>0</v>
      </c>
      <c r="M1285" cm="1">
        <f t="array" ref="M1285">_xlfn.IFS(OR('Paraclinicos '!T1242="",'Paraclinicos '!U1242=""),"",OR('Paraclinicos '!T1242&lt;=90,'Paraclinicos '!U1242&lt;=60),1,OR('Paraclinicos '!T1242&gt;90,'Paraclinicos '!U1242&gt;60),0)</f>
        <v>0</v>
      </c>
      <c r="N1285" s="45" t="e">
        <f t="shared" si="62"/>
        <v>#REF!</v>
      </c>
      <c r="O1285" cm="1">
        <f t="array" ref="O1285">_xlfn.IFS(OR('Paraclinicos '!M1242="",'Paraclinicos '!N1242="",'Paraclinicos '!N1242=0),"",'Paraclinicos '!M1242/'Paraclinicos '!N1242&lt;100,4,'Paraclinicos '!M1242/'Paraclinicos '!N1242&lt;200,3,'Paraclinicos '!M1242/'Paraclinicos '!N1242&lt;300,2,'Paraclinicos '!M1242/'Paraclinicos '!N1242&lt;400,1,'Paraclinicos '!M1242/'Paraclinicos '!N1242&gt;=400,0)</f>
        <v>0</v>
      </c>
      <c r="P1285" cm="1">
        <f t="array" ref="P1285">_xlfn.IFS('Paraclinicos '!C1242="","",'Paraclinicos '!C1242&lt;20,4,'Paraclinicos '!C1242&lt;50,3,'Paraclinicos '!C1242&lt;100,2,'Paraclinicos '!C1242&lt;150,1,'Paraclinicos '!C1242&gt;150,0)</f>
        <v>0</v>
      </c>
      <c r="Q1285" cm="1">
        <f t="array" ref="Q1285">_xlfn.IFS('Paraclinicos '!O1242="","",'Paraclinicos '!O1242&lt;1.2,0,'Paraclinicos '!O1242&lt;2,1,'Paraclinicos '!O1242&lt;3.5,2,'Paraclinicos '!O1242&lt;5,3,'Paraclinicos '!O1242&gt;5,4)</f>
        <v>0</v>
      </c>
      <c r="R1285" cm="1">
        <f t="array" ref="R1285">_xlfn.IFS('Paraclinicos '!J1242="","",'Paraclinicos '!J1242&lt;1.2,0,'Paraclinicos '!J1242&lt;2,1,'Paraclinicos '!J1242&lt;6,2,'Paraclinicos '!J1242&lt;12,3,'Paraclinicos '!J1242&gt;=12,4)</f>
        <v>0</v>
      </c>
      <c r="S1285" cm="1">
        <f t="array" ref="S1285">_xlfn.IFS('Paraclinicos '!Y1242="","",'Paraclinicos '!Y1242&lt;70,1,'Paraclinicos '!Y1242&gt;=70,0)</f>
        <v>0</v>
      </c>
      <c r="T1285" cm="1">
        <f t="array" ref="T1285">_xlfn.IFS('Paraclinicos '!W1242="","",'Paraclinicos '!W1242&lt;6,4,'Paraclinicos '!W1242&lt;10,3,'Paraclinicos '!W1242&lt;13,2,'Paraclinicos '!W1242&lt;15,1,'Paraclinicos '!W1242=15,0)</f>
        <v>4</v>
      </c>
      <c r="U1285" s="54">
        <f t="shared" si="60"/>
        <v>4</v>
      </c>
      <c r="V1285" cm="1">
        <f t="array" ref="V1285">_xlfn.IFS('Paraclinicos '!S1242="","",OR('Paraclinicos '!S1242&lt;=8,'Paraclinicos '!S1242&gt;=25),3,'Paraclinicos '!S1242&lt;12,1,'Paraclinicos '!S1242&lt;21,0,'Paraclinicos '!S1242&lt;25,2)</f>
        <v>3</v>
      </c>
      <c r="W1285" t="str">
        <f>IFERROR(IF(INDEX('BD Demog para scores enalazar'!Y$2:'BD Demog para scores enalazar'!Y$3000,MATCH(Formulas!A1285,'BD Demog para scores enalazar'!A$2:'BD Demog para scores enalazar'!A$3000,0))=1,"SI","NO"),"")</f>
        <v>NO</v>
      </c>
      <c r="X1285" s="9" t="str">
        <f>IFERROR(IF(INDEX('BD Demog para scores enalazar'!AJ$2:'BD Demog para scores enalazar'!AJ$3000,MATCH(Formulas!A1285,'BD Demog para scores enalazar'!A$2:'BD Demog para scores enalazar'!A$3000,0))=1,"SI","NO"),"")</f>
        <v>NO</v>
      </c>
      <c r="Y1285" cm="1">
        <f t="array" ref="Y1285">IF(AND(W1285="NO",X1285="NO"),_xlfn.IFS('Paraclinicos '!K1242&lt;=91,3,'Paraclinicos '!K1242&lt;94,2,'Paraclinicos '!K1242&lt;96,1,'Paraclinicos '!K1242&gt;=96,0),"")</f>
        <v>0</v>
      </c>
      <c r="Z1285" t="str" cm="1">
        <f t="array" ref="Z1285">IF(OR(W1285="SI",X1285="SI"),_xlfn.IFS(OR(AND('Paraclinicos '!K1243&lt;=83),AND('Paraclinicos '!K1243&gt;=97,AA1285=2)),3,OR(AND('Paraclinicos '!K1243&lt;=86),AND('Paraclinicos '!K1243&gt;=94,AA1285=2)),2,OR(AND('Paraclinicos '!K1243&lt;=88),AND('Paraclinicos '!K1243&gt;=92,AA1285=2)),1,OR(AND('Paraclinicos '!K1243&gt;=88,'Paraclinicos '!K1243&lt;=92),AND('Paraclinicos '!K1243&gt;=93,AA1285=0)),0),"")</f>
        <v/>
      </c>
      <c r="AA1285" cm="1">
        <f t="array" ref="AA1285">_xlfn.IFS('Paraclinicos '!E1242="","",'Paraclinicos '!E1242="Oxigeno",2,'Paraclinicos '!E1242="Aire",0)</f>
        <v>2</v>
      </c>
    </row>
    <row r="1286" spans="1:27" x14ac:dyDescent="0.25">
      <c r="A1286">
        <f>'Paraclinicos '!A1243</f>
        <v>359</v>
      </c>
      <c r="B1286" s="3">
        <f>'Paraclinicos '!R1243</f>
        <v>44324</v>
      </c>
      <c r="C1286" cm="1">
        <f t="array" ref="C1286">_xlfn.IFS('Paraclinicos '!Q1243="","",'Paraclinicos '!Q1243&gt;60,3,'Paraclinicos '!Q1243&lt;=60,1)</f>
        <v>1</v>
      </c>
      <c r="D1286" t="str">
        <f>IFERROR(IF(INDEX('BD Demog para scores enalazar'!BC$2:BC$3000,MATCH(Formulas!A1286,'BD Demog para scores enalazar'!A$2:A$3000,0))=0,"SI","NO"),"")</f>
        <v>SI</v>
      </c>
      <c r="E1286" cm="1">
        <f t="array" ref="E1286">_xlfn.IFS(D1286="","",D1286="SI",4,D1286="NO",1)</f>
        <v>4</v>
      </c>
      <c r="F1286" cm="1">
        <f t="array" ref="F1286">_xlfn.IFS('Paraclinicos '!B1243="","",'Paraclinicos '!B1243&gt;1,1,'Paraclinicos '!B1243&lt;=1,3)</f>
        <v>3</v>
      </c>
      <c r="G1286" t="str" cm="1">
        <f t="array" ref="G1286">_xlfn.IFS('Paraclinicos '!D1243="","",AND('Paraclinicos '!D1243&gt;=250,'Paraclinicos '!D1243&lt;=500),2,'Paraclinicos '!D1243&gt;500,3,'Paraclinicos '!D1243&lt;250,1)</f>
        <v/>
      </c>
      <c r="H1286" s="50">
        <f t="shared" si="61"/>
        <v>8</v>
      </c>
      <c r="I1286" cm="1">
        <f t="array" ref="I1286">_xlfn.IFS('Paraclinicos '!Q1243="","",'Paraclinicos '!Q1243&gt;=65,1,'Paraclinicos '!Q1243&lt;65,0)</f>
        <v>0</v>
      </c>
      <c r="J1286" cm="1">
        <f t="array" ref="J1286">_xlfn.IFS('Paraclinicos '!I1243="","",'Paraclinicos '!I1243&gt;7,1,'Paraclinicos '!I1243&lt;=7,0)</f>
        <v>1</v>
      </c>
      <c r="K1286" cm="1">
        <f t="array" ref="K1286">_xlfn.IFS('Paraclinicos '!W1243="","",'Paraclinicos '!W1243&lt;=8,1,'Paraclinicos '!W1243&gt;8,0)</f>
        <v>0</v>
      </c>
      <c r="L1286" cm="1">
        <f t="array" ref="L1286">_xlfn.IFS('Paraclinicos '!S1243="","",'Paraclinicos '!S1243&gt;=30,1,'Paraclinicos '!S1243&lt;30,0)</f>
        <v>0</v>
      </c>
      <c r="M1286" cm="1">
        <f t="array" ref="M1286">_xlfn.IFS(OR('Paraclinicos '!T1243="",'Paraclinicos '!U1243=""),"",OR('Paraclinicos '!T1243&lt;=90,'Paraclinicos '!U1243&lt;=60),1,OR('Paraclinicos '!T1243&gt;90,'Paraclinicos '!U1243&gt;60),0)</f>
        <v>0</v>
      </c>
      <c r="N1286" s="45">
        <f t="shared" si="62"/>
        <v>3</v>
      </c>
      <c r="O1286" cm="1">
        <f t="array" ref="O1286">_xlfn.IFS(OR('Paraclinicos '!M1243="",'Paraclinicos '!N1243="",'Paraclinicos '!N1243=0),"",'Paraclinicos '!M1243/'Paraclinicos '!N1243&lt;100,4,'Paraclinicos '!M1243/'Paraclinicos '!N1243&lt;200,3,'Paraclinicos '!M1243/'Paraclinicos '!N1243&lt;300,2,'Paraclinicos '!M1243/'Paraclinicos '!N1243&lt;400,1,'Paraclinicos '!M1243/'Paraclinicos '!N1243&gt;=400,0)</f>
        <v>2</v>
      </c>
      <c r="P1286" cm="1">
        <f t="array" ref="P1286">_xlfn.IFS('Paraclinicos '!C1243="","",'Paraclinicos '!C1243&lt;20,4,'Paraclinicos '!C1243&lt;50,3,'Paraclinicos '!C1243&lt;100,2,'Paraclinicos '!C1243&lt;150,1,'Paraclinicos '!C1243&gt;150,0)</f>
        <v>0</v>
      </c>
      <c r="Q1286" cm="1">
        <f t="array" ref="Q1286">_xlfn.IFS('Paraclinicos '!O1243="","",'Paraclinicos '!O1243&lt;1.2,0,'Paraclinicos '!O1243&lt;2,1,'Paraclinicos '!O1243&lt;3.5,2,'Paraclinicos '!O1243&lt;5,3,'Paraclinicos '!O1243&gt;5,4)</f>
        <v>0</v>
      </c>
      <c r="R1286" t="str" cm="1">
        <f t="array" ref="R1286">_xlfn.IFS('Paraclinicos '!J1243="","",'Paraclinicos '!J1243&lt;1.2,0,'Paraclinicos '!J1243&lt;2,1,'Paraclinicos '!J1243&lt;6,2,'Paraclinicos '!J1243&lt;12,3,'Paraclinicos '!J1243&gt;=12,4)</f>
        <v/>
      </c>
      <c r="S1286" cm="1">
        <f t="array" ref="S1286">_xlfn.IFS('Paraclinicos '!Y1243="","",'Paraclinicos '!Y1243&lt;70,1,'Paraclinicos '!Y1243&gt;=70,0)</f>
        <v>0</v>
      </c>
      <c r="T1286" cm="1">
        <f t="array" ref="T1286">_xlfn.IFS('Paraclinicos '!W1243="","",'Paraclinicos '!W1243&lt;6,4,'Paraclinicos '!W1243&lt;10,3,'Paraclinicos '!W1243&lt;13,2,'Paraclinicos '!W1243&lt;15,1,'Paraclinicos '!W1243=15,0)</f>
        <v>0</v>
      </c>
      <c r="U1286" s="54">
        <f t="shared" si="60"/>
        <v>2</v>
      </c>
      <c r="V1286" cm="1">
        <f t="array" ref="V1286">_xlfn.IFS('Paraclinicos '!S1243="","",OR('Paraclinicos '!S1243&lt;=8,'Paraclinicos '!S1243&gt;=25),3,'Paraclinicos '!S1243&lt;12,1,'Paraclinicos '!S1243&lt;21,0,'Paraclinicos '!S1243&lt;25,2)</f>
        <v>2</v>
      </c>
      <c r="W1286" t="str">
        <f>IFERROR(IF(INDEX('BD Demog para scores enalazar'!Y$2:'BD Demog para scores enalazar'!Y$3000,MATCH(Formulas!A1286,'BD Demog para scores enalazar'!A$2:'BD Demog para scores enalazar'!A$3000,0))=1,"SI","NO"),"")</f>
        <v>NO</v>
      </c>
      <c r="X1286" s="9" t="str">
        <f>IFERROR(IF(INDEX('BD Demog para scores enalazar'!AJ$2:'BD Demog para scores enalazar'!AJ$3000,MATCH(Formulas!A1286,'BD Demog para scores enalazar'!A$2:'BD Demog para scores enalazar'!A$3000,0))=1,"SI","NO"),"")</f>
        <v>NO</v>
      </c>
      <c r="Y1286" cm="1">
        <f t="array" ref="Y1286">IF(AND(W1286="NO",X1286="NO"),_xlfn.IFS('Paraclinicos '!K1243&lt;=91,3,'Paraclinicos '!K1243&lt;94,2,'Paraclinicos '!K1243&lt;96,1,'Paraclinicos '!K1243&gt;=96,0),"")</f>
        <v>3</v>
      </c>
      <c r="Z1286" t="str" cm="1">
        <f t="array" ref="Z1286">IF(OR(W1286="SI",X1286="SI"),_xlfn.IFS(OR(AND('Paraclinicos '!K1244&lt;=83),AND('Paraclinicos '!K1244&gt;=97,AA1286=2)),3,OR(AND('Paraclinicos '!K1244&lt;=86),AND('Paraclinicos '!K1244&gt;=94,AA1286=2)),2,OR(AND('Paraclinicos '!K1244&lt;=88),AND('Paraclinicos '!K1244&gt;=92,AA1286=2)),1,OR(AND('Paraclinicos '!K1244&gt;=88,'Paraclinicos '!K1244&lt;=92),AND('Paraclinicos '!K1244&gt;=93,AA1286=0)),0),"")</f>
        <v/>
      </c>
      <c r="AA1286" cm="1">
        <f t="array" ref="AA1286">_xlfn.IFS('Paraclinicos '!E1243="","",'Paraclinicos '!E1243="Oxigeno",2,'Paraclinicos '!E1243="Aire",0)</f>
        <v>2</v>
      </c>
    </row>
    <row r="1287" spans="1:27" x14ac:dyDescent="0.25">
      <c r="A1287">
        <f>'Paraclinicos '!A1244</f>
        <v>359</v>
      </c>
      <c r="B1287" s="3">
        <f>'Paraclinicos '!R1244</f>
        <v>44325</v>
      </c>
      <c r="C1287" cm="1">
        <f t="array" ref="C1287">_xlfn.IFS('Paraclinicos '!Q1244="","",'Paraclinicos '!Q1244&gt;60,3,'Paraclinicos '!Q1244&lt;=60,1)</f>
        <v>1</v>
      </c>
      <c r="D1287" t="str">
        <f>IFERROR(IF(INDEX('BD Demog para scores enalazar'!BC$2:BC$3000,MATCH(Formulas!A1287,'BD Demog para scores enalazar'!A$2:A$3000,0))=0,"SI","NO"),"")</f>
        <v>SI</v>
      </c>
      <c r="E1287" cm="1">
        <f t="array" ref="E1287">_xlfn.IFS(D1287="","",D1287="SI",4,D1287="NO",1)</f>
        <v>4</v>
      </c>
      <c r="F1287" cm="1">
        <f t="array" ref="F1287">_xlfn.IFS('Paraclinicos '!B1244="","",'Paraclinicos '!B1244&gt;1,1,'Paraclinicos '!B1244&lt;=1,3)</f>
        <v>3</v>
      </c>
      <c r="G1287" cm="1">
        <f t="array" ref="G1287">_xlfn.IFS('Paraclinicos '!D1244="","",AND('Paraclinicos '!D1244&gt;=250,'Paraclinicos '!D1244&lt;=500),2,'Paraclinicos '!D1244&gt;500,3,'Paraclinicos '!D1244&lt;250,1)</f>
        <v>3</v>
      </c>
      <c r="H1287" s="50">
        <f t="shared" si="61"/>
        <v>11</v>
      </c>
      <c r="I1287" cm="1">
        <f t="array" ref="I1287">_xlfn.IFS('Paraclinicos '!Q1244="","",'Paraclinicos '!Q1244&gt;=65,1,'Paraclinicos '!Q1244&lt;65,0)</f>
        <v>0</v>
      </c>
      <c r="J1287" cm="1">
        <f t="array" ref="J1287">_xlfn.IFS('Paraclinicos '!I1244="","",'Paraclinicos '!I1244&gt;7,1,'Paraclinicos '!I1244&lt;=7,0)</f>
        <v>1</v>
      </c>
      <c r="K1287" cm="1">
        <f t="array" ref="K1287">_xlfn.IFS('Paraclinicos '!W1244="","",'Paraclinicos '!W1244&lt;=8,1,'Paraclinicos '!W1244&gt;8,0)</f>
        <v>0</v>
      </c>
      <c r="L1287" cm="1">
        <f t="array" ref="L1287">_xlfn.IFS('Paraclinicos '!S1244="","",'Paraclinicos '!S1244&gt;=30,1,'Paraclinicos '!S1244&lt;30,0)</f>
        <v>0</v>
      </c>
      <c r="M1287" cm="1">
        <f t="array" ref="M1287">_xlfn.IFS(OR('Paraclinicos '!T1244="",'Paraclinicos '!U1244=""),"",OR('Paraclinicos '!T1244&lt;=90,'Paraclinicos '!U1244&lt;=60),1,OR('Paraclinicos '!T1244&gt;90,'Paraclinicos '!U1244&gt;60),0)</f>
        <v>0</v>
      </c>
      <c r="N1287" s="45">
        <f t="shared" si="62"/>
        <v>2</v>
      </c>
      <c r="O1287" cm="1">
        <f t="array" ref="O1287">_xlfn.IFS(OR('Paraclinicos '!M1244="",'Paraclinicos '!N1244="",'Paraclinicos '!N1244=0),"",'Paraclinicos '!M1244/'Paraclinicos '!N1244&lt;100,4,'Paraclinicos '!M1244/'Paraclinicos '!N1244&lt;200,3,'Paraclinicos '!M1244/'Paraclinicos '!N1244&lt;300,2,'Paraclinicos '!M1244/'Paraclinicos '!N1244&lt;400,1,'Paraclinicos '!M1244/'Paraclinicos '!N1244&gt;=400,0)</f>
        <v>1</v>
      </c>
      <c r="P1287" cm="1">
        <f t="array" ref="P1287">_xlfn.IFS('Paraclinicos '!C1244="","",'Paraclinicos '!C1244&lt;20,4,'Paraclinicos '!C1244&lt;50,3,'Paraclinicos '!C1244&lt;100,2,'Paraclinicos '!C1244&lt;150,1,'Paraclinicos '!C1244&gt;150,0)</f>
        <v>0</v>
      </c>
      <c r="Q1287" cm="1">
        <f t="array" ref="Q1287">_xlfn.IFS('Paraclinicos '!O1244="","",'Paraclinicos '!O1244&lt;1.2,0,'Paraclinicos '!O1244&lt;2,1,'Paraclinicos '!O1244&lt;3.5,2,'Paraclinicos '!O1244&lt;5,3,'Paraclinicos '!O1244&gt;5,4)</f>
        <v>0</v>
      </c>
      <c r="R1287" cm="1">
        <f t="array" ref="R1287">_xlfn.IFS('Paraclinicos '!J1244="","",'Paraclinicos '!J1244&lt;1.2,0,'Paraclinicos '!J1244&lt;2,1,'Paraclinicos '!J1244&lt;6,2,'Paraclinicos '!J1244&lt;12,3,'Paraclinicos '!J1244&gt;=12,4)</f>
        <v>0</v>
      </c>
      <c r="S1287" cm="1">
        <f t="array" ref="S1287">_xlfn.IFS('Paraclinicos '!Y1244="","",'Paraclinicos '!Y1244&lt;70,1,'Paraclinicos '!Y1244&gt;=70,0)</f>
        <v>0</v>
      </c>
      <c r="T1287" cm="1">
        <f t="array" ref="T1287">_xlfn.IFS('Paraclinicos '!W1244="","",'Paraclinicos '!W1244&lt;6,4,'Paraclinicos '!W1244&lt;10,3,'Paraclinicos '!W1244&lt;13,2,'Paraclinicos '!W1244&lt;15,1,'Paraclinicos '!W1244=15,0)</f>
        <v>0</v>
      </c>
      <c r="U1287" s="54">
        <f t="shared" si="60"/>
        <v>1</v>
      </c>
      <c r="V1287" cm="1">
        <f t="array" ref="V1287">_xlfn.IFS('Paraclinicos '!S1244="","",OR('Paraclinicos '!S1244&lt;=8,'Paraclinicos '!S1244&gt;=25),3,'Paraclinicos '!S1244&lt;12,1,'Paraclinicos '!S1244&lt;21,0,'Paraclinicos '!S1244&lt;25,2)</f>
        <v>2</v>
      </c>
      <c r="W1287" t="str">
        <f>IFERROR(IF(INDEX('BD Demog para scores enalazar'!Y$2:'BD Demog para scores enalazar'!Y$3000,MATCH(Formulas!A1287,'BD Demog para scores enalazar'!A$2:'BD Demog para scores enalazar'!A$3000,0))=1,"SI","NO"),"")</f>
        <v>NO</v>
      </c>
      <c r="X1287" s="9" t="str">
        <f>IFERROR(IF(INDEX('BD Demog para scores enalazar'!AJ$2:'BD Demog para scores enalazar'!AJ$3000,MATCH(Formulas!A1287,'BD Demog para scores enalazar'!A$2:'BD Demog para scores enalazar'!A$3000,0))=1,"SI","NO"),"")</f>
        <v>NO</v>
      </c>
      <c r="Y1287" cm="1">
        <f t="array" ref="Y1287">IF(AND(W1287="NO",X1287="NO"),_xlfn.IFS('Paraclinicos '!K1244&lt;=91,3,'Paraclinicos '!K1244&lt;94,2,'Paraclinicos '!K1244&lt;96,1,'Paraclinicos '!K1244&gt;=96,0),"")</f>
        <v>2</v>
      </c>
      <c r="Z1287" t="str" cm="1">
        <f t="array" ref="Z1287">IF(OR(W1287="SI",X1287="SI"),_xlfn.IFS(OR(AND('Paraclinicos '!K1245&lt;=83),AND('Paraclinicos '!K1245&gt;=97,AA1287=2)),3,OR(AND('Paraclinicos '!K1245&lt;=86),AND('Paraclinicos '!K1245&gt;=94,AA1287=2)),2,OR(AND('Paraclinicos '!K1245&lt;=88),AND('Paraclinicos '!K1245&gt;=92,AA1287=2)),1,OR(AND('Paraclinicos '!K1245&gt;=88,'Paraclinicos '!K1245&lt;=92),AND('Paraclinicos '!K1245&gt;=93,AA1287=0)),0),"")</f>
        <v/>
      </c>
      <c r="AA1287" cm="1">
        <f t="array" ref="AA1287">_xlfn.IFS('Paraclinicos '!E1244="","",'Paraclinicos '!E1244="Oxigeno",2,'Paraclinicos '!E1244="Aire",0)</f>
        <v>2</v>
      </c>
    </row>
    <row r="1288" spans="1:27" x14ac:dyDescent="0.25">
      <c r="A1288">
        <f>'Paraclinicos '!A1245</f>
        <v>359</v>
      </c>
      <c r="B1288" s="3">
        <f>'Paraclinicos '!R1245</f>
        <v>44326</v>
      </c>
      <c r="C1288" cm="1">
        <f t="array" ref="C1288">_xlfn.IFS('Paraclinicos '!Q1245="","",'Paraclinicos '!Q1245&gt;60,3,'Paraclinicos '!Q1245&lt;=60,1)</f>
        <v>1</v>
      </c>
      <c r="D1288" t="str">
        <f>IFERROR(IF(INDEX('BD Demog para scores enalazar'!BC$2:BC$3000,MATCH(Formulas!A1288,'BD Demog para scores enalazar'!A$2:A$3000,0))=0,"SI","NO"),"")</f>
        <v>SI</v>
      </c>
      <c r="E1288" cm="1">
        <f t="array" ref="E1288">_xlfn.IFS(D1288="","",D1288="SI",4,D1288="NO",1)</f>
        <v>4</v>
      </c>
      <c r="F1288" cm="1">
        <f t="array" ref="F1288">_xlfn.IFS('Paraclinicos '!B1245="","",'Paraclinicos '!B1245&gt;1,1,'Paraclinicos '!B1245&lt;=1,3)</f>
        <v>3</v>
      </c>
      <c r="G1288" t="str" cm="1">
        <f t="array" ref="G1288">_xlfn.IFS('Paraclinicos '!D1245="","",AND('Paraclinicos '!D1245&gt;=250,'Paraclinicos '!D1245&lt;=500),2,'Paraclinicos '!D1245&gt;500,3,'Paraclinicos '!D1245&lt;250,1)</f>
        <v/>
      </c>
      <c r="H1288" s="50">
        <f t="shared" si="61"/>
        <v>8</v>
      </c>
      <c r="I1288" cm="1">
        <f t="array" ref="I1288">_xlfn.IFS('Paraclinicos '!Q1245="","",'Paraclinicos '!Q1245&gt;=65,1,'Paraclinicos '!Q1245&lt;65,0)</f>
        <v>0</v>
      </c>
      <c r="J1288" cm="1">
        <f t="array" ref="J1288">_xlfn.IFS('Paraclinicos '!I1245="","",'Paraclinicos '!I1245&gt;7,1,'Paraclinicos '!I1245&lt;=7,0)</f>
        <v>1</v>
      </c>
      <c r="K1288" cm="1">
        <f t="array" ref="K1288">_xlfn.IFS('Paraclinicos '!W1245="","",'Paraclinicos '!W1245&lt;=8,1,'Paraclinicos '!W1245&gt;8,0)</f>
        <v>1</v>
      </c>
      <c r="L1288" cm="1">
        <f t="array" ref="L1288">_xlfn.IFS('Paraclinicos '!S1245="","",'Paraclinicos '!S1245&gt;=30,1,'Paraclinicos '!S1245&lt;30,0)</f>
        <v>0</v>
      </c>
      <c r="M1288" cm="1">
        <f t="array" ref="M1288">_xlfn.IFS(OR('Paraclinicos '!T1245="",'Paraclinicos '!U1245=""),"",OR('Paraclinicos '!T1245&lt;=90,'Paraclinicos '!U1245&lt;=60),1,OR('Paraclinicos '!T1245&gt;90,'Paraclinicos '!U1245&gt;60),0)</f>
        <v>0</v>
      </c>
      <c r="N1288" s="45">
        <f t="shared" si="62"/>
        <v>3</v>
      </c>
      <c r="O1288" cm="1">
        <f t="array" ref="O1288">_xlfn.IFS(OR('Paraclinicos '!M1245="",'Paraclinicos '!N1245="",'Paraclinicos '!N1245=0),"",'Paraclinicos '!M1245/'Paraclinicos '!N1245&lt;100,4,'Paraclinicos '!M1245/'Paraclinicos '!N1245&lt;200,3,'Paraclinicos '!M1245/'Paraclinicos '!N1245&lt;300,2,'Paraclinicos '!M1245/'Paraclinicos '!N1245&lt;400,1,'Paraclinicos '!M1245/'Paraclinicos '!N1245&gt;=400,0)</f>
        <v>2</v>
      </c>
      <c r="P1288" cm="1">
        <f t="array" ref="P1288">_xlfn.IFS('Paraclinicos '!C1245="","",'Paraclinicos '!C1245&lt;20,4,'Paraclinicos '!C1245&lt;50,3,'Paraclinicos '!C1245&lt;100,2,'Paraclinicos '!C1245&lt;150,1,'Paraclinicos '!C1245&gt;150,0)</f>
        <v>0</v>
      </c>
      <c r="Q1288" cm="1">
        <f t="array" ref="Q1288">_xlfn.IFS('Paraclinicos '!O1245="","",'Paraclinicos '!O1245&lt;1.2,0,'Paraclinicos '!O1245&lt;2,1,'Paraclinicos '!O1245&lt;3.5,2,'Paraclinicos '!O1245&lt;5,3,'Paraclinicos '!O1245&gt;5,4)</f>
        <v>0</v>
      </c>
      <c r="R1288" cm="1">
        <f t="array" ref="R1288">_xlfn.IFS('Paraclinicos '!J1245="","",'Paraclinicos '!J1245&lt;1.2,0,'Paraclinicos '!J1245&lt;2,1,'Paraclinicos '!J1245&lt;6,2,'Paraclinicos '!J1245&lt;12,3,'Paraclinicos '!J1245&gt;=12,4)</f>
        <v>0</v>
      </c>
      <c r="S1288" cm="1">
        <f t="array" ref="S1288">_xlfn.IFS('Paraclinicos '!Y1245="","",'Paraclinicos '!Y1245&lt;70,1,'Paraclinicos '!Y1245&gt;=70,0)</f>
        <v>0</v>
      </c>
      <c r="T1288" cm="1">
        <f t="array" ref="T1288">_xlfn.IFS('Paraclinicos '!W1245="","",'Paraclinicos '!W1245&lt;6,4,'Paraclinicos '!W1245&lt;10,3,'Paraclinicos '!W1245&lt;13,2,'Paraclinicos '!W1245&lt;15,1,'Paraclinicos '!W1245=15,0)</f>
        <v>4</v>
      </c>
      <c r="U1288" s="54">
        <f t="shared" si="60"/>
        <v>6</v>
      </c>
      <c r="V1288" cm="1">
        <f t="array" ref="V1288">_xlfn.IFS('Paraclinicos '!S1245="","",OR('Paraclinicos '!S1245&lt;=8,'Paraclinicos '!S1245&gt;=25),3,'Paraclinicos '!S1245&lt;12,1,'Paraclinicos '!S1245&lt;21,0,'Paraclinicos '!S1245&lt;25,2)</f>
        <v>2</v>
      </c>
      <c r="W1288" t="str">
        <f>IFERROR(IF(INDEX('BD Demog para scores enalazar'!Y$2:'BD Demog para scores enalazar'!Y$3000,MATCH(Formulas!A1288,'BD Demog para scores enalazar'!A$2:'BD Demog para scores enalazar'!A$3000,0))=1,"SI","NO"),"")</f>
        <v>NO</v>
      </c>
      <c r="X1288" s="9" t="str">
        <f>IFERROR(IF(INDEX('BD Demog para scores enalazar'!AJ$2:'BD Demog para scores enalazar'!AJ$3000,MATCH(Formulas!A1288,'BD Demog para scores enalazar'!A$2:'BD Demog para scores enalazar'!A$3000,0))=1,"SI","NO"),"")</f>
        <v>NO</v>
      </c>
      <c r="Y1288" cm="1">
        <f t="array" ref="Y1288">IF(AND(W1288="NO",X1288="NO"),_xlfn.IFS('Paraclinicos '!K1245&lt;=91,3,'Paraclinicos '!K1245&lt;94,2,'Paraclinicos '!K1245&lt;96,1,'Paraclinicos '!K1245&gt;=96,0),"")</f>
        <v>3</v>
      </c>
      <c r="Z1288" t="str" cm="1">
        <f t="array" ref="Z1288">IF(OR(W1288="SI",X1288="SI"),_xlfn.IFS(OR(AND('Paraclinicos '!K1246&lt;=83),AND('Paraclinicos '!K1246&gt;=97,AA1288=2)),3,OR(AND('Paraclinicos '!K1246&lt;=86),AND('Paraclinicos '!K1246&gt;=94,AA1288=2)),2,OR(AND('Paraclinicos '!K1246&lt;=88),AND('Paraclinicos '!K1246&gt;=92,AA1288=2)),1,OR(AND('Paraclinicos '!K1246&gt;=88,'Paraclinicos '!K1246&lt;=92),AND('Paraclinicos '!K1246&gt;=93,AA1288=0)),0),"")</f>
        <v/>
      </c>
      <c r="AA1288" cm="1">
        <f t="array" ref="AA1288">_xlfn.IFS('Paraclinicos '!E1245="","",'Paraclinicos '!E1245="Oxigeno",2,'Paraclinicos '!E1245="Aire",0)</f>
        <v>2</v>
      </c>
    </row>
    <row r="1289" spans="1:27" x14ac:dyDescent="0.25">
      <c r="A1289">
        <f>'Paraclinicos '!A1246</f>
        <v>359</v>
      </c>
      <c r="B1289" s="3">
        <f>'Paraclinicos '!R1246</f>
        <v>44327</v>
      </c>
      <c r="C1289" cm="1">
        <f t="array" ref="C1289">_xlfn.IFS('Paraclinicos '!Q1246="","",'Paraclinicos '!Q1246&gt;60,3,'Paraclinicos '!Q1246&lt;=60,1)</f>
        <v>1</v>
      </c>
      <c r="D1289" t="str">
        <f>IFERROR(IF(INDEX('BD Demog para scores enalazar'!BC$2:BC$3000,MATCH(Formulas!A1289,'BD Demog para scores enalazar'!A$2:A$3000,0))=0,"SI","NO"),"")</f>
        <v>SI</v>
      </c>
      <c r="E1289" cm="1">
        <f t="array" ref="E1289">_xlfn.IFS(D1289="","",D1289="SI",4,D1289="NO",1)</f>
        <v>4</v>
      </c>
      <c r="F1289" cm="1">
        <f t="array" ref="F1289">_xlfn.IFS('Paraclinicos '!B1246="","",'Paraclinicos '!B1246&gt;1,1,'Paraclinicos '!B1246&lt;=1,3)</f>
        <v>3</v>
      </c>
      <c r="G1289" cm="1">
        <f t="array" ref="G1289">_xlfn.IFS('Paraclinicos '!D1246="","",AND('Paraclinicos '!D1246&gt;=250,'Paraclinicos '!D1246&lt;=500),2,'Paraclinicos '!D1246&gt;500,3,'Paraclinicos '!D1246&lt;250,1)</f>
        <v>3</v>
      </c>
      <c r="H1289" s="50">
        <f t="shared" si="61"/>
        <v>11</v>
      </c>
      <c r="I1289" cm="1">
        <f t="array" ref="I1289">_xlfn.IFS('Paraclinicos '!Q1246="","",'Paraclinicos '!Q1246&gt;=65,1,'Paraclinicos '!Q1246&lt;65,0)</f>
        <v>0</v>
      </c>
      <c r="J1289" cm="1">
        <f t="array" ref="J1289">_xlfn.IFS('Paraclinicos '!I1246="","",'Paraclinicos '!I1246&gt;7,1,'Paraclinicos '!I1246&lt;=7,0)</f>
        <v>1</v>
      </c>
      <c r="K1289" cm="1">
        <f t="array" ref="K1289">_xlfn.IFS('Paraclinicos '!W1246="","",'Paraclinicos '!W1246&lt;=8,1,'Paraclinicos '!W1246&gt;8,0)</f>
        <v>1</v>
      </c>
      <c r="L1289" cm="1">
        <f t="array" ref="L1289">_xlfn.IFS('Paraclinicos '!S1246="","",'Paraclinicos '!S1246&gt;=30,1,'Paraclinicos '!S1246&lt;30,0)</f>
        <v>0</v>
      </c>
      <c r="M1289" cm="1">
        <f t="array" ref="M1289">_xlfn.IFS(OR('Paraclinicos '!T1246="",'Paraclinicos '!U1246=""),"",OR('Paraclinicos '!T1246&lt;=90,'Paraclinicos '!U1246&lt;=60),1,OR('Paraclinicos '!T1246&gt;90,'Paraclinicos '!U1246&gt;60),0)</f>
        <v>0</v>
      </c>
      <c r="N1289" s="45">
        <f t="shared" si="62"/>
        <v>4</v>
      </c>
      <c r="O1289" cm="1">
        <f t="array" ref="O1289">_xlfn.IFS(OR('Paraclinicos '!M1246="",'Paraclinicos '!N1246="",'Paraclinicos '!N1246=0),"",'Paraclinicos '!M1246/'Paraclinicos '!N1246&lt;100,4,'Paraclinicos '!M1246/'Paraclinicos '!N1246&lt;200,3,'Paraclinicos '!M1246/'Paraclinicos '!N1246&lt;300,2,'Paraclinicos '!M1246/'Paraclinicos '!N1246&lt;400,1,'Paraclinicos '!M1246/'Paraclinicos '!N1246&gt;=400,0)</f>
        <v>2</v>
      </c>
      <c r="P1289" cm="1">
        <f t="array" ref="P1289">_xlfn.IFS('Paraclinicos '!C1246="","",'Paraclinicos '!C1246&lt;20,4,'Paraclinicos '!C1246&lt;50,3,'Paraclinicos '!C1246&lt;100,2,'Paraclinicos '!C1246&lt;150,1,'Paraclinicos '!C1246&gt;150,0)</f>
        <v>0</v>
      </c>
      <c r="Q1289" cm="1">
        <f t="array" ref="Q1289">_xlfn.IFS('Paraclinicos '!O1246="","",'Paraclinicos '!O1246&lt;1.2,0,'Paraclinicos '!O1246&lt;2,1,'Paraclinicos '!O1246&lt;3.5,2,'Paraclinicos '!O1246&lt;5,3,'Paraclinicos '!O1246&gt;5,4)</f>
        <v>0</v>
      </c>
      <c r="R1289" t="str" cm="1">
        <f t="array" ref="R1289">_xlfn.IFS('Paraclinicos '!J1246="","",'Paraclinicos '!J1246&lt;1.2,0,'Paraclinicos '!J1246&lt;2,1,'Paraclinicos '!J1246&lt;6,2,'Paraclinicos '!J1246&lt;12,3,'Paraclinicos '!J1246&gt;=12,4)</f>
        <v/>
      </c>
      <c r="S1289" cm="1">
        <f t="array" ref="S1289">_xlfn.IFS('Paraclinicos '!Y1246="","",'Paraclinicos '!Y1246&lt;70,1,'Paraclinicos '!Y1246&gt;=70,0)</f>
        <v>0</v>
      </c>
      <c r="T1289" cm="1">
        <f t="array" ref="T1289">_xlfn.IFS('Paraclinicos '!W1246="","",'Paraclinicos '!W1246&lt;6,4,'Paraclinicos '!W1246&lt;10,3,'Paraclinicos '!W1246&lt;13,2,'Paraclinicos '!W1246&lt;15,1,'Paraclinicos '!W1246=15,0)</f>
        <v>4</v>
      </c>
      <c r="U1289" s="54">
        <f t="shared" si="60"/>
        <v>6</v>
      </c>
      <c r="V1289" cm="1">
        <f t="array" ref="V1289">_xlfn.IFS('Paraclinicos '!S1246="","",OR('Paraclinicos '!S1246&lt;=8,'Paraclinicos '!S1246&gt;=25),3,'Paraclinicos '!S1246&lt;12,1,'Paraclinicos '!S1246&lt;21,0,'Paraclinicos '!S1246&lt;25,2)</f>
        <v>0</v>
      </c>
      <c r="W1289" t="str">
        <f>IFERROR(IF(INDEX('BD Demog para scores enalazar'!Y$2:'BD Demog para scores enalazar'!Y$3000,MATCH(Formulas!A1289,'BD Demog para scores enalazar'!A$2:'BD Demog para scores enalazar'!A$3000,0))=1,"SI","NO"),"")</f>
        <v>NO</v>
      </c>
      <c r="X1289" s="9" t="str">
        <f>IFERROR(IF(INDEX('BD Demog para scores enalazar'!AJ$2:'BD Demog para scores enalazar'!AJ$3000,MATCH(Formulas!A1289,'BD Demog para scores enalazar'!A$2:'BD Demog para scores enalazar'!A$3000,0))=1,"SI","NO"),"")</f>
        <v>NO</v>
      </c>
      <c r="Y1289" cm="1">
        <f t="array" ref="Y1289">IF(AND(W1289="NO",X1289="NO"),_xlfn.IFS('Paraclinicos '!K1246&lt;=91,3,'Paraclinicos '!K1246&lt;94,2,'Paraclinicos '!K1246&lt;96,1,'Paraclinicos '!K1246&gt;=96,0),"")</f>
        <v>3</v>
      </c>
      <c r="Z1289" t="str" cm="1">
        <f t="array" ref="Z1289">IF(OR(W1289="SI",X1289="SI"),_xlfn.IFS(OR(AND('Paraclinicos '!K1247&lt;=83),AND('Paraclinicos '!K1247&gt;=97,AA1289=2)),3,OR(AND('Paraclinicos '!K1247&lt;=86),AND('Paraclinicos '!K1247&gt;=94,AA1289=2)),2,OR(AND('Paraclinicos '!K1247&lt;=88),AND('Paraclinicos '!K1247&gt;=92,AA1289=2)),1,OR(AND('Paraclinicos '!K1247&gt;=88,'Paraclinicos '!K1247&lt;=92),AND('Paraclinicos '!K1247&gt;=93,AA1289=0)),0),"")</f>
        <v/>
      </c>
      <c r="AA1289" cm="1">
        <f t="array" ref="AA1289">_xlfn.IFS('Paraclinicos '!E1246="","",'Paraclinicos '!E1246="Oxigeno",2,'Paraclinicos '!E1246="Aire",0)</f>
        <v>2</v>
      </c>
    </row>
    <row r="1290" spans="1:27" x14ac:dyDescent="0.25">
      <c r="A1290">
        <f>'Paraclinicos '!A1247</f>
        <v>359</v>
      </c>
      <c r="B1290" s="3">
        <f>'Paraclinicos '!R1247</f>
        <v>44329</v>
      </c>
      <c r="C1290" cm="1">
        <f t="array" ref="C1290">_xlfn.IFS('Paraclinicos '!Q1247="","",'Paraclinicos '!Q1247&gt;60,3,'Paraclinicos '!Q1247&lt;=60,1)</f>
        <v>1</v>
      </c>
      <c r="D1290" t="str">
        <f>IFERROR(IF(INDEX('BD Demog para scores enalazar'!BC$2:BC$3000,MATCH(Formulas!A1290,'BD Demog para scores enalazar'!A$2:A$3000,0))=0,"SI","NO"),"")</f>
        <v>SI</v>
      </c>
      <c r="E1290" cm="1">
        <f t="array" ref="E1290">_xlfn.IFS(D1290="","",D1290="SI",4,D1290="NO",1)</f>
        <v>4</v>
      </c>
      <c r="F1290" cm="1">
        <f t="array" ref="F1290">_xlfn.IFS('Paraclinicos '!B1247="","",'Paraclinicos '!B1247&gt;1,1,'Paraclinicos '!B1247&lt;=1,3)</f>
        <v>3</v>
      </c>
      <c r="G1290" cm="1">
        <f t="array" ref="G1290">_xlfn.IFS('Paraclinicos '!D1247="","",AND('Paraclinicos '!D1247&gt;=250,'Paraclinicos '!D1247&lt;=500),2,'Paraclinicos '!D1247&gt;500,3,'Paraclinicos '!D1247&lt;250,1)</f>
        <v>2</v>
      </c>
      <c r="H1290" s="50">
        <f t="shared" si="61"/>
        <v>10</v>
      </c>
      <c r="I1290" cm="1">
        <f t="array" ref="I1290">_xlfn.IFS('Paraclinicos '!Q1247="","",'Paraclinicos '!Q1247&gt;=65,1,'Paraclinicos '!Q1247&lt;65,0)</f>
        <v>0</v>
      </c>
      <c r="J1290" cm="1">
        <f t="array" ref="J1290">_xlfn.IFS('Paraclinicos '!I1247="","",'Paraclinicos '!I1247&gt;7,1,'Paraclinicos '!I1247&lt;=7,0)</f>
        <v>1</v>
      </c>
      <c r="K1290" cm="1">
        <f t="array" ref="K1290">_xlfn.IFS('Paraclinicos '!W1247="","",'Paraclinicos '!W1247&lt;=8,1,'Paraclinicos '!W1247&gt;8,0)</f>
        <v>1</v>
      </c>
      <c r="L1290" cm="1">
        <f t="array" ref="L1290">_xlfn.IFS('Paraclinicos '!S1247="","",'Paraclinicos '!S1247&gt;=30,1,'Paraclinicos '!S1247&lt;30,0)</f>
        <v>0</v>
      </c>
      <c r="M1290" cm="1">
        <f t="array" ref="M1290">_xlfn.IFS(OR('Paraclinicos '!T1247="",'Paraclinicos '!U1247=""),"",OR('Paraclinicos '!T1247&lt;=90,'Paraclinicos '!U1247&lt;=60),1,OR('Paraclinicos '!T1247&gt;90,'Paraclinicos '!U1247&gt;60),0)</f>
        <v>0</v>
      </c>
      <c r="N1290" s="45">
        <f t="shared" si="62"/>
        <v>4</v>
      </c>
      <c r="O1290" cm="1">
        <f t="array" ref="O1290">_xlfn.IFS(OR('Paraclinicos '!M1247="",'Paraclinicos '!N1247="",'Paraclinicos '!N1247=0),"",'Paraclinicos '!M1247/'Paraclinicos '!N1247&lt;100,4,'Paraclinicos '!M1247/'Paraclinicos '!N1247&lt;200,3,'Paraclinicos '!M1247/'Paraclinicos '!N1247&lt;300,2,'Paraclinicos '!M1247/'Paraclinicos '!N1247&lt;400,1,'Paraclinicos '!M1247/'Paraclinicos '!N1247&gt;=400,0)</f>
        <v>2</v>
      </c>
      <c r="P1290" cm="1">
        <f t="array" ref="P1290">_xlfn.IFS('Paraclinicos '!C1247="","",'Paraclinicos '!C1247&lt;20,4,'Paraclinicos '!C1247&lt;50,3,'Paraclinicos '!C1247&lt;100,2,'Paraclinicos '!C1247&lt;150,1,'Paraclinicos '!C1247&gt;150,0)</f>
        <v>0</v>
      </c>
      <c r="Q1290" cm="1">
        <f t="array" ref="Q1290">_xlfn.IFS('Paraclinicos '!O1247="","",'Paraclinicos '!O1247&lt;1.2,0,'Paraclinicos '!O1247&lt;2,1,'Paraclinicos '!O1247&lt;3.5,2,'Paraclinicos '!O1247&lt;5,3,'Paraclinicos '!O1247&gt;5,4)</f>
        <v>0</v>
      </c>
      <c r="R1290" t="str" cm="1">
        <f t="array" ref="R1290">_xlfn.IFS('Paraclinicos '!J1247="","",'Paraclinicos '!J1247&lt;1.2,0,'Paraclinicos '!J1247&lt;2,1,'Paraclinicos '!J1247&lt;6,2,'Paraclinicos '!J1247&lt;12,3,'Paraclinicos '!J1247&gt;=12,4)</f>
        <v/>
      </c>
      <c r="S1290" cm="1">
        <f t="array" ref="S1290">_xlfn.IFS('Paraclinicos '!Y1247="","",'Paraclinicos '!Y1247&lt;70,1,'Paraclinicos '!Y1247&gt;=70,0)</f>
        <v>0</v>
      </c>
      <c r="T1290" cm="1">
        <f t="array" ref="T1290">_xlfn.IFS('Paraclinicos '!W1247="","",'Paraclinicos '!W1247&lt;6,4,'Paraclinicos '!W1247&lt;10,3,'Paraclinicos '!W1247&lt;13,2,'Paraclinicos '!W1247&lt;15,1,'Paraclinicos '!W1247=15,0)</f>
        <v>4</v>
      </c>
      <c r="U1290" s="54">
        <f t="shared" si="60"/>
        <v>6</v>
      </c>
      <c r="V1290" cm="1">
        <f t="array" ref="V1290">_xlfn.IFS('Paraclinicos '!S1247="","",OR('Paraclinicos '!S1247&lt;=8,'Paraclinicos '!S1247&gt;=25),3,'Paraclinicos '!S1247&lt;12,1,'Paraclinicos '!S1247&lt;21,0,'Paraclinicos '!S1247&lt;25,2)</f>
        <v>2</v>
      </c>
      <c r="W1290" t="str">
        <f>IFERROR(IF(INDEX('BD Demog para scores enalazar'!Y$2:'BD Demog para scores enalazar'!Y$3000,MATCH(Formulas!A1290,'BD Demog para scores enalazar'!A$2:'BD Demog para scores enalazar'!A$3000,0))=1,"SI","NO"),"")</f>
        <v>NO</v>
      </c>
      <c r="X1290" s="9" t="str">
        <f>IFERROR(IF(INDEX('BD Demog para scores enalazar'!AJ$2:'BD Demog para scores enalazar'!AJ$3000,MATCH(Formulas!A1290,'BD Demog para scores enalazar'!A$2:'BD Demog para scores enalazar'!A$3000,0))=1,"SI","NO"),"")</f>
        <v>NO</v>
      </c>
      <c r="Y1290" cm="1">
        <f t="array" ref="Y1290">IF(AND(W1290="NO",X1290="NO"),_xlfn.IFS('Paraclinicos '!K1247&lt;=91,3,'Paraclinicos '!K1247&lt;94,2,'Paraclinicos '!K1247&lt;96,1,'Paraclinicos '!K1247&gt;=96,0),"")</f>
        <v>3</v>
      </c>
      <c r="Z1290" t="str" cm="1">
        <f t="array" ref="Z1290">IF(OR(W1290="SI",X1290="SI"),_xlfn.IFS(OR(AND('Paraclinicos '!K1248&lt;=83),AND('Paraclinicos '!K1248&gt;=97,AA1290=2)),3,OR(AND('Paraclinicos '!K1248&lt;=86),AND('Paraclinicos '!K1248&gt;=94,AA1290=2)),2,OR(AND('Paraclinicos '!K1248&lt;=88),AND('Paraclinicos '!K1248&gt;=92,AA1290=2)),1,OR(AND('Paraclinicos '!K1248&gt;=88,'Paraclinicos '!K1248&lt;=92),AND('Paraclinicos '!K1248&gt;=93,AA1290=0)),0),"")</f>
        <v/>
      </c>
      <c r="AA1290" cm="1">
        <f t="array" ref="AA1290">_xlfn.IFS('Paraclinicos '!E1247="","",'Paraclinicos '!E1247="Oxigeno",2,'Paraclinicos '!E1247="Aire",0)</f>
        <v>2</v>
      </c>
    </row>
    <row r="1291" spans="1:27" x14ac:dyDescent="0.25">
      <c r="A1291">
        <f>'Paraclinicos '!A1248</f>
        <v>359</v>
      </c>
      <c r="B1291" s="3">
        <f>'Paraclinicos '!R1248</f>
        <v>44331</v>
      </c>
      <c r="C1291" cm="1">
        <f t="array" ref="C1291">_xlfn.IFS('Paraclinicos '!Q1248="","",'Paraclinicos '!Q1248&gt;60,3,'Paraclinicos '!Q1248&lt;=60,1)</f>
        <v>1</v>
      </c>
      <c r="D1291" t="str">
        <f>IFERROR(IF(INDEX('BD Demog para scores enalazar'!BC$2:BC$3000,MATCH(Formulas!A1291,'BD Demog para scores enalazar'!A$2:A$3000,0))=0,"SI","NO"),"")</f>
        <v>SI</v>
      </c>
      <c r="E1291" cm="1">
        <f t="array" ref="E1291">_xlfn.IFS(D1291="","",D1291="SI",4,D1291="NO",1)</f>
        <v>4</v>
      </c>
      <c r="F1291" cm="1">
        <f t="array" ref="F1291">_xlfn.IFS('Paraclinicos '!B1248="","",'Paraclinicos '!B1248&gt;1,1,'Paraclinicos '!B1248&lt;=1,3)</f>
        <v>3</v>
      </c>
      <c r="G1291" t="str" cm="1">
        <f t="array" ref="G1291">_xlfn.IFS('Paraclinicos '!D1248="","",AND('Paraclinicos '!D1248&gt;=250,'Paraclinicos '!D1248&lt;=500),2,'Paraclinicos '!D1248&gt;500,3,'Paraclinicos '!D1248&lt;250,1)</f>
        <v/>
      </c>
      <c r="H1291" s="50">
        <f t="shared" si="61"/>
        <v>8</v>
      </c>
      <c r="I1291" cm="1">
        <f t="array" ref="I1291">_xlfn.IFS('Paraclinicos '!Q1248="","",'Paraclinicos '!Q1248&gt;=65,1,'Paraclinicos '!Q1248&lt;65,0)</f>
        <v>0</v>
      </c>
      <c r="J1291" t="str" cm="1">
        <f t="array" ref="J1291">_xlfn.IFS('Paraclinicos '!I1248="","",'Paraclinicos '!I1248&gt;7,1,'Paraclinicos '!I1248&lt;=7,0)</f>
        <v/>
      </c>
      <c r="K1291" cm="1">
        <f t="array" ref="K1291">_xlfn.IFS('Paraclinicos '!W1248="","",'Paraclinicos '!W1248&lt;=8,1,'Paraclinicos '!W1248&gt;8,0)</f>
        <v>1</v>
      </c>
      <c r="L1291" cm="1">
        <f t="array" ref="L1291">_xlfn.IFS('Paraclinicos '!S1248="","",'Paraclinicos '!S1248&gt;=30,1,'Paraclinicos '!S1248&lt;30,0)</f>
        <v>0</v>
      </c>
      <c r="M1291" cm="1">
        <f t="array" ref="M1291">_xlfn.IFS(OR('Paraclinicos '!T1248="",'Paraclinicos '!U1248=""),"",OR('Paraclinicos '!T1248&lt;=90,'Paraclinicos '!U1248&lt;=60),1,OR('Paraclinicos '!T1248&gt;90,'Paraclinicos '!U1248&gt;60),0)</f>
        <v>0</v>
      </c>
      <c r="N1291" s="45">
        <f t="shared" si="62"/>
        <v>3</v>
      </c>
      <c r="O1291" cm="1">
        <f t="array" ref="O1291">_xlfn.IFS(OR('Paraclinicos '!M1248="",'Paraclinicos '!N1248="",'Paraclinicos '!N1248=0),"",'Paraclinicos '!M1248/'Paraclinicos '!N1248&lt;100,4,'Paraclinicos '!M1248/'Paraclinicos '!N1248&lt;200,3,'Paraclinicos '!M1248/'Paraclinicos '!N1248&lt;300,2,'Paraclinicos '!M1248/'Paraclinicos '!N1248&lt;400,1,'Paraclinicos '!M1248/'Paraclinicos '!N1248&gt;=400,0)</f>
        <v>2</v>
      </c>
      <c r="P1291" cm="1">
        <f t="array" ref="P1291">_xlfn.IFS('Paraclinicos '!C1248="","",'Paraclinicos '!C1248&lt;20,4,'Paraclinicos '!C1248&lt;50,3,'Paraclinicos '!C1248&lt;100,2,'Paraclinicos '!C1248&lt;150,1,'Paraclinicos '!C1248&gt;150,0)</f>
        <v>0</v>
      </c>
      <c r="Q1291" cm="1">
        <f t="array" ref="Q1291">_xlfn.IFS('Paraclinicos '!O1248="","",'Paraclinicos '!O1248&lt;1.2,0,'Paraclinicos '!O1248&lt;2,1,'Paraclinicos '!O1248&lt;3.5,2,'Paraclinicos '!O1248&lt;5,3,'Paraclinicos '!O1248&gt;5,4)</f>
        <v>0</v>
      </c>
      <c r="R1291" t="str" cm="1">
        <f t="array" ref="R1291">_xlfn.IFS('Paraclinicos '!J1248="","",'Paraclinicos '!J1248&lt;1.2,0,'Paraclinicos '!J1248&lt;2,1,'Paraclinicos '!J1248&lt;6,2,'Paraclinicos '!J1248&lt;12,3,'Paraclinicos '!J1248&gt;=12,4)</f>
        <v/>
      </c>
      <c r="S1291" cm="1">
        <f t="array" ref="S1291">_xlfn.IFS('Paraclinicos '!Y1248="","",'Paraclinicos '!Y1248&lt;70,1,'Paraclinicos '!Y1248&gt;=70,0)</f>
        <v>0</v>
      </c>
      <c r="T1291" cm="1">
        <f t="array" ref="T1291">_xlfn.IFS('Paraclinicos '!W1248="","",'Paraclinicos '!W1248&lt;6,4,'Paraclinicos '!W1248&lt;10,3,'Paraclinicos '!W1248&lt;13,2,'Paraclinicos '!W1248&lt;15,1,'Paraclinicos '!W1248=15,0)</f>
        <v>4</v>
      </c>
      <c r="U1291" s="54">
        <f t="shared" si="60"/>
        <v>6</v>
      </c>
      <c r="V1291" cm="1">
        <f t="array" ref="V1291">_xlfn.IFS('Paraclinicos '!S1248="","",OR('Paraclinicos '!S1248&lt;=8,'Paraclinicos '!S1248&gt;=25),3,'Paraclinicos '!S1248&lt;12,1,'Paraclinicos '!S1248&lt;21,0,'Paraclinicos '!S1248&lt;25,2)</f>
        <v>2</v>
      </c>
      <c r="W1291" t="str">
        <f>IFERROR(IF(INDEX('BD Demog para scores enalazar'!Y$2:'BD Demog para scores enalazar'!Y$3000,MATCH(Formulas!A1291,'BD Demog para scores enalazar'!A$2:'BD Demog para scores enalazar'!A$3000,0))=1,"SI","NO"),"")</f>
        <v>NO</v>
      </c>
      <c r="X1291" s="9" t="str">
        <f>IFERROR(IF(INDEX('BD Demog para scores enalazar'!AJ$2:'BD Demog para scores enalazar'!AJ$3000,MATCH(Formulas!A1291,'BD Demog para scores enalazar'!A$2:'BD Demog para scores enalazar'!A$3000,0))=1,"SI","NO"),"")</f>
        <v>NO</v>
      </c>
      <c r="Y1291" cm="1">
        <f t="array" ref="Y1291">IF(AND(W1291="NO",X1291="NO"),_xlfn.IFS('Paraclinicos '!K1248&lt;=91,3,'Paraclinicos '!K1248&lt;94,2,'Paraclinicos '!K1248&lt;96,1,'Paraclinicos '!K1248&gt;=96,0),"")</f>
        <v>0</v>
      </c>
      <c r="Z1291" t="str" cm="1">
        <f t="array" ref="Z1291">IF(OR(W1291="SI",X1291="SI"),_xlfn.IFS(OR(AND('Paraclinicos '!K1249&lt;=83),AND('Paraclinicos '!K1249&gt;=97,AA1291=2)),3,OR(AND('Paraclinicos '!K1249&lt;=86),AND('Paraclinicos '!K1249&gt;=94,AA1291=2)),2,OR(AND('Paraclinicos '!K1249&lt;=88),AND('Paraclinicos '!K1249&gt;=92,AA1291=2)),1,OR(AND('Paraclinicos '!K1249&gt;=88,'Paraclinicos '!K1249&lt;=92),AND('Paraclinicos '!K1249&gt;=93,AA1291=0)),0),"")</f>
        <v/>
      </c>
      <c r="AA1291" cm="1">
        <f t="array" ref="AA1291">_xlfn.IFS('Paraclinicos '!E1248="","",'Paraclinicos '!E1248="Oxigeno",2,'Paraclinicos '!E1248="Aire",0)</f>
        <v>2</v>
      </c>
    </row>
    <row r="1292" spans="1:27" x14ac:dyDescent="0.25">
      <c r="A1292">
        <f>'Paraclinicos '!A1249</f>
        <v>359</v>
      </c>
      <c r="B1292" s="3">
        <f>'Paraclinicos '!R1249</f>
        <v>44333</v>
      </c>
      <c r="C1292" cm="1">
        <f t="array" ref="C1292">_xlfn.IFS('Paraclinicos '!Q1249="","",'Paraclinicos '!Q1249&gt;60,3,'Paraclinicos '!Q1249&lt;=60,1)</f>
        <v>1</v>
      </c>
      <c r="D1292" t="str">
        <f>IFERROR(IF(INDEX('BD Demog para scores enalazar'!BC$2:BC$3000,MATCH(Formulas!A1292,'BD Demog para scores enalazar'!A$2:A$3000,0))=0,"SI","NO"),"")</f>
        <v>SI</v>
      </c>
      <c r="E1292" cm="1">
        <f t="array" ref="E1292">_xlfn.IFS(D1292="","",D1292="SI",4,D1292="NO",1)</f>
        <v>4</v>
      </c>
      <c r="F1292" cm="1">
        <f t="array" ref="F1292">_xlfn.IFS('Paraclinicos '!B1249="","",'Paraclinicos '!B1249&gt;1,1,'Paraclinicos '!B1249&lt;=1,3)</f>
        <v>3</v>
      </c>
      <c r="G1292" t="str" cm="1">
        <f t="array" ref="G1292">_xlfn.IFS('Paraclinicos '!D1249="","",AND('Paraclinicos '!D1249&gt;=250,'Paraclinicos '!D1249&lt;=500),2,'Paraclinicos '!D1249&gt;500,3,'Paraclinicos '!D1249&lt;250,1)</f>
        <v/>
      </c>
      <c r="H1292" s="50">
        <f t="shared" si="61"/>
        <v>8</v>
      </c>
      <c r="I1292" cm="1">
        <f t="array" ref="I1292">_xlfn.IFS('Paraclinicos '!Q1249="","",'Paraclinicos '!Q1249&gt;=65,1,'Paraclinicos '!Q1249&lt;65,0)</f>
        <v>0</v>
      </c>
      <c r="J1292" cm="1">
        <f t="array" ref="J1292">_xlfn.IFS('Paraclinicos '!I1249="","",'Paraclinicos '!I1249&gt;7,1,'Paraclinicos '!I1249&lt;=7,0)</f>
        <v>1</v>
      </c>
      <c r="K1292" cm="1">
        <f t="array" ref="K1292">_xlfn.IFS('Paraclinicos '!W1249="","",'Paraclinicos '!W1249&lt;=8,1,'Paraclinicos '!W1249&gt;8,0)</f>
        <v>1</v>
      </c>
      <c r="L1292" cm="1">
        <f t="array" ref="L1292">_xlfn.IFS('Paraclinicos '!S1249="","",'Paraclinicos '!S1249&gt;=30,1,'Paraclinicos '!S1249&lt;30,0)</f>
        <v>0</v>
      </c>
      <c r="M1292" cm="1">
        <f t="array" ref="M1292">_xlfn.IFS(OR('Paraclinicos '!T1249="",'Paraclinicos '!U1249=""),"",OR('Paraclinicos '!T1249&lt;=90,'Paraclinicos '!U1249&lt;=60),1,OR('Paraclinicos '!T1249&gt;90,'Paraclinicos '!U1249&gt;60),0)</f>
        <v>0</v>
      </c>
      <c r="N1292" s="45">
        <f t="shared" si="62"/>
        <v>3</v>
      </c>
      <c r="O1292" cm="1">
        <f t="array" ref="O1292">_xlfn.IFS(OR('Paraclinicos '!M1249="",'Paraclinicos '!N1249="",'Paraclinicos '!N1249=0),"",'Paraclinicos '!M1249/'Paraclinicos '!N1249&lt;100,4,'Paraclinicos '!M1249/'Paraclinicos '!N1249&lt;200,3,'Paraclinicos '!M1249/'Paraclinicos '!N1249&lt;300,2,'Paraclinicos '!M1249/'Paraclinicos '!N1249&lt;400,1,'Paraclinicos '!M1249/'Paraclinicos '!N1249&gt;=400,0)</f>
        <v>2</v>
      </c>
      <c r="P1292" cm="1">
        <f t="array" ref="P1292">_xlfn.IFS('Paraclinicos '!C1249="","",'Paraclinicos '!C1249&lt;20,4,'Paraclinicos '!C1249&lt;50,3,'Paraclinicos '!C1249&lt;100,2,'Paraclinicos '!C1249&lt;150,1,'Paraclinicos '!C1249&gt;150,0)</f>
        <v>0</v>
      </c>
      <c r="Q1292" cm="1">
        <f t="array" ref="Q1292">_xlfn.IFS('Paraclinicos '!O1249="","",'Paraclinicos '!O1249&lt;1.2,0,'Paraclinicos '!O1249&lt;2,1,'Paraclinicos '!O1249&lt;3.5,2,'Paraclinicos '!O1249&lt;5,3,'Paraclinicos '!O1249&gt;5,4)</f>
        <v>0</v>
      </c>
      <c r="R1292" t="str" cm="1">
        <f t="array" ref="R1292">_xlfn.IFS('Paraclinicos '!J1249="","",'Paraclinicos '!J1249&lt;1.2,0,'Paraclinicos '!J1249&lt;2,1,'Paraclinicos '!J1249&lt;6,2,'Paraclinicos '!J1249&lt;12,3,'Paraclinicos '!J1249&gt;=12,4)</f>
        <v/>
      </c>
      <c r="S1292" cm="1">
        <f t="array" ref="S1292">_xlfn.IFS('Paraclinicos '!Y1249="","",'Paraclinicos '!Y1249&lt;70,1,'Paraclinicos '!Y1249&gt;=70,0)</f>
        <v>0</v>
      </c>
      <c r="T1292" cm="1">
        <f t="array" ref="T1292">_xlfn.IFS('Paraclinicos '!W1249="","",'Paraclinicos '!W1249&lt;6,4,'Paraclinicos '!W1249&lt;10,3,'Paraclinicos '!W1249&lt;13,2,'Paraclinicos '!W1249&lt;15,1,'Paraclinicos '!W1249=15,0)</f>
        <v>4</v>
      </c>
      <c r="U1292" s="54">
        <f t="shared" si="60"/>
        <v>6</v>
      </c>
      <c r="V1292" cm="1">
        <f t="array" ref="V1292">_xlfn.IFS('Paraclinicos '!S1249="","",OR('Paraclinicos '!S1249&lt;=8,'Paraclinicos '!S1249&gt;=25),3,'Paraclinicos '!S1249&lt;12,1,'Paraclinicos '!S1249&lt;21,0,'Paraclinicos '!S1249&lt;25,2)</f>
        <v>2</v>
      </c>
      <c r="W1292" t="str">
        <f>IFERROR(IF(INDEX('BD Demog para scores enalazar'!Y$2:'BD Demog para scores enalazar'!Y$3000,MATCH(Formulas!A1292,'BD Demog para scores enalazar'!A$2:'BD Demog para scores enalazar'!A$3000,0))=1,"SI","NO"),"")</f>
        <v>NO</v>
      </c>
      <c r="X1292" s="9" t="str">
        <f>IFERROR(IF(INDEX('BD Demog para scores enalazar'!AJ$2:'BD Demog para scores enalazar'!AJ$3000,MATCH(Formulas!A1292,'BD Demog para scores enalazar'!A$2:'BD Demog para scores enalazar'!A$3000,0))=1,"SI","NO"),"")</f>
        <v>NO</v>
      </c>
      <c r="Y1292" cm="1">
        <f t="array" ref="Y1292">IF(AND(W1292="NO",X1292="NO"),_xlfn.IFS('Paraclinicos '!K1249&lt;=91,3,'Paraclinicos '!K1249&lt;94,2,'Paraclinicos '!K1249&lt;96,1,'Paraclinicos '!K1249&gt;=96,0),"")</f>
        <v>2</v>
      </c>
      <c r="Z1292" t="str" cm="1">
        <f t="array" ref="Z1292">IF(OR(W1292="SI",X1292="SI"),_xlfn.IFS(OR(AND('Paraclinicos '!K1250&lt;=83),AND('Paraclinicos '!K1250&gt;=97,AA1292=2)),3,OR(AND('Paraclinicos '!K1250&lt;=86),AND('Paraclinicos '!K1250&gt;=94,AA1292=2)),2,OR(AND('Paraclinicos '!K1250&lt;=88),AND('Paraclinicos '!K1250&gt;=92,AA1292=2)),1,OR(AND('Paraclinicos '!K1250&gt;=88,'Paraclinicos '!K1250&lt;=92),AND('Paraclinicos '!K1250&gt;=93,AA1292=0)),0),"")</f>
        <v/>
      </c>
      <c r="AA1292" cm="1">
        <f t="array" ref="AA1292">_xlfn.IFS('Paraclinicos '!E1249="","",'Paraclinicos '!E1249="Oxigeno",2,'Paraclinicos '!E1249="Aire",0)</f>
        <v>2</v>
      </c>
    </row>
    <row r="1293" spans="1:27" x14ac:dyDescent="0.25">
      <c r="A1293">
        <f>'Paraclinicos '!A1250</f>
        <v>359</v>
      </c>
      <c r="B1293" s="3">
        <f>'Paraclinicos '!R1250</f>
        <v>44335</v>
      </c>
      <c r="C1293" cm="1">
        <f t="array" ref="C1293">_xlfn.IFS('Paraclinicos '!Q1250="","",'Paraclinicos '!Q1250&gt;60,3,'Paraclinicos '!Q1250&lt;=60,1)</f>
        <v>1</v>
      </c>
      <c r="D1293" t="str">
        <f>IFERROR(IF(INDEX('BD Demog para scores enalazar'!BC$2:BC$3000,MATCH(Formulas!A1293,'BD Demog para scores enalazar'!A$2:A$3000,0))=0,"SI","NO"),"")</f>
        <v>SI</v>
      </c>
      <c r="E1293" cm="1">
        <f t="array" ref="E1293">_xlfn.IFS(D1293="","",D1293="SI",4,D1293="NO",1)</f>
        <v>4</v>
      </c>
      <c r="F1293" cm="1">
        <f t="array" ref="F1293">_xlfn.IFS('Paraclinicos '!B1250="","",'Paraclinicos '!B1250&gt;1,1,'Paraclinicos '!B1250&lt;=1,3)</f>
        <v>3</v>
      </c>
      <c r="G1293" t="str" cm="1">
        <f t="array" ref="G1293">_xlfn.IFS('Paraclinicos '!D1250="","",AND('Paraclinicos '!D1250&gt;=250,'Paraclinicos '!D1250&lt;=500),2,'Paraclinicos '!D1250&gt;500,3,'Paraclinicos '!D1250&lt;250,1)</f>
        <v/>
      </c>
      <c r="H1293" s="50">
        <f t="shared" si="61"/>
        <v>8</v>
      </c>
      <c r="I1293" cm="1">
        <f t="array" ref="I1293">_xlfn.IFS('Paraclinicos '!Q1250="","",'Paraclinicos '!Q1250&gt;=65,1,'Paraclinicos '!Q1250&lt;65,0)</f>
        <v>0</v>
      </c>
      <c r="J1293" cm="1">
        <f t="array" ref="J1293">_xlfn.IFS('Paraclinicos '!I1250="","",'Paraclinicos '!I1250&gt;7,1,'Paraclinicos '!I1250&lt;=7,0)</f>
        <v>1</v>
      </c>
      <c r="K1293" cm="1">
        <f t="array" ref="K1293">_xlfn.IFS('Paraclinicos '!W1250="","",'Paraclinicos '!W1250&lt;=8,1,'Paraclinicos '!W1250&gt;8,0)</f>
        <v>1</v>
      </c>
      <c r="L1293" cm="1">
        <f t="array" ref="L1293">_xlfn.IFS('Paraclinicos '!S1250="","",'Paraclinicos '!S1250&gt;=30,1,'Paraclinicos '!S1250&lt;30,0)</f>
        <v>0</v>
      </c>
      <c r="M1293" cm="1">
        <f t="array" ref="M1293">_xlfn.IFS(OR('Paraclinicos '!T1250="",'Paraclinicos '!U1250=""),"",OR('Paraclinicos '!T1250&lt;=90,'Paraclinicos '!U1250&lt;=60),1,OR('Paraclinicos '!T1250&gt;90,'Paraclinicos '!U1250&gt;60),0)</f>
        <v>1</v>
      </c>
      <c r="N1293" s="45">
        <f t="shared" si="62"/>
        <v>5</v>
      </c>
      <c r="O1293" cm="1">
        <f t="array" ref="O1293">_xlfn.IFS(OR('Paraclinicos '!M1250="",'Paraclinicos '!N1250="",'Paraclinicos '!N1250=0),"",'Paraclinicos '!M1250/'Paraclinicos '!N1250&lt;100,4,'Paraclinicos '!M1250/'Paraclinicos '!N1250&lt;200,3,'Paraclinicos '!M1250/'Paraclinicos '!N1250&lt;300,2,'Paraclinicos '!M1250/'Paraclinicos '!N1250&lt;400,1,'Paraclinicos '!M1250/'Paraclinicos '!N1250&gt;=400,0)</f>
        <v>2</v>
      </c>
      <c r="P1293" cm="1">
        <f t="array" ref="P1293">_xlfn.IFS('Paraclinicos '!C1250="","",'Paraclinicos '!C1250&lt;20,4,'Paraclinicos '!C1250&lt;50,3,'Paraclinicos '!C1250&lt;100,2,'Paraclinicos '!C1250&lt;150,1,'Paraclinicos '!C1250&gt;150,0)</f>
        <v>0</v>
      </c>
      <c r="Q1293" cm="1">
        <f t="array" ref="Q1293">_xlfn.IFS('Paraclinicos '!O1250="","",'Paraclinicos '!O1250&lt;1.2,0,'Paraclinicos '!O1250&lt;2,1,'Paraclinicos '!O1250&lt;3.5,2,'Paraclinicos '!O1250&lt;5,3,'Paraclinicos '!O1250&gt;5,4)</f>
        <v>0</v>
      </c>
      <c r="R1293" t="str" cm="1">
        <f t="array" ref="R1293">_xlfn.IFS('Paraclinicos '!J1250="","",'Paraclinicos '!J1250&lt;1.2,0,'Paraclinicos '!J1250&lt;2,1,'Paraclinicos '!J1250&lt;6,2,'Paraclinicos '!J1250&lt;12,3,'Paraclinicos '!J1250&gt;=12,4)</f>
        <v/>
      </c>
      <c r="S1293" cm="1">
        <f t="array" ref="S1293">_xlfn.IFS('Paraclinicos '!Y1250="","",'Paraclinicos '!Y1250&lt;70,1,'Paraclinicos '!Y1250&gt;=70,0)</f>
        <v>1</v>
      </c>
      <c r="T1293" cm="1">
        <f t="array" ref="T1293">_xlfn.IFS('Paraclinicos '!W1250="","",'Paraclinicos '!W1250&lt;6,4,'Paraclinicos '!W1250&lt;10,3,'Paraclinicos '!W1250&lt;13,2,'Paraclinicos '!W1250&lt;15,1,'Paraclinicos '!W1250=15,0)</f>
        <v>4</v>
      </c>
      <c r="U1293" s="54">
        <f t="shared" si="60"/>
        <v>7</v>
      </c>
      <c r="V1293" cm="1">
        <f t="array" ref="V1293">_xlfn.IFS('Paraclinicos '!S1250="","",OR('Paraclinicos '!S1250&lt;=8,'Paraclinicos '!S1250&gt;=25),3,'Paraclinicos '!S1250&lt;12,1,'Paraclinicos '!S1250&lt;21,0,'Paraclinicos '!S1250&lt;25,2)</f>
        <v>0</v>
      </c>
      <c r="W1293" t="str">
        <f>IFERROR(IF(INDEX('BD Demog para scores enalazar'!Y$2:'BD Demog para scores enalazar'!Y$3000,MATCH(Formulas!A1293,'BD Demog para scores enalazar'!A$2:'BD Demog para scores enalazar'!A$3000,0))=1,"SI","NO"),"")</f>
        <v>NO</v>
      </c>
      <c r="X1293" s="9" t="str">
        <f>IFERROR(IF(INDEX('BD Demog para scores enalazar'!AJ$2:'BD Demog para scores enalazar'!AJ$3000,MATCH(Formulas!A1293,'BD Demog para scores enalazar'!A$2:'BD Demog para scores enalazar'!A$3000,0))=1,"SI","NO"),"")</f>
        <v>NO</v>
      </c>
      <c r="Y1293" cm="1">
        <f t="array" ref="Y1293">IF(AND(W1293="NO",X1293="NO"),_xlfn.IFS('Paraclinicos '!K1250&lt;=91,3,'Paraclinicos '!K1250&lt;94,2,'Paraclinicos '!K1250&lt;96,1,'Paraclinicos '!K1250&gt;=96,0),"")</f>
        <v>3</v>
      </c>
      <c r="Z1293" t="str" cm="1">
        <f t="array" ref="Z1293">IF(OR(W1293="SI",X1293="SI"),_xlfn.IFS(OR(AND('Paraclinicos '!K1251&lt;=83),AND('Paraclinicos '!K1251&gt;=97,AA1293=2)),3,OR(AND('Paraclinicos '!K1251&lt;=86),AND('Paraclinicos '!K1251&gt;=94,AA1293=2)),2,OR(AND('Paraclinicos '!K1251&lt;=88),AND('Paraclinicos '!K1251&gt;=92,AA1293=2)),1,OR(AND('Paraclinicos '!K1251&gt;=88,'Paraclinicos '!K1251&lt;=92),AND('Paraclinicos '!K1251&gt;=93,AA1293=0)),0),"")</f>
        <v/>
      </c>
      <c r="AA1293" cm="1">
        <f t="array" ref="AA1293">_xlfn.IFS('Paraclinicos '!E1250="","",'Paraclinicos '!E1250="Oxigeno",2,'Paraclinicos '!E1250="Aire",0)</f>
        <v>2</v>
      </c>
    </row>
    <row r="1294" spans="1:27" x14ac:dyDescent="0.25">
      <c r="A1294">
        <f>'Paraclinicos '!A1251</f>
        <v>359</v>
      </c>
      <c r="B1294" s="3">
        <f>'Paraclinicos '!R1251</f>
        <v>44336</v>
      </c>
      <c r="C1294" cm="1">
        <f t="array" ref="C1294">_xlfn.IFS('Paraclinicos '!Q1251="","",'Paraclinicos '!Q1251&gt;60,3,'Paraclinicos '!Q1251&lt;=60,1)</f>
        <v>1</v>
      </c>
      <c r="D1294" t="str">
        <f>IFERROR(IF(INDEX('BD Demog para scores enalazar'!BC$2:BC$3000,MATCH(Formulas!A1294,'BD Demog para scores enalazar'!A$2:A$3000,0))=0,"SI","NO"),"")</f>
        <v>SI</v>
      </c>
      <c r="E1294" cm="1">
        <f t="array" ref="E1294">_xlfn.IFS(D1294="","",D1294="SI",4,D1294="NO",1)</f>
        <v>4</v>
      </c>
      <c r="F1294" cm="1">
        <f t="array" ref="F1294">_xlfn.IFS('Paraclinicos '!B1251="","",'Paraclinicos '!B1251&gt;1,1,'Paraclinicos '!B1251&lt;=1,3)</f>
        <v>3</v>
      </c>
      <c r="G1294" t="str" cm="1">
        <f t="array" ref="G1294">_xlfn.IFS('Paraclinicos '!D1251="","",AND('Paraclinicos '!D1251&gt;=250,'Paraclinicos '!D1251&lt;=500),2,'Paraclinicos '!D1251&gt;500,3,'Paraclinicos '!D1251&lt;250,1)</f>
        <v/>
      </c>
      <c r="H1294" s="50">
        <f t="shared" si="61"/>
        <v>8</v>
      </c>
      <c r="I1294" cm="1">
        <f t="array" ref="I1294">_xlfn.IFS('Paraclinicos '!Q1251="","",'Paraclinicos '!Q1251&gt;=65,1,'Paraclinicos '!Q1251&lt;65,0)</f>
        <v>0</v>
      </c>
      <c r="J1294" cm="1">
        <f t="array" ref="J1294">_xlfn.IFS('Paraclinicos '!I1251="","",'Paraclinicos '!I1251&gt;7,1,'Paraclinicos '!I1251&lt;=7,0)</f>
        <v>1</v>
      </c>
      <c r="K1294" cm="1">
        <f t="array" ref="K1294">_xlfn.IFS('Paraclinicos '!W1251="","",'Paraclinicos '!W1251&lt;=8,1,'Paraclinicos '!W1251&gt;8,0)</f>
        <v>0</v>
      </c>
      <c r="L1294" cm="1">
        <f t="array" ref="L1294">_xlfn.IFS('Paraclinicos '!S1251="","",'Paraclinicos '!S1251&gt;=30,1,'Paraclinicos '!S1251&lt;30,0)</f>
        <v>0</v>
      </c>
      <c r="M1294" cm="1">
        <f t="array" ref="M1294">_xlfn.IFS(OR('Paraclinicos '!T1251="",'Paraclinicos '!U1251=""),"",OR('Paraclinicos '!T1251&lt;=90,'Paraclinicos '!U1251&lt;=60),1,OR('Paraclinicos '!T1251&gt;90,'Paraclinicos '!U1251&gt;60),0)</f>
        <v>0</v>
      </c>
      <c r="N1294" s="45">
        <f t="shared" si="62"/>
        <v>4</v>
      </c>
      <c r="O1294" cm="1">
        <f t="array" ref="O1294">_xlfn.IFS(OR('Paraclinicos '!M1251="",'Paraclinicos '!N1251="",'Paraclinicos '!N1251=0),"",'Paraclinicos '!M1251/'Paraclinicos '!N1251&lt;100,4,'Paraclinicos '!M1251/'Paraclinicos '!N1251&lt;200,3,'Paraclinicos '!M1251/'Paraclinicos '!N1251&lt;300,2,'Paraclinicos '!M1251/'Paraclinicos '!N1251&lt;400,1,'Paraclinicos '!M1251/'Paraclinicos '!N1251&gt;=400,0)</f>
        <v>2</v>
      </c>
      <c r="P1294" cm="1">
        <f t="array" ref="P1294">_xlfn.IFS('Paraclinicos '!C1251="","",'Paraclinicos '!C1251&lt;20,4,'Paraclinicos '!C1251&lt;50,3,'Paraclinicos '!C1251&lt;100,2,'Paraclinicos '!C1251&lt;150,1,'Paraclinicos '!C1251&gt;150,0)</f>
        <v>2</v>
      </c>
      <c r="Q1294" cm="1">
        <f t="array" ref="Q1294">_xlfn.IFS('Paraclinicos '!O1251="","",'Paraclinicos '!O1251&lt;1.2,0,'Paraclinicos '!O1251&lt;2,1,'Paraclinicos '!O1251&lt;3.5,2,'Paraclinicos '!O1251&lt;5,3,'Paraclinicos '!O1251&gt;5,4)</f>
        <v>0</v>
      </c>
      <c r="R1294" t="str" cm="1">
        <f t="array" ref="R1294">_xlfn.IFS('Paraclinicos '!J1251="","",'Paraclinicos '!J1251&lt;1.2,0,'Paraclinicos '!J1251&lt;2,1,'Paraclinicos '!J1251&lt;6,2,'Paraclinicos '!J1251&lt;12,3,'Paraclinicos '!J1251&gt;=12,4)</f>
        <v/>
      </c>
      <c r="S1294" cm="1">
        <f t="array" ref="S1294">_xlfn.IFS('Paraclinicos '!Y1251="","",'Paraclinicos '!Y1251&lt;70,1,'Paraclinicos '!Y1251&gt;=70,0)</f>
        <v>0</v>
      </c>
      <c r="T1294" cm="1">
        <f t="array" ref="T1294">_xlfn.IFS('Paraclinicos '!W1251="","",'Paraclinicos '!W1251&lt;6,4,'Paraclinicos '!W1251&lt;10,3,'Paraclinicos '!W1251&lt;13,2,'Paraclinicos '!W1251&lt;15,1,'Paraclinicos '!W1251=15,0)</f>
        <v>2</v>
      </c>
      <c r="U1294" s="54">
        <f t="shared" si="60"/>
        <v>6</v>
      </c>
      <c r="V1294" cm="1">
        <f t="array" ref="V1294">_xlfn.IFS('Paraclinicos '!S1251="","",OR('Paraclinicos '!S1251&lt;=8,'Paraclinicos '!S1251&gt;=25),3,'Paraclinicos '!S1251&lt;12,1,'Paraclinicos '!S1251&lt;21,0,'Paraclinicos '!S1251&lt;25,2)</f>
        <v>0</v>
      </c>
      <c r="W1294" t="str">
        <f>IFERROR(IF(INDEX('BD Demog para scores enalazar'!Y$2:'BD Demog para scores enalazar'!Y$3000,MATCH(Formulas!A1294,'BD Demog para scores enalazar'!A$2:'BD Demog para scores enalazar'!A$3000,0))=1,"SI","NO"),"")</f>
        <v>NO</v>
      </c>
      <c r="X1294" s="9" t="str">
        <f>IFERROR(IF(INDEX('BD Demog para scores enalazar'!AJ$2:'BD Demog para scores enalazar'!AJ$3000,MATCH(Formulas!A1294,'BD Demog para scores enalazar'!A$2:'BD Demog para scores enalazar'!A$3000,0))=1,"SI","NO"),"")</f>
        <v>NO</v>
      </c>
      <c r="Y1294" cm="1">
        <f t="array" ref="Y1294">IF(AND(W1294="NO",X1294="NO"),_xlfn.IFS('Paraclinicos '!K1251&lt;=91,3,'Paraclinicos '!K1251&lt;94,2,'Paraclinicos '!K1251&lt;96,1,'Paraclinicos '!K1251&gt;=96,0),"")</f>
        <v>3</v>
      </c>
      <c r="Z1294" t="str" cm="1">
        <f t="array" ref="Z1294">IF(OR(W1294="SI",X1294="SI"),_xlfn.IFS(OR(AND('Paraclinicos '!K1252&lt;=83),AND('Paraclinicos '!K1252&gt;=97,AA1294=2)),3,OR(AND('Paraclinicos '!K1252&lt;=86),AND('Paraclinicos '!K1252&gt;=94,AA1294=2)),2,OR(AND('Paraclinicos '!K1252&lt;=88),AND('Paraclinicos '!K1252&gt;=92,AA1294=2)),1,OR(AND('Paraclinicos '!K1252&gt;=88,'Paraclinicos '!K1252&lt;=92),AND('Paraclinicos '!K1252&gt;=93,AA1294=0)),0),"")</f>
        <v/>
      </c>
      <c r="AA1294" cm="1">
        <f t="array" ref="AA1294">_xlfn.IFS('Paraclinicos '!E1251="","",'Paraclinicos '!E1251="Oxigeno",2,'Paraclinicos '!E1251="Aire",0)</f>
        <v>2</v>
      </c>
    </row>
    <row r="1295" spans="1:27" x14ac:dyDescent="0.25">
      <c r="A1295">
        <f>'Paraclinicos '!A1252</f>
        <v>359</v>
      </c>
      <c r="B1295" s="3">
        <f>'Paraclinicos '!R1252</f>
        <v>44337</v>
      </c>
      <c r="C1295" cm="1">
        <f t="array" ref="C1295">_xlfn.IFS('Paraclinicos '!Q1252="","",'Paraclinicos '!Q1252&gt;60,3,'Paraclinicos '!Q1252&lt;=60,1)</f>
        <v>1</v>
      </c>
      <c r="D1295" t="str">
        <f>IFERROR(IF(INDEX('BD Demog para scores enalazar'!BC$2:BC$3000,MATCH(Formulas!A1295,'BD Demog para scores enalazar'!A$2:A$3000,0))=0,"SI","NO"),"")</f>
        <v>SI</v>
      </c>
      <c r="E1295" cm="1">
        <f t="array" ref="E1295">_xlfn.IFS(D1295="","",D1295="SI",4,D1295="NO",1)</f>
        <v>4</v>
      </c>
      <c r="F1295" cm="1">
        <f t="array" ref="F1295">_xlfn.IFS('Paraclinicos '!B1252="","",'Paraclinicos '!B1252&gt;1,1,'Paraclinicos '!B1252&lt;=1,3)</f>
        <v>3</v>
      </c>
      <c r="G1295" t="str" cm="1">
        <f t="array" ref="G1295">_xlfn.IFS('Paraclinicos '!D1252="","",AND('Paraclinicos '!D1252&gt;=250,'Paraclinicos '!D1252&lt;=500),2,'Paraclinicos '!D1252&gt;500,3,'Paraclinicos '!D1252&lt;250,1)</f>
        <v/>
      </c>
      <c r="H1295" s="50">
        <f t="shared" si="61"/>
        <v>8</v>
      </c>
      <c r="I1295" cm="1">
        <f t="array" ref="I1295">_xlfn.IFS('Paraclinicos '!Q1252="","",'Paraclinicos '!Q1252&gt;=65,1,'Paraclinicos '!Q1252&lt;65,0)</f>
        <v>0</v>
      </c>
      <c r="J1295" cm="1">
        <f t="array" ref="J1295">_xlfn.IFS('Paraclinicos '!I1252="","",'Paraclinicos '!I1252&gt;7,1,'Paraclinicos '!I1252&lt;=7,0)</f>
        <v>1</v>
      </c>
      <c r="K1295" cm="1">
        <f t="array" ref="K1295">_xlfn.IFS('Paraclinicos '!W1252="","",'Paraclinicos '!W1252&lt;=8,1,'Paraclinicos '!W1252&gt;8,0)</f>
        <v>0</v>
      </c>
      <c r="L1295" cm="1">
        <f t="array" ref="L1295">_xlfn.IFS('Paraclinicos '!S1252="","",'Paraclinicos '!S1252&gt;=30,1,'Paraclinicos '!S1252&lt;30,0)</f>
        <v>0</v>
      </c>
      <c r="M1295" cm="1">
        <f t="array" ref="M1295">_xlfn.IFS(OR('Paraclinicos '!T1252="",'Paraclinicos '!U1252=""),"",OR('Paraclinicos '!T1252&lt;=90,'Paraclinicos '!U1252&lt;=60),1,OR('Paraclinicos '!T1252&gt;90,'Paraclinicos '!U1252&gt;60),0)</f>
        <v>1</v>
      </c>
      <c r="N1295" s="45">
        <f t="shared" si="62"/>
        <v>3</v>
      </c>
      <c r="O1295" cm="1">
        <f t="array" ref="O1295">_xlfn.IFS(OR('Paraclinicos '!M1252="",'Paraclinicos '!N1252="",'Paraclinicos '!N1252=0),"",'Paraclinicos '!M1252/'Paraclinicos '!N1252&lt;100,4,'Paraclinicos '!M1252/'Paraclinicos '!N1252&lt;200,3,'Paraclinicos '!M1252/'Paraclinicos '!N1252&lt;300,2,'Paraclinicos '!M1252/'Paraclinicos '!N1252&lt;400,1,'Paraclinicos '!M1252/'Paraclinicos '!N1252&gt;=400,0)</f>
        <v>4</v>
      </c>
      <c r="P1295" cm="1">
        <f t="array" ref="P1295">_xlfn.IFS('Paraclinicos '!C1252="","",'Paraclinicos '!C1252&lt;20,4,'Paraclinicos '!C1252&lt;50,3,'Paraclinicos '!C1252&lt;100,2,'Paraclinicos '!C1252&lt;150,1,'Paraclinicos '!C1252&gt;150,0)</f>
        <v>4</v>
      </c>
      <c r="Q1295" cm="1">
        <f t="array" ref="Q1295">_xlfn.IFS('Paraclinicos '!O1252="","",'Paraclinicos '!O1252&lt;1.2,0,'Paraclinicos '!O1252&lt;2,1,'Paraclinicos '!O1252&lt;3.5,2,'Paraclinicos '!O1252&lt;5,3,'Paraclinicos '!O1252&gt;5,4)</f>
        <v>0</v>
      </c>
      <c r="R1295" t="str" cm="1">
        <f t="array" ref="R1295">_xlfn.IFS('Paraclinicos '!J1252="","",'Paraclinicos '!J1252&lt;1.2,0,'Paraclinicos '!J1252&lt;2,1,'Paraclinicos '!J1252&lt;6,2,'Paraclinicos '!J1252&lt;12,3,'Paraclinicos '!J1252&gt;=12,4)</f>
        <v/>
      </c>
      <c r="S1295" cm="1">
        <f t="array" ref="S1295">_xlfn.IFS('Paraclinicos '!Y1252="","",'Paraclinicos '!Y1252&lt;70,1,'Paraclinicos '!Y1252&gt;=70,0)</f>
        <v>0</v>
      </c>
      <c r="T1295" cm="1">
        <f t="array" ref="T1295">_xlfn.IFS('Paraclinicos '!W1252="","",'Paraclinicos '!W1252&lt;6,4,'Paraclinicos '!W1252&lt;10,3,'Paraclinicos '!W1252&lt;13,2,'Paraclinicos '!W1252&lt;15,1,'Paraclinicos '!W1252=15,0)</f>
        <v>2</v>
      </c>
      <c r="U1295" s="54">
        <f t="shared" si="60"/>
        <v>10</v>
      </c>
      <c r="V1295" cm="1">
        <f t="array" ref="V1295">_xlfn.IFS('Paraclinicos '!S1252="","",OR('Paraclinicos '!S1252&lt;=8,'Paraclinicos '!S1252&gt;=25),3,'Paraclinicos '!S1252&lt;12,1,'Paraclinicos '!S1252&lt;21,0,'Paraclinicos '!S1252&lt;25,2)</f>
        <v>0</v>
      </c>
      <c r="W1295" t="str">
        <f>IFERROR(IF(INDEX('BD Demog para scores enalazar'!Y$2:'BD Demog para scores enalazar'!Y$3000,MATCH(Formulas!A1295,'BD Demog para scores enalazar'!A$2:'BD Demog para scores enalazar'!A$3000,0))=1,"SI","NO"),"")</f>
        <v>NO</v>
      </c>
      <c r="X1295" s="9" t="str">
        <f>IFERROR(IF(INDEX('BD Demog para scores enalazar'!AJ$2:'BD Demog para scores enalazar'!AJ$3000,MATCH(Formulas!A1295,'BD Demog para scores enalazar'!A$2:'BD Demog para scores enalazar'!A$3000,0))=1,"SI","NO"),"")</f>
        <v>NO</v>
      </c>
      <c r="Y1295" cm="1">
        <f t="array" ref="Y1295">IF(AND(W1295="NO",X1295="NO"),_xlfn.IFS('Paraclinicos '!K1252&lt;=91,3,'Paraclinicos '!K1252&lt;94,2,'Paraclinicos '!K1252&lt;96,1,'Paraclinicos '!K1252&gt;=96,0),"")</f>
        <v>3</v>
      </c>
      <c r="Z1295" t="str" cm="1">
        <f t="array" ref="Z1295">IF(OR(W1295="SI",X1295="SI"),_xlfn.IFS(OR(AND('Paraclinicos '!K1253&lt;=83),AND('Paraclinicos '!K1253&gt;=97,AA1295=2)),3,OR(AND('Paraclinicos '!K1253&lt;=86),AND('Paraclinicos '!K1253&gt;=94,AA1295=2)),2,OR(AND('Paraclinicos '!K1253&lt;=88),AND('Paraclinicos '!K1253&gt;=92,AA1295=2)),1,OR(AND('Paraclinicos '!K1253&gt;=88,'Paraclinicos '!K1253&lt;=92),AND('Paraclinicos '!K1253&gt;=93,AA1295=0)),0),"")</f>
        <v/>
      </c>
      <c r="AA1295" cm="1">
        <f t="array" ref="AA1295">_xlfn.IFS('Paraclinicos '!E1252="","",'Paraclinicos '!E1252="Oxigeno",2,'Paraclinicos '!E1252="Aire",0)</f>
        <v>2</v>
      </c>
    </row>
    <row r="1296" spans="1:27" x14ac:dyDescent="0.25">
      <c r="A1296">
        <f>'Paraclinicos '!A1253</f>
        <v>359</v>
      </c>
      <c r="B1296" s="3">
        <f>'Paraclinicos '!R1253</f>
        <v>44338</v>
      </c>
      <c r="C1296" cm="1">
        <f t="array" ref="C1296">_xlfn.IFS('Paraclinicos '!Q1253="","",'Paraclinicos '!Q1253&gt;60,3,'Paraclinicos '!Q1253&lt;=60,1)</f>
        <v>1</v>
      </c>
      <c r="D1296" t="str">
        <f>IFERROR(IF(INDEX('BD Demog para scores enalazar'!BC$2:BC$3000,MATCH(Formulas!A1296,'BD Demog para scores enalazar'!A$2:A$3000,0))=0,"SI","NO"),"")</f>
        <v>SI</v>
      </c>
      <c r="E1296" cm="1">
        <f t="array" ref="E1296">_xlfn.IFS(D1296="","",D1296="SI",4,D1296="NO",1)</f>
        <v>4</v>
      </c>
      <c r="F1296" cm="1">
        <f t="array" ref="F1296">_xlfn.IFS('Paraclinicos '!B1253="","",'Paraclinicos '!B1253&gt;1,1,'Paraclinicos '!B1253&lt;=1,3)</f>
        <v>3</v>
      </c>
      <c r="G1296" t="str" cm="1">
        <f t="array" ref="G1296">_xlfn.IFS('Paraclinicos '!D1253="","",AND('Paraclinicos '!D1253&gt;=250,'Paraclinicos '!D1253&lt;=500),2,'Paraclinicos '!D1253&gt;500,3,'Paraclinicos '!D1253&lt;250,1)</f>
        <v/>
      </c>
      <c r="H1296" s="50">
        <f t="shared" si="61"/>
        <v>8</v>
      </c>
      <c r="I1296" cm="1">
        <f t="array" ref="I1296">_xlfn.IFS('Paraclinicos '!Q1253="","",'Paraclinicos '!Q1253&gt;=65,1,'Paraclinicos '!Q1253&lt;65,0)</f>
        <v>0</v>
      </c>
      <c r="J1296" cm="1">
        <f t="array" ref="J1296">_xlfn.IFS('Paraclinicos '!I1253="","",'Paraclinicos '!I1253&gt;7,1,'Paraclinicos '!I1253&lt;=7,0)</f>
        <v>1</v>
      </c>
      <c r="K1296" cm="1">
        <f t="array" ref="K1296">_xlfn.IFS('Paraclinicos '!W1253="","",'Paraclinicos '!W1253&lt;=8,1,'Paraclinicos '!W1253&gt;8,0)</f>
        <v>1</v>
      </c>
      <c r="L1296" cm="1">
        <f t="array" ref="L1296">_xlfn.IFS('Paraclinicos '!S1253="","",'Paraclinicos '!S1253&gt;=30,1,'Paraclinicos '!S1253&lt;30,0)</f>
        <v>0</v>
      </c>
      <c r="M1296" cm="1">
        <f t="array" ref="M1296">_xlfn.IFS(OR('Paraclinicos '!T1253="",'Paraclinicos '!U1253=""),"",OR('Paraclinicos '!T1253&lt;=90,'Paraclinicos '!U1253&lt;=60),1,OR('Paraclinicos '!T1253&gt;90,'Paraclinicos '!U1253&gt;60),0)</f>
        <v>0</v>
      </c>
      <c r="N1296" s="45">
        <f t="shared" si="62"/>
        <v>4</v>
      </c>
      <c r="O1296" cm="1">
        <f t="array" ref="O1296">_xlfn.IFS(OR('Paraclinicos '!M1253="",'Paraclinicos '!N1253="",'Paraclinicos '!N1253=0),"",'Paraclinicos '!M1253/'Paraclinicos '!N1253&lt;100,4,'Paraclinicos '!M1253/'Paraclinicos '!N1253&lt;200,3,'Paraclinicos '!M1253/'Paraclinicos '!N1253&lt;300,2,'Paraclinicos '!M1253/'Paraclinicos '!N1253&lt;400,1,'Paraclinicos '!M1253/'Paraclinicos '!N1253&gt;=400,0)</f>
        <v>3</v>
      </c>
      <c r="P1296" cm="1">
        <f t="array" ref="P1296">_xlfn.IFS('Paraclinicos '!C1253="","",'Paraclinicos '!C1253&lt;20,4,'Paraclinicos '!C1253&lt;50,3,'Paraclinicos '!C1253&lt;100,2,'Paraclinicos '!C1253&lt;150,1,'Paraclinicos '!C1253&gt;150,0)</f>
        <v>4</v>
      </c>
      <c r="Q1296" cm="1">
        <f t="array" ref="Q1296">_xlfn.IFS('Paraclinicos '!O1253="","",'Paraclinicos '!O1253&lt;1.2,0,'Paraclinicos '!O1253&lt;2,1,'Paraclinicos '!O1253&lt;3.5,2,'Paraclinicos '!O1253&lt;5,3,'Paraclinicos '!O1253&gt;5,4)</f>
        <v>1</v>
      </c>
      <c r="R1296" t="str" cm="1">
        <f t="array" ref="R1296">_xlfn.IFS('Paraclinicos '!J1253="","",'Paraclinicos '!J1253&lt;1.2,0,'Paraclinicos '!J1253&lt;2,1,'Paraclinicos '!J1253&lt;6,2,'Paraclinicos '!J1253&lt;12,3,'Paraclinicos '!J1253&gt;=12,4)</f>
        <v/>
      </c>
      <c r="S1296" cm="1">
        <f t="array" ref="S1296">_xlfn.IFS('Paraclinicos '!Y1253="","",'Paraclinicos '!Y1253&lt;70,1,'Paraclinicos '!Y1253&gt;=70,0)</f>
        <v>0</v>
      </c>
      <c r="T1296" cm="1">
        <f t="array" ref="T1296">_xlfn.IFS('Paraclinicos '!W1253="","",'Paraclinicos '!W1253&lt;6,4,'Paraclinicos '!W1253&lt;10,3,'Paraclinicos '!W1253&lt;13,2,'Paraclinicos '!W1253&lt;15,1,'Paraclinicos '!W1253=15,0)</f>
        <v>4</v>
      </c>
      <c r="U1296" s="54">
        <f t="shared" si="60"/>
        <v>12</v>
      </c>
      <c r="V1296" cm="1">
        <f t="array" ref="V1296">_xlfn.IFS('Paraclinicos '!S1253="","",OR('Paraclinicos '!S1253&lt;=8,'Paraclinicos '!S1253&gt;=25),3,'Paraclinicos '!S1253&lt;12,1,'Paraclinicos '!S1253&lt;21,0,'Paraclinicos '!S1253&lt;25,2)</f>
        <v>2</v>
      </c>
      <c r="W1296" t="str">
        <f>IFERROR(IF(INDEX('BD Demog para scores enalazar'!Y$2:'BD Demog para scores enalazar'!Y$3000,MATCH(Formulas!A1296,'BD Demog para scores enalazar'!A$2:'BD Demog para scores enalazar'!A$3000,0))=1,"SI","NO"),"")</f>
        <v>NO</v>
      </c>
      <c r="X1296" s="9" t="str">
        <f>IFERROR(IF(INDEX('BD Demog para scores enalazar'!AJ$2:'BD Demog para scores enalazar'!AJ$3000,MATCH(Formulas!A1296,'BD Demog para scores enalazar'!A$2:'BD Demog para scores enalazar'!A$3000,0))=1,"SI","NO"),"")</f>
        <v>NO</v>
      </c>
      <c r="Y1296" cm="1">
        <f t="array" ref="Y1296">IF(AND(W1296="NO",X1296="NO"),_xlfn.IFS('Paraclinicos '!K1253&lt;=91,3,'Paraclinicos '!K1253&lt;94,2,'Paraclinicos '!K1253&lt;96,1,'Paraclinicos '!K1253&gt;=96,0),"")</f>
        <v>3</v>
      </c>
      <c r="Z1296" t="str" cm="1">
        <f t="array" ref="Z1296">IF(OR(W1296="SI",X1296="SI"),_xlfn.IFS(OR(AND('Paraclinicos '!K1254&lt;=83),AND('Paraclinicos '!K1254&gt;=97,AA1296=2)),3,OR(AND('Paraclinicos '!K1254&lt;=86),AND('Paraclinicos '!K1254&gt;=94,AA1296=2)),2,OR(AND('Paraclinicos '!K1254&lt;=88),AND('Paraclinicos '!K1254&gt;=92,AA1296=2)),1,OR(AND('Paraclinicos '!K1254&gt;=88,'Paraclinicos '!K1254&lt;=92),AND('Paraclinicos '!K1254&gt;=93,AA1296=0)),0),"")</f>
        <v/>
      </c>
      <c r="AA1296" cm="1">
        <f t="array" ref="AA1296">_xlfn.IFS('Paraclinicos '!E1253="","",'Paraclinicos '!E1253="Oxigeno",2,'Paraclinicos '!E1253="Aire",0)</f>
        <v>2</v>
      </c>
    </row>
    <row r="1297" spans="1:27" x14ac:dyDescent="0.25">
      <c r="A1297">
        <f>'Paraclinicos '!A1254</f>
        <v>359</v>
      </c>
      <c r="B1297" s="3">
        <f>'Paraclinicos '!R1254</f>
        <v>44340</v>
      </c>
      <c r="C1297" cm="1">
        <f t="array" ref="C1297">_xlfn.IFS('Paraclinicos '!Q1254="","",'Paraclinicos '!Q1254&gt;60,3,'Paraclinicos '!Q1254&lt;=60,1)</f>
        <v>1</v>
      </c>
      <c r="D1297" t="str">
        <f>IFERROR(IF(INDEX('BD Demog para scores enalazar'!BC$2:BC$3000,MATCH(Formulas!A1297,'BD Demog para scores enalazar'!A$2:A$3000,0))=0,"SI","NO"),"")</f>
        <v>SI</v>
      </c>
      <c r="E1297" cm="1">
        <f t="array" ref="E1297">_xlfn.IFS(D1297="","",D1297="SI",4,D1297="NO",1)</f>
        <v>4</v>
      </c>
      <c r="F1297" cm="1">
        <f t="array" ref="F1297">_xlfn.IFS('Paraclinicos '!B1254="","",'Paraclinicos '!B1254&gt;1,1,'Paraclinicos '!B1254&lt;=1,3)</f>
        <v>3</v>
      </c>
      <c r="G1297" t="str" cm="1">
        <f t="array" ref="G1297">_xlfn.IFS('Paraclinicos '!D1254="","",AND('Paraclinicos '!D1254&gt;=250,'Paraclinicos '!D1254&lt;=500),2,'Paraclinicos '!D1254&gt;500,3,'Paraclinicos '!D1254&lt;250,1)</f>
        <v/>
      </c>
      <c r="H1297" s="50">
        <f t="shared" si="61"/>
        <v>8</v>
      </c>
      <c r="I1297" cm="1">
        <f t="array" ref="I1297">_xlfn.IFS('Paraclinicos '!Q1254="","",'Paraclinicos '!Q1254&gt;=65,1,'Paraclinicos '!Q1254&lt;65,0)</f>
        <v>0</v>
      </c>
      <c r="J1297" cm="1">
        <f t="array" ref="J1297">_xlfn.IFS('Paraclinicos '!I1254="","",'Paraclinicos '!I1254&gt;7,1,'Paraclinicos '!I1254&lt;=7,0)</f>
        <v>1</v>
      </c>
      <c r="K1297" cm="1">
        <f t="array" ref="K1297">_xlfn.IFS('Paraclinicos '!W1254="","",'Paraclinicos '!W1254&lt;=8,1,'Paraclinicos '!W1254&gt;8,0)</f>
        <v>1</v>
      </c>
      <c r="L1297" cm="1">
        <f t="array" ref="L1297">_xlfn.IFS('Paraclinicos '!S1254="","",'Paraclinicos '!S1254&gt;=30,1,'Paraclinicos '!S1254&lt;30,0)</f>
        <v>0</v>
      </c>
      <c r="M1297" cm="1">
        <f t="array" ref="M1297">_xlfn.IFS(OR('Paraclinicos '!T1254="",'Paraclinicos '!U1254=""),"",OR('Paraclinicos '!T1254&lt;=90,'Paraclinicos '!U1254&lt;=60),1,OR('Paraclinicos '!T1254&gt;90,'Paraclinicos '!U1254&gt;60),0)</f>
        <v>0</v>
      </c>
      <c r="N1297" s="45">
        <f t="shared" si="62"/>
        <v>4</v>
      </c>
      <c r="O1297" cm="1">
        <f t="array" ref="O1297">_xlfn.IFS(OR('Paraclinicos '!M1254="",'Paraclinicos '!N1254="",'Paraclinicos '!N1254=0),"",'Paraclinicos '!M1254/'Paraclinicos '!N1254&lt;100,4,'Paraclinicos '!M1254/'Paraclinicos '!N1254&lt;200,3,'Paraclinicos '!M1254/'Paraclinicos '!N1254&lt;300,2,'Paraclinicos '!M1254/'Paraclinicos '!N1254&lt;400,1,'Paraclinicos '!M1254/'Paraclinicos '!N1254&gt;=400,0)</f>
        <v>1</v>
      </c>
      <c r="P1297" cm="1">
        <f t="array" ref="P1297">_xlfn.IFS('Paraclinicos '!C1254="","",'Paraclinicos '!C1254&lt;20,4,'Paraclinicos '!C1254&lt;50,3,'Paraclinicos '!C1254&lt;100,2,'Paraclinicos '!C1254&lt;150,1,'Paraclinicos '!C1254&gt;150,0)</f>
        <v>3</v>
      </c>
      <c r="Q1297" cm="1">
        <f t="array" ref="Q1297">_xlfn.IFS('Paraclinicos '!O1254="","",'Paraclinicos '!O1254&lt;1.2,0,'Paraclinicos '!O1254&lt;2,1,'Paraclinicos '!O1254&lt;3.5,2,'Paraclinicos '!O1254&lt;5,3,'Paraclinicos '!O1254&gt;5,4)</f>
        <v>1</v>
      </c>
      <c r="R1297" cm="1">
        <f t="array" ref="R1297">_xlfn.IFS('Paraclinicos '!J1254="","",'Paraclinicos '!J1254&lt;1.2,0,'Paraclinicos '!J1254&lt;2,1,'Paraclinicos '!J1254&lt;6,2,'Paraclinicos '!J1254&lt;12,3,'Paraclinicos '!J1254&gt;=12,4)</f>
        <v>2</v>
      </c>
      <c r="S1297" cm="1">
        <f t="array" ref="S1297">_xlfn.IFS('Paraclinicos '!Y1254="","",'Paraclinicos '!Y1254&lt;70,1,'Paraclinicos '!Y1254&gt;=70,0)</f>
        <v>0</v>
      </c>
      <c r="T1297" cm="1">
        <f t="array" ref="T1297">_xlfn.IFS('Paraclinicos '!W1254="","",'Paraclinicos '!W1254&lt;6,4,'Paraclinicos '!W1254&lt;10,3,'Paraclinicos '!W1254&lt;13,2,'Paraclinicos '!W1254&lt;15,1,'Paraclinicos '!W1254=15,0)</f>
        <v>4</v>
      </c>
      <c r="U1297" s="54">
        <f t="shared" si="60"/>
        <v>11</v>
      </c>
      <c r="V1297" cm="1">
        <f t="array" ref="V1297">_xlfn.IFS('Paraclinicos '!S1254="","",OR('Paraclinicos '!S1254&lt;=8,'Paraclinicos '!S1254&gt;=25),3,'Paraclinicos '!S1254&lt;12,1,'Paraclinicos '!S1254&lt;21,0,'Paraclinicos '!S1254&lt;25,2)</f>
        <v>2</v>
      </c>
      <c r="W1297" t="str">
        <f>IFERROR(IF(INDEX('BD Demog para scores enalazar'!Y$2:'BD Demog para scores enalazar'!Y$3000,MATCH(Formulas!A1297,'BD Demog para scores enalazar'!A$2:'BD Demog para scores enalazar'!A$3000,0))=1,"SI","NO"),"")</f>
        <v>NO</v>
      </c>
      <c r="X1297" s="9" t="str">
        <f>IFERROR(IF(INDEX('BD Demog para scores enalazar'!AJ$2:'BD Demog para scores enalazar'!AJ$3000,MATCH(Formulas!A1297,'BD Demog para scores enalazar'!A$2:'BD Demog para scores enalazar'!A$3000,0))=1,"SI","NO"),"")</f>
        <v>NO</v>
      </c>
      <c r="Y1297" cm="1">
        <f t="array" ref="Y1297">IF(AND(W1297="NO",X1297="NO"),_xlfn.IFS('Paraclinicos '!K1254&lt;=91,3,'Paraclinicos '!K1254&lt;94,2,'Paraclinicos '!K1254&lt;96,1,'Paraclinicos '!K1254&gt;=96,0),"")</f>
        <v>3</v>
      </c>
      <c r="Z1297" t="str" cm="1">
        <f t="array" ref="Z1297">IF(OR(W1297="SI",X1297="SI"),_xlfn.IFS(OR(AND('Paraclinicos '!K1255&lt;=83),AND('Paraclinicos '!K1255&gt;=97,AA1297=2)),3,OR(AND('Paraclinicos '!K1255&lt;=86),AND('Paraclinicos '!K1255&gt;=94,AA1297=2)),2,OR(AND('Paraclinicos '!K1255&lt;=88),AND('Paraclinicos '!K1255&gt;=92,AA1297=2)),1,OR(AND('Paraclinicos '!K1255&gt;=88,'Paraclinicos '!K1255&lt;=92),AND('Paraclinicos '!K1255&gt;=93,AA1297=0)),0),"")</f>
        <v/>
      </c>
      <c r="AA1297" cm="1">
        <f t="array" ref="AA1297">_xlfn.IFS('Paraclinicos '!E1254="","",'Paraclinicos '!E1254="Oxigeno",2,'Paraclinicos '!E1254="Aire",0)</f>
        <v>2</v>
      </c>
    </row>
    <row r="1298" spans="1:27" x14ac:dyDescent="0.25">
      <c r="A1298">
        <f>'Paraclinicos '!A1255</f>
        <v>359</v>
      </c>
      <c r="B1298" s="3">
        <f>'Paraclinicos '!R1255</f>
        <v>44341</v>
      </c>
      <c r="C1298" cm="1">
        <f t="array" ref="C1298">_xlfn.IFS('Paraclinicos '!Q1255="","",'Paraclinicos '!Q1255&gt;60,3,'Paraclinicos '!Q1255&lt;=60,1)</f>
        <v>1</v>
      </c>
      <c r="D1298" t="str">
        <f>IFERROR(IF(INDEX('BD Demog para scores enalazar'!BC$2:BC$3000,MATCH(Formulas!A1298,'BD Demog para scores enalazar'!A$2:A$3000,0))=0,"SI","NO"),"")</f>
        <v>SI</v>
      </c>
      <c r="E1298" cm="1">
        <f t="array" ref="E1298">_xlfn.IFS(D1298="","",D1298="SI",4,D1298="NO",1)</f>
        <v>4</v>
      </c>
      <c r="F1298" cm="1">
        <f t="array" ref="F1298">_xlfn.IFS('Paraclinicos '!B1255="","",'Paraclinicos '!B1255&gt;1,1,'Paraclinicos '!B1255&lt;=1,3)</f>
        <v>3</v>
      </c>
      <c r="G1298" cm="1">
        <f t="array" ref="G1298">_xlfn.IFS('Paraclinicos '!D1255="","",AND('Paraclinicos '!D1255&gt;=250,'Paraclinicos '!D1255&lt;=500),2,'Paraclinicos '!D1255&gt;500,3,'Paraclinicos '!D1255&lt;250,1)</f>
        <v>2</v>
      </c>
      <c r="H1298" s="50">
        <f t="shared" si="61"/>
        <v>10</v>
      </c>
      <c r="I1298" cm="1">
        <f t="array" ref="I1298">_xlfn.IFS('Paraclinicos '!Q1255="","",'Paraclinicos '!Q1255&gt;=65,1,'Paraclinicos '!Q1255&lt;65,0)</f>
        <v>0</v>
      </c>
      <c r="J1298" cm="1">
        <f t="array" ref="J1298">_xlfn.IFS('Paraclinicos '!I1255="","",'Paraclinicos '!I1255&gt;7,1,'Paraclinicos '!I1255&lt;=7,0)</f>
        <v>1</v>
      </c>
      <c r="K1298" cm="1">
        <f t="array" ref="K1298">_xlfn.IFS('Paraclinicos '!W1255="","",'Paraclinicos '!W1255&lt;=8,1,'Paraclinicos '!W1255&gt;8,0)</f>
        <v>0</v>
      </c>
      <c r="L1298" cm="1">
        <f t="array" ref="L1298">_xlfn.IFS('Paraclinicos '!S1255="","",'Paraclinicos '!S1255&gt;=30,1,'Paraclinicos '!S1255&lt;30,0)</f>
        <v>0</v>
      </c>
      <c r="M1298" cm="1">
        <f t="array" ref="M1298">_xlfn.IFS(OR('Paraclinicos '!T1255="",'Paraclinicos '!U1255=""),"",OR('Paraclinicos '!T1255&lt;=90,'Paraclinicos '!U1255&lt;=60),1,OR('Paraclinicos '!T1255&gt;90,'Paraclinicos '!U1255&gt;60),0)</f>
        <v>0</v>
      </c>
      <c r="N1298" s="45">
        <f t="shared" si="62"/>
        <v>3</v>
      </c>
      <c r="O1298" cm="1">
        <f t="array" ref="O1298">_xlfn.IFS(OR('Paraclinicos '!M1255="",'Paraclinicos '!N1255="",'Paraclinicos '!N1255=0),"",'Paraclinicos '!M1255/'Paraclinicos '!N1255&lt;100,4,'Paraclinicos '!M1255/'Paraclinicos '!N1255&lt;200,3,'Paraclinicos '!M1255/'Paraclinicos '!N1255&lt;300,2,'Paraclinicos '!M1255/'Paraclinicos '!N1255&lt;400,1,'Paraclinicos '!M1255/'Paraclinicos '!N1255&gt;=400,0)</f>
        <v>1</v>
      </c>
      <c r="P1298" cm="1">
        <f t="array" ref="P1298">_xlfn.IFS('Paraclinicos '!C1255="","",'Paraclinicos '!C1255&lt;20,4,'Paraclinicos '!C1255&lt;50,3,'Paraclinicos '!C1255&lt;100,2,'Paraclinicos '!C1255&lt;150,1,'Paraclinicos '!C1255&gt;150,0)</f>
        <v>3</v>
      </c>
      <c r="Q1298" cm="1">
        <f t="array" ref="Q1298">_xlfn.IFS('Paraclinicos '!O1255="","",'Paraclinicos '!O1255&lt;1.2,0,'Paraclinicos '!O1255&lt;2,1,'Paraclinicos '!O1255&lt;3.5,2,'Paraclinicos '!O1255&lt;5,3,'Paraclinicos '!O1255&gt;5,4)</f>
        <v>1</v>
      </c>
      <c r="R1298" cm="1">
        <f t="array" ref="R1298">_xlfn.IFS('Paraclinicos '!J1255="","",'Paraclinicos '!J1255&lt;1.2,0,'Paraclinicos '!J1255&lt;2,1,'Paraclinicos '!J1255&lt;6,2,'Paraclinicos '!J1255&lt;12,3,'Paraclinicos '!J1255&gt;=12,4)</f>
        <v>2</v>
      </c>
      <c r="S1298" cm="1">
        <f t="array" ref="S1298">_xlfn.IFS('Paraclinicos '!Y1255="","",'Paraclinicos '!Y1255&lt;70,1,'Paraclinicos '!Y1255&gt;=70,0)</f>
        <v>0</v>
      </c>
      <c r="T1298" cm="1">
        <f t="array" ref="T1298">_xlfn.IFS('Paraclinicos '!W1255="","",'Paraclinicos '!W1255&lt;6,4,'Paraclinicos '!W1255&lt;10,3,'Paraclinicos '!W1255&lt;13,2,'Paraclinicos '!W1255&lt;15,1,'Paraclinicos '!W1255=15,0)</f>
        <v>2</v>
      </c>
      <c r="U1298" s="54">
        <f t="shared" si="60"/>
        <v>9</v>
      </c>
      <c r="V1298" cm="1">
        <f t="array" ref="V1298">_xlfn.IFS('Paraclinicos '!S1255="","",OR('Paraclinicos '!S1255&lt;=8,'Paraclinicos '!S1255&gt;=25),3,'Paraclinicos '!S1255&lt;12,1,'Paraclinicos '!S1255&lt;21,0,'Paraclinicos '!S1255&lt;25,2)</f>
        <v>2</v>
      </c>
      <c r="W1298" t="str">
        <f>IFERROR(IF(INDEX('BD Demog para scores enalazar'!Y$2:'BD Demog para scores enalazar'!Y$3000,MATCH(Formulas!A1298,'BD Demog para scores enalazar'!A$2:'BD Demog para scores enalazar'!A$3000,0))=1,"SI","NO"),"")</f>
        <v>NO</v>
      </c>
      <c r="X1298" s="9" t="str">
        <f>IFERROR(IF(INDEX('BD Demog para scores enalazar'!AJ$2:'BD Demog para scores enalazar'!AJ$3000,MATCH(Formulas!A1298,'BD Demog para scores enalazar'!A$2:'BD Demog para scores enalazar'!A$3000,0))=1,"SI","NO"),"")</f>
        <v>NO</v>
      </c>
      <c r="Y1298" cm="1">
        <f t="array" ref="Y1298">IF(AND(W1298="NO",X1298="NO"),_xlfn.IFS('Paraclinicos '!K1255&lt;=91,3,'Paraclinicos '!K1255&lt;94,2,'Paraclinicos '!K1255&lt;96,1,'Paraclinicos '!K1255&gt;=96,0),"")</f>
        <v>2</v>
      </c>
      <c r="Z1298" t="str" cm="1">
        <f t="array" ref="Z1298">IF(OR(W1298="SI",X1298="SI"),_xlfn.IFS(OR(AND('Paraclinicos '!K1256&lt;=83),AND('Paraclinicos '!K1256&gt;=97,AA1298=2)),3,OR(AND('Paraclinicos '!K1256&lt;=86),AND('Paraclinicos '!K1256&gt;=94,AA1298=2)),2,OR(AND('Paraclinicos '!K1256&lt;=88),AND('Paraclinicos '!K1256&gt;=92,AA1298=2)),1,OR(AND('Paraclinicos '!K1256&gt;=88,'Paraclinicos '!K1256&lt;=92),AND('Paraclinicos '!K1256&gt;=93,AA1298=0)),0),"")</f>
        <v/>
      </c>
      <c r="AA1298" cm="1">
        <f t="array" ref="AA1298">_xlfn.IFS('Paraclinicos '!E1255="","",'Paraclinicos '!E1255="Oxigeno",2,'Paraclinicos '!E1255="Aire",0)</f>
        <v>2</v>
      </c>
    </row>
    <row r="1299" spans="1:27" x14ac:dyDescent="0.25">
      <c r="A1299">
        <f>'Paraclinicos '!A1256</f>
        <v>359</v>
      </c>
      <c r="B1299" s="3">
        <f>'Paraclinicos '!R1256</f>
        <v>44342</v>
      </c>
      <c r="C1299" cm="1">
        <f t="array" ref="C1299">_xlfn.IFS('Paraclinicos '!Q1256="","",'Paraclinicos '!Q1256&gt;60,3,'Paraclinicos '!Q1256&lt;=60,1)</f>
        <v>1</v>
      </c>
      <c r="D1299" t="str">
        <f>IFERROR(IF(INDEX('BD Demog para scores enalazar'!BC$2:BC$3000,MATCH(Formulas!A1299,'BD Demog para scores enalazar'!A$2:A$3000,0))=0,"SI","NO"),"")</f>
        <v>SI</v>
      </c>
      <c r="E1299" cm="1">
        <f t="array" ref="E1299">_xlfn.IFS(D1299="","",D1299="SI",4,D1299="NO",1)</f>
        <v>4</v>
      </c>
      <c r="F1299" cm="1">
        <f t="array" ref="F1299">_xlfn.IFS('Paraclinicos '!B1256="","",'Paraclinicos '!B1256&gt;1,1,'Paraclinicos '!B1256&lt;=1,3)</f>
        <v>3</v>
      </c>
      <c r="G1299" t="str" cm="1">
        <f t="array" ref="G1299">_xlfn.IFS('Paraclinicos '!D1256="","",AND('Paraclinicos '!D1256&gt;=250,'Paraclinicos '!D1256&lt;=500),2,'Paraclinicos '!D1256&gt;500,3,'Paraclinicos '!D1256&lt;250,1)</f>
        <v/>
      </c>
      <c r="H1299" s="50">
        <f t="shared" si="61"/>
        <v>8</v>
      </c>
      <c r="I1299" cm="1">
        <f t="array" ref="I1299">_xlfn.IFS('Paraclinicos '!Q1256="","",'Paraclinicos '!Q1256&gt;=65,1,'Paraclinicos '!Q1256&lt;65,0)</f>
        <v>0</v>
      </c>
      <c r="J1299" cm="1">
        <f t="array" ref="J1299">_xlfn.IFS('Paraclinicos '!I1256="","",'Paraclinicos '!I1256&gt;7,1,'Paraclinicos '!I1256&lt;=7,0)</f>
        <v>1</v>
      </c>
      <c r="K1299" cm="1">
        <f t="array" ref="K1299">_xlfn.IFS('Paraclinicos '!W1256="","",'Paraclinicos '!W1256&lt;=8,1,'Paraclinicos '!W1256&gt;8,0)</f>
        <v>1</v>
      </c>
      <c r="L1299" cm="1">
        <f t="array" ref="L1299">_xlfn.IFS('Paraclinicos '!S1256="","",'Paraclinicos '!S1256&gt;=30,1,'Paraclinicos '!S1256&lt;30,0)</f>
        <v>0</v>
      </c>
      <c r="M1299" cm="1">
        <f t="array" ref="M1299">_xlfn.IFS(OR('Paraclinicos '!T1256="",'Paraclinicos '!U1256=""),"",OR('Paraclinicos '!T1256&lt;=90,'Paraclinicos '!U1256&lt;=60),1,OR('Paraclinicos '!T1256&gt;90,'Paraclinicos '!U1256&gt;60),0)</f>
        <v>1</v>
      </c>
      <c r="N1299" s="45">
        <f t="shared" si="62"/>
        <v>4</v>
      </c>
      <c r="O1299" cm="1">
        <f t="array" ref="O1299">_xlfn.IFS(OR('Paraclinicos '!M1256="",'Paraclinicos '!N1256="",'Paraclinicos '!N1256=0),"",'Paraclinicos '!M1256/'Paraclinicos '!N1256&lt;100,4,'Paraclinicos '!M1256/'Paraclinicos '!N1256&lt;200,3,'Paraclinicos '!M1256/'Paraclinicos '!N1256&lt;300,2,'Paraclinicos '!M1256/'Paraclinicos '!N1256&lt;400,1,'Paraclinicos '!M1256/'Paraclinicos '!N1256&gt;=400,0)</f>
        <v>1</v>
      </c>
      <c r="P1299" cm="1">
        <f t="array" ref="P1299">_xlfn.IFS('Paraclinicos '!C1256="","",'Paraclinicos '!C1256&lt;20,4,'Paraclinicos '!C1256&lt;50,3,'Paraclinicos '!C1256&lt;100,2,'Paraclinicos '!C1256&lt;150,1,'Paraclinicos '!C1256&gt;150,0)</f>
        <v>2</v>
      </c>
      <c r="Q1299" cm="1">
        <f t="array" ref="Q1299">_xlfn.IFS('Paraclinicos '!O1256="","",'Paraclinicos '!O1256&lt;1.2,0,'Paraclinicos '!O1256&lt;2,1,'Paraclinicos '!O1256&lt;3.5,2,'Paraclinicos '!O1256&lt;5,3,'Paraclinicos '!O1256&gt;5,4)</f>
        <v>0</v>
      </c>
      <c r="R1299" t="str" cm="1">
        <f t="array" ref="R1299">_xlfn.IFS('Paraclinicos '!J1256="","",'Paraclinicos '!J1256&lt;1.2,0,'Paraclinicos '!J1256&lt;2,1,'Paraclinicos '!J1256&lt;6,2,'Paraclinicos '!J1256&lt;12,3,'Paraclinicos '!J1256&gt;=12,4)</f>
        <v/>
      </c>
      <c r="S1299" cm="1">
        <f t="array" ref="S1299">_xlfn.IFS('Paraclinicos '!Y1256="","",'Paraclinicos '!Y1256&lt;70,1,'Paraclinicos '!Y1256&gt;=70,0)</f>
        <v>0</v>
      </c>
      <c r="T1299" cm="1">
        <f t="array" ref="T1299">_xlfn.IFS('Paraclinicos '!W1256="","",'Paraclinicos '!W1256&lt;6,4,'Paraclinicos '!W1256&lt;10,3,'Paraclinicos '!W1256&lt;13,2,'Paraclinicos '!W1256&lt;15,1,'Paraclinicos '!W1256=15,0)</f>
        <v>4</v>
      </c>
      <c r="U1299" s="54">
        <f t="shared" si="60"/>
        <v>7</v>
      </c>
      <c r="V1299" cm="1">
        <f t="array" ref="V1299">_xlfn.IFS('Paraclinicos '!S1256="","",OR('Paraclinicos '!S1256&lt;=8,'Paraclinicos '!S1256&gt;=25),3,'Paraclinicos '!S1256&lt;12,1,'Paraclinicos '!S1256&lt;21,0,'Paraclinicos '!S1256&lt;25,2)</f>
        <v>0</v>
      </c>
      <c r="W1299" t="str">
        <f>IFERROR(IF(INDEX('BD Demog para scores enalazar'!Y$2:'BD Demog para scores enalazar'!Y$3000,MATCH(Formulas!A1299,'BD Demog para scores enalazar'!A$2:'BD Demog para scores enalazar'!A$3000,0))=1,"SI","NO"),"")</f>
        <v>NO</v>
      </c>
      <c r="X1299" s="9" t="str">
        <f>IFERROR(IF(INDEX('BD Demog para scores enalazar'!AJ$2:'BD Demog para scores enalazar'!AJ$3000,MATCH(Formulas!A1299,'BD Demog para scores enalazar'!A$2:'BD Demog para scores enalazar'!A$3000,0))=1,"SI","NO"),"")</f>
        <v>NO</v>
      </c>
      <c r="Y1299" cm="1">
        <f t="array" ref="Y1299">IF(AND(W1299="NO",X1299="NO"),_xlfn.IFS('Paraclinicos '!K1256&lt;=91,3,'Paraclinicos '!K1256&lt;94,2,'Paraclinicos '!K1256&lt;96,1,'Paraclinicos '!K1256&gt;=96,0),"")</f>
        <v>2</v>
      </c>
      <c r="Z1299" t="str" cm="1">
        <f t="array" ref="Z1299">IF(OR(W1299="SI",X1299="SI"),_xlfn.IFS(OR(AND('Paraclinicos '!K1257&lt;=83),AND('Paraclinicos '!K1257&gt;=97,AA1299=2)),3,OR(AND('Paraclinicos '!K1257&lt;=86),AND('Paraclinicos '!K1257&gt;=94,AA1299=2)),2,OR(AND('Paraclinicos '!K1257&lt;=88),AND('Paraclinicos '!K1257&gt;=92,AA1299=2)),1,OR(AND('Paraclinicos '!K1257&gt;=88,'Paraclinicos '!K1257&lt;=92),AND('Paraclinicos '!K1257&gt;=93,AA1299=0)),0),"")</f>
        <v/>
      </c>
      <c r="AA1299" cm="1">
        <f t="array" ref="AA1299">_xlfn.IFS('Paraclinicos '!E1256="","",'Paraclinicos '!E1256="Oxigeno",2,'Paraclinicos '!E1256="Aire",0)</f>
        <v>2</v>
      </c>
    </row>
    <row r="1300" spans="1:27" x14ac:dyDescent="0.25">
      <c r="A1300">
        <f>'Paraclinicos '!A1257</f>
        <v>359</v>
      </c>
      <c r="B1300" s="3">
        <f>'Paraclinicos '!R1257</f>
        <v>44343</v>
      </c>
      <c r="C1300" cm="1">
        <f t="array" ref="C1300">_xlfn.IFS('Paraclinicos '!Q1257="","",'Paraclinicos '!Q1257&gt;60,3,'Paraclinicos '!Q1257&lt;=60,1)</f>
        <v>1</v>
      </c>
      <c r="D1300" t="str">
        <f>IFERROR(IF(INDEX('BD Demog para scores enalazar'!BC$2:BC$3000,MATCH(Formulas!A1300,'BD Demog para scores enalazar'!A$2:A$3000,0))=0,"SI","NO"),"")</f>
        <v>SI</v>
      </c>
      <c r="E1300" cm="1">
        <f t="array" ref="E1300">_xlfn.IFS(D1300="","",D1300="SI",4,D1300="NO",1)</f>
        <v>4</v>
      </c>
      <c r="F1300" cm="1">
        <f t="array" ref="F1300">_xlfn.IFS('Paraclinicos '!B1257="","",'Paraclinicos '!B1257&gt;1,1,'Paraclinicos '!B1257&lt;=1,3)</f>
        <v>3</v>
      </c>
      <c r="G1300" t="str" cm="1">
        <f t="array" ref="G1300">_xlfn.IFS('Paraclinicos '!D1257="","",AND('Paraclinicos '!D1257&gt;=250,'Paraclinicos '!D1257&lt;=500),2,'Paraclinicos '!D1257&gt;500,3,'Paraclinicos '!D1257&lt;250,1)</f>
        <v/>
      </c>
      <c r="H1300" s="50">
        <f t="shared" si="61"/>
        <v>8</v>
      </c>
      <c r="I1300" cm="1">
        <f t="array" ref="I1300">_xlfn.IFS('Paraclinicos '!Q1257="","",'Paraclinicos '!Q1257&gt;=65,1,'Paraclinicos '!Q1257&lt;65,0)</f>
        <v>0</v>
      </c>
      <c r="J1300" cm="1">
        <f t="array" ref="J1300">_xlfn.IFS('Paraclinicos '!I1257="","",'Paraclinicos '!I1257&gt;7,1,'Paraclinicos '!I1257&lt;=7,0)</f>
        <v>1</v>
      </c>
      <c r="K1300" cm="1">
        <f t="array" ref="K1300">_xlfn.IFS('Paraclinicos '!W1257="","",'Paraclinicos '!W1257&lt;=8,1,'Paraclinicos '!W1257&gt;8,0)</f>
        <v>0</v>
      </c>
      <c r="L1300" cm="1">
        <f t="array" ref="L1300">_xlfn.IFS('Paraclinicos '!S1257="","",'Paraclinicos '!S1257&gt;=30,1,'Paraclinicos '!S1257&lt;30,0)</f>
        <v>0</v>
      </c>
      <c r="M1300" cm="1">
        <f t="array" ref="M1300">_xlfn.IFS(OR('Paraclinicos '!T1257="",'Paraclinicos '!U1257=""),"",OR('Paraclinicos '!T1257&lt;=90,'Paraclinicos '!U1257&lt;=60),1,OR('Paraclinicos '!T1257&gt;90,'Paraclinicos '!U1257&gt;60),0)</f>
        <v>0</v>
      </c>
      <c r="N1300" s="45">
        <f t="shared" si="62"/>
        <v>4</v>
      </c>
      <c r="O1300" cm="1">
        <f t="array" ref="O1300">_xlfn.IFS(OR('Paraclinicos '!M1257="",'Paraclinicos '!N1257="",'Paraclinicos '!N1257=0),"",'Paraclinicos '!M1257/'Paraclinicos '!N1257&lt;100,4,'Paraclinicos '!M1257/'Paraclinicos '!N1257&lt;200,3,'Paraclinicos '!M1257/'Paraclinicos '!N1257&lt;300,2,'Paraclinicos '!M1257/'Paraclinicos '!N1257&lt;400,1,'Paraclinicos '!M1257/'Paraclinicos '!N1257&gt;=400,0)</f>
        <v>2</v>
      </c>
      <c r="P1300" cm="1">
        <f t="array" ref="P1300">_xlfn.IFS('Paraclinicos '!C1257="","",'Paraclinicos '!C1257&lt;20,4,'Paraclinicos '!C1257&lt;50,3,'Paraclinicos '!C1257&lt;100,2,'Paraclinicos '!C1257&lt;150,1,'Paraclinicos '!C1257&gt;150,0)</f>
        <v>2</v>
      </c>
      <c r="Q1300" cm="1">
        <f t="array" ref="Q1300">_xlfn.IFS('Paraclinicos '!O1257="","",'Paraclinicos '!O1257&lt;1.2,0,'Paraclinicos '!O1257&lt;2,1,'Paraclinicos '!O1257&lt;3.5,2,'Paraclinicos '!O1257&lt;5,3,'Paraclinicos '!O1257&gt;5,4)</f>
        <v>0</v>
      </c>
      <c r="R1300" t="str" cm="1">
        <f t="array" ref="R1300">_xlfn.IFS('Paraclinicos '!J1257="","",'Paraclinicos '!J1257&lt;1.2,0,'Paraclinicos '!J1257&lt;2,1,'Paraclinicos '!J1257&lt;6,2,'Paraclinicos '!J1257&lt;12,3,'Paraclinicos '!J1257&gt;=12,4)</f>
        <v/>
      </c>
      <c r="S1300" cm="1">
        <f t="array" ref="S1300">_xlfn.IFS('Paraclinicos '!Y1257="","",'Paraclinicos '!Y1257&lt;70,1,'Paraclinicos '!Y1257&gt;=70,0)</f>
        <v>0</v>
      </c>
      <c r="T1300" cm="1">
        <f t="array" ref="T1300">_xlfn.IFS('Paraclinicos '!W1257="","",'Paraclinicos '!W1257&lt;6,4,'Paraclinicos '!W1257&lt;10,3,'Paraclinicos '!W1257&lt;13,2,'Paraclinicos '!W1257&lt;15,1,'Paraclinicos '!W1257=15,0)</f>
        <v>2</v>
      </c>
      <c r="U1300" s="54">
        <f t="shared" si="60"/>
        <v>6</v>
      </c>
      <c r="V1300" cm="1">
        <f t="array" ref="V1300">_xlfn.IFS('Paraclinicos '!S1257="","",OR('Paraclinicos '!S1257&lt;=8,'Paraclinicos '!S1257&gt;=25),3,'Paraclinicos '!S1257&lt;12,1,'Paraclinicos '!S1257&lt;21,0,'Paraclinicos '!S1257&lt;25,2)</f>
        <v>0</v>
      </c>
      <c r="W1300" t="str">
        <f>IFERROR(IF(INDEX('BD Demog para scores enalazar'!Y$2:'BD Demog para scores enalazar'!Y$3000,MATCH(Formulas!A1300,'BD Demog para scores enalazar'!A$2:'BD Demog para scores enalazar'!A$3000,0))=1,"SI","NO"),"")</f>
        <v>NO</v>
      </c>
      <c r="X1300" s="9" t="str">
        <f>IFERROR(IF(INDEX('BD Demog para scores enalazar'!AJ$2:'BD Demog para scores enalazar'!AJ$3000,MATCH(Formulas!A1300,'BD Demog para scores enalazar'!A$2:'BD Demog para scores enalazar'!A$3000,0))=1,"SI","NO"),"")</f>
        <v>NO</v>
      </c>
      <c r="Y1300" cm="1">
        <f t="array" ref="Y1300">IF(AND(W1300="NO",X1300="NO"),_xlfn.IFS('Paraclinicos '!K1257&lt;=91,3,'Paraclinicos '!K1257&lt;94,2,'Paraclinicos '!K1257&lt;96,1,'Paraclinicos '!K1257&gt;=96,0),"")</f>
        <v>2</v>
      </c>
      <c r="Z1300" t="str" cm="1">
        <f t="array" ref="Z1300">IF(OR(W1300="SI",X1300="SI"),_xlfn.IFS(OR(AND('Paraclinicos '!K1258&lt;=83),AND('Paraclinicos '!K1258&gt;=97,AA1300=2)),3,OR(AND('Paraclinicos '!K1258&lt;=86),AND('Paraclinicos '!K1258&gt;=94,AA1300=2)),2,OR(AND('Paraclinicos '!K1258&lt;=88),AND('Paraclinicos '!K1258&gt;=92,AA1300=2)),1,OR(AND('Paraclinicos '!K1258&gt;=88,'Paraclinicos '!K1258&lt;=92),AND('Paraclinicos '!K1258&gt;=93,AA1300=0)),0),"")</f>
        <v/>
      </c>
      <c r="AA1300" cm="1">
        <f t="array" ref="AA1300">_xlfn.IFS('Paraclinicos '!E1257="","",'Paraclinicos '!E1257="Oxigeno",2,'Paraclinicos '!E1257="Aire",0)</f>
        <v>2</v>
      </c>
    </row>
    <row r="1301" spans="1:27" x14ac:dyDescent="0.25">
      <c r="A1301">
        <f>'Paraclinicos '!A1258</f>
        <v>359</v>
      </c>
      <c r="B1301" s="3">
        <f>'Paraclinicos '!R1258</f>
        <v>44345</v>
      </c>
      <c r="C1301" cm="1">
        <f t="array" ref="C1301">_xlfn.IFS('Paraclinicos '!Q1258="","",'Paraclinicos '!Q1258&gt;60,3,'Paraclinicos '!Q1258&lt;=60,1)</f>
        <v>1</v>
      </c>
      <c r="D1301" t="str">
        <f>IFERROR(IF(INDEX('BD Demog para scores enalazar'!BC$2:BC$3000,MATCH(Formulas!A1301,'BD Demog para scores enalazar'!A$2:A$3000,0))=0,"SI","NO"),"")</f>
        <v>SI</v>
      </c>
      <c r="E1301" cm="1">
        <f t="array" ref="E1301">_xlfn.IFS(D1301="","",D1301="SI",4,D1301="NO",1)</f>
        <v>4</v>
      </c>
      <c r="F1301" cm="1">
        <f t="array" ref="F1301">_xlfn.IFS('Paraclinicos '!B1258="","",'Paraclinicos '!B1258&gt;1,1,'Paraclinicos '!B1258&lt;=1,3)</f>
        <v>1</v>
      </c>
      <c r="G1301" t="str" cm="1">
        <f t="array" ref="G1301">_xlfn.IFS('Paraclinicos '!D1258="","",AND('Paraclinicos '!D1258&gt;=250,'Paraclinicos '!D1258&lt;=500),2,'Paraclinicos '!D1258&gt;500,3,'Paraclinicos '!D1258&lt;250,1)</f>
        <v/>
      </c>
      <c r="H1301" s="50">
        <f t="shared" si="61"/>
        <v>6</v>
      </c>
      <c r="I1301" cm="1">
        <f t="array" ref="I1301">_xlfn.IFS('Paraclinicos '!Q1258="","",'Paraclinicos '!Q1258&gt;=65,1,'Paraclinicos '!Q1258&lt;65,0)</f>
        <v>0</v>
      </c>
      <c r="J1301" cm="1">
        <f t="array" ref="J1301">_xlfn.IFS('Paraclinicos '!I1258="","",'Paraclinicos '!I1258&gt;7,1,'Paraclinicos '!I1258&lt;=7,0)</f>
        <v>1</v>
      </c>
      <c r="K1301" cm="1">
        <f t="array" ref="K1301">_xlfn.IFS('Paraclinicos '!W1258="","",'Paraclinicos '!W1258&lt;=8,1,'Paraclinicos '!W1258&gt;8,0)</f>
        <v>0</v>
      </c>
      <c r="L1301" cm="1">
        <f t="array" ref="L1301">_xlfn.IFS('Paraclinicos '!S1258="","",'Paraclinicos '!S1258&gt;=30,1,'Paraclinicos '!S1258&lt;30,0)</f>
        <v>0</v>
      </c>
      <c r="M1301" cm="1">
        <f t="array" ref="M1301">_xlfn.IFS(OR('Paraclinicos '!T1258="",'Paraclinicos '!U1258=""),"",OR('Paraclinicos '!T1258&lt;=90,'Paraclinicos '!U1258&lt;=60),1,OR('Paraclinicos '!T1258&gt;90,'Paraclinicos '!U1258&gt;60),0)</f>
        <v>0</v>
      </c>
      <c r="N1301" s="45">
        <f t="shared" si="62"/>
        <v>2</v>
      </c>
      <c r="O1301" cm="1">
        <f t="array" ref="O1301">_xlfn.IFS(OR('Paraclinicos '!M1258="",'Paraclinicos '!N1258="",'Paraclinicos '!N1258=0),"",'Paraclinicos '!M1258/'Paraclinicos '!N1258&lt;100,4,'Paraclinicos '!M1258/'Paraclinicos '!N1258&lt;200,3,'Paraclinicos '!M1258/'Paraclinicos '!N1258&lt;300,2,'Paraclinicos '!M1258/'Paraclinicos '!N1258&lt;400,1,'Paraclinicos '!M1258/'Paraclinicos '!N1258&gt;=400,0)</f>
        <v>2</v>
      </c>
      <c r="P1301" cm="1">
        <f t="array" ref="P1301">_xlfn.IFS('Paraclinicos '!C1258="","",'Paraclinicos '!C1258&lt;20,4,'Paraclinicos '!C1258&lt;50,3,'Paraclinicos '!C1258&lt;100,2,'Paraclinicos '!C1258&lt;150,1,'Paraclinicos '!C1258&gt;150,0)</f>
        <v>1</v>
      </c>
      <c r="Q1301" cm="1">
        <f t="array" ref="Q1301">_xlfn.IFS('Paraclinicos '!O1258="","",'Paraclinicos '!O1258&lt;1.2,0,'Paraclinicos '!O1258&lt;2,1,'Paraclinicos '!O1258&lt;3.5,2,'Paraclinicos '!O1258&lt;5,3,'Paraclinicos '!O1258&gt;5,4)</f>
        <v>0</v>
      </c>
      <c r="R1301" t="str" cm="1">
        <f t="array" ref="R1301">_xlfn.IFS('Paraclinicos '!J1258="","",'Paraclinicos '!J1258&lt;1.2,0,'Paraclinicos '!J1258&lt;2,1,'Paraclinicos '!J1258&lt;6,2,'Paraclinicos '!J1258&lt;12,3,'Paraclinicos '!J1258&gt;=12,4)</f>
        <v/>
      </c>
      <c r="S1301" cm="1">
        <f t="array" ref="S1301">_xlfn.IFS('Paraclinicos '!Y1258="","",'Paraclinicos '!Y1258&lt;70,1,'Paraclinicos '!Y1258&gt;=70,0)</f>
        <v>0</v>
      </c>
      <c r="T1301" cm="1">
        <f t="array" ref="T1301">_xlfn.IFS('Paraclinicos '!W1258="","",'Paraclinicos '!W1258&lt;6,4,'Paraclinicos '!W1258&lt;10,3,'Paraclinicos '!W1258&lt;13,2,'Paraclinicos '!W1258&lt;15,1,'Paraclinicos '!W1258=15,0)</f>
        <v>2</v>
      </c>
      <c r="U1301" s="54">
        <f t="shared" si="60"/>
        <v>5</v>
      </c>
      <c r="V1301" cm="1">
        <f t="array" ref="V1301">_xlfn.IFS('Paraclinicos '!S1258="","",OR('Paraclinicos '!S1258&lt;=8,'Paraclinicos '!S1258&gt;=25),3,'Paraclinicos '!S1258&lt;12,1,'Paraclinicos '!S1258&lt;21,0,'Paraclinicos '!S1258&lt;25,2)</f>
        <v>2</v>
      </c>
      <c r="W1301" t="str">
        <f>IFERROR(IF(INDEX('BD Demog para scores enalazar'!Y$2:'BD Demog para scores enalazar'!Y$3000,MATCH(Formulas!A1301,'BD Demog para scores enalazar'!A$2:'BD Demog para scores enalazar'!A$3000,0))=1,"SI","NO"),"")</f>
        <v>NO</v>
      </c>
      <c r="X1301" s="9" t="str">
        <f>IFERROR(IF(INDEX('BD Demog para scores enalazar'!AJ$2:'BD Demog para scores enalazar'!AJ$3000,MATCH(Formulas!A1301,'BD Demog para scores enalazar'!A$2:'BD Demog para scores enalazar'!A$3000,0))=1,"SI","NO"),"")</f>
        <v>NO</v>
      </c>
      <c r="Y1301" cm="1">
        <f t="array" ref="Y1301">IF(AND(W1301="NO",X1301="NO"),_xlfn.IFS('Paraclinicos '!K1258&lt;=91,3,'Paraclinicos '!K1258&lt;94,2,'Paraclinicos '!K1258&lt;96,1,'Paraclinicos '!K1258&gt;=96,0),"")</f>
        <v>2</v>
      </c>
      <c r="Z1301" t="str" cm="1">
        <f t="array" ref="Z1301">IF(OR(W1301="SI",X1301="SI"),_xlfn.IFS(OR(AND('Paraclinicos '!K1259&lt;=83),AND('Paraclinicos '!K1259&gt;=97,AA1301=2)),3,OR(AND('Paraclinicos '!K1259&lt;=86),AND('Paraclinicos '!K1259&gt;=94,AA1301=2)),2,OR(AND('Paraclinicos '!K1259&lt;=88),AND('Paraclinicos '!K1259&gt;=92,AA1301=2)),1,OR(AND('Paraclinicos '!K1259&gt;=88,'Paraclinicos '!K1259&lt;=92),AND('Paraclinicos '!K1259&gt;=93,AA1301=0)),0),"")</f>
        <v/>
      </c>
      <c r="AA1301" cm="1">
        <f t="array" ref="AA1301">_xlfn.IFS('Paraclinicos '!E1258="","",'Paraclinicos '!E1258="Oxigeno",2,'Paraclinicos '!E1258="Aire",0)</f>
        <v>2</v>
      </c>
    </row>
    <row r="1302" spans="1:27" x14ac:dyDescent="0.25">
      <c r="A1302">
        <f>'Paraclinicos '!A1259</f>
        <v>359</v>
      </c>
      <c r="B1302" s="3">
        <f>'Paraclinicos '!R1259</f>
        <v>44346</v>
      </c>
      <c r="C1302" cm="1">
        <f t="array" ref="C1302">_xlfn.IFS('Paraclinicos '!Q1259="","",'Paraclinicos '!Q1259&gt;60,3,'Paraclinicos '!Q1259&lt;=60,1)</f>
        <v>1</v>
      </c>
      <c r="D1302" t="str">
        <f>IFERROR(IF(INDEX('BD Demog para scores enalazar'!BC$2:BC$3000,MATCH(Formulas!A1302,'BD Demog para scores enalazar'!A$2:A$3000,0))=0,"SI","NO"),"")</f>
        <v>SI</v>
      </c>
      <c r="E1302" cm="1">
        <f t="array" ref="E1302">_xlfn.IFS(D1302="","",D1302="SI",4,D1302="NO",1)</f>
        <v>4</v>
      </c>
      <c r="F1302" cm="1">
        <f t="array" ref="F1302">_xlfn.IFS('Paraclinicos '!B1259="","",'Paraclinicos '!B1259&gt;1,1,'Paraclinicos '!B1259&lt;=1,3)</f>
        <v>1</v>
      </c>
      <c r="G1302" t="str" cm="1">
        <f t="array" ref="G1302">_xlfn.IFS('Paraclinicos '!D1259="","",AND('Paraclinicos '!D1259&gt;=250,'Paraclinicos '!D1259&lt;=500),2,'Paraclinicos '!D1259&gt;500,3,'Paraclinicos '!D1259&lt;250,1)</f>
        <v/>
      </c>
      <c r="H1302" s="50">
        <f t="shared" si="61"/>
        <v>6</v>
      </c>
      <c r="I1302" cm="1">
        <f t="array" ref="I1302">_xlfn.IFS('Paraclinicos '!Q1259="","",'Paraclinicos '!Q1259&gt;=65,1,'Paraclinicos '!Q1259&lt;65,0)</f>
        <v>0</v>
      </c>
      <c r="J1302" cm="1">
        <f t="array" ref="J1302">_xlfn.IFS('Paraclinicos '!I1259="","",'Paraclinicos '!I1259&gt;7,1,'Paraclinicos '!I1259&lt;=7,0)</f>
        <v>1</v>
      </c>
      <c r="K1302" cm="1">
        <f t="array" ref="K1302">_xlfn.IFS('Paraclinicos '!W1259="","",'Paraclinicos '!W1259&lt;=8,1,'Paraclinicos '!W1259&gt;8,0)</f>
        <v>0</v>
      </c>
      <c r="L1302" cm="1">
        <f t="array" ref="L1302">_xlfn.IFS('Paraclinicos '!S1259="","",'Paraclinicos '!S1259&gt;=30,1,'Paraclinicos '!S1259&lt;30,0)</f>
        <v>0</v>
      </c>
      <c r="M1302" cm="1">
        <f t="array" ref="M1302">_xlfn.IFS(OR('Paraclinicos '!T1259="",'Paraclinicos '!U1259=""),"",OR('Paraclinicos '!T1259&lt;=90,'Paraclinicos '!U1259&lt;=60),1,OR('Paraclinicos '!T1259&gt;90,'Paraclinicos '!U1259&gt;60),0)</f>
        <v>0</v>
      </c>
      <c r="N1302" s="45">
        <f t="shared" si="62"/>
        <v>2</v>
      </c>
      <c r="O1302" cm="1">
        <f t="array" ref="O1302">_xlfn.IFS(OR('Paraclinicos '!M1259="",'Paraclinicos '!N1259="",'Paraclinicos '!N1259=0),"",'Paraclinicos '!M1259/'Paraclinicos '!N1259&lt;100,4,'Paraclinicos '!M1259/'Paraclinicos '!N1259&lt;200,3,'Paraclinicos '!M1259/'Paraclinicos '!N1259&lt;300,2,'Paraclinicos '!M1259/'Paraclinicos '!N1259&lt;400,1,'Paraclinicos '!M1259/'Paraclinicos '!N1259&gt;=400,0)</f>
        <v>3</v>
      </c>
      <c r="P1302" cm="1">
        <f t="array" ref="P1302">_xlfn.IFS('Paraclinicos '!C1259="","",'Paraclinicos '!C1259&lt;20,4,'Paraclinicos '!C1259&lt;50,3,'Paraclinicos '!C1259&lt;100,2,'Paraclinicos '!C1259&lt;150,1,'Paraclinicos '!C1259&gt;150,0)</f>
        <v>0</v>
      </c>
      <c r="Q1302" cm="1">
        <f t="array" ref="Q1302">_xlfn.IFS('Paraclinicos '!O1259="","",'Paraclinicos '!O1259&lt;1.2,0,'Paraclinicos '!O1259&lt;2,1,'Paraclinicos '!O1259&lt;3.5,2,'Paraclinicos '!O1259&lt;5,3,'Paraclinicos '!O1259&gt;5,4)</f>
        <v>0</v>
      </c>
      <c r="R1302" cm="1">
        <f t="array" ref="R1302">_xlfn.IFS('Paraclinicos '!J1259="","",'Paraclinicos '!J1259&lt;1.2,0,'Paraclinicos '!J1259&lt;2,1,'Paraclinicos '!J1259&lt;6,2,'Paraclinicos '!J1259&lt;12,3,'Paraclinicos '!J1259&gt;=12,4)</f>
        <v>1</v>
      </c>
      <c r="S1302" cm="1">
        <f t="array" ref="S1302">_xlfn.IFS('Paraclinicos '!Y1259="","",'Paraclinicos '!Y1259&lt;70,1,'Paraclinicos '!Y1259&gt;=70,0)</f>
        <v>0</v>
      </c>
      <c r="T1302" cm="1">
        <f t="array" ref="T1302">_xlfn.IFS('Paraclinicos '!W1259="","",'Paraclinicos '!W1259&lt;6,4,'Paraclinicos '!W1259&lt;10,3,'Paraclinicos '!W1259&lt;13,2,'Paraclinicos '!W1259&lt;15,1,'Paraclinicos '!W1259=15,0)</f>
        <v>2</v>
      </c>
      <c r="U1302" s="54">
        <f t="shared" si="60"/>
        <v>6</v>
      </c>
      <c r="V1302" cm="1">
        <f t="array" ref="V1302">_xlfn.IFS('Paraclinicos '!S1259="","",OR('Paraclinicos '!S1259&lt;=8,'Paraclinicos '!S1259&gt;=25),3,'Paraclinicos '!S1259&lt;12,1,'Paraclinicos '!S1259&lt;21,0,'Paraclinicos '!S1259&lt;25,2)</f>
        <v>2</v>
      </c>
      <c r="W1302" t="str">
        <f>IFERROR(IF(INDEX('BD Demog para scores enalazar'!Y$2:'BD Demog para scores enalazar'!Y$3000,MATCH(Formulas!A1302,'BD Demog para scores enalazar'!A$2:'BD Demog para scores enalazar'!A$3000,0))=1,"SI","NO"),"")</f>
        <v>NO</v>
      </c>
      <c r="X1302" s="9" t="str">
        <f>IFERROR(IF(INDEX('BD Demog para scores enalazar'!AJ$2:'BD Demog para scores enalazar'!AJ$3000,MATCH(Formulas!A1302,'BD Demog para scores enalazar'!A$2:'BD Demog para scores enalazar'!A$3000,0))=1,"SI","NO"),"")</f>
        <v>NO</v>
      </c>
      <c r="Y1302" cm="1">
        <f t="array" ref="Y1302">IF(AND(W1302="NO",X1302="NO"),_xlfn.IFS('Paraclinicos '!K1259&lt;=91,3,'Paraclinicos '!K1259&lt;94,2,'Paraclinicos '!K1259&lt;96,1,'Paraclinicos '!K1259&gt;=96,0),"")</f>
        <v>3</v>
      </c>
      <c r="Z1302" t="str" cm="1">
        <f t="array" ref="Z1302">IF(OR(W1302="SI",X1302="SI"),_xlfn.IFS(OR(AND('Paraclinicos '!K1260&lt;=83),AND('Paraclinicos '!K1260&gt;=97,AA1302=2)),3,OR(AND('Paraclinicos '!K1260&lt;=86),AND('Paraclinicos '!K1260&gt;=94,AA1302=2)),2,OR(AND('Paraclinicos '!K1260&lt;=88),AND('Paraclinicos '!K1260&gt;=92,AA1302=2)),1,OR(AND('Paraclinicos '!K1260&gt;=88,'Paraclinicos '!K1260&lt;=92),AND('Paraclinicos '!K1260&gt;=93,AA1302=0)),0),"")</f>
        <v/>
      </c>
      <c r="AA1302" cm="1">
        <f t="array" ref="AA1302">_xlfn.IFS('Paraclinicos '!E1259="","",'Paraclinicos '!E1259="Oxigeno",2,'Paraclinicos '!E1259="Aire",0)</f>
        <v>2</v>
      </c>
    </row>
    <row r="1303" spans="1:27" x14ac:dyDescent="0.25">
      <c r="A1303">
        <f>'Paraclinicos '!A1260</f>
        <v>359</v>
      </c>
      <c r="B1303" s="3">
        <f>'Paraclinicos '!R1260</f>
        <v>44347</v>
      </c>
      <c r="C1303" cm="1">
        <f t="array" ref="C1303">_xlfn.IFS('Paraclinicos '!Q1260="","",'Paraclinicos '!Q1260&gt;60,3,'Paraclinicos '!Q1260&lt;=60,1)</f>
        <v>1</v>
      </c>
      <c r="D1303" t="str">
        <f>IFERROR(IF(INDEX('BD Demog para scores enalazar'!BC$2:BC$3000,MATCH(Formulas!A1303,'BD Demog para scores enalazar'!A$2:A$3000,0))=0,"SI","NO"),"")</f>
        <v>SI</v>
      </c>
      <c r="E1303" cm="1">
        <f t="array" ref="E1303">_xlfn.IFS(D1303="","",D1303="SI",4,D1303="NO",1)</f>
        <v>4</v>
      </c>
      <c r="F1303" cm="1">
        <f t="array" ref="F1303">_xlfn.IFS('Paraclinicos '!B1260="","",'Paraclinicos '!B1260&gt;1,1,'Paraclinicos '!B1260&lt;=1,3)</f>
        <v>1</v>
      </c>
      <c r="G1303" t="str" cm="1">
        <f t="array" ref="G1303">_xlfn.IFS('Paraclinicos '!D1260="","",AND('Paraclinicos '!D1260&gt;=250,'Paraclinicos '!D1260&lt;=500),2,'Paraclinicos '!D1260&gt;500,3,'Paraclinicos '!D1260&lt;250,1)</f>
        <v/>
      </c>
      <c r="H1303" s="50">
        <f t="shared" si="61"/>
        <v>6</v>
      </c>
      <c r="I1303" cm="1">
        <f t="array" ref="I1303">_xlfn.IFS('Paraclinicos '!Q1260="","",'Paraclinicos '!Q1260&gt;=65,1,'Paraclinicos '!Q1260&lt;65,0)</f>
        <v>0</v>
      </c>
      <c r="J1303" cm="1">
        <f t="array" ref="J1303">_xlfn.IFS('Paraclinicos '!I1260="","",'Paraclinicos '!I1260&gt;7,1,'Paraclinicos '!I1260&lt;=7,0)</f>
        <v>1</v>
      </c>
      <c r="K1303" cm="1">
        <f t="array" ref="K1303">_xlfn.IFS('Paraclinicos '!W1260="","",'Paraclinicos '!W1260&lt;=8,1,'Paraclinicos '!W1260&gt;8,0)</f>
        <v>0</v>
      </c>
      <c r="L1303" cm="1">
        <f t="array" ref="L1303">_xlfn.IFS('Paraclinicos '!S1260="","",'Paraclinicos '!S1260&gt;=30,1,'Paraclinicos '!S1260&lt;30,0)</f>
        <v>0</v>
      </c>
      <c r="M1303" cm="1">
        <f t="array" ref="M1303">_xlfn.IFS(OR('Paraclinicos '!T1260="",'Paraclinicos '!U1260=""),"",OR('Paraclinicos '!T1260&lt;=90,'Paraclinicos '!U1260&lt;=60),1,OR('Paraclinicos '!T1260&gt;90,'Paraclinicos '!U1260&gt;60),0)</f>
        <v>0</v>
      </c>
      <c r="N1303" s="45">
        <f t="shared" si="62"/>
        <v>2</v>
      </c>
      <c r="O1303" cm="1">
        <f t="array" ref="O1303">_xlfn.IFS(OR('Paraclinicos '!M1260="",'Paraclinicos '!N1260="",'Paraclinicos '!N1260=0),"",'Paraclinicos '!M1260/'Paraclinicos '!N1260&lt;100,4,'Paraclinicos '!M1260/'Paraclinicos '!N1260&lt;200,3,'Paraclinicos '!M1260/'Paraclinicos '!N1260&lt;300,2,'Paraclinicos '!M1260/'Paraclinicos '!N1260&lt;400,1,'Paraclinicos '!M1260/'Paraclinicos '!N1260&gt;=400,0)</f>
        <v>2</v>
      </c>
      <c r="P1303" cm="1">
        <f t="array" ref="P1303">_xlfn.IFS('Paraclinicos '!C1260="","",'Paraclinicos '!C1260&lt;20,4,'Paraclinicos '!C1260&lt;50,3,'Paraclinicos '!C1260&lt;100,2,'Paraclinicos '!C1260&lt;150,1,'Paraclinicos '!C1260&gt;150,0)</f>
        <v>0</v>
      </c>
      <c r="Q1303" cm="1">
        <f t="array" ref="Q1303">_xlfn.IFS('Paraclinicos '!O1260="","",'Paraclinicos '!O1260&lt;1.2,0,'Paraclinicos '!O1260&lt;2,1,'Paraclinicos '!O1260&lt;3.5,2,'Paraclinicos '!O1260&lt;5,3,'Paraclinicos '!O1260&gt;5,4)</f>
        <v>0</v>
      </c>
      <c r="R1303" t="str" cm="1">
        <f t="array" ref="R1303">_xlfn.IFS('Paraclinicos '!J1260="","",'Paraclinicos '!J1260&lt;1.2,0,'Paraclinicos '!J1260&lt;2,1,'Paraclinicos '!J1260&lt;6,2,'Paraclinicos '!J1260&lt;12,3,'Paraclinicos '!J1260&gt;=12,4)</f>
        <v/>
      </c>
      <c r="S1303" cm="1">
        <f t="array" ref="S1303">_xlfn.IFS('Paraclinicos '!Y1260="","",'Paraclinicos '!Y1260&lt;70,1,'Paraclinicos '!Y1260&gt;=70,0)</f>
        <v>0</v>
      </c>
      <c r="T1303" cm="1">
        <f t="array" ref="T1303">_xlfn.IFS('Paraclinicos '!W1260="","",'Paraclinicos '!W1260&lt;6,4,'Paraclinicos '!W1260&lt;10,3,'Paraclinicos '!W1260&lt;13,2,'Paraclinicos '!W1260&lt;15,1,'Paraclinicos '!W1260=15,0)</f>
        <v>1</v>
      </c>
      <c r="U1303" s="54">
        <f t="shared" si="60"/>
        <v>3</v>
      </c>
      <c r="V1303" cm="1">
        <f t="array" ref="V1303">_xlfn.IFS('Paraclinicos '!S1260="","",OR('Paraclinicos '!S1260&lt;=8,'Paraclinicos '!S1260&gt;=25),3,'Paraclinicos '!S1260&lt;12,1,'Paraclinicos '!S1260&lt;21,0,'Paraclinicos '!S1260&lt;25,2)</f>
        <v>0</v>
      </c>
      <c r="W1303" t="str">
        <f>IFERROR(IF(INDEX('BD Demog para scores enalazar'!Y$2:'BD Demog para scores enalazar'!Y$3000,MATCH(Formulas!A1303,'BD Demog para scores enalazar'!A$2:'BD Demog para scores enalazar'!A$3000,0))=1,"SI","NO"),"")</f>
        <v>NO</v>
      </c>
      <c r="X1303" s="9" t="str">
        <f>IFERROR(IF(INDEX('BD Demog para scores enalazar'!AJ$2:'BD Demog para scores enalazar'!AJ$3000,MATCH(Formulas!A1303,'BD Demog para scores enalazar'!A$2:'BD Demog para scores enalazar'!A$3000,0))=1,"SI","NO"),"")</f>
        <v>NO</v>
      </c>
      <c r="Y1303" cm="1">
        <f t="array" ref="Y1303">IF(AND(W1303="NO",X1303="NO"),_xlfn.IFS('Paraclinicos '!K1260&lt;=91,3,'Paraclinicos '!K1260&lt;94,2,'Paraclinicos '!K1260&lt;96,1,'Paraclinicos '!K1260&gt;=96,0),"")</f>
        <v>3</v>
      </c>
      <c r="Z1303" t="str" cm="1">
        <f t="array" ref="Z1303">IF(OR(W1303="SI",X1303="SI"),_xlfn.IFS(OR(AND('Paraclinicos '!K1261&lt;=83),AND('Paraclinicos '!K1261&gt;=97,AA1303=2)),3,OR(AND('Paraclinicos '!K1261&lt;=86),AND('Paraclinicos '!K1261&gt;=94,AA1303=2)),2,OR(AND('Paraclinicos '!K1261&lt;=88),AND('Paraclinicos '!K1261&gt;=92,AA1303=2)),1,OR(AND('Paraclinicos '!K1261&gt;=88,'Paraclinicos '!K1261&lt;=92),AND('Paraclinicos '!K1261&gt;=93,AA1303=0)),0),"")</f>
        <v/>
      </c>
      <c r="AA1303" cm="1">
        <f t="array" ref="AA1303">_xlfn.IFS('Paraclinicos '!E1260="","",'Paraclinicos '!E1260="Oxigeno",2,'Paraclinicos '!E1260="Aire",0)</f>
        <v>2</v>
      </c>
    </row>
    <row r="1304" spans="1:27" x14ac:dyDescent="0.25">
      <c r="A1304">
        <f>'Paraclinicos '!A1261</f>
        <v>359</v>
      </c>
      <c r="B1304" s="3">
        <f>'Paraclinicos '!R1261</f>
        <v>44351</v>
      </c>
      <c r="C1304" cm="1">
        <f t="array" ref="C1304">_xlfn.IFS('Paraclinicos '!Q1261="","",'Paraclinicos '!Q1261&gt;60,3,'Paraclinicos '!Q1261&lt;=60,1)</f>
        <v>1</v>
      </c>
      <c r="D1304" t="str">
        <f>IFERROR(IF(INDEX('BD Demog para scores enalazar'!BC$2:BC$3000,MATCH(Formulas!A1304,'BD Demog para scores enalazar'!A$2:A$3000,0))=0,"SI","NO"),"")</f>
        <v>SI</v>
      </c>
      <c r="E1304" cm="1">
        <f t="array" ref="E1304">_xlfn.IFS(D1304="","",D1304="SI",4,D1304="NO",1)</f>
        <v>4</v>
      </c>
      <c r="F1304" cm="1">
        <f t="array" ref="F1304">_xlfn.IFS('Paraclinicos '!B1261="","",'Paraclinicos '!B1261&gt;1,1,'Paraclinicos '!B1261&lt;=1,3)</f>
        <v>1</v>
      </c>
      <c r="G1304" t="str" cm="1">
        <f t="array" ref="G1304">_xlfn.IFS('Paraclinicos '!D1261="","",AND('Paraclinicos '!D1261&gt;=250,'Paraclinicos '!D1261&lt;=500),2,'Paraclinicos '!D1261&gt;500,3,'Paraclinicos '!D1261&lt;250,1)</f>
        <v/>
      </c>
      <c r="H1304" s="50">
        <f t="shared" si="61"/>
        <v>6</v>
      </c>
      <c r="I1304" cm="1">
        <f t="array" ref="I1304">_xlfn.IFS('Paraclinicos '!Q1261="","",'Paraclinicos '!Q1261&gt;=65,1,'Paraclinicos '!Q1261&lt;65,0)</f>
        <v>0</v>
      </c>
      <c r="J1304" cm="1">
        <f t="array" ref="J1304">_xlfn.IFS('Paraclinicos '!I1261="","",'Paraclinicos '!I1261&gt;7,1,'Paraclinicos '!I1261&lt;=7,0)</f>
        <v>1</v>
      </c>
      <c r="K1304" cm="1">
        <f t="array" ref="K1304">_xlfn.IFS('Paraclinicos '!W1261="","",'Paraclinicos '!W1261&lt;=8,1,'Paraclinicos '!W1261&gt;8,0)</f>
        <v>0</v>
      </c>
      <c r="L1304" cm="1">
        <f t="array" ref="L1304">_xlfn.IFS('Paraclinicos '!S1261="","",'Paraclinicos '!S1261&gt;=30,1,'Paraclinicos '!S1261&lt;30,0)</f>
        <v>0</v>
      </c>
      <c r="M1304" cm="1">
        <f t="array" ref="M1304">_xlfn.IFS(OR('Paraclinicos '!T1261="",'Paraclinicos '!U1261=""),"",OR('Paraclinicos '!T1261&lt;=90,'Paraclinicos '!U1261&lt;=60),1,OR('Paraclinicos '!T1261&gt;90,'Paraclinicos '!U1261&gt;60),0)</f>
        <v>0</v>
      </c>
      <c r="N1304" s="45">
        <f t="shared" si="62"/>
        <v>2</v>
      </c>
      <c r="O1304" cm="1">
        <f t="array" ref="O1304">_xlfn.IFS(OR('Paraclinicos '!M1261="",'Paraclinicos '!N1261="",'Paraclinicos '!N1261=0),"",'Paraclinicos '!M1261/'Paraclinicos '!N1261&lt;100,4,'Paraclinicos '!M1261/'Paraclinicos '!N1261&lt;200,3,'Paraclinicos '!M1261/'Paraclinicos '!N1261&lt;300,2,'Paraclinicos '!M1261/'Paraclinicos '!N1261&lt;400,1,'Paraclinicos '!M1261/'Paraclinicos '!N1261&gt;=400,0)</f>
        <v>2</v>
      </c>
      <c r="P1304" cm="1">
        <f t="array" ref="P1304">_xlfn.IFS('Paraclinicos '!C1261="","",'Paraclinicos '!C1261&lt;20,4,'Paraclinicos '!C1261&lt;50,3,'Paraclinicos '!C1261&lt;100,2,'Paraclinicos '!C1261&lt;150,1,'Paraclinicos '!C1261&gt;150,0)</f>
        <v>0</v>
      </c>
      <c r="Q1304" cm="1">
        <f t="array" ref="Q1304">_xlfn.IFS('Paraclinicos '!O1261="","",'Paraclinicos '!O1261&lt;1.2,0,'Paraclinicos '!O1261&lt;2,1,'Paraclinicos '!O1261&lt;3.5,2,'Paraclinicos '!O1261&lt;5,3,'Paraclinicos '!O1261&gt;5,4)</f>
        <v>0</v>
      </c>
      <c r="R1304" t="str" cm="1">
        <f t="array" ref="R1304">_xlfn.IFS('Paraclinicos '!J1261="","",'Paraclinicos '!J1261&lt;1.2,0,'Paraclinicos '!J1261&lt;2,1,'Paraclinicos '!J1261&lt;6,2,'Paraclinicos '!J1261&lt;12,3,'Paraclinicos '!J1261&gt;=12,4)</f>
        <v/>
      </c>
      <c r="S1304" cm="1">
        <f t="array" ref="S1304">_xlfn.IFS('Paraclinicos '!Y1261="","",'Paraclinicos '!Y1261&lt;70,1,'Paraclinicos '!Y1261&gt;=70,0)</f>
        <v>0</v>
      </c>
      <c r="T1304" cm="1">
        <f t="array" ref="T1304">_xlfn.IFS('Paraclinicos '!W1261="","",'Paraclinicos '!W1261&lt;6,4,'Paraclinicos '!W1261&lt;10,3,'Paraclinicos '!W1261&lt;13,2,'Paraclinicos '!W1261&lt;15,1,'Paraclinicos '!W1261=15,0)</f>
        <v>2</v>
      </c>
      <c r="U1304" s="54">
        <f t="shared" si="60"/>
        <v>4</v>
      </c>
      <c r="V1304" cm="1">
        <f t="array" ref="V1304">_xlfn.IFS('Paraclinicos '!S1261="","",OR('Paraclinicos '!S1261&lt;=8,'Paraclinicos '!S1261&gt;=25),3,'Paraclinicos '!S1261&lt;12,1,'Paraclinicos '!S1261&lt;21,0,'Paraclinicos '!S1261&lt;25,2)</f>
        <v>0</v>
      </c>
      <c r="W1304" t="str">
        <f>IFERROR(IF(INDEX('BD Demog para scores enalazar'!Y$2:'BD Demog para scores enalazar'!Y$3000,MATCH(Formulas!A1304,'BD Demog para scores enalazar'!A$2:'BD Demog para scores enalazar'!A$3000,0))=1,"SI","NO"),"")</f>
        <v>NO</v>
      </c>
      <c r="X1304" s="9" t="str">
        <f>IFERROR(IF(INDEX('BD Demog para scores enalazar'!AJ$2:'BD Demog para scores enalazar'!AJ$3000,MATCH(Formulas!A1304,'BD Demog para scores enalazar'!A$2:'BD Demog para scores enalazar'!A$3000,0))=1,"SI","NO"),"")</f>
        <v>NO</v>
      </c>
      <c r="Y1304" cm="1">
        <f t="array" ref="Y1304">IF(AND(W1304="NO",X1304="NO"),_xlfn.IFS('Paraclinicos '!K1261&lt;=91,3,'Paraclinicos '!K1261&lt;94,2,'Paraclinicos '!K1261&lt;96,1,'Paraclinicos '!K1261&gt;=96,0),"")</f>
        <v>3</v>
      </c>
      <c r="Z1304" t="str" cm="1">
        <f t="array" ref="Z1304">IF(OR(W1304="SI",X1304="SI"),_xlfn.IFS(OR(AND('Paraclinicos '!#REF!&lt;=83),AND('Paraclinicos '!#REF!&gt;=97,AA1304=2)),3,OR(AND('Paraclinicos '!#REF!&lt;=86),AND('Paraclinicos '!#REF!&gt;=94,AA1304=2)),2,OR(AND('Paraclinicos '!#REF!&lt;=88),AND('Paraclinicos '!#REF!&gt;=92,AA1304=2)),1,OR(AND('Paraclinicos '!#REF!&gt;=88,'Paraclinicos '!#REF!&lt;=92),AND('Paraclinicos '!#REF!&gt;=93,AA1304=0)),0),"")</f>
        <v/>
      </c>
      <c r="AA1304" cm="1">
        <f t="array" ref="AA1304">_xlfn.IFS('Paraclinicos '!E1261="","",'Paraclinicos '!E1261="Oxigeno",2,'Paraclinicos '!E1261="Aire",0)</f>
        <v>2</v>
      </c>
    </row>
    <row r="1305" spans="1:27" x14ac:dyDescent="0.25">
      <c r="A1305" t="e">
        <f>'Paraclinicos '!#REF!</f>
        <v>#REF!</v>
      </c>
      <c r="B1305" s="3" t="e">
        <f>'Paraclinicos '!#REF!</f>
        <v>#REF!</v>
      </c>
      <c r="C1305" t="e" cm="1">
        <f t="array" ref="C1305">_xlfn.IFS('Paraclinicos '!#REF!="","",'Paraclinicos '!#REF!&gt;60,3,'Paraclinicos '!#REF!&lt;=60,1)</f>
        <v>#REF!</v>
      </c>
      <c r="D1305" t="str">
        <f>IFERROR(IF(INDEX('BD Demog para scores enalazar'!BC$2:BC$3000,MATCH(Formulas!A1305,'BD Demog para scores enalazar'!A$2:A$3000,0))=0,"SI","NO"),"")</f>
        <v/>
      </c>
      <c r="E1305" t="str" cm="1">
        <f t="array" ref="E1305">_xlfn.IFS(D1305="","",D1305="SI",4,D1305="NO",1)</f>
        <v/>
      </c>
      <c r="F1305" t="e" cm="1">
        <f t="array" ref="F1305">_xlfn.IFS('Paraclinicos '!#REF!="","",'Paraclinicos '!#REF!&gt;1,1,'Paraclinicos '!#REF!&lt;=1,3)</f>
        <v>#REF!</v>
      </c>
      <c r="G1305" t="e" cm="1">
        <f t="array" ref="G1305">_xlfn.IFS('Paraclinicos '!#REF!="","",AND('Paraclinicos '!#REF!&gt;=250,'Paraclinicos '!#REF!&lt;=500),2,'Paraclinicos '!#REF!&gt;500,3,'Paraclinicos '!#REF!&lt;250,1)</f>
        <v>#REF!</v>
      </c>
      <c r="H1305" s="50" t="e">
        <f t="shared" si="61"/>
        <v>#REF!</v>
      </c>
      <c r="I1305" t="e" cm="1">
        <f t="array" ref="I1305">_xlfn.IFS('Paraclinicos '!#REF!="","",'Paraclinicos '!#REF!&gt;=65,1,'Paraclinicos '!#REF!&lt;65,0)</f>
        <v>#REF!</v>
      </c>
      <c r="J1305" t="e" cm="1">
        <f t="array" ref="J1305">_xlfn.IFS('Paraclinicos '!#REF!="","",'Paraclinicos '!#REF!&gt;7,1,'Paraclinicos '!#REF!&lt;=7,0)</f>
        <v>#REF!</v>
      </c>
      <c r="K1305" t="e" cm="1">
        <f t="array" ref="K1305">_xlfn.IFS('Paraclinicos '!#REF!="","",'Paraclinicos '!#REF!&lt;=8,1,'Paraclinicos '!#REF!&gt;8,0)</f>
        <v>#REF!</v>
      </c>
      <c r="L1305" t="e" cm="1">
        <f t="array" ref="L1305">_xlfn.IFS('Paraclinicos '!#REF!="","",'Paraclinicos '!#REF!&gt;=30,1,'Paraclinicos '!#REF!&lt;30,0)</f>
        <v>#REF!</v>
      </c>
      <c r="M1305" t="e" cm="1">
        <f t="array" ref="M1305">_xlfn.IFS(OR('Paraclinicos '!#REF!="",'Paraclinicos '!#REF!=""),"",OR('Paraclinicos '!#REF!&lt;=90,'Paraclinicos '!#REF!&lt;=60),1,OR('Paraclinicos '!#REF!&gt;90,'Paraclinicos '!#REF!&gt;60),0)</f>
        <v>#REF!</v>
      </c>
      <c r="N1305" s="45" t="e">
        <f t="shared" si="62"/>
        <v>#REF!</v>
      </c>
      <c r="O1305" t="e" cm="1">
        <f t="array" ref="O1305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305" t="e" cm="1">
        <f t="array" ref="P1305">_xlfn.IFS('Paraclinicos '!#REF!="","",'Paraclinicos '!#REF!&lt;20,4,'Paraclinicos '!#REF!&lt;50,3,'Paraclinicos '!#REF!&lt;100,2,'Paraclinicos '!#REF!&lt;150,1,'Paraclinicos '!#REF!&gt;150,0)</f>
        <v>#REF!</v>
      </c>
      <c r="Q1305" t="e" cm="1">
        <f t="array" ref="Q1305">_xlfn.IFS('Paraclinicos '!#REF!="","",'Paraclinicos '!#REF!&lt;1.2,0,'Paraclinicos '!#REF!&lt;2,1,'Paraclinicos '!#REF!&lt;3.5,2,'Paraclinicos '!#REF!&lt;5,3,'Paraclinicos '!#REF!&gt;5,4)</f>
        <v>#REF!</v>
      </c>
      <c r="R1305" t="e" cm="1">
        <f t="array" ref="R1305">_xlfn.IFS('Paraclinicos '!#REF!="","",'Paraclinicos '!#REF!&lt;1.2,0,'Paraclinicos '!#REF!&lt;2,1,'Paraclinicos '!#REF!&lt;6,2,'Paraclinicos '!#REF!&lt;12,3,'Paraclinicos '!#REF!&gt;=12,4)</f>
        <v>#REF!</v>
      </c>
      <c r="S1305" t="e" cm="1">
        <f t="array" ref="S1305">_xlfn.IFS('Paraclinicos '!#REF!="","",'Paraclinicos '!#REF!&lt;70,1,'Paraclinicos '!#REF!&gt;=70,0)</f>
        <v>#REF!</v>
      </c>
      <c r="T1305" t="e" cm="1">
        <f t="array" ref="T1305">_xlfn.IFS('Paraclinicos '!#REF!="","",'Paraclinicos '!#REF!&lt;6,4,'Paraclinicos '!#REF!&lt;10,3,'Paraclinicos '!#REF!&lt;13,2,'Paraclinicos '!#REF!&lt;15,1,'Paraclinicos '!#REF!=15,0)</f>
        <v>#REF!</v>
      </c>
      <c r="U1305" s="54" t="e">
        <f t="shared" si="60"/>
        <v>#REF!</v>
      </c>
      <c r="V1305" t="e" cm="1">
        <f t="array" ref="V1305">_xlfn.IFS('Paraclinicos '!#REF!="","",OR('Paraclinicos '!#REF!&lt;=8,'Paraclinicos '!#REF!&gt;=25),3,'Paraclinicos '!#REF!&lt;12,1,'Paraclinicos '!#REF!&lt;21,0,'Paraclinicos '!#REF!&lt;25,2)</f>
        <v>#REF!</v>
      </c>
      <c r="W1305" t="str">
        <f>IFERROR(IF(INDEX('BD Demog para scores enalazar'!Y$2:'BD Demog para scores enalazar'!Y$3000,MATCH(Formulas!A1305,'BD Demog para scores enalazar'!A$2:'BD Demog para scores enalazar'!A$3000,0))=1,"SI","NO"),"")</f>
        <v/>
      </c>
      <c r="X1305" s="9" t="str">
        <f>IFERROR(IF(INDEX('BD Demog para scores enalazar'!AJ$2:'BD Demog para scores enalazar'!AJ$3000,MATCH(Formulas!A1305,'BD Demog para scores enalazar'!A$2:'BD Demog para scores enalazar'!A$3000,0))=1,"SI","NO"),"")</f>
        <v/>
      </c>
      <c r="Y1305" t="str" cm="1">
        <f t="array" ref="Y1305">IF(AND(W1305="NO",X1305="NO"),_xlfn.IFS('Paraclinicos '!#REF!&lt;=91,3,'Paraclinicos '!#REF!&lt;94,2,'Paraclinicos '!#REF!&lt;96,1,'Paraclinicos '!#REF!&gt;=96,0),"")</f>
        <v/>
      </c>
      <c r="Z1305" t="str" cm="1">
        <f t="array" ref="Z1305">IF(OR(W1305="SI",X1305="SI"),_xlfn.IFS(OR(AND('Paraclinicos '!#REF!&lt;=83),AND('Paraclinicos '!#REF!&gt;=97,AA1305=2)),3,OR(AND('Paraclinicos '!#REF!&lt;=86),AND('Paraclinicos '!#REF!&gt;=94,AA1305=2)),2,OR(AND('Paraclinicos '!#REF!&lt;=88),AND('Paraclinicos '!#REF!&gt;=92,AA1305=2)),1,OR(AND('Paraclinicos '!#REF!&gt;=88,'Paraclinicos '!#REF!&lt;=92),AND('Paraclinicos '!#REF!&gt;=93,AA1305=0)),0),"")</f>
        <v/>
      </c>
      <c r="AA1305" t="e" cm="1">
        <f t="array" ref="AA1305">_xlfn.IFS('Paraclinicos '!#REF!="","",'Paraclinicos '!#REF!="Oxigeno",2,'Paraclinicos '!#REF!="Aire",0)</f>
        <v>#REF!</v>
      </c>
    </row>
    <row r="1306" spans="1:27" x14ac:dyDescent="0.25">
      <c r="A1306" t="e">
        <f>'Paraclinicos '!#REF!</f>
        <v>#REF!</v>
      </c>
      <c r="B1306" s="3" t="e">
        <f>'Paraclinicos '!#REF!</f>
        <v>#REF!</v>
      </c>
      <c r="C1306" t="e" cm="1">
        <f t="array" ref="C1306">_xlfn.IFS('Paraclinicos '!#REF!="","",'Paraclinicos '!#REF!&gt;60,3,'Paraclinicos '!#REF!&lt;=60,1)</f>
        <v>#REF!</v>
      </c>
      <c r="D1306" t="str">
        <f>IFERROR(IF(INDEX('BD Demog para scores enalazar'!BC$2:BC$3000,MATCH(Formulas!A1306,'BD Demog para scores enalazar'!A$2:A$3000,0))=0,"SI","NO"),"")</f>
        <v/>
      </c>
      <c r="E1306" t="str" cm="1">
        <f t="array" ref="E1306">_xlfn.IFS(D1306="","",D1306="SI",4,D1306="NO",1)</f>
        <v/>
      </c>
      <c r="F1306" t="e" cm="1">
        <f t="array" ref="F1306">_xlfn.IFS('Paraclinicos '!#REF!="","",'Paraclinicos '!#REF!&gt;1,1,'Paraclinicos '!#REF!&lt;=1,3)</f>
        <v>#REF!</v>
      </c>
      <c r="G1306" t="e" cm="1">
        <f t="array" ref="G1306">_xlfn.IFS('Paraclinicos '!#REF!="","",AND('Paraclinicos '!#REF!&gt;=250,'Paraclinicos '!#REF!&lt;=500),2,'Paraclinicos '!#REF!&gt;500,3,'Paraclinicos '!#REF!&lt;250,1)</f>
        <v>#REF!</v>
      </c>
      <c r="H1306" s="50" t="e">
        <f t="shared" si="61"/>
        <v>#REF!</v>
      </c>
      <c r="I1306" t="e" cm="1">
        <f t="array" ref="I1306">_xlfn.IFS('Paraclinicos '!#REF!="","",'Paraclinicos '!#REF!&gt;=65,1,'Paraclinicos '!#REF!&lt;65,0)</f>
        <v>#REF!</v>
      </c>
      <c r="J1306" t="e" cm="1">
        <f t="array" ref="J1306">_xlfn.IFS('Paraclinicos '!#REF!="","",'Paraclinicos '!#REF!&gt;7,1,'Paraclinicos '!#REF!&lt;=7,0)</f>
        <v>#REF!</v>
      </c>
      <c r="K1306" t="e" cm="1">
        <f t="array" ref="K1306">_xlfn.IFS('Paraclinicos '!#REF!="","",'Paraclinicos '!#REF!&lt;=8,1,'Paraclinicos '!#REF!&gt;8,0)</f>
        <v>#REF!</v>
      </c>
      <c r="L1306" t="e" cm="1">
        <f t="array" ref="L1306">_xlfn.IFS('Paraclinicos '!#REF!="","",'Paraclinicos '!#REF!&gt;=30,1,'Paraclinicos '!#REF!&lt;30,0)</f>
        <v>#REF!</v>
      </c>
      <c r="M1306" t="e" cm="1">
        <f t="array" ref="M1306">_xlfn.IFS(OR('Paraclinicos '!#REF!="",'Paraclinicos '!#REF!=""),"",OR('Paraclinicos '!#REF!&lt;=90,'Paraclinicos '!#REF!&lt;=60),1,OR('Paraclinicos '!#REF!&gt;90,'Paraclinicos '!#REF!&gt;60),0)</f>
        <v>#REF!</v>
      </c>
      <c r="N1306" s="45" t="e">
        <f t="shared" si="62"/>
        <v>#REF!</v>
      </c>
      <c r="O1306" t="e" cm="1">
        <f t="array" ref="O1306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306" t="e" cm="1">
        <f t="array" ref="P1306">_xlfn.IFS('Paraclinicos '!#REF!="","",'Paraclinicos '!#REF!&lt;20,4,'Paraclinicos '!#REF!&lt;50,3,'Paraclinicos '!#REF!&lt;100,2,'Paraclinicos '!#REF!&lt;150,1,'Paraclinicos '!#REF!&gt;150,0)</f>
        <v>#REF!</v>
      </c>
      <c r="Q1306" t="e" cm="1">
        <f t="array" ref="Q1306">_xlfn.IFS('Paraclinicos '!#REF!="","",'Paraclinicos '!#REF!&lt;1.2,0,'Paraclinicos '!#REF!&lt;2,1,'Paraclinicos '!#REF!&lt;3.5,2,'Paraclinicos '!#REF!&lt;5,3,'Paraclinicos '!#REF!&gt;5,4)</f>
        <v>#REF!</v>
      </c>
      <c r="R1306" t="e" cm="1">
        <f t="array" ref="R1306">_xlfn.IFS('Paraclinicos '!#REF!="","",'Paraclinicos '!#REF!&lt;1.2,0,'Paraclinicos '!#REF!&lt;2,1,'Paraclinicos '!#REF!&lt;6,2,'Paraclinicos '!#REF!&lt;12,3,'Paraclinicos '!#REF!&gt;=12,4)</f>
        <v>#REF!</v>
      </c>
      <c r="S1306" t="e" cm="1">
        <f t="array" ref="S1306">_xlfn.IFS('Paraclinicos '!#REF!="","",'Paraclinicos '!#REF!&lt;70,1,'Paraclinicos '!#REF!&gt;=70,0)</f>
        <v>#REF!</v>
      </c>
      <c r="T1306" t="e" cm="1">
        <f t="array" ref="T1306">_xlfn.IFS('Paraclinicos '!#REF!="","",'Paraclinicos '!#REF!&lt;6,4,'Paraclinicos '!#REF!&lt;10,3,'Paraclinicos '!#REF!&lt;13,2,'Paraclinicos '!#REF!&lt;15,1,'Paraclinicos '!#REF!=15,0)</f>
        <v>#REF!</v>
      </c>
      <c r="U1306" s="54" t="e">
        <f t="shared" si="60"/>
        <v>#REF!</v>
      </c>
      <c r="V1306" t="e" cm="1">
        <f t="array" ref="V1306">_xlfn.IFS('Paraclinicos '!#REF!="","",OR('Paraclinicos '!#REF!&lt;=8,'Paraclinicos '!#REF!&gt;=25),3,'Paraclinicos '!#REF!&lt;12,1,'Paraclinicos '!#REF!&lt;21,0,'Paraclinicos '!#REF!&lt;25,2)</f>
        <v>#REF!</v>
      </c>
      <c r="W1306" t="str">
        <f>IFERROR(IF(INDEX('BD Demog para scores enalazar'!Y$2:'BD Demog para scores enalazar'!Y$3000,MATCH(Formulas!A1306,'BD Demog para scores enalazar'!A$2:'BD Demog para scores enalazar'!A$3000,0))=1,"SI","NO"),"")</f>
        <v/>
      </c>
      <c r="X1306" s="9" t="str">
        <f>IFERROR(IF(INDEX('BD Demog para scores enalazar'!AJ$2:'BD Demog para scores enalazar'!AJ$3000,MATCH(Formulas!A1306,'BD Demog para scores enalazar'!A$2:'BD Demog para scores enalazar'!A$3000,0))=1,"SI","NO"),"")</f>
        <v/>
      </c>
      <c r="Y1306" t="str" cm="1">
        <f t="array" ref="Y1306">IF(AND(W1306="NO",X1306="NO"),_xlfn.IFS('Paraclinicos '!#REF!&lt;=91,3,'Paraclinicos '!#REF!&lt;94,2,'Paraclinicos '!#REF!&lt;96,1,'Paraclinicos '!#REF!&gt;=96,0),"")</f>
        <v/>
      </c>
      <c r="Z1306" t="str" cm="1">
        <f t="array" ref="Z1306">IF(OR(W1306="SI",X1306="SI"),_xlfn.IFS(OR(AND('Paraclinicos '!#REF!&lt;=83),AND('Paraclinicos '!#REF!&gt;=97,AA1306=2)),3,OR(AND('Paraclinicos '!#REF!&lt;=86),AND('Paraclinicos '!#REF!&gt;=94,AA1306=2)),2,OR(AND('Paraclinicos '!#REF!&lt;=88),AND('Paraclinicos '!#REF!&gt;=92,AA1306=2)),1,OR(AND('Paraclinicos '!#REF!&gt;=88,'Paraclinicos '!#REF!&lt;=92),AND('Paraclinicos '!#REF!&gt;=93,AA1306=0)),0),"")</f>
        <v/>
      </c>
      <c r="AA1306" t="e" cm="1">
        <f t="array" ref="AA1306">_xlfn.IFS('Paraclinicos '!#REF!="","",'Paraclinicos '!#REF!="Oxigeno",2,'Paraclinicos '!#REF!="Aire",0)</f>
        <v>#REF!</v>
      </c>
    </row>
    <row r="1307" spans="1:27" x14ac:dyDescent="0.25">
      <c r="A1307" t="e">
        <f>'Paraclinicos '!#REF!</f>
        <v>#REF!</v>
      </c>
      <c r="B1307" s="3" t="e">
        <f>'Paraclinicos '!#REF!</f>
        <v>#REF!</v>
      </c>
      <c r="C1307" t="e" cm="1">
        <f t="array" ref="C1307">_xlfn.IFS('Paraclinicos '!#REF!="","",'Paraclinicos '!#REF!&gt;60,3,'Paraclinicos '!#REF!&lt;=60,1)</f>
        <v>#REF!</v>
      </c>
      <c r="D1307" t="str">
        <f>IFERROR(IF(INDEX('BD Demog para scores enalazar'!BC$2:BC$3000,MATCH(Formulas!A1307,'BD Demog para scores enalazar'!A$2:A$3000,0))=0,"SI","NO"),"")</f>
        <v/>
      </c>
      <c r="E1307" t="str" cm="1">
        <f t="array" ref="E1307">_xlfn.IFS(D1307="","",D1307="SI",4,D1307="NO",1)</f>
        <v/>
      </c>
      <c r="F1307" t="e" cm="1">
        <f t="array" ref="F1307">_xlfn.IFS('Paraclinicos '!#REF!="","",'Paraclinicos '!#REF!&gt;1,1,'Paraclinicos '!#REF!&lt;=1,3)</f>
        <v>#REF!</v>
      </c>
      <c r="G1307" t="e" cm="1">
        <f t="array" ref="G1307">_xlfn.IFS('Paraclinicos '!#REF!="","",AND('Paraclinicos '!#REF!&gt;=250,'Paraclinicos '!#REF!&lt;=500),2,'Paraclinicos '!#REF!&gt;500,3,'Paraclinicos '!#REF!&lt;250,1)</f>
        <v>#REF!</v>
      </c>
      <c r="H1307" s="50" t="e">
        <f t="shared" si="61"/>
        <v>#REF!</v>
      </c>
      <c r="I1307" t="e" cm="1">
        <f t="array" ref="I1307">_xlfn.IFS('Paraclinicos '!#REF!="","",'Paraclinicos '!#REF!&gt;=65,1,'Paraclinicos '!#REF!&lt;65,0)</f>
        <v>#REF!</v>
      </c>
      <c r="J1307" t="e" cm="1">
        <f t="array" ref="J1307">_xlfn.IFS('Paraclinicos '!#REF!="","",'Paraclinicos '!#REF!&gt;7,1,'Paraclinicos '!#REF!&lt;=7,0)</f>
        <v>#REF!</v>
      </c>
      <c r="K1307" t="e" cm="1">
        <f t="array" ref="K1307">_xlfn.IFS('Paraclinicos '!#REF!="","",'Paraclinicos '!#REF!&lt;=8,1,'Paraclinicos '!#REF!&gt;8,0)</f>
        <v>#REF!</v>
      </c>
      <c r="L1307" t="e" cm="1">
        <f t="array" ref="L1307">_xlfn.IFS('Paraclinicos '!#REF!="","",'Paraclinicos '!#REF!&gt;=30,1,'Paraclinicos '!#REF!&lt;30,0)</f>
        <v>#REF!</v>
      </c>
      <c r="M1307" t="e" cm="1">
        <f t="array" ref="M1307">_xlfn.IFS(OR('Paraclinicos '!#REF!="",'Paraclinicos '!#REF!=""),"",OR('Paraclinicos '!#REF!&lt;=90,'Paraclinicos '!#REF!&lt;=60),1,OR('Paraclinicos '!#REF!&gt;90,'Paraclinicos '!#REF!&gt;60),0)</f>
        <v>#REF!</v>
      </c>
      <c r="N1307" s="45" t="e">
        <f t="shared" si="62"/>
        <v>#REF!</v>
      </c>
      <c r="O1307" t="e" cm="1">
        <f t="array" ref="O1307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307" t="e" cm="1">
        <f t="array" ref="P1307">_xlfn.IFS('Paraclinicos '!#REF!="","",'Paraclinicos '!#REF!&lt;20,4,'Paraclinicos '!#REF!&lt;50,3,'Paraclinicos '!#REF!&lt;100,2,'Paraclinicos '!#REF!&lt;150,1,'Paraclinicos '!#REF!&gt;150,0)</f>
        <v>#REF!</v>
      </c>
      <c r="Q1307" t="e" cm="1">
        <f t="array" ref="Q1307">_xlfn.IFS('Paraclinicos '!#REF!="","",'Paraclinicos '!#REF!&lt;1.2,0,'Paraclinicos '!#REF!&lt;2,1,'Paraclinicos '!#REF!&lt;3.5,2,'Paraclinicos '!#REF!&lt;5,3,'Paraclinicos '!#REF!&gt;5,4)</f>
        <v>#REF!</v>
      </c>
      <c r="R1307" t="e" cm="1">
        <f t="array" ref="R1307">_xlfn.IFS('Paraclinicos '!#REF!="","",'Paraclinicos '!#REF!&lt;1.2,0,'Paraclinicos '!#REF!&lt;2,1,'Paraclinicos '!#REF!&lt;6,2,'Paraclinicos '!#REF!&lt;12,3,'Paraclinicos '!#REF!&gt;=12,4)</f>
        <v>#REF!</v>
      </c>
      <c r="S1307" t="e" cm="1">
        <f t="array" ref="S1307">_xlfn.IFS('Paraclinicos '!#REF!="","",'Paraclinicos '!#REF!&lt;70,1,'Paraclinicos '!#REF!&gt;=70,0)</f>
        <v>#REF!</v>
      </c>
      <c r="T1307" t="e" cm="1">
        <f t="array" ref="T1307">_xlfn.IFS('Paraclinicos '!#REF!="","",'Paraclinicos '!#REF!&lt;6,4,'Paraclinicos '!#REF!&lt;10,3,'Paraclinicos '!#REF!&lt;13,2,'Paraclinicos '!#REF!&lt;15,1,'Paraclinicos '!#REF!=15,0)</f>
        <v>#REF!</v>
      </c>
      <c r="U1307" s="54" t="e">
        <f t="shared" si="60"/>
        <v>#REF!</v>
      </c>
      <c r="V1307" t="e" cm="1">
        <f t="array" ref="V1307">_xlfn.IFS('Paraclinicos '!#REF!="","",OR('Paraclinicos '!#REF!&lt;=8,'Paraclinicos '!#REF!&gt;=25),3,'Paraclinicos '!#REF!&lt;12,1,'Paraclinicos '!#REF!&lt;21,0,'Paraclinicos '!#REF!&lt;25,2)</f>
        <v>#REF!</v>
      </c>
      <c r="W1307" t="str">
        <f>IFERROR(IF(INDEX('BD Demog para scores enalazar'!Y$2:'BD Demog para scores enalazar'!Y$3000,MATCH(Formulas!A1307,'BD Demog para scores enalazar'!A$2:'BD Demog para scores enalazar'!A$3000,0))=1,"SI","NO"),"")</f>
        <v/>
      </c>
      <c r="X1307" s="9" t="str">
        <f>IFERROR(IF(INDEX('BD Demog para scores enalazar'!AJ$2:'BD Demog para scores enalazar'!AJ$3000,MATCH(Formulas!A1307,'BD Demog para scores enalazar'!A$2:'BD Demog para scores enalazar'!A$3000,0))=1,"SI","NO"),"")</f>
        <v/>
      </c>
      <c r="Y1307" t="str" cm="1">
        <f t="array" ref="Y1307">IF(AND(W1307="NO",X1307="NO"),_xlfn.IFS('Paraclinicos '!#REF!&lt;=91,3,'Paraclinicos '!#REF!&lt;94,2,'Paraclinicos '!#REF!&lt;96,1,'Paraclinicos '!#REF!&gt;=96,0),"")</f>
        <v/>
      </c>
      <c r="Z1307" t="str" cm="1">
        <f t="array" ref="Z1307">IF(OR(W1307="SI",X1307="SI"),_xlfn.IFS(OR(AND('Paraclinicos '!#REF!&lt;=83),AND('Paraclinicos '!#REF!&gt;=97,AA1307=2)),3,OR(AND('Paraclinicos '!#REF!&lt;=86),AND('Paraclinicos '!#REF!&gt;=94,AA1307=2)),2,OR(AND('Paraclinicos '!#REF!&lt;=88),AND('Paraclinicos '!#REF!&gt;=92,AA1307=2)),1,OR(AND('Paraclinicos '!#REF!&gt;=88,'Paraclinicos '!#REF!&lt;=92),AND('Paraclinicos '!#REF!&gt;=93,AA1307=0)),0),"")</f>
        <v/>
      </c>
      <c r="AA1307" t="e" cm="1">
        <f t="array" ref="AA1307">_xlfn.IFS('Paraclinicos '!#REF!="","",'Paraclinicos '!#REF!="Oxigeno",2,'Paraclinicos '!#REF!="Aire",0)</f>
        <v>#REF!</v>
      </c>
    </row>
    <row r="1308" spans="1:27" x14ac:dyDescent="0.25">
      <c r="A1308" t="e">
        <f>'Paraclinicos '!#REF!</f>
        <v>#REF!</v>
      </c>
      <c r="B1308" s="3" t="e">
        <f>'Paraclinicos '!#REF!</f>
        <v>#REF!</v>
      </c>
      <c r="C1308" t="e" cm="1">
        <f t="array" ref="C1308">_xlfn.IFS('Paraclinicos '!#REF!="","",'Paraclinicos '!#REF!&gt;60,3,'Paraclinicos '!#REF!&lt;=60,1)</f>
        <v>#REF!</v>
      </c>
      <c r="D1308" t="str">
        <f>IFERROR(IF(INDEX('BD Demog para scores enalazar'!BC$2:BC$3000,MATCH(Formulas!A1308,'BD Demog para scores enalazar'!A$2:A$3000,0))=0,"SI","NO"),"")</f>
        <v/>
      </c>
      <c r="E1308" t="str" cm="1">
        <f t="array" ref="E1308">_xlfn.IFS(D1308="","",D1308="SI",4,D1308="NO",1)</f>
        <v/>
      </c>
      <c r="F1308" t="e" cm="1">
        <f t="array" ref="F1308">_xlfn.IFS('Paraclinicos '!#REF!="","",'Paraclinicos '!#REF!&gt;1,1,'Paraclinicos '!#REF!&lt;=1,3)</f>
        <v>#REF!</v>
      </c>
      <c r="G1308" t="e" cm="1">
        <f t="array" ref="G1308">_xlfn.IFS('Paraclinicos '!#REF!="","",AND('Paraclinicos '!#REF!&gt;=250,'Paraclinicos '!#REF!&lt;=500),2,'Paraclinicos '!#REF!&gt;500,3,'Paraclinicos '!#REF!&lt;250,1)</f>
        <v>#REF!</v>
      </c>
      <c r="H1308" s="50" t="e">
        <f t="shared" si="61"/>
        <v>#REF!</v>
      </c>
      <c r="I1308" t="e" cm="1">
        <f t="array" ref="I1308">_xlfn.IFS('Paraclinicos '!#REF!="","",'Paraclinicos '!#REF!&gt;=65,1,'Paraclinicos '!#REF!&lt;65,0)</f>
        <v>#REF!</v>
      </c>
      <c r="J1308" t="e" cm="1">
        <f t="array" ref="J1308">_xlfn.IFS('Paraclinicos '!#REF!="","",'Paraclinicos '!#REF!&gt;7,1,'Paraclinicos '!#REF!&lt;=7,0)</f>
        <v>#REF!</v>
      </c>
      <c r="K1308" t="e" cm="1">
        <f t="array" ref="K1308">_xlfn.IFS('Paraclinicos '!#REF!="","",'Paraclinicos '!#REF!&lt;=8,1,'Paraclinicos '!#REF!&gt;8,0)</f>
        <v>#REF!</v>
      </c>
      <c r="L1308" t="e" cm="1">
        <f t="array" ref="L1308">_xlfn.IFS('Paraclinicos '!#REF!="","",'Paraclinicos '!#REF!&gt;=30,1,'Paraclinicos '!#REF!&lt;30,0)</f>
        <v>#REF!</v>
      </c>
      <c r="M1308" t="e" cm="1">
        <f t="array" ref="M1308">_xlfn.IFS(OR('Paraclinicos '!#REF!="",'Paraclinicos '!#REF!=""),"",OR('Paraclinicos '!#REF!&lt;=90,'Paraclinicos '!#REF!&lt;=60),1,OR('Paraclinicos '!#REF!&gt;90,'Paraclinicos '!#REF!&gt;60),0)</f>
        <v>#REF!</v>
      </c>
      <c r="N1308" s="45" t="e">
        <f t="shared" si="62"/>
        <v>#REF!</v>
      </c>
      <c r="O1308" t="e" cm="1">
        <f t="array" ref="O1308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308" t="e" cm="1">
        <f t="array" ref="P1308">_xlfn.IFS('Paraclinicos '!#REF!="","",'Paraclinicos '!#REF!&lt;20,4,'Paraclinicos '!#REF!&lt;50,3,'Paraclinicos '!#REF!&lt;100,2,'Paraclinicos '!#REF!&lt;150,1,'Paraclinicos '!#REF!&gt;150,0)</f>
        <v>#REF!</v>
      </c>
      <c r="Q1308" t="e" cm="1">
        <f t="array" ref="Q1308">_xlfn.IFS('Paraclinicos '!#REF!="","",'Paraclinicos '!#REF!&lt;1.2,0,'Paraclinicos '!#REF!&lt;2,1,'Paraclinicos '!#REF!&lt;3.5,2,'Paraclinicos '!#REF!&lt;5,3,'Paraclinicos '!#REF!&gt;5,4)</f>
        <v>#REF!</v>
      </c>
      <c r="R1308" t="e" cm="1">
        <f t="array" ref="R1308">_xlfn.IFS('Paraclinicos '!#REF!="","",'Paraclinicos '!#REF!&lt;1.2,0,'Paraclinicos '!#REF!&lt;2,1,'Paraclinicos '!#REF!&lt;6,2,'Paraclinicos '!#REF!&lt;12,3,'Paraclinicos '!#REF!&gt;=12,4)</f>
        <v>#REF!</v>
      </c>
      <c r="S1308" t="e" cm="1">
        <f t="array" ref="S1308">_xlfn.IFS('Paraclinicos '!#REF!="","",'Paraclinicos '!#REF!&lt;70,1,'Paraclinicos '!#REF!&gt;=70,0)</f>
        <v>#REF!</v>
      </c>
      <c r="T1308" t="e" cm="1">
        <f t="array" ref="T1308">_xlfn.IFS('Paraclinicos '!#REF!="","",'Paraclinicos '!#REF!&lt;6,4,'Paraclinicos '!#REF!&lt;10,3,'Paraclinicos '!#REF!&lt;13,2,'Paraclinicos '!#REF!&lt;15,1,'Paraclinicos '!#REF!=15,0)</f>
        <v>#REF!</v>
      </c>
      <c r="U1308" s="54" t="e">
        <f t="shared" si="60"/>
        <v>#REF!</v>
      </c>
      <c r="V1308" t="e" cm="1">
        <f t="array" ref="V1308">_xlfn.IFS('Paraclinicos '!#REF!="","",OR('Paraclinicos '!#REF!&lt;=8,'Paraclinicos '!#REF!&gt;=25),3,'Paraclinicos '!#REF!&lt;12,1,'Paraclinicos '!#REF!&lt;21,0,'Paraclinicos '!#REF!&lt;25,2)</f>
        <v>#REF!</v>
      </c>
      <c r="W1308" t="str">
        <f>IFERROR(IF(INDEX('BD Demog para scores enalazar'!Y$2:'BD Demog para scores enalazar'!Y$3000,MATCH(Formulas!A1308,'BD Demog para scores enalazar'!A$2:'BD Demog para scores enalazar'!A$3000,0))=1,"SI","NO"),"")</f>
        <v/>
      </c>
      <c r="X1308" s="9" t="str">
        <f>IFERROR(IF(INDEX('BD Demog para scores enalazar'!AJ$2:'BD Demog para scores enalazar'!AJ$3000,MATCH(Formulas!A1308,'BD Demog para scores enalazar'!A$2:'BD Demog para scores enalazar'!A$3000,0))=1,"SI","NO"),"")</f>
        <v/>
      </c>
      <c r="Y1308" t="str" cm="1">
        <f t="array" ref="Y1308">IF(AND(W1308="NO",X1308="NO"),_xlfn.IFS('Paraclinicos '!#REF!&lt;=91,3,'Paraclinicos '!#REF!&lt;94,2,'Paraclinicos '!#REF!&lt;96,1,'Paraclinicos '!#REF!&gt;=96,0),"")</f>
        <v/>
      </c>
      <c r="Z1308" t="str" cm="1">
        <f t="array" ref="Z1308">IF(OR(W1308="SI",X1308="SI"),_xlfn.IFS(OR(AND('Paraclinicos '!K1262&lt;=83),AND('Paraclinicos '!K1262&gt;=97,AA1308=2)),3,OR(AND('Paraclinicos '!K1262&lt;=86),AND('Paraclinicos '!K1262&gt;=94,AA1308=2)),2,OR(AND('Paraclinicos '!K1262&lt;=88),AND('Paraclinicos '!K1262&gt;=92,AA1308=2)),1,OR(AND('Paraclinicos '!K1262&gt;=88,'Paraclinicos '!K1262&lt;=92),AND('Paraclinicos '!K1262&gt;=93,AA1308=0)),0),"")</f>
        <v/>
      </c>
      <c r="AA1308" t="e" cm="1">
        <f t="array" ref="AA1308">_xlfn.IFS('Paraclinicos '!#REF!="","",'Paraclinicos '!#REF!="Oxigeno",2,'Paraclinicos '!#REF!="Aire",0)</f>
        <v>#REF!</v>
      </c>
    </row>
    <row r="1309" spans="1:27" x14ac:dyDescent="0.25">
      <c r="A1309">
        <f>'Paraclinicos '!A1262</f>
        <v>361</v>
      </c>
      <c r="B1309" s="3">
        <f>'Paraclinicos '!R1262</f>
        <v>44193</v>
      </c>
      <c r="C1309" cm="1">
        <f t="array" ref="C1309">_xlfn.IFS('Paraclinicos '!Q1262="","",'Paraclinicos '!Q1262&gt;60,3,'Paraclinicos '!Q1262&lt;=60,1)</f>
        <v>1</v>
      </c>
      <c r="D1309" t="str">
        <f>IFERROR(IF(INDEX('BD Demog para scores enalazar'!BC$2:BC$3000,MATCH(Formulas!A1309,'BD Demog para scores enalazar'!A$2:A$3000,0))=0,"SI","NO"),"")</f>
        <v>SI</v>
      </c>
      <c r="E1309" cm="1">
        <f t="array" ref="E1309">_xlfn.IFS(D1309="","",D1309="SI",4,D1309="NO",1)</f>
        <v>4</v>
      </c>
      <c r="F1309" cm="1">
        <f t="array" ref="F1309">_xlfn.IFS('Paraclinicos '!B1262="","",'Paraclinicos '!B1262&gt;1,1,'Paraclinicos '!B1262&lt;=1,3)</f>
        <v>3</v>
      </c>
      <c r="G1309" cm="1">
        <f t="array" ref="G1309">_xlfn.IFS('Paraclinicos '!D1262="","",AND('Paraclinicos '!D1262&gt;=250,'Paraclinicos '!D1262&lt;=500),2,'Paraclinicos '!D1262&gt;500,3,'Paraclinicos '!D1262&lt;250,1)</f>
        <v>2</v>
      </c>
      <c r="H1309" s="50">
        <f t="shared" si="61"/>
        <v>10</v>
      </c>
      <c r="I1309" cm="1">
        <f t="array" ref="I1309">_xlfn.IFS('Paraclinicos '!Q1262="","",'Paraclinicos '!Q1262&gt;=65,1,'Paraclinicos '!Q1262&lt;65,0)</f>
        <v>0</v>
      </c>
      <c r="J1309" cm="1">
        <f t="array" ref="J1309">_xlfn.IFS('Paraclinicos '!I1262="","",'Paraclinicos '!I1262&gt;7,1,'Paraclinicos '!I1262&lt;=7,0)</f>
        <v>1</v>
      </c>
      <c r="K1309" cm="1">
        <f t="array" ref="K1309">_xlfn.IFS('Paraclinicos '!W1262="","",'Paraclinicos '!W1262&lt;=8,1,'Paraclinicos '!W1262&gt;8,0)</f>
        <v>0</v>
      </c>
      <c r="L1309" cm="1">
        <f t="array" ref="L1309">_xlfn.IFS('Paraclinicos '!S1262="","",'Paraclinicos '!S1262&gt;=30,1,'Paraclinicos '!S1262&lt;30,0)</f>
        <v>0</v>
      </c>
      <c r="M1309" cm="1">
        <f t="array" ref="M1309">_xlfn.IFS(OR('Paraclinicos '!T1262="",'Paraclinicos '!U1262=""),"",OR('Paraclinicos '!T1262&lt;=90,'Paraclinicos '!U1262&lt;=60),1,OR('Paraclinicos '!T1262&gt;90,'Paraclinicos '!U1262&gt;60),0)</f>
        <v>0</v>
      </c>
      <c r="N1309" s="45" t="e">
        <f t="shared" si="62"/>
        <v>#REF!</v>
      </c>
      <c r="O1309" cm="1">
        <f t="array" ref="O1309">_xlfn.IFS(OR('Paraclinicos '!M1262="",'Paraclinicos '!N1262="",'Paraclinicos '!N1262=0),"",'Paraclinicos '!M1262/'Paraclinicos '!N1262&lt;100,4,'Paraclinicos '!M1262/'Paraclinicos '!N1262&lt;200,3,'Paraclinicos '!M1262/'Paraclinicos '!N1262&lt;300,2,'Paraclinicos '!M1262/'Paraclinicos '!N1262&lt;400,1,'Paraclinicos '!M1262/'Paraclinicos '!N1262&gt;=400,0)</f>
        <v>3</v>
      </c>
      <c r="P1309" cm="1">
        <f t="array" ref="P1309">_xlfn.IFS('Paraclinicos '!C1262="","",'Paraclinicos '!C1262&lt;20,4,'Paraclinicos '!C1262&lt;50,3,'Paraclinicos '!C1262&lt;100,2,'Paraclinicos '!C1262&lt;150,1,'Paraclinicos '!C1262&gt;150,0)</f>
        <v>0</v>
      </c>
      <c r="Q1309" cm="1">
        <f t="array" ref="Q1309">_xlfn.IFS('Paraclinicos '!O1262="","",'Paraclinicos '!O1262&lt;1.2,0,'Paraclinicos '!O1262&lt;2,1,'Paraclinicos '!O1262&lt;3.5,2,'Paraclinicos '!O1262&lt;5,3,'Paraclinicos '!O1262&gt;5,4)</f>
        <v>0</v>
      </c>
      <c r="R1309" cm="1">
        <f t="array" ref="R1309">_xlfn.IFS('Paraclinicos '!J1262="","",'Paraclinicos '!J1262&lt;1.2,0,'Paraclinicos '!J1262&lt;2,1,'Paraclinicos '!J1262&lt;6,2,'Paraclinicos '!J1262&lt;12,3,'Paraclinicos '!J1262&gt;=12,4)</f>
        <v>0</v>
      </c>
      <c r="S1309" cm="1">
        <f t="array" ref="S1309">_xlfn.IFS('Paraclinicos '!Y1262="","",'Paraclinicos '!Y1262&lt;70,1,'Paraclinicos '!Y1262&gt;=70,0)</f>
        <v>0</v>
      </c>
      <c r="T1309" cm="1">
        <f t="array" ref="T1309">_xlfn.IFS('Paraclinicos '!W1262="","",'Paraclinicos '!W1262&lt;6,4,'Paraclinicos '!W1262&lt;10,3,'Paraclinicos '!W1262&lt;13,2,'Paraclinicos '!W1262&lt;15,1,'Paraclinicos '!W1262=15,0)</f>
        <v>0</v>
      </c>
      <c r="U1309" s="54">
        <f t="shared" si="60"/>
        <v>3</v>
      </c>
      <c r="V1309" cm="1">
        <f t="array" ref="V1309">_xlfn.IFS('Paraclinicos '!S1262="","",OR('Paraclinicos '!S1262&lt;=8,'Paraclinicos '!S1262&gt;=25),3,'Paraclinicos '!S1262&lt;12,1,'Paraclinicos '!S1262&lt;21,0,'Paraclinicos '!S1262&lt;25,2)</f>
        <v>2</v>
      </c>
      <c r="W1309" t="str">
        <f>IFERROR(IF(INDEX('BD Demog para scores enalazar'!Y$2:'BD Demog para scores enalazar'!Y$3000,MATCH(Formulas!A1309,'BD Demog para scores enalazar'!A$2:'BD Demog para scores enalazar'!A$3000,0))=1,"SI","NO"),"")</f>
        <v>NO</v>
      </c>
      <c r="X1309" s="9" t="str">
        <f>IFERROR(IF(INDEX('BD Demog para scores enalazar'!AJ$2:'BD Demog para scores enalazar'!AJ$3000,MATCH(Formulas!A1309,'BD Demog para scores enalazar'!A$2:'BD Demog para scores enalazar'!A$3000,0))=1,"SI","NO"),"")</f>
        <v>NO</v>
      </c>
      <c r="Y1309" cm="1">
        <f t="array" ref="Y1309">IF(AND(W1309="NO",X1309="NO"),_xlfn.IFS('Paraclinicos '!K1262&lt;=91,3,'Paraclinicos '!K1262&lt;94,2,'Paraclinicos '!K1262&lt;96,1,'Paraclinicos '!K1262&gt;=96,0),"")</f>
        <v>3</v>
      </c>
      <c r="Z1309" t="str" cm="1">
        <f t="array" ref="Z1309">IF(OR(W1309="SI",X1309="SI"),_xlfn.IFS(OR(AND('Paraclinicos '!K1263&lt;=83),AND('Paraclinicos '!K1263&gt;=97,AA1309=2)),3,OR(AND('Paraclinicos '!K1263&lt;=86),AND('Paraclinicos '!K1263&gt;=94,AA1309=2)),2,OR(AND('Paraclinicos '!K1263&lt;=88),AND('Paraclinicos '!K1263&gt;=92,AA1309=2)),1,OR(AND('Paraclinicos '!K1263&gt;=88,'Paraclinicos '!K1263&lt;=92),AND('Paraclinicos '!K1263&gt;=93,AA1309=0)),0),"")</f>
        <v/>
      </c>
      <c r="AA1309" cm="1">
        <f t="array" ref="AA1309">_xlfn.IFS('Paraclinicos '!E1262="","",'Paraclinicos '!E1262="Oxigeno",2,'Paraclinicos '!E1262="Aire",0)</f>
        <v>2</v>
      </c>
    </row>
    <row r="1310" spans="1:27" x14ac:dyDescent="0.25">
      <c r="A1310">
        <f>'Paraclinicos '!A1263</f>
        <v>361</v>
      </c>
      <c r="B1310" s="3">
        <f>'Paraclinicos '!R1263</f>
        <v>44194</v>
      </c>
      <c r="C1310" cm="1">
        <f t="array" ref="C1310">_xlfn.IFS('Paraclinicos '!Q1263="","",'Paraclinicos '!Q1263&gt;60,3,'Paraclinicos '!Q1263&lt;=60,1)</f>
        <v>1</v>
      </c>
      <c r="D1310" t="str">
        <f>IFERROR(IF(INDEX('BD Demog para scores enalazar'!BC$2:BC$3000,MATCH(Formulas!A1310,'BD Demog para scores enalazar'!A$2:A$3000,0))=0,"SI","NO"),"")</f>
        <v>SI</v>
      </c>
      <c r="E1310" cm="1">
        <f t="array" ref="E1310">_xlfn.IFS(D1310="","",D1310="SI",4,D1310="NO",1)</f>
        <v>4</v>
      </c>
      <c r="F1310" cm="1">
        <f t="array" ref="F1310">_xlfn.IFS('Paraclinicos '!B1263="","",'Paraclinicos '!B1263&gt;1,1,'Paraclinicos '!B1263&lt;=1,3)</f>
        <v>3</v>
      </c>
      <c r="G1310" cm="1">
        <f t="array" ref="G1310">_xlfn.IFS('Paraclinicos '!D1263="","",AND('Paraclinicos '!D1263&gt;=250,'Paraclinicos '!D1263&lt;=500),2,'Paraclinicos '!D1263&gt;500,3,'Paraclinicos '!D1263&lt;250,1)</f>
        <v>2</v>
      </c>
      <c r="H1310" s="50">
        <f t="shared" si="61"/>
        <v>10</v>
      </c>
      <c r="I1310" cm="1">
        <f t="array" ref="I1310">_xlfn.IFS('Paraclinicos '!Q1263="","",'Paraclinicos '!Q1263&gt;=65,1,'Paraclinicos '!Q1263&lt;65,0)</f>
        <v>0</v>
      </c>
      <c r="J1310" cm="1">
        <f t="array" ref="J1310">_xlfn.IFS('Paraclinicos '!I1263="","",'Paraclinicos '!I1263&gt;7,1,'Paraclinicos '!I1263&lt;=7,0)</f>
        <v>1</v>
      </c>
      <c r="K1310" cm="1">
        <f t="array" ref="K1310">_xlfn.IFS('Paraclinicos '!W1263="","",'Paraclinicos '!W1263&lt;=8,1,'Paraclinicos '!W1263&gt;8,0)</f>
        <v>0</v>
      </c>
      <c r="L1310" cm="1">
        <f t="array" ref="L1310">_xlfn.IFS('Paraclinicos '!S1263="","",'Paraclinicos '!S1263&gt;=30,1,'Paraclinicos '!S1263&lt;30,0)</f>
        <v>0</v>
      </c>
      <c r="M1310" cm="1">
        <f t="array" ref="M1310">_xlfn.IFS(OR('Paraclinicos '!T1263="",'Paraclinicos '!U1263=""),"",OR('Paraclinicos '!T1263&lt;=90,'Paraclinicos '!U1263&lt;=60),1,OR('Paraclinicos '!T1263&gt;90,'Paraclinicos '!U1263&gt;60),0)</f>
        <v>0</v>
      </c>
      <c r="N1310" s="45">
        <f t="shared" si="62"/>
        <v>2</v>
      </c>
      <c r="O1310" cm="1">
        <f t="array" ref="O1310">_xlfn.IFS(OR('Paraclinicos '!M1263="",'Paraclinicos '!N1263="",'Paraclinicos '!N1263=0),"",'Paraclinicos '!M1263/'Paraclinicos '!N1263&lt;100,4,'Paraclinicos '!M1263/'Paraclinicos '!N1263&lt;200,3,'Paraclinicos '!M1263/'Paraclinicos '!N1263&lt;300,2,'Paraclinicos '!M1263/'Paraclinicos '!N1263&lt;400,1,'Paraclinicos '!M1263/'Paraclinicos '!N1263&gt;=400,0)</f>
        <v>0</v>
      </c>
      <c r="P1310" cm="1">
        <f t="array" ref="P1310">_xlfn.IFS('Paraclinicos '!C1263="","",'Paraclinicos '!C1263&lt;20,4,'Paraclinicos '!C1263&lt;50,3,'Paraclinicos '!C1263&lt;100,2,'Paraclinicos '!C1263&lt;150,1,'Paraclinicos '!C1263&gt;150,0)</f>
        <v>0</v>
      </c>
      <c r="Q1310" cm="1">
        <f t="array" ref="Q1310">_xlfn.IFS('Paraclinicos '!O1263="","",'Paraclinicos '!O1263&lt;1.2,0,'Paraclinicos '!O1263&lt;2,1,'Paraclinicos '!O1263&lt;3.5,2,'Paraclinicos '!O1263&lt;5,3,'Paraclinicos '!O1263&gt;5,4)</f>
        <v>0</v>
      </c>
      <c r="R1310" cm="1">
        <f t="array" ref="R1310">_xlfn.IFS('Paraclinicos '!J1263="","",'Paraclinicos '!J1263&lt;1.2,0,'Paraclinicos '!J1263&lt;2,1,'Paraclinicos '!J1263&lt;6,2,'Paraclinicos '!J1263&lt;12,3,'Paraclinicos '!J1263&gt;=12,4)</f>
        <v>0</v>
      </c>
      <c r="S1310" cm="1">
        <f t="array" ref="S1310">_xlfn.IFS('Paraclinicos '!Y1263="","",'Paraclinicos '!Y1263&lt;70,1,'Paraclinicos '!Y1263&gt;=70,0)</f>
        <v>0</v>
      </c>
      <c r="T1310" cm="1">
        <f t="array" ref="T1310">_xlfn.IFS('Paraclinicos '!W1263="","",'Paraclinicos '!W1263&lt;6,4,'Paraclinicos '!W1263&lt;10,3,'Paraclinicos '!W1263&lt;13,2,'Paraclinicos '!W1263&lt;15,1,'Paraclinicos '!W1263=15,0)</f>
        <v>0</v>
      </c>
      <c r="U1310" s="54">
        <f t="shared" si="60"/>
        <v>0</v>
      </c>
      <c r="V1310" cm="1">
        <f t="array" ref="V1310">_xlfn.IFS('Paraclinicos '!S1263="","",OR('Paraclinicos '!S1263&lt;=8,'Paraclinicos '!S1263&gt;=25),3,'Paraclinicos '!S1263&lt;12,1,'Paraclinicos '!S1263&lt;21,0,'Paraclinicos '!S1263&lt;25,2)</f>
        <v>0</v>
      </c>
      <c r="W1310" t="str">
        <f>IFERROR(IF(INDEX('BD Demog para scores enalazar'!Y$2:'BD Demog para scores enalazar'!Y$3000,MATCH(Formulas!A1310,'BD Demog para scores enalazar'!A$2:'BD Demog para scores enalazar'!A$3000,0))=1,"SI","NO"),"")</f>
        <v>NO</v>
      </c>
      <c r="X1310" s="9" t="str">
        <f>IFERROR(IF(INDEX('BD Demog para scores enalazar'!AJ$2:'BD Demog para scores enalazar'!AJ$3000,MATCH(Formulas!A1310,'BD Demog para scores enalazar'!A$2:'BD Demog para scores enalazar'!A$3000,0))=1,"SI","NO"),"")</f>
        <v>NO</v>
      </c>
      <c r="Y1310" cm="1">
        <f t="array" ref="Y1310">IF(AND(W1310="NO",X1310="NO"),_xlfn.IFS('Paraclinicos '!K1263&lt;=91,3,'Paraclinicos '!K1263&lt;94,2,'Paraclinicos '!K1263&lt;96,1,'Paraclinicos '!K1263&gt;=96,0),"")</f>
        <v>0</v>
      </c>
      <c r="Z1310" t="str" cm="1">
        <f t="array" ref="Z1310">IF(OR(W1310="SI",X1310="SI"),_xlfn.IFS(OR(AND('Paraclinicos '!K1264&lt;=83),AND('Paraclinicos '!K1264&gt;=97,AA1310=2)),3,OR(AND('Paraclinicos '!K1264&lt;=86),AND('Paraclinicos '!K1264&gt;=94,AA1310=2)),2,OR(AND('Paraclinicos '!K1264&lt;=88),AND('Paraclinicos '!K1264&gt;=92,AA1310=2)),1,OR(AND('Paraclinicos '!K1264&gt;=88,'Paraclinicos '!K1264&lt;=92),AND('Paraclinicos '!K1264&gt;=93,AA1310=0)),0),"")</f>
        <v/>
      </c>
      <c r="AA1310" cm="1">
        <f t="array" ref="AA1310">_xlfn.IFS('Paraclinicos '!E1263="","",'Paraclinicos '!E1263="Oxigeno",2,'Paraclinicos '!E1263="Aire",0)</f>
        <v>2</v>
      </c>
    </row>
    <row r="1311" spans="1:27" x14ac:dyDescent="0.25">
      <c r="A1311">
        <f>'Paraclinicos '!A1264</f>
        <v>361</v>
      </c>
      <c r="B1311" s="3">
        <f>'Paraclinicos '!R1264</f>
        <v>44560</v>
      </c>
      <c r="C1311" cm="1">
        <f t="array" ref="C1311">_xlfn.IFS('Paraclinicos '!Q1264="","",'Paraclinicos '!Q1264&gt;60,3,'Paraclinicos '!Q1264&lt;=60,1)</f>
        <v>1</v>
      </c>
      <c r="D1311" t="str">
        <f>IFERROR(IF(INDEX('BD Demog para scores enalazar'!BC$2:BC$3000,MATCH(Formulas!A1311,'BD Demog para scores enalazar'!A$2:A$3000,0))=0,"SI","NO"),"")</f>
        <v>SI</v>
      </c>
      <c r="E1311" cm="1">
        <f t="array" ref="E1311">_xlfn.IFS(D1311="","",D1311="SI",4,D1311="NO",1)</f>
        <v>4</v>
      </c>
      <c r="F1311" cm="1">
        <f t="array" ref="F1311">_xlfn.IFS('Paraclinicos '!B1264="","",'Paraclinicos '!B1264&gt;1,1,'Paraclinicos '!B1264&lt;=1,3)</f>
        <v>1</v>
      </c>
      <c r="G1311" cm="1">
        <f t="array" ref="G1311">_xlfn.IFS('Paraclinicos '!D1264="","",AND('Paraclinicos '!D1264&gt;=250,'Paraclinicos '!D1264&lt;=500),2,'Paraclinicos '!D1264&gt;500,3,'Paraclinicos '!D1264&lt;250,1)</f>
        <v>2</v>
      </c>
      <c r="H1311" s="50">
        <f t="shared" si="61"/>
        <v>8</v>
      </c>
      <c r="I1311" cm="1">
        <f t="array" ref="I1311">_xlfn.IFS('Paraclinicos '!Q1264="","",'Paraclinicos '!Q1264&gt;=65,1,'Paraclinicos '!Q1264&lt;65,0)</f>
        <v>0</v>
      </c>
      <c r="J1311" cm="1">
        <f t="array" ref="J1311">_xlfn.IFS('Paraclinicos '!I1264="","",'Paraclinicos '!I1264&gt;7,1,'Paraclinicos '!I1264&lt;=7,0)</f>
        <v>1</v>
      </c>
      <c r="K1311" cm="1">
        <f t="array" ref="K1311">_xlfn.IFS('Paraclinicos '!W1264="","",'Paraclinicos '!W1264&lt;=8,1,'Paraclinicos '!W1264&gt;8,0)</f>
        <v>0</v>
      </c>
      <c r="L1311" cm="1">
        <f t="array" ref="L1311">_xlfn.IFS('Paraclinicos '!S1264="","",'Paraclinicos '!S1264&gt;=30,1,'Paraclinicos '!S1264&lt;30,0)</f>
        <v>0</v>
      </c>
      <c r="M1311" cm="1">
        <f t="array" ref="M1311">_xlfn.IFS(OR('Paraclinicos '!T1264="",'Paraclinicos '!U1264=""),"",OR('Paraclinicos '!T1264&lt;=90,'Paraclinicos '!U1264&lt;=60),1,OR('Paraclinicos '!T1264&gt;90,'Paraclinicos '!U1264&gt;60),0)</f>
        <v>0</v>
      </c>
      <c r="N1311" s="45">
        <f t="shared" si="62"/>
        <v>2</v>
      </c>
      <c r="O1311" cm="1">
        <f t="array" ref="O1311">_xlfn.IFS(OR('Paraclinicos '!M1264="",'Paraclinicos '!N1264="",'Paraclinicos '!N1264=0),"",'Paraclinicos '!M1264/'Paraclinicos '!N1264&lt;100,4,'Paraclinicos '!M1264/'Paraclinicos '!N1264&lt;200,3,'Paraclinicos '!M1264/'Paraclinicos '!N1264&lt;300,2,'Paraclinicos '!M1264/'Paraclinicos '!N1264&lt;400,1,'Paraclinicos '!M1264/'Paraclinicos '!N1264&gt;=400,0)</f>
        <v>2</v>
      </c>
      <c r="P1311" cm="1">
        <f t="array" ref="P1311">_xlfn.IFS('Paraclinicos '!C1264="","",'Paraclinicos '!C1264&lt;20,4,'Paraclinicos '!C1264&lt;50,3,'Paraclinicos '!C1264&lt;100,2,'Paraclinicos '!C1264&lt;150,1,'Paraclinicos '!C1264&gt;150,0)</f>
        <v>0</v>
      </c>
      <c r="Q1311" cm="1">
        <f t="array" ref="Q1311">_xlfn.IFS('Paraclinicos '!O1264="","",'Paraclinicos '!O1264&lt;1.2,0,'Paraclinicos '!O1264&lt;2,1,'Paraclinicos '!O1264&lt;3.5,2,'Paraclinicos '!O1264&lt;5,3,'Paraclinicos '!O1264&gt;5,4)</f>
        <v>0</v>
      </c>
      <c r="R1311" cm="1">
        <f t="array" ref="R1311">_xlfn.IFS('Paraclinicos '!J1264="","",'Paraclinicos '!J1264&lt;1.2,0,'Paraclinicos '!J1264&lt;2,1,'Paraclinicos '!J1264&lt;6,2,'Paraclinicos '!J1264&lt;12,3,'Paraclinicos '!J1264&gt;=12,4)</f>
        <v>0</v>
      </c>
      <c r="S1311" cm="1">
        <f t="array" ref="S1311">_xlfn.IFS('Paraclinicos '!Y1264="","",'Paraclinicos '!Y1264&lt;70,1,'Paraclinicos '!Y1264&gt;=70,0)</f>
        <v>0</v>
      </c>
      <c r="T1311" cm="1">
        <f t="array" ref="T1311">_xlfn.IFS('Paraclinicos '!W1264="","",'Paraclinicos '!W1264&lt;6,4,'Paraclinicos '!W1264&lt;10,3,'Paraclinicos '!W1264&lt;13,2,'Paraclinicos '!W1264&lt;15,1,'Paraclinicos '!W1264=15,0)</f>
        <v>0</v>
      </c>
      <c r="U1311" s="54">
        <f t="shared" si="60"/>
        <v>2</v>
      </c>
      <c r="V1311" cm="1">
        <f t="array" ref="V1311">_xlfn.IFS('Paraclinicos '!S1264="","",OR('Paraclinicos '!S1264&lt;=8,'Paraclinicos '!S1264&gt;=25),3,'Paraclinicos '!S1264&lt;12,1,'Paraclinicos '!S1264&lt;21,0,'Paraclinicos '!S1264&lt;25,2)</f>
        <v>2</v>
      </c>
      <c r="W1311" t="str">
        <f>IFERROR(IF(INDEX('BD Demog para scores enalazar'!Y$2:'BD Demog para scores enalazar'!Y$3000,MATCH(Formulas!A1311,'BD Demog para scores enalazar'!A$2:'BD Demog para scores enalazar'!A$3000,0))=1,"SI","NO"),"")</f>
        <v>NO</v>
      </c>
      <c r="X1311" s="9" t="str">
        <f>IFERROR(IF(INDEX('BD Demog para scores enalazar'!AJ$2:'BD Demog para scores enalazar'!AJ$3000,MATCH(Formulas!A1311,'BD Demog para scores enalazar'!A$2:'BD Demog para scores enalazar'!A$3000,0))=1,"SI","NO"),"")</f>
        <v>NO</v>
      </c>
      <c r="Y1311" cm="1">
        <f t="array" ref="Y1311">IF(AND(W1311="NO",X1311="NO"),_xlfn.IFS('Paraclinicos '!K1264&lt;=91,3,'Paraclinicos '!K1264&lt;94,2,'Paraclinicos '!K1264&lt;96,1,'Paraclinicos '!K1264&gt;=96,0),"")</f>
        <v>3</v>
      </c>
      <c r="Z1311" t="str" cm="1">
        <f t="array" ref="Z1311">IF(OR(W1311="SI",X1311="SI"),_xlfn.IFS(OR(AND('Paraclinicos '!K1265&lt;=83),AND('Paraclinicos '!K1265&gt;=97,AA1311=2)),3,OR(AND('Paraclinicos '!K1265&lt;=86),AND('Paraclinicos '!K1265&gt;=94,AA1311=2)),2,OR(AND('Paraclinicos '!K1265&lt;=88),AND('Paraclinicos '!K1265&gt;=92,AA1311=2)),1,OR(AND('Paraclinicos '!K1265&gt;=88,'Paraclinicos '!K1265&lt;=92),AND('Paraclinicos '!K1265&gt;=93,AA1311=0)),0),"")</f>
        <v/>
      </c>
      <c r="AA1311" cm="1">
        <f t="array" ref="AA1311">_xlfn.IFS('Paraclinicos '!E1264="","",'Paraclinicos '!E1264="Oxigeno",2,'Paraclinicos '!E1264="Aire",0)</f>
        <v>2</v>
      </c>
    </row>
    <row r="1312" spans="1:27" x14ac:dyDescent="0.25">
      <c r="A1312">
        <f>'Paraclinicos '!A1265</f>
        <v>361</v>
      </c>
      <c r="B1312" s="3">
        <f>'Paraclinicos '!R1265</f>
        <v>44197</v>
      </c>
      <c r="C1312" cm="1">
        <f t="array" ref="C1312">_xlfn.IFS('Paraclinicos '!Q1265="","",'Paraclinicos '!Q1265&gt;60,3,'Paraclinicos '!Q1265&lt;=60,1)</f>
        <v>1</v>
      </c>
      <c r="D1312" t="str">
        <f>IFERROR(IF(INDEX('BD Demog para scores enalazar'!BC$2:BC$3000,MATCH(Formulas!A1312,'BD Demog para scores enalazar'!A$2:A$3000,0))=0,"SI","NO"),"")</f>
        <v>SI</v>
      </c>
      <c r="E1312" cm="1">
        <f t="array" ref="E1312">_xlfn.IFS(D1312="","",D1312="SI",4,D1312="NO",1)</f>
        <v>4</v>
      </c>
      <c r="F1312" cm="1">
        <f t="array" ref="F1312">_xlfn.IFS('Paraclinicos '!B1265="","",'Paraclinicos '!B1265&gt;1,1,'Paraclinicos '!B1265&lt;=1,3)</f>
        <v>3</v>
      </c>
      <c r="G1312" cm="1">
        <f t="array" ref="G1312">_xlfn.IFS('Paraclinicos '!D1265="","",AND('Paraclinicos '!D1265&gt;=250,'Paraclinicos '!D1265&lt;=500),2,'Paraclinicos '!D1265&gt;500,3,'Paraclinicos '!D1265&lt;250,1)</f>
        <v>2</v>
      </c>
      <c r="H1312" s="50">
        <f t="shared" si="61"/>
        <v>10</v>
      </c>
      <c r="I1312" cm="1">
        <f t="array" ref="I1312">_xlfn.IFS('Paraclinicos '!Q1265="","",'Paraclinicos '!Q1265&gt;=65,1,'Paraclinicos '!Q1265&lt;65,0)</f>
        <v>0</v>
      </c>
      <c r="J1312" cm="1">
        <f t="array" ref="J1312">_xlfn.IFS('Paraclinicos '!I1265="","",'Paraclinicos '!I1265&gt;7,1,'Paraclinicos '!I1265&lt;=7,0)</f>
        <v>1</v>
      </c>
      <c r="K1312" cm="1">
        <f t="array" ref="K1312">_xlfn.IFS('Paraclinicos '!W1265="","",'Paraclinicos '!W1265&lt;=8,1,'Paraclinicos '!W1265&gt;8,0)</f>
        <v>0</v>
      </c>
      <c r="L1312" cm="1">
        <f t="array" ref="L1312">_xlfn.IFS('Paraclinicos '!S1265="","",'Paraclinicos '!S1265&gt;=30,1,'Paraclinicos '!S1265&lt;30,0)</f>
        <v>0</v>
      </c>
      <c r="M1312" cm="1">
        <f t="array" ref="M1312">_xlfn.IFS(OR('Paraclinicos '!T1265="",'Paraclinicos '!U1265=""),"",OR('Paraclinicos '!T1265&lt;=90,'Paraclinicos '!U1265&lt;=60),1,OR('Paraclinicos '!T1265&gt;90,'Paraclinicos '!U1265&gt;60),0)</f>
        <v>0</v>
      </c>
      <c r="N1312" s="45">
        <f t="shared" si="62"/>
        <v>2</v>
      </c>
      <c r="O1312" cm="1">
        <f t="array" ref="O1312">_xlfn.IFS(OR('Paraclinicos '!M1265="",'Paraclinicos '!N1265="",'Paraclinicos '!N1265=0),"",'Paraclinicos '!M1265/'Paraclinicos '!N1265&lt;100,4,'Paraclinicos '!M1265/'Paraclinicos '!N1265&lt;200,3,'Paraclinicos '!M1265/'Paraclinicos '!N1265&lt;300,2,'Paraclinicos '!M1265/'Paraclinicos '!N1265&lt;400,1,'Paraclinicos '!M1265/'Paraclinicos '!N1265&gt;=400,0)</f>
        <v>2</v>
      </c>
      <c r="P1312" cm="1">
        <f t="array" ref="P1312">_xlfn.IFS('Paraclinicos '!C1265="","",'Paraclinicos '!C1265&lt;20,4,'Paraclinicos '!C1265&lt;50,3,'Paraclinicos '!C1265&lt;100,2,'Paraclinicos '!C1265&lt;150,1,'Paraclinicos '!C1265&gt;150,0)</f>
        <v>0</v>
      </c>
      <c r="Q1312" cm="1">
        <f t="array" ref="Q1312">_xlfn.IFS('Paraclinicos '!O1265="","",'Paraclinicos '!O1265&lt;1.2,0,'Paraclinicos '!O1265&lt;2,1,'Paraclinicos '!O1265&lt;3.5,2,'Paraclinicos '!O1265&lt;5,3,'Paraclinicos '!O1265&gt;5,4)</f>
        <v>0</v>
      </c>
      <c r="R1312" cm="1">
        <f t="array" ref="R1312">_xlfn.IFS('Paraclinicos '!J1265="","",'Paraclinicos '!J1265&lt;1.2,0,'Paraclinicos '!J1265&lt;2,1,'Paraclinicos '!J1265&lt;6,2,'Paraclinicos '!J1265&lt;12,3,'Paraclinicos '!J1265&gt;=12,4)</f>
        <v>0</v>
      </c>
      <c r="S1312" cm="1">
        <f t="array" ref="S1312">_xlfn.IFS('Paraclinicos '!Y1265="","",'Paraclinicos '!Y1265&lt;70,1,'Paraclinicos '!Y1265&gt;=70,0)</f>
        <v>0</v>
      </c>
      <c r="T1312" cm="1">
        <f t="array" ref="T1312">_xlfn.IFS('Paraclinicos '!W1265="","",'Paraclinicos '!W1265&lt;6,4,'Paraclinicos '!W1265&lt;10,3,'Paraclinicos '!W1265&lt;13,2,'Paraclinicos '!W1265&lt;15,1,'Paraclinicos '!W1265=15,0)</f>
        <v>0</v>
      </c>
      <c r="U1312" s="54">
        <f t="shared" si="60"/>
        <v>2</v>
      </c>
      <c r="V1312" cm="1">
        <f t="array" ref="V1312">_xlfn.IFS('Paraclinicos '!S1265="","",OR('Paraclinicos '!S1265&lt;=8,'Paraclinicos '!S1265&gt;=25),3,'Paraclinicos '!S1265&lt;12,1,'Paraclinicos '!S1265&lt;21,0,'Paraclinicos '!S1265&lt;25,2)</f>
        <v>0</v>
      </c>
      <c r="W1312" t="str">
        <f>IFERROR(IF(INDEX('BD Demog para scores enalazar'!Y$2:'BD Demog para scores enalazar'!Y$3000,MATCH(Formulas!A1312,'BD Demog para scores enalazar'!A$2:'BD Demog para scores enalazar'!A$3000,0))=1,"SI","NO"),"")</f>
        <v>NO</v>
      </c>
      <c r="X1312" s="9" t="str">
        <f>IFERROR(IF(INDEX('BD Demog para scores enalazar'!AJ$2:'BD Demog para scores enalazar'!AJ$3000,MATCH(Formulas!A1312,'BD Demog para scores enalazar'!A$2:'BD Demog para scores enalazar'!A$3000,0))=1,"SI","NO"),"")</f>
        <v>NO</v>
      </c>
      <c r="Y1312" cm="1">
        <f t="array" ref="Y1312">IF(AND(W1312="NO",X1312="NO"),_xlfn.IFS('Paraclinicos '!K1265&lt;=91,3,'Paraclinicos '!K1265&lt;94,2,'Paraclinicos '!K1265&lt;96,1,'Paraclinicos '!K1265&gt;=96,0),"")</f>
        <v>3</v>
      </c>
      <c r="Z1312" t="str" cm="1">
        <f t="array" ref="Z1312">IF(OR(W1312="SI",X1312="SI"),_xlfn.IFS(OR(AND('Paraclinicos '!#REF!&lt;=83),AND('Paraclinicos '!#REF!&gt;=97,AA1312=2)),3,OR(AND('Paraclinicos '!#REF!&lt;=86),AND('Paraclinicos '!#REF!&gt;=94,AA1312=2)),2,OR(AND('Paraclinicos '!#REF!&lt;=88),AND('Paraclinicos '!#REF!&gt;=92,AA1312=2)),1,OR(AND('Paraclinicos '!#REF!&gt;=88,'Paraclinicos '!#REF!&lt;=92),AND('Paraclinicos '!#REF!&gt;=93,AA1312=0)),0),"")</f>
        <v/>
      </c>
      <c r="AA1312" cm="1">
        <f t="array" ref="AA1312">_xlfn.IFS('Paraclinicos '!E1265="","",'Paraclinicos '!E1265="Oxigeno",2,'Paraclinicos '!E1265="Aire",0)</f>
        <v>2</v>
      </c>
    </row>
    <row r="1313" spans="1:27" x14ac:dyDescent="0.25">
      <c r="A1313" t="e">
        <f>'Paraclinicos '!#REF!</f>
        <v>#REF!</v>
      </c>
      <c r="B1313" s="3" t="e">
        <f>'Paraclinicos '!#REF!</f>
        <v>#REF!</v>
      </c>
      <c r="C1313" t="e" cm="1">
        <f t="array" ref="C1313">_xlfn.IFS('Paraclinicos '!#REF!="","",'Paraclinicos '!#REF!&gt;60,3,'Paraclinicos '!#REF!&lt;=60,1)</f>
        <v>#REF!</v>
      </c>
      <c r="D1313" t="str">
        <f>IFERROR(IF(INDEX('BD Demog para scores enalazar'!BC$2:BC$3000,MATCH(Formulas!A1313,'BD Demog para scores enalazar'!A$2:A$3000,0))=0,"SI","NO"),"")</f>
        <v/>
      </c>
      <c r="E1313" t="str" cm="1">
        <f t="array" ref="E1313">_xlfn.IFS(D1313="","",D1313="SI",4,D1313="NO",1)</f>
        <v/>
      </c>
      <c r="F1313" t="e" cm="1">
        <f t="array" ref="F1313">_xlfn.IFS('Paraclinicos '!#REF!="","",'Paraclinicos '!#REF!&gt;1,1,'Paraclinicos '!#REF!&lt;=1,3)</f>
        <v>#REF!</v>
      </c>
      <c r="G1313" t="e" cm="1">
        <f t="array" ref="G1313">_xlfn.IFS('Paraclinicos '!#REF!="","",AND('Paraclinicos '!#REF!&gt;=250,'Paraclinicos '!#REF!&lt;=500),2,'Paraclinicos '!#REF!&gt;500,3,'Paraclinicos '!#REF!&lt;250,1)</f>
        <v>#REF!</v>
      </c>
      <c r="H1313" s="50" t="e">
        <f t="shared" si="61"/>
        <v>#REF!</v>
      </c>
      <c r="I1313" t="e" cm="1">
        <f t="array" ref="I1313">_xlfn.IFS('Paraclinicos '!#REF!="","",'Paraclinicos '!#REF!&gt;=65,1,'Paraclinicos '!#REF!&lt;65,0)</f>
        <v>#REF!</v>
      </c>
      <c r="J1313" t="e" cm="1">
        <f t="array" ref="J1313">_xlfn.IFS('Paraclinicos '!#REF!="","",'Paraclinicos '!#REF!&gt;7,1,'Paraclinicos '!#REF!&lt;=7,0)</f>
        <v>#REF!</v>
      </c>
      <c r="K1313" t="e" cm="1">
        <f t="array" ref="K1313">_xlfn.IFS('Paraclinicos '!#REF!="","",'Paraclinicos '!#REF!&lt;=8,1,'Paraclinicos '!#REF!&gt;8,0)</f>
        <v>#REF!</v>
      </c>
      <c r="L1313" t="e" cm="1">
        <f t="array" ref="L1313">_xlfn.IFS('Paraclinicos '!#REF!="","",'Paraclinicos '!#REF!&gt;=30,1,'Paraclinicos '!#REF!&lt;30,0)</f>
        <v>#REF!</v>
      </c>
      <c r="M1313" t="e" cm="1">
        <f t="array" ref="M1313">_xlfn.IFS(OR('Paraclinicos '!#REF!="",'Paraclinicos '!#REF!=""),"",OR('Paraclinicos '!#REF!&lt;=90,'Paraclinicos '!#REF!&lt;=60),1,OR('Paraclinicos '!#REF!&gt;90,'Paraclinicos '!#REF!&gt;60),0)</f>
        <v>#REF!</v>
      </c>
      <c r="N1313" s="45" t="e">
        <f t="shared" si="62"/>
        <v>#REF!</v>
      </c>
      <c r="O1313" t="e" cm="1">
        <f t="array" ref="O1313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313" t="e" cm="1">
        <f t="array" ref="P1313">_xlfn.IFS('Paraclinicos '!#REF!="","",'Paraclinicos '!#REF!&lt;20,4,'Paraclinicos '!#REF!&lt;50,3,'Paraclinicos '!#REF!&lt;100,2,'Paraclinicos '!#REF!&lt;150,1,'Paraclinicos '!#REF!&gt;150,0)</f>
        <v>#REF!</v>
      </c>
      <c r="Q1313" t="e" cm="1">
        <f t="array" ref="Q1313">_xlfn.IFS('Paraclinicos '!#REF!="","",'Paraclinicos '!#REF!&lt;1.2,0,'Paraclinicos '!#REF!&lt;2,1,'Paraclinicos '!#REF!&lt;3.5,2,'Paraclinicos '!#REF!&lt;5,3,'Paraclinicos '!#REF!&gt;5,4)</f>
        <v>#REF!</v>
      </c>
      <c r="R1313" t="e" cm="1">
        <f t="array" ref="R1313">_xlfn.IFS('Paraclinicos '!#REF!="","",'Paraclinicos '!#REF!&lt;1.2,0,'Paraclinicos '!#REF!&lt;2,1,'Paraclinicos '!#REF!&lt;6,2,'Paraclinicos '!#REF!&lt;12,3,'Paraclinicos '!#REF!&gt;=12,4)</f>
        <v>#REF!</v>
      </c>
      <c r="S1313" t="e" cm="1">
        <f t="array" ref="S1313">_xlfn.IFS('Paraclinicos '!#REF!="","",'Paraclinicos '!#REF!&lt;70,1,'Paraclinicos '!#REF!&gt;=70,0)</f>
        <v>#REF!</v>
      </c>
      <c r="T1313" t="e" cm="1">
        <f t="array" ref="T1313">_xlfn.IFS('Paraclinicos '!#REF!="","",'Paraclinicos '!#REF!&lt;6,4,'Paraclinicos '!#REF!&lt;10,3,'Paraclinicos '!#REF!&lt;13,2,'Paraclinicos '!#REF!&lt;15,1,'Paraclinicos '!#REF!=15,0)</f>
        <v>#REF!</v>
      </c>
      <c r="U1313" s="54" t="e">
        <f t="shared" si="60"/>
        <v>#REF!</v>
      </c>
      <c r="V1313" t="e" cm="1">
        <f t="array" ref="V1313">_xlfn.IFS('Paraclinicos '!#REF!="","",OR('Paraclinicos '!#REF!&lt;=8,'Paraclinicos '!#REF!&gt;=25),3,'Paraclinicos '!#REF!&lt;12,1,'Paraclinicos '!#REF!&lt;21,0,'Paraclinicos '!#REF!&lt;25,2)</f>
        <v>#REF!</v>
      </c>
      <c r="W1313" t="str">
        <f>IFERROR(IF(INDEX('BD Demog para scores enalazar'!Y$2:'BD Demog para scores enalazar'!Y$3000,MATCH(Formulas!A1313,'BD Demog para scores enalazar'!A$2:'BD Demog para scores enalazar'!A$3000,0))=1,"SI","NO"),"")</f>
        <v/>
      </c>
      <c r="X1313" s="9" t="str">
        <f>IFERROR(IF(INDEX('BD Demog para scores enalazar'!AJ$2:'BD Demog para scores enalazar'!AJ$3000,MATCH(Formulas!A1313,'BD Demog para scores enalazar'!A$2:'BD Demog para scores enalazar'!A$3000,0))=1,"SI","NO"),"")</f>
        <v/>
      </c>
      <c r="Y1313" t="str" cm="1">
        <f t="array" ref="Y1313">IF(AND(W1313="NO",X1313="NO"),_xlfn.IFS('Paraclinicos '!#REF!&lt;=91,3,'Paraclinicos '!#REF!&lt;94,2,'Paraclinicos '!#REF!&lt;96,1,'Paraclinicos '!#REF!&gt;=96,0),"")</f>
        <v/>
      </c>
      <c r="Z1313" t="str" cm="1">
        <f t="array" ref="Z1313">IF(OR(W1313="SI",X1313="SI"),_xlfn.IFS(OR(AND('Paraclinicos '!#REF!&lt;=83),AND('Paraclinicos '!#REF!&gt;=97,AA1313=2)),3,OR(AND('Paraclinicos '!#REF!&lt;=86),AND('Paraclinicos '!#REF!&gt;=94,AA1313=2)),2,OR(AND('Paraclinicos '!#REF!&lt;=88),AND('Paraclinicos '!#REF!&gt;=92,AA1313=2)),1,OR(AND('Paraclinicos '!#REF!&gt;=88,'Paraclinicos '!#REF!&lt;=92),AND('Paraclinicos '!#REF!&gt;=93,AA1313=0)),0),"")</f>
        <v/>
      </c>
      <c r="AA1313" t="e" cm="1">
        <f t="array" ref="AA1313">_xlfn.IFS('Paraclinicos '!#REF!="","",'Paraclinicos '!#REF!="Oxigeno",2,'Paraclinicos '!#REF!="Aire",0)</f>
        <v>#REF!</v>
      </c>
    </row>
    <row r="1314" spans="1:27" x14ac:dyDescent="0.25">
      <c r="A1314" t="e">
        <f>'Paraclinicos '!#REF!</f>
        <v>#REF!</v>
      </c>
      <c r="B1314" s="3" t="e">
        <f>'Paraclinicos '!#REF!</f>
        <v>#REF!</v>
      </c>
      <c r="C1314" t="e" cm="1">
        <f t="array" ref="C1314">_xlfn.IFS('Paraclinicos '!#REF!="","",'Paraclinicos '!#REF!&gt;60,3,'Paraclinicos '!#REF!&lt;=60,1)</f>
        <v>#REF!</v>
      </c>
      <c r="D1314" t="str">
        <f>IFERROR(IF(INDEX('BD Demog para scores enalazar'!BC$2:BC$3000,MATCH(Formulas!A1314,'BD Demog para scores enalazar'!A$2:A$3000,0))=0,"SI","NO"),"")</f>
        <v/>
      </c>
      <c r="E1314" t="str" cm="1">
        <f t="array" ref="E1314">_xlfn.IFS(D1314="","",D1314="SI",4,D1314="NO",1)</f>
        <v/>
      </c>
      <c r="F1314" t="e" cm="1">
        <f t="array" ref="F1314">_xlfn.IFS('Paraclinicos '!#REF!="","",'Paraclinicos '!#REF!&gt;1,1,'Paraclinicos '!#REF!&lt;=1,3)</f>
        <v>#REF!</v>
      </c>
      <c r="G1314" t="e" cm="1">
        <f t="array" ref="G1314">_xlfn.IFS('Paraclinicos '!#REF!="","",AND('Paraclinicos '!#REF!&gt;=250,'Paraclinicos '!#REF!&lt;=500),2,'Paraclinicos '!#REF!&gt;500,3,'Paraclinicos '!#REF!&lt;250,1)</f>
        <v>#REF!</v>
      </c>
      <c r="H1314" s="50" t="e">
        <f t="shared" si="61"/>
        <v>#REF!</v>
      </c>
      <c r="I1314" t="e" cm="1">
        <f t="array" ref="I1314">_xlfn.IFS('Paraclinicos '!#REF!="","",'Paraclinicos '!#REF!&gt;=65,1,'Paraclinicos '!#REF!&lt;65,0)</f>
        <v>#REF!</v>
      </c>
      <c r="J1314" t="e" cm="1">
        <f t="array" ref="J1314">_xlfn.IFS('Paraclinicos '!#REF!="","",'Paraclinicos '!#REF!&gt;7,1,'Paraclinicos '!#REF!&lt;=7,0)</f>
        <v>#REF!</v>
      </c>
      <c r="K1314" t="e" cm="1">
        <f t="array" ref="K1314">_xlfn.IFS('Paraclinicos '!#REF!="","",'Paraclinicos '!#REF!&lt;=8,1,'Paraclinicos '!#REF!&gt;8,0)</f>
        <v>#REF!</v>
      </c>
      <c r="L1314" t="e" cm="1">
        <f t="array" ref="L1314">_xlfn.IFS('Paraclinicos '!#REF!="","",'Paraclinicos '!#REF!&gt;=30,1,'Paraclinicos '!#REF!&lt;30,0)</f>
        <v>#REF!</v>
      </c>
      <c r="M1314" t="e" cm="1">
        <f t="array" ref="M1314">_xlfn.IFS(OR('Paraclinicos '!#REF!="",'Paraclinicos '!#REF!=""),"",OR('Paraclinicos '!#REF!&lt;=90,'Paraclinicos '!#REF!&lt;=60),1,OR('Paraclinicos '!#REF!&gt;90,'Paraclinicos '!#REF!&gt;60),0)</f>
        <v>#REF!</v>
      </c>
      <c r="N1314" s="45" t="e">
        <f t="shared" si="62"/>
        <v>#REF!</v>
      </c>
      <c r="O1314" t="e" cm="1">
        <f t="array" ref="O1314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314" t="e" cm="1">
        <f t="array" ref="P1314">_xlfn.IFS('Paraclinicos '!#REF!="","",'Paraclinicos '!#REF!&lt;20,4,'Paraclinicos '!#REF!&lt;50,3,'Paraclinicos '!#REF!&lt;100,2,'Paraclinicos '!#REF!&lt;150,1,'Paraclinicos '!#REF!&gt;150,0)</f>
        <v>#REF!</v>
      </c>
      <c r="Q1314" t="e" cm="1">
        <f t="array" ref="Q1314">_xlfn.IFS('Paraclinicos '!#REF!="","",'Paraclinicos '!#REF!&lt;1.2,0,'Paraclinicos '!#REF!&lt;2,1,'Paraclinicos '!#REF!&lt;3.5,2,'Paraclinicos '!#REF!&lt;5,3,'Paraclinicos '!#REF!&gt;5,4)</f>
        <v>#REF!</v>
      </c>
      <c r="R1314" t="e" cm="1">
        <f t="array" ref="R1314">_xlfn.IFS('Paraclinicos '!#REF!="","",'Paraclinicos '!#REF!&lt;1.2,0,'Paraclinicos '!#REF!&lt;2,1,'Paraclinicos '!#REF!&lt;6,2,'Paraclinicos '!#REF!&lt;12,3,'Paraclinicos '!#REF!&gt;=12,4)</f>
        <v>#REF!</v>
      </c>
      <c r="S1314" t="e" cm="1">
        <f t="array" ref="S1314">_xlfn.IFS('Paraclinicos '!#REF!="","",'Paraclinicos '!#REF!&lt;70,1,'Paraclinicos '!#REF!&gt;=70,0)</f>
        <v>#REF!</v>
      </c>
      <c r="T1314" t="e" cm="1">
        <f t="array" ref="T1314">_xlfn.IFS('Paraclinicos '!#REF!="","",'Paraclinicos '!#REF!&lt;6,4,'Paraclinicos '!#REF!&lt;10,3,'Paraclinicos '!#REF!&lt;13,2,'Paraclinicos '!#REF!&lt;15,1,'Paraclinicos '!#REF!=15,0)</f>
        <v>#REF!</v>
      </c>
      <c r="U1314" s="54" t="e">
        <f t="shared" si="60"/>
        <v>#REF!</v>
      </c>
      <c r="V1314" t="e" cm="1">
        <f t="array" ref="V1314">_xlfn.IFS('Paraclinicos '!#REF!="","",OR('Paraclinicos '!#REF!&lt;=8,'Paraclinicos '!#REF!&gt;=25),3,'Paraclinicos '!#REF!&lt;12,1,'Paraclinicos '!#REF!&lt;21,0,'Paraclinicos '!#REF!&lt;25,2)</f>
        <v>#REF!</v>
      </c>
      <c r="W1314" t="str">
        <f>IFERROR(IF(INDEX('BD Demog para scores enalazar'!Y$2:'BD Demog para scores enalazar'!Y$3000,MATCH(Formulas!A1314,'BD Demog para scores enalazar'!A$2:'BD Demog para scores enalazar'!A$3000,0))=1,"SI","NO"),"")</f>
        <v/>
      </c>
      <c r="X1314" s="9" t="str">
        <f>IFERROR(IF(INDEX('BD Demog para scores enalazar'!AJ$2:'BD Demog para scores enalazar'!AJ$3000,MATCH(Formulas!A1314,'BD Demog para scores enalazar'!A$2:'BD Demog para scores enalazar'!A$3000,0))=1,"SI","NO"),"")</f>
        <v/>
      </c>
      <c r="Y1314" t="str" cm="1">
        <f t="array" ref="Y1314">IF(AND(W1314="NO",X1314="NO"),_xlfn.IFS('Paraclinicos '!#REF!&lt;=91,3,'Paraclinicos '!#REF!&lt;94,2,'Paraclinicos '!#REF!&lt;96,1,'Paraclinicos '!#REF!&gt;=96,0),"")</f>
        <v/>
      </c>
      <c r="Z1314" t="str" cm="1">
        <f t="array" ref="Z1314">IF(OR(W1314="SI",X1314="SI"),_xlfn.IFS(OR(AND('Paraclinicos '!#REF!&lt;=83),AND('Paraclinicos '!#REF!&gt;=97,AA1314=2)),3,OR(AND('Paraclinicos '!#REF!&lt;=86),AND('Paraclinicos '!#REF!&gt;=94,AA1314=2)),2,OR(AND('Paraclinicos '!#REF!&lt;=88),AND('Paraclinicos '!#REF!&gt;=92,AA1314=2)),1,OR(AND('Paraclinicos '!#REF!&gt;=88,'Paraclinicos '!#REF!&lt;=92),AND('Paraclinicos '!#REF!&gt;=93,AA1314=0)),0),"")</f>
        <v/>
      </c>
      <c r="AA1314" t="e" cm="1">
        <f t="array" ref="AA1314">_xlfn.IFS('Paraclinicos '!#REF!="","",'Paraclinicos '!#REF!="Oxigeno",2,'Paraclinicos '!#REF!="Aire",0)</f>
        <v>#REF!</v>
      </c>
    </row>
    <row r="1315" spans="1:27" x14ac:dyDescent="0.25">
      <c r="A1315" t="e">
        <f>'Paraclinicos '!#REF!</f>
        <v>#REF!</v>
      </c>
      <c r="B1315" s="3" t="e">
        <f>'Paraclinicos '!#REF!</f>
        <v>#REF!</v>
      </c>
      <c r="C1315" t="e" cm="1">
        <f t="array" ref="C1315">_xlfn.IFS('Paraclinicos '!#REF!="","",'Paraclinicos '!#REF!&gt;60,3,'Paraclinicos '!#REF!&lt;=60,1)</f>
        <v>#REF!</v>
      </c>
      <c r="D1315" t="str">
        <f>IFERROR(IF(INDEX('BD Demog para scores enalazar'!BC$2:BC$3000,MATCH(Formulas!A1315,'BD Demog para scores enalazar'!A$2:A$3000,0))=0,"SI","NO"),"")</f>
        <v/>
      </c>
      <c r="E1315" t="str" cm="1">
        <f t="array" ref="E1315">_xlfn.IFS(D1315="","",D1315="SI",4,D1315="NO",1)</f>
        <v/>
      </c>
      <c r="F1315" t="e" cm="1">
        <f t="array" ref="F1315">_xlfn.IFS('Paraclinicos '!#REF!="","",'Paraclinicos '!#REF!&gt;1,1,'Paraclinicos '!#REF!&lt;=1,3)</f>
        <v>#REF!</v>
      </c>
      <c r="G1315" t="e" cm="1">
        <f t="array" ref="G1315">_xlfn.IFS('Paraclinicos '!#REF!="","",AND('Paraclinicos '!#REF!&gt;=250,'Paraclinicos '!#REF!&lt;=500),2,'Paraclinicos '!#REF!&gt;500,3,'Paraclinicos '!#REF!&lt;250,1)</f>
        <v>#REF!</v>
      </c>
      <c r="H1315" s="50" t="e">
        <f t="shared" si="61"/>
        <v>#REF!</v>
      </c>
      <c r="I1315" t="e" cm="1">
        <f t="array" ref="I1315">_xlfn.IFS('Paraclinicos '!#REF!="","",'Paraclinicos '!#REF!&gt;=65,1,'Paraclinicos '!#REF!&lt;65,0)</f>
        <v>#REF!</v>
      </c>
      <c r="J1315" t="e" cm="1">
        <f t="array" ref="J1315">_xlfn.IFS('Paraclinicos '!#REF!="","",'Paraclinicos '!#REF!&gt;7,1,'Paraclinicos '!#REF!&lt;=7,0)</f>
        <v>#REF!</v>
      </c>
      <c r="K1315" t="e" cm="1">
        <f t="array" ref="K1315">_xlfn.IFS('Paraclinicos '!#REF!="","",'Paraclinicos '!#REF!&lt;=8,1,'Paraclinicos '!#REF!&gt;8,0)</f>
        <v>#REF!</v>
      </c>
      <c r="L1315" t="e" cm="1">
        <f t="array" ref="L1315">_xlfn.IFS('Paraclinicos '!#REF!="","",'Paraclinicos '!#REF!&gt;=30,1,'Paraclinicos '!#REF!&lt;30,0)</f>
        <v>#REF!</v>
      </c>
      <c r="M1315" t="e" cm="1">
        <f t="array" ref="M1315">_xlfn.IFS(OR('Paraclinicos '!#REF!="",'Paraclinicos '!#REF!=""),"",OR('Paraclinicos '!#REF!&lt;=90,'Paraclinicos '!#REF!&lt;=60),1,OR('Paraclinicos '!#REF!&gt;90,'Paraclinicos '!#REF!&gt;60),0)</f>
        <v>#REF!</v>
      </c>
      <c r="N1315" s="45" t="e">
        <f t="shared" si="62"/>
        <v>#REF!</v>
      </c>
      <c r="O1315" t="e" cm="1">
        <f t="array" ref="O1315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315" t="e" cm="1">
        <f t="array" ref="P1315">_xlfn.IFS('Paraclinicos '!#REF!="","",'Paraclinicos '!#REF!&lt;20,4,'Paraclinicos '!#REF!&lt;50,3,'Paraclinicos '!#REF!&lt;100,2,'Paraclinicos '!#REF!&lt;150,1,'Paraclinicos '!#REF!&gt;150,0)</f>
        <v>#REF!</v>
      </c>
      <c r="Q1315" t="e" cm="1">
        <f t="array" ref="Q1315">_xlfn.IFS('Paraclinicos '!#REF!="","",'Paraclinicos '!#REF!&lt;1.2,0,'Paraclinicos '!#REF!&lt;2,1,'Paraclinicos '!#REF!&lt;3.5,2,'Paraclinicos '!#REF!&lt;5,3,'Paraclinicos '!#REF!&gt;5,4)</f>
        <v>#REF!</v>
      </c>
      <c r="R1315" t="e" cm="1">
        <f t="array" ref="R1315">_xlfn.IFS('Paraclinicos '!#REF!="","",'Paraclinicos '!#REF!&lt;1.2,0,'Paraclinicos '!#REF!&lt;2,1,'Paraclinicos '!#REF!&lt;6,2,'Paraclinicos '!#REF!&lt;12,3,'Paraclinicos '!#REF!&gt;=12,4)</f>
        <v>#REF!</v>
      </c>
      <c r="S1315" t="e" cm="1">
        <f t="array" ref="S1315">_xlfn.IFS('Paraclinicos '!#REF!="","",'Paraclinicos '!#REF!&lt;70,1,'Paraclinicos '!#REF!&gt;=70,0)</f>
        <v>#REF!</v>
      </c>
      <c r="T1315" t="e" cm="1">
        <f t="array" ref="T1315">_xlfn.IFS('Paraclinicos '!#REF!="","",'Paraclinicos '!#REF!&lt;6,4,'Paraclinicos '!#REF!&lt;10,3,'Paraclinicos '!#REF!&lt;13,2,'Paraclinicos '!#REF!&lt;15,1,'Paraclinicos '!#REF!=15,0)</f>
        <v>#REF!</v>
      </c>
      <c r="U1315" s="54" t="e">
        <f t="shared" si="60"/>
        <v>#REF!</v>
      </c>
      <c r="V1315" t="e" cm="1">
        <f t="array" ref="V1315">_xlfn.IFS('Paraclinicos '!#REF!="","",OR('Paraclinicos '!#REF!&lt;=8,'Paraclinicos '!#REF!&gt;=25),3,'Paraclinicos '!#REF!&lt;12,1,'Paraclinicos '!#REF!&lt;21,0,'Paraclinicos '!#REF!&lt;25,2)</f>
        <v>#REF!</v>
      </c>
      <c r="W1315" t="str">
        <f>IFERROR(IF(INDEX('BD Demog para scores enalazar'!Y$2:'BD Demog para scores enalazar'!Y$3000,MATCH(Formulas!A1315,'BD Demog para scores enalazar'!A$2:'BD Demog para scores enalazar'!A$3000,0))=1,"SI","NO"),"")</f>
        <v/>
      </c>
      <c r="X1315" s="9" t="str">
        <f>IFERROR(IF(INDEX('BD Demog para scores enalazar'!AJ$2:'BD Demog para scores enalazar'!AJ$3000,MATCH(Formulas!A1315,'BD Demog para scores enalazar'!A$2:'BD Demog para scores enalazar'!A$3000,0))=1,"SI","NO"),"")</f>
        <v/>
      </c>
      <c r="Y1315" t="str" cm="1">
        <f t="array" ref="Y1315">IF(AND(W1315="NO",X1315="NO"),_xlfn.IFS('Paraclinicos '!#REF!&lt;=91,3,'Paraclinicos '!#REF!&lt;94,2,'Paraclinicos '!#REF!&lt;96,1,'Paraclinicos '!#REF!&gt;=96,0),"")</f>
        <v/>
      </c>
      <c r="Z1315" t="str" cm="1">
        <f t="array" ref="Z1315">IF(OR(W1315="SI",X1315="SI"),_xlfn.IFS(OR(AND('Paraclinicos '!#REF!&lt;=83),AND('Paraclinicos '!#REF!&gt;=97,AA1315=2)),3,OR(AND('Paraclinicos '!#REF!&lt;=86),AND('Paraclinicos '!#REF!&gt;=94,AA1315=2)),2,OR(AND('Paraclinicos '!#REF!&lt;=88),AND('Paraclinicos '!#REF!&gt;=92,AA1315=2)),1,OR(AND('Paraclinicos '!#REF!&gt;=88,'Paraclinicos '!#REF!&lt;=92),AND('Paraclinicos '!#REF!&gt;=93,AA1315=0)),0),"")</f>
        <v/>
      </c>
      <c r="AA1315" t="e" cm="1">
        <f t="array" ref="AA1315">_xlfn.IFS('Paraclinicos '!#REF!="","",'Paraclinicos '!#REF!="Oxigeno",2,'Paraclinicos '!#REF!="Aire",0)</f>
        <v>#REF!</v>
      </c>
    </row>
    <row r="1316" spans="1:27" x14ac:dyDescent="0.25">
      <c r="A1316" t="e">
        <f>'Paraclinicos '!#REF!</f>
        <v>#REF!</v>
      </c>
      <c r="B1316" s="3" t="e">
        <f>'Paraclinicos '!#REF!</f>
        <v>#REF!</v>
      </c>
      <c r="C1316" t="e" cm="1">
        <f t="array" ref="C1316">_xlfn.IFS('Paraclinicos '!#REF!="","",'Paraclinicos '!#REF!&gt;60,3,'Paraclinicos '!#REF!&lt;=60,1)</f>
        <v>#REF!</v>
      </c>
      <c r="D1316" t="str">
        <f>IFERROR(IF(INDEX('BD Demog para scores enalazar'!BC$2:BC$3000,MATCH(Formulas!A1316,'BD Demog para scores enalazar'!A$2:A$3000,0))=0,"SI","NO"),"")</f>
        <v/>
      </c>
      <c r="E1316" t="str" cm="1">
        <f t="array" ref="E1316">_xlfn.IFS(D1316="","",D1316="SI",4,D1316="NO",1)</f>
        <v/>
      </c>
      <c r="F1316" t="e" cm="1">
        <f t="array" ref="F1316">_xlfn.IFS('Paraclinicos '!#REF!="","",'Paraclinicos '!#REF!&gt;1,1,'Paraclinicos '!#REF!&lt;=1,3)</f>
        <v>#REF!</v>
      </c>
      <c r="G1316" t="e" cm="1">
        <f t="array" ref="G1316">_xlfn.IFS('Paraclinicos '!#REF!="","",AND('Paraclinicos '!#REF!&gt;=250,'Paraclinicos '!#REF!&lt;=500),2,'Paraclinicos '!#REF!&gt;500,3,'Paraclinicos '!#REF!&lt;250,1)</f>
        <v>#REF!</v>
      </c>
      <c r="H1316" s="50" t="e">
        <f t="shared" si="61"/>
        <v>#REF!</v>
      </c>
      <c r="I1316" t="e" cm="1">
        <f t="array" ref="I1316">_xlfn.IFS('Paraclinicos '!#REF!="","",'Paraclinicos '!#REF!&gt;=65,1,'Paraclinicos '!#REF!&lt;65,0)</f>
        <v>#REF!</v>
      </c>
      <c r="J1316" t="e" cm="1">
        <f t="array" ref="J1316">_xlfn.IFS('Paraclinicos '!#REF!="","",'Paraclinicos '!#REF!&gt;7,1,'Paraclinicos '!#REF!&lt;=7,0)</f>
        <v>#REF!</v>
      </c>
      <c r="K1316" t="e" cm="1">
        <f t="array" ref="K1316">_xlfn.IFS('Paraclinicos '!#REF!="","",'Paraclinicos '!#REF!&lt;=8,1,'Paraclinicos '!#REF!&gt;8,0)</f>
        <v>#REF!</v>
      </c>
      <c r="L1316" t="e" cm="1">
        <f t="array" ref="L1316">_xlfn.IFS('Paraclinicos '!#REF!="","",'Paraclinicos '!#REF!&gt;=30,1,'Paraclinicos '!#REF!&lt;30,0)</f>
        <v>#REF!</v>
      </c>
      <c r="M1316" t="e" cm="1">
        <f t="array" ref="M1316">_xlfn.IFS(OR('Paraclinicos '!#REF!="",'Paraclinicos '!#REF!=""),"",OR('Paraclinicos '!#REF!&lt;=90,'Paraclinicos '!#REF!&lt;=60),1,OR('Paraclinicos '!#REF!&gt;90,'Paraclinicos '!#REF!&gt;60),0)</f>
        <v>#REF!</v>
      </c>
      <c r="N1316" s="45" t="e">
        <f t="shared" si="62"/>
        <v>#REF!</v>
      </c>
      <c r="O1316" t="e" cm="1">
        <f t="array" ref="O1316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316" t="e" cm="1">
        <f t="array" ref="P1316">_xlfn.IFS('Paraclinicos '!#REF!="","",'Paraclinicos '!#REF!&lt;20,4,'Paraclinicos '!#REF!&lt;50,3,'Paraclinicos '!#REF!&lt;100,2,'Paraclinicos '!#REF!&lt;150,1,'Paraclinicos '!#REF!&gt;150,0)</f>
        <v>#REF!</v>
      </c>
      <c r="Q1316" t="e" cm="1">
        <f t="array" ref="Q1316">_xlfn.IFS('Paraclinicos '!#REF!="","",'Paraclinicos '!#REF!&lt;1.2,0,'Paraclinicos '!#REF!&lt;2,1,'Paraclinicos '!#REF!&lt;3.5,2,'Paraclinicos '!#REF!&lt;5,3,'Paraclinicos '!#REF!&gt;5,4)</f>
        <v>#REF!</v>
      </c>
      <c r="R1316" t="e" cm="1">
        <f t="array" ref="R1316">_xlfn.IFS('Paraclinicos '!#REF!="","",'Paraclinicos '!#REF!&lt;1.2,0,'Paraclinicos '!#REF!&lt;2,1,'Paraclinicos '!#REF!&lt;6,2,'Paraclinicos '!#REF!&lt;12,3,'Paraclinicos '!#REF!&gt;=12,4)</f>
        <v>#REF!</v>
      </c>
      <c r="S1316" t="e" cm="1">
        <f t="array" ref="S1316">_xlfn.IFS('Paraclinicos '!#REF!="","",'Paraclinicos '!#REF!&lt;70,1,'Paraclinicos '!#REF!&gt;=70,0)</f>
        <v>#REF!</v>
      </c>
      <c r="T1316" t="e" cm="1">
        <f t="array" ref="T1316">_xlfn.IFS('Paraclinicos '!#REF!="","",'Paraclinicos '!#REF!&lt;6,4,'Paraclinicos '!#REF!&lt;10,3,'Paraclinicos '!#REF!&lt;13,2,'Paraclinicos '!#REF!&lt;15,1,'Paraclinicos '!#REF!=15,0)</f>
        <v>#REF!</v>
      </c>
      <c r="U1316" s="54" t="e">
        <f t="shared" si="60"/>
        <v>#REF!</v>
      </c>
      <c r="V1316" t="e" cm="1">
        <f t="array" ref="V1316">_xlfn.IFS('Paraclinicos '!#REF!="","",OR('Paraclinicos '!#REF!&lt;=8,'Paraclinicos '!#REF!&gt;=25),3,'Paraclinicos '!#REF!&lt;12,1,'Paraclinicos '!#REF!&lt;21,0,'Paraclinicos '!#REF!&lt;25,2)</f>
        <v>#REF!</v>
      </c>
      <c r="W1316" t="str">
        <f>IFERROR(IF(INDEX('BD Demog para scores enalazar'!Y$2:'BD Demog para scores enalazar'!Y$3000,MATCH(Formulas!A1316,'BD Demog para scores enalazar'!A$2:'BD Demog para scores enalazar'!A$3000,0))=1,"SI","NO"),"")</f>
        <v/>
      </c>
      <c r="X1316" s="9" t="str">
        <f>IFERROR(IF(INDEX('BD Demog para scores enalazar'!AJ$2:'BD Demog para scores enalazar'!AJ$3000,MATCH(Formulas!A1316,'BD Demog para scores enalazar'!A$2:'BD Demog para scores enalazar'!A$3000,0))=1,"SI","NO"),"")</f>
        <v/>
      </c>
      <c r="Y1316" t="str" cm="1">
        <f t="array" ref="Y1316">IF(AND(W1316="NO",X1316="NO"),_xlfn.IFS('Paraclinicos '!#REF!&lt;=91,3,'Paraclinicos '!#REF!&lt;94,2,'Paraclinicos '!#REF!&lt;96,1,'Paraclinicos '!#REF!&gt;=96,0),"")</f>
        <v/>
      </c>
      <c r="Z1316" t="str" cm="1">
        <f t="array" ref="Z1316">IF(OR(W1316="SI",X1316="SI"),_xlfn.IFS(OR(AND('Paraclinicos '!K1266&lt;=83),AND('Paraclinicos '!K1266&gt;=97,AA1316=2)),3,OR(AND('Paraclinicos '!K1266&lt;=86),AND('Paraclinicos '!K1266&gt;=94,AA1316=2)),2,OR(AND('Paraclinicos '!K1266&lt;=88),AND('Paraclinicos '!K1266&gt;=92,AA1316=2)),1,OR(AND('Paraclinicos '!K1266&gt;=88,'Paraclinicos '!K1266&lt;=92),AND('Paraclinicos '!K1266&gt;=93,AA1316=0)),0),"")</f>
        <v/>
      </c>
      <c r="AA1316" t="e" cm="1">
        <f t="array" ref="AA1316">_xlfn.IFS('Paraclinicos '!#REF!="","",'Paraclinicos '!#REF!="Oxigeno",2,'Paraclinicos '!#REF!="Aire",0)</f>
        <v>#REF!</v>
      </c>
    </row>
    <row r="1317" spans="1:27" x14ac:dyDescent="0.25">
      <c r="A1317">
        <f>'Paraclinicos '!A1266</f>
        <v>367</v>
      </c>
      <c r="B1317" s="3">
        <f>'Paraclinicos '!R1266</f>
        <v>44316</v>
      </c>
      <c r="C1317" cm="1">
        <f t="array" ref="C1317">_xlfn.IFS('Paraclinicos '!Q1266="","",'Paraclinicos '!Q1266&gt;60,3,'Paraclinicos '!Q1266&lt;=60,1)</f>
        <v>3</v>
      </c>
      <c r="D1317" t="str">
        <f>IFERROR(IF(INDEX('BD Demog para scores enalazar'!BC$2:BC$3000,MATCH(Formulas!A1317,'BD Demog para scores enalazar'!A$2:A$3000,0))=0,"SI","NO"),"")</f>
        <v/>
      </c>
      <c r="E1317" t="str" cm="1">
        <f t="array" ref="E1317">_xlfn.IFS(D1317="","",D1317="SI",4,D1317="NO",1)</f>
        <v/>
      </c>
      <c r="F1317" cm="1">
        <f t="array" ref="F1317">_xlfn.IFS('Paraclinicos '!B1266="","",'Paraclinicos '!B1266&gt;1,1,'Paraclinicos '!B1266&lt;=1,3)</f>
        <v>1</v>
      </c>
      <c r="G1317" cm="1">
        <f t="array" ref="G1317">_xlfn.IFS('Paraclinicos '!D1266="","",AND('Paraclinicos '!D1266&gt;=250,'Paraclinicos '!D1266&lt;=500),2,'Paraclinicos '!D1266&gt;500,3,'Paraclinicos '!D1266&lt;250,1)</f>
        <v>1</v>
      </c>
      <c r="H1317" s="50">
        <f t="shared" si="61"/>
        <v>5</v>
      </c>
      <c r="I1317" cm="1">
        <f t="array" ref="I1317">_xlfn.IFS('Paraclinicos '!Q1266="","",'Paraclinicos '!Q1266&gt;=65,1,'Paraclinicos '!Q1266&lt;65,0)</f>
        <v>1</v>
      </c>
      <c r="J1317" cm="1">
        <f t="array" ref="J1317">_xlfn.IFS('Paraclinicos '!I1266="","",'Paraclinicos '!I1266&gt;7,1,'Paraclinicos '!I1266&lt;=7,0)</f>
        <v>1</v>
      </c>
      <c r="K1317" cm="1">
        <f t="array" ref="K1317">_xlfn.IFS('Paraclinicos '!W1266="","",'Paraclinicos '!W1266&lt;=8,1,'Paraclinicos '!W1266&gt;8,0)</f>
        <v>0</v>
      </c>
      <c r="L1317" cm="1">
        <f t="array" ref="L1317">_xlfn.IFS('Paraclinicos '!S1266="","",'Paraclinicos '!S1266&gt;=30,1,'Paraclinicos '!S1266&lt;30,0)</f>
        <v>1</v>
      </c>
      <c r="M1317" cm="1">
        <f t="array" ref="M1317">_xlfn.IFS(OR('Paraclinicos '!T1266="",'Paraclinicos '!U1266=""),"",OR('Paraclinicos '!T1266&lt;=90,'Paraclinicos '!U1266&lt;=60),1,OR('Paraclinicos '!T1266&gt;90,'Paraclinicos '!U1266&gt;60),0)</f>
        <v>0</v>
      </c>
      <c r="N1317" s="45" t="e">
        <f t="shared" si="62"/>
        <v>#REF!</v>
      </c>
      <c r="O1317" cm="1">
        <f t="array" ref="O1317">_xlfn.IFS(OR('Paraclinicos '!M1266="",'Paraclinicos '!N1266="",'Paraclinicos '!N1266=0),"",'Paraclinicos '!M1266/'Paraclinicos '!N1266&lt;100,4,'Paraclinicos '!M1266/'Paraclinicos '!N1266&lt;200,3,'Paraclinicos '!M1266/'Paraclinicos '!N1266&lt;300,2,'Paraclinicos '!M1266/'Paraclinicos '!N1266&lt;400,1,'Paraclinicos '!M1266/'Paraclinicos '!N1266&gt;=400,0)</f>
        <v>2</v>
      </c>
      <c r="P1317" cm="1">
        <f t="array" ref="P1317">_xlfn.IFS('Paraclinicos '!C1266="","",'Paraclinicos '!C1266&lt;20,4,'Paraclinicos '!C1266&lt;50,3,'Paraclinicos '!C1266&lt;100,2,'Paraclinicos '!C1266&lt;150,1,'Paraclinicos '!C1266&gt;150,0)</f>
        <v>0</v>
      </c>
      <c r="Q1317" cm="1">
        <f t="array" ref="Q1317">_xlfn.IFS('Paraclinicos '!O1266="","",'Paraclinicos '!O1266&lt;1.2,0,'Paraclinicos '!O1266&lt;2,1,'Paraclinicos '!O1266&lt;3.5,2,'Paraclinicos '!O1266&lt;5,3,'Paraclinicos '!O1266&gt;5,4)</f>
        <v>0</v>
      </c>
      <c r="R1317" cm="1">
        <f t="array" ref="R1317">_xlfn.IFS('Paraclinicos '!J1266="","",'Paraclinicos '!J1266&lt;1.2,0,'Paraclinicos '!J1266&lt;2,1,'Paraclinicos '!J1266&lt;6,2,'Paraclinicos '!J1266&lt;12,3,'Paraclinicos '!J1266&gt;=12,4)</f>
        <v>0</v>
      </c>
      <c r="S1317" cm="1">
        <f t="array" ref="S1317">_xlfn.IFS('Paraclinicos '!Y1266="","",'Paraclinicos '!Y1266&lt;70,1,'Paraclinicos '!Y1266&gt;=70,0)</f>
        <v>0</v>
      </c>
      <c r="T1317" cm="1">
        <f t="array" ref="T1317">_xlfn.IFS('Paraclinicos '!W1266="","",'Paraclinicos '!W1266&lt;6,4,'Paraclinicos '!W1266&lt;10,3,'Paraclinicos '!W1266&lt;13,2,'Paraclinicos '!W1266&lt;15,1,'Paraclinicos '!W1266=15,0)</f>
        <v>0</v>
      </c>
      <c r="U1317" s="54">
        <f t="shared" si="60"/>
        <v>2</v>
      </c>
      <c r="V1317" cm="1">
        <f t="array" ref="V1317">_xlfn.IFS('Paraclinicos '!S1266="","",OR('Paraclinicos '!S1266&lt;=8,'Paraclinicos '!S1266&gt;=25),3,'Paraclinicos '!S1266&lt;12,1,'Paraclinicos '!S1266&lt;21,0,'Paraclinicos '!S1266&lt;25,2)</f>
        <v>3</v>
      </c>
      <c r="W1317" t="str">
        <f>IFERROR(IF(INDEX('BD Demog para scores enalazar'!Y$2:'BD Demog para scores enalazar'!Y$3000,MATCH(Formulas!A1317,'BD Demog para scores enalazar'!A$2:'BD Demog para scores enalazar'!A$3000,0))=1,"SI","NO"),"")</f>
        <v/>
      </c>
      <c r="X1317" s="9" t="str">
        <f>IFERROR(IF(INDEX('BD Demog para scores enalazar'!AJ$2:'BD Demog para scores enalazar'!AJ$3000,MATCH(Formulas!A1317,'BD Demog para scores enalazar'!A$2:'BD Demog para scores enalazar'!A$3000,0))=1,"SI","NO"),"")</f>
        <v/>
      </c>
      <c r="Y1317" t="str" cm="1">
        <f t="array" ref="Y1317">IF(AND(W1317="NO",X1317="NO"),_xlfn.IFS('Paraclinicos '!K1266&lt;=91,3,'Paraclinicos '!K1266&lt;94,2,'Paraclinicos '!K1266&lt;96,1,'Paraclinicos '!K1266&gt;=96,0),"")</f>
        <v/>
      </c>
      <c r="Z1317" t="str" cm="1">
        <f t="array" ref="Z1317">IF(OR(W1317="SI",X1317="SI"),_xlfn.IFS(OR(AND('Paraclinicos '!K1267&lt;=83),AND('Paraclinicos '!K1267&gt;=97,AA1317=2)),3,OR(AND('Paraclinicos '!K1267&lt;=86),AND('Paraclinicos '!K1267&gt;=94,AA1317=2)),2,OR(AND('Paraclinicos '!K1267&lt;=88),AND('Paraclinicos '!K1267&gt;=92,AA1317=2)),1,OR(AND('Paraclinicos '!K1267&gt;=88,'Paraclinicos '!K1267&lt;=92),AND('Paraclinicos '!K1267&gt;=93,AA1317=0)),0),"")</f>
        <v/>
      </c>
      <c r="AA1317" cm="1">
        <f t="array" ref="AA1317">_xlfn.IFS('Paraclinicos '!E1266="","",'Paraclinicos '!E1266="Oxigeno",2,'Paraclinicos '!E1266="Aire",0)</f>
        <v>2</v>
      </c>
    </row>
    <row r="1318" spans="1:27" x14ac:dyDescent="0.25">
      <c r="A1318">
        <f>'Paraclinicos '!A1267</f>
        <v>367</v>
      </c>
      <c r="B1318" s="3">
        <f>'Paraclinicos '!R1267</f>
        <v>44320</v>
      </c>
      <c r="C1318" cm="1">
        <f t="array" ref="C1318">_xlfn.IFS('Paraclinicos '!Q1267="","",'Paraclinicos '!Q1267&gt;60,3,'Paraclinicos '!Q1267&lt;=60,1)</f>
        <v>3</v>
      </c>
      <c r="D1318" t="str">
        <f>IFERROR(IF(INDEX('BD Demog para scores enalazar'!BC$2:BC$3000,MATCH(Formulas!A1318,'BD Demog para scores enalazar'!A$2:A$3000,0))=0,"SI","NO"),"")</f>
        <v/>
      </c>
      <c r="E1318" t="str" cm="1">
        <f t="array" ref="E1318">_xlfn.IFS(D1318="","",D1318="SI",4,D1318="NO",1)</f>
        <v/>
      </c>
      <c r="F1318" cm="1">
        <f t="array" ref="F1318">_xlfn.IFS('Paraclinicos '!B1267="","",'Paraclinicos '!B1267&gt;1,1,'Paraclinicos '!B1267&lt;=1,3)</f>
        <v>3</v>
      </c>
      <c r="G1318" cm="1">
        <f t="array" ref="G1318">_xlfn.IFS('Paraclinicos '!D1267="","",AND('Paraclinicos '!D1267&gt;=250,'Paraclinicos '!D1267&lt;=500),2,'Paraclinicos '!D1267&gt;500,3,'Paraclinicos '!D1267&lt;250,1)</f>
        <v>2</v>
      </c>
      <c r="H1318" s="50">
        <f t="shared" si="61"/>
        <v>8</v>
      </c>
      <c r="I1318" cm="1">
        <f t="array" ref="I1318">_xlfn.IFS('Paraclinicos '!Q1267="","",'Paraclinicos '!Q1267&gt;=65,1,'Paraclinicos '!Q1267&lt;65,0)</f>
        <v>1</v>
      </c>
      <c r="J1318" cm="1">
        <f t="array" ref="J1318">_xlfn.IFS('Paraclinicos '!I1267="","",'Paraclinicos '!I1267&gt;7,1,'Paraclinicos '!I1267&lt;=7,0)</f>
        <v>1</v>
      </c>
      <c r="K1318" cm="1">
        <f t="array" ref="K1318">_xlfn.IFS('Paraclinicos '!W1267="","",'Paraclinicos '!W1267&lt;=8,1,'Paraclinicos '!W1267&gt;8,0)</f>
        <v>0</v>
      </c>
      <c r="L1318" cm="1">
        <f t="array" ref="L1318">_xlfn.IFS('Paraclinicos '!S1267="","",'Paraclinicos '!S1267&gt;=30,1,'Paraclinicos '!S1267&lt;30,0)</f>
        <v>0</v>
      </c>
      <c r="M1318" cm="1">
        <f t="array" ref="M1318">_xlfn.IFS(OR('Paraclinicos '!T1267="",'Paraclinicos '!U1267=""),"",OR('Paraclinicos '!T1267&lt;=90,'Paraclinicos '!U1267&lt;=60),1,OR('Paraclinicos '!T1267&gt;90,'Paraclinicos '!U1267&gt;60),0)</f>
        <v>0</v>
      </c>
      <c r="N1318" s="45">
        <f t="shared" si="62"/>
        <v>3</v>
      </c>
      <c r="O1318" cm="1">
        <f t="array" ref="O1318">_xlfn.IFS(OR('Paraclinicos '!M1267="",'Paraclinicos '!N1267="",'Paraclinicos '!N1267=0),"",'Paraclinicos '!M1267/'Paraclinicos '!N1267&lt;100,4,'Paraclinicos '!M1267/'Paraclinicos '!N1267&lt;200,3,'Paraclinicos '!M1267/'Paraclinicos '!N1267&lt;300,2,'Paraclinicos '!M1267/'Paraclinicos '!N1267&lt;400,1,'Paraclinicos '!M1267/'Paraclinicos '!N1267&gt;=400,0)</f>
        <v>2</v>
      </c>
      <c r="P1318" cm="1">
        <f t="array" ref="P1318">_xlfn.IFS('Paraclinicos '!C1267="","",'Paraclinicos '!C1267&lt;20,4,'Paraclinicos '!C1267&lt;50,3,'Paraclinicos '!C1267&lt;100,2,'Paraclinicos '!C1267&lt;150,1,'Paraclinicos '!C1267&gt;150,0)</f>
        <v>0</v>
      </c>
      <c r="Q1318" cm="1">
        <f t="array" ref="Q1318">_xlfn.IFS('Paraclinicos '!O1267="","",'Paraclinicos '!O1267&lt;1.2,0,'Paraclinicos '!O1267&lt;2,1,'Paraclinicos '!O1267&lt;3.5,2,'Paraclinicos '!O1267&lt;5,3,'Paraclinicos '!O1267&gt;5,4)</f>
        <v>0</v>
      </c>
      <c r="R1318" t="str" cm="1">
        <f t="array" ref="R1318">_xlfn.IFS('Paraclinicos '!J1267="","",'Paraclinicos '!J1267&lt;1.2,0,'Paraclinicos '!J1267&lt;2,1,'Paraclinicos '!J1267&lt;6,2,'Paraclinicos '!J1267&lt;12,3,'Paraclinicos '!J1267&gt;=12,4)</f>
        <v/>
      </c>
      <c r="S1318" cm="1">
        <f t="array" ref="S1318">_xlfn.IFS('Paraclinicos '!Y1267="","",'Paraclinicos '!Y1267&lt;70,1,'Paraclinicos '!Y1267&gt;=70,0)</f>
        <v>0</v>
      </c>
      <c r="T1318" cm="1">
        <f t="array" ref="T1318">_xlfn.IFS('Paraclinicos '!W1267="","",'Paraclinicos '!W1267&lt;6,4,'Paraclinicos '!W1267&lt;10,3,'Paraclinicos '!W1267&lt;13,2,'Paraclinicos '!W1267&lt;15,1,'Paraclinicos '!W1267=15,0)</f>
        <v>0</v>
      </c>
      <c r="U1318" s="54">
        <f t="shared" si="60"/>
        <v>2</v>
      </c>
      <c r="V1318" cm="1">
        <f t="array" ref="V1318">_xlfn.IFS('Paraclinicos '!S1267="","",OR('Paraclinicos '!S1267&lt;=8,'Paraclinicos '!S1267&gt;=25),3,'Paraclinicos '!S1267&lt;12,1,'Paraclinicos '!S1267&lt;21,0,'Paraclinicos '!S1267&lt;25,2)</f>
        <v>0</v>
      </c>
      <c r="W1318" t="str">
        <f>IFERROR(IF(INDEX('BD Demog para scores enalazar'!Y$2:'BD Demog para scores enalazar'!Y$3000,MATCH(Formulas!A1318,'BD Demog para scores enalazar'!A$2:'BD Demog para scores enalazar'!A$3000,0))=1,"SI","NO"),"")</f>
        <v/>
      </c>
      <c r="X1318" s="9" t="str">
        <f>IFERROR(IF(INDEX('BD Demog para scores enalazar'!AJ$2:'BD Demog para scores enalazar'!AJ$3000,MATCH(Formulas!A1318,'BD Demog para scores enalazar'!A$2:'BD Demog para scores enalazar'!A$3000,0))=1,"SI","NO"),"")</f>
        <v/>
      </c>
      <c r="Y1318" t="str" cm="1">
        <f t="array" ref="Y1318">IF(AND(W1318="NO",X1318="NO"),_xlfn.IFS('Paraclinicos '!K1267&lt;=91,3,'Paraclinicos '!K1267&lt;94,2,'Paraclinicos '!K1267&lt;96,1,'Paraclinicos '!K1267&gt;=96,0),"")</f>
        <v/>
      </c>
      <c r="Z1318" t="str" cm="1">
        <f t="array" ref="Z1318">IF(OR(W1318="SI",X1318="SI"),_xlfn.IFS(OR(AND('Paraclinicos '!K1268&lt;=83),AND('Paraclinicos '!K1268&gt;=97,AA1318=2)),3,OR(AND('Paraclinicos '!K1268&lt;=86),AND('Paraclinicos '!K1268&gt;=94,AA1318=2)),2,OR(AND('Paraclinicos '!K1268&lt;=88),AND('Paraclinicos '!K1268&gt;=92,AA1318=2)),1,OR(AND('Paraclinicos '!K1268&gt;=88,'Paraclinicos '!K1268&lt;=92),AND('Paraclinicos '!K1268&gt;=93,AA1318=0)),0),"")</f>
        <v/>
      </c>
      <c r="AA1318" cm="1">
        <f t="array" ref="AA1318">_xlfn.IFS('Paraclinicos '!E1267="","",'Paraclinicos '!E1267="Oxigeno",2,'Paraclinicos '!E1267="Aire",0)</f>
        <v>2</v>
      </c>
    </row>
    <row r="1319" spans="1:27" x14ac:dyDescent="0.25">
      <c r="A1319">
        <f>'Paraclinicos '!A1268</f>
        <v>367</v>
      </c>
      <c r="B1319" s="3">
        <f>'Paraclinicos '!R1268</f>
        <v>44321</v>
      </c>
      <c r="C1319" cm="1">
        <f t="array" ref="C1319">_xlfn.IFS('Paraclinicos '!Q1268="","",'Paraclinicos '!Q1268&gt;60,3,'Paraclinicos '!Q1268&lt;=60,1)</f>
        <v>3</v>
      </c>
      <c r="D1319" t="str">
        <f>IFERROR(IF(INDEX('BD Demog para scores enalazar'!BC$2:BC$3000,MATCH(Formulas!A1319,'BD Demog para scores enalazar'!A$2:A$3000,0))=0,"SI","NO"),"")</f>
        <v/>
      </c>
      <c r="E1319" t="str" cm="1">
        <f t="array" ref="E1319">_xlfn.IFS(D1319="","",D1319="SI",4,D1319="NO",1)</f>
        <v/>
      </c>
      <c r="F1319" cm="1">
        <f t="array" ref="F1319">_xlfn.IFS('Paraclinicos '!B1268="","",'Paraclinicos '!B1268&gt;1,1,'Paraclinicos '!B1268&lt;=1,3)</f>
        <v>3</v>
      </c>
      <c r="G1319" cm="1">
        <f t="array" ref="G1319">_xlfn.IFS('Paraclinicos '!D1268="","",AND('Paraclinicos '!D1268&gt;=250,'Paraclinicos '!D1268&lt;=500),2,'Paraclinicos '!D1268&gt;500,3,'Paraclinicos '!D1268&lt;250,1)</f>
        <v>3</v>
      </c>
      <c r="H1319" s="50">
        <f t="shared" si="61"/>
        <v>9</v>
      </c>
      <c r="I1319" cm="1">
        <f t="array" ref="I1319">_xlfn.IFS('Paraclinicos '!Q1268="","",'Paraclinicos '!Q1268&gt;=65,1,'Paraclinicos '!Q1268&lt;65,0)</f>
        <v>1</v>
      </c>
      <c r="J1319" t="str" cm="1">
        <f t="array" ref="J1319">_xlfn.IFS('Paraclinicos '!I1268="","",'Paraclinicos '!I1268&gt;7,1,'Paraclinicos '!I1268&lt;=7,0)</f>
        <v/>
      </c>
      <c r="K1319" cm="1">
        <f t="array" ref="K1319">_xlfn.IFS('Paraclinicos '!W1268="","",'Paraclinicos '!W1268&lt;=8,1,'Paraclinicos '!W1268&gt;8,0)</f>
        <v>0</v>
      </c>
      <c r="L1319" cm="1">
        <f t="array" ref="L1319">_xlfn.IFS('Paraclinicos '!S1268="","",'Paraclinicos '!S1268&gt;=30,1,'Paraclinicos '!S1268&lt;30,0)</f>
        <v>0</v>
      </c>
      <c r="M1319" cm="1">
        <f t="array" ref="M1319">_xlfn.IFS(OR('Paraclinicos '!T1268="",'Paraclinicos '!U1268=""),"",OR('Paraclinicos '!T1268&lt;=90,'Paraclinicos '!U1268&lt;=60),1,OR('Paraclinicos '!T1268&gt;90,'Paraclinicos '!U1268&gt;60),0)</f>
        <v>0</v>
      </c>
      <c r="N1319" s="45">
        <f t="shared" si="62"/>
        <v>1</v>
      </c>
      <c r="O1319" cm="1">
        <f t="array" ref="O1319">_xlfn.IFS(OR('Paraclinicos '!M1268="",'Paraclinicos '!N1268="",'Paraclinicos '!N1268=0),"",'Paraclinicos '!M1268/'Paraclinicos '!N1268&lt;100,4,'Paraclinicos '!M1268/'Paraclinicos '!N1268&lt;200,3,'Paraclinicos '!M1268/'Paraclinicos '!N1268&lt;300,2,'Paraclinicos '!M1268/'Paraclinicos '!N1268&lt;400,1,'Paraclinicos '!M1268/'Paraclinicos '!N1268&gt;=400,0)</f>
        <v>3</v>
      </c>
      <c r="P1319" cm="1">
        <f t="array" ref="P1319">_xlfn.IFS('Paraclinicos '!C1268="","",'Paraclinicos '!C1268&lt;20,4,'Paraclinicos '!C1268&lt;50,3,'Paraclinicos '!C1268&lt;100,2,'Paraclinicos '!C1268&lt;150,1,'Paraclinicos '!C1268&gt;150,0)</f>
        <v>0</v>
      </c>
      <c r="Q1319" cm="1">
        <f t="array" ref="Q1319">_xlfn.IFS('Paraclinicos '!O1268="","",'Paraclinicos '!O1268&lt;1.2,0,'Paraclinicos '!O1268&lt;2,1,'Paraclinicos '!O1268&lt;3.5,2,'Paraclinicos '!O1268&lt;5,3,'Paraclinicos '!O1268&gt;5,4)</f>
        <v>0</v>
      </c>
      <c r="R1319" t="str" cm="1">
        <f t="array" ref="R1319">_xlfn.IFS('Paraclinicos '!J1268="","",'Paraclinicos '!J1268&lt;1.2,0,'Paraclinicos '!J1268&lt;2,1,'Paraclinicos '!J1268&lt;6,2,'Paraclinicos '!J1268&lt;12,3,'Paraclinicos '!J1268&gt;=12,4)</f>
        <v/>
      </c>
      <c r="S1319" cm="1">
        <f t="array" ref="S1319">_xlfn.IFS('Paraclinicos '!Y1268="","",'Paraclinicos '!Y1268&lt;70,1,'Paraclinicos '!Y1268&gt;=70,0)</f>
        <v>0</v>
      </c>
      <c r="T1319" cm="1">
        <f t="array" ref="T1319">_xlfn.IFS('Paraclinicos '!W1268="","",'Paraclinicos '!W1268&lt;6,4,'Paraclinicos '!W1268&lt;10,3,'Paraclinicos '!W1268&lt;13,2,'Paraclinicos '!W1268&lt;15,1,'Paraclinicos '!W1268=15,0)</f>
        <v>0</v>
      </c>
      <c r="U1319" s="54">
        <f t="shared" si="60"/>
        <v>3</v>
      </c>
      <c r="V1319" cm="1">
        <f t="array" ref="V1319">_xlfn.IFS('Paraclinicos '!S1268="","",OR('Paraclinicos '!S1268&lt;=8,'Paraclinicos '!S1268&gt;=25),3,'Paraclinicos '!S1268&lt;12,1,'Paraclinicos '!S1268&lt;21,0,'Paraclinicos '!S1268&lt;25,2)</f>
        <v>0</v>
      </c>
      <c r="W1319" t="str">
        <f>IFERROR(IF(INDEX('BD Demog para scores enalazar'!Y$2:'BD Demog para scores enalazar'!Y$3000,MATCH(Formulas!A1319,'BD Demog para scores enalazar'!A$2:'BD Demog para scores enalazar'!A$3000,0))=1,"SI","NO"),"")</f>
        <v/>
      </c>
      <c r="X1319" s="9" t="str">
        <f>IFERROR(IF(INDEX('BD Demog para scores enalazar'!AJ$2:'BD Demog para scores enalazar'!AJ$3000,MATCH(Formulas!A1319,'BD Demog para scores enalazar'!A$2:'BD Demog para scores enalazar'!A$3000,0))=1,"SI","NO"),"")</f>
        <v/>
      </c>
      <c r="Y1319" t="str" cm="1">
        <f t="array" ref="Y1319">IF(AND(W1319="NO",X1319="NO"),_xlfn.IFS('Paraclinicos '!K1268&lt;=91,3,'Paraclinicos '!K1268&lt;94,2,'Paraclinicos '!K1268&lt;96,1,'Paraclinicos '!K1268&gt;=96,0),"")</f>
        <v/>
      </c>
      <c r="Z1319" t="str" cm="1">
        <f t="array" ref="Z1319">IF(OR(W1319="SI",X1319="SI"),_xlfn.IFS(OR(AND('Paraclinicos '!K1269&lt;=83),AND('Paraclinicos '!K1269&gt;=97,AA1319=2)),3,OR(AND('Paraclinicos '!K1269&lt;=86),AND('Paraclinicos '!K1269&gt;=94,AA1319=2)),2,OR(AND('Paraclinicos '!K1269&lt;=88),AND('Paraclinicos '!K1269&gt;=92,AA1319=2)),1,OR(AND('Paraclinicos '!K1269&gt;=88,'Paraclinicos '!K1269&lt;=92),AND('Paraclinicos '!K1269&gt;=93,AA1319=0)),0),"")</f>
        <v/>
      </c>
      <c r="AA1319" cm="1">
        <f t="array" ref="AA1319">_xlfn.IFS('Paraclinicos '!E1268="","",'Paraclinicos '!E1268="Oxigeno",2,'Paraclinicos '!E1268="Aire",0)</f>
        <v>2</v>
      </c>
    </row>
    <row r="1320" spans="1:27" x14ac:dyDescent="0.25">
      <c r="A1320">
        <f>'Paraclinicos '!A1269</f>
        <v>375</v>
      </c>
      <c r="B1320" s="3">
        <f>'Paraclinicos '!R1269</f>
        <v>44311</v>
      </c>
      <c r="C1320" cm="1">
        <f t="array" ref="C1320">_xlfn.IFS('Paraclinicos '!Q1269="","",'Paraclinicos '!Q1269&gt;60,3,'Paraclinicos '!Q1269&lt;=60,1)</f>
        <v>3</v>
      </c>
      <c r="D1320" t="str">
        <f>IFERROR(IF(INDEX('BD Demog para scores enalazar'!BC$2:BC$3000,MATCH(Formulas!A1320,'BD Demog para scores enalazar'!A$2:A$3000,0))=0,"SI","NO"),"")</f>
        <v>SI</v>
      </c>
      <c r="E1320" cm="1">
        <f t="array" ref="E1320">_xlfn.IFS(D1320="","",D1320="SI",4,D1320="NO",1)</f>
        <v>4</v>
      </c>
      <c r="F1320" cm="1">
        <f t="array" ref="F1320">_xlfn.IFS('Paraclinicos '!B1269="","",'Paraclinicos '!B1269&gt;1,1,'Paraclinicos '!B1269&lt;=1,3)</f>
        <v>3</v>
      </c>
      <c r="G1320" cm="1">
        <f t="array" ref="G1320">_xlfn.IFS('Paraclinicos '!D1269="","",AND('Paraclinicos '!D1269&gt;=250,'Paraclinicos '!D1269&lt;=500),2,'Paraclinicos '!D1269&gt;500,3,'Paraclinicos '!D1269&lt;250,1)</f>
        <v>2</v>
      </c>
      <c r="H1320" s="50">
        <f t="shared" si="61"/>
        <v>12</v>
      </c>
      <c r="I1320" cm="1">
        <f t="array" ref="I1320">_xlfn.IFS('Paraclinicos '!Q1269="","",'Paraclinicos '!Q1269&gt;=65,1,'Paraclinicos '!Q1269&lt;65,0)</f>
        <v>1</v>
      </c>
      <c r="J1320" cm="1">
        <f t="array" ref="J1320">_xlfn.IFS('Paraclinicos '!I1269="","",'Paraclinicos '!I1269&gt;7,1,'Paraclinicos '!I1269&lt;=7,0)</f>
        <v>1</v>
      </c>
      <c r="K1320" cm="1">
        <f t="array" ref="K1320">_xlfn.IFS('Paraclinicos '!W1269="","",'Paraclinicos '!W1269&lt;=8,1,'Paraclinicos '!W1269&gt;8,0)</f>
        <v>0</v>
      </c>
      <c r="L1320" cm="1">
        <f t="array" ref="L1320">_xlfn.IFS('Paraclinicos '!S1269="","",'Paraclinicos '!S1269&gt;=30,1,'Paraclinicos '!S1269&lt;30,0)</f>
        <v>0</v>
      </c>
      <c r="M1320" cm="1">
        <f t="array" ref="M1320">_xlfn.IFS(OR('Paraclinicos '!T1269="",'Paraclinicos '!U1269=""),"",OR('Paraclinicos '!T1269&lt;=90,'Paraclinicos '!U1269&lt;=60),1,OR('Paraclinicos '!T1269&gt;90,'Paraclinicos '!U1269&gt;60),0)</f>
        <v>0</v>
      </c>
      <c r="N1320" s="45">
        <f t="shared" si="62"/>
        <v>1</v>
      </c>
      <c r="O1320" cm="1">
        <f t="array" ref="O1320">_xlfn.IFS(OR('Paraclinicos '!M1269="",'Paraclinicos '!N1269="",'Paraclinicos '!N1269=0),"",'Paraclinicos '!M1269/'Paraclinicos '!N1269&lt;100,4,'Paraclinicos '!M1269/'Paraclinicos '!N1269&lt;200,3,'Paraclinicos '!M1269/'Paraclinicos '!N1269&lt;300,2,'Paraclinicos '!M1269/'Paraclinicos '!N1269&lt;400,1,'Paraclinicos '!M1269/'Paraclinicos '!N1269&gt;=400,0)</f>
        <v>2</v>
      </c>
      <c r="P1320" cm="1">
        <f t="array" ref="P1320">_xlfn.IFS('Paraclinicos '!C1269="","",'Paraclinicos '!C1269&lt;20,4,'Paraclinicos '!C1269&lt;50,3,'Paraclinicos '!C1269&lt;100,2,'Paraclinicos '!C1269&lt;150,1,'Paraclinicos '!C1269&gt;150,0)</f>
        <v>1</v>
      </c>
      <c r="Q1320" cm="1">
        <f t="array" ref="Q1320">_xlfn.IFS('Paraclinicos '!O1269="","",'Paraclinicos '!O1269&lt;1.2,0,'Paraclinicos '!O1269&lt;2,1,'Paraclinicos '!O1269&lt;3.5,2,'Paraclinicos '!O1269&lt;5,3,'Paraclinicos '!O1269&gt;5,4)</f>
        <v>1</v>
      </c>
      <c r="R1320" t="str" cm="1">
        <f t="array" ref="R1320">_xlfn.IFS('Paraclinicos '!J1269="","",'Paraclinicos '!J1269&lt;1.2,0,'Paraclinicos '!J1269&lt;2,1,'Paraclinicos '!J1269&lt;6,2,'Paraclinicos '!J1269&lt;12,3,'Paraclinicos '!J1269&gt;=12,4)</f>
        <v/>
      </c>
      <c r="S1320" cm="1">
        <f t="array" ref="S1320">_xlfn.IFS('Paraclinicos '!Y1269="","",'Paraclinicos '!Y1269&lt;70,1,'Paraclinicos '!Y1269&gt;=70,0)</f>
        <v>0</v>
      </c>
      <c r="T1320" cm="1">
        <f t="array" ref="T1320">_xlfn.IFS('Paraclinicos '!W1269="","",'Paraclinicos '!W1269&lt;6,4,'Paraclinicos '!W1269&lt;10,3,'Paraclinicos '!W1269&lt;13,2,'Paraclinicos '!W1269&lt;15,1,'Paraclinicos '!W1269=15,0)</f>
        <v>0</v>
      </c>
      <c r="U1320" s="54">
        <f t="shared" si="60"/>
        <v>4</v>
      </c>
      <c r="V1320" cm="1">
        <f t="array" ref="V1320">_xlfn.IFS('Paraclinicos '!S1269="","",OR('Paraclinicos '!S1269&lt;=8,'Paraclinicos '!S1269&gt;=25),3,'Paraclinicos '!S1269&lt;12,1,'Paraclinicos '!S1269&lt;21,0,'Paraclinicos '!S1269&lt;25,2)</f>
        <v>2</v>
      </c>
      <c r="W1320" t="str">
        <f>IFERROR(IF(INDEX('BD Demog para scores enalazar'!Y$2:'BD Demog para scores enalazar'!Y$3000,MATCH(Formulas!A1320,'BD Demog para scores enalazar'!A$2:'BD Demog para scores enalazar'!A$3000,0))=1,"SI","NO"),"")</f>
        <v>NO</v>
      </c>
      <c r="X1320" s="9" t="str">
        <f>IFERROR(IF(INDEX('BD Demog para scores enalazar'!AJ$2:'BD Demog para scores enalazar'!AJ$3000,MATCH(Formulas!A1320,'BD Demog para scores enalazar'!A$2:'BD Demog para scores enalazar'!A$3000,0))=1,"SI","NO"),"")</f>
        <v>SI</v>
      </c>
      <c r="Y1320" t="str" cm="1">
        <f t="array" ref="Y1320">IF(AND(W1320="NO",X1320="NO"),_xlfn.IFS('Paraclinicos '!K1269&lt;=91,3,'Paraclinicos '!K1269&lt;94,2,'Paraclinicos '!K1269&lt;96,1,'Paraclinicos '!K1269&gt;=96,0),"")</f>
        <v/>
      </c>
      <c r="Z1320" cm="1">
        <f t="array" ref="Z1320">IF(OR(W1320="SI",X1320="SI"),_xlfn.IFS(OR(AND('Paraclinicos '!K1270&lt;=83),AND('Paraclinicos '!K1270&gt;=97,AA1320=2)),3,OR(AND('Paraclinicos '!K1270&lt;=86),AND('Paraclinicos '!K1270&gt;=94,AA1320=2)),2,OR(AND('Paraclinicos '!K1270&lt;=88),AND('Paraclinicos '!K1270&gt;=92,AA1320=2)),1,OR(AND('Paraclinicos '!K1270&gt;=88,'Paraclinicos '!K1270&lt;=92),AND('Paraclinicos '!K1270&gt;=93,AA1320=0)),0),"")</f>
        <v>3</v>
      </c>
      <c r="AA1320" cm="1">
        <f t="array" ref="AA1320">_xlfn.IFS('Paraclinicos '!E1269="","",'Paraclinicos '!E1269="Oxigeno",2,'Paraclinicos '!E1269="Aire",0)</f>
        <v>2</v>
      </c>
    </row>
    <row r="1321" spans="1:27" x14ac:dyDescent="0.25">
      <c r="A1321">
        <f>'Paraclinicos '!A1270</f>
        <v>375</v>
      </c>
      <c r="B1321" s="3">
        <f>'Paraclinicos '!R1270</f>
        <v>44312</v>
      </c>
      <c r="C1321" cm="1">
        <f t="array" ref="C1321">_xlfn.IFS('Paraclinicos '!Q1270="","",'Paraclinicos '!Q1270&gt;60,3,'Paraclinicos '!Q1270&lt;=60,1)</f>
        <v>3</v>
      </c>
      <c r="D1321" t="str">
        <f>IFERROR(IF(INDEX('BD Demog para scores enalazar'!BC$2:BC$3000,MATCH(Formulas!A1321,'BD Demog para scores enalazar'!A$2:A$3000,0))=0,"SI","NO"),"")</f>
        <v>SI</v>
      </c>
      <c r="E1321" cm="1">
        <f t="array" ref="E1321">_xlfn.IFS(D1321="","",D1321="SI",4,D1321="NO",1)</f>
        <v>4</v>
      </c>
      <c r="F1321" cm="1">
        <f t="array" ref="F1321">_xlfn.IFS('Paraclinicos '!B1270="","",'Paraclinicos '!B1270&gt;1,1,'Paraclinicos '!B1270&lt;=1,3)</f>
        <v>3</v>
      </c>
      <c r="G1321" t="str" cm="1">
        <f t="array" ref="G1321">_xlfn.IFS('Paraclinicos '!D1270="","",AND('Paraclinicos '!D1270&gt;=250,'Paraclinicos '!D1270&lt;=500),2,'Paraclinicos '!D1270&gt;500,3,'Paraclinicos '!D1270&lt;250,1)</f>
        <v/>
      </c>
      <c r="H1321" s="50">
        <f t="shared" si="61"/>
        <v>10</v>
      </c>
      <c r="I1321" cm="1">
        <f t="array" ref="I1321">_xlfn.IFS('Paraclinicos '!Q1270="","",'Paraclinicos '!Q1270&gt;=65,1,'Paraclinicos '!Q1270&lt;65,0)</f>
        <v>1</v>
      </c>
      <c r="J1321" cm="1">
        <f t="array" ref="J1321">_xlfn.IFS('Paraclinicos '!I1270="","",'Paraclinicos '!I1270&gt;7,1,'Paraclinicos '!I1270&lt;=7,0)</f>
        <v>1</v>
      </c>
      <c r="K1321" cm="1">
        <f t="array" ref="K1321">_xlfn.IFS('Paraclinicos '!W1270="","",'Paraclinicos '!W1270&lt;=8,1,'Paraclinicos '!W1270&gt;8,0)</f>
        <v>0</v>
      </c>
      <c r="L1321" cm="1">
        <f t="array" ref="L1321">_xlfn.IFS('Paraclinicos '!S1270="","",'Paraclinicos '!S1270&gt;=30,1,'Paraclinicos '!S1270&lt;30,0)</f>
        <v>0</v>
      </c>
      <c r="M1321" cm="1">
        <f t="array" ref="M1321">_xlfn.IFS(OR('Paraclinicos '!T1270="",'Paraclinicos '!U1270=""),"",OR('Paraclinicos '!T1270&lt;=90,'Paraclinicos '!U1270&lt;=60),1,OR('Paraclinicos '!T1270&gt;90,'Paraclinicos '!U1270&gt;60),0)</f>
        <v>0</v>
      </c>
      <c r="N1321" s="45">
        <f t="shared" si="62"/>
        <v>2</v>
      </c>
      <c r="O1321" cm="1">
        <f t="array" ref="O1321">_xlfn.IFS(OR('Paraclinicos '!M1270="",'Paraclinicos '!N1270="",'Paraclinicos '!N1270=0),"",'Paraclinicos '!M1270/'Paraclinicos '!N1270&lt;100,4,'Paraclinicos '!M1270/'Paraclinicos '!N1270&lt;200,3,'Paraclinicos '!M1270/'Paraclinicos '!N1270&lt;300,2,'Paraclinicos '!M1270/'Paraclinicos '!N1270&lt;400,1,'Paraclinicos '!M1270/'Paraclinicos '!N1270&gt;=400,0)</f>
        <v>2</v>
      </c>
      <c r="P1321" cm="1">
        <f t="array" ref="P1321">_xlfn.IFS('Paraclinicos '!C1270="","",'Paraclinicos '!C1270&lt;20,4,'Paraclinicos '!C1270&lt;50,3,'Paraclinicos '!C1270&lt;100,2,'Paraclinicos '!C1270&lt;150,1,'Paraclinicos '!C1270&gt;150,0)</f>
        <v>1</v>
      </c>
      <c r="Q1321" cm="1">
        <f t="array" ref="Q1321">_xlfn.IFS('Paraclinicos '!O1270="","",'Paraclinicos '!O1270&lt;1.2,0,'Paraclinicos '!O1270&lt;2,1,'Paraclinicos '!O1270&lt;3.5,2,'Paraclinicos '!O1270&lt;5,3,'Paraclinicos '!O1270&gt;5,4)</f>
        <v>1</v>
      </c>
      <c r="R1321" t="str" cm="1">
        <f t="array" ref="R1321">_xlfn.IFS('Paraclinicos '!J1270="","",'Paraclinicos '!J1270&lt;1.2,0,'Paraclinicos '!J1270&lt;2,1,'Paraclinicos '!J1270&lt;6,2,'Paraclinicos '!J1270&lt;12,3,'Paraclinicos '!J1270&gt;=12,4)</f>
        <v/>
      </c>
      <c r="S1321" cm="1">
        <f t="array" ref="S1321">_xlfn.IFS('Paraclinicos '!Y1270="","",'Paraclinicos '!Y1270&lt;70,1,'Paraclinicos '!Y1270&gt;=70,0)</f>
        <v>0</v>
      </c>
      <c r="T1321" cm="1">
        <f t="array" ref="T1321">_xlfn.IFS('Paraclinicos '!W1270="","",'Paraclinicos '!W1270&lt;6,4,'Paraclinicos '!W1270&lt;10,3,'Paraclinicos '!W1270&lt;13,2,'Paraclinicos '!W1270&lt;15,1,'Paraclinicos '!W1270=15,0)</f>
        <v>1</v>
      </c>
      <c r="U1321" s="54">
        <f t="shared" si="60"/>
        <v>5</v>
      </c>
      <c r="V1321" cm="1">
        <f t="array" ref="V1321">_xlfn.IFS('Paraclinicos '!S1270="","",OR('Paraclinicos '!S1270&lt;=8,'Paraclinicos '!S1270&gt;=25),3,'Paraclinicos '!S1270&lt;12,1,'Paraclinicos '!S1270&lt;21,0,'Paraclinicos '!S1270&lt;25,2)</f>
        <v>2</v>
      </c>
      <c r="W1321" t="str">
        <f>IFERROR(IF(INDEX('BD Demog para scores enalazar'!Y$2:'BD Demog para scores enalazar'!Y$3000,MATCH(Formulas!A1321,'BD Demog para scores enalazar'!A$2:'BD Demog para scores enalazar'!A$3000,0))=1,"SI","NO"),"")</f>
        <v>NO</v>
      </c>
      <c r="X1321" s="9" t="str">
        <f>IFERROR(IF(INDEX('BD Demog para scores enalazar'!AJ$2:'BD Demog para scores enalazar'!AJ$3000,MATCH(Formulas!A1321,'BD Demog para scores enalazar'!A$2:'BD Demog para scores enalazar'!A$3000,0))=1,"SI","NO"),"")</f>
        <v>SI</v>
      </c>
      <c r="Y1321" t="str" cm="1">
        <f t="array" ref="Y1321">IF(AND(W1321="NO",X1321="NO"),_xlfn.IFS('Paraclinicos '!K1270&lt;=91,3,'Paraclinicos '!K1270&lt;94,2,'Paraclinicos '!K1270&lt;96,1,'Paraclinicos '!K1270&gt;=96,0),"")</f>
        <v/>
      </c>
      <c r="Z1321" cm="1">
        <f t="array" ref="Z1321">IF(OR(W1321="SI",X1321="SI"),_xlfn.IFS(OR(AND('Paraclinicos '!K1271&lt;=83),AND('Paraclinicos '!K1271&gt;=97,AA1321=2)),3,OR(AND('Paraclinicos '!K1271&lt;=86),AND('Paraclinicos '!K1271&gt;=94,AA1321=2)),2,OR(AND('Paraclinicos '!K1271&lt;=88),AND('Paraclinicos '!K1271&gt;=92,AA1321=2)),1,OR(AND('Paraclinicos '!K1271&gt;=88,'Paraclinicos '!K1271&lt;=92),AND('Paraclinicos '!K1271&gt;=93,AA1321=0)),0),"")</f>
        <v>2</v>
      </c>
      <c r="AA1321" cm="1">
        <f t="array" ref="AA1321">_xlfn.IFS('Paraclinicos '!E1270="","",'Paraclinicos '!E1270="Oxigeno",2,'Paraclinicos '!E1270="Aire",0)</f>
        <v>2</v>
      </c>
    </row>
    <row r="1322" spans="1:27" x14ac:dyDescent="0.25">
      <c r="A1322">
        <f>'Paraclinicos '!A1271</f>
        <v>375</v>
      </c>
      <c r="B1322" s="3">
        <f>'Paraclinicos '!R1271</f>
        <v>44313</v>
      </c>
      <c r="C1322" cm="1">
        <f t="array" ref="C1322">_xlfn.IFS('Paraclinicos '!Q1271="","",'Paraclinicos '!Q1271&gt;60,3,'Paraclinicos '!Q1271&lt;=60,1)</f>
        <v>3</v>
      </c>
      <c r="D1322" t="str">
        <f>IFERROR(IF(INDEX('BD Demog para scores enalazar'!BC$2:BC$3000,MATCH(Formulas!A1322,'BD Demog para scores enalazar'!A$2:A$3000,0))=0,"SI","NO"),"")</f>
        <v>SI</v>
      </c>
      <c r="E1322" cm="1">
        <f t="array" ref="E1322">_xlfn.IFS(D1322="","",D1322="SI",4,D1322="NO",1)</f>
        <v>4</v>
      </c>
      <c r="F1322" cm="1">
        <f t="array" ref="F1322">_xlfn.IFS('Paraclinicos '!B1271="","",'Paraclinicos '!B1271&gt;1,1,'Paraclinicos '!B1271&lt;=1,3)</f>
        <v>3</v>
      </c>
      <c r="G1322" cm="1">
        <f t="array" ref="G1322">_xlfn.IFS('Paraclinicos '!D1271="","",AND('Paraclinicos '!D1271&gt;=250,'Paraclinicos '!D1271&lt;=500),2,'Paraclinicos '!D1271&gt;500,3,'Paraclinicos '!D1271&lt;250,1)</f>
        <v>2</v>
      </c>
      <c r="H1322" s="50">
        <f t="shared" si="61"/>
        <v>12</v>
      </c>
      <c r="I1322" cm="1">
        <f t="array" ref="I1322">_xlfn.IFS('Paraclinicos '!Q1271="","",'Paraclinicos '!Q1271&gt;=65,1,'Paraclinicos '!Q1271&lt;65,0)</f>
        <v>1</v>
      </c>
      <c r="J1322" cm="1">
        <f t="array" ref="J1322">_xlfn.IFS('Paraclinicos '!I1271="","",'Paraclinicos '!I1271&gt;7,1,'Paraclinicos '!I1271&lt;=7,0)</f>
        <v>1</v>
      </c>
      <c r="K1322" cm="1">
        <f t="array" ref="K1322">_xlfn.IFS('Paraclinicos '!W1271="","",'Paraclinicos '!W1271&lt;=8,1,'Paraclinicos '!W1271&gt;8,0)</f>
        <v>1</v>
      </c>
      <c r="L1322" cm="1">
        <f t="array" ref="L1322">_xlfn.IFS('Paraclinicos '!S1271="","",'Paraclinicos '!S1271&gt;=30,1,'Paraclinicos '!S1271&lt;30,0)</f>
        <v>0</v>
      </c>
      <c r="M1322" cm="1">
        <f t="array" ref="M1322">_xlfn.IFS(OR('Paraclinicos '!T1271="",'Paraclinicos '!U1271=""),"",OR('Paraclinicos '!T1271&lt;=90,'Paraclinicos '!U1271&lt;=60),1,OR('Paraclinicos '!T1271&gt;90,'Paraclinicos '!U1271&gt;60),0)</f>
        <v>0</v>
      </c>
      <c r="N1322" s="45">
        <f t="shared" si="62"/>
        <v>3</v>
      </c>
      <c r="O1322" cm="1">
        <f t="array" ref="O1322">_xlfn.IFS(OR('Paraclinicos '!M1271="",'Paraclinicos '!N1271="",'Paraclinicos '!N1271=0),"",'Paraclinicos '!M1271/'Paraclinicos '!N1271&lt;100,4,'Paraclinicos '!M1271/'Paraclinicos '!N1271&lt;200,3,'Paraclinicos '!M1271/'Paraclinicos '!N1271&lt;300,2,'Paraclinicos '!M1271/'Paraclinicos '!N1271&lt;400,1,'Paraclinicos '!M1271/'Paraclinicos '!N1271&gt;=400,0)</f>
        <v>2</v>
      </c>
      <c r="P1322" cm="1">
        <f t="array" ref="P1322">_xlfn.IFS('Paraclinicos '!C1271="","",'Paraclinicos '!C1271&lt;20,4,'Paraclinicos '!C1271&lt;50,3,'Paraclinicos '!C1271&lt;100,2,'Paraclinicos '!C1271&lt;150,1,'Paraclinicos '!C1271&gt;150,0)</f>
        <v>0</v>
      </c>
      <c r="Q1322" cm="1">
        <f t="array" ref="Q1322">_xlfn.IFS('Paraclinicos '!O1271="","",'Paraclinicos '!O1271&lt;1.2,0,'Paraclinicos '!O1271&lt;2,1,'Paraclinicos '!O1271&lt;3.5,2,'Paraclinicos '!O1271&lt;5,3,'Paraclinicos '!O1271&gt;5,4)</f>
        <v>1</v>
      </c>
      <c r="R1322" cm="1">
        <f t="array" ref="R1322">_xlfn.IFS('Paraclinicos '!J1271="","",'Paraclinicos '!J1271&lt;1.2,0,'Paraclinicos '!J1271&lt;2,1,'Paraclinicos '!J1271&lt;6,2,'Paraclinicos '!J1271&lt;12,3,'Paraclinicos '!J1271&gt;=12,4)</f>
        <v>1</v>
      </c>
      <c r="S1322" cm="1">
        <f t="array" ref="S1322">_xlfn.IFS('Paraclinicos '!Y1271="","",'Paraclinicos '!Y1271&lt;70,1,'Paraclinicos '!Y1271&gt;=70,0)</f>
        <v>0</v>
      </c>
      <c r="T1322" cm="1">
        <f t="array" ref="T1322">_xlfn.IFS('Paraclinicos '!W1271="","",'Paraclinicos '!W1271&lt;6,4,'Paraclinicos '!W1271&lt;10,3,'Paraclinicos '!W1271&lt;13,2,'Paraclinicos '!W1271&lt;15,1,'Paraclinicos '!W1271=15,0)</f>
        <v>4</v>
      </c>
      <c r="U1322" s="54">
        <f t="shared" si="60"/>
        <v>8</v>
      </c>
      <c r="V1322" cm="1">
        <f t="array" ref="V1322">_xlfn.IFS('Paraclinicos '!S1271="","",OR('Paraclinicos '!S1271&lt;=8,'Paraclinicos '!S1271&gt;=25),3,'Paraclinicos '!S1271&lt;12,1,'Paraclinicos '!S1271&lt;21,0,'Paraclinicos '!S1271&lt;25,2)</f>
        <v>0</v>
      </c>
      <c r="W1322" t="str">
        <f>IFERROR(IF(INDEX('BD Demog para scores enalazar'!Y$2:'BD Demog para scores enalazar'!Y$3000,MATCH(Formulas!A1322,'BD Demog para scores enalazar'!A$2:'BD Demog para scores enalazar'!A$3000,0))=1,"SI","NO"),"")</f>
        <v>NO</v>
      </c>
      <c r="X1322" s="9" t="str">
        <f>IFERROR(IF(INDEX('BD Demog para scores enalazar'!AJ$2:'BD Demog para scores enalazar'!AJ$3000,MATCH(Formulas!A1322,'BD Demog para scores enalazar'!A$2:'BD Demog para scores enalazar'!A$3000,0))=1,"SI","NO"),"")</f>
        <v>SI</v>
      </c>
      <c r="Y1322" t="str" cm="1">
        <f t="array" ref="Y1322">IF(AND(W1322="NO",X1322="NO"),_xlfn.IFS('Paraclinicos '!K1271&lt;=91,3,'Paraclinicos '!K1271&lt;94,2,'Paraclinicos '!K1271&lt;96,1,'Paraclinicos '!K1271&gt;=96,0),"")</f>
        <v/>
      </c>
      <c r="Z1322" cm="1">
        <f t="array" ref="Z1322">IF(OR(W1322="SI",X1322="SI"),_xlfn.IFS(OR(AND('Paraclinicos '!K1272&lt;=83),AND('Paraclinicos '!K1272&gt;=97,AA1322=2)),3,OR(AND('Paraclinicos '!K1272&lt;=86),AND('Paraclinicos '!K1272&gt;=94,AA1322=2)),2,OR(AND('Paraclinicos '!K1272&lt;=88),AND('Paraclinicos '!K1272&gt;=92,AA1322=2)),1,OR(AND('Paraclinicos '!K1272&gt;=88,'Paraclinicos '!K1272&lt;=92),AND('Paraclinicos '!K1272&gt;=93,AA1322=0)),0),"")</f>
        <v>1</v>
      </c>
      <c r="AA1322" cm="1">
        <f t="array" ref="AA1322">_xlfn.IFS('Paraclinicos '!E1271="","",'Paraclinicos '!E1271="Oxigeno",2,'Paraclinicos '!E1271="Aire",0)</f>
        <v>2</v>
      </c>
    </row>
    <row r="1323" spans="1:27" x14ac:dyDescent="0.25">
      <c r="A1323">
        <f>'Paraclinicos '!A1272</f>
        <v>375</v>
      </c>
      <c r="B1323" s="3">
        <f>'Paraclinicos '!R1272</f>
        <v>44316</v>
      </c>
      <c r="C1323" cm="1">
        <f t="array" ref="C1323">_xlfn.IFS('Paraclinicos '!Q1272="","",'Paraclinicos '!Q1272&gt;60,3,'Paraclinicos '!Q1272&lt;=60,1)</f>
        <v>3</v>
      </c>
      <c r="D1323" t="str">
        <f>IFERROR(IF(INDEX('BD Demog para scores enalazar'!BC$2:BC$3000,MATCH(Formulas!A1323,'BD Demog para scores enalazar'!A$2:A$3000,0))=0,"SI","NO"),"")</f>
        <v>SI</v>
      </c>
      <c r="E1323" cm="1">
        <f t="array" ref="E1323">_xlfn.IFS(D1323="","",D1323="SI",4,D1323="NO",1)</f>
        <v>4</v>
      </c>
      <c r="F1323" cm="1">
        <f t="array" ref="F1323">_xlfn.IFS('Paraclinicos '!B1272="","",'Paraclinicos '!B1272&gt;1,1,'Paraclinicos '!B1272&lt;=1,3)</f>
        <v>3</v>
      </c>
      <c r="G1323" t="str" cm="1">
        <f t="array" ref="G1323">_xlfn.IFS('Paraclinicos '!D1272="","",AND('Paraclinicos '!D1272&gt;=250,'Paraclinicos '!D1272&lt;=500),2,'Paraclinicos '!D1272&gt;500,3,'Paraclinicos '!D1272&lt;250,1)</f>
        <v/>
      </c>
      <c r="H1323" s="50">
        <f t="shared" si="61"/>
        <v>10</v>
      </c>
      <c r="I1323" cm="1">
        <f t="array" ref="I1323">_xlfn.IFS('Paraclinicos '!Q1272="","",'Paraclinicos '!Q1272&gt;=65,1,'Paraclinicos '!Q1272&lt;65,0)</f>
        <v>1</v>
      </c>
      <c r="J1323" cm="1">
        <f t="array" ref="J1323">_xlfn.IFS('Paraclinicos '!I1272="","",'Paraclinicos '!I1272&gt;7,1,'Paraclinicos '!I1272&lt;=7,0)</f>
        <v>1</v>
      </c>
      <c r="K1323" cm="1">
        <f t="array" ref="K1323">_xlfn.IFS('Paraclinicos '!W1272="","",'Paraclinicos '!W1272&lt;=8,1,'Paraclinicos '!W1272&gt;8,0)</f>
        <v>1</v>
      </c>
      <c r="L1323" cm="1">
        <f t="array" ref="L1323">_xlfn.IFS('Paraclinicos '!S1272="","",'Paraclinicos '!S1272&gt;=30,1,'Paraclinicos '!S1272&lt;30,0)</f>
        <v>0</v>
      </c>
      <c r="M1323" cm="1">
        <f t="array" ref="M1323">_xlfn.IFS(OR('Paraclinicos '!T1272="",'Paraclinicos '!U1272=""),"",OR('Paraclinicos '!T1272&lt;=90,'Paraclinicos '!U1272&lt;=60),1,OR('Paraclinicos '!T1272&gt;90,'Paraclinicos '!U1272&gt;60),0)</f>
        <v>0</v>
      </c>
      <c r="N1323" s="45">
        <f t="shared" si="62"/>
        <v>4</v>
      </c>
      <c r="O1323" cm="1">
        <f t="array" ref="O1323">_xlfn.IFS(OR('Paraclinicos '!M1272="",'Paraclinicos '!N1272="",'Paraclinicos '!N1272=0),"",'Paraclinicos '!M1272/'Paraclinicos '!N1272&lt;100,4,'Paraclinicos '!M1272/'Paraclinicos '!N1272&lt;200,3,'Paraclinicos '!M1272/'Paraclinicos '!N1272&lt;300,2,'Paraclinicos '!M1272/'Paraclinicos '!N1272&lt;400,1,'Paraclinicos '!M1272/'Paraclinicos '!N1272&gt;=400,0)</f>
        <v>1</v>
      </c>
      <c r="P1323" cm="1">
        <f t="array" ref="P1323">_xlfn.IFS('Paraclinicos '!C1272="","",'Paraclinicos '!C1272&lt;20,4,'Paraclinicos '!C1272&lt;50,3,'Paraclinicos '!C1272&lt;100,2,'Paraclinicos '!C1272&lt;150,1,'Paraclinicos '!C1272&gt;150,0)</f>
        <v>0</v>
      </c>
      <c r="Q1323" cm="1">
        <f t="array" ref="Q1323">_xlfn.IFS('Paraclinicos '!O1272="","",'Paraclinicos '!O1272&lt;1.2,0,'Paraclinicos '!O1272&lt;2,1,'Paraclinicos '!O1272&lt;3.5,2,'Paraclinicos '!O1272&lt;5,3,'Paraclinicos '!O1272&gt;5,4)</f>
        <v>0</v>
      </c>
      <c r="R1323" cm="1">
        <f t="array" ref="R1323">_xlfn.IFS('Paraclinicos '!J1272="","",'Paraclinicos '!J1272&lt;1.2,0,'Paraclinicos '!J1272&lt;2,1,'Paraclinicos '!J1272&lt;6,2,'Paraclinicos '!J1272&lt;12,3,'Paraclinicos '!J1272&gt;=12,4)</f>
        <v>0</v>
      </c>
      <c r="S1323" cm="1">
        <f t="array" ref="S1323">_xlfn.IFS('Paraclinicos '!Y1272="","",'Paraclinicos '!Y1272&lt;70,1,'Paraclinicos '!Y1272&gt;=70,0)</f>
        <v>0</v>
      </c>
      <c r="T1323" cm="1">
        <f t="array" ref="T1323">_xlfn.IFS('Paraclinicos '!W1272="","",'Paraclinicos '!W1272&lt;6,4,'Paraclinicos '!W1272&lt;10,3,'Paraclinicos '!W1272&lt;13,2,'Paraclinicos '!W1272&lt;15,1,'Paraclinicos '!W1272=15,0)</f>
        <v>4</v>
      </c>
      <c r="U1323" s="54">
        <f t="shared" si="60"/>
        <v>5</v>
      </c>
      <c r="V1323" cm="1">
        <f t="array" ref="V1323">_xlfn.IFS('Paraclinicos '!S1272="","",OR('Paraclinicos '!S1272&lt;=8,'Paraclinicos '!S1272&gt;=25),3,'Paraclinicos '!S1272&lt;12,1,'Paraclinicos '!S1272&lt;21,0,'Paraclinicos '!S1272&lt;25,2)</f>
        <v>0</v>
      </c>
      <c r="W1323" t="str">
        <f>IFERROR(IF(INDEX('BD Demog para scores enalazar'!Y$2:'BD Demog para scores enalazar'!Y$3000,MATCH(Formulas!A1323,'BD Demog para scores enalazar'!A$2:'BD Demog para scores enalazar'!A$3000,0))=1,"SI","NO"),"")</f>
        <v>NO</v>
      </c>
      <c r="X1323" s="9" t="str">
        <f>IFERROR(IF(INDEX('BD Demog para scores enalazar'!AJ$2:'BD Demog para scores enalazar'!AJ$3000,MATCH(Formulas!A1323,'BD Demog para scores enalazar'!A$2:'BD Demog para scores enalazar'!A$3000,0))=1,"SI","NO"),"")</f>
        <v>SI</v>
      </c>
      <c r="Y1323" t="str" cm="1">
        <f t="array" ref="Y1323">IF(AND(W1323="NO",X1323="NO"),_xlfn.IFS('Paraclinicos '!K1272&lt;=91,3,'Paraclinicos '!K1272&lt;94,2,'Paraclinicos '!K1272&lt;96,1,'Paraclinicos '!K1272&gt;=96,0),"")</f>
        <v/>
      </c>
      <c r="Z1323" cm="1">
        <f t="array" ref="Z1323">IF(OR(W1323="SI",X1323="SI"),_xlfn.IFS(OR(AND('Paraclinicos '!K1273&lt;=83),AND('Paraclinicos '!K1273&gt;=97,AA1323=2)),3,OR(AND('Paraclinicos '!K1273&lt;=86),AND('Paraclinicos '!K1273&gt;=94,AA1323=2)),2,OR(AND('Paraclinicos '!K1273&lt;=88),AND('Paraclinicos '!K1273&gt;=92,AA1323=2)),1,OR(AND('Paraclinicos '!K1273&gt;=88,'Paraclinicos '!K1273&lt;=92),AND('Paraclinicos '!K1273&gt;=93,AA1323=0)),0),"")</f>
        <v>1</v>
      </c>
      <c r="AA1323" cm="1">
        <f t="array" ref="AA1323">_xlfn.IFS('Paraclinicos '!E1272="","",'Paraclinicos '!E1272="Oxigeno",2,'Paraclinicos '!E1272="Aire",0)</f>
        <v>2</v>
      </c>
    </row>
    <row r="1324" spans="1:27" x14ac:dyDescent="0.25">
      <c r="A1324">
        <f>'Paraclinicos '!A1273</f>
        <v>375</v>
      </c>
      <c r="B1324" s="3">
        <f>'Paraclinicos '!R1273</f>
        <v>44317</v>
      </c>
      <c r="C1324" cm="1">
        <f t="array" ref="C1324">_xlfn.IFS('Paraclinicos '!Q1273="","",'Paraclinicos '!Q1273&gt;60,3,'Paraclinicos '!Q1273&lt;=60,1)</f>
        <v>3</v>
      </c>
      <c r="D1324" t="str">
        <f>IFERROR(IF(INDEX('BD Demog para scores enalazar'!BC$2:BC$3000,MATCH(Formulas!A1324,'BD Demog para scores enalazar'!A$2:A$3000,0))=0,"SI","NO"),"")</f>
        <v>SI</v>
      </c>
      <c r="E1324" cm="1">
        <f t="array" ref="E1324">_xlfn.IFS(D1324="","",D1324="SI",4,D1324="NO",1)</f>
        <v>4</v>
      </c>
      <c r="F1324" cm="1">
        <f t="array" ref="F1324">_xlfn.IFS('Paraclinicos '!B1273="","",'Paraclinicos '!B1273&gt;1,1,'Paraclinicos '!B1273&lt;=1,3)</f>
        <v>3</v>
      </c>
      <c r="G1324" cm="1">
        <f t="array" ref="G1324">_xlfn.IFS('Paraclinicos '!D1273="","",AND('Paraclinicos '!D1273&gt;=250,'Paraclinicos '!D1273&lt;=500),2,'Paraclinicos '!D1273&gt;500,3,'Paraclinicos '!D1273&lt;250,1)</f>
        <v>2</v>
      </c>
      <c r="H1324" s="50">
        <f t="shared" si="61"/>
        <v>12</v>
      </c>
      <c r="I1324" cm="1">
        <f t="array" ref="I1324">_xlfn.IFS('Paraclinicos '!Q1273="","",'Paraclinicos '!Q1273&gt;=65,1,'Paraclinicos '!Q1273&lt;65,0)</f>
        <v>1</v>
      </c>
      <c r="J1324" cm="1">
        <f t="array" ref="J1324">_xlfn.IFS('Paraclinicos '!I1273="","",'Paraclinicos '!I1273&gt;7,1,'Paraclinicos '!I1273&lt;=7,0)</f>
        <v>1</v>
      </c>
      <c r="K1324" cm="1">
        <f t="array" ref="K1324">_xlfn.IFS('Paraclinicos '!W1273="","",'Paraclinicos '!W1273&lt;=8,1,'Paraclinicos '!W1273&gt;8,0)</f>
        <v>1</v>
      </c>
      <c r="L1324" cm="1">
        <f t="array" ref="L1324">_xlfn.IFS('Paraclinicos '!S1273="","",'Paraclinicos '!S1273&gt;=30,1,'Paraclinicos '!S1273&lt;30,0)</f>
        <v>0</v>
      </c>
      <c r="M1324" cm="1">
        <f t="array" ref="M1324">_xlfn.IFS(OR('Paraclinicos '!T1273="",'Paraclinicos '!U1273=""),"",OR('Paraclinicos '!T1273&lt;=90,'Paraclinicos '!U1273&lt;=60),1,OR('Paraclinicos '!T1273&gt;90,'Paraclinicos '!U1273&gt;60),0)</f>
        <v>0</v>
      </c>
      <c r="N1324" s="45">
        <f t="shared" si="62"/>
        <v>4</v>
      </c>
      <c r="O1324" cm="1">
        <f t="array" ref="O1324">_xlfn.IFS(OR('Paraclinicos '!M1273="",'Paraclinicos '!N1273="",'Paraclinicos '!N1273=0),"",'Paraclinicos '!M1273/'Paraclinicos '!N1273&lt;100,4,'Paraclinicos '!M1273/'Paraclinicos '!N1273&lt;200,3,'Paraclinicos '!M1273/'Paraclinicos '!N1273&lt;300,2,'Paraclinicos '!M1273/'Paraclinicos '!N1273&lt;400,1,'Paraclinicos '!M1273/'Paraclinicos '!N1273&gt;=400,0)</f>
        <v>2</v>
      </c>
      <c r="P1324" cm="1">
        <f t="array" ref="P1324">_xlfn.IFS('Paraclinicos '!C1273="","",'Paraclinicos '!C1273&lt;20,4,'Paraclinicos '!C1273&lt;50,3,'Paraclinicos '!C1273&lt;100,2,'Paraclinicos '!C1273&lt;150,1,'Paraclinicos '!C1273&gt;150,0)</f>
        <v>0</v>
      </c>
      <c r="Q1324" cm="1">
        <f t="array" ref="Q1324">_xlfn.IFS('Paraclinicos '!O1273="","",'Paraclinicos '!O1273&lt;1.2,0,'Paraclinicos '!O1273&lt;2,1,'Paraclinicos '!O1273&lt;3.5,2,'Paraclinicos '!O1273&lt;5,3,'Paraclinicos '!O1273&gt;5,4)</f>
        <v>0</v>
      </c>
      <c r="R1324" cm="1">
        <f t="array" ref="R1324">_xlfn.IFS('Paraclinicos '!J1273="","",'Paraclinicos '!J1273&lt;1.2,0,'Paraclinicos '!J1273&lt;2,1,'Paraclinicos '!J1273&lt;6,2,'Paraclinicos '!J1273&lt;12,3,'Paraclinicos '!J1273&gt;=12,4)</f>
        <v>0</v>
      </c>
      <c r="S1324" cm="1">
        <f t="array" ref="S1324">_xlfn.IFS('Paraclinicos '!Y1273="","",'Paraclinicos '!Y1273&lt;70,1,'Paraclinicos '!Y1273&gt;=70,0)</f>
        <v>0</v>
      </c>
      <c r="T1324" cm="1">
        <f t="array" ref="T1324">_xlfn.IFS('Paraclinicos '!W1273="","",'Paraclinicos '!W1273&lt;6,4,'Paraclinicos '!W1273&lt;10,3,'Paraclinicos '!W1273&lt;13,2,'Paraclinicos '!W1273&lt;15,1,'Paraclinicos '!W1273=15,0)</f>
        <v>4</v>
      </c>
      <c r="U1324" s="54">
        <f t="shared" si="60"/>
        <v>6</v>
      </c>
      <c r="V1324" cm="1">
        <f t="array" ref="V1324">_xlfn.IFS('Paraclinicos '!S1273="","",OR('Paraclinicos '!S1273&lt;=8,'Paraclinicos '!S1273&gt;=25),3,'Paraclinicos '!S1273&lt;12,1,'Paraclinicos '!S1273&lt;21,0,'Paraclinicos '!S1273&lt;25,2)</f>
        <v>2</v>
      </c>
      <c r="W1324" t="str">
        <f>IFERROR(IF(INDEX('BD Demog para scores enalazar'!Y$2:'BD Demog para scores enalazar'!Y$3000,MATCH(Formulas!A1324,'BD Demog para scores enalazar'!A$2:'BD Demog para scores enalazar'!A$3000,0))=1,"SI","NO"),"")</f>
        <v>NO</v>
      </c>
      <c r="X1324" s="9" t="str">
        <f>IFERROR(IF(INDEX('BD Demog para scores enalazar'!AJ$2:'BD Demog para scores enalazar'!AJ$3000,MATCH(Formulas!A1324,'BD Demog para scores enalazar'!A$2:'BD Demog para scores enalazar'!A$3000,0))=1,"SI","NO"),"")</f>
        <v>SI</v>
      </c>
      <c r="Y1324" t="str" cm="1">
        <f t="array" ref="Y1324">IF(AND(W1324="NO",X1324="NO"),_xlfn.IFS('Paraclinicos '!K1273&lt;=91,3,'Paraclinicos '!K1273&lt;94,2,'Paraclinicos '!K1273&lt;96,1,'Paraclinicos '!K1273&gt;=96,0),"")</f>
        <v/>
      </c>
      <c r="Z1324" cm="1">
        <f t="array" ref="Z1324">IF(OR(W1324="SI",X1324="SI"),_xlfn.IFS(OR(AND('Paraclinicos '!K1274&lt;=83),AND('Paraclinicos '!K1274&gt;=97,AA1324=2)),3,OR(AND('Paraclinicos '!K1274&lt;=86),AND('Paraclinicos '!K1274&gt;=94,AA1324=2)),2,OR(AND('Paraclinicos '!K1274&lt;=88),AND('Paraclinicos '!K1274&gt;=92,AA1324=2)),1,OR(AND('Paraclinicos '!K1274&gt;=88,'Paraclinicos '!K1274&lt;=92),AND('Paraclinicos '!K1274&gt;=93,AA1324=0)),0),"")</f>
        <v>2</v>
      </c>
      <c r="AA1324" cm="1">
        <f t="array" ref="AA1324">_xlfn.IFS('Paraclinicos '!E1273="","",'Paraclinicos '!E1273="Oxigeno",2,'Paraclinicos '!E1273="Aire",0)</f>
        <v>2</v>
      </c>
    </row>
    <row r="1325" spans="1:27" x14ac:dyDescent="0.25">
      <c r="A1325">
        <f>'Paraclinicos '!A1274</f>
        <v>375</v>
      </c>
      <c r="B1325" s="3">
        <f>'Paraclinicos '!R1274</f>
        <v>44319</v>
      </c>
      <c r="C1325" cm="1">
        <f t="array" ref="C1325">_xlfn.IFS('Paraclinicos '!Q1274="","",'Paraclinicos '!Q1274&gt;60,3,'Paraclinicos '!Q1274&lt;=60,1)</f>
        <v>3</v>
      </c>
      <c r="D1325" t="str">
        <f>IFERROR(IF(INDEX('BD Demog para scores enalazar'!BC$2:BC$3000,MATCH(Formulas!A1325,'BD Demog para scores enalazar'!A$2:A$3000,0))=0,"SI","NO"),"")</f>
        <v>SI</v>
      </c>
      <c r="E1325" cm="1">
        <f t="array" ref="E1325">_xlfn.IFS(D1325="","",D1325="SI",4,D1325="NO",1)</f>
        <v>4</v>
      </c>
      <c r="F1325" cm="1">
        <f t="array" ref="F1325">_xlfn.IFS('Paraclinicos '!B1274="","",'Paraclinicos '!B1274&gt;1,1,'Paraclinicos '!B1274&lt;=1,3)</f>
        <v>3</v>
      </c>
      <c r="G1325" t="str" cm="1">
        <f t="array" ref="G1325">_xlfn.IFS('Paraclinicos '!D1274="","",AND('Paraclinicos '!D1274&gt;=250,'Paraclinicos '!D1274&lt;=500),2,'Paraclinicos '!D1274&gt;500,3,'Paraclinicos '!D1274&lt;250,1)</f>
        <v/>
      </c>
      <c r="H1325" s="50">
        <f t="shared" si="61"/>
        <v>10</v>
      </c>
      <c r="I1325" cm="1">
        <f t="array" ref="I1325">_xlfn.IFS('Paraclinicos '!Q1274="","",'Paraclinicos '!Q1274&gt;=65,1,'Paraclinicos '!Q1274&lt;65,0)</f>
        <v>1</v>
      </c>
      <c r="J1325" cm="1">
        <f t="array" ref="J1325">_xlfn.IFS('Paraclinicos '!I1274="","",'Paraclinicos '!I1274&gt;7,1,'Paraclinicos '!I1274&lt;=7,0)</f>
        <v>1</v>
      </c>
      <c r="K1325" cm="1">
        <f t="array" ref="K1325">_xlfn.IFS('Paraclinicos '!W1274="","",'Paraclinicos '!W1274&lt;=8,1,'Paraclinicos '!W1274&gt;8,0)</f>
        <v>0</v>
      </c>
      <c r="L1325" cm="1">
        <f t="array" ref="L1325">_xlfn.IFS('Paraclinicos '!S1274="","",'Paraclinicos '!S1274&gt;=30,1,'Paraclinicos '!S1274&lt;30,0)</f>
        <v>0</v>
      </c>
      <c r="M1325" cm="1">
        <f t="array" ref="M1325">_xlfn.IFS(OR('Paraclinicos '!T1274="",'Paraclinicos '!U1274=""),"",OR('Paraclinicos '!T1274&lt;=90,'Paraclinicos '!U1274&lt;=60),1,OR('Paraclinicos '!T1274&gt;90,'Paraclinicos '!U1274&gt;60),0)</f>
        <v>1</v>
      </c>
      <c r="N1325" s="45">
        <f t="shared" si="62"/>
        <v>4</v>
      </c>
      <c r="O1325" cm="1">
        <f t="array" ref="O1325">_xlfn.IFS(OR('Paraclinicos '!M1274="",'Paraclinicos '!N1274="",'Paraclinicos '!N1274=0),"",'Paraclinicos '!M1274/'Paraclinicos '!N1274&lt;100,4,'Paraclinicos '!M1274/'Paraclinicos '!N1274&lt;200,3,'Paraclinicos '!M1274/'Paraclinicos '!N1274&lt;300,2,'Paraclinicos '!M1274/'Paraclinicos '!N1274&lt;400,1,'Paraclinicos '!M1274/'Paraclinicos '!N1274&gt;=400,0)</f>
        <v>1</v>
      </c>
      <c r="P1325" cm="1">
        <f t="array" ref="P1325">_xlfn.IFS('Paraclinicos '!C1274="","",'Paraclinicos '!C1274&lt;20,4,'Paraclinicos '!C1274&lt;50,3,'Paraclinicos '!C1274&lt;100,2,'Paraclinicos '!C1274&lt;150,1,'Paraclinicos '!C1274&gt;150,0)</f>
        <v>0</v>
      </c>
      <c r="Q1325" cm="1">
        <f t="array" ref="Q1325">_xlfn.IFS('Paraclinicos '!O1274="","",'Paraclinicos '!O1274&lt;1.2,0,'Paraclinicos '!O1274&lt;2,1,'Paraclinicos '!O1274&lt;3.5,2,'Paraclinicos '!O1274&lt;5,3,'Paraclinicos '!O1274&gt;5,4)</f>
        <v>0</v>
      </c>
      <c r="R1325" t="str" cm="1">
        <f t="array" ref="R1325">_xlfn.IFS('Paraclinicos '!J1274="","",'Paraclinicos '!J1274&lt;1.2,0,'Paraclinicos '!J1274&lt;2,1,'Paraclinicos '!J1274&lt;6,2,'Paraclinicos '!J1274&lt;12,3,'Paraclinicos '!J1274&gt;=12,4)</f>
        <v/>
      </c>
      <c r="S1325" cm="1">
        <f t="array" ref="S1325">_xlfn.IFS('Paraclinicos '!Y1274="","",'Paraclinicos '!Y1274&lt;70,1,'Paraclinicos '!Y1274&gt;=70,0)</f>
        <v>0</v>
      </c>
      <c r="T1325" cm="1">
        <f t="array" ref="T1325">_xlfn.IFS('Paraclinicos '!W1274="","",'Paraclinicos '!W1274&lt;6,4,'Paraclinicos '!W1274&lt;10,3,'Paraclinicos '!W1274&lt;13,2,'Paraclinicos '!W1274&lt;15,1,'Paraclinicos '!W1274=15,0)</f>
        <v>2</v>
      </c>
      <c r="U1325" s="54">
        <f t="shared" si="60"/>
        <v>3</v>
      </c>
      <c r="V1325" cm="1">
        <f t="array" ref="V1325">_xlfn.IFS('Paraclinicos '!S1274="","",OR('Paraclinicos '!S1274&lt;=8,'Paraclinicos '!S1274&gt;=25),3,'Paraclinicos '!S1274&lt;12,1,'Paraclinicos '!S1274&lt;21,0,'Paraclinicos '!S1274&lt;25,2)</f>
        <v>0</v>
      </c>
      <c r="W1325" t="str">
        <f>IFERROR(IF(INDEX('BD Demog para scores enalazar'!Y$2:'BD Demog para scores enalazar'!Y$3000,MATCH(Formulas!A1325,'BD Demog para scores enalazar'!A$2:'BD Demog para scores enalazar'!A$3000,0))=1,"SI","NO"),"")</f>
        <v>NO</v>
      </c>
      <c r="X1325" s="9" t="str">
        <f>IFERROR(IF(INDEX('BD Demog para scores enalazar'!AJ$2:'BD Demog para scores enalazar'!AJ$3000,MATCH(Formulas!A1325,'BD Demog para scores enalazar'!A$2:'BD Demog para scores enalazar'!A$3000,0))=1,"SI","NO"),"")</f>
        <v>SI</v>
      </c>
      <c r="Y1325" t="str" cm="1">
        <f t="array" ref="Y1325">IF(AND(W1325="NO",X1325="NO"),_xlfn.IFS('Paraclinicos '!K1274&lt;=91,3,'Paraclinicos '!K1274&lt;94,2,'Paraclinicos '!K1274&lt;96,1,'Paraclinicos '!K1274&gt;=96,0),"")</f>
        <v/>
      </c>
      <c r="Z1325" cm="1">
        <f t="array" ref="Z1325">IF(OR(W1325="SI",X1325="SI"),_xlfn.IFS(OR(AND('Paraclinicos '!K1275&lt;=83),AND('Paraclinicos '!K1275&gt;=97,AA1325=2)),3,OR(AND('Paraclinicos '!K1275&lt;=86),AND('Paraclinicos '!K1275&gt;=94,AA1325=2)),2,OR(AND('Paraclinicos '!K1275&lt;=88),AND('Paraclinicos '!K1275&gt;=92,AA1325=2)),1,OR(AND('Paraclinicos '!K1275&gt;=88,'Paraclinicos '!K1275&lt;=92),AND('Paraclinicos '!K1275&gt;=93,AA1325=0)),0),"")</f>
        <v>2</v>
      </c>
      <c r="AA1325" cm="1">
        <f t="array" ref="AA1325">_xlfn.IFS('Paraclinicos '!E1274="","",'Paraclinicos '!E1274="Oxigeno",2,'Paraclinicos '!E1274="Aire",0)</f>
        <v>2</v>
      </c>
    </row>
    <row r="1326" spans="1:27" x14ac:dyDescent="0.25">
      <c r="A1326">
        <f>'Paraclinicos '!A1275</f>
        <v>375</v>
      </c>
      <c r="B1326" s="3">
        <f>'Paraclinicos '!R1275</f>
        <v>44320</v>
      </c>
      <c r="C1326" cm="1">
        <f t="array" ref="C1326">_xlfn.IFS('Paraclinicos '!Q1275="","",'Paraclinicos '!Q1275&gt;60,3,'Paraclinicos '!Q1275&lt;=60,1)</f>
        <v>3</v>
      </c>
      <c r="D1326" t="str">
        <f>IFERROR(IF(INDEX('BD Demog para scores enalazar'!BC$2:BC$3000,MATCH(Formulas!A1326,'BD Demog para scores enalazar'!A$2:A$3000,0))=0,"SI","NO"),"")</f>
        <v>SI</v>
      </c>
      <c r="E1326" cm="1">
        <f t="array" ref="E1326">_xlfn.IFS(D1326="","",D1326="SI",4,D1326="NO",1)</f>
        <v>4</v>
      </c>
      <c r="F1326" cm="1">
        <f t="array" ref="F1326">_xlfn.IFS('Paraclinicos '!B1275="","",'Paraclinicos '!B1275&gt;1,1,'Paraclinicos '!B1275&lt;=1,3)</f>
        <v>3</v>
      </c>
      <c r="G1326" t="str" cm="1">
        <f t="array" ref="G1326">_xlfn.IFS('Paraclinicos '!D1275="","",AND('Paraclinicos '!D1275&gt;=250,'Paraclinicos '!D1275&lt;=500),2,'Paraclinicos '!D1275&gt;500,3,'Paraclinicos '!D1275&lt;250,1)</f>
        <v/>
      </c>
      <c r="H1326" s="50">
        <f t="shared" si="61"/>
        <v>10</v>
      </c>
      <c r="I1326" cm="1">
        <f t="array" ref="I1326">_xlfn.IFS('Paraclinicos '!Q1275="","",'Paraclinicos '!Q1275&gt;=65,1,'Paraclinicos '!Q1275&lt;65,0)</f>
        <v>1</v>
      </c>
      <c r="J1326" cm="1">
        <f t="array" ref="J1326">_xlfn.IFS('Paraclinicos '!I1275="","",'Paraclinicos '!I1275&gt;7,1,'Paraclinicos '!I1275&lt;=7,0)</f>
        <v>1</v>
      </c>
      <c r="K1326" cm="1">
        <f t="array" ref="K1326">_xlfn.IFS('Paraclinicos '!W1275="","",'Paraclinicos '!W1275&lt;=8,1,'Paraclinicos '!W1275&gt;8,0)</f>
        <v>0</v>
      </c>
      <c r="L1326" cm="1">
        <f t="array" ref="L1326">_xlfn.IFS('Paraclinicos '!S1275="","",'Paraclinicos '!S1275&gt;=30,1,'Paraclinicos '!S1275&lt;30,0)</f>
        <v>0</v>
      </c>
      <c r="M1326" cm="1">
        <f t="array" ref="M1326">_xlfn.IFS(OR('Paraclinicos '!T1275="",'Paraclinicos '!U1275=""),"",OR('Paraclinicos '!T1275&lt;=90,'Paraclinicos '!U1275&lt;=60),1,OR('Paraclinicos '!T1275&gt;90,'Paraclinicos '!U1275&gt;60),0)</f>
        <v>0</v>
      </c>
      <c r="N1326" s="45">
        <f t="shared" si="62"/>
        <v>3</v>
      </c>
      <c r="O1326" cm="1">
        <f t="array" ref="O1326">_xlfn.IFS(OR('Paraclinicos '!M1275="",'Paraclinicos '!N1275="",'Paraclinicos '!N1275=0),"",'Paraclinicos '!M1275/'Paraclinicos '!N1275&lt;100,4,'Paraclinicos '!M1275/'Paraclinicos '!N1275&lt;200,3,'Paraclinicos '!M1275/'Paraclinicos '!N1275&lt;300,2,'Paraclinicos '!M1275/'Paraclinicos '!N1275&lt;400,1,'Paraclinicos '!M1275/'Paraclinicos '!N1275&gt;=400,0)</f>
        <v>2</v>
      </c>
      <c r="P1326" cm="1">
        <f t="array" ref="P1326">_xlfn.IFS('Paraclinicos '!C1275="","",'Paraclinicos '!C1275&lt;20,4,'Paraclinicos '!C1275&lt;50,3,'Paraclinicos '!C1275&lt;100,2,'Paraclinicos '!C1275&lt;150,1,'Paraclinicos '!C1275&gt;150,0)</f>
        <v>1</v>
      </c>
      <c r="Q1326" cm="1">
        <f t="array" ref="Q1326">_xlfn.IFS('Paraclinicos '!O1275="","",'Paraclinicos '!O1275&lt;1.2,0,'Paraclinicos '!O1275&lt;2,1,'Paraclinicos '!O1275&lt;3.5,2,'Paraclinicos '!O1275&lt;5,3,'Paraclinicos '!O1275&gt;5,4)</f>
        <v>0</v>
      </c>
      <c r="R1326" t="str" cm="1">
        <f t="array" ref="R1326">_xlfn.IFS('Paraclinicos '!J1275="","",'Paraclinicos '!J1275&lt;1.2,0,'Paraclinicos '!J1275&lt;2,1,'Paraclinicos '!J1275&lt;6,2,'Paraclinicos '!J1275&lt;12,3,'Paraclinicos '!J1275&gt;=12,4)</f>
        <v/>
      </c>
      <c r="S1326" cm="1">
        <f t="array" ref="S1326">_xlfn.IFS('Paraclinicos '!Y1275="","",'Paraclinicos '!Y1275&lt;70,1,'Paraclinicos '!Y1275&gt;=70,0)</f>
        <v>0</v>
      </c>
      <c r="T1326" cm="1">
        <f t="array" ref="T1326">_xlfn.IFS('Paraclinicos '!W1275="","",'Paraclinicos '!W1275&lt;6,4,'Paraclinicos '!W1275&lt;10,3,'Paraclinicos '!W1275&lt;13,2,'Paraclinicos '!W1275&lt;15,1,'Paraclinicos '!W1275=15,0)</f>
        <v>2</v>
      </c>
      <c r="U1326" s="54">
        <f t="shared" si="60"/>
        <v>5</v>
      </c>
      <c r="V1326" cm="1">
        <f t="array" ref="V1326">_xlfn.IFS('Paraclinicos '!S1275="","",OR('Paraclinicos '!S1275&lt;=8,'Paraclinicos '!S1275&gt;=25),3,'Paraclinicos '!S1275&lt;12,1,'Paraclinicos '!S1275&lt;21,0,'Paraclinicos '!S1275&lt;25,2)</f>
        <v>2</v>
      </c>
      <c r="W1326" t="str">
        <f>IFERROR(IF(INDEX('BD Demog para scores enalazar'!Y$2:'BD Demog para scores enalazar'!Y$3000,MATCH(Formulas!A1326,'BD Demog para scores enalazar'!A$2:'BD Demog para scores enalazar'!A$3000,0))=1,"SI","NO"),"")</f>
        <v>NO</v>
      </c>
      <c r="X1326" s="9" t="str">
        <f>IFERROR(IF(INDEX('BD Demog para scores enalazar'!AJ$2:'BD Demog para scores enalazar'!AJ$3000,MATCH(Formulas!A1326,'BD Demog para scores enalazar'!A$2:'BD Demog para scores enalazar'!A$3000,0))=1,"SI","NO"),"")</f>
        <v>SI</v>
      </c>
      <c r="Y1326" t="str" cm="1">
        <f t="array" ref="Y1326">IF(AND(W1326="NO",X1326="NO"),_xlfn.IFS('Paraclinicos '!K1275&lt;=91,3,'Paraclinicos '!K1275&lt;94,2,'Paraclinicos '!K1275&lt;96,1,'Paraclinicos '!K1275&gt;=96,0),"")</f>
        <v/>
      </c>
      <c r="Z1326" cm="1">
        <f t="array" ref="Z1326">IF(OR(W1326="SI",X1326="SI"),_xlfn.IFS(OR(AND('Paraclinicos '!K1276&lt;=83),AND('Paraclinicos '!K1276&gt;=97,AA1326=2)),3,OR(AND('Paraclinicos '!K1276&lt;=86),AND('Paraclinicos '!K1276&gt;=94,AA1326=2)),2,OR(AND('Paraclinicos '!K1276&lt;=88),AND('Paraclinicos '!K1276&gt;=92,AA1326=2)),1,OR(AND('Paraclinicos '!K1276&gt;=88,'Paraclinicos '!K1276&lt;=92),AND('Paraclinicos '!K1276&gt;=93,AA1326=0)),0),"")</f>
        <v>3</v>
      </c>
      <c r="AA1326" cm="1">
        <f t="array" ref="AA1326">_xlfn.IFS('Paraclinicos '!E1275="","",'Paraclinicos '!E1275="Oxigeno",2,'Paraclinicos '!E1275="Aire",0)</f>
        <v>2</v>
      </c>
    </row>
    <row r="1327" spans="1:27" x14ac:dyDescent="0.25">
      <c r="A1327">
        <f>'Paraclinicos '!A1276</f>
        <v>375</v>
      </c>
      <c r="B1327" s="3">
        <f>'Paraclinicos '!R1276</f>
        <v>44321</v>
      </c>
      <c r="C1327" cm="1">
        <f t="array" ref="C1327">_xlfn.IFS('Paraclinicos '!Q1276="","",'Paraclinicos '!Q1276&gt;60,3,'Paraclinicos '!Q1276&lt;=60,1)</f>
        <v>3</v>
      </c>
      <c r="D1327" t="str">
        <f>IFERROR(IF(INDEX('BD Demog para scores enalazar'!BC$2:BC$3000,MATCH(Formulas!A1327,'BD Demog para scores enalazar'!A$2:A$3000,0))=0,"SI","NO"),"")</f>
        <v>SI</v>
      </c>
      <c r="E1327" cm="1">
        <f t="array" ref="E1327">_xlfn.IFS(D1327="","",D1327="SI",4,D1327="NO",1)</f>
        <v>4</v>
      </c>
      <c r="F1327" cm="1">
        <f t="array" ref="F1327">_xlfn.IFS('Paraclinicos '!B1276="","",'Paraclinicos '!B1276&gt;1,1,'Paraclinicos '!B1276&lt;=1,3)</f>
        <v>3</v>
      </c>
      <c r="G1327" t="str" cm="1">
        <f t="array" ref="G1327">_xlfn.IFS('Paraclinicos '!D1276="","",AND('Paraclinicos '!D1276&gt;=250,'Paraclinicos '!D1276&lt;=500),2,'Paraclinicos '!D1276&gt;500,3,'Paraclinicos '!D1276&lt;250,1)</f>
        <v/>
      </c>
      <c r="H1327" s="50">
        <f t="shared" si="61"/>
        <v>10</v>
      </c>
      <c r="I1327" cm="1">
        <f t="array" ref="I1327">_xlfn.IFS('Paraclinicos '!Q1276="","",'Paraclinicos '!Q1276&gt;=65,1,'Paraclinicos '!Q1276&lt;65,0)</f>
        <v>1</v>
      </c>
      <c r="J1327" cm="1">
        <f t="array" ref="J1327">_xlfn.IFS('Paraclinicos '!I1276="","",'Paraclinicos '!I1276&gt;7,1,'Paraclinicos '!I1276&lt;=7,0)</f>
        <v>1</v>
      </c>
      <c r="K1327" cm="1">
        <f t="array" ref="K1327">_xlfn.IFS('Paraclinicos '!W1276="","",'Paraclinicos '!W1276&lt;=8,1,'Paraclinicos '!W1276&gt;8,0)</f>
        <v>0</v>
      </c>
      <c r="L1327" cm="1">
        <f t="array" ref="L1327">_xlfn.IFS('Paraclinicos '!S1276="","",'Paraclinicos '!S1276&gt;=30,1,'Paraclinicos '!S1276&lt;30,0)</f>
        <v>0</v>
      </c>
      <c r="M1327" cm="1">
        <f t="array" ref="M1327">_xlfn.IFS(OR('Paraclinicos '!T1276="",'Paraclinicos '!U1276=""),"",OR('Paraclinicos '!T1276&lt;=90,'Paraclinicos '!U1276&lt;=60),1,OR('Paraclinicos '!T1276&gt;90,'Paraclinicos '!U1276&gt;60),0)</f>
        <v>1</v>
      </c>
      <c r="N1327" s="45">
        <f t="shared" si="62"/>
        <v>3</v>
      </c>
      <c r="O1327" cm="1">
        <f t="array" ref="O1327">_xlfn.IFS(OR('Paraclinicos '!M1276="",'Paraclinicos '!N1276="",'Paraclinicos '!N1276=0),"",'Paraclinicos '!M1276/'Paraclinicos '!N1276&lt;100,4,'Paraclinicos '!M1276/'Paraclinicos '!N1276&lt;200,3,'Paraclinicos '!M1276/'Paraclinicos '!N1276&lt;300,2,'Paraclinicos '!M1276/'Paraclinicos '!N1276&lt;400,1,'Paraclinicos '!M1276/'Paraclinicos '!N1276&gt;=400,0)</f>
        <v>2</v>
      </c>
      <c r="P1327" cm="1">
        <f t="array" ref="P1327">_xlfn.IFS('Paraclinicos '!C1276="","",'Paraclinicos '!C1276&lt;20,4,'Paraclinicos '!C1276&lt;50,3,'Paraclinicos '!C1276&lt;100,2,'Paraclinicos '!C1276&lt;150,1,'Paraclinicos '!C1276&gt;150,0)</f>
        <v>0</v>
      </c>
      <c r="Q1327" cm="1">
        <f t="array" ref="Q1327">_xlfn.IFS('Paraclinicos '!O1276="","",'Paraclinicos '!O1276&lt;1.2,0,'Paraclinicos '!O1276&lt;2,1,'Paraclinicos '!O1276&lt;3.5,2,'Paraclinicos '!O1276&lt;5,3,'Paraclinicos '!O1276&gt;5,4)</f>
        <v>1</v>
      </c>
      <c r="R1327" t="str" cm="1">
        <f t="array" ref="R1327">_xlfn.IFS('Paraclinicos '!J1276="","",'Paraclinicos '!J1276&lt;1.2,0,'Paraclinicos '!J1276&lt;2,1,'Paraclinicos '!J1276&lt;6,2,'Paraclinicos '!J1276&lt;12,3,'Paraclinicos '!J1276&gt;=12,4)</f>
        <v/>
      </c>
      <c r="S1327" cm="1">
        <f t="array" ref="S1327">_xlfn.IFS('Paraclinicos '!Y1276="","",'Paraclinicos '!Y1276&lt;70,1,'Paraclinicos '!Y1276&gt;=70,0)</f>
        <v>0</v>
      </c>
      <c r="T1327" cm="1">
        <f t="array" ref="T1327">_xlfn.IFS('Paraclinicos '!W1276="","",'Paraclinicos '!W1276&lt;6,4,'Paraclinicos '!W1276&lt;10,3,'Paraclinicos '!W1276&lt;13,2,'Paraclinicos '!W1276&lt;15,1,'Paraclinicos '!W1276=15,0)</f>
        <v>2</v>
      </c>
      <c r="U1327" s="54">
        <f t="shared" si="60"/>
        <v>5</v>
      </c>
      <c r="V1327" cm="1">
        <f t="array" ref="V1327">_xlfn.IFS('Paraclinicos '!S1276="","",OR('Paraclinicos '!S1276&lt;=8,'Paraclinicos '!S1276&gt;=25),3,'Paraclinicos '!S1276&lt;12,1,'Paraclinicos '!S1276&lt;21,0,'Paraclinicos '!S1276&lt;25,2)</f>
        <v>2</v>
      </c>
      <c r="W1327" t="str">
        <f>IFERROR(IF(INDEX('BD Demog para scores enalazar'!Y$2:'BD Demog para scores enalazar'!Y$3000,MATCH(Formulas!A1327,'BD Demog para scores enalazar'!A$2:'BD Demog para scores enalazar'!A$3000,0))=1,"SI","NO"),"")</f>
        <v>NO</v>
      </c>
      <c r="X1327" s="9" t="str">
        <f>IFERROR(IF(INDEX('BD Demog para scores enalazar'!AJ$2:'BD Demog para scores enalazar'!AJ$3000,MATCH(Formulas!A1327,'BD Demog para scores enalazar'!A$2:'BD Demog para scores enalazar'!A$3000,0))=1,"SI","NO"),"")</f>
        <v>SI</v>
      </c>
      <c r="Y1327" t="str" cm="1">
        <f t="array" ref="Y1327">IF(AND(W1327="NO",X1327="NO"),_xlfn.IFS('Paraclinicos '!K1276&lt;=91,3,'Paraclinicos '!K1276&lt;94,2,'Paraclinicos '!K1276&lt;96,1,'Paraclinicos '!K1276&gt;=96,0),"")</f>
        <v/>
      </c>
      <c r="Z1327" cm="1">
        <f t="array" ref="Z1327">IF(OR(W1327="SI",X1327="SI"),_xlfn.IFS(OR(AND('Paraclinicos '!K1277&lt;=83),AND('Paraclinicos '!K1277&gt;=97,AA1327=2)),3,OR(AND('Paraclinicos '!K1277&lt;=86),AND('Paraclinicos '!K1277&gt;=94,AA1327=2)),2,OR(AND('Paraclinicos '!K1277&lt;=88),AND('Paraclinicos '!K1277&gt;=92,AA1327=2)),1,OR(AND('Paraclinicos '!K1277&gt;=88,'Paraclinicos '!K1277&lt;=92),AND('Paraclinicos '!K1277&gt;=93,AA1327=0)),0),"")</f>
        <v>2</v>
      </c>
      <c r="AA1327" cm="1">
        <f t="array" ref="AA1327">_xlfn.IFS('Paraclinicos '!E1276="","",'Paraclinicos '!E1276="Oxigeno",2,'Paraclinicos '!E1276="Aire",0)</f>
        <v>2</v>
      </c>
    </row>
    <row r="1328" spans="1:27" x14ac:dyDescent="0.25">
      <c r="A1328">
        <f>'Paraclinicos '!A1277</f>
        <v>376</v>
      </c>
      <c r="B1328" s="3">
        <f>'Paraclinicos '!R1277</f>
        <v>44313</v>
      </c>
      <c r="C1328" cm="1">
        <f t="array" ref="C1328">_xlfn.IFS('Paraclinicos '!Q1277="","",'Paraclinicos '!Q1277&gt;60,3,'Paraclinicos '!Q1277&lt;=60,1)</f>
        <v>1</v>
      </c>
      <c r="D1328" t="str">
        <f>IFERROR(IF(INDEX('BD Demog para scores enalazar'!BC$2:BC$3000,MATCH(Formulas!A1328,'BD Demog para scores enalazar'!A$2:A$3000,0))=0,"SI","NO"),"")</f>
        <v>SI</v>
      </c>
      <c r="E1328" cm="1">
        <f t="array" ref="E1328">_xlfn.IFS(D1328="","",D1328="SI",4,D1328="NO",1)</f>
        <v>4</v>
      </c>
      <c r="F1328" cm="1">
        <f t="array" ref="F1328">_xlfn.IFS('Paraclinicos '!B1277="","",'Paraclinicos '!B1277&gt;1,1,'Paraclinicos '!B1277&lt;=1,3)</f>
        <v>1</v>
      </c>
      <c r="G1328" cm="1">
        <f t="array" ref="G1328">_xlfn.IFS('Paraclinicos '!D1277="","",AND('Paraclinicos '!D1277&gt;=250,'Paraclinicos '!D1277&lt;=500),2,'Paraclinicos '!D1277&gt;500,3,'Paraclinicos '!D1277&lt;250,1)</f>
        <v>2</v>
      </c>
      <c r="H1328" s="50">
        <f t="shared" si="61"/>
        <v>8</v>
      </c>
      <c r="I1328" cm="1">
        <f t="array" ref="I1328">_xlfn.IFS('Paraclinicos '!Q1277="","",'Paraclinicos '!Q1277&gt;=65,1,'Paraclinicos '!Q1277&lt;65,0)</f>
        <v>0</v>
      </c>
      <c r="J1328" cm="1">
        <f t="array" ref="J1328">_xlfn.IFS('Paraclinicos '!I1277="","",'Paraclinicos '!I1277&gt;7,1,'Paraclinicos '!I1277&lt;=7,0)</f>
        <v>1</v>
      </c>
      <c r="K1328" cm="1">
        <f t="array" ref="K1328">_xlfn.IFS('Paraclinicos '!W1277="","",'Paraclinicos '!W1277&lt;=8,1,'Paraclinicos '!W1277&gt;8,0)</f>
        <v>1</v>
      </c>
      <c r="L1328" cm="1">
        <f t="array" ref="L1328">_xlfn.IFS('Paraclinicos '!S1277="","",'Paraclinicos '!S1277&gt;=30,1,'Paraclinicos '!S1277&lt;30,0)</f>
        <v>0</v>
      </c>
      <c r="M1328" cm="1">
        <f t="array" ref="M1328">_xlfn.IFS(OR('Paraclinicos '!T1277="",'Paraclinicos '!U1277=""),"",OR('Paraclinicos '!T1277&lt;=90,'Paraclinicos '!U1277&lt;=60),1,OR('Paraclinicos '!T1277&gt;90,'Paraclinicos '!U1277&gt;60),0)</f>
        <v>1</v>
      </c>
      <c r="N1328" s="45">
        <f t="shared" si="62"/>
        <v>5</v>
      </c>
      <c r="O1328" cm="1">
        <f t="array" ref="O1328">_xlfn.IFS(OR('Paraclinicos '!M1277="",'Paraclinicos '!N1277="",'Paraclinicos '!N1277=0),"",'Paraclinicos '!M1277/'Paraclinicos '!N1277&lt;100,4,'Paraclinicos '!M1277/'Paraclinicos '!N1277&lt;200,3,'Paraclinicos '!M1277/'Paraclinicos '!N1277&lt;300,2,'Paraclinicos '!M1277/'Paraclinicos '!N1277&lt;400,1,'Paraclinicos '!M1277/'Paraclinicos '!N1277&gt;=400,0)</f>
        <v>2</v>
      </c>
      <c r="P1328" cm="1">
        <f t="array" ref="P1328">_xlfn.IFS('Paraclinicos '!C1277="","",'Paraclinicos '!C1277&lt;20,4,'Paraclinicos '!C1277&lt;50,3,'Paraclinicos '!C1277&lt;100,2,'Paraclinicos '!C1277&lt;150,1,'Paraclinicos '!C1277&gt;150,0)</f>
        <v>0</v>
      </c>
      <c r="Q1328" cm="1">
        <f t="array" ref="Q1328">_xlfn.IFS('Paraclinicos '!O1277="","",'Paraclinicos '!O1277&lt;1.2,0,'Paraclinicos '!O1277&lt;2,1,'Paraclinicos '!O1277&lt;3.5,2,'Paraclinicos '!O1277&lt;5,3,'Paraclinicos '!O1277&gt;5,4)</f>
        <v>0</v>
      </c>
      <c r="R1328" cm="1">
        <f t="array" ref="R1328">_xlfn.IFS('Paraclinicos '!J1277="","",'Paraclinicos '!J1277&lt;1.2,0,'Paraclinicos '!J1277&lt;2,1,'Paraclinicos '!J1277&lt;6,2,'Paraclinicos '!J1277&lt;12,3,'Paraclinicos '!J1277&gt;=12,4)</f>
        <v>0</v>
      </c>
      <c r="S1328" cm="1">
        <f t="array" ref="S1328">_xlfn.IFS('Paraclinicos '!Y1277="","",'Paraclinicos '!Y1277&lt;70,1,'Paraclinicos '!Y1277&gt;=70,0)</f>
        <v>0</v>
      </c>
      <c r="T1328" cm="1">
        <f t="array" ref="T1328">_xlfn.IFS('Paraclinicos '!W1277="","",'Paraclinicos '!W1277&lt;6,4,'Paraclinicos '!W1277&lt;10,3,'Paraclinicos '!W1277&lt;13,2,'Paraclinicos '!W1277&lt;15,1,'Paraclinicos '!W1277=15,0)</f>
        <v>4</v>
      </c>
      <c r="U1328" s="54">
        <f t="shared" si="60"/>
        <v>6</v>
      </c>
      <c r="V1328" cm="1">
        <f t="array" ref="V1328">_xlfn.IFS('Paraclinicos '!S1277="","",OR('Paraclinicos '!S1277&lt;=8,'Paraclinicos '!S1277&gt;=25),3,'Paraclinicos '!S1277&lt;12,1,'Paraclinicos '!S1277&lt;21,0,'Paraclinicos '!S1277&lt;25,2)</f>
        <v>2</v>
      </c>
      <c r="W1328" t="str">
        <f>IFERROR(IF(INDEX('BD Demog para scores enalazar'!Y$2:'BD Demog para scores enalazar'!Y$3000,MATCH(Formulas!A1328,'BD Demog para scores enalazar'!A$2:'BD Demog para scores enalazar'!A$3000,0))=1,"SI","NO"),"")</f>
        <v>NO</v>
      </c>
      <c r="X1328" s="9" t="str">
        <f>IFERROR(IF(INDEX('BD Demog para scores enalazar'!AJ$2:'BD Demog para scores enalazar'!AJ$3000,MATCH(Formulas!A1328,'BD Demog para scores enalazar'!A$2:'BD Demog para scores enalazar'!A$3000,0))=1,"SI","NO"),"")</f>
        <v>NO</v>
      </c>
      <c r="Y1328" cm="1">
        <f t="array" ref="Y1328">IF(AND(W1328="NO",X1328="NO"),_xlfn.IFS('Paraclinicos '!K1277&lt;=91,3,'Paraclinicos '!K1277&lt;94,2,'Paraclinicos '!K1277&lt;96,1,'Paraclinicos '!K1277&gt;=96,0),"")</f>
        <v>1</v>
      </c>
      <c r="Z1328" t="str" cm="1">
        <f t="array" ref="Z1328">IF(OR(W1328="SI",X1328="SI"),_xlfn.IFS(OR(AND('Paraclinicos '!K1278&lt;=83),AND('Paraclinicos '!K1278&gt;=97,AA1328=2)),3,OR(AND('Paraclinicos '!K1278&lt;=86),AND('Paraclinicos '!K1278&gt;=94,AA1328=2)),2,OR(AND('Paraclinicos '!K1278&lt;=88),AND('Paraclinicos '!K1278&gt;=92,AA1328=2)),1,OR(AND('Paraclinicos '!K1278&gt;=88,'Paraclinicos '!K1278&lt;=92),AND('Paraclinicos '!K1278&gt;=93,AA1328=0)),0),"")</f>
        <v/>
      </c>
      <c r="AA1328" cm="1">
        <f t="array" ref="AA1328">_xlfn.IFS('Paraclinicos '!E1277="","",'Paraclinicos '!E1277="Oxigeno",2,'Paraclinicos '!E1277="Aire",0)</f>
        <v>2</v>
      </c>
    </row>
    <row r="1329" spans="1:27" x14ac:dyDescent="0.25">
      <c r="A1329">
        <f>'Paraclinicos '!A1278</f>
        <v>376</v>
      </c>
      <c r="B1329" s="3">
        <f>'Paraclinicos '!R1278</f>
        <v>44315</v>
      </c>
      <c r="C1329" cm="1">
        <f t="array" ref="C1329">_xlfn.IFS('Paraclinicos '!Q1278="","",'Paraclinicos '!Q1278&gt;60,3,'Paraclinicos '!Q1278&lt;=60,1)</f>
        <v>1</v>
      </c>
      <c r="D1329" t="str">
        <f>IFERROR(IF(INDEX('BD Demog para scores enalazar'!BC$2:BC$3000,MATCH(Formulas!A1329,'BD Demog para scores enalazar'!A$2:A$3000,0))=0,"SI","NO"),"")</f>
        <v>SI</v>
      </c>
      <c r="E1329" cm="1">
        <f t="array" ref="E1329">_xlfn.IFS(D1329="","",D1329="SI",4,D1329="NO",1)</f>
        <v>4</v>
      </c>
      <c r="F1329" cm="1">
        <f t="array" ref="F1329">_xlfn.IFS('Paraclinicos '!B1278="","",'Paraclinicos '!B1278&gt;1,1,'Paraclinicos '!B1278&lt;=1,3)</f>
        <v>1</v>
      </c>
      <c r="G1329" t="str" cm="1">
        <f t="array" ref="G1329">_xlfn.IFS('Paraclinicos '!D1278="","",AND('Paraclinicos '!D1278&gt;=250,'Paraclinicos '!D1278&lt;=500),2,'Paraclinicos '!D1278&gt;500,3,'Paraclinicos '!D1278&lt;250,1)</f>
        <v/>
      </c>
      <c r="H1329" s="50">
        <f t="shared" si="61"/>
        <v>6</v>
      </c>
      <c r="I1329" cm="1">
        <f t="array" ref="I1329">_xlfn.IFS('Paraclinicos '!Q1278="","",'Paraclinicos '!Q1278&gt;=65,1,'Paraclinicos '!Q1278&lt;65,0)</f>
        <v>0</v>
      </c>
      <c r="J1329" cm="1">
        <f t="array" ref="J1329">_xlfn.IFS('Paraclinicos '!I1278="","",'Paraclinicos '!I1278&gt;7,1,'Paraclinicos '!I1278&lt;=7,0)</f>
        <v>1</v>
      </c>
      <c r="K1329" cm="1">
        <f t="array" ref="K1329">_xlfn.IFS('Paraclinicos '!W1278="","",'Paraclinicos '!W1278&lt;=8,1,'Paraclinicos '!W1278&gt;8,0)</f>
        <v>0</v>
      </c>
      <c r="L1329" cm="1">
        <f t="array" ref="L1329">_xlfn.IFS('Paraclinicos '!S1278="","",'Paraclinicos '!S1278&gt;=30,1,'Paraclinicos '!S1278&lt;30,0)</f>
        <v>0</v>
      </c>
      <c r="M1329" cm="1">
        <f t="array" ref="M1329">_xlfn.IFS(OR('Paraclinicos '!T1278="",'Paraclinicos '!U1278=""),"",OR('Paraclinicos '!T1278&lt;=90,'Paraclinicos '!U1278&lt;=60),1,OR('Paraclinicos '!T1278&gt;90,'Paraclinicos '!U1278&gt;60),0)</f>
        <v>0</v>
      </c>
      <c r="N1329" s="45">
        <f t="shared" si="62"/>
        <v>4</v>
      </c>
      <c r="O1329" cm="1">
        <f t="array" ref="O1329">_xlfn.IFS(OR('Paraclinicos '!M1278="",'Paraclinicos '!N1278="",'Paraclinicos '!N1278=0),"",'Paraclinicos '!M1278/'Paraclinicos '!N1278&lt;100,4,'Paraclinicos '!M1278/'Paraclinicos '!N1278&lt;200,3,'Paraclinicos '!M1278/'Paraclinicos '!N1278&lt;300,2,'Paraclinicos '!M1278/'Paraclinicos '!N1278&lt;400,1,'Paraclinicos '!M1278/'Paraclinicos '!N1278&gt;=400,0)</f>
        <v>2</v>
      </c>
      <c r="P1329" cm="1">
        <f t="array" ref="P1329">_xlfn.IFS('Paraclinicos '!C1278="","",'Paraclinicos '!C1278&lt;20,4,'Paraclinicos '!C1278&lt;50,3,'Paraclinicos '!C1278&lt;100,2,'Paraclinicos '!C1278&lt;150,1,'Paraclinicos '!C1278&gt;150,0)</f>
        <v>0</v>
      </c>
      <c r="Q1329" cm="1">
        <f t="array" ref="Q1329">_xlfn.IFS('Paraclinicos '!O1278="","",'Paraclinicos '!O1278&lt;1.2,0,'Paraclinicos '!O1278&lt;2,1,'Paraclinicos '!O1278&lt;3.5,2,'Paraclinicos '!O1278&lt;5,3,'Paraclinicos '!O1278&gt;5,4)</f>
        <v>0</v>
      </c>
      <c r="R1329" t="str" cm="1">
        <f t="array" ref="R1329">_xlfn.IFS('Paraclinicos '!J1278="","",'Paraclinicos '!J1278&lt;1.2,0,'Paraclinicos '!J1278&lt;2,1,'Paraclinicos '!J1278&lt;6,2,'Paraclinicos '!J1278&lt;12,3,'Paraclinicos '!J1278&gt;=12,4)</f>
        <v/>
      </c>
      <c r="S1329" cm="1">
        <f t="array" ref="S1329">_xlfn.IFS('Paraclinicos '!Y1278="","",'Paraclinicos '!Y1278&lt;70,1,'Paraclinicos '!Y1278&gt;=70,0)</f>
        <v>0</v>
      </c>
      <c r="T1329" cm="1">
        <f t="array" ref="T1329">_xlfn.IFS('Paraclinicos '!W1278="","",'Paraclinicos '!W1278&lt;6,4,'Paraclinicos '!W1278&lt;10,3,'Paraclinicos '!W1278&lt;13,2,'Paraclinicos '!W1278&lt;15,1,'Paraclinicos '!W1278=15,0)</f>
        <v>0</v>
      </c>
      <c r="U1329" s="54">
        <f t="shared" si="60"/>
        <v>2</v>
      </c>
      <c r="V1329" cm="1">
        <f t="array" ref="V1329">_xlfn.IFS('Paraclinicos '!S1278="","",OR('Paraclinicos '!S1278&lt;=8,'Paraclinicos '!S1278&gt;=25),3,'Paraclinicos '!S1278&lt;12,1,'Paraclinicos '!S1278&lt;21,0,'Paraclinicos '!S1278&lt;25,2)</f>
        <v>0</v>
      </c>
      <c r="W1329" t="str">
        <f>IFERROR(IF(INDEX('BD Demog para scores enalazar'!Y$2:'BD Demog para scores enalazar'!Y$3000,MATCH(Formulas!A1329,'BD Demog para scores enalazar'!A$2:'BD Demog para scores enalazar'!A$3000,0))=1,"SI","NO"),"")</f>
        <v>NO</v>
      </c>
      <c r="X1329" s="9" t="str">
        <f>IFERROR(IF(INDEX('BD Demog para scores enalazar'!AJ$2:'BD Demog para scores enalazar'!AJ$3000,MATCH(Formulas!A1329,'BD Demog para scores enalazar'!A$2:'BD Demog para scores enalazar'!A$3000,0))=1,"SI","NO"),"")</f>
        <v>NO</v>
      </c>
      <c r="Y1329" cm="1">
        <f t="array" ref="Y1329">IF(AND(W1329="NO",X1329="NO"),_xlfn.IFS('Paraclinicos '!K1278&lt;=91,3,'Paraclinicos '!K1278&lt;94,2,'Paraclinicos '!K1278&lt;96,1,'Paraclinicos '!K1278&gt;=96,0),"")</f>
        <v>3</v>
      </c>
      <c r="Z1329" t="str" cm="1">
        <f t="array" ref="Z1329">IF(OR(W1329="SI",X1329="SI"),_xlfn.IFS(OR(AND('Paraclinicos '!K1279&lt;=83),AND('Paraclinicos '!K1279&gt;=97,AA1329=2)),3,OR(AND('Paraclinicos '!K1279&lt;=86),AND('Paraclinicos '!K1279&gt;=94,AA1329=2)),2,OR(AND('Paraclinicos '!K1279&lt;=88),AND('Paraclinicos '!K1279&gt;=92,AA1329=2)),1,OR(AND('Paraclinicos '!K1279&gt;=88,'Paraclinicos '!K1279&lt;=92),AND('Paraclinicos '!K1279&gt;=93,AA1329=0)),0),"")</f>
        <v/>
      </c>
      <c r="AA1329" cm="1">
        <f t="array" ref="AA1329">_xlfn.IFS('Paraclinicos '!E1278="","",'Paraclinicos '!E1278="Oxigeno",2,'Paraclinicos '!E1278="Aire",0)</f>
        <v>2</v>
      </c>
    </row>
    <row r="1330" spans="1:27" x14ac:dyDescent="0.25">
      <c r="A1330">
        <f>'Paraclinicos '!A1279</f>
        <v>376</v>
      </c>
      <c r="B1330" s="3">
        <f>'Paraclinicos '!R1279</f>
        <v>44316</v>
      </c>
      <c r="C1330" cm="1">
        <f t="array" ref="C1330">_xlfn.IFS('Paraclinicos '!Q1279="","",'Paraclinicos '!Q1279&gt;60,3,'Paraclinicos '!Q1279&lt;=60,1)</f>
        <v>1</v>
      </c>
      <c r="D1330" t="str">
        <f>IFERROR(IF(INDEX('BD Demog para scores enalazar'!BC$2:BC$3000,MATCH(Formulas!A1330,'BD Demog para scores enalazar'!A$2:A$3000,0))=0,"SI","NO"),"")</f>
        <v>SI</v>
      </c>
      <c r="E1330" cm="1">
        <f t="array" ref="E1330">_xlfn.IFS(D1330="","",D1330="SI",4,D1330="NO",1)</f>
        <v>4</v>
      </c>
      <c r="F1330" cm="1">
        <f t="array" ref="F1330">_xlfn.IFS('Paraclinicos '!B1279="","",'Paraclinicos '!B1279&gt;1,1,'Paraclinicos '!B1279&lt;=1,3)</f>
        <v>1</v>
      </c>
      <c r="G1330" t="str" cm="1">
        <f t="array" ref="G1330">_xlfn.IFS('Paraclinicos '!D1279="","",AND('Paraclinicos '!D1279&gt;=250,'Paraclinicos '!D1279&lt;=500),2,'Paraclinicos '!D1279&gt;500,3,'Paraclinicos '!D1279&lt;250,1)</f>
        <v/>
      </c>
      <c r="H1330" s="50">
        <f t="shared" si="61"/>
        <v>6</v>
      </c>
      <c r="I1330" cm="1">
        <f t="array" ref="I1330">_xlfn.IFS('Paraclinicos '!Q1279="","",'Paraclinicos '!Q1279&gt;=65,1,'Paraclinicos '!Q1279&lt;65,0)</f>
        <v>0</v>
      </c>
      <c r="J1330" cm="1">
        <f t="array" ref="J1330">_xlfn.IFS('Paraclinicos '!I1279="","",'Paraclinicos '!I1279&gt;7,1,'Paraclinicos '!I1279&lt;=7,0)</f>
        <v>1</v>
      </c>
      <c r="K1330" cm="1">
        <f t="array" ref="K1330">_xlfn.IFS('Paraclinicos '!W1279="","",'Paraclinicos '!W1279&lt;=8,1,'Paraclinicos '!W1279&gt;8,0)</f>
        <v>0</v>
      </c>
      <c r="L1330" cm="1">
        <f t="array" ref="L1330">_xlfn.IFS('Paraclinicos '!S1279="","",'Paraclinicos '!S1279&gt;=30,1,'Paraclinicos '!S1279&lt;30,0)</f>
        <v>0</v>
      </c>
      <c r="M1330" cm="1">
        <f t="array" ref="M1330">_xlfn.IFS(OR('Paraclinicos '!T1279="",'Paraclinicos '!U1279=""),"",OR('Paraclinicos '!T1279&lt;=90,'Paraclinicos '!U1279&lt;=60),1,OR('Paraclinicos '!T1279&gt;90,'Paraclinicos '!U1279&gt;60),0)</f>
        <v>0</v>
      </c>
      <c r="N1330" s="45">
        <f t="shared" si="62"/>
        <v>2</v>
      </c>
      <c r="O1330" cm="1">
        <f t="array" ref="O1330">_xlfn.IFS(OR('Paraclinicos '!M1279="",'Paraclinicos '!N1279="",'Paraclinicos '!N1279=0),"",'Paraclinicos '!M1279/'Paraclinicos '!N1279&lt;100,4,'Paraclinicos '!M1279/'Paraclinicos '!N1279&lt;200,3,'Paraclinicos '!M1279/'Paraclinicos '!N1279&lt;300,2,'Paraclinicos '!M1279/'Paraclinicos '!N1279&lt;400,1,'Paraclinicos '!M1279/'Paraclinicos '!N1279&gt;=400,0)</f>
        <v>2</v>
      </c>
      <c r="P1330" cm="1">
        <f t="array" ref="P1330">_xlfn.IFS('Paraclinicos '!C1279="","",'Paraclinicos '!C1279&lt;20,4,'Paraclinicos '!C1279&lt;50,3,'Paraclinicos '!C1279&lt;100,2,'Paraclinicos '!C1279&lt;150,1,'Paraclinicos '!C1279&gt;150,0)</f>
        <v>0</v>
      </c>
      <c r="Q1330" cm="1">
        <f t="array" ref="Q1330">_xlfn.IFS('Paraclinicos '!O1279="","",'Paraclinicos '!O1279&lt;1.2,0,'Paraclinicos '!O1279&lt;2,1,'Paraclinicos '!O1279&lt;3.5,2,'Paraclinicos '!O1279&lt;5,3,'Paraclinicos '!O1279&gt;5,4)</f>
        <v>0</v>
      </c>
      <c r="R1330" cm="1">
        <f t="array" ref="R1330">_xlfn.IFS('Paraclinicos '!J1279="","",'Paraclinicos '!J1279&lt;1.2,0,'Paraclinicos '!J1279&lt;2,1,'Paraclinicos '!J1279&lt;6,2,'Paraclinicos '!J1279&lt;12,3,'Paraclinicos '!J1279&gt;=12,4)</f>
        <v>0</v>
      </c>
      <c r="S1330" cm="1">
        <f t="array" ref="S1330">_xlfn.IFS('Paraclinicos '!Y1279="","",'Paraclinicos '!Y1279&lt;70,1,'Paraclinicos '!Y1279&gt;=70,0)</f>
        <v>0</v>
      </c>
      <c r="T1330" cm="1">
        <f t="array" ref="T1330">_xlfn.IFS('Paraclinicos '!W1279="","",'Paraclinicos '!W1279&lt;6,4,'Paraclinicos '!W1279&lt;10,3,'Paraclinicos '!W1279&lt;13,2,'Paraclinicos '!W1279&lt;15,1,'Paraclinicos '!W1279=15,0)</f>
        <v>0</v>
      </c>
      <c r="U1330" s="54">
        <f t="shared" si="60"/>
        <v>2</v>
      </c>
      <c r="V1330" cm="1">
        <f t="array" ref="V1330">_xlfn.IFS('Paraclinicos '!S1279="","",OR('Paraclinicos '!S1279&lt;=8,'Paraclinicos '!S1279&gt;=25),3,'Paraclinicos '!S1279&lt;12,1,'Paraclinicos '!S1279&lt;21,0,'Paraclinicos '!S1279&lt;25,2)</f>
        <v>0</v>
      </c>
      <c r="W1330" t="str">
        <f>IFERROR(IF(INDEX('BD Demog para scores enalazar'!Y$2:'BD Demog para scores enalazar'!Y$3000,MATCH(Formulas!A1330,'BD Demog para scores enalazar'!A$2:'BD Demog para scores enalazar'!A$3000,0))=1,"SI","NO"),"")</f>
        <v>NO</v>
      </c>
      <c r="X1330" s="9" t="str">
        <f>IFERROR(IF(INDEX('BD Demog para scores enalazar'!AJ$2:'BD Demog para scores enalazar'!AJ$3000,MATCH(Formulas!A1330,'BD Demog para scores enalazar'!A$2:'BD Demog para scores enalazar'!A$3000,0))=1,"SI","NO"),"")</f>
        <v>NO</v>
      </c>
      <c r="Y1330" cm="1">
        <f t="array" ref="Y1330">IF(AND(W1330="NO",X1330="NO"),_xlfn.IFS('Paraclinicos '!K1279&lt;=91,3,'Paraclinicos '!K1279&lt;94,2,'Paraclinicos '!K1279&lt;96,1,'Paraclinicos '!K1279&gt;=96,0),"")</f>
        <v>3</v>
      </c>
      <c r="Z1330" t="str" cm="1">
        <f t="array" ref="Z1330">IF(OR(W1330="SI",X1330="SI"),_xlfn.IFS(OR(AND('Paraclinicos '!K1280&lt;=83),AND('Paraclinicos '!K1280&gt;=97,AA1330=2)),3,OR(AND('Paraclinicos '!K1280&lt;=86),AND('Paraclinicos '!K1280&gt;=94,AA1330=2)),2,OR(AND('Paraclinicos '!K1280&lt;=88),AND('Paraclinicos '!K1280&gt;=92,AA1330=2)),1,OR(AND('Paraclinicos '!K1280&gt;=88,'Paraclinicos '!K1280&lt;=92),AND('Paraclinicos '!K1280&gt;=93,AA1330=0)),0),"")</f>
        <v/>
      </c>
      <c r="AA1330" cm="1">
        <f t="array" ref="AA1330">_xlfn.IFS('Paraclinicos '!E1279="","",'Paraclinicos '!E1279="Oxigeno",2,'Paraclinicos '!E1279="Aire",0)</f>
        <v>2</v>
      </c>
    </row>
    <row r="1331" spans="1:27" x14ac:dyDescent="0.25">
      <c r="A1331">
        <f>'Paraclinicos '!A1280</f>
        <v>376</v>
      </c>
      <c r="B1331" s="3">
        <f>'Paraclinicos '!R1280</f>
        <v>44317</v>
      </c>
      <c r="C1331" cm="1">
        <f t="array" ref="C1331">_xlfn.IFS('Paraclinicos '!Q1280="","",'Paraclinicos '!Q1280&gt;60,3,'Paraclinicos '!Q1280&lt;=60,1)</f>
        <v>1</v>
      </c>
      <c r="D1331" t="str">
        <f>IFERROR(IF(INDEX('BD Demog para scores enalazar'!BC$2:BC$3000,MATCH(Formulas!A1331,'BD Demog para scores enalazar'!A$2:A$3000,0))=0,"SI","NO"),"")</f>
        <v>SI</v>
      </c>
      <c r="E1331" cm="1">
        <f t="array" ref="E1331">_xlfn.IFS(D1331="","",D1331="SI",4,D1331="NO",1)</f>
        <v>4</v>
      </c>
      <c r="F1331" cm="1">
        <f t="array" ref="F1331">_xlfn.IFS('Paraclinicos '!B1280="","",'Paraclinicos '!B1280&gt;1,1,'Paraclinicos '!B1280&lt;=1,3)</f>
        <v>1</v>
      </c>
      <c r="G1331" t="str" cm="1">
        <f t="array" ref="G1331">_xlfn.IFS('Paraclinicos '!D1280="","",AND('Paraclinicos '!D1280&gt;=250,'Paraclinicos '!D1280&lt;=500),2,'Paraclinicos '!D1280&gt;500,3,'Paraclinicos '!D1280&lt;250,1)</f>
        <v/>
      </c>
      <c r="H1331" s="50">
        <f t="shared" si="61"/>
        <v>6</v>
      </c>
      <c r="I1331" cm="1">
        <f t="array" ref="I1331">_xlfn.IFS('Paraclinicos '!Q1280="","",'Paraclinicos '!Q1280&gt;=65,1,'Paraclinicos '!Q1280&lt;65,0)</f>
        <v>0</v>
      </c>
      <c r="J1331" cm="1">
        <f t="array" ref="J1331">_xlfn.IFS('Paraclinicos '!I1280="","",'Paraclinicos '!I1280&gt;7,1,'Paraclinicos '!I1280&lt;=7,0)</f>
        <v>1</v>
      </c>
      <c r="K1331" cm="1">
        <f t="array" ref="K1331">_xlfn.IFS('Paraclinicos '!W1280="","",'Paraclinicos '!W1280&lt;=8,1,'Paraclinicos '!W1280&gt;8,0)</f>
        <v>0</v>
      </c>
      <c r="L1331" cm="1">
        <f t="array" ref="L1331">_xlfn.IFS('Paraclinicos '!S1280="","",'Paraclinicos '!S1280&gt;=30,1,'Paraclinicos '!S1280&lt;30,0)</f>
        <v>0</v>
      </c>
      <c r="M1331" cm="1">
        <f t="array" ref="M1331">_xlfn.IFS(OR('Paraclinicos '!T1280="",'Paraclinicos '!U1280=""),"",OR('Paraclinicos '!T1280&lt;=90,'Paraclinicos '!U1280&lt;=60),1,OR('Paraclinicos '!T1280&gt;90,'Paraclinicos '!U1280&gt;60),0)</f>
        <v>1</v>
      </c>
      <c r="N1331" s="45">
        <f t="shared" si="62"/>
        <v>3</v>
      </c>
      <c r="O1331" cm="1">
        <f t="array" ref="O1331">_xlfn.IFS(OR('Paraclinicos '!M1280="",'Paraclinicos '!N1280="",'Paraclinicos '!N1280=0),"",'Paraclinicos '!M1280/'Paraclinicos '!N1280&lt;100,4,'Paraclinicos '!M1280/'Paraclinicos '!N1280&lt;200,3,'Paraclinicos '!M1280/'Paraclinicos '!N1280&lt;300,2,'Paraclinicos '!M1280/'Paraclinicos '!N1280&lt;400,1,'Paraclinicos '!M1280/'Paraclinicos '!N1280&gt;=400,0)</f>
        <v>2</v>
      </c>
      <c r="P1331" cm="1">
        <f t="array" ref="P1331">_xlfn.IFS('Paraclinicos '!C1280="","",'Paraclinicos '!C1280&lt;20,4,'Paraclinicos '!C1280&lt;50,3,'Paraclinicos '!C1280&lt;100,2,'Paraclinicos '!C1280&lt;150,1,'Paraclinicos '!C1280&gt;150,0)</f>
        <v>0</v>
      </c>
      <c r="Q1331" cm="1">
        <f t="array" ref="Q1331">_xlfn.IFS('Paraclinicos '!O1280="","",'Paraclinicos '!O1280&lt;1.2,0,'Paraclinicos '!O1280&lt;2,1,'Paraclinicos '!O1280&lt;3.5,2,'Paraclinicos '!O1280&lt;5,3,'Paraclinicos '!O1280&gt;5,4)</f>
        <v>0</v>
      </c>
      <c r="R1331" cm="1">
        <f t="array" ref="R1331">_xlfn.IFS('Paraclinicos '!J1280="","",'Paraclinicos '!J1280&lt;1.2,0,'Paraclinicos '!J1280&lt;2,1,'Paraclinicos '!J1280&lt;6,2,'Paraclinicos '!J1280&lt;12,3,'Paraclinicos '!J1280&gt;=12,4)</f>
        <v>0</v>
      </c>
      <c r="S1331" cm="1">
        <f t="array" ref="S1331">_xlfn.IFS('Paraclinicos '!Y1280="","",'Paraclinicos '!Y1280&lt;70,1,'Paraclinicos '!Y1280&gt;=70,0)</f>
        <v>0</v>
      </c>
      <c r="T1331" cm="1">
        <f t="array" ref="T1331">_xlfn.IFS('Paraclinicos '!W1280="","",'Paraclinicos '!W1280&lt;6,4,'Paraclinicos '!W1280&lt;10,3,'Paraclinicos '!W1280&lt;13,2,'Paraclinicos '!W1280&lt;15,1,'Paraclinicos '!W1280=15,0)</f>
        <v>0</v>
      </c>
      <c r="U1331" s="54">
        <f t="shared" si="60"/>
        <v>2</v>
      </c>
      <c r="V1331" cm="1">
        <f t="array" ref="V1331">_xlfn.IFS('Paraclinicos '!S1280="","",OR('Paraclinicos '!S1280&lt;=8,'Paraclinicos '!S1280&gt;=25),3,'Paraclinicos '!S1280&lt;12,1,'Paraclinicos '!S1280&lt;21,0,'Paraclinicos '!S1280&lt;25,2)</f>
        <v>0</v>
      </c>
      <c r="W1331" t="str">
        <f>IFERROR(IF(INDEX('BD Demog para scores enalazar'!Y$2:'BD Demog para scores enalazar'!Y$3000,MATCH(Formulas!A1331,'BD Demog para scores enalazar'!A$2:'BD Demog para scores enalazar'!A$3000,0))=1,"SI","NO"),"")</f>
        <v>NO</v>
      </c>
      <c r="X1331" s="9" t="str">
        <f>IFERROR(IF(INDEX('BD Demog para scores enalazar'!AJ$2:'BD Demog para scores enalazar'!AJ$3000,MATCH(Formulas!A1331,'BD Demog para scores enalazar'!A$2:'BD Demog para scores enalazar'!A$3000,0))=1,"SI","NO"),"")</f>
        <v>NO</v>
      </c>
      <c r="Y1331" cm="1">
        <f t="array" ref="Y1331">IF(AND(W1331="NO",X1331="NO"),_xlfn.IFS('Paraclinicos '!K1280&lt;=91,3,'Paraclinicos '!K1280&lt;94,2,'Paraclinicos '!K1280&lt;96,1,'Paraclinicos '!K1280&gt;=96,0),"")</f>
        <v>3</v>
      </c>
      <c r="Z1331" t="str" cm="1">
        <f t="array" ref="Z1331">IF(OR(W1331="SI",X1331="SI"),_xlfn.IFS(OR(AND('Paraclinicos '!K1281&lt;=83),AND('Paraclinicos '!K1281&gt;=97,AA1331=2)),3,OR(AND('Paraclinicos '!K1281&lt;=86),AND('Paraclinicos '!K1281&gt;=94,AA1331=2)),2,OR(AND('Paraclinicos '!K1281&lt;=88),AND('Paraclinicos '!K1281&gt;=92,AA1331=2)),1,OR(AND('Paraclinicos '!K1281&gt;=88,'Paraclinicos '!K1281&lt;=92),AND('Paraclinicos '!K1281&gt;=93,AA1331=0)),0),"")</f>
        <v/>
      </c>
      <c r="AA1331" cm="1">
        <f t="array" ref="AA1331">_xlfn.IFS('Paraclinicos '!E1280="","",'Paraclinicos '!E1280="Oxigeno",2,'Paraclinicos '!E1280="Aire",0)</f>
        <v>2</v>
      </c>
    </row>
    <row r="1332" spans="1:27" x14ac:dyDescent="0.25">
      <c r="A1332">
        <f>'Paraclinicos '!A1281</f>
        <v>381</v>
      </c>
      <c r="B1332" s="3">
        <f>'Paraclinicos '!R1281</f>
        <v>44126</v>
      </c>
      <c r="C1332" cm="1">
        <f t="array" ref="C1332">_xlfn.IFS('Paraclinicos '!Q1281="","",'Paraclinicos '!Q1281&gt;60,3,'Paraclinicos '!Q1281&lt;=60,1)</f>
        <v>1</v>
      </c>
      <c r="D1332" t="str">
        <f>IFERROR(IF(INDEX('BD Demog para scores enalazar'!BC$2:BC$3000,MATCH(Formulas!A1332,'BD Demog para scores enalazar'!A$2:A$3000,0))=0,"SI","NO"),"")</f>
        <v/>
      </c>
      <c r="E1332" t="str" cm="1">
        <f t="array" ref="E1332">_xlfn.IFS(D1332="","",D1332="SI",4,D1332="NO",1)</f>
        <v/>
      </c>
      <c r="F1332" cm="1">
        <f t="array" ref="F1332">_xlfn.IFS('Paraclinicos '!B1281="","",'Paraclinicos '!B1281&gt;1,1,'Paraclinicos '!B1281&lt;=1,3)</f>
        <v>1</v>
      </c>
      <c r="G1332" cm="1">
        <f t="array" ref="G1332">_xlfn.IFS('Paraclinicos '!D1281="","",AND('Paraclinicos '!D1281&gt;=250,'Paraclinicos '!D1281&lt;=500),2,'Paraclinicos '!D1281&gt;500,3,'Paraclinicos '!D1281&lt;250,1)</f>
        <v>2</v>
      </c>
      <c r="H1332" s="50">
        <f t="shared" si="61"/>
        <v>4</v>
      </c>
      <c r="I1332" cm="1">
        <f t="array" ref="I1332">_xlfn.IFS('Paraclinicos '!Q1281="","",'Paraclinicos '!Q1281&gt;=65,1,'Paraclinicos '!Q1281&lt;65,0)</f>
        <v>0</v>
      </c>
      <c r="J1332" cm="1">
        <f t="array" ref="J1332">_xlfn.IFS('Paraclinicos '!I1281="","",'Paraclinicos '!I1281&gt;7,1,'Paraclinicos '!I1281&lt;=7,0)</f>
        <v>1</v>
      </c>
      <c r="K1332" cm="1">
        <f t="array" ref="K1332">_xlfn.IFS('Paraclinicos '!W1281="","",'Paraclinicos '!W1281&lt;=8,1,'Paraclinicos '!W1281&gt;8,0)</f>
        <v>0</v>
      </c>
      <c r="L1332" cm="1">
        <f t="array" ref="L1332">_xlfn.IFS('Paraclinicos '!S1281="","",'Paraclinicos '!S1281&gt;=30,1,'Paraclinicos '!S1281&lt;30,0)</f>
        <v>0</v>
      </c>
      <c r="M1332" cm="1">
        <f t="array" ref="M1332">_xlfn.IFS(OR('Paraclinicos '!T1281="",'Paraclinicos '!U1281=""),"",OR('Paraclinicos '!T1281&lt;=90,'Paraclinicos '!U1281&lt;=60),1,OR('Paraclinicos '!T1281&gt;90,'Paraclinicos '!U1281&gt;60),0)</f>
        <v>0</v>
      </c>
      <c r="N1332" s="45">
        <f t="shared" si="62"/>
        <v>3</v>
      </c>
      <c r="O1332" cm="1">
        <f t="array" ref="O1332">_xlfn.IFS(OR('Paraclinicos '!M1281="",'Paraclinicos '!N1281="",'Paraclinicos '!N1281=0),"",'Paraclinicos '!M1281/'Paraclinicos '!N1281&lt;100,4,'Paraclinicos '!M1281/'Paraclinicos '!N1281&lt;200,3,'Paraclinicos '!M1281/'Paraclinicos '!N1281&lt;300,2,'Paraclinicos '!M1281/'Paraclinicos '!N1281&lt;400,1,'Paraclinicos '!M1281/'Paraclinicos '!N1281&gt;=400,0)</f>
        <v>2</v>
      </c>
      <c r="P1332" cm="1">
        <f t="array" ref="P1332">_xlfn.IFS('Paraclinicos '!C1281="","",'Paraclinicos '!C1281&lt;20,4,'Paraclinicos '!C1281&lt;50,3,'Paraclinicos '!C1281&lt;100,2,'Paraclinicos '!C1281&lt;150,1,'Paraclinicos '!C1281&gt;150,0)</f>
        <v>0</v>
      </c>
      <c r="Q1332" cm="1">
        <f t="array" ref="Q1332">_xlfn.IFS('Paraclinicos '!O1281="","",'Paraclinicos '!O1281&lt;1.2,0,'Paraclinicos '!O1281&lt;2,1,'Paraclinicos '!O1281&lt;3.5,2,'Paraclinicos '!O1281&lt;5,3,'Paraclinicos '!O1281&gt;5,4)</f>
        <v>0</v>
      </c>
      <c r="R1332" cm="1">
        <f t="array" ref="R1332">_xlfn.IFS('Paraclinicos '!J1281="","",'Paraclinicos '!J1281&lt;1.2,0,'Paraclinicos '!J1281&lt;2,1,'Paraclinicos '!J1281&lt;6,2,'Paraclinicos '!J1281&lt;12,3,'Paraclinicos '!J1281&gt;=12,4)</f>
        <v>0</v>
      </c>
      <c r="S1332" cm="1">
        <f t="array" ref="S1332">_xlfn.IFS('Paraclinicos '!Y1281="","",'Paraclinicos '!Y1281&lt;70,1,'Paraclinicos '!Y1281&gt;=70,0)</f>
        <v>0</v>
      </c>
      <c r="T1332" cm="1">
        <f t="array" ref="T1332">_xlfn.IFS('Paraclinicos '!W1281="","",'Paraclinicos '!W1281&lt;6,4,'Paraclinicos '!W1281&lt;10,3,'Paraclinicos '!W1281&lt;13,2,'Paraclinicos '!W1281&lt;15,1,'Paraclinicos '!W1281=15,0)</f>
        <v>0</v>
      </c>
      <c r="U1332" s="54">
        <f t="shared" si="60"/>
        <v>2</v>
      </c>
      <c r="V1332" cm="1">
        <f t="array" ref="V1332">_xlfn.IFS('Paraclinicos '!S1281="","",OR('Paraclinicos '!S1281&lt;=8,'Paraclinicos '!S1281&gt;=25),3,'Paraclinicos '!S1281&lt;12,1,'Paraclinicos '!S1281&lt;21,0,'Paraclinicos '!S1281&lt;25,2)</f>
        <v>2</v>
      </c>
      <c r="W1332" t="str">
        <f>IFERROR(IF(INDEX('BD Demog para scores enalazar'!Y$2:'BD Demog para scores enalazar'!Y$3000,MATCH(Formulas!A1332,'BD Demog para scores enalazar'!A$2:'BD Demog para scores enalazar'!A$3000,0))=1,"SI","NO"),"")</f>
        <v/>
      </c>
      <c r="X1332" s="9" t="str">
        <f>IFERROR(IF(INDEX('BD Demog para scores enalazar'!AJ$2:'BD Demog para scores enalazar'!AJ$3000,MATCH(Formulas!A1332,'BD Demog para scores enalazar'!A$2:'BD Demog para scores enalazar'!A$3000,0))=1,"SI","NO"),"")</f>
        <v/>
      </c>
      <c r="Y1332" t="str" cm="1">
        <f t="array" ref="Y1332">IF(AND(W1332="NO",X1332="NO"),_xlfn.IFS('Paraclinicos '!K1281&lt;=91,3,'Paraclinicos '!K1281&lt;94,2,'Paraclinicos '!K1281&lt;96,1,'Paraclinicos '!K1281&gt;=96,0),"")</f>
        <v/>
      </c>
      <c r="Z1332" t="str" cm="1">
        <f t="array" ref="Z1332">IF(OR(W1332="SI",X1332="SI"),_xlfn.IFS(OR(AND('Paraclinicos '!K1282&lt;=83),AND('Paraclinicos '!K1282&gt;=97,AA1332=2)),3,OR(AND('Paraclinicos '!K1282&lt;=86),AND('Paraclinicos '!K1282&gt;=94,AA1332=2)),2,OR(AND('Paraclinicos '!K1282&lt;=88),AND('Paraclinicos '!K1282&gt;=92,AA1332=2)),1,OR(AND('Paraclinicos '!K1282&gt;=88,'Paraclinicos '!K1282&lt;=92),AND('Paraclinicos '!K1282&gt;=93,AA1332=0)),0),"")</f>
        <v/>
      </c>
      <c r="AA1332" cm="1">
        <f t="array" ref="AA1332">_xlfn.IFS('Paraclinicos '!E1281="","",'Paraclinicos '!E1281="Oxigeno",2,'Paraclinicos '!E1281="Aire",0)</f>
        <v>2</v>
      </c>
    </row>
    <row r="1333" spans="1:27" x14ac:dyDescent="0.25">
      <c r="A1333">
        <f>'Paraclinicos '!A1282</f>
        <v>381</v>
      </c>
      <c r="B1333" s="3">
        <f>'Paraclinicos '!R1282</f>
        <v>44131</v>
      </c>
      <c r="C1333" cm="1">
        <f t="array" ref="C1333">_xlfn.IFS('Paraclinicos '!Q1282="","",'Paraclinicos '!Q1282&gt;60,3,'Paraclinicos '!Q1282&lt;=60,1)</f>
        <v>1</v>
      </c>
      <c r="D1333" t="str">
        <f>IFERROR(IF(INDEX('BD Demog para scores enalazar'!BC$2:BC$3000,MATCH(Formulas!A1333,'BD Demog para scores enalazar'!A$2:A$3000,0))=0,"SI","NO"),"")</f>
        <v/>
      </c>
      <c r="E1333" t="str" cm="1">
        <f t="array" ref="E1333">_xlfn.IFS(D1333="","",D1333="SI",4,D1333="NO",1)</f>
        <v/>
      </c>
      <c r="F1333" cm="1">
        <f t="array" ref="F1333">_xlfn.IFS('Paraclinicos '!B1282="","",'Paraclinicos '!B1282&gt;1,1,'Paraclinicos '!B1282&lt;=1,3)</f>
        <v>3</v>
      </c>
      <c r="G1333" cm="1">
        <f t="array" ref="G1333">_xlfn.IFS('Paraclinicos '!D1282="","",AND('Paraclinicos '!D1282&gt;=250,'Paraclinicos '!D1282&lt;=500),2,'Paraclinicos '!D1282&gt;500,3,'Paraclinicos '!D1282&lt;250,1)</f>
        <v>2</v>
      </c>
      <c r="H1333" s="50">
        <f t="shared" si="61"/>
        <v>6</v>
      </c>
      <c r="I1333" cm="1">
        <f t="array" ref="I1333">_xlfn.IFS('Paraclinicos '!Q1282="","",'Paraclinicos '!Q1282&gt;=65,1,'Paraclinicos '!Q1282&lt;65,0)</f>
        <v>0</v>
      </c>
      <c r="J1333" cm="1">
        <f t="array" ref="J1333">_xlfn.IFS('Paraclinicos '!I1282="","",'Paraclinicos '!I1282&gt;7,1,'Paraclinicos '!I1282&lt;=7,0)</f>
        <v>1</v>
      </c>
      <c r="K1333" cm="1">
        <f t="array" ref="K1333">_xlfn.IFS('Paraclinicos '!W1282="","",'Paraclinicos '!W1282&lt;=8,1,'Paraclinicos '!W1282&gt;8,0)</f>
        <v>0</v>
      </c>
      <c r="L1333" cm="1">
        <f t="array" ref="L1333">_xlfn.IFS('Paraclinicos '!S1282="","",'Paraclinicos '!S1282&gt;=30,1,'Paraclinicos '!S1282&lt;30,0)</f>
        <v>0</v>
      </c>
      <c r="M1333" cm="1">
        <f t="array" ref="M1333">_xlfn.IFS(OR('Paraclinicos '!T1282="",'Paraclinicos '!U1282=""),"",OR('Paraclinicos '!T1282&lt;=90,'Paraclinicos '!U1282&lt;=60),1,OR('Paraclinicos '!T1282&gt;90,'Paraclinicos '!U1282&gt;60),0)</f>
        <v>0</v>
      </c>
      <c r="N1333" s="45">
        <f t="shared" si="62"/>
        <v>2</v>
      </c>
      <c r="O1333" cm="1">
        <f t="array" ref="O1333">_xlfn.IFS(OR('Paraclinicos '!M1282="",'Paraclinicos '!N1282="",'Paraclinicos '!N1282=0),"",'Paraclinicos '!M1282/'Paraclinicos '!N1282&lt;100,4,'Paraclinicos '!M1282/'Paraclinicos '!N1282&lt;200,3,'Paraclinicos '!M1282/'Paraclinicos '!N1282&lt;300,2,'Paraclinicos '!M1282/'Paraclinicos '!N1282&lt;400,1,'Paraclinicos '!M1282/'Paraclinicos '!N1282&gt;=400,0)</f>
        <v>2</v>
      </c>
      <c r="P1333" cm="1">
        <f t="array" ref="P1333">_xlfn.IFS('Paraclinicos '!C1282="","",'Paraclinicos '!C1282&lt;20,4,'Paraclinicos '!C1282&lt;50,3,'Paraclinicos '!C1282&lt;100,2,'Paraclinicos '!C1282&lt;150,1,'Paraclinicos '!C1282&gt;150,0)</f>
        <v>0</v>
      </c>
      <c r="Q1333" cm="1">
        <f t="array" ref="Q1333">_xlfn.IFS('Paraclinicos '!O1282="","",'Paraclinicos '!O1282&lt;1.2,0,'Paraclinicos '!O1282&lt;2,1,'Paraclinicos '!O1282&lt;3.5,2,'Paraclinicos '!O1282&lt;5,3,'Paraclinicos '!O1282&gt;5,4)</f>
        <v>0</v>
      </c>
      <c r="R1333" cm="1">
        <f t="array" ref="R1333">_xlfn.IFS('Paraclinicos '!J1282="","",'Paraclinicos '!J1282&lt;1.2,0,'Paraclinicos '!J1282&lt;2,1,'Paraclinicos '!J1282&lt;6,2,'Paraclinicos '!J1282&lt;12,3,'Paraclinicos '!J1282&gt;=12,4)</f>
        <v>0</v>
      </c>
      <c r="S1333" cm="1">
        <f t="array" ref="S1333">_xlfn.IFS('Paraclinicos '!Y1282="","",'Paraclinicos '!Y1282&lt;70,1,'Paraclinicos '!Y1282&gt;=70,0)</f>
        <v>0</v>
      </c>
      <c r="T1333" cm="1">
        <f t="array" ref="T1333">_xlfn.IFS('Paraclinicos '!W1282="","",'Paraclinicos '!W1282&lt;6,4,'Paraclinicos '!W1282&lt;10,3,'Paraclinicos '!W1282&lt;13,2,'Paraclinicos '!W1282&lt;15,1,'Paraclinicos '!W1282=15,0)</f>
        <v>0</v>
      </c>
      <c r="U1333" s="54">
        <f t="shared" si="60"/>
        <v>2</v>
      </c>
      <c r="V1333" cm="1">
        <f t="array" ref="V1333">_xlfn.IFS('Paraclinicos '!S1282="","",OR('Paraclinicos '!S1282&lt;=8,'Paraclinicos '!S1282&gt;=25),3,'Paraclinicos '!S1282&lt;12,1,'Paraclinicos '!S1282&lt;21,0,'Paraclinicos '!S1282&lt;25,2)</f>
        <v>2</v>
      </c>
      <c r="W1333" t="str">
        <f>IFERROR(IF(INDEX('BD Demog para scores enalazar'!Y$2:'BD Demog para scores enalazar'!Y$3000,MATCH(Formulas!A1333,'BD Demog para scores enalazar'!A$2:'BD Demog para scores enalazar'!A$3000,0))=1,"SI","NO"),"")</f>
        <v/>
      </c>
      <c r="X1333" s="9" t="str">
        <f>IFERROR(IF(INDEX('BD Demog para scores enalazar'!AJ$2:'BD Demog para scores enalazar'!AJ$3000,MATCH(Formulas!A1333,'BD Demog para scores enalazar'!A$2:'BD Demog para scores enalazar'!A$3000,0))=1,"SI","NO"),"")</f>
        <v/>
      </c>
      <c r="Y1333" t="str" cm="1">
        <f t="array" ref="Y1333">IF(AND(W1333="NO",X1333="NO"),_xlfn.IFS('Paraclinicos '!K1282&lt;=91,3,'Paraclinicos '!K1282&lt;94,2,'Paraclinicos '!K1282&lt;96,1,'Paraclinicos '!K1282&gt;=96,0),"")</f>
        <v/>
      </c>
      <c r="Z1333" t="str" cm="1">
        <f t="array" ref="Z1333">IF(OR(W1333="SI",X1333="SI"),_xlfn.IFS(OR(AND('Paraclinicos '!K1283&lt;=83),AND('Paraclinicos '!K1283&gt;=97,AA1333=2)),3,OR(AND('Paraclinicos '!K1283&lt;=86),AND('Paraclinicos '!K1283&gt;=94,AA1333=2)),2,OR(AND('Paraclinicos '!K1283&lt;=88),AND('Paraclinicos '!K1283&gt;=92,AA1333=2)),1,OR(AND('Paraclinicos '!K1283&gt;=88,'Paraclinicos '!K1283&lt;=92),AND('Paraclinicos '!K1283&gt;=93,AA1333=0)),0),"")</f>
        <v/>
      </c>
      <c r="AA1333" cm="1">
        <f t="array" ref="AA1333">_xlfn.IFS('Paraclinicos '!E1282="","",'Paraclinicos '!E1282="Oxigeno",2,'Paraclinicos '!E1282="Aire",0)</f>
        <v>2</v>
      </c>
    </row>
    <row r="1334" spans="1:27" x14ac:dyDescent="0.25">
      <c r="A1334">
        <f>'Paraclinicos '!A1283</f>
        <v>381</v>
      </c>
      <c r="B1334" s="3">
        <f>'Paraclinicos '!R1283</f>
        <v>44132</v>
      </c>
      <c r="C1334" cm="1">
        <f t="array" ref="C1334">_xlfn.IFS('Paraclinicos '!Q1283="","",'Paraclinicos '!Q1283&gt;60,3,'Paraclinicos '!Q1283&lt;=60,1)</f>
        <v>1</v>
      </c>
      <c r="D1334" t="str">
        <f>IFERROR(IF(INDEX('BD Demog para scores enalazar'!BC$2:BC$3000,MATCH(Formulas!A1334,'BD Demog para scores enalazar'!A$2:A$3000,0))=0,"SI","NO"),"")</f>
        <v/>
      </c>
      <c r="E1334" t="str" cm="1">
        <f t="array" ref="E1334">_xlfn.IFS(D1334="","",D1334="SI",4,D1334="NO",1)</f>
        <v/>
      </c>
      <c r="F1334" cm="1">
        <f t="array" ref="F1334">_xlfn.IFS('Paraclinicos '!B1283="","",'Paraclinicos '!B1283&gt;1,1,'Paraclinicos '!B1283&lt;=1,3)</f>
        <v>3</v>
      </c>
      <c r="G1334" t="str" cm="1">
        <f t="array" ref="G1334">_xlfn.IFS('Paraclinicos '!D1283="","",AND('Paraclinicos '!D1283&gt;=250,'Paraclinicos '!D1283&lt;=500),2,'Paraclinicos '!D1283&gt;500,3,'Paraclinicos '!D1283&lt;250,1)</f>
        <v/>
      </c>
      <c r="H1334" s="50">
        <f t="shared" si="61"/>
        <v>4</v>
      </c>
      <c r="I1334" cm="1">
        <f t="array" ref="I1334">_xlfn.IFS('Paraclinicos '!Q1283="","",'Paraclinicos '!Q1283&gt;=65,1,'Paraclinicos '!Q1283&lt;65,0)</f>
        <v>0</v>
      </c>
      <c r="J1334" cm="1">
        <f t="array" ref="J1334">_xlfn.IFS('Paraclinicos '!I1283="","",'Paraclinicos '!I1283&gt;7,1,'Paraclinicos '!I1283&lt;=7,0)</f>
        <v>1</v>
      </c>
      <c r="K1334" cm="1">
        <f t="array" ref="K1334">_xlfn.IFS('Paraclinicos '!W1283="","",'Paraclinicos '!W1283&lt;=8,1,'Paraclinicos '!W1283&gt;8,0)</f>
        <v>0</v>
      </c>
      <c r="L1334" cm="1">
        <f t="array" ref="L1334">_xlfn.IFS('Paraclinicos '!S1283="","",'Paraclinicos '!S1283&gt;=30,1,'Paraclinicos '!S1283&lt;30,0)</f>
        <v>0</v>
      </c>
      <c r="M1334" cm="1">
        <f t="array" ref="M1334">_xlfn.IFS(OR('Paraclinicos '!T1283="",'Paraclinicos '!U1283=""),"",OR('Paraclinicos '!T1283&lt;=90,'Paraclinicos '!U1283&lt;=60),1,OR('Paraclinicos '!T1283&gt;90,'Paraclinicos '!U1283&gt;60),0)</f>
        <v>0</v>
      </c>
      <c r="N1334" s="45">
        <f t="shared" si="62"/>
        <v>2</v>
      </c>
      <c r="O1334" cm="1">
        <f t="array" ref="O1334">_xlfn.IFS(OR('Paraclinicos '!M1283="",'Paraclinicos '!N1283="",'Paraclinicos '!N1283=0),"",'Paraclinicos '!M1283/'Paraclinicos '!N1283&lt;100,4,'Paraclinicos '!M1283/'Paraclinicos '!N1283&lt;200,3,'Paraclinicos '!M1283/'Paraclinicos '!N1283&lt;300,2,'Paraclinicos '!M1283/'Paraclinicos '!N1283&lt;400,1,'Paraclinicos '!M1283/'Paraclinicos '!N1283&gt;=400,0)</f>
        <v>2</v>
      </c>
      <c r="P1334" cm="1">
        <f t="array" ref="P1334">_xlfn.IFS('Paraclinicos '!C1283="","",'Paraclinicos '!C1283&lt;20,4,'Paraclinicos '!C1283&lt;50,3,'Paraclinicos '!C1283&lt;100,2,'Paraclinicos '!C1283&lt;150,1,'Paraclinicos '!C1283&gt;150,0)</f>
        <v>0</v>
      </c>
      <c r="Q1334" cm="1">
        <f t="array" ref="Q1334">_xlfn.IFS('Paraclinicos '!O1283="","",'Paraclinicos '!O1283&lt;1.2,0,'Paraclinicos '!O1283&lt;2,1,'Paraclinicos '!O1283&lt;3.5,2,'Paraclinicos '!O1283&lt;5,3,'Paraclinicos '!O1283&gt;5,4)</f>
        <v>0</v>
      </c>
      <c r="R1334" t="str" cm="1">
        <f t="array" ref="R1334">_xlfn.IFS('Paraclinicos '!J1283="","",'Paraclinicos '!J1283&lt;1.2,0,'Paraclinicos '!J1283&lt;2,1,'Paraclinicos '!J1283&lt;6,2,'Paraclinicos '!J1283&lt;12,3,'Paraclinicos '!J1283&gt;=12,4)</f>
        <v/>
      </c>
      <c r="S1334" cm="1">
        <f t="array" ref="S1334">_xlfn.IFS('Paraclinicos '!Y1283="","",'Paraclinicos '!Y1283&lt;70,1,'Paraclinicos '!Y1283&gt;=70,0)</f>
        <v>0</v>
      </c>
      <c r="T1334" cm="1">
        <f t="array" ref="T1334">_xlfn.IFS('Paraclinicos '!W1283="","",'Paraclinicos '!W1283&lt;6,4,'Paraclinicos '!W1283&lt;10,3,'Paraclinicos '!W1283&lt;13,2,'Paraclinicos '!W1283&lt;15,1,'Paraclinicos '!W1283=15,0)</f>
        <v>2</v>
      </c>
      <c r="U1334" s="54">
        <f t="shared" si="60"/>
        <v>4</v>
      </c>
      <c r="V1334" cm="1">
        <f t="array" ref="V1334">_xlfn.IFS('Paraclinicos '!S1283="","",OR('Paraclinicos '!S1283&lt;=8,'Paraclinicos '!S1283&gt;=25),3,'Paraclinicos '!S1283&lt;12,1,'Paraclinicos '!S1283&lt;21,0,'Paraclinicos '!S1283&lt;25,2)</f>
        <v>0</v>
      </c>
      <c r="W1334" t="str">
        <f>IFERROR(IF(INDEX('BD Demog para scores enalazar'!Y$2:'BD Demog para scores enalazar'!Y$3000,MATCH(Formulas!A1334,'BD Demog para scores enalazar'!A$2:'BD Demog para scores enalazar'!A$3000,0))=1,"SI","NO"),"")</f>
        <v/>
      </c>
      <c r="X1334" s="9" t="str">
        <f>IFERROR(IF(INDEX('BD Demog para scores enalazar'!AJ$2:'BD Demog para scores enalazar'!AJ$3000,MATCH(Formulas!A1334,'BD Demog para scores enalazar'!A$2:'BD Demog para scores enalazar'!A$3000,0))=1,"SI","NO"),"")</f>
        <v/>
      </c>
      <c r="Y1334" t="str" cm="1">
        <f t="array" ref="Y1334">IF(AND(W1334="NO",X1334="NO"),_xlfn.IFS('Paraclinicos '!K1283&lt;=91,3,'Paraclinicos '!K1283&lt;94,2,'Paraclinicos '!K1283&lt;96,1,'Paraclinicos '!K1283&gt;=96,0),"")</f>
        <v/>
      </c>
      <c r="Z1334" t="str" cm="1">
        <f t="array" ref="Z1334">IF(OR(W1334="SI",X1334="SI"),_xlfn.IFS(OR(AND('Paraclinicos '!K1284&lt;=83),AND('Paraclinicos '!K1284&gt;=97,AA1334=2)),3,OR(AND('Paraclinicos '!K1284&lt;=86),AND('Paraclinicos '!K1284&gt;=94,AA1334=2)),2,OR(AND('Paraclinicos '!K1284&lt;=88),AND('Paraclinicos '!K1284&gt;=92,AA1334=2)),1,OR(AND('Paraclinicos '!K1284&gt;=88,'Paraclinicos '!K1284&lt;=92),AND('Paraclinicos '!K1284&gt;=93,AA1334=0)),0),"")</f>
        <v/>
      </c>
      <c r="AA1334" cm="1">
        <f t="array" ref="AA1334">_xlfn.IFS('Paraclinicos '!E1283="","",'Paraclinicos '!E1283="Oxigeno",2,'Paraclinicos '!E1283="Aire",0)</f>
        <v>2</v>
      </c>
    </row>
    <row r="1335" spans="1:27" x14ac:dyDescent="0.25">
      <c r="A1335">
        <f>'Paraclinicos '!A1284</f>
        <v>381</v>
      </c>
      <c r="B1335" s="3">
        <f>'Paraclinicos '!R1284</f>
        <v>44133</v>
      </c>
      <c r="C1335" cm="1">
        <f t="array" ref="C1335">_xlfn.IFS('Paraclinicos '!Q1284="","",'Paraclinicos '!Q1284&gt;60,3,'Paraclinicos '!Q1284&lt;=60,1)</f>
        <v>1</v>
      </c>
      <c r="D1335" t="str">
        <f>IFERROR(IF(INDEX('BD Demog para scores enalazar'!BC$2:BC$3000,MATCH(Formulas!A1335,'BD Demog para scores enalazar'!A$2:A$3000,0))=0,"SI","NO"),"")</f>
        <v/>
      </c>
      <c r="E1335" t="str" cm="1">
        <f t="array" ref="E1335">_xlfn.IFS(D1335="","",D1335="SI",4,D1335="NO",1)</f>
        <v/>
      </c>
      <c r="F1335" cm="1">
        <f t="array" ref="F1335">_xlfn.IFS('Paraclinicos '!B1284="","",'Paraclinicos '!B1284&gt;1,1,'Paraclinicos '!B1284&lt;=1,3)</f>
        <v>3</v>
      </c>
      <c r="G1335" t="str" cm="1">
        <f t="array" ref="G1335">_xlfn.IFS('Paraclinicos '!D1284="","",AND('Paraclinicos '!D1284&gt;=250,'Paraclinicos '!D1284&lt;=500),2,'Paraclinicos '!D1284&gt;500,3,'Paraclinicos '!D1284&lt;250,1)</f>
        <v/>
      </c>
      <c r="H1335" s="50">
        <f t="shared" si="61"/>
        <v>4</v>
      </c>
      <c r="I1335" cm="1">
        <f t="array" ref="I1335">_xlfn.IFS('Paraclinicos '!Q1284="","",'Paraclinicos '!Q1284&gt;=65,1,'Paraclinicos '!Q1284&lt;65,0)</f>
        <v>0</v>
      </c>
      <c r="J1335" cm="1">
        <f t="array" ref="J1335">_xlfn.IFS('Paraclinicos '!I1284="","",'Paraclinicos '!I1284&gt;7,1,'Paraclinicos '!I1284&lt;=7,0)</f>
        <v>1</v>
      </c>
      <c r="K1335" cm="1">
        <f t="array" ref="K1335">_xlfn.IFS('Paraclinicos '!W1284="","",'Paraclinicos '!W1284&lt;=8,1,'Paraclinicos '!W1284&gt;8,0)</f>
        <v>1</v>
      </c>
      <c r="L1335" cm="1">
        <f t="array" ref="L1335">_xlfn.IFS('Paraclinicos '!S1284="","",'Paraclinicos '!S1284&gt;=30,1,'Paraclinicos '!S1284&lt;30,0)</f>
        <v>0</v>
      </c>
      <c r="M1335" cm="1">
        <f t="array" ref="M1335">_xlfn.IFS(OR('Paraclinicos '!T1284="",'Paraclinicos '!U1284=""),"",OR('Paraclinicos '!T1284&lt;=90,'Paraclinicos '!U1284&lt;=60),1,OR('Paraclinicos '!T1284&gt;90,'Paraclinicos '!U1284&gt;60),0)</f>
        <v>0</v>
      </c>
      <c r="N1335" s="45">
        <f t="shared" si="62"/>
        <v>3</v>
      </c>
      <c r="O1335" cm="1">
        <f t="array" ref="O1335">_xlfn.IFS(OR('Paraclinicos '!M1284="",'Paraclinicos '!N1284="",'Paraclinicos '!N1284=0),"",'Paraclinicos '!M1284/'Paraclinicos '!N1284&lt;100,4,'Paraclinicos '!M1284/'Paraclinicos '!N1284&lt;200,3,'Paraclinicos '!M1284/'Paraclinicos '!N1284&lt;300,2,'Paraclinicos '!M1284/'Paraclinicos '!N1284&lt;400,1,'Paraclinicos '!M1284/'Paraclinicos '!N1284&gt;=400,0)</f>
        <v>2</v>
      </c>
      <c r="P1335" cm="1">
        <f t="array" ref="P1335">_xlfn.IFS('Paraclinicos '!C1284="","",'Paraclinicos '!C1284&lt;20,4,'Paraclinicos '!C1284&lt;50,3,'Paraclinicos '!C1284&lt;100,2,'Paraclinicos '!C1284&lt;150,1,'Paraclinicos '!C1284&gt;150,0)</f>
        <v>0</v>
      </c>
      <c r="Q1335" cm="1">
        <f t="array" ref="Q1335">_xlfn.IFS('Paraclinicos '!O1284="","",'Paraclinicos '!O1284&lt;1.2,0,'Paraclinicos '!O1284&lt;2,1,'Paraclinicos '!O1284&lt;3.5,2,'Paraclinicos '!O1284&lt;5,3,'Paraclinicos '!O1284&gt;5,4)</f>
        <v>0</v>
      </c>
      <c r="R1335" cm="1">
        <f t="array" ref="R1335">_xlfn.IFS('Paraclinicos '!J1284="","",'Paraclinicos '!J1284&lt;1.2,0,'Paraclinicos '!J1284&lt;2,1,'Paraclinicos '!J1284&lt;6,2,'Paraclinicos '!J1284&lt;12,3,'Paraclinicos '!J1284&gt;=12,4)</f>
        <v>0</v>
      </c>
      <c r="S1335" cm="1">
        <f t="array" ref="S1335">_xlfn.IFS('Paraclinicos '!Y1284="","",'Paraclinicos '!Y1284&lt;70,1,'Paraclinicos '!Y1284&gt;=70,0)</f>
        <v>0</v>
      </c>
      <c r="T1335" cm="1">
        <f t="array" ref="T1335">_xlfn.IFS('Paraclinicos '!W1284="","",'Paraclinicos '!W1284&lt;6,4,'Paraclinicos '!W1284&lt;10,3,'Paraclinicos '!W1284&lt;13,2,'Paraclinicos '!W1284&lt;15,1,'Paraclinicos '!W1284=15,0)</f>
        <v>4</v>
      </c>
      <c r="U1335" s="54">
        <f t="shared" si="60"/>
        <v>6</v>
      </c>
      <c r="V1335" cm="1">
        <f t="array" ref="V1335">_xlfn.IFS('Paraclinicos '!S1284="","",OR('Paraclinicos '!S1284&lt;=8,'Paraclinicos '!S1284&gt;=25),3,'Paraclinicos '!S1284&lt;12,1,'Paraclinicos '!S1284&lt;21,0,'Paraclinicos '!S1284&lt;25,2)</f>
        <v>0</v>
      </c>
      <c r="W1335" t="str">
        <f>IFERROR(IF(INDEX('BD Demog para scores enalazar'!Y$2:'BD Demog para scores enalazar'!Y$3000,MATCH(Formulas!A1335,'BD Demog para scores enalazar'!A$2:'BD Demog para scores enalazar'!A$3000,0))=1,"SI","NO"),"")</f>
        <v/>
      </c>
      <c r="X1335" s="9" t="str">
        <f>IFERROR(IF(INDEX('BD Demog para scores enalazar'!AJ$2:'BD Demog para scores enalazar'!AJ$3000,MATCH(Formulas!A1335,'BD Demog para scores enalazar'!A$2:'BD Demog para scores enalazar'!A$3000,0))=1,"SI","NO"),"")</f>
        <v/>
      </c>
      <c r="Y1335" t="str" cm="1">
        <f t="array" ref="Y1335">IF(AND(W1335="NO",X1335="NO"),_xlfn.IFS('Paraclinicos '!K1284&lt;=91,3,'Paraclinicos '!K1284&lt;94,2,'Paraclinicos '!K1284&lt;96,1,'Paraclinicos '!K1284&gt;=96,0),"")</f>
        <v/>
      </c>
      <c r="Z1335" t="str" cm="1">
        <f t="array" ref="Z1335">IF(OR(W1335="SI",X1335="SI"),_xlfn.IFS(OR(AND('Paraclinicos '!K1285&lt;=83),AND('Paraclinicos '!K1285&gt;=97,AA1335=2)),3,OR(AND('Paraclinicos '!K1285&lt;=86),AND('Paraclinicos '!K1285&gt;=94,AA1335=2)),2,OR(AND('Paraclinicos '!K1285&lt;=88),AND('Paraclinicos '!K1285&gt;=92,AA1335=2)),1,OR(AND('Paraclinicos '!K1285&gt;=88,'Paraclinicos '!K1285&lt;=92),AND('Paraclinicos '!K1285&gt;=93,AA1335=0)),0),"")</f>
        <v/>
      </c>
      <c r="AA1335" cm="1">
        <f t="array" ref="AA1335">_xlfn.IFS('Paraclinicos '!E1284="","",'Paraclinicos '!E1284="Oxigeno",2,'Paraclinicos '!E1284="Aire",0)</f>
        <v>2</v>
      </c>
    </row>
    <row r="1336" spans="1:27" x14ac:dyDescent="0.25">
      <c r="A1336">
        <f>'Paraclinicos '!A1285</f>
        <v>381</v>
      </c>
      <c r="B1336" s="3">
        <f>'Paraclinicos '!R1285</f>
        <v>44134</v>
      </c>
      <c r="C1336" cm="1">
        <f t="array" ref="C1336">_xlfn.IFS('Paraclinicos '!Q1285="","",'Paraclinicos '!Q1285&gt;60,3,'Paraclinicos '!Q1285&lt;=60,1)</f>
        <v>1</v>
      </c>
      <c r="D1336" t="str">
        <f>IFERROR(IF(INDEX('BD Demog para scores enalazar'!BC$2:BC$3000,MATCH(Formulas!A1336,'BD Demog para scores enalazar'!A$2:A$3000,0))=0,"SI","NO"),"")</f>
        <v/>
      </c>
      <c r="E1336" t="str" cm="1">
        <f t="array" ref="E1336">_xlfn.IFS(D1336="","",D1336="SI",4,D1336="NO",1)</f>
        <v/>
      </c>
      <c r="F1336" cm="1">
        <f t="array" ref="F1336">_xlfn.IFS('Paraclinicos '!B1285="","",'Paraclinicos '!B1285&gt;1,1,'Paraclinicos '!B1285&lt;=1,3)</f>
        <v>3</v>
      </c>
      <c r="G1336" t="str" cm="1">
        <f t="array" ref="G1336">_xlfn.IFS('Paraclinicos '!D1285="","",AND('Paraclinicos '!D1285&gt;=250,'Paraclinicos '!D1285&lt;=500),2,'Paraclinicos '!D1285&gt;500,3,'Paraclinicos '!D1285&lt;250,1)</f>
        <v/>
      </c>
      <c r="H1336" s="50">
        <f t="shared" si="61"/>
        <v>4</v>
      </c>
      <c r="I1336" cm="1">
        <f t="array" ref="I1336">_xlfn.IFS('Paraclinicos '!Q1285="","",'Paraclinicos '!Q1285&gt;=65,1,'Paraclinicos '!Q1285&lt;65,0)</f>
        <v>0</v>
      </c>
      <c r="J1336" cm="1">
        <f t="array" ref="J1336">_xlfn.IFS('Paraclinicos '!I1285="","",'Paraclinicos '!I1285&gt;7,1,'Paraclinicos '!I1285&lt;=7,0)</f>
        <v>1</v>
      </c>
      <c r="K1336" cm="1">
        <f t="array" ref="K1336">_xlfn.IFS('Paraclinicos '!W1285="","",'Paraclinicos '!W1285&lt;=8,1,'Paraclinicos '!W1285&gt;8,0)</f>
        <v>1</v>
      </c>
      <c r="L1336" cm="1">
        <f t="array" ref="L1336">_xlfn.IFS('Paraclinicos '!S1285="","",'Paraclinicos '!S1285&gt;=30,1,'Paraclinicos '!S1285&lt;30,0)</f>
        <v>0</v>
      </c>
      <c r="M1336" cm="1">
        <f t="array" ref="M1336">_xlfn.IFS(OR('Paraclinicos '!T1285="",'Paraclinicos '!U1285=""),"",OR('Paraclinicos '!T1285&lt;=90,'Paraclinicos '!U1285&lt;=60),1,OR('Paraclinicos '!T1285&gt;90,'Paraclinicos '!U1285&gt;60),0)</f>
        <v>1</v>
      </c>
      <c r="N1336" s="45">
        <f t="shared" si="62"/>
        <v>5</v>
      </c>
      <c r="O1336" cm="1">
        <f t="array" ref="O1336">_xlfn.IFS(OR('Paraclinicos '!M1285="",'Paraclinicos '!N1285="",'Paraclinicos '!N1285=0),"",'Paraclinicos '!M1285/'Paraclinicos '!N1285&lt;100,4,'Paraclinicos '!M1285/'Paraclinicos '!N1285&lt;200,3,'Paraclinicos '!M1285/'Paraclinicos '!N1285&lt;300,2,'Paraclinicos '!M1285/'Paraclinicos '!N1285&lt;400,1,'Paraclinicos '!M1285/'Paraclinicos '!N1285&gt;=400,0)</f>
        <v>3</v>
      </c>
      <c r="P1336" cm="1">
        <f t="array" ref="P1336">_xlfn.IFS('Paraclinicos '!C1285="","",'Paraclinicos '!C1285&lt;20,4,'Paraclinicos '!C1285&lt;50,3,'Paraclinicos '!C1285&lt;100,2,'Paraclinicos '!C1285&lt;150,1,'Paraclinicos '!C1285&gt;150,0)</f>
        <v>0</v>
      </c>
      <c r="Q1336" cm="1">
        <f t="array" ref="Q1336">_xlfn.IFS('Paraclinicos '!O1285="","",'Paraclinicos '!O1285&lt;1.2,0,'Paraclinicos '!O1285&lt;2,1,'Paraclinicos '!O1285&lt;3.5,2,'Paraclinicos '!O1285&lt;5,3,'Paraclinicos '!O1285&gt;5,4)</f>
        <v>0</v>
      </c>
      <c r="R1336" cm="1">
        <f t="array" ref="R1336">_xlfn.IFS('Paraclinicos '!J1285="","",'Paraclinicos '!J1285&lt;1.2,0,'Paraclinicos '!J1285&lt;2,1,'Paraclinicos '!J1285&lt;6,2,'Paraclinicos '!J1285&lt;12,3,'Paraclinicos '!J1285&gt;=12,4)</f>
        <v>0</v>
      </c>
      <c r="S1336" cm="1">
        <f t="array" ref="S1336">_xlfn.IFS('Paraclinicos '!Y1285="","",'Paraclinicos '!Y1285&lt;70,1,'Paraclinicos '!Y1285&gt;=70,0)</f>
        <v>1</v>
      </c>
      <c r="T1336" cm="1">
        <f t="array" ref="T1336">_xlfn.IFS('Paraclinicos '!W1285="","",'Paraclinicos '!W1285&lt;6,4,'Paraclinicos '!W1285&lt;10,3,'Paraclinicos '!W1285&lt;13,2,'Paraclinicos '!W1285&lt;15,1,'Paraclinicos '!W1285=15,0)</f>
        <v>4</v>
      </c>
      <c r="U1336" s="54">
        <f t="shared" si="60"/>
        <v>8</v>
      </c>
      <c r="V1336" cm="1">
        <f t="array" ref="V1336">_xlfn.IFS('Paraclinicos '!S1285="","",OR('Paraclinicos '!S1285&lt;=8,'Paraclinicos '!S1285&gt;=25),3,'Paraclinicos '!S1285&lt;12,1,'Paraclinicos '!S1285&lt;21,0,'Paraclinicos '!S1285&lt;25,2)</f>
        <v>0</v>
      </c>
      <c r="W1336" t="str">
        <f>IFERROR(IF(INDEX('BD Demog para scores enalazar'!Y$2:'BD Demog para scores enalazar'!Y$3000,MATCH(Formulas!A1336,'BD Demog para scores enalazar'!A$2:'BD Demog para scores enalazar'!A$3000,0))=1,"SI","NO"),"")</f>
        <v/>
      </c>
      <c r="X1336" s="9" t="str">
        <f>IFERROR(IF(INDEX('BD Demog para scores enalazar'!AJ$2:'BD Demog para scores enalazar'!AJ$3000,MATCH(Formulas!A1336,'BD Demog para scores enalazar'!A$2:'BD Demog para scores enalazar'!A$3000,0))=1,"SI","NO"),"")</f>
        <v/>
      </c>
      <c r="Y1336" t="str" cm="1">
        <f t="array" ref="Y1336">IF(AND(W1336="NO",X1336="NO"),_xlfn.IFS('Paraclinicos '!K1285&lt;=91,3,'Paraclinicos '!K1285&lt;94,2,'Paraclinicos '!K1285&lt;96,1,'Paraclinicos '!K1285&gt;=96,0),"")</f>
        <v/>
      </c>
      <c r="Z1336" t="str" cm="1">
        <f t="array" ref="Z1336">IF(OR(W1336="SI",X1336="SI"),_xlfn.IFS(OR(AND('Paraclinicos '!K1286&lt;=83),AND('Paraclinicos '!K1286&gt;=97,AA1336=2)),3,OR(AND('Paraclinicos '!K1286&lt;=86),AND('Paraclinicos '!K1286&gt;=94,AA1336=2)),2,OR(AND('Paraclinicos '!K1286&lt;=88),AND('Paraclinicos '!K1286&gt;=92,AA1336=2)),1,OR(AND('Paraclinicos '!K1286&gt;=88,'Paraclinicos '!K1286&lt;=92),AND('Paraclinicos '!K1286&gt;=93,AA1336=0)),0),"")</f>
        <v/>
      </c>
      <c r="AA1336" cm="1">
        <f t="array" ref="AA1336">_xlfn.IFS('Paraclinicos '!E1285="","",'Paraclinicos '!E1285="Oxigeno",2,'Paraclinicos '!E1285="Aire",0)</f>
        <v>2</v>
      </c>
    </row>
    <row r="1337" spans="1:27" x14ac:dyDescent="0.25">
      <c r="A1337">
        <f>'Paraclinicos '!A1286</f>
        <v>381</v>
      </c>
      <c r="B1337" s="3">
        <f>'Paraclinicos '!R1286</f>
        <v>44135</v>
      </c>
      <c r="C1337" cm="1">
        <f t="array" ref="C1337">_xlfn.IFS('Paraclinicos '!Q1286="","",'Paraclinicos '!Q1286&gt;60,3,'Paraclinicos '!Q1286&lt;=60,1)</f>
        <v>1</v>
      </c>
      <c r="D1337" t="str">
        <f>IFERROR(IF(INDEX('BD Demog para scores enalazar'!BC$2:BC$3000,MATCH(Formulas!A1337,'BD Demog para scores enalazar'!A$2:A$3000,0))=0,"SI","NO"),"")</f>
        <v/>
      </c>
      <c r="E1337" t="str" cm="1">
        <f t="array" ref="E1337">_xlfn.IFS(D1337="","",D1337="SI",4,D1337="NO",1)</f>
        <v/>
      </c>
      <c r="F1337" cm="1">
        <f t="array" ref="F1337">_xlfn.IFS('Paraclinicos '!B1286="","",'Paraclinicos '!B1286&gt;1,1,'Paraclinicos '!B1286&lt;=1,3)</f>
        <v>3</v>
      </c>
      <c r="G1337" t="str" cm="1">
        <f t="array" ref="G1337">_xlfn.IFS('Paraclinicos '!D1286="","",AND('Paraclinicos '!D1286&gt;=250,'Paraclinicos '!D1286&lt;=500),2,'Paraclinicos '!D1286&gt;500,3,'Paraclinicos '!D1286&lt;250,1)</f>
        <v/>
      </c>
      <c r="H1337" s="50">
        <f t="shared" si="61"/>
        <v>4</v>
      </c>
      <c r="I1337" cm="1">
        <f t="array" ref="I1337">_xlfn.IFS('Paraclinicos '!Q1286="","",'Paraclinicos '!Q1286&gt;=65,1,'Paraclinicos '!Q1286&lt;65,0)</f>
        <v>0</v>
      </c>
      <c r="J1337" cm="1">
        <f t="array" ref="J1337">_xlfn.IFS('Paraclinicos '!I1286="","",'Paraclinicos '!I1286&gt;7,1,'Paraclinicos '!I1286&lt;=7,0)</f>
        <v>1</v>
      </c>
      <c r="K1337" cm="1">
        <f t="array" ref="K1337">_xlfn.IFS('Paraclinicos '!W1286="","",'Paraclinicos '!W1286&lt;=8,1,'Paraclinicos '!W1286&gt;8,0)</f>
        <v>1</v>
      </c>
      <c r="L1337" cm="1">
        <f t="array" ref="L1337">_xlfn.IFS('Paraclinicos '!S1286="","",'Paraclinicos '!S1286&gt;=30,1,'Paraclinicos '!S1286&lt;30,0)</f>
        <v>0</v>
      </c>
      <c r="M1337" cm="1">
        <f t="array" ref="M1337">_xlfn.IFS(OR('Paraclinicos '!T1286="",'Paraclinicos '!U1286=""),"",OR('Paraclinicos '!T1286&lt;=90,'Paraclinicos '!U1286&lt;=60),1,OR('Paraclinicos '!T1286&gt;90,'Paraclinicos '!U1286&gt;60),0)</f>
        <v>0</v>
      </c>
      <c r="N1337" s="45">
        <f t="shared" si="62"/>
        <v>5</v>
      </c>
      <c r="O1337" cm="1">
        <f t="array" ref="O1337">_xlfn.IFS(OR('Paraclinicos '!M1286="",'Paraclinicos '!N1286="",'Paraclinicos '!N1286=0),"",'Paraclinicos '!M1286/'Paraclinicos '!N1286&lt;100,4,'Paraclinicos '!M1286/'Paraclinicos '!N1286&lt;200,3,'Paraclinicos '!M1286/'Paraclinicos '!N1286&lt;300,2,'Paraclinicos '!M1286/'Paraclinicos '!N1286&lt;400,1,'Paraclinicos '!M1286/'Paraclinicos '!N1286&gt;=400,0)</f>
        <v>1</v>
      </c>
      <c r="P1337" cm="1">
        <f t="array" ref="P1337">_xlfn.IFS('Paraclinicos '!C1286="","",'Paraclinicos '!C1286&lt;20,4,'Paraclinicos '!C1286&lt;50,3,'Paraclinicos '!C1286&lt;100,2,'Paraclinicos '!C1286&lt;150,1,'Paraclinicos '!C1286&gt;150,0)</f>
        <v>0</v>
      </c>
      <c r="Q1337" cm="1">
        <f t="array" ref="Q1337">_xlfn.IFS('Paraclinicos '!O1286="","",'Paraclinicos '!O1286&lt;1.2,0,'Paraclinicos '!O1286&lt;2,1,'Paraclinicos '!O1286&lt;3.5,2,'Paraclinicos '!O1286&lt;5,3,'Paraclinicos '!O1286&gt;5,4)</f>
        <v>0</v>
      </c>
      <c r="R1337" t="str" cm="1">
        <f t="array" ref="R1337">_xlfn.IFS('Paraclinicos '!J1286="","",'Paraclinicos '!J1286&lt;1.2,0,'Paraclinicos '!J1286&lt;2,1,'Paraclinicos '!J1286&lt;6,2,'Paraclinicos '!J1286&lt;12,3,'Paraclinicos '!J1286&gt;=12,4)</f>
        <v/>
      </c>
      <c r="S1337" cm="1">
        <f t="array" ref="S1337">_xlfn.IFS('Paraclinicos '!Y1286="","",'Paraclinicos '!Y1286&lt;70,1,'Paraclinicos '!Y1286&gt;=70,0)</f>
        <v>0</v>
      </c>
      <c r="T1337" cm="1">
        <f t="array" ref="T1337">_xlfn.IFS('Paraclinicos '!W1286="","",'Paraclinicos '!W1286&lt;6,4,'Paraclinicos '!W1286&lt;10,3,'Paraclinicos '!W1286&lt;13,2,'Paraclinicos '!W1286&lt;15,1,'Paraclinicos '!W1286=15,0)</f>
        <v>4</v>
      </c>
      <c r="U1337" s="54">
        <f t="shared" si="60"/>
        <v>5</v>
      </c>
      <c r="V1337" cm="1">
        <f t="array" ref="V1337">_xlfn.IFS('Paraclinicos '!S1286="","",OR('Paraclinicos '!S1286&lt;=8,'Paraclinicos '!S1286&gt;=25),3,'Paraclinicos '!S1286&lt;12,1,'Paraclinicos '!S1286&lt;21,0,'Paraclinicos '!S1286&lt;25,2)</f>
        <v>0</v>
      </c>
      <c r="W1337" t="str">
        <f>IFERROR(IF(INDEX('BD Demog para scores enalazar'!Y$2:'BD Demog para scores enalazar'!Y$3000,MATCH(Formulas!A1337,'BD Demog para scores enalazar'!A$2:'BD Demog para scores enalazar'!A$3000,0))=1,"SI","NO"),"")</f>
        <v/>
      </c>
      <c r="X1337" s="9" t="str">
        <f>IFERROR(IF(INDEX('BD Demog para scores enalazar'!AJ$2:'BD Demog para scores enalazar'!AJ$3000,MATCH(Formulas!A1337,'BD Demog para scores enalazar'!A$2:'BD Demog para scores enalazar'!A$3000,0))=1,"SI","NO"),"")</f>
        <v/>
      </c>
      <c r="Y1337" t="str" cm="1">
        <f t="array" ref="Y1337">IF(AND(W1337="NO",X1337="NO"),_xlfn.IFS('Paraclinicos '!K1286&lt;=91,3,'Paraclinicos '!K1286&lt;94,2,'Paraclinicos '!K1286&lt;96,1,'Paraclinicos '!K1286&gt;=96,0),"")</f>
        <v/>
      </c>
      <c r="Z1337" t="str" cm="1">
        <f t="array" ref="Z1337">IF(OR(W1337="SI",X1337="SI"),_xlfn.IFS(OR(AND('Paraclinicos '!K1287&lt;=83),AND('Paraclinicos '!K1287&gt;=97,AA1337=2)),3,OR(AND('Paraclinicos '!K1287&lt;=86),AND('Paraclinicos '!K1287&gt;=94,AA1337=2)),2,OR(AND('Paraclinicos '!K1287&lt;=88),AND('Paraclinicos '!K1287&gt;=92,AA1337=2)),1,OR(AND('Paraclinicos '!K1287&gt;=88,'Paraclinicos '!K1287&lt;=92),AND('Paraclinicos '!K1287&gt;=93,AA1337=0)),0),"")</f>
        <v/>
      </c>
      <c r="AA1337" cm="1">
        <f t="array" ref="AA1337">_xlfn.IFS('Paraclinicos '!E1286="","",'Paraclinicos '!E1286="Oxigeno",2,'Paraclinicos '!E1286="Aire",0)</f>
        <v>2</v>
      </c>
    </row>
    <row r="1338" spans="1:27" x14ac:dyDescent="0.25">
      <c r="A1338">
        <f>'Paraclinicos '!A1287</f>
        <v>381</v>
      </c>
      <c r="B1338" s="3">
        <f>'Paraclinicos '!R1287</f>
        <v>44136</v>
      </c>
      <c r="C1338" cm="1">
        <f t="array" ref="C1338">_xlfn.IFS('Paraclinicos '!Q1287="","",'Paraclinicos '!Q1287&gt;60,3,'Paraclinicos '!Q1287&lt;=60,1)</f>
        <v>1</v>
      </c>
      <c r="D1338" t="str">
        <f>IFERROR(IF(INDEX('BD Demog para scores enalazar'!BC$2:BC$3000,MATCH(Formulas!A1338,'BD Demog para scores enalazar'!A$2:A$3000,0))=0,"SI","NO"),"")</f>
        <v/>
      </c>
      <c r="E1338" t="str" cm="1">
        <f t="array" ref="E1338">_xlfn.IFS(D1338="","",D1338="SI",4,D1338="NO",1)</f>
        <v/>
      </c>
      <c r="F1338" cm="1">
        <f t="array" ref="F1338">_xlfn.IFS('Paraclinicos '!B1287="","",'Paraclinicos '!B1287&gt;1,1,'Paraclinicos '!B1287&lt;=1,3)</f>
        <v>3</v>
      </c>
      <c r="G1338" t="str" cm="1">
        <f t="array" ref="G1338">_xlfn.IFS('Paraclinicos '!D1287="","",AND('Paraclinicos '!D1287&gt;=250,'Paraclinicos '!D1287&lt;=500),2,'Paraclinicos '!D1287&gt;500,3,'Paraclinicos '!D1287&lt;250,1)</f>
        <v/>
      </c>
      <c r="H1338" s="50">
        <f t="shared" si="61"/>
        <v>4</v>
      </c>
      <c r="I1338" cm="1">
        <f t="array" ref="I1338">_xlfn.IFS('Paraclinicos '!Q1287="","",'Paraclinicos '!Q1287&gt;=65,1,'Paraclinicos '!Q1287&lt;65,0)</f>
        <v>0</v>
      </c>
      <c r="J1338" cm="1">
        <f t="array" ref="J1338">_xlfn.IFS('Paraclinicos '!I1287="","",'Paraclinicos '!I1287&gt;7,1,'Paraclinicos '!I1287&lt;=7,0)</f>
        <v>1</v>
      </c>
      <c r="K1338" cm="1">
        <f t="array" ref="K1338">_xlfn.IFS('Paraclinicos '!W1287="","",'Paraclinicos '!W1287&lt;=8,1,'Paraclinicos '!W1287&gt;8,0)</f>
        <v>1</v>
      </c>
      <c r="L1338" cm="1">
        <f t="array" ref="L1338">_xlfn.IFS('Paraclinicos '!S1287="","",'Paraclinicos '!S1287&gt;=30,1,'Paraclinicos '!S1287&lt;30,0)</f>
        <v>0</v>
      </c>
      <c r="M1338" cm="1">
        <f t="array" ref="M1338">_xlfn.IFS(OR('Paraclinicos '!T1287="",'Paraclinicos '!U1287=""),"",OR('Paraclinicos '!T1287&lt;=90,'Paraclinicos '!U1287&lt;=60),1,OR('Paraclinicos '!T1287&gt;90,'Paraclinicos '!U1287&gt;60),0)</f>
        <v>0</v>
      </c>
      <c r="N1338" s="45">
        <f t="shared" si="62"/>
        <v>4</v>
      </c>
      <c r="O1338" cm="1">
        <f t="array" ref="O1338">_xlfn.IFS(OR('Paraclinicos '!M1287="",'Paraclinicos '!N1287="",'Paraclinicos '!N1287=0),"",'Paraclinicos '!M1287/'Paraclinicos '!N1287&lt;100,4,'Paraclinicos '!M1287/'Paraclinicos '!N1287&lt;200,3,'Paraclinicos '!M1287/'Paraclinicos '!N1287&lt;300,2,'Paraclinicos '!M1287/'Paraclinicos '!N1287&lt;400,1,'Paraclinicos '!M1287/'Paraclinicos '!N1287&gt;=400,0)</f>
        <v>0</v>
      </c>
      <c r="P1338" cm="1">
        <f t="array" ref="P1338">_xlfn.IFS('Paraclinicos '!C1287="","",'Paraclinicos '!C1287&lt;20,4,'Paraclinicos '!C1287&lt;50,3,'Paraclinicos '!C1287&lt;100,2,'Paraclinicos '!C1287&lt;150,1,'Paraclinicos '!C1287&gt;150,0)</f>
        <v>0</v>
      </c>
      <c r="Q1338" cm="1">
        <f t="array" ref="Q1338">_xlfn.IFS('Paraclinicos '!O1287="","",'Paraclinicos '!O1287&lt;1.2,0,'Paraclinicos '!O1287&lt;2,1,'Paraclinicos '!O1287&lt;3.5,2,'Paraclinicos '!O1287&lt;5,3,'Paraclinicos '!O1287&gt;5,4)</f>
        <v>0</v>
      </c>
      <c r="R1338" t="str" cm="1">
        <f t="array" ref="R1338">_xlfn.IFS('Paraclinicos '!J1287="","",'Paraclinicos '!J1287&lt;1.2,0,'Paraclinicos '!J1287&lt;2,1,'Paraclinicos '!J1287&lt;6,2,'Paraclinicos '!J1287&lt;12,3,'Paraclinicos '!J1287&gt;=12,4)</f>
        <v/>
      </c>
      <c r="S1338" cm="1">
        <f t="array" ref="S1338">_xlfn.IFS('Paraclinicos '!Y1287="","",'Paraclinicos '!Y1287&lt;70,1,'Paraclinicos '!Y1287&gt;=70,0)</f>
        <v>0</v>
      </c>
      <c r="T1338" cm="1">
        <f t="array" ref="T1338">_xlfn.IFS('Paraclinicos '!W1287="","",'Paraclinicos '!W1287&lt;6,4,'Paraclinicos '!W1287&lt;10,3,'Paraclinicos '!W1287&lt;13,2,'Paraclinicos '!W1287&lt;15,1,'Paraclinicos '!W1287=15,0)</f>
        <v>4</v>
      </c>
      <c r="U1338" s="54">
        <f t="shared" si="60"/>
        <v>4</v>
      </c>
      <c r="V1338" cm="1">
        <f t="array" ref="V1338">_xlfn.IFS('Paraclinicos '!S1287="","",OR('Paraclinicos '!S1287&lt;=8,'Paraclinicos '!S1287&gt;=25),3,'Paraclinicos '!S1287&lt;12,1,'Paraclinicos '!S1287&lt;21,0,'Paraclinicos '!S1287&lt;25,2)</f>
        <v>0</v>
      </c>
      <c r="W1338" t="str">
        <f>IFERROR(IF(INDEX('BD Demog para scores enalazar'!Y$2:'BD Demog para scores enalazar'!Y$3000,MATCH(Formulas!A1338,'BD Demog para scores enalazar'!A$2:'BD Demog para scores enalazar'!A$3000,0))=1,"SI","NO"),"")</f>
        <v/>
      </c>
      <c r="X1338" s="9" t="str">
        <f>IFERROR(IF(INDEX('BD Demog para scores enalazar'!AJ$2:'BD Demog para scores enalazar'!AJ$3000,MATCH(Formulas!A1338,'BD Demog para scores enalazar'!A$2:'BD Demog para scores enalazar'!A$3000,0))=1,"SI","NO"),"")</f>
        <v/>
      </c>
      <c r="Y1338" t="str" cm="1">
        <f t="array" ref="Y1338">IF(AND(W1338="NO",X1338="NO"),_xlfn.IFS('Paraclinicos '!K1287&lt;=91,3,'Paraclinicos '!K1287&lt;94,2,'Paraclinicos '!K1287&lt;96,1,'Paraclinicos '!K1287&gt;=96,0),"")</f>
        <v/>
      </c>
      <c r="Z1338" t="str" cm="1">
        <f t="array" ref="Z1338">IF(OR(W1338="SI",X1338="SI"),_xlfn.IFS(OR(AND('Paraclinicos '!K1288&lt;=83),AND('Paraclinicos '!K1288&gt;=97,AA1338=2)),3,OR(AND('Paraclinicos '!K1288&lt;=86),AND('Paraclinicos '!K1288&gt;=94,AA1338=2)),2,OR(AND('Paraclinicos '!K1288&lt;=88),AND('Paraclinicos '!K1288&gt;=92,AA1338=2)),1,OR(AND('Paraclinicos '!K1288&gt;=88,'Paraclinicos '!K1288&lt;=92),AND('Paraclinicos '!K1288&gt;=93,AA1338=0)),0),"")</f>
        <v/>
      </c>
      <c r="AA1338" cm="1">
        <f t="array" ref="AA1338">_xlfn.IFS('Paraclinicos '!E1287="","",'Paraclinicos '!E1287="Oxigeno",2,'Paraclinicos '!E1287="Aire",0)</f>
        <v>2</v>
      </c>
    </row>
    <row r="1339" spans="1:27" x14ac:dyDescent="0.25">
      <c r="A1339">
        <f>'Paraclinicos '!A1288</f>
        <v>381</v>
      </c>
      <c r="B1339" s="3">
        <f>'Paraclinicos '!R1288</f>
        <v>44137</v>
      </c>
      <c r="C1339" cm="1">
        <f t="array" ref="C1339">_xlfn.IFS('Paraclinicos '!Q1288="","",'Paraclinicos '!Q1288&gt;60,3,'Paraclinicos '!Q1288&lt;=60,1)</f>
        <v>1</v>
      </c>
      <c r="D1339" t="str">
        <f>IFERROR(IF(INDEX('BD Demog para scores enalazar'!BC$2:BC$3000,MATCH(Formulas!A1339,'BD Demog para scores enalazar'!A$2:A$3000,0))=0,"SI","NO"),"")</f>
        <v/>
      </c>
      <c r="E1339" t="str" cm="1">
        <f t="array" ref="E1339">_xlfn.IFS(D1339="","",D1339="SI",4,D1339="NO",1)</f>
        <v/>
      </c>
      <c r="F1339" cm="1">
        <f t="array" ref="F1339">_xlfn.IFS('Paraclinicos '!B1288="","",'Paraclinicos '!B1288&gt;1,1,'Paraclinicos '!B1288&lt;=1,3)</f>
        <v>1</v>
      </c>
      <c r="G1339" t="str" cm="1">
        <f t="array" ref="G1339">_xlfn.IFS('Paraclinicos '!D1288="","",AND('Paraclinicos '!D1288&gt;=250,'Paraclinicos '!D1288&lt;=500),2,'Paraclinicos '!D1288&gt;500,3,'Paraclinicos '!D1288&lt;250,1)</f>
        <v/>
      </c>
      <c r="H1339" s="50">
        <f t="shared" si="61"/>
        <v>2</v>
      </c>
      <c r="I1339" cm="1">
        <f t="array" ref="I1339">_xlfn.IFS('Paraclinicos '!Q1288="","",'Paraclinicos '!Q1288&gt;=65,1,'Paraclinicos '!Q1288&lt;65,0)</f>
        <v>0</v>
      </c>
      <c r="J1339" cm="1">
        <f t="array" ref="J1339">_xlfn.IFS('Paraclinicos '!I1288="","",'Paraclinicos '!I1288&gt;7,1,'Paraclinicos '!I1288&lt;=7,0)</f>
        <v>1</v>
      </c>
      <c r="K1339" cm="1">
        <f t="array" ref="K1339">_xlfn.IFS('Paraclinicos '!W1288="","",'Paraclinicos '!W1288&lt;=8,1,'Paraclinicos '!W1288&gt;8,0)</f>
        <v>1</v>
      </c>
      <c r="L1339" cm="1">
        <f t="array" ref="L1339">_xlfn.IFS('Paraclinicos '!S1288="","",'Paraclinicos '!S1288&gt;=30,1,'Paraclinicos '!S1288&lt;30,0)</f>
        <v>0</v>
      </c>
      <c r="M1339" cm="1">
        <f t="array" ref="M1339">_xlfn.IFS(OR('Paraclinicos '!T1288="",'Paraclinicos '!U1288=""),"",OR('Paraclinicos '!T1288&lt;=90,'Paraclinicos '!U1288&lt;=60),1,OR('Paraclinicos '!T1288&gt;90,'Paraclinicos '!U1288&gt;60),0)</f>
        <v>0</v>
      </c>
      <c r="N1339" s="45">
        <f t="shared" si="62"/>
        <v>4</v>
      </c>
      <c r="O1339" cm="1">
        <f t="array" ref="O1339">_xlfn.IFS(OR('Paraclinicos '!M1288="",'Paraclinicos '!N1288="",'Paraclinicos '!N1288=0),"",'Paraclinicos '!M1288/'Paraclinicos '!N1288&lt;100,4,'Paraclinicos '!M1288/'Paraclinicos '!N1288&lt;200,3,'Paraclinicos '!M1288/'Paraclinicos '!N1288&lt;300,2,'Paraclinicos '!M1288/'Paraclinicos '!N1288&lt;400,1,'Paraclinicos '!M1288/'Paraclinicos '!N1288&gt;=400,0)</f>
        <v>2</v>
      </c>
      <c r="P1339" cm="1">
        <f t="array" ref="P1339">_xlfn.IFS('Paraclinicos '!C1288="","",'Paraclinicos '!C1288&lt;20,4,'Paraclinicos '!C1288&lt;50,3,'Paraclinicos '!C1288&lt;100,2,'Paraclinicos '!C1288&lt;150,1,'Paraclinicos '!C1288&gt;150,0)</f>
        <v>0</v>
      </c>
      <c r="Q1339" cm="1">
        <f t="array" ref="Q1339">_xlfn.IFS('Paraclinicos '!O1288="","",'Paraclinicos '!O1288&lt;1.2,0,'Paraclinicos '!O1288&lt;2,1,'Paraclinicos '!O1288&lt;3.5,2,'Paraclinicos '!O1288&lt;5,3,'Paraclinicos '!O1288&gt;5,4)</f>
        <v>0</v>
      </c>
      <c r="R1339" t="str" cm="1">
        <f t="array" ref="R1339">_xlfn.IFS('Paraclinicos '!J1288="","",'Paraclinicos '!J1288&lt;1.2,0,'Paraclinicos '!J1288&lt;2,1,'Paraclinicos '!J1288&lt;6,2,'Paraclinicos '!J1288&lt;12,3,'Paraclinicos '!J1288&gt;=12,4)</f>
        <v/>
      </c>
      <c r="S1339" cm="1">
        <f t="array" ref="S1339">_xlfn.IFS('Paraclinicos '!Y1288="","",'Paraclinicos '!Y1288&lt;70,1,'Paraclinicos '!Y1288&gt;=70,0)</f>
        <v>0</v>
      </c>
      <c r="T1339" cm="1">
        <f t="array" ref="T1339">_xlfn.IFS('Paraclinicos '!W1288="","",'Paraclinicos '!W1288&lt;6,4,'Paraclinicos '!W1288&lt;10,3,'Paraclinicos '!W1288&lt;13,2,'Paraclinicos '!W1288&lt;15,1,'Paraclinicos '!W1288=15,0)</f>
        <v>4</v>
      </c>
      <c r="U1339" s="54">
        <f t="shared" si="60"/>
        <v>6</v>
      </c>
      <c r="V1339" cm="1">
        <f t="array" ref="V1339">_xlfn.IFS('Paraclinicos '!S1288="","",OR('Paraclinicos '!S1288&lt;=8,'Paraclinicos '!S1288&gt;=25),3,'Paraclinicos '!S1288&lt;12,1,'Paraclinicos '!S1288&lt;21,0,'Paraclinicos '!S1288&lt;25,2)</f>
        <v>0</v>
      </c>
      <c r="W1339" t="str">
        <f>IFERROR(IF(INDEX('BD Demog para scores enalazar'!Y$2:'BD Demog para scores enalazar'!Y$3000,MATCH(Formulas!A1339,'BD Demog para scores enalazar'!A$2:'BD Demog para scores enalazar'!A$3000,0))=1,"SI","NO"),"")</f>
        <v/>
      </c>
      <c r="X1339" s="9" t="str">
        <f>IFERROR(IF(INDEX('BD Demog para scores enalazar'!AJ$2:'BD Demog para scores enalazar'!AJ$3000,MATCH(Formulas!A1339,'BD Demog para scores enalazar'!A$2:'BD Demog para scores enalazar'!A$3000,0))=1,"SI","NO"),"")</f>
        <v/>
      </c>
      <c r="Y1339" t="str" cm="1">
        <f t="array" ref="Y1339">IF(AND(W1339="NO",X1339="NO"),_xlfn.IFS('Paraclinicos '!K1288&lt;=91,3,'Paraclinicos '!K1288&lt;94,2,'Paraclinicos '!K1288&lt;96,1,'Paraclinicos '!K1288&gt;=96,0),"")</f>
        <v/>
      </c>
      <c r="Z1339" t="str" cm="1">
        <f t="array" ref="Z1339">IF(OR(W1339="SI",X1339="SI"),_xlfn.IFS(OR(AND('Paraclinicos '!K1289&lt;=83),AND('Paraclinicos '!K1289&gt;=97,AA1339=2)),3,OR(AND('Paraclinicos '!K1289&lt;=86),AND('Paraclinicos '!K1289&gt;=94,AA1339=2)),2,OR(AND('Paraclinicos '!K1289&lt;=88),AND('Paraclinicos '!K1289&gt;=92,AA1339=2)),1,OR(AND('Paraclinicos '!K1289&gt;=88,'Paraclinicos '!K1289&lt;=92),AND('Paraclinicos '!K1289&gt;=93,AA1339=0)),0),"")</f>
        <v/>
      </c>
      <c r="AA1339" cm="1">
        <f t="array" ref="AA1339">_xlfn.IFS('Paraclinicos '!E1288="","",'Paraclinicos '!E1288="Oxigeno",2,'Paraclinicos '!E1288="Aire",0)</f>
        <v>2</v>
      </c>
    </row>
    <row r="1340" spans="1:27" x14ac:dyDescent="0.25">
      <c r="A1340">
        <f>'Paraclinicos '!A1289</f>
        <v>381</v>
      </c>
      <c r="B1340" s="3">
        <f>'Paraclinicos '!R1289</f>
        <v>44139</v>
      </c>
      <c r="C1340" cm="1">
        <f t="array" ref="C1340">_xlfn.IFS('Paraclinicos '!Q1289="","",'Paraclinicos '!Q1289&gt;60,3,'Paraclinicos '!Q1289&lt;=60,1)</f>
        <v>1</v>
      </c>
      <c r="D1340" t="str">
        <f>IFERROR(IF(INDEX('BD Demog para scores enalazar'!BC$2:BC$3000,MATCH(Formulas!A1340,'BD Demog para scores enalazar'!A$2:A$3000,0))=0,"SI","NO"),"")</f>
        <v/>
      </c>
      <c r="E1340" t="str" cm="1">
        <f t="array" ref="E1340">_xlfn.IFS(D1340="","",D1340="SI",4,D1340="NO",1)</f>
        <v/>
      </c>
      <c r="F1340" cm="1">
        <f t="array" ref="F1340">_xlfn.IFS('Paraclinicos '!B1289="","",'Paraclinicos '!B1289&gt;1,1,'Paraclinicos '!B1289&lt;=1,3)</f>
        <v>1</v>
      </c>
      <c r="G1340" t="str" cm="1">
        <f t="array" ref="G1340">_xlfn.IFS('Paraclinicos '!D1289="","",AND('Paraclinicos '!D1289&gt;=250,'Paraclinicos '!D1289&lt;=500),2,'Paraclinicos '!D1289&gt;500,3,'Paraclinicos '!D1289&lt;250,1)</f>
        <v/>
      </c>
      <c r="H1340" s="50">
        <f t="shared" si="61"/>
        <v>2</v>
      </c>
      <c r="I1340" cm="1">
        <f t="array" ref="I1340">_xlfn.IFS('Paraclinicos '!Q1289="","",'Paraclinicos '!Q1289&gt;=65,1,'Paraclinicos '!Q1289&lt;65,0)</f>
        <v>0</v>
      </c>
      <c r="J1340" cm="1">
        <f t="array" ref="J1340">_xlfn.IFS('Paraclinicos '!I1289="","",'Paraclinicos '!I1289&gt;7,1,'Paraclinicos '!I1289&lt;=7,0)</f>
        <v>1</v>
      </c>
      <c r="K1340" cm="1">
        <f t="array" ref="K1340">_xlfn.IFS('Paraclinicos '!W1289="","",'Paraclinicos '!W1289&lt;=8,1,'Paraclinicos '!W1289&gt;8,0)</f>
        <v>1</v>
      </c>
      <c r="L1340" cm="1">
        <f t="array" ref="L1340">_xlfn.IFS('Paraclinicos '!S1289="","",'Paraclinicos '!S1289&gt;=30,1,'Paraclinicos '!S1289&lt;30,0)</f>
        <v>0</v>
      </c>
      <c r="M1340" cm="1">
        <f t="array" ref="M1340">_xlfn.IFS(OR('Paraclinicos '!T1289="",'Paraclinicos '!U1289=""),"",OR('Paraclinicos '!T1289&lt;=90,'Paraclinicos '!U1289&lt;=60),1,OR('Paraclinicos '!T1289&gt;90,'Paraclinicos '!U1289&gt;60),0)</f>
        <v>1</v>
      </c>
      <c r="N1340" s="45">
        <f t="shared" si="62"/>
        <v>5</v>
      </c>
      <c r="O1340" cm="1">
        <f t="array" ref="O1340">_xlfn.IFS(OR('Paraclinicos '!M1289="",'Paraclinicos '!N1289="",'Paraclinicos '!N1289=0),"",'Paraclinicos '!M1289/'Paraclinicos '!N1289&lt;100,4,'Paraclinicos '!M1289/'Paraclinicos '!N1289&lt;200,3,'Paraclinicos '!M1289/'Paraclinicos '!N1289&lt;300,2,'Paraclinicos '!M1289/'Paraclinicos '!N1289&lt;400,1,'Paraclinicos '!M1289/'Paraclinicos '!N1289&gt;=400,0)</f>
        <v>1</v>
      </c>
      <c r="P1340" cm="1">
        <f t="array" ref="P1340">_xlfn.IFS('Paraclinicos '!C1289="","",'Paraclinicos '!C1289&lt;20,4,'Paraclinicos '!C1289&lt;50,3,'Paraclinicos '!C1289&lt;100,2,'Paraclinicos '!C1289&lt;150,1,'Paraclinicos '!C1289&gt;150,0)</f>
        <v>0</v>
      </c>
      <c r="Q1340" cm="1">
        <f t="array" ref="Q1340">_xlfn.IFS('Paraclinicos '!O1289="","",'Paraclinicos '!O1289&lt;1.2,0,'Paraclinicos '!O1289&lt;2,1,'Paraclinicos '!O1289&lt;3.5,2,'Paraclinicos '!O1289&lt;5,3,'Paraclinicos '!O1289&gt;5,4)</f>
        <v>0</v>
      </c>
      <c r="R1340" t="str" cm="1">
        <f t="array" ref="R1340">_xlfn.IFS('Paraclinicos '!J1289="","",'Paraclinicos '!J1289&lt;1.2,0,'Paraclinicos '!J1289&lt;2,1,'Paraclinicos '!J1289&lt;6,2,'Paraclinicos '!J1289&lt;12,3,'Paraclinicos '!J1289&gt;=12,4)</f>
        <v/>
      </c>
      <c r="S1340" cm="1">
        <f t="array" ref="S1340">_xlfn.IFS('Paraclinicos '!Y1289="","",'Paraclinicos '!Y1289&lt;70,1,'Paraclinicos '!Y1289&gt;=70,0)</f>
        <v>0</v>
      </c>
      <c r="T1340" cm="1">
        <f t="array" ref="T1340">_xlfn.IFS('Paraclinicos '!W1289="","",'Paraclinicos '!W1289&lt;6,4,'Paraclinicos '!W1289&lt;10,3,'Paraclinicos '!W1289&lt;13,2,'Paraclinicos '!W1289&lt;15,1,'Paraclinicos '!W1289=15,0)</f>
        <v>3</v>
      </c>
      <c r="U1340" s="54">
        <f t="shared" si="60"/>
        <v>4</v>
      </c>
      <c r="V1340" cm="1">
        <f t="array" ref="V1340">_xlfn.IFS('Paraclinicos '!S1289="","",OR('Paraclinicos '!S1289&lt;=8,'Paraclinicos '!S1289&gt;=25),3,'Paraclinicos '!S1289&lt;12,1,'Paraclinicos '!S1289&lt;21,0,'Paraclinicos '!S1289&lt;25,2)</f>
        <v>0</v>
      </c>
      <c r="W1340" t="str">
        <f>IFERROR(IF(INDEX('BD Demog para scores enalazar'!Y$2:'BD Demog para scores enalazar'!Y$3000,MATCH(Formulas!A1340,'BD Demog para scores enalazar'!A$2:'BD Demog para scores enalazar'!A$3000,0))=1,"SI","NO"),"")</f>
        <v/>
      </c>
      <c r="X1340" s="9" t="str">
        <f>IFERROR(IF(INDEX('BD Demog para scores enalazar'!AJ$2:'BD Demog para scores enalazar'!AJ$3000,MATCH(Formulas!A1340,'BD Demog para scores enalazar'!A$2:'BD Demog para scores enalazar'!A$3000,0))=1,"SI","NO"),"")</f>
        <v/>
      </c>
      <c r="Y1340" t="str" cm="1">
        <f t="array" ref="Y1340">IF(AND(W1340="NO",X1340="NO"),_xlfn.IFS('Paraclinicos '!K1289&lt;=91,3,'Paraclinicos '!K1289&lt;94,2,'Paraclinicos '!K1289&lt;96,1,'Paraclinicos '!K1289&gt;=96,0),"")</f>
        <v/>
      </c>
      <c r="Z1340" t="str" cm="1">
        <f t="array" ref="Z1340">IF(OR(W1340="SI",X1340="SI"),_xlfn.IFS(OR(AND('Paraclinicos '!K1290&lt;=83),AND('Paraclinicos '!K1290&gt;=97,AA1340=2)),3,OR(AND('Paraclinicos '!K1290&lt;=86),AND('Paraclinicos '!K1290&gt;=94,AA1340=2)),2,OR(AND('Paraclinicos '!K1290&lt;=88),AND('Paraclinicos '!K1290&gt;=92,AA1340=2)),1,OR(AND('Paraclinicos '!K1290&gt;=88,'Paraclinicos '!K1290&lt;=92),AND('Paraclinicos '!K1290&gt;=93,AA1340=0)),0),"")</f>
        <v/>
      </c>
      <c r="AA1340" cm="1">
        <f t="array" ref="AA1340">_xlfn.IFS('Paraclinicos '!E1289="","",'Paraclinicos '!E1289="Oxigeno",2,'Paraclinicos '!E1289="Aire",0)</f>
        <v>2</v>
      </c>
    </row>
    <row r="1341" spans="1:27" x14ac:dyDescent="0.25">
      <c r="A1341">
        <f>'Paraclinicos '!A1290</f>
        <v>383</v>
      </c>
      <c r="B1341" s="3">
        <f>'Paraclinicos '!R1290</f>
        <v>44096</v>
      </c>
      <c r="C1341" cm="1">
        <f t="array" ref="C1341">_xlfn.IFS('Paraclinicos '!Q1290="","",'Paraclinicos '!Q1290&gt;60,3,'Paraclinicos '!Q1290&lt;=60,1)</f>
        <v>1</v>
      </c>
      <c r="D1341" t="str">
        <f>IFERROR(IF(INDEX('BD Demog para scores enalazar'!BC$2:BC$3000,MATCH(Formulas!A1341,'BD Demog para scores enalazar'!A$2:A$3000,0))=0,"SI","NO"),"")</f>
        <v/>
      </c>
      <c r="E1341" t="str" cm="1">
        <f t="array" ref="E1341">_xlfn.IFS(D1341="","",D1341="SI",4,D1341="NO",1)</f>
        <v/>
      </c>
      <c r="F1341" cm="1">
        <f t="array" ref="F1341">_xlfn.IFS('Paraclinicos '!B1290="","",'Paraclinicos '!B1290&gt;1,1,'Paraclinicos '!B1290&lt;=1,3)</f>
        <v>3</v>
      </c>
      <c r="G1341" cm="1">
        <f t="array" ref="G1341">_xlfn.IFS('Paraclinicos '!D1290="","",AND('Paraclinicos '!D1290&gt;=250,'Paraclinicos '!D1290&lt;=500),2,'Paraclinicos '!D1290&gt;500,3,'Paraclinicos '!D1290&lt;250,1)</f>
        <v>2</v>
      </c>
      <c r="H1341" s="50">
        <f t="shared" si="61"/>
        <v>6</v>
      </c>
      <c r="I1341" cm="1">
        <f t="array" ref="I1341">_xlfn.IFS('Paraclinicos '!Q1290="","",'Paraclinicos '!Q1290&gt;=65,1,'Paraclinicos '!Q1290&lt;65,0)</f>
        <v>0</v>
      </c>
      <c r="J1341" cm="1">
        <f t="array" ref="J1341">_xlfn.IFS('Paraclinicos '!I1290="","",'Paraclinicos '!I1290&gt;7,1,'Paraclinicos '!I1290&lt;=7,0)</f>
        <v>1</v>
      </c>
      <c r="K1341" t="str" cm="1">
        <f t="array" ref="K1341">_xlfn.IFS('Paraclinicos '!W1290="","",'Paraclinicos '!W1290&lt;=8,1,'Paraclinicos '!W1290&gt;8,0)</f>
        <v/>
      </c>
      <c r="L1341" t="str" cm="1">
        <f t="array" ref="L1341">_xlfn.IFS('Paraclinicos '!S1290="","",'Paraclinicos '!S1290&gt;=30,1,'Paraclinicos '!S1290&lt;30,0)</f>
        <v/>
      </c>
      <c r="M1341" t="str" cm="1">
        <f t="array" ref="M1341">_xlfn.IFS(OR('Paraclinicos '!T1290="",'Paraclinicos '!U1290=""),"",OR('Paraclinicos '!T1290&lt;=90,'Paraclinicos '!U1290&lt;=60),1,OR('Paraclinicos '!T1290&gt;90,'Paraclinicos '!U1290&gt;60),0)</f>
        <v/>
      </c>
      <c r="N1341" s="45">
        <f t="shared" si="62"/>
        <v>4</v>
      </c>
      <c r="O1341" cm="1">
        <f t="array" ref="O1341">_xlfn.IFS(OR('Paraclinicos '!M1290="",'Paraclinicos '!N1290="",'Paraclinicos '!N1290=0),"",'Paraclinicos '!M1290/'Paraclinicos '!N1290&lt;100,4,'Paraclinicos '!M1290/'Paraclinicos '!N1290&lt;200,3,'Paraclinicos '!M1290/'Paraclinicos '!N1290&lt;300,2,'Paraclinicos '!M1290/'Paraclinicos '!N1290&lt;400,1,'Paraclinicos '!M1290/'Paraclinicos '!N1290&gt;=400,0)</f>
        <v>0</v>
      </c>
      <c r="P1341" cm="1">
        <f t="array" ref="P1341">_xlfn.IFS('Paraclinicos '!C1290="","",'Paraclinicos '!C1290&lt;20,4,'Paraclinicos '!C1290&lt;50,3,'Paraclinicos '!C1290&lt;100,2,'Paraclinicos '!C1290&lt;150,1,'Paraclinicos '!C1290&gt;150,0)</f>
        <v>0</v>
      </c>
      <c r="Q1341" cm="1">
        <f t="array" ref="Q1341">_xlfn.IFS('Paraclinicos '!O1290="","",'Paraclinicos '!O1290&lt;1.2,0,'Paraclinicos '!O1290&lt;2,1,'Paraclinicos '!O1290&lt;3.5,2,'Paraclinicos '!O1290&lt;5,3,'Paraclinicos '!O1290&gt;5,4)</f>
        <v>4</v>
      </c>
      <c r="R1341" cm="1">
        <f t="array" ref="R1341">_xlfn.IFS('Paraclinicos '!J1290="","",'Paraclinicos '!J1290&lt;1.2,0,'Paraclinicos '!J1290&lt;2,1,'Paraclinicos '!J1290&lt;6,2,'Paraclinicos '!J1290&lt;12,3,'Paraclinicos '!J1290&gt;=12,4)</f>
        <v>0</v>
      </c>
      <c r="S1341" t="str" cm="1">
        <f t="array" ref="S1341">_xlfn.IFS('Paraclinicos '!Y1290="","",'Paraclinicos '!Y1290&lt;70,1,'Paraclinicos '!Y1290&gt;=70,0)</f>
        <v/>
      </c>
      <c r="T1341" t="str" cm="1">
        <f t="array" ref="T1341">_xlfn.IFS('Paraclinicos '!W1290="","",'Paraclinicos '!W1290&lt;6,4,'Paraclinicos '!W1290&lt;10,3,'Paraclinicos '!W1290&lt;13,2,'Paraclinicos '!W1290&lt;15,1,'Paraclinicos '!W1290=15,0)</f>
        <v/>
      </c>
      <c r="U1341" s="54">
        <f t="shared" si="60"/>
        <v>4</v>
      </c>
      <c r="V1341" t="str" cm="1">
        <f t="array" ref="V1341">_xlfn.IFS('Paraclinicos '!S1290="","",OR('Paraclinicos '!S1290&lt;=8,'Paraclinicos '!S1290&gt;=25),3,'Paraclinicos '!S1290&lt;12,1,'Paraclinicos '!S1290&lt;21,0,'Paraclinicos '!S1290&lt;25,2)</f>
        <v/>
      </c>
      <c r="W1341" t="str">
        <f>IFERROR(IF(INDEX('BD Demog para scores enalazar'!Y$2:'BD Demog para scores enalazar'!Y$3000,MATCH(Formulas!A1341,'BD Demog para scores enalazar'!A$2:'BD Demog para scores enalazar'!A$3000,0))=1,"SI","NO"),"")</f>
        <v/>
      </c>
      <c r="X1341" s="9" t="str">
        <f>IFERROR(IF(INDEX('BD Demog para scores enalazar'!AJ$2:'BD Demog para scores enalazar'!AJ$3000,MATCH(Formulas!A1341,'BD Demog para scores enalazar'!A$2:'BD Demog para scores enalazar'!A$3000,0))=1,"SI","NO"),"")</f>
        <v/>
      </c>
      <c r="Y1341" t="str" cm="1">
        <f t="array" ref="Y1341">IF(AND(W1341="NO",X1341="NO"),_xlfn.IFS('Paraclinicos '!K1290&lt;=91,3,'Paraclinicos '!K1290&lt;94,2,'Paraclinicos '!K1290&lt;96,1,'Paraclinicos '!K1290&gt;=96,0),"")</f>
        <v/>
      </c>
      <c r="Z1341" t="str" cm="1">
        <f t="array" ref="Z1341">IF(OR(W1341="SI",X1341="SI"),_xlfn.IFS(OR(AND('Paraclinicos '!K1291&lt;=83),AND('Paraclinicos '!K1291&gt;=97,AA1341=2)),3,OR(AND('Paraclinicos '!K1291&lt;=86),AND('Paraclinicos '!K1291&gt;=94,AA1341=2)),2,OR(AND('Paraclinicos '!K1291&lt;=88),AND('Paraclinicos '!K1291&gt;=92,AA1341=2)),1,OR(AND('Paraclinicos '!K1291&gt;=88,'Paraclinicos '!K1291&lt;=92),AND('Paraclinicos '!K1291&gt;=93,AA1341=0)),0),"")</f>
        <v/>
      </c>
      <c r="AA1341" cm="1">
        <f t="array" ref="AA1341">_xlfn.IFS('Paraclinicos '!E1290="","",'Paraclinicos '!E1290="Oxigeno",2,'Paraclinicos '!E1290="Aire",0)</f>
        <v>2</v>
      </c>
    </row>
    <row r="1342" spans="1:27" x14ac:dyDescent="0.25">
      <c r="A1342">
        <f>'Paraclinicos '!A1291</f>
        <v>383</v>
      </c>
      <c r="B1342" s="3">
        <f>'Paraclinicos '!R1291</f>
        <v>44097</v>
      </c>
      <c r="C1342" cm="1">
        <f t="array" ref="C1342">_xlfn.IFS('Paraclinicos '!Q1291="","",'Paraclinicos '!Q1291&gt;60,3,'Paraclinicos '!Q1291&lt;=60,1)</f>
        <v>1</v>
      </c>
      <c r="D1342" t="str">
        <f>IFERROR(IF(INDEX('BD Demog para scores enalazar'!BC$2:BC$3000,MATCH(Formulas!A1342,'BD Demog para scores enalazar'!A$2:A$3000,0))=0,"SI","NO"),"")</f>
        <v/>
      </c>
      <c r="E1342" t="str" cm="1">
        <f t="array" ref="E1342">_xlfn.IFS(D1342="","",D1342="SI",4,D1342="NO",1)</f>
        <v/>
      </c>
      <c r="F1342" cm="1">
        <f t="array" ref="F1342">_xlfn.IFS('Paraclinicos '!B1291="","",'Paraclinicos '!B1291&gt;1,1,'Paraclinicos '!B1291&lt;=1,3)</f>
        <v>3</v>
      </c>
      <c r="G1342" t="str" cm="1">
        <f t="array" ref="G1342">_xlfn.IFS('Paraclinicos '!D1291="","",AND('Paraclinicos '!D1291&gt;=250,'Paraclinicos '!D1291&lt;=500),2,'Paraclinicos '!D1291&gt;500,3,'Paraclinicos '!D1291&lt;250,1)</f>
        <v/>
      </c>
      <c r="H1342" s="50">
        <f t="shared" si="61"/>
        <v>4</v>
      </c>
      <c r="I1342" cm="1">
        <f t="array" ref="I1342">_xlfn.IFS('Paraclinicos '!Q1291="","",'Paraclinicos '!Q1291&gt;=65,1,'Paraclinicos '!Q1291&lt;65,0)</f>
        <v>0</v>
      </c>
      <c r="J1342" cm="1">
        <f t="array" ref="J1342">_xlfn.IFS('Paraclinicos '!I1291="","",'Paraclinicos '!I1291&gt;7,1,'Paraclinicos '!I1291&lt;=7,0)</f>
        <v>1</v>
      </c>
      <c r="K1342" t="str" cm="1">
        <f t="array" ref="K1342">_xlfn.IFS('Paraclinicos '!W1291="","",'Paraclinicos '!W1291&lt;=8,1,'Paraclinicos '!W1291&gt;8,0)</f>
        <v/>
      </c>
      <c r="L1342" t="str" cm="1">
        <f t="array" ref="L1342">_xlfn.IFS('Paraclinicos '!S1291="","",'Paraclinicos '!S1291&gt;=30,1,'Paraclinicos '!S1291&lt;30,0)</f>
        <v/>
      </c>
      <c r="M1342" t="str" cm="1">
        <f t="array" ref="M1342">_xlfn.IFS(OR('Paraclinicos '!T1291="",'Paraclinicos '!U1291=""),"",OR('Paraclinicos '!T1291&lt;=90,'Paraclinicos '!U1291&lt;=60),1,OR('Paraclinicos '!T1291&gt;90,'Paraclinicos '!U1291&gt;60),0)</f>
        <v/>
      </c>
      <c r="N1342" s="45">
        <f t="shared" si="62"/>
        <v>2</v>
      </c>
      <c r="O1342" cm="1">
        <f t="array" ref="O1342">_xlfn.IFS(OR('Paraclinicos '!M1291="",'Paraclinicos '!N1291="",'Paraclinicos '!N1291=0),"",'Paraclinicos '!M1291/'Paraclinicos '!N1291&lt;100,4,'Paraclinicos '!M1291/'Paraclinicos '!N1291&lt;200,3,'Paraclinicos '!M1291/'Paraclinicos '!N1291&lt;300,2,'Paraclinicos '!M1291/'Paraclinicos '!N1291&lt;400,1,'Paraclinicos '!M1291/'Paraclinicos '!N1291&gt;=400,0)</f>
        <v>2</v>
      </c>
      <c r="P1342" cm="1">
        <f t="array" ref="P1342">_xlfn.IFS('Paraclinicos '!C1291="","",'Paraclinicos '!C1291&lt;20,4,'Paraclinicos '!C1291&lt;50,3,'Paraclinicos '!C1291&lt;100,2,'Paraclinicos '!C1291&lt;150,1,'Paraclinicos '!C1291&gt;150,0)</f>
        <v>0</v>
      </c>
      <c r="Q1342" cm="1">
        <f t="array" ref="Q1342">_xlfn.IFS('Paraclinicos '!O1291="","",'Paraclinicos '!O1291&lt;1.2,0,'Paraclinicos '!O1291&lt;2,1,'Paraclinicos '!O1291&lt;3.5,2,'Paraclinicos '!O1291&lt;5,3,'Paraclinicos '!O1291&gt;5,4)</f>
        <v>4</v>
      </c>
      <c r="R1342" t="str" cm="1">
        <f t="array" ref="R1342">_xlfn.IFS('Paraclinicos '!J1291="","",'Paraclinicos '!J1291&lt;1.2,0,'Paraclinicos '!J1291&lt;2,1,'Paraclinicos '!J1291&lt;6,2,'Paraclinicos '!J1291&lt;12,3,'Paraclinicos '!J1291&gt;=12,4)</f>
        <v/>
      </c>
      <c r="S1342" t="str" cm="1">
        <f t="array" ref="S1342">_xlfn.IFS('Paraclinicos '!Y1291="","",'Paraclinicos '!Y1291&lt;70,1,'Paraclinicos '!Y1291&gt;=70,0)</f>
        <v/>
      </c>
      <c r="T1342" t="str" cm="1">
        <f t="array" ref="T1342">_xlfn.IFS('Paraclinicos '!W1291="","",'Paraclinicos '!W1291&lt;6,4,'Paraclinicos '!W1291&lt;10,3,'Paraclinicos '!W1291&lt;13,2,'Paraclinicos '!W1291&lt;15,1,'Paraclinicos '!W1291=15,0)</f>
        <v/>
      </c>
      <c r="U1342" s="54">
        <f t="shared" si="60"/>
        <v>6</v>
      </c>
      <c r="V1342" t="str" cm="1">
        <f t="array" ref="V1342">_xlfn.IFS('Paraclinicos '!S1291="","",OR('Paraclinicos '!S1291&lt;=8,'Paraclinicos '!S1291&gt;=25),3,'Paraclinicos '!S1291&lt;12,1,'Paraclinicos '!S1291&lt;21,0,'Paraclinicos '!S1291&lt;25,2)</f>
        <v/>
      </c>
      <c r="W1342" t="str">
        <f>IFERROR(IF(INDEX('BD Demog para scores enalazar'!Y$2:'BD Demog para scores enalazar'!Y$3000,MATCH(Formulas!A1342,'BD Demog para scores enalazar'!A$2:'BD Demog para scores enalazar'!A$3000,0))=1,"SI","NO"),"")</f>
        <v/>
      </c>
      <c r="X1342" s="9" t="str">
        <f>IFERROR(IF(INDEX('BD Demog para scores enalazar'!AJ$2:'BD Demog para scores enalazar'!AJ$3000,MATCH(Formulas!A1342,'BD Demog para scores enalazar'!A$2:'BD Demog para scores enalazar'!A$3000,0))=1,"SI","NO"),"")</f>
        <v/>
      </c>
      <c r="Y1342" t="str" cm="1">
        <f t="array" ref="Y1342">IF(AND(W1342="NO",X1342="NO"),_xlfn.IFS('Paraclinicos '!K1291&lt;=91,3,'Paraclinicos '!K1291&lt;94,2,'Paraclinicos '!K1291&lt;96,1,'Paraclinicos '!K1291&gt;=96,0),"")</f>
        <v/>
      </c>
      <c r="Z1342" t="str" cm="1">
        <f t="array" ref="Z1342">IF(OR(W1342="SI",X1342="SI"),_xlfn.IFS(OR(AND('Paraclinicos '!K1292&lt;=83),AND('Paraclinicos '!K1292&gt;=97,AA1342=2)),3,OR(AND('Paraclinicos '!K1292&lt;=86),AND('Paraclinicos '!K1292&gt;=94,AA1342=2)),2,OR(AND('Paraclinicos '!K1292&lt;=88),AND('Paraclinicos '!K1292&gt;=92,AA1342=2)),1,OR(AND('Paraclinicos '!K1292&gt;=88,'Paraclinicos '!K1292&lt;=92),AND('Paraclinicos '!K1292&gt;=93,AA1342=0)),0),"")</f>
        <v/>
      </c>
      <c r="AA1342" cm="1">
        <f t="array" ref="AA1342">_xlfn.IFS('Paraclinicos '!E1291="","",'Paraclinicos '!E1291="Oxigeno",2,'Paraclinicos '!E1291="Aire",0)</f>
        <v>2</v>
      </c>
    </row>
    <row r="1343" spans="1:27" x14ac:dyDescent="0.25">
      <c r="A1343">
        <f>'Paraclinicos '!A1292</f>
        <v>385</v>
      </c>
      <c r="B1343" s="3">
        <f>'Paraclinicos '!R1292</f>
        <v>44294</v>
      </c>
      <c r="C1343" cm="1">
        <f t="array" ref="C1343">_xlfn.IFS('Paraclinicos '!Q1292="","",'Paraclinicos '!Q1292&gt;60,3,'Paraclinicos '!Q1292&lt;=60,1)</f>
        <v>1</v>
      </c>
      <c r="D1343" t="str">
        <f>IFERROR(IF(INDEX('BD Demog para scores enalazar'!BC$2:BC$3000,MATCH(Formulas!A1343,'BD Demog para scores enalazar'!A$2:A$3000,0))=0,"SI","NO"),"")</f>
        <v>SI</v>
      </c>
      <c r="E1343" cm="1">
        <f t="array" ref="E1343">_xlfn.IFS(D1343="","",D1343="SI",4,D1343="NO",1)</f>
        <v>4</v>
      </c>
      <c r="F1343" cm="1">
        <f t="array" ref="F1343">_xlfn.IFS('Paraclinicos '!B1292="","",'Paraclinicos '!B1292&gt;1,1,'Paraclinicos '!B1292&lt;=1,3)</f>
        <v>1</v>
      </c>
      <c r="G1343" cm="1">
        <f t="array" ref="G1343">_xlfn.IFS('Paraclinicos '!D1292="","",AND('Paraclinicos '!D1292&gt;=250,'Paraclinicos '!D1292&lt;=500),2,'Paraclinicos '!D1292&gt;500,3,'Paraclinicos '!D1292&lt;250,1)</f>
        <v>3</v>
      </c>
      <c r="H1343" s="50">
        <f t="shared" si="61"/>
        <v>9</v>
      </c>
      <c r="I1343" cm="1">
        <f t="array" ref="I1343">_xlfn.IFS('Paraclinicos '!Q1292="","",'Paraclinicos '!Q1292&gt;=65,1,'Paraclinicos '!Q1292&lt;65,0)</f>
        <v>0</v>
      </c>
      <c r="J1343" cm="1">
        <f t="array" ref="J1343">_xlfn.IFS('Paraclinicos '!I1292="","",'Paraclinicos '!I1292&gt;7,1,'Paraclinicos '!I1292&lt;=7,0)</f>
        <v>1</v>
      </c>
      <c r="K1343" cm="1">
        <f t="array" ref="K1343">_xlfn.IFS('Paraclinicos '!W1292="","",'Paraclinicos '!W1292&lt;=8,1,'Paraclinicos '!W1292&gt;8,0)</f>
        <v>0</v>
      </c>
      <c r="L1343" cm="1">
        <f t="array" ref="L1343">_xlfn.IFS('Paraclinicos '!S1292="","",'Paraclinicos '!S1292&gt;=30,1,'Paraclinicos '!S1292&lt;30,0)</f>
        <v>1</v>
      </c>
      <c r="M1343" cm="1">
        <f t="array" ref="M1343">_xlfn.IFS(OR('Paraclinicos '!T1292="",'Paraclinicos '!U1292=""),"",OR('Paraclinicos '!T1292&lt;=90,'Paraclinicos '!U1292&lt;=60),1,OR('Paraclinicos '!T1292&gt;90,'Paraclinicos '!U1292&gt;60),0)</f>
        <v>0</v>
      </c>
      <c r="N1343" s="45">
        <f t="shared" si="62"/>
        <v>3</v>
      </c>
      <c r="O1343" cm="1">
        <f t="array" ref="O1343">_xlfn.IFS(OR('Paraclinicos '!M1292="",'Paraclinicos '!N1292="",'Paraclinicos '!N1292=0),"",'Paraclinicos '!M1292/'Paraclinicos '!N1292&lt;100,4,'Paraclinicos '!M1292/'Paraclinicos '!N1292&lt;200,3,'Paraclinicos '!M1292/'Paraclinicos '!N1292&lt;300,2,'Paraclinicos '!M1292/'Paraclinicos '!N1292&lt;400,1,'Paraclinicos '!M1292/'Paraclinicos '!N1292&gt;=400,0)</f>
        <v>2</v>
      </c>
      <c r="P1343" cm="1">
        <f t="array" ref="P1343">_xlfn.IFS('Paraclinicos '!C1292="","",'Paraclinicos '!C1292&lt;20,4,'Paraclinicos '!C1292&lt;50,3,'Paraclinicos '!C1292&lt;100,2,'Paraclinicos '!C1292&lt;150,1,'Paraclinicos '!C1292&gt;150,0)</f>
        <v>0</v>
      </c>
      <c r="Q1343" cm="1">
        <f t="array" ref="Q1343">_xlfn.IFS('Paraclinicos '!O1292="","",'Paraclinicos '!O1292&lt;1.2,0,'Paraclinicos '!O1292&lt;2,1,'Paraclinicos '!O1292&lt;3.5,2,'Paraclinicos '!O1292&lt;5,3,'Paraclinicos '!O1292&gt;5,4)</f>
        <v>0</v>
      </c>
      <c r="R1343" cm="1">
        <f t="array" ref="R1343">_xlfn.IFS('Paraclinicos '!J1292="","",'Paraclinicos '!J1292&lt;1.2,0,'Paraclinicos '!J1292&lt;2,1,'Paraclinicos '!J1292&lt;6,2,'Paraclinicos '!J1292&lt;12,3,'Paraclinicos '!J1292&gt;=12,4)</f>
        <v>0</v>
      </c>
      <c r="S1343" cm="1">
        <f t="array" ref="S1343">_xlfn.IFS('Paraclinicos '!Y1292="","",'Paraclinicos '!Y1292&lt;70,1,'Paraclinicos '!Y1292&gt;=70,0)</f>
        <v>0</v>
      </c>
      <c r="T1343" cm="1">
        <f t="array" ref="T1343">_xlfn.IFS('Paraclinicos '!W1292="","",'Paraclinicos '!W1292&lt;6,4,'Paraclinicos '!W1292&lt;10,3,'Paraclinicos '!W1292&lt;13,2,'Paraclinicos '!W1292&lt;15,1,'Paraclinicos '!W1292=15,0)</f>
        <v>0</v>
      </c>
      <c r="U1343" s="54">
        <f t="shared" si="60"/>
        <v>2</v>
      </c>
      <c r="V1343" cm="1">
        <f t="array" ref="V1343">_xlfn.IFS('Paraclinicos '!S1292="","",OR('Paraclinicos '!S1292&lt;=8,'Paraclinicos '!S1292&gt;=25),3,'Paraclinicos '!S1292&lt;12,1,'Paraclinicos '!S1292&lt;21,0,'Paraclinicos '!S1292&lt;25,2)</f>
        <v>3</v>
      </c>
      <c r="W1343" t="str">
        <f>IFERROR(IF(INDEX('BD Demog para scores enalazar'!Y$2:'BD Demog para scores enalazar'!Y$3000,MATCH(Formulas!A1343,'BD Demog para scores enalazar'!A$2:'BD Demog para scores enalazar'!A$3000,0))=1,"SI","NO"),"")</f>
        <v>NO</v>
      </c>
      <c r="X1343" s="9" t="str">
        <f>IFERROR(IF(INDEX('BD Demog para scores enalazar'!AJ$2:'BD Demog para scores enalazar'!AJ$3000,MATCH(Formulas!A1343,'BD Demog para scores enalazar'!A$2:'BD Demog para scores enalazar'!A$3000,0))=1,"SI","NO"),"")</f>
        <v>NO</v>
      </c>
      <c r="Y1343" cm="1">
        <f t="array" ref="Y1343">IF(AND(W1343="NO",X1343="NO"),_xlfn.IFS('Paraclinicos '!K1292&lt;=91,3,'Paraclinicos '!K1292&lt;94,2,'Paraclinicos '!K1292&lt;96,1,'Paraclinicos '!K1292&gt;=96,0),"")</f>
        <v>3</v>
      </c>
      <c r="Z1343" t="str" cm="1">
        <f t="array" ref="Z1343">IF(OR(W1343="SI",X1343="SI"),_xlfn.IFS(OR(AND('Paraclinicos '!K1293&lt;=83),AND('Paraclinicos '!K1293&gt;=97,AA1343=2)),3,OR(AND('Paraclinicos '!K1293&lt;=86),AND('Paraclinicos '!K1293&gt;=94,AA1343=2)),2,OR(AND('Paraclinicos '!K1293&lt;=88),AND('Paraclinicos '!K1293&gt;=92,AA1343=2)),1,OR(AND('Paraclinicos '!K1293&gt;=88,'Paraclinicos '!K1293&lt;=92),AND('Paraclinicos '!K1293&gt;=93,AA1343=0)),0),"")</f>
        <v/>
      </c>
      <c r="AA1343" cm="1">
        <f t="array" ref="AA1343">_xlfn.IFS('Paraclinicos '!E1292="","",'Paraclinicos '!E1292="Oxigeno",2,'Paraclinicos '!E1292="Aire",0)</f>
        <v>2</v>
      </c>
    </row>
    <row r="1344" spans="1:27" x14ac:dyDescent="0.25">
      <c r="A1344">
        <f>'Paraclinicos '!A1293</f>
        <v>385</v>
      </c>
      <c r="B1344" s="3">
        <f>'Paraclinicos '!R1293</f>
        <v>44295</v>
      </c>
      <c r="C1344" cm="1">
        <f t="array" ref="C1344">_xlfn.IFS('Paraclinicos '!Q1293="","",'Paraclinicos '!Q1293&gt;60,3,'Paraclinicos '!Q1293&lt;=60,1)</f>
        <v>1</v>
      </c>
      <c r="D1344" t="str">
        <f>IFERROR(IF(INDEX('BD Demog para scores enalazar'!BC$2:BC$3000,MATCH(Formulas!A1344,'BD Demog para scores enalazar'!A$2:A$3000,0))=0,"SI","NO"),"")</f>
        <v>SI</v>
      </c>
      <c r="E1344" cm="1">
        <f t="array" ref="E1344">_xlfn.IFS(D1344="","",D1344="SI",4,D1344="NO",1)</f>
        <v>4</v>
      </c>
      <c r="F1344" cm="1">
        <f t="array" ref="F1344">_xlfn.IFS('Paraclinicos '!B1293="","",'Paraclinicos '!B1293&gt;1,1,'Paraclinicos '!B1293&lt;=1,3)</f>
        <v>1</v>
      </c>
      <c r="G1344" cm="1">
        <f t="array" ref="G1344">_xlfn.IFS('Paraclinicos '!D1293="","",AND('Paraclinicos '!D1293&gt;=250,'Paraclinicos '!D1293&lt;=500),2,'Paraclinicos '!D1293&gt;500,3,'Paraclinicos '!D1293&lt;250,1)</f>
        <v>3</v>
      </c>
      <c r="H1344" s="50">
        <f t="shared" si="61"/>
        <v>9</v>
      </c>
      <c r="I1344" cm="1">
        <f t="array" ref="I1344">_xlfn.IFS('Paraclinicos '!Q1293="","",'Paraclinicos '!Q1293&gt;=65,1,'Paraclinicos '!Q1293&lt;65,0)</f>
        <v>0</v>
      </c>
      <c r="J1344" cm="1">
        <f t="array" ref="J1344">_xlfn.IFS('Paraclinicos '!I1293="","",'Paraclinicos '!I1293&gt;7,1,'Paraclinicos '!I1293&lt;=7,0)</f>
        <v>1</v>
      </c>
      <c r="K1344" cm="1">
        <f t="array" ref="K1344">_xlfn.IFS('Paraclinicos '!W1293="","",'Paraclinicos '!W1293&lt;=8,1,'Paraclinicos '!W1293&gt;8,0)</f>
        <v>1</v>
      </c>
      <c r="L1344" cm="1">
        <f t="array" ref="L1344">_xlfn.IFS('Paraclinicos '!S1293="","",'Paraclinicos '!S1293&gt;=30,1,'Paraclinicos '!S1293&lt;30,0)</f>
        <v>0</v>
      </c>
      <c r="M1344" cm="1">
        <f t="array" ref="M1344">_xlfn.IFS(OR('Paraclinicos '!T1293="",'Paraclinicos '!U1293=""),"",OR('Paraclinicos '!T1293&lt;=90,'Paraclinicos '!U1293&lt;=60),1,OR('Paraclinicos '!T1293&gt;90,'Paraclinicos '!U1293&gt;60),0)</f>
        <v>0</v>
      </c>
      <c r="N1344" s="45">
        <f t="shared" si="62"/>
        <v>4</v>
      </c>
      <c r="O1344" cm="1">
        <f t="array" ref="O1344">_xlfn.IFS(OR('Paraclinicos '!M1293="",'Paraclinicos '!N1293="",'Paraclinicos '!N1293=0),"",'Paraclinicos '!M1293/'Paraclinicos '!N1293&lt;100,4,'Paraclinicos '!M1293/'Paraclinicos '!N1293&lt;200,3,'Paraclinicos '!M1293/'Paraclinicos '!N1293&lt;300,2,'Paraclinicos '!M1293/'Paraclinicos '!N1293&lt;400,1,'Paraclinicos '!M1293/'Paraclinicos '!N1293&gt;=400,0)</f>
        <v>4</v>
      </c>
      <c r="P1344" cm="1">
        <f t="array" ref="P1344">_xlfn.IFS('Paraclinicos '!C1293="","",'Paraclinicos '!C1293&lt;20,4,'Paraclinicos '!C1293&lt;50,3,'Paraclinicos '!C1293&lt;100,2,'Paraclinicos '!C1293&lt;150,1,'Paraclinicos '!C1293&gt;150,0)</f>
        <v>0</v>
      </c>
      <c r="Q1344" cm="1">
        <f t="array" ref="Q1344">_xlfn.IFS('Paraclinicos '!O1293="","",'Paraclinicos '!O1293&lt;1.2,0,'Paraclinicos '!O1293&lt;2,1,'Paraclinicos '!O1293&lt;3.5,2,'Paraclinicos '!O1293&lt;5,3,'Paraclinicos '!O1293&gt;5,4)</f>
        <v>0</v>
      </c>
      <c r="R1344" cm="1">
        <f t="array" ref="R1344">_xlfn.IFS('Paraclinicos '!J1293="","",'Paraclinicos '!J1293&lt;1.2,0,'Paraclinicos '!J1293&lt;2,1,'Paraclinicos '!J1293&lt;6,2,'Paraclinicos '!J1293&lt;12,3,'Paraclinicos '!J1293&gt;=12,4)</f>
        <v>0</v>
      </c>
      <c r="S1344" cm="1">
        <f t="array" ref="S1344">_xlfn.IFS('Paraclinicos '!Y1293="","",'Paraclinicos '!Y1293&lt;70,1,'Paraclinicos '!Y1293&gt;=70,0)</f>
        <v>0</v>
      </c>
      <c r="T1344" cm="1">
        <f t="array" ref="T1344">_xlfn.IFS('Paraclinicos '!W1293="","",'Paraclinicos '!W1293&lt;6,4,'Paraclinicos '!W1293&lt;10,3,'Paraclinicos '!W1293&lt;13,2,'Paraclinicos '!W1293&lt;15,1,'Paraclinicos '!W1293=15,0)</f>
        <v>4</v>
      </c>
      <c r="U1344" s="54">
        <f t="shared" si="60"/>
        <v>8</v>
      </c>
      <c r="V1344" cm="1">
        <f t="array" ref="V1344">_xlfn.IFS('Paraclinicos '!S1293="","",OR('Paraclinicos '!S1293&lt;=8,'Paraclinicos '!S1293&gt;=25),3,'Paraclinicos '!S1293&lt;12,1,'Paraclinicos '!S1293&lt;21,0,'Paraclinicos '!S1293&lt;25,2)</f>
        <v>0</v>
      </c>
      <c r="W1344" t="str">
        <f>IFERROR(IF(INDEX('BD Demog para scores enalazar'!Y$2:'BD Demog para scores enalazar'!Y$3000,MATCH(Formulas!A1344,'BD Demog para scores enalazar'!A$2:'BD Demog para scores enalazar'!A$3000,0))=1,"SI","NO"),"")</f>
        <v>NO</v>
      </c>
      <c r="X1344" s="9" t="str">
        <f>IFERROR(IF(INDEX('BD Demog para scores enalazar'!AJ$2:'BD Demog para scores enalazar'!AJ$3000,MATCH(Formulas!A1344,'BD Demog para scores enalazar'!A$2:'BD Demog para scores enalazar'!A$3000,0))=1,"SI","NO"),"")</f>
        <v>NO</v>
      </c>
      <c r="Y1344" cm="1">
        <f t="array" ref="Y1344">IF(AND(W1344="NO",X1344="NO"),_xlfn.IFS('Paraclinicos '!K1293&lt;=91,3,'Paraclinicos '!K1293&lt;94,2,'Paraclinicos '!K1293&lt;96,1,'Paraclinicos '!K1293&gt;=96,0),"")</f>
        <v>3</v>
      </c>
      <c r="Z1344" t="str" cm="1">
        <f t="array" ref="Z1344">IF(OR(W1344="SI",X1344="SI"),_xlfn.IFS(OR(AND('Paraclinicos '!K1294&lt;=83),AND('Paraclinicos '!K1294&gt;=97,AA1344=2)),3,OR(AND('Paraclinicos '!K1294&lt;=86),AND('Paraclinicos '!K1294&gt;=94,AA1344=2)),2,OR(AND('Paraclinicos '!K1294&lt;=88),AND('Paraclinicos '!K1294&gt;=92,AA1344=2)),1,OR(AND('Paraclinicos '!K1294&gt;=88,'Paraclinicos '!K1294&lt;=92),AND('Paraclinicos '!K1294&gt;=93,AA1344=0)),0),"")</f>
        <v/>
      </c>
      <c r="AA1344" cm="1">
        <f t="array" ref="AA1344">_xlfn.IFS('Paraclinicos '!E1293="","",'Paraclinicos '!E1293="Oxigeno",2,'Paraclinicos '!E1293="Aire",0)</f>
        <v>2</v>
      </c>
    </row>
    <row r="1345" spans="1:27" x14ac:dyDescent="0.25">
      <c r="A1345">
        <f>'Paraclinicos '!A1294</f>
        <v>385</v>
      </c>
      <c r="B1345" s="3">
        <f>'Paraclinicos '!R1294</f>
        <v>44295</v>
      </c>
      <c r="C1345" cm="1">
        <f t="array" ref="C1345">_xlfn.IFS('Paraclinicos '!Q1294="","",'Paraclinicos '!Q1294&gt;60,3,'Paraclinicos '!Q1294&lt;=60,1)</f>
        <v>1</v>
      </c>
      <c r="D1345" t="str">
        <f>IFERROR(IF(INDEX('BD Demog para scores enalazar'!BC$2:BC$3000,MATCH(Formulas!A1345,'BD Demog para scores enalazar'!A$2:A$3000,0))=0,"SI","NO"),"")</f>
        <v>SI</v>
      </c>
      <c r="E1345" cm="1">
        <f t="array" ref="E1345">_xlfn.IFS(D1345="","",D1345="SI",4,D1345="NO",1)</f>
        <v>4</v>
      </c>
      <c r="F1345" cm="1">
        <f t="array" ref="F1345">_xlfn.IFS('Paraclinicos '!B1294="","",'Paraclinicos '!B1294&gt;1,1,'Paraclinicos '!B1294&lt;=1,3)</f>
        <v>3</v>
      </c>
      <c r="G1345" cm="1">
        <f t="array" ref="G1345">_xlfn.IFS('Paraclinicos '!D1294="","",AND('Paraclinicos '!D1294&gt;=250,'Paraclinicos '!D1294&lt;=500),2,'Paraclinicos '!D1294&gt;500,3,'Paraclinicos '!D1294&lt;250,1)</f>
        <v>3</v>
      </c>
      <c r="H1345" s="50">
        <f t="shared" si="61"/>
        <v>11</v>
      </c>
      <c r="I1345" cm="1">
        <f t="array" ref="I1345">_xlfn.IFS('Paraclinicos '!Q1294="","",'Paraclinicos '!Q1294&gt;=65,1,'Paraclinicos '!Q1294&lt;65,0)</f>
        <v>0</v>
      </c>
      <c r="J1345" cm="1">
        <f t="array" ref="J1345">_xlfn.IFS('Paraclinicos '!I1294="","",'Paraclinicos '!I1294&gt;7,1,'Paraclinicos '!I1294&lt;=7,0)</f>
        <v>1</v>
      </c>
      <c r="K1345" cm="1">
        <f t="array" ref="K1345">_xlfn.IFS('Paraclinicos '!W1294="","",'Paraclinicos '!W1294&lt;=8,1,'Paraclinicos '!W1294&gt;8,0)</f>
        <v>0</v>
      </c>
      <c r="L1345" cm="1">
        <f t="array" ref="L1345">_xlfn.IFS('Paraclinicos '!S1294="","",'Paraclinicos '!S1294&gt;=30,1,'Paraclinicos '!S1294&lt;30,0)</f>
        <v>0</v>
      </c>
      <c r="M1345" cm="1">
        <f t="array" ref="M1345">_xlfn.IFS(OR('Paraclinicos '!T1294="",'Paraclinicos '!U1294=""),"",OR('Paraclinicos '!T1294&lt;=90,'Paraclinicos '!U1294&lt;=60),1,OR('Paraclinicos '!T1294&gt;90,'Paraclinicos '!U1294&gt;60),0)</f>
        <v>0</v>
      </c>
      <c r="N1345" s="45">
        <f t="shared" si="62"/>
        <v>3</v>
      </c>
      <c r="O1345" cm="1">
        <f t="array" ref="O1345">_xlfn.IFS(OR('Paraclinicos '!M1294="",'Paraclinicos '!N1294="",'Paraclinicos '!N1294=0),"",'Paraclinicos '!M1294/'Paraclinicos '!N1294&lt;100,4,'Paraclinicos '!M1294/'Paraclinicos '!N1294&lt;200,3,'Paraclinicos '!M1294/'Paraclinicos '!N1294&lt;300,2,'Paraclinicos '!M1294/'Paraclinicos '!N1294&lt;400,1,'Paraclinicos '!M1294/'Paraclinicos '!N1294&gt;=400,0)</f>
        <v>4</v>
      </c>
      <c r="P1345" cm="1">
        <f t="array" ref="P1345">_xlfn.IFS('Paraclinicos '!C1294="","",'Paraclinicos '!C1294&lt;20,4,'Paraclinicos '!C1294&lt;50,3,'Paraclinicos '!C1294&lt;100,2,'Paraclinicos '!C1294&lt;150,1,'Paraclinicos '!C1294&gt;150,0)</f>
        <v>0</v>
      </c>
      <c r="Q1345" cm="1">
        <f t="array" ref="Q1345">_xlfn.IFS('Paraclinicos '!O1294="","",'Paraclinicos '!O1294&lt;1.2,0,'Paraclinicos '!O1294&lt;2,1,'Paraclinicos '!O1294&lt;3.5,2,'Paraclinicos '!O1294&lt;5,3,'Paraclinicos '!O1294&gt;5,4)</f>
        <v>0</v>
      </c>
      <c r="R1345" cm="1">
        <f t="array" ref="R1345">_xlfn.IFS('Paraclinicos '!J1294="","",'Paraclinicos '!J1294&lt;1.2,0,'Paraclinicos '!J1294&lt;2,1,'Paraclinicos '!J1294&lt;6,2,'Paraclinicos '!J1294&lt;12,3,'Paraclinicos '!J1294&gt;=12,4)</f>
        <v>0</v>
      </c>
      <c r="S1345" cm="1">
        <f t="array" ref="S1345">_xlfn.IFS('Paraclinicos '!Y1294="","",'Paraclinicos '!Y1294&lt;70,1,'Paraclinicos '!Y1294&gt;=70,0)</f>
        <v>0</v>
      </c>
      <c r="T1345" cm="1">
        <f t="array" ref="T1345">_xlfn.IFS('Paraclinicos '!W1294="","",'Paraclinicos '!W1294&lt;6,4,'Paraclinicos '!W1294&lt;10,3,'Paraclinicos '!W1294&lt;13,2,'Paraclinicos '!W1294&lt;15,1,'Paraclinicos '!W1294=15,0)</f>
        <v>2</v>
      </c>
      <c r="U1345" s="54">
        <f t="shared" si="60"/>
        <v>6</v>
      </c>
      <c r="V1345" cm="1">
        <f t="array" ref="V1345">_xlfn.IFS('Paraclinicos '!S1294="","",OR('Paraclinicos '!S1294&lt;=8,'Paraclinicos '!S1294&gt;=25),3,'Paraclinicos '!S1294&lt;12,1,'Paraclinicos '!S1294&lt;21,0,'Paraclinicos '!S1294&lt;25,2)</f>
        <v>0</v>
      </c>
      <c r="W1345" t="str">
        <f>IFERROR(IF(INDEX('BD Demog para scores enalazar'!Y$2:'BD Demog para scores enalazar'!Y$3000,MATCH(Formulas!A1345,'BD Demog para scores enalazar'!A$2:'BD Demog para scores enalazar'!A$3000,0))=1,"SI","NO"),"")</f>
        <v>NO</v>
      </c>
      <c r="X1345" s="9" t="str">
        <f>IFERROR(IF(INDEX('BD Demog para scores enalazar'!AJ$2:'BD Demog para scores enalazar'!AJ$3000,MATCH(Formulas!A1345,'BD Demog para scores enalazar'!A$2:'BD Demog para scores enalazar'!A$3000,0))=1,"SI","NO"),"")</f>
        <v>NO</v>
      </c>
      <c r="Y1345" cm="1">
        <f t="array" ref="Y1345">IF(AND(W1345="NO",X1345="NO"),_xlfn.IFS('Paraclinicos '!K1294&lt;=91,3,'Paraclinicos '!K1294&lt;94,2,'Paraclinicos '!K1294&lt;96,1,'Paraclinicos '!K1294&gt;=96,0),"")</f>
        <v>2</v>
      </c>
      <c r="Z1345" t="str" cm="1">
        <f t="array" ref="Z1345">IF(OR(W1345="SI",X1345="SI"),_xlfn.IFS(OR(AND('Paraclinicos '!K1295&lt;=83),AND('Paraclinicos '!K1295&gt;=97,AA1345=2)),3,OR(AND('Paraclinicos '!K1295&lt;=86),AND('Paraclinicos '!K1295&gt;=94,AA1345=2)),2,OR(AND('Paraclinicos '!K1295&lt;=88),AND('Paraclinicos '!K1295&gt;=92,AA1345=2)),1,OR(AND('Paraclinicos '!K1295&gt;=88,'Paraclinicos '!K1295&lt;=92),AND('Paraclinicos '!K1295&gt;=93,AA1345=0)),0),"")</f>
        <v/>
      </c>
      <c r="AA1345" cm="1">
        <f t="array" ref="AA1345">_xlfn.IFS('Paraclinicos '!E1294="","",'Paraclinicos '!E1294="Oxigeno",2,'Paraclinicos '!E1294="Aire",0)</f>
        <v>2</v>
      </c>
    </row>
    <row r="1346" spans="1:27" x14ac:dyDescent="0.25">
      <c r="A1346">
        <f>'Paraclinicos '!A1295</f>
        <v>385</v>
      </c>
      <c r="B1346" s="3">
        <f>'Paraclinicos '!R1295</f>
        <v>44297</v>
      </c>
      <c r="C1346" cm="1">
        <f t="array" ref="C1346">_xlfn.IFS('Paraclinicos '!Q1295="","",'Paraclinicos '!Q1295&gt;60,3,'Paraclinicos '!Q1295&lt;=60,1)</f>
        <v>1</v>
      </c>
      <c r="D1346" t="str">
        <f>IFERROR(IF(INDEX('BD Demog para scores enalazar'!BC$2:BC$3000,MATCH(Formulas!A1346,'BD Demog para scores enalazar'!A$2:A$3000,0))=0,"SI","NO"),"")</f>
        <v>SI</v>
      </c>
      <c r="E1346" cm="1">
        <f t="array" ref="E1346">_xlfn.IFS(D1346="","",D1346="SI",4,D1346="NO",1)</f>
        <v>4</v>
      </c>
      <c r="F1346" cm="1">
        <f t="array" ref="F1346">_xlfn.IFS('Paraclinicos '!B1295="","",'Paraclinicos '!B1295&gt;1,1,'Paraclinicos '!B1295&lt;=1,3)</f>
        <v>3</v>
      </c>
      <c r="G1346" t="str" cm="1">
        <f t="array" ref="G1346">_xlfn.IFS('Paraclinicos '!D1295="","",AND('Paraclinicos '!D1295&gt;=250,'Paraclinicos '!D1295&lt;=500),2,'Paraclinicos '!D1295&gt;500,3,'Paraclinicos '!D1295&lt;250,1)</f>
        <v/>
      </c>
      <c r="H1346" s="50">
        <f t="shared" si="61"/>
        <v>8</v>
      </c>
      <c r="I1346" cm="1">
        <f t="array" ref="I1346">_xlfn.IFS('Paraclinicos '!Q1295="","",'Paraclinicos '!Q1295&gt;=65,1,'Paraclinicos '!Q1295&lt;65,0)</f>
        <v>0</v>
      </c>
      <c r="J1346" cm="1">
        <f t="array" ref="J1346">_xlfn.IFS('Paraclinicos '!I1295="","",'Paraclinicos '!I1295&gt;7,1,'Paraclinicos '!I1295&lt;=7,0)</f>
        <v>1</v>
      </c>
      <c r="K1346" cm="1">
        <f t="array" ref="K1346">_xlfn.IFS('Paraclinicos '!W1295="","",'Paraclinicos '!W1295&lt;=8,1,'Paraclinicos '!W1295&gt;8,0)</f>
        <v>0</v>
      </c>
      <c r="L1346" cm="1">
        <f t="array" ref="L1346">_xlfn.IFS('Paraclinicos '!S1295="","",'Paraclinicos '!S1295&gt;=30,1,'Paraclinicos '!S1295&lt;30,0)</f>
        <v>0</v>
      </c>
      <c r="M1346" cm="1">
        <f t="array" ref="M1346">_xlfn.IFS(OR('Paraclinicos '!T1295="",'Paraclinicos '!U1295=""),"",OR('Paraclinicos '!T1295&lt;=90,'Paraclinicos '!U1295&lt;=60),1,OR('Paraclinicos '!T1295&gt;90,'Paraclinicos '!U1295&gt;60),0)</f>
        <v>0</v>
      </c>
      <c r="N1346" s="45">
        <f t="shared" si="62"/>
        <v>2</v>
      </c>
      <c r="O1346" cm="1">
        <f t="array" ref="O1346">_xlfn.IFS(OR('Paraclinicos '!M1295="",'Paraclinicos '!N1295="",'Paraclinicos '!N1295=0),"",'Paraclinicos '!M1295/'Paraclinicos '!N1295&lt;100,4,'Paraclinicos '!M1295/'Paraclinicos '!N1295&lt;200,3,'Paraclinicos '!M1295/'Paraclinicos '!N1295&lt;300,2,'Paraclinicos '!M1295/'Paraclinicos '!N1295&lt;400,1,'Paraclinicos '!M1295/'Paraclinicos '!N1295&gt;=400,0)</f>
        <v>3</v>
      </c>
      <c r="P1346" cm="1">
        <f t="array" ref="P1346">_xlfn.IFS('Paraclinicos '!C1295="","",'Paraclinicos '!C1295&lt;20,4,'Paraclinicos '!C1295&lt;50,3,'Paraclinicos '!C1295&lt;100,2,'Paraclinicos '!C1295&lt;150,1,'Paraclinicos '!C1295&gt;150,0)</f>
        <v>0</v>
      </c>
      <c r="Q1346" cm="1">
        <f t="array" ref="Q1346">_xlfn.IFS('Paraclinicos '!O1295="","",'Paraclinicos '!O1295&lt;1.2,0,'Paraclinicos '!O1295&lt;2,1,'Paraclinicos '!O1295&lt;3.5,2,'Paraclinicos '!O1295&lt;5,3,'Paraclinicos '!O1295&gt;5,4)</f>
        <v>0</v>
      </c>
      <c r="R1346" cm="1">
        <f t="array" ref="R1346">_xlfn.IFS('Paraclinicos '!J1295="","",'Paraclinicos '!J1295&lt;1.2,0,'Paraclinicos '!J1295&lt;2,1,'Paraclinicos '!J1295&lt;6,2,'Paraclinicos '!J1295&lt;12,3,'Paraclinicos '!J1295&gt;=12,4)</f>
        <v>0</v>
      </c>
      <c r="S1346" cm="1">
        <f t="array" ref="S1346">_xlfn.IFS('Paraclinicos '!Y1295="","",'Paraclinicos '!Y1295&lt;70,1,'Paraclinicos '!Y1295&gt;=70,0)</f>
        <v>0</v>
      </c>
      <c r="T1346" cm="1">
        <f t="array" ref="T1346">_xlfn.IFS('Paraclinicos '!W1295="","",'Paraclinicos '!W1295&lt;6,4,'Paraclinicos '!W1295&lt;10,3,'Paraclinicos '!W1295&lt;13,2,'Paraclinicos '!W1295&lt;15,1,'Paraclinicos '!W1295=15,0)</f>
        <v>2</v>
      </c>
      <c r="U1346" s="54">
        <f t="shared" si="60"/>
        <v>5</v>
      </c>
      <c r="V1346" cm="1">
        <f t="array" ref="V1346">_xlfn.IFS('Paraclinicos '!S1295="","",OR('Paraclinicos '!S1295&lt;=8,'Paraclinicos '!S1295&gt;=25),3,'Paraclinicos '!S1295&lt;12,1,'Paraclinicos '!S1295&lt;21,0,'Paraclinicos '!S1295&lt;25,2)</f>
        <v>2</v>
      </c>
      <c r="W1346" t="str">
        <f>IFERROR(IF(INDEX('BD Demog para scores enalazar'!Y$2:'BD Demog para scores enalazar'!Y$3000,MATCH(Formulas!A1346,'BD Demog para scores enalazar'!A$2:'BD Demog para scores enalazar'!A$3000,0))=1,"SI","NO"),"")</f>
        <v>NO</v>
      </c>
      <c r="X1346" s="9" t="str">
        <f>IFERROR(IF(INDEX('BD Demog para scores enalazar'!AJ$2:'BD Demog para scores enalazar'!AJ$3000,MATCH(Formulas!A1346,'BD Demog para scores enalazar'!A$2:'BD Demog para scores enalazar'!A$3000,0))=1,"SI","NO"),"")</f>
        <v>NO</v>
      </c>
      <c r="Y1346" cm="1">
        <f t="array" ref="Y1346">IF(AND(W1346="NO",X1346="NO"),_xlfn.IFS('Paraclinicos '!K1295&lt;=91,3,'Paraclinicos '!K1295&lt;94,2,'Paraclinicos '!K1295&lt;96,1,'Paraclinicos '!K1295&gt;=96,0),"")</f>
        <v>3</v>
      </c>
      <c r="Z1346" t="str" cm="1">
        <f t="array" ref="Z1346">IF(OR(W1346="SI",X1346="SI"),_xlfn.IFS(OR(AND('Paraclinicos '!K1296&lt;=83),AND('Paraclinicos '!K1296&gt;=97,AA1346=2)),3,OR(AND('Paraclinicos '!K1296&lt;=86),AND('Paraclinicos '!K1296&gt;=94,AA1346=2)),2,OR(AND('Paraclinicos '!K1296&lt;=88),AND('Paraclinicos '!K1296&gt;=92,AA1346=2)),1,OR(AND('Paraclinicos '!K1296&gt;=88,'Paraclinicos '!K1296&lt;=92),AND('Paraclinicos '!K1296&gt;=93,AA1346=0)),0),"")</f>
        <v/>
      </c>
      <c r="AA1346" cm="1">
        <f t="array" ref="AA1346">_xlfn.IFS('Paraclinicos '!E1295="","",'Paraclinicos '!E1295="Oxigeno",2,'Paraclinicos '!E1295="Aire",0)</f>
        <v>2</v>
      </c>
    </row>
    <row r="1347" spans="1:27" x14ac:dyDescent="0.25">
      <c r="A1347">
        <f>'Paraclinicos '!A1296</f>
        <v>385</v>
      </c>
      <c r="B1347" s="3">
        <f>'Paraclinicos '!R1296</f>
        <v>44299</v>
      </c>
      <c r="C1347" cm="1">
        <f t="array" ref="C1347">_xlfn.IFS('Paraclinicos '!Q1296="","",'Paraclinicos '!Q1296&gt;60,3,'Paraclinicos '!Q1296&lt;=60,1)</f>
        <v>1</v>
      </c>
      <c r="D1347" t="str">
        <f>IFERROR(IF(INDEX('BD Demog para scores enalazar'!BC$2:BC$3000,MATCH(Formulas!A1347,'BD Demog para scores enalazar'!A$2:A$3000,0))=0,"SI","NO"),"")</f>
        <v>SI</v>
      </c>
      <c r="E1347" cm="1">
        <f t="array" ref="E1347">_xlfn.IFS(D1347="","",D1347="SI",4,D1347="NO",1)</f>
        <v>4</v>
      </c>
      <c r="F1347" cm="1">
        <f t="array" ref="F1347">_xlfn.IFS('Paraclinicos '!B1296="","",'Paraclinicos '!B1296&gt;1,1,'Paraclinicos '!B1296&lt;=1,3)</f>
        <v>3</v>
      </c>
      <c r="G1347" t="str" cm="1">
        <f t="array" ref="G1347">_xlfn.IFS('Paraclinicos '!D1296="","",AND('Paraclinicos '!D1296&gt;=250,'Paraclinicos '!D1296&lt;=500),2,'Paraclinicos '!D1296&gt;500,3,'Paraclinicos '!D1296&lt;250,1)</f>
        <v/>
      </c>
      <c r="H1347" s="50">
        <f t="shared" si="61"/>
        <v>8</v>
      </c>
      <c r="I1347" cm="1">
        <f t="array" ref="I1347">_xlfn.IFS('Paraclinicos '!Q1296="","",'Paraclinicos '!Q1296&gt;=65,1,'Paraclinicos '!Q1296&lt;65,0)</f>
        <v>0</v>
      </c>
      <c r="J1347" cm="1">
        <f t="array" ref="J1347">_xlfn.IFS('Paraclinicos '!I1296="","",'Paraclinicos '!I1296&gt;7,1,'Paraclinicos '!I1296&lt;=7,0)</f>
        <v>1</v>
      </c>
      <c r="K1347" cm="1">
        <f t="array" ref="K1347">_xlfn.IFS('Paraclinicos '!W1296="","",'Paraclinicos '!W1296&lt;=8,1,'Paraclinicos '!W1296&gt;8,0)</f>
        <v>1</v>
      </c>
      <c r="L1347" cm="1">
        <f t="array" ref="L1347">_xlfn.IFS('Paraclinicos '!S1296="","",'Paraclinicos '!S1296&gt;=30,1,'Paraclinicos '!S1296&lt;30,0)</f>
        <v>0</v>
      </c>
      <c r="M1347" cm="1">
        <f t="array" ref="M1347">_xlfn.IFS(OR('Paraclinicos '!T1296="",'Paraclinicos '!U1296=""),"",OR('Paraclinicos '!T1296&lt;=90,'Paraclinicos '!U1296&lt;=60),1,OR('Paraclinicos '!T1296&gt;90,'Paraclinicos '!U1296&gt;60),0)</f>
        <v>0</v>
      </c>
      <c r="N1347" s="45">
        <f t="shared" si="62"/>
        <v>3</v>
      </c>
      <c r="O1347" cm="1">
        <f t="array" ref="O1347">_xlfn.IFS(OR('Paraclinicos '!M1296="",'Paraclinicos '!N1296="",'Paraclinicos '!N1296=0),"",'Paraclinicos '!M1296/'Paraclinicos '!N1296&lt;100,4,'Paraclinicos '!M1296/'Paraclinicos '!N1296&lt;200,3,'Paraclinicos '!M1296/'Paraclinicos '!N1296&lt;300,2,'Paraclinicos '!M1296/'Paraclinicos '!N1296&lt;400,1,'Paraclinicos '!M1296/'Paraclinicos '!N1296&gt;=400,0)</f>
        <v>2</v>
      </c>
      <c r="P1347" cm="1">
        <f t="array" ref="P1347">_xlfn.IFS('Paraclinicos '!C1296="","",'Paraclinicos '!C1296&lt;20,4,'Paraclinicos '!C1296&lt;50,3,'Paraclinicos '!C1296&lt;100,2,'Paraclinicos '!C1296&lt;150,1,'Paraclinicos '!C1296&gt;150,0)</f>
        <v>0</v>
      </c>
      <c r="Q1347" cm="1">
        <f t="array" ref="Q1347">_xlfn.IFS('Paraclinicos '!O1296="","",'Paraclinicos '!O1296&lt;1.2,0,'Paraclinicos '!O1296&lt;2,1,'Paraclinicos '!O1296&lt;3.5,2,'Paraclinicos '!O1296&lt;5,3,'Paraclinicos '!O1296&gt;5,4)</f>
        <v>0</v>
      </c>
      <c r="R1347" t="str" cm="1">
        <f t="array" ref="R1347">_xlfn.IFS('Paraclinicos '!J1296="","",'Paraclinicos '!J1296&lt;1.2,0,'Paraclinicos '!J1296&lt;2,1,'Paraclinicos '!J1296&lt;6,2,'Paraclinicos '!J1296&lt;12,3,'Paraclinicos '!J1296&gt;=12,4)</f>
        <v/>
      </c>
      <c r="S1347" cm="1">
        <f t="array" ref="S1347">_xlfn.IFS('Paraclinicos '!Y1296="","",'Paraclinicos '!Y1296&lt;70,1,'Paraclinicos '!Y1296&gt;=70,0)</f>
        <v>0</v>
      </c>
      <c r="T1347" cm="1">
        <f t="array" ref="T1347">_xlfn.IFS('Paraclinicos '!W1296="","",'Paraclinicos '!W1296&lt;6,4,'Paraclinicos '!W1296&lt;10,3,'Paraclinicos '!W1296&lt;13,2,'Paraclinicos '!W1296&lt;15,1,'Paraclinicos '!W1296=15,0)</f>
        <v>4</v>
      </c>
      <c r="U1347" s="54">
        <f t="shared" ref="U1347:U1410" si="63">IF(AND(O1347="",P1347="",Q1347="",R1347="",S1347="",T1347=""),"",SUM(O1347:T1347))</f>
        <v>6</v>
      </c>
      <c r="V1347" cm="1">
        <f t="array" ref="V1347">_xlfn.IFS('Paraclinicos '!S1296="","",OR('Paraclinicos '!S1296&lt;=8,'Paraclinicos '!S1296&gt;=25),3,'Paraclinicos '!S1296&lt;12,1,'Paraclinicos '!S1296&lt;21,0,'Paraclinicos '!S1296&lt;25,2)</f>
        <v>0</v>
      </c>
      <c r="W1347" t="str">
        <f>IFERROR(IF(INDEX('BD Demog para scores enalazar'!Y$2:'BD Demog para scores enalazar'!Y$3000,MATCH(Formulas!A1347,'BD Demog para scores enalazar'!A$2:'BD Demog para scores enalazar'!A$3000,0))=1,"SI","NO"),"")</f>
        <v>NO</v>
      </c>
      <c r="X1347" s="9" t="str">
        <f>IFERROR(IF(INDEX('BD Demog para scores enalazar'!AJ$2:'BD Demog para scores enalazar'!AJ$3000,MATCH(Formulas!A1347,'BD Demog para scores enalazar'!A$2:'BD Demog para scores enalazar'!A$3000,0))=1,"SI","NO"),"")</f>
        <v>NO</v>
      </c>
      <c r="Y1347" cm="1">
        <f t="array" ref="Y1347">IF(AND(W1347="NO",X1347="NO"),_xlfn.IFS('Paraclinicos '!K1296&lt;=91,3,'Paraclinicos '!K1296&lt;94,2,'Paraclinicos '!K1296&lt;96,1,'Paraclinicos '!K1296&gt;=96,0),"")</f>
        <v>3</v>
      </c>
      <c r="Z1347" t="str" cm="1">
        <f t="array" ref="Z1347">IF(OR(W1347="SI",X1347="SI"),_xlfn.IFS(OR(AND('Paraclinicos '!K1297&lt;=83),AND('Paraclinicos '!K1297&gt;=97,AA1347=2)),3,OR(AND('Paraclinicos '!K1297&lt;=86),AND('Paraclinicos '!K1297&gt;=94,AA1347=2)),2,OR(AND('Paraclinicos '!K1297&lt;=88),AND('Paraclinicos '!K1297&gt;=92,AA1347=2)),1,OR(AND('Paraclinicos '!K1297&gt;=88,'Paraclinicos '!K1297&lt;=92),AND('Paraclinicos '!K1297&gt;=93,AA1347=0)),0),"")</f>
        <v/>
      </c>
      <c r="AA1347" cm="1">
        <f t="array" ref="AA1347">_xlfn.IFS('Paraclinicos '!E1296="","",'Paraclinicos '!E1296="Oxigeno",2,'Paraclinicos '!E1296="Aire",0)</f>
        <v>2</v>
      </c>
    </row>
    <row r="1348" spans="1:27" x14ac:dyDescent="0.25">
      <c r="A1348">
        <f>'Paraclinicos '!A1297</f>
        <v>385</v>
      </c>
      <c r="B1348" s="3">
        <f>'Paraclinicos '!R1297</f>
        <v>44301</v>
      </c>
      <c r="C1348" cm="1">
        <f t="array" ref="C1348">_xlfn.IFS('Paraclinicos '!Q1297="","",'Paraclinicos '!Q1297&gt;60,3,'Paraclinicos '!Q1297&lt;=60,1)</f>
        <v>1</v>
      </c>
      <c r="D1348" t="str">
        <f>IFERROR(IF(INDEX('BD Demog para scores enalazar'!BC$2:BC$3000,MATCH(Formulas!A1348,'BD Demog para scores enalazar'!A$2:A$3000,0))=0,"SI","NO"),"")</f>
        <v>SI</v>
      </c>
      <c r="E1348" cm="1">
        <f t="array" ref="E1348">_xlfn.IFS(D1348="","",D1348="SI",4,D1348="NO",1)</f>
        <v>4</v>
      </c>
      <c r="F1348" cm="1">
        <f t="array" ref="F1348">_xlfn.IFS('Paraclinicos '!B1297="","",'Paraclinicos '!B1297&gt;1,1,'Paraclinicos '!B1297&lt;=1,3)</f>
        <v>3</v>
      </c>
      <c r="G1348" t="str" cm="1">
        <f t="array" ref="G1348">_xlfn.IFS('Paraclinicos '!D1297="","",AND('Paraclinicos '!D1297&gt;=250,'Paraclinicos '!D1297&lt;=500),2,'Paraclinicos '!D1297&gt;500,3,'Paraclinicos '!D1297&lt;250,1)</f>
        <v/>
      </c>
      <c r="H1348" s="50">
        <f t="shared" ref="H1348:H1411" si="64">IF(AND(C1348="",E1348="",F1348="",G1348=""),"",SUM(C1348,E1348:G1348))</f>
        <v>8</v>
      </c>
      <c r="I1348" cm="1">
        <f t="array" ref="I1348">_xlfn.IFS('Paraclinicos '!Q1297="","",'Paraclinicos '!Q1297&gt;=65,1,'Paraclinicos '!Q1297&lt;65,0)</f>
        <v>0</v>
      </c>
      <c r="J1348" cm="1">
        <f t="array" ref="J1348">_xlfn.IFS('Paraclinicos '!I1297="","",'Paraclinicos '!I1297&gt;7,1,'Paraclinicos '!I1297&lt;=7,0)</f>
        <v>1</v>
      </c>
      <c r="K1348" cm="1">
        <f t="array" ref="K1348">_xlfn.IFS('Paraclinicos '!W1297="","",'Paraclinicos '!W1297&lt;=8,1,'Paraclinicos '!W1297&gt;8,0)</f>
        <v>1</v>
      </c>
      <c r="L1348" cm="1">
        <f t="array" ref="L1348">_xlfn.IFS('Paraclinicos '!S1297="","",'Paraclinicos '!S1297&gt;=30,1,'Paraclinicos '!S1297&lt;30,0)</f>
        <v>0</v>
      </c>
      <c r="M1348" cm="1">
        <f t="array" ref="M1348">_xlfn.IFS(OR('Paraclinicos '!T1297="",'Paraclinicos '!U1297=""),"",OR('Paraclinicos '!T1297&lt;=90,'Paraclinicos '!U1297&lt;=60),1,OR('Paraclinicos '!T1297&gt;90,'Paraclinicos '!U1297&gt;60),0)</f>
        <v>0</v>
      </c>
      <c r="N1348" s="45">
        <f t="shared" ref="N1348:N1411" si="65">IF(AND(J1347="",J1348="",K1348="",L1348="",M1348=""),"",SUM(J1347:M1348))</f>
        <v>4</v>
      </c>
      <c r="O1348" cm="1">
        <f t="array" ref="O1348">_xlfn.IFS(OR('Paraclinicos '!M1297="",'Paraclinicos '!N1297="",'Paraclinicos '!N1297=0),"",'Paraclinicos '!M1297/'Paraclinicos '!N1297&lt;100,4,'Paraclinicos '!M1297/'Paraclinicos '!N1297&lt;200,3,'Paraclinicos '!M1297/'Paraclinicos '!N1297&lt;300,2,'Paraclinicos '!M1297/'Paraclinicos '!N1297&lt;400,1,'Paraclinicos '!M1297/'Paraclinicos '!N1297&gt;=400,0)</f>
        <v>2</v>
      </c>
      <c r="P1348" cm="1">
        <f t="array" ref="P1348">_xlfn.IFS('Paraclinicos '!C1297="","",'Paraclinicos '!C1297&lt;20,4,'Paraclinicos '!C1297&lt;50,3,'Paraclinicos '!C1297&lt;100,2,'Paraclinicos '!C1297&lt;150,1,'Paraclinicos '!C1297&gt;150,0)</f>
        <v>0</v>
      </c>
      <c r="Q1348" cm="1">
        <f t="array" ref="Q1348">_xlfn.IFS('Paraclinicos '!O1297="","",'Paraclinicos '!O1297&lt;1.2,0,'Paraclinicos '!O1297&lt;2,1,'Paraclinicos '!O1297&lt;3.5,2,'Paraclinicos '!O1297&lt;5,3,'Paraclinicos '!O1297&gt;5,4)</f>
        <v>0</v>
      </c>
      <c r="R1348" cm="1">
        <f t="array" ref="R1348">_xlfn.IFS('Paraclinicos '!J1297="","",'Paraclinicos '!J1297&lt;1.2,0,'Paraclinicos '!J1297&lt;2,1,'Paraclinicos '!J1297&lt;6,2,'Paraclinicos '!J1297&lt;12,3,'Paraclinicos '!J1297&gt;=12,4)</f>
        <v>0</v>
      </c>
      <c r="S1348" cm="1">
        <f t="array" ref="S1348">_xlfn.IFS('Paraclinicos '!Y1297="","",'Paraclinicos '!Y1297&lt;70,1,'Paraclinicos '!Y1297&gt;=70,0)</f>
        <v>0</v>
      </c>
      <c r="T1348" cm="1">
        <f t="array" ref="T1348">_xlfn.IFS('Paraclinicos '!W1297="","",'Paraclinicos '!W1297&lt;6,4,'Paraclinicos '!W1297&lt;10,3,'Paraclinicos '!W1297&lt;13,2,'Paraclinicos '!W1297&lt;15,1,'Paraclinicos '!W1297=15,0)</f>
        <v>4</v>
      </c>
      <c r="U1348" s="54">
        <f t="shared" si="63"/>
        <v>6</v>
      </c>
      <c r="V1348" cm="1">
        <f t="array" ref="V1348">_xlfn.IFS('Paraclinicos '!S1297="","",OR('Paraclinicos '!S1297&lt;=8,'Paraclinicos '!S1297&gt;=25),3,'Paraclinicos '!S1297&lt;12,1,'Paraclinicos '!S1297&lt;21,0,'Paraclinicos '!S1297&lt;25,2)</f>
        <v>2</v>
      </c>
      <c r="W1348" t="str">
        <f>IFERROR(IF(INDEX('BD Demog para scores enalazar'!Y$2:'BD Demog para scores enalazar'!Y$3000,MATCH(Formulas!A1348,'BD Demog para scores enalazar'!A$2:'BD Demog para scores enalazar'!A$3000,0))=1,"SI","NO"),"")</f>
        <v>NO</v>
      </c>
      <c r="X1348" s="9" t="str">
        <f>IFERROR(IF(INDEX('BD Demog para scores enalazar'!AJ$2:'BD Demog para scores enalazar'!AJ$3000,MATCH(Formulas!A1348,'BD Demog para scores enalazar'!A$2:'BD Demog para scores enalazar'!A$3000,0))=1,"SI","NO"),"")</f>
        <v>NO</v>
      </c>
      <c r="Y1348" cm="1">
        <f t="array" ref="Y1348">IF(AND(W1348="NO",X1348="NO"),_xlfn.IFS('Paraclinicos '!K1297&lt;=91,3,'Paraclinicos '!K1297&lt;94,2,'Paraclinicos '!K1297&lt;96,1,'Paraclinicos '!K1297&gt;=96,0),"")</f>
        <v>3</v>
      </c>
      <c r="Z1348" t="str" cm="1">
        <f t="array" ref="Z1348">IF(OR(W1348="SI",X1348="SI"),_xlfn.IFS(OR(AND('Paraclinicos '!K1298&lt;=83),AND('Paraclinicos '!K1298&gt;=97,AA1348=2)),3,OR(AND('Paraclinicos '!K1298&lt;=86),AND('Paraclinicos '!K1298&gt;=94,AA1348=2)),2,OR(AND('Paraclinicos '!K1298&lt;=88),AND('Paraclinicos '!K1298&gt;=92,AA1348=2)),1,OR(AND('Paraclinicos '!K1298&gt;=88,'Paraclinicos '!K1298&lt;=92),AND('Paraclinicos '!K1298&gt;=93,AA1348=0)),0),"")</f>
        <v/>
      </c>
      <c r="AA1348" cm="1">
        <f t="array" ref="AA1348">_xlfn.IFS('Paraclinicos '!E1297="","",'Paraclinicos '!E1297="Oxigeno",2,'Paraclinicos '!E1297="Aire",0)</f>
        <v>2</v>
      </c>
    </row>
    <row r="1349" spans="1:27" x14ac:dyDescent="0.25">
      <c r="A1349">
        <f>'Paraclinicos '!A1298</f>
        <v>385</v>
      </c>
      <c r="B1349" s="3">
        <f>'Paraclinicos '!R1298</f>
        <v>44302</v>
      </c>
      <c r="C1349" cm="1">
        <f t="array" ref="C1349">_xlfn.IFS('Paraclinicos '!Q1298="","",'Paraclinicos '!Q1298&gt;60,3,'Paraclinicos '!Q1298&lt;=60,1)</f>
        <v>1</v>
      </c>
      <c r="D1349" t="str">
        <f>IFERROR(IF(INDEX('BD Demog para scores enalazar'!BC$2:BC$3000,MATCH(Formulas!A1349,'BD Demog para scores enalazar'!A$2:A$3000,0))=0,"SI","NO"),"")</f>
        <v>SI</v>
      </c>
      <c r="E1349" cm="1">
        <f t="array" ref="E1349">_xlfn.IFS(D1349="","",D1349="SI",4,D1349="NO",1)</f>
        <v>4</v>
      </c>
      <c r="F1349" cm="1">
        <f t="array" ref="F1349">_xlfn.IFS('Paraclinicos '!B1298="","",'Paraclinicos '!B1298&gt;1,1,'Paraclinicos '!B1298&lt;=1,3)</f>
        <v>3</v>
      </c>
      <c r="G1349" t="str" cm="1">
        <f t="array" ref="G1349">_xlfn.IFS('Paraclinicos '!D1298="","",AND('Paraclinicos '!D1298&gt;=250,'Paraclinicos '!D1298&lt;=500),2,'Paraclinicos '!D1298&gt;500,3,'Paraclinicos '!D1298&lt;250,1)</f>
        <v/>
      </c>
      <c r="H1349" s="50">
        <f t="shared" si="64"/>
        <v>8</v>
      </c>
      <c r="I1349" cm="1">
        <f t="array" ref="I1349">_xlfn.IFS('Paraclinicos '!Q1298="","",'Paraclinicos '!Q1298&gt;=65,1,'Paraclinicos '!Q1298&lt;65,0)</f>
        <v>0</v>
      </c>
      <c r="J1349" t="str" cm="1">
        <f t="array" ref="J1349">_xlfn.IFS('Paraclinicos '!I1298="","",'Paraclinicos '!I1298&gt;7,1,'Paraclinicos '!I1298&lt;=7,0)</f>
        <v/>
      </c>
      <c r="K1349" cm="1">
        <f t="array" ref="K1349">_xlfn.IFS('Paraclinicos '!W1298="","",'Paraclinicos '!W1298&lt;=8,1,'Paraclinicos '!W1298&gt;8,0)</f>
        <v>1</v>
      </c>
      <c r="L1349" cm="1">
        <f t="array" ref="L1349">_xlfn.IFS('Paraclinicos '!S1298="","",'Paraclinicos '!S1298&gt;=30,1,'Paraclinicos '!S1298&lt;30,0)</f>
        <v>0</v>
      </c>
      <c r="M1349" cm="1">
        <f t="array" ref="M1349">_xlfn.IFS(OR('Paraclinicos '!T1298="",'Paraclinicos '!U1298=""),"",OR('Paraclinicos '!T1298&lt;=90,'Paraclinicos '!U1298&lt;=60),1,OR('Paraclinicos '!T1298&gt;90,'Paraclinicos '!U1298&gt;60),0)</f>
        <v>0</v>
      </c>
      <c r="N1349" s="45">
        <f t="shared" si="65"/>
        <v>3</v>
      </c>
      <c r="O1349" cm="1">
        <f t="array" ref="O1349">_xlfn.IFS(OR('Paraclinicos '!M1298="",'Paraclinicos '!N1298="",'Paraclinicos '!N1298=0),"",'Paraclinicos '!M1298/'Paraclinicos '!N1298&lt;100,4,'Paraclinicos '!M1298/'Paraclinicos '!N1298&lt;200,3,'Paraclinicos '!M1298/'Paraclinicos '!N1298&lt;300,2,'Paraclinicos '!M1298/'Paraclinicos '!N1298&lt;400,1,'Paraclinicos '!M1298/'Paraclinicos '!N1298&gt;=400,0)</f>
        <v>3</v>
      </c>
      <c r="P1349" cm="1">
        <f t="array" ref="P1349">_xlfn.IFS('Paraclinicos '!C1298="","",'Paraclinicos '!C1298&lt;20,4,'Paraclinicos '!C1298&lt;50,3,'Paraclinicos '!C1298&lt;100,2,'Paraclinicos '!C1298&lt;150,1,'Paraclinicos '!C1298&gt;150,0)</f>
        <v>0</v>
      </c>
      <c r="Q1349" t="str" cm="1">
        <f t="array" ref="Q1349">_xlfn.IFS('Paraclinicos '!O1298="","",'Paraclinicos '!O1298&lt;1.2,0,'Paraclinicos '!O1298&lt;2,1,'Paraclinicos '!O1298&lt;3.5,2,'Paraclinicos '!O1298&lt;5,3,'Paraclinicos '!O1298&gt;5,4)</f>
        <v/>
      </c>
      <c r="R1349" t="str" cm="1">
        <f t="array" ref="R1349">_xlfn.IFS('Paraclinicos '!J1298="","",'Paraclinicos '!J1298&lt;1.2,0,'Paraclinicos '!J1298&lt;2,1,'Paraclinicos '!J1298&lt;6,2,'Paraclinicos '!J1298&lt;12,3,'Paraclinicos '!J1298&gt;=12,4)</f>
        <v/>
      </c>
      <c r="S1349" cm="1">
        <f t="array" ref="S1349">_xlfn.IFS('Paraclinicos '!Y1298="","",'Paraclinicos '!Y1298&lt;70,1,'Paraclinicos '!Y1298&gt;=70,0)</f>
        <v>0</v>
      </c>
      <c r="T1349" cm="1">
        <f t="array" ref="T1349">_xlfn.IFS('Paraclinicos '!W1298="","",'Paraclinicos '!W1298&lt;6,4,'Paraclinicos '!W1298&lt;10,3,'Paraclinicos '!W1298&lt;13,2,'Paraclinicos '!W1298&lt;15,1,'Paraclinicos '!W1298=15,0)</f>
        <v>4</v>
      </c>
      <c r="U1349" s="54">
        <f t="shared" si="63"/>
        <v>7</v>
      </c>
      <c r="V1349" cm="1">
        <f t="array" ref="V1349">_xlfn.IFS('Paraclinicos '!S1298="","",OR('Paraclinicos '!S1298&lt;=8,'Paraclinicos '!S1298&gt;=25),3,'Paraclinicos '!S1298&lt;12,1,'Paraclinicos '!S1298&lt;21,0,'Paraclinicos '!S1298&lt;25,2)</f>
        <v>2</v>
      </c>
      <c r="W1349" t="str">
        <f>IFERROR(IF(INDEX('BD Demog para scores enalazar'!Y$2:'BD Demog para scores enalazar'!Y$3000,MATCH(Formulas!A1349,'BD Demog para scores enalazar'!A$2:'BD Demog para scores enalazar'!A$3000,0))=1,"SI","NO"),"")</f>
        <v>NO</v>
      </c>
      <c r="X1349" s="9" t="str">
        <f>IFERROR(IF(INDEX('BD Demog para scores enalazar'!AJ$2:'BD Demog para scores enalazar'!AJ$3000,MATCH(Formulas!A1349,'BD Demog para scores enalazar'!A$2:'BD Demog para scores enalazar'!A$3000,0))=1,"SI","NO"),"")</f>
        <v>NO</v>
      </c>
      <c r="Y1349" cm="1">
        <f t="array" ref="Y1349">IF(AND(W1349="NO",X1349="NO"),_xlfn.IFS('Paraclinicos '!K1298&lt;=91,3,'Paraclinicos '!K1298&lt;94,2,'Paraclinicos '!K1298&lt;96,1,'Paraclinicos '!K1298&gt;=96,0),"")</f>
        <v>3</v>
      </c>
      <c r="Z1349" t="str" cm="1">
        <f t="array" ref="Z1349">IF(OR(W1349="SI",X1349="SI"),_xlfn.IFS(OR(AND('Paraclinicos '!K1299&lt;=83),AND('Paraclinicos '!K1299&gt;=97,AA1349=2)),3,OR(AND('Paraclinicos '!K1299&lt;=86),AND('Paraclinicos '!K1299&gt;=94,AA1349=2)),2,OR(AND('Paraclinicos '!K1299&lt;=88),AND('Paraclinicos '!K1299&gt;=92,AA1349=2)),1,OR(AND('Paraclinicos '!K1299&gt;=88,'Paraclinicos '!K1299&lt;=92),AND('Paraclinicos '!K1299&gt;=93,AA1349=0)),0),"")</f>
        <v/>
      </c>
      <c r="AA1349" cm="1">
        <f t="array" ref="AA1349">_xlfn.IFS('Paraclinicos '!E1298="","",'Paraclinicos '!E1298="Oxigeno",2,'Paraclinicos '!E1298="Aire",0)</f>
        <v>2</v>
      </c>
    </row>
    <row r="1350" spans="1:27" x14ac:dyDescent="0.25">
      <c r="A1350">
        <f>'Paraclinicos '!A1299</f>
        <v>385</v>
      </c>
      <c r="B1350" s="3">
        <f>'Paraclinicos '!R1299</f>
        <v>44303</v>
      </c>
      <c r="C1350" cm="1">
        <f t="array" ref="C1350">_xlfn.IFS('Paraclinicos '!Q1299="","",'Paraclinicos '!Q1299&gt;60,3,'Paraclinicos '!Q1299&lt;=60,1)</f>
        <v>1</v>
      </c>
      <c r="D1350" t="str">
        <f>IFERROR(IF(INDEX('BD Demog para scores enalazar'!BC$2:BC$3000,MATCH(Formulas!A1350,'BD Demog para scores enalazar'!A$2:A$3000,0))=0,"SI","NO"),"")</f>
        <v>SI</v>
      </c>
      <c r="E1350" cm="1">
        <f t="array" ref="E1350">_xlfn.IFS(D1350="","",D1350="SI",4,D1350="NO",1)</f>
        <v>4</v>
      </c>
      <c r="F1350" cm="1">
        <f t="array" ref="F1350">_xlfn.IFS('Paraclinicos '!B1299="","",'Paraclinicos '!B1299&gt;1,1,'Paraclinicos '!B1299&lt;=1,3)</f>
        <v>3</v>
      </c>
      <c r="G1350" t="str" cm="1">
        <f t="array" ref="G1350">_xlfn.IFS('Paraclinicos '!D1299="","",AND('Paraclinicos '!D1299&gt;=250,'Paraclinicos '!D1299&lt;=500),2,'Paraclinicos '!D1299&gt;500,3,'Paraclinicos '!D1299&lt;250,1)</f>
        <v/>
      </c>
      <c r="H1350" s="50">
        <f t="shared" si="64"/>
        <v>8</v>
      </c>
      <c r="I1350" cm="1">
        <f t="array" ref="I1350">_xlfn.IFS('Paraclinicos '!Q1299="","",'Paraclinicos '!Q1299&gt;=65,1,'Paraclinicos '!Q1299&lt;65,0)</f>
        <v>0</v>
      </c>
      <c r="J1350" cm="1">
        <f t="array" ref="J1350">_xlfn.IFS('Paraclinicos '!I1299="","",'Paraclinicos '!I1299&gt;7,1,'Paraclinicos '!I1299&lt;=7,0)</f>
        <v>1</v>
      </c>
      <c r="K1350" cm="1">
        <f t="array" ref="K1350">_xlfn.IFS('Paraclinicos '!W1299="","",'Paraclinicos '!W1299&lt;=8,1,'Paraclinicos '!W1299&gt;8,0)</f>
        <v>1</v>
      </c>
      <c r="L1350" cm="1">
        <f t="array" ref="L1350">_xlfn.IFS('Paraclinicos '!S1299="","",'Paraclinicos '!S1299&gt;=30,1,'Paraclinicos '!S1299&lt;30,0)</f>
        <v>1</v>
      </c>
      <c r="M1350" cm="1">
        <f t="array" ref="M1350">_xlfn.IFS(OR('Paraclinicos '!T1299="",'Paraclinicos '!U1299=""),"",OR('Paraclinicos '!T1299&lt;=90,'Paraclinicos '!U1299&lt;=60),1,OR('Paraclinicos '!T1299&gt;90,'Paraclinicos '!U1299&gt;60),0)</f>
        <v>0</v>
      </c>
      <c r="N1350" s="45">
        <f t="shared" si="65"/>
        <v>4</v>
      </c>
      <c r="O1350" cm="1">
        <f t="array" ref="O1350">_xlfn.IFS(OR('Paraclinicos '!M1299="",'Paraclinicos '!N1299="",'Paraclinicos '!N1299=0),"",'Paraclinicos '!M1299/'Paraclinicos '!N1299&lt;100,4,'Paraclinicos '!M1299/'Paraclinicos '!N1299&lt;200,3,'Paraclinicos '!M1299/'Paraclinicos '!N1299&lt;300,2,'Paraclinicos '!M1299/'Paraclinicos '!N1299&lt;400,1,'Paraclinicos '!M1299/'Paraclinicos '!N1299&gt;=400,0)</f>
        <v>3</v>
      </c>
      <c r="P1350" cm="1">
        <f t="array" ref="P1350">_xlfn.IFS('Paraclinicos '!C1299="","",'Paraclinicos '!C1299&lt;20,4,'Paraclinicos '!C1299&lt;50,3,'Paraclinicos '!C1299&lt;100,2,'Paraclinicos '!C1299&lt;150,1,'Paraclinicos '!C1299&gt;150,0)</f>
        <v>0</v>
      </c>
      <c r="Q1350" cm="1">
        <f t="array" ref="Q1350">_xlfn.IFS('Paraclinicos '!O1299="","",'Paraclinicos '!O1299&lt;1.2,0,'Paraclinicos '!O1299&lt;2,1,'Paraclinicos '!O1299&lt;3.5,2,'Paraclinicos '!O1299&lt;5,3,'Paraclinicos '!O1299&gt;5,4)</f>
        <v>0</v>
      </c>
      <c r="R1350" cm="1">
        <f t="array" ref="R1350">_xlfn.IFS('Paraclinicos '!J1299="","",'Paraclinicos '!J1299&lt;1.2,0,'Paraclinicos '!J1299&lt;2,1,'Paraclinicos '!J1299&lt;6,2,'Paraclinicos '!J1299&lt;12,3,'Paraclinicos '!J1299&gt;=12,4)</f>
        <v>0</v>
      </c>
      <c r="S1350" cm="1">
        <f t="array" ref="S1350">_xlfn.IFS('Paraclinicos '!Y1299="","",'Paraclinicos '!Y1299&lt;70,1,'Paraclinicos '!Y1299&gt;=70,0)</f>
        <v>0</v>
      </c>
      <c r="T1350" cm="1">
        <f t="array" ref="T1350">_xlfn.IFS('Paraclinicos '!W1299="","",'Paraclinicos '!W1299&lt;6,4,'Paraclinicos '!W1299&lt;10,3,'Paraclinicos '!W1299&lt;13,2,'Paraclinicos '!W1299&lt;15,1,'Paraclinicos '!W1299=15,0)</f>
        <v>4</v>
      </c>
      <c r="U1350" s="54">
        <f t="shared" si="63"/>
        <v>7</v>
      </c>
      <c r="V1350" cm="1">
        <f t="array" ref="V1350">_xlfn.IFS('Paraclinicos '!S1299="","",OR('Paraclinicos '!S1299&lt;=8,'Paraclinicos '!S1299&gt;=25),3,'Paraclinicos '!S1299&lt;12,1,'Paraclinicos '!S1299&lt;21,0,'Paraclinicos '!S1299&lt;25,2)</f>
        <v>3</v>
      </c>
      <c r="W1350" t="str">
        <f>IFERROR(IF(INDEX('BD Demog para scores enalazar'!Y$2:'BD Demog para scores enalazar'!Y$3000,MATCH(Formulas!A1350,'BD Demog para scores enalazar'!A$2:'BD Demog para scores enalazar'!A$3000,0))=1,"SI","NO"),"")</f>
        <v>NO</v>
      </c>
      <c r="X1350" s="9" t="str">
        <f>IFERROR(IF(INDEX('BD Demog para scores enalazar'!AJ$2:'BD Demog para scores enalazar'!AJ$3000,MATCH(Formulas!A1350,'BD Demog para scores enalazar'!A$2:'BD Demog para scores enalazar'!A$3000,0))=1,"SI","NO"),"")</f>
        <v>NO</v>
      </c>
      <c r="Y1350" cm="1">
        <f t="array" ref="Y1350">IF(AND(W1350="NO",X1350="NO"),_xlfn.IFS('Paraclinicos '!K1299&lt;=91,3,'Paraclinicos '!K1299&lt;94,2,'Paraclinicos '!K1299&lt;96,1,'Paraclinicos '!K1299&gt;=96,0),"")</f>
        <v>3</v>
      </c>
      <c r="Z1350" t="str" cm="1">
        <f t="array" ref="Z1350">IF(OR(W1350="SI",X1350="SI"),_xlfn.IFS(OR(AND('Paraclinicos '!K1300&lt;=83),AND('Paraclinicos '!K1300&gt;=97,AA1350=2)),3,OR(AND('Paraclinicos '!K1300&lt;=86),AND('Paraclinicos '!K1300&gt;=94,AA1350=2)),2,OR(AND('Paraclinicos '!K1300&lt;=88),AND('Paraclinicos '!K1300&gt;=92,AA1350=2)),1,OR(AND('Paraclinicos '!K1300&gt;=88,'Paraclinicos '!K1300&lt;=92),AND('Paraclinicos '!K1300&gt;=93,AA1350=0)),0),"")</f>
        <v/>
      </c>
      <c r="AA1350" cm="1">
        <f t="array" ref="AA1350">_xlfn.IFS('Paraclinicos '!E1299="","",'Paraclinicos '!E1299="Oxigeno",2,'Paraclinicos '!E1299="Aire",0)</f>
        <v>2</v>
      </c>
    </row>
    <row r="1351" spans="1:27" x14ac:dyDescent="0.25">
      <c r="A1351">
        <f>'Paraclinicos '!A1300</f>
        <v>385</v>
      </c>
      <c r="B1351" s="3">
        <f>'Paraclinicos '!R1300</f>
        <v>44305</v>
      </c>
      <c r="C1351" cm="1">
        <f t="array" ref="C1351">_xlfn.IFS('Paraclinicos '!Q1300="","",'Paraclinicos '!Q1300&gt;60,3,'Paraclinicos '!Q1300&lt;=60,1)</f>
        <v>1</v>
      </c>
      <c r="D1351" t="str">
        <f>IFERROR(IF(INDEX('BD Demog para scores enalazar'!BC$2:BC$3000,MATCH(Formulas!A1351,'BD Demog para scores enalazar'!A$2:A$3000,0))=0,"SI","NO"),"")</f>
        <v>SI</v>
      </c>
      <c r="E1351" cm="1">
        <f t="array" ref="E1351">_xlfn.IFS(D1351="","",D1351="SI",4,D1351="NO",1)</f>
        <v>4</v>
      </c>
      <c r="F1351" cm="1">
        <f t="array" ref="F1351">_xlfn.IFS('Paraclinicos '!B1300="","",'Paraclinicos '!B1300&gt;1,1,'Paraclinicos '!B1300&lt;=1,3)</f>
        <v>3</v>
      </c>
      <c r="G1351" cm="1">
        <f t="array" ref="G1351">_xlfn.IFS('Paraclinicos '!D1300="","",AND('Paraclinicos '!D1300&gt;=250,'Paraclinicos '!D1300&lt;=500),2,'Paraclinicos '!D1300&gt;500,3,'Paraclinicos '!D1300&lt;250,1)</f>
        <v>3</v>
      </c>
      <c r="H1351" s="50">
        <f t="shared" si="64"/>
        <v>11</v>
      </c>
      <c r="I1351" cm="1">
        <f t="array" ref="I1351">_xlfn.IFS('Paraclinicos '!Q1300="","",'Paraclinicos '!Q1300&gt;=65,1,'Paraclinicos '!Q1300&lt;65,0)</f>
        <v>0</v>
      </c>
      <c r="J1351" cm="1">
        <f t="array" ref="J1351">_xlfn.IFS('Paraclinicos '!I1300="","",'Paraclinicos '!I1300&gt;7,1,'Paraclinicos '!I1300&lt;=7,0)</f>
        <v>1</v>
      </c>
      <c r="K1351" cm="1">
        <f t="array" ref="K1351">_xlfn.IFS('Paraclinicos '!W1300="","",'Paraclinicos '!W1300&lt;=8,1,'Paraclinicos '!W1300&gt;8,0)</f>
        <v>1</v>
      </c>
      <c r="L1351" cm="1">
        <f t="array" ref="L1351">_xlfn.IFS('Paraclinicos '!S1300="","",'Paraclinicos '!S1300&gt;=30,1,'Paraclinicos '!S1300&lt;30,0)</f>
        <v>0</v>
      </c>
      <c r="M1351" cm="1">
        <f t="array" ref="M1351">_xlfn.IFS(OR('Paraclinicos '!T1300="",'Paraclinicos '!U1300=""),"",OR('Paraclinicos '!T1300&lt;=90,'Paraclinicos '!U1300&lt;=60),1,OR('Paraclinicos '!T1300&gt;90,'Paraclinicos '!U1300&gt;60),0)</f>
        <v>0</v>
      </c>
      <c r="N1351" s="45">
        <f t="shared" si="65"/>
        <v>5</v>
      </c>
      <c r="O1351" cm="1">
        <f t="array" ref="O1351">_xlfn.IFS(OR('Paraclinicos '!M1300="",'Paraclinicos '!N1300="",'Paraclinicos '!N1300=0),"",'Paraclinicos '!M1300/'Paraclinicos '!N1300&lt;100,4,'Paraclinicos '!M1300/'Paraclinicos '!N1300&lt;200,3,'Paraclinicos '!M1300/'Paraclinicos '!N1300&lt;300,2,'Paraclinicos '!M1300/'Paraclinicos '!N1300&lt;400,1,'Paraclinicos '!M1300/'Paraclinicos '!N1300&gt;=400,0)</f>
        <v>3</v>
      </c>
      <c r="P1351" cm="1">
        <f t="array" ref="P1351">_xlfn.IFS('Paraclinicos '!C1300="","",'Paraclinicos '!C1300&lt;20,4,'Paraclinicos '!C1300&lt;50,3,'Paraclinicos '!C1300&lt;100,2,'Paraclinicos '!C1300&lt;150,1,'Paraclinicos '!C1300&gt;150,0)</f>
        <v>0</v>
      </c>
      <c r="Q1351" cm="1">
        <f t="array" ref="Q1351">_xlfn.IFS('Paraclinicos '!O1300="","",'Paraclinicos '!O1300&lt;1.2,0,'Paraclinicos '!O1300&lt;2,1,'Paraclinicos '!O1300&lt;3.5,2,'Paraclinicos '!O1300&lt;5,3,'Paraclinicos '!O1300&gt;5,4)</f>
        <v>0</v>
      </c>
      <c r="R1351" cm="1">
        <f t="array" ref="R1351">_xlfn.IFS('Paraclinicos '!J1300="","",'Paraclinicos '!J1300&lt;1.2,0,'Paraclinicos '!J1300&lt;2,1,'Paraclinicos '!J1300&lt;6,2,'Paraclinicos '!J1300&lt;12,3,'Paraclinicos '!J1300&gt;=12,4)</f>
        <v>0</v>
      </c>
      <c r="S1351" cm="1">
        <f t="array" ref="S1351">_xlfn.IFS('Paraclinicos '!Y1300="","",'Paraclinicos '!Y1300&lt;70,1,'Paraclinicos '!Y1300&gt;=70,0)</f>
        <v>0</v>
      </c>
      <c r="T1351" cm="1">
        <f t="array" ref="T1351">_xlfn.IFS('Paraclinicos '!W1300="","",'Paraclinicos '!W1300&lt;6,4,'Paraclinicos '!W1300&lt;10,3,'Paraclinicos '!W1300&lt;13,2,'Paraclinicos '!W1300&lt;15,1,'Paraclinicos '!W1300=15,0)</f>
        <v>4</v>
      </c>
      <c r="U1351" s="54">
        <f t="shared" si="63"/>
        <v>7</v>
      </c>
      <c r="V1351" cm="1">
        <f t="array" ref="V1351">_xlfn.IFS('Paraclinicos '!S1300="","",OR('Paraclinicos '!S1300&lt;=8,'Paraclinicos '!S1300&gt;=25),3,'Paraclinicos '!S1300&lt;12,1,'Paraclinicos '!S1300&lt;21,0,'Paraclinicos '!S1300&lt;25,2)</f>
        <v>2</v>
      </c>
      <c r="W1351" t="str">
        <f>IFERROR(IF(INDEX('BD Demog para scores enalazar'!Y$2:'BD Demog para scores enalazar'!Y$3000,MATCH(Formulas!A1351,'BD Demog para scores enalazar'!A$2:'BD Demog para scores enalazar'!A$3000,0))=1,"SI","NO"),"")</f>
        <v>NO</v>
      </c>
      <c r="X1351" s="9" t="str">
        <f>IFERROR(IF(INDEX('BD Demog para scores enalazar'!AJ$2:'BD Demog para scores enalazar'!AJ$3000,MATCH(Formulas!A1351,'BD Demog para scores enalazar'!A$2:'BD Demog para scores enalazar'!A$3000,0))=1,"SI","NO"),"")</f>
        <v>NO</v>
      </c>
      <c r="Y1351" cm="1">
        <f t="array" ref="Y1351">IF(AND(W1351="NO",X1351="NO"),_xlfn.IFS('Paraclinicos '!K1300&lt;=91,3,'Paraclinicos '!K1300&lt;94,2,'Paraclinicos '!K1300&lt;96,1,'Paraclinicos '!K1300&gt;=96,0),"")</f>
        <v>3</v>
      </c>
      <c r="Z1351" t="str" cm="1">
        <f t="array" ref="Z1351">IF(OR(W1351="SI",X1351="SI"),_xlfn.IFS(OR(AND('Paraclinicos '!K1301&lt;=83),AND('Paraclinicos '!K1301&gt;=97,AA1351=2)),3,OR(AND('Paraclinicos '!K1301&lt;=86),AND('Paraclinicos '!K1301&gt;=94,AA1351=2)),2,OR(AND('Paraclinicos '!K1301&lt;=88),AND('Paraclinicos '!K1301&gt;=92,AA1351=2)),1,OR(AND('Paraclinicos '!K1301&gt;=88,'Paraclinicos '!K1301&lt;=92),AND('Paraclinicos '!K1301&gt;=93,AA1351=0)),0),"")</f>
        <v/>
      </c>
      <c r="AA1351" cm="1">
        <f t="array" ref="AA1351">_xlfn.IFS('Paraclinicos '!E1300="","",'Paraclinicos '!E1300="Oxigeno",2,'Paraclinicos '!E1300="Aire",0)</f>
        <v>2</v>
      </c>
    </row>
    <row r="1352" spans="1:27" x14ac:dyDescent="0.25">
      <c r="A1352">
        <f>'Paraclinicos '!A1301</f>
        <v>385</v>
      </c>
      <c r="B1352" s="3">
        <f>'Paraclinicos '!R1301</f>
        <v>44307</v>
      </c>
      <c r="C1352" cm="1">
        <f t="array" ref="C1352">_xlfn.IFS('Paraclinicos '!Q1301="","",'Paraclinicos '!Q1301&gt;60,3,'Paraclinicos '!Q1301&lt;=60,1)</f>
        <v>1</v>
      </c>
      <c r="D1352" t="str">
        <f>IFERROR(IF(INDEX('BD Demog para scores enalazar'!BC$2:BC$3000,MATCH(Formulas!A1352,'BD Demog para scores enalazar'!A$2:A$3000,0))=0,"SI","NO"),"")</f>
        <v>SI</v>
      </c>
      <c r="E1352" cm="1">
        <f t="array" ref="E1352">_xlfn.IFS(D1352="","",D1352="SI",4,D1352="NO",1)</f>
        <v>4</v>
      </c>
      <c r="F1352" cm="1">
        <f t="array" ref="F1352">_xlfn.IFS('Paraclinicos '!B1301="","",'Paraclinicos '!B1301&gt;1,1,'Paraclinicos '!B1301&lt;=1,3)</f>
        <v>1</v>
      </c>
      <c r="G1352" cm="1">
        <f t="array" ref="G1352">_xlfn.IFS('Paraclinicos '!D1301="","",AND('Paraclinicos '!D1301&gt;=250,'Paraclinicos '!D1301&lt;=500),2,'Paraclinicos '!D1301&gt;500,3,'Paraclinicos '!D1301&lt;250,1)</f>
        <v>3</v>
      </c>
      <c r="H1352" s="50">
        <f t="shared" si="64"/>
        <v>9</v>
      </c>
      <c r="I1352" cm="1">
        <f t="array" ref="I1352">_xlfn.IFS('Paraclinicos '!Q1301="","",'Paraclinicos '!Q1301&gt;=65,1,'Paraclinicos '!Q1301&lt;65,0)</f>
        <v>0</v>
      </c>
      <c r="J1352" cm="1">
        <f t="array" ref="J1352">_xlfn.IFS('Paraclinicos '!I1301="","",'Paraclinicos '!I1301&gt;7,1,'Paraclinicos '!I1301&lt;=7,0)</f>
        <v>1</v>
      </c>
      <c r="K1352" cm="1">
        <f t="array" ref="K1352">_xlfn.IFS('Paraclinicos '!W1301="","",'Paraclinicos '!W1301&lt;=8,1,'Paraclinicos '!W1301&gt;8,0)</f>
        <v>1</v>
      </c>
      <c r="L1352" cm="1">
        <f t="array" ref="L1352">_xlfn.IFS('Paraclinicos '!S1301="","",'Paraclinicos '!S1301&gt;=30,1,'Paraclinicos '!S1301&lt;30,0)</f>
        <v>0</v>
      </c>
      <c r="M1352" cm="1">
        <f t="array" ref="M1352">_xlfn.IFS(OR('Paraclinicos '!T1301="",'Paraclinicos '!U1301=""),"",OR('Paraclinicos '!T1301&lt;=90,'Paraclinicos '!U1301&lt;=60),1,OR('Paraclinicos '!T1301&gt;90,'Paraclinicos '!U1301&gt;60),0)</f>
        <v>0</v>
      </c>
      <c r="N1352" s="45">
        <f t="shared" si="65"/>
        <v>4</v>
      </c>
      <c r="O1352" cm="1">
        <f t="array" ref="O1352">_xlfn.IFS(OR('Paraclinicos '!M1301="",'Paraclinicos '!N1301="",'Paraclinicos '!N1301=0),"",'Paraclinicos '!M1301/'Paraclinicos '!N1301&lt;100,4,'Paraclinicos '!M1301/'Paraclinicos '!N1301&lt;200,3,'Paraclinicos '!M1301/'Paraclinicos '!N1301&lt;300,2,'Paraclinicos '!M1301/'Paraclinicos '!N1301&lt;400,1,'Paraclinicos '!M1301/'Paraclinicos '!N1301&gt;=400,0)</f>
        <v>3</v>
      </c>
      <c r="P1352" cm="1">
        <f t="array" ref="P1352">_xlfn.IFS('Paraclinicos '!C1301="","",'Paraclinicos '!C1301&lt;20,4,'Paraclinicos '!C1301&lt;50,3,'Paraclinicos '!C1301&lt;100,2,'Paraclinicos '!C1301&lt;150,1,'Paraclinicos '!C1301&gt;150,0)</f>
        <v>0</v>
      </c>
      <c r="Q1352" cm="1">
        <f t="array" ref="Q1352">_xlfn.IFS('Paraclinicos '!O1301="","",'Paraclinicos '!O1301&lt;1.2,0,'Paraclinicos '!O1301&lt;2,1,'Paraclinicos '!O1301&lt;3.5,2,'Paraclinicos '!O1301&lt;5,3,'Paraclinicos '!O1301&gt;5,4)</f>
        <v>0</v>
      </c>
      <c r="R1352" cm="1">
        <f t="array" ref="R1352">_xlfn.IFS('Paraclinicos '!J1301="","",'Paraclinicos '!J1301&lt;1.2,0,'Paraclinicos '!J1301&lt;2,1,'Paraclinicos '!J1301&lt;6,2,'Paraclinicos '!J1301&lt;12,3,'Paraclinicos '!J1301&gt;=12,4)</f>
        <v>0</v>
      </c>
      <c r="S1352" cm="1">
        <f t="array" ref="S1352">_xlfn.IFS('Paraclinicos '!Y1301="","",'Paraclinicos '!Y1301&lt;70,1,'Paraclinicos '!Y1301&gt;=70,0)</f>
        <v>0</v>
      </c>
      <c r="T1352" cm="1">
        <f t="array" ref="T1352">_xlfn.IFS('Paraclinicos '!W1301="","",'Paraclinicos '!W1301&lt;6,4,'Paraclinicos '!W1301&lt;10,3,'Paraclinicos '!W1301&lt;13,2,'Paraclinicos '!W1301&lt;15,1,'Paraclinicos '!W1301=15,0)</f>
        <v>4</v>
      </c>
      <c r="U1352" s="54">
        <f t="shared" si="63"/>
        <v>7</v>
      </c>
      <c r="V1352" cm="1">
        <f t="array" ref="V1352">_xlfn.IFS('Paraclinicos '!S1301="","",OR('Paraclinicos '!S1301&lt;=8,'Paraclinicos '!S1301&gt;=25),3,'Paraclinicos '!S1301&lt;12,1,'Paraclinicos '!S1301&lt;21,0,'Paraclinicos '!S1301&lt;25,2)</f>
        <v>2</v>
      </c>
      <c r="W1352" t="str">
        <f>IFERROR(IF(INDEX('BD Demog para scores enalazar'!Y$2:'BD Demog para scores enalazar'!Y$3000,MATCH(Formulas!A1352,'BD Demog para scores enalazar'!A$2:'BD Demog para scores enalazar'!A$3000,0))=1,"SI","NO"),"")</f>
        <v>NO</v>
      </c>
      <c r="X1352" s="9" t="str">
        <f>IFERROR(IF(INDEX('BD Demog para scores enalazar'!AJ$2:'BD Demog para scores enalazar'!AJ$3000,MATCH(Formulas!A1352,'BD Demog para scores enalazar'!A$2:'BD Demog para scores enalazar'!A$3000,0))=1,"SI","NO"),"")</f>
        <v>NO</v>
      </c>
      <c r="Y1352" cm="1">
        <f t="array" ref="Y1352">IF(AND(W1352="NO",X1352="NO"),_xlfn.IFS('Paraclinicos '!K1301&lt;=91,3,'Paraclinicos '!K1301&lt;94,2,'Paraclinicos '!K1301&lt;96,1,'Paraclinicos '!K1301&gt;=96,0),"")</f>
        <v>3</v>
      </c>
      <c r="Z1352" t="str" cm="1">
        <f t="array" ref="Z1352">IF(OR(W1352="SI",X1352="SI"),_xlfn.IFS(OR(AND('Paraclinicos '!K1302&lt;=83),AND('Paraclinicos '!K1302&gt;=97,AA1352=2)),3,OR(AND('Paraclinicos '!K1302&lt;=86),AND('Paraclinicos '!K1302&gt;=94,AA1352=2)),2,OR(AND('Paraclinicos '!K1302&lt;=88),AND('Paraclinicos '!K1302&gt;=92,AA1352=2)),1,OR(AND('Paraclinicos '!K1302&gt;=88,'Paraclinicos '!K1302&lt;=92),AND('Paraclinicos '!K1302&gt;=93,AA1352=0)),0),"")</f>
        <v/>
      </c>
      <c r="AA1352" cm="1">
        <f t="array" ref="AA1352">_xlfn.IFS('Paraclinicos '!E1301="","",'Paraclinicos '!E1301="Oxigeno",2,'Paraclinicos '!E1301="Aire",0)</f>
        <v>2</v>
      </c>
    </row>
    <row r="1353" spans="1:27" x14ac:dyDescent="0.25">
      <c r="A1353">
        <f>'Paraclinicos '!A1302</f>
        <v>385</v>
      </c>
      <c r="B1353" s="3">
        <f>'Paraclinicos '!R1302</f>
        <v>44309</v>
      </c>
      <c r="C1353" cm="1">
        <f t="array" ref="C1353">_xlfn.IFS('Paraclinicos '!Q1302="","",'Paraclinicos '!Q1302&gt;60,3,'Paraclinicos '!Q1302&lt;=60,1)</f>
        <v>1</v>
      </c>
      <c r="D1353" t="str">
        <f>IFERROR(IF(INDEX('BD Demog para scores enalazar'!BC$2:BC$3000,MATCH(Formulas!A1353,'BD Demog para scores enalazar'!A$2:A$3000,0))=0,"SI","NO"),"")</f>
        <v>SI</v>
      </c>
      <c r="E1353" cm="1">
        <f t="array" ref="E1353">_xlfn.IFS(D1353="","",D1353="SI",4,D1353="NO",1)</f>
        <v>4</v>
      </c>
      <c r="F1353" cm="1">
        <f t="array" ref="F1353">_xlfn.IFS('Paraclinicos '!B1302="","",'Paraclinicos '!B1302&gt;1,1,'Paraclinicos '!B1302&lt;=1,3)</f>
        <v>1</v>
      </c>
      <c r="G1353" t="str" cm="1">
        <f t="array" ref="G1353">_xlfn.IFS('Paraclinicos '!D1302="","",AND('Paraclinicos '!D1302&gt;=250,'Paraclinicos '!D1302&lt;=500),2,'Paraclinicos '!D1302&gt;500,3,'Paraclinicos '!D1302&lt;250,1)</f>
        <v/>
      </c>
      <c r="H1353" s="50">
        <f t="shared" si="64"/>
        <v>6</v>
      </c>
      <c r="I1353" cm="1">
        <f t="array" ref="I1353">_xlfn.IFS('Paraclinicos '!Q1302="","",'Paraclinicos '!Q1302&gt;=65,1,'Paraclinicos '!Q1302&lt;65,0)</f>
        <v>0</v>
      </c>
      <c r="J1353" cm="1">
        <f t="array" ref="J1353">_xlfn.IFS('Paraclinicos '!I1302="","",'Paraclinicos '!I1302&gt;7,1,'Paraclinicos '!I1302&lt;=7,0)</f>
        <v>1</v>
      </c>
      <c r="K1353" cm="1">
        <f t="array" ref="K1353">_xlfn.IFS('Paraclinicos '!W1302="","",'Paraclinicos '!W1302&lt;=8,1,'Paraclinicos '!W1302&gt;8,0)</f>
        <v>1</v>
      </c>
      <c r="L1353" cm="1">
        <f t="array" ref="L1353">_xlfn.IFS('Paraclinicos '!S1302="","",'Paraclinicos '!S1302&gt;=30,1,'Paraclinicos '!S1302&lt;30,0)</f>
        <v>0</v>
      </c>
      <c r="M1353" cm="1">
        <f t="array" ref="M1353">_xlfn.IFS(OR('Paraclinicos '!T1302="",'Paraclinicos '!U1302=""),"",OR('Paraclinicos '!T1302&lt;=90,'Paraclinicos '!U1302&lt;=60),1,OR('Paraclinicos '!T1302&gt;90,'Paraclinicos '!U1302&gt;60),0)</f>
        <v>0</v>
      </c>
      <c r="N1353" s="45">
        <f t="shared" si="65"/>
        <v>4</v>
      </c>
      <c r="O1353" cm="1">
        <f t="array" ref="O1353">_xlfn.IFS(OR('Paraclinicos '!M1302="",'Paraclinicos '!N1302="",'Paraclinicos '!N1302=0),"",'Paraclinicos '!M1302/'Paraclinicos '!N1302&lt;100,4,'Paraclinicos '!M1302/'Paraclinicos '!N1302&lt;200,3,'Paraclinicos '!M1302/'Paraclinicos '!N1302&lt;300,2,'Paraclinicos '!M1302/'Paraclinicos '!N1302&lt;400,1,'Paraclinicos '!M1302/'Paraclinicos '!N1302&gt;=400,0)</f>
        <v>3</v>
      </c>
      <c r="P1353" cm="1">
        <f t="array" ref="P1353">_xlfn.IFS('Paraclinicos '!C1302="","",'Paraclinicos '!C1302&lt;20,4,'Paraclinicos '!C1302&lt;50,3,'Paraclinicos '!C1302&lt;100,2,'Paraclinicos '!C1302&lt;150,1,'Paraclinicos '!C1302&gt;150,0)</f>
        <v>0</v>
      </c>
      <c r="Q1353" cm="1">
        <f t="array" ref="Q1353">_xlfn.IFS('Paraclinicos '!O1302="","",'Paraclinicos '!O1302&lt;1.2,0,'Paraclinicos '!O1302&lt;2,1,'Paraclinicos '!O1302&lt;3.5,2,'Paraclinicos '!O1302&lt;5,3,'Paraclinicos '!O1302&gt;5,4)</f>
        <v>0</v>
      </c>
      <c r="R1353" t="str" cm="1">
        <f t="array" ref="R1353">_xlfn.IFS('Paraclinicos '!J1302="","",'Paraclinicos '!J1302&lt;1.2,0,'Paraclinicos '!J1302&lt;2,1,'Paraclinicos '!J1302&lt;6,2,'Paraclinicos '!J1302&lt;12,3,'Paraclinicos '!J1302&gt;=12,4)</f>
        <v/>
      </c>
      <c r="S1353" cm="1">
        <f t="array" ref="S1353">_xlfn.IFS('Paraclinicos '!Y1302="","",'Paraclinicos '!Y1302&lt;70,1,'Paraclinicos '!Y1302&gt;=70,0)</f>
        <v>0</v>
      </c>
      <c r="T1353" cm="1">
        <f t="array" ref="T1353">_xlfn.IFS('Paraclinicos '!W1302="","",'Paraclinicos '!W1302&lt;6,4,'Paraclinicos '!W1302&lt;10,3,'Paraclinicos '!W1302&lt;13,2,'Paraclinicos '!W1302&lt;15,1,'Paraclinicos '!W1302=15,0)</f>
        <v>4</v>
      </c>
      <c r="U1353" s="54">
        <f t="shared" si="63"/>
        <v>7</v>
      </c>
      <c r="V1353" cm="1">
        <f t="array" ref="V1353">_xlfn.IFS('Paraclinicos '!S1302="","",OR('Paraclinicos '!S1302&lt;=8,'Paraclinicos '!S1302&gt;=25),3,'Paraclinicos '!S1302&lt;12,1,'Paraclinicos '!S1302&lt;21,0,'Paraclinicos '!S1302&lt;25,2)</f>
        <v>2</v>
      </c>
      <c r="W1353" t="str">
        <f>IFERROR(IF(INDEX('BD Demog para scores enalazar'!Y$2:'BD Demog para scores enalazar'!Y$3000,MATCH(Formulas!A1353,'BD Demog para scores enalazar'!A$2:'BD Demog para scores enalazar'!A$3000,0))=1,"SI","NO"),"")</f>
        <v>NO</v>
      </c>
      <c r="X1353" s="9" t="str">
        <f>IFERROR(IF(INDEX('BD Demog para scores enalazar'!AJ$2:'BD Demog para scores enalazar'!AJ$3000,MATCH(Formulas!A1353,'BD Demog para scores enalazar'!A$2:'BD Demog para scores enalazar'!A$3000,0))=1,"SI","NO"),"")</f>
        <v>NO</v>
      </c>
      <c r="Y1353" cm="1">
        <f t="array" ref="Y1353">IF(AND(W1353="NO",X1353="NO"),_xlfn.IFS('Paraclinicos '!K1302&lt;=91,3,'Paraclinicos '!K1302&lt;94,2,'Paraclinicos '!K1302&lt;96,1,'Paraclinicos '!K1302&gt;=96,0),"")</f>
        <v>3</v>
      </c>
      <c r="Z1353" t="str" cm="1">
        <f t="array" ref="Z1353">IF(OR(W1353="SI",X1353="SI"),_xlfn.IFS(OR(AND('Paraclinicos '!K1303&lt;=83),AND('Paraclinicos '!K1303&gt;=97,AA1353=2)),3,OR(AND('Paraclinicos '!K1303&lt;=86),AND('Paraclinicos '!K1303&gt;=94,AA1353=2)),2,OR(AND('Paraclinicos '!K1303&lt;=88),AND('Paraclinicos '!K1303&gt;=92,AA1353=2)),1,OR(AND('Paraclinicos '!K1303&gt;=88,'Paraclinicos '!K1303&lt;=92),AND('Paraclinicos '!K1303&gt;=93,AA1353=0)),0),"")</f>
        <v/>
      </c>
      <c r="AA1353" cm="1">
        <f t="array" ref="AA1353">_xlfn.IFS('Paraclinicos '!E1302="","",'Paraclinicos '!E1302="Oxigeno",2,'Paraclinicos '!E1302="Aire",0)</f>
        <v>2</v>
      </c>
    </row>
    <row r="1354" spans="1:27" x14ac:dyDescent="0.25">
      <c r="A1354">
        <f>'Paraclinicos '!A1303</f>
        <v>407</v>
      </c>
      <c r="B1354" s="3">
        <f>'Paraclinicos '!R1303</f>
        <v>44240</v>
      </c>
      <c r="C1354" cm="1">
        <f t="array" ref="C1354">_xlfn.IFS('Paraclinicos '!Q1303="","",'Paraclinicos '!Q1303&gt;60,3,'Paraclinicos '!Q1303&lt;=60,1)</f>
        <v>3</v>
      </c>
      <c r="D1354" t="str">
        <f>IFERROR(IF(INDEX('BD Demog para scores enalazar'!BC$2:BC$3000,MATCH(Formulas!A1354,'BD Demog para scores enalazar'!A$2:A$3000,0))=0,"SI","NO"),"")</f>
        <v>SI</v>
      </c>
      <c r="E1354" cm="1">
        <f t="array" ref="E1354">_xlfn.IFS(D1354="","",D1354="SI",4,D1354="NO",1)</f>
        <v>4</v>
      </c>
      <c r="F1354" cm="1">
        <f t="array" ref="F1354">_xlfn.IFS('Paraclinicos '!B1303="","",'Paraclinicos '!B1303&gt;1,1,'Paraclinicos '!B1303&lt;=1,3)</f>
        <v>3</v>
      </c>
      <c r="G1354" cm="1">
        <f t="array" ref="G1354">_xlfn.IFS('Paraclinicos '!D1303="","",AND('Paraclinicos '!D1303&gt;=250,'Paraclinicos '!D1303&lt;=500),2,'Paraclinicos '!D1303&gt;500,3,'Paraclinicos '!D1303&lt;250,1)</f>
        <v>3</v>
      </c>
      <c r="H1354" s="50">
        <f t="shared" si="64"/>
        <v>13</v>
      </c>
      <c r="I1354" cm="1">
        <f t="array" ref="I1354">_xlfn.IFS('Paraclinicos '!Q1303="","",'Paraclinicos '!Q1303&gt;=65,1,'Paraclinicos '!Q1303&lt;65,0)</f>
        <v>0</v>
      </c>
      <c r="J1354" cm="1">
        <f t="array" ref="J1354">_xlfn.IFS('Paraclinicos '!I1303="","",'Paraclinicos '!I1303&gt;7,1,'Paraclinicos '!I1303&lt;=7,0)</f>
        <v>1</v>
      </c>
      <c r="K1354" cm="1">
        <f t="array" ref="K1354">_xlfn.IFS('Paraclinicos '!W1303="","",'Paraclinicos '!W1303&lt;=8,1,'Paraclinicos '!W1303&gt;8,0)</f>
        <v>0</v>
      </c>
      <c r="L1354" cm="1">
        <f t="array" ref="L1354">_xlfn.IFS('Paraclinicos '!S1303="","",'Paraclinicos '!S1303&gt;=30,1,'Paraclinicos '!S1303&lt;30,0)</f>
        <v>0</v>
      </c>
      <c r="M1354" cm="1">
        <f t="array" ref="M1354">_xlfn.IFS(OR('Paraclinicos '!T1303="",'Paraclinicos '!U1303=""),"",OR('Paraclinicos '!T1303&lt;=90,'Paraclinicos '!U1303&lt;=60),1,OR('Paraclinicos '!T1303&gt;90,'Paraclinicos '!U1303&gt;60),0)</f>
        <v>0</v>
      </c>
      <c r="N1354" s="45">
        <f t="shared" si="65"/>
        <v>3</v>
      </c>
      <c r="O1354" cm="1">
        <f t="array" ref="O1354">_xlfn.IFS(OR('Paraclinicos '!M1303="",'Paraclinicos '!N1303="",'Paraclinicos '!N1303=0),"",'Paraclinicos '!M1303/'Paraclinicos '!N1303&lt;100,4,'Paraclinicos '!M1303/'Paraclinicos '!N1303&lt;200,3,'Paraclinicos '!M1303/'Paraclinicos '!N1303&lt;300,2,'Paraclinicos '!M1303/'Paraclinicos '!N1303&lt;400,1,'Paraclinicos '!M1303/'Paraclinicos '!N1303&gt;=400,0)</f>
        <v>1</v>
      </c>
      <c r="P1354" cm="1">
        <f t="array" ref="P1354">_xlfn.IFS('Paraclinicos '!C1303="","",'Paraclinicos '!C1303&lt;20,4,'Paraclinicos '!C1303&lt;50,3,'Paraclinicos '!C1303&lt;100,2,'Paraclinicos '!C1303&lt;150,1,'Paraclinicos '!C1303&gt;150,0)</f>
        <v>0</v>
      </c>
      <c r="Q1354" cm="1">
        <f t="array" ref="Q1354">_xlfn.IFS('Paraclinicos '!O1303="","",'Paraclinicos '!O1303&lt;1.2,0,'Paraclinicos '!O1303&lt;2,1,'Paraclinicos '!O1303&lt;3.5,2,'Paraclinicos '!O1303&lt;5,3,'Paraclinicos '!O1303&gt;5,4)</f>
        <v>0</v>
      </c>
      <c r="R1354" cm="1">
        <f t="array" ref="R1354">_xlfn.IFS('Paraclinicos '!J1303="","",'Paraclinicos '!J1303&lt;1.2,0,'Paraclinicos '!J1303&lt;2,1,'Paraclinicos '!J1303&lt;6,2,'Paraclinicos '!J1303&lt;12,3,'Paraclinicos '!J1303&gt;=12,4)</f>
        <v>0</v>
      </c>
      <c r="S1354" cm="1">
        <f t="array" ref="S1354">_xlfn.IFS('Paraclinicos '!Y1303="","",'Paraclinicos '!Y1303&lt;70,1,'Paraclinicos '!Y1303&gt;=70,0)</f>
        <v>0</v>
      </c>
      <c r="T1354" cm="1">
        <f t="array" ref="T1354">_xlfn.IFS('Paraclinicos '!W1303="","",'Paraclinicos '!W1303&lt;6,4,'Paraclinicos '!W1303&lt;10,3,'Paraclinicos '!W1303&lt;13,2,'Paraclinicos '!W1303&lt;15,1,'Paraclinicos '!W1303=15,0)</f>
        <v>0</v>
      </c>
      <c r="U1354" s="54">
        <f t="shared" si="63"/>
        <v>1</v>
      </c>
      <c r="V1354" cm="1">
        <f t="array" ref="V1354">_xlfn.IFS('Paraclinicos '!S1303="","",OR('Paraclinicos '!S1303&lt;=8,'Paraclinicos '!S1303&gt;=25),3,'Paraclinicos '!S1303&lt;12,1,'Paraclinicos '!S1303&lt;21,0,'Paraclinicos '!S1303&lt;25,2)</f>
        <v>2</v>
      </c>
      <c r="W1354" t="str">
        <f>IFERROR(IF(INDEX('BD Demog para scores enalazar'!Y$2:'BD Demog para scores enalazar'!Y$3000,MATCH(Formulas!A1354,'BD Demog para scores enalazar'!A$2:'BD Demog para scores enalazar'!A$3000,0))=1,"SI","NO"),"")</f>
        <v>NO</v>
      </c>
      <c r="X1354" s="9" t="str">
        <f>IFERROR(IF(INDEX('BD Demog para scores enalazar'!AJ$2:'BD Demog para scores enalazar'!AJ$3000,MATCH(Formulas!A1354,'BD Demog para scores enalazar'!A$2:'BD Demog para scores enalazar'!A$3000,0))=1,"SI","NO"),"")</f>
        <v>SI</v>
      </c>
      <c r="Y1354" t="str" cm="1">
        <f t="array" ref="Y1354">IF(AND(W1354="NO",X1354="NO"),_xlfn.IFS('Paraclinicos '!K1303&lt;=91,3,'Paraclinicos '!K1303&lt;94,2,'Paraclinicos '!K1303&lt;96,1,'Paraclinicos '!K1303&gt;=96,0),"")</f>
        <v/>
      </c>
      <c r="Z1354" cm="1">
        <f t="array" ref="Z1354">IF(OR(W1354="SI",X1354="SI"),_xlfn.IFS(OR(AND('Paraclinicos '!K1304&lt;=83),AND('Paraclinicos '!K1304&gt;=97,AA1354=2)),3,OR(AND('Paraclinicos '!K1304&lt;=86),AND('Paraclinicos '!K1304&gt;=94,AA1354=2)),2,OR(AND('Paraclinicos '!K1304&lt;=88),AND('Paraclinicos '!K1304&gt;=92,AA1354=2)),1,OR(AND('Paraclinicos '!K1304&gt;=88,'Paraclinicos '!K1304&lt;=92),AND('Paraclinicos '!K1304&gt;=93,AA1354=0)),0),"")</f>
        <v>0</v>
      </c>
      <c r="AA1354" cm="1">
        <f t="array" ref="AA1354">_xlfn.IFS('Paraclinicos '!E1303="","",'Paraclinicos '!E1303="Oxigeno",2,'Paraclinicos '!E1303="Aire",0)</f>
        <v>2</v>
      </c>
    </row>
    <row r="1355" spans="1:27" x14ac:dyDescent="0.25">
      <c r="A1355">
        <f>'Paraclinicos '!A1304</f>
        <v>407</v>
      </c>
      <c r="B1355" s="3">
        <f>'Paraclinicos '!R1304</f>
        <v>44241</v>
      </c>
      <c r="C1355" cm="1">
        <f t="array" ref="C1355">_xlfn.IFS('Paraclinicos '!Q1304="","",'Paraclinicos '!Q1304&gt;60,3,'Paraclinicos '!Q1304&lt;=60,1)</f>
        <v>3</v>
      </c>
      <c r="D1355" t="str">
        <f>IFERROR(IF(INDEX('BD Demog para scores enalazar'!BC$2:BC$3000,MATCH(Formulas!A1355,'BD Demog para scores enalazar'!A$2:A$3000,0))=0,"SI","NO"),"")</f>
        <v>SI</v>
      </c>
      <c r="E1355" cm="1">
        <f t="array" ref="E1355">_xlfn.IFS(D1355="","",D1355="SI",4,D1355="NO",1)</f>
        <v>4</v>
      </c>
      <c r="F1355" cm="1">
        <f t="array" ref="F1355">_xlfn.IFS('Paraclinicos '!B1304="","",'Paraclinicos '!B1304&gt;1,1,'Paraclinicos '!B1304&lt;=1,3)</f>
        <v>3</v>
      </c>
      <c r="G1355" cm="1">
        <f t="array" ref="G1355">_xlfn.IFS('Paraclinicos '!D1304="","",AND('Paraclinicos '!D1304&gt;=250,'Paraclinicos '!D1304&lt;=500),2,'Paraclinicos '!D1304&gt;500,3,'Paraclinicos '!D1304&lt;250,1)</f>
        <v>3</v>
      </c>
      <c r="H1355" s="50">
        <f t="shared" si="64"/>
        <v>13</v>
      </c>
      <c r="I1355" cm="1">
        <f t="array" ref="I1355">_xlfn.IFS('Paraclinicos '!Q1304="","",'Paraclinicos '!Q1304&gt;=65,1,'Paraclinicos '!Q1304&lt;65,0)</f>
        <v>0</v>
      </c>
      <c r="J1355" cm="1">
        <f t="array" ref="J1355">_xlfn.IFS('Paraclinicos '!I1304="","",'Paraclinicos '!I1304&gt;7,1,'Paraclinicos '!I1304&lt;=7,0)</f>
        <v>1</v>
      </c>
      <c r="K1355" cm="1">
        <f t="array" ref="K1355">_xlfn.IFS('Paraclinicos '!W1304="","",'Paraclinicos '!W1304&lt;=8,1,'Paraclinicos '!W1304&gt;8,0)</f>
        <v>0</v>
      </c>
      <c r="L1355" cm="1">
        <f t="array" ref="L1355">_xlfn.IFS('Paraclinicos '!S1304="","",'Paraclinicos '!S1304&gt;=30,1,'Paraclinicos '!S1304&lt;30,0)</f>
        <v>1</v>
      </c>
      <c r="M1355" cm="1">
        <f t="array" ref="M1355">_xlfn.IFS(OR('Paraclinicos '!T1304="",'Paraclinicos '!U1304=""),"",OR('Paraclinicos '!T1304&lt;=90,'Paraclinicos '!U1304&lt;=60),1,OR('Paraclinicos '!T1304&gt;90,'Paraclinicos '!U1304&gt;60),0)</f>
        <v>1</v>
      </c>
      <c r="N1355" s="45">
        <f t="shared" si="65"/>
        <v>4</v>
      </c>
      <c r="O1355" cm="1">
        <f t="array" ref="O1355">_xlfn.IFS(OR('Paraclinicos '!M1304="",'Paraclinicos '!N1304="",'Paraclinicos '!N1304=0),"",'Paraclinicos '!M1304/'Paraclinicos '!N1304&lt;100,4,'Paraclinicos '!M1304/'Paraclinicos '!N1304&lt;200,3,'Paraclinicos '!M1304/'Paraclinicos '!N1304&lt;300,2,'Paraclinicos '!M1304/'Paraclinicos '!N1304&lt;400,1,'Paraclinicos '!M1304/'Paraclinicos '!N1304&gt;=400,0)</f>
        <v>2</v>
      </c>
      <c r="P1355" cm="1">
        <f t="array" ref="P1355">_xlfn.IFS('Paraclinicos '!C1304="","",'Paraclinicos '!C1304&lt;20,4,'Paraclinicos '!C1304&lt;50,3,'Paraclinicos '!C1304&lt;100,2,'Paraclinicos '!C1304&lt;150,1,'Paraclinicos '!C1304&gt;150,0)</f>
        <v>0</v>
      </c>
      <c r="Q1355" cm="1">
        <f t="array" ref="Q1355">_xlfn.IFS('Paraclinicos '!O1304="","",'Paraclinicos '!O1304&lt;1.2,0,'Paraclinicos '!O1304&lt;2,1,'Paraclinicos '!O1304&lt;3.5,2,'Paraclinicos '!O1304&lt;5,3,'Paraclinicos '!O1304&gt;5,4)</f>
        <v>0</v>
      </c>
      <c r="R1355" cm="1">
        <f t="array" ref="R1355">_xlfn.IFS('Paraclinicos '!J1304="","",'Paraclinicos '!J1304&lt;1.2,0,'Paraclinicos '!J1304&lt;2,1,'Paraclinicos '!J1304&lt;6,2,'Paraclinicos '!J1304&lt;12,3,'Paraclinicos '!J1304&gt;=12,4)</f>
        <v>0</v>
      </c>
      <c r="S1355" cm="1">
        <f t="array" ref="S1355">_xlfn.IFS('Paraclinicos '!Y1304="","",'Paraclinicos '!Y1304&lt;70,1,'Paraclinicos '!Y1304&gt;=70,0)</f>
        <v>0</v>
      </c>
      <c r="T1355" cm="1">
        <f t="array" ref="T1355">_xlfn.IFS('Paraclinicos '!W1304="","",'Paraclinicos '!W1304&lt;6,4,'Paraclinicos '!W1304&lt;10,3,'Paraclinicos '!W1304&lt;13,2,'Paraclinicos '!W1304&lt;15,1,'Paraclinicos '!W1304=15,0)</f>
        <v>0</v>
      </c>
      <c r="U1355" s="54">
        <f t="shared" si="63"/>
        <v>2</v>
      </c>
      <c r="V1355" cm="1">
        <f t="array" ref="V1355">_xlfn.IFS('Paraclinicos '!S1304="","",OR('Paraclinicos '!S1304&lt;=8,'Paraclinicos '!S1304&gt;=25),3,'Paraclinicos '!S1304&lt;12,1,'Paraclinicos '!S1304&lt;21,0,'Paraclinicos '!S1304&lt;25,2)</f>
        <v>3</v>
      </c>
      <c r="W1355" t="str">
        <f>IFERROR(IF(INDEX('BD Demog para scores enalazar'!Y$2:'BD Demog para scores enalazar'!Y$3000,MATCH(Formulas!A1355,'BD Demog para scores enalazar'!A$2:'BD Demog para scores enalazar'!A$3000,0))=1,"SI","NO"),"")</f>
        <v>NO</v>
      </c>
      <c r="X1355" s="9" t="str">
        <f>IFERROR(IF(INDEX('BD Demog para scores enalazar'!AJ$2:'BD Demog para scores enalazar'!AJ$3000,MATCH(Formulas!A1355,'BD Demog para scores enalazar'!A$2:'BD Demog para scores enalazar'!A$3000,0))=1,"SI","NO"),"")</f>
        <v>SI</v>
      </c>
      <c r="Y1355" t="str" cm="1">
        <f t="array" ref="Y1355">IF(AND(W1355="NO",X1355="NO"),_xlfn.IFS('Paraclinicos '!K1304&lt;=91,3,'Paraclinicos '!K1304&lt;94,2,'Paraclinicos '!K1304&lt;96,1,'Paraclinicos '!K1304&gt;=96,0),"")</f>
        <v/>
      </c>
      <c r="Z1355" cm="1">
        <f t="array" ref="Z1355">IF(OR(W1355="SI",X1355="SI"),_xlfn.IFS(OR(AND('Paraclinicos '!K1305&lt;=83),AND('Paraclinicos '!K1305&gt;=97,AA1355=2)),3,OR(AND('Paraclinicos '!K1305&lt;=86),AND('Paraclinicos '!K1305&gt;=94,AA1355=2)),2,OR(AND('Paraclinicos '!K1305&lt;=88),AND('Paraclinicos '!K1305&gt;=92,AA1355=2)),1,OR(AND('Paraclinicos '!K1305&gt;=88,'Paraclinicos '!K1305&lt;=92),AND('Paraclinicos '!K1305&gt;=93,AA1355=0)),0),"")</f>
        <v>1</v>
      </c>
      <c r="AA1355" cm="1">
        <f t="array" ref="AA1355">_xlfn.IFS('Paraclinicos '!E1304="","",'Paraclinicos '!E1304="Oxigeno",2,'Paraclinicos '!E1304="Aire",0)</f>
        <v>2</v>
      </c>
    </row>
    <row r="1356" spans="1:27" x14ac:dyDescent="0.25">
      <c r="A1356">
        <f>'Paraclinicos '!A1305</f>
        <v>407</v>
      </c>
      <c r="B1356" s="3">
        <f>'Paraclinicos '!R1305</f>
        <v>44243</v>
      </c>
      <c r="C1356" cm="1">
        <f t="array" ref="C1356">_xlfn.IFS('Paraclinicos '!Q1305="","",'Paraclinicos '!Q1305&gt;60,3,'Paraclinicos '!Q1305&lt;=60,1)</f>
        <v>3</v>
      </c>
      <c r="D1356" t="str">
        <f>IFERROR(IF(INDEX('BD Demog para scores enalazar'!BC$2:BC$3000,MATCH(Formulas!A1356,'BD Demog para scores enalazar'!A$2:A$3000,0))=0,"SI","NO"),"")</f>
        <v>SI</v>
      </c>
      <c r="E1356" cm="1">
        <f t="array" ref="E1356">_xlfn.IFS(D1356="","",D1356="SI",4,D1356="NO",1)</f>
        <v>4</v>
      </c>
      <c r="F1356" cm="1">
        <f t="array" ref="F1356">_xlfn.IFS('Paraclinicos '!B1305="","",'Paraclinicos '!B1305&gt;1,1,'Paraclinicos '!B1305&lt;=1,3)</f>
        <v>3</v>
      </c>
      <c r="G1356" t="str" cm="1">
        <f t="array" ref="G1356">_xlfn.IFS('Paraclinicos '!D1305="","",AND('Paraclinicos '!D1305&gt;=250,'Paraclinicos '!D1305&lt;=500),2,'Paraclinicos '!D1305&gt;500,3,'Paraclinicos '!D1305&lt;250,1)</f>
        <v/>
      </c>
      <c r="H1356" s="50">
        <f t="shared" si="64"/>
        <v>10</v>
      </c>
      <c r="I1356" cm="1">
        <f t="array" ref="I1356">_xlfn.IFS('Paraclinicos '!Q1305="","",'Paraclinicos '!Q1305&gt;=65,1,'Paraclinicos '!Q1305&lt;65,0)</f>
        <v>0</v>
      </c>
      <c r="J1356" cm="1">
        <f t="array" ref="J1356">_xlfn.IFS('Paraclinicos '!I1305="","",'Paraclinicos '!I1305&gt;7,1,'Paraclinicos '!I1305&lt;=7,0)</f>
        <v>1</v>
      </c>
      <c r="K1356" cm="1">
        <f t="array" ref="K1356">_xlfn.IFS('Paraclinicos '!W1305="","",'Paraclinicos '!W1305&lt;=8,1,'Paraclinicos '!W1305&gt;8,0)</f>
        <v>0</v>
      </c>
      <c r="L1356" cm="1">
        <f t="array" ref="L1356">_xlfn.IFS('Paraclinicos '!S1305="","",'Paraclinicos '!S1305&gt;=30,1,'Paraclinicos '!S1305&lt;30,0)</f>
        <v>0</v>
      </c>
      <c r="M1356" cm="1">
        <f t="array" ref="M1356">_xlfn.IFS(OR('Paraclinicos '!T1305="",'Paraclinicos '!U1305=""),"",OR('Paraclinicos '!T1305&lt;=90,'Paraclinicos '!U1305&lt;=60),1,OR('Paraclinicos '!T1305&gt;90,'Paraclinicos '!U1305&gt;60),0)</f>
        <v>0</v>
      </c>
      <c r="N1356" s="45">
        <f t="shared" si="65"/>
        <v>4</v>
      </c>
      <c r="O1356" cm="1">
        <f t="array" ref="O1356">_xlfn.IFS(OR('Paraclinicos '!M1305="",'Paraclinicos '!N1305="",'Paraclinicos '!N1305=0),"",'Paraclinicos '!M1305/'Paraclinicos '!N1305&lt;100,4,'Paraclinicos '!M1305/'Paraclinicos '!N1305&lt;200,3,'Paraclinicos '!M1305/'Paraclinicos '!N1305&lt;300,2,'Paraclinicos '!M1305/'Paraclinicos '!N1305&lt;400,1,'Paraclinicos '!M1305/'Paraclinicos '!N1305&gt;=400,0)</f>
        <v>1</v>
      </c>
      <c r="P1356" cm="1">
        <f t="array" ref="P1356">_xlfn.IFS('Paraclinicos '!C1305="","",'Paraclinicos '!C1305&lt;20,4,'Paraclinicos '!C1305&lt;50,3,'Paraclinicos '!C1305&lt;100,2,'Paraclinicos '!C1305&lt;150,1,'Paraclinicos '!C1305&gt;150,0)</f>
        <v>0</v>
      </c>
      <c r="Q1356" cm="1">
        <f t="array" ref="Q1356">_xlfn.IFS('Paraclinicos '!O1305="","",'Paraclinicos '!O1305&lt;1.2,0,'Paraclinicos '!O1305&lt;2,1,'Paraclinicos '!O1305&lt;3.5,2,'Paraclinicos '!O1305&lt;5,3,'Paraclinicos '!O1305&gt;5,4)</f>
        <v>0</v>
      </c>
      <c r="R1356" cm="1">
        <f t="array" ref="R1356">_xlfn.IFS('Paraclinicos '!J1305="","",'Paraclinicos '!J1305&lt;1.2,0,'Paraclinicos '!J1305&lt;2,1,'Paraclinicos '!J1305&lt;6,2,'Paraclinicos '!J1305&lt;12,3,'Paraclinicos '!J1305&gt;=12,4)</f>
        <v>0</v>
      </c>
      <c r="S1356" cm="1">
        <f t="array" ref="S1356">_xlfn.IFS('Paraclinicos '!Y1305="","",'Paraclinicos '!Y1305&lt;70,1,'Paraclinicos '!Y1305&gt;=70,0)</f>
        <v>0</v>
      </c>
      <c r="T1356" cm="1">
        <f t="array" ref="T1356">_xlfn.IFS('Paraclinicos '!W1305="","",'Paraclinicos '!W1305&lt;6,4,'Paraclinicos '!W1305&lt;10,3,'Paraclinicos '!W1305&lt;13,2,'Paraclinicos '!W1305&lt;15,1,'Paraclinicos '!W1305=15,0)</f>
        <v>2</v>
      </c>
      <c r="U1356" s="54">
        <f t="shared" si="63"/>
        <v>3</v>
      </c>
      <c r="V1356" cm="1">
        <f t="array" ref="V1356">_xlfn.IFS('Paraclinicos '!S1305="","",OR('Paraclinicos '!S1305&lt;=8,'Paraclinicos '!S1305&gt;=25),3,'Paraclinicos '!S1305&lt;12,1,'Paraclinicos '!S1305&lt;21,0,'Paraclinicos '!S1305&lt;25,2)</f>
        <v>2</v>
      </c>
      <c r="W1356" t="str">
        <f>IFERROR(IF(INDEX('BD Demog para scores enalazar'!Y$2:'BD Demog para scores enalazar'!Y$3000,MATCH(Formulas!A1356,'BD Demog para scores enalazar'!A$2:'BD Demog para scores enalazar'!A$3000,0))=1,"SI","NO"),"")</f>
        <v>NO</v>
      </c>
      <c r="X1356" s="9" t="str">
        <f>IFERROR(IF(INDEX('BD Demog para scores enalazar'!AJ$2:'BD Demog para scores enalazar'!AJ$3000,MATCH(Formulas!A1356,'BD Demog para scores enalazar'!A$2:'BD Demog para scores enalazar'!A$3000,0))=1,"SI","NO"),"")</f>
        <v>SI</v>
      </c>
      <c r="Y1356" t="str" cm="1">
        <f t="array" ref="Y1356">IF(AND(W1356="NO",X1356="NO"),_xlfn.IFS('Paraclinicos '!K1305&lt;=91,3,'Paraclinicos '!K1305&lt;94,2,'Paraclinicos '!K1305&lt;96,1,'Paraclinicos '!K1305&gt;=96,0),"")</f>
        <v/>
      </c>
      <c r="Z1356" cm="1">
        <f t="array" ref="Z1356">IF(OR(W1356="SI",X1356="SI"),_xlfn.IFS(OR(AND('Paraclinicos '!K1306&lt;=83),AND('Paraclinicos '!K1306&gt;=97,AA1356=2)),3,OR(AND('Paraclinicos '!K1306&lt;=86),AND('Paraclinicos '!K1306&gt;=94,AA1356=2)),2,OR(AND('Paraclinicos '!K1306&lt;=88),AND('Paraclinicos '!K1306&gt;=92,AA1356=2)),1,OR(AND('Paraclinicos '!K1306&gt;=88,'Paraclinicos '!K1306&lt;=92),AND('Paraclinicos '!K1306&gt;=93,AA1356=0)),0),"")</f>
        <v>3</v>
      </c>
      <c r="AA1356" cm="1">
        <f t="array" ref="AA1356">_xlfn.IFS('Paraclinicos '!E1305="","",'Paraclinicos '!E1305="Oxigeno",2,'Paraclinicos '!E1305="Aire",0)</f>
        <v>2</v>
      </c>
    </row>
    <row r="1357" spans="1:27" x14ac:dyDescent="0.25">
      <c r="A1357">
        <f>'Paraclinicos '!A1306</f>
        <v>407</v>
      </c>
      <c r="B1357" s="3">
        <f>'Paraclinicos '!R1306</f>
        <v>44244</v>
      </c>
      <c r="C1357" cm="1">
        <f t="array" ref="C1357">_xlfn.IFS('Paraclinicos '!Q1306="","",'Paraclinicos '!Q1306&gt;60,3,'Paraclinicos '!Q1306&lt;=60,1)</f>
        <v>3</v>
      </c>
      <c r="D1357" t="str">
        <f>IFERROR(IF(INDEX('BD Demog para scores enalazar'!BC$2:BC$3000,MATCH(Formulas!A1357,'BD Demog para scores enalazar'!A$2:A$3000,0))=0,"SI","NO"),"")</f>
        <v>SI</v>
      </c>
      <c r="E1357" cm="1">
        <f t="array" ref="E1357">_xlfn.IFS(D1357="","",D1357="SI",4,D1357="NO",1)</f>
        <v>4</v>
      </c>
      <c r="F1357" cm="1">
        <f t="array" ref="F1357">_xlfn.IFS('Paraclinicos '!B1306="","",'Paraclinicos '!B1306&gt;1,1,'Paraclinicos '!B1306&lt;=1,3)</f>
        <v>3</v>
      </c>
      <c r="G1357" t="str" cm="1">
        <f t="array" ref="G1357">_xlfn.IFS('Paraclinicos '!D1306="","",AND('Paraclinicos '!D1306&gt;=250,'Paraclinicos '!D1306&lt;=500),2,'Paraclinicos '!D1306&gt;500,3,'Paraclinicos '!D1306&lt;250,1)</f>
        <v/>
      </c>
      <c r="H1357" s="50">
        <f t="shared" si="64"/>
        <v>10</v>
      </c>
      <c r="I1357" cm="1">
        <f t="array" ref="I1357">_xlfn.IFS('Paraclinicos '!Q1306="","",'Paraclinicos '!Q1306&gt;=65,1,'Paraclinicos '!Q1306&lt;65,0)</f>
        <v>0</v>
      </c>
      <c r="J1357" cm="1">
        <f t="array" ref="J1357">_xlfn.IFS('Paraclinicos '!I1306="","",'Paraclinicos '!I1306&gt;7,1,'Paraclinicos '!I1306&lt;=7,0)</f>
        <v>1</v>
      </c>
      <c r="K1357" cm="1">
        <f t="array" ref="K1357">_xlfn.IFS('Paraclinicos '!W1306="","",'Paraclinicos '!W1306&lt;=8,1,'Paraclinicos '!W1306&gt;8,0)</f>
        <v>0</v>
      </c>
      <c r="L1357" cm="1">
        <f t="array" ref="L1357">_xlfn.IFS('Paraclinicos '!S1306="","",'Paraclinicos '!S1306&gt;=30,1,'Paraclinicos '!S1306&lt;30,0)</f>
        <v>0</v>
      </c>
      <c r="M1357" cm="1">
        <f t="array" ref="M1357">_xlfn.IFS(OR('Paraclinicos '!T1306="",'Paraclinicos '!U1306=""),"",OR('Paraclinicos '!T1306&lt;=90,'Paraclinicos '!U1306&lt;=60),1,OR('Paraclinicos '!T1306&gt;90,'Paraclinicos '!U1306&gt;60),0)</f>
        <v>0</v>
      </c>
      <c r="N1357" s="45">
        <f t="shared" si="65"/>
        <v>2</v>
      </c>
      <c r="O1357" cm="1">
        <f t="array" ref="O1357">_xlfn.IFS(OR('Paraclinicos '!M1306="",'Paraclinicos '!N1306="",'Paraclinicos '!N1306=0),"",'Paraclinicos '!M1306/'Paraclinicos '!N1306&lt;100,4,'Paraclinicos '!M1306/'Paraclinicos '!N1306&lt;200,3,'Paraclinicos '!M1306/'Paraclinicos '!N1306&lt;300,2,'Paraclinicos '!M1306/'Paraclinicos '!N1306&lt;400,1,'Paraclinicos '!M1306/'Paraclinicos '!N1306&gt;=400,0)</f>
        <v>2</v>
      </c>
      <c r="P1357" cm="1">
        <f t="array" ref="P1357">_xlfn.IFS('Paraclinicos '!C1306="","",'Paraclinicos '!C1306&lt;20,4,'Paraclinicos '!C1306&lt;50,3,'Paraclinicos '!C1306&lt;100,2,'Paraclinicos '!C1306&lt;150,1,'Paraclinicos '!C1306&gt;150,0)</f>
        <v>0</v>
      </c>
      <c r="Q1357" cm="1">
        <f t="array" ref="Q1357">_xlfn.IFS('Paraclinicos '!O1306="","",'Paraclinicos '!O1306&lt;1.2,0,'Paraclinicos '!O1306&lt;2,1,'Paraclinicos '!O1306&lt;3.5,2,'Paraclinicos '!O1306&lt;5,3,'Paraclinicos '!O1306&gt;5,4)</f>
        <v>1</v>
      </c>
      <c r="R1357" t="str" cm="1">
        <f t="array" ref="R1357">_xlfn.IFS('Paraclinicos '!J1306="","",'Paraclinicos '!J1306&lt;1.2,0,'Paraclinicos '!J1306&lt;2,1,'Paraclinicos '!J1306&lt;6,2,'Paraclinicos '!J1306&lt;12,3,'Paraclinicos '!J1306&gt;=12,4)</f>
        <v/>
      </c>
      <c r="S1357" cm="1">
        <f t="array" ref="S1357">_xlfn.IFS('Paraclinicos '!Y1306="","",'Paraclinicos '!Y1306&lt;70,1,'Paraclinicos '!Y1306&gt;=70,0)</f>
        <v>0</v>
      </c>
      <c r="T1357" cm="1">
        <f t="array" ref="T1357">_xlfn.IFS('Paraclinicos '!W1306="","",'Paraclinicos '!W1306&lt;6,4,'Paraclinicos '!W1306&lt;10,3,'Paraclinicos '!W1306&lt;13,2,'Paraclinicos '!W1306&lt;15,1,'Paraclinicos '!W1306=15,0)</f>
        <v>2</v>
      </c>
      <c r="U1357" s="54">
        <f t="shared" si="63"/>
        <v>5</v>
      </c>
      <c r="V1357" cm="1">
        <f t="array" ref="V1357">_xlfn.IFS('Paraclinicos '!S1306="","",OR('Paraclinicos '!S1306&lt;=8,'Paraclinicos '!S1306&gt;=25),3,'Paraclinicos '!S1306&lt;12,1,'Paraclinicos '!S1306&lt;21,0,'Paraclinicos '!S1306&lt;25,2)</f>
        <v>2</v>
      </c>
      <c r="W1357" t="str">
        <f>IFERROR(IF(INDEX('BD Demog para scores enalazar'!Y$2:'BD Demog para scores enalazar'!Y$3000,MATCH(Formulas!A1357,'BD Demog para scores enalazar'!A$2:'BD Demog para scores enalazar'!A$3000,0))=1,"SI","NO"),"")</f>
        <v>NO</v>
      </c>
      <c r="X1357" s="9" t="str">
        <f>IFERROR(IF(INDEX('BD Demog para scores enalazar'!AJ$2:'BD Demog para scores enalazar'!AJ$3000,MATCH(Formulas!A1357,'BD Demog para scores enalazar'!A$2:'BD Demog para scores enalazar'!A$3000,0))=1,"SI","NO"),"")</f>
        <v>SI</v>
      </c>
      <c r="Y1357" t="str" cm="1">
        <f t="array" ref="Y1357">IF(AND(W1357="NO",X1357="NO"),_xlfn.IFS('Paraclinicos '!K1306&lt;=91,3,'Paraclinicos '!K1306&lt;94,2,'Paraclinicos '!K1306&lt;96,1,'Paraclinicos '!K1306&gt;=96,0),"")</f>
        <v/>
      </c>
      <c r="Z1357" cm="1">
        <f t="array" ref="Z1357">IF(OR(W1357="SI",X1357="SI"),_xlfn.IFS(OR(AND('Paraclinicos '!K1307&lt;=83),AND('Paraclinicos '!K1307&gt;=97,AA1357=2)),3,OR(AND('Paraclinicos '!K1307&lt;=86),AND('Paraclinicos '!K1307&gt;=94,AA1357=2)),2,OR(AND('Paraclinicos '!K1307&lt;=88),AND('Paraclinicos '!K1307&gt;=92,AA1357=2)),1,OR(AND('Paraclinicos '!K1307&gt;=88,'Paraclinicos '!K1307&lt;=92),AND('Paraclinicos '!K1307&gt;=93,AA1357=0)),0),"")</f>
        <v>1</v>
      </c>
      <c r="AA1357" cm="1">
        <f t="array" ref="AA1357">_xlfn.IFS('Paraclinicos '!E1306="","",'Paraclinicos '!E1306="Oxigeno",2,'Paraclinicos '!E1306="Aire",0)</f>
        <v>2</v>
      </c>
    </row>
    <row r="1358" spans="1:27" x14ac:dyDescent="0.25">
      <c r="A1358">
        <f>'Paraclinicos '!A1307</f>
        <v>407</v>
      </c>
      <c r="B1358" s="3">
        <f>'Paraclinicos '!R1307</f>
        <v>44245</v>
      </c>
      <c r="C1358" cm="1">
        <f t="array" ref="C1358">_xlfn.IFS('Paraclinicos '!Q1307="","",'Paraclinicos '!Q1307&gt;60,3,'Paraclinicos '!Q1307&lt;=60,1)</f>
        <v>3</v>
      </c>
      <c r="D1358" t="str">
        <f>IFERROR(IF(INDEX('BD Demog para scores enalazar'!BC$2:BC$3000,MATCH(Formulas!A1358,'BD Demog para scores enalazar'!A$2:A$3000,0))=0,"SI","NO"),"")</f>
        <v>SI</v>
      </c>
      <c r="E1358" cm="1">
        <f t="array" ref="E1358">_xlfn.IFS(D1358="","",D1358="SI",4,D1358="NO",1)</f>
        <v>4</v>
      </c>
      <c r="F1358" cm="1">
        <f t="array" ref="F1358">_xlfn.IFS('Paraclinicos '!B1307="","",'Paraclinicos '!B1307&gt;1,1,'Paraclinicos '!B1307&lt;=1,3)</f>
        <v>3</v>
      </c>
      <c r="G1358" t="str" cm="1">
        <f t="array" ref="G1358">_xlfn.IFS('Paraclinicos '!D1307="","",AND('Paraclinicos '!D1307&gt;=250,'Paraclinicos '!D1307&lt;=500),2,'Paraclinicos '!D1307&gt;500,3,'Paraclinicos '!D1307&lt;250,1)</f>
        <v/>
      </c>
      <c r="H1358" s="50">
        <f t="shared" si="64"/>
        <v>10</v>
      </c>
      <c r="I1358" cm="1">
        <f t="array" ref="I1358">_xlfn.IFS('Paraclinicos '!Q1307="","",'Paraclinicos '!Q1307&gt;=65,1,'Paraclinicos '!Q1307&lt;65,0)</f>
        <v>0</v>
      </c>
      <c r="J1358" cm="1">
        <f t="array" ref="J1358">_xlfn.IFS('Paraclinicos '!I1307="","",'Paraclinicos '!I1307&gt;7,1,'Paraclinicos '!I1307&lt;=7,0)</f>
        <v>1</v>
      </c>
      <c r="K1358" cm="1">
        <f t="array" ref="K1358">_xlfn.IFS('Paraclinicos '!W1307="","",'Paraclinicos '!W1307&lt;=8,1,'Paraclinicos '!W1307&gt;8,0)</f>
        <v>0</v>
      </c>
      <c r="L1358" cm="1">
        <f t="array" ref="L1358">_xlfn.IFS('Paraclinicos '!S1307="","",'Paraclinicos '!S1307&gt;=30,1,'Paraclinicos '!S1307&lt;30,0)</f>
        <v>0</v>
      </c>
      <c r="M1358" cm="1">
        <f t="array" ref="M1358">_xlfn.IFS(OR('Paraclinicos '!T1307="",'Paraclinicos '!U1307=""),"",OR('Paraclinicos '!T1307&lt;=90,'Paraclinicos '!U1307&lt;=60),1,OR('Paraclinicos '!T1307&gt;90,'Paraclinicos '!U1307&gt;60),0)</f>
        <v>0</v>
      </c>
      <c r="N1358" s="45">
        <f t="shared" si="65"/>
        <v>2</v>
      </c>
      <c r="O1358" cm="1">
        <f t="array" ref="O1358">_xlfn.IFS(OR('Paraclinicos '!M1307="",'Paraclinicos '!N1307="",'Paraclinicos '!N1307=0),"",'Paraclinicos '!M1307/'Paraclinicos '!N1307&lt;100,4,'Paraclinicos '!M1307/'Paraclinicos '!N1307&lt;200,3,'Paraclinicos '!M1307/'Paraclinicos '!N1307&lt;300,2,'Paraclinicos '!M1307/'Paraclinicos '!N1307&lt;400,1,'Paraclinicos '!M1307/'Paraclinicos '!N1307&gt;=400,0)</f>
        <v>2</v>
      </c>
      <c r="P1358" cm="1">
        <f t="array" ref="P1358">_xlfn.IFS('Paraclinicos '!C1307="","",'Paraclinicos '!C1307&lt;20,4,'Paraclinicos '!C1307&lt;50,3,'Paraclinicos '!C1307&lt;100,2,'Paraclinicos '!C1307&lt;150,1,'Paraclinicos '!C1307&gt;150,0)</f>
        <v>0</v>
      </c>
      <c r="Q1358" cm="1">
        <f t="array" ref="Q1358">_xlfn.IFS('Paraclinicos '!O1307="","",'Paraclinicos '!O1307&lt;1.2,0,'Paraclinicos '!O1307&lt;2,1,'Paraclinicos '!O1307&lt;3.5,2,'Paraclinicos '!O1307&lt;5,3,'Paraclinicos '!O1307&gt;5,4)</f>
        <v>1</v>
      </c>
      <c r="R1358" t="str" cm="1">
        <f t="array" ref="R1358">_xlfn.IFS('Paraclinicos '!J1307="","",'Paraclinicos '!J1307&lt;1.2,0,'Paraclinicos '!J1307&lt;2,1,'Paraclinicos '!J1307&lt;6,2,'Paraclinicos '!J1307&lt;12,3,'Paraclinicos '!J1307&gt;=12,4)</f>
        <v/>
      </c>
      <c r="S1358" cm="1">
        <f t="array" ref="S1358">_xlfn.IFS('Paraclinicos '!Y1307="","",'Paraclinicos '!Y1307&lt;70,1,'Paraclinicos '!Y1307&gt;=70,0)</f>
        <v>0</v>
      </c>
      <c r="T1358" cm="1">
        <f t="array" ref="T1358">_xlfn.IFS('Paraclinicos '!W1307="","",'Paraclinicos '!W1307&lt;6,4,'Paraclinicos '!W1307&lt;10,3,'Paraclinicos '!W1307&lt;13,2,'Paraclinicos '!W1307&lt;15,1,'Paraclinicos '!W1307=15,0)</f>
        <v>2</v>
      </c>
      <c r="U1358" s="54">
        <f t="shared" si="63"/>
        <v>5</v>
      </c>
      <c r="V1358" cm="1">
        <f t="array" ref="V1358">_xlfn.IFS('Paraclinicos '!S1307="","",OR('Paraclinicos '!S1307&lt;=8,'Paraclinicos '!S1307&gt;=25),3,'Paraclinicos '!S1307&lt;12,1,'Paraclinicos '!S1307&lt;21,0,'Paraclinicos '!S1307&lt;25,2)</f>
        <v>2</v>
      </c>
      <c r="W1358" t="str">
        <f>IFERROR(IF(INDEX('BD Demog para scores enalazar'!Y$2:'BD Demog para scores enalazar'!Y$3000,MATCH(Formulas!A1358,'BD Demog para scores enalazar'!A$2:'BD Demog para scores enalazar'!A$3000,0))=1,"SI","NO"),"")</f>
        <v>NO</v>
      </c>
      <c r="X1358" s="9" t="str">
        <f>IFERROR(IF(INDEX('BD Demog para scores enalazar'!AJ$2:'BD Demog para scores enalazar'!AJ$3000,MATCH(Formulas!A1358,'BD Demog para scores enalazar'!A$2:'BD Demog para scores enalazar'!A$3000,0))=1,"SI","NO"),"")</f>
        <v>SI</v>
      </c>
      <c r="Y1358" t="str" cm="1">
        <f t="array" ref="Y1358">IF(AND(W1358="NO",X1358="NO"),_xlfn.IFS('Paraclinicos '!K1307&lt;=91,3,'Paraclinicos '!K1307&lt;94,2,'Paraclinicos '!K1307&lt;96,1,'Paraclinicos '!K1307&gt;=96,0),"")</f>
        <v/>
      </c>
      <c r="Z1358" cm="1">
        <f t="array" ref="Z1358">IF(OR(W1358="SI",X1358="SI"),_xlfn.IFS(OR(AND('Paraclinicos '!K1308&lt;=83),AND('Paraclinicos '!K1308&gt;=97,AA1358=2)),3,OR(AND('Paraclinicos '!K1308&lt;=86),AND('Paraclinicos '!K1308&gt;=94,AA1358=2)),2,OR(AND('Paraclinicos '!K1308&lt;=88),AND('Paraclinicos '!K1308&gt;=92,AA1358=2)),1,OR(AND('Paraclinicos '!K1308&gt;=88,'Paraclinicos '!K1308&lt;=92),AND('Paraclinicos '!K1308&gt;=93,AA1358=0)),0),"")</f>
        <v>3</v>
      </c>
      <c r="AA1358" cm="1">
        <f t="array" ref="AA1358">_xlfn.IFS('Paraclinicos '!E1307="","",'Paraclinicos '!E1307="Oxigeno",2,'Paraclinicos '!E1307="Aire",0)</f>
        <v>2</v>
      </c>
    </row>
    <row r="1359" spans="1:27" x14ac:dyDescent="0.25">
      <c r="A1359">
        <f>'Paraclinicos '!A1308</f>
        <v>407</v>
      </c>
      <c r="B1359" s="3">
        <f>'Paraclinicos '!R1308</f>
        <v>44247</v>
      </c>
      <c r="C1359" cm="1">
        <f t="array" ref="C1359">_xlfn.IFS('Paraclinicos '!Q1308="","",'Paraclinicos '!Q1308&gt;60,3,'Paraclinicos '!Q1308&lt;=60,1)</f>
        <v>3</v>
      </c>
      <c r="D1359" t="str">
        <f>IFERROR(IF(INDEX('BD Demog para scores enalazar'!BC$2:BC$3000,MATCH(Formulas!A1359,'BD Demog para scores enalazar'!A$2:A$3000,0))=0,"SI","NO"),"")</f>
        <v>SI</v>
      </c>
      <c r="E1359" cm="1">
        <f t="array" ref="E1359">_xlfn.IFS(D1359="","",D1359="SI",4,D1359="NO",1)</f>
        <v>4</v>
      </c>
      <c r="F1359" cm="1">
        <f t="array" ref="F1359">_xlfn.IFS('Paraclinicos '!B1308="","",'Paraclinicos '!B1308&gt;1,1,'Paraclinicos '!B1308&lt;=1,3)</f>
        <v>1</v>
      </c>
      <c r="G1359" t="str" cm="1">
        <f t="array" ref="G1359">_xlfn.IFS('Paraclinicos '!D1308="","",AND('Paraclinicos '!D1308&gt;=250,'Paraclinicos '!D1308&lt;=500),2,'Paraclinicos '!D1308&gt;500,3,'Paraclinicos '!D1308&lt;250,1)</f>
        <v/>
      </c>
      <c r="H1359" s="50">
        <f t="shared" si="64"/>
        <v>8</v>
      </c>
      <c r="I1359" cm="1">
        <f t="array" ref="I1359">_xlfn.IFS('Paraclinicos '!Q1308="","",'Paraclinicos '!Q1308&gt;=65,1,'Paraclinicos '!Q1308&lt;65,0)</f>
        <v>0</v>
      </c>
      <c r="J1359" cm="1">
        <f t="array" ref="J1359">_xlfn.IFS('Paraclinicos '!I1308="","",'Paraclinicos '!I1308&gt;7,1,'Paraclinicos '!I1308&lt;=7,0)</f>
        <v>1</v>
      </c>
      <c r="K1359" cm="1">
        <f t="array" ref="K1359">_xlfn.IFS('Paraclinicos '!W1308="","",'Paraclinicos '!W1308&lt;=8,1,'Paraclinicos '!W1308&gt;8,0)</f>
        <v>1</v>
      </c>
      <c r="L1359" cm="1">
        <f t="array" ref="L1359">_xlfn.IFS('Paraclinicos '!S1308="","",'Paraclinicos '!S1308&gt;=30,1,'Paraclinicos '!S1308&lt;30,0)</f>
        <v>0</v>
      </c>
      <c r="M1359" cm="1">
        <f t="array" ref="M1359">_xlfn.IFS(OR('Paraclinicos '!T1308="",'Paraclinicos '!U1308=""),"",OR('Paraclinicos '!T1308&lt;=90,'Paraclinicos '!U1308&lt;=60),1,OR('Paraclinicos '!T1308&gt;90,'Paraclinicos '!U1308&gt;60),0)</f>
        <v>1</v>
      </c>
      <c r="N1359" s="45">
        <f t="shared" si="65"/>
        <v>4</v>
      </c>
      <c r="O1359" cm="1">
        <f t="array" ref="O1359">_xlfn.IFS(OR('Paraclinicos '!M1308="",'Paraclinicos '!N1308="",'Paraclinicos '!N1308=0),"",'Paraclinicos '!M1308/'Paraclinicos '!N1308&lt;100,4,'Paraclinicos '!M1308/'Paraclinicos '!N1308&lt;200,3,'Paraclinicos '!M1308/'Paraclinicos '!N1308&lt;300,2,'Paraclinicos '!M1308/'Paraclinicos '!N1308&lt;400,1,'Paraclinicos '!M1308/'Paraclinicos '!N1308&gt;=400,0)</f>
        <v>2</v>
      </c>
      <c r="P1359" cm="1">
        <f t="array" ref="P1359">_xlfn.IFS('Paraclinicos '!C1308="","",'Paraclinicos '!C1308&lt;20,4,'Paraclinicos '!C1308&lt;50,3,'Paraclinicos '!C1308&lt;100,2,'Paraclinicos '!C1308&lt;150,1,'Paraclinicos '!C1308&gt;150,0)</f>
        <v>0</v>
      </c>
      <c r="Q1359" cm="1">
        <f t="array" ref="Q1359">_xlfn.IFS('Paraclinicos '!O1308="","",'Paraclinicos '!O1308&lt;1.2,0,'Paraclinicos '!O1308&lt;2,1,'Paraclinicos '!O1308&lt;3.5,2,'Paraclinicos '!O1308&lt;5,3,'Paraclinicos '!O1308&gt;5,4)</f>
        <v>1</v>
      </c>
      <c r="R1359" t="str" cm="1">
        <f t="array" ref="R1359">_xlfn.IFS('Paraclinicos '!J1308="","",'Paraclinicos '!J1308&lt;1.2,0,'Paraclinicos '!J1308&lt;2,1,'Paraclinicos '!J1308&lt;6,2,'Paraclinicos '!J1308&lt;12,3,'Paraclinicos '!J1308&gt;=12,4)</f>
        <v/>
      </c>
      <c r="S1359" cm="1">
        <f t="array" ref="S1359">_xlfn.IFS('Paraclinicos '!Y1308="","",'Paraclinicos '!Y1308&lt;70,1,'Paraclinicos '!Y1308&gt;=70,0)</f>
        <v>0</v>
      </c>
      <c r="T1359" cm="1">
        <f t="array" ref="T1359">_xlfn.IFS('Paraclinicos '!W1308="","",'Paraclinicos '!W1308&lt;6,4,'Paraclinicos '!W1308&lt;10,3,'Paraclinicos '!W1308&lt;13,2,'Paraclinicos '!W1308&lt;15,1,'Paraclinicos '!W1308=15,0)</f>
        <v>4</v>
      </c>
      <c r="U1359" s="54">
        <f t="shared" si="63"/>
        <v>7</v>
      </c>
      <c r="V1359" cm="1">
        <f t="array" ref="V1359">_xlfn.IFS('Paraclinicos '!S1308="","",OR('Paraclinicos '!S1308&lt;=8,'Paraclinicos '!S1308&gt;=25),3,'Paraclinicos '!S1308&lt;12,1,'Paraclinicos '!S1308&lt;21,0,'Paraclinicos '!S1308&lt;25,2)</f>
        <v>0</v>
      </c>
      <c r="W1359" t="str">
        <f>IFERROR(IF(INDEX('BD Demog para scores enalazar'!Y$2:'BD Demog para scores enalazar'!Y$3000,MATCH(Formulas!A1359,'BD Demog para scores enalazar'!A$2:'BD Demog para scores enalazar'!A$3000,0))=1,"SI","NO"),"")</f>
        <v>NO</v>
      </c>
      <c r="X1359" s="9" t="str">
        <f>IFERROR(IF(INDEX('BD Demog para scores enalazar'!AJ$2:'BD Demog para scores enalazar'!AJ$3000,MATCH(Formulas!A1359,'BD Demog para scores enalazar'!A$2:'BD Demog para scores enalazar'!A$3000,0))=1,"SI","NO"),"")</f>
        <v>SI</v>
      </c>
      <c r="Y1359" t="str" cm="1">
        <f t="array" ref="Y1359">IF(AND(W1359="NO",X1359="NO"),_xlfn.IFS('Paraclinicos '!K1308&lt;=91,3,'Paraclinicos '!K1308&lt;94,2,'Paraclinicos '!K1308&lt;96,1,'Paraclinicos '!K1308&gt;=96,0),"")</f>
        <v/>
      </c>
      <c r="Z1359" t="e" cm="1">
        <f t="array" ref="Z1359">IF(OR(W1359="SI",X1359="SI"),_xlfn.IFS(OR(AND('Paraclinicos '!#REF!&lt;=83),AND('Paraclinicos '!#REF!&gt;=97,AA1359=2)),3,OR(AND('Paraclinicos '!#REF!&lt;=86),AND('Paraclinicos '!#REF!&gt;=94,AA1359=2)),2,OR(AND('Paraclinicos '!#REF!&lt;=88),AND('Paraclinicos '!#REF!&gt;=92,AA1359=2)),1,OR(AND('Paraclinicos '!#REF!&gt;=88,'Paraclinicos '!#REF!&lt;=92),AND('Paraclinicos '!#REF!&gt;=93,AA1359=0)),0),"")</f>
        <v>#REF!</v>
      </c>
      <c r="AA1359" cm="1">
        <f t="array" ref="AA1359">_xlfn.IFS('Paraclinicos '!E1308="","",'Paraclinicos '!E1308="Oxigeno",2,'Paraclinicos '!E1308="Aire",0)</f>
        <v>2</v>
      </c>
    </row>
    <row r="1360" spans="1:27" x14ac:dyDescent="0.25">
      <c r="A1360" t="e">
        <f>'Paraclinicos '!#REF!</f>
        <v>#REF!</v>
      </c>
      <c r="B1360" s="3" t="e">
        <f>'Paraclinicos '!#REF!</f>
        <v>#REF!</v>
      </c>
      <c r="C1360" t="e" cm="1">
        <f t="array" ref="C1360">_xlfn.IFS('Paraclinicos '!#REF!="","",'Paraclinicos '!#REF!&gt;60,3,'Paraclinicos '!#REF!&lt;=60,1)</f>
        <v>#REF!</v>
      </c>
      <c r="D1360" t="str">
        <f>IFERROR(IF(INDEX('BD Demog para scores enalazar'!BC$2:BC$3000,MATCH(Formulas!A1360,'BD Demog para scores enalazar'!A$2:A$3000,0))=0,"SI","NO"),"")</f>
        <v/>
      </c>
      <c r="E1360" t="str" cm="1">
        <f t="array" ref="E1360">_xlfn.IFS(D1360="","",D1360="SI",4,D1360="NO",1)</f>
        <v/>
      </c>
      <c r="F1360" t="e" cm="1">
        <f t="array" ref="F1360">_xlfn.IFS('Paraclinicos '!#REF!="","",'Paraclinicos '!#REF!&gt;1,1,'Paraclinicos '!#REF!&lt;=1,3)</f>
        <v>#REF!</v>
      </c>
      <c r="G1360" t="e" cm="1">
        <f t="array" ref="G1360">_xlfn.IFS('Paraclinicos '!#REF!="","",AND('Paraclinicos '!#REF!&gt;=250,'Paraclinicos '!#REF!&lt;=500),2,'Paraclinicos '!#REF!&gt;500,3,'Paraclinicos '!#REF!&lt;250,1)</f>
        <v>#REF!</v>
      </c>
      <c r="H1360" s="50" t="e">
        <f t="shared" si="64"/>
        <v>#REF!</v>
      </c>
      <c r="I1360" t="e" cm="1">
        <f t="array" ref="I1360">_xlfn.IFS('Paraclinicos '!#REF!="","",'Paraclinicos '!#REF!&gt;=65,1,'Paraclinicos '!#REF!&lt;65,0)</f>
        <v>#REF!</v>
      </c>
      <c r="J1360" t="e" cm="1">
        <f t="array" ref="J1360">_xlfn.IFS('Paraclinicos '!#REF!="","",'Paraclinicos '!#REF!&gt;7,1,'Paraclinicos '!#REF!&lt;=7,0)</f>
        <v>#REF!</v>
      </c>
      <c r="K1360" t="e" cm="1">
        <f t="array" ref="K1360">_xlfn.IFS('Paraclinicos '!#REF!="","",'Paraclinicos '!#REF!&lt;=8,1,'Paraclinicos '!#REF!&gt;8,0)</f>
        <v>#REF!</v>
      </c>
      <c r="L1360" t="e" cm="1">
        <f t="array" ref="L1360">_xlfn.IFS('Paraclinicos '!#REF!="","",'Paraclinicos '!#REF!&gt;=30,1,'Paraclinicos '!#REF!&lt;30,0)</f>
        <v>#REF!</v>
      </c>
      <c r="M1360" t="e" cm="1">
        <f t="array" ref="M1360">_xlfn.IFS(OR('Paraclinicos '!#REF!="",'Paraclinicos '!#REF!=""),"",OR('Paraclinicos '!#REF!&lt;=90,'Paraclinicos '!#REF!&lt;=60),1,OR('Paraclinicos '!#REF!&gt;90,'Paraclinicos '!#REF!&gt;60),0)</f>
        <v>#REF!</v>
      </c>
      <c r="N1360" s="45" t="e">
        <f t="shared" si="65"/>
        <v>#REF!</v>
      </c>
      <c r="O1360" t="e" cm="1">
        <f t="array" ref="O1360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360" t="e" cm="1">
        <f t="array" ref="P1360">_xlfn.IFS('Paraclinicos '!#REF!="","",'Paraclinicos '!#REF!&lt;20,4,'Paraclinicos '!#REF!&lt;50,3,'Paraclinicos '!#REF!&lt;100,2,'Paraclinicos '!#REF!&lt;150,1,'Paraclinicos '!#REF!&gt;150,0)</f>
        <v>#REF!</v>
      </c>
      <c r="Q1360" t="e" cm="1">
        <f t="array" ref="Q1360">_xlfn.IFS('Paraclinicos '!#REF!="","",'Paraclinicos '!#REF!&lt;1.2,0,'Paraclinicos '!#REF!&lt;2,1,'Paraclinicos '!#REF!&lt;3.5,2,'Paraclinicos '!#REF!&lt;5,3,'Paraclinicos '!#REF!&gt;5,4)</f>
        <v>#REF!</v>
      </c>
      <c r="R1360" t="e" cm="1">
        <f t="array" ref="R1360">_xlfn.IFS('Paraclinicos '!#REF!="","",'Paraclinicos '!#REF!&lt;1.2,0,'Paraclinicos '!#REF!&lt;2,1,'Paraclinicos '!#REF!&lt;6,2,'Paraclinicos '!#REF!&lt;12,3,'Paraclinicos '!#REF!&gt;=12,4)</f>
        <v>#REF!</v>
      </c>
      <c r="S1360" t="e" cm="1">
        <f t="array" ref="S1360">_xlfn.IFS('Paraclinicos '!#REF!="","",'Paraclinicos '!#REF!&lt;70,1,'Paraclinicos '!#REF!&gt;=70,0)</f>
        <v>#REF!</v>
      </c>
      <c r="T1360" t="e" cm="1">
        <f t="array" ref="T1360">_xlfn.IFS('Paraclinicos '!#REF!="","",'Paraclinicos '!#REF!&lt;6,4,'Paraclinicos '!#REF!&lt;10,3,'Paraclinicos '!#REF!&lt;13,2,'Paraclinicos '!#REF!&lt;15,1,'Paraclinicos '!#REF!=15,0)</f>
        <v>#REF!</v>
      </c>
      <c r="U1360" s="54" t="e">
        <f t="shared" si="63"/>
        <v>#REF!</v>
      </c>
      <c r="V1360" t="e" cm="1">
        <f t="array" ref="V1360">_xlfn.IFS('Paraclinicos '!#REF!="","",OR('Paraclinicos '!#REF!&lt;=8,'Paraclinicos '!#REF!&gt;=25),3,'Paraclinicos '!#REF!&lt;12,1,'Paraclinicos '!#REF!&lt;21,0,'Paraclinicos '!#REF!&lt;25,2)</f>
        <v>#REF!</v>
      </c>
      <c r="W1360" t="str">
        <f>IFERROR(IF(INDEX('BD Demog para scores enalazar'!Y$2:'BD Demog para scores enalazar'!Y$3000,MATCH(Formulas!A1360,'BD Demog para scores enalazar'!A$2:'BD Demog para scores enalazar'!A$3000,0))=1,"SI","NO"),"")</f>
        <v/>
      </c>
      <c r="X1360" s="9" t="str">
        <f>IFERROR(IF(INDEX('BD Demog para scores enalazar'!AJ$2:'BD Demog para scores enalazar'!AJ$3000,MATCH(Formulas!A1360,'BD Demog para scores enalazar'!A$2:'BD Demog para scores enalazar'!A$3000,0))=1,"SI","NO"),"")</f>
        <v/>
      </c>
      <c r="Y1360" t="str" cm="1">
        <f t="array" ref="Y1360">IF(AND(W1360="NO",X1360="NO"),_xlfn.IFS('Paraclinicos '!#REF!&lt;=91,3,'Paraclinicos '!#REF!&lt;94,2,'Paraclinicos '!#REF!&lt;96,1,'Paraclinicos '!#REF!&gt;=96,0),"")</f>
        <v/>
      </c>
      <c r="Z1360" t="str" cm="1">
        <f t="array" ref="Z1360">IF(OR(W1360="SI",X1360="SI"),_xlfn.IFS(OR(AND('Paraclinicos '!K1309&lt;=83),AND('Paraclinicos '!K1309&gt;=97,AA1360=2)),3,OR(AND('Paraclinicos '!K1309&lt;=86),AND('Paraclinicos '!K1309&gt;=94,AA1360=2)),2,OR(AND('Paraclinicos '!K1309&lt;=88),AND('Paraclinicos '!K1309&gt;=92,AA1360=2)),1,OR(AND('Paraclinicos '!K1309&gt;=88,'Paraclinicos '!K1309&lt;=92),AND('Paraclinicos '!K1309&gt;=93,AA1360=0)),0),"")</f>
        <v/>
      </c>
      <c r="AA1360" t="e" cm="1">
        <f t="array" ref="AA1360">_xlfn.IFS('Paraclinicos '!#REF!="","",'Paraclinicos '!#REF!="Oxigeno",2,'Paraclinicos '!#REF!="Aire",0)</f>
        <v>#REF!</v>
      </c>
    </row>
    <row r="1361" spans="1:27" x14ac:dyDescent="0.25">
      <c r="A1361">
        <f>'Paraclinicos '!A1309</f>
        <v>407</v>
      </c>
      <c r="B1361" s="3">
        <f>'Paraclinicos '!R1309</f>
        <v>44249</v>
      </c>
      <c r="C1361" cm="1">
        <f t="array" ref="C1361">_xlfn.IFS('Paraclinicos '!Q1309="","",'Paraclinicos '!Q1309&gt;60,3,'Paraclinicos '!Q1309&lt;=60,1)</f>
        <v>3</v>
      </c>
      <c r="D1361" t="str">
        <f>IFERROR(IF(INDEX('BD Demog para scores enalazar'!BC$2:BC$3000,MATCH(Formulas!A1361,'BD Demog para scores enalazar'!A$2:A$3000,0))=0,"SI","NO"),"")</f>
        <v>SI</v>
      </c>
      <c r="E1361" cm="1">
        <f t="array" ref="E1361">_xlfn.IFS(D1361="","",D1361="SI",4,D1361="NO",1)</f>
        <v>4</v>
      </c>
      <c r="F1361" cm="1">
        <f t="array" ref="F1361">_xlfn.IFS('Paraclinicos '!B1309="","",'Paraclinicos '!B1309&gt;1,1,'Paraclinicos '!B1309&lt;=1,3)</f>
        <v>3</v>
      </c>
      <c r="G1361" t="str" cm="1">
        <f t="array" ref="G1361">_xlfn.IFS('Paraclinicos '!D1309="","",AND('Paraclinicos '!D1309&gt;=250,'Paraclinicos '!D1309&lt;=500),2,'Paraclinicos '!D1309&gt;500,3,'Paraclinicos '!D1309&lt;250,1)</f>
        <v/>
      </c>
      <c r="H1361" s="50">
        <f t="shared" si="64"/>
        <v>10</v>
      </c>
      <c r="I1361" cm="1">
        <f t="array" ref="I1361">_xlfn.IFS('Paraclinicos '!Q1309="","",'Paraclinicos '!Q1309&gt;=65,1,'Paraclinicos '!Q1309&lt;65,0)</f>
        <v>0</v>
      </c>
      <c r="J1361" cm="1">
        <f t="array" ref="J1361">_xlfn.IFS('Paraclinicos '!I1309="","",'Paraclinicos '!I1309&gt;7,1,'Paraclinicos '!I1309&lt;=7,0)</f>
        <v>1</v>
      </c>
      <c r="K1361" cm="1">
        <f t="array" ref="K1361">_xlfn.IFS('Paraclinicos '!W1309="","",'Paraclinicos '!W1309&lt;=8,1,'Paraclinicos '!W1309&gt;8,0)</f>
        <v>0</v>
      </c>
      <c r="L1361" cm="1">
        <f t="array" ref="L1361">_xlfn.IFS('Paraclinicos '!S1309="","",'Paraclinicos '!S1309&gt;=30,1,'Paraclinicos '!S1309&lt;30,0)</f>
        <v>0</v>
      </c>
      <c r="M1361" cm="1">
        <f t="array" ref="M1361">_xlfn.IFS(OR('Paraclinicos '!T1309="",'Paraclinicos '!U1309=""),"",OR('Paraclinicos '!T1309&lt;=90,'Paraclinicos '!U1309&lt;=60),1,OR('Paraclinicos '!T1309&gt;90,'Paraclinicos '!U1309&gt;60),0)</f>
        <v>1</v>
      </c>
      <c r="N1361" s="45" t="e">
        <f t="shared" si="65"/>
        <v>#REF!</v>
      </c>
      <c r="O1361" cm="1">
        <f t="array" ref="O1361">_xlfn.IFS(OR('Paraclinicos '!M1309="",'Paraclinicos '!N1309="",'Paraclinicos '!N1309=0),"",'Paraclinicos '!M1309/'Paraclinicos '!N1309&lt;100,4,'Paraclinicos '!M1309/'Paraclinicos '!N1309&lt;200,3,'Paraclinicos '!M1309/'Paraclinicos '!N1309&lt;300,2,'Paraclinicos '!M1309/'Paraclinicos '!N1309&lt;400,1,'Paraclinicos '!M1309/'Paraclinicos '!N1309&gt;=400,0)</f>
        <v>3</v>
      </c>
      <c r="P1361" cm="1">
        <f t="array" ref="P1361">_xlfn.IFS('Paraclinicos '!C1309="","",'Paraclinicos '!C1309&lt;20,4,'Paraclinicos '!C1309&lt;50,3,'Paraclinicos '!C1309&lt;100,2,'Paraclinicos '!C1309&lt;150,1,'Paraclinicos '!C1309&gt;150,0)</f>
        <v>0</v>
      </c>
      <c r="Q1361" cm="1">
        <f t="array" ref="Q1361">_xlfn.IFS('Paraclinicos '!O1309="","",'Paraclinicos '!O1309&lt;1.2,0,'Paraclinicos '!O1309&lt;2,1,'Paraclinicos '!O1309&lt;3.5,2,'Paraclinicos '!O1309&lt;5,3,'Paraclinicos '!O1309&gt;5,4)</f>
        <v>1</v>
      </c>
      <c r="R1361" t="str" cm="1">
        <f t="array" ref="R1361">_xlfn.IFS('Paraclinicos '!J1309="","",'Paraclinicos '!J1309&lt;1.2,0,'Paraclinicos '!J1309&lt;2,1,'Paraclinicos '!J1309&lt;6,2,'Paraclinicos '!J1309&lt;12,3,'Paraclinicos '!J1309&gt;=12,4)</f>
        <v/>
      </c>
      <c r="S1361" cm="1">
        <f t="array" ref="S1361">_xlfn.IFS('Paraclinicos '!Y1309="","",'Paraclinicos '!Y1309&lt;70,1,'Paraclinicos '!Y1309&gt;=70,0)</f>
        <v>0</v>
      </c>
      <c r="T1361" cm="1">
        <f t="array" ref="T1361">_xlfn.IFS('Paraclinicos '!W1309="","",'Paraclinicos '!W1309&lt;6,4,'Paraclinicos '!W1309&lt;10,3,'Paraclinicos '!W1309&lt;13,2,'Paraclinicos '!W1309&lt;15,1,'Paraclinicos '!W1309=15,0)</f>
        <v>2</v>
      </c>
      <c r="U1361" s="54">
        <f t="shared" si="63"/>
        <v>6</v>
      </c>
      <c r="V1361" cm="1">
        <f t="array" ref="V1361">_xlfn.IFS('Paraclinicos '!S1309="","",OR('Paraclinicos '!S1309&lt;=8,'Paraclinicos '!S1309&gt;=25),3,'Paraclinicos '!S1309&lt;12,1,'Paraclinicos '!S1309&lt;21,0,'Paraclinicos '!S1309&lt;25,2)</f>
        <v>0</v>
      </c>
      <c r="W1361" t="str">
        <f>IFERROR(IF(INDEX('BD Demog para scores enalazar'!Y$2:'BD Demog para scores enalazar'!Y$3000,MATCH(Formulas!A1361,'BD Demog para scores enalazar'!A$2:'BD Demog para scores enalazar'!A$3000,0))=1,"SI","NO"),"")</f>
        <v>NO</v>
      </c>
      <c r="X1361" s="9" t="str">
        <f>IFERROR(IF(INDEX('BD Demog para scores enalazar'!AJ$2:'BD Demog para scores enalazar'!AJ$3000,MATCH(Formulas!A1361,'BD Demog para scores enalazar'!A$2:'BD Demog para scores enalazar'!A$3000,0))=1,"SI","NO"),"")</f>
        <v>SI</v>
      </c>
      <c r="Y1361" t="str" cm="1">
        <f t="array" ref="Y1361">IF(AND(W1361="NO",X1361="NO"),_xlfn.IFS('Paraclinicos '!K1309&lt;=91,3,'Paraclinicos '!K1309&lt;94,2,'Paraclinicos '!K1309&lt;96,1,'Paraclinicos '!K1309&gt;=96,0),"")</f>
        <v/>
      </c>
      <c r="Z1361" cm="1">
        <f t="array" ref="Z1361">IF(OR(W1361="SI",X1361="SI"),_xlfn.IFS(OR(AND('Paraclinicos '!K1310&lt;=83),AND('Paraclinicos '!K1310&gt;=97,AA1361=2)),3,OR(AND('Paraclinicos '!K1310&lt;=86),AND('Paraclinicos '!K1310&gt;=94,AA1361=2)),2,OR(AND('Paraclinicos '!K1310&lt;=88),AND('Paraclinicos '!K1310&gt;=92,AA1361=2)),1,OR(AND('Paraclinicos '!K1310&gt;=88,'Paraclinicos '!K1310&lt;=92),AND('Paraclinicos '!K1310&gt;=93,AA1361=0)),0),"")</f>
        <v>2</v>
      </c>
      <c r="AA1361" cm="1">
        <f t="array" ref="AA1361">_xlfn.IFS('Paraclinicos '!E1309="","",'Paraclinicos '!E1309="Oxigeno",2,'Paraclinicos '!E1309="Aire",0)</f>
        <v>2</v>
      </c>
    </row>
    <row r="1362" spans="1:27" x14ac:dyDescent="0.25">
      <c r="A1362">
        <f>'Paraclinicos '!A1310</f>
        <v>407</v>
      </c>
      <c r="B1362" s="3">
        <f>'Paraclinicos '!R1310</f>
        <v>44250</v>
      </c>
      <c r="C1362" cm="1">
        <f t="array" ref="C1362">_xlfn.IFS('Paraclinicos '!Q1310="","",'Paraclinicos '!Q1310&gt;60,3,'Paraclinicos '!Q1310&lt;=60,1)</f>
        <v>3</v>
      </c>
      <c r="D1362" t="str">
        <f>IFERROR(IF(INDEX('BD Demog para scores enalazar'!BC$2:BC$3000,MATCH(Formulas!A1362,'BD Demog para scores enalazar'!A$2:A$3000,0))=0,"SI","NO"),"")</f>
        <v>SI</v>
      </c>
      <c r="E1362" cm="1">
        <f t="array" ref="E1362">_xlfn.IFS(D1362="","",D1362="SI",4,D1362="NO",1)</f>
        <v>4</v>
      </c>
      <c r="F1362" cm="1">
        <f t="array" ref="F1362">_xlfn.IFS('Paraclinicos '!B1310="","",'Paraclinicos '!B1310&gt;1,1,'Paraclinicos '!B1310&lt;=1,3)</f>
        <v>1</v>
      </c>
      <c r="G1362" t="str" cm="1">
        <f t="array" ref="G1362">_xlfn.IFS('Paraclinicos '!D1310="","",AND('Paraclinicos '!D1310&gt;=250,'Paraclinicos '!D1310&lt;=500),2,'Paraclinicos '!D1310&gt;500,3,'Paraclinicos '!D1310&lt;250,1)</f>
        <v/>
      </c>
      <c r="H1362" s="50">
        <f t="shared" si="64"/>
        <v>8</v>
      </c>
      <c r="I1362" cm="1">
        <f t="array" ref="I1362">_xlfn.IFS('Paraclinicos '!Q1310="","",'Paraclinicos '!Q1310&gt;=65,1,'Paraclinicos '!Q1310&lt;65,0)</f>
        <v>0</v>
      </c>
      <c r="J1362" cm="1">
        <f t="array" ref="J1362">_xlfn.IFS('Paraclinicos '!I1310="","",'Paraclinicos '!I1310&gt;7,1,'Paraclinicos '!I1310&lt;=7,0)</f>
        <v>1</v>
      </c>
      <c r="K1362" cm="1">
        <f t="array" ref="K1362">_xlfn.IFS('Paraclinicos '!W1310="","",'Paraclinicos '!W1310&lt;=8,1,'Paraclinicos '!W1310&gt;8,0)</f>
        <v>0</v>
      </c>
      <c r="L1362" cm="1">
        <f t="array" ref="L1362">_xlfn.IFS('Paraclinicos '!S1310="","",'Paraclinicos '!S1310&gt;=30,1,'Paraclinicos '!S1310&lt;30,0)</f>
        <v>0</v>
      </c>
      <c r="M1362" cm="1">
        <f t="array" ref="M1362">_xlfn.IFS(OR('Paraclinicos '!T1310="",'Paraclinicos '!U1310=""),"",OR('Paraclinicos '!T1310&lt;=90,'Paraclinicos '!U1310&lt;=60),1,OR('Paraclinicos '!T1310&gt;90,'Paraclinicos '!U1310&gt;60),0)</f>
        <v>1</v>
      </c>
      <c r="N1362" s="45">
        <f t="shared" si="65"/>
        <v>4</v>
      </c>
      <c r="O1362" cm="1">
        <f t="array" ref="O1362">_xlfn.IFS(OR('Paraclinicos '!M1310="",'Paraclinicos '!N1310="",'Paraclinicos '!N1310=0),"",'Paraclinicos '!M1310/'Paraclinicos '!N1310&lt;100,4,'Paraclinicos '!M1310/'Paraclinicos '!N1310&lt;200,3,'Paraclinicos '!M1310/'Paraclinicos '!N1310&lt;300,2,'Paraclinicos '!M1310/'Paraclinicos '!N1310&lt;400,1,'Paraclinicos '!M1310/'Paraclinicos '!N1310&gt;=400,0)</f>
        <v>2</v>
      </c>
      <c r="P1362" cm="1">
        <f t="array" ref="P1362">_xlfn.IFS('Paraclinicos '!C1310="","",'Paraclinicos '!C1310&lt;20,4,'Paraclinicos '!C1310&lt;50,3,'Paraclinicos '!C1310&lt;100,2,'Paraclinicos '!C1310&lt;150,1,'Paraclinicos '!C1310&gt;150,0)</f>
        <v>0</v>
      </c>
      <c r="Q1362" cm="1">
        <f t="array" ref="Q1362">_xlfn.IFS('Paraclinicos '!O1310="","",'Paraclinicos '!O1310&lt;1.2,0,'Paraclinicos '!O1310&lt;2,1,'Paraclinicos '!O1310&lt;3.5,2,'Paraclinicos '!O1310&lt;5,3,'Paraclinicos '!O1310&gt;5,4)</f>
        <v>1</v>
      </c>
      <c r="R1362" t="str" cm="1">
        <f t="array" ref="R1362">_xlfn.IFS('Paraclinicos '!J1310="","",'Paraclinicos '!J1310&lt;1.2,0,'Paraclinicos '!J1310&lt;2,1,'Paraclinicos '!J1310&lt;6,2,'Paraclinicos '!J1310&lt;12,3,'Paraclinicos '!J1310&gt;=12,4)</f>
        <v/>
      </c>
      <c r="S1362" cm="1">
        <f t="array" ref="S1362">_xlfn.IFS('Paraclinicos '!Y1310="","",'Paraclinicos '!Y1310&lt;70,1,'Paraclinicos '!Y1310&gt;=70,0)</f>
        <v>0</v>
      </c>
      <c r="T1362" cm="1">
        <f t="array" ref="T1362">_xlfn.IFS('Paraclinicos '!W1310="","",'Paraclinicos '!W1310&lt;6,4,'Paraclinicos '!W1310&lt;10,3,'Paraclinicos '!W1310&lt;13,2,'Paraclinicos '!W1310&lt;15,1,'Paraclinicos '!W1310=15,0)</f>
        <v>2</v>
      </c>
      <c r="U1362" s="54">
        <f t="shared" si="63"/>
        <v>5</v>
      </c>
      <c r="V1362" cm="1">
        <f t="array" ref="V1362">_xlfn.IFS('Paraclinicos '!S1310="","",OR('Paraclinicos '!S1310&lt;=8,'Paraclinicos '!S1310&gt;=25),3,'Paraclinicos '!S1310&lt;12,1,'Paraclinicos '!S1310&lt;21,0,'Paraclinicos '!S1310&lt;25,2)</f>
        <v>0</v>
      </c>
      <c r="W1362" t="str">
        <f>IFERROR(IF(INDEX('BD Demog para scores enalazar'!Y$2:'BD Demog para scores enalazar'!Y$3000,MATCH(Formulas!A1362,'BD Demog para scores enalazar'!A$2:'BD Demog para scores enalazar'!A$3000,0))=1,"SI","NO"),"")</f>
        <v>NO</v>
      </c>
      <c r="X1362" s="9" t="str">
        <f>IFERROR(IF(INDEX('BD Demog para scores enalazar'!AJ$2:'BD Demog para scores enalazar'!AJ$3000,MATCH(Formulas!A1362,'BD Demog para scores enalazar'!A$2:'BD Demog para scores enalazar'!A$3000,0))=1,"SI","NO"),"")</f>
        <v>SI</v>
      </c>
      <c r="Y1362" t="str" cm="1">
        <f t="array" ref="Y1362">IF(AND(W1362="NO",X1362="NO"),_xlfn.IFS('Paraclinicos '!K1310&lt;=91,3,'Paraclinicos '!K1310&lt;94,2,'Paraclinicos '!K1310&lt;96,1,'Paraclinicos '!K1310&gt;=96,0),"")</f>
        <v/>
      </c>
      <c r="Z1362" cm="1">
        <f t="array" ref="Z1362">IF(OR(W1362="SI",X1362="SI"),_xlfn.IFS(OR(AND('Paraclinicos '!K1311&lt;=83),AND('Paraclinicos '!K1311&gt;=97,AA1362=2)),3,OR(AND('Paraclinicos '!K1311&lt;=86),AND('Paraclinicos '!K1311&gt;=94,AA1362=2)),2,OR(AND('Paraclinicos '!K1311&lt;=88),AND('Paraclinicos '!K1311&gt;=92,AA1362=2)),1,OR(AND('Paraclinicos '!K1311&gt;=88,'Paraclinicos '!K1311&lt;=92),AND('Paraclinicos '!K1311&gt;=93,AA1362=0)),0),"")</f>
        <v>3</v>
      </c>
      <c r="AA1362" cm="1">
        <f t="array" ref="AA1362">_xlfn.IFS('Paraclinicos '!E1310="","",'Paraclinicos '!E1310="Oxigeno",2,'Paraclinicos '!E1310="Aire",0)</f>
        <v>2</v>
      </c>
    </row>
    <row r="1363" spans="1:27" x14ac:dyDescent="0.25">
      <c r="A1363">
        <f>'Paraclinicos '!A1311</f>
        <v>407</v>
      </c>
      <c r="B1363" s="3">
        <f>'Paraclinicos '!R1311</f>
        <v>44251</v>
      </c>
      <c r="C1363" cm="1">
        <f t="array" ref="C1363">_xlfn.IFS('Paraclinicos '!Q1311="","",'Paraclinicos '!Q1311&gt;60,3,'Paraclinicos '!Q1311&lt;=60,1)</f>
        <v>3</v>
      </c>
      <c r="D1363" t="str">
        <f>IFERROR(IF(INDEX('BD Demog para scores enalazar'!BC$2:BC$3000,MATCH(Formulas!A1363,'BD Demog para scores enalazar'!A$2:A$3000,0))=0,"SI","NO"),"")</f>
        <v>SI</v>
      </c>
      <c r="E1363" cm="1">
        <f t="array" ref="E1363">_xlfn.IFS(D1363="","",D1363="SI",4,D1363="NO",1)</f>
        <v>4</v>
      </c>
      <c r="F1363" cm="1">
        <f t="array" ref="F1363">_xlfn.IFS('Paraclinicos '!B1311="","",'Paraclinicos '!B1311&gt;1,1,'Paraclinicos '!B1311&lt;=1,3)</f>
        <v>3</v>
      </c>
      <c r="G1363" t="str" cm="1">
        <f t="array" ref="G1363">_xlfn.IFS('Paraclinicos '!D1311="","",AND('Paraclinicos '!D1311&gt;=250,'Paraclinicos '!D1311&lt;=500),2,'Paraclinicos '!D1311&gt;500,3,'Paraclinicos '!D1311&lt;250,1)</f>
        <v/>
      </c>
      <c r="H1363" s="50">
        <f t="shared" si="64"/>
        <v>10</v>
      </c>
      <c r="I1363" cm="1">
        <f t="array" ref="I1363">_xlfn.IFS('Paraclinicos '!Q1311="","",'Paraclinicos '!Q1311&gt;=65,1,'Paraclinicos '!Q1311&lt;65,0)</f>
        <v>0</v>
      </c>
      <c r="J1363" cm="1">
        <f t="array" ref="J1363">_xlfn.IFS('Paraclinicos '!I1311="","",'Paraclinicos '!I1311&gt;7,1,'Paraclinicos '!I1311&lt;=7,0)</f>
        <v>1</v>
      </c>
      <c r="K1363" cm="1">
        <f t="array" ref="K1363">_xlfn.IFS('Paraclinicos '!W1311="","",'Paraclinicos '!W1311&lt;=8,1,'Paraclinicos '!W1311&gt;8,0)</f>
        <v>0</v>
      </c>
      <c r="L1363" cm="1">
        <f t="array" ref="L1363">_xlfn.IFS('Paraclinicos '!S1311="","",'Paraclinicos '!S1311&gt;=30,1,'Paraclinicos '!S1311&lt;30,0)</f>
        <v>0</v>
      </c>
      <c r="M1363" cm="1">
        <f t="array" ref="M1363">_xlfn.IFS(OR('Paraclinicos '!T1311="",'Paraclinicos '!U1311=""),"",OR('Paraclinicos '!T1311&lt;=90,'Paraclinicos '!U1311&lt;=60),1,OR('Paraclinicos '!T1311&gt;90,'Paraclinicos '!U1311&gt;60),0)</f>
        <v>0</v>
      </c>
      <c r="N1363" s="45">
        <f t="shared" si="65"/>
        <v>3</v>
      </c>
      <c r="O1363" cm="1">
        <f t="array" ref="O1363">_xlfn.IFS(OR('Paraclinicos '!M1311="",'Paraclinicos '!N1311="",'Paraclinicos '!N1311=0),"",'Paraclinicos '!M1311/'Paraclinicos '!N1311&lt;100,4,'Paraclinicos '!M1311/'Paraclinicos '!N1311&lt;200,3,'Paraclinicos '!M1311/'Paraclinicos '!N1311&lt;300,2,'Paraclinicos '!M1311/'Paraclinicos '!N1311&lt;400,1,'Paraclinicos '!M1311/'Paraclinicos '!N1311&gt;=400,0)</f>
        <v>3</v>
      </c>
      <c r="P1363" cm="1">
        <f t="array" ref="P1363">_xlfn.IFS('Paraclinicos '!C1311="","",'Paraclinicos '!C1311&lt;20,4,'Paraclinicos '!C1311&lt;50,3,'Paraclinicos '!C1311&lt;100,2,'Paraclinicos '!C1311&lt;150,1,'Paraclinicos '!C1311&gt;150,0)</f>
        <v>0</v>
      </c>
      <c r="Q1363" cm="1">
        <f t="array" ref="Q1363">_xlfn.IFS('Paraclinicos '!O1311="","",'Paraclinicos '!O1311&lt;1.2,0,'Paraclinicos '!O1311&lt;2,1,'Paraclinicos '!O1311&lt;3.5,2,'Paraclinicos '!O1311&lt;5,3,'Paraclinicos '!O1311&gt;5,4)</f>
        <v>1</v>
      </c>
      <c r="R1363" t="str" cm="1">
        <f t="array" ref="R1363">_xlfn.IFS('Paraclinicos '!J1311="","",'Paraclinicos '!J1311&lt;1.2,0,'Paraclinicos '!J1311&lt;2,1,'Paraclinicos '!J1311&lt;6,2,'Paraclinicos '!J1311&lt;12,3,'Paraclinicos '!J1311&gt;=12,4)</f>
        <v/>
      </c>
      <c r="S1363" cm="1">
        <f t="array" ref="S1363">_xlfn.IFS('Paraclinicos '!Y1311="","",'Paraclinicos '!Y1311&lt;70,1,'Paraclinicos '!Y1311&gt;=70,0)</f>
        <v>0</v>
      </c>
      <c r="T1363" cm="1">
        <f t="array" ref="T1363">_xlfn.IFS('Paraclinicos '!W1311="","",'Paraclinicos '!W1311&lt;6,4,'Paraclinicos '!W1311&lt;10,3,'Paraclinicos '!W1311&lt;13,2,'Paraclinicos '!W1311&lt;15,1,'Paraclinicos '!W1311=15,0)</f>
        <v>2</v>
      </c>
      <c r="U1363" s="54">
        <f t="shared" si="63"/>
        <v>6</v>
      </c>
      <c r="V1363" cm="1">
        <f t="array" ref="V1363">_xlfn.IFS('Paraclinicos '!S1311="","",OR('Paraclinicos '!S1311&lt;=8,'Paraclinicos '!S1311&gt;=25),3,'Paraclinicos '!S1311&lt;12,1,'Paraclinicos '!S1311&lt;21,0,'Paraclinicos '!S1311&lt;25,2)</f>
        <v>2</v>
      </c>
      <c r="W1363" t="str">
        <f>IFERROR(IF(INDEX('BD Demog para scores enalazar'!Y$2:'BD Demog para scores enalazar'!Y$3000,MATCH(Formulas!A1363,'BD Demog para scores enalazar'!A$2:'BD Demog para scores enalazar'!A$3000,0))=1,"SI","NO"),"")</f>
        <v>NO</v>
      </c>
      <c r="X1363" s="9" t="str">
        <f>IFERROR(IF(INDEX('BD Demog para scores enalazar'!AJ$2:'BD Demog para scores enalazar'!AJ$3000,MATCH(Formulas!A1363,'BD Demog para scores enalazar'!A$2:'BD Demog para scores enalazar'!A$3000,0))=1,"SI","NO"),"")</f>
        <v>SI</v>
      </c>
      <c r="Y1363" t="str" cm="1">
        <f t="array" ref="Y1363">IF(AND(W1363="NO",X1363="NO"),_xlfn.IFS('Paraclinicos '!K1311&lt;=91,3,'Paraclinicos '!K1311&lt;94,2,'Paraclinicos '!K1311&lt;96,1,'Paraclinicos '!K1311&gt;=96,0),"")</f>
        <v/>
      </c>
      <c r="Z1363" cm="1">
        <f t="array" ref="Z1363">IF(OR(W1363="SI",X1363="SI"),_xlfn.IFS(OR(AND('Paraclinicos '!K1312&lt;=83),AND('Paraclinicos '!K1312&gt;=97,AA1363=2)),3,OR(AND('Paraclinicos '!K1312&lt;=86),AND('Paraclinicos '!K1312&gt;=94,AA1363=2)),2,OR(AND('Paraclinicos '!K1312&lt;=88),AND('Paraclinicos '!K1312&gt;=92,AA1363=2)),1,OR(AND('Paraclinicos '!K1312&gt;=88,'Paraclinicos '!K1312&lt;=92),AND('Paraclinicos '!K1312&gt;=93,AA1363=0)),0),"")</f>
        <v>1</v>
      </c>
      <c r="AA1363" cm="1">
        <f t="array" ref="AA1363">_xlfn.IFS('Paraclinicos '!E1311="","",'Paraclinicos '!E1311="Oxigeno",2,'Paraclinicos '!E1311="Aire",0)</f>
        <v>2</v>
      </c>
    </row>
    <row r="1364" spans="1:27" x14ac:dyDescent="0.25">
      <c r="A1364">
        <f>'Paraclinicos '!A1312</f>
        <v>407</v>
      </c>
      <c r="B1364" s="3">
        <f>'Paraclinicos '!R1312</f>
        <v>44253</v>
      </c>
      <c r="C1364" cm="1">
        <f t="array" ref="C1364">_xlfn.IFS('Paraclinicos '!Q1312="","",'Paraclinicos '!Q1312&gt;60,3,'Paraclinicos '!Q1312&lt;=60,1)</f>
        <v>3</v>
      </c>
      <c r="D1364" t="str">
        <f>IFERROR(IF(INDEX('BD Demog para scores enalazar'!BC$2:BC$3000,MATCH(Formulas!A1364,'BD Demog para scores enalazar'!A$2:A$3000,0))=0,"SI","NO"),"")</f>
        <v>SI</v>
      </c>
      <c r="E1364" cm="1">
        <f t="array" ref="E1364">_xlfn.IFS(D1364="","",D1364="SI",4,D1364="NO",1)</f>
        <v>4</v>
      </c>
      <c r="F1364" cm="1">
        <f t="array" ref="F1364">_xlfn.IFS('Paraclinicos '!B1312="","",'Paraclinicos '!B1312&gt;1,1,'Paraclinicos '!B1312&lt;=1,3)</f>
        <v>1</v>
      </c>
      <c r="G1364" t="str" cm="1">
        <f t="array" ref="G1364">_xlfn.IFS('Paraclinicos '!D1312="","",AND('Paraclinicos '!D1312&gt;=250,'Paraclinicos '!D1312&lt;=500),2,'Paraclinicos '!D1312&gt;500,3,'Paraclinicos '!D1312&lt;250,1)</f>
        <v/>
      </c>
      <c r="H1364" s="50">
        <f t="shared" si="64"/>
        <v>8</v>
      </c>
      <c r="I1364" cm="1">
        <f t="array" ref="I1364">_xlfn.IFS('Paraclinicos '!Q1312="","",'Paraclinicos '!Q1312&gt;=65,1,'Paraclinicos '!Q1312&lt;65,0)</f>
        <v>0</v>
      </c>
      <c r="J1364" cm="1">
        <f t="array" ref="J1364">_xlfn.IFS('Paraclinicos '!I1312="","",'Paraclinicos '!I1312&gt;7,1,'Paraclinicos '!I1312&lt;=7,0)</f>
        <v>1</v>
      </c>
      <c r="K1364" cm="1">
        <f t="array" ref="K1364">_xlfn.IFS('Paraclinicos '!W1312="","",'Paraclinicos '!W1312&lt;=8,1,'Paraclinicos '!W1312&gt;8,0)</f>
        <v>0</v>
      </c>
      <c r="L1364" cm="1">
        <f t="array" ref="L1364">_xlfn.IFS('Paraclinicos '!S1312="","",'Paraclinicos '!S1312&gt;=30,1,'Paraclinicos '!S1312&lt;30,0)</f>
        <v>0</v>
      </c>
      <c r="M1364" cm="1">
        <f t="array" ref="M1364">_xlfn.IFS(OR('Paraclinicos '!T1312="",'Paraclinicos '!U1312=""),"",OR('Paraclinicos '!T1312&lt;=90,'Paraclinicos '!U1312&lt;=60),1,OR('Paraclinicos '!T1312&gt;90,'Paraclinicos '!U1312&gt;60),0)</f>
        <v>0</v>
      </c>
      <c r="N1364" s="45">
        <f t="shared" si="65"/>
        <v>2</v>
      </c>
      <c r="O1364" cm="1">
        <f t="array" ref="O1364">_xlfn.IFS(OR('Paraclinicos '!M1312="",'Paraclinicos '!N1312="",'Paraclinicos '!N1312=0),"",'Paraclinicos '!M1312/'Paraclinicos '!N1312&lt;100,4,'Paraclinicos '!M1312/'Paraclinicos '!N1312&lt;200,3,'Paraclinicos '!M1312/'Paraclinicos '!N1312&lt;300,2,'Paraclinicos '!M1312/'Paraclinicos '!N1312&lt;400,1,'Paraclinicos '!M1312/'Paraclinicos '!N1312&gt;=400,0)</f>
        <v>2</v>
      </c>
      <c r="P1364" cm="1">
        <f t="array" ref="P1364">_xlfn.IFS('Paraclinicos '!C1312="","",'Paraclinicos '!C1312&lt;20,4,'Paraclinicos '!C1312&lt;50,3,'Paraclinicos '!C1312&lt;100,2,'Paraclinicos '!C1312&lt;150,1,'Paraclinicos '!C1312&gt;150,0)</f>
        <v>0</v>
      </c>
      <c r="Q1364" cm="1">
        <f t="array" ref="Q1364">_xlfn.IFS('Paraclinicos '!O1312="","",'Paraclinicos '!O1312&lt;1.2,0,'Paraclinicos '!O1312&lt;2,1,'Paraclinicos '!O1312&lt;3.5,2,'Paraclinicos '!O1312&lt;5,3,'Paraclinicos '!O1312&gt;5,4)</f>
        <v>1</v>
      </c>
      <c r="R1364" t="str" cm="1">
        <f t="array" ref="R1364">_xlfn.IFS('Paraclinicos '!J1312="","",'Paraclinicos '!J1312&lt;1.2,0,'Paraclinicos '!J1312&lt;2,1,'Paraclinicos '!J1312&lt;6,2,'Paraclinicos '!J1312&lt;12,3,'Paraclinicos '!J1312&gt;=12,4)</f>
        <v/>
      </c>
      <c r="S1364" cm="1">
        <f t="array" ref="S1364">_xlfn.IFS('Paraclinicos '!Y1312="","",'Paraclinicos '!Y1312&lt;70,1,'Paraclinicos '!Y1312&gt;=70,0)</f>
        <v>0</v>
      </c>
      <c r="T1364" cm="1">
        <f t="array" ref="T1364">_xlfn.IFS('Paraclinicos '!W1312="","",'Paraclinicos '!W1312&lt;6,4,'Paraclinicos '!W1312&lt;10,3,'Paraclinicos '!W1312&lt;13,2,'Paraclinicos '!W1312&lt;15,1,'Paraclinicos '!W1312=15,0)</f>
        <v>2</v>
      </c>
      <c r="U1364" s="54">
        <f t="shared" si="63"/>
        <v>5</v>
      </c>
      <c r="V1364" cm="1">
        <f t="array" ref="V1364">_xlfn.IFS('Paraclinicos '!S1312="","",OR('Paraclinicos '!S1312&lt;=8,'Paraclinicos '!S1312&gt;=25),3,'Paraclinicos '!S1312&lt;12,1,'Paraclinicos '!S1312&lt;21,0,'Paraclinicos '!S1312&lt;25,2)</f>
        <v>0</v>
      </c>
      <c r="W1364" t="str">
        <f>IFERROR(IF(INDEX('BD Demog para scores enalazar'!Y$2:'BD Demog para scores enalazar'!Y$3000,MATCH(Formulas!A1364,'BD Demog para scores enalazar'!A$2:'BD Demog para scores enalazar'!A$3000,0))=1,"SI","NO"),"")</f>
        <v>NO</v>
      </c>
      <c r="X1364" s="9" t="str">
        <f>IFERROR(IF(INDEX('BD Demog para scores enalazar'!AJ$2:'BD Demog para scores enalazar'!AJ$3000,MATCH(Formulas!A1364,'BD Demog para scores enalazar'!A$2:'BD Demog para scores enalazar'!A$3000,0))=1,"SI","NO"),"")</f>
        <v>SI</v>
      </c>
      <c r="Y1364" t="str" cm="1">
        <f t="array" ref="Y1364">IF(AND(W1364="NO",X1364="NO"),_xlfn.IFS('Paraclinicos '!K1312&lt;=91,3,'Paraclinicos '!K1312&lt;94,2,'Paraclinicos '!K1312&lt;96,1,'Paraclinicos '!K1312&gt;=96,0),"")</f>
        <v/>
      </c>
      <c r="Z1364" cm="1">
        <f t="array" ref="Z1364">IF(OR(W1364="SI",X1364="SI"),_xlfn.IFS(OR(AND('Paraclinicos '!K1313&lt;=83),AND('Paraclinicos '!K1313&gt;=97,AA1364=2)),3,OR(AND('Paraclinicos '!K1313&lt;=86),AND('Paraclinicos '!K1313&gt;=94,AA1364=2)),2,OR(AND('Paraclinicos '!K1313&lt;=88),AND('Paraclinicos '!K1313&gt;=92,AA1364=2)),1,OR(AND('Paraclinicos '!K1313&gt;=88,'Paraclinicos '!K1313&lt;=92),AND('Paraclinicos '!K1313&gt;=93,AA1364=0)),0),"")</f>
        <v>1</v>
      </c>
      <c r="AA1364" cm="1">
        <f t="array" ref="AA1364">_xlfn.IFS('Paraclinicos '!E1312="","",'Paraclinicos '!E1312="Oxigeno",2,'Paraclinicos '!E1312="Aire",0)</f>
        <v>2</v>
      </c>
    </row>
    <row r="1365" spans="1:27" x14ac:dyDescent="0.25">
      <c r="A1365">
        <f>'Paraclinicos '!A1313</f>
        <v>407</v>
      </c>
      <c r="B1365" s="3">
        <f>'Paraclinicos '!R1313</f>
        <v>44254</v>
      </c>
      <c r="C1365" cm="1">
        <f t="array" ref="C1365">_xlfn.IFS('Paraclinicos '!Q1313="","",'Paraclinicos '!Q1313&gt;60,3,'Paraclinicos '!Q1313&lt;=60,1)</f>
        <v>3</v>
      </c>
      <c r="D1365" t="str">
        <f>IFERROR(IF(INDEX('BD Demog para scores enalazar'!BC$2:BC$3000,MATCH(Formulas!A1365,'BD Demog para scores enalazar'!A$2:A$3000,0))=0,"SI","NO"),"")</f>
        <v>SI</v>
      </c>
      <c r="E1365" cm="1">
        <f t="array" ref="E1365">_xlfn.IFS(D1365="","",D1365="SI",4,D1365="NO",1)</f>
        <v>4</v>
      </c>
      <c r="F1365" cm="1">
        <f t="array" ref="F1365">_xlfn.IFS('Paraclinicos '!B1313="","",'Paraclinicos '!B1313&gt;1,1,'Paraclinicos '!B1313&lt;=1,3)</f>
        <v>1</v>
      </c>
      <c r="G1365" t="str" cm="1">
        <f t="array" ref="G1365">_xlfn.IFS('Paraclinicos '!D1313="","",AND('Paraclinicos '!D1313&gt;=250,'Paraclinicos '!D1313&lt;=500),2,'Paraclinicos '!D1313&gt;500,3,'Paraclinicos '!D1313&lt;250,1)</f>
        <v/>
      </c>
      <c r="H1365" s="50">
        <f t="shared" si="64"/>
        <v>8</v>
      </c>
      <c r="I1365" cm="1">
        <f t="array" ref="I1365">_xlfn.IFS('Paraclinicos '!Q1313="","",'Paraclinicos '!Q1313&gt;=65,1,'Paraclinicos '!Q1313&lt;65,0)</f>
        <v>0</v>
      </c>
      <c r="J1365" cm="1">
        <f t="array" ref="J1365">_xlfn.IFS('Paraclinicos '!I1313="","",'Paraclinicos '!I1313&gt;7,1,'Paraclinicos '!I1313&lt;=7,0)</f>
        <v>1</v>
      </c>
      <c r="K1365" cm="1">
        <f t="array" ref="K1365">_xlfn.IFS('Paraclinicos '!W1313="","",'Paraclinicos '!W1313&lt;=8,1,'Paraclinicos '!W1313&gt;8,0)</f>
        <v>0</v>
      </c>
      <c r="L1365" cm="1">
        <f t="array" ref="L1365">_xlfn.IFS('Paraclinicos '!S1313="","",'Paraclinicos '!S1313&gt;=30,1,'Paraclinicos '!S1313&lt;30,0)</f>
        <v>0</v>
      </c>
      <c r="M1365" cm="1">
        <f t="array" ref="M1365">_xlfn.IFS(OR('Paraclinicos '!T1313="",'Paraclinicos '!U1313=""),"",OR('Paraclinicos '!T1313&lt;=90,'Paraclinicos '!U1313&lt;=60),1,OR('Paraclinicos '!T1313&gt;90,'Paraclinicos '!U1313&gt;60),0)</f>
        <v>1</v>
      </c>
      <c r="N1365" s="45">
        <f t="shared" si="65"/>
        <v>3</v>
      </c>
      <c r="O1365" cm="1">
        <f t="array" ref="O1365">_xlfn.IFS(OR('Paraclinicos '!M1313="",'Paraclinicos '!N1313="",'Paraclinicos '!N1313=0),"",'Paraclinicos '!M1313/'Paraclinicos '!N1313&lt;100,4,'Paraclinicos '!M1313/'Paraclinicos '!N1313&lt;200,3,'Paraclinicos '!M1313/'Paraclinicos '!N1313&lt;300,2,'Paraclinicos '!M1313/'Paraclinicos '!N1313&lt;400,1,'Paraclinicos '!M1313/'Paraclinicos '!N1313&gt;=400,0)</f>
        <v>2</v>
      </c>
      <c r="P1365" cm="1">
        <f t="array" ref="P1365">_xlfn.IFS('Paraclinicos '!C1313="","",'Paraclinicos '!C1313&lt;20,4,'Paraclinicos '!C1313&lt;50,3,'Paraclinicos '!C1313&lt;100,2,'Paraclinicos '!C1313&lt;150,1,'Paraclinicos '!C1313&gt;150,0)</f>
        <v>0</v>
      </c>
      <c r="Q1365" cm="1">
        <f t="array" ref="Q1365">_xlfn.IFS('Paraclinicos '!O1313="","",'Paraclinicos '!O1313&lt;1.2,0,'Paraclinicos '!O1313&lt;2,1,'Paraclinicos '!O1313&lt;3.5,2,'Paraclinicos '!O1313&lt;5,3,'Paraclinicos '!O1313&gt;5,4)</f>
        <v>0</v>
      </c>
      <c r="R1365" t="str" cm="1">
        <f t="array" ref="R1365">_xlfn.IFS('Paraclinicos '!J1313="","",'Paraclinicos '!J1313&lt;1.2,0,'Paraclinicos '!J1313&lt;2,1,'Paraclinicos '!J1313&lt;6,2,'Paraclinicos '!J1313&lt;12,3,'Paraclinicos '!J1313&gt;=12,4)</f>
        <v/>
      </c>
      <c r="S1365" cm="1">
        <f t="array" ref="S1365">_xlfn.IFS('Paraclinicos '!Y1313="","",'Paraclinicos '!Y1313&lt;70,1,'Paraclinicos '!Y1313&gt;=70,0)</f>
        <v>1</v>
      </c>
      <c r="T1365" cm="1">
        <f t="array" ref="T1365">_xlfn.IFS('Paraclinicos '!W1313="","",'Paraclinicos '!W1313&lt;6,4,'Paraclinicos '!W1313&lt;10,3,'Paraclinicos '!W1313&lt;13,2,'Paraclinicos '!W1313&lt;15,1,'Paraclinicos '!W1313=15,0)</f>
        <v>2</v>
      </c>
      <c r="U1365" s="54">
        <f t="shared" si="63"/>
        <v>5</v>
      </c>
      <c r="V1365" cm="1">
        <f t="array" ref="V1365">_xlfn.IFS('Paraclinicos '!S1313="","",OR('Paraclinicos '!S1313&lt;=8,'Paraclinicos '!S1313&gt;=25),3,'Paraclinicos '!S1313&lt;12,1,'Paraclinicos '!S1313&lt;21,0,'Paraclinicos '!S1313&lt;25,2)</f>
        <v>0</v>
      </c>
      <c r="W1365" t="str">
        <f>IFERROR(IF(INDEX('BD Demog para scores enalazar'!Y$2:'BD Demog para scores enalazar'!Y$3000,MATCH(Formulas!A1365,'BD Demog para scores enalazar'!A$2:'BD Demog para scores enalazar'!A$3000,0))=1,"SI","NO"),"")</f>
        <v>NO</v>
      </c>
      <c r="X1365" s="9" t="str">
        <f>IFERROR(IF(INDEX('BD Demog para scores enalazar'!AJ$2:'BD Demog para scores enalazar'!AJ$3000,MATCH(Formulas!A1365,'BD Demog para scores enalazar'!A$2:'BD Demog para scores enalazar'!A$3000,0))=1,"SI","NO"),"")</f>
        <v>SI</v>
      </c>
      <c r="Y1365" t="str" cm="1">
        <f t="array" ref="Y1365">IF(AND(W1365="NO",X1365="NO"),_xlfn.IFS('Paraclinicos '!K1313&lt;=91,3,'Paraclinicos '!K1313&lt;94,2,'Paraclinicos '!K1313&lt;96,1,'Paraclinicos '!K1313&gt;=96,0),"")</f>
        <v/>
      </c>
      <c r="Z1365" cm="1">
        <f t="array" ref="Z1365">IF(OR(W1365="SI",X1365="SI"),_xlfn.IFS(OR(AND('Paraclinicos '!K1314&lt;=83),AND('Paraclinicos '!K1314&gt;=97,AA1365=2)),3,OR(AND('Paraclinicos '!K1314&lt;=86),AND('Paraclinicos '!K1314&gt;=94,AA1365=2)),2,OR(AND('Paraclinicos '!K1314&lt;=88),AND('Paraclinicos '!K1314&gt;=92,AA1365=2)),1,OR(AND('Paraclinicos '!K1314&gt;=88,'Paraclinicos '!K1314&lt;=92),AND('Paraclinicos '!K1314&gt;=93,AA1365=0)),0),"")</f>
        <v>0</v>
      </c>
      <c r="AA1365" cm="1">
        <f t="array" ref="AA1365">_xlfn.IFS('Paraclinicos '!E1313="","",'Paraclinicos '!E1313="Oxigeno",2,'Paraclinicos '!E1313="Aire",0)</f>
        <v>2</v>
      </c>
    </row>
    <row r="1366" spans="1:27" x14ac:dyDescent="0.25">
      <c r="A1366">
        <f>'Paraclinicos '!A1314</f>
        <v>407</v>
      </c>
      <c r="B1366" s="3">
        <f>'Paraclinicos '!R1314</f>
        <v>44255</v>
      </c>
      <c r="C1366" cm="1">
        <f t="array" ref="C1366">_xlfn.IFS('Paraclinicos '!Q1314="","",'Paraclinicos '!Q1314&gt;60,3,'Paraclinicos '!Q1314&lt;=60,1)</f>
        <v>3</v>
      </c>
      <c r="D1366" t="str">
        <f>IFERROR(IF(INDEX('BD Demog para scores enalazar'!BC$2:BC$3000,MATCH(Formulas!A1366,'BD Demog para scores enalazar'!A$2:A$3000,0))=0,"SI","NO"),"")</f>
        <v>SI</v>
      </c>
      <c r="E1366" cm="1">
        <f t="array" ref="E1366">_xlfn.IFS(D1366="","",D1366="SI",4,D1366="NO",1)</f>
        <v>4</v>
      </c>
      <c r="F1366" cm="1">
        <f t="array" ref="F1366">_xlfn.IFS('Paraclinicos '!B1314="","",'Paraclinicos '!B1314&gt;1,1,'Paraclinicos '!B1314&lt;=1,3)</f>
        <v>3</v>
      </c>
      <c r="G1366" t="str" cm="1">
        <f t="array" ref="G1366">_xlfn.IFS('Paraclinicos '!D1314="","",AND('Paraclinicos '!D1314&gt;=250,'Paraclinicos '!D1314&lt;=500),2,'Paraclinicos '!D1314&gt;500,3,'Paraclinicos '!D1314&lt;250,1)</f>
        <v/>
      </c>
      <c r="H1366" s="50">
        <f t="shared" si="64"/>
        <v>10</v>
      </c>
      <c r="I1366" cm="1">
        <f t="array" ref="I1366">_xlfn.IFS('Paraclinicos '!Q1314="","",'Paraclinicos '!Q1314&gt;=65,1,'Paraclinicos '!Q1314&lt;65,0)</f>
        <v>0</v>
      </c>
      <c r="J1366" cm="1">
        <f t="array" ref="J1366">_xlfn.IFS('Paraclinicos '!I1314="","",'Paraclinicos '!I1314&gt;7,1,'Paraclinicos '!I1314&lt;=7,0)</f>
        <v>1</v>
      </c>
      <c r="K1366" cm="1">
        <f t="array" ref="K1366">_xlfn.IFS('Paraclinicos '!W1314="","",'Paraclinicos '!W1314&lt;=8,1,'Paraclinicos '!W1314&gt;8,0)</f>
        <v>0</v>
      </c>
      <c r="L1366" cm="1">
        <f t="array" ref="L1366">_xlfn.IFS('Paraclinicos '!S1314="","",'Paraclinicos '!S1314&gt;=30,1,'Paraclinicos '!S1314&lt;30,0)</f>
        <v>0</v>
      </c>
      <c r="M1366" cm="1">
        <f t="array" ref="M1366">_xlfn.IFS(OR('Paraclinicos '!T1314="",'Paraclinicos '!U1314=""),"",OR('Paraclinicos '!T1314&lt;=90,'Paraclinicos '!U1314&lt;=60),1,OR('Paraclinicos '!T1314&gt;90,'Paraclinicos '!U1314&gt;60),0)</f>
        <v>0</v>
      </c>
      <c r="N1366" s="45">
        <f t="shared" si="65"/>
        <v>3</v>
      </c>
      <c r="O1366" cm="1">
        <f t="array" ref="O1366">_xlfn.IFS(OR('Paraclinicos '!M1314="",'Paraclinicos '!N1314="",'Paraclinicos '!N1314=0),"",'Paraclinicos '!M1314/'Paraclinicos '!N1314&lt;100,4,'Paraclinicos '!M1314/'Paraclinicos '!N1314&lt;200,3,'Paraclinicos '!M1314/'Paraclinicos '!N1314&lt;300,2,'Paraclinicos '!M1314/'Paraclinicos '!N1314&lt;400,1,'Paraclinicos '!M1314/'Paraclinicos '!N1314&gt;=400,0)</f>
        <v>2</v>
      </c>
      <c r="P1366" cm="1">
        <f t="array" ref="P1366">_xlfn.IFS('Paraclinicos '!C1314="","",'Paraclinicos '!C1314&lt;20,4,'Paraclinicos '!C1314&lt;50,3,'Paraclinicos '!C1314&lt;100,2,'Paraclinicos '!C1314&lt;150,1,'Paraclinicos '!C1314&gt;150,0)</f>
        <v>0</v>
      </c>
      <c r="Q1366" cm="1">
        <f t="array" ref="Q1366">_xlfn.IFS('Paraclinicos '!O1314="","",'Paraclinicos '!O1314&lt;1.2,0,'Paraclinicos '!O1314&lt;2,1,'Paraclinicos '!O1314&lt;3.5,2,'Paraclinicos '!O1314&lt;5,3,'Paraclinicos '!O1314&gt;5,4)</f>
        <v>0</v>
      </c>
      <c r="R1366" cm="1">
        <f t="array" ref="R1366">_xlfn.IFS('Paraclinicos '!J1314="","",'Paraclinicos '!J1314&lt;1.2,0,'Paraclinicos '!J1314&lt;2,1,'Paraclinicos '!J1314&lt;6,2,'Paraclinicos '!J1314&lt;12,3,'Paraclinicos '!J1314&gt;=12,4)</f>
        <v>0</v>
      </c>
      <c r="S1366" cm="1">
        <f t="array" ref="S1366">_xlfn.IFS('Paraclinicos '!Y1314="","",'Paraclinicos '!Y1314&lt;70,1,'Paraclinicos '!Y1314&gt;=70,0)</f>
        <v>0</v>
      </c>
      <c r="T1366" cm="1">
        <f t="array" ref="T1366">_xlfn.IFS('Paraclinicos '!W1314="","",'Paraclinicos '!W1314&lt;6,4,'Paraclinicos '!W1314&lt;10,3,'Paraclinicos '!W1314&lt;13,2,'Paraclinicos '!W1314&lt;15,1,'Paraclinicos '!W1314=15,0)</f>
        <v>2</v>
      </c>
      <c r="U1366" s="54">
        <f t="shared" si="63"/>
        <v>4</v>
      </c>
      <c r="V1366" cm="1">
        <f t="array" ref="V1366">_xlfn.IFS('Paraclinicos '!S1314="","",OR('Paraclinicos '!S1314&lt;=8,'Paraclinicos '!S1314&gt;=25),3,'Paraclinicos '!S1314&lt;12,1,'Paraclinicos '!S1314&lt;21,0,'Paraclinicos '!S1314&lt;25,2)</f>
        <v>2</v>
      </c>
      <c r="W1366" t="str">
        <f>IFERROR(IF(INDEX('BD Demog para scores enalazar'!Y$2:'BD Demog para scores enalazar'!Y$3000,MATCH(Formulas!A1366,'BD Demog para scores enalazar'!A$2:'BD Demog para scores enalazar'!A$3000,0))=1,"SI","NO"),"")</f>
        <v>NO</v>
      </c>
      <c r="X1366" s="9" t="str">
        <f>IFERROR(IF(INDEX('BD Demog para scores enalazar'!AJ$2:'BD Demog para scores enalazar'!AJ$3000,MATCH(Formulas!A1366,'BD Demog para scores enalazar'!A$2:'BD Demog para scores enalazar'!A$3000,0))=1,"SI","NO"),"")</f>
        <v>SI</v>
      </c>
      <c r="Y1366" t="str" cm="1">
        <f t="array" ref="Y1366">IF(AND(W1366="NO",X1366="NO"),_xlfn.IFS('Paraclinicos '!K1314&lt;=91,3,'Paraclinicos '!K1314&lt;94,2,'Paraclinicos '!K1314&lt;96,1,'Paraclinicos '!K1314&gt;=96,0),"")</f>
        <v/>
      </c>
      <c r="Z1366" cm="1">
        <f t="array" ref="Z1366">IF(OR(W1366="SI",X1366="SI"),_xlfn.IFS(OR(AND('Paraclinicos '!K1315&lt;=83),AND('Paraclinicos '!K1315&gt;=97,AA1366=2)),3,OR(AND('Paraclinicos '!K1315&lt;=86),AND('Paraclinicos '!K1315&gt;=94,AA1366=2)),2,OR(AND('Paraclinicos '!K1315&lt;=88),AND('Paraclinicos '!K1315&gt;=92,AA1366=2)),1,OR(AND('Paraclinicos '!K1315&gt;=88,'Paraclinicos '!K1315&lt;=92),AND('Paraclinicos '!K1315&gt;=93,AA1366=0)),0),"")</f>
        <v>3</v>
      </c>
      <c r="AA1366" cm="1">
        <f t="array" ref="AA1366">_xlfn.IFS('Paraclinicos '!E1314="","",'Paraclinicos '!E1314="Oxigeno",2,'Paraclinicos '!E1314="Aire",0)</f>
        <v>2</v>
      </c>
    </row>
    <row r="1367" spans="1:27" x14ac:dyDescent="0.25">
      <c r="A1367">
        <f>'Paraclinicos '!A1315</f>
        <v>407</v>
      </c>
      <c r="B1367" s="3">
        <f>'Paraclinicos '!R1315</f>
        <v>44257</v>
      </c>
      <c r="C1367" cm="1">
        <f t="array" ref="C1367">_xlfn.IFS('Paraclinicos '!Q1315="","",'Paraclinicos '!Q1315&gt;60,3,'Paraclinicos '!Q1315&lt;=60,1)</f>
        <v>3</v>
      </c>
      <c r="D1367" t="str">
        <f>IFERROR(IF(INDEX('BD Demog para scores enalazar'!BC$2:BC$3000,MATCH(Formulas!A1367,'BD Demog para scores enalazar'!A$2:A$3000,0))=0,"SI","NO"),"")</f>
        <v>SI</v>
      </c>
      <c r="E1367" cm="1">
        <f t="array" ref="E1367">_xlfn.IFS(D1367="","",D1367="SI",4,D1367="NO",1)</f>
        <v>4</v>
      </c>
      <c r="F1367" cm="1">
        <f t="array" ref="F1367">_xlfn.IFS('Paraclinicos '!B1315="","",'Paraclinicos '!B1315&gt;1,1,'Paraclinicos '!B1315&lt;=1,3)</f>
        <v>1</v>
      </c>
      <c r="G1367" t="str" cm="1">
        <f t="array" ref="G1367">_xlfn.IFS('Paraclinicos '!D1315="","",AND('Paraclinicos '!D1315&gt;=250,'Paraclinicos '!D1315&lt;=500),2,'Paraclinicos '!D1315&gt;500,3,'Paraclinicos '!D1315&lt;250,1)</f>
        <v/>
      </c>
      <c r="H1367" s="50">
        <f t="shared" si="64"/>
        <v>8</v>
      </c>
      <c r="I1367" cm="1">
        <f t="array" ref="I1367">_xlfn.IFS('Paraclinicos '!Q1315="","",'Paraclinicos '!Q1315&gt;=65,1,'Paraclinicos '!Q1315&lt;65,0)</f>
        <v>0</v>
      </c>
      <c r="J1367" cm="1">
        <f t="array" ref="J1367">_xlfn.IFS('Paraclinicos '!I1315="","",'Paraclinicos '!I1315&gt;7,1,'Paraclinicos '!I1315&lt;=7,0)</f>
        <v>1</v>
      </c>
      <c r="K1367" cm="1">
        <f t="array" ref="K1367">_xlfn.IFS('Paraclinicos '!W1315="","",'Paraclinicos '!W1315&lt;=8,1,'Paraclinicos '!W1315&gt;8,0)</f>
        <v>0</v>
      </c>
      <c r="L1367" cm="1">
        <f t="array" ref="L1367">_xlfn.IFS('Paraclinicos '!S1315="","",'Paraclinicos '!S1315&gt;=30,1,'Paraclinicos '!S1315&lt;30,0)</f>
        <v>0</v>
      </c>
      <c r="M1367" cm="1">
        <f t="array" ref="M1367">_xlfn.IFS(OR('Paraclinicos '!T1315="",'Paraclinicos '!U1315=""),"",OR('Paraclinicos '!T1315&lt;=90,'Paraclinicos '!U1315&lt;=60),1,OR('Paraclinicos '!T1315&gt;90,'Paraclinicos '!U1315&gt;60),0)</f>
        <v>0</v>
      </c>
      <c r="N1367" s="45">
        <f t="shared" si="65"/>
        <v>2</v>
      </c>
      <c r="O1367" cm="1">
        <f t="array" ref="O1367">_xlfn.IFS(OR('Paraclinicos '!M1315="",'Paraclinicos '!N1315="",'Paraclinicos '!N1315=0),"",'Paraclinicos '!M1315/'Paraclinicos '!N1315&lt;100,4,'Paraclinicos '!M1315/'Paraclinicos '!N1315&lt;200,3,'Paraclinicos '!M1315/'Paraclinicos '!N1315&lt;300,2,'Paraclinicos '!M1315/'Paraclinicos '!N1315&lt;400,1,'Paraclinicos '!M1315/'Paraclinicos '!N1315&gt;=400,0)</f>
        <v>3</v>
      </c>
      <c r="P1367" cm="1">
        <f t="array" ref="P1367">_xlfn.IFS('Paraclinicos '!C1315="","",'Paraclinicos '!C1315&lt;20,4,'Paraclinicos '!C1315&lt;50,3,'Paraclinicos '!C1315&lt;100,2,'Paraclinicos '!C1315&lt;150,1,'Paraclinicos '!C1315&gt;150,0)</f>
        <v>0</v>
      </c>
      <c r="Q1367" cm="1">
        <f t="array" ref="Q1367">_xlfn.IFS('Paraclinicos '!O1315="","",'Paraclinicos '!O1315&lt;1.2,0,'Paraclinicos '!O1315&lt;2,1,'Paraclinicos '!O1315&lt;3.5,2,'Paraclinicos '!O1315&lt;5,3,'Paraclinicos '!O1315&gt;5,4)</f>
        <v>0</v>
      </c>
      <c r="R1367" t="str" cm="1">
        <f t="array" ref="R1367">_xlfn.IFS('Paraclinicos '!J1315="","",'Paraclinicos '!J1315&lt;1.2,0,'Paraclinicos '!J1315&lt;2,1,'Paraclinicos '!J1315&lt;6,2,'Paraclinicos '!J1315&lt;12,3,'Paraclinicos '!J1315&gt;=12,4)</f>
        <v/>
      </c>
      <c r="S1367" cm="1">
        <f t="array" ref="S1367">_xlfn.IFS('Paraclinicos '!Y1315="","",'Paraclinicos '!Y1315&lt;70,1,'Paraclinicos '!Y1315&gt;=70,0)</f>
        <v>0</v>
      </c>
      <c r="T1367" cm="1">
        <f t="array" ref="T1367">_xlfn.IFS('Paraclinicos '!W1315="","",'Paraclinicos '!W1315&lt;6,4,'Paraclinicos '!W1315&lt;10,3,'Paraclinicos '!W1315&lt;13,2,'Paraclinicos '!W1315&lt;15,1,'Paraclinicos '!W1315=15,0)</f>
        <v>0</v>
      </c>
      <c r="U1367" s="54">
        <f t="shared" si="63"/>
        <v>3</v>
      </c>
      <c r="V1367" cm="1">
        <f t="array" ref="V1367">_xlfn.IFS('Paraclinicos '!S1315="","",OR('Paraclinicos '!S1315&lt;=8,'Paraclinicos '!S1315&gt;=25),3,'Paraclinicos '!S1315&lt;12,1,'Paraclinicos '!S1315&lt;21,0,'Paraclinicos '!S1315&lt;25,2)</f>
        <v>0</v>
      </c>
      <c r="W1367" t="str">
        <f>IFERROR(IF(INDEX('BD Demog para scores enalazar'!Y$2:'BD Demog para scores enalazar'!Y$3000,MATCH(Formulas!A1367,'BD Demog para scores enalazar'!A$2:'BD Demog para scores enalazar'!A$3000,0))=1,"SI","NO"),"")</f>
        <v>NO</v>
      </c>
      <c r="X1367" s="9" t="str">
        <f>IFERROR(IF(INDEX('BD Demog para scores enalazar'!AJ$2:'BD Demog para scores enalazar'!AJ$3000,MATCH(Formulas!A1367,'BD Demog para scores enalazar'!A$2:'BD Demog para scores enalazar'!A$3000,0))=1,"SI","NO"),"")</f>
        <v>SI</v>
      </c>
      <c r="Y1367" t="str" cm="1">
        <f t="array" ref="Y1367">IF(AND(W1367="NO",X1367="NO"),_xlfn.IFS('Paraclinicos '!K1315&lt;=91,3,'Paraclinicos '!K1315&lt;94,2,'Paraclinicos '!K1315&lt;96,1,'Paraclinicos '!K1315&gt;=96,0),"")</f>
        <v/>
      </c>
      <c r="Z1367" cm="1">
        <f t="array" ref="Z1367">IF(OR(W1367="SI",X1367="SI"),_xlfn.IFS(OR(AND('Paraclinicos '!K1316&lt;=83),AND('Paraclinicos '!K1316&gt;=97,AA1367=2)),3,OR(AND('Paraclinicos '!K1316&lt;=86),AND('Paraclinicos '!K1316&gt;=94,AA1367=2)),2,OR(AND('Paraclinicos '!K1316&lt;=88),AND('Paraclinicos '!K1316&gt;=92,AA1367=2)),1,OR(AND('Paraclinicos '!K1316&gt;=88,'Paraclinicos '!K1316&lt;=92),AND('Paraclinicos '!K1316&gt;=93,AA1367=0)),0),"")</f>
        <v>2</v>
      </c>
      <c r="AA1367" cm="1">
        <f t="array" ref="AA1367">_xlfn.IFS('Paraclinicos '!E1315="","",'Paraclinicos '!E1315="Oxigeno",2,'Paraclinicos '!E1315="Aire",0)</f>
        <v>2</v>
      </c>
    </row>
    <row r="1368" spans="1:27" x14ac:dyDescent="0.25">
      <c r="A1368">
        <f>'Paraclinicos '!A1316</f>
        <v>407</v>
      </c>
      <c r="B1368" s="3">
        <f>'Paraclinicos '!R1316</f>
        <v>44258</v>
      </c>
      <c r="C1368" cm="1">
        <f t="array" ref="C1368">_xlfn.IFS('Paraclinicos '!Q1316="","",'Paraclinicos '!Q1316&gt;60,3,'Paraclinicos '!Q1316&lt;=60,1)</f>
        <v>3</v>
      </c>
      <c r="D1368" t="str">
        <f>IFERROR(IF(INDEX('BD Demog para scores enalazar'!BC$2:BC$3000,MATCH(Formulas!A1368,'BD Demog para scores enalazar'!A$2:A$3000,0))=0,"SI","NO"),"")</f>
        <v>SI</v>
      </c>
      <c r="E1368" cm="1">
        <f t="array" ref="E1368">_xlfn.IFS(D1368="","",D1368="SI",4,D1368="NO",1)</f>
        <v>4</v>
      </c>
      <c r="F1368" cm="1">
        <f t="array" ref="F1368">_xlfn.IFS('Paraclinicos '!B1316="","",'Paraclinicos '!B1316&gt;1,1,'Paraclinicos '!B1316&lt;=1,3)</f>
        <v>1</v>
      </c>
      <c r="G1368" t="str" cm="1">
        <f t="array" ref="G1368">_xlfn.IFS('Paraclinicos '!D1316="","",AND('Paraclinicos '!D1316&gt;=250,'Paraclinicos '!D1316&lt;=500),2,'Paraclinicos '!D1316&gt;500,3,'Paraclinicos '!D1316&lt;250,1)</f>
        <v/>
      </c>
      <c r="H1368" s="50">
        <f t="shared" si="64"/>
        <v>8</v>
      </c>
      <c r="I1368" cm="1">
        <f t="array" ref="I1368">_xlfn.IFS('Paraclinicos '!Q1316="","",'Paraclinicos '!Q1316&gt;=65,1,'Paraclinicos '!Q1316&lt;65,0)</f>
        <v>0</v>
      </c>
      <c r="J1368" cm="1">
        <f t="array" ref="J1368">_xlfn.IFS('Paraclinicos '!I1316="","",'Paraclinicos '!I1316&gt;7,1,'Paraclinicos '!I1316&lt;=7,0)</f>
        <v>1</v>
      </c>
      <c r="K1368" cm="1">
        <f t="array" ref="K1368">_xlfn.IFS('Paraclinicos '!W1316="","",'Paraclinicos '!W1316&lt;=8,1,'Paraclinicos '!W1316&gt;8,0)</f>
        <v>0</v>
      </c>
      <c r="L1368" cm="1">
        <f t="array" ref="L1368">_xlfn.IFS('Paraclinicos '!S1316="","",'Paraclinicos '!S1316&gt;=30,1,'Paraclinicos '!S1316&lt;30,0)</f>
        <v>0</v>
      </c>
      <c r="M1368" cm="1">
        <f t="array" ref="M1368">_xlfn.IFS(OR('Paraclinicos '!T1316="",'Paraclinicos '!U1316=""),"",OR('Paraclinicos '!T1316&lt;=90,'Paraclinicos '!U1316&lt;=60),1,OR('Paraclinicos '!T1316&gt;90,'Paraclinicos '!U1316&gt;60),0)</f>
        <v>0</v>
      </c>
      <c r="N1368" s="45">
        <f t="shared" si="65"/>
        <v>2</v>
      </c>
      <c r="O1368" cm="1">
        <f t="array" ref="O1368">_xlfn.IFS(OR('Paraclinicos '!M1316="",'Paraclinicos '!N1316="",'Paraclinicos '!N1316=0),"",'Paraclinicos '!M1316/'Paraclinicos '!N1316&lt;100,4,'Paraclinicos '!M1316/'Paraclinicos '!N1316&lt;200,3,'Paraclinicos '!M1316/'Paraclinicos '!N1316&lt;300,2,'Paraclinicos '!M1316/'Paraclinicos '!N1316&lt;400,1,'Paraclinicos '!M1316/'Paraclinicos '!N1316&gt;=400,0)</f>
        <v>1</v>
      </c>
      <c r="P1368" cm="1">
        <f t="array" ref="P1368">_xlfn.IFS('Paraclinicos '!C1316="","",'Paraclinicos '!C1316&lt;20,4,'Paraclinicos '!C1316&lt;50,3,'Paraclinicos '!C1316&lt;100,2,'Paraclinicos '!C1316&lt;150,1,'Paraclinicos '!C1316&gt;150,0)</f>
        <v>0</v>
      </c>
      <c r="Q1368" cm="1">
        <f t="array" ref="Q1368">_xlfn.IFS('Paraclinicos '!O1316="","",'Paraclinicos '!O1316&lt;1.2,0,'Paraclinicos '!O1316&lt;2,1,'Paraclinicos '!O1316&lt;3.5,2,'Paraclinicos '!O1316&lt;5,3,'Paraclinicos '!O1316&gt;5,4)</f>
        <v>0</v>
      </c>
      <c r="R1368" cm="1">
        <f t="array" ref="R1368">_xlfn.IFS('Paraclinicos '!J1316="","",'Paraclinicos '!J1316&lt;1.2,0,'Paraclinicos '!J1316&lt;2,1,'Paraclinicos '!J1316&lt;6,2,'Paraclinicos '!J1316&lt;12,3,'Paraclinicos '!J1316&gt;=12,4)</f>
        <v>0</v>
      </c>
      <c r="S1368" cm="1">
        <f t="array" ref="S1368">_xlfn.IFS('Paraclinicos '!Y1316="","",'Paraclinicos '!Y1316&lt;70,1,'Paraclinicos '!Y1316&gt;=70,0)</f>
        <v>0</v>
      </c>
      <c r="T1368" cm="1">
        <f t="array" ref="T1368">_xlfn.IFS('Paraclinicos '!W1316="","",'Paraclinicos '!W1316&lt;6,4,'Paraclinicos '!W1316&lt;10,3,'Paraclinicos '!W1316&lt;13,2,'Paraclinicos '!W1316&lt;15,1,'Paraclinicos '!W1316=15,0)</f>
        <v>0</v>
      </c>
      <c r="U1368" s="54">
        <f t="shared" si="63"/>
        <v>1</v>
      </c>
      <c r="V1368" cm="1">
        <f t="array" ref="V1368">_xlfn.IFS('Paraclinicos '!S1316="","",OR('Paraclinicos '!S1316&lt;=8,'Paraclinicos '!S1316&gt;=25),3,'Paraclinicos '!S1316&lt;12,1,'Paraclinicos '!S1316&lt;21,0,'Paraclinicos '!S1316&lt;25,2)</f>
        <v>0</v>
      </c>
      <c r="W1368" t="str">
        <f>IFERROR(IF(INDEX('BD Demog para scores enalazar'!Y$2:'BD Demog para scores enalazar'!Y$3000,MATCH(Formulas!A1368,'BD Demog para scores enalazar'!A$2:'BD Demog para scores enalazar'!A$3000,0))=1,"SI","NO"),"")</f>
        <v>NO</v>
      </c>
      <c r="X1368" s="9" t="str">
        <f>IFERROR(IF(INDEX('BD Demog para scores enalazar'!AJ$2:'BD Demog para scores enalazar'!AJ$3000,MATCH(Formulas!A1368,'BD Demog para scores enalazar'!A$2:'BD Demog para scores enalazar'!A$3000,0))=1,"SI","NO"),"")</f>
        <v>SI</v>
      </c>
      <c r="Y1368" t="str" cm="1">
        <f t="array" ref="Y1368">IF(AND(W1368="NO",X1368="NO"),_xlfn.IFS('Paraclinicos '!K1316&lt;=91,3,'Paraclinicos '!K1316&lt;94,2,'Paraclinicos '!K1316&lt;96,1,'Paraclinicos '!K1316&gt;=96,0),"")</f>
        <v/>
      </c>
      <c r="Z1368" cm="1">
        <f t="array" ref="Z1368">IF(OR(W1368="SI",X1368="SI"),_xlfn.IFS(OR(AND('Paraclinicos '!K1317&lt;=83),AND('Paraclinicos '!K1317&gt;=97,AA1368=2)),3,OR(AND('Paraclinicos '!K1317&lt;=86),AND('Paraclinicos '!K1317&gt;=94,AA1368=2)),2,OR(AND('Paraclinicos '!K1317&lt;=88),AND('Paraclinicos '!K1317&gt;=92,AA1368=2)),1,OR(AND('Paraclinicos '!K1317&gt;=88,'Paraclinicos '!K1317&lt;=92),AND('Paraclinicos '!K1317&gt;=93,AA1368=0)),0),"")</f>
        <v>2</v>
      </c>
      <c r="AA1368" cm="1">
        <f t="array" ref="AA1368">_xlfn.IFS('Paraclinicos '!E1316="","",'Paraclinicos '!E1316="Oxigeno",2,'Paraclinicos '!E1316="Aire",0)</f>
        <v>2</v>
      </c>
    </row>
    <row r="1369" spans="1:27" x14ac:dyDescent="0.25">
      <c r="A1369">
        <f>'Paraclinicos '!A1317</f>
        <v>407</v>
      </c>
      <c r="B1369" s="3">
        <f>'Paraclinicos '!R1317</f>
        <v>44259</v>
      </c>
      <c r="C1369" cm="1">
        <f t="array" ref="C1369">_xlfn.IFS('Paraclinicos '!Q1317="","",'Paraclinicos '!Q1317&gt;60,3,'Paraclinicos '!Q1317&lt;=60,1)</f>
        <v>3</v>
      </c>
      <c r="D1369" t="str">
        <f>IFERROR(IF(INDEX('BD Demog para scores enalazar'!BC$2:BC$3000,MATCH(Formulas!A1369,'BD Demog para scores enalazar'!A$2:A$3000,0))=0,"SI","NO"),"")</f>
        <v>SI</v>
      </c>
      <c r="E1369" cm="1">
        <f t="array" ref="E1369">_xlfn.IFS(D1369="","",D1369="SI",4,D1369="NO",1)</f>
        <v>4</v>
      </c>
      <c r="F1369" cm="1">
        <f t="array" ref="F1369">_xlfn.IFS('Paraclinicos '!B1317="","",'Paraclinicos '!B1317&gt;1,1,'Paraclinicos '!B1317&lt;=1,3)</f>
        <v>1</v>
      </c>
      <c r="G1369" t="str" cm="1">
        <f t="array" ref="G1369">_xlfn.IFS('Paraclinicos '!D1317="","",AND('Paraclinicos '!D1317&gt;=250,'Paraclinicos '!D1317&lt;=500),2,'Paraclinicos '!D1317&gt;500,3,'Paraclinicos '!D1317&lt;250,1)</f>
        <v/>
      </c>
      <c r="H1369" s="50">
        <f t="shared" si="64"/>
        <v>8</v>
      </c>
      <c r="I1369" cm="1">
        <f t="array" ref="I1369">_xlfn.IFS('Paraclinicos '!Q1317="","",'Paraclinicos '!Q1317&gt;=65,1,'Paraclinicos '!Q1317&lt;65,0)</f>
        <v>0</v>
      </c>
      <c r="J1369" cm="1">
        <f t="array" ref="J1369">_xlfn.IFS('Paraclinicos '!I1317="","",'Paraclinicos '!I1317&gt;7,1,'Paraclinicos '!I1317&lt;=7,0)</f>
        <v>1</v>
      </c>
      <c r="K1369" cm="1">
        <f t="array" ref="K1369">_xlfn.IFS('Paraclinicos '!W1317="","",'Paraclinicos '!W1317&lt;=8,1,'Paraclinicos '!W1317&gt;8,0)</f>
        <v>0</v>
      </c>
      <c r="L1369" cm="1">
        <f t="array" ref="L1369">_xlfn.IFS('Paraclinicos '!S1317="","",'Paraclinicos '!S1317&gt;=30,1,'Paraclinicos '!S1317&lt;30,0)</f>
        <v>0</v>
      </c>
      <c r="M1369" cm="1">
        <f t="array" ref="M1369">_xlfn.IFS(OR('Paraclinicos '!T1317="",'Paraclinicos '!U1317=""),"",OR('Paraclinicos '!T1317&lt;=90,'Paraclinicos '!U1317&lt;=60),1,OR('Paraclinicos '!T1317&gt;90,'Paraclinicos '!U1317&gt;60),0)</f>
        <v>0</v>
      </c>
      <c r="N1369" s="45">
        <f t="shared" si="65"/>
        <v>2</v>
      </c>
      <c r="O1369" cm="1">
        <f t="array" ref="O1369">_xlfn.IFS(OR('Paraclinicos '!M1317="",'Paraclinicos '!N1317="",'Paraclinicos '!N1317=0),"",'Paraclinicos '!M1317/'Paraclinicos '!N1317&lt;100,4,'Paraclinicos '!M1317/'Paraclinicos '!N1317&lt;200,3,'Paraclinicos '!M1317/'Paraclinicos '!N1317&lt;300,2,'Paraclinicos '!M1317/'Paraclinicos '!N1317&lt;400,1,'Paraclinicos '!M1317/'Paraclinicos '!N1317&gt;=400,0)</f>
        <v>2</v>
      </c>
      <c r="P1369" cm="1">
        <f t="array" ref="P1369">_xlfn.IFS('Paraclinicos '!C1317="","",'Paraclinicos '!C1317&lt;20,4,'Paraclinicos '!C1317&lt;50,3,'Paraclinicos '!C1317&lt;100,2,'Paraclinicos '!C1317&lt;150,1,'Paraclinicos '!C1317&gt;150,0)</f>
        <v>0</v>
      </c>
      <c r="Q1369" cm="1">
        <f t="array" ref="Q1369">_xlfn.IFS('Paraclinicos '!O1317="","",'Paraclinicos '!O1317&lt;1.2,0,'Paraclinicos '!O1317&lt;2,1,'Paraclinicos '!O1317&lt;3.5,2,'Paraclinicos '!O1317&lt;5,3,'Paraclinicos '!O1317&gt;5,4)</f>
        <v>0</v>
      </c>
      <c r="R1369" cm="1">
        <f t="array" ref="R1369">_xlfn.IFS('Paraclinicos '!J1317="","",'Paraclinicos '!J1317&lt;1.2,0,'Paraclinicos '!J1317&lt;2,1,'Paraclinicos '!J1317&lt;6,2,'Paraclinicos '!J1317&lt;12,3,'Paraclinicos '!J1317&gt;=12,4)</f>
        <v>0</v>
      </c>
      <c r="S1369" cm="1">
        <f t="array" ref="S1369">_xlfn.IFS('Paraclinicos '!Y1317="","",'Paraclinicos '!Y1317&lt;70,1,'Paraclinicos '!Y1317&gt;=70,0)</f>
        <v>0</v>
      </c>
      <c r="T1369" cm="1">
        <f t="array" ref="T1369">_xlfn.IFS('Paraclinicos '!W1317="","",'Paraclinicos '!W1317&lt;6,4,'Paraclinicos '!W1317&lt;10,3,'Paraclinicos '!W1317&lt;13,2,'Paraclinicos '!W1317&lt;15,1,'Paraclinicos '!W1317=15,0)</f>
        <v>0</v>
      </c>
      <c r="U1369" s="54">
        <f t="shared" si="63"/>
        <v>2</v>
      </c>
      <c r="V1369" cm="1">
        <f t="array" ref="V1369">_xlfn.IFS('Paraclinicos '!S1317="","",OR('Paraclinicos '!S1317&lt;=8,'Paraclinicos '!S1317&gt;=25),3,'Paraclinicos '!S1317&lt;12,1,'Paraclinicos '!S1317&lt;21,0,'Paraclinicos '!S1317&lt;25,2)</f>
        <v>0</v>
      </c>
      <c r="W1369" t="str">
        <f>IFERROR(IF(INDEX('BD Demog para scores enalazar'!Y$2:'BD Demog para scores enalazar'!Y$3000,MATCH(Formulas!A1369,'BD Demog para scores enalazar'!A$2:'BD Demog para scores enalazar'!A$3000,0))=1,"SI","NO"),"")</f>
        <v>NO</v>
      </c>
      <c r="X1369" s="9" t="str">
        <f>IFERROR(IF(INDEX('BD Demog para scores enalazar'!AJ$2:'BD Demog para scores enalazar'!AJ$3000,MATCH(Formulas!A1369,'BD Demog para scores enalazar'!A$2:'BD Demog para scores enalazar'!A$3000,0))=1,"SI","NO"),"")</f>
        <v>SI</v>
      </c>
      <c r="Y1369" t="str" cm="1">
        <f t="array" ref="Y1369">IF(AND(W1369="NO",X1369="NO"),_xlfn.IFS('Paraclinicos '!K1317&lt;=91,3,'Paraclinicos '!K1317&lt;94,2,'Paraclinicos '!K1317&lt;96,1,'Paraclinicos '!K1317&gt;=96,0),"")</f>
        <v/>
      </c>
      <c r="Z1369" cm="1">
        <f t="array" ref="Z1369">IF(OR(W1369="SI",X1369="SI"),_xlfn.IFS(OR(AND('Paraclinicos '!K1318&lt;=83),AND('Paraclinicos '!K1318&gt;=97,AA1369=2)),3,OR(AND('Paraclinicos '!K1318&lt;=86),AND('Paraclinicos '!K1318&gt;=94,AA1369=2)),2,OR(AND('Paraclinicos '!K1318&lt;=88),AND('Paraclinicos '!K1318&gt;=92,AA1369=2)),1,OR(AND('Paraclinicos '!K1318&gt;=88,'Paraclinicos '!K1318&lt;=92),AND('Paraclinicos '!K1318&gt;=93,AA1369=0)),0),"")</f>
        <v>2</v>
      </c>
      <c r="AA1369" cm="1">
        <f t="array" ref="AA1369">_xlfn.IFS('Paraclinicos '!E1317="","",'Paraclinicos '!E1317="Oxigeno",2,'Paraclinicos '!E1317="Aire",0)</f>
        <v>2</v>
      </c>
    </row>
    <row r="1370" spans="1:27" x14ac:dyDescent="0.25">
      <c r="A1370">
        <f>'Paraclinicos '!A1318</f>
        <v>410</v>
      </c>
      <c r="B1370" s="3">
        <f>'Paraclinicos '!R1318</f>
        <v>44207</v>
      </c>
      <c r="C1370" cm="1">
        <f t="array" ref="C1370">_xlfn.IFS('Paraclinicos '!Q1318="","",'Paraclinicos '!Q1318&gt;60,3,'Paraclinicos '!Q1318&lt;=60,1)</f>
        <v>1</v>
      </c>
      <c r="D1370" t="str">
        <f>IFERROR(IF(INDEX('BD Demog para scores enalazar'!BC$2:BC$3000,MATCH(Formulas!A1370,'BD Demog para scores enalazar'!A$2:A$3000,0))=0,"SI","NO"),"")</f>
        <v/>
      </c>
      <c r="E1370" t="str" cm="1">
        <f t="array" ref="E1370">_xlfn.IFS(D1370="","",D1370="SI",4,D1370="NO",1)</f>
        <v/>
      </c>
      <c r="F1370" cm="1">
        <f t="array" ref="F1370">_xlfn.IFS('Paraclinicos '!B1318="","",'Paraclinicos '!B1318&gt;1,1,'Paraclinicos '!B1318&lt;=1,3)</f>
        <v>3</v>
      </c>
      <c r="G1370" cm="1">
        <f t="array" ref="G1370">_xlfn.IFS('Paraclinicos '!D1318="","",AND('Paraclinicos '!D1318&gt;=250,'Paraclinicos '!D1318&lt;=500),2,'Paraclinicos '!D1318&gt;500,3,'Paraclinicos '!D1318&lt;250,1)</f>
        <v>2</v>
      </c>
      <c r="H1370" s="50">
        <f t="shared" si="64"/>
        <v>6</v>
      </c>
      <c r="I1370" cm="1">
        <f t="array" ref="I1370">_xlfn.IFS('Paraclinicos '!Q1318="","",'Paraclinicos '!Q1318&gt;=65,1,'Paraclinicos '!Q1318&lt;65,0)</f>
        <v>0</v>
      </c>
      <c r="J1370" cm="1">
        <f t="array" ref="J1370">_xlfn.IFS('Paraclinicos '!I1318="","",'Paraclinicos '!I1318&gt;7,1,'Paraclinicos '!I1318&lt;=7,0)</f>
        <v>1</v>
      </c>
      <c r="K1370" cm="1">
        <f t="array" ref="K1370">_xlfn.IFS('Paraclinicos '!W1318="","",'Paraclinicos '!W1318&lt;=8,1,'Paraclinicos '!W1318&gt;8,0)</f>
        <v>0</v>
      </c>
      <c r="L1370" cm="1">
        <f t="array" ref="L1370">_xlfn.IFS('Paraclinicos '!S1318="","",'Paraclinicos '!S1318&gt;=30,1,'Paraclinicos '!S1318&lt;30,0)</f>
        <v>0</v>
      </c>
      <c r="M1370" cm="1">
        <f t="array" ref="M1370">_xlfn.IFS(OR('Paraclinicos '!T1318="",'Paraclinicos '!U1318=""),"",OR('Paraclinicos '!T1318&lt;=90,'Paraclinicos '!U1318&lt;=60),1,OR('Paraclinicos '!T1318&gt;90,'Paraclinicos '!U1318&gt;60),0)</f>
        <v>0</v>
      </c>
      <c r="N1370" s="45">
        <f t="shared" si="65"/>
        <v>2</v>
      </c>
      <c r="O1370" cm="1">
        <f t="array" ref="O1370">_xlfn.IFS(OR('Paraclinicos '!M1318="",'Paraclinicos '!N1318="",'Paraclinicos '!N1318=0),"",'Paraclinicos '!M1318/'Paraclinicos '!N1318&lt;100,4,'Paraclinicos '!M1318/'Paraclinicos '!N1318&lt;200,3,'Paraclinicos '!M1318/'Paraclinicos '!N1318&lt;300,2,'Paraclinicos '!M1318/'Paraclinicos '!N1318&lt;400,1,'Paraclinicos '!M1318/'Paraclinicos '!N1318&gt;=400,0)</f>
        <v>2</v>
      </c>
      <c r="P1370" cm="1">
        <f t="array" ref="P1370">_xlfn.IFS('Paraclinicos '!C1318="","",'Paraclinicos '!C1318&lt;20,4,'Paraclinicos '!C1318&lt;50,3,'Paraclinicos '!C1318&lt;100,2,'Paraclinicos '!C1318&lt;150,1,'Paraclinicos '!C1318&gt;150,0)</f>
        <v>0</v>
      </c>
      <c r="Q1370" cm="1">
        <f t="array" ref="Q1370">_xlfn.IFS('Paraclinicos '!O1318="","",'Paraclinicos '!O1318&lt;1.2,0,'Paraclinicos '!O1318&lt;2,1,'Paraclinicos '!O1318&lt;3.5,2,'Paraclinicos '!O1318&lt;5,3,'Paraclinicos '!O1318&gt;5,4)</f>
        <v>1</v>
      </c>
      <c r="R1370" cm="1">
        <f t="array" ref="R1370">_xlfn.IFS('Paraclinicos '!J1318="","",'Paraclinicos '!J1318&lt;1.2,0,'Paraclinicos '!J1318&lt;2,1,'Paraclinicos '!J1318&lt;6,2,'Paraclinicos '!J1318&lt;12,3,'Paraclinicos '!J1318&gt;=12,4)</f>
        <v>0</v>
      </c>
      <c r="S1370" cm="1">
        <f t="array" ref="S1370">_xlfn.IFS('Paraclinicos '!Y1318="","",'Paraclinicos '!Y1318&lt;70,1,'Paraclinicos '!Y1318&gt;=70,0)</f>
        <v>0</v>
      </c>
      <c r="T1370" cm="1">
        <f t="array" ref="T1370">_xlfn.IFS('Paraclinicos '!W1318="","",'Paraclinicos '!W1318&lt;6,4,'Paraclinicos '!W1318&lt;10,3,'Paraclinicos '!W1318&lt;13,2,'Paraclinicos '!W1318&lt;15,1,'Paraclinicos '!W1318=15,0)</f>
        <v>0</v>
      </c>
      <c r="U1370" s="54">
        <f t="shared" si="63"/>
        <v>3</v>
      </c>
      <c r="V1370" cm="1">
        <f t="array" ref="V1370">_xlfn.IFS('Paraclinicos '!S1318="","",OR('Paraclinicos '!S1318&lt;=8,'Paraclinicos '!S1318&gt;=25),3,'Paraclinicos '!S1318&lt;12,1,'Paraclinicos '!S1318&lt;21,0,'Paraclinicos '!S1318&lt;25,2)</f>
        <v>0</v>
      </c>
      <c r="W1370" t="str">
        <f>IFERROR(IF(INDEX('BD Demog para scores enalazar'!Y$2:'BD Demog para scores enalazar'!Y$3000,MATCH(Formulas!A1370,'BD Demog para scores enalazar'!A$2:'BD Demog para scores enalazar'!A$3000,0))=1,"SI","NO"),"")</f>
        <v/>
      </c>
      <c r="X1370" s="9" t="str">
        <f>IFERROR(IF(INDEX('BD Demog para scores enalazar'!AJ$2:'BD Demog para scores enalazar'!AJ$3000,MATCH(Formulas!A1370,'BD Demog para scores enalazar'!A$2:'BD Demog para scores enalazar'!A$3000,0))=1,"SI","NO"),"")</f>
        <v/>
      </c>
      <c r="Y1370" t="str" cm="1">
        <f t="array" ref="Y1370">IF(AND(W1370="NO",X1370="NO"),_xlfn.IFS('Paraclinicos '!K1318&lt;=91,3,'Paraclinicos '!K1318&lt;94,2,'Paraclinicos '!K1318&lt;96,1,'Paraclinicos '!K1318&gt;=96,0),"")</f>
        <v/>
      </c>
      <c r="Z1370" t="str" cm="1">
        <f t="array" ref="Z1370">IF(OR(W1370="SI",X1370="SI"),_xlfn.IFS(OR(AND('Paraclinicos '!K1319&lt;=83),AND('Paraclinicos '!K1319&gt;=97,AA1370=2)),3,OR(AND('Paraclinicos '!K1319&lt;=86),AND('Paraclinicos '!K1319&gt;=94,AA1370=2)),2,OR(AND('Paraclinicos '!K1319&lt;=88),AND('Paraclinicos '!K1319&gt;=92,AA1370=2)),1,OR(AND('Paraclinicos '!K1319&gt;=88,'Paraclinicos '!K1319&lt;=92),AND('Paraclinicos '!K1319&gt;=93,AA1370=0)),0),"")</f>
        <v/>
      </c>
      <c r="AA1370" cm="1">
        <f t="array" ref="AA1370">_xlfn.IFS('Paraclinicos '!E1318="","",'Paraclinicos '!E1318="Oxigeno",2,'Paraclinicos '!E1318="Aire",0)</f>
        <v>2</v>
      </c>
    </row>
    <row r="1371" spans="1:27" x14ac:dyDescent="0.25">
      <c r="A1371">
        <f>'Paraclinicos '!A1319</f>
        <v>410</v>
      </c>
      <c r="B1371" s="3">
        <f>'Paraclinicos '!R1319</f>
        <v>44209</v>
      </c>
      <c r="C1371" cm="1">
        <f t="array" ref="C1371">_xlfn.IFS('Paraclinicos '!Q1319="","",'Paraclinicos '!Q1319&gt;60,3,'Paraclinicos '!Q1319&lt;=60,1)</f>
        <v>1</v>
      </c>
      <c r="D1371" t="str">
        <f>IFERROR(IF(INDEX('BD Demog para scores enalazar'!BC$2:BC$3000,MATCH(Formulas!A1371,'BD Demog para scores enalazar'!A$2:A$3000,0))=0,"SI","NO"),"")</f>
        <v/>
      </c>
      <c r="E1371" t="str" cm="1">
        <f t="array" ref="E1371">_xlfn.IFS(D1371="","",D1371="SI",4,D1371="NO",1)</f>
        <v/>
      </c>
      <c r="F1371" cm="1">
        <f t="array" ref="F1371">_xlfn.IFS('Paraclinicos '!B1319="","",'Paraclinicos '!B1319&gt;1,1,'Paraclinicos '!B1319&lt;=1,3)</f>
        <v>3</v>
      </c>
      <c r="G1371" t="str" cm="1">
        <f t="array" ref="G1371">_xlfn.IFS('Paraclinicos '!D1319="","",AND('Paraclinicos '!D1319&gt;=250,'Paraclinicos '!D1319&lt;=500),2,'Paraclinicos '!D1319&gt;500,3,'Paraclinicos '!D1319&lt;250,1)</f>
        <v/>
      </c>
      <c r="H1371" s="50">
        <f t="shared" si="64"/>
        <v>4</v>
      </c>
      <c r="I1371" cm="1">
        <f t="array" ref="I1371">_xlfn.IFS('Paraclinicos '!Q1319="","",'Paraclinicos '!Q1319&gt;=65,1,'Paraclinicos '!Q1319&lt;65,0)</f>
        <v>0</v>
      </c>
      <c r="J1371" cm="1">
        <f t="array" ref="J1371">_xlfn.IFS('Paraclinicos '!I1319="","",'Paraclinicos '!I1319&gt;7,1,'Paraclinicos '!I1319&lt;=7,0)</f>
        <v>1</v>
      </c>
      <c r="K1371" cm="1">
        <f t="array" ref="K1371">_xlfn.IFS('Paraclinicos '!W1319="","",'Paraclinicos '!W1319&lt;=8,1,'Paraclinicos '!W1319&gt;8,0)</f>
        <v>0</v>
      </c>
      <c r="L1371" cm="1">
        <f t="array" ref="L1371">_xlfn.IFS('Paraclinicos '!S1319="","",'Paraclinicos '!S1319&gt;=30,1,'Paraclinicos '!S1319&lt;30,0)</f>
        <v>0</v>
      </c>
      <c r="M1371" cm="1">
        <f t="array" ref="M1371">_xlfn.IFS(OR('Paraclinicos '!T1319="",'Paraclinicos '!U1319=""),"",OR('Paraclinicos '!T1319&lt;=90,'Paraclinicos '!U1319&lt;=60),1,OR('Paraclinicos '!T1319&gt;90,'Paraclinicos '!U1319&gt;60),0)</f>
        <v>0</v>
      </c>
      <c r="N1371" s="45">
        <f t="shared" si="65"/>
        <v>2</v>
      </c>
      <c r="O1371" cm="1">
        <f t="array" ref="O1371">_xlfn.IFS(OR('Paraclinicos '!M1319="",'Paraclinicos '!N1319="",'Paraclinicos '!N1319=0),"",'Paraclinicos '!M1319/'Paraclinicos '!N1319&lt;100,4,'Paraclinicos '!M1319/'Paraclinicos '!N1319&lt;200,3,'Paraclinicos '!M1319/'Paraclinicos '!N1319&lt;300,2,'Paraclinicos '!M1319/'Paraclinicos '!N1319&lt;400,1,'Paraclinicos '!M1319/'Paraclinicos '!N1319&gt;=400,0)</f>
        <v>2</v>
      </c>
      <c r="P1371" cm="1">
        <f t="array" ref="P1371">_xlfn.IFS('Paraclinicos '!C1319="","",'Paraclinicos '!C1319&lt;20,4,'Paraclinicos '!C1319&lt;50,3,'Paraclinicos '!C1319&lt;100,2,'Paraclinicos '!C1319&lt;150,1,'Paraclinicos '!C1319&gt;150,0)</f>
        <v>0</v>
      </c>
      <c r="Q1371" cm="1">
        <f t="array" ref="Q1371">_xlfn.IFS('Paraclinicos '!O1319="","",'Paraclinicos '!O1319&lt;1.2,0,'Paraclinicos '!O1319&lt;2,1,'Paraclinicos '!O1319&lt;3.5,2,'Paraclinicos '!O1319&lt;5,3,'Paraclinicos '!O1319&gt;5,4)</f>
        <v>0</v>
      </c>
      <c r="R1371" t="str" cm="1">
        <f t="array" ref="R1371">_xlfn.IFS('Paraclinicos '!J1319="","",'Paraclinicos '!J1319&lt;1.2,0,'Paraclinicos '!J1319&lt;2,1,'Paraclinicos '!J1319&lt;6,2,'Paraclinicos '!J1319&lt;12,3,'Paraclinicos '!J1319&gt;=12,4)</f>
        <v/>
      </c>
      <c r="S1371" cm="1">
        <f t="array" ref="S1371">_xlfn.IFS('Paraclinicos '!Y1319="","",'Paraclinicos '!Y1319&lt;70,1,'Paraclinicos '!Y1319&gt;=70,0)</f>
        <v>0</v>
      </c>
      <c r="T1371" cm="1">
        <f t="array" ref="T1371">_xlfn.IFS('Paraclinicos '!W1319="","",'Paraclinicos '!W1319&lt;6,4,'Paraclinicos '!W1319&lt;10,3,'Paraclinicos '!W1319&lt;13,2,'Paraclinicos '!W1319&lt;15,1,'Paraclinicos '!W1319=15,0)</f>
        <v>0</v>
      </c>
      <c r="U1371" s="54">
        <f t="shared" si="63"/>
        <v>2</v>
      </c>
      <c r="V1371" cm="1">
        <f t="array" ref="V1371">_xlfn.IFS('Paraclinicos '!S1319="","",OR('Paraclinicos '!S1319&lt;=8,'Paraclinicos '!S1319&gt;=25),3,'Paraclinicos '!S1319&lt;12,1,'Paraclinicos '!S1319&lt;21,0,'Paraclinicos '!S1319&lt;25,2)</f>
        <v>0</v>
      </c>
      <c r="W1371" t="str">
        <f>IFERROR(IF(INDEX('BD Demog para scores enalazar'!Y$2:'BD Demog para scores enalazar'!Y$3000,MATCH(Formulas!A1371,'BD Demog para scores enalazar'!A$2:'BD Demog para scores enalazar'!A$3000,0))=1,"SI","NO"),"")</f>
        <v/>
      </c>
      <c r="X1371" s="9" t="str">
        <f>IFERROR(IF(INDEX('BD Demog para scores enalazar'!AJ$2:'BD Demog para scores enalazar'!AJ$3000,MATCH(Formulas!A1371,'BD Demog para scores enalazar'!A$2:'BD Demog para scores enalazar'!A$3000,0))=1,"SI","NO"),"")</f>
        <v/>
      </c>
      <c r="Y1371" t="str" cm="1">
        <f t="array" ref="Y1371">IF(AND(W1371="NO",X1371="NO"),_xlfn.IFS('Paraclinicos '!K1319&lt;=91,3,'Paraclinicos '!K1319&lt;94,2,'Paraclinicos '!K1319&lt;96,1,'Paraclinicos '!K1319&gt;=96,0),"")</f>
        <v/>
      </c>
      <c r="Z1371" t="str" cm="1">
        <f t="array" ref="Z1371">IF(OR(W1371="SI",X1371="SI"),_xlfn.IFS(OR(AND('Paraclinicos '!K1320&lt;=83),AND('Paraclinicos '!K1320&gt;=97,AA1371=2)),3,OR(AND('Paraclinicos '!K1320&lt;=86),AND('Paraclinicos '!K1320&gt;=94,AA1371=2)),2,OR(AND('Paraclinicos '!K1320&lt;=88),AND('Paraclinicos '!K1320&gt;=92,AA1371=2)),1,OR(AND('Paraclinicos '!K1320&gt;=88,'Paraclinicos '!K1320&lt;=92),AND('Paraclinicos '!K1320&gt;=93,AA1371=0)),0),"")</f>
        <v/>
      </c>
      <c r="AA1371" cm="1">
        <f t="array" ref="AA1371">_xlfn.IFS('Paraclinicos '!E1319="","",'Paraclinicos '!E1319="Oxigeno",2,'Paraclinicos '!E1319="Aire",0)</f>
        <v>2</v>
      </c>
    </row>
    <row r="1372" spans="1:27" x14ac:dyDescent="0.25">
      <c r="A1372">
        <f>'Paraclinicos '!A1320</f>
        <v>420</v>
      </c>
      <c r="B1372" s="3">
        <f>'Paraclinicos '!R1320</f>
        <v>44202</v>
      </c>
      <c r="C1372" cm="1">
        <f t="array" ref="C1372">_xlfn.IFS('Paraclinicos '!Q1320="","",'Paraclinicos '!Q1320&gt;60,3,'Paraclinicos '!Q1320&lt;=60,1)</f>
        <v>3</v>
      </c>
      <c r="D1372" t="str">
        <f>IFERROR(IF(INDEX('BD Demog para scores enalazar'!BC$2:BC$3000,MATCH(Formulas!A1372,'BD Demog para scores enalazar'!A$2:A$3000,0))=0,"SI","NO"),"")</f>
        <v/>
      </c>
      <c r="E1372" t="str" cm="1">
        <f t="array" ref="E1372">_xlfn.IFS(D1372="","",D1372="SI",4,D1372="NO",1)</f>
        <v/>
      </c>
      <c r="F1372" cm="1">
        <f t="array" ref="F1372">_xlfn.IFS('Paraclinicos '!B1320="","",'Paraclinicos '!B1320&gt;1,1,'Paraclinicos '!B1320&lt;=1,3)</f>
        <v>1</v>
      </c>
      <c r="G1372" cm="1">
        <f t="array" ref="G1372">_xlfn.IFS('Paraclinicos '!D1320="","",AND('Paraclinicos '!D1320&gt;=250,'Paraclinicos '!D1320&lt;=500),2,'Paraclinicos '!D1320&gt;500,3,'Paraclinicos '!D1320&lt;250,1)</f>
        <v>1</v>
      </c>
      <c r="H1372" s="50">
        <f t="shared" si="64"/>
        <v>5</v>
      </c>
      <c r="I1372" cm="1">
        <f t="array" ref="I1372">_xlfn.IFS('Paraclinicos '!Q1320="","",'Paraclinicos '!Q1320&gt;=65,1,'Paraclinicos '!Q1320&lt;65,0)</f>
        <v>1</v>
      </c>
      <c r="J1372" cm="1">
        <f t="array" ref="J1372">_xlfn.IFS('Paraclinicos '!I1320="","",'Paraclinicos '!I1320&gt;7,1,'Paraclinicos '!I1320&lt;=7,0)</f>
        <v>1</v>
      </c>
      <c r="K1372" cm="1">
        <f t="array" ref="K1372">_xlfn.IFS('Paraclinicos '!W1320="","",'Paraclinicos '!W1320&lt;=8,1,'Paraclinicos '!W1320&gt;8,0)</f>
        <v>0</v>
      </c>
      <c r="L1372" cm="1">
        <f t="array" ref="L1372">_xlfn.IFS('Paraclinicos '!S1320="","",'Paraclinicos '!S1320&gt;=30,1,'Paraclinicos '!S1320&lt;30,0)</f>
        <v>0</v>
      </c>
      <c r="M1372" cm="1">
        <f t="array" ref="M1372">_xlfn.IFS(OR('Paraclinicos '!T1320="",'Paraclinicos '!U1320=""),"",OR('Paraclinicos '!T1320&lt;=90,'Paraclinicos '!U1320&lt;=60),1,OR('Paraclinicos '!T1320&gt;90,'Paraclinicos '!U1320&gt;60),0)</f>
        <v>0</v>
      </c>
      <c r="N1372" s="45">
        <f t="shared" si="65"/>
        <v>2</v>
      </c>
      <c r="O1372" cm="1">
        <f t="array" ref="O1372">_xlfn.IFS(OR('Paraclinicos '!M1320="",'Paraclinicos '!N1320="",'Paraclinicos '!N1320=0),"",'Paraclinicos '!M1320/'Paraclinicos '!N1320&lt;100,4,'Paraclinicos '!M1320/'Paraclinicos '!N1320&lt;200,3,'Paraclinicos '!M1320/'Paraclinicos '!N1320&lt;300,2,'Paraclinicos '!M1320/'Paraclinicos '!N1320&lt;400,1,'Paraclinicos '!M1320/'Paraclinicos '!N1320&gt;=400,0)</f>
        <v>1</v>
      </c>
      <c r="P1372" cm="1">
        <f t="array" ref="P1372">_xlfn.IFS('Paraclinicos '!C1320="","",'Paraclinicos '!C1320&lt;20,4,'Paraclinicos '!C1320&lt;50,3,'Paraclinicos '!C1320&lt;100,2,'Paraclinicos '!C1320&lt;150,1,'Paraclinicos '!C1320&gt;150,0)</f>
        <v>0</v>
      </c>
      <c r="Q1372" cm="1">
        <f t="array" ref="Q1372">_xlfn.IFS('Paraclinicos '!O1320="","",'Paraclinicos '!O1320&lt;1.2,0,'Paraclinicos '!O1320&lt;2,1,'Paraclinicos '!O1320&lt;3.5,2,'Paraclinicos '!O1320&lt;5,3,'Paraclinicos '!O1320&gt;5,4)</f>
        <v>0</v>
      </c>
      <c r="R1372" cm="1">
        <f t="array" ref="R1372">_xlfn.IFS('Paraclinicos '!J1320="","",'Paraclinicos '!J1320&lt;1.2,0,'Paraclinicos '!J1320&lt;2,1,'Paraclinicos '!J1320&lt;6,2,'Paraclinicos '!J1320&lt;12,3,'Paraclinicos '!J1320&gt;=12,4)</f>
        <v>0</v>
      </c>
      <c r="S1372" cm="1">
        <f t="array" ref="S1372">_xlfn.IFS('Paraclinicos '!Y1320="","",'Paraclinicos '!Y1320&lt;70,1,'Paraclinicos '!Y1320&gt;=70,0)</f>
        <v>0</v>
      </c>
      <c r="T1372" cm="1">
        <f t="array" ref="T1372">_xlfn.IFS('Paraclinicos '!W1320="","",'Paraclinicos '!W1320&lt;6,4,'Paraclinicos '!W1320&lt;10,3,'Paraclinicos '!W1320&lt;13,2,'Paraclinicos '!W1320&lt;15,1,'Paraclinicos '!W1320=15,0)</f>
        <v>0</v>
      </c>
      <c r="U1372" s="54">
        <f t="shared" si="63"/>
        <v>1</v>
      </c>
      <c r="V1372" cm="1">
        <f t="array" ref="V1372">_xlfn.IFS('Paraclinicos '!S1320="","",OR('Paraclinicos '!S1320&lt;=8,'Paraclinicos '!S1320&gt;=25),3,'Paraclinicos '!S1320&lt;12,1,'Paraclinicos '!S1320&lt;21,0,'Paraclinicos '!S1320&lt;25,2)</f>
        <v>0</v>
      </c>
      <c r="W1372" t="str">
        <f>IFERROR(IF(INDEX('BD Demog para scores enalazar'!Y$2:'BD Demog para scores enalazar'!Y$3000,MATCH(Formulas!A1372,'BD Demog para scores enalazar'!A$2:'BD Demog para scores enalazar'!A$3000,0))=1,"SI","NO"),"")</f>
        <v/>
      </c>
      <c r="X1372" s="9" t="str">
        <f>IFERROR(IF(INDEX('BD Demog para scores enalazar'!AJ$2:'BD Demog para scores enalazar'!AJ$3000,MATCH(Formulas!A1372,'BD Demog para scores enalazar'!A$2:'BD Demog para scores enalazar'!A$3000,0))=1,"SI","NO"),"")</f>
        <v/>
      </c>
      <c r="Y1372" t="str" cm="1">
        <f t="array" ref="Y1372">IF(AND(W1372="NO",X1372="NO"),_xlfn.IFS('Paraclinicos '!K1320&lt;=91,3,'Paraclinicos '!K1320&lt;94,2,'Paraclinicos '!K1320&lt;96,1,'Paraclinicos '!K1320&gt;=96,0),"")</f>
        <v/>
      </c>
      <c r="Z1372" t="str" cm="1">
        <f t="array" ref="Z1372">IF(OR(W1372="SI",X1372="SI"),_xlfn.IFS(OR(AND('Paraclinicos '!K1321&lt;=83),AND('Paraclinicos '!K1321&gt;=97,AA1372=2)),3,OR(AND('Paraclinicos '!K1321&lt;=86),AND('Paraclinicos '!K1321&gt;=94,AA1372=2)),2,OR(AND('Paraclinicos '!K1321&lt;=88),AND('Paraclinicos '!K1321&gt;=92,AA1372=2)),1,OR(AND('Paraclinicos '!K1321&gt;=88,'Paraclinicos '!K1321&lt;=92),AND('Paraclinicos '!K1321&gt;=93,AA1372=0)),0),"")</f>
        <v/>
      </c>
      <c r="AA1372" cm="1">
        <f t="array" ref="AA1372">_xlfn.IFS('Paraclinicos '!E1320="","",'Paraclinicos '!E1320="Oxigeno",2,'Paraclinicos '!E1320="Aire",0)</f>
        <v>2</v>
      </c>
    </row>
    <row r="1373" spans="1:27" x14ac:dyDescent="0.25">
      <c r="A1373">
        <f>'Paraclinicos '!A1321</f>
        <v>423</v>
      </c>
      <c r="B1373" s="3">
        <f>'Paraclinicos '!R1321</f>
        <v>44067</v>
      </c>
      <c r="C1373" cm="1">
        <f t="array" ref="C1373">_xlfn.IFS('Paraclinicos '!Q1321="","",'Paraclinicos '!Q1321&gt;60,3,'Paraclinicos '!Q1321&lt;=60,1)</f>
        <v>3</v>
      </c>
      <c r="D1373" t="str">
        <f>IFERROR(IF(INDEX('BD Demog para scores enalazar'!BC$2:BC$3000,MATCH(Formulas!A1373,'BD Demog para scores enalazar'!A$2:A$3000,0))=0,"SI","NO"),"")</f>
        <v>SI</v>
      </c>
      <c r="E1373" cm="1">
        <f t="array" ref="E1373">_xlfn.IFS(D1373="","",D1373="SI",4,D1373="NO",1)</f>
        <v>4</v>
      </c>
      <c r="F1373" cm="1">
        <f t="array" ref="F1373">_xlfn.IFS('Paraclinicos '!B1321="","",'Paraclinicos '!B1321&gt;1,1,'Paraclinicos '!B1321&lt;=1,3)</f>
        <v>3</v>
      </c>
      <c r="G1373" t="str" cm="1">
        <f t="array" ref="G1373">_xlfn.IFS('Paraclinicos '!D1321="","",AND('Paraclinicos '!D1321&gt;=250,'Paraclinicos '!D1321&lt;=500),2,'Paraclinicos '!D1321&gt;500,3,'Paraclinicos '!D1321&lt;250,1)</f>
        <v/>
      </c>
      <c r="H1373" s="50">
        <f t="shared" si="64"/>
        <v>10</v>
      </c>
      <c r="I1373" cm="1">
        <f t="array" ref="I1373">_xlfn.IFS('Paraclinicos '!Q1321="","",'Paraclinicos '!Q1321&gt;=65,1,'Paraclinicos '!Q1321&lt;65,0)</f>
        <v>1</v>
      </c>
      <c r="J1373" cm="1">
        <f t="array" ref="J1373">_xlfn.IFS('Paraclinicos '!I1321="","",'Paraclinicos '!I1321&gt;7,1,'Paraclinicos '!I1321&lt;=7,0)</f>
        <v>1</v>
      </c>
      <c r="K1373" t="str" cm="1">
        <f t="array" ref="K1373">_xlfn.IFS('Paraclinicos '!W1321="","",'Paraclinicos '!W1321&lt;=8,1,'Paraclinicos '!W1321&gt;8,0)</f>
        <v/>
      </c>
      <c r="L1373" t="str" cm="1">
        <f t="array" ref="L1373">_xlfn.IFS('Paraclinicos '!S1321="","",'Paraclinicos '!S1321&gt;=30,1,'Paraclinicos '!S1321&lt;30,0)</f>
        <v/>
      </c>
      <c r="M1373" t="str" cm="1">
        <f t="array" ref="M1373">_xlfn.IFS(OR('Paraclinicos '!T1321="",'Paraclinicos '!U1321=""),"",OR('Paraclinicos '!T1321&lt;=90,'Paraclinicos '!U1321&lt;=60),1,OR('Paraclinicos '!T1321&gt;90,'Paraclinicos '!U1321&gt;60),0)</f>
        <v/>
      </c>
      <c r="N1373" s="45">
        <f t="shared" si="65"/>
        <v>2</v>
      </c>
      <c r="O1373" cm="1">
        <f t="array" ref="O1373">_xlfn.IFS(OR('Paraclinicos '!M1321="",'Paraclinicos '!N1321="",'Paraclinicos '!N1321=0),"",'Paraclinicos '!M1321/'Paraclinicos '!N1321&lt;100,4,'Paraclinicos '!M1321/'Paraclinicos '!N1321&lt;200,3,'Paraclinicos '!M1321/'Paraclinicos '!N1321&lt;300,2,'Paraclinicos '!M1321/'Paraclinicos '!N1321&lt;400,1,'Paraclinicos '!M1321/'Paraclinicos '!N1321&gt;=400,0)</f>
        <v>2</v>
      </c>
      <c r="P1373" cm="1">
        <f t="array" ref="P1373">_xlfn.IFS('Paraclinicos '!C1321="","",'Paraclinicos '!C1321&lt;20,4,'Paraclinicos '!C1321&lt;50,3,'Paraclinicos '!C1321&lt;100,2,'Paraclinicos '!C1321&lt;150,1,'Paraclinicos '!C1321&gt;150,0)</f>
        <v>1</v>
      </c>
      <c r="Q1373" cm="1">
        <f t="array" ref="Q1373">_xlfn.IFS('Paraclinicos '!O1321="","",'Paraclinicos '!O1321&lt;1.2,0,'Paraclinicos '!O1321&lt;2,1,'Paraclinicos '!O1321&lt;3.5,2,'Paraclinicos '!O1321&lt;5,3,'Paraclinicos '!O1321&gt;5,4)</f>
        <v>0</v>
      </c>
      <c r="R1373" cm="1">
        <f t="array" ref="R1373">_xlfn.IFS('Paraclinicos '!J1321="","",'Paraclinicos '!J1321&lt;1.2,0,'Paraclinicos '!J1321&lt;2,1,'Paraclinicos '!J1321&lt;6,2,'Paraclinicos '!J1321&lt;12,3,'Paraclinicos '!J1321&gt;=12,4)</f>
        <v>0</v>
      </c>
      <c r="S1373" t="str" cm="1">
        <f t="array" ref="S1373">_xlfn.IFS('Paraclinicos '!Y1321="","",'Paraclinicos '!Y1321&lt;70,1,'Paraclinicos '!Y1321&gt;=70,0)</f>
        <v/>
      </c>
      <c r="T1373" t="str" cm="1">
        <f t="array" ref="T1373">_xlfn.IFS('Paraclinicos '!W1321="","",'Paraclinicos '!W1321&lt;6,4,'Paraclinicos '!W1321&lt;10,3,'Paraclinicos '!W1321&lt;13,2,'Paraclinicos '!W1321&lt;15,1,'Paraclinicos '!W1321=15,0)</f>
        <v/>
      </c>
      <c r="U1373" s="54">
        <f t="shared" si="63"/>
        <v>3</v>
      </c>
      <c r="V1373" t="str" cm="1">
        <f t="array" ref="V1373">_xlfn.IFS('Paraclinicos '!S1321="","",OR('Paraclinicos '!S1321&lt;=8,'Paraclinicos '!S1321&gt;=25),3,'Paraclinicos '!S1321&lt;12,1,'Paraclinicos '!S1321&lt;21,0,'Paraclinicos '!S1321&lt;25,2)</f>
        <v/>
      </c>
      <c r="W1373" t="str">
        <f>IFERROR(IF(INDEX('BD Demog para scores enalazar'!Y$2:'BD Demog para scores enalazar'!Y$3000,MATCH(Formulas!A1373,'BD Demog para scores enalazar'!A$2:'BD Demog para scores enalazar'!A$3000,0))=1,"SI","NO"),"")</f>
        <v>NO</v>
      </c>
      <c r="X1373" s="9" t="str">
        <f>IFERROR(IF(INDEX('BD Demog para scores enalazar'!AJ$2:'BD Demog para scores enalazar'!AJ$3000,MATCH(Formulas!A1373,'BD Demog para scores enalazar'!A$2:'BD Demog para scores enalazar'!A$3000,0))=1,"SI","NO"),"")</f>
        <v>NO</v>
      </c>
      <c r="Y1373" cm="1">
        <f t="array" ref="Y1373">IF(AND(W1373="NO",X1373="NO"),_xlfn.IFS('Paraclinicos '!K1321&lt;=91,3,'Paraclinicos '!K1321&lt;94,2,'Paraclinicos '!K1321&lt;96,1,'Paraclinicos '!K1321&gt;=96,0),"")</f>
        <v>3</v>
      </c>
      <c r="Z1373" t="str" cm="1">
        <f t="array" ref="Z1373">IF(OR(W1373="SI",X1373="SI"),_xlfn.IFS(OR(AND('Paraclinicos '!K1322&lt;=83),AND('Paraclinicos '!K1322&gt;=97,AA1373=2)),3,OR(AND('Paraclinicos '!K1322&lt;=86),AND('Paraclinicos '!K1322&gt;=94,AA1373=2)),2,OR(AND('Paraclinicos '!K1322&lt;=88),AND('Paraclinicos '!K1322&gt;=92,AA1373=2)),1,OR(AND('Paraclinicos '!K1322&gt;=88,'Paraclinicos '!K1322&lt;=92),AND('Paraclinicos '!K1322&gt;=93,AA1373=0)),0),"")</f>
        <v/>
      </c>
      <c r="AA1373" cm="1">
        <f t="array" ref="AA1373">_xlfn.IFS('Paraclinicos '!E1321="","",'Paraclinicos '!E1321="Oxigeno",2,'Paraclinicos '!E1321="Aire",0)</f>
        <v>2</v>
      </c>
    </row>
    <row r="1374" spans="1:27" x14ac:dyDescent="0.25">
      <c r="A1374">
        <f>'Paraclinicos '!A1322</f>
        <v>423</v>
      </c>
      <c r="B1374" s="3">
        <f>'Paraclinicos '!R1322</f>
        <v>44068</v>
      </c>
      <c r="C1374" cm="1">
        <f t="array" ref="C1374">_xlfn.IFS('Paraclinicos '!Q1322="","",'Paraclinicos '!Q1322&gt;60,3,'Paraclinicos '!Q1322&lt;=60,1)</f>
        <v>3</v>
      </c>
      <c r="D1374" t="str">
        <f>IFERROR(IF(INDEX('BD Demog para scores enalazar'!BC$2:BC$3000,MATCH(Formulas!A1374,'BD Demog para scores enalazar'!A$2:A$3000,0))=0,"SI","NO"),"")</f>
        <v>SI</v>
      </c>
      <c r="E1374" cm="1">
        <f t="array" ref="E1374">_xlfn.IFS(D1374="","",D1374="SI",4,D1374="NO",1)</f>
        <v>4</v>
      </c>
      <c r="F1374" cm="1">
        <f t="array" ref="F1374">_xlfn.IFS('Paraclinicos '!B1322="","",'Paraclinicos '!B1322&gt;1,1,'Paraclinicos '!B1322&lt;=1,3)</f>
        <v>3</v>
      </c>
      <c r="G1374" cm="1">
        <f t="array" ref="G1374">_xlfn.IFS('Paraclinicos '!D1322="","",AND('Paraclinicos '!D1322&gt;=250,'Paraclinicos '!D1322&lt;=500),2,'Paraclinicos '!D1322&gt;500,3,'Paraclinicos '!D1322&lt;250,1)</f>
        <v>2</v>
      </c>
      <c r="H1374" s="50">
        <f t="shared" si="64"/>
        <v>12</v>
      </c>
      <c r="I1374" cm="1">
        <f t="array" ref="I1374">_xlfn.IFS('Paraclinicos '!Q1322="","",'Paraclinicos '!Q1322&gt;=65,1,'Paraclinicos '!Q1322&lt;65,0)</f>
        <v>1</v>
      </c>
      <c r="J1374" cm="1">
        <f t="array" ref="J1374">_xlfn.IFS('Paraclinicos '!I1322="","",'Paraclinicos '!I1322&gt;7,1,'Paraclinicos '!I1322&lt;=7,0)</f>
        <v>1</v>
      </c>
      <c r="K1374" t="str" cm="1">
        <f t="array" ref="K1374">_xlfn.IFS('Paraclinicos '!W1322="","",'Paraclinicos '!W1322&lt;=8,1,'Paraclinicos '!W1322&gt;8,0)</f>
        <v/>
      </c>
      <c r="L1374" t="str" cm="1">
        <f t="array" ref="L1374">_xlfn.IFS('Paraclinicos '!S1322="","",'Paraclinicos '!S1322&gt;=30,1,'Paraclinicos '!S1322&lt;30,0)</f>
        <v/>
      </c>
      <c r="M1374" t="str" cm="1">
        <f t="array" ref="M1374">_xlfn.IFS(OR('Paraclinicos '!T1322="",'Paraclinicos '!U1322=""),"",OR('Paraclinicos '!T1322&lt;=90,'Paraclinicos '!U1322&lt;=60),1,OR('Paraclinicos '!T1322&gt;90,'Paraclinicos '!U1322&gt;60),0)</f>
        <v/>
      </c>
      <c r="N1374" s="45">
        <f t="shared" si="65"/>
        <v>2</v>
      </c>
      <c r="O1374" cm="1">
        <f t="array" ref="O1374">_xlfn.IFS(OR('Paraclinicos '!M1322="",'Paraclinicos '!N1322="",'Paraclinicos '!N1322=0),"",'Paraclinicos '!M1322/'Paraclinicos '!N1322&lt;100,4,'Paraclinicos '!M1322/'Paraclinicos '!N1322&lt;200,3,'Paraclinicos '!M1322/'Paraclinicos '!N1322&lt;300,2,'Paraclinicos '!M1322/'Paraclinicos '!N1322&lt;400,1,'Paraclinicos '!M1322/'Paraclinicos '!N1322&gt;=400,0)</f>
        <v>2</v>
      </c>
      <c r="P1374" cm="1">
        <f t="array" ref="P1374">_xlfn.IFS('Paraclinicos '!C1322="","",'Paraclinicos '!C1322&lt;20,4,'Paraclinicos '!C1322&lt;50,3,'Paraclinicos '!C1322&lt;100,2,'Paraclinicos '!C1322&lt;150,1,'Paraclinicos '!C1322&gt;150,0)</f>
        <v>0</v>
      </c>
      <c r="Q1374" cm="1">
        <f t="array" ref="Q1374">_xlfn.IFS('Paraclinicos '!O1322="","",'Paraclinicos '!O1322&lt;1.2,0,'Paraclinicos '!O1322&lt;2,1,'Paraclinicos '!O1322&lt;3.5,2,'Paraclinicos '!O1322&lt;5,3,'Paraclinicos '!O1322&gt;5,4)</f>
        <v>0</v>
      </c>
      <c r="R1374" cm="1">
        <f t="array" ref="R1374">_xlfn.IFS('Paraclinicos '!J1322="","",'Paraclinicos '!J1322&lt;1.2,0,'Paraclinicos '!J1322&lt;2,1,'Paraclinicos '!J1322&lt;6,2,'Paraclinicos '!J1322&lt;12,3,'Paraclinicos '!J1322&gt;=12,4)</f>
        <v>0</v>
      </c>
      <c r="S1374" t="str" cm="1">
        <f t="array" ref="S1374">_xlfn.IFS('Paraclinicos '!Y1322="","",'Paraclinicos '!Y1322&lt;70,1,'Paraclinicos '!Y1322&gt;=70,0)</f>
        <v/>
      </c>
      <c r="T1374" t="str" cm="1">
        <f t="array" ref="T1374">_xlfn.IFS('Paraclinicos '!W1322="","",'Paraclinicos '!W1322&lt;6,4,'Paraclinicos '!W1322&lt;10,3,'Paraclinicos '!W1322&lt;13,2,'Paraclinicos '!W1322&lt;15,1,'Paraclinicos '!W1322=15,0)</f>
        <v/>
      </c>
      <c r="U1374" s="54">
        <f t="shared" si="63"/>
        <v>2</v>
      </c>
      <c r="V1374" t="str" cm="1">
        <f t="array" ref="V1374">_xlfn.IFS('Paraclinicos '!S1322="","",OR('Paraclinicos '!S1322&lt;=8,'Paraclinicos '!S1322&gt;=25),3,'Paraclinicos '!S1322&lt;12,1,'Paraclinicos '!S1322&lt;21,0,'Paraclinicos '!S1322&lt;25,2)</f>
        <v/>
      </c>
      <c r="W1374" t="str">
        <f>IFERROR(IF(INDEX('BD Demog para scores enalazar'!Y$2:'BD Demog para scores enalazar'!Y$3000,MATCH(Formulas!A1374,'BD Demog para scores enalazar'!A$2:'BD Demog para scores enalazar'!A$3000,0))=1,"SI","NO"),"")</f>
        <v>NO</v>
      </c>
      <c r="X1374" s="9" t="str">
        <f>IFERROR(IF(INDEX('BD Demog para scores enalazar'!AJ$2:'BD Demog para scores enalazar'!AJ$3000,MATCH(Formulas!A1374,'BD Demog para scores enalazar'!A$2:'BD Demog para scores enalazar'!A$3000,0))=1,"SI","NO"),"")</f>
        <v>NO</v>
      </c>
      <c r="Y1374" cm="1">
        <f t="array" ref="Y1374">IF(AND(W1374="NO",X1374="NO"),_xlfn.IFS('Paraclinicos '!K1322&lt;=91,3,'Paraclinicos '!K1322&lt;94,2,'Paraclinicos '!K1322&lt;96,1,'Paraclinicos '!K1322&gt;=96,0),"")</f>
        <v>3</v>
      </c>
      <c r="Z1374" t="str" cm="1">
        <f t="array" ref="Z1374">IF(OR(W1374="SI",X1374="SI"),_xlfn.IFS(OR(AND('Paraclinicos '!K1323&lt;=83),AND('Paraclinicos '!K1323&gt;=97,AA1374=2)),3,OR(AND('Paraclinicos '!K1323&lt;=86),AND('Paraclinicos '!K1323&gt;=94,AA1374=2)),2,OR(AND('Paraclinicos '!K1323&lt;=88),AND('Paraclinicos '!K1323&gt;=92,AA1374=2)),1,OR(AND('Paraclinicos '!K1323&gt;=88,'Paraclinicos '!K1323&lt;=92),AND('Paraclinicos '!K1323&gt;=93,AA1374=0)),0),"")</f>
        <v/>
      </c>
      <c r="AA1374" cm="1">
        <f t="array" ref="AA1374">_xlfn.IFS('Paraclinicos '!E1322="","",'Paraclinicos '!E1322="Oxigeno",2,'Paraclinicos '!E1322="Aire",0)</f>
        <v>2</v>
      </c>
    </row>
    <row r="1375" spans="1:27" x14ac:dyDescent="0.25">
      <c r="A1375">
        <f>'Paraclinicos '!A1323</f>
        <v>423</v>
      </c>
      <c r="B1375" s="3">
        <f>'Paraclinicos '!R1323</f>
        <v>44069</v>
      </c>
      <c r="C1375" cm="1">
        <f t="array" ref="C1375">_xlfn.IFS('Paraclinicos '!Q1323="","",'Paraclinicos '!Q1323&gt;60,3,'Paraclinicos '!Q1323&lt;=60,1)</f>
        <v>3</v>
      </c>
      <c r="D1375" t="str">
        <f>IFERROR(IF(INDEX('BD Demog para scores enalazar'!BC$2:BC$3000,MATCH(Formulas!A1375,'BD Demog para scores enalazar'!A$2:A$3000,0))=0,"SI","NO"),"")</f>
        <v>SI</v>
      </c>
      <c r="E1375" cm="1">
        <f t="array" ref="E1375">_xlfn.IFS(D1375="","",D1375="SI",4,D1375="NO",1)</f>
        <v>4</v>
      </c>
      <c r="F1375" cm="1">
        <f t="array" ref="F1375">_xlfn.IFS('Paraclinicos '!B1323="","",'Paraclinicos '!B1323&gt;1,1,'Paraclinicos '!B1323&lt;=1,3)</f>
        <v>3</v>
      </c>
      <c r="G1375" t="str" cm="1">
        <f t="array" ref="G1375">_xlfn.IFS('Paraclinicos '!D1323="","",AND('Paraclinicos '!D1323&gt;=250,'Paraclinicos '!D1323&lt;=500),2,'Paraclinicos '!D1323&gt;500,3,'Paraclinicos '!D1323&lt;250,1)</f>
        <v/>
      </c>
      <c r="H1375" s="50">
        <f t="shared" si="64"/>
        <v>10</v>
      </c>
      <c r="I1375" cm="1">
        <f t="array" ref="I1375">_xlfn.IFS('Paraclinicos '!Q1323="","",'Paraclinicos '!Q1323&gt;=65,1,'Paraclinicos '!Q1323&lt;65,0)</f>
        <v>1</v>
      </c>
      <c r="J1375" cm="1">
        <f t="array" ref="J1375">_xlfn.IFS('Paraclinicos '!I1323="","",'Paraclinicos '!I1323&gt;7,1,'Paraclinicos '!I1323&lt;=7,0)</f>
        <v>1</v>
      </c>
      <c r="K1375" t="str" cm="1">
        <f t="array" ref="K1375">_xlfn.IFS('Paraclinicos '!W1323="","",'Paraclinicos '!W1323&lt;=8,1,'Paraclinicos '!W1323&gt;8,0)</f>
        <v/>
      </c>
      <c r="L1375" t="str" cm="1">
        <f t="array" ref="L1375">_xlfn.IFS('Paraclinicos '!S1323="","",'Paraclinicos '!S1323&gt;=30,1,'Paraclinicos '!S1323&lt;30,0)</f>
        <v/>
      </c>
      <c r="M1375" t="str" cm="1">
        <f t="array" ref="M1375">_xlfn.IFS(OR('Paraclinicos '!T1323="",'Paraclinicos '!U1323=""),"",OR('Paraclinicos '!T1323&lt;=90,'Paraclinicos '!U1323&lt;=60),1,OR('Paraclinicos '!T1323&gt;90,'Paraclinicos '!U1323&gt;60),0)</f>
        <v/>
      </c>
      <c r="N1375" s="45">
        <f t="shared" si="65"/>
        <v>2</v>
      </c>
      <c r="O1375" cm="1">
        <f t="array" ref="O1375">_xlfn.IFS(OR('Paraclinicos '!M1323="",'Paraclinicos '!N1323="",'Paraclinicos '!N1323=0),"",'Paraclinicos '!M1323/'Paraclinicos '!N1323&lt;100,4,'Paraclinicos '!M1323/'Paraclinicos '!N1323&lt;200,3,'Paraclinicos '!M1323/'Paraclinicos '!N1323&lt;300,2,'Paraclinicos '!M1323/'Paraclinicos '!N1323&lt;400,1,'Paraclinicos '!M1323/'Paraclinicos '!N1323&gt;=400,0)</f>
        <v>4</v>
      </c>
      <c r="P1375" cm="1">
        <f t="array" ref="P1375">_xlfn.IFS('Paraclinicos '!C1323="","",'Paraclinicos '!C1323&lt;20,4,'Paraclinicos '!C1323&lt;50,3,'Paraclinicos '!C1323&lt;100,2,'Paraclinicos '!C1323&lt;150,1,'Paraclinicos '!C1323&gt;150,0)</f>
        <v>0</v>
      </c>
      <c r="Q1375" cm="1">
        <f t="array" ref="Q1375">_xlfn.IFS('Paraclinicos '!O1323="","",'Paraclinicos '!O1323&lt;1.2,0,'Paraclinicos '!O1323&lt;2,1,'Paraclinicos '!O1323&lt;3.5,2,'Paraclinicos '!O1323&lt;5,3,'Paraclinicos '!O1323&gt;5,4)</f>
        <v>1</v>
      </c>
      <c r="R1375" cm="1">
        <f t="array" ref="R1375">_xlfn.IFS('Paraclinicos '!J1323="","",'Paraclinicos '!J1323&lt;1.2,0,'Paraclinicos '!J1323&lt;2,1,'Paraclinicos '!J1323&lt;6,2,'Paraclinicos '!J1323&lt;12,3,'Paraclinicos '!J1323&gt;=12,4)</f>
        <v>0</v>
      </c>
      <c r="S1375" t="str" cm="1">
        <f t="array" ref="S1375">_xlfn.IFS('Paraclinicos '!Y1323="","",'Paraclinicos '!Y1323&lt;70,1,'Paraclinicos '!Y1323&gt;=70,0)</f>
        <v/>
      </c>
      <c r="T1375" t="str" cm="1">
        <f t="array" ref="T1375">_xlfn.IFS('Paraclinicos '!W1323="","",'Paraclinicos '!W1323&lt;6,4,'Paraclinicos '!W1323&lt;10,3,'Paraclinicos '!W1323&lt;13,2,'Paraclinicos '!W1323&lt;15,1,'Paraclinicos '!W1323=15,0)</f>
        <v/>
      </c>
      <c r="U1375" s="54">
        <f t="shared" si="63"/>
        <v>5</v>
      </c>
      <c r="V1375" t="str" cm="1">
        <f t="array" ref="V1375">_xlfn.IFS('Paraclinicos '!S1323="","",OR('Paraclinicos '!S1323&lt;=8,'Paraclinicos '!S1323&gt;=25),3,'Paraclinicos '!S1323&lt;12,1,'Paraclinicos '!S1323&lt;21,0,'Paraclinicos '!S1323&lt;25,2)</f>
        <v/>
      </c>
      <c r="W1375" t="str">
        <f>IFERROR(IF(INDEX('BD Demog para scores enalazar'!Y$2:'BD Demog para scores enalazar'!Y$3000,MATCH(Formulas!A1375,'BD Demog para scores enalazar'!A$2:'BD Demog para scores enalazar'!A$3000,0))=1,"SI","NO"),"")</f>
        <v>NO</v>
      </c>
      <c r="X1375" s="9" t="str">
        <f>IFERROR(IF(INDEX('BD Demog para scores enalazar'!AJ$2:'BD Demog para scores enalazar'!AJ$3000,MATCH(Formulas!A1375,'BD Demog para scores enalazar'!A$2:'BD Demog para scores enalazar'!A$3000,0))=1,"SI","NO"),"")</f>
        <v>NO</v>
      </c>
      <c r="Y1375" cm="1">
        <f t="array" ref="Y1375">IF(AND(W1375="NO",X1375="NO"),_xlfn.IFS('Paraclinicos '!K1323&lt;=91,3,'Paraclinicos '!K1323&lt;94,2,'Paraclinicos '!K1323&lt;96,1,'Paraclinicos '!K1323&gt;=96,0),"")</f>
        <v>3</v>
      </c>
      <c r="Z1375" t="str" cm="1">
        <f t="array" ref="Z1375">IF(OR(W1375="SI",X1375="SI"),_xlfn.IFS(OR(AND('Paraclinicos '!K1324&lt;=83),AND('Paraclinicos '!K1324&gt;=97,AA1375=2)),3,OR(AND('Paraclinicos '!K1324&lt;=86),AND('Paraclinicos '!K1324&gt;=94,AA1375=2)),2,OR(AND('Paraclinicos '!K1324&lt;=88),AND('Paraclinicos '!K1324&gt;=92,AA1375=2)),1,OR(AND('Paraclinicos '!K1324&gt;=88,'Paraclinicos '!K1324&lt;=92),AND('Paraclinicos '!K1324&gt;=93,AA1375=0)),0),"")</f>
        <v/>
      </c>
      <c r="AA1375" cm="1">
        <f t="array" ref="AA1375">_xlfn.IFS('Paraclinicos '!E1323="","",'Paraclinicos '!E1323="Oxigeno",2,'Paraclinicos '!E1323="Aire",0)</f>
        <v>2</v>
      </c>
    </row>
    <row r="1376" spans="1:27" x14ac:dyDescent="0.25">
      <c r="A1376">
        <f>'Paraclinicos '!A1324</f>
        <v>423</v>
      </c>
      <c r="B1376" s="3">
        <f>'Paraclinicos '!R1324</f>
        <v>44071</v>
      </c>
      <c r="C1376" cm="1">
        <f t="array" ref="C1376">_xlfn.IFS('Paraclinicos '!Q1324="","",'Paraclinicos '!Q1324&gt;60,3,'Paraclinicos '!Q1324&lt;=60,1)</f>
        <v>3</v>
      </c>
      <c r="D1376" t="str">
        <f>IFERROR(IF(INDEX('BD Demog para scores enalazar'!BC$2:BC$3000,MATCH(Formulas!A1376,'BD Demog para scores enalazar'!A$2:A$3000,0))=0,"SI","NO"),"")</f>
        <v>SI</v>
      </c>
      <c r="E1376" cm="1">
        <f t="array" ref="E1376">_xlfn.IFS(D1376="","",D1376="SI",4,D1376="NO",1)</f>
        <v>4</v>
      </c>
      <c r="F1376" cm="1">
        <f t="array" ref="F1376">_xlfn.IFS('Paraclinicos '!B1324="","",'Paraclinicos '!B1324&gt;1,1,'Paraclinicos '!B1324&lt;=1,3)</f>
        <v>3</v>
      </c>
      <c r="G1376" t="str" cm="1">
        <f t="array" ref="G1376">_xlfn.IFS('Paraclinicos '!D1324="","",AND('Paraclinicos '!D1324&gt;=250,'Paraclinicos '!D1324&lt;=500),2,'Paraclinicos '!D1324&gt;500,3,'Paraclinicos '!D1324&lt;250,1)</f>
        <v/>
      </c>
      <c r="H1376" s="50">
        <f t="shared" si="64"/>
        <v>10</v>
      </c>
      <c r="I1376" cm="1">
        <f t="array" ref="I1376">_xlfn.IFS('Paraclinicos '!Q1324="","",'Paraclinicos '!Q1324&gt;=65,1,'Paraclinicos '!Q1324&lt;65,0)</f>
        <v>1</v>
      </c>
      <c r="J1376" cm="1">
        <f t="array" ref="J1376">_xlfn.IFS('Paraclinicos '!I1324="","",'Paraclinicos '!I1324&gt;7,1,'Paraclinicos '!I1324&lt;=7,0)</f>
        <v>1</v>
      </c>
      <c r="K1376" t="str" cm="1">
        <f t="array" ref="K1376">_xlfn.IFS('Paraclinicos '!W1324="","",'Paraclinicos '!W1324&lt;=8,1,'Paraclinicos '!W1324&gt;8,0)</f>
        <v/>
      </c>
      <c r="L1376" t="str" cm="1">
        <f t="array" ref="L1376">_xlfn.IFS('Paraclinicos '!S1324="","",'Paraclinicos '!S1324&gt;=30,1,'Paraclinicos '!S1324&lt;30,0)</f>
        <v/>
      </c>
      <c r="M1376" t="str" cm="1">
        <f t="array" ref="M1376">_xlfn.IFS(OR('Paraclinicos '!T1324="",'Paraclinicos '!U1324=""),"",OR('Paraclinicos '!T1324&lt;=90,'Paraclinicos '!U1324&lt;=60),1,OR('Paraclinicos '!T1324&gt;90,'Paraclinicos '!U1324&gt;60),0)</f>
        <v/>
      </c>
      <c r="N1376" s="45">
        <f t="shared" si="65"/>
        <v>2</v>
      </c>
      <c r="O1376" cm="1">
        <f t="array" ref="O1376">_xlfn.IFS(OR('Paraclinicos '!M1324="",'Paraclinicos '!N1324="",'Paraclinicos '!N1324=0),"",'Paraclinicos '!M1324/'Paraclinicos '!N1324&lt;100,4,'Paraclinicos '!M1324/'Paraclinicos '!N1324&lt;200,3,'Paraclinicos '!M1324/'Paraclinicos '!N1324&lt;300,2,'Paraclinicos '!M1324/'Paraclinicos '!N1324&lt;400,1,'Paraclinicos '!M1324/'Paraclinicos '!N1324&gt;=400,0)</f>
        <v>2</v>
      </c>
      <c r="P1376" cm="1">
        <f t="array" ref="P1376">_xlfn.IFS('Paraclinicos '!C1324="","",'Paraclinicos '!C1324&lt;20,4,'Paraclinicos '!C1324&lt;50,3,'Paraclinicos '!C1324&lt;100,2,'Paraclinicos '!C1324&lt;150,1,'Paraclinicos '!C1324&gt;150,0)</f>
        <v>0</v>
      </c>
      <c r="Q1376" cm="1">
        <f t="array" ref="Q1376">_xlfn.IFS('Paraclinicos '!O1324="","",'Paraclinicos '!O1324&lt;1.2,0,'Paraclinicos '!O1324&lt;2,1,'Paraclinicos '!O1324&lt;3.5,2,'Paraclinicos '!O1324&lt;5,3,'Paraclinicos '!O1324&gt;5,4)</f>
        <v>0</v>
      </c>
      <c r="R1376" t="str" cm="1">
        <f t="array" ref="R1376">_xlfn.IFS('Paraclinicos '!J1324="","",'Paraclinicos '!J1324&lt;1.2,0,'Paraclinicos '!J1324&lt;2,1,'Paraclinicos '!J1324&lt;6,2,'Paraclinicos '!J1324&lt;12,3,'Paraclinicos '!J1324&gt;=12,4)</f>
        <v/>
      </c>
      <c r="S1376" t="str" cm="1">
        <f t="array" ref="S1376">_xlfn.IFS('Paraclinicos '!Y1324="","",'Paraclinicos '!Y1324&lt;70,1,'Paraclinicos '!Y1324&gt;=70,0)</f>
        <v/>
      </c>
      <c r="T1376" t="str" cm="1">
        <f t="array" ref="T1376">_xlfn.IFS('Paraclinicos '!W1324="","",'Paraclinicos '!W1324&lt;6,4,'Paraclinicos '!W1324&lt;10,3,'Paraclinicos '!W1324&lt;13,2,'Paraclinicos '!W1324&lt;15,1,'Paraclinicos '!W1324=15,0)</f>
        <v/>
      </c>
      <c r="U1376" s="54">
        <f t="shared" si="63"/>
        <v>2</v>
      </c>
      <c r="V1376" t="str" cm="1">
        <f t="array" ref="V1376">_xlfn.IFS('Paraclinicos '!S1324="","",OR('Paraclinicos '!S1324&lt;=8,'Paraclinicos '!S1324&gt;=25),3,'Paraclinicos '!S1324&lt;12,1,'Paraclinicos '!S1324&lt;21,0,'Paraclinicos '!S1324&lt;25,2)</f>
        <v/>
      </c>
      <c r="W1376" t="str">
        <f>IFERROR(IF(INDEX('BD Demog para scores enalazar'!Y$2:'BD Demog para scores enalazar'!Y$3000,MATCH(Formulas!A1376,'BD Demog para scores enalazar'!A$2:'BD Demog para scores enalazar'!A$3000,0))=1,"SI","NO"),"")</f>
        <v>NO</v>
      </c>
      <c r="X1376" s="9" t="str">
        <f>IFERROR(IF(INDEX('BD Demog para scores enalazar'!AJ$2:'BD Demog para scores enalazar'!AJ$3000,MATCH(Formulas!A1376,'BD Demog para scores enalazar'!A$2:'BD Demog para scores enalazar'!A$3000,0))=1,"SI","NO"),"")</f>
        <v>NO</v>
      </c>
      <c r="Y1376" cm="1">
        <f t="array" ref="Y1376">IF(AND(W1376="NO",X1376="NO"),_xlfn.IFS('Paraclinicos '!K1324&lt;=91,3,'Paraclinicos '!K1324&lt;94,2,'Paraclinicos '!K1324&lt;96,1,'Paraclinicos '!K1324&gt;=96,0),"")</f>
        <v>3</v>
      </c>
      <c r="Z1376" t="str" cm="1">
        <f t="array" ref="Z1376">IF(OR(W1376="SI",X1376="SI"),_xlfn.IFS(OR(AND('Paraclinicos '!K1325&lt;=83),AND('Paraclinicos '!K1325&gt;=97,AA1376=2)),3,OR(AND('Paraclinicos '!K1325&lt;=86),AND('Paraclinicos '!K1325&gt;=94,AA1376=2)),2,OR(AND('Paraclinicos '!K1325&lt;=88),AND('Paraclinicos '!K1325&gt;=92,AA1376=2)),1,OR(AND('Paraclinicos '!K1325&gt;=88,'Paraclinicos '!K1325&lt;=92),AND('Paraclinicos '!K1325&gt;=93,AA1376=0)),0),"")</f>
        <v/>
      </c>
      <c r="AA1376" cm="1">
        <f t="array" ref="AA1376">_xlfn.IFS('Paraclinicos '!E1324="","",'Paraclinicos '!E1324="Oxigeno",2,'Paraclinicos '!E1324="Aire",0)</f>
        <v>2</v>
      </c>
    </row>
    <row r="1377" spans="1:27" x14ac:dyDescent="0.25">
      <c r="A1377">
        <f>'Paraclinicos '!A1325</f>
        <v>423</v>
      </c>
      <c r="B1377" s="3">
        <f>'Paraclinicos '!R1325</f>
        <v>44072</v>
      </c>
      <c r="C1377" cm="1">
        <f t="array" ref="C1377">_xlfn.IFS('Paraclinicos '!Q1325="","",'Paraclinicos '!Q1325&gt;60,3,'Paraclinicos '!Q1325&lt;=60,1)</f>
        <v>3</v>
      </c>
      <c r="D1377" t="str">
        <f>IFERROR(IF(INDEX('BD Demog para scores enalazar'!BC$2:BC$3000,MATCH(Formulas!A1377,'BD Demog para scores enalazar'!A$2:A$3000,0))=0,"SI","NO"),"")</f>
        <v>SI</v>
      </c>
      <c r="E1377" cm="1">
        <f t="array" ref="E1377">_xlfn.IFS(D1377="","",D1377="SI",4,D1377="NO",1)</f>
        <v>4</v>
      </c>
      <c r="F1377" cm="1">
        <f t="array" ref="F1377">_xlfn.IFS('Paraclinicos '!B1325="","",'Paraclinicos '!B1325&gt;1,1,'Paraclinicos '!B1325&lt;=1,3)</f>
        <v>3</v>
      </c>
      <c r="G1377" t="str" cm="1">
        <f t="array" ref="G1377">_xlfn.IFS('Paraclinicos '!D1325="","",AND('Paraclinicos '!D1325&gt;=250,'Paraclinicos '!D1325&lt;=500),2,'Paraclinicos '!D1325&gt;500,3,'Paraclinicos '!D1325&lt;250,1)</f>
        <v/>
      </c>
      <c r="H1377" s="50">
        <f t="shared" si="64"/>
        <v>10</v>
      </c>
      <c r="I1377" cm="1">
        <f t="array" ref="I1377">_xlfn.IFS('Paraclinicos '!Q1325="","",'Paraclinicos '!Q1325&gt;=65,1,'Paraclinicos '!Q1325&lt;65,0)</f>
        <v>1</v>
      </c>
      <c r="J1377" cm="1">
        <f t="array" ref="J1377">_xlfn.IFS('Paraclinicos '!I1325="","",'Paraclinicos '!I1325&gt;7,1,'Paraclinicos '!I1325&lt;=7,0)</f>
        <v>1</v>
      </c>
      <c r="K1377" t="str" cm="1">
        <f t="array" ref="K1377">_xlfn.IFS('Paraclinicos '!W1325="","",'Paraclinicos '!W1325&lt;=8,1,'Paraclinicos '!W1325&gt;8,0)</f>
        <v/>
      </c>
      <c r="L1377" t="str" cm="1">
        <f t="array" ref="L1377">_xlfn.IFS('Paraclinicos '!S1325="","",'Paraclinicos '!S1325&gt;=30,1,'Paraclinicos '!S1325&lt;30,0)</f>
        <v/>
      </c>
      <c r="M1377" t="str" cm="1">
        <f t="array" ref="M1377">_xlfn.IFS(OR('Paraclinicos '!T1325="",'Paraclinicos '!U1325=""),"",OR('Paraclinicos '!T1325&lt;=90,'Paraclinicos '!U1325&lt;=60),1,OR('Paraclinicos '!T1325&gt;90,'Paraclinicos '!U1325&gt;60),0)</f>
        <v/>
      </c>
      <c r="N1377" s="45">
        <f t="shared" si="65"/>
        <v>2</v>
      </c>
      <c r="O1377" cm="1">
        <f t="array" ref="O1377">_xlfn.IFS(OR('Paraclinicos '!M1325="",'Paraclinicos '!N1325="",'Paraclinicos '!N1325=0),"",'Paraclinicos '!M1325/'Paraclinicos '!N1325&lt;100,4,'Paraclinicos '!M1325/'Paraclinicos '!N1325&lt;200,3,'Paraclinicos '!M1325/'Paraclinicos '!N1325&lt;300,2,'Paraclinicos '!M1325/'Paraclinicos '!N1325&lt;400,1,'Paraclinicos '!M1325/'Paraclinicos '!N1325&gt;=400,0)</f>
        <v>4</v>
      </c>
      <c r="P1377" cm="1">
        <f t="array" ref="P1377">_xlfn.IFS('Paraclinicos '!C1325="","",'Paraclinicos '!C1325&lt;20,4,'Paraclinicos '!C1325&lt;50,3,'Paraclinicos '!C1325&lt;100,2,'Paraclinicos '!C1325&lt;150,1,'Paraclinicos '!C1325&gt;150,0)</f>
        <v>0</v>
      </c>
      <c r="Q1377" cm="1">
        <f t="array" ref="Q1377">_xlfn.IFS('Paraclinicos '!O1325="","",'Paraclinicos '!O1325&lt;1.2,0,'Paraclinicos '!O1325&lt;2,1,'Paraclinicos '!O1325&lt;3.5,2,'Paraclinicos '!O1325&lt;5,3,'Paraclinicos '!O1325&gt;5,4)</f>
        <v>0</v>
      </c>
      <c r="R1377" t="str" cm="1">
        <f t="array" ref="R1377">_xlfn.IFS('Paraclinicos '!J1325="","",'Paraclinicos '!J1325&lt;1.2,0,'Paraclinicos '!J1325&lt;2,1,'Paraclinicos '!J1325&lt;6,2,'Paraclinicos '!J1325&lt;12,3,'Paraclinicos '!J1325&gt;=12,4)</f>
        <v/>
      </c>
      <c r="S1377" t="str" cm="1">
        <f t="array" ref="S1377">_xlfn.IFS('Paraclinicos '!Y1325="","",'Paraclinicos '!Y1325&lt;70,1,'Paraclinicos '!Y1325&gt;=70,0)</f>
        <v/>
      </c>
      <c r="T1377" t="str" cm="1">
        <f t="array" ref="T1377">_xlfn.IFS('Paraclinicos '!W1325="","",'Paraclinicos '!W1325&lt;6,4,'Paraclinicos '!W1325&lt;10,3,'Paraclinicos '!W1325&lt;13,2,'Paraclinicos '!W1325&lt;15,1,'Paraclinicos '!W1325=15,0)</f>
        <v/>
      </c>
      <c r="U1377" s="54">
        <f t="shared" si="63"/>
        <v>4</v>
      </c>
      <c r="V1377" t="str" cm="1">
        <f t="array" ref="V1377">_xlfn.IFS('Paraclinicos '!S1325="","",OR('Paraclinicos '!S1325&lt;=8,'Paraclinicos '!S1325&gt;=25),3,'Paraclinicos '!S1325&lt;12,1,'Paraclinicos '!S1325&lt;21,0,'Paraclinicos '!S1325&lt;25,2)</f>
        <v/>
      </c>
      <c r="W1377" t="str">
        <f>IFERROR(IF(INDEX('BD Demog para scores enalazar'!Y$2:'BD Demog para scores enalazar'!Y$3000,MATCH(Formulas!A1377,'BD Demog para scores enalazar'!A$2:'BD Demog para scores enalazar'!A$3000,0))=1,"SI","NO"),"")</f>
        <v>NO</v>
      </c>
      <c r="X1377" s="9" t="str">
        <f>IFERROR(IF(INDEX('BD Demog para scores enalazar'!AJ$2:'BD Demog para scores enalazar'!AJ$3000,MATCH(Formulas!A1377,'BD Demog para scores enalazar'!A$2:'BD Demog para scores enalazar'!A$3000,0))=1,"SI","NO"),"")</f>
        <v>NO</v>
      </c>
      <c r="Y1377" cm="1">
        <f t="array" ref="Y1377">IF(AND(W1377="NO",X1377="NO"),_xlfn.IFS('Paraclinicos '!K1325&lt;=91,3,'Paraclinicos '!K1325&lt;94,2,'Paraclinicos '!K1325&lt;96,1,'Paraclinicos '!K1325&gt;=96,0),"")</f>
        <v>3</v>
      </c>
      <c r="Z1377" t="str" cm="1">
        <f t="array" ref="Z1377">IF(OR(W1377="SI",X1377="SI"),_xlfn.IFS(OR(AND('Paraclinicos '!K1326&lt;=83),AND('Paraclinicos '!K1326&gt;=97,AA1377=2)),3,OR(AND('Paraclinicos '!K1326&lt;=86),AND('Paraclinicos '!K1326&gt;=94,AA1377=2)),2,OR(AND('Paraclinicos '!K1326&lt;=88),AND('Paraclinicos '!K1326&gt;=92,AA1377=2)),1,OR(AND('Paraclinicos '!K1326&gt;=88,'Paraclinicos '!K1326&lt;=92),AND('Paraclinicos '!K1326&gt;=93,AA1377=0)),0),"")</f>
        <v/>
      </c>
      <c r="AA1377" cm="1">
        <f t="array" ref="AA1377">_xlfn.IFS('Paraclinicos '!E1325="","",'Paraclinicos '!E1325="Oxigeno",2,'Paraclinicos '!E1325="Aire",0)</f>
        <v>2</v>
      </c>
    </row>
    <row r="1378" spans="1:27" x14ac:dyDescent="0.25">
      <c r="A1378">
        <f>'Paraclinicos '!A1326</f>
        <v>423</v>
      </c>
      <c r="B1378" s="3">
        <f>'Paraclinicos '!R1326</f>
        <v>44074</v>
      </c>
      <c r="C1378" cm="1">
        <f t="array" ref="C1378">_xlfn.IFS('Paraclinicos '!Q1326="","",'Paraclinicos '!Q1326&gt;60,3,'Paraclinicos '!Q1326&lt;=60,1)</f>
        <v>3</v>
      </c>
      <c r="D1378" t="str">
        <f>IFERROR(IF(INDEX('BD Demog para scores enalazar'!BC$2:BC$3000,MATCH(Formulas!A1378,'BD Demog para scores enalazar'!A$2:A$3000,0))=0,"SI","NO"),"")</f>
        <v>SI</v>
      </c>
      <c r="E1378" cm="1">
        <f t="array" ref="E1378">_xlfn.IFS(D1378="","",D1378="SI",4,D1378="NO",1)</f>
        <v>4</v>
      </c>
      <c r="F1378" cm="1">
        <f t="array" ref="F1378">_xlfn.IFS('Paraclinicos '!B1326="","",'Paraclinicos '!B1326&gt;1,1,'Paraclinicos '!B1326&lt;=1,3)</f>
        <v>3</v>
      </c>
      <c r="G1378" cm="1">
        <f t="array" ref="G1378">_xlfn.IFS('Paraclinicos '!D1326="","",AND('Paraclinicos '!D1326&gt;=250,'Paraclinicos '!D1326&lt;=500),2,'Paraclinicos '!D1326&gt;500,3,'Paraclinicos '!D1326&lt;250,1)</f>
        <v>1</v>
      </c>
      <c r="H1378" s="50">
        <f t="shared" si="64"/>
        <v>11</v>
      </c>
      <c r="I1378" cm="1">
        <f t="array" ref="I1378">_xlfn.IFS('Paraclinicos '!Q1326="","",'Paraclinicos '!Q1326&gt;=65,1,'Paraclinicos '!Q1326&lt;65,0)</f>
        <v>1</v>
      </c>
      <c r="J1378" cm="1">
        <f t="array" ref="J1378">_xlfn.IFS('Paraclinicos '!I1326="","",'Paraclinicos '!I1326&gt;7,1,'Paraclinicos '!I1326&lt;=7,0)</f>
        <v>1</v>
      </c>
      <c r="K1378" t="str" cm="1">
        <f t="array" ref="K1378">_xlfn.IFS('Paraclinicos '!W1326="","",'Paraclinicos '!W1326&lt;=8,1,'Paraclinicos '!W1326&gt;8,0)</f>
        <v/>
      </c>
      <c r="L1378" t="str" cm="1">
        <f t="array" ref="L1378">_xlfn.IFS('Paraclinicos '!S1326="","",'Paraclinicos '!S1326&gt;=30,1,'Paraclinicos '!S1326&lt;30,0)</f>
        <v/>
      </c>
      <c r="M1378" t="str" cm="1">
        <f t="array" ref="M1378">_xlfn.IFS(OR('Paraclinicos '!T1326="",'Paraclinicos '!U1326=""),"",OR('Paraclinicos '!T1326&lt;=90,'Paraclinicos '!U1326&lt;=60),1,OR('Paraclinicos '!T1326&gt;90,'Paraclinicos '!U1326&gt;60),0)</f>
        <v/>
      </c>
      <c r="N1378" s="45">
        <f t="shared" si="65"/>
        <v>2</v>
      </c>
      <c r="O1378" cm="1">
        <f t="array" ref="O1378">_xlfn.IFS(OR('Paraclinicos '!M1326="",'Paraclinicos '!N1326="",'Paraclinicos '!N1326=0),"",'Paraclinicos '!M1326/'Paraclinicos '!N1326&lt;100,4,'Paraclinicos '!M1326/'Paraclinicos '!N1326&lt;200,3,'Paraclinicos '!M1326/'Paraclinicos '!N1326&lt;300,2,'Paraclinicos '!M1326/'Paraclinicos '!N1326&lt;400,1,'Paraclinicos '!M1326/'Paraclinicos '!N1326&gt;=400,0)</f>
        <v>2</v>
      </c>
      <c r="P1378" cm="1">
        <f t="array" ref="P1378">_xlfn.IFS('Paraclinicos '!C1326="","",'Paraclinicos '!C1326&lt;20,4,'Paraclinicos '!C1326&lt;50,3,'Paraclinicos '!C1326&lt;100,2,'Paraclinicos '!C1326&lt;150,1,'Paraclinicos '!C1326&gt;150,0)</f>
        <v>0</v>
      </c>
      <c r="Q1378" cm="1">
        <f t="array" ref="Q1378">_xlfn.IFS('Paraclinicos '!O1326="","",'Paraclinicos '!O1326&lt;1.2,0,'Paraclinicos '!O1326&lt;2,1,'Paraclinicos '!O1326&lt;3.5,2,'Paraclinicos '!O1326&lt;5,3,'Paraclinicos '!O1326&gt;5,4)</f>
        <v>0</v>
      </c>
      <c r="R1378" t="str" cm="1">
        <f t="array" ref="R1378">_xlfn.IFS('Paraclinicos '!J1326="","",'Paraclinicos '!J1326&lt;1.2,0,'Paraclinicos '!J1326&lt;2,1,'Paraclinicos '!J1326&lt;6,2,'Paraclinicos '!J1326&lt;12,3,'Paraclinicos '!J1326&gt;=12,4)</f>
        <v/>
      </c>
      <c r="S1378" t="str" cm="1">
        <f t="array" ref="S1378">_xlfn.IFS('Paraclinicos '!Y1326="","",'Paraclinicos '!Y1326&lt;70,1,'Paraclinicos '!Y1326&gt;=70,0)</f>
        <v/>
      </c>
      <c r="T1378" t="str" cm="1">
        <f t="array" ref="T1378">_xlfn.IFS('Paraclinicos '!W1326="","",'Paraclinicos '!W1326&lt;6,4,'Paraclinicos '!W1326&lt;10,3,'Paraclinicos '!W1326&lt;13,2,'Paraclinicos '!W1326&lt;15,1,'Paraclinicos '!W1326=15,0)</f>
        <v/>
      </c>
      <c r="U1378" s="54">
        <f t="shared" si="63"/>
        <v>2</v>
      </c>
      <c r="V1378" t="str" cm="1">
        <f t="array" ref="V1378">_xlfn.IFS('Paraclinicos '!S1326="","",OR('Paraclinicos '!S1326&lt;=8,'Paraclinicos '!S1326&gt;=25),3,'Paraclinicos '!S1326&lt;12,1,'Paraclinicos '!S1326&lt;21,0,'Paraclinicos '!S1326&lt;25,2)</f>
        <v/>
      </c>
      <c r="W1378" t="str">
        <f>IFERROR(IF(INDEX('BD Demog para scores enalazar'!Y$2:'BD Demog para scores enalazar'!Y$3000,MATCH(Formulas!A1378,'BD Demog para scores enalazar'!A$2:'BD Demog para scores enalazar'!A$3000,0))=1,"SI","NO"),"")</f>
        <v>NO</v>
      </c>
      <c r="X1378" s="9" t="str">
        <f>IFERROR(IF(INDEX('BD Demog para scores enalazar'!AJ$2:'BD Demog para scores enalazar'!AJ$3000,MATCH(Formulas!A1378,'BD Demog para scores enalazar'!A$2:'BD Demog para scores enalazar'!A$3000,0))=1,"SI","NO"),"")</f>
        <v>NO</v>
      </c>
      <c r="Y1378" cm="1">
        <f t="array" ref="Y1378">IF(AND(W1378="NO",X1378="NO"),_xlfn.IFS('Paraclinicos '!K1326&lt;=91,3,'Paraclinicos '!K1326&lt;94,2,'Paraclinicos '!K1326&lt;96,1,'Paraclinicos '!K1326&gt;=96,0),"")</f>
        <v>2</v>
      </c>
      <c r="Z1378" t="str" cm="1">
        <f t="array" ref="Z1378">IF(OR(W1378="SI",X1378="SI"),_xlfn.IFS(OR(AND('Paraclinicos '!K1327&lt;=83),AND('Paraclinicos '!K1327&gt;=97,AA1378=2)),3,OR(AND('Paraclinicos '!K1327&lt;=86),AND('Paraclinicos '!K1327&gt;=94,AA1378=2)),2,OR(AND('Paraclinicos '!K1327&lt;=88),AND('Paraclinicos '!K1327&gt;=92,AA1378=2)),1,OR(AND('Paraclinicos '!K1327&gt;=88,'Paraclinicos '!K1327&lt;=92),AND('Paraclinicos '!K1327&gt;=93,AA1378=0)),0),"")</f>
        <v/>
      </c>
      <c r="AA1378" cm="1">
        <f t="array" ref="AA1378">_xlfn.IFS('Paraclinicos '!E1326="","",'Paraclinicos '!E1326="Oxigeno",2,'Paraclinicos '!E1326="Aire",0)</f>
        <v>2</v>
      </c>
    </row>
    <row r="1379" spans="1:27" x14ac:dyDescent="0.25">
      <c r="A1379">
        <f>'Paraclinicos '!A1327</f>
        <v>423</v>
      </c>
      <c r="B1379" s="3">
        <f>'Paraclinicos '!R1327</f>
        <v>44075</v>
      </c>
      <c r="C1379" cm="1">
        <f t="array" ref="C1379">_xlfn.IFS('Paraclinicos '!Q1327="","",'Paraclinicos '!Q1327&gt;60,3,'Paraclinicos '!Q1327&lt;=60,1)</f>
        <v>3</v>
      </c>
      <c r="D1379" t="str">
        <f>IFERROR(IF(INDEX('BD Demog para scores enalazar'!BC$2:BC$3000,MATCH(Formulas!A1379,'BD Demog para scores enalazar'!A$2:A$3000,0))=0,"SI","NO"),"")</f>
        <v>SI</v>
      </c>
      <c r="E1379" cm="1">
        <f t="array" ref="E1379">_xlfn.IFS(D1379="","",D1379="SI",4,D1379="NO",1)</f>
        <v>4</v>
      </c>
      <c r="F1379" cm="1">
        <f t="array" ref="F1379">_xlfn.IFS('Paraclinicos '!B1327="","",'Paraclinicos '!B1327&gt;1,1,'Paraclinicos '!B1327&lt;=1,3)</f>
        <v>3</v>
      </c>
      <c r="G1379" t="str" cm="1">
        <f t="array" ref="G1379">_xlfn.IFS('Paraclinicos '!D1327="","",AND('Paraclinicos '!D1327&gt;=250,'Paraclinicos '!D1327&lt;=500),2,'Paraclinicos '!D1327&gt;500,3,'Paraclinicos '!D1327&lt;250,1)</f>
        <v/>
      </c>
      <c r="H1379" s="50">
        <f t="shared" si="64"/>
        <v>10</v>
      </c>
      <c r="I1379" cm="1">
        <f t="array" ref="I1379">_xlfn.IFS('Paraclinicos '!Q1327="","",'Paraclinicos '!Q1327&gt;=65,1,'Paraclinicos '!Q1327&lt;65,0)</f>
        <v>1</v>
      </c>
      <c r="J1379" cm="1">
        <f t="array" ref="J1379">_xlfn.IFS('Paraclinicos '!I1327="","",'Paraclinicos '!I1327&gt;7,1,'Paraclinicos '!I1327&lt;=7,0)</f>
        <v>1</v>
      </c>
      <c r="K1379" t="str" cm="1">
        <f t="array" ref="K1379">_xlfn.IFS('Paraclinicos '!W1327="","",'Paraclinicos '!W1327&lt;=8,1,'Paraclinicos '!W1327&gt;8,0)</f>
        <v/>
      </c>
      <c r="L1379" t="str" cm="1">
        <f t="array" ref="L1379">_xlfn.IFS('Paraclinicos '!S1327="","",'Paraclinicos '!S1327&gt;=30,1,'Paraclinicos '!S1327&lt;30,0)</f>
        <v/>
      </c>
      <c r="M1379" t="str" cm="1">
        <f t="array" ref="M1379">_xlfn.IFS(OR('Paraclinicos '!T1327="",'Paraclinicos '!U1327=""),"",OR('Paraclinicos '!T1327&lt;=90,'Paraclinicos '!U1327&lt;=60),1,OR('Paraclinicos '!T1327&gt;90,'Paraclinicos '!U1327&gt;60),0)</f>
        <v/>
      </c>
      <c r="N1379" s="45">
        <f t="shared" si="65"/>
        <v>2</v>
      </c>
      <c r="O1379" cm="1">
        <f t="array" ref="O1379">_xlfn.IFS(OR('Paraclinicos '!M1327="",'Paraclinicos '!N1327="",'Paraclinicos '!N1327=0),"",'Paraclinicos '!M1327/'Paraclinicos '!N1327&lt;100,4,'Paraclinicos '!M1327/'Paraclinicos '!N1327&lt;200,3,'Paraclinicos '!M1327/'Paraclinicos '!N1327&lt;300,2,'Paraclinicos '!M1327/'Paraclinicos '!N1327&lt;400,1,'Paraclinicos '!M1327/'Paraclinicos '!N1327&gt;=400,0)</f>
        <v>2</v>
      </c>
      <c r="P1379" cm="1">
        <f t="array" ref="P1379">_xlfn.IFS('Paraclinicos '!C1327="","",'Paraclinicos '!C1327&lt;20,4,'Paraclinicos '!C1327&lt;50,3,'Paraclinicos '!C1327&lt;100,2,'Paraclinicos '!C1327&lt;150,1,'Paraclinicos '!C1327&gt;150,0)</f>
        <v>0</v>
      </c>
      <c r="Q1379" cm="1">
        <f t="array" ref="Q1379">_xlfn.IFS('Paraclinicos '!O1327="","",'Paraclinicos '!O1327&lt;1.2,0,'Paraclinicos '!O1327&lt;2,1,'Paraclinicos '!O1327&lt;3.5,2,'Paraclinicos '!O1327&lt;5,3,'Paraclinicos '!O1327&gt;5,4)</f>
        <v>0</v>
      </c>
      <c r="R1379" t="str" cm="1">
        <f t="array" ref="R1379">_xlfn.IFS('Paraclinicos '!J1327="","",'Paraclinicos '!J1327&lt;1.2,0,'Paraclinicos '!J1327&lt;2,1,'Paraclinicos '!J1327&lt;6,2,'Paraclinicos '!J1327&lt;12,3,'Paraclinicos '!J1327&gt;=12,4)</f>
        <v/>
      </c>
      <c r="S1379" t="str" cm="1">
        <f t="array" ref="S1379">_xlfn.IFS('Paraclinicos '!Y1327="","",'Paraclinicos '!Y1327&lt;70,1,'Paraclinicos '!Y1327&gt;=70,0)</f>
        <v/>
      </c>
      <c r="T1379" t="str" cm="1">
        <f t="array" ref="T1379">_xlfn.IFS('Paraclinicos '!W1327="","",'Paraclinicos '!W1327&lt;6,4,'Paraclinicos '!W1327&lt;10,3,'Paraclinicos '!W1327&lt;13,2,'Paraclinicos '!W1327&lt;15,1,'Paraclinicos '!W1327=15,0)</f>
        <v/>
      </c>
      <c r="U1379" s="54">
        <f t="shared" si="63"/>
        <v>2</v>
      </c>
      <c r="V1379" t="str" cm="1">
        <f t="array" ref="V1379">_xlfn.IFS('Paraclinicos '!S1327="","",OR('Paraclinicos '!S1327&lt;=8,'Paraclinicos '!S1327&gt;=25),3,'Paraclinicos '!S1327&lt;12,1,'Paraclinicos '!S1327&lt;21,0,'Paraclinicos '!S1327&lt;25,2)</f>
        <v/>
      </c>
      <c r="W1379" t="str">
        <f>IFERROR(IF(INDEX('BD Demog para scores enalazar'!Y$2:'BD Demog para scores enalazar'!Y$3000,MATCH(Formulas!A1379,'BD Demog para scores enalazar'!A$2:'BD Demog para scores enalazar'!A$3000,0))=1,"SI","NO"),"")</f>
        <v>NO</v>
      </c>
      <c r="X1379" s="9" t="str">
        <f>IFERROR(IF(INDEX('BD Demog para scores enalazar'!AJ$2:'BD Demog para scores enalazar'!AJ$3000,MATCH(Formulas!A1379,'BD Demog para scores enalazar'!A$2:'BD Demog para scores enalazar'!A$3000,0))=1,"SI","NO"),"")</f>
        <v>NO</v>
      </c>
      <c r="Y1379" cm="1">
        <f t="array" ref="Y1379">IF(AND(W1379="NO",X1379="NO"),_xlfn.IFS('Paraclinicos '!K1327&lt;=91,3,'Paraclinicos '!K1327&lt;94,2,'Paraclinicos '!K1327&lt;96,1,'Paraclinicos '!K1327&gt;=96,0),"")</f>
        <v>3</v>
      </c>
      <c r="Z1379" t="str" cm="1">
        <f t="array" ref="Z1379">IF(OR(W1379="SI",X1379="SI"),_xlfn.IFS(OR(AND('Paraclinicos '!K1328&lt;=83),AND('Paraclinicos '!K1328&gt;=97,AA1379=2)),3,OR(AND('Paraclinicos '!K1328&lt;=86),AND('Paraclinicos '!K1328&gt;=94,AA1379=2)),2,OR(AND('Paraclinicos '!K1328&lt;=88),AND('Paraclinicos '!K1328&gt;=92,AA1379=2)),1,OR(AND('Paraclinicos '!K1328&gt;=88,'Paraclinicos '!K1328&lt;=92),AND('Paraclinicos '!K1328&gt;=93,AA1379=0)),0),"")</f>
        <v/>
      </c>
      <c r="AA1379" cm="1">
        <f t="array" ref="AA1379">_xlfn.IFS('Paraclinicos '!E1327="","",'Paraclinicos '!E1327="Oxigeno",2,'Paraclinicos '!E1327="Aire",0)</f>
        <v>2</v>
      </c>
    </row>
    <row r="1380" spans="1:27" x14ac:dyDescent="0.25">
      <c r="A1380">
        <f>'Paraclinicos '!A1328</f>
        <v>423</v>
      </c>
      <c r="B1380" s="3">
        <f>'Paraclinicos '!R1328</f>
        <v>44077</v>
      </c>
      <c r="C1380" cm="1">
        <f t="array" ref="C1380">_xlfn.IFS('Paraclinicos '!Q1328="","",'Paraclinicos '!Q1328&gt;60,3,'Paraclinicos '!Q1328&lt;=60,1)</f>
        <v>3</v>
      </c>
      <c r="D1380" t="str">
        <f>IFERROR(IF(INDEX('BD Demog para scores enalazar'!BC$2:BC$3000,MATCH(Formulas!A1380,'BD Demog para scores enalazar'!A$2:A$3000,0))=0,"SI","NO"),"")</f>
        <v>SI</v>
      </c>
      <c r="E1380" cm="1">
        <f t="array" ref="E1380">_xlfn.IFS(D1380="","",D1380="SI",4,D1380="NO",1)</f>
        <v>4</v>
      </c>
      <c r="F1380" cm="1">
        <f t="array" ref="F1380">_xlfn.IFS('Paraclinicos '!B1328="","",'Paraclinicos '!B1328&gt;1,1,'Paraclinicos '!B1328&lt;=1,3)</f>
        <v>1</v>
      </c>
      <c r="G1380" cm="1">
        <f t="array" ref="G1380">_xlfn.IFS('Paraclinicos '!D1328="","",AND('Paraclinicos '!D1328&gt;=250,'Paraclinicos '!D1328&lt;=500),2,'Paraclinicos '!D1328&gt;500,3,'Paraclinicos '!D1328&lt;250,1)</f>
        <v>2</v>
      </c>
      <c r="H1380" s="50">
        <f t="shared" si="64"/>
        <v>10</v>
      </c>
      <c r="I1380" cm="1">
        <f t="array" ref="I1380">_xlfn.IFS('Paraclinicos '!Q1328="","",'Paraclinicos '!Q1328&gt;=65,1,'Paraclinicos '!Q1328&lt;65,0)</f>
        <v>1</v>
      </c>
      <c r="J1380" cm="1">
        <f t="array" ref="J1380">_xlfn.IFS('Paraclinicos '!I1328="","",'Paraclinicos '!I1328&gt;7,1,'Paraclinicos '!I1328&lt;=7,0)</f>
        <v>1</v>
      </c>
      <c r="K1380" t="str" cm="1">
        <f t="array" ref="K1380">_xlfn.IFS('Paraclinicos '!W1328="","",'Paraclinicos '!W1328&lt;=8,1,'Paraclinicos '!W1328&gt;8,0)</f>
        <v/>
      </c>
      <c r="L1380" t="str" cm="1">
        <f t="array" ref="L1380">_xlfn.IFS('Paraclinicos '!S1328="","",'Paraclinicos '!S1328&gt;=30,1,'Paraclinicos '!S1328&lt;30,0)</f>
        <v/>
      </c>
      <c r="M1380" t="str" cm="1">
        <f t="array" ref="M1380">_xlfn.IFS(OR('Paraclinicos '!T1328="",'Paraclinicos '!U1328=""),"",OR('Paraclinicos '!T1328&lt;=90,'Paraclinicos '!U1328&lt;=60),1,OR('Paraclinicos '!T1328&gt;90,'Paraclinicos '!U1328&gt;60),0)</f>
        <v/>
      </c>
      <c r="N1380" s="45">
        <f t="shared" si="65"/>
        <v>2</v>
      </c>
      <c r="O1380" cm="1">
        <f t="array" ref="O1380">_xlfn.IFS(OR('Paraclinicos '!M1328="",'Paraclinicos '!N1328="",'Paraclinicos '!N1328=0),"",'Paraclinicos '!M1328/'Paraclinicos '!N1328&lt;100,4,'Paraclinicos '!M1328/'Paraclinicos '!N1328&lt;200,3,'Paraclinicos '!M1328/'Paraclinicos '!N1328&lt;300,2,'Paraclinicos '!M1328/'Paraclinicos '!N1328&lt;400,1,'Paraclinicos '!M1328/'Paraclinicos '!N1328&gt;=400,0)</f>
        <v>4</v>
      </c>
      <c r="P1380" cm="1">
        <f t="array" ref="P1380">_xlfn.IFS('Paraclinicos '!C1328="","",'Paraclinicos '!C1328&lt;20,4,'Paraclinicos '!C1328&lt;50,3,'Paraclinicos '!C1328&lt;100,2,'Paraclinicos '!C1328&lt;150,1,'Paraclinicos '!C1328&gt;150,0)</f>
        <v>0</v>
      </c>
      <c r="Q1380" cm="1">
        <f t="array" ref="Q1380">_xlfn.IFS('Paraclinicos '!O1328="","",'Paraclinicos '!O1328&lt;1.2,0,'Paraclinicos '!O1328&lt;2,1,'Paraclinicos '!O1328&lt;3.5,2,'Paraclinicos '!O1328&lt;5,3,'Paraclinicos '!O1328&gt;5,4)</f>
        <v>0</v>
      </c>
      <c r="R1380" cm="1">
        <f t="array" ref="R1380">_xlfn.IFS('Paraclinicos '!J1328="","",'Paraclinicos '!J1328&lt;1.2,0,'Paraclinicos '!J1328&lt;2,1,'Paraclinicos '!J1328&lt;6,2,'Paraclinicos '!J1328&lt;12,3,'Paraclinicos '!J1328&gt;=12,4)</f>
        <v>0</v>
      </c>
      <c r="S1380" t="str" cm="1">
        <f t="array" ref="S1380">_xlfn.IFS('Paraclinicos '!Y1328="","",'Paraclinicos '!Y1328&lt;70,1,'Paraclinicos '!Y1328&gt;=70,0)</f>
        <v/>
      </c>
      <c r="T1380" t="str" cm="1">
        <f t="array" ref="T1380">_xlfn.IFS('Paraclinicos '!W1328="","",'Paraclinicos '!W1328&lt;6,4,'Paraclinicos '!W1328&lt;10,3,'Paraclinicos '!W1328&lt;13,2,'Paraclinicos '!W1328&lt;15,1,'Paraclinicos '!W1328=15,0)</f>
        <v/>
      </c>
      <c r="U1380" s="54">
        <f t="shared" si="63"/>
        <v>4</v>
      </c>
      <c r="V1380" t="str" cm="1">
        <f t="array" ref="V1380">_xlfn.IFS('Paraclinicos '!S1328="","",OR('Paraclinicos '!S1328&lt;=8,'Paraclinicos '!S1328&gt;=25),3,'Paraclinicos '!S1328&lt;12,1,'Paraclinicos '!S1328&lt;21,0,'Paraclinicos '!S1328&lt;25,2)</f>
        <v/>
      </c>
      <c r="W1380" t="str">
        <f>IFERROR(IF(INDEX('BD Demog para scores enalazar'!Y$2:'BD Demog para scores enalazar'!Y$3000,MATCH(Formulas!A1380,'BD Demog para scores enalazar'!A$2:'BD Demog para scores enalazar'!A$3000,0))=1,"SI","NO"),"")</f>
        <v>NO</v>
      </c>
      <c r="X1380" s="9" t="str">
        <f>IFERROR(IF(INDEX('BD Demog para scores enalazar'!AJ$2:'BD Demog para scores enalazar'!AJ$3000,MATCH(Formulas!A1380,'BD Demog para scores enalazar'!A$2:'BD Demog para scores enalazar'!A$3000,0))=1,"SI","NO"),"")</f>
        <v>NO</v>
      </c>
      <c r="Y1380" cm="1">
        <f t="array" ref="Y1380">IF(AND(W1380="NO",X1380="NO"),_xlfn.IFS('Paraclinicos '!K1328&lt;=91,3,'Paraclinicos '!K1328&lt;94,2,'Paraclinicos '!K1328&lt;96,1,'Paraclinicos '!K1328&gt;=96,0),"")</f>
        <v>3</v>
      </c>
      <c r="Z1380" t="str" cm="1">
        <f t="array" ref="Z1380">IF(OR(W1380="SI",X1380="SI"),_xlfn.IFS(OR(AND('Paraclinicos '!K1329&lt;=83),AND('Paraclinicos '!K1329&gt;=97,AA1380=2)),3,OR(AND('Paraclinicos '!K1329&lt;=86),AND('Paraclinicos '!K1329&gt;=94,AA1380=2)),2,OR(AND('Paraclinicos '!K1329&lt;=88),AND('Paraclinicos '!K1329&gt;=92,AA1380=2)),1,OR(AND('Paraclinicos '!K1329&gt;=88,'Paraclinicos '!K1329&lt;=92),AND('Paraclinicos '!K1329&gt;=93,AA1380=0)),0),"")</f>
        <v/>
      </c>
      <c r="AA1380" cm="1">
        <f t="array" ref="AA1380">_xlfn.IFS('Paraclinicos '!E1328="","",'Paraclinicos '!E1328="Oxigeno",2,'Paraclinicos '!E1328="Aire",0)</f>
        <v>2</v>
      </c>
    </row>
    <row r="1381" spans="1:27" x14ac:dyDescent="0.25">
      <c r="A1381">
        <f>'Paraclinicos '!A1329</f>
        <v>423</v>
      </c>
      <c r="B1381" s="3">
        <f>'Paraclinicos '!R1329</f>
        <v>44079</v>
      </c>
      <c r="C1381" cm="1">
        <f t="array" ref="C1381">_xlfn.IFS('Paraclinicos '!Q1329="","",'Paraclinicos '!Q1329&gt;60,3,'Paraclinicos '!Q1329&lt;=60,1)</f>
        <v>3</v>
      </c>
      <c r="D1381" t="str">
        <f>IFERROR(IF(INDEX('BD Demog para scores enalazar'!BC$2:BC$3000,MATCH(Formulas!A1381,'BD Demog para scores enalazar'!A$2:A$3000,0))=0,"SI","NO"),"")</f>
        <v>SI</v>
      </c>
      <c r="E1381" cm="1">
        <f t="array" ref="E1381">_xlfn.IFS(D1381="","",D1381="SI",4,D1381="NO",1)</f>
        <v>4</v>
      </c>
      <c r="F1381" cm="1">
        <f t="array" ref="F1381">_xlfn.IFS('Paraclinicos '!B1329="","",'Paraclinicos '!B1329&gt;1,1,'Paraclinicos '!B1329&lt;=1,3)</f>
        <v>1</v>
      </c>
      <c r="G1381" t="str" cm="1">
        <f t="array" ref="G1381">_xlfn.IFS('Paraclinicos '!D1329="","",AND('Paraclinicos '!D1329&gt;=250,'Paraclinicos '!D1329&lt;=500),2,'Paraclinicos '!D1329&gt;500,3,'Paraclinicos '!D1329&lt;250,1)</f>
        <v/>
      </c>
      <c r="H1381" s="50">
        <f t="shared" si="64"/>
        <v>8</v>
      </c>
      <c r="I1381" cm="1">
        <f t="array" ref="I1381">_xlfn.IFS('Paraclinicos '!Q1329="","",'Paraclinicos '!Q1329&gt;=65,1,'Paraclinicos '!Q1329&lt;65,0)</f>
        <v>1</v>
      </c>
      <c r="J1381" cm="1">
        <f t="array" ref="J1381">_xlfn.IFS('Paraclinicos '!I1329="","",'Paraclinicos '!I1329&gt;7,1,'Paraclinicos '!I1329&lt;=7,0)</f>
        <v>1</v>
      </c>
      <c r="K1381" t="str" cm="1">
        <f t="array" ref="K1381">_xlfn.IFS('Paraclinicos '!W1329="","",'Paraclinicos '!W1329&lt;=8,1,'Paraclinicos '!W1329&gt;8,0)</f>
        <v/>
      </c>
      <c r="L1381" t="str" cm="1">
        <f t="array" ref="L1381">_xlfn.IFS('Paraclinicos '!S1329="","",'Paraclinicos '!S1329&gt;=30,1,'Paraclinicos '!S1329&lt;30,0)</f>
        <v/>
      </c>
      <c r="M1381" t="str" cm="1">
        <f t="array" ref="M1381">_xlfn.IFS(OR('Paraclinicos '!T1329="",'Paraclinicos '!U1329=""),"",OR('Paraclinicos '!T1329&lt;=90,'Paraclinicos '!U1329&lt;=60),1,OR('Paraclinicos '!T1329&gt;90,'Paraclinicos '!U1329&gt;60),0)</f>
        <v/>
      </c>
      <c r="N1381" s="45">
        <f t="shared" si="65"/>
        <v>2</v>
      </c>
      <c r="O1381" cm="1">
        <f t="array" ref="O1381">_xlfn.IFS(OR('Paraclinicos '!M1329="",'Paraclinicos '!N1329="",'Paraclinicos '!N1329=0),"",'Paraclinicos '!M1329/'Paraclinicos '!N1329&lt;100,4,'Paraclinicos '!M1329/'Paraclinicos '!N1329&lt;200,3,'Paraclinicos '!M1329/'Paraclinicos '!N1329&lt;300,2,'Paraclinicos '!M1329/'Paraclinicos '!N1329&lt;400,1,'Paraclinicos '!M1329/'Paraclinicos '!N1329&gt;=400,0)</f>
        <v>3</v>
      </c>
      <c r="P1381" cm="1">
        <f t="array" ref="P1381">_xlfn.IFS('Paraclinicos '!C1329="","",'Paraclinicos '!C1329&lt;20,4,'Paraclinicos '!C1329&lt;50,3,'Paraclinicos '!C1329&lt;100,2,'Paraclinicos '!C1329&lt;150,1,'Paraclinicos '!C1329&gt;150,0)</f>
        <v>0</v>
      </c>
      <c r="Q1381" cm="1">
        <f t="array" ref="Q1381">_xlfn.IFS('Paraclinicos '!O1329="","",'Paraclinicos '!O1329&lt;1.2,0,'Paraclinicos '!O1329&lt;2,1,'Paraclinicos '!O1329&lt;3.5,2,'Paraclinicos '!O1329&lt;5,3,'Paraclinicos '!O1329&gt;5,4)</f>
        <v>0</v>
      </c>
      <c r="R1381" cm="1">
        <f t="array" ref="R1381">_xlfn.IFS('Paraclinicos '!J1329="","",'Paraclinicos '!J1329&lt;1.2,0,'Paraclinicos '!J1329&lt;2,1,'Paraclinicos '!J1329&lt;6,2,'Paraclinicos '!J1329&lt;12,3,'Paraclinicos '!J1329&gt;=12,4)</f>
        <v>0</v>
      </c>
      <c r="S1381" t="str" cm="1">
        <f t="array" ref="S1381">_xlfn.IFS('Paraclinicos '!Y1329="","",'Paraclinicos '!Y1329&lt;70,1,'Paraclinicos '!Y1329&gt;=70,0)</f>
        <v/>
      </c>
      <c r="T1381" t="str" cm="1">
        <f t="array" ref="T1381">_xlfn.IFS('Paraclinicos '!W1329="","",'Paraclinicos '!W1329&lt;6,4,'Paraclinicos '!W1329&lt;10,3,'Paraclinicos '!W1329&lt;13,2,'Paraclinicos '!W1329&lt;15,1,'Paraclinicos '!W1329=15,0)</f>
        <v/>
      </c>
      <c r="U1381" s="54">
        <f t="shared" si="63"/>
        <v>3</v>
      </c>
      <c r="V1381" t="str" cm="1">
        <f t="array" ref="V1381">_xlfn.IFS('Paraclinicos '!S1329="","",OR('Paraclinicos '!S1329&lt;=8,'Paraclinicos '!S1329&gt;=25),3,'Paraclinicos '!S1329&lt;12,1,'Paraclinicos '!S1329&lt;21,0,'Paraclinicos '!S1329&lt;25,2)</f>
        <v/>
      </c>
      <c r="W1381" t="str">
        <f>IFERROR(IF(INDEX('BD Demog para scores enalazar'!Y$2:'BD Demog para scores enalazar'!Y$3000,MATCH(Formulas!A1381,'BD Demog para scores enalazar'!A$2:'BD Demog para scores enalazar'!A$3000,0))=1,"SI","NO"),"")</f>
        <v>NO</v>
      </c>
      <c r="X1381" s="9" t="str">
        <f>IFERROR(IF(INDEX('BD Demog para scores enalazar'!AJ$2:'BD Demog para scores enalazar'!AJ$3000,MATCH(Formulas!A1381,'BD Demog para scores enalazar'!A$2:'BD Demog para scores enalazar'!A$3000,0))=1,"SI","NO"),"")</f>
        <v>NO</v>
      </c>
      <c r="Y1381" cm="1">
        <f t="array" ref="Y1381">IF(AND(W1381="NO",X1381="NO"),_xlfn.IFS('Paraclinicos '!K1329&lt;=91,3,'Paraclinicos '!K1329&lt;94,2,'Paraclinicos '!K1329&lt;96,1,'Paraclinicos '!K1329&gt;=96,0),"")</f>
        <v>3</v>
      </c>
      <c r="Z1381" t="str" cm="1">
        <f t="array" ref="Z1381">IF(OR(W1381="SI",X1381="SI"),_xlfn.IFS(OR(AND('Paraclinicos '!K1330&lt;=83),AND('Paraclinicos '!K1330&gt;=97,AA1381=2)),3,OR(AND('Paraclinicos '!K1330&lt;=86),AND('Paraclinicos '!K1330&gt;=94,AA1381=2)),2,OR(AND('Paraclinicos '!K1330&lt;=88),AND('Paraclinicos '!K1330&gt;=92,AA1381=2)),1,OR(AND('Paraclinicos '!K1330&gt;=88,'Paraclinicos '!K1330&lt;=92),AND('Paraclinicos '!K1330&gt;=93,AA1381=0)),0),"")</f>
        <v/>
      </c>
      <c r="AA1381" cm="1">
        <f t="array" ref="AA1381">_xlfn.IFS('Paraclinicos '!E1329="","",'Paraclinicos '!E1329="Oxigeno",2,'Paraclinicos '!E1329="Aire",0)</f>
        <v>2</v>
      </c>
    </row>
    <row r="1382" spans="1:27" x14ac:dyDescent="0.25">
      <c r="A1382">
        <f>'Paraclinicos '!A1330</f>
        <v>423</v>
      </c>
      <c r="B1382" s="3">
        <f>'Paraclinicos '!R1330</f>
        <v>44081</v>
      </c>
      <c r="C1382" cm="1">
        <f t="array" ref="C1382">_xlfn.IFS('Paraclinicos '!Q1330="","",'Paraclinicos '!Q1330&gt;60,3,'Paraclinicos '!Q1330&lt;=60,1)</f>
        <v>3</v>
      </c>
      <c r="D1382" t="str">
        <f>IFERROR(IF(INDEX('BD Demog para scores enalazar'!BC$2:BC$3000,MATCH(Formulas!A1382,'BD Demog para scores enalazar'!A$2:A$3000,0))=0,"SI","NO"),"")</f>
        <v>SI</v>
      </c>
      <c r="E1382" cm="1">
        <f t="array" ref="E1382">_xlfn.IFS(D1382="","",D1382="SI",4,D1382="NO",1)</f>
        <v>4</v>
      </c>
      <c r="F1382" cm="1">
        <f t="array" ref="F1382">_xlfn.IFS('Paraclinicos '!B1330="","",'Paraclinicos '!B1330&gt;1,1,'Paraclinicos '!B1330&lt;=1,3)</f>
        <v>3</v>
      </c>
      <c r="G1382" t="str" cm="1">
        <f t="array" ref="G1382">_xlfn.IFS('Paraclinicos '!D1330="","",AND('Paraclinicos '!D1330&gt;=250,'Paraclinicos '!D1330&lt;=500),2,'Paraclinicos '!D1330&gt;500,3,'Paraclinicos '!D1330&lt;250,1)</f>
        <v/>
      </c>
      <c r="H1382" s="50">
        <f t="shared" si="64"/>
        <v>10</v>
      </c>
      <c r="I1382" cm="1">
        <f t="array" ref="I1382">_xlfn.IFS('Paraclinicos '!Q1330="","",'Paraclinicos '!Q1330&gt;=65,1,'Paraclinicos '!Q1330&lt;65,0)</f>
        <v>1</v>
      </c>
      <c r="J1382" cm="1">
        <f t="array" ref="J1382">_xlfn.IFS('Paraclinicos '!I1330="","",'Paraclinicos '!I1330&gt;7,1,'Paraclinicos '!I1330&lt;=7,0)</f>
        <v>1</v>
      </c>
      <c r="K1382" t="str" cm="1">
        <f t="array" ref="K1382">_xlfn.IFS('Paraclinicos '!W1330="","",'Paraclinicos '!W1330&lt;=8,1,'Paraclinicos '!W1330&gt;8,0)</f>
        <v/>
      </c>
      <c r="L1382" t="str" cm="1">
        <f t="array" ref="L1382">_xlfn.IFS('Paraclinicos '!S1330="","",'Paraclinicos '!S1330&gt;=30,1,'Paraclinicos '!S1330&lt;30,0)</f>
        <v/>
      </c>
      <c r="M1382" t="str" cm="1">
        <f t="array" ref="M1382">_xlfn.IFS(OR('Paraclinicos '!T1330="",'Paraclinicos '!U1330=""),"",OR('Paraclinicos '!T1330&lt;=90,'Paraclinicos '!U1330&lt;=60),1,OR('Paraclinicos '!T1330&gt;90,'Paraclinicos '!U1330&gt;60),0)</f>
        <v/>
      </c>
      <c r="N1382" s="45">
        <f t="shared" si="65"/>
        <v>2</v>
      </c>
      <c r="O1382" cm="1">
        <f t="array" ref="O1382">_xlfn.IFS(OR('Paraclinicos '!M1330="",'Paraclinicos '!N1330="",'Paraclinicos '!N1330=0),"",'Paraclinicos '!M1330/'Paraclinicos '!N1330&lt;100,4,'Paraclinicos '!M1330/'Paraclinicos '!N1330&lt;200,3,'Paraclinicos '!M1330/'Paraclinicos '!N1330&lt;300,2,'Paraclinicos '!M1330/'Paraclinicos '!N1330&lt;400,1,'Paraclinicos '!M1330/'Paraclinicos '!N1330&gt;=400,0)</f>
        <v>3</v>
      </c>
      <c r="P1382" cm="1">
        <f t="array" ref="P1382">_xlfn.IFS('Paraclinicos '!C1330="","",'Paraclinicos '!C1330&lt;20,4,'Paraclinicos '!C1330&lt;50,3,'Paraclinicos '!C1330&lt;100,2,'Paraclinicos '!C1330&lt;150,1,'Paraclinicos '!C1330&gt;150,0)</f>
        <v>0</v>
      </c>
      <c r="Q1382" cm="1">
        <f t="array" ref="Q1382">_xlfn.IFS('Paraclinicos '!O1330="","",'Paraclinicos '!O1330&lt;1.2,0,'Paraclinicos '!O1330&lt;2,1,'Paraclinicos '!O1330&lt;3.5,2,'Paraclinicos '!O1330&lt;5,3,'Paraclinicos '!O1330&gt;5,4)</f>
        <v>0</v>
      </c>
      <c r="R1382" cm="1">
        <f t="array" ref="R1382">_xlfn.IFS('Paraclinicos '!J1330="","",'Paraclinicos '!J1330&lt;1.2,0,'Paraclinicos '!J1330&lt;2,1,'Paraclinicos '!J1330&lt;6,2,'Paraclinicos '!J1330&lt;12,3,'Paraclinicos '!J1330&gt;=12,4)</f>
        <v>0</v>
      </c>
      <c r="S1382" t="str" cm="1">
        <f t="array" ref="S1382">_xlfn.IFS('Paraclinicos '!Y1330="","",'Paraclinicos '!Y1330&lt;70,1,'Paraclinicos '!Y1330&gt;=70,0)</f>
        <v/>
      </c>
      <c r="T1382" t="str" cm="1">
        <f t="array" ref="T1382">_xlfn.IFS('Paraclinicos '!W1330="","",'Paraclinicos '!W1330&lt;6,4,'Paraclinicos '!W1330&lt;10,3,'Paraclinicos '!W1330&lt;13,2,'Paraclinicos '!W1330&lt;15,1,'Paraclinicos '!W1330=15,0)</f>
        <v/>
      </c>
      <c r="U1382" s="54">
        <f t="shared" si="63"/>
        <v>3</v>
      </c>
      <c r="V1382" t="str" cm="1">
        <f t="array" ref="V1382">_xlfn.IFS('Paraclinicos '!S1330="","",OR('Paraclinicos '!S1330&lt;=8,'Paraclinicos '!S1330&gt;=25),3,'Paraclinicos '!S1330&lt;12,1,'Paraclinicos '!S1330&lt;21,0,'Paraclinicos '!S1330&lt;25,2)</f>
        <v/>
      </c>
      <c r="W1382" t="str">
        <f>IFERROR(IF(INDEX('BD Demog para scores enalazar'!Y$2:'BD Demog para scores enalazar'!Y$3000,MATCH(Formulas!A1382,'BD Demog para scores enalazar'!A$2:'BD Demog para scores enalazar'!A$3000,0))=1,"SI","NO"),"")</f>
        <v>NO</v>
      </c>
      <c r="X1382" s="9" t="str">
        <f>IFERROR(IF(INDEX('BD Demog para scores enalazar'!AJ$2:'BD Demog para scores enalazar'!AJ$3000,MATCH(Formulas!A1382,'BD Demog para scores enalazar'!A$2:'BD Demog para scores enalazar'!A$3000,0))=1,"SI","NO"),"")</f>
        <v>NO</v>
      </c>
      <c r="Y1382" cm="1">
        <f t="array" ref="Y1382">IF(AND(W1382="NO",X1382="NO"),_xlfn.IFS('Paraclinicos '!K1330&lt;=91,3,'Paraclinicos '!K1330&lt;94,2,'Paraclinicos '!K1330&lt;96,1,'Paraclinicos '!K1330&gt;=96,0),"")</f>
        <v>3</v>
      </c>
      <c r="Z1382" t="str" cm="1">
        <f t="array" ref="Z1382">IF(OR(W1382="SI",X1382="SI"),_xlfn.IFS(OR(AND('Paraclinicos '!K1331&lt;=83),AND('Paraclinicos '!K1331&gt;=97,AA1382=2)),3,OR(AND('Paraclinicos '!K1331&lt;=86),AND('Paraclinicos '!K1331&gt;=94,AA1382=2)),2,OR(AND('Paraclinicos '!K1331&lt;=88),AND('Paraclinicos '!K1331&gt;=92,AA1382=2)),1,OR(AND('Paraclinicos '!K1331&gt;=88,'Paraclinicos '!K1331&lt;=92),AND('Paraclinicos '!K1331&gt;=93,AA1382=0)),0),"")</f>
        <v/>
      </c>
      <c r="AA1382" cm="1">
        <f t="array" ref="AA1382">_xlfn.IFS('Paraclinicos '!E1330="","",'Paraclinicos '!E1330="Oxigeno",2,'Paraclinicos '!E1330="Aire",0)</f>
        <v>2</v>
      </c>
    </row>
    <row r="1383" spans="1:27" x14ac:dyDescent="0.25">
      <c r="A1383">
        <f>'Paraclinicos '!A1331</f>
        <v>423</v>
      </c>
      <c r="B1383" s="3">
        <f>'Paraclinicos '!R1331</f>
        <v>44083</v>
      </c>
      <c r="C1383" cm="1">
        <f t="array" ref="C1383">_xlfn.IFS('Paraclinicos '!Q1331="","",'Paraclinicos '!Q1331&gt;60,3,'Paraclinicos '!Q1331&lt;=60,1)</f>
        <v>3</v>
      </c>
      <c r="D1383" t="str">
        <f>IFERROR(IF(INDEX('BD Demog para scores enalazar'!BC$2:BC$3000,MATCH(Formulas!A1383,'BD Demog para scores enalazar'!A$2:A$3000,0))=0,"SI","NO"),"")</f>
        <v>SI</v>
      </c>
      <c r="E1383" cm="1">
        <f t="array" ref="E1383">_xlfn.IFS(D1383="","",D1383="SI",4,D1383="NO",1)</f>
        <v>4</v>
      </c>
      <c r="F1383" cm="1">
        <f t="array" ref="F1383">_xlfn.IFS('Paraclinicos '!B1331="","",'Paraclinicos '!B1331&gt;1,1,'Paraclinicos '!B1331&lt;=1,3)</f>
        <v>3</v>
      </c>
      <c r="G1383" cm="1">
        <f t="array" ref="G1383">_xlfn.IFS('Paraclinicos '!D1331="","",AND('Paraclinicos '!D1331&gt;=250,'Paraclinicos '!D1331&lt;=500),2,'Paraclinicos '!D1331&gt;500,3,'Paraclinicos '!D1331&lt;250,1)</f>
        <v>1</v>
      </c>
      <c r="H1383" s="50">
        <f t="shared" si="64"/>
        <v>11</v>
      </c>
      <c r="I1383" cm="1">
        <f t="array" ref="I1383">_xlfn.IFS('Paraclinicos '!Q1331="","",'Paraclinicos '!Q1331&gt;=65,1,'Paraclinicos '!Q1331&lt;65,0)</f>
        <v>1</v>
      </c>
      <c r="J1383" cm="1">
        <f t="array" ref="J1383">_xlfn.IFS('Paraclinicos '!I1331="","",'Paraclinicos '!I1331&gt;7,1,'Paraclinicos '!I1331&lt;=7,0)</f>
        <v>1</v>
      </c>
      <c r="K1383" t="str" cm="1">
        <f t="array" ref="K1383">_xlfn.IFS('Paraclinicos '!W1331="","",'Paraclinicos '!W1331&lt;=8,1,'Paraclinicos '!W1331&gt;8,0)</f>
        <v/>
      </c>
      <c r="L1383" t="str" cm="1">
        <f t="array" ref="L1383">_xlfn.IFS('Paraclinicos '!S1331="","",'Paraclinicos '!S1331&gt;=30,1,'Paraclinicos '!S1331&lt;30,0)</f>
        <v/>
      </c>
      <c r="M1383" t="str" cm="1">
        <f t="array" ref="M1383">_xlfn.IFS(OR('Paraclinicos '!T1331="",'Paraclinicos '!U1331=""),"",OR('Paraclinicos '!T1331&lt;=90,'Paraclinicos '!U1331&lt;=60),1,OR('Paraclinicos '!T1331&gt;90,'Paraclinicos '!U1331&gt;60),0)</f>
        <v/>
      </c>
      <c r="N1383" s="45">
        <f t="shared" si="65"/>
        <v>2</v>
      </c>
      <c r="O1383" cm="1">
        <f t="array" ref="O1383">_xlfn.IFS(OR('Paraclinicos '!M1331="",'Paraclinicos '!N1331="",'Paraclinicos '!N1331=0),"",'Paraclinicos '!M1331/'Paraclinicos '!N1331&lt;100,4,'Paraclinicos '!M1331/'Paraclinicos '!N1331&lt;200,3,'Paraclinicos '!M1331/'Paraclinicos '!N1331&lt;300,2,'Paraclinicos '!M1331/'Paraclinicos '!N1331&lt;400,1,'Paraclinicos '!M1331/'Paraclinicos '!N1331&gt;=400,0)</f>
        <v>3</v>
      </c>
      <c r="P1383" cm="1">
        <f t="array" ref="P1383">_xlfn.IFS('Paraclinicos '!C1331="","",'Paraclinicos '!C1331&lt;20,4,'Paraclinicos '!C1331&lt;50,3,'Paraclinicos '!C1331&lt;100,2,'Paraclinicos '!C1331&lt;150,1,'Paraclinicos '!C1331&gt;150,0)</f>
        <v>0</v>
      </c>
      <c r="Q1383" cm="1">
        <f t="array" ref="Q1383">_xlfn.IFS('Paraclinicos '!O1331="","",'Paraclinicos '!O1331&lt;1.2,0,'Paraclinicos '!O1331&lt;2,1,'Paraclinicos '!O1331&lt;3.5,2,'Paraclinicos '!O1331&lt;5,3,'Paraclinicos '!O1331&gt;5,4)</f>
        <v>0</v>
      </c>
      <c r="R1383" cm="1">
        <f t="array" ref="R1383">_xlfn.IFS('Paraclinicos '!J1331="","",'Paraclinicos '!J1331&lt;1.2,0,'Paraclinicos '!J1331&lt;2,1,'Paraclinicos '!J1331&lt;6,2,'Paraclinicos '!J1331&lt;12,3,'Paraclinicos '!J1331&gt;=12,4)</f>
        <v>0</v>
      </c>
      <c r="S1383" t="str" cm="1">
        <f t="array" ref="S1383">_xlfn.IFS('Paraclinicos '!Y1331="","",'Paraclinicos '!Y1331&lt;70,1,'Paraclinicos '!Y1331&gt;=70,0)</f>
        <v/>
      </c>
      <c r="T1383" t="str" cm="1">
        <f t="array" ref="T1383">_xlfn.IFS('Paraclinicos '!W1331="","",'Paraclinicos '!W1331&lt;6,4,'Paraclinicos '!W1331&lt;10,3,'Paraclinicos '!W1331&lt;13,2,'Paraclinicos '!W1331&lt;15,1,'Paraclinicos '!W1331=15,0)</f>
        <v/>
      </c>
      <c r="U1383" s="54">
        <f t="shared" si="63"/>
        <v>3</v>
      </c>
      <c r="V1383" t="str" cm="1">
        <f t="array" ref="V1383">_xlfn.IFS('Paraclinicos '!S1331="","",OR('Paraclinicos '!S1331&lt;=8,'Paraclinicos '!S1331&gt;=25),3,'Paraclinicos '!S1331&lt;12,1,'Paraclinicos '!S1331&lt;21,0,'Paraclinicos '!S1331&lt;25,2)</f>
        <v/>
      </c>
      <c r="W1383" t="str">
        <f>IFERROR(IF(INDEX('BD Demog para scores enalazar'!Y$2:'BD Demog para scores enalazar'!Y$3000,MATCH(Formulas!A1383,'BD Demog para scores enalazar'!A$2:'BD Demog para scores enalazar'!A$3000,0))=1,"SI","NO"),"")</f>
        <v>NO</v>
      </c>
      <c r="X1383" s="9" t="str">
        <f>IFERROR(IF(INDEX('BD Demog para scores enalazar'!AJ$2:'BD Demog para scores enalazar'!AJ$3000,MATCH(Formulas!A1383,'BD Demog para scores enalazar'!A$2:'BD Demog para scores enalazar'!A$3000,0))=1,"SI","NO"),"")</f>
        <v>NO</v>
      </c>
      <c r="Y1383" cm="1">
        <f t="array" ref="Y1383">IF(AND(W1383="NO",X1383="NO"),_xlfn.IFS('Paraclinicos '!K1331&lt;=91,3,'Paraclinicos '!K1331&lt;94,2,'Paraclinicos '!K1331&lt;96,1,'Paraclinicos '!K1331&gt;=96,0),"")</f>
        <v>3</v>
      </c>
      <c r="Z1383" t="str" cm="1">
        <f t="array" ref="Z1383">IF(OR(W1383="SI",X1383="SI"),_xlfn.IFS(OR(AND('Paraclinicos '!K1332&lt;=83),AND('Paraclinicos '!K1332&gt;=97,AA1383=2)),3,OR(AND('Paraclinicos '!K1332&lt;=86),AND('Paraclinicos '!K1332&gt;=94,AA1383=2)),2,OR(AND('Paraclinicos '!K1332&lt;=88),AND('Paraclinicos '!K1332&gt;=92,AA1383=2)),1,OR(AND('Paraclinicos '!K1332&gt;=88,'Paraclinicos '!K1332&lt;=92),AND('Paraclinicos '!K1332&gt;=93,AA1383=0)),0),"")</f>
        <v/>
      </c>
      <c r="AA1383" cm="1">
        <f t="array" ref="AA1383">_xlfn.IFS('Paraclinicos '!E1331="","",'Paraclinicos '!E1331="Oxigeno",2,'Paraclinicos '!E1331="Aire",0)</f>
        <v>2</v>
      </c>
    </row>
    <row r="1384" spans="1:27" x14ac:dyDescent="0.25">
      <c r="A1384">
        <f>'Paraclinicos '!A1332</f>
        <v>423</v>
      </c>
      <c r="B1384" s="3">
        <f>'Paraclinicos '!R1332</f>
        <v>44085</v>
      </c>
      <c r="C1384" cm="1">
        <f t="array" ref="C1384">_xlfn.IFS('Paraclinicos '!Q1332="","",'Paraclinicos '!Q1332&gt;60,3,'Paraclinicos '!Q1332&lt;=60,1)</f>
        <v>3</v>
      </c>
      <c r="D1384" t="str">
        <f>IFERROR(IF(INDEX('BD Demog para scores enalazar'!BC$2:BC$3000,MATCH(Formulas!A1384,'BD Demog para scores enalazar'!A$2:A$3000,0))=0,"SI","NO"),"")</f>
        <v>SI</v>
      </c>
      <c r="E1384" cm="1">
        <f t="array" ref="E1384">_xlfn.IFS(D1384="","",D1384="SI",4,D1384="NO",1)</f>
        <v>4</v>
      </c>
      <c r="F1384" cm="1">
        <f t="array" ref="F1384">_xlfn.IFS('Paraclinicos '!B1332="","",'Paraclinicos '!B1332&gt;1,1,'Paraclinicos '!B1332&lt;=1,3)</f>
        <v>1</v>
      </c>
      <c r="G1384" t="str" cm="1">
        <f t="array" ref="G1384">_xlfn.IFS('Paraclinicos '!D1332="","",AND('Paraclinicos '!D1332&gt;=250,'Paraclinicos '!D1332&lt;=500),2,'Paraclinicos '!D1332&gt;500,3,'Paraclinicos '!D1332&lt;250,1)</f>
        <v/>
      </c>
      <c r="H1384" s="50">
        <f t="shared" si="64"/>
        <v>8</v>
      </c>
      <c r="I1384" cm="1">
        <f t="array" ref="I1384">_xlfn.IFS('Paraclinicos '!Q1332="","",'Paraclinicos '!Q1332&gt;=65,1,'Paraclinicos '!Q1332&lt;65,0)</f>
        <v>1</v>
      </c>
      <c r="J1384" cm="1">
        <f t="array" ref="J1384">_xlfn.IFS('Paraclinicos '!I1332="","",'Paraclinicos '!I1332&gt;7,1,'Paraclinicos '!I1332&lt;=7,0)</f>
        <v>1</v>
      </c>
      <c r="K1384" t="str" cm="1">
        <f t="array" ref="K1384">_xlfn.IFS('Paraclinicos '!W1332="","",'Paraclinicos '!W1332&lt;=8,1,'Paraclinicos '!W1332&gt;8,0)</f>
        <v/>
      </c>
      <c r="L1384" t="str" cm="1">
        <f t="array" ref="L1384">_xlfn.IFS('Paraclinicos '!S1332="","",'Paraclinicos '!S1332&gt;=30,1,'Paraclinicos '!S1332&lt;30,0)</f>
        <v/>
      </c>
      <c r="M1384" t="str" cm="1">
        <f t="array" ref="M1384">_xlfn.IFS(OR('Paraclinicos '!T1332="",'Paraclinicos '!U1332=""),"",OR('Paraclinicos '!T1332&lt;=90,'Paraclinicos '!U1332&lt;=60),1,OR('Paraclinicos '!T1332&gt;90,'Paraclinicos '!U1332&gt;60),0)</f>
        <v/>
      </c>
      <c r="N1384" s="45">
        <f t="shared" si="65"/>
        <v>2</v>
      </c>
      <c r="O1384" cm="1">
        <f t="array" ref="O1384">_xlfn.IFS(OR('Paraclinicos '!M1332="",'Paraclinicos '!N1332="",'Paraclinicos '!N1332=0),"",'Paraclinicos '!M1332/'Paraclinicos '!N1332&lt;100,4,'Paraclinicos '!M1332/'Paraclinicos '!N1332&lt;200,3,'Paraclinicos '!M1332/'Paraclinicos '!N1332&lt;300,2,'Paraclinicos '!M1332/'Paraclinicos '!N1332&lt;400,1,'Paraclinicos '!M1332/'Paraclinicos '!N1332&gt;=400,0)</f>
        <v>4</v>
      </c>
      <c r="P1384" cm="1">
        <f t="array" ref="P1384">_xlfn.IFS('Paraclinicos '!C1332="","",'Paraclinicos '!C1332&lt;20,4,'Paraclinicos '!C1332&lt;50,3,'Paraclinicos '!C1332&lt;100,2,'Paraclinicos '!C1332&lt;150,1,'Paraclinicos '!C1332&gt;150,0)</f>
        <v>0</v>
      </c>
      <c r="Q1384" cm="1">
        <f t="array" ref="Q1384">_xlfn.IFS('Paraclinicos '!O1332="","",'Paraclinicos '!O1332&lt;1.2,0,'Paraclinicos '!O1332&lt;2,1,'Paraclinicos '!O1332&lt;3.5,2,'Paraclinicos '!O1332&lt;5,3,'Paraclinicos '!O1332&gt;5,4)</f>
        <v>0</v>
      </c>
      <c r="R1384" t="str" cm="1">
        <f t="array" ref="R1384">_xlfn.IFS('Paraclinicos '!J1332="","",'Paraclinicos '!J1332&lt;1.2,0,'Paraclinicos '!J1332&lt;2,1,'Paraclinicos '!J1332&lt;6,2,'Paraclinicos '!J1332&lt;12,3,'Paraclinicos '!J1332&gt;=12,4)</f>
        <v/>
      </c>
      <c r="S1384" t="str" cm="1">
        <f t="array" ref="S1384">_xlfn.IFS('Paraclinicos '!Y1332="","",'Paraclinicos '!Y1332&lt;70,1,'Paraclinicos '!Y1332&gt;=70,0)</f>
        <v/>
      </c>
      <c r="T1384" t="str" cm="1">
        <f t="array" ref="T1384">_xlfn.IFS('Paraclinicos '!W1332="","",'Paraclinicos '!W1332&lt;6,4,'Paraclinicos '!W1332&lt;10,3,'Paraclinicos '!W1332&lt;13,2,'Paraclinicos '!W1332&lt;15,1,'Paraclinicos '!W1332=15,0)</f>
        <v/>
      </c>
      <c r="U1384" s="54">
        <f t="shared" si="63"/>
        <v>4</v>
      </c>
      <c r="V1384" t="str" cm="1">
        <f t="array" ref="V1384">_xlfn.IFS('Paraclinicos '!S1332="","",OR('Paraclinicos '!S1332&lt;=8,'Paraclinicos '!S1332&gt;=25),3,'Paraclinicos '!S1332&lt;12,1,'Paraclinicos '!S1332&lt;21,0,'Paraclinicos '!S1332&lt;25,2)</f>
        <v/>
      </c>
      <c r="W1384" t="str">
        <f>IFERROR(IF(INDEX('BD Demog para scores enalazar'!Y$2:'BD Demog para scores enalazar'!Y$3000,MATCH(Formulas!A1384,'BD Demog para scores enalazar'!A$2:'BD Demog para scores enalazar'!A$3000,0))=1,"SI","NO"),"")</f>
        <v>NO</v>
      </c>
      <c r="X1384" s="9" t="str">
        <f>IFERROR(IF(INDEX('BD Demog para scores enalazar'!AJ$2:'BD Demog para scores enalazar'!AJ$3000,MATCH(Formulas!A1384,'BD Demog para scores enalazar'!A$2:'BD Demog para scores enalazar'!A$3000,0))=1,"SI","NO"),"")</f>
        <v>NO</v>
      </c>
      <c r="Y1384" cm="1">
        <f t="array" ref="Y1384">IF(AND(W1384="NO",X1384="NO"),_xlfn.IFS('Paraclinicos '!K1332&lt;=91,3,'Paraclinicos '!K1332&lt;94,2,'Paraclinicos '!K1332&lt;96,1,'Paraclinicos '!K1332&gt;=96,0),"")</f>
        <v>3</v>
      </c>
      <c r="Z1384" t="str" cm="1">
        <f t="array" ref="Z1384">IF(OR(W1384="SI",X1384="SI"),_xlfn.IFS(OR(AND('Paraclinicos '!K1333&lt;=83),AND('Paraclinicos '!K1333&gt;=97,AA1384=2)),3,OR(AND('Paraclinicos '!K1333&lt;=86),AND('Paraclinicos '!K1333&gt;=94,AA1384=2)),2,OR(AND('Paraclinicos '!K1333&lt;=88),AND('Paraclinicos '!K1333&gt;=92,AA1384=2)),1,OR(AND('Paraclinicos '!K1333&gt;=88,'Paraclinicos '!K1333&lt;=92),AND('Paraclinicos '!K1333&gt;=93,AA1384=0)),0),"")</f>
        <v/>
      </c>
      <c r="AA1384" cm="1">
        <f t="array" ref="AA1384">_xlfn.IFS('Paraclinicos '!E1332="","",'Paraclinicos '!E1332="Oxigeno",2,'Paraclinicos '!E1332="Aire",0)</f>
        <v>2</v>
      </c>
    </row>
    <row r="1385" spans="1:27" x14ac:dyDescent="0.25">
      <c r="A1385">
        <f>'Paraclinicos '!A1333</f>
        <v>423</v>
      </c>
      <c r="B1385" s="3">
        <f>'Paraclinicos '!R1333</f>
        <v>44086</v>
      </c>
      <c r="C1385" cm="1">
        <f t="array" ref="C1385">_xlfn.IFS('Paraclinicos '!Q1333="","",'Paraclinicos '!Q1333&gt;60,3,'Paraclinicos '!Q1333&lt;=60,1)</f>
        <v>3</v>
      </c>
      <c r="D1385" t="str">
        <f>IFERROR(IF(INDEX('BD Demog para scores enalazar'!BC$2:BC$3000,MATCH(Formulas!A1385,'BD Demog para scores enalazar'!A$2:A$3000,0))=0,"SI","NO"),"")</f>
        <v>SI</v>
      </c>
      <c r="E1385" cm="1">
        <f t="array" ref="E1385">_xlfn.IFS(D1385="","",D1385="SI",4,D1385="NO",1)</f>
        <v>4</v>
      </c>
      <c r="F1385" cm="1">
        <f t="array" ref="F1385">_xlfn.IFS('Paraclinicos '!B1333="","",'Paraclinicos '!B1333&gt;1,1,'Paraclinicos '!B1333&lt;=1,3)</f>
        <v>1</v>
      </c>
      <c r="G1385" t="str" cm="1">
        <f t="array" ref="G1385">_xlfn.IFS('Paraclinicos '!D1333="","",AND('Paraclinicos '!D1333&gt;=250,'Paraclinicos '!D1333&lt;=500),2,'Paraclinicos '!D1333&gt;500,3,'Paraclinicos '!D1333&lt;250,1)</f>
        <v/>
      </c>
      <c r="H1385" s="50">
        <f t="shared" si="64"/>
        <v>8</v>
      </c>
      <c r="I1385" cm="1">
        <f t="array" ref="I1385">_xlfn.IFS('Paraclinicos '!Q1333="","",'Paraclinicos '!Q1333&gt;=65,1,'Paraclinicos '!Q1333&lt;65,0)</f>
        <v>1</v>
      </c>
      <c r="J1385" cm="1">
        <f t="array" ref="J1385">_xlfn.IFS('Paraclinicos '!I1333="","",'Paraclinicos '!I1333&gt;7,1,'Paraclinicos '!I1333&lt;=7,0)</f>
        <v>1</v>
      </c>
      <c r="K1385" t="str" cm="1">
        <f t="array" ref="K1385">_xlfn.IFS('Paraclinicos '!W1333="","",'Paraclinicos '!W1333&lt;=8,1,'Paraclinicos '!W1333&gt;8,0)</f>
        <v/>
      </c>
      <c r="L1385" t="str" cm="1">
        <f t="array" ref="L1385">_xlfn.IFS('Paraclinicos '!S1333="","",'Paraclinicos '!S1333&gt;=30,1,'Paraclinicos '!S1333&lt;30,0)</f>
        <v/>
      </c>
      <c r="M1385" t="str" cm="1">
        <f t="array" ref="M1385">_xlfn.IFS(OR('Paraclinicos '!T1333="",'Paraclinicos '!U1333=""),"",OR('Paraclinicos '!T1333&lt;=90,'Paraclinicos '!U1333&lt;=60),1,OR('Paraclinicos '!T1333&gt;90,'Paraclinicos '!U1333&gt;60),0)</f>
        <v/>
      </c>
      <c r="N1385" s="45">
        <f t="shared" si="65"/>
        <v>2</v>
      </c>
      <c r="O1385" cm="1">
        <f t="array" ref="O1385">_xlfn.IFS(OR('Paraclinicos '!M1333="",'Paraclinicos '!N1333="",'Paraclinicos '!N1333=0),"",'Paraclinicos '!M1333/'Paraclinicos '!N1333&lt;100,4,'Paraclinicos '!M1333/'Paraclinicos '!N1333&lt;200,3,'Paraclinicos '!M1333/'Paraclinicos '!N1333&lt;300,2,'Paraclinicos '!M1333/'Paraclinicos '!N1333&lt;400,1,'Paraclinicos '!M1333/'Paraclinicos '!N1333&gt;=400,0)</f>
        <v>3</v>
      </c>
      <c r="P1385" cm="1">
        <f t="array" ref="P1385">_xlfn.IFS('Paraclinicos '!C1333="","",'Paraclinicos '!C1333&lt;20,4,'Paraclinicos '!C1333&lt;50,3,'Paraclinicos '!C1333&lt;100,2,'Paraclinicos '!C1333&lt;150,1,'Paraclinicos '!C1333&gt;150,0)</f>
        <v>0</v>
      </c>
      <c r="Q1385" cm="1">
        <f t="array" ref="Q1385">_xlfn.IFS('Paraclinicos '!O1333="","",'Paraclinicos '!O1333&lt;1.2,0,'Paraclinicos '!O1333&lt;2,1,'Paraclinicos '!O1333&lt;3.5,2,'Paraclinicos '!O1333&lt;5,3,'Paraclinicos '!O1333&gt;5,4)</f>
        <v>0</v>
      </c>
      <c r="R1385" t="str" cm="1">
        <f t="array" ref="R1385">_xlfn.IFS('Paraclinicos '!J1333="","",'Paraclinicos '!J1333&lt;1.2,0,'Paraclinicos '!J1333&lt;2,1,'Paraclinicos '!J1333&lt;6,2,'Paraclinicos '!J1333&lt;12,3,'Paraclinicos '!J1333&gt;=12,4)</f>
        <v/>
      </c>
      <c r="S1385" t="str" cm="1">
        <f t="array" ref="S1385">_xlfn.IFS('Paraclinicos '!Y1333="","",'Paraclinicos '!Y1333&lt;70,1,'Paraclinicos '!Y1333&gt;=70,0)</f>
        <v/>
      </c>
      <c r="T1385" t="str" cm="1">
        <f t="array" ref="T1385">_xlfn.IFS('Paraclinicos '!W1333="","",'Paraclinicos '!W1333&lt;6,4,'Paraclinicos '!W1333&lt;10,3,'Paraclinicos '!W1333&lt;13,2,'Paraclinicos '!W1333&lt;15,1,'Paraclinicos '!W1333=15,0)</f>
        <v/>
      </c>
      <c r="U1385" s="54">
        <f t="shared" si="63"/>
        <v>3</v>
      </c>
      <c r="V1385" t="str" cm="1">
        <f t="array" ref="V1385">_xlfn.IFS('Paraclinicos '!S1333="","",OR('Paraclinicos '!S1333&lt;=8,'Paraclinicos '!S1333&gt;=25),3,'Paraclinicos '!S1333&lt;12,1,'Paraclinicos '!S1333&lt;21,0,'Paraclinicos '!S1333&lt;25,2)</f>
        <v/>
      </c>
      <c r="W1385" t="str">
        <f>IFERROR(IF(INDEX('BD Demog para scores enalazar'!Y$2:'BD Demog para scores enalazar'!Y$3000,MATCH(Formulas!A1385,'BD Demog para scores enalazar'!A$2:'BD Demog para scores enalazar'!A$3000,0))=1,"SI","NO"),"")</f>
        <v>NO</v>
      </c>
      <c r="X1385" s="9" t="str">
        <f>IFERROR(IF(INDEX('BD Demog para scores enalazar'!AJ$2:'BD Demog para scores enalazar'!AJ$3000,MATCH(Formulas!A1385,'BD Demog para scores enalazar'!A$2:'BD Demog para scores enalazar'!A$3000,0))=1,"SI","NO"),"")</f>
        <v>NO</v>
      </c>
      <c r="Y1385" cm="1">
        <f t="array" ref="Y1385">IF(AND(W1385="NO",X1385="NO"),_xlfn.IFS('Paraclinicos '!K1333&lt;=91,3,'Paraclinicos '!K1333&lt;94,2,'Paraclinicos '!K1333&lt;96,1,'Paraclinicos '!K1333&gt;=96,0),"")</f>
        <v>3</v>
      </c>
      <c r="Z1385" t="str" cm="1">
        <f t="array" ref="Z1385">IF(OR(W1385="SI",X1385="SI"),_xlfn.IFS(OR(AND('Paraclinicos '!K1334&lt;=83),AND('Paraclinicos '!K1334&gt;=97,AA1385=2)),3,OR(AND('Paraclinicos '!K1334&lt;=86),AND('Paraclinicos '!K1334&gt;=94,AA1385=2)),2,OR(AND('Paraclinicos '!K1334&lt;=88),AND('Paraclinicos '!K1334&gt;=92,AA1385=2)),1,OR(AND('Paraclinicos '!K1334&gt;=88,'Paraclinicos '!K1334&lt;=92),AND('Paraclinicos '!K1334&gt;=93,AA1385=0)),0),"")</f>
        <v/>
      </c>
      <c r="AA1385" cm="1">
        <f t="array" ref="AA1385">_xlfn.IFS('Paraclinicos '!E1333="","",'Paraclinicos '!E1333="Oxigeno",2,'Paraclinicos '!E1333="Aire",0)</f>
        <v>2</v>
      </c>
    </row>
    <row r="1386" spans="1:27" x14ac:dyDescent="0.25">
      <c r="A1386">
        <f>'Paraclinicos '!A1334</f>
        <v>423</v>
      </c>
      <c r="B1386" s="3">
        <f>'Paraclinicos '!R1334</f>
        <v>44087</v>
      </c>
      <c r="C1386" cm="1">
        <f t="array" ref="C1386">_xlfn.IFS('Paraclinicos '!Q1334="","",'Paraclinicos '!Q1334&gt;60,3,'Paraclinicos '!Q1334&lt;=60,1)</f>
        <v>3</v>
      </c>
      <c r="D1386" t="str">
        <f>IFERROR(IF(INDEX('BD Demog para scores enalazar'!BC$2:BC$3000,MATCH(Formulas!A1386,'BD Demog para scores enalazar'!A$2:A$3000,0))=0,"SI","NO"),"")</f>
        <v>SI</v>
      </c>
      <c r="E1386" cm="1">
        <f t="array" ref="E1386">_xlfn.IFS(D1386="","",D1386="SI",4,D1386="NO",1)</f>
        <v>4</v>
      </c>
      <c r="F1386" cm="1">
        <f t="array" ref="F1386">_xlfn.IFS('Paraclinicos '!B1334="","",'Paraclinicos '!B1334&gt;1,1,'Paraclinicos '!B1334&lt;=1,3)</f>
        <v>1</v>
      </c>
      <c r="G1386" cm="1">
        <f t="array" ref="G1386">_xlfn.IFS('Paraclinicos '!D1334="","",AND('Paraclinicos '!D1334&gt;=250,'Paraclinicos '!D1334&lt;=500),2,'Paraclinicos '!D1334&gt;500,3,'Paraclinicos '!D1334&lt;250,1)</f>
        <v>1</v>
      </c>
      <c r="H1386" s="50">
        <f t="shared" si="64"/>
        <v>9</v>
      </c>
      <c r="I1386" cm="1">
        <f t="array" ref="I1386">_xlfn.IFS('Paraclinicos '!Q1334="","",'Paraclinicos '!Q1334&gt;=65,1,'Paraclinicos '!Q1334&lt;65,0)</f>
        <v>1</v>
      </c>
      <c r="J1386" cm="1">
        <f t="array" ref="J1386">_xlfn.IFS('Paraclinicos '!I1334="","",'Paraclinicos '!I1334&gt;7,1,'Paraclinicos '!I1334&lt;=7,0)</f>
        <v>1</v>
      </c>
      <c r="K1386" t="str" cm="1">
        <f t="array" ref="K1386">_xlfn.IFS('Paraclinicos '!W1334="","",'Paraclinicos '!W1334&lt;=8,1,'Paraclinicos '!W1334&gt;8,0)</f>
        <v/>
      </c>
      <c r="L1386" t="str" cm="1">
        <f t="array" ref="L1386">_xlfn.IFS('Paraclinicos '!S1334="","",'Paraclinicos '!S1334&gt;=30,1,'Paraclinicos '!S1334&lt;30,0)</f>
        <v/>
      </c>
      <c r="M1386" t="str" cm="1">
        <f t="array" ref="M1386">_xlfn.IFS(OR('Paraclinicos '!T1334="",'Paraclinicos '!U1334=""),"",OR('Paraclinicos '!T1334&lt;=90,'Paraclinicos '!U1334&lt;=60),1,OR('Paraclinicos '!T1334&gt;90,'Paraclinicos '!U1334&gt;60),0)</f>
        <v/>
      </c>
      <c r="N1386" s="45">
        <f t="shared" si="65"/>
        <v>2</v>
      </c>
      <c r="O1386" cm="1">
        <f t="array" ref="O1386">_xlfn.IFS(OR('Paraclinicos '!M1334="",'Paraclinicos '!N1334="",'Paraclinicos '!N1334=0),"",'Paraclinicos '!M1334/'Paraclinicos '!N1334&lt;100,4,'Paraclinicos '!M1334/'Paraclinicos '!N1334&lt;200,3,'Paraclinicos '!M1334/'Paraclinicos '!N1334&lt;300,2,'Paraclinicos '!M1334/'Paraclinicos '!N1334&lt;400,1,'Paraclinicos '!M1334/'Paraclinicos '!N1334&gt;=400,0)</f>
        <v>2</v>
      </c>
      <c r="P1386" cm="1">
        <f t="array" ref="P1386">_xlfn.IFS('Paraclinicos '!C1334="","",'Paraclinicos '!C1334&lt;20,4,'Paraclinicos '!C1334&lt;50,3,'Paraclinicos '!C1334&lt;100,2,'Paraclinicos '!C1334&lt;150,1,'Paraclinicos '!C1334&gt;150,0)</f>
        <v>0</v>
      </c>
      <c r="Q1386" cm="1">
        <f t="array" ref="Q1386">_xlfn.IFS('Paraclinicos '!O1334="","",'Paraclinicos '!O1334&lt;1.2,0,'Paraclinicos '!O1334&lt;2,1,'Paraclinicos '!O1334&lt;3.5,2,'Paraclinicos '!O1334&lt;5,3,'Paraclinicos '!O1334&gt;5,4)</f>
        <v>0</v>
      </c>
      <c r="R1386" cm="1">
        <f t="array" ref="R1386">_xlfn.IFS('Paraclinicos '!J1334="","",'Paraclinicos '!J1334&lt;1.2,0,'Paraclinicos '!J1334&lt;2,1,'Paraclinicos '!J1334&lt;6,2,'Paraclinicos '!J1334&lt;12,3,'Paraclinicos '!J1334&gt;=12,4)</f>
        <v>0</v>
      </c>
      <c r="S1386" t="str" cm="1">
        <f t="array" ref="S1386">_xlfn.IFS('Paraclinicos '!Y1334="","",'Paraclinicos '!Y1334&lt;70,1,'Paraclinicos '!Y1334&gt;=70,0)</f>
        <v/>
      </c>
      <c r="T1386" t="str" cm="1">
        <f t="array" ref="T1386">_xlfn.IFS('Paraclinicos '!W1334="","",'Paraclinicos '!W1334&lt;6,4,'Paraclinicos '!W1334&lt;10,3,'Paraclinicos '!W1334&lt;13,2,'Paraclinicos '!W1334&lt;15,1,'Paraclinicos '!W1334=15,0)</f>
        <v/>
      </c>
      <c r="U1386" s="54">
        <f t="shared" si="63"/>
        <v>2</v>
      </c>
      <c r="V1386" t="str" cm="1">
        <f t="array" ref="V1386">_xlfn.IFS('Paraclinicos '!S1334="","",OR('Paraclinicos '!S1334&lt;=8,'Paraclinicos '!S1334&gt;=25),3,'Paraclinicos '!S1334&lt;12,1,'Paraclinicos '!S1334&lt;21,0,'Paraclinicos '!S1334&lt;25,2)</f>
        <v/>
      </c>
      <c r="W1386" t="str">
        <f>IFERROR(IF(INDEX('BD Demog para scores enalazar'!Y$2:'BD Demog para scores enalazar'!Y$3000,MATCH(Formulas!A1386,'BD Demog para scores enalazar'!A$2:'BD Demog para scores enalazar'!A$3000,0))=1,"SI","NO"),"")</f>
        <v>NO</v>
      </c>
      <c r="X1386" s="9" t="str">
        <f>IFERROR(IF(INDEX('BD Demog para scores enalazar'!AJ$2:'BD Demog para scores enalazar'!AJ$3000,MATCH(Formulas!A1386,'BD Demog para scores enalazar'!A$2:'BD Demog para scores enalazar'!A$3000,0))=1,"SI","NO"),"")</f>
        <v>NO</v>
      </c>
      <c r="Y1386" cm="1">
        <f t="array" ref="Y1386">IF(AND(W1386="NO",X1386="NO"),_xlfn.IFS('Paraclinicos '!K1334&lt;=91,3,'Paraclinicos '!K1334&lt;94,2,'Paraclinicos '!K1334&lt;96,1,'Paraclinicos '!K1334&gt;=96,0),"")</f>
        <v>3</v>
      </c>
      <c r="Z1386" t="str" cm="1">
        <f t="array" ref="Z1386">IF(OR(W1386="SI",X1386="SI"),_xlfn.IFS(OR(AND('Paraclinicos '!K1335&lt;=83),AND('Paraclinicos '!K1335&gt;=97,AA1386=2)),3,OR(AND('Paraclinicos '!K1335&lt;=86),AND('Paraclinicos '!K1335&gt;=94,AA1386=2)),2,OR(AND('Paraclinicos '!K1335&lt;=88),AND('Paraclinicos '!K1335&gt;=92,AA1386=2)),1,OR(AND('Paraclinicos '!K1335&gt;=88,'Paraclinicos '!K1335&lt;=92),AND('Paraclinicos '!K1335&gt;=93,AA1386=0)),0),"")</f>
        <v/>
      </c>
      <c r="AA1386" cm="1">
        <f t="array" ref="AA1386">_xlfn.IFS('Paraclinicos '!E1334="","",'Paraclinicos '!E1334="Oxigeno",2,'Paraclinicos '!E1334="Aire",0)</f>
        <v>2</v>
      </c>
    </row>
    <row r="1387" spans="1:27" x14ac:dyDescent="0.25">
      <c r="A1387">
        <f>'Paraclinicos '!A1335</f>
        <v>423</v>
      </c>
      <c r="B1387" s="3">
        <f>'Paraclinicos '!R1335</f>
        <v>44089</v>
      </c>
      <c r="C1387" cm="1">
        <f t="array" ref="C1387">_xlfn.IFS('Paraclinicos '!Q1335="","",'Paraclinicos '!Q1335&gt;60,3,'Paraclinicos '!Q1335&lt;=60,1)</f>
        <v>3</v>
      </c>
      <c r="D1387" t="str">
        <f>IFERROR(IF(INDEX('BD Demog para scores enalazar'!BC$2:BC$3000,MATCH(Formulas!A1387,'BD Demog para scores enalazar'!A$2:A$3000,0))=0,"SI","NO"),"")</f>
        <v>SI</v>
      </c>
      <c r="E1387" cm="1">
        <f t="array" ref="E1387">_xlfn.IFS(D1387="","",D1387="SI",4,D1387="NO",1)</f>
        <v>4</v>
      </c>
      <c r="F1387" cm="1">
        <f t="array" ref="F1387">_xlfn.IFS('Paraclinicos '!B1335="","",'Paraclinicos '!B1335&gt;1,1,'Paraclinicos '!B1335&lt;=1,3)</f>
        <v>1</v>
      </c>
      <c r="G1387" t="str" cm="1">
        <f t="array" ref="G1387">_xlfn.IFS('Paraclinicos '!D1335="","",AND('Paraclinicos '!D1335&gt;=250,'Paraclinicos '!D1335&lt;=500),2,'Paraclinicos '!D1335&gt;500,3,'Paraclinicos '!D1335&lt;250,1)</f>
        <v/>
      </c>
      <c r="H1387" s="50">
        <f t="shared" si="64"/>
        <v>8</v>
      </c>
      <c r="I1387" cm="1">
        <f t="array" ref="I1387">_xlfn.IFS('Paraclinicos '!Q1335="","",'Paraclinicos '!Q1335&gt;=65,1,'Paraclinicos '!Q1335&lt;65,0)</f>
        <v>1</v>
      </c>
      <c r="J1387" cm="1">
        <f t="array" ref="J1387">_xlfn.IFS('Paraclinicos '!I1335="","",'Paraclinicos '!I1335&gt;7,1,'Paraclinicos '!I1335&lt;=7,0)</f>
        <v>1</v>
      </c>
      <c r="K1387" t="str" cm="1">
        <f t="array" ref="K1387">_xlfn.IFS('Paraclinicos '!W1335="","",'Paraclinicos '!W1335&lt;=8,1,'Paraclinicos '!W1335&gt;8,0)</f>
        <v/>
      </c>
      <c r="L1387" t="str" cm="1">
        <f t="array" ref="L1387">_xlfn.IFS('Paraclinicos '!S1335="","",'Paraclinicos '!S1335&gt;=30,1,'Paraclinicos '!S1335&lt;30,0)</f>
        <v/>
      </c>
      <c r="M1387" t="str" cm="1">
        <f t="array" ref="M1387">_xlfn.IFS(OR('Paraclinicos '!T1335="",'Paraclinicos '!U1335=""),"",OR('Paraclinicos '!T1335&lt;=90,'Paraclinicos '!U1335&lt;=60),1,OR('Paraclinicos '!T1335&gt;90,'Paraclinicos '!U1335&gt;60),0)</f>
        <v/>
      </c>
      <c r="N1387" s="45">
        <f t="shared" si="65"/>
        <v>2</v>
      </c>
      <c r="O1387" cm="1">
        <f t="array" ref="O1387">_xlfn.IFS(OR('Paraclinicos '!M1335="",'Paraclinicos '!N1335="",'Paraclinicos '!N1335=0),"",'Paraclinicos '!M1335/'Paraclinicos '!N1335&lt;100,4,'Paraclinicos '!M1335/'Paraclinicos '!N1335&lt;200,3,'Paraclinicos '!M1335/'Paraclinicos '!N1335&lt;300,2,'Paraclinicos '!M1335/'Paraclinicos '!N1335&lt;400,1,'Paraclinicos '!M1335/'Paraclinicos '!N1335&gt;=400,0)</f>
        <v>4</v>
      </c>
      <c r="P1387" cm="1">
        <f t="array" ref="P1387">_xlfn.IFS('Paraclinicos '!C1335="","",'Paraclinicos '!C1335&lt;20,4,'Paraclinicos '!C1335&lt;50,3,'Paraclinicos '!C1335&lt;100,2,'Paraclinicos '!C1335&lt;150,1,'Paraclinicos '!C1335&gt;150,0)</f>
        <v>0</v>
      </c>
      <c r="Q1387" cm="1">
        <f t="array" ref="Q1387">_xlfn.IFS('Paraclinicos '!O1335="","",'Paraclinicos '!O1335&lt;1.2,0,'Paraclinicos '!O1335&lt;2,1,'Paraclinicos '!O1335&lt;3.5,2,'Paraclinicos '!O1335&lt;5,3,'Paraclinicos '!O1335&gt;5,4)</f>
        <v>0</v>
      </c>
      <c r="R1387" cm="1">
        <f t="array" ref="R1387">_xlfn.IFS('Paraclinicos '!J1335="","",'Paraclinicos '!J1335&lt;1.2,0,'Paraclinicos '!J1335&lt;2,1,'Paraclinicos '!J1335&lt;6,2,'Paraclinicos '!J1335&lt;12,3,'Paraclinicos '!J1335&gt;=12,4)</f>
        <v>0</v>
      </c>
      <c r="S1387" t="str" cm="1">
        <f t="array" ref="S1387">_xlfn.IFS('Paraclinicos '!Y1335="","",'Paraclinicos '!Y1335&lt;70,1,'Paraclinicos '!Y1335&gt;=70,0)</f>
        <v/>
      </c>
      <c r="T1387" t="str" cm="1">
        <f t="array" ref="T1387">_xlfn.IFS('Paraclinicos '!W1335="","",'Paraclinicos '!W1335&lt;6,4,'Paraclinicos '!W1335&lt;10,3,'Paraclinicos '!W1335&lt;13,2,'Paraclinicos '!W1335&lt;15,1,'Paraclinicos '!W1335=15,0)</f>
        <v/>
      </c>
      <c r="U1387" s="54">
        <f t="shared" si="63"/>
        <v>4</v>
      </c>
      <c r="V1387" t="str" cm="1">
        <f t="array" ref="V1387">_xlfn.IFS('Paraclinicos '!S1335="","",OR('Paraclinicos '!S1335&lt;=8,'Paraclinicos '!S1335&gt;=25),3,'Paraclinicos '!S1335&lt;12,1,'Paraclinicos '!S1335&lt;21,0,'Paraclinicos '!S1335&lt;25,2)</f>
        <v/>
      </c>
      <c r="W1387" t="str">
        <f>IFERROR(IF(INDEX('BD Demog para scores enalazar'!Y$2:'BD Demog para scores enalazar'!Y$3000,MATCH(Formulas!A1387,'BD Demog para scores enalazar'!A$2:'BD Demog para scores enalazar'!A$3000,0))=1,"SI","NO"),"")</f>
        <v>NO</v>
      </c>
      <c r="X1387" s="9" t="str">
        <f>IFERROR(IF(INDEX('BD Demog para scores enalazar'!AJ$2:'BD Demog para scores enalazar'!AJ$3000,MATCH(Formulas!A1387,'BD Demog para scores enalazar'!A$2:'BD Demog para scores enalazar'!A$3000,0))=1,"SI","NO"),"")</f>
        <v>NO</v>
      </c>
      <c r="Y1387" cm="1">
        <f t="array" ref="Y1387">IF(AND(W1387="NO",X1387="NO"),_xlfn.IFS('Paraclinicos '!K1335&lt;=91,3,'Paraclinicos '!K1335&lt;94,2,'Paraclinicos '!K1335&lt;96,1,'Paraclinicos '!K1335&gt;=96,0),"")</f>
        <v>3</v>
      </c>
      <c r="Z1387" t="str" cm="1">
        <f t="array" ref="Z1387">IF(OR(W1387="SI",X1387="SI"),_xlfn.IFS(OR(AND('Paraclinicos '!K1336&lt;=83),AND('Paraclinicos '!K1336&gt;=97,AA1387=2)),3,OR(AND('Paraclinicos '!K1336&lt;=86),AND('Paraclinicos '!K1336&gt;=94,AA1387=2)),2,OR(AND('Paraclinicos '!K1336&lt;=88),AND('Paraclinicos '!K1336&gt;=92,AA1387=2)),1,OR(AND('Paraclinicos '!K1336&gt;=88,'Paraclinicos '!K1336&lt;=92),AND('Paraclinicos '!K1336&gt;=93,AA1387=0)),0),"")</f>
        <v/>
      </c>
      <c r="AA1387" cm="1">
        <f t="array" ref="AA1387">_xlfn.IFS('Paraclinicos '!E1335="","",'Paraclinicos '!E1335="Oxigeno",2,'Paraclinicos '!E1335="Aire",0)</f>
        <v>2</v>
      </c>
    </row>
    <row r="1388" spans="1:27" x14ac:dyDescent="0.25">
      <c r="A1388">
        <f>'Paraclinicos '!A1336</f>
        <v>423</v>
      </c>
      <c r="B1388" s="3">
        <f>'Paraclinicos '!R1336</f>
        <v>44090</v>
      </c>
      <c r="C1388" cm="1">
        <f t="array" ref="C1388">_xlfn.IFS('Paraclinicos '!Q1336="","",'Paraclinicos '!Q1336&gt;60,3,'Paraclinicos '!Q1336&lt;=60,1)</f>
        <v>3</v>
      </c>
      <c r="D1388" t="str">
        <f>IFERROR(IF(INDEX('BD Demog para scores enalazar'!BC$2:BC$3000,MATCH(Formulas!A1388,'BD Demog para scores enalazar'!A$2:A$3000,0))=0,"SI","NO"),"")</f>
        <v>SI</v>
      </c>
      <c r="E1388" cm="1">
        <f t="array" ref="E1388">_xlfn.IFS(D1388="","",D1388="SI",4,D1388="NO",1)</f>
        <v>4</v>
      </c>
      <c r="F1388" cm="1">
        <f t="array" ref="F1388">_xlfn.IFS('Paraclinicos '!B1336="","",'Paraclinicos '!B1336&gt;1,1,'Paraclinicos '!B1336&lt;=1,3)</f>
        <v>1</v>
      </c>
      <c r="G1388" t="str" cm="1">
        <f t="array" ref="G1388">_xlfn.IFS('Paraclinicos '!D1336="","",AND('Paraclinicos '!D1336&gt;=250,'Paraclinicos '!D1336&lt;=500),2,'Paraclinicos '!D1336&gt;500,3,'Paraclinicos '!D1336&lt;250,1)</f>
        <v/>
      </c>
      <c r="H1388" s="50">
        <f t="shared" si="64"/>
        <v>8</v>
      </c>
      <c r="I1388" cm="1">
        <f t="array" ref="I1388">_xlfn.IFS('Paraclinicos '!Q1336="","",'Paraclinicos '!Q1336&gt;=65,1,'Paraclinicos '!Q1336&lt;65,0)</f>
        <v>1</v>
      </c>
      <c r="J1388" cm="1">
        <f t="array" ref="J1388">_xlfn.IFS('Paraclinicos '!I1336="","",'Paraclinicos '!I1336&gt;7,1,'Paraclinicos '!I1336&lt;=7,0)</f>
        <v>1</v>
      </c>
      <c r="K1388" t="str" cm="1">
        <f t="array" ref="K1388">_xlfn.IFS('Paraclinicos '!W1336="","",'Paraclinicos '!W1336&lt;=8,1,'Paraclinicos '!W1336&gt;8,0)</f>
        <v/>
      </c>
      <c r="L1388" t="str" cm="1">
        <f t="array" ref="L1388">_xlfn.IFS('Paraclinicos '!S1336="","",'Paraclinicos '!S1336&gt;=30,1,'Paraclinicos '!S1336&lt;30,0)</f>
        <v/>
      </c>
      <c r="M1388" t="str" cm="1">
        <f t="array" ref="M1388">_xlfn.IFS(OR('Paraclinicos '!T1336="",'Paraclinicos '!U1336=""),"",OR('Paraclinicos '!T1336&lt;=90,'Paraclinicos '!U1336&lt;=60),1,OR('Paraclinicos '!T1336&gt;90,'Paraclinicos '!U1336&gt;60),0)</f>
        <v/>
      </c>
      <c r="N1388" s="45">
        <f t="shared" si="65"/>
        <v>2</v>
      </c>
      <c r="O1388" cm="1">
        <f t="array" ref="O1388">_xlfn.IFS(OR('Paraclinicos '!M1336="",'Paraclinicos '!N1336="",'Paraclinicos '!N1336=0),"",'Paraclinicos '!M1336/'Paraclinicos '!N1336&lt;100,4,'Paraclinicos '!M1336/'Paraclinicos '!N1336&lt;200,3,'Paraclinicos '!M1336/'Paraclinicos '!N1336&lt;300,2,'Paraclinicos '!M1336/'Paraclinicos '!N1336&lt;400,1,'Paraclinicos '!M1336/'Paraclinicos '!N1336&gt;=400,0)</f>
        <v>2</v>
      </c>
      <c r="P1388" cm="1">
        <f t="array" ref="P1388">_xlfn.IFS('Paraclinicos '!C1336="","",'Paraclinicos '!C1336&lt;20,4,'Paraclinicos '!C1336&lt;50,3,'Paraclinicos '!C1336&lt;100,2,'Paraclinicos '!C1336&lt;150,1,'Paraclinicos '!C1336&gt;150,0)</f>
        <v>0</v>
      </c>
      <c r="Q1388" cm="1">
        <f t="array" ref="Q1388">_xlfn.IFS('Paraclinicos '!O1336="","",'Paraclinicos '!O1336&lt;1.2,0,'Paraclinicos '!O1336&lt;2,1,'Paraclinicos '!O1336&lt;3.5,2,'Paraclinicos '!O1336&lt;5,3,'Paraclinicos '!O1336&gt;5,4)</f>
        <v>0</v>
      </c>
      <c r="R1388" t="str" cm="1">
        <f t="array" ref="R1388">_xlfn.IFS('Paraclinicos '!J1336="","",'Paraclinicos '!J1336&lt;1.2,0,'Paraclinicos '!J1336&lt;2,1,'Paraclinicos '!J1336&lt;6,2,'Paraclinicos '!J1336&lt;12,3,'Paraclinicos '!J1336&gt;=12,4)</f>
        <v/>
      </c>
      <c r="S1388" t="str" cm="1">
        <f t="array" ref="S1388">_xlfn.IFS('Paraclinicos '!Y1336="","",'Paraclinicos '!Y1336&lt;70,1,'Paraclinicos '!Y1336&gt;=70,0)</f>
        <v/>
      </c>
      <c r="T1388" t="str" cm="1">
        <f t="array" ref="T1388">_xlfn.IFS('Paraclinicos '!W1336="","",'Paraclinicos '!W1336&lt;6,4,'Paraclinicos '!W1336&lt;10,3,'Paraclinicos '!W1336&lt;13,2,'Paraclinicos '!W1336&lt;15,1,'Paraclinicos '!W1336=15,0)</f>
        <v/>
      </c>
      <c r="U1388" s="54">
        <f t="shared" si="63"/>
        <v>2</v>
      </c>
      <c r="V1388" t="str" cm="1">
        <f t="array" ref="V1388">_xlfn.IFS('Paraclinicos '!S1336="","",OR('Paraclinicos '!S1336&lt;=8,'Paraclinicos '!S1336&gt;=25),3,'Paraclinicos '!S1336&lt;12,1,'Paraclinicos '!S1336&lt;21,0,'Paraclinicos '!S1336&lt;25,2)</f>
        <v/>
      </c>
      <c r="W1388" t="str">
        <f>IFERROR(IF(INDEX('BD Demog para scores enalazar'!Y$2:'BD Demog para scores enalazar'!Y$3000,MATCH(Formulas!A1388,'BD Demog para scores enalazar'!A$2:'BD Demog para scores enalazar'!A$3000,0))=1,"SI","NO"),"")</f>
        <v>NO</v>
      </c>
      <c r="X1388" s="9" t="str">
        <f>IFERROR(IF(INDEX('BD Demog para scores enalazar'!AJ$2:'BD Demog para scores enalazar'!AJ$3000,MATCH(Formulas!A1388,'BD Demog para scores enalazar'!A$2:'BD Demog para scores enalazar'!A$3000,0))=1,"SI","NO"),"")</f>
        <v>NO</v>
      </c>
      <c r="Y1388" cm="1">
        <f t="array" ref="Y1388">IF(AND(W1388="NO",X1388="NO"),_xlfn.IFS('Paraclinicos '!K1336&lt;=91,3,'Paraclinicos '!K1336&lt;94,2,'Paraclinicos '!K1336&lt;96,1,'Paraclinicos '!K1336&gt;=96,0),"")</f>
        <v>3</v>
      </c>
      <c r="Z1388" t="str" cm="1">
        <f t="array" ref="Z1388">IF(OR(W1388="SI",X1388="SI"),_xlfn.IFS(OR(AND('Paraclinicos '!K1337&lt;=83),AND('Paraclinicos '!K1337&gt;=97,AA1388=2)),3,OR(AND('Paraclinicos '!K1337&lt;=86),AND('Paraclinicos '!K1337&gt;=94,AA1388=2)),2,OR(AND('Paraclinicos '!K1337&lt;=88),AND('Paraclinicos '!K1337&gt;=92,AA1388=2)),1,OR(AND('Paraclinicos '!K1337&gt;=88,'Paraclinicos '!K1337&lt;=92),AND('Paraclinicos '!K1337&gt;=93,AA1388=0)),0),"")</f>
        <v/>
      </c>
      <c r="AA1388" cm="1">
        <f t="array" ref="AA1388">_xlfn.IFS('Paraclinicos '!E1336="","",'Paraclinicos '!E1336="Oxigeno",2,'Paraclinicos '!E1336="Aire",0)</f>
        <v>2</v>
      </c>
    </row>
    <row r="1389" spans="1:27" x14ac:dyDescent="0.25">
      <c r="A1389">
        <f>'Paraclinicos '!A1337</f>
        <v>423</v>
      </c>
      <c r="B1389" s="3">
        <f>'Paraclinicos '!R1337</f>
        <v>44091</v>
      </c>
      <c r="C1389" cm="1">
        <f t="array" ref="C1389">_xlfn.IFS('Paraclinicos '!Q1337="","",'Paraclinicos '!Q1337&gt;60,3,'Paraclinicos '!Q1337&lt;=60,1)</f>
        <v>3</v>
      </c>
      <c r="D1389" t="str">
        <f>IFERROR(IF(INDEX('BD Demog para scores enalazar'!BC$2:BC$3000,MATCH(Formulas!A1389,'BD Demog para scores enalazar'!A$2:A$3000,0))=0,"SI","NO"),"")</f>
        <v>SI</v>
      </c>
      <c r="E1389" cm="1">
        <f t="array" ref="E1389">_xlfn.IFS(D1389="","",D1389="SI",4,D1389="NO",1)</f>
        <v>4</v>
      </c>
      <c r="F1389" cm="1">
        <f t="array" ref="F1389">_xlfn.IFS('Paraclinicos '!B1337="","",'Paraclinicos '!B1337&gt;1,1,'Paraclinicos '!B1337&lt;=1,3)</f>
        <v>1</v>
      </c>
      <c r="G1389" t="str" cm="1">
        <f t="array" ref="G1389">_xlfn.IFS('Paraclinicos '!D1337="","",AND('Paraclinicos '!D1337&gt;=250,'Paraclinicos '!D1337&lt;=500),2,'Paraclinicos '!D1337&gt;500,3,'Paraclinicos '!D1337&lt;250,1)</f>
        <v/>
      </c>
      <c r="H1389" s="50">
        <f t="shared" si="64"/>
        <v>8</v>
      </c>
      <c r="I1389" cm="1">
        <f t="array" ref="I1389">_xlfn.IFS('Paraclinicos '!Q1337="","",'Paraclinicos '!Q1337&gt;=65,1,'Paraclinicos '!Q1337&lt;65,0)</f>
        <v>1</v>
      </c>
      <c r="J1389" cm="1">
        <f t="array" ref="J1389">_xlfn.IFS('Paraclinicos '!I1337="","",'Paraclinicos '!I1337&gt;7,1,'Paraclinicos '!I1337&lt;=7,0)</f>
        <v>1</v>
      </c>
      <c r="K1389" t="str" cm="1">
        <f t="array" ref="K1389">_xlfn.IFS('Paraclinicos '!W1337="","",'Paraclinicos '!W1337&lt;=8,1,'Paraclinicos '!W1337&gt;8,0)</f>
        <v/>
      </c>
      <c r="L1389" t="str" cm="1">
        <f t="array" ref="L1389">_xlfn.IFS('Paraclinicos '!S1337="","",'Paraclinicos '!S1337&gt;=30,1,'Paraclinicos '!S1337&lt;30,0)</f>
        <v/>
      </c>
      <c r="M1389" t="str" cm="1">
        <f t="array" ref="M1389">_xlfn.IFS(OR('Paraclinicos '!T1337="",'Paraclinicos '!U1337=""),"",OR('Paraclinicos '!T1337&lt;=90,'Paraclinicos '!U1337&lt;=60),1,OR('Paraclinicos '!T1337&gt;90,'Paraclinicos '!U1337&gt;60),0)</f>
        <v/>
      </c>
      <c r="N1389" s="45">
        <f t="shared" si="65"/>
        <v>2</v>
      </c>
      <c r="O1389" cm="1">
        <f t="array" ref="O1389">_xlfn.IFS(OR('Paraclinicos '!M1337="",'Paraclinicos '!N1337="",'Paraclinicos '!N1337=0),"",'Paraclinicos '!M1337/'Paraclinicos '!N1337&lt;100,4,'Paraclinicos '!M1337/'Paraclinicos '!N1337&lt;200,3,'Paraclinicos '!M1337/'Paraclinicos '!N1337&lt;300,2,'Paraclinicos '!M1337/'Paraclinicos '!N1337&lt;400,1,'Paraclinicos '!M1337/'Paraclinicos '!N1337&gt;=400,0)</f>
        <v>3</v>
      </c>
      <c r="P1389" cm="1">
        <f t="array" ref="P1389">_xlfn.IFS('Paraclinicos '!C1337="","",'Paraclinicos '!C1337&lt;20,4,'Paraclinicos '!C1337&lt;50,3,'Paraclinicos '!C1337&lt;100,2,'Paraclinicos '!C1337&lt;150,1,'Paraclinicos '!C1337&gt;150,0)</f>
        <v>0</v>
      </c>
      <c r="Q1389" t="str" cm="1">
        <f t="array" ref="Q1389">_xlfn.IFS('Paraclinicos '!O1337="","",'Paraclinicos '!O1337&lt;1.2,0,'Paraclinicos '!O1337&lt;2,1,'Paraclinicos '!O1337&lt;3.5,2,'Paraclinicos '!O1337&lt;5,3,'Paraclinicos '!O1337&gt;5,4)</f>
        <v/>
      </c>
      <c r="R1389" cm="1">
        <f t="array" ref="R1389">_xlfn.IFS('Paraclinicos '!J1337="","",'Paraclinicos '!J1337&lt;1.2,0,'Paraclinicos '!J1337&lt;2,1,'Paraclinicos '!J1337&lt;6,2,'Paraclinicos '!J1337&lt;12,3,'Paraclinicos '!J1337&gt;=12,4)</f>
        <v>0</v>
      </c>
      <c r="S1389" t="str" cm="1">
        <f t="array" ref="S1389">_xlfn.IFS('Paraclinicos '!Y1337="","",'Paraclinicos '!Y1337&lt;70,1,'Paraclinicos '!Y1337&gt;=70,0)</f>
        <v/>
      </c>
      <c r="T1389" t="str" cm="1">
        <f t="array" ref="T1389">_xlfn.IFS('Paraclinicos '!W1337="","",'Paraclinicos '!W1337&lt;6,4,'Paraclinicos '!W1337&lt;10,3,'Paraclinicos '!W1337&lt;13,2,'Paraclinicos '!W1337&lt;15,1,'Paraclinicos '!W1337=15,0)</f>
        <v/>
      </c>
      <c r="U1389" s="54">
        <f t="shared" si="63"/>
        <v>3</v>
      </c>
      <c r="V1389" t="str" cm="1">
        <f t="array" ref="V1389">_xlfn.IFS('Paraclinicos '!S1337="","",OR('Paraclinicos '!S1337&lt;=8,'Paraclinicos '!S1337&gt;=25),3,'Paraclinicos '!S1337&lt;12,1,'Paraclinicos '!S1337&lt;21,0,'Paraclinicos '!S1337&lt;25,2)</f>
        <v/>
      </c>
      <c r="W1389" t="str">
        <f>IFERROR(IF(INDEX('BD Demog para scores enalazar'!Y$2:'BD Demog para scores enalazar'!Y$3000,MATCH(Formulas!A1389,'BD Demog para scores enalazar'!A$2:'BD Demog para scores enalazar'!A$3000,0))=1,"SI","NO"),"")</f>
        <v>NO</v>
      </c>
      <c r="X1389" s="9" t="str">
        <f>IFERROR(IF(INDEX('BD Demog para scores enalazar'!AJ$2:'BD Demog para scores enalazar'!AJ$3000,MATCH(Formulas!A1389,'BD Demog para scores enalazar'!A$2:'BD Demog para scores enalazar'!A$3000,0))=1,"SI","NO"),"")</f>
        <v>NO</v>
      </c>
      <c r="Y1389" cm="1">
        <f t="array" ref="Y1389">IF(AND(W1389="NO",X1389="NO"),_xlfn.IFS('Paraclinicos '!K1337&lt;=91,3,'Paraclinicos '!K1337&lt;94,2,'Paraclinicos '!K1337&lt;96,1,'Paraclinicos '!K1337&gt;=96,0),"")</f>
        <v>1</v>
      </c>
      <c r="Z1389" t="str" cm="1">
        <f t="array" ref="Z1389">IF(OR(W1389="SI",X1389="SI"),_xlfn.IFS(OR(AND('Paraclinicos '!K1338&lt;=83),AND('Paraclinicos '!K1338&gt;=97,AA1389=2)),3,OR(AND('Paraclinicos '!K1338&lt;=86),AND('Paraclinicos '!K1338&gt;=94,AA1389=2)),2,OR(AND('Paraclinicos '!K1338&lt;=88),AND('Paraclinicos '!K1338&gt;=92,AA1389=2)),1,OR(AND('Paraclinicos '!K1338&gt;=88,'Paraclinicos '!K1338&lt;=92),AND('Paraclinicos '!K1338&gt;=93,AA1389=0)),0),"")</f>
        <v/>
      </c>
      <c r="AA1389" cm="1">
        <f t="array" ref="AA1389">_xlfn.IFS('Paraclinicos '!E1337="","",'Paraclinicos '!E1337="Oxigeno",2,'Paraclinicos '!E1337="Aire",0)</f>
        <v>2</v>
      </c>
    </row>
    <row r="1390" spans="1:27" x14ac:dyDescent="0.25">
      <c r="A1390">
        <f>'Paraclinicos '!A1338</f>
        <v>423</v>
      </c>
      <c r="B1390" s="3">
        <f>'Paraclinicos '!R1338</f>
        <v>44092</v>
      </c>
      <c r="C1390" cm="1">
        <f t="array" ref="C1390">_xlfn.IFS('Paraclinicos '!Q1338="","",'Paraclinicos '!Q1338&gt;60,3,'Paraclinicos '!Q1338&lt;=60,1)</f>
        <v>3</v>
      </c>
      <c r="D1390" t="str">
        <f>IFERROR(IF(INDEX('BD Demog para scores enalazar'!BC$2:BC$3000,MATCH(Formulas!A1390,'BD Demog para scores enalazar'!A$2:A$3000,0))=0,"SI","NO"),"")</f>
        <v>SI</v>
      </c>
      <c r="E1390" cm="1">
        <f t="array" ref="E1390">_xlfn.IFS(D1390="","",D1390="SI",4,D1390="NO",1)</f>
        <v>4</v>
      </c>
      <c r="F1390" cm="1">
        <f t="array" ref="F1390">_xlfn.IFS('Paraclinicos '!B1338="","",'Paraclinicos '!B1338&gt;1,1,'Paraclinicos '!B1338&lt;=1,3)</f>
        <v>1</v>
      </c>
      <c r="G1390" t="str" cm="1">
        <f t="array" ref="G1390">_xlfn.IFS('Paraclinicos '!D1338="","",AND('Paraclinicos '!D1338&gt;=250,'Paraclinicos '!D1338&lt;=500),2,'Paraclinicos '!D1338&gt;500,3,'Paraclinicos '!D1338&lt;250,1)</f>
        <v/>
      </c>
      <c r="H1390" s="50">
        <f t="shared" si="64"/>
        <v>8</v>
      </c>
      <c r="I1390" cm="1">
        <f t="array" ref="I1390">_xlfn.IFS('Paraclinicos '!Q1338="","",'Paraclinicos '!Q1338&gt;=65,1,'Paraclinicos '!Q1338&lt;65,0)</f>
        <v>1</v>
      </c>
      <c r="J1390" cm="1">
        <f t="array" ref="J1390">_xlfn.IFS('Paraclinicos '!I1338="","",'Paraclinicos '!I1338&gt;7,1,'Paraclinicos '!I1338&lt;=7,0)</f>
        <v>1</v>
      </c>
      <c r="K1390" t="str" cm="1">
        <f t="array" ref="K1390">_xlfn.IFS('Paraclinicos '!W1338="","",'Paraclinicos '!W1338&lt;=8,1,'Paraclinicos '!W1338&gt;8,0)</f>
        <v/>
      </c>
      <c r="L1390" t="str" cm="1">
        <f t="array" ref="L1390">_xlfn.IFS('Paraclinicos '!S1338="","",'Paraclinicos '!S1338&gt;=30,1,'Paraclinicos '!S1338&lt;30,0)</f>
        <v/>
      </c>
      <c r="M1390" t="str" cm="1">
        <f t="array" ref="M1390">_xlfn.IFS(OR('Paraclinicos '!T1338="",'Paraclinicos '!U1338=""),"",OR('Paraclinicos '!T1338&lt;=90,'Paraclinicos '!U1338&lt;=60),1,OR('Paraclinicos '!T1338&gt;90,'Paraclinicos '!U1338&gt;60),0)</f>
        <v/>
      </c>
      <c r="N1390" s="45">
        <f t="shared" si="65"/>
        <v>2</v>
      </c>
      <c r="O1390" cm="1">
        <f t="array" ref="O1390">_xlfn.IFS(OR('Paraclinicos '!M1338="",'Paraclinicos '!N1338="",'Paraclinicos '!N1338=0),"",'Paraclinicos '!M1338/'Paraclinicos '!N1338&lt;100,4,'Paraclinicos '!M1338/'Paraclinicos '!N1338&lt;200,3,'Paraclinicos '!M1338/'Paraclinicos '!N1338&lt;300,2,'Paraclinicos '!M1338/'Paraclinicos '!N1338&lt;400,1,'Paraclinicos '!M1338/'Paraclinicos '!N1338&gt;=400,0)</f>
        <v>3</v>
      </c>
      <c r="P1390" cm="1">
        <f t="array" ref="P1390">_xlfn.IFS('Paraclinicos '!C1338="","",'Paraclinicos '!C1338&lt;20,4,'Paraclinicos '!C1338&lt;50,3,'Paraclinicos '!C1338&lt;100,2,'Paraclinicos '!C1338&lt;150,1,'Paraclinicos '!C1338&gt;150,0)</f>
        <v>0</v>
      </c>
      <c r="Q1390" cm="1">
        <f t="array" ref="Q1390">_xlfn.IFS('Paraclinicos '!O1338="","",'Paraclinicos '!O1338&lt;1.2,0,'Paraclinicos '!O1338&lt;2,1,'Paraclinicos '!O1338&lt;3.5,2,'Paraclinicos '!O1338&lt;5,3,'Paraclinicos '!O1338&gt;5,4)</f>
        <v>0</v>
      </c>
      <c r="R1390" t="str" cm="1">
        <f t="array" ref="R1390">_xlfn.IFS('Paraclinicos '!J1338="","",'Paraclinicos '!J1338&lt;1.2,0,'Paraclinicos '!J1338&lt;2,1,'Paraclinicos '!J1338&lt;6,2,'Paraclinicos '!J1338&lt;12,3,'Paraclinicos '!J1338&gt;=12,4)</f>
        <v/>
      </c>
      <c r="S1390" t="str" cm="1">
        <f t="array" ref="S1390">_xlfn.IFS('Paraclinicos '!Y1338="","",'Paraclinicos '!Y1338&lt;70,1,'Paraclinicos '!Y1338&gt;=70,0)</f>
        <v/>
      </c>
      <c r="T1390" t="str" cm="1">
        <f t="array" ref="T1390">_xlfn.IFS('Paraclinicos '!W1338="","",'Paraclinicos '!W1338&lt;6,4,'Paraclinicos '!W1338&lt;10,3,'Paraclinicos '!W1338&lt;13,2,'Paraclinicos '!W1338&lt;15,1,'Paraclinicos '!W1338=15,0)</f>
        <v/>
      </c>
      <c r="U1390" s="54">
        <f t="shared" si="63"/>
        <v>3</v>
      </c>
      <c r="V1390" t="str" cm="1">
        <f t="array" ref="V1390">_xlfn.IFS('Paraclinicos '!S1338="","",OR('Paraclinicos '!S1338&lt;=8,'Paraclinicos '!S1338&gt;=25),3,'Paraclinicos '!S1338&lt;12,1,'Paraclinicos '!S1338&lt;21,0,'Paraclinicos '!S1338&lt;25,2)</f>
        <v/>
      </c>
      <c r="W1390" t="str">
        <f>IFERROR(IF(INDEX('BD Demog para scores enalazar'!Y$2:'BD Demog para scores enalazar'!Y$3000,MATCH(Formulas!A1390,'BD Demog para scores enalazar'!A$2:'BD Demog para scores enalazar'!A$3000,0))=1,"SI","NO"),"")</f>
        <v>NO</v>
      </c>
      <c r="X1390" s="9" t="str">
        <f>IFERROR(IF(INDEX('BD Demog para scores enalazar'!AJ$2:'BD Demog para scores enalazar'!AJ$3000,MATCH(Formulas!A1390,'BD Demog para scores enalazar'!A$2:'BD Demog para scores enalazar'!A$3000,0))=1,"SI","NO"),"")</f>
        <v>NO</v>
      </c>
      <c r="Y1390" cm="1">
        <f t="array" ref="Y1390">IF(AND(W1390="NO",X1390="NO"),_xlfn.IFS('Paraclinicos '!K1338&lt;=91,3,'Paraclinicos '!K1338&lt;94,2,'Paraclinicos '!K1338&lt;96,1,'Paraclinicos '!K1338&gt;=96,0),"")</f>
        <v>3</v>
      </c>
      <c r="Z1390" t="str" cm="1">
        <f t="array" ref="Z1390">IF(OR(W1390="SI",X1390="SI"),_xlfn.IFS(OR(AND('Paraclinicos '!K1339&lt;=83),AND('Paraclinicos '!K1339&gt;=97,AA1390=2)),3,OR(AND('Paraclinicos '!K1339&lt;=86),AND('Paraclinicos '!K1339&gt;=94,AA1390=2)),2,OR(AND('Paraclinicos '!K1339&lt;=88),AND('Paraclinicos '!K1339&gt;=92,AA1390=2)),1,OR(AND('Paraclinicos '!K1339&gt;=88,'Paraclinicos '!K1339&lt;=92),AND('Paraclinicos '!K1339&gt;=93,AA1390=0)),0),"")</f>
        <v/>
      </c>
      <c r="AA1390" cm="1">
        <f t="array" ref="AA1390">_xlfn.IFS('Paraclinicos '!E1338="","",'Paraclinicos '!E1338="Oxigeno",2,'Paraclinicos '!E1338="Aire",0)</f>
        <v>2</v>
      </c>
    </row>
    <row r="1391" spans="1:27" x14ac:dyDescent="0.25">
      <c r="A1391">
        <f>'Paraclinicos '!A1339</f>
        <v>423</v>
      </c>
      <c r="B1391" s="3">
        <f>'Paraclinicos '!R1339</f>
        <v>44093</v>
      </c>
      <c r="C1391" cm="1">
        <f t="array" ref="C1391">_xlfn.IFS('Paraclinicos '!Q1339="","",'Paraclinicos '!Q1339&gt;60,3,'Paraclinicos '!Q1339&lt;=60,1)</f>
        <v>3</v>
      </c>
      <c r="D1391" t="str">
        <f>IFERROR(IF(INDEX('BD Demog para scores enalazar'!BC$2:BC$3000,MATCH(Formulas!A1391,'BD Demog para scores enalazar'!A$2:A$3000,0))=0,"SI","NO"),"")</f>
        <v>SI</v>
      </c>
      <c r="E1391" cm="1">
        <f t="array" ref="E1391">_xlfn.IFS(D1391="","",D1391="SI",4,D1391="NO",1)</f>
        <v>4</v>
      </c>
      <c r="F1391" cm="1">
        <f t="array" ref="F1391">_xlfn.IFS('Paraclinicos '!B1339="","",'Paraclinicos '!B1339&gt;1,1,'Paraclinicos '!B1339&lt;=1,3)</f>
        <v>1</v>
      </c>
      <c r="G1391" t="str" cm="1">
        <f t="array" ref="G1391">_xlfn.IFS('Paraclinicos '!D1339="","",AND('Paraclinicos '!D1339&gt;=250,'Paraclinicos '!D1339&lt;=500),2,'Paraclinicos '!D1339&gt;500,3,'Paraclinicos '!D1339&lt;250,1)</f>
        <v/>
      </c>
      <c r="H1391" s="50">
        <f t="shared" si="64"/>
        <v>8</v>
      </c>
      <c r="I1391" cm="1">
        <f t="array" ref="I1391">_xlfn.IFS('Paraclinicos '!Q1339="","",'Paraclinicos '!Q1339&gt;=65,1,'Paraclinicos '!Q1339&lt;65,0)</f>
        <v>1</v>
      </c>
      <c r="J1391" cm="1">
        <f t="array" ref="J1391">_xlfn.IFS('Paraclinicos '!I1339="","",'Paraclinicos '!I1339&gt;7,1,'Paraclinicos '!I1339&lt;=7,0)</f>
        <v>1</v>
      </c>
      <c r="K1391" t="str" cm="1">
        <f t="array" ref="K1391">_xlfn.IFS('Paraclinicos '!W1339="","",'Paraclinicos '!W1339&lt;=8,1,'Paraclinicos '!W1339&gt;8,0)</f>
        <v/>
      </c>
      <c r="L1391" t="str" cm="1">
        <f t="array" ref="L1391">_xlfn.IFS('Paraclinicos '!S1339="","",'Paraclinicos '!S1339&gt;=30,1,'Paraclinicos '!S1339&lt;30,0)</f>
        <v/>
      </c>
      <c r="M1391" t="str" cm="1">
        <f t="array" ref="M1391">_xlfn.IFS(OR('Paraclinicos '!T1339="",'Paraclinicos '!U1339=""),"",OR('Paraclinicos '!T1339&lt;=90,'Paraclinicos '!U1339&lt;=60),1,OR('Paraclinicos '!T1339&gt;90,'Paraclinicos '!U1339&gt;60),0)</f>
        <v/>
      </c>
      <c r="N1391" s="45">
        <f t="shared" si="65"/>
        <v>2</v>
      </c>
      <c r="O1391" cm="1">
        <f t="array" ref="O1391">_xlfn.IFS(OR('Paraclinicos '!M1339="",'Paraclinicos '!N1339="",'Paraclinicos '!N1339=0),"",'Paraclinicos '!M1339/'Paraclinicos '!N1339&lt;100,4,'Paraclinicos '!M1339/'Paraclinicos '!N1339&lt;200,3,'Paraclinicos '!M1339/'Paraclinicos '!N1339&lt;300,2,'Paraclinicos '!M1339/'Paraclinicos '!N1339&lt;400,1,'Paraclinicos '!M1339/'Paraclinicos '!N1339&gt;=400,0)</f>
        <v>3</v>
      </c>
      <c r="P1391" cm="1">
        <f t="array" ref="P1391">_xlfn.IFS('Paraclinicos '!C1339="","",'Paraclinicos '!C1339&lt;20,4,'Paraclinicos '!C1339&lt;50,3,'Paraclinicos '!C1339&lt;100,2,'Paraclinicos '!C1339&lt;150,1,'Paraclinicos '!C1339&gt;150,0)</f>
        <v>0</v>
      </c>
      <c r="Q1391" cm="1">
        <f t="array" ref="Q1391">_xlfn.IFS('Paraclinicos '!O1339="","",'Paraclinicos '!O1339&lt;1.2,0,'Paraclinicos '!O1339&lt;2,1,'Paraclinicos '!O1339&lt;3.5,2,'Paraclinicos '!O1339&lt;5,3,'Paraclinicos '!O1339&gt;5,4)</f>
        <v>0</v>
      </c>
      <c r="R1391" t="str" cm="1">
        <f t="array" ref="R1391">_xlfn.IFS('Paraclinicos '!J1339="","",'Paraclinicos '!J1339&lt;1.2,0,'Paraclinicos '!J1339&lt;2,1,'Paraclinicos '!J1339&lt;6,2,'Paraclinicos '!J1339&lt;12,3,'Paraclinicos '!J1339&gt;=12,4)</f>
        <v/>
      </c>
      <c r="S1391" t="str" cm="1">
        <f t="array" ref="S1391">_xlfn.IFS('Paraclinicos '!Y1339="","",'Paraclinicos '!Y1339&lt;70,1,'Paraclinicos '!Y1339&gt;=70,0)</f>
        <v/>
      </c>
      <c r="T1391" t="str" cm="1">
        <f t="array" ref="T1391">_xlfn.IFS('Paraclinicos '!W1339="","",'Paraclinicos '!W1339&lt;6,4,'Paraclinicos '!W1339&lt;10,3,'Paraclinicos '!W1339&lt;13,2,'Paraclinicos '!W1339&lt;15,1,'Paraclinicos '!W1339=15,0)</f>
        <v/>
      </c>
      <c r="U1391" s="54">
        <f t="shared" si="63"/>
        <v>3</v>
      </c>
      <c r="V1391" t="str" cm="1">
        <f t="array" ref="V1391">_xlfn.IFS('Paraclinicos '!S1339="","",OR('Paraclinicos '!S1339&lt;=8,'Paraclinicos '!S1339&gt;=25),3,'Paraclinicos '!S1339&lt;12,1,'Paraclinicos '!S1339&lt;21,0,'Paraclinicos '!S1339&lt;25,2)</f>
        <v/>
      </c>
      <c r="W1391" t="str">
        <f>IFERROR(IF(INDEX('BD Demog para scores enalazar'!Y$2:'BD Demog para scores enalazar'!Y$3000,MATCH(Formulas!A1391,'BD Demog para scores enalazar'!A$2:'BD Demog para scores enalazar'!A$3000,0))=1,"SI","NO"),"")</f>
        <v>NO</v>
      </c>
      <c r="X1391" s="9" t="str">
        <f>IFERROR(IF(INDEX('BD Demog para scores enalazar'!AJ$2:'BD Demog para scores enalazar'!AJ$3000,MATCH(Formulas!A1391,'BD Demog para scores enalazar'!A$2:'BD Demog para scores enalazar'!A$3000,0))=1,"SI","NO"),"")</f>
        <v>NO</v>
      </c>
      <c r="Y1391" cm="1">
        <f t="array" ref="Y1391">IF(AND(W1391="NO",X1391="NO"),_xlfn.IFS('Paraclinicos '!K1339&lt;=91,3,'Paraclinicos '!K1339&lt;94,2,'Paraclinicos '!K1339&lt;96,1,'Paraclinicos '!K1339&gt;=96,0),"")</f>
        <v>2</v>
      </c>
      <c r="Z1391" t="str" cm="1">
        <f t="array" ref="Z1391">IF(OR(W1391="SI",X1391="SI"),_xlfn.IFS(OR(AND('Paraclinicos '!K1340&lt;=83),AND('Paraclinicos '!K1340&gt;=97,AA1391=2)),3,OR(AND('Paraclinicos '!K1340&lt;=86),AND('Paraclinicos '!K1340&gt;=94,AA1391=2)),2,OR(AND('Paraclinicos '!K1340&lt;=88),AND('Paraclinicos '!K1340&gt;=92,AA1391=2)),1,OR(AND('Paraclinicos '!K1340&gt;=88,'Paraclinicos '!K1340&lt;=92),AND('Paraclinicos '!K1340&gt;=93,AA1391=0)),0),"")</f>
        <v/>
      </c>
      <c r="AA1391" cm="1">
        <f t="array" ref="AA1391">_xlfn.IFS('Paraclinicos '!E1339="","",'Paraclinicos '!E1339="Oxigeno",2,'Paraclinicos '!E1339="Aire",0)</f>
        <v>2</v>
      </c>
    </row>
    <row r="1392" spans="1:27" x14ac:dyDescent="0.25">
      <c r="A1392">
        <f>'Paraclinicos '!A1340</f>
        <v>423</v>
      </c>
      <c r="B1392" s="3">
        <f>'Paraclinicos '!R1340</f>
        <v>44094</v>
      </c>
      <c r="C1392" cm="1">
        <f t="array" ref="C1392">_xlfn.IFS('Paraclinicos '!Q1340="","",'Paraclinicos '!Q1340&gt;60,3,'Paraclinicos '!Q1340&lt;=60,1)</f>
        <v>3</v>
      </c>
      <c r="D1392" t="str">
        <f>IFERROR(IF(INDEX('BD Demog para scores enalazar'!BC$2:BC$3000,MATCH(Formulas!A1392,'BD Demog para scores enalazar'!A$2:A$3000,0))=0,"SI","NO"),"")</f>
        <v>SI</v>
      </c>
      <c r="E1392" cm="1">
        <f t="array" ref="E1392">_xlfn.IFS(D1392="","",D1392="SI",4,D1392="NO",1)</f>
        <v>4</v>
      </c>
      <c r="F1392" cm="1">
        <f t="array" ref="F1392">_xlfn.IFS('Paraclinicos '!B1340="","",'Paraclinicos '!B1340&gt;1,1,'Paraclinicos '!B1340&lt;=1,3)</f>
        <v>1</v>
      </c>
      <c r="G1392" cm="1">
        <f t="array" ref="G1392">_xlfn.IFS('Paraclinicos '!D1340="","",AND('Paraclinicos '!D1340&gt;=250,'Paraclinicos '!D1340&lt;=500),2,'Paraclinicos '!D1340&gt;500,3,'Paraclinicos '!D1340&lt;250,1)</f>
        <v>1</v>
      </c>
      <c r="H1392" s="50">
        <f t="shared" si="64"/>
        <v>9</v>
      </c>
      <c r="I1392" cm="1">
        <f t="array" ref="I1392">_xlfn.IFS('Paraclinicos '!Q1340="","",'Paraclinicos '!Q1340&gt;=65,1,'Paraclinicos '!Q1340&lt;65,0)</f>
        <v>1</v>
      </c>
      <c r="J1392" cm="1">
        <f t="array" ref="J1392">_xlfn.IFS('Paraclinicos '!I1340="","",'Paraclinicos '!I1340&gt;7,1,'Paraclinicos '!I1340&lt;=7,0)</f>
        <v>1</v>
      </c>
      <c r="K1392" t="str" cm="1">
        <f t="array" ref="K1392">_xlfn.IFS('Paraclinicos '!W1340="","",'Paraclinicos '!W1340&lt;=8,1,'Paraclinicos '!W1340&gt;8,0)</f>
        <v/>
      </c>
      <c r="L1392" t="str" cm="1">
        <f t="array" ref="L1392">_xlfn.IFS('Paraclinicos '!S1340="","",'Paraclinicos '!S1340&gt;=30,1,'Paraclinicos '!S1340&lt;30,0)</f>
        <v/>
      </c>
      <c r="M1392" t="str" cm="1">
        <f t="array" ref="M1392">_xlfn.IFS(OR('Paraclinicos '!T1340="",'Paraclinicos '!U1340=""),"",OR('Paraclinicos '!T1340&lt;=90,'Paraclinicos '!U1340&lt;=60),1,OR('Paraclinicos '!T1340&gt;90,'Paraclinicos '!U1340&gt;60),0)</f>
        <v/>
      </c>
      <c r="N1392" s="45">
        <f t="shared" si="65"/>
        <v>2</v>
      </c>
      <c r="O1392" cm="1">
        <f t="array" ref="O1392">_xlfn.IFS(OR('Paraclinicos '!M1340="",'Paraclinicos '!N1340="",'Paraclinicos '!N1340=0),"",'Paraclinicos '!M1340/'Paraclinicos '!N1340&lt;100,4,'Paraclinicos '!M1340/'Paraclinicos '!N1340&lt;200,3,'Paraclinicos '!M1340/'Paraclinicos '!N1340&lt;300,2,'Paraclinicos '!M1340/'Paraclinicos '!N1340&lt;400,1,'Paraclinicos '!M1340/'Paraclinicos '!N1340&gt;=400,0)</f>
        <v>3</v>
      </c>
      <c r="P1392" cm="1">
        <f t="array" ref="P1392">_xlfn.IFS('Paraclinicos '!C1340="","",'Paraclinicos '!C1340&lt;20,4,'Paraclinicos '!C1340&lt;50,3,'Paraclinicos '!C1340&lt;100,2,'Paraclinicos '!C1340&lt;150,1,'Paraclinicos '!C1340&gt;150,0)</f>
        <v>0</v>
      </c>
      <c r="Q1392" cm="1">
        <f t="array" ref="Q1392">_xlfn.IFS('Paraclinicos '!O1340="","",'Paraclinicos '!O1340&lt;1.2,0,'Paraclinicos '!O1340&lt;2,1,'Paraclinicos '!O1340&lt;3.5,2,'Paraclinicos '!O1340&lt;5,3,'Paraclinicos '!O1340&gt;5,4)</f>
        <v>0</v>
      </c>
      <c r="R1392" cm="1">
        <f t="array" ref="R1392">_xlfn.IFS('Paraclinicos '!J1340="","",'Paraclinicos '!J1340&lt;1.2,0,'Paraclinicos '!J1340&lt;2,1,'Paraclinicos '!J1340&lt;6,2,'Paraclinicos '!J1340&lt;12,3,'Paraclinicos '!J1340&gt;=12,4)</f>
        <v>0</v>
      </c>
      <c r="S1392" t="str" cm="1">
        <f t="array" ref="S1392">_xlfn.IFS('Paraclinicos '!Y1340="","",'Paraclinicos '!Y1340&lt;70,1,'Paraclinicos '!Y1340&gt;=70,0)</f>
        <v/>
      </c>
      <c r="T1392" t="str" cm="1">
        <f t="array" ref="T1392">_xlfn.IFS('Paraclinicos '!W1340="","",'Paraclinicos '!W1340&lt;6,4,'Paraclinicos '!W1340&lt;10,3,'Paraclinicos '!W1340&lt;13,2,'Paraclinicos '!W1340&lt;15,1,'Paraclinicos '!W1340=15,0)</f>
        <v/>
      </c>
      <c r="U1392" s="54">
        <f t="shared" si="63"/>
        <v>3</v>
      </c>
      <c r="V1392" t="str" cm="1">
        <f t="array" ref="V1392">_xlfn.IFS('Paraclinicos '!S1340="","",OR('Paraclinicos '!S1340&lt;=8,'Paraclinicos '!S1340&gt;=25),3,'Paraclinicos '!S1340&lt;12,1,'Paraclinicos '!S1340&lt;21,0,'Paraclinicos '!S1340&lt;25,2)</f>
        <v/>
      </c>
      <c r="W1392" t="str">
        <f>IFERROR(IF(INDEX('BD Demog para scores enalazar'!Y$2:'BD Demog para scores enalazar'!Y$3000,MATCH(Formulas!A1392,'BD Demog para scores enalazar'!A$2:'BD Demog para scores enalazar'!A$3000,0))=1,"SI","NO"),"")</f>
        <v>NO</v>
      </c>
      <c r="X1392" s="9" t="str">
        <f>IFERROR(IF(INDEX('BD Demog para scores enalazar'!AJ$2:'BD Demog para scores enalazar'!AJ$3000,MATCH(Formulas!A1392,'BD Demog para scores enalazar'!A$2:'BD Demog para scores enalazar'!A$3000,0))=1,"SI","NO"),"")</f>
        <v>NO</v>
      </c>
      <c r="Y1392" cm="1">
        <f t="array" ref="Y1392">IF(AND(W1392="NO",X1392="NO"),_xlfn.IFS('Paraclinicos '!K1340&lt;=91,3,'Paraclinicos '!K1340&lt;94,2,'Paraclinicos '!K1340&lt;96,1,'Paraclinicos '!K1340&gt;=96,0),"")</f>
        <v>3</v>
      </c>
      <c r="Z1392" t="str" cm="1">
        <f t="array" ref="Z1392">IF(OR(W1392="SI",X1392="SI"),_xlfn.IFS(OR(AND('Paraclinicos '!K1341&lt;=83),AND('Paraclinicos '!K1341&gt;=97,AA1392=2)),3,OR(AND('Paraclinicos '!K1341&lt;=86),AND('Paraclinicos '!K1341&gt;=94,AA1392=2)),2,OR(AND('Paraclinicos '!K1341&lt;=88),AND('Paraclinicos '!K1341&gt;=92,AA1392=2)),1,OR(AND('Paraclinicos '!K1341&gt;=88,'Paraclinicos '!K1341&lt;=92),AND('Paraclinicos '!K1341&gt;=93,AA1392=0)),0),"")</f>
        <v/>
      </c>
      <c r="AA1392" cm="1">
        <f t="array" ref="AA1392">_xlfn.IFS('Paraclinicos '!E1340="","",'Paraclinicos '!E1340="Oxigeno",2,'Paraclinicos '!E1340="Aire",0)</f>
        <v>2</v>
      </c>
    </row>
    <row r="1393" spans="1:27" x14ac:dyDescent="0.25">
      <c r="A1393">
        <f>'Paraclinicos '!A1341</f>
        <v>423</v>
      </c>
      <c r="B1393" s="3">
        <f>'Paraclinicos '!R1341</f>
        <v>44095</v>
      </c>
      <c r="C1393" cm="1">
        <f t="array" ref="C1393">_xlfn.IFS('Paraclinicos '!Q1341="","",'Paraclinicos '!Q1341&gt;60,3,'Paraclinicos '!Q1341&lt;=60,1)</f>
        <v>3</v>
      </c>
      <c r="D1393" t="str">
        <f>IFERROR(IF(INDEX('BD Demog para scores enalazar'!BC$2:BC$3000,MATCH(Formulas!A1393,'BD Demog para scores enalazar'!A$2:A$3000,0))=0,"SI","NO"),"")</f>
        <v>SI</v>
      </c>
      <c r="E1393" cm="1">
        <f t="array" ref="E1393">_xlfn.IFS(D1393="","",D1393="SI",4,D1393="NO",1)</f>
        <v>4</v>
      </c>
      <c r="F1393" cm="1">
        <f t="array" ref="F1393">_xlfn.IFS('Paraclinicos '!B1341="","",'Paraclinicos '!B1341&gt;1,1,'Paraclinicos '!B1341&lt;=1,3)</f>
        <v>1</v>
      </c>
      <c r="G1393" t="str" cm="1">
        <f t="array" ref="G1393">_xlfn.IFS('Paraclinicos '!D1341="","",AND('Paraclinicos '!D1341&gt;=250,'Paraclinicos '!D1341&lt;=500),2,'Paraclinicos '!D1341&gt;500,3,'Paraclinicos '!D1341&lt;250,1)</f>
        <v/>
      </c>
      <c r="H1393" s="50">
        <f t="shared" si="64"/>
        <v>8</v>
      </c>
      <c r="I1393" cm="1">
        <f t="array" ref="I1393">_xlfn.IFS('Paraclinicos '!Q1341="","",'Paraclinicos '!Q1341&gt;=65,1,'Paraclinicos '!Q1341&lt;65,0)</f>
        <v>1</v>
      </c>
      <c r="J1393" cm="1">
        <f t="array" ref="J1393">_xlfn.IFS('Paraclinicos '!I1341="","",'Paraclinicos '!I1341&gt;7,1,'Paraclinicos '!I1341&lt;=7,0)</f>
        <v>1</v>
      </c>
      <c r="K1393" t="str" cm="1">
        <f t="array" ref="K1393">_xlfn.IFS('Paraclinicos '!W1341="","",'Paraclinicos '!W1341&lt;=8,1,'Paraclinicos '!W1341&gt;8,0)</f>
        <v/>
      </c>
      <c r="L1393" t="str" cm="1">
        <f t="array" ref="L1393">_xlfn.IFS('Paraclinicos '!S1341="","",'Paraclinicos '!S1341&gt;=30,1,'Paraclinicos '!S1341&lt;30,0)</f>
        <v/>
      </c>
      <c r="M1393" t="str" cm="1">
        <f t="array" ref="M1393">_xlfn.IFS(OR('Paraclinicos '!T1341="",'Paraclinicos '!U1341=""),"",OR('Paraclinicos '!T1341&lt;=90,'Paraclinicos '!U1341&lt;=60),1,OR('Paraclinicos '!T1341&gt;90,'Paraclinicos '!U1341&gt;60),0)</f>
        <v/>
      </c>
      <c r="N1393" s="45">
        <f t="shared" si="65"/>
        <v>2</v>
      </c>
      <c r="O1393" cm="1">
        <f t="array" ref="O1393">_xlfn.IFS(OR('Paraclinicos '!M1341="",'Paraclinicos '!N1341="",'Paraclinicos '!N1341=0),"",'Paraclinicos '!M1341/'Paraclinicos '!N1341&lt;100,4,'Paraclinicos '!M1341/'Paraclinicos '!N1341&lt;200,3,'Paraclinicos '!M1341/'Paraclinicos '!N1341&lt;300,2,'Paraclinicos '!M1341/'Paraclinicos '!N1341&lt;400,1,'Paraclinicos '!M1341/'Paraclinicos '!N1341&gt;=400,0)</f>
        <v>3</v>
      </c>
      <c r="P1393" cm="1">
        <f t="array" ref="P1393">_xlfn.IFS('Paraclinicos '!C1341="","",'Paraclinicos '!C1341&lt;20,4,'Paraclinicos '!C1341&lt;50,3,'Paraclinicos '!C1341&lt;100,2,'Paraclinicos '!C1341&lt;150,1,'Paraclinicos '!C1341&gt;150,0)</f>
        <v>0</v>
      </c>
      <c r="Q1393" cm="1">
        <f t="array" ref="Q1393">_xlfn.IFS('Paraclinicos '!O1341="","",'Paraclinicos '!O1341&lt;1.2,0,'Paraclinicos '!O1341&lt;2,1,'Paraclinicos '!O1341&lt;3.5,2,'Paraclinicos '!O1341&lt;5,3,'Paraclinicos '!O1341&gt;5,4)</f>
        <v>0</v>
      </c>
      <c r="R1393" cm="1">
        <f t="array" ref="R1393">_xlfn.IFS('Paraclinicos '!J1341="","",'Paraclinicos '!J1341&lt;1.2,0,'Paraclinicos '!J1341&lt;2,1,'Paraclinicos '!J1341&lt;6,2,'Paraclinicos '!J1341&lt;12,3,'Paraclinicos '!J1341&gt;=12,4)</f>
        <v>0</v>
      </c>
      <c r="S1393" t="str" cm="1">
        <f t="array" ref="S1393">_xlfn.IFS('Paraclinicos '!Y1341="","",'Paraclinicos '!Y1341&lt;70,1,'Paraclinicos '!Y1341&gt;=70,0)</f>
        <v/>
      </c>
      <c r="T1393" t="str" cm="1">
        <f t="array" ref="T1393">_xlfn.IFS('Paraclinicos '!W1341="","",'Paraclinicos '!W1341&lt;6,4,'Paraclinicos '!W1341&lt;10,3,'Paraclinicos '!W1341&lt;13,2,'Paraclinicos '!W1341&lt;15,1,'Paraclinicos '!W1341=15,0)</f>
        <v/>
      </c>
      <c r="U1393" s="54">
        <f t="shared" si="63"/>
        <v>3</v>
      </c>
      <c r="V1393" t="str" cm="1">
        <f t="array" ref="V1393">_xlfn.IFS('Paraclinicos '!S1341="","",OR('Paraclinicos '!S1341&lt;=8,'Paraclinicos '!S1341&gt;=25),3,'Paraclinicos '!S1341&lt;12,1,'Paraclinicos '!S1341&lt;21,0,'Paraclinicos '!S1341&lt;25,2)</f>
        <v/>
      </c>
      <c r="W1393" t="str">
        <f>IFERROR(IF(INDEX('BD Demog para scores enalazar'!Y$2:'BD Demog para scores enalazar'!Y$3000,MATCH(Formulas!A1393,'BD Demog para scores enalazar'!A$2:'BD Demog para scores enalazar'!A$3000,0))=1,"SI","NO"),"")</f>
        <v>NO</v>
      </c>
      <c r="X1393" s="9" t="str">
        <f>IFERROR(IF(INDEX('BD Demog para scores enalazar'!AJ$2:'BD Demog para scores enalazar'!AJ$3000,MATCH(Formulas!A1393,'BD Demog para scores enalazar'!A$2:'BD Demog para scores enalazar'!A$3000,0))=1,"SI","NO"),"")</f>
        <v>NO</v>
      </c>
      <c r="Y1393" cm="1">
        <f t="array" ref="Y1393">IF(AND(W1393="NO",X1393="NO"),_xlfn.IFS('Paraclinicos '!K1341&lt;=91,3,'Paraclinicos '!K1341&lt;94,2,'Paraclinicos '!K1341&lt;96,1,'Paraclinicos '!K1341&gt;=96,0),"")</f>
        <v>2</v>
      </c>
      <c r="Z1393" t="str" cm="1">
        <f t="array" ref="Z1393">IF(OR(W1393="SI",X1393="SI"),_xlfn.IFS(OR(AND('Paraclinicos '!K1342&lt;=83),AND('Paraclinicos '!K1342&gt;=97,AA1393=2)),3,OR(AND('Paraclinicos '!K1342&lt;=86),AND('Paraclinicos '!K1342&gt;=94,AA1393=2)),2,OR(AND('Paraclinicos '!K1342&lt;=88),AND('Paraclinicos '!K1342&gt;=92,AA1393=2)),1,OR(AND('Paraclinicos '!K1342&gt;=88,'Paraclinicos '!K1342&lt;=92),AND('Paraclinicos '!K1342&gt;=93,AA1393=0)),0),"")</f>
        <v/>
      </c>
      <c r="AA1393" cm="1">
        <f t="array" ref="AA1393">_xlfn.IFS('Paraclinicos '!E1341="","",'Paraclinicos '!E1341="Oxigeno",2,'Paraclinicos '!E1341="Aire",0)</f>
        <v>2</v>
      </c>
    </row>
    <row r="1394" spans="1:27" x14ac:dyDescent="0.25">
      <c r="A1394">
        <f>'Paraclinicos '!A1342</f>
        <v>425</v>
      </c>
      <c r="B1394" s="3">
        <f>'Paraclinicos '!R1342</f>
        <v>44341</v>
      </c>
      <c r="C1394" cm="1">
        <f t="array" ref="C1394">_xlfn.IFS('Paraclinicos '!Q1342="","",'Paraclinicos '!Q1342&gt;60,3,'Paraclinicos '!Q1342&lt;=60,1)</f>
        <v>3</v>
      </c>
      <c r="D1394" t="str">
        <f>IFERROR(IF(INDEX('BD Demog para scores enalazar'!BC$2:BC$3000,MATCH(Formulas!A1394,'BD Demog para scores enalazar'!A$2:A$3000,0))=0,"SI","NO"),"")</f>
        <v/>
      </c>
      <c r="E1394" t="str" cm="1">
        <f t="array" ref="E1394">_xlfn.IFS(D1394="","",D1394="SI",4,D1394="NO",1)</f>
        <v/>
      </c>
      <c r="F1394" cm="1">
        <f t="array" ref="F1394">_xlfn.IFS('Paraclinicos '!B1342="","",'Paraclinicos '!B1342&gt;1,1,'Paraclinicos '!B1342&lt;=1,3)</f>
        <v>3</v>
      </c>
      <c r="G1394" cm="1">
        <f t="array" ref="G1394">_xlfn.IFS('Paraclinicos '!D1342="","",AND('Paraclinicos '!D1342&gt;=250,'Paraclinicos '!D1342&lt;=500),2,'Paraclinicos '!D1342&gt;500,3,'Paraclinicos '!D1342&lt;250,1)</f>
        <v>2</v>
      </c>
      <c r="H1394" s="50">
        <f t="shared" si="64"/>
        <v>8</v>
      </c>
      <c r="I1394" cm="1">
        <f t="array" ref="I1394">_xlfn.IFS('Paraclinicos '!Q1342="","",'Paraclinicos '!Q1342&gt;=65,1,'Paraclinicos '!Q1342&lt;65,0)</f>
        <v>1</v>
      </c>
      <c r="J1394" cm="1">
        <f t="array" ref="J1394">_xlfn.IFS('Paraclinicos '!I1342="","",'Paraclinicos '!I1342&gt;7,1,'Paraclinicos '!I1342&lt;=7,0)</f>
        <v>1</v>
      </c>
      <c r="K1394" cm="1">
        <f t="array" ref="K1394">_xlfn.IFS('Paraclinicos '!W1342="","",'Paraclinicos '!W1342&lt;=8,1,'Paraclinicos '!W1342&gt;8,0)</f>
        <v>1</v>
      </c>
      <c r="L1394" cm="1">
        <f t="array" ref="L1394">_xlfn.IFS('Paraclinicos '!S1342="","",'Paraclinicos '!S1342&gt;=30,1,'Paraclinicos '!S1342&lt;30,0)</f>
        <v>0</v>
      </c>
      <c r="M1394" cm="1">
        <f t="array" ref="M1394">_xlfn.IFS(OR('Paraclinicos '!T1342="",'Paraclinicos '!U1342=""),"",OR('Paraclinicos '!T1342&lt;=90,'Paraclinicos '!U1342&lt;=60),1,OR('Paraclinicos '!T1342&gt;90,'Paraclinicos '!U1342&gt;60),0)</f>
        <v>0</v>
      </c>
      <c r="N1394" s="45">
        <f t="shared" si="65"/>
        <v>3</v>
      </c>
      <c r="O1394" cm="1">
        <f t="array" ref="O1394">_xlfn.IFS(OR('Paraclinicos '!M1342="",'Paraclinicos '!N1342="",'Paraclinicos '!N1342=0),"",'Paraclinicos '!M1342/'Paraclinicos '!N1342&lt;100,4,'Paraclinicos '!M1342/'Paraclinicos '!N1342&lt;200,3,'Paraclinicos '!M1342/'Paraclinicos '!N1342&lt;300,2,'Paraclinicos '!M1342/'Paraclinicos '!N1342&lt;400,1,'Paraclinicos '!M1342/'Paraclinicos '!N1342&gt;=400,0)</f>
        <v>2</v>
      </c>
      <c r="P1394" cm="1">
        <f t="array" ref="P1394">_xlfn.IFS('Paraclinicos '!C1342="","",'Paraclinicos '!C1342&lt;20,4,'Paraclinicos '!C1342&lt;50,3,'Paraclinicos '!C1342&lt;100,2,'Paraclinicos '!C1342&lt;150,1,'Paraclinicos '!C1342&gt;150,0)</f>
        <v>0</v>
      </c>
      <c r="Q1394" cm="1">
        <f t="array" ref="Q1394">_xlfn.IFS('Paraclinicos '!O1342="","",'Paraclinicos '!O1342&lt;1.2,0,'Paraclinicos '!O1342&lt;2,1,'Paraclinicos '!O1342&lt;3.5,2,'Paraclinicos '!O1342&lt;5,3,'Paraclinicos '!O1342&gt;5,4)</f>
        <v>1</v>
      </c>
      <c r="R1394" cm="1">
        <f t="array" ref="R1394">_xlfn.IFS('Paraclinicos '!J1342="","",'Paraclinicos '!J1342&lt;1.2,0,'Paraclinicos '!J1342&lt;2,1,'Paraclinicos '!J1342&lt;6,2,'Paraclinicos '!J1342&lt;12,3,'Paraclinicos '!J1342&gt;=12,4)</f>
        <v>1</v>
      </c>
      <c r="S1394" cm="1">
        <f t="array" ref="S1394">_xlfn.IFS('Paraclinicos '!Y1342="","",'Paraclinicos '!Y1342&lt;70,1,'Paraclinicos '!Y1342&gt;=70,0)</f>
        <v>0</v>
      </c>
      <c r="T1394" cm="1">
        <f t="array" ref="T1394">_xlfn.IFS('Paraclinicos '!W1342="","",'Paraclinicos '!W1342&lt;6,4,'Paraclinicos '!W1342&lt;10,3,'Paraclinicos '!W1342&lt;13,2,'Paraclinicos '!W1342&lt;15,1,'Paraclinicos '!W1342=15,0)</f>
        <v>4</v>
      </c>
      <c r="U1394" s="54">
        <f t="shared" si="63"/>
        <v>8</v>
      </c>
      <c r="V1394" cm="1">
        <f t="array" ref="V1394">_xlfn.IFS('Paraclinicos '!S1342="","",OR('Paraclinicos '!S1342&lt;=8,'Paraclinicos '!S1342&gt;=25),3,'Paraclinicos '!S1342&lt;12,1,'Paraclinicos '!S1342&lt;21,0,'Paraclinicos '!S1342&lt;25,2)</f>
        <v>0</v>
      </c>
      <c r="W1394" t="str">
        <f>IFERROR(IF(INDEX('BD Demog para scores enalazar'!Y$2:'BD Demog para scores enalazar'!Y$3000,MATCH(Formulas!A1394,'BD Demog para scores enalazar'!A$2:'BD Demog para scores enalazar'!A$3000,0))=1,"SI","NO"),"")</f>
        <v/>
      </c>
      <c r="X1394" s="9" t="str">
        <f>IFERROR(IF(INDEX('BD Demog para scores enalazar'!AJ$2:'BD Demog para scores enalazar'!AJ$3000,MATCH(Formulas!A1394,'BD Demog para scores enalazar'!A$2:'BD Demog para scores enalazar'!A$3000,0))=1,"SI","NO"),"")</f>
        <v/>
      </c>
      <c r="Y1394" t="str" cm="1">
        <f t="array" ref="Y1394">IF(AND(W1394="NO",X1394="NO"),_xlfn.IFS('Paraclinicos '!K1342&lt;=91,3,'Paraclinicos '!K1342&lt;94,2,'Paraclinicos '!K1342&lt;96,1,'Paraclinicos '!K1342&gt;=96,0),"")</f>
        <v/>
      </c>
      <c r="Z1394" t="str" cm="1">
        <f t="array" ref="Z1394">IF(OR(W1394="SI",X1394="SI"),_xlfn.IFS(OR(AND('Paraclinicos '!K1343&lt;=83),AND('Paraclinicos '!K1343&gt;=97,AA1394=2)),3,OR(AND('Paraclinicos '!K1343&lt;=86),AND('Paraclinicos '!K1343&gt;=94,AA1394=2)),2,OR(AND('Paraclinicos '!K1343&lt;=88),AND('Paraclinicos '!K1343&gt;=92,AA1394=2)),1,OR(AND('Paraclinicos '!K1343&gt;=88,'Paraclinicos '!K1343&lt;=92),AND('Paraclinicos '!K1343&gt;=93,AA1394=0)),0),"")</f>
        <v/>
      </c>
      <c r="AA1394" cm="1">
        <f t="array" ref="AA1394">_xlfn.IFS('Paraclinicos '!E1342="","",'Paraclinicos '!E1342="Oxigeno",2,'Paraclinicos '!E1342="Aire",0)</f>
        <v>2</v>
      </c>
    </row>
    <row r="1395" spans="1:27" x14ac:dyDescent="0.25">
      <c r="A1395">
        <f>'Paraclinicos '!A1343</f>
        <v>429</v>
      </c>
      <c r="B1395" s="3">
        <f>'Paraclinicos '!R1343</f>
        <v>44325</v>
      </c>
      <c r="C1395" cm="1">
        <f t="array" ref="C1395">_xlfn.IFS('Paraclinicos '!Q1343="","",'Paraclinicos '!Q1343&gt;60,3,'Paraclinicos '!Q1343&lt;=60,1)</f>
        <v>3</v>
      </c>
      <c r="D1395" t="str">
        <f>IFERROR(IF(INDEX('BD Demog para scores enalazar'!BC$2:BC$3000,MATCH(Formulas!A1395,'BD Demog para scores enalazar'!A$2:A$3000,0))=0,"SI","NO"),"")</f>
        <v/>
      </c>
      <c r="E1395" t="str" cm="1">
        <f t="array" ref="E1395">_xlfn.IFS(D1395="","",D1395="SI",4,D1395="NO",1)</f>
        <v/>
      </c>
      <c r="F1395" cm="1">
        <f t="array" ref="F1395">_xlfn.IFS('Paraclinicos '!B1343="","",'Paraclinicos '!B1343&gt;1,1,'Paraclinicos '!B1343&lt;=1,3)</f>
        <v>3</v>
      </c>
      <c r="G1395" cm="1">
        <f t="array" ref="G1395">_xlfn.IFS('Paraclinicos '!D1343="","",AND('Paraclinicos '!D1343&gt;=250,'Paraclinicos '!D1343&lt;=500),2,'Paraclinicos '!D1343&gt;500,3,'Paraclinicos '!D1343&lt;250,1)</f>
        <v>2</v>
      </c>
      <c r="H1395" s="50">
        <f t="shared" si="64"/>
        <v>8</v>
      </c>
      <c r="I1395" cm="1">
        <f t="array" ref="I1395">_xlfn.IFS('Paraclinicos '!Q1343="","",'Paraclinicos '!Q1343&gt;=65,1,'Paraclinicos '!Q1343&lt;65,0)</f>
        <v>1</v>
      </c>
      <c r="J1395" cm="1">
        <f t="array" ref="J1395">_xlfn.IFS('Paraclinicos '!I1343="","",'Paraclinicos '!I1343&gt;7,1,'Paraclinicos '!I1343&lt;=7,0)</f>
        <v>1</v>
      </c>
      <c r="K1395" cm="1">
        <f t="array" ref="K1395">_xlfn.IFS('Paraclinicos '!W1343="","",'Paraclinicos '!W1343&lt;=8,1,'Paraclinicos '!W1343&gt;8,0)</f>
        <v>0</v>
      </c>
      <c r="L1395" cm="1">
        <f t="array" ref="L1395">_xlfn.IFS('Paraclinicos '!S1343="","",'Paraclinicos '!S1343&gt;=30,1,'Paraclinicos '!S1343&lt;30,0)</f>
        <v>0</v>
      </c>
      <c r="M1395" cm="1">
        <f t="array" ref="M1395">_xlfn.IFS(OR('Paraclinicos '!T1343="",'Paraclinicos '!U1343=""),"",OR('Paraclinicos '!T1343&lt;=90,'Paraclinicos '!U1343&lt;=60),1,OR('Paraclinicos '!T1343&gt;90,'Paraclinicos '!U1343&gt;60),0)</f>
        <v>0</v>
      </c>
      <c r="N1395" s="45">
        <f t="shared" si="65"/>
        <v>3</v>
      </c>
      <c r="O1395" cm="1">
        <f t="array" ref="O1395">_xlfn.IFS(OR('Paraclinicos '!M1343="",'Paraclinicos '!N1343="",'Paraclinicos '!N1343=0),"",'Paraclinicos '!M1343/'Paraclinicos '!N1343&lt;100,4,'Paraclinicos '!M1343/'Paraclinicos '!N1343&lt;200,3,'Paraclinicos '!M1343/'Paraclinicos '!N1343&lt;300,2,'Paraclinicos '!M1343/'Paraclinicos '!N1343&lt;400,1,'Paraclinicos '!M1343/'Paraclinicos '!N1343&gt;=400,0)</f>
        <v>2</v>
      </c>
      <c r="P1395" cm="1">
        <f t="array" ref="P1395">_xlfn.IFS('Paraclinicos '!C1343="","",'Paraclinicos '!C1343&lt;20,4,'Paraclinicos '!C1343&lt;50,3,'Paraclinicos '!C1343&lt;100,2,'Paraclinicos '!C1343&lt;150,1,'Paraclinicos '!C1343&gt;150,0)</f>
        <v>0</v>
      </c>
      <c r="Q1395" cm="1">
        <f t="array" ref="Q1395">_xlfn.IFS('Paraclinicos '!O1343="","",'Paraclinicos '!O1343&lt;1.2,0,'Paraclinicos '!O1343&lt;2,1,'Paraclinicos '!O1343&lt;3.5,2,'Paraclinicos '!O1343&lt;5,3,'Paraclinicos '!O1343&gt;5,4)</f>
        <v>1</v>
      </c>
      <c r="R1395" cm="1">
        <f t="array" ref="R1395">_xlfn.IFS('Paraclinicos '!J1343="","",'Paraclinicos '!J1343&lt;1.2,0,'Paraclinicos '!J1343&lt;2,1,'Paraclinicos '!J1343&lt;6,2,'Paraclinicos '!J1343&lt;12,3,'Paraclinicos '!J1343&gt;=12,4)</f>
        <v>0</v>
      </c>
      <c r="S1395" cm="1">
        <f t="array" ref="S1395">_xlfn.IFS('Paraclinicos '!Y1343="","",'Paraclinicos '!Y1343&lt;70,1,'Paraclinicos '!Y1343&gt;=70,0)</f>
        <v>0</v>
      </c>
      <c r="T1395" cm="1">
        <f t="array" ref="T1395">_xlfn.IFS('Paraclinicos '!W1343="","",'Paraclinicos '!W1343&lt;6,4,'Paraclinicos '!W1343&lt;10,3,'Paraclinicos '!W1343&lt;13,2,'Paraclinicos '!W1343&lt;15,1,'Paraclinicos '!W1343=15,0)</f>
        <v>0</v>
      </c>
      <c r="U1395" s="54">
        <f t="shared" si="63"/>
        <v>3</v>
      </c>
      <c r="V1395" cm="1">
        <f t="array" ref="V1395">_xlfn.IFS('Paraclinicos '!S1343="","",OR('Paraclinicos '!S1343&lt;=8,'Paraclinicos '!S1343&gt;=25),3,'Paraclinicos '!S1343&lt;12,1,'Paraclinicos '!S1343&lt;21,0,'Paraclinicos '!S1343&lt;25,2)</f>
        <v>2</v>
      </c>
      <c r="W1395" t="str">
        <f>IFERROR(IF(INDEX('BD Demog para scores enalazar'!Y$2:'BD Demog para scores enalazar'!Y$3000,MATCH(Formulas!A1395,'BD Demog para scores enalazar'!A$2:'BD Demog para scores enalazar'!A$3000,0))=1,"SI","NO"),"")</f>
        <v/>
      </c>
      <c r="X1395" s="9" t="str">
        <f>IFERROR(IF(INDEX('BD Demog para scores enalazar'!AJ$2:'BD Demog para scores enalazar'!AJ$3000,MATCH(Formulas!A1395,'BD Demog para scores enalazar'!A$2:'BD Demog para scores enalazar'!A$3000,0))=1,"SI","NO"),"")</f>
        <v/>
      </c>
      <c r="Y1395" t="str" cm="1">
        <f t="array" ref="Y1395">IF(AND(W1395="NO",X1395="NO"),_xlfn.IFS('Paraclinicos '!K1343&lt;=91,3,'Paraclinicos '!K1343&lt;94,2,'Paraclinicos '!K1343&lt;96,1,'Paraclinicos '!K1343&gt;=96,0),"")</f>
        <v/>
      </c>
      <c r="Z1395" t="str" cm="1">
        <f t="array" ref="Z1395">IF(OR(W1395="SI",X1395="SI"),_xlfn.IFS(OR(AND('Paraclinicos '!K1344&lt;=83),AND('Paraclinicos '!K1344&gt;=97,AA1395=2)),3,OR(AND('Paraclinicos '!K1344&lt;=86),AND('Paraclinicos '!K1344&gt;=94,AA1395=2)),2,OR(AND('Paraclinicos '!K1344&lt;=88),AND('Paraclinicos '!K1344&gt;=92,AA1395=2)),1,OR(AND('Paraclinicos '!K1344&gt;=88,'Paraclinicos '!K1344&lt;=92),AND('Paraclinicos '!K1344&gt;=93,AA1395=0)),0),"")</f>
        <v/>
      </c>
      <c r="AA1395" cm="1">
        <f t="array" ref="AA1395">_xlfn.IFS('Paraclinicos '!E1343="","",'Paraclinicos '!E1343="Oxigeno",2,'Paraclinicos '!E1343="Aire",0)</f>
        <v>2</v>
      </c>
    </row>
    <row r="1396" spans="1:27" x14ac:dyDescent="0.25">
      <c r="A1396">
        <f>'Paraclinicos '!A1344</f>
        <v>429</v>
      </c>
      <c r="B1396" s="3">
        <f>'Paraclinicos '!R1344</f>
        <v>44326</v>
      </c>
      <c r="C1396" cm="1">
        <f t="array" ref="C1396">_xlfn.IFS('Paraclinicos '!Q1344="","",'Paraclinicos '!Q1344&gt;60,3,'Paraclinicos '!Q1344&lt;=60,1)</f>
        <v>3</v>
      </c>
      <c r="D1396" t="str">
        <f>IFERROR(IF(INDEX('BD Demog para scores enalazar'!BC$2:BC$3000,MATCH(Formulas!A1396,'BD Demog para scores enalazar'!A$2:A$3000,0))=0,"SI","NO"),"")</f>
        <v/>
      </c>
      <c r="E1396" t="str" cm="1">
        <f t="array" ref="E1396">_xlfn.IFS(D1396="","",D1396="SI",4,D1396="NO",1)</f>
        <v/>
      </c>
      <c r="F1396" cm="1">
        <f t="array" ref="F1396">_xlfn.IFS('Paraclinicos '!B1344="","",'Paraclinicos '!B1344&gt;1,1,'Paraclinicos '!B1344&lt;=1,3)</f>
        <v>3</v>
      </c>
      <c r="G1396" t="str" cm="1">
        <f t="array" ref="G1396">_xlfn.IFS('Paraclinicos '!D1344="","",AND('Paraclinicos '!D1344&gt;=250,'Paraclinicos '!D1344&lt;=500),2,'Paraclinicos '!D1344&gt;500,3,'Paraclinicos '!D1344&lt;250,1)</f>
        <v/>
      </c>
      <c r="H1396" s="50">
        <f t="shared" si="64"/>
        <v>6</v>
      </c>
      <c r="I1396" cm="1">
        <f t="array" ref="I1396">_xlfn.IFS('Paraclinicos '!Q1344="","",'Paraclinicos '!Q1344&gt;=65,1,'Paraclinicos '!Q1344&lt;65,0)</f>
        <v>1</v>
      </c>
      <c r="J1396" cm="1">
        <f t="array" ref="J1396">_xlfn.IFS('Paraclinicos '!I1344="","",'Paraclinicos '!I1344&gt;7,1,'Paraclinicos '!I1344&lt;=7,0)</f>
        <v>1</v>
      </c>
      <c r="K1396" cm="1">
        <f t="array" ref="K1396">_xlfn.IFS('Paraclinicos '!W1344="","",'Paraclinicos '!W1344&lt;=8,1,'Paraclinicos '!W1344&gt;8,0)</f>
        <v>0</v>
      </c>
      <c r="L1396" cm="1">
        <f t="array" ref="L1396">_xlfn.IFS('Paraclinicos '!S1344="","",'Paraclinicos '!S1344&gt;=30,1,'Paraclinicos '!S1344&lt;30,0)</f>
        <v>0</v>
      </c>
      <c r="M1396" cm="1">
        <f t="array" ref="M1396">_xlfn.IFS(OR('Paraclinicos '!T1344="",'Paraclinicos '!U1344=""),"",OR('Paraclinicos '!T1344&lt;=90,'Paraclinicos '!U1344&lt;=60),1,OR('Paraclinicos '!T1344&gt;90,'Paraclinicos '!U1344&gt;60),0)</f>
        <v>0</v>
      </c>
      <c r="N1396" s="45">
        <f t="shared" si="65"/>
        <v>2</v>
      </c>
      <c r="O1396" cm="1">
        <f t="array" ref="O1396">_xlfn.IFS(OR('Paraclinicos '!M1344="",'Paraclinicos '!N1344="",'Paraclinicos '!N1344=0),"",'Paraclinicos '!M1344/'Paraclinicos '!N1344&lt;100,4,'Paraclinicos '!M1344/'Paraclinicos '!N1344&lt;200,3,'Paraclinicos '!M1344/'Paraclinicos '!N1344&lt;300,2,'Paraclinicos '!M1344/'Paraclinicos '!N1344&lt;400,1,'Paraclinicos '!M1344/'Paraclinicos '!N1344&gt;=400,0)</f>
        <v>2</v>
      </c>
      <c r="P1396" cm="1">
        <f t="array" ref="P1396">_xlfn.IFS('Paraclinicos '!C1344="","",'Paraclinicos '!C1344&lt;20,4,'Paraclinicos '!C1344&lt;50,3,'Paraclinicos '!C1344&lt;100,2,'Paraclinicos '!C1344&lt;150,1,'Paraclinicos '!C1344&gt;150,0)</f>
        <v>0</v>
      </c>
      <c r="Q1396" cm="1">
        <f t="array" ref="Q1396">_xlfn.IFS('Paraclinicos '!O1344="","",'Paraclinicos '!O1344&lt;1.2,0,'Paraclinicos '!O1344&lt;2,1,'Paraclinicos '!O1344&lt;3.5,2,'Paraclinicos '!O1344&lt;5,3,'Paraclinicos '!O1344&gt;5,4)</f>
        <v>1</v>
      </c>
      <c r="R1396" cm="1">
        <f t="array" ref="R1396">_xlfn.IFS('Paraclinicos '!J1344="","",'Paraclinicos '!J1344&lt;1.2,0,'Paraclinicos '!J1344&lt;2,1,'Paraclinicos '!J1344&lt;6,2,'Paraclinicos '!J1344&lt;12,3,'Paraclinicos '!J1344&gt;=12,4)</f>
        <v>0</v>
      </c>
      <c r="S1396" cm="1">
        <f t="array" ref="S1396">_xlfn.IFS('Paraclinicos '!Y1344="","",'Paraclinicos '!Y1344&lt;70,1,'Paraclinicos '!Y1344&gt;=70,0)</f>
        <v>0</v>
      </c>
      <c r="T1396" cm="1">
        <f t="array" ref="T1396">_xlfn.IFS('Paraclinicos '!W1344="","",'Paraclinicos '!W1344&lt;6,4,'Paraclinicos '!W1344&lt;10,3,'Paraclinicos '!W1344&lt;13,2,'Paraclinicos '!W1344&lt;15,1,'Paraclinicos '!W1344=15,0)</f>
        <v>0</v>
      </c>
      <c r="U1396" s="54">
        <f t="shared" si="63"/>
        <v>3</v>
      </c>
      <c r="V1396" cm="1">
        <f t="array" ref="V1396">_xlfn.IFS('Paraclinicos '!S1344="","",OR('Paraclinicos '!S1344&lt;=8,'Paraclinicos '!S1344&gt;=25),3,'Paraclinicos '!S1344&lt;12,1,'Paraclinicos '!S1344&lt;21,0,'Paraclinicos '!S1344&lt;25,2)</f>
        <v>3</v>
      </c>
      <c r="W1396" t="str">
        <f>IFERROR(IF(INDEX('BD Demog para scores enalazar'!Y$2:'BD Demog para scores enalazar'!Y$3000,MATCH(Formulas!A1396,'BD Demog para scores enalazar'!A$2:'BD Demog para scores enalazar'!A$3000,0))=1,"SI","NO"),"")</f>
        <v/>
      </c>
      <c r="X1396" s="9" t="str">
        <f>IFERROR(IF(INDEX('BD Demog para scores enalazar'!AJ$2:'BD Demog para scores enalazar'!AJ$3000,MATCH(Formulas!A1396,'BD Demog para scores enalazar'!A$2:'BD Demog para scores enalazar'!A$3000,0))=1,"SI","NO"),"")</f>
        <v/>
      </c>
      <c r="Y1396" t="str" cm="1">
        <f t="array" ref="Y1396">IF(AND(W1396="NO",X1396="NO"),_xlfn.IFS('Paraclinicos '!K1344&lt;=91,3,'Paraclinicos '!K1344&lt;94,2,'Paraclinicos '!K1344&lt;96,1,'Paraclinicos '!K1344&gt;=96,0),"")</f>
        <v/>
      </c>
      <c r="Z1396" t="str" cm="1">
        <f t="array" ref="Z1396">IF(OR(W1396="SI",X1396="SI"),_xlfn.IFS(OR(AND('Paraclinicos '!K1345&lt;=83),AND('Paraclinicos '!K1345&gt;=97,AA1396=2)),3,OR(AND('Paraclinicos '!K1345&lt;=86),AND('Paraclinicos '!K1345&gt;=94,AA1396=2)),2,OR(AND('Paraclinicos '!K1345&lt;=88),AND('Paraclinicos '!K1345&gt;=92,AA1396=2)),1,OR(AND('Paraclinicos '!K1345&gt;=88,'Paraclinicos '!K1345&lt;=92),AND('Paraclinicos '!K1345&gt;=93,AA1396=0)),0),"")</f>
        <v/>
      </c>
      <c r="AA1396" cm="1">
        <f t="array" ref="AA1396">_xlfn.IFS('Paraclinicos '!E1344="","",'Paraclinicos '!E1344="Oxigeno",2,'Paraclinicos '!E1344="Aire",0)</f>
        <v>2</v>
      </c>
    </row>
    <row r="1397" spans="1:27" x14ac:dyDescent="0.25">
      <c r="A1397">
        <f>'Paraclinicos '!A1345</f>
        <v>430</v>
      </c>
      <c r="B1397" s="3">
        <f>'Paraclinicos '!R1345</f>
        <v>44309</v>
      </c>
      <c r="C1397" cm="1">
        <f t="array" ref="C1397">_xlfn.IFS('Paraclinicos '!Q1345="","",'Paraclinicos '!Q1345&gt;60,3,'Paraclinicos '!Q1345&lt;=60,1)</f>
        <v>3</v>
      </c>
      <c r="D1397" t="str">
        <f>IFERROR(IF(INDEX('BD Demog para scores enalazar'!BC$2:BC$3000,MATCH(Formulas!A1397,'BD Demog para scores enalazar'!A$2:A$3000,0))=0,"SI","NO"),"")</f>
        <v/>
      </c>
      <c r="E1397" t="str" cm="1">
        <f t="array" ref="E1397">_xlfn.IFS(D1397="","",D1397="SI",4,D1397="NO",1)</f>
        <v/>
      </c>
      <c r="F1397" cm="1">
        <f t="array" ref="F1397">_xlfn.IFS('Paraclinicos '!B1345="","",'Paraclinicos '!B1345&gt;1,1,'Paraclinicos '!B1345&lt;=1,3)</f>
        <v>1</v>
      </c>
      <c r="G1397" cm="1">
        <f t="array" ref="G1397">_xlfn.IFS('Paraclinicos '!D1345="","",AND('Paraclinicos '!D1345&gt;=250,'Paraclinicos '!D1345&lt;=500),2,'Paraclinicos '!D1345&gt;500,3,'Paraclinicos '!D1345&lt;250,1)</f>
        <v>2</v>
      </c>
      <c r="H1397" s="50">
        <f t="shared" si="64"/>
        <v>6</v>
      </c>
      <c r="I1397" cm="1">
        <f t="array" ref="I1397">_xlfn.IFS('Paraclinicos '!Q1345="","",'Paraclinicos '!Q1345&gt;=65,1,'Paraclinicos '!Q1345&lt;65,0)</f>
        <v>1</v>
      </c>
      <c r="J1397" cm="1">
        <f t="array" ref="J1397">_xlfn.IFS('Paraclinicos '!I1345="","",'Paraclinicos '!I1345&gt;7,1,'Paraclinicos '!I1345&lt;=7,0)</f>
        <v>1</v>
      </c>
      <c r="K1397" cm="1">
        <f t="array" ref="K1397">_xlfn.IFS('Paraclinicos '!W1345="","",'Paraclinicos '!W1345&lt;=8,1,'Paraclinicos '!W1345&gt;8,0)</f>
        <v>0</v>
      </c>
      <c r="L1397" cm="1">
        <f t="array" ref="L1397">_xlfn.IFS('Paraclinicos '!S1345="","",'Paraclinicos '!S1345&gt;=30,1,'Paraclinicos '!S1345&lt;30,0)</f>
        <v>0</v>
      </c>
      <c r="M1397" cm="1">
        <f t="array" ref="M1397">_xlfn.IFS(OR('Paraclinicos '!T1345="",'Paraclinicos '!U1345=""),"",OR('Paraclinicos '!T1345&lt;=90,'Paraclinicos '!U1345&lt;=60),1,OR('Paraclinicos '!T1345&gt;90,'Paraclinicos '!U1345&gt;60),0)</f>
        <v>0</v>
      </c>
      <c r="N1397" s="45">
        <f t="shared" si="65"/>
        <v>2</v>
      </c>
      <c r="O1397" cm="1">
        <f t="array" ref="O1397">_xlfn.IFS(OR('Paraclinicos '!M1345="",'Paraclinicos '!N1345="",'Paraclinicos '!N1345=0),"",'Paraclinicos '!M1345/'Paraclinicos '!N1345&lt;100,4,'Paraclinicos '!M1345/'Paraclinicos '!N1345&lt;200,3,'Paraclinicos '!M1345/'Paraclinicos '!N1345&lt;300,2,'Paraclinicos '!M1345/'Paraclinicos '!N1345&lt;400,1,'Paraclinicos '!M1345/'Paraclinicos '!N1345&gt;=400,0)</f>
        <v>2</v>
      </c>
      <c r="P1397" cm="1">
        <f t="array" ref="P1397">_xlfn.IFS('Paraclinicos '!C1345="","",'Paraclinicos '!C1345&lt;20,4,'Paraclinicos '!C1345&lt;50,3,'Paraclinicos '!C1345&lt;100,2,'Paraclinicos '!C1345&lt;150,1,'Paraclinicos '!C1345&gt;150,0)</f>
        <v>0</v>
      </c>
      <c r="Q1397" cm="1">
        <f t="array" ref="Q1397">_xlfn.IFS('Paraclinicos '!O1345="","",'Paraclinicos '!O1345&lt;1.2,0,'Paraclinicos '!O1345&lt;2,1,'Paraclinicos '!O1345&lt;3.5,2,'Paraclinicos '!O1345&lt;5,3,'Paraclinicos '!O1345&gt;5,4)</f>
        <v>1</v>
      </c>
      <c r="R1397" cm="1">
        <f t="array" ref="R1397">_xlfn.IFS('Paraclinicos '!J1345="","",'Paraclinicos '!J1345&lt;1.2,0,'Paraclinicos '!J1345&lt;2,1,'Paraclinicos '!J1345&lt;6,2,'Paraclinicos '!J1345&lt;12,3,'Paraclinicos '!J1345&gt;=12,4)</f>
        <v>0</v>
      </c>
      <c r="S1397" cm="1">
        <f t="array" ref="S1397">_xlfn.IFS('Paraclinicos '!Y1345="","",'Paraclinicos '!Y1345&lt;70,1,'Paraclinicos '!Y1345&gt;=70,0)</f>
        <v>0</v>
      </c>
      <c r="T1397" cm="1">
        <f t="array" ref="T1397">_xlfn.IFS('Paraclinicos '!W1345="","",'Paraclinicos '!W1345&lt;6,4,'Paraclinicos '!W1345&lt;10,3,'Paraclinicos '!W1345&lt;13,2,'Paraclinicos '!W1345&lt;15,1,'Paraclinicos '!W1345=15,0)</f>
        <v>0</v>
      </c>
      <c r="U1397" s="54">
        <f t="shared" si="63"/>
        <v>3</v>
      </c>
      <c r="V1397" cm="1">
        <f t="array" ref="V1397">_xlfn.IFS('Paraclinicos '!S1345="","",OR('Paraclinicos '!S1345&lt;=8,'Paraclinicos '!S1345&gt;=25),3,'Paraclinicos '!S1345&lt;12,1,'Paraclinicos '!S1345&lt;21,0,'Paraclinicos '!S1345&lt;25,2)</f>
        <v>3</v>
      </c>
      <c r="W1397" t="str">
        <f>IFERROR(IF(INDEX('BD Demog para scores enalazar'!Y$2:'BD Demog para scores enalazar'!Y$3000,MATCH(Formulas!A1397,'BD Demog para scores enalazar'!A$2:'BD Demog para scores enalazar'!A$3000,0))=1,"SI","NO"),"")</f>
        <v/>
      </c>
      <c r="X1397" s="9" t="str">
        <f>IFERROR(IF(INDEX('BD Demog para scores enalazar'!AJ$2:'BD Demog para scores enalazar'!AJ$3000,MATCH(Formulas!A1397,'BD Demog para scores enalazar'!A$2:'BD Demog para scores enalazar'!A$3000,0))=1,"SI","NO"),"")</f>
        <v/>
      </c>
      <c r="Y1397" t="str" cm="1">
        <f t="array" ref="Y1397">IF(AND(W1397="NO",X1397="NO"),_xlfn.IFS('Paraclinicos '!K1345&lt;=91,3,'Paraclinicos '!K1345&lt;94,2,'Paraclinicos '!K1345&lt;96,1,'Paraclinicos '!K1345&gt;=96,0),"")</f>
        <v/>
      </c>
      <c r="Z1397" t="str" cm="1">
        <f t="array" ref="Z1397">IF(OR(W1397="SI",X1397="SI"),_xlfn.IFS(OR(AND('Paraclinicos '!K1346&lt;=83),AND('Paraclinicos '!K1346&gt;=97,AA1397=2)),3,OR(AND('Paraclinicos '!K1346&lt;=86),AND('Paraclinicos '!K1346&gt;=94,AA1397=2)),2,OR(AND('Paraclinicos '!K1346&lt;=88),AND('Paraclinicos '!K1346&gt;=92,AA1397=2)),1,OR(AND('Paraclinicos '!K1346&gt;=88,'Paraclinicos '!K1346&lt;=92),AND('Paraclinicos '!K1346&gt;=93,AA1397=0)),0),"")</f>
        <v/>
      </c>
      <c r="AA1397" cm="1">
        <f t="array" ref="AA1397">_xlfn.IFS('Paraclinicos '!E1345="","",'Paraclinicos '!E1345="Oxigeno",2,'Paraclinicos '!E1345="Aire",0)</f>
        <v>2</v>
      </c>
    </row>
    <row r="1398" spans="1:27" x14ac:dyDescent="0.25">
      <c r="A1398">
        <f>'Paraclinicos '!A1346</f>
        <v>430</v>
      </c>
      <c r="B1398" s="3">
        <f>'Paraclinicos '!R1346</f>
        <v>44310</v>
      </c>
      <c r="C1398" cm="1">
        <f t="array" ref="C1398">_xlfn.IFS('Paraclinicos '!Q1346="","",'Paraclinicos '!Q1346&gt;60,3,'Paraclinicos '!Q1346&lt;=60,1)</f>
        <v>3</v>
      </c>
      <c r="D1398" t="str">
        <f>IFERROR(IF(INDEX('BD Demog para scores enalazar'!BC$2:BC$3000,MATCH(Formulas!A1398,'BD Demog para scores enalazar'!A$2:A$3000,0))=0,"SI","NO"),"")</f>
        <v/>
      </c>
      <c r="E1398" t="str" cm="1">
        <f t="array" ref="E1398">_xlfn.IFS(D1398="","",D1398="SI",4,D1398="NO",1)</f>
        <v/>
      </c>
      <c r="F1398" cm="1">
        <f t="array" ref="F1398">_xlfn.IFS('Paraclinicos '!B1346="","",'Paraclinicos '!B1346&gt;1,1,'Paraclinicos '!B1346&lt;=1,3)</f>
        <v>1</v>
      </c>
      <c r="G1398" cm="1">
        <f t="array" ref="G1398">_xlfn.IFS('Paraclinicos '!D1346="","",AND('Paraclinicos '!D1346&gt;=250,'Paraclinicos '!D1346&lt;=500),2,'Paraclinicos '!D1346&gt;500,3,'Paraclinicos '!D1346&lt;250,1)</f>
        <v>2</v>
      </c>
      <c r="H1398" s="50">
        <f t="shared" si="64"/>
        <v>6</v>
      </c>
      <c r="I1398" cm="1">
        <f t="array" ref="I1398">_xlfn.IFS('Paraclinicos '!Q1346="","",'Paraclinicos '!Q1346&gt;=65,1,'Paraclinicos '!Q1346&lt;65,0)</f>
        <v>1</v>
      </c>
      <c r="J1398" cm="1">
        <f t="array" ref="J1398">_xlfn.IFS('Paraclinicos '!I1346="","",'Paraclinicos '!I1346&gt;7,1,'Paraclinicos '!I1346&lt;=7,0)</f>
        <v>1</v>
      </c>
      <c r="K1398" cm="1">
        <f t="array" ref="K1398">_xlfn.IFS('Paraclinicos '!W1346="","",'Paraclinicos '!W1346&lt;=8,1,'Paraclinicos '!W1346&gt;8,0)</f>
        <v>0</v>
      </c>
      <c r="L1398" cm="1">
        <f t="array" ref="L1398">_xlfn.IFS('Paraclinicos '!S1346="","",'Paraclinicos '!S1346&gt;=30,1,'Paraclinicos '!S1346&lt;30,0)</f>
        <v>0</v>
      </c>
      <c r="M1398" cm="1">
        <f t="array" ref="M1398">_xlfn.IFS(OR('Paraclinicos '!T1346="",'Paraclinicos '!U1346=""),"",OR('Paraclinicos '!T1346&lt;=90,'Paraclinicos '!U1346&lt;=60),1,OR('Paraclinicos '!T1346&gt;90,'Paraclinicos '!U1346&gt;60),0)</f>
        <v>0</v>
      </c>
      <c r="N1398" s="45">
        <f t="shared" si="65"/>
        <v>2</v>
      </c>
      <c r="O1398" cm="1">
        <f t="array" ref="O1398">_xlfn.IFS(OR('Paraclinicos '!M1346="",'Paraclinicos '!N1346="",'Paraclinicos '!N1346=0),"",'Paraclinicos '!M1346/'Paraclinicos '!N1346&lt;100,4,'Paraclinicos '!M1346/'Paraclinicos '!N1346&lt;200,3,'Paraclinicos '!M1346/'Paraclinicos '!N1346&lt;300,2,'Paraclinicos '!M1346/'Paraclinicos '!N1346&lt;400,1,'Paraclinicos '!M1346/'Paraclinicos '!N1346&gt;=400,0)</f>
        <v>1</v>
      </c>
      <c r="P1398" cm="1">
        <f t="array" ref="P1398">_xlfn.IFS('Paraclinicos '!C1346="","",'Paraclinicos '!C1346&lt;20,4,'Paraclinicos '!C1346&lt;50,3,'Paraclinicos '!C1346&lt;100,2,'Paraclinicos '!C1346&lt;150,1,'Paraclinicos '!C1346&gt;150,0)</f>
        <v>0</v>
      </c>
      <c r="Q1398" cm="1">
        <f t="array" ref="Q1398">_xlfn.IFS('Paraclinicos '!O1346="","",'Paraclinicos '!O1346&lt;1.2,0,'Paraclinicos '!O1346&lt;2,1,'Paraclinicos '!O1346&lt;3.5,2,'Paraclinicos '!O1346&lt;5,3,'Paraclinicos '!O1346&gt;5,4)</f>
        <v>1</v>
      </c>
      <c r="R1398" t="str" cm="1">
        <f t="array" ref="R1398">_xlfn.IFS('Paraclinicos '!J1346="","",'Paraclinicos '!J1346&lt;1.2,0,'Paraclinicos '!J1346&lt;2,1,'Paraclinicos '!J1346&lt;6,2,'Paraclinicos '!J1346&lt;12,3,'Paraclinicos '!J1346&gt;=12,4)</f>
        <v/>
      </c>
      <c r="S1398" cm="1">
        <f t="array" ref="S1398">_xlfn.IFS('Paraclinicos '!Y1346="","",'Paraclinicos '!Y1346&lt;70,1,'Paraclinicos '!Y1346&gt;=70,0)</f>
        <v>0</v>
      </c>
      <c r="T1398" cm="1">
        <f t="array" ref="T1398">_xlfn.IFS('Paraclinicos '!W1346="","",'Paraclinicos '!W1346&lt;6,4,'Paraclinicos '!W1346&lt;10,3,'Paraclinicos '!W1346&lt;13,2,'Paraclinicos '!W1346&lt;15,1,'Paraclinicos '!W1346=15,0)</f>
        <v>0</v>
      </c>
      <c r="U1398" s="54">
        <f t="shared" si="63"/>
        <v>2</v>
      </c>
      <c r="V1398" cm="1">
        <f t="array" ref="V1398">_xlfn.IFS('Paraclinicos '!S1346="","",OR('Paraclinicos '!S1346&lt;=8,'Paraclinicos '!S1346&gt;=25),3,'Paraclinicos '!S1346&lt;12,1,'Paraclinicos '!S1346&lt;21,0,'Paraclinicos '!S1346&lt;25,2)</f>
        <v>0</v>
      </c>
      <c r="W1398" t="str">
        <f>IFERROR(IF(INDEX('BD Demog para scores enalazar'!Y$2:'BD Demog para scores enalazar'!Y$3000,MATCH(Formulas!A1398,'BD Demog para scores enalazar'!A$2:'BD Demog para scores enalazar'!A$3000,0))=1,"SI","NO"),"")</f>
        <v/>
      </c>
      <c r="X1398" s="9" t="str">
        <f>IFERROR(IF(INDEX('BD Demog para scores enalazar'!AJ$2:'BD Demog para scores enalazar'!AJ$3000,MATCH(Formulas!A1398,'BD Demog para scores enalazar'!A$2:'BD Demog para scores enalazar'!A$3000,0))=1,"SI","NO"),"")</f>
        <v/>
      </c>
      <c r="Y1398" t="str" cm="1">
        <f t="array" ref="Y1398">IF(AND(W1398="NO",X1398="NO"),_xlfn.IFS('Paraclinicos '!K1346&lt;=91,3,'Paraclinicos '!K1346&lt;94,2,'Paraclinicos '!K1346&lt;96,1,'Paraclinicos '!K1346&gt;=96,0),"")</f>
        <v/>
      </c>
      <c r="Z1398" t="str" cm="1">
        <f t="array" ref="Z1398">IF(OR(W1398="SI",X1398="SI"),_xlfn.IFS(OR(AND('Paraclinicos '!K1347&lt;=83),AND('Paraclinicos '!K1347&gt;=97,AA1398=2)),3,OR(AND('Paraclinicos '!K1347&lt;=86),AND('Paraclinicos '!K1347&gt;=94,AA1398=2)),2,OR(AND('Paraclinicos '!K1347&lt;=88),AND('Paraclinicos '!K1347&gt;=92,AA1398=2)),1,OR(AND('Paraclinicos '!K1347&gt;=88,'Paraclinicos '!K1347&lt;=92),AND('Paraclinicos '!K1347&gt;=93,AA1398=0)),0),"")</f>
        <v/>
      </c>
      <c r="AA1398" cm="1">
        <f t="array" ref="AA1398">_xlfn.IFS('Paraclinicos '!E1346="","",'Paraclinicos '!E1346="Oxigeno",2,'Paraclinicos '!E1346="Aire",0)</f>
        <v>2</v>
      </c>
    </row>
    <row r="1399" spans="1:27" x14ac:dyDescent="0.25">
      <c r="A1399">
        <f>'Paraclinicos '!A1347</f>
        <v>431</v>
      </c>
      <c r="B1399" s="3">
        <f>'Paraclinicos '!R1347</f>
        <v>44204</v>
      </c>
      <c r="C1399" cm="1">
        <f t="array" ref="C1399">_xlfn.IFS('Paraclinicos '!Q1347="","",'Paraclinicos '!Q1347&gt;60,3,'Paraclinicos '!Q1347&lt;=60,1)</f>
        <v>3</v>
      </c>
      <c r="D1399" t="str">
        <f>IFERROR(IF(INDEX('BD Demog para scores enalazar'!BC$2:BC$3000,MATCH(Formulas!A1399,'BD Demog para scores enalazar'!A$2:A$3000,0))=0,"SI","NO"),"")</f>
        <v/>
      </c>
      <c r="E1399" t="str" cm="1">
        <f t="array" ref="E1399">_xlfn.IFS(D1399="","",D1399="SI",4,D1399="NO",1)</f>
        <v/>
      </c>
      <c r="F1399" cm="1">
        <f t="array" ref="F1399">_xlfn.IFS('Paraclinicos '!B1347="","",'Paraclinicos '!B1347&gt;1,1,'Paraclinicos '!B1347&lt;=1,3)</f>
        <v>3</v>
      </c>
      <c r="G1399" t="str" cm="1">
        <f t="array" ref="G1399">_xlfn.IFS('Paraclinicos '!D1347="","",AND('Paraclinicos '!D1347&gt;=250,'Paraclinicos '!D1347&lt;=500),2,'Paraclinicos '!D1347&gt;500,3,'Paraclinicos '!D1347&lt;250,1)</f>
        <v/>
      </c>
      <c r="H1399" s="50">
        <f t="shared" si="64"/>
        <v>6</v>
      </c>
      <c r="I1399" cm="1">
        <f t="array" ref="I1399">_xlfn.IFS('Paraclinicos '!Q1347="","",'Paraclinicos '!Q1347&gt;=65,1,'Paraclinicos '!Q1347&lt;65,0)</f>
        <v>1</v>
      </c>
      <c r="J1399" cm="1">
        <f t="array" ref="J1399">_xlfn.IFS('Paraclinicos '!I1347="","",'Paraclinicos '!I1347&gt;7,1,'Paraclinicos '!I1347&lt;=7,0)</f>
        <v>1</v>
      </c>
      <c r="K1399" cm="1">
        <f t="array" ref="K1399">_xlfn.IFS('Paraclinicos '!W1347="","",'Paraclinicos '!W1347&lt;=8,1,'Paraclinicos '!W1347&gt;8,0)</f>
        <v>0</v>
      </c>
      <c r="L1399" cm="1">
        <f t="array" ref="L1399">_xlfn.IFS('Paraclinicos '!S1347="","",'Paraclinicos '!S1347&gt;=30,1,'Paraclinicos '!S1347&lt;30,0)</f>
        <v>0</v>
      </c>
      <c r="M1399" cm="1">
        <f t="array" ref="M1399">_xlfn.IFS(OR('Paraclinicos '!T1347="",'Paraclinicos '!U1347=""),"",OR('Paraclinicos '!T1347&lt;=90,'Paraclinicos '!U1347&lt;=60),1,OR('Paraclinicos '!T1347&gt;90,'Paraclinicos '!U1347&gt;60),0)</f>
        <v>0</v>
      </c>
      <c r="N1399" s="45">
        <f t="shared" si="65"/>
        <v>2</v>
      </c>
      <c r="O1399" cm="1">
        <f t="array" ref="O1399">_xlfn.IFS(OR('Paraclinicos '!M1347="",'Paraclinicos '!N1347="",'Paraclinicos '!N1347=0),"",'Paraclinicos '!M1347/'Paraclinicos '!N1347&lt;100,4,'Paraclinicos '!M1347/'Paraclinicos '!N1347&lt;200,3,'Paraclinicos '!M1347/'Paraclinicos '!N1347&lt;300,2,'Paraclinicos '!M1347/'Paraclinicos '!N1347&lt;400,1,'Paraclinicos '!M1347/'Paraclinicos '!N1347&gt;=400,0)</f>
        <v>0</v>
      </c>
      <c r="P1399" cm="1">
        <f t="array" ref="P1399">_xlfn.IFS('Paraclinicos '!C1347="","",'Paraclinicos '!C1347&lt;20,4,'Paraclinicos '!C1347&lt;50,3,'Paraclinicos '!C1347&lt;100,2,'Paraclinicos '!C1347&lt;150,1,'Paraclinicos '!C1347&gt;150,0)</f>
        <v>2</v>
      </c>
      <c r="Q1399" cm="1">
        <f t="array" ref="Q1399">_xlfn.IFS('Paraclinicos '!O1347="","",'Paraclinicos '!O1347&lt;1.2,0,'Paraclinicos '!O1347&lt;2,1,'Paraclinicos '!O1347&lt;3.5,2,'Paraclinicos '!O1347&lt;5,3,'Paraclinicos '!O1347&gt;5,4)</f>
        <v>1</v>
      </c>
      <c r="R1399" t="str" cm="1">
        <f t="array" ref="R1399">_xlfn.IFS('Paraclinicos '!J1347="","",'Paraclinicos '!J1347&lt;1.2,0,'Paraclinicos '!J1347&lt;2,1,'Paraclinicos '!J1347&lt;6,2,'Paraclinicos '!J1347&lt;12,3,'Paraclinicos '!J1347&gt;=12,4)</f>
        <v/>
      </c>
      <c r="S1399" cm="1">
        <f t="array" ref="S1399">_xlfn.IFS('Paraclinicos '!Y1347="","",'Paraclinicos '!Y1347&lt;70,1,'Paraclinicos '!Y1347&gt;=70,0)</f>
        <v>0</v>
      </c>
      <c r="T1399" cm="1">
        <f t="array" ref="T1399">_xlfn.IFS('Paraclinicos '!W1347="","",'Paraclinicos '!W1347&lt;6,4,'Paraclinicos '!W1347&lt;10,3,'Paraclinicos '!W1347&lt;13,2,'Paraclinicos '!W1347&lt;15,1,'Paraclinicos '!W1347=15,0)</f>
        <v>0</v>
      </c>
      <c r="U1399" s="54">
        <f t="shared" si="63"/>
        <v>3</v>
      </c>
      <c r="V1399" cm="1">
        <f t="array" ref="V1399">_xlfn.IFS('Paraclinicos '!S1347="","",OR('Paraclinicos '!S1347&lt;=8,'Paraclinicos '!S1347&gt;=25),3,'Paraclinicos '!S1347&lt;12,1,'Paraclinicos '!S1347&lt;21,0,'Paraclinicos '!S1347&lt;25,2)</f>
        <v>0</v>
      </c>
      <c r="W1399" t="str">
        <f>IFERROR(IF(INDEX('BD Demog para scores enalazar'!Y$2:'BD Demog para scores enalazar'!Y$3000,MATCH(Formulas!A1399,'BD Demog para scores enalazar'!A$2:'BD Demog para scores enalazar'!A$3000,0))=1,"SI","NO"),"")</f>
        <v/>
      </c>
      <c r="X1399" s="9" t="str">
        <f>IFERROR(IF(INDEX('BD Demog para scores enalazar'!AJ$2:'BD Demog para scores enalazar'!AJ$3000,MATCH(Formulas!A1399,'BD Demog para scores enalazar'!A$2:'BD Demog para scores enalazar'!A$3000,0))=1,"SI","NO"),"")</f>
        <v/>
      </c>
      <c r="Y1399" t="str" cm="1">
        <f t="array" ref="Y1399">IF(AND(W1399="NO",X1399="NO"),_xlfn.IFS('Paraclinicos '!K1347&lt;=91,3,'Paraclinicos '!K1347&lt;94,2,'Paraclinicos '!K1347&lt;96,1,'Paraclinicos '!K1347&gt;=96,0),"")</f>
        <v/>
      </c>
      <c r="Z1399" t="str" cm="1">
        <f t="array" ref="Z1399">IF(OR(W1399="SI",X1399="SI"),_xlfn.IFS(OR(AND('Paraclinicos '!K1348&lt;=83),AND('Paraclinicos '!K1348&gt;=97,AA1399=2)),3,OR(AND('Paraclinicos '!K1348&lt;=86),AND('Paraclinicos '!K1348&gt;=94,AA1399=2)),2,OR(AND('Paraclinicos '!K1348&lt;=88),AND('Paraclinicos '!K1348&gt;=92,AA1399=2)),1,OR(AND('Paraclinicos '!K1348&gt;=88,'Paraclinicos '!K1348&lt;=92),AND('Paraclinicos '!K1348&gt;=93,AA1399=0)),0),"")</f>
        <v/>
      </c>
      <c r="AA1399" cm="1">
        <f t="array" ref="AA1399">_xlfn.IFS('Paraclinicos '!E1347="","",'Paraclinicos '!E1347="Oxigeno",2,'Paraclinicos '!E1347="Aire",0)</f>
        <v>2</v>
      </c>
    </row>
    <row r="1400" spans="1:27" x14ac:dyDescent="0.25">
      <c r="A1400">
        <f>'Paraclinicos '!A1348</f>
        <v>432</v>
      </c>
      <c r="B1400" s="3">
        <f>'Paraclinicos '!R1348</f>
        <v>44211</v>
      </c>
      <c r="C1400" cm="1">
        <f t="array" ref="C1400">_xlfn.IFS('Paraclinicos '!Q1348="","",'Paraclinicos '!Q1348&gt;60,3,'Paraclinicos '!Q1348&lt;=60,1)</f>
        <v>3</v>
      </c>
      <c r="D1400" t="str">
        <f>IFERROR(IF(INDEX('BD Demog para scores enalazar'!BC$2:BC$3000,MATCH(Formulas!A1400,'BD Demog para scores enalazar'!A$2:A$3000,0))=0,"SI","NO"),"")</f>
        <v/>
      </c>
      <c r="E1400" t="str" cm="1">
        <f t="array" ref="E1400">_xlfn.IFS(D1400="","",D1400="SI",4,D1400="NO",1)</f>
        <v/>
      </c>
      <c r="F1400" cm="1">
        <f t="array" ref="F1400">_xlfn.IFS('Paraclinicos '!B1348="","",'Paraclinicos '!B1348&gt;1,1,'Paraclinicos '!B1348&lt;=1,3)</f>
        <v>3</v>
      </c>
      <c r="G1400" cm="1">
        <f t="array" ref="G1400">_xlfn.IFS('Paraclinicos '!D1348="","",AND('Paraclinicos '!D1348&gt;=250,'Paraclinicos '!D1348&lt;=500),2,'Paraclinicos '!D1348&gt;500,3,'Paraclinicos '!D1348&lt;250,1)</f>
        <v>2</v>
      </c>
      <c r="H1400" s="50">
        <f t="shared" si="64"/>
        <v>8</v>
      </c>
      <c r="I1400" cm="1">
        <f t="array" ref="I1400">_xlfn.IFS('Paraclinicos '!Q1348="","",'Paraclinicos '!Q1348&gt;=65,1,'Paraclinicos '!Q1348&lt;65,0)</f>
        <v>1</v>
      </c>
      <c r="J1400" cm="1">
        <f t="array" ref="J1400">_xlfn.IFS('Paraclinicos '!I1348="","",'Paraclinicos '!I1348&gt;7,1,'Paraclinicos '!I1348&lt;=7,0)</f>
        <v>1</v>
      </c>
      <c r="K1400" cm="1">
        <f t="array" ref="K1400">_xlfn.IFS('Paraclinicos '!W1348="","",'Paraclinicos '!W1348&lt;=8,1,'Paraclinicos '!W1348&gt;8,0)</f>
        <v>0</v>
      </c>
      <c r="L1400" cm="1">
        <f t="array" ref="L1400">_xlfn.IFS('Paraclinicos '!S1348="","",'Paraclinicos '!S1348&gt;=30,1,'Paraclinicos '!S1348&lt;30,0)</f>
        <v>0</v>
      </c>
      <c r="M1400" cm="1">
        <f t="array" ref="M1400">_xlfn.IFS(OR('Paraclinicos '!T1348="",'Paraclinicos '!U1348=""),"",OR('Paraclinicos '!T1348&lt;=90,'Paraclinicos '!U1348&lt;=60),1,OR('Paraclinicos '!T1348&gt;90,'Paraclinicos '!U1348&gt;60),0)</f>
        <v>0</v>
      </c>
      <c r="N1400" s="45">
        <f t="shared" si="65"/>
        <v>2</v>
      </c>
      <c r="O1400" cm="1">
        <f t="array" ref="O1400">_xlfn.IFS(OR('Paraclinicos '!M1348="",'Paraclinicos '!N1348="",'Paraclinicos '!N1348=0),"",'Paraclinicos '!M1348/'Paraclinicos '!N1348&lt;100,4,'Paraclinicos '!M1348/'Paraclinicos '!N1348&lt;200,3,'Paraclinicos '!M1348/'Paraclinicos '!N1348&lt;300,2,'Paraclinicos '!M1348/'Paraclinicos '!N1348&lt;400,1,'Paraclinicos '!M1348/'Paraclinicos '!N1348&gt;=400,0)</f>
        <v>2</v>
      </c>
      <c r="P1400" cm="1">
        <f t="array" ref="P1400">_xlfn.IFS('Paraclinicos '!C1348="","",'Paraclinicos '!C1348&lt;20,4,'Paraclinicos '!C1348&lt;50,3,'Paraclinicos '!C1348&lt;100,2,'Paraclinicos '!C1348&lt;150,1,'Paraclinicos '!C1348&gt;150,0)</f>
        <v>0</v>
      </c>
      <c r="Q1400" cm="1">
        <f t="array" ref="Q1400">_xlfn.IFS('Paraclinicos '!O1348="","",'Paraclinicos '!O1348&lt;1.2,0,'Paraclinicos '!O1348&lt;2,1,'Paraclinicos '!O1348&lt;3.5,2,'Paraclinicos '!O1348&lt;5,3,'Paraclinicos '!O1348&gt;5,4)</f>
        <v>2</v>
      </c>
      <c r="R1400" cm="1">
        <f t="array" ref="R1400">_xlfn.IFS('Paraclinicos '!J1348="","",'Paraclinicos '!J1348&lt;1.2,0,'Paraclinicos '!J1348&lt;2,1,'Paraclinicos '!J1348&lt;6,2,'Paraclinicos '!J1348&lt;12,3,'Paraclinicos '!J1348&gt;=12,4)</f>
        <v>0</v>
      </c>
      <c r="S1400" cm="1">
        <f t="array" ref="S1400">_xlfn.IFS('Paraclinicos '!Y1348="","",'Paraclinicos '!Y1348&lt;70,1,'Paraclinicos '!Y1348&gt;=70,0)</f>
        <v>0</v>
      </c>
      <c r="T1400" cm="1">
        <f t="array" ref="T1400">_xlfn.IFS('Paraclinicos '!W1348="","",'Paraclinicos '!W1348&lt;6,4,'Paraclinicos '!W1348&lt;10,3,'Paraclinicos '!W1348&lt;13,2,'Paraclinicos '!W1348&lt;15,1,'Paraclinicos '!W1348=15,0)</f>
        <v>0</v>
      </c>
      <c r="U1400" s="54">
        <f t="shared" si="63"/>
        <v>4</v>
      </c>
      <c r="V1400" cm="1">
        <f t="array" ref="V1400">_xlfn.IFS('Paraclinicos '!S1348="","",OR('Paraclinicos '!S1348&lt;=8,'Paraclinicos '!S1348&gt;=25),3,'Paraclinicos '!S1348&lt;12,1,'Paraclinicos '!S1348&lt;21,0,'Paraclinicos '!S1348&lt;25,2)</f>
        <v>0</v>
      </c>
      <c r="W1400" t="str">
        <f>IFERROR(IF(INDEX('BD Demog para scores enalazar'!Y$2:'BD Demog para scores enalazar'!Y$3000,MATCH(Formulas!A1400,'BD Demog para scores enalazar'!A$2:'BD Demog para scores enalazar'!A$3000,0))=1,"SI","NO"),"")</f>
        <v/>
      </c>
      <c r="X1400" s="9" t="str">
        <f>IFERROR(IF(INDEX('BD Demog para scores enalazar'!AJ$2:'BD Demog para scores enalazar'!AJ$3000,MATCH(Formulas!A1400,'BD Demog para scores enalazar'!A$2:'BD Demog para scores enalazar'!A$3000,0))=1,"SI","NO"),"")</f>
        <v/>
      </c>
      <c r="Y1400" t="str" cm="1">
        <f t="array" ref="Y1400">IF(AND(W1400="NO",X1400="NO"),_xlfn.IFS('Paraclinicos '!K1348&lt;=91,3,'Paraclinicos '!K1348&lt;94,2,'Paraclinicos '!K1348&lt;96,1,'Paraclinicos '!K1348&gt;=96,0),"")</f>
        <v/>
      </c>
      <c r="Z1400" t="str" cm="1">
        <f t="array" ref="Z1400">IF(OR(W1400="SI",X1400="SI"),_xlfn.IFS(OR(AND('Paraclinicos '!K1349&lt;=83),AND('Paraclinicos '!K1349&gt;=97,AA1400=2)),3,OR(AND('Paraclinicos '!K1349&lt;=86),AND('Paraclinicos '!K1349&gt;=94,AA1400=2)),2,OR(AND('Paraclinicos '!K1349&lt;=88),AND('Paraclinicos '!K1349&gt;=92,AA1400=2)),1,OR(AND('Paraclinicos '!K1349&gt;=88,'Paraclinicos '!K1349&lt;=92),AND('Paraclinicos '!K1349&gt;=93,AA1400=0)),0),"")</f>
        <v/>
      </c>
      <c r="AA1400" cm="1">
        <f t="array" ref="AA1400">_xlfn.IFS('Paraclinicos '!E1348="","",'Paraclinicos '!E1348="Oxigeno",2,'Paraclinicos '!E1348="Aire",0)</f>
        <v>2</v>
      </c>
    </row>
    <row r="1401" spans="1:27" x14ac:dyDescent="0.25">
      <c r="A1401">
        <f>'Paraclinicos '!A1349</f>
        <v>432</v>
      </c>
      <c r="B1401" s="3">
        <f>'Paraclinicos '!R1349</f>
        <v>44213</v>
      </c>
      <c r="C1401" cm="1">
        <f t="array" ref="C1401">_xlfn.IFS('Paraclinicos '!Q1349="","",'Paraclinicos '!Q1349&gt;60,3,'Paraclinicos '!Q1349&lt;=60,1)</f>
        <v>3</v>
      </c>
      <c r="D1401" t="str">
        <f>IFERROR(IF(INDEX('BD Demog para scores enalazar'!BC$2:BC$3000,MATCH(Formulas!A1401,'BD Demog para scores enalazar'!A$2:A$3000,0))=0,"SI","NO"),"")</f>
        <v/>
      </c>
      <c r="E1401" t="str" cm="1">
        <f t="array" ref="E1401">_xlfn.IFS(D1401="","",D1401="SI",4,D1401="NO",1)</f>
        <v/>
      </c>
      <c r="F1401" cm="1">
        <f t="array" ref="F1401">_xlfn.IFS('Paraclinicos '!B1349="","",'Paraclinicos '!B1349&gt;1,1,'Paraclinicos '!B1349&lt;=1,3)</f>
        <v>3</v>
      </c>
      <c r="G1401" cm="1">
        <f t="array" ref="G1401">_xlfn.IFS('Paraclinicos '!D1349="","",AND('Paraclinicos '!D1349&gt;=250,'Paraclinicos '!D1349&lt;=500),2,'Paraclinicos '!D1349&gt;500,3,'Paraclinicos '!D1349&lt;250,1)</f>
        <v>2</v>
      </c>
      <c r="H1401" s="50">
        <f t="shared" si="64"/>
        <v>8</v>
      </c>
      <c r="I1401" cm="1">
        <f t="array" ref="I1401">_xlfn.IFS('Paraclinicos '!Q1349="","",'Paraclinicos '!Q1349&gt;=65,1,'Paraclinicos '!Q1349&lt;65,0)</f>
        <v>1</v>
      </c>
      <c r="J1401" t="str" cm="1">
        <f t="array" ref="J1401">_xlfn.IFS('Paraclinicos '!I1349="","",'Paraclinicos '!I1349&gt;7,1,'Paraclinicos '!I1349&lt;=7,0)</f>
        <v/>
      </c>
      <c r="K1401" cm="1">
        <f t="array" ref="K1401">_xlfn.IFS('Paraclinicos '!W1349="","",'Paraclinicos '!W1349&lt;=8,1,'Paraclinicos '!W1349&gt;8,0)</f>
        <v>1</v>
      </c>
      <c r="L1401" cm="1">
        <f t="array" ref="L1401">_xlfn.IFS('Paraclinicos '!S1349="","",'Paraclinicos '!S1349&gt;=30,1,'Paraclinicos '!S1349&lt;30,0)</f>
        <v>0</v>
      </c>
      <c r="M1401" cm="1">
        <f t="array" ref="M1401">_xlfn.IFS(OR('Paraclinicos '!T1349="",'Paraclinicos '!U1349=""),"",OR('Paraclinicos '!T1349&lt;=90,'Paraclinicos '!U1349&lt;=60),1,OR('Paraclinicos '!T1349&gt;90,'Paraclinicos '!U1349&gt;60),0)</f>
        <v>1</v>
      </c>
      <c r="N1401" s="45">
        <f t="shared" si="65"/>
        <v>3</v>
      </c>
      <c r="O1401" cm="1">
        <f t="array" ref="O1401">_xlfn.IFS(OR('Paraclinicos '!M1349="",'Paraclinicos '!N1349="",'Paraclinicos '!N1349=0),"",'Paraclinicos '!M1349/'Paraclinicos '!N1349&lt;100,4,'Paraclinicos '!M1349/'Paraclinicos '!N1349&lt;200,3,'Paraclinicos '!M1349/'Paraclinicos '!N1349&lt;300,2,'Paraclinicos '!M1349/'Paraclinicos '!N1349&lt;400,1,'Paraclinicos '!M1349/'Paraclinicos '!N1349&gt;=400,0)</f>
        <v>2</v>
      </c>
      <c r="P1401" cm="1">
        <f t="array" ref="P1401">_xlfn.IFS('Paraclinicos '!C1349="","",'Paraclinicos '!C1349&lt;20,4,'Paraclinicos '!C1349&lt;50,3,'Paraclinicos '!C1349&lt;100,2,'Paraclinicos '!C1349&lt;150,1,'Paraclinicos '!C1349&gt;150,0)</f>
        <v>0</v>
      </c>
      <c r="Q1401" cm="1">
        <f t="array" ref="Q1401">_xlfn.IFS('Paraclinicos '!O1349="","",'Paraclinicos '!O1349&lt;1.2,0,'Paraclinicos '!O1349&lt;2,1,'Paraclinicos '!O1349&lt;3.5,2,'Paraclinicos '!O1349&lt;5,3,'Paraclinicos '!O1349&gt;5,4)</f>
        <v>2</v>
      </c>
      <c r="R1401" t="str" cm="1">
        <f t="array" ref="R1401">_xlfn.IFS('Paraclinicos '!J1349="","",'Paraclinicos '!J1349&lt;1.2,0,'Paraclinicos '!J1349&lt;2,1,'Paraclinicos '!J1349&lt;6,2,'Paraclinicos '!J1349&lt;12,3,'Paraclinicos '!J1349&gt;=12,4)</f>
        <v/>
      </c>
      <c r="S1401" cm="1">
        <f t="array" ref="S1401">_xlfn.IFS('Paraclinicos '!Y1349="","",'Paraclinicos '!Y1349&lt;70,1,'Paraclinicos '!Y1349&gt;=70,0)</f>
        <v>0</v>
      </c>
      <c r="T1401" cm="1">
        <f t="array" ref="T1401">_xlfn.IFS('Paraclinicos '!W1349="","",'Paraclinicos '!W1349&lt;6,4,'Paraclinicos '!W1349&lt;10,3,'Paraclinicos '!W1349&lt;13,2,'Paraclinicos '!W1349&lt;15,1,'Paraclinicos '!W1349=15,0)</f>
        <v>4</v>
      </c>
      <c r="U1401" s="54">
        <f t="shared" si="63"/>
        <v>8</v>
      </c>
      <c r="V1401" cm="1">
        <f t="array" ref="V1401">_xlfn.IFS('Paraclinicos '!S1349="","",OR('Paraclinicos '!S1349&lt;=8,'Paraclinicos '!S1349&gt;=25),3,'Paraclinicos '!S1349&lt;12,1,'Paraclinicos '!S1349&lt;21,0,'Paraclinicos '!S1349&lt;25,2)</f>
        <v>0</v>
      </c>
      <c r="W1401" t="str">
        <f>IFERROR(IF(INDEX('BD Demog para scores enalazar'!Y$2:'BD Demog para scores enalazar'!Y$3000,MATCH(Formulas!A1401,'BD Demog para scores enalazar'!A$2:'BD Demog para scores enalazar'!A$3000,0))=1,"SI","NO"),"")</f>
        <v/>
      </c>
      <c r="X1401" s="9" t="str">
        <f>IFERROR(IF(INDEX('BD Demog para scores enalazar'!AJ$2:'BD Demog para scores enalazar'!AJ$3000,MATCH(Formulas!A1401,'BD Demog para scores enalazar'!A$2:'BD Demog para scores enalazar'!A$3000,0))=1,"SI","NO"),"")</f>
        <v/>
      </c>
      <c r="Y1401" t="str" cm="1">
        <f t="array" ref="Y1401">IF(AND(W1401="NO",X1401="NO"),_xlfn.IFS('Paraclinicos '!K1349&lt;=91,3,'Paraclinicos '!K1349&lt;94,2,'Paraclinicos '!K1349&lt;96,1,'Paraclinicos '!K1349&gt;=96,0),"")</f>
        <v/>
      </c>
      <c r="Z1401" t="str" cm="1">
        <f t="array" ref="Z1401">IF(OR(W1401="SI",X1401="SI"),_xlfn.IFS(OR(AND('Paraclinicos '!K1350&lt;=83),AND('Paraclinicos '!K1350&gt;=97,AA1401=2)),3,OR(AND('Paraclinicos '!K1350&lt;=86),AND('Paraclinicos '!K1350&gt;=94,AA1401=2)),2,OR(AND('Paraclinicos '!K1350&lt;=88),AND('Paraclinicos '!K1350&gt;=92,AA1401=2)),1,OR(AND('Paraclinicos '!K1350&gt;=88,'Paraclinicos '!K1350&lt;=92),AND('Paraclinicos '!K1350&gt;=93,AA1401=0)),0),"")</f>
        <v/>
      </c>
      <c r="AA1401" cm="1">
        <f t="array" ref="AA1401">_xlfn.IFS('Paraclinicos '!E1349="","",'Paraclinicos '!E1349="Oxigeno",2,'Paraclinicos '!E1349="Aire",0)</f>
        <v>2</v>
      </c>
    </row>
    <row r="1402" spans="1:27" x14ac:dyDescent="0.25">
      <c r="A1402">
        <f>'Paraclinicos '!A1350</f>
        <v>433</v>
      </c>
      <c r="B1402" s="3">
        <f>'Paraclinicos '!R1350</f>
        <v>44284</v>
      </c>
      <c r="C1402" cm="1">
        <f t="array" ref="C1402">_xlfn.IFS('Paraclinicos '!Q1350="","",'Paraclinicos '!Q1350&gt;60,3,'Paraclinicos '!Q1350&lt;=60,1)</f>
        <v>3</v>
      </c>
      <c r="D1402" t="str">
        <f>IFERROR(IF(INDEX('BD Demog para scores enalazar'!BC$2:BC$3000,MATCH(Formulas!A1402,'BD Demog para scores enalazar'!A$2:A$3000,0))=0,"SI","NO"),"")</f>
        <v>SI</v>
      </c>
      <c r="E1402" cm="1">
        <f t="array" ref="E1402">_xlfn.IFS(D1402="","",D1402="SI",4,D1402="NO",1)</f>
        <v>4</v>
      </c>
      <c r="F1402" cm="1">
        <f t="array" ref="F1402">_xlfn.IFS('Paraclinicos '!B1350="","",'Paraclinicos '!B1350&gt;1,1,'Paraclinicos '!B1350&lt;=1,3)</f>
        <v>3</v>
      </c>
      <c r="G1402" cm="1">
        <f t="array" ref="G1402">_xlfn.IFS('Paraclinicos '!D1350="","",AND('Paraclinicos '!D1350&gt;=250,'Paraclinicos '!D1350&lt;=500),2,'Paraclinicos '!D1350&gt;500,3,'Paraclinicos '!D1350&lt;250,1)</f>
        <v>2</v>
      </c>
      <c r="H1402" s="50">
        <f t="shared" si="64"/>
        <v>12</v>
      </c>
      <c r="I1402" cm="1">
        <f t="array" ref="I1402">_xlfn.IFS('Paraclinicos '!Q1350="","",'Paraclinicos '!Q1350&gt;=65,1,'Paraclinicos '!Q1350&lt;65,0)</f>
        <v>1</v>
      </c>
      <c r="J1402" cm="1">
        <f t="array" ref="J1402">_xlfn.IFS('Paraclinicos '!I1350="","",'Paraclinicos '!I1350&gt;7,1,'Paraclinicos '!I1350&lt;=7,0)</f>
        <v>1</v>
      </c>
      <c r="K1402" t="str" cm="1">
        <f t="array" ref="K1402">_xlfn.IFS('Paraclinicos '!W1350="","",'Paraclinicos '!W1350&lt;=8,1,'Paraclinicos '!W1350&gt;8,0)</f>
        <v/>
      </c>
      <c r="L1402" t="str" cm="1">
        <f t="array" ref="L1402">_xlfn.IFS('Paraclinicos '!S1350="","",'Paraclinicos '!S1350&gt;=30,1,'Paraclinicos '!S1350&lt;30,0)</f>
        <v/>
      </c>
      <c r="M1402" t="str" cm="1">
        <f t="array" ref="M1402">_xlfn.IFS(OR('Paraclinicos '!T1350="",'Paraclinicos '!U1350=""),"",OR('Paraclinicos '!T1350&lt;=90,'Paraclinicos '!U1350&lt;=60),1,OR('Paraclinicos '!T1350&gt;90,'Paraclinicos '!U1350&gt;60),0)</f>
        <v/>
      </c>
      <c r="N1402" s="45">
        <f t="shared" si="65"/>
        <v>3</v>
      </c>
      <c r="O1402" cm="1">
        <f t="array" ref="O1402">_xlfn.IFS(OR('Paraclinicos '!M1350="",'Paraclinicos '!N1350="",'Paraclinicos '!N1350=0),"",'Paraclinicos '!M1350/'Paraclinicos '!N1350&lt;100,4,'Paraclinicos '!M1350/'Paraclinicos '!N1350&lt;200,3,'Paraclinicos '!M1350/'Paraclinicos '!N1350&lt;300,2,'Paraclinicos '!M1350/'Paraclinicos '!N1350&lt;400,1,'Paraclinicos '!M1350/'Paraclinicos '!N1350&gt;=400,0)</f>
        <v>3</v>
      </c>
      <c r="P1402" cm="1">
        <f t="array" ref="P1402">_xlfn.IFS('Paraclinicos '!C1350="","",'Paraclinicos '!C1350&lt;20,4,'Paraclinicos '!C1350&lt;50,3,'Paraclinicos '!C1350&lt;100,2,'Paraclinicos '!C1350&lt;150,1,'Paraclinicos '!C1350&gt;150,0)</f>
        <v>0</v>
      </c>
      <c r="Q1402" cm="1">
        <f t="array" ref="Q1402">_xlfn.IFS('Paraclinicos '!O1350="","",'Paraclinicos '!O1350&lt;1.2,0,'Paraclinicos '!O1350&lt;2,1,'Paraclinicos '!O1350&lt;3.5,2,'Paraclinicos '!O1350&lt;5,3,'Paraclinicos '!O1350&gt;5,4)</f>
        <v>1</v>
      </c>
      <c r="R1402" t="str" cm="1">
        <f t="array" ref="R1402">_xlfn.IFS('Paraclinicos '!J1350="","",'Paraclinicos '!J1350&lt;1.2,0,'Paraclinicos '!J1350&lt;2,1,'Paraclinicos '!J1350&lt;6,2,'Paraclinicos '!J1350&lt;12,3,'Paraclinicos '!J1350&gt;=12,4)</f>
        <v/>
      </c>
      <c r="S1402" t="str" cm="1">
        <f t="array" ref="S1402">_xlfn.IFS('Paraclinicos '!Y1350="","",'Paraclinicos '!Y1350&lt;70,1,'Paraclinicos '!Y1350&gt;=70,0)</f>
        <v/>
      </c>
      <c r="T1402" t="str" cm="1">
        <f t="array" ref="T1402">_xlfn.IFS('Paraclinicos '!W1350="","",'Paraclinicos '!W1350&lt;6,4,'Paraclinicos '!W1350&lt;10,3,'Paraclinicos '!W1350&lt;13,2,'Paraclinicos '!W1350&lt;15,1,'Paraclinicos '!W1350=15,0)</f>
        <v/>
      </c>
      <c r="U1402" s="54">
        <f t="shared" si="63"/>
        <v>4</v>
      </c>
      <c r="V1402" t="str" cm="1">
        <f t="array" ref="V1402">_xlfn.IFS('Paraclinicos '!S1350="","",OR('Paraclinicos '!S1350&lt;=8,'Paraclinicos '!S1350&gt;=25),3,'Paraclinicos '!S1350&lt;12,1,'Paraclinicos '!S1350&lt;21,0,'Paraclinicos '!S1350&lt;25,2)</f>
        <v/>
      </c>
      <c r="W1402" t="str">
        <f>IFERROR(IF(INDEX('BD Demog para scores enalazar'!Y$2:'BD Demog para scores enalazar'!Y$3000,MATCH(Formulas!A1402,'BD Demog para scores enalazar'!A$2:'BD Demog para scores enalazar'!A$3000,0))=1,"SI","NO"),"")</f>
        <v>NO</v>
      </c>
      <c r="X1402" s="9" t="str">
        <f>IFERROR(IF(INDEX('BD Demog para scores enalazar'!AJ$2:'BD Demog para scores enalazar'!AJ$3000,MATCH(Formulas!A1402,'BD Demog para scores enalazar'!A$2:'BD Demog para scores enalazar'!A$3000,0))=1,"SI","NO"),"")</f>
        <v>SI</v>
      </c>
      <c r="Y1402" t="str" cm="1">
        <f t="array" ref="Y1402">IF(AND(W1402="NO",X1402="NO"),_xlfn.IFS('Paraclinicos '!K1350&lt;=91,3,'Paraclinicos '!K1350&lt;94,2,'Paraclinicos '!K1350&lt;96,1,'Paraclinicos '!K1350&gt;=96,0),"")</f>
        <v/>
      </c>
      <c r="Z1402" cm="1">
        <f t="array" ref="Z1402">IF(OR(W1402="SI",X1402="SI"),_xlfn.IFS(OR(AND('Paraclinicos '!K1351&lt;=83),AND('Paraclinicos '!K1351&gt;=97,AA1402=2)),3,OR(AND('Paraclinicos '!K1351&lt;=86),AND('Paraclinicos '!K1351&gt;=94,AA1402=2)),2,OR(AND('Paraclinicos '!K1351&lt;=88),AND('Paraclinicos '!K1351&gt;=92,AA1402=2)),1,OR(AND('Paraclinicos '!K1351&gt;=88,'Paraclinicos '!K1351&lt;=92),AND('Paraclinicos '!K1351&gt;=93,AA1402=0)),0),"")</f>
        <v>3</v>
      </c>
      <c r="AA1402" cm="1">
        <f t="array" ref="AA1402">_xlfn.IFS('Paraclinicos '!E1350="","",'Paraclinicos '!E1350="Oxigeno",2,'Paraclinicos '!E1350="Aire",0)</f>
        <v>2</v>
      </c>
    </row>
    <row r="1403" spans="1:27" x14ac:dyDescent="0.25">
      <c r="A1403">
        <f>'Paraclinicos '!A1351</f>
        <v>433</v>
      </c>
      <c r="B1403" s="3">
        <f>'Paraclinicos '!R1351</f>
        <v>44286</v>
      </c>
      <c r="C1403" cm="1">
        <f t="array" ref="C1403">_xlfn.IFS('Paraclinicos '!Q1351="","",'Paraclinicos '!Q1351&gt;60,3,'Paraclinicos '!Q1351&lt;=60,1)</f>
        <v>3</v>
      </c>
      <c r="D1403" t="str">
        <f>IFERROR(IF(INDEX('BD Demog para scores enalazar'!BC$2:BC$3000,MATCH(Formulas!A1403,'BD Demog para scores enalazar'!A$2:A$3000,0))=0,"SI","NO"),"")</f>
        <v>SI</v>
      </c>
      <c r="E1403" cm="1">
        <f t="array" ref="E1403">_xlfn.IFS(D1403="","",D1403="SI",4,D1403="NO",1)</f>
        <v>4</v>
      </c>
      <c r="F1403" cm="1">
        <f t="array" ref="F1403">_xlfn.IFS('Paraclinicos '!B1351="","",'Paraclinicos '!B1351&gt;1,1,'Paraclinicos '!B1351&lt;=1,3)</f>
        <v>3</v>
      </c>
      <c r="G1403" cm="1">
        <f t="array" ref="G1403">_xlfn.IFS('Paraclinicos '!D1351="","",AND('Paraclinicos '!D1351&gt;=250,'Paraclinicos '!D1351&lt;=500),2,'Paraclinicos '!D1351&gt;500,3,'Paraclinicos '!D1351&lt;250,1)</f>
        <v>2</v>
      </c>
      <c r="H1403" s="50">
        <f t="shared" si="64"/>
        <v>12</v>
      </c>
      <c r="I1403" cm="1">
        <f t="array" ref="I1403">_xlfn.IFS('Paraclinicos '!Q1351="","",'Paraclinicos '!Q1351&gt;=65,1,'Paraclinicos '!Q1351&lt;65,0)</f>
        <v>1</v>
      </c>
      <c r="J1403" cm="1">
        <f t="array" ref="J1403">_xlfn.IFS('Paraclinicos '!I1351="","",'Paraclinicos '!I1351&gt;7,1,'Paraclinicos '!I1351&lt;=7,0)</f>
        <v>1</v>
      </c>
      <c r="K1403" t="str" cm="1">
        <f t="array" ref="K1403">_xlfn.IFS('Paraclinicos '!W1351="","",'Paraclinicos '!W1351&lt;=8,1,'Paraclinicos '!W1351&gt;8,0)</f>
        <v/>
      </c>
      <c r="L1403" t="str" cm="1">
        <f t="array" ref="L1403">_xlfn.IFS('Paraclinicos '!S1351="","",'Paraclinicos '!S1351&gt;=30,1,'Paraclinicos '!S1351&lt;30,0)</f>
        <v/>
      </c>
      <c r="M1403" t="str" cm="1">
        <f t="array" ref="M1403">_xlfn.IFS(OR('Paraclinicos '!T1351="",'Paraclinicos '!U1351=""),"",OR('Paraclinicos '!T1351&lt;=90,'Paraclinicos '!U1351&lt;=60),1,OR('Paraclinicos '!T1351&gt;90,'Paraclinicos '!U1351&gt;60),0)</f>
        <v/>
      </c>
      <c r="N1403" s="45">
        <f t="shared" si="65"/>
        <v>2</v>
      </c>
      <c r="O1403" cm="1">
        <f t="array" ref="O1403">_xlfn.IFS(OR('Paraclinicos '!M1351="",'Paraclinicos '!N1351="",'Paraclinicos '!N1351=0),"",'Paraclinicos '!M1351/'Paraclinicos '!N1351&lt;100,4,'Paraclinicos '!M1351/'Paraclinicos '!N1351&lt;200,3,'Paraclinicos '!M1351/'Paraclinicos '!N1351&lt;300,2,'Paraclinicos '!M1351/'Paraclinicos '!N1351&lt;400,1,'Paraclinicos '!M1351/'Paraclinicos '!N1351&gt;=400,0)</f>
        <v>3</v>
      </c>
      <c r="P1403" cm="1">
        <f t="array" ref="P1403">_xlfn.IFS('Paraclinicos '!C1351="","",'Paraclinicos '!C1351&lt;20,4,'Paraclinicos '!C1351&lt;50,3,'Paraclinicos '!C1351&lt;100,2,'Paraclinicos '!C1351&lt;150,1,'Paraclinicos '!C1351&gt;150,0)</f>
        <v>0</v>
      </c>
      <c r="Q1403" cm="1">
        <f t="array" ref="Q1403">_xlfn.IFS('Paraclinicos '!O1351="","",'Paraclinicos '!O1351&lt;1.2,0,'Paraclinicos '!O1351&lt;2,1,'Paraclinicos '!O1351&lt;3.5,2,'Paraclinicos '!O1351&lt;5,3,'Paraclinicos '!O1351&gt;5,4)</f>
        <v>1</v>
      </c>
      <c r="R1403" cm="1">
        <f t="array" ref="R1403">_xlfn.IFS('Paraclinicos '!J1351="","",'Paraclinicos '!J1351&lt;1.2,0,'Paraclinicos '!J1351&lt;2,1,'Paraclinicos '!J1351&lt;6,2,'Paraclinicos '!J1351&lt;12,3,'Paraclinicos '!J1351&gt;=12,4)</f>
        <v>0</v>
      </c>
      <c r="S1403" t="str" cm="1">
        <f t="array" ref="S1403">_xlfn.IFS('Paraclinicos '!Y1351="","",'Paraclinicos '!Y1351&lt;70,1,'Paraclinicos '!Y1351&gt;=70,0)</f>
        <v/>
      </c>
      <c r="T1403" t="str" cm="1">
        <f t="array" ref="T1403">_xlfn.IFS('Paraclinicos '!W1351="","",'Paraclinicos '!W1351&lt;6,4,'Paraclinicos '!W1351&lt;10,3,'Paraclinicos '!W1351&lt;13,2,'Paraclinicos '!W1351&lt;15,1,'Paraclinicos '!W1351=15,0)</f>
        <v/>
      </c>
      <c r="U1403" s="54">
        <f t="shared" si="63"/>
        <v>4</v>
      </c>
      <c r="V1403" t="str" cm="1">
        <f t="array" ref="V1403">_xlfn.IFS('Paraclinicos '!S1351="","",OR('Paraclinicos '!S1351&lt;=8,'Paraclinicos '!S1351&gt;=25),3,'Paraclinicos '!S1351&lt;12,1,'Paraclinicos '!S1351&lt;21,0,'Paraclinicos '!S1351&lt;25,2)</f>
        <v/>
      </c>
      <c r="W1403" t="str">
        <f>IFERROR(IF(INDEX('BD Demog para scores enalazar'!Y$2:'BD Demog para scores enalazar'!Y$3000,MATCH(Formulas!A1403,'BD Demog para scores enalazar'!A$2:'BD Demog para scores enalazar'!A$3000,0))=1,"SI","NO"),"")</f>
        <v>NO</v>
      </c>
      <c r="X1403" s="9" t="str">
        <f>IFERROR(IF(INDEX('BD Demog para scores enalazar'!AJ$2:'BD Demog para scores enalazar'!AJ$3000,MATCH(Formulas!A1403,'BD Demog para scores enalazar'!A$2:'BD Demog para scores enalazar'!A$3000,0))=1,"SI","NO"),"")</f>
        <v>SI</v>
      </c>
      <c r="Y1403" t="str" cm="1">
        <f t="array" ref="Y1403">IF(AND(W1403="NO",X1403="NO"),_xlfn.IFS('Paraclinicos '!K1351&lt;=91,3,'Paraclinicos '!K1351&lt;94,2,'Paraclinicos '!K1351&lt;96,1,'Paraclinicos '!K1351&gt;=96,0),"")</f>
        <v/>
      </c>
      <c r="Z1403" cm="1">
        <f t="array" ref="Z1403">IF(OR(W1403="SI",X1403="SI"),_xlfn.IFS(OR(AND('Paraclinicos '!K1352&lt;=83),AND('Paraclinicos '!K1352&gt;=97,AA1403=2)),3,OR(AND('Paraclinicos '!K1352&lt;=86),AND('Paraclinicos '!K1352&gt;=94,AA1403=2)),2,OR(AND('Paraclinicos '!K1352&lt;=88),AND('Paraclinicos '!K1352&gt;=92,AA1403=2)),1,OR(AND('Paraclinicos '!K1352&gt;=88,'Paraclinicos '!K1352&lt;=92),AND('Paraclinicos '!K1352&gt;=93,AA1403=0)),0),"")</f>
        <v>2</v>
      </c>
      <c r="AA1403" cm="1">
        <f t="array" ref="AA1403">_xlfn.IFS('Paraclinicos '!E1351="","",'Paraclinicos '!E1351="Oxigeno",2,'Paraclinicos '!E1351="Aire",0)</f>
        <v>2</v>
      </c>
    </row>
    <row r="1404" spans="1:27" x14ac:dyDescent="0.25">
      <c r="A1404">
        <f>'Paraclinicos '!A1352</f>
        <v>433</v>
      </c>
      <c r="B1404" s="3">
        <f>'Paraclinicos '!R1352</f>
        <v>44287</v>
      </c>
      <c r="C1404" cm="1">
        <f t="array" ref="C1404">_xlfn.IFS('Paraclinicos '!Q1352="","",'Paraclinicos '!Q1352&gt;60,3,'Paraclinicos '!Q1352&lt;=60,1)</f>
        <v>3</v>
      </c>
      <c r="D1404" t="str">
        <f>IFERROR(IF(INDEX('BD Demog para scores enalazar'!BC$2:BC$3000,MATCH(Formulas!A1404,'BD Demog para scores enalazar'!A$2:A$3000,0))=0,"SI","NO"),"")</f>
        <v>SI</v>
      </c>
      <c r="E1404" cm="1">
        <f t="array" ref="E1404">_xlfn.IFS(D1404="","",D1404="SI",4,D1404="NO",1)</f>
        <v>4</v>
      </c>
      <c r="F1404" cm="1">
        <f t="array" ref="F1404">_xlfn.IFS('Paraclinicos '!B1352="","",'Paraclinicos '!B1352&gt;1,1,'Paraclinicos '!B1352&lt;=1,3)</f>
        <v>3</v>
      </c>
      <c r="G1404" cm="1">
        <f t="array" ref="G1404">_xlfn.IFS('Paraclinicos '!D1352="","",AND('Paraclinicos '!D1352&gt;=250,'Paraclinicos '!D1352&lt;=500),2,'Paraclinicos '!D1352&gt;500,3,'Paraclinicos '!D1352&lt;250,1)</f>
        <v>2</v>
      </c>
      <c r="H1404" s="50">
        <f t="shared" si="64"/>
        <v>12</v>
      </c>
      <c r="I1404" cm="1">
        <f t="array" ref="I1404">_xlfn.IFS('Paraclinicos '!Q1352="","",'Paraclinicos '!Q1352&gt;=65,1,'Paraclinicos '!Q1352&lt;65,0)</f>
        <v>1</v>
      </c>
      <c r="J1404" cm="1">
        <f t="array" ref="J1404">_xlfn.IFS('Paraclinicos '!I1352="","",'Paraclinicos '!I1352&gt;7,1,'Paraclinicos '!I1352&lt;=7,0)</f>
        <v>1</v>
      </c>
      <c r="K1404" t="str" cm="1">
        <f t="array" ref="K1404">_xlfn.IFS('Paraclinicos '!W1352="","",'Paraclinicos '!W1352&lt;=8,1,'Paraclinicos '!W1352&gt;8,0)</f>
        <v/>
      </c>
      <c r="L1404" t="str" cm="1">
        <f t="array" ref="L1404">_xlfn.IFS('Paraclinicos '!S1352="","",'Paraclinicos '!S1352&gt;=30,1,'Paraclinicos '!S1352&lt;30,0)</f>
        <v/>
      </c>
      <c r="M1404" t="str" cm="1">
        <f t="array" ref="M1404">_xlfn.IFS(OR('Paraclinicos '!T1352="",'Paraclinicos '!U1352=""),"",OR('Paraclinicos '!T1352&lt;=90,'Paraclinicos '!U1352&lt;=60),1,OR('Paraclinicos '!T1352&gt;90,'Paraclinicos '!U1352&gt;60),0)</f>
        <v/>
      </c>
      <c r="N1404" s="45">
        <f t="shared" si="65"/>
        <v>2</v>
      </c>
      <c r="O1404" cm="1">
        <f t="array" ref="O1404">_xlfn.IFS(OR('Paraclinicos '!M1352="",'Paraclinicos '!N1352="",'Paraclinicos '!N1352=0),"",'Paraclinicos '!M1352/'Paraclinicos '!N1352&lt;100,4,'Paraclinicos '!M1352/'Paraclinicos '!N1352&lt;200,3,'Paraclinicos '!M1352/'Paraclinicos '!N1352&lt;300,2,'Paraclinicos '!M1352/'Paraclinicos '!N1352&lt;400,1,'Paraclinicos '!M1352/'Paraclinicos '!N1352&gt;=400,0)</f>
        <v>2</v>
      </c>
      <c r="P1404" cm="1">
        <f t="array" ref="P1404">_xlfn.IFS('Paraclinicos '!C1352="","",'Paraclinicos '!C1352&lt;20,4,'Paraclinicos '!C1352&lt;50,3,'Paraclinicos '!C1352&lt;100,2,'Paraclinicos '!C1352&lt;150,1,'Paraclinicos '!C1352&gt;150,0)</f>
        <v>0</v>
      </c>
      <c r="Q1404" cm="1">
        <f t="array" ref="Q1404">_xlfn.IFS('Paraclinicos '!O1352="","",'Paraclinicos '!O1352&lt;1.2,0,'Paraclinicos '!O1352&lt;2,1,'Paraclinicos '!O1352&lt;3.5,2,'Paraclinicos '!O1352&lt;5,3,'Paraclinicos '!O1352&gt;5,4)</f>
        <v>1</v>
      </c>
      <c r="R1404" cm="1">
        <f t="array" ref="R1404">_xlfn.IFS('Paraclinicos '!J1352="","",'Paraclinicos '!J1352&lt;1.2,0,'Paraclinicos '!J1352&lt;2,1,'Paraclinicos '!J1352&lt;6,2,'Paraclinicos '!J1352&lt;12,3,'Paraclinicos '!J1352&gt;=12,4)</f>
        <v>0</v>
      </c>
      <c r="S1404" t="str" cm="1">
        <f t="array" ref="S1404">_xlfn.IFS('Paraclinicos '!Y1352="","",'Paraclinicos '!Y1352&lt;70,1,'Paraclinicos '!Y1352&gt;=70,0)</f>
        <v/>
      </c>
      <c r="T1404" t="str" cm="1">
        <f t="array" ref="T1404">_xlfn.IFS('Paraclinicos '!W1352="","",'Paraclinicos '!W1352&lt;6,4,'Paraclinicos '!W1352&lt;10,3,'Paraclinicos '!W1352&lt;13,2,'Paraclinicos '!W1352&lt;15,1,'Paraclinicos '!W1352=15,0)</f>
        <v/>
      </c>
      <c r="U1404" s="54">
        <f t="shared" si="63"/>
        <v>3</v>
      </c>
      <c r="V1404" t="str" cm="1">
        <f t="array" ref="V1404">_xlfn.IFS('Paraclinicos '!S1352="","",OR('Paraclinicos '!S1352&lt;=8,'Paraclinicos '!S1352&gt;=25),3,'Paraclinicos '!S1352&lt;12,1,'Paraclinicos '!S1352&lt;21,0,'Paraclinicos '!S1352&lt;25,2)</f>
        <v/>
      </c>
      <c r="W1404" t="str">
        <f>IFERROR(IF(INDEX('BD Demog para scores enalazar'!Y$2:'BD Demog para scores enalazar'!Y$3000,MATCH(Formulas!A1404,'BD Demog para scores enalazar'!A$2:'BD Demog para scores enalazar'!A$3000,0))=1,"SI","NO"),"")</f>
        <v>NO</v>
      </c>
      <c r="X1404" s="9" t="str">
        <f>IFERROR(IF(INDEX('BD Demog para scores enalazar'!AJ$2:'BD Demog para scores enalazar'!AJ$3000,MATCH(Formulas!A1404,'BD Demog para scores enalazar'!A$2:'BD Demog para scores enalazar'!A$3000,0))=1,"SI","NO"),"")</f>
        <v>SI</v>
      </c>
      <c r="Y1404" t="str" cm="1">
        <f t="array" ref="Y1404">IF(AND(W1404="NO",X1404="NO"),_xlfn.IFS('Paraclinicos '!K1352&lt;=91,3,'Paraclinicos '!K1352&lt;94,2,'Paraclinicos '!K1352&lt;96,1,'Paraclinicos '!K1352&gt;=96,0),"")</f>
        <v/>
      </c>
      <c r="Z1404" cm="1">
        <f t="array" ref="Z1404">IF(OR(W1404="SI",X1404="SI"),_xlfn.IFS(OR(AND('Paraclinicos '!K1353&lt;=83),AND('Paraclinicos '!K1353&gt;=97,AA1404=2)),3,OR(AND('Paraclinicos '!K1353&lt;=86),AND('Paraclinicos '!K1353&gt;=94,AA1404=2)),2,OR(AND('Paraclinicos '!K1353&lt;=88),AND('Paraclinicos '!K1353&gt;=92,AA1404=2)),1,OR(AND('Paraclinicos '!K1353&gt;=88,'Paraclinicos '!K1353&lt;=92),AND('Paraclinicos '!K1353&gt;=93,AA1404=0)),0),"")</f>
        <v>3</v>
      </c>
      <c r="AA1404" cm="1">
        <f t="array" ref="AA1404">_xlfn.IFS('Paraclinicos '!E1352="","",'Paraclinicos '!E1352="Oxigeno",2,'Paraclinicos '!E1352="Aire",0)</f>
        <v>2</v>
      </c>
    </row>
    <row r="1405" spans="1:27" x14ac:dyDescent="0.25">
      <c r="A1405">
        <f>'Paraclinicos '!A1353</f>
        <v>433</v>
      </c>
      <c r="B1405" s="3">
        <f>'Paraclinicos '!R1353</f>
        <v>44289</v>
      </c>
      <c r="C1405" cm="1">
        <f t="array" ref="C1405">_xlfn.IFS('Paraclinicos '!Q1353="","",'Paraclinicos '!Q1353&gt;60,3,'Paraclinicos '!Q1353&lt;=60,1)</f>
        <v>3</v>
      </c>
      <c r="D1405" t="str">
        <f>IFERROR(IF(INDEX('BD Demog para scores enalazar'!BC$2:BC$3000,MATCH(Formulas!A1405,'BD Demog para scores enalazar'!A$2:A$3000,0))=0,"SI","NO"),"")</f>
        <v>SI</v>
      </c>
      <c r="E1405" cm="1">
        <f t="array" ref="E1405">_xlfn.IFS(D1405="","",D1405="SI",4,D1405="NO",1)</f>
        <v>4</v>
      </c>
      <c r="F1405" cm="1">
        <f t="array" ref="F1405">_xlfn.IFS('Paraclinicos '!B1353="","",'Paraclinicos '!B1353&gt;1,1,'Paraclinicos '!B1353&lt;=1,3)</f>
        <v>3</v>
      </c>
      <c r="G1405" t="str" cm="1">
        <f t="array" ref="G1405">_xlfn.IFS('Paraclinicos '!D1353="","",AND('Paraclinicos '!D1353&gt;=250,'Paraclinicos '!D1353&lt;=500),2,'Paraclinicos '!D1353&gt;500,3,'Paraclinicos '!D1353&lt;250,1)</f>
        <v/>
      </c>
      <c r="H1405" s="50">
        <f t="shared" si="64"/>
        <v>10</v>
      </c>
      <c r="I1405" cm="1">
        <f t="array" ref="I1405">_xlfn.IFS('Paraclinicos '!Q1353="","",'Paraclinicos '!Q1353&gt;=65,1,'Paraclinicos '!Q1353&lt;65,0)</f>
        <v>1</v>
      </c>
      <c r="J1405" cm="1">
        <f t="array" ref="J1405">_xlfn.IFS('Paraclinicos '!I1353="","",'Paraclinicos '!I1353&gt;7,1,'Paraclinicos '!I1353&lt;=7,0)</f>
        <v>1</v>
      </c>
      <c r="K1405" t="str" cm="1">
        <f t="array" ref="K1405">_xlfn.IFS('Paraclinicos '!W1353="","",'Paraclinicos '!W1353&lt;=8,1,'Paraclinicos '!W1353&gt;8,0)</f>
        <v/>
      </c>
      <c r="L1405" t="str" cm="1">
        <f t="array" ref="L1405">_xlfn.IFS('Paraclinicos '!S1353="","",'Paraclinicos '!S1353&gt;=30,1,'Paraclinicos '!S1353&lt;30,0)</f>
        <v/>
      </c>
      <c r="M1405" t="str" cm="1">
        <f t="array" ref="M1405">_xlfn.IFS(OR('Paraclinicos '!T1353="",'Paraclinicos '!U1353=""),"",OR('Paraclinicos '!T1353&lt;=90,'Paraclinicos '!U1353&lt;=60),1,OR('Paraclinicos '!T1353&gt;90,'Paraclinicos '!U1353&gt;60),0)</f>
        <v/>
      </c>
      <c r="N1405" s="45">
        <f t="shared" si="65"/>
        <v>2</v>
      </c>
      <c r="O1405" cm="1">
        <f t="array" ref="O1405">_xlfn.IFS(OR('Paraclinicos '!M1353="",'Paraclinicos '!N1353="",'Paraclinicos '!N1353=0),"",'Paraclinicos '!M1353/'Paraclinicos '!N1353&lt;100,4,'Paraclinicos '!M1353/'Paraclinicos '!N1353&lt;200,3,'Paraclinicos '!M1353/'Paraclinicos '!N1353&lt;300,2,'Paraclinicos '!M1353/'Paraclinicos '!N1353&lt;400,1,'Paraclinicos '!M1353/'Paraclinicos '!N1353&gt;=400,0)</f>
        <v>3</v>
      </c>
      <c r="P1405" cm="1">
        <f t="array" ref="P1405">_xlfn.IFS('Paraclinicos '!C1353="","",'Paraclinicos '!C1353&lt;20,4,'Paraclinicos '!C1353&lt;50,3,'Paraclinicos '!C1353&lt;100,2,'Paraclinicos '!C1353&lt;150,1,'Paraclinicos '!C1353&gt;150,0)</f>
        <v>0</v>
      </c>
      <c r="Q1405" cm="1">
        <f t="array" ref="Q1405">_xlfn.IFS('Paraclinicos '!O1353="","",'Paraclinicos '!O1353&lt;1.2,0,'Paraclinicos '!O1353&lt;2,1,'Paraclinicos '!O1353&lt;3.5,2,'Paraclinicos '!O1353&lt;5,3,'Paraclinicos '!O1353&gt;5,4)</f>
        <v>1</v>
      </c>
      <c r="R1405" t="str" cm="1">
        <f t="array" ref="R1405">_xlfn.IFS('Paraclinicos '!J1353="","",'Paraclinicos '!J1353&lt;1.2,0,'Paraclinicos '!J1353&lt;2,1,'Paraclinicos '!J1353&lt;6,2,'Paraclinicos '!J1353&lt;12,3,'Paraclinicos '!J1353&gt;=12,4)</f>
        <v/>
      </c>
      <c r="S1405" t="str" cm="1">
        <f t="array" ref="S1405">_xlfn.IFS('Paraclinicos '!Y1353="","",'Paraclinicos '!Y1353&lt;70,1,'Paraclinicos '!Y1353&gt;=70,0)</f>
        <v/>
      </c>
      <c r="T1405" t="str" cm="1">
        <f t="array" ref="T1405">_xlfn.IFS('Paraclinicos '!W1353="","",'Paraclinicos '!W1353&lt;6,4,'Paraclinicos '!W1353&lt;10,3,'Paraclinicos '!W1353&lt;13,2,'Paraclinicos '!W1353&lt;15,1,'Paraclinicos '!W1353=15,0)</f>
        <v/>
      </c>
      <c r="U1405" s="54">
        <f t="shared" si="63"/>
        <v>4</v>
      </c>
      <c r="V1405" t="str" cm="1">
        <f t="array" ref="V1405">_xlfn.IFS('Paraclinicos '!S1353="","",OR('Paraclinicos '!S1353&lt;=8,'Paraclinicos '!S1353&gt;=25),3,'Paraclinicos '!S1353&lt;12,1,'Paraclinicos '!S1353&lt;21,0,'Paraclinicos '!S1353&lt;25,2)</f>
        <v/>
      </c>
      <c r="W1405" t="str">
        <f>IFERROR(IF(INDEX('BD Demog para scores enalazar'!Y$2:'BD Demog para scores enalazar'!Y$3000,MATCH(Formulas!A1405,'BD Demog para scores enalazar'!A$2:'BD Demog para scores enalazar'!A$3000,0))=1,"SI","NO"),"")</f>
        <v>NO</v>
      </c>
      <c r="X1405" s="9" t="str">
        <f>IFERROR(IF(INDEX('BD Demog para scores enalazar'!AJ$2:'BD Demog para scores enalazar'!AJ$3000,MATCH(Formulas!A1405,'BD Demog para scores enalazar'!A$2:'BD Demog para scores enalazar'!A$3000,0))=1,"SI","NO"),"")</f>
        <v>SI</v>
      </c>
      <c r="Y1405" t="str" cm="1">
        <f t="array" ref="Y1405">IF(AND(W1405="NO",X1405="NO"),_xlfn.IFS('Paraclinicos '!K1353&lt;=91,3,'Paraclinicos '!K1353&lt;94,2,'Paraclinicos '!K1353&lt;96,1,'Paraclinicos '!K1353&gt;=96,0),"")</f>
        <v/>
      </c>
      <c r="Z1405" cm="1">
        <f t="array" ref="Z1405">IF(OR(W1405="SI",X1405="SI"),_xlfn.IFS(OR(AND('Paraclinicos '!K1354&lt;=83),AND('Paraclinicos '!K1354&gt;=97,AA1405=2)),3,OR(AND('Paraclinicos '!K1354&lt;=86),AND('Paraclinicos '!K1354&gt;=94,AA1405=2)),2,OR(AND('Paraclinicos '!K1354&lt;=88),AND('Paraclinicos '!K1354&gt;=92,AA1405=2)),1,OR(AND('Paraclinicos '!K1354&gt;=88,'Paraclinicos '!K1354&lt;=92),AND('Paraclinicos '!K1354&gt;=93,AA1405=0)),0),"")</f>
        <v>3</v>
      </c>
      <c r="AA1405" cm="1">
        <f t="array" ref="AA1405">_xlfn.IFS('Paraclinicos '!E1353="","",'Paraclinicos '!E1353="Oxigeno",2,'Paraclinicos '!E1353="Aire",0)</f>
        <v>2</v>
      </c>
    </row>
    <row r="1406" spans="1:27" x14ac:dyDescent="0.25">
      <c r="A1406">
        <f>'Paraclinicos '!A1354</f>
        <v>433</v>
      </c>
      <c r="B1406" s="3">
        <f>'Paraclinicos '!R1354</f>
        <v>44291</v>
      </c>
      <c r="C1406" cm="1">
        <f t="array" ref="C1406">_xlfn.IFS('Paraclinicos '!Q1354="","",'Paraclinicos '!Q1354&gt;60,3,'Paraclinicos '!Q1354&lt;=60,1)</f>
        <v>3</v>
      </c>
      <c r="D1406" t="str">
        <f>IFERROR(IF(INDEX('BD Demog para scores enalazar'!BC$2:BC$3000,MATCH(Formulas!A1406,'BD Demog para scores enalazar'!A$2:A$3000,0))=0,"SI","NO"),"")</f>
        <v>SI</v>
      </c>
      <c r="E1406" cm="1">
        <f t="array" ref="E1406">_xlfn.IFS(D1406="","",D1406="SI",4,D1406="NO",1)</f>
        <v>4</v>
      </c>
      <c r="F1406" cm="1">
        <f t="array" ref="F1406">_xlfn.IFS('Paraclinicos '!B1354="","",'Paraclinicos '!B1354&gt;1,1,'Paraclinicos '!B1354&lt;=1,3)</f>
        <v>3</v>
      </c>
      <c r="G1406" cm="1">
        <f t="array" ref="G1406">_xlfn.IFS('Paraclinicos '!D1354="","",AND('Paraclinicos '!D1354&gt;=250,'Paraclinicos '!D1354&lt;=500),2,'Paraclinicos '!D1354&gt;500,3,'Paraclinicos '!D1354&lt;250,1)</f>
        <v>2</v>
      </c>
      <c r="H1406" s="50">
        <f t="shared" si="64"/>
        <v>12</v>
      </c>
      <c r="I1406" cm="1">
        <f t="array" ref="I1406">_xlfn.IFS('Paraclinicos '!Q1354="","",'Paraclinicos '!Q1354&gt;=65,1,'Paraclinicos '!Q1354&lt;65,0)</f>
        <v>1</v>
      </c>
      <c r="J1406" cm="1">
        <f t="array" ref="J1406">_xlfn.IFS('Paraclinicos '!I1354="","",'Paraclinicos '!I1354&gt;7,1,'Paraclinicos '!I1354&lt;=7,0)</f>
        <v>1</v>
      </c>
      <c r="K1406" t="str" cm="1">
        <f t="array" ref="K1406">_xlfn.IFS('Paraclinicos '!W1354="","",'Paraclinicos '!W1354&lt;=8,1,'Paraclinicos '!W1354&gt;8,0)</f>
        <v/>
      </c>
      <c r="L1406" t="str" cm="1">
        <f t="array" ref="L1406">_xlfn.IFS('Paraclinicos '!S1354="","",'Paraclinicos '!S1354&gt;=30,1,'Paraclinicos '!S1354&lt;30,0)</f>
        <v/>
      </c>
      <c r="M1406" t="str" cm="1">
        <f t="array" ref="M1406">_xlfn.IFS(OR('Paraclinicos '!T1354="",'Paraclinicos '!U1354=""),"",OR('Paraclinicos '!T1354&lt;=90,'Paraclinicos '!U1354&lt;=60),1,OR('Paraclinicos '!T1354&gt;90,'Paraclinicos '!U1354&gt;60),0)</f>
        <v/>
      </c>
      <c r="N1406" s="45">
        <f t="shared" si="65"/>
        <v>2</v>
      </c>
      <c r="O1406" cm="1">
        <f t="array" ref="O1406">_xlfn.IFS(OR('Paraclinicos '!M1354="",'Paraclinicos '!N1354="",'Paraclinicos '!N1354=0),"",'Paraclinicos '!M1354/'Paraclinicos '!N1354&lt;100,4,'Paraclinicos '!M1354/'Paraclinicos '!N1354&lt;200,3,'Paraclinicos '!M1354/'Paraclinicos '!N1354&lt;300,2,'Paraclinicos '!M1354/'Paraclinicos '!N1354&lt;400,1,'Paraclinicos '!M1354/'Paraclinicos '!N1354&gt;=400,0)</f>
        <v>3</v>
      </c>
      <c r="P1406" cm="1">
        <f t="array" ref="P1406">_xlfn.IFS('Paraclinicos '!C1354="","",'Paraclinicos '!C1354&lt;20,4,'Paraclinicos '!C1354&lt;50,3,'Paraclinicos '!C1354&lt;100,2,'Paraclinicos '!C1354&lt;150,1,'Paraclinicos '!C1354&gt;150,0)</f>
        <v>0</v>
      </c>
      <c r="Q1406" cm="1">
        <f t="array" ref="Q1406">_xlfn.IFS('Paraclinicos '!O1354="","",'Paraclinicos '!O1354&lt;1.2,0,'Paraclinicos '!O1354&lt;2,1,'Paraclinicos '!O1354&lt;3.5,2,'Paraclinicos '!O1354&lt;5,3,'Paraclinicos '!O1354&gt;5,4)</f>
        <v>1</v>
      </c>
      <c r="R1406" cm="1">
        <f t="array" ref="R1406">_xlfn.IFS('Paraclinicos '!J1354="","",'Paraclinicos '!J1354&lt;1.2,0,'Paraclinicos '!J1354&lt;2,1,'Paraclinicos '!J1354&lt;6,2,'Paraclinicos '!J1354&lt;12,3,'Paraclinicos '!J1354&gt;=12,4)</f>
        <v>0</v>
      </c>
      <c r="S1406" t="str" cm="1">
        <f t="array" ref="S1406">_xlfn.IFS('Paraclinicos '!Y1354="","",'Paraclinicos '!Y1354&lt;70,1,'Paraclinicos '!Y1354&gt;=70,0)</f>
        <v/>
      </c>
      <c r="T1406" t="str" cm="1">
        <f t="array" ref="T1406">_xlfn.IFS('Paraclinicos '!W1354="","",'Paraclinicos '!W1354&lt;6,4,'Paraclinicos '!W1354&lt;10,3,'Paraclinicos '!W1354&lt;13,2,'Paraclinicos '!W1354&lt;15,1,'Paraclinicos '!W1354=15,0)</f>
        <v/>
      </c>
      <c r="U1406" s="54">
        <f t="shared" si="63"/>
        <v>4</v>
      </c>
      <c r="V1406" t="str" cm="1">
        <f t="array" ref="V1406">_xlfn.IFS('Paraclinicos '!S1354="","",OR('Paraclinicos '!S1354&lt;=8,'Paraclinicos '!S1354&gt;=25),3,'Paraclinicos '!S1354&lt;12,1,'Paraclinicos '!S1354&lt;21,0,'Paraclinicos '!S1354&lt;25,2)</f>
        <v/>
      </c>
      <c r="W1406" t="str">
        <f>IFERROR(IF(INDEX('BD Demog para scores enalazar'!Y$2:'BD Demog para scores enalazar'!Y$3000,MATCH(Formulas!A1406,'BD Demog para scores enalazar'!A$2:'BD Demog para scores enalazar'!A$3000,0))=1,"SI","NO"),"")</f>
        <v>NO</v>
      </c>
      <c r="X1406" s="9" t="str">
        <f>IFERROR(IF(INDEX('BD Demog para scores enalazar'!AJ$2:'BD Demog para scores enalazar'!AJ$3000,MATCH(Formulas!A1406,'BD Demog para scores enalazar'!A$2:'BD Demog para scores enalazar'!A$3000,0))=1,"SI","NO"),"")</f>
        <v>SI</v>
      </c>
      <c r="Y1406" t="str" cm="1">
        <f t="array" ref="Y1406">IF(AND(W1406="NO",X1406="NO"),_xlfn.IFS('Paraclinicos '!K1354&lt;=91,3,'Paraclinicos '!K1354&lt;94,2,'Paraclinicos '!K1354&lt;96,1,'Paraclinicos '!K1354&gt;=96,0),"")</f>
        <v/>
      </c>
      <c r="Z1406" cm="1">
        <f t="array" ref="Z1406">IF(OR(W1406="SI",X1406="SI"),_xlfn.IFS(OR(AND('Paraclinicos '!K1355&lt;=83),AND('Paraclinicos '!K1355&gt;=97,AA1406=2)),3,OR(AND('Paraclinicos '!K1355&lt;=86),AND('Paraclinicos '!K1355&gt;=94,AA1406=2)),2,OR(AND('Paraclinicos '!K1355&lt;=88),AND('Paraclinicos '!K1355&gt;=92,AA1406=2)),1,OR(AND('Paraclinicos '!K1355&gt;=88,'Paraclinicos '!K1355&lt;=92),AND('Paraclinicos '!K1355&gt;=93,AA1406=0)),0),"")</f>
        <v>3</v>
      </c>
      <c r="AA1406" cm="1">
        <f t="array" ref="AA1406">_xlfn.IFS('Paraclinicos '!E1354="","",'Paraclinicos '!E1354="Oxigeno",2,'Paraclinicos '!E1354="Aire",0)</f>
        <v>2</v>
      </c>
    </row>
    <row r="1407" spans="1:27" x14ac:dyDescent="0.25">
      <c r="A1407">
        <f>'Paraclinicos '!A1355</f>
        <v>433</v>
      </c>
      <c r="B1407" s="3">
        <f>'Paraclinicos '!R1355</f>
        <v>44293</v>
      </c>
      <c r="C1407" cm="1">
        <f t="array" ref="C1407">_xlfn.IFS('Paraclinicos '!Q1355="","",'Paraclinicos '!Q1355&gt;60,3,'Paraclinicos '!Q1355&lt;=60,1)</f>
        <v>3</v>
      </c>
      <c r="D1407" t="str">
        <f>IFERROR(IF(INDEX('BD Demog para scores enalazar'!BC$2:BC$3000,MATCH(Formulas!A1407,'BD Demog para scores enalazar'!A$2:A$3000,0))=0,"SI","NO"),"")</f>
        <v>SI</v>
      </c>
      <c r="E1407" cm="1">
        <f t="array" ref="E1407">_xlfn.IFS(D1407="","",D1407="SI",4,D1407="NO",1)</f>
        <v>4</v>
      </c>
      <c r="F1407" cm="1">
        <f t="array" ref="F1407">_xlfn.IFS('Paraclinicos '!B1355="","",'Paraclinicos '!B1355&gt;1,1,'Paraclinicos '!B1355&lt;=1,3)</f>
        <v>3</v>
      </c>
      <c r="G1407" cm="1">
        <f t="array" ref="G1407">_xlfn.IFS('Paraclinicos '!D1355="","",AND('Paraclinicos '!D1355&gt;=250,'Paraclinicos '!D1355&lt;=500),2,'Paraclinicos '!D1355&gt;500,3,'Paraclinicos '!D1355&lt;250,1)</f>
        <v>3</v>
      </c>
      <c r="H1407" s="50">
        <f t="shared" si="64"/>
        <v>13</v>
      </c>
      <c r="I1407" cm="1">
        <f t="array" ref="I1407">_xlfn.IFS('Paraclinicos '!Q1355="","",'Paraclinicos '!Q1355&gt;=65,1,'Paraclinicos '!Q1355&lt;65,0)</f>
        <v>1</v>
      </c>
      <c r="J1407" cm="1">
        <f t="array" ref="J1407">_xlfn.IFS('Paraclinicos '!I1355="","",'Paraclinicos '!I1355&gt;7,1,'Paraclinicos '!I1355&lt;=7,0)</f>
        <v>1</v>
      </c>
      <c r="K1407" t="str" cm="1">
        <f t="array" ref="K1407">_xlfn.IFS('Paraclinicos '!W1355="","",'Paraclinicos '!W1355&lt;=8,1,'Paraclinicos '!W1355&gt;8,0)</f>
        <v/>
      </c>
      <c r="L1407" t="str" cm="1">
        <f t="array" ref="L1407">_xlfn.IFS('Paraclinicos '!S1355="","",'Paraclinicos '!S1355&gt;=30,1,'Paraclinicos '!S1355&lt;30,0)</f>
        <v/>
      </c>
      <c r="M1407" t="str" cm="1">
        <f t="array" ref="M1407">_xlfn.IFS(OR('Paraclinicos '!T1355="",'Paraclinicos '!U1355=""),"",OR('Paraclinicos '!T1355&lt;=90,'Paraclinicos '!U1355&lt;=60),1,OR('Paraclinicos '!T1355&gt;90,'Paraclinicos '!U1355&gt;60),0)</f>
        <v/>
      </c>
      <c r="N1407" s="45">
        <f t="shared" si="65"/>
        <v>2</v>
      </c>
      <c r="O1407" cm="1">
        <f t="array" ref="O1407">_xlfn.IFS(OR('Paraclinicos '!M1355="",'Paraclinicos '!N1355="",'Paraclinicos '!N1355=0),"",'Paraclinicos '!M1355/'Paraclinicos '!N1355&lt;100,4,'Paraclinicos '!M1355/'Paraclinicos '!N1355&lt;200,3,'Paraclinicos '!M1355/'Paraclinicos '!N1355&lt;300,2,'Paraclinicos '!M1355/'Paraclinicos '!N1355&lt;400,1,'Paraclinicos '!M1355/'Paraclinicos '!N1355&gt;=400,0)</f>
        <v>3</v>
      </c>
      <c r="P1407" cm="1">
        <f t="array" ref="P1407">_xlfn.IFS('Paraclinicos '!C1355="","",'Paraclinicos '!C1355&lt;20,4,'Paraclinicos '!C1355&lt;50,3,'Paraclinicos '!C1355&lt;100,2,'Paraclinicos '!C1355&lt;150,1,'Paraclinicos '!C1355&gt;150,0)</f>
        <v>1</v>
      </c>
      <c r="Q1407" cm="1">
        <f t="array" ref="Q1407">_xlfn.IFS('Paraclinicos '!O1355="","",'Paraclinicos '!O1355&lt;1.2,0,'Paraclinicos '!O1355&lt;2,1,'Paraclinicos '!O1355&lt;3.5,2,'Paraclinicos '!O1355&lt;5,3,'Paraclinicos '!O1355&gt;5,4)</f>
        <v>2</v>
      </c>
      <c r="R1407" cm="1">
        <f t="array" ref="R1407">_xlfn.IFS('Paraclinicos '!J1355="","",'Paraclinicos '!J1355&lt;1.2,0,'Paraclinicos '!J1355&lt;2,1,'Paraclinicos '!J1355&lt;6,2,'Paraclinicos '!J1355&lt;12,3,'Paraclinicos '!J1355&gt;=12,4)</f>
        <v>0</v>
      </c>
      <c r="S1407" t="str" cm="1">
        <f t="array" ref="S1407">_xlfn.IFS('Paraclinicos '!Y1355="","",'Paraclinicos '!Y1355&lt;70,1,'Paraclinicos '!Y1355&gt;=70,0)</f>
        <v/>
      </c>
      <c r="T1407" t="str" cm="1">
        <f t="array" ref="T1407">_xlfn.IFS('Paraclinicos '!W1355="","",'Paraclinicos '!W1355&lt;6,4,'Paraclinicos '!W1355&lt;10,3,'Paraclinicos '!W1355&lt;13,2,'Paraclinicos '!W1355&lt;15,1,'Paraclinicos '!W1355=15,0)</f>
        <v/>
      </c>
      <c r="U1407" s="54">
        <f t="shared" si="63"/>
        <v>6</v>
      </c>
      <c r="V1407" t="str" cm="1">
        <f t="array" ref="V1407">_xlfn.IFS('Paraclinicos '!S1355="","",OR('Paraclinicos '!S1355&lt;=8,'Paraclinicos '!S1355&gt;=25),3,'Paraclinicos '!S1355&lt;12,1,'Paraclinicos '!S1355&lt;21,0,'Paraclinicos '!S1355&lt;25,2)</f>
        <v/>
      </c>
      <c r="W1407" t="str">
        <f>IFERROR(IF(INDEX('BD Demog para scores enalazar'!Y$2:'BD Demog para scores enalazar'!Y$3000,MATCH(Formulas!A1407,'BD Demog para scores enalazar'!A$2:'BD Demog para scores enalazar'!A$3000,0))=1,"SI","NO"),"")</f>
        <v>NO</v>
      </c>
      <c r="X1407" s="9" t="str">
        <f>IFERROR(IF(INDEX('BD Demog para scores enalazar'!AJ$2:'BD Demog para scores enalazar'!AJ$3000,MATCH(Formulas!A1407,'BD Demog para scores enalazar'!A$2:'BD Demog para scores enalazar'!A$3000,0))=1,"SI","NO"),"")</f>
        <v>SI</v>
      </c>
      <c r="Y1407" t="str" cm="1">
        <f t="array" ref="Y1407">IF(AND(W1407="NO",X1407="NO"),_xlfn.IFS('Paraclinicos '!K1355&lt;=91,3,'Paraclinicos '!K1355&lt;94,2,'Paraclinicos '!K1355&lt;96,1,'Paraclinicos '!K1355&gt;=96,0),"")</f>
        <v/>
      </c>
      <c r="Z1407" cm="1">
        <f t="array" ref="Z1407">IF(OR(W1407="SI",X1407="SI"),_xlfn.IFS(OR(AND('Paraclinicos '!K1356&lt;=83),AND('Paraclinicos '!K1356&gt;=97,AA1407=2)),3,OR(AND('Paraclinicos '!K1356&lt;=86),AND('Paraclinicos '!K1356&gt;=94,AA1407=2)),2,OR(AND('Paraclinicos '!K1356&lt;=88),AND('Paraclinicos '!K1356&gt;=92,AA1407=2)),1,OR(AND('Paraclinicos '!K1356&gt;=88,'Paraclinicos '!K1356&lt;=92),AND('Paraclinicos '!K1356&gt;=93,AA1407=0)),0),"")</f>
        <v>2</v>
      </c>
      <c r="AA1407" cm="1">
        <f t="array" ref="AA1407">_xlfn.IFS('Paraclinicos '!E1355="","",'Paraclinicos '!E1355="Oxigeno",2,'Paraclinicos '!E1355="Aire",0)</f>
        <v>2</v>
      </c>
    </row>
    <row r="1408" spans="1:27" x14ac:dyDescent="0.25">
      <c r="A1408">
        <f>'Paraclinicos '!A1356</f>
        <v>434</v>
      </c>
      <c r="B1408" s="3">
        <f>'Paraclinicos '!R1356</f>
        <v>44197</v>
      </c>
      <c r="C1408" cm="1">
        <f t="array" ref="C1408">_xlfn.IFS('Paraclinicos '!Q1356="","",'Paraclinicos '!Q1356&gt;60,3,'Paraclinicos '!Q1356&lt;=60,1)</f>
        <v>3</v>
      </c>
      <c r="D1408" t="str">
        <f>IFERROR(IF(INDEX('BD Demog para scores enalazar'!BC$2:BC$3000,MATCH(Formulas!A1408,'BD Demog para scores enalazar'!A$2:A$3000,0))=0,"SI","NO"),"")</f>
        <v/>
      </c>
      <c r="E1408" t="str" cm="1">
        <f t="array" ref="E1408">_xlfn.IFS(D1408="","",D1408="SI",4,D1408="NO",1)</f>
        <v/>
      </c>
      <c r="F1408" cm="1">
        <f t="array" ref="F1408">_xlfn.IFS('Paraclinicos '!B1356="","",'Paraclinicos '!B1356&gt;1,1,'Paraclinicos '!B1356&lt;=1,3)</f>
        <v>1</v>
      </c>
      <c r="G1408" t="str" cm="1">
        <f t="array" ref="G1408">_xlfn.IFS('Paraclinicos '!D1356="","",AND('Paraclinicos '!D1356&gt;=250,'Paraclinicos '!D1356&lt;=500),2,'Paraclinicos '!D1356&gt;500,3,'Paraclinicos '!D1356&lt;250,1)</f>
        <v/>
      </c>
      <c r="H1408" s="50">
        <f t="shared" si="64"/>
        <v>4</v>
      </c>
      <c r="I1408" cm="1">
        <f t="array" ref="I1408">_xlfn.IFS('Paraclinicos '!Q1356="","",'Paraclinicos '!Q1356&gt;=65,1,'Paraclinicos '!Q1356&lt;65,0)</f>
        <v>1</v>
      </c>
      <c r="J1408" cm="1">
        <f t="array" ref="J1408">_xlfn.IFS('Paraclinicos '!I1356="","",'Paraclinicos '!I1356&gt;7,1,'Paraclinicos '!I1356&lt;=7,0)</f>
        <v>1</v>
      </c>
      <c r="K1408" cm="1">
        <f t="array" ref="K1408">_xlfn.IFS('Paraclinicos '!W1356="","",'Paraclinicos '!W1356&lt;=8,1,'Paraclinicos '!W1356&gt;8,0)</f>
        <v>0</v>
      </c>
      <c r="L1408" cm="1">
        <f t="array" ref="L1408">_xlfn.IFS('Paraclinicos '!S1356="","",'Paraclinicos '!S1356&gt;=30,1,'Paraclinicos '!S1356&lt;30,0)</f>
        <v>1</v>
      </c>
      <c r="M1408" cm="1">
        <f t="array" ref="M1408">_xlfn.IFS(OR('Paraclinicos '!T1356="",'Paraclinicos '!U1356=""),"",OR('Paraclinicos '!T1356&lt;=90,'Paraclinicos '!U1356&lt;=60),1,OR('Paraclinicos '!T1356&gt;90,'Paraclinicos '!U1356&gt;60),0)</f>
        <v>0</v>
      </c>
      <c r="N1408" s="45">
        <f t="shared" si="65"/>
        <v>3</v>
      </c>
      <c r="O1408" cm="1">
        <f t="array" ref="O1408">_xlfn.IFS(OR('Paraclinicos '!M1356="",'Paraclinicos '!N1356="",'Paraclinicos '!N1356=0),"",'Paraclinicos '!M1356/'Paraclinicos '!N1356&lt;100,4,'Paraclinicos '!M1356/'Paraclinicos '!N1356&lt;200,3,'Paraclinicos '!M1356/'Paraclinicos '!N1356&lt;300,2,'Paraclinicos '!M1356/'Paraclinicos '!N1356&lt;400,1,'Paraclinicos '!M1356/'Paraclinicos '!N1356&gt;=400,0)</f>
        <v>2</v>
      </c>
      <c r="P1408" cm="1">
        <f t="array" ref="P1408">_xlfn.IFS('Paraclinicos '!C1356="","",'Paraclinicos '!C1356&lt;20,4,'Paraclinicos '!C1356&lt;50,3,'Paraclinicos '!C1356&lt;100,2,'Paraclinicos '!C1356&lt;150,1,'Paraclinicos '!C1356&gt;150,0)</f>
        <v>0</v>
      </c>
      <c r="Q1408" cm="1">
        <f t="array" ref="Q1408">_xlfn.IFS('Paraclinicos '!O1356="","",'Paraclinicos '!O1356&lt;1.2,0,'Paraclinicos '!O1356&lt;2,1,'Paraclinicos '!O1356&lt;3.5,2,'Paraclinicos '!O1356&lt;5,3,'Paraclinicos '!O1356&gt;5,4)</f>
        <v>1</v>
      </c>
      <c r="R1408" cm="1">
        <f t="array" ref="R1408">_xlfn.IFS('Paraclinicos '!J1356="","",'Paraclinicos '!J1356&lt;1.2,0,'Paraclinicos '!J1356&lt;2,1,'Paraclinicos '!J1356&lt;6,2,'Paraclinicos '!J1356&lt;12,3,'Paraclinicos '!J1356&gt;=12,4)</f>
        <v>0</v>
      </c>
      <c r="S1408" cm="1">
        <f t="array" ref="S1408">_xlfn.IFS('Paraclinicos '!Y1356="","",'Paraclinicos '!Y1356&lt;70,1,'Paraclinicos '!Y1356&gt;=70,0)</f>
        <v>0</v>
      </c>
      <c r="T1408" cm="1">
        <f t="array" ref="T1408">_xlfn.IFS('Paraclinicos '!W1356="","",'Paraclinicos '!W1356&lt;6,4,'Paraclinicos '!W1356&lt;10,3,'Paraclinicos '!W1356&lt;13,2,'Paraclinicos '!W1356&lt;15,1,'Paraclinicos '!W1356=15,0)</f>
        <v>0</v>
      </c>
      <c r="U1408" s="54">
        <f t="shared" si="63"/>
        <v>3</v>
      </c>
      <c r="V1408" cm="1">
        <f t="array" ref="V1408">_xlfn.IFS('Paraclinicos '!S1356="","",OR('Paraclinicos '!S1356&lt;=8,'Paraclinicos '!S1356&gt;=25),3,'Paraclinicos '!S1356&lt;12,1,'Paraclinicos '!S1356&lt;21,0,'Paraclinicos '!S1356&lt;25,2)</f>
        <v>3</v>
      </c>
      <c r="W1408" t="str">
        <f>IFERROR(IF(INDEX('BD Demog para scores enalazar'!Y$2:'BD Demog para scores enalazar'!Y$3000,MATCH(Formulas!A1408,'BD Demog para scores enalazar'!A$2:'BD Demog para scores enalazar'!A$3000,0))=1,"SI","NO"),"")</f>
        <v/>
      </c>
      <c r="X1408" s="9" t="str">
        <f>IFERROR(IF(INDEX('BD Demog para scores enalazar'!AJ$2:'BD Demog para scores enalazar'!AJ$3000,MATCH(Formulas!A1408,'BD Demog para scores enalazar'!A$2:'BD Demog para scores enalazar'!A$3000,0))=1,"SI","NO"),"")</f>
        <v/>
      </c>
      <c r="Y1408" t="str" cm="1">
        <f t="array" ref="Y1408">IF(AND(W1408="NO",X1408="NO"),_xlfn.IFS('Paraclinicos '!K1356&lt;=91,3,'Paraclinicos '!K1356&lt;94,2,'Paraclinicos '!K1356&lt;96,1,'Paraclinicos '!K1356&gt;=96,0),"")</f>
        <v/>
      </c>
      <c r="Z1408" t="str" cm="1">
        <f t="array" ref="Z1408">IF(OR(W1408="SI",X1408="SI"),_xlfn.IFS(OR(AND('Paraclinicos '!K1357&lt;=83),AND('Paraclinicos '!K1357&gt;=97,AA1408=2)),3,OR(AND('Paraclinicos '!K1357&lt;=86),AND('Paraclinicos '!K1357&gt;=94,AA1408=2)),2,OR(AND('Paraclinicos '!K1357&lt;=88),AND('Paraclinicos '!K1357&gt;=92,AA1408=2)),1,OR(AND('Paraclinicos '!K1357&gt;=88,'Paraclinicos '!K1357&lt;=92),AND('Paraclinicos '!K1357&gt;=93,AA1408=0)),0),"")</f>
        <v/>
      </c>
      <c r="AA1408" cm="1">
        <f t="array" ref="AA1408">_xlfn.IFS('Paraclinicos '!E1356="","",'Paraclinicos '!E1356="Oxigeno",2,'Paraclinicos '!E1356="Aire",0)</f>
        <v>2</v>
      </c>
    </row>
    <row r="1409" spans="1:27" x14ac:dyDescent="0.25">
      <c r="A1409">
        <f>'Paraclinicos '!A1357</f>
        <v>434</v>
      </c>
      <c r="B1409" s="3">
        <f>'Paraclinicos '!R1357</f>
        <v>44200</v>
      </c>
      <c r="C1409" cm="1">
        <f t="array" ref="C1409">_xlfn.IFS('Paraclinicos '!Q1357="","",'Paraclinicos '!Q1357&gt;60,3,'Paraclinicos '!Q1357&lt;=60,1)</f>
        <v>3</v>
      </c>
      <c r="D1409" t="str">
        <f>IFERROR(IF(INDEX('BD Demog para scores enalazar'!BC$2:BC$3000,MATCH(Formulas!A1409,'BD Demog para scores enalazar'!A$2:A$3000,0))=0,"SI","NO"),"")</f>
        <v/>
      </c>
      <c r="E1409" t="str" cm="1">
        <f t="array" ref="E1409">_xlfn.IFS(D1409="","",D1409="SI",4,D1409="NO",1)</f>
        <v/>
      </c>
      <c r="F1409" cm="1">
        <f t="array" ref="F1409">_xlfn.IFS('Paraclinicos '!B1357="","",'Paraclinicos '!B1357&gt;1,1,'Paraclinicos '!B1357&lt;=1,3)</f>
        <v>3</v>
      </c>
      <c r="G1409" cm="1">
        <f t="array" ref="G1409">_xlfn.IFS('Paraclinicos '!D1357="","",AND('Paraclinicos '!D1357&gt;=250,'Paraclinicos '!D1357&lt;=500),2,'Paraclinicos '!D1357&gt;500,3,'Paraclinicos '!D1357&lt;250,1)</f>
        <v>2</v>
      </c>
      <c r="H1409" s="50">
        <f t="shared" si="64"/>
        <v>8</v>
      </c>
      <c r="I1409" cm="1">
        <f t="array" ref="I1409">_xlfn.IFS('Paraclinicos '!Q1357="","",'Paraclinicos '!Q1357&gt;=65,1,'Paraclinicos '!Q1357&lt;65,0)</f>
        <v>1</v>
      </c>
      <c r="J1409" cm="1">
        <f t="array" ref="J1409">_xlfn.IFS('Paraclinicos '!I1357="","",'Paraclinicos '!I1357&gt;7,1,'Paraclinicos '!I1357&lt;=7,0)</f>
        <v>1</v>
      </c>
      <c r="K1409" cm="1">
        <f t="array" ref="K1409">_xlfn.IFS('Paraclinicos '!W1357="","",'Paraclinicos '!W1357&lt;=8,1,'Paraclinicos '!W1357&gt;8,0)</f>
        <v>0</v>
      </c>
      <c r="L1409" cm="1">
        <f t="array" ref="L1409">_xlfn.IFS('Paraclinicos '!S1357="","",'Paraclinicos '!S1357&gt;=30,1,'Paraclinicos '!S1357&lt;30,0)</f>
        <v>0</v>
      </c>
      <c r="M1409" cm="1">
        <f t="array" ref="M1409">_xlfn.IFS(OR('Paraclinicos '!T1357="",'Paraclinicos '!U1357=""),"",OR('Paraclinicos '!T1357&lt;=90,'Paraclinicos '!U1357&lt;=60),1,OR('Paraclinicos '!T1357&gt;90,'Paraclinicos '!U1357&gt;60),0)</f>
        <v>0</v>
      </c>
      <c r="N1409" s="45">
        <f t="shared" si="65"/>
        <v>3</v>
      </c>
      <c r="O1409" cm="1">
        <f t="array" ref="O1409">_xlfn.IFS(OR('Paraclinicos '!M1357="",'Paraclinicos '!N1357="",'Paraclinicos '!N1357=0),"",'Paraclinicos '!M1357/'Paraclinicos '!N1357&lt;100,4,'Paraclinicos '!M1357/'Paraclinicos '!N1357&lt;200,3,'Paraclinicos '!M1357/'Paraclinicos '!N1357&lt;300,2,'Paraclinicos '!M1357/'Paraclinicos '!N1357&lt;400,1,'Paraclinicos '!M1357/'Paraclinicos '!N1357&gt;=400,0)</f>
        <v>2</v>
      </c>
      <c r="P1409" cm="1">
        <f t="array" ref="P1409">_xlfn.IFS('Paraclinicos '!C1357="","",'Paraclinicos '!C1357&lt;20,4,'Paraclinicos '!C1357&lt;50,3,'Paraclinicos '!C1357&lt;100,2,'Paraclinicos '!C1357&lt;150,1,'Paraclinicos '!C1357&gt;150,0)</f>
        <v>0</v>
      </c>
      <c r="Q1409" cm="1">
        <f t="array" ref="Q1409">_xlfn.IFS('Paraclinicos '!O1357="","",'Paraclinicos '!O1357&lt;1.2,0,'Paraclinicos '!O1357&lt;2,1,'Paraclinicos '!O1357&lt;3.5,2,'Paraclinicos '!O1357&lt;5,3,'Paraclinicos '!O1357&gt;5,4)</f>
        <v>0</v>
      </c>
      <c r="R1409" t="str" cm="1">
        <f t="array" ref="R1409">_xlfn.IFS('Paraclinicos '!J1357="","",'Paraclinicos '!J1357&lt;1.2,0,'Paraclinicos '!J1357&lt;2,1,'Paraclinicos '!J1357&lt;6,2,'Paraclinicos '!J1357&lt;12,3,'Paraclinicos '!J1357&gt;=12,4)</f>
        <v/>
      </c>
      <c r="S1409" cm="1">
        <f t="array" ref="S1409">_xlfn.IFS('Paraclinicos '!Y1357="","",'Paraclinicos '!Y1357&lt;70,1,'Paraclinicos '!Y1357&gt;=70,0)</f>
        <v>0</v>
      </c>
      <c r="T1409" cm="1">
        <f t="array" ref="T1409">_xlfn.IFS('Paraclinicos '!W1357="","",'Paraclinicos '!W1357&lt;6,4,'Paraclinicos '!W1357&lt;10,3,'Paraclinicos '!W1357&lt;13,2,'Paraclinicos '!W1357&lt;15,1,'Paraclinicos '!W1357=15,0)</f>
        <v>0</v>
      </c>
      <c r="U1409" s="54">
        <f t="shared" si="63"/>
        <v>2</v>
      </c>
      <c r="V1409" cm="1">
        <f t="array" ref="V1409">_xlfn.IFS('Paraclinicos '!S1357="","",OR('Paraclinicos '!S1357&lt;=8,'Paraclinicos '!S1357&gt;=25),3,'Paraclinicos '!S1357&lt;12,1,'Paraclinicos '!S1357&lt;21,0,'Paraclinicos '!S1357&lt;25,2)</f>
        <v>0</v>
      </c>
      <c r="W1409" t="str">
        <f>IFERROR(IF(INDEX('BD Demog para scores enalazar'!Y$2:'BD Demog para scores enalazar'!Y$3000,MATCH(Formulas!A1409,'BD Demog para scores enalazar'!A$2:'BD Demog para scores enalazar'!A$3000,0))=1,"SI","NO"),"")</f>
        <v/>
      </c>
      <c r="X1409" s="9" t="str">
        <f>IFERROR(IF(INDEX('BD Demog para scores enalazar'!AJ$2:'BD Demog para scores enalazar'!AJ$3000,MATCH(Formulas!A1409,'BD Demog para scores enalazar'!A$2:'BD Demog para scores enalazar'!A$3000,0))=1,"SI","NO"),"")</f>
        <v/>
      </c>
      <c r="Y1409" t="str" cm="1">
        <f t="array" ref="Y1409">IF(AND(W1409="NO",X1409="NO"),_xlfn.IFS('Paraclinicos '!K1357&lt;=91,3,'Paraclinicos '!K1357&lt;94,2,'Paraclinicos '!K1357&lt;96,1,'Paraclinicos '!K1357&gt;=96,0),"")</f>
        <v/>
      </c>
      <c r="Z1409" t="str" cm="1">
        <f t="array" ref="Z1409">IF(OR(W1409="SI",X1409="SI"),_xlfn.IFS(OR(AND('Paraclinicos '!K1358&lt;=83),AND('Paraclinicos '!K1358&gt;=97,AA1409=2)),3,OR(AND('Paraclinicos '!K1358&lt;=86),AND('Paraclinicos '!K1358&gt;=94,AA1409=2)),2,OR(AND('Paraclinicos '!K1358&lt;=88),AND('Paraclinicos '!K1358&gt;=92,AA1409=2)),1,OR(AND('Paraclinicos '!K1358&gt;=88,'Paraclinicos '!K1358&lt;=92),AND('Paraclinicos '!K1358&gt;=93,AA1409=0)),0),"")</f>
        <v/>
      </c>
      <c r="AA1409" cm="1">
        <f t="array" ref="AA1409">_xlfn.IFS('Paraclinicos '!E1357="","",'Paraclinicos '!E1357="Oxigeno",2,'Paraclinicos '!E1357="Aire",0)</f>
        <v>2</v>
      </c>
    </row>
    <row r="1410" spans="1:27" x14ac:dyDescent="0.25">
      <c r="A1410">
        <f>'Paraclinicos '!A1358</f>
        <v>436</v>
      </c>
      <c r="B1410" s="3">
        <f>'Paraclinicos '!R1358</f>
        <v>44339</v>
      </c>
      <c r="C1410" cm="1">
        <f t="array" ref="C1410">_xlfn.IFS('Paraclinicos '!Q1358="","",'Paraclinicos '!Q1358&gt;60,3,'Paraclinicos '!Q1358&lt;=60,1)</f>
        <v>3</v>
      </c>
      <c r="D1410" t="str">
        <f>IFERROR(IF(INDEX('BD Demog para scores enalazar'!BC$2:BC$3000,MATCH(Formulas!A1410,'BD Demog para scores enalazar'!A$2:A$3000,0))=0,"SI","NO"),"")</f>
        <v/>
      </c>
      <c r="E1410" t="str" cm="1">
        <f t="array" ref="E1410">_xlfn.IFS(D1410="","",D1410="SI",4,D1410="NO",1)</f>
        <v/>
      </c>
      <c r="F1410" cm="1">
        <f t="array" ref="F1410">_xlfn.IFS('Paraclinicos '!B1358="","",'Paraclinicos '!B1358&gt;1,1,'Paraclinicos '!B1358&lt;=1,3)</f>
        <v>3</v>
      </c>
      <c r="G1410" cm="1">
        <f t="array" ref="G1410">_xlfn.IFS('Paraclinicos '!D1358="","",AND('Paraclinicos '!D1358&gt;=250,'Paraclinicos '!D1358&lt;=500),2,'Paraclinicos '!D1358&gt;500,3,'Paraclinicos '!D1358&lt;250,1)</f>
        <v>2</v>
      </c>
      <c r="H1410" s="50">
        <f t="shared" si="64"/>
        <v>8</v>
      </c>
      <c r="I1410" cm="1">
        <f t="array" ref="I1410">_xlfn.IFS('Paraclinicos '!Q1358="","",'Paraclinicos '!Q1358&gt;=65,1,'Paraclinicos '!Q1358&lt;65,0)</f>
        <v>1</v>
      </c>
      <c r="J1410" cm="1">
        <f t="array" ref="J1410">_xlfn.IFS('Paraclinicos '!I1358="","",'Paraclinicos '!I1358&gt;7,1,'Paraclinicos '!I1358&lt;=7,0)</f>
        <v>1</v>
      </c>
      <c r="K1410" t="str" cm="1">
        <f t="array" ref="K1410">_xlfn.IFS('Paraclinicos '!W1358="","",'Paraclinicos '!W1358&lt;=8,1,'Paraclinicos '!W1358&gt;8,0)</f>
        <v/>
      </c>
      <c r="L1410" t="str" cm="1">
        <f t="array" ref="L1410">_xlfn.IFS('Paraclinicos '!S1358="","",'Paraclinicos '!S1358&gt;=30,1,'Paraclinicos '!S1358&lt;30,0)</f>
        <v/>
      </c>
      <c r="M1410" t="str" cm="1">
        <f t="array" ref="M1410">_xlfn.IFS(OR('Paraclinicos '!T1358="",'Paraclinicos '!U1358=""),"",OR('Paraclinicos '!T1358&lt;=90,'Paraclinicos '!U1358&lt;=60),1,OR('Paraclinicos '!T1358&gt;90,'Paraclinicos '!U1358&gt;60),0)</f>
        <v/>
      </c>
      <c r="N1410" s="45">
        <f t="shared" si="65"/>
        <v>2</v>
      </c>
      <c r="O1410" cm="1">
        <f t="array" ref="O1410">_xlfn.IFS(OR('Paraclinicos '!M1358="",'Paraclinicos '!N1358="",'Paraclinicos '!N1358=0),"",'Paraclinicos '!M1358/'Paraclinicos '!N1358&lt;100,4,'Paraclinicos '!M1358/'Paraclinicos '!N1358&lt;200,3,'Paraclinicos '!M1358/'Paraclinicos '!N1358&lt;300,2,'Paraclinicos '!M1358/'Paraclinicos '!N1358&lt;400,1,'Paraclinicos '!M1358/'Paraclinicos '!N1358&gt;=400,0)</f>
        <v>2</v>
      </c>
      <c r="P1410" cm="1">
        <f t="array" ref="P1410">_xlfn.IFS('Paraclinicos '!C1358="","",'Paraclinicos '!C1358&lt;20,4,'Paraclinicos '!C1358&lt;50,3,'Paraclinicos '!C1358&lt;100,2,'Paraclinicos '!C1358&lt;150,1,'Paraclinicos '!C1358&gt;150,0)</f>
        <v>0</v>
      </c>
      <c r="Q1410" cm="1">
        <f t="array" ref="Q1410">_xlfn.IFS('Paraclinicos '!O1358="","",'Paraclinicos '!O1358&lt;1.2,0,'Paraclinicos '!O1358&lt;2,1,'Paraclinicos '!O1358&lt;3.5,2,'Paraclinicos '!O1358&lt;5,3,'Paraclinicos '!O1358&gt;5,4)</f>
        <v>1</v>
      </c>
      <c r="R1410" cm="1">
        <f t="array" ref="R1410">_xlfn.IFS('Paraclinicos '!J1358="","",'Paraclinicos '!J1358&lt;1.2,0,'Paraclinicos '!J1358&lt;2,1,'Paraclinicos '!J1358&lt;6,2,'Paraclinicos '!J1358&lt;12,3,'Paraclinicos '!J1358&gt;=12,4)</f>
        <v>0</v>
      </c>
      <c r="S1410" t="str" cm="1">
        <f t="array" ref="S1410">_xlfn.IFS('Paraclinicos '!Y1358="","",'Paraclinicos '!Y1358&lt;70,1,'Paraclinicos '!Y1358&gt;=70,0)</f>
        <v/>
      </c>
      <c r="T1410" t="str" cm="1">
        <f t="array" ref="T1410">_xlfn.IFS('Paraclinicos '!W1358="","",'Paraclinicos '!W1358&lt;6,4,'Paraclinicos '!W1358&lt;10,3,'Paraclinicos '!W1358&lt;13,2,'Paraclinicos '!W1358&lt;15,1,'Paraclinicos '!W1358=15,0)</f>
        <v/>
      </c>
      <c r="U1410" s="54">
        <f t="shared" si="63"/>
        <v>3</v>
      </c>
      <c r="V1410" t="str" cm="1">
        <f t="array" ref="V1410">_xlfn.IFS('Paraclinicos '!S1358="","",OR('Paraclinicos '!S1358&lt;=8,'Paraclinicos '!S1358&gt;=25),3,'Paraclinicos '!S1358&lt;12,1,'Paraclinicos '!S1358&lt;21,0,'Paraclinicos '!S1358&lt;25,2)</f>
        <v/>
      </c>
      <c r="W1410" t="str">
        <f>IFERROR(IF(INDEX('BD Demog para scores enalazar'!Y$2:'BD Demog para scores enalazar'!Y$3000,MATCH(Formulas!A1410,'BD Demog para scores enalazar'!A$2:'BD Demog para scores enalazar'!A$3000,0))=1,"SI","NO"),"")</f>
        <v/>
      </c>
      <c r="X1410" s="9" t="str">
        <f>IFERROR(IF(INDEX('BD Demog para scores enalazar'!AJ$2:'BD Demog para scores enalazar'!AJ$3000,MATCH(Formulas!A1410,'BD Demog para scores enalazar'!A$2:'BD Demog para scores enalazar'!A$3000,0))=1,"SI","NO"),"")</f>
        <v/>
      </c>
      <c r="Y1410" t="str" cm="1">
        <f t="array" ref="Y1410">IF(AND(W1410="NO",X1410="NO"),_xlfn.IFS('Paraclinicos '!K1358&lt;=91,3,'Paraclinicos '!K1358&lt;94,2,'Paraclinicos '!K1358&lt;96,1,'Paraclinicos '!K1358&gt;=96,0),"")</f>
        <v/>
      </c>
      <c r="Z1410" t="str" cm="1">
        <f t="array" ref="Z1410">IF(OR(W1410="SI",X1410="SI"),_xlfn.IFS(OR(AND('Paraclinicos '!K1359&lt;=83),AND('Paraclinicos '!K1359&gt;=97,AA1410=2)),3,OR(AND('Paraclinicos '!K1359&lt;=86),AND('Paraclinicos '!K1359&gt;=94,AA1410=2)),2,OR(AND('Paraclinicos '!K1359&lt;=88),AND('Paraclinicos '!K1359&gt;=92,AA1410=2)),1,OR(AND('Paraclinicos '!K1359&gt;=88,'Paraclinicos '!K1359&lt;=92),AND('Paraclinicos '!K1359&gt;=93,AA1410=0)),0),"")</f>
        <v/>
      </c>
      <c r="AA1410" cm="1">
        <f t="array" ref="AA1410">_xlfn.IFS('Paraclinicos '!E1358="","",'Paraclinicos '!E1358="Oxigeno",2,'Paraclinicos '!E1358="Aire",0)</f>
        <v>2</v>
      </c>
    </row>
    <row r="1411" spans="1:27" x14ac:dyDescent="0.25">
      <c r="A1411">
        <f>'Paraclinicos '!A1359</f>
        <v>439</v>
      </c>
      <c r="B1411" s="3">
        <f>'Paraclinicos '!R1359</f>
        <v>44253</v>
      </c>
      <c r="C1411" cm="1">
        <f t="array" ref="C1411">_xlfn.IFS('Paraclinicos '!Q1359="","",'Paraclinicos '!Q1359&gt;60,3,'Paraclinicos '!Q1359&lt;=60,1)</f>
        <v>3</v>
      </c>
      <c r="D1411" t="str">
        <f>IFERROR(IF(INDEX('BD Demog para scores enalazar'!BC$2:BC$3000,MATCH(Formulas!A1411,'BD Demog para scores enalazar'!A$2:A$3000,0))=0,"SI","NO"),"")</f>
        <v/>
      </c>
      <c r="E1411" t="str" cm="1">
        <f t="array" ref="E1411">_xlfn.IFS(D1411="","",D1411="SI",4,D1411="NO",1)</f>
        <v/>
      </c>
      <c r="F1411" t="str" cm="1">
        <f t="array" ref="F1411">_xlfn.IFS('Paraclinicos '!B1359="","",'Paraclinicos '!B1359&gt;1,1,'Paraclinicos '!B1359&lt;=1,3)</f>
        <v/>
      </c>
      <c r="G1411" cm="1">
        <f t="array" ref="G1411">_xlfn.IFS('Paraclinicos '!D1359="","",AND('Paraclinicos '!D1359&gt;=250,'Paraclinicos '!D1359&lt;=500),2,'Paraclinicos '!D1359&gt;500,3,'Paraclinicos '!D1359&lt;250,1)</f>
        <v>2</v>
      </c>
      <c r="H1411" s="50">
        <f t="shared" si="64"/>
        <v>5</v>
      </c>
      <c r="I1411" cm="1">
        <f t="array" ref="I1411">_xlfn.IFS('Paraclinicos '!Q1359="","",'Paraclinicos '!Q1359&gt;=65,1,'Paraclinicos '!Q1359&lt;65,0)</f>
        <v>1</v>
      </c>
      <c r="J1411" cm="1">
        <f t="array" ref="J1411">_xlfn.IFS('Paraclinicos '!I1359="","",'Paraclinicos '!I1359&gt;7,1,'Paraclinicos '!I1359&lt;=7,0)</f>
        <v>1</v>
      </c>
      <c r="K1411" cm="1">
        <f t="array" ref="K1411">_xlfn.IFS('Paraclinicos '!W1359="","",'Paraclinicos '!W1359&lt;=8,1,'Paraclinicos '!W1359&gt;8,0)</f>
        <v>1</v>
      </c>
      <c r="L1411" cm="1">
        <f t="array" ref="L1411">_xlfn.IFS('Paraclinicos '!S1359="","",'Paraclinicos '!S1359&gt;=30,1,'Paraclinicos '!S1359&lt;30,0)</f>
        <v>0</v>
      </c>
      <c r="M1411" cm="1">
        <f t="array" ref="M1411">_xlfn.IFS(OR('Paraclinicos '!T1359="",'Paraclinicos '!U1359=""),"",OR('Paraclinicos '!T1359&lt;=90,'Paraclinicos '!U1359&lt;=60),1,OR('Paraclinicos '!T1359&gt;90,'Paraclinicos '!U1359&gt;60),0)</f>
        <v>0</v>
      </c>
      <c r="N1411" s="45">
        <f t="shared" si="65"/>
        <v>3</v>
      </c>
      <c r="O1411" cm="1">
        <f t="array" ref="O1411">_xlfn.IFS(OR('Paraclinicos '!M1359="",'Paraclinicos '!N1359="",'Paraclinicos '!N1359=0),"",'Paraclinicos '!M1359/'Paraclinicos '!N1359&lt;100,4,'Paraclinicos '!M1359/'Paraclinicos '!N1359&lt;200,3,'Paraclinicos '!M1359/'Paraclinicos '!N1359&lt;300,2,'Paraclinicos '!M1359/'Paraclinicos '!N1359&lt;400,1,'Paraclinicos '!M1359/'Paraclinicos '!N1359&gt;=400,0)</f>
        <v>3</v>
      </c>
      <c r="P1411" t="str" cm="1">
        <f t="array" ref="P1411">_xlfn.IFS('Paraclinicos '!C1359="","",'Paraclinicos '!C1359&lt;20,4,'Paraclinicos '!C1359&lt;50,3,'Paraclinicos '!C1359&lt;100,2,'Paraclinicos '!C1359&lt;150,1,'Paraclinicos '!C1359&gt;150,0)</f>
        <v/>
      </c>
      <c r="Q1411" cm="1">
        <f t="array" ref="Q1411">_xlfn.IFS('Paraclinicos '!O1359="","",'Paraclinicos '!O1359&lt;1.2,0,'Paraclinicos '!O1359&lt;2,1,'Paraclinicos '!O1359&lt;3.5,2,'Paraclinicos '!O1359&lt;5,3,'Paraclinicos '!O1359&gt;5,4)</f>
        <v>1</v>
      </c>
      <c r="R1411" t="str" cm="1">
        <f t="array" ref="R1411">_xlfn.IFS('Paraclinicos '!J1359="","",'Paraclinicos '!J1359&lt;1.2,0,'Paraclinicos '!J1359&lt;2,1,'Paraclinicos '!J1359&lt;6,2,'Paraclinicos '!J1359&lt;12,3,'Paraclinicos '!J1359&gt;=12,4)</f>
        <v/>
      </c>
      <c r="S1411" cm="1">
        <f t="array" ref="S1411">_xlfn.IFS('Paraclinicos '!Y1359="","",'Paraclinicos '!Y1359&lt;70,1,'Paraclinicos '!Y1359&gt;=70,0)</f>
        <v>0</v>
      </c>
      <c r="T1411" cm="1">
        <f t="array" ref="T1411">_xlfn.IFS('Paraclinicos '!W1359="","",'Paraclinicos '!W1359&lt;6,4,'Paraclinicos '!W1359&lt;10,3,'Paraclinicos '!W1359&lt;13,2,'Paraclinicos '!W1359&lt;15,1,'Paraclinicos '!W1359=15,0)</f>
        <v>4</v>
      </c>
      <c r="U1411" s="54">
        <f t="shared" ref="U1411:U1474" si="66">IF(AND(O1411="",P1411="",Q1411="",R1411="",S1411="",T1411=""),"",SUM(O1411:T1411))</f>
        <v>8</v>
      </c>
      <c r="V1411" cm="1">
        <f t="array" ref="V1411">_xlfn.IFS('Paraclinicos '!S1359="","",OR('Paraclinicos '!S1359&lt;=8,'Paraclinicos '!S1359&gt;=25),3,'Paraclinicos '!S1359&lt;12,1,'Paraclinicos '!S1359&lt;21,0,'Paraclinicos '!S1359&lt;25,2)</f>
        <v>3</v>
      </c>
      <c r="W1411" t="str">
        <f>IFERROR(IF(INDEX('BD Demog para scores enalazar'!Y$2:'BD Demog para scores enalazar'!Y$3000,MATCH(Formulas!A1411,'BD Demog para scores enalazar'!A$2:'BD Demog para scores enalazar'!A$3000,0))=1,"SI","NO"),"")</f>
        <v/>
      </c>
      <c r="X1411" s="9" t="str">
        <f>IFERROR(IF(INDEX('BD Demog para scores enalazar'!AJ$2:'BD Demog para scores enalazar'!AJ$3000,MATCH(Formulas!A1411,'BD Demog para scores enalazar'!A$2:'BD Demog para scores enalazar'!A$3000,0))=1,"SI","NO"),"")</f>
        <v/>
      </c>
      <c r="Y1411" t="str" cm="1">
        <f t="array" ref="Y1411">IF(AND(W1411="NO",X1411="NO"),_xlfn.IFS('Paraclinicos '!K1359&lt;=91,3,'Paraclinicos '!K1359&lt;94,2,'Paraclinicos '!K1359&lt;96,1,'Paraclinicos '!K1359&gt;=96,0),"")</f>
        <v/>
      </c>
      <c r="Z1411" t="str" cm="1">
        <f t="array" ref="Z1411">IF(OR(W1411="SI",X1411="SI"),_xlfn.IFS(OR(AND('Paraclinicos '!#REF!&lt;=83),AND('Paraclinicos '!#REF!&gt;=97,AA1411=2)),3,OR(AND('Paraclinicos '!#REF!&lt;=86),AND('Paraclinicos '!#REF!&gt;=94,AA1411=2)),2,OR(AND('Paraclinicos '!#REF!&lt;=88),AND('Paraclinicos '!#REF!&gt;=92,AA1411=2)),1,OR(AND('Paraclinicos '!#REF!&gt;=88,'Paraclinicos '!#REF!&lt;=92),AND('Paraclinicos '!#REF!&gt;=93,AA1411=0)),0),"")</f>
        <v/>
      </c>
      <c r="AA1411" cm="1">
        <f t="array" ref="AA1411">_xlfn.IFS('Paraclinicos '!E1359="","",'Paraclinicos '!E1359="Oxigeno",2,'Paraclinicos '!E1359="Aire",0)</f>
        <v>2</v>
      </c>
    </row>
    <row r="1412" spans="1:27" x14ac:dyDescent="0.25">
      <c r="A1412" t="e">
        <f>'Paraclinicos '!#REF!</f>
        <v>#REF!</v>
      </c>
      <c r="B1412" s="3" t="e">
        <f>'Paraclinicos '!#REF!</f>
        <v>#REF!</v>
      </c>
      <c r="C1412" t="e" cm="1">
        <f t="array" ref="C1412">_xlfn.IFS('Paraclinicos '!#REF!="","",'Paraclinicos '!#REF!&gt;60,3,'Paraclinicos '!#REF!&lt;=60,1)</f>
        <v>#REF!</v>
      </c>
      <c r="D1412" t="str">
        <f>IFERROR(IF(INDEX('BD Demog para scores enalazar'!BC$2:BC$3000,MATCH(Formulas!A1412,'BD Demog para scores enalazar'!A$2:A$3000,0))=0,"SI","NO"),"")</f>
        <v/>
      </c>
      <c r="E1412" t="str" cm="1">
        <f t="array" ref="E1412">_xlfn.IFS(D1412="","",D1412="SI",4,D1412="NO",1)</f>
        <v/>
      </c>
      <c r="F1412" t="e" cm="1">
        <f t="array" ref="F1412">_xlfn.IFS('Paraclinicos '!#REF!="","",'Paraclinicos '!#REF!&gt;1,1,'Paraclinicos '!#REF!&lt;=1,3)</f>
        <v>#REF!</v>
      </c>
      <c r="G1412" t="e" cm="1">
        <f t="array" ref="G1412">_xlfn.IFS('Paraclinicos '!#REF!="","",AND('Paraclinicos '!#REF!&gt;=250,'Paraclinicos '!#REF!&lt;=500),2,'Paraclinicos '!#REF!&gt;500,3,'Paraclinicos '!#REF!&lt;250,1)</f>
        <v>#REF!</v>
      </c>
      <c r="H1412" s="50" t="e">
        <f t="shared" ref="H1412:H1475" si="67">IF(AND(C1412="",E1412="",F1412="",G1412=""),"",SUM(C1412,E1412:G1412))</f>
        <v>#REF!</v>
      </c>
      <c r="I1412" t="e" cm="1">
        <f t="array" ref="I1412">_xlfn.IFS('Paraclinicos '!#REF!="","",'Paraclinicos '!#REF!&gt;=65,1,'Paraclinicos '!#REF!&lt;65,0)</f>
        <v>#REF!</v>
      </c>
      <c r="J1412" t="e" cm="1">
        <f t="array" ref="J1412">_xlfn.IFS('Paraclinicos '!#REF!="","",'Paraclinicos '!#REF!&gt;7,1,'Paraclinicos '!#REF!&lt;=7,0)</f>
        <v>#REF!</v>
      </c>
      <c r="K1412" t="e" cm="1">
        <f t="array" ref="K1412">_xlfn.IFS('Paraclinicos '!#REF!="","",'Paraclinicos '!#REF!&lt;=8,1,'Paraclinicos '!#REF!&gt;8,0)</f>
        <v>#REF!</v>
      </c>
      <c r="L1412" t="e" cm="1">
        <f t="array" ref="L1412">_xlfn.IFS('Paraclinicos '!#REF!="","",'Paraclinicos '!#REF!&gt;=30,1,'Paraclinicos '!#REF!&lt;30,0)</f>
        <v>#REF!</v>
      </c>
      <c r="M1412" t="e" cm="1">
        <f t="array" ref="M1412">_xlfn.IFS(OR('Paraclinicos '!#REF!="",'Paraclinicos '!#REF!=""),"",OR('Paraclinicos '!#REF!&lt;=90,'Paraclinicos '!#REF!&lt;=60),1,OR('Paraclinicos '!#REF!&gt;90,'Paraclinicos '!#REF!&gt;60),0)</f>
        <v>#REF!</v>
      </c>
      <c r="N1412" s="45" t="e">
        <f t="shared" ref="N1412:N1475" si="68">IF(AND(J1411="",J1412="",K1412="",L1412="",M1412=""),"",SUM(J1411:M1412))</f>
        <v>#REF!</v>
      </c>
      <c r="O1412" t="e" cm="1">
        <f t="array" ref="O1412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412" t="e" cm="1">
        <f t="array" ref="P1412">_xlfn.IFS('Paraclinicos '!#REF!="","",'Paraclinicos '!#REF!&lt;20,4,'Paraclinicos '!#REF!&lt;50,3,'Paraclinicos '!#REF!&lt;100,2,'Paraclinicos '!#REF!&lt;150,1,'Paraclinicos '!#REF!&gt;150,0)</f>
        <v>#REF!</v>
      </c>
      <c r="Q1412" t="e" cm="1">
        <f t="array" ref="Q1412">_xlfn.IFS('Paraclinicos '!#REF!="","",'Paraclinicos '!#REF!&lt;1.2,0,'Paraclinicos '!#REF!&lt;2,1,'Paraclinicos '!#REF!&lt;3.5,2,'Paraclinicos '!#REF!&lt;5,3,'Paraclinicos '!#REF!&gt;5,4)</f>
        <v>#REF!</v>
      </c>
      <c r="R1412" t="e" cm="1">
        <f t="array" ref="R1412">_xlfn.IFS('Paraclinicos '!#REF!="","",'Paraclinicos '!#REF!&lt;1.2,0,'Paraclinicos '!#REF!&lt;2,1,'Paraclinicos '!#REF!&lt;6,2,'Paraclinicos '!#REF!&lt;12,3,'Paraclinicos '!#REF!&gt;=12,4)</f>
        <v>#REF!</v>
      </c>
      <c r="S1412" t="e" cm="1">
        <f t="array" ref="S1412">_xlfn.IFS('Paraclinicos '!#REF!="","",'Paraclinicos '!#REF!&lt;70,1,'Paraclinicos '!#REF!&gt;=70,0)</f>
        <v>#REF!</v>
      </c>
      <c r="T1412" t="e" cm="1">
        <f t="array" ref="T1412">_xlfn.IFS('Paraclinicos '!#REF!="","",'Paraclinicos '!#REF!&lt;6,4,'Paraclinicos '!#REF!&lt;10,3,'Paraclinicos '!#REF!&lt;13,2,'Paraclinicos '!#REF!&lt;15,1,'Paraclinicos '!#REF!=15,0)</f>
        <v>#REF!</v>
      </c>
      <c r="U1412" s="54" t="e">
        <f t="shared" si="66"/>
        <v>#REF!</v>
      </c>
      <c r="V1412" t="e" cm="1">
        <f t="array" ref="V1412">_xlfn.IFS('Paraclinicos '!#REF!="","",OR('Paraclinicos '!#REF!&lt;=8,'Paraclinicos '!#REF!&gt;=25),3,'Paraclinicos '!#REF!&lt;12,1,'Paraclinicos '!#REF!&lt;21,0,'Paraclinicos '!#REF!&lt;25,2)</f>
        <v>#REF!</v>
      </c>
      <c r="W1412" t="str">
        <f>IFERROR(IF(INDEX('BD Demog para scores enalazar'!Y$2:'BD Demog para scores enalazar'!Y$3000,MATCH(Formulas!A1412,'BD Demog para scores enalazar'!A$2:'BD Demog para scores enalazar'!A$3000,0))=1,"SI","NO"),"")</f>
        <v/>
      </c>
      <c r="X1412" s="9" t="str">
        <f>IFERROR(IF(INDEX('BD Demog para scores enalazar'!AJ$2:'BD Demog para scores enalazar'!AJ$3000,MATCH(Formulas!A1412,'BD Demog para scores enalazar'!A$2:'BD Demog para scores enalazar'!A$3000,0))=1,"SI","NO"),"")</f>
        <v/>
      </c>
      <c r="Y1412" t="str" cm="1">
        <f t="array" ref="Y1412">IF(AND(W1412="NO",X1412="NO"),_xlfn.IFS('Paraclinicos '!#REF!&lt;=91,3,'Paraclinicos '!#REF!&lt;94,2,'Paraclinicos '!#REF!&lt;96,1,'Paraclinicos '!#REF!&gt;=96,0),"")</f>
        <v/>
      </c>
      <c r="Z1412" t="str" cm="1">
        <f t="array" ref="Z1412">IF(OR(W1412="SI",X1412="SI"),_xlfn.IFS(OR(AND('Paraclinicos '!K1360&lt;=83),AND('Paraclinicos '!K1360&gt;=97,AA1412=2)),3,OR(AND('Paraclinicos '!K1360&lt;=86),AND('Paraclinicos '!K1360&gt;=94,AA1412=2)),2,OR(AND('Paraclinicos '!K1360&lt;=88),AND('Paraclinicos '!K1360&gt;=92,AA1412=2)),1,OR(AND('Paraclinicos '!K1360&gt;=88,'Paraclinicos '!K1360&lt;=92),AND('Paraclinicos '!K1360&gt;=93,AA1412=0)),0),"")</f>
        <v/>
      </c>
      <c r="AA1412" t="e" cm="1">
        <f t="array" ref="AA1412">_xlfn.IFS('Paraclinicos '!#REF!="","",'Paraclinicos '!#REF!="Oxigeno",2,'Paraclinicos '!#REF!="Aire",0)</f>
        <v>#REF!</v>
      </c>
    </row>
    <row r="1413" spans="1:27" x14ac:dyDescent="0.25">
      <c r="A1413">
        <f>'Paraclinicos '!A1360</f>
        <v>439</v>
      </c>
      <c r="B1413" s="3">
        <f>'Paraclinicos '!R1360</f>
        <v>44254</v>
      </c>
      <c r="C1413" cm="1">
        <f t="array" ref="C1413">_xlfn.IFS('Paraclinicos '!Q1360="","",'Paraclinicos '!Q1360&gt;60,3,'Paraclinicos '!Q1360&lt;=60,1)</f>
        <v>3</v>
      </c>
      <c r="D1413" t="str">
        <f>IFERROR(IF(INDEX('BD Demog para scores enalazar'!BC$2:BC$3000,MATCH(Formulas!A1413,'BD Demog para scores enalazar'!A$2:A$3000,0))=0,"SI","NO"),"")</f>
        <v/>
      </c>
      <c r="E1413" t="str" cm="1">
        <f t="array" ref="E1413">_xlfn.IFS(D1413="","",D1413="SI",4,D1413="NO",1)</f>
        <v/>
      </c>
      <c r="F1413" cm="1">
        <f t="array" ref="F1413">_xlfn.IFS('Paraclinicos '!B1360="","",'Paraclinicos '!B1360&gt;1,1,'Paraclinicos '!B1360&lt;=1,3)</f>
        <v>3</v>
      </c>
      <c r="G1413" cm="1">
        <f t="array" ref="G1413">_xlfn.IFS('Paraclinicos '!D1360="","",AND('Paraclinicos '!D1360&gt;=250,'Paraclinicos '!D1360&lt;=500),2,'Paraclinicos '!D1360&gt;500,3,'Paraclinicos '!D1360&lt;250,1)</f>
        <v>2</v>
      </c>
      <c r="H1413" s="50">
        <f t="shared" si="67"/>
        <v>8</v>
      </c>
      <c r="I1413" cm="1">
        <f t="array" ref="I1413">_xlfn.IFS('Paraclinicos '!Q1360="","",'Paraclinicos '!Q1360&gt;=65,1,'Paraclinicos '!Q1360&lt;65,0)</f>
        <v>1</v>
      </c>
      <c r="J1413" cm="1">
        <f t="array" ref="J1413">_xlfn.IFS('Paraclinicos '!I1360="","",'Paraclinicos '!I1360&gt;7,1,'Paraclinicos '!I1360&lt;=7,0)</f>
        <v>1</v>
      </c>
      <c r="K1413" cm="1">
        <f t="array" ref="K1413">_xlfn.IFS('Paraclinicos '!W1360="","",'Paraclinicos '!W1360&lt;=8,1,'Paraclinicos '!W1360&gt;8,0)</f>
        <v>0</v>
      </c>
      <c r="L1413" cm="1">
        <f t="array" ref="L1413">_xlfn.IFS('Paraclinicos '!S1360="","",'Paraclinicos '!S1360&gt;=30,1,'Paraclinicos '!S1360&lt;30,0)</f>
        <v>0</v>
      </c>
      <c r="M1413" cm="1">
        <f t="array" ref="M1413">_xlfn.IFS(OR('Paraclinicos '!T1360="",'Paraclinicos '!U1360=""),"",OR('Paraclinicos '!T1360&lt;=90,'Paraclinicos '!U1360&lt;=60),1,OR('Paraclinicos '!T1360&gt;90,'Paraclinicos '!U1360&gt;60),0)</f>
        <v>1</v>
      </c>
      <c r="N1413" s="45" t="e">
        <f t="shared" si="68"/>
        <v>#REF!</v>
      </c>
      <c r="O1413" cm="1">
        <f t="array" ref="O1413">_xlfn.IFS(OR('Paraclinicos '!M1360="",'Paraclinicos '!N1360="",'Paraclinicos '!N1360=0),"",'Paraclinicos '!M1360/'Paraclinicos '!N1360&lt;100,4,'Paraclinicos '!M1360/'Paraclinicos '!N1360&lt;200,3,'Paraclinicos '!M1360/'Paraclinicos '!N1360&lt;300,2,'Paraclinicos '!M1360/'Paraclinicos '!N1360&lt;400,1,'Paraclinicos '!M1360/'Paraclinicos '!N1360&gt;=400,0)</f>
        <v>1</v>
      </c>
      <c r="P1413" cm="1">
        <f t="array" ref="P1413">_xlfn.IFS('Paraclinicos '!C1360="","",'Paraclinicos '!C1360&lt;20,4,'Paraclinicos '!C1360&lt;50,3,'Paraclinicos '!C1360&lt;100,2,'Paraclinicos '!C1360&lt;150,1,'Paraclinicos '!C1360&gt;150,0)</f>
        <v>1</v>
      </c>
      <c r="Q1413" cm="1">
        <f t="array" ref="Q1413">_xlfn.IFS('Paraclinicos '!O1360="","",'Paraclinicos '!O1360&lt;1.2,0,'Paraclinicos '!O1360&lt;2,1,'Paraclinicos '!O1360&lt;3.5,2,'Paraclinicos '!O1360&lt;5,3,'Paraclinicos '!O1360&gt;5,4)</f>
        <v>0</v>
      </c>
      <c r="R1413" t="str" cm="1">
        <f t="array" ref="R1413">_xlfn.IFS('Paraclinicos '!J1360="","",'Paraclinicos '!J1360&lt;1.2,0,'Paraclinicos '!J1360&lt;2,1,'Paraclinicos '!J1360&lt;6,2,'Paraclinicos '!J1360&lt;12,3,'Paraclinicos '!J1360&gt;=12,4)</f>
        <v/>
      </c>
      <c r="S1413" cm="1">
        <f t="array" ref="S1413">_xlfn.IFS('Paraclinicos '!Y1360="","",'Paraclinicos '!Y1360&lt;70,1,'Paraclinicos '!Y1360&gt;=70,0)</f>
        <v>0</v>
      </c>
      <c r="T1413" cm="1">
        <f t="array" ref="T1413">_xlfn.IFS('Paraclinicos '!W1360="","",'Paraclinicos '!W1360&lt;6,4,'Paraclinicos '!W1360&lt;10,3,'Paraclinicos '!W1360&lt;13,2,'Paraclinicos '!W1360&lt;15,1,'Paraclinicos '!W1360=15,0)</f>
        <v>0</v>
      </c>
      <c r="U1413" s="54">
        <f t="shared" si="66"/>
        <v>2</v>
      </c>
      <c r="V1413" cm="1">
        <f t="array" ref="V1413">_xlfn.IFS('Paraclinicos '!S1360="","",OR('Paraclinicos '!S1360&lt;=8,'Paraclinicos '!S1360&gt;=25),3,'Paraclinicos '!S1360&lt;12,1,'Paraclinicos '!S1360&lt;21,0,'Paraclinicos '!S1360&lt;25,2)</f>
        <v>2</v>
      </c>
      <c r="W1413" t="str">
        <f>IFERROR(IF(INDEX('BD Demog para scores enalazar'!Y$2:'BD Demog para scores enalazar'!Y$3000,MATCH(Formulas!A1413,'BD Demog para scores enalazar'!A$2:'BD Demog para scores enalazar'!A$3000,0))=1,"SI","NO"),"")</f>
        <v/>
      </c>
      <c r="X1413" s="9" t="str">
        <f>IFERROR(IF(INDEX('BD Demog para scores enalazar'!AJ$2:'BD Demog para scores enalazar'!AJ$3000,MATCH(Formulas!A1413,'BD Demog para scores enalazar'!A$2:'BD Demog para scores enalazar'!A$3000,0))=1,"SI","NO"),"")</f>
        <v/>
      </c>
      <c r="Y1413" t="str" cm="1">
        <f t="array" ref="Y1413">IF(AND(W1413="NO",X1413="NO"),_xlfn.IFS('Paraclinicos '!K1360&lt;=91,3,'Paraclinicos '!K1360&lt;94,2,'Paraclinicos '!K1360&lt;96,1,'Paraclinicos '!K1360&gt;=96,0),"")</f>
        <v/>
      </c>
      <c r="Z1413" t="str" cm="1">
        <f t="array" ref="Z1413">IF(OR(W1413="SI",X1413="SI"),_xlfn.IFS(OR(AND('Paraclinicos '!K1361&lt;=83),AND('Paraclinicos '!K1361&gt;=97,AA1413=2)),3,OR(AND('Paraclinicos '!K1361&lt;=86),AND('Paraclinicos '!K1361&gt;=94,AA1413=2)),2,OR(AND('Paraclinicos '!K1361&lt;=88),AND('Paraclinicos '!K1361&gt;=92,AA1413=2)),1,OR(AND('Paraclinicos '!K1361&gt;=88,'Paraclinicos '!K1361&lt;=92),AND('Paraclinicos '!K1361&gt;=93,AA1413=0)),0),"")</f>
        <v/>
      </c>
      <c r="AA1413" cm="1">
        <f t="array" ref="AA1413">_xlfn.IFS('Paraclinicos '!E1360="","",'Paraclinicos '!E1360="Oxigeno",2,'Paraclinicos '!E1360="Aire",0)</f>
        <v>2</v>
      </c>
    </row>
    <row r="1414" spans="1:27" x14ac:dyDescent="0.25">
      <c r="A1414">
        <f>'Paraclinicos '!A1361</f>
        <v>444</v>
      </c>
      <c r="B1414" s="3">
        <f>'Paraclinicos '!R1361</f>
        <v>44243</v>
      </c>
      <c r="C1414" cm="1">
        <f t="array" ref="C1414">_xlfn.IFS('Paraclinicos '!Q1361="","",'Paraclinicos '!Q1361&gt;60,3,'Paraclinicos '!Q1361&lt;=60,1)</f>
        <v>3</v>
      </c>
      <c r="D1414" t="str">
        <f>IFERROR(IF(INDEX('BD Demog para scores enalazar'!BC$2:BC$3000,MATCH(Formulas!A1414,'BD Demog para scores enalazar'!A$2:A$3000,0))=0,"SI","NO"),"")</f>
        <v>SI</v>
      </c>
      <c r="E1414" cm="1">
        <f t="array" ref="E1414">_xlfn.IFS(D1414="","",D1414="SI",4,D1414="NO",1)</f>
        <v>4</v>
      </c>
      <c r="F1414" cm="1">
        <f t="array" ref="F1414">_xlfn.IFS('Paraclinicos '!B1361="","",'Paraclinicos '!B1361&gt;1,1,'Paraclinicos '!B1361&lt;=1,3)</f>
        <v>1</v>
      </c>
      <c r="G1414" t="str" cm="1">
        <f t="array" ref="G1414">_xlfn.IFS('Paraclinicos '!D1361="","",AND('Paraclinicos '!D1361&gt;=250,'Paraclinicos '!D1361&lt;=500),2,'Paraclinicos '!D1361&gt;500,3,'Paraclinicos '!D1361&lt;250,1)</f>
        <v/>
      </c>
      <c r="H1414" s="50">
        <f t="shared" si="67"/>
        <v>8</v>
      </c>
      <c r="I1414" cm="1">
        <f t="array" ref="I1414">_xlfn.IFS('Paraclinicos '!Q1361="","",'Paraclinicos '!Q1361&gt;=65,1,'Paraclinicos '!Q1361&lt;65,0)</f>
        <v>0</v>
      </c>
      <c r="J1414" cm="1">
        <f t="array" ref="J1414">_xlfn.IFS('Paraclinicos '!I1361="","",'Paraclinicos '!I1361&gt;7,1,'Paraclinicos '!I1361&lt;=7,0)</f>
        <v>1</v>
      </c>
      <c r="K1414" t="str" cm="1">
        <f t="array" ref="K1414">_xlfn.IFS('Paraclinicos '!W1361="","",'Paraclinicos '!W1361&lt;=8,1,'Paraclinicos '!W1361&gt;8,0)</f>
        <v/>
      </c>
      <c r="L1414" t="str" cm="1">
        <f t="array" ref="L1414">_xlfn.IFS('Paraclinicos '!S1361="","",'Paraclinicos '!S1361&gt;=30,1,'Paraclinicos '!S1361&lt;30,0)</f>
        <v/>
      </c>
      <c r="M1414" t="str" cm="1">
        <f t="array" ref="M1414">_xlfn.IFS(OR('Paraclinicos '!T1361="",'Paraclinicos '!U1361=""),"",OR('Paraclinicos '!T1361&lt;=90,'Paraclinicos '!U1361&lt;=60),1,OR('Paraclinicos '!T1361&gt;90,'Paraclinicos '!U1361&gt;60),0)</f>
        <v/>
      </c>
      <c r="N1414" s="45">
        <f t="shared" si="68"/>
        <v>3</v>
      </c>
      <c r="O1414" cm="1">
        <f t="array" ref="O1414">_xlfn.IFS(OR('Paraclinicos '!M1361="",'Paraclinicos '!N1361="",'Paraclinicos '!N1361=0),"",'Paraclinicos '!M1361/'Paraclinicos '!N1361&lt;100,4,'Paraclinicos '!M1361/'Paraclinicos '!N1361&lt;200,3,'Paraclinicos '!M1361/'Paraclinicos '!N1361&lt;300,2,'Paraclinicos '!M1361/'Paraclinicos '!N1361&lt;400,1,'Paraclinicos '!M1361/'Paraclinicos '!N1361&gt;=400,0)</f>
        <v>2</v>
      </c>
      <c r="P1414" cm="1">
        <f t="array" ref="P1414">_xlfn.IFS('Paraclinicos '!C1361="","",'Paraclinicos '!C1361&lt;20,4,'Paraclinicos '!C1361&lt;50,3,'Paraclinicos '!C1361&lt;100,2,'Paraclinicos '!C1361&lt;150,1,'Paraclinicos '!C1361&gt;150,0)</f>
        <v>0</v>
      </c>
      <c r="Q1414" cm="1">
        <f t="array" ref="Q1414">_xlfn.IFS('Paraclinicos '!O1361="","",'Paraclinicos '!O1361&lt;1.2,0,'Paraclinicos '!O1361&lt;2,1,'Paraclinicos '!O1361&lt;3.5,2,'Paraclinicos '!O1361&lt;5,3,'Paraclinicos '!O1361&gt;5,4)</f>
        <v>0</v>
      </c>
      <c r="R1414" cm="1">
        <f t="array" ref="R1414">_xlfn.IFS('Paraclinicos '!J1361="","",'Paraclinicos '!J1361&lt;1.2,0,'Paraclinicos '!J1361&lt;2,1,'Paraclinicos '!J1361&lt;6,2,'Paraclinicos '!J1361&lt;12,3,'Paraclinicos '!J1361&gt;=12,4)</f>
        <v>0</v>
      </c>
      <c r="S1414" t="str" cm="1">
        <f t="array" ref="S1414">_xlfn.IFS('Paraclinicos '!Y1361="","",'Paraclinicos '!Y1361&lt;70,1,'Paraclinicos '!Y1361&gt;=70,0)</f>
        <v/>
      </c>
      <c r="T1414" t="str" cm="1">
        <f t="array" ref="T1414">_xlfn.IFS('Paraclinicos '!W1361="","",'Paraclinicos '!W1361&lt;6,4,'Paraclinicos '!W1361&lt;10,3,'Paraclinicos '!W1361&lt;13,2,'Paraclinicos '!W1361&lt;15,1,'Paraclinicos '!W1361=15,0)</f>
        <v/>
      </c>
      <c r="U1414" s="54">
        <f t="shared" si="66"/>
        <v>2</v>
      </c>
      <c r="V1414" t="str" cm="1">
        <f t="array" ref="V1414">_xlfn.IFS('Paraclinicos '!S1361="","",OR('Paraclinicos '!S1361&lt;=8,'Paraclinicos '!S1361&gt;=25),3,'Paraclinicos '!S1361&lt;12,1,'Paraclinicos '!S1361&lt;21,0,'Paraclinicos '!S1361&lt;25,2)</f>
        <v/>
      </c>
      <c r="W1414" t="str">
        <f>IFERROR(IF(INDEX('BD Demog para scores enalazar'!Y$2:'BD Demog para scores enalazar'!Y$3000,MATCH(Formulas!A1414,'BD Demog para scores enalazar'!A$2:'BD Demog para scores enalazar'!A$3000,0))=1,"SI","NO"),"")</f>
        <v>NO</v>
      </c>
      <c r="X1414" s="9" t="str">
        <f>IFERROR(IF(INDEX('BD Demog para scores enalazar'!AJ$2:'BD Demog para scores enalazar'!AJ$3000,MATCH(Formulas!A1414,'BD Demog para scores enalazar'!A$2:'BD Demog para scores enalazar'!A$3000,0))=1,"SI","NO"),"")</f>
        <v>NO</v>
      </c>
      <c r="Y1414" cm="1">
        <f t="array" ref="Y1414">IF(AND(W1414="NO",X1414="NO"),_xlfn.IFS('Paraclinicos '!K1361&lt;=91,3,'Paraclinicos '!K1361&lt;94,2,'Paraclinicos '!K1361&lt;96,1,'Paraclinicos '!K1361&gt;=96,0),"")</f>
        <v>3</v>
      </c>
      <c r="Z1414" t="str" cm="1">
        <f t="array" ref="Z1414">IF(OR(W1414="SI",X1414="SI"),_xlfn.IFS(OR(AND('Paraclinicos '!K1362&lt;=83),AND('Paraclinicos '!K1362&gt;=97,AA1414=2)),3,OR(AND('Paraclinicos '!K1362&lt;=86),AND('Paraclinicos '!K1362&gt;=94,AA1414=2)),2,OR(AND('Paraclinicos '!K1362&lt;=88),AND('Paraclinicos '!K1362&gt;=92,AA1414=2)),1,OR(AND('Paraclinicos '!K1362&gt;=88,'Paraclinicos '!K1362&lt;=92),AND('Paraclinicos '!K1362&gt;=93,AA1414=0)),0),"")</f>
        <v/>
      </c>
      <c r="AA1414" cm="1">
        <f t="array" ref="AA1414">_xlfn.IFS('Paraclinicos '!E1361="","",'Paraclinicos '!E1361="Oxigeno",2,'Paraclinicos '!E1361="Aire",0)</f>
        <v>2</v>
      </c>
    </row>
    <row r="1415" spans="1:27" x14ac:dyDescent="0.25">
      <c r="A1415">
        <f>'Paraclinicos '!A1362</f>
        <v>444</v>
      </c>
      <c r="B1415" s="3">
        <f>'Paraclinicos '!R1362</f>
        <v>44245</v>
      </c>
      <c r="C1415" cm="1">
        <f t="array" ref="C1415">_xlfn.IFS('Paraclinicos '!Q1362="","",'Paraclinicos '!Q1362&gt;60,3,'Paraclinicos '!Q1362&lt;=60,1)</f>
        <v>3</v>
      </c>
      <c r="D1415" t="str">
        <f>IFERROR(IF(INDEX('BD Demog para scores enalazar'!BC$2:BC$3000,MATCH(Formulas!A1415,'BD Demog para scores enalazar'!A$2:A$3000,0))=0,"SI","NO"),"")</f>
        <v>SI</v>
      </c>
      <c r="E1415" cm="1">
        <f t="array" ref="E1415">_xlfn.IFS(D1415="","",D1415="SI",4,D1415="NO",1)</f>
        <v>4</v>
      </c>
      <c r="F1415" cm="1">
        <f t="array" ref="F1415">_xlfn.IFS('Paraclinicos '!B1362="","",'Paraclinicos '!B1362&gt;1,1,'Paraclinicos '!B1362&lt;=1,3)</f>
        <v>3</v>
      </c>
      <c r="G1415" t="str" cm="1">
        <f t="array" ref="G1415">_xlfn.IFS('Paraclinicos '!D1362="","",AND('Paraclinicos '!D1362&gt;=250,'Paraclinicos '!D1362&lt;=500),2,'Paraclinicos '!D1362&gt;500,3,'Paraclinicos '!D1362&lt;250,1)</f>
        <v/>
      </c>
      <c r="H1415" s="50">
        <f t="shared" si="67"/>
        <v>10</v>
      </c>
      <c r="I1415" cm="1">
        <f t="array" ref="I1415">_xlfn.IFS('Paraclinicos '!Q1362="","",'Paraclinicos '!Q1362&gt;=65,1,'Paraclinicos '!Q1362&lt;65,0)</f>
        <v>0</v>
      </c>
      <c r="J1415" cm="1">
        <f t="array" ref="J1415">_xlfn.IFS('Paraclinicos '!I1362="","",'Paraclinicos '!I1362&gt;7,1,'Paraclinicos '!I1362&lt;=7,0)</f>
        <v>1</v>
      </c>
      <c r="K1415" t="str" cm="1">
        <f t="array" ref="K1415">_xlfn.IFS('Paraclinicos '!W1362="","",'Paraclinicos '!W1362&lt;=8,1,'Paraclinicos '!W1362&gt;8,0)</f>
        <v/>
      </c>
      <c r="L1415" t="str" cm="1">
        <f t="array" ref="L1415">_xlfn.IFS('Paraclinicos '!S1362="","",'Paraclinicos '!S1362&gt;=30,1,'Paraclinicos '!S1362&lt;30,0)</f>
        <v/>
      </c>
      <c r="M1415" t="str" cm="1">
        <f t="array" ref="M1415">_xlfn.IFS(OR('Paraclinicos '!T1362="",'Paraclinicos '!U1362=""),"",OR('Paraclinicos '!T1362&lt;=90,'Paraclinicos '!U1362&lt;=60),1,OR('Paraclinicos '!T1362&gt;90,'Paraclinicos '!U1362&gt;60),0)</f>
        <v/>
      </c>
      <c r="N1415" s="45">
        <f t="shared" si="68"/>
        <v>2</v>
      </c>
      <c r="O1415" cm="1">
        <f t="array" ref="O1415">_xlfn.IFS(OR('Paraclinicos '!M1362="",'Paraclinicos '!N1362="",'Paraclinicos '!N1362=0),"",'Paraclinicos '!M1362/'Paraclinicos '!N1362&lt;100,4,'Paraclinicos '!M1362/'Paraclinicos '!N1362&lt;200,3,'Paraclinicos '!M1362/'Paraclinicos '!N1362&lt;300,2,'Paraclinicos '!M1362/'Paraclinicos '!N1362&lt;400,1,'Paraclinicos '!M1362/'Paraclinicos '!N1362&gt;=400,0)</f>
        <v>1</v>
      </c>
      <c r="P1415" cm="1">
        <f t="array" ref="P1415">_xlfn.IFS('Paraclinicos '!C1362="","",'Paraclinicos '!C1362&lt;20,4,'Paraclinicos '!C1362&lt;50,3,'Paraclinicos '!C1362&lt;100,2,'Paraclinicos '!C1362&lt;150,1,'Paraclinicos '!C1362&gt;150,0)</f>
        <v>0</v>
      </c>
      <c r="Q1415" cm="1">
        <f t="array" ref="Q1415">_xlfn.IFS('Paraclinicos '!O1362="","",'Paraclinicos '!O1362&lt;1.2,0,'Paraclinicos '!O1362&lt;2,1,'Paraclinicos '!O1362&lt;3.5,2,'Paraclinicos '!O1362&lt;5,3,'Paraclinicos '!O1362&gt;5,4)</f>
        <v>0</v>
      </c>
      <c r="R1415" t="str" cm="1">
        <f t="array" ref="R1415">_xlfn.IFS('Paraclinicos '!J1362="","",'Paraclinicos '!J1362&lt;1.2,0,'Paraclinicos '!J1362&lt;2,1,'Paraclinicos '!J1362&lt;6,2,'Paraclinicos '!J1362&lt;12,3,'Paraclinicos '!J1362&gt;=12,4)</f>
        <v/>
      </c>
      <c r="S1415" t="str" cm="1">
        <f t="array" ref="S1415">_xlfn.IFS('Paraclinicos '!Y1362="","",'Paraclinicos '!Y1362&lt;70,1,'Paraclinicos '!Y1362&gt;=70,0)</f>
        <v/>
      </c>
      <c r="T1415" t="str" cm="1">
        <f t="array" ref="T1415">_xlfn.IFS('Paraclinicos '!W1362="","",'Paraclinicos '!W1362&lt;6,4,'Paraclinicos '!W1362&lt;10,3,'Paraclinicos '!W1362&lt;13,2,'Paraclinicos '!W1362&lt;15,1,'Paraclinicos '!W1362=15,0)</f>
        <v/>
      </c>
      <c r="U1415" s="54">
        <f t="shared" si="66"/>
        <v>1</v>
      </c>
      <c r="V1415" t="str" cm="1">
        <f t="array" ref="V1415">_xlfn.IFS('Paraclinicos '!S1362="","",OR('Paraclinicos '!S1362&lt;=8,'Paraclinicos '!S1362&gt;=25),3,'Paraclinicos '!S1362&lt;12,1,'Paraclinicos '!S1362&lt;21,0,'Paraclinicos '!S1362&lt;25,2)</f>
        <v/>
      </c>
      <c r="W1415" t="str">
        <f>IFERROR(IF(INDEX('BD Demog para scores enalazar'!Y$2:'BD Demog para scores enalazar'!Y$3000,MATCH(Formulas!A1415,'BD Demog para scores enalazar'!A$2:'BD Demog para scores enalazar'!A$3000,0))=1,"SI","NO"),"")</f>
        <v>NO</v>
      </c>
      <c r="X1415" s="9" t="str">
        <f>IFERROR(IF(INDEX('BD Demog para scores enalazar'!AJ$2:'BD Demog para scores enalazar'!AJ$3000,MATCH(Formulas!A1415,'BD Demog para scores enalazar'!A$2:'BD Demog para scores enalazar'!A$3000,0))=1,"SI","NO"),"")</f>
        <v>NO</v>
      </c>
      <c r="Y1415" cm="1">
        <f t="array" ref="Y1415">IF(AND(W1415="NO",X1415="NO"),_xlfn.IFS('Paraclinicos '!K1362&lt;=91,3,'Paraclinicos '!K1362&lt;94,2,'Paraclinicos '!K1362&lt;96,1,'Paraclinicos '!K1362&gt;=96,0),"")</f>
        <v>2</v>
      </c>
      <c r="Z1415" t="str" cm="1">
        <f t="array" ref="Z1415">IF(OR(W1415="SI",X1415="SI"),_xlfn.IFS(OR(AND('Paraclinicos '!K1363&lt;=83),AND('Paraclinicos '!K1363&gt;=97,AA1415=2)),3,OR(AND('Paraclinicos '!K1363&lt;=86),AND('Paraclinicos '!K1363&gt;=94,AA1415=2)),2,OR(AND('Paraclinicos '!K1363&lt;=88),AND('Paraclinicos '!K1363&gt;=92,AA1415=2)),1,OR(AND('Paraclinicos '!K1363&gt;=88,'Paraclinicos '!K1363&lt;=92),AND('Paraclinicos '!K1363&gt;=93,AA1415=0)),0),"")</f>
        <v/>
      </c>
      <c r="AA1415" cm="1">
        <f t="array" ref="AA1415">_xlfn.IFS('Paraclinicos '!E1362="","",'Paraclinicos '!E1362="Oxigeno",2,'Paraclinicos '!E1362="Aire",0)</f>
        <v>2</v>
      </c>
    </row>
    <row r="1416" spans="1:27" x14ac:dyDescent="0.25">
      <c r="A1416">
        <f>'Paraclinicos '!A1363</f>
        <v>444</v>
      </c>
      <c r="B1416" s="3">
        <f>'Paraclinicos '!R1363</f>
        <v>44247</v>
      </c>
      <c r="C1416" cm="1">
        <f t="array" ref="C1416">_xlfn.IFS('Paraclinicos '!Q1363="","",'Paraclinicos '!Q1363&gt;60,3,'Paraclinicos '!Q1363&lt;=60,1)</f>
        <v>3</v>
      </c>
      <c r="D1416" t="str">
        <f>IFERROR(IF(INDEX('BD Demog para scores enalazar'!BC$2:BC$3000,MATCH(Formulas!A1416,'BD Demog para scores enalazar'!A$2:A$3000,0))=0,"SI","NO"),"")</f>
        <v>SI</v>
      </c>
      <c r="E1416" cm="1">
        <f t="array" ref="E1416">_xlfn.IFS(D1416="","",D1416="SI",4,D1416="NO",1)</f>
        <v>4</v>
      </c>
      <c r="F1416" cm="1">
        <f t="array" ref="F1416">_xlfn.IFS('Paraclinicos '!B1363="","",'Paraclinicos '!B1363&gt;1,1,'Paraclinicos '!B1363&lt;=1,3)</f>
        <v>3</v>
      </c>
      <c r="G1416" t="str" cm="1">
        <f t="array" ref="G1416">_xlfn.IFS('Paraclinicos '!D1363="","",AND('Paraclinicos '!D1363&gt;=250,'Paraclinicos '!D1363&lt;=500),2,'Paraclinicos '!D1363&gt;500,3,'Paraclinicos '!D1363&lt;250,1)</f>
        <v/>
      </c>
      <c r="H1416" s="50">
        <f t="shared" si="67"/>
        <v>10</v>
      </c>
      <c r="I1416" cm="1">
        <f t="array" ref="I1416">_xlfn.IFS('Paraclinicos '!Q1363="","",'Paraclinicos '!Q1363&gt;=65,1,'Paraclinicos '!Q1363&lt;65,0)</f>
        <v>0</v>
      </c>
      <c r="J1416" cm="1">
        <f t="array" ref="J1416">_xlfn.IFS('Paraclinicos '!I1363="","",'Paraclinicos '!I1363&gt;7,1,'Paraclinicos '!I1363&lt;=7,0)</f>
        <v>1</v>
      </c>
      <c r="K1416" t="str" cm="1">
        <f t="array" ref="K1416">_xlfn.IFS('Paraclinicos '!W1363="","",'Paraclinicos '!W1363&lt;=8,1,'Paraclinicos '!W1363&gt;8,0)</f>
        <v/>
      </c>
      <c r="L1416" t="str" cm="1">
        <f t="array" ref="L1416">_xlfn.IFS('Paraclinicos '!S1363="","",'Paraclinicos '!S1363&gt;=30,1,'Paraclinicos '!S1363&lt;30,0)</f>
        <v/>
      </c>
      <c r="M1416" t="str" cm="1">
        <f t="array" ref="M1416">_xlfn.IFS(OR('Paraclinicos '!T1363="",'Paraclinicos '!U1363=""),"",OR('Paraclinicos '!T1363&lt;=90,'Paraclinicos '!U1363&lt;=60),1,OR('Paraclinicos '!T1363&gt;90,'Paraclinicos '!U1363&gt;60),0)</f>
        <v/>
      </c>
      <c r="N1416" s="45">
        <f t="shared" si="68"/>
        <v>2</v>
      </c>
      <c r="O1416" cm="1">
        <f t="array" ref="O1416">_xlfn.IFS(OR('Paraclinicos '!M1363="",'Paraclinicos '!N1363="",'Paraclinicos '!N1363=0),"",'Paraclinicos '!M1363/'Paraclinicos '!N1363&lt;100,4,'Paraclinicos '!M1363/'Paraclinicos '!N1363&lt;200,3,'Paraclinicos '!M1363/'Paraclinicos '!N1363&lt;300,2,'Paraclinicos '!M1363/'Paraclinicos '!N1363&lt;400,1,'Paraclinicos '!M1363/'Paraclinicos '!N1363&gt;=400,0)</f>
        <v>1</v>
      </c>
      <c r="P1416" cm="1">
        <f t="array" ref="P1416">_xlfn.IFS('Paraclinicos '!C1363="","",'Paraclinicos '!C1363&lt;20,4,'Paraclinicos '!C1363&lt;50,3,'Paraclinicos '!C1363&lt;100,2,'Paraclinicos '!C1363&lt;150,1,'Paraclinicos '!C1363&gt;150,0)</f>
        <v>0</v>
      </c>
      <c r="Q1416" cm="1">
        <f t="array" ref="Q1416">_xlfn.IFS('Paraclinicos '!O1363="","",'Paraclinicos '!O1363&lt;1.2,0,'Paraclinicos '!O1363&lt;2,1,'Paraclinicos '!O1363&lt;3.5,2,'Paraclinicos '!O1363&lt;5,3,'Paraclinicos '!O1363&gt;5,4)</f>
        <v>0</v>
      </c>
      <c r="R1416" t="str" cm="1">
        <f t="array" ref="R1416">_xlfn.IFS('Paraclinicos '!J1363="","",'Paraclinicos '!J1363&lt;1.2,0,'Paraclinicos '!J1363&lt;2,1,'Paraclinicos '!J1363&lt;6,2,'Paraclinicos '!J1363&lt;12,3,'Paraclinicos '!J1363&gt;=12,4)</f>
        <v/>
      </c>
      <c r="S1416" t="str" cm="1">
        <f t="array" ref="S1416">_xlfn.IFS('Paraclinicos '!Y1363="","",'Paraclinicos '!Y1363&lt;70,1,'Paraclinicos '!Y1363&gt;=70,0)</f>
        <v/>
      </c>
      <c r="T1416" t="str" cm="1">
        <f t="array" ref="T1416">_xlfn.IFS('Paraclinicos '!W1363="","",'Paraclinicos '!W1363&lt;6,4,'Paraclinicos '!W1363&lt;10,3,'Paraclinicos '!W1363&lt;13,2,'Paraclinicos '!W1363&lt;15,1,'Paraclinicos '!W1363=15,0)</f>
        <v/>
      </c>
      <c r="U1416" s="54">
        <f t="shared" si="66"/>
        <v>1</v>
      </c>
      <c r="V1416" t="str" cm="1">
        <f t="array" ref="V1416">_xlfn.IFS('Paraclinicos '!S1363="","",OR('Paraclinicos '!S1363&lt;=8,'Paraclinicos '!S1363&gt;=25),3,'Paraclinicos '!S1363&lt;12,1,'Paraclinicos '!S1363&lt;21,0,'Paraclinicos '!S1363&lt;25,2)</f>
        <v/>
      </c>
      <c r="W1416" t="str">
        <f>IFERROR(IF(INDEX('BD Demog para scores enalazar'!Y$2:'BD Demog para scores enalazar'!Y$3000,MATCH(Formulas!A1416,'BD Demog para scores enalazar'!A$2:'BD Demog para scores enalazar'!A$3000,0))=1,"SI","NO"),"")</f>
        <v>NO</v>
      </c>
      <c r="X1416" s="9" t="str">
        <f>IFERROR(IF(INDEX('BD Demog para scores enalazar'!AJ$2:'BD Demog para scores enalazar'!AJ$3000,MATCH(Formulas!A1416,'BD Demog para scores enalazar'!A$2:'BD Demog para scores enalazar'!A$3000,0))=1,"SI","NO"),"")</f>
        <v>NO</v>
      </c>
      <c r="Y1416" cm="1">
        <f t="array" ref="Y1416">IF(AND(W1416="NO",X1416="NO"),_xlfn.IFS('Paraclinicos '!K1363&lt;=91,3,'Paraclinicos '!K1363&lt;94,2,'Paraclinicos '!K1363&lt;96,1,'Paraclinicos '!K1363&gt;=96,0),"")</f>
        <v>1</v>
      </c>
      <c r="Z1416" t="str" cm="1">
        <f t="array" ref="Z1416">IF(OR(W1416="SI",X1416="SI"),_xlfn.IFS(OR(AND('Paraclinicos '!K1364&lt;=83),AND('Paraclinicos '!K1364&gt;=97,AA1416=2)),3,OR(AND('Paraclinicos '!K1364&lt;=86),AND('Paraclinicos '!K1364&gt;=94,AA1416=2)),2,OR(AND('Paraclinicos '!K1364&lt;=88),AND('Paraclinicos '!K1364&gt;=92,AA1416=2)),1,OR(AND('Paraclinicos '!K1364&gt;=88,'Paraclinicos '!K1364&lt;=92),AND('Paraclinicos '!K1364&gt;=93,AA1416=0)),0),"")</f>
        <v/>
      </c>
      <c r="AA1416" cm="1">
        <f t="array" ref="AA1416">_xlfn.IFS('Paraclinicos '!E1363="","",'Paraclinicos '!E1363="Oxigeno",2,'Paraclinicos '!E1363="Aire",0)</f>
        <v>2</v>
      </c>
    </row>
    <row r="1417" spans="1:27" x14ac:dyDescent="0.25">
      <c r="A1417">
        <f>'Paraclinicos '!A1364</f>
        <v>444</v>
      </c>
      <c r="B1417" s="3">
        <f>'Paraclinicos '!R1364</f>
        <v>44249</v>
      </c>
      <c r="C1417" cm="1">
        <f t="array" ref="C1417">_xlfn.IFS('Paraclinicos '!Q1364="","",'Paraclinicos '!Q1364&gt;60,3,'Paraclinicos '!Q1364&lt;=60,1)</f>
        <v>3</v>
      </c>
      <c r="D1417" t="str">
        <f>IFERROR(IF(INDEX('BD Demog para scores enalazar'!BC$2:BC$3000,MATCH(Formulas!A1417,'BD Demog para scores enalazar'!A$2:A$3000,0))=0,"SI","NO"),"")</f>
        <v>SI</v>
      </c>
      <c r="E1417" cm="1">
        <f t="array" ref="E1417">_xlfn.IFS(D1417="","",D1417="SI",4,D1417="NO",1)</f>
        <v>4</v>
      </c>
      <c r="F1417" cm="1">
        <f t="array" ref="F1417">_xlfn.IFS('Paraclinicos '!B1364="","",'Paraclinicos '!B1364&gt;1,1,'Paraclinicos '!B1364&lt;=1,3)</f>
        <v>3</v>
      </c>
      <c r="G1417" t="str" cm="1">
        <f t="array" ref="G1417">_xlfn.IFS('Paraclinicos '!D1364="","",AND('Paraclinicos '!D1364&gt;=250,'Paraclinicos '!D1364&lt;=500),2,'Paraclinicos '!D1364&gt;500,3,'Paraclinicos '!D1364&lt;250,1)</f>
        <v/>
      </c>
      <c r="H1417" s="50">
        <f t="shared" si="67"/>
        <v>10</v>
      </c>
      <c r="I1417" cm="1">
        <f t="array" ref="I1417">_xlfn.IFS('Paraclinicos '!Q1364="","",'Paraclinicos '!Q1364&gt;=65,1,'Paraclinicos '!Q1364&lt;65,0)</f>
        <v>0</v>
      </c>
      <c r="J1417" cm="1">
        <f t="array" ref="J1417">_xlfn.IFS('Paraclinicos '!I1364="","",'Paraclinicos '!I1364&gt;7,1,'Paraclinicos '!I1364&lt;=7,0)</f>
        <v>1</v>
      </c>
      <c r="K1417" t="str" cm="1">
        <f t="array" ref="K1417">_xlfn.IFS('Paraclinicos '!W1364="","",'Paraclinicos '!W1364&lt;=8,1,'Paraclinicos '!W1364&gt;8,0)</f>
        <v/>
      </c>
      <c r="L1417" t="str" cm="1">
        <f t="array" ref="L1417">_xlfn.IFS('Paraclinicos '!S1364="","",'Paraclinicos '!S1364&gt;=30,1,'Paraclinicos '!S1364&lt;30,0)</f>
        <v/>
      </c>
      <c r="M1417" t="str" cm="1">
        <f t="array" ref="M1417">_xlfn.IFS(OR('Paraclinicos '!T1364="",'Paraclinicos '!U1364=""),"",OR('Paraclinicos '!T1364&lt;=90,'Paraclinicos '!U1364&lt;=60),1,OR('Paraclinicos '!T1364&gt;90,'Paraclinicos '!U1364&gt;60),0)</f>
        <v/>
      </c>
      <c r="N1417" s="45">
        <f t="shared" si="68"/>
        <v>2</v>
      </c>
      <c r="O1417" cm="1">
        <f t="array" ref="O1417">_xlfn.IFS(OR('Paraclinicos '!M1364="",'Paraclinicos '!N1364="",'Paraclinicos '!N1364=0),"",'Paraclinicos '!M1364/'Paraclinicos '!N1364&lt;100,4,'Paraclinicos '!M1364/'Paraclinicos '!N1364&lt;200,3,'Paraclinicos '!M1364/'Paraclinicos '!N1364&lt;300,2,'Paraclinicos '!M1364/'Paraclinicos '!N1364&lt;400,1,'Paraclinicos '!M1364/'Paraclinicos '!N1364&gt;=400,0)</f>
        <v>2</v>
      </c>
      <c r="P1417" cm="1">
        <f t="array" ref="P1417">_xlfn.IFS('Paraclinicos '!C1364="","",'Paraclinicos '!C1364&lt;20,4,'Paraclinicos '!C1364&lt;50,3,'Paraclinicos '!C1364&lt;100,2,'Paraclinicos '!C1364&lt;150,1,'Paraclinicos '!C1364&gt;150,0)</f>
        <v>0</v>
      </c>
      <c r="Q1417" cm="1">
        <f t="array" ref="Q1417">_xlfn.IFS('Paraclinicos '!O1364="","",'Paraclinicos '!O1364&lt;1.2,0,'Paraclinicos '!O1364&lt;2,1,'Paraclinicos '!O1364&lt;3.5,2,'Paraclinicos '!O1364&lt;5,3,'Paraclinicos '!O1364&gt;5,4)</f>
        <v>0</v>
      </c>
      <c r="R1417" t="str" cm="1">
        <f t="array" ref="R1417">_xlfn.IFS('Paraclinicos '!J1364="","",'Paraclinicos '!J1364&lt;1.2,0,'Paraclinicos '!J1364&lt;2,1,'Paraclinicos '!J1364&lt;6,2,'Paraclinicos '!J1364&lt;12,3,'Paraclinicos '!J1364&gt;=12,4)</f>
        <v/>
      </c>
      <c r="S1417" t="str" cm="1">
        <f t="array" ref="S1417">_xlfn.IFS('Paraclinicos '!Y1364="","",'Paraclinicos '!Y1364&lt;70,1,'Paraclinicos '!Y1364&gt;=70,0)</f>
        <v/>
      </c>
      <c r="T1417" t="str" cm="1">
        <f t="array" ref="T1417">_xlfn.IFS('Paraclinicos '!W1364="","",'Paraclinicos '!W1364&lt;6,4,'Paraclinicos '!W1364&lt;10,3,'Paraclinicos '!W1364&lt;13,2,'Paraclinicos '!W1364&lt;15,1,'Paraclinicos '!W1364=15,0)</f>
        <v/>
      </c>
      <c r="U1417" s="54">
        <f t="shared" si="66"/>
        <v>2</v>
      </c>
      <c r="V1417" t="str" cm="1">
        <f t="array" ref="V1417">_xlfn.IFS('Paraclinicos '!S1364="","",OR('Paraclinicos '!S1364&lt;=8,'Paraclinicos '!S1364&gt;=25),3,'Paraclinicos '!S1364&lt;12,1,'Paraclinicos '!S1364&lt;21,0,'Paraclinicos '!S1364&lt;25,2)</f>
        <v/>
      </c>
      <c r="W1417" t="str">
        <f>IFERROR(IF(INDEX('BD Demog para scores enalazar'!Y$2:'BD Demog para scores enalazar'!Y$3000,MATCH(Formulas!A1417,'BD Demog para scores enalazar'!A$2:'BD Demog para scores enalazar'!A$3000,0))=1,"SI","NO"),"")</f>
        <v>NO</v>
      </c>
      <c r="X1417" s="9" t="str">
        <f>IFERROR(IF(INDEX('BD Demog para scores enalazar'!AJ$2:'BD Demog para scores enalazar'!AJ$3000,MATCH(Formulas!A1417,'BD Demog para scores enalazar'!A$2:'BD Demog para scores enalazar'!A$3000,0))=1,"SI","NO"),"")</f>
        <v>NO</v>
      </c>
      <c r="Y1417" cm="1">
        <f t="array" ref="Y1417">IF(AND(W1417="NO",X1417="NO"),_xlfn.IFS('Paraclinicos '!K1364&lt;=91,3,'Paraclinicos '!K1364&lt;94,2,'Paraclinicos '!K1364&lt;96,1,'Paraclinicos '!K1364&gt;=96,0),"")</f>
        <v>3</v>
      </c>
      <c r="Z1417" t="str" cm="1">
        <f t="array" ref="Z1417">IF(OR(W1417="SI",X1417="SI"),_xlfn.IFS(OR(AND('Paraclinicos '!K1365&lt;=83),AND('Paraclinicos '!K1365&gt;=97,AA1417=2)),3,OR(AND('Paraclinicos '!K1365&lt;=86),AND('Paraclinicos '!K1365&gt;=94,AA1417=2)),2,OR(AND('Paraclinicos '!K1365&lt;=88),AND('Paraclinicos '!K1365&gt;=92,AA1417=2)),1,OR(AND('Paraclinicos '!K1365&gt;=88,'Paraclinicos '!K1365&lt;=92),AND('Paraclinicos '!K1365&gt;=93,AA1417=0)),0),"")</f>
        <v/>
      </c>
      <c r="AA1417" cm="1">
        <f t="array" ref="AA1417">_xlfn.IFS('Paraclinicos '!E1364="","",'Paraclinicos '!E1364="Oxigeno",2,'Paraclinicos '!E1364="Aire",0)</f>
        <v>2</v>
      </c>
    </row>
    <row r="1418" spans="1:27" x14ac:dyDescent="0.25">
      <c r="A1418">
        <f>'Paraclinicos '!A1365</f>
        <v>444</v>
      </c>
      <c r="B1418" s="3">
        <f>'Paraclinicos '!R1365</f>
        <v>44250</v>
      </c>
      <c r="C1418" cm="1">
        <f t="array" ref="C1418">_xlfn.IFS('Paraclinicos '!Q1365="","",'Paraclinicos '!Q1365&gt;60,3,'Paraclinicos '!Q1365&lt;=60,1)</f>
        <v>3</v>
      </c>
      <c r="D1418" t="str">
        <f>IFERROR(IF(INDEX('BD Demog para scores enalazar'!BC$2:BC$3000,MATCH(Formulas!A1418,'BD Demog para scores enalazar'!A$2:A$3000,0))=0,"SI","NO"),"")</f>
        <v>SI</v>
      </c>
      <c r="E1418" cm="1">
        <f t="array" ref="E1418">_xlfn.IFS(D1418="","",D1418="SI",4,D1418="NO",1)</f>
        <v>4</v>
      </c>
      <c r="F1418" cm="1">
        <f t="array" ref="F1418">_xlfn.IFS('Paraclinicos '!B1365="","",'Paraclinicos '!B1365&gt;1,1,'Paraclinicos '!B1365&lt;=1,3)</f>
        <v>3</v>
      </c>
      <c r="G1418" t="str" cm="1">
        <f t="array" ref="G1418">_xlfn.IFS('Paraclinicos '!D1365="","",AND('Paraclinicos '!D1365&gt;=250,'Paraclinicos '!D1365&lt;=500),2,'Paraclinicos '!D1365&gt;500,3,'Paraclinicos '!D1365&lt;250,1)</f>
        <v/>
      </c>
      <c r="H1418" s="50">
        <f t="shared" si="67"/>
        <v>10</v>
      </c>
      <c r="I1418" cm="1">
        <f t="array" ref="I1418">_xlfn.IFS('Paraclinicos '!Q1365="","",'Paraclinicos '!Q1365&gt;=65,1,'Paraclinicos '!Q1365&lt;65,0)</f>
        <v>0</v>
      </c>
      <c r="J1418" cm="1">
        <f t="array" ref="J1418">_xlfn.IFS('Paraclinicos '!I1365="","",'Paraclinicos '!I1365&gt;7,1,'Paraclinicos '!I1365&lt;=7,0)</f>
        <v>1</v>
      </c>
      <c r="K1418" t="str" cm="1">
        <f t="array" ref="K1418">_xlfn.IFS('Paraclinicos '!W1365="","",'Paraclinicos '!W1365&lt;=8,1,'Paraclinicos '!W1365&gt;8,0)</f>
        <v/>
      </c>
      <c r="L1418" t="str" cm="1">
        <f t="array" ref="L1418">_xlfn.IFS('Paraclinicos '!S1365="","",'Paraclinicos '!S1365&gt;=30,1,'Paraclinicos '!S1365&lt;30,0)</f>
        <v/>
      </c>
      <c r="M1418" t="str" cm="1">
        <f t="array" ref="M1418">_xlfn.IFS(OR('Paraclinicos '!T1365="",'Paraclinicos '!U1365=""),"",OR('Paraclinicos '!T1365&lt;=90,'Paraclinicos '!U1365&lt;=60),1,OR('Paraclinicos '!T1365&gt;90,'Paraclinicos '!U1365&gt;60),0)</f>
        <v/>
      </c>
      <c r="N1418" s="45">
        <f t="shared" si="68"/>
        <v>2</v>
      </c>
      <c r="O1418" cm="1">
        <f t="array" ref="O1418">_xlfn.IFS(OR('Paraclinicos '!M1365="",'Paraclinicos '!N1365="",'Paraclinicos '!N1365=0),"",'Paraclinicos '!M1365/'Paraclinicos '!N1365&lt;100,4,'Paraclinicos '!M1365/'Paraclinicos '!N1365&lt;200,3,'Paraclinicos '!M1365/'Paraclinicos '!N1365&lt;300,2,'Paraclinicos '!M1365/'Paraclinicos '!N1365&lt;400,1,'Paraclinicos '!M1365/'Paraclinicos '!N1365&gt;=400,0)</f>
        <v>2</v>
      </c>
      <c r="P1418" cm="1">
        <f t="array" ref="P1418">_xlfn.IFS('Paraclinicos '!C1365="","",'Paraclinicos '!C1365&lt;20,4,'Paraclinicos '!C1365&lt;50,3,'Paraclinicos '!C1365&lt;100,2,'Paraclinicos '!C1365&lt;150,1,'Paraclinicos '!C1365&gt;150,0)</f>
        <v>0</v>
      </c>
      <c r="Q1418" cm="1">
        <f t="array" ref="Q1418">_xlfn.IFS('Paraclinicos '!O1365="","",'Paraclinicos '!O1365&lt;1.2,0,'Paraclinicos '!O1365&lt;2,1,'Paraclinicos '!O1365&lt;3.5,2,'Paraclinicos '!O1365&lt;5,3,'Paraclinicos '!O1365&gt;5,4)</f>
        <v>0</v>
      </c>
      <c r="R1418" t="str" cm="1">
        <f t="array" ref="R1418">_xlfn.IFS('Paraclinicos '!J1365="","",'Paraclinicos '!J1365&lt;1.2,0,'Paraclinicos '!J1365&lt;2,1,'Paraclinicos '!J1365&lt;6,2,'Paraclinicos '!J1365&lt;12,3,'Paraclinicos '!J1365&gt;=12,4)</f>
        <v/>
      </c>
      <c r="S1418" t="str" cm="1">
        <f t="array" ref="S1418">_xlfn.IFS('Paraclinicos '!Y1365="","",'Paraclinicos '!Y1365&lt;70,1,'Paraclinicos '!Y1365&gt;=70,0)</f>
        <v/>
      </c>
      <c r="T1418" t="str" cm="1">
        <f t="array" ref="T1418">_xlfn.IFS('Paraclinicos '!W1365="","",'Paraclinicos '!W1365&lt;6,4,'Paraclinicos '!W1365&lt;10,3,'Paraclinicos '!W1365&lt;13,2,'Paraclinicos '!W1365&lt;15,1,'Paraclinicos '!W1365=15,0)</f>
        <v/>
      </c>
      <c r="U1418" s="54">
        <f t="shared" si="66"/>
        <v>2</v>
      </c>
      <c r="V1418" t="str" cm="1">
        <f t="array" ref="V1418">_xlfn.IFS('Paraclinicos '!S1365="","",OR('Paraclinicos '!S1365&lt;=8,'Paraclinicos '!S1365&gt;=25),3,'Paraclinicos '!S1365&lt;12,1,'Paraclinicos '!S1365&lt;21,0,'Paraclinicos '!S1365&lt;25,2)</f>
        <v/>
      </c>
      <c r="W1418" t="str">
        <f>IFERROR(IF(INDEX('BD Demog para scores enalazar'!Y$2:'BD Demog para scores enalazar'!Y$3000,MATCH(Formulas!A1418,'BD Demog para scores enalazar'!A$2:'BD Demog para scores enalazar'!A$3000,0))=1,"SI","NO"),"")</f>
        <v>NO</v>
      </c>
      <c r="X1418" s="9" t="str">
        <f>IFERROR(IF(INDEX('BD Demog para scores enalazar'!AJ$2:'BD Demog para scores enalazar'!AJ$3000,MATCH(Formulas!A1418,'BD Demog para scores enalazar'!A$2:'BD Demog para scores enalazar'!A$3000,0))=1,"SI","NO"),"")</f>
        <v>NO</v>
      </c>
      <c r="Y1418" cm="1">
        <f t="array" ref="Y1418">IF(AND(W1418="NO",X1418="NO"),_xlfn.IFS('Paraclinicos '!K1365&lt;=91,3,'Paraclinicos '!K1365&lt;94,2,'Paraclinicos '!K1365&lt;96,1,'Paraclinicos '!K1365&gt;=96,0),"")</f>
        <v>3</v>
      </c>
      <c r="Z1418" t="str" cm="1">
        <f t="array" ref="Z1418">IF(OR(W1418="SI",X1418="SI"),_xlfn.IFS(OR(AND('Paraclinicos '!K1366&lt;=83),AND('Paraclinicos '!K1366&gt;=97,AA1418=2)),3,OR(AND('Paraclinicos '!K1366&lt;=86),AND('Paraclinicos '!K1366&gt;=94,AA1418=2)),2,OR(AND('Paraclinicos '!K1366&lt;=88),AND('Paraclinicos '!K1366&gt;=92,AA1418=2)),1,OR(AND('Paraclinicos '!K1366&gt;=88,'Paraclinicos '!K1366&lt;=92),AND('Paraclinicos '!K1366&gt;=93,AA1418=0)),0),"")</f>
        <v/>
      </c>
      <c r="AA1418" cm="1">
        <f t="array" ref="AA1418">_xlfn.IFS('Paraclinicos '!E1365="","",'Paraclinicos '!E1365="Oxigeno",2,'Paraclinicos '!E1365="Aire",0)</f>
        <v>2</v>
      </c>
    </row>
    <row r="1419" spans="1:27" x14ac:dyDescent="0.25">
      <c r="A1419">
        <f>'Paraclinicos '!A1366</f>
        <v>444</v>
      </c>
      <c r="B1419" s="3">
        <f>'Paraclinicos '!R1366</f>
        <v>44251</v>
      </c>
      <c r="C1419" cm="1">
        <f t="array" ref="C1419">_xlfn.IFS('Paraclinicos '!Q1366="","",'Paraclinicos '!Q1366&gt;60,3,'Paraclinicos '!Q1366&lt;=60,1)</f>
        <v>3</v>
      </c>
      <c r="D1419" t="str">
        <f>IFERROR(IF(INDEX('BD Demog para scores enalazar'!BC$2:BC$3000,MATCH(Formulas!A1419,'BD Demog para scores enalazar'!A$2:A$3000,0))=0,"SI","NO"),"")</f>
        <v>SI</v>
      </c>
      <c r="E1419" cm="1">
        <f t="array" ref="E1419">_xlfn.IFS(D1419="","",D1419="SI",4,D1419="NO",1)</f>
        <v>4</v>
      </c>
      <c r="F1419" cm="1">
        <f t="array" ref="F1419">_xlfn.IFS('Paraclinicos '!B1366="","",'Paraclinicos '!B1366&gt;1,1,'Paraclinicos '!B1366&lt;=1,3)</f>
        <v>3</v>
      </c>
      <c r="G1419" t="str" cm="1">
        <f t="array" ref="G1419">_xlfn.IFS('Paraclinicos '!D1366="","",AND('Paraclinicos '!D1366&gt;=250,'Paraclinicos '!D1366&lt;=500),2,'Paraclinicos '!D1366&gt;500,3,'Paraclinicos '!D1366&lt;250,1)</f>
        <v/>
      </c>
      <c r="H1419" s="50">
        <f t="shared" si="67"/>
        <v>10</v>
      </c>
      <c r="I1419" cm="1">
        <f t="array" ref="I1419">_xlfn.IFS('Paraclinicos '!Q1366="","",'Paraclinicos '!Q1366&gt;=65,1,'Paraclinicos '!Q1366&lt;65,0)</f>
        <v>0</v>
      </c>
      <c r="J1419" cm="1">
        <f t="array" ref="J1419">_xlfn.IFS('Paraclinicos '!I1366="","",'Paraclinicos '!I1366&gt;7,1,'Paraclinicos '!I1366&lt;=7,0)</f>
        <v>1</v>
      </c>
      <c r="K1419" t="str" cm="1">
        <f t="array" ref="K1419">_xlfn.IFS('Paraclinicos '!W1366="","",'Paraclinicos '!W1366&lt;=8,1,'Paraclinicos '!W1366&gt;8,0)</f>
        <v/>
      </c>
      <c r="L1419" t="str" cm="1">
        <f t="array" ref="L1419">_xlfn.IFS('Paraclinicos '!S1366="","",'Paraclinicos '!S1366&gt;=30,1,'Paraclinicos '!S1366&lt;30,0)</f>
        <v/>
      </c>
      <c r="M1419" t="str" cm="1">
        <f t="array" ref="M1419">_xlfn.IFS(OR('Paraclinicos '!T1366="",'Paraclinicos '!U1366=""),"",OR('Paraclinicos '!T1366&lt;=90,'Paraclinicos '!U1366&lt;=60),1,OR('Paraclinicos '!T1366&gt;90,'Paraclinicos '!U1366&gt;60),0)</f>
        <v/>
      </c>
      <c r="N1419" s="45">
        <f t="shared" si="68"/>
        <v>2</v>
      </c>
      <c r="O1419" cm="1">
        <f t="array" ref="O1419">_xlfn.IFS(OR('Paraclinicos '!M1366="",'Paraclinicos '!N1366="",'Paraclinicos '!N1366=0),"",'Paraclinicos '!M1366/'Paraclinicos '!N1366&lt;100,4,'Paraclinicos '!M1366/'Paraclinicos '!N1366&lt;200,3,'Paraclinicos '!M1366/'Paraclinicos '!N1366&lt;300,2,'Paraclinicos '!M1366/'Paraclinicos '!N1366&lt;400,1,'Paraclinicos '!M1366/'Paraclinicos '!N1366&gt;=400,0)</f>
        <v>1</v>
      </c>
      <c r="P1419" cm="1">
        <f t="array" ref="P1419">_xlfn.IFS('Paraclinicos '!C1366="","",'Paraclinicos '!C1366&lt;20,4,'Paraclinicos '!C1366&lt;50,3,'Paraclinicos '!C1366&lt;100,2,'Paraclinicos '!C1366&lt;150,1,'Paraclinicos '!C1366&gt;150,0)</f>
        <v>0</v>
      </c>
      <c r="Q1419" cm="1">
        <f t="array" ref="Q1419">_xlfn.IFS('Paraclinicos '!O1366="","",'Paraclinicos '!O1366&lt;1.2,0,'Paraclinicos '!O1366&lt;2,1,'Paraclinicos '!O1366&lt;3.5,2,'Paraclinicos '!O1366&lt;5,3,'Paraclinicos '!O1366&gt;5,4)</f>
        <v>0</v>
      </c>
      <c r="R1419" t="str" cm="1">
        <f t="array" ref="R1419">_xlfn.IFS('Paraclinicos '!J1366="","",'Paraclinicos '!J1366&lt;1.2,0,'Paraclinicos '!J1366&lt;2,1,'Paraclinicos '!J1366&lt;6,2,'Paraclinicos '!J1366&lt;12,3,'Paraclinicos '!J1366&gt;=12,4)</f>
        <v/>
      </c>
      <c r="S1419" t="str" cm="1">
        <f t="array" ref="S1419">_xlfn.IFS('Paraclinicos '!Y1366="","",'Paraclinicos '!Y1366&lt;70,1,'Paraclinicos '!Y1366&gt;=70,0)</f>
        <v/>
      </c>
      <c r="T1419" t="str" cm="1">
        <f t="array" ref="T1419">_xlfn.IFS('Paraclinicos '!W1366="","",'Paraclinicos '!W1366&lt;6,4,'Paraclinicos '!W1366&lt;10,3,'Paraclinicos '!W1366&lt;13,2,'Paraclinicos '!W1366&lt;15,1,'Paraclinicos '!W1366=15,0)</f>
        <v/>
      </c>
      <c r="U1419" s="54">
        <f t="shared" si="66"/>
        <v>1</v>
      </c>
      <c r="V1419" t="str" cm="1">
        <f t="array" ref="V1419">_xlfn.IFS('Paraclinicos '!S1366="","",OR('Paraclinicos '!S1366&lt;=8,'Paraclinicos '!S1366&gt;=25),3,'Paraclinicos '!S1366&lt;12,1,'Paraclinicos '!S1366&lt;21,0,'Paraclinicos '!S1366&lt;25,2)</f>
        <v/>
      </c>
      <c r="W1419" t="str">
        <f>IFERROR(IF(INDEX('BD Demog para scores enalazar'!Y$2:'BD Demog para scores enalazar'!Y$3000,MATCH(Formulas!A1419,'BD Demog para scores enalazar'!A$2:'BD Demog para scores enalazar'!A$3000,0))=1,"SI","NO"),"")</f>
        <v>NO</v>
      </c>
      <c r="X1419" s="9" t="str">
        <f>IFERROR(IF(INDEX('BD Demog para scores enalazar'!AJ$2:'BD Demog para scores enalazar'!AJ$3000,MATCH(Formulas!A1419,'BD Demog para scores enalazar'!A$2:'BD Demog para scores enalazar'!A$3000,0))=1,"SI","NO"),"")</f>
        <v>NO</v>
      </c>
      <c r="Y1419" cm="1">
        <f t="array" ref="Y1419">IF(AND(W1419="NO",X1419="NO"),_xlfn.IFS('Paraclinicos '!K1366&lt;=91,3,'Paraclinicos '!K1366&lt;94,2,'Paraclinicos '!K1366&lt;96,1,'Paraclinicos '!K1366&gt;=96,0),"")</f>
        <v>2</v>
      </c>
      <c r="Z1419" t="str" cm="1">
        <f t="array" ref="Z1419">IF(OR(W1419="SI",X1419="SI"),_xlfn.IFS(OR(AND('Paraclinicos '!K1367&lt;=83),AND('Paraclinicos '!K1367&gt;=97,AA1419=2)),3,OR(AND('Paraclinicos '!K1367&lt;=86),AND('Paraclinicos '!K1367&gt;=94,AA1419=2)),2,OR(AND('Paraclinicos '!K1367&lt;=88),AND('Paraclinicos '!K1367&gt;=92,AA1419=2)),1,OR(AND('Paraclinicos '!K1367&gt;=88,'Paraclinicos '!K1367&lt;=92),AND('Paraclinicos '!K1367&gt;=93,AA1419=0)),0),"")</f>
        <v/>
      </c>
      <c r="AA1419" cm="1">
        <f t="array" ref="AA1419">_xlfn.IFS('Paraclinicos '!E1366="","",'Paraclinicos '!E1366="Oxigeno",2,'Paraclinicos '!E1366="Aire",0)</f>
        <v>2</v>
      </c>
    </row>
    <row r="1420" spans="1:27" x14ac:dyDescent="0.25">
      <c r="A1420">
        <f>'Paraclinicos '!A1367</f>
        <v>444</v>
      </c>
      <c r="B1420" s="3">
        <f>'Paraclinicos '!R1367</f>
        <v>44253</v>
      </c>
      <c r="C1420" cm="1">
        <f t="array" ref="C1420">_xlfn.IFS('Paraclinicos '!Q1367="","",'Paraclinicos '!Q1367&gt;60,3,'Paraclinicos '!Q1367&lt;=60,1)</f>
        <v>3</v>
      </c>
      <c r="D1420" t="str">
        <f>IFERROR(IF(INDEX('BD Demog para scores enalazar'!BC$2:BC$3000,MATCH(Formulas!A1420,'BD Demog para scores enalazar'!A$2:A$3000,0))=0,"SI","NO"),"")</f>
        <v>SI</v>
      </c>
      <c r="E1420" cm="1">
        <f t="array" ref="E1420">_xlfn.IFS(D1420="","",D1420="SI",4,D1420="NO",1)</f>
        <v>4</v>
      </c>
      <c r="F1420" cm="1">
        <f t="array" ref="F1420">_xlfn.IFS('Paraclinicos '!B1367="","",'Paraclinicos '!B1367&gt;1,1,'Paraclinicos '!B1367&lt;=1,3)</f>
        <v>3</v>
      </c>
      <c r="G1420" t="str" cm="1">
        <f t="array" ref="G1420">_xlfn.IFS('Paraclinicos '!D1367="","",AND('Paraclinicos '!D1367&gt;=250,'Paraclinicos '!D1367&lt;=500),2,'Paraclinicos '!D1367&gt;500,3,'Paraclinicos '!D1367&lt;250,1)</f>
        <v/>
      </c>
      <c r="H1420" s="50">
        <f t="shared" si="67"/>
        <v>10</v>
      </c>
      <c r="I1420" cm="1">
        <f t="array" ref="I1420">_xlfn.IFS('Paraclinicos '!Q1367="","",'Paraclinicos '!Q1367&gt;=65,1,'Paraclinicos '!Q1367&lt;65,0)</f>
        <v>0</v>
      </c>
      <c r="J1420" cm="1">
        <f t="array" ref="J1420">_xlfn.IFS('Paraclinicos '!I1367="","",'Paraclinicos '!I1367&gt;7,1,'Paraclinicos '!I1367&lt;=7,0)</f>
        <v>1</v>
      </c>
      <c r="K1420" t="str" cm="1">
        <f t="array" ref="K1420">_xlfn.IFS('Paraclinicos '!W1367="","",'Paraclinicos '!W1367&lt;=8,1,'Paraclinicos '!W1367&gt;8,0)</f>
        <v/>
      </c>
      <c r="L1420" t="str" cm="1">
        <f t="array" ref="L1420">_xlfn.IFS('Paraclinicos '!S1367="","",'Paraclinicos '!S1367&gt;=30,1,'Paraclinicos '!S1367&lt;30,0)</f>
        <v/>
      </c>
      <c r="M1420" t="str" cm="1">
        <f t="array" ref="M1420">_xlfn.IFS(OR('Paraclinicos '!T1367="",'Paraclinicos '!U1367=""),"",OR('Paraclinicos '!T1367&lt;=90,'Paraclinicos '!U1367&lt;=60),1,OR('Paraclinicos '!T1367&gt;90,'Paraclinicos '!U1367&gt;60),0)</f>
        <v/>
      </c>
      <c r="N1420" s="45">
        <f t="shared" si="68"/>
        <v>2</v>
      </c>
      <c r="O1420" cm="1">
        <f t="array" ref="O1420">_xlfn.IFS(OR('Paraclinicos '!M1367="",'Paraclinicos '!N1367="",'Paraclinicos '!N1367=0),"",'Paraclinicos '!M1367/'Paraclinicos '!N1367&lt;100,4,'Paraclinicos '!M1367/'Paraclinicos '!N1367&lt;200,3,'Paraclinicos '!M1367/'Paraclinicos '!N1367&lt;300,2,'Paraclinicos '!M1367/'Paraclinicos '!N1367&lt;400,1,'Paraclinicos '!M1367/'Paraclinicos '!N1367&gt;=400,0)</f>
        <v>1</v>
      </c>
      <c r="P1420" cm="1">
        <f t="array" ref="P1420">_xlfn.IFS('Paraclinicos '!C1367="","",'Paraclinicos '!C1367&lt;20,4,'Paraclinicos '!C1367&lt;50,3,'Paraclinicos '!C1367&lt;100,2,'Paraclinicos '!C1367&lt;150,1,'Paraclinicos '!C1367&gt;150,0)</f>
        <v>0</v>
      </c>
      <c r="Q1420" cm="1">
        <f t="array" ref="Q1420">_xlfn.IFS('Paraclinicos '!O1367="","",'Paraclinicos '!O1367&lt;1.2,0,'Paraclinicos '!O1367&lt;2,1,'Paraclinicos '!O1367&lt;3.5,2,'Paraclinicos '!O1367&lt;5,3,'Paraclinicos '!O1367&gt;5,4)</f>
        <v>0</v>
      </c>
      <c r="R1420" t="str" cm="1">
        <f t="array" ref="R1420">_xlfn.IFS('Paraclinicos '!J1367="","",'Paraclinicos '!J1367&lt;1.2,0,'Paraclinicos '!J1367&lt;2,1,'Paraclinicos '!J1367&lt;6,2,'Paraclinicos '!J1367&lt;12,3,'Paraclinicos '!J1367&gt;=12,4)</f>
        <v/>
      </c>
      <c r="S1420" t="str" cm="1">
        <f t="array" ref="S1420">_xlfn.IFS('Paraclinicos '!Y1367="","",'Paraclinicos '!Y1367&lt;70,1,'Paraclinicos '!Y1367&gt;=70,0)</f>
        <v/>
      </c>
      <c r="T1420" t="str" cm="1">
        <f t="array" ref="T1420">_xlfn.IFS('Paraclinicos '!W1367="","",'Paraclinicos '!W1367&lt;6,4,'Paraclinicos '!W1367&lt;10,3,'Paraclinicos '!W1367&lt;13,2,'Paraclinicos '!W1367&lt;15,1,'Paraclinicos '!W1367=15,0)</f>
        <v/>
      </c>
      <c r="U1420" s="54">
        <f t="shared" si="66"/>
        <v>1</v>
      </c>
      <c r="V1420" t="str" cm="1">
        <f t="array" ref="V1420">_xlfn.IFS('Paraclinicos '!S1367="","",OR('Paraclinicos '!S1367&lt;=8,'Paraclinicos '!S1367&gt;=25),3,'Paraclinicos '!S1367&lt;12,1,'Paraclinicos '!S1367&lt;21,0,'Paraclinicos '!S1367&lt;25,2)</f>
        <v/>
      </c>
      <c r="W1420" t="str">
        <f>IFERROR(IF(INDEX('BD Demog para scores enalazar'!Y$2:'BD Demog para scores enalazar'!Y$3000,MATCH(Formulas!A1420,'BD Demog para scores enalazar'!A$2:'BD Demog para scores enalazar'!A$3000,0))=1,"SI","NO"),"")</f>
        <v>NO</v>
      </c>
      <c r="X1420" s="9" t="str">
        <f>IFERROR(IF(INDEX('BD Demog para scores enalazar'!AJ$2:'BD Demog para scores enalazar'!AJ$3000,MATCH(Formulas!A1420,'BD Demog para scores enalazar'!A$2:'BD Demog para scores enalazar'!A$3000,0))=1,"SI","NO"),"")</f>
        <v>NO</v>
      </c>
      <c r="Y1420" cm="1">
        <f t="array" ref="Y1420">IF(AND(W1420="NO",X1420="NO"),_xlfn.IFS('Paraclinicos '!K1367&lt;=91,3,'Paraclinicos '!K1367&lt;94,2,'Paraclinicos '!K1367&lt;96,1,'Paraclinicos '!K1367&gt;=96,0),"")</f>
        <v>2</v>
      </c>
      <c r="Z1420" t="str" cm="1">
        <f t="array" ref="Z1420">IF(OR(W1420="SI",X1420="SI"),_xlfn.IFS(OR(AND('Paraclinicos '!K1368&lt;=83),AND('Paraclinicos '!K1368&gt;=97,AA1420=2)),3,OR(AND('Paraclinicos '!K1368&lt;=86),AND('Paraclinicos '!K1368&gt;=94,AA1420=2)),2,OR(AND('Paraclinicos '!K1368&lt;=88),AND('Paraclinicos '!K1368&gt;=92,AA1420=2)),1,OR(AND('Paraclinicos '!K1368&gt;=88,'Paraclinicos '!K1368&lt;=92),AND('Paraclinicos '!K1368&gt;=93,AA1420=0)),0),"")</f>
        <v/>
      </c>
      <c r="AA1420" cm="1">
        <f t="array" ref="AA1420">_xlfn.IFS('Paraclinicos '!E1367="","",'Paraclinicos '!E1367="Oxigeno",2,'Paraclinicos '!E1367="Aire",0)</f>
        <v>2</v>
      </c>
    </row>
    <row r="1421" spans="1:27" x14ac:dyDescent="0.25">
      <c r="A1421">
        <f>'Paraclinicos '!A1368</f>
        <v>444</v>
      </c>
      <c r="B1421" s="3">
        <f>'Paraclinicos '!R1368</f>
        <v>44255</v>
      </c>
      <c r="C1421" cm="1">
        <f t="array" ref="C1421">_xlfn.IFS('Paraclinicos '!Q1368="","",'Paraclinicos '!Q1368&gt;60,3,'Paraclinicos '!Q1368&lt;=60,1)</f>
        <v>3</v>
      </c>
      <c r="D1421" t="str">
        <f>IFERROR(IF(INDEX('BD Demog para scores enalazar'!BC$2:BC$3000,MATCH(Formulas!A1421,'BD Demog para scores enalazar'!A$2:A$3000,0))=0,"SI","NO"),"")</f>
        <v>SI</v>
      </c>
      <c r="E1421" cm="1">
        <f t="array" ref="E1421">_xlfn.IFS(D1421="","",D1421="SI",4,D1421="NO",1)</f>
        <v>4</v>
      </c>
      <c r="F1421" cm="1">
        <f t="array" ref="F1421">_xlfn.IFS('Paraclinicos '!B1368="","",'Paraclinicos '!B1368&gt;1,1,'Paraclinicos '!B1368&lt;=1,3)</f>
        <v>3</v>
      </c>
      <c r="G1421" t="str" cm="1">
        <f t="array" ref="G1421">_xlfn.IFS('Paraclinicos '!D1368="","",AND('Paraclinicos '!D1368&gt;=250,'Paraclinicos '!D1368&lt;=500),2,'Paraclinicos '!D1368&gt;500,3,'Paraclinicos '!D1368&lt;250,1)</f>
        <v/>
      </c>
      <c r="H1421" s="50">
        <f t="shared" si="67"/>
        <v>10</v>
      </c>
      <c r="I1421" cm="1">
        <f t="array" ref="I1421">_xlfn.IFS('Paraclinicos '!Q1368="","",'Paraclinicos '!Q1368&gt;=65,1,'Paraclinicos '!Q1368&lt;65,0)</f>
        <v>0</v>
      </c>
      <c r="J1421" cm="1">
        <f t="array" ref="J1421">_xlfn.IFS('Paraclinicos '!I1368="","",'Paraclinicos '!I1368&gt;7,1,'Paraclinicos '!I1368&lt;=7,0)</f>
        <v>1</v>
      </c>
      <c r="K1421" t="str" cm="1">
        <f t="array" ref="K1421">_xlfn.IFS('Paraclinicos '!W1368="","",'Paraclinicos '!W1368&lt;=8,1,'Paraclinicos '!W1368&gt;8,0)</f>
        <v/>
      </c>
      <c r="L1421" t="str" cm="1">
        <f t="array" ref="L1421">_xlfn.IFS('Paraclinicos '!S1368="","",'Paraclinicos '!S1368&gt;=30,1,'Paraclinicos '!S1368&lt;30,0)</f>
        <v/>
      </c>
      <c r="M1421" t="str" cm="1">
        <f t="array" ref="M1421">_xlfn.IFS(OR('Paraclinicos '!T1368="",'Paraclinicos '!U1368=""),"",OR('Paraclinicos '!T1368&lt;=90,'Paraclinicos '!U1368&lt;=60),1,OR('Paraclinicos '!T1368&gt;90,'Paraclinicos '!U1368&gt;60),0)</f>
        <v/>
      </c>
      <c r="N1421" s="45">
        <f t="shared" si="68"/>
        <v>2</v>
      </c>
      <c r="O1421" cm="1">
        <f t="array" ref="O1421">_xlfn.IFS(OR('Paraclinicos '!M1368="",'Paraclinicos '!N1368="",'Paraclinicos '!N1368=0),"",'Paraclinicos '!M1368/'Paraclinicos '!N1368&lt;100,4,'Paraclinicos '!M1368/'Paraclinicos '!N1368&lt;200,3,'Paraclinicos '!M1368/'Paraclinicos '!N1368&lt;300,2,'Paraclinicos '!M1368/'Paraclinicos '!N1368&lt;400,1,'Paraclinicos '!M1368/'Paraclinicos '!N1368&gt;=400,0)</f>
        <v>2</v>
      </c>
      <c r="P1421" cm="1">
        <f t="array" ref="P1421">_xlfn.IFS('Paraclinicos '!C1368="","",'Paraclinicos '!C1368&lt;20,4,'Paraclinicos '!C1368&lt;50,3,'Paraclinicos '!C1368&lt;100,2,'Paraclinicos '!C1368&lt;150,1,'Paraclinicos '!C1368&gt;150,0)</f>
        <v>0</v>
      </c>
      <c r="Q1421" cm="1">
        <f t="array" ref="Q1421">_xlfn.IFS('Paraclinicos '!O1368="","",'Paraclinicos '!O1368&lt;1.2,0,'Paraclinicos '!O1368&lt;2,1,'Paraclinicos '!O1368&lt;3.5,2,'Paraclinicos '!O1368&lt;5,3,'Paraclinicos '!O1368&gt;5,4)</f>
        <v>0</v>
      </c>
      <c r="R1421" cm="1">
        <f t="array" ref="R1421">_xlfn.IFS('Paraclinicos '!J1368="","",'Paraclinicos '!J1368&lt;1.2,0,'Paraclinicos '!J1368&lt;2,1,'Paraclinicos '!J1368&lt;6,2,'Paraclinicos '!J1368&lt;12,3,'Paraclinicos '!J1368&gt;=12,4)</f>
        <v>0</v>
      </c>
      <c r="S1421" t="str" cm="1">
        <f t="array" ref="S1421">_xlfn.IFS('Paraclinicos '!Y1368="","",'Paraclinicos '!Y1368&lt;70,1,'Paraclinicos '!Y1368&gt;=70,0)</f>
        <v/>
      </c>
      <c r="T1421" t="str" cm="1">
        <f t="array" ref="T1421">_xlfn.IFS('Paraclinicos '!W1368="","",'Paraclinicos '!W1368&lt;6,4,'Paraclinicos '!W1368&lt;10,3,'Paraclinicos '!W1368&lt;13,2,'Paraclinicos '!W1368&lt;15,1,'Paraclinicos '!W1368=15,0)</f>
        <v/>
      </c>
      <c r="U1421" s="54">
        <f t="shared" si="66"/>
        <v>2</v>
      </c>
      <c r="V1421" t="str" cm="1">
        <f t="array" ref="V1421">_xlfn.IFS('Paraclinicos '!S1368="","",OR('Paraclinicos '!S1368&lt;=8,'Paraclinicos '!S1368&gt;=25),3,'Paraclinicos '!S1368&lt;12,1,'Paraclinicos '!S1368&lt;21,0,'Paraclinicos '!S1368&lt;25,2)</f>
        <v/>
      </c>
      <c r="W1421" t="str">
        <f>IFERROR(IF(INDEX('BD Demog para scores enalazar'!Y$2:'BD Demog para scores enalazar'!Y$3000,MATCH(Formulas!A1421,'BD Demog para scores enalazar'!A$2:'BD Demog para scores enalazar'!A$3000,0))=1,"SI","NO"),"")</f>
        <v>NO</v>
      </c>
      <c r="X1421" s="9" t="str">
        <f>IFERROR(IF(INDEX('BD Demog para scores enalazar'!AJ$2:'BD Demog para scores enalazar'!AJ$3000,MATCH(Formulas!A1421,'BD Demog para scores enalazar'!A$2:'BD Demog para scores enalazar'!A$3000,0))=1,"SI","NO"),"")</f>
        <v>NO</v>
      </c>
      <c r="Y1421" cm="1">
        <f t="array" ref="Y1421">IF(AND(W1421="NO",X1421="NO"),_xlfn.IFS('Paraclinicos '!K1368&lt;=91,3,'Paraclinicos '!K1368&lt;94,2,'Paraclinicos '!K1368&lt;96,1,'Paraclinicos '!K1368&gt;=96,0),"")</f>
        <v>0</v>
      </c>
      <c r="Z1421" t="str" cm="1">
        <f t="array" ref="Z1421">IF(OR(W1421="SI",X1421="SI"),_xlfn.IFS(OR(AND('Paraclinicos '!K1369&lt;=83),AND('Paraclinicos '!K1369&gt;=97,AA1421=2)),3,OR(AND('Paraclinicos '!K1369&lt;=86),AND('Paraclinicos '!K1369&gt;=94,AA1421=2)),2,OR(AND('Paraclinicos '!K1369&lt;=88),AND('Paraclinicos '!K1369&gt;=92,AA1421=2)),1,OR(AND('Paraclinicos '!K1369&gt;=88,'Paraclinicos '!K1369&lt;=92),AND('Paraclinicos '!K1369&gt;=93,AA1421=0)),0),"")</f>
        <v/>
      </c>
      <c r="AA1421" cm="1">
        <f t="array" ref="AA1421">_xlfn.IFS('Paraclinicos '!E1368="","",'Paraclinicos '!E1368="Oxigeno",2,'Paraclinicos '!E1368="Aire",0)</f>
        <v>2</v>
      </c>
    </row>
    <row r="1422" spans="1:27" x14ac:dyDescent="0.25">
      <c r="A1422">
        <f>'Paraclinicos '!A1369</f>
        <v>444</v>
      </c>
      <c r="B1422" s="3">
        <f>'Paraclinicos '!R1369</f>
        <v>44257</v>
      </c>
      <c r="C1422" cm="1">
        <f t="array" ref="C1422">_xlfn.IFS('Paraclinicos '!Q1369="","",'Paraclinicos '!Q1369&gt;60,3,'Paraclinicos '!Q1369&lt;=60,1)</f>
        <v>3</v>
      </c>
      <c r="D1422" t="str">
        <f>IFERROR(IF(INDEX('BD Demog para scores enalazar'!BC$2:BC$3000,MATCH(Formulas!A1422,'BD Demog para scores enalazar'!A$2:A$3000,0))=0,"SI","NO"),"")</f>
        <v>SI</v>
      </c>
      <c r="E1422" cm="1">
        <f t="array" ref="E1422">_xlfn.IFS(D1422="","",D1422="SI",4,D1422="NO",1)</f>
        <v>4</v>
      </c>
      <c r="F1422" cm="1">
        <f t="array" ref="F1422">_xlfn.IFS('Paraclinicos '!B1369="","",'Paraclinicos '!B1369&gt;1,1,'Paraclinicos '!B1369&lt;=1,3)</f>
        <v>1</v>
      </c>
      <c r="G1422" t="str" cm="1">
        <f t="array" ref="G1422">_xlfn.IFS('Paraclinicos '!D1369="","",AND('Paraclinicos '!D1369&gt;=250,'Paraclinicos '!D1369&lt;=500),2,'Paraclinicos '!D1369&gt;500,3,'Paraclinicos '!D1369&lt;250,1)</f>
        <v/>
      </c>
      <c r="H1422" s="50">
        <f t="shared" si="67"/>
        <v>8</v>
      </c>
      <c r="I1422" cm="1">
        <f t="array" ref="I1422">_xlfn.IFS('Paraclinicos '!Q1369="","",'Paraclinicos '!Q1369&gt;=65,1,'Paraclinicos '!Q1369&lt;65,0)</f>
        <v>0</v>
      </c>
      <c r="J1422" cm="1">
        <f t="array" ref="J1422">_xlfn.IFS('Paraclinicos '!I1369="","",'Paraclinicos '!I1369&gt;7,1,'Paraclinicos '!I1369&lt;=7,0)</f>
        <v>1</v>
      </c>
      <c r="K1422" t="str" cm="1">
        <f t="array" ref="K1422">_xlfn.IFS('Paraclinicos '!W1369="","",'Paraclinicos '!W1369&lt;=8,1,'Paraclinicos '!W1369&gt;8,0)</f>
        <v/>
      </c>
      <c r="L1422" t="str" cm="1">
        <f t="array" ref="L1422">_xlfn.IFS('Paraclinicos '!S1369="","",'Paraclinicos '!S1369&gt;=30,1,'Paraclinicos '!S1369&lt;30,0)</f>
        <v/>
      </c>
      <c r="M1422" t="str" cm="1">
        <f t="array" ref="M1422">_xlfn.IFS(OR('Paraclinicos '!T1369="",'Paraclinicos '!U1369=""),"",OR('Paraclinicos '!T1369&lt;=90,'Paraclinicos '!U1369&lt;=60),1,OR('Paraclinicos '!T1369&gt;90,'Paraclinicos '!U1369&gt;60),0)</f>
        <v/>
      </c>
      <c r="N1422" s="45">
        <f t="shared" si="68"/>
        <v>2</v>
      </c>
      <c r="O1422" cm="1">
        <f t="array" ref="O1422">_xlfn.IFS(OR('Paraclinicos '!M1369="",'Paraclinicos '!N1369="",'Paraclinicos '!N1369=0),"",'Paraclinicos '!M1369/'Paraclinicos '!N1369&lt;100,4,'Paraclinicos '!M1369/'Paraclinicos '!N1369&lt;200,3,'Paraclinicos '!M1369/'Paraclinicos '!N1369&lt;300,2,'Paraclinicos '!M1369/'Paraclinicos '!N1369&lt;400,1,'Paraclinicos '!M1369/'Paraclinicos '!N1369&gt;=400,0)</f>
        <v>3</v>
      </c>
      <c r="P1422" cm="1">
        <f t="array" ref="P1422">_xlfn.IFS('Paraclinicos '!C1369="","",'Paraclinicos '!C1369&lt;20,4,'Paraclinicos '!C1369&lt;50,3,'Paraclinicos '!C1369&lt;100,2,'Paraclinicos '!C1369&lt;150,1,'Paraclinicos '!C1369&gt;150,0)</f>
        <v>0</v>
      </c>
      <c r="Q1422" cm="1">
        <f t="array" ref="Q1422">_xlfn.IFS('Paraclinicos '!O1369="","",'Paraclinicos '!O1369&lt;1.2,0,'Paraclinicos '!O1369&lt;2,1,'Paraclinicos '!O1369&lt;3.5,2,'Paraclinicos '!O1369&lt;5,3,'Paraclinicos '!O1369&gt;5,4)</f>
        <v>0</v>
      </c>
      <c r="R1422" cm="1">
        <f t="array" ref="R1422">_xlfn.IFS('Paraclinicos '!J1369="","",'Paraclinicos '!J1369&lt;1.2,0,'Paraclinicos '!J1369&lt;2,1,'Paraclinicos '!J1369&lt;6,2,'Paraclinicos '!J1369&lt;12,3,'Paraclinicos '!J1369&gt;=12,4)</f>
        <v>0</v>
      </c>
      <c r="S1422" t="str" cm="1">
        <f t="array" ref="S1422">_xlfn.IFS('Paraclinicos '!Y1369="","",'Paraclinicos '!Y1369&lt;70,1,'Paraclinicos '!Y1369&gt;=70,0)</f>
        <v/>
      </c>
      <c r="T1422" t="str" cm="1">
        <f t="array" ref="T1422">_xlfn.IFS('Paraclinicos '!W1369="","",'Paraclinicos '!W1369&lt;6,4,'Paraclinicos '!W1369&lt;10,3,'Paraclinicos '!W1369&lt;13,2,'Paraclinicos '!W1369&lt;15,1,'Paraclinicos '!W1369=15,0)</f>
        <v/>
      </c>
      <c r="U1422" s="54">
        <f t="shared" si="66"/>
        <v>3</v>
      </c>
      <c r="V1422" t="str" cm="1">
        <f t="array" ref="V1422">_xlfn.IFS('Paraclinicos '!S1369="","",OR('Paraclinicos '!S1369&lt;=8,'Paraclinicos '!S1369&gt;=25),3,'Paraclinicos '!S1369&lt;12,1,'Paraclinicos '!S1369&lt;21,0,'Paraclinicos '!S1369&lt;25,2)</f>
        <v/>
      </c>
      <c r="W1422" t="str">
        <f>IFERROR(IF(INDEX('BD Demog para scores enalazar'!Y$2:'BD Demog para scores enalazar'!Y$3000,MATCH(Formulas!A1422,'BD Demog para scores enalazar'!A$2:'BD Demog para scores enalazar'!A$3000,0))=1,"SI","NO"),"")</f>
        <v>NO</v>
      </c>
      <c r="X1422" s="9" t="str">
        <f>IFERROR(IF(INDEX('BD Demog para scores enalazar'!AJ$2:'BD Demog para scores enalazar'!AJ$3000,MATCH(Formulas!A1422,'BD Demog para scores enalazar'!A$2:'BD Demog para scores enalazar'!A$3000,0))=1,"SI","NO"),"")</f>
        <v>NO</v>
      </c>
      <c r="Y1422" cm="1">
        <f t="array" ref="Y1422">IF(AND(W1422="NO",X1422="NO"),_xlfn.IFS('Paraclinicos '!K1369&lt;=91,3,'Paraclinicos '!K1369&lt;94,2,'Paraclinicos '!K1369&lt;96,1,'Paraclinicos '!K1369&gt;=96,0),"")</f>
        <v>3</v>
      </c>
      <c r="Z1422" t="str" cm="1">
        <f t="array" ref="Z1422">IF(OR(W1422="SI",X1422="SI"),_xlfn.IFS(OR(AND('Paraclinicos '!K1370&lt;=83),AND('Paraclinicos '!K1370&gt;=97,AA1422=2)),3,OR(AND('Paraclinicos '!K1370&lt;=86),AND('Paraclinicos '!K1370&gt;=94,AA1422=2)),2,OR(AND('Paraclinicos '!K1370&lt;=88),AND('Paraclinicos '!K1370&gt;=92,AA1422=2)),1,OR(AND('Paraclinicos '!K1370&gt;=88,'Paraclinicos '!K1370&lt;=92),AND('Paraclinicos '!K1370&gt;=93,AA1422=0)),0),"")</f>
        <v/>
      </c>
      <c r="AA1422" cm="1">
        <f t="array" ref="AA1422">_xlfn.IFS('Paraclinicos '!E1369="","",'Paraclinicos '!E1369="Oxigeno",2,'Paraclinicos '!E1369="Aire",0)</f>
        <v>2</v>
      </c>
    </row>
    <row r="1423" spans="1:27" x14ac:dyDescent="0.25">
      <c r="A1423">
        <f>'Paraclinicos '!A1370</f>
        <v>444</v>
      </c>
      <c r="B1423" s="3">
        <f>'Paraclinicos '!R1370</f>
        <v>44258</v>
      </c>
      <c r="C1423" cm="1">
        <f t="array" ref="C1423">_xlfn.IFS('Paraclinicos '!Q1370="","",'Paraclinicos '!Q1370&gt;60,3,'Paraclinicos '!Q1370&lt;=60,1)</f>
        <v>3</v>
      </c>
      <c r="D1423" t="str">
        <f>IFERROR(IF(INDEX('BD Demog para scores enalazar'!BC$2:BC$3000,MATCH(Formulas!A1423,'BD Demog para scores enalazar'!A$2:A$3000,0))=0,"SI","NO"),"")</f>
        <v>SI</v>
      </c>
      <c r="E1423" cm="1">
        <f t="array" ref="E1423">_xlfn.IFS(D1423="","",D1423="SI",4,D1423="NO",1)</f>
        <v>4</v>
      </c>
      <c r="F1423" cm="1">
        <f t="array" ref="F1423">_xlfn.IFS('Paraclinicos '!B1370="","",'Paraclinicos '!B1370&gt;1,1,'Paraclinicos '!B1370&lt;=1,3)</f>
        <v>1</v>
      </c>
      <c r="G1423" t="str" cm="1">
        <f t="array" ref="G1423">_xlfn.IFS('Paraclinicos '!D1370="","",AND('Paraclinicos '!D1370&gt;=250,'Paraclinicos '!D1370&lt;=500),2,'Paraclinicos '!D1370&gt;500,3,'Paraclinicos '!D1370&lt;250,1)</f>
        <v/>
      </c>
      <c r="H1423" s="50">
        <f t="shared" si="67"/>
        <v>8</v>
      </c>
      <c r="I1423" cm="1">
        <f t="array" ref="I1423">_xlfn.IFS('Paraclinicos '!Q1370="","",'Paraclinicos '!Q1370&gt;=65,1,'Paraclinicos '!Q1370&lt;65,0)</f>
        <v>0</v>
      </c>
      <c r="J1423" cm="1">
        <f t="array" ref="J1423">_xlfn.IFS('Paraclinicos '!I1370="","",'Paraclinicos '!I1370&gt;7,1,'Paraclinicos '!I1370&lt;=7,0)</f>
        <v>1</v>
      </c>
      <c r="K1423" t="str" cm="1">
        <f t="array" ref="K1423">_xlfn.IFS('Paraclinicos '!W1370="","",'Paraclinicos '!W1370&lt;=8,1,'Paraclinicos '!W1370&gt;8,0)</f>
        <v/>
      </c>
      <c r="L1423" t="str" cm="1">
        <f t="array" ref="L1423">_xlfn.IFS('Paraclinicos '!S1370="","",'Paraclinicos '!S1370&gt;=30,1,'Paraclinicos '!S1370&lt;30,0)</f>
        <v/>
      </c>
      <c r="M1423" t="str" cm="1">
        <f t="array" ref="M1423">_xlfn.IFS(OR('Paraclinicos '!T1370="",'Paraclinicos '!U1370=""),"",OR('Paraclinicos '!T1370&lt;=90,'Paraclinicos '!U1370&lt;=60),1,OR('Paraclinicos '!T1370&gt;90,'Paraclinicos '!U1370&gt;60),0)</f>
        <v/>
      </c>
      <c r="N1423" s="45">
        <f t="shared" si="68"/>
        <v>2</v>
      </c>
      <c r="O1423" cm="1">
        <f t="array" ref="O1423">_xlfn.IFS(OR('Paraclinicos '!M1370="",'Paraclinicos '!N1370="",'Paraclinicos '!N1370=0),"",'Paraclinicos '!M1370/'Paraclinicos '!N1370&lt;100,4,'Paraclinicos '!M1370/'Paraclinicos '!N1370&lt;200,3,'Paraclinicos '!M1370/'Paraclinicos '!N1370&lt;300,2,'Paraclinicos '!M1370/'Paraclinicos '!N1370&lt;400,1,'Paraclinicos '!M1370/'Paraclinicos '!N1370&gt;=400,0)</f>
        <v>3</v>
      </c>
      <c r="P1423" cm="1">
        <f t="array" ref="P1423">_xlfn.IFS('Paraclinicos '!C1370="","",'Paraclinicos '!C1370&lt;20,4,'Paraclinicos '!C1370&lt;50,3,'Paraclinicos '!C1370&lt;100,2,'Paraclinicos '!C1370&lt;150,1,'Paraclinicos '!C1370&gt;150,0)</f>
        <v>0</v>
      </c>
      <c r="Q1423" t="str" cm="1">
        <f t="array" ref="Q1423">_xlfn.IFS('Paraclinicos '!O1370="","",'Paraclinicos '!O1370&lt;1.2,0,'Paraclinicos '!O1370&lt;2,1,'Paraclinicos '!O1370&lt;3.5,2,'Paraclinicos '!O1370&lt;5,3,'Paraclinicos '!O1370&gt;5,4)</f>
        <v/>
      </c>
      <c r="R1423" cm="1">
        <f t="array" ref="R1423">_xlfn.IFS('Paraclinicos '!J1370="","",'Paraclinicos '!J1370&lt;1.2,0,'Paraclinicos '!J1370&lt;2,1,'Paraclinicos '!J1370&lt;6,2,'Paraclinicos '!J1370&lt;12,3,'Paraclinicos '!J1370&gt;=12,4)</f>
        <v>0</v>
      </c>
      <c r="S1423" t="str" cm="1">
        <f t="array" ref="S1423">_xlfn.IFS('Paraclinicos '!Y1370="","",'Paraclinicos '!Y1370&lt;70,1,'Paraclinicos '!Y1370&gt;=70,0)</f>
        <v/>
      </c>
      <c r="T1423" t="str" cm="1">
        <f t="array" ref="T1423">_xlfn.IFS('Paraclinicos '!W1370="","",'Paraclinicos '!W1370&lt;6,4,'Paraclinicos '!W1370&lt;10,3,'Paraclinicos '!W1370&lt;13,2,'Paraclinicos '!W1370&lt;15,1,'Paraclinicos '!W1370=15,0)</f>
        <v/>
      </c>
      <c r="U1423" s="54">
        <f t="shared" si="66"/>
        <v>3</v>
      </c>
      <c r="V1423" t="str" cm="1">
        <f t="array" ref="V1423">_xlfn.IFS('Paraclinicos '!S1370="","",OR('Paraclinicos '!S1370&lt;=8,'Paraclinicos '!S1370&gt;=25),3,'Paraclinicos '!S1370&lt;12,1,'Paraclinicos '!S1370&lt;21,0,'Paraclinicos '!S1370&lt;25,2)</f>
        <v/>
      </c>
      <c r="W1423" t="str">
        <f>IFERROR(IF(INDEX('BD Demog para scores enalazar'!Y$2:'BD Demog para scores enalazar'!Y$3000,MATCH(Formulas!A1423,'BD Demog para scores enalazar'!A$2:'BD Demog para scores enalazar'!A$3000,0))=1,"SI","NO"),"")</f>
        <v>NO</v>
      </c>
      <c r="X1423" s="9" t="str">
        <f>IFERROR(IF(INDEX('BD Demog para scores enalazar'!AJ$2:'BD Demog para scores enalazar'!AJ$3000,MATCH(Formulas!A1423,'BD Demog para scores enalazar'!A$2:'BD Demog para scores enalazar'!A$3000,0))=1,"SI","NO"),"")</f>
        <v>NO</v>
      </c>
      <c r="Y1423" cm="1">
        <f t="array" ref="Y1423">IF(AND(W1423="NO",X1423="NO"),_xlfn.IFS('Paraclinicos '!K1370&lt;=91,3,'Paraclinicos '!K1370&lt;94,2,'Paraclinicos '!K1370&lt;96,1,'Paraclinicos '!K1370&gt;=96,0),"")</f>
        <v>3</v>
      </c>
      <c r="Z1423" t="str" cm="1">
        <f t="array" ref="Z1423">IF(OR(W1423="SI",X1423="SI"),_xlfn.IFS(OR(AND('Paraclinicos '!K1371&lt;=83),AND('Paraclinicos '!K1371&gt;=97,AA1423=2)),3,OR(AND('Paraclinicos '!K1371&lt;=86),AND('Paraclinicos '!K1371&gt;=94,AA1423=2)),2,OR(AND('Paraclinicos '!K1371&lt;=88),AND('Paraclinicos '!K1371&gt;=92,AA1423=2)),1,OR(AND('Paraclinicos '!K1371&gt;=88,'Paraclinicos '!K1371&lt;=92),AND('Paraclinicos '!K1371&gt;=93,AA1423=0)),0),"")</f>
        <v/>
      </c>
      <c r="AA1423" cm="1">
        <f t="array" ref="AA1423">_xlfn.IFS('Paraclinicos '!E1370="","",'Paraclinicos '!E1370="Oxigeno",2,'Paraclinicos '!E1370="Aire",0)</f>
        <v>2</v>
      </c>
    </row>
    <row r="1424" spans="1:27" x14ac:dyDescent="0.25">
      <c r="A1424">
        <f>'Paraclinicos '!A1371</f>
        <v>477</v>
      </c>
      <c r="B1424" s="3">
        <f>'Paraclinicos '!R1371</f>
        <v>44331</v>
      </c>
      <c r="C1424" cm="1">
        <f t="array" ref="C1424">_xlfn.IFS('Paraclinicos '!Q1371="","",'Paraclinicos '!Q1371&gt;60,3,'Paraclinicos '!Q1371&lt;=60,1)</f>
        <v>3</v>
      </c>
      <c r="D1424" t="str">
        <f>IFERROR(IF(INDEX('BD Demog para scores enalazar'!BC$2:BC$3000,MATCH(Formulas!A1424,'BD Demog para scores enalazar'!A$2:A$3000,0))=0,"SI","NO"),"")</f>
        <v>SI</v>
      </c>
      <c r="E1424" cm="1">
        <f t="array" ref="E1424">_xlfn.IFS(D1424="","",D1424="SI",4,D1424="NO",1)</f>
        <v>4</v>
      </c>
      <c r="F1424" cm="1">
        <f t="array" ref="F1424">_xlfn.IFS('Paraclinicos '!B1371="","",'Paraclinicos '!B1371&gt;1,1,'Paraclinicos '!B1371&lt;=1,3)</f>
        <v>3</v>
      </c>
      <c r="G1424" t="str" cm="1">
        <f t="array" ref="G1424">_xlfn.IFS('Paraclinicos '!D1371="","",AND('Paraclinicos '!D1371&gt;=250,'Paraclinicos '!D1371&lt;=500),2,'Paraclinicos '!D1371&gt;500,3,'Paraclinicos '!D1371&lt;250,1)</f>
        <v/>
      </c>
      <c r="H1424" s="50">
        <f t="shared" si="67"/>
        <v>10</v>
      </c>
      <c r="I1424" cm="1">
        <f t="array" ref="I1424">_xlfn.IFS('Paraclinicos '!Q1371="","",'Paraclinicos '!Q1371&gt;=65,1,'Paraclinicos '!Q1371&lt;65,0)</f>
        <v>1</v>
      </c>
      <c r="J1424" cm="1">
        <f t="array" ref="J1424">_xlfn.IFS('Paraclinicos '!I1371="","",'Paraclinicos '!I1371&gt;7,1,'Paraclinicos '!I1371&lt;=7,0)</f>
        <v>1</v>
      </c>
      <c r="K1424" cm="1">
        <f t="array" ref="K1424">_xlfn.IFS('Paraclinicos '!W1371="","",'Paraclinicos '!W1371&lt;=8,1,'Paraclinicos '!W1371&gt;8,0)</f>
        <v>0</v>
      </c>
      <c r="L1424" cm="1">
        <f t="array" ref="L1424">_xlfn.IFS('Paraclinicos '!S1371="","",'Paraclinicos '!S1371&gt;=30,1,'Paraclinicos '!S1371&lt;30,0)</f>
        <v>0</v>
      </c>
      <c r="M1424" cm="1">
        <f t="array" ref="M1424">_xlfn.IFS(OR('Paraclinicos '!T1371="",'Paraclinicos '!U1371=""),"",OR('Paraclinicos '!T1371&lt;=90,'Paraclinicos '!U1371&lt;=60),1,OR('Paraclinicos '!T1371&gt;90,'Paraclinicos '!U1371&gt;60),0)</f>
        <v>0</v>
      </c>
      <c r="N1424" s="45">
        <f t="shared" si="68"/>
        <v>2</v>
      </c>
      <c r="O1424" cm="1">
        <f t="array" ref="O1424">_xlfn.IFS(OR('Paraclinicos '!M1371="",'Paraclinicos '!N1371="",'Paraclinicos '!N1371=0),"",'Paraclinicos '!M1371/'Paraclinicos '!N1371&lt;100,4,'Paraclinicos '!M1371/'Paraclinicos '!N1371&lt;200,3,'Paraclinicos '!M1371/'Paraclinicos '!N1371&lt;300,2,'Paraclinicos '!M1371/'Paraclinicos '!N1371&lt;400,1,'Paraclinicos '!M1371/'Paraclinicos '!N1371&gt;=400,0)</f>
        <v>2</v>
      </c>
      <c r="P1424" cm="1">
        <f t="array" ref="P1424">_xlfn.IFS('Paraclinicos '!C1371="","",'Paraclinicos '!C1371&lt;20,4,'Paraclinicos '!C1371&lt;50,3,'Paraclinicos '!C1371&lt;100,2,'Paraclinicos '!C1371&lt;150,1,'Paraclinicos '!C1371&gt;150,0)</f>
        <v>0</v>
      </c>
      <c r="Q1424" cm="1">
        <f t="array" ref="Q1424">_xlfn.IFS('Paraclinicos '!O1371="","",'Paraclinicos '!O1371&lt;1.2,0,'Paraclinicos '!O1371&lt;2,1,'Paraclinicos '!O1371&lt;3.5,2,'Paraclinicos '!O1371&lt;5,3,'Paraclinicos '!O1371&gt;5,4)</f>
        <v>0</v>
      </c>
      <c r="R1424" cm="1">
        <f t="array" ref="R1424">_xlfn.IFS('Paraclinicos '!J1371="","",'Paraclinicos '!J1371&lt;1.2,0,'Paraclinicos '!J1371&lt;2,1,'Paraclinicos '!J1371&lt;6,2,'Paraclinicos '!J1371&lt;12,3,'Paraclinicos '!J1371&gt;=12,4)</f>
        <v>0</v>
      </c>
      <c r="S1424" cm="1">
        <f t="array" ref="S1424">_xlfn.IFS('Paraclinicos '!Y1371="","",'Paraclinicos '!Y1371&lt;70,1,'Paraclinicos '!Y1371&gt;=70,0)</f>
        <v>0</v>
      </c>
      <c r="T1424" cm="1">
        <f t="array" ref="T1424">_xlfn.IFS('Paraclinicos '!W1371="","",'Paraclinicos '!W1371&lt;6,4,'Paraclinicos '!W1371&lt;10,3,'Paraclinicos '!W1371&lt;13,2,'Paraclinicos '!W1371&lt;15,1,'Paraclinicos '!W1371=15,0)</f>
        <v>0</v>
      </c>
      <c r="U1424" s="54">
        <f t="shared" si="66"/>
        <v>2</v>
      </c>
      <c r="V1424" cm="1">
        <f t="array" ref="V1424">_xlfn.IFS('Paraclinicos '!S1371="","",OR('Paraclinicos '!S1371&lt;=8,'Paraclinicos '!S1371&gt;=25),3,'Paraclinicos '!S1371&lt;12,1,'Paraclinicos '!S1371&lt;21,0,'Paraclinicos '!S1371&lt;25,2)</f>
        <v>0</v>
      </c>
      <c r="W1424" t="str">
        <f>IFERROR(IF(INDEX('BD Demog para scores enalazar'!Y$2:'BD Demog para scores enalazar'!Y$3000,MATCH(Formulas!A1424,'BD Demog para scores enalazar'!A$2:'BD Demog para scores enalazar'!A$3000,0))=1,"SI","NO"),"")</f>
        <v>SI</v>
      </c>
      <c r="X1424" s="9" t="str">
        <f>IFERROR(IF(INDEX('BD Demog para scores enalazar'!AJ$2:'BD Demog para scores enalazar'!AJ$3000,MATCH(Formulas!A1424,'BD Demog para scores enalazar'!A$2:'BD Demog para scores enalazar'!A$3000,0))=1,"SI","NO"),"")</f>
        <v>SI</v>
      </c>
      <c r="Y1424" t="str" cm="1">
        <f t="array" ref="Y1424">IF(AND(W1424="NO",X1424="NO"),_xlfn.IFS('Paraclinicos '!K1371&lt;=91,3,'Paraclinicos '!K1371&lt;94,2,'Paraclinicos '!K1371&lt;96,1,'Paraclinicos '!K1371&gt;=96,0),"")</f>
        <v/>
      </c>
      <c r="Z1424" cm="1">
        <f t="array" ref="Z1424">IF(OR(W1424="SI",X1424="SI"),_xlfn.IFS(OR(AND('Paraclinicos '!K1372&lt;=83),AND('Paraclinicos '!K1372&gt;=97,AA1424=2)),3,OR(AND('Paraclinicos '!K1372&lt;=86),AND('Paraclinicos '!K1372&gt;=94,AA1424=2)),2,OR(AND('Paraclinicos '!K1372&lt;=88),AND('Paraclinicos '!K1372&gt;=92,AA1424=2)),1,OR(AND('Paraclinicos '!K1372&gt;=88,'Paraclinicos '!K1372&lt;=92),AND('Paraclinicos '!K1372&gt;=93,AA1424=0)),0),"")</f>
        <v>1</v>
      </c>
      <c r="AA1424" cm="1">
        <f t="array" ref="AA1424">_xlfn.IFS('Paraclinicos '!E1371="","",'Paraclinicos '!E1371="Oxigeno",2,'Paraclinicos '!E1371="Aire",0)</f>
        <v>2</v>
      </c>
    </row>
    <row r="1425" spans="1:27" x14ac:dyDescent="0.25">
      <c r="A1425">
        <f>'Paraclinicos '!A1372</f>
        <v>477</v>
      </c>
      <c r="B1425" s="3">
        <f>'Paraclinicos '!R1372</f>
        <v>44332</v>
      </c>
      <c r="C1425" cm="1">
        <f t="array" ref="C1425">_xlfn.IFS('Paraclinicos '!Q1372="","",'Paraclinicos '!Q1372&gt;60,3,'Paraclinicos '!Q1372&lt;=60,1)</f>
        <v>3</v>
      </c>
      <c r="D1425" t="str">
        <f>IFERROR(IF(INDEX('BD Demog para scores enalazar'!BC$2:BC$3000,MATCH(Formulas!A1425,'BD Demog para scores enalazar'!A$2:A$3000,0))=0,"SI","NO"),"")</f>
        <v>SI</v>
      </c>
      <c r="E1425" cm="1">
        <f t="array" ref="E1425">_xlfn.IFS(D1425="","",D1425="SI",4,D1425="NO",1)</f>
        <v>4</v>
      </c>
      <c r="F1425" cm="1">
        <f t="array" ref="F1425">_xlfn.IFS('Paraclinicos '!B1372="","",'Paraclinicos '!B1372&gt;1,1,'Paraclinicos '!B1372&lt;=1,3)</f>
        <v>3</v>
      </c>
      <c r="G1425" cm="1">
        <f t="array" ref="G1425">_xlfn.IFS('Paraclinicos '!D1372="","",AND('Paraclinicos '!D1372&gt;=250,'Paraclinicos '!D1372&lt;=500),2,'Paraclinicos '!D1372&gt;500,3,'Paraclinicos '!D1372&lt;250,1)</f>
        <v>2</v>
      </c>
      <c r="H1425" s="50">
        <f t="shared" si="67"/>
        <v>12</v>
      </c>
      <c r="I1425" cm="1">
        <f t="array" ref="I1425">_xlfn.IFS('Paraclinicos '!Q1372="","",'Paraclinicos '!Q1372&gt;=65,1,'Paraclinicos '!Q1372&lt;65,0)</f>
        <v>1</v>
      </c>
      <c r="J1425" cm="1">
        <f t="array" ref="J1425">_xlfn.IFS('Paraclinicos '!I1372="","",'Paraclinicos '!I1372&gt;7,1,'Paraclinicos '!I1372&lt;=7,0)</f>
        <v>1</v>
      </c>
      <c r="K1425" cm="1">
        <f t="array" ref="K1425">_xlfn.IFS('Paraclinicos '!W1372="","",'Paraclinicos '!W1372&lt;=8,1,'Paraclinicos '!W1372&gt;8,0)</f>
        <v>0</v>
      </c>
      <c r="L1425" cm="1">
        <f t="array" ref="L1425">_xlfn.IFS('Paraclinicos '!S1372="","",'Paraclinicos '!S1372&gt;=30,1,'Paraclinicos '!S1372&lt;30,0)</f>
        <v>0</v>
      </c>
      <c r="M1425" cm="1">
        <f t="array" ref="M1425">_xlfn.IFS(OR('Paraclinicos '!T1372="",'Paraclinicos '!U1372=""),"",OR('Paraclinicos '!T1372&lt;=90,'Paraclinicos '!U1372&lt;=60),1,OR('Paraclinicos '!T1372&gt;90,'Paraclinicos '!U1372&gt;60),0)</f>
        <v>0</v>
      </c>
      <c r="N1425" s="45">
        <f t="shared" si="68"/>
        <v>2</v>
      </c>
      <c r="O1425" cm="1">
        <f t="array" ref="O1425">_xlfn.IFS(OR('Paraclinicos '!M1372="",'Paraclinicos '!N1372="",'Paraclinicos '!N1372=0),"",'Paraclinicos '!M1372/'Paraclinicos '!N1372&lt;100,4,'Paraclinicos '!M1372/'Paraclinicos '!N1372&lt;200,3,'Paraclinicos '!M1372/'Paraclinicos '!N1372&lt;300,2,'Paraclinicos '!M1372/'Paraclinicos '!N1372&lt;400,1,'Paraclinicos '!M1372/'Paraclinicos '!N1372&gt;=400,0)</f>
        <v>2</v>
      </c>
      <c r="P1425" cm="1">
        <f t="array" ref="P1425">_xlfn.IFS('Paraclinicos '!C1372="","",'Paraclinicos '!C1372&lt;20,4,'Paraclinicos '!C1372&lt;50,3,'Paraclinicos '!C1372&lt;100,2,'Paraclinicos '!C1372&lt;150,1,'Paraclinicos '!C1372&gt;150,0)</f>
        <v>0</v>
      </c>
      <c r="Q1425" cm="1">
        <f t="array" ref="Q1425">_xlfn.IFS('Paraclinicos '!O1372="","",'Paraclinicos '!O1372&lt;1.2,0,'Paraclinicos '!O1372&lt;2,1,'Paraclinicos '!O1372&lt;3.5,2,'Paraclinicos '!O1372&lt;5,3,'Paraclinicos '!O1372&gt;5,4)</f>
        <v>0</v>
      </c>
      <c r="R1425" cm="1">
        <f t="array" ref="R1425">_xlfn.IFS('Paraclinicos '!J1372="","",'Paraclinicos '!J1372&lt;1.2,0,'Paraclinicos '!J1372&lt;2,1,'Paraclinicos '!J1372&lt;6,2,'Paraclinicos '!J1372&lt;12,3,'Paraclinicos '!J1372&gt;=12,4)</f>
        <v>0</v>
      </c>
      <c r="S1425" cm="1">
        <f t="array" ref="S1425">_xlfn.IFS('Paraclinicos '!Y1372="","",'Paraclinicos '!Y1372&lt;70,1,'Paraclinicos '!Y1372&gt;=70,0)</f>
        <v>0</v>
      </c>
      <c r="T1425" cm="1">
        <f t="array" ref="T1425">_xlfn.IFS('Paraclinicos '!W1372="","",'Paraclinicos '!W1372&lt;6,4,'Paraclinicos '!W1372&lt;10,3,'Paraclinicos '!W1372&lt;13,2,'Paraclinicos '!W1372&lt;15,1,'Paraclinicos '!W1372=15,0)</f>
        <v>0</v>
      </c>
      <c r="U1425" s="54">
        <f t="shared" si="66"/>
        <v>2</v>
      </c>
      <c r="V1425" cm="1">
        <f t="array" ref="V1425">_xlfn.IFS('Paraclinicos '!S1372="","",OR('Paraclinicos '!S1372&lt;=8,'Paraclinicos '!S1372&gt;=25),3,'Paraclinicos '!S1372&lt;12,1,'Paraclinicos '!S1372&lt;21,0,'Paraclinicos '!S1372&lt;25,2)</f>
        <v>0</v>
      </c>
      <c r="W1425" t="str">
        <f>IFERROR(IF(INDEX('BD Demog para scores enalazar'!Y$2:'BD Demog para scores enalazar'!Y$3000,MATCH(Formulas!A1425,'BD Demog para scores enalazar'!A$2:'BD Demog para scores enalazar'!A$3000,0))=1,"SI","NO"),"")</f>
        <v>SI</v>
      </c>
      <c r="X1425" s="9" t="str">
        <f>IFERROR(IF(INDEX('BD Demog para scores enalazar'!AJ$2:'BD Demog para scores enalazar'!AJ$3000,MATCH(Formulas!A1425,'BD Demog para scores enalazar'!A$2:'BD Demog para scores enalazar'!A$3000,0))=1,"SI","NO"),"")</f>
        <v>SI</v>
      </c>
      <c r="Y1425" t="str" cm="1">
        <f t="array" ref="Y1425">IF(AND(W1425="NO",X1425="NO"),_xlfn.IFS('Paraclinicos '!K1372&lt;=91,3,'Paraclinicos '!K1372&lt;94,2,'Paraclinicos '!K1372&lt;96,1,'Paraclinicos '!K1372&gt;=96,0),"")</f>
        <v/>
      </c>
      <c r="Z1425" cm="1">
        <f t="array" ref="Z1425">IF(OR(W1425="SI",X1425="SI"),_xlfn.IFS(OR(AND('Paraclinicos '!K1373&lt;=83),AND('Paraclinicos '!K1373&gt;=97,AA1425=2)),3,OR(AND('Paraclinicos '!K1373&lt;=86),AND('Paraclinicos '!K1373&gt;=94,AA1425=2)),2,OR(AND('Paraclinicos '!K1373&lt;=88),AND('Paraclinicos '!K1373&gt;=92,AA1425=2)),1,OR(AND('Paraclinicos '!K1373&gt;=88,'Paraclinicos '!K1373&lt;=92),AND('Paraclinicos '!K1373&gt;=93,AA1425=0)),0),"")</f>
        <v>3</v>
      </c>
      <c r="AA1425" cm="1">
        <f t="array" ref="AA1425">_xlfn.IFS('Paraclinicos '!E1372="","",'Paraclinicos '!E1372="Oxigeno",2,'Paraclinicos '!E1372="Aire",0)</f>
        <v>2</v>
      </c>
    </row>
    <row r="1426" spans="1:27" x14ac:dyDescent="0.25">
      <c r="A1426">
        <f>'Paraclinicos '!A1373</f>
        <v>477</v>
      </c>
      <c r="B1426" s="3">
        <f>'Paraclinicos '!R1373</f>
        <v>44333</v>
      </c>
      <c r="C1426" cm="1">
        <f t="array" ref="C1426">_xlfn.IFS('Paraclinicos '!Q1373="","",'Paraclinicos '!Q1373&gt;60,3,'Paraclinicos '!Q1373&lt;=60,1)</f>
        <v>3</v>
      </c>
      <c r="D1426" t="str">
        <f>IFERROR(IF(INDEX('BD Demog para scores enalazar'!BC$2:BC$3000,MATCH(Formulas!A1426,'BD Demog para scores enalazar'!A$2:A$3000,0))=0,"SI","NO"),"")</f>
        <v>SI</v>
      </c>
      <c r="E1426" cm="1">
        <f t="array" ref="E1426">_xlfn.IFS(D1426="","",D1426="SI",4,D1426="NO",1)</f>
        <v>4</v>
      </c>
      <c r="F1426" cm="1">
        <f t="array" ref="F1426">_xlfn.IFS('Paraclinicos '!B1373="","",'Paraclinicos '!B1373&gt;1,1,'Paraclinicos '!B1373&lt;=1,3)</f>
        <v>3</v>
      </c>
      <c r="G1426" t="str" cm="1">
        <f t="array" ref="G1426">_xlfn.IFS('Paraclinicos '!D1373="","",AND('Paraclinicos '!D1373&gt;=250,'Paraclinicos '!D1373&lt;=500),2,'Paraclinicos '!D1373&gt;500,3,'Paraclinicos '!D1373&lt;250,1)</f>
        <v/>
      </c>
      <c r="H1426" s="50">
        <f t="shared" si="67"/>
        <v>10</v>
      </c>
      <c r="I1426" cm="1">
        <f t="array" ref="I1426">_xlfn.IFS('Paraclinicos '!Q1373="","",'Paraclinicos '!Q1373&gt;=65,1,'Paraclinicos '!Q1373&lt;65,0)</f>
        <v>1</v>
      </c>
      <c r="J1426" cm="1">
        <f t="array" ref="J1426">_xlfn.IFS('Paraclinicos '!I1373="","",'Paraclinicos '!I1373&gt;7,1,'Paraclinicos '!I1373&lt;=7,0)</f>
        <v>1</v>
      </c>
      <c r="K1426" cm="1">
        <f t="array" ref="K1426">_xlfn.IFS('Paraclinicos '!W1373="","",'Paraclinicos '!W1373&lt;=8,1,'Paraclinicos '!W1373&gt;8,0)</f>
        <v>0</v>
      </c>
      <c r="L1426" cm="1">
        <f t="array" ref="L1426">_xlfn.IFS('Paraclinicos '!S1373="","",'Paraclinicos '!S1373&gt;=30,1,'Paraclinicos '!S1373&lt;30,0)</f>
        <v>0</v>
      </c>
      <c r="M1426" cm="1">
        <f t="array" ref="M1426">_xlfn.IFS(OR('Paraclinicos '!T1373="",'Paraclinicos '!U1373=""),"",OR('Paraclinicos '!T1373&lt;=90,'Paraclinicos '!U1373&lt;=60),1,OR('Paraclinicos '!T1373&gt;90,'Paraclinicos '!U1373&gt;60),0)</f>
        <v>0</v>
      </c>
      <c r="N1426" s="45">
        <f t="shared" si="68"/>
        <v>2</v>
      </c>
      <c r="O1426" cm="1">
        <f t="array" ref="O1426">_xlfn.IFS(OR('Paraclinicos '!M1373="",'Paraclinicos '!N1373="",'Paraclinicos '!N1373=0),"",'Paraclinicos '!M1373/'Paraclinicos '!N1373&lt;100,4,'Paraclinicos '!M1373/'Paraclinicos '!N1373&lt;200,3,'Paraclinicos '!M1373/'Paraclinicos '!N1373&lt;300,2,'Paraclinicos '!M1373/'Paraclinicos '!N1373&lt;400,1,'Paraclinicos '!M1373/'Paraclinicos '!N1373&gt;=400,0)</f>
        <v>2</v>
      </c>
      <c r="P1426" cm="1">
        <f t="array" ref="P1426">_xlfn.IFS('Paraclinicos '!C1373="","",'Paraclinicos '!C1373&lt;20,4,'Paraclinicos '!C1373&lt;50,3,'Paraclinicos '!C1373&lt;100,2,'Paraclinicos '!C1373&lt;150,1,'Paraclinicos '!C1373&gt;150,0)</f>
        <v>0</v>
      </c>
      <c r="Q1426" cm="1">
        <f t="array" ref="Q1426">_xlfn.IFS('Paraclinicos '!O1373="","",'Paraclinicos '!O1373&lt;1.2,0,'Paraclinicos '!O1373&lt;2,1,'Paraclinicos '!O1373&lt;3.5,2,'Paraclinicos '!O1373&lt;5,3,'Paraclinicos '!O1373&gt;5,4)</f>
        <v>0</v>
      </c>
      <c r="R1426" t="str" cm="1">
        <f t="array" ref="R1426">_xlfn.IFS('Paraclinicos '!J1373="","",'Paraclinicos '!J1373&lt;1.2,0,'Paraclinicos '!J1373&lt;2,1,'Paraclinicos '!J1373&lt;6,2,'Paraclinicos '!J1373&lt;12,3,'Paraclinicos '!J1373&gt;=12,4)</f>
        <v/>
      </c>
      <c r="S1426" cm="1">
        <f t="array" ref="S1426">_xlfn.IFS('Paraclinicos '!Y1373="","",'Paraclinicos '!Y1373&lt;70,1,'Paraclinicos '!Y1373&gt;=70,0)</f>
        <v>0</v>
      </c>
      <c r="T1426" cm="1">
        <f t="array" ref="T1426">_xlfn.IFS('Paraclinicos '!W1373="","",'Paraclinicos '!W1373&lt;6,4,'Paraclinicos '!W1373&lt;10,3,'Paraclinicos '!W1373&lt;13,2,'Paraclinicos '!W1373&lt;15,1,'Paraclinicos '!W1373=15,0)</f>
        <v>1</v>
      </c>
      <c r="U1426" s="54">
        <f t="shared" si="66"/>
        <v>3</v>
      </c>
      <c r="V1426" cm="1">
        <f t="array" ref="V1426">_xlfn.IFS('Paraclinicos '!S1373="","",OR('Paraclinicos '!S1373&lt;=8,'Paraclinicos '!S1373&gt;=25),3,'Paraclinicos '!S1373&lt;12,1,'Paraclinicos '!S1373&lt;21,0,'Paraclinicos '!S1373&lt;25,2)</f>
        <v>0</v>
      </c>
      <c r="W1426" t="str">
        <f>IFERROR(IF(INDEX('BD Demog para scores enalazar'!Y$2:'BD Demog para scores enalazar'!Y$3000,MATCH(Formulas!A1426,'BD Demog para scores enalazar'!A$2:'BD Demog para scores enalazar'!A$3000,0))=1,"SI","NO"),"")</f>
        <v>SI</v>
      </c>
      <c r="X1426" s="9" t="str">
        <f>IFERROR(IF(INDEX('BD Demog para scores enalazar'!AJ$2:'BD Demog para scores enalazar'!AJ$3000,MATCH(Formulas!A1426,'BD Demog para scores enalazar'!A$2:'BD Demog para scores enalazar'!A$3000,0))=1,"SI","NO"),"")</f>
        <v>SI</v>
      </c>
      <c r="Y1426" t="str" cm="1">
        <f t="array" ref="Y1426">IF(AND(W1426="NO",X1426="NO"),_xlfn.IFS('Paraclinicos '!K1373&lt;=91,3,'Paraclinicos '!K1373&lt;94,2,'Paraclinicos '!K1373&lt;96,1,'Paraclinicos '!K1373&gt;=96,0),"")</f>
        <v/>
      </c>
      <c r="Z1426" cm="1">
        <f t="array" ref="Z1426">IF(OR(W1426="SI",X1426="SI"),_xlfn.IFS(OR(AND('Paraclinicos '!K1374&lt;=83),AND('Paraclinicos '!K1374&gt;=97,AA1426=2)),3,OR(AND('Paraclinicos '!K1374&lt;=86),AND('Paraclinicos '!K1374&gt;=94,AA1426=2)),2,OR(AND('Paraclinicos '!K1374&lt;=88),AND('Paraclinicos '!K1374&gt;=92,AA1426=2)),1,OR(AND('Paraclinicos '!K1374&gt;=88,'Paraclinicos '!K1374&lt;=92),AND('Paraclinicos '!K1374&gt;=93,AA1426=0)),0),"")</f>
        <v>3</v>
      </c>
      <c r="AA1426" cm="1">
        <f t="array" ref="AA1426">_xlfn.IFS('Paraclinicos '!E1373="","",'Paraclinicos '!E1373="Oxigeno",2,'Paraclinicos '!E1373="Aire",0)</f>
        <v>2</v>
      </c>
    </row>
    <row r="1427" spans="1:27" x14ac:dyDescent="0.25">
      <c r="A1427">
        <f>'Paraclinicos '!A1374</f>
        <v>477</v>
      </c>
      <c r="B1427" s="3">
        <f>'Paraclinicos '!R1374</f>
        <v>44334</v>
      </c>
      <c r="C1427" cm="1">
        <f t="array" ref="C1427">_xlfn.IFS('Paraclinicos '!Q1374="","",'Paraclinicos '!Q1374&gt;60,3,'Paraclinicos '!Q1374&lt;=60,1)</f>
        <v>3</v>
      </c>
      <c r="D1427" t="str">
        <f>IFERROR(IF(INDEX('BD Demog para scores enalazar'!BC$2:BC$3000,MATCH(Formulas!A1427,'BD Demog para scores enalazar'!A$2:A$3000,0))=0,"SI","NO"),"")</f>
        <v>SI</v>
      </c>
      <c r="E1427" cm="1">
        <f t="array" ref="E1427">_xlfn.IFS(D1427="","",D1427="SI",4,D1427="NO",1)</f>
        <v>4</v>
      </c>
      <c r="F1427" cm="1">
        <f t="array" ref="F1427">_xlfn.IFS('Paraclinicos '!B1374="","",'Paraclinicos '!B1374&gt;1,1,'Paraclinicos '!B1374&lt;=1,3)</f>
        <v>3</v>
      </c>
      <c r="G1427" t="str" cm="1">
        <f t="array" ref="G1427">_xlfn.IFS('Paraclinicos '!D1374="","",AND('Paraclinicos '!D1374&gt;=250,'Paraclinicos '!D1374&lt;=500),2,'Paraclinicos '!D1374&gt;500,3,'Paraclinicos '!D1374&lt;250,1)</f>
        <v/>
      </c>
      <c r="H1427" s="50">
        <f t="shared" si="67"/>
        <v>10</v>
      </c>
      <c r="I1427" cm="1">
        <f t="array" ref="I1427">_xlfn.IFS('Paraclinicos '!Q1374="","",'Paraclinicos '!Q1374&gt;=65,1,'Paraclinicos '!Q1374&lt;65,0)</f>
        <v>1</v>
      </c>
      <c r="J1427" cm="1">
        <f t="array" ref="J1427">_xlfn.IFS('Paraclinicos '!I1374="","",'Paraclinicos '!I1374&gt;7,1,'Paraclinicos '!I1374&lt;=7,0)</f>
        <v>1</v>
      </c>
      <c r="K1427" cm="1">
        <f t="array" ref="K1427">_xlfn.IFS('Paraclinicos '!W1374="","",'Paraclinicos '!W1374&lt;=8,1,'Paraclinicos '!W1374&gt;8,0)</f>
        <v>0</v>
      </c>
      <c r="L1427" cm="1">
        <f t="array" ref="L1427">_xlfn.IFS('Paraclinicos '!S1374="","",'Paraclinicos '!S1374&gt;=30,1,'Paraclinicos '!S1374&lt;30,0)</f>
        <v>0</v>
      </c>
      <c r="M1427" cm="1">
        <f t="array" ref="M1427">_xlfn.IFS(OR('Paraclinicos '!T1374="",'Paraclinicos '!U1374=""),"",OR('Paraclinicos '!T1374&lt;=90,'Paraclinicos '!U1374&lt;=60),1,OR('Paraclinicos '!T1374&gt;90,'Paraclinicos '!U1374&gt;60),0)</f>
        <v>0</v>
      </c>
      <c r="N1427" s="45">
        <f t="shared" si="68"/>
        <v>2</v>
      </c>
      <c r="O1427" cm="1">
        <f t="array" ref="O1427">_xlfn.IFS(OR('Paraclinicos '!M1374="",'Paraclinicos '!N1374="",'Paraclinicos '!N1374=0),"",'Paraclinicos '!M1374/'Paraclinicos '!N1374&lt;100,4,'Paraclinicos '!M1374/'Paraclinicos '!N1374&lt;200,3,'Paraclinicos '!M1374/'Paraclinicos '!N1374&lt;300,2,'Paraclinicos '!M1374/'Paraclinicos '!N1374&lt;400,1,'Paraclinicos '!M1374/'Paraclinicos '!N1374&gt;=400,0)</f>
        <v>2</v>
      </c>
      <c r="P1427" cm="1">
        <f t="array" ref="P1427">_xlfn.IFS('Paraclinicos '!C1374="","",'Paraclinicos '!C1374&lt;20,4,'Paraclinicos '!C1374&lt;50,3,'Paraclinicos '!C1374&lt;100,2,'Paraclinicos '!C1374&lt;150,1,'Paraclinicos '!C1374&gt;150,0)</f>
        <v>0</v>
      </c>
      <c r="Q1427" cm="1">
        <f t="array" ref="Q1427">_xlfn.IFS('Paraclinicos '!O1374="","",'Paraclinicos '!O1374&lt;1.2,0,'Paraclinicos '!O1374&lt;2,1,'Paraclinicos '!O1374&lt;3.5,2,'Paraclinicos '!O1374&lt;5,3,'Paraclinicos '!O1374&gt;5,4)</f>
        <v>0</v>
      </c>
      <c r="R1427" t="str" cm="1">
        <f t="array" ref="R1427">_xlfn.IFS('Paraclinicos '!J1374="","",'Paraclinicos '!J1374&lt;1.2,0,'Paraclinicos '!J1374&lt;2,1,'Paraclinicos '!J1374&lt;6,2,'Paraclinicos '!J1374&lt;12,3,'Paraclinicos '!J1374&gt;=12,4)</f>
        <v/>
      </c>
      <c r="S1427" cm="1">
        <f t="array" ref="S1427">_xlfn.IFS('Paraclinicos '!Y1374="","",'Paraclinicos '!Y1374&lt;70,1,'Paraclinicos '!Y1374&gt;=70,0)</f>
        <v>0</v>
      </c>
      <c r="T1427" cm="1">
        <f t="array" ref="T1427">_xlfn.IFS('Paraclinicos '!W1374="","",'Paraclinicos '!W1374&lt;6,4,'Paraclinicos '!W1374&lt;10,3,'Paraclinicos '!W1374&lt;13,2,'Paraclinicos '!W1374&lt;15,1,'Paraclinicos '!W1374=15,0)</f>
        <v>1</v>
      </c>
      <c r="U1427" s="54">
        <f t="shared" si="66"/>
        <v>3</v>
      </c>
      <c r="V1427" cm="1">
        <f t="array" ref="V1427">_xlfn.IFS('Paraclinicos '!S1374="","",OR('Paraclinicos '!S1374&lt;=8,'Paraclinicos '!S1374&gt;=25),3,'Paraclinicos '!S1374&lt;12,1,'Paraclinicos '!S1374&lt;21,0,'Paraclinicos '!S1374&lt;25,2)</f>
        <v>0</v>
      </c>
      <c r="W1427" t="str">
        <f>IFERROR(IF(INDEX('BD Demog para scores enalazar'!Y$2:'BD Demog para scores enalazar'!Y$3000,MATCH(Formulas!A1427,'BD Demog para scores enalazar'!A$2:'BD Demog para scores enalazar'!A$3000,0))=1,"SI","NO"),"")</f>
        <v>SI</v>
      </c>
      <c r="X1427" s="9" t="str">
        <f>IFERROR(IF(INDEX('BD Demog para scores enalazar'!AJ$2:'BD Demog para scores enalazar'!AJ$3000,MATCH(Formulas!A1427,'BD Demog para scores enalazar'!A$2:'BD Demog para scores enalazar'!A$3000,0))=1,"SI","NO"),"")</f>
        <v>SI</v>
      </c>
      <c r="Y1427" t="str" cm="1">
        <f t="array" ref="Y1427">IF(AND(W1427="NO",X1427="NO"),_xlfn.IFS('Paraclinicos '!K1374&lt;=91,3,'Paraclinicos '!K1374&lt;94,2,'Paraclinicos '!K1374&lt;96,1,'Paraclinicos '!K1374&gt;=96,0),"")</f>
        <v/>
      </c>
      <c r="Z1427" cm="1">
        <f t="array" ref="Z1427">IF(OR(W1427="SI",X1427="SI"),_xlfn.IFS(OR(AND('Paraclinicos '!K1375&lt;=83),AND('Paraclinicos '!K1375&gt;=97,AA1427=2)),3,OR(AND('Paraclinicos '!K1375&lt;=86),AND('Paraclinicos '!K1375&gt;=94,AA1427=2)),2,OR(AND('Paraclinicos '!K1375&lt;=88),AND('Paraclinicos '!K1375&gt;=92,AA1427=2)),1,OR(AND('Paraclinicos '!K1375&gt;=88,'Paraclinicos '!K1375&lt;=92),AND('Paraclinicos '!K1375&gt;=93,AA1427=0)),0),"")</f>
        <v>0</v>
      </c>
      <c r="AA1427" cm="1">
        <f t="array" ref="AA1427">_xlfn.IFS('Paraclinicos '!E1374="","",'Paraclinicos '!E1374="Oxigeno",2,'Paraclinicos '!E1374="Aire",0)</f>
        <v>2</v>
      </c>
    </row>
    <row r="1428" spans="1:27" x14ac:dyDescent="0.25">
      <c r="A1428">
        <f>'Paraclinicos '!A1375</f>
        <v>477</v>
      </c>
      <c r="B1428" s="3">
        <f>'Paraclinicos '!R1375</f>
        <v>44335</v>
      </c>
      <c r="C1428" cm="1">
        <f t="array" ref="C1428">_xlfn.IFS('Paraclinicos '!Q1375="","",'Paraclinicos '!Q1375&gt;60,3,'Paraclinicos '!Q1375&lt;=60,1)</f>
        <v>3</v>
      </c>
      <c r="D1428" t="str">
        <f>IFERROR(IF(INDEX('BD Demog para scores enalazar'!BC$2:BC$3000,MATCH(Formulas!A1428,'BD Demog para scores enalazar'!A$2:A$3000,0))=0,"SI","NO"),"")</f>
        <v>SI</v>
      </c>
      <c r="E1428" cm="1">
        <f t="array" ref="E1428">_xlfn.IFS(D1428="","",D1428="SI",4,D1428="NO",1)</f>
        <v>4</v>
      </c>
      <c r="F1428" cm="1">
        <f t="array" ref="F1428">_xlfn.IFS('Paraclinicos '!B1375="","",'Paraclinicos '!B1375&gt;1,1,'Paraclinicos '!B1375&lt;=1,3)</f>
        <v>3</v>
      </c>
      <c r="G1428" t="str" cm="1">
        <f t="array" ref="G1428">_xlfn.IFS('Paraclinicos '!D1375="","",AND('Paraclinicos '!D1375&gt;=250,'Paraclinicos '!D1375&lt;=500),2,'Paraclinicos '!D1375&gt;500,3,'Paraclinicos '!D1375&lt;250,1)</f>
        <v/>
      </c>
      <c r="H1428" s="50">
        <f t="shared" si="67"/>
        <v>10</v>
      </c>
      <c r="I1428" cm="1">
        <f t="array" ref="I1428">_xlfn.IFS('Paraclinicos '!Q1375="","",'Paraclinicos '!Q1375&gt;=65,1,'Paraclinicos '!Q1375&lt;65,0)</f>
        <v>1</v>
      </c>
      <c r="J1428" cm="1">
        <f t="array" ref="J1428">_xlfn.IFS('Paraclinicos '!I1375="","",'Paraclinicos '!I1375&gt;7,1,'Paraclinicos '!I1375&lt;=7,0)</f>
        <v>1</v>
      </c>
      <c r="K1428" cm="1">
        <f t="array" ref="K1428">_xlfn.IFS('Paraclinicos '!W1375="","",'Paraclinicos '!W1375&lt;=8,1,'Paraclinicos '!W1375&gt;8,0)</f>
        <v>0</v>
      </c>
      <c r="L1428" cm="1">
        <f t="array" ref="L1428">_xlfn.IFS('Paraclinicos '!S1375="","",'Paraclinicos '!S1375&gt;=30,1,'Paraclinicos '!S1375&lt;30,0)</f>
        <v>0</v>
      </c>
      <c r="M1428" cm="1">
        <f t="array" ref="M1428">_xlfn.IFS(OR('Paraclinicos '!T1375="",'Paraclinicos '!U1375=""),"",OR('Paraclinicos '!T1375&lt;=90,'Paraclinicos '!U1375&lt;=60),1,OR('Paraclinicos '!T1375&gt;90,'Paraclinicos '!U1375&gt;60),0)</f>
        <v>0</v>
      </c>
      <c r="N1428" s="45">
        <f t="shared" si="68"/>
        <v>2</v>
      </c>
      <c r="O1428" cm="1">
        <f t="array" ref="O1428">_xlfn.IFS(OR('Paraclinicos '!M1375="",'Paraclinicos '!N1375="",'Paraclinicos '!N1375=0),"",'Paraclinicos '!M1375/'Paraclinicos '!N1375&lt;100,4,'Paraclinicos '!M1375/'Paraclinicos '!N1375&lt;200,3,'Paraclinicos '!M1375/'Paraclinicos '!N1375&lt;300,2,'Paraclinicos '!M1375/'Paraclinicos '!N1375&lt;400,1,'Paraclinicos '!M1375/'Paraclinicos '!N1375&gt;=400,0)</f>
        <v>4</v>
      </c>
      <c r="P1428" cm="1">
        <f t="array" ref="P1428">_xlfn.IFS('Paraclinicos '!C1375="","",'Paraclinicos '!C1375&lt;20,4,'Paraclinicos '!C1375&lt;50,3,'Paraclinicos '!C1375&lt;100,2,'Paraclinicos '!C1375&lt;150,1,'Paraclinicos '!C1375&gt;150,0)</f>
        <v>0</v>
      </c>
      <c r="Q1428" cm="1">
        <f t="array" ref="Q1428">_xlfn.IFS('Paraclinicos '!O1375="","",'Paraclinicos '!O1375&lt;1.2,0,'Paraclinicos '!O1375&lt;2,1,'Paraclinicos '!O1375&lt;3.5,2,'Paraclinicos '!O1375&lt;5,3,'Paraclinicos '!O1375&gt;5,4)</f>
        <v>0</v>
      </c>
      <c r="R1428" t="str" cm="1">
        <f t="array" ref="R1428">_xlfn.IFS('Paraclinicos '!J1375="","",'Paraclinicos '!J1375&lt;1.2,0,'Paraclinicos '!J1375&lt;2,1,'Paraclinicos '!J1375&lt;6,2,'Paraclinicos '!J1375&lt;12,3,'Paraclinicos '!J1375&gt;=12,4)</f>
        <v/>
      </c>
      <c r="S1428" cm="1">
        <f t="array" ref="S1428">_xlfn.IFS('Paraclinicos '!Y1375="","",'Paraclinicos '!Y1375&lt;70,1,'Paraclinicos '!Y1375&gt;=70,0)</f>
        <v>0</v>
      </c>
      <c r="T1428" cm="1">
        <f t="array" ref="T1428">_xlfn.IFS('Paraclinicos '!W1375="","",'Paraclinicos '!W1375&lt;6,4,'Paraclinicos '!W1375&lt;10,3,'Paraclinicos '!W1375&lt;13,2,'Paraclinicos '!W1375&lt;15,1,'Paraclinicos '!W1375=15,0)</f>
        <v>1</v>
      </c>
      <c r="U1428" s="54">
        <f t="shared" si="66"/>
        <v>5</v>
      </c>
      <c r="V1428" cm="1">
        <f t="array" ref="V1428">_xlfn.IFS('Paraclinicos '!S1375="","",OR('Paraclinicos '!S1375&lt;=8,'Paraclinicos '!S1375&gt;=25),3,'Paraclinicos '!S1375&lt;12,1,'Paraclinicos '!S1375&lt;21,0,'Paraclinicos '!S1375&lt;25,2)</f>
        <v>0</v>
      </c>
      <c r="W1428" t="str">
        <f>IFERROR(IF(INDEX('BD Demog para scores enalazar'!Y$2:'BD Demog para scores enalazar'!Y$3000,MATCH(Formulas!A1428,'BD Demog para scores enalazar'!A$2:'BD Demog para scores enalazar'!A$3000,0))=1,"SI","NO"),"")</f>
        <v>SI</v>
      </c>
      <c r="X1428" s="9" t="str">
        <f>IFERROR(IF(INDEX('BD Demog para scores enalazar'!AJ$2:'BD Demog para scores enalazar'!AJ$3000,MATCH(Formulas!A1428,'BD Demog para scores enalazar'!A$2:'BD Demog para scores enalazar'!A$3000,0))=1,"SI","NO"),"")</f>
        <v>SI</v>
      </c>
      <c r="Y1428" t="str" cm="1">
        <f t="array" ref="Y1428">IF(AND(W1428="NO",X1428="NO"),_xlfn.IFS('Paraclinicos '!K1375&lt;=91,3,'Paraclinicos '!K1375&lt;94,2,'Paraclinicos '!K1375&lt;96,1,'Paraclinicos '!K1375&gt;=96,0),"")</f>
        <v/>
      </c>
      <c r="Z1428" cm="1">
        <f t="array" ref="Z1428">IF(OR(W1428="SI",X1428="SI"),_xlfn.IFS(OR(AND('Paraclinicos '!K1376&lt;=83),AND('Paraclinicos '!K1376&gt;=97,AA1428=2)),3,OR(AND('Paraclinicos '!K1376&lt;=86),AND('Paraclinicos '!K1376&gt;=94,AA1428=2)),2,OR(AND('Paraclinicos '!K1376&lt;=88),AND('Paraclinicos '!K1376&gt;=92,AA1428=2)),1,OR(AND('Paraclinicos '!K1376&gt;=88,'Paraclinicos '!K1376&lt;=92),AND('Paraclinicos '!K1376&gt;=93,AA1428=0)),0),"")</f>
        <v>3</v>
      </c>
      <c r="AA1428" cm="1">
        <f t="array" ref="AA1428">_xlfn.IFS('Paraclinicos '!E1375="","",'Paraclinicos '!E1375="Oxigeno",2,'Paraclinicos '!E1375="Aire",0)</f>
        <v>2</v>
      </c>
    </row>
    <row r="1429" spans="1:27" x14ac:dyDescent="0.25">
      <c r="A1429">
        <f>'Paraclinicos '!A1376</f>
        <v>477</v>
      </c>
      <c r="B1429" s="3">
        <f>'Paraclinicos '!R1376</f>
        <v>44336</v>
      </c>
      <c r="C1429" cm="1">
        <f t="array" ref="C1429">_xlfn.IFS('Paraclinicos '!Q1376="","",'Paraclinicos '!Q1376&gt;60,3,'Paraclinicos '!Q1376&lt;=60,1)</f>
        <v>3</v>
      </c>
      <c r="D1429" t="str">
        <f>IFERROR(IF(INDEX('BD Demog para scores enalazar'!BC$2:BC$3000,MATCH(Formulas!A1429,'BD Demog para scores enalazar'!A$2:A$3000,0))=0,"SI","NO"),"")</f>
        <v>SI</v>
      </c>
      <c r="E1429" cm="1">
        <f t="array" ref="E1429">_xlfn.IFS(D1429="","",D1429="SI",4,D1429="NO",1)</f>
        <v>4</v>
      </c>
      <c r="F1429" cm="1">
        <f t="array" ref="F1429">_xlfn.IFS('Paraclinicos '!B1376="","",'Paraclinicos '!B1376&gt;1,1,'Paraclinicos '!B1376&lt;=1,3)</f>
        <v>3</v>
      </c>
      <c r="G1429" t="str" cm="1">
        <f t="array" ref="G1429">_xlfn.IFS('Paraclinicos '!D1376="","",AND('Paraclinicos '!D1376&gt;=250,'Paraclinicos '!D1376&lt;=500),2,'Paraclinicos '!D1376&gt;500,3,'Paraclinicos '!D1376&lt;250,1)</f>
        <v/>
      </c>
      <c r="H1429" s="50">
        <f t="shared" si="67"/>
        <v>10</v>
      </c>
      <c r="I1429" cm="1">
        <f t="array" ref="I1429">_xlfn.IFS('Paraclinicos '!Q1376="","",'Paraclinicos '!Q1376&gt;=65,1,'Paraclinicos '!Q1376&lt;65,0)</f>
        <v>1</v>
      </c>
      <c r="J1429" cm="1">
        <f t="array" ref="J1429">_xlfn.IFS('Paraclinicos '!I1376="","",'Paraclinicos '!I1376&gt;7,1,'Paraclinicos '!I1376&lt;=7,0)</f>
        <v>1</v>
      </c>
      <c r="K1429" cm="1">
        <f t="array" ref="K1429">_xlfn.IFS('Paraclinicos '!W1376="","",'Paraclinicos '!W1376&lt;=8,1,'Paraclinicos '!W1376&gt;8,0)</f>
        <v>0</v>
      </c>
      <c r="L1429" cm="1">
        <f t="array" ref="L1429">_xlfn.IFS('Paraclinicos '!S1376="","",'Paraclinicos '!S1376&gt;=30,1,'Paraclinicos '!S1376&lt;30,0)</f>
        <v>0</v>
      </c>
      <c r="M1429" cm="1">
        <f t="array" ref="M1429">_xlfn.IFS(OR('Paraclinicos '!T1376="",'Paraclinicos '!U1376=""),"",OR('Paraclinicos '!T1376&lt;=90,'Paraclinicos '!U1376&lt;=60),1,OR('Paraclinicos '!T1376&gt;90,'Paraclinicos '!U1376&gt;60),0)</f>
        <v>0</v>
      </c>
      <c r="N1429" s="45">
        <f t="shared" si="68"/>
        <v>2</v>
      </c>
      <c r="O1429" cm="1">
        <f t="array" ref="O1429">_xlfn.IFS(OR('Paraclinicos '!M1376="",'Paraclinicos '!N1376="",'Paraclinicos '!N1376=0),"",'Paraclinicos '!M1376/'Paraclinicos '!N1376&lt;100,4,'Paraclinicos '!M1376/'Paraclinicos '!N1376&lt;200,3,'Paraclinicos '!M1376/'Paraclinicos '!N1376&lt;300,2,'Paraclinicos '!M1376/'Paraclinicos '!N1376&lt;400,1,'Paraclinicos '!M1376/'Paraclinicos '!N1376&gt;=400,0)</f>
        <v>2</v>
      </c>
      <c r="P1429" cm="1">
        <f t="array" ref="P1429">_xlfn.IFS('Paraclinicos '!C1376="","",'Paraclinicos '!C1376&lt;20,4,'Paraclinicos '!C1376&lt;50,3,'Paraclinicos '!C1376&lt;100,2,'Paraclinicos '!C1376&lt;150,1,'Paraclinicos '!C1376&gt;150,0)</f>
        <v>0</v>
      </c>
      <c r="Q1429" cm="1">
        <f t="array" ref="Q1429">_xlfn.IFS('Paraclinicos '!O1376="","",'Paraclinicos '!O1376&lt;1.2,0,'Paraclinicos '!O1376&lt;2,1,'Paraclinicos '!O1376&lt;3.5,2,'Paraclinicos '!O1376&lt;5,3,'Paraclinicos '!O1376&gt;5,4)</f>
        <v>0</v>
      </c>
      <c r="R1429" t="str" cm="1">
        <f t="array" ref="R1429">_xlfn.IFS('Paraclinicos '!J1376="","",'Paraclinicos '!J1376&lt;1.2,0,'Paraclinicos '!J1376&lt;2,1,'Paraclinicos '!J1376&lt;6,2,'Paraclinicos '!J1376&lt;12,3,'Paraclinicos '!J1376&gt;=12,4)</f>
        <v/>
      </c>
      <c r="S1429" cm="1">
        <f t="array" ref="S1429">_xlfn.IFS('Paraclinicos '!Y1376="","",'Paraclinicos '!Y1376&lt;70,1,'Paraclinicos '!Y1376&gt;=70,0)</f>
        <v>0</v>
      </c>
      <c r="T1429" cm="1">
        <f t="array" ref="T1429">_xlfn.IFS('Paraclinicos '!W1376="","",'Paraclinicos '!W1376&lt;6,4,'Paraclinicos '!W1376&lt;10,3,'Paraclinicos '!W1376&lt;13,2,'Paraclinicos '!W1376&lt;15,1,'Paraclinicos '!W1376=15,0)</f>
        <v>1</v>
      </c>
      <c r="U1429" s="54">
        <f t="shared" si="66"/>
        <v>3</v>
      </c>
      <c r="V1429" cm="1">
        <f t="array" ref="V1429">_xlfn.IFS('Paraclinicos '!S1376="","",OR('Paraclinicos '!S1376&lt;=8,'Paraclinicos '!S1376&gt;=25),3,'Paraclinicos '!S1376&lt;12,1,'Paraclinicos '!S1376&lt;21,0,'Paraclinicos '!S1376&lt;25,2)</f>
        <v>0</v>
      </c>
      <c r="W1429" t="str">
        <f>IFERROR(IF(INDEX('BD Demog para scores enalazar'!Y$2:'BD Demog para scores enalazar'!Y$3000,MATCH(Formulas!A1429,'BD Demog para scores enalazar'!A$2:'BD Demog para scores enalazar'!A$3000,0))=1,"SI","NO"),"")</f>
        <v>SI</v>
      </c>
      <c r="X1429" s="9" t="str">
        <f>IFERROR(IF(INDEX('BD Demog para scores enalazar'!AJ$2:'BD Demog para scores enalazar'!AJ$3000,MATCH(Formulas!A1429,'BD Demog para scores enalazar'!A$2:'BD Demog para scores enalazar'!A$3000,0))=1,"SI","NO"),"")</f>
        <v>SI</v>
      </c>
      <c r="Y1429" t="str" cm="1">
        <f t="array" ref="Y1429">IF(AND(W1429="NO",X1429="NO"),_xlfn.IFS('Paraclinicos '!K1376&lt;=91,3,'Paraclinicos '!K1376&lt;94,2,'Paraclinicos '!K1376&lt;96,1,'Paraclinicos '!K1376&gt;=96,0),"")</f>
        <v/>
      </c>
      <c r="Z1429" cm="1">
        <f t="array" ref="Z1429">IF(OR(W1429="SI",X1429="SI"),_xlfn.IFS(OR(AND('Paraclinicos '!K1377&lt;=83),AND('Paraclinicos '!K1377&gt;=97,AA1429=2)),3,OR(AND('Paraclinicos '!K1377&lt;=86),AND('Paraclinicos '!K1377&gt;=94,AA1429=2)),2,OR(AND('Paraclinicos '!K1377&lt;=88),AND('Paraclinicos '!K1377&gt;=92,AA1429=2)),1,OR(AND('Paraclinicos '!K1377&gt;=88,'Paraclinicos '!K1377&lt;=92),AND('Paraclinicos '!K1377&gt;=93,AA1429=0)),0),"")</f>
        <v>3</v>
      </c>
      <c r="AA1429" cm="1">
        <f t="array" ref="AA1429">_xlfn.IFS('Paraclinicos '!E1376="","",'Paraclinicos '!E1376="Oxigeno",2,'Paraclinicos '!E1376="Aire",0)</f>
        <v>2</v>
      </c>
    </row>
    <row r="1430" spans="1:27" x14ac:dyDescent="0.25">
      <c r="A1430">
        <f>'Paraclinicos '!A1377</f>
        <v>477</v>
      </c>
      <c r="B1430" s="3">
        <f>'Paraclinicos '!R1377</f>
        <v>44343</v>
      </c>
      <c r="C1430" cm="1">
        <f t="array" ref="C1430">_xlfn.IFS('Paraclinicos '!Q1377="","",'Paraclinicos '!Q1377&gt;60,3,'Paraclinicos '!Q1377&lt;=60,1)</f>
        <v>3</v>
      </c>
      <c r="D1430" t="str">
        <f>IFERROR(IF(INDEX('BD Demog para scores enalazar'!BC$2:BC$3000,MATCH(Formulas!A1430,'BD Demog para scores enalazar'!A$2:A$3000,0))=0,"SI","NO"),"")</f>
        <v>SI</v>
      </c>
      <c r="E1430" cm="1">
        <f t="array" ref="E1430">_xlfn.IFS(D1430="","",D1430="SI",4,D1430="NO",1)</f>
        <v>4</v>
      </c>
      <c r="F1430" cm="1">
        <f t="array" ref="F1430">_xlfn.IFS('Paraclinicos '!B1377="","",'Paraclinicos '!B1377&gt;1,1,'Paraclinicos '!B1377&lt;=1,3)</f>
        <v>3</v>
      </c>
      <c r="G1430" cm="1">
        <f t="array" ref="G1430">_xlfn.IFS('Paraclinicos '!D1377="","",AND('Paraclinicos '!D1377&gt;=250,'Paraclinicos '!D1377&lt;=500),2,'Paraclinicos '!D1377&gt;500,3,'Paraclinicos '!D1377&lt;250,1)</f>
        <v>1</v>
      </c>
      <c r="H1430" s="50">
        <f t="shared" si="67"/>
        <v>11</v>
      </c>
      <c r="I1430" cm="1">
        <f t="array" ref="I1430">_xlfn.IFS('Paraclinicos '!Q1377="","",'Paraclinicos '!Q1377&gt;=65,1,'Paraclinicos '!Q1377&lt;65,0)</f>
        <v>1</v>
      </c>
      <c r="J1430" cm="1">
        <f t="array" ref="J1430">_xlfn.IFS('Paraclinicos '!I1377="","",'Paraclinicos '!I1377&gt;7,1,'Paraclinicos '!I1377&lt;=7,0)</f>
        <v>1</v>
      </c>
      <c r="K1430" cm="1">
        <f t="array" ref="K1430">_xlfn.IFS('Paraclinicos '!W1377="","",'Paraclinicos '!W1377&lt;=8,1,'Paraclinicos '!W1377&gt;8,0)</f>
        <v>0</v>
      </c>
      <c r="L1430" cm="1">
        <f t="array" ref="L1430">_xlfn.IFS('Paraclinicos '!S1377="","",'Paraclinicos '!S1377&gt;=30,1,'Paraclinicos '!S1377&lt;30,0)</f>
        <v>0</v>
      </c>
      <c r="M1430" cm="1">
        <f t="array" ref="M1430">_xlfn.IFS(OR('Paraclinicos '!T1377="",'Paraclinicos '!U1377=""),"",OR('Paraclinicos '!T1377&lt;=90,'Paraclinicos '!U1377&lt;=60),1,OR('Paraclinicos '!T1377&gt;90,'Paraclinicos '!U1377&gt;60),0)</f>
        <v>0</v>
      </c>
      <c r="N1430" s="45">
        <f t="shared" si="68"/>
        <v>2</v>
      </c>
      <c r="O1430" cm="1">
        <f t="array" ref="O1430">_xlfn.IFS(OR('Paraclinicos '!M1377="",'Paraclinicos '!N1377="",'Paraclinicos '!N1377=0),"",'Paraclinicos '!M1377/'Paraclinicos '!N1377&lt;100,4,'Paraclinicos '!M1377/'Paraclinicos '!N1377&lt;200,3,'Paraclinicos '!M1377/'Paraclinicos '!N1377&lt;300,2,'Paraclinicos '!M1377/'Paraclinicos '!N1377&lt;400,1,'Paraclinicos '!M1377/'Paraclinicos '!N1377&gt;=400,0)</f>
        <v>0</v>
      </c>
      <c r="P1430" cm="1">
        <f t="array" ref="P1430">_xlfn.IFS('Paraclinicos '!C1377="","",'Paraclinicos '!C1377&lt;20,4,'Paraclinicos '!C1377&lt;50,3,'Paraclinicos '!C1377&lt;100,2,'Paraclinicos '!C1377&lt;150,1,'Paraclinicos '!C1377&gt;150,0)</f>
        <v>0</v>
      </c>
      <c r="Q1430" cm="1">
        <f t="array" ref="Q1430">_xlfn.IFS('Paraclinicos '!O1377="","",'Paraclinicos '!O1377&lt;1.2,0,'Paraclinicos '!O1377&lt;2,1,'Paraclinicos '!O1377&lt;3.5,2,'Paraclinicos '!O1377&lt;5,3,'Paraclinicos '!O1377&gt;5,4)</f>
        <v>0</v>
      </c>
      <c r="R1430" t="str" cm="1">
        <f t="array" ref="R1430">_xlfn.IFS('Paraclinicos '!J1377="","",'Paraclinicos '!J1377&lt;1.2,0,'Paraclinicos '!J1377&lt;2,1,'Paraclinicos '!J1377&lt;6,2,'Paraclinicos '!J1377&lt;12,3,'Paraclinicos '!J1377&gt;=12,4)</f>
        <v/>
      </c>
      <c r="S1430" cm="1">
        <f t="array" ref="S1430">_xlfn.IFS('Paraclinicos '!Y1377="","",'Paraclinicos '!Y1377&lt;70,1,'Paraclinicos '!Y1377&gt;=70,0)</f>
        <v>0</v>
      </c>
      <c r="T1430" cm="1">
        <f t="array" ref="T1430">_xlfn.IFS('Paraclinicos '!W1377="","",'Paraclinicos '!W1377&lt;6,4,'Paraclinicos '!W1377&lt;10,3,'Paraclinicos '!W1377&lt;13,2,'Paraclinicos '!W1377&lt;15,1,'Paraclinicos '!W1377=15,0)</f>
        <v>0</v>
      </c>
      <c r="U1430" s="54">
        <f t="shared" si="66"/>
        <v>0</v>
      </c>
      <c r="V1430" cm="1">
        <f t="array" ref="V1430">_xlfn.IFS('Paraclinicos '!S1377="","",OR('Paraclinicos '!S1377&lt;=8,'Paraclinicos '!S1377&gt;=25),3,'Paraclinicos '!S1377&lt;12,1,'Paraclinicos '!S1377&lt;21,0,'Paraclinicos '!S1377&lt;25,2)</f>
        <v>2</v>
      </c>
      <c r="W1430" t="str">
        <f>IFERROR(IF(INDEX('BD Demog para scores enalazar'!Y$2:'BD Demog para scores enalazar'!Y$3000,MATCH(Formulas!A1430,'BD Demog para scores enalazar'!A$2:'BD Demog para scores enalazar'!A$3000,0))=1,"SI","NO"),"")</f>
        <v>SI</v>
      </c>
      <c r="X1430" s="9" t="str">
        <f>IFERROR(IF(INDEX('BD Demog para scores enalazar'!AJ$2:'BD Demog para scores enalazar'!AJ$3000,MATCH(Formulas!A1430,'BD Demog para scores enalazar'!A$2:'BD Demog para scores enalazar'!A$3000,0))=1,"SI","NO"),"")</f>
        <v>SI</v>
      </c>
      <c r="Y1430" t="str" cm="1">
        <f t="array" ref="Y1430">IF(AND(W1430="NO",X1430="NO"),_xlfn.IFS('Paraclinicos '!K1377&lt;=91,3,'Paraclinicos '!K1377&lt;94,2,'Paraclinicos '!K1377&lt;96,1,'Paraclinicos '!K1377&gt;=96,0),"")</f>
        <v/>
      </c>
      <c r="Z1430" cm="1">
        <f t="array" ref="Z1430">IF(OR(W1430="SI",X1430="SI"),_xlfn.IFS(OR(AND('Paraclinicos '!K1378&lt;=83),AND('Paraclinicos '!K1378&gt;=97,AA1430=2)),3,OR(AND('Paraclinicos '!K1378&lt;=86),AND('Paraclinicos '!K1378&gt;=94,AA1430=2)),2,OR(AND('Paraclinicos '!K1378&lt;=88),AND('Paraclinicos '!K1378&gt;=92,AA1430=2)),1,OR(AND('Paraclinicos '!K1378&gt;=88,'Paraclinicos '!K1378&lt;=92),AND('Paraclinicos '!K1378&gt;=93,AA1430=0)),0),"")</f>
        <v>1</v>
      </c>
      <c r="AA1430" cm="1">
        <f t="array" ref="AA1430">_xlfn.IFS('Paraclinicos '!E1377="","",'Paraclinicos '!E1377="Oxigeno",2,'Paraclinicos '!E1377="Aire",0)</f>
        <v>2</v>
      </c>
    </row>
    <row r="1431" spans="1:27" x14ac:dyDescent="0.25">
      <c r="A1431">
        <f>'Paraclinicos '!A1378</f>
        <v>479</v>
      </c>
      <c r="B1431" s="3">
        <f>'Paraclinicos '!R1378</f>
        <v>44219</v>
      </c>
      <c r="C1431" cm="1">
        <f t="array" ref="C1431">_xlfn.IFS('Paraclinicos '!Q1378="","",'Paraclinicos '!Q1378&gt;60,3,'Paraclinicos '!Q1378&lt;=60,1)</f>
        <v>3</v>
      </c>
      <c r="D1431" t="str">
        <f>IFERROR(IF(INDEX('BD Demog para scores enalazar'!BC$2:BC$3000,MATCH(Formulas!A1431,'BD Demog para scores enalazar'!A$2:A$3000,0))=0,"SI","NO"),"")</f>
        <v>SI</v>
      </c>
      <c r="E1431" cm="1">
        <f t="array" ref="E1431">_xlfn.IFS(D1431="","",D1431="SI",4,D1431="NO",1)</f>
        <v>4</v>
      </c>
      <c r="F1431" cm="1">
        <f t="array" ref="F1431">_xlfn.IFS('Paraclinicos '!B1378="","",'Paraclinicos '!B1378&gt;1,1,'Paraclinicos '!B1378&lt;=1,3)</f>
        <v>3</v>
      </c>
      <c r="G1431" cm="1">
        <f t="array" ref="G1431">_xlfn.IFS('Paraclinicos '!D1378="","",AND('Paraclinicos '!D1378&gt;=250,'Paraclinicos '!D1378&lt;=500),2,'Paraclinicos '!D1378&gt;500,3,'Paraclinicos '!D1378&lt;250,1)</f>
        <v>2</v>
      </c>
      <c r="H1431" s="50">
        <f t="shared" si="67"/>
        <v>12</v>
      </c>
      <c r="I1431" cm="1">
        <f t="array" ref="I1431">_xlfn.IFS('Paraclinicos '!Q1378="","",'Paraclinicos '!Q1378&gt;=65,1,'Paraclinicos '!Q1378&lt;65,0)</f>
        <v>1</v>
      </c>
      <c r="J1431" cm="1">
        <f t="array" ref="J1431">_xlfn.IFS('Paraclinicos '!I1378="","",'Paraclinicos '!I1378&gt;7,1,'Paraclinicos '!I1378&lt;=7,0)</f>
        <v>1</v>
      </c>
      <c r="K1431" cm="1">
        <f t="array" ref="K1431">_xlfn.IFS('Paraclinicos '!W1378="","",'Paraclinicos '!W1378&lt;=8,1,'Paraclinicos '!W1378&gt;8,0)</f>
        <v>0</v>
      </c>
      <c r="L1431" cm="1">
        <f t="array" ref="L1431">_xlfn.IFS('Paraclinicos '!S1378="","",'Paraclinicos '!S1378&gt;=30,1,'Paraclinicos '!S1378&lt;30,0)</f>
        <v>0</v>
      </c>
      <c r="M1431" cm="1">
        <f t="array" ref="M1431">_xlfn.IFS(OR('Paraclinicos '!T1378="",'Paraclinicos '!U1378=""),"",OR('Paraclinicos '!T1378&lt;=90,'Paraclinicos '!U1378&lt;=60),1,OR('Paraclinicos '!T1378&gt;90,'Paraclinicos '!U1378&gt;60),0)</f>
        <v>0</v>
      </c>
      <c r="N1431" s="45">
        <f t="shared" si="68"/>
        <v>2</v>
      </c>
      <c r="O1431" cm="1">
        <f t="array" ref="O1431">_xlfn.IFS(OR('Paraclinicos '!M1378="",'Paraclinicos '!N1378="",'Paraclinicos '!N1378=0),"",'Paraclinicos '!M1378/'Paraclinicos '!N1378&lt;100,4,'Paraclinicos '!M1378/'Paraclinicos '!N1378&lt;200,3,'Paraclinicos '!M1378/'Paraclinicos '!N1378&lt;300,2,'Paraclinicos '!M1378/'Paraclinicos '!N1378&lt;400,1,'Paraclinicos '!M1378/'Paraclinicos '!N1378&gt;=400,0)</f>
        <v>1</v>
      </c>
      <c r="P1431" cm="1">
        <f t="array" ref="P1431">_xlfn.IFS('Paraclinicos '!C1378="","",'Paraclinicos '!C1378&lt;20,4,'Paraclinicos '!C1378&lt;50,3,'Paraclinicos '!C1378&lt;100,2,'Paraclinicos '!C1378&lt;150,1,'Paraclinicos '!C1378&gt;150,0)</f>
        <v>0</v>
      </c>
      <c r="Q1431" cm="1">
        <f t="array" ref="Q1431">_xlfn.IFS('Paraclinicos '!O1378="","",'Paraclinicos '!O1378&lt;1.2,0,'Paraclinicos '!O1378&lt;2,1,'Paraclinicos '!O1378&lt;3.5,2,'Paraclinicos '!O1378&lt;5,3,'Paraclinicos '!O1378&gt;5,4)</f>
        <v>1</v>
      </c>
      <c r="R1431" t="str" cm="1">
        <f t="array" ref="R1431">_xlfn.IFS('Paraclinicos '!J1378="","",'Paraclinicos '!J1378&lt;1.2,0,'Paraclinicos '!J1378&lt;2,1,'Paraclinicos '!J1378&lt;6,2,'Paraclinicos '!J1378&lt;12,3,'Paraclinicos '!J1378&gt;=12,4)</f>
        <v/>
      </c>
      <c r="S1431" cm="1">
        <f t="array" ref="S1431">_xlfn.IFS('Paraclinicos '!Y1378="","",'Paraclinicos '!Y1378&lt;70,1,'Paraclinicos '!Y1378&gt;=70,0)</f>
        <v>0</v>
      </c>
      <c r="T1431" cm="1">
        <f t="array" ref="T1431">_xlfn.IFS('Paraclinicos '!W1378="","",'Paraclinicos '!W1378&lt;6,4,'Paraclinicos '!W1378&lt;10,3,'Paraclinicos '!W1378&lt;13,2,'Paraclinicos '!W1378&lt;15,1,'Paraclinicos '!W1378=15,0)</f>
        <v>0</v>
      </c>
      <c r="U1431" s="54">
        <f t="shared" si="66"/>
        <v>2</v>
      </c>
      <c r="V1431" cm="1">
        <f t="array" ref="V1431">_xlfn.IFS('Paraclinicos '!S1378="","",OR('Paraclinicos '!S1378&lt;=8,'Paraclinicos '!S1378&gt;=25),3,'Paraclinicos '!S1378&lt;12,1,'Paraclinicos '!S1378&lt;21,0,'Paraclinicos '!S1378&lt;25,2)</f>
        <v>0</v>
      </c>
      <c r="W1431" t="str">
        <f>IFERROR(IF(INDEX('BD Demog para scores enalazar'!Y$2:'BD Demog para scores enalazar'!Y$3000,MATCH(Formulas!A1431,'BD Demog para scores enalazar'!A$2:'BD Demog para scores enalazar'!A$3000,0))=1,"SI","NO"),"")</f>
        <v>SI</v>
      </c>
      <c r="X1431" s="9" t="str">
        <f>IFERROR(IF(INDEX('BD Demog para scores enalazar'!AJ$2:'BD Demog para scores enalazar'!AJ$3000,MATCH(Formulas!A1431,'BD Demog para scores enalazar'!A$2:'BD Demog para scores enalazar'!A$3000,0))=1,"SI","NO"),"")</f>
        <v>SI</v>
      </c>
      <c r="Y1431" t="str" cm="1">
        <f t="array" ref="Y1431">IF(AND(W1431="NO",X1431="NO"),_xlfn.IFS('Paraclinicos '!K1378&lt;=91,3,'Paraclinicos '!K1378&lt;94,2,'Paraclinicos '!K1378&lt;96,1,'Paraclinicos '!K1378&gt;=96,0),"")</f>
        <v/>
      </c>
      <c r="Z1431" cm="1">
        <f t="array" ref="Z1431">IF(OR(W1431="SI",X1431="SI"),_xlfn.IFS(OR(AND('Paraclinicos '!K1379&lt;=83),AND('Paraclinicos '!K1379&gt;=97,AA1431=2)),3,OR(AND('Paraclinicos '!K1379&lt;=86),AND('Paraclinicos '!K1379&gt;=94,AA1431=2)),2,OR(AND('Paraclinicos '!K1379&lt;=88),AND('Paraclinicos '!K1379&gt;=92,AA1431=2)),1,OR(AND('Paraclinicos '!K1379&gt;=88,'Paraclinicos '!K1379&lt;=92),AND('Paraclinicos '!K1379&gt;=93,AA1431=0)),0),"")</f>
        <v>1</v>
      </c>
      <c r="AA1431" cm="1">
        <f t="array" ref="AA1431">_xlfn.IFS('Paraclinicos '!E1378="","",'Paraclinicos '!E1378="Oxigeno",2,'Paraclinicos '!E1378="Aire",0)</f>
        <v>2</v>
      </c>
    </row>
    <row r="1432" spans="1:27" x14ac:dyDescent="0.25">
      <c r="A1432">
        <f>'Paraclinicos '!A1379</f>
        <v>482</v>
      </c>
      <c r="B1432" s="3">
        <f>'Paraclinicos '!R1379</f>
        <v>44204</v>
      </c>
      <c r="C1432" cm="1">
        <f t="array" ref="C1432">_xlfn.IFS('Paraclinicos '!Q1379="","",'Paraclinicos '!Q1379&gt;60,3,'Paraclinicos '!Q1379&lt;=60,1)</f>
        <v>3</v>
      </c>
      <c r="D1432" t="str">
        <f>IFERROR(IF(INDEX('BD Demog para scores enalazar'!BC$2:BC$3000,MATCH(Formulas!A1432,'BD Demog para scores enalazar'!A$2:A$3000,0))=0,"SI","NO"),"")</f>
        <v>SI</v>
      </c>
      <c r="E1432" cm="1">
        <f t="array" ref="E1432">_xlfn.IFS(D1432="","",D1432="SI",4,D1432="NO",1)</f>
        <v>4</v>
      </c>
      <c r="F1432" cm="1">
        <f t="array" ref="F1432">_xlfn.IFS('Paraclinicos '!B1379="","",'Paraclinicos '!B1379&gt;1,1,'Paraclinicos '!B1379&lt;=1,3)</f>
        <v>3</v>
      </c>
      <c r="G1432" cm="1">
        <f t="array" ref="G1432">_xlfn.IFS('Paraclinicos '!D1379="","",AND('Paraclinicos '!D1379&gt;=250,'Paraclinicos '!D1379&lt;=500),2,'Paraclinicos '!D1379&gt;500,3,'Paraclinicos '!D1379&lt;250,1)</f>
        <v>2</v>
      </c>
      <c r="H1432" s="50">
        <f t="shared" si="67"/>
        <v>12</v>
      </c>
      <c r="I1432" cm="1">
        <f t="array" ref="I1432">_xlfn.IFS('Paraclinicos '!Q1379="","",'Paraclinicos '!Q1379&gt;=65,1,'Paraclinicos '!Q1379&lt;65,0)</f>
        <v>1</v>
      </c>
      <c r="J1432" cm="1">
        <f t="array" ref="J1432">_xlfn.IFS('Paraclinicos '!I1379="","",'Paraclinicos '!I1379&gt;7,1,'Paraclinicos '!I1379&lt;=7,0)</f>
        <v>1</v>
      </c>
      <c r="K1432" cm="1">
        <f t="array" ref="K1432">_xlfn.IFS('Paraclinicos '!W1379="","",'Paraclinicos '!W1379&lt;=8,1,'Paraclinicos '!W1379&gt;8,0)</f>
        <v>1</v>
      </c>
      <c r="L1432" cm="1">
        <f t="array" ref="L1432">_xlfn.IFS('Paraclinicos '!S1379="","",'Paraclinicos '!S1379&gt;=30,1,'Paraclinicos '!S1379&lt;30,0)</f>
        <v>0</v>
      </c>
      <c r="M1432" cm="1">
        <f t="array" ref="M1432">_xlfn.IFS(OR('Paraclinicos '!T1379="",'Paraclinicos '!U1379=""),"",OR('Paraclinicos '!T1379&lt;=90,'Paraclinicos '!U1379&lt;=60),1,OR('Paraclinicos '!T1379&gt;90,'Paraclinicos '!U1379&gt;60),0)</f>
        <v>0</v>
      </c>
      <c r="N1432" s="45">
        <f t="shared" si="68"/>
        <v>3</v>
      </c>
      <c r="O1432" cm="1">
        <f t="array" ref="O1432">_xlfn.IFS(OR('Paraclinicos '!M1379="",'Paraclinicos '!N1379="",'Paraclinicos '!N1379=0),"",'Paraclinicos '!M1379/'Paraclinicos '!N1379&lt;100,4,'Paraclinicos '!M1379/'Paraclinicos '!N1379&lt;200,3,'Paraclinicos '!M1379/'Paraclinicos '!N1379&lt;300,2,'Paraclinicos '!M1379/'Paraclinicos '!N1379&lt;400,1,'Paraclinicos '!M1379/'Paraclinicos '!N1379&gt;=400,0)</f>
        <v>1</v>
      </c>
      <c r="P1432" cm="1">
        <f t="array" ref="P1432">_xlfn.IFS('Paraclinicos '!C1379="","",'Paraclinicos '!C1379&lt;20,4,'Paraclinicos '!C1379&lt;50,3,'Paraclinicos '!C1379&lt;100,2,'Paraclinicos '!C1379&lt;150,1,'Paraclinicos '!C1379&gt;150,0)</f>
        <v>0</v>
      </c>
      <c r="Q1432" cm="1">
        <f t="array" ref="Q1432">_xlfn.IFS('Paraclinicos '!O1379="","",'Paraclinicos '!O1379&lt;1.2,0,'Paraclinicos '!O1379&lt;2,1,'Paraclinicos '!O1379&lt;3.5,2,'Paraclinicos '!O1379&lt;5,3,'Paraclinicos '!O1379&gt;5,4)</f>
        <v>0</v>
      </c>
      <c r="R1432" t="str" cm="1">
        <f t="array" ref="R1432">_xlfn.IFS('Paraclinicos '!J1379="","",'Paraclinicos '!J1379&lt;1.2,0,'Paraclinicos '!J1379&lt;2,1,'Paraclinicos '!J1379&lt;6,2,'Paraclinicos '!J1379&lt;12,3,'Paraclinicos '!J1379&gt;=12,4)</f>
        <v/>
      </c>
      <c r="S1432" cm="1">
        <f t="array" ref="S1432">_xlfn.IFS('Paraclinicos '!Y1379="","",'Paraclinicos '!Y1379&lt;70,1,'Paraclinicos '!Y1379&gt;=70,0)</f>
        <v>0</v>
      </c>
      <c r="T1432" cm="1">
        <f t="array" ref="T1432">_xlfn.IFS('Paraclinicos '!W1379="","",'Paraclinicos '!W1379&lt;6,4,'Paraclinicos '!W1379&lt;10,3,'Paraclinicos '!W1379&lt;13,2,'Paraclinicos '!W1379&lt;15,1,'Paraclinicos '!W1379=15,0)</f>
        <v>4</v>
      </c>
      <c r="U1432" s="54">
        <f t="shared" si="66"/>
        <v>5</v>
      </c>
      <c r="V1432" cm="1">
        <f t="array" ref="V1432">_xlfn.IFS('Paraclinicos '!S1379="","",OR('Paraclinicos '!S1379&lt;=8,'Paraclinicos '!S1379&gt;=25),3,'Paraclinicos '!S1379&lt;12,1,'Paraclinicos '!S1379&lt;21,0,'Paraclinicos '!S1379&lt;25,2)</f>
        <v>2</v>
      </c>
      <c r="W1432" t="str">
        <f>IFERROR(IF(INDEX('BD Demog para scores enalazar'!Y$2:'BD Demog para scores enalazar'!Y$3000,MATCH(Formulas!A1432,'BD Demog para scores enalazar'!A$2:'BD Demog para scores enalazar'!A$3000,0))=1,"SI","NO"),"")</f>
        <v>NO</v>
      </c>
      <c r="X1432" s="9" t="str">
        <f>IFERROR(IF(INDEX('BD Demog para scores enalazar'!AJ$2:'BD Demog para scores enalazar'!AJ$3000,MATCH(Formulas!A1432,'BD Demog para scores enalazar'!A$2:'BD Demog para scores enalazar'!A$3000,0))=1,"SI","NO"),"")</f>
        <v>NO</v>
      </c>
      <c r="Y1432" cm="1">
        <f t="array" ref="Y1432">IF(AND(W1432="NO",X1432="NO"),_xlfn.IFS('Paraclinicos '!K1379&lt;=91,3,'Paraclinicos '!K1379&lt;94,2,'Paraclinicos '!K1379&lt;96,1,'Paraclinicos '!K1379&gt;=96,0),"")</f>
        <v>3</v>
      </c>
      <c r="Z1432" t="str" cm="1">
        <f t="array" ref="Z1432">IF(OR(W1432="SI",X1432="SI"),_xlfn.IFS(OR(AND('Paraclinicos '!K1380&lt;=83),AND('Paraclinicos '!K1380&gt;=97,AA1432=2)),3,OR(AND('Paraclinicos '!K1380&lt;=86),AND('Paraclinicos '!K1380&gt;=94,AA1432=2)),2,OR(AND('Paraclinicos '!K1380&lt;=88),AND('Paraclinicos '!K1380&gt;=92,AA1432=2)),1,OR(AND('Paraclinicos '!K1380&gt;=88,'Paraclinicos '!K1380&lt;=92),AND('Paraclinicos '!K1380&gt;=93,AA1432=0)),0),"")</f>
        <v/>
      </c>
      <c r="AA1432" cm="1">
        <f t="array" ref="AA1432">_xlfn.IFS('Paraclinicos '!E1379="","",'Paraclinicos '!E1379="Oxigeno",2,'Paraclinicos '!E1379="Aire",0)</f>
        <v>2</v>
      </c>
    </row>
    <row r="1433" spans="1:27" x14ac:dyDescent="0.25">
      <c r="A1433">
        <f>'Paraclinicos '!A1380</f>
        <v>482</v>
      </c>
      <c r="B1433" s="3">
        <f>'Paraclinicos '!R1380</f>
        <v>44207</v>
      </c>
      <c r="C1433" cm="1">
        <f t="array" ref="C1433">_xlfn.IFS('Paraclinicos '!Q1380="","",'Paraclinicos '!Q1380&gt;60,3,'Paraclinicos '!Q1380&lt;=60,1)</f>
        <v>3</v>
      </c>
      <c r="D1433" t="str">
        <f>IFERROR(IF(INDEX('BD Demog para scores enalazar'!BC$2:BC$3000,MATCH(Formulas!A1433,'BD Demog para scores enalazar'!A$2:A$3000,0))=0,"SI","NO"),"")</f>
        <v>SI</v>
      </c>
      <c r="E1433" cm="1">
        <f t="array" ref="E1433">_xlfn.IFS(D1433="","",D1433="SI",4,D1433="NO",1)</f>
        <v>4</v>
      </c>
      <c r="F1433" cm="1">
        <f t="array" ref="F1433">_xlfn.IFS('Paraclinicos '!B1380="","",'Paraclinicos '!B1380&gt;1,1,'Paraclinicos '!B1380&lt;=1,3)</f>
        <v>3</v>
      </c>
      <c r="G1433" cm="1">
        <f t="array" ref="G1433">_xlfn.IFS('Paraclinicos '!D1380="","",AND('Paraclinicos '!D1380&gt;=250,'Paraclinicos '!D1380&lt;=500),2,'Paraclinicos '!D1380&gt;500,3,'Paraclinicos '!D1380&lt;250,1)</f>
        <v>2</v>
      </c>
      <c r="H1433" s="50">
        <f t="shared" si="67"/>
        <v>12</v>
      </c>
      <c r="I1433" cm="1">
        <f t="array" ref="I1433">_xlfn.IFS('Paraclinicos '!Q1380="","",'Paraclinicos '!Q1380&gt;=65,1,'Paraclinicos '!Q1380&lt;65,0)</f>
        <v>1</v>
      </c>
      <c r="J1433" cm="1">
        <f t="array" ref="J1433">_xlfn.IFS('Paraclinicos '!I1380="","",'Paraclinicos '!I1380&gt;7,1,'Paraclinicos '!I1380&lt;=7,0)</f>
        <v>1</v>
      </c>
      <c r="K1433" cm="1">
        <f t="array" ref="K1433">_xlfn.IFS('Paraclinicos '!W1380="","",'Paraclinicos '!W1380&lt;=8,1,'Paraclinicos '!W1380&gt;8,0)</f>
        <v>1</v>
      </c>
      <c r="L1433" cm="1">
        <f t="array" ref="L1433">_xlfn.IFS('Paraclinicos '!S1380="","",'Paraclinicos '!S1380&gt;=30,1,'Paraclinicos '!S1380&lt;30,0)</f>
        <v>0</v>
      </c>
      <c r="M1433" cm="1">
        <f t="array" ref="M1433">_xlfn.IFS(OR('Paraclinicos '!T1380="",'Paraclinicos '!U1380=""),"",OR('Paraclinicos '!T1380&lt;=90,'Paraclinicos '!U1380&lt;=60),1,OR('Paraclinicos '!T1380&gt;90,'Paraclinicos '!U1380&gt;60),0)</f>
        <v>0</v>
      </c>
      <c r="N1433" s="45">
        <f t="shared" si="68"/>
        <v>4</v>
      </c>
      <c r="O1433" cm="1">
        <f t="array" ref="O1433">_xlfn.IFS(OR('Paraclinicos '!M1380="",'Paraclinicos '!N1380="",'Paraclinicos '!N1380=0),"",'Paraclinicos '!M1380/'Paraclinicos '!N1380&lt;100,4,'Paraclinicos '!M1380/'Paraclinicos '!N1380&lt;200,3,'Paraclinicos '!M1380/'Paraclinicos '!N1380&lt;300,2,'Paraclinicos '!M1380/'Paraclinicos '!N1380&lt;400,1,'Paraclinicos '!M1380/'Paraclinicos '!N1380&gt;=400,0)</f>
        <v>1</v>
      </c>
      <c r="P1433" cm="1">
        <f t="array" ref="P1433">_xlfn.IFS('Paraclinicos '!C1380="","",'Paraclinicos '!C1380&lt;20,4,'Paraclinicos '!C1380&lt;50,3,'Paraclinicos '!C1380&lt;100,2,'Paraclinicos '!C1380&lt;150,1,'Paraclinicos '!C1380&gt;150,0)</f>
        <v>0</v>
      </c>
      <c r="Q1433" cm="1">
        <f t="array" ref="Q1433">_xlfn.IFS('Paraclinicos '!O1380="","",'Paraclinicos '!O1380&lt;1.2,0,'Paraclinicos '!O1380&lt;2,1,'Paraclinicos '!O1380&lt;3.5,2,'Paraclinicos '!O1380&lt;5,3,'Paraclinicos '!O1380&gt;5,4)</f>
        <v>1</v>
      </c>
      <c r="R1433" cm="1">
        <f t="array" ref="R1433">_xlfn.IFS('Paraclinicos '!J1380="","",'Paraclinicos '!J1380&lt;1.2,0,'Paraclinicos '!J1380&lt;2,1,'Paraclinicos '!J1380&lt;6,2,'Paraclinicos '!J1380&lt;12,3,'Paraclinicos '!J1380&gt;=12,4)</f>
        <v>0</v>
      </c>
      <c r="S1433" cm="1">
        <f t="array" ref="S1433">_xlfn.IFS('Paraclinicos '!Y1380="","",'Paraclinicos '!Y1380&lt;70,1,'Paraclinicos '!Y1380&gt;=70,0)</f>
        <v>0</v>
      </c>
      <c r="T1433" cm="1">
        <f t="array" ref="T1433">_xlfn.IFS('Paraclinicos '!W1380="","",'Paraclinicos '!W1380&lt;6,4,'Paraclinicos '!W1380&lt;10,3,'Paraclinicos '!W1380&lt;13,2,'Paraclinicos '!W1380&lt;15,1,'Paraclinicos '!W1380=15,0)</f>
        <v>4</v>
      </c>
      <c r="U1433" s="54">
        <f t="shared" si="66"/>
        <v>6</v>
      </c>
      <c r="V1433" cm="1">
        <f t="array" ref="V1433">_xlfn.IFS('Paraclinicos '!S1380="","",OR('Paraclinicos '!S1380&lt;=8,'Paraclinicos '!S1380&gt;=25),3,'Paraclinicos '!S1380&lt;12,1,'Paraclinicos '!S1380&lt;21,0,'Paraclinicos '!S1380&lt;25,2)</f>
        <v>2</v>
      </c>
      <c r="W1433" t="str">
        <f>IFERROR(IF(INDEX('BD Demog para scores enalazar'!Y$2:'BD Demog para scores enalazar'!Y$3000,MATCH(Formulas!A1433,'BD Demog para scores enalazar'!A$2:'BD Demog para scores enalazar'!A$3000,0))=1,"SI","NO"),"")</f>
        <v>NO</v>
      </c>
      <c r="X1433" s="9" t="str">
        <f>IFERROR(IF(INDEX('BD Demog para scores enalazar'!AJ$2:'BD Demog para scores enalazar'!AJ$3000,MATCH(Formulas!A1433,'BD Demog para scores enalazar'!A$2:'BD Demog para scores enalazar'!A$3000,0))=1,"SI","NO"),"")</f>
        <v>NO</v>
      </c>
      <c r="Y1433" cm="1">
        <f t="array" ref="Y1433">IF(AND(W1433="NO",X1433="NO"),_xlfn.IFS('Paraclinicos '!K1380&lt;=91,3,'Paraclinicos '!K1380&lt;94,2,'Paraclinicos '!K1380&lt;96,1,'Paraclinicos '!K1380&gt;=96,0),"")</f>
        <v>3</v>
      </c>
      <c r="Z1433" t="str" cm="1">
        <f t="array" ref="Z1433">IF(OR(W1433="SI",X1433="SI"),_xlfn.IFS(OR(AND('Paraclinicos '!K1381&lt;=83),AND('Paraclinicos '!K1381&gt;=97,AA1433=2)),3,OR(AND('Paraclinicos '!K1381&lt;=86),AND('Paraclinicos '!K1381&gt;=94,AA1433=2)),2,OR(AND('Paraclinicos '!K1381&lt;=88),AND('Paraclinicos '!K1381&gt;=92,AA1433=2)),1,OR(AND('Paraclinicos '!K1381&gt;=88,'Paraclinicos '!K1381&lt;=92),AND('Paraclinicos '!K1381&gt;=93,AA1433=0)),0),"")</f>
        <v/>
      </c>
      <c r="AA1433" cm="1">
        <f t="array" ref="AA1433">_xlfn.IFS('Paraclinicos '!E1380="","",'Paraclinicos '!E1380="Oxigeno",2,'Paraclinicos '!E1380="Aire",0)</f>
        <v>2</v>
      </c>
    </row>
    <row r="1434" spans="1:27" x14ac:dyDescent="0.25">
      <c r="A1434">
        <f>'Paraclinicos '!A1381</f>
        <v>493</v>
      </c>
      <c r="B1434" s="3">
        <f>'Paraclinicos '!R1381</f>
        <v>44191</v>
      </c>
      <c r="C1434" cm="1">
        <f t="array" ref="C1434">_xlfn.IFS('Paraclinicos '!Q1381="","",'Paraclinicos '!Q1381&gt;60,3,'Paraclinicos '!Q1381&lt;=60,1)</f>
        <v>3</v>
      </c>
      <c r="D1434" t="str">
        <f>IFERROR(IF(INDEX('BD Demog para scores enalazar'!BC$2:BC$3000,MATCH(Formulas!A1434,'BD Demog para scores enalazar'!A$2:A$3000,0))=0,"SI","NO"),"")</f>
        <v>SI</v>
      </c>
      <c r="E1434" cm="1">
        <f t="array" ref="E1434">_xlfn.IFS(D1434="","",D1434="SI",4,D1434="NO",1)</f>
        <v>4</v>
      </c>
      <c r="F1434" cm="1">
        <f t="array" ref="F1434">_xlfn.IFS('Paraclinicos '!B1381="","",'Paraclinicos '!B1381&gt;1,1,'Paraclinicos '!B1381&lt;=1,3)</f>
        <v>1</v>
      </c>
      <c r="G1434" t="str" cm="1">
        <f t="array" ref="G1434">_xlfn.IFS('Paraclinicos '!D1381="","",AND('Paraclinicos '!D1381&gt;=250,'Paraclinicos '!D1381&lt;=500),2,'Paraclinicos '!D1381&gt;500,3,'Paraclinicos '!D1381&lt;250,1)</f>
        <v/>
      </c>
      <c r="H1434" s="50">
        <f t="shared" si="67"/>
        <v>8</v>
      </c>
      <c r="I1434" cm="1">
        <f t="array" ref="I1434">_xlfn.IFS('Paraclinicos '!Q1381="","",'Paraclinicos '!Q1381&gt;=65,1,'Paraclinicos '!Q1381&lt;65,0)</f>
        <v>1</v>
      </c>
      <c r="J1434" cm="1">
        <f t="array" ref="J1434">_xlfn.IFS('Paraclinicos '!I1381="","",'Paraclinicos '!I1381&gt;7,1,'Paraclinicos '!I1381&lt;=7,0)</f>
        <v>1</v>
      </c>
      <c r="K1434" cm="1">
        <f t="array" ref="K1434">_xlfn.IFS('Paraclinicos '!W1381="","",'Paraclinicos '!W1381&lt;=8,1,'Paraclinicos '!W1381&gt;8,0)</f>
        <v>1</v>
      </c>
      <c r="L1434" cm="1">
        <f t="array" ref="L1434">_xlfn.IFS('Paraclinicos '!S1381="","",'Paraclinicos '!S1381&gt;=30,1,'Paraclinicos '!S1381&lt;30,0)</f>
        <v>0</v>
      </c>
      <c r="M1434" cm="1">
        <f t="array" ref="M1434">_xlfn.IFS(OR('Paraclinicos '!T1381="",'Paraclinicos '!U1381=""),"",OR('Paraclinicos '!T1381&lt;=90,'Paraclinicos '!U1381&lt;=60),1,OR('Paraclinicos '!T1381&gt;90,'Paraclinicos '!U1381&gt;60),0)</f>
        <v>0</v>
      </c>
      <c r="N1434" s="45">
        <f t="shared" si="68"/>
        <v>4</v>
      </c>
      <c r="O1434" cm="1">
        <f t="array" ref="O1434">_xlfn.IFS(OR('Paraclinicos '!M1381="",'Paraclinicos '!N1381="",'Paraclinicos '!N1381=0),"",'Paraclinicos '!M1381/'Paraclinicos '!N1381&lt;100,4,'Paraclinicos '!M1381/'Paraclinicos '!N1381&lt;200,3,'Paraclinicos '!M1381/'Paraclinicos '!N1381&lt;300,2,'Paraclinicos '!M1381/'Paraclinicos '!N1381&lt;400,1,'Paraclinicos '!M1381/'Paraclinicos '!N1381&gt;=400,0)</f>
        <v>1</v>
      </c>
      <c r="P1434" cm="1">
        <f t="array" ref="P1434">_xlfn.IFS('Paraclinicos '!C1381="","",'Paraclinicos '!C1381&lt;20,4,'Paraclinicos '!C1381&lt;50,3,'Paraclinicos '!C1381&lt;100,2,'Paraclinicos '!C1381&lt;150,1,'Paraclinicos '!C1381&gt;150,0)</f>
        <v>0</v>
      </c>
      <c r="Q1434" cm="1">
        <f t="array" ref="Q1434">_xlfn.IFS('Paraclinicos '!O1381="","",'Paraclinicos '!O1381&lt;1.2,0,'Paraclinicos '!O1381&lt;2,1,'Paraclinicos '!O1381&lt;3.5,2,'Paraclinicos '!O1381&lt;5,3,'Paraclinicos '!O1381&gt;5,4)</f>
        <v>2</v>
      </c>
      <c r="R1434" cm="1">
        <f t="array" ref="R1434">_xlfn.IFS('Paraclinicos '!J1381="","",'Paraclinicos '!J1381&lt;1.2,0,'Paraclinicos '!J1381&lt;2,1,'Paraclinicos '!J1381&lt;6,2,'Paraclinicos '!J1381&lt;12,3,'Paraclinicos '!J1381&gt;=12,4)</f>
        <v>0</v>
      </c>
      <c r="S1434" cm="1">
        <f t="array" ref="S1434">_xlfn.IFS('Paraclinicos '!Y1381="","",'Paraclinicos '!Y1381&lt;70,1,'Paraclinicos '!Y1381&gt;=70,0)</f>
        <v>0</v>
      </c>
      <c r="T1434" cm="1">
        <f t="array" ref="T1434">_xlfn.IFS('Paraclinicos '!W1381="","",'Paraclinicos '!W1381&lt;6,4,'Paraclinicos '!W1381&lt;10,3,'Paraclinicos '!W1381&lt;13,2,'Paraclinicos '!W1381&lt;15,1,'Paraclinicos '!W1381=15,0)</f>
        <v>4</v>
      </c>
      <c r="U1434" s="54">
        <f t="shared" si="66"/>
        <v>7</v>
      </c>
      <c r="V1434" cm="1">
        <f t="array" ref="V1434">_xlfn.IFS('Paraclinicos '!S1381="","",OR('Paraclinicos '!S1381&lt;=8,'Paraclinicos '!S1381&gt;=25),3,'Paraclinicos '!S1381&lt;12,1,'Paraclinicos '!S1381&lt;21,0,'Paraclinicos '!S1381&lt;25,2)</f>
        <v>0</v>
      </c>
      <c r="W1434" t="str">
        <f>IFERROR(IF(INDEX('BD Demog para scores enalazar'!Y$2:'BD Demog para scores enalazar'!Y$3000,MATCH(Formulas!A1434,'BD Demog para scores enalazar'!A$2:'BD Demog para scores enalazar'!A$3000,0))=1,"SI","NO"),"")</f>
        <v>NO</v>
      </c>
      <c r="X1434" s="9" t="str">
        <f>IFERROR(IF(INDEX('BD Demog para scores enalazar'!AJ$2:'BD Demog para scores enalazar'!AJ$3000,MATCH(Formulas!A1434,'BD Demog para scores enalazar'!A$2:'BD Demog para scores enalazar'!A$3000,0))=1,"SI","NO"),"")</f>
        <v>NO</v>
      </c>
      <c r="Y1434" cm="1">
        <f t="array" ref="Y1434">IF(AND(W1434="NO",X1434="NO"),_xlfn.IFS('Paraclinicos '!K1381&lt;=91,3,'Paraclinicos '!K1381&lt;94,2,'Paraclinicos '!K1381&lt;96,1,'Paraclinicos '!K1381&gt;=96,0),"")</f>
        <v>3</v>
      </c>
      <c r="Z1434" t="str" cm="1">
        <f t="array" ref="Z1434">IF(OR(W1434="SI",X1434="SI"),_xlfn.IFS(OR(AND('Paraclinicos '!K1382&lt;=83),AND('Paraclinicos '!K1382&gt;=97,AA1434=2)),3,OR(AND('Paraclinicos '!K1382&lt;=86),AND('Paraclinicos '!K1382&gt;=94,AA1434=2)),2,OR(AND('Paraclinicos '!K1382&lt;=88),AND('Paraclinicos '!K1382&gt;=92,AA1434=2)),1,OR(AND('Paraclinicos '!K1382&gt;=88,'Paraclinicos '!K1382&lt;=92),AND('Paraclinicos '!K1382&gt;=93,AA1434=0)),0),"")</f>
        <v/>
      </c>
      <c r="AA1434" cm="1">
        <f t="array" ref="AA1434">_xlfn.IFS('Paraclinicos '!E1381="","",'Paraclinicos '!E1381="Oxigeno",2,'Paraclinicos '!E1381="Aire",0)</f>
        <v>2</v>
      </c>
    </row>
    <row r="1435" spans="1:27" x14ac:dyDescent="0.25">
      <c r="A1435">
        <f>'Paraclinicos '!A1382</f>
        <v>493</v>
      </c>
      <c r="B1435" s="3">
        <f>'Paraclinicos '!R1382</f>
        <v>44192</v>
      </c>
      <c r="C1435" cm="1">
        <f t="array" ref="C1435">_xlfn.IFS('Paraclinicos '!Q1382="","",'Paraclinicos '!Q1382&gt;60,3,'Paraclinicos '!Q1382&lt;=60,1)</f>
        <v>3</v>
      </c>
      <c r="D1435" t="str">
        <f>IFERROR(IF(INDEX('BD Demog para scores enalazar'!BC$2:BC$3000,MATCH(Formulas!A1435,'BD Demog para scores enalazar'!A$2:A$3000,0))=0,"SI","NO"),"")</f>
        <v>SI</v>
      </c>
      <c r="E1435" cm="1">
        <f t="array" ref="E1435">_xlfn.IFS(D1435="","",D1435="SI",4,D1435="NO",1)</f>
        <v>4</v>
      </c>
      <c r="F1435" cm="1">
        <f t="array" ref="F1435">_xlfn.IFS('Paraclinicos '!B1382="","",'Paraclinicos '!B1382&gt;1,1,'Paraclinicos '!B1382&lt;=1,3)</f>
        <v>1</v>
      </c>
      <c r="G1435" t="str" cm="1">
        <f t="array" ref="G1435">_xlfn.IFS('Paraclinicos '!D1382="","",AND('Paraclinicos '!D1382&gt;=250,'Paraclinicos '!D1382&lt;=500),2,'Paraclinicos '!D1382&gt;500,3,'Paraclinicos '!D1382&lt;250,1)</f>
        <v/>
      </c>
      <c r="H1435" s="50">
        <f t="shared" si="67"/>
        <v>8</v>
      </c>
      <c r="I1435" cm="1">
        <f t="array" ref="I1435">_xlfn.IFS('Paraclinicos '!Q1382="","",'Paraclinicos '!Q1382&gt;=65,1,'Paraclinicos '!Q1382&lt;65,0)</f>
        <v>1</v>
      </c>
      <c r="J1435" cm="1">
        <f t="array" ref="J1435">_xlfn.IFS('Paraclinicos '!I1382="","",'Paraclinicos '!I1382&gt;7,1,'Paraclinicos '!I1382&lt;=7,0)</f>
        <v>1</v>
      </c>
      <c r="K1435" cm="1">
        <f t="array" ref="K1435">_xlfn.IFS('Paraclinicos '!W1382="","",'Paraclinicos '!W1382&lt;=8,1,'Paraclinicos '!W1382&gt;8,0)</f>
        <v>1</v>
      </c>
      <c r="L1435" cm="1">
        <f t="array" ref="L1435">_xlfn.IFS('Paraclinicos '!S1382="","",'Paraclinicos '!S1382&gt;=30,1,'Paraclinicos '!S1382&lt;30,0)</f>
        <v>0</v>
      </c>
      <c r="M1435" cm="1">
        <f t="array" ref="M1435">_xlfn.IFS(OR('Paraclinicos '!T1382="",'Paraclinicos '!U1382=""),"",OR('Paraclinicos '!T1382&lt;=90,'Paraclinicos '!U1382&lt;=60),1,OR('Paraclinicos '!T1382&gt;90,'Paraclinicos '!U1382&gt;60),0)</f>
        <v>0</v>
      </c>
      <c r="N1435" s="45">
        <f t="shared" si="68"/>
        <v>4</v>
      </c>
      <c r="O1435" cm="1">
        <f t="array" ref="O1435">_xlfn.IFS(OR('Paraclinicos '!M1382="",'Paraclinicos '!N1382="",'Paraclinicos '!N1382=0),"",'Paraclinicos '!M1382/'Paraclinicos '!N1382&lt;100,4,'Paraclinicos '!M1382/'Paraclinicos '!N1382&lt;200,3,'Paraclinicos '!M1382/'Paraclinicos '!N1382&lt;300,2,'Paraclinicos '!M1382/'Paraclinicos '!N1382&lt;400,1,'Paraclinicos '!M1382/'Paraclinicos '!N1382&gt;=400,0)</f>
        <v>2</v>
      </c>
      <c r="P1435" cm="1">
        <f t="array" ref="P1435">_xlfn.IFS('Paraclinicos '!C1382="","",'Paraclinicos '!C1382&lt;20,4,'Paraclinicos '!C1382&lt;50,3,'Paraclinicos '!C1382&lt;100,2,'Paraclinicos '!C1382&lt;150,1,'Paraclinicos '!C1382&gt;150,0)</f>
        <v>0</v>
      </c>
      <c r="Q1435" cm="1">
        <f t="array" ref="Q1435">_xlfn.IFS('Paraclinicos '!O1382="","",'Paraclinicos '!O1382&lt;1.2,0,'Paraclinicos '!O1382&lt;2,1,'Paraclinicos '!O1382&lt;3.5,2,'Paraclinicos '!O1382&lt;5,3,'Paraclinicos '!O1382&gt;5,4)</f>
        <v>2</v>
      </c>
      <c r="R1435" cm="1">
        <f t="array" ref="R1435">_xlfn.IFS('Paraclinicos '!J1382="","",'Paraclinicos '!J1382&lt;1.2,0,'Paraclinicos '!J1382&lt;2,1,'Paraclinicos '!J1382&lt;6,2,'Paraclinicos '!J1382&lt;12,3,'Paraclinicos '!J1382&gt;=12,4)</f>
        <v>0</v>
      </c>
      <c r="S1435" cm="1">
        <f t="array" ref="S1435">_xlfn.IFS('Paraclinicos '!Y1382="","",'Paraclinicos '!Y1382&lt;70,1,'Paraclinicos '!Y1382&gt;=70,0)</f>
        <v>0</v>
      </c>
      <c r="T1435" cm="1">
        <f t="array" ref="T1435">_xlfn.IFS('Paraclinicos '!W1382="","",'Paraclinicos '!W1382&lt;6,4,'Paraclinicos '!W1382&lt;10,3,'Paraclinicos '!W1382&lt;13,2,'Paraclinicos '!W1382&lt;15,1,'Paraclinicos '!W1382=15,0)</f>
        <v>4</v>
      </c>
      <c r="U1435" s="54">
        <f t="shared" si="66"/>
        <v>8</v>
      </c>
      <c r="V1435" cm="1">
        <f t="array" ref="V1435">_xlfn.IFS('Paraclinicos '!S1382="","",OR('Paraclinicos '!S1382&lt;=8,'Paraclinicos '!S1382&gt;=25),3,'Paraclinicos '!S1382&lt;12,1,'Paraclinicos '!S1382&lt;21,0,'Paraclinicos '!S1382&lt;25,2)</f>
        <v>0</v>
      </c>
      <c r="W1435" t="str">
        <f>IFERROR(IF(INDEX('BD Demog para scores enalazar'!Y$2:'BD Demog para scores enalazar'!Y$3000,MATCH(Formulas!A1435,'BD Demog para scores enalazar'!A$2:'BD Demog para scores enalazar'!A$3000,0))=1,"SI","NO"),"")</f>
        <v>NO</v>
      </c>
      <c r="X1435" s="9" t="str">
        <f>IFERROR(IF(INDEX('BD Demog para scores enalazar'!AJ$2:'BD Demog para scores enalazar'!AJ$3000,MATCH(Formulas!A1435,'BD Demog para scores enalazar'!A$2:'BD Demog para scores enalazar'!A$3000,0))=1,"SI","NO"),"")</f>
        <v>NO</v>
      </c>
      <c r="Y1435" cm="1">
        <f t="array" ref="Y1435">IF(AND(W1435="NO",X1435="NO"),_xlfn.IFS('Paraclinicos '!K1382&lt;=91,3,'Paraclinicos '!K1382&lt;94,2,'Paraclinicos '!K1382&lt;96,1,'Paraclinicos '!K1382&gt;=96,0),"")</f>
        <v>3</v>
      </c>
      <c r="Z1435" t="str" cm="1">
        <f t="array" ref="Z1435">IF(OR(W1435="SI",X1435="SI"),_xlfn.IFS(OR(AND('Paraclinicos '!K1383&lt;=83),AND('Paraclinicos '!K1383&gt;=97,AA1435=2)),3,OR(AND('Paraclinicos '!K1383&lt;=86),AND('Paraclinicos '!K1383&gt;=94,AA1435=2)),2,OR(AND('Paraclinicos '!K1383&lt;=88),AND('Paraclinicos '!K1383&gt;=92,AA1435=2)),1,OR(AND('Paraclinicos '!K1383&gt;=88,'Paraclinicos '!K1383&lt;=92),AND('Paraclinicos '!K1383&gt;=93,AA1435=0)),0),"")</f>
        <v/>
      </c>
      <c r="AA1435" cm="1">
        <f t="array" ref="AA1435">_xlfn.IFS('Paraclinicos '!E1382="","",'Paraclinicos '!E1382="Oxigeno",2,'Paraclinicos '!E1382="Aire",0)</f>
        <v>2</v>
      </c>
    </row>
    <row r="1436" spans="1:27" x14ac:dyDescent="0.25">
      <c r="A1436">
        <f>'Paraclinicos '!A1383</f>
        <v>493</v>
      </c>
      <c r="B1436" s="3">
        <f>'Paraclinicos '!R1383</f>
        <v>44193</v>
      </c>
      <c r="C1436" cm="1">
        <f t="array" ref="C1436">_xlfn.IFS('Paraclinicos '!Q1383="","",'Paraclinicos '!Q1383&gt;60,3,'Paraclinicos '!Q1383&lt;=60,1)</f>
        <v>3</v>
      </c>
      <c r="D1436" t="str">
        <f>IFERROR(IF(INDEX('BD Demog para scores enalazar'!BC$2:BC$3000,MATCH(Formulas!A1436,'BD Demog para scores enalazar'!A$2:A$3000,0))=0,"SI","NO"),"")</f>
        <v>SI</v>
      </c>
      <c r="E1436" cm="1">
        <f t="array" ref="E1436">_xlfn.IFS(D1436="","",D1436="SI",4,D1436="NO",1)</f>
        <v>4</v>
      </c>
      <c r="F1436" cm="1">
        <f t="array" ref="F1436">_xlfn.IFS('Paraclinicos '!B1383="","",'Paraclinicos '!B1383&gt;1,1,'Paraclinicos '!B1383&lt;=1,3)</f>
        <v>1</v>
      </c>
      <c r="G1436" t="str" cm="1">
        <f t="array" ref="G1436">_xlfn.IFS('Paraclinicos '!D1383="","",AND('Paraclinicos '!D1383&gt;=250,'Paraclinicos '!D1383&lt;=500),2,'Paraclinicos '!D1383&gt;500,3,'Paraclinicos '!D1383&lt;250,1)</f>
        <v/>
      </c>
      <c r="H1436" s="50">
        <f t="shared" si="67"/>
        <v>8</v>
      </c>
      <c r="I1436" cm="1">
        <f t="array" ref="I1436">_xlfn.IFS('Paraclinicos '!Q1383="","",'Paraclinicos '!Q1383&gt;=65,1,'Paraclinicos '!Q1383&lt;65,0)</f>
        <v>1</v>
      </c>
      <c r="J1436" cm="1">
        <f t="array" ref="J1436">_xlfn.IFS('Paraclinicos '!I1383="","",'Paraclinicos '!I1383&gt;7,1,'Paraclinicos '!I1383&lt;=7,0)</f>
        <v>1</v>
      </c>
      <c r="K1436" cm="1">
        <f t="array" ref="K1436">_xlfn.IFS('Paraclinicos '!W1383="","",'Paraclinicos '!W1383&lt;=8,1,'Paraclinicos '!W1383&gt;8,0)</f>
        <v>1</v>
      </c>
      <c r="L1436" cm="1">
        <f t="array" ref="L1436">_xlfn.IFS('Paraclinicos '!S1383="","",'Paraclinicos '!S1383&gt;=30,1,'Paraclinicos '!S1383&lt;30,0)</f>
        <v>0</v>
      </c>
      <c r="M1436" cm="1">
        <f t="array" ref="M1436">_xlfn.IFS(OR('Paraclinicos '!T1383="",'Paraclinicos '!U1383=""),"",OR('Paraclinicos '!T1383&lt;=90,'Paraclinicos '!U1383&lt;=60),1,OR('Paraclinicos '!T1383&gt;90,'Paraclinicos '!U1383&gt;60),0)</f>
        <v>0</v>
      </c>
      <c r="N1436" s="45">
        <f t="shared" si="68"/>
        <v>4</v>
      </c>
      <c r="O1436" cm="1">
        <f t="array" ref="O1436">_xlfn.IFS(OR('Paraclinicos '!M1383="",'Paraclinicos '!N1383="",'Paraclinicos '!N1383=0),"",'Paraclinicos '!M1383/'Paraclinicos '!N1383&lt;100,4,'Paraclinicos '!M1383/'Paraclinicos '!N1383&lt;200,3,'Paraclinicos '!M1383/'Paraclinicos '!N1383&lt;300,2,'Paraclinicos '!M1383/'Paraclinicos '!N1383&lt;400,1,'Paraclinicos '!M1383/'Paraclinicos '!N1383&gt;=400,0)</f>
        <v>2</v>
      </c>
      <c r="P1436" cm="1">
        <f t="array" ref="P1436">_xlfn.IFS('Paraclinicos '!C1383="","",'Paraclinicos '!C1383&lt;20,4,'Paraclinicos '!C1383&lt;50,3,'Paraclinicos '!C1383&lt;100,2,'Paraclinicos '!C1383&lt;150,1,'Paraclinicos '!C1383&gt;150,0)</f>
        <v>0</v>
      </c>
      <c r="Q1436" cm="1">
        <f t="array" ref="Q1436">_xlfn.IFS('Paraclinicos '!O1383="","",'Paraclinicos '!O1383&lt;1.2,0,'Paraclinicos '!O1383&lt;2,1,'Paraclinicos '!O1383&lt;3.5,2,'Paraclinicos '!O1383&lt;5,3,'Paraclinicos '!O1383&gt;5,4)</f>
        <v>2</v>
      </c>
      <c r="R1436" t="str" cm="1">
        <f t="array" ref="R1436">_xlfn.IFS('Paraclinicos '!J1383="","",'Paraclinicos '!J1383&lt;1.2,0,'Paraclinicos '!J1383&lt;2,1,'Paraclinicos '!J1383&lt;6,2,'Paraclinicos '!J1383&lt;12,3,'Paraclinicos '!J1383&gt;=12,4)</f>
        <v/>
      </c>
      <c r="S1436" cm="1">
        <f t="array" ref="S1436">_xlfn.IFS('Paraclinicos '!Y1383="","",'Paraclinicos '!Y1383&lt;70,1,'Paraclinicos '!Y1383&gt;=70,0)</f>
        <v>0</v>
      </c>
      <c r="T1436" cm="1">
        <f t="array" ref="T1436">_xlfn.IFS('Paraclinicos '!W1383="","",'Paraclinicos '!W1383&lt;6,4,'Paraclinicos '!W1383&lt;10,3,'Paraclinicos '!W1383&lt;13,2,'Paraclinicos '!W1383&lt;15,1,'Paraclinicos '!W1383=15,0)</f>
        <v>4</v>
      </c>
      <c r="U1436" s="54">
        <f t="shared" si="66"/>
        <v>8</v>
      </c>
      <c r="V1436" cm="1">
        <f t="array" ref="V1436">_xlfn.IFS('Paraclinicos '!S1383="","",OR('Paraclinicos '!S1383&lt;=8,'Paraclinicos '!S1383&gt;=25),3,'Paraclinicos '!S1383&lt;12,1,'Paraclinicos '!S1383&lt;21,0,'Paraclinicos '!S1383&lt;25,2)</f>
        <v>0</v>
      </c>
      <c r="W1436" t="str">
        <f>IFERROR(IF(INDEX('BD Demog para scores enalazar'!Y$2:'BD Demog para scores enalazar'!Y$3000,MATCH(Formulas!A1436,'BD Demog para scores enalazar'!A$2:'BD Demog para scores enalazar'!A$3000,0))=1,"SI","NO"),"")</f>
        <v>NO</v>
      </c>
      <c r="X1436" s="9" t="str">
        <f>IFERROR(IF(INDEX('BD Demog para scores enalazar'!AJ$2:'BD Demog para scores enalazar'!AJ$3000,MATCH(Formulas!A1436,'BD Demog para scores enalazar'!A$2:'BD Demog para scores enalazar'!A$3000,0))=1,"SI","NO"),"")</f>
        <v>NO</v>
      </c>
      <c r="Y1436" cm="1">
        <f t="array" ref="Y1436">IF(AND(W1436="NO",X1436="NO"),_xlfn.IFS('Paraclinicos '!K1383&lt;=91,3,'Paraclinicos '!K1383&lt;94,2,'Paraclinicos '!K1383&lt;96,1,'Paraclinicos '!K1383&gt;=96,0),"")</f>
        <v>3</v>
      </c>
      <c r="Z1436" t="str" cm="1">
        <f t="array" ref="Z1436">IF(OR(W1436="SI",X1436="SI"),_xlfn.IFS(OR(AND('Paraclinicos '!K1384&lt;=83),AND('Paraclinicos '!K1384&gt;=97,AA1436=2)),3,OR(AND('Paraclinicos '!K1384&lt;=86),AND('Paraclinicos '!K1384&gt;=94,AA1436=2)),2,OR(AND('Paraclinicos '!K1384&lt;=88),AND('Paraclinicos '!K1384&gt;=92,AA1436=2)),1,OR(AND('Paraclinicos '!K1384&gt;=88,'Paraclinicos '!K1384&lt;=92),AND('Paraclinicos '!K1384&gt;=93,AA1436=0)),0),"")</f>
        <v/>
      </c>
      <c r="AA1436" cm="1">
        <f t="array" ref="AA1436">_xlfn.IFS('Paraclinicos '!E1383="","",'Paraclinicos '!E1383="Oxigeno",2,'Paraclinicos '!E1383="Aire",0)</f>
        <v>2</v>
      </c>
    </row>
    <row r="1437" spans="1:27" x14ac:dyDescent="0.25">
      <c r="A1437">
        <f>'Paraclinicos '!A1384</f>
        <v>497</v>
      </c>
      <c r="B1437" s="3">
        <f>'Paraclinicos '!R1384</f>
        <v>44201</v>
      </c>
      <c r="C1437" cm="1">
        <f t="array" ref="C1437">_xlfn.IFS('Paraclinicos '!Q1384="","",'Paraclinicos '!Q1384&gt;60,3,'Paraclinicos '!Q1384&lt;=60,1)</f>
        <v>3</v>
      </c>
      <c r="D1437" t="str">
        <f>IFERROR(IF(INDEX('BD Demog para scores enalazar'!BC$2:BC$3000,MATCH(Formulas!A1437,'BD Demog para scores enalazar'!A$2:A$3000,0))=0,"SI","NO"),"")</f>
        <v>NO</v>
      </c>
      <c r="E1437" cm="1">
        <f t="array" ref="E1437">_xlfn.IFS(D1437="","",D1437="SI",4,D1437="NO",1)</f>
        <v>1</v>
      </c>
      <c r="F1437" cm="1">
        <f t="array" ref="F1437">_xlfn.IFS('Paraclinicos '!B1384="","",'Paraclinicos '!B1384&gt;1,1,'Paraclinicos '!B1384&lt;=1,3)</f>
        <v>3</v>
      </c>
      <c r="G1437" t="str" cm="1">
        <f t="array" ref="G1437">_xlfn.IFS('Paraclinicos '!D1384="","",AND('Paraclinicos '!D1384&gt;=250,'Paraclinicos '!D1384&lt;=500),2,'Paraclinicos '!D1384&gt;500,3,'Paraclinicos '!D1384&lt;250,1)</f>
        <v/>
      </c>
      <c r="H1437" s="50">
        <f t="shared" si="67"/>
        <v>7</v>
      </c>
      <c r="I1437" cm="1">
        <f t="array" ref="I1437">_xlfn.IFS('Paraclinicos '!Q1384="","",'Paraclinicos '!Q1384&gt;=65,1,'Paraclinicos '!Q1384&lt;65,0)</f>
        <v>1</v>
      </c>
      <c r="J1437" cm="1">
        <f t="array" ref="J1437">_xlfn.IFS('Paraclinicos '!I1384="","",'Paraclinicos '!I1384&gt;7,1,'Paraclinicos '!I1384&lt;=7,0)</f>
        <v>1</v>
      </c>
      <c r="K1437" cm="1">
        <f t="array" ref="K1437">_xlfn.IFS('Paraclinicos '!W1384="","",'Paraclinicos '!W1384&lt;=8,1,'Paraclinicos '!W1384&gt;8,0)</f>
        <v>1</v>
      </c>
      <c r="L1437" cm="1">
        <f t="array" ref="L1437">_xlfn.IFS('Paraclinicos '!S1384="","",'Paraclinicos '!S1384&gt;=30,1,'Paraclinicos '!S1384&lt;30,0)</f>
        <v>0</v>
      </c>
      <c r="M1437" cm="1">
        <f t="array" ref="M1437">_xlfn.IFS(OR('Paraclinicos '!T1384="",'Paraclinicos '!U1384=""),"",OR('Paraclinicos '!T1384&lt;=90,'Paraclinicos '!U1384&lt;=60),1,OR('Paraclinicos '!T1384&gt;90,'Paraclinicos '!U1384&gt;60),0)</f>
        <v>0</v>
      </c>
      <c r="N1437" s="45">
        <f t="shared" si="68"/>
        <v>4</v>
      </c>
      <c r="O1437" cm="1">
        <f t="array" ref="O1437">_xlfn.IFS(OR('Paraclinicos '!M1384="",'Paraclinicos '!N1384="",'Paraclinicos '!N1384=0),"",'Paraclinicos '!M1384/'Paraclinicos '!N1384&lt;100,4,'Paraclinicos '!M1384/'Paraclinicos '!N1384&lt;200,3,'Paraclinicos '!M1384/'Paraclinicos '!N1384&lt;300,2,'Paraclinicos '!M1384/'Paraclinicos '!N1384&lt;400,1,'Paraclinicos '!M1384/'Paraclinicos '!N1384&gt;=400,0)</f>
        <v>2</v>
      </c>
      <c r="P1437" cm="1">
        <f t="array" ref="P1437">_xlfn.IFS('Paraclinicos '!C1384="","",'Paraclinicos '!C1384&lt;20,4,'Paraclinicos '!C1384&lt;50,3,'Paraclinicos '!C1384&lt;100,2,'Paraclinicos '!C1384&lt;150,1,'Paraclinicos '!C1384&gt;150,0)</f>
        <v>0</v>
      </c>
      <c r="Q1437" cm="1">
        <f t="array" ref="Q1437">_xlfn.IFS('Paraclinicos '!O1384="","",'Paraclinicos '!O1384&lt;1.2,0,'Paraclinicos '!O1384&lt;2,1,'Paraclinicos '!O1384&lt;3.5,2,'Paraclinicos '!O1384&lt;5,3,'Paraclinicos '!O1384&gt;5,4)</f>
        <v>0</v>
      </c>
      <c r="R1437" t="str" cm="1">
        <f t="array" ref="R1437">_xlfn.IFS('Paraclinicos '!J1384="","",'Paraclinicos '!J1384&lt;1.2,0,'Paraclinicos '!J1384&lt;2,1,'Paraclinicos '!J1384&lt;6,2,'Paraclinicos '!J1384&lt;12,3,'Paraclinicos '!J1384&gt;=12,4)</f>
        <v/>
      </c>
      <c r="S1437" cm="1">
        <f t="array" ref="S1437">_xlfn.IFS('Paraclinicos '!Y1384="","",'Paraclinicos '!Y1384&lt;70,1,'Paraclinicos '!Y1384&gt;=70,0)</f>
        <v>0</v>
      </c>
      <c r="T1437" cm="1">
        <f t="array" ref="T1437">_xlfn.IFS('Paraclinicos '!W1384="","",'Paraclinicos '!W1384&lt;6,4,'Paraclinicos '!W1384&lt;10,3,'Paraclinicos '!W1384&lt;13,2,'Paraclinicos '!W1384&lt;15,1,'Paraclinicos '!W1384=15,0)</f>
        <v>4</v>
      </c>
      <c r="U1437" s="54">
        <f t="shared" si="66"/>
        <v>6</v>
      </c>
      <c r="V1437" cm="1">
        <f t="array" ref="V1437">_xlfn.IFS('Paraclinicos '!S1384="","",OR('Paraclinicos '!S1384&lt;=8,'Paraclinicos '!S1384&gt;=25),3,'Paraclinicos '!S1384&lt;12,1,'Paraclinicos '!S1384&lt;21,0,'Paraclinicos '!S1384&lt;25,2)</f>
        <v>0</v>
      </c>
      <c r="W1437" t="str">
        <f>IFERROR(IF(INDEX('BD Demog para scores enalazar'!Y$2:'BD Demog para scores enalazar'!Y$3000,MATCH(Formulas!A1437,'BD Demog para scores enalazar'!A$2:'BD Demog para scores enalazar'!A$3000,0))=1,"SI","NO"),"")</f>
        <v>NO</v>
      </c>
      <c r="X1437" s="9" t="str">
        <f>IFERROR(IF(INDEX('BD Demog para scores enalazar'!AJ$2:'BD Demog para scores enalazar'!AJ$3000,MATCH(Formulas!A1437,'BD Demog para scores enalazar'!A$2:'BD Demog para scores enalazar'!A$3000,0))=1,"SI","NO"),"")</f>
        <v>NO</v>
      </c>
      <c r="Y1437" cm="1">
        <f t="array" ref="Y1437">IF(AND(W1437="NO",X1437="NO"),_xlfn.IFS('Paraclinicos '!K1384&lt;=91,3,'Paraclinicos '!K1384&lt;94,2,'Paraclinicos '!K1384&lt;96,1,'Paraclinicos '!K1384&gt;=96,0),"")</f>
        <v>3</v>
      </c>
      <c r="Z1437" t="str" cm="1">
        <f t="array" ref="Z1437">IF(OR(W1437="SI",X1437="SI"),_xlfn.IFS(OR(AND('Paraclinicos '!K1385&lt;=83),AND('Paraclinicos '!K1385&gt;=97,AA1437=2)),3,OR(AND('Paraclinicos '!K1385&lt;=86),AND('Paraclinicos '!K1385&gt;=94,AA1437=2)),2,OR(AND('Paraclinicos '!K1385&lt;=88),AND('Paraclinicos '!K1385&gt;=92,AA1437=2)),1,OR(AND('Paraclinicos '!K1385&gt;=88,'Paraclinicos '!K1385&lt;=92),AND('Paraclinicos '!K1385&gt;=93,AA1437=0)),0),"")</f>
        <v/>
      </c>
      <c r="AA1437" cm="1">
        <f t="array" ref="AA1437">_xlfn.IFS('Paraclinicos '!E1384="","",'Paraclinicos '!E1384="Oxigeno",2,'Paraclinicos '!E1384="Aire",0)</f>
        <v>2</v>
      </c>
    </row>
    <row r="1438" spans="1:27" x14ac:dyDescent="0.25">
      <c r="A1438">
        <f>'Paraclinicos '!A1385</f>
        <v>497</v>
      </c>
      <c r="B1438" s="3">
        <f>'Paraclinicos '!R1385</f>
        <v>44203</v>
      </c>
      <c r="C1438" cm="1">
        <f t="array" ref="C1438">_xlfn.IFS('Paraclinicos '!Q1385="","",'Paraclinicos '!Q1385&gt;60,3,'Paraclinicos '!Q1385&lt;=60,1)</f>
        <v>3</v>
      </c>
      <c r="D1438" t="str">
        <f>IFERROR(IF(INDEX('BD Demog para scores enalazar'!BC$2:BC$3000,MATCH(Formulas!A1438,'BD Demog para scores enalazar'!A$2:A$3000,0))=0,"SI","NO"),"")</f>
        <v>NO</v>
      </c>
      <c r="E1438" cm="1">
        <f t="array" ref="E1438">_xlfn.IFS(D1438="","",D1438="SI",4,D1438="NO",1)</f>
        <v>1</v>
      </c>
      <c r="F1438" cm="1">
        <f t="array" ref="F1438">_xlfn.IFS('Paraclinicos '!B1385="","",'Paraclinicos '!B1385&gt;1,1,'Paraclinicos '!B1385&lt;=1,3)</f>
        <v>3</v>
      </c>
      <c r="G1438" t="str" cm="1">
        <f t="array" ref="G1438">_xlfn.IFS('Paraclinicos '!D1385="","",AND('Paraclinicos '!D1385&gt;=250,'Paraclinicos '!D1385&lt;=500),2,'Paraclinicos '!D1385&gt;500,3,'Paraclinicos '!D1385&lt;250,1)</f>
        <v/>
      </c>
      <c r="H1438" s="50">
        <f t="shared" si="67"/>
        <v>7</v>
      </c>
      <c r="I1438" cm="1">
        <f t="array" ref="I1438">_xlfn.IFS('Paraclinicos '!Q1385="","",'Paraclinicos '!Q1385&gt;=65,1,'Paraclinicos '!Q1385&lt;65,0)</f>
        <v>1</v>
      </c>
      <c r="J1438" cm="1">
        <f t="array" ref="J1438">_xlfn.IFS('Paraclinicos '!I1385="","",'Paraclinicos '!I1385&gt;7,1,'Paraclinicos '!I1385&lt;=7,0)</f>
        <v>1</v>
      </c>
      <c r="K1438" cm="1">
        <f t="array" ref="K1438">_xlfn.IFS('Paraclinicos '!W1385="","",'Paraclinicos '!W1385&lt;=8,1,'Paraclinicos '!W1385&gt;8,0)</f>
        <v>0</v>
      </c>
      <c r="L1438" cm="1">
        <f t="array" ref="L1438">_xlfn.IFS('Paraclinicos '!S1385="","",'Paraclinicos '!S1385&gt;=30,1,'Paraclinicos '!S1385&lt;30,0)</f>
        <v>0</v>
      </c>
      <c r="M1438" cm="1">
        <f t="array" ref="M1438">_xlfn.IFS(OR('Paraclinicos '!T1385="",'Paraclinicos '!U1385=""),"",OR('Paraclinicos '!T1385&lt;=90,'Paraclinicos '!U1385&lt;=60),1,OR('Paraclinicos '!T1385&gt;90,'Paraclinicos '!U1385&gt;60),0)</f>
        <v>0</v>
      </c>
      <c r="N1438" s="45">
        <f t="shared" si="68"/>
        <v>3</v>
      </c>
      <c r="O1438" cm="1">
        <f t="array" ref="O1438">_xlfn.IFS(OR('Paraclinicos '!M1385="",'Paraclinicos '!N1385="",'Paraclinicos '!N1385=0),"",'Paraclinicos '!M1385/'Paraclinicos '!N1385&lt;100,4,'Paraclinicos '!M1385/'Paraclinicos '!N1385&lt;200,3,'Paraclinicos '!M1385/'Paraclinicos '!N1385&lt;300,2,'Paraclinicos '!M1385/'Paraclinicos '!N1385&lt;400,1,'Paraclinicos '!M1385/'Paraclinicos '!N1385&gt;=400,0)</f>
        <v>2</v>
      </c>
      <c r="P1438" cm="1">
        <f t="array" ref="P1438">_xlfn.IFS('Paraclinicos '!C1385="","",'Paraclinicos '!C1385&lt;20,4,'Paraclinicos '!C1385&lt;50,3,'Paraclinicos '!C1385&lt;100,2,'Paraclinicos '!C1385&lt;150,1,'Paraclinicos '!C1385&gt;150,0)</f>
        <v>0</v>
      </c>
      <c r="Q1438" cm="1">
        <f t="array" ref="Q1438">_xlfn.IFS('Paraclinicos '!O1385="","",'Paraclinicos '!O1385&lt;1.2,0,'Paraclinicos '!O1385&lt;2,1,'Paraclinicos '!O1385&lt;3.5,2,'Paraclinicos '!O1385&lt;5,3,'Paraclinicos '!O1385&gt;5,4)</f>
        <v>0</v>
      </c>
      <c r="R1438" t="str" cm="1">
        <f t="array" ref="R1438">_xlfn.IFS('Paraclinicos '!J1385="","",'Paraclinicos '!J1385&lt;1.2,0,'Paraclinicos '!J1385&lt;2,1,'Paraclinicos '!J1385&lt;6,2,'Paraclinicos '!J1385&lt;12,3,'Paraclinicos '!J1385&gt;=12,4)</f>
        <v/>
      </c>
      <c r="S1438" cm="1">
        <f t="array" ref="S1438">_xlfn.IFS('Paraclinicos '!Y1385="","",'Paraclinicos '!Y1385&lt;70,1,'Paraclinicos '!Y1385&gt;=70,0)</f>
        <v>0</v>
      </c>
      <c r="T1438" cm="1">
        <f t="array" ref="T1438">_xlfn.IFS('Paraclinicos '!W1385="","",'Paraclinicos '!W1385&lt;6,4,'Paraclinicos '!W1385&lt;10,3,'Paraclinicos '!W1385&lt;13,2,'Paraclinicos '!W1385&lt;15,1,'Paraclinicos '!W1385=15,0)</f>
        <v>0</v>
      </c>
      <c r="U1438" s="54">
        <f t="shared" si="66"/>
        <v>2</v>
      </c>
      <c r="V1438" cm="1">
        <f t="array" ref="V1438">_xlfn.IFS('Paraclinicos '!S1385="","",OR('Paraclinicos '!S1385&lt;=8,'Paraclinicos '!S1385&gt;=25),3,'Paraclinicos '!S1385&lt;12,1,'Paraclinicos '!S1385&lt;21,0,'Paraclinicos '!S1385&lt;25,2)</f>
        <v>2</v>
      </c>
      <c r="W1438" t="str">
        <f>IFERROR(IF(INDEX('BD Demog para scores enalazar'!Y$2:'BD Demog para scores enalazar'!Y$3000,MATCH(Formulas!A1438,'BD Demog para scores enalazar'!A$2:'BD Demog para scores enalazar'!A$3000,0))=1,"SI","NO"),"")</f>
        <v>NO</v>
      </c>
      <c r="X1438" s="9" t="str">
        <f>IFERROR(IF(INDEX('BD Demog para scores enalazar'!AJ$2:'BD Demog para scores enalazar'!AJ$3000,MATCH(Formulas!A1438,'BD Demog para scores enalazar'!A$2:'BD Demog para scores enalazar'!A$3000,0))=1,"SI","NO"),"")</f>
        <v>NO</v>
      </c>
      <c r="Y1438" cm="1">
        <f t="array" ref="Y1438">IF(AND(W1438="NO",X1438="NO"),_xlfn.IFS('Paraclinicos '!K1385&lt;=91,3,'Paraclinicos '!K1385&lt;94,2,'Paraclinicos '!K1385&lt;96,1,'Paraclinicos '!K1385&gt;=96,0),"")</f>
        <v>3</v>
      </c>
      <c r="Z1438" t="str" cm="1">
        <f t="array" ref="Z1438">IF(OR(W1438="SI",X1438="SI"),_xlfn.IFS(OR(AND('Paraclinicos '!K1386&lt;=83),AND('Paraclinicos '!K1386&gt;=97,AA1438=2)),3,OR(AND('Paraclinicos '!K1386&lt;=86),AND('Paraclinicos '!K1386&gt;=94,AA1438=2)),2,OR(AND('Paraclinicos '!K1386&lt;=88),AND('Paraclinicos '!K1386&gt;=92,AA1438=2)),1,OR(AND('Paraclinicos '!K1386&gt;=88,'Paraclinicos '!K1386&lt;=92),AND('Paraclinicos '!K1386&gt;=93,AA1438=0)),0),"")</f>
        <v/>
      </c>
      <c r="AA1438" cm="1">
        <f t="array" ref="AA1438">_xlfn.IFS('Paraclinicos '!E1385="","",'Paraclinicos '!E1385="Oxigeno",2,'Paraclinicos '!E1385="Aire",0)</f>
        <v>2</v>
      </c>
    </row>
    <row r="1439" spans="1:27" x14ac:dyDescent="0.25">
      <c r="A1439">
        <f>'Paraclinicos '!A1386</f>
        <v>502</v>
      </c>
      <c r="B1439" s="3">
        <f>'Paraclinicos '!R1386</f>
        <v>44236</v>
      </c>
      <c r="C1439" cm="1">
        <f t="array" ref="C1439">_xlfn.IFS('Paraclinicos '!Q1386="","",'Paraclinicos '!Q1386&gt;60,3,'Paraclinicos '!Q1386&lt;=60,1)</f>
        <v>3</v>
      </c>
      <c r="D1439" t="str">
        <f>IFERROR(IF(INDEX('BD Demog para scores enalazar'!BC$2:BC$3000,MATCH(Formulas!A1439,'BD Demog para scores enalazar'!A$2:A$3000,0))=0,"SI","NO"),"")</f>
        <v>SI</v>
      </c>
      <c r="E1439" cm="1">
        <f t="array" ref="E1439">_xlfn.IFS(D1439="","",D1439="SI",4,D1439="NO",1)</f>
        <v>4</v>
      </c>
      <c r="F1439" cm="1">
        <f t="array" ref="F1439">_xlfn.IFS('Paraclinicos '!B1386="","",'Paraclinicos '!B1386&gt;1,1,'Paraclinicos '!B1386&lt;=1,3)</f>
        <v>3</v>
      </c>
      <c r="G1439" cm="1">
        <f t="array" ref="G1439">_xlfn.IFS('Paraclinicos '!D1386="","",AND('Paraclinicos '!D1386&gt;=250,'Paraclinicos '!D1386&lt;=500),2,'Paraclinicos '!D1386&gt;500,3,'Paraclinicos '!D1386&lt;250,1)</f>
        <v>2</v>
      </c>
      <c r="H1439" s="50">
        <f t="shared" si="67"/>
        <v>12</v>
      </c>
      <c r="I1439" cm="1">
        <f t="array" ref="I1439">_xlfn.IFS('Paraclinicos '!Q1386="","",'Paraclinicos '!Q1386&gt;=65,1,'Paraclinicos '!Q1386&lt;65,0)</f>
        <v>1</v>
      </c>
      <c r="J1439" cm="1">
        <f t="array" ref="J1439">_xlfn.IFS('Paraclinicos '!I1386="","",'Paraclinicos '!I1386&gt;7,1,'Paraclinicos '!I1386&lt;=7,0)</f>
        <v>1</v>
      </c>
      <c r="K1439" cm="1">
        <f t="array" ref="K1439">_xlfn.IFS('Paraclinicos '!W1386="","",'Paraclinicos '!W1386&lt;=8,1,'Paraclinicos '!W1386&gt;8,0)</f>
        <v>0</v>
      </c>
      <c r="L1439" cm="1">
        <f t="array" ref="L1439">_xlfn.IFS('Paraclinicos '!S1386="","",'Paraclinicos '!S1386&gt;=30,1,'Paraclinicos '!S1386&lt;30,0)</f>
        <v>0</v>
      </c>
      <c r="M1439" cm="1">
        <f t="array" ref="M1439">_xlfn.IFS(OR('Paraclinicos '!T1386="",'Paraclinicos '!U1386=""),"",OR('Paraclinicos '!T1386&lt;=90,'Paraclinicos '!U1386&lt;=60),1,OR('Paraclinicos '!T1386&gt;90,'Paraclinicos '!U1386&gt;60),0)</f>
        <v>0</v>
      </c>
      <c r="N1439" s="45">
        <f t="shared" si="68"/>
        <v>2</v>
      </c>
      <c r="O1439" cm="1">
        <f t="array" ref="O1439">_xlfn.IFS(OR('Paraclinicos '!M1386="",'Paraclinicos '!N1386="",'Paraclinicos '!N1386=0),"",'Paraclinicos '!M1386/'Paraclinicos '!N1386&lt;100,4,'Paraclinicos '!M1386/'Paraclinicos '!N1386&lt;200,3,'Paraclinicos '!M1386/'Paraclinicos '!N1386&lt;300,2,'Paraclinicos '!M1386/'Paraclinicos '!N1386&lt;400,1,'Paraclinicos '!M1386/'Paraclinicos '!N1386&gt;=400,0)</f>
        <v>1</v>
      </c>
      <c r="P1439" cm="1">
        <f t="array" ref="P1439">_xlfn.IFS('Paraclinicos '!C1386="","",'Paraclinicos '!C1386&lt;20,4,'Paraclinicos '!C1386&lt;50,3,'Paraclinicos '!C1386&lt;100,2,'Paraclinicos '!C1386&lt;150,1,'Paraclinicos '!C1386&gt;150,0)</f>
        <v>2</v>
      </c>
      <c r="Q1439" cm="1">
        <f t="array" ref="Q1439">_xlfn.IFS('Paraclinicos '!O1386="","",'Paraclinicos '!O1386&lt;1.2,0,'Paraclinicos '!O1386&lt;2,1,'Paraclinicos '!O1386&lt;3.5,2,'Paraclinicos '!O1386&lt;5,3,'Paraclinicos '!O1386&gt;5,4)</f>
        <v>0</v>
      </c>
      <c r="R1439" cm="1">
        <f t="array" ref="R1439">_xlfn.IFS('Paraclinicos '!J1386="","",'Paraclinicos '!J1386&lt;1.2,0,'Paraclinicos '!J1386&lt;2,1,'Paraclinicos '!J1386&lt;6,2,'Paraclinicos '!J1386&lt;12,3,'Paraclinicos '!J1386&gt;=12,4)</f>
        <v>0</v>
      </c>
      <c r="S1439" cm="1">
        <f t="array" ref="S1439">_xlfn.IFS('Paraclinicos '!Y1386="","",'Paraclinicos '!Y1386&lt;70,1,'Paraclinicos '!Y1386&gt;=70,0)</f>
        <v>0</v>
      </c>
      <c r="T1439" cm="1">
        <f t="array" ref="T1439">_xlfn.IFS('Paraclinicos '!W1386="","",'Paraclinicos '!W1386&lt;6,4,'Paraclinicos '!W1386&lt;10,3,'Paraclinicos '!W1386&lt;13,2,'Paraclinicos '!W1386&lt;15,1,'Paraclinicos '!W1386=15,0)</f>
        <v>0</v>
      </c>
      <c r="U1439" s="54">
        <f t="shared" si="66"/>
        <v>3</v>
      </c>
      <c r="V1439" cm="1">
        <f t="array" ref="V1439">_xlfn.IFS('Paraclinicos '!S1386="","",OR('Paraclinicos '!S1386&lt;=8,'Paraclinicos '!S1386&gt;=25),3,'Paraclinicos '!S1386&lt;12,1,'Paraclinicos '!S1386&lt;21,0,'Paraclinicos '!S1386&lt;25,2)</f>
        <v>0</v>
      </c>
      <c r="W1439" t="str">
        <f>IFERROR(IF(INDEX('BD Demog para scores enalazar'!Y$2:'BD Demog para scores enalazar'!Y$3000,MATCH(Formulas!A1439,'BD Demog para scores enalazar'!A$2:'BD Demog para scores enalazar'!A$3000,0))=1,"SI","NO"),"")</f>
        <v>NO</v>
      </c>
      <c r="X1439" s="9" t="str">
        <f>IFERROR(IF(INDEX('BD Demog para scores enalazar'!AJ$2:'BD Demog para scores enalazar'!AJ$3000,MATCH(Formulas!A1439,'BD Demog para scores enalazar'!A$2:'BD Demog para scores enalazar'!A$3000,0))=1,"SI","NO"),"")</f>
        <v>NO</v>
      </c>
      <c r="Y1439" cm="1">
        <f t="array" ref="Y1439">IF(AND(W1439="NO",X1439="NO"),_xlfn.IFS('Paraclinicos '!K1386&lt;=91,3,'Paraclinicos '!K1386&lt;94,2,'Paraclinicos '!K1386&lt;96,1,'Paraclinicos '!K1386&gt;=96,0),"")</f>
        <v>0</v>
      </c>
      <c r="Z1439" t="str" cm="1">
        <f t="array" ref="Z1439">IF(OR(W1439="SI",X1439="SI"),_xlfn.IFS(OR(AND('Paraclinicos '!K1387&lt;=83),AND('Paraclinicos '!K1387&gt;=97,AA1439=2)),3,OR(AND('Paraclinicos '!K1387&lt;=86),AND('Paraclinicos '!K1387&gt;=94,AA1439=2)),2,OR(AND('Paraclinicos '!K1387&lt;=88),AND('Paraclinicos '!K1387&gt;=92,AA1439=2)),1,OR(AND('Paraclinicos '!K1387&gt;=88,'Paraclinicos '!K1387&lt;=92),AND('Paraclinicos '!K1387&gt;=93,AA1439=0)),0),"")</f>
        <v/>
      </c>
      <c r="AA1439" cm="1">
        <f t="array" ref="AA1439">_xlfn.IFS('Paraclinicos '!E1386="","",'Paraclinicos '!E1386="Oxigeno",2,'Paraclinicos '!E1386="Aire",0)</f>
        <v>2</v>
      </c>
    </row>
    <row r="1440" spans="1:27" x14ac:dyDescent="0.25">
      <c r="A1440">
        <f>'Paraclinicos '!A1387</f>
        <v>502</v>
      </c>
      <c r="B1440" s="3">
        <f>'Paraclinicos '!R1387</f>
        <v>44239</v>
      </c>
      <c r="C1440" cm="1">
        <f t="array" ref="C1440">_xlfn.IFS('Paraclinicos '!Q1387="","",'Paraclinicos '!Q1387&gt;60,3,'Paraclinicos '!Q1387&lt;=60,1)</f>
        <v>3</v>
      </c>
      <c r="D1440" t="str">
        <f>IFERROR(IF(INDEX('BD Demog para scores enalazar'!BC$2:BC$3000,MATCH(Formulas!A1440,'BD Demog para scores enalazar'!A$2:A$3000,0))=0,"SI","NO"),"")</f>
        <v>SI</v>
      </c>
      <c r="E1440" cm="1">
        <f t="array" ref="E1440">_xlfn.IFS(D1440="","",D1440="SI",4,D1440="NO",1)</f>
        <v>4</v>
      </c>
      <c r="F1440" cm="1">
        <f t="array" ref="F1440">_xlfn.IFS('Paraclinicos '!B1387="","",'Paraclinicos '!B1387&gt;1,1,'Paraclinicos '!B1387&lt;=1,3)</f>
        <v>3</v>
      </c>
      <c r="G1440" cm="1">
        <f t="array" ref="G1440">_xlfn.IFS('Paraclinicos '!D1387="","",AND('Paraclinicos '!D1387&gt;=250,'Paraclinicos '!D1387&lt;=500),2,'Paraclinicos '!D1387&gt;500,3,'Paraclinicos '!D1387&lt;250,1)</f>
        <v>3</v>
      </c>
      <c r="H1440" s="50">
        <f t="shared" si="67"/>
        <v>13</v>
      </c>
      <c r="I1440" cm="1">
        <f t="array" ref="I1440">_xlfn.IFS('Paraclinicos '!Q1387="","",'Paraclinicos '!Q1387&gt;=65,1,'Paraclinicos '!Q1387&lt;65,0)</f>
        <v>1</v>
      </c>
      <c r="J1440" t="str" cm="1">
        <f t="array" ref="J1440">_xlfn.IFS('Paraclinicos '!I1387="","",'Paraclinicos '!I1387&gt;7,1,'Paraclinicos '!I1387&lt;=7,0)</f>
        <v/>
      </c>
      <c r="K1440" cm="1">
        <f t="array" ref="K1440">_xlfn.IFS('Paraclinicos '!W1387="","",'Paraclinicos '!W1387&lt;=8,1,'Paraclinicos '!W1387&gt;8,0)</f>
        <v>0</v>
      </c>
      <c r="L1440" cm="1">
        <f t="array" ref="L1440">_xlfn.IFS('Paraclinicos '!S1387="","",'Paraclinicos '!S1387&gt;=30,1,'Paraclinicos '!S1387&lt;30,0)</f>
        <v>0</v>
      </c>
      <c r="M1440" cm="1">
        <f t="array" ref="M1440">_xlfn.IFS(OR('Paraclinicos '!T1387="",'Paraclinicos '!U1387=""),"",OR('Paraclinicos '!T1387&lt;=90,'Paraclinicos '!U1387&lt;=60),1,OR('Paraclinicos '!T1387&gt;90,'Paraclinicos '!U1387&gt;60),0)</f>
        <v>0</v>
      </c>
      <c r="N1440" s="45">
        <f t="shared" si="68"/>
        <v>1</v>
      </c>
      <c r="O1440" cm="1">
        <f t="array" ref="O1440">_xlfn.IFS(OR('Paraclinicos '!M1387="",'Paraclinicos '!N1387="",'Paraclinicos '!N1387=0),"",'Paraclinicos '!M1387/'Paraclinicos '!N1387&lt;100,4,'Paraclinicos '!M1387/'Paraclinicos '!N1387&lt;200,3,'Paraclinicos '!M1387/'Paraclinicos '!N1387&lt;300,2,'Paraclinicos '!M1387/'Paraclinicos '!N1387&lt;400,1,'Paraclinicos '!M1387/'Paraclinicos '!N1387&gt;=400,0)</f>
        <v>1</v>
      </c>
      <c r="P1440" cm="1">
        <f t="array" ref="P1440">_xlfn.IFS('Paraclinicos '!C1387="","",'Paraclinicos '!C1387&lt;20,4,'Paraclinicos '!C1387&lt;50,3,'Paraclinicos '!C1387&lt;100,2,'Paraclinicos '!C1387&lt;150,1,'Paraclinicos '!C1387&gt;150,0)</f>
        <v>2</v>
      </c>
      <c r="Q1440" cm="1">
        <f t="array" ref="Q1440">_xlfn.IFS('Paraclinicos '!O1387="","",'Paraclinicos '!O1387&lt;1.2,0,'Paraclinicos '!O1387&lt;2,1,'Paraclinicos '!O1387&lt;3.5,2,'Paraclinicos '!O1387&lt;5,3,'Paraclinicos '!O1387&gt;5,4)</f>
        <v>0</v>
      </c>
      <c r="R1440" t="str" cm="1">
        <f t="array" ref="R1440">_xlfn.IFS('Paraclinicos '!J1387="","",'Paraclinicos '!J1387&lt;1.2,0,'Paraclinicos '!J1387&lt;2,1,'Paraclinicos '!J1387&lt;6,2,'Paraclinicos '!J1387&lt;12,3,'Paraclinicos '!J1387&gt;=12,4)</f>
        <v/>
      </c>
      <c r="S1440" cm="1">
        <f t="array" ref="S1440">_xlfn.IFS('Paraclinicos '!Y1387="","",'Paraclinicos '!Y1387&lt;70,1,'Paraclinicos '!Y1387&gt;=70,0)</f>
        <v>0</v>
      </c>
      <c r="T1440" cm="1">
        <f t="array" ref="T1440">_xlfn.IFS('Paraclinicos '!W1387="","",'Paraclinicos '!W1387&lt;6,4,'Paraclinicos '!W1387&lt;10,3,'Paraclinicos '!W1387&lt;13,2,'Paraclinicos '!W1387&lt;15,1,'Paraclinicos '!W1387=15,0)</f>
        <v>0</v>
      </c>
      <c r="U1440" s="54">
        <f t="shared" si="66"/>
        <v>3</v>
      </c>
      <c r="V1440" cm="1">
        <f t="array" ref="V1440">_xlfn.IFS('Paraclinicos '!S1387="","",OR('Paraclinicos '!S1387&lt;=8,'Paraclinicos '!S1387&gt;=25),3,'Paraclinicos '!S1387&lt;12,1,'Paraclinicos '!S1387&lt;21,0,'Paraclinicos '!S1387&lt;25,2)</f>
        <v>0</v>
      </c>
      <c r="W1440" t="str">
        <f>IFERROR(IF(INDEX('BD Demog para scores enalazar'!Y$2:'BD Demog para scores enalazar'!Y$3000,MATCH(Formulas!A1440,'BD Demog para scores enalazar'!A$2:'BD Demog para scores enalazar'!A$3000,0))=1,"SI","NO"),"")</f>
        <v>NO</v>
      </c>
      <c r="X1440" s="9" t="str">
        <f>IFERROR(IF(INDEX('BD Demog para scores enalazar'!AJ$2:'BD Demog para scores enalazar'!AJ$3000,MATCH(Formulas!A1440,'BD Demog para scores enalazar'!A$2:'BD Demog para scores enalazar'!A$3000,0))=1,"SI","NO"),"")</f>
        <v>NO</v>
      </c>
      <c r="Y1440" cm="1">
        <f t="array" ref="Y1440">IF(AND(W1440="NO",X1440="NO"),_xlfn.IFS('Paraclinicos '!K1387&lt;=91,3,'Paraclinicos '!K1387&lt;94,2,'Paraclinicos '!K1387&lt;96,1,'Paraclinicos '!K1387&gt;=96,0),"")</f>
        <v>3</v>
      </c>
      <c r="Z1440" t="str" cm="1">
        <f t="array" ref="Z1440">IF(OR(W1440="SI",X1440="SI"),_xlfn.IFS(OR(AND('Paraclinicos '!K1388&lt;=83),AND('Paraclinicos '!K1388&gt;=97,AA1440=2)),3,OR(AND('Paraclinicos '!K1388&lt;=86),AND('Paraclinicos '!K1388&gt;=94,AA1440=2)),2,OR(AND('Paraclinicos '!K1388&lt;=88),AND('Paraclinicos '!K1388&gt;=92,AA1440=2)),1,OR(AND('Paraclinicos '!K1388&gt;=88,'Paraclinicos '!K1388&lt;=92),AND('Paraclinicos '!K1388&gt;=93,AA1440=0)),0),"")</f>
        <v/>
      </c>
      <c r="AA1440" cm="1">
        <f t="array" ref="AA1440">_xlfn.IFS('Paraclinicos '!E1387="","",'Paraclinicos '!E1387="Oxigeno",2,'Paraclinicos '!E1387="Aire",0)</f>
        <v>2</v>
      </c>
    </row>
    <row r="1441" spans="1:27" x14ac:dyDescent="0.25">
      <c r="A1441">
        <f>'Paraclinicos '!A1388</f>
        <v>502</v>
      </c>
      <c r="B1441" s="3">
        <f>'Paraclinicos '!R1388</f>
        <v>44241</v>
      </c>
      <c r="C1441" cm="1">
        <f t="array" ref="C1441">_xlfn.IFS('Paraclinicos '!Q1388="","",'Paraclinicos '!Q1388&gt;60,3,'Paraclinicos '!Q1388&lt;=60,1)</f>
        <v>3</v>
      </c>
      <c r="D1441" t="str">
        <f>IFERROR(IF(INDEX('BD Demog para scores enalazar'!BC$2:BC$3000,MATCH(Formulas!A1441,'BD Demog para scores enalazar'!A$2:A$3000,0))=0,"SI","NO"),"")</f>
        <v>SI</v>
      </c>
      <c r="E1441" cm="1">
        <f t="array" ref="E1441">_xlfn.IFS(D1441="","",D1441="SI",4,D1441="NO",1)</f>
        <v>4</v>
      </c>
      <c r="F1441" cm="1">
        <f t="array" ref="F1441">_xlfn.IFS('Paraclinicos '!B1388="","",'Paraclinicos '!B1388&gt;1,1,'Paraclinicos '!B1388&lt;=1,3)</f>
        <v>3</v>
      </c>
      <c r="G1441" t="str" cm="1">
        <f t="array" ref="G1441">_xlfn.IFS('Paraclinicos '!D1388="","",AND('Paraclinicos '!D1388&gt;=250,'Paraclinicos '!D1388&lt;=500),2,'Paraclinicos '!D1388&gt;500,3,'Paraclinicos '!D1388&lt;250,1)</f>
        <v/>
      </c>
      <c r="H1441" s="50">
        <f t="shared" si="67"/>
        <v>10</v>
      </c>
      <c r="I1441" cm="1">
        <f t="array" ref="I1441">_xlfn.IFS('Paraclinicos '!Q1388="","",'Paraclinicos '!Q1388&gt;=65,1,'Paraclinicos '!Q1388&lt;65,0)</f>
        <v>1</v>
      </c>
      <c r="J1441" cm="1">
        <f t="array" ref="J1441">_xlfn.IFS('Paraclinicos '!I1388="","",'Paraclinicos '!I1388&gt;7,1,'Paraclinicos '!I1388&lt;=7,0)</f>
        <v>1</v>
      </c>
      <c r="K1441" cm="1">
        <f t="array" ref="K1441">_xlfn.IFS('Paraclinicos '!W1388="","",'Paraclinicos '!W1388&lt;=8,1,'Paraclinicos '!W1388&gt;8,0)</f>
        <v>1</v>
      </c>
      <c r="L1441" cm="1">
        <f t="array" ref="L1441">_xlfn.IFS('Paraclinicos '!S1388="","",'Paraclinicos '!S1388&gt;=30,1,'Paraclinicos '!S1388&lt;30,0)</f>
        <v>0</v>
      </c>
      <c r="M1441" cm="1">
        <f t="array" ref="M1441">_xlfn.IFS(OR('Paraclinicos '!T1388="",'Paraclinicos '!U1388=""),"",OR('Paraclinicos '!T1388&lt;=90,'Paraclinicos '!U1388&lt;=60),1,OR('Paraclinicos '!T1388&gt;90,'Paraclinicos '!U1388&gt;60),0)</f>
        <v>0</v>
      </c>
      <c r="N1441" s="45">
        <f t="shared" si="68"/>
        <v>2</v>
      </c>
      <c r="O1441" cm="1">
        <f t="array" ref="O1441">_xlfn.IFS(OR('Paraclinicos '!M1388="",'Paraclinicos '!N1388="",'Paraclinicos '!N1388=0),"",'Paraclinicos '!M1388/'Paraclinicos '!N1388&lt;100,4,'Paraclinicos '!M1388/'Paraclinicos '!N1388&lt;200,3,'Paraclinicos '!M1388/'Paraclinicos '!N1388&lt;300,2,'Paraclinicos '!M1388/'Paraclinicos '!N1388&lt;400,1,'Paraclinicos '!M1388/'Paraclinicos '!N1388&gt;=400,0)</f>
        <v>0</v>
      </c>
      <c r="P1441" cm="1">
        <f t="array" ref="P1441">_xlfn.IFS('Paraclinicos '!C1388="","",'Paraclinicos '!C1388&lt;20,4,'Paraclinicos '!C1388&lt;50,3,'Paraclinicos '!C1388&lt;100,2,'Paraclinicos '!C1388&lt;150,1,'Paraclinicos '!C1388&gt;150,0)</f>
        <v>2</v>
      </c>
      <c r="Q1441" cm="1">
        <f t="array" ref="Q1441">_xlfn.IFS('Paraclinicos '!O1388="","",'Paraclinicos '!O1388&lt;1.2,0,'Paraclinicos '!O1388&lt;2,1,'Paraclinicos '!O1388&lt;3.5,2,'Paraclinicos '!O1388&lt;5,3,'Paraclinicos '!O1388&gt;5,4)</f>
        <v>1</v>
      </c>
      <c r="R1441" t="str" cm="1">
        <f t="array" ref="R1441">_xlfn.IFS('Paraclinicos '!J1388="","",'Paraclinicos '!J1388&lt;1.2,0,'Paraclinicos '!J1388&lt;2,1,'Paraclinicos '!J1388&lt;6,2,'Paraclinicos '!J1388&lt;12,3,'Paraclinicos '!J1388&gt;=12,4)</f>
        <v/>
      </c>
      <c r="S1441" cm="1">
        <f t="array" ref="S1441">_xlfn.IFS('Paraclinicos '!Y1388="","",'Paraclinicos '!Y1388&lt;70,1,'Paraclinicos '!Y1388&gt;=70,0)</f>
        <v>0</v>
      </c>
      <c r="T1441" cm="1">
        <f t="array" ref="T1441">_xlfn.IFS('Paraclinicos '!W1388="","",'Paraclinicos '!W1388&lt;6,4,'Paraclinicos '!W1388&lt;10,3,'Paraclinicos '!W1388&lt;13,2,'Paraclinicos '!W1388&lt;15,1,'Paraclinicos '!W1388=15,0)</f>
        <v>4</v>
      </c>
      <c r="U1441" s="54">
        <f t="shared" si="66"/>
        <v>7</v>
      </c>
      <c r="V1441" cm="1">
        <f t="array" ref="V1441">_xlfn.IFS('Paraclinicos '!S1388="","",OR('Paraclinicos '!S1388&lt;=8,'Paraclinicos '!S1388&gt;=25),3,'Paraclinicos '!S1388&lt;12,1,'Paraclinicos '!S1388&lt;21,0,'Paraclinicos '!S1388&lt;25,2)</f>
        <v>2</v>
      </c>
      <c r="W1441" t="str">
        <f>IFERROR(IF(INDEX('BD Demog para scores enalazar'!Y$2:'BD Demog para scores enalazar'!Y$3000,MATCH(Formulas!A1441,'BD Demog para scores enalazar'!A$2:'BD Demog para scores enalazar'!A$3000,0))=1,"SI","NO"),"")</f>
        <v>NO</v>
      </c>
      <c r="X1441" s="9" t="str">
        <f>IFERROR(IF(INDEX('BD Demog para scores enalazar'!AJ$2:'BD Demog para scores enalazar'!AJ$3000,MATCH(Formulas!A1441,'BD Demog para scores enalazar'!A$2:'BD Demog para scores enalazar'!A$3000,0))=1,"SI","NO"),"")</f>
        <v>NO</v>
      </c>
      <c r="Y1441" cm="1">
        <f t="array" ref="Y1441">IF(AND(W1441="NO",X1441="NO"),_xlfn.IFS('Paraclinicos '!K1388&lt;=91,3,'Paraclinicos '!K1388&lt;94,2,'Paraclinicos '!K1388&lt;96,1,'Paraclinicos '!K1388&gt;=96,0),"")</f>
        <v>1</v>
      </c>
      <c r="Z1441" t="str" cm="1">
        <f t="array" ref="Z1441">IF(OR(W1441="SI",X1441="SI"),_xlfn.IFS(OR(AND('Paraclinicos '!K1389&lt;=83),AND('Paraclinicos '!K1389&gt;=97,AA1441=2)),3,OR(AND('Paraclinicos '!K1389&lt;=86),AND('Paraclinicos '!K1389&gt;=94,AA1441=2)),2,OR(AND('Paraclinicos '!K1389&lt;=88),AND('Paraclinicos '!K1389&gt;=92,AA1441=2)),1,OR(AND('Paraclinicos '!K1389&gt;=88,'Paraclinicos '!K1389&lt;=92),AND('Paraclinicos '!K1389&gt;=93,AA1441=0)),0),"")</f>
        <v/>
      </c>
      <c r="AA1441" cm="1">
        <f t="array" ref="AA1441">_xlfn.IFS('Paraclinicos '!E1388="","",'Paraclinicos '!E1388="Oxigeno",2,'Paraclinicos '!E1388="Aire",0)</f>
        <v>2</v>
      </c>
    </row>
    <row r="1442" spans="1:27" x14ac:dyDescent="0.25">
      <c r="A1442">
        <f>'Paraclinicos '!A1389</f>
        <v>502</v>
      </c>
      <c r="B1442" s="3">
        <f>'Paraclinicos '!R1389</f>
        <v>44243</v>
      </c>
      <c r="C1442" cm="1">
        <f t="array" ref="C1442">_xlfn.IFS('Paraclinicos '!Q1389="","",'Paraclinicos '!Q1389&gt;60,3,'Paraclinicos '!Q1389&lt;=60,1)</f>
        <v>3</v>
      </c>
      <c r="D1442" t="str">
        <f>IFERROR(IF(INDEX('BD Demog para scores enalazar'!BC$2:BC$3000,MATCH(Formulas!A1442,'BD Demog para scores enalazar'!A$2:A$3000,0))=0,"SI","NO"),"")</f>
        <v>SI</v>
      </c>
      <c r="E1442" cm="1">
        <f t="array" ref="E1442">_xlfn.IFS(D1442="","",D1442="SI",4,D1442="NO",1)</f>
        <v>4</v>
      </c>
      <c r="F1442" cm="1">
        <f t="array" ref="F1442">_xlfn.IFS('Paraclinicos '!B1389="","",'Paraclinicos '!B1389&gt;1,1,'Paraclinicos '!B1389&lt;=1,3)</f>
        <v>3</v>
      </c>
      <c r="G1442" t="str" cm="1">
        <f t="array" ref="G1442">_xlfn.IFS('Paraclinicos '!D1389="","",AND('Paraclinicos '!D1389&gt;=250,'Paraclinicos '!D1389&lt;=500),2,'Paraclinicos '!D1389&gt;500,3,'Paraclinicos '!D1389&lt;250,1)</f>
        <v/>
      </c>
      <c r="H1442" s="50">
        <f t="shared" si="67"/>
        <v>10</v>
      </c>
      <c r="I1442" cm="1">
        <f t="array" ref="I1442">_xlfn.IFS('Paraclinicos '!Q1389="","",'Paraclinicos '!Q1389&gt;=65,1,'Paraclinicos '!Q1389&lt;65,0)</f>
        <v>1</v>
      </c>
      <c r="J1442" cm="1">
        <f t="array" ref="J1442">_xlfn.IFS('Paraclinicos '!I1389="","",'Paraclinicos '!I1389&gt;7,1,'Paraclinicos '!I1389&lt;=7,0)</f>
        <v>1</v>
      </c>
      <c r="K1442" cm="1">
        <f t="array" ref="K1442">_xlfn.IFS('Paraclinicos '!W1389="","",'Paraclinicos '!W1389&lt;=8,1,'Paraclinicos '!W1389&gt;8,0)</f>
        <v>0</v>
      </c>
      <c r="L1442" cm="1">
        <f t="array" ref="L1442">_xlfn.IFS('Paraclinicos '!S1389="","",'Paraclinicos '!S1389&gt;=30,1,'Paraclinicos '!S1389&lt;30,0)</f>
        <v>0</v>
      </c>
      <c r="M1442" cm="1">
        <f t="array" ref="M1442">_xlfn.IFS(OR('Paraclinicos '!T1389="",'Paraclinicos '!U1389=""),"",OR('Paraclinicos '!T1389&lt;=90,'Paraclinicos '!U1389&lt;=60),1,OR('Paraclinicos '!T1389&gt;90,'Paraclinicos '!U1389&gt;60),0)</f>
        <v>1</v>
      </c>
      <c r="N1442" s="45">
        <f t="shared" si="68"/>
        <v>4</v>
      </c>
      <c r="O1442" cm="1">
        <f t="array" ref="O1442">_xlfn.IFS(OR('Paraclinicos '!M1389="",'Paraclinicos '!N1389="",'Paraclinicos '!N1389=0),"",'Paraclinicos '!M1389/'Paraclinicos '!N1389&lt;100,4,'Paraclinicos '!M1389/'Paraclinicos '!N1389&lt;200,3,'Paraclinicos '!M1389/'Paraclinicos '!N1389&lt;300,2,'Paraclinicos '!M1389/'Paraclinicos '!N1389&lt;400,1,'Paraclinicos '!M1389/'Paraclinicos '!N1389&gt;=400,0)</f>
        <v>1</v>
      </c>
      <c r="P1442" cm="1">
        <f t="array" ref="P1442">_xlfn.IFS('Paraclinicos '!C1389="","",'Paraclinicos '!C1389&lt;20,4,'Paraclinicos '!C1389&lt;50,3,'Paraclinicos '!C1389&lt;100,2,'Paraclinicos '!C1389&lt;150,1,'Paraclinicos '!C1389&gt;150,0)</f>
        <v>2</v>
      </c>
      <c r="Q1442" cm="1">
        <f t="array" ref="Q1442">_xlfn.IFS('Paraclinicos '!O1389="","",'Paraclinicos '!O1389&lt;1.2,0,'Paraclinicos '!O1389&lt;2,1,'Paraclinicos '!O1389&lt;3.5,2,'Paraclinicos '!O1389&lt;5,3,'Paraclinicos '!O1389&gt;5,4)</f>
        <v>0</v>
      </c>
      <c r="R1442" cm="1">
        <f t="array" ref="R1442">_xlfn.IFS('Paraclinicos '!J1389="","",'Paraclinicos '!J1389&lt;1.2,0,'Paraclinicos '!J1389&lt;2,1,'Paraclinicos '!J1389&lt;6,2,'Paraclinicos '!J1389&lt;12,3,'Paraclinicos '!J1389&gt;=12,4)</f>
        <v>0</v>
      </c>
      <c r="S1442" cm="1">
        <f t="array" ref="S1442">_xlfn.IFS('Paraclinicos '!Y1389="","",'Paraclinicos '!Y1389&lt;70,1,'Paraclinicos '!Y1389&gt;=70,0)</f>
        <v>0</v>
      </c>
      <c r="T1442" cm="1">
        <f t="array" ref="T1442">_xlfn.IFS('Paraclinicos '!W1389="","",'Paraclinicos '!W1389&lt;6,4,'Paraclinicos '!W1389&lt;10,3,'Paraclinicos '!W1389&lt;13,2,'Paraclinicos '!W1389&lt;15,1,'Paraclinicos '!W1389=15,0)</f>
        <v>2</v>
      </c>
      <c r="U1442" s="54">
        <f t="shared" si="66"/>
        <v>5</v>
      </c>
      <c r="V1442" cm="1">
        <f t="array" ref="V1442">_xlfn.IFS('Paraclinicos '!S1389="","",OR('Paraclinicos '!S1389&lt;=8,'Paraclinicos '!S1389&gt;=25),3,'Paraclinicos '!S1389&lt;12,1,'Paraclinicos '!S1389&lt;21,0,'Paraclinicos '!S1389&lt;25,2)</f>
        <v>2</v>
      </c>
      <c r="W1442" t="str">
        <f>IFERROR(IF(INDEX('BD Demog para scores enalazar'!Y$2:'BD Demog para scores enalazar'!Y$3000,MATCH(Formulas!A1442,'BD Demog para scores enalazar'!A$2:'BD Demog para scores enalazar'!A$3000,0))=1,"SI","NO"),"")</f>
        <v>NO</v>
      </c>
      <c r="X1442" s="9" t="str">
        <f>IFERROR(IF(INDEX('BD Demog para scores enalazar'!AJ$2:'BD Demog para scores enalazar'!AJ$3000,MATCH(Formulas!A1442,'BD Demog para scores enalazar'!A$2:'BD Demog para scores enalazar'!A$3000,0))=1,"SI","NO"),"")</f>
        <v>NO</v>
      </c>
      <c r="Y1442" cm="1">
        <f t="array" ref="Y1442">IF(AND(W1442="NO",X1442="NO"),_xlfn.IFS('Paraclinicos '!K1389&lt;=91,3,'Paraclinicos '!K1389&lt;94,2,'Paraclinicos '!K1389&lt;96,1,'Paraclinicos '!K1389&gt;=96,0),"")</f>
        <v>3</v>
      </c>
      <c r="Z1442" t="str" cm="1">
        <f t="array" ref="Z1442">IF(OR(W1442="SI",X1442="SI"),_xlfn.IFS(OR(AND('Paraclinicos '!K1390&lt;=83),AND('Paraclinicos '!K1390&gt;=97,AA1442=2)),3,OR(AND('Paraclinicos '!K1390&lt;=86),AND('Paraclinicos '!K1390&gt;=94,AA1442=2)),2,OR(AND('Paraclinicos '!K1390&lt;=88),AND('Paraclinicos '!K1390&gt;=92,AA1442=2)),1,OR(AND('Paraclinicos '!K1390&gt;=88,'Paraclinicos '!K1390&lt;=92),AND('Paraclinicos '!K1390&gt;=93,AA1442=0)),0),"")</f>
        <v/>
      </c>
      <c r="AA1442" cm="1">
        <f t="array" ref="AA1442">_xlfn.IFS('Paraclinicos '!E1389="","",'Paraclinicos '!E1389="Oxigeno",2,'Paraclinicos '!E1389="Aire",0)</f>
        <v>2</v>
      </c>
    </row>
    <row r="1443" spans="1:27" x14ac:dyDescent="0.25">
      <c r="A1443">
        <f>'Paraclinicos '!A1390</f>
        <v>502</v>
      </c>
      <c r="B1443" s="3">
        <f>'Paraclinicos '!R1390</f>
        <v>44244</v>
      </c>
      <c r="C1443" cm="1">
        <f t="array" ref="C1443">_xlfn.IFS('Paraclinicos '!Q1390="","",'Paraclinicos '!Q1390&gt;60,3,'Paraclinicos '!Q1390&lt;=60,1)</f>
        <v>3</v>
      </c>
      <c r="D1443" t="str">
        <f>IFERROR(IF(INDEX('BD Demog para scores enalazar'!BC$2:BC$3000,MATCH(Formulas!A1443,'BD Demog para scores enalazar'!A$2:A$3000,0))=0,"SI","NO"),"")</f>
        <v>SI</v>
      </c>
      <c r="E1443" cm="1">
        <f t="array" ref="E1443">_xlfn.IFS(D1443="","",D1443="SI",4,D1443="NO",1)</f>
        <v>4</v>
      </c>
      <c r="F1443" cm="1">
        <f t="array" ref="F1443">_xlfn.IFS('Paraclinicos '!B1390="","",'Paraclinicos '!B1390&gt;1,1,'Paraclinicos '!B1390&lt;=1,3)</f>
        <v>3</v>
      </c>
      <c r="G1443" t="str" cm="1">
        <f t="array" ref="G1443">_xlfn.IFS('Paraclinicos '!D1390="","",AND('Paraclinicos '!D1390&gt;=250,'Paraclinicos '!D1390&lt;=500),2,'Paraclinicos '!D1390&gt;500,3,'Paraclinicos '!D1390&lt;250,1)</f>
        <v/>
      </c>
      <c r="H1443" s="50">
        <f t="shared" si="67"/>
        <v>10</v>
      </c>
      <c r="I1443" cm="1">
        <f t="array" ref="I1443">_xlfn.IFS('Paraclinicos '!Q1390="","",'Paraclinicos '!Q1390&gt;=65,1,'Paraclinicos '!Q1390&lt;65,0)</f>
        <v>1</v>
      </c>
      <c r="J1443" cm="1">
        <f t="array" ref="J1443">_xlfn.IFS('Paraclinicos '!I1390="","",'Paraclinicos '!I1390&gt;7,1,'Paraclinicos '!I1390&lt;=7,0)</f>
        <v>1</v>
      </c>
      <c r="K1443" cm="1">
        <f t="array" ref="K1443">_xlfn.IFS('Paraclinicos '!W1390="","",'Paraclinicos '!W1390&lt;=8,1,'Paraclinicos '!W1390&gt;8,0)</f>
        <v>0</v>
      </c>
      <c r="L1443" cm="1">
        <f t="array" ref="L1443">_xlfn.IFS('Paraclinicos '!S1390="","",'Paraclinicos '!S1390&gt;=30,1,'Paraclinicos '!S1390&lt;30,0)</f>
        <v>0</v>
      </c>
      <c r="M1443" cm="1">
        <f t="array" ref="M1443">_xlfn.IFS(OR('Paraclinicos '!T1390="",'Paraclinicos '!U1390=""),"",OR('Paraclinicos '!T1390&lt;=90,'Paraclinicos '!U1390&lt;=60),1,OR('Paraclinicos '!T1390&gt;90,'Paraclinicos '!U1390&gt;60),0)</f>
        <v>0</v>
      </c>
      <c r="N1443" s="45">
        <f t="shared" si="68"/>
        <v>3</v>
      </c>
      <c r="O1443" cm="1">
        <f t="array" ref="O1443">_xlfn.IFS(OR('Paraclinicos '!M1390="",'Paraclinicos '!N1390="",'Paraclinicos '!N1390=0),"",'Paraclinicos '!M1390/'Paraclinicos '!N1390&lt;100,4,'Paraclinicos '!M1390/'Paraclinicos '!N1390&lt;200,3,'Paraclinicos '!M1390/'Paraclinicos '!N1390&lt;300,2,'Paraclinicos '!M1390/'Paraclinicos '!N1390&lt;400,1,'Paraclinicos '!M1390/'Paraclinicos '!N1390&gt;=400,0)</f>
        <v>3</v>
      </c>
      <c r="P1443" cm="1">
        <f t="array" ref="P1443">_xlfn.IFS('Paraclinicos '!C1390="","",'Paraclinicos '!C1390&lt;20,4,'Paraclinicos '!C1390&lt;50,3,'Paraclinicos '!C1390&lt;100,2,'Paraclinicos '!C1390&lt;150,1,'Paraclinicos '!C1390&gt;150,0)</f>
        <v>2</v>
      </c>
      <c r="Q1443" cm="1">
        <f t="array" ref="Q1443">_xlfn.IFS('Paraclinicos '!O1390="","",'Paraclinicos '!O1390&lt;1.2,0,'Paraclinicos '!O1390&lt;2,1,'Paraclinicos '!O1390&lt;3.5,2,'Paraclinicos '!O1390&lt;5,3,'Paraclinicos '!O1390&gt;5,4)</f>
        <v>0</v>
      </c>
      <c r="R1443" t="str" cm="1">
        <f t="array" ref="R1443">_xlfn.IFS('Paraclinicos '!J1390="","",'Paraclinicos '!J1390&lt;1.2,0,'Paraclinicos '!J1390&lt;2,1,'Paraclinicos '!J1390&lt;6,2,'Paraclinicos '!J1390&lt;12,3,'Paraclinicos '!J1390&gt;=12,4)</f>
        <v/>
      </c>
      <c r="S1443" cm="1">
        <f t="array" ref="S1443">_xlfn.IFS('Paraclinicos '!Y1390="","",'Paraclinicos '!Y1390&lt;70,1,'Paraclinicos '!Y1390&gt;=70,0)</f>
        <v>0</v>
      </c>
      <c r="T1443" cm="1">
        <f t="array" ref="T1443">_xlfn.IFS('Paraclinicos '!W1390="","",'Paraclinicos '!W1390&lt;6,4,'Paraclinicos '!W1390&lt;10,3,'Paraclinicos '!W1390&lt;13,2,'Paraclinicos '!W1390&lt;15,1,'Paraclinicos '!W1390=15,0)</f>
        <v>2</v>
      </c>
      <c r="U1443" s="54">
        <f t="shared" si="66"/>
        <v>7</v>
      </c>
      <c r="V1443" cm="1">
        <f t="array" ref="V1443">_xlfn.IFS('Paraclinicos '!S1390="","",OR('Paraclinicos '!S1390&lt;=8,'Paraclinicos '!S1390&gt;=25),3,'Paraclinicos '!S1390&lt;12,1,'Paraclinicos '!S1390&lt;21,0,'Paraclinicos '!S1390&lt;25,2)</f>
        <v>0</v>
      </c>
      <c r="W1443" t="str">
        <f>IFERROR(IF(INDEX('BD Demog para scores enalazar'!Y$2:'BD Demog para scores enalazar'!Y$3000,MATCH(Formulas!A1443,'BD Demog para scores enalazar'!A$2:'BD Demog para scores enalazar'!A$3000,0))=1,"SI","NO"),"")</f>
        <v>NO</v>
      </c>
      <c r="X1443" s="9" t="str">
        <f>IFERROR(IF(INDEX('BD Demog para scores enalazar'!AJ$2:'BD Demog para scores enalazar'!AJ$3000,MATCH(Formulas!A1443,'BD Demog para scores enalazar'!A$2:'BD Demog para scores enalazar'!A$3000,0))=1,"SI","NO"),"")</f>
        <v>NO</v>
      </c>
      <c r="Y1443" cm="1">
        <f t="array" ref="Y1443">IF(AND(W1443="NO",X1443="NO"),_xlfn.IFS('Paraclinicos '!K1390&lt;=91,3,'Paraclinicos '!K1390&lt;94,2,'Paraclinicos '!K1390&lt;96,1,'Paraclinicos '!K1390&gt;=96,0),"")</f>
        <v>3</v>
      </c>
      <c r="Z1443" t="str" cm="1">
        <f t="array" ref="Z1443">IF(OR(W1443="SI",X1443="SI"),_xlfn.IFS(OR(AND('Paraclinicos '!K1391&lt;=83),AND('Paraclinicos '!K1391&gt;=97,AA1443=2)),3,OR(AND('Paraclinicos '!K1391&lt;=86),AND('Paraclinicos '!K1391&gt;=94,AA1443=2)),2,OR(AND('Paraclinicos '!K1391&lt;=88),AND('Paraclinicos '!K1391&gt;=92,AA1443=2)),1,OR(AND('Paraclinicos '!K1391&gt;=88,'Paraclinicos '!K1391&lt;=92),AND('Paraclinicos '!K1391&gt;=93,AA1443=0)),0),"")</f>
        <v/>
      </c>
      <c r="AA1443" cm="1">
        <f t="array" ref="AA1443">_xlfn.IFS('Paraclinicos '!E1390="","",'Paraclinicos '!E1390="Oxigeno",2,'Paraclinicos '!E1390="Aire",0)</f>
        <v>2</v>
      </c>
    </row>
    <row r="1444" spans="1:27" x14ac:dyDescent="0.25">
      <c r="A1444">
        <f>'Paraclinicos '!A1391</f>
        <v>502</v>
      </c>
      <c r="B1444" s="3">
        <f>'Paraclinicos '!R1391</f>
        <v>44245</v>
      </c>
      <c r="C1444" cm="1">
        <f t="array" ref="C1444">_xlfn.IFS('Paraclinicos '!Q1391="","",'Paraclinicos '!Q1391&gt;60,3,'Paraclinicos '!Q1391&lt;=60,1)</f>
        <v>3</v>
      </c>
      <c r="D1444" t="str">
        <f>IFERROR(IF(INDEX('BD Demog para scores enalazar'!BC$2:BC$3000,MATCH(Formulas!A1444,'BD Demog para scores enalazar'!A$2:A$3000,0))=0,"SI","NO"),"")</f>
        <v>SI</v>
      </c>
      <c r="E1444" cm="1">
        <f t="array" ref="E1444">_xlfn.IFS(D1444="","",D1444="SI",4,D1444="NO",1)</f>
        <v>4</v>
      </c>
      <c r="F1444" cm="1">
        <f t="array" ref="F1444">_xlfn.IFS('Paraclinicos '!B1391="","",'Paraclinicos '!B1391&gt;1,1,'Paraclinicos '!B1391&lt;=1,3)</f>
        <v>3</v>
      </c>
      <c r="G1444" t="str" cm="1">
        <f t="array" ref="G1444">_xlfn.IFS('Paraclinicos '!D1391="","",AND('Paraclinicos '!D1391&gt;=250,'Paraclinicos '!D1391&lt;=500),2,'Paraclinicos '!D1391&gt;500,3,'Paraclinicos '!D1391&lt;250,1)</f>
        <v/>
      </c>
      <c r="H1444" s="50">
        <f t="shared" si="67"/>
        <v>10</v>
      </c>
      <c r="I1444" cm="1">
        <f t="array" ref="I1444">_xlfn.IFS('Paraclinicos '!Q1391="","",'Paraclinicos '!Q1391&gt;=65,1,'Paraclinicos '!Q1391&lt;65,0)</f>
        <v>1</v>
      </c>
      <c r="J1444" cm="1">
        <f t="array" ref="J1444">_xlfn.IFS('Paraclinicos '!I1391="","",'Paraclinicos '!I1391&gt;7,1,'Paraclinicos '!I1391&lt;=7,0)</f>
        <v>1</v>
      </c>
      <c r="K1444" cm="1">
        <f t="array" ref="K1444">_xlfn.IFS('Paraclinicos '!W1391="","",'Paraclinicos '!W1391&lt;=8,1,'Paraclinicos '!W1391&gt;8,0)</f>
        <v>0</v>
      </c>
      <c r="L1444" cm="1">
        <f t="array" ref="L1444">_xlfn.IFS('Paraclinicos '!S1391="","",'Paraclinicos '!S1391&gt;=30,1,'Paraclinicos '!S1391&lt;30,0)</f>
        <v>0</v>
      </c>
      <c r="M1444" cm="1">
        <f t="array" ref="M1444">_xlfn.IFS(OR('Paraclinicos '!T1391="",'Paraclinicos '!U1391=""),"",OR('Paraclinicos '!T1391&lt;=90,'Paraclinicos '!U1391&lt;=60),1,OR('Paraclinicos '!T1391&gt;90,'Paraclinicos '!U1391&gt;60),0)</f>
        <v>1</v>
      </c>
      <c r="N1444" s="45">
        <f t="shared" si="68"/>
        <v>3</v>
      </c>
      <c r="O1444" cm="1">
        <f t="array" ref="O1444">_xlfn.IFS(OR('Paraclinicos '!M1391="",'Paraclinicos '!N1391="",'Paraclinicos '!N1391=0),"",'Paraclinicos '!M1391/'Paraclinicos '!N1391&lt;100,4,'Paraclinicos '!M1391/'Paraclinicos '!N1391&lt;200,3,'Paraclinicos '!M1391/'Paraclinicos '!N1391&lt;300,2,'Paraclinicos '!M1391/'Paraclinicos '!N1391&lt;400,1,'Paraclinicos '!M1391/'Paraclinicos '!N1391&gt;=400,0)</f>
        <v>1</v>
      </c>
      <c r="P1444" cm="1">
        <f t="array" ref="P1444">_xlfn.IFS('Paraclinicos '!C1391="","",'Paraclinicos '!C1391&lt;20,4,'Paraclinicos '!C1391&lt;50,3,'Paraclinicos '!C1391&lt;100,2,'Paraclinicos '!C1391&lt;150,1,'Paraclinicos '!C1391&gt;150,0)</f>
        <v>2</v>
      </c>
      <c r="Q1444" cm="1">
        <f t="array" ref="Q1444">_xlfn.IFS('Paraclinicos '!O1391="","",'Paraclinicos '!O1391&lt;1.2,0,'Paraclinicos '!O1391&lt;2,1,'Paraclinicos '!O1391&lt;3.5,2,'Paraclinicos '!O1391&lt;5,3,'Paraclinicos '!O1391&gt;5,4)</f>
        <v>0</v>
      </c>
      <c r="R1444" t="str" cm="1">
        <f t="array" ref="R1444">_xlfn.IFS('Paraclinicos '!J1391="","",'Paraclinicos '!J1391&lt;1.2,0,'Paraclinicos '!J1391&lt;2,1,'Paraclinicos '!J1391&lt;6,2,'Paraclinicos '!J1391&lt;12,3,'Paraclinicos '!J1391&gt;=12,4)</f>
        <v/>
      </c>
      <c r="S1444" cm="1">
        <f t="array" ref="S1444">_xlfn.IFS('Paraclinicos '!Y1391="","",'Paraclinicos '!Y1391&lt;70,1,'Paraclinicos '!Y1391&gt;=70,0)</f>
        <v>0</v>
      </c>
      <c r="T1444" cm="1">
        <f t="array" ref="T1444">_xlfn.IFS('Paraclinicos '!W1391="","",'Paraclinicos '!W1391&lt;6,4,'Paraclinicos '!W1391&lt;10,3,'Paraclinicos '!W1391&lt;13,2,'Paraclinicos '!W1391&lt;15,1,'Paraclinicos '!W1391=15,0)</f>
        <v>2</v>
      </c>
      <c r="U1444" s="54">
        <f t="shared" si="66"/>
        <v>5</v>
      </c>
      <c r="V1444" cm="1">
        <f t="array" ref="V1444">_xlfn.IFS('Paraclinicos '!S1391="","",OR('Paraclinicos '!S1391&lt;=8,'Paraclinicos '!S1391&gt;=25),3,'Paraclinicos '!S1391&lt;12,1,'Paraclinicos '!S1391&lt;21,0,'Paraclinicos '!S1391&lt;25,2)</f>
        <v>2</v>
      </c>
      <c r="W1444" t="str">
        <f>IFERROR(IF(INDEX('BD Demog para scores enalazar'!Y$2:'BD Demog para scores enalazar'!Y$3000,MATCH(Formulas!A1444,'BD Demog para scores enalazar'!A$2:'BD Demog para scores enalazar'!A$3000,0))=1,"SI","NO"),"")</f>
        <v>NO</v>
      </c>
      <c r="X1444" s="9" t="str">
        <f>IFERROR(IF(INDEX('BD Demog para scores enalazar'!AJ$2:'BD Demog para scores enalazar'!AJ$3000,MATCH(Formulas!A1444,'BD Demog para scores enalazar'!A$2:'BD Demog para scores enalazar'!A$3000,0))=1,"SI","NO"),"")</f>
        <v>NO</v>
      </c>
      <c r="Y1444" cm="1">
        <f t="array" ref="Y1444">IF(AND(W1444="NO",X1444="NO"),_xlfn.IFS('Paraclinicos '!K1391&lt;=91,3,'Paraclinicos '!K1391&lt;94,2,'Paraclinicos '!K1391&lt;96,1,'Paraclinicos '!K1391&gt;=96,0),"")</f>
        <v>1</v>
      </c>
      <c r="Z1444" t="str" cm="1">
        <f t="array" ref="Z1444">IF(OR(W1444="SI",X1444="SI"),_xlfn.IFS(OR(AND('Paraclinicos '!K1392&lt;=83),AND('Paraclinicos '!K1392&gt;=97,AA1444=2)),3,OR(AND('Paraclinicos '!K1392&lt;=86),AND('Paraclinicos '!K1392&gt;=94,AA1444=2)),2,OR(AND('Paraclinicos '!K1392&lt;=88),AND('Paraclinicos '!K1392&gt;=92,AA1444=2)),1,OR(AND('Paraclinicos '!K1392&gt;=88,'Paraclinicos '!K1392&lt;=92),AND('Paraclinicos '!K1392&gt;=93,AA1444=0)),0),"")</f>
        <v/>
      </c>
      <c r="AA1444" cm="1">
        <f t="array" ref="AA1444">_xlfn.IFS('Paraclinicos '!E1391="","",'Paraclinicos '!E1391="Oxigeno",2,'Paraclinicos '!E1391="Aire",0)</f>
        <v>2</v>
      </c>
    </row>
    <row r="1445" spans="1:27" x14ac:dyDescent="0.25">
      <c r="A1445">
        <f>'Paraclinicos '!A1392</f>
        <v>502</v>
      </c>
      <c r="B1445" s="3">
        <f>'Paraclinicos '!R1392</f>
        <v>44249</v>
      </c>
      <c r="C1445" cm="1">
        <f t="array" ref="C1445">_xlfn.IFS('Paraclinicos '!Q1392="","",'Paraclinicos '!Q1392&gt;60,3,'Paraclinicos '!Q1392&lt;=60,1)</f>
        <v>3</v>
      </c>
      <c r="D1445" t="str">
        <f>IFERROR(IF(INDEX('BD Demog para scores enalazar'!BC$2:BC$3000,MATCH(Formulas!A1445,'BD Demog para scores enalazar'!A$2:A$3000,0))=0,"SI","NO"),"")</f>
        <v>SI</v>
      </c>
      <c r="E1445" cm="1">
        <f t="array" ref="E1445">_xlfn.IFS(D1445="","",D1445="SI",4,D1445="NO",1)</f>
        <v>4</v>
      </c>
      <c r="F1445" cm="1">
        <f t="array" ref="F1445">_xlfn.IFS('Paraclinicos '!B1392="","",'Paraclinicos '!B1392&gt;1,1,'Paraclinicos '!B1392&lt;=1,3)</f>
        <v>3</v>
      </c>
      <c r="G1445" t="str" cm="1">
        <f t="array" ref="G1445">_xlfn.IFS('Paraclinicos '!D1392="","",AND('Paraclinicos '!D1392&gt;=250,'Paraclinicos '!D1392&lt;=500),2,'Paraclinicos '!D1392&gt;500,3,'Paraclinicos '!D1392&lt;250,1)</f>
        <v/>
      </c>
      <c r="H1445" s="50">
        <f t="shared" si="67"/>
        <v>10</v>
      </c>
      <c r="I1445" cm="1">
        <f t="array" ref="I1445">_xlfn.IFS('Paraclinicos '!Q1392="","",'Paraclinicos '!Q1392&gt;=65,1,'Paraclinicos '!Q1392&lt;65,0)</f>
        <v>1</v>
      </c>
      <c r="J1445" cm="1">
        <f t="array" ref="J1445">_xlfn.IFS('Paraclinicos '!I1392="","",'Paraclinicos '!I1392&gt;7,1,'Paraclinicos '!I1392&lt;=7,0)</f>
        <v>1</v>
      </c>
      <c r="K1445" cm="1">
        <f t="array" ref="K1445">_xlfn.IFS('Paraclinicos '!W1392="","",'Paraclinicos '!W1392&lt;=8,1,'Paraclinicos '!W1392&gt;8,0)</f>
        <v>1</v>
      </c>
      <c r="L1445" cm="1">
        <f t="array" ref="L1445">_xlfn.IFS('Paraclinicos '!S1392="","",'Paraclinicos '!S1392&gt;=30,1,'Paraclinicos '!S1392&lt;30,0)</f>
        <v>0</v>
      </c>
      <c r="M1445" cm="1">
        <f t="array" ref="M1445">_xlfn.IFS(OR('Paraclinicos '!T1392="",'Paraclinicos '!U1392=""),"",OR('Paraclinicos '!T1392&lt;=90,'Paraclinicos '!U1392&lt;=60),1,OR('Paraclinicos '!T1392&gt;90,'Paraclinicos '!U1392&gt;60),0)</f>
        <v>1</v>
      </c>
      <c r="N1445" s="45">
        <f t="shared" si="68"/>
        <v>5</v>
      </c>
      <c r="O1445" cm="1">
        <f t="array" ref="O1445">_xlfn.IFS(OR('Paraclinicos '!M1392="",'Paraclinicos '!N1392="",'Paraclinicos '!N1392=0),"",'Paraclinicos '!M1392/'Paraclinicos '!N1392&lt;100,4,'Paraclinicos '!M1392/'Paraclinicos '!N1392&lt;200,3,'Paraclinicos '!M1392/'Paraclinicos '!N1392&lt;300,2,'Paraclinicos '!M1392/'Paraclinicos '!N1392&lt;400,1,'Paraclinicos '!M1392/'Paraclinicos '!N1392&gt;=400,0)</f>
        <v>3</v>
      </c>
      <c r="P1445" cm="1">
        <f t="array" ref="P1445">_xlfn.IFS('Paraclinicos '!C1392="","",'Paraclinicos '!C1392&lt;20,4,'Paraclinicos '!C1392&lt;50,3,'Paraclinicos '!C1392&lt;100,2,'Paraclinicos '!C1392&lt;150,1,'Paraclinicos '!C1392&gt;150,0)</f>
        <v>3</v>
      </c>
      <c r="Q1445" cm="1">
        <f t="array" ref="Q1445">_xlfn.IFS('Paraclinicos '!O1392="","",'Paraclinicos '!O1392&lt;1.2,0,'Paraclinicos '!O1392&lt;2,1,'Paraclinicos '!O1392&lt;3.5,2,'Paraclinicos '!O1392&lt;5,3,'Paraclinicos '!O1392&gt;5,4)</f>
        <v>0</v>
      </c>
      <c r="R1445" t="str" cm="1">
        <f t="array" ref="R1445">_xlfn.IFS('Paraclinicos '!J1392="","",'Paraclinicos '!J1392&lt;1.2,0,'Paraclinicos '!J1392&lt;2,1,'Paraclinicos '!J1392&lt;6,2,'Paraclinicos '!J1392&lt;12,3,'Paraclinicos '!J1392&gt;=12,4)</f>
        <v/>
      </c>
      <c r="S1445" cm="1">
        <f t="array" ref="S1445">_xlfn.IFS('Paraclinicos '!Y1392="","",'Paraclinicos '!Y1392&lt;70,1,'Paraclinicos '!Y1392&gt;=70,0)</f>
        <v>1</v>
      </c>
      <c r="T1445" cm="1">
        <f t="array" ref="T1445">_xlfn.IFS('Paraclinicos '!W1392="","",'Paraclinicos '!W1392&lt;6,4,'Paraclinicos '!W1392&lt;10,3,'Paraclinicos '!W1392&lt;13,2,'Paraclinicos '!W1392&lt;15,1,'Paraclinicos '!W1392=15,0)</f>
        <v>4</v>
      </c>
      <c r="U1445" s="54">
        <f t="shared" si="66"/>
        <v>11</v>
      </c>
      <c r="V1445" cm="1">
        <f t="array" ref="V1445">_xlfn.IFS('Paraclinicos '!S1392="","",OR('Paraclinicos '!S1392&lt;=8,'Paraclinicos '!S1392&gt;=25),3,'Paraclinicos '!S1392&lt;12,1,'Paraclinicos '!S1392&lt;21,0,'Paraclinicos '!S1392&lt;25,2)</f>
        <v>2</v>
      </c>
      <c r="W1445" t="str">
        <f>IFERROR(IF(INDEX('BD Demog para scores enalazar'!Y$2:'BD Demog para scores enalazar'!Y$3000,MATCH(Formulas!A1445,'BD Demog para scores enalazar'!A$2:'BD Demog para scores enalazar'!A$3000,0))=1,"SI","NO"),"")</f>
        <v>NO</v>
      </c>
      <c r="X1445" s="9" t="str">
        <f>IFERROR(IF(INDEX('BD Demog para scores enalazar'!AJ$2:'BD Demog para scores enalazar'!AJ$3000,MATCH(Formulas!A1445,'BD Demog para scores enalazar'!A$2:'BD Demog para scores enalazar'!A$3000,0))=1,"SI","NO"),"")</f>
        <v>NO</v>
      </c>
      <c r="Y1445" cm="1">
        <f t="array" ref="Y1445">IF(AND(W1445="NO",X1445="NO"),_xlfn.IFS('Paraclinicos '!K1392&lt;=91,3,'Paraclinicos '!K1392&lt;94,2,'Paraclinicos '!K1392&lt;96,1,'Paraclinicos '!K1392&gt;=96,0),"")</f>
        <v>3</v>
      </c>
      <c r="Z1445" t="str" cm="1">
        <f t="array" ref="Z1445">IF(OR(W1445="SI",X1445="SI"),_xlfn.IFS(OR(AND('Paraclinicos '!K1393&lt;=83),AND('Paraclinicos '!K1393&gt;=97,AA1445=2)),3,OR(AND('Paraclinicos '!K1393&lt;=86),AND('Paraclinicos '!K1393&gt;=94,AA1445=2)),2,OR(AND('Paraclinicos '!K1393&lt;=88),AND('Paraclinicos '!K1393&gt;=92,AA1445=2)),1,OR(AND('Paraclinicos '!K1393&gt;=88,'Paraclinicos '!K1393&lt;=92),AND('Paraclinicos '!K1393&gt;=93,AA1445=0)),0),"")</f>
        <v/>
      </c>
      <c r="AA1445" cm="1">
        <f t="array" ref="AA1445">_xlfn.IFS('Paraclinicos '!E1392="","",'Paraclinicos '!E1392="Oxigeno",2,'Paraclinicos '!E1392="Aire",0)</f>
        <v>2</v>
      </c>
    </row>
    <row r="1446" spans="1:27" x14ac:dyDescent="0.25">
      <c r="A1446">
        <f>'Paraclinicos '!A1393</f>
        <v>502</v>
      </c>
      <c r="B1446" s="3">
        <f>'Paraclinicos '!R1393</f>
        <v>44250</v>
      </c>
      <c r="C1446" cm="1">
        <f t="array" ref="C1446">_xlfn.IFS('Paraclinicos '!Q1393="","",'Paraclinicos '!Q1393&gt;60,3,'Paraclinicos '!Q1393&lt;=60,1)</f>
        <v>3</v>
      </c>
      <c r="D1446" t="str">
        <f>IFERROR(IF(INDEX('BD Demog para scores enalazar'!BC$2:BC$3000,MATCH(Formulas!A1446,'BD Demog para scores enalazar'!A$2:A$3000,0))=0,"SI","NO"),"")</f>
        <v>SI</v>
      </c>
      <c r="E1446" cm="1">
        <f t="array" ref="E1446">_xlfn.IFS(D1446="","",D1446="SI",4,D1446="NO",1)</f>
        <v>4</v>
      </c>
      <c r="F1446" cm="1">
        <f t="array" ref="F1446">_xlfn.IFS('Paraclinicos '!B1393="","",'Paraclinicos '!B1393&gt;1,1,'Paraclinicos '!B1393&lt;=1,3)</f>
        <v>3</v>
      </c>
      <c r="G1446" t="str" cm="1">
        <f t="array" ref="G1446">_xlfn.IFS('Paraclinicos '!D1393="","",AND('Paraclinicos '!D1393&gt;=250,'Paraclinicos '!D1393&lt;=500),2,'Paraclinicos '!D1393&gt;500,3,'Paraclinicos '!D1393&lt;250,1)</f>
        <v/>
      </c>
      <c r="H1446" s="50">
        <f t="shared" si="67"/>
        <v>10</v>
      </c>
      <c r="I1446" cm="1">
        <f t="array" ref="I1446">_xlfn.IFS('Paraclinicos '!Q1393="","",'Paraclinicos '!Q1393&gt;=65,1,'Paraclinicos '!Q1393&lt;65,0)</f>
        <v>1</v>
      </c>
      <c r="J1446" cm="1">
        <f t="array" ref="J1446">_xlfn.IFS('Paraclinicos '!I1393="","",'Paraclinicos '!I1393&gt;7,1,'Paraclinicos '!I1393&lt;=7,0)</f>
        <v>1</v>
      </c>
      <c r="K1446" cm="1">
        <f t="array" ref="K1446">_xlfn.IFS('Paraclinicos '!W1393="","",'Paraclinicos '!W1393&lt;=8,1,'Paraclinicos '!W1393&gt;8,0)</f>
        <v>1</v>
      </c>
      <c r="L1446" cm="1">
        <f t="array" ref="L1446">_xlfn.IFS('Paraclinicos '!S1393="","",'Paraclinicos '!S1393&gt;=30,1,'Paraclinicos '!S1393&lt;30,0)</f>
        <v>0</v>
      </c>
      <c r="M1446" cm="1">
        <f t="array" ref="M1446">_xlfn.IFS(OR('Paraclinicos '!T1393="",'Paraclinicos '!U1393=""),"",OR('Paraclinicos '!T1393&lt;=90,'Paraclinicos '!U1393&lt;=60),1,OR('Paraclinicos '!T1393&gt;90,'Paraclinicos '!U1393&gt;60),0)</f>
        <v>1</v>
      </c>
      <c r="N1446" s="45">
        <f t="shared" si="68"/>
        <v>6</v>
      </c>
      <c r="O1446" cm="1">
        <f t="array" ref="O1446">_xlfn.IFS(OR('Paraclinicos '!M1393="",'Paraclinicos '!N1393="",'Paraclinicos '!N1393=0),"",'Paraclinicos '!M1393/'Paraclinicos '!N1393&lt;100,4,'Paraclinicos '!M1393/'Paraclinicos '!N1393&lt;200,3,'Paraclinicos '!M1393/'Paraclinicos '!N1393&lt;300,2,'Paraclinicos '!M1393/'Paraclinicos '!N1393&lt;400,1,'Paraclinicos '!M1393/'Paraclinicos '!N1393&gt;=400,0)</f>
        <v>0</v>
      </c>
      <c r="P1446" cm="1">
        <f t="array" ref="P1446">_xlfn.IFS('Paraclinicos '!C1393="","",'Paraclinicos '!C1393&lt;20,4,'Paraclinicos '!C1393&lt;50,3,'Paraclinicos '!C1393&lt;100,2,'Paraclinicos '!C1393&lt;150,1,'Paraclinicos '!C1393&gt;150,0)</f>
        <v>3</v>
      </c>
      <c r="Q1446" cm="1">
        <f t="array" ref="Q1446">_xlfn.IFS('Paraclinicos '!O1393="","",'Paraclinicos '!O1393&lt;1.2,0,'Paraclinicos '!O1393&lt;2,1,'Paraclinicos '!O1393&lt;3.5,2,'Paraclinicos '!O1393&lt;5,3,'Paraclinicos '!O1393&gt;5,4)</f>
        <v>1</v>
      </c>
      <c r="R1446" t="str" cm="1">
        <f t="array" ref="R1446">_xlfn.IFS('Paraclinicos '!J1393="","",'Paraclinicos '!J1393&lt;1.2,0,'Paraclinicos '!J1393&lt;2,1,'Paraclinicos '!J1393&lt;6,2,'Paraclinicos '!J1393&lt;12,3,'Paraclinicos '!J1393&gt;=12,4)</f>
        <v/>
      </c>
      <c r="S1446" cm="1">
        <f t="array" ref="S1446">_xlfn.IFS('Paraclinicos '!Y1393="","",'Paraclinicos '!Y1393&lt;70,1,'Paraclinicos '!Y1393&gt;=70,0)</f>
        <v>1</v>
      </c>
      <c r="T1446" cm="1">
        <f t="array" ref="T1446">_xlfn.IFS('Paraclinicos '!W1393="","",'Paraclinicos '!W1393&lt;6,4,'Paraclinicos '!W1393&lt;10,3,'Paraclinicos '!W1393&lt;13,2,'Paraclinicos '!W1393&lt;15,1,'Paraclinicos '!W1393=15,0)</f>
        <v>4</v>
      </c>
      <c r="U1446" s="54">
        <f t="shared" si="66"/>
        <v>9</v>
      </c>
      <c r="V1446" cm="1">
        <f t="array" ref="V1446">_xlfn.IFS('Paraclinicos '!S1393="","",OR('Paraclinicos '!S1393&lt;=8,'Paraclinicos '!S1393&gt;=25),3,'Paraclinicos '!S1393&lt;12,1,'Paraclinicos '!S1393&lt;21,0,'Paraclinicos '!S1393&lt;25,2)</f>
        <v>0</v>
      </c>
      <c r="W1446" t="str">
        <f>IFERROR(IF(INDEX('BD Demog para scores enalazar'!Y$2:'BD Demog para scores enalazar'!Y$3000,MATCH(Formulas!A1446,'BD Demog para scores enalazar'!A$2:'BD Demog para scores enalazar'!A$3000,0))=1,"SI","NO"),"")</f>
        <v>NO</v>
      </c>
      <c r="X1446" s="9" t="str">
        <f>IFERROR(IF(INDEX('BD Demog para scores enalazar'!AJ$2:'BD Demog para scores enalazar'!AJ$3000,MATCH(Formulas!A1446,'BD Demog para scores enalazar'!A$2:'BD Demog para scores enalazar'!A$3000,0))=1,"SI","NO"),"")</f>
        <v>NO</v>
      </c>
      <c r="Y1446" cm="1">
        <f t="array" ref="Y1446">IF(AND(W1446="NO",X1446="NO"),_xlfn.IFS('Paraclinicos '!K1393&lt;=91,3,'Paraclinicos '!K1393&lt;94,2,'Paraclinicos '!K1393&lt;96,1,'Paraclinicos '!K1393&gt;=96,0),"")</f>
        <v>1</v>
      </c>
      <c r="Z1446" t="str" cm="1">
        <f t="array" ref="Z1446">IF(OR(W1446="SI",X1446="SI"),_xlfn.IFS(OR(AND('Paraclinicos '!K1394&lt;=83),AND('Paraclinicos '!K1394&gt;=97,AA1446=2)),3,OR(AND('Paraclinicos '!K1394&lt;=86),AND('Paraclinicos '!K1394&gt;=94,AA1446=2)),2,OR(AND('Paraclinicos '!K1394&lt;=88),AND('Paraclinicos '!K1394&gt;=92,AA1446=2)),1,OR(AND('Paraclinicos '!K1394&gt;=88,'Paraclinicos '!K1394&lt;=92),AND('Paraclinicos '!K1394&gt;=93,AA1446=0)),0),"")</f>
        <v/>
      </c>
      <c r="AA1446" cm="1">
        <f t="array" ref="AA1446">_xlfn.IFS('Paraclinicos '!E1393="","",'Paraclinicos '!E1393="Oxigeno",2,'Paraclinicos '!E1393="Aire",0)</f>
        <v>2</v>
      </c>
    </row>
    <row r="1447" spans="1:27" x14ac:dyDescent="0.25">
      <c r="A1447">
        <f>'Paraclinicos '!A1394</f>
        <v>506</v>
      </c>
      <c r="B1447" s="3">
        <f>'Paraclinicos '!R1394</f>
        <v>44239</v>
      </c>
      <c r="C1447" cm="1">
        <f t="array" ref="C1447">_xlfn.IFS('Paraclinicos '!Q1394="","",'Paraclinicos '!Q1394&gt;60,3,'Paraclinicos '!Q1394&lt;=60,1)</f>
        <v>3</v>
      </c>
      <c r="D1447" t="str">
        <f>IFERROR(IF(INDEX('BD Demog para scores enalazar'!BC$2:BC$3000,MATCH(Formulas!A1447,'BD Demog para scores enalazar'!A$2:A$3000,0))=0,"SI","NO"),"")</f>
        <v>SI</v>
      </c>
      <c r="E1447" cm="1">
        <f t="array" ref="E1447">_xlfn.IFS(D1447="","",D1447="SI",4,D1447="NO",1)</f>
        <v>4</v>
      </c>
      <c r="F1447" cm="1">
        <f t="array" ref="F1447">_xlfn.IFS('Paraclinicos '!B1394="","",'Paraclinicos '!B1394&gt;1,1,'Paraclinicos '!B1394&lt;=1,3)</f>
        <v>1</v>
      </c>
      <c r="G1447" cm="1">
        <f t="array" ref="G1447">_xlfn.IFS('Paraclinicos '!D1394="","",AND('Paraclinicos '!D1394&gt;=250,'Paraclinicos '!D1394&lt;=500),2,'Paraclinicos '!D1394&gt;500,3,'Paraclinicos '!D1394&lt;250,1)</f>
        <v>2</v>
      </c>
      <c r="H1447" s="50">
        <f t="shared" si="67"/>
        <v>10</v>
      </c>
      <c r="I1447" cm="1">
        <f t="array" ref="I1447">_xlfn.IFS('Paraclinicos '!Q1394="","",'Paraclinicos '!Q1394&gt;=65,1,'Paraclinicos '!Q1394&lt;65,0)</f>
        <v>1</v>
      </c>
      <c r="J1447" cm="1">
        <f t="array" ref="J1447">_xlfn.IFS('Paraclinicos '!I1394="","",'Paraclinicos '!I1394&gt;7,1,'Paraclinicos '!I1394&lt;=7,0)</f>
        <v>1</v>
      </c>
      <c r="K1447" cm="1">
        <f t="array" ref="K1447">_xlfn.IFS('Paraclinicos '!W1394="","",'Paraclinicos '!W1394&lt;=8,1,'Paraclinicos '!W1394&gt;8,0)</f>
        <v>0</v>
      </c>
      <c r="L1447" cm="1">
        <f t="array" ref="L1447">_xlfn.IFS('Paraclinicos '!S1394="","",'Paraclinicos '!S1394&gt;=30,1,'Paraclinicos '!S1394&lt;30,0)</f>
        <v>0</v>
      </c>
      <c r="M1447" cm="1">
        <f t="array" ref="M1447">_xlfn.IFS(OR('Paraclinicos '!T1394="",'Paraclinicos '!U1394=""),"",OR('Paraclinicos '!T1394&lt;=90,'Paraclinicos '!U1394&lt;=60),1,OR('Paraclinicos '!T1394&gt;90,'Paraclinicos '!U1394&gt;60),0)</f>
        <v>0</v>
      </c>
      <c r="N1447" s="45">
        <f t="shared" si="68"/>
        <v>4</v>
      </c>
      <c r="O1447" cm="1">
        <f t="array" ref="O1447">_xlfn.IFS(OR('Paraclinicos '!M1394="",'Paraclinicos '!N1394="",'Paraclinicos '!N1394=0),"",'Paraclinicos '!M1394/'Paraclinicos '!N1394&lt;100,4,'Paraclinicos '!M1394/'Paraclinicos '!N1394&lt;200,3,'Paraclinicos '!M1394/'Paraclinicos '!N1394&lt;300,2,'Paraclinicos '!M1394/'Paraclinicos '!N1394&lt;400,1,'Paraclinicos '!M1394/'Paraclinicos '!N1394&gt;=400,0)</f>
        <v>2</v>
      </c>
      <c r="P1447" cm="1">
        <f t="array" ref="P1447">_xlfn.IFS('Paraclinicos '!C1394="","",'Paraclinicos '!C1394&lt;20,4,'Paraclinicos '!C1394&lt;50,3,'Paraclinicos '!C1394&lt;100,2,'Paraclinicos '!C1394&lt;150,1,'Paraclinicos '!C1394&gt;150,0)</f>
        <v>0</v>
      </c>
      <c r="Q1447" cm="1">
        <f t="array" ref="Q1447">_xlfn.IFS('Paraclinicos '!O1394="","",'Paraclinicos '!O1394&lt;1.2,0,'Paraclinicos '!O1394&lt;2,1,'Paraclinicos '!O1394&lt;3.5,2,'Paraclinicos '!O1394&lt;5,3,'Paraclinicos '!O1394&gt;5,4)</f>
        <v>0</v>
      </c>
      <c r="R1447" cm="1">
        <f t="array" ref="R1447">_xlfn.IFS('Paraclinicos '!J1394="","",'Paraclinicos '!J1394&lt;1.2,0,'Paraclinicos '!J1394&lt;2,1,'Paraclinicos '!J1394&lt;6,2,'Paraclinicos '!J1394&lt;12,3,'Paraclinicos '!J1394&gt;=12,4)</f>
        <v>0</v>
      </c>
      <c r="S1447" cm="1">
        <f t="array" ref="S1447">_xlfn.IFS('Paraclinicos '!Y1394="","",'Paraclinicos '!Y1394&lt;70,1,'Paraclinicos '!Y1394&gt;=70,0)</f>
        <v>0</v>
      </c>
      <c r="T1447" cm="1">
        <f t="array" ref="T1447">_xlfn.IFS('Paraclinicos '!W1394="","",'Paraclinicos '!W1394&lt;6,4,'Paraclinicos '!W1394&lt;10,3,'Paraclinicos '!W1394&lt;13,2,'Paraclinicos '!W1394&lt;15,1,'Paraclinicos '!W1394=15,0)</f>
        <v>0</v>
      </c>
      <c r="U1447" s="54">
        <f t="shared" si="66"/>
        <v>2</v>
      </c>
      <c r="V1447" cm="1">
        <f t="array" ref="V1447">_xlfn.IFS('Paraclinicos '!S1394="","",OR('Paraclinicos '!S1394&lt;=8,'Paraclinicos '!S1394&gt;=25),3,'Paraclinicos '!S1394&lt;12,1,'Paraclinicos '!S1394&lt;21,0,'Paraclinicos '!S1394&lt;25,2)</f>
        <v>2</v>
      </c>
      <c r="W1447" t="str">
        <f>IFERROR(IF(INDEX('BD Demog para scores enalazar'!Y$2:'BD Demog para scores enalazar'!Y$3000,MATCH(Formulas!A1447,'BD Demog para scores enalazar'!A$2:'BD Demog para scores enalazar'!A$3000,0))=1,"SI","NO"),"")</f>
        <v>NO</v>
      </c>
      <c r="X1447" s="9" t="str">
        <f>IFERROR(IF(INDEX('BD Demog para scores enalazar'!AJ$2:'BD Demog para scores enalazar'!AJ$3000,MATCH(Formulas!A1447,'BD Demog para scores enalazar'!A$2:'BD Demog para scores enalazar'!A$3000,0))=1,"SI","NO"),"")</f>
        <v>NO</v>
      </c>
      <c r="Y1447" cm="1">
        <f t="array" ref="Y1447">IF(AND(W1447="NO",X1447="NO"),_xlfn.IFS('Paraclinicos '!K1394&lt;=91,3,'Paraclinicos '!K1394&lt;94,2,'Paraclinicos '!K1394&lt;96,1,'Paraclinicos '!K1394&gt;=96,0),"")</f>
        <v>3</v>
      </c>
      <c r="Z1447" t="str" cm="1">
        <f t="array" ref="Z1447">IF(OR(W1447="SI",X1447="SI"),_xlfn.IFS(OR(AND('Paraclinicos '!K1395&lt;=83),AND('Paraclinicos '!K1395&gt;=97,AA1447=2)),3,OR(AND('Paraclinicos '!K1395&lt;=86),AND('Paraclinicos '!K1395&gt;=94,AA1447=2)),2,OR(AND('Paraclinicos '!K1395&lt;=88),AND('Paraclinicos '!K1395&gt;=92,AA1447=2)),1,OR(AND('Paraclinicos '!K1395&gt;=88,'Paraclinicos '!K1395&lt;=92),AND('Paraclinicos '!K1395&gt;=93,AA1447=0)),0),"")</f>
        <v/>
      </c>
      <c r="AA1447" cm="1">
        <f t="array" ref="AA1447">_xlfn.IFS('Paraclinicos '!E1394="","",'Paraclinicos '!E1394="Oxigeno",2,'Paraclinicos '!E1394="Aire",0)</f>
        <v>2</v>
      </c>
    </row>
    <row r="1448" spans="1:27" x14ac:dyDescent="0.25">
      <c r="A1448">
        <f>'Paraclinicos '!A1395</f>
        <v>506</v>
      </c>
      <c r="B1448" s="3">
        <f>'Paraclinicos '!R1395</f>
        <v>44241</v>
      </c>
      <c r="C1448" cm="1">
        <f t="array" ref="C1448">_xlfn.IFS('Paraclinicos '!Q1395="","",'Paraclinicos '!Q1395&gt;60,3,'Paraclinicos '!Q1395&lt;=60,1)</f>
        <v>3</v>
      </c>
      <c r="D1448" t="str">
        <f>IFERROR(IF(INDEX('BD Demog para scores enalazar'!BC$2:BC$3000,MATCH(Formulas!A1448,'BD Demog para scores enalazar'!A$2:A$3000,0))=0,"SI","NO"),"")</f>
        <v>SI</v>
      </c>
      <c r="E1448" cm="1">
        <f t="array" ref="E1448">_xlfn.IFS(D1448="","",D1448="SI",4,D1448="NO",1)</f>
        <v>4</v>
      </c>
      <c r="F1448" cm="1">
        <f t="array" ref="F1448">_xlfn.IFS('Paraclinicos '!B1395="","",'Paraclinicos '!B1395&gt;1,1,'Paraclinicos '!B1395&lt;=1,3)</f>
        <v>3</v>
      </c>
      <c r="G1448" cm="1">
        <f t="array" ref="G1448">_xlfn.IFS('Paraclinicos '!D1395="","",AND('Paraclinicos '!D1395&gt;=250,'Paraclinicos '!D1395&lt;=500),2,'Paraclinicos '!D1395&gt;500,3,'Paraclinicos '!D1395&lt;250,1)</f>
        <v>3</v>
      </c>
      <c r="H1448" s="50">
        <f t="shared" si="67"/>
        <v>13</v>
      </c>
      <c r="I1448" cm="1">
        <f t="array" ref="I1448">_xlfn.IFS('Paraclinicos '!Q1395="","",'Paraclinicos '!Q1395&gt;=65,1,'Paraclinicos '!Q1395&lt;65,0)</f>
        <v>1</v>
      </c>
      <c r="J1448" cm="1">
        <f t="array" ref="J1448">_xlfn.IFS('Paraclinicos '!I1395="","",'Paraclinicos '!I1395&gt;7,1,'Paraclinicos '!I1395&lt;=7,0)</f>
        <v>1</v>
      </c>
      <c r="K1448" cm="1">
        <f t="array" ref="K1448">_xlfn.IFS('Paraclinicos '!W1395="","",'Paraclinicos '!W1395&lt;=8,1,'Paraclinicos '!W1395&gt;8,0)</f>
        <v>1</v>
      </c>
      <c r="L1448" cm="1">
        <f t="array" ref="L1448">_xlfn.IFS('Paraclinicos '!S1395="","",'Paraclinicos '!S1395&gt;=30,1,'Paraclinicos '!S1395&lt;30,0)</f>
        <v>0</v>
      </c>
      <c r="M1448" cm="1">
        <f t="array" ref="M1448">_xlfn.IFS(OR('Paraclinicos '!T1395="",'Paraclinicos '!U1395=""),"",OR('Paraclinicos '!T1395&lt;=90,'Paraclinicos '!U1395&lt;=60),1,OR('Paraclinicos '!T1395&gt;90,'Paraclinicos '!U1395&gt;60),0)</f>
        <v>1</v>
      </c>
      <c r="N1448" s="45">
        <f t="shared" si="68"/>
        <v>4</v>
      </c>
      <c r="O1448" cm="1">
        <f t="array" ref="O1448">_xlfn.IFS(OR('Paraclinicos '!M1395="",'Paraclinicos '!N1395="",'Paraclinicos '!N1395=0),"",'Paraclinicos '!M1395/'Paraclinicos '!N1395&lt;100,4,'Paraclinicos '!M1395/'Paraclinicos '!N1395&lt;200,3,'Paraclinicos '!M1395/'Paraclinicos '!N1395&lt;300,2,'Paraclinicos '!M1395/'Paraclinicos '!N1395&lt;400,1,'Paraclinicos '!M1395/'Paraclinicos '!N1395&gt;=400,0)</f>
        <v>1</v>
      </c>
      <c r="P1448" cm="1">
        <f t="array" ref="P1448">_xlfn.IFS('Paraclinicos '!C1395="","",'Paraclinicos '!C1395&lt;20,4,'Paraclinicos '!C1395&lt;50,3,'Paraclinicos '!C1395&lt;100,2,'Paraclinicos '!C1395&lt;150,1,'Paraclinicos '!C1395&gt;150,0)</f>
        <v>0</v>
      </c>
      <c r="Q1448" cm="1">
        <f t="array" ref="Q1448">_xlfn.IFS('Paraclinicos '!O1395="","",'Paraclinicos '!O1395&lt;1.2,0,'Paraclinicos '!O1395&lt;2,1,'Paraclinicos '!O1395&lt;3.5,2,'Paraclinicos '!O1395&lt;5,3,'Paraclinicos '!O1395&gt;5,4)</f>
        <v>2</v>
      </c>
      <c r="R1448" cm="1">
        <f t="array" ref="R1448">_xlfn.IFS('Paraclinicos '!J1395="","",'Paraclinicos '!J1395&lt;1.2,0,'Paraclinicos '!J1395&lt;2,1,'Paraclinicos '!J1395&lt;6,2,'Paraclinicos '!J1395&lt;12,3,'Paraclinicos '!J1395&gt;=12,4)</f>
        <v>0</v>
      </c>
      <c r="S1448" cm="1">
        <f t="array" ref="S1448">_xlfn.IFS('Paraclinicos '!Y1395="","",'Paraclinicos '!Y1395&lt;70,1,'Paraclinicos '!Y1395&gt;=70,0)</f>
        <v>1</v>
      </c>
      <c r="T1448" cm="1">
        <f t="array" ref="T1448">_xlfn.IFS('Paraclinicos '!W1395="","",'Paraclinicos '!W1395&lt;6,4,'Paraclinicos '!W1395&lt;10,3,'Paraclinicos '!W1395&lt;13,2,'Paraclinicos '!W1395&lt;15,1,'Paraclinicos '!W1395=15,0)</f>
        <v>4</v>
      </c>
      <c r="U1448" s="54">
        <f t="shared" si="66"/>
        <v>8</v>
      </c>
      <c r="V1448" cm="1">
        <f t="array" ref="V1448">_xlfn.IFS('Paraclinicos '!S1395="","",OR('Paraclinicos '!S1395&lt;=8,'Paraclinicos '!S1395&gt;=25),3,'Paraclinicos '!S1395&lt;12,1,'Paraclinicos '!S1395&lt;21,0,'Paraclinicos '!S1395&lt;25,2)</f>
        <v>2</v>
      </c>
      <c r="W1448" t="str">
        <f>IFERROR(IF(INDEX('BD Demog para scores enalazar'!Y$2:'BD Demog para scores enalazar'!Y$3000,MATCH(Formulas!A1448,'BD Demog para scores enalazar'!A$2:'BD Demog para scores enalazar'!A$3000,0))=1,"SI","NO"),"")</f>
        <v>NO</v>
      </c>
      <c r="X1448" s="9" t="str">
        <f>IFERROR(IF(INDEX('BD Demog para scores enalazar'!AJ$2:'BD Demog para scores enalazar'!AJ$3000,MATCH(Formulas!A1448,'BD Demog para scores enalazar'!A$2:'BD Demog para scores enalazar'!A$3000,0))=1,"SI","NO"),"")</f>
        <v>NO</v>
      </c>
      <c r="Y1448" cm="1">
        <f t="array" ref="Y1448">IF(AND(W1448="NO",X1448="NO"),_xlfn.IFS('Paraclinicos '!K1395&lt;=91,3,'Paraclinicos '!K1395&lt;94,2,'Paraclinicos '!K1395&lt;96,1,'Paraclinicos '!K1395&gt;=96,0),"")</f>
        <v>2</v>
      </c>
      <c r="Z1448" t="str" cm="1">
        <f t="array" ref="Z1448">IF(OR(W1448="SI",X1448="SI"),_xlfn.IFS(OR(AND('Paraclinicos '!K1396&lt;=83),AND('Paraclinicos '!K1396&gt;=97,AA1448=2)),3,OR(AND('Paraclinicos '!K1396&lt;=86),AND('Paraclinicos '!K1396&gt;=94,AA1448=2)),2,OR(AND('Paraclinicos '!K1396&lt;=88),AND('Paraclinicos '!K1396&gt;=92,AA1448=2)),1,OR(AND('Paraclinicos '!K1396&gt;=88,'Paraclinicos '!K1396&lt;=92),AND('Paraclinicos '!K1396&gt;=93,AA1448=0)),0),"")</f>
        <v/>
      </c>
      <c r="AA1448" cm="1">
        <f t="array" ref="AA1448">_xlfn.IFS('Paraclinicos '!E1395="","",'Paraclinicos '!E1395="Oxigeno",2,'Paraclinicos '!E1395="Aire",0)</f>
        <v>2</v>
      </c>
    </row>
    <row r="1449" spans="1:27" x14ac:dyDescent="0.25">
      <c r="A1449">
        <f>'Paraclinicos '!A1396</f>
        <v>506</v>
      </c>
      <c r="B1449" s="3">
        <f>'Paraclinicos '!R1396</f>
        <v>44243</v>
      </c>
      <c r="C1449" cm="1">
        <f t="array" ref="C1449">_xlfn.IFS('Paraclinicos '!Q1396="","",'Paraclinicos '!Q1396&gt;60,3,'Paraclinicos '!Q1396&lt;=60,1)</f>
        <v>3</v>
      </c>
      <c r="D1449" t="str">
        <f>IFERROR(IF(INDEX('BD Demog para scores enalazar'!BC$2:BC$3000,MATCH(Formulas!A1449,'BD Demog para scores enalazar'!A$2:A$3000,0))=0,"SI","NO"),"")</f>
        <v>SI</v>
      </c>
      <c r="E1449" cm="1">
        <f t="array" ref="E1449">_xlfn.IFS(D1449="","",D1449="SI",4,D1449="NO",1)</f>
        <v>4</v>
      </c>
      <c r="F1449" cm="1">
        <f t="array" ref="F1449">_xlfn.IFS('Paraclinicos '!B1396="","",'Paraclinicos '!B1396&gt;1,1,'Paraclinicos '!B1396&lt;=1,3)</f>
        <v>3</v>
      </c>
      <c r="G1449" t="str" cm="1">
        <f t="array" ref="G1449">_xlfn.IFS('Paraclinicos '!D1396="","",AND('Paraclinicos '!D1396&gt;=250,'Paraclinicos '!D1396&lt;=500),2,'Paraclinicos '!D1396&gt;500,3,'Paraclinicos '!D1396&lt;250,1)</f>
        <v/>
      </c>
      <c r="H1449" s="50">
        <f t="shared" si="67"/>
        <v>10</v>
      </c>
      <c r="I1449" cm="1">
        <f t="array" ref="I1449">_xlfn.IFS('Paraclinicos '!Q1396="","",'Paraclinicos '!Q1396&gt;=65,1,'Paraclinicos '!Q1396&lt;65,0)</f>
        <v>1</v>
      </c>
      <c r="J1449" cm="1">
        <f t="array" ref="J1449">_xlfn.IFS('Paraclinicos '!I1396="","",'Paraclinicos '!I1396&gt;7,1,'Paraclinicos '!I1396&lt;=7,0)</f>
        <v>1</v>
      </c>
      <c r="K1449" cm="1">
        <f t="array" ref="K1449">_xlfn.IFS('Paraclinicos '!W1396="","",'Paraclinicos '!W1396&lt;=8,1,'Paraclinicos '!W1396&gt;8,0)</f>
        <v>1</v>
      </c>
      <c r="L1449" cm="1">
        <f t="array" ref="L1449">_xlfn.IFS('Paraclinicos '!S1396="","",'Paraclinicos '!S1396&gt;=30,1,'Paraclinicos '!S1396&lt;30,0)</f>
        <v>0</v>
      </c>
      <c r="M1449" cm="1">
        <f t="array" ref="M1449">_xlfn.IFS(OR('Paraclinicos '!T1396="",'Paraclinicos '!U1396=""),"",OR('Paraclinicos '!T1396&lt;=90,'Paraclinicos '!U1396&lt;=60),1,OR('Paraclinicos '!T1396&gt;90,'Paraclinicos '!U1396&gt;60),0)</f>
        <v>1</v>
      </c>
      <c r="N1449" s="45">
        <f t="shared" si="68"/>
        <v>6</v>
      </c>
      <c r="O1449" cm="1">
        <f t="array" ref="O1449">_xlfn.IFS(OR('Paraclinicos '!M1396="",'Paraclinicos '!N1396="",'Paraclinicos '!N1396=0),"",'Paraclinicos '!M1396/'Paraclinicos '!N1396&lt;100,4,'Paraclinicos '!M1396/'Paraclinicos '!N1396&lt;200,3,'Paraclinicos '!M1396/'Paraclinicos '!N1396&lt;300,2,'Paraclinicos '!M1396/'Paraclinicos '!N1396&lt;400,1,'Paraclinicos '!M1396/'Paraclinicos '!N1396&gt;=400,0)</f>
        <v>2</v>
      </c>
      <c r="P1449" cm="1">
        <f t="array" ref="P1449">_xlfn.IFS('Paraclinicos '!C1396="","",'Paraclinicos '!C1396&lt;20,4,'Paraclinicos '!C1396&lt;50,3,'Paraclinicos '!C1396&lt;100,2,'Paraclinicos '!C1396&lt;150,1,'Paraclinicos '!C1396&gt;150,0)</f>
        <v>0</v>
      </c>
      <c r="Q1449" cm="1">
        <f t="array" ref="Q1449">_xlfn.IFS('Paraclinicos '!O1396="","",'Paraclinicos '!O1396&lt;1.2,0,'Paraclinicos '!O1396&lt;2,1,'Paraclinicos '!O1396&lt;3.5,2,'Paraclinicos '!O1396&lt;5,3,'Paraclinicos '!O1396&gt;5,4)</f>
        <v>4</v>
      </c>
      <c r="R1449" cm="1">
        <f t="array" ref="R1449">_xlfn.IFS('Paraclinicos '!J1396="","",'Paraclinicos '!J1396&lt;1.2,0,'Paraclinicos '!J1396&lt;2,1,'Paraclinicos '!J1396&lt;6,2,'Paraclinicos '!J1396&lt;12,3,'Paraclinicos '!J1396&gt;=12,4)</f>
        <v>0</v>
      </c>
      <c r="S1449" cm="1">
        <f t="array" ref="S1449">_xlfn.IFS('Paraclinicos '!Y1396="","",'Paraclinicos '!Y1396&lt;70,1,'Paraclinicos '!Y1396&gt;=70,0)</f>
        <v>0</v>
      </c>
      <c r="T1449" cm="1">
        <f t="array" ref="T1449">_xlfn.IFS('Paraclinicos '!W1396="","",'Paraclinicos '!W1396&lt;6,4,'Paraclinicos '!W1396&lt;10,3,'Paraclinicos '!W1396&lt;13,2,'Paraclinicos '!W1396&lt;15,1,'Paraclinicos '!W1396=15,0)</f>
        <v>4</v>
      </c>
      <c r="U1449" s="54">
        <f t="shared" si="66"/>
        <v>10</v>
      </c>
      <c r="V1449" cm="1">
        <f t="array" ref="V1449">_xlfn.IFS('Paraclinicos '!S1396="","",OR('Paraclinicos '!S1396&lt;=8,'Paraclinicos '!S1396&gt;=25),3,'Paraclinicos '!S1396&lt;12,1,'Paraclinicos '!S1396&lt;21,0,'Paraclinicos '!S1396&lt;25,2)</f>
        <v>2</v>
      </c>
      <c r="W1449" t="str">
        <f>IFERROR(IF(INDEX('BD Demog para scores enalazar'!Y$2:'BD Demog para scores enalazar'!Y$3000,MATCH(Formulas!A1449,'BD Demog para scores enalazar'!A$2:'BD Demog para scores enalazar'!A$3000,0))=1,"SI","NO"),"")</f>
        <v>NO</v>
      </c>
      <c r="X1449" s="9" t="str">
        <f>IFERROR(IF(INDEX('BD Demog para scores enalazar'!AJ$2:'BD Demog para scores enalazar'!AJ$3000,MATCH(Formulas!A1449,'BD Demog para scores enalazar'!A$2:'BD Demog para scores enalazar'!A$3000,0))=1,"SI","NO"),"")</f>
        <v>NO</v>
      </c>
      <c r="Y1449" cm="1">
        <f t="array" ref="Y1449">IF(AND(W1449="NO",X1449="NO"),_xlfn.IFS('Paraclinicos '!K1396&lt;=91,3,'Paraclinicos '!K1396&lt;94,2,'Paraclinicos '!K1396&lt;96,1,'Paraclinicos '!K1396&gt;=96,0),"")</f>
        <v>3</v>
      </c>
      <c r="Z1449" t="str" cm="1">
        <f t="array" ref="Z1449">IF(OR(W1449="SI",X1449="SI"),_xlfn.IFS(OR(AND('Paraclinicos '!K1397&lt;=83),AND('Paraclinicos '!K1397&gt;=97,AA1449=2)),3,OR(AND('Paraclinicos '!K1397&lt;=86),AND('Paraclinicos '!K1397&gt;=94,AA1449=2)),2,OR(AND('Paraclinicos '!K1397&lt;=88),AND('Paraclinicos '!K1397&gt;=92,AA1449=2)),1,OR(AND('Paraclinicos '!K1397&gt;=88,'Paraclinicos '!K1397&lt;=92),AND('Paraclinicos '!K1397&gt;=93,AA1449=0)),0),"")</f>
        <v/>
      </c>
      <c r="AA1449" cm="1">
        <f t="array" ref="AA1449">_xlfn.IFS('Paraclinicos '!E1396="","",'Paraclinicos '!E1396="Oxigeno",2,'Paraclinicos '!E1396="Aire",0)</f>
        <v>2</v>
      </c>
    </row>
    <row r="1450" spans="1:27" x14ac:dyDescent="0.25">
      <c r="A1450">
        <f>'Paraclinicos '!A1397</f>
        <v>510</v>
      </c>
      <c r="B1450" s="3">
        <f>'Paraclinicos '!R1397</f>
        <v>44207</v>
      </c>
      <c r="C1450" cm="1">
        <f t="array" ref="C1450">_xlfn.IFS('Paraclinicos '!Q1397="","",'Paraclinicos '!Q1397&gt;60,3,'Paraclinicos '!Q1397&lt;=60,1)</f>
        <v>3</v>
      </c>
      <c r="D1450" t="str">
        <f>IFERROR(IF(INDEX('BD Demog para scores enalazar'!BC$2:BC$3000,MATCH(Formulas!A1450,'BD Demog para scores enalazar'!A$2:A$3000,0))=0,"SI","NO"),"")</f>
        <v>SI</v>
      </c>
      <c r="E1450" cm="1">
        <f t="array" ref="E1450">_xlfn.IFS(D1450="","",D1450="SI",4,D1450="NO",1)</f>
        <v>4</v>
      </c>
      <c r="F1450" cm="1">
        <f t="array" ref="F1450">_xlfn.IFS('Paraclinicos '!B1397="","",'Paraclinicos '!B1397&gt;1,1,'Paraclinicos '!B1397&lt;=1,3)</f>
        <v>1</v>
      </c>
      <c r="G1450" cm="1">
        <f t="array" ref="G1450">_xlfn.IFS('Paraclinicos '!D1397="","",AND('Paraclinicos '!D1397&gt;=250,'Paraclinicos '!D1397&lt;=500),2,'Paraclinicos '!D1397&gt;500,3,'Paraclinicos '!D1397&lt;250,1)</f>
        <v>2</v>
      </c>
      <c r="H1450" s="50">
        <f t="shared" si="67"/>
        <v>10</v>
      </c>
      <c r="I1450" cm="1">
        <f t="array" ref="I1450">_xlfn.IFS('Paraclinicos '!Q1397="","",'Paraclinicos '!Q1397&gt;=65,1,'Paraclinicos '!Q1397&lt;65,0)</f>
        <v>0</v>
      </c>
      <c r="J1450" cm="1">
        <f t="array" ref="J1450">_xlfn.IFS('Paraclinicos '!I1397="","",'Paraclinicos '!I1397&gt;7,1,'Paraclinicos '!I1397&lt;=7,0)</f>
        <v>1</v>
      </c>
      <c r="K1450" cm="1">
        <f t="array" ref="K1450">_xlfn.IFS('Paraclinicos '!W1397="","",'Paraclinicos '!W1397&lt;=8,1,'Paraclinicos '!W1397&gt;8,0)</f>
        <v>0</v>
      </c>
      <c r="L1450" cm="1">
        <f t="array" ref="L1450">_xlfn.IFS('Paraclinicos '!S1397="","",'Paraclinicos '!S1397&gt;=30,1,'Paraclinicos '!S1397&lt;30,0)</f>
        <v>0</v>
      </c>
      <c r="M1450" cm="1">
        <f t="array" ref="M1450">_xlfn.IFS(OR('Paraclinicos '!T1397="",'Paraclinicos '!U1397=""),"",OR('Paraclinicos '!T1397&lt;=90,'Paraclinicos '!U1397&lt;=60),1,OR('Paraclinicos '!T1397&gt;90,'Paraclinicos '!U1397&gt;60),0)</f>
        <v>0</v>
      </c>
      <c r="N1450" s="45">
        <f t="shared" si="68"/>
        <v>4</v>
      </c>
      <c r="O1450" cm="1">
        <f t="array" ref="O1450">_xlfn.IFS(OR('Paraclinicos '!M1397="",'Paraclinicos '!N1397="",'Paraclinicos '!N1397=0),"",'Paraclinicos '!M1397/'Paraclinicos '!N1397&lt;100,4,'Paraclinicos '!M1397/'Paraclinicos '!N1397&lt;200,3,'Paraclinicos '!M1397/'Paraclinicos '!N1397&lt;300,2,'Paraclinicos '!M1397/'Paraclinicos '!N1397&lt;400,1,'Paraclinicos '!M1397/'Paraclinicos '!N1397&gt;=400,0)</f>
        <v>1</v>
      </c>
      <c r="P1450" cm="1">
        <f t="array" ref="P1450">_xlfn.IFS('Paraclinicos '!C1397="","",'Paraclinicos '!C1397&lt;20,4,'Paraclinicos '!C1397&lt;50,3,'Paraclinicos '!C1397&lt;100,2,'Paraclinicos '!C1397&lt;150,1,'Paraclinicos '!C1397&gt;150,0)</f>
        <v>0</v>
      </c>
      <c r="Q1450" cm="1">
        <f t="array" ref="Q1450">_xlfn.IFS('Paraclinicos '!O1397="","",'Paraclinicos '!O1397&lt;1.2,0,'Paraclinicos '!O1397&lt;2,1,'Paraclinicos '!O1397&lt;3.5,2,'Paraclinicos '!O1397&lt;5,3,'Paraclinicos '!O1397&gt;5,4)</f>
        <v>0</v>
      </c>
      <c r="R1450" cm="1">
        <f t="array" ref="R1450">_xlfn.IFS('Paraclinicos '!J1397="","",'Paraclinicos '!J1397&lt;1.2,0,'Paraclinicos '!J1397&lt;2,1,'Paraclinicos '!J1397&lt;6,2,'Paraclinicos '!J1397&lt;12,3,'Paraclinicos '!J1397&gt;=12,4)</f>
        <v>0</v>
      </c>
      <c r="S1450" cm="1">
        <f t="array" ref="S1450">_xlfn.IFS('Paraclinicos '!Y1397="","",'Paraclinicos '!Y1397&lt;70,1,'Paraclinicos '!Y1397&gt;=70,0)</f>
        <v>0</v>
      </c>
      <c r="T1450" cm="1">
        <f t="array" ref="T1450">_xlfn.IFS('Paraclinicos '!W1397="","",'Paraclinicos '!W1397&lt;6,4,'Paraclinicos '!W1397&lt;10,3,'Paraclinicos '!W1397&lt;13,2,'Paraclinicos '!W1397&lt;15,1,'Paraclinicos '!W1397=15,0)</f>
        <v>0</v>
      </c>
      <c r="U1450" s="54">
        <f t="shared" si="66"/>
        <v>1</v>
      </c>
      <c r="V1450" cm="1">
        <f t="array" ref="V1450">_xlfn.IFS('Paraclinicos '!S1397="","",OR('Paraclinicos '!S1397&lt;=8,'Paraclinicos '!S1397&gt;=25),3,'Paraclinicos '!S1397&lt;12,1,'Paraclinicos '!S1397&lt;21,0,'Paraclinicos '!S1397&lt;25,2)</f>
        <v>3</v>
      </c>
      <c r="W1450" t="str">
        <f>IFERROR(IF(INDEX('BD Demog para scores enalazar'!Y$2:'BD Demog para scores enalazar'!Y$3000,MATCH(Formulas!A1450,'BD Demog para scores enalazar'!A$2:'BD Demog para scores enalazar'!A$3000,0))=1,"SI","NO"),"")</f>
        <v>NO</v>
      </c>
      <c r="X1450" s="9" t="str">
        <f>IFERROR(IF(INDEX('BD Demog para scores enalazar'!AJ$2:'BD Demog para scores enalazar'!AJ$3000,MATCH(Formulas!A1450,'BD Demog para scores enalazar'!A$2:'BD Demog para scores enalazar'!A$3000,0))=1,"SI","NO"),"")</f>
        <v>NO</v>
      </c>
      <c r="Y1450" cm="1">
        <f t="array" ref="Y1450">IF(AND(W1450="NO",X1450="NO"),_xlfn.IFS('Paraclinicos '!K1397&lt;=91,3,'Paraclinicos '!K1397&lt;94,2,'Paraclinicos '!K1397&lt;96,1,'Paraclinicos '!K1397&gt;=96,0),"")</f>
        <v>2</v>
      </c>
      <c r="Z1450" t="str" cm="1">
        <f t="array" ref="Z1450">IF(OR(W1450="SI",X1450="SI"),_xlfn.IFS(OR(AND('Paraclinicos '!K1398&lt;=83),AND('Paraclinicos '!K1398&gt;=97,AA1450=2)),3,OR(AND('Paraclinicos '!K1398&lt;=86),AND('Paraclinicos '!K1398&gt;=94,AA1450=2)),2,OR(AND('Paraclinicos '!K1398&lt;=88),AND('Paraclinicos '!K1398&gt;=92,AA1450=2)),1,OR(AND('Paraclinicos '!K1398&gt;=88,'Paraclinicos '!K1398&lt;=92),AND('Paraclinicos '!K1398&gt;=93,AA1450=0)),0),"")</f>
        <v/>
      </c>
      <c r="AA1450" cm="1">
        <f t="array" ref="AA1450">_xlfn.IFS('Paraclinicos '!E1397="","",'Paraclinicos '!E1397="Oxigeno",2,'Paraclinicos '!E1397="Aire",0)</f>
        <v>2</v>
      </c>
    </row>
    <row r="1451" spans="1:27" x14ac:dyDescent="0.25">
      <c r="A1451">
        <f>'Paraclinicos '!A1398</f>
        <v>510</v>
      </c>
      <c r="B1451" s="3">
        <f>'Paraclinicos '!R1398</f>
        <v>44209</v>
      </c>
      <c r="C1451" cm="1">
        <f t="array" ref="C1451">_xlfn.IFS('Paraclinicos '!Q1398="","",'Paraclinicos '!Q1398&gt;60,3,'Paraclinicos '!Q1398&lt;=60,1)</f>
        <v>3</v>
      </c>
      <c r="D1451" t="str">
        <f>IFERROR(IF(INDEX('BD Demog para scores enalazar'!BC$2:BC$3000,MATCH(Formulas!A1451,'BD Demog para scores enalazar'!A$2:A$3000,0))=0,"SI","NO"),"")</f>
        <v>SI</v>
      </c>
      <c r="E1451" cm="1">
        <f t="array" ref="E1451">_xlfn.IFS(D1451="","",D1451="SI",4,D1451="NO",1)</f>
        <v>4</v>
      </c>
      <c r="F1451" cm="1">
        <f t="array" ref="F1451">_xlfn.IFS('Paraclinicos '!B1398="","",'Paraclinicos '!B1398&gt;1,1,'Paraclinicos '!B1398&lt;=1,3)</f>
        <v>3</v>
      </c>
      <c r="G1451" t="str" cm="1">
        <f t="array" ref="G1451">_xlfn.IFS('Paraclinicos '!D1398="","",AND('Paraclinicos '!D1398&gt;=250,'Paraclinicos '!D1398&lt;=500),2,'Paraclinicos '!D1398&gt;500,3,'Paraclinicos '!D1398&lt;250,1)</f>
        <v/>
      </c>
      <c r="H1451" s="50">
        <f t="shared" si="67"/>
        <v>10</v>
      </c>
      <c r="I1451" cm="1">
        <f t="array" ref="I1451">_xlfn.IFS('Paraclinicos '!Q1398="","",'Paraclinicos '!Q1398&gt;=65,1,'Paraclinicos '!Q1398&lt;65,0)</f>
        <v>0</v>
      </c>
      <c r="J1451" cm="1">
        <f t="array" ref="J1451">_xlfn.IFS('Paraclinicos '!I1398="","",'Paraclinicos '!I1398&gt;7,1,'Paraclinicos '!I1398&lt;=7,0)</f>
        <v>1</v>
      </c>
      <c r="K1451" cm="1">
        <f t="array" ref="K1451">_xlfn.IFS('Paraclinicos '!W1398="","",'Paraclinicos '!W1398&lt;=8,1,'Paraclinicos '!W1398&gt;8,0)</f>
        <v>1</v>
      </c>
      <c r="L1451" cm="1">
        <f t="array" ref="L1451">_xlfn.IFS('Paraclinicos '!S1398="","",'Paraclinicos '!S1398&gt;=30,1,'Paraclinicos '!S1398&lt;30,0)</f>
        <v>0</v>
      </c>
      <c r="M1451" cm="1">
        <f t="array" ref="M1451">_xlfn.IFS(OR('Paraclinicos '!T1398="",'Paraclinicos '!U1398=""),"",OR('Paraclinicos '!T1398&lt;=90,'Paraclinicos '!U1398&lt;=60),1,OR('Paraclinicos '!T1398&gt;90,'Paraclinicos '!U1398&gt;60),0)</f>
        <v>0</v>
      </c>
      <c r="N1451" s="45">
        <f t="shared" si="68"/>
        <v>3</v>
      </c>
      <c r="O1451" cm="1">
        <f t="array" ref="O1451">_xlfn.IFS(OR('Paraclinicos '!M1398="",'Paraclinicos '!N1398="",'Paraclinicos '!N1398=0),"",'Paraclinicos '!M1398/'Paraclinicos '!N1398&lt;100,4,'Paraclinicos '!M1398/'Paraclinicos '!N1398&lt;200,3,'Paraclinicos '!M1398/'Paraclinicos '!N1398&lt;300,2,'Paraclinicos '!M1398/'Paraclinicos '!N1398&lt;400,1,'Paraclinicos '!M1398/'Paraclinicos '!N1398&gt;=400,0)</f>
        <v>2</v>
      </c>
      <c r="P1451" cm="1">
        <f t="array" ref="P1451">_xlfn.IFS('Paraclinicos '!C1398="","",'Paraclinicos '!C1398&lt;20,4,'Paraclinicos '!C1398&lt;50,3,'Paraclinicos '!C1398&lt;100,2,'Paraclinicos '!C1398&lt;150,1,'Paraclinicos '!C1398&gt;150,0)</f>
        <v>0</v>
      </c>
      <c r="Q1451" cm="1">
        <f t="array" ref="Q1451">_xlfn.IFS('Paraclinicos '!O1398="","",'Paraclinicos '!O1398&lt;1.2,0,'Paraclinicos '!O1398&lt;2,1,'Paraclinicos '!O1398&lt;3.5,2,'Paraclinicos '!O1398&lt;5,3,'Paraclinicos '!O1398&gt;5,4)</f>
        <v>0</v>
      </c>
      <c r="R1451" t="str" cm="1">
        <f t="array" ref="R1451">_xlfn.IFS('Paraclinicos '!J1398="","",'Paraclinicos '!J1398&lt;1.2,0,'Paraclinicos '!J1398&lt;2,1,'Paraclinicos '!J1398&lt;6,2,'Paraclinicos '!J1398&lt;12,3,'Paraclinicos '!J1398&gt;=12,4)</f>
        <v/>
      </c>
      <c r="S1451" cm="1">
        <f t="array" ref="S1451">_xlfn.IFS('Paraclinicos '!Y1398="","",'Paraclinicos '!Y1398&lt;70,1,'Paraclinicos '!Y1398&gt;=70,0)</f>
        <v>0</v>
      </c>
      <c r="T1451" cm="1">
        <f t="array" ref="T1451">_xlfn.IFS('Paraclinicos '!W1398="","",'Paraclinicos '!W1398&lt;6,4,'Paraclinicos '!W1398&lt;10,3,'Paraclinicos '!W1398&lt;13,2,'Paraclinicos '!W1398&lt;15,1,'Paraclinicos '!W1398=15,0)</f>
        <v>4</v>
      </c>
      <c r="U1451" s="54">
        <f t="shared" si="66"/>
        <v>6</v>
      </c>
      <c r="V1451" cm="1">
        <f t="array" ref="V1451">_xlfn.IFS('Paraclinicos '!S1398="","",OR('Paraclinicos '!S1398&lt;=8,'Paraclinicos '!S1398&gt;=25),3,'Paraclinicos '!S1398&lt;12,1,'Paraclinicos '!S1398&lt;21,0,'Paraclinicos '!S1398&lt;25,2)</f>
        <v>0</v>
      </c>
      <c r="W1451" t="str">
        <f>IFERROR(IF(INDEX('BD Demog para scores enalazar'!Y$2:'BD Demog para scores enalazar'!Y$3000,MATCH(Formulas!A1451,'BD Demog para scores enalazar'!A$2:'BD Demog para scores enalazar'!A$3000,0))=1,"SI","NO"),"")</f>
        <v>NO</v>
      </c>
      <c r="X1451" s="9" t="str">
        <f>IFERROR(IF(INDEX('BD Demog para scores enalazar'!AJ$2:'BD Demog para scores enalazar'!AJ$3000,MATCH(Formulas!A1451,'BD Demog para scores enalazar'!A$2:'BD Demog para scores enalazar'!A$3000,0))=1,"SI","NO"),"")</f>
        <v>NO</v>
      </c>
      <c r="Y1451" cm="1">
        <f t="array" ref="Y1451">IF(AND(W1451="NO",X1451="NO"),_xlfn.IFS('Paraclinicos '!K1398&lt;=91,3,'Paraclinicos '!K1398&lt;94,2,'Paraclinicos '!K1398&lt;96,1,'Paraclinicos '!K1398&gt;=96,0),"")</f>
        <v>3</v>
      </c>
      <c r="Z1451" t="str" cm="1">
        <f t="array" ref="Z1451">IF(OR(W1451="SI",X1451="SI"),_xlfn.IFS(OR(AND('Paraclinicos '!K1399&lt;=83),AND('Paraclinicos '!K1399&gt;=97,AA1451=2)),3,OR(AND('Paraclinicos '!K1399&lt;=86),AND('Paraclinicos '!K1399&gt;=94,AA1451=2)),2,OR(AND('Paraclinicos '!K1399&lt;=88),AND('Paraclinicos '!K1399&gt;=92,AA1451=2)),1,OR(AND('Paraclinicos '!K1399&gt;=88,'Paraclinicos '!K1399&lt;=92),AND('Paraclinicos '!K1399&gt;=93,AA1451=0)),0),"")</f>
        <v/>
      </c>
      <c r="AA1451" cm="1">
        <f t="array" ref="AA1451">_xlfn.IFS('Paraclinicos '!E1398="","",'Paraclinicos '!E1398="Oxigeno",2,'Paraclinicos '!E1398="Aire",0)</f>
        <v>2</v>
      </c>
    </row>
    <row r="1452" spans="1:27" x14ac:dyDescent="0.25">
      <c r="A1452">
        <f>'Paraclinicos '!A1399</f>
        <v>510</v>
      </c>
      <c r="B1452" s="3">
        <f>'Paraclinicos '!R1399</f>
        <v>44211</v>
      </c>
      <c r="C1452" cm="1">
        <f t="array" ref="C1452">_xlfn.IFS('Paraclinicos '!Q1399="","",'Paraclinicos '!Q1399&gt;60,3,'Paraclinicos '!Q1399&lt;=60,1)</f>
        <v>3</v>
      </c>
      <c r="D1452" t="str">
        <f>IFERROR(IF(INDEX('BD Demog para scores enalazar'!BC$2:BC$3000,MATCH(Formulas!A1452,'BD Demog para scores enalazar'!A$2:A$3000,0))=0,"SI","NO"),"")</f>
        <v>SI</v>
      </c>
      <c r="E1452" cm="1">
        <f t="array" ref="E1452">_xlfn.IFS(D1452="","",D1452="SI",4,D1452="NO",1)</f>
        <v>4</v>
      </c>
      <c r="F1452" cm="1">
        <f t="array" ref="F1452">_xlfn.IFS('Paraclinicos '!B1399="","",'Paraclinicos '!B1399&gt;1,1,'Paraclinicos '!B1399&lt;=1,3)</f>
        <v>3</v>
      </c>
      <c r="G1452" cm="1">
        <f t="array" ref="G1452">_xlfn.IFS('Paraclinicos '!D1399="","",AND('Paraclinicos '!D1399&gt;=250,'Paraclinicos '!D1399&lt;=500),2,'Paraclinicos '!D1399&gt;500,3,'Paraclinicos '!D1399&lt;250,1)</f>
        <v>3</v>
      </c>
      <c r="H1452" s="50">
        <f t="shared" si="67"/>
        <v>13</v>
      </c>
      <c r="I1452" cm="1">
        <f t="array" ref="I1452">_xlfn.IFS('Paraclinicos '!Q1399="","",'Paraclinicos '!Q1399&gt;=65,1,'Paraclinicos '!Q1399&lt;65,0)</f>
        <v>0</v>
      </c>
      <c r="J1452" cm="1">
        <f t="array" ref="J1452">_xlfn.IFS('Paraclinicos '!I1399="","",'Paraclinicos '!I1399&gt;7,1,'Paraclinicos '!I1399&lt;=7,0)</f>
        <v>1</v>
      </c>
      <c r="K1452" cm="1">
        <f t="array" ref="K1452">_xlfn.IFS('Paraclinicos '!W1399="","",'Paraclinicos '!W1399&lt;=8,1,'Paraclinicos '!W1399&gt;8,0)</f>
        <v>1</v>
      </c>
      <c r="L1452" cm="1">
        <f t="array" ref="L1452">_xlfn.IFS('Paraclinicos '!S1399="","",'Paraclinicos '!S1399&gt;=30,1,'Paraclinicos '!S1399&lt;30,0)</f>
        <v>0</v>
      </c>
      <c r="M1452" cm="1">
        <f t="array" ref="M1452">_xlfn.IFS(OR('Paraclinicos '!T1399="",'Paraclinicos '!U1399=""),"",OR('Paraclinicos '!T1399&lt;=90,'Paraclinicos '!U1399&lt;=60),1,OR('Paraclinicos '!T1399&gt;90,'Paraclinicos '!U1399&gt;60),0)</f>
        <v>0</v>
      </c>
      <c r="N1452" s="45">
        <f t="shared" si="68"/>
        <v>4</v>
      </c>
      <c r="O1452" cm="1">
        <f t="array" ref="O1452">_xlfn.IFS(OR('Paraclinicos '!M1399="",'Paraclinicos '!N1399="",'Paraclinicos '!N1399=0),"",'Paraclinicos '!M1399/'Paraclinicos '!N1399&lt;100,4,'Paraclinicos '!M1399/'Paraclinicos '!N1399&lt;200,3,'Paraclinicos '!M1399/'Paraclinicos '!N1399&lt;300,2,'Paraclinicos '!M1399/'Paraclinicos '!N1399&lt;400,1,'Paraclinicos '!M1399/'Paraclinicos '!N1399&gt;=400,0)</f>
        <v>1</v>
      </c>
      <c r="P1452" cm="1">
        <f t="array" ref="P1452">_xlfn.IFS('Paraclinicos '!C1399="","",'Paraclinicos '!C1399&lt;20,4,'Paraclinicos '!C1399&lt;50,3,'Paraclinicos '!C1399&lt;100,2,'Paraclinicos '!C1399&lt;150,1,'Paraclinicos '!C1399&gt;150,0)</f>
        <v>0</v>
      </c>
      <c r="Q1452" cm="1">
        <f t="array" ref="Q1452">_xlfn.IFS('Paraclinicos '!O1399="","",'Paraclinicos '!O1399&lt;1.2,0,'Paraclinicos '!O1399&lt;2,1,'Paraclinicos '!O1399&lt;3.5,2,'Paraclinicos '!O1399&lt;5,3,'Paraclinicos '!O1399&gt;5,4)</f>
        <v>0</v>
      </c>
      <c r="R1452" cm="1">
        <f t="array" ref="R1452">_xlfn.IFS('Paraclinicos '!J1399="","",'Paraclinicos '!J1399&lt;1.2,0,'Paraclinicos '!J1399&lt;2,1,'Paraclinicos '!J1399&lt;6,2,'Paraclinicos '!J1399&lt;12,3,'Paraclinicos '!J1399&gt;=12,4)</f>
        <v>0</v>
      </c>
      <c r="S1452" cm="1">
        <f t="array" ref="S1452">_xlfn.IFS('Paraclinicos '!Y1399="","",'Paraclinicos '!Y1399&lt;70,1,'Paraclinicos '!Y1399&gt;=70,0)</f>
        <v>0</v>
      </c>
      <c r="T1452" cm="1">
        <f t="array" ref="T1452">_xlfn.IFS('Paraclinicos '!W1399="","",'Paraclinicos '!W1399&lt;6,4,'Paraclinicos '!W1399&lt;10,3,'Paraclinicos '!W1399&lt;13,2,'Paraclinicos '!W1399&lt;15,1,'Paraclinicos '!W1399=15,0)</f>
        <v>4</v>
      </c>
      <c r="U1452" s="54">
        <f t="shared" si="66"/>
        <v>5</v>
      </c>
      <c r="V1452" cm="1">
        <f t="array" ref="V1452">_xlfn.IFS('Paraclinicos '!S1399="","",OR('Paraclinicos '!S1399&lt;=8,'Paraclinicos '!S1399&gt;=25),3,'Paraclinicos '!S1399&lt;12,1,'Paraclinicos '!S1399&lt;21,0,'Paraclinicos '!S1399&lt;25,2)</f>
        <v>0</v>
      </c>
      <c r="W1452" t="str">
        <f>IFERROR(IF(INDEX('BD Demog para scores enalazar'!Y$2:'BD Demog para scores enalazar'!Y$3000,MATCH(Formulas!A1452,'BD Demog para scores enalazar'!A$2:'BD Demog para scores enalazar'!A$3000,0))=1,"SI","NO"),"")</f>
        <v>NO</v>
      </c>
      <c r="X1452" s="9" t="str">
        <f>IFERROR(IF(INDEX('BD Demog para scores enalazar'!AJ$2:'BD Demog para scores enalazar'!AJ$3000,MATCH(Formulas!A1452,'BD Demog para scores enalazar'!A$2:'BD Demog para scores enalazar'!A$3000,0))=1,"SI","NO"),"")</f>
        <v>NO</v>
      </c>
      <c r="Y1452" cm="1">
        <f t="array" ref="Y1452">IF(AND(W1452="NO",X1452="NO"),_xlfn.IFS('Paraclinicos '!K1399&lt;=91,3,'Paraclinicos '!K1399&lt;94,2,'Paraclinicos '!K1399&lt;96,1,'Paraclinicos '!K1399&gt;=96,0),"")</f>
        <v>2</v>
      </c>
      <c r="Z1452" t="str" cm="1">
        <f t="array" ref="Z1452">IF(OR(W1452="SI",X1452="SI"),_xlfn.IFS(OR(AND('Paraclinicos '!K1400&lt;=83),AND('Paraclinicos '!K1400&gt;=97,AA1452=2)),3,OR(AND('Paraclinicos '!K1400&lt;=86),AND('Paraclinicos '!K1400&gt;=94,AA1452=2)),2,OR(AND('Paraclinicos '!K1400&lt;=88),AND('Paraclinicos '!K1400&gt;=92,AA1452=2)),1,OR(AND('Paraclinicos '!K1400&gt;=88,'Paraclinicos '!K1400&lt;=92),AND('Paraclinicos '!K1400&gt;=93,AA1452=0)),0),"")</f>
        <v/>
      </c>
      <c r="AA1452" cm="1">
        <f t="array" ref="AA1452">_xlfn.IFS('Paraclinicos '!E1399="","",'Paraclinicos '!E1399="Oxigeno",2,'Paraclinicos '!E1399="Aire",0)</f>
        <v>2</v>
      </c>
    </row>
    <row r="1453" spans="1:27" x14ac:dyDescent="0.25">
      <c r="A1453">
        <f>'Paraclinicos '!A1400</f>
        <v>510</v>
      </c>
      <c r="B1453" s="3">
        <f>'Paraclinicos '!R1400</f>
        <v>44213</v>
      </c>
      <c r="C1453" cm="1">
        <f t="array" ref="C1453">_xlfn.IFS('Paraclinicos '!Q1400="","",'Paraclinicos '!Q1400&gt;60,3,'Paraclinicos '!Q1400&lt;=60,1)</f>
        <v>3</v>
      </c>
      <c r="D1453" t="str">
        <f>IFERROR(IF(INDEX('BD Demog para scores enalazar'!BC$2:BC$3000,MATCH(Formulas!A1453,'BD Demog para scores enalazar'!A$2:A$3000,0))=0,"SI","NO"),"")</f>
        <v>SI</v>
      </c>
      <c r="E1453" cm="1">
        <f t="array" ref="E1453">_xlfn.IFS(D1453="","",D1453="SI",4,D1453="NO",1)</f>
        <v>4</v>
      </c>
      <c r="F1453" cm="1">
        <f t="array" ref="F1453">_xlfn.IFS('Paraclinicos '!B1400="","",'Paraclinicos '!B1400&gt;1,1,'Paraclinicos '!B1400&lt;=1,3)</f>
        <v>3</v>
      </c>
      <c r="G1453" t="str" cm="1">
        <f t="array" ref="G1453">_xlfn.IFS('Paraclinicos '!D1400="","",AND('Paraclinicos '!D1400&gt;=250,'Paraclinicos '!D1400&lt;=500),2,'Paraclinicos '!D1400&gt;500,3,'Paraclinicos '!D1400&lt;250,1)</f>
        <v/>
      </c>
      <c r="H1453" s="50">
        <f t="shared" si="67"/>
        <v>10</v>
      </c>
      <c r="I1453" cm="1">
        <f t="array" ref="I1453">_xlfn.IFS('Paraclinicos '!Q1400="","",'Paraclinicos '!Q1400&gt;=65,1,'Paraclinicos '!Q1400&lt;65,0)</f>
        <v>0</v>
      </c>
      <c r="J1453" cm="1">
        <f t="array" ref="J1453">_xlfn.IFS('Paraclinicos '!I1400="","",'Paraclinicos '!I1400&gt;7,1,'Paraclinicos '!I1400&lt;=7,0)</f>
        <v>1</v>
      </c>
      <c r="K1453" cm="1">
        <f t="array" ref="K1453">_xlfn.IFS('Paraclinicos '!W1400="","",'Paraclinicos '!W1400&lt;=8,1,'Paraclinicos '!W1400&gt;8,0)</f>
        <v>1</v>
      </c>
      <c r="L1453" cm="1">
        <f t="array" ref="L1453">_xlfn.IFS('Paraclinicos '!S1400="","",'Paraclinicos '!S1400&gt;=30,1,'Paraclinicos '!S1400&lt;30,0)</f>
        <v>0</v>
      </c>
      <c r="M1453" cm="1">
        <f t="array" ref="M1453">_xlfn.IFS(OR('Paraclinicos '!T1400="",'Paraclinicos '!U1400=""),"",OR('Paraclinicos '!T1400&lt;=90,'Paraclinicos '!U1400&lt;=60),1,OR('Paraclinicos '!T1400&gt;90,'Paraclinicos '!U1400&gt;60),0)</f>
        <v>0</v>
      </c>
      <c r="N1453" s="45">
        <f t="shared" si="68"/>
        <v>4</v>
      </c>
      <c r="O1453" cm="1">
        <f t="array" ref="O1453">_xlfn.IFS(OR('Paraclinicos '!M1400="",'Paraclinicos '!N1400="",'Paraclinicos '!N1400=0),"",'Paraclinicos '!M1400/'Paraclinicos '!N1400&lt;100,4,'Paraclinicos '!M1400/'Paraclinicos '!N1400&lt;200,3,'Paraclinicos '!M1400/'Paraclinicos '!N1400&lt;300,2,'Paraclinicos '!M1400/'Paraclinicos '!N1400&lt;400,1,'Paraclinicos '!M1400/'Paraclinicos '!N1400&gt;=400,0)</f>
        <v>3</v>
      </c>
      <c r="P1453" cm="1">
        <f t="array" ref="P1453">_xlfn.IFS('Paraclinicos '!C1400="","",'Paraclinicos '!C1400&lt;20,4,'Paraclinicos '!C1400&lt;50,3,'Paraclinicos '!C1400&lt;100,2,'Paraclinicos '!C1400&lt;150,1,'Paraclinicos '!C1400&gt;150,0)</f>
        <v>0</v>
      </c>
      <c r="Q1453" cm="1">
        <f t="array" ref="Q1453">_xlfn.IFS('Paraclinicos '!O1400="","",'Paraclinicos '!O1400&lt;1.2,0,'Paraclinicos '!O1400&lt;2,1,'Paraclinicos '!O1400&lt;3.5,2,'Paraclinicos '!O1400&lt;5,3,'Paraclinicos '!O1400&gt;5,4)</f>
        <v>0</v>
      </c>
      <c r="R1453" cm="1">
        <f t="array" ref="R1453">_xlfn.IFS('Paraclinicos '!J1400="","",'Paraclinicos '!J1400&lt;1.2,0,'Paraclinicos '!J1400&lt;2,1,'Paraclinicos '!J1400&lt;6,2,'Paraclinicos '!J1400&lt;12,3,'Paraclinicos '!J1400&gt;=12,4)</f>
        <v>0</v>
      </c>
      <c r="S1453" cm="1">
        <f t="array" ref="S1453">_xlfn.IFS('Paraclinicos '!Y1400="","",'Paraclinicos '!Y1400&lt;70,1,'Paraclinicos '!Y1400&gt;=70,0)</f>
        <v>0</v>
      </c>
      <c r="T1453" cm="1">
        <f t="array" ref="T1453">_xlfn.IFS('Paraclinicos '!W1400="","",'Paraclinicos '!W1400&lt;6,4,'Paraclinicos '!W1400&lt;10,3,'Paraclinicos '!W1400&lt;13,2,'Paraclinicos '!W1400&lt;15,1,'Paraclinicos '!W1400=15,0)</f>
        <v>4</v>
      </c>
      <c r="U1453" s="54">
        <f t="shared" si="66"/>
        <v>7</v>
      </c>
      <c r="V1453" cm="1">
        <f t="array" ref="V1453">_xlfn.IFS('Paraclinicos '!S1400="","",OR('Paraclinicos '!S1400&lt;=8,'Paraclinicos '!S1400&gt;=25),3,'Paraclinicos '!S1400&lt;12,1,'Paraclinicos '!S1400&lt;21,0,'Paraclinicos '!S1400&lt;25,2)</f>
        <v>2</v>
      </c>
      <c r="W1453" t="str">
        <f>IFERROR(IF(INDEX('BD Demog para scores enalazar'!Y$2:'BD Demog para scores enalazar'!Y$3000,MATCH(Formulas!A1453,'BD Demog para scores enalazar'!A$2:'BD Demog para scores enalazar'!A$3000,0))=1,"SI","NO"),"")</f>
        <v>NO</v>
      </c>
      <c r="X1453" s="9" t="str">
        <f>IFERROR(IF(INDEX('BD Demog para scores enalazar'!AJ$2:'BD Demog para scores enalazar'!AJ$3000,MATCH(Formulas!A1453,'BD Demog para scores enalazar'!A$2:'BD Demog para scores enalazar'!A$3000,0))=1,"SI","NO"),"")</f>
        <v>NO</v>
      </c>
      <c r="Y1453" cm="1">
        <f t="array" ref="Y1453">IF(AND(W1453="NO",X1453="NO"),_xlfn.IFS('Paraclinicos '!K1400&lt;=91,3,'Paraclinicos '!K1400&lt;94,2,'Paraclinicos '!K1400&lt;96,1,'Paraclinicos '!K1400&gt;=96,0),"")</f>
        <v>3</v>
      </c>
      <c r="Z1453" t="str" cm="1">
        <f t="array" ref="Z1453">IF(OR(W1453="SI",X1453="SI"),_xlfn.IFS(OR(AND('Paraclinicos '!K1401&lt;=83),AND('Paraclinicos '!K1401&gt;=97,AA1453=2)),3,OR(AND('Paraclinicos '!K1401&lt;=86),AND('Paraclinicos '!K1401&gt;=94,AA1453=2)),2,OR(AND('Paraclinicos '!K1401&lt;=88),AND('Paraclinicos '!K1401&gt;=92,AA1453=2)),1,OR(AND('Paraclinicos '!K1401&gt;=88,'Paraclinicos '!K1401&lt;=92),AND('Paraclinicos '!K1401&gt;=93,AA1453=0)),0),"")</f>
        <v/>
      </c>
      <c r="AA1453" cm="1">
        <f t="array" ref="AA1453">_xlfn.IFS('Paraclinicos '!E1400="","",'Paraclinicos '!E1400="Oxigeno",2,'Paraclinicos '!E1400="Aire",0)</f>
        <v>2</v>
      </c>
    </row>
    <row r="1454" spans="1:27" x14ac:dyDescent="0.25">
      <c r="A1454">
        <f>'Paraclinicos '!A1401</f>
        <v>510</v>
      </c>
      <c r="B1454" s="3">
        <f>'Paraclinicos '!R1401</f>
        <v>44215</v>
      </c>
      <c r="C1454" cm="1">
        <f t="array" ref="C1454">_xlfn.IFS('Paraclinicos '!Q1401="","",'Paraclinicos '!Q1401&gt;60,3,'Paraclinicos '!Q1401&lt;=60,1)</f>
        <v>3</v>
      </c>
      <c r="D1454" t="str">
        <f>IFERROR(IF(INDEX('BD Demog para scores enalazar'!BC$2:BC$3000,MATCH(Formulas!A1454,'BD Demog para scores enalazar'!A$2:A$3000,0))=0,"SI","NO"),"")</f>
        <v>SI</v>
      </c>
      <c r="E1454" cm="1">
        <f t="array" ref="E1454">_xlfn.IFS(D1454="","",D1454="SI",4,D1454="NO",1)</f>
        <v>4</v>
      </c>
      <c r="F1454" cm="1">
        <f t="array" ref="F1454">_xlfn.IFS('Paraclinicos '!B1401="","",'Paraclinicos '!B1401&gt;1,1,'Paraclinicos '!B1401&lt;=1,3)</f>
        <v>3</v>
      </c>
      <c r="G1454" t="str" cm="1">
        <f t="array" ref="G1454">_xlfn.IFS('Paraclinicos '!D1401="","",AND('Paraclinicos '!D1401&gt;=250,'Paraclinicos '!D1401&lt;=500),2,'Paraclinicos '!D1401&gt;500,3,'Paraclinicos '!D1401&lt;250,1)</f>
        <v/>
      </c>
      <c r="H1454" s="50">
        <f t="shared" si="67"/>
        <v>10</v>
      </c>
      <c r="I1454" cm="1">
        <f t="array" ref="I1454">_xlfn.IFS('Paraclinicos '!Q1401="","",'Paraclinicos '!Q1401&gt;=65,1,'Paraclinicos '!Q1401&lt;65,0)</f>
        <v>0</v>
      </c>
      <c r="J1454" cm="1">
        <f t="array" ref="J1454">_xlfn.IFS('Paraclinicos '!I1401="","",'Paraclinicos '!I1401&gt;7,1,'Paraclinicos '!I1401&lt;=7,0)</f>
        <v>1</v>
      </c>
      <c r="K1454" cm="1">
        <f t="array" ref="K1454">_xlfn.IFS('Paraclinicos '!W1401="","",'Paraclinicos '!W1401&lt;=8,1,'Paraclinicos '!W1401&gt;8,0)</f>
        <v>1</v>
      </c>
      <c r="L1454" cm="1">
        <f t="array" ref="L1454">_xlfn.IFS('Paraclinicos '!S1401="","",'Paraclinicos '!S1401&gt;=30,1,'Paraclinicos '!S1401&lt;30,0)</f>
        <v>0</v>
      </c>
      <c r="M1454" cm="1">
        <f t="array" ref="M1454">_xlfn.IFS(OR('Paraclinicos '!T1401="",'Paraclinicos '!U1401=""),"",OR('Paraclinicos '!T1401&lt;=90,'Paraclinicos '!U1401&lt;=60),1,OR('Paraclinicos '!T1401&gt;90,'Paraclinicos '!U1401&gt;60),0)</f>
        <v>0</v>
      </c>
      <c r="N1454" s="45">
        <f t="shared" si="68"/>
        <v>4</v>
      </c>
      <c r="O1454" cm="1">
        <f t="array" ref="O1454">_xlfn.IFS(OR('Paraclinicos '!M1401="",'Paraclinicos '!N1401="",'Paraclinicos '!N1401=0),"",'Paraclinicos '!M1401/'Paraclinicos '!N1401&lt;100,4,'Paraclinicos '!M1401/'Paraclinicos '!N1401&lt;200,3,'Paraclinicos '!M1401/'Paraclinicos '!N1401&lt;300,2,'Paraclinicos '!M1401/'Paraclinicos '!N1401&lt;400,1,'Paraclinicos '!M1401/'Paraclinicos '!N1401&gt;=400,0)</f>
        <v>2</v>
      </c>
      <c r="P1454" cm="1">
        <f t="array" ref="P1454">_xlfn.IFS('Paraclinicos '!C1401="","",'Paraclinicos '!C1401&lt;20,4,'Paraclinicos '!C1401&lt;50,3,'Paraclinicos '!C1401&lt;100,2,'Paraclinicos '!C1401&lt;150,1,'Paraclinicos '!C1401&gt;150,0)</f>
        <v>0</v>
      </c>
      <c r="Q1454" cm="1">
        <f t="array" ref="Q1454">_xlfn.IFS('Paraclinicos '!O1401="","",'Paraclinicos '!O1401&lt;1.2,0,'Paraclinicos '!O1401&lt;2,1,'Paraclinicos '!O1401&lt;3.5,2,'Paraclinicos '!O1401&lt;5,3,'Paraclinicos '!O1401&gt;5,4)</f>
        <v>0</v>
      </c>
      <c r="R1454" cm="1">
        <f t="array" ref="R1454">_xlfn.IFS('Paraclinicos '!J1401="","",'Paraclinicos '!J1401&lt;1.2,0,'Paraclinicos '!J1401&lt;2,1,'Paraclinicos '!J1401&lt;6,2,'Paraclinicos '!J1401&lt;12,3,'Paraclinicos '!J1401&gt;=12,4)</f>
        <v>0</v>
      </c>
      <c r="S1454" cm="1">
        <f t="array" ref="S1454">_xlfn.IFS('Paraclinicos '!Y1401="","",'Paraclinicos '!Y1401&lt;70,1,'Paraclinicos '!Y1401&gt;=70,0)</f>
        <v>0</v>
      </c>
      <c r="T1454" cm="1">
        <f t="array" ref="T1454">_xlfn.IFS('Paraclinicos '!W1401="","",'Paraclinicos '!W1401&lt;6,4,'Paraclinicos '!W1401&lt;10,3,'Paraclinicos '!W1401&lt;13,2,'Paraclinicos '!W1401&lt;15,1,'Paraclinicos '!W1401=15,0)</f>
        <v>4</v>
      </c>
      <c r="U1454" s="54">
        <f t="shared" si="66"/>
        <v>6</v>
      </c>
      <c r="V1454" cm="1">
        <f t="array" ref="V1454">_xlfn.IFS('Paraclinicos '!S1401="","",OR('Paraclinicos '!S1401&lt;=8,'Paraclinicos '!S1401&gt;=25),3,'Paraclinicos '!S1401&lt;12,1,'Paraclinicos '!S1401&lt;21,0,'Paraclinicos '!S1401&lt;25,2)</f>
        <v>2</v>
      </c>
      <c r="W1454" t="str">
        <f>IFERROR(IF(INDEX('BD Demog para scores enalazar'!Y$2:'BD Demog para scores enalazar'!Y$3000,MATCH(Formulas!A1454,'BD Demog para scores enalazar'!A$2:'BD Demog para scores enalazar'!A$3000,0))=1,"SI","NO"),"")</f>
        <v>NO</v>
      </c>
      <c r="X1454" s="9" t="str">
        <f>IFERROR(IF(INDEX('BD Demog para scores enalazar'!AJ$2:'BD Demog para scores enalazar'!AJ$3000,MATCH(Formulas!A1454,'BD Demog para scores enalazar'!A$2:'BD Demog para scores enalazar'!A$3000,0))=1,"SI","NO"),"")</f>
        <v>NO</v>
      </c>
      <c r="Y1454" cm="1">
        <f t="array" ref="Y1454">IF(AND(W1454="NO",X1454="NO"),_xlfn.IFS('Paraclinicos '!K1401&lt;=91,3,'Paraclinicos '!K1401&lt;94,2,'Paraclinicos '!K1401&lt;96,1,'Paraclinicos '!K1401&gt;=96,0),"")</f>
        <v>3</v>
      </c>
      <c r="Z1454" t="str" cm="1">
        <f t="array" ref="Z1454">IF(OR(W1454="SI",X1454="SI"),_xlfn.IFS(OR(AND('Paraclinicos '!K1402&lt;=83),AND('Paraclinicos '!K1402&gt;=97,AA1454=2)),3,OR(AND('Paraclinicos '!K1402&lt;=86),AND('Paraclinicos '!K1402&gt;=94,AA1454=2)),2,OR(AND('Paraclinicos '!K1402&lt;=88),AND('Paraclinicos '!K1402&gt;=92,AA1454=2)),1,OR(AND('Paraclinicos '!K1402&gt;=88,'Paraclinicos '!K1402&lt;=92),AND('Paraclinicos '!K1402&gt;=93,AA1454=0)),0),"")</f>
        <v/>
      </c>
      <c r="AA1454" cm="1">
        <f t="array" ref="AA1454">_xlfn.IFS('Paraclinicos '!E1401="","",'Paraclinicos '!E1401="Oxigeno",2,'Paraclinicos '!E1401="Aire",0)</f>
        <v>2</v>
      </c>
    </row>
    <row r="1455" spans="1:27" x14ac:dyDescent="0.25">
      <c r="A1455">
        <f>'Paraclinicos '!A1402</f>
        <v>510</v>
      </c>
      <c r="B1455" s="3">
        <f>'Paraclinicos '!R1402</f>
        <v>44217</v>
      </c>
      <c r="C1455" cm="1">
        <f t="array" ref="C1455">_xlfn.IFS('Paraclinicos '!Q1402="","",'Paraclinicos '!Q1402&gt;60,3,'Paraclinicos '!Q1402&lt;=60,1)</f>
        <v>3</v>
      </c>
      <c r="D1455" t="str">
        <f>IFERROR(IF(INDEX('BD Demog para scores enalazar'!BC$2:BC$3000,MATCH(Formulas!A1455,'BD Demog para scores enalazar'!A$2:A$3000,0))=0,"SI","NO"),"")</f>
        <v>SI</v>
      </c>
      <c r="E1455" cm="1">
        <f t="array" ref="E1455">_xlfn.IFS(D1455="","",D1455="SI",4,D1455="NO",1)</f>
        <v>4</v>
      </c>
      <c r="F1455" cm="1">
        <f t="array" ref="F1455">_xlfn.IFS('Paraclinicos '!B1402="","",'Paraclinicos '!B1402&gt;1,1,'Paraclinicos '!B1402&lt;=1,3)</f>
        <v>3</v>
      </c>
      <c r="G1455" cm="1">
        <f t="array" ref="G1455">_xlfn.IFS('Paraclinicos '!D1402="","",AND('Paraclinicos '!D1402&gt;=250,'Paraclinicos '!D1402&lt;=500),2,'Paraclinicos '!D1402&gt;500,3,'Paraclinicos '!D1402&lt;250,1)</f>
        <v>2</v>
      </c>
      <c r="H1455" s="50">
        <f t="shared" si="67"/>
        <v>12</v>
      </c>
      <c r="I1455" cm="1">
        <f t="array" ref="I1455">_xlfn.IFS('Paraclinicos '!Q1402="","",'Paraclinicos '!Q1402&gt;=65,1,'Paraclinicos '!Q1402&lt;65,0)</f>
        <v>0</v>
      </c>
      <c r="J1455" cm="1">
        <f t="array" ref="J1455">_xlfn.IFS('Paraclinicos '!I1402="","",'Paraclinicos '!I1402&gt;7,1,'Paraclinicos '!I1402&lt;=7,0)</f>
        <v>1</v>
      </c>
      <c r="K1455" cm="1">
        <f t="array" ref="K1455">_xlfn.IFS('Paraclinicos '!W1402="","",'Paraclinicos '!W1402&lt;=8,1,'Paraclinicos '!W1402&gt;8,0)</f>
        <v>1</v>
      </c>
      <c r="L1455" cm="1">
        <f t="array" ref="L1455">_xlfn.IFS('Paraclinicos '!S1402="","",'Paraclinicos '!S1402&gt;=30,1,'Paraclinicos '!S1402&lt;30,0)</f>
        <v>0</v>
      </c>
      <c r="M1455" cm="1">
        <f t="array" ref="M1455">_xlfn.IFS(OR('Paraclinicos '!T1402="",'Paraclinicos '!U1402=""),"",OR('Paraclinicos '!T1402&lt;=90,'Paraclinicos '!U1402&lt;=60),1,OR('Paraclinicos '!T1402&gt;90,'Paraclinicos '!U1402&gt;60),0)</f>
        <v>0</v>
      </c>
      <c r="N1455" s="45">
        <f t="shared" si="68"/>
        <v>4</v>
      </c>
      <c r="O1455" cm="1">
        <f t="array" ref="O1455">_xlfn.IFS(OR('Paraclinicos '!M1402="",'Paraclinicos '!N1402="",'Paraclinicos '!N1402=0),"",'Paraclinicos '!M1402/'Paraclinicos '!N1402&lt;100,4,'Paraclinicos '!M1402/'Paraclinicos '!N1402&lt;200,3,'Paraclinicos '!M1402/'Paraclinicos '!N1402&lt;300,2,'Paraclinicos '!M1402/'Paraclinicos '!N1402&lt;400,1,'Paraclinicos '!M1402/'Paraclinicos '!N1402&gt;=400,0)</f>
        <v>2</v>
      </c>
      <c r="P1455" cm="1">
        <f t="array" ref="P1455">_xlfn.IFS('Paraclinicos '!C1402="","",'Paraclinicos '!C1402&lt;20,4,'Paraclinicos '!C1402&lt;50,3,'Paraclinicos '!C1402&lt;100,2,'Paraclinicos '!C1402&lt;150,1,'Paraclinicos '!C1402&gt;150,0)</f>
        <v>0</v>
      </c>
      <c r="Q1455" cm="1">
        <f t="array" ref="Q1455">_xlfn.IFS('Paraclinicos '!O1402="","",'Paraclinicos '!O1402&lt;1.2,0,'Paraclinicos '!O1402&lt;2,1,'Paraclinicos '!O1402&lt;3.5,2,'Paraclinicos '!O1402&lt;5,3,'Paraclinicos '!O1402&gt;5,4)</f>
        <v>0</v>
      </c>
      <c r="R1455" cm="1">
        <f t="array" ref="R1455">_xlfn.IFS('Paraclinicos '!J1402="","",'Paraclinicos '!J1402&lt;1.2,0,'Paraclinicos '!J1402&lt;2,1,'Paraclinicos '!J1402&lt;6,2,'Paraclinicos '!J1402&lt;12,3,'Paraclinicos '!J1402&gt;=12,4)</f>
        <v>0</v>
      </c>
      <c r="S1455" cm="1">
        <f t="array" ref="S1455">_xlfn.IFS('Paraclinicos '!Y1402="","",'Paraclinicos '!Y1402&lt;70,1,'Paraclinicos '!Y1402&gt;=70,0)</f>
        <v>0</v>
      </c>
      <c r="T1455" cm="1">
        <f t="array" ref="T1455">_xlfn.IFS('Paraclinicos '!W1402="","",'Paraclinicos '!W1402&lt;6,4,'Paraclinicos '!W1402&lt;10,3,'Paraclinicos '!W1402&lt;13,2,'Paraclinicos '!W1402&lt;15,1,'Paraclinicos '!W1402=15,0)</f>
        <v>4</v>
      </c>
      <c r="U1455" s="54">
        <f t="shared" si="66"/>
        <v>6</v>
      </c>
      <c r="V1455" cm="1">
        <f t="array" ref="V1455">_xlfn.IFS('Paraclinicos '!S1402="","",OR('Paraclinicos '!S1402&lt;=8,'Paraclinicos '!S1402&gt;=25),3,'Paraclinicos '!S1402&lt;12,1,'Paraclinicos '!S1402&lt;21,0,'Paraclinicos '!S1402&lt;25,2)</f>
        <v>0</v>
      </c>
      <c r="W1455" t="str">
        <f>IFERROR(IF(INDEX('BD Demog para scores enalazar'!Y$2:'BD Demog para scores enalazar'!Y$3000,MATCH(Formulas!A1455,'BD Demog para scores enalazar'!A$2:'BD Demog para scores enalazar'!A$3000,0))=1,"SI","NO"),"")</f>
        <v>NO</v>
      </c>
      <c r="X1455" s="9" t="str">
        <f>IFERROR(IF(INDEX('BD Demog para scores enalazar'!AJ$2:'BD Demog para scores enalazar'!AJ$3000,MATCH(Formulas!A1455,'BD Demog para scores enalazar'!A$2:'BD Demog para scores enalazar'!A$3000,0))=1,"SI","NO"),"")</f>
        <v>NO</v>
      </c>
      <c r="Y1455" cm="1">
        <f t="array" ref="Y1455">IF(AND(W1455="NO",X1455="NO"),_xlfn.IFS('Paraclinicos '!K1402&lt;=91,3,'Paraclinicos '!K1402&lt;94,2,'Paraclinicos '!K1402&lt;96,1,'Paraclinicos '!K1402&gt;=96,0),"")</f>
        <v>3</v>
      </c>
      <c r="Z1455" t="str" cm="1">
        <f t="array" ref="Z1455">IF(OR(W1455="SI",X1455="SI"),_xlfn.IFS(OR(AND('Paraclinicos '!K1403&lt;=83),AND('Paraclinicos '!K1403&gt;=97,AA1455=2)),3,OR(AND('Paraclinicos '!K1403&lt;=86),AND('Paraclinicos '!K1403&gt;=94,AA1455=2)),2,OR(AND('Paraclinicos '!K1403&lt;=88),AND('Paraclinicos '!K1403&gt;=92,AA1455=2)),1,OR(AND('Paraclinicos '!K1403&gt;=88,'Paraclinicos '!K1403&lt;=92),AND('Paraclinicos '!K1403&gt;=93,AA1455=0)),0),"")</f>
        <v/>
      </c>
      <c r="AA1455" cm="1">
        <f t="array" ref="AA1455">_xlfn.IFS('Paraclinicos '!E1402="","",'Paraclinicos '!E1402="Oxigeno",2,'Paraclinicos '!E1402="Aire",0)</f>
        <v>2</v>
      </c>
    </row>
    <row r="1456" spans="1:27" x14ac:dyDescent="0.25">
      <c r="A1456">
        <f>'Paraclinicos '!A1403</f>
        <v>510</v>
      </c>
      <c r="B1456" s="3">
        <f>'Paraclinicos '!R1403</f>
        <v>44219</v>
      </c>
      <c r="C1456" cm="1">
        <f t="array" ref="C1456">_xlfn.IFS('Paraclinicos '!Q1403="","",'Paraclinicos '!Q1403&gt;60,3,'Paraclinicos '!Q1403&lt;=60,1)</f>
        <v>3</v>
      </c>
      <c r="D1456" t="str">
        <f>IFERROR(IF(INDEX('BD Demog para scores enalazar'!BC$2:BC$3000,MATCH(Formulas!A1456,'BD Demog para scores enalazar'!A$2:A$3000,0))=0,"SI","NO"),"")</f>
        <v>SI</v>
      </c>
      <c r="E1456" cm="1">
        <f t="array" ref="E1456">_xlfn.IFS(D1456="","",D1456="SI",4,D1456="NO",1)</f>
        <v>4</v>
      </c>
      <c r="F1456" cm="1">
        <f t="array" ref="F1456">_xlfn.IFS('Paraclinicos '!B1403="","",'Paraclinicos '!B1403&gt;1,1,'Paraclinicos '!B1403&lt;=1,3)</f>
        <v>3</v>
      </c>
      <c r="G1456" t="str" cm="1">
        <f t="array" ref="G1456">_xlfn.IFS('Paraclinicos '!D1403="","",AND('Paraclinicos '!D1403&gt;=250,'Paraclinicos '!D1403&lt;=500),2,'Paraclinicos '!D1403&gt;500,3,'Paraclinicos '!D1403&lt;250,1)</f>
        <v/>
      </c>
      <c r="H1456" s="50">
        <f t="shared" si="67"/>
        <v>10</v>
      </c>
      <c r="I1456" cm="1">
        <f t="array" ref="I1456">_xlfn.IFS('Paraclinicos '!Q1403="","",'Paraclinicos '!Q1403&gt;=65,1,'Paraclinicos '!Q1403&lt;65,0)</f>
        <v>0</v>
      </c>
      <c r="J1456" cm="1">
        <f t="array" ref="J1456">_xlfn.IFS('Paraclinicos '!I1403="","",'Paraclinicos '!I1403&gt;7,1,'Paraclinicos '!I1403&lt;=7,0)</f>
        <v>1</v>
      </c>
      <c r="K1456" cm="1">
        <f t="array" ref="K1456">_xlfn.IFS('Paraclinicos '!W1403="","",'Paraclinicos '!W1403&lt;=8,1,'Paraclinicos '!W1403&gt;8,0)</f>
        <v>1</v>
      </c>
      <c r="L1456" cm="1">
        <f t="array" ref="L1456">_xlfn.IFS('Paraclinicos '!S1403="","",'Paraclinicos '!S1403&gt;=30,1,'Paraclinicos '!S1403&lt;30,0)</f>
        <v>0</v>
      </c>
      <c r="M1456" cm="1">
        <f t="array" ref="M1456">_xlfn.IFS(OR('Paraclinicos '!T1403="",'Paraclinicos '!U1403=""),"",OR('Paraclinicos '!T1403&lt;=90,'Paraclinicos '!U1403&lt;=60),1,OR('Paraclinicos '!T1403&gt;90,'Paraclinicos '!U1403&gt;60),0)</f>
        <v>1</v>
      </c>
      <c r="N1456" s="45">
        <f t="shared" si="68"/>
        <v>5</v>
      </c>
      <c r="O1456" cm="1">
        <f t="array" ref="O1456">_xlfn.IFS(OR('Paraclinicos '!M1403="",'Paraclinicos '!N1403="",'Paraclinicos '!N1403=0),"",'Paraclinicos '!M1403/'Paraclinicos '!N1403&lt;100,4,'Paraclinicos '!M1403/'Paraclinicos '!N1403&lt;200,3,'Paraclinicos '!M1403/'Paraclinicos '!N1403&lt;300,2,'Paraclinicos '!M1403/'Paraclinicos '!N1403&lt;400,1,'Paraclinicos '!M1403/'Paraclinicos '!N1403&gt;=400,0)</f>
        <v>1</v>
      </c>
      <c r="P1456" cm="1">
        <f t="array" ref="P1456">_xlfn.IFS('Paraclinicos '!C1403="","",'Paraclinicos '!C1403&lt;20,4,'Paraclinicos '!C1403&lt;50,3,'Paraclinicos '!C1403&lt;100,2,'Paraclinicos '!C1403&lt;150,1,'Paraclinicos '!C1403&gt;150,0)</f>
        <v>0</v>
      </c>
      <c r="Q1456" cm="1">
        <f t="array" ref="Q1456">_xlfn.IFS('Paraclinicos '!O1403="","",'Paraclinicos '!O1403&lt;1.2,0,'Paraclinicos '!O1403&lt;2,1,'Paraclinicos '!O1403&lt;3.5,2,'Paraclinicos '!O1403&lt;5,3,'Paraclinicos '!O1403&gt;5,4)</f>
        <v>0</v>
      </c>
      <c r="R1456" t="str" cm="1">
        <f t="array" ref="R1456">_xlfn.IFS('Paraclinicos '!J1403="","",'Paraclinicos '!J1403&lt;1.2,0,'Paraclinicos '!J1403&lt;2,1,'Paraclinicos '!J1403&lt;6,2,'Paraclinicos '!J1403&lt;12,3,'Paraclinicos '!J1403&gt;=12,4)</f>
        <v/>
      </c>
      <c r="S1456" cm="1">
        <f t="array" ref="S1456">_xlfn.IFS('Paraclinicos '!Y1403="","",'Paraclinicos '!Y1403&lt;70,1,'Paraclinicos '!Y1403&gt;=70,0)</f>
        <v>0</v>
      </c>
      <c r="T1456" cm="1">
        <f t="array" ref="T1456">_xlfn.IFS('Paraclinicos '!W1403="","",'Paraclinicos '!W1403&lt;6,4,'Paraclinicos '!W1403&lt;10,3,'Paraclinicos '!W1403&lt;13,2,'Paraclinicos '!W1403&lt;15,1,'Paraclinicos '!W1403=15,0)</f>
        <v>4</v>
      </c>
      <c r="U1456" s="54">
        <f t="shared" si="66"/>
        <v>5</v>
      </c>
      <c r="V1456" cm="1">
        <f t="array" ref="V1456">_xlfn.IFS('Paraclinicos '!S1403="","",OR('Paraclinicos '!S1403&lt;=8,'Paraclinicos '!S1403&gt;=25),3,'Paraclinicos '!S1403&lt;12,1,'Paraclinicos '!S1403&lt;21,0,'Paraclinicos '!S1403&lt;25,2)</f>
        <v>2</v>
      </c>
      <c r="W1456" t="str">
        <f>IFERROR(IF(INDEX('BD Demog para scores enalazar'!Y$2:'BD Demog para scores enalazar'!Y$3000,MATCH(Formulas!A1456,'BD Demog para scores enalazar'!A$2:'BD Demog para scores enalazar'!A$3000,0))=1,"SI","NO"),"")</f>
        <v>NO</v>
      </c>
      <c r="X1456" s="9" t="str">
        <f>IFERROR(IF(INDEX('BD Demog para scores enalazar'!AJ$2:'BD Demog para scores enalazar'!AJ$3000,MATCH(Formulas!A1456,'BD Demog para scores enalazar'!A$2:'BD Demog para scores enalazar'!A$3000,0))=1,"SI","NO"),"")</f>
        <v>NO</v>
      </c>
      <c r="Y1456" cm="1">
        <f t="array" ref="Y1456">IF(AND(W1456="NO",X1456="NO"),_xlfn.IFS('Paraclinicos '!K1403&lt;=91,3,'Paraclinicos '!K1403&lt;94,2,'Paraclinicos '!K1403&lt;96,1,'Paraclinicos '!K1403&gt;=96,0),"")</f>
        <v>3</v>
      </c>
      <c r="Z1456" t="str" cm="1">
        <f t="array" ref="Z1456">IF(OR(W1456="SI",X1456="SI"),_xlfn.IFS(OR(AND('Paraclinicos '!K1404&lt;=83),AND('Paraclinicos '!K1404&gt;=97,AA1456=2)),3,OR(AND('Paraclinicos '!K1404&lt;=86),AND('Paraclinicos '!K1404&gt;=94,AA1456=2)),2,OR(AND('Paraclinicos '!K1404&lt;=88),AND('Paraclinicos '!K1404&gt;=92,AA1456=2)),1,OR(AND('Paraclinicos '!K1404&gt;=88,'Paraclinicos '!K1404&lt;=92),AND('Paraclinicos '!K1404&gt;=93,AA1456=0)),0),"")</f>
        <v/>
      </c>
      <c r="AA1456" cm="1">
        <f t="array" ref="AA1456">_xlfn.IFS('Paraclinicos '!E1403="","",'Paraclinicos '!E1403="Oxigeno",2,'Paraclinicos '!E1403="Aire",0)</f>
        <v>2</v>
      </c>
    </row>
    <row r="1457" spans="1:27" x14ac:dyDescent="0.25">
      <c r="A1457">
        <f>'Paraclinicos '!A1404</f>
        <v>510</v>
      </c>
      <c r="B1457" s="3">
        <f>'Paraclinicos '!R1404</f>
        <v>44221</v>
      </c>
      <c r="C1457" cm="1">
        <f t="array" ref="C1457">_xlfn.IFS('Paraclinicos '!Q1404="","",'Paraclinicos '!Q1404&gt;60,3,'Paraclinicos '!Q1404&lt;=60,1)</f>
        <v>3</v>
      </c>
      <c r="D1457" t="str">
        <f>IFERROR(IF(INDEX('BD Demog para scores enalazar'!BC$2:BC$3000,MATCH(Formulas!A1457,'BD Demog para scores enalazar'!A$2:A$3000,0))=0,"SI","NO"),"")</f>
        <v>SI</v>
      </c>
      <c r="E1457" cm="1">
        <f t="array" ref="E1457">_xlfn.IFS(D1457="","",D1457="SI",4,D1457="NO",1)</f>
        <v>4</v>
      </c>
      <c r="F1457" cm="1">
        <f t="array" ref="F1457">_xlfn.IFS('Paraclinicos '!B1404="","",'Paraclinicos '!B1404&gt;1,1,'Paraclinicos '!B1404&lt;=1,3)</f>
        <v>3</v>
      </c>
      <c r="G1457" t="str" cm="1">
        <f t="array" ref="G1457">_xlfn.IFS('Paraclinicos '!D1404="","",AND('Paraclinicos '!D1404&gt;=250,'Paraclinicos '!D1404&lt;=500),2,'Paraclinicos '!D1404&gt;500,3,'Paraclinicos '!D1404&lt;250,1)</f>
        <v/>
      </c>
      <c r="H1457" s="50">
        <f t="shared" si="67"/>
        <v>10</v>
      </c>
      <c r="I1457" cm="1">
        <f t="array" ref="I1457">_xlfn.IFS('Paraclinicos '!Q1404="","",'Paraclinicos '!Q1404&gt;=65,1,'Paraclinicos '!Q1404&lt;65,0)</f>
        <v>0</v>
      </c>
      <c r="J1457" cm="1">
        <f t="array" ref="J1457">_xlfn.IFS('Paraclinicos '!I1404="","",'Paraclinicos '!I1404&gt;7,1,'Paraclinicos '!I1404&lt;=7,0)</f>
        <v>1</v>
      </c>
      <c r="K1457" cm="1">
        <f t="array" ref="K1457">_xlfn.IFS('Paraclinicos '!W1404="","",'Paraclinicos '!W1404&lt;=8,1,'Paraclinicos '!W1404&gt;8,0)</f>
        <v>1</v>
      </c>
      <c r="L1457" cm="1">
        <f t="array" ref="L1457">_xlfn.IFS('Paraclinicos '!S1404="","",'Paraclinicos '!S1404&gt;=30,1,'Paraclinicos '!S1404&lt;30,0)</f>
        <v>0</v>
      </c>
      <c r="M1457" cm="1">
        <f t="array" ref="M1457">_xlfn.IFS(OR('Paraclinicos '!T1404="",'Paraclinicos '!U1404=""),"",OR('Paraclinicos '!T1404&lt;=90,'Paraclinicos '!U1404&lt;=60),1,OR('Paraclinicos '!T1404&gt;90,'Paraclinicos '!U1404&gt;60),0)</f>
        <v>1</v>
      </c>
      <c r="N1457" s="45">
        <f t="shared" si="68"/>
        <v>6</v>
      </c>
      <c r="O1457" cm="1">
        <f t="array" ref="O1457">_xlfn.IFS(OR('Paraclinicos '!M1404="",'Paraclinicos '!N1404="",'Paraclinicos '!N1404=0),"",'Paraclinicos '!M1404/'Paraclinicos '!N1404&lt;100,4,'Paraclinicos '!M1404/'Paraclinicos '!N1404&lt;200,3,'Paraclinicos '!M1404/'Paraclinicos '!N1404&lt;300,2,'Paraclinicos '!M1404/'Paraclinicos '!N1404&lt;400,1,'Paraclinicos '!M1404/'Paraclinicos '!N1404&gt;=400,0)</f>
        <v>1</v>
      </c>
      <c r="P1457" cm="1">
        <f t="array" ref="P1457">_xlfn.IFS('Paraclinicos '!C1404="","",'Paraclinicos '!C1404&lt;20,4,'Paraclinicos '!C1404&lt;50,3,'Paraclinicos '!C1404&lt;100,2,'Paraclinicos '!C1404&lt;150,1,'Paraclinicos '!C1404&gt;150,0)</f>
        <v>0</v>
      </c>
      <c r="Q1457" cm="1">
        <f t="array" ref="Q1457">_xlfn.IFS('Paraclinicos '!O1404="","",'Paraclinicos '!O1404&lt;1.2,0,'Paraclinicos '!O1404&lt;2,1,'Paraclinicos '!O1404&lt;3.5,2,'Paraclinicos '!O1404&lt;5,3,'Paraclinicos '!O1404&gt;5,4)</f>
        <v>0</v>
      </c>
      <c r="R1457" cm="1">
        <f t="array" ref="R1457">_xlfn.IFS('Paraclinicos '!J1404="","",'Paraclinicos '!J1404&lt;1.2,0,'Paraclinicos '!J1404&lt;2,1,'Paraclinicos '!J1404&lt;6,2,'Paraclinicos '!J1404&lt;12,3,'Paraclinicos '!J1404&gt;=12,4)</f>
        <v>0</v>
      </c>
      <c r="S1457" cm="1">
        <f t="array" ref="S1457">_xlfn.IFS('Paraclinicos '!Y1404="","",'Paraclinicos '!Y1404&lt;70,1,'Paraclinicos '!Y1404&gt;=70,0)</f>
        <v>1</v>
      </c>
      <c r="T1457" cm="1">
        <f t="array" ref="T1457">_xlfn.IFS('Paraclinicos '!W1404="","",'Paraclinicos '!W1404&lt;6,4,'Paraclinicos '!W1404&lt;10,3,'Paraclinicos '!W1404&lt;13,2,'Paraclinicos '!W1404&lt;15,1,'Paraclinicos '!W1404=15,0)</f>
        <v>4</v>
      </c>
      <c r="U1457" s="54">
        <f t="shared" si="66"/>
        <v>6</v>
      </c>
      <c r="V1457" cm="1">
        <f t="array" ref="V1457">_xlfn.IFS('Paraclinicos '!S1404="","",OR('Paraclinicos '!S1404&lt;=8,'Paraclinicos '!S1404&gt;=25),3,'Paraclinicos '!S1404&lt;12,1,'Paraclinicos '!S1404&lt;21,0,'Paraclinicos '!S1404&lt;25,2)</f>
        <v>0</v>
      </c>
      <c r="W1457" t="str">
        <f>IFERROR(IF(INDEX('BD Demog para scores enalazar'!Y$2:'BD Demog para scores enalazar'!Y$3000,MATCH(Formulas!A1457,'BD Demog para scores enalazar'!A$2:'BD Demog para scores enalazar'!A$3000,0))=1,"SI","NO"),"")</f>
        <v>NO</v>
      </c>
      <c r="X1457" s="9" t="str">
        <f>IFERROR(IF(INDEX('BD Demog para scores enalazar'!AJ$2:'BD Demog para scores enalazar'!AJ$3000,MATCH(Formulas!A1457,'BD Demog para scores enalazar'!A$2:'BD Demog para scores enalazar'!A$3000,0))=1,"SI","NO"),"")</f>
        <v>NO</v>
      </c>
      <c r="Y1457" cm="1">
        <f t="array" ref="Y1457">IF(AND(W1457="NO",X1457="NO"),_xlfn.IFS('Paraclinicos '!K1404&lt;=91,3,'Paraclinicos '!K1404&lt;94,2,'Paraclinicos '!K1404&lt;96,1,'Paraclinicos '!K1404&gt;=96,0),"")</f>
        <v>1</v>
      </c>
      <c r="Z1457" t="str" cm="1">
        <f t="array" ref="Z1457">IF(OR(W1457="SI",X1457="SI"),_xlfn.IFS(OR(AND('Paraclinicos '!K1405&lt;=83),AND('Paraclinicos '!K1405&gt;=97,AA1457=2)),3,OR(AND('Paraclinicos '!K1405&lt;=86),AND('Paraclinicos '!K1405&gt;=94,AA1457=2)),2,OR(AND('Paraclinicos '!K1405&lt;=88),AND('Paraclinicos '!K1405&gt;=92,AA1457=2)),1,OR(AND('Paraclinicos '!K1405&gt;=88,'Paraclinicos '!K1405&lt;=92),AND('Paraclinicos '!K1405&gt;=93,AA1457=0)),0),"")</f>
        <v/>
      </c>
      <c r="AA1457" cm="1">
        <f t="array" ref="AA1457">_xlfn.IFS('Paraclinicos '!E1404="","",'Paraclinicos '!E1404="Oxigeno",2,'Paraclinicos '!E1404="Aire",0)</f>
        <v>2</v>
      </c>
    </row>
    <row r="1458" spans="1:27" x14ac:dyDescent="0.25">
      <c r="A1458">
        <f>'Paraclinicos '!A1405</f>
        <v>510</v>
      </c>
      <c r="B1458" s="3">
        <f>'Paraclinicos '!R1405</f>
        <v>44223</v>
      </c>
      <c r="C1458" cm="1">
        <f t="array" ref="C1458">_xlfn.IFS('Paraclinicos '!Q1405="","",'Paraclinicos '!Q1405&gt;60,3,'Paraclinicos '!Q1405&lt;=60,1)</f>
        <v>3</v>
      </c>
      <c r="D1458" t="str">
        <f>IFERROR(IF(INDEX('BD Demog para scores enalazar'!BC$2:BC$3000,MATCH(Formulas!A1458,'BD Demog para scores enalazar'!A$2:A$3000,0))=0,"SI","NO"),"")</f>
        <v>SI</v>
      </c>
      <c r="E1458" cm="1">
        <f t="array" ref="E1458">_xlfn.IFS(D1458="","",D1458="SI",4,D1458="NO",1)</f>
        <v>4</v>
      </c>
      <c r="F1458" cm="1">
        <f t="array" ref="F1458">_xlfn.IFS('Paraclinicos '!B1405="","",'Paraclinicos '!B1405&gt;1,1,'Paraclinicos '!B1405&lt;=1,3)</f>
        <v>3</v>
      </c>
      <c r="G1458" t="str" cm="1">
        <f t="array" ref="G1458">_xlfn.IFS('Paraclinicos '!D1405="","",AND('Paraclinicos '!D1405&gt;=250,'Paraclinicos '!D1405&lt;=500),2,'Paraclinicos '!D1405&gt;500,3,'Paraclinicos '!D1405&lt;250,1)</f>
        <v/>
      </c>
      <c r="H1458" s="50">
        <f t="shared" si="67"/>
        <v>10</v>
      </c>
      <c r="I1458" cm="1">
        <f t="array" ref="I1458">_xlfn.IFS('Paraclinicos '!Q1405="","",'Paraclinicos '!Q1405&gt;=65,1,'Paraclinicos '!Q1405&lt;65,0)</f>
        <v>0</v>
      </c>
      <c r="J1458" cm="1">
        <f t="array" ref="J1458">_xlfn.IFS('Paraclinicos '!I1405="","",'Paraclinicos '!I1405&gt;7,1,'Paraclinicos '!I1405&lt;=7,0)</f>
        <v>1</v>
      </c>
      <c r="K1458" cm="1">
        <f t="array" ref="K1458">_xlfn.IFS('Paraclinicos '!W1405="","",'Paraclinicos '!W1405&lt;=8,1,'Paraclinicos '!W1405&gt;8,0)</f>
        <v>1</v>
      </c>
      <c r="L1458" cm="1">
        <f t="array" ref="L1458">_xlfn.IFS('Paraclinicos '!S1405="","",'Paraclinicos '!S1405&gt;=30,1,'Paraclinicos '!S1405&lt;30,0)</f>
        <v>0</v>
      </c>
      <c r="M1458" cm="1">
        <f t="array" ref="M1458">_xlfn.IFS(OR('Paraclinicos '!T1405="",'Paraclinicos '!U1405=""),"",OR('Paraclinicos '!T1405&lt;=90,'Paraclinicos '!U1405&lt;=60),1,OR('Paraclinicos '!T1405&gt;90,'Paraclinicos '!U1405&gt;60),0)</f>
        <v>0</v>
      </c>
      <c r="N1458" s="45">
        <f t="shared" si="68"/>
        <v>5</v>
      </c>
      <c r="O1458" cm="1">
        <f t="array" ref="O1458">_xlfn.IFS(OR('Paraclinicos '!M1405="",'Paraclinicos '!N1405="",'Paraclinicos '!N1405=0),"",'Paraclinicos '!M1405/'Paraclinicos '!N1405&lt;100,4,'Paraclinicos '!M1405/'Paraclinicos '!N1405&lt;200,3,'Paraclinicos '!M1405/'Paraclinicos '!N1405&lt;300,2,'Paraclinicos '!M1405/'Paraclinicos '!N1405&lt;400,1,'Paraclinicos '!M1405/'Paraclinicos '!N1405&gt;=400,0)</f>
        <v>2</v>
      </c>
      <c r="P1458" cm="1">
        <f t="array" ref="P1458">_xlfn.IFS('Paraclinicos '!C1405="","",'Paraclinicos '!C1405&lt;20,4,'Paraclinicos '!C1405&lt;50,3,'Paraclinicos '!C1405&lt;100,2,'Paraclinicos '!C1405&lt;150,1,'Paraclinicos '!C1405&gt;150,0)</f>
        <v>0</v>
      </c>
      <c r="Q1458" cm="1">
        <f t="array" ref="Q1458">_xlfn.IFS('Paraclinicos '!O1405="","",'Paraclinicos '!O1405&lt;1.2,0,'Paraclinicos '!O1405&lt;2,1,'Paraclinicos '!O1405&lt;3.5,2,'Paraclinicos '!O1405&lt;5,3,'Paraclinicos '!O1405&gt;5,4)</f>
        <v>0</v>
      </c>
      <c r="R1458" cm="1">
        <f t="array" ref="R1458">_xlfn.IFS('Paraclinicos '!J1405="","",'Paraclinicos '!J1405&lt;1.2,0,'Paraclinicos '!J1405&lt;2,1,'Paraclinicos '!J1405&lt;6,2,'Paraclinicos '!J1405&lt;12,3,'Paraclinicos '!J1405&gt;=12,4)</f>
        <v>0</v>
      </c>
      <c r="S1458" cm="1">
        <f t="array" ref="S1458">_xlfn.IFS('Paraclinicos '!Y1405="","",'Paraclinicos '!Y1405&lt;70,1,'Paraclinicos '!Y1405&gt;=70,0)</f>
        <v>0</v>
      </c>
      <c r="T1458" cm="1">
        <f t="array" ref="T1458">_xlfn.IFS('Paraclinicos '!W1405="","",'Paraclinicos '!W1405&lt;6,4,'Paraclinicos '!W1405&lt;10,3,'Paraclinicos '!W1405&lt;13,2,'Paraclinicos '!W1405&lt;15,1,'Paraclinicos '!W1405=15,0)</f>
        <v>4</v>
      </c>
      <c r="U1458" s="54">
        <f t="shared" si="66"/>
        <v>6</v>
      </c>
      <c r="V1458" cm="1">
        <f t="array" ref="V1458">_xlfn.IFS('Paraclinicos '!S1405="","",OR('Paraclinicos '!S1405&lt;=8,'Paraclinicos '!S1405&gt;=25),3,'Paraclinicos '!S1405&lt;12,1,'Paraclinicos '!S1405&lt;21,0,'Paraclinicos '!S1405&lt;25,2)</f>
        <v>0</v>
      </c>
      <c r="W1458" t="str">
        <f>IFERROR(IF(INDEX('BD Demog para scores enalazar'!Y$2:'BD Demog para scores enalazar'!Y$3000,MATCH(Formulas!A1458,'BD Demog para scores enalazar'!A$2:'BD Demog para scores enalazar'!A$3000,0))=1,"SI","NO"),"")</f>
        <v>NO</v>
      </c>
      <c r="X1458" s="9" t="str">
        <f>IFERROR(IF(INDEX('BD Demog para scores enalazar'!AJ$2:'BD Demog para scores enalazar'!AJ$3000,MATCH(Formulas!A1458,'BD Demog para scores enalazar'!A$2:'BD Demog para scores enalazar'!A$3000,0))=1,"SI","NO"),"")</f>
        <v>NO</v>
      </c>
      <c r="Y1458" cm="1">
        <f t="array" ref="Y1458">IF(AND(W1458="NO",X1458="NO"),_xlfn.IFS('Paraclinicos '!K1405&lt;=91,3,'Paraclinicos '!K1405&lt;94,2,'Paraclinicos '!K1405&lt;96,1,'Paraclinicos '!K1405&gt;=96,0),"")</f>
        <v>3</v>
      </c>
      <c r="Z1458" t="str" cm="1">
        <f t="array" ref="Z1458">IF(OR(W1458="SI",X1458="SI"),_xlfn.IFS(OR(AND('Paraclinicos '!K1406&lt;=83),AND('Paraclinicos '!K1406&gt;=97,AA1458=2)),3,OR(AND('Paraclinicos '!K1406&lt;=86),AND('Paraclinicos '!K1406&gt;=94,AA1458=2)),2,OR(AND('Paraclinicos '!K1406&lt;=88),AND('Paraclinicos '!K1406&gt;=92,AA1458=2)),1,OR(AND('Paraclinicos '!K1406&gt;=88,'Paraclinicos '!K1406&lt;=92),AND('Paraclinicos '!K1406&gt;=93,AA1458=0)),0),"")</f>
        <v/>
      </c>
      <c r="AA1458" cm="1">
        <f t="array" ref="AA1458">_xlfn.IFS('Paraclinicos '!E1405="","",'Paraclinicos '!E1405="Oxigeno",2,'Paraclinicos '!E1405="Aire",0)</f>
        <v>2</v>
      </c>
    </row>
    <row r="1459" spans="1:27" x14ac:dyDescent="0.25">
      <c r="A1459">
        <f>'Paraclinicos '!A1406</f>
        <v>510</v>
      </c>
      <c r="B1459" s="3">
        <f>'Paraclinicos '!R1406</f>
        <v>44225</v>
      </c>
      <c r="C1459" cm="1">
        <f t="array" ref="C1459">_xlfn.IFS('Paraclinicos '!Q1406="","",'Paraclinicos '!Q1406&gt;60,3,'Paraclinicos '!Q1406&lt;=60,1)</f>
        <v>3</v>
      </c>
      <c r="D1459" t="str">
        <f>IFERROR(IF(INDEX('BD Demog para scores enalazar'!BC$2:BC$3000,MATCH(Formulas!A1459,'BD Demog para scores enalazar'!A$2:A$3000,0))=0,"SI","NO"),"")</f>
        <v>SI</v>
      </c>
      <c r="E1459" cm="1">
        <f t="array" ref="E1459">_xlfn.IFS(D1459="","",D1459="SI",4,D1459="NO",1)</f>
        <v>4</v>
      </c>
      <c r="F1459" cm="1">
        <f t="array" ref="F1459">_xlfn.IFS('Paraclinicos '!B1406="","",'Paraclinicos '!B1406&gt;1,1,'Paraclinicos '!B1406&lt;=1,3)</f>
        <v>3</v>
      </c>
      <c r="G1459" t="str" cm="1">
        <f t="array" ref="G1459">_xlfn.IFS('Paraclinicos '!D1406="","",AND('Paraclinicos '!D1406&gt;=250,'Paraclinicos '!D1406&lt;=500),2,'Paraclinicos '!D1406&gt;500,3,'Paraclinicos '!D1406&lt;250,1)</f>
        <v/>
      </c>
      <c r="H1459" s="50">
        <f t="shared" si="67"/>
        <v>10</v>
      </c>
      <c r="I1459" cm="1">
        <f t="array" ref="I1459">_xlfn.IFS('Paraclinicos '!Q1406="","",'Paraclinicos '!Q1406&gt;=65,1,'Paraclinicos '!Q1406&lt;65,0)</f>
        <v>0</v>
      </c>
      <c r="J1459" cm="1">
        <f t="array" ref="J1459">_xlfn.IFS('Paraclinicos '!I1406="","",'Paraclinicos '!I1406&gt;7,1,'Paraclinicos '!I1406&lt;=7,0)</f>
        <v>1</v>
      </c>
      <c r="K1459" cm="1">
        <f t="array" ref="K1459">_xlfn.IFS('Paraclinicos '!W1406="","",'Paraclinicos '!W1406&lt;=8,1,'Paraclinicos '!W1406&gt;8,0)</f>
        <v>1</v>
      </c>
      <c r="L1459" cm="1">
        <f t="array" ref="L1459">_xlfn.IFS('Paraclinicos '!S1406="","",'Paraclinicos '!S1406&gt;=30,1,'Paraclinicos '!S1406&lt;30,0)</f>
        <v>0</v>
      </c>
      <c r="M1459" cm="1">
        <f t="array" ref="M1459">_xlfn.IFS(OR('Paraclinicos '!T1406="",'Paraclinicos '!U1406=""),"",OR('Paraclinicos '!T1406&lt;=90,'Paraclinicos '!U1406&lt;=60),1,OR('Paraclinicos '!T1406&gt;90,'Paraclinicos '!U1406&gt;60),0)</f>
        <v>0</v>
      </c>
      <c r="N1459" s="45">
        <f t="shared" si="68"/>
        <v>4</v>
      </c>
      <c r="O1459" cm="1">
        <f t="array" ref="O1459">_xlfn.IFS(OR('Paraclinicos '!M1406="",'Paraclinicos '!N1406="",'Paraclinicos '!N1406=0),"",'Paraclinicos '!M1406/'Paraclinicos '!N1406&lt;100,4,'Paraclinicos '!M1406/'Paraclinicos '!N1406&lt;200,3,'Paraclinicos '!M1406/'Paraclinicos '!N1406&lt;300,2,'Paraclinicos '!M1406/'Paraclinicos '!N1406&lt;400,1,'Paraclinicos '!M1406/'Paraclinicos '!N1406&gt;=400,0)</f>
        <v>1</v>
      </c>
      <c r="P1459" cm="1">
        <f t="array" ref="P1459">_xlfn.IFS('Paraclinicos '!C1406="","",'Paraclinicos '!C1406&lt;20,4,'Paraclinicos '!C1406&lt;50,3,'Paraclinicos '!C1406&lt;100,2,'Paraclinicos '!C1406&lt;150,1,'Paraclinicos '!C1406&gt;150,0)</f>
        <v>0</v>
      </c>
      <c r="Q1459" cm="1">
        <f t="array" ref="Q1459">_xlfn.IFS('Paraclinicos '!O1406="","",'Paraclinicos '!O1406&lt;1.2,0,'Paraclinicos '!O1406&lt;2,1,'Paraclinicos '!O1406&lt;3.5,2,'Paraclinicos '!O1406&lt;5,3,'Paraclinicos '!O1406&gt;5,4)</f>
        <v>0</v>
      </c>
      <c r="R1459" t="str" cm="1">
        <f t="array" ref="R1459">_xlfn.IFS('Paraclinicos '!J1406="","",'Paraclinicos '!J1406&lt;1.2,0,'Paraclinicos '!J1406&lt;2,1,'Paraclinicos '!J1406&lt;6,2,'Paraclinicos '!J1406&lt;12,3,'Paraclinicos '!J1406&gt;=12,4)</f>
        <v/>
      </c>
      <c r="S1459" cm="1">
        <f t="array" ref="S1459">_xlfn.IFS('Paraclinicos '!Y1406="","",'Paraclinicos '!Y1406&lt;70,1,'Paraclinicos '!Y1406&gt;=70,0)</f>
        <v>0</v>
      </c>
      <c r="T1459" cm="1">
        <f t="array" ref="T1459">_xlfn.IFS('Paraclinicos '!W1406="","",'Paraclinicos '!W1406&lt;6,4,'Paraclinicos '!W1406&lt;10,3,'Paraclinicos '!W1406&lt;13,2,'Paraclinicos '!W1406&lt;15,1,'Paraclinicos '!W1406=15,0)</f>
        <v>4</v>
      </c>
      <c r="U1459" s="54">
        <f t="shared" si="66"/>
        <v>5</v>
      </c>
      <c r="V1459" cm="1">
        <f t="array" ref="V1459">_xlfn.IFS('Paraclinicos '!S1406="","",OR('Paraclinicos '!S1406&lt;=8,'Paraclinicos '!S1406&gt;=25),3,'Paraclinicos '!S1406&lt;12,1,'Paraclinicos '!S1406&lt;21,0,'Paraclinicos '!S1406&lt;25,2)</f>
        <v>0</v>
      </c>
      <c r="W1459" t="str">
        <f>IFERROR(IF(INDEX('BD Demog para scores enalazar'!Y$2:'BD Demog para scores enalazar'!Y$3000,MATCH(Formulas!A1459,'BD Demog para scores enalazar'!A$2:'BD Demog para scores enalazar'!A$3000,0))=1,"SI","NO"),"")</f>
        <v>NO</v>
      </c>
      <c r="X1459" s="9" t="str">
        <f>IFERROR(IF(INDEX('BD Demog para scores enalazar'!AJ$2:'BD Demog para scores enalazar'!AJ$3000,MATCH(Formulas!A1459,'BD Demog para scores enalazar'!A$2:'BD Demog para scores enalazar'!A$3000,0))=1,"SI","NO"),"")</f>
        <v>NO</v>
      </c>
      <c r="Y1459" cm="1">
        <f t="array" ref="Y1459">IF(AND(W1459="NO",X1459="NO"),_xlfn.IFS('Paraclinicos '!K1406&lt;=91,3,'Paraclinicos '!K1406&lt;94,2,'Paraclinicos '!K1406&lt;96,1,'Paraclinicos '!K1406&gt;=96,0),"")</f>
        <v>3</v>
      </c>
      <c r="Z1459" t="str" cm="1">
        <f t="array" ref="Z1459">IF(OR(W1459="SI",X1459="SI"),_xlfn.IFS(OR(AND('Paraclinicos '!K1407&lt;=83),AND('Paraclinicos '!K1407&gt;=97,AA1459=2)),3,OR(AND('Paraclinicos '!K1407&lt;=86),AND('Paraclinicos '!K1407&gt;=94,AA1459=2)),2,OR(AND('Paraclinicos '!K1407&lt;=88),AND('Paraclinicos '!K1407&gt;=92,AA1459=2)),1,OR(AND('Paraclinicos '!K1407&gt;=88,'Paraclinicos '!K1407&lt;=92),AND('Paraclinicos '!K1407&gt;=93,AA1459=0)),0),"")</f>
        <v/>
      </c>
      <c r="AA1459" cm="1">
        <f t="array" ref="AA1459">_xlfn.IFS('Paraclinicos '!E1406="","",'Paraclinicos '!E1406="Oxigeno",2,'Paraclinicos '!E1406="Aire",0)</f>
        <v>2</v>
      </c>
    </row>
    <row r="1460" spans="1:27" x14ac:dyDescent="0.25">
      <c r="A1460">
        <f>'Paraclinicos '!A1407</f>
        <v>510</v>
      </c>
      <c r="B1460" s="3">
        <f>'Paraclinicos '!R1407</f>
        <v>44227</v>
      </c>
      <c r="C1460" cm="1">
        <f t="array" ref="C1460">_xlfn.IFS('Paraclinicos '!Q1407="","",'Paraclinicos '!Q1407&gt;60,3,'Paraclinicos '!Q1407&lt;=60,1)</f>
        <v>3</v>
      </c>
      <c r="D1460" t="str">
        <f>IFERROR(IF(INDEX('BD Demog para scores enalazar'!BC$2:BC$3000,MATCH(Formulas!A1460,'BD Demog para scores enalazar'!A$2:A$3000,0))=0,"SI","NO"),"")</f>
        <v>SI</v>
      </c>
      <c r="E1460" cm="1">
        <f t="array" ref="E1460">_xlfn.IFS(D1460="","",D1460="SI",4,D1460="NO",1)</f>
        <v>4</v>
      </c>
      <c r="F1460" cm="1">
        <f t="array" ref="F1460">_xlfn.IFS('Paraclinicos '!B1407="","",'Paraclinicos '!B1407&gt;1,1,'Paraclinicos '!B1407&lt;=1,3)</f>
        <v>1</v>
      </c>
      <c r="G1460" t="str" cm="1">
        <f t="array" ref="G1460">_xlfn.IFS('Paraclinicos '!D1407="","",AND('Paraclinicos '!D1407&gt;=250,'Paraclinicos '!D1407&lt;=500),2,'Paraclinicos '!D1407&gt;500,3,'Paraclinicos '!D1407&lt;250,1)</f>
        <v/>
      </c>
      <c r="H1460" s="50">
        <f t="shared" si="67"/>
        <v>8</v>
      </c>
      <c r="I1460" cm="1">
        <f t="array" ref="I1460">_xlfn.IFS('Paraclinicos '!Q1407="","",'Paraclinicos '!Q1407&gt;=65,1,'Paraclinicos '!Q1407&lt;65,0)</f>
        <v>0</v>
      </c>
      <c r="J1460" cm="1">
        <f t="array" ref="J1460">_xlfn.IFS('Paraclinicos '!I1407="","",'Paraclinicos '!I1407&gt;7,1,'Paraclinicos '!I1407&lt;=7,0)</f>
        <v>1</v>
      </c>
      <c r="K1460" cm="1">
        <f t="array" ref="K1460">_xlfn.IFS('Paraclinicos '!W1407="","",'Paraclinicos '!W1407&lt;=8,1,'Paraclinicos '!W1407&gt;8,0)</f>
        <v>1</v>
      </c>
      <c r="L1460" cm="1">
        <f t="array" ref="L1460">_xlfn.IFS('Paraclinicos '!S1407="","",'Paraclinicos '!S1407&gt;=30,1,'Paraclinicos '!S1407&lt;30,0)</f>
        <v>0</v>
      </c>
      <c r="M1460" cm="1">
        <f t="array" ref="M1460">_xlfn.IFS(OR('Paraclinicos '!T1407="",'Paraclinicos '!U1407=""),"",OR('Paraclinicos '!T1407&lt;=90,'Paraclinicos '!U1407&lt;=60),1,OR('Paraclinicos '!T1407&gt;90,'Paraclinicos '!U1407&gt;60),0)</f>
        <v>0</v>
      </c>
      <c r="N1460" s="45">
        <f t="shared" si="68"/>
        <v>4</v>
      </c>
      <c r="O1460" cm="1">
        <f t="array" ref="O1460">_xlfn.IFS(OR('Paraclinicos '!M1407="",'Paraclinicos '!N1407="",'Paraclinicos '!N1407=0),"",'Paraclinicos '!M1407/'Paraclinicos '!N1407&lt;100,4,'Paraclinicos '!M1407/'Paraclinicos '!N1407&lt;200,3,'Paraclinicos '!M1407/'Paraclinicos '!N1407&lt;300,2,'Paraclinicos '!M1407/'Paraclinicos '!N1407&lt;400,1,'Paraclinicos '!M1407/'Paraclinicos '!N1407&gt;=400,0)</f>
        <v>2</v>
      </c>
      <c r="P1460" cm="1">
        <f t="array" ref="P1460">_xlfn.IFS('Paraclinicos '!C1407="","",'Paraclinicos '!C1407&lt;20,4,'Paraclinicos '!C1407&lt;50,3,'Paraclinicos '!C1407&lt;100,2,'Paraclinicos '!C1407&lt;150,1,'Paraclinicos '!C1407&gt;150,0)</f>
        <v>0</v>
      </c>
      <c r="Q1460" cm="1">
        <f t="array" ref="Q1460">_xlfn.IFS('Paraclinicos '!O1407="","",'Paraclinicos '!O1407&lt;1.2,0,'Paraclinicos '!O1407&lt;2,1,'Paraclinicos '!O1407&lt;3.5,2,'Paraclinicos '!O1407&lt;5,3,'Paraclinicos '!O1407&gt;5,4)</f>
        <v>0</v>
      </c>
      <c r="R1460" cm="1">
        <f t="array" ref="R1460">_xlfn.IFS('Paraclinicos '!J1407="","",'Paraclinicos '!J1407&lt;1.2,0,'Paraclinicos '!J1407&lt;2,1,'Paraclinicos '!J1407&lt;6,2,'Paraclinicos '!J1407&lt;12,3,'Paraclinicos '!J1407&gt;=12,4)</f>
        <v>0</v>
      </c>
      <c r="S1460" cm="1">
        <f t="array" ref="S1460">_xlfn.IFS('Paraclinicos '!Y1407="","",'Paraclinicos '!Y1407&lt;70,1,'Paraclinicos '!Y1407&gt;=70,0)</f>
        <v>0</v>
      </c>
      <c r="T1460" cm="1">
        <f t="array" ref="T1460">_xlfn.IFS('Paraclinicos '!W1407="","",'Paraclinicos '!W1407&lt;6,4,'Paraclinicos '!W1407&lt;10,3,'Paraclinicos '!W1407&lt;13,2,'Paraclinicos '!W1407&lt;15,1,'Paraclinicos '!W1407=15,0)</f>
        <v>4</v>
      </c>
      <c r="U1460" s="54">
        <f t="shared" si="66"/>
        <v>6</v>
      </c>
      <c r="V1460" cm="1">
        <f t="array" ref="V1460">_xlfn.IFS('Paraclinicos '!S1407="","",OR('Paraclinicos '!S1407&lt;=8,'Paraclinicos '!S1407&gt;=25),3,'Paraclinicos '!S1407&lt;12,1,'Paraclinicos '!S1407&lt;21,0,'Paraclinicos '!S1407&lt;25,2)</f>
        <v>0</v>
      </c>
      <c r="W1460" t="str">
        <f>IFERROR(IF(INDEX('BD Demog para scores enalazar'!Y$2:'BD Demog para scores enalazar'!Y$3000,MATCH(Formulas!A1460,'BD Demog para scores enalazar'!A$2:'BD Demog para scores enalazar'!A$3000,0))=1,"SI","NO"),"")</f>
        <v>NO</v>
      </c>
      <c r="X1460" s="9" t="str">
        <f>IFERROR(IF(INDEX('BD Demog para scores enalazar'!AJ$2:'BD Demog para scores enalazar'!AJ$3000,MATCH(Formulas!A1460,'BD Demog para scores enalazar'!A$2:'BD Demog para scores enalazar'!A$3000,0))=1,"SI","NO"),"")</f>
        <v>NO</v>
      </c>
      <c r="Y1460" cm="1">
        <f t="array" ref="Y1460">IF(AND(W1460="NO",X1460="NO"),_xlfn.IFS('Paraclinicos '!K1407&lt;=91,3,'Paraclinicos '!K1407&lt;94,2,'Paraclinicos '!K1407&lt;96,1,'Paraclinicos '!K1407&gt;=96,0),"")</f>
        <v>3</v>
      </c>
      <c r="Z1460" t="str" cm="1">
        <f t="array" ref="Z1460">IF(OR(W1460="SI",X1460="SI"),_xlfn.IFS(OR(AND('Paraclinicos '!K1408&lt;=83),AND('Paraclinicos '!K1408&gt;=97,AA1460=2)),3,OR(AND('Paraclinicos '!K1408&lt;=86),AND('Paraclinicos '!K1408&gt;=94,AA1460=2)),2,OR(AND('Paraclinicos '!K1408&lt;=88),AND('Paraclinicos '!K1408&gt;=92,AA1460=2)),1,OR(AND('Paraclinicos '!K1408&gt;=88,'Paraclinicos '!K1408&lt;=92),AND('Paraclinicos '!K1408&gt;=93,AA1460=0)),0),"")</f>
        <v/>
      </c>
      <c r="AA1460" cm="1">
        <f t="array" ref="AA1460">_xlfn.IFS('Paraclinicos '!E1407="","",'Paraclinicos '!E1407="Oxigeno",2,'Paraclinicos '!E1407="Aire",0)</f>
        <v>2</v>
      </c>
    </row>
    <row r="1461" spans="1:27" x14ac:dyDescent="0.25">
      <c r="A1461">
        <f>'Paraclinicos '!A1408</f>
        <v>510</v>
      </c>
      <c r="B1461" s="3">
        <f>'Paraclinicos '!R1408</f>
        <v>44229</v>
      </c>
      <c r="C1461" cm="1">
        <f t="array" ref="C1461">_xlfn.IFS('Paraclinicos '!Q1408="","",'Paraclinicos '!Q1408&gt;60,3,'Paraclinicos '!Q1408&lt;=60,1)</f>
        <v>3</v>
      </c>
      <c r="D1461" t="str">
        <f>IFERROR(IF(INDEX('BD Demog para scores enalazar'!BC$2:BC$3000,MATCH(Formulas!A1461,'BD Demog para scores enalazar'!A$2:A$3000,0))=0,"SI","NO"),"")</f>
        <v>SI</v>
      </c>
      <c r="E1461" cm="1">
        <f t="array" ref="E1461">_xlfn.IFS(D1461="","",D1461="SI",4,D1461="NO",1)</f>
        <v>4</v>
      </c>
      <c r="F1461" cm="1">
        <f t="array" ref="F1461">_xlfn.IFS('Paraclinicos '!B1408="","",'Paraclinicos '!B1408&gt;1,1,'Paraclinicos '!B1408&lt;=1,3)</f>
        <v>3</v>
      </c>
      <c r="G1461" t="str" cm="1">
        <f t="array" ref="G1461">_xlfn.IFS('Paraclinicos '!D1408="","",AND('Paraclinicos '!D1408&gt;=250,'Paraclinicos '!D1408&lt;=500),2,'Paraclinicos '!D1408&gt;500,3,'Paraclinicos '!D1408&lt;250,1)</f>
        <v/>
      </c>
      <c r="H1461" s="50">
        <f t="shared" si="67"/>
        <v>10</v>
      </c>
      <c r="I1461" cm="1">
        <f t="array" ref="I1461">_xlfn.IFS('Paraclinicos '!Q1408="","",'Paraclinicos '!Q1408&gt;=65,1,'Paraclinicos '!Q1408&lt;65,0)</f>
        <v>0</v>
      </c>
      <c r="J1461" cm="1">
        <f t="array" ref="J1461">_xlfn.IFS('Paraclinicos '!I1408="","",'Paraclinicos '!I1408&gt;7,1,'Paraclinicos '!I1408&lt;=7,0)</f>
        <v>1</v>
      </c>
      <c r="K1461" cm="1">
        <f t="array" ref="K1461">_xlfn.IFS('Paraclinicos '!W1408="","",'Paraclinicos '!W1408&lt;=8,1,'Paraclinicos '!W1408&gt;8,0)</f>
        <v>1</v>
      </c>
      <c r="L1461" cm="1">
        <f t="array" ref="L1461">_xlfn.IFS('Paraclinicos '!S1408="","",'Paraclinicos '!S1408&gt;=30,1,'Paraclinicos '!S1408&lt;30,0)</f>
        <v>0</v>
      </c>
      <c r="M1461" cm="1">
        <f t="array" ref="M1461">_xlfn.IFS(OR('Paraclinicos '!T1408="",'Paraclinicos '!U1408=""),"",OR('Paraclinicos '!T1408&lt;=90,'Paraclinicos '!U1408&lt;=60),1,OR('Paraclinicos '!T1408&gt;90,'Paraclinicos '!U1408&gt;60),0)</f>
        <v>0</v>
      </c>
      <c r="N1461" s="45">
        <f t="shared" si="68"/>
        <v>4</v>
      </c>
      <c r="O1461" cm="1">
        <f t="array" ref="O1461">_xlfn.IFS(OR('Paraclinicos '!M1408="",'Paraclinicos '!N1408="",'Paraclinicos '!N1408=0),"",'Paraclinicos '!M1408/'Paraclinicos '!N1408&lt;100,4,'Paraclinicos '!M1408/'Paraclinicos '!N1408&lt;200,3,'Paraclinicos '!M1408/'Paraclinicos '!N1408&lt;300,2,'Paraclinicos '!M1408/'Paraclinicos '!N1408&lt;400,1,'Paraclinicos '!M1408/'Paraclinicos '!N1408&gt;=400,0)</f>
        <v>1</v>
      </c>
      <c r="P1461" cm="1">
        <f t="array" ref="P1461">_xlfn.IFS('Paraclinicos '!C1408="","",'Paraclinicos '!C1408&lt;20,4,'Paraclinicos '!C1408&lt;50,3,'Paraclinicos '!C1408&lt;100,2,'Paraclinicos '!C1408&lt;150,1,'Paraclinicos '!C1408&gt;150,0)</f>
        <v>0</v>
      </c>
      <c r="Q1461" cm="1">
        <f t="array" ref="Q1461">_xlfn.IFS('Paraclinicos '!O1408="","",'Paraclinicos '!O1408&lt;1.2,0,'Paraclinicos '!O1408&lt;2,1,'Paraclinicos '!O1408&lt;3.5,2,'Paraclinicos '!O1408&lt;5,3,'Paraclinicos '!O1408&gt;5,4)</f>
        <v>0</v>
      </c>
      <c r="R1461" cm="1">
        <f t="array" ref="R1461">_xlfn.IFS('Paraclinicos '!J1408="","",'Paraclinicos '!J1408&lt;1.2,0,'Paraclinicos '!J1408&lt;2,1,'Paraclinicos '!J1408&lt;6,2,'Paraclinicos '!J1408&lt;12,3,'Paraclinicos '!J1408&gt;=12,4)</f>
        <v>0</v>
      </c>
      <c r="S1461" cm="1">
        <f t="array" ref="S1461">_xlfn.IFS('Paraclinicos '!Y1408="","",'Paraclinicos '!Y1408&lt;70,1,'Paraclinicos '!Y1408&gt;=70,0)</f>
        <v>0</v>
      </c>
      <c r="T1461" cm="1">
        <f t="array" ref="T1461">_xlfn.IFS('Paraclinicos '!W1408="","",'Paraclinicos '!W1408&lt;6,4,'Paraclinicos '!W1408&lt;10,3,'Paraclinicos '!W1408&lt;13,2,'Paraclinicos '!W1408&lt;15,1,'Paraclinicos '!W1408=15,0)</f>
        <v>4</v>
      </c>
      <c r="U1461" s="54">
        <f t="shared" si="66"/>
        <v>5</v>
      </c>
      <c r="V1461" cm="1">
        <f t="array" ref="V1461">_xlfn.IFS('Paraclinicos '!S1408="","",OR('Paraclinicos '!S1408&lt;=8,'Paraclinicos '!S1408&gt;=25),3,'Paraclinicos '!S1408&lt;12,1,'Paraclinicos '!S1408&lt;21,0,'Paraclinicos '!S1408&lt;25,2)</f>
        <v>2</v>
      </c>
      <c r="W1461" t="str">
        <f>IFERROR(IF(INDEX('BD Demog para scores enalazar'!Y$2:'BD Demog para scores enalazar'!Y$3000,MATCH(Formulas!A1461,'BD Demog para scores enalazar'!A$2:'BD Demog para scores enalazar'!A$3000,0))=1,"SI","NO"),"")</f>
        <v>NO</v>
      </c>
      <c r="X1461" s="9" t="str">
        <f>IFERROR(IF(INDEX('BD Demog para scores enalazar'!AJ$2:'BD Demog para scores enalazar'!AJ$3000,MATCH(Formulas!A1461,'BD Demog para scores enalazar'!A$2:'BD Demog para scores enalazar'!A$3000,0))=1,"SI","NO"),"")</f>
        <v>NO</v>
      </c>
      <c r="Y1461" cm="1">
        <f t="array" ref="Y1461">IF(AND(W1461="NO",X1461="NO"),_xlfn.IFS('Paraclinicos '!K1408&lt;=91,3,'Paraclinicos '!K1408&lt;94,2,'Paraclinicos '!K1408&lt;96,1,'Paraclinicos '!K1408&gt;=96,0),"")</f>
        <v>3</v>
      </c>
      <c r="Z1461" t="str" cm="1">
        <f t="array" ref="Z1461">IF(OR(W1461="SI",X1461="SI"),_xlfn.IFS(OR(AND('Paraclinicos '!K1409&lt;=83),AND('Paraclinicos '!K1409&gt;=97,AA1461=2)),3,OR(AND('Paraclinicos '!K1409&lt;=86),AND('Paraclinicos '!K1409&gt;=94,AA1461=2)),2,OR(AND('Paraclinicos '!K1409&lt;=88),AND('Paraclinicos '!K1409&gt;=92,AA1461=2)),1,OR(AND('Paraclinicos '!K1409&gt;=88,'Paraclinicos '!K1409&lt;=92),AND('Paraclinicos '!K1409&gt;=93,AA1461=0)),0),"")</f>
        <v/>
      </c>
      <c r="AA1461" cm="1">
        <f t="array" ref="AA1461">_xlfn.IFS('Paraclinicos '!E1408="","",'Paraclinicos '!E1408="Oxigeno",2,'Paraclinicos '!E1408="Aire",0)</f>
        <v>2</v>
      </c>
    </row>
    <row r="1462" spans="1:27" x14ac:dyDescent="0.25">
      <c r="A1462">
        <f>'Paraclinicos '!A1409</f>
        <v>510</v>
      </c>
      <c r="B1462" s="3">
        <f>'Paraclinicos '!R1409</f>
        <v>44231</v>
      </c>
      <c r="C1462" cm="1">
        <f t="array" ref="C1462">_xlfn.IFS('Paraclinicos '!Q1409="","",'Paraclinicos '!Q1409&gt;60,3,'Paraclinicos '!Q1409&lt;=60,1)</f>
        <v>3</v>
      </c>
      <c r="D1462" t="str">
        <f>IFERROR(IF(INDEX('BD Demog para scores enalazar'!BC$2:BC$3000,MATCH(Formulas!A1462,'BD Demog para scores enalazar'!A$2:A$3000,0))=0,"SI","NO"),"")</f>
        <v>SI</v>
      </c>
      <c r="E1462" cm="1">
        <f t="array" ref="E1462">_xlfn.IFS(D1462="","",D1462="SI",4,D1462="NO",1)</f>
        <v>4</v>
      </c>
      <c r="F1462" cm="1">
        <f t="array" ref="F1462">_xlfn.IFS('Paraclinicos '!B1409="","",'Paraclinicos '!B1409&gt;1,1,'Paraclinicos '!B1409&lt;=1,3)</f>
        <v>1</v>
      </c>
      <c r="G1462" cm="1">
        <f t="array" ref="G1462">_xlfn.IFS('Paraclinicos '!D1409="","",AND('Paraclinicos '!D1409&gt;=250,'Paraclinicos '!D1409&lt;=500),2,'Paraclinicos '!D1409&gt;500,3,'Paraclinicos '!D1409&lt;250,1)</f>
        <v>2</v>
      </c>
      <c r="H1462" s="50">
        <f t="shared" si="67"/>
        <v>10</v>
      </c>
      <c r="I1462" cm="1">
        <f t="array" ref="I1462">_xlfn.IFS('Paraclinicos '!Q1409="","",'Paraclinicos '!Q1409&gt;=65,1,'Paraclinicos '!Q1409&lt;65,0)</f>
        <v>0</v>
      </c>
      <c r="J1462" cm="1">
        <f t="array" ref="J1462">_xlfn.IFS('Paraclinicos '!I1409="","",'Paraclinicos '!I1409&gt;7,1,'Paraclinicos '!I1409&lt;=7,0)</f>
        <v>1</v>
      </c>
      <c r="K1462" cm="1">
        <f t="array" ref="K1462">_xlfn.IFS('Paraclinicos '!W1409="","",'Paraclinicos '!W1409&lt;=8,1,'Paraclinicos '!W1409&gt;8,0)</f>
        <v>1</v>
      </c>
      <c r="L1462" cm="1">
        <f t="array" ref="L1462">_xlfn.IFS('Paraclinicos '!S1409="","",'Paraclinicos '!S1409&gt;=30,1,'Paraclinicos '!S1409&lt;30,0)</f>
        <v>0</v>
      </c>
      <c r="M1462" cm="1">
        <f t="array" ref="M1462">_xlfn.IFS(OR('Paraclinicos '!T1409="",'Paraclinicos '!U1409=""),"",OR('Paraclinicos '!T1409&lt;=90,'Paraclinicos '!U1409&lt;=60),1,OR('Paraclinicos '!T1409&gt;90,'Paraclinicos '!U1409&gt;60),0)</f>
        <v>0</v>
      </c>
      <c r="N1462" s="45">
        <f t="shared" si="68"/>
        <v>4</v>
      </c>
      <c r="O1462" cm="1">
        <f t="array" ref="O1462">_xlfn.IFS(OR('Paraclinicos '!M1409="",'Paraclinicos '!N1409="",'Paraclinicos '!N1409=0),"",'Paraclinicos '!M1409/'Paraclinicos '!N1409&lt;100,4,'Paraclinicos '!M1409/'Paraclinicos '!N1409&lt;200,3,'Paraclinicos '!M1409/'Paraclinicos '!N1409&lt;300,2,'Paraclinicos '!M1409/'Paraclinicos '!N1409&lt;400,1,'Paraclinicos '!M1409/'Paraclinicos '!N1409&gt;=400,0)</f>
        <v>3</v>
      </c>
      <c r="P1462" cm="1">
        <f t="array" ref="P1462">_xlfn.IFS('Paraclinicos '!C1409="","",'Paraclinicos '!C1409&lt;20,4,'Paraclinicos '!C1409&lt;50,3,'Paraclinicos '!C1409&lt;100,2,'Paraclinicos '!C1409&lt;150,1,'Paraclinicos '!C1409&gt;150,0)</f>
        <v>0</v>
      </c>
      <c r="Q1462" cm="1">
        <f t="array" ref="Q1462">_xlfn.IFS('Paraclinicos '!O1409="","",'Paraclinicos '!O1409&lt;1.2,0,'Paraclinicos '!O1409&lt;2,1,'Paraclinicos '!O1409&lt;3.5,2,'Paraclinicos '!O1409&lt;5,3,'Paraclinicos '!O1409&gt;5,4)</f>
        <v>0</v>
      </c>
      <c r="R1462" t="str" cm="1">
        <f t="array" ref="R1462">_xlfn.IFS('Paraclinicos '!J1409="","",'Paraclinicos '!J1409&lt;1.2,0,'Paraclinicos '!J1409&lt;2,1,'Paraclinicos '!J1409&lt;6,2,'Paraclinicos '!J1409&lt;12,3,'Paraclinicos '!J1409&gt;=12,4)</f>
        <v/>
      </c>
      <c r="S1462" cm="1">
        <f t="array" ref="S1462">_xlfn.IFS('Paraclinicos '!Y1409="","",'Paraclinicos '!Y1409&lt;70,1,'Paraclinicos '!Y1409&gt;=70,0)</f>
        <v>0</v>
      </c>
      <c r="T1462" cm="1">
        <f t="array" ref="T1462">_xlfn.IFS('Paraclinicos '!W1409="","",'Paraclinicos '!W1409&lt;6,4,'Paraclinicos '!W1409&lt;10,3,'Paraclinicos '!W1409&lt;13,2,'Paraclinicos '!W1409&lt;15,1,'Paraclinicos '!W1409=15,0)</f>
        <v>4</v>
      </c>
      <c r="U1462" s="54">
        <f t="shared" si="66"/>
        <v>7</v>
      </c>
      <c r="V1462" cm="1">
        <f t="array" ref="V1462">_xlfn.IFS('Paraclinicos '!S1409="","",OR('Paraclinicos '!S1409&lt;=8,'Paraclinicos '!S1409&gt;=25),3,'Paraclinicos '!S1409&lt;12,1,'Paraclinicos '!S1409&lt;21,0,'Paraclinicos '!S1409&lt;25,2)</f>
        <v>0</v>
      </c>
      <c r="W1462" t="str">
        <f>IFERROR(IF(INDEX('BD Demog para scores enalazar'!Y$2:'BD Demog para scores enalazar'!Y$3000,MATCH(Formulas!A1462,'BD Demog para scores enalazar'!A$2:'BD Demog para scores enalazar'!A$3000,0))=1,"SI","NO"),"")</f>
        <v>NO</v>
      </c>
      <c r="X1462" s="9" t="str">
        <f>IFERROR(IF(INDEX('BD Demog para scores enalazar'!AJ$2:'BD Demog para scores enalazar'!AJ$3000,MATCH(Formulas!A1462,'BD Demog para scores enalazar'!A$2:'BD Demog para scores enalazar'!A$3000,0))=1,"SI","NO"),"")</f>
        <v>NO</v>
      </c>
      <c r="Y1462" cm="1">
        <f t="array" ref="Y1462">IF(AND(W1462="NO",X1462="NO"),_xlfn.IFS('Paraclinicos '!K1409&lt;=91,3,'Paraclinicos '!K1409&lt;94,2,'Paraclinicos '!K1409&lt;96,1,'Paraclinicos '!K1409&gt;=96,0),"")</f>
        <v>3</v>
      </c>
      <c r="Z1462" t="str" cm="1">
        <f t="array" ref="Z1462">IF(OR(W1462="SI",X1462="SI"),_xlfn.IFS(OR(AND('Paraclinicos '!K1410&lt;=83),AND('Paraclinicos '!K1410&gt;=97,AA1462=2)),3,OR(AND('Paraclinicos '!K1410&lt;=86),AND('Paraclinicos '!K1410&gt;=94,AA1462=2)),2,OR(AND('Paraclinicos '!K1410&lt;=88),AND('Paraclinicos '!K1410&gt;=92,AA1462=2)),1,OR(AND('Paraclinicos '!K1410&gt;=88,'Paraclinicos '!K1410&lt;=92),AND('Paraclinicos '!K1410&gt;=93,AA1462=0)),0),"")</f>
        <v/>
      </c>
      <c r="AA1462" cm="1">
        <f t="array" ref="AA1462">_xlfn.IFS('Paraclinicos '!E1409="","",'Paraclinicos '!E1409="Oxigeno",2,'Paraclinicos '!E1409="Aire",0)</f>
        <v>2</v>
      </c>
    </row>
    <row r="1463" spans="1:27" x14ac:dyDescent="0.25">
      <c r="A1463">
        <f>'Paraclinicos '!A1410</f>
        <v>510</v>
      </c>
      <c r="B1463" s="3">
        <f>'Paraclinicos '!R1410</f>
        <v>44233</v>
      </c>
      <c r="C1463" cm="1">
        <f t="array" ref="C1463">_xlfn.IFS('Paraclinicos '!Q1410="","",'Paraclinicos '!Q1410&gt;60,3,'Paraclinicos '!Q1410&lt;=60,1)</f>
        <v>3</v>
      </c>
      <c r="D1463" t="str">
        <f>IFERROR(IF(INDEX('BD Demog para scores enalazar'!BC$2:BC$3000,MATCH(Formulas!A1463,'BD Demog para scores enalazar'!A$2:A$3000,0))=0,"SI","NO"),"")</f>
        <v>SI</v>
      </c>
      <c r="E1463" cm="1">
        <f t="array" ref="E1463">_xlfn.IFS(D1463="","",D1463="SI",4,D1463="NO",1)</f>
        <v>4</v>
      </c>
      <c r="F1463" cm="1">
        <f t="array" ref="F1463">_xlfn.IFS('Paraclinicos '!B1410="","",'Paraclinicos '!B1410&gt;1,1,'Paraclinicos '!B1410&lt;=1,3)</f>
        <v>1</v>
      </c>
      <c r="G1463" cm="1">
        <f t="array" ref="G1463">_xlfn.IFS('Paraclinicos '!D1410="","",AND('Paraclinicos '!D1410&gt;=250,'Paraclinicos '!D1410&lt;=500),2,'Paraclinicos '!D1410&gt;500,3,'Paraclinicos '!D1410&lt;250,1)</f>
        <v>2</v>
      </c>
      <c r="H1463" s="50">
        <f t="shared" si="67"/>
        <v>10</v>
      </c>
      <c r="I1463" cm="1">
        <f t="array" ref="I1463">_xlfn.IFS('Paraclinicos '!Q1410="","",'Paraclinicos '!Q1410&gt;=65,1,'Paraclinicos '!Q1410&lt;65,0)</f>
        <v>0</v>
      </c>
      <c r="J1463" cm="1">
        <f t="array" ref="J1463">_xlfn.IFS('Paraclinicos '!I1410="","",'Paraclinicos '!I1410&gt;7,1,'Paraclinicos '!I1410&lt;=7,0)</f>
        <v>1</v>
      </c>
      <c r="K1463" cm="1">
        <f t="array" ref="K1463">_xlfn.IFS('Paraclinicos '!W1410="","",'Paraclinicos '!W1410&lt;=8,1,'Paraclinicos '!W1410&gt;8,0)</f>
        <v>1</v>
      </c>
      <c r="L1463" cm="1">
        <f t="array" ref="L1463">_xlfn.IFS('Paraclinicos '!S1410="","",'Paraclinicos '!S1410&gt;=30,1,'Paraclinicos '!S1410&lt;30,0)</f>
        <v>0</v>
      </c>
      <c r="M1463" cm="1">
        <f t="array" ref="M1463">_xlfn.IFS(OR('Paraclinicos '!T1410="",'Paraclinicos '!U1410=""),"",OR('Paraclinicos '!T1410&lt;=90,'Paraclinicos '!U1410&lt;=60),1,OR('Paraclinicos '!T1410&gt;90,'Paraclinicos '!U1410&gt;60),0)</f>
        <v>0</v>
      </c>
      <c r="N1463" s="45">
        <f t="shared" si="68"/>
        <v>4</v>
      </c>
      <c r="O1463" cm="1">
        <f t="array" ref="O1463">_xlfn.IFS(OR('Paraclinicos '!M1410="",'Paraclinicos '!N1410="",'Paraclinicos '!N1410=0),"",'Paraclinicos '!M1410/'Paraclinicos '!N1410&lt;100,4,'Paraclinicos '!M1410/'Paraclinicos '!N1410&lt;200,3,'Paraclinicos '!M1410/'Paraclinicos '!N1410&lt;300,2,'Paraclinicos '!M1410/'Paraclinicos '!N1410&lt;400,1,'Paraclinicos '!M1410/'Paraclinicos '!N1410&gt;=400,0)</f>
        <v>2</v>
      </c>
      <c r="P1463" cm="1">
        <f t="array" ref="P1463">_xlfn.IFS('Paraclinicos '!C1410="","",'Paraclinicos '!C1410&lt;20,4,'Paraclinicos '!C1410&lt;50,3,'Paraclinicos '!C1410&lt;100,2,'Paraclinicos '!C1410&lt;150,1,'Paraclinicos '!C1410&gt;150,0)</f>
        <v>0</v>
      </c>
      <c r="Q1463" cm="1">
        <f t="array" ref="Q1463">_xlfn.IFS('Paraclinicos '!O1410="","",'Paraclinicos '!O1410&lt;1.2,0,'Paraclinicos '!O1410&lt;2,1,'Paraclinicos '!O1410&lt;3.5,2,'Paraclinicos '!O1410&lt;5,3,'Paraclinicos '!O1410&gt;5,4)</f>
        <v>0</v>
      </c>
      <c r="R1463" cm="1">
        <f t="array" ref="R1463">_xlfn.IFS('Paraclinicos '!J1410="","",'Paraclinicos '!J1410&lt;1.2,0,'Paraclinicos '!J1410&lt;2,1,'Paraclinicos '!J1410&lt;6,2,'Paraclinicos '!J1410&lt;12,3,'Paraclinicos '!J1410&gt;=12,4)</f>
        <v>0</v>
      </c>
      <c r="S1463" cm="1">
        <f t="array" ref="S1463">_xlfn.IFS('Paraclinicos '!Y1410="","",'Paraclinicos '!Y1410&lt;70,1,'Paraclinicos '!Y1410&gt;=70,0)</f>
        <v>0</v>
      </c>
      <c r="T1463" cm="1">
        <f t="array" ref="T1463">_xlfn.IFS('Paraclinicos '!W1410="","",'Paraclinicos '!W1410&lt;6,4,'Paraclinicos '!W1410&lt;10,3,'Paraclinicos '!W1410&lt;13,2,'Paraclinicos '!W1410&lt;15,1,'Paraclinicos '!W1410=15,0)</f>
        <v>3</v>
      </c>
      <c r="U1463" s="54">
        <f t="shared" si="66"/>
        <v>5</v>
      </c>
      <c r="V1463" cm="1">
        <f t="array" ref="V1463">_xlfn.IFS('Paraclinicos '!S1410="","",OR('Paraclinicos '!S1410&lt;=8,'Paraclinicos '!S1410&gt;=25),3,'Paraclinicos '!S1410&lt;12,1,'Paraclinicos '!S1410&lt;21,0,'Paraclinicos '!S1410&lt;25,2)</f>
        <v>0</v>
      </c>
      <c r="W1463" t="str">
        <f>IFERROR(IF(INDEX('BD Demog para scores enalazar'!Y$2:'BD Demog para scores enalazar'!Y$3000,MATCH(Formulas!A1463,'BD Demog para scores enalazar'!A$2:'BD Demog para scores enalazar'!A$3000,0))=1,"SI","NO"),"")</f>
        <v>NO</v>
      </c>
      <c r="X1463" s="9" t="str">
        <f>IFERROR(IF(INDEX('BD Demog para scores enalazar'!AJ$2:'BD Demog para scores enalazar'!AJ$3000,MATCH(Formulas!A1463,'BD Demog para scores enalazar'!A$2:'BD Demog para scores enalazar'!A$3000,0))=1,"SI","NO"),"")</f>
        <v>NO</v>
      </c>
      <c r="Y1463" cm="1">
        <f t="array" ref="Y1463">IF(AND(W1463="NO",X1463="NO"),_xlfn.IFS('Paraclinicos '!K1410&lt;=91,3,'Paraclinicos '!K1410&lt;94,2,'Paraclinicos '!K1410&lt;96,1,'Paraclinicos '!K1410&gt;=96,0),"")</f>
        <v>3</v>
      </c>
      <c r="Z1463" t="str" cm="1">
        <f t="array" ref="Z1463">IF(OR(W1463="SI",X1463="SI"),_xlfn.IFS(OR(AND('Paraclinicos '!K1411&lt;=83),AND('Paraclinicos '!K1411&gt;=97,AA1463=2)),3,OR(AND('Paraclinicos '!K1411&lt;=86),AND('Paraclinicos '!K1411&gt;=94,AA1463=2)),2,OR(AND('Paraclinicos '!K1411&lt;=88),AND('Paraclinicos '!K1411&gt;=92,AA1463=2)),1,OR(AND('Paraclinicos '!K1411&gt;=88,'Paraclinicos '!K1411&lt;=92),AND('Paraclinicos '!K1411&gt;=93,AA1463=0)),0),"")</f>
        <v/>
      </c>
      <c r="AA1463" cm="1">
        <f t="array" ref="AA1463">_xlfn.IFS('Paraclinicos '!E1410="","",'Paraclinicos '!E1410="Oxigeno",2,'Paraclinicos '!E1410="Aire",0)</f>
        <v>2</v>
      </c>
    </row>
    <row r="1464" spans="1:27" x14ac:dyDescent="0.25">
      <c r="A1464">
        <f>'Paraclinicos '!A1411</f>
        <v>510</v>
      </c>
      <c r="B1464" s="3">
        <f>'Paraclinicos '!R1411</f>
        <v>44234</v>
      </c>
      <c r="C1464" cm="1">
        <f t="array" ref="C1464">_xlfn.IFS('Paraclinicos '!Q1411="","",'Paraclinicos '!Q1411&gt;60,3,'Paraclinicos '!Q1411&lt;=60,1)</f>
        <v>3</v>
      </c>
      <c r="D1464" t="str">
        <f>IFERROR(IF(INDEX('BD Demog para scores enalazar'!BC$2:BC$3000,MATCH(Formulas!A1464,'BD Demog para scores enalazar'!A$2:A$3000,0))=0,"SI","NO"),"")</f>
        <v>SI</v>
      </c>
      <c r="E1464" cm="1">
        <f t="array" ref="E1464">_xlfn.IFS(D1464="","",D1464="SI",4,D1464="NO",1)</f>
        <v>4</v>
      </c>
      <c r="F1464" cm="1">
        <f t="array" ref="F1464">_xlfn.IFS('Paraclinicos '!B1411="","",'Paraclinicos '!B1411&gt;1,1,'Paraclinicos '!B1411&lt;=1,3)</f>
        <v>1</v>
      </c>
      <c r="G1464" t="str" cm="1">
        <f t="array" ref="G1464">_xlfn.IFS('Paraclinicos '!D1411="","",AND('Paraclinicos '!D1411&gt;=250,'Paraclinicos '!D1411&lt;=500),2,'Paraclinicos '!D1411&gt;500,3,'Paraclinicos '!D1411&lt;250,1)</f>
        <v/>
      </c>
      <c r="H1464" s="50">
        <f t="shared" si="67"/>
        <v>8</v>
      </c>
      <c r="I1464" cm="1">
        <f t="array" ref="I1464">_xlfn.IFS('Paraclinicos '!Q1411="","",'Paraclinicos '!Q1411&gt;=65,1,'Paraclinicos '!Q1411&lt;65,0)</f>
        <v>0</v>
      </c>
      <c r="J1464" cm="1">
        <f t="array" ref="J1464">_xlfn.IFS('Paraclinicos '!I1411="","",'Paraclinicos '!I1411&gt;7,1,'Paraclinicos '!I1411&lt;=7,0)</f>
        <v>1</v>
      </c>
      <c r="K1464" cm="1">
        <f t="array" ref="K1464">_xlfn.IFS('Paraclinicos '!W1411="","",'Paraclinicos '!W1411&lt;=8,1,'Paraclinicos '!W1411&gt;8,0)</f>
        <v>1</v>
      </c>
      <c r="L1464" cm="1">
        <f t="array" ref="L1464">_xlfn.IFS('Paraclinicos '!S1411="","",'Paraclinicos '!S1411&gt;=30,1,'Paraclinicos '!S1411&lt;30,0)</f>
        <v>0</v>
      </c>
      <c r="M1464" cm="1">
        <f t="array" ref="M1464">_xlfn.IFS(OR('Paraclinicos '!T1411="",'Paraclinicos '!U1411=""),"",OR('Paraclinicos '!T1411&lt;=90,'Paraclinicos '!U1411&lt;=60),1,OR('Paraclinicos '!T1411&gt;90,'Paraclinicos '!U1411&gt;60),0)</f>
        <v>1</v>
      </c>
      <c r="N1464" s="45">
        <f t="shared" si="68"/>
        <v>5</v>
      </c>
      <c r="O1464" cm="1">
        <f t="array" ref="O1464">_xlfn.IFS(OR('Paraclinicos '!M1411="",'Paraclinicos '!N1411="",'Paraclinicos '!N1411=0),"",'Paraclinicos '!M1411/'Paraclinicos '!N1411&lt;100,4,'Paraclinicos '!M1411/'Paraclinicos '!N1411&lt;200,3,'Paraclinicos '!M1411/'Paraclinicos '!N1411&lt;300,2,'Paraclinicos '!M1411/'Paraclinicos '!N1411&lt;400,1,'Paraclinicos '!M1411/'Paraclinicos '!N1411&gt;=400,0)</f>
        <v>2</v>
      </c>
      <c r="P1464" cm="1">
        <f t="array" ref="P1464">_xlfn.IFS('Paraclinicos '!C1411="","",'Paraclinicos '!C1411&lt;20,4,'Paraclinicos '!C1411&lt;50,3,'Paraclinicos '!C1411&lt;100,2,'Paraclinicos '!C1411&lt;150,1,'Paraclinicos '!C1411&gt;150,0)</f>
        <v>0</v>
      </c>
      <c r="Q1464" cm="1">
        <f t="array" ref="Q1464">_xlfn.IFS('Paraclinicos '!O1411="","",'Paraclinicos '!O1411&lt;1.2,0,'Paraclinicos '!O1411&lt;2,1,'Paraclinicos '!O1411&lt;3.5,2,'Paraclinicos '!O1411&lt;5,3,'Paraclinicos '!O1411&gt;5,4)</f>
        <v>0</v>
      </c>
      <c r="R1464" cm="1">
        <f t="array" ref="R1464">_xlfn.IFS('Paraclinicos '!J1411="","",'Paraclinicos '!J1411&lt;1.2,0,'Paraclinicos '!J1411&lt;2,1,'Paraclinicos '!J1411&lt;6,2,'Paraclinicos '!J1411&lt;12,3,'Paraclinicos '!J1411&gt;=12,4)</f>
        <v>0</v>
      </c>
      <c r="S1464" cm="1">
        <f t="array" ref="S1464">_xlfn.IFS('Paraclinicos '!Y1411="","",'Paraclinicos '!Y1411&lt;70,1,'Paraclinicos '!Y1411&gt;=70,0)</f>
        <v>0</v>
      </c>
      <c r="T1464" cm="1">
        <f t="array" ref="T1464">_xlfn.IFS('Paraclinicos '!W1411="","",'Paraclinicos '!W1411&lt;6,4,'Paraclinicos '!W1411&lt;10,3,'Paraclinicos '!W1411&lt;13,2,'Paraclinicos '!W1411&lt;15,1,'Paraclinicos '!W1411=15,0)</f>
        <v>4</v>
      </c>
      <c r="U1464" s="54">
        <f t="shared" si="66"/>
        <v>6</v>
      </c>
      <c r="V1464" cm="1">
        <f t="array" ref="V1464">_xlfn.IFS('Paraclinicos '!S1411="","",OR('Paraclinicos '!S1411&lt;=8,'Paraclinicos '!S1411&gt;=25),3,'Paraclinicos '!S1411&lt;12,1,'Paraclinicos '!S1411&lt;21,0,'Paraclinicos '!S1411&lt;25,2)</f>
        <v>0</v>
      </c>
      <c r="W1464" t="str">
        <f>IFERROR(IF(INDEX('BD Demog para scores enalazar'!Y$2:'BD Demog para scores enalazar'!Y$3000,MATCH(Formulas!A1464,'BD Demog para scores enalazar'!A$2:'BD Demog para scores enalazar'!A$3000,0))=1,"SI","NO"),"")</f>
        <v>NO</v>
      </c>
      <c r="X1464" s="9" t="str">
        <f>IFERROR(IF(INDEX('BD Demog para scores enalazar'!AJ$2:'BD Demog para scores enalazar'!AJ$3000,MATCH(Formulas!A1464,'BD Demog para scores enalazar'!A$2:'BD Demog para scores enalazar'!A$3000,0))=1,"SI","NO"),"")</f>
        <v>NO</v>
      </c>
      <c r="Y1464" cm="1">
        <f t="array" ref="Y1464">IF(AND(W1464="NO",X1464="NO"),_xlfn.IFS('Paraclinicos '!K1411&lt;=91,3,'Paraclinicos '!K1411&lt;94,2,'Paraclinicos '!K1411&lt;96,1,'Paraclinicos '!K1411&gt;=96,0),"")</f>
        <v>2</v>
      </c>
      <c r="Z1464" t="str" cm="1">
        <f t="array" ref="Z1464">IF(OR(W1464="SI",X1464="SI"),_xlfn.IFS(OR(AND('Paraclinicos '!K1412&lt;=83),AND('Paraclinicos '!K1412&gt;=97,AA1464=2)),3,OR(AND('Paraclinicos '!K1412&lt;=86),AND('Paraclinicos '!K1412&gt;=94,AA1464=2)),2,OR(AND('Paraclinicos '!K1412&lt;=88),AND('Paraclinicos '!K1412&gt;=92,AA1464=2)),1,OR(AND('Paraclinicos '!K1412&gt;=88,'Paraclinicos '!K1412&lt;=92),AND('Paraclinicos '!K1412&gt;=93,AA1464=0)),0),"")</f>
        <v/>
      </c>
      <c r="AA1464" cm="1">
        <f t="array" ref="AA1464">_xlfn.IFS('Paraclinicos '!E1411="","",'Paraclinicos '!E1411="Oxigeno",2,'Paraclinicos '!E1411="Aire",0)</f>
        <v>2</v>
      </c>
    </row>
    <row r="1465" spans="1:27" x14ac:dyDescent="0.25">
      <c r="A1465">
        <f>'Paraclinicos '!A1412</f>
        <v>510</v>
      </c>
      <c r="B1465" s="3">
        <f>'Paraclinicos '!R1412</f>
        <v>44235</v>
      </c>
      <c r="C1465" cm="1">
        <f t="array" ref="C1465">_xlfn.IFS('Paraclinicos '!Q1412="","",'Paraclinicos '!Q1412&gt;60,3,'Paraclinicos '!Q1412&lt;=60,1)</f>
        <v>3</v>
      </c>
      <c r="D1465" t="str">
        <f>IFERROR(IF(INDEX('BD Demog para scores enalazar'!BC$2:BC$3000,MATCH(Formulas!A1465,'BD Demog para scores enalazar'!A$2:A$3000,0))=0,"SI","NO"),"")</f>
        <v>SI</v>
      </c>
      <c r="E1465" cm="1">
        <f t="array" ref="E1465">_xlfn.IFS(D1465="","",D1465="SI",4,D1465="NO",1)</f>
        <v>4</v>
      </c>
      <c r="F1465" cm="1">
        <f t="array" ref="F1465">_xlfn.IFS('Paraclinicos '!B1412="","",'Paraclinicos '!B1412&gt;1,1,'Paraclinicos '!B1412&lt;=1,3)</f>
        <v>1</v>
      </c>
      <c r="G1465" t="str" cm="1">
        <f t="array" ref="G1465">_xlfn.IFS('Paraclinicos '!D1412="","",AND('Paraclinicos '!D1412&gt;=250,'Paraclinicos '!D1412&lt;=500),2,'Paraclinicos '!D1412&gt;500,3,'Paraclinicos '!D1412&lt;250,1)</f>
        <v/>
      </c>
      <c r="H1465" s="50">
        <f t="shared" si="67"/>
        <v>8</v>
      </c>
      <c r="I1465" cm="1">
        <f t="array" ref="I1465">_xlfn.IFS('Paraclinicos '!Q1412="","",'Paraclinicos '!Q1412&gt;=65,1,'Paraclinicos '!Q1412&lt;65,0)</f>
        <v>0</v>
      </c>
      <c r="J1465" cm="1">
        <f t="array" ref="J1465">_xlfn.IFS('Paraclinicos '!I1412="","",'Paraclinicos '!I1412&gt;7,1,'Paraclinicos '!I1412&lt;=7,0)</f>
        <v>1</v>
      </c>
      <c r="K1465" cm="1">
        <f t="array" ref="K1465">_xlfn.IFS('Paraclinicos '!W1412="","",'Paraclinicos '!W1412&lt;=8,1,'Paraclinicos '!W1412&gt;8,0)</f>
        <v>1</v>
      </c>
      <c r="L1465" cm="1">
        <f t="array" ref="L1465">_xlfn.IFS('Paraclinicos '!S1412="","",'Paraclinicos '!S1412&gt;=30,1,'Paraclinicos '!S1412&lt;30,0)</f>
        <v>0</v>
      </c>
      <c r="M1465" cm="1">
        <f t="array" ref="M1465">_xlfn.IFS(OR('Paraclinicos '!T1412="",'Paraclinicos '!U1412=""),"",OR('Paraclinicos '!T1412&lt;=90,'Paraclinicos '!U1412&lt;=60),1,OR('Paraclinicos '!T1412&gt;90,'Paraclinicos '!U1412&gt;60),0)</f>
        <v>1</v>
      </c>
      <c r="N1465" s="45">
        <f t="shared" si="68"/>
        <v>6</v>
      </c>
      <c r="O1465" cm="1">
        <f t="array" ref="O1465">_xlfn.IFS(OR('Paraclinicos '!M1412="",'Paraclinicos '!N1412="",'Paraclinicos '!N1412=0),"",'Paraclinicos '!M1412/'Paraclinicos '!N1412&lt;100,4,'Paraclinicos '!M1412/'Paraclinicos '!N1412&lt;200,3,'Paraclinicos '!M1412/'Paraclinicos '!N1412&lt;300,2,'Paraclinicos '!M1412/'Paraclinicos '!N1412&lt;400,1,'Paraclinicos '!M1412/'Paraclinicos '!N1412&gt;=400,0)</f>
        <v>2</v>
      </c>
      <c r="P1465" cm="1">
        <f t="array" ref="P1465">_xlfn.IFS('Paraclinicos '!C1412="","",'Paraclinicos '!C1412&lt;20,4,'Paraclinicos '!C1412&lt;50,3,'Paraclinicos '!C1412&lt;100,2,'Paraclinicos '!C1412&lt;150,1,'Paraclinicos '!C1412&gt;150,0)</f>
        <v>0</v>
      </c>
      <c r="Q1465" cm="1">
        <f t="array" ref="Q1465">_xlfn.IFS('Paraclinicos '!O1412="","",'Paraclinicos '!O1412&lt;1.2,0,'Paraclinicos '!O1412&lt;2,1,'Paraclinicos '!O1412&lt;3.5,2,'Paraclinicos '!O1412&lt;5,3,'Paraclinicos '!O1412&gt;5,4)</f>
        <v>0</v>
      </c>
      <c r="R1465" cm="1">
        <f t="array" ref="R1465">_xlfn.IFS('Paraclinicos '!J1412="","",'Paraclinicos '!J1412&lt;1.2,0,'Paraclinicos '!J1412&lt;2,1,'Paraclinicos '!J1412&lt;6,2,'Paraclinicos '!J1412&lt;12,3,'Paraclinicos '!J1412&gt;=12,4)</f>
        <v>0</v>
      </c>
      <c r="S1465" cm="1">
        <f t="array" ref="S1465">_xlfn.IFS('Paraclinicos '!Y1412="","",'Paraclinicos '!Y1412&lt;70,1,'Paraclinicos '!Y1412&gt;=70,0)</f>
        <v>0</v>
      </c>
      <c r="T1465" cm="1">
        <f t="array" ref="T1465">_xlfn.IFS('Paraclinicos '!W1412="","",'Paraclinicos '!W1412&lt;6,4,'Paraclinicos '!W1412&lt;10,3,'Paraclinicos '!W1412&lt;13,2,'Paraclinicos '!W1412&lt;15,1,'Paraclinicos '!W1412=15,0)</f>
        <v>4</v>
      </c>
      <c r="U1465" s="54">
        <f t="shared" si="66"/>
        <v>6</v>
      </c>
      <c r="V1465" cm="1">
        <f t="array" ref="V1465">_xlfn.IFS('Paraclinicos '!S1412="","",OR('Paraclinicos '!S1412&lt;=8,'Paraclinicos '!S1412&gt;=25),3,'Paraclinicos '!S1412&lt;12,1,'Paraclinicos '!S1412&lt;21,0,'Paraclinicos '!S1412&lt;25,2)</f>
        <v>2</v>
      </c>
      <c r="W1465" t="str">
        <f>IFERROR(IF(INDEX('BD Demog para scores enalazar'!Y$2:'BD Demog para scores enalazar'!Y$3000,MATCH(Formulas!A1465,'BD Demog para scores enalazar'!A$2:'BD Demog para scores enalazar'!A$3000,0))=1,"SI","NO"),"")</f>
        <v>NO</v>
      </c>
      <c r="X1465" s="9" t="str">
        <f>IFERROR(IF(INDEX('BD Demog para scores enalazar'!AJ$2:'BD Demog para scores enalazar'!AJ$3000,MATCH(Formulas!A1465,'BD Demog para scores enalazar'!A$2:'BD Demog para scores enalazar'!A$3000,0))=1,"SI","NO"),"")</f>
        <v>NO</v>
      </c>
      <c r="Y1465" cm="1">
        <f t="array" ref="Y1465">IF(AND(W1465="NO",X1465="NO"),_xlfn.IFS('Paraclinicos '!K1412&lt;=91,3,'Paraclinicos '!K1412&lt;94,2,'Paraclinicos '!K1412&lt;96,1,'Paraclinicos '!K1412&gt;=96,0),"")</f>
        <v>3</v>
      </c>
      <c r="Z1465" t="str" cm="1">
        <f t="array" ref="Z1465">IF(OR(W1465="SI",X1465="SI"),_xlfn.IFS(OR(AND('Paraclinicos '!K1413&lt;=83),AND('Paraclinicos '!K1413&gt;=97,AA1465=2)),3,OR(AND('Paraclinicos '!K1413&lt;=86),AND('Paraclinicos '!K1413&gt;=94,AA1465=2)),2,OR(AND('Paraclinicos '!K1413&lt;=88),AND('Paraclinicos '!K1413&gt;=92,AA1465=2)),1,OR(AND('Paraclinicos '!K1413&gt;=88,'Paraclinicos '!K1413&lt;=92),AND('Paraclinicos '!K1413&gt;=93,AA1465=0)),0),"")</f>
        <v/>
      </c>
      <c r="AA1465" cm="1">
        <f t="array" ref="AA1465">_xlfn.IFS('Paraclinicos '!E1412="","",'Paraclinicos '!E1412="Oxigeno",2,'Paraclinicos '!E1412="Aire",0)</f>
        <v>2</v>
      </c>
    </row>
    <row r="1466" spans="1:27" x14ac:dyDescent="0.25">
      <c r="A1466">
        <f>'Paraclinicos '!A1413</f>
        <v>510</v>
      </c>
      <c r="B1466" s="3">
        <f>'Paraclinicos '!R1413</f>
        <v>44237</v>
      </c>
      <c r="C1466" cm="1">
        <f t="array" ref="C1466">_xlfn.IFS('Paraclinicos '!Q1413="","",'Paraclinicos '!Q1413&gt;60,3,'Paraclinicos '!Q1413&lt;=60,1)</f>
        <v>3</v>
      </c>
      <c r="D1466" t="str">
        <f>IFERROR(IF(INDEX('BD Demog para scores enalazar'!BC$2:BC$3000,MATCH(Formulas!A1466,'BD Demog para scores enalazar'!A$2:A$3000,0))=0,"SI","NO"),"")</f>
        <v>SI</v>
      </c>
      <c r="E1466" cm="1">
        <f t="array" ref="E1466">_xlfn.IFS(D1466="","",D1466="SI",4,D1466="NO",1)</f>
        <v>4</v>
      </c>
      <c r="F1466" cm="1">
        <f t="array" ref="F1466">_xlfn.IFS('Paraclinicos '!B1413="","",'Paraclinicos '!B1413&gt;1,1,'Paraclinicos '!B1413&lt;=1,3)</f>
        <v>1</v>
      </c>
      <c r="G1466" t="str" cm="1">
        <f t="array" ref="G1466">_xlfn.IFS('Paraclinicos '!D1413="","",AND('Paraclinicos '!D1413&gt;=250,'Paraclinicos '!D1413&lt;=500),2,'Paraclinicos '!D1413&gt;500,3,'Paraclinicos '!D1413&lt;250,1)</f>
        <v/>
      </c>
      <c r="H1466" s="50">
        <f t="shared" si="67"/>
        <v>8</v>
      </c>
      <c r="I1466" cm="1">
        <f t="array" ref="I1466">_xlfn.IFS('Paraclinicos '!Q1413="","",'Paraclinicos '!Q1413&gt;=65,1,'Paraclinicos '!Q1413&lt;65,0)</f>
        <v>0</v>
      </c>
      <c r="J1466" cm="1">
        <f t="array" ref="J1466">_xlfn.IFS('Paraclinicos '!I1413="","",'Paraclinicos '!I1413&gt;7,1,'Paraclinicos '!I1413&lt;=7,0)</f>
        <v>1</v>
      </c>
      <c r="K1466" cm="1">
        <f t="array" ref="K1466">_xlfn.IFS('Paraclinicos '!W1413="","",'Paraclinicos '!W1413&lt;=8,1,'Paraclinicos '!W1413&gt;8,0)</f>
        <v>0</v>
      </c>
      <c r="L1466" cm="1">
        <f t="array" ref="L1466">_xlfn.IFS('Paraclinicos '!S1413="","",'Paraclinicos '!S1413&gt;=30,1,'Paraclinicos '!S1413&lt;30,0)</f>
        <v>0</v>
      </c>
      <c r="M1466" cm="1">
        <f t="array" ref="M1466">_xlfn.IFS(OR('Paraclinicos '!T1413="",'Paraclinicos '!U1413=""),"",OR('Paraclinicos '!T1413&lt;=90,'Paraclinicos '!U1413&lt;=60),1,OR('Paraclinicos '!T1413&gt;90,'Paraclinicos '!U1413&gt;60),0)</f>
        <v>0</v>
      </c>
      <c r="N1466" s="45">
        <f t="shared" si="68"/>
        <v>4</v>
      </c>
      <c r="O1466" cm="1">
        <f t="array" ref="O1466">_xlfn.IFS(OR('Paraclinicos '!M1413="",'Paraclinicos '!N1413="",'Paraclinicos '!N1413=0),"",'Paraclinicos '!M1413/'Paraclinicos '!N1413&lt;100,4,'Paraclinicos '!M1413/'Paraclinicos '!N1413&lt;200,3,'Paraclinicos '!M1413/'Paraclinicos '!N1413&lt;300,2,'Paraclinicos '!M1413/'Paraclinicos '!N1413&lt;400,1,'Paraclinicos '!M1413/'Paraclinicos '!N1413&gt;=400,0)</f>
        <v>2</v>
      </c>
      <c r="P1466" cm="1">
        <f t="array" ref="P1466">_xlfn.IFS('Paraclinicos '!C1413="","",'Paraclinicos '!C1413&lt;20,4,'Paraclinicos '!C1413&lt;50,3,'Paraclinicos '!C1413&lt;100,2,'Paraclinicos '!C1413&lt;150,1,'Paraclinicos '!C1413&gt;150,0)</f>
        <v>0</v>
      </c>
      <c r="Q1466" cm="1">
        <f t="array" ref="Q1466">_xlfn.IFS('Paraclinicos '!O1413="","",'Paraclinicos '!O1413&lt;1.2,0,'Paraclinicos '!O1413&lt;2,1,'Paraclinicos '!O1413&lt;3.5,2,'Paraclinicos '!O1413&lt;5,3,'Paraclinicos '!O1413&gt;5,4)</f>
        <v>0</v>
      </c>
      <c r="R1466" t="str" cm="1">
        <f t="array" ref="R1466">_xlfn.IFS('Paraclinicos '!J1413="","",'Paraclinicos '!J1413&lt;1.2,0,'Paraclinicos '!J1413&lt;2,1,'Paraclinicos '!J1413&lt;6,2,'Paraclinicos '!J1413&lt;12,3,'Paraclinicos '!J1413&gt;=12,4)</f>
        <v/>
      </c>
      <c r="S1466" cm="1">
        <f t="array" ref="S1466">_xlfn.IFS('Paraclinicos '!Y1413="","",'Paraclinicos '!Y1413&lt;70,1,'Paraclinicos '!Y1413&gt;=70,0)</f>
        <v>0</v>
      </c>
      <c r="T1466" cm="1">
        <f t="array" ref="T1466">_xlfn.IFS('Paraclinicos '!W1413="","",'Paraclinicos '!W1413&lt;6,4,'Paraclinicos '!W1413&lt;10,3,'Paraclinicos '!W1413&lt;13,2,'Paraclinicos '!W1413&lt;15,1,'Paraclinicos '!W1413=15,0)</f>
        <v>3</v>
      </c>
      <c r="U1466" s="54">
        <f t="shared" si="66"/>
        <v>5</v>
      </c>
      <c r="V1466" cm="1">
        <f t="array" ref="V1466">_xlfn.IFS('Paraclinicos '!S1413="","",OR('Paraclinicos '!S1413&lt;=8,'Paraclinicos '!S1413&gt;=25),3,'Paraclinicos '!S1413&lt;12,1,'Paraclinicos '!S1413&lt;21,0,'Paraclinicos '!S1413&lt;25,2)</f>
        <v>0</v>
      </c>
      <c r="W1466" t="str">
        <f>IFERROR(IF(INDEX('BD Demog para scores enalazar'!Y$2:'BD Demog para scores enalazar'!Y$3000,MATCH(Formulas!A1466,'BD Demog para scores enalazar'!A$2:'BD Demog para scores enalazar'!A$3000,0))=1,"SI","NO"),"")</f>
        <v>NO</v>
      </c>
      <c r="X1466" s="9" t="str">
        <f>IFERROR(IF(INDEX('BD Demog para scores enalazar'!AJ$2:'BD Demog para scores enalazar'!AJ$3000,MATCH(Formulas!A1466,'BD Demog para scores enalazar'!A$2:'BD Demog para scores enalazar'!A$3000,0))=1,"SI","NO"),"")</f>
        <v>NO</v>
      </c>
      <c r="Y1466" cm="1">
        <f t="array" ref="Y1466">IF(AND(W1466="NO",X1466="NO"),_xlfn.IFS('Paraclinicos '!K1413&lt;=91,3,'Paraclinicos '!K1413&lt;94,2,'Paraclinicos '!K1413&lt;96,1,'Paraclinicos '!K1413&gt;=96,0),"")</f>
        <v>3</v>
      </c>
      <c r="Z1466" t="str" cm="1">
        <f t="array" ref="Z1466">IF(OR(W1466="SI",X1466="SI"),_xlfn.IFS(OR(AND('Paraclinicos '!K1414&lt;=83),AND('Paraclinicos '!K1414&gt;=97,AA1466=2)),3,OR(AND('Paraclinicos '!K1414&lt;=86),AND('Paraclinicos '!K1414&gt;=94,AA1466=2)),2,OR(AND('Paraclinicos '!K1414&lt;=88),AND('Paraclinicos '!K1414&gt;=92,AA1466=2)),1,OR(AND('Paraclinicos '!K1414&gt;=88,'Paraclinicos '!K1414&lt;=92),AND('Paraclinicos '!K1414&gt;=93,AA1466=0)),0),"")</f>
        <v/>
      </c>
      <c r="AA1466" cm="1">
        <f t="array" ref="AA1466">_xlfn.IFS('Paraclinicos '!E1413="","",'Paraclinicos '!E1413="Oxigeno",2,'Paraclinicos '!E1413="Aire",0)</f>
        <v>2</v>
      </c>
    </row>
    <row r="1467" spans="1:27" x14ac:dyDescent="0.25">
      <c r="A1467">
        <f>'Paraclinicos '!A1414</f>
        <v>510</v>
      </c>
      <c r="B1467" s="3">
        <f>'Paraclinicos '!R1414</f>
        <v>44239</v>
      </c>
      <c r="C1467" cm="1">
        <f t="array" ref="C1467">_xlfn.IFS('Paraclinicos '!Q1414="","",'Paraclinicos '!Q1414&gt;60,3,'Paraclinicos '!Q1414&lt;=60,1)</f>
        <v>3</v>
      </c>
      <c r="D1467" t="str">
        <f>IFERROR(IF(INDEX('BD Demog para scores enalazar'!BC$2:BC$3000,MATCH(Formulas!A1467,'BD Demog para scores enalazar'!A$2:A$3000,0))=0,"SI","NO"),"")</f>
        <v>SI</v>
      </c>
      <c r="E1467" cm="1">
        <f t="array" ref="E1467">_xlfn.IFS(D1467="","",D1467="SI",4,D1467="NO",1)</f>
        <v>4</v>
      </c>
      <c r="F1467" cm="1">
        <f t="array" ref="F1467">_xlfn.IFS('Paraclinicos '!B1414="","",'Paraclinicos '!B1414&gt;1,1,'Paraclinicos '!B1414&lt;=1,3)</f>
        <v>1</v>
      </c>
      <c r="G1467" t="str" cm="1">
        <f t="array" ref="G1467">_xlfn.IFS('Paraclinicos '!D1414="","",AND('Paraclinicos '!D1414&gt;=250,'Paraclinicos '!D1414&lt;=500),2,'Paraclinicos '!D1414&gt;500,3,'Paraclinicos '!D1414&lt;250,1)</f>
        <v/>
      </c>
      <c r="H1467" s="50">
        <f t="shared" si="67"/>
        <v>8</v>
      </c>
      <c r="I1467" cm="1">
        <f t="array" ref="I1467">_xlfn.IFS('Paraclinicos '!Q1414="","",'Paraclinicos '!Q1414&gt;=65,1,'Paraclinicos '!Q1414&lt;65,0)</f>
        <v>0</v>
      </c>
      <c r="J1467" cm="1">
        <f t="array" ref="J1467">_xlfn.IFS('Paraclinicos '!I1414="","",'Paraclinicos '!I1414&gt;7,1,'Paraclinicos '!I1414&lt;=7,0)</f>
        <v>1</v>
      </c>
      <c r="K1467" cm="1">
        <f t="array" ref="K1467">_xlfn.IFS('Paraclinicos '!W1414="","",'Paraclinicos '!W1414&lt;=8,1,'Paraclinicos '!W1414&gt;8,0)</f>
        <v>0</v>
      </c>
      <c r="L1467" cm="1">
        <f t="array" ref="L1467">_xlfn.IFS('Paraclinicos '!S1414="","",'Paraclinicos '!S1414&gt;=30,1,'Paraclinicos '!S1414&lt;30,0)</f>
        <v>0</v>
      </c>
      <c r="M1467" cm="1">
        <f t="array" ref="M1467">_xlfn.IFS(OR('Paraclinicos '!T1414="",'Paraclinicos '!U1414=""),"",OR('Paraclinicos '!T1414&lt;=90,'Paraclinicos '!U1414&lt;=60),1,OR('Paraclinicos '!T1414&gt;90,'Paraclinicos '!U1414&gt;60),0)</f>
        <v>0</v>
      </c>
      <c r="N1467" s="45">
        <f t="shared" si="68"/>
        <v>2</v>
      </c>
      <c r="O1467" cm="1">
        <f t="array" ref="O1467">_xlfn.IFS(OR('Paraclinicos '!M1414="",'Paraclinicos '!N1414="",'Paraclinicos '!N1414=0),"",'Paraclinicos '!M1414/'Paraclinicos '!N1414&lt;100,4,'Paraclinicos '!M1414/'Paraclinicos '!N1414&lt;200,3,'Paraclinicos '!M1414/'Paraclinicos '!N1414&lt;300,2,'Paraclinicos '!M1414/'Paraclinicos '!N1414&lt;400,1,'Paraclinicos '!M1414/'Paraclinicos '!N1414&gt;=400,0)</f>
        <v>2</v>
      </c>
      <c r="P1467" cm="1">
        <f t="array" ref="P1467">_xlfn.IFS('Paraclinicos '!C1414="","",'Paraclinicos '!C1414&lt;20,4,'Paraclinicos '!C1414&lt;50,3,'Paraclinicos '!C1414&lt;100,2,'Paraclinicos '!C1414&lt;150,1,'Paraclinicos '!C1414&gt;150,0)</f>
        <v>0</v>
      </c>
      <c r="Q1467" cm="1">
        <f t="array" ref="Q1467">_xlfn.IFS('Paraclinicos '!O1414="","",'Paraclinicos '!O1414&lt;1.2,0,'Paraclinicos '!O1414&lt;2,1,'Paraclinicos '!O1414&lt;3.5,2,'Paraclinicos '!O1414&lt;5,3,'Paraclinicos '!O1414&gt;5,4)</f>
        <v>0</v>
      </c>
      <c r="R1467" cm="1">
        <f t="array" ref="R1467">_xlfn.IFS('Paraclinicos '!J1414="","",'Paraclinicos '!J1414&lt;1.2,0,'Paraclinicos '!J1414&lt;2,1,'Paraclinicos '!J1414&lt;6,2,'Paraclinicos '!J1414&lt;12,3,'Paraclinicos '!J1414&gt;=12,4)</f>
        <v>0</v>
      </c>
      <c r="S1467" cm="1">
        <f t="array" ref="S1467">_xlfn.IFS('Paraclinicos '!Y1414="","",'Paraclinicos '!Y1414&lt;70,1,'Paraclinicos '!Y1414&gt;=70,0)</f>
        <v>0</v>
      </c>
      <c r="T1467" cm="1">
        <f t="array" ref="T1467">_xlfn.IFS('Paraclinicos '!W1414="","",'Paraclinicos '!W1414&lt;6,4,'Paraclinicos '!W1414&lt;10,3,'Paraclinicos '!W1414&lt;13,2,'Paraclinicos '!W1414&lt;15,1,'Paraclinicos '!W1414=15,0)</f>
        <v>2</v>
      </c>
      <c r="U1467" s="54">
        <f t="shared" si="66"/>
        <v>4</v>
      </c>
      <c r="V1467" cm="1">
        <f t="array" ref="V1467">_xlfn.IFS('Paraclinicos '!S1414="","",OR('Paraclinicos '!S1414&lt;=8,'Paraclinicos '!S1414&gt;=25),3,'Paraclinicos '!S1414&lt;12,1,'Paraclinicos '!S1414&lt;21,0,'Paraclinicos '!S1414&lt;25,2)</f>
        <v>0</v>
      </c>
      <c r="W1467" t="str">
        <f>IFERROR(IF(INDEX('BD Demog para scores enalazar'!Y$2:'BD Demog para scores enalazar'!Y$3000,MATCH(Formulas!A1467,'BD Demog para scores enalazar'!A$2:'BD Demog para scores enalazar'!A$3000,0))=1,"SI","NO"),"")</f>
        <v>NO</v>
      </c>
      <c r="X1467" s="9" t="str">
        <f>IFERROR(IF(INDEX('BD Demog para scores enalazar'!AJ$2:'BD Demog para scores enalazar'!AJ$3000,MATCH(Formulas!A1467,'BD Demog para scores enalazar'!A$2:'BD Demog para scores enalazar'!A$3000,0))=1,"SI","NO"),"")</f>
        <v>NO</v>
      </c>
      <c r="Y1467" cm="1">
        <f t="array" ref="Y1467">IF(AND(W1467="NO",X1467="NO"),_xlfn.IFS('Paraclinicos '!K1414&lt;=91,3,'Paraclinicos '!K1414&lt;94,2,'Paraclinicos '!K1414&lt;96,1,'Paraclinicos '!K1414&gt;=96,0),"")</f>
        <v>3</v>
      </c>
      <c r="Z1467" t="str" cm="1">
        <f t="array" ref="Z1467">IF(OR(W1467="SI",X1467="SI"),_xlfn.IFS(OR(AND('Paraclinicos '!K1415&lt;=83),AND('Paraclinicos '!K1415&gt;=97,AA1467=2)),3,OR(AND('Paraclinicos '!K1415&lt;=86),AND('Paraclinicos '!K1415&gt;=94,AA1467=2)),2,OR(AND('Paraclinicos '!K1415&lt;=88),AND('Paraclinicos '!K1415&gt;=92,AA1467=2)),1,OR(AND('Paraclinicos '!K1415&gt;=88,'Paraclinicos '!K1415&lt;=92),AND('Paraclinicos '!K1415&gt;=93,AA1467=0)),0),"")</f>
        <v/>
      </c>
      <c r="AA1467" cm="1">
        <f t="array" ref="AA1467">_xlfn.IFS('Paraclinicos '!E1414="","",'Paraclinicos '!E1414="Oxigeno",2,'Paraclinicos '!E1414="Aire",0)</f>
        <v>2</v>
      </c>
    </row>
    <row r="1468" spans="1:27" x14ac:dyDescent="0.25">
      <c r="A1468">
        <f>'Paraclinicos '!A1415</f>
        <v>510</v>
      </c>
      <c r="B1468" s="3">
        <f>'Paraclinicos '!R1415</f>
        <v>44241</v>
      </c>
      <c r="C1468" cm="1">
        <f t="array" ref="C1468">_xlfn.IFS('Paraclinicos '!Q1415="","",'Paraclinicos '!Q1415&gt;60,3,'Paraclinicos '!Q1415&lt;=60,1)</f>
        <v>3</v>
      </c>
      <c r="D1468" t="str">
        <f>IFERROR(IF(INDEX('BD Demog para scores enalazar'!BC$2:BC$3000,MATCH(Formulas!A1468,'BD Demog para scores enalazar'!A$2:A$3000,0))=0,"SI","NO"),"")</f>
        <v>SI</v>
      </c>
      <c r="E1468" cm="1">
        <f t="array" ref="E1468">_xlfn.IFS(D1468="","",D1468="SI",4,D1468="NO",1)</f>
        <v>4</v>
      </c>
      <c r="F1468" cm="1">
        <f t="array" ref="F1468">_xlfn.IFS('Paraclinicos '!B1415="","",'Paraclinicos '!B1415&gt;1,1,'Paraclinicos '!B1415&lt;=1,3)</f>
        <v>1</v>
      </c>
      <c r="G1468" t="str" cm="1">
        <f t="array" ref="G1468">_xlfn.IFS('Paraclinicos '!D1415="","",AND('Paraclinicos '!D1415&gt;=250,'Paraclinicos '!D1415&lt;=500),2,'Paraclinicos '!D1415&gt;500,3,'Paraclinicos '!D1415&lt;250,1)</f>
        <v/>
      </c>
      <c r="H1468" s="50">
        <f t="shared" si="67"/>
        <v>8</v>
      </c>
      <c r="I1468" cm="1">
        <f t="array" ref="I1468">_xlfn.IFS('Paraclinicos '!Q1415="","",'Paraclinicos '!Q1415&gt;=65,1,'Paraclinicos '!Q1415&lt;65,0)</f>
        <v>0</v>
      </c>
      <c r="J1468" cm="1">
        <f t="array" ref="J1468">_xlfn.IFS('Paraclinicos '!I1415="","",'Paraclinicos '!I1415&gt;7,1,'Paraclinicos '!I1415&lt;=7,0)</f>
        <v>1</v>
      </c>
      <c r="K1468" cm="1">
        <f t="array" ref="K1468">_xlfn.IFS('Paraclinicos '!W1415="","",'Paraclinicos '!W1415&lt;=8,1,'Paraclinicos '!W1415&gt;8,0)</f>
        <v>0</v>
      </c>
      <c r="L1468" cm="1">
        <f t="array" ref="L1468">_xlfn.IFS('Paraclinicos '!S1415="","",'Paraclinicos '!S1415&gt;=30,1,'Paraclinicos '!S1415&lt;30,0)</f>
        <v>0</v>
      </c>
      <c r="M1468" cm="1">
        <f t="array" ref="M1468">_xlfn.IFS(OR('Paraclinicos '!T1415="",'Paraclinicos '!U1415=""),"",OR('Paraclinicos '!T1415&lt;=90,'Paraclinicos '!U1415&lt;=60),1,OR('Paraclinicos '!T1415&gt;90,'Paraclinicos '!U1415&gt;60),0)</f>
        <v>0</v>
      </c>
      <c r="N1468" s="45">
        <f t="shared" si="68"/>
        <v>2</v>
      </c>
      <c r="O1468" cm="1">
        <f t="array" ref="O1468">_xlfn.IFS(OR('Paraclinicos '!M1415="",'Paraclinicos '!N1415="",'Paraclinicos '!N1415=0),"",'Paraclinicos '!M1415/'Paraclinicos '!N1415&lt;100,4,'Paraclinicos '!M1415/'Paraclinicos '!N1415&lt;200,3,'Paraclinicos '!M1415/'Paraclinicos '!N1415&lt;300,2,'Paraclinicos '!M1415/'Paraclinicos '!N1415&lt;400,1,'Paraclinicos '!M1415/'Paraclinicos '!N1415&gt;=400,0)</f>
        <v>3</v>
      </c>
      <c r="P1468" cm="1">
        <f t="array" ref="P1468">_xlfn.IFS('Paraclinicos '!C1415="","",'Paraclinicos '!C1415&lt;20,4,'Paraclinicos '!C1415&lt;50,3,'Paraclinicos '!C1415&lt;100,2,'Paraclinicos '!C1415&lt;150,1,'Paraclinicos '!C1415&gt;150,0)</f>
        <v>0</v>
      </c>
      <c r="Q1468" cm="1">
        <f t="array" ref="Q1468">_xlfn.IFS('Paraclinicos '!O1415="","",'Paraclinicos '!O1415&lt;1.2,0,'Paraclinicos '!O1415&lt;2,1,'Paraclinicos '!O1415&lt;3.5,2,'Paraclinicos '!O1415&lt;5,3,'Paraclinicos '!O1415&gt;5,4)</f>
        <v>0</v>
      </c>
      <c r="R1468" t="str" cm="1">
        <f t="array" ref="R1468">_xlfn.IFS('Paraclinicos '!J1415="","",'Paraclinicos '!J1415&lt;1.2,0,'Paraclinicos '!J1415&lt;2,1,'Paraclinicos '!J1415&lt;6,2,'Paraclinicos '!J1415&lt;12,3,'Paraclinicos '!J1415&gt;=12,4)</f>
        <v/>
      </c>
      <c r="S1468" cm="1">
        <f t="array" ref="S1468">_xlfn.IFS('Paraclinicos '!Y1415="","",'Paraclinicos '!Y1415&lt;70,1,'Paraclinicos '!Y1415&gt;=70,0)</f>
        <v>0</v>
      </c>
      <c r="T1468" cm="1">
        <f t="array" ref="T1468">_xlfn.IFS('Paraclinicos '!W1415="","",'Paraclinicos '!W1415&lt;6,4,'Paraclinicos '!W1415&lt;10,3,'Paraclinicos '!W1415&lt;13,2,'Paraclinicos '!W1415&lt;15,1,'Paraclinicos '!W1415=15,0)</f>
        <v>2</v>
      </c>
      <c r="U1468" s="54">
        <f t="shared" si="66"/>
        <v>5</v>
      </c>
      <c r="V1468" cm="1">
        <f t="array" ref="V1468">_xlfn.IFS('Paraclinicos '!S1415="","",OR('Paraclinicos '!S1415&lt;=8,'Paraclinicos '!S1415&gt;=25),3,'Paraclinicos '!S1415&lt;12,1,'Paraclinicos '!S1415&lt;21,0,'Paraclinicos '!S1415&lt;25,2)</f>
        <v>0</v>
      </c>
      <c r="W1468" t="str">
        <f>IFERROR(IF(INDEX('BD Demog para scores enalazar'!Y$2:'BD Demog para scores enalazar'!Y$3000,MATCH(Formulas!A1468,'BD Demog para scores enalazar'!A$2:'BD Demog para scores enalazar'!A$3000,0))=1,"SI","NO"),"")</f>
        <v>NO</v>
      </c>
      <c r="X1468" s="9" t="str">
        <f>IFERROR(IF(INDEX('BD Demog para scores enalazar'!AJ$2:'BD Demog para scores enalazar'!AJ$3000,MATCH(Formulas!A1468,'BD Demog para scores enalazar'!A$2:'BD Demog para scores enalazar'!A$3000,0))=1,"SI","NO"),"")</f>
        <v>NO</v>
      </c>
      <c r="Y1468" cm="1">
        <f t="array" ref="Y1468">IF(AND(W1468="NO",X1468="NO"),_xlfn.IFS('Paraclinicos '!K1415&lt;=91,3,'Paraclinicos '!K1415&lt;94,2,'Paraclinicos '!K1415&lt;96,1,'Paraclinicos '!K1415&gt;=96,0),"")</f>
        <v>3</v>
      </c>
      <c r="Z1468" t="str" cm="1">
        <f t="array" ref="Z1468">IF(OR(W1468="SI",X1468="SI"),_xlfn.IFS(OR(AND('Paraclinicos '!K1416&lt;=83),AND('Paraclinicos '!K1416&gt;=97,AA1468=2)),3,OR(AND('Paraclinicos '!K1416&lt;=86),AND('Paraclinicos '!K1416&gt;=94,AA1468=2)),2,OR(AND('Paraclinicos '!K1416&lt;=88),AND('Paraclinicos '!K1416&gt;=92,AA1468=2)),1,OR(AND('Paraclinicos '!K1416&gt;=88,'Paraclinicos '!K1416&lt;=92),AND('Paraclinicos '!K1416&gt;=93,AA1468=0)),0),"")</f>
        <v/>
      </c>
      <c r="AA1468" cm="1">
        <f t="array" ref="AA1468">_xlfn.IFS('Paraclinicos '!E1415="","",'Paraclinicos '!E1415="Oxigeno",2,'Paraclinicos '!E1415="Aire",0)</f>
        <v>2</v>
      </c>
    </row>
    <row r="1469" spans="1:27" x14ac:dyDescent="0.25">
      <c r="A1469">
        <f>'Paraclinicos '!A1416</f>
        <v>510</v>
      </c>
      <c r="B1469" s="3">
        <f>'Paraclinicos '!R1416</f>
        <v>44243</v>
      </c>
      <c r="C1469" cm="1">
        <f t="array" ref="C1469">_xlfn.IFS('Paraclinicos '!Q1416="","",'Paraclinicos '!Q1416&gt;60,3,'Paraclinicos '!Q1416&lt;=60,1)</f>
        <v>3</v>
      </c>
      <c r="D1469" t="str">
        <f>IFERROR(IF(INDEX('BD Demog para scores enalazar'!BC$2:BC$3000,MATCH(Formulas!A1469,'BD Demog para scores enalazar'!A$2:A$3000,0))=0,"SI","NO"),"")</f>
        <v>SI</v>
      </c>
      <c r="E1469" cm="1">
        <f t="array" ref="E1469">_xlfn.IFS(D1469="","",D1469="SI",4,D1469="NO",1)</f>
        <v>4</v>
      </c>
      <c r="F1469" cm="1">
        <f t="array" ref="F1469">_xlfn.IFS('Paraclinicos '!B1416="","",'Paraclinicos '!B1416&gt;1,1,'Paraclinicos '!B1416&lt;=1,3)</f>
        <v>1</v>
      </c>
      <c r="G1469" t="str" cm="1">
        <f t="array" ref="G1469">_xlfn.IFS('Paraclinicos '!D1416="","",AND('Paraclinicos '!D1416&gt;=250,'Paraclinicos '!D1416&lt;=500),2,'Paraclinicos '!D1416&gt;500,3,'Paraclinicos '!D1416&lt;250,1)</f>
        <v/>
      </c>
      <c r="H1469" s="50">
        <f t="shared" si="67"/>
        <v>8</v>
      </c>
      <c r="I1469" cm="1">
        <f t="array" ref="I1469">_xlfn.IFS('Paraclinicos '!Q1416="","",'Paraclinicos '!Q1416&gt;=65,1,'Paraclinicos '!Q1416&lt;65,0)</f>
        <v>0</v>
      </c>
      <c r="J1469" cm="1">
        <f t="array" ref="J1469">_xlfn.IFS('Paraclinicos '!I1416="","",'Paraclinicos '!I1416&gt;7,1,'Paraclinicos '!I1416&lt;=7,0)</f>
        <v>1</v>
      </c>
      <c r="K1469" cm="1">
        <f t="array" ref="K1469">_xlfn.IFS('Paraclinicos '!W1416="","",'Paraclinicos '!W1416&lt;=8,1,'Paraclinicos '!W1416&gt;8,0)</f>
        <v>1</v>
      </c>
      <c r="L1469" cm="1">
        <f t="array" ref="L1469">_xlfn.IFS('Paraclinicos '!S1416="","",'Paraclinicos '!S1416&gt;=30,1,'Paraclinicos '!S1416&lt;30,0)</f>
        <v>0</v>
      </c>
      <c r="M1469" cm="1">
        <f t="array" ref="M1469">_xlfn.IFS(OR('Paraclinicos '!T1416="",'Paraclinicos '!U1416=""),"",OR('Paraclinicos '!T1416&lt;=90,'Paraclinicos '!U1416&lt;=60),1,OR('Paraclinicos '!T1416&gt;90,'Paraclinicos '!U1416&gt;60),0)</f>
        <v>0</v>
      </c>
      <c r="N1469" s="45">
        <f t="shared" si="68"/>
        <v>3</v>
      </c>
      <c r="O1469" cm="1">
        <f t="array" ref="O1469">_xlfn.IFS(OR('Paraclinicos '!M1416="",'Paraclinicos '!N1416="",'Paraclinicos '!N1416=0),"",'Paraclinicos '!M1416/'Paraclinicos '!N1416&lt;100,4,'Paraclinicos '!M1416/'Paraclinicos '!N1416&lt;200,3,'Paraclinicos '!M1416/'Paraclinicos '!N1416&lt;300,2,'Paraclinicos '!M1416/'Paraclinicos '!N1416&lt;400,1,'Paraclinicos '!M1416/'Paraclinicos '!N1416&gt;=400,0)</f>
        <v>2</v>
      </c>
      <c r="P1469" cm="1">
        <f t="array" ref="P1469">_xlfn.IFS('Paraclinicos '!C1416="","",'Paraclinicos '!C1416&lt;20,4,'Paraclinicos '!C1416&lt;50,3,'Paraclinicos '!C1416&lt;100,2,'Paraclinicos '!C1416&lt;150,1,'Paraclinicos '!C1416&gt;150,0)</f>
        <v>0</v>
      </c>
      <c r="Q1469" cm="1">
        <f t="array" ref="Q1469">_xlfn.IFS('Paraclinicos '!O1416="","",'Paraclinicos '!O1416&lt;1.2,0,'Paraclinicos '!O1416&lt;2,1,'Paraclinicos '!O1416&lt;3.5,2,'Paraclinicos '!O1416&lt;5,3,'Paraclinicos '!O1416&gt;5,4)</f>
        <v>0</v>
      </c>
      <c r="R1469" t="str" cm="1">
        <f t="array" ref="R1469">_xlfn.IFS('Paraclinicos '!J1416="","",'Paraclinicos '!J1416&lt;1.2,0,'Paraclinicos '!J1416&lt;2,1,'Paraclinicos '!J1416&lt;6,2,'Paraclinicos '!J1416&lt;12,3,'Paraclinicos '!J1416&gt;=12,4)</f>
        <v/>
      </c>
      <c r="S1469" cm="1">
        <f t="array" ref="S1469">_xlfn.IFS('Paraclinicos '!Y1416="","",'Paraclinicos '!Y1416&lt;70,1,'Paraclinicos '!Y1416&gt;=70,0)</f>
        <v>0</v>
      </c>
      <c r="T1469" cm="1">
        <f t="array" ref="T1469">_xlfn.IFS('Paraclinicos '!W1416="","",'Paraclinicos '!W1416&lt;6,4,'Paraclinicos '!W1416&lt;10,3,'Paraclinicos '!W1416&lt;13,2,'Paraclinicos '!W1416&lt;15,1,'Paraclinicos '!W1416=15,0)</f>
        <v>4</v>
      </c>
      <c r="U1469" s="54">
        <f t="shared" si="66"/>
        <v>6</v>
      </c>
      <c r="V1469" cm="1">
        <f t="array" ref="V1469">_xlfn.IFS('Paraclinicos '!S1416="","",OR('Paraclinicos '!S1416&lt;=8,'Paraclinicos '!S1416&gt;=25),3,'Paraclinicos '!S1416&lt;12,1,'Paraclinicos '!S1416&lt;21,0,'Paraclinicos '!S1416&lt;25,2)</f>
        <v>0</v>
      </c>
      <c r="W1469" t="str">
        <f>IFERROR(IF(INDEX('BD Demog para scores enalazar'!Y$2:'BD Demog para scores enalazar'!Y$3000,MATCH(Formulas!A1469,'BD Demog para scores enalazar'!A$2:'BD Demog para scores enalazar'!A$3000,0))=1,"SI","NO"),"")</f>
        <v>NO</v>
      </c>
      <c r="X1469" s="9" t="str">
        <f>IFERROR(IF(INDEX('BD Demog para scores enalazar'!AJ$2:'BD Demog para scores enalazar'!AJ$3000,MATCH(Formulas!A1469,'BD Demog para scores enalazar'!A$2:'BD Demog para scores enalazar'!A$3000,0))=1,"SI","NO"),"")</f>
        <v>NO</v>
      </c>
      <c r="Y1469" cm="1">
        <f t="array" ref="Y1469">IF(AND(W1469="NO",X1469="NO"),_xlfn.IFS('Paraclinicos '!K1416&lt;=91,3,'Paraclinicos '!K1416&lt;94,2,'Paraclinicos '!K1416&lt;96,1,'Paraclinicos '!K1416&gt;=96,0),"")</f>
        <v>3</v>
      </c>
      <c r="Z1469" t="str" cm="1">
        <f t="array" ref="Z1469">IF(OR(W1469="SI",X1469="SI"),_xlfn.IFS(OR(AND('Paraclinicos '!K1417&lt;=83),AND('Paraclinicos '!K1417&gt;=97,AA1469=2)),3,OR(AND('Paraclinicos '!K1417&lt;=86),AND('Paraclinicos '!K1417&gt;=94,AA1469=2)),2,OR(AND('Paraclinicos '!K1417&lt;=88),AND('Paraclinicos '!K1417&gt;=92,AA1469=2)),1,OR(AND('Paraclinicos '!K1417&gt;=88,'Paraclinicos '!K1417&lt;=92),AND('Paraclinicos '!K1417&gt;=93,AA1469=0)),0),"")</f>
        <v/>
      </c>
      <c r="AA1469" cm="1">
        <f t="array" ref="AA1469">_xlfn.IFS('Paraclinicos '!E1416="","",'Paraclinicos '!E1416="Oxigeno",2,'Paraclinicos '!E1416="Aire",0)</f>
        <v>2</v>
      </c>
    </row>
    <row r="1470" spans="1:27" x14ac:dyDescent="0.25">
      <c r="A1470">
        <f>'Paraclinicos '!A1417</f>
        <v>510</v>
      </c>
      <c r="B1470" s="3">
        <f>'Paraclinicos '!R1417</f>
        <v>44245</v>
      </c>
      <c r="C1470" cm="1">
        <f t="array" ref="C1470">_xlfn.IFS('Paraclinicos '!Q1417="","",'Paraclinicos '!Q1417&gt;60,3,'Paraclinicos '!Q1417&lt;=60,1)</f>
        <v>3</v>
      </c>
      <c r="D1470" t="str">
        <f>IFERROR(IF(INDEX('BD Demog para scores enalazar'!BC$2:BC$3000,MATCH(Formulas!A1470,'BD Demog para scores enalazar'!A$2:A$3000,0))=0,"SI","NO"),"")</f>
        <v>SI</v>
      </c>
      <c r="E1470" cm="1">
        <f t="array" ref="E1470">_xlfn.IFS(D1470="","",D1470="SI",4,D1470="NO",1)</f>
        <v>4</v>
      </c>
      <c r="F1470" cm="1">
        <f t="array" ref="F1470">_xlfn.IFS('Paraclinicos '!B1417="","",'Paraclinicos '!B1417&gt;1,1,'Paraclinicos '!B1417&lt;=1,3)</f>
        <v>1</v>
      </c>
      <c r="G1470" t="str" cm="1">
        <f t="array" ref="G1470">_xlfn.IFS('Paraclinicos '!D1417="","",AND('Paraclinicos '!D1417&gt;=250,'Paraclinicos '!D1417&lt;=500),2,'Paraclinicos '!D1417&gt;500,3,'Paraclinicos '!D1417&lt;250,1)</f>
        <v/>
      </c>
      <c r="H1470" s="50">
        <f t="shared" si="67"/>
        <v>8</v>
      </c>
      <c r="I1470" cm="1">
        <f t="array" ref="I1470">_xlfn.IFS('Paraclinicos '!Q1417="","",'Paraclinicos '!Q1417&gt;=65,1,'Paraclinicos '!Q1417&lt;65,0)</f>
        <v>0</v>
      </c>
      <c r="J1470" cm="1">
        <f t="array" ref="J1470">_xlfn.IFS('Paraclinicos '!I1417="","",'Paraclinicos '!I1417&gt;7,1,'Paraclinicos '!I1417&lt;=7,0)</f>
        <v>1</v>
      </c>
      <c r="K1470" cm="1">
        <f t="array" ref="K1470">_xlfn.IFS('Paraclinicos '!W1417="","",'Paraclinicos '!W1417&lt;=8,1,'Paraclinicos '!W1417&gt;8,0)</f>
        <v>1</v>
      </c>
      <c r="L1470" cm="1">
        <f t="array" ref="L1470">_xlfn.IFS('Paraclinicos '!S1417="","",'Paraclinicos '!S1417&gt;=30,1,'Paraclinicos '!S1417&lt;30,0)</f>
        <v>0</v>
      </c>
      <c r="M1470" cm="1">
        <f t="array" ref="M1470">_xlfn.IFS(OR('Paraclinicos '!T1417="",'Paraclinicos '!U1417=""),"",OR('Paraclinicos '!T1417&lt;=90,'Paraclinicos '!U1417&lt;=60),1,OR('Paraclinicos '!T1417&gt;90,'Paraclinicos '!U1417&gt;60),0)</f>
        <v>0</v>
      </c>
      <c r="N1470" s="45">
        <f t="shared" si="68"/>
        <v>4</v>
      </c>
      <c r="O1470" cm="1">
        <f t="array" ref="O1470">_xlfn.IFS(OR('Paraclinicos '!M1417="",'Paraclinicos '!N1417="",'Paraclinicos '!N1417=0),"",'Paraclinicos '!M1417/'Paraclinicos '!N1417&lt;100,4,'Paraclinicos '!M1417/'Paraclinicos '!N1417&lt;200,3,'Paraclinicos '!M1417/'Paraclinicos '!N1417&lt;300,2,'Paraclinicos '!M1417/'Paraclinicos '!N1417&lt;400,1,'Paraclinicos '!M1417/'Paraclinicos '!N1417&gt;=400,0)</f>
        <v>2</v>
      </c>
      <c r="P1470" cm="1">
        <f t="array" ref="P1470">_xlfn.IFS('Paraclinicos '!C1417="","",'Paraclinicos '!C1417&lt;20,4,'Paraclinicos '!C1417&lt;50,3,'Paraclinicos '!C1417&lt;100,2,'Paraclinicos '!C1417&lt;150,1,'Paraclinicos '!C1417&gt;150,0)</f>
        <v>0</v>
      </c>
      <c r="Q1470" cm="1">
        <f t="array" ref="Q1470">_xlfn.IFS('Paraclinicos '!O1417="","",'Paraclinicos '!O1417&lt;1.2,0,'Paraclinicos '!O1417&lt;2,1,'Paraclinicos '!O1417&lt;3.5,2,'Paraclinicos '!O1417&lt;5,3,'Paraclinicos '!O1417&gt;5,4)</f>
        <v>0</v>
      </c>
      <c r="R1470" t="str" cm="1">
        <f t="array" ref="R1470">_xlfn.IFS('Paraclinicos '!J1417="","",'Paraclinicos '!J1417&lt;1.2,0,'Paraclinicos '!J1417&lt;2,1,'Paraclinicos '!J1417&lt;6,2,'Paraclinicos '!J1417&lt;12,3,'Paraclinicos '!J1417&gt;=12,4)</f>
        <v/>
      </c>
      <c r="S1470" cm="1">
        <f t="array" ref="S1470">_xlfn.IFS('Paraclinicos '!Y1417="","",'Paraclinicos '!Y1417&lt;70,1,'Paraclinicos '!Y1417&gt;=70,0)</f>
        <v>0</v>
      </c>
      <c r="T1470" cm="1">
        <f t="array" ref="T1470">_xlfn.IFS('Paraclinicos '!W1417="","",'Paraclinicos '!W1417&lt;6,4,'Paraclinicos '!W1417&lt;10,3,'Paraclinicos '!W1417&lt;13,2,'Paraclinicos '!W1417&lt;15,1,'Paraclinicos '!W1417=15,0)</f>
        <v>4</v>
      </c>
      <c r="U1470" s="54">
        <f t="shared" si="66"/>
        <v>6</v>
      </c>
      <c r="V1470" cm="1">
        <f t="array" ref="V1470">_xlfn.IFS('Paraclinicos '!S1417="","",OR('Paraclinicos '!S1417&lt;=8,'Paraclinicos '!S1417&gt;=25),3,'Paraclinicos '!S1417&lt;12,1,'Paraclinicos '!S1417&lt;21,0,'Paraclinicos '!S1417&lt;25,2)</f>
        <v>0</v>
      </c>
      <c r="W1470" t="str">
        <f>IFERROR(IF(INDEX('BD Demog para scores enalazar'!Y$2:'BD Demog para scores enalazar'!Y$3000,MATCH(Formulas!A1470,'BD Demog para scores enalazar'!A$2:'BD Demog para scores enalazar'!A$3000,0))=1,"SI","NO"),"")</f>
        <v>NO</v>
      </c>
      <c r="X1470" s="9" t="str">
        <f>IFERROR(IF(INDEX('BD Demog para scores enalazar'!AJ$2:'BD Demog para scores enalazar'!AJ$3000,MATCH(Formulas!A1470,'BD Demog para scores enalazar'!A$2:'BD Demog para scores enalazar'!A$3000,0))=1,"SI","NO"),"")</f>
        <v>NO</v>
      </c>
      <c r="Y1470" cm="1">
        <f t="array" ref="Y1470">IF(AND(W1470="NO",X1470="NO"),_xlfn.IFS('Paraclinicos '!K1417&lt;=91,3,'Paraclinicos '!K1417&lt;94,2,'Paraclinicos '!K1417&lt;96,1,'Paraclinicos '!K1417&gt;=96,0),"")</f>
        <v>3</v>
      </c>
      <c r="Z1470" t="str" cm="1">
        <f t="array" ref="Z1470">IF(OR(W1470="SI",X1470="SI"),_xlfn.IFS(OR(AND('Paraclinicos '!K1418&lt;=83),AND('Paraclinicos '!K1418&gt;=97,AA1470=2)),3,OR(AND('Paraclinicos '!K1418&lt;=86),AND('Paraclinicos '!K1418&gt;=94,AA1470=2)),2,OR(AND('Paraclinicos '!K1418&lt;=88),AND('Paraclinicos '!K1418&gt;=92,AA1470=2)),1,OR(AND('Paraclinicos '!K1418&gt;=88,'Paraclinicos '!K1418&lt;=92),AND('Paraclinicos '!K1418&gt;=93,AA1470=0)),0),"")</f>
        <v/>
      </c>
      <c r="AA1470" cm="1">
        <f t="array" ref="AA1470">_xlfn.IFS('Paraclinicos '!E1417="","",'Paraclinicos '!E1417="Oxigeno",2,'Paraclinicos '!E1417="Aire",0)</f>
        <v>2</v>
      </c>
    </row>
    <row r="1471" spans="1:27" x14ac:dyDescent="0.25">
      <c r="A1471">
        <f>'Paraclinicos '!A1418</f>
        <v>510</v>
      </c>
      <c r="B1471" s="3">
        <f>'Paraclinicos '!R1418</f>
        <v>44249</v>
      </c>
      <c r="C1471" cm="1">
        <f t="array" ref="C1471">_xlfn.IFS('Paraclinicos '!Q1418="","",'Paraclinicos '!Q1418&gt;60,3,'Paraclinicos '!Q1418&lt;=60,1)</f>
        <v>3</v>
      </c>
      <c r="D1471" t="str">
        <f>IFERROR(IF(INDEX('BD Demog para scores enalazar'!BC$2:BC$3000,MATCH(Formulas!A1471,'BD Demog para scores enalazar'!A$2:A$3000,0))=0,"SI","NO"),"")</f>
        <v>SI</v>
      </c>
      <c r="E1471" cm="1">
        <f t="array" ref="E1471">_xlfn.IFS(D1471="","",D1471="SI",4,D1471="NO",1)</f>
        <v>4</v>
      </c>
      <c r="F1471" cm="1">
        <f t="array" ref="F1471">_xlfn.IFS('Paraclinicos '!B1418="","",'Paraclinicos '!B1418&gt;1,1,'Paraclinicos '!B1418&lt;=1,3)</f>
        <v>1</v>
      </c>
      <c r="G1471" cm="1">
        <f t="array" ref="G1471">_xlfn.IFS('Paraclinicos '!D1418="","",AND('Paraclinicos '!D1418&gt;=250,'Paraclinicos '!D1418&lt;=500),2,'Paraclinicos '!D1418&gt;500,3,'Paraclinicos '!D1418&lt;250,1)</f>
        <v>2</v>
      </c>
      <c r="H1471" s="50">
        <f t="shared" si="67"/>
        <v>10</v>
      </c>
      <c r="I1471" cm="1">
        <f t="array" ref="I1471">_xlfn.IFS('Paraclinicos '!Q1418="","",'Paraclinicos '!Q1418&gt;=65,1,'Paraclinicos '!Q1418&lt;65,0)</f>
        <v>0</v>
      </c>
      <c r="J1471" cm="1">
        <f t="array" ref="J1471">_xlfn.IFS('Paraclinicos '!I1418="","",'Paraclinicos '!I1418&gt;7,1,'Paraclinicos '!I1418&lt;=7,0)</f>
        <v>1</v>
      </c>
      <c r="K1471" cm="1">
        <f t="array" ref="K1471">_xlfn.IFS('Paraclinicos '!W1418="","",'Paraclinicos '!W1418&lt;=8,1,'Paraclinicos '!W1418&gt;8,0)</f>
        <v>1</v>
      </c>
      <c r="L1471" cm="1">
        <f t="array" ref="L1471">_xlfn.IFS('Paraclinicos '!S1418="","",'Paraclinicos '!S1418&gt;=30,1,'Paraclinicos '!S1418&lt;30,0)</f>
        <v>0</v>
      </c>
      <c r="M1471" cm="1">
        <f t="array" ref="M1471">_xlfn.IFS(OR('Paraclinicos '!T1418="",'Paraclinicos '!U1418=""),"",OR('Paraclinicos '!T1418&lt;=90,'Paraclinicos '!U1418&lt;=60),1,OR('Paraclinicos '!T1418&gt;90,'Paraclinicos '!U1418&gt;60),0)</f>
        <v>0</v>
      </c>
      <c r="N1471" s="45">
        <f t="shared" si="68"/>
        <v>4</v>
      </c>
      <c r="O1471" cm="1">
        <f t="array" ref="O1471">_xlfn.IFS(OR('Paraclinicos '!M1418="",'Paraclinicos '!N1418="",'Paraclinicos '!N1418=0),"",'Paraclinicos '!M1418/'Paraclinicos '!N1418&lt;100,4,'Paraclinicos '!M1418/'Paraclinicos '!N1418&lt;200,3,'Paraclinicos '!M1418/'Paraclinicos '!N1418&lt;300,2,'Paraclinicos '!M1418/'Paraclinicos '!N1418&lt;400,1,'Paraclinicos '!M1418/'Paraclinicos '!N1418&gt;=400,0)</f>
        <v>3</v>
      </c>
      <c r="P1471" cm="1">
        <f t="array" ref="P1471">_xlfn.IFS('Paraclinicos '!C1418="","",'Paraclinicos '!C1418&lt;20,4,'Paraclinicos '!C1418&lt;50,3,'Paraclinicos '!C1418&lt;100,2,'Paraclinicos '!C1418&lt;150,1,'Paraclinicos '!C1418&gt;150,0)</f>
        <v>0</v>
      </c>
      <c r="Q1471" cm="1">
        <f t="array" ref="Q1471">_xlfn.IFS('Paraclinicos '!O1418="","",'Paraclinicos '!O1418&lt;1.2,0,'Paraclinicos '!O1418&lt;2,1,'Paraclinicos '!O1418&lt;3.5,2,'Paraclinicos '!O1418&lt;5,3,'Paraclinicos '!O1418&gt;5,4)</f>
        <v>0</v>
      </c>
      <c r="R1471" cm="1">
        <f t="array" ref="R1471">_xlfn.IFS('Paraclinicos '!J1418="","",'Paraclinicos '!J1418&lt;1.2,0,'Paraclinicos '!J1418&lt;2,1,'Paraclinicos '!J1418&lt;6,2,'Paraclinicos '!J1418&lt;12,3,'Paraclinicos '!J1418&gt;=12,4)</f>
        <v>0</v>
      </c>
      <c r="S1471" cm="1">
        <f t="array" ref="S1471">_xlfn.IFS('Paraclinicos '!Y1418="","",'Paraclinicos '!Y1418&lt;70,1,'Paraclinicos '!Y1418&gt;=70,0)</f>
        <v>0</v>
      </c>
      <c r="T1471" cm="1">
        <f t="array" ref="T1471">_xlfn.IFS('Paraclinicos '!W1418="","",'Paraclinicos '!W1418&lt;6,4,'Paraclinicos '!W1418&lt;10,3,'Paraclinicos '!W1418&lt;13,2,'Paraclinicos '!W1418&lt;15,1,'Paraclinicos '!W1418=15,0)</f>
        <v>4</v>
      </c>
      <c r="U1471" s="54">
        <f t="shared" si="66"/>
        <v>7</v>
      </c>
      <c r="V1471" cm="1">
        <f t="array" ref="V1471">_xlfn.IFS('Paraclinicos '!S1418="","",OR('Paraclinicos '!S1418&lt;=8,'Paraclinicos '!S1418&gt;=25),3,'Paraclinicos '!S1418&lt;12,1,'Paraclinicos '!S1418&lt;21,0,'Paraclinicos '!S1418&lt;25,2)</f>
        <v>0</v>
      </c>
      <c r="W1471" t="str">
        <f>IFERROR(IF(INDEX('BD Demog para scores enalazar'!Y$2:'BD Demog para scores enalazar'!Y$3000,MATCH(Formulas!A1471,'BD Demog para scores enalazar'!A$2:'BD Demog para scores enalazar'!A$3000,0))=1,"SI","NO"),"")</f>
        <v>NO</v>
      </c>
      <c r="X1471" s="9" t="str">
        <f>IFERROR(IF(INDEX('BD Demog para scores enalazar'!AJ$2:'BD Demog para scores enalazar'!AJ$3000,MATCH(Formulas!A1471,'BD Demog para scores enalazar'!A$2:'BD Demog para scores enalazar'!A$3000,0))=1,"SI","NO"),"")</f>
        <v>NO</v>
      </c>
      <c r="Y1471" cm="1">
        <f t="array" ref="Y1471">IF(AND(W1471="NO",X1471="NO"),_xlfn.IFS('Paraclinicos '!K1418&lt;=91,3,'Paraclinicos '!K1418&lt;94,2,'Paraclinicos '!K1418&lt;96,1,'Paraclinicos '!K1418&gt;=96,0),"")</f>
        <v>3</v>
      </c>
      <c r="Z1471" t="str" cm="1">
        <f t="array" ref="Z1471">IF(OR(W1471="SI",X1471="SI"),_xlfn.IFS(OR(AND('Paraclinicos '!K1419&lt;=83),AND('Paraclinicos '!K1419&gt;=97,AA1471=2)),3,OR(AND('Paraclinicos '!K1419&lt;=86),AND('Paraclinicos '!K1419&gt;=94,AA1471=2)),2,OR(AND('Paraclinicos '!K1419&lt;=88),AND('Paraclinicos '!K1419&gt;=92,AA1471=2)),1,OR(AND('Paraclinicos '!K1419&gt;=88,'Paraclinicos '!K1419&lt;=92),AND('Paraclinicos '!K1419&gt;=93,AA1471=0)),0),"")</f>
        <v/>
      </c>
      <c r="AA1471" cm="1">
        <f t="array" ref="AA1471">_xlfn.IFS('Paraclinicos '!E1418="","",'Paraclinicos '!E1418="Oxigeno",2,'Paraclinicos '!E1418="Aire",0)</f>
        <v>2</v>
      </c>
    </row>
    <row r="1472" spans="1:27" x14ac:dyDescent="0.25">
      <c r="A1472">
        <f>'Paraclinicos '!A1419</f>
        <v>510</v>
      </c>
      <c r="B1472" s="3">
        <f>'Paraclinicos '!R1419</f>
        <v>44250</v>
      </c>
      <c r="C1472" cm="1">
        <f t="array" ref="C1472">_xlfn.IFS('Paraclinicos '!Q1419="","",'Paraclinicos '!Q1419&gt;60,3,'Paraclinicos '!Q1419&lt;=60,1)</f>
        <v>3</v>
      </c>
      <c r="D1472" t="str">
        <f>IFERROR(IF(INDEX('BD Demog para scores enalazar'!BC$2:BC$3000,MATCH(Formulas!A1472,'BD Demog para scores enalazar'!A$2:A$3000,0))=0,"SI","NO"),"")</f>
        <v>SI</v>
      </c>
      <c r="E1472" cm="1">
        <f t="array" ref="E1472">_xlfn.IFS(D1472="","",D1472="SI",4,D1472="NO",1)</f>
        <v>4</v>
      </c>
      <c r="F1472" cm="1">
        <f t="array" ref="F1472">_xlfn.IFS('Paraclinicos '!B1419="","",'Paraclinicos '!B1419&gt;1,1,'Paraclinicos '!B1419&lt;=1,3)</f>
        <v>1</v>
      </c>
      <c r="G1472" t="str" cm="1">
        <f t="array" ref="G1472">_xlfn.IFS('Paraclinicos '!D1419="","",AND('Paraclinicos '!D1419&gt;=250,'Paraclinicos '!D1419&lt;=500),2,'Paraclinicos '!D1419&gt;500,3,'Paraclinicos '!D1419&lt;250,1)</f>
        <v/>
      </c>
      <c r="H1472" s="50">
        <f t="shared" si="67"/>
        <v>8</v>
      </c>
      <c r="I1472" cm="1">
        <f t="array" ref="I1472">_xlfn.IFS('Paraclinicos '!Q1419="","",'Paraclinicos '!Q1419&gt;=65,1,'Paraclinicos '!Q1419&lt;65,0)</f>
        <v>0</v>
      </c>
      <c r="J1472" cm="1">
        <f t="array" ref="J1472">_xlfn.IFS('Paraclinicos '!I1419="","",'Paraclinicos '!I1419&gt;7,1,'Paraclinicos '!I1419&lt;=7,0)</f>
        <v>1</v>
      </c>
      <c r="K1472" cm="1">
        <f t="array" ref="K1472">_xlfn.IFS('Paraclinicos '!W1419="","",'Paraclinicos '!W1419&lt;=8,1,'Paraclinicos '!W1419&gt;8,0)</f>
        <v>1</v>
      </c>
      <c r="L1472" cm="1">
        <f t="array" ref="L1472">_xlfn.IFS('Paraclinicos '!S1419="","",'Paraclinicos '!S1419&gt;=30,1,'Paraclinicos '!S1419&lt;30,0)</f>
        <v>0</v>
      </c>
      <c r="M1472" cm="1">
        <f t="array" ref="M1472">_xlfn.IFS(OR('Paraclinicos '!T1419="",'Paraclinicos '!U1419=""),"",OR('Paraclinicos '!T1419&lt;=90,'Paraclinicos '!U1419&lt;=60),1,OR('Paraclinicos '!T1419&gt;90,'Paraclinicos '!U1419&gt;60),0)</f>
        <v>0</v>
      </c>
      <c r="N1472" s="45">
        <f t="shared" si="68"/>
        <v>4</v>
      </c>
      <c r="O1472" cm="1">
        <f t="array" ref="O1472">_xlfn.IFS(OR('Paraclinicos '!M1419="",'Paraclinicos '!N1419="",'Paraclinicos '!N1419=0),"",'Paraclinicos '!M1419/'Paraclinicos '!N1419&lt;100,4,'Paraclinicos '!M1419/'Paraclinicos '!N1419&lt;200,3,'Paraclinicos '!M1419/'Paraclinicos '!N1419&lt;300,2,'Paraclinicos '!M1419/'Paraclinicos '!N1419&lt;400,1,'Paraclinicos '!M1419/'Paraclinicos '!N1419&gt;=400,0)</f>
        <v>2</v>
      </c>
      <c r="P1472" cm="1">
        <f t="array" ref="P1472">_xlfn.IFS('Paraclinicos '!C1419="","",'Paraclinicos '!C1419&lt;20,4,'Paraclinicos '!C1419&lt;50,3,'Paraclinicos '!C1419&lt;100,2,'Paraclinicos '!C1419&lt;150,1,'Paraclinicos '!C1419&gt;150,0)</f>
        <v>0</v>
      </c>
      <c r="Q1472" cm="1">
        <f t="array" ref="Q1472">_xlfn.IFS('Paraclinicos '!O1419="","",'Paraclinicos '!O1419&lt;1.2,0,'Paraclinicos '!O1419&lt;2,1,'Paraclinicos '!O1419&lt;3.5,2,'Paraclinicos '!O1419&lt;5,3,'Paraclinicos '!O1419&gt;5,4)</f>
        <v>0</v>
      </c>
      <c r="R1472" t="str" cm="1">
        <f t="array" ref="R1472">_xlfn.IFS('Paraclinicos '!J1419="","",'Paraclinicos '!J1419&lt;1.2,0,'Paraclinicos '!J1419&lt;2,1,'Paraclinicos '!J1419&lt;6,2,'Paraclinicos '!J1419&lt;12,3,'Paraclinicos '!J1419&gt;=12,4)</f>
        <v/>
      </c>
      <c r="S1472" cm="1">
        <f t="array" ref="S1472">_xlfn.IFS('Paraclinicos '!Y1419="","",'Paraclinicos '!Y1419&lt;70,1,'Paraclinicos '!Y1419&gt;=70,0)</f>
        <v>0</v>
      </c>
      <c r="T1472" cm="1">
        <f t="array" ref="T1472">_xlfn.IFS('Paraclinicos '!W1419="","",'Paraclinicos '!W1419&lt;6,4,'Paraclinicos '!W1419&lt;10,3,'Paraclinicos '!W1419&lt;13,2,'Paraclinicos '!W1419&lt;15,1,'Paraclinicos '!W1419=15,0)</f>
        <v>4</v>
      </c>
      <c r="U1472" s="54">
        <f t="shared" si="66"/>
        <v>6</v>
      </c>
      <c r="V1472" cm="1">
        <f t="array" ref="V1472">_xlfn.IFS('Paraclinicos '!S1419="","",OR('Paraclinicos '!S1419&lt;=8,'Paraclinicos '!S1419&gt;=25),3,'Paraclinicos '!S1419&lt;12,1,'Paraclinicos '!S1419&lt;21,0,'Paraclinicos '!S1419&lt;25,2)</f>
        <v>0</v>
      </c>
      <c r="W1472" t="str">
        <f>IFERROR(IF(INDEX('BD Demog para scores enalazar'!Y$2:'BD Demog para scores enalazar'!Y$3000,MATCH(Formulas!A1472,'BD Demog para scores enalazar'!A$2:'BD Demog para scores enalazar'!A$3000,0))=1,"SI","NO"),"")</f>
        <v>NO</v>
      </c>
      <c r="X1472" s="9" t="str">
        <f>IFERROR(IF(INDEX('BD Demog para scores enalazar'!AJ$2:'BD Demog para scores enalazar'!AJ$3000,MATCH(Formulas!A1472,'BD Demog para scores enalazar'!A$2:'BD Demog para scores enalazar'!A$3000,0))=1,"SI","NO"),"")</f>
        <v>NO</v>
      </c>
      <c r="Y1472" cm="1">
        <f t="array" ref="Y1472">IF(AND(W1472="NO",X1472="NO"),_xlfn.IFS('Paraclinicos '!K1419&lt;=91,3,'Paraclinicos '!K1419&lt;94,2,'Paraclinicos '!K1419&lt;96,1,'Paraclinicos '!K1419&gt;=96,0),"")</f>
        <v>3</v>
      </c>
      <c r="Z1472" t="str" cm="1">
        <f t="array" ref="Z1472">IF(OR(W1472="SI",X1472="SI"),_xlfn.IFS(OR(AND('Paraclinicos '!K1420&lt;=83),AND('Paraclinicos '!K1420&gt;=97,AA1472=2)),3,OR(AND('Paraclinicos '!K1420&lt;=86),AND('Paraclinicos '!K1420&gt;=94,AA1472=2)),2,OR(AND('Paraclinicos '!K1420&lt;=88),AND('Paraclinicos '!K1420&gt;=92,AA1472=2)),1,OR(AND('Paraclinicos '!K1420&gt;=88,'Paraclinicos '!K1420&lt;=92),AND('Paraclinicos '!K1420&gt;=93,AA1472=0)),0),"")</f>
        <v/>
      </c>
      <c r="AA1472" cm="1">
        <f t="array" ref="AA1472">_xlfn.IFS('Paraclinicos '!E1419="","",'Paraclinicos '!E1419="Oxigeno",2,'Paraclinicos '!E1419="Aire",0)</f>
        <v>2</v>
      </c>
    </row>
    <row r="1473" spans="1:27" x14ac:dyDescent="0.25">
      <c r="A1473">
        <f>'Paraclinicos '!A1420</f>
        <v>510</v>
      </c>
      <c r="B1473" s="3">
        <f>'Paraclinicos '!R1420</f>
        <v>44251</v>
      </c>
      <c r="C1473" cm="1">
        <f t="array" ref="C1473">_xlfn.IFS('Paraclinicos '!Q1420="","",'Paraclinicos '!Q1420&gt;60,3,'Paraclinicos '!Q1420&lt;=60,1)</f>
        <v>3</v>
      </c>
      <c r="D1473" t="str">
        <f>IFERROR(IF(INDEX('BD Demog para scores enalazar'!BC$2:BC$3000,MATCH(Formulas!A1473,'BD Demog para scores enalazar'!A$2:A$3000,0))=0,"SI","NO"),"")</f>
        <v>SI</v>
      </c>
      <c r="E1473" cm="1">
        <f t="array" ref="E1473">_xlfn.IFS(D1473="","",D1473="SI",4,D1473="NO",1)</f>
        <v>4</v>
      </c>
      <c r="F1473" cm="1">
        <f t="array" ref="F1473">_xlfn.IFS('Paraclinicos '!B1420="","",'Paraclinicos '!B1420&gt;1,1,'Paraclinicos '!B1420&lt;=1,3)</f>
        <v>1</v>
      </c>
      <c r="G1473" t="str" cm="1">
        <f t="array" ref="G1473">_xlfn.IFS('Paraclinicos '!D1420="","",AND('Paraclinicos '!D1420&gt;=250,'Paraclinicos '!D1420&lt;=500),2,'Paraclinicos '!D1420&gt;500,3,'Paraclinicos '!D1420&lt;250,1)</f>
        <v/>
      </c>
      <c r="H1473" s="50">
        <f t="shared" si="67"/>
        <v>8</v>
      </c>
      <c r="I1473" cm="1">
        <f t="array" ref="I1473">_xlfn.IFS('Paraclinicos '!Q1420="","",'Paraclinicos '!Q1420&gt;=65,1,'Paraclinicos '!Q1420&lt;65,0)</f>
        <v>0</v>
      </c>
      <c r="J1473" cm="1">
        <f t="array" ref="J1473">_xlfn.IFS('Paraclinicos '!I1420="","",'Paraclinicos '!I1420&gt;7,1,'Paraclinicos '!I1420&lt;=7,0)</f>
        <v>1</v>
      </c>
      <c r="K1473" cm="1">
        <f t="array" ref="K1473">_xlfn.IFS('Paraclinicos '!W1420="","",'Paraclinicos '!W1420&lt;=8,1,'Paraclinicos '!W1420&gt;8,0)</f>
        <v>1</v>
      </c>
      <c r="L1473" cm="1">
        <f t="array" ref="L1473">_xlfn.IFS('Paraclinicos '!S1420="","",'Paraclinicos '!S1420&gt;=30,1,'Paraclinicos '!S1420&lt;30,0)</f>
        <v>0</v>
      </c>
      <c r="M1473" cm="1">
        <f t="array" ref="M1473">_xlfn.IFS(OR('Paraclinicos '!T1420="",'Paraclinicos '!U1420=""),"",OR('Paraclinicos '!T1420&lt;=90,'Paraclinicos '!U1420&lt;=60),1,OR('Paraclinicos '!T1420&gt;90,'Paraclinicos '!U1420&gt;60),0)</f>
        <v>1</v>
      </c>
      <c r="N1473" s="45">
        <f t="shared" si="68"/>
        <v>5</v>
      </c>
      <c r="O1473" cm="1">
        <f t="array" ref="O1473">_xlfn.IFS(OR('Paraclinicos '!M1420="",'Paraclinicos '!N1420="",'Paraclinicos '!N1420=0),"",'Paraclinicos '!M1420/'Paraclinicos '!N1420&lt;100,4,'Paraclinicos '!M1420/'Paraclinicos '!N1420&lt;200,3,'Paraclinicos '!M1420/'Paraclinicos '!N1420&lt;300,2,'Paraclinicos '!M1420/'Paraclinicos '!N1420&lt;400,1,'Paraclinicos '!M1420/'Paraclinicos '!N1420&gt;=400,0)</f>
        <v>2</v>
      </c>
      <c r="P1473" cm="1">
        <f t="array" ref="P1473">_xlfn.IFS('Paraclinicos '!C1420="","",'Paraclinicos '!C1420&lt;20,4,'Paraclinicos '!C1420&lt;50,3,'Paraclinicos '!C1420&lt;100,2,'Paraclinicos '!C1420&lt;150,1,'Paraclinicos '!C1420&gt;150,0)</f>
        <v>0</v>
      </c>
      <c r="Q1473" cm="1">
        <f t="array" ref="Q1473">_xlfn.IFS('Paraclinicos '!O1420="","",'Paraclinicos '!O1420&lt;1.2,0,'Paraclinicos '!O1420&lt;2,1,'Paraclinicos '!O1420&lt;3.5,2,'Paraclinicos '!O1420&lt;5,3,'Paraclinicos '!O1420&gt;5,4)</f>
        <v>0</v>
      </c>
      <c r="R1473" t="str" cm="1">
        <f t="array" ref="R1473">_xlfn.IFS('Paraclinicos '!J1420="","",'Paraclinicos '!J1420&lt;1.2,0,'Paraclinicos '!J1420&lt;2,1,'Paraclinicos '!J1420&lt;6,2,'Paraclinicos '!J1420&lt;12,3,'Paraclinicos '!J1420&gt;=12,4)</f>
        <v/>
      </c>
      <c r="S1473" cm="1">
        <f t="array" ref="S1473">_xlfn.IFS('Paraclinicos '!Y1420="","",'Paraclinicos '!Y1420&lt;70,1,'Paraclinicos '!Y1420&gt;=70,0)</f>
        <v>0</v>
      </c>
      <c r="T1473" cm="1">
        <f t="array" ref="T1473">_xlfn.IFS('Paraclinicos '!W1420="","",'Paraclinicos '!W1420&lt;6,4,'Paraclinicos '!W1420&lt;10,3,'Paraclinicos '!W1420&lt;13,2,'Paraclinicos '!W1420&lt;15,1,'Paraclinicos '!W1420=15,0)</f>
        <v>4</v>
      </c>
      <c r="U1473" s="54">
        <f t="shared" si="66"/>
        <v>6</v>
      </c>
      <c r="V1473" cm="1">
        <f t="array" ref="V1473">_xlfn.IFS('Paraclinicos '!S1420="","",OR('Paraclinicos '!S1420&lt;=8,'Paraclinicos '!S1420&gt;=25),3,'Paraclinicos '!S1420&lt;12,1,'Paraclinicos '!S1420&lt;21,0,'Paraclinicos '!S1420&lt;25,2)</f>
        <v>0</v>
      </c>
      <c r="W1473" t="str">
        <f>IFERROR(IF(INDEX('BD Demog para scores enalazar'!Y$2:'BD Demog para scores enalazar'!Y$3000,MATCH(Formulas!A1473,'BD Demog para scores enalazar'!A$2:'BD Demog para scores enalazar'!A$3000,0))=1,"SI","NO"),"")</f>
        <v>NO</v>
      </c>
      <c r="X1473" s="9" t="str">
        <f>IFERROR(IF(INDEX('BD Demog para scores enalazar'!AJ$2:'BD Demog para scores enalazar'!AJ$3000,MATCH(Formulas!A1473,'BD Demog para scores enalazar'!A$2:'BD Demog para scores enalazar'!A$3000,0))=1,"SI","NO"),"")</f>
        <v>NO</v>
      </c>
      <c r="Y1473" cm="1">
        <f t="array" ref="Y1473">IF(AND(W1473="NO",X1473="NO"),_xlfn.IFS('Paraclinicos '!K1420&lt;=91,3,'Paraclinicos '!K1420&lt;94,2,'Paraclinicos '!K1420&lt;96,1,'Paraclinicos '!K1420&gt;=96,0),"")</f>
        <v>2</v>
      </c>
      <c r="Z1473" t="str" cm="1">
        <f t="array" ref="Z1473">IF(OR(W1473="SI",X1473="SI"),_xlfn.IFS(OR(AND('Paraclinicos '!K1421&lt;=83),AND('Paraclinicos '!K1421&gt;=97,AA1473=2)),3,OR(AND('Paraclinicos '!K1421&lt;=86),AND('Paraclinicos '!K1421&gt;=94,AA1473=2)),2,OR(AND('Paraclinicos '!K1421&lt;=88),AND('Paraclinicos '!K1421&gt;=92,AA1473=2)),1,OR(AND('Paraclinicos '!K1421&gt;=88,'Paraclinicos '!K1421&lt;=92),AND('Paraclinicos '!K1421&gt;=93,AA1473=0)),0),"")</f>
        <v/>
      </c>
      <c r="AA1473" cm="1">
        <f t="array" ref="AA1473">_xlfn.IFS('Paraclinicos '!E1420="","",'Paraclinicos '!E1420="Oxigeno",2,'Paraclinicos '!E1420="Aire",0)</f>
        <v>2</v>
      </c>
    </row>
    <row r="1474" spans="1:27" x14ac:dyDescent="0.25">
      <c r="A1474">
        <f>'Paraclinicos '!A1421</f>
        <v>510</v>
      </c>
      <c r="B1474" s="3">
        <f>'Paraclinicos '!R1421</f>
        <v>44253</v>
      </c>
      <c r="C1474" cm="1">
        <f t="array" ref="C1474">_xlfn.IFS('Paraclinicos '!Q1421="","",'Paraclinicos '!Q1421&gt;60,3,'Paraclinicos '!Q1421&lt;=60,1)</f>
        <v>3</v>
      </c>
      <c r="D1474" t="str">
        <f>IFERROR(IF(INDEX('BD Demog para scores enalazar'!BC$2:BC$3000,MATCH(Formulas!A1474,'BD Demog para scores enalazar'!A$2:A$3000,0))=0,"SI","NO"),"")</f>
        <v>SI</v>
      </c>
      <c r="E1474" cm="1">
        <f t="array" ref="E1474">_xlfn.IFS(D1474="","",D1474="SI",4,D1474="NO",1)</f>
        <v>4</v>
      </c>
      <c r="F1474" cm="1">
        <f t="array" ref="F1474">_xlfn.IFS('Paraclinicos '!B1421="","",'Paraclinicos '!B1421&gt;1,1,'Paraclinicos '!B1421&lt;=1,3)</f>
        <v>1</v>
      </c>
      <c r="G1474" t="str" cm="1">
        <f t="array" ref="G1474">_xlfn.IFS('Paraclinicos '!D1421="","",AND('Paraclinicos '!D1421&gt;=250,'Paraclinicos '!D1421&lt;=500),2,'Paraclinicos '!D1421&gt;500,3,'Paraclinicos '!D1421&lt;250,1)</f>
        <v/>
      </c>
      <c r="H1474" s="50">
        <f t="shared" si="67"/>
        <v>8</v>
      </c>
      <c r="I1474" cm="1">
        <f t="array" ref="I1474">_xlfn.IFS('Paraclinicos '!Q1421="","",'Paraclinicos '!Q1421&gt;=65,1,'Paraclinicos '!Q1421&lt;65,0)</f>
        <v>0</v>
      </c>
      <c r="J1474" cm="1">
        <f t="array" ref="J1474">_xlfn.IFS('Paraclinicos '!I1421="","",'Paraclinicos '!I1421&gt;7,1,'Paraclinicos '!I1421&lt;=7,0)</f>
        <v>1</v>
      </c>
      <c r="K1474" cm="1">
        <f t="array" ref="K1474">_xlfn.IFS('Paraclinicos '!W1421="","",'Paraclinicos '!W1421&lt;=8,1,'Paraclinicos '!W1421&gt;8,0)</f>
        <v>1</v>
      </c>
      <c r="L1474" cm="1">
        <f t="array" ref="L1474">_xlfn.IFS('Paraclinicos '!S1421="","",'Paraclinicos '!S1421&gt;=30,1,'Paraclinicos '!S1421&lt;30,0)</f>
        <v>0</v>
      </c>
      <c r="M1474" cm="1">
        <f t="array" ref="M1474">_xlfn.IFS(OR('Paraclinicos '!T1421="",'Paraclinicos '!U1421=""),"",OR('Paraclinicos '!T1421&lt;=90,'Paraclinicos '!U1421&lt;=60),1,OR('Paraclinicos '!T1421&gt;90,'Paraclinicos '!U1421&gt;60),0)</f>
        <v>0</v>
      </c>
      <c r="N1474" s="45">
        <f t="shared" si="68"/>
        <v>5</v>
      </c>
      <c r="O1474" cm="1">
        <f t="array" ref="O1474">_xlfn.IFS(OR('Paraclinicos '!M1421="",'Paraclinicos '!N1421="",'Paraclinicos '!N1421=0),"",'Paraclinicos '!M1421/'Paraclinicos '!N1421&lt;100,4,'Paraclinicos '!M1421/'Paraclinicos '!N1421&lt;200,3,'Paraclinicos '!M1421/'Paraclinicos '!N1421&lt;300,2,'Paraclinicos '!M1421/'Paraclinicos '!N1421&lt;400,1,'Paraclinicos '!M1421/'Paraclinicos '!N1421&gt;=400,0)</f>
        <v>2</v>
      </c>
      <c r="P1474" cm="1">
        <f t="array" ref="P1474">_xlfn.IFS('Paraclinicos '!C1421="","",'Paraclinicos '!C1421&lt;20,4,'Paraclinicos '!C1421&lt;50,3,'Paraclinicos '!C1421&lt;100,2,'Paraclinicos '!C1421&lt;150,1,'Paraclinicos '!C1421&gt;150,0)</f>
        <v>0</v>
      </c>
      <c r="Q1474" cm="1">
        <f t="array" ref="Q1474">_xlfn.IFS('Paraclinicos '!O1421="","",'Paraclinicos '!O1421&lt;1.2,0,'Paraclinicos '!O1421&lt;2,1,'Paraclinicos '!O1421&lt;3.5,2,'Paraclinicos '!O1421&lt;5,3,'Paraclinicos '!O1421&gt;5,4)</f>
        <v>0</v>
      </c>
      <c r="R1474" t="str" cm="1">
        <f t="array" ref="R1474">_xlfn.IFS('Paraclinicos '!J1421="","",'Paraclinicos '!J1421&lt;1.2,0,'Paraclinicos '!J1421&lt;2,1,'Paraclinicos '!J1421&lt;6,2,'Paraclinicos '!J1421&lt;12,3,'Paraclinicos '!J1421&gt;=12,4)</f>
        <v/>
      </c>
      <c r="S1474" cm="1">
        <f t="array" ref="S1474">_xlfn.IFS('Paraclinicos '!Y1421="","",'Paraclinicos '!Y1421&lt;70,1,'Paraclinicos '!Y1421&gt;=70,0)</f>
        <v>0</v>
      </c>
      <c r="T1474" cm="1">
        <f t="array" ref="T1474">_xlfn.IFS('Paraclinicos '!W1421="","",'Paraclinicos '!W1421&lt;6,4,'Paraclinicos '!W1421&lt;10,3,'Paraclinicos '!W1421&lt;13,2,'Paraclinicos '!W1421&lt;15,1,'Paraclinicos '!W1421=15,0)</f>
        <v>4</v>
      </c>
      <c r="U1474" s="54">
        <f t="shared" si="66"/>
        <v>6</v>
      </c>
      <c r="V1474" cm="1">
        <f t="array" ref="V1474">_xlfn.IFS('Paraclinicos '!S1421="","",OR('Paraclinicos '!S1421&lt;=8,'Paraclinicos '!S1421&gt;=25),3,'Paraclinicos '!S1421&lt;12,1,'Paraclinicos '!S1421&lt;21,0,'Paraclinicos '!S1421&lt;25,2)</f>
        <v>0</v>
      </c>
      <c r="W1474" t="str">
        <f>IFERROR(IF(INDEX('BD Demog para scores enalazar'!Y$2:'BD Demog para scores enalazar'!Y$3000,MATCH(Formulas!A1474,'BD Demog para scores enalazar'!A$2:'BD Demog para scores enalazar'!A$3000,0))=1,"SI","NO"),"")</f>
        <v>NO</v>
      </c>
      <c r="X1474" s="9" t="str">
        <f>IFERROR(IF(INDEX('BD Demog para scores enalazar'!AJ$2:'BD Demog para scores enalazar'!AJ$3000,MATCH(Formulas!A1474,'BD Demog para scores enalazar'!A$2:'BD Demog para scores enalazar'!A$3000,0))=1,"SI","NO"),"")</f>
        <v>NO</v>
      </c>
      <c r="Y1474" cm="1">
        <f t="array" ref="Y1474">IF(AND(W1474="NO",X1474="NO"),_xlfn.IFS('Paraclinicos '!K1421&lt;=91,3,'Paraclinicos '!K1421&lt;94,2,'Paraclinicos '!K1421&lt;96,1,'Paraclinicos '!K1421&gt;=96,0),"")</f>
        <v>3</v>
      </c>
      <c r="Z1474" t="str" cm="1">
        <f t="array" ref="Z1474">IF(OR(W1474="SI",X1474="SI"),_xlfn.IFS(OR(AND('Paraclinicos '!K1422&lt;=83),AND('Paraclinicos '!K1422&gt;=97,AA1474=2)),3,OR(AND('Paraclinicos '!K1422&lt;=86),AND('Paraclinicos '!K1422&gt;=94,AA1474=2)),2,OR(AND('Paraclinicos '!K1422&lt;=88),AND('Paraclinicos '!K1422&gt;=92,AA1474=2)),1,OR(AND('Paraclinicos '!K1422&gt;=88,'Paraclinicos '!K1422&lt;=92),AND('Paraclinicos '!K1422&gt;=93,AA1474=0)),0),"")</f>
        <v/>
      </c>
      <c r="AA1474" cm="1">
        <f t="array" ref="AA1474">_xlfn.IFS('Paraclinicos '!E1421="","",'Paraclinicos '!E1421="Oxigeno",2,'Paraclinicos '!E1421="Aire",0)</f>
        <v>2</v>
      </c>
    </row>
    <row r="1475" spans="1:27" x14ac:dyDescent="0.25">
      <c r="A1475">
        <f>'Paraclinicos '!A1422</f>
        <v>510</v>
      </c>
      <c r="B1475" s="3">
        <f>'Paraclinicos '!R1422</f>
        <v>44255</v>
      </c>
      <c r="C1475" cm="1">
        <f t="array" ref="C1475">_xlfn.IFS('Paraclinicos '!Q1422="","",'Paraclinicos '!Q1422&gt;60,3,'Paraclinicos '!Q1422&lt;=60,1)</f>
        <v>3</v>
      </c>
      <c r="D1475" t="str">
        <f>IFERROR(IF(INDEX('BD Demog para scores enalazar'!BC$2:BC$3000,MATCH(Formulas!A1475,'BD Demog para scores enalazar'!A$2:A$3000,0))=0,"SI","NO"),"")</f>
        <v>SI</v>
      </c>
      <c r="E1475" cm="1">
        <f t="array" ref="E1475">_xlfn.IFS(D1475="","",D1475="SI",4,D1475="NO",1)</f>
        <v>4</v>
      </c>
      <c r="F1475" cm="1">
        <f t="array" ref="F1475">_xlfn.IFS('Paraclinicos '!B1422="","",'Paraclinicos '!B1422&gt;1,1,'Paraclinicos '!B1422&lt;=1,3)</f>
        <v>3</v>
      </c>
      <c r="G1475" t="str" cm="1">
        <f t="array" ref="G1475">_xlfn.IFS('Paraclinicos '!D1422="","",AND('Paraclinicos '!D1422&gt;=250,'Paraclinicos '!D1422&lt;=500),2,'Paraclinicos '!D1422&gt;500,3,'Paraclinicos '!D1422&lt;250,1)</f>
        <v/>
      </c>
      <c r="H1475" s="50">
        <f t="shared" si="67"/>
        <v>10</v>
      </c>
      <c r="I1475" cm="1">
        <f t="array" ref="I1475">_xlfn.IFS('Paraclinicos '!Q1422="","",'Paraclinicos '!Q1422&gt;=65,1,'Paraclinicos '!Q1422&lt;65,0)</f>
        <v>0</v>
      </c>
      <c r="J1475" cm="1">
        <f t="array" ref="J1475">_xlfn.IFS('Paraclinicos '!I1422="","",'Paraclinicos '!I1422&gt;7,1,'Paraclinicos '!I1422&lt;=7,0)</f>
        <v>1</v>
      </c>
      <c r="K1475" cm="1">
        <f t="array" ref="K1475">_xlfn.IFS('Paraclinicos '!W1422="","",'Paraclinicos '!W1422&lt;=8,1,'Paraclinicos '!W1422&gt;8,0)</f>
        <v>0</v>
      </c>
      <c r="L1475" cm="1">
        <f t="array" ref="L1475">_xlfn.IFS('Paraclinicos '!S1422="","",'Paraclinicos '!S1422&gt;=30,1,'Paraclinicos '!S1422&lt;30,0)</f>
        <v>0</v>
      </c>
      <c r="M1475" cm="1">
        <f t="array" ref="M1475">_xlfn.IFS(OR('Paraclinicos '!T1422="",'Paraclinicos '!U1422=""),"",OR('Paraclinicos '!T1422&lt;=90,'Paraclinicos '!U1422&lt;=60),1,OR('Paraclinicos '!T1422&gt;90,'Paraclinicos '!U1422&gt;60),0)</f>
        <v>1</v>
      </c>
      <c r="N1475" s="45">
        <f t="shared" si="68"/>
        <v>4</v>
      </c>
      <c r="O1475" cm="1">
        <f t="array" ref="O1475">_xlfn.IFS(OR('Paraclinicos '!M1422="",'Paraclinicos '!N1422="",'Paraclinicos '!N1422=0),"",'Paraclinicos '!M1422/'Paraclinicos '!N1422&lt;100,4,'Paraclinicos '!M1422/'Paraclinicos '!N1422&lt;200,3,'Paraclinicos '!M1422/'Paraclinicos '!N1422&lt;300,2,'Paraclinicos '!M1422/'Paraclinicos '!N1422&lt;400,1,'Paraclinicos '!M1422/'Paraclinicos '!N1422&gt;=400,0)</f>
        <v>2</v>
      </c>
      <c r="P1475" cm="1">
        <f t="array" ref="P1475">_xlfn.IFS('Paraclinicos '!C1422="","",'Paraclinicos '!C1422&lt;20,4,'Paraclinicos '!C1422&lt;50,3,'Paraclinicos '!C1422&lt;100,2,'Paraclinicos '!C1422&lt;150,1,'Paraclinicos '!C1422&gt;150,0)</f>
        <v>0</v>
      </c>
      <c r="Q1475" cm="1">
        <f t="array" ref="Q1475">_xlfn.IFS('Paraclinicos '!O1422="","",'Paraclinicos '!O1422&lt;1.2,0,'Paraclinicos '!O1422&lt;2,1,'Paraclinicos '!O1422&lt;3.5,2,'Paraclinicos '!O1422&lt;5,3,'Paraclinicos '!O1422&gt;5,4)</f>
        <v>0</v>
      </c>
      <c r="R1475" t="str" cm="1">
        <f t="array" ref="R1475">_xlfn.IFS('Paraclinicos '!J1422="","",'Paraclinicos '!J1422&lt;1.2,0,'Paraclinicos '!J1422&lt;2,1,'Paraclinicos '!J1422&lt;6,2,'Paraclinicos '!J1422&lt;12,3,'Paraclinicos '!J1422&gt;=12,4)</f>
        <v/>
      </c>
      <c r="S1475" cm="1">
        <f t="array" ref="S1475">_xlfn.IFS('Paraclinicos '!Y1422="","",'Paraclinicos '!Y1422&lt;70,1,'Paraclinicos '!Y1422&gt;=70,0)</f>
        <v>0</v>
      </c>
      <c r="T1475" cm="1">
        <f t="array" ref="T1475">_xlfn.IFS('Paraclinicos '!W1422="","",'Paraclinicos '!W1422&lt;6,4,'Paraclinicos '!W1422&lt;10,3,'Paraclinicos '!W1422&lt;13,2,'Paraclinicos '!W1422&lt;15,1,'Paraclinicos '!W1422=15,0)</f>
        <v>2</v>
      </c>
      <c r="U1475" s="54">
        <f t="shared" ref="U1475:U1538" si="69">IF(AND(O1475="",P1475="",Q1475="",R1475="",S1475="",T1475=""),"",SUM(O1475:T1475))</f>
        <v>4</v>
      </c>
      <c r="V1475" cm="1">
        <f t="array" ref="V1475">_xlfn.IFS('Paraclinicos '!S1422="","",OR('Paraclinicos '!S1422&lt;=8,'Paraclinicos '!S1422&gt;=25),3,'Paraclinicos '!S1422&lt;12,1,'Paraclinicos '!S1422&lt;21,0,'Paraclinicos '!S1422&lt;25,2)</f>
        <v>0</v>
      </c>
      <c r="W1475" t="str">
        <f>IFERROR(IF(INDEX('BD Demog para scores enalazar'!Y$2:'BD Demog para scores enalazar'!Y$3000,MATCH(Formulas!A1475,'BD Demog para scores enalazar'!A$2:'BD Demog para scores enalazar'!A$3000,0))=1,"SI","NO"),"")</f>
        <v>NO</v>
      </c>
      <c r="X1475" s="9" t="str">
        <f>IFERROR(IF(INDEX('BD Demog para scores enalazar'!AJ$2:'BD Demog para scores enalazar'!AJ$3000,MATCH(Formulas!A1475,'BD Demog para scores enalazar'!A$2:'BD Demog para scores enalazar'!A$3000,0))=1,"SI","NO"),"")</f>
        <v>NO</v>
      </c>
      <c r="Y1475" cm="1">
        <f t="array" ref="Y1475">IF(AND(W1475="NO",X1475="NO"),_xlfn.IFS('Paraclinicos '!K1422&lt;=91,3,'Paraclinicos '!K1422&lt;94,2,'Paraclinicos '!K1422&lt;96,1,'Paraclinicos '!K1422&gt;=96,0),"")</f>
        <v>2</v>
      </c>
      <c r="Z1475" t="str" cm="1">
        <f t="array" ref="Z1475">IF(OR(W1475="SI",X1475="SI"),_xlfn.IFS(OR(AND('Paraclinicos '!K1423&lt;=83),AND('Paraclinicos '!K1423&gt;=97,AA1475=2)),3,OR(AND('Paraclinicos '!K1423&lt;=86),AND('Paraclinicos '!K1423&gt;=94,AA1475=2)),2,OR(AND('Paraclinicos '!K1423&lt;=88),AND('Paraclinicos '!K1423&gt;=92,AA1475=2)),1,OR(AND('Paraclinicos '!K1423&gt;=88,'Paraclinicos '!K1423&lt;=92),AND('Paraclinicos '!K1423&gt;=93,AA1475=0)),0),"")</f>
        <v/>
      </c>
      <c r="AA1475" cm="1">
        <f t="array" ref="AA1475">_xlfn.IFS('Paraclinicos '!E1422="","",'Paraclinicos '!E1422="Oxigeno",2,'Paraclinicos '!E1422="Aire",0)</f>
        <v>2</v>
      </c>
    </row>
    <row r="1476" spans="1:27" x14ac:dyDescent="0.25">
      <c r="A1476">
        <f>'Paraclinicos '!A1423</f>
        <v>510</v>
      </c>
      <c r="B1476" s="3">
        <f>'Paraclinicos '!R1423</f>
        <v>44257</v>
      </c>
      <c r="C1476" cm="1">
        <f t="array" ref="C1476">_xlfn.IFS('Paraclinicos '!Q1423="","",'Paraclinicos '!Q1423&gt;60,3,'Paraclinicos '!Q1423&lt;=60,1)</f>
        <v>3</v>
      </c>
      <c r="D1476" t="str">
        <f>IFERROR(IF(INDEX('BD Demog para scores enalazar'!BC$2:BC$3000,MATCH(Formulas!A1476,'BD Demog para scores enalazar'!A$2:A$3000,0))=0,"SI","NO"),"")</f>
        <v>SI</v>
      </c>
      <c r="E1476" cm="1">
        <f t="array" ref="E1476">_xlfn.IFS(D1476="","",D1476="SI",4,D1476="NO",1)</f>
        <v>4</v>
      </c>
      <c r="F1476" cm="1">
        <f t="array" ref="F1476">_xlfn.IFS('Paraclinicos '!B1423="","",'Paraclinicos '!B1423&gt;1,1,'Paraclinicos '!B1423&lt;=1,3)</f>
        <v>1</v>
      </c>
      <c r="G1476" t="str" cm="1">
        <f t="array" ref="G1476">_xlfn.IFS('Paraclinicos '!D1423="","",AND('Paraclinicos '!D1423&gt;=250,'Paraclinicos '!D1423&lt;=500),2,'Paraclinicos '!D1423&gt;500,3,'Paraclinicos '!D1423&lt;250,1)</f>
        <v/>
      </c>
      <c r="H1476" s="50">
        <f t="shared" ref="H1476:H1539" si="70">IF(AND(C1476="",E1476="",F1476="",G1476=""),"",SUM(C1476,E1476:G1476))</f>
        <v>8</v>
      </c>
      <c r="I1476" cm="1">
        <f t="array" ref="I1476">_xlfn.IFS('Paraclinicos '!Q1423="","",'Paraclinicos '!Q1423&gt;=65,1,'Paraclinicos '!Q1423&lt;65,0)</f>
        <v>0</v>
      </c>
      <c r="J1476" cm="1">
        <f t="array" ref="J1476">_xlfn.IFS('Paraclinicos '!I1423="","",'Paraclinicos '!I1423&gt;7,1,'Paraclinicos '!I1423&lt;=7,0)</f>
        <v>1</v>
      </c>
      <c r="K1476" cm="1">
        <f t="array" ref="K1476">_xlfn.IFS('Paraclinicos '!W1423="","",'Paraclinicos '!W1423&lt;=8,1,'Paraclinicos '!W1423&gt;8,0)</f>
        <v>0</v>
      </c>
      <c r="L1476" cm="1">
        <f t="array" ref="L1476">_xlfn.IFS('Paraclinicos '!S1423="","",'Paraclinicos '!S1423&gt;=30,1,'Paraclinicos '!S1423&lt;30,0)</f>
        <v>0</v>
      </c>
      <c r="M1476" cm="1">
        <f t="array" ref="M1476">_xlfn.IFS(OR('Paraclinicos '!T1423="",'Paraclinicos '!U1423=""),"",OR('Paraclinicos '!T1423&lt;=90,'Paraclinicos '!U1423&lt;=60),1,OR('Paraclinicos '!T1423&gt;90,'Paraclinicos '!U1423&gt;60),0)</f>
        <v>0</v>
      </c>
      <c r="N1476" s="45">
        <f t="shared" ref="N1476:N1539" si="71">IF(AND(J1475="",J1476="",K1476="",L1476="",M1476=""),"",SUM(J1475:M1476))</f>
        <v>3</v>
      </c>
      <c r="O1476" cm="1">
        <f t="array" ref="O1476">_xlfn.IFS(OR('Paraclinicos '!M1423="",'Paraclinicos '!N1423="",'Paraclinicos '!N1423=0),"",'Paraclinicos '!M1423/'Paraclinicos '!N1423&lt;100,4,'Paraclinicos '!M1423/'Paraclinicos '!N1423&lt;200,3,'Paraclinicos '!M1423/'Paraclinicos '!N1423&lt;300,2,'Paraclinicos '!M1423/'Paraclinicos '!N1423&lt;400,1,'Paraclinicos '!M1423/'Paraclinicos '!N1423&gt;=400,0)</f>
        <v>2</v>
      </c>
      <c r="P1476" cm="1">
        <f t="array" ref="P1476">_xlfn.IFS('Paraclinicos '!C1423="","",'Paraclinicos '!C1423&lt;20,4,'Paraclinicos '!C1423&lt;50,3,'Paraclinicos '!C1423&lt;100,2,'Paraclinicos '!C1423&lt;150,1,'Paraclinicos '!C1423&gt;150,0)</f>
        <v>0</v>
      </c>
      <c r="Q1476" cm="1">
        <f t="array" ref="Q1476">_xlfn.IFS('Paraclinicos '!O1423="","",'Paraclinicos '!O1423&lt;1.2,0,'Paraclinicos '!O1423&lt;2,1,'Paraclinicos '!O1423&lt;3.5,2,'Paraclinicos '!O1423&lt;5,3,'Paraclinicos '!O1423&gt;5,4)</f>
        <v>0</v>
      </c>
      <c r="R1476" t="str" cm="1">
        <f t="array" ref="R1476">_xlfn.IFS('Paraclinicos '!J1423="","",'Paraclinicos '!J1423&lt;1.2,0,'Paraclinicos '!J1423&lt;2,1,'Paraclinicos '!J1423&lt;6,2,'Paraclinicos '!J1423&lt;12,3,'Paraclinicos '!J1423&gt;=12,4)</f>
        <v/>
      </c>
      <c r="S1476" cm="1">
        <f t="array" ref="S1476">_xlfn.IFS('Paraclinicos '!Y1423="","",'Paraclinicos '!Y1423&lt;70,1,'Paraclinicos '!Y1423&gt;=70,0)</f>
        <v>0</v>
      </c>
      <c r="T1476" cm="1">
        <f t="array" ref="T1476">_xlfn.IFS('Paraclinicos '!W1423="","",'Paraclinicos '!W1423&lt;6,4,'Paraclinicos '!W1423&lt;10,3,'Paraclinicos '!W1423&lt;13,2,'Paraclinicos '!W1423&lt;15,1,'Paraclinicos '!W1423=15,0)</f>
        <v>2</v>
      </c>
      <c r="U1476" s="54">
        <f t="shared" si="69"/>
        <v>4</v>
      </c>
      <c r="V1476" cm="1">
        <f t="array" ref="V1476">_xlfn.IFS('Paraclinicos '!S1423="","",OR('Paraclinicos '!S1423&lt;=8,'Paraclinicos '!S1423&gt;=25),3,'Paraclinicos '!S1423&lt;12,1,'Paraclinicos '!S1423&lt;21,0,'Paraclinicos '!S1423&lt;25,2)</f>
        <v>0</v>
      </c>
      <c r="W1476" t="str">
        <f>IFERROR(IF(INDEX('BD Demog para scores enalazar'!Y$2:'BD Demog para scores enalazar'!Y$3000,MATCH(Formulas!A1476,'BD Demog para scores enalazar'!A$2:'BD Demog para scores enalazar'!A$3000,0))=1,"SI","NO"),"")</f>
        <v>NO</v>
      </c>
      <c r="X1476" s="9" t="str">
        <f>IFERROR(IF(INDEX('BD Demog para scores enalazar'!AJ$2:'BD Demog para scores enalazar'!AJ$3000,MATCH(Formulas!A1476,'BD Demog para scores enalazar'!A$2:'BD Demog para scores enalazar'!A$3000,0))=1,"SI","NO"),"")</f>
        <v>NO</v>
      </c>
      <c r="Y1476" cm="1">
        <f t="array" ref="Y1476">IF(AND(W1476="NO",X1476="NO"),_xlfn.IFS('Paraclinicos '!K1423&lt;=91,3,'Paraclinicos '!K1423&lt;94,2,'Paraclinicos '!K1423&lt;96,1,'Paraclinicos '!K1423&gt;=96,0),"")</f>
        <v>2</v>
      </c>
      <c r="Z1476" t="str" cm="1">
        <f t="array" ref="Z1476">IF(OR(W1476="SI",X1476="SI"),_xlfn.IFS(OR(AND('Paraclinicos '!K1424&lt;=83),AND('Paraclinicos '!K1424&gt;=97,AA1476=2)),3,OR(AND('Paraclinicos '!K1424&lt;=86),AND('Paraclinicos '!K1424&gt;=94,AA1476=2)),2,OR(AND('Paraclinicos '!K1424&lt;=88),AND('Paraclinicos '!K1424&gt;=92,AA1476=2)),1,OR(AND('Paraclinicos '!K1424&gt;=88,'Paraclinicos '!K1424&lt;=92),AND('Paraclinicos '!K1424&gt;=93,AA1476=0)),0),"")</f>
        <v/>
      </c>
      <c r="AA1476" cm="1">
        <f t="array" ref="AA1476">_xlfn.IFS('Paraclinicos '!E1423="","",'Paraclinicos '!E1423="Oxigeno",2,'Paraclinicos '!E1423="Aire",0)</f>
        <v>2</v>
      </c>
    </row>
    <row r="1477" spans="1:27" x14ac:dyDescent="0.25">
      <c r="A1477">
        <f>'Paraclinicos '!A1424</f>
        <v>510</v>
      </c>
      <c r="B1477" s="3">
        <f>'Paraclinicos '!R1424</f>
        <v>44259</v>
      </c>
      <c r="C1477" cm="1">
        <f t="array" ref="C1477">_xlfn.IFS('Paraclinicos '!Q1424="","",'Paraclinicos '!Q1424&gt;60,3,'Paraclinicos '!Q1424&lt;=60,1)</f>
        <v>3</v>
      </c>
      <c r="D1477" t="str">
        <f>IFERROR(IF(INDEX('BD Demog para scores enalazar'!BC$2:BC$3000,MATCH(Formulas!A1477,'BD Demog para scores enalazar'!A$2:A$3000,0))=0,"SI","NO"),"")</f>
        <v>SI</v>
      </c>
      <c r="E1477" cm="1">
        <f t="array" ref="E1477">_xlfn.IFS(D1477="","",D1477="SI",4,D1477="NO",1)</f>
        <v>4</v>
      </c>
      <c r="F1477" cm="1">
        <f t="array" ref="F1477">_xlfn.IFS('Paraclinicos '!B1424="","",'Paraclinicos '!B1424&gt;1,1,'Paraclinicos '!B1424&lt;=1,3)</f>
        <v>1</v>
      </c>
      <c r="G1477" cm="1">
        <f t="array" ref="G1477">_xlfn.IFS('Paraclinicos '!D1424="","",AND('Paraclinicos '!D1424&gt;=250,'Paraclinicos '!D1424&lt;=500),2,'Paraclinicos '!D1424&gt;500,3,'Paraclinicos '!D1424&lt;250,1)</f>
        <v>1</v>
      </c>
      <c r="H1477" s="50">
        <f t="shared" si="70"/>
        <v>9</v>
      </c>
      <c r="I1477" cm="1">
        <f t="array" ref="I1477">_xlfn.IFS('Paraclinicos '!Q1424="","",'Paraclinicos '!Q1424&gt;=65,1,'Paraclinicos '!Q1424&lt;65,0)</f>
        <v>0</v>
      </c>
      <c r="J1477" cm="1">
        <f t="array" ref="J1477">_xlfn.IFS('Paraclinicos '!I1424="","",'Paraclinicos '!I1424&gt;7,1,'Paraclinicos '!I1424&lt;=7,0)</f>
        <v>1</v>
      </c>
      <c r="K1477" cm="1">
        <f t="array" ref="K1477">_xlfn.IFS('Paraclinicos '!W1424="","",'Paraclinicos '!W1424&lt;=8,1,'Paraclinicos '!W1424&gt;8,0)</f>
        <v>0</v>
      </c>
      <c r="L1477" cm="1">
        <f t="array" ref="L1477">_xlfn.IFS('Paraclinicos '!S1424="","",'Paraclinicos '!S1424&gt;=30,1,'Paraclinicos '!S1424&lt;30,0)</f>
        <v>0</v>
      </c>
      <c r="M1477" cm="1">
        <f t="array" ref="M1477">_xlfn.IFS(OR('Paraclinicos '!T1424="",'Paraclinicos '!U1424=""),"",OR('Paraclinicos '!T1424&lt;=90,'Paraclinicos '!U1424&lt;=60),1,OR('Paraclinicos '!T1424&gt;90,'Paraclinicos '!U1424&gt;60),0)</f>
        <v>0</v>
      </c>
      <c r="N1477" s="45">
        <f t="shared" si="71"/>
        <v>2</v>
      </c>
      <c r="O1477" cm="1">
        <f t="array" ref="O1477">_xlfn.IFS(OR('Paraclinicos '!M1424="",'Paraclinicos '!N1424="",'Paraclinicos '!N1424=0),"",'Paraclinicos '!M1424/'Paraclinicos '!N1424&lt;100,4,'Paraclinicos '!M1424/'Paraclinicos '!N1424&lt;200,3,'Paraclinicos '!M1424/'Paraclinicos '!N1424&lt;300,2,'Paraclinicos '!M1424/'Paraclinicos '!N1424&lt;400,1,'Paraclinicos '!M1424/'Paraclinicos '!N1424&gt;=400,0)</f>
        <v>2</v>
      </c>
      <c r="P1477" cm="1">
        <f t="array" ref="P1477">_xlfn.IFS('Paraclinicos '!C1424="","",'Paraclinicos '!C1424&lt;20,4,'Paraclinicos '!C1424&lt;50,3,'Paraclinicos '!C1424&lt;100,2,'Paraclinicos '!C1424&lt;150,1,'Paraclinicos '!C1424&gt;150,0)</f>
        <v>0</v>
      </c>
      <c r="Q1477" cm="1">
        <f t="array" ref="Q1477">_xlfn.IFS('Paraclinicos '!O1424="","",'Paraclinicos '!O1424&lt;1.2,0,'Paraclinicos '!O1424&lt;2,1,'Paraclinicos '!O1424&lt;3.5,2,'Paraclinicos '!O1424&lt;5,3,'Paraclinicos '!O1424&gt;5,4)</f>
        <v>0</v>
      </c>
      <c r="R1477" cm="1">
        <f t="array" ref="R1477">_xlfn.IFS('Paraclinicos '!J1424="","",'Paraclinicos '!J1424&lt;1.2,0,'Paraclinicos '!J1424&lt;2,1,'Paraclinicos '!J1424&lt;6,2,'Paraclinicos '!J1424&lt;12,3,'Paraclinicos '!J1424&gt;=12,4)</f>
        <v>0</v>
      </c>
      <c r="S1477" cm="1">
        <f t="array" ref="S1477">_xlfn.IFS('Paraclinicos '!Y1424="","",'Paraclinicos '!Y1424&lt;70,1,'Paraclinicos '!Y1424&gt;=70,0)</f>
        <v>0</v>
      </c>
      <c r="T1477" cm="1">
        <f t="array" ref="T1477">_xlfn.IFS('Paraclinicos '!W1424="","",'Paraclinicos '!W1424&lt;6,4,'Paraclinicos '!W1424&lt;10,3,'Paraclinicos '!W1424&lt;13,2,'Paraclinicos '!W1424&lt;15,1,'Paraclinicos '!W1424=15,0)</f>
        <v>2</v>
      </c>
      <c r="U1477" s="54">
        <f t="shared" si="69"/>
        <v>4</v>
      </c>
      <c r="V1477" cm="1">
        <f t="array" ref="V1477">_xlfn.IFS('Paraclinicos '!S1424="","",OR('Paraclinicos '!S1424&lt;=8,'Paraclinicos '!S1424&gt;=25),3,'Paraclinicos '!S1424&lt;12,1,'Paraclinicos '!S1424&lt;21,0,'Paraclinicos '!S1424&lt;25,2)</f>
        <v>0</v>
      </c>
      <c r="W1477" t="str">
        <f>IFERROR(IF(INDEX('BD Demog para scores enalazar'!Y$2:'BD Demog para scores enalazar'!Y$3000,MATCH(Formulas!A1477,'BD Demog para scores enalazar'!A$2:'BD Demog para scores enalazar'!A$3000,0))=1,"SI","NO"),"")</f>
        <v>NO</v>
      </c>
      <c r="X1477" s="9" t="str">
        <f>IFERROR(IF(INDEX('BD Demog para scores enalazar'!AJ$2:'BD Demog para scores enalazar'!AJ$3000,MATCH(Formulas!A1477,'BD Demog para scores enalazar'!A$2:'BD Demog para scores enalazar'!A$3000,0))=1,"SI","NO"),"")</f>
        <v>NO</v>
      </c>
      <c r="Y1477" cm="1">
        <f t="array" ref="Y1477">IF(AND(W1477="NO",X1477="NO"),_xlfn.IFS('Paraclinicos '!K1424&lt;=91,3,'Paraclinicos '!K1424&lt;94,2,'Paraclinicos '!K1424&lt;96,1,'Paraclinicos '!K1424&gt;=96,0),"")</f>
        <v>3</v>
      </c>
      <c r="Z1477" t="str" cm="1">
        <f t="array" ref="Z1477">IF(OR(W1477="SI",X1477="SI"),_xlfn.IFS(OR(AND('Paraclinicos '!K1425&lt;=83),AND('Paraclinicos '!K1425&gt;=97,AA1477=2)),3,OR(AND('Paraclinicos '!K1425&lt;=86),AND('Paraclinicos '!K1425&gt;=94,AA1477=2)),2,OR(AND('Paraclinicos '!K1425&lt;=88),AND('Paraclinicos '!K1425&gt;=92,AA1477=2)),1,OR(AND('Paraclinicos '!K1425&gt;=88,'Paraclinicos '!K1425&lt;=92),AND('Paraclinicos '!K1425&gt;=93,AA1477=0)),0),"")</f>
        <v/>
      </c>
      <c r="AA1477" cm="1">
        <f t="array" ref="AA1477">_xlfn.IFS('Paraclinicos '!E1424="","",'Paraclinicos '!E1424="Oxigeno",2,'Paraclinicos '!E1424="Aire",0)</f>
        <v>2</v>
      </c>
    </row>
    <row r="1478" spans="1:27" x14ac:dyDescent="0.25">
      <c r="A1478">
        <f>'Paraclinicos '!A1425</f>
        <v>511</v>
      </c>
      <c r="B1478" s="3">
        <f>'Paraclinicos '!R1425</f>
        <v>44206</v>
      </c>
      <c r="C1478" cm="1">
        <f t="array" ref="C1478">_xlfn.IFS('Paraclinicos '!Q1425="","",'Paraclinicos '!Q1425&gt;60,3,'Paraclinicos '!Q1425&lt;=60,1)</f>
        <v>3</v>
      </c>
      <c r="D1478" t="str">
        <f>IFERROR(IF(INDEX('BD Demog para scores enalazar'!BC$2:BC$3000,MATCH(Formulas!A1478,'BD Demog para scores enalazar'!A$2:A$3000,0))=0,"SI","NO"),"")</f>
        <v>NO</v>
      </c>
      <c r="E1478" cm="1">
        <f t="array" ref="E1478">_xlfn.IFS(D1478="","",D1478="SI",4,D1478="NO",1)</f>
        <v>1</v>
      </c>
      <c r="F1478" cm="1">
        <f t="array" ref="F1478">_xlfn.IFS('Paraclinicos '!B1425="","",'Paraclinicos '!B1425&gt;1,1,'Paraclinicos '!B1425&lt;=1,3)</f>
        <v>3</v>
      </c>
      <c r="G1478" cm="1">
        <f t="array" ref="G1478">_xlfn.IFS('Paraclinicos '!D1425="","",AND('Paraclinicos '!D1425&gt;=250,'Paraclinicos '!D1425&lt;=500),2,'Paraclinicos '!D1425&gt;500,3,'Paraclinicos '!D1425&lt;250,1)</f>
        <v>1</v>
      </c>
      <c r="H1478" s="50">
        <f t="shared" si="70"/>
        <v>8</v>
      </c>
      <c r="I1478" cm="1">
        <f t="array" ref="I1478">_xlfn.IFS('Paraclinicos '!Q1425="","",'Paraclinicos '!Q1425&gt;=65,1,'Paraclinicos '!Q1425&lt;65,0)</f>
        <v>1</v>
      </c>
      <c r="J1478" cm="1">
        <f t="array" ref="J1478">_xlfn.IFS('Paraclinicos '!I1425="","",'Paraclinicos '!I1425&gt;7,1,'Paraclinicos '!I1425&lt;=7,0)</f>
        <v>1</v>
      </c>
      <c r="K1478" cm="1">
        <f t="array" ref="K1478">_xlfn.IFS('Paraclinicos '!W1425="","",'Paraclinicos '!W1425&lt;=8,1,'Paraclinicos '!W1425&gt;8,0)</f>
        <v>1</v>
      </c>
      <c r="L1478" cm="1">
        <f t="array" ref="L1478">_xlfn.IFS('Paraclinicos '!S1425="","",'Paraclinicos '!S1425&gt;=30,1,'Paraclinicos '!S1425&lt;30,0)</f>
        <v>0</v>
      </c>
      <c r="M1478" cm="1">
        <f t="array" ref="M1478">_xlfn.IFS(OR('Paraclinicos '!T1425="",'Paraclinicos '!U1425=""),"",OR('Paraclinicos '!T1425&lt;=90,'Paraclinicos '!U1425&lt;=60),1,OR('Paraclinicos '!T1425&gt;90,'Paraclinicos '!U1425&gt;60),0)</f>
        <v>0</v>
      </c>
      <c r="N1478" s="45">
        <f t="shared" si="71"/>
        <v>3</v>
      </c>
      <c r="O1478" cm="1">
        <f t="array" ref="O1478">_xlfn.IFS(OR('Paraclinicos '!M1425="",'Paraclinicos '!N1425="",'Paraclinicos '!N1425=0),"",'Paraclinicos '!M1425/'Paraclinicos '!N1425&lt;100,4,'Paraclinicos '!M1425/'Paraclinicos '!N1425&lt;200,3,'Paraclinicos '!M1425/'Paraclinicos '!N1425&lt;300,2,'Paraclinicos '!M1425/'Paraclinicos '!N1425&lt;400,1,'Paraclinicos '!M1425/'Paraclinicos '!N1425&gt;=400,0)</f>
        <v>3</v>
      </c>
      <c r="P1478" cm="1">
        <f t="array" ref="P1478">_xlfn.IFS('Paraclinicos '!C1425="","",'Paraclinicos '!C1425&lt;20,4,'Paraclinicos '!C1425&lt;50,3,'Paraclinicos '!C1425&lt;100,2,'Paraclinicos '!C1425&lt;150,1,'Paraclinicos '!C1425&gt;150,0)</f>
        <v>0</v>
      </c>
      <c r="Q1478" cm="1">
        <f t="array" ref="Q1478">_xlfn.IFS('Paraclinicos '!O1425="","",'Paraclinicos '!O1425&lt;1.2,0,'Paraclinicos '!O1425&lt;2,1,'Paraclinicos '!O1425&lt;3.5,2,'Paraclinicos '!O1425&lt;5,3,'Paraclinicos '!O1425&gt;5,4)</f>
        <v>0</v>
      </c>
      <c r="R1478" cm="1">
        <f t="array" ref="R1478">_xlfn.IFS('Paraclinicos '!J1425="","",'Paraclinicos '!J1425&lt;1.2,0,'Paraclinicos '!J1425&lt;2,1,'Paraclinicos '!J1425&lt;6,2,'Paraclinicos '!J1425&lt;12,3,'Paraclinicos '!J1425&gt;=12,4)</f>
        <v>0</v>
      </c>
      <c r="S1478" cm="1">
        <f t="array" ref="S1478">_xlfn.IFS('Paraclinicos '!Y1425="","",'Paraclinicos '!Y1425&lt;70,1,'Paraclinicos '!Y1425&gt;=70,0)</f>
        <v>0</v>
      </c>
      <c r="T1478" cm="1">
        <f t="array" ref="T1478">_xlfn.IFS('Paraclinicos '!W1425="","",'Paraclinicos '!W1425&lt;6,4,'Paraclinicos '!W1425&lt;10,3,'Paraclinicos '!W1425&lt;13,2,'Paraclinicos '!W1425&lt;15,1,'Paraclinicos '!W1425=15,0)</f>
        <v>4</v>
      </c>
      <c r="U1478" s="54">
        <f t="shared" si="69"/>
        <v>7</v>
      </c>
      <c r="V1478" cm="1">
        <f t="array" ref="V1478">_xlfn.IFS('Paraclinicos '!S1425="","",OR('Paraclinicos '!S1425&lt;=8,'Paraclinicos '!S1425&gt;=25),3,'Paraclinicos '!S1425&lt;12,1,'Paraclinicos '!S1425&lt;21,0,'Paraclinicos '!S1425&lt;25,2)</f>
        <v>0</v>
      </c>
      <c r="W1478" t="str">
        <f>IFERROR(IF(INDEX('BD Demog para scores enalazar'!Y$2:'BD Demog para scores enalazar'!Y$3000,MATCH(Formulas!A1478,'BD Demog para scores enalazar'!A$2:'BD Demog para scores enalazar'!A$3000,0))=1,"SI","NO"),"")</f>
        <v>NO</v>
      </c>
      <c r="X1478" s="9" t="str">
        <f>IFERROR(IF(INDEX('BD Demog para scores enalazar'!AJ$2:'BD Demog para scores enalazar'!AJ$3000,MATCH(Formulas!A1478,'BD Demog para scores enalazar'!A$2:'BD Demog para scores enalazar'!A$3000,0))=1,"SI","NO"),"")</f>
        <v>NO</v>
      </c>
      <c r="Y1478" cm="1">
        <f t="array" ref="Y1478">IF(AND(W1478="NO",X1478="NO"),_xlfn.IFS('Paraclinicos '!K1425&lt;=91,3,'Paraclinicos '!K1425&lt;94,2,'Paraclinicos '!K1425&lt;96,1,'Paraclinicos '!K1425&gt;=96,0),"")</f>
        <v>0</v>
      </c>
      <c r="Z1478" t="str" cm="1">
        <f t="array" ref="Z1478">IF(OR(W1478="SI",X1478="SI"),_xlfn.IFS(OR(AND('Paraclinicos '!K1426&lt;=83),AND('Paraclinicos '!K1426&gt;=97,AA1478=2)),3,OR(AND('Paraclinicos '!K1426&lt;=86),AND('Paraclinicos '!K1426&gt;=94,AA1478=2)),2,OR(AND('Paraclinicos '!K1426&lt;=88),AND('Paraclinicos '!K1426&gt;=92,AA1478=2)),1,OR(AND('Paraclinicos '!K1426&gt;=88,'Paraclinicos '!K1426&lt;=92),AND('Paraclinicos '!K1426&gt;=93,AA1478=0)),0),"")</f>
        <v/>
      </c>
      <c r="AA1478" cm="1">
        <f t="array" ref="AA1478">_xlfn.IFS('Paraclinicos '!E1425="","",'Paraclinicos '!E1425="Oxigeno",2,'Paraclinicos '!E1425="Aire",0)</f>
        <v>2</v>
      </c>
    </row>
    <row r="1479" spans="1:27" x14ac:dyDescent="0.25">
      <c r="A1479">
        <f>'Paraclinicos '!A1426</f>
        <v>511</v>
      </c>
      <c r="B1479" s="3">
        <f>'Paraclinicos '!R1426</f>
        <v>44207</v>
      </c>
      <c r="C1479" cm="1">
        <f t="array" ref="C1479">_xlfn.IFS('Paraclinicos '!Q1426="","",'Paraclinicos '!Q1426&gt;60,3,'Paraclinicos '!Q1426&lt;=60,1)</f>
        <v>3</v>
      </c>
      <c r="D1479" t="str">
        <f>IFERROR(IF(INDEX('BD Demog para scores enalazar'!BC$2:BC$3000,MATCH(Formulas!A1479,'BD Demog para scores enalazar'!A$2:A$3000,0))=0,"SI","NO"),"")</f>
        <v>NO</v>
      </c>
      <c r="E1479" cm="1">
        <f t="array" ref="E1479">_xlfn.IFS(D1479="","",D1479="SI",4,D1479="NO",1)</f>
        <v>1</v>
      </c>
      <c r="F1479" cm="1">
        <f t="array" ref="F1479">_xlfn.IFS('Paraclinicos '!B1426="","",'Paraclinicos '!B1426&gt;1,1,'Paraclinicos '!B1426&lt;=1,3)</f>
        <v>3</v>
      </c>
      <c r="G1479" cm="1">
        <f t="array" ref="G1479">_xlfn.IFS('Paraclinicos '!D1426="","",AND('Paraclinicos '!D1426&gt;=250,'Paraclinicos '!D1426&lt;=500),2,'Paraclinicos '!D1426&gt;500,3,'Paraclinicos '!D1426&lt;250,1)</f>
        <v>1</v>
      </c>
      <c r="H1479" s="50">
        <f t="shared" si="70"/>
        <v>8</v>
      </c>
      <c r="I1479" cm="1">
        <f t="array" ref="I1479">_xlfn.IFS('Paraclinicos '!Q1426="","",'Paraclinicos '!Q1426&gt;=65,1,'Paraclinicos '!Q1426&lt;65,0)</f>
        <v>1</v>
      </c>
      <c r="J1479" cm="1">
        <f t="array" ref="J1479">_xlfn.IFS('Paraclinicos '!I1426="","",'Paraclinicos '!I1426&gt;7,1,'Paraclinicos '!I1426&lt;=7,0)</f>
        <v>1</v>
      </c>
      <c r="K1479" cm="1">
        <f t="array" ref="K1479">_xlfn.IFS('Paraclinicos '!W1426="","",'Paraclinicos '!W1426&lt;=8,1,'Paraclinicos '!W1426&gt;8,0)</f>
        <v>1</v>
      </c>
      <c r="L1479" cm="1">
        <f t="array" ref="L1479">_xlfn.IFS('Paraclinicos '!S1426="","",'Paraclinicos '!S1426&gt;=30,1,'Paraclinicos '!S1426&lt;30,0)</f>
        <v>0</v>
      </c>
      <c r="M1479" cm="1">
        <f t="array" ref="M1479">_xlfn.IFS(OR('Paraclinicos '!T1426="",'Paraclinicos '!U1426=""),"",OR('Paraclinicos '!T1426&lt;=90,'Paraclinicos '!U1426&lt;=60),1,OR('Paraclinicos '!T1426&gt;90,'Paraclinicos '!U1426&gt;60),0)</f>
        <v>0</v>
      </c>
      <c r="N1479" s="45">
        <f t="shared" si="71"/>
        <v>4</v>
      </c>
      <c r="O1479" cm="1">
        <f t="array" ref="O1479">_xlfn.IFS(OR('Paraclinicos '!M1426="",'Paraclinicos '!N1426="",'Paraclinicos '!N1426=0),"",'Paraclinicos '!M1426/'Paraclinicos '!N1426&lt;100,4,'Paraclinicos '!M1426/'Paraclinicos '!N1426&lt;200,3,'Paraclinicos '!M1426/'Paraclinicos '!N1426&lt;300,2,'Paraclinicos '!M1426/'Paraclinicos '!N1426&lt;400,1,'Paraclinicos '!M1426/'Paraclinicos '!N1426&gt;=400,0)</f>
        <v>3</v>
      </c>
      <c r="P1479" cm="1">
        <f t="array" ref="P1479">_xlfn.IFS('Paraclinicos '!C1426="","",'Paraclinicos '!C1426&lt;20,4,'Paraclinicos '!C1426&lt;50,3,'Paraclinicos '!C1426&lt;100,2,'Paraclinicos '!C1426&lt;150,1,'Paraclinicos '!C1426&gt;150,0)</f>
        <v>0</v>
      </c>
      <c r="Q1479" cm="1">
        <f t="array" ref="Q1479">_xlfn.IFS('Paraclinicos '!O1426="","",'Paraclinicos '!O1426&lt;1.2,0,'Paraclinicos '!O1426&lt;2,1,'Paraclinicos '!O1426&lt;3.5,2,'Paraclinicos '!O1426&lt;5,3,'Paraclinicos '!O1426&gt;5,4)</f>
        <v>0</v>
      </c>
      <c r="R1479" cm="1">
        <f t="array" ref="R1479">_xlfn.IFS('Paraclinicos '!J1426="","",'Paraclinicos '!J1426&lt;1.2,0,'Paraclinicos '!J1426&lt;2,1,'Paraclinicos '!J1426&lt;6,2,'Paraclinicos '!J1426&lt;12,3,'Paraclinicos '!J1426&gt;=12,4)</f>
        <v>0</v>
      </c>
      <c r="S1479" cm="1">
        <f t="array" ref="S1479">_xlfn.IFS('Paraclinicos '!Y1426="","",'Paraclinicos '!Y1426&lt;70,1,'Paraclinicos '!Y1426&gt;=70,0)</f>
        <v>0</v>
      </c>
      <c r="T1479" cm="1">
        <f t="array" ref="T1479">_xlfn.IFS('Paraclinicos '!W1426="","",'Paraclinicos '!W1426&lt;6,4,'Paraclinicos '!W1426&lt;10,3,'Paraclinicos '!W1426&lt;13,2,'Paraclinicos '!W1426&lt;15,1,'Paraclinicos '!W1426=15,0)</f>
        <v>4</v>
      </c>
      <c r="U1479" s="54">
        <f t="shared" si="69"/>
        <v>7</v>
      </c>
      <c r="V1479" cm="1">
        <f t="array" ref="V1479">_xlfn.IFS('Paraclinicos '!S1426="","",OR('Paraclinicos '!S1426&lt;=8,'Paraclinicos '!S1426&gt;=25),3,'Paraclinicos '!S1426&lt;12,1,'Paraclinicos '!S1426&lt;21,0,'Paraclinicos '!S1426&lt;25,2)</f>
        <v>2</v>
      </c>
      <c r="W1479" t="str">
        <f>IFERROR(IF(INDEX('BD Demog para scores enalazar'!Y$2:'BD Demog para scores enalazar'!Y$3000,MATCH(Formulas!A1479,'BD Demog para scores enalazar'!A$2:'BD Demog para scores enalazar'!A$3000,0))=1,"SI","NO"),"")</f>
        <v>NO</v>
      </c>
      <c r="X1479" s="9" t="str">
        <f>IFERROR(IF(INDEX('BD Demog para scores enalazar'!AJ$2:'BD Demog para scores enalazar'!AJ$3000,MATCH(Formulas!A1479,'BD Demog para scores enalazar'!A$2:'BD Demog para scores enalazar'!A$3000,0))=1,"SI","NO"),"")</f>
        <v>NO</v>
      </c>
      <c r="Y1479" cm="1">
        <f t="array" ref="Y1479">IF(AND(W1479="NO",X1479="NO"),_xlfn.IFS('Paraclinicos '!K1426&lt;=91,3,'Paraclinicos '!K1426&lt;94,2,'Paraclinicos '!K1426&lt;96,1,'Paraclinicos '!K1426&gt;=96,0),"")</f>
        <v>3</v>
      </c>
      <c r="Z1479" t="str" cm="1">
        <f t="array" ref="Z1479">IF(OR(W1479="SI",X1479="SI"),_xlfn.IFS(OR(AND('Paraclinicos '!K1427&lt;=83),AND('Paraclinicos '!K1427&gt;=97,AA1479=2)),3,OR(AND('Paraclinicos '!K1427&lt;=86),AND('Paraclinicos '!K1427&gt;=94,AA1479=2)),2,OR(AND('Paraclinicos '!K1427&lt;=88),AND('Paraclinicos '!K1427&gt;=92,AA1479=2)),1,OR(AND('Paraclinicos '!K1427&gt;=88,'Paraclinicos '!K1427&lt;=92),AND('Paraclinicos '!K1427&gt;=93,AA1479=0)),0),"")</f>
        <v/>
      </c>
      <c r="AA1479" cm="1">
        <f t="array" ref="AA1479">_xlfn.IFS('Paraclinicos '!E1426="","",'Paraclinicos '!E1426="Oxigeno",2,'Paraclinicos '!E1426="Aire",0)</f>
        <v>2</v>
      </c>
    </row>
    <row r="1480" spans="1:27" x14ac:dyDescent="0.25">
      <c r="A1480">
        <f>'Paraclinicos '!A1427</f>
        <v>511</v>
      </c>
      <c r="B1480" s="3">
        <f>'Paraclinicos '!R1427</f>
        <v>44208</v>
      </c>
      <c r="C1480" cm="1">
        <f t="array" ref="C1480">_xlfn.IFS('Paraclinicos '!Q1427="","",'Paraclinicos '!Q1427&gt;60,3,'Paraclinicos '!Q1427&lt;=60,1)</f>
        <v>3</v>
      </c>
      <c r="D1480" t="str">
        <f>IFERROR(IF(INDEX('BD Demog para scores enalazar'!BC$2:BC$3000,MATCH(Formulas!A1480,'BD Demog para scores enalazar'!A$2:A$3000,0))=0,"SI","NO"),"")</f>
        <v>NO</v>
      </c>
      <c r="E1480" cm="1">
        <f t="array" ref="E1480">_xlfn.IFS(D1480="","",D1480="SI",4,D1480="NO",1)</f>
        <v>1</v>
      </c>
      <c r="F1480" cm="1">
        <f t="array" ref="F1480">_xlfn.IFS('Paraclinicos '!B1427="","",'Paraclinicos '!B1427&gt;1,1,'Paraclinicos '!B1427&lt;=1,3)</f>
        <v>3</v>
      </c>
      <c r="G1480" t="str" cm="1">
        <f t="array" ref="G1480">_xlfn.IFS('Paraclinicos '!D1427="","",AND('Paraclinicos '!D1427&gt;=250,'Paraclinicos '!D1427&lt;=500),2,'Paraclinicos '!D1427&gt;500,3,'Paraclinicos '!D1427&lt;250,1)</f>
        <v/>
      </c>
      <c r="H1480" s="50">
        <f t="shared" si="70"/>
        <v>7</v>
      </c>
      <c r="I1480" cm="1">
        <f t="array" ref="I1480">_xlfn.IFS('Paraclinicos '!Q1427="","",'Paraclinicos '!Q1427&gt;=65,1,'Paraclinicos '!Q1427&lt;65,0)</f>
        <v>1</v>
      </c>
      <c r="J1480" cm="1">
        <f t="array" ref="J1480">_xlfn.IFS('Paraclinicos '!I1427="","",'Paraclinicos '!I1427&gt;7,1,'Paraclinicos '!I1427&lt;=7,0)</f>
        <v>1</v>
      </c>
      <c r="K1480" cm="1">
        <f t="array" ref="K1480">_xlfn.IFS('Paraclinicos '!W1427="","",'Paraclinicos '!W1427&lt;=8,1,'Paraclinicos '!W1427&gt;8,0)</f>
        <v>1</v>
      </c>
      <c r="L1480" cm="1">
        <f t="array" ref="L1480">_xlfn.IFS('Paraclinicos '!S1427="","",'Paraclinicos '!S1427&gt;=30,1,'Paraclinicos '!S1427&lt;30,0)</f>
        <v>0</v>
      </c>
      <c r="M1480" cm="1">
        <f t="array" ref="M1480">_xlfn.IFS(OR('Paraclinicos '!T1427="",'Paraclinicos '!U1427=""),"",OR('Paraclinicos '!T1427&lt;=90,'Paraclinicos '!U1427&lt;=60),1,OR('Paraclinicos '!T1427&gt;90,'Paraclinicos '!U1427&gt;60),0)</f>
        <v>0</v>
      </c>
      <c r="N1480" s="45">
        <f t="shared" si="71"/>
        <v>4</v>
      </c>
      <c r="O1480" cm="1">
        <f t="array" ref="O1480">_xlfn.IFS(OR('Paraclinicos '!M1427="",'Paraclinicos '!N1427="",'Paraclinicos '!N1427=0),"",'Paraclinicos '!M1427/'Paraclinicos '!N1427&lt;100,4,'Paraclinicos '!M1427/'Paraclinicos '!N1427&lt;200,3,'Paraclinicos '!M1427/'Paraclinicos '!N1427&lt;300,2,'Paraclinicos '!M1427/'Paraclinicos '!N1427&lt;400,1,'Paraclinicos '!M1427/'Paraclinicos '!N1427&gt;=400,0)</f>
        <v>3</v>
      </c>
      <c r="P1480" cm="1">
        <f t="array" ref="P1480">_xlfn.IFS('Paraclinicos '!C1427="","",'Paraclinicos '!C1427&lt;20,4,'Paraclinicos '!C1427&lt;50,3,'Paraclinicos '!C1427&lt;100,2,'Paraclinicos '!C1427&lt;150,1,'Paraclinicos '!C1427&gt;150,0)</f>
        <v>0</v>
      </c>
      <c r="Q1480" cm="1">
        <f t="array" ref="Q1480">_xlfn.IFS('Paraclinicos '!O1427="","",'Paraclinicos '!O1427&lt;1.2,0,'Paraclinicos '!O1427&lt;2,1,'Paraclinicos '!O1427&lt;3.5,2,'Paraclinicos '!O1427&lt;5,3,'Paraclinicos '!O1427&gt;5,4)</f>
        <v>0</v>
      </c>
      <c r="R1480" t="str" cm="1">
        <f t="array" ref="R1480">_xlfn.IFS('Paraclinicos '!J1427="","",'Paraclinicos '!J1427&lt;1.2,0,'Paraclinicos '!J1427&lt;2,1,'Paraclinicos '!J1427&lt;6,2,'Paraclinicos '!J1427&lt;12,3,'Paraclinicos '!J1427&gt;=12,4)</f>
        <v/>
      </c>
      <c r="S1480" cm="1">
        <f t="array" ref="S1480">_xlfn.IFS('Paraclinicos '!Y1427="","",'Paraclinicos '!Y1427&lt;70,1,'Paraclinicos '!Y1427&gt;=70,0)</f>
        <v>0</v>
      </c>
      <c r="T1480" cm="1">
        <f t="array" ref="T1480">_xlfn.IFS('Paraclinicos '!W1427="","",'Paraclinicos '!W1427&lt;6,4,'Paraclinicos '!W1427&lt;10,3,'Paraclinicos '!W1427&lt;13,2,'Paraclinicos '!W1427&lt;15,1,'Paraclinicos '!W1427=15,0)</f>
        <v>4</v>
      </c>
      <c r="U1480" s="54">
        <f t="shared" si="69"/>
        <v>7</v>
      </c>
      <c r="V1480" cm="1">
        <f t="array" ref="V1480">_xlfn.IFS('Paraclinicos '!S1427="","",OR('Paraclinicos '!S1427&lt;=8,'Paraclinicos '!S1427&gt;=25),3,'Paraclinicos '!S1427&lt;12,1,'Paraclinicos '!S1427&lt;21,0,'Paraclinicos '!S1427&lt;25,2)</f>
        <v>2</v>
      </c>
      <c r="W1480" t="str">
        <f>IFERROR(IF(INDEX('BD Demog para scores enalazar'!Y$2:'BD Demog para scores enalazar'!Y$3000,MATCH(Formulas!A1480,'BD Demog para scores enalazar'!A$2:'BD Demog para scores enalazar'!A$3000,0))=1,"SI","NO"),"")</f>
        <v>NO</v>
      </c>
      <c r="X1480" s="9" t="str">
        <f>IFERROR(IF(INDEX('BD Demog para scores enalazar'!AJ$2:'BD Demog para scores enalazar'!AJ$3000,MATCH(Formulas!A1480,'BD Demog para scores enalazar'!A$2:'BD Demog para scores enalazar'!A$3000,0))=1,"SI","NO"),"")</f>
        <v>NO</v>
      </c>
      <c r="Y1480" cm="1">
        <f t="array" ref="Y1480">IF(AND(W1480="NO",X1480="NO"),_xlfn.IFS('Paraclinicos '!K1427&lt;=91,3,'Paraclinicos '!K1427&lt;94,2,'Paraclinicos '!K1427&lt;96,1,'Paraclinicos '!K1427&gt;=96,0),"")</f>
        <v>3</v>
      </c>
      <c r="Z1480" t="str" cm="1">
        <f t="array" ref="Z1480">IF(OR(W1480="SI",X1480="SI"),_xlfn.IFS(OR(AND('Paraclinicos '!K1428&lt;=83),AND('Paraclinicos '!K1428&gt;=97,AA1480=2)),3,OR(AND('Paraclinicos '!K1428&lt;=86),AND('Paraclinicos '!K1428&gt;=94,AA1480=2)),2,OR(AND('Paraclinicos '!K1428&lt;=88),AND('Paraclinicos '!K1428&gt;=92,AA1480=2)),1,OR(AND('Paraclinicos '!K1428&gt;=88,'Paraclinicos '!K1428&lt;=92),AND('Paraclinicos '!K1428&gt;=93,AA1480=0)),0),"")</f>
        <v/>
      </c>
      <c r="AA1480" cm="1">
        <f t="array" ref="AA1480">_xlfn.IFS('Paraclinicos '!E1427="","",'Paraclinicos '!E1427="Oxigeno",2,'Paraclinicos '!E1427="Aire",0)</f>
        <v>2</v>
      </c>
    </row>
    <row r="1481" spans="1:27" x14ac:dyDescent="0.25">
      <c r="A1481">
        <f>'Paraclinicos '!A1428</f>
        <v>511</v>
      </c>
      <c r="B1481" s="3">
        <f>'Paraclinicos '!R1428</f>
        <v>44209</v>
      </c>
      <c r="C1481" cm="1">
        <f t="array" ref="C1481">_xlfn.IFS('Paraclinicos '!Q1428="","",'Paraclinicos '!Q1428&gt;60,3,'Paraclinicos '!Q1428&lt;=60,1)</f>
        <v>3</v>
      </c>
      <c r="D1481" t="str">
        <f>IFERROR(IF(INDEX('BD Demog para scores enalazar'!BC$2:BC$3000,MATCH(Formulas!A1481,'BD Demog para scores enalazar'!A$2:A$3000,0))=0,"SI","NO"),"")</f>
        <v>NO</v>
      </c>
      <c r="E1481" cm="1">
        <f t="array" ref="E1481">_xlfn.IFS(D1481="","",D1481="SI",4,D1481="NO",1)</f>
        <v>1</v>
      </c>
      <c r="F1481" cm="1">
        <f t="array" ref="F1481">_xlfn.IFS('Paraclinicos '!B1428="","",'Paraclinicos '!B1428&gt;1,1,'Paraclinicos '!B1428&lt;=1,3)</f>
        <v>1</v>
      </c>
      <c r="G1481" cm="1">
        <f t="array" ref="G1481">_xlfn.IFS('Paraclinicos '!D1428="","",AND('Paraclinicos '!D1428&gt;=250,'Paraclinicos '!D1428&lt;=500),2,'Paraclinicos '!D1428&gt;500,3,'Paraclinicos '!D1428&lt;250,1)</f>
        <v>2</v>
      </c>
      <c r="H1481" s="50">
        <f t="shared" si="70"/>
        <v>7</v>
      </c>
      <c r="I1481" cm="1">
        <f t="array" ref="I1481">_xlfn.IFS('Paraclinicos '!Q1428="","",'Paraclinicos '!Q1428&gt;=65,1,'Paraclinicos '!Q1428&lt;65,0)</f>
        <v>1</v>
      </c>
      <c r="J1481" cm="1">
        <f t="array" ref="J1481">_xlfn.IFS('Paraclinicos '!I1428="","",'Paraclinicos '!I1428&gt;7,1,'Paraclinicos '!I1428&lt;=7,0)</f>
        <v>1</v>
      </c>
      <c r="K1481" cm="1">
        <f t="array" ref="K1481">_xlfn.IFS('Paraclinicos '!W1428="","",'Paraclinicos '!W1428&lt;=8,1,'Paraclinicos '!W1428&gt;8,0)</f>
        <v>1</v>
      </c>
      <c r="L1481" cm="1">
        <f t="array" ref="L1481">_xlfn.IFS('Paraclinicos '!S1428="","",'Paraclinicos '!S1428&gt;=30,1,'Paraclinicos '!S1428&lt;30,0)</f>
        <v>0</v>
      </c>
      <c r="M1481" cm="1">
        <f t="array" ref="M1481">_xlfn.IFS(OR('Paraclinicos '!T1428="",'Paraclinicos '!U1428=""),"",OR('Paraclinicos '!T1428&lt;=90,'Paraclinicos '!U1428&lt;=60),1,OR('Paraclinicos '!T1428&gt;90,'Paraclinicos '!U1428&gt;60),0)</f>
        <v>0</v>
      </c>
      <c r="N1481" s="45">
        <f t="shared" si="71"/>
        <v>4</v>
      </c>
      <c r="O1481" cm="1">
        <f t="array" ref="O1481">_xlfn.IFS(OR('Paraclinicos '!M1428="",'Paraclinicos '!N1428="",'Paraclinicos '!N1428=0),"",'Paraclinicos '!M1428/'Paraclinicos '!N1428&lt;100,4,'Paraclinicos '!M1428/'Paraclinicos '!N1428&lt;200,3,'Paraclinicos '!M1428/'Paraclinicos '!N1428&lt;300,2,'Paraclinicos '!M1428/'Paraclinicos '!N1428&lt;400,1,'Paraclinicos '!M1428/'Paraclinicos '!N1428&gt;=400,0)</f>
        <v>1</v>
      </c>
      <c r="P1481" cm="1">
        <f t="array" ref="P1481">_xlfn.IFS('Paraclinicos '!C1428="","",'Paraclinicos '!C1428&lt;20,4,'Paraclinicos '!C1428&lt;50,3,'Paraclinicos '!C1428&lt;100,2,'Paraclinicos '!C1428&lt;150,1,'Paraclinicos '!C1428&gt;150,0)</f>
        <v>0</v>
      </c>
      <c r="Q1481" cm="1">
        <f t="array" ref="Q1481">_xlfn.IFS('Paraclinicos '!O1428="","",'Paraclinicos '!O1428&lt;1.2,0,'Paraclinicos '!O1428&lt;2,1,'Paraclinicos '!O1428&lt;3.5,2,'Paraclinicos '!O1428&lt;5,3,'Paraclinicos '!O1428&gt;5,4)</f>
        <v>0</v>
      </c>
      <c r="R1481" t="str" cm="1">
        <f t="array" ref="R1481">_xlfn.IFS('Paraclinicos '!J1428="","",'Paraclinicos '!J1428&lt;1.2,0,'Paraclinicos '!J1428&lt;2,1,'Paraclinicos '!J1428&lt;6,2,'Paraclinicos '!J1428&lt;12,3,'Paraclinicos '!J1428&gt;=12,4)</f>
        <v/>
      </c>
      <c r="S1481" cm="1">
        <f t="array" ref="S1481">_xlfn.IFS('Paraclinicos '!Y1428="","",'Paraclinicos '!Y1428&lt;70,1,'Paraclinicos '!Y1428&gt;=70,0)</f>
        <v>0</v>
      </c>
      <c r="T1481" cm="1">
        <f t="array" ref="T1481">_xlfn.IFS('Paraclinicos '!W1428="","",'Paraclinicos '!W1428&lt;6,4,'Paraclinicos '!W1428&lt;10,3,'Paraclinicos '!W1428&lt;13,2,'Paraclinicos '!W1428&lt;15,1,'Paraclinicos '!W1428=15,0)</f>
        <v>4</v>
      </c>
      <c r="U1481" s="54">
        <f t="shared" si="69"/>
        <v>5</v>
      </c>
      <c r="V1481" cm="1">
        <f t="array" ref="V1481">_xlfn.IFS('Paraclinicos '!S1428="","",OR('Paraclinicos '!S1428&lt;=8,'Paraclinicos '!S1428&gt;=25),3,'Paraclinicos '!S1428&lt;12,1,'Paraclinicos '!S1428&lt;21,0,'Paraclinicos '!S1428&lt;25,2)</f>
        <v>2</v>
      </c>
      <c r="W1481" t="str">
        <f>IFERROR(IF(INDEX('BD Demog para scores enalazar'!Y$2:'BD Demog para scores enalazar'!Y$3000,MATCH(Formulas!A1481,'BD Demog para scores enalazar'!A$2:'BD Demog para scores enalazar'!A$3000,0))=1,"SI","NO"),"")</f>
        <v>NO</v>
      </c>
      <c r="X1481" s="9" t="str">
        <f>IFERROR(IF(INDEX('BD Demog para scores enalazar'!AJ$2:'BD Demog para scores enalazar'!AJ$3000,MATCH(Formulas!A1481,'BD Demog para scores enalazar'!A$2:'BD Demog para scores enalazar'!A$3000,0))=1,"SI","NO"),"")</f>
        <v>NO</v>
      </c>
      <c r="Y1481" cm="1">
        <f t="array" ref="Y1481">IF(AND(W1481="NO",X1481="NO"),_xlfn.IFS('Paraclinicos '!K1428&lt;=91,3,'Paraclinicos '!K1428&lt;94,2,'Paraclinicos '!K1428&lt;96,1,'Paraclinicos '!K1428&gt;=96,0),"")</f>
        <v>1</v>
      </c>
      <c r="Z1481" t="str" cm="1">
        <f t="array" ref="Z1481">IF(OR(W1481="SI",X1481="SI"),_xlfn.IFS(OR(AND('Paraclinicos '!K1429&lt;=83),AND('Paraclinicos '!K1429&gt;=97,AA1481=2)),3,OR(AND('Paraclinicos '!K1429&lt;=86),AND('Paraclinicos '!K1429&gt;=94,AA1481=2)),2,OR(AND('Paraclinicos '!K1429&lt;=88),AND('Paraclinicos '!K1429&gt;=92,AA1481=2)),1,OR(AND('Paraclinicos '!K1429&gt;=88,'Paraclinicos '!K1429&lt;=92),AND('Paraclinicos '!K1429&gt;=93,AA1481=0)),0),"")</f>
        <v/>
      </c>
      <c r="AA1481" cm="1">
        <f t="array" ref="AA1481">_xlfn.IFS('Paraclinicos '!E1428="","",'Paraclinicos '!E1428="Oxigeno",2,'Paraclinicos '!E1428="Aire",0)</f>
        <v>2</v>
      </c>
    </row>
    <row r="1482" spans="1:27" x14ac:dyDescent="0.25">
      <c r="A1482">
        <f>'Paraclinicos '!A1429</f>
        <v>512</v>
      </c>
      <c r="B1482" s="3">
        <f>'Paraclinicos '!R1429</f>
        <v>44198</v>
      </c>
      <c r="C1482" cm="1">
        <f t="array" ref="C1482">_xlfn.IFS('Paraclinicos '!Q1429="","",'Paraclinicos '!Q1429&gt;60,3,'Paraclinicos '!Q1429&lt;=60,1)</f>
        <v>3</v>
      </c>
      <c r="D1482" t="str">
        <f>IFERROR(IF(INDEX('BD Demog para scores enalazar'!BC$2:BC$3000,MATCH(Formulas!A1482,'BD Demog para scores enalazar'!A$2:A$3000,0))=0,"SI","NO"),"")</f>
        <v>SI</v>
      </c>
      <c r="E1482" cm="1">
        <f t="array" ref="E1482">_xlfn.IFS(D1482="","",D1482="SI",4,D1482="NO",1)</f>
        <v>4</v>
      </c>
      <c r="F1482" cm="1">
        <f t="array" ref="F1482">_xlfn.IFS('Paraclinicos '!B1429="","",'Paraclinicos '!B1429&gt;1,1,'Paraclinicos '!B1429&lt;=1,3)</f>
        <v>3</v>
      </c>
      <c r="G1482" t="str" cm="1">
        <f t="array" ref="G1482">_xlfn.IFS('Paraclinicos '!D1429="","",AND('Paraclinicos '!D1429&gt;=250,'Paraclinicos '!D1429&lt;=500),2,'Paraclinicos '!D1429&gt;500,3,'Paraclinicos '!D1429&lt;250,1)</f>
        <v/>
      </c>
      <c r="H1482" s="50">
        <f t="shared" si="70"/>
        <v>10</v>
      </c>
      <c r="I1482" cm="1">
        <f t="array" ref="I1482">_xlfn.IFS('Paraclinicos '!Q1429="","",'Paraclinicos '!Q1429&gt;=65,1,'Paraclinicos '!Q1429&lt;65,0)</f>
        <v>1</v>
      </c>
      <c r="J1482" cm="1">
        <f t="array" ref="J1482">_xlfn.IFS('Paraclinicos '!I1429="","",'Paraclinicos '!I1429&gt;7,1,'Paraclinicos '!I1429&lt;=7,0)</f>
        <v>1</v>
      </c>
      <c r="K1482" cm="1">
        <f t="array" ref="K1482">_xlfn.IFS('Paraclinicos '!W1429="","",'Paraclinicos '!W1429&lt;=8,1,'Paraclinicos '!W1429&gt;8,0)</f>
        <v>1</v>
      </c>
      <c r="L1482" cm="1">
        <f t="array" ref="L1482">_xlfn.IFS('Paraclinicos '!S1429="","",'Paraclinicos '!S1429&gt;=30,1,'Paraclinicos '!S1429&lt;30,0)</f>
        <v>0</v>
      </c>
      <c r="M1482" cm="1">
        <f t="array" ref="M1482">_xlfn.IFS(OR('Paraclinicos '!T1429="",'Paraclinicos '!U1429=""),"",OR('Paraclinicos '!T1429&lt;=90,'Paraclinicos '!U1429&lt;=60),1,OR('Paraclinicos '!T1429&gt;90,'Paraclinicos '!U1429&gt;60),0)</f>
        <v>0</v>
      </c>
      <c r="N1482" s="45">
        <f t="shared" si="71"/>
        <v>4</v>
      </c>
      <c r="O1482" cm="1">
        <f t="array" ref="O1482">_xlfn.IFS(OR('Paraclinicos '!M1429="",'Paraclinicos '!N1429="",'Paraclinicos '!N1429=0),"",'Paraclinicos '!M1429/'Paraclinicos '!N1429&lt;100,4,'Paraclinicos '!M1429/'Paraclinicos '!N1429&lt;200,3,'Paraclinicos '!M1429/'Paraclinicos '!N1429&lt;300,2,'Paraclinicos '!M1429/'Paraclinicos '!N1429&lt;400,1,'Paraclinicos '!M1429/'Paraclinicos '!N1429&gt;=400,0)</f>
        <v>1</v>
      </c>
      <c r="P1482" cm="1">
        <f t="array" ref="P1482">_xlfn.IFS('Paraclinicos '!C1429="","",'Paraclinicos '!C1429&lt;20,4,'Paraclinicos '!C1429&lt;50,3,'Paraclinicos '!C1429&lt;100,2,'Paraclinicos '!C1429&lt;150,1,'Paraclinicos '!C1429&gt;150,0)</f>
        <v>0</v>
      </c>
      <c r="Q1482" cm="1">
        <f t="array" ref="Q1482">_xlfn.IFS('Paraclinicos '!O1429="","",'Paraclinicos '!O1429&lt;1.2,0,'Paraclinicos '!O1429&lt;2,1,'Paraclinicos '!O1429&lt;3.5,2,'Paraclinicos '!O1429&lt;5,3,'Paraclinicos '!O1429&gt;5,4)</f>
        <v>1</v>
      </c>
      <c r="R1482" cm="1">
        <f t="array" ref="R1482">_xlfn.IFS('Paraclinicos '!J1429="","",'Paraclinicos '!J1429&lt;1.2,0,'Paraclinicos '!J1429&lt;2,1,'Paraclinicos '!J1429&lt;6,2,'Paraclinicos '!J1429&lt;12,3,'Paraclinicos '!J1429&gt;=12,4)</f>
        <v>0</v>
      </c>
      <c r="S1482" cm="1">
        <f t="array" ref="S1482">_xlfn.IFS('Paraclinicos '!Y1429="","",'Paraclinicos '!Y1429&lt;70,1,'Paraclinicos '!Y1429&gt;=70,0)</f>
        <v>0</v>
      </c>
      <c r="T1482" cm="1">
        <f t="array" ref="T1482">_xlfn.IFS('Paraclinicos '!W1429="","",'Paraclinicos '!W1429&lt;6,4,'Paraclinicos '!W1429&lt;10,3,'Paraclinicos '!W1429&lt;13,2,'Paraclinicos '!W1429&lt;15,1,'Paraclinicos '!W1429=15,0)</f>
        <v>4</v>
      </c>
      <c r="U1482" s="54">
        <f t="shared" si="69"/>
        <v>6</v>
      </c>
      <c r="V1482" cm="1">
        <f t="array" ref="V1482">_xlfn.IFS('Paraclinicos '!S1429="","",OR('Paraclinicos '!S1429&lt;=8,'Paraclinicos '!S1429&gt;=25),3,'Paraclinicos '!S1429&lt;12,1,'Paraclinicos '!S1429&lt;21,0,'Paraclinicos '!S1429&lt;25,2)</f>
        <v>0</v>
      </c>
      <c r="W1482" t="str">
        <f>IFERROR(IF(INDEX('BD Demog para scores enalazar'!Y$2:'BD Demog para scores enalazar'!Y$3000,MATCH(Formulas!A1482,'BD Demog para scores enalazar'!A$2:'BD Demog para scores enalazar'!A$3000,0))=1,"SI","NO"),"")</f>
        <v>NO</v>
      </c>
      <c r="X1482" s="9" t="str">
        <f>IFERROR(IF(INDEX('BD Demog para scores enalazar'!AJ$2:'BD Demog para scores enalazar'!AJ$3000,MATCH(Formulas!A1482,'BD Demog para scores enalazar'!A$2:'BD Demog para scores enalazar'!A$3000,0))=1,"SI","NO"),"")</f>
        <v>NO</v>
      </c>
      <c r="Y1482" cm="1">
        <f t="array" ref="Y1482">IF(AND(W1482="NO",X1482="NO"),_xlfn.IFS('Paraclinicos '!K1429&lt;=91,3,'Paraclinicos '!K1429&lt;94,2,'Paraclinicos '!K1429&lt;96,1,'Paraclinicos '!K1429&gt;=96,0),"")</f>
        <v>3</v>
      </c>
      <c r="Z1482" t="str" cm="1">
        <f t="array" ref="Z1482">IF(OR(W1482="SI",X1482="SI"),_xlfn.IFS(OR(AND('Paraclinicos '!K1430&lt;=83),AND('Paraclinicos '!K1430&gt;=97,AA1482=2)),3,OR(AND('Paraclinicos '!K1430&lt;=86),AND('Paraclinicos '!K1430&gt;=94,AA1482=2)),2,OR(AND('Paraclinicos '!K1430&lt;=88),AND('Paraclinicos '!K1430&gt;=92,AA1482=2)),1,OR(AND('Paraclinicos '!K1430&gt;=88,'Paraclinicos '!K1430&lt;=92),AND('Paraclinicos '!K1430&gt;=93,AA1482=0)),0),"")</f>
        <v/>
      </c>
      <c r="AA1482" cm="1">
        <f t="array" ref="AA1482">_xlfn.IFS('Paraclinicos '!E1429="","",'Paraclinicos '!E1429="Oxigeno",2,'Paraclinicos '!E1429="Aire",0)</f>
        <v>2</v>
      </c>
    </row>
    <row r="1483" spans="1:27" x14ac:dyDescent="0.25">
      <c r="A1483">
        <f>'Paraclinicos '!A1430</f>
        <v>512</v>
      </c>
      <c r="B1483" s="3">
        <f>'Paraclinicos '!R1430</f>
        <v>44199</v>
      </c>
      <c r="C1483" cm="1">
        <f t="array" ref="C1483">_xlfn.IFS('Paraclinicos '!Q1430="","",'Paraclinicos '!Q1430&gt;60,3,'Paraclinicos '!Q1430&lt;=60,1)</f>
        <v>3</v>
      </c>
      <c r="D1483" t="str">
        <f>IFERROR(IF(INDEX('BD Demog para scores enalazar'!BC$2:BC$3000,MATCH(Formulas!A1483,'BD Demog para scores enalazar'!A$2:A$3000,0))=0,"SI","NO"),"")</f>
        <v>SI</v>
      </c>
      <c r="E1483" cm="1">
        <f t="array" ref="E1483">_xlfn.IFS(D1483="","",D1483="SI",4,D1483="NO",1)</f>
        <v>4</v>
      </c>
      <c r="F1483" cm="1">
        <f t="array" ref="F1483">_xlfn.IFS('Paraclinicos '!B1430="","",'Paraclinicos '!B1430&gt;1,1,'Paraclinicos '!B1430&lt;=1,3)</f>
        <v>1</v>
      </c>
      <c r="G1483" t="str" cm="1">
        <f t="array" ref="G1483">_xlfn.IFS('Paraclinicos '!D1430="","",AND('Paraclinicos '!D1430&gt;=250,'Paraclinicos '!D1430&lt;=500),2,'Paraclinicos '!D1430&gt;500,3,'Paraclinicos '!D1430&lt;250,1)</f>
        <v/>
      </c>
      <c r="H1483" s="50">
        <f t="shared" si="70"/>
        <v>8</v>
      </c>
      <c r="I1483" cm="1">
        <f t="array" ref="I1483">_xlfn.IFS('Paraclinicos '!Q1430="","",'Paraclinicos '!Q1430&gt;=65,1,'Paraclinicos '!Q1430&lt;65,0)</f>
        <v>1</v>
      </c>
      <c r="J1483" cm="1">
        <f t="array" ref="J1483">_xlfn.IFS('Paraclinicos '!I1430="","",'Paraclinicos '!I1430&gt;7,1,'Paraclinicos '!I1430&lt;=7,0)</f>
        <v>1</v>
      </c>
      <c r="K1483" cm="1">
        <f t="array" ref="K1483">_xlfn.IFS('Paraclinicos '!W1430="","",'Paraclinicos '!W1430&lt;=8,1,'Paraclinicos '!W1430&gt;8,0)</f>
        <v>1</v>
      </c>
      <c r="L1483" cm="1">
        <f t="array" ref="L1483">_xlfn.IFS('Paraclinicos '!S1430="","",'Paraclinicos '!S1430&gt;=30,1,'Paraclinicos '!S1430&lt;30,0)</f>
        <v>0</v>
      </c>
      <c r="M1483" cm="1">
        <f t="array" ref="M1483">_xlfn.IFS(OR('Paraclinicos '!T1430="",'Paraclinicos '!U1430=""),"",OR('Paraclinicos '!T1430&lt;=90,'Paraclinicos '!U1430&lt;=60),1,OR('Paraclinicos '!T1430&gt;90,'Paraclinicos '!U1430&gt;60),0)</f>
        <v>0</v>
      </c>
      <c r="N1483" s="45">
        <f t="shared" si="71"/>
        <v>4</v>
      </c>
      <c r="O1483" cm="1">
        <f t="array" ref="O1483">_xlfn.IFS(OR('Paraclinicos '!M1430="",'Paraclinicos '!N1430="",'Paraclinicos '!N1430=0),"",'Paraclinicos '!M1430/'Paraclinicos '!N1430&lt;100,4,'Paraclinicos '!M1430/'Paraclinicos '!N1430&lt;200,3,'Paraclinicos '!M1430/'Paraclinicos '!N1430&lt;300,2,'Paraclinicos '!M1430/'Paraclinicos '!N1430&lt;400,1,'Paraclinicos '!M1430/'Paraclinicos '!N1430&gt;=400,0)</f>
        <v>2</v>
      </c>
      <c r="P1483" cm="1">
        <f t="array" ref="P1483">_xlfn.IFS('Paraclinicos '!C1430="","",'Paraclinicos '!C1430&lt;20,4,'Paraclinicos '!C1430&lt;50,3,'Paraclinicos '!C1430&lt;100,2,'Paraclinicos '!C1430&lt;150,1,'Paraclinicos '!C1430&gt;150,0)</f>
        <v>0</v>
      </c>
      <c r="Q1483" cm="1">
        <f t="array" ref="Q1483">_xlfn.IFS('Paraclinicos '!O1430="","",'Paraclinicos '!O1430&lt;1.2,0,'Paraclinicos '!O1430&lt;2,1,'Paraclinicos '!O1430&lt;3.5,2,'Paraclinicos '!O1430&lt;5,3,'Paraclinicos '!O1430&gt;5,4)</f>
        <v>4</v>
      </c>
      <c r="R1483" cm="1">
        <f t="array" ref="R1483">_xlfn.IFS('Paraclinicos '!J1430="","",'Paraclinicos '!J1430&lt;1.2,0,'Paraclinicos '!J1430&lt;2,1,'Paraclinicos '!J1430&lt;6,2,'Paraclinicos '!J1430&lt;12,3,'Paraclinicos '!J1430&gt;=12,4)</f>
        <v>0</v>
      </c>
      <c r="S1483" cm="1">
        <f t="array" ref="S1483">_xlfn.IFS('Paraclinicos '!Y1430="","",'Paraclinicos '!Y1430&lt;70,1,'Paraclinicos '!Y1430&gt;=70,0)</f>
        <v>0</v>
      </c>
      <c r="T1483" cm="1">
        <f t="array" ref="T1483">_xlfn.IFS('Paraclinicos '!W1430="","",'Paraclinicos '!W1430&lt;6,4,'Paraclinicos '!W1430&lt;10,3,'Paraclinicos '!W1430&lt;13,2,'Paraclinicos '!W1430&lt;15,1,'Paraclinicos '!W1430=15,0)</f>
        <v>4</v>
      </c>
      <c r="U1483" s="54">
        <f t="shared" si="69"/>
        <v>10</v>
      </c>
      <c r="V1483" cm="1">
        <f t="array" ref="V1483">_xlfn.IFS('Paraclinicos '!S1430="","",OR('Paraclinicos '!S1430&lt;=8,'Paraclinicos '!S1430&gt;=25),3,'Paraclinicos '!S1430&lt;12,1,'Paraclinicos '!S1430&lt;21,0,'Paraclinicos '!S1430&lt;25,2)</f>
        <v>2</v>
      </c>
      <c r="W1483" t="str">
        <f>IFERROR(IF(INDEX('BD Demog para scores enalazar'!Y$2:'BD Demog para scores enalazar'!Y$3000,MATCH(Formulas!A1483,'BD Demog para scores enalazar'!A$2:'BD Demog para scores enalazar'!A$3000,0))=1,"SI","NO"),"")</f>
        <v>NO</v>
      </c>
      <c r="X1483" s="9" t="str">
        <f>IFERROR(IF(INDEX('BD Demog para scores enalazar'!AJ$2:'BD Demog para scores enalazar'!AJ$3000,MATCH(Formulas!A1483,'BD Demog para scores enalazar'!A$2:'BD Demog para scores enalazar'!A$3000,0))=1,"SI","NO"),"")</f>
        <v>NO</v>
      </c>
      <c r="Y1483" cm="1">
        <f t="array" ref="Y1483">IF(AND(W1483="NO",X1483="NO"),_xlfn.IFS('Paraclinicos '!K1430&lt;=91,3,'Paraclinicos '!K1430&lt;94,2,'Paraclinicos '!K1430&lt;96,1,'Paraclinicos '!K1430&gt;=96,0),"")</f>
        <v>3</v>
      </c>
      <c r="Z1483" t="str" cm="1">
        <f t="array" ref="Z1483">IF(OR(W1483="SI",X1483="SI"),_xlfn.IFS(OR(AND('Paraclinicos '!K1431&lt;=83),AND('Paraclinicos '!K1431&gt;=97,AA1483=2)),3,OR(AND('Paraclinicos '!K1431&lt;=86),AND('Paraclinicos '!K1431&gt;=94,AA1483=2)),2,OR(AND('Paraclinicos '!K1431&lt;=88),AND('Paraclinicos '!K1431&gt;=92,AA1483=2)),1,OR(AND('Paraclinicos '!K1431&gt;=88,'Paraclinicos '!K1431&lt;=92),AND('Paraclinicos '!K1431&gt;=93,AA1483=0)),0),"")</f>
        <v/>
      </c>
      <c r="AA1483" cm="1">
        <f t="array" ref="AA1483">_xlfn.IFS('Paraclinicos '!E1430="","",'Paraclinicos '!E1430="Oxigeno",2,'Paraclinicos '!E1430="Aire",0)</f>
        <v>2</v>
      </c>
    </row>
    <row r="1484" spans="1:27" x14ac:dyDescent="0.25">
      <c r="A1484">
        <f>'Paraclinicos '!A1431</f>
        <v>512</v>
      </c>
      <c r="B1484" s="3">
        <f>'Paraclinicos '!R1431</f>
        <v>44201</v>
      </c>
      <c r="C1484" cm="1">
        <f t="array" ref="C1484">_xlfn.IFS('Paraclinicos '!Q1431="","",'Paraclinicos '!Q1431&gt;60,3,'Paraclinicos '!Q1431&lt;=60,1)</f>
        <v>3</v>
      </c>
      <c r="D1484" t="str">
        <f>IFERROR(IF(INDEX('BD Demog para scores enalazar'!BC$2:BC$3000,MATCH(Formulas!A1484,'BD Demog para scores enalazar'!A$2:A$3000,0))=0,"SI","NO"),"")</f>
        <v>SI</v>
      </c>
      <c r="E1484" cm="1">
        <f t="array" ref="E1484">_xlfn.IFS(D1484="","",D1484="SI",4,D1484="NO",1)</f>
        <v>4</v>
      </c>
      <c r="F1484" cm="1">
        <f t="array" ref="F1484">_xlfn.IFS('Paraclinicos '!B1431="","",'Paraclinicos '!B1431&gt;1,1,'Paraclinicos '!B1431&lt;=1,3)</f>
        <v>3</v>
      </c>
      <c r="G1484" t="str" cm="1">
        <f t="array" ref="G1484">_xlfn.IFS('Paraclinicos '!D1431="","",AND('Paraclinicos '!D1431&gt;=250,'Paraclinicos '!D1431&lt;=500),2,'Paraclinicos '!D1431&gt;500,3,'Paraclinicos '!D1431&lt;250,1)</f>
        <v/>
      </c>
      <c r="H1484" s="50">
        <f t="shared" si="70"/>
        <v>10</v>
      </c>
      <c r="I1484" cm="1">
        <f t="array" ref="I1484">_xlfn.IFS('Paraclinicos '!Q1431="","",'Paraclinicos '!Q1431&gt;=65,1,'Paraclinicos '!Q1431&lt;65,0)</f>
        <v>1</v>
      </c>
      <c r="J1484" cm="1">
        <f t="array" ref="J1484">_xlfn.IFS('Paraclinicos '!I1431="","",'Paraclinicos '!I1431&gt;7,1,'Paraclinicos '!I1431&lt;=7,0)</f>
        <v>1</v>
      </c>
      <c r="K1484" cm="1">
        <f t="array" ref="K1484">_xlfn.IFS('Paraclinicos '!W1431="","",'Paraclinicos '!W1431&lt;=8,1,'Paraclinicos '!W1431&gt;8,0)</f>
        <v>1</v>
      </c>
      <c r="L1484" cm="1">
        <f t="array" ref="L1484">_xlfn.IFS('Paraclinicos '!S1431="","",'Paraclinicos '!S1431&gt;=30,1,'Paraclinicos '!S1431&lt;30,0)</f>
        <v>0</v>
      </c>
      <c r="M1484" cm="1">
        <f t="array" ref="M1484">_xlfn.IFS(OR('Paraclinicos '!T1431="",'Paraclinicos '!U1431=""),"",OR('Paraclinicos '!T1431&lt;=90,'Paraclinicos '!U1431&lt;=60),1,OR('Paraclinicos '!T1431&gt;90,'Paraclinicos '!U1431&gt;60),0)</f>
        <v>0</v>
      </c>
      <c r="N1484" s="45">
        <f t="shared" si="71"/>
        <v>4</v>
      </c>
      <c r="O1484" cm="1">
        <f t="array" ref="O1484">_xlfn.IFS(OR('Paraclinicos '!M1431="",'Paraclinicos '!N1431="",'Paraclinicos '!N1431=0),"",'Paraclinicos '!M1431/'Paraclinicos '!N1431&lt;100,4,'Paraclinicos '!M1431/'Paraclinicos '!N1431&lt;200,3,'Paraclinicos '!M1431/'Paraclinicos '!N1431&lt;300,2,'Paraclinicos '!M1431/'Paraclinicos '!N1431&lt;400,1,'Paraclinicos '!M1431/'Paraclinicos '!N1431&gt;=400,0)</f>
        <v>3</v>
      </c>
      <c r="P1484" cm="1">
        <f t="array" ref="P1484">_xlfn.IFS('Paraclinicos '!C1431="","",'Paraclinicos '!C1431&lt;20,4,'Paraclinicos '!C1431&lt;50,3,'Paraclinicos '!C1431&lt;100,2,'Paraclinicos '!C1431&lt;150,1,'Paraclinicos '!C1431&gt;150,0)</f>
        <v>0</v>
      </c>
      <c r="Q1484" cm="1">
        <f t="array" ref="Q1484">_xlfn.IFS('Paraclinicos '!O1431="","",'Paraclinicos '!O1431&lt;1.2,0,'Paraclinicos '!O1431&lt;2,1,'Paraclinicos '!O1431&lt;3.5,2,'Paraclinicos '!O1431&lt;5,3,'Paraclinicos '!O1431&gt;5,4)</f>
        <v>2</v>
      </c>
      <c r="R1484" cm="1">
        <f t="array" ref="R1484">_xlfn.IFS('Paraclinicos '!J1431="","",'Paraclinicos '!J1431&lt;1.2,0,'Paraclinicos '!J1431&lt;2,1,'Paraclinicos '!J1431&lt;6,2,'Paraclinicos '!J1431&lt;12,3,'Paraclinicos '!J1431&gt;=12,4)</f>
        <v>0</v>
      </c>
      <c r="S1484" cm="1">
        <f t="array" ref="S1484">_xlfn.IFS('Paraclinicos '!Y1431="","",'Paraclinicos '!Y1431&lt;70,1,'Paraclinicos '!Y1431&gt;=70,0)</f>
        <v>0</v>
      </c>
      <c r="T1484" cm="1">
        <f t="array" ref="T1484">_xlfn.IFS('Paraclinicos '!W1431="","",'Paraclinicos '!W1431&lt;6,4,'Paraclinicos '!W1431&lt;10,3,'Paraclinicos '!W1431&lt;13,2,'Paraclinicos '!W1431&lt;15,1,'Paraclinicos '!W1431=15,0)</f>
        <v>4</v>
      </c>
      <c r="U1484" s="54">
        <f t="shared" si="69"/>
        <v>9</v>
      </c>
      <c r="V1484" cm="1">
        <f t="array" ref="V1484">_xlfn.IFS('Paraclinicos '!S1431="","",OR('Paraclinicos '!S1431&lt;=8,'Paraclinicos '!S1431&gt;=25),3,'Paraclinicos '!S1431&lt;12,1,'Paraclinicos '!S1431&lt;21,0,'Paraclinicos '!S1431&lt;25,2)</f>
        <v>0</v>
      </c>
      <c r="W1484" t="str">
        <f>IFERROR(IF(INDEX('BD Demog para scores enalazar'!Y$2:'BD Demog para scores enalazar'!Y$3000,MATCH(Formulas!A1484,'BD Demog para scores enalazar'!A$2:'BD Demog para scores enalazar'!A$3000,0))=1,"SI","NO"),"")</f>
        <v>NO</v>
      </c>
      <c r="X1484" s="9" t="str">
        <f>IFERROR(IF(INDEX('BD Demog para scores enalazar'!AJ$2:'BD Demog para scores enalazar'!AJ$3000,MATCH(Formulas!A1484,'BD Demog para scores enalazar'!A$2:'BD Demog para scores enalazar'!A$3000,0))=1,"SI","NO"),"")</f>
        <v>NO</v>
      </c>
      <c r="Y1484" cm="1">
        <f t="array" ref="Y1484">IF(AND(W1484="NO",X1484="NO"),_xlfn.IFS('Paraclinicos '!K1431&lt;=91,3,'Paraclinicos '!K1431&lt;94,2,'Paraclinicos '!K1431&lt;96,1,'Paraclinicos '!K1431&gt;=96,0),"")</f>
        <v>3</v>
      </c>
      <c r="Z1484" t="str" cm="1">
        <f t="array" ref="Z1484">IF(OR(W1484="SI",X1484="SI"),_xlfn.IFS(OR(AND('Paraclinicos '!K1432&lt;=83),AND('Paraclinicos '!K1432&gt;=97,AA1484=2)),3,OR(AND('Paraclinicos '!K1432&lt;=86),AND('Paraclinicos '!K1432&gt;=94,AA1484=2)),2,OR(AND('Paraclinicos '!K1432&lt;=88),AND('Paraclinicos '!K1432&gt;=92,AA1484=2)),1,OR(AND('Paraclinicos '!K1432&gt;=88,'Paraclinicos '!K1432&lt;=92),AND('Paraclinicos '!K1432&gt;=93,AA1484=0)),0),"")</f>
        <v/>
      </c>
      <c r="AA1484" cm="1">
        <f t="array" ref="AA1484">_xlfn.IFS('Paraclinicos '!E1431="","",'Paraclinicos '!E1431="Oxigeno",2,'Paraclinicos '!E1431="Aire",0)</f>
        <v>2</v>
      </c>
    </row>
    <row r="1485" spans="1:27" x14ac:dyDescent="0.25">
      <c r="A1485">
        <f>'Paraclinicos '!A1432</f>
        <v>512</v>
      </c>
      <c r="B1485" s="3">
        <f>'Paraclinicos '!R1432</f>
        <v>44203</v>
      </c>
      <c r="C1485" cm="1">
        <f t="array" ref="C1485">_xlfn.IFS('Paraclinicos '!Q1432="","",'Paraclinicos '!Q1432&gt;60,3,'Paraclinicos '!Q1432&lt;=60,1)</f>
        <v>3</v>
      </c>
      <c r="D1485" t="str">
        <f>IFERROR(IF(INDEX('BD Demog para scores enalazar'!BC$2:BC$3000,MATCH(Formulas!A1485,'BD Demog para scores enalazar'!A$2:A$3000,0))=0,"SI","NO"),"")</f>
        <v>SI</v>
      </c>
      <c r="E1485" cm="1">
        <f t="array" ref="E1485">_xlfn.IFS(D1485="","",D1485="SI",4,D1485="NO",1)</f>
        <v>4</v>
      </c>
      <c r="F1485" cm="1">
        <f t="array" ref="F1485">_xlfn.IFS('Paraclinicos '!B1432="","",'Paraclinicos '!B1432&gt;1,1,'Paraclinicos '!B1432&lt;=1,3)</f>
        <v>3</v>
      </c>
      <c r="G1485" t="str" cm="1">
        <f t="array" ref="G1485">_xlfn.IFS('Paraclinicos '!D1432="","",AND('Paraclinicos '!D1432&gt;=250,'Paraclinicos '!D1432&lt;=500),2,'Paraclinicos '!D1432&gt;500,3,'Paraclinicos '!D1432&lt;250,1)</f>
        <v/>
      </c>
      <c r="H1485" s="50">
        <f t="shared" si="70"/>
        <v>10</v>
      </c>
      <c r="I1485" cm="1">
        <f t="array" ref="I1485">_xlfn.IFS('Paraclinicos '!Q1432="","",'Paraclinicos '!Q1432&gt;=65,1,'Paraclinicos '!Q1432&lt;65,0)</f>
        <v>1</v>
      </c>
      <c r="J1485" cm="1">
        <f t="array" ref="J1485">_xlfn.IFS('Paraclinicos '!I1432="","",'Paraclinicos '!I1432&gt;7,1,'Paraclinicos '!I1432&lt;=7,0)</f>
        <v>1</v>
      </c>
      <c r="K1485" cm="1">
        <f t="array" ref="K1485">_xlfn.IFS('Paraclinicos '!W1432="","",'Paraclinicos '!W1432&lt;=8,1,'Paraclinicos '!W1432&gt;8,0)</f>
        <v>1</v>
      </c>
      <c r="L1485" cm="1">
        <f t="array" ref="L1485">_xlfn.IFS('Paraclinicos '!S1432="","",'Paraclinicos '!S1432&gt;=30,1,'Paraclinicos '!S1432&lt;30,0)</f>
        <v>0</v>
      </c>
      <c r="M1485" cm="1">
        <f t="array" ref="M1485">_xlfn.IFS(OR('Paraclinicos '!T1432="",'Paraclinicos '!U1432=""),"",OR('Paraclinicos '!T1432&lt;=90,'Paraclinicos '!U1432&lt;=60),1,OR('Paraclinicos '!T1432&gt;90,'Paraclinicos '!U1432&gt;60),0)</f>
        <v>0</v>
      </c>
      <c r="N1485" s="45">
        <f t="shared" si="71"/>
        <v>4</v>
      </c>
      <c r="O1485" cm="1">
        <f t="array" ref="O1485">_xlfn.IFS(OR('Paraclinicos '!M1432="",'Paraclinicos '!N1432="",'Paraclinicos '!N1432=0),"",'Paraclinicos '!M1432/'Paraclinicos '!N1432&lt;100,4,'Paraclinicos '!M1432/'Paraclinicos '!N1432&lt;200,3,'Paraclinicos '!M1432/'Paraclinicos '!N1432&lt;300,2,'Paraclinicos '!M1432/'Paraclinicos '!N1432&lt;400,1,'Paraclinicos '!M1432/'Paraclinicos '!N1432&gt;=400,0)</f>
        <v>2</v>
      </c>
      <c r="P1485" cm="1">
        <f t="array" ref="P1485">_xlfn.IFS('Paraclinicos '!C1432="","",'Paraclinicos '!C1432&lt;20,4,'Paraclinicos '!C1432&lt;50,3,'Paraclinicos '!C1432&lt;100,2,'Paraclinicos '!C1432&lt;150,1,'Paraclinicos '!C1432&gt;150,0)</f>
        <v>1</v>
      </c>
      <c r="Q1485" cm="1">
        <f t="array" ref="Q1485">_xlfn.IFS('Paraclinicos '!O1432="","",'Paraclinicos '!O1432&lt;1.2,0,'Paraclinicos '!O1432&lt;2,1,'Paraclinicos '!O1432&lt;3.5,2,'Paraclinicos '!O1432&lt;5,3,'Paraclinicos '!O1432&gt;5,4)</f>
        <v>3</v>
      </c>
      <c r="R1485" cm="1">
        <f t="array" ref="R1485">_xlfn.IFS('Paraclinicos '!J1432="","",'Paraclinicos '!J1432&lt;1.2,0,'Paraclinicos '!J1432&lt;2,1,'Paraclinicos '!J1432&lt;6,2,'Paraclinicos '!J1432&lt;12,3,'Paraclinicos '!J1432&gt;=12,4)</f>
        <v>0</v>
      </c>
      <c r="S1485" cm="1">
        <f t="array" ref="S1485">_xlfn.IFS('Paraclinicos '!Y1432="","",'Paraclinicos '!Y1432&lt;70,1,'Paraclinicos '!Y1432&gt;=70,0)</f>
        <v>0</v>
      </c>
      <c r="T1485" cm="1">
        <f t="array" ref="T1485">_xlfn.IFS('Paraclinicos '!W1432="","",'Paraclinicos '!W1432&lt;6,4,'Paraclinicos '!W1432&lt;10,3,'Paraclinicos '!W1432&lt;13,2,'Paraclinicos '!W1432&lt;15,1,'Paraclinicos '!W1432=15,0)</f>
        <v>4</v>
      </c>
      <c r="U1485" s="54">
        <f t="shared" si="69"/>
        <v>10</v>
      </c>
      <c r="V1485" cm="1">
        <f t="array" ref="V1485">_xlfn.IFS('Paraclinicos '!S1432="","",OR('Paraclinicos '!S1432&lt;=8,'Paraclinicos '!S1432&gt;=25),3,'Paraclinicos '!S1432&lt;12,1,'Paraclinicos '!S1432&lt;21,0,'Paraclinicos '!S1432&lt;25,2)</f>
        <v>2</v>
      </c>
      <c r="W1485" t="str">
        <f>IFERROR(IF(INDEX('BD Demog para scores enalazar'!Y$2:'BD Demog para scores enalazar'!Y$3000,MATCH(Formulas!A1485,'BD Demog para scores enalazar'!A$2:'BD Demog para scores enalazar'!A$3000,0))=1,"SI","NO"),"")</f>
        <v>NO</v>
      </c>
      <c r="X1485" s="9" t="str">
        <f>IFERROR(IF(INDEX('BD Demog para scores enalazar'!AJ$2:'BD Demog para scores enalazar'!AJ$3000,MATCH(Formulas!A1485,'BD Demog para scores enalazar'!A$2:'BD Demog para scores enalazar'!A$3000,0))=1,"SI","NO"),"")</f>
        <v>NO</v>
      </c>
      <c r="Y1485" cm="1">
        <f t="array" ref="Y1485">IF(AND(W1485="NO",X1485="NO"),_xlfn.IFS('Paraclinicos '!K1432&lt;=91,3,'Paraclinicos '!K1432&lt;94,2,'Paraclinicos '!K1432&lt;96,1,'Paraclinicos '!K1432&gt;=96,0),"")</f>
        <v>3</v>
      </c>
      <c r="Z1485" t="str" cm="1">
        <f t="array" ref="Z1485">IF(OR(W1485="SI",X1485="SI"),_xlfn.IFS(OR(AND('Paraclinicos '!K1433&lt;=83),AND('Paraclinicos '!K1433&gt;=97,AA1485=2)),3,OR(AND('Paraclinicos '!K1433&lt;=86),AND('Paraclinicos '!K1433&gt;=94,AA1485=2)),2,OR(AND('Paraclinicos '!K1433&lt;=88),AND('Paraclinicos '!K1433&gt;=92,AA1485=2)),1,OR(AND('Paraclinicos '!K1433&gt;=88,'Paraclinicos '!K1433&lt;=92),AND('Paraclinicos '!K1433&gt;=93,AA1485=0)),0),"")</f>
        <v/>
      </c>
      <c r="AA1485" cm="1">
        <f t="array" ref="AA1485">_xlfn.IFS('Paraclinicos '!E1432="","",'Paraclinicos '!E1432="Oxigeno",2,'Paraclinicos '!E1432="Aire",0)</f>
        <v>2</v>
      </c>
    </row>
    <row r="1486" spans="1:27" x14ac:dyDescent="0.25">
      <c r="A1486">
        <f>'Paraclinicos '!A1433</f>
        <v>512</v>
      </c>
      <c r="B1486" s="3">
        <f>'Paraclinicos '!R1433</f>
        <v>44205</v>
      </c>
      <c r="C1486" cm="1">
        <f t="array" ref="C1486">_xlfn.IFS('Paraclinicos '!Q1433="","",'Paraclinicos '!Q1433&gt;60,3,'Paraclinicos '!Q1433&lt;=60,1)</f>
        <v>3</v>
      </c>
      <c r="D1486" t="str">
        <f>IFERROR(IF(INDEX('BD Demog para scores enalazar'!BC$2:BC$3000,MATCH(Formulas!A1486,'BD Demog para scores enalazar'!A$2:A$3000,0))=0,"SI","NO"),"")</f>
        <v>SI</v>
      </c>
      <c r="E1486" cm="1">
        <f t="array" ref="E1486">_xlfn.IFS(D1486="","",D1486="SI",4,D1486="NO",1)</f>
        <v>4</v>
      </c>
      <c r="F1486" cm="1">
        <f t="array" ref="F1486">_xlfn.IFS('Paraclinicos '!B1433="","",'Paraclinicos '!B1433&gt;1,1,'Paraclinicos '!B1433&lt;=1,3)</f>
        <v>3</v>
      </c>
      <c r="G1486" t="str" cm="1">
        <f t="array" ref="G1486">_xlfn.IFS('Paraclinicos '!D1433="","",AND('Paraclinicos '!D1433&gt;=250,'Paraclinicos '!D1433&lt;=500),2,'Paraclinicos '!D1433&gt;500,3,'Paraclinicos '!D1433&lt;250,1)</f>
        <v/>
      </c>
      <c r="H1486" s="50">
        <f t="shared" si="70"/>
        <v>10</v>
      </c>
      <c r="I1486" cm="1">
        <f t="array" ref="I1486">_xlfn.IFS('Paraclinicos '!Q1433="","",'Paraclinicos '!Q1433&gt;=65,1,'Paraclinicos '!Q1433&lt;65,0)</f>
        <v>1</v>
      </c>
      <c r="J1486" cm="1">
        <f t="array" ref="J1486">_xlfn.IFS('Paraclinicos '!I1433="","",'Paraclinicos '!I1433&gt;7,1,'Paraclinicos '!I1433&lt;=7,0)</f>
        <v>1</v>
      </c>
      <c r="K1486" cm="1">
        <f t="array" ref="K1486">_xlfn.IFS('Paraclinicos '!W1434="","",'Paraclinicos '!W1434&lt;=8,1,'Paraclinicos '!W1434&gt;8,0)</f>
        <v>1</v>
      </c>
      <c r="L1486" cm="1">
        <f t="array" ref="L1486">_xlfn.IFS('Paraclinicos '!S1434="","",'Paraclinicos '!S1434&gt;=30,1,'Paraclinicos '!S1434&lt;30,0)</f>
        <v>0</v>
      </c>
      <c r="M1486" cm="1">
        <f t="array" ref="M1486">_xlfn.IFS(OR('Paraclinicos '!T1434="",'Paraclinicos '!U1434=""),"",OR('Paraclinicos '!T1434&lt;=90,'Paraclinicos '!U1434&lt;=60),1,OR('Paraclinicos '!T1434&gt;90,'Paraclinicos '!U1434&gt;60),0)</f>
        <v>1</v>
      </c>
      <c r="N1486" s="45">
        <f t="shared" si="71"/>
        <v>5</v>
      </c>
      <c r="O1486" cm="1">
        <f t="array" ref="O1486">_xlfn.IFS(OR('Paraclinicos '!M1433="",'Paraclinicos '!N1433="",'Paraclinicos '!N1433=0),"",'Paraclinicos '!M1433/'Paraclinicos '!N1433&lt;100,4,'Paraclinicos '!M1433/'Paraclinicos '!N1433&lt;200,3,'Paraclinicos '!M1433/'Paraclinicos '!N1433&lt;300,2,'Paraclinicos '!M1433/'Paraclinicos '!N1433&lt;400,1,'Paraclinicos '!M1433/'Paraclinicos '!N1433&gt;=400,0)</f>
        <v>3</v>
      </c>
      <c r="P1486" cm="1">
        <f t="array" ref="P1486">_xlfn.IFS('Paraclinicos '!C1433="","",'Paraclinicos '!C1433&lt;20,4,'Paraclinicos '!C1433&lt;50,3,'Paraclinicos '!C1433&lt;100,2,'Paraclinicos '!C1433&lt;150,1,'Paraclinicos '!C1433&gt;150,0)</f>
        <v>1</v>
      </c>
      <c r="Q1486" cm="1">
        <f t="array" ref="Q1486">_xlfn.IFS('Paraclinicos '!O1433="","",'Paraclinicos '!O1433&lt;1.2,0,'Paraclinicos '!O1433&lt;2,1,'Paraclinicos '!O1433&lt;3.5,2,'Paraclinicos '!O1433&lt;5,3,'Paraclinicos '!O1433&gt;5,4)</f>
        <v>2</v>
      </c>
      <c r="R1486" t="str" cm="1">
        <f t="array" ref="R1486">_xlfn.IFS('Paraclinicos '!J1433="","",'Paraclinicos '!J1433&lt;1.2,0,'Paraclinicos '!J1433&lt;2,1,'Paraclinicos '!J1433&lt;6,2,'Paraclinicos '!J1433&lt;12,3,'Paraclinicos '!J1433&gt;=12,4)</f>
        <v/>
      </c>
      <c r="S1486" cm="1">
        <f t="array" ref="S1486">_xlfn.IFS('Paraclinicos '!Y1433="","",'Paraclinicos '!Y1433&lt;70,1,'Paraclinicos '!Y1433&gt;=70,0)</f>
        <v>0</v>
      </c>
      <c r="T1486" cm="1">
        <f t="array" ref="T1486">_xlfn.IFS('Paraclinicos '!W1434="","",'Paraclinicos '!W1434&lt;6,4,'Paraclinicos '!W1434&lt;10,3,'Paraclinicos '!W1434&lt;13,2,'Paraclinicos '!W1434&lt;15,1,'Paraclinicos '!W1434=15,0)</f>
        <v>4</v>
      </c>
      <c r="U1486" s="54">
        <f t="shared" si="69"/>
        <v>10</v>
      </c>
      <c r="V1486" cm="1">
        <f t="array" ref="V1486">_xlfn.IFS('Paraclinicos '!S1434="","",OR('Paraclinicos '!S1434&lt;=8,'Paraclinicos '!S1434&gt;=25),3,'Paraclinicos '!S1434&lt;12,1,'Paraclinicos '!S1434&lt;21,0,'Paraclinicos '!S1434&lt;25,2)</f>
        <v>0</v>
      </c>
      <c r="W1486" t="str">
        <f>IFERROR(IF(INDEX('BD Demog para scores enalazar'!Y$2:'BD Demog para scores enalazar'!Y$3000,MATCH(Formulas!A1486,'BD Demog para scores enalazar'!A$2:'BD Demog para scores enalazar'!A$3000,0))=1,"SI","NO"),"")</f>
        <v>NO</v>
      </c>
      <c r="X1486" s="9" t="str">
        <f>IFERROR(IF(INDEX('BD Demog para scores enalazar'!AJ$2:'BD Demog para scores enalazar'!AJ$3000,MATCH(Formulas!A1486,'BD Demog para scores enalazar'!A$2:'BD Demog para scores enalazar'!A$3000,0))=1,"SI","NO"),"")</f>
        <v>NO</v>
      </c>
      <c r="Y1486" cm="1">
        <f t="array" ref="Y1486">IF(AND(W1486="NO",X1486="NO"),_xlfn.IFS('Paraclinicos '!K1433&lt;=91,3,'Paraclinicos '!K1433&lt;94,2,'Paraclinicos '!K1433&lt;96,1,'Paraclinicos '!K1433&gt;=96,0),"")</f>
        <v>3</v>
      </c>
      <c r="Z1486" t="str" cm="1">
        <f t="array" ref="Z1486">IF(OR(W1486="SI",X1486="SI"),_xlfn.IFS(OR(AND('Paraclinicos '!K1434&lt;=83),AND('Paraclinicos '!K1434&gt;=97,AA1486=2)),3,OR(AND('Paraclinicos '!K1434&lt;=86),AND('Paraclinicos '!K1434&gt;=94,AA1486=2)),2,OR(AND('Paraclinicos '!K1434&lt;=88),AND('Paraclinicos '!K1434&gt;=92,AA1486=2)),1,OR(AND('Paraclinicos '!K1434&gt;=88,'Paraclinicos '!K1434&lt;=92),AND('Paraclinicos '!K1434&gt;=93,AA1486=0)),0),"")</f>
        <v/>
      </c>
      <c r="AA1486" cm="1">
        <f t="array" ref="AA1486">_xlfn.IFS('Paraclinicos '!E1433="","",'Paraclinicos '!E1433="Oxigeno",2,'Paraclinicos '!E1433="Aire",0)</f>
        <v>2</v>
      </c>
    </row>
    <row r="1487" spans="1:27" x14ac:dyDescent="0.25">
      <c r="A1487">
        <f>'Paraclinicos '!A1434</f>
        <v>512</v>
      </c>
      <c r="B1487" s="3">
        <f>'Paraclinicos '!R1434</f>
        <v>44206</v>
      </c>
      <c r="C1487" cm="1">
        <f t="array" ref="C1487">_xlfn.IFS('Paraclinicos '!Q1434="","",'Paraclinicos '!Q1434&gt;60,3,'Paraclinicos '!Q1434&lt;=60,1)</f>
        <v>3</v>
      </c>
      <c r="D1487" t="str">
        <f>IFERROR(IF(INDEX('BD Demog para scores enalazar'!BC$2:BC$3000,MATCH(Formulas!A1487,'BD Demog para scores enalazar'!A$2:A$3000,0))=0,"SI","NO"),"")</f>
        <v>SI</v>
      </c>
      <c r="E1487" cm="1">
        <f t="array" ref="E1487">_xlfn.IFS(D1487="","",D1487="SI",4,D1487="NO",1)</f>
        <v>4</v>
      </c>
      <c r="F1487" cm="1">
        <f t="array" ref="F1487">_xlfn.IFS('Paraclinicos '!B1434="","",'Paraclinicos '!B1434&gt;1,1,'Paraclinicos '!B1434&lt;=1,3)</f>
        <v>3</v>
      </c>
      <c r="G1487" t="str" cm="1">
        <f t="array" ref="G1487">_xlfn.IFS('Paraclinicos '!D1434="","",AND('Paraclinicos '!D1434&gt;=250,'Paraclinicos '!D1434&lt;=500),2,'Paraclinicos '!D1434&gt;500,3,'Paraclinicos '!D1434&lt;250,1)</f>
        <v/>
      </c>
      <c r="H1487" s="50">
        <f t="shared" si="70"/>
        <v>10</v>
      </c>
      <c r="I1487" cm="1">
        <f t="array" ref="I1487">_xlfn.IFS('Paraclinicos '!Q1434="","",'Paraclinicos '!Q1434&gt;=65,1,'Paraclinicos '!Q1434&lt;65,0)</f>
        <v>1</v>
      </c>
      <c r="J1487" cm="1">
        <f t="array" ref="J1487">_xlfn.IFS('Paraclinicos '!I1434="","",'Paraclinicos '!I1434&gt;7,1,'Paraclinicos '!I1434&lt;=7,0)</f>
        <v>1</v>
      </c>
      <c r="K1487" t="e" cm="1">
        <f t="array" ref="K1487">_xlfn.IFS('Paraclinicos '!#REF!="","",'Paraclinicos '!#REF!&lt;=8,1,'Paraclinicos '!#REF!&gt;8,0)</f>
        <v>#REF!</v>
      </c>
      <c r="L1487" t="e" cm="1">
        <f t="array" ref="L1487">_xlfn.IFS('Paraclinicos '!#REF!="","",'Paraclinicos '!#REF!&gt;=30,1,'Paraclinicos '!#REF!&lt;30,0)</f>
        <v>#REF!</v>
      </c>
      <c r="M1487" t="e" cm="1">
        <f t="array" ref="M1487">_xlfn.IFS(OR('Paraclinicos '!#REF!="",'Paraclinicos '!#REF!=""),"",OR('Paraclinicos '!#REF!&lt;=90,'Paraclinicos '!#REF!&lt;=60),1,OR('Paraclinicos '!#REF!&gt;90,'Paraclinicos '!#REF!&gt;60),0)</f>
        <v>#REF!</v>
      </c>
      <c r="N1487" s="45" t="e">
        <f t="shared" si="71"/>
        <v>#REF!</v>
      </c>
      <c r="O1487" cm="1">
        <f t="array" ref="O1487">_xlfn.IFS(OR('Paraclinicos '!M1434="",'Paraclinicos '!N1434="",'Paraclinicos '!N1434=0),"",'Paraclinicos '!M1434/'Paraclinicos '!N1434&lt;100,4,'Paraclinicos '!M1434/'Paraclinicos '!N1434&lt;200,3,'Paraclinicos '!M1434/'Paraclinicos '!N1434&lt;300,2,'Paraclinicos '!M1434/'Paraclinicos '!N1434&lt;400,1,'Paraclinicos '!M1434/'Paraclinicos '!N1434&gt;=400,0)</f>
        <v>1</v>
      </c>
      <c r="P1487" cm="1">
        <f t="array" ref="P1487">_xlfn.IFS('Paraclinicos '!C1434="","",'Paraclinicos '!C1434&lt;20,4,'Paraclinicos '!C1434&lt;50,3,'Paraclinicos '!C1434&lt;100,2,'Paraclinicos '!C1434&lt;150,1,'Paraclinicos '!C1434&gt;150,0)</f>
        <v>1</v>
      </c>
      <c r="Q1487" cm="1">
        <f t="array" ref="Q1487">_xlfn.IFS('Paraclinicos '!O1434="","",'Paraclinicos '!O1434&lt;1.2,0,'Paraclinicos '!O1434&lt;2,1,'Paraclinicos '!O1434&lt;3.5,2,'Paraclinicos '!O1434&lt;5,3,'Paraclinicos '!O1434&gt;5,4)</f>
        <v>3</v>
      </c>
      <c r="R1487" t="str" cm="1">
        <f t="array" ref="R1487">_xlfn.IFS('Paraclinicos '!J1434="","",'Paraclinicos '!J1434&lt;1.2,0,'Paraclinicos '!J1434&lt;2,1,'Paraclinicos '!J1434&lt;6,2,'Paraclinicos '!J1434&lt;12,3,'Paraclinicos '!J1434&gt;=12,4)</f>
        <v/>
      </c>
      <c r="S1487" cm="1">
        <f t="array" ref="S1487">_xlfn.IFS('Paraclinicos '!Y1434="","",'Paraclinicos '!Y1434&lt;70,1,'Paraclinicos '!Y1434&gt;=70,0)</f>
        <v>0</v>
      </c>
      <c r="T1487" t="e" cm="1">
        <f t="array" ref="T1487">_xlfn.IFS('Paraclinicos '!#REF!="","",'Paraclinicos '!#REF!&lt;6,4,'Paraclinicos '!#REF!&lt;10,3,'Paraclinicos '!#REF!&lt;13,2,'Paraclinicos '!#REF!&lt;15,1,'Paraclinicos '!#REF!=15,0)</f>
        <v>#REF!</v>
      </c>
      <c r="U1487" s="54" t="e">
        <f t="shared" si="69"/>
        <v>#REF!</v>
      </c>
      <c r="V1487" t="e" cm="1">
        <f t="array" ref="V1487">_xlfn.IFS('Paraclinicos '!#REF!="","",OR('Paraclinicos '!#REF!&lt;=8,'Paraclinicos '!#REF!&gt;=25),3,'Paraclinicos '!#REF!&lt;12,1,'Paraclinicos '!#REF!&lt;21,0,'Paraclinicos '!#REF!&lt;25,2)</f>
        <v>#REF!</v>
      </c>
      <c r="W1487" t="str">
        <f>IFERROR(IF(INDEX('BD Demog para scores enalazar'!Y$2:'BD Demog para scores enalazar'!Y$3000,MATCH(Formulas!A1487,'BD Demog para scores enalazar'!A$2:'BD Demog para scores enalazar'!A$3000,0))=1,"SI","NO"),"")</f>
        <v>NO</v>
      </c>
      <c r="X1487" s="9" t="str">
        <f>IFERROR(IF(INDEX('BD Demog para scores enalazar'!AJ$2:'BD Demog para scores enalazar'!AJ$3000,MATCH(Formulas!A1487,'BD Demog para scores enalazar'!A$2:'BD Demog para scores enalazar'!A$3000,0))=1,"SI","NO"),"")</f>
        <v>NO</v>
      </c>
      <c r="Y1487" cm="1">
        <f t="array" ref="Y1487">IF(AND(W1487="NO",X1487="NO"),_xlfn.IFS('Paraclinicos '!K1434&lt;=91,3,'Paraclinicos '!K1434&lt;94,2,'Paraclinicos '!K1434&lt;96,1,'Paraclinicos '!K1434&gt;=96,0),"")</f>
        <v>3</v>
      </c>
      <c r="Z1487" t="str" cm="1">
        <f t="array" ref="Z1487">IF(OR(W1487="SI",X1487="SI"),_xlfn.IFS(OR(AND('Paraclinicos '!K1435&lt;=83),AND('Paraclinicos '!K1435&gt;=97,AA1487=2)),3,OR(AND('Paraclinicos '!K1435&lt;=86),AND('Paraclinicos '!K1435&gt;=94,AA1487=2)),2,OR(AND('Paraclinicos '!K1435&lt;=88),AND('Paraclinicos '!K1435&gt;=92,AA1487=2)),1,OR(AND('Paraclinicos '!K1435&gt;=88,'Paraclinicos '!K1435&lt;=92),AND('Paraclinicos '!K1435&gt;=93,AA1487=0)),0),"")</f>
        <v/>
      </c>
      <c r="AA1487" cm="1">
        <f t="array" ref="AA1487">_xlfn.IFS('Paraclinicos '!E1434="","",'Paraclinicos '!E1434="Oxigeno",2,'Paraclinicos '!E1434="Aire",0)</f>
        <v>2</v>
      </c>
    </row>
    <row r="1488" spans="1:27" x14ac:dyDescent="0.25">
      <c r="A1488">
        <f>'Paraclinicos '!A1435</f>
        <v>512</v>
      </c>
      <c r="B1488" s="3">
        <f>'Paraclinicos '!R1435</f>
        <v>44207</v>
      </c>
      <c r="C1488" cm="1">
        <f t="array" ref="C1488">_xlfn.IFS('Paraclinicos '!Q1435="","",'Paraclinicos '!Q1435&gt;60,3,'Paraclinicos '!Q1435&lt;=60,1)</f>
        <v>3</v>
      </c>
      <c r="D1488" t="str">
        <f>IFERROR(IF(INDEX('BD Demog para scores enalazar'!BC$2:BC$3000,MATCH(Formulas!A1488,'BD Demog para scores enalazar'!A$2:A$3000,0))=0,"SI","NO"),"")</f>
        <v>SI</v>
      </c>
      <c r="E1488" cm="1">
        <f t="array" ref="E1488">_xlfn.IFS(D1488="","",D1488="SI",4,D1488="NO",1)</f>
        <v>4</v>
      </c>
      <c r="F1488" cm="1">
        <f t="array" ref="F1488">_xlfn.IFS('Paraclinicos '!B1435="","",'Paraclinicos '!B1435&gt;1,1,'Paraclinicos '!B1435&lt;=1,3)</f>
        <v>3</v>
      </c>
      <c r="G1488" t="str" cm="1">
        <f t="array" ref="G1488">_xlfn.IFS('Paraclinicos '!D1435="","",AND('Paraclinicos '!D1435&gt;=250,'Paraclinicos '!D1435&lt;=500),2,'Paraclinicos '!D1435&gt;500,3,'Paraclinicos '!D1435&lt;250,1)</f>
        <v/>
      </c>
      <c r="H1488" s="50">
        <f t="shared" si="70"/>
        <v>10</v>
      </c>
      <c r="I1488" cm="1">
        <f t="array" ref="I1488">_xlfn.IFS('Paraclinicos '!Q1435="","",'Paraclinicos '!Q1435&gt;=65,1,'Paraclinicos '!Q1435&lt;65,0)</f>
        <v>1</v>
      </c>
      <c r="J1488" cm="1">
        <f t="array" ref="J1488">_xlfn.IFS('Paraclinicos '!I1435="","",'Paraclinicos '!I1435&gt;7,1,'Paraclinicos '!I1435&lt;=7,0)</f>
        <v>1</v>
      </c>
      <c r="K1488" cm="1">
        <f t="array" ref="K1488">_xlfn.IFS('Paraclinicos '!W1435="","",'Paraclinicos '!W1435&lt;=8,1,'Paraclinicos '!W1435&gt;8,0)</f>
        <v>0</v>
      </c>
      <c r="L1488" cm="1">
        <f t="array" ref="L1488">_xlfn.IFS('Paraclinicos '!S1435="","",'Paraclinicos '!S1435&gt;=30,1,'Paraclinicos '!S1435&lt;30,0)</f>
        <v>0</v>
      </c>
      <c r="M1488" cm="1">
        <f t="array" ref="M1488">_xlfn.IFS(OR('Paraclinicos '!T1435="",'Paraclinicos '!U1435=""),"",OR('Paraclinicos '!T1435&lt;=90,'Paraclinicos '!U1435&lt;=60),1,OR('Paraclinicos '!T1435&gt;90,'Paraclinicos '!U1435&gt;60),0)</f>
        <v>1</v>
      </c>
      <c r="N1488" s="45" t="e">
        <f t="shared" si="71"/>
        <v>#REF!</v>
      </c>
      <c r="O1488" cm="1">
        <f t="array" ref="O1488">_xlfn.IFS(OR('Paraclinicos '!M1435="",'Paraclinicos '!N1435="",'Paraclinicos '!N1435=0),"",'Paraclinicos '!M1435/'Paraclinicos '!N1435&lt;100,4,'Paraclinicos '!M1435/'Paraclinicos '!N1435&lt;200,3,'Paraclinicos '!M1435/'Paraclinicos '!N1435&lt;300,2,'Paraclinicos '!M1435/'Paraclinicos '!N1435&lt;400,1,'Paraclinicos '!M1435/'Paraclinicos '!N1435&gt;=400,0)</f>
        <v>3</v>
      </c>
      <c r="P1488" cm="1">
        <f t="array" ref="P1488">_xlfn.IFS('Paraclinicos '!C1435="","",'Paraclinicos '!C1435&lt;20,4,'Paraclinicos '!C1435&lt;50,3,'Paraclinicos '!C1435&lt;100,2,'Paraclinicos '!C1435&lt;150,1,'Paraclinicos '!C1435&gt;150,0)</f>
        <v>0</v>
      </c>
      <c r="Q1488" cm="1">
        <f t="array" ref="Q1488">_xlfn.IFS('Paraclinicos '!O1435="","",'Paraclinicos '!O1435&lt;1.2,0,'Paraclinicos '!O1435&lt;2,1,'Paraclinicos '!O1435&lt;3.5,2,'Paraclinicos '!O1435&lt;5,3,'Paraclinicos '!O1435&gt;5,4)</f>
        <v>3</v>
      </c>
      <c r="R1488" t="str" cm="1">
        <f t="array" ref="R1488">_xlfn.IFS('Paraclinicos '!J1435="","",'Paraclinicos '!J1435&lt;1.2,0,'Paraclinicos '!J1435&lt;2,1,'Paraclinicos '!J1435&lt;6,2,'Paraclinicos '!J1435&lt;12,3,'Paraclinicos '!J1435&gt;=12,4)</f>
        <v/>
      </c>
      <c r="S1488" cm="1">
        <f t="array" ref="S1488">_xlfn.IFS('Paraclinicos '!Y1435="","",'Paraclinicos '!Y1435&lt;70,1,'Paraclinicos '!Y1435&gt;=70,0)</f>
        <v>1</v>
      </c>
      <c r="T1488" cm="1">
        <f t="array" ref="T1488">_xlfn.IFS('Paraclinicos '!W1435="","",'Paraclinicos '!W1435&lt;6,4,'Paraclinicos '!W1435&lt;10,3,'Paraclinicos '!W1435&lt;13,2,'Paraclinicos '!W1435&lt;15,1,'Paraclinicos '!W1435=15,0)</f>
        <v>2</v>
      </c>
      <c r="U1488" s="54">
        <f t="shared" si="69"/>
        <v>9</v>
      </c>
      <c r="V1488" cm="1">
        <f t="array" ref="V1488">_xlfn.IFS('Paraclinicos '!S1435="","",OR('Paraclinicos '!S1435&lt;=8,'Paraclinicos '!S1435&gt;=25),3,'Paraclinicos '!S1435&lt;12,1,'Paraclinicos '!S1435&lt;21,0,'Paraclinicos '!S1435&lt;25,2)</f>
        <v>0</v>
      </c>
      <c r="W1488" t="str">
        <f>IFERROR(IF(INDEX('BD Demog para scores enalazar'!Y$2:'BD Demog para scores enalazar'!Y$3000,MATCH(Formulas!A1488,'BD Demog para scores enalazar'!A$2:'BD Demog para scores enalazar'!A$3000,0))=1,"SI","NO"),"")</f>
        <v>NO</v>
      </c>
      <c r="X1488" s="9" t="str">
        <f>IFERROR(IF(INDEX('BD Demog para scores enalazar'!AJ$2:'BD Demog para scores enalazar'!AJ$3000,MATCH(Formulas!A1488,'BD Demog para scores enalazar'!A$2:'BD Demog para scores enalazar'!A$3000,0))=1,"SI","NO"),"")</f>
        <v>NO</v>
      </c>
      <c r="Y1488" cm="1">
        <f t="array" ref="Y1488">IF(AND(W1488="NO",X1488="NO"),_xlfn.IFS('Paraclinicos '!K1435&lt;=91,3,'Paraclinicos '!K1435&lt;94,2,'Paraclinicos '!K1435&lt;96,1,'Paraclinicos '!K1435&gt;=96,0),"")</f>
        <v>3</v>
      </c>
      <c r="Z1488" t="str" cm="1">
        <f t="array" ref="Z1488">IF(OR(W1488="SI",X1488="SI"),_xlfn.IFS(OR(AND('Paraclinicos '!K1436&lt;=83),AND('Paraclinicos '!K1436&gt;=97,AA1488=2)),3,OR(AND('Paraclinicos '!K1436&lt;=86),AND('Paraclinicos '!K1436&gt;=94,AA1488=2)),2,OR(AND('Paraclinicos '!K1436&lt;=88),AND('Paraclinicos '!K1436&gt;=92,AA1488=2)),1,OR(AND('Paraclinicos '!K1436&gt;=88,'Paraclinicos '!K1436&lt;=92),AND('Paraclinicos '!K1436&gt;=93,AA1488=0)),0),"")</f>
        <v/>
      </c>
      <c r="AA1488" cm="1">
        <f t="array" ref="AA1488">_xlfn.IFS('Paraclinicos '!E1435="","",'Paraclinicos '!E1435="Oxigeno",2,'Paraclinicos '!E1435="Aire",0)</f>
        <v>2</v>
      </c>
    </row>
    <row r="1489" spans="1:27" x14ac:dyDescent="0.25">
      <c r="A1489">
        <f>'Paraclinicos '!A1436</f>
        <v>512</v>
      </c>
      <c r="B1489" s="3">
        <f>'Paraclinicos '!R1436</f>
        <v>44209</v>
      </c>
      <c r="C1489" cm="1">
        <f t="array" ref="C1489">_xlfn.IFS('Paraclinicos '!Q1436="","",'Paraclinicos '!Q1436&gt;60,3,'Paraclinicos '!Q1436&lt;=60,1)</f>
        <v>3</v>
      </c>
      <c r="D1489" t="str">
        <f>IFERROR(IF(INDEX('BD Demog para scores enalazar'!BC$2:BC$3000,MATCH(Formulas!A1489,'BD Demog para scores enalazar'!A$2:A$3000,0))=0,"SI","NO"),"")</f>
        <v>SI</v>
      </c>
      <c r="E1489" cm="1">
        <f t="array" ref="E1489">_xlfn.IFS(D1489="","",D1489="SI",4,D1489="NO",1)</f>
        <v>4</v>
      </c>
      <c r="F1489" cm="1">
        <f t="array" ref="F1489">_xlfn.IFS('Paraclinicos '!B1436="","",'Paraclinicos '!B1436&gt;1,1,'Paraclinicos '!B1436&lt;=1,3)</f>
        <v>3</v>
      </c>
      <c r="G1489" t="str" cm="1">
        <f t="array" ref="G1489">_xlfn.IFS('Paraclinicos '!D1436="","",AND('Paraclinicos '!D1436&gt;=250,'Paraclinicos '!D1436&lt;=500),2,'Paraclinicos '!D1436&gt;500,3,'Paraclinicos '!D1436&lt;250,1)</f>
        <v/>
      </c>
      <c r="H1489" s="50">
        <f t="shared" si="70"/>
        <v>10</v>
      </c>
      <c r="I1489" cm="1">
        <f t="array" ref="I1489">_xlfn.IFS('Paraclinicos '!Q1436="","",'Paraclinicos '!Q1436&gt;=65,1,'Paraclinicos '!Q1436&lt;65,0)</f>
        <v>1</v>
      </c>
      <c r="J1489" cm="1">
        <f t="array" ref="J1489">_xlfn.IFS('Paraclinicos '!I1436="","",'Paraclinicos '!I1436&gt;7,1,'Paraclinicos '!I1436&lt;=7,0)</f>
        <v>1</v>
      </c>
      <c r="K1489" cm="1">
        <f t="array" ref="K1489">_xlfn.IFS('Paraclinicos '!W1436="","",'Paraclinicos '!W1436&lt;=8,1,'Paraclinicos '!W1436&gt;8,0)</f>
        <v>1</v>
      </c>
      <c r="L1489" cm="1">
        <f t="array" ref="L1489">_xlfn.IFS('Paraclinicos '!S1436="","",'Paraclinicos '!S1436&gt;=30,1,'Paraclinicos '!S1436&lt;30,0)</f>
        <v>0</v>
      </c>
      <c r="M1489" cm="1">
        <f t="array" ref="M1489">_xlfn.IFS(OR('Paraclinicos '!T1436="",'Paraclinicos '!U1436=""),"",OR('Paraclinicos '!T1436&lt;=90,'Paraclinicos '!U1436&lt;=60),1,OR('Paraclinicos '!T1436&gt;90,'Paraclinicos '!U1436&gt;60),0)</f>
        <v>0</v>
      </c>
      <c r="N1489" s="45">
        <f t="shared" si="71"/>
        <v>4</v>
      </c>
      <c r="O1489" cm="1">
        <f t="array" ref="O1489">_xlfn.IFS(OR('Paraclinicos '!M1436="",'Paraclinicos '!N1436="",'Paraclinicos '!N1436=0),"",'Paraclinicos '!M1436/'Paraclinicos '!N1436&lt;100,4,'Paraclinicos '!M1436/'Paraclinicos '!N1436&lt;200,3,'Paraclinicos '!M1436/'Paraclinicos '!N1436&lt;300,2,'Paraclinicos '!M1436/'Paraclinicos '!N1436&lt;400,1,'Paraclinicos '!M1436/'Paraclinicos '!N1436&gt;=400,0)</f>
        <v>3</v>
      </c>
      <c r="P1489" cm="1">
        <f t="array" ref="P1489">_xlfn.IFS('Paraclinicos '!C1436="","",'Paraclinicos '!C1436&lt;20,4,'Paraclinicos '!C1436&lt;50,3,'Paraclinicos '!C1436&lt;100,2,'Paraclinicos '!C1436&lt;150,1,'Paraclinicos '!C1436&gt;150,0)</f>
        <v>1</v>
      </c>
      <c r="Q1489" cm="1">
        <f t="array" ref="Q1489">_xlfn.IFS('Paraclinicos '!O1436="","",'Paraclinicos '!O1436&lt;1.2,0,'Paraclinicos '!O1436&lt;2,1,'Paraclinicos '!O1436&lt;3.5,2,'Paraclinicos '!O1436&lt;5,3,'Paraclinicos '!O1436&gt;5,4)</f>
        <v>0</v>
      </c>
      <c r="R1489" t="str" cm="1">
        <f t="array" ref="R1489">_xlfn.IFS('Paraclinicos '!J1436="","",'Paraclinicos '!J1436&lt;1.2,0,'Paraclinicos '!J1436&lt;2,1,'Paraclinicos '!J1436&lt;6,2,'Paraclinicos '!J1436&lt;12,3,'Paraclinicos '!J1436&gt;=12,4)</f>
        <v/>
      </c>
      <c r="S1489" cm="1">
        <f t="array" ref="S1489">_xlfn.IFS('Paraclinicos '!Y1436="","",'Paraclinicos '!Y1436&lt;70,1,'Paraclinicos '!Y1436&gt;=70,0)</f>
        <v>0</v>
      </c>
      <c r="T1489" cm="1">
        <f t="array" ref="T1489">_xlfn.IFS('Paraclinicos '!W1436="","",'Paraclinicos '!W1436&lt;6,4,'Paraclinicos '!W1436&lt;10,3,'Paraclinicos '!W1436&lt;13,2,'Paraclinicos '!W1436&lt;15,1,'Paraclinicos '!W1436=15,0)</f>
        <v>3</v>
      </c>
      <c r="U1489" s="54">
        <f t="shared" si="69"/>
        <v>7</v>
      </c>
      <c r="V1489" cm="1">
        <f t="array" ref="V1489">_xlfn.IFS('Paraclinicos '!S1436="","",OR('Paraclinicos '!S1436&lt;=8,'Paraclinicos '!S1436&gt;=25),3,'Paraclinicos '!S1436&lt;12,1,'Paraclinicos '!S1436&lt;21,0,'Paraclinicos '!S1436&lt;25,2)</f>
        <v>0</v>
      </c>
      <c r="W1489" t="str">
        <f>IFERROR(IF(INDEX('BD Demog para scores enalazar'!Y$2:'BD Demog para scores enalazar'!Y$3000,MATCH(Formulas!A1489,'BD Demog para scores enalazar'!A$2:'BD Demog para scores enalazar'!A$3000,0))=1,"SI","NO"),"")</f>
        <v>NO</v>
      </c>
      <c r="X1489" s="9" t="str">
        <f>IFERROR(IF(INDEX('BD Demog para scores enalazar'!AJ$2:'BD Demog para scores enalazar'!AJ$3000,MATCH(Formulas!A1489,'BD Demog para scores enalazar'!A$2:'BD Demog para scores enalazar'!A$3000,0))=1,"SI","NO"),"")</f>
        <v>NO</v>
      </c>
      <c r="Y1489" cm="1">
        <f t="array" ref="Y1489">IF(AND(W1489="NO",X1489="NO"),_xlfn.IFS('Paraclinicos '!K1436&lt;=91,3,'Paraclinicos '!K1436&lt;94,2,'Paraclinicos '!K1436&lt;96,1,'Paraclinicos '!K1436&gt;=96,0),"")</f>
        <v>3</v>
      </c>
      <c r="Z1489" t="str" cm="1">
        <f t="array" ref="Z1489">IF(OR(W1489="SI",X1489="SI"),_xlfn.IFS(OR(AND('Paraclinicos '!K1437&lt;=83),AND('Paraclinicos '!K1437&gt;=97,AA1489=2)),3,OR(AND('Paraclinicos '!K1437&lt;=86),AND('Paraclinicos '!K1437&gt;=94,AA1489=2)),2,OR(AND('Paraclinicos '!K1437&lt;=88),AND('Paraclinicos '!K1437&gt;=92,AA1489=2)),1,OR(AND('Paraclinicos '!K1437&gt;=88,'Paraclinicos '!K1437&lt;=92),AND('Paraclinicos '!K1437&gt;=93,AA1489=0)),0),"")</f>
        <v/>
      </c>
      <c r="AA1489" cm="1">
        <f t="array" ref="AA1489">_xlfn.IFS('Paraclinicos '!E1436="","",'Paraclinicos '!E1436="Oxigeno",2,'Paraclinicos '!E1436="Aire",0)</f>
        <v>2</v>
      </c>
    </row>
    <row r="1490" spans="1:27" x14ac:dyDescent="0.25">
      <c r="A1490">
        <f>'Paraclinicos '!A1437</f>
        <v>512</v>
      </c>
      <c r="B1490" s="3">
        <f>'Paraclinicos '!R1437</f>
        <v>44211</v>
      </c>
      <c r="C1490" cm="1">
        <f t="array" ref="C1490">_xlfn.IFS('Paraclinicos '!Q1437="","",'Paraclinicos '!Q1437&gt;60,3,'Paraclinicos '!Q1437&lt;=60,1)</f>
        <v>3</v>
      </c>
      <c r="D1490" t="str">
        <f>IFERROR(IF(INDEX('BD Demog para scores enalazar'!BC$2:BC$3000,MATCH(Formulas!A1490,'BD Demog para scores enalazar'!A$2:A$3000,0))=0,"SI","NO"),"")</f>
        <v>SI</v>
      </c>
      <c r="E1490" cm="1">
        <f t="array" ref="E1490">_xlfn.IFS(D1490="","",D1490="SI",4,D1490="NO",1)</f>
        <v>4</v>
      </c>
      <c r="F1490" cm="1">
        <f t="array" ref="F1490">_xlfn.IFS('Paraclinicos '!B1437="","",'Paraclinicos '!B1437&gt;1,1,'Paraclinicos '!B1437&lt;=1,3)</f>
        <v>3</v>
      </c>
      <c r="G1490" cm="1">
        <f t="array" ref="G1490">_xlfn.IFS('Paraclinicos '!D1437="","",AND('Paraclinicos '!D1437&gt;=250,'Paraclinicos '!D1437&lt;=500),2,'Paraclinicos '!D1437&gt;500,3,'Paraclinicos '!D1437&lt;250,1)</f>
        <v>2</v>
      </c>
      <c r="H1490" s="50">
        <f t="shared" si="70"/>
        <v>12</v>
      </c>
      <c r="I1490" cm="1">
        <f t="array" ref="I1490">_xlfn.IFS('Paraclinicos '!Q1437="","",'Paraclinicos '!Q1437&gt;=65,1,'Paraclinicos '!Q1437&lt;65,0)</f>
        <v>1</v>
      </c>
      <c r="J1490" cm="1">
        <f t="array" ref="J1490">_xlfn.IFS('Paraclinicos '!I1437="","",'Paraclinicos '!I1437&gt;7,1,'Paraclinicos '!I1437&lt;=7,0)</f>
        <v>1</v>
      </c>
      <c r="K1490" cm="1">
        <f t="array" ref="K1490">_xlfn.IFS('Paraclinicos '!W1437="","",'Paraclinicos '!W1437&lt;=8,1,'Paraclinicos '!W1437&gt;8,0)</f>
        <v>1</v>
      </c>
      <c r="L1490" cm="1">
        <f t="array" ref="L1490">_xlfn.IFS('Paraclinicos '!S1437="","",'Paraclinicos '!S1437&gt;=30,1,'Paraclinicos '!S1437&lt;30,0)</f>
        <v>0</v>
      </c>
      <c r="M1490" cm="1">
        <f t="array" ref="M1490">_xlfn.IFS(OR('Paraclinicos '!T1437="",'Paraclinicos '!U1437=""),"",OR('Paraclinicos '!T1437&lt;=90,'Paraclinicos '!U1437&lt;=60),1,OR('Paraclinicos '!T1437&gt;90,'Paraclinicos '!U1437&gt;60),0)</f>
        <v>0</v>
      </c>
      <c r="N1490" s="45">
        <f t="shared" si="71"/>
        <v>4</v>
      </c>
      <c r="O1490" cm="1">
        <f t="array" ref="O1490">_xlfn.IFS(OR('Paraclinicos '!M1437="",'Paraclinicos '!N1437="",'Paraclinicos '!N1437=0),"",'Paraclinicos '!M1437/'Paraclinicos '!N1437&lt;100,4,'Paraclinicos '!M1437/'Paraclinicos '!N1437&lt;200,3,'Paraclinicos '!M1437/'Paraclinicos '!N1437&lt;300,2,'Paraclinicos '!M1437/'Paraclinicos '!N1437&lt;400,1,'Paraclinicos '!M1437/'Paraclinicos '!N1437&gt;=400,0)</f>
        <v>2</v>
      </c>
      <c r="P1490" cm="1">
        <f t="array" ref="P1490">_xlfn.IFS('Paraclinicos '!C1437="","",'Paraclinicos '!C1437&lt;20,4,'Paraclinicos '!C1437&lt;50,3,'Paraclinicos '!C1437&lt;100,2,'Paraclinicos '!C1437&lt;150,1,'Paraclinicos '!C1437&gt;150,0)</f>
        <v>1</v>
      </c>
      <c r="Q1490" cm="1">
        <f t="array" ref="Q1490">_xlfn.IFS('Paraclinicos '!O1437="","",'Paraclinicos '!O1437&lt;1.2,0,'Paraclinicos '!O1437&lt;2,1,'Paraclinicos '!O1437&lt;3.5,2,'Paraclinicos '!O1437&lt;5,3,'Paraclinicos '!O1437&gt;5,4)</f>
        <v>1</v>
      </c>
      <c r="R1490" cm="1">
        <f t="array" ref="R1490">_xlfn.IFS('Paraclinicos '!J1437="","",'Paraclinicos '!J1437&lt;1.2,0,'Paraclinicos '!J1437&lt;2,1,'Paraclinicos '!J1437&lt;6,2,'Paraclinicos '!J1437&lt;12,3,'Paraclinicos '!J1437&gt;=12,4)</f>
        <v>0</v>
      </c>
      <c r="S1490" cm="1">
        <f t="array" ref="S1490">_xlfn.IFS('Paraclinicos '!Y1437="","",'Paraclinicos '!Y1437&lt;70,1,'Paraclinicos '!Y1437&gt;=70,0)</f>
        <v>0</v>
      </c>
      <c r="T1490" cm="1">
        <f t="array" ref="T1490">_xlfn.IFS('Paraclinicos '!W1437="","",'Paraclinicos '!W1437&lt;6,4,'Paraclinicos '!W1437&lt;10,3,'Paraclinicos '!W1437&lt;13,2,'Paraclinicos '!W1437&lt;15,1,'Paraclinicos '!W1437=15,0)</f>
        <v>3</v>
      </c>
      <c r="U1490" s="54">
        <f t="shared" si="69"/>
        <v>7</v>
      </c>
      <c r="V1490" cm="1">
        <f t="array" ref="V1490">_xlfn.IFS('Paraclinicos '!S1437="","",OR('Paraclinicos '!S1437&lt;=8,'Paraclinicos '!S1437&gt;=25),3,'Paraclinicos '!S1437&lt;12,1,'Paraclinicos '!S1437&lt;21,0,'Paraclinicos '!S1437&lt;25,2)</f>
        <v>0</v>
      </c>
      <c r="W1490" t="str">
        <f>IFERROR(IF(INDEX('BD Demog para scores enalazar'!Y$2:'BD Demog para scores enalazar'!Y$3000,MATCH(Formulas!A1490,'BD Demog para scores enalazar'!A$2:'BD Demog para scores enalazar'!A$3000,0))=1,"SI","NO"),"")</f>
        <v>NO</v>
      </c>
      <c r="X1490" s="9" t="str">
        <f>IFERROR(IF(INDEX('BD Demog para scores enalazar'!AJ$2:'BD Demog para scores enalazar'!AJ$3000,MATCH(Formulas!A1490,'BD Demog para scores enalazar'!A$2:'BD Demog para scores enalazar'!A$3000,0))=1,"SI","NO"),"")</f>
        <v>NO</v>
      </c>
      <c r="Y1490" cm="1">
        <f t="array" ref="Y1490">IF(AND(W1490="NO",X1490="NO"),_xlfn.IFS('Paraclinicos '!K1437&lt;=91,3,'Paraclinicos '!K1437&lt;94,2,'Paraclinicos '!K1437&lt;96,1,'Paraclinicos '!K1437&gt;=96,0),"")</f>
        <v>3</v>
      </c>
      <c r="Z1490" t="str" cm="1">
        <f t="array" ref="Z1490">IF(OR(W1490="SI",X1490="SI"),_xlfn.IFS(OR(AND('Paraclinicos '!#REF!&lt;=83),AND('Paraclinicos '!#REF!&gt;=97,AA1490=2)),3,OR(AND('Paraclinicos '!#REF!&lt;=86),AND('Paraclinicos '!#REF!&gt;=94,AA1490=2)),2,OR(AND('Paraclinicos '!#REF!&lt;=88),AND('Paraclinicos '!#REF!&gt;=92,AA1490=2)),1,OR(AND('Paraclinicos '!#REF!&gt;=88,'Paraclinicos '!#REF!&lt;=92),AND('Paraclinicos '!#REF!&gt;=93,AA1490=0)),0),"")</f>
        <v/>
      </c>
      <c r="AA1490" cm="1">
        <f t="array" ref="AA1490">_xlfn.IFS('Paraclinicos '!E1437="","",'Paraclinicos '!E1437="Oxigeno",2,'Paraclinicos '!E1437="Aire",0)</f>
        <v>2</v>
      </c>
    </row>
    <row r="1491" spans="1:27" x14ac:dyDescent="0.25">
      <c r="A1491" t="e">
        <f>'Paraclinicos '!#REF!</f>
        <v>#REF!</v>
      </c>
      <c r="B1491" s="3" t="e">
        <f>'Paraclinicos '!#REF!</f>
        <v>#REF!</v>
      </c>
      <c r="C1491" t="e" cm="1">
        <f t="array" ref="C1491">_xlfn.IFS('Paraclinicos '!#REF!="","",'Paraclinicos '!#REF!&gt;60,3,'Paraclinicos '!#REF!&lt;=60,1)</f>
        <v>#REF!</v>
      </c>
      <c r="D1491" t="str">
        <f>IFERROR(IF(INDEX('BD Demog para scores enalazar'!BC$2:BC$3000,MATCH(Formulas!A1491,'BD Demog para scores enalazar'!A$2:A$3000,0))=0,"SI","NO"),"")</f>
        <v/>
      </c>
      <c r="E1491" t="str" cm="1">
        <f t="array" ref="E1491">_xlfn.IFS(D1491="","",D1491="SI",4,D1491="NO",1)</f>
        <v/>
      </c>
      <c r="F1491" t="e" cm="1">
        <f t="array" ref="F1491">_xlfn.IFS('Paraclinicos '!#REF!="","",'Paraclinicos '!#REF!&gt;1,1,'Paraclinicos '!#REF!&lt;=1,3)</f>
        <v>#REF!</v>
      </c>
      <c r="G1491" t="e" cm="1">
        <f t="array" ref="G1491">_xlfn.IFS('Paraclinicos '!#REF!="","",AND('Paraclinicos '!#REF!&gt;=250,'Paraclinicos '!#REF!&lt;=500),2,'Paraclinicos '!#REF!&gt;500,3,'Paraclinicos '!#REF!&lt;250,1)</f>
        <v>#REF!</v>
      </c>
      <c r="H1491" s="50" t="e">
        <f t="shared" si="70"/>
        <v>#REF!</v>
      </c>
      <c r="I1491" t="e" cm="1">
        <f t="array" ref="I1491">_xlfn.IFS('Paraclinicos '!#REF!="","",'Paraclinicos '!#REF!&gt;=65,1,'Paraclinicos '!#REF!&lt;65,0)</f>
        <v>#REF!</v>
      </c>
      <c r="J1491" t="e" cm="1">
        <f t="array" ref="J1491">_xlfn.IFS('Paraclinicos '!#REF!="","",'Paraclinicos '!#REF!&gt;7,1,'Paraclinicos '!#REF!&lt;=7,0)</f>
        <v>#REF!</v>
      </c>
      <c r="K1491" t="e" cm="1">
        <f t="array" ref="K1491">_xlfn.IFS('Paraclinicos '!#REF!="","",'Paraclinicos '!#REF!&lt;=8,1,'Paraclinicos '!#REF!&gt;8,0)</f>
        <v>#REF!</v>
      </c>
      <c r="L1491" t="e" cm="1">
        <f t="array" ref="L1491">_xlfn.IFS('Paraclinicos '!#REF!="","",'Paraclinicos '!#REF!&gt;=30,1,'Paraclinicos '!#REF!&lt;30,0)</f>
        <v>#REF!</v>
      </c>
      <c r="M1491" t="e" cm="1">
        <f t="array" ref="M1491">_xlfn.IFS(OR('Paraclinicos '!#REF!="",'Paraclinicos '!#REF!=""),"",OR('Paraclinicos '!#REF!&lt;=90,'Paraclinicos '!#REF!&lt;=60),1,OR('Paraclinicos '!#REF!&gt;90,'Paraclinicos '!#REF!&gt;60),0)</f>
        <v>#REF!</v>
      </c>
      <c r="N1491" s="45" t="e">
        <f t="shared" si="71"/>
        <v>#REF!</v>
      </c>
      <c r="O1491" t="e" cm="1">
        <f t="array" ref="O1491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491" t="e" cm="1">
        <f t="array" ref="P1491">_xlfn.IFS('Paraclinicos '!#REF!="","",'Paraclinicos '!#REF!&lt;20,4,'Paraclinicos '!#REF!&lt;50,3,'Paraclinicos '!#REF!&lt;100,2,'Paraclinicos '!#REF!&lt;150,1,'Paraclinicos '!#REF!&gt;150,0)</f>
        <v>#REF!</v>
      </c>
      <c r="Q1491" t="e" cm="1">
        <f t="array" ref="Q1491">_xlfn.IFS('Paraclinicos '!#REF!="","",'Paraclinicos '!#REF!&lt;1.2,0,'Paraclinicos '!#REF!&lt;2,1,'Paraclinicos '!#REF!&lt;3.5,2,'Paraclinicos '!#REF!&lt;5,3,'Paraclinicos '!#REF!&gt;5,4)</f>
        <v>#REF!</v>
      </c>
      <c r="R1491" t="e" cm="1">
        <f t="array" ref="R1491">_xlfn.IFS('Paraclinicos '!#REF!="","",'Paraclinicos '!#REF!&lt;1.2,0,'Paraclinicos '!#REF!&lt;2,1,'Paraclinicos '!#REF!&lt;6,2,'Paraclinicos '!#REF!&lt;12,3,'Paraclinicos '!#REF!&gt;=12,4)</f>
        <v>#REF!</v>
      </c>
      <c r="S1491" t="e" cm="1">
        <f t="array" ref="S1491">_xlfn.IFS('Paraclinicos '!#REF!="","",'Paraclinicos '!#REF!&lt;70,1,'Paraclinicos '!#REF!&gt;=70,0)</f>
        <v>#REF!</v>
      </c>
      <c r="T1491" t="e" cm="1">
        <f t="array" ref="T1491">_xlfn.IFS('Paraclinicos '!#REF!="","",'Paraclinicos '!#REF!&lt;6,4,'Paraclinicos '!#REF!&lt;10,3,'Paraclinicos '!#REF!&lt;13,2,'Paraclinicos '!#REF!&lt;15,1,'Paraclinicos '!#REF!=15,0)</f>
        <v>#REF!</v>
      </c>
      <c r="U1491" s="54" t="e">
        <f t="shared" si="69"/>
        <v>#REF!</v>
      </c>
      <c r="V1491" t="e" cm="1">
        <f t="array" ref="V1491">_xlfn.IFS('Paraclinicos '!#REF!="","",OR('Paraclinicos '!#REF!&lt;=8,'Paraclinicos '!#REF!&gt;=25),3,'Paraclinicos '!#REF!&lt;12,1,'Paraclinicos '!#REF!&lt;21,0,'Paraclinicos '!#REF!&lt;25,2)</f>
        <v>#REF!</v>
      </c>
      <c r="W1491" t="str">
        <f>IFERROR(IF(INDEX('BD Demog para scores enalazar'!Y$2:'BD Demog para scores enalazar'!Y$3000,MATCH(Formulas!A1491,'BD Demog para scores enalazar'!A$2:'BD Demog para scores enalazar'!A$3000,0))=1,"SI","NO"),"")</f>
        <v/>
      </c>
      <c r="X1491" s="9" t="str">
        <f>IFERROR(IF(INDEX('BD Demog para scores enalazar'!AJ$2:'BD Demog para scores enalazar'!AJ$3000,MATCH(Formulas!A1491,'BD Demog para scores enalazar'!A$2:'BD Demog para scores enalazar'!A$3000,0))=1,"SI","NO"),"")</f>
        <v/>
      </c>
      <c r="Y1491" t="str" cm="1">
        <f t="array" ref="Y1491">IF(AND(W1491="NO",X1491="NO"),_xlfn.IFS('Paraclinicos '!#REF!&lt;=91,3,'Paraclinicos '!#REF!&lt;94,2,'Paraclinicos '!#REF!&lt;96,1,'Paraclinicos '!#REF!&gt;=96,0),"")</f>
        <v/>
      </c>
      <c r="Z1491" t="str" cm="1">
        <f t="array" ref="Z1491">IF(OR(W1491="SI",X1491="SI"),_xlfn.IFS(OR(AND('Paraclinicos '!K1438&lt;=83),AND('Paraclinicos '!K1438&gt;=97,AA1491=2)),3,OR(AND('Paraclinicos '!K1438&lt;=86),AND('Paraclinicos '!K1438&gt;=94,AA1491=2)),2,OR(AND('Paraclinicos '!K1438&lt;=88),AND('Paraclinicos '!K1438&gt;=92,AA1491=2)),1,OR(AND('Paraclinicos '!K1438&gt;=88,'Paraclinicos '!K1438&lt;=92),AND('Paraclinicos '!K1438&gt;=93,AA1491=0)),0),"")</f>
        <v/>
      </c>
      <c r="AA1491" t="e" cm="1">
        <f t="array" ref="AA1491">_xlfn.IFS('Paraclinicos '!#REF!="","",'Paraclinicos '!#REF!="Oxigeno",2,'Paraclinicos '!#REF!="Aire",0)</f>
        <v>#REF!</v>
      </c>
    </row>
    <row r="1492" spans="1:27" x14ac:dyDescent="0.25">
      <c r="A1492">
        <f>'Paraclinicos '!A1438</f>
        <v>512</v>
      </c>
      <c r="B1492" s="3">
        <f>'Paraclinicos '!R1438</f>
        <v>44213</v>
      </c>
      <c r="C1492" cm="1">
        <f t="array" ref="C1492">_xlfn.IFS('Paraclinicos '!Q1438="","",'Paraclinicos '!Q1438&gt;60,3,'Paraclinicos '!Q1438&lt;=60,1)</f>
        <v>3</v>
      </c>
      <c r="D1492" t="str">
        <f>IFERROR(IF(INDEX('BD Demog para scores enalazar'!BC$2:BC$3000,MATCH(Formulas!A1492,'BD Demog para scores enalazar'!A$2:A$3000,0))=0,"SI","NO"),"")</f>
        <v>SI</v>
      </c>
      <c r="E1492" cm="1">
        <f t="array" ref="E1492">_xlfn.IFS(D1492="","",D1492="SI",4,D1492="NO",1)</f>
        <v>4</v>
      </c>
      <c r="F1492" cm="1">
        <f t="array" ref="F1492">_xlfn.IFS('Paraclinicos '!B1438="","",'Paraclinicos '!B1438&gt;1,1,'Paraclinicos '!B1438&lt;=1,3)</f>
        <v>3</v>
      </c>
      <c r="G1492" t="str" cm="1">
        <f t="array" ref="G1492">_xlfn.IFS('Paraclinicos '!D1438="","",AND('Paraclinicos '!D1438&gt;=250,'Paraclinicos '!D1438&lt;=500),2,'Paraclinicos '!D1438&gt;500,3,'Paraclinicos '!D1438&lt;250,1)</f>
        <v/>
      </c>
      <c r="H1492" s="50">
        <f t="shared" si="70"/>
        <v>10</v>
      </c>
      <c r="I1492" cm="1">
        <f t="array" ref="I1492">_xlfn.IFS('Paraclinicos '!Q1438="","",'Paraclinicos '!Q1438&gt;=65,1,'Paraclinicos '!Q1438&lt;65,0)</f>
        <v>1</v>
      </c>
      <c r="J1492" cm="1">
        <f t="array" ref="J1492">_xlfn.IFS('Paraclinicos '!I1438="","",'Paraclinicos '!I1438&gt;7,1,'Paraclinicos '!I1438&lt;=7,0)</f>
        <v>1</v>
      </c>
      <c r="K1492" cm="1">
        <f t="array" ref="K1492">_xlfn.IFS('Paraclinicos '!W1438="","",'Paraclinicos '!W1438&lt;=8,1,'Paraclinicos '!W1438&gt;8,0)</f>
        <v>0</v>
      </c>
      <c r="L1492" cm="1">
        <f t="array" ref="L1492">_xlfn.IFS('Paraclinicos '!S1438="","",'Paraclinicos '!S1438&gt;=30,1,'Paraclinicos '!S1438&lt;30,0)</f>
        <v>1</v>
      </c>
      <c r="M1492" cm="1">
        <f t="array" ref="M1492">_xlfn.IFS(OR('Paraclinicos '!T1438="",'Paraclinicos '!U1438=""),"",OR('Paraclinicos '!T1438&lt;=90,'Paraclinicos '!U1438&lt;=60),1,OR('Paraclinicos '!T1438&gt;90,'Paraclinicos '!U1438&gt;60),0)</f>
        <v>0</v>
      </c>
      <c r="N1492" s="45" t="e">
        <f t="shared" si="71"/>
        <v>#REF!</v>
      </c>
      <c r="O1492" cm="1">
        <f t="array" ref="O1492">_xlfn.IFS(OR('Paraclinicos '!M1438="",'Paraclinicos '!N1438="",'Paraclinicos '!N1438=0),"",'Paraclinicos '!M1438/'Paraclinicos '!N1438&lt;100,4,'Paraclinicos '!M1438/'Paraclinicos '!N1438&lt;200,3,'Paraclinicos '!M1438/'Paraclinicos '!N1438&lt;300,2,'Paraclinicos '!M1438/'Paraclinicos '!N1438&lt;400,1,'Paraclinicos '!M1438/'Paraclinicos '!N1438&gt;=400,0)</f>
        <v>3</v>
      </c>
      <c r="P1492" cm="1">
        <f t="array" ref="P1492">_xlfn.IFS('Paraclinicos '!C1438="","",'Paraclinicos '!C1438&lt;20,4,'Paraclinicos '!C1438&lt;50,3,'Paraclinicos '!C1438&lt;100,2,'Paraclinicos '!C1438&lt;150,1,'Paraclinicos '!C1438&gt;150,0)</f>
        <v>1</v>
      </c>
      <c r="Q1492" cm="1">
        <f t="array" ref="Q1492">_xlfn.IFS('Paraclinicos '!O1438="","",'Paraclinicos '!O1438&lt;1.2,0,'Paraclinicos '!O1438&lt;2,1,'Paraclinicos '!O1438&lt;3.5,2,'Paraclinicos '!O1438&lt;5,3,'Paraclinicos '!O1438&gt;5,4)</f>
        <v>3</v>
      </c>
      <c r="R1492" cm="1">
        <f t="array" ref="R1492">_xlfn.IFS('Paraclinicos '!J1438="","",'Paraclinicos '!J1438&lt;1.2,0,'Paraclinicos '!J1438&lt;2,1,'Paraclinicos '!J1438&lt;6,2,'Paraclinicos '!J1438&lt;12,3,'Paraclinicos '!J1438&gt;=12,4)</f>
        <v>0</v>
      </c>
      <c r="S1492" cm="1">
        <f t="array" ref="S1492">_xlfn.IFS('Paraclinicos '!Y1438="","",'Paraclinicos '!Y1438&lt;70,1,'Paraclinicos '!Y1438&gt;=70,0)</f>
        <v>0</v>
      </c>
      <c r="T1492" cm="1">
        <f t="array" ref="T1492">_xlfn.IFS('Paraclinicos '!W1438="","",'Paraclinicos '!W1438&lt;6,4,'Paraclinicos '!W1438&lt;10,3,'Paraclinicos '!W1438&lt;13,2,'Paraclinicos '!W1438&lt;15,1,'Paraclinicos '!W1438=15,0)</f>
        <v>1</v>
      </c>
      <c r="U1492" s="54">
        <f t="shared" si="69"/>
        <v>8</v>
      </c>
      <c r="V1492" cm="1">
        <f t="array" ref="V1492">_xlfn.IFS('Paraclinicos '!S1438="","",OR('Paraclinicos '!S1438&lt;=8,'Paraclinicos '!S1438&gt;=25),3,'Paraclinicos '!S1438&lt;12,1,'Paraclinicos '!S1438&lt;21,0,'Paraclinicos '!S1438&lt;25,2)</f>
        <v>3</v>
      </c>
      <c r="W1492" t="str">
        <f>IFERROR(IF(INDEX('BD Demog para scores enalazar'!Y$2:'BD Demog para scores enalazar'!Y$3000,MATCH(Formulas!A1492,'BD Demog para scores enalazar'!A$2:'BD Demog para scores enalazar'!A$3000,0))=1,"SI","NO"),"")</f>
        <v>NO</v>
      </c>
      <c r="X1492" s="9" t="str">
        <f>IFERROR(IF(INDEX('BD Demog para scores enalazar'!AJ$2:'BD Demog para scores enalazar'!AJ$3000,MATCH(Formulas!A1492,'BD Demog para scores enalazar'!A$2:'BD Demog para scores enalazar'!A$3000,0))=1,"SI","NO"),"")</f>
        <v>NO</v>
      </c>
      <c r="Y1492" cm="1">
        <f t="array" ref="Y1492">IF(AND(W1492="NO",X1492="NO"),_xlfn.IFS('Paraclinicos '!K1438&lt;=91,3,'Paraclinicos '!K1438&lt;94,2,'Paraclinicos '!K1438&lt;96,1,'Paraclinicos '!K1438&gt;=96,0),"")</f>
        <v>3</v>
      </c>
      <c r="Z1492" t="str" cm="1">
        <f t="array" ref="Z1492">IF(OR(W1492="SI",X1492="SI"),_xlfn.IFS(OR(AND('Paraclinicos '!K1439&lt;=83),AND('Paraclinicos '!K1439&gt;=97,AA1492=2)),3,OR(AND('Paraclinicos '!K1439&lt;=86),AND('Paraclinicos '!K1439&gt;=94,AA1492=2)),2,OR(AND('Paraclinicos '!K1439&lt;=88),AND('Paraclinicos '!K1439&gt;=92,AA1492=2)),1,OR(AND('Paraclinicos '!K1439&gt;=88,'Paraclinicos '!K1439&lt;=92),AND('Paraclinicos '!K1439&gt;=93,AA1492=0)),0),"")</f>
        <v/>
      </c>
      <c r="AA1492" cm="1">
        <f t="array" ref="AA1492">_xlfn.IFS('Paraclinicos '!E1438="","",'Paraclinicos '!E1438="Oxigeno",2,'Paraclinicos '!E1438="Aire",0)</f>
        <v>2</v>
      </c>
    </row>
    <row r="1493" spans="1:27" x14ac:dyDescent="0.25">
      <c r="A1493">
        <f>'Paraclinicos '!A1439</f>
        <v>512</v>
      </c>
      <c r="B1493" s="3">
        <f>'Paraclinicos '!R1439</f>
        <v>44215</v>
      </c>
      <c r="C1493" cm="1">
        <f t="array" ref="C1493">_xlfn.IFS('Paraclinicos '!Q1439="","",'Paraclinicos '!Q1439&gt;60,3,'Paraclinicos '!Q1439&lt;=60,1)</f>
        <v>3</v>
      </c>
      <c r="D1493" t="str">
        <f>IFERROR(IF(INDEX('BD Demog para scores enalazar'!BC$2:BC$3000,MATCH(Formulas!A1493,'BD Demog para scores enalazar'!A$2:A$3000,0))=0,"SI","NO"),"")</f>
        <v>SI</v>
      </c>
      <c r="E1493" cm="1">
        <f t="array" ref="E1493">_xlfn.IFS(D1493="","",D1493="SI",4,D1493="NO",1)</f>
        <v>4</v>
      </c>
      <c r="F1493" cm="1">
        <f t="array" ref="F1493">_xlfn.IFS('Paraclinicos '!B1439="","",'Paraclinicos '!B1439&gt;1,1,'Paraclinicos '!B1439&lt;=1,3)</f>
        <v>3</v>
      </c>
      <c r="G1493" t="str" cm="1">
        <f t="array" ref="G1493">_xlfn.IFS('Paraclinicos '!D1439="","",AND('Paraclinicos '!D1439&gt;=250,'Paraclinicos '!D1439&lt;=500),2,'Paraclinicos '!D1439&gt;500,3,'Paraclinicos '!D1439&lt;250,1)</f>
        <v/>
      </c>
      <c r="H1493" s="50">
        <f t="shared" si="70"/>
        <v>10</v>
      </c>
      <c r="I1493" cm="1">
        <f t="array" ref="I1493">_xlfn.IFS('Paraclinicos '!Q1439="","",'Paraclinicos '!Q1439&gt;=65,1,'Paraclinicos '!Q1439&lt;65,0)</f>
        <v>1</v>
      </c>
      <c r="J1493" cm="1">
        <f t="array" ref="J1493">_xlfn.IFS('Paraclinicos '!I1439="","",'Paraclinicos '!I1439&gt;7,1,'Paraclinicos '!I1439&lt;=7,0)</f>
        <v>1</v>
      </c>
      <c r="K1493" cm="1">
        <f t="array" ref="K1493">_xlfn.IFS('Paraclinicos '!W1439="","",'Paraclinicos '!W1439&lt;=8,1,'Paraclinicos '!W1439&gt;8,0)</f>
        <v>1</v>
      </c>
      <c r="L1493" cm="1">
        <f t="array" ref="L1493">_xlfn.IFS('Paraclinicos '!S1439="","",'Paraclinicos '!S1439&gt;=30,1,'Paraclinicos '!S1439&lt;30,0)</f>
        <v>0</v>
      </c>
      <c r="M1493" cm="1">
        <f t="array" ref="M1493">_xlfn.IFS(OR('Paraclinicos '!T1439="",'Paraclinicos '!U1439=""),"",OR('Paraclinicos '!T1439&lt;=90,'Paraclinicos '!U1439&lt;=60),1,OR('Paraclinicos '!T1439&gt;90,'Paraclinicos '!U1439&gt;60),0)</f>
        <v>0</v>
      </c>
      <c r="N1493" s="45">
        <f t="shared" si="71"/>
        <v>4</v>
      </c>
      <c r="O1493" cm="1">
        <f t="array" ref="O1493">_xlfn.IFS(OR('Paraclinicos '!M1439="",'Paraclinicos '!N1439="",'Paraclinicos '!N1439=0),"",'Paraclinicos '!M1439/'Paraclinicos '!N1439&lt;100,4,'Paraclinicos '!M1439/'Paraclinicos '!N1439&lt;200,3,'Paraclinicos '!M1439/'Paraclinicos '!N1439&lt;300,2,'Paraclinicos '!M1439/'Paraclinicos '!N1439&lt;400,1,'Paraclinicos '!M1439/'Paraclinicos '!N1439&gt;=400,0)</f>
        <v>3</v>
      </c>
      <c r="P1493" cm="1">
        <f t="array" ref="P1493">_xlfn.IFS('Paraclinicos '!C1439="","",'Paraclinicos '!C1439&lt;20,4,'Paraclinicos '!C1439&lt;50,3,'Paraclinicos '!C1439&lt;100,2,'Paraclinicos '!C1439&lt;150,1,'Paraclinicos '!C1439&gt;150,0)</f>
        <v>1</v>
      </c>
      <c r="Q1493" cm="1">
        <f t="array" ref="Q1493">_xlfn.IFS('Paraclinicos '!O1439="","",'Paraclinicos '!O1439&lt;1.2,0,'Paraclinicos '!O1439&lt;2,1,'Paraclinicos '!O1439&lt;3.5,2,'Paraclinicos '!O1439&lt;5,3,'Paraclinicos '!O1439&gt;5,4)</f>
        <v>3</v>
      </c>
      <c r="R1493" cm="1">
        <f t="array" ref="R1493">_xlfn.IFS('Paraclinicos '!J1439="","",'Paraclinicos '!J1439&lt;1.2,0,'Paraclinicos '!J1439&lt;2,1,'Paraclinicos '!J1439&lt;6,2,'Paraclinicos '!J1439&lt;12,3,'Paraclinicos '!J1439&gt;=12,4)</f>
        <v>0</v>
      </c>
      <c r="S1493" cm="1">
        <f t="array" ref="S1493">_xlfn.IFS('Paraclinicos '!Y1439="","",'Paraclinicos '!Y1439&lt;70,1,'Paraclinicos '!Y1439&gt;=70,0)</f>
        <v>0</v>
      </c>
      <c r="T1493" cm="1">
        <f t="array" ref="T1493">_xlfn.IFS('Paraclinicos '!W1439="","",'Paraclinicos '!W1439&lt;6,4,'Paraclinicos '!W1439&lt;10,3,'Paraclinicos '!W1439&lt;13,2,'Paraclinicos '!W1439&lt;15,1,'Paraclinicos '!W1439=15,0)</f>
        <v>3</v>
      </c>
      <c r="U1493" s="54">
        <f t="shared" si="69"/>
        <v>10</v>
      </c>
      <c r="V1493" cm="1">
        <f t="array" ref="V1493">_xlfn.IFS('Paraclinicos '!S1439="","",OR('Paraclinicos '!S1439&lt;=8,'Paraclinicos '!S1439&gt;=25),3,'Paraclinicos '!S1439&lt;12,1,'Paraclinicos '!S1439&lt;21,0,'Paraclinicos '!S1439&lt;25,2)</f>
        <v>0</v>
      </c>
      <c r="W1493" t="str">
        <f>IFERROR(IF(INDEX('BD Demog para scores enalazar'!Y$2:'BD Demog para scores enalazar'!Y$3000,MATCH(Formulas!A1493,'BD Demog para scores enalazar'!A$2:'BD Demog para scores enalazar'!A$3000,0))=1,"SI","NO"),"")</f>
        <v>NO</v>
      </c>
      <c r="X1493" s="9" t="str">
        <f>IFERROR(IF(INDEX('BD Demog para scores enalazar'!AJ$2:'BD Demog para scores enalazar'!AJ$3000,MATCH(Formulas!A1493,'BD Demog para scores enalazar'!A$2:'BD Demog para scores enalazar'!A$3000,0))=1,"SI","NO"),"")</f>
        <v>NO</v>
      </c>
      <c r="Y1493" cm="1">
        <f t="array" ref="Y1493">IF(AND(W1493="NO",X1493="NO"),_xlfn.IFS('Paraclinicos '!K1439&lt;=91,3,'Paraclinicos '!K1439&lt;94,2,'Paraclinicos '!K1439&lt;96,1,'Paraclinicos '!K1439&gt;=96,0),"")</f>
        <v>3</v>
      </c>
      <c r="Z1493" t="str" cm="1">
        <f t="array" ref="Z1493">IF(OR(W1493="SI",X1493="SI"),_xlfn.IFS(OR(AND('Paraclinicos '!K1440&lt;=83),AND('Paraclinicos '!K1440&gt;=97,AA1493=2)),3,OR(AND('Paraclinicos '!K1440&lt;=86),AND('Paraclinicos '!K1440&gt;=94,AA1493=2)),2,OR(AND('Paraclinicos '!K1440&lt;=88),AND('Paraclinicos '!K1440&gt;=92,AA1493=2)),1,OR(AND('Paraclinicos '!K1440&gt;=88,'Paraclinicos '!K1440&lt;=92),AND('Paraclinicos '!K1440&gt;=93,AA1493=0)),0),"")</f>
        <v/>
      </c>
      <c r="AA1493" cm="1">
        <f t="array" ref="AA1493">_xlfn.IFS('Paraclinicos '!E1439="","",'Paraclinicos '!E1439="Oxigeno",2,'Paraclinicos '!E1439="Aire",0)</f>
        <v>2</v>
      </c>
    </row>
    <row r="1494" spans="1:27" x14ac:dyDescent="0.25">
      <c r="A1494">
        <f>'Paraclinicos '!A1440</f>
        <v>512</v>
      </c>
      <c r="B1494" s="3">
        <f>'Paraclinicos '!R1440</f>
        <v>44217</v>
      </c>
      <c r="C1494" cm="1">
        <f t="array" ref="C1494">_xlfn.IFS('Paraclinicos '!Q1440="","",'Paraclinicos '!Q1440&gt;60,3,'Paraclinicos '!Q1440&lt;=60,1)</f>
        <v>3</v>
      </c>
      <c r="D1494" t="str">
        <f>IFERROR(IF(INDEX('BD Demog para scores enalazar'!BC$2:BC$3000,MATCH(Formulas!A1494,'BD Demog para scores enalazar'!A$2:A$3000,0))=0,"SI","NO"),"")</f>
        <v>SI</v>
      </c>
      <c r="E1494" cm="1">
        <f t="array" ref="E1494">_xlfn.IFS(D1494="","",D1494="SI",4,D1494="NO",1)</f>
        <v>4</v>
      </c>
      <c r="F1494" cm="1">
        <f t="array" ref="F1494">_xlfn.IFS('Paraclinicos '!B1440="","",'Paraclinicos '!B1440&gt;1,1,'Paraclinicos '!B1440&lt;=1,3)</f>
        <v>3</v>
      </c>
      <c r="G1494" cm="1">
        <f t="array" ref="G1494">_xlfn.IFS('Paraclinicos '!D1440="","",AND('Paraclinicos '!D1440&gt;=250,'Paraclinicos '!D1440&lt;=500),2,'Paraclinicos '!D1440&gt;500,3,'Paraclinicos '!D1440&lt;250,1)</f>
        <v>2</v>
      </c>
      <c r="H1494" s="50">
        <f t="shared" si="70"/>
        <v>12</v>
      </c>
      <c r="I1494" cm="1">
        <f t="array" ref="I1494">_xlfn.IFS('Paraclinicos '!Q1440="","",'Paraclinicos '!Q1440&gt;=65,1,'Paraclinicos '!Q1440&lt;65,0)</f>
        <v>1</v>
      </c>
      <c r="J1494" cm="1">
        <f t="array" ref="J1494">_xlfn.IFS('Paraclinicos '!I1440="","",'Paraclinicos '!I1440&gt;7,1,'Paraclinicos '!I1440&lt;=7,0)</f>
        <v>1</v>
      </c>
      <c r="K1494" cm="1">
        <f t="array" ref="K1494">_xlfn.IFS('Paraclinicos '!W1440="","",'Paraclinicos '!W1440&lt;=8,1,'Paraclinicos '!W1440&gt;8,0)</f>
        <v>1</v>
      </c>
      <c r="L1494" cm="1">
        <f t="array" ref="L1494">_xlfn.IFS('Paraclinicos '!S1440="","",'Paraclinicos '!S1440&gt;=30,1,'Paraclinicos '!S1440&lt;30,0)</f>
        <v>0</v>
      </c>
      <c r="M1494" cm="1">
        <f t="array" ref="M1494">_xlfn.IFS(OR('Paraclinicos '!T1440="",'Paraclinicos '!U1440=""),"",OR('Paraclinicos '!T1440&lt;=90,'Paraclinicos '!U1440&lt;=60),1,OR('Paraclinicos '!T1440&gt;90,'Paraclinicos '!U1440&gt;60),0)</f>
        <v>0</v>
      </c>
      <c r="N1494" s="45">
        <f t="shared" si="71"/>
        <v>4</v>
      </c>
      <c r="O1494" cm="1">
        <f t="array" ref="O1494">_xlfn.IFS(OR('Paraclinicos '!M1440="",'Paraclinicos '!N1440="",'Paraclinicos '!N1440=0),"",'Paraclinicos '!M1440/'Paraclinicos '!N1440&lt;100,4,'Paraclinicos '!M1440/'Paraclinicos '!N1440&lt;200,3,'Paraclinicos '!M1440/'Paraclinicos '!N1440&lt;300,2,'Paraclinicos '!M1440/'Paraclinicos '!N1440&lt;400,1,'Paraclinicos '!M1440/'Paraclinicos '!N1440&gt;=400,0)</f>
        <v>3</v>
      </c>
      <c r="P1494" cm="1">
        <f t="array" ref="P1494">_xlfn.IFS('Paraclinicos '!C1440="","",'Paraclinicos '!C1440&lt;20,4,'Paraclinicos '!C1440&lt;50,3,'Paraclinicos '!C1440&lt;100,2,'Paraclinicos '!C1440&lt;150,1,'Paraclinicos '!C1440&gt;150,0)</f>
        <v>1</v>
      </c>
      <c r="Q1494" cm="1">
        <f t="array" ref="Q1494">_xlfn.IFS('Paraclinicos '!O1440="","",'Paraclinicos '!O1440&lt;1.2,0,'Paraclinicos '!O1440&lt;2,1,'Paraclinicos '!O1440&lt;3.5,2,'Paraclinicos '!O1440&lt;5,3,'Paraclinicos '!O1440&gt;5,4)</f>
        <v>2</v>
      </c>
      <c r="R1494" cm="1">
        <f t="array" ref="R1494">_xlfn.IFS('Paraclinicos '!J1440="","",'Paraclinicos '!J1440&lt;1.2,0,'Paraclinicos '!J1440&lt;2,1,'Paraclinicos '!J1440&lt;6,2,'Paraclinicos '!J1440&lt;12,3,'Paraclinicos '!J1440&gt;=12,4)</f>
        <v>0</v>
      </c>
      <c r="S1494" cm="1">
        <f t="array" ref="S1494">_xlfn.IFS('Paraclinicos '!Y1440="","",'Paraclinicos '!Y1440&lt;70,1,'Paraclinicos '!Y1440&gt;=70,0)</f>
        <v>0</v>
      </c>
      <c r="T1494" cm="1">
        <f t="array" ref="T1494">_xlfn.IFS('Paraclinicos '!W1440="","",'Paraclinicos '!W1440&lt;6,4,'Paraclinicos '!W1440&lt;10,3,'Paraclinicos '!W1440&lt;13,2,'Paraclinicos '!W1440&lt;15,1,'Paraclinicos '!W1440=15,0)</f>
        <v>3</v>
      </c>
      <c r="U1494" s="54">
        <f t="shared" si="69"/>
        <v>9</v>
      </c>
      <c r="V1494" cm="1">
        <f t="array" ref="V1494">_xlfn.IFS('Paraclinicos '!S1440="","",OR('Paraclinicos '!S1440&lt;=8,'Paraclinicos '!S1440&gt;=25),3,'Paraclinicos '!S1440&lt;12,1,'Paraclinicos '!S1440&lt;21,0,'Paraclinicos '!S1440&lt;25,2)</f>
        <v>0</v>
      </c>
      <c r="W1494" t="str">
        <f>IFERROR(IF(INDEX('BD Demog para scores enalazar'!Y$2:'BD Demog para scores enalazar'!Y$3000,MATCH(Formulas!A1494,'BD Demog para scores enalazar'!A$2:'BD Demog para scores enalazar'!A$3000,0))=1,"SI","NO"),"")</f>
        <v>NO</v>
      </c>
      <c r="X1494" s="9" t="str">
        <f>IFERROR(IF(INDEX('BD Demog para scores enalazar'!AJ$2:'BD Demog para scores enalazar'!AJ$3000,MATCH(Formulas!A1494,'BD Demog para scores enalazar'!A$2:'BD Demog para scores enalazar'!A$3000,0))=1,"SI","NO"),"")</f>
        <v>NO</v>
      </c>
      <c r="Y1494" cm="1">
        <f t="array" ref="Y1494">IF(AND(W1494="NO",X1494="NO"),_xlfn.IFS('Paraclinicos '!K1440&lt;=91,3,'Paraclinicos '!K1440&lt;94,2,'Paraclinicos '!K1440&lt;96,1,'Paraclinicos '!K1440&gt;=96,0),"")</f>
        <v>3</v>
      </c>
      <c r="Z1494" t="str" cm="1">
        <f t="array" ref="Z1494">IF(OR(W1494="SI",X1494="SI"),_xlfn.IFS(OR(AND('Paraclinicos '!K1441&lt;=83),AND('Paraclinicos '!K1441&gt;=97,AA1494=2)),3,OR(AND('Paraclinicos '!K1441&lt;=86),AND('Paraclinicos '!K1441&gt;=94,AA1494=2)),2,OR(AND('Paraclinicos '!K1441&lt;=88),AND('Paraclinicos '!K1441&gt;=92,AA1494=2)),1,OR(AND('Paraclinicos '!K1441&gt;=88,'Paraclinicos '!K1441&lt;=92),AND('Paraclinicos '!K1441&gt;=93,AA1494=0)),0),"")</f>
        <v/>
      </c>
      <c r="AA1494" cm="1">
        <f t="array" ref="AA1494">_xlfn.IFS('Paraclinicos '!E1440="","",'Paraclinicos '!E1440="Oxigeno",2,'Paraclinicos '!E1440="Aire",0)</f>
        <v>2</v>
      </c>
    </row>
    <row r="1495" spans="1:27" x14ac:dyDescent="0.25">
      <c r="A1495">
        <f>'Paraclinicos '!A1441</f>
        <v>512</v>
      </c>
      <c r="B1495" s="3">
        <f>'Paraclinicos '!R1441</f>
        <v>44219</v>
      </c>
      <c r="C1495" cm="1">
        <f t="array" ref="C1495">_xlfn.IFS('Paraclinicos '!Q1441="","",'Paraclinicos '!Q1441&gt;60,3,'Paraclinicos '!Q1441&lt;=60,1)</f>
        <v>3</v>
      </c>
      <c r="D1495" t="str">
        <f>IFERROR(IF(INDEX('BD Demog para scores enalazar'!BC$2:BC$3000,MATCH(Formulas!A1495,'BD Demog para scores enalazar'!A$2:A$3000,0))=0,"SI","NO"),"")</f>
        <v>SI</v>
      </c>
      <c r="E1495" cm="1">
        <f t="array" ref="E1495">_xlfn.IFS(D1495="","",D1495="SI",4,D1495="NO",1)</f>
        <v>4</v>
      </c>
      <c r="F1495" cm="1">
        <f t="array" ref="F1495">_xlfn.IFS('Paraclinicos '!B1441="","",'Paraclinicos '!B1441&gt;1,1,'Paraclinicos '!B1441&lt;=1,3)</f>
        <v>3</v>
      </c>
      <c r="G1495" t="str" cm="1">
        <f t="array" ref="G1495">_xlfn.IFS('Paraclinicos '!D1441="","",AND('Paraclinicos '!D1441&gt;=250,'Paraclinicos '!D1441&lt;=500),2,'Paraclinicos '!D1441&gt;500,3,'Paraclinicos '!D1441&lt;250,1)</f>
        <v/>
      </c>
      <c r="H1495" s="50">
        <f t="shared" si="70"/>
        <v>10</v>
      </c>
      <c r="I1495" cm="1">
        <f t="array" ref="I1495">_xlfn.IFS('Paraclinicos '!Q1441="","",'Paraclinicos '!Q1441&gt;=65,1,'Paraclinicos '!Q1441&lt;65,0)</f>
        <v>1</v>
      </c>
      <c r="J1495" cm="1">
        <f t="array" ref="J1495">_xlfn.IFS('Paraclinicos '!I1441="","",'Paraclinicos '!I1441&gt;7,1,'Paraclinicos '!I1441&lt;=7,0)</f>
        <v>1</v>
      </c>
      <c r="K1495" cm="1">
        <f t="array" ref="K1495">_xlfn.IFS('Paraclinicos '!W1441="","",'Paraclinicos '!W1441&lt;=8,1,'Paraclinicos '!W1441&gt;8,0)</f>
        <v>1</v>
      </c>
      <c r="L1495" cm="1">
        <f t="array" ref="L1495">_xlfn.IFS('Paraclinicos '!S1441="","",'Paraclinicos '!S1441&gt;=30,1,'Paraclinicos '!S1441&lt;30,0)</f>
        <v>0</v>
      </c>
      <c r="M1495" cm="1">
        <f t="array" ref="M1495">_xlfn.IFS(OR('Paraclinicos '!T1441="",'Paraclinicos '!U1441=""),"",OR('Paraclinicos '!T1441&lt;=90,'Paraclinicos '!U1441&lt;=60),1,OR('Paraclinicos '!T1441&gt;90,'Paraclinicos '!U1441&gt;60),0)</f>
        <v>1</v>
      </c>
      <c r="N1495" s="45">
        <f t="shared" si="71"/>
        <v>5</v>
      </c>
      <c r="O1495" cm="1">
        <f t="array" ref="O1495">_xlfn.IFS(OR('Paraclinicos '!M1441="",'Paraclinicos '!N1441="",'Paraclinicos '!N1441=0),"",'Paraclinicos '!M1441/'Paraclinicos '!N1441&lt;100,4,'Paraclinicos '!M1441/'Paraclinicos '!N1441&lt;200,3,'Paraclinicos '!M1441/'Paraclinicos '!N1441&lt;300,2,'Paraclinicos '!M1441/'Paraclinicos '!N1441&lt;400,1,'Paraclinicos '!M1441/'Paraclinicos '!N1441&gt;=400,0)</f>
        <v>2</v>
      </c>
      <c r="P1495" cm="1">
        <f t="array" ref="P1495">_xlfn.IFS('Paraclinicos '!C1441="","",'Paraclinicos '!C1441&lt;20,4,'Paraclinicos '!C1441&lt;50,3,'Paraclinicos '!C1441&lt;100,2,'Paraclinicos '!C1441&lt;150,1,'Paraclinicos '!C1441&gt;150,0)</f>
        <v>0</v>
      </c>
      <c r="Q1495" cm="1">
        <f t="array" ref="Q1495">_xlfn.IFS('Paraclinicos '!O1441="","",'Paraclinicos '!O1441&lt;1.2,0,'Paraclinicos '!O1441&lt;2,1,'Paraclinicos '!O1441&lt;3.5,2,'Paraclinicos '!O1441&lt;5,3,'Paraclinicos '!O1441&gt;5,4)</f>
        <v>2</v>
      </c>
      <c r="R1495" t="str" cm="1">
        <f t="array" ref="R1495">_xlfn.IFS('Paraclinicos '!J1441="","",'Paraclinicos '!J1441&lt;1.2,0,'Paraclinicos '!J1441&lt;2,1,'Paraclinicos '!J1441&lt;6,2,'Paraclinicos '!J1441&lt;12,3,'Paraclinicos '!J1441&gt;=12,4)</f>
        <v/>
      </c>
      <c r="S1495" cm="1">
        <f t="array" ref="S1495">_xlfn.IFS('Paraclinicos '!Y1441="","",'Paraclinicos '!Y1441&lt;70,1,'Paraclinicos '!Y1441&gt;=70,0)</f>
        <v>1</v>
      </c>
      <c r="T1495" cm="1">
        <f t="array" ref="T1495">_xlfn.IFS('Paraclinicos '!W1441="","",'Paraclinicos '!W1441&lt;6,4,'Paraclinicos '!W1441&lt;10,3,'Paraclinicos '!W1441&lt;13,2,'Paraclinicos '!W1441&lt;15,1,'Paraclinicos '!W1441=15,0)</f>
        <v>4</v>
      </c>
      <c r="U1495" s="54">
        <f t="shared" si="69"/>
        <v>9</v>
      </c>
      <c r="V1495" cm="1">
        <f t="array" ref="V1495">_xlfn.IFS('Paraclinicos '!S1441="","",OR('Paraclinicos '!S1441&lt;=8,'Paraclinicos '!S1441&gt;=25),3,'Paraclinicos '!S1441&lt;12,1,'Paraclinicos '!S1441&lt;21,0,'Paraclinicos '!S1441&lt;25,2)</f>
        <v>0</v>
      </c>
      <c r="W1495" t="str">
        <f>IFERROR(IF(INDEX('BD Demog para scores enalazar'!Y$2:'BD Demog para scores enalazar'!Y$3000,MATCH(Formulas!A1495,'BD Demog para scores enalazar'!A$2:'BD Demog para scores enalazar'!A$3000,0))=1,"SI","NO"),"")</f>
        <v>NO</v>
      </c>
      <c r="X1495" s="9" t="str">
        <f>IFERROR(IF(INDEX('BD Demog para scores enalazar'!AJ$2:'BD Demog para scores enalazar'!AJ$3000,MATCH(Formulas!A1495,'BD Demog para scores enalazar'!A$2:'BD Demog para scores enalazar'!A$3000,0))=1,"SI","NO"),"")</f>
        <v>NO</v>
      </c>
      <c r="Y1495" cm="1">
        <f t="array" ref="Y1495">IF(AND(W1495="NO",X1495="NO"),_xlfn.IFS('Paraclinicos '!K1441&lt;=91,3,'Paraclinicos '!K1441&lt;94,2,'Paraclinicos '!K1441&lt;96,1,'Paraclinicos '!K1441&gt;=96,0),"")</f>
        <v>3</v>
      </c>
      <c r="Z1495" t="str" cm="1">
        <f t="array" ref="Z1495">IF(OR(W1495="SI",X1495="SI"),_xlfn.IFS(OR(AND('Paraclinicos '!K1442&lt;=83),AND('Paraclinicos '!K1442&gt;=97,AA1495=2)),3,OR(AND('Paraclinicos '!K1442&lt;=86),AND('Paraclinicos '!K1442&gt;=94,AA1495=2)),2,OR(AND('Paraclinicos '!K1442&lt;=88),AND('Paraclinicos '!K1442&gt;=92,AA1495=2)),1,OR(AND('Paraclinicos '!K1442&gt;=88,'Paraclinicos '!K1442&lt;=92),AND('Paraclinicos '!K1442&gt;=93,AA1495=0)),0),"")</f>
        <v/>
      </c>
      <c r="AA1495" cm="1">
        <f t="array" ref="AA1495">_xlfn.IFS('Paraclinicos '!E1441="","",'Paraclinicos '!E1441="Oxigeno",2,'Paraclinicos '!E1441="Aire",0)</f>
        <v>2</v>
      </c>
    </row>
    <row r="1496" spans="1:27" x14ac:dyDescent="0.25">
      <c r="A1496">
        <f>'Paraclinicos '!A1442</f>
        <v>520</v>
      </c>
      <c r="B1496" s="3">
        <f>'Paraclinicos '!R1442</f>
        <v>44205</v>
      </c>
      <c r="C1496" cm="1">
        <f t="array" ref="C1496">_xlfn.IFS('Paraclinicos '!Q1442="","",'Paraclinicos '!Q1442&gt;60,3,'Paraclinicos '!Q1442&lt;=60,1)</f>
        <v>3</v>
      </c>
      <c r="D1496" t="str">
        <f>IFERROR(IF(INDEX('BD Demog para scores enalazar'!BC$2:BC$3000,MATCH(Formulas!A1496,'BD Demog para scores enalazar'!A$2:A$3000,0))=0,"SI","NO"),"")</f>
        <v>SI</v>
      </c>
      <c r="E1496" cm="1">
        <f t="array" ref="E1496">_xlfn.IFS(D1496="","",D1496="SI",4,D1496="NO",1)</f>
        <v>4</v>
      </c>
      <c r="F1496" cm="1">
        <f t="array" ref="F1496">_xlfn.IFS('Paraclinicos '!B1442="","",'Paraclinicos '!B1442&gt;1,1,'Paraclinicos '!B1442&lt;=1,3)</f>
        <v>3</v>
      </c>
      <c r="G1496" cm="1">
        <f t="array" ref="G1496">_xlfn.IFS('Paraclinicos '!D1442="","",AND('Paraclinicos '!D1442&gt;=250,'Paraclinicos '!D1442&lt;=500),2,'Paraclinicos '!D1442&gt;500,3,'Paraclinicos '!D1442&lt;250,1)</f>
        <v>3</v>
      </c>
      <c r="H1496" s="50">
        <f t="shared" si="70"/>
        <v>13</v>
      </c>
      <c r="I1496" cm="1">
        <f t="array" ref="I1496">_xlfn.IFS('Paraclinicos '!Q1442="","",'Paraclinicos '!Q1442&gt;=65,1,'Paraclinicos '!Q1442&lt;65,0)</f>
        <v>1</v>
      </c>
      <c r="J1496" cm="1">
        <f t="array" ref="J1496">_xlfn.IFS('Paraclinicos '!I1442="","",'Paraclinicos '!I1442&gt;7,1,'Paraclinicos '!I1442&lt;=7,0)</f>
        <v>1</v>
      </c>
      <c r="K1496" cm="1">
        <f t="array" ref="K1496">_xlfn.IFS('Paraclinicos '!W1442="","",'Paraclinicos '!W1442&lt;=8,1,'Paraclinicos '!W1442&gt;8,0)</f>
        <v>0</v>
      </c>
      <c r="L1496" cm="1">
        <f t="array" ref="L1496">_xlfn.IFS('Paraclinicos '!S1442="","",'Paraclinicos '!S1442&gt;=30,1,'Paraclinicos '!S1442&lt;30,0)</f>
        <v>1</v>
      </c>
      <c r="M1496" cm="1">
        <f t="array" ref="M1496">_xlfn.IFS(OR('Paraclinicos '!T1442="",'Paraclinicos '!U1442=""),"",OR('Paraclinicos '!T1442&lt;=90,'Paraclinicos '!U1442&lt;=60),1,OR('Paraclinicos '!T1442&gt;90,'Paraclinicos '!U1442&gt;60),0)</f>
        <v>0</v>
      </c>
      <c r="N1496" s="45">
        <f t="shared" si="71"/>
        <v>5</v>
      </c>
      <c r="O1496" cm="1">
        <f t="array" ref="O1496">_xlfn.IFS(OR('Paraclinicos '!M1442="",'Paraclinicos '!N1442="",'Paraclinicos '!N1442=0),"",'Paraclinicos '!M1442/'Paraclinicos '!N1442&lt;100,4,'Paraclinicos '!M1442/'Paraclinicos '!N1442&lt;200,3,'Paraclinicos '!M1442/'Paraclinicos '!N1442&lt;300,2,'Paraclinicos '!M1442/'Paraclinicos '!N1442&lt;400,1,'Paraclinicos '!M1442/'Paraclinicos '!N1442&gt;=400,0)</f>
        <v>2</v>
      </c>
      <c r="P1496" cm="1">
        <f t="array" ref="P1496">_xlfn.IFS('Paraclinicos '!C1442="","",'Paraclinicos '!C1442&lt;20,4,'Paraclinicos '!C1442&lt;50,3,'Paraclinicos '!C1442&lt;100,2,'Paraclinicos '!C1442&lt;150,1,'Paraclinicos '!C1442&gt;150,0)</f>
        <v>0</v>
      </c>
      <c r="Q1496" cm="1">
        <f t="array" ref="Q1496">_xlfn.IFS('Paraclinicos '!O1442="","",'Paraclinicos '!O1442&lt;1.2,0,'Paraclinicos '!O1442&lt;2,1,'Paraclinicos '!O1442&lt;3.5,2,'Paraclinicos '!O1442&lt;5,3,'Paraclinicos '!O1442&gt;5,4)</f>
        <v>0</v>
      </c>
      <c r="R1496" cm="1">
        <f t="array" ref="R1496">_xlfn.IFS('Paraclinicos '!J1442="","",'Paraclinicos '!J1442&lt;1.2,0,'Paraclinicos '!J1442&lt;2,1,'Paraclinicos '!J1442&lt;6,2,'Paraclinicos '!J1442&lt;12,3,'Paraclinicos '!J1442&gt;=12,4)</f>
        <v>0</v>
      </c>
      <c r="S1496" cm="1">
        <f t="array" ref="S1496">_xlfn.IFS('Paraclinicos '!Y1442="","",'Paraclinicos '!Y1442&lt;70,1,'Paraclinicos '!Y1442&gt;=70,0)</f>
        <v>0</v>
      </c>
      <c r="T1496" cm="1">
        <f t="array" ref="T1496">_xlfn.IFS('Paraclinicos '!W1442="","",'Paraclinicos '!W1442&lt;6,4,'Paraclinicos '!W1442&lt;10,3,'Paraclinicos '!W1442&lt;13,2,'Paraclinicos '!W1442&lt;15,1,'Paraclinicos '!W1442=15,0)</f>
        <v>0</v>
      </c>
      <c r="U1496" s="54">
        <f t="shared" si="69"/>
        <v>2</v>
      </c>
      <c r="V1496" cm="1">
        <f t="array" ref="V1496">_xlfn.IFS('Paraclinicos '!S1442="","",OR('Paraclinicos '!S1442&lt;=8,'Paraclinicos '!S1442&gt;=25),3,'Paraclinicos '!S1442&lt;12,1,'Paraclinicos '!S1442&lt;21,0,'Paraclinicos '!S1442&lt;25,2)</f>
        <v>3</v>
      </c>
      <c r="W1496" t="str">
        <f>IFERROR(IF(INDEX('BD Demog para scores enalazar'!Y$2:'BD Demog para scores enalazar'!Y$3000,MATCH(Formulas!A1496,'BD Demog para scores enalazar'!A$2:'BD Demog para scores enalazar'!A$3000,0))=1,"SI","NO"),"")</f>
        <v>NO</v>
      </c>
      <c r="X1496" s="9" t="str">
        <f>IFERROR(IF(INDEX('BD Demog para scores enalazar'!AJ$2:'BD Demog para scores enalazar'!AJ$3000,MATCH(Formulas!A1496,'BD Demog para scores enalazar'!A$2:'BD Demog para scores enalazar'!A$3000,0))=1,"SI","NO"),"")</f>
        <v>SI</v>
      </c>
      <c r="Y1496" t="str" cm="1">
        <f t="array" ref="Y1496">IF(AND(W1496="NO",X1496="NO"),_xlfn.IFS('Paraclinicos '!K1442&lt;=91,3,'Paraclinicos '!K1442&lt;94,2,'Paraclinicos '!K1442&lt;96,1,'Paraclinicos '!K1442&gt;=96,0),"")</f>
        <v/>
      </c>
      <c r="Z1496" cm="1">
        <f t="array" ref="Z1496">IF(OR(W1496="SI",X1496="SI"),_xlfn.IFS(OR(AND('Paraclinicos '!K1443&lt;=83),AND('Paraclinicos '!K1443&gt;=97,AA1496=2)),3,OR(AND('Paraclinicos '!K1443&lt;=86),AND('Paraclinicos '!K1443&gt;=94,AA1496=2)),2,OR(AND('Paraclinicos '!K1443&lt;=88),AND('Paraclinicos '!K1443&gt;=92,AA1496=2)),1,OR(AND('Paraclinicos '!K1443&gt;=88,'Paraclinicos '!K1443&lt;=92),AND('Paraclinicos '!K1443&gt;=93,AA1496=0)),0),"")</f>
        <v>0</v>
      </c>
      <c r="AA1496" cm="1">
        <f t="array" ref="AA1496">_xlfn.IFS('Paraclinicos '!E1442="","",'Paraclinicos '!E1442="Oxigeno",2,'Paraclinicos '!E1442="Aire",0)</f>
        <v>2</v>
      </c>
    </row>
    <row r="1497" spans="1:27" x14ac:dyDescent="0.25">
      <c r="A1497">
        <f>'Paraclinicos '!A1443</f>
        <v>520</v>
      </c>
      <c r="B1497" s="3">
        <f>'Paraclinicos '!R1443</f>
        <v>44206</v>
      </c>
      <c r="C1497" cm="1">
        <f t="array" ref="C1497">_xlfn.IFS('Paraclinicos '!Q1443="","",'Paraclinicos '!Q1443&gt;60,3,'Paraclinicos '!Q1443&lt;=60,1)</f>
        <v>3</v>
      </c>
      <c r="D1497" t="str">
        <f>IFERROR(IF(INDEX('BD Demog para scores enalazar'!BC$2:BC$3000,MATCH(Formulas!A1497,'BD Demog para scores enalazar'!A$2:A$3000,0))=0,"SI","NO"),"")</f>
        <v>SI</v>
      </c>
      <c r="E1497" cm="1">
        <f t="array" ref="E1497">_xlfn.IFS(D1497="","",D1497="SI",4,D1497="NO",1)</f>
        <v>4</v>
      </c>
      <c r="F1497" cm="1">
        <f t="array" ref="F1497">_xlfn.IFS('Paraclinicos '!B1443="","",'Paraclinicos '!B1443&gt;1,1,'Paraclinicos '!B1443&lt;=1,3)</f>
        <v>3</v>
      </c>
      <c r="G1497" t="str" cm="1">
        <f t="array" ref="G1497">_xlfn.IFS('Paraclinicos '!D1443="","",AND('Paraclinicos '!D1443&gt;=250,'Paraclinicos '!D1443&lt;=500),2,'Paraclinicos '!D1443&gt;500,3,'Paraclinicos '!D1443&lt;250,1)</f>
        <v/>
      </c>
      <c r="H1497" s="50">
        <f t="shared" si="70"/>
        <v>10</v>
      </c>
      <c r="I1497" cm="1">
        <f t="array" ref="I1497">_xlfn.IFS('Paraclinicos '!Q1443="","",'Paraclinicos '!Q1443&gt;=65,1,'Paraclinicos '!Q1443&lt;65,0)</f>
        <v>1</v>
      </c>
      <c r="J1497" cm="1">
        <f t="array" ref="J1497">_xlfn.IFS('Paraclinicos '!I1443="","",'Paraclinicos '!I1443&gt;7,1,'Paraclinicos '!I1443&lt;=7,0)</f>
        <v>1</v>
      </c>
      <c r="K1497" cm="1">
        <f t="array" ref="K1497">_xlfn.IFS('Paraclinicos '!W1443="","",'Paraclinicos '!W1443&lt;=8,1,'Paraclinicos '!W1443&gt;8,0)</f>
        <v>1</v>
      </c>
      <c r="L1497" cm="1">
        <f t="array" ref="L1497">_xlfn.IFS('Paraclinicos '!S1443="","",'Paraclinicos '!S1443&gt;=30,1,'Paraclinicos '!S1443&lt;30,0)</f>
        <v>0</v>
      </c>
      <c r="M1497" cm="1">
        <f t="array" ref="M1497">_xlfn.IFS(OR('Paraclinicos '!T1443="",'Paraclinicos '!U1443=""),"",OR('Paraclinicos '!T1443&lt;=90,'Paraclinicos '!U1443&lt;=60),1,OR('Paraclinicos '!T1443&gt;90,'Paraclinicos '!U1443&gt;60),0)</f>
        <v>1</v>
      </c>
      <c r="N1497" s="45">
        <f t="shared" si="71"/>
        <v>5</v>
      </c>
      <c r="O1497" cm="1">
        <f t="array" ref="O1497">_xlfn.IFS(OR('Paraclinicos '!M1443="",'Paraclinicos '!N1443="",'Paraclinicos '!N1443=0),"",'Paraclinicos '!M1443/'Paraclinicos '!N1443&lt;100,4,'Paraclinicos '!M1443/'Paraclinicos '!N1443&lt;200,3,'Paraclinicos '!M1443/'Paraclinicos '!N1443&lt;300,2,'Paraclinicos '!M1443/'Paraclinicos '!N1443&lt;400,1,'Paraclinicos '!M1443/'Paraclinicos '!N1443&gt;=400,0)</f>
        <v>1</v>
      </c>
      <c r="P1497" cm="1">
        <f t="array" ref="P1497">_xlfn.IFS('Paraclinicos '!C1443="","",'Paraclinicos '!C1443&lt;20,4,'Paraclinicos '!C1443&lt;50,3,'Paraclinicos '!C1443&lt;100,2,'Paraclinicos '!C1443&lt;150,1,'Paraclinicos '!C1443&gt;150,0)</f>
        <v>0</v>
      </c>
      <c r="Q1497" cm="1">
        <f t="array" ref="Q1497">_xlfn.IFS('Paraclinicos '!O1443="","",'Paraclinicos '!O1443&lt;1.2,0,'Paraclinicos '!O1443&lt;2,1,'Paraclinicos '!O1443&lt;3.5,2,'Paraclinicos '!O1443&lt;5,3,'Paraclinicos '!O1443&gt;5,4)</f>
        <v>0</v>
      </c>
      <c r="R1497" cm="1">
        <f t="array" ref="R1497">_xlfn.IFS('Paraclinicos '!J1443="","",'Paraclinicos '!J1443&lt;1.2,0,'Paraclinicos '!J1443&lt;2,1,'Paraclinicos '!J1443&lt;6,2,'Paraclinicos '!J1443&lt;12,3,'Paraclinicos '!J1443&gt;=12,4)</f>
        <v>0</v>
      </c>
      <c r="S1497" cm="1">
        <f t="array" ref="S1497">_xlfn.IFS('Paraclinicos '!Y1443="","",'Paraclinicos '!Y1443&lt;70,1,'Paraclinicos '!Y1443&gt;=70,0)</f>
        <v>0</v>
      </c>
      <c r="T1497" cm="1">
        <f t="array" ref="T1497">_xlfn.IFS('Paraclinicos '!W1443="","",'Paraclinicos '!W1443&lt;6,4,'Paraclinicos '!W1443&lt;10,3,'Paraclinicos '!W1443&lt;13,2,'Paraclinicos '!W1443&lt;15,1,'Paraclinicos '!W1443=15,0)</f>
        <v>4</v>
      </c>
      <c r="U1497" s="54">
        <f t="shared" si="69"/>
        <v>5</v>
      </c>
      <c r="V1497" cm="1">
        <f t="array" ref="V1497">_xlfn.IFS('Paraclinicos '!S1443="","",OR('Paraclinicos '!S1443&lt;=8,'Paraclinicos '!S1443&gt;=25),3,'Paraclinicos '!S1443&lt;12,1,'Paraclinicos '!S1443&lt;21,0,'Paraclinicos '!S1443&lt;25,2)</f>
        <v>0</v>
      </c>
      <c r="W1497" t="str">
        <f>IFERROR(IF(INDEX('BD Demog para scores enalazar'!Y$2:'BD Demog para scores enalazar'!Y$3000,MATCH(Formulas!A1497,'BD Demog para scores enalazar'!A$2:'BD Demog para scores enalazar'!A$3000,0))=1,"SI","NO"),"")</f>
        <v>NO</v>
      </c>
      <c r="X1497" s="9" t="str">
        <f>IFERROR(IF(INDEX('BD Demog para scores enalazar'!AJ$2:'BD Demog para scores enalazar'!AJ$3000,MATCH(Formulas!A1497,'BD Demog para scores enalazar'!A$2:'BD Demog para scores enalazar'!A$3000,0))=1,"SI","NO"),"")</f>
        <v>SI</v>
      </c>
      <c r="Y1497" t="str" cm="1">
        <f t="array" ref="Y1497">IF(AND(W1497="NO",X1497="NO"),_xlfn.IFS('Paraclinicos '!K1443&lt;=91,3,'Paraclinicos '!K1443&lt;94,2,'Paraclinicos '!K1443&lt;96,1,'Paraclinicos '!K1443&gt;=96,0),"")</f>
        <v/>
      </c>
      <c r="Z1497" cm="1">
        <f t="array" ref="Z1497">IF(OR(W1497="SI",X1497="SI"),_xlfn.IFS(OR(AND('Paraclinicos '!K1444&lt;=83),AND('Paraclinicos '!K1444&gt;=97,AA1497=2)),3,OR(AND('Paraclinicos '!K1444&lt;=86),AND('Paraclinicos '!K1444&gt;=94,AA1497=2)),2,OR(AND('Paraclinicos '!K1444&lt;=88),AND('Paraclinicos '!K1444&gt;=92,AA1497=2)),1,OR(AND('Paraclinicos '!K1444&gt;=88,'Paraclinicos '!K1444&lt;=92),AND('Paraclinicos '!K1444&gt;=93,AA1497=0)),0),"")</f>
        <v>0</v>
      </c>
      <c r="AA1497" cm="1">
        <f t="array" ref="AA1497">_xlfn.IFS('Paraclinicos '!E1443="","",'Paraclinicos '!E1443="Oxigeno",2,'Paraclinicos '!E1443="Aire",0)</f>
        <v>2</v>
      </c>
    </row>
    <row r="1498" spans="1:27" x14ac:dyDescent="0.25">
      <c r="A1498">
        <f>'Paraclinicos '!A1444</f>
        <v>520</v>
      </c>
      <c r="B1498" s="3">
        <f>'Paraclinicos '!R1444</f>
        <v>44207</v>
      </c>
      <c r="C1498" cm="1">
        <f t="array" ref="C1498">_xlfn.IFS('Paraclinicos '!Q1444="","",'Paraclinicos '!Q1444&gt;60,3,'Paraclinicos '!Q1444&lt;=60,1)</f>
        <v>3</v>
      </c>
      <c r="D1498" t="str">
        <f>IFERROR(IF(INDEX('BD Demog para scores enalazar'!BC$2:BC$3000,MATCH(Formulas!A1498,'BD Demog para scores enalazar'!A$2:A$3000,0))=0,"SI","NO"),"")</f>
        <v>SI</v>
      </c>
      <c r="E1498" cm="1">
        <f t="array" ref="E1498">_xlfn.IFS(D1498="","",D1498="SI",4,D1498="NO",1)</f>
        <v>4</v>
      </c>
      <c r="F1498" cm="1">
        <f t="array" ref="F1498">_xlfn.IFS('Paraclinicos '!B1444="","",'Paraclinicos '!B1444&gt;1,1,'Paraclinicos '!B1444&lt;=1,3)</f>
        <v>3</v>
      </c>
      <c r="G1498" t="str" cm="1">
        <f t="array" ref="G1498">_xlfn.IFS('Paraclinicos '!D1444="","",AND('Paraclinicos '!D1444&gt;=250,'Paraclinicos '!D1444&lt;=500),2,'Paraclinicos '!D1444&gt;500,3,'Paraclinicos '!D1444&lt;250,1)</f>
        <v/>
      </c>
      <c r="H1498" s="50">
        <f t="shared" si="70"/>
        <v>10</v>
      </c>
      <c r="I1498" cm="1">
        <f t="array" ref="I1498">_xlfn.IFS('Paraclinicos '!Q1444="","",'Paraclinicos '!Q1444&gt;=65,1,'Paraclinicos '!Q1444&lt;65,0)</f>
        <v>1</v>
      </c>
      <c r="J1498" cm="1">
        <f t="array" ref="J1498">_xlfn.IFS('Paraclinicos '!I1444="","",'Paraclinicos '!I1444&gt;7,1,'Paraclinicos '!I1444&lt;=7,0)</f>
        <v>1</v>
      </c>
      <c r="K1498" cm="1">
        <f t="array" ref="K1498">_xlfn.IFS('Paraclinicos '!W1444="","",'Paraclinicos '!W1444&lt;=8,1,'Paraclinicos '!W1444&gt;8,0)</f>
        <v>1</v>
      </c>
      <c r="L1498" cm="1">
        <f t="array" ref="L1498">_xlfn.IFS('Paraclinicos '!S1444="","",'Paraclinicos '!S1444&gt;=30,1,'Paraclinicos '!S1444&lt;30,0)</f>
        <v>0</v>
      </c>
      <c r="M1498" cm="1">
        <f t="array" ref="M1498">_xlfn.IFS(OR('Paraclinicos '!T1444="",'Paraclinicos '!U1444=""),"",OR('Paraclinicos '!T1444&lt;=90,'Paraclinicos '!U1444&lt;=60),1,OR('Paraclinicos '!T1444&gt;90,'Paraclinicos '!U1444&gt;60),0)</f>
        <v>0</v>
      </c>
      <c r="N1498" s="45">
        <f t="shared" si="71"/>
        <v>5</v>
      </c>
      <c r="O1498" cm="1">
        <f t="array" ref="O1498">_xlfn.IFS(OR('Paraclinicos '!M1444="",'Paraclinicos '!N1444="",'Paraclinicos '!N1444=0),"",'Paraclinicos '!M1444/'Paraclinicos '!N1444&lt;100,4,'Paraclinicos '!M1444/'Paraclinicos '!N1444&lt;200,3,'Paraclinicos '!M1444/'Paraclinicos '!N1444&lt;300,2,'Paraclinicos '!M1444/'Paraclinicos '!N1444&lt;400,1,'Paraclinicos '!M1444/'Paraclinicos '!N1444&gt;=400,0)</f>
        <v>1</v>
      </c>
      <c r="P1498" cm="1">
        <f t="array" ref="P1498">_xlfn.IFS('Paraclinicos '!C1444="","",'Paraclinicos '!C1444&lt;20,4,'Paraclinicos '!C1444&lt;50,3,'Paraclinicos '!C1444&lt;100,2,'Paraclinicos '!C1444&lt;150,1,'Paraclinicos '!C1444&gt;150,0)</f>
        <v>0</v>
      </c>
      <c r="Q1498" cm="1">
        <f t="array" ref="Q1498">_xlfn.IFS('Paraclinicos '!O1444="","",'Paraclinicos '!O1444&lt;1.2,0,'Paraclinicos '!O1444&lt;2,1,'Paraclinicos '!O1444&lt;3.5,2,'Paraclinicos '!O1444&lt;5,3,'Paraclinicos '!O1444&gt;5,4)</f>
        <v>1</v>
      </c>
      <c r="R1498" cm="1">
        <f t="array" ref="R1498">_xlfn.IFS('Paraclinicos '!J1444="","",'Paraclinicos '!J1444&lt;1.2,0,'Paraclinicos '!J1444&lt;2,1,'Paraclinicos '!J1444&lt;6,2,'Paraclinicos '!J1444&lt;12,3,'Paraclinicos '!J1444&gt;=12,4)</f>
        <v>0</v>
      </c>
      <c r="S1498" cm="1">
        <f t="array" ref="S1498">_xlfn.IFS('Paraclinicos '!Y1444="","",'Paraclinicos '!Y1444&lt;70,1,'Paraclinicos '!Y1444&gt;=70,0)</f>
        <v>0</v>
      </c>
      <c r="T1498" cm="1">
        <f t="array" ref="T1498">_xlfn.IFS('Paraclinicos '!W1444="","",'Paraclinicos '!W1444&lt;6,4,'Paraclinicos '!W1444&lt;10,3,'Paraclinicos '!W1444&lt;13,2,'Paraclinicos '!W1444&lt;15,1,'Paraclinicos '!W1444=15,0)</f>
        <v>4</v>
      </c>
      <c r="U1498" s="54">
        <f t="shared" si="69"/>
        <v>6</v>
      </c>
      <c r="V1498" cm="1">
        <f t="array" ref="V1498">_xlfn.IFS('Paraclinicos '!S1444="","",OR('Paraclinicos '!S1444&lt;=8,'Paraclinicos '!S1444&gt;=25),3,'Paraclinicos '!S1444&lt;12,1,'Paraclinicos '!S1444&lt;21,0,'Paraclinicos '!S1444&lt;25,2)</f>
        <v>2</v>
      </c>
      <c r="W1498" t="str">
        <f>IFERROR(IF(INDEX('BD Demog para scores enalazar'!Y$2:'BD Demog para scores enalazar'!Y$3000,MATCH(Formulas!A1498,'BD Demog para scores enalazar'!A$2:'BD Demog para scores enalazar'!A$3000,0))=1,"SI","NO"),"")</f>
        <v>NO</v>
      </c>
      <c r="X1498" s="9" t="str">
        <f>IFERROR(IF(INDEX('BD Demog para scores enalazar'!AJ$2:'BD Demog para scores enalazar'!AJ$3000,MATCH(Formulas!A1498,'BD Demog para scores enalazar'!A$2:'BD Demog para scores enalazar'!A$3000,0))=1,"SI","NO"),"")</f>
        <v>SI</v>
      </c>
      <c r="Y1498" t="str" cm="1">
        <f t="array" ref="Y1498">IF(AND(W1498="NO",X1498="NO"),_xlfn.IFS('Paraclinicos '!K1444&lt;=91,3,'Paraclinicos '!K1444&lt;94,2,'Paraclinicos '!K1444&lt;96,1,'Paraclinicos '!K1444&gt;=96,0),"")</f>
        <v/>
      </c>
      <c r="Z1498" cm="1">
        <f t="array" ref="Z1498">IF(OR(W1498="SI",X1498="SI"),_xlfn.IFS(OR(AND('Paraclinicos '!K1445&lt;=83),AND('Paraclinicos '!K1445&gt;=97,AA1498=2)),3,OR(AND('Paraclinicos '!K1445&lt;=86),AND('Paraclinicos '!K1445&gt;=94,AA1498=2)),2,OR(AND('Paraclinicos '!K1445&lt;=88),AND('Paraclinicos '!K1445&gt;=92,AA1498=2)),1,OR(AND('Paraclinicos '!K1445&gt;=88,'Paraclinicos '!K1445&lt;=92),AND('Paraclinicos '!K1445&gt;=93,AA1498=0)),0),"")</f>
        <v>3</v>
      </c>
      <c r="AA1498" cm="1">
        <f t="array" ref="AA1498">_xlfn.IFS('Paraclinicos '!E1444="","",'Paraclinicos '!E1444="Oxigeno",2,'Paraclinicos '!E1444="Aire",0)</f>
        <v>2</v>
      </c>
    </row>
    <row r="1499" spans="1:27" x14ac:dyDescent="0.25">
      <c r="A1499">
        <f>'Paraclinicos '!A1445</f>
        <v>520</v>
      </c>
      <c r="B1499" s="3">
        <f>'Paraclinicos '!R1445</f>
        <v>44208</v>
      </c>
      <c r="C1499" cm="1">
        <f t="array" ref="C1499">_xlfn.IFS('Paraclinicos '!Q1445="","",'Paraclinicos '!Q1445&gt;60,3,'Paraclinicos '!Q1445&lt;=60,1)</f>
        <v>3</v>
      </c>
      <c r="D1499" t="str">
        <f>IFERROR(IF(INDEX('BD Demog para scores enalazar'!BC$2:BC$3000,MATCH(Formulas!A1499,'BD Demog para scores enalazar'!A$2:A$3000,0))=0,"SI","NO"),"")</f>
        <v>SI</v>
      </c>
      <c r="E1499" cm="1">
        <f t="array" ref="E1499">_xlfn.IFS(D1499="","",D1499="SI",4,D1499="NO",1)</f>
        <v>4</v>
      </c>
      <c r="F1499" t="str" cm="1">
        <f t="array" ref="F1499">_xlfn.IFS('Paraclinicos '!B1445="","",'Paraclinicos '!B1445&gt;1,1,'Paraclinicos '!B1445&lt;=1,3)</f>
        <v/>
      </c>
      <c r="G1499" t="str" cm="1">
        <f t="array" ref="G1499">_xlfn.IFS('Paraclinicos '!D1445="","",AND('Paraclinicos '!D1445&gt;=250,'Paraclinicos '!D1445&lt;=500),2,'Paraclinicos '!D1445&gt;500,3,'Paraclinicos '!D1445&lt;250,1)</f>
        <v/>
      </c>
      <c r="H1499" s="50">
        <f t="shared" si="70"/>
        <v>7</v>
      </c>
      <c r="I1499" cm="1">
        <f t="array" ref="I1499">_xlfn.IFS('Paraclinicos '!Q1445="","",'Paraclinicos '!Q1445&gt;=65,1,'Paraclinicos '!Q1445&lt;65,0)</f>
        <v>1</v>
      </c>
      <c r="J1499" cm="1">
        <f t="array" ref="J1499">_xlfn.IFS('Paraclinicos '!I1445="","",'Paraclinicos '!I1445&gt;7,1,'Paraclinicos '!I1445&lt;=7,0)</f>
        <v>1</v>
      </c>
      <c r="K1499" cm="1">
        <f t="array" ref="K1499">_xlfn.IFS('Paraclinicos '!W1445="","",'Paraclinicos '!W1445&lt;=8,1,'Paraclinicos '!W1445&gt;8,0)</f>
        <v>1</v>
      </c>
      <c r="L1499" cm="1">
        <f t="array" ref="L1499">_xlfn.IFS('Paraclinicos '!S1445="","",'Paraclinicos '!S1445&gt;=30,1,'Paraclinicos '!S1445&lt;30,0)</f>
        <v>0</v>
      </c>
      <c r="M1499" cm="1">
        <f t="array" ref="M1499">_xlfn.IFS(OR('Paraclinicos '!T1445="",'Paraclinicos '!U1445=""),"",OR('Paraclinicos '!T1445&lt;=90,'Paraclinicos '!U1445&lt;=60),1,OR('Paraclinicos '!T1445&gt;90,'Paraclinicos '!U1445&gt;60),0)</f>
        <v>0</v>
      </c>
      <c r="N1499" s="45">
        <f t="shared" si="71"/>
        <v>4</v>
      </c>
      <c r="O1499" cm="1">
        <f t="array" ref="O1499">_xlfn.IFS(OR('Paraclinicos '!M1445="",'Paraclinicos '!N1445="",'Paraclinicos '!N1445=0),"",'Paraclinicos '!M1445/'Paraclinicos '!N1445&lt;100,4,'Paraclinicos '!M1445/'Paraclinicos '!N1445&lt;200,3,'Paraclinicos '!M1445/'Paraclinicos '!N1445&lt;300,2,'Paraclinicos '!M1445/'Paraclinicos '!N1445&lt;400,1,'Paraclinicos '!M1445/'Paraclinicos '!N1445&gt;=400,0)</f>
        <v>1</v>
      </c>
      <c r="P1499" t="str" cm="1">
        <f t="array" ref="P1499">_xlfn.IFS('Paraclinicos '!C1445="","",'Paraclinicos '!C1445&lt;20,4,'Paraclinicos '!C1445&lt;50,3,'Paraclinicos '!C1445&lt;100,2,'Paraclinicos '!C1445&lt;150,1,'Paraclinicos '!C1445&gt;150,0)</f>
        <v/>
      </c>
      <c r="Q1499" cm="1">
        <f t="array" ref="Q1499">_xlfn.IFS('Paraclinicos '!O1445="","",'Paraclinicos '!O1445&lt;1.2,0,'Paraclinicos '!O1445&lt;2,1,'Paraclinicos '!O1445&lt;3.5,2,'Paraclinicos '!O1445&lt;5,3,'Paraclinicos '!O1445&gt;5,4)</f>
        <v>1</v>
      </c>
      <c r="R1499" cm="1">
        <f t="array" ref="R1499">_xlfn.IFS('Paraclinicos '!J1445="","",'Paraclinicos '!J1445&lt;1.2,0,'Paraclinicos '!J1445&lt;2,1,'Paraclinicos '!J1445&lt;6,2,'Paraclinicos '!J1445&lt;12,3,'Paraclinicos '!J1445&gt;=12,4)</f>
        <v>0</v>
      </c>
      <c r="S1499" cm="1">
        <f t="array" ref="S1499">_xlfn.IFS('Paraclinicos '!Y1445="","",'Paraclinicos '!Y1445&lt;70,1,'Paraclinicos '!Y1445&gt;=70,0)</f>
        <v>0</v>
      </c>
      <c r="T1499" cm="1">
        <f t="array" ref="T1499">_xlfn.IFS('Paraclinicos '!W1445="","",'Paraclinicos '!W1445&lt;6,4,'Paraclinicos '!W1445&lt;10,3,'Paraclinicos '!W1445&lt;13,2,'Paraclinicos '!W1445&lt;15,1,'Paraclinicos '!W1445=15,0)</f>
        <v>4</v>
      </c>
      <c r="U1499" s="54">
        <f t="shared" si="69"/>
        <v>6</v>
      </c>
      <c r="V1499" cm="1">
        <f t="array" ref="V1499">_xlfn.IFS('Paraclinicos '!S1445="","",OR('Paraclinicos '!S1445&lt;=8,'Paraclinicos '!S1445&gt;=25),3,'Paraclinicos '!S1445&lt;12,1,'Paraclinicos '!S1445&lt;21,0,'Paraclinicos '!S1445&lt;25,2)</f>
        <v>2</v>
      </c>
      <c r="W1499" t="str">
        <f>IFERROR(IF(INDEX('BD Demog para scores enalazar'!Y$2:'BD Demog para scores enalazar'!Y$3000,MATCH(Formulas!A1499,'BD Demog para scores enalazar'!A$2:'BD Demog para scores enalazar'!A$3000,0))=1,"SI","NO"),"")</f>
        <v>NO</v>
      </c>
      <c r="X1499" s="9" t="str">
        <f>IFERROR(IF(INDEX('BD Demog para scores enalazar'!AJ$2:'BD Demog para scores enalazar'!AJ$3000,MATCH(Formulas!A1499,'BD Demog para scores enalazar'!A$2:'BD Demog para scores enalazar'!A$3000,0))=1,"SI","NO"),"")</f>
        <v>SI</v>
      </c>
      <c r="Y1499" t="str" cm="1">
        <f t="array" ref="Y1499">IF(AND(W1499="NO",X1499="NO"),_xlfn.IFS('Paraclinicos '!K1445&lt;=91,3,'Paraclinicos '!K1445&lt;94,2,'Paraclinicos '!K1445&lt;96,1,'Paraclinicos '!K1445&gt;=96,0),"")</f>
        <v/>
      </c>
      <c r="Z1499" cm="1">
        <f t="array" ref="Z1499">IF(OR(W1499="SI",X1499="SI"),_xlfn.IFS(OR(AND('Paraclinicos '!K1446&lt;=83),AND('Paraclinicos '!K1446&gt;=97,AA1499=2)),3,OR(AND('Paraclinicos '!K1446&lt;=86),AND('Paraclinicos '!K1446&gt;=94,AA1499=2)),2,OR(AND('Paraclinicos '!K1446&lt;=88),AND('Paraclinicos '!K1446&gt;=92,AA1499=2)),1,OR(AND('Paraclinicos '!K1446&gt;=88,'Paraclinicos '!K1446&lt;=92),AND('Paraclinicos '!K1446&gt;=93,AA1499=0)),0),"")</f>
        <v>3</v>
      </c>
      <c r="AA1499" cm="1">
        <f t="array" ref="AA1499">_xlfn.IFS('Paraclinicos '!E1445="","",'Paraclinicos '!E1445="Oxigeno",2,'Paraclinicos '!E1445="Aire",0)</f>
        <v>2</v>
      </c>
    </row>
    <row r="1500" spans="1:27" x14ac:dyDescent="0.25">
      <c r="A1500">
        <f>'Paraclinicos '!A1446</f>
        <v>520</v>
      </c>
      <c r="B1500" s="3">
        <f>'Paraclinicos '!R1446</f>
        <v>44209</v>
      </c>
      <c r="C1500" cm="1">
        <f t="array" ref="C1500">_xlfn.IFS('Paraclinicos '!Q1446="","",'Paraclinicos '!Q1446&gt;60,3,'Paraclinicos '!Q1446&lt;=60,1)</f>
        <v>3</v>
      </c>
      <c r="D1500" t="str">
        <f>IFERROR(IF(INDEX('BD Demog para scores enalazar'!BC$2:BC$3000,MATCH(Formulas!A1500,'BD Demog para scores enalazar'!A$2:A$3000,0))=0,"SI","NO"),"")</f>
        <v>SI</v>
      </c>
      <c r="E1500" cm="1">
        <f t="array" ref="E1500">_xlfn.IFS(D1500="","",D1500="SI",4,D1500="NO",1)</f>
        <v>4</v>
      </c>
      <c r="F1500" cm="1">
        <f t="array" ref="F1500">_xlfn.IFS('Paraclinicos '!B1446="","",'Paraclinicos '!B1446&gt;1,1,'Paraclinicos '!B1446&lt;=1,3)</f>
        <v>3</v>
      </c>
      <c r="G1500" t="str" cm="1">
        <f t="array" ref="G1500">_xlfn.IFS('Paraclinicos '!D1446="","",AND('Paraclinicos '!D1446&gt;=250,'Paraclinicos '!D1446&lt;=500),2,'Paraclinicos '!D1446&gt;500,3,'Paraclinicos '!D1446&lt;250,1)</f>
        <v/>
      </c>
      <c r="H1500" s="50">
        <f t="shared" si="70"/>
        <v>10</v>
      </c>
      <c r="I1500" cm="1">
        <f t="array" ref="I1500">_xlfn.IFS('Paraclinicos '!Q1446="","",'Paraclinicos '!Q1446&gt;=65,1,'Paraclinicos '!Q1446&lt;65,0)</f>
        <v>1</v>
      </c>
      <c r="J1500" cm="1">
        <f t="array" ref="J1500">_xlfn.IFS('Paraclinicos '!I1446="","",'Paraclinicos '!I1446&gt;7,1,'Paraclinicos '!I1446&lt;=7,0)</f>
        <v>1</v>
      </c>
      <c r="K1500" cm="1">
        <f t="array" ref="K1500">_xlfn.IFS('Paraclinicos '!W1446="","",'Paraclinicos '!W1446&lt;=8,1,'Paraclinicos '!W1446&gt;8,0)</f>
        <v>1</v>
      </c>
      <c r="L1500" cm="1">
        <f t="array" ref="L1500">_xlfn.IFS('Paraclinicos '!S1446="","",'Paraclinicos '!S1446&gt;=30,1,'Paraclinicos '!S1446&lt;30,0)</f>
        <v>0</v>
      </c>
      <c r="M1500" cm="1">
        <f t="array" ref="M1500">_xlfn.IFS(OR('Paraclinicos '!T1446="",'Paraclinicos '!U1446=""),"",OR('Paraclinicos '!T1446&lt;=90,'Paraclinicos '!U1446&lt;=60),1,OR('Paraclinicos '!T1446&gt;90,'Paraclinicos '!U1446&gt;60),0)</f>
        <v>0</v>
      </c>
      <c r="N1500" s="45">
        <f t="shared" si="71"/>
        <v>4</v>
      </c>
      <c r="O1500" cm="1">
        <f t="array" ref="O1500">_xlfn.IFS(OR('Paraclinicos '!M1446="",'Paraclinicos '!N1446="",'Paraclinicos '!N1446=0),"",'Paraclinicos '!M1446/'Paraclinicos '!N1446&lt;100,4,'Paraclinicos '!M1446/'Paraclinicos '!N1446&lt;200,3,'Paraclinicos '!M1446/'Paraclinicos '!N1446&lt;300,2,'Paraclinicos '!M1446/'Paraclinicos '!N1446&lt;400,1,'Paraclinicos '!M1446/'Paraclinicos '!N1446&gt;=400,0)</f>
        <v>2</v>
      </c>
      <c r="P1500" cm="1">
        <f t="array" ref="P1500">_xlfn.IFS('Paraclinicos '!C1446="","",'Paraclinicos '!C1446&lt;20,4,'Paraclinicos '!C1446&lt;50,3,'Paraclinicos '!C1446&lt;100,2,'Paraclinicos '!C1446&lt;150,1,'Paraclinicos '!C1446&gt;150,0)</f>
        <v>0</v>
      </c>
      <c r="Q1500" cm="1">
        <f t="array" ref="Q1500">_xlfn.IFS('Paraclinicos '!O1446="","",'Paraclinicos '!O1446&lt;1.2,0,'Paraclinicos '!O1446&lt;2,1,'Paraclinicos '!O1446&lt;3.5,2,'Paraclinicos '!O1446&lt;5,3,'Paraclinicos '!O1446&gt;5,4)</f>
        <v>0</v>
      </c>
      <c r="R1500" cm="1">
        <f t="array" ref="R1500">_xlfn.IFS('Paraclinicos '!J1446="","",'Paraclinicos '!J1446&lt;1.2,0,'Paraclinicos '!J1446&lt;2,1,'Paraclinicos '!J1446&lt;6,2,'Paraclinicos '!J1446&lt;12,3,'Paraclinicos '!J1446&gt;=12,4)</f>
        <v>0</v>
      </c>
      <c r="S1500" cm="1">
        <f t="array" ref="S1500">_xlfn.IFS('Paraclinicos '!Y1446="","",'Paraclinicos '!Y1446&lt;70,1,'Paraclinicos '!Y1446&gt;=70,0)</f>
        <v>0</v>
      </c>
      <c r="T1500" cm="1">
        <f t="array" ref="T1500">_xlfn.IFS('Paraclinicos '!W1446="","",'Paraclinicos '!W1446&lt;6,4,'Paraclinicos '!W1446&lt;10,3,'Paraclinicos '!W1446&lt;13,2,'Paraclinicos '!W1446&lt;15,1,'Paraclinicos '!W1446=15,0)</f>
        <v>4</v>
      </c>
      <c r="U1500" s="54">
        <f t="shared" si="69"/>
        <v>6</v>
      </c>
      <c r="V1500" cm="1">
        <f t="array" ref="V1500">_xlfn.IFS('Paraclinicos '!S1446="","",OR('Paraclinicos '!S1446&lt;=8,'Paraclinicos '!S1446&gt;=25),3,'Paraclinicos '!S1446&lt;12,1,'Paraclinicos '!S1446&lt;21,0,'Paraclinicos '!S1446&lt;25,2)</f>
        <v>0</v>
      </c>
      <c r="W1500" t="str">
        <f>IFERROR(IF(INDEX('BD Demog para scores enalazar'!Y$2:'BD Demog para scores enalazar'!Y$3000,MATCH(Formulas!A1500,'BD Demog para scores enalazar'!A$2:'BD Demog para scores enalazar'!A$3000,0))=1,"SI","NO"),"")</f>
        <v>NO</v>
      </c>
      <c r="X1500" s="9" t="str">
        <f>IFERROR(IF(INDEX('BD Demog para scores enalazar'!AJ$2:'BD Demog para scores enalazar'!AJ$3000,MATCH(Formulas!A1500,'BD Demog para scores enalazar'!A$2:'BD Demog para scores enalazar'!A$3000,0))=1,"SI","NO"),"")</f>
        <v>SI</v>
      </c>
      <c r="Y1500" t="str" cm="1">
        <f t="array" ref="Y1500">IF(AND(W1500="NO",X1500="NO"),_xlfn.IFS('Paraclinicos '!K1446&lt;=91,3,'Paraclinicos '!K1446&lt;94,2,'Paraclinicos '!K1446&lt;96,1,'Paraclinicos '!K1446&gt;=96,0),"")</f>
        <v/>
      </c>
      <c r="Z1500" cm="1">
        <f t="array" ref="Z1500">IF(OR(W1500="SI",X1500="SI"),_xlfn.IFS(OR(AND('Paraclinicos '!K1447&lt;=83),AND('Paraclinicos '!K1447&gt;=97,AA1500=2)),3,OR(AND('Paraclinicos '!K1447&lt;=86),AND('Paraclinicos '!K1447&gt;=94,AA1500=2)),2,OR(AND('Paraclinicos '!K1447&lt;=88),AND('Paraclinicos '!K1447&gt;=92,AA1500=2)),1,OR(AND('Paraclinicos '!K1447&gt;=88,'Paraclinicos '!K1447&lt;=92),AND('Paraclinicos '!K1447&gt;=93,AA1500=0)),0),"")</f>
        <v>3</v>
      </c>
      <c r="AA1500" cm="1">
        <f t="array" ref="AA1500">_xlfn.IFS('Paraclinicos '!E1446="","",'Paraclinicos '!E1446="Oxigeno",2,'Paraclinicos '!E1446="Aire",0)</f>
        <v>2</v>
      </c>
    </row>
    <row r="1501" spans="1:27" x14ac:dyDescent="0.25">
      <c r="A1501">
        <f>'Paraclinicos '!A1447</f>
        <v>520</v>
      </c>
      <c r="B1501" s="3">
        <f>'Paraclinicos '!R1447</f>
        <v>44211</v>
      </c>
      <c r="C1501" cm="1">
        <f t="array" ref="C1501">_xlfn.IFS('Paraclinicos '!Q1447="","",'Paraclinicos '!Q1447&gt;60,3,'Paraclinicos '!Q1447&lt;=60,1)</f>
        <v>3</v>
      </c>
      <c r="D1501" t="str">
        <f>IFERROR(IF(INDEX('BD Demog para scores enalazar'!BC$2:BC$3000,MATCH(Formulas!A1501,'BD Demog para scores enalazar'!A$2:A$3000,0))=0,"SI","NO"),"")</f>
        <v>SI</v>
      </c>
      <c r="E1501" cm="1">
        <f t="array" ref="E1501">_xlfn.IFS(D1501="","",D1501="SI",4,D1501="NO",1)</f>
        <v>4</v>
      </c>
      <c r="F1501" cm="1">
        <f t="array" ref="F1501">_xlfn.IFS('Paraclinicos '!B1447="","",'Paraclinicos '!B1447&gt;1,1,'Paraclinicos '!B1447&lt;=1,3)</f>
        <v>3</v>
      </c>
      <c r="G1501" cm="1">
        <f t="array" ref="G1501">_xlfn.IFS('Paraclinicos '!D1447="","",AND('Paraclinicos '!D1447&gt;=250,'Paraclinicos '!D1447&lt;=500),2,'Paraclinicos '!D1447&gt;500,3,'Paraclinicos '!D1447&lt;250,1)</f>
        <v>2</v>
      </c>
      <c r="H1501" s="50">
        <f t="shared" si="70"/>
        <v>12</v>
      </c>
      <c r="I1501" cm="1">
        <f t="array" ref="I1501">_xlfn.IFS('Paraclinicos '!Q1447="","",'Paraclinicos '!Q1447&gt;=65,1,'Paraclinicos '!Q1447&lt;65,0)</f>
        <v>1</v>
      </c>
      <c r="J1501" cm="1">
        <f t="array" ref="J1501">_xlfn.IFS('Paraclinicos '!I1447="","",'Paraclinicos '!I1447&gt;7,1,'Paraclinicos '!I1447&lt;=7,0)</f>
        <v>1</v>
      </c>
      <c r="K1501" cm="1">
        <f t="array" ref="K1501">_xlfn.IFS('Paraclinicos '!W1447="","",'Paraclinicos '!W1447&lt;=8,1,'Paraclinicos '!W1447&gt;8,0)</f>
        <v>1</v>
      </c>
      <c r="L1501" cm="1">
        <f t="array" ref="L1501">_xlfn.IFS('Paraclinicos '!S1447="","",'Paraclinicos '!S1447&gt;=30,1,'Paraclinicos '!S1447&lt;30,0)</f>
        <v>0</v>
      </c>
      <c r="M1501" cm="1">
        <f t="array" ref="M1501">_xlfn.IFS(OR('Paraclinicos '!T1447="",'Paraclinicos '!U1447=""),"",OR('Paraclinicos '!T1447&lt;=90,'Paraclinicos '!U1447&lt;=60),1,OR('Paraclinicos '!T1447&gt;90,'Paraclinicos '!U1447&gt;60),0)</f>
        <v>0</v>
      </c>
      <c r="N1501" s="45">
        <f t="shared" si="71"/>
        <v>4</v>
      </c>
      <c r="O1501" cm="1">
        <f t="array" ref="O1501">_xlfn.IFS(OR('Paraclinicos '!M1447="",'Paraclinicos '!N1447="",'Paraclinicos '!N1447=0),"",'Paraclinicos '!M1447/'Paraclinicos '!N1447&lt;100,4,'Paraclinicos '!M1447/'Paraclinicos '!N1447&lt;200,3,'Paraclinicos '!M1447/'Paraclinicos '!N1447&lt;300,2,'Paraclinicos '!M1447/'Paraclinicos '!N1447&lt;400,1,'Paraclinicos '!M1447/'Paraclinicos '!N1447&gt;=400,0)</f>
        <v>2</v>
      </c>
      <c r="P1501" cm="1">
        <f t="array" ref="P1501">_xlfn.IFS('Paraclinicos '!C1447="","",'Paraclinicos '!C1447&lt;20,4,'Paraclinicos '!C1447&lt;50,3,'Paraclinicos '!C1447&lt;100,2,'Paraclinicos '!C1447&lt;150,1,'Paraclinicos '!C1447&gt;150,0)</f>
        <v>0</v>
      </c>
      <c r="Q1501" cm="1">
        <f t="array" ref="Q1501">_xlfn.IFS('Paraclinicos '!O1447="","",'Paraclinicos '!O1447&lt;1.2,0,'Paraclinicos '!O1447&lt;2,1,'Paraclinicos '!O1447&lt;3.5,2,'Paraclinicos '!O1447&lt;5,3,'Paraclinicos '!O1447&gt;5,4)</f>
        <v>0</v>
      </c>
      <c r="R1501" cm="1">
        <f t="array" ref="R1501">_xlfn.IFS('Paraclinicos '!J1447="","",'Paraclinicos '!J1447&lt;1.2,0,'Paraclinicos '!J1447&lt;2,1,'Paraclinicos '!J1447&lt;6,2,'Paraclinicos '!J1447&lt;12,3,'Paraclinicos '!J1447&gt;=12,4)</f>
        <v>0</v>
      </c>
      <c r="S1501" cm="1">
        <f t="array" ref="S1501">_xlfn.IFS('Paraclinicos '!Y1447="","",'Paraclinicos '!Y1447&lt;70,1,'Paraclinicos '!Y1447&gt;=70,0)</f>
        <v>0</v>
      </c>
      <c r="T1501" cm="1">
        <f t="array" ref="T1501">_xlfn.IFS('Paraclinicos '!W1447="","",'Paraclinicos '!W1447&lt;6,4,'Paraclinicos '!W1447&lt;10,3,'Paraclinicos '!W1447&lt;13,2,'Paraclinicos '!W1447&lt;15,1,'Paraclinicos '!W1447=15,0)</f>
        <v>4</v>
      </c>
      <c r="U1501" s="54">
        <f t="shared" si="69"/>
        <v>6</v>
      </c>
      <c r="V1501" cm="1">
        <f t="array" ref="V1501">_xlfn.IFS('Paraclinicos '!S1447="","",OR('Paraclinicos '!S1447&lt;=8,'Paraclinicos '!S1447&gt;=25),3,'Paraclinicos '!S1447&lt;12,1,'Paraclinicos '!S1447&lt;21,0,'Paraclinicos '!S1447&lt;25,2)</f>
        <v>0</v>
      </c>
      <c r="W1501" t="str">
        <f>IFERROR(IF(INDEX('BD Demog para scores enalazar'!Y$2:'BD Demog para scores enalazar'!Y$3000,MATCH(Formulas!A1501,'BD Demog para scores enalazar'!A$2:'BD Demog para scores enalazar'!A$3000,0))=1,"SI","NO"),"")</f>
        <v>NO</v>
      </c>
      <c r="X1501" s="9" t="str">
        <f>IFERROR(IF(INDEX('BD Demog para scores enalazar'!AJ$2:'BD Demog para scores enalazar'!AJ$3000,MATCH(Formulas!A1501,'BD Demog para scores enalazar'!A$2:'BD Demog para scores enalazar'!A$3000,0))=1,"SI","NO"),"")</f>
        <v>SI</v>
      </c>
      <c r="Y1501" t="str" cm="1">
        <f t="array" ref="Y1501">IF(AND(W1501="NO",X1501="NO"),_xlfn.IFS('Paraclinicos '!K1447&lt;=91,3,'Paraclinicos '!K1447&lt;94,2,'Paraclinicos '!K1447&lt;96,1,'Paraclinicos '!K1447&gt;=96,0),"")</f>
        <v/>
      </c>
      <c r="Z1501" cm="1">
        <f t="array" ref="Z1501">IF(OR(W1501="SI",X1501="SI"),_xlfn.IFS(OR(AND('Paraclinicos '!K1448&lt;=83),AND('Paraclinicos '!K1448&gt;=97,AA1501=2)),3,OR(AND('Paraclinicos '!K1448&lt;=86),AND('Paraclinicos '!K1448&gt;=94,AA1501=2)),2,OR(AND('Paraclinicos '!K1448&lt;=88),AND('Paraclinicos '!K1448&gt;=92,AA1501=2)),1,OR(AND('Paraclinicos '!K1448&gt;=88,'Paraclinicos '!K1448&lt;=92),AND('Paraclinicos '!K1448&gt;=93,AA1501=0)),0),"")</f>
        <v>3</v>
      </c>
      <c r="AA1501" cm="1">
        <f t="array" ref="AA1501">_xlfn.IFS('Paraclinicos '!E1447="","",'Paraclinicos '!E1447="Oxigeno",2,'Paraclinicos '!E1447="Aire",0)</f>
        <v>2</v>
      </c>
    </row>
    <row r="1502" spans="1:27" x14ac:dyDescent="0.25">
      <c r="A1502">
        <f>'Paraclinicos '!A1448</f>
        <v>520</v>
      </c>
      <c r="B1502" s="3">
        <f>'Paraclinicos '!R1448</f>
        <v>44213</v>
      </c>
      <c r="C1502" cm="1">
        <f t="array" ref="C1502">_xlfn.IFS('Paraclinicos '!Q1448="","",'Paraclinicos '!Q1448&gt;60,3,'Paraclinicos '!Q1448&lt;=60,1)</f>
        <v>3</v>
      </c>
      <c r="D1502" t="str">
        <f>IFERROR(IF(INDEX('BD Demog para scores enalazar'!BC$2:BC$3000,MATCH(Formulas!A1502,'BD Demog para scores enalazar'!A$2:A$3000,0))=0,"SI","NO"),"")</f>
        <v>SI</v>
      </c>
      <c r="E1502" cm="1">
        <f t="array" ref="E1502">_xlfn.IFS(D1502="","",D1502="SI",4,D1502="NO",1)</f>
        <v>4</v>
      </c>
      <c r="F1502" cm="1">
        <f t="array" ref="F1502">_xlfn.IFS('Paraclinicos '!B1448="","",'Paraclinicos '!B1448&gt;1,1,'Paraclinicos '!B1448&lt;=1,3)</f>
        <v>3</v>
      </c>
      <c r="G1502" t="str" cm="1">
        <f t="array" ref="G1502">_xlfn.IFS('Paraclinicos '!D1448="","",AND('Paraclinicos '!D1448&gt;=250,'Paraclinicos '!D1448&lt;=500),2,'Paraclinicos '!D1448&gt;500,3,'Paraclinicos '!D1448&lt;250,1)</f>
        <v/>
      </c>
      <c r="H1502" s="50">
        <f t="shared" si="70"/>
        <v>10</v>
      </c>
      <c r="I1502" cm="1">
        <f t="array" ref="I1502">_xlfn.IFS('Paraclinicos '!Q1448="","",'Paraclinicos '!Q1448&gt;=65,1,'Paraclinicos '!Q1448&lt;65,0)</f>
        <v>1</v>
      </c>
      <c r="J1502" cm="1">
        <f t="array" ref="J1502">_xlfn.IFS('Paraclinicos '!I1448="","",'Paraclinicos '!I1448&gt;7,1,'Paraclinicos '!I1448&lt;=7,0)</f>
        <v>1</v>
      </c>
      <c r="K1502" cm="1">
        <f t="array" ref="K1502">_xlfn.IFS('Paraclinicos '!W1448="","",'Paraclinicos '!W1448&lt;=8,1,'Paraclinicos '!W1448&gt;8,0)</f>
        <v>0</v>
      </c>
      <c r="L1502" cm="1">
        <f t="array" ref="L1502">_xlfn.IFS('Paraclinicos '!S1448="","",'Paraclinicos '!S1448&gt;=30,1,'Paraclinicos '!S1448&lt;30,0)</f>
        <v>0</v>
      </c>
      <c r="M1502" cm="1">
        <f t="array" ref="M1502">_xlfn.IFS(OR('Paraclinicos '!T1448="",'Paraclinicos '!U1448=""),"",OR('Paraclinicos '!T1448&lt;=90,'Paraclinicos '!U1448&lt;=60),1,OR('Paraclinicos '!T1448&gt;90,'Paraclinicos '!U1448&gt;60),0)</f>
        <v>0</v>
      </c>
      <c r="N1502" s="45">
        <f t="shared" si="71"/>
        <v>3</v>
      </c>
      <c r="O1502" cm="1">
        <f t="array" ref="O1502">_xlfn.IFS(OR('Paraclinicos '!M1448="",'Paraclinicos '!N1448="",'Paraclinicos '!N1448=0),"",'Paraclinicos '!M1448/'Paraclinicos '!N1448&lt;100,4,'Paraclinicos '!M1448/'Paraclinicos '!N1448&lt;200,3,'Paraclinicos '!M1448/'Paraclinicos '!N1448&lt;300,2,'Paraclinicos '!M1448/'Paraclinicos '!N1448&lt;400,1,'Paraclinicos '!M1448/'Paraclinicos '!N1448&gt;=400,0)</f>
        <v>2</v>
      </c>
      <c r="P1502" cm="1">
        <f t="array" ref="P1502">_xlfn.IFS('Paraclinicos '!C1448="","",'Paraclinicos '!C1448&lt;20,4,'Paraclinicos '!C1448&lt;50,3,'Paraclinicos '!C1448&lt;100,2,'Paraclinicos '!C1448&lt;150,1,'Paraclinicos '!C1448&gt;150,0)</f>
        <v>0</v>
      </c>
      <c r="Q1502" cm="1">
        <f t="array" ref="Q1502">_xlfn.IFS('Paraclinicos '!O1448="","",'Paraclinicos '!O1448&lt;1.2,0,'Paraclinicos '!O1448&lt;2,1,'Paraclinicos '!O1448&lt;3.5,2,'Paraclinicos '!O1448&lt;5,3,'Paraclinicos '!O1448&gt;5,4)</f>
        <v>1</v>
      </c>
      <c r="R1502" cm="1">
        <f t="array" ref="R1502">_xlfn.IFS('Paraclinicos '!J1448="","",'Paraclinicos '!J1448&lt;1.2,0,'Paraclinicos '!J1448&lt;2,1,'Paraclinicos '!J1448&lt;6,2,'Paraclinicos '!J1448&lt;12,3,'Paraclinicos '!J1448&gt;=12,4)</f>
        <v>0</v>
      </c>
      <c r="S1502" cm="1">
        <f t="array" ref="S1502">_xlfn.IFS('Paraclinicos '!Y1448="","",'Paraclinicos '!Y1448&lt;70,1,'Paraclinicos '!Y1448&gt;=70,0)</f>
        <v>0</v>
      </c>
      <c r="T1502" cm="1">
        <f t="array" ref="T1502">_xlfn.IFS('Paraclinicos '!W1448="","",'Paraclinicos '!W1448&lt;6,4,'Paraclinicos '!W1448&lt;10,3,'Paraclinicos '!W1448&lt;13,2,'Paraclinicos '!W1448&lt;15,1,'Paraclinicos '!W1448=15,0)</f>
        <v>2</v>
      </c>
      <c r="U1502" s="54">
        <f t="shared" si="69"/>
        <v>5</v>
      </c>
      <c r="V1502" cm="1">
        <f t="array" ref="V1502">_xlfn.IFS('Paraclinicos '!S1448="","",OR('Paraclinicos '!S1448&lt;=8,'Paraclinicos '!S1448&gt;=25),3,'Paraclinicos '!S1448&lt;12,1,'Paraclinicos '!S1448&lt;21,0,'Paraclinicos '!S1448&lt;25,2)</f>
        <v>2</v>
      </c>
      <c r="W1502" t="str">
        <f>IFERROR(IF(INDEX('BD Demog para scores enalazar'!Y$2:'BD Demog para scores enalazar'!Y$3000,MATCH(Formulas!A1502,'BD Demog para scores enalazar'!A$2:'BD Demog para scores enalazar'!A$3000,0))=1,"SI","NO"),"")</f>
        <v>NO</v>
      </c>
      <c r="X1502" s="9" t="str">
        <f>IFERROR(IF(INDEX('BD Demog para scores enalazar'!AJ$2:'BD Demog para scores enalazar'!AJ$3000,MATCH(Formulas!A1502,'BD Demog para scores enalazar'!A$2:'BD Demog para scores enalazar'!A$3000,0))=1,"SI","NO"),"")</f>
        <v>SI</v>
      </c>
      <c r="Y1502" t="str" cm="1">
        <f t="array" ref="Y1502">IF(AND(W1502="NO",X1502="NO"),_xlfn.IFS('Paraclinicos '!K1448&lt;=91,3,'Paraclinicos '!K1448&lt;94,2,'Paraclinicos '!K1448&lt;96,1,'Paraclinicos '!K1448&gt;=96,0),"")</f>
        <v/>
      </c>
      <c r="Z1502" cm="1">
        <f t="array" ref="Z1502">IF(OR(W1502="SI",X1502="SI"),_xlfn.IFS(OR(AND('Paraclinicos '!K1449&lt;=83),AND('Paraclinicos '!K1449&gt;=97,AA1502=2)),3,OR(AND('Paraclinicos '!K1449&lt;=86),AND('Paraclinicos '!K1449&gt;=94,AA1502=2)),2,OR(AND('Paraclinicos '!K1449&lt;=88),AND('Paraclinicos '!K1449&gt;=92,AA1502=2)),1,OR(AND('Paraclinicos '!K1449&gt;=88,'Paraclinicos '!K1449&lt;=92),AND('Paraclinicos '!K1449&gt;=93,AA1502=0)),0),"")</f>
        <v>3</v>
      </c>
      <c r="AA1502" cm="1">
        <f t="array" ref="AA1502">_xlfn.IFS('Paraclinicos '!E1448="","",'Paraclinicos '!E1448="Oxigeno",2,'Paraclinicos '!E1448="Aire",0)</f>
        <v>2</v>
      </c>
    </row>
    <row r="1503" spans="1:27" x14ac:dyDescent="0.25">
      <c r="A1503">
        <f>'Paraclinicos '!A1449</f>
        <v>520</v>
      </c>
      <c r="B1503" s="3">
        <f>'Paraclinicos '!R1449</f>
        <v>44215</v>
      </c>
      <c r="C1503" cm="1">
        <f t="array" ref="C1503">_xlfn.IFS('Paraclinicos '!Q1449="","",'Paraclinicos '!Q1449&gt;60,3,'Paraclinicos '!Q1449&lt;=60,1)</f>
        <v>3</v>
      </c>
      <c r="D1503" t="str">
        <f>IFERROR(IF(INDEX('BD Demog para scores enalazar'!BC$2:BC$3000,MATCH(Formulas!A1503,'BD Demog para scores enalazar'!A$2:A$3000,0))=0,"SI","NO"),"")</f>
        <v>SI</v>
      </c>
      <c r="E1503" cm="1">
        <f t="array" ref="E1503">_xlfn.IFS(D1503="","",D1503="SI",4,D1503="NO",1)</f>
        <v>4</v>
      </c>
      <c r="F1503" cm="1">
        <f t="array" ref="F1503">_xlfn.IFS('Paraclinicos '!B1449="","",'Paraclinicos '!B1449&gt;1,1,'Paraclinicos '!B1449&lt;=1,3)</f>
        <v>3</v>
      </c>
      <c r="G1503" t="str" cm="1">
        <f t="array" ref="G1503">_xlfn.IFS('Paraclinicos '!D1449="","",AND('Paraclinicos '!D1449&gt;=250,'Paraclinicos '!D1449&lt;=500),2,'Paraclinicos '!D1449&gt;500,3,'Paraclinicos '!D1449&lt;250,1)</f>
        <v/>
      </c>
      <c r="H1503" s="50">
        <f t="shared" si="70"/>
        <v>10</v>
      </c>
      <c r="I1503" cm="1">
        <f t="array" ref="I1503">_xlfn.IFS('Paraclinicos '!Q1449="","",'Paraclinicos '!Q1449&gt;=65,1,'Paraclinicos '!Q1449&lt;65,0)</f>
        <v>1</v>
      </c>
      <c r="J1503" cm="1">
        <f t="array" ref="J1503">_xlfn.IFS('Paraclinicos '!I1449="","",'Paraclinicos '!I1449&gt;7,1,'Paraclinicos '!I1449&lt;=7,0)</f>
        <v>1</v>
      </c>
      <c r="K1503" cm="1">
        <f t="array" ref="K1503">_xlfn.IFS('Paraclinicos '!W1449="","",'Paraclinicos '!W1449&lt;=8,1,'Paraclinicos '!W1449&gt;8,0)</f>
        <v>1</v>
      </c>
      <c r="L1503" cm="1">
        <f t="array" ref="L1503">_xlfn.IFS('Paraclinicos '!S1449="","",'Paraclinicos '!S1449&gt;=30,1,'Paraclinicos '!S1449&lt;30,0)</f>
        <v>0</v>
      </c>
      <c r="M1503" cm="1">
        <f t="array" ref="M1503">_xlfn.IFS(OR('Paraclinicos '!T1449="",'Paraclinicos '!U1449=""),"",OR('Paraclinicos '!T1449&lt;=90,'Paraclinicos '!U1449&lt;=60),1,OR('Paraclinicos '!T1449&gt;90,'Paraclinicos '!U1449&gt;60),0)</f>
        <v>1</v>
      </c>
      <c r="N1503" s="45">
        <f t="shared" si="71"/>
        <v>4</v>
      </c>
      <c r="O1503" cm="1">
        <f t="array" ref="O1503">_xlfn.IFS(OR('Paraclinicos '!M1449="",'Paraclinicos '!N1449="",'Paraclinicos '!N1449=0),"",'Paraclinicos '!M1449/'Paraclinicos '!N1449&lt;100,4,'Paraclinicos '!M1449/'Paraclinicos '!N1449&lt;200,3,'Paraclinicos '!M1449/'Paraclinicos '!N1449&lt;300,2,'Paraclinicos '!M1449/'Paraclinicos '!N1449&lt;400,1,'Paraclinicos '!M1449/'Paraclinicos '!N1449&gt;=400,0)</f>
        <v>3</v>
      </c>
      <c r="P1503" cm="1">
        <f t="array" ref="P1503">_xlfn.IFS('Paraclinicos '!C1449="","",'Paraclinicos '!C1449&lt;20,4,'Paraclinicos '!C1449&lt;50,3,'Paraclinicos '!C1449&lt;100,2,'Paraclinicos '!C1449&lt;150,1,'Paraclinicos '!C1449&gt;150,0)</f>
        <v>0</v>
      </c>
      <c r="Q1503" cm="1">
        <f t="array" ref="Q1503">_xlfn.IFS('Paraclinicos '!O1449="","",'Paraclinicos '!O1449&lt;1.2,0,'Paraclinicos '!O1449&lt;2,1,'Paraclinicos '!O1449&lt;3.5,2,'Paraclinicos '!O1449&lt;5,3,'Paraclinicos '!O1449&gt;5,4)</f>
        <v>2</v>
      </c>
      <c r="R1503" cm="1">
        <f t="array" ref="R1503">_xlfn.IFS('Paraclinicos '!J1449="","",'Paraclinicos '!J1449&lt;1.2,0,'Paraclinicos '!J1449&lt;2,1,'Paraclinicos '!J1449&lt;6,2,'Paraclinicos '!J1449&lt;12,3,'Paraclinicos '!J1449&gt;=12,4)</f>
        <v>0</v>
      </c>
      <c r="S1503" cm="1">
        <f t="array" ref="S1503">_xlfn.IFS('Paraclinicos '!Y1449="","",'Paraclinicos '!Y1449&lt;70,1,'Paraclinicos '!Y1449&gt;=70,0)</f>
        <v>1</v>
      </c>
      <c r="T1503" cm="1">
        <f t="array" ref="T1503">_xlfn.IFS('Paraclinicos '!W1449="","",'Paraclinicos '!W1449&lt;6,4,'Paraclinicos '!W1449&lt;10,3,'Paraclinicos '!W1449&lt;13,2,'Paraclinicos '!W1449&lt;15,1,'Paraclinicos '!W1449=15,0)</f>
        <v>4</v>
      </c>
      <c r="U1503" s="54">
        <f t="shared" si="69"/>
        <v>10</v>
      </c>
      <c r="V1503" cm="1">
        <f t="array" ref="V1503">_xlfn.IFS('Paraclinicos '!S1449="","",OR('Paraclinicos '!S1449&lt;=8,'Paraclinicos '!S1449&gt;=25),3,'Paraclinicos '!S1449&lt;12,1,'Paraclinicos '!S1449&lt;21,0,'Paraclinicos '!S1449&lt;25,2)</f>
        <v>0</v>
      </c>
      <c r="W1503" t="str">
        <f>IFERROR(IF(INDEX('BD Demog para scores enalazar'!Y$2:'BD Demog para scores enalazar'!Y$3000,MATCH(Formulas!A1503,'BD Demog para scores enalazar'!A$2:'BD Demog para scores enalazar'!A$3000,0))=1,"SI","NO"),"")</f>
        <v>NO</v>
      </c>
      <c r="X1503" s="9" t="str">
        <f>IFERROR(IF(INDEX('BD Demog para scores enalazar'!AJ$2:'BD Demog para scores enalazar'!AJ$3000,MATCH(Formulas!A1503,'BD Demog para scores enalazar'!A$2:'BD Demog para scores enalazar'!A$3000,0))=1,"SI","NO"),"")</f>
        <v>SI</v>
      </c>
      <c r="Y1503" t="str" cm="1">
        <f t="array" ref="Y1503">IF(AND(W1503="NO",X1503="NO"),_xlfn.IFS('Paraclinicos '!K1449&lt;=91,3,'Paraclinicos '!K1449&lt;94,2,'Paraclinicos '!K1449&lt;96,1,'Paraclinicos '!K1449&gt;=96,0),"")</f>
        <v/>
      </c>
      <c r="Z1503" cm="1">
        <f t="array" ref="Z1503">IF(OR(W1503="SI",X1503="SI"),_xlfn.IFS(OR(AND('Paraclinicos '!K1450&lt;=83),AND('Paraclinicos '!K1450&gt;=97,AA1503=2)),3,OR(AND('Paraclinicos '!K1450&lt;=86),AND('Paraclinicos '!K1450&gt;=94,AA1503=2)),2,OR(AND('Paraclinicos '!K1450&lt;=88),AND('Paraclinicos '!K1450&gt;=92,AA1503=2)),1,OR(AND('Paraclinicos '!K1450&gt;=88,'Paraclinicos '!K1450&lt;=92),AND('Paraclinicos '!K1450&gt;=93,AA1503=0)),0),"")</f>
        <v>3</v>
      </c>
      <c r="AA1503" cm="1">
        <f t="array" ref="AA1503">_xlfn.IFS('Paraclinicos '!E1449="","",'Paraclinicos '!E1449="Oxigeno",2,'Paraclinicos '!E1449="Aire",0)</f>
        <v>2</v>
      </c>
    </row>
    <row r="1504" spans="1:27" x14ac:dyDescent="0.25">
      <c r="A1504">
        <f>'Paraclinicos '!A1450</f>
        <v>524</v>
      </c>
      <c r="B1504" s="3">
        <f>'Paraclinicos '!R1450</f>
        <v>44341</v>
      </c>
      <c r="C1504" cm="1">
        <f t="array" ref="C1504">_xlfn.IFS('Paraclinicos '!Q1450="","",'Paraclinicos '!Q1450&gt;60,3,'Paraclinicos '!Q1450&lt;=60,1)</f>
        <v>3</v>
      </c>
      <c r="D1504" t="str">
        <f>IFERROR(IF(INDEX('BD Demog para scores enalazar'!BC$2:BC$3000,MATCH(Formulas!A1504,'BD Demog para scores enalazar'!A$2:A$3000,0))=0,"SI","NO"),"")</f>
        <v>SI</v>
      </c>
      <c r="E1504" cm="1">
        <f t="array" ref="E1504">_xlfn.IFS(D1504="","",D1504="SI",4,D1504="NO",1)</f>
        <v>4</v>
      </c>
      <c r="F1504" cm="1">
        <f t="array" ref="F1504">_xlfn.IFS('Paraclinicos '!B1450="","",'Paraclinicos '!B1450&gt;1,1,'Paraclinicos '!B1450&lt;=1,3)</f>
        <v>3</v>
      </c>
      <c r="G1504" cm="1">
        <f t="array" ref="G1504">_xlfn.IFS('Paraclinicos '!D1450="","",AND('Paraclinicos '!D1450&gt;=250,'Paraclinicos '!D1450&lt;=500),2,'Paraclinicos '!D1450&gt;500,3,'Paraclinicos '!D1450&lt;250,1)</f>
        <v>2</v>
      </c>
      <c r="H1504" s="50">
        <f t="shared" si="70"/>
        <v>12</v>
      </c>
      <c r="I1504" cm="1">
        <f t="array" ref="I1504">_xlfn.IFS('Paraclinicos '!Q1450="","",'Paraclinicos '!Q1450&gt;=65,1,'Paraclinicos '!Q1450&lt;65,0)</f>
        <v>1</v>
      </c>
      <c r="J1504" t="str" cm="1">
        <f t="array" ref="J1504">_xlfn.IFS('Paraclinicos '!I1450="","",'Paraclinicos '!I1450&gt;7,1,'Paraclinicos '!I1450&lt;=7,0)</f>
        <v/>
      </c>
      <c r="K1504" cm="1">
        <f t="array" ref="K1504">_xlfn.IFS('Paraclinicos '!W1450="","",'Paraclinicos '!W1450&lt;=8,1,'Paraclinicos '!W1450&gt;8,0)</f>
        <v>0</v>
      </c>
      <c r="L1504" cm="1">
        <f t="array" ref="L1504">_xlfn.IFS('Paraclinicos '!S1450="","",'Paraclinicos '!S1450&gt;=30,1,'Paraclinicos '!S1450&lt;30,0)</f>
        <v>0</v>
      </c>
      <c r="M1504" cm="1">
        <f t="array" ref="M1504">_xlfn.IFS(OR('Paraclinicos '!T1450="",'Paraclinicos '!U1450=""),"",OR('Paraclinicos '!T1450&lt;=90,'Paraclinicos '!U1450&lt;=60),1,OR('Paraclinicos '!T1450&gt;90,'Paraclinicos '!U1450&gt;60),0)</f>
        <v>1</v>
      </c>
      <c r="N1504" s="45">
        <f t="shared" si="71"/>
        <v>4</v>
      </c>
      <c r="O1504" cm="1">
        <f t="array" ref="O1504">_xlfn.IFS(OR('Paraclinicos '!M1450="",'Paraclinicos '!N1450="",'Paraclinicos '!N1450=0),"",'Paraclinicos '!M1450/'Paraclinicos '!N1450&lt;100,4,'Paraclinicos '!M1450/'Paraclinicos '!N1450&lt;200,3,'Paraclinicos '!M1450/'Paraclinicos '!N1450&lt;300,2,'Paraclinicos '!M1450/'Paraclinicos '!N1450&lt;400,1,'Paraclinicos '!M1450/'Paraclinicos '!N1450&gt;=400,0)</f>
        <v>0</v>
      </c>
      <c r="P1504" cm="1">
        <f t="array" ref="P1504">_xlfn.IFS('Paraclinicos '!C1450="","",'Paraclinicos '!C1450&lt;20,4,'Paraclinicos '!C1450&lt;50,3,'Paraclinicos '!C1450&lt;100,2,'Paraclinicos '!C1450&lt;150,1,'Paraclinicos '!C1450&gt;150,0)</f>
        <v>0</v>
      </c>
      <c r="Q1504" cm="1">
        <f t="array" ref="Q1504">_xlfn.IFS('Paraclinicos '!O1450="","",'Paraclinicos '!O1450&lt;1.2,0,'Paraclinicos '!O1450&lt;2,1,'Paraclinicos '!O1450&lt;3.5,2,'Paraclinicos '!O1450&lt;5,3,'Paraclinicos '!O1450&gt;5,4)</f>
        <v>0</v>
      </c>
      <c r="R1504" t="str" cm="1">
        <f t="array" ref="R1504">_xlfn.IFS('Paraclinicos '!J1450="","",'Paraclinicos '!J1450&lt;1.2,0,'Paraclinicos '!J1450&lt;2,1,'Paraclinicos '!J1450&lt;6,2,'Paraclinicos '!J1450&lt;12,3,'Paraclinicos '!J1450&gt;=12,4)</f>
        <v/>
      </c>
      <c r="S1504" cm="1">
        <f t="array" ref="S1504">_xlfn.IFS('Paraclinicos '!Y1450="","",'Paraclinicos '!Y1450&lt;70,1,'Paraclinicos '!Y1450&gt;=70,0)</f>
        <v>0</v>
      </c>
      <c r="T1504" cm="1">
        <f t="array" ref="T1504">_xlfn.IFS('Paraclinicos '!W1450="","",'Paraclinicos '!W1450&lt;6,4,'Paraclinicos '!W1450&lt;10,3,'Paraclinicos '!W1450&lt;13,2,'Paraclinicos '!W1450&lt;15,1,'Paraclinicos '!W1450=15,0)</f>
        <v>0</v>
      </c>
      <c r="U1504" s="54">
        <f t="shared" si="69"/>
        <v>0</v>
      </c>
      <c r="V1504" cm="1">
        <f t="array" ref="V1504">_xlfn.IFS('Paraclinicos '!S1450="","",OR('Paraclinicos '!S1450&lt;=8,'Paraclinicos '!S1450&gt;=25),3,'Paraclinicos '!S1450&lt;12,1,'Paraclinicos '!S1450&lt;21,0,'Paraclinicos '!S1450&lt;25,2)</f>
        <v>0</v>
      </c>
      <c r="W1504" t="str">
        <f>IFERROR(IF(INDEX('BD Demog para scores enalazar'!Y$2:'BD Demog para scores enalazar'!Y$3000,MATCH(Formulas!A1504,'BD Demog para scores enalazar'!A$2:'BD Demog para scores enalazar'!A$3000,0))=1,"SI","NO"),"")</f>
        <v>SI</v>
      </c>
      <c r="X1504" s="9" t="str">
        <f>IFERROR(IF(INDEX('BD Demog para scores enalazar'!AJ$2:'BD Demog para scores enalazar'!AJ$3000,MATCH(Formulas!A1504,'BD Demog para scores enalazar'!A$2:'BD Demog para scores enalazar'!A$3000,0))=1,"SI","NO"),"")</f>
        <v>SI</v>
      </c>
      <c r="Y1504" t="str" cm="1">
        <f t="array" ref="Y1504">IF(AND(W1504="NO",X1504="NO"),_xlfn.IFS('Paraclinicos '!K1450&lt;=91,3,'Paraclinicos '!K1450&lt;94,2,'Paraclinicos '!K1450&lt;96,1,'Paraclinicos '!K1450&gt;=96,0),"")</f>
        <v/>
      </c>
      <c r="Z1504" cm="1">
        <f t="array" ref="Z1504">IF(OR(W1504="SI",X1504="SI"),_xlfn.IFS(OR(AND('Paraclinicos '!K1451&lt;=83),AND('Paraclinicos '!K1451&gt;=97,AA1504=2)),3,OR(AND('Paraclinicos '!K1451&lt;=86),AND('Paraclinicos '!K1451&gt;=94,AA1504=2)),2,OR(AND('Paraclinicos '!K1451&lt;=88),AND('Paraclinicos '!K1451&gt;=92,AA1504=2)),1,OR(AND('Paraclinicos '!K1451&gt;=88,'Paraclinicos '!K1451&lt;=92),AND('Paraclinicos '!K1451&gt;=93,AA1504=0)),0),"")</f>
        <v>3</v>
      </c>
      <c r="AA1504" cm="1">
        <f t="array" ref="AA1504">_xlfn.IFS('Paraclinicos '!E1450="","",'Paraclinicos '!E1450="Oxigeno",2,'Paraclinicos '!E1450="Aire",0)</f>
        <v>2</v>
      </c>
    </row>
    <row r="1505" spans="1:27" x14ac:dyDescent="0.25">
      <c r="A1505">
        <f>'Paraclinicos '!A1451</f>
        <v>524</v>
      </c>
      <c r="B1505" s="3">
        <f>'Paraclinicos '!R1451</f>
        <v>44343</v>
      </c>
      <c r="C1505" cm="1">
        <f t="array" ref="C1505">_xlfn.IFS('Paraclinicos '!Q1451="","",'Paraclinicos '!Q1451&gt;60,3,'Paraclinicos '!Q1451&lt;=60,1)</f>
        <v>3</v>
      </c>
      <c r="D1505" t="str">
        <f>IFERROR(IF(INDEX('BD Demog para scores enalazar'!BC$2:BC$3000,MATCH(Formulas!A1505,'BD Demog para scores enalazar'!A$2:A$3000,0))=0,"SI","NO"),"")</f>
        <v>SI</v>
      </c>
      <c r="E1505" cm="1">
        <f t="array" ref="E1505">_xlfn.IFS(D1505="","",D1505="SI",4,D1505="NO",1)</f>
        <v>4</v>
      </c>
      <c r="F1505" cm="1">
        <f t="array" ref="F1505">_xlfn.IFS('Paraclinicos '!B1451="","",'Paraclinicos '!B1451&gt;1,1,'Paraclinicos '!B1451&lt;=1,3)</f>
        <v>3</v>
      </c>
      <c r="G1505" cm="1">
        <f t="array" ref="G1505">_xlfn.IFS('Paraclinicos '!D1451="","",AND('Paraclinicos '!D1451&gt;=250,'Paraclinicos '!D1451&lt;=500),2,'Paraclinicos '!D1451&gt;500,3,'Paraclinicos '!D1451&lt;250,1)</f>
        <v>3</v>
      </c>
      <c r="H1505" s="50">
        <f t="shared" si="70"/>
        <v>13</v>
      </c>
      <c r="I1505" cm="1">
        <f t="array" ref="I1505">_xlfn.IFS('Paraclinicos '!Q1451="","",'Paraclinicos '!Q1451&gt;=65,1,'Paraclinicos '!Q1451&lt;65,0)</f>
        <v>1</v>
      </c>
      <c r="J1505" cm="1">
        <f t="array" ref="J1505">_xlfn.IFS('Paraclinicos '!I1451="","",'Paraclinicos '!I1451&gt;7,1,'Paraclinicos '!I1451&lt;=7,0)</f>
        <v>1</v>
      </c>
      <c r="K1505" cm="1">
        <f t="array" ref="K1505">_xlfn.IFS('Paraclinicos '!W1451="","",'Paraclinicos '!W1451&lt;=8,1,'Paraclinicos '!W1451&gt;8,0)</f>
        <v>1</v>
      </c>
      <c r="L1505" cm="1">
        <f t="array" ref="L1505">_xlfn.IFS('Paraclinicos '!S1451="","",'Paraclinicos '!S1451&gt;=30,1,'Paraclinicos '!S1451&lt;30,0)</f>
        <v>0</v>
      </c>
      <c r="M1505" cm="1">
        <f t="array" ref="M1505">_xlfn.IFS(OR('Paraclinicos '!T1451="",'Paraclinicos '!U1451=""),"",OR('Paraclinicos '!T1451&lt;=90,'Paraclinicos '!U1451&lt;=60),1,OR('Paraclinicos '!T1451&gt;90,'Paraclinicos '!U1451&gt;60),0)</f>
        <v>0</v>
      </c>
      <c r="N1505" s="45">
        <f t="shared" si="71"/>
        <v>3</v>
      </c>
      <c r="O1505" cm="1">
        <f t="array" ref="O1505">_xlfn.IFS(OR('Paraclinicos '!M1451="",'Paraclinicos '!N1451="",'Paraclinicos '!N1451=0),"",'Paraclinicos '!M1451/'Paraclinicos '!N1451&lt;100,4,'Paraclinicos '!M1451/'Paraclinicos '!N1451&lt;200,3,'Paraclinicos '!M1451/'Paraclinicos '!N1451&lt;300,2,'Paraclinicos '!M1451/'Paraclinicos '!N1451&lt;400,1,'Paraclinicos '!M1451/'Paraclinicos '!N1451&gt;=400,0)</f>
        <v>4</v>
      </c>
      <c r="P1505" cm="1">
        <f t="array" ref="P1505">_xlfn.IFS('Paraclinicos '!C1451="","",'Paraclinicos '!C1451&lt;20,4,'Paraclinicos '!C1451&lt;50,3,'Paraclinicos '!C1451&lt;100,2,'Paraclinicos '!C1451&lt;150,1,'Paraclinicos '!C1451&gt;150,0)</f>
        <v>0</v>
      </c>
      <c r="Q1505" cm="1">
        <f t="array" ref="Q1505">_xlfn.IFS('Paraclinicos '!O1451="","",'Paraclinicos '!O1451&lt;1.2,0,'Paraclinicos '!O1451&lt;2,1,'Paraclinicos '!O1451&lt;3.5,2,'Paraclinicos '!O1451&lt;5,3,'Paraclinicos '!O1451&gt;5,4)</f>
        <v>1</v>
      </c>
      <c r="R1505" cm="1">
        <f t="array" ref="R1505">_xlfn.IFS('Paraclinicos '!J1451="","",'Paraclinicos '!J1451&lt;1.2,0,'Paraclinicos '!J1451&lt;2,1,'Paraclinicos '!J1451&lt;6,2,'Paraclinicos '!J1451&lt;12,3,'Paraclinicos '!J1451&gt;=12,4)</f>
        <v>2</v>
      </c>
      <c r="S1505" cm="1">
        <f t="array" ref="S1505">_xlfn.IFS('Paraclinicos '!Y1451="","",'Paraclinicos '!Y1451&lt;70,1,'Paraclinicos '!Y1451&gt;=70,0)</f>
        <v>0</v>
      </c>
      <c r="T1505" cm="1">
        <f t="array" ref="T1505">_xlfn.IFS('Paraclinicos '!W1451="","",'Paraclinicos '!W1451&lt;6,4,'Paraclinicos '!W1451&lt;10,3,'Paraclinicos '!W1451&lt;13,2,'Paraclinicos '!W1451&lt;15,1,'Paraclinicos '!W1451=15,0)</f>
        <v>4</v>
      </c>
      <c r="U1505" s="54">
        <f t="shared" si="69"/>
        <v>11</v>
      </c>
      <c r="V1505" cm="1">
        <f t="array" ref="V1505">_xlfn.IFS('Paraclinicos '!S1451="","",OR('Paraclinicos '!S1451&lt;=8,'Paraclinicos '!S1451&gt;=25),3,'Paraclinicos '!S1451&lt;12,1,'Paraclinicos '!S1451&lt;21,0,'Paraclinicos '!S1451&lt;25,2)</f>
        <v>2</v>
      </c>
      <c r="W1505" t="str">
        <f>IFERROR(IF(INDEX('BD Demog para scores enalazar'!Y$2:'BD Demog para scores enalazar'!Y$3000,MATCH(Formulas!A1505,'BD Demog para scores enalazar'!A$2:'BD Demog para scores enalazar'!A$3000,0))=1,"SI","NO"),"")</f>
        <v>SI</v>
      </c>
      <c r="X1505" s="9" t="str">
        <f>IFERROR(IF(INDEX('BD Demog para scores enalazar'!AJ$2:'BD Demog para scores enalazar'!AJ$3000,MATCH(Formulas!A1505,'BD Demog para scores enalazar'!A$2:'BD Demog para scores enalazar'!A$3000,0))=1,"SI","NO"),"")</f>
        <v>SI</v>
      </c>
      <c r="Y1505" t="str" cm="1">
        <f t="array" ref="Y1505">IF(AND(W1505="NO",X1505="NO"),_xlfn.IFS('Paraclinicos '!K1451&lt;=91,3,'Paraclinicos '!K1451&lt;94,2,'Paraclinicos '!K1451&lt;96,1,'Paraclinicos '!K1451&gt;=96,0),"")</f>
        <v/>
      </c>
      <c r="Z1505" cm="1">
        <f t="array" ref="Z1505">IF(OR(W1505="SI",X1505="SI"),_xlfn.IFS(OR(AND('Paraclinicos '!K1452&lt;=83),AND('Paraclinicos '!K1452&gt;=97,AA1505=2)),3,OR(AND('Paraclinicos '!K1452&lt;=86),AND('Paraclinicos '!K1452&gt;=94,AA1505=2)),2,OR(AND('Paraclinicos '!K1452&lt;=88),AND('Paraclinicos '!K1452&gt;=92,AA1505=2)),1,OR(AND('Paraclinicos '!K1452&gt;=88,'Paraclinicos '!K1452&lt;=92),AND('Paraclinicos '!K1452&gt;=93,AA1505=0)),0),"")</f>
        <v>2</v>
      </c>
      <c r="AA1505" cm="1">
        <f t="array" ref="AA1505">_xlfn.IFS('Paraclinicos '!E1451="","",'Paraclinicos '!E1451="Oxigeno",2,'Paraclinicos '!E1451="Aire",0)</f>
        <v>2</v>
      </c>
    </row>
    <row r="1506" spans="1:27" x14ac:dyDescent="0.25">
      <c r="A1506">
        <f>'Paraclinicos '!A1452</f>
        <v>524</v>
      </c>
      <c r="B1506" s="3">
        <f>'Paraclinicos '!R1452</f>
        <v>44344</v>
      </c>
      <c r="C1506" cm="1">
        <f t="array" ref="C1506">_xlfn.IFS('Paraclinicos '!Q1452="","",'Paraclinicos '!Q1452&gt;60,3,'Paraclinicos '!Q1452&lt;=60,1)</f>
        <v>3</v>
      </c>
      <c r="D1506" t="str">
        <f>IFERROR(IF(INDEX('BD Demog para scores enalazar'!BC$2:BC$3000,MATCH(Formulas!A1506,'BD Demog para scores enalazar'!A$2:A$3000,0))=0,"SI","NO"),"")</f>
        <v>SI</v>
      </c>
      <c r="E1506" cm="1">
        <f t="array" ref="E1506">_xlfn.IFS(D1506="","",D1506="SI",4,D1506="NO",1)</f>
        <v>4</v>
      </c>
      <c r="F1506" cm="1">
        <f t="array" ref="F1506">_xlfn.IFS('Paraclinicos '!B1452="","",'Paraclinicos '!B1452&gt;1,1,'Paraclinicos '!B1452&lt;=1,3)</f>
        <v>3</v>
      </c>
      <c r="G1506" t="str" cm="1">
        <f t="array" ref="G1506">_xlfn.IFS('Paraclinicos '!D1452="","",AND('Paraclinicos '!D1452&gt;=250,'Paraclinicos '!D1452&lt;=500),2,'Paraclinicos '!D1452&gt;500,3,'Paraclinicos '!D1452&lt;250,1)</f>
        <v/>
      </c>
      <c r="H1506" s="50">
        <f t="shared" si="70"/>
        <v>10</v>
      </c>
      <c r="I1506" cm="1">
        <f t="array" ref="I1506">_xlfn.IFS('Paraclinicos '!Q1452="","",'Paraclinicos '!Q1452&gt;=65,1,'Paraclinicos '!Q1452&lt;65,0)</f>
        <v>1</v>
      </c>
      <c r="J1506" cm="1">
        <f t="array" ref="J1506">_xlfn.IFS('Paraclinicos '!I1452="","",'Paraclinicos '!I1452&gt;7,1,'Paraclinicos '!I1452&lt;=7,0)</f>
        <v>1</v>
      </c>
      <c r="K1506" cm="1">
        <f t="array" ref="K1506">_xlfn.IFS('Paraclinicos '!W1452="","",'Paraclinicos '!W1452&lt;=8,1,'Paraclinicos '!W1452&gt;8,0)</f>
        <v>1</v>
      </c>
      <c r="L1506" cm="1">
        <f t="array" ref="L1506">_xlfn.IFS('Paraclinicos '!S1452="","",'Paraclinicos '!S1452&gt;=30,1,'Paraclinicos '!S1452&lt;30,0)</f>
        <v>0</v>
      </c>
      <c r="M1506" cm="1">
        <f t="array" ref="M1506">_xlfn.IFS(OR('Paraclinicos '!T1452="",'Paraclinicos '!U1452=""),"",OR('Paraclinicos '!T1452&lt;=90,'Paraclinicos '!U1452&lt;=60),1,OR('Paraclinicos '!T1452&gt;90,'Paraclinicos '!U1452&gt;60),0)</f>
        <v>1</v>
      </c>
      <c r="N1506" s="45">
        <f t="shared" si="71"/>
        <v>5</v>
      </c>
      <c r="O1506" cm="1">
        <f t="array" ref="O1506">_xlfn.IFS(OR('Paraclinicos '!M1452="",'Paraclinicos '!N1452="",'Paraclinicos '!N1452=0),"",'Paraclinicos '!M1452/'Paraclinicos '!N1452&lt;100,4,'Paraclinicos '!M1452/'Paraclinicos '!N1452&lt;200,3,'Paraclinicos '!M1452/'Paraclinicos '!N1452&lt;300,2,'Paraclinicos '!M1452/'Paraclinicos '!N1452&lt;400,1,'Paraclinicos '!M1452/'Paraclinicos '!N1452&gt;=400,0)</f>
        <v>1</v>
      </c>
      <c r="P1506" cm="1">
        <f t="array" ref="P1506">_xlfn.IFS('Paraclinicos '!C1452="","",'Paraclinicos '!C1452&lt;20,4,'Paraclinicos '!C1452&lt;50,3,'Paraclinicos '!C1452&lt;100,2,'Paraclinicos '!C1452&lt;150,1,'Paraclinicos '!C1452&gt;150,0)</f>
        <v>0</v>
      </c>
      <c r="Q1506" cm="1">
        <f t="array" ref="Q1506">_xlfn.IFS('Paraclinicos '!O1452="","",'Paraclinicos '!O1452&lt;1.2,0,'Paraclinicos '!O1452&lt;2,1,'Paraclinicos '!O1452&lt;3.5,2,'Paraclinicos '!O1452&lt;5,3,'Paraclinicos '!O1452&gt;5,4)</f>
        <v>3</v>
      </c>
      <c r="R1506" t="str" cm="1">
        <f t="array" ref="R1506">_xlfn.IFS('Paraclinicos '!J1452="","",'Paraclinicos '!J1452&lt;1.2,0,'Paraclinicos '!J1452&lt;2,1,'Paraclinicos '!J1452&lt;6,2,'Paraclinicos '!J1452&lt;12,3,'Paraclinicos '!J1452&gt;=12,4)</f>
        <v/>
      </c>
      <c r="S1506" cm="1">
        <f t="array" ref="S1506">_xlfn.IFS('Paraclinicos '!Y1452="","",'Paraclinicos '!Y1452&lt;70,1,'Paraclinicos '!Y1452&gt;=70,0)</f>
        <v>0</v>
      </c>
      <c r="T1506" cm="1">
        <f t="array" ref="T1506">_xlfn.IFS('Paraclinicos '!W1452="","",'Paraclinicos '!W1452&lt;6,4,'Paraclinicos '!W1452&lt;10,3,'Paraclinicos '!W1452&lt;13,2,'Paraclinicos '!W1452&lt;15,1,'Paraclinicos '!W1452=15,0)</f>
        <v>4</v>
      </c>
      <c r="U1506" s="54">
        <f t="shared" si="69"/>
        <v>8</v>
      </c>
      <c r="V1506" cm="1">
        <f t="array" ref="V1506">_xlfn.IFS('Paraclinicos '!S1452="","",OR('Paraclinicos '!S1452&lt;=8,'Paraclinicos '!S1452&gt;=25),3,'Paraclinicos '!S1452&lt;12,1,'Paraclinicos '!S1452&lt;21,0,'Paraclinicos '!S1452&lt;25,2)</f>
        <v>2</v>
      </c>
      <c r="W1506" t="str">
        <f>IFERROR(IF(INDEX('BD Demog para scores enalazar'!Y$2:'BD Demog para scores enalazar'!Y$3000,MATCH(Formulas!A1506,'BD Demog para scores enalazar'!A$2:'BD Demog para scores enalazar'!A$3000,0))=1,"SI","NO"),"")</f>
        <v>SI</v>
      </c>
      <c r="X1506" s="9" t="str">
        <f>IFERROR(IF(INDEX('BD Demog para scores enalazar'!AJ$2:'BD Demog para scores enalazar'!AJ$3000,MATCH(Formulas!A1506,'BD Demog para scores enalazar'!A$2:'BD Demog para scores enalazar'!A$3000,0))=1,"SI","NO"),"")</f>
        <v>SI</v>
      </c>
      <c r="Y1506" t="str" cm="1">
        <f t="array" ref="Y1506">IF(AND(W1506="NO",X1506="NO"),_xlfn.IFS('Paraclinicos '!K1452&lt;=91,3,'Paraclinicos '!K1452&lt;94,2,'Paraclinicos '!K1452&lt;96,1,'Paraclinicos '!K1452&gt;=96,0),"")</f>
        <v/>
      </c>
      <c r="Z1506" cm="1">
        <f t="array" ref="Z1506">IF(OR(W1506="SI",X1506="SI"),_xlfn.IFS(OR(AND('Paraclinicos '!K1453&lt;=83),AND('Paraclinicos '!K1453&gt;=97,AA1506=2)),3,OR(AND('Paraclinicos '!K1453&lt;=86),AND('Paraclinicos '!K1453&gt;=94,AA1506=2)),2,OR(AND('Paraclinicos '!K1453&lt;=88),AND('Paraclinicos '!K1453&gt;=92,AA1506=2)),1,OR(AND('Paraclinicos '!K1453&gt;=88,'Paraclinicos '!K1453&lt;=92),AND('Paraclinicos '!K1453&gt;=93,AA1506=0)),0),"")</f>
        <v>0</v>
      </c>
      <c r="AA1506" cm="1">
        <f t="array" ref="AA1506">_xlfn.IFS('Paraclinicos '!E1452="","",'Paraclinicos '!E1452="Oxigeno",2,'Paraclinicos '!E1452="Aire",0)</f>
        <v>2</v>
      </c>
    </row>
    <row r="1507" spans="1:27" x14ac:dyDescent="0.25">
      <c r="A1507">
        <f>'Paraclinicos '!A1453</f>
        <v>524</v>
      </c>
      <c r="B1507" s="3">
        <f>'Paraclinicos '!R1453</f>
        <v>44346</v>
      </c>
      <c r="C1507" cm="1">
        <f t="array" ref="C1507">_xlfn.IFS('Paraclinicos '!Q1453="","",'Paraclinicos '!Q1453&gt;60,3,'Paraclinicos '!Q1453&lt;=60,1)</f>
        <v>3</v>
      </c>
      <c r="D1507" t="str">
        <f>IFERROR(IF(INDEX('BD Demog para scores enalazar'!BC$2:BC$3000,MATCH(Formulas!A1507,'BD Demog para scores enalazar'!A$2:A$3000,0))=0,"SI","NO"),"")</f>
        <v>SI</v>
      </c>
      <c r="E1507" cm="1">
        <f t="array" ref="E1507">_xlfn.IFS(D1507="","",D1507="SI",4,D1507="NO",1)</f>
        <v>4</v>
      </c>
      <c r="F1507" cm="1">
        <f t="array" ref="F1507">_xlfn.IFS('Paraclinicos '!B1453="","",'Paraclinicos '!B1453&gt;1,1,'Paraclinicos '!B1453&lt;=1,3)</f>
        <v>3</v>
      </c>
      <c r="G1507" t="str" cm="1">
        <f t="array" ref="G1507">_xlfn.IFS('Paraclinicos '!D1453="","",AND('Paraclinicos '!D1453&gt;=250,'Paraclinicos '!D1453&lt;=500),2,'Paraclinicos '!D1453&gt;500,3,'Paraclinicos '!D1453&lt;250,1)</f>
        <v/>
      </c>
      <c r="H1507" s="50">
        <f t="shared" si="70"/>
        <v>10</v>
      </c>
      <c r="I1507" cm="1">
        <f t="array" ref="I1507">_xlfn.IFS('Paraclinicos '!Q1453="","",'Paraclinicos '!Q1453&gt;=65,1,'Paraclinicos '!Q1453&lt;65,0)</f>
        <v>1</v>
      </c>
      <c r="J1507" cm="1">
        <f t="array" ref="J1507">_xlfn.IFS('Paraclinicos '!I1453="","",'Paraclinicos '!I1453&gt;7,1,'Paraclinicos '!I1453&lt;=7,0)</f>
        <v>1</v>
      </c>
      <c r="K1507" cm="1">
        <f t="array" ref="K1507">_xlfn.IFS('Paraclinicos '!W1453="","",'Paraclinicos '!W1453&lt;=8,1,'Paraclinicos '!W1453&gt;8,0)</f>
        <v>1</v>
      </c>
      <c r="L1507" cm="1">
        <f t="array" ref="L1507">_xlfn.IFS('Paraclinicos '!S1453="","",'Paraclinicos '!S1453&gt;=30,1,'Paraclinicos '!S1453&lt;30,0)</f>
        <v>0</v>
      </c>
      <c r="M1507" cm="1">
        <f t="array" ref="M1507">_xlfn.IFS(OR('Paraclinicos '!T1453="",'Paraclinicos '!U1453=""),"",OR('Paraclinicos '!T1453&lt;=90,'Paraclinicos '!U1453&lt;=60),1,OR('Paraclinicos '!T1453&gt;90,'Paraclinicos '!U1453&gt;60),0)</f>
        <v>0</v>
      </c>
      <c r="N1507" s="45">
        <f t="shared" si="71"/>
        <v>5</v>
      </c>
      <c r="O1507" cm="1">
        <f t="array" ref="O1507">_xlfn.IFS(OR('Paraclinicos '!M1453="",'Paraclinicos '!N1453="",'Paraclinicos '!N1453=0),"",'Paraclinicos '!M1453/'Paraclinicos '!N1453&lt;100,4,'Paraclinicos '!M1453/'Paraclinicos '!N1453&lt;200,3,'Paraclinicos '!M1453/'Paraclinicos '!N1453&lt;300,2,'Paraclinicos '!M1453/'Paraclinicos '!N1453&lt;400,1,'Paraclinicos '!M1453/'Paraclinicos '!N1453&gt;=400,0)</f>
        <v>0</v>
      </c>
      <c r="P1507" cm="1">
        <f t="array" ref="P1507">_xlfn.IFS('Paraclinicos '!C1453="","",'Paraclinicos '!C1453&lt;20,4,'Paraclinicos '!C1453&lt;50,3,'Paraclinicos '!C1453&lt;100,2,'Paraclinicos '!C1453&lt;150,1,'Paraclinicos '!C1453&gt;150,0)</f>
        <v>0</v>
      </c>
      <c r="Q1507" cm="1">
        <f t="array" ref="Q1507">_xlfn.IFS('Paraclinicos '!O1453="","",'Paraclinicos '!O1453&lt;1.2,0,'Paraclinicos '!O1453&lt;2,1,'Paraclinicos '!O1453&lt;3.5,2,'Paraclinicos '!O1453&lt;5,3,'Paraclinicos '!O1453&gt;5,4)</f>
        <v>4</v>
      </c>
      <c r="R1507" t="str" cm="1">
        <f t="array" ref="R1507">_xlfn.IFS('Paraclinicos '!J1453="","",'Paraclinicos '!J1453&lt;1.2,0,'Paraclinicos '!J1453&lt;2,1,'Paraclinicos '!J1453&lt;6,2,'Paraclinicos '!J1453&lt;12,3,'Paraclinicos '!J1453&gt;=12,4)</f>
        <v/>
      </c>
      <c r="S1507" cm="1">
        <f t="array" ref="S1507">_xlfn.IFS('Paraclinicos '!Y1453="","",'Paraclinicos '!Y1453&lt;70,1,'Paraclinicos '!Y1453&gt;=70,0)</f>
        <v>0</v>
      </c>
      <c r="T1507" cm="1">
        <f t="array" ref="T1507">_xlfn.IFS('Paraclinicos '!W1453="","",'Paraclinicos '!W1453&lt;6,4,'Paraclinicos '!W1453&lt;10,3,'Paraclinicos '!W1453&lt;13,2,'Paraclinicos '!W1453&lt;15,1,'Paraclinicos '!W1453=15,0)</f>
        <v>4</v>
      </c>
      <c r="U1507" s="54">
        <f t="shared" si="69"/>
        <v>8</v>
      </c>
      <c r="V1507" cm="1">
        <f t="array" ref="V1507">_xlfn.IFS('Paraclinicos '!S1453="","",OR('Paraclinicos '!S1453&lt;=8,'Paraclinicos '!S1453&gt;=25),3,'Paraclinicos '!S1453&lt;12,1,'Paraclinicos '!S1453&lt;21,0,'Paraclinicos '!S1453&lt;25,2)</f>
        <v>2</v>
      </c>
      <c r="W1507" t="str">
        <f>IFERROR(IF(INDEX('BD Demog para scores enalazar'!Y$2:'BD Demog para scores enalazar'!Y$3000,MATCH(Formulas!A1507,'BD Demog para scores enalazar'!A$2:'BD Demog para scores enalazar'!A$3000,0))=1,"SI","NO"),"")</f>
        <v>SI</v>
      </c>
      <c r="X1507" s="9" t="str">
        <f>IFERROR(IF(INDEX('BD Demog para scores enalazar'!AJ$2:'BD Demog para scores enalazar'!AJ$3000,MATCH(Formulas!A1507,'BD Demog para scores enalazar'!A$2:'BD Demog para scores enalazar'!A$3000,0))=1,"SI","NO"),"")</f>
        <v>SI</v>
      </c>
      <c r="Y1507" t="str" cm="1">
        <f t="array" ref="Y1507">IF(AND(W1507="NO",X1507="NO"),_xlfn.IFS('Paraclinicos '!K1453&lt;=91,3,'Paraclinicos '!K1453&lt;94,2,'Paraclinicos '!K1453&lt;96,1,'Paraclinicos '!K1453&gt;=96,0),"")</f>
        <v/>
      </c>
      <c r="Z1507" cm="1">
        <f t="array" ref="Z1507">IF(OR(W1507="SI",X1507="SI"),_xlfn.IFS(OR(AND('Paraclinicos '!K1454&lt;=83),AND('Paraclinicos '!K1454&gt;=97,AA1507=2)),3,OR(AND('Paraclinicos '!K1454&lt;=86),AND('Paraclinicos '!K1454&gt;=94,AA1507=2)),2,OR(AND('Paraclinicos '!K1454&lt;=88),AND('Paraclinicos '!K1454&gt;=92,AA1507=2)),1,OR(AND('Paraclinicos '!K1454&gt;=88,'Paraclinicos '!K1454&lt;=92),AND('Paraclinicos '!K1454&gt;=93,AA1507=0)),0),"")</f>
        <v>1</v>
      </c>
      <c r="AA1507" cm="1">
        <f t="array" ref="AA1507">_xlfn.IFS('Paraclinicos '!E1453="","",'Paraclinicos '!E1453="Oxigeno",2,'Paraclinicos '!E1453="Aire",0)</f>
        <v>2</v>
      </c>
    </row>
    <row r="1508" spans="1:27" x14ac:dyDescent="0.25">
      <c r="A1508">
        <f>'Paraclinicos '!A1454</f>
        <v>534</v>
      </c>
      <c r="B1508" s="3">
        <f>'Paraclinicos '!R1454</f>
        <v>44282</v>
      </c>
      <c r="C1508" cm="1">
        <f t="array" ref="C1508">_xlfn.IFS('Paraclinicos '!Q1454="","",'Paraclinicos '!Q1454&gt;60,3,'Paraclinicos '!Q1454&lt;=60,1)</f>
        <v>3</v>
      </c>
      <c r="D1508" t="str">
        <f>IFERROR(IF(INDEX('BD Demog para scores enalazar'!BC$2:BC$3000,MATCH(Formulas!A1508,'BD Demog para scores enalazar'!A$2:A$3000,0))=0,"SI","NO"),"")</f>
        <v>SI</v>
      </c>
      <c r="E1508" cm="1">
        <f t="array" ref="E1508">_xlfn.IFS(D1508="","",D1508="SI",4,D1508="NO",1)</f>
        <v>4</v>
      </c>
      <c r="F1508" cm="1">
        <f t="array" ref="F1508">_xlfn.IFS('Paraclinicos '!B1454="","",'Paraclinicos '!B1454&gt;1,1,'Paraclinicos '!B1454&lt;=1,3)</f>
        <v>3</v>
      </c>
      <c r="G1508" cm="1">
        <f t="array" ref="G1508">_xlfn.IFS('Paraclinicos '!D1454="","",AND('Paraclinicos '!D1454&gt;=250,'Paraclinicos '!D1454&lt;=500),2,'Paraclinicos '!D1454&gt;500,3,'Paraclinicos '!D1454&lt;250,1)</f>
        <v>2</v>
      </c>
      <c r="H1508" s="50">
        <f t="shared" si="70"/>
        <v>12</v>
      </c>
      <c r="I1508" cm="1">
        <f t="array" ref="I1508">_xlfn.IFS('Paraclinicos '!Q1454="","",'Paraclinicos '!Q1454&gt;=65,1,'Paraclinicos '!Q1454&lt;65,0)</f>
        <v>1</v>
      </c>
      <c r="J1508" cm="1">
        <f t="array" ref="J1508">_xlfn.IFS('Paraclinicos '!I1454="","",'Paraclinicos '!I1454&gt;7,1,'Paraclinicos '!I1454&lt;=7,0)</f>
        <v>1</v>
      </c>
      <c r="K1508" cm="1">
        <f t="array" ref="K1508">_xlfn.IFS('Paraclinicos '!W1454="","",'Paraclinicos '!W1454&lt;=8,1,'Paraclinicos '!W1454&gt;8,0)</f>
        <v>0</v>
      </c>
      <c r="L1508" cm="1">
        <f t="array" ref="L1508">_xlfn.IFS('Paraclinicos '!S1454="","",'Paraclinicos '!S1454&gt;=30,1,'Paraclinicos '!S1454&lt;30,0)</f>
        <v>0</v>
      </c>
      <c r="M1508" cm="1">
        <f t="array" ref="M1508">_xlfn.IFS(OR('Paraclinicos '!T1454="",'Paraclinicos '!U1454=""),"",OR('Paraclinicos '!T1454&lt;=90,'Paraclinicos '!U1454&lt;=60),1,OR('Paraclinicos '!T1454&gt;90,'Paraclinicos '!U1454&gt;60),0)</f>
        <v>0</v>
      </c>
      <c r="N1508" s="45">
        <f t="shared" si="71"/>
        <v>3</v>
      </c>
      <c r="O1508" cm="1">
        <f t="array" ref="O1508">_xlfn.IFS(OR('Paraclinicos '!M1454="",'Paraclinicos '!N1454="",'Paraclinicos '!N1454=0),"",'Paraclinicos '!M1454/'Paraclinicos '!N1454&lt;100,4,'Paraclinicos '!M1454/'Paraclinicos '!N1454&lt;200,3,'Paraclinicos '!M1454/'Paraclinicos '!N1454&lt;300,2,'Paraclinicos '!M1454/'Paraclinicos '!N1454&lt;400,1,'Paraclinicos '!M1454/'Paraclinicos '!N1454&gt;=400,0)</f>
        <v>2</v>
      </c>
      <c r="P1508" cm="1">
        <f t="array" ref="P1508">_xlfn.IFS('Paraclinicos '!C1454="","",'Paraclinicos '!C1454&lt;20,4,'Paraclinicos '!C1454&lt;50,3,'Paraclinicos '!C1454&lt;100,2,'Paraclinicos '!C1454&lt;150,1,'Paraclinicos '!C1454&gt;150,0)</f>
        <v>1</v>
      </c>
      <c r="Q1508" cm="1">
        <f t="array" ref="Q1508">_xlfn.IFS('Paraclinicos '!O1454="","",'Paraclinicos '!O1454&lt;1.2,0,'Paraclinicos '!O1454&lt;2,1,'Paraclinicos '!O1454&lt;3.5,2,'Paraclinicos '!O1454&lt;5,3,'Paraclinicos '!O1454&gt;5,4)</f>
        <v>0</v>
      </c>
      <c r="R1508" cm="1">
        <f t="array" ref="R1508">_xlfn.IFS('Paraclinicos '!J1454="","",'Paraclinicos '!J1454&lt;1.2,0,'Paraclinicos '!J1454&lt;2,1,'Paraclinicos '!J1454&lt;6,2,'Paraclinicos '!J1454&lt;12,3,'Paraclinicos '!J1454&gt;=12,4)</f>
        <v>0</v>
      </c>
      <c r="S1508" cm="1">
        <f t="array" ref="S1508">_xlfn.IFS('Paraclinicos '!Y1454="","",'Paraclinicos '!Y1454&lt;70,1,'Paraclinicos '!Y1454&gt;=70,0)</f>
        <v>0</v>
      </c>
      <c r="T1508" cm="1">
        <f t="array" ref="T1508">_xlfn.IFS('Paraclinicos '!W1454="","",'Paraclinicos '!W1454&lt;6,4,'Paraclinicos '!W1454&lt;10,3,'Paraclinicos '!W1454&lt;13,2,'Paraclinicos '!W1454&lt;15,1,'Paraclinicos '!W1454=15,0)</f>
        <v>0</v>
      </c>
      <c r="U1508" s="54">
        <f t="shared" si="69"/>
        <v>3</v>
      </c>
      <c r="V1508" cm="1">
        <f t="array" ref="V1508">_xlfn.IFS('Paraclinicos '!S1454="","",OR('Paraclinicos '!S1454&lt;=8,'Paraclinicos '!S1454&gt;=25),3,'Paraclinicos '!S1454&lt;12,1,'Paraclinicos '!S1454&lt;21,0,'Paraclinicos '!S1454&lt;25,2)</f>
        <v>2</v>
      </c>
      <c r="W1508" t="str">
        <f>IFERROR(IF(INDEX('BD Demog para scores enalazar'!Y$2:'BD Demog para scores enalazar'!Y$3000,MATCH(Formulas!A1508,'BD Demog para scores enalazar'!A$2:'BD Demog para scores enalazar'!A$3000,0))=1,"SI","NO"),"")</f>
        <v>NO</v>
      </c>
      <c r="X1508" s="9" t="str">
        <f>IFERROR(IF(INDEX('BD Demog para scores enalazar'!AJ$2:'BD Demog para scores enalazar'!AJ$3000,MATCH(Formulas!A1508,'BD Demog para scores enalazar'!A$2:'BD Demog para scores enalazar'!A$3000,0))=1,"SI","NO"),"")</f>
        <v>NO</v>
      </c>
      <c r="Y1508" cm="1">
        <f t="array" ref="Y1508">IF(AND(W1508="NO",X1508="NO"),_xlfn.IFS('Paraclinicos '!K1454&lt;=91,3,'Paraclinicos '!K1454&lt;94,2,'Paraclinicos '!K1454&lt;96,1,'Paraclinicos '!K1454&gt;=96,0),"")</f>
        <v>2</v>
      </c>
      <c r="Z1508" t="str" cm="1">
        <f t="array" ref="Z1508">IF(OR(W1508="SI",X1508="SI"),_xlfn.IFS(OR(AND('Paraclinicos '!K1455&lt;=83),AND('Paraclinicos '!K1455&gt;=97,AA1508=2)),3,OR(AND('Paraclinicos '!K1455&lt;=86),AND('Paraclinicos '!K1455&gt;=94,AA1508=2)),2,OR(AND('Paraclinicos '!K1455&lt;=88),AND('Paraclinicos '!K1455&gt;=92,AA1508=2)),1,OR(AND('Paraclinicos '!K1455&gt;=88,'Paraclinicos '!K1455&lt;=92),AND('Paraclinicos '!K1455&gt;=93,AA1508=0)),0),"")</f>
        <v/>
      </c>
      <c r="AA1508" cm="1">
        <f t="array" ref="AA1508">_xlfn.IFS('Paraclinicos '!E1454="","",'Paraclinicos '!E1454="Oxigeno",2,'Paraclinicos '!E1454="Aire",0)</f>
        <v>2</v>
      </c>
    </row>
    <row r="1509" spans="1:27" x14ac:dyDescent="0.25">
      <c r="A1509">
        <f>'Paraclinicos '!A1455</f>
        <v>534</v>
      </c>
      <c r="B1509" s="3">
        <f>'Paraclinicos '!R1455</f>
        <v>44285</v>
      </c>
      <c r="C1509" cm="1">
        <f t="array" ref="C1509">_xlfn.IFS('Paraclinicos '!Q1455="","",'Paraclinicos '!Q1455&gt;60,3,'Paraclinicos '!Q1455&lt;=60,1)</f>
        <v>3</v>
      </c>
      <c r="D1509" t="str">
        <f>IFERROR(IF(INDEX('BD Demog para scores enalazar'!BC$2:BC$3000,MATCH(Formulas!A1509,'BD Demog para scores enalazar'!A$2:A$3000,0))=0,"SI","NO"),"")</f>
        <v>SI</v>
      </c>
      <c r="E1509" cm="1">
        <f t="array" ref="E1509">_xlfn.IFS(D1509="","",D1509="SI",4,D1509="NO",1)</f>
        <v>4</v>
      </c>
      <c r="F1509" cm="1">
        <f t="array" ref="F1509">_xlfn.IFS('Paraclinicos '!B1455="","",'Paraclinicos '!B1455&gt;1,1,'Paraclinicos '!B1455&lt;=1,3)</f>
        <v>3</v>
      </c>
      <c r="G1509" cm="1">
        <f t="array" ref="G1509">_xlfn.IFS('Paraclinicos '!D1455="","",AND('Paraclinicos '!D1455&gt;=250,'Paraclinicos '!D1455&lt;=500),2,'Paraclinicos '!D1455&gt;500,3,'Paraclinicos '!D1455&lt;250,1)</f>
        <v>2</v>
      </c>
      <c r="H1509" s="50">
        <f t="shared" si="70"/>
        <v>12</v>
      </c>
      <c r="I1509" cm="1">
        <f t="array" ref="I1509">_xlfn.IFS('Paraclinicos '!Q1455="","",'Paraclinicos '!Q1455&gt;=65,1,'Paraclinicos '!Q1455&lt;65,0)</f>
        <v>1</v>
      </c>
      <c r="J1509" cm="1">
        <f t="array" ref="J1509">_xlfn.IFS('Paraclinicos '!I1455="","",'Paraclinicos '!I1455&gt;7,1,'Paraclinicos '!I1455&lt;=7,0)</f>
        <v>1</v>
      </c>
      <c r="K1509" cm="1">
        <f t="array" ref="K1509">_xlfn.IFS('Paraclinicos '!W1455="","",'Paraclinicos '!W1455&lt;=8,1,'Paraclinicos '!W1455&gt;8,0)</f>
        <v>0</v>
      </c>
      <c r="L1509" cm="1">
        <f t="array" ref="L1509">_xlfn.IFS('Paraclinicos '!S1455="","",'Paraclinicos '!S1455&gt;=30,1,'Paraclinicos '!S1455&lt;30,0)</f>
        <v>0</v>
      </c>
      <c r="M1509" cm="1">
        <f t="array" ref="M1509">_xlfn.IFS(OR('Paraclinicos '!T1455="",'Paraclinicos '!U1455=""),"",OR('Paraclinicos '!T1455&lt;=90,'Paraclinicos '!U1455&lt;=60),1,OR('Paraclinicos '!T1455&gt;90,'Paraclinicos '!U1455&gt;60),0)</f>
        <v>0</v>
      </c>
      <c r="N1509" s="45">
        <f t="shared" si="71"/>
        <v>2</v>
      </c>
      <c r="O1509" cm="1">
        <f t="array" ref="O1509">_xlfn.IFS(OR('Paraclinicos '!M1455="",'Paraclinicos '!N1455="",'Paraclinicos '!N1455=0),"",'Paraclinicos '!M1455/'Paraclinicos '!N1455&lt;100,4,'Paraclinicos '!M1455/'Paraclinicos '!N1455&lt;200,3,'Paraclinicos '!M1455/'Paraclinicos '!N1455&lt;300,2,'Paraclinicos '!M1455/'Paraclinicos '!N1455&lt;400,1,'Paraclinicos '!M1455/'Paraclinicos '!N1455&gt;=400,0)</f>
        <v>2</v>
      </c>
      <c r="P1509" cm="1">
        <f t="array" ref="P1509">_xlfn.IFS('Paraclinicos '!C1455="","",'Paraclinicos '!C1455&lt;20,4,'Paraclinicos '!C1455&lt;50,3,'Paraclinicos '!C1455&lt;100,2,'Paraclinicos '!C1455&lt;150,1,'Paraclinicos '!C1455&gt;150,0)</f>
        <v>0</v>
      </c>
      <c r="Q1509" cm="1">
        <f t="array" ref="Q1509">_xlfn.IFS('Paraclinicos '!O1455="","",'Paraclinicos '!O1455&lt;1.2,0,'Paraclinicos '!O1455&lt;2,1,'Paraclinicos '!O1455&lt;3.5,2,'Paraclinicos '!O1455&lt;5,3,'Paraclinicos '!O1455&gt;5,4)</f>
        <v>0</v>
      </c>
      <c r="R1509" t="str" cm="1">
        <f t="array" ref="R1509">_xlfn.IFS('Paraclinicos '!J1455="","",'Paraclinicos '!J1455&lt;1.2,0,'Paraclinicos '!J1455&lt;2,1,'Paraclinicos '!J1455&lt;6,2,'Paraclinicos '!J1455&lt;12,3,'Paraclinicos '!J1455&gt;=12,4)</f>
        <v/>
      </c>
      <c r="S1509" cm="1">
        <f t="array" ref="S1509">_xlfn.IFS('Paraclinicos '!Y1455="","",'Paraclinicos '!Y1455&lt;70,1,'Paraclinicos '!Y1455&gt;=70,0)</f>
        <v>0</v>
      </c>
      <c r="T1509" cm="1">
        <f t="array" ref="T1509">_xlfn.IFS('Paraclinicos '!W1455="","",'Paraclinicos '!W1455&lt;6,4,'Paraclinicos '!W1455&lt;10,3,'Paraclinicos '!W1455&lt;13,2,'Paraclinicos '!W1455&lt;15,1,'Paraclinicos '!W1455=15,0)</f>
        <v>0</v>
      </c>
      <c r="U1509" s="54">
        <f t="shared" si="69"/>
        <v>2</v>
      </c>
      <c r="V1509" cm="1">
        <f t="array" ref="V1509">_xlfn.IFS('Paraclinicos '!S1455="","",OR('Paraclinicos '!S1455&lt;=8,'Paraclinicos '!S1455&gt;=25),3,'Paraclinicos '!S1455&lt;12,1,'Paraclinicos '!S1455&lt;21,0,'Paraclinicos '!S1455&lt;25,2)</f>
        <v>0</v>
      </c>
      <c r="W1509" t="str">
        <f>IFERROR(IF(INDEX('BD Demog para scores enalazar'!Y$2:'BD Demog para scores enalazar'!Y$3000,MATCH(Formulas!A1509,'BD Demog para scores enalazar'!A$2:'BD Demog para scores enalazar'!A$3000,0))=1,"SI","NO"),"")</f>
        <v>NO</v>
      </c>
      <c r="X1509" s="9" t="str">
        <f>IFERROR(IF(INDEX('BD Demog para scores enalazar'!AJ$2:'BD Demog para scores enalazar'!AJ$3000,MATCH(Formulas!A1509,'BD Demog para scores enalazar'!A$2:'BD Demog para scores enalazar'!A$3000,0))=1,"SI","NO"),"")</f>
        <v>NO</v>
      </c>
      <c r="Y1509" cm="1">
        <f t="array" ref="Y1509">IF(AND(W1509="NO",X1509="NO"),_xlfn.IFS('Paraclinicos '!K1455&lt;=91,3,'Paraclinicos '!K1455&lt;94,2,'Paraclinicos '!K1455&lt;96,1,'Paraclinicos '!K1455&gt;=96,0),"")</f>
        <v>3</v>
      </c>
      <c r="Z1509" t="str" cm="1">
        <f t="array" ref="Z1509">IF(OR(W1509="SI",X1509="SI"),_xlfn.IFS(OR(AND('Paraclinicos '!K1456&lt;=83),AND('Paraclinicos '!K1456&gt;=97,AA1509=2)),3,OR(AND('Paraclinicos '!K1456&lt;=86),AND('Paraclinicos '!K1456&gt;=94,AA1509=2)),2,OR(AND('Paraclinicos '!K1456&lt;=88),AND('Paraclinicos '!K1456&gt;=92,AA1509=2)),1,OR(AND('Paraclinicos '!K1456&gt;=88,'Paraclinicos '!K1456&lt;=92),AND('Paraclinicos '!K1456&gt;=93,AA1509=0)),0),"")</f>
        <v/>
      </c>
      <c r="AA1509" cm="1">
        <f t="array" ref="AA1509">_xlfn.IFS('Paraclinicos '!E1455="","",'Paraclinicos '!E1455="Oxigeno",2,'Paraclinicos '!E1455="Aire",0)</f>
        <v>2</v>
      </c>
    </row>
    <row r="1510" spans="1:27" x14ac:dyDescent="0.25">
      <c r="A1510">
        <f>'Paraclinicos '!A1456</f>
        <v>534</v>
      </c>
      <c r="B1510" s="3">
        <f>'Paraclinicos '!R1456</f>
        <v>44287</v>
      </c>
      <c r="C1510" cm="1">
        <f t="array" ref="C1510">_xlfn.IFS('Paraclinicos '!Q1456="","",'Paraclinicos '!Q1456&gt;60,3,'Paraclinicos '!Q1456&lt;=60,1)</f>
        <v>3</v>
      </c>
      <c r="D1510" t="str">
        <f>IFERROR(IF(INDEX('BD Demog para scores enalazar'!BC$2:BC$3000,MATCH(Formulas!A1510,'BD Demog para scores enalazar'!A$2:A$3000,0))=0,"SI","NO"),"")</f>
        <v>SI</v>
      </c>
      <c r="E1510" cm="1">
        <f t="array" ref="E1510">_xlfn.IFS(D1510="","",D1510="SI",4,D1510="NO",1)</f>
        <v>4</v>
      </c>
      <c r="F1510" cm="1">
        <f t="array" ref="F1510">_xlfn.IFS('Paraclinicos '!B1456="","",'Paraclinicos '!B1456&gt;1,1,'Paraclinicos '!B1456&lt;=1,3)</f>
        <v>3</v>
      </c>
      <c r="G1510" cm="1">
        <f t="array" ref="G1510">_xlfn.IFS('Paraclinicos '!D1456="","",AND('Paraclinicos '!D1456&gt;=250,'Paraclinicos '!D1456&lt;=500),2,'Paraclinicos '!D1456&gt;500,3,'Paraclinicos '!D1456&lt;250,1)</f>
        <v>3</v>
      </c>
      <c r="H1510" s="50">
        <f t="shared" si="70"/>
        <v>13</v>
      </c>
      <c r="I1510" cm="1">
        <f t="array" ref="I1510">_xlfn.IFS('Paraclinicos '!Q1456="","",'Paraclinicos '!Q1456&gt;=65,1,'Paraclinicos '!Q1456&lt;65,0)</f>
        <v>1</v>
      </c>
      <c r="J1510" cm="1">
        <f t="array" ref="J1510">_xlfn.IFS('Paraclinicos '!I1456="","",'Paraclinicos '!I1456&gt;7,1,'Paraclinicos '!I1456&lt;=7,0)</f>
        <v>1</v>
      </c>
      <c r="K1510" cm="1">
        <f t="array" ref="K1510">_xlfn.IFS('Paraclinicos '!W1456="","",'Paraclinicos '!W1456&lt;=8,1,'Paraclinicos '!W1456&gt;8,0)</f>
        <v>1</v>
      </c>
      <c r="L1510" cm="1">
        <f t="array" ref="L1510">_xlfn.IFS('Paraclinicos '!S1456="","",'Paraclinicos '!S1456&gt;=30,1,'Paraclinicos '!S1456&lt;30,0)</f>
        <v>0</v>
      </c>
      <c r="M1510" cm="1">
        <f t="array" ref="M1510">_xlfn.IFS(OR('Paraclinicos '!T1456="",'Paraclinicos '!U1456=""),"",OR('Paraclinicos '!T1456&lt;=90,'Paraclinicos '!U1456&lt;=60),1,OR('Paraclinicos '!T1456&gt;90,'Paraclinicos '!U1456&gt;60),0)</f>
        <v>1</v>
      </c>
      <c r="N1510" s="45">
        <f t="shared" si="71"/>
        <v>4</v>
      </c>
      <c r="O1510" cm="1">
        <f t="array" ref="O1510">_xlfn.IFS(OR('Paraclinicos '!M1456="",'Paraclinicos '!N1456="",'Paraclinicos '!N1456=0),"",'Paraclinicos '!M1456/'Paraclinicos '!N1456&lt;100,4,'Paraclinicos '!M1456/'Paraclinicos '!N1456&lt;200,3,'Paraclinicos '!M1456/'Paraclinicos '!N1456&lt;300,2,'Paraclinicos '!M1456/'Paraclinicos '!N1456&lt;400,1,'Paraclinicos '!M1456/'Paraclinicos '!N1456&gt;=400,0)</f>
        <v>2</v>
      </c>
      <c r="P1510" cm="1">
        <f t="array" ref="P1510">_xlfn.IFS('Paraclinicos '!C1456="","",'Paraclinicos '!C1456&lt;20,4,'Paraclinicos '!C1456&lt;50,3,'Paraclinicos '!C1456&lt;100,2,'Paraclinicos '!C1456&lt;150,1,'Paraclinicos '!C1456&gt;150,0)</f>
        <v>0</v>
      </c>
      <c r="Q1510" cm="1">
        <f t="array" ref="Q1510">_xlfn.IFS('Paraclinicos '!O1456="","",'Paraclinicos '!O1456&lt;1.2,0,'Paraclinicos '!O1456&lt;2,1,'Paraclinicos '!O1456&lt;3.5,2,'Paraclinicos '!O1456&lt;5,3,'Paraclinicos '!O1456&gt;5,4)</f>
        <v>0</v>
      </c>
      <c r="R1510" cm="1">
        <f t="array" ref="R1510">_xlfn.IFS('Paraclinicos '!J1456="","",'Paraclinicos '!J1456&lt;1.2,0,'Paraclinicos '!J1456&lt;2,1,'Paraclinicos '!J1456&lt;6,2,'Paraclinicos '!J1456&lt;12,3,'Paraclinicos '!J1456&gt;=12,4)</f>
        <v>0</v>
      </c>
      <c r="S1510" cm="1">
        <f t="array" ref="S1510">_xlfn.IFS('Paraclinicos '!Y1456="","",'Paraclinicos '!Y1456&lt;70,1,'Paraclinicos '!Y1456&gt;=70,0)</f>
        <v>0</v>
      </c>
      <c r="T1510" cm="1">
        <f t="array" ref="T1510">_xlfn.IFS('Paraclinicos '!W1456="","",'Paraclinicos '!W1456&lt;6,4,'Paraclinicos '!W1456&lt;10,3,'Paraclinicos '!W1456&lt;13,2,'Paraclinicos '!W1456&lt;15,1,'Paraclinicos '!W1456=15,0)</f>
        <v>4</v>
      </c>
      <c r="U1510" s="54">
        <f t="shared" si="69"/>
        <v>6</v>
      </c>
      <c r="V1510" cm="1">
        <f t="array" ref="V1510">_xlfn.IFS('Paraclinicos '!S1456="","",OR('Paraclinicos '!S1456&lt;=8,'Paraclinicos '!S1456&gt;=25),3,'Paraclinicos '!S1456&lt;12,1,'Paraclinicos '!S1456&lt;21,0,'Paraclinicos '!S1456&lt;25,2)</f>
        <v>2</v>
      </c>
      <c r="W1510" t="str">
        <f>IFERROR(IF(INDEX('BD Demog para scores enalazar'!Y$2:'BD Demog para scores enalazar'!Y$3000,MATCH(Formulas!A1510,'BD Demog para scores enalazar'!A$2:'BD Demog para scores enalazar'!A$3000,0))=1,"SI","NO"),"")</f>
        <v>NO</v>
      </c>
      <c r="X1510" s="9" t="str">
        <f>IFERROR(IF(INDEX('BD Demog para scores enalazar'!AJ$2:'BD Demog para scores enalazar'!AJ$3000,MATCH(Formulas!A1510,'BD Demog para scores enalazar'!A$2:'BD Demog para scores enalazar'!A$3000,0))=1,"SI","NO"),"")</f>
        <v>NO</v>
      </c>
      <c r="Y1510" cm="1">
        <f t="array" ref="Y1510">IF(AND(W1510="NO",X1510="NO"),_xlfn.IFS('Paraclinicos '!K1456&lt;=91,3,'Paraclinicos '!K1456&lt;94,2,'Paraclinicos '!K1456&lt;96,1,'Paraclinicos '!K1456&gt;=96,0),"")</f>
        <v>3</v>
      </c>
      <c r="Z1510" t="str" cm="1">
        <f t="array" ref="Z1510">IF(OR(W1510="SI",X1510="SI"),_xlfn.IFS(OR(AND('Paraclinicos '!K1457&lt;=83),AND('Paraclinicos '!K1457&gt;=97,AA1510=2)),3,OR(AND('Paraclinicos '!K1457&lt;=86),AND('Paraclinicos '!K1457&gt;=94,AA1510=2)),2,OR(AND('Paraclinicos '!K1457&lt;=88),AND('Paraclinicos '!K1457&gt;=92,AA1510=2)),1,OR(AND('Paraclinicos '!K1457&gt;=88,'Paraclinicos '!K1457&lt;=92),AND('Paraclinicos '!K1457&gt;=93,AA1510=0)),0),"")</f>
        <v/>
      </c>
      <c r="AA1510" cm="1">
        <f t="array" ref="AA1510">_xlfn.IFS('Paraclinicos '!E1456="","",'Paraclinicos '!E1456="Oxigeno",2,'Paraclinicos '!E1456="Aire",0)</f>
        <v>2</v>
      </c>
    </row>
    <row r="1511" spans="1:27" x14ac:dyDescent="0.25">
      <c r="A1511">
        <f>'Paraclinicos '!A1457</f>
        <v>534</v>
      </c>
      <c r="B1511" s="3">
        <f>'Paraclinicos '!R1457</f>
        <v>44289</v>
      </c>
      <c r="C1511" cm="1">
        <f t="array" ref="C1511">_xlfn.IFS('Paraclinicos '!Q1457="","",'Paraclinicos '!Q1457&gt;60,3,'Paraclinicos '!Q1457&lt;=60,1)</f>
        <v>3</v>
      </c>
      <c r="D1511" t="str">
        <f>IFERROR(IF(INDEX('BD Demog para scores enalazar'!BC$2:BC$3000,MATCH(Formulas!A1511,'BD Demog para scores enalazar'!A$2:A$3000,0))=0,"SI","NO"),"")</f>
        <v>SI</v>
      </c>
      <c r="E1511" cm="1">
        <f t="array" ref="E1511">_xlfn.IFS(D1511="","",D1511="SI",4,D1511="NO",1)</f>
        <v>4</v>
      </c>
      <c r="F1511" cm="1">
        <f t="array" ref="F1511">_xlfn.IFS('Paraclinicos '!B1457="","",'Paraclinicos '!B1457&gt;1,1,'Paraclinicos '!B1457&lt;=1,3)</f>
        <v>3</v>
      </c>
      <c r="G1511" t="str" cm="1">
        <f t="array" ref="G1511">_xlfn.IFS('Paraclinicos '!D1457="","",AND('Paraclinicos '!D1457&gt;=250,'Paraclinicos '!D1457&lt;=500),2,'Paraclinicos '!D1457&gt;500,3,'Paraclinicos '!D1457&lt;250,1)</f>
        <v/>
      </c>
      <c r="H1511" s="50">
        <f t="shared" si="70"/>
        <v>10</v>
      </c>
      <c r="I1511" cm="1">
        <f t="array" ref="I1511">_xlfn.IFS('Paraclinicos '!Q1457="","",'Paraclinicos '!Q1457&gt;=65,1,'Paraclinicos '!Q1457&lt;65,0)</f>
        <v>1</v>
      </c>
      <c r="J1511" cm="1">
        <f t="array" ref="J1511">_xlfn.IFS('Paraclinicos '!I1457="","",'Paraclinicos '!I1457&gt;7,1,'Paraclinicos '!I1457&lt;=7,0)</f>
        <v>1</v>
      </c>
      <c r="K1511" cm="1">
        <f t="array" ref="K1511">_xlfn.IFS('Paraclinicos '!W1457="","",'Paraclinicos '!W1457&lt;=8,1,'Paraclinicos '!W1457&gt;8,0)</f>
        <v>1</v>
      </c>
      <c r="L1511" cm="1">
        <f t="array" ref="L1511">_xlfn.IFS('Paraclinicos '!S1457="","",'Paraclinicos '!S1457&gt;=30,1,'Paraclinicos '!S1457&lt;30,0)</f>
        <v>0</v>
      </c>
      <c r="M1511" cm="1">
        <f t="array" ref="M1511">_xlfn.IFS(OR('Paraclinicos '!T1457="",'Paraclinicos '!U1457=""),"",OR('Paraclinicos '!T1457&lt;=90,'Paraclinicos '!U1457&lt;=60),1,OR('Paraclinicos '!T1457&gt;90,'Paraclinicos '!U1457&gt;60),0)</f>
        <v>0</v>
      </c>
      <c r="N1511" s="45">
        <f t="shared" si="71"/>
        <v>5</v>
      </c>
      <c r="O1511" cm="1">
        <f t="array" ref="O1511">_xlfn.IFS(OR('Paraclinicos '!M1457="",'Paraclinicos '!N1457="",'Paraclinicos '!N1457=0),"",'Paraclinicos '!M1457/'Paraclinicos '!N1457&lt;100,4,'Paraclinicos '!M1457/'Paraclinicos '!N1457&lt;200,3,'Paraclinicos '!M1457/'Paraclinicos '!N1457&lt;300,2,'Paraclinicos '!M1457/'Paraclinicos '!N1457&lt;400,1,'Paraclinicos '!M1457/'Paraclinicos '!N1457&gt;=400,0)</f>
        <v>2</v>
      </c>
      <c r="P1511" cm="1">
        <f t="array" ref="P1511">_xlfn.IFS('Paraclinicos '!C1457="","",'Paraclinicos '!C1457&lt;20,4,'Paraclinicos '!C1457&lt;50,3,'Paraclinicos '!C1457&lt;100,2,'Paraclinicos '!C1457&lt;150,1,'Paraclinicos '!C1457&gt;150,0)</f>
        <v>0</v>
      </c>
      <c r="Q1511" cm="1">
        <f t="array" ref="Q1511">_xlfn.IFS('Paraclinicos '!O1457="","",'Paraclinicos '!O1457&lt;1.2,0,'Paraclinicos '!O1457&lt;2,1,'Paraclinicos '!O1457&lt;3.5,2,'Paraclinicos '!O1457&lt;5,3,'Paraclinicos '!O1457&gt;5,4)</f>
        <v>0</v>
      </c>
      <c r="R1511" t="str" cm="1">
        <f t="array" ref="R1511">_xlfn.IFS('Paraclinicos '!J1457="","",'Paraclinicos '!J1457&lt;1.2,0,'Paraclinicos '!J1457&lt;2,1,'Paraclinicos '!J1457&lt;6,2,'Paraclinicos '!J1457&lt;12,3,'Paraclinicos '!J1457&gt;=12,4)</f>
        <v/>
      </c>
      <c r="S1511" cm="1">
        <f t="array" ref="S1511">_xlfn.IFS('Paraclinicos '!Y1457="","",'Paraclinicos '!Y1457&lt;70,1,'Paraclinicos '!Y1457&gt;=70,0)</f>
        <v>0</v>
      </c>
      <c r="T1511" cm="1">
        <f t="array" ref="T1511">_xlfn.IFS('Paraclinicos '!W1457="","",'Paraclinicos '!W1457&lt;6,4,'Paraclinicos '!W1457&lt;10,3,'Paraclinicos '!W1457&lt;13,2,'Paraclinicos '!W1457&lt;15,1,'Paraclinicos '!W1457=15,0)</f>
        <v>4</v>
      </c>
      <c r="U1511" s="54">
        <f t="shared" si="69"/>
        <v>6</v>
      </c>
      <c r="V1511" cm="1">
        <f t="array" ref="V1511">_xlfn.IFS('Paraclinicos '!S1457="","",OR('Paraclinicos '!S1457&lt;=8,'Paraclinicos '!S1457&gt;=25),3,'Paraclinicos '!S1457&lt;12,1,'Paraclinicos '!S1457&lt;21,0,'Paraclinicos '!S1457&lt;25,2)</f>
        <v>2</v>
      </c>
      <c r="W1511" t="str">
        <f>IFERROR(IF(INDEX('BD Demog para scores enalazar'!Y$2:'BD Demog para scores enalazar'!Y$3000,MATCH(Formulas!A1511,'BD Demog para scores enalazar'!A$2:'BD Demog para scores enalazar'!A$3000,0))=1,"SI","NO"),"")</f>
        <v>NO</v>
      </c>
      <c r="X1511" s="9" t="str">
        <f>IFERROR(IF(INDEX('BD Demog para scores enalazar'!AJ$2:'BD Demog para scores enalazar'!AJ$3000,MATCH(Formulas!A1511,'BD Demog para scores enalazar'!A$2:'BD Demog para scores enalazar'!A$3000,0))=1,"SI","NO"),"")</f>
        <v>NO</v>
      </c>
      <c r="Y1511" cm="1">
        <f t="array" ref="Y1511">IF(AND(W1511="NO",X1511="NO"),_xlfn.IFS('Paraclinicos '!K1457&lt;=91,3,'Paraclinicos '!K1457&lt;94,2,'Paraclinicos '!K1457&lt;96,1,'Paraclinicos '!K1457&gt;=96,0),"")</f>
        <v>3</v>
      </c>
      <c r="Z1511" t="str" cm="1">
        <f t="array" ref="Z1511">IF(OR(W1511="SI",X1511="SI"),_xlfn.IFS(OR(AND('Paraclinicos '!K1458&lt;=83),AND('Paraclinicos '!K1458&gt;=97,AA1511=2)),3,OR(AND('Paraclinicos '!K1458&lt;=86),AND('Paraclinicos '!K1458&gt;=94,AA1511=2)),2,OR(AND('Paraclinicos '!K1458&lt;=88),AND('Paraclinicos '!K1458&gt;=92,AA1511=2)),1,OR(AND('Paraclinicos '!K1458&gt;=88,'Paraclinicos '!K1458&lt;=92),AND('Paraclinicos '!K1458&gt;=93,AA1511=0)),0),"")</f>
        <v/>
      </c>
      <c r="AA1511" cm="1">
        <f t="array" ref="AA1511">_xlfn.IFS('Paraclinicos '!E1457="","",'Paraclinicos '!E1457="Oxigeno",2,'Paraclinicos '!E1457="Aire",0)</f>
        <v>2</v>
      </c>
    </row>
    <row r="1512" spans="1:27" x14ac:dyDescent="0.25">
      <c r="A1512">
        <f>'Paraclinicos '!A1458</f>
        <v>534</v>
      </c>
      <c r="B1512" s="3">
        <f>'Paraclinicos '!R1458</f>
        <v>44291</v>
      </c>
      <c r="C1512" cm="1">
        <f t="array" ref="C1512">_xlfn.IFS('Paraclinicos '!Q1458="","",'Paraclinicos '!Q1458&gt;60,3,'Paraclinicos '!Q1458&lt;=60,1)</f>
        <v>3</v>
      </c>
      <c r="D1512" t="str">
        <f>IFERROR(IF(INDEX('BD Demog para scores enalazar'!BC$2:BC$3000,MATCH(Formulas!A1512,'BD Demog para scores enalazar'!A$2:A$3000,0))=0,"SI","NO"),"")</f>
        <v>SI</v>
      </c>
      <c r="E1512" cm="1">
        <f t="array" ref="E1512">_xlfn.IFS(D1512="","",D1512="SI",4,D1512="NO",1)</f>
        <v>4</v>
      </c>
      <c r="F1512" cm="1">
        <f t="array" ref="F1512">_xlfn.IFS('Paraclinicos '!B1458="","",'Paraclinicos '!B1458&gt;1,1,'Paraclinicos '!B1458&lt;=1,3)</f>
        <v>3</v>
      </c>
      <c r="G1512" cm="1">
        <f t="array" ref="G1512">_xlfn.IFS('Paraclinicos '!D1458="","",AND('Paraclinicos '!D1458&gt;=250,'Paraclinicos '!D1458&lt;=500),2,'Paraclinicos '!D1458&gt;500,3,'Paraclinicos '!D1458&lt;250,1)</f>
        <v>2</v>
      </c>
      <c r="H1512" s="50">
        <f t="shared" si="70"/>
        <v>12</v>
      </c>
      <c r="I1512" cm="1">
        <f t="array" ref="I1512">_xlfn.IFS('Paraclinicos '!Q1458="","",'Paraclinicos '!Q1458&gt;=65,1,'Paraclinicos '!Q1458&lt;65,0)</f>
        <v>1</v>
      </c>
      <c r="J1512" cm="1">
        <f t="array" ref="J1512">_xlfn.IFS('Paraclinicos '!I1458="","",'Paraclinicos '!I1458&gt;7,1,'Paraclinicos '!I1458&lt;=7,0)</f>
        <v>1</v>
      </c>
      <c r="K1512" cm="1">
        <f t="array" ref="K1512">_xlfn.IFS('Paraclinicos '!W1458="","",'Paraclinicos '!W1458&lt;=8,1,'Paraclinicos '!W1458&gt;8,0)</f>
        <v>0</v>
      </c>
      <c r="L1512" cm="1">
        <f t="array" ref="L1512">_xlfn.IFS('Paraclinicos '!S1458="","",'Paraclinicos '!S1458&gt;=30,1,'Paraclinicos '!S1458&lt;30,0)</f>
        <v>0</v>
      </c>
      <c r="M1512" cm="1">
        <f t="array" ref="M1512">_xlfn.IFS(OR('Paraclinicos '!T1458="",'Paraclinicos '!U1458=""),"",OR('Paraclinicos '!T1458&lt;=90,'Paraclinicos '!U1458&lt;=60),1,OR('Paraclinicos '!T1458&gt;90,'Paraclinicos '!U1458&gt;60),0)</f>
        <v>1</v>
      </c>
      <c r="N1512" s="45">
        <f t="shared" si="71"/>
        <v>4</v>
      </c>
      <c r="O1512" cm="1">
        <f t="array" ref="O1512">_xlfn.IFS(OR('Paraclinicos '!M1458="",'Paraclinicos '!N1458="",'Paraclinicos '!N1458=0),"",'Paraclinicos '!M1458/'Paraclinicos '!N1458&lt;100,4,'Paraclinicos '!M1458/'Paraclinicos '!N1458&lt;200,3,'Paraclinicos '!M1458/'Paraclinicos '!N1458&lt;300,2,'Paraclinicos '!M1458/'Paraclinicos '!N1458&lt;400,1,'Paraclinicos '!M1458/'Paraclinicos '!N1458&gt;=400,0)</f>
        <v>1</v>
      </c>
      <c r="P1512" cm="1">
        <f t="array" ref="P1512">_xlfn.IFS('Paraclinicos '!C1458="","",'Paraclinicos '!C1458&lt;20,4,'Paraclinicos '!C1458&lt;50,3,'Paraclinicos '!C1458&lt;100,2,'Paraclinicos '!C1458&lt;150,1,'Paraclinicos '!C1458&gt;150,0)</f>
        <v>0</v>
      </c>
      <c r="Q1512" cm="1">
        <f t="array" ref="Q1512">_xlfn.IFS('Paraclinicos '!O1458="","",'Paraclinicos '!O1458&lt;1.2,0,'Paraclinicos '!O1458&lt;2,1,'Paraclinicos '!O1458&lt;3.5,2,'Paraclinicos '!O1458&lt;5,3,'Paraclinicos '!O1458&gt;5,4)</f>
        <v>0</v>
      </c>
      <c r="R1512" cm="1">
        <f t="array" ref="R1512">_xlfn.IFS('Paraclinicos '!J1458="","",'Paraclinicos '!J1458&lt;1.2,0,'Paraclinicos '!J1458&lt;2,1,'Paraclinicos '!J1458&lt;6,2,'Paraclinicos '!J1458&lt;12,3,'Paraclinicos '!J1458&gt;=12,4)</f>
        <v>0</v>
      </c>
      <c r="S1512" cm="1">
        <f t="array" ref="S1512">_xlfn.IFS('Paraclinicos '!Y1458="","",'Paraclinicos '!Y1458&lt;70,1,'Paraclinicos '!Y1458&gt;=70,0)</f>
        <v>0</v>
      </c>
      <c r="T1512" cm="1">
        <f t="array" ref="T1512">_xlfn.IFS('Paraclinicos '!W1458="","",'Paraclinicos '!W1458&lt;6,4,'Paraclinicos '!W1458&lt;10,3,'Paraclinicos '!W1458&lt;13,2,'Paraclinicos '!W1458&lt;15,1,'Paraclinicos '!W1458=15,0)</f>
        <v>2</v>
      </c>
      <c r="U1512" s="54">
        <f t="shared" si="69"/>
        <v>3</v>
      </c>
      <c r="V1512" cm="1">
        <f t="array" ref="V1512">_xlfn.IFS('Paraclinicos '!S1458="","",OR('Paraclinicos '!S1458&lt;=8,'Paraclinicos '!S1458&gt;=25),3,'Paraclinicos '!S1458&lt;12,1,'Paraclinicos '!S1458&lt;21,0,'Paraclinicos '!S1458&lt;25,2)</f>
        <v>0</v>
      </c>
      <c r="W1512" t="str">
        <f>IFERROR(IF(INDEX('BD Demog para scores enalazar'!Y$2:'BD Demog para scores enalazar'!Y$3000,MATCH(Formulas!A1512,'BD Demog para scores enalazar'!A$2:'BD Demog para scores enalazar'!A$3000,0))=1,"SI","NO"),"")</f>
        <v>NO</v>
      </c>
      <c r="X1512" s="9" t="str">
        <f>IFERROR(IF(INDEX('BD Demog para scores enalazar'!AJ$2:'BD Demog para scores enalazar'!AJ$3000,MATCH(Formulas!A1512,'BD Demog para scores enalazar'!A$2:'BD Demog para scores enalazar'!A$3000,0))=1,"SI","NO"),"")</f>
        <v>NO</v>
      </c>
      <c r="Y1512" cm="1">
        <f t="array" ref="Y1512">IF(AND(W1512="NO",X1512="NO"),_xlfn.IFS('Paraclinicos '!K1458&lt;=91,3,'Paraclinicos '!K1458&lt;94,2,'Paraclinicos '!K1458&lt;96,1,'Paraclinicos '!K1458&gt;=96,0),"")</f>
        <v>3</v>
      </c>
      <c r="Z1512" t="str" cm="1">
        <f t="array" ref="Z1512">IF(OR(W1512="SI",X1512="SI"),_xlfn.IFS(OR(AND('Paraclinicos '!K1459&lt;=83),AND('Paraclinicos '!K1459&gt;=97,AA1512=2)),3,OR(AND('Paraclinicos '!K1459&lt;=86),AND('Paraclinicos '!K1459&gt;=94,AA1512=2)),2,OR(AND('Paraclinicos '!K1459&lt;=88),AND('Paraclinicos '!K1459&gt;=92,AA1512=2)),1,OR(AND('Paraclinicos '!K1459&gt;=88,'Paraclinicos '!K1459&lt;=92),AND('Paraclinicos '!K1459&gt;=93,AA1512=0)),0),"")</f>
        <v/>
      </c>
      <c r="AA1512" cm="1">
        <f t="array" ref="AA1512">_xlfn.IFS('Paraclinicos '!E1458="","",'Paraclinicos '!E1458="Oxigeno",2,'Paraclinicos '!E1458="Aire",0)</f>
        <v>2</v>
      </c>
    </row>
    <row r="1513" spans="1:27" x14ac:dyDescent="0.25">
      <c r="A1513">
        <f>'Paraclinicos '!A1459</f>
        <v>536</v>
      </c>
      <c r="B1513" s="3">
        <f>'Paraclinicos '!R1459</f>
        <v>44193</v>
      </c>
      <c r="C1513" cm="1">
        <f t="array" ref="C1513">_xlfn.IFS('Paraclinicos '!Q1459="","",'Paraclinicos '!Q1459&gt;60,3,'Paraclinicos '!Q1459&lt;=60,1)</f>
        <v>3</v>
      </c>
      <c r="D1513" t="str">
        <f>IFERROR(IF(INDEX('BD Demog para scores enalazar'!BC$2:BC$3000,MATCH(Formulas!A1513,'BD Demog para scores enalazar'!A$2:A$3000,0))=0,"SI","NO"),"")</f>
        <v>SI</v>
      </c>
      <c r="E1513" cm="1">
        <f t="array" ref="E1513">_xlfn.IFS(D1513="","",D1513="SI",4,D1513="NO",1)</f>
        <v>4</v>
      </c>
      <c r="F1513" cm="1">
        <f t="array" ref="F1513">_xlfn.IFS('Paraclinicos '!B1459="","",'Paraclinicos '!B1459&gt;1,1,'Paraclinicos '!B1459&lt;=1,3)</f>
        <v>3</v>
      </c>
      <c r="G1513" cm="1">
        <f t="array" ref="G1513">_xlfn.IFS('Paraclinicos '!D1459="","",AND('Paraclinicos '!D1459&gt;=250,'Paraclinicos '!D1459&lt;=500),2,'Paraclinicos '!D1459&gt;500,3,'Paraclinicos '!D1459&lt;250,1)</f>
        <v>2</v>
      </c>
      <c r="H1513" s="50">
        <f t="shared" si="70"/>
        <v>12</v>
      </c>
      <c r="I1513" cm="1">
        <f t="array" ref="I1513">_xlfn.IFS('Paraclinicos '!Q1459="","",'Paraclinicos '!Q1459&gt;=65,1,'Paraclinicos '!Q1459&lt;65,0)</f>
        <v>1</v>
      </c>
      <c r="J1513" cm="1">
        <f t="array" ref="J1513">_xlfn.IFS('Paraclinicos '!I1459="","",'Paraclinicos '!I1459&gt;7,1,'Paraclinicos '!I1459&lt;=7,0)</f>
        <v>1</v>
      </c>
      <c r="K1513" cm="1">
        <f t="array" ref="K1513">_xlfn.IFS('Paraclinicos '!W1459="","",'Paraclinicos '!W1459&lt;=8,1,'Paraclinicos '!W1459&gt;8,0)</f>
        <v>1</v>
      </c>
      <c r="L1513" cm="1">
        <f t="array" ref="L1513">_xlfn.IFS('Paraclinicos '!S1459="","",'Paraclinicos '!S1459&gt;=30,1,'Paraclinicos '!S1459&lt;30,0)</f>
        <v>0</v>
      </c>
      <c r="M1513" cm="1">
        <f t="array" ref="M1513">_xlfn.IFS(OR('Paraclinicos '!T1459="",'Paraclinicos '!U1459=""),"",OR('Paraclinicos '!T1459&lt;=90,'Paraclinicos '!U1459&lt;=60),1,OR('Paraclinicos '!T1459&gt;90,'Paraclinicos '!U1459&gt;60),0)</f>
        <v>0</v>
      </c>
      <c r="N1513" s="45">
        <f t="shared" si="71"/>
        <v>4</v>
      </c>
      <c r="O1513" cm="1">
        <f t="array" ref="O1513">_xlfn.IFS(OR('Paraclinicos '!M1459="",'Paraclinicos '!N1459="",'Paraclinicos '!N1459=0),"",'Paraclinicos '!M1459/'Paraclinicos '!N1459&lt;100,4,'Paraclinicos '!M1459/'Paraclinicos '!N1459&lt;200,3,'Paraclinicos '!M1459/'Paraclinicos '!N1459&lt;300,2,'Paraclinicos '!M1459/'Paraclinicos '!N1459&lt;400,1,'Paraclinicos '!M1459/'Paraclinicos '!N1459&gt;=400,0)</f>
        <v>2</v>
      </c>
      <c r="P1513" cm="1">
        <f t="array" ref="P1513">_xlfn.IFS('Paraclinicos '!C1459="","",'Paraclinicos '!C1459&lt;20,4,'Paraclinicos '!C1459&lt;50,3,'Paraclinicos '!C1459&lt;100,2,'Paraclinicos '!C1459&lt;150,1,'Paraclinicos '!C1459&gt;150,0)</f>
        <v>0</v>
      </c>
      <c r="Q1513" cm="1">
        <f t="array" ref="Q1513">_xlfn.IFS('Paraclinicos '!O1459="","",'Paraclinicos '!O1459&lt;1.2,0,'Paraclinicos '!O1459&lt;2,1,'Paraclinicos '!O1459&lt;3.5,2,'Paraclinicos '!O1459&lt;5,3,'Paraclinicos '!O1459&gt;5,4)</f>
        <v>0</v>
      </c>
      <c r="R1513" cm="1">
        <f t="array" ref="R1513">_xlfn.IFS('Paraclinicos '!J1459="","",'Paraclinicos '!J1459&lt;1.2,0,'Paraclinicos '!J1459&lt;2,1,'Paraclinicos '!J1459&lt;6,2,'Paraclinicos '!J1459&lt;12,3,'Paraclinicos '!J1459&gt;=12,4)</f>
        <v>0</v>
      </c>
      <c r="S1513" cm="1">
        <f t="array" ref="S1513">_xlfn.IFS('Paraclinicos '!Y1459="","",'Paraclinicos '!Y1459&lt;70,1,'Paraclinicos '!Y1459&gt;=70,0)</f>
        <v>0</v>
      </c>
      <c r="T1513" cm="1">
        <f t="array" ref="T1513">_xlfn.IFS('Paraclinicos '!W1459="","",'Paraclinicos '!W1459&lt;6,4,'Paraclinicos '!W1459&lt;10,3,'Paraclinicos '!W1459&lt;13,2,'Paraclinicos '!W1459&lt;15,1,'Paraclinicos '!W1459=15,0)</f>
        <v>4</v>
      </c>
      <c r="U1513" s="54">
        <f t="shared" si="69"/>
        <v>6</v>
      </c>
      <c r="V1513" cm="1">
        <f t="array" ref="V1513">_xlfn.IFS('Paraclinicos '!S1459="","",OR('Paraclinicos '!S1459&lt;=8,'Paraclinicos '!S1459&gt;=25),3,'Paraclinicos '!S1459&lt;12,1,'Paraclinicos '!S1459&lt;21,0,'Paraclinicos '!S1459&lt;25,2)</f>
        <v>0</v>
      </c>
      <c r="W1513" t="str">
        <f>IFERROR(IF(INDEX('BD Demog para scores enalazar'!Y$2:'BD Demog para scores enalazar'!Y$3000,MATCH(Formulas!A1513,'BD Demog para scores enalazar'!A$2:'BD Demog para scores enalazar'!A$3000,0))=1,"SI","NO"),"")</f>
        <v>SI</v>
      </c>
      <c r="X1513" s="9" t="str">
        <f>IFERROR(IF(INDEX('BD Demog para scores enalazar'!AJ$2:'BD Demog para scores enalazar'!AJ$3000,MATCH(Formulas!A1513,'BD Demog para scores enalazar'!A$2:'BD Demog para scores enalazar'!A$3000,0))=1,"SI","NO"),"")</f>
        <v>NO</v>
      </c>
      <c r="Y1513" t="str" cm="1">
        <f t="array" ref="Y1513">IF(AND(W1513="NO",X1513="NO"),_xlfn.IFS('Paraclinicos '!K1459&lt;=91,3,'Paraclinicos '!K1459&lt;94,2,'Paraclinicos '!K1459&lt;96,1,'Paraclinicos '!K1459&gt;=96,0),"")</f>
        <v/>
      </c>
      <c r="Z1513" cm="1">
        <f t="array" ref="Z1513">IF(OR(W1513="SI",X1513="SI"),_xlfn.IFS(OR(AND('Paraclinicos '!K1460&lt;=83),AND('Paraclinicos '!K1460&gt;=97,AA1513=2)),3,OR(AND('Paraclinicos '!K1460&lt;=86),AND('Paraclinicos '!K1460&gt;=94,AA1513=2)),2,OR(AND('Paraclinicos '!K1460&lt;=88),AND('Paraclinicos '!K1460&gt;=92,AA1513=2)),1,OR(AND('Paraclinicos '!K1460&gt;=88,'Paraclinicos '!K1460&lt;=92),AND('Paraclinicos '!K1460&gt;=93,AA1513=0)),0),"")</f>
        <v>3</v>
      </c>
      <c r="AA1513" cm="1">
        <f t="array" ref="AA1513">_xlfn.IFS('Paraclinicos '!E1459="","",'Paraclinicos '!E1459="Oxigeno",2,'Paraclinicos '!E1459="Aire",0)</f>
        <v>2</v>
      </c>
    </row>
    <row r="1514" spans="1:27" x14ac:dyDescent="0.25">
      <c r="A1514">
        <f>'Paraclinicos '!A1460</f>
        <v>536</v>
      </c>
      <c r="B1514" s="3">
        <f>'Paraclinicos '!R1460</f>
        <v>44197</v>
      </c>
      <c r="C1514" cm="1">
        <f t="array" ref="C1514">_xlfn.IFS('Paraclinicos '!Q1460="","",'Paraclinicos '!Q1460&gt;60,3,'Paraclinicos '!Q1460&lt;=60,1)</f>
        <v>3</v>
      </c>
      <c r="D1514" t="str">
        <f>IFERROR(IF(INDEX('BD Demog para scores enalazar'!BC$2:BC$3000,MATCH(Formulas!A1514,'BD Demog para scores enalazar'!A$2:A$3000,0))=0,"SI","NO"),"")</f>
        <v>SI</v>
      </c>
      <c r="E1514" cm="1">
        <f t="array" ref="E1514">_xlfn.IFS(D1514="","",D1514="SI",4,D1514="NO",1)</f>
        <v>4</v>
      </c>
      <c r="F1514" cm="1">
        <f t="array" ref="F1514">_xlfn.IFS('Paraclinicos '!B1460="","",'Paraclinicos '!B1460&gt;1,1,'Paraclinicos '!B1460&lt;=1,3)</f>
        <v>3</v>
      </c>
      <c r="G1514" t="str" cm="1">
        <f t="array" ref="G1514">_xlfn.IFS('Paraclinicos '!D1460="","",AND('Paraclinicos '!D1460&gt;=250,'Paraclinicos '!D1460&lt;=500),2,'Paraclinicos '!D1460&gt;500,3,'Paraclinicos '!D1460&lt;250,1)</f>
        <v/>
      </c>
      <c r="H1514" s="50">
        <f t="shared" si="70"/>
        <v>10</v>
      </c>
      <c r="I1514" cm="1">
        <f t="array" ref="I1514">_xlfn.IFS('Paraclinicos '!Q1460="","",'Paraclinicos '!Q1460&gt;=65,1,'Paraclinicos '!Q1460&lt;65,0)</f>
        <v>1</v>
      </c>
      <c r="J1514" cm="1">
        <f t="array" ref="J1514">_xlfn.IFS('Paraclinicos '!I1460="","",'Paraclinicos '!I1460&gt;7,1,'Paraclinicos '!I1460&lt;=7,0)</f>
        <v>1</v>
      </c>
      <c r="K1514" cm="1">
        <f t="array" ref="K1514">_xlfn.IFS('Paraclinicos '!W1460="","",'Paraclinicos '!W1460&lt;=8,1,'Paraclinicos '!W1460&gt;8,0)</f>
        <v>1</v>
      </c>
      <c r="L1514" cm="1">
        <f t="array" ref="L1514">_xlfn.IFS('Paraclinicos '!S1460="","",'Paraclinicos '!S1460&gt;=30,1,'Paraclinicos '!S1460&lt;30,0)</f>
        <v>0</v>
      </c>
      <c r="M1514" cm="1">
        <f t="array" ref="M1514">_xlfn.IFS(OR('Paraclinicos '!T1460="",'Paraclinicos '!U1460=""),"",OR('Paraclinicos '!T1460&lt;=90,'Paraclinicos '!U1460&lt;=60),1,OR('Paraclinicos '!T1460&gt;90,'Paraclinicos '!U1460&gt;60),0)</f>
        <v>0</v>
      </c>
      <c r="N1514" s="45">
        <f t="shared" si="71"/>
        <v>4</v>
      </c>
      <c r="O1514" cm="1">
        <f t="array" ref="O1514">_xlfn.IFS(OR('Paraclinicos '!M1460="",'Paraclinicos '!N1460="",'Paraclinicos '!N1460=0),"",'Paraclinicos '!M1460/'Paraclinicos '!N1460&lt;100,4,'Paraclinicos '!M1460/'Paraclinicos '!N1460&lt;200,3,'Paraclinicos '!M1460/'Paraclinicos '!N1460&lt;300,2,'Paraclinicos '!M1460/'Paraclinicos '!N1460&lt;400,1,'Paraclinicos '!M1460/'Paraclinicos '!N1460&gt;=400,0)</f>
        <v>2</v>
      </c>
      <c r="P1514" cm="1">
        <f t="array" ref="P1514">_xlfn.IFS('Paraclinicos '!C1460="","",'Paraclinicos '!C1460&lt;20,4,'Paraclinicos '!C1460&lt;50,3,'Paraclinicos '!C1460&lt;100,2,'Paraclinicos '!C1460&lt;150,1,'Paraclinicos '!C1460&gt;150,0)</f>
        <v>1</v>
      </c>
      <c r="Q1514" cm="1">
        <f t="array" ref="Q1514">_xlfn.IFS('Paraclinicos '!O1460="","",'Paraclinicos '!O1460&lt;1.2,0,'Paraclinicos '!O1460&lt;2,1,'Paraclinicos '!O1460&lt;3.5,2,'Paraclinicos '!O1460&lt;5,3,'Paraclinicos '!O1460&gt;5,4)</f>
        <v>0</v>
      </c>
      <c r="R1514" cm="1">
        <f t="array" ref="R1514">_xlfn.IFS('Paraclinicos '!J1460="","",'Paraclinicos '!J1460&lt;1.2,0,'Paraclinicos '!J1460&lt;2,1,'Paraclinicos '!J1460&lt;6,2,'Paraclinicos '!J1460&lt;12,3,'Paraclinicos '!J1460&gt;=12,4)</f>
        <v>0</v>
      </c>
      <c r="S1514" cm="1">
        <f t="array" ref="S1514">_xlfn.IFS('Paraclinicos '!Y1460="","",'Paraclinicos '!Y1460&lt;70,1,'Paraclinicos '!Y1460&gt;=70,0)</f>
        <v>0</v>
      </c>
      <c r="T1514" cm="1">
        <f t="array" ref="T1514">_xlfn.IFS('Paraclinicos '!W1460="","",'Paraclinicos '!W1460&lt;6,4,'Paraclinicos '!W1460&lt;10,3,'Paraclinicos '!W1460&lt;13,2,'Paraclinicos '!W1460&lt;15,1,'Paraclinicos '!W1460=15,0)</f>
        <v>4</v>
      </c>
      <c r="U1514" s="54">
        <f t="shared" si="69"/>
        <v>7</v>
      </c>
      <c r="V1514" cm="1">
        <f t="array" ref="V1514">_xlfn.IFS('Paraclinicos '!S1460="","",OR('Paraclinicos '!S1460&lt;=8,'Paraclinicos '!S1460&gt;=25),3,'Paraclinicos '!S1460&lt;12,1,'Paraclinicos '!S1460&lt;21,0,'Paraclinicos '!S1460&lt;25,2)</f>
        <v>0</v>
      </c>
      <c r="W1514" t="str">
        <f>IFERROR(IF(INDEX('BD Demog para scores enalazar'!Y$2:'BD Demog para scores enalazar'!Y$3000,MATCH(Formulas!A1514,'BD Demog para scores enalazar'!A$2:'BD Demog para scores enalazar'!A$3000,0))=1,"SI","NO"),"")</f>
        <v>SI</v>
      </c>
      <c r="X1514" s="9" t="str">
        <f>IFERROR(IF(INDEX('BD Demog para scores enalazar'!AJ$2:'BD Demog para scores enalazar'!AJ$3000,MATCH(Formulas!A1514,'BD Demog para scores enalazar'!A$2:'BD Demog para scores enalazar'!A$3000,0))=1,"SI","NO"),"")</f>
        <v>NO</v>
      </c>
      <c r="Y1514" t="str" cm="1">
        <f t="array" ref="Y1514">IF(AND(W1514="NO",X1514="NO"),_xlfn.IFS('Paraclinicos '!K1460&lt;=91,3,'Paraclinicos '!K1460&lt;94,2,'Paraclinicos '!K1460&lt;96,1,'Paraclinicos '!K1460&gt;=96,0),"")</f>
        <v/>
      </c>
      <c r="Z1514" cm="1">
        <f t="array" ref="Z1514">IF(OR(W1514="SI",X1514="SI"),_xlfn.IFS(OR(AND('Paraclinicos '!K1461&lt;=83),AND('Paraclinicos '!K1461&gt;=97,AA1514=2)),3,OR(AND('Paraclinicos '!K1461&lt;=86),AND('Paraclinicos '!K1461&gt;=94,AA1514=2)),2,OR(AND('Paraclinicos '!K1461&lt;=88),AND('Paraclinicos '!K1461&gt;=92,AA1514=2)),1,OR(AND('Paraclinicos '!K1461&gt;=88,'Paraclinicos '!K1461&lt;=92),AND('Paraclinicos '!K1461&gt;=93,AA1514=0)),0),"")</f>
        <v>3</v>
      </c>
      <c r="AA1514" cm="1">
        <f t="array" ref="AA1514">_xlfn.IFS('Paraclinicos '!E1460="","",'Paraclinicos '!E1460="Oxigeno",2,'Paraclinicos '!E1460="Aire",0)</f>
        <v>2</v>
      </c>
    </row>
    <row r="1515" spans="1:27" x14ac:dyDescent="0.25">
      <c r="A1515">
        <f>'Paraclinicos '!A1461</f>
        <v>536</v>
      </c>
      <c r="B1515" s="3">
        <f>'Paraclinicos '!R1461</f>
        <v>44199</v>
      </c>
      <c r="C1515" cm="1">
        <f t="array" ref="C1515">_xlfn.IFS('Paraclinicos '!Q1461="","",'Paraclinicos '!Q1461&gt;60,3,'Paraclinicos '!Q1461&lt;=60,1)</f>
        <v>3</v>
      </c>
      <c r="D1515" t="str">
        <f>IFERROR(IF(INDEX('BD Demog para scores enalazar'!BC$2:BC$3000,MATCH(Formulas!A1515,'BD Demog para scores enalazar'!A$2:A$3000,0))=0,"SI","NO"),"")</f>
        <v>SI</v>
      </c>
      <c r="E1515" cm="1">
        <f t="array" ref="E1515">_xlfn.IFS(D1515="","",D1515="SI",4,D1515="NO",1)</f>
        <v>4</v>
      </c>
      <c r="F1515" cm="1">
        <f t="array" ref="F1515">_xlfn.IFS('Paraclinicos '!B1461="","",'Paraclinicos '!B1461&gt;1,1,'Paraclinicos '!B1461&lt;=1,3)</f>
        <v>3</v>
      </c>
      <c r="G1515" t="str" cm="1">
        <f t="array" ref="G1515">_xlfn.IFS('Paraclinicos '!D1461="","",AND('Paraclinicos '!D1461&gt;=250,'Paraclinicos '!D1461&lt;=500),2,'Paraclinicos '!D1461&gt;500,3,'Paraclinicos '!D1461&lt;250,1)</f>
        <v/>
      </c>
      <c r="H1515" s="50">
        <f t="shared" si="70"/>
        <v>10</v>
      </c>
      <c r="I1515" cm="1">
        <f t="array" ref="I1515">_xlfn.IFS('Paraclinicos '!Q1461="","",'Paraclinicos '!Q1461&gt;=65,1,'Paraclinicos '!Q1461&lt;65,0)</f>
        <v>1</v>
      </c>
      <c r="J1515" cm="1">
        <f t="array" ref="J1515">_xlfn.IFS('Paraclinicos '!I1461="","",'Paraclinicos '!I1461&gt;7,1,'Paraclinicos '!I1461&lt;=7,0)</f>
        <v>1</v>
      </c>
      <c r="K1515" cm="1">
        <f t="array" ref="K1515">_xlfn.IFS('Paraclinicos '!W1461="","",'Paraclinicos '!W1461&lt;=8,1,'Paraclinicos '!W1461&gt;8,0)</f>
        <v>1</v>
      </c>
      <c r="L1515" cm="1">
        <f t="array" ref="L1515">_xlfn.IFS('Paraclinicos '!S1461="","",'Paraclinicos '!S1461&gt;=30,1,'Paraclinicos '!S1461&lt;30,0)</f>
        <v>0</v>
      </c>
      <c r="M1515" cm="1">
        <f t="array" ref="M1515">_xlfn.IFS(OR('Paraclinicos '!T1461="",'Paraclinicos '!U1461=""),"",OR('Paraclinicos '!T1461&lt;=90,'Paraclinicos '!U1461&lt;=60),1,OR('Paraclinicos '!T1461&gt;90,'Paraclinicos '!U1461&gt;60),0)</f>
        <v>0</v>
      </c>
      <c r="N1515" s="45">
        <f t="shared" si="71"/>
        <v>4</v>
      </c>
      <c r="O1515" cm="1">
        <f t="array" ref="O1515">_xlfn.IFS(OR('Paraclinicos '!M1461="",'Paraclinicos '!N1461="",'Paraclinicos '!N1461=0),"",'Paraclinicos '!M1461/'Paraclinicos '!N1461&lt;100,4,'Paraclinicos '!M1461/'Paraclinicos '!N1461&lt;200,3,'Paraclinicos '!M1461/'Paraclinicos '!N1461&lt;300,2,'Paraclinicos '!M1461/'Paraclinicos '!N1461&lt;400,1,'Paraclinicos '!M1461/'Paraclinicos '!N1461&gt;=400,0)</f>
        <v>2</v>
      </c>
      <c r="P1515" cm="1">
        <f t="array" ref="P1515">_xlfn.IFS('Paraclinicos '!C1461="","",'Paraclinicos '!C1461&lt;20,4,'Paraclinicos '!C1461&lt;50,3,'Paraclinicos '!C1461&lt;100,2,'Paraclinicos '!C1461&lt;150,1,'Paraclinicos '!C1461&gt;150,0)</f>
        <v>0</v>
      </c>
      <c r="Q1515" cm="1">
        <f t="array" ref="Q1515">_xlfn.IFS('Paraclinicos '!O1461="","",'Paraclinicos '!O1461&lt;1.2,0,'Paraclinicos '!O1461&lt;2,1,'Paraclinicos '!O1461&lt;3.5,2,'Paraclinicos '!O1461&lt;5,3,'Paraclinicos '!O1461&gt;5,4)</f>
        <v>0</v>
      </c>
      <c r="R1515" cm="1">
        <f t="array" ref="R1515">_xlfn.IFS('Paraclinicos '!J1461="","",'Paraclinicos '!J1461&lt;1.2,0,'Paraclinicos '!J1461&lt;2,1,'Paraclinicos '!J1461&lt;6,2,'Paraclinicos '!J1461&lt;12,3,'Paraclinicos '!J1461&gt;=12,4)</f>
        <v>0</v>
      </c>
      <c r="S1515" cm="1">
        <f t="array" ref="S1515">_xlfn.IFS('Paraclinicos '!Y1461="","",'Paraclinicos '!Y1461&lt;70,1,'Paraclinicos '!Y1461&gt;=70,0)</f>
        <v>0</v>
      </c>
      <c r="T1515" cm="1">
        <f t="array" ref="T1515">_xlfn.IFS('Paraclinicos '!W1461="","",'Paraclinicos '!W1461&lt;6,4,'Paraclinicos '!W1461&lt;10,3,'Paraclinicos '!W1461&lt;13,2,'Paraclinicos '!W1461&lt;15,1,'Paraclinicos '!W1461=15,0)</f>
        <v>4</v>
      </c>
      <c r="U1515" s="54">
        <f t="shared" si="69"/>
        <v>6</v>
      </c>
      <c r="V1515" cm="1">
        <f t="array" ref="V1515">_xlfn.IFS('Paraclinicos '!S1461="","",OR('Paraclinicos '!S1461&lt;=8,'Paraclinicos '!S1461&gt;=25),3,'Paraclinicos '!S1461&lt;12,1,'Paraclinicos '!S1461&lt;21,0,'Paraclinicos '!S1461&lt;25,2)</f>
        <v>0</v>
      </c>
      <c r="W1515" t="str">
        <f>IFERROR(IF(INDEX('BD Demog para scores enalazar'!Y$2:'BD Demog para scores enalazar'!Y$3000,MATCH(Formulas!A1515,'BD Demog para scores enalazar'!A$2:'BD Demog para scores enalazar'!A$3000,0))=1,"SI","NO"),"")</f>
        <v>SI</v>
      </c>
      <c r="X1515" s="9" t="str">
        <f>IFERROR(IF(INDEX('BD Demog para scores enalazar'!AJ$2:'BD Demog para scores enalazar'!AJ$3000,MATCH(Formulas!A1515,'BD Demog para scores enalazar'!A$2:'BD Demog para scores enalazar'!A$3000,0))=1,"SI","NO"),"")</f>
        <v>NO</v>
      </c>
      <c r="Y1515" t="str" cm="1">
        <f t="array" ref="Y1515">IF(AND(W1515="NO",X1515="NO"),_xlfn.IFS('Paraclinicos '!K1461&lt;=91,3,'Paraclinicos '!K1461&lt;94,2,'Paraclinicos '!K1461&lt;96,1,'Paraclinicos '!K1461&gt;=96,0),"")</f>
        <v/>
      </c>
      <c r="Z1515" cm="1">
        <f t="array" ref="Z1515">IF(OR(W1515="SI",X1515="SI"),_xlfn.IFS(OR(AND('Paraclinicos '!K1462&lt;=83),AND('Paraclinicos '!K1462&gt;=97,AA1515=2)),3,OR(AND('Paraclinicos '!K1462&lt;=86),AND('Paraclinicos '!K1462&gt;=94,AA1515=2)),2,OR(AND('Paraclinicos '!K1462&lt;=88),AND('Paraclinicos '!K1462&gt;=92,AA1515=2)),1,OR(AND('Paraclinicos '!K1462&gt;=88,'Paraclinicos '!K1462&lt;=92),AND('Paraclinicos '!K1462&gt;=93,AA1515=0)),0),"")</f>
        <v>3</v>
      </c>
      <c r="AA1515" cm="1">
        <f t="array" ref="AA1515">_xlfn.IFS('Paraclinicos '!E1461="","",'Paraclinicos '!E1461="Oxigeno",2,'Paraclinicos '!E1461="Aire",0)</f>
        <v>2</v>
      </c>
    </row>
    <row r="1516" spans="1:27" x14ac:dyDescent="0.25">
      <c r="A1516">
        <f>'Paraclinicos '!A1462</f>
        <v>536</v>
      </c>
      <c r="B1516" s="3">
        <f>'Paraclinicos '!R1462</f>
        <v>44201</v>
      </c>
      <c r="C1516" cm="1">
        <f t="array" ref="C1516">_xlfn.IFS('Paraclinicos '!Q1462="","",'Paraclinicos '!Q1462&gt;60,3,'Paraclinicos '!Q1462&lt;=60,1)</f>
        <v>3</v>
      </c>
      <c r="D1516" t="str">
        <f>IFERROR(IF(INDEX('BD Demog para scores enalazar'!BC$2:BC$3000,MATCH(Formulas!A1516,'BD Demog para scores enalazar'!A$2:A$3000,0))=0,"SI","NO"),"")</f>
        <v>SI</v>
      </c>
      <c r="E1516" cm="1">
        <f t="array" ref="E1516">_xlfn.IFS(D1516="","",D1516="SI",4,D1516="NO",1)</f>
        <v>4</v>
      </c>
      <c r="F1516" cm="1">
        <f t="array" ref="F1516">_xlfn.IFS('Paraclinicos '!B1462="","",'Paraclinicos '!B1462&gt;1,1,'Paraclinicos '!B1462&lt;=1,3)</f>
        <v>3</v>
      </c>
      <c r="G1516" t="str" cm="1">
        <f t="array" ref="G1516">_xlfn.IFS('Paraclinicos '!D1462="","",AND('Paraclinicos '!D1462&gt;=250,'Paraclinicos '!D1462&lt;=500),2,'Paraclinicos '!D1462&gt;500,3,'Paraclinicos '!D1462&lt;250,1)</f>
        <v/>
      </c>
      <c r="H1516" s="50">
        <f t="shared" si="70"/>
        <v>10</v>
      </c>
      <c r="I1516" cm="1">
        <f t="array" ref="I1516">_xlfn.IFS('Paraclinicos '!Q1462="","",'Paraclinicos '!Q1462&gt;=65,1,'Paraclinicos '!Q1462&lt;65,0)</f>
        <v>1</v>
      </c>
      <c r="J1516" cm="1">
        <f t="array" ref="J1516">_xlfn.IFS('Paraclinicos '!I1462="","",'Paraclinicos '!I1462&gt;7,1,'Paraclinicos '!I1462&lt;=7,0)</f>
        <v>1</v>
      </c>
      <c r="K1516" cm="1">
        <f t="array" ref="K1516">_xlfn.IFS('Paraclinicos '!W1462="","",'Paraclinicos '!W1462&lt;=8,1,'Paraclinicos '!W1462&gt;8,0)</f>
        <v>1</v>
      </c>
      <c r="L1516" cm="1">
        <f t="array" ref="L1516">_xlfn.IFS('Paraclinicos '!S1462="","",'Paraclinicos '!S1462&gt;=30,1,'Paraclinicos '!S1462&lt;30,0)</f>
        <v>0</v>
      </c>
      <c r="M1516" cm="1">
        <f t="array" ref="M1516">_xlfn.IFS(OR('Paraclinicos '!T1462="",'Paraclinicos '!U1462=""),"",OR('Paraclinicos '!T1462&lt;=90,'Paraclinicos '!U1462&lt;=60),1,OR('Paraclinicos '!T1462&gt;90,'Paraclinicos '!U1462&gt;60),0)</f>
        <v>0</v>
      </c>
      <c r="N1516" s="45">
        <f t="shared" si="71"/>
        <v>4</v>
      </c>
      <c r="O1516" cm="1">
        <f t="array" ref="O1516">_xlfn.IFS(OR('Paraclinicos '!M1462="",'Paraclinicos '!N1462="",'Paraclinicos '!N1462=0),"",'Paraclinicos '!M1462/'Paraclinicos '!N1462&lt;100,4,'Paraclinicos '!M1462/'Paraclinicos '!N1462&lt;200,3,'Paraclinicos '!M1462/'Paraclinicos '!N1462&lt;300,2,'Paraclinicos '!M1462/'Paraclinicos '!N1462&lt;400,1,'Paraclinicos '!M1462/'Paraclinicos '!N1462&gt;=400,0)</f>
        <v>2</v>
      </c>
      <c r="P1516" cm="1">
        <f t="array" ref="P1516">_xlfn.IFS('Paraclinicos '!C1462="","",'Paraclinicos '!C1462&lt;20,4,'Paraclinicos '!C1462&lt;50,3,'Paraclinicos '!C1462&lt;100,2,'Paraclinicos '!C1462&lt;150,1,'Paraclinicos '!C1462&gt;150,0)</f>
        <v>0</v>
      </c>
      <c r="Q1516" cm="1">
        <f t="array" ref="Q1516">_xlfn.IFS('Paraclinicos '!O1462="","",'Paraclinicos '!O1462&lt;1.2,0,'Paraclinicos '!O1462&lt;2,1,'Paraclinicos '!O1462&lt;3.5,2,'Paraclinicos '!O1462&lt;5,3,'Paraclinicos '!O1462&gt;5,4)</f>
        <v>0</v>
      </c>
      <c r="R1516" t="str" cm="1">
        <f t="array" ref="R1516">_xlfn.IFS('Paraclinicos '!J1462="","",'Paraclinicos '!J1462&lt;1.2,0,'Paraclinicos '!J1462&lt;2,1,'Paraclinicos '!J1462&lt;6,2,'Paraclinicos '!J1462&lt;12,3,'Paraclinicos '!J1462&gt;=12,4)</f>
        <v/>
      </c>
      <c r="S1516" cm="1">
        <f t="array" ref="S1516">_xlfn.IFS('Paraclinicos '!Y1462="","",'Paraclinicos '!Y1462&lt;70,1,'Paraclinicos '!Y1462&gt;=70,0)</f>
        <v>0</v>
      </c>
      <c r="T1516" cm="1">
        <f t="array" ref="T1516">_xlfn.IFS('Paraclinicos '!W1462="","",'Paraclinicos '!W1462&lt;6,4,'Paraclinicos '!W1462&lt;10,3,'Paraclinicos '!W1462&lt;13,2,'Paraclinicos '!W1462&lt;15,1,'Paraclinicos '!W1462=15,0)</f>
        <v>4</v>
      </c>
      <c r="U1516" s="54">
        <f t="shared" si="69"/>
        <v>6</v>
      </c>
      <c r="V1516" cm="1">
        <f t="array" ref="V1516">_xlfn.IFS('Paraclinicos '!S1462="","",OR('Paraclinicos '!S1462&lt;=8,'Paraclinicos '!S1462&gt;=25),3,'Paraclinicos '!S1462&lt;12,1,'Paraclinicos '!S1462&lt;21,0,'Paraclinicos '!S1462&lt;25,2)</f>
        <v>0</v>
      </c>
      <c r="W1516" t="str">
        <f>IFERROR(IF(INDEX('BD Demog para scores enalazar'!Y$2:'BD Demog para scores enalazar'!Y$3000,MATCH(Formulas!A1516,'BD Demog para scores enalazar'!A$2:'BD Demog para scores enalazar'!A$3000,0))=1,"SI","NO"),"")</f>
        <v>SI</v>
      </c>
      <c r="X1516" s="9" t="str">
        <f>IFERROR(IF(INDEX('BD Demog para scores enalazar'!AJ$2:'BD Demog para scores enalazar'!AJ$3000,MATCH(Formulas!A1516,'BD Demog para scores enalazar'!A$2:'BD Demog para scores enalazar'!A$3000,0))=1,"SI","NO"),"")</f>
        <v>NO</v>
      </c>
      <c r="Y1516" t="str" cm="1">
        <f t="array" ref="Y1516">IF(AND(W1516="NO",X1516="NO"),_xlfn.IFS('Paraclinicos '!K1462&lt;=91,3,'Paraclinicos '!K1462&lt;94,2,'Paraclinicos '!K1462&lt;96,1,'Paraclinicos '!K1462&gt;=96,0),"")</f>
        <v/>
      </c>
      <c r="Z1516" cm="1">
        <f t="array" ref="Z1516">IF(OR(W1516="SI",X1516="SI"),_xlfn.IFS(OR(AND('Paraclinicos '!K1463&lt;=83),AND('Paraclinicos '!K1463&gt;=97,AA1516=2)),3,OR(AND('Paraclinicos '!K1463&lt;=86),AND('Paraclinicos '!K1463&gt;=94,AA1516=2)),2,OR(AND('Paraclinicos '!K1463&lt;=88),AND('Paraclinicos '!K1463&gt;=92,AA1516=2)),1,OR(AND('Paraclinicos '!K1463&gt;=88,'Paraclinicos '!K1463&lt;=92),AND('Paraclinicos '!K1463&gt;=93,AA1516=0)),0),"")</f>
        <v>3</v>
      </c>
      <c r="AA1516" cm="1">
        <f t="array" ref="AA1516">_xlfn.IFS('Paraclinicos '!E1462="","",'Paraclinicos '!E1462="Oxigeno",2,'Paraclinicos '!E1462="Aire",0)</f>
        <v>2</v>
      </c>
    </row>
    <row r="1517" spans="1:27" x14ac:dyDescent="0.25">
      <c r="A1517">
        <f>'Paraclinicos '!A1463</f>
        <v>536</v>
      </c>
      <c r="B1517" s="3">
        <f>'Paraclinicos '!R1463</f>
        <v>44203</v>
      </c>
      <c r="C1517" cm="1">
        <f t="array" ref="C1517">_xlfn.IFS('Paraclinicos '!Q1463="","",'Paraclinicos '!Q1463&gt;60,3,'Paraclinicos '!Q1463&lt;=60,1)</f>
        <v>3</v>
      </c>
      <c r="D1517" t="str">
        <f>IFERROR(IF(INDEX('BD Demog para scores enalazar'!BC$2:BC$3000,MATCH(Formulas!A1517,'BD Demog para scores enalazar'!A$2:A$3000,0))=0,"SI","NO"),"")</f>
        <v>SI</v>
      </c>
      <c r="E1517" cm="1">
        <f t="array" ref="E1517">_xlfn.IFS(D1517="","",D1517="SI",4,D1517="NO",1)</f>
        <v>4</v>
      </c>
      <c r="F1517" cm="1">
        <f t="array" ref="F1517">_xlfn.IFS('Paraclinicos '!B1463="","",'Paraclinicos '!B1463&gt;1,1,'Paraclinicos '!B1463&lt;=1,3)</f>
        <v>1</v>
      </c>
      <c r="G1517" t="str" cm="1">
        <f t="array" ref="G1517">_xlfn.IFS('Paraclinicos '!D1463="","",AND('Paraclinicos '!D1463&gt;=250,'Paraclinicos '!D1463&lt;=500),2,'Paraclinicos '!D1463&gt;500,3,'Paraclinicos '!D1463&lt;250,1)</f>
        <v/>
      </c>
      <c r="H1517" s="50">
        <f t="shared" si="70"/>
        <v>8</v>
      </c>
      <c r="I1517" cm="1">
        <f t="array" ref="I1517">_xlfn.IFS('Paraclinicos '!Q1463="","",'Paraclinicos '!Q1463&gt;=65,1,'Paraclinicos '!Q1463&lt;65,0)</f>
        <v>1</v>
      </c>
      <c r="J1517" cm="1">
        <f t="array" ref="J1517">_xlfn.IFS('Paraclinicos '!I1463="","",'Paraclinicos '!I1463&gt;7,1,'Paraclinicos '!I1463&lt;=7,0)</f>
        <v>1</v>
      </c>
      <c r="K1517" cm="1">
        <f t="array" ref="K1517">_xlfn.IFS('Paraclinicos '!W1463="","",'Paraclinicos '!W1463&lt;=8,1,'Paraclinicos '!W1463&gt;8,0)</f>
        <v>1</v>
      </c>
      <c r="L1517" cm="1">
        <f t="array" ref="L1517">_xlfn.IFS('Paraclinicos '!S1463="","",'Paraclinicos '!S1463&gt;=30,1,'Paraclinicos '!S1463&lt;30,0)</f>
        <v>0</v>
      </c>
      <c r="M1517" cm="1">
        <f t="array" ref="M1517">_xlfn.IFS(OR('Paraclinicos '!T1463="",'Paraclinicos '!U1463=""),"",OR('Paraclinicos '!T1463&lt;=90,'Paraclinicos '!U1463&lt;=60),1,OR('Paraclinicos '!T1463&gt;90,'Paraclinicos '!U1463&gt;60),0)</f>
        <v>1</v>
      </c>
      <c r="N1517" s="45">
        <f t="shared" si="71"/>
        <v>5</v>
      </c>
      <c r="O1517" cm="1">
        <f t="array" ref="O1517">_xlfn.IFS(OR('Paraclinicos '!M1463="",'Paraclinicos '!N1463="",'Paraclinicos '!N1463=0),"",'Paraclinicos '!M1463/'Paraclinicos '!N1463&lt;100,4,'Paraclinicos '!M1463/'Paraclinicos '!N1463&lt;200,3,'Paraclinicos '!M1463/'Paraclinicos '!N1463&lt;300,2,'Paraclinicos '!M1463/'Paraclinicos '!N1463&lt;400,1,'Paraclinicos '!M1463/'Paraclinicos '!N1463&gt;=400,0)</f>
        <v>2</v>
      </c>
      <c r="P1517" cm="1">
        <f t="array" ref="P1517">_xlfn.IFS('Paraclinicos '!C1463="","",'Paraclinicos '!C1463&lt;20,4,'Paraclinicos '!C1463&lt;50,3,'Paraclinicos '!C1463&lt;100,2,'Paraclinicos '!C1463&lt;150,1,'Paraclinicos '!C1463&gt;150,0)</f>
        <v>0</v>
      </c>
      <c r="Q1517" cm="1">
        <f t="array" ref="Q1517">_xlfn.IFS('Paraclinicos '!O1463="","",'Paraclinicos '!O1463&lt;1.2,0,'Paraclinicos '!O1463&lt;2,1,'Paraclinicos '!O1463&lt;3.5,2,'Paraclinicos '!O1463&lt;5,3,'Paraclinicos '!O1463&gt;5,4)</f>
        <v>0</v>
      </c>
      <c r="R1517" cm="1">
        <f t="array" ref="R1517">_xlfn.IFS('Paraclinicos '!J1463="","",'Paraclinicos '!J1463&lt;1.2,0,'Paraclinicos '!J1463&lt;2,1,'Paraclinicos '!J1463&lt;6,2,'Paraclinicos '!J1463&lt;12,3,'Paraclinicos '!J1463&gt;=12,4)</f>
        <v>1</v>
      </c>
      <c r="S1517" cm="1">
        <f t="array" ref="S1517">_xlfn.IFS('Paraclinicos '!Y1463="","",'Paraclinicos '!Y1463&lt;70,1,'Paraclinicos '!Y1463&gt;=70,0)</f>
        <v>0</v>
      </c>
      <c r="T1517" cm="1">
        <f t="array" ref="T1517">_xlfn.IFS('Paraclinicos '!W1463="","",'Paraclinicos '!W1463&lt;6,4,'Paraclinicos '!W1463&lt;10,3,'Paraclinicos '!W1463&lt;13,2,'Paraclinicos '!W1463&lt;15,1,'Paraclinicos '!W1463=15,0)</f>
        <v>4</v>
      </c>
      <c r="U1517" s="54">
        <f t="shared" si="69"/>
        <v>7</v>
      </c>
      <c r="V1517" cm="1">
        <f t="array" ref="V1517">_xlfn.IFS('Paraclinicos '!S1463="","",OR('Paraclinicos '!S1463&lt;=8,'Paraclinicos '!S1463&gt;=25),3,'Paraclinicos '!S1463&lt;12,1,'Paraclinicos '!S1463&lt;21,0,'Paraclinicos '!S1463&lt;25,2)</f>
        <v>0</v>
      </c>
      <c r="W1517" t="str">
        <f>IFERROR(IF(INDEX('BD Demog para scores enalazar'!Y$2:'BD Demog para scores enalazar'!Y$3000,MATCH(Formulas!A1517,'BD Demog para scores enalazar'!A$2:'BD Demog para scores enalazar'!A$3000,0))=1,"SI","NO"),"")</f>
        <v>SI</v>
      </c>
      <c r="X1517" s="9" t="str">
        <f>IFERROR(IF(INDEX('BD Demog para scores enalazar'!AJ$2:'BD Demog para scores enalazar'!AJ$3000,MATCH(Formulas!A1517,'BD Demog para scores enalazar'!A$2:'BD Demog para scores enalazar'!A$3000,0))=1,"SI","NO"),"")</f>
        <v>NO</v>
      </c>
      <c r="Y1517" t="str" cm="1">
        <f t="array" ref="Y1517">IF(AND(W1517="NO",X1517="NO"),_xlfn.IFS('Paraclinicos '!K1463&lt;=91,3,'Paraclinicos '!K1463&lt;94,2,'Paraclinicos '!K1463&lt;96,1,'Paraclinicos '!K1463&gt;=96,0),"")</f>
        <v/>
      </c>
      <c r="Z1517" cm="1">
        <f t="array" ref="Z1517">IF(OR(W1517="SI",X1517="SI"),_xlfn.IFS(OR(AND('Paraclinicos '!K1464&lt;=83),AND('Paraclinicos '!K1464&gt;=97,AA1517=2)),3,OR(AND('Paraclinicos '!K1464&lt;=86),AND('Paraclinicos '!K1464&gt;=94,AA1517=2)),2,OR(AND('Paraclinicos '!K1464&lt;=88),AND('Paraclinicos '!K1464&gt;=92,AA1517=2)),1,OR(AND('Paraclinicos '!K1464&gt;=88,'Paraclinicos '!K1464&lt;=92),AND('Paraclinicos '!K1464&gt;=93,AA1517=0)),0),"")</f>
        <v>3</v>
      </c>
      <c r="AA1517" cm="1">
        <f t="array" ref="AA1517">_xlfn.IFS('Paraclinicos '!E1463="","",'Paraclinicos '!E1463="Oxigeno",2,'Paraclinicos '!E1463="Aire",0)</f>
        <v>2</v>
      </c>
    </row>
    <row r="1518" spans="1:27" x14ac:dyDescent="0.25">
      <c r="A1518">
        <f>'Paraclinicos '!A1464</f>
        <v>536</v>
      </c>
      <c r="B1518" s="3">
        <f>'Paraclinicos '!R1464</f>
        <v>44206</v>
      </c>
      <c r="C1518" cm="1">
        <f t="array" ref="C1518">_xlfn.IFS('Paraclinicos '!Q1464="","",'Paraclinicos '!Q1464&gt;60,3,'Paraclinicos '!Q1464&lt;=60,1)</f>
        <v>3</v>
      </c>
      <c r="D1518" t="str">
        <f>IFERROR(IF(INDEX('BD Demog para scores enalazar'!BC$2:BC$3000,MATCH(Formulas!A1518,'BD Demog para scores enalazar'!A$2:A$3000,0))=0,"SI","NO"),"")</f>
        <v>SI</v>
      </c>
      <c r="E1518" cm="1">
        <f t="array" ref="E1518">_xlfn.IFS(D1518="","",D1518="SI",4,D1518="NO",1)</f>
        <v>4</v>
      </c>
      <c r="F1518" cm="1">
        <f t="array" ref="F1518">_xlfn.IFS('Paraclinicos '!B1464="","",'Paraclinicos '!B1464&gt;1,1,'Paraclinicos '!B1464&lt;=1,3)</f>
        <v>3</v>
      </c>
      <c r="G1518" t="str" cm="1">
        <f t="array" ref="G1518">_xlfn.IFS('Paraclinicos '!D1464="","",AND('Paraclinicos '!D1464&gt;=250,'Paraclinicos '!D1464&lt;=500),2,'Paraclinicos '!D1464&gt;500,3,'Paraclinicos '!D1464&lt;250,1)</f>
        <v/>
      </c>
      <c r="H1518" s="50">
        <f t="shared" si="70"/>
        <v>10</v>
      </c>
      <c r="I1518" cm="1">
        <f t="array" ref="I1518">_xlfn.IFS('Paraclinicos '!Q1464="","",'Paraclinicos '!Q1464&gt;=65,1,'Paraclinicos '!Q1464&lt;65,0)</f>
        <v>1</v>
      </c>
      <c r="J1518" cm="1">
        <f t="array" ref="J1518">_xlfn.IFS('Paraclinicos '!I1464="","",'Paraclinicos '!I1464&gt;7,1,'Paraclinicos '!I1464&lt;=7,0)</f>
        <v>1</v>
      </c>
      <c r="K1518" cm="1">
        <f t="array" ref="K1518">_xlfn.IFS('Paraclinicos '!W1464="","",'Paraclinicos '!W1464&lt;=8,1,'Paraclinicos '!W1464&gt;8,0)</f>
        <v>1</v>
      </c>
      <c r="L1518" cm="1">
        <f t="array" ref="L1518">_xlfn.IFS('Paraclinicos '!S1464="","",'Paraclinicos '!S1464&gt;=30,1,'Paraclinicos '!S1464&lt;30,0)</f>
        <v>0</v>
      </c>
      <c r="M1518" cm="1">
        <f t="array" ref="M1518">_xlfn.IFS(OR('Paraclinicos '!T1464="",'Paraclinicos '!U1464=""),"",OR('Paraclinicos '!T1464&lt;=90,'Paraclinicos '!U1464&lt;=60),1,OR('Paraclinicos '!T1464&gt;90,'Paraclinicos '!U1464&gt;60),0)</f>
        <v>0</v>
      </c>
      <c r="N1518" s="45">
        <f t="shared" si="71"/>
        <v>5</v>
      </c>
      <c r="O1518" cm="1">
        <f t="array" ref="O1518">_xlfn.IFS(OR('Paraclinicos '!M1464="",'Paraclinicos '!N1464="",'Paraclinicos '!N1464=0),"",'Paraclinicos '!M1464/'Paraclinicos '!N1464&lt;100,4,'Paraclinicos '!M1464/'Paraclinicos '!N1464&lt;200,3,'Paraclinicos '!M1464/'Paraclinicos '!N1464&lt;300,2,'Paraclinicos '!M1464/'Paraclinicos '!N1464&lt;400,1,'Paraclinicos '!M1464/'Paraclinicos '!N1464&gt;=400,0)</f>
        <v>3</v>
      </c>
      <c r="P1518" cm="1">
        <f t="array" ref="P1518">_xlfn.IFS('Paraclinicos '!C1464="","",'Paraclinicos '!C1464&lt;20,4,'Paraclinicos '!C1464&lt;50,3,'Paraclinicos '!C1464&lt;100,2,'Paraclinicos '!C1464&lt;150,1,'Paraclinicos '!C1464&gt;150,0)</f>
        <v>0</v>
      </c>
      <c r="Q1518" cm="1">
        <f t="array" ref="Q1518">_xlfn.IFS('Paraclinicos '!O1464="","",'Paraclinicos '!O1464&lt;1.2,0,'Paraclinicos '!O1464&lt;2,1,'Paraclinicos '!O1464&lt;3.5,2,'Paraclinicos '!O1464&lt;5,3,'Paraclinicos '!O1464&gt;5,4)</f>
        <v>0</v>
      </c>
      <c r="R1518" cm="1">
        <f t="array" ref="R1518">_xlfn.IFS('Paraclinicos '!J1464="","",'Paraclinicos '!J1464&lt;1.2,0,'Paraclinicos '!J1464&lt;2,1,'Paraclinicos '!J1464&lt;6,2,'Paraclinicos '!J1464&lt;12,3,'Paraclinicos '!J1464&gt;=12,4)</f>
        <v>0</v>
      </c>
      <c r="S1518" cm="1">
        <f t="array" ref="S1518">_xlfn.IFS('Paraclinicos '!Y1464="","",'Paraclinicos '!Y1464&lt;70,1,'Paraclinicos '!Y1464&gt;=70,0)</f>
        <v>0</v>
      </c>
      <c r="T1518" cm="1">
        <f t="array" ref="T1518">_xlfn.IFS('Paraclinicos '!W1464="","",'Paraclinicos '!W1464&lt;6,4,'Paraclinicos '!W1464&lt;10,3,'Paraclinicos '!W1464&lt;13,2,'Paraclinicos '!W1464&lt;15,1,'Paraclinicos '!W1464=15,0)</f>
        <v>4</v>
      </c>
      <c r="U1518" s="54">
        <f t="shared" si="69"/>
        <v>7</v>
      </c>
      <c r="V1518" cm="1">
        <f t="array" ref="V1518">_xlfn.IFS('Paraclinicos '!S1464="","",OR('Paraclinicos '!S1464&lt;=8,'Paraclinicos '!S1464&gt;=25),3,'Paraclinicos '!S1464&lt;12,1,'Paraclinicos '!S1464&lt;21,0,'Paraclinicos '!S1464&lt;25,2)</f>
        <v>0</v>
      </c>
      <c r="W1518" t="str">
        <f>IFERROR(IF(INDEX('BD Demog para scores enalazar'!Y$2:'BD Demog para scores enalazar'!Y$3000,MATCH(Formulas!A1518,'BD Demog para scores enalazar'!A$2:'BD Demog para scores enalazar'!A$3000,0))=1,"SI","NO"),"")</f>
        <v>SI</v>
      </c>
      <c r="X1518" s="9" t="str">
        <f>IFERROR(IF(INDEX('BD Demog para scores enalazar'!AJ$2:'BD Demog para scores enalazar'!AJ$3000,MATCH(Formulas!A1518,'BD Demog para scores enalazar'!A$2:'BD Demog para scores enalazar'!A$3000,0))=1,"SI","NO"),"")</f>
        <v>NO</v>
      </c>
      <c r="Y1518" t="str" cm="1">
        <f t="array" ref="Y1518">IF(AND(W1518="NO",X1518="NO"),_xlfn.IFS('Paraclinicos '!K1464&lt;=91,3,'Paraclinicos '!K1464&lt;94,2,'Paraclinicos '!K1464&lt;96,1,'Paraclinicos '!K1464&gt;=96,0),"")</f>
        <v/>
      </c>
      <c r="Z1518" t="e" cm="1">
        <f t="array" ref="Z1518">IF(OR(W1518="SI",X1518="SI"),_xlfn.IFS(OR(AND('Paraclinicos '!#REF!&lt;=83),AND('Paraclinicos '!#REF!&gt;=97,AA1518=2)),3,OR(AND('Paraclinicos '!#REF!&lt;=86),AND('Paraclinicos '!#REF!&gt;=94,AA1518=2)),2,OR(AND('Paraclinicos '!#REF!&lt;=88),AND('Paraclinicos '!#REF!&gt;=92,AA1518=2)),1,OR(AND('Paraclinicos '!#REF!&gt;=88,'Paraclinicos '!#REF!&lt;=92),AND('Paraclinicos '!#REF!&gt;=93,AA1518=0)),0),"")</f>
        <v>#REF!</v>
      </c>
      <c r="AA1518" cm="1">
        <f t="array" ref="AA1518">_xlfn.IFS('Paraclinicos '!E1464="","",'Paraclinicos '!E1464="Oxigeno",2,'Paraclinicos '!E1464="Aire",0)</f>
        <v>2</v>
      </c>
    </row>
    <row r="1519" spans="1:27" x14ac:dyDescent="0.25">
      <c r="A1519" t="e">
        <f>'Paraclinicos '!#REF!</f>
        <v>#REF!</v>
      </c>
      <c r="B1519" s="3" t="e">
        <f>'Paraclinicos '!#REF!</f>
        <v>#REF!</v>
      </c>
      <c r="C1519" t="e" cm="1">
        <f t="array" ref="C1519">_xlfn.IFS('Paraclinicos '!#REF!="","",'Paraclinicos '!#REF!&gt;60,3,'Paraclinicos '!#REF!&lt;=60,1)</f>
        <v>#REF!</v>
      </c>
      <c r="D1519" t="str">
        <f>IFERROR(IF(INDEX('BD Demog para scores enalazar'!BC$2:BC$3000,MATCH(Formulas!A1519,'BD Demog para scores enalazar'!A$2:A$3000,0))=0,"SI","NO"),"")</f>
        <v/>
      </c>
      <c r="E1519" t="str" cm="1">
        <f t="array" ref="E1519">_xlfn.IFS(D1519="","",D1519="SI",4,D1519="NO",1)</f>
        <v/>
      </c>
      <c r="F1519" t="e" cm="1">
        <f t="array" ref="F1519">_xlfn.IFS('Paraclinicos '!#REF!="","",'Paraclinicos '!#REF!&gt;1,1,'Paraclinicos '!#REF!&lt;=1,3)</f>
        <v>#REF!</v>
      </c>
      <c r="G1519" t="e" cm="1">
        <f t="array" ref="G1519">_xlfn.IFS('Paraclinicos '!#REF!="","",AND('Paraclinicos '!#REF!&gt;=250,'Paraclinicos '!#REF!&lt;=500),2,'Paraclinicos '!#REF!&gt;500,3,'Paraclinicos '!#REF!&lt;250,1)</f>
        <v>#REF!</v>
      </c>
      <c r="H1519" s="50" t="e">
        <f t="shared" si="70"/>
        <v>#REF!</v>
      </c>
      <c r="I1519" t="e" cm="1">
        <f t="array" ref="I1519">_xlfn.IFS('Paraclinicos '!#REF!="","",'Paraclinicos '!#REF!&gt;=65,1,'Paraclinicos '!#REF!&lt;65,0)</f>
        <v>#REF!</v>
      </c>
      <c r="J1519" t="e" cm="1">
        <f t="array" ref="J1519">_xlfn.IFS('Paraclinicos '!#REF!="","",'Paraclinicos '!#REF!&gt;7,1,'Paraclinicos '!#REF!&lt;=7,0)</f>
        <v>#REF!</v>
      </c>
      <c r="K1519" t="e" cm="1">
        <f t="array" ref="K1519">_xlfn.IFS('Paraclinicos '!#REF!="","",'Paraclinicos '!#REF!&lt;=8,1,'Paraclinicos '!#REF!&gt;8,0)</f>
        <v>#REF!</v>
      </c>
      <c r="L1519" t="e" cm="1">
        <f t="array" ref="L1519">_xlfn.IFS('Paraclinicos '!#REF!="","",'Paraclinicos '!#REF!&gt;=30,1,'Paraclinicos '!#REF!&lt;30,0)</f>
        <v>#REF!</v>
      </c>
      <c r="M1519" t="e" cm="1">
        <f t="array" ref="M1519">_xlfn.IFS(OR('Paraclinicos '!#REF!="",'Paraclinicos '!#REF!=""),"",OR('Paraclinicos '!#REF!&lt;=90,'Paraclinicos '!#REF!&lt;=60),1,OR('Paraclinicos '!#REF!&gt;90,'Paraclinicos '!#REF!&gt;60),0)</f>
        <v>#REF!</v>
      </c>
      <c r="N1519" s="45" t="e">
        <f t="shared" si="71"/>
        <v>#REF!</v>
      </c>
      <c r="O1519" t="e" cm="1">
        <f t="array" ref="O1519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519" t="e" cm="1">
        <f t="array" ref="P1519">_xlfn.IFS('Paraclinicos '!#REF!="","",'Paraclinicos '!#REF!&lt;20,4,'Paraclinicos '!#REF!&lt;50,3,'Paraclinicos '!#REF!&lt;100,2,'Paraclinicos '!#REF!&lt;150,1,'Paraclinicos '!#REF!&gt;150,0)</f>
        <v>#REF!</v>
      </c>
      <c r="Q1519" t="e" cm="1">
        <f t="array" ref="Q1519">_xlfn.IFS('Paraclinicos '!#REF!="","",'Paraclinicos '!#REF!&lt;1.2,0,'Paraclinicos '!#REF!&lt;2,1,'Paraclinicos '!#REF!&lt;3.5,2,'Paraclinicos '!#REF!&lt;5,3,'Paraclinicos '!#REF!&gt;5,4)</f>
        <v>#REF!</v>
      </c>
      <c r="R1519" t="e" cm="1">
        <f t="array" ref="R1519">_xlfn.IFS('Paraclinicos '!#REF!="","",'Paraclinicos '!#REF!&lt;1.2,0,'Paraclinicos '!#REF!&lt;2,1,'Paraclinicos '!#REF!&lt;6,2,'Paraclinicos '!#REF!&lt;12,3,'Paraclinicos '!#REF!&gt;=12,4)</f>
        <v>#REF!</v>
      </c>
      <c r="S1519" t="e" cm="1">
        <f t="array" ref="S1519">_xlfn.IFS('Paraclinicos '!#REF!="","",'Paraclinicos '!#REF!&lt;70,1,'Paraclinicos '!#REF!&gt;=70,0)</f>
        <v>#REF!</v>
      </c>
      <c r="T1519" t="e" cm="1">
        <f t="array" ref="T1519">_xlfn.IFS('Paraclinicos '!#REF!="","",'Paraclinicos '!#REF!&lt;6,4,'Paraclinicos '!#REF!&lt;10,3,'Paraclinicos '!#REF!&lt;13,2,'Paraclinicos '!#REF!&lt;15,1,'Paraclinicos '!#REF!=15,0)</f>
        <v>#REF!</v>
      </c>
      <c r="U1519" s="54" t="e">
        <f t="shared" si="69"/>
        <v>#REF!</v>
      </c>
      <c r="V1519" t="e" cm="1">
        <f t="array" ref="V1519">_xlfn.IFS('Paraclinicos '!#REF!="","",OR('Paraclinicos '!#REF!&lt;=8,'Paraclinicos '!#REF!&gt;=25),3,'Paraclinicos '!#REF!&lt;12,1,'Paraclinicos '!#REF!&lt;21,0,'Paraclinicos '!#REF!&lt;25,2)</f>
        <v>#REF!</v>
      </c>
      <c r="W1519" t="str">
        <f>IFERROR(IF(INDEX('BD Demog para scores enalazar'!Y$2:'BD Demog para scores enalazar'!Y$3000,MATCH(Formulas!A1519,'BD Demog para scores enalazar'!A$2:'BD Demog para scores enalazar'!A$3000,0))=1,"SI","NO"),"")</f>
        <v/>
      </c>
      <c r="X1519" s="9" t="str">
        <f>IFERROR(IF(INDEX('BD Demog para scores enalazar'!AJ$2:'BD Demog para scores enalazar'!AJ$3000,MATCH(Formulas!A1519,'BD Demog para scores enalazar'!A$2:'BD Demog para scores enalazar'!A$3000,0))=1,"SI","NO"),"")</f>
        <v/>
      </c>
      <c r="Y1519" t="str" cm="1">
        <f t="array" ref="Y1519">IF(AND(W1519="NO",X1519="NO"),_xlfn.IFS('Paraclinicos '!#REF!&lt;=91,3,'Paraclinicos '!#REF!&lt;94,2,'Paraclinicos '!#REF!&lt;96,1,'Paraclinicos '!#REF!&gt;=96,0),"")</f>
        <v/>
      </c>
      <c r="Z1519" t="str" cm="1">
        <f t="array" ref="Z1519">IF(OR(W1519="SI",X1519="SI"),_xlfn.IFS(OR(AND('Paraclinicos '!K1465&lt;=83),AND('Paraclinicos '!K1465&gt;=97,AA1519=2)),3,OR(AND('Paraclinicos '!K1465&lt;=86),AND('Paraclinicos '!K1465&gt;=94,AA1519=2)),2,OR(AND('Paraclinicos '!K1465&lt;=88),AND('Paraclinicos '!K1465&gt;=92,AA1519=2)),1,OR(AND('Paraclinicos '!K1465&gt;=88,'Paraclinicos '!K1465&lt;=92),AND('Paraclinicos '!K1465&gt;=93,AA1519=0)),0),"")</f>
        <v/>
      </c>
      <c r="AA1519" t="e" cm="1">
        <f t="array" ref="AA1519">_xlfn.IFS('Paraclinicos '!#REF!="","",'Paraclinicos '!#REF!="Oxigeno",2,'Paraclinicos '!#REF!="Aire",0)</f>
        <v>#REF!</v>
      </c>
    </row>
    <row r="1520" spans="1:27" x14ac:dyDescent="0.25">
      <c r="A1520">
        <f>'Paraclinicos '!A1465</f>
        <v>536</v>
      </c>
      <c r="B1520" s="3">
        <f>'Paraclinicos '!R1465</f>
        <v>44207</v>
      </c>
      <c r="C1520" cm="1">
        <f t="array" ref="C1520">_xlfn.IFS('Paraclinicos '!Q1465="","",'Paraclinicos '!Q1465&gt;60,3,'Paraclinicos '!Q1465&lt;=60,1)</f>
        <v>3</v>
      </c>
      <c r="D1520" t="str">
        <f>IFERROR(IF(INDEX('BD Demog para scores enalazar'!BC$2:BC$3000,MATCH(Formulas!A1520,'BD Demog para scores enalazar'!A$2:A$3000,0))=0,"SI","NO"),"")</f>
        <v>SI</v>
      </c>
      <c r="E1520" cm="1">
        <f t="array" ref="E1520">_xlfn.IFS(D1520="","",D1520="SI",4,D1520="NO",1)</f>
        <v>4</v>
      </c>
      <c r="F1520" cm="1">
        <f t="array" ref="F1520">_xlfn.IFS('Paraclinicos '!B1465="","",'Paraclinicos '!B1465&gt;1,1,'Paraclinicos '!B1465&lt;=1,3)</f>
        <v>3</v>
      </c>
      <c r="G1520" t="str" cm="1">
        <f t="array" ref="G1520">_xlfn.IFS('Paraclinicos '!D1465="","",AND('Paraclinicos '!D1465&gt;=250,'Paraclinicos '!D1465&lt;=500),2,'Paraclinicos '!D1465&gt;500,3,'Paraclinicos '!D1465&lt;250,1)</f>
        <v/>
      </c>
      <c r="H1520" s="50">
        <f t="shared" si="70"/>
        <v>10</v>
      </c>
      <c r="I1520" cm="1">
        <f t="array" ref="I1520">_xlfn.IFS('Paraclinicos '!Q1465="","",'Paraclinicos '!Q1465&gt;=65,1,'Paraclinicos '!Q1465&lt;65,0)</f>
        <v>1</v>
      </c>
      <c r="J1520" cm="1">
        <f t="array" ref="J1520">_xlfn.IFS('Paraclinicos '!I1465="","",'Paraclinicos '!I1465&gt;7,1,'Paraclinicos '!I1465&lt;=7,0)</f>
        <v>1</v>
      </c>
      <c r="K1520" cm="1">
        <f t="array" ref="K1520">_xlfn.IFS('Paraclinicos '!W1465="","",'Paraclinicos '!W1465&lt;=8,1,'Paraclinicos '!W1465&gt;8,0)</f>
        <v>0</v>
      </c>
      <c r="L1520" cm="1">
        <f t="array" ref="L1520">_xlfn.IFS('Paraclinicos '!S1465="","",'Paraclinicos '!S1465&gt;=30,1,'Paraclinicos '!S1465&lt;30,0)</f>
        <v>0</v>
      </c>
      <c r="M1520" cm="1">
        <f t="array" ref="M1520">_xlfn.IFS(OR('Paraclinicos '!T1465="",'Paraclinicos '!U1465=""),"",OR('Paraclinicos '!T1465&lt;=90,'Paraclinicos '!U1465&lt;=60),1,OR('Paraclinicos '!T1465&gt;90,'Paraclinicos '!U1465&gt;60),0)</f>
        <v>1</v>
      </c>
      <c r="N1520" s="45" t="e">
        <f t="shared" si="71"/>
        <v>#REF!</v>
      </c>
      <c r="O1520" cm="1">
        <f t="array" ref="O1520">_xlfn.IFS(OR('Paraclinicos '!M1465="",'Paraclinicos '!N1465="",'Paraclinicos '!N1465=0),"",'Paraclinicos '!M1465/'Paraclinicos '!N1465&lt;100,4,'Paraclinicos '!M1465/'Paraclinicos '!N1465&lt;200,3,'Paraclinicos '!M1465/'Paraclinicos '!N1465&lt;300,2,'Paraclinicos '!M1465/'Paraclinicos '!N1465&lt;400,1,'Paraclinicos '!M1465/'Paraclinicos '!N1465&gt;=400,0)</f>
        <v>2</v>
      </c>
      <c r="P1520" cm="1">
        <f t="array" ref="P1520">_xlfn.IFS('Paraclinicos '!C1465="","",'Paraclinicos '!C1465&lt;20,4,'Paraclinicos '!C1465&lt;50,3,'Paraclinicos '!C1465&lt;100,2,'Paraclinicos '!C1465&lt;150,1,'Paraclinicos '!C1465&gt;150,0)</f>
        <v>0</v>
      </c>
      <c r="Q1520" cm="1">
        <f t="array" ref="Q1520">_xlfn.IFS('Paraclinicos '!O1465="","",'Paraclinicos '!O1465&lt;1.2,0,'Paraclinicos '!O1465&lt;2,1,'Paraclinicos '!O1465&lt;3.5,2,'Paraclinicos '!O1465&lt;5,3,'Paraclinicos '!O1465&gt;5,4)</f>
        <v>0</v>
      </c>
      <c r="R1520" cm="1">
        <f t="array" ref="R1520">_xlfn.IFS('Paraclinicos '!J1465="","",'Paraclinicos '!J1465&lt;1.2,0,'Paraclinicos '!J1465&lt;2,1,'Paraclinicos '!J1465&lt;6,2,'Paraclinicos '!J1465&lt;12,3,'Paraclinicos '!J1465&gt;=12,4)</f>
        <v>0</v>
      </c>
      <c r="S1520" cm="1">
        <f t="array" ref="S1520">_xlfn.IFS('Paraclinicos '!Y1465="","",'Paraclinicos '!Y1465&lt;70,1,'Paraclinicos '!Y1465&gt;=70,0)</f>
        <v>1</v>
      </c>
      <c r="T1520" cm="1">
        <f t="array" ref="T1520">_xlfn.IFS('Paraclinicos '!W1465="","",'Paraclinicos '!W1465&lt;6,4,'Paraclinicos '!W1465&lt;10,3,'Paraclinicos '!W1465&lt;13,2,'Paraclinicos '!W1465&lt;15,1,'Paraclinicos '!W1465=15,0)</f>
        <v>2</v>
      </c>
      <c r="U1520" s="54">
        <f t="shared" si="69"/>
        <v>5</v>
      </c>
      <c r="V1520" cm="1">
        <f t="array" ref="V1520">_xlfn.IFS('Paraclinicos '!S1465="","",OR('Paraclinicos '!S1465&lt;=8,'Paraclinicos '!S1465&gt;=25),3,'Paraclinicos '!S1465&lt;12,1,'Paraclinicos '!S1465&lt;21,0,'Paraclinicos '!S1465&lt;25,2)</f>
        <v>0</v>
      </c>
      <c r="W1520" t="str">
        <f>IFERROR(IF(INDEX('BD Demog para scores enalazar'!Y$2:'BD Demog para scores enalazar'!Y$3000,MATCH(Formulas!A1520,'BD Demog para scores enalazar'!A$2:'BD Demog para scores enalazar'!A$3000,0))=1,"SI","NO"),"")</f>
        <v>SI</v>
      </c>
      <c r="X1520" s="9" t="str">
        <f>IFERROR(IF(INDEX('BD Demog para scores enalazar'!AJ$2:'BD Demog para scores enalazar'!AJ$3000,MATCH(Formulas!A1520,'BD Demog para scores enalazar'!A$2:'BD Demog para scores enalazar'!A$3000,0))=1,"SI","NO"),"")</f>
        <v>NO</v>
      </c>
      <c r="Y1520" t="str" cm="1">
        <f t="array" ref="Y1520">IF(AND(W1520="NO",X1520="NO"),_xlfn.IFS('Paraclinicos '!K1465&lt;=91,3,'Paraclinicos '!K1465&lt;94,2,'Paraclinicos '!K1465&lt;96,1,'Paraclinicos '!K1465&gt;=96,0),"")</f>
        <v/>
      </c>
      <c r="Z1520" cm="1">
        <f t="array" ref="Z1520">IF(OR(W1520="SI",X1520="SI"),_xlfn.IFS(OR(AND('Paraclinicos '!K1466&lt;=83),AND('Paraclinicos '!K1466&gt;=97,AA1520=2)),3,OR(AND('Paraclinicos '!K1466&lt;=86),AND('Paraclinicos '!K1466&gt;=94,AA1520=2)),2,OR(AND('Paraclinicos '!K1466&lt;=88),AND('Paraclinicos '!K1466&gt;=92,AA1520=2)),1,OR(AND('Paraclinicos '!K1466&gt;=88,'Paraclinicos '!K1466&lt;=92),AND('Paraclinicos '!K1466&gt;=93,AA1520=0)),0),"")</f>
        <v>3</v>
      </c>
      <c r="AA1520" cm="1">
        <f t="array" ref="AA1520">_xlfn.IFS('Paraclinicos '!E1465="","",'Paraclinicos '!E1465="Oxigeno",2,'Paraclinicos '!E1465="Aire",0)</f>
        <v>2</v>
      </c>
    </row>
    <row r="1521" spans="1:27" x14ac:dyDescent="0.25">
      <c r="A1521">
        <f>'Paraclinicos '!A1466</f>
        <v>536</v>
      </c>
      <c r="B1521" s="3">
        <f>'Paraclinicos '!R1466</f>
        <v>44209</v>
      </c>
      <c r="C1521" cm="1">
        <f t="array" ref="C1521">_xlfn.IFS('Paraclinicos '!Q1466="","",'Paraclinicos '!Q1466&gt;60,3,'Paraclinicos '!Q1466&lt;=60,1)</f>
        <v>3</v>
      </c>
      <c r="D1521" t="str">
        <f>IFERROR(IF(INDEX('BD Demog para scores enalazar'!BC$2:BC$3000,MATCH(Formulas!A1521,'BD Demog para scores enalazar'!A$2:A$3000,0))=0,"SI","NO"),"")</f>
        <v>SI</v>
      </c>
      <c r="E1521" cm="1">
        <f t="array" ref="E1521">_xlfn.IFS(D1521="","",D1521="SI",4,D1521="NO",1)</f>
        <v>4</v>
      </c>
      <c r="F1521" cm="1">
        <f t="array" ref="F1521">_xlfn.IFS('Paraclinicos '!B1466="","",'Paraclinicos '!B1466&gt;1,1,'Paraclinicos '!B1466&lt;=1,3)</f>
        <v>3</v>
      </c>
      <c r="G1521" cm="1">
        <f t="array" ref="G1521">_xlfn.IFS('Paraclinicos '!D1466="","",AND('Paraclinicos '!D1466&gt;=250,'Paraclinicos '!D1466&lt;=500),2,'Paraclinicos '!D1466&gt;500,3,'Paraclinicos '!D1466&lt;250,1)</f>
        <v>2</v>
      </c>
      <c r="H1521" s="50">
        <f t="shared" si="70"/>
        <v>12</v>
      </c>
      <c r="I1521" cm="1">
        <f t="array" ref="I1521">_xlfn.IFS('Paraclinicos '!Q1466="","",'Paraclinicos '!Q1466&gt;=65,1,'Paraclinicos '!Q1466&lt;65,0)</f>
        <v>1</v>
      </c>
      <c r="J1521" cm="1">
        <f t="array" ref="J1521">_xlfn.IFS('Paraclinicos '!I1466="","",'Paraclinicos '!I1466&gt;7,1,'Paraclinicos '!I1466&lt;=7,0)</f>
        <v>1</v>
      </c>
      <c r="K1521" cm="1">
        <f t="array" ref="K1521">_xlfn.IFS('Paraclinicos '!W1466="","",'Paraclinicos '!W1466&lt;=8,1,'Paraclinicos '!W1466&gt;8,0)</f>
        <v>0</v>
      </c>
      <c r="L1521" cm="1">
        <f t="array" ref="L1521">_xlfn.IFS('Paraclinicos '!S1466="","",'Paraclinicos '!S1466&gt;=30,1,'Paraclinicos '!S1466&lt;30,0)</f>
        <v>0</v>
      </c>
      <c r="M1521" cm="1">
        <f t="array" ref="M1521">_xlfn.IFS(OR('Paraclinicos '!T1466="",'Paraclinicos '!U1466=""),"",OR('Paraclinicos '!T1466&lt;=90,'Paraclinicos '!U1466&lt;=60),1,OR('Paraclinicos '!T1466&gt;90,'Paraclinicos '!U1466&gt;60),0)</f>
        <v>0</v>
      </c>
      <c r="N1521" s="45">
        <f t="shared" si="71"/>
        <v>3</v>
      </c>
      <c r="O1521" cm="1">
        <f t="array" ref="O1521">_xlfn.IFS(OR('Paraclinicos '!M1466="",'Paraclinicos '!N1466="",'Paraclinicos '!N1466=0),"",'Paraclinicos '!M1466/'Paraclinicos '!N1466&lt;100,4,'Paraclinicos '!M1466/'Paraclinicos '!N1466&lt;200,3,'Paraclinicos '!M1466/'Paraclinicos '!N1466&lt;300,2,'Paraclinicos '!M1466/'Paraclinicos '!N1466&lt;400,1,'Paraclinicos '!M1466/'Paraclinicos '!N1466&gt;=400,0)</f>
        <v>3</v>
      </c>
      <c r="P1521" cm="1">
        <f t="array" ref="P1521">_xlfn.IFS('Paraclinicos '!C1466="","",'Paraclinicos '!C1466&lt;20,4,'Paraclinicos '!C1466&lt;50,3,'Paraclinicos '!C1466&lt;100,2,'Paraclinicos '!C1466&lt;150,1,'Paraclinicos '!C1466&gt;150,0)</f>
        <v>0</v>
      </c>
      <c r="Q1521" cm="1">
        <f t="array" ref="Q1521">_xlfn.IFS('Paraclinicos '!O1466="","",'Paraclinicos '!O1466&lt;1.2,0,'Paraclinicos '!O1466&lt;2,1,'Paraclinicos '!O1466&lt;3.5,2,'Paraclinicos '!O1466&lt;5,3,'Paraclinicos '!O1466&gt;5,4)</f>
        <v>0</v>
      </c>
      <c r="R1521" cm="1">
        <f t="array" ref="R1521">_xlfn.IFS('Paraclinicos '!J1466="","",'Paraclinicos '!J1466&lt;1.2,0,'Paraclinicos '!J1466&lt;2,1,'Paraclinicos '!J1466&lt;6,2,'Paraclinicos '!J1466&lt;12,3,'Paraclinicos '!J1466&gt;=12,4)</f>
        <v>0</v>
      </c>
      <c r="S1521" cm="1">
        <f t="array" ref="S1521">_xlfn.IFS('Paraclinicos '!Y1466="","",'Paraclinicos '!Y1466&lt;70,1,'Paraclinicos '!Y1466&gt;=70,0)</f>
        <v>0</v>
      </c>
      <c r="T1521" cm="1">
        <f t="array" ref="T1521">_xlfn.IFS('Paraclinicos '!W1466="","",'Paraclinicos '!W1466&lt;6,4,'Paraclinicos '!W1466&lt;10,3,'Paraclinicos '!W1466&lt;13,2,'Paraclinicos '!W1466&lt;15,1,'Paraclinicos '!W1466=15,0)</f>
        <v>2</v>
      </c>
      <c r="U1521" s="54">
        <f t="shared" si="69"/>
        <v>5</v>
      </c>
      <c r="V1521" cm="1">
        <f t="array" ref="V1521">_xlfn.IFS('Paraclinicos '!S1466="","",OR('Paraclinicos '!S1466&lt;=8,'Paraclinicos '!S1466&gt;=25),3,'Paraclinicos '!S1466&lt;12,1,'Paraclinicos '!S1466&lt;21,0,'Paraclinicos '!S1466&lt;25,2)</f>
        <v>0</v>
      </c>
      <c r="W1521" t="str">
        <f>IFERROR(IF(INDEX('BD Demog para scores enalazar'!Y$2:'BD Demog para scores enalazar'!Y$3000,MATCH(Formulas!A1521,'BD Demog para scores enalazar'!A$2:'BD Demog para scores enalazar'!A$3000,0))=1,"SI","NO"),"")</f>
        <v>SI</v>
      </c>
      <c r="X1521" s="9" t="str">
        <f>IFERROR(IF(INDEX('BD Demog para scores enalazar'!AJ$2:'BD Demog para scores enalazar'!AJ$3000,MATCH(Formulas!A1521,'BD Demog para scores enalazar'!A$2:'BD Demog para scores enalazar'!A$3000,0))=1,"SI","NO"),"")</f>
        <v>NO</v>
      </c>
      <c r="Y1521" t="str" cm="1">
        <f t="array" ref="Y1521">IF(AND(W1521="NO",X1521="NO"),_xlfn.IFS('Paraclinicos '!K1466&lt;=91,3,'Paraclinicos '!K1466&lt;94,2,'Paraclinicos '!K1466&lt;96,1,'Paraclinicos '!K1466&gt;=96,0),"")</f>
        <v/>
      </c>
      <c r="Z1521" cm="1">
        <f t="array" ref="Z1521">IF(OR(W1521="SI",X1521="SI"),_xlfn.IFS(OR(AND('Paraclinicos '!K1467&lt;=83),AND('Paraclinicos '!K1467&gt;=97,AA1521=2)),3,OR(AND('Paraclinicos '!K1467&lt;=86),AND('Paraclinicos '!K1467&gt;=94,AA1521=2)),2,OR(AND('Paraclinicos '!K1467&lt;=88),AND('Paraclinicos '!K1467&gt;=92,AA1521=2)),1,OR(AND('Paraclinicos '!K1467&gt;=88,'Paraclinicos '!K1467&lt;=92),AND('Paraclinicos '!K1467&gt;=93,AA1521=0)),0),"")</f>
        <v>0</v>
      </c>
      <c r="AA1521" cm="1">
        <f t="array" ref="AA1521">_xlfn.IFS('Paraclinicos '!E1466="","",'Paraclinicos '!E1466="Oxigeno",2,'Paraclinicos '!E1466="Aire",0)</f>
        <v>2</v>
      </c>
    </row>
    <row r="1522" spans="1:27" x14ac:dyDescent="0.25">
      <c r="A1522">
        <f>'Paraclinicos '!A1467</f>
        <v>538</v>
      </c>
      <c r="B1522" s="3">
        <f>'Paraclinicos '!R1467</f>
        <v>44211</v>
      </c>
      <c r="C1522" cm="1">
        <f t="array" ref="C1522">_xlfn.IFS('Paraclinicos '!Q1467="","",'Paraclinicos '!Q1467&gt;60,3,'Paraclinicos '!Q1467&lt;=60,1)</f>
        <v>1</v>
      </c>
      <c r="D1522" t="str">
        <f>IFERROR(IF(INDEX('BD Demog para scores enalazar'!BC$2:BC$3000,MATCH(Formulas!A1522,'BD Demog para scores enalazar'!A$2:A$3000,0))=0,"SI","NO"),"")</f>
        <v>SI</v>
      </c>
      <c r="E1522" cm="1">
        <f t="array" ref="E1522">_xlfn.IFS(D1522="","",D1522="SI",4,D1522="NO",1)</f>
        <v>4</v>
      </c>
      <c r="F1522" cm="1">
        <f t="array" ref="F1522">_xlfn.IFS('Paraclinicos '!B1467="","",'Paraclinicos '!B1467&gt;1,1,'Paraclinicos '!B1467&lt;=1,3)</f>
        <v>1</v>
      </c>
      <c r="G1522" cm="1">
        <f t="array" ref="G1522">_xlfn.IFS('Paraclinicos '!D1467="","",AND('Paraclinicos '!D1467&gt;=250,'Paraclinicos '!D1467&lt;=500),2,'Paraclinicos '!D1467&gt;500,3,'Paraclinicos '!D1467&lt;250,1)</f>
        <v>2</v>
      </c>
      <c r="H1522" s="50">
        <f t="shared" si="70"/>
        <v>8</v>
      </c>
      <c r="I1522" cm="1">
        <f t="array" ref="I1522">_xlfn.IFS('Paraclinicos '!Q1467="","",'Paraclinicos '!Q1467&gt;=65,1,'Paraclinicos '!Q1467&lt;65,0)</f>
        <v>0</v>
      </c>
      <c r="J1522" cm="1">
        <f t="array" ref="J1522">_xlfn.IFS('Paraclinicos '!I1467="","",'Paraclinicos '!I1467&gt;7,1,'Paraclinicos '!I1467&lt;=7,0)</f>
        <v>1</v>
      </c>
      <c r="K1522" cm="1">
        <f t="array" ref="K1522">_xlfn.IFS('Paraclinicos '!W1467="","",'Paraclinicos '!W1467&lt;=8,1,'Paraclinicos '!W1467&gt;8,0)</f>
        <v>0</v>
      </c>
      <c r="L1522" cm="1">
        <f t="array" ref="L1522">_xlfn.IFS('Paraclinicos '!S1467="","",'Paraclinicos '!S1467&gt;=30,1,'Paraclinicos '!S1467&lt;30,0)</f>
        <v>1</v>
      </c>
      <c r="M1522" cm="1">
        <f t="array" ref="M1522">_xlfn.IFS(OR('Paraclinicos '!T1467="",'Paraclinicos '!U1467=""),"",OR('Paraclinicos '!T1467&lt;=90,'Paraclinicos '!U1467&lt;=60),1,OR('Paraclinicos '!T1467&gt;90,'Paraclinicos '!U1467&gt;60),0)</f>
        <v>0</v>
      </c>
      <c r="N1522" s="45">
        <f t="shared" si="71"/>
        <v>3</v>
      </c>
      <c r="O1522" cm="1">
        <f t="array" ref="O1522">_xlfn.IFS(OR('Paraclinicos '!M1467="",'Paraclinicos '!N1467="",'Paraclinicos '!N1467=0),"",'Paraclinicos '!M1467/'Paraclinicos '!N1467&lt;100,4,'Paraclinicos '!M1467/'Paraclinicos '!N1467&lt;200,3,'Paraclinicos '!M1467/'Paraclinicos '!N1467&lt;300,2,'Paraclinicos '!M1467/'Paraclinicos '!N1467&lt;400,1,'Paraclinicos '!M1467/'Paraclinicos '!N1467&gt;=400,0)</f>
        <v>2</v>
      </c>
      <c r="P1522" cm="1">
        <f t="array" ref="P1522">_xlfn.IFS('Paraclinicos '!C1467="","",'Paraclinicos '!C1467&lt;20,4,'Paraclinicos '!C1467&lt;50,3,'Paraclinicos '!C1467&lt;100,2,'Paraclinicos '!C1467&lt;150,1,'Paraclinicos '!C1467&gt;150,0)</f>
        <v>1</v>
      </c>
      <c r="Q1522" cm="1">
        <f t="array" ref="Q1522">_xlfn.IFS('Paraclinicos '!O1467="","",'Paraclinicos '!O1467&lt;1.2,0,'Paraclinicos '!O1467&lt;2,1,'Paraclinicos '!O1467&lt;3.5,2,'Paraclinicos '!O1467&lt;5,3,'Paraclinicos '!O1467&gt;5,4)</f>
        <v>0</v>
      </c>
      <c r="R1522" cm="1">
        <f t="array" ref="R1522">_xlfn.IFS('Paraclinicos '!J1467="","",'Paraclinicos '!J1467&lt;1.2,0,'Paraclinicos '!J1467&lt;2,1,'Paraclinicos '!J1467&lt;6,2,'Paraclinicos '!J1467&lt;12,3,'Paraclinicos '!J1467&gt;=12,4)</f>
        <v>0</v>
      </c>
      <c r="S1522" cm="1">
        <f t="array" ref="S1522">_xlfn.IFS('Paraclinicos '!Y1467="","",'Paraclinicos '!Y1467&lt;70,1,'Paraclinicos '!Y1467&gt;=70,0)</f>
        <v>0</v>
      </c>
      <c r="T1522" cm="1">
        <f t="array" ref="T1522">_xlfn.IFS('Paraclinicos '!W1467="","",'Paraclinicos '!W1467&lt;6,4,'Paraclinicos '!W1467&lt;10,3,'Paraclinicos '!W1467&lt;13,2,'Paraclinicos '!W1467&lt;15,1,'Paraclinicos '!W1467=15,0)</f>
        <v>0</v>
      </c>
      <c r="U1522" s="54">
        <f t="shared" si="69"/>
        <v>3</v>
      </c>
      <c r="V1522" cm="1">
        <f t="array" ref="V1522">_xlfn.IFS('Paraclinicos '!S1467="","",OR('Paraclinicos '!S1467&lt;=8,'Paraclinicos '!S1467&gt;=25),3,'Paraclinicos '!S1467&lt;12,1,'Paraclinicos '!S1467&lt;21,0,'Paraclinicos '!S1467&lt;25,2)</f>
        <v>3</v>
      </c>
      <c r="W1522" t="str">
        <f>IFERROR(IF(INDEX('BD Demog para scores enalazar'!Y$2:'BD Demog para scores enalazar'!Y$3000,MATCH(Formulas!A1522,'BD Demog para scores enalazar'!A$2:'BD Demog para scores enalazar'!A$3000,0))=1,"SI","NO"),"")</f>
        <v>NO</v>
      </c>
      <c r="X1522" s="9" t="str">
        <f>IFERROR(IF(INDEX('BD Demog para scores enalazar'!AJ$2:'BD Demog para scores enalazar'!AJ$3000,MATCH(Formulas!A1522,'BD Demog para scores enalazar'!A$2:'BD Demog para scores enalazar'!A$3000,0))=1,"SI","NO"),"")</f>
        <v>NO</v>
      </c>
      <c r="Y1522" cm="1">
        <f t="array" ref="Y1522">IF(AND(W1522="NO",X1522="NO"),_xlfn.IFS('Paraclinicos '!K1467&lt;=91,3,'Paraclinicos '!K1467&lt;94,2,'Paraclinicos '!K1467&lt;96,1,'Paraclinicos '!K1467&gt;=96,0),"")</f>
        <v>3</v>
      </c>
      <c r="Z1522" t="str" cm="1">
        <f t="array" ref="Z1522">IF(OR(W1522="SI",X1522="SI"),_xlfn.IFS(OR(AND('Paraclinicos '!K1468&lt;=83),AND('Paraclinicos '!K1468&gt;=97,AA1522=2)),3,OR(AND('Paraclinicos '!K1468&lt;=86),AND('Paraclinicos '!K1468&gt;=94,AA1522=2)),2,OR(AND('Paraclinicos '!K1468&lt;=88),AND('Paraclinicos '!K1468&gt;=92,AA1522=2)),1,OR(AND('Paraclinicos '!K1468&gt;=88,'Paraclinicos '!K1468&lt;=92),AND('Paraclinicos '!K1468&gt;=93,AA1522=0)),0),"")</f>
        <v/>
      </c>
      <c r="AA1522" cm="1">
        <f t="array" ref="AA1522">_xlfn.IFS('Paraclinicos '!E1467="","",'Paraclinicos '!E1467="Oxigeno",2,'Paraclinicos '!E1467="Aire",0)</f>
        <v>2</v>
      </c>
    </row>
    <row r="1523" spans="1:27" x14ac:dyDescent="0.25">
      <c r="A1523">
        <f>'Paraclinicos '!A1468</f>
        <v>538</v>
      </c>
      <c r="B1523" s="3">
        <f>'Paraclinicos '!R1468</f>
        <v>44214</v>
      </c>
      <c r="C1523" cm="1">
        <f t="array" ref="C1523">_xlfn.IFS('Paraclinicos '!Q1468="","",'Paraclinicos '!Q1468&gt;60,3,'Paraclinicos '!Q1468&lt;=60,1)</f>
        <v>1</v>
      </c>
      <c r="D1523" t="str">
        <f>IFERROR(IF(INDEX('BD Demog para scores enalazar'!BC$2:BC$3000,MATCH(Formulas!A1523,'BD Demog para scores enalazar'!A$2:A$3000,0))=0,"SI","NO"),"")</f>
        <v>SI</v>
      </c>
      <c r="E1523" cm="1">
        <f t="array" ref="E1523">_xlfn.IFS(D1523="","",D1523="SI",4,D1523="NO",1)</f>
        <v>4</v>
      </c>
      <c r="F1523" cm="1">
        <f t="array" ref="F1523">_xlfn.IFS('Paraclinicos '!B1468="","",'Paraclinicos '!B1468&gt;1,1,'Paraclinicos '!B1468&lt;=1,3)</f>
        <v>1</v>
      </c>
      <c r="G1523" t="str" cm="1">
        <f t="array" ref="G1523">_xlfn.IFS('Paraclinicos '!D1468="","",AND('Paraclinicos '!D1468&gt;=250,'Paraclinicos '!D1468&lt;=500),2,'Paraclinicos '!D1468&gt;500,3,'Paraclinicos '!D1468&lt;250,1)</f>
        <v/>
      </c>
      <c r="H1523" s="50">
        <f t="shared" si="70"/>
        <v>6</v>
      </c>
      <c r="I1523" cm="1">
        <f t="array" ref="I1523">_xlfn.IFS('Paraclinicos '!Q1468="","",'Paraclinicos '!Q1468&gt;=65,1,'Paraclinicos '!Q1468&lt;65,0)</f>
        <v>0</v>
      </c>
      <c r="J1523" t="str" cm="1">
        <f t="array" ref="J1523">_xlfn.IFS('Paraclinicos '!I1468="","",'Paraclinicos '!I1468&gt;7,1,'Paraclinicos '!I1468&lt;=7,0)</f>
        <v/>
      </c>
      <c r="K1523" cm="1">
        <f t="array" ref="K1523">_xlfn.IFS('Paraclinicos '!W1468="","",'Paraclinicos '!W1468&lt;=8,1,'Paraclinicos '!W1468&gt;8,0)</f>
        <v>1</v>
      </c>
      <c r="L1523" cm="1">
        <f t="array" ref="L1523">_xlfn.IFS('Paraclinicos '!S1468="","",'Paraclinicos '!S1468&gt;=30,1,'Paraclinicos '!S1468&lt;30,0)</f>
        <v>0</v>
      </c>
      <c r="M1523" cm="1">
        <f t="array" ref="M1523">_xlfn.IFS(OR('Paraclinicos '!T1468="",'Paraclinicos '!U1468=""),"",OR('Paraclinicos '!T1468&lt;=90,'Paraclinicos '!U1468&lt;=60),1,OR('Paraclinicos '!T1468&gt;90,'Paraclinicos '!U1468&gt;60),0)</f>
        <v>1</v>
      </c>
      <c r="N1523" s="45">
        <f t="shared" si="71"/>
        <v>4</v>
      </c>
      <c r="O1523" cm="1">
        <f t="array" ref="O1523">_xlfn.IFS(OR('Paraclinicos '!M1468="",'Paraclinicos '!N1468="",'Paraclinicos '!N1468=0),"",'Paraclinicos '!M1468/'Paraclinicos '!N1468&lt;100,4,'Paraclinicos '!M1468/'Paraclinicos '!N1468&lt;200,3,'Paraclinicos '!M1468/'Paraclinicos '!N1468&lt;300,2,'Paraclinicos '!M1468/'Paraclinicos '!N1468&lt;400,1,'Paraclinicos '!M1468/'Paraclinicos '!N1468&gt;=400,0)</f>
        <v>1</v>
      </c>
      <c r="P1523" cm="1">
        <f t="array" ref="P1523">_xlfn.IFS('Paraclinicos '!C1468="","",'Paraclinicos '!C1468&lt;20,4,'Paraclinicos '!C1468&lt;50,3,'Paraclinicos '!C1468&lt;100,2,'Paraclinicos '!C1468&lt;150,1,'Paraclinicos '!C1468&gt;150,0)</f>
        <v>0</v>
      </c>
      <c r="Q1523" t="str" cm="1">
        <f t="array" ref="Q1523">_xlfn.IFS('Paraclinicos '!O1468="","",'Paraclinicos '!O1468&lt;1.2,0,'Paraclinicos '!O1468&lt;2,1,'Paraclinicos '!O1468&lt;3.5,2,'Paraclinicos '!O1468&lt;5,3,'Paraclinicos '!O1468&gt;5,4)</f>
        <v/>
      </c>
      <c r="R1523" t="str" cm="1">
        <f t="array" ref="R1523">_xlfn.IFS('Paraclinicos '!J1468="","",'Paraclinicos '!J1468&lt;1.2,0,'Paraclinicos '!J1468&lt;2,1,'Paraclinicos '!J1468&lt;6,2,'Paraclinicos '!J1468&lt;12,3,'Paraclinicos '!J1468&gt;=12,4)</f>
        <v/>
      </c>
      <c r="S1523" cm="1">
        <f t="array" ref="S1523">_xlfn.IFS('Paraclinicos '!Y1468="","",'Paraclinicos '!Y1468&lt;70,1,'Paraclinicos '!Y1468&gt;=70,0)</f>
        <v>0</v>
      </c>
      <c r="T1523" cm="1">
        <f t="array" ref="T1523">_xlfn.IFS('Paraclinicos '!W1468="","",'Paraclinicos '!W1468&lt;6,4,'Paraclinicos '!W1468&lt;10,3,'Paraclinicos '!W1468&lt;13,2,'Paraclinicos '!W1468&lt;15,1,'Paraclinicos '!W1468=15,0)</f>
        <v>4</v>
      </c>
      <c r="U1523" s="54">
        <f t="shared" si="69"/>
        <v>5</v>
      </c>
      <c r="V1523" cm="1">
        <f t="array" ref="V1523">_xlfn.IFS('Paraclinicos '!S1468="","",OR('Paraclinicos '!S1468&lt;=8,'Paraclinicos '!S1468&gt;=25),3,'Paraclinicos '!S1468&lt;12,1,'Paraclinicos '!S1468&lt;21,0,'Paraclinicos '!S1468&lt;25,2)</f>
        <v>0</v>
      </c>
      <c r="W1523" t="str">
        <f>IFERROR(IF(INDEX('BD Demog para scores enalazar'!Y$2:'BD Demog para scores enalazar'!Y$3000,MATCH(Formulas!A1523,'BD Demog para scores enalazar'!A$2:'BD Demog para scores enalazar'!A$3000,0))=1,"SI","NO"),"")</f>
        <v>NO</v>
      </c>
      <c r="X1523" s="9" t="str">
        <f>IFERROR(IF(INDEX('BD Demog para scores enalazar'!AJ$2:'BD Demog para scores enalazar'!AJ$3000,MATCH(Formulas!A1523,'BD Demog para scores enalazar'!A$2:'BD Demog para scores enalazar'!A$3000,0))=1,"SI","NO"),"")</f>
        <v>NO</v>
      </c>
      <c r="Y1523" cm="1">
        <f t="array" ref="Y1523">IF(AND(W1523="NO",X1523="NO"),_xlfn.IFS('Paraclinicos '!K1468&lt;=91,3,'Paraclinicos '!K1468&lt;94,2,'Paraclinicos '!K1468&lt;96,1,'Paraclinicos '!K1468&gt;=96,0),"")</f>
        <v>2</v>
      </c>
      <c r="Z1523" t="str" cm="1">
        <f t="array" ref="Z1523">IF(OR(W1523="SI",X1523="SI"),_xlfn.IFS(OR(AND('Paraclinicos '!K1469&lt;=83),AND('Paraclinicos '!K1469&gt;=97,AA1523=2)),3,OR(AND('Paraclinicos '!K1469&lt;=86),AND('Paraclinicos '!K1469&gt;=94,AA1523=2)),2,OR(AND('Paraclinicos '!K1469&lt;=88),AND('Paraclinicos '!K1469&gt;=92,AA1523=2)),1,OR(AND('Paraclinicos '!K1469&gt;=88,'Paraclinicos '!K1469&lt;=92),AND('Paraclinicos '!K1469&gt;=93,AA1523=0)),0),"")</f>
        <v/>
      </c>
      <c r="AA1523" cm="1">
        <f t="array" ref="AA1523">_xlfn.IFS('Paraclinicos '!E1468="","",'Paraclinicos '!E1468="Oxigeno",2,'Paraclinicos '!E1468="Aire",0)</f>
        <v>2</v>
      </c>
    </row>
    <row r="1524" spans="1:27" x14ac:dyDescent="0.25">
      <c r="A1524">
        <f>'Paraclinicos '!A1469</f>
        <v>538</v>
      </c>
      <c r="B1524" s="3">
        <f>'Paraclinicos '!R1469</f>
        <v>44216</v>
      </c>
      <c r="C1524" cm="1">
        <f t="array" ref="C1524">_xlfn.IFS('Paraclinicos '!Q1469="","",'Paraclinicos '!Q1469&gt;60,3,'Paraclinicos '!Q1469&lt;=60,1)</f>
        <v>1</v>
      </c>
      <c r="D1524" t="str">
        <f>IFERROR(IF(INDEX('BD Demog para scores enalazar'!BC$2:BC$3000,MATCH(Formulas!A1524,'BD Demog para scores enalazar'!A$2:A$3000,0))=0,"SI","NO"),"")</f>
        <v>SI</v>
      </c>
      <c r="E1524" cm="1">
        <f t="array" ref="E1524">_xlfn.IFS(D1524="","",D1524="SI",4,D1524="NO",1)</f>
        <v>4</v>
      </c>
      <c r="F1524" cm="1">
        <f t="array" ref="F1524">_xlfn.IFS('Paraclinicos '!B1469="","",'Paraclinicos '!B1469&gt;1,1,'Paraclinicos '!B1469&lt;=1,3)</f>
        <v>3</v>
      </c>
      <c r="G1524" cm="1">
        <f t="array" ref="G1524">_xlfn.IFS('Paraclinicos '!D1469="","",AND('Paraclinicos '!D1469&gt;=250,'Paraclinicos '!D1469&lt;=500),2,'Paraclinicos '!D1469&gt;500,3,'Paraclinicos '!D1469&lt;250,1)</f>
        <v>2</v>
      </c>
      <c r="H1524" s="50">
        <f t="shared" si="70"/>
        <v>10</v>
      </c>
      <c r="I1524" cm="1">
        <f t="array" ref="I1524">_xlfn.IFS('Paraclinicos '!Q1469="","",'Paraclinicos '!Q1469&gt;=65,1,'Paraclinicos '!Q1469&lt;65,0)</f>
        <v>0</v>
      </c>
      <c r="J1524" cm="1">
        <f t="array" ref="J1524">_xlfn.IFS('Paraclinicos '!I1469="","",'Paraclinicos '!I1469&gt;7,1,'Paraclinicos '!I1469&lt;=7,0)</f>
        <v>1</v>
      </c>
      <c r="K1524" cm="1">
        <f t="array" ref="K1524">_xlfn.IFS('Paraclinicos '!W1469="","",'Paraclinicos '!W1469&lt;=8,1,'Paraclinicos '!W1469&gt;8,0)</f>
        <v>0</v>
      </c>
      <c r="L1524" cm="1">
        <f t="array" ref="L1524">_xlfn.IFS('Paraclinicos '!S1469="","",'Paraclinicos '!S1469&gt;=30,1,'Paraclinicos '!S1469&lt;30,0)</f>
        <v>0</v>
      </c>
      <c r="M1524" cm="1">
        <f t="array" ref="M1524">_xlfn.IFS(OR('Paraclinicos '!T1469="",'Paraclinicos '!U1469=""),"",OR('Paraclinicos '!T1469&lt;=90,'Paraclinicos '!U1469&lt;=60),1,OR('Paraclinicos '!T1469&gt;90,'Paraclinicos '!U1469&gt;60),0)</f>
        <v>0</v>
      </c>
      <c r="N1524" s="45">
        <f t="shared" si="71"/>
        <v>3</v>
      </c>
      <c r="O1524" cm="1">
        <f t="array" ref="O1524">_xlfn.IFS(OR('Paraclinicos '!M1469="",'Paraclinicos '!N1469="",'Paraclinicos '!N1469=0),"",'Paraclinicos '!M1469/'Paraclinicos '!N1469&lt;100,4,'Paraclinicos '!M1469/'Paraclinicos '!N1469&lt;200,3,'Paraclinicos '!M1469/'Paraclinicos '!N1469&lt;300,2,'Paraclinicos '!M1469/'Paraclinicos '!N1469&lt;400,1,'Paraclinicos '!M1469/'Paraclinicos '!N1469&gt;=400,0)</f>
        <v>2</v>
      </c>
      <c r="P1524" cm="1">
        <f t="array" ref="P1524">_xlfn.IFS('Paraclinicos '!C1469="","",'Paraclinicos '!C1469&lt;20,4,'Paraclinicos '!C1469&lt;50,3,'Paraclinicos '!C1469&lt;100,2,'Paraclinicos '!C1469&lt;150,1,'Paraclinicos '!C1469&gt;150,0)</f>
        <v>0</v>
      </c>
      <c r="Q1524" cm="1">
        <f t="array" ref="Q1524">_xlfn.IFS('Paraclinicos '!O1469="","",'Paraclinicos '!O1469&lt;1.2,0,'Paraclinicos '!O1469&lt;2,1,'Paraclinicos '!O1469&lt;3.5,2,'Paraclinicos '!O1469&lt;5,3,'Paraclinicos '!O1469&gt;5,4)</f>
        <v>0</v>
      </c>
      <c r="R1524" t="str" cm="1">
        <f t="array" ref="R1524">_xlfn.IFS('Paraclinicos '!J1469="","",'Paraclinicos '!J1469&lt;1.2,0,'Paraclinicos '!J1469&lt;2,1,'Paraclinicos '!J1469&lt;6,2,'Paraclinicos '!J1469&lt;12,3,'Paraclinicos '!J1469&gt;=12,4)</f>
        <v/>
      </c>
      <c r="S1524" cm="1">
        <f t="array" ref="S1524">_xlfn.IFS('Paraclinicos '!Y1469="","",'Paraclinicos '!Y1469&lt;70,1,'Paraclinicos '!Y1469&gt;=70,0)</f>
        <v>0</v>
      </c>
      <c r="T1524" cm="1">
        <f t="array" ref="T1524">_xlfn.IFS('Paraclinicos '!W1469="","",'Paraclinicos '!W1469&lt;6,4,'Paraclinicos '!W1469&lt;10,3,'Paraclinicos '!W1469&lt;13,2,'Paraclinicos '!W1469&lt;15,1,'Paraclinicos '!W1469=15,0)</f>
        <v>0</v>
      </c>
      <c r="U1524" s="54">
        <f t="shared" si="69"/>
        <v>2</v>
      </c>
      <c r="V1524" cm="1">
        <f t="array" ref="V1524">_xlfn.IFS('Paraclinicos '!S1469="","",OR('Paraclinicos '!S1469&lt;=8,'Paraclinicos '!S1469&gt;=25),3,'Paraclinicos '!S1469&lt;12,1,'Paraclinicos '!S1469&lt;21,0,'Paraclinicos '!S1469&lt;25,2)</f>
        <v>2</v>
      </c>
      <c r="W1524" t="str">
        <f>IFERROR(IF(INDEX('BD Demog para scores enalazar'!Y$2:'BD Demog para scores enalazar'!Y$3000,MATCH(Formulas!A1524,'BD Demog para scores enalazar'!A$2:'BD Demog para scores enalazar'!A$3000,0))=1,"SI","NO"),"")</f>
        <v>NO</v>
      </c>
      <c r="X1524" s="9" t="str">
        <f>IFERROR(IF(INDEX('BD Demog para scores enalazar'!AJ$2:'BD Demog para scores enalazar'!AJ$3000,MATCH(Formulas!A1524,'BD Demog para scores enalazar'!A$2:'BD Demog para scores enalazar'!A$3000,0))=1,"SI","NO"),"")</f>
        <v>NO</v>
      </c>
      <c r="Y1524" cm="1">
        <f t="array" ref="Y1524">IF(AND(W1524="NO",X1524="NO"),_xlfn.IFS('Paraclinicos '!K1469&lt;=91,3,'Paraclinicos '!K1469&lt;94,2,'Paraclinicos '!K1469&lt;96,1,'Paraclinicos '!K1469&gt;=96,0),"")</f>
        <v>3</v>
      </c>
      <c r="Z1524" t="str" cm="1">
        <f t="array" ref="Z1524">IF(OR(W1524="SI",X1524="SI"),_xlfn.IFS(OR(AND('Paraclinicos '!K1470&lt;=83),AND('Paraclinicos '!K1470&gt;=97,AA1524=2)),3,OR(AND('Paraclinicos '!K1470&lt;=86),AND('Paraclinicos '!K1470&gt;=94,AA1524=2)),2,OR(AND('Paraclinicos '!K1470&lt;=88),AND('Paraclinicos '!K1470&gt;=92,AA1524=2)),1,OR(AND('Paraclinicos '!K1470&gt;=88,'Paraclinicos '!K1470&lt;=92),AND('Paraclinicos '!K1470&gt;=93,AA1524=0)),0),"")</f>
        <v/>
      </c>
      <c r="AA1524" cm="1">
        <f t="array" ref="AA1524">_xlfn.IFS('Paraclinicos '!E1469="","",'Paraclinicos '!E1469="Oxigeno",2,'Paraclinicos '!E1469="Aire",0)</f>
        <v>2</v>
      </c>
    </row>
    <row r="1525" spans="1:27" x14ac:dyDescent="0.25">
      <c r="A1525">
        <f>'Paraclinicos '!A1470</f>
        <v>538</v>
      </c>
      <c r="B1525" s="3">
        <f>'Paraclinicos '!R1470</f>
        <v>44217</v>
      </c>
      <c r="C1525" cm="1">
        <f t="array" ref="C1525">_xlfn.IFS('Paraclinicos '!Q1470="","",'Paraclinicos '!Q1470&gt;60,3,'Paraclinicos '!Q1470&lt;=60,1)</f>
        <v>1</v>
      </c>
      <c r="D1525" t="str">
        <f>IFERROR(IF(INDEX('BD Demog para scores enalazar'!BC$2:BC$3000,MATCH(Formulas!A1525,'BD Demog para scores enalazar'!A$2:A$3000,0))=0,"SI","NO"),"")</f>
        <v>SI</v>
      </c>
      <c r="E1525" cm="1">
        <f t="array" ref="E1525">_xlfn.IFS(D1525="","",D1525="SI",4,D1525="NO",1)</f>
        <v>4</v>
      </c>
      <c r="F1525" cm="1">
        <f t="array" ref="F1525">_xlfn.IFS('Paraclinicos '!B1470="","",'Paraclinicos '!B1470&gt;1,1,'Paraclinicos '!B1470&lt;=1,3)</f>
        <v>3</v>
      </c>
      <c r="G1525" t="str" cm="1">
        <f t="array" ref="G1525">_xlfn.IFS('Paraclinicos '!D1470="","",AND('Paraclinicos '!D1470&gt;=250,'Paraclinicos '!D1470&lt;=500),2,'Paraclinicos '!D1470&gt;500,3,'Paraclinicos '!D1470&lt;250,1)</f>
        <v/>
      </c>
      <c r="H1525" s="50">
        <f t="shared" si="70"/>
        <v>8</v>
      </c>
      <c r="I1525" cm="1">
        <f t="array" ref="I1525">_xlfn.IFS('Paraclinicos '!Q1470="","",'Paraclinicos '!Q1470&gt;=65,1,'Paraclinicos '!Q1470&lt;65,0)</f>
        <v>0</v>
      </c>
      <c r="J1525" cm="1">
        <f t="array" ref="J1525">_xlfn.IFS('Paraclinicos '!I1470="","",'Paraclinicos '!I1470&gt;7,1,'Paraclinicos '!I1470&lt;=7,0)</f>
        <v>1</v>
      </c>
      <c r="K1525" cm="1">
        <f t="array" ref="K1525">_xlfn.IFS('Paraclinicos '!W1470="","",'Paraclinicos '!W1470&lt;=8,1,'Paraclinicos '!W1470&gt;8,0)</f>
        <v>1</v>
      </c>
      <c r="L1525" cm="1">
        <f t="array" ref="L1525">_xlfn.IFS('Paraclinicos '!S1470="","",'Paraclinicos '!S1470&gt;=30,1,'Paraclinicos '!S1470&lt;30,0)</f>
        <v>0</v>
      </c>
      <c r="M1525" cm="1">
        <f t="array" ref="M1525">_xlfn.IFS(OR('Paraclinicos '!T1470="",'Paraclinicos '!U1470=""),"",OR('Paraclinicos '!T1470&lt;=90,'Paraclinicos '!U1470&lt;=60),1,OR('Paraclinicos '!T1470&gt;90,'Paraclinicos '!U1470&gt;60),0)</f>
        <v>0</v>
      </c>
      <c r="N1525" s="45">
        <f t="shared" si="71"/>
        <v>3</v>
      </c>
      <c r="O1525" cm="1">
        <f t="array" ref="O1525">_xlfn.IFS(OR('Paraclinicos '!M1470="",'Paraclinicos '!N1470="",'Paraclinicos '!N1470=0),"",'Paraclinicos '!M1470/'Paraclinicos '!N1470&lt;100,4,'Paraclinicos '!M1470/'Paraclinicos '!N1470&lt;200,3,'Paraclinicos '!M1470/'Paraclinicos '!N1470&lt;300,2,'Paraclinicos '!M1470/'Paraclinicos '!N1470&lt;400,1,'Paraclinicos '!M1470/'Paraclinicos '!N1470&gt;=400,0)</f>
        <v>2</v>
      </c>
      <c r="P1525" cm="1">
        <f t="array" ref="P1525">_xlfn.IFS('Paraclinicos '!C1470="","",'Paraclinicos '!C1470&lt;20,4,'Paraclinicos '!C1470&lt;50,3,'Paraclinicos '!C1470&lt;100,2,'Paraclinicos '!C1470&lt;150,1,'Paraclinicos '!C1470&gt;150,0)</f>
        <v>0</v>
      </c>
      <c r="Q1525" cm="1">
        <f t="array" ref="Q1525">_xlfn.IFS('Paraclinicos '!O1470="","",'Paraclinicos '!O1470&lt;1.2,0,'Paraclinicos '!O1470&lt;2,1,'Paraclinicos '!O1470&lt;3.5,2,'Paraclinicos '!O1470&lt;5,3,'Paraclinicos '!O1470&gt;5,4)</f>
        <v>0</v>
      </c>
      <c r="R1525" t="str" cm="1">
        <f t="array" ref="R1525">_xlfn.IFS('Paraclinicos '!J1470="","",'Paraclinicos '!J1470&lt;1.2,0,'Paraclinicos '!J1470&lt;2,1,'Paraclinicos '!J1470&lt;6,2,'Paraclinicos '!J1470&lt;12,3,'Paraclinicos '!J1470&gt;=12,4)</f>
        <v/>
      </c>
      <c r="S1525" cm="1">
        <f t="array" ref="S1525">_xlfn.IFS('Paraclinicos '!Y1470="","",'Paraclinicos '!Y1470&lt;70,1,'Paraclinicos '!Y1470&gt;=70,0)</f>
        <v>0</v>
      </c>
      <c r="T1525" cm="1">
        <f t="array" ref="T1525">_xlfn.IFS('Paraclinicos '!W1470="","",'Paraclinicos '!W1470&lt;6,4,'Paraclinicos '!W1470&lt;10,3,'Paraclinicos '!W1470&lt;13,2,'Paraclinicos '!W1470&lt;15,1,'Paraclinicos '!W1470=15,0)</f>
        <v>4</v>
      </c>
      <c r="U1525" s="54">
        <f t="shared" si="69"/>
        <v>6</v>
      </c>
      <c r="V1525" cm="1">
        <f t="array" ref="V1525">_xlfn.IFS('Paraclinicos '!S1470="","",OR('Paraclinicos '!S1470&lt;=8,'Paraclinicos '!S1470&gt;=25),3,'Paraclinicos '!S1470&lt;12,1,'Paraclinicos '!S1470&lt;21,0,'Paraclinicos '!S1470&lt;25,2)</f>
        <v>0</v>
      </c>
      <c r="W1525" t="str">
        <f>IFERROR(IF(INDEX('BD Demog para scores enalazar'!Y$2:'BD Demog para scores enalazar'!Y$3000,MATCH(Formulas!A1525,'BD Demog para scores enalazar'!A$2:'BD Demog para scores enalazar'!A$3000,0))=1,"SI","NO"),"")</f>
        <v>NO</v>
      </c>
      <c r="X1525" s="9" t="str">
        <f>IFERROR(IF(INDEX('BD Demog para scores enalazar'!AJ$2:'BD Demog para scores enalazar'!AJ$3000,MATCH(Formulas!A1525,'BD Demog para scores enalazar'!A$2:'BD Demog para scores enalazar'!A$3000,0))=1,"SI","NO"),"")</f>
        <v>NO</v>
      </c>
      <c r="Y1525" cm="1">
        <f t="array" ref="Y1525">IF(AND(W1525="NO",X1525="NO"),_xlfn.IFS('Paraclinicos '!K1470&lt;=91,3,'Paraclinicos '!K1470&lt;94,2,'Paraclinicos '!K1470&lt;96,1,'Paraclinicos '!K1470&gt;=96,0),"")</f>
        <v>3</v>
      </c>
      <c r="Z1525" t="str" cm="1">
        <f t="array" ref="Z1525">IF(OR(W1525="SI",X1525="SI"),_xlfn.IFS(OR(AND('Paraclinicos '!K1471&lt;=83),AND('Paraclinicos '!K1471&gt;=97,AA1525=2)),3,OR(AND('Paraclinicos '!K1471&lt;=86),AND('Paraclinicos '!K1471&gt;=94,AA1525=2)),2,OR(AND('Paraclinicos '!K1471&lt;=88),AND('Paraclinicos '!K1471&gt;=92,AA1525=2)),1,OR(AND('Paraclinicos '!K1471&gt;=88,'Paraclinicos '!K1471&lt;=92),AND('Paraclinicos '!K1471&gt;=93,AA1525=0)),0),"")</f>
        <v/>
      </c>
      <c r="AA1525" cm="1">
        <f t="array" ref="AA1525">_xlfn.IFS('Paraclinicos '!E1470="","",'Paraclinicos '!E1470="Oxigeno",2,'Paraclinicos '!E1470="Aire",0)</f>
        <v>2</v>
      </c>
    </row>
    <row r="1526" spans="1:27" x14ac:dyDescent="0.25">
      <c r="A1526">
        <f>'Paraclinicos '!A1471</f>
        <v>538</v>
      </c>
      <c r="B1526" s="3">
        <f>'Paraclinicos '!R1471</f>
        <v>44219</v>
      </c>
      <c r="C1526" cm="1">
        <f t="array" ref="C1526">_xlfn.IFS('Paraclinicos '!Q1471="","",'Paraclinicos '!Q1471&gt;60,3,'Paraclinicos '!Q1471&lt;=60,1)</f>
        <v>1</v>
      </c>
      <c r="D1526" t="str">
        <f>IFERROR(IF(INDEX('BD Demog para scores enalazar'!BC$2:BC$3000,MATCH(Formulas!A1526,'BD Demog para scores enalazar'!A$2:A$3000,0))=0,"SI","NO"),"")</f>
        <v>SI</v>
      </c>
      <c r="E1526" cm="1">
        <f t="array" ref="E1526">_xlfn.IFS(D1526="","",D1526="SI",4,D1526="NO",1)</f>
        <v>4</v>
      </c>
      <c r="F1526" cm="1">
        <f t="array" ref="F1526">_xlfn.IFS('Paraclinicos '!B1471="","",'Paraclinicos '!B1471&gt;1,1,'Paraclinicos '!B1471&lt;=1,3)</f>
        <v>3</v>
      </c>
      <c r="G1526" cm="1">
        <f t="array" ref="G1526">_xlfn.IFS('Paraclinicos '!D1471="","",AND('Paraclinicos '!D1471&gt;=250,'Paraclinicos '!D1471&lt;=500),2,'Paraclinicos '!D1471&gt;500,3,'Paraclinicos '!D1471&lt;250,1)</f>
        <v>2</v>
      </c>
      <c r="H1526" s="50">
        <f t="shared" si="70"/>
        <v>10</v>
      </c>
      <c r="I1526" cm="1">
        <f t="array" ref="I1526">_xlfn.IFS('Paraclinicos '!Q1471="","",'Paraclinicos '!Q1471&gt;=65,1,'Paraclinicos '!Q1471&lt;65,0)</f>
        <v>0</v>
      </c>
      <c r="J1526" cm="1">
        <f t="array" ref="J1526">_xlfn.IFS('Paraclinicos '!I1471="","",'Paraclinicos '!I1471&gt;7,1,'Paraclinicos '!I1471&lt;=7,0)</f>
        <v>1</v>
      </c>
      <c r="K1526" cm="1">
        <f t="array" ref="K1526">_xlfn.IFS('Paraclinicos '!W1471="","",'Paraclinicos '!W1471&lt;=8,1,'Paraclinicos '!W1471&gt;8,0)</f>
        <v>1</v>
      </c>
      <c r="L1526" cm="1">
        <f t="array" ref="L1526">_xlfn.IFS('Paraclinicos '!S1471="","",'Paraclinicos '!S1471&gt;=30,1,'Paraclinicos '!S1471&lt;30,0)</f>
        <v>0</v>
      </c>
      <c r="M1526" cm="1">
        <f t="array" ref="M1526">_xlfn.IFS(OR('Paraclinicos '!T1471="",'Paraclinicos '!U1471=""),"",OR('Paraclinicos '!T1471&lt;=90,'Paraclinicos '!U1471&lt;=60),1,OR('Paraclinicos '!T1471&gt;90,'Paraclinicos '!U1471&gt;60),0)</f>
        <v>0</v>
      </c>
      <c r="N1526" s="45">
        <f t="shared" si="71"/>
        <v>4</v>
      </c>
      <c r="O1526" cm="1">
        <f t="array" ref="O1526">_xlfn.IFS(OR('Paraclinicos '!M1471="",'Paraclinicos '!N1471="",'Paraclinicos '!N1471=0),"",'Paraclinicos '!M1471/'Paraclinicos '!N1471&lt;100,4,'Paraclinicos '!M1471/'Paraclinicos '!N1471&lt;200,3,'Paraclinicos '!M1471/'Paraclinicos '!N1471&lt;300,2,'Paraclinicos '!M1471/'Paraclinicos '!N1471&lt;400,1,'Paraclinicos '!M1471/'Paraclinicos '!N1471&gt;=400,0)</f>
        <v>2</v>
      </c>
      <c r="P1526" cm="1">
        <f t="array" ref="P1526">_xlfn.IFS('Paraclinicos '!C1471="","",'Paraclinicos '!C1471&lt;20,4,'Paraclinicos '!C1471&lt;50,3,'Paraclinicos '!C1471&lt;100,2,'Paraclinicos '!C1471&lt;150,1,'Paraclinicos '!C1471&gt;150,0)</f>
        <v>0</v>
      </c>
      <c r="Q1526" cm="1">
        <f t="array" ref="Q1526">_xlfn.IFS('Paraclinicos '!O1471="","",'Paraclinicos '!O1471&lt;1.2,0,'Paraclinicos '!O1471&lt;2,1,'Paraclinicos '!O1471&lt;3.5,2,'Paraclinicos '!O1471&lt;5,3,'Paraclinicos '!O1471&gt;5,4)</f>
        <v>0</v>
      </c>
      <c r="R1526" cm="1">
        <f t="array" ref="R1526">_xlfn.IFS('Paraclinicos '!J1471="","",'Paraclinicos '!J1471&lt;1.2,0,'Paraclinicos '!J1471&lt;2,1,'Paraclinicos '!J1471&lt;6,2,'Paraclinicos '!J1471&lt;12,3,'Paraclinicos '!J1471&gt;=12,4)</f>
        <v>0</v>
      </c>
      <c r="S1526" cm="1">
        <f t="array" ref="S1526">_xlfn.IFS('Paraclinicos '!Y1471="","",'Paraclinicos '!Y1471&lt;70,1,'Paraclinicos '!Y1471&gt;=70,0)</f>
        <v>0</v>
      </c>
      <c r="T1526" cm="1">
        <f t="array" ref="T1526">_xlfn.IFS('Paraclinicos '!W1471="","",'Paraclinicos '!W1471&lt;6,4,'Paraclinicos '!W1471&lt;10,3,'Paraclinicos '!W1471&lt;13,2,'Paraclinicos '!W1471&lt;15,1,'Paraclinicos '!W1471=15,0)</f>
        <v>4</v>
      </c>
      <c r="U1526" s="54">
        <f t="shared" si="69"/>
        <v>6</v>
      </c>
      <c r="V1526" cm="1">
        <f t="array" ref="V1526">_xlfn.IFS('Paraclinicos '!S1471="","",OR('Paraclinicos '!S1471&lt;=8,'Paraclinicos '!S1471&gt;=25),3,'Paraclinicos '!S1471&lt;12,1,'Paraclinicos '!S1471&lt;21,0,'Paraclinicos '!S1471&lt;25,2)</f>
        <v>2</v>
      </c>
      <c r="W1526" t="str">
        <f>IFERROR(IF(INDEX('BD Demog para scores enalazar'!Y$2:'BD Demog para scores enalazar'!Y$3000,MATCH(Formulas!A1526,'BD Demog para scores enalazar'!A$2:'BD Demog para scores enalazar'!A$3000,0))=1,"SI","NO"),"")</f>
        <v>NO</v>
      </c>
      <c r="X1526" s="9" t="str">
        <f>IFERROR(IF(INDEX('BD Demog para scores enalazar'!AJ$2:'BD Demog para scores enalazar'!AJ$3000,MATCH(Formulas!A1526,'BD Demog para scores enalazar'!A$2:'BD Demog para scores enalazar'!A$3000,0))=1,"SI","NO"),"")</f>
        <v>NO</v>
      </c>
      <c r="Y1526" cm="1">
        <f t="array" ref="Y1526">IF(AND(W1526="NO",X1526="NO"),_xlfn.IFS('Paraclinicos '!K1471&lt;=91,3,'Paraclinicos '!K1471&lt;94,2,'Paraclinicos '!K1471&lt;96,1,'Paraclinicos '!K1471&gt;=96,0),"")</f>
        <v>3</v>
      </c>
      <c r="Z1526" t="str" cm="1">
        <f t="array" ref="Z1526">IF(OR(W1526="SI",X1526="SI"),_xlfn.IFS(OR(AND('Paraclinicos '!K1472&lt;=83),AND('Paraclinicos '!K1472&gt;=97,AA1526=2)),3,OR(AND('Paraclinicos '!K1472&lt;=86),AND('Paraclinicos '!K1472&gt;=94,AA1526=2)),2,OR(AND('Paraclinicos '!K1472&lt;=88),AND('Paraclinicos '!K1472&gt;=92,AA1526=2)),1,OR(AND('Paraclinicos '!K1472&gt;=88,'Paraclinicos '!K1472&lt;=92),AND('Paraclinicos '!K1472&gt;=93,AA1526=0)),0),"")</f>
        <v/>
      </c>
      <c r="AA1526" cm="1">
        <f t="array" ref="AA1526">_xlfn.IFS('Paraclinicos '!E1471="","",'Paraclinicos '!E1471="Oxigeno",2,'Paraclinicos '!E1471="Aire",0)</f>
        <v>2</v>
      </c>
    </row>
    <row r="1527" spans="1:27" x14ac:dyDescent="0.25">
      <c r="A1527">
        <f>'Paraclinicos '!A1472</f>
        <v>538</v>
      </c>
      <c r="B1527" s="3">
        <f>'Paraclinicos '!R1472</f>
        <v>44220</v>
      </c>
      <c r="C1527" cm="1">
        <f t="array" ref="C1527">_xlfn.IFS('Paraclinicos '!Q1472="","",'Paraclinicos '!Q1472&gt;60,3,'Paraclinicos '!Q1472&lt;=60,1)</f>
        <v>1</v>
      </c>
      <c r="D1527" t="str">
        <f>IFERROR(IF(INDEX('BD Demog para scores enalazar'!BC$2:BC$3000,MATCH(Formulas!A1527,'BD Demog para scores enalazar'!A$2:A$3000,0))=0,"SI","NO"),"")</f>
        <v>SI</v>
      </c>
      <c r="E1527" cm="1">
        <f t="array" ref="E1527">_xlfn.IFS(D1527="","",D1527="SI",4,D1527="NO",1)</f>
        <v>4</v>
      </c>
      <c r="F1527" cm="1">
        <f t="array" ref="F1527">_xlfn.IFS('Paraclinicos '!B1472="","",'Paraclinicos '!B1472&gt;1,1,'Paraclinicos '!B1472&lt;=1,3)</f>
        <v>3</v>
      </c>
      <c r="G1527" cm="1">
        <f t="array" ref="G1527">_xlfn.IFS('Paraclinicos '!D1472="","",AND('Paraclinicos '!D1472&gt;=250,'Paraclinicos '!D1472&lt;=500),2,'Paraclinicos '!D1472&gt;500,3,'Paraclinicos '!D1472&lt;250,1)</f>
        <v>1</v>
      </c>
      <c r="H1527" s="50">
        <f t="shared" si="70"/>
        <v>9</v>
      </c>
      <c r="I1527" cm="1">
        <f t="array" ref="I1527">_xlfn.IFS('Paraclinicos '!Q1472="","",'Paraclinicos '!Q1472&gt;=65,1,'Paraclinicos '!Q1472&lt;65,0)</f>
        <v>0</v>
      </c>
      <c r="J1527" cm="1">
        <f t="array" ref="J1527">_xlfn.IFS('Paraclinicos '!I1472="","",'Paraclinicos '!I1472&gt;7,1,'Paraclinicos '!I1472&lt;=7,0)</f>
        <v>1</v>
      </c>
      <c r="K1527" cm="1">
        <f t="array" ref="K1527">_xlfn.IFS('Paraclinicos '!W1472="","",'Paraclinicos '!W1472&lt;=8,1,'Paraclinicos '!W1472&gt;8,0)</f>
        <v>1</v>
      </c>
      <c r="L1527" cm="1">
        <f t="array" ref="L1527">_xlfn.IFS('Paraclinicos '!S1472="","",'Paraclinicos '!S1472&gt;=30,1,'Paraclinicos '!S1472&lt;30,0)</f>
        <v>0</v>
      </c>
      <c r="M1527" cm="1">
        <f t="array" ref="M1527">_xlfn.IFS(OR('Paraclinicos '!T1472="",'Paraclinicos '!U1472=""),"",OR('Paraclinicos '!T1472&lt;=90,'Paraclinicos '!U1472&lt;=60),1,OR('Paraclinicos '!T1472&gt;90,'Paraclinicos '!U1472&gt;60),0)</f>
        <v>0</v>
      </c>
      <c r="N1527" s="45">
        <f t="shared" si="71"/>
        <v>4</v>
      </c>
      <c r="O1527" cm="1">
        <f t="array" ref="O1527">_xlfn.IFS(OR('Paraclinicos '!M1472="",'Paraclinicos '!N1472="",'Paraclinicos '!N1472=0),"",'Paraclinicos '!M1472/'Paraclinicos '!N1472&lt;100,4,'Paraclinicos '!M1472/'Paraclinicos '!N1472&lt;200,3,'Paraclinicos '!M1472/'Paraclinicos '!N1472&lt;300,2,'Paraclinicos '!M1472/'Paraclinicos '!N1472&lt;400,1,'Paraclinicos '!M1472/'Paraclinicos '!N1472&gt;=400,0)</f>
        <v>3</v>
      </c>
      <c r="P1527" cm="1">
        <f t="array" ref="P1527">_xlfn.IFS('Paraclinicos '!C1472="","",'Paraclinicos '!C1472&lt;20,4,'Paraclinicos '!C1472&lt;50,3,'Paraclinicos '!C1472&lt;100,2,'Paraclinicos '!C1472&lt;150,1,'Paraclinicos '!C1472&gt;150,0)</f>
        <v>0</v>
      </c>
      <c r="Q1527" cm="1">
        <f t="array" ref="Q1527">_xlfn.IFS('Paraclinicos '!O1472="","",'Paraclinicos '!O1472&lt;1.2,0,'Paraclinicos '!O1472&lt;2,1,'Paraclinicos '!O1472&lt;3.5,2,'Paraclinicos '!O1472&lt;5,3,'Paraclinicos '!O1472&gt;5,4)</f>
        <v>0</v>
      </c>
      <c r="R1527" t="str" cm="1">
        <f t="array" ref="R1527">_xlfn.IFS('Paraclinicos '!J1472="","",'Paraclinicos '!J1472&lt;1.2,0,'Paraclinicos '!J1472&lt;2,1,'Paraclinicos '!J1472&lt;6,2,'Paraclinicos '!J1472&lt;12,3,'Paraclinicos '!J1472&gt;=12,4)</f>
        <v/>
      </c>
      <c r="S1527" cm="1">
        <f t="array" ref="S1527">_xlfn.IFS('Paraclinicos '!Y1472="","",'Paraclinicos '!Y1472&lt;70,1,'Paraclinicos '!Y1472&gt;=70,0)</f>
        <v>0</v>
      </c>
      <c r="T1527" cm="1">
        <f t="array" ref="T1527">_xlfn.IFS('Paraclinicos '!W1472="","",'Paraclinicos '!W1472&lt;6,4,'Paraclinicos '!W1472&lt;10,3,'Paraclinicos '!W1472&lt;13,2,'Paraclinicos '!W1472&lt;15,1,'Paraclinicos '!W1472=15,0)</f>
        <v>4</v>
      </c>
      <c r="U1527" s="54">
        <f t="shared" si="69"/>
        <v>7</v>
      </c>
      <c r="V1527" cm="1">
        <f t="array" ref="V1527">_xlfn.IFS('Paraclinicos '!S1472="","",OR('Paraclinicos '!S1472&lt;=8,'Paraclinicos '!S1472&gt;=25),3,'Paraclinicos '!S1472&lt;12,1,'Paraclinicos '!S1472&lt;21,0,'Paraclinicos '!S1472&lt;25,2)</f>
        <v>2</v>
      </c>
      <c r="W1527" t="str">
        <f>IFERROR(IF(INDEX('BD Demog para scores enalazar'!Y$2:'BD Demog para scores enalazar'!Y$3000,MATCH(Formulas!A1527,'BD Demog para scores enalazar'!A$2:'BD Demog para scores enalazar'!A$3000,0))=1,"SI","NO"),"")</f>
        <v>NO</v>
      </c>
      <c r="X1527" s="9" t="str">
        <f>IFERROR(IF(INDEX('BD Demog para scores enalazar'!AJ$2:'BD Demog para scores enalazar'!AJ$3000,MATCH(Formulas!A1527,'BD Demog para scores enalazar'!A$2:'BD Demog para scores enalazar'!A$3000,0))=1,"SI","NO"),"")</f>
        <v>NO</v>
      </c>
      <c r="Y1527" cm="1">
        <f t="array" ref="Y1527">IF(AND(W1527="NO",X1527="NO"),_xlfn.IFS('Paraclinicos '!K1472&lt;=91,3,'Paraclinicos '!K1472&lt;94,2,'Paraclinicos '!K1472&lt;96,1,'Paraclinicos '!K1472&gt;=96,0),"")</f>
        <v>3</v>
      </c>
      <c r="Z1527" t="str" cm="1">
        <f t="array" ref="Z1527">IF(OR(W1527="SI",X1527="SI"),_xlfn.IFS(OR(AND('Paraclinicos '!K1473&lt;=83),AND('Paraclinicos '!K1473&gt;=97,AA1527=2)),3,OR(AND('Paraclinicos '!K1473&lt;=86),AND('Paraclinicos '!K1473&gt;=94,AA1527=2)),2,OR(AND('Paraclinicos '!K1473&lt;=88),AND('Paraclinicos '!K1473&gt;=92,AA1527=2)),1,OR(AND('Paraclinicos '!K1473&gt;=88,'Paraclinicos '!K1473&lt;=92),AND('Paraclinicos '!K1473&gt;=93,AA1527=0)),0),"")</f>
        <v/>
      </c>
      <c r="AA1527" cm="1">
        <f t="array" ref="AA1527">_xlfn.IFS('Paraclinicos '!E1472="","",'Paraclinicos '!E1472="Oxigeno",2,'Paraclinicos '!E1472="Aire",0)</f>
        <v>2</v>
      </c>
    </row>
    <row r="1528" spans="1:27" x14ac:dyDescent="0.25">
      <c r="A1528">
        <f>'Paraclinicos '!A1473</f>
        <v>538</v>
      </c>
      <c r="B1528" s="3">
        <f>'Paraclinicos '!R1473</f>
        <v>44221</v>
      </c>
      <c r="C1528" cm="1">
        <f t="array" ref="C1528">_xlfn.IFS('Paraclinicos '!Q1473="","",'Paraclinicos '!Q1473&gt;60,3,'Paraclinicos '!Q1473&lt;=60,1)</f>
        <v>1</v>
      </c>
      <c r="D1528" t="str">
        <f>IFERROR(IF(INDEX('BD Demog para scores enalazar'!BC$2:BC$3000,MATCH(Formulas!A1528,'BD Demog para scores enalazar'!A$2:A$3000,0))=0,"SI","NO"),"")</f>
        <v>SI</v>
      </c>
      <c r="E1528" cm="1">
        <f t="array" ref="E1528">_xlfn.IFS(D1528="","",D1528="SI",4,D1528="NO",1)</f>
        <v>4</v>
      </c>
      <c r="F1528" cm="1">
        <f t="array" ref="F1528">_xlfn.IFS('Paraclinicos '!B1473="","",'Paraclinicos '!B1473&gt;1,1,'Paraclinicos '!B1473&lt;=1,3)</f>
        <v>3</v>
      </c>
      <c r="G1528" t="str" cm="1">
        <f t="array" ref="G1528">_xlfn.IFS('Paraclinicos '!D1473="","",AND('Paraclinicos '!D1473&gt;=250,'Paraclinicos '!D1473&lt;=500),2,'Paraclinicos '!D1473&gt;500,3,'Paraclinicos '!D1473&lt;250,1)</f>
        <v/>
      </c>
      <c r="H1528" s="50">
        <f t="shared" si="70"/>
        <v>8</v>
      </c>
      <c r="I1528" cm="1">
        <f t="array" ref="I1528">_xlfn.IFS('Paraclinicos '!Q1473="","",'Paraclinicos '!Q1473&gt;=65,1,'Paraclinicos '!Q1473&lt;65,0)</f>
        <v>0</v>
      </c>
      <c r="J1528" cm="1">
        <f t="array" ref="J1528">_xlfn.IFS('Paraclinicos '!I1473="","",'Paraclinicos '!I1473&gt;7,1,'Paraclinicos '!I1473&lt;=7,0)</f>
        <v>1</v>
      </c>
      <c r="K1528" cm="1">
        <f t="array" ref="K1528">_xlfn.IFS('Paraclinicos '!W1473="","",'Paraclinicos '!W1473&lt;=8,1,'Paraclinicos '!W1473&gt;8,0)</f>
        <v>1</v>
      </c>
      <c r="L1528" cm="1">
        <f t="array" ref="L1528">_xlfn.IFS('Paraclinicos '!S1473="","",'Paraclinicos '!S1473&gt;=30,1,'Paraclinicos '!S1473&lt;30,0)</f>
        <v>0</v>
      </c>
      <c r="M1528" cm="1">
        <f t="array" ref="M1528">_xlfn.IFS(OR('Paraclinicos '!T1473="",'Paraclinicos '!U1473=""),"",OR('Paraclinicos '!T1473&lt;=90,'Paraclinicos '!U1473&lt;=60),1,OR('Paraclinicos '!T1473&gt;90,'Paraclinicos '!U1473&gt;60),0)</f>
        <v>0</v>
      </c>
      <c r="N1528" s="45">
        <f t="shared" si="71"/>
        <v>4</v>
      </c>
      <c r="O1528" cm="1">
        <f t="array" ref="O1528">_xlfn.IFS(OR('Paraclinicos '!M1473="",'Paraclinicos '!N1473="",'Paraclinicos '!N1473=0),"",'Paraclinicos '!M1473/'Paraclinicos '!N1473&lt;100,4,'Paraclinicos '!M1473/'Paraclinicos '!N1473&lt;200,3,'Paraclinicos '!M1473/'Paraclinicos '!N1473&lt;300,2,'Paraclinicos '!M1473/'Paraclinicos '!N1473&lt;400,1,'Paraclinicos '!M1473/'Paraclinicos '!N1473&gt;=400,0)</f>
        <v>2</v>
      </c>
      <c r="P1528" cm="1">
        <f t="array" ref="P1528">_xlfn.IFS('Paraclinicos '!C1473="","",'Paraclinicos '!C1473&lt;20,4,'Paraclinicos '!C1473&lt;50,3,'Paraclinicos '!C1473&lt;100,2,'Paraclinicos '!C1473&lt;150,1,'Paraclinicos '!C1473&gt;150,0)</f>
        <v>0</v>
      </c>
      <c r="Q1528" cm="1">
        <f t="array" ref="Q1528">_xlfn.IFS('Paraclinicos '!O1473="","",'Paraclinicos '!O1473&lt;1.2,0,'Paraclinicos '!O1473&lt;2,1,'Paraclinicos '!O1473&lt;3.5,2,'Paraclinicos '!O1473&lt;5,3,'Paraclinicos '!O1473&gt;5,4)</f>
        <v>0</v>
      </c>
      <c r="R1528" cm="1">
        <f t="array" ref="R1528">_xlfn.IFS('Paraclinicos '!J1473="","",'Paraclinicos '!J1473&lt;1.2,0,'Paraclinicos '!J1473&lt;2,1,'Paraclinicos '!J1473&lt;6,2,'Paraclinicos '!J1473&lt;12,3,'Paraclinicos '!J1473&gt;=12,4)</f>
        <v>0</v>
      </c>
      <c r="S1528" cm="1">
        <f t="array" ref="S1528">_xlfn.IFS('Paraclinicos '!Y1473="","",'Paraclinicos '!Y1473&lt;70,1,'Paraclinicos '!Y1473&gt;=70,0)</f>
        <v>0</v>
      </c>
      <c r="T1528" cm="1">
        <f t="array" ref="T1528">_xlfn.IFS('Paraclinicos '!W1473="","",'Paraclinicos '!W1473&lt;6,4,'Paraclinicos '!W1473&lt;10,3,'Paraclinicos '!W1473&lt;13,2,'Paraclinicos '!W1473&lt;15,1,'Paraclinicos '!W1473=15,0)</f>
        <v>4</v>
      </c>
      <c r="U1528" s="54">
        <f t="shared" si="69"/>
        <v>6</v>
      </c>
      <c r="V1528" cm="1">
        <f t="array" ref="V1528">_xlfn.IFS('Paraclinicos '!S1473="","",OR('Paraclinicos '!S1473&lt;=8,'Paraclinicos '!S1473&gt;=25),3,'Paraclinicos '!S1473&lt;12,1,'Paraclinicos '!S1473&lt;21,0,'Paraclinicos '!S1473&lt;25,2)</f>
        <v>2</v>
      </c>
      <c r="W1528" t="str">
        <f>IFERROR(IF(INDEX('BD Demog para scores enalazar'!Y$2:'BD Demog para scores enalazar'!Y$3000,MATCH(Formulas!A1528,'BD Demog para scores enalazar'!A$2:'BD Demog para scores enalazar'!A$3000,0))=1,"SI","NO"),"")</f>
        <v>NO</v>
      </c>
      <c r="X1528" s="9" t="str">
        <f>IFERROR(IF(INDEX('BD Demog para scores enalazar'!AJ$2:'BD Demog para scores enalazar'!AJ$3000,MATCH(Formulas!A1528,'BD Demog para scores enalazar'!A$2:'BD Demog para scores enalazar'!A$3000,0))=1,"SI","NO"),"")</f>
        <v>NO</v>
      </c>
      <c r="Y1528" cm="1">
        <f t="array" ref="Y1528">IF(AND(W1528="NO",X1528="NO"),_xlfn.IFS('Paraclinicos '!K1473&lt;=91,3,'Paraclinicos '!K1473&lt;94,2,'Paraclinicos '!K1473&lt;96,1,'Paraclinicos '!K1473&gt;=96,0),"")</f>
        <v>3</v>
      </c>
      <c r="Z1528" t="str" cm="1">
        <f t="array" ref="Z1528">IF(OR(W1528="SI",X1528="SI"),_xlfn.IFS(OR(AND('Paraclinicos '!K1474&lt;=83),AND('Paraclinicos '!K1474&gt;=97,AA1528=2)),3,OR(AND('Paraclinicos '!K1474&lt;=86),AND('Paraclinicos '!K1474&gt;=94,AA1528=2)),2,OR(AND('Paraclinicos '!K1474&lt;=88),AND('Paraclinicos '!K1474&gt;=92,AA1528=2)),1,OR(AND('Paraclinicos '!K1474&gt;=88,'Paraclinicos '!K1474&lt;=92),AND('Paraclinicos '!K1474&gt;=93,AA1528=0)),0),"")</f>
        <v/>
      </c>
      <c r="AA1528" cm="1">
        <f t="array" ref="AA1528">_xlfn.IFS('Paraclinicos '!E1473="","",'Paraclinicos '!E1473="Oxigeno",2,'Paraclinicos '!E1473="Aire",0)</f>
        <v>2</v>
      </c>
    </row>
    <row r="1529" spans="1:27" x14ac:dyDescent="0.25">
      <c r="A1529">
        <f>'Paraclinicos '!A1474</f>
        <v>538</v>
      </c>
      <c r="B1529" s="3">
        <f>'Paraclinicos '!R1474</f>
        <v>44222</v>
      </c>
      <c r="C1529" cm="1">
        <f t="array" ref="C1529">_xlfn.IFS('Paraclinicos '!Q1474="","",'Paraclinicos '!Q1474&gt;60,3,'Paraclinicos '!Q1474&lt;=60,1)</f>
        <v>1</v>
      </c>
      <c r="D1529" t="str">
        <f>IFERROR(IF(INDEX('BD Demog para scores enalazar'!BC$2:BC$3000,MATCH(Formulas!A1529,'BD Demog para scores enalazar'!A$2:A$3000,0))=0,"SI","NO"),"")</f>
        <v>SI</v>
      </c>
      <c r="E1529" cm="1">
        <f t="array" ref="E1529">_xlfn.IFS(D1529="","",D1529="SI",4,D1529="NO",1)</f>
        <v>4</v>
      </c>
      <c r="F1529" cm="1">
        <f t="array" ref="F1529">_xlfn.IFS('Paraclinicos '!B1474="","",'Paraclinicos '!B1474&gt;1,1,'Paraclinicos '!B1474&lt;=1,3)</f>
        <v>3</v>
      </c>
      <c r="G1529" t="str" cm="1">
        <f t="array" ref="G1529">_xlfn.IFS('Paraclinicos '!D1474="","",AND('Paraclinicos '!D1474&gt;=250,'Paraclinicos '!D1474&lt;=500),2,'Paraclinicos '!D1474&gt;500,3,'Paraclinicos '!D1474&lt;250,1)</f>
        <v/>
      </c>
      <c r="H1529" s="50">
        <f t="shared" si="70"/>
        <v>8</v>
      </c>
      <c r="I1529" cm="1">
        <f t="array" ref="I1529">_xlfn.IFS('Paraclinicos '!Q1474="","",'Paraclinicos '!Q1474&gt;=65,1,'Paraclinicos '!Q1474&lt;65,0)</f>
        <v>0</v>
      </c>
      <c r="J1529" cm="1">
        <f t="array" ref="J1529">_xlfn.IFS('Paraclinicos '!I1474="","",'Paraclinicos '!I1474&gt;7,1,'Paraclinicos '!I1474&lt;=7,0)</f>
        <v>1</v>
      </c>
      <c r="K1529" cm="1">
        <f t="array" ref="K1529">_xlfn.IFS('Paraclinicos '!W1474="","",'Paraclinicos '!W1474&lt;=8,1,'Paraclinicos '!W1474&gt;8,0)</f>
        <v>1</v>
      </c>
      <c r="L1529" cm="1">
        <f t="array" ref="L1529">_xlfn.IFS('Paraclinicos '!S1474="","",'Paraclinicos '!S1474&gt;=30,1,'Paraclinicos '!S1474&lt;30,0)</f>
        <v>0</v>
      </c>
      <c r="M1529" cm="1">
        <f t="array" ref="M1529">_xlfn.IFS(OR('Paraclinicos '!T1474="",'Paraclinicos '!U1474=""),"",OR('Paraclinicos '!T1474&lt;=90,'Paraclinicos '!U1474&lt;=60),1,OR('Paraclinicos '!T1474&gt;90,'Paraclinicos '!U1474&gt;60),0)</f>
        <v>0</v>
      </c>
      <c r="N1529" s="45">
        <f t="shared" si="71"/>
        <v>4</v>
      </c>
      <c r="O1529" cm="1">
        <f t="array" ref="O1529">_xlfn.IFS(OR('Paraclinicos '!M1474="",'Paraclinicos '!N1474="",'Paraclinicos '!N1474=0),"",'Paraclinicos '!M1474/'Paraclinicos '!N1474&lt;100,4,'Paraclinicos '!M1474/'Paraclinicos '!N1474&lt;200,3,'Paraclinicos '!M1474/'Paraclinicos '!N1474&lt;300,2,'Paraclinicos '!M1474/'Paraclinicos '!N1474&lt;400,1,'Paraclinicos '!M1474/'Paraclinicos '!N1474&gt;=400,0)</f>
        <v>2</v>
      </c>
      <c r="P1529" cm="1">
        <f t="array" ref="P1529">_xlfn.IFS('Paraclinicos '!C1474="","",'Paraclinicos '!C1474&lt;20,4,'Paraclinicos '!C1474&lt;50,3,'Paraclinicos '!C1474&lt;100,2,'Paraclinicos '!C1474&lt;150,1,'Paraclinicos '!C1474&gt;150,0)</f>
        <v>0</v>
      </c>
      <c r="Q1529" cm="1">
        <f t="array" ref="Q1529">_xlfn.IFS('Paraclinicos '!O1474="","",'Paraclinicos '!O1474&lt;1.2,0,'Paraclinicos '!O1474&lt;2,1,'Paraclinicos '!O1474&lt;3.5,2,'Paraclinicos '!O1474&lt;5,3,'Paraclinicos '!O1474&gt;5,4)</f>
        <v>0</v>
      </c>
      <c r="R1529" t="str" cm="1">
        <f t="array" ref="R1529">_xlfn.IFS('Paraclinicos '!J1474="","",'Paraclinicos '!J1474&lt;1.2,0,'Paraclinicos '!J1474&lt;2,1,'Paraclinicos '!J1474&lt;6,2,'Paraclinicos '!J1474&lt;12,3,'Paraclinicos '!J1474&gt;=12,4)</f>
        <v/>
      </c>
      <c r="S1529" cm="1">
        <f t="array" ref="S1529">_xlfn.IFS('Paraclinicos '!Y1474="","",'Paraclinicos '!Y1474&lt;70,1,'Paraclinicos '!Y1474&gt;=70,0)</f>
        <v>0</v>
      </c>
      <c r="T1529" cm="1">
        <f t="array" ref="T1529">_xlfn.IFS('Paraclinicos '!W1474="","",'Paraclinicos '!W1474&lt;6,4,'Paraclinicos '!W1474&lt;10,3,'Paraclinicos '!W1474&lt;13,2,'Paraclinicos '!W1474&lt;15,1,'Paraclinicos '!W1474=15,0)</f>
        <v>4</v>
      </c>
      <c r="U1529" s="54">
        <f t="shared" si="69"/>
        <v>6</v>
      </c>
      <c r="V1529" cm="1">
        <f t="array" ref="V1529">_xlfn.IFS('Paraclinicos '!S1474="","",OR('Paraclinicos '!S1474&lt;=8,'Paraclinicos '!S1474&gt;=25),3,'Paraclinicos '!S1474&lt;12,1,'Paraclinicos '!S1474&lt;21,0,'Paraclinicos '!S1474&lt;25,2)</f>
        <v>0</v>
      </c>
      <c r="W1529" t="str">
        <f>IFERROR(IF(INDEX('BD Demog para scores enalazar'!Y$2:'BD Demog para scores enalazar'!Y$3000,MATCH(Formulas!A1529,'BD Demog para scores enalazar'!A$2:'BD Demog para scores enalazar'!A$3000,0))=1,"SI","NO"),"")</f>
        <v>NO</v>
      </c>
      <c r="X1529" s="9" t="str">
        <f>IFERROR(IF(INDEX('BD Demog para scores enalazar'!AJ$2:'BD Demog para scores enalazar'!AJ$3000,MATCH(Formulas!A1529,'BD Demog para scores enalazar'!A$2:'BD Demog para scores enalazar'!A$3000,0))=1,"SI","NO"),"")</f>
        <v>NO</v>
      </c>
      <c r="Y1529" cm="1">
        <f t="array" ref="Y1529">IF(AND(W1529="NO",X1529="NO"),_xlfn.IFS('Paraclinicos '!K1474&lt;=91,3,'Paraclinicos '!K1474&lt;94,2,'Paraclinicos '!K1474&lt;96,1,'Paraclinicos '!K1474&gt;=96,0),"")</f>
        <v>3</v>
      </c>
      <c r="Z1529" t="str" cm="1">
        <f t="array" ref="Z1529">IF(OR(W1529="SI",X1529="SI"),_xlfn.IFS(OR(AND('Paraclinicos '!K1475&lt;=83),AND('Paraclinicos '!K1475&gt;=97,AA1529=2)),3,OR(AND('Paraclinicos '!K1475&lt;=86),AND('Paraclinicos '!K1475&gt;=94,AA1529=2)),2,OR(AND('Paraclinicos '!K1475&lt;=88),AND('Paraclinicos '!K1475&gt;=92,AA1529=2)),1,OR(AND('Paraclinicos '!K1475&gt;=88,'Paraclinicos '!K1475&lt;=92),AND('Paraclinicos '!K1475&gt;=93,AA1529=0)),0),"")</f>
        <v/>
      </c>
      <c r="AA1529" cm="1">
        <f t="array" ref="AA1529">_xlfn.IFS('Paraclinicos '!E1474="","",'Paraclinicos '!E1474="Oxigeno",2,'Paraclinicos '!E1474="Aire",0)</f>
        <v>2</v>
      </c>
    </row>
    <row r="1530" spans="1:27" x14ac:dyDescent="0.25">
      <c r="A1530">
        <f>'Paraclinicos '!A1475</f>
        <v>538</v>
      </c>
      <c r="B1530" s="3">
        <f>'Paraclinicos '!R1475</f>
        <v>44223</v>
      </c>
      <c r="C1530" cm="1">
        <f t="array" ref="C1530">_xlfn.IFS('Paraclinicos '!Q1475="","",'Paraclinicos '!Q1475&gt;60,3,'Paraclinicos '!Q1475&lt;=60,1)</f>
        <v>1</v>
      </c>
      <c r="D1530" t="str">
        <f>IFERROR(IF(INDEX('BD Demog para scores enalazar'!BC$2:BC$3000,MATCH(Formulas!A1530,'BD Demog para scores enalazar'!A$2:A$3000,0))=0,"SI","NO"),"")</f>
        <v>SI</v>
      </c>
      <c r="E1530" cm="1">
        <f t="array" ref="E1530">_xlfn.IFS(D1530="","",D1530="SI",4,D1530="NO",1)</f>
        <v>4</v>
      </c>
      <c r="F1530" cm="1">
        <f t="array" ref="F1530">_xlfn.IFS('Paraclinicos '!B1475="","",'Paraclinicos '!B1475&gt;1,1,'Paraclinicos '!B1475&lt;=1,3)</f>
        <v>3</v>
      </c>
      <c r="G1530" t="str" cm="1">
        <f t="array" ref="G1530">_xlfn.IFS('Paraclinicos '!D1475="","",AND('Paraclinicos '!D1475&gt;=250,'Paraclinicos '!D1475&lt;=500),2,'Paraclinicos '!D1475&gt;500,3,'Paraclinicos '!D1475&lt;250,1)</f>
        <v/>
      </c>
      <c r="H1530" s="50">
        <f t="shared" si="70"/>
        <v>8</v>
      </c>
      <c r="I1530" cm="1">
        <f t="array" ref="I1530">_xlfn.IFS('Paraclinicos '!Q1475="","",'Paraclinicos '!Q1475&gt;=65,1,'Paraclinicos '!Q1475&lt;65,0)</f>
        <v>0</v>
      </c>
      <c r="J1530" cm="1">
        <f t="array" ref="J1530">_xlfn.IFS('Paraclinicos '!I1475="","",'Paraclinicos '!I1475&gt;7,1,'Paraclinicos '!I1475&lt;=7,0)</f>
        <v>1</v>
      </c>
      <c r="K1530" cm="1">
        <f t="array" ref="K1530">_xlfn.IFS('Paraclinicos '!W1475="","",'Paraclinicos '!W1475&lt;=8,1,'Paraclinicos '!W1475&gt;8,0)</f>
        <v>1</v>
      </c>
      <c r="L1530" cm="1">
        <f t="array" ref="L1530">_xlfn.IFS('Paraclinicos '!S1475="","",'Paraclinicos '!S1475&gt;=30,1,'Paraclinicos '!S1475&lt;30,0)</f>
        <v>0</v>
      </c>
      <c r="M1530" cm="1">
        <f t="array" ref="M1530">_xlfn.IFS(OR('Paraclinicos '!T1475="",'Paraclinicos '!U1475=""),"",OR('Paraclinicos '!T1475&lt;=90,'Paraclinicos '!U1475&lt;=60),1,OR('Paraclinicos '!T1475&gt;90,'Paraclinicos '!U1475&gt;60),0)</f>
        <v>0</v>
      </c>
      <c r="N1530" s="45">
        <f t="shared" si="71"/>
        <v>4</v>
      </c>
      <c r="O1530" cm="1">
        <f t="array" ref="O1530">_xlfn.IFS(OR('Paraclinicos '!M1475="",'Paraclinicos '!N1475="",'Paraclinicos '!N1475=0),"",'Paraclinicos '!M1475/'Paraclinicos '!N1475&lt;100,4,'Paraclinicos '!M1475/'Paraclinicos '!N1475&lt;200,3,'Paraclinicos '!M1475/'Paraclinicos '!N1475&lt;300,2,'Paraclinicos '!M1475/'Paraclinicos '!N1475&lt;400,1,'Paraclinicos '!M1475/'Paraclinicos '!N1475&gt;=400,0)</f>
        <v>3</v>
      </c>
      <c r="P1530" cm="1">
        <f t="array" ref="P1530">_xlfn.IFS('Paraclinicos '!C1475="","",'Paraclinicos '!C1475&lt;20,4,'Paraclinicos '!C1475&lt;50,3,'Paraclinicos '!C1475&lt;100,2,'Paraclinicos '!C1475&lt;150,1,'Paraclinicos '!C1475&gt;150,0)</f>
        <v>0</v>
      </c>
      <c r="Q1530" cm="1">
        <f t="array" ref="Q1530">_xlfn.IFS('Paraclinicos '!O1475="","",'Paraclinicos '!O1475&lt;1.2,0,'Paraclinicos '!O1475&lt;2,1,'Paraclinicos '!O1475&lt;3.5,2,'Paraclinicos '!O1475&lt;5,3,'Paraclinicos '!O1475&gt;5,4)</f>
        <v>0</v>
      </c>
      <c r="R1530" t="str" cm="1">
        <f t="array" ref="R1530">_xlfn.IFS('Paraclinicos '!J1475="","",'Paraclinicos '!J1475&lt;1.2,0,'Paraclinicos '!J1475&lt;2,1,'Paraclinicos '!J1475&lt;6,2,'Paraclinicos '!J1475&lt;12,3,'Paraclinicos '!J1475&gt;=12,4)</f>
        <v/>
      </c>
      <c r="S1530" cm="1">
        <f t="array" ref="S1530">_xlfn.IFS('Paraclinicos '!Y1475="","",'Paraclinicos '!Y1475&lt;70,1,'Paraclinicos '!Y1475&gt;=70,0)</f>
        <v>0</v>
      </c>
      <c r="T1530" cm="1">
        <f t="array" ref="T1530">_xlfn.IFS('Paraclinicos '!W1475="","",'Paraclinicos '!W1475&lt;6,4,'Paraclinicos '!W1475&lt;10,3,'Paraclinicos '!W1475&lt;13,2,'Paraclinicos '!W1475&lt;15,1,'Paraclinicos '!W1475=15,0)</f>
        <v>3</v>
      </c>
      <c r="U1530" s="54">
        <f t="shared" si="69"/>
        <v>6</v>
      </c>
      <c r="V1530" cm="1">
        <f t="array" ref="V1530">_xlfn.IFS('Paraclinicos '!S1475="","",OR('Paraclinicos '!S1475&lt;=8,'Paraclinicos '!S1475&gt;=25),3,'Paraclinicos '!S1475&lt;12,1,'Paraclinicos '!S1475&lt;21,0,'Paraclinicos '!S1475&lt;25,2)</f>
        <v>2</v>
      </c>
      <c r="W1530" t="str">
        <f>IFERROR(IF(INDEX('BD Demog para scores enalazar'!Y$2:'BD Demog para scores enalazar'!Y$3000,MATCH(Formulas!A1530,'BD Demog para scores enalazar'!A$2:'BD Demog para scores enalazar'!A$3000,0))=1,"SI","NO"),"")</f>
        <v>NO</v>
      </c>
      <c r="X1530" s="9" t="str">
        <f>IFERROR(IF(INDEX('BD Demog para scores enalazar'!AJ$2:'BD Demog para scores enalazar'!AJ$3000,MATCH(Formulas!A1530,'BD Demog para scores enalazar'!A$2:'BD Demog para scores enalazar'!A$3000,0))=1,"SI","NO"),"")</f>
        <v>NO</v>
      </c>
      <c r="Y1530" cm="1">
        <f t="array" ref="Y1530">IF(AND(W1530="NO",X1530="NO"),_xlfn.IFS('Paraclinicos '!K1475&lt;=91,3,'Paraclinicos '!K1475&lt;94,2,'Paraclinicos '!K1475&lt;96,1,'Paraclinicos '!K1475&gt;=96,0),"")</f>
        <v>3</v>
      </c>
      <c r="Z1530" t="str" cm="1">
        <f t="array" ref="Z1530">IF(OR(W1530="SI",X1530="SI"),_xlfn.IFS(OR(AND('Paraclinicos '!K1476&lt;=83),AND('Paraclinicos '!K1476&gt;=97,AA1530=2)),3,OR(AND('Paraclinicos '!K1476&lt;=86),AND('Paraclinicos '!K1476&gt;=94,AA1530=2)),2,OR(AND('Paraclinicos '!K1476&lt;=88),AND('Paraclinicos '!K1476&gt;=92,AA1530=2)),1,OR(AND('Paraclinicos '!K1476&gt;=88,'Paraclinicos '!K1476&lt;=92),AND('Paraclinicos '!K1476&gt;=93,AA1530=0)),0),"")</f>
        <v/>
      </c>
      <c r="AA1530" cm="1">
        <f t="array" ref="AA1530">_xlfn.IFS('Paraclinicos '!E1475="","",'Paraclinicos '!E1475="Oxigeno",2,'Paraclinicos '!E1475="Aire",0)</f>
        <v>2</v>
      </c>
    </row>
    <row r="1531" spans="1:27" x14ac:dyDescent="0.25">
      <c r="A1531">
        <f>'Paraclinicos '!A1476</f>
        <v>538</v>
      </c>
      <c r="B1531" s="3">
        <f>'Paraclinicos '!R1476</f>
        <v>44224</v>
      </c>
      <c r="C1531" cm="1">
        <f t="array" ref="C1531">_xlfn.IFS('Paraclinicos '!Q1476="","",'Paraclinicos '!Q1476&gt;60,3,'Paraclinicos '!Q1476&lt;=60,1)</f>
        <v>1</v>
      </c>
      <c r="D1531" t="str">
        <f>IFERROR(IF(INDEX('BD Demog para scores enalazar'!BC$2:BC$3000,MATCH(Formulas!A1531,'BD Demog para scores enalazar'!A$2:A$3000,0))=0,"SI","NO"),"")</f>
        <v>SI</v>
      </c>
      <c r="E1531" cm="1">
        <f t="array" ref="E1531">_xlfn.IFS(D1531="","",D1531="SI",4,D1531="NO",1)</f>
        <v>4</v>
      </c>
      <c r="F1531" cm="1">
        <f t="array" ref="F1531">_xlfn.IFS('Paraclinicos '!B1476="","",'Paraclinicos '!B1476&gt;1,1,'Paraclinicos '!B1476&lt;=1,3)</f>
        <v>1</v>
      </c>
      <c r="G1531" t="str" cm="1">
        <f t="array" ref="G1531">_xlfn.IFS('Paraclinicos '!D1476="","",AND('Paraclinicos '!D1476&gt;=250,'Paraclinicos '!D1476&lt;=500),2,'Paraclinicos '!D1476&gt;500,3,'Paraclinicos '!D1476&lt;250,1)</f>
        <v/>
      </c>
      <c r="H1531" s="50">
        <f t="shared" si="70"/>
        <v>6</v>
      </c>
      <c r="I1531" cm="1">
        <f t="array" ref="I1531">_xlfn.IFS('Paraclinicos '!Q1476="","",'Paraclinicos '!Q1476&gt;=65,1,'Paraclinicos '!Q1476&lt;65,0)</f>
        <v>0</v>
      </c>
      <c r="J1531" cm="1">
        <f t="array" ref="J1531">_xlfn.IFS('Paraclinicos '!I1476="","",'Paraclinicos '!I1476&gt;7,1,'Paraclinicos '!I1476&lt;=7,0)</f>
        <v>1</v>
      </c>
      <c r="K1531" cm="1">
        <f t="array" ref="K1531">_xlfn.IFS('Paraclinicos '!W1476="","",'Paraclinicos '!W1476&lt;=8,1,'Paraclinicos '!W1476&gt;8,0)</f>
        <v>1</v>
      </c>
      <c r="L1531" cm="1">
        <f t="array" ref="L1531">_xlfn.IFS('Paraclinicos '!S1476="","",'Paraclinicos '!S1476&gt;=30,1,'Paraclinicos '!S1476&lt;30,0)</f>
        <v>0</v>
      </c>
      <c r="M1531" cm="1">
        <f t="array" ref="M1531">_xlfn.IFS(OR('Paraclinicos '!T1476="",'Paraclinicos '!U1476=""),"",OR('Paraclinicos '!T1476&lt;=90,'Paraclinicos '!U1476&lt;=60),1,OR('Paraclinicos '!T1476&gt;90,'Paraclinicos '!U1476&gt;60),0)</f>
        <v>0</v>
      </c>
      <c r="N1531" s="45">
        <f t="shared" si="71"/>
        <v>4</v>
      </c>
      <c r="O1531" cm="1">
        <f t="array" ref="O1531">_xlfn.IFS(OR('Paraclinicos '!M1476="",'Paraclinicos '!N1476="",'Paraclinicos '!N1476=0),"",'Paraclinicos '!M1476/'Paraclinicos '!N1476&lt;100,4,'Paraclinicos '!M1476/'Paraclinicos '!N1476&lt;200,3,'Paraclinicos '!M1476/'Paraclinicos '!N1476&lt;300,2,'Paraclinicos '!M1476/'Paraclinicos '!N1476&lt;400,1,'Paraclinicos '!M1476/'Paraclinicos '!N1476&gt;=400,0)</f>
        <v>3</v>
      </c>
      <c r="P1531" cm="1">
        <f t="array" ref="P1531">_xlfn.IFS('Paraclinicos '!C1476="","",'Paraclinicos '!C1476&lt;20,4,'Paraclinicos '!C1476&lt;50,3,'Paraclinicos '!C1476&lt;100,2,'Paraclinicos '!C1476&lt;150,1,'Paraclinicos '!C1476&gt;150,0)</f>
        <v>0</v>
      </c>
      <c r="Q1531" cm="1">
        <f t="array" ref="Q1531">_xlfn.IFS('Paraclinicos '!O1476="","",'Paraclinicos '!O1476&lt;1.2,0,'Paraclinicos '!O1476&lt;2,1,'Paraclinicos '!O1476&lt;3.5,2,'Paraclinicos '!O1476&lt;5,3,'Paraclinicos '!O1476&gt;5,4)</f>
        <v>0</v>
      </c>
      <c r="R1531" t="str" cm="1">
        <f t="array" ref="R1531">_xlfn.IFS('Paraclinicos '!J1476="","",'Paraclinicos '!J1476&lt;1.2,0,'Paraclinicos '!J1476&lt;2,1,'Paraclinicos '!J1476&lt;6,2,'Paraclinicos '!J1476&lt;12,3,'Paraclinicos '!J1476&gt;=12,4)</f>
        <v/>
      </c>
      <c r="S1531" cm="1">
        <f t="array" ref="S1531">_xlfn.IFS('Paraclinicos '!Y1476="","",'Paraclinicos '!Y1476&lt;70,1,'Paraclinicos '!Y1476&gt;=70,0)</f>
        <v>0</v>
      </c>
      <c r="T1531" cm="1">
        <f t="array" ref="T1531">_xlfn.IFS('Paraclinicos '!W1476="","",'Paraclinicos '!W1476&lt;6,4,'Paraclinicos '!W1476&lt;10,3,'Paraclinicos '!W1476&lt;13,2,'Paraclinicos '!W1476&lt;15,1,'Paraclinicos '!W1476=15,0)</f>
        <v>4</v>
      </c>
      <c r="U1531" s="54">
        <f t="shared" si="69"/>
        <v>7</v>
      </c>
      <c r="V1531" cm="1">
        <f t="array" ref="V1531">_xlfn.IFS('Paraclinicos '!S1476="","",OR('Paraclinicos '!S1476&lt;=8,'Paraclinicos '!S1476&gt;=25),3,'Paraclinicos '!S1476&lt;12,1,'Paraclinicos '!S1476&lt;21,0,'Paraclinicos '!S1476&lt;25,2)</f>
        <v>0</v>
      </c>
      <c r="W1531" t="str">
        <f>IFERROR(IF(INDEX('BD Demog para scores enalazar'!Y$2:'BD Demog para scores enalazar'!Y$3000,MATCH(Formulas!A1531,'BD Demog para scores enalazar'!A$2:'BD Demog para scores enalazar'!A$3000,0))=1,"SI","NO"),"")</f>
        <v>NO</v>
      </c>
      <c r="X1531" s="9" t="str">
        <f>IFERROR(IF(INDEX('BD Demog para scores enalazar'!AJ$2:'BD Demog para scores enalazar'!AJ$3000,MATCH(Formulas!A1531,'BD Demog para scores enalazar'!A$2:'BD Demog para scores enalazar'!A$3000,0))=1,"SI","NO"),"")</f>
        <v>NO</v>
      </c>
      <c r="Y1531" cm="1">
        <f t="array" ref="Y1531">IF(AND(W1531="NO",X1531="NO"),_xlfn.IFS('Paraclinicos '!K1476&lt;=91,3,'Paraclinicos '!K1476&lt;94,2,'Paraclinicos '!K1476&lt;96,1,'Paraclinicos '!K1476&gt;=96,0),"")</f>
        <v>3</v>
      </c>
      <c r="Z1531" t="str" cm="1">
        <f t="array" ref="Z1531">IF(OR(W1531="SI",X1531="SI"),_xlfn.IFS(OR(AND('Paraclinicos '!K1477&lt;=83),AND('Paraclinicos '!K1477&gt;=97,AA1531=2)),3,OR(AND('Paraclinicos '!K1477&lt;=86),AND('Paraclinicos '!K1477&gt;=94,AA1531=2)),2,OR(AND('Paraclinicos '!K1477&lt;=88),AND('Paraclinicos '!K1477&gt;=92,AA1531=2)),1,OR(AND('Paraclinicos '!K1477&gt;=88,'Paraclinicos '!K1477&lt;=92),AND('Paraclinicos '!K1477&gt;=93,AA1531=0)),0),"")</f>
        <v/>
      </c>
      <c r="AA1531" cm="1">
        <f t="array" ref="AA1531">_xlfn.IFS('Paraclinicos '!E1476="","",'Paraclinicos '!E1476="Oxigeno",2,'Paraclinicos '!E1476="Aire",0)</f>
        <v>2</v>
      </c>
    </row>
    <row r="1532" spans="1:27" x14ac:dyDescent="0.25">
      <c r="A1532">
        <f>'Paraclinicos '!A1477</f>
        <v>538</v>
      </c>
      <c r="B1532" s="3">
        <f>'Paraclinicos '!R1477</f>
        <v>44225</v>
      </c>
      <c r="C1532" cm="1">
        <f t="array" ref="C1532">_xlfn.IFS('Paraclinicos '!Q1477="","",'Paraclinicos '!Q1477&gt;60,3,'Paraclinicos '!Q1477&lt;=60,1)</f>
        <v>1</v>
      </c>
      <c r="D1532" t="str">
        <f>IFERROR(IF(INDEX('BD Demog para scores enalazar'!BC$2:BC$3000,MATCH(Formulas!A1532,'BD Demog para scores enalazar'!A$2:A$3000,0))=0,"SI","NO"),"")</f>
        <v>SI</v>
      </c>
      <c r="E1532" cm="1">
        <f t="array" ref="E1532">_xlfn.IFS(D1532="","",D1532="SI",4,D1532="NO",1)</f>
        <v>4</v>
      </c>
      <c r="F1532" cm="1">
        <f t="array" ref="F1532">_xlfn.IFS('Paraclinicos '!B1477="","",'Paraclinicos '!B1477&gt;1,1,'Paraclinicos '!B1477&lt;=1,3)</f>
        <v>3</v>
      </c>
      <c r="G1532" t="str" cm="1">
        <f t="array" ref="G1532">_xlfn.IFS('Paraclinicos '!D1477="","",AND('Paraclinicos '!D1477&gt;=250,'Paraclinicos '!D1477&lt;=500),2,'Paraclinicos '!D1477&gt;500,3,'Paraclinicos '!D1477&lt;250,1)</f>
        <v/>
      </c>
      <c r="H1532" s="50">
        <f t="shared" si="70"/>
        <v>8</v>
      </c>
      <c r="I1532" cm="1">
        <f t="array" ref="I1532">_xlfn.IFS('Paraclinicos '!Q1477="","",'Paraclinicos '!Q1477&gt;=65,1,'Paraclinicos '!Q1477&lt;65,0)</f>
        <v>0</v>
      </c>
      <c r="J1532" cm="1">
        <f t="array" ref="J1532">_xlfn.IFS('Paraclinicos '!I1477="","",'Paraclinicos '!I1477&gt;7,1,'Paraclinicos '!I1477&lt;=7,0)</f>
        <v>1</v>
      </c>
      <c r="K1532" cm="1">
        <f t="array" ref="K1532">_xlfn.IFS('Paraclinicos '!W1477="","",'Paraclinicos '!W1477&lt;=8,1,'Paraclinicos '!W1477&gt;8,0)</f>
        <v>1</v>
      </c>
      <c r="L1532" cm="1">
        <f t="array" ref="L1532">_xlfn.IFS('Paraclinicos '!S1477="","",'Paraclinicos '!S1477&gt;=30,1,'Paraclinicos '!S1477&lt;30,0)</f>
        <v>0</v>
      </c>
      <c r="M1532" cm="1">
        <f t="array" ref="M1532">_xlfn.IFS(OR('Paraclinicos '!T1477="",'Paraclinicos '!U1477=""),"",OR('Paraclinicos '!T1477&lt;=90,'Paraclinicos '!U1477&lt;=60),1,OR('Paraclinicos '!T1477&gt;90,'Paraclinicos '!U1477&gt;60),0)</f>
        <v>0</v>
      </c>
      <c r="N1532" s="45">
        <f t="shared" si="71"/>
        <v>4</v>
      </c>
      <c r="O1532" cm="1">
        <f t="array" ref="O1532">_xlfn.IFS(OR('Paraclinicos '!M1477="",'Paraclinicos '!N1477="",'Paraclinicos '!N1477=0),"",'Paraclinicos '!M1477/'Paraclinicos '!N1477&lt;100,4,'Paraclinicos '!M1477/'Paraclinicos '!N1477&lt;200,3,'Paraclinicos '!M1477/'Paraclinicos '!N1477&lt;300,2,'Paraclinicos '!M1477/'Paraclinicos '!N1477&lt;400,1,'Paraclinicos '!M1477/'Paraclinicos '!N1477&gt;=400,0)</f>
        <v>3</v>
      </c>
      <c r="P1532" cm="1">
        <f t="array" ref="P1532">_xlfn.IFS('Paraclinicos '!C1477="","",'Paraclinicos '!C1477&lt;20,4,'Paraclinicos '!C1477&lt;50,3,'Paraclinicos '!C1477&lt;100,2,'Paraclinicos '!C1477&lt;150,1,'Paraclinicos '!C1477&gt;150,0)</f>
        <v>0</v>
      </c>
      <c r="Q1532" cm="1">
        <f t="array" ref="Q1532">_xlfn.IFS('Paraclinicos '!O1477="","",'Paraclinicos '!O1477&lt;1.2,0,'Paraclinicos '!O1477&lt;2,1,'Paraclinicos '!O1477&lt;3.5,2,'Paraclinicos '!O1477&lt;5,3,'Paraclinicos '!O1477&gt;5,4)</f>
        <v>0</v>
      </c>
      <c r="R1532" t="str" cm="1">
        <f t="array" ref="R1532">_xlfn.IFS('Paraclinicos '!J1477="","",'Paraclinicos '!J1477&lt;1.2,0,'Paraclinicos '!J1477&lt;2,1,'Paraclinicos '!J1477&lt;6,2,'Paraclinicos '!J1477&lt;12,3,'Paraclinicos '!J1477&gt;=12,4)</f>
        <v/>
      </c>
      <c r="S1532" cm="1">
        <f t="array" ref="S1532">_xlfn.IFS('Paraclinicos '!Y1477="","",'Paraclinicos '!Y1477&lt;70,1,'Paraclinicos '!Y1477&gt;=70,0)</f>
        <v>0</v>
      </c>
      <c r="T1532" cm="1">
        <f t="array" ref="T1532">_xlfn.IFS('Paraclinicos '!W1477="","",'Paraclinicos '!W1477&lt;6,4,'Paraclinicos '!W1477&lt;10,3,'Paraclinicos '!W1477&lt;13,2,'Paraclinicos '!W1477&lt;15,1,'Paraclinicos '!W1477=15,0)</f>
        <v>4</v>
      </c>
      <c r="U1532" s="54">
        <f t="shared" si="69"/>
        <v>7</v>
      </c>
      <c r="V1532" cm="1">
        <f t="array" ref="V1532">_xlfn.IFS('Paraclinicos '!S1477="","",OR('Paraclinicos '!S1477&lt;=8,'Paraclinicos '!S1477&gt;=25),3,'Paraclinicos '!S1477&lt;12,1,'Paraclinicos '!S1477&lt;21,0,'Paraclinicos '!S1477&lt;25,2)</f>
        <v>2</v>
      </c>
      <c r="W1532" t="str">
        <f>IFERROR(IF(INDEX('BD Demog para scores enalazar'!Y$2:'BD Demog para scores enalazar'!Y$3000,MATCH(Formulas!A1532,'BD Demog para scores enalazar'!A$2:'BD Demog para scores enalazar'!A$3000,0))=1,"SI","NO"),"")</f>
        <v>NO</v>
      </c>
      <c r="X1532" s="9" t="str">
        <f>IFERROR(IF(INDEX('BD Demog para scores enalazar'!AJ$2:'BD Demog para scores enalazar'!AJ$3000,MATCH(Formulas!A1532,'BD Demog para scores enalazar'!A$2:'BD Demog para scores enalazar'!A$3000,0))=1,"SI","NO"),"")</f>
        <v>NO</v>
      </c>
      <c r="Y1532" cm="1">
        <f t="array" ref="Y1532">IF(AND(W1532="NO",X1532="NO"),_xlfn.IFS('Paraclinicos '!K1477&lt;=91,3,'Paraclinicos '!K1477&lt;94,2,'Paraclinicos '!K1477&lt;96,1,'Paraclinicos '!K1477&gt;=96,0),"")</f>
        <v>3</v>
      </c>
      <c r="Z1532" t="str" cm="1">
        <f t="array" ref="Z1532">IF(OR(W1532="SI",X1532="SI"),_xlfn.IFS(OR(AND('Paraclinicos '!K1478&lt;=83),AND('Paraclinicos '!K1478&gt;=97,AA1532=2)),3,OR(AND('Paraclinicos '!K1478&lt;=86),AND('Paraclinicos '!K1478&gt;=94,AA1532=2)),2,OR(AND('Paraclinicos '!K1478&lt;=88),AND('Paraclinicos '!K1478&gt;=92,AA1532=2)),1,OR(AND('Paraclinicos '!K1478&gt;=88,'Paraclinicos '!K1478&lt;=92),AND('Paraclinicos '!K1478&gt;=93,AA1532=0)),0),"")</f>
        <v/>
      </c>
      <c r="AA1532" cm="1">
        <f t="array" ref="AA1532">_xlfn.IFS('Paraclinicos '!E1477="","",'Paraclinicos '!E1477="Oxigeno",2,'Paraclinicos '!E1477="Aire",0)</f>
        <v>2</v>
      </c>
    </row>
    <row r="1533" spans="1:27" x14ac:dyDescent="0.25">
      <c r="A1533">
        <f>'Paraclinicos '!A1478</f>
        <v>538</v>
      </c>
      <c r="B1533" s="3">
        <f>'Paraclinicos '!R1478</f>
        <v>44226</v>
      </c>
      <c r="C1533" cm="1">
        <f t="array" ref="C1533">_xlfn.IFS('Paraclinicos '!Q1478="","",'Paraclinicos '!Q1478&gt;60,3,'Paraclinicos '!Q1478&lt;=60,1)</f>
        <v>1</v>
      </c>
      <c r="D1533" t="str">
        <f>IFERROR(IF(INDEX('BD Demog para scores enalazar'!BC$2:BC$3000,MATCH(Formulas!A1533,'BD Demog para scores enalazar'!A$2:A$3000,0))=0,"SI","NO"),"")</f>
        <v>SI</v>
      </c>
      <c r="E1533" cm="1">
        <f t="array" ref="E1533">_xlfn.IFS(D1533="","",D1533="SI",4,D1533="NO",1)</f>
        <v>4</v>
      </c>
      <c r="F1533" cm="1">
        <f t="array" ref="F1533">_xlfn.IFS('Paraclinicos '!B1478="","",'Paraclinicos '!B1478&gt;1,1,'Paraclinicos '!B1478&lt;=1,3)</f>
        <v>1</v>
      </c>
      <c r="G1533" t="str" cm="1">
        <f t="array" ref="G1533">_xlfn.IFS('Paraclinicos '!D1478="","",AND('Paraclinicos '!D1478&gt;=250,'Paraclinicos '!D1478&lt;=500),2,'Paraclinicos '!D1478&gt;500,3,'Paraclinicos '!D1478&lt;250,1)</f>
        <v/>
      </c>
      <c r="H1533" s="50">
        <f t="shared" si="70"/>
        <v>6</v>
      </c>
      <c r="I1533" cm="1">
        <f t="array" ref="I1533">_xlfn.IFS('Paraclinicos '!Q1478="","",'Paraclinicos '!Q1478&gt;=65,1,'Paraclinicos '!Q1478&lt;65,0)</f>
        <v>0</v>
      </c>
      <c r="J1533" cm="1">
        <f t="array" ref="J1533">_xlfn.IFS('Paraclinicos '!I1478="","",'Paraclinicos '!I1478&gt;7,1,'Paraclinicos '!I1478&lt;=7,0)</f>
        <v>1</v>
      </c>
      <c r="K1533" cm="1">
        <f t="array" ref="K1533">_xlfn.IFS('Paraclinicos '!W1478="","",'Paraclinicos '!W1478&lt;=8,1,'Paraclinicos '!W1478&gt;8,0)</f>
        <v>1</v>
      </c>
      <c r="L1533" cm="1">
        <f t="array" ref="L1533">_xlfn.IFS('Paraclinicos '!S1478="","",'Paraclinicos '!S1478&gt;=30,1,'Paraclinicos '!S1478&lt;30,0)</f>
        <v>0</v>
      </c>
      <c r="M1533" cm="1">
        <f t="array" ref="M1533">_xlfn.IFS(OR('Paraclinicos '!T1478="",'Paraclinicos '!U1478=""),"",OR('Paraclinicos '!T1478&lt;=90,'Paraclinicos '!U1478&lt;=60),1,OR('Paraclinicos '!T1478&gt;90,'Paraclinicos '!U1478&gt;60),0)</f>
        <v>0</v>
      </c>
      <c r="N1533" s="45">
        <f t="shared" si="71"/>
        <v>4</v>
      </c>
      <c r="O1533" cm="1">
        <f t="array" ref="O1533">_xlfn.IFS(OR('Paraclinicos '!M1478="",'Paraclinicos '!N1478="",'Paraclinicos '!N1478=0),"",'Paraclinicos '!M1478/'Paraclinicos '!N1478&lt;100,4,'Paraclinicos '!M1478/'Paraclinicos '!N1478&lt;200,3,'Paraclinicos '!M1478/'Paraclinicos '!N1478&lt;300,2,'Paraclinicos '!M1478/'Paraclinicos '!N1478&lt;400,1,'Paraclinicos '!M1478/'Paraclinicos '!N1478&gt;=400,0)</f>
        <v>2</v>
      </c>
      <c r="P1533" cm="1">
        <f t="array" ref="P1533">_xlfn.IFS('Paraclinicos '!C1478="","",'Paraclinicos '!C1478&lt;20,4,'Paraclinicos '!C1478&lt;50,3,'Paraclinicos '!C1478&lt;100,2,'Paraclinicos '!C1478&lt;150,1,'Paraclinicos '!C1478&gt;150,0)</f>
        <v>0</v>
      </c>
      <c r="Q1533" cm="1">
        <f t="array" ref="Q1533">_xlfn.IFS('Paraclinicos '!O1478="","",'Paraclinicos '!O1478&lt;1.2,0,'Paraclinicos '!O1478&lt;2,1,'Paraclinicos '!O1478&lt;3.5,2,'Paraclinicos '!O1478&lt;5,3,'Paraclinicos '!O1478&gt;5,4)</f>
        <v>0</v>
      </c>
      <c r="R1533" t="str" cm="1">
        <f t="array" ref="R1533">_xlfn.IFS('Paraclinicos '!J1478="","",'Paraclinicos '!J1478&lt;1.2,0,'Paraclinicos '!J1478&lt;2,1,'Paraclinicos '!J1478&lt;6,2,'Paraclinicos '!J1478&lt;12,3,'Paraclinicos '!J1478&gt;=12,4)</f>
        <v/>
      </c>
      <c r="S1533" cm="1">
        <f t="array" ref="S1533">_xlfn.IFS('Paraclinicos '!Y1478="","",'Paraclinicos '!Y1478&lt;70,1,'Paraclinicos '!Y1478&gt;=70,0)</f>
        <v>0</v>
      </c>
      <c r="T1533" cm="1">
        <f t="array" ref="T1533">_xlfn.IFS('Paraclinicos '!W1478="","",'Paraclinicos '!W1478&lt;6,4,'Paraclinicos '!W1478&lt;10,3,'Paraclinicos '!W1478&lt;13,2,'Paraclinicos '!W1478&lt;15,1,'Paraclinicos '!W1478=15,0)</f>
        <v>4</v>
      </c>
      <c r="U1533" s="54">
        <f t="shared" si="69"/>
        <v>6</v>
      </c>
      <c r="V1533" cm="1">
        <f t="array" ref="V1533">_xlfn.IFS('Paraclinicos '!S1478="","",OR('Paraclinicos '!S1478&lt;=8,'Paraclinicos '!S1478&gt;=25),3,'Paraclinicos '!S1478&lt;12,1,'Paraclinicos '!S1478&lt;21,0,'Paraclinicos '!S1478&lt;25,2)</f>
        <v>0</v>
      </c>
      <c r="W1533" t="str">
        <f>IFERROR(IF(INDEX('BD Demog para scores enalazar'!Y$2:'BD Demog para scores enalazar'!Y$3000,MATCH(Formulas!A1533,'BD Demog para scores enalazar'!A$2:'BD Demog para scores enalazar'!A$3000,0))=1,"SI","NO"),"")</f>
        <v>NO</v>
      </c>
      <c r="X1533" s="9" t="str">
        <f>IFERROR(IF(INDEX('BD Demog para scores enalazar'!AJ$2:'BD Demog para scores enalazar'!AJ$3000,MATCH(Formulas!A1533,'BD Demog para scores enalazar'!A$2:'BD Demog para scores enalazar'!A$3000,0))=1,"SI","NO"),"")</f>
        <v>NO</v>
      </c>
      <c r="Y1533" cm="1">
        <f t="array" ref="Y1533">IF(AND(W1533="NO",X1533="NO"),_xlfn.IFS('Paraclinicos '!K1478&lt;=91,3,'Paraclinicos '!K1478&lt;94,2,'Paraclinicos '!K1478&lt;96,1,'Paraclinicos '!K1478&gt;=96,0),"")</f>
        <v>3</v>
      </c>
      <c r="Z1533" t="str" cm="1">
        <f t="array" ref="Z1533">IF(OR(W1533="SI",X1533="SI"),_xlfn.IFS(OR(AND('Paraclinicos '!K1479&lt;=83),AND('Paraclinicos '!K1479&gt;=97,AA1533=2)),3,OR(AND('Paraclinicos '!K1479&lt;=86),AND('Paraclinicos '!K1479&gt;=94,AA1533=2)),2,OR(AND('Paraclinicos '!K1479&lt;=88),AND('Paraclinicos '!K1479&gt;=92,AA1533=2)),1,OR(AND('Paraclinicos '!K1479&gt;=88,'Paraclinicos '!K1479&lt;=92),AND('Paraclinicos '!K1479&gt;=93,AA1533=0)),0),"")</f>
        <v/>
      </c>
      <c r="AA1533" cm="1">
        <f t="array" ref="AA1533">_xlfn.IFS('Paraclinicos '!E1478="","",'Paraclinicos '!E1478="Oxigeno",2,'Paraclinicos '!E1478="Aire",0)</f>
        <v>2</v>
      </c>
    </row>
    <row r="1534" spans="1:27" x14ac:dyDescent="0.25">
      <c r="A1534">
        <f>'Paraclinicos '!A1479</f>
        <v>538</v>
      </c>
      <c r="B1534" s="3">
        <f>'Paraclinicos '!R1479</f>
        <v>44227</v>
      </c>
      <c r="C1534" cm="1">
        <f t="array" ref="C1534">_xlfn.IFS('Paraclinicos '!Q1479="","",'Paraclinicos '!Q1479&gt;60,3,'Paraclinicos '!Q1479&lt;=60,1)</f>
        <v>1</v>
      </c>
      <c r="D1534" t="str">
        <f>IFERROR(IF(INDEX('BD Demog para scores enalazar'!BC$2:BC$3000,MATCH(Formulas!A1534,'BD Demog para scores enalazar'!A$2:A$3000,0))=0,"SI","NO"),"")</f>
        <v>SI</v>
      </c>
      <c r="E1534" cm="1">
        <f t="array" ref="E1534">_xlfn.IFS(D1534="","",D1534="SI",4,D1534="NO",1)</f>
        <v>4</v>
      </c>
      <c r="F1534" cm="1">
        <f t="array" ref="F1534">_xlfn.IFS('Paraclinicos '!B1479="","",'Paraclinicos '!B1479&gt;1,1,'Paraclinicos '!B1479&lt;=1,3)</f>
        <v>1</v>
      </c>
      <c r="G1534" cm="1">
        <f t="array" ref="G1534">_xlfn.IFS('Paraclinicos '!D1479="","",AND('Paraclinicos '!D1479&gt;=250,'Paraclinicos '!D1479&lt;=500),2,'Paraclinicos '!D1479&gt;500,3,'Paraclinicos '!D1479&lt;250,1)</f>
        <v>2</v>
      </c>
      <c r="H1534" s="50">
        <f t="shared" si="70"/>
        <v>8</v>
      </c>
      <c r="I1534" cm="1">
        <f t="array" ref="I1534">_xlfn.IFS('Paraclinicos '!Q1479="","",'Paraclinicos '!Q1479&gt;=65,1,'Paraclinicos '!Q1479&lt;65,0)</f>
        <v>0</v>
      </c>
      <c r="J1534" cm="1">
        <f t="array" ref="J1534">_xlfn.IFS('Paraclinicos '!I1479="","",'Paraclinicos '!I1479&gt;7,1,'Paraclinicos '!I1479&lt;=7,0)</f>
        <v>1</v>
      </c>
      <c r="K1534" cm="1">
        <f t="array" ref="K1534">_xlfn.IFS('Paraclinicos '!W1479="","",'Paraclinicos '!W1479&lt;=8,1,'Paraclinicos '!W1479&gt;8,0)</f>
        <v>1</v>
      </c>
      <c r="L1534" cm="1">
        <f t="array" ref="L1534">_xlfn.IFS('Paraclinicos '!S1479="","",'Paraclinicos '!S1479&gt;=30,1,'Paraclinicos '!S1479&lt;30,0)</f>
        <v>0</v>
      </c>
      <c r="M1534" cm="1">
        <f t="array" ref="M1534">_xlfn.IFS(OR('Paraclinicos '!T1479="",'Paraclinicos '!U1479=""),"",OR('Paraclinicos '!T1479&lt;=90,'Paraclinicos '!U1479&lt;=60),1,OR('Paraclinicos '!T1479&gt;90,'Paraclinicos '!U1479&gt;60),0)</f>
        <v>0</v>
      </c>
      <c r="N1534" s="45">
        <f t="shared" si="71"/>
        <v>4</v>
      </c>
      <c r="O1534" cm="1">
        <f t="array" ref="O1534">_xlfn.IFS(OR('Paraclinicos '!M1479="",'Paraclinicos '!N1479="",'Paraclinicos '!N1479=0),"",'Paraclinicos '!M1479/'Paraclinicos '!N1479&lt;100,4,'Paraclinicos '!M1479/'Paraclinicos '!N1479&lt;200,3,'Paraclinicos '!M1479/'Paraclinicos '!N1479&lt;300,2,'Paraclinicos '!M1479/'Paraclinicos '!N1479&lt;400,1,'Paraclinicos '!M1479/'Paraclinicos '!N1479&gt;=400,0)</f>
        <v>2</v>
      </c>
      <c r="P1534" cm="1">
        <f t="array" ref="P1534">_xlfn.IFS('Paraclinicos '!C1479="","",'Paraclinicos '!C1479&lt;20,4,'Paraclinicos '!C1479&lt;50,3,'Paraclinicos '!C1479&lt;100,2,'Paraclinicos '!C1479&lt;150,1,'Paraclinicos '!C1479&gt;150,0)</f>
        <v>0</v>
      </c>
      <c r="Q1534" cm="1">
        <f t="array" ref="Q1534">_xlfn.IFS('Paraclinicos '!O1479="","",'Paraclinicos '!O1479&lt;1.2,0,'Paraclinicos '!O1479&lt;2,1,'Paraclinicos '!O1479&lt;3.5,2,'Paraclinicos '!O1479&lt;5,3,'Paraclinicos '!O1479&gt;5,4)</f>
        <v>0</v>
      </c>
      <c r="R1534" cm="1">
        <f t="array" ref="R1534">_xlfn.IFS('Paraclinicos '!J1479="","",'Paraclinicos '!J1479&lt;1.2,0,'Paraclinicos '!J1479&lt;2,1,'Paraclinicos '!J1479&lt;6,2,'Paraclinicos '!J1479&lt;12,3,'Paraclinicos '!J1479&gt;=12,4)</f>
        <v>0</v>
      </c>
      <c r="S1534" cm="1">
        <f t="array" ref="S1534">_xlfn.IFS('Paraclinicos '!Y1479="","",'Paraclinicos '!Y1479&lt;70,1,'Paraclinicos '!Y1479&gt;=70,0)</f>
        <v>0</v>
      </c>
      <c r="T1534" cm="1">
        <f t="array" ref="T1534">_xlfn.IFS('Paraclinicos '!W1479="","",'Paraclinicos '!W1479&lt;6,4,'Paraclinicos '!W1479&lt;10,3,'Paraclinicos '!W1479&lt;13,2,'Paraclinicos '!W1479&lt;15,1,'Paraclinicos '!W1479=15,0)</f>
        <v>4</v>
      </c>
      <c r="U1534" s="54">
        <f t="shared" si="69"/>
        <v>6</v>
      </c>
      <c r="V1534" cm="1">
        <f t="array" ref="V1534">_xlfn.IFS('Paraclinicos '!S1479="","",OR('Paraclinicos '!S1479&lt;=8,'Paraclinicos '!S1479&gt;=25),3,'Paraclinicos '!S1479&lt;12,1,'Paraclinicos '!S1479&lt;21,0,'Paraclinicos '!S1479&lt;25,2)</f>
        <v>0</v>
      </c>
      <c r="W1534" t="str">
        <f>IFERROR(IF(INDEX('BD Demog para scores enalazar'!Y$2:'BD Demog para scores enalazar'!Y$3000,MATCH(Formulas!A1534,'BD Demog para scores enalazar'!A$2:'BD Demog para scores enalazar'!A$3000,0))=1,"SI","NO"),"")</f>
        <v>NO</v>
      </c>
      <c r="X1534" s="9" t="str">
        <f>IFERROR(IF(INDEX('BD Demog para scores enalazar'!AJ$2:'BD Demog para scores enalazar'!AJ$3000,MATCH(Formulas!A1534,'BD Demog para scores enalazar'!A$2:'BD Demog para scores enalazar'!A$3000,0))=1,"SI","NO"),"")</f>
        <v>NO</v>
      </c>
      <c r="Y1534" cm="1">
        <f t="array" ref="Y1534">IF(AND(W1534="NO",X1534="NO"),_xlfn.IFS('Paraclinicos '!K1479&lt;=91,3,'Paraclinicos '!K1479&lt;94,2,'Paraclinicos '!K1479&lt;96,1,'Paraclinicos '!K1479&gt;=96,0),"")</f>
        <v>2</v>
      </c>
      <c r="Z1534" t="str" cm="1">
        <f t="array" ref="Z1534">IF(OR(W1534="SI",X1534="SI"),_xlfn.IFS(OR(AND('Paraclinicos '!K1480&lt;=83),AND('Paraclinicos '!K1480&gt;=97,AA1534=2)),3,OR(AND('Paraclinicos '!K1480&lt;=86),AND('Paraclinicos '!K1480&gt;=94,AA1534=2)),2,OR(AND('Paraclinicos '!K1480&lt;=88),AND('Paraclinicos '!K1480&gt;=92,AA1534=2)),1,OR(AND('Paraclinicos '!K1480&gt;=88,'Paraclinicos '!K1480&lt;=92),AND('Paraclinicos '!K1480&gt;=93,AA1534=0)),0),"")</f>
        <v/>
      </c>
      <c r="AA1534" cm="1">
        <f t="array" ref="AA1534">_xlfn.IFS('Paraclinicos '!E1479="","",'Paraclinicos '!E1479="Oxigeno",2,'Paraclinicos '!E1479="Aire",0)</f>
        <v>2</v>
      </c>
    </row>
    <row r="1535" spans="1:27" x14ac:dyDescent="0.25">
      <c r="A1535">
        <f>'Paraclinicos '!A1480</f>
        <v>538</v>
      </c>
      <c r="B1535" s="3">
        <f>'Paraclinicos '!R1480</f>
        <v>44229</v>
      </c>
      <c r="C1535" cm="1">
        <f t="array" ref="C1535">_xlfn.IFS('Paraclinicos '!Q1480="","",'Paraclinicos '!Q1480&gt;60,3,'Paraclinicos '!Q1480&lt;=60,1)</f>
        <v>1</v>
      </c>
      <c r="D1535" t="str">
        <f>IFERROR(IF(INDEX('BD Demog para scores enalazar'!BC$2:BC$3000,MATCH(Formulas!A1535,'BD Demog para scores enalazar'!A$2:A$3000,0))=0,"SI","NO"),"")</f>
        <v>SI</v>
      </c>
      <c r="E1535" cm="1">
        <f t="array" ref="E1535">_xlfn.IFS(D1535="","",D1535="SI",4,D1535="NO",1)</f>
        <v>4</v>
      </c>
      <c r="F1535" cm="1">
        <f t="array" ref="F1535">_xlfn.IFS('Paraclinicos '!B1480="","",'Paraclinicos '!B1480&gt;1,1,'Paraclinicos '!B1480&lt;=1,3)</f>
        <v>1</v>
      </c>
      <c r="G1535" t="str" cm="1">
        <f t="array" ref="G1535">_xlfn.IFS('Paraclinicos '!D1480="","",AND('Paraclinicos '!D1480&gt;=250,'Paraclinicos '!D1480&lt;=500),2,'Paraclinicos '!D1480&gt;500,3,'Paraclinicos '!D1480&lt;250,1)</f>
        <v/>
      </c>
      <c r="H1535" s="50">
        <f t="shared" si="70"/>
        <v>6</v>
      </c>
      <c r="I1535" cm="1">
        <f t="array" ref="I1535">_xlfn.IFS('Paraclinicos '!Q1480="","",'Paraclinicos '!Q1480&gt;=65,1,'Paraclinicos '!Q1480&lt;65,0)</f>
        <v>0</v>
      </c>
      <c r="J1535" cm="1">
        <f t="array" ref="J1535">_xlfn.IFS('Paraclinicos '!I1480="","",'Paraclinicos '!I1480&gt;7,1,'Paraclinicos '!I1480&lt;=7,0)</f>
        <v>1</v>
      </c>
      <c r="K1535" cm="1">
        <f t="array" ref="K1535">_xlfn.IFS('Paraclinicos '!W1480="","",'Paraclinicos '!W1480&lt;=8,1,'Paraclinicos '!W1480&gt;8,0)</f>
        <v>0</v>
      </c>
      <c r="L1535" cm="1">
        <f t="array" ref="L1535">_xlfn.IFS('Paraclinicos '!S1480="","",'Paraclinicos '!S1480&gt;=30,1,'Paraclinicos '!S1480&lt;30,0)</f>
        <v>0</v>
      </c>
      <c r="M1535" cm="1">
        <f t="array" ref="M1535">_xlfn.IFS(OR('Paraclinicos '!T1480="",'Paraclinicos '!U1480=""),"",OR('Paraclinicos '!T1480&lt;=90,'Paraclinicos '!U1480&lt;=60),1,OR('Paraclinicos '!T1480&gt;90,'Paraclinicos '!U1480&gt;60),0)</f>
        <v>0</v>
      </c>
      <c r="N1535" s="45">
        <f t="shared" si="71"/>
        <v>3</v>
      </c>
      <c r="O1535" cm="1">
        <f t="array" ref="O1535">_xlfn.IFS(OR('Paraclinicos '!M1480="",'Paraclinicos '!N1480="",'Paraclinicos '!N1480=0),"",'Paraclinicos '!M1480/'Paraclinicos '!N1480&lt;100,4,'Paraclinicos '!M1480/'Paraclinicos '!N1480&lt;200,3,'Paraclinicos '!M1480/'Paraclinicos '!N1480&lt;300,2,'Paraclinicos '!M1480/'Paraclinicos '!N1480&lt;400,1,'Paraclinicos '!M1480/'Paraclinicos '!N1480&gt;=400,0)</f>
        <v>3</v>
      </c>
      <c r="P1535" cm="1">
        <f t="array" ref="P1535">_xlfn.IFS('Paraclinicos '!C1480="","",'Paraclinicos '!C1480&lt;20,4,'Paraclinicos '!C1480&lt;50,3,'Paraclinicos '!C1480&lt;100,2,'Paraclinicos '!C1480&lt;150,1,'Paraclinicos '!C1480&gt;150,0)</f>
        <v>0</v>
      </c>
      <c r="Q1535" cm="1">
        <f t="array" ref="Q1535">_xlfn.IFS('Paraclinicos '!O1480="","",'Paraclinicos '!O1480&lt;1.2,0,'Paraclinicos '!O1480&lt;2,1,'Paraclinicos '!O1480&lt;3.5,2,'Paraclinicos '!O1480&lt;5,3,'Paraclinicos '!O1480&gt;5,4)</f>
        <v>0</v>
      </c>
      <c r="R1535" t="str" cm="1">
        <f t="array" ref="R1535">_xlfn.IFS('Paraclinicos '!J1480="","",'Paraclinicos '!J1480&lt;1.2,0,'Paraclinicos '!J1480&lt;2,1,'Paraclinicos '!J1480&lt;6,2,'Paraclinicos '!J1480&lt;12,3,'Paraclinicos '!J1480&gt;=12,4)</f>
        <v/>
      </c>
      <c r="S1535" cm="1">
        <f t="array" ref="S1535">_xlfn.IFS('Paraclinicos '!Y1480="","",'Paraclinicos '!Y1480&lt;70,1,'Paraclinicos '!Y1480&gt;=70,0)</f>
        <v>0</v>
      </c>
      <c r="T1535" cm="1">
        <f t="array" ref="T1535">_xlfn.IFS('Paraclinicos '!W1480="","",'Paraclinicos '!W1480&lt;6,4,'Paraclinicos '!W1480&lt;10,3,'Paraclinicos '!W1480&lt;13,2,'Paraclinicos '!W1480&lt;15,1,'Paraclinicos '!W1480=15,0)</f>
        <v>2</v>
      </c>
      <c r="U1535" s="54">
        <f t="shared" si="69"/>
        <v>5</v>
      </c>
      <c r="V1535" cm="1">
        <f t="array" ref="V1535">_xlfn.IFS('Paraclinicos '!S1480="","",OR('Paraclinicos '!S1480&lt;=8,'Paraclinicos '!S1480&gt;=25),3,'Paraclinicos '!S1480&lt;12,1,'Paraclinicos '!S1480&lt;21,0,'Paraclinicos '!S1480&lt;25,2)</f>
        <v>3</v>
      </c>
      <c r="W1535" t="str">
        <f>IFERROR(IF(INDEX('BD Demog para scores enalazar'!Y$2:'BD Demog para scores enalazar'!Y$3000,MATCH(Formulas!A1535,'BD Demog para scores enalazar'!A$2:'BD Demog para scores enalazar'!A$3000,0))=1,"SI","NO"),"")</f>
        <v>NO</v>
      </c>
      <c r="X1535" s="9" t="str">
        <f>IFERROR(IF(INDEX('BD Demog para scores enalazar'!AJ$2:'BD Demog para scores enalazar'!AJ$3000,MATCH(Formulas!A1535,'BD Demog para scores enalazar'!A$2:'BD Demog para scores enalazar'!A$3000,0))=1,"SI","NO"),"")</f>
        <v>NO</v>
      </c>
      <c r="Y1535" cm="1">
        <f t="array" ref="Y1535">IF(AND(W1535="NO",X1535="NO"),_xlfn.IFS('Paraclinicos '!K1480&lt;=91,3,'Paraclinicos '!K1480&lt;94,2,'Paraclinicos '!K1480&lt;96,1,'Paraclinicos '!K1480&gt;=96,0),"")</f>
        <v>3</v>
      </c>
      <c r="Z1535" t="str" cm="1">
        <f t="array" ref="Z1535">IF(OR(W1535="SI",X1535="SI"),_xlfn.IFS(OR(AND('Paraclinicos '!K1481&lt;=83),AND('Paraclinicos '!K1481&gt;=97,AA1535=2)),3,OR(AND('Paraclinicos '!K1481&lt;=86),AND('Paraclinicos '!K1481&gt;=94,AA1535=2)),2,OR(AND('Paraclinicos '!K1481&lt;=88),AND('Paraclinicos '!K1481&gt;=92,AA1535=2)),1,OR(AND('Paraclinicos '!K1481&gt;=88,'Paraclinicos '!K1481&lt;=92),AND('Paraclinicos '!K1481&gt;=93,AA1535=0)),0),"")</f>
        <v/>
      </c>
      <c r="AA1535" cm="1">
        <f t="array" ref="AA1535">_xlfn.IFS('Paraclinicos '!E1480="","",'Paraclinicos '!E1480="Oxigeno",2,'Paraclinicos '!E1480="Aire",0)</f>
        <v>2</v>
      </c>
    </row>
    <row r="1536" spans="1:27" x14ac:dyDescent="0.25">
      <c r="A1536">
        <f>'Paraclinicos '!A1481</f>
        <v>538</v>
      </c>
      <c r="B1536" s="3">
        <f>'Paraclinicos '!R1481</f>
        <v>44230</v>
      </c>
      <c r="C1536" cm="1">
        <f t="array" ref="C1536">_xlfn.IFS('Paraclinicos '!Q1481="","",'Paraclinicos '!Q1481&gt;60,3,'Paraclinicos '!Q1481&lt;=60,1)</f>
        <v>1</v>
      </c>
      <c r="D1536" t="str">
        <f>IFERROR(IF(INDEX('BD Demog para scores enalazar'!BC$2:BC$3000,MATCH(Formulas!A1536,'BD Demog para scores enalazar'!A$2:A$3000,0))=0,"SI","NO"),"")</f>
        <v>SI</v>
      </c>
      <c r="E1536" cm="1">
        <f t="array" ref="E1536">_xlfn.IFS(D1536="","",D1536="SI",4,D1536="NO",1)</f>
        <v>4</v>
      </c>
      <c r="F1536" cm="1">
        <f t="array" ref="F1536">_xlfn.IFS('Paraclinicos '!B1481="","",'Paraclinicos '!B1481&gt;1,1,'Paraclinicos '!B1481&lt;=1,3)</f>
        <v>1</v>
      </c>
      <c r="G1536" t="str" cm="1">
        <f t="array" ref="G1536">_xlfn.IFS('Paraclinicos '!D1481="","",AND('Paraclinicos '!D1481&gt;=250,'Paraclinicos '!D1481&lt;=500),2,'Paraclinicos '!D1481&gt;500,3,'Paraclinicos '!D1481&lt;250,1)</f>
        <v/>
      </c>
      <c r="H1536" s="50">
        <f t="shared" si="70"/>
        <v>6</v>
      </c>
      <c r="I1536" cm="1">
        <f t="array" ref="I1536">_xlfn.IFS('Paraclinicos '!Q1481="","",'Paraclinicos '!Q1481&gt;=65,1,'Paraclinicos '!Q1481&lt;65,0)</f>
        <v>0</v>
      </c>
      <c r="J1536" cm="1">
        <f t="array" ref="J1536">_xlfn.IFS('Paraclinicos '!I1481="","",'Paraclinicos '!I1481&gt;7,1,'Paraclinicos '!I1481&lt;=7,0)</f>
        <v>1</v>
      </c>
      <c r="K1536" cm="1">
        <f t="array" ref="K1536">_xlfn.IFS('Paraclinicos '!W1481="","",'Paraclinicos '!W1481&lt;=8,1,'Paraclinicos '!W1481&gt;8,0)</f>
        <v>0</v>
      </c>
      <c r="L1536" cm="1">
        <f t="array" ref="L1536">_xlfn.IFS('Paraclinicos '!S1481="","",'Paraclinicos '!S1481&gt;=30,1,'Paraclinicos '!S1481&lt;30,0)</f>
        <v>0</v>
      </c>
      <c r="M1536" cm="1">
        <f t="array" ref="M1536">_xlfn.IFS(OR('Paraclinicos '!T1481="",'Paraclinicos '!U1481=""),"",OR('Paraclinicos '!T1481&lt;=90,'Paraclinicos '!U1481&lt;=60),1,OR('Paraclinicos '!T1481&gt;90,'Paraclinicos '!U1481&gt;60),0)</f>
        <v>1</v>
      </c>
      <c r="N1536" s="45">
        <f t="shared" si="71"/>
        <v>3</v>
      </c>
      <c r="O1536" cm="1">
        <f t="array" ref="O1536">_xlfn.IFS(OR('Paraclinicos '!M1481="",'Paraclinicos '!N1481="",'Paraclinicos '!N1481=0),"",'Paraclinicos '!M1481/'Paraclinicos '!N1481&lt;100,4,'Paraclinicos '!M1481/'Paraclinicos '!N1481&lt;200,3,'Paraclinicos '!M1481/'Paraclinicos '!N1481&lt;300,2,'Paraclinicos '!M1481/'Paraclinicos '!N1481&lt;400,1,'Paraclinicos '!M1481/'Paraclinicos '!N1481&gt;=400,0)</f>
        <v>2</v>
      </c>
      <c r="P1536" cm="1">
        <f t="array" ref="P1536">_xlfn.IFS('Paraclinicos '!C1481="","",'Paraclinicos '!C1481&lt;20,4,'Paraclinicos '!C1481&lt;50,3,'Paraclinicos '!C1481&lt;100,2,'Paraclinicos '!C1481&lt;150,1,'Paraclinicos '!C1481&gt;150,0)</f>
        <v>0</v>
      </c>
      <c r="Q1536" cm="1">
        <f t="array" ref="Q1536">_xlfn.IFS('Paraclinicos '!O1481="","",'Paraclinicos '!O1481&lt;1.2,0,'Paraclinicos '!O1481&lt;2,1,'Paraclinicos '!O1481&lt;3.5,2,'Paraclinicos '!O1481&lt;5,3,'Paraclinicos '!O1481&gt;5,4)</f>
        <v>0</v>
      </c>
      <c r="R1536" t="str" cm="1">
        <f t="array" ref="R1536">_xlfn.IFS('Paraclinicos '!J1481="","",'Paraclinicos '!J1481&lt;1.2,0,'Paraclinicos '!J1481&lt;2,1,'Paraclinicos '!J1481&lt;6,2,'Paraclinicos '!J1481&lt;12,3,'Paraclinicos '!J1481&gt;=12,4)</f>
        <v/>
      </c>
      <c r="S1536" cm="1">
        <f t="array" ref="S1536">_xlfn.IFS('Paraclinicos '!Y1481="","",'Paraclinicos '!Y1481&lt;70,1,'Paraclinicos '!Y1481&gt;=70,0)</f>
        <v>0</v>
      </c>
      <c r="T1536" cm="1">
        <f t="array" ref="T1536">_xlfn.IFS('Paraclinicos '!W1481="","",'Paraclinicos '!W1481&lt;6,4,'Paraclinicos '!W1481&lt;10,3,'Paraclinicos '!W1481&lt;13,2,'Paraclinicos '!W1481&lt;15,1,'Paraclinicos '!W1481=15,0)</f>
        <v>2</v>
      </c>
      <c r="U1536" s="54">
        <f t="shared" si="69"/>
        <v>4</v>
      </c>
      <c r="V1536" cm="1">
        <f t="array" ref="V1536">_xlfn.IFS('Paraclinicos '!S1481="","",OR('Paraclinicos '!S1481&lt;=8,'Paraclinicos '!S1481&gt;=25),3,'Paraclinicos '!S1481&lt;12,1,'Paraclinicos '!S1481&lt;21,0,'Paraclinicos '!S1481&lt;25,2)</f>
        <v>0</v>
      </c>
      <c r="W1536" t="str">
        <f>IFERROR(IF(INDEX('BD Demog para scores enalazar'!Y$2:'BD Demog para scores enalazar'!Y$3000,MATCH(Formulas!A1536,'BD Demog para scores enalazar'!A$2:'BD Demog para scores enalazar'!A$3000,0))=1,"SI","NO"),"")</f>
        <v>NO</v>
      </c>
      <c r="X1536" s="9" t="str">
        <f>IFERROR(IF(INDEX('BD Demog para scores enalazar'!AJ$2:'BD Demog para scores enalazar'!AJ$3000,MATCH(Formulas!A1536,'BD Demog para scores enalazar'!A$2:'BD Demog para scores enalazar'!A$3000,0))=1,"SI","NO"),"")</f>
        <v>NO</v>
      </c>
      <c r="Y1536" cm="1">
        <f t="array" ref="Y1536">IF(AND(W1536="NO",X1536="NO"),_xlfn.IFS('Paraclinicos '!K1481&lt;=91,3,'Paraclinicos '!K1481&lt;94,2,'Paraclinicos '!K1481&lt;96,1,'Paraclinicos '!K1481&gt;=96,0),"")</f>
        <v>3</v>
      </c>
      <c r="Z1536" t="str" cm="1">
        <f t="array" ref="Z1536">IF(OR(W1536="SI",X1536="SI"),_xlfn.IFS(OR(AND('Paraclinicos '!K1482&lt;=83),AND('Paraclinicos '!K1482&gt;=97,AA1536=2)),3,OR(AND('Paraclinicos '!K1482&lt;=86),AND('Paraclinicos '!K1482&gt;=94,AA1536=2)),2,OR(AND('Paraclinicos '!K1482&lt;=88),AND('Paraclinicos '!K1482&gt;=92,AA1536=2)),1,OR(AND('Paraclinicos '!K1482&gt;=88,'Paraclinicos '!K1482&lt;=92),AND('Paraclinicos '!K1482&gt;=93,AA1536=0)),0),"")</f>
        <v/>
      </c>
      <c r="AA1536" cm="1">
        <f t="array" ref="AA1536">_xlfn.IFS('Paraclinicos '!E1481="","",'Paraclinicos '!E1481="Oxigeno",2,'Paraclinicos '!E1481="Aire",0)</f>
        <v>2</v>
      </c>
    </row>
    <row r="1537" spans="1:27" x14ac:dyDescent="0.25">
      <c r="A1537">
        <f>'Paraclinicos '!A1482</f>
        <v>538</v>
      </c>
      <c r="B1537" s="3">
        <f>'Paraclinicos '!R1482</f>
        <v>44231</v>
      </c>
      <c r="C1537" cm="1">
        <f t="array" ref="C1537">_xlfn.IFS('Paraclinicos '!Q1482="","",'Paraclinicos '!Q1482&gt;60,3,'Paraclinicos '!Q1482&lt;=60,1)</f>
        <v>1</v>
      </c>
      <c r="D1537" t="str">
        <f>IFERROR(IF(INDEX('BD Demog para scores enalazar'!BC$2:BC$3000,MATCH(Formulas!A1537,'BD Demog para scores enalazar'!A$2:A$3000,0))=0,"SI","NO"),"")</f>
        <v>SI</v>
      </c>
      <c r="E1537" cm="1">
        <f t="array" ref="E1537">_xlfn.IFS(D1537="","",D1537="SI",4,D1537="NO",1)</f>
        <v>4</v>
      </c>
      <c r="F1537" cm="1">
        <f t="array" ref="F1537">_xlfn.IFS('Paraclinicos '!B1482="","",'Paraclinicos '!B1482&gt;1,1,'Paraclinicos '!B1482&lt;=1,3)</f>
        <v>1</v>
      </c>
      <c r="G1537" t="str" cm="1">
        <f t="array" ref="G1537">_xlfn.IFS('Paraclinicos '!D1482="","",AND('Paraclinicos '!D1482&gt;=250,'Paraclinicos '!D1482&lt;=500),2,'Paraclinicos '!D1482&gt;500,3,'Paraclinicos '!D1482&lt;250,1)</f>
        <v/>
      </c>
      <c r="H1537" s="50">
        <f t="shared" si="70"/>
        <v>6</v>
      </c>
      <c r="I1537" cm="1">
        <f t="array" ref="I1537">_xlfn.IFS('Paraclinicos '!Q1482="","",'Paraclinicos '!Q1482&gt;=65,1,'Paraclinicos '!Q1482&lt;65,0)</f>
        <v>0</v>
      </c>
      <c r="J1537" cm="1">
        <f t="array" ref="J1537">_xlfn.IFS('Paraclinicos '!I1482="","",'Paraclinicos '!I1482&gt;7,1,'Paraclinicos '!I1482&lt;=7,0)</f>
        <v>1</v>
      </c>
      <c r="K1537" cm="1">
        <f t="array" ref="K1537">_xlfn.IFS('Paraclinicos '!W1482="","",'Paraclinicos '!W1482&lt;=8,1,'Paraclinicos '!W1482&gt;8,0)</f>
        <v>0</v>
      </c>
      <c r="L1537" cm="1">
        <f t="array" ref="L1537">_xlfn.IFS('Paraclinicos '!S1482="","",'Paraclinicos '!S1482&gt;=30,1,'Paraclinicos '!S1482&lt;30,0)</f>
        <v>0</v>
      </c>
      <c r="M1537" cm="1">
        <f t="array" ref="M1537">_xlfn.IFS(OR('Paraclinicos '!T1482="",'Paraclinicos '!U1482=""),"",OR('Paraclinicos '!T1482&lt;=90,'Paraclinicos '!U1482&lt;=60),1,OR('Paraclinicos '!T1482&gt;90,'Paraclinicos '!U1482&gt;60),0)</f>
        <v>0</v>
      </c>
      <c r="N1537" s="45">
        <f t="shared" si="71"/>
        <v>3</v>
      </c>
      <c r="O1537" cm="1">
        <f t="array" ref="O1537">_xlfn.IFS(OR('Paraclinicos '!M1482="",'Paraclinicos '!N1482="",'Paraclinicos '!N1482=0),"",'Paraclinicos '!M1482/'Paraclinicos '!N1482&lt;100,4,'Paraclinicos '!M1482/'Paraclinicos '!N1482&lt;200,3,'Paraclinicos '!M1482/'Paraclinicos '!N1482&lt;300,2,'Paraclinicos '!M1482/'Paraclinicos '!N1482&lt;400,1,'Paraclinicos '!M1482/'Paraclinicos '!N1482&gt;=400,0)</f>
        <v>3</v>
      </c>
      <c r="P1537" cm="1">
        <f t="array" ref="P1537">_xlfn.IFS('Paraclinicos '!C1482="","",'Paraclinicos '!C1482&lt;20,4,'Paraclinicos '!C1482&lt;50,3,'Paraclinicos '!C1482&lt;100,2,'Paraclinicos '!C1482&lt;150,1,'Paraclinicos '!C1482&gt;150,0)</f>
        <v>0</v>
      </c>
      <c r="Q1537" cm="1">
        <f t="array" ref="Q1537">_xlfn.IFS('Paraclinicos '!O1482="","",'Paraclinicos '!O1482&lt;1.2,0,'Paraclinicos '!O1482&lt;2,1,'Paraclinicos '!O1482&lt;3.5,2,'Paraclinicos '!O1482&lt;5,3,'Paraclinicos '!O1482&gt;5,4)</f>
        <v>0</v>
      </c>
      <c r="R1537" cm="1">
        <f t="array" ref="R1537">_xlfn.IFS('Paraclinicos '!J1482="","",'Paraclinicos '!J1482&lt;1.2,0,'Paraclinicos '!J1482&lt;2,1,'Paraclinicos '!J1482&lt;6,2,'Paraclinicos '!J1482&lt;12,3,'Paraclinicos '!J1482&gt;=12,4)</f>
        <v>0</v>
      </c>
      <c r="S1537" cm="1">
        <f t="array" ref="S1537">_xlfn.IFS('Paraclinicos '!Y1482="","",'Paraclinicos '!Y1482&lt;70,1,'Paraclinicos '!Y1482&gt;=70,0)</f>
        <v>0</v>
      </c>
      <c r="T1537" cm="1">
        <f t="array" ref="T1537">_xlfn.IFS('Paraclinicos '!W1482="","",'Paraclinicos '!W1482&lt;6,4,'Paraclinicos '!W1482&lt;10,3,'Paraclinicos '!W1482&lt;13,2,'Paraclinicos '!W1482&lt;15,1,'Paraclinicos '!W1482=15,0)</f>
        <v>2</v>
      </c>
      <c r="U1537" s="54">
        <f t="shared" si="69"/>
        <v>5</v>
      </c>
      <c r="V1537" cm="1">
        <f t="array" ref="V1537">_xlfn.IFS('Paraclinicos '!S1482="","",OR('Paraclinicos '!S1482&lt;=8,'Paraclinicos '!S1482&gt;=25),3,'Paraclinicos '!S1482&lt;12,1,'Paraclinicos '!S1482&lt;21,0,'Paraclinicos '!S1482&lt;25,2)</f>
        <v>0</v>
      </c>
      <c r="W1537" t="str">
        <f>IFERROR(IF(INDEX('BD Demog para scores enalazar'!Y$2:'BD Demog para scores enalazar'!Y$3000,MATCH(Formulas!A1537,'BD Demog para scores enalazar'!A$2:'BD Demog para scores enalazar'!A$3000,0))=1,"SI","NO"),"")</f>
        <v>NO</v>
      </c>
      <c r="X1537" s="9" t="str">
        <f>IFERROR(IF(INDEX('BD Demog para scores enalazar'!AJ$2:'BD Demog para scores enalazar'!AJ$3000,MATCH(Formulas!A1537,'BD Demog para scores enalazar'!A$2:'BD Demog para scores enalazar'!A$3000,0))=1,"SI","NO"),"")</f>
        <v>NO</v>
      </c>
      <c r="Y1537" cm="1">
        <f t="array" ref="Y1537">IF(AND(W1537="NO",X1537="NO"),_xlfn.IFS('Paraclinicos '!K1482&lt;=91,3,'Paraclinicos '!K1482&lt;94,2,'Paraclinicos '!K1482&lt;96,1,'Paraclinicos '!K1482&gt;=96,0),"")</f>
        <v>3</v>
      </c>
      <c r="Z1537" t="str" cm="1">
        <f t="array" ref="Z1537">IF(OR(W1537="SI",X1537="SI"),_xlfn.IFS(OR(AND('Paraclinicos '!K1483&lt;=83),AND('Paraclinicos '!K1483&gt;=97,AA1537=2)),3,OR(AND('Paraclinicos '!K1483&lt;=86),AND('Paraclinicos '!K1483&gt;=94,AA1537=2)),2,OR(AND('Paraclinicos '!K1483&lt;=88),AND('Paraclinicos '!K1483&gt;=92,AA1537=2)),1,OR(AND('Paraclinicos '!K1483&gt;=88,'Paraclinicos '!K1483&lt;=92),AND('Paraclinicos '!K1483&gt;=93,AA1537=0)),0),"")</f>
        <v/>
      </c>
      <c r="AA1537" cm="1">
        <f t="array" ref="AA1537">_xlfn.IFS('Paraclinicos '!E1482="","",'Paraclinicos '!E1482="Oxigeno",2,'Paraclinicos '!E1482="Aire",0)</f>
        <v>2</v>
      </c>
    </row>
    <row r="1538" spans="1:27" x14ac:dyDescent="0.25">
      <c r="A1538">
        <f>'Paraclinicos '!A1483</f>
        <v>538</v>
      </c>
      <c r="B1538" s="3">
        <f>'Paraclinicos '!R1483</f>
        <v>44233</v>
      </c>
      <c r="C1538" cm="1">
        <f t="array" ref="C1538">_xlfn.IFS('Paraclinicos '!Q1483="","",'Paraclinicos '!Q1483&gt;60,3,'Paraclinicos '!Q1483&lt;=60,1)</f>
        <v>1</v>
      </c>
      <c r="D1538" t="str">
        <f>IFERROR(IF(INDEX('BD Demog para scores enalazar'!BC$2:BC$3000,MATCH(Formulas!A1538,'BD Demog para scores enalazar'!A$2:A$3000,0))=0,"SI","NO"),"")</f>
        <v>SI</v>
      </c>
      <c r="E1538" cm="1">
        <f t="array" ref="E1538">_xlfn.IFS(D1538="","",D1538="SI",4,D1538="NO",1)</f>
        <v>4</v>
      </c>
      <c r="F1538" cm="1">
        <f t="array" ref="F1538">_xlfn.IFS('Paraclinicos '!B1483="","",'Paraclinicos '!B1483&gt;1,1,'Paraclinicos '!B1483&lt;=1,3)</f>
        <v>1</v>
      </c>
      <c r="G1538" t="str" cm="1">
        <f t="array" ref="G1538">_xlfn.IFS('Paraclinicos '!D1483="","",AND('Paraclinicos '!D1483&gt;=250,'Paraclinicos '!D1483&lt;=500),2,'Paraclinicos '!D1483&gt;500,3,'Paraclinicos '!D1483&lt;250,1)</f>
        <v/>
      </c>
      <c r="H1538" s="50">
        <f t="shared" si="70"/>
        <v>6</v>
      </c>
      <c r="I1538" cm="1">
        <f t="array" ref="I1538">_xlfn.IFS('Paraclinicos '!Q1483="","",'Paraclinicos '!Q1483&gt;=65,1,'Paraclinicos '!Q1483&lt;65,0)</f>
        <v>0</v>
      </c>
      <c r="J1538" cm="1">
        <f t="array" ref="J1538">_xlfn.IFS('Paraclinicos '!I1483="","",'Paraclinicos '!I1483&gt;7,1,'Paraclinicos '!I1483&lt;=7,0)</f>
        <v>1</v>
      </c>
      <c r="K1538" cm="1">
        <f t="array" ref="K1538">_xlfn.IFS('Paraclinicos '!W1483="","",'Paraclinicos '!W1483&lt;=8,1,'Paraclinicos '!W1483&gt;8,0)</f>
        <v>0</v>
      </c>
      <c r="L1538" cm="1">
        <f t="array" ref="L1538">_xlfn.IFS('Paraclinicos '!S1483="","",'Paraclinicos '!S1483&gt;=30,1,'Paraclinicos '!S1483&lt;30,0)</f>
        <v>0</v>
      </c>
      <c r="M1538" cm="1">
        <f t="array" ref="M1538">_xlfn.IFS(OR('Paraclinicos '!T1483="",'Paraclinicos '!U1483=""),"",OR('Paraclinicos '!T1483&lt;=90,'Paraclinicos '!U1483&lt;=60),1,OR('Paraclinicos '!T1483&gt;90,'Paraclinicos '!U1483&gt;60),0)</f>
        <v>0</v>
      </c>
      <c r="N1538" s="45">
        <f t="shared" si="71"/>
        <v>2</v>
      </c>
      <c r="O1538" cm="1">
        <f t="array" ref="O1538">_xlfn.IFS(OR('Paraclinicos '!M1483="",'Paraclinicos '!N1483="",'Paraclinicos '!N1483=0),"",'Paraclinicos '!M1483/'Paraclinicos '!N1483&lt;100,4,'Paraclinicos '!M1483/'Paraclinicos '!N1483&lt;200,3,'Paraclinicos '!M1483/'Paraclinicos '!N1483&lt;300,2,'Paraclinicos '!M1483/'Paraclinicos '!N1483&lt;400,1,'Paraclinicos '!M1483/'Paraclinicos '!N1483&gt;=400,0)</f>
        <v>2</v>
      </c>
      <c r="P1538" cm="1">
        <f t="array" ref="P1538">_xlfn.IFS('Paraclinicos '!C1483="","",'Paraclinicos '!C1483&lt;20,4,'Paraclinicos '!C1483&lt;50,3,'Paraclinicos '!C1483&lt;100,2,'Paraclinicos '!C1483&lt;150,1,'Paraclinicos '!C1483&gt;150,0)</f>
        <v>0</v>
      </c>
      <c r="Q1538" cm="1">
        <f t="array" ref="Q1538">_xlfn.IFS('Paraclinicos '!O1483="","",'Paraclinicos '!O1483&lt;1.2,0,'Paraclinicos '!O1483&lt;2,1,'Paraclinicos '!O1483&lt;3.5,2,'Paraclinicos '!O1483&lt;5,3,'Paraclinicos '!O1483&gt;5,4)</f>
        <v>0</v>
      </c>
      <c r="R1538" t="str" cm="1">
        <f t="array" ref="R1538">_xlfn.IFS('Paraclinicos '!J1483="","",'Paraclinicos '!J1483&lt;1.2,0,'Paraclinicos '!J1483&lt;2,1,'Paraclinicos '!J1483&lt;6,2,'Paraclinicos '!J1483&lt;12,3,'Paraclinicos '!J1483&gt;=12,4)</f>
        <v/>
      </c>
      <c r="S1538" cm="1">
        <f t="array" ref="S1538">_xlfn.IFS('Paraclinicos '!Y1483="","",'Paraclinicos '!Y1483&lt;70,1,'Paraclinicos '!Y1483&gt;=70,0)</f>
        <v>0</v>
      </c>
      <c r="T1538" cm="1">
        <f t="array" ref="T1538">_xlfn.IFS('Paraclinicos '!W1483="","",'Paraclinicos '!W1483&lt;6,4,'Paraclinicos '!W1483&lt;10,3,'Paraclinicos '!W1483&lt;13,2,'Paraclinicos '!W1483&lt;15,1,'Paraclinicos '!W1483=15,0)</f>
        <v>2</v>
      </c>
      <c r="U1538" s="54">
        <f t="shared" si="69"/>
        <v>4</v>
      </c>
      <c r="V1538" cm="1">
        <f t="array" ref="V1538">_xlfn.IFS('Paraclinicos '!S1483="","",OR('Paraclinicos '!S1483&lt;=8,'Paraclinicos '!S1483&gt;=25),3,'Paraclinicos '!S1483&lt;12,1,'Paraclinicos '!S1483&lt;21,0,'Paraclinicos '!S1483&lt;25,2)</f>
        <v>0</v>
      </c>
      <c r="W1538" t="str">
        <f>IFERROR(IF(INDEX('BD Demog para scores enalazar'!Y$2:'BD Demog para scores enalazar'!Y$3000,MATCH(Formulas!A1538,'BD Demog para scores enalazar'!A$2:'BD Demog para scores enalazar'!A$3000,0))=1,"SI","NO"),"")</f>
        <v>NO</v>
      </c>
      <c r="X1538" s="9" t="str">
        <f>IFERROR(IF(INDEX('BD Demog para scores enalazar'!AJ$2:'BD Demog para scores enalazar'!AJ$3000,MATCH(Formulas!A1538,'BD Demog para scores enalazar'!A$2:'BD Demog para scores enalazar'!A$3000,0))=1,"SI","NO"),"")</f>
        <v>NO</v>
      </c>
      <c r="Y1538" cm="1">
        <f t="array" ref="Y1538">IF(AND(W1538="NO",X1538="NO"),_xlfn.IFS('Paraclinicos '!K1483&lt;=91,3,'Paraclinicos '!K1483&lt;94,2,'Paraclinicos '!K1483&lt;96,1,'Paraclinicos '!K1483&gt;=96,0),"")</f>
        <v>3</v>
      </c>
      <c r="Z1538" t="str" cm="1">
        <f t="array" ref="Z1538">IF(OR(W1538="SI",X1538="SI"),_xlfn.IFS(OR(AND('Paraclinicos '!K1484&lt;=83),AND('Paraclinicos '!K1484&gt;=97,AA1538=2)),3,OR(AND('Paraclinicos '!K1484&lt;=86),AND('Paraclinicos '!K1484&gt;=94,AA1538=2)),2,OR(AND('Paraclinicos '!K1484&lt;=88),AND('Paraclinicos '!K1484&gt;=92,AA1538=2)),1,OR(AND('Paraclinicos '!K1484&gt;=88,'Paraclinicos '!K1484&lt;=92),AND('Paraclinicos '!K1484&gt;=93,AA1538=0)),0),"")</f>
        <v/>
      </c>
      <c r="AA1538" cm="1">
        <f t="array" ref="AA1538">_xlfn.IFS('Paraclinicos '!E1483="","",'Paraclinicos '!E1483="Oxigeno",2,'Paraclinicos '!E1483="Aire",0)</f>
        <v>2</v>
      </c>
    </row>
    <row r="1539" spans="1:27" x14ac:dyDescent="0.25">
      <c r="A1539">
        <f>'Paraclinicos '!A1484</f>
        <v>538</v>
      </c>
      <c r="B1539" s="3">
        <f>'Paraclinicos '!R1484</f>
        <v>44235</v>
      </c>
      <c r="C1539" cm="1">
        <f t="array" ref="C1539">_xlfn.IFS('Paraclinicos '!Q1484="","",'Paraclinicos '!Q1484&gt;60,3,'Paraclinicos '!Q1484&lt;=60,1)</f>
        <v>1</v>
      </c>
      <c r="D1539" t="str">
        <f>IFERROR(IF(INDEX('BD Demog para scores enalazar'!BC$2:BC$3000,MATCH(Formulas!A1539,'BD Demog para scores enalazar'!A$2:A$3000,0))=0,"SI","NO"),"")</f>
        <v>SI</v>
      </c>
      <c r="E1539" cm="1">
        <f t="array" ref="E1539">_xlfn.IFS(D1539="","",D1539="SI",4,D1539="NO",1)</f>
        <v>4</v>
      </c>
      <c r="F1539" cm="1">
        <f t="array" ref="F1539">_xlfn.IFS('Paraclinicos '!B1484="","",'Paraclinicos '!B1484&gt;1,1,'Paraclinicos '!B1484&lt;=1,3)</f>
        <v>3</v>
      </c>
      <c r="G1539" t="str" cm="1">
        <f t="array" ref="G1539">_xlfn.IFS('Paraclinicos '!D1484="","",AND('Paraclinicos '!D1484&gt;=250,'Paraclinicos '!D1484&lt;=500),2,'Paraclinicos '!D1484&gt;500,3,'Paraclinicos '!D1484&lt;250,1)</f>
        <v/>
      </c>
      <c r="H1539" s="50">
        <f t="shared" si="70"/>
        <v>8</v>
      </c>
      <c r="I1539" cm="1">
        <f t="array" ref="I1539">_xlfn.IFS('Paraclinicos '!Q1484="","",'Paraclinicos '!Q1484&gt;=65,1,'Paraclinicos '!Q1484&lt;65,0)</f>
        <v>0</v>
      </c>
      <c r="J1539" cm="1">
        <f t="array" ref="J1539">_xlfn.IFS('Paraclinicos '!I1484="","",'Paraclinicos '!I1484&gt;7,1,'Paraclinicos '!I1484&lt;=7,0)</f>
        <v>1</v>
      </c>
      <c r="K1539" cm="1">
        <f t="array" ref="K1539">_xlfn.IFS('Paraclinicos '!W1484="","",'Paraclinicos '!W1484&lt;=8,1,'Paraclinicos '!W1484&gt;8,0)</f>
        <v>0</v>
      </c>
      <c r="L1539" cm="1">
        <f t="array" ref="L1539">_xlfn.IFS('Paraclinicos '!S1484="","",'Paraclinicos '!S1484&gt;=30,1,'Paraclinicos '!S1484&lt;30,0)</f>
        <v>0</v>
      </c>
      <c r="M1539" cm="1">
        <f t="array" ref="M1539">_xlfn.IFS(OR('Paraclinicos '!T1484="",'Paraclinicos '!U1484=""),"",OR('Paraclinicos '!T1484&lt;=90,'Paraclinicos '!U1484&lt;=60),1,OR('Paraclinicos '!T1484&gt;90,'Paraclinicos '!U1484&gt;60),0)</f>
        <v>0</v>
      </c>
      <c r="N1539" s="45">
        <f t="shared" si="71"/>
        <v>2</v>
      </c>
      <c r="O1539" cm="1">
        <f t="array" ref="O1539">_xlfn.IFS(OR('Paraclinicos '!M1484="",'Paraclinicos '!N1484="",'Paraclinicos '!N1484=0),"",'Paraclinicos '!M1484/'Paraclinicos '!N1484&lt;100,4,'Paraclinicos '!M1484/'Paraclinicos '!N1484&lt;200,3,'Paraclinicos '!M1484/'Paraclinicos '!N1484&lt;300,2,'Paraclinicos '!M1484/'Paraclinicos '!N1484&lt;400,1,'Paraclinicos '!M1484/'Paraclinicos '!N1484&gt;=400,0)</f>
        <v>2</v>
      </c>
      <c r="P1539" cm="1">
        <f t="array" ref="P1539">_xlfn.IFS('Paraclinicos '!C1484="","",'Paraclinicos '!C1484&lt;20,4,'Paraclinicos '!C1484&lt;50,3,'Paraclinicos '!C1484&lt;100,2,'Paraclinicos '!C1484&lt;150,1,'Paraclinicos '!C1484&gt;150,0)</f>
        <v>0</v>
      </c>
      <c r="Q1539" cm="1">
        <f t="array" ref="Q1539">_xlfn.IFS('Paraclinicos '!O1484="","",'Paraclinicos '!O1484&lt;1.2,0,'Paraclinicos '!O1484&lt;2,1,'Paraclinicos '!O1484&lt;3.5,2,'Paraclinicos '!O1484&lt;5,3,'Paraclinicos '!O1484&gt;5,4)</f>
        <v>0</v>
      </c>
      <c r="R1539" cm="1">
        <f t="array" ref="R1539">_xlfn.IFS('Paraclinicos '!J1484="","",'Paraclinicos '!J1484&lt;1.2,0,'Paraclinicos '!J1484&lt;2,1,'Paraclinicos '!J1484&lt;6,2,'Paraclinicos '!J1484&lt;12,3,'Paraclinicos '!J1484&gt;=12,4)</f>
        <v>2</v>
      </c>
      <c r="S1539" cm="1">
        <f t="array" ref="S1539">_xlfn.IFS('Paraclinicos '!Y1484="","",'Paraclinicos '!Y1484&lt;70,1,'Paraclinicos '!Y1484&gt;=70,0)</f>
        <v>0</v>
      </c>
      <c r="T1539" cm="1">
        <f t="array" ref="T1539">_xlfn.IFS('Paraclinicos '!W1484="","",'Paraclinicos '!W1484&lt;6,4,'Paraclinicos '!W1484&lt;10,3,'Paraclinicos '!W1484&lt;13,2,'Paraclinicos '!W1484&lt;15,1,'Paraclinicos '!W1484=15,0)</f>
        <v>2</v>
      </c>
      <c r="U1539" s="54">
        <f t="shared" ref="U1539:U1602" si="72">IF(AND(O1539="",P1539="",Q1539="",R1539="",S1539="",T1539=""),"",SUM(O1539:T1539))</f>
        <v>6</v>
      </c>
      <c r="V1539" cm="1">
        <f t="array" ref="V1539">_xlfn.IFS('Paraclinicos '!S1484="","",OR('Paraclinicos '!S1484&lt;=8,'Paraclinicos '!S1484&gt;=25),3,'Paraclinicos '!S1484&lt;12,1,'Paraclinicos '!S1484&lt;21,0,'Paraclinicos '!S1484&lt;25,2)</f>
        <v>0</v>
      </c>
      <c r="W1539" t="str">
        <f>IFERROR(IF(INDEX('BD Demog para scores enalazar'!Y$2:'BD Demog para scores enalazar'!Y$3000,MATCH(Formulas!A1539,'BD Demog para scores enalazar'!A$2:'BD Demog para scores enalazar'!A$3000,0))=1,"SI","NO"),"")</f>
        <v>NO</v>
      </c>
      <c r="X1539" s="9" t="str">
        <f>IFERROR(IF(INDEX('BD Demog para scores enalazar'!AJ$2:'BD Demog para scores enalazar'!AJ$3000,MATCH(Formulas!A1539,'BD Demog para scores enalazar'!A$2:'BD Demog para scores enalazar'!A$3000,0))=1,"SI","NO"),"")</f>
        <v>NO</v>
      </c>
      <c r="Y1539" cm="1">
        <f t="array" ref="Y1539">IF(AND(W1539="NO",X1539="NO"),_xlfn.IFS('Paraclinicos '!K1484&lt;=91,3,'Paraclinicos '!K1484&lt;94,2,'Paraclinicos '!K1484&lt;96,1,'Paraclinicos '!K1484&gt;=96,0),"")</f>
        <v>3</v>
      </c>
      <c r="Z1539" t="str" cm="1">
        <f t="array" ref="Z1539">IF(OR(W1539="SI",X1539="SI"),_xlfn.IFS(OR(AND('Paraclinicos '!K1485&lt;=83),AND('Paraclinicos '!K1485&gt;=97,AA1539=2)),3,OR(AND('Paraclinicos '!K1485&lt;=86),AND('Paraclinicos '!K1485&gt;=94,AA1539=2)),2,OR(AND('Paraclinicos '!K1485&lt;=88),AND('Paraclinicos '!K1485&gt;=92,AA1539=2)),1,OR(AND('Paraclinicos '!K1485&gt;=88,'Paraclinicos '!K1485&lt;=92),AND('Paraclinicos '!K1485&gt;=93,AA1539=0)),0),"")</f>
        <v/>
      </c>
      <c r="AA1539" cm="1">
        <f t="array" ref="AA1539">_xlfn.IFS('Paraclinicos '!E1484="","",'Paraclinicos '!E1484="Oxigeno",2,'Paraclinicos '!E1484="Aire",0)</f>
        <v>2</v>
      </c>
    </row>
    <row r="1540" spans="1:27" x14ac:dyDescent="0.25">
      <c r="A1540">
        <f>'Paraclinicos '!A1485</f>
        <v>538</v>
      </c>
      <c r="B1540" s="3">
        <f>'Paraclinicos '!R1485</f>
        <v>44237</v>
      </c>
      <c r="C1540" cm="1">
        <f t="array" ref="C1540">_xlfn.IFS('Paraclinicos '!Q1485="","",'Paraclinicos '!Q1485&gt;60,3,'Paraclinicos '!Q1485&lt;=60,1)</f>
        <v>1</v>
      </c>
      <c r="D1540" t="str">
        <f>IFERROR(IF(INDEX('BD Demog para scores enalazar'!BC$2:BC$3000,MATCH(Formulas!A1540,'BD Demog para scores enalazar'!A$2:A$3000,0))=0,"SI","NO"),"")</f>
        <v>SI</v>
      </c>
      <c r="E1540" cm="1">
        <f t="array" ref="E1540">_xlfn.IFS(D1540="","",D1540="SI",4,D1540="NO",1)</f>
        <v>4</v>
      </c>
      <c r="F1540" cm="1">
        <f t="array" ref="F1540">_xlfn.IFS('Paraclinicos '!B1485="","",'Paraclinicos '!B1485&gt;1,1,'Paraclinicos '!B1485&lt;=1,3)</f>
        <v>1</v>
      </c>
      <c r="G1540" t="str" cm="1">
        <f t="array" ref="G1540">_xlfn.IFS('Paraclinicos '!D1485="","",AND('Paraclinicos '!D1485&gt;=250,'Paraclinicos '!D1485&lt;=500),2,'Paraclinicos '!D1485&gt;500,3,'Paraclinicos '!D1485&lt;250,1)</f>
        <v/>
      </c>
      <c r="H1540" s="50">
        <f t="shared" ref="H1540:H1603" si="73">IF(AND(C1540="",E1540="",F1540="",G1540=""),"",SUM(C1540,E1540:G1540))</f>
        <v>6</v>
      </c>
      <c r="I1540" cm="1">
        <f t="array" ref="I1540">_xlfn.IFS('Paraclinicos '!Q1485="","",'Paraclinicos '!Q1485&gt;=65,1,'Paraclinicos '!Q1485&lt;65,0)</f>
        <v>0</v>
      </c>
      <c r="J1540" cm="1">
        <f t="array" ref="J1540">_xlfn.IFS('Paraclinicos '!I1485="","",'Paraclinicos '!I1485&gt;7,1,'Paraclinicos '!I1485&lt;=7,0)</f>
        <v>1</v>
      </c>
      <c r="K1540" cm="1">
        <f t="array" ref="K1540">_xlfn.IFS('Paraclinicos '!W1485="","",'Paraclinicos '!W1485&lt;=8,1,'Paraclinicos '!W1485&gt;8,0)</f>
        <v>0</v>
      </c>
      <c r="L1540" cm="1">
        <f t="array" ref="L1540">_xlfn.IFS('Paraclinicos '!S1485="","",'Paraclinicos '!S1485&gt;=30,1,'Paraclinicos '!S1485&lt;30,0)</f>
        <v>0</v>
      </c>
      <c r="M1540" cm="1">
        <f t="array" ref="M1540">_xlfn.IFS(OR('Paraclinicos '!T1485="",'Paraclinicos '!U1485=""),"",OR('Paraclinicos '!T1485&lt;=90,'Paraclinicos '!U1485&lt;=60),1,OR('Paraclinicos '!T1485&gt;90,'Paraclinicos '!U1485&gt;60),0)</f>
        <v>0</v>
      </c>
      <c r="N1540" s="45">
        <f t="shared" ref="N1540:N1603" si="74">IF(AND(J1539="",J1540="",K1540="",L1540="",M1540=""),"",SUM(J1539:M1540))</f>
        <v>2</v>
      </c>
      <c r="O1540" cm="1">
        <f t="array" ref="O1540">_xlfn.IFS(OR('Paraclinicos '!M1485="",'Paraclinicos '!N1485="",'Paraclinicos '!N1485=0),"",'Paraclinicos '!M1485/'Paraclinicos '!N1485&lt;100,4,'Paraclinicos '!M1485/'Paraclinicos '!N1485&lt;200,3,'Paraclinicos '!M1485/'Paraclinicos '!N1485&lt;300,2,'Paraclinicos '!M1485/'Paraclinicos '!N1485&lt;400,1,'Paraclinicos '!M1485/'Paraclinicos '!N1485&gt;=400,0)</f>
        <v>2</v>
      </c>
      <c r="P1540" cm="1">
        <f t="array" ref="P1540">_xlfn.IFS('Paraclinicos '!C1485="","",'Paraclinicos '!C1485&lt;20,4,'Paraclinicos '!C1485&lt;50,3,'Paraclinicos '!C1485&lt;100,2,'Paraclinicos '!C1485&lt;150,1,'Paraclinicos '!C1485&gt;150,0)</f>
        <v>0</v>
      </c>
      <c r="Q1540" cm="1">
        <f t="array" ref="Q1540">_xlfn.IFS('Paraclinicos '!O1485="","",'Paraclinicos '!O1485&lt;1.2,0,'Paraclinicos '!O1485&lt;2,1,'Paraclinicos '!O1485&lt;3.5,2,'Paraclinicos '!O1485&lt;5,3,'Paraclinicos '!O1485&gt;5,4)</f>
        <v>0</v>
      </c>
      <c r="R1540" t="str" cm="1">
        <f t="array" ref="R1540">_xlfn.IFS('Paraclinicos '!J1485="","",'Paraclinicos '!J1485&lt;1.2,0,'Paraclinicos '!J1485&lt;2,1,'Paraclinicos '!J1485&lt;6,2,'Paraclinicos '!J1485&lt;12,3,'Paraclinicos '!J1485&gt;=12,4)</f>
        <v/>
      </c>
      <c r="S1540" cm="1">
        <f t="array" ref="S1540">_xlfn.IFS('Paraclinicos '!Y1485="","",'Paraclinicos '!Y1485&lt;70,1,'Paraclinicos '!Y1485&gt;=70,0)</f>
        <v>0</v>
      </c>
      <c r="T1540" cm="1">
        <f t="array" ref="T1540">_xlfn.IFS('Paraclinicos '!W1485="","",'Paraclinicos '!W1485&lt;6,4,'Paraclinicos '!W1485&lt;10,3,'Paraclinicos '!W1485&lt;13,2,'Paraclinicos '!W1485&lt;15,1,'Paraclinicos '!W1485=15,0)</f>
        <v>1</v>
      </c>
      <c r="U1540" s="54">
        <f t="shared" si="72"/>
        <v>3</v>
      </c>
      <c r="V1540" cm="1">
        <f t="array" ref="V1540">_xlfn.IFS('Paraclinicos '!S1485="","",OR('Paraclinicos '!S1485&lt;=8,'Paraclinicos '!S1485&gt;=25),3,'Paraclinicos '!S1485&lt;12,1,'Paraclinicos '!S1485&lt;21,0,'Paraclinicos '!S1485&lt;25,2)</f>
        <v>3</v>
      </c>
      <c r="W1540" t="str">
        <f>IFERROR(IF(INDEX('BD Demog para scores enalazar'!Y$2:'BD Demog para scores enalazar'!Y$3000,MATCH(Formulas!A1540,'BD Demog para scores enalazar'!A$2:'BD Demog para scores enalazar'!A$3000,0))=1,"SI","NO"),"")</f>
        <v>NO</v>
      </c>
      <c r="X1540" s="9" t="str">
        <f>IFERROR(IF(INDEX('BD Demog para scores enalazar'!AJ$2:'BD Demog para scores enalazar'!AJ$3000,MATCH(Formulas!A1540,'BD Demog para scores enalazar'!A$2:'BD Demog para scores enalazar'!A$3000,0))=1,"SI","NO"),"")</f>
        <v>NO</v>
      </c>
      <c r="Y1540" cm="1">
        <f t="array" ref="Y1540">IF(AND(W1540="NO",X1540="NO"),_xlfn.IFS('Paraclinicos '!K1485&lt;=91,3,'Paraclinicos '!K1485&lt;94,2,'Paraclinicos '!K1485&lt;96,1,'Paraclinicos '!K1485&gt;=96,0),"")</f>
        <v>3</v>
      </c>
      <c r="Z1540" t="str" cm="1">
        <f t="array" ref="Z1540">IF(OR(W1540="SI",X1540="SI"),_xlfn.IFS(OR(AND('Paraclinicos '!K1486&lt;=83),AND('Paraclinicos '!K1486&gt;=97,AA1540=2)),3,OR(AND('Paraclinicos '!K1486&lt;=86),AND('Paraclinicos '!K1486&gt;=94,AA1540=2)),2,OR(AND('Paraclinicos '!K1486&lt;=88),AND('Paraclinicos '!K1486&gt;=92,AA1540=2)),1,OR(AND('Paraclinicos '!K1486&gt;=88,'Paraclinicos '!K1486&lt;=92),AND('Paraclinicos '!K1486&gt;=93,AA1540=0)),0),"")</f>
        <v/>
      </c>
      <c r="AA1540" cm="1">
        <f t="array" ref="AA1540">_xlfn.IFS('Paraclinicos '!E1485="","",'Paraclinicos '!E1485="Oxigeno",2,'Paraclinicos '!E1485="Aire",0)</f>
        <v>2</v>
      </c>
    </row>
    <row r="1541" spans="1:27" x14ac:dyDescent="0.25">
      <c r="A1541">
        <f>'Paraclinicos '!A1486</f>
        <v>538</v>
      </c>
      <c r="B1541" s="3">
        <f>'Paraclinicos '!R1486</f>
        <v>44239</v>
      </c>
      <c r="C1541" cm="1">
        <f t="array" ref="C1541">_xlfn.IFS('Paraclinicos '!Q1486="","",'Paraclinicos '!Q1486&gt;60,3,'Paraclinicos '!Q1486&lt;=60,1)</f>
        <v>1</v>
      </c>
      <c r="D1541" t="str">
        <f>IFERROR(IF(INDEX('BD Demog para scores enalazar'!BC$2:BC$3000,MATCH(Formulas!A1541,'BD Demog para scores enalazar'!A$2:A$3000,0))=0,"SI","NO"),"")</f>
        <v>SI</v>
      </c>
      <c r="E1541" cm="1">
        <f t="array" ref="E1541">_xlfn.IFS(D1541="","",D1541="SI",4,D1541="NO",1)</f>
        <v>4</v>
      </c>
      <c r="F1541" cm="1">
        <f t="array" ref="F1541">_xlfn.IFS('Paraclinicos '!B1486="","",'Paraclinicos '!B1486&gt;1,1,'Paraclinicos '!B1486&lt;=1,3)</f>
        <v>1</v>
      </c>
      <c r="G1541" t="str" cm="1">
        <f t="array" ref="G1541">_xlfn.IFS('Paraclinicos '!D1486="","",AND('Paraclinicos '!D1486&gt;=250,'Paraclinicos '!D1486&lt;=500),2,'Paraclinicos '!D1486&gt;500,3,'Paraclinicos '!D1486&lt;250,1)</f>
        <v/>
      </c>
      <c r="H1541" s="50">
        <f t="shared" si="73"/>
        <v>6</v>
      </c>
      <c r="I1541" cm="1">
        <f t="array" ref="I1541">_xlfn.IFS('Paraclinicos '!Q1486="","",'Paraclinicos '!Q1486&gt;=65,1,'Paraclinicos '!Q1486&lt;65,0)</f>
        <v>0</v>
      </c>
      <c r="J1541" cm="1">
        <f t="array" ref="J1541">_xlfn.IFS('Paraclinicos '!I1486="","",'Paraclinicos '!I1486&gt;7,1,'Paraclinicos '!I1486&lt;=7,0)</f>
        <v>1</v>
      </c>
      <c r="K1541" cm="1">
        <f t="array" ref="K1541">_xlfn.IFS('Paraclinicos '!W1486="","",'Paraclinicos '!W1486&lt;=8,1,'Paraclinicos '!W1486&gt;8,0)</f>
        <v>0</v>
      </c>
      <c r="L1541" cm="1">
        <f t="array" ref="L1541">_xlfn.IFS('Paraclinicos '!S1486="","",'Paraclinicos '!S1486&gt;=30,1,'Paraclinicos '!S1486&lt;30,0)</f>
        <v>0</v>
      </c>
      <c r="M1541" cm="1">
        <f t="array" ref="M1541">_xlfn.IFS(OR('Paraclinicos '!T1486="",'Paraclinicos '!U1486=""),"",OR('Paraclinicos '!T1486&lt;=90,'Paraclinicos '!U1486&lt;=60),1,OR('Paraclinicos '!T1486&gt;90,'Paraclinicos '!U1486&gt;60),0)</f>
        <v>0</v>
      </c>
      <c r="N1541" s="45">
        <f t="shared" si="74"/>
        <v>2</v>
      </c>
      <c r="O1541" cm="1">
        <f t="array" ref="O1541">_xlfn.IFS(OR('Paraclinicos '!M1486="",'Paraclinicos '!N1486="",'Paraclinicos '!N1486=0),"",'Paraclinicos '!M1486/'Paraclinicos '!N1486&lt;100,4,'Paraclinicos '!M1486/'Paraclinicos '!N1486&lt;200,3,'Paraclinicos '!M1486/'Paraclinicos '!N1486&lt;300,2,'Paraclinicos '!M1486/'Paraclinicos '!N1486&lt;400,1,'Paraclinicos '!M1486/'Paraclinicos '!N1486&gt;=400,0)</f>
        <v>3</v>
      </c>
      <c r="P1541" cm="1">
        <f t="array" ref="P1541">_xlfn.IFS('Paraclinicos '!C1486="","",'Paraclinicos '!C1486&lt;20,4,'Paraclinicos '!C1486&lt;50,3,'Paraclinicos '!C1486&lt;100,2,'Paraclinicos '!C1486&lt;150,1,'Paraclinicos '!C1486&gt;150,0)</f>
        <v>0</v>
      </c>
      <c r="Q1541" cm="1">
        <f t="array" ref="Q1541">_xlfn.IFS('Paraclinicos '!O1486="","",'Paraclinicos '!O1486&lt;1.2,0,'Paraclinicos '!O1486&lt;2,1,'Paraclinicos '!O1486&lt;3.5,2,'Paraclinicos '!O1486&lt;5,3,'Paraclinicos '!O1486&gt;5,4)</f>
        <v>0</v>
      </c>
      <c r="R1541" t="str" cm="1">
        <f t="array" ref="R1541">_xlfn.IFS('Paraclinicos '!J1486="","",'Paraclinicos '!J1486&lt;1.2,0,'Paraclinicos '!J1486&lt;2,1,'Paraclinicos '!J1486&lt;6,2,'Paraclinicos '!J1486&lt;12,3,'Paraclinicos '!J1486&gt;=12,4)</f>
        <v/>
      </c>
      <c r="S1541" cm="1">
        <f t="array" ref="S1541">_xlfn.IFS('Paraclinicos '!Y1486="","",'Paraclinicos '!Y1486&lt;70,1,'Paraclinicos '!Y1486&gt;=70,0)</f>
        <v>0</v>
      </c>
      <c r="T1541" cm="1">
        <f t="array" ref="T1541">_xlfn.IFS('Paraclinicos '!W1486="","",'Paraclinicos '!W1486&lt;6,4,'Paraclinicos '!W1486&lt;10,3,'Paraclinicos '!W1486&lt;13,2,'Paraclinicos '!W1486&lt;15,1,'Paraclinicos '!W1486=15,0)</f>
        <v>1</v>
      </c>
      <c r="U1541" s="54">
        <f t="shared" si="72"/>
        <v>4</v>
      </c>
      <c r="V1541" cm="1">
        <f t="array" ref="V1541">_xlfn.IFS('Paraclinicos '!S1486="","",OR('Paraclinicos '!S1486&lt;=8,'Paraclinicos '!S1486&gt;=25),3,'Paraclinicos '!S1486&lt;12,1,'Paraclinicos '!S1486&lt;21,0,'Paraclinicos '!S1486&lt;25,2)</f>
        <v>2</v>
      </c>
      <c r="W1541" t="str">
        <f>IFERROR(IF(INDEX('BD Demog para scores enalazar'!Y$2:'BD Demog para scores enalazar'!Y$3000,MATCH(Formulas!A1541,'BD Demog para scores enalazar'!A$2:'BD Demog para scores enalazar'!A$3000,0))=1,"SI","NO"),"")</f>
        <v>NO</v>
      </c>
      <c r="X1541" s="9" t="str">
        <f>IFERROR(IF(INDEX('BD Demog para scores enalazar'!AJ$2:'BD Demog para scores enalazar'!AJ$3000,MATCH(Formulas!A1541,'BD Demog para scores enalazar'!A$2:'BD Demog para scores enalazar'!A$3000,0))=1,"SI","NO"),"")</f>
        <v>NO</v>
      </c>
      <c r="Y1541" cm="1">
        <f t="array" ref="Y1541">IF(AND(W1541="NO",X1541="NO"),_xlfn.IFS('Paraclinicos '!K1486&lt;=91,3,'Paraclinicos '!K1486&lt;94,2,'Paraclinicos '!K1486&lt;96,1,'Paraclinicos '!K1486&gt;=96,0),"")</f>
        <v>3</v>
      </c>
      <c r="Z1541" t="str" cm="1">
        <f t="array" ref="Z1541">IF(OR(W1541="SI",X1541="SI"),_xlfn.IFS(OR(AND('Paraclinicos '!K1487&lt;=83),AND('Paraclinicos '!K1487&gt;=97,AA1541=2)),3,OR(AND('Paraclinicos '!K1487&lt;=86),AND('Paraclinicos '!K1487&gt;=94,AA1541=2)),2,OR(AND('Paraclinicos '!K1487&lt;=88),AND('Paraclinicos '!K1487&gt;=92,AA1541=2)),1,OR(AND('Paraclinicos '!K1487&gt;=88,'Paraclinicos '!K1487&lt;=92),AND('Paraclinicos '!K1487&gt;=93,AA1541=0)),0),"")</f>
        <v/>
      </c>
      <c r="AA1541" cm="1">
        <f t="array" ref="AA1541">_xlfn.IFS('Paraclinicos '!E1486="","",'Paraclinicos '!E1486="Oxigeno",2,'Paraclinicos '!E1486="Aire",0)</f>
        <v>2</v>
      </c>
    </row>
    <row r="1542" spans="1:27" x14ac:dyDescent="0.25">
      <c r="A1542">
        <f>'Paraclinicos '!A1487</f>
        <v>546</v>
      </c>
      <c r="B1542" s="3">
        <f>'Paraclinicos '!R1487</f>
        <v>44186</v>
      </c>
      <c r="C1542" cm="1">
        <f t="array" ref="C1542">_xlfn.IFS('Paraclinicos '!Q1487="","",'Paraclinicos '!Q1487&gt;60,3,'Paraclinicos '!Q1487&lt;=60,1)</f>
        <v>3</v>
      </c>
      <c r="D1542" t="str">
        <f>IFERROR(IF(INDEX('BD Demog para scores enalazar'!BC$2:BC$3000,MATCH(Formulas!A1542,'BD Demog para scores enalazar'!A$2:A$3000,0))=0,"SI","NO"),"")</f>
        <v>SI</v>
      </c>
      <c r="E1542" cm="1">
        <f t="array" ref="E1542">_xlfn.IFS(D1542="","",D1542="SI",4,D1542="NO",1)</f>
        <v>4</v>
      </c>
      <c r="F1542" cm="1">
        <f t="array" ref="F1542">_xlfn.IFS('Paraclinicos '!B1487="","",'Paraclinicos '!B1487&gt;1,1,'Paraclinicos '!B1487&lt;=1,3)</f>
        <v>1</v>
      </c>
      <c r="G1542" cm="1">
        <f t="array" ref="G1542">_xlfn.IFS('Paraclinicos '!D1487="","",AND('Paraclinicos '!D1487&gt;=250,'Paraclinicos '!D1487&lt;=500),2,'Paraclinicos '!D1487&gt;500,3,'Paraclinicos '!D1487&lt;250,1)</f>
        <v>1</v>
      </c>
      <c r="H1542" s="50">
        <f t="shared" si="73"/>
        <v>9</v>
      </c>
      <c r="I1542" cm="1">
        <f t="array" ref="I1542">_xlfn.IFS('Paraclinicos '!Q1487="","",'Paraclinicos '!Q1487&gt;=65,1,'Paraclinicos '!Q1487&lt;65,0)</f>
        <v>1</v>
      </c>
      <c r="J1542" cm="1">
        <f t="array" ref="J1542">_xlfn.IFS('Paraclinicos '!I1487="","",'Paraclinicos '!I1487&gt;7,1,'Paraclinicos '!I1487&lt;=7,0)</f>
        <v>1</v>
      </c>
      <c r="K1542" cm="1">
        <f t="array" ref="K1542">_xlfn.IFS('Paraclinicos '!W1487="","",'Paraclinicos '!W1487&lt;=8,1,'Paraclinicos '!W1487&gt;8,0)</f>
        <v>0</v>
      </c>
      <c r="L1542" cm="1">
        <f t="array" ref="L1542">_xlfn.IFS('Paraclinicos '!S1487="","",'Paraclinicos '!S1487&gt;=30,1,'Paraclinicos '!S1487&lt;30,0)</f>
        <v>0</v>
      </c>
      <c r="M1542" cm="1">
        <f t="array" ref="M1542">_xlfn.IFS(OR('Paraclinicos '!T1487="",'Paraclinicos '!U1487=""),"",OR('Paraclinicos '!T1487&lt;=90,'Paraclinicos '!U1487&lt;=60),1,OR('Paraclinicos '!T1487&gt;90,'Paraclinicos '!U1487&gt;60),0)</f>
        <v>0</v>
      </c>
      <c r="N1542" s="45">
        <f t="shared" si="74"/>
        <v>2</v>
      </c>
      <c r="O1542" cm="1">
        <f t="array" ref="O1542">_xlfn.IFS(OR('Paraclinicos '!M1487="",'Paraclinicos '!N1487="",'Paraclinicos '!N1487=0),"",'Paraclinicos '!M1487/'Paraclinicos '!N1487&lt;100,4,'Paraclinicos '!M1487/'Paraclinicos '!N1487&lt;200,3,'Paraclinicos '!M1487/'Paraclinicos '!N1487&lt;300,2,'Paraclinicos '!M1487/'Paraclinicos '!N1487&lt;400,1,'Paraclinicos '!M1487/'Paraclinicos '!N1487&gt;=400,0)</f>
        <v>1</v>
      </c>
      <c r="P1542" cm="1">
        <f t="array" ref="P1542">_xlfn.IFS('Paraclinicos '!C1487="","",'Paraclinicos '!C1487&lt;20,4,'Paraclinicos '!C1487&lt;50,3,'Paraclinicos '!C1487&lt;100,2,'Paraclinicos '!C1487&lt;150,1,'Paraclinicos '!C1487&gt;150,0)</f>
        <v>0</v>
      </c>
      <c r="Q1542" cm="1">
        <f t="array" ref="Q1542">_xlfn.IFS('Paraclinicos '!O1487="","",'Paraclinicos '!O1487&lt;1.2,0,'Paraclinicos '!O1487&lt;2,1,'Paraclinicos '!O1487&lt;3.5,2,'Paraclinicos '!O1487&lt;5,3,'Paraclinicos '!O1487&gt;5,4)</f>
        <v>2</v>
      </c>
      <c r="R1542" cm="1">
        <f t="array" ref="R1542">_xlfn.IFS('Paraclinicos '!J1487="","",'Paraclinicos '!J1487&lt;1.2,0,'Paraclinicos '!J1487&lt;2,1,'Paraclinicos '!J1487&lt;6,2,'Paraclinicos '!J1487&lt;12,3,'Paraclinicos '!J1487&gt;=12,4)</f>
        <v>0</v>
      </c>
      <c r="S1542" cm="1">
        <f t="array" ref="S1542">_xlfn.IFS('Paraclinicos '!Y1487="","",'Paraclinicos '!Y1487&lt;70,1,'Paraclinicos '!Y1487&gt;=70,0)</f>
        <v>0</v>
      </c>
      <c r="T1542" cm="1">
        <f t="array" ref="T1542">_xlfn.IFS('Paraclinicos '!W1487="","",'Paraclinicos '!W1487&lt;6,4,'Paraclinicos '!W1487&lt;10,3,'Paraclinicos '!W1487&lt;13,2,'Paraclinicos '!W1487&lt;15,1,'Paraclinicos '!W1487=15,0)</f>
        <v>0</v>
      </c>
      <c r="U1542" s="54">
        <f t="shared" si="72"/>
        <v>3</v>
      </c>
      <c r="V1542" cm="1">
        <f t="array" ref="V1542">_xlfn.IFS('Paraclinicos '!S1487="","",OR('Paraclinicos '!S1487&lt;=8,'Paraclinicos '!S1487&gt;=25),3,'Paraclinicos '!S1487&lt;12,1,'Paraclinicos '!S1487&lt;21,0,'Paraclinicos '!S1487&lt;25,2)</f>
        <v>2</v>
      </c>
      <c r="W1542" t="str">
        <f>IFERROR(IF(INDEX('BD Demog para scores enalazar'!Y$2:'BD Demog para scores enalazar'!Y$3000,MATCH(Formulas!A1542,'BD Demog para scores enalazar'!A$2:'BD Demog para scores enalazar'!A$3000,0))=1,"SI","NO"),"")</f>
        <v>NO</v>
      </c>
      <c r="X1542" s="9" t="str">
        <f>IFERROR(IF(INDEX('BD Demog para scores enalazar'!AJ$2:'BD Demog para scores enalazar'!AJ$3000,MATCH(Formulas!A1542,'BD Demog para scores enalazar'!A$2:'BD Demog para scores enalazar'!A$3000,0))=1,"SI","NO"),"")</f>
        <v>NO</v>
      </c>
      <c r="Y1542" cm="1">
        <f t="array" ref="Y1542">IF(AND(W1542="NO",X1542="NO"),_xlfn.IFS('Paraclinicos '!K1487&lt;=91,3,'Paraclinicos '!K1487&lt;94,2,'Paraclinicos '!K1487&lt;96,1,'Paraclinicos '!K1487&gt;=96,0),"")</f>
        <v>1</v>
      </c>
      <c r="Z1542" t="str" cm="1">
        <f t="array" ref="Z1542">IF(OR(W1542="SI",X1542="SI"),_xlfn.IFS(OR(AND('Paraclinicos '!K1488&lt;=83),AND('Paraclinicos '!K1488&gt;=97,AA1542=2)),3,OR(AND('Paraclinicos '!K1488&lt;=86),AND('Paraclinicos '!K1488&gt;=94,AA1542=2)),2,OR(AND('Paraclinicos '!K1488&lt;=88),AND('Paraclinicos '!K1488&gt;=92,AA1542=2)),1,OR(AND('Paraclinicos '!K1488&gt;=88,'Paraclinicos '!K1488&lt;=92),AND('Paraclinicos '!K1488&gt;=93,AA1542=0)),0),"")</f>
        <v/>
      </c>
      <c r="AA1542" cm="1">
        <f t="array" ref="AA1542">_xlfn.IFS('Paraclinicos '!E1487="","",'Paraclinicos '!E1487="Oxigeno",2,'Paraclinicos '!E1487="Aire",0)</f>
        <v>2</v>
      </c>
    </row>
    <row r="1543" spans="1:27" x14ac:dyDescent="0.25">
      <c r="A1543">
        <f>'Paraclinicos '!A1488</f>
        <v>546</v>
      </c>
      <c r="B1543" s="3">
        <f>'Paraclinicos '!R1488</f>
        <v>44187</v>
      </c>
      <c r="C1543" cm="1">
        <f t="array" ref="C1543">_xlfn.IFS('Paraclinicos '!Q1488="","",'Paraclinicos '!Q1488&gt;60,3,'Paraclinicos '!Q1488&lt;=60,1)</f>
        <v>3</v>
      </c>
      <c r="D1543" t="str">
        <f>IFERROR(IF(INDEX('BD Demog para scores enalazar'!BC$2:BC$3000,MATCH(Formulas!A1543,'BD Demog para scores enalazar'!A$2:A$3000,0))=0,"SI","NO"),"")</f>
        <v>SI</v>
      </c>
      <c r="E1543" cm="1">
        <f t="array" ref="E1543">_xlfn.IFS(D1543="","",D1543="SI",4,D1543="NO",1)</f>
        <v>4</v>
      </c>
      <c r="F1543" cm="1">
        <f t="array" ref="F1543">_xlfn.IFS('Paraclinicos '!B1488="","",'Paraclinicos '!B1488&gt;1,1,'Paraclinicos '!B1488&lt;=1,3)</f>
        <v>1</v>
      </c>
      <c r="G1543" cm="1">
        <f t="array" ref="G1543">_xlfn.IFS('Paraclinicos '!D1488="","",AND('Paraclinicos '!D1488&gt;=250,'Paraclinicos '!D1488&lt;=500),2,'Paraclinicos '!D1488&gt;500,3,'Paraclinicos '!D1488&lt;250,1)</f>
        <v>1</v>
      </c>
      <c r="H1543" s="50">
        <f t="shared" si="73"/>
        <v>9</v>
      </c>
      <c r="I1543" cm="1">
        <f t="array" ref="I1543">_xlfn.IFS('Paraclinicos '!Q1488="","",'Paraclinicos '!Q1488&gt;=65,1,'Paraclinicos '!Q1488&lt;65,0)</f>
        <v>1</v>
      </c>
      <c r="J1543" cm="1">
        <f t="array" ref="J1543">_xlfn.IFS('Paraclinicos '!I1488="","",'Paraclinicos '!I1488&gt;7,1,'Paraclinicos '!I1488&lt;=7,0)</f>
        <v>1</v>
      </c>
      <c r="K1543" cm="1">
        <f t="array" ref="K1543">_xlfn.IFS('Paraclinicos '!W1488="","",'Paraclinicos '!W1488&lt;=8,1,'Paraclinicos '!W1488&gt;8,0)</f>
        <v>1</v>
      </c>
      <c r="L1543" cm="1">
        <f t="array" ref="L1543">_xlfn.IFS('Paraclinicos '!S1488="","",'Paraclinicos '!S1488&gt;=30,1,'Paraclinicos '!S1488&lt;30,0)</f>
        <v>1</v>
      </c>
      <c r="M1543" cm="1">
        <f t="array" ref="M1543">_xlfn.IFS(OR('Paraclinicos '!T1488="",'Paraclinicos '!U1488=""),"",OR('Paraclinicos '!T1488&lt;=90,'Paraclinicos '!U1488&lt;=60),1,OR('Paraclinicos '!T1488&gt;90,'Paraclinicos '!U1488&gt;60),0)</f>
        <v>1</v>
      </c>
      <c r="N1543" s="45">
        <f t="shared" si="74"/>
        <v>5</v>
      </c>
      <c r="O1543" cm="1">
        <f t="array" ref="O1543">_xlfn.IFS(OR('Paraclinicos '!M1488="",'Paraclinicos '!N1488="",'Paraclinicos '!N1488=0),"",'Paraclinicos '!M1488/'Paraclinicos '!N1488&lt;100,4,'Paraclinicos '!M1488/'Paraclinicos '!N1488&lt;200,3,'Paraclinicos '!M1488/'Paraclinicos '!N1488&lt;300,2,'Paraclinicos '!M1488/'Paraclinicos '!N1488&lt;400,1,'Paraclinicos '!M1488/'Paraclinicos '!N1488&gt;=400,0)</f>
        <v>0</v>
      </c>
      <c r="P1543" cm="1">
        <f t="array" ref="P1543">_xlfn.IFS('Paraclinicos '!C1488="","",'Paraclinicos '!C1488&lt;20,4,'Paraclinicos '!C1488&lt;50,3,'Paraclinicos '!C1488&lt;100,2,'Paraclinicos '!C1488&lt;150,1,'Paraclinicos '!C1488&gt;150,0)</f>
        <v>0</v>
      </c>
      <c r="Q1543" cm="1">
        <f t="array" ref="Q1543">_xlfn.IFS('Paraclinicos '!O1488="","",'Paraclinicos '!O1488&lt;1.2,0,'Paraclinicos '!O1488&lt;2,1,'Paraclinicos '!O1488&lt;3.5,2,'Paraclinicos '!O1488&lt;5,3,'Paraclinicos '!O1488&gt;5,4)</f>
        <v>3</v>
      </c>
      <c r="R1543" cm="1">
        <f t="array" ref="R1543">_xlfn.IFS('Paraclinicos '!J1488="","",'Paraclinicos '!J1488&lt;1.2,0,'Paraclinicos '!J1488&lt;2,1,'Paraclinicos '!J1488&lt;6,2,'Paraclinicos '!J1488&lt;12,3,'Paraclinicos '!J1488&gt;=12,4)</f>
        <v>0</v>
      </c>
      <c r="S1543" cm="1">
        <f t="array" ref="S1543">_xlfn.IFS('Paraclinicos '!Y1488="","",'Paraclinicos '!Y1488&lt;70,1,'Paraclinicos '!Y1488&gt;=70,0)</f>
        <v>0</v>
      </c>
      <c r="T1543" cm="1">
        <f t="array" ref="T1543">_xlfn.IFS('Paraclinicos '!W1488="","",'Paraclinicos '!W1488&lt;6,4,'Paraclinicos '!W1488&lt;10,3,'Paraclinicos '!W1488&lt;13,2,'Paraclinicos '!W1488&lt;15,1,'Paraclinicos '!W1488=15,0)</f>
        <v>4</v>
      </c>
      <c r="U1543" s="54">
        <f t="shared" si="72"/>
        <v>7</v>
      </c>
      <c r="V1543" cm="1">
        <f t="array" ref="V1543">_xlfn.IFS('Paraclinicos '!S1488="","",OR('Paraclinicos '!S1488&lt;=8,'Paraclinicos '!S1488&gt;=25),3,'Paraclinicos '!S1488&lt;12,1,'Paraclinicos '!S1488&lt;21,0,'Paraclinicos '!S1488&lt;25,2)</f>
        <v>3</v>
      </c>
      <c r="W1543" t="str">
        <f>IFERROR(IF(INDEX('BD Demog para scores enalazar'!Y$2:'BD Demog para scores enalazar'!Y$3000,MATCH(Formulas!A1543,'BD Demog para scores enalazar'!A$2:'BD Demog para scores enalazar'!A$3000,0))=1,"SI","NO"),"")</f>
        <v>NO</v>
      </c>
      <c r="X1543" s="9" t="str">
        <f>IFERROR(IF(INDEX('BD Demog para scores enalazar'!AJ$2:'BD Demog para scores enalazar'!AJ$3000,MATCH(Formulas!A1543,'BD Demog para scores enalazar'!A$2:'BD Demog para scores enalazar'!A$3000,0))=1,"SI","NO"),"")</f>
        <v>NO</v>
      </c>
      <c r="Y1543" cm="1">
        <f t="array" ref="Y1543">IF(AND(W1543="NO",X1543="NO"),_xlfn.IFS('Paraclinicos '!K1488&lt;=91,3,'Paraclinicos '!K1488&lt;94,2,'Paraclinicos '!K1488&lt;96,1,'Paraclinicos '!K1488&gt;=96,0),"")</f>
        <v>0</v>
      </c>
      <c r="Z1543" t="str" cm="1">
        <f t="array" ref="Z1543">IF(OR(W1543="SI",X1543="SI"),_xlfn.IFS(OR(AND('Paraclinicos '!K1489&lt;=83),AND('Paraclinicos '!K1489&gt;=97,AA1543=2)),3,OR(AND('Paraclinicos '!K1489&lt;=86),AND('Paraclinicos '!K1489&gt;=94,AA1543=2)),2,OR(AND('Paraclinicos '!K1489&lt;=88),AND('Paraclinicos '!K1489&gt;=92,AA1543=2)),1,OR(AND('Paraclinicos '!K1489&gt;=88,'Paraclinicos '!K1489&lt;=92),AND('Paraclinicos '!K1489&gt;=93,AA1543=0)),0),"")</f>
        <v/>
      </c>
      <c r="AA1543" cm="1">
        <f t="array" ref="AA1543">_xlfn.IFS('Paraclinicos '!E1488="","",'Paraclinicos '!E1488="Oxigeno",2,'Paraclinicos '!E1488="Aire",0)</f>
        <v>2</v>
      </c>
    </row>
    <row r="1544" spans="1:27" x14ac:dyDescent="0.25">
      <c r="A1544">
        <f>'Paraclinicos '!A1489</f>
        <v>546</v>
      </c>
      <c r="B1544" s="3">
        <f>'Paraclinicos '!R1489</f>
        <v>44188</v>
      </c>
      <c r="C1544" cm="1">
        <f t="array" ref="C1544">_xlfn.IFS('Paraclinicos '!Q1489="","",'Paraclinicos '!Q1489&gt;60,3,'Paraclinicos '!Q1489&lt;=60,1)</f>
        <v>3</v>
      </c>
      <c r="D1544" t="str">
        <f>IFERROR(IF(INDEX('BD Demog para scores enalazar'!BC$2:BC$3000,MATCH(Formulas!A1544,'BD Demog para scores enalazar'!A$2:A$3000,0))=0,"SI","NO"),"")</f>
        <v>SI</v>
      </c>
      <c r="E1544" cm="1">
        <f t="array" ref="E1544">_xlfn.IFS(D1544="","",D1544="SI",4,D1544="NO",1)</f>
        <v>4</v>
      </c>
      <c r="F1544" cm="1">
        <f t="array" ref="F1544">_xlfn.IFS('Paraclinicos '!B1489="","",'Paraclinicos '!B1489&gt;1,1,'Paraclinicos '!B1489&lt;=1,3)</f>
        <v>1</v>
      </c>
      <c r="G1544" t="str" cm="1">
        <f t="array" ref="G1544">_xlfn.IFS('Paraclinicos '!D1489="","",AND('Paraclinicos '!D1489&gt;=250,'Paraclinicos '!D1489&lt;=500),2,'Paraclinicos '!D1489&gt;500,3,'Paraclinicos '!D1489&lt;250,1)</f>
        <v/>
      </c>
      <c r="H1544" s="50">
        <f t="shared" si="73"/>
        <v>8</v>
      </c>
      <c r="I1544" cm="1">
        <f t="array" ref="I1544">_xlfn.IFS('Paraclinicos '!Q1489="","",'Paraclinicos '!Q1489&gt;=65,1,'Paraclinicos '!Q1489&lt;65,0)</f>
        <v>1</v>
      </c>
      <c r="J1544" cm="1">
        <f t="array" ref="J1544">_xlfn.IFS('Paraclinicos '!I1489="","",'Paraclinicos '!I1489&gt;7,1,'Paraclinicos '!I1489&lt;=7,0)</f>
        <v>1</v>
      </c>
      <c r="K1544" cm="1">
        <f t="array" ref="K1544">_xlfn.IFS('Paraclinicos '!W1489="","",'Paraclinicos '!W1489&lt;=8,1,'Paraclinicos '!W1489&gt;8,0)</f>
        <v>1</v>
      </c>
      <c r="L1544" cm="1">
        <f t="array" ref="L1544">_xlfn.IFS('Paraclinicos '!S1489="","",'Paraclinicos '!S1489&gt;=30,1,'Paraclinicos '!S1489&lt;30,0)</f>
        <v>0</v>
      </c>
      <c r="M1544" cm="1">
        <f t="array" ref="M1544">_xlfn.IFS(OR('Paraclinicos '!T1489="",'Paraclinicos '!U1489=""),"",OR('Paraclinicos '!T1489&lt;=90,'Paraclinicos '!U1489&lt;=60),1,OR('Paraclinicos '!T1489&gt;90,'Paraclinicos '!U1489&gt;60),0)</f>
        <v>1</v>
      </c>
      <c r="N1544" s="45">
        <f t="shared" si="74"/>
        <v>7</v>
      </c>
      <c r="O1544" cm="1">
        <f t="array" ref="O1544">_xlfn.IFS(OR('Paraclinicos '!M1489="",'Paraclinicos '!N1489="",'Paraclinicos '!N1489=0),"",'Paraclinicos '!M1489/'Paraclinicos '!N1489&lt;100,4,'Paraclinicos '!M1489/'Paraclinicos '!N1489&lt;200,3,'Paraclinicos '!M1489/'Paraclinicos '!N1489&lt;300,2,'Paraclinicos '!M1489/'Paraclinicos '!N1489&lt;400,1,'Paraclinicos '!M1489/'Paraclinicos '!N1489&gt;=400,0)</f>
        <v>2</v>
      </c>
      <c r="P1544" cm="1">
        <f t="array" ref="P1544">_xlfn.IFS('Paraclinicos '!C1489="","",'Paraclinicos '!C1489&lt;20,4,'Paraclinicos '!C1489&lt;50,3,'Paraclinicos '!C1489&lt;100,2,'Paraclinicos '!C1489&lt;150,1,'Paraclinicos '!C1489&gt;150,0)</f>
        <v>0</v>
      </c>
      <c r="Q1544" cm="1">
        <f t="array" ref="Q1544">_xlfn.IFS('Paraclinicos '!O1489="","",'Paraclinicos '!O1489&lt;1.2,0,'Paraclinicos '!O1489&lt;2,1,'Paraclinicos '!O1489&lt;3.5,2,'Paraclinicos '!O1489&lt;5,3,'Paraclinicos '!O1489&gt;5,4)</f>
        <v>3</v>
      </c>
      <c r="R1544" cm="1">
        <f t="array" ref="R1544">_xlfn.IFS('Paraclinicos '!J1489="","",'Paraclinicos '!J1489&lt;1.2,0,'Paraclinicos '!J1489&lt;2,1,'Paraclinicos '!J1489&lt;6,2,'Paraclinicos '!J1489&lt;12,3,'Paraclinicos '!J1489&gt;=12,4)</f>
        <v>0</v>
      </c>
      <c r="S1544" cm="1">
        <f t="array" ref="S1544">_xlfn.IFS('Paraclinicos '!Y1489="","",'Paraclinicos '!Y1489&lt;70,1,'Paraclinicos '!Y1489&gt;=70,0)</f>
        <v>0</v>
      </c>
      <c r="T1544" cm="1">
        <f t="array" ref="T1544">_xlfn.IFS('Paraclinicos '!W1489="","",'Paraclinicos '!W1489&lt;6,4,'Paraclinicos '!W1489&lt;10,3,'Paraclinicos '!W1489&lt;13,2,'Paraclinicos '!W1489&lt;15,1,'Paraclinicos '!W1489=15,0)</f>
        <v>4</v>
      </c>
      <c r="U1544" s="54">
        <f t="shared" si="72"/>
        <v>9</v>
      </c>
      <c r="V1544" cm="1">
        <f t="array" ref="V1544">_xlfn.IFS('Paraclinicos '!S1489="","",OR('Paraclinicos '!S1489&lt;=8,'Paraclinicos '!S1489&gt;=25),3,'Paraclinicos '!S1489&lt;12,1,'Paraclinicos '!S1489&lt;21,0,'Paraclinicos '!S1489&lt;25,2)</f>
        <v>0</v>
      </c>
      <c r="W1544" t="str">
        <f>IFERROR(IF(INDEX('BD Demog para scores enalazar'!Y$2:'BD Demog para scores enalazar'!Y$3000,MATCH(Formulas!A1544,'BD Demog para scores enalazar'!A$2:'BD Demog para scores enalazar'!A$3000,0))=1,"SI","NO"),"")</f>
        <v>NO</v>
      </c>
      <c r="X1544" s="9" t="str">
        <f>IFERROR(IF(INDEX('BD Demog para scores enalazar'!AJ$2:'BD Demog para scores enalazar'!AJ$3000,MATCH(Formulas!A1544,'BD Demog para scores enalazar'!A$2:'BD Demog para scores enalazar'!A$3000,0))=1,"SI","NO"),"")</f>
        <v>NO</v>
      </c>
      <c r="Y1544" cm="1">
        <f t="array" ref="Y1544">IF(AND(W1544="NO",X1544="NO"),_xlfn.IFS('Paraclinicos '!K1489&lt;=91,3,'Paraclinicos '!K1489&lt;94,2,'Paraclinicos '!K1489&lt;96,1,'Paraclinicos '!K1489&gt;=96,0),"")</f>
        <v>3</v>
      </c>
      <c r="Z1544" t="str" cm="1">
        <f t="array" ref="Z1544">IF(OR(W1544="SI",X1544="SI"),_xlfn.IFS(OR(AND('Paraclinicos '!K1490&lt;=83),AND('Paraclinicos '!K1490&gt;=97,AA1544=2)),3,OR(AND('Paraclinicos '!K1490&lt;=86),AND('Paraclinicos '!K1490&gt;=94,AA1544=2)),2,OR(AND('Paraclinicos '!K1490&lt;=88),AND('Paraclinicos '!K1490&gt;=92,AA1544=2)),1,OR(AND('Paraclinicos '!K1490&gt;=88,'Paraclinicos '!K1490&lt;=92),AND('Paraclinicos '!K1490&gt;=93,AA1544=0)),0),"")</f>
        <v/>
      </c>
      <c r="AA1544" cm="1">
        <f t="array" ref="AA1544">_xlfn.IFS('Paraclinicos '!E1489="","",'Paraclinicos '!E1489="Oxigeno",2,'Paraclinicos '!E1489="Aire",0)</f>
        <v>2</v>
      </c>
    </row>
    <row r="1545" spans="1:27" x14ac:dyDescent="0.25">
      <c r="A1545">
        <f>'Paraclinicos '!A1490</f>
        <v>546</v>
      </c>
      <c r="B1545" s="3">
        <f>'Paraclinicos '!R1490</f>
        <v>44189</v>
      </c>
      <c r="C1545" cm="1">
        <f t="array" ref="C1545">_xlfn.IFS('Paraclinicos '!Q1490="","",'Paraclinicos '!Q1490&gt;60,3,'Paraclinicos '!Q1490&lt;=60,1)</f>
        <v>3</v>
      </c>
      <c r="D1545" t="str">
        <f>IFERROR(IF(INDEX('BD Demog para scores enalazar'!BC$2:BC$3000,MATCH(Formulas!A1545,'BD Demog para scores enalazar'!A$2:A$3000,0))=0,"SI","NO"),"")</f>
        <v>SI</v>
      </c>
      <c r="E1545" cm="1">
        <f t="array" ref="E1545">_xlfn.IFS(D1545="","",D1545="SI",4,D1545="NO",1)</f>
        <v>4</v>
      </c>
      <c r="F1545" cm="1">
        <f t="array" ref="F1545">_xlfn.IFS('Paraclinicos '!B1490="","",'Paraclinicos '!B1490&gt;1,1,'Paraclinicos '!B1490&lt;=1,3)</f>
        <v>3</v>
      </c>
      <c r="G1545" cm="1">
        <f t="array" ref="G1545">_xlfn.IFS('Paraclinicos '!D1490="","",AND('Paraclinicos '!D1490&gt;=250,'Paraclinicos '!D1490&lt;=500),2,'Paraclinicos '!D1490&gt;500,3,'Paraclinicos '!D1490&lt;250,1)</f>
        <v>1</v>
      </c>
      <c r="H1545" s="50">
        <f t="shared" si="73"/>
        <v>11</v>
      </c>
      <c r="I1545" cm="1">
        <f t="array" ref="I1545">_xlfn.IFS('Paraclinicos '!Q1490="","",'Paraclinicos '!Q1490&gt;=65,1,'Paraclinicos '!Q1490&lt;65,0)</f>
        <v>1</v>
      </c>
      <c r="J1545" cm="1">
        <f t="array" ref="J1545">_xlfn.IFS('Paraclinicos '!I1490="","",'Paraclinicos '!I1490&gt;7,1,'Paraclinicos '!I1490&lt;=7,0)</f>
        <v>1</v>
      </c>
      <c r="K1545" cm="1">
        <f t="array" ref="K1545">_xlfn.IFS('Paraclinicos '!W1490="","",'Paraclinicos '!W1490&lt;=8,1,'Paraclinicos '!W1490&gt;8,0)</f>
        <v>1</v>
      </c>
      <c r="L1545" cm="1">
        <f t="array" ref="L1545">_xlfn.IFS('Paraclinicos '!S1490="","",'Paraclinicos '!S1490&gt;=30,1,'Paraclinicos '!S1490&lt;30,0)</f>
        <v>0</v>
      </c>
      <c r="M1545" cm="1">
        <f t="array" ref="M1545">_xlfn.IFS(OR('Paraclinicos '!T1490="",'Paraclinicos '!U1490=""),"",OR('Paraclinicos '!T1490&lt;=90,'Paraclinicos '!U1490&lt;=60),1,OR('Paraclinicos '!T1490&gt;90,'Paraclinicos '!U1490&gt;60),0)</f>
        <v>1</v>
      </c>
      <c r="N1545" s="45">
        <f t="shared" si="74"/>
        <v>6</v>
      </c>
      <c r="O1545" cm="1">
        <f t="array" ref="O1545">_xlfn.IFS(OR('Paraclinicos '!M1490="",'Paraclinicos '!N1490="",'Paraclinicos '!N1490=0),"",'Paraclinicos '!M1490/'Paraclinicos '!N1490&lt;100,4,'Paraclinicos '!M1490/'Paraclinicos '!N1490&lt;200,3,'Paraclinicos '!M1490/'Paraclinicos '!N1490&lt;300,2,'Paraclinicos '!M1490/'Paraclinicos '!N1490&lt;400,1,'Paraclinicos '!M1490/'Paraclinicos '!N1490&gt;=400,0)</f>
        <v>1</v>
      </c>
      <c r="P1545" cm="1">
        <f t="array" ref="P1545">_xlfn.IFS('Paraclinicos '!C1490="","",'Paraclinicos '!C1490&lt;20,4,'Paraclinicos '!C1490&lt;50,3,'Paraclinicos '!C1490&lt;100,2,'Paraclinicos '!C1490&lt;150,1,'Paraclinicos '!C1490&gt;150,0)</f>
        <v>0</v>
      </c>
      <c r="Q1545" cm="1">
        <f t="array" ref="Q1545">_xlfn.IFS('Paraclinicos '!O1490="","",'Paraclinicos '!O1490&lt;1.2,0,'Paraclinicos '!O1490&lt;2,1,'Paraclinicos '!O1490&lt;3.5,2,'Paraclinicos '!O1490&lt;5,3,'Paraclinicos '!O1490&gt;5,4)</f>
        <v>3</v>
      </c>
      <c r="R1545" t="str" cm="1">
        <f t="array" ref="R1545">_xlfn.IFS('Paraclinicos '!J1490="","",'Paraclinicos '!J1490&lt;1.2,0,'Paraclinicos '!J1490&lt;2,1,'Paraclinicos '!J1490&lt;6,2,'Paraclinicos '!J1490&lt;12,3,'Paraclinicos '!J1490&gt;=12,4)</f>
        <v/>
      </c>
      <c r="S1545" cm="1">
        <f t="array" ref="S1545">_xlfn.IFS('Paraclinicos '!Y1490="","",'Paraclinicos '!Y1490&lt;70,1,'Paraclinicos '!Y1490&gt;=70,0)</f>
        <v>0</v>
      </c>
      <c r="T1545" cm="1">
        <f t="array" ref="T1545">_xlfn.IFS('Paraclinicos '!W1490="","",'Paraclinicos '!W1490&lt;6,4,'Paraclinicos '!W1490&lt;10,3,'Paraclinicos '!W1490&lt;13,2,'Paraclinicos '!W1490&lt;15,1,'Paraclinicos '!W1490=15,0)</f>
        <v>4</v>
      </c>
      <c r="U1545" s="54">
        <f t="shared" si="72"/>
        <v>8</v>
      </c>
      <c r="V1545" cm="1">
        <f t="array" ref="V1545">_xlfn.IFS('Paraclinicos '!S1490="","",OR('Paraclinicos '!S1490&lt;=8,'Paraclinicos '!S1490&gt;=25),3,'Paraclinicos '!S1490&lt;12,1,'Paraclinicos '!S1490&lt;21,0,'Paraclinicos '!S1490&lt;25,2)</f>
        <v>0</v>
      </c>
      <c r="W1545" t="str">
        <f>IFERROR(IF(INDEX('BD Demog para scores enalazar'!Y$2:'BD Demog para scores enalazar'!Y$3000,MATCH(Formulas!A1545,'BD Demog para scores enalazar'!A$2:'BD Demog para scores enalazar'!A$3000,0))=1,"SI","NO"),"")</f>
        <v>NO</v>
      </c>
      <c r="X1545" s="9" t="str">
        <f>IFERROR(IF(INDEX('BD Demog para scores enalazar'!AJ$2:'BD Demog para scores enalazar'!AJ$3000,MATCH(Formulas!A1545,'BD Demog para scores enalazar'!A$2:'BD Demog para scores enalazar'!A$3000,0))=1,"SI","NO"),"")</f>
        <v>NO</v>
      </c>
      <c r="Y1545" cm="1">
        <f t="array" ref="Y1545">IF(AND(W1545="NO",X1545="NO"),_xlfn.IFS('Paraclinicos '!K1490&lt;=91,3,'Paraclinicos '!K1490&lt;94,2,'Paraclinicos '!K1490&lt;96,1,'Paraclinicos '!K1490&gt;=96,0),"")</f>
        <v>2</v>
      </c>
      <c r="Z1545" t="str" cm="1">
        <f t="array" ref="Z1545">IF(OR(W1545="SI",X1545="SI"),_xlfn.IFS(OR(AND('Paraclinicos '!K1491&lt;=83),AND('Paraclinicos '!K1491&gt;=97,AA1545=2)),3,OR(AND('Paraclinicos '!K1491&lt;=86),AND('Paraclinicos '!K1491&gt;=94,AA1545=2)),2,OR(AND('Paraclinicos '!K1491&lt;=88),AND('Paraclinicos '!K1491&gt;=92,AA1545=2)),1,OR(AND('Paraclinicos '!K1491&gt;=88,'Paraclinicos '!K1491&lt;=92),AND('Paraclinicos '!K1491&gt;=93,AA1545=0)),0),"")</f>
        <v/>
      </c>
      <c r="AA1545" cm="1">
        <f t="array" ref="AA1545">_xlfn.IFS('Paraclinicos '!E1490="","",'Paraclinicos '!E1490="Oxigeno",2,'Paraclinicos '!E1490="Aire",0)</f>
        <v>2</v>
      </c>
    </row>
    <row r="1546" spans="1:27" x14ac:dyDescent="0.25">
      <c r="A1546">
        <f>'Paraclinicos '!A1491</f>
        <v>546</v>
      </c>
      <c r="B1546" s="3">
        <f>'Paraclinicos '!R1491</f>
        <v>44190</v>
      </c>
      <c r="C1546" cm="1">
        <f t="array" ref="C1546">_xlfn.IFS('Paraclinicos '!Q1491="","",'Paraclinicos '!Q1491&gt;60,3,'Paraclinicos '!Q1491&lt;=60,1)</f>
        <v>3</v>
      </c>
      <c r="D1546" t="str">
        <f>IFERROR(IF(INDEX('BD Demog para scores enalazar'!BC$2:BC$3000,MATCH(Formulas!A1546,'BD Demog para scores enalazar'!A$2:A$3000,0))=0,"SI","NO"),"")</f>
        <v>SI</v>
      </c>
      <c r="E1546" cm="1">
        <f t="array" ref="E1546">_xlfn.IFS(D1546="","",D1546="SI",4,D1546="NO",1)</f>
        <v>4</v>
      </c>
      <c r="F1546" cm="1">
        <f t="array" ref="F1546">_xlfn.IFS('Paraclinicos '!B1491="","",'Paraclinicos '!B1491&gt;1,1,'Paraclinicos '!B1491&lt;=1,3)</f>
        <v>3</v>
      </c>
      <c r="G1546" t="str" cm="1">
        <f t="array" ref="G1546">_xlfn.IFS('Paraclinicos '!D1491="","",AND('Paraclinicos '!D1491&gt;=250,'Paraclinicos '!D1491&lt;=500),2,'Paraclinicos '!D1491&gt;500,3,'Paraclinicos '!D1491&lt;250,1)</f>
        <v/>
      </c>
      <c r="H1546" s="50">
        <f t="shared" si="73"/>
        <v>10</v>
      </c>
      <c r="I1546" cm="1">
        <f t="array" ref="I1546">_xlfn.IFS('Paraclinicos '!Q1491="","",'Paraclinicos '!Q1491&gt;=65,1,'Paraclinicos '!Q1491&lt;65,0)</f>
        <v>1</v>
      </c>
      <c r="J1546" cm="1">
        <f t="array" ref="J1546">_xlfn.IFS('Paraclinicos '!I1491="","",'Paraclinicos '!I1491&gt;7,1,'Paraclinicos '!I1491&lt;=7,0)</f>
        <v>1</v>
      </c>
      <c r="K1546" cm="1">
        <f t="array" ref="K1546">_xlfn.IFS('Paraclinicos '!W1491="","",'Paraclinicos '!W1491&lt;=8,1,'Paraclinicos '!W1491&gt;8,0)</f>
        <v>1</v>
      </c>
      <c r="L1546" cm="1">
        <f t="array" ref="L1546">_xlfn.IFS('Paraclinicos '!S1491="","",'Paraclinicos '!S1491&gt;=30,1,'Paraclinicos '!S1491&lt;30,0)</f>
        <v>0</v>
      </c>
      <c r="M1546" cm="1">
        <f t="array" ref="M1546">_xlfn.IFS(OR('Paraclinicos '!T1491="",'Paraclinicos '!U1491=""),"",OR('Paraclinicos '!T1491&lt;=90,'Paraclinicos '!U1491&lt;=60),1,OR('Paraclinicos '!T1491&gt;90,'Paraclinicos '!U1491&gt;60),0)</f>
        <v>0</v>
      </c>
      <c r="N1546" s="45">
        <f t="shared" si="74"/>
        <v>5</v>
      </c>
      <c r="O1546" cm="1">
        <f t="array" ref="O1546">_xlfn.IFS(OR('Paraclinicos '!M1491="",'Paraclinicos '!N1491="",'Paraclinicos '!N1491=0),"",'Paraclinicos '!M1491/'Paraclinicos '!N1491&lt;100,4,'Paraclinicos '!M1491/'Paraclinicos '!N1491&lt;200,3,'Paraclinicos '!M1491/'Paraclinicos '!N1491&lt;300,2,'Paraclinicos '!M1491/'Paraclinicos '!N1491&lt;400,1,'Paraclinicos '!M1491/'Paraclinicos '!N1491&gt;=400,0)</f>
        <v>0</v>
      </c>
      <c r="P1546" cm="1">
        <f t="array" ref="P1546">_xlfn.IFS('Paraclinicos '!C1491="","",'Paraclinicos '!C1491&lt;20,4,'Paraclinicos '!C1491&lt;50,3,'Paraclinicos '!C1491&lt;100,2,'Paraclinicos '!C1491&lt;150,1,'Paraclinicos '!C1491&gt;150,0)</f>
        <v>0</v>
      </c>
      <c r="Q1546" cm="1">
        <f t="array" ref="Q1546">_xlfn.IFS('Paraclinicos '!O1491="","",'Paraclinicos '!O1491&lt;1.2,0,'Paraclinicos '!O1491&lt;2,1,'Paraclinicos '!O1491&lt;3.5,2,'Paraclinicos '!O1491&lt;5,3,'Paraclinicos '!O1491&gt;5,4)</f>
        <v>3</v>
      </c>
      <c r="R1546" cm="1">
        <f t="array" ref="R1546">_xlfn.IFS('Paraclinicos '!J1491="","",'Paraclinicos '!J1491&lt;1.2,0,'Paraclinicos '!J1491&lt;2,1,'Paraclinicos '!J1491&lt;6,2,'Paraclinicos '!J1491&lt;12,3,'Paraclinicos '!J1491&gt;=12,4)</f>
        <v>0</v>
      </c>
      <c r="S1546" cm="1">
        <f t="array" ref="S1546">_xlfn.IFS('Paraclinicos '!Y1491="","",'Paraclinicos '!Y1491&lt;70,1,'Paraclinicos '!Y1491&gt;=70,0)</f>
        <v>0</v>
      </c>
      <c r="T1546" cm="1">
        <f t="array" ref="T1546">_xlfn.IFS('Paraclinicos '!W1491="","",'Paraclinicos '!W1491&lt;6,4,'Paraclinicos '!W1491&lt;10,3,'Paraclinicos '!W1491&lt;13,2,'Paraclinicos '!W1491&lt;15,1,'Paraclinicos '!W1491=15,0)</f>
        <v>4</v>
      </c>
      <c r="U1546" s="54">
        <f t="shared" si="72"/>
        <v>7</v>
      </c>
      <c r="V1546" cm="1">
        <f t="array" ref="V1546">_xlfn.IFS('Paraclinicos '!S1491="","",OR('Paraclinicos '!S1491&lt;=8,'Paraclinicos '!S1491&gt;=25),3,'Paraclinicos '!S1491&lt;12,1,'Paraclinicos '!S1491&lt;21,0,'Paraclinicos '!S1491&lt;25,2)</f>
        <v>0</v>
      </c>
      <c r="W1546" t="str">
        <f>IFERROR(IF(INDEX('BD Demog para scores enalazar'!Y$2:'BD Demog para scores enalazar'!Y$3000,MATCH(Formulas!A1546,'BD Demog para scores enalazar'!A$2:'BD Demog para scores enalazar'!A$3000,0))=1,"SI","NO"),"")</f>
        <v>NO</v>
      </c>
      <c r="X1546" s="9" t="str">
        <f>IFERROR(IF(INDEX('BD Demog para scores enalazar'!AJ$2:'BD Demog para scores enalazar'!AJ$3000,MATCH(Formulas!A1546,'BD Demog para scores enalazar'!A$2:'BD Demog para scores enalazar'!A$3000,0))=1,"SI","NO"),"")</f>
        <v>NO</v>
      </c>
      <c r="Y1546" cm="1">
        <f t="array" ref="Y1546">IF(AND(W1546="NO",X1546="NO"),_xlfn.IFS('Paraclinicos '!K1491&lt;=91,3,'Paraclinicos '!K1491&lt;94,2,'Paraclinicos '!K1491&lt;96,1,'Paraclinicos '!K1491&gt;=96,0),"")</f>
        <v>0</v>
      </c>
      <c r="Z1546" t="str" cm="1">
        <f t="array" ref="Z1546">IF(OR(W1546="SI",X1546="SI"),_xlfn.IFS(OR(AND('Paraclinicos '!K1492&lt;=83),AND('Paraclinicos '!K1492&gt;=97,AA1546=2)),3,OR(AND('Paraclinicos '!K1492&lt;=86),AND('Paraclinicos '!K1492&gt;=94,AA1546=2)),2,OR(AND('Paraclinicos '!K1492&lt;=88),AND('Paraclinicos '!K1492&gt;=92,AA1546=2)),1,OR(AND('Paraclinicos '!K1492&gt;=88,'Paraclinicos '!K1492&lt;=92),AND('Paraclinicos '!K1492&gt;=93,AA1546=0)),0),"")</f>
        <v/>
      </c>
      <c r="AA1546" cm="1">
        <f t="array" ref="AA1546">_xlfn.IFS('Paraclinicos '!E1491="","",'Paraclinicos '!E1491="Oxigeno",2,'Paraclinicos '!E1491="Aire",0)</f>
        <v>2</v>
      </c>
    </row>
    <row r="1547" spans="1:27" x14ac:dyDescent="0.25">
      <c r="A1547">
        <f>'Paraclinicos '!A1492</f>
        <v>546</v>
      </c>
      <c r="B1547" s="3">
        <f>'Paraclinicos '!R1492</f>
        <v>44191</v>
      </c>
      <c r="C1547" cm="1">
        <f t="array" ref="C1547">_xlfn.IFS('Paraclinicos '!Q1492="","",'Paraclinicos '!Q1492&gt;60,3,'Paraclinicos '!Q1492&lt;=60,1)</f>
        <v>3</v>
      </c>
      <c r="D1547" t="str">
        <f>IFERROR(IF(INDEX('BD Demog para scores enalazar'!BC$2:BC$3000,MATCH(Formulas!A1547,'BD Demog para scores enalazar'!A$2:A$3000,0))=0,"SI","NO"),"")</f>
        <v>SI</v>
      </c>
      <c r="E1547" cm="1">
        <f t="array" ref="E1547">_xlfn.IFS(D1547="","",D1547="SI",4,D1547="NO",1)</f>
        <v>4</v>
      </c>
      <c r="F1547" cm="1">
        <f t="array" ref="F1547">_xlfn.IFS('Paraclinicos '!B1492="","",'Paraclinicos '!B1492&gt;1,1,'Paraclinicos '!B1492&lt;=1,3)</f>
        <v>3</v>
      </c>
      <c r="G1547" cm="1">
        <f t="array" ref="G1547">_xlfn.IFS('Paraclinicos '!D1492="","",AND('Paraclinicos '!D1492&gt;=250,'Paraclinicos '!D1492&lt;=500),2,'Paraclinicos '!D1492&gt;500,3,'Paraclinicos '!D1492&lt;250,1)</f>
        <v>1</v>
      </c>
      <c r="H1547" s="50">
        <f t="shared" si="73"/>
        <v>11</v>
      </c>
      <c r="I1547" cm="1">
        <f t="array" ref="I1547">_xlfn.IFS('Paraclinicos '!Q1492="","",'Paraclinicos '!Q1492&gt;=65,1,'Paraclinicos '!Q1492&lt;65,0)</f>
        <v>1</v>
      </c>
      <c r="J1547" cm="1">
        <f t="array" ref="J1547">_xlfn.IFS('Paraclinicos '!I1492="","",'Paraclinicos '!I1492&gt;7,1,'Paraclinicos '!I1492&lt;=7,0)</f>
        <v>1</v>
      </c>
      <c r="K1547" cm="1">
        <f t="array" ref="K1547">_xlfn.IFS('Paraclinicos '!W1492="","",'Paraclinicos '!W1492&lt;=8,1,'Paraclinicos '!W1492&gt;8,0)</f>
        <v>0</v>
      </c>
      <c r="L1547" cm="1">
        <f t="array" ref="L1547">_xlfn.IFS('Paraclinicos '!S1492="","",'Paraclinicos '!S1492&gt;=30,1,'Paraclinicos '!S1492&lt;30,0)</f>
        <v>0</v>
      </c>
      <c r="M1547" cm="1">
        <f t="array" ref="M1547">_xlfn.IFS(OR('Paraclinicos '!T1492="",'Paraclinicos '!U1492=""),"",OR('Paraclinicos '!T1492&lt;=90,'Paraclinicos '!U1492&lt;=60),1,OR('Paraclinicos '!T1492&gt;90,'Paraclinicos '!U1492&gt;60),0)</f>
        <v>0</v>
      </c>
      <c r="N1547" s="45">
        <f t="shared" si="74"/>
        <v>3</v>
      </c>
      <c r="O1547" cm="1">
        <f t="array" ref="O1547">_xlfn.IFS(OR('Paraclinicos '!M1492="",'Paraclinicos '!N1492="",'Paraclinicos '!N1492=0),"",'Paraclinicos '!M1492/'Paraclinicos '!N1492&lt;100,4,'Paraclinicos '!M1492/'Paraclinicos '!N1492&lt;200,3,'Paraclinicos '!M1492/'Paraclinicos '!N1492&lt;300,2,'Paraclinicos '!M1492/'Paraclinicos '!N1492&lt;400,1,'Paraclinicos '!M1492/'Paraclinicos '!N1492&gt;=400,0)</f>
        <v>1</v>
      </c>
      <c r="P1547" cm="1">
        <f t="array" ref="P1547">_xlfn.IFS('Paraclinicos '!C1492="","",'Paraclinicos '!C1492&lt;20,4,'Paraclinicos '!C1492&lt;50,3,'Paraclinicos '!C1492&lt;100,2,'Paraclinicos '!C1492&lt;150,1,'Paraclinicos '!C1492&gt;150,0)</f>
        <v>0</v>
      </c>
      <c r="Q1547" cm="1">
        <f t="array" ref="Q1547">_xlfn.IFS('Paraclinicos '!O1492="","",'Paraclinicos '!O1492&lt;1.2,0,'Paraclinicos '!O1492&lt;2,1,'Paraclinicos '!O1492&lt;3.5,2,'Paraclinicos '!O1492&lt;5,3,'Paraclinicos '!O1492&gt;5,4)</f>
        <v>3</v>
      </c>
      <c r="R1547" t="str" cm="1">
        <f t="array" ref="R1547">_xlfn.IFS('Paraclinicos '!J1492="","",'Paraclinicos '!J1492&lt;1.2,0,'Paraclinicos '!J1492&lt;2,1,'Paraclinicos '!J1492&lt;6,2,'Paraclinicos '!J1492&lt;12,3,'Paraclinicos '!J1492&gt;=12,4)</f>
        <v/>
      </c>
      <c r="S1547" cm="1">
        <f t="array" ref="S1547">_xlfn.IFS('Paraclinicos '!Y1492="","",'Paraclinicos '!Y1492&lt;70,1,'Paraclinicos '!Y1492&gt;=70,0)</f>
        <v>0</v>
      </c>
      <c r="T1547" cm="1">
        <f t="array" ref="T1547">_xlfn.IFS('Paraclinicos '!W1492="","",'Paraclinicos '!W1492&lt;6,4,'Paraclinicos '!W1492&lt;10,3,'Paraclinicos '!W1492&lt;13,2,'Paraclinicos '!W1492&lt;15,1,'Paraclinicos '!W1492=15,0)</f>
        <v>0</v>
      </c>
      <c r="U1547" s="54">
        <f t="shared" si="72"/>
        <v>4</v>
      </c>
      <c r="V1547" cm="1">
        <f t="array" ref="V1547">_xlfn.IFS('Paraclinicos '!S1492="","",OR('Paraclinicos '!S1492&lt;=8,'Paraclinicos '!S1492&gt;=25),3,'Paraclinicos '!S1492&lt;12,1,'Paraclinicos '!S1492&lt;21,0,'Paraclinicos '!S1492&lt;25,2)</f>
        <v>0</v>
      </c>
      <c r="W1547" t="str">
        <f>IFERROR(IF(INDEX('BD Demog para scores enalazar'!Y$2:'BD Demog para scores enalazar'!Y$3000,MATCH(Formulas!A1547,'BD Demog para scores enalazar'!A$2:'BD Demog para scores enalazar'!A$3000,0))=1,"SI","NO"),"")</f>
        <v>NO</v>
      </c>
      <c r="X1547" s="9" t="str">
        <f>IFERROR(IF(INDEX('BD Demog para scores enalazar'!AJ$2:'BD Demog para scores enalazar'!AJ$3000,MATCH(Formulas!A1547,'BD Demog para scores enalazar'!A$2:'BD Demog para scores enalazar'!A$3000,0))=1,"SI","NO"),"")</f>
        <v>NO</v>
      </c>
      <c r="Y1547" cm="1">
        <f t="array" ref="Y1547">IF(AND(W1547="NO",X1547="NO"),_xlfn.IFS('Paraclinicos '!K1492&lt;=91,3,'Paraclinicos '!K1492&lt;94,2,'Paraclinicos '!K1492&lt;96,1,'Paraclinicos '!K1492&gt;=96,0),"")</f>
        <v>1</v>
      </c>
      <c r="Z1547" t="str" cm="1">
        <f t="array" ref="Z1547">IF(OR(W1547="SI",X1547="SI"),_xlfn.IFS(OR(AND('Paraclinicos '!K1493&lt;=83),AND('Paraclinicos '!K1493&gt;=97,AA1547=2)),3,OR(AND('Paraclinicos '!K1493&lt;=86),AND('Paraclinicos '!K1493&gt;=94,AA1547=2)),2,OR(AND('Paraclinicos '!K1493&lt;=88),AND('Paraclinicos '!K1493&gt;=92,AA1547=2)),1,OR(AND('Paraclinicos '!K1493&gt;=88,'Paraclinicos '!K1493&lt;=92),AND('Paraclinicos '!K1493&gt;=93,AA1547=0)),0),"")</f>
        <v/>
      </c>
      <c r="AA1547" cm="1">
        <f t="array" ref="AA1547">_xlfn.IFS('Paraclinicos '!E1492="","",'Paraclinicos '!E1492="Oxigeno",2,'Paraclinicos '!E1492="Aire",0)</f>
        <v>2</v>
      </c>
    </row>
    <row r="1548" spans="1:27" x14ac:dyDescent="0.25">
      <c r="A1548">
        <f>'Paraclinicos '!A1493</f>
        <v>546</v>
      </c>
      <c r="B1548" s="3">
        <f>'Paraclinicos '!R1493</f>
        <v>44197</v>
      </c>
      <c r="C1548" cm="1">
        <f t="array" ref="C1548">_xlfn.IFS('Paraclinicos '!Q1493="","",'Paraclinicos '!Q1493&gt;60,3,'Paraclinicos '!Q1493&lt;=60,1)</f>
        <v>3</v>
      </c>
      <c r="D1548" t="str">
        <f>IFERROR(IF(INDEX('BD Demog para scores enalazar'!BC$2:BC$3000,MATCH(Formulas!A1548,'BD Demog para scores enalazar'!A$2:A$3000,0))=0,"SI","NO"),"")</f>
        <v>SI</v>
      </c>
      <c r="E1548" cm="1">
        <f t="array" ref="E1548">_xlfn.IFS(D1548="","",D1548="SI",4,D1548="NO",1)</f>
        <v>4</v>
      </c>
      <c r="F1548" cm="1">
        <f t="array" ref="F1548">_xlfn.IFS('Paraclinicos '!B1493="","",'Paraclinicos '!B1493&gt;1,1,'Paraclinicos '!B1493&lt;=1,3)</f>
        <v>1</v>
      </c>
      <c r="G1548" cm="1">
        <f t="array" ref="G1548">_xlfn.IFS('Paraclinicos '!D1493="","",AND('Paraclinicos '!D1493&gt;=250,'Paraclinicos '!D1493&lt;=500),2,'Paraclinicos '!D1493&gt;500,3,'Paraclinicos '!D1493&lt;250,1)</f>
        <v>2</v>
      </c>
      <c r="H1548" s="50">
        <f t="shared" si="73"/>
        <v>10</v>
      </c>
      <c r="I1548" cm="1">
        <f t="array" ref="I1548">_xlfn.IFS('Paraclinicos '!Q1493="","",'Paraclinicos '!Q1493&gt;=65,1,'Paraclinicos '!Q1493&lt;65,0)</f>
        <v>1</v>
      </c>
      <c r="J1548" cm="1">
        <f t="array" ref="J1548">_xlfn.IFS('Paraclinicos '!I1493="","",'Paraclinicos '!I1493&gt;7,1,'Paraclinicos '!I1493&lt;=7,0)</f>
        <v>1</v>
      </c>
      <c r="K1548" cm="1">
        <f t="array" ref="K1548">_xlfn.IFS('Paraclinicos '!W1493="","",'Paraclinicos '!W1493&lt;=8,1,'Paraclinicos '!W1493&gt;8,0)</f>
        <v>1</v>
      </c>
      <c r="L1548" cm="1">
        <f t="array" ref="L1548">_xlfn.IFS('Paraclinicos '!S1493="","",'Paraclinicos '!S1493&gt;=30,1,'Paraclinicos '!S1493&lt;30,0)</f>
        <v>0</v>
      </c>
      <c r="M1548" cm="1">
        <f t="array" ref="M1548">_xlfn.IFS(OR('Paraclinicos '!T1493="",'Paraclinicos '!U1493=""),"",OR('Paraclinicos '!T1493&lt;=90,'Paraclinicos '!U1493&lt;=60),1,OR('Paraclinicos '!T1493&gt;90,'Paraclinicos '!U1493&gt;60),0)</f>
        <v>0</v>
      </c>
      <c r="N1548" s="45">
        <f t="shared" si="74"/>
        <v>3</v>
      </c>
      <c r="O1548" cm="1">
        <f t="array" ref="O1548">_xlfn.IFS(OR('Paraclinicos '!M1493="",'Paraclinicos '!N1493="",'Paraclinicos '!N1493=0),"",'Paraclinicos '!M1493/'Paraclinicos '!N1493&lt;100,4,'Paraclinicos '!M1493/'Paraclinicos '!N1493&lt;200,3,'Paraclinicos '!M1493/'Paraclinicos '!N1493&lt;300,2,'Paraclinicos '!M1493/'Paraclinicos '!N1493&lt;400,1,'Paraclinicos '!M1493/'Paraclinicos '!N1493&gt;=400,0)</f>
        <v>0</v>
      </c>
      <c r="P1548" cm="1">
        <f t="array" ref="P1548">_xlfn.IFS('Paraclinicos '!C1493="","",'Paraclinicos '!C1493&lt;20,4,'Paraclinicos '!C1493&lt;50,3,'Paraclinicos '!C1493&lt;100,2,'Paraclinicos '!C1493&lt;150,1,'Paraclinicos '!C1493&gt;150,0)</f>
        <v>0</v>
      </c>
      <c r="Q1548" cm="1">
        <f t="array" ref="Q1548">_xlfn.IFS('Paraclinicos '!O1493="","",'Paraclinicos '!O1493&lt;1.2,0,'Paraclinicos '!O1493&lt;2,1,'Paraclinicos '!O1493&lt;3.5,2,'Paraclinicos '!O1493&lt;5,3,'Paraclinicos '!O1493&gt;5,4)</f>
        <v>2</v>
      </c>
      <c r="R1548" cm="1">
        <f t="array" ref="R1548">_xlfn.IFS('Paraclinicos '!J1493="","",'Paraclinicos '!J1493&lt;1.2,0,'Paraclinicos '!J1493&lt;2,1,'Paraclinicos '!J1493&lt;6,2,'Paraclinicos '!J1493&lt;12,3,'Paraclinicos '!J1493&gt;=12,4)</f>
        <v>0</v>
      </c>
      <c r="S1548" cm="1">
        <f t="array" ref="S1548">_xlfn.IFS('Paraclinicos '!Y1493="","",'Paraclinicos '!Y1493&lt;70,1,'Paraclinicos '!Y1493&gt;=70,0)</f>
        <v>0</v>
      </c>
      <c r="T1548" cm="1">
        <f t="array" ref="T1548">_xlfn.IFS('Paraclinicos '!W1493="","",'Paraclinicos '!W1493&lt;6,4,'Paraclinicos '!W1493&lt;10,3,'Paraclinicos '!W1493&lt;13,2,'Paraclinicos '!W1493&lt;15,1,'Paraclinicos '!W1493=15,0)</f>
        <v>4</v>
      </c>
      <c r="U1548" s="54">
        <f t="shared" si="72"/>
        <v>6</v>
      </c>
      <c r="V1548" cm="1">
        <f t="array" ref="V1548">_xlfn.IFS('Paraclinicos '!S1493="","",OR('Paraclinicos '!S1493&lt;=8,'Paraclinicos '!S1493&gt;=25),3,'Paraclinicos '!S1493&lt;12,1,'Paraclinicos '!S1493&lt;21,0,'Paraclinicos '!S1493&lt;25,2)</f>
        <v>0</v>
      </c>
      <c r="W1548" t="str">
        <f>IFERROR(IF(INDEX('BD Demog para scores enalazar'!Y$2:'BD Demog para scores enalazar'!Y$3000,MATCH(Formulas!A1548,'BD Demog para scores enalazar'!A$2:'BD Demog para scores enalazar'!A$3000,0))=1,"SI","NO"),"")</f>
        <v>NO</v>
      </c>
      <c r="X1548" s="9" t="str">
        <f>IFERROR(IF(INDEX('BD Demog para scores enalazar'!AJ$2:'BD Demog para scores enalazar'!AJ$3000,MATCH(Formulas!A1548,'BD Demog para scores enalazar'!A$2:'BD Demog para scores enalazar'!A$3000,0))=1,"SI","NO"),"")</f>
        <v>NO</v>
      </c>
      <c r="Y1548" cm="1">
        <f t="array" ref="Y1548">IF(AND(W1548="NO",X1548="NO"),_xlfn.IFS('Paraclinicos '!K1493&lt;=91,3,'Paraclinicos '!K1493&lt;94,2,'Paraclinicos '!K1493&lt;96,1,'Paraclinicos '!K1493&gt;=96,0),"")</f>
        <v>0</v>
      </c>
      <c r="Z1548" t="str" cm="1">
        <f t="array" ref="Z1548">IF(OR(W1548="SI",X1548="SI"),_xlfn.IFS(OR(AND('Paraclinicos '!K1494&lt;=83),AND('Paraclinicos '!K1494&gt;=97,AA1548=2)),3,OR(AND('Paraclinicos '!K1494&lt;=86),AND('Paraclinicos '!K1494&gt;=94,AA1548=2)),2,OR(AND('Paraclinicos '!K1494&lt;=88),AND('Paraclinicos '!K1494&gt;=92,AA1548=2)),1,OR(AND('Paraclinicos '!K1494&gt;=88,'Paraclinicos '!K1494&lt;=92),AND('Paraclinicos '!K1494&gt;=93,AA1548=0)),0),"")</f>
        <v/>
      </c>
      <c r="AA1548" cm="1">
        <f t="array" ref="AA1548">_xlfn.IFS('Paraclinicos '!E1493="","",'Paraclinicos '!E1493="Oxigeno",2,'Paraclinicos '!E1493="Aire",0)</f>
        <v>2</v>
      </c>
    </row>
    <row r="1549" spans="1:27" x14ac:dyDescent="0.25">
      <c r="A1549">
        <f>'Paraclinicos '!A1494</f>
        <v>546</v>
      </c>
      <c r="B1549" s="3">
        <f>'Paraclinicos '!R1494</f>
        <v>44199</v>
      </c>
      <c r="C1549" cm="1">
        <f t="array" ref="C1549">_xlfn.IFS('Paraclinicos '!Q1494="","",'Paraclinicos '!Q1494&gt;60,3,'Paraclinicos '!Q1494&lt;=60,1)</f>
        <v>3</v>
      </c>
      <c r="D1549" t="str">
        <f>IFERROR(IF(INDEX('BD Demog para scores enalazar'!BC$2:BC$3000,MATCH(Formulas!A1549,'BD Demog para scores enalazar'!A$2:A$3000,0))=0,"SI","NO"),"")</f>
        <v>SI</v>
      </c>
      <c r="E1549" cm="1">
        <f t="array" ref="E1549">_xlfn.IFS(D1549="","",D1549="SI",4,D1549="NO",1)</f>
        <v>4</v>
      </c>
      <c r="F1549" cm="1">
        <f t="array" ref="F1549">_xlfn.IFS('Paraclinicos '!B1494="","",'Paraclinicos '!B1494&gt;1,1,'Paraclinicos '!B1494&lt;=1,3)</f>
        <v>3</v>
      </c>
      <c r="G1549" t="str" cm="1">
        <f t="array" ref="G1549">_xlfn.IFS('Paraclinicos '!D1494="","",AND('Paraclinicos '!D1494&gt;=250,'Paraclinicos '!D1494&lt;=500),2,'Paraclinicos '!D1494&gt;500,3,'Paraclinicos '!D1494&lt;250,1)</f>
        <v/>
      </c>
      <c r="H1549" s="50">
        <f t="shared" si="73"/>
        <v>10</v>
      </c>
      <c r="I1549" cm="1">
        <f t="array" ref="I1549">_xlfn.IFS('Paraclinicos '!Q1494="","",'Paraclinicos '!Q1494&gt;=65,1,'Paraclinicos '!Q1494&lt;65,0)</f>
        <v>1</v>
      </c>
      <c r="J1549" cm="1">
        <f t="array" ref="J1549">_xlfn.IFS('Paraclinicos '!I1494="","",'Paraclinicos '!I1494&gt;7,1,'Paraclinicos '!I1494&lt;=7,0)</f>
        <v>1</v>
      </c>
      <c r="K1549" cm="1">
        <f t="array" ref="K1549">_xlfn.IFS('Paraclinicos '!W1494="","",'Paraclinicos '!W1494&lt;=8,1,'Paraclinicos '!W1494&gt;8,0)</f>
        <v>0</v>
      </c>
      <c r="L1549" cm="1">
        <f t="array" ref="L1549">_xlfn.IFS('Paraclinicos '!S1494="","",'Paraclinicos '!S1494&gt;=30,1,'Paraclinicos '!S1494&lt;30,0)</f>
        <v>0</v>
      </c>
      <c r="M1549" cm="1">
        <f t="array" ref="M1549">_xlfn.IFS(OR('Paraclinicos '!T1494="",'Paraclinicos '!U1494=""),"",OR('Paraclinicos '!T1494&lt;=90,'Paraclinicos '!U1494&lt;=60),1,OR('Paraclinicos '!T1494&gt;90,'Paraclinicos '!U1494&gt;60),0)</f>
        <v>1</v>
      </c>
      <c r="N1549" s="45">
        <f t="shared" si="74"/>
        <v>4</v>
      </c>
      <c r="O1549" cm="1">
        <f t="array" ref="O1549">_xlfn.IFS(OR('Paraclinicos '!M1494="",'Paraclinicos '!N1494="",'Paraclinicos '!N1494=0),"",'Paraclinicos '!M1494/'Paraclinicos '!N1494&lt;100,4,'Paraclinicos '!M1494/'Paraclinicos '!N1494&lt;200,3,'Paraclinicos '!M1494/'Paraclinicos '!N1494&lt;300,2,'Paraclinicos '!M1494/'Paraclinicos '!N1494&lt;400,1,'Paraclinicos '!M1494/'Paraclinicos '!N1494&gt;=400,0)</f>
        <v>2</v>
      </c>
      <c r="P1549" cm="1">
        <f t="array" ref="P1549">_xlfn.IFS('Paraclinicos '!C1494="","",'Paraclinicos '!C1494&lt;20,4,'Paraclinicos '!C1494&lt;50,3,'Paraclinicos '!C1494&lt;100,2,'Paraclinicos '!C1494&lt;150,1,'Paraclinicos '!C1494&gt;150,0)</f>
        <v>0</v>
      </c>
      <c r="Q1549" cm="1">
        <f t="array" ref="Q1549">_xlfn.IFS('Paraclinicos '!O1494="","",'Paraclinicos '!O1494&lt;1.2,0,'Paraclinicos '!O1494&lt;2,1,'Paraclinicos '!O1494&lt;3.5,2,'Paraclinicos '!O1494&lt;5,3,'Paraclinicos '!O1494&gt;5,4)</f>
        <v>2</v>
      </c>
      <c r="R1549" cm="1">
        <f t="array" ref="R1549">_xlfn.IFS('Paraclinicos '!J1494="","",'Paraclinicos '!J1494&lt;1.2,0,'Paraclinicos '!J1494&lt;2,1,'Paraclinicos '!J1494&lt;6,2,'Paraclinicos '!J1494&lt;12,3,'Paraclinicos '!J1494&gt;=12,4)</f>
        <v>0</v>
      </c>
      <c r="S1549" cm="1">
        <f t="array" ref="S1549">_xlfn.IFS('Paraclinicos '!Y1494="","",'Paraclinicos '!Y1494&lt;70,1,'Paraclinicos '!Y1494&gt;=70,0)</f>
        <v>0</v>
      </c>
      <c r="T1549" cm="1">
        <f t="array" ref="T1549">_xlfn.IFS('Paraclinicos '!W1494="","",'Paraclinicos '!W1494&lt;6,4,'Paraclinicos '!W1494&lt;10,3,'Paraclinicos '!W1494&lt;13,2,'Paraclinicos '!W1494&lt;15,1,'Paraclinicos '!W1494=15,0)</f>
        <v>2</v>
      </c>
      <c r="U1549" s="54">
        <f t="shared" si="72"/>
        <v>6</v>
      </c>
      <c r="V1549" cm="1">
        <f t="array" ref="V1549">_xlfn.IFS('Paraclinicos '!S1494="","",OR('Paraclinicos '!S1494&lt;=8,'Paraclinicos '!S1494&gt;=25),3,'Paraclinicos '!S1494&lt;12,1,'Paraclinicos '!S1494&lt;21,0,'Paraclinicos '!S1494&lt;25,2)</f>
        <v>0</v>
      </c>
      <c r="W1549" t="str">
        <f>IFERROR(IF(INDEX('BD Demog para scores enalazar'!Y$2:'BD Demog para scores enalazar'!Y$3000,MATCH(Formulas!A1549,'BD Demog para scores enalazar'!A$2:'BD Demog para scores enalazar'!A$3000,0))=1,"SI","NO"),"")</f>
        <v>NO</v>
      </c>
      <c r="X1549" s="9" t="str">
        <f>IFERROR(IF(INDEX('BD Demog para scores enalazar'!AJ$2:'BD Demog para scores enalazar'!AJ$3000,MATCH(Formulas!A1549,'BD Demog para scores enalazar'!A$2:'BD Demog para scores enalazar'!A$3000,0))=1,"SI","NO"),"")</f>
        <v>NO</v>
      </c>
      <c r="Y1549" cm="1">
        <f t="array" ref="Y1549">IF(AND(W1549="NO",X1549="NO"),_xlfn.IFS('Paraclinicos '!K1494&lt;=91,3,'Paraclinicos '!K1494&lt;94,2,'Paraclinicos '!K1494&lt;96,1,'Paraclinicos '!K1494&gt;=96,0),"")</f>
        <v>3</v>
      </c>
      <c r="Z1549" t="str" cm="1">
        <f t="array" ref="Z1549">IF(OR(W1549="SI",X1549="SI"),_xlfn.IFS(OR(AND('Paraclinicos '!K1495&lt;=83),AND('Paraclinicos '!K1495&gt;=97,AA1549=2)),3,OR(AND('Paraclinicos '!K1495&lt;=86),AND('Paraclinicos '!K1495&gt;=94,AA1549=2)),2,OR(AND('Paraclinicos '!K1495&lt;=88),AND('Paraclinicos '!K1495&gt;=92,AA1549=2)),1,OR(AND('Paraclinicos '!K1495&gt;=88,'Paraclinicos '!K1495&lt;=92),AND('Paraclinicos '!K1495&gt;=93,AA1549=0)),0),"")</f>
        <v/>
      </c>
      <c r="AA1549" cm="1">
        <f t="array" ref="AA1549">_xlfn.IFS('Paraclinicos '!E1494="","",'Paraclinicos '!E1494="Oxigeno",2,'Paraclinicos '!E1494="Aire",0)</f>
        <v>2</v>
      </c>
    </row>
    <row r="1550" spans="1:27" x14ac:dyDescent="0.25">
      <c r="A1550">
        <f>'Paraclinicos '!A1495</f>
        <v>547</v>
      </c>
      <c r="B1550" s="3">
        <f>'Paraclinicos '!R1495</f>
        <v>44210</v>
      </c>
      <c r="C1550" cm="1">
        <f t="array" ref="C1550">_xlfn.IFS('Paraclinicos '!Q1495="","",'Paraclinicos '!Q1495&gt;60,3,'Paraclinicos '!Q1495&lt;=60,1)</f>
        <v>3</v>
      </c>
      <c r="D1550" t="str">
        <f>IFERROR(IF(INDEX('BD Demog para scores enalazar'!BC$2:BC$3000,MATCH(Formulas!A1550,'BD Demog para scores enalazar'!A$2:A$3000,0))=0,"SI","NO"),"")</f>
        <v>SI</v>
      </c>
      <c r="E1550" cm="1">
        <f t="array" ref="E1550">_xlfn.IFS(D1550="","",D1550="SI",4,D1550="NO",1)</f>
        <v>4</v>
      </c>
      <c r="F1550" cm="1">
        <f t="array" ref="F1550">_xlfn.IFS('Paraclinicos '!B1495="","",'Paraclinicos '!B1495&gt;1,1,'Paraclinicos '!B1495&lt;=1,3)</f>
        <v>3</v>
      </c>
      <c r="G1550" cm="1">
        <f t="array" ref="G1550">_xlfn.IFS('Paraclinicos '!D1495="","",AND('Paraclinicos '!D1495&gt;=250,'Paraclinicos '!D1495&lt;=500),2,'Paraclinicos '!D1495&gt;500,3,'Paraclinicos '!D1495&lt;250,1)</f>
        <v>3</v>
      </c>
      <c r="H1550" s="50">
        <f t="shared" si="73"/>
        <v>13</v>
      </c>
      <c r="I1550" cm="1">
        <f t="array" ref="I1550">_xlfn.IFS('Paraclinicos '!Q1495="","",'Paraclinicos '!Q1495&gt;=65,1,'Paraclinicos '!Q1495&lt;65,0)</f>
        <v>0</v>
      </c>
      <c r="J1550" cm="1">
        <f t="array" ref="J1550">_xlfn.IFS('Paraclinicos '!I1495="","",'Paraclinicos '!I1495&gt;7,1,'Paraclinicos '!I1495&lt;=7,0)</f>
        <v>1</v>
      </c>
      <c r="K1550" cm="1">
        <f t="array" ref="K1550">_xlfn.IFS('Paraclinicos '!W1495="","",'Paraclinicos '!W1495&lt;=8,1,'Paraclinicos '!W1495&gt;8,0)</f>
        <v>0</v>
      </c>
      <c r="L1550" cm="1">
        <f t="array" ref="L1550">_xlfn.IFS('Paraclinicos '!S1495="","",'Paraclinicos '!S1495&gt;=30,1,'Paraclinicos '!S1495&lt;30,0)</f>
        <v>0</v>
      </c>
      <c r="M1550" cm="1">
        <f t="array" ref="M1550">_xlfn.IFS(OR('Paraclinicos '!T1495="",'Paraclinicos '!U1495=""),"",OR('Paraclinicos '!T1495&lt;=90,'Paraclinicos '!U1495&lt;=60),1,OR('Paraclinicos '!T1495&gt;90,'Paraclinicos '!U1495&gt;60),0)</f>
        <v>0</v>
      </c>
      <c r="N1550" s="45">
        <f t="shared" si="74"/>
        <v>3</v>
      </c>
      <c r="O1550" cm="1">
        <f t="array" ref="O1550">_xlfn.IFS(OR('Paraclinicos '!M1495="",'Paraclinicos '!N1495="",'Paraclinicos '!N1495=0),"",'Paraclinicos '!M1495/'Paraclinicos '!N1495&lt;100,4,'Paraclinicos '!M1495/'Paraclinicos '!N1495&lt;200,3,'Paraclinicos '!M1495/'Paraclinicos '!N1495&lt;300,2,'Paraclinicos '!M1495/'Paraclinicos '!N1495&lt;400,1,'Paraclinicos '!M1495/'Paraclinicos '!N1495&gt;=400,0)</f>
        <v>2</v>
      </c>
      <c r="P1550" cm="1">
        <f t="array" ref="P1550">_xlfn.IFS('Paraclinicos '!C1495="","",'Paraclinicos '!C1495&lt;20,4,'Paraclinicos '!C1495&lt;50,3,'Paraclinicos '!C1495&lt;100,2,'Paraclinicos '!C1495&lt;150,1,'Paraclinicos '!C1495&gt;150,0)</f>
        <v>0</v>
      </c>
      <c r="Q1550" cm="1">
        <f t="array" ref="Q1550">_xlfn.IFS('Paraclinicos '!O1495="","",'Paraclinicos '!O1495&lt;1.2,0,'Paraclinicos '!O1495&lt;2,1,'Paraclinicos '!O1495&lt;3.5,2,'Paraclinicos '!O1495&lt;5,3,'Paraclinicos '!O1495&gt;5,4)</f>
        <v>0</v>
      </c>
      <c r="R1550" cm="1">
        <f t="array" ref="R1550">_xlfn.IFS('Paraclinicos '!J1495="","",'Paraclinicos '!J1495&lt;1.2,0,'Paraclinicos '!J1495&lt;2,1,'Paraclinicos '!J1495&lt;6,2,'Paraclinicos '!J1495&lt;12,3,'Paraclinicos '!J1495&gt;=12,4)</f>
        <v>0</v>
      </c>
      <c r="S1550" cm="1">
        <f t="array" ref="S1550">_xlfn.IFS('Paraclinicos '!Y1495="","",'Paraclinicos '!Y1495&lt;70,1,'Paraclinicos '!Y1495&gt;=70,0)</f>
        <v>0</v>
      </c>
      <c r="T1550" cm="1">
        <f t="array" ref="T1550">_xlfn.IFS('Paraclinicos '!W1495="","",'Paraclinicos '!W1495&lt;6,4,'Paraclinicos '!W1495&lt;10,3,'Paraclinicos '!W1495&lt;13,2,'Paraclinicos '!W1495&lt;15,1,'Paraclinicos '!W1495=15,0)</f>
        <v>0</v>
      </c>
      <c r="U1550" s="54">
        <f t="shared" si="72"/>
        <v>2</v>
      </c>
      <c r="V1550" cm="1">
        <f t="array" ref="V1550">_xlfn.IFS('Paraclinicos '!S1495="","",OR('Paraclinicos '!S1495&lt;=8,'Paraclinicos '!S1495&gt;=25),3,'Paraclinicos '!S1495&lt;12,1,'Paraclinicos '!S1495&lt;21,0,'Paraclinicos '!S1495&lt;25,2)</f>
        <v>3</v>
      </c>
      <c r="W1550" t="str">
        <f>IFERROR(IF(INDEX('BD Demog para scores enalazar'!Y$2:'BD Demog para scores enalazar'!Y$3000,MATCH(Formulas!A1550,'BD Demog para scores enalazar'!A$2:'BD Demog para scores enalazar'!A$3000,0))=1,"SI","NO"),"")</f>
        <v>NO</v>
      </c>
      <c r="X1550" s="9" t="str">
        <f>IFERROR(IF(INDEX('BD Demog para scores enalazar'!AJ$2:'BD Demog para scores enalazar'!AJ$3000,MATCH(Formulas!A1550,'BD Demog para scores enalazar'!A$2:'BD Demog para scores enalazar'!A$3000,0))=1,"SI","NO"),"")</f>
        <v>NO</v>
      </c>
      <c r="Y1550" cm="1">
        <f t="array" ref="Y1550">IF(AND(W1550="NO",X1550="NO"),_xlfn.IFS('Paraclinicos '!K1495&lt;=91,3,'Paraclinicos '!K1495&lt;94,2,'Paraclinicos '!K1495&lt;96,1,'Paraclinicos '!K1495&gt;=96,0),"")</f>
        <v>3</v>
      </c>
      <c r="Z1550" t="str" cm="1">
        <f t="array" ref="Z1550">IF(OR(W1550="SI",X1550="SI"),_xlfn.IFS(OR(AND('Paraclinicos '!K1496&lt;=83),AND('Paraclinicos '!K1496&gt;=97,AA1550=2)),3,OR(AND('Paraclinicos '!K1496&lt;=86),AND('Paraclinicos '!K1496&gt;=94,AA1550=2)),2,OR(AND('Paraclinicos '!K1496&lt;=88),AND('Paraclinicos '!K1496&gt;=92,AA1550=2)),1,OR(AND('Paraclinicos '!K1496&gt;=88,'Paraclinicos '!K1496&lt;=92),AND('Paraclinicos '!K1496&gt;=93,AA1550=0)),0),"")</f>
        <v/>
      </c>
      <c r="AA1550" cm="1">
        <f t="array" ref="AA1550">_xlfn.IFS('Paraclinicos '!E1495="","",'Paraclinicos '!E1495="Oxigeno",2,'Paraclinicos '!E1495="Aire",0)</f>
        <v>2</v>
      </c>
    </row>
    <row r="1551" spans="1:27" x14ac:dyDescent="0.25">
      <c r="A1551">
        <f>'Paraclinicos '!A1496</f>
        <v>547</v>
      </c>
      <c r="B1551" s="3">
        <f>'Paraclinicos '!R1496</f>
        <v>44211</v>
      </c>
      <c r="C1551" cm="1">
        <f t="array" ref="C1551">_xlfn.IFS('Paraclinicos '!Q1496="","",'Paraclinicos '!Q1496&gt;60,3,'Paraclinicos '!Q1496&lt;=60,1)</f>
        <v>3</v>
      </c>
      <c r="D1551" t="str">
        <f>IFERROR(IF(INDEX('BD Demog para scores enalazar'!BC$2:BC$3000,MATCH(Formulas!A1551,'BD Demog para scores enalazar'!A$2:A$3000,0))=0,"SI","NO"),"")</f>
        <v>SI</v>
      </c>
      <c r="E1551" cm="1">
        <f t="array" ref="E1551">_xlfn.IFS(D1551="","",D1551="SI",4,D1551="NO",1)</f>
        <v>4</v>
      </c>
      <c r="F1551" cm="1">
        <f t="array" ref="F1551">_xlfn.IFS('Paraclinicos '!B1496="","",'Paraclinicos '!B1496&gt;1,1,'Paraclinicos '!B1496&lt;=1,3)</f>
        <v>3</v>
      </c>
      <c r="G1551" t="str" cm="1">
        <f t="array" ref="G1551">_xlfn.IFS('Paraclinicos '!D1496="","",AND('Paraclinicos '!D1496&gt;=250,'Paraclinicos '!D1496&lt;=500),2,'Paraclinicos '!D1496&gt;500,3,'Paraclinicos '!D1496&lt;250,1)</f>
        <v/>
      </c>
      <c r="H1551" s="50">
        <f t="shared" si="73"/>
        <v>10</v>
      </c>
      <c r="I1551" cm="1">
        <f t="array" ref="I1551">_xlfn.IFS('Paraclinicos '!Q1496="","",'Paraclinicos '!Q1496&gt;=65,1,'Paraclinicos '!Q1496&lt;65,0)</f>
        <v>0</v>
      </c>
      <c r="J1551" cm="1">
        <f t="array" ref="J1551">_xlfn.IFS('Paraclinicos '!I1496="","",'Paraclinicos '!I1496&gt;7,1,'Paraclinicos '!I1496&lt;=7,0)</f>
        <v>1</v>
      </c>
      <c r="K1551" cm="1">
        <f t="array" ref="K1551">_xlfn.IFS('Paraclinicos '!W1496="","",'Paraclinicos '!W1496&lt;=8,1,'Paraclinicos '!W1496&gt;8,0)</f>
        <v>1</v>
      </c>
      <c r="L1551" cm="1">
        <f t="array" ref="L1551">_xlfn.IFS('Paraclinicos '!S1496="","",'Paraclinicos '!S1496&gt;=30,1,'Paraclinicos '!S1496&lt;30,0)</f>
        <v>0</v>
      </c>
      <c r="M1551" cm="1">
        <f t="array" ref="M1551">_xlfn.IFS(OR('Paraclinicos '!T1496="",'Paraclinicos '!U1496=""),"",OR('Paraclinicos '!T1496&lt;=90,'Paraclinicos '!U1496&lt;=60),1,OR('Paraclinicos '!T1496&gt;90,'Paraclinicos '!U1496&gt;60),0)</f>
        <v>0</v>
      </c>
      <c r="N1551" s="45">
        <f t="shared" si="74"/>
        <v>3</v>
      </c>
      <c r="O1551" cm="1">
        <f t="array" ref="O1551">_xlfn.IFS(OR('Paraclinicos '!M1496="",'Paraclinicos '!N1496="",'Paraclinicos '!N1496=0),"",'Paraclinicos '!M1496/'Paraclinicos '!N1496&lt;100,4,'Paraclinicos '!M1496/'Paraclinicos '!N1496&lt;200,3,'Paraclinicos '!M1496/'Paraclinicos '!N1496&lt;300,2,'Paraclinicos '!M1496/'Paraclinicos '!N1496&lt;400,1,'Paraclinicos '!M1496/'Paraclinicos '!N1496&gt;=400,0)</f>
        <v>2</v>
      </c>
      <c r="P1551" cm="1">
        <f t="array" ref="P1551">_xlfn.IFS('Paraclinicos '!C1496="","",'Paraclinicos '!C1496&lt;20,4,'Paraclinicos '!C1496&lt;50,3,'Paraclinicos '!C1496&lt;100,2,'Paraclinicos '!C1496&lt;150,1,'Paraclinicos '!C1496&gt;150,0)</f>
        <v>0</v>
      </c>
      <c r="Q1551" cm="1">
        <f t="array" ref="Q1551">_xlfn.IFS('Paraclinicos '!O1496="","",'Paraclinicos '!O1496&lt;1.2,0,'Paraclinicos '!O1496&lt;2,1,'Paraclinicos '!O1496&lt;3.5,2,'Paraclinicos '!O1496&lt;5,3,'Paraclinicos '!O1496&gt;5,4)</f>
        <v>0</v>
      </c>
      <c r="R1551" cm="1">
        <f t="array" ref="R1551">_xlfn.IFS('Paraclinicos '!J1496="","",'Paraclinicos '!J1496&lt;1.2,0,'Paraclinicos '!J1496&lt;2,1,'Paraclinicos '!J1496&lt;6,2,'Paraclinicos '!J1496&lt;12,3,'Paraclinicos '!J1496&gt;=12,4)</f>
        <v>0</v>
      </c>
      <c r="S1551" cm="1">
        <f t="array" ref="S1551">_xlfn.IFS('Paraclinicos '!Y1496="","",'Paraclinicos '!Y1496&lt;70,1,'Paraclinicos '!Y1496&gt;=70,0)</f>
        <v>0</v>
      </c>
      <c r="T1551" cm="1">
        <f t="array" ref="T1551">_xlfn.IFS('Paraclinicos '!W1496="","",'Paraclinicos '!W1496&lt;6,4,'Paraclinicos '!W1496&lt;10,3,'Paraclinicos '!W1496&lt;13,2,'Paraclinicos '!W1496&lt;15,1,'Paraclinicos '!W1496=15,0)</f>
        <v>4</v>
      </c>
      <c r="U1551" s="54">
        <f t="shared" si="72"/>
        <v>6</v>
      </c>
      <c r="V1551" cm="1">
        <f t="array" ref="V1551">_xlfn.IFS('Paraclinicos '!S1496="","",OR('Paraclinicos '!S1496&lt;=8,'Paraclinicos '!S1496&gt;=25),3,'Paraclinicos '!S1496&lt;12,1,'Paraclinicos '!S1496&lt;21,0,'Paraclinicos '!S1496&lt;25,2)</f>
        <v>0</v>
      </c>
      <c r="W1551" t="str">
        <f>IFERROR(IF(INDEX('BD Demog para scores enalazar'!Y$2:'BD Demog para scores enalazar'!Y$3000,MATCH(Formulas!A1551,'BD Demog para scores enalazar'!A$2:'BD Demog para scores enalazar'!A$3000,0))=1,"SI","NO"),"")</f>
        <v>NO</v>
      </c>
      <c r="X1551" s="9" t="str">
        <f>IFERROR(IF(INDEX('BD Demog para scores enalazar'!AJ$2:'BD Demog para scores enalazar'!AJ$3000,MATCH(Formulas!A1551,'BD Demog para scores enalazar'!A$2:'BD Demog para scores enalazar'!A$3000,0))=1,"SI","NO"),"")</f>
        <v>NO</v>
      </c>
      <c r="Y1551" cm="1">
        <f t="array" ref="Y1551">IF(AND(W1551="NO",X1551="NO"),_xlfn.IFS('Paraclinicos '!K1496&lt;=91,3,'Paraclinicos '!K1496&lt;94,2,'Paraclinicos '!K1496&lt;96,1,'Paraclinicos '!K1496&gt;=96,0),"")</f>
        <v>3</v>
      </c>
      <c r="Z1551" t="str" cm="1">
        <f t="array" ref="Z1551">IF(OR(W1551="SI",X1551="SI"),_xlfn.IFS(OR(AND('Paraclinicos '!K1497&lt;=83),AND('Paraclinicos '!K1497&gt;=97,AA1551=2)),3,OR(AND('Paraclinicos '!K1497&lt;=86),AND('Paraclinicos '!K1497&gt;=94,AA1551=2)),2,OR(AND('Paraclinicos '!K1497&lt;=88),AND('Paraclinicos '!K1497&gt;=92,AA1551=2)),1,OR(AND('Paraclinicos '!K1497&gt;=88,'Paraclinicos '!K1497&lt;=92),AND('Paraclinicos '!K1497&gt;=93,AA1551=0)),0),"")</f>
        <v/>
      </c>
      <c r="AA1551" cm="1">
        <f t="array" ref="AA1551">_xlfn.IFS('Paraclinicos '!E1496="","",'Paraclinicos '!E1496="Oxigeno",2,'Paraclinicos '!E1496="Aire",0)</f>
        <v>2</v>
      </c>
    </row>
    <row r="1552" spans="1:27" x14ac:dyDescent="0.25">
      <c r="A1552">
        <f>'Paraclinicos '!A1497</f>
        <v>547</v>
      </c>
      <c r="B1552" s="3">
        <f>'Paraclinicos '!R1497</f>
        <v>44213</v>
      </c>
      <c r="C1552" cm="1">
        <f t="array" ref="C1552">_xlfn.IFS('Paraclinicos '!Q1497="","",'Paraclinicos '!Q1497&gt;60,3,'Paraclinicos '!Q1497&lt;=60,1)</f>
        <v>3</v>
      </c>
      <c r="D1552" t="str">
        <f>IFERROR(IF(INDEX('BD Demog para scores enalazar'!BC$2:BC$3000,MATCH(Formulas!A1552,'BD Demog para scores enalazar'!A$2:A$3000,0))=0,"SI","NO"),"")</f>
        <v>SI</v>
      </c>
      <c r="E1552" cm="1">
        <f t="array" ref="E1552">_xlfn.IFS(D1552="","",D1552="SI",4,D1552="NO",1)</f>
        <v>4</v>
      </c>
      <c r="F1552" cm="1">
        <f t="array" ref="F1552">_xlfn.IFS('Paraclinicos '!B1497="","",'Paraclinicos '!B1497&gt;1,1,'Paraclinicos '!B1497&lt;=1,3)</f>
        <v>3</v>
      </c>
      <c r="G1552" t="str" cm="1">
        <f t="array" ref="G1552">_xlfn.IFS('Paraclinicos '!D1497="","",AND('Paraclinicos '!D1497&gt;=250,'Paraclinicos '!D1497&lt;=500),2,'Paraclinicos '!D1497&gt;500,3,'Paraclinicos '!D1497&lt;250,1)</f>
        <v/>
      </c>
      <c r="H1552" s="50">
        <f t="shared" si="73"/>
        <v>10</v>
      </c>
      <c r="I1552" cm="1">
        <f t="array" ref="I1552">_xlfn.IFS('Paraclinicos '!Q1497="","",'Paraclinicos '!Q1497&gt;=65,1,'Paraclinicos '!Q1497&lt;65,0)</f>
        <v>0</v>
      </c>
      <c r="J1552" cm="1">
        <f t="array" ref="J1552">_xlfn.IFS('Paraclinicos '!I1497="","",'Paraclinicos '!I1497&gt;7,1,'Paraclinicos '!I1497&lt;=7,0)</f>
        <v>1</v>
      </c>
      <c r="K1552" cm="1">
        <f t="array" ref="K1552">_xlfn.IFS('Paraclinicos '!W1497="","",'Paraclinicos '!W1497&lt;=8,1,'Paraclinicos '!W1497&gt;8,0)</f>
        <v>0</v>
      </c>
      <c r="L1552" cm="1">
        <f t="array" ref="L1552">_xlfn.IFS('Paraclinicos '!S1497="","",'Paraclinicos '!S1497&gt;=30,1,'Paraclinicos '!S1497&lt;30,0)</f>
        <v>0</v>
      </c>
      <c r="M1552" cm="1">
        <f t="array" ref="M1552">_xlfn.IFS(OR('Paraclinicos '!T1497="",'Paraclinicos '!U1497=""),"",OR('Paraclinicos '!T1497&lt;=90,'Paraclinicos '!U1497&lt;=60),1,OR('Paraclinicos '!T1497&gt;90,'Paraclinicos '!U1497&gt;60),0)</f>
        <v>0</v>
      </c>
      <c r="N1552" s="45">
        <f t="shared" si="74"/>
        <v>3</v>
      </c>
      <c r="O1552" cm="1">
        <f t="array" ref="O1552">_xlfn.IFS(OR('Paraclinicos '!M1497="",'Paraclinicos '!N1497="",'Paraclinicos '!N1497=0),"",'Paraclinicos '!M1497/'Paraclinicos '!N1497&lt;100,4,'Paraclinicos '!M1497/'Paraclinicos '!N1497&lt;200,3,'Paraclinicos '!M1497/'Paraclinicos '!N1497&lt;300,2,'Paraclinicos '!M1497/'Paraclinicos '!N1497&lt;400,1,'Paraclinicos '!M1497/'Paraclinicos '!N1497&gt;=400,0)</f>
        <v>2</v>
      </c>
      <c r="P1552" cm="1">
        <f t="array" ref="P1552">_xlfn.IFS('Paraclinicos '!C1497="","",'Paraclinicos '!C1497&lt;20,4,'Paraclinicos '!C1497&lt;50,3,'Paraclinicos '!C1497&lt;100,2,'Paraclinicos '!C1497&lt;150,1,'Paraclinicos '!C1497&gt;150,0)</f>
        <v>1</v>
      </c>
      <c r="Q1552" cm="1">
        <f t="array" ref="Q1552">_xlfn.IFS('Paraclinicos '!O1497="","",'Paraclinicos '!O1497&lt;1.2,0,'Paraclinicos '!O1497&lt;2,1,'Paraclinicos '!O1497&lt;3.5,2,'Paraclinicos '!O1497&lt;5,3,'Paraclinicos '!O1497&gt;5,4)</f>
        <v>0</v>
      </c>
      <c r="R1552" cm="1">
        <f t="array" ref="R1552">_xlfn.IFS('Paraclinicos '!J1497="","",'Paraclinicos '!J1497&lt;1.2,0,'Paraclinicos '!J1497&lt;2,1,'Paraclinicos '!J1497&lt;6,2,'Paraclinicos '!J1497&lt;12,3,'Paraclinicos '!J1497&gt;=12,4)</f>
        <v>0</v>
      </c>
      <c r="S1552" cm="1">
        <f t="array" ref="S1552">_xlfn.IFS('Paraclinicos '!Y1497="","",'Paraclinicos '!Y1497&lt;70,1,'Paraclinicos '!Y1497&gt;=70,0)</f>
        <v>0</v>
      </c>
      <c r="T1552" cm="1">
        <f t="array" ref="T1552">_xlfn.IFS('Paraclinicos '!W1497="","",'Paraclinicos '!W1497&lt;6,4,'Paraclinicos '!W1497&lt;10,3,'Paraclinicos '!W1497&lt;13,2,'Paraclinicos '!W1497&lt;15,1,'Paraclinicos '!W1497=15,0)</f>
        <v>2</v>
      </c>
      <c r="U1552" s="54">
        <f t="shared" si="72"/>
        <v>5</v>
      </c>
      <c r="V1552" cm="1">
        <f t="array" ref="V1552">_xlfn.IFS('Paraclinicos '!S1497="","",OR('Paraclinicos '!S1497&lt;=8,'Paraclinicos '!S1497&gt;=25),3,'Paraclinicos '!S1497&lt;12,1,'Paraclinicos '!S1497&lt;21,0,'Paraclinicos '!S1497&lt;25,2)</f>
        <v>0</v>
      </c>
      <c r="W1552" t="str">
        <f>IFERROR(IF(INDEX('BD Demog para scores enalazar'!Y$2:'BD Demog para scores enalazar'!Y$3000,MATCH(Formulas!A1552,'BD Demog para scores enalazar'!A$2:'BD Demog para scores enalazar'!A$3000,0))=1,"SI","NO"),"")</f>
        <v>NO</v>
      </c>
      <c r="X1552" s="9" t="str">
        <f>IFERROR(IF(INDEX('BD Demog para scores enalazar'!AJ$2:'BD Demog para scores enalazar'!AJ$3000,MATCH(Formulas!A1552,'BD Demog para scores enalazar'!A$2:'BD Demog para scores enalazar'!A$3000,0))=1,"SI","NO"),"")</f>
        <v>NO</v>
      </c>
      <c r="Y1552" cm="1">
        <f t="array" ref="Y1552">IF(AND(W1552="NO",X1552="NO"),_xlfn.IFS('Paraclinicos '!K1497&lt;=91,3,'Paraclinicos '!K1497&lt;94,2,'Paraclinicos '!K1497&lt;96,1,'Paraclinicos '!K1497&gt;=96,0),"")</f>
        <v>3</v>
      </c>
      <c r="Z1552" t="str" cm="1">
        <f t="array" ref="Z1552">IF(OR(W1552="SI",X1552="SI"),_xlfn.IFS(OR(AND('Paraclinicos '!K1498&lt;=83),AND('Paraclinicos '!K1498&gt;=97,AA1552=2)),3,OR(AND('Paraclinicos '!K1498&lt;=86),AND('Paraclinicos '!K1498&gt;=94,AA1552=2)),2,OR(AND('Paraclinicos '!K1498&lt;=88),AND('Paraclinicos '!K1498&gt;=92,AA1552=2)),1,OR(AND('Paraclinicos '!K1498&gt;=88,'Paraclinicos '!K1498&lt;=92),AND('Paraclinicos '!K1498&gt;=93,AA1552=0)),0),"")</f>
        <v/>
      </c>
      <c r="AA1552" cm="1">
        <f t="array" ref="AA1552">_xlfn.IFS('Paraclinicos '!E1497="","",'Paraclinicos '!E1497="Oxigeno",2,'Paraclinicos '!E1497="Aire",0)</f>
        <v>2</v>
      </c>
    </row>
    <row r="1553" spans="1:27" x14ac:dyDescent="0.25">
      <c r="A1553">
        <f>'Paraclinicos '!A1498</f>
        <v>547</v>
      </c>
      <c r="B1553" s="3">
        <f>'Paraclinicos '!R1498</f>
        <v>44215</v>
      </c>
      <c r="C1553" cm="1">
        <f t="array" ref="C1553">_xlfn.IFS('Paraclinicos '!Q1498="","",'Paraclinicos '!Q1498&gt;60,3,'Paraclinicos '!Q1498&lt;=60,1)</f>
        <v>3</v>
      </c>
      <c r="D1553" t="str">
        <f>IFERROR(IF(INDEX('BD Demog para scores enalazar'!BC$2:BC$3000,MATCH(Formulas!A1553,'BD Demog para scores enalazar'!A$2:A$3000,0))=0,"SI","NO"),"")</f>
        <v>SI</v>
      </c>
      <c r="E1553" cm="1">
        <f t="array" ref="E1553">_xlfn.IFS(D1553="","",D1553="SI",4,D1553="NO",1)</f>
        <v>4</v>
      </c>
      <c r="F1553" cm="1">
        <f t="array" ref="F1553">_xlfn.IFS('Paraclinicos '!B1498="","",'Paraclinicos '!B1498&gt;1,1,'Paraclinicos '!B1498&lt;=1,3)</f>
        <v>3</v>
      </c>
      <c r="G1553" t="str" cm="1">
        <f t="array" ref="G1553">_xlfn.IFS('Paraclinicos '!D1498="","",AND('Paraclinicos '!D1498&gt;=250,'Paraclinicos '!D1498&lt;=500),2,'Paraclinicos '!D1498&gt;500,3,'Paraclinicos '!D1498&lt;250,1)</f>
        <v/>
      </c>
      <c r="H1553" s="50">
        <f t="shared" si="73"/>
        <v>10</v>
      </c>
      <c r="I1553" cm="1">
        <f t="array" ref="I1553">_xlfn.IFS('Paraclinicos '!Q1498="","",'Paraclinicos '!Q1498&gt;=65,1,'Paraclinicos '!Q1498&lt;65,0)</f>
        <v>0</v>
      </c>
      <c r="J1553" cm="1">
        <f t="array" ref="J1553">_xlfn.IFS('Paraclinicos '!I1498="","",'Paraclinicos '!I1498&gt;7,1,'Paraclinicos '!I1498&lt;=7,0)</f>
        <v>1</v>
      </c>
      <c r="K1553" cm="1">
        <f t="array" ref="K1553">_xlfn.IFS('Paraclinicos '!W1498="","",'Paraclinicos '!W1498&lt;=8,1,'Paraclinicos '!W1498&gt;8,0)</f>
        <v>1</v>
      </c>
      <c r="L1553" cm="1">
        <f t="array" ref="L1553">_xlfn.IFS('Paraclinicos '!S1498="","",'Paraclinicos '!S1498&gt;=30,1,'Paraclinicos '!S1498&lt;30,0)</f>
        <v>0</v>
      </c>
      <c r="M1553" cm="1">
        <f t="array" ref="M1553">_xlfn.IFS(OR('Paraclinicos '!T1498="",'Paraclinicos '!U1498=""),"",OR('Paraclinicos '!T1498&lt;=90,'Paraclinicos '!U1498&lt;=60),1,OR('Paraclinicos '!T1498&gt;90,'Paraclinicos '!U1498&gt;60),0)</f>
        <v>0</v>
      </c>
      <c r="N1553" s="45">
        <f t="shared" si="74"/>
        <v>3</v>
      </c>
      <c r="O1553" cm="1">
        <f t="array" ref="O1553">_xlfn.IFS(OR('Paraclinicos '!M1498="",'Paraclinicos '!N1498="",'Paraclinicos '!N1498=0),"",'Paraclinicos '!M1498/'Paraclinicos '!N1498&lt;100,4,'Paraclinicos '!M1498/'Paraclinicos '!N1498&lt;200,3,'Paraclinicos '!M1498/'Paraclinicos '!N1498&lt;300,2,'Paraclinicos '!M1498/'Paraclinicos '!N1498&lt;400,1,'Paraclinicos '!M1498/'Paraclinicos '!N1498&gt;=400,0)</f>
        <v>3</v>
      </c>
      <c r="P1553" cm="1">
        <f t="array" ref="P1553">_xlfn.IFS('Paraclinicos '!C1498="","",'Paraclinicos '!C1498&lt;20,4,'Paraclinicos '!C1498&lt;50,3,'Paraclinicos '!C1498&lt;100,2,'Paraclinicos '!C1498&lt;150,1,'Paraclinicos '!C1498&gt;150,0)</f>
        <v>1</v>
      </c>
      <c r="Q1553" cm="1">
        <f t="array" ref="Q1553">_xlfn.IFS('Paraclinicos '!O1498="","",'Paraclinicos '!O1498&lt;1.2,0,'Paraclinicos '!O1498&lt;2,1,'Paraclinicos '!O1498&lt;3.5,2,'Paraclinicos '!O1498&lt;5,3,'Paraclinicos '!O1498&gt;5,4)</f>
        <v>0</v>
      </c>
      <c r="R1553" cm="1">
        <f t="array" ref="R1553">_xlfn.IFS('Paraclinicos '!J1498="","",'Paraclinicos '!J1498&lt;1.2,0,'Paraclinicos '!J1498&lt;2,1,'Paraclinicos '!J1498&lt;6,2,'Paraclinicos '!J1498&lt;12,3,'Paraclinicos '!J1498&gt;=12,4)</f>
        <v>0</v>
      </c>
      <c r="S1553" cm="1">
        <f t="array" ref="S1553">_xlfn.IFS('Paraclinicos '!Y1498="","",'Paraclinicos '!Y1498&lt;70,1,'Paraclinicos '!Y1498&gt;=70,0)</f>
        <v>0</v>
      </c>
      <c r="T1553" cm="1">
        <f t="array" ref="T1553">_xlfn.IFS('Paraclinicos '!W1498="","",'Paraclinicos '!W1498&lt;6,4,'Paraclinicos '!W1498&lt;10,3,'Paraclinicos '!W1498&lt;13,2,'Paraclinicos '!W1498&lt;15,1,'Paraclinicos '!W1498=15,0)</f>
        <v>4</v>
      </c>
      <c r="U1553" s="54">
        <f t="shared" si="72"/>
        <v>8</v>
      </c>
      <c r="V1553" cm="1">
        <f t="array" ref="V1553">_xlfn.IFS('Paraclinicos '!S1498="","",OR('Paraclinicos '!S1498&lt;=8,'Paraclinicos '!S1498&gt;=25),3,'Paraclinicos '!S1498&lt;12,1,'Paraclinicos '!S1498&lt;21,0,'Paraclinicos '!S1498&lt;25,2)</f>
        <v>0</v>
      </c>
      <c r="W1553" t="str">
        <f>IFERROR(IF(INDEX('BD Demog para scores enalazar'!Y$2:'BD Demog para scores enalazar'!Y$3000,MATCH(Formulas!A1553,'BD Demog para scores enalazar'!A$2:'BD Demog para scores enalazar'!A$3000,0))=1,"SI","NO"),"")</f>
        <v>NO</v>
      </c>
      <c r="X1553" s="9" t="str">
        <f>IFERROR(IF(INDEX('BD Demog para scores enalazar'!AJ$2:'BD Demog para scores enalazar'!AJ$3000,MATCH(Formulas!A1553,'BD Demog para scores enalazar'!A$2:'BD Demog para scores enalazar'!A$3000,0))=1,"SI","NO"),"")</f>
        <v>NO</v>
      </c>
      <c r="Y1553" cm="1">
        <f t="array" ref="Y1553">IF(AND(W1553="NO",X1553="NO"),_xlfn.IFS('Paraclinicos '!K1498&lt;=91,3,'Paraclinicos '!K1498&lt;94,2,'Paraclinicos '!K1498&lt;96,1,'Paraclinicos '!K1498&gt;=96,0),"")</f>
        <v>3</v>
      </c>
      <c r="Z1553" t="str" cm="1">
        <f t="array" ref="Z1553">IF(OR(W1553="SI",X1553="SI"),_xlfn.IFS(OR(AND('Paraclinicos '!K1499&lt;=83),AND('Paraclinicos '!K1499&gt;=97,AA1553=2)),3,OR(AND('Paraclinicos '!K1499&lt;=86),AND('Paraclinicos '!K1499&gt;=94,AA1553=2)),2,OR(AND('Paraclinicos '!K1499&lt;=88),AND('Paraclinicos '!K1499&gt;=92,AA1553=2)),1,OR(AND('Paraclinicos '!K1499&gt;=88,'Paraclinicos '!K1499&lt;=92),AND('Paraclinicos '!K1499&gt;=93,AA1553=0)),0),"")</f>
        <v/>
      </c>
      <c r="AA1553" cm="1">
        <f t="array" ref="AA1553">_xlfn.IFS('Paraclinicos '!E1498="","",'Paraclinicos '!E1498="Oxigeno",2,'Paraclinicos '!E1498="Aire",0)</f>
        <v>2</v>
      </c>
    </row>
    <row r="1554" spans="1:27" x14ac:dyDescent="0.25">
      <c r="A1554">
        <f>'Paraclinicos '!A1499</f>
        <v>547</v>
      </c>
      <c r="B1554" s="3">
        <f>'Paraclinicos '!R1499</f>
        <v>44217</v>
      </c>
      <c r="C1554" cm="1">
        <f t="array" ref="C1554">_xlfn.IFS('Paraclinicos '!Q1499="","",'Paraclinicos '!Q1499&gt;60,3,'Paraclinicos '!Q1499&lt;=60,1)</f>
        <v>3</v>
      </c>
      <c r="D1554" t="str">
        <f>IFERROR(IF(INDEX('BD Demog para scores enalazar'!BC$2:BC$3000,MATCH(Formulas!A1554,'BD Demog para scores enalazar'!A$2:A$3000,0))=0,"SI","NO"),"")</f>
        <v>SI</v>
      </c>
      <c r="E1554" cm="1">
        <f t="array" ref="E1554">_xlfn.IFS(D1554="","",D1554="SI",4,D1554="NO",1)</f>
        <v>4</v>
      </c>
      <c r="F1554" cm="1">
        <f t="array" ref="F1554">_xlfn.IFS('Paraclinicos '!B1499="","",'Paraclinicos '!B1499&gt;1,1,'Paraclinicos '!B1499&lt;=1,3)</f>
        <v>3</v>
      </c>
      <c r="G1554" cm="1">
        <f t="array" ref="G1554">_xlfn.IFS('Paraclinicos '!D1499="","",AND('Paraclinicos '!D1499&gt;=250,'Paraclinicos '!D1499&lt;=500),2,'Paraclinicos '!D1499&gt;500,3,'Paraclinicos '!D1499&lt;250,1)</f>
        <v>2</v>
      </c>
      <c r="H1554" s="50">
        <f t="shared" si="73"/>
        <v>12</v>
      </c>
      <c r="I1554" cm="1">
        <f t="array" ref="I1554">_xlfn.IFS('Paraclinicos '!Q1499="","",'Paraclinicos '!Q1499&gt;=65,1,'Paraclinicos '!Q1499&lt;65,0)</f>
        <v>0</v>
      </c>
      <c r="J1554" cm="1">
        <f t="array" ref="J1554">_xlfn.IFS('Paraclinicos '!I1499="","",'Paraclinicos '!I1499&gt;7,1,'Paraclinicos '!I1499&lt;=7,0)</f>
        <v>1</v>
      </c>
      <c r="K1554" cm="1">
        <f t="array" ref="K1554">_xlfn.IFS('Paraclinicos '!W1499="","",'Paraclinicos '!W1499&lt;=8,1,'Paraclinicos '!W1499&gt;8,0)</f>
        <v>1</v>
      </c>
      <c r="L1554" cm="1">
        <f t="array" ref="L1554">_xlfn.IFS('Paraclinicos '!S1499="","",'Paraclinicos '!S1499&gt;=30,1,'Paraclinicos '!S1499&lt;30,0)</f>
        <v>0</v>
      </c>
      <c r="M1554" cm="1">
        <f t="array" ref="M1554">_xlfn.IFS(OR('Paraclinicos '!T1499="",'Paraclinicos '!U1499=""),"",OR('Paraclinicos '!T1499&lt;=90,'Paraclinicos '!U1499&lt;=60),1,OR('Paraclinicos '!T1499&gt;90,'Paraclinicos '!U1499&gt;60),0)</f>
        <v>0</v>
      </c>
      <c r="N1554" s="45">
        <f t="shared" si="74"/>
        <v>4</v>
      </c>
      <c r="O1554" cm="1">
        <f t="array" ref="O1554">_xlfn.IFS(OR('Paraclinicos '!M1499="",'Paraclinicos '!N1499="",'Paraclinicos '!N1499=0),"",'Paraclinicos '!M1499/'Paraclinicos '!N1499&lt;100,4,'Paraclinicos '!M1499/'Paraclinicos '!N1499&lt;200,3,'Paraclinicos '!M1499/'Paraclinicos '!N1499&lt;300,2,'Paraclinicos '!M1499/'Paraclinicos '!N1499&lt;400,1,'Paraclinicos '!M1499/'Paraclinicos '!N1499&gt;=400,0)</f>
        <v>3</v>
      </c>
      <c r="P1554" cm="1">
        <f t="array" ref="P1554">_xlfn.IFS('Paraclinicos '!C1499="","",'Paraclinicos '!C1499&lt;20,4,'Paraclinicos '!C1499&lt;50,3,'Paraclinicos '!C1499&lt;100,2,'Paraclinicos '!C1499&lt;150,1,'Paraclinicos '!C1499&gt;150,0)</f>
        <v>1</v>
      </c>
      <c r="Q1554" cm="1">
        <f t="array" ref="Q1554">_xlfn.IFS('Paraclinicos '!O1499="","",'Paraclinicos '!O1499&lt;1.2,0,'Paraclinicos '!O1499&lt;2,1,'Paraclinicos '!O1499&lt;3.5,2,'Paraclinicos '!O1499&lt;5,3,'Paraclinicos '!O1499&gt;5,4)</f>
        <v>0</v>
      </c>
      <c r="R1554" cm="1">
        <f t="array" ref="R1554">_xlfn.IFS('Paraclinicos '!J1499="","",'Paraclinicos '!J1499&lt;1.2,0,'Paraclinicos '!J1499&lt;2,1,'Paraclinicos '!J1499&lt;6,2,'Paraclinicos '!J1499&lt;12,3,'Paraclinicos '!J1499&gt;=12,4)</f>
        <v>0</v>
      </c>
      <c r="S1554" cm="1">
        <f t="array" ref="S1554">_xlfn.IFS('Paraclinicos '!Y1499="","",'Paraclinicos '!Y1499&lt;70,1,'Paraclinicos '!Y1499&gt;=70,0)</f>
        <v>0</v>
      </c>
      <c r="T1554" cm="1">
        <f t="array" ref="T1554">_xlfn.IFS('Paraclinicos '!W1499="","",'Paraclinicos '!W1499&lt;6,4,'Paraclinicos '!W1499&lt;10,3,'Paraclinicos '!W1499&lt;13,2,'Paraclinicos '!W1499&lt;15,1,'Paraclinicos '!W1499=15,0)</f>
        <v>4</v>
      </c>
      <c r="U1554" s="54">
        <f t="shared" si="72"/>
        <v>8</v>
      </c>
      <c r="V1554" cm="1">
        <f t="array" ref="V1554">_xlfn.IFS('Paraclinicos '!S1499="","",OR('Paraclinicos '!S1499&lt;=8,'Paraclinicos '!S1499&gt;=25),3,'Paraclinicos '!S1499&lt;12,1,'Paraclinicos '!S1499&lt;21,0,'Paraclinicos '!S1499&lt;25,2)</f>
        <v>2</v>
      </c>
      <c r="W1554" t="str">
        <f>IFERROR(IF(INDEX('BD Demog para scores enalazar'!Y$2:'BD Demog para scores enalazar'!Y$3000,MATCH(Formulas!A1554,'BD Demog para scores enalazar'!A$2:'BD Demog para scores enalazar'!A$3000,0))=1,"SI","NO"),"")</f>
        <v>NO</v>
      </c>
      <c r="X1554" s="9" t="str">
        <f>IFERROR(IF(INDEX('BD Demog para scores enalazar'!AJ$2:'BD Demog para scores enalazar'!AJ$3000,MATCH(Formulas!A1554,'BD Demog para scores enalazar'!A$2:'BD Demog para scores enalazar'!A$3000,0))=1,"SI","NO"),"")</f>
        <v>NO</v>
      </c>
      <c r="Y1554" cm="1">
        <f t="array" ref="Y1554">IF(AND(W1554="NO",X1554="NO"),_xlfn.IFS('Paraclinicos '!K1499&lt;=91,3,'Paraclinicos '!K1499&lt;94,2,'Paraclinicos '!K1499&lt;96,1,'Paraclinicos '!K1499&gt;=96,0),"")</f>
        <v>3</v>
      </c>
      <c r="Z1554" t="str" cm="1">
        <f t="array" ref="Z1554">IF(OR(W1554="SI",X1554="SI"),_xlfn.IFS(OR(AND('Paraclinicos '!K1500&lt;=83),AND('Paraclinicos '!K1500&gt;=97,AA1554=2)),3,OR(AND('Paraclinicos '!K1500&lt;=86),AND('Paraclinicos '!K1500&gt;=94,AA1554=2)),2,OR(AND('Paraclinicos '!K1500&lt;=88),AND('Paraclinicos '!K1500&gt;=92,AA1554=2)),1,OR(AND('Paraclinicos '!K1500&gt;=88,'Paraclinicos '!K1500&lt;=92),AND('Paraclinicos '!K1500&gt;=93,AA1554=0)),0),"")</f>
        <v/>
      </c>
      <c r="AA1554" cm="1">
        <f t="array" ref="AA1554">_xlfn.IFS('Paraclinicos '!E1499="","",'Paraclinicos '!E1499="Oxigeno",2,'Paraclinicos '!E1499="Aire",0)</f>
        <v>2</v>
      </c>
    </row>
    <row r="1555" spans="1:27" x14ac:dyDescent="0.25">
      <c r="A1555">
        <f>'Paraclinicos '!A1500</f>
        <v>547</v>
      </c>
      <c r="B1555" s="3">
        <f>'Paraclinicos '!R1500</f>
        <v>44219</v>
      </c>
      <c r="C1555" cm="1">
        <f t="array" ref="C1555">_xlfn.IFS('Paraclinicos '!Q1500="","",'Paraclinicos '!Q1500&gt;60,3,'Paraclinicos '!Q1500&lt;=60,1)</f>
        <v>3</v>
      </c>
      <c r="D1555" t="str">
        <f>IFERROR(IF(INDEX('BD Demog para scores enalazar'!BC$2:BC$3000,MATCH(Formulas!A1555,'BD Demog para scores enalazar'!A$2:A$3000,0))=0,"SI","NO"),"")</f>
        <v>SI</v>
      </c>
      <c r="E1555" cm="1">
        <f t="array" ref="E1555">_xlfn.IFS(D1555="","",D1555="SI",4,D1555="NO",1)</f>
        <v>4</v>
      </c>
      <c r="F1555" cm="1">
        <f t="array" ref="F1555">_xlfn.IFS('Paraclinicos '!B1500="","",'Paraclinicos '!B1500&gt;1,1,'Paraclinicos '!B1500&lt;=1,3)</f>
        <v>3</v>
      </c>
      <c r="G1555" t="str" cm="1">
        <f t="array" ref="G1555">_xlfn.IFS('Paraclinicos '!D1500="","",AND('Paraclinicos '!D1500&gt;=250,'Paraclinicos '!D1500&lt;=500),2,'Paraclinicos '!D1500&gt;500,3,'Paraclinicos '!D1500&lt;250,1)</f>
        <v/>
      </c>
      <c r="H1555" s="50">
        <f t="shared" si="73"/>
        <v>10</v>
      </c>
      <c r="I1555" cm="1">
        <f t="array" ref="I1555">_xlfn.IFS('Paraclinicos '!Q1500="","",'Paraclinicos '!Q1500&gt;=65,1,'Paraclinicos '!Q1500&lt;65,0)</f>
        <v>0</v>
      </c>
      <c r="J1555" cm="1">
        <f t="array" ref="J1555">_xlfn.IFS('Paraclinicos '!I1500="","",'Paraclinicos '!I1500&gt;7,1,'Paraclinicos '!I1500&lt;=7,0)</f>
        <v>1</v>
      </c>
      <c r="K1555" cm="1">
        <f t="array" ref="K1555">_xlfn.IFS('Paraclinicos '!W1500="","",'Paraclinicos '!W1500&lt;=8,1,'Paraclinicos '!W1500&gt;8,0)</f>
        <v>1</v>
      </c>
      <c r="L1555" cm="1">
        <f t="array" ref="L1555">_xlfn.IFS('Paraclinicos '!S1500="","",'Paraclinicos '!S1500&gt;=30,1,'Paraclinicos '!S1500&lt;30,0)</f>
        <v>0</v>
      </c>
      <c r="M1555" cm="1">
        <f t="array" ref="M1555">_xlfn.IFS(OR('Paraclinicos '!T1500="",'Paraclinicos '!U1500=""),"",OR('Paraclinicos '!T1500&lt;=90,'Paraclinicos '!U1500&lt;=60),1,OR('Paraclinicos '!T1500&gt;90,'Paraclinicos '!U1500&gt;60),0)</f>
        <v>1</v>
      </c>
      <c r="N1555" s="45">
        <f t="shared" si="74"/>
        <v>5</v>
      </c>
      <c r="O1555" cm="1">
        <f t="array" ref="O1555">_xlfn.IFS(OR('Paraclinicos '!M1500="",'Paraclinicos '!N1500="",'Paraclinicos '!N1500=0),"",'Paraclinicos '!M1500/'Paraclinicos '!N1500&lt;100,4,'Paraclinicos '!M1500/'Paraclinicos '!N1500&lt;200,3,'Paraclinicos '!M1500/'Paraclinicos '!N1500&lt;300,2,'Paraclinicos '!M1500/'Paraclinicos '!N1500&lt;400,1,'Paraclinicos '!M1500/'Paraclinicos '!N1500&gt;=400,0)</f>
        <v>3</v>
      </c>
      <c r="P1555" cm="1">
        <f t="array" ref="P1555">_xlfn.IFS('Paraclinicos '!C1500="","",'Paraclinicos '!C1500&lt;20,4,'Paraclinicos '!C1500&lt;50,3,'Paraclinicos '!C1500&lt;100,2,'Paraclinicos '!C1500&lt;150,1,'Paraclinicos '!C1500&gt;150,0)</f>
        <v>1</v>
      </c>
      <c r="Q1555" cm="1">
        <f t="array" ref="Q1555">_xlfn.IFS('Paraclinicos '!O1500="","",'Paraclinicos '!O1500&lt;1.2,0,'Paraclinicos '!O1500&lt;2,1,'Paraclinicos '!O1500&lt;3.5,2,'Paraclinicos '!O1500&lt;5,3,'Paraclinicos '!O1500&gt;5,4)</f>
        <v>0</v>
      </c>
      <c r="R1555" t="str" cm="1">
        <f t="array" ref="R1555">_xlfn.IFS('Paraclinicos '!J1500="","",'Paraclinicos '!J1500&lt;1.2,0,'Paraclinicos '!J1500&lt;2,1,'Paraclinicos '!J1500&lt;6,2,'Paraclinicos '!J1500&lt;12,3,'Paraclinicos '!J1500&gt;=12,4)</f>
        <v/>
      </c>
      <c r="S1555" cm="1">
        <f t="array" ref="S1555">_xlfn.IFS('Paraclinicos '!Y1500="","",'Paraclinicos '!Y1500&lt;70,1,'Paraclinicos '!Y1500&gt;=70,0)</f>
        <v>0</v>
      </c>
      <c r="T1555" cm="1">
        <f t="array" ref="T1555">_xlfn.IFS('Paraclinicos '!W1500="","",'Paraclinicos '!W1500&lt;6,4,'Paraclinicos '!W1500&lt;10,3,'Paraclinicos '!W1500&lt;13,2,'Paraclinicos '!W1500&lt;15,1,'Paraclinicos '!W1500=15,0)</f>
        <v>4</v>
      </c>
      <c r="U1555" s="54">
        <f t="shared" si="72"/>
        <v>8</v>
      </c>
      <c r="V1555" cm="1">
        <f t="array" ref="V1555">_xlfn.IFS('Paraclinicos '!S1500="","",OR('Paraclinicos '!S1500&lt;=8,'Paraclinicos '!S1500&gt;=25),3,'Paraclinicos '!S1500&lt;12,1,'Paraclinicos '!S1500&lt;21,0,'Paraclinicos '!S1500&lt;25,2)</f>
        <v>0</v>
      </c>
      <c r="W1555" t="str">
        <f>IFERROR(IF(INDEX('BD Demog para scores enalazar'!Y$2:'BD Demog para scores enalazar'!Y$3000,MATCH(Formulas!A1555,'BD Demog para scores enalazar'!A$2:'BD Demog para scores enalazar'!A$3000,0))=1,"SI","NO"),"")</f>
        <v>NO</v>
      </c>
      <c r="X1555" s="9" t="str">
        <f>IFERROR(IF(INDEX('BD Demog para scores enalazar'!AJ$2:'BD Demog para scores enalazar'!AJ$3000,MATCH(Formulas!A1555,'BD Demog para scores enalazar'!A$2:'BD Demog para scores enalazar'!A$3000,0))=1,"SI","NO"),"")</f>
        <v>NO</v>
      </c>
      <c r="Y1555" cm="1">
        <f t="array" ref="Y1555">IF(AND(W1555="NO",X1555="NO"),_xlfn.IFS('Paraclinicos '!K1500&lt;=91,3,'Paraclinicos '!K1500&lt;94,2,'Paraclinicos '!K1500&lt;96,1,'Paraclinicos '!K1500&gt;=96,0),"")</f>
        <v>3</v>
      </c>
      <c r="Z1555" t="str" cm="1">
        <f t="array" ref="Z1555">IF(OR(W1555="SI",X1555="SI"),_xlfn.IFS(OR(AND('Paraclinicos '!K1501&lt;=83),AND('Paraclinicos '!K1501&gt;=97,AA1555=2)),3,OR(AND('Paraclinicos '!K1501&lt;=86),AND('Paraclinicos '!K1501&gt;=94,AA1555=2)),2,OR(AND('Paraclinicos '!K1501&lt;=88),AND('Paraclinicos '!K1501&gt;=92,AA1555=2)),1,OR(AND('Paraclinicos '!K1501&gt;=88,'Paraclinicos '!K1501&lt;=92),AND('Paraclinicos '!K1501&gt;=93,AA1555=0)),0),"")</f>
        <v/>
      </c>
      <c r="AA1555" cm="1">
        <f t="array" ref="AA1555">_xlfn.IFS('Paraclinicos '!E1500="","",'Paraclinicos '!E1500="Oxigeno",2,'Paraclinicos '!E1500="Aire",0)</f>
        <v>2</v>
      </c>
    </row>
    <row r="1556" spans="1:27" x14ac:dyDescent="0.25">
      <c r="A1556">
        <f>'Paraclinicos '!A1501</f>
        <v>547</v>
      </c>
      <c r="B1556" s="3">
        <f>'Paraclinicos '!R1501</f>
        <v>44221</v>
      </c>
      <c r="C1556" cm="1">
        <f t="array" ref="C1556">_xlfn.IFS('Paraclinicos '!Q1501="","",'Paraclinicos '!Q1501&gt;60,3,'Paraclinicos '!Q1501&lt;=60,1)</f>
        <v>3</v>
      </c>
      <c r="D1556" t="str">
        <f>IFERROR(IF(INDEX('BD Demog para scores enalazar'!BC$2:BC$3000,MATCH(Formulas!A1556,'BD Demog para scores enalazar'!A$2:A$3000,0))=0,"SI","NO"),"")</f>
        <v>SI</v>
      </c>
      <c r="E1556" cm="1">
        <f t="array" ref="E1556">_xlfn.IFS(D1556="","",D1556="SI",4,D1556="NO",1)</f>
        <v>4</v>
      </c>
      <c r="F1556" cm="1">
        <f t="array" ref="F1556">_xlfn.IFS('Paraclinicos '!B1501="","",'Paraclinicos '!B1501&gt;1,1,'Paraclinicos '!B1501&lt;=1,3)</f>
        <v>3</v>
      </c>
      <c r="G1556" t="str" cm="1">
        <f t="array" ref="G1556">_xlfn.IFS('Paraclinicos '!D1501="","",AND('Paraclinicos '!D1501&gt;=250,'Paraclinicos '!D1501&lt;=500),2,'Paraclinicos '!D1501&gt;500,3,'Paraclinicos '!D1501&lt;250,1)</f>
        <v/>
      </c>
      <c r="H1556" s="50">
        <f t="shared" si="73"/>
        <v>10</v>
      </c>
      <c r="I1556" cm="1">
        <f t="array" ref="I1556">_xlfn.IFS('Paraclinicos '!Q1501="","",'Paraclinicos '!Q1501&gt;=65,1,'Paraclinicos '!Q1501&lt;65,0)</f>
        <v>0</v>
      </c>
      <c r="J1556" cm="1">
        <f t="array" ref="J1556">_xlfn.IFS('Paraclinicos '!I1501="","",'Paraclinicos '!I1501&gt;7,1,'Paraclinicos '!I1501&lt;=7,0)</f>
        <v>1</v>
      </c>
      <c r="K1556" cm="1">
        <f t="array" ref="K1556">_xlfn.IFS('Paraclinicos '!W1501="","",'Paraclinicos '!W1501&lt;=8,1,'Paraclinicos '!W1501&gt;8,0)</f>
        <v>1</v>
      </c>
      <c r="L1556" cm="1">
        <f t="array" ref="L1556">_xlfn.IFS('Paraclinicos '!S1501="","",'Paraclinicos '!S1501&gt;=30,1,'Paraclinicos '!S1501&lt;30,0)</f>
        <v>0</v>
      </c>
      <c r="M1556" cm="1">
        <f t="array" ref="M1556">_xlfn.IFS(OR('Paraclinicos '!T1501="",'Paraclinicos '!U1501=""),"",OR('Paraclinicos '!T1501&lt;=90,'Paraclinicos '!U1501&lt;=60),1,OR('Paraclinicos '!T1501&gt;90,'Paraclinicos '!U1501&gt;60),0)</f>
        <v>0</v>
      </c>
      <c r="N1556" s="45">
        <f t="shared" si="74"/>
        <v>5</v>
      </c>
      <c r="O1556" cm="1">
        <f t="array" ref="O1556">_xlfn.IFS(OR('Paraclinicos '!M1501="",'Paraclinicos '!N1501="",'Paraclinicos '!N1501=0),"",'Paraclinicos '!M1501/'Paraclinicos '!N1501&lt;100,4,'Paraclinicos '!M1501/'Paraclinicos '!N1501&lt;200,3,'Paraclinicos '!M1501/'Paraclinicos '!N1501&lt;300,2,'Paraclinicos '!M1501/'Paraclinicos '!N1501&lt;400,1,'Paraclinicos '!M1501/'Paraclinicos '!N1501&gt;=400,0)</f>
        <v>3</v>
      </c>
      <c r="P1556" cm="1">
        <f t="array" ref="P1556">_xlfn.IFS('Paraclinicos '!C1501="","",'Paraclinicos '!C1501&lt;20,4,'Paraclinicos '!C1501&lt;50,3,'Paraclinicos '!C1501&lt;100,2,'Paraclinicos '!C1501&lt;150,1,'Paraclinicos '!C1501&gt;150,0)</f>
        <v>0</v>
      </c>
      <c r="Q1556" cm="1">
        <f t="array" ref="Q1556">_xlfn.IFS('Paraclinicos '!O1501="","",'Paraclinicos '!O1501&lt;1.2,0,'Paraclinicos '!O1501&lt;2,1,'Paraclinicos '!O1501&lt;3.5,2,'Paraclinicos '!O1501&lt;5,3,'Paraclinicos '!O1501&gt;5,4)</f>
        <v>0</v>
      </c>
      <c r="R1556" cm="1">
        <f t="array" ref="R1556">_xlfn.IFS('Paraclinicos '!J1501="","",'Paraclinicos '!J1501&lt;1.2,0,'Paraclinicos '!J1501&lt;2,1,'Paraclinicos '!J1501&lt;6,2,'Paraclinicos '!J1501&lt;12,3,'Paraclinicos '!J1501&gt;=12,4)</f>
        <v>1</v>
      </c>
      <c r="S1556" cm="1">
        <f t="array" ref="S1556">_xlfn.IFS('Paraclinicos '!Y1501="","",'Paraclinicos '!Y1501&lt;70,1,'Paraclinicos '!Y1501&gt;=70,0)</f>
        <v>0</v>
      </c>
      <c r="T1556" cm="1">
        <f t="array" ref="T1556">_xlfn.IFS('Paraclinicos '!W1501="","",'Paraclinicos '!W1501&lt;6,4,'Paraclinicos '!W1501&lt;10,3,'Paraclinicos '!W1501&lt;13,2,'Paraclinicos '!W1501&lt;15,1,'Paraclinicos '!W1501=15,0)</f>
        <v>4</v>
      </c>
      <c r="U1556" s="54">
        <f t="shared" si="72"/>
        <v>8</v>
      </c>
      <c r="V1556" cm="1">
        <f t="array" ref="V1556">_xlfn.IFS('Paraclinicos '!S1501="","",OR('Paraclinicos '!S1501&lt;=8,'Paraclinicos '!S1501&gt;=25),3,'Paraclinicos '!S1501&lt;12,1,'Paraclinicos '!S1501&lt;21,0,'Paraclinicos '!S1501&lt;25,2)</f>
        <v>0</v>
      </c>
      <c r="W1556" t="str">
        <f>IFERROR(IF(INDEX('BD Demog para scores enalazar'!Y$2:'BD Demog para scores enalazar'!Y$3000,MATCH(Formulas!A1556,'BD Demog para scores enalazar'!A$2:'BD Demog para scores enalazar'!A$3000,0))=1,"SI","NO"),"")</f>
        <v>NO</v>
      </c>
      <c r="X1556" s="9" t="str">
        <f>IFERROR(IF(INDEX('BD Demog para scores enalazar'!AJ$2:'BD Demog para scores enalazar'!AJ$3000,MATCH(Formulas!A1556,'BD Demog para scores enalazar'!A$2:'BD Demog para scores enalazar'!A$3000,0))=1,"SI","NO"),"")</f>
        <v>NO</v>
      </c>
      <c r="Y1556" cm="1">
        <f t="array" ref="Y1556">IF(AND(W1556="NO",X1556="NO"),_xlfn.IFS('Paraclinicos '!K1501&lt;=91,3,'Paraclinicos '!K1501&lt;94,2,'Paraclinicos '!K1501&lt;96,1,'Paraclinicos '!K1501&gt;=96,0),"")</f>
        <v>3</v>
      </c>
      <c r="Z1556" t="str" cm="1">
        <f t="array" ref="Z1556">IF(OR(W1556="SI",X1556="SI"),_xlfn.IFS(OR(AND('Paraclinicos '!K1502&lt;=83),AND('Paraclinicos '!K1502&gt;=97,AA1556=2)),3,OR(AND('Paraclinicos '!K1502&lt;=86),AND('Paraclinicos '!K1502&gt;=94,AA1556=2)),2,OR(AND('Paraclinicos '!K1502&lt;=88),AND('Paraclinicos '!K1502&gt;=92,AA1556=2)),1,OR(AND('Paraclinicos '!K1502&gt;=88,'Paraclinicos '!K1502&lt;=92),AND('Paraclinicos '!K1502&gt;=93,AA1556=0)),0),"")</f>
        <v/>
      </c>
      <c r="AA1556" cm="1">
        <f t="array" ref="AA1556">_xlfn.IFS('Paraclinicos '!E1501="","",'Paraclinicos '!E1501="Oxigeno",2,'Paraclinicos '!E1501="Aire",0)</f>
        <v>2</v>
      </c>
    </row>
    <row r="1557" spans="1:27" x14ac:dyDescent="0.25">
      <c r="A1557">
        <f>'Paraclinicos '!A1502</f>
        <v>547</v>
      </c>
      <c r="B1557" s="3">
        <f>'Paraclinicos '!R1502</f>
        <v>44223</v>
      </c>
      <c r="C1557" cm="1">
        <f t="array" ref="C1557">_xlfn.IFS('Paraclinicos '!Q1502="","",'Paraclinicos '!Q1502&gt;60,3,'Paraclinicos '!Q1502&lt;=60,1)</f>
        <v>3</v>
      </c>
      <c r="D1557" t="str">
        <f>IFERROR(IF(INDEX('BD Demog para scores enalazar'!BC$2:BC$3000,MATCH(Formulas!A1557,'BD Demog para scores enalazar'!A$2:A$3000,0))=0,"SI","NO"),"")</f>
        <v>SI</v>
      </c>
      <c r="E1557" cm="1">
        <f t="array" ref="E1557">_xlfn.IFS(D1557="","",D1557="SI",4,D1557="NO",1)</f>
        <v>4</v>
      </c>
      <c r="F1557" cm="1">
        <f t="array" ref="F1557">_xlfn.IFS('Paraclinicos '!B1502="","",'Paraclinicos '!B1502&gt;1,1,'Paraclinicos '!B1502&lt;=1,3)</f>
        <v>3</v>
      </c>
      <c r="G1557" cm="1">
        <f t="array" ref="G1557">_xlfn.IFS('Paraclinicos '!D1502="","",AND('Paraclinicos '!D1502&gt;=250,'Paraclinicos '!D1502&lt;=500),2,'Paraclinicos '!D1502&gt;500,3,'Paraclinicos '!D1502&lt;250,1)</f>
        <v>2</v>
      </c>
      <c r="H1557" s="50">
        <f t="shared" si="73"/>
        <v>12</v>
      </c>
      <c r="I1557" cm="1">
        <f t="array" ref="I1557">_xlfn.IFS('Paraclinicos '!Q1502="","",'Paraclinicos '!Q1502&gt;=65,1,'Paraclinicos '!Q1502&lt;65,0)</f>
        <v>0</v>
      </c>
      <c r="J1557" cm="1">
        <f t="array" ref="J1557">_xlfn.IFS('Paraclinicos '!I1502="","",'Paraclinicos '!I1502&gt;7,1,'Paraclinicos '!I1502&lt;=7,0)</f>
        <v>1</v>
      </c>
      <c r="K1557" cm="1">
        <f t="array" ref="K1557">_xlfn.IFS('Paraclinicos '!W1502="","",'Paraclinicos '!W1502&lt;=8,1,'Paraclinicos '!W1502&gt;8,0)</f>
        <v>1</v>
      </c>
      <c r="L1557" cm="1">
        <f t="array" ref="L1557">_xlfn.IFS('Paraclinicos '!S1502="","",'Paraclinicos '!S1502&gt;=30,1,'Paraclinicos '!S1502&lt;30,0)</f>
        <v>0</v>
      </c>
      <c r="M1557" cm="1">
        <f t="array" ref="M1557">_xlfn.IFS(OR('Paraclinicos '!T1502="",'Paraclinicos '!U1502=""),"",OR('Paraclinicos '!T1502&lt;=90,'Paraclinicos '!U1502&lt;=60),1,OR('Paraclinicos '!T1502&gt;90,'Paraclinicos '!U1502&gt;60),0)</f>
        <v>0</v>
      </c>
      <c r="N1557" s="45">
        <f t="shared" si="74"/>
        <v>4</v>
      </c>
      <c r="O1557" cm="1">
        <f t="array" ref="O1557">_xlfn.IFS(OR('Paraclinicos '!M1502="",'Paraclinicos '!N1502="",'Paraclinicos '!N1502=0),"",'Paraclinicos '!M1502/'Paraclinicos '!N1502&lt;100,4,'Paraclinicos '!M1502/'Paraclinicos '!N1502&lt;200,3,'Paraclinicos '!M1502/'Paraclinicos '!N1502&lt;300,2,'Paraclinicos '!M1502/'Paraclinicos '!N1502&lt;400,1,'Paraclinicos '!M1502/'Paraclinicos '!N1502&gt;=400,0)</f>
        <v>3</v>
      </c>
      <c r="P1557" cm="1">
        <f t="array" ref="P1557">_xlfn.IFS('Paraclinicos '!C1502="","",'Paraclinicos '!C1502&lt;20,4,'Paraclinicos '!C1502&lt;50,3,'Paraclinicos '!C1502&lt;100,2,'Paraclinicos '!C1502&lt;150,1,'Paraclinicos '!C1502&gt;150,0)</f>
        <v>0</v>
      </c>
      <c r="Q1557" cm="1">
        <f t="array" ref="Q1557">_xlfn.IFS('Paraclinicos '!O1502="","",'Paraclinicos '!O1502&lt;1.2,0,'Paraclinicos '!O1502&lt;2,1,'Paraclinicos '!O1502&lt;3.5,2,'Paraclinicos '!O1502&lt;5,3,'Paraclinicos '!O1502&gt;5,4)</f>
        <v>0</v>
      </c>
      <c r="R1557" cm="1">
        <f t="array" ref="R1557">_xlfn.IFS('Paraclinicos '!J1502="","",'Paraclinicos '!J1502&lt;1.2,0,'Paraclinicos '!J1502&lt;2,1,'Paraclinicos '!J1502&lt;6,2,'Paraclinicos '!J1502&lt;12,3,'Paraclinicos '!J1502&gt;=12,4)</f>
        <v>1</v>
      </c>
      <c r="S1557" cm="1">
        <f t="array" ref="S1557">_xlfn.IFS('Paraclinicos '!Y1502="","",'Paraclinicos '!Y1502&lt;70,1,'Paraclinicos '!Y1502&gt;=70,0)</f>
        <v>0</v>
      </c>
      <c r="T1557" cm="1">
        <f t="array" ref="T1557">_xlfn.IFS('Paraclinicos '!W1502="","",'Paraclinicos '!W1502&lt;6,4,'Paraclinicos '!W1502&lt;10,3,'Paraclinicos '!W1502&lt;13,2,'Paraclinicos '!W1502&lt;15,1,'Paraclinicos '!W1502=15,0)</f>
        <v>4</v>
      </c>
      <c r="U1557" s="54">
        <f t="shared" si="72"/>
        <v>8</v>
      </c>
      <c r="V1557" cm="1">
        <f t="array" ref="V1557">_xlfn.IFS('Paraclinicos '!S1502="","",OR('Paraclinicos '!S1502&lt;=8,'Paraclinicos '!S1502&gt;=25),3,'Paraclinicos '!S1502&lt;12,1,'Paraclinicos '!S1502&lt;21,0,'Paraclinicos '!S1502&lt;25,2)</f>
        <v>0</v>
      </c>
      <c r="W1557" t="str">
        <f>IFERROR(IF(INDEX('BD Demog para scores enalazar'!Y$2:'BD Demog para scores enalazar'!Y$3000,MATCH(Formulas!A1557,'BD Demog para scores enalazar'!A$2:'BD Demog para scores enalazar'!A$3000,0))=1,"SI","NO"),"")</f>
        <v>NO</v>
      </c>
      <c r="X1557" s="9" t="str">
        <f>IFERROR(IF(INDEX('BD Demog para scores enalazar'!AJ$2:'BD Demog para scores enalazar'!AJ$3000,MATCH(Formulas!A1557,'BD Demog para scores enalazar'!A$2:'BD Demog para scores enalazar'!A$3000,0))=1,"SI","NO"),"")</f>
        <v>NO</v>
      </c>
      <c r="Y1557" cm="1">
        <f t="array" ref="Y1557">IF(AND(W1557="NO",X1557="NO"),_xlfn.IFS('Paraclinicos '!K1502&lt;=91,3,'Paraclinicos '!K1502&lt;94,2,'Paraclinicos '!K1502&lt;96,1,'Paraclinicos '!K1502&gt;=96,0),"")</f>
        <v>3</v>
      </c>
      <c r="Z1557" t="str" cm="1">
        <f t="array" ref="Z1557">IF(OR(W1557="SI",X1557="SI"),_xlfn.IFS(OR(AND('Paraclinicos '!#REF!&lt;=83),AND('Paraclinicos '!#REF!&gt;=97,AA1557=2)),3,OR(AND('Paraclinicos '!#REF!&lt;=86),AND('Paraclinicos '!#REF!&gt;=94,AA1557=2)),2,OR(AND('Paraclinicos '!#REF!&lt;=88),AND('Paraclinicos '!#REF!&gt;=92,AA1557=2)),1,OR(AND('Paraclinicos '!#REF!&gt;=88,'Paraclinicos '!#REF!&lt;=92),AND('Paraclinicos '!#REF!&gt;=93,AA1557=0)),0),"")</f>
        <v/>
      </c>
      <c r="AA1557" cm="1">
        <f t="array" ref="AA1557">_xlfn.IFS('Paraclinicos '!E1502="","",'Paraclinicos '!E1502="Oxigeno",2,'Paraclinicos '!E1502="Aire",0)</f>
        <v>2</v>
      </c>
    </row>
    <row r="1558" spans="1:27" x14ac:dyDescent="0.25">
      <c r="A1558" t="e">
        <f>'Paraclinicos '!#REF!</f>
        <v>#REF!</v>
      </c>
      <c r="B1558" s="3" t="e">
        <f>'Paraclinicos '!#REF!</f>
        <v>#REF!</v>
      </c>
      <c r="C1558" t="e" cm="1">
        <f t="array" ref="C1558">_xlfn.IFS('Paraclinicos '!#REF!="","",'Paraclinicos '!#REF!&gt;60,3,'Paraclinicos '!#REF!&lt;=60,1)</f>
        <v>#REF!</v>
      </c>
      <c r="D1558" t="str">
        <f>IFERROR(IF(INDEX('BD Demog para scores enalazar'!BC$2:BC$3000,MATCH(Formulas!A1558,'BD Demog para scores enalazar'!A$2:A$3000,0))=0,"SI","NO"),"")</f>
        <v/>
      </c>
      <c r="E1558" t="str" cm="1">
        <f t="array" ref="E1558">_xlfn.IFS(D1558="","",D1558="SI",4,D1558="NO",1)</f>
        <v/>
      </c>
      <c r="F1558" t="e" cm="1">
        <f t="array" ref="F1558">_xlfn.IFS('Paraclinicos '!#REF!="","",'Paraclinicos '!#REF!&gt;1,1,'Paraclinicos '!#REF!&lt;=1,3)</f>
        <v>#REF!</v>
      </c>
      <c r="G1558" t="e" cm="1">
        <f t="array" ref="G1558">_xlfn.IFS('Paraclinicos '!#REF!="","",AND('Paraclinicos '!#REF!&gt;=250,'Paraclinicos '!#REF!&lt;=500),2,'Paraclinicos '!#REF!&gt;500,3,'Paraclinicos '!#REF!&lt;250,1)</f>
        <v>#REF!</v>
      </c>
      <c r="H1558" s="50" t="e">
        <f t="shared" si="73"/>
        <v>#REF!</v>
      </c>
      <c r="I1558" t="e" cm="1">
        <f t="array" ref="I1558">_xlfn.IFS('Paraclinicos '!#REF!="","",'Paraclinicos '!#REF!&gt;=65,1,'Paraclinicos '!#REF!&lt;65,0)</f>
        <v>#REF!</v>
      </c>
      <c r="J1558" t="e" cm="1">
        <f t="array" ref="J1558">_xlfn.IFS('Paraclinicos '!#REF!="","",'Paraclinicos '!#REF!&gt;7,1,'Paraclinicos '!#REF!&lt;=7,0)</f>
        <v>#REF!</v>
      </c>
      <c r="K1558" t="e" cm="1">
        <f t="array" ref="K1558">_xlfn.IFS('Paraclinicos '!#REF!="","",'Paraclinicos '!#REF!&lt;=8,1,'Paraclinicos '!#REF!&gt;8,0)</f>
        <v>#REF!</v>
      </c>
      <c r="L1558" t="e" cm="1">
        <f t="array" ref="L1558">_xlfn.IFS('Paraclinicos '!#REF!="","",'Paraclinicos '!#REF!&gt;=30,1,'Paraclinicos '!#REF!&lt;30,0)</f>
        <v>#REF!</v>
      </c>
      <c r="M1558" t="e" cm="1">
        <f t="array" ref="M1558">_xlfn.IFS(OR('Paraclinicos '!#REF!="",'Paraclinicos '!#REF!=""),"",OR('Paraclinicos '!#REF!&lt;=90,'Paraclinicos '!#REF!&lt;=60),1,OR('Paraclinicos '!#REF!&gt;90,'Paraclinicos '!#REF!&gt;60),0)</f>
        <v>#REF!</v>
      </c>
      <c r="N1558" s="45" t="e">
        <f t="shared" si="74"/>
        <v>#REF!</v>
      </c>
      <c r="O1558" t="e" cm="1">
        <f t="array" ref="O1558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558" t="e" cm="1">
        <f t="array" ref="P1558">_xlfn.IFS('Paraclinicos '!#REF!="","",'Paraclinicos '!#REF!&lt;20,4,'Paraclinicos '!#REF!&lt;50,3,'Paraclinicos '!#REF!&lt;100,2,'Paraclinicos '!#REF!&lt;150,1,'Paraclinicos '!#REF!&gt;150,0)</f>
        <v>#REF!</v>
      </c>
      <c r="Q1558" t="e" cm="1">
        <f t="array" ref="Q1558">_xlfn.IFS('Paraclinicos '!#REF!="","",'Paraclinicos '!#REF!&lt;1.2,0,'Paraclinicos '!#REF!&lt;2,1,'Paraclinicos '!#REF!&lt;3.5,2,'Paraclinicos '!#REF!&lt;5,3,'Paraclinicos '!#REF!&gt;5,4)</f>
        <v>#REF!</v>
      </c>
      <c r="R1558" t="e" cm="1">
        <f t="array" ref="R1558">_xlfn.IFS('Paraclinicos '!#REF!="","",'Paraclinicos '!#REF!&lt;1.2,0,'Paraclinicos '!#REF!&lt;2,1,'Paraclinicos '!#REF!&lt;6,2,'Paraclinicos '!#REF!&lt;12,3,'Paraclinicos '!#REF!&gt;=12,4)</f>
        <v>#REF!</v>
      </c>
      <c r="S1558" t="e" cm="1">
        <f t="array" ref="S1558">_xlfn.IFS('Paraclinicos '!#REF!="","",'Paraclinicos '!#REF!&lt;70,1,'Paraclinicos '!#REF!&gt;=70,0)</f>
        <v>#REF!</v>
      </c>
      <c r="T1558" t="e" cm="1">
        <f t="array" ref="T1558">_xlfn.IFS('Paraclinicos '!#REF!="","",'Paraclinicos '!#REF!&lt;6,4,'Paraclinicos '!#REF!&lt;10,3,'Paraclinicos '!#REF!&lt;13,2,'Paraclinicos '!#REF!&lt;15,1,'Paraclinicos '!#REF!=15,0)</f>
        <v>#REF!</v>
      </c>
      <c r="U1558" s="54" t="e">
        <f t="shared" si="72"/>
        <v>#REF!</v>
      </c>
      <c r="V1558" t="e" cm="1">
        <f t="array" ref="V1558">_xlfn.IFS('Paraclinicos '!#REF!="","",OR('Paraclinicos '!#REF!&lt;=8,'Paraclinicos '!#REF!&gt;=25),3,'Paraclinicos '!#REF!&lt;12,1,'Paraclinicos '!#REF!&lt;21,0,'Paraclinicos '!#REF!&lt;25,2)</f>
        <v>#REF!</v>
      </c>
      <c r="W1558" t="str">
        <f>IFERROR(IF(INDEX('BD Demog para scores enalazar'!Y$2:'BD Demog para scores enalazar'!Y$3000,MATCH(Formulas!A1558,'BD Demog para scores enalazar'!A$2:'BD Demog para scores enalazar'!A$3000,0))=1,"SI","NO"),"")</f>
        <v/>
      </c>
      <c r="X1558" s="9" t="str">
        <f>IFERROR(IF(INDEX('BD Demog para scores enalazar'!AJ$2:'BD Demog para scores enalazar'!AJ$3000,MATCH(Formulas!A1558,'BD Demog para scores enalazar'!A$2:'BD Demog para scores enalazar'!A$3000,0))=1,"SI","NO"),"")</f>
        <v/>
      </c>
      <c r="Y1558" t="str" cm="1">
        <f t="array" ref="Y1558">IF(AND(W1558="NO",X1558="NO"),_xlfn.IFS('Paraclinicos '!#REF!&lt;=91,3,'Paraclinicos '!#REF!&lt;94,2,'Paraclinicos '!#REF!&lt;96,1,'Paraclinicos '!#REF!&gt;=96,0),"")</f>
        <v/>
      </c>
      <c r="Z1558" t="str" cm="1">
        <f t="array" ref="Z1558">IF(OR(W1558="SI",X1558="SI"),_xlfn.IFS(OR(AND('Paraclinicos '!K1503&lt;=83),AND('Paraclinicos '!K1503&gt;=97,AA1558=2)),3,OR(AND('Paraclinicos '!K1503&lt;=86),AND('Paraclinicos '!K1503&gt;=94,AA1558=2)),2,OR(AND('Paraclinicos '!K1503&lt;=88),AND('Paraclinicos '!K1503&gt;=92,AA1558=2)),1,OR(AND('Paraclinicos '!K1503&gt;=88,'Paraclinicos '!K1503&lt;=92),AND('Paraclinicos '!K1503&gt;=93,AA1558=0)),0),"")</f>
        <v/>
      </c>
      <c r="AA1558" t="e" cm="1">
        <f t="array" ref="AA1558">_xlfn.IFS('Paraclinicos '!#REF!="","",'Paraclinicos '!#REF!="Oxigeno",2,'Paraclinicos '!#REF!="Aire",0)</f>
        <v>#REF!</v>
      </c>
    </row>
    <row r="1559" spans="1:27" x14ac:dyDescent="0.25">
      <c r="A1559">
        <f>'Paraclinicos '!A1503</f>
        <v>547</v>
      </c>
      <c r="B1559" s="3">
        <f>'Paraclinicos '!R1503</f>
        <v>44225</v>
      </c>
      <c r="C1559" cm="1">
        <f t="array" ref="C1559">_xlfn.IFS('Paraclinicos '!Q1503="","",'Paraclinicos '!Q1503&gt;60,3,'Paraclinicos '!Q1503&lt;=60,1)</f>
        <v>3</v>
      </c>
      <c r="D1559" t="str">
        <f>IFERROR(IF(INDEX('BD Demog para scores enalazar'!BC$2:BC$3000,MATCH(Formulas!A1559,'BD Demog para scores enalazar'!A$2:A$3000,0))=0,"SI","NO"),"")</f>
        <v>SI</v>
      </c>
      <c r="E1559" cm="1">
        <f t="array" ref="E1559">_xlfn.IFS(D1559="","",D1559="SI",4,D1559="NO",1)</f>
        <v>4</v>
      </c>
      <c r="F1559" cm="1">
        <f t="array" ref="F1559">_xlfn.IFS('Paraclinicos '!B1503="","",'Paraclinicos '!B1503&gt;1,1,'Paraclinicos '!B1503&lt;=1,3)</f>
        <v>3</v>
      </c>
      <c r="G1559" t="str" cm="1">
        <f t="array" ref="G1559">_xlfn.IFS('Paraclinicos '!D1503="","",AND('Paraclinicos '!D1503&gt;=250,'Paraclinicos '!D1503&lt;=500),2,'Paraclinicos '!D1503&gt;500,3,'Paraclinicos '!D1503&lt;250,1)</f>
        <v/>
      </c>
      <c r="H1559" s="50">
        <f t="shared" si="73"/>
        <v>10</v>
      </c>
      <c r="I1559" cm="1">
        <f t="array" ref="I1559">_xlfn.IFS('Paraclinicos '!Q1503="","",'Paraclinicos '!Q1503&gt;=65,1,'Paraclinicos '!Q1503&lt;65,0)</f>
        <v>0</v>
      </c>
      <c r="J1559" cm="1">
        <f t="array" ref="J1559">_xlfn.IFS('Paraclinicos '!I1503="","",'Paraclinicos '!I1503&gt;7,1,'Paraclinicos '!I1503&lt;=7,0)</f>
        <v>1</v>
      </c>
      <c r="K1559" cm="1">
        <f t="array" ref="K1559">_xlfn.IFS('Paraclinicos '!W1503="","",'Paraclinicos '!W1503&lt;=8,1,'Paraclinicos '!W1503&gt;8,0)</f>
        <v>0</v>
      </c>
      <c r="L1559" cm="1">
        <f t="array" ref="L1559">_xlfn.IFS('Paraclinicos '!S1503="","",'Paraclinicos '!S1503&gt;=30,1,'Paraclinicos '!S1503&lt;30,0)</f>
        <v>0</v>
      </c>
      <c r="M1559" cm="1">
        <f t="array" ref="M1559">_xlfn.IFS(OR('Paraclinicos '!T1503="",'Paraclinicos '!U1503=""),"",OR('Paraclinicos '!T1503&lt;=90,'Paraclinicos '!U1503&lt;=60),1,OR('Paraclinicos '!T1503&gt;90,'Paraclinicos '!U1503&gt;60),0)</f>
        <v>0</v>
      </c>
      <c r="N1559" s="45" t="e">
        <f t="shared" si="74"/>
        <v>#REF!</v>
      </c>
      <c r="O1559" cm="1">
        <f t="array" ref="O1559">_xlfn.IFS(OR('Paraclinicos '!M1503="",'Paraclinicos '!N1503="",'Paraclinicos '!N1503=0),"",'Paraclinicos '!M1503/'Paraclinicos '!N1503&lt;100,4,'Paraclinicos '!M1503/'Paraclinicos '!N1503&lt;200,3,'Paraclinicos '!M1503/'Paraclinicos '!N1503&lt;300,2,'Paraclinicos '!M1503/'Paraclinicos '!N1503&lt;400,1,'Paraclinicos '!M1503/'Paraclinicos '!N1503&gt;=400,0)</f>
        <v>2</v>
      </c>
      <c r="P1559" cm="1">
        <f t="array" ref="P1559">_xlfn.IFS('Paraclinicos '!C1503="","",'Paraclinicos '!C1503&lt;20,4,'Paraclinicos '!C1503&lt;50,3,'Paraclinicos '!C1503&lt;100,2,'Paraclinicos '!C1503&lt;150,1,'Paraclinicos '!C1503&gt;150,0)</f>
        <v>0</v>
      </c>
      <c r="Q1559" cm="1">
        <f t="array" ref="Q1559">_xlfn.IFS('Paraclinicos '!O1503="","",'Paraclinicos '!O1503&lt;1.2,0,'Paraclinicos '!O1503&lt;2,1,'Paraclinicos '!O1503&lt;3.5,2,'Paraclinicos '!O1503&lt;5,3,'Paraclinicos '!O1503&gt;5,4)</f>
        <v>0</v>
      </c>
      <c r="R1559" cm="1">
        <f t="array" ref="R1559">_xlfn.IFS('Paraclinicos '!J1503="","",'Paraclinicos '!J1503&lt;1.2,0,'Paraclinicos '!J1503&lt;2,1,'Paraclinicos '!J1503&lt;6,2,'Paraclinicos '!J1503&lt;12,3,'Paraclinicos '!J1503&gt;=12,4)</f>
        <v>0</v>
      </c>
      <c r="S1559" cm="1">
        <f t="array" ref="S1559">_xlfn.IFS('Paraclinicos '!Y1503="","",'Paraclinicos '!Y1503&lt;70,1,'Paraclinicos '!Y1503&gt;=70,0)</f>
        <v>0</v>
      </c>
      <c r="T1559" cm="1">
        <f t="array" ref="T1559">_xlfn.IFS('Paraclinicos '!W1503="","",'Paraclinicos '!W1503&lt;6,4,'Paraclinicos '!W1503&lt;10,3,'Paraclinicos '!W1503&lt;13,2,'Paraclinicos '!W1503&lt;15,1,'Paraclinicos '!W1503=15,0)</f>
        <v>2</v>
      </c>
      <c r="U1559" s="54">
        <f t="shared" si="72"/>
        <v>4</v>
      </c>
      <c r="V1559" cm="1">
        <f t="array" ref="V1559">_xlfn.IFS('Paraclinicos '!S1503="","",OR('Paraclinicos '!S1503&lt;=8,'Paraclinicos '!S1503&gt;=25),3,'Paraclinicos '!S1503&lt;12,1,'Paraclinicos '!S1503&lt;21,0,'Paraclinicos '!S1503&lt;25,2)</f>
        <v>0</v>
      </c>
      <c r="W1559" t="str">
        <f>IFERROR(IF(INDEX('BD Demog para scores enalazar'!Y$2:'BD Demog para scores enalazar'!Y$3000,MATCH(Formulas!A1559,'BD Demog para scores enalazar'!A$2:'BD Demog para scores enalazar'!A$3000,0))=1,"SI","NO"),"")</f>
        <v>NO</v>
      </c>
      <c r="X1559" s="9" t="str">
        <f>IFERROR(IF(INDEX('BD Demog para scores enalazar'!AJ$2:'BD Demog para scores enalazar'!AJ$3000,MATCH(Formulas!A1559,'BD Demog para scores enalazar'!A$2:'BD Demog para scores enalazar'!A$3000,0))=1,"SI","NO"),"")</f>
        <v>NO</v>
      </c>
      <c r="Y1559" cm="1">
        <f t="array" ref="Y1559">IF(AND(W1559="NO",X1559="NO"),_xlfn.IFS('Paraclinicos '!K1503&lt;=91,3,'Paraclinicos '!K1503&lt;94,2,'Paraclinicos '!K1503&lt;96,1,'Paraclinicos '!K1503&gt;=96,0),"")</f>
        <v>3</v>
      </c>
      <c r="Z1559" t="str" cm="1">
        <f t="array" ref="Z1559">IF(OR(W1559="SI",X1559="SI"),_xlfn.IFS(OR(AND('Paraclinicos '!K1504&lt;=83),AND('Paraclinicos '!K1504&gt;=97,AA1559=2)),3,OR(AND('Paraclinicos '!K1504&lt;=86),AND('Paraclinicos '!K1504&gt;=94,AA1559=2)),2,OR(AND('Paraclinicos '!K1504&lt;=88),AND('Paraclinicos '!K1504&gt;=92,AA1559=2)),1,OR(AND('Paraclinicos '!K1504&gt;=88,'Paraclinicos '!K1504&lt;=92),AND('Paraclinicos '!K1504&gt;=93,AA1559=0)),0),"")</f>
        <v/>
      </c>
      <c r="AA1559" cm="1">
        <f t="array" ref="AA1559">_xlfn.IFS('Paraclinicos '!E1503="","",'Paraclinicos '!E1503="Oxigeno",2,'Paraclinicos '!E1503="Aire",0)</f>
        <v>2</v>
      </c>
    </row>
    <row r="1560" spans="1:27" x14ac:dyDescent="0.25">
      <c r="A1560">
        <f>'Paraclinicos '!A1504</f>
        <v>547</v>
      </c>
      <c r="B1560" s="3">
        <f>'Paraclinicos '!R1504</f>
        <v>44226</v>
      </c>
      <c r="C1560" cm="1">
        <f t="array" ref="C1560">_xlfn.IFS('Paraclinicos '!Q1504="","",'Paraclinicos '!Q1504&gt;60,3,'Paraclinicos '!Q1504&lt;=60,1)</f>
        <v>3</v>
      </c>
      <c r="D1560" t="str">
        <f>IFERROR(IF(INDEX('BD Demog para scores enalazar'!BC$2:BC$3000,MATCH(Formulas!A1560,'BD Demog para scores enalazar'!A$2:A$3000,0))=0,"SI","NO"),"")</f>
        <v>SI</v>
      </c>
      <c r="E1560" cm="1">
        <f t="array" ref="E1560">_xlfn.IFS(D1560="","",D1560="SI",4,D1560="NO",1)</f>
        <v>4</v>
      </c>
      <c r="F1560" cm="1">
        <f t="array" ref="F1560">_xlfn.IFS('Paraclinicos '!B1504="","",'Paraclinicos '!B1504&gt;1,1,'Paraclinicos '!B1504&lt;=1,3)</f>
        <v>3</v>
      </c>
      <c r="G1560" t="str" cm="1">
        <f t="array" ref="G1560">_xlfn.IFS('Paraclinicos '!D1504="","",AND('Paraclinicos '!D1504&gt;=250,'Paraclinicos '!D1504&lt;=500),2,'Paraclinicos '!D1504&gt;500,3,'Paraclinicos '!D1504&lt;250,1)</f>
        <v/>
      </c>
      <c r="H1560" s="50">
        <f t="shared" si="73"/>
        <v>10</v>
      </c>
      <c r="I1560" cm="1">
        <f t="array" ref="I1560">_xlfn.IFS('Paraclinicos '!Q1504="","",'Paraclinicos '!Q1504&gt;=65,1,'Paraclinicos '!Q1504&lt;65,0)</f>
        <v>0</v>
      </c>
      <c r="J1560" cm="1">
        <f t="array" ref="J1560">_xlfn.IFS('Paraclinicos '!I1504="","",'Paraclinicos '!I1504&gt;7,1,'Paraclinicos '!I1504&lt;=7,0)</f>
        <v>1</v>
      </c>
      <c r="K1560" cm="1">
        <f t="array" ref="K1560">_xlfn.IFS('Paraclinicos '!W1504="","",'Paraclinicos '!W1504&lt;=8,1,'Paraclinicos '!W1504&gt;8,0)</f>
        <v>0</v>
      </c>
      <c r="L1560" cm="1">
        <f t="array" ref="L1560">_xlfn.IFS('Paraclinicos '!S1504="","",'Paraclinicos '!S1504&gt;=30,1,'Paraclinicos '!S1504&lt;30,0)</f>
        <v>0</v>
      </c>
      <c r="M1560" cm="1">
        <f t="array" ref="M1560">_xlfn.IFS(OR('Paraclinicos '!T1504="",'Paraclinicos '!U1504=""),"",OR('Paraclinicos '!T1504&lt;=90,'Paraclinicos '!U1504&lt;=60),1,OR('Paraclinicos '!T1504&gt;90,'Paraclinicos '!U1504&gt;60),0)</f>
        <v>0</v>
      </c>
      <c r="N1560" s="45">
        <f t="shared" si="74"/>
        <v>2</v>
      </c>
      <c r="O1560" cm="1">
        <f t="array" ref="O1560">_xlfn.IFS(OR('Paraclinicos '!M1504="",'Paraclinicos '!N1504="",'Paraclinicos '!N1504=0),"",'Paraclinicos '!M1504/'Paraclinicos '!N1504&lt;100,4,'Paraclinicos '!M1504/'Paraclinicos '!N1504&lt;200,3,'Paraclinicos '!M1504/'Paraclinicos '!N1504&lt;300,2,'Paraclinicos '!M1504/'Paraclinicos '!N1504&lt;400,1,'Paraclinicos '!M1504/'Paraclinicos '!N1504&gt;=400,0)</f>
        <v>3</v>
      </c>
      <c r="P1560" cm="1">
        <f t="array" ref="P1560">_xlfn.IFS('Paraclinicos '!C1504="","",'Paraclinicos '!C1504&lt;20,4,'Paraclinicos '!C1504&lt;50,3,'Paraclinicos '!C1504&lt;100,2,'Paraclinicos '!C1504&lt;150,1,'Paraclinicos '!C1504&gt;150,0)</f>
        <v>0</v>
      </c>
      <c r="Q1560" cm="1">
        <f t="array" ref="Q1560">_xlfn.IFS('Paraclinicos '!O1504="","",'Paraclinicos '!O1504&lt;1.2,0,'Paraclinicos '!O1504&lt;2,1,'Paraclinicos '!O1504&lt;3.5,2,'Paraclinicos '!O1504&lt;5,3,'Paraclinicos '!O1504&gt;5,4)</f>
        <v>0</v>
      </c>
      <c r="R1560" cm="1">
        <f t="array" ref="R1560">_xlfn.IFS('Paraclinicos '!J1504="","",'Paraclinicos '!J1504&lt;1.2,0,'Paraclinicos '!J1504&lt;2,1,'Paraclinicos '!J1504&lt;6,2,'Paraclinicos '!J1504&lt;12,3,'Paraclinicos '!J1504&gt;=12,4)</f>
        <v>1</v>
      </c>
      <c r="S1560" cm="1">
        <f t="array" ref="S1560">_xlfn.IFS('Paraclinicos '!Y1504="","",'Paraclinicos '!Y1504&lt;70,1,'Paraclinicos '!Y1504&gt;=70,0)</f>
        <v>0</v>
      </c>
      <c r="T1560" cm="1">
        <f t="array" ref="T1560">_xlfn.IFS('Paraclinicos '!W1504="","",'Paraclinicos '!W1504&lt;6,4,'Paraclinicos '!W1504&lt;10,3,'Paraclinicos '!W1504&lt;13,2,'Paraclinicos '!W1504&lt;15,1,'Paraclinicos '!W1504=15,0)</f>
        <v>2</v>
      </c>
      <c r="U1560" s="54">
        <f t="shared" si="72"/>
        <v>6</v>
      </c>
      <c r="V1560" cm="1">
        <f t="array" ref="V1560">_xlfn.IFS('Paraclinicos '!S1504="","",OR('Paraclinicos '!S1504&lt;=8,'Paraclinicos '!S1504&gt;=25),3,'Paraclinicos '!S1504&lt;12,1,'Paraclinicos '!S1504&lt;21,0,'Paraclinicos '!S1504&lt;25,2)</f>
        <v>0</v>
      </c>
      <c r="W1560" t="str">
        <f>IFERROR(IF(INDEX('BD Demog para scores enalazar'!Y$2:'BD Demog para scores enalazar'!Y$3000,MATCH(Formulas!A1560,'BD Demog para scores enalazar'!A$2:'BD Demog para scores enalazar'!A$3000,0))=1,"SI","NO"),"")</f>
        <v>NO</v>
      </c>
      <c r="X1560" s="9" t="str">
        <f>IFERROR(IF(INDEX('BD Demog para scores enalazar'!AJ$2:'BD Demog para scores enalazar'!AJ$3000,MATCH(Formulas!A1560,'BD Demog para scores enalazar'!A$2:'BD Demog para scores enalazar'!A$3000,0))=1,"SI","NO"),"")</f>
        <v>NO</v>
      </c>
      <c r="Y1560" cm="1">
        <f t="array" ref="Y1560">IF(AND(W1560="NO",X1560="NO"),_xlfn.IFS('Paraclinicos '!K1504&lt;=91,3,'Paraclinicos '!K1504&lt;94,2,'Paraclinicos '!K1504&lt;96,1,'Paraclinicos '!K1504&gt;=96,0),"")</f>
        <v>3</v>
      </c>
      <c r="Z1560" t="str" cm="1">
        <f t="array" ref="Z1560">IF(OR(W1560="SI",X1560="SI"),_xlfn.IFS(OR(AND('Paraclinicos '!K1505&lt;=83),AND('Paraclinicos '!K1505&gt;=97,AA1560=2)),3,OR(AND('Paraclinicos '!K1505&lt;=86),AND('Paraclinicos '!K1505&gt;=94,AA1560=2)),2,OR(AND('Paraclinicos '!K1505&lt;=88),AND('Paraclinicos '!K1505&gt;=92,AA1560=2)),1,OR(AND('Paraclinicos '!K1505&gt;=88,'Paraclinicos '!K1505&lt;=92),AND('Paraclinicos '!K1505&gt;=93,AA1560=0)),0),"")</f>
        <v/>
      </c>
      <c r="AA1560" cm="1">
        <f t="array" ref="AA1560">_xlfn.IFS('Paraclinicos '!E1504="","",'Paraclinicos '!E1504="Oxigeno",2,'Paraclinicos '!E1504="Aire",0)</f>
        <v>2</v>
      </c>
    </row>
    <row r="1561" spans="1:27" x14ac:dyDescent="0.25">
      <c r="A1561">
        <f>'Paraclinicos '!A1505</f>
        <v>547</v>
      </c>
      <c r="B1561" s="3">
        <f>'Paraclinicos '!R1505</f>
        <v>44227</v>
      </c>
      <c r="C1561" cm="1">
        <f t="array" ref="C1561">_xlfn.IFS('Paraclinicos '!Q1505="","",'Paraclinicos '!Q1505&gt;60,3,'Paraclinicos '!Q1505&lt;=60,1)</f>
        <v>3</v>
      </c>
      <c r="D1561" t="str">
        <f>IFERROR(IF(INDEX('BD Demog para scores enalazar'!BC$2:BC$3000,MATCH(Formulas!A1561,'BD Demog para scores enalazar'!A$2:A$3000,0))=0,"SI","NO"),"")</f>
        <v>SI</v>
      </c>
      <c r="E1561" cm="1">
        <f t="array" ref="E1561">_xlfn.IFS(D1561="","",D1561="SI",4,D1561="NO",1)</f>
        <v>4</v>
      </c>
      <c r="F1561" cm="1">
        <f t="array" ref="F1561">_xlfn.IFS('Paraclinicos '!B1505="","",'Paraclinicos '!B1505&gt;1,1,'Paraclinicos '!B1505&lt;=1,3)</f>
        <v>3</v>
      </c>
      <c r="G1561" t="str" cm="1">
        <f t="array" ref="G1561">_xlfn.IFS('Paraclinicos '!D1505="","",AND('Paraclinicos '!D1505&gt;=250,'Paraclinicos '!D1505&lt;=500),2,'Paraclinicos '!D1505&gt;500,3,'Paraclinicos '!D1505&lt;250,1)</f>
        <v/>
      </c>
      <c r="H1561" s="50">
        <f t="shared" si="73"/>
        <v>10</v>
      </c>
      <c r="I1561" cm="1">
        <f t="array" ref="I1561">_xlfn.IFS('Paraclinicos '!Q1505="","",'Paraclinicos '!Q1505&gt;=65,1,'Paraclinicos '!Q1505&lt;65,0)</f>
        <v>0</v>
      </c>
      <c r="J1561" cm="1">
        <f t="array" ref="J1561">_xlfn.IFS('Paraclinicos '!I1505="","",'Paraclinicos '!I1505&gt;7,1,'Paraclinicos '!I1505&lt;=7,0)</f>
        <v>1</v>
      </c>
      <c r="K1561" cm="1">
        <f t="array" ref="K1561">_xlfn.IFS('Paraclinicos '!W1505="","",'Paraclinicos '!W1505&lt;=8,1,'Paraclinicos '!W1505&gt;8,0)</f>
        <v>1</v>
      </c>
      <c r="L1561" cm="1">
        <f t="array" ref="L1561">_xlfn.IFS('Paraclinicos '!S1505="","",'Paraclinicos '!S1505&gt;=30,1,'Paraclinicos '!S1505&lt;30,0)</f>
        <v>0</v>
      </c>
      <c r="M1561" cm="1">
        <f t="array" ref="M1561">_xlfn.IFS(OR('Paraclinicos '!T1505="",'Paraclinicos '!U1505=""),"",OR('Paraclinicos '!T1505&lt;=90,'Paraclinicos '!U1505&lt;=60),1,OR('Paraclinicos '!T1505&gt;90,'Paraclinicos '!U1505&gt;60),0)</f>
        <v>0</v>
      </c>
      <c r="N1561" s="45">
        <f t="shared" si="74"/>
        <v>3</v>
      </c>
      <c r="O1561" cm="1">
        <f t="array" ref="O1561">_xlfn.IFS(OR('Paraclinicos '!M1505="",'Paraclinicos '!N1505="",'Paraclinicos '!N1505=0),"",'Paraclinicos '!M1505/'Paraclinicos '!N1505&lt;100,4,'Paraclinicos '!M1505/'Paraclinicos '!N1505&lt;200,3,'Paraclinicos '!M1505/'Paraclinicos '!N1505&lt;300,2,'Paraclinicos '!M1505/'Paraclinicos '!N1505&lt;400,1,'Paraclinicos '!M1505/'Paraclinicos '!N1505&gt;=400,0)</f>
        <v>1</v>
      </c>
      <c r="P1561" cm="1">
        <f t="array" ref="P1561">_xlfn.IFS('Paraclinicos '!C1505="","",'Paraclinicos '!C1505&lt;20,4,'Paraclinicos '!C1505&lt;50,3,'Paraclinicos '!C1505&lt;100,2,'Paraclinicos '!C1505&lt;150,1,'Paraclinicos '!C1505&gt;150,0)</f>
        <v>0</v>
      </c>
      <c r="Q1561" cm="1">
        <f t="array" ref="Q1561">_xlfn.IFS('Paraclinicos '!O1505="","",'Paraclinicos '!O1505&lt;1.2,0,'Paraclinicos '!O1505&lt;2,1,'Paraclinicos '!O1505&lt;3.5,2,'Paraclinicos '!O1505&lt;5,3,'Paraclinicos '!O1505&gt;5,4)</f>
        <v>0</v>
      </c>
      <c r="R1561" cm="1">
        <f t="array" ref="R1561">_xlfn.IFS('Paraclinicos '!J1505="","",'Paraclinicos '!J1505&lt;1.2,0,'Paraclinicos '!J1505&lt;2,1,'Paraclinicos '!J1505&lt;6,2,'Paraclinicos '!J1505&lt;12,3,'Paraclinicos '!J1505&gt;=12,4)</f>
        <v>1</v>
      </c>
      <c r="S1561" cm="1">
        <f t="array" ref="S1561">_xlfn.IFS('Paraclinicos '!Y1505="","",'Paraclinicos '!Y1505&lt;70,1,'Paraclinicos '!Y1505&gt;=70,0)</f>
        <v>0</v>
      </c>
      <c r="T1561" cm="1">
        <f t="array" ref="T1561">_xlfn.IFS('Paraclinicos '!W1505="","",'Paraclinicos '!W1505&lt;6,4,'Paraclinicos '!W1505&lt;10,3,'Paraclinicos '!W1505&lt;13,2,'Paraclinicos '!W1505&lt;15,1,'Paraclinicos '!W1505=15,0)</f>
        <v>4</v>
      </c>
      <c r="U1561" s="54">
        <f t="shared" si="72"/>
        <v>6</v>
      </c>
      <c r="V1561" cm="1">
        <f t="array" ref="V1561">_xlfn.IFS('Paraclinicos '!S1505="","",OR('Paraclinicos '!S1505&lt;=8,'Paraclinicos '!S1505&gt;=25),3,'Paraclinicos '!S1505&lt;12,1,'Paraclinicos '!S1505&lt;21,0,'Paraclinicos '!S1505&lt;25,2)</f>
        <v>0</v>
      </c>
      <c r="W1561" t="str">
        <f>IFERROR(IF(INDEX('BD Demog para scores enalazar'!Y$2:'BD Demog para scores enalazar'!Y$3000,MATCH(Formulas!A1561,'BD Demog para scores enalazar'!A$2:'BD Demog para scores enalazar'!A$3000,0))=1,"SI","NO"),"")</f>
        <v>NO</v>
      </c>
      <c r="X1561" s="9" t="str">
        <f>IFERROR(IF(INDEX('BD Demog para scores enalazar'!AJ$2:'BD Demog para scores enalazar'!AJ$3000,MATCH(Formulas!A1561,'BD Demog para scores enalazar'!A$2:'BD Demog para scores enalazar'!A$3000,0))=1,"SI","NO"),"")</f>
        <v>NO</v>
      </c>
      <c r="Y1561" cm="1">
        <f t="array" ref="Y1561">IF(AND(W1561="NO",X1561="NO"),_xlfn.IFS('Paraclinicos '!K1505&lt;=91,3,'Paraclinicos '!K1505&lt;94,2,'Paraclinicos '!K1505&lt;96,1,'Paraclinicos '!K1505&gt;=96,0),"")</f>
        <v>2</v>
      </c>
      <c r="Z1561" t="str" cm="1">
        <f t="array" ref="Z1561">IF(OR(W1561="SI",X1561="SI"),_xlfn.IFS(OR(AND('Paraclinicos '!K1506&lt;=83),AND('Paraclinicos '!K1506&gt;=97,AA1561=2)),3,OR(AND('Paraclinicos '!K1506&lt;=86),AND('Paraclinicos '!K1506&gt;=94,AA1561=2)),2,OR(AND('Paraclinicos '!K1506&lt;=88),AND('Paraclinicos '!K1506&gt;=92,AA1561=2)),1,OR(AND('Paraclinicos '!K1506&gt;=88,'Paraclinicos '!K1506&lt;=92),AND('Paraclinicos '!K1506&gt;=93,AA1561=0)),0),"")</f>
        <v/>
      </c>
      <c r="AA1561" cm="1">
        <f t="array" ref="AA1561">_xlfn.IFS('Paraclinicos '!E1505="","",'Paraclinicos '!E1505="Oxigeno",2,'Paraclinicos '!E1505="Aire",0)</f>
        <v>2</v>
      </c>
    </row>
    <row r="1562" spans="1:27" x14ac:dyDescent="0.25">
      <c r="A1562">
        <f>'Paraclinicos '!A1506</f>
        <v>548</v>
      </c>
      <c r="B1562" s="3">
        <f>'Paraclinicos '!R1506</f>
        <v>44213</v>
      </c>
      <c r="C1562" cm="1">
        <f t="array" ref="C1562">_xlfn.IFS('Paraclinicos '!Q1506="","",'Paraclinicos '!Q1506&gt;60,3,'Paraclinicos '!Q1506&lt;=60,1)</f>
        <v>3</v>
      </c>
      <c r="D1562" t="str">
        <f>IFERROR(IF(INDEX('BD Demog para scores enalazar'!BC$2:BC$3000,MATCH(Formulas!A1562,'BD Demog para scores enalazar'!A$2:A$3000,0))=0,"SI","NO"),"")</f>
        <v>SI</v>
      </c>
      <c r="E1562" cm="1">
        <f t="array" ref="E1562">_xlfn.IFS(D1562="","",D1562="SI",4,D1562="NO",1)</f>
        <v>4</v>
      </c>
      <c r="F1562" cm="1">
        <f t="array" ref="F1562">_xlfn.IFS('Paraclinicos '!B1506="","",'Paraclinicos '!B1506&gt;1,1,'Paraclinicos '!B1506&lt;=1,3)</f>
        <v>1</v>
      </c>
      <c r="G1562" cm="1">
        <f t="array" ref="G1562">_xlfn.IFS('Paraclinicos '!D1506="","",AND('Paraclinicos '!D1506&gt;=250,'Paraclinicos '!D1506&lt;=500),2,'Paraclinicos '!D1506&gt;500,3,'Paraclinicos '!D1506&lt;250,1)</f>
        <v>1</v>
      </c>
      <c r="H1562" s="50">
        <f t="shared" si="73"/>
        <v>9</v>
      </c>
      <c r="I1562" cm="1">
        <f t="array" ref="I1562">_xlfn.IFS('Paraclinicos '!Q1506="","",'Paraclinicos '!Q1506&gt;=65,1,'Paraclinicos '!Q1506&lt;65,0)</f>
        <v>0</v>
      </c>
      <c r="J1562" cm="1">
        <f t="array" ref="J1562">_xlfn.IFS('Paraclinicos '!I1506="","",'Paraclinicos '!I1506&gt;7,1,'Paraclinicos '!I1506&lt;=7,0)</f>
        <v>1</v>
      </c>
      <c r="K1562" cm="1">
        <f t="array" ref="K1562">_xlfn.IFS('Paraclinicos '!W1506="","",'Paraclinicos '!W1506&lt;=8,1,'Paraclinicos '!W1506&gt;8,0)</f>
        <v>1</v>
      </c>
      <c r="L1562" cm="1">
        <f t="array" ref="L1562">_xlfn.IFS('Paraclinicos '!S1506="","",'Paraclinicos '!S1506&gt;=30,1,'Paraclinicos '!S1506&lt;30,0)</f>
        <v>1</v>
      </c>
      <c r="M1562" cm="1">
        <f t="array" ref="M1562">_xlfn.IFS(OR('Paraclinicos '!T1506="",'Paraclinicos '!U1506=""),"",OR('Paraclinicos '!T1506&lt;=90,'Paraclinicos '!U1506&lt;=60),1,OR('Paraclinicos '!T1506&gt;90,'Paraclinicos '!U1506&gt;60),0)</f>
        <v>0</v>
      </c>
      <c r="N1562" s="45">
        <f t="shared" si="74"/>
        <v>5</v>
      </c>
      <c r="O1562" cm="1">
        <f t="array" ref="O1562">_xlfn.IFS(OR('Paraclinicos '!M1506="",'Paraclinicos '!N1506="",'Paraclinicos '!N1506=0),"",'Paraclinicos '!M1506/'Paraclinicos '!N1506&lt;100,4,'Paraclinicos '!M1506/'Paraclinicos '!N1506&lt;200,3,'Paraclinicos '!M1506/'Paraclinicos '!N1506&lt;300,2,'Paraclinicos '!M1506/'Paraclinicos '!N1506&lt;400,1,'Paraclinicos '!M1506/'Paraclinicos '!N1506&gt;=400,0)</f>
        <v>3</v>
      </c>
      <c r="P1562" cm="1">
        <f t="array" ref="P1562">_xlfn.IFS('Paraclinicos '!C1506="","",'Paraclinicos '!C1506&lt;20,4,'Paraclinicos '!C1506&lt;50,3,'Paraclinicos '!C1506&lt;100,2,'Paraclinicos '!C1506&lt;150,1,'Paraclinicos '!C1506&gt;150,0)</f>
        <v>0</v>
      </c>
      <c r="Q1562" cm="1">
        <f t="array" ref="Q1562">_xlfn.IFS('Paraclinicos '!O1506="","",'Paraclinicos '!O1506&lt;1.2,0,'Paraclinicos '!O1506&lt;2,1,'Paraclinicos '!O1506&lt;3.5,2,'Paraclinicos '!O1506&lt;5,3,'Paraclinicos '!O1506&gt;5,4)</f>
        <v>0</v>
      </c>
      <c r="R1562" t="str" cm="1">
        <f t="array" ref="R1562">_xlfn.IFS('Paraclinicos '!J1506="","",'Paraclinicos '!J1506&lt;1.2,0,'Paraclinicos '!J1506&lt;2,1,'Paraclinicos '!J1506&lt;6,2,'Paraclinicos '!J1506&lt;12,3,'Paraclinicos '!J1506&gt;=12,4)</f>
        <v/>
      </c>
      <c r="S1562" cm="1">
        <f t="array" ref="S1562">_xlfn.IFS('Paraclinicos '!Y1506="","",'Paraclinicos '!Y1506&lt;70,1,'Paraclinicos '!Y1506&gt;=70,0)</f>
        <v>0</v>
      </c>
      <c r="T1562" cm="1">
        <f t="array" ref="T1562">_xlfn.IFS('Paraclinicos '!W1506="","",'Paraclinicos '!W1506&lt;6,4,'Paraclinicos '!W1506&lt;10,3,'Paraclinicos '!W1506&lt;13,2,'Paraclinicos '!W1506&lt;15,1,'Paraclinicos '!W1506=15,0)</f>
        <v>4</v>
      </c>
      <c r="U1562" s="54">
        <f t="shared" si="72"/>
        <v>7</v>
      </c>
      <c r="V1562" cm="1">
        <f t="array" ref="V1562">_xlfn.IFS('Paraclinicos '!S1506="","",OR('Paraclinicos '!S1506&lt;=8,'Paraclinicos '!S1506&gt;=25),3,'Paraclinicos '!S1506&lt;12,1,'Paraclinicos '!S1506&lt;21,0,'Paraclinicos '!S1506&lt;25,2)</f>
        <v>3</v>
      </c>
      <c r="W1562" t="str">
        <f>IFERROR(IF(INDEX('BD Demog para scores enalazar'!Y$2:'BD Demog para scores enalazar'!Y$3000,MATCH(Formulas!A1562,'BD Demog para scores enalazar'!A$2:'BD Demog para scores enalazar'!A$3000,0))=1,"SI","NO"),"")</f>
        <v>NO</v>
      </c>
      <c r="X1562" s="9" t="str">
        <f>IFERROR(IF(INDEX('BD Demog para scores enalazar'!AJ$2:'BD Demog para scores enalazar'!AJ$3000,MATCH(Formulas!A1562,'BD Demog para scores enalazar'!A$2:'BD Demog para scores enalazar'!A$3000,0))=1,"SI","NO"),"")</f>
        <v>SI</v>
      </c>
      <c r="Y1562" t="str" cm="1">
        <f t="array" ref="Y1562">IF(AND(W1562="NO",X1562="NO"),_xlfn.IFS('Paraclinicos '!K1506&lt;=91,3,'Paraclinicos '!K1506&lt;94,2,'Paraclinicos '!K1506&lt;96,1,'Paraclinicos '!K1506&gt;=96,0),"")</f>
        <v/>
      </c>
      <c r="Z1562" cm="1">
        <f t="array" ref="Z1562">IF(OR(W1562="SI",X1562="SI"),_xlfn.IFS(OR(AND('Paraclinicos '!K1507&lt;=83),AND('Paraclinicos '!K1507&gt;=97,AA1562=2)),3,OR(AND('Paraclinicos '!K1507&lt;=86),AND('Paraclinicos '!K1507&gt;=94,AA1562=2)),2,OR(AND('Paraclinicos '!K1507&lt;=88),AND('Paraclinicos '!K1507&gt;=92,AA1562=2)),1,OR(AND('Paraclinicos '!K1507&gt;=88,'Paraclinicos '!K1507&lt;=92),AND('Paraclinicos '!K1507&gt;=93,AA1562=0)),0),"")</f>
        <v>3</v>
      </c>
      <c r="AA1562" cm="1">
        <f t="array" ref="AA1562">_xlfn.IFS('Paraclinicos '!E1506="","",'Paraclinicos '!E1506="Oxigeno",2,'Paraclinicos '!E1506="Aire",0)</f>
        <v>2</v>
      </c>
    </row>
    <row r="1563" spans="1:27" x14ac:dyDescent="0.25">
      <c r="A1563">
        <f>'Paraclinicos '!A1507</f>
        <v>548</v>
      </c>
      <c r="B1563" s="3">
        <f>'Paraclinicos '!R1507</f>
        <v>44215</v>
      </c>
      <c r="C1563" cm="1">
        <f t="array" ref="C1563">_xlfn.IFS('Paraclinicos '!Q1507="","",'Paraclinicos '!Q1507&gt;60,3,'Paraclinicos '!Q1507&lt;=60,1)</f>
        <v>3</v>
      </c>
      <c r="D1563" t="str">
        <f>IFERROR(IF(INDEX('BD Demog para scores enalazar'!BC$2:BC$3000,MATCH(Formulas!A1563,'BD Demog para scores enalazar'!A$2:A$3000,0))=0,"SI","NO"),"")</f>
        <v>SI</v>
      </c>
      <c r="E1563" cm="1">
        <f t="array" ref="E1563">_xlfn.IFS(D1563="","",D1563="SI",4,D1563="NO",1)</f>
        <v>4</v>
      </c>
      <c r="F1563" cm="1">
        <f t="array" ref="F1563">_xlfn.IFS('Paraclinicos '!B1507="","",'Paraclinicos '!B1507&gt;1,1,'Paraclinicos '!B1507&lt;=1,3)</f>
        <v>3</v>
      </c>
      <c r="G1563" t="str" cm="1">
        <f t="array" ref="G1563">_xlfn.IFS('Paraclinicos '!D1507="","",AND('Paraclinicos '!D1507&gt;=250,'Paraclinicos '!D1507&lt;=500),2,'Paraclinicos '!D1507&gt;500,3,'Paraclinicos '!D1507&lt;250,1)</f>
        <v/>
      </c>
      <c r="H1563" s="50">
        <f t="shared" si="73"/>
        <v>10</v>
      </c>
      <c r="I1563" cm="1">
        <f t="array" ref="I1563">_xlfn.IFS('Paraclinicos '!Q1507="","",'Paraclinicos '!Q1507&gt;=65,1,'Paraclinicos '!Q1507&lt;65,0)</f>
        <v>0</v>
      </c>
      <c r="J1563" cm="1">
        <f t="array" ref="J1563">_xlfn.IFS('Paraclinicos '!I1507="","",'Paraclinicos '!I1507&gt;7,1,'Paraclinicos '!I1507&lt;=7,0)</f>
        <v>1</v>
      </c>
      <c r="K1563" cm="1">
        <f t="array" ref="K1563">_xlfn.IFS('Paraclinicos '!W1507="","",'Paraclinicos '!W1507&lt;=8,1,'Paraclinicos '!W1507&gt;8,0)</f>
        <v>1</v>
      </c>
      <c r="L1563" cm="1">
        <f t="array" ref="L1563">_xlfn.IFS('Paraclinicos '!S1507="","",'Paraclinicos '!S1507&gt;=30,1,'Paraclinicos '!S1507&lt;30,0)</f>
        <v>0</v>
      </c>
      <c r="M1563" cm="1">
        <f t="array" ref="M1563">_xlfn.IFS(OR('Paraclinicos '!T1507="",'Paraclinicos '!U1507=""),"",OR('Paraclinicos '!T1507&lt;=90,'Paraclinicos '!U1507&lt;=60),1,OR('Paraclinicos '!T1507&gt;90,'Paraclinicos '!U1507&gt;60),0)</f>
        <v>0</v>
      </c>
      <c r="N1563" s="45">
        <f t="shared" si="74"/>
        <v>5</v>
      </c>
      <c r="O1563" cm="1">
        <f t="array" ref="O1563">_xlfn.IFS(OR('Paraclinicos '!M1507="",'Paraclinicos '!N1507="",'Paraclinicos '!N1507=0),"",'Paraclinicos '!M1507/'Paraclinicos '!N1507&lt;100,4,'Paraclinicos '!M1507/'Paraclinicos '!N1507&lt;200,3,'Paraclinicos '!M1507/'Paraclinicos '!N1507&lt;300,2,'Paraclinicos '!M1507/'Paraclinicos '!N1507&lt;400,1,'Paraclinicos '!M1507/'Paraclinicos '!N1507&gt;=400,0)</f>
        <v>3</v>
      </c>
      <c r="P1563" cm="1">
        <f t="array" ref="P1563">_xlfn.IFS('Paraclinicos '!C1507="","",'Paraclinicos '!C1507&lt;20,4,'Paraclinicos '!C1507&lt;50,3,'Paraclinicos '!C1507&lt;100,2,'Paraclinicos '!C1507&lt;150,1,'Paraclinicos '!C1507&gt;150,0)</f>
        <v>0</v>
      </c>
      <c r="Q1563" cm="1">
        <f t="array" ref="Q1563">_xlfn.IFS('Paraclinicos '!O1507="","",'Paraclinicos '!O1507&lt;1.2,0,'Paraclinicos '!O1507&lt;2,1,'Paraclinicos '!O1507&lt;3.5,2,'Paraclinicos '!O1507&lt;5,3,'Paraclinicos '!O1507&gt;5,4)</f>
        <v>0</v>
      </c>
      <c r="R1563" t="str" cm="1">
        <f t="array" ref="R1563">_xlfn.IFS('Paraclinicos '!J1507="","",'Paraclinicos '!J1507&lt;1.2,0,'Paraclinicos '!J1507&lt;2,1,'Paraclinicos '!J1507&lt;6,2,'Paraclinicos '!J1507&lt;12,3,'Paraclinicos '!J1507&gt;=12,4)</f>
        <v/>
      </c>
      <c r="S1563" cm="1">
        <f t="array" ref="S1563">_xlfn.IFS('Paraclinicos '!Y1507="","",'Paraclinicos '!Y1507&lt;70,1,'Paraclinicos '!Y1507&gt;=70,0)</f>
        <v>0</v>
      </c>
      <c r="T1563" cm="1">
        <f t="array" ref="T1563">_xlfn.IFS('Paraclinicos '!W1507="","",'Paraclinicos '!W1507&lt;6,4,'Paraclinicos '!W1507&lt;10,3,'Paraclinicos '!W1507&lt;13,2,'Paraclinicos '!W1507&lt;15,1,'Paraclinicos '!W1507=15,0)</f>
        <v>4</v>
      </c>
      <c r="U1563" s="54">
        <f t="shared" si="72"/>
        <v>7</v>
      </c>
      <c r="V1563" cm="1">
        <f t="array" ref="V1563">_xlfn.IFS('Paraclinicos '!S1507="","",OR('Paraclinicos '!S1507&lt;=8,'Paraclinicos '!S1507&gt;=25),3,'Paraclinicos '!S1507&lt;12,1,'Paraclinicos '!S1507&lt;21,0,'Paraclinicos '!S1507&lt;25,2)</f>
        <v>2</v>
      </c>
      <c r="W1563" t="str">
        <f>IFERROR(IF(INDEX('BD Demog para scores enalazar'!Y$2:'BD Demog para scores enalazar'!Y$3000,MATCH(Formulas!A1563,'BD Demog para scores enalazar'!A$2:'BD Demog para scores enalazar'!A$3000,0))=1,"SI","NO"),"")</f>
        <v>NO</v>
      </c>
      <c r="X1563" s="9" t="str">
        <f>IFERROR(IF(INDEX('BD Demog para scores enalazar'!AJ$2:'BD Demog para scores enalazar'!AJ$3000,MATCH(Formulas!A1563,'BD Demog para scores enalazar'!A$2:'BD Demog para scores enalazar'!A$3000,0))=1,"SI","NO"),"")</f>
        <v>SI</v>
      </c>
      <c r="Y1563" t="str" cm="1">
        <f t="array" ref="Y1563">IF(AND(W1563="NO",X1563="NO"),_xlfn.IFS('Paraclinicos '!K1507&lt;=91,3,'Paraclinicos '!K1507&lt;94,2,'Paraclinicos '!K1507&lt;96,1,'Paraclinicos '!K1507&gt;=96,0),"")</f>
        <v/>
      </c>
      <c r="Z1563" cm="1">
        <f t="array" ref="Z1563">IF(OR(W1563="SI",X1563="SI"),_xlfn.IFS(OR(AND('Paraclinicos '!K1508&lt;=83),AND('Paraclinicos '!K1508&gt;=97,AA1563=2)),3,OR(AND('Paraclinicos '!K1508&lt;=86),AND('Paraclinicos '!K1508&gt;=94,AA1563=2)),2,OR(AND('Paraclinicos '!K1508&lt;=88),AND('Paraclinicos '!K1508&gt;=92,AA1563=2)),1,OR(AND('Paraclinicos '!K1508&gt;=88,'Paraclinicos '!K1508&lt;=92),AND('Paraclinicos '!K1508&gt;=93,AA1563=0)),0),"")</f>
        <v>3</v>
      </c>
      <c r="AA1563" cm="1">
        <f t="array" ref="AA1563">_xlfn.IFS('Paraclinicos '!E1507="","",'Paraclinicos '!E1507="Oxigeno",2,'Paraclinicos '!E1507="Aire",0)</f>
        <v>2</v>
      </c>
    </row>
    <row r="1564" spans="1:27" x14ac:dyDescent="0.25">
      <c r="A1564">
        <f>'Paraclinicos '!A1508</f>
        <v>548</v>
      </c>
      <c r="B1564" s="3">
        <f>'Paraclinicos '!R1508</f>
        <v>44217</v>
      </c>
      <c r="C1564" cm="1">
        <f t="array" ref="C1564">_xlfn.IFS('Paraclinicos '!Q1508="","",'Paraclinicos '!Q1508&gt;60,3,'Paraclinicos '!Q1508&lt;=60,1)</f>
        <v>3</v>
      </c>
      <c r="D1564" t="str">
        <f>IFERROR(IF(INDEX('BD Demog para scores enalazar'!BC$2:BC$3000,MATCH(Formulas!A1564,'BD Demog para scores enalazar'!A$2:A$3000,0))=0,"SI","NO"),"")</f>
        <v>SI</v>
      </c>
      <c r="E1564" cm="1">
        <f t="array" ref="E1564">_xlfn.IFS(D1564="","",D1564="SI",4,D1564="NO",1)</f>
        <v>4</v>
      </c>
      <c r="F1564" cm="1">
        <f t="array" ref="F1564">_xlfn.IFS('Paraclinicos '!B1508="","",'Paraclinicos '!B1508&gt;1,1,'Paraclinicos '!B1508&lt;=1,3)</f>
        <v>1</v>
      </c>
      <c r="G1564" t="str" cm="1">
        <f t="array" ref="G1564">_xlfn.IFS('Paraclinicos '!D1508="","",AND('Paraclinicos '!D1508&gt;=250,'Paraclinicos '!D1508&lt;=500),2,'Paraclinicos '!D1508&gt;500,3,'Paraclinicos '!D1508&lt;250,1)</f>
        <v/>
      </c>
      <c r="H1564" s="50">
        <f t="shared" si="73"/>
        <v>8</v>
      </c>
      <c r="I1564" cm="1">
        <f t="array" ref="I1564">_xlfn.IFS('Paraclinicos '!Q1508="","",'Paraclinicos '!Q1508&gt;=65,1,'Paraclinicos '!Q1508&lt;65,0)</f>
        <v>0</v>
      </c>
      <c r="J1564" cm="1">
        <f t="array" ref="J1564">_xlfn.IFS('Paraclinicos '!I1508="","",'Paraclinicos '!I1508&gt;7,1,'Paraclinicos '!I1508&lt;=7,0)</f>
        <v>1</v>
      </c>
      <c r="K1564" cm="1">
        <f t="array" ref="K1564">_xlfn.IFS('Paraclinicos '!W1508="","",'Paraclinicos '!W1508&lt;=8,1,'Paraclinicos '!W1508&gt;8,0)</f>
        <v>1</v>
      </c>
      <c r="L1564" cm="1">
        <f t="array" ref="L1564">_xlfn.IFS('Paraclinicos '!S1508="","",'Paraclinicos '!S1508&gt;=30,1,'Paraclinicos '!S1508&lt;30,0)</f>
        <v>0</v>
      </c>
      <c r="M1564" cm="1">
        <f t="array" ref="M1564">_xlfn.IFS(OR('Paraclinicos '!T1508="",'Paraclinicos '!U1508=""),"",OR('Paraclinicos '!T1508&lt;=90,'Paraclinicos '!U1508&lt;=60),1,OR('Paraclinicos '!T1508&gt;90,'Paraclinicos '!U1508&gt;60),0)</f>
        <v>0</v>
      </c>
      <c r="N1564" s="45">
        <f t="shared" si="74"/>
        <v>4</v>
      </c>
      <c r="O1564" cm="1">
        <f t="array" ref="O1564">_xlfn.IFS(OR('Paraclinicos '!M1508="",'Paraclinicos '!N1508="",'Paraclinicos '!N1508=0),"",'Paraclinicos '!M1508/'Paraclinicos '!N1508&lt;100,4,'Paraclinicos '!M1508/'Paraclinicos '!N1508&lt;200,3,'Paraclinicos '!M1508/'Paraclinicos '!N1508&lt;300,2,'Paraclinicos '!M1508/'Paraclinicos '!N1508&lt;400,1,'Paraclinicos '!M1508/'Paraclinicos '!N1508&gt;=400,0)</f>
        <v>2</v>
      </c>
      <c r="P1564" cm="1">
        <f t="array" ref="P1564">_xlfn.IFS('Paraclinicos '!C1508="","",'Paraclinicos '!C1508&lt;20,4,'Paraclinicos '!C1508&lt;50,3,'Paraclinicos '!C1508&lt;100,2,'Paraclinicos '!C1508&lt;150,1,'Paraclinicos '!C1508&gt;150,0)</f>
        <v>0</v>
      </c>
      <c r="Q1564" cm="1">
        <f t="array" ref="Q1564">_xlfn.IFS('Paraclinicos '!O1508="","",'Paraclinicos '!O1508&lt;1.2,0,'Paraclinicos '!O1508&lt;2,1,'Paraclinicos '!O1508&lt;3.5,2,'Paraclinicos '!O1508&lt;5,3,'Paraclinicos '!O1508&gt;5,4)</f>
        <v>0</v>
      </c>
      <c r="R1564" t="str" cm="1">
        <f t="array" ref="R1564">_xlfn.IFS('Paraclinicos '!J1508="","",'Paraclinicos '!J1508&lt;1.2,0,'Paraclinicos '!J1508&lt;2,1,'Paraclinicos '!J1508&lt;6,2,'Paraclinicos '!J1508&lt;12,3,'Paraclinicos '!J1508&gt;=12,4)</f>
        <v/>
      </c>
      <c r="S1564" cm="1">
        <f t="array" ref="S1564">_xlfn.IFS('Paraclinicos '!Y1508="","",'Paraclinicos '!Y1508&lt;70,1,'Paraclinicos '!Y1508&gt;=70,0)</f>
        <v>0</v>
      </c>
      <c r="T1564" cm="1">
        <f t="array" ref="T1564">_xlfn.IFS('Paraclinicos '!W1508="","",'Paraclinicos '!W1508&lt;6,4,'Paraclinicos '!W1508&lt;10,3,'Paraclinicos '!W1508&lt;13,2,'Paraclinicos '!W1508&lt;15,1,'Paraclinicos '!W1508=15,0)</f>
        <v>4</v>
      </c>
      <c r="U1564" s="54">
        <f t="shared" si="72"/>
        <v>6</v>
      </c>
      <c r="V1564" cm="1">
        <f t="array" ref="V1564">_xlfn.IFS('Paraclinicos '!S1508="","",OR('Paraclinicos '!S1508&lt;=8,'Paraclinicos '!S1508&gt;=25),3,'Paraclinicos '!S1508&lt;12,1,'Paraclinicos '!S1508&lt;21,0,'Paraclinicos '!S1508&lt;25,2)</f>
        <v>0</v>
      </c>
      <c r="W1564" t="str">
        <f>IFERROR(IF(INDEX('BD Demog para scores enalazar'!Y$2:'BD Demog para scores enalazar'!Y$3000,MATCH(Formulas!A1564,'BD Demog para scores enalazar'!A$2:'BD Demog para scores enalazar'!A$3000,0))=1,"SI","NO"),"")</f>
        <v>NO</v>
      </c>
      <c r="X1564" s="9" t="str">
        <f>IFERROR(IF(INDEX('BD Demog para scores enalazar'!AJ$2:'BD Demog para scores enalazar'!AJ$3000,MATCH(Formulas!A1564,'BD Demog para scores enalazar'!A$2:'BD Demog para scores enalazar'!A$3000,0))=1,"SI","NO"),"")</f>
        <v>SI</v>
      </c>
      <c r="Y1564" t="str" cm="1">
        <f t="array" ref="Y1564">IF(AND(W1564="NO",X1564="NO"),_xlfn.IFS('Paraclinicos '!K1508&lt;=91,3,'Paraclinicos '!K1508&lt;94,2,'Paraclinicos '!K1508&lt;96,1,'Paraclinicos '!K1508&gt;=96,0),"")</f>
        <v/>
      </c>
      <c r="Z1564" cm="1">
        <f t="array" ref="Z1564">IF(OR(W1564="SI",X1564="SI"),_xlfn.IFS(OR(AND('Paraclinicos '!K1509&lt;=83),AND('Paraclinicos '!K1509&gt;=97,AA1564=2)),3,OR(AND('Paraclinicos '!K1509&lt;=86),AND('Paraclinicos '!K1509&gt;=94,AA1564=2)),2,OR(AND('Paraclinicos '!K1509&lt;=88),AND('Paraclinicos '!K1509&gt;=92,AA1564=2)),1,OR(AND('Paraclinicos '!K1509&gt;=88,'Paraclinicos '!K1509&lt;=92),AND('Paraclinicos '!K1509&gt;=93,AA1564=0)),0),"")</f>
        <v>3</v>
      </c>
      <c r="AA1564" cm="1">
        <f t="array" ref="AA1564">_xlfn.IFS('Paraclinicos '!E1508="","",'Paraclinicos '!E1508="Oxigeno",2,'Paraclinicos '!E1508="Aire",0)</f>
        <v>2</v>
      </c>
    </row>
    <row r="1565" spans="1:27" x14ac:dyDescent="0.25">
      <c r="A1565">
        <f>'Paraclinicos '!A1509</f>
        <v>548</v>
      </c>
      <c r="B1565" s="3">
        <f>'Paraclinicos '!R1509</f>
        <v>44219</v>
      </c>
      <c r="C1565" cm="1">
        <f t="array" ref="C1565">_xlfn.IFS('Paraclinicos '!Q1509="","",'Paraclinicos '!Q1509&gt;60,3,'Paraclinicos '!Q1509&lt;=60,1)</f>
        <v>3</v>
      </c>
      <c r="D1565" t="str">
        <f>IFERROR(IF(INDEX('BD Demog para scores enalazar'!BC$2:BC$3000,MATCH(Formulas!A1565,'BD Demog para scores enalazar'!A$2:A$3000,0))=0,"SI","NO"),"")</f>
        <v>SI</v>
      </c>
      <c r="E1565" cm="1">
        <f t="array" ref="E1565">_xlfn.IFS(D1565="","",D1565="SI",4,D1565="NO",1)</f>
        <v>4</v>
      </c>
      <c r="F1565" cm="1">
        <f t="array" ref="F1565">_xlfn.IFS('Paraclinicos '!B1509="","",'Paraclinicos '!B1509&gt;1,1,'Paraclinicos '!B1509&lt;=1,3)</f>
        <v>1</v>
      </c>
      <c r="G1565" t="str" cm="1">
        <f t="array" ref="G1565">_xlfn.IFS('Paraclinicos '!D1509="","",AND('Paraclinicos '!D1509&gt;=250,'Paraclinicos '!D1509&lt;=500),2,'Paraclinicos '!D1509&gt;500,3,'Paraclinicos '!D1509&lt;250,1)</f>
        <v/>
      </c>
      <c r="H1565" s="50">
        <f t="shared" si="73"/>
        <v>8</v>
      </c>
      <c r="I1565" cm="1">
        <f t="array" ref="I1565">_xlfn.IFS('Paraclinicos '!Q1509="","",'Paraclinicos '!Q1509&gt;=65,1,'Paraclinicos '!Q1509&lt;65,0)</f>
        <v>0</v>
      </c>
      <c r="J1565" cm="1">
        <f t="array" ref="J1565">_xlfn.IFS('Paraclinicos '!I1509="","",'Paraclinicos '!I1509&gt;7,1,'Paraclinicos '!I1509&lt;=7,0)</f>
        <v>1</v>
      </c>
      <c r="K1565" cm="1">
        <f t="array" ref="K1565">_xlfn.IFS('Paraclinicos '!W1509="","",'Paraclinicos '!W1509&lt;=8,1,'Paraclinicos '!W1509&gt;8,0)</f>
        <v>1</v>
      </c>
      <c r="L1565" cm="1">
        <f t="array" ref="L1565">_xlfn.IFS('Paraclinicos '!S1509="","",'Paraclinicos '!S1509&gt;=30,1,'Paraclinicos '!S1509&lt;30,0)</f>
        <v>0</v>
      </c>
      <c r="M1565" cm="1">
        <f t="array" ref="M1565">_xlfn.IFS(OR('Paraclinicos '!T1509="",'Paraclinicos '!U1509=""),"",OR('Paraclinicos '!T1509&lt;=90,'Paraclinicos '!U1509&lt;=60),1,OR('Paraclinicos '!T1509&gt;90,'Paraclinicos '!U1509&gt;60),0)</f>
        <v>0</v>
      </c>
      <c r="N1565" s="45">
        <f t="shared" si="74"/>
        <v>4</v>
      </c>
      <c r="O1565" cm="1">
        <f t="array" ref="O1565">_xlfn.IFS(OR('Paraclinicos '!M1509="",'Paraclinicos '!N1509="",'Paraclinicos '!N1509=0),"",'Paraclinicos '!M1509/'Paraclinicos '!N1509&lt;100,4,'Paraclinicos '!M1509/'Paraclinicos '!N1509&lt;200,3,'Paraclinicos '!M1509/'Paraclinicos '!N1509&lt;300,2,'Paraclinicos '!M1509/'Paraclinicos '!N1509&lt;400,1,'Paraclinicos '!M1509/'Paraclinicos '!N1509&gt;=400,0)</f>
        <v>3</v>
      </c>
      <c r="P1565" cm="1">
        <f t="array" ref="P1565">_xlfn.IFS('Paraclinicos '!C1509="","",'Paraclinicos '!C1509&lt;20,4,'Paraclinicos '!C1509&lt;50,3,'Paraclinicos '!C1509&lt;100,2,'Paraclinicos '!C1509&lt;150,1,'Paraclinicos '!C1509&gt;150,0)</f>
        <v>0</v>
      </c>
      <c r="Q1565" cm="1">
        <f t="array" ref="Q1565">_xlfn.IFS('Paraclinicos '!O1509="","",'Paraclinicos '!O1509&lt;1.2,0,'Paraclinicos '!O1509&lt;2,1,'Paraclinicos '!O1509&lt;3.5,2,'Paraclinicos '!O1509&lt;5,3,'Paraclinicos '!O1509&gt;5,4)</f>
        <v>0</v>
      </c>
      <c r="R1565" cm="1">
        <f t="array" ref="R1565">_xlfn.IFS('Paraclinicos '!J1509="","",'Paraclinicos '!J1509&lt;1.2,0,'Paraclinicos '!J1509&lt;2,1,'Paraclinicos '!J1509&lt;6,2,'Paraclinicos '!J1509&lt;12,3,'Paraclinicos '!J1509&gt;=12,4)</f>
        <v>0</v>
      </c>
      <c r="S1565" cm="1">
        <f t="array" ref="S1565">_xlfn.IFS('Paraclinicos '!Y1509="","",'Paraclinicos '!Y1509&lt;70,1,'Paraclinicos '!Y1509&gt;=70,0)</f>
        <v>0</v>
      </c>
      <c r="T1565" cm="1">
        <f t="array" ref="T1565">_xlfn.IFS('Paraclinicos '!W1509="","",'Paraclinicos '!W1509&lt;6,4,'Paraclinicos '!W1509&lt;10,3,'Paraclinicos '!W1509&lt;13,2,'Paraclinicos '!W1509&lt;15,1,'Paraclinicos '!W1509=15,0)</f>
        <v>4</v>
      </c>
      <c r="U1565" s="54">
        <f t="shared" si="72"/>
        <v>7</v>
      </c>
      <c r="V1565" cm="1">
        <f t="array" ref="V1565">_xlfn.IFS('Paraclinicos '!S1509="","",OR('Paraclinicos '!S1509&lt;=8,'Paraclinicos '!S1509&gt;=25),3,'Paraclinicos '!S1509&lt;12,1,'Paraclinicos '!S1509&lt;21,0,'Paraclinicos '!S1509&lt;25,2)</f>
        <v>0</v>
      </c>
      <c r="W1565" t="str">
        <f>IFERROR(IF(INDEX('BD Demog para scores enalazar'!Y$2:'BD Demog para scores enalazar'!Y$3000,MATCH(Formulas!A1565,'BD Demog para scores enalazar'!A$2:'BD Demog para scores enalazar'!A$3000,0))=1,"SI","NO"),"")</f>
        <v>NO</v>
      </c>
      <c r="X1565" s="9" t="str">
        <f>IFERROR(IF(INDEX('BD Demog para scores enalazar'!AJ$2:'BD Demog para scores enalazar'!AJ$3000,MATCH(Formulas!A1565,'BD Demog para scores enalazar'!A$2:'BD Demog para scores enalazar'!A$3000,0))=1,"SI","NO"),"")</f>
        <v>SI</v>
      </c>
      <c r="Y1565" t="str" cm="1">
        <f t="array" ref="Y1565">IF(AND(W1565="NO",X1565="NO"),_xlfn.IFS('Paraclinicos '!K1509&lt;=91,3,'Paraclinicos '!K1509&lt;94,2,'Paraclinicos '!K1509&lt;96,1,'Paraclinicos '!K1509&gt;=96,0),"")</f>
        <v/>
      </c>
      <c r="Z1565" cm="1">
        <f t="array" ref="Z1565">IF(OR(W1565="SI",X1565="SI"),_xlfn.IFS(OR(AND('Paraclinicos '!K1510&lt;=83),AND('Paraclinicos '!K1510&gt;=97,AA1565=2)),3,OR(AND('Paraclinicos '!K1510&lt;=86),AND('Paraclinicos '!K1510&gt;=94,AA1565=2)),2,OR(AND('Paraclinicos '!K1510&lt;=88),AND('Paraclinicos '!K1510&gt;=92,AA1565=2)),1,OR(AND('Paraclinicos '!K1510&gt;=88,'Paraclinicos '!K1510&lt;=92),AND('Paraclinicos '!K1510&gt;=93,AA1565=0)),0),"")</f>
        <v>3</v>
      </c>
      <c r="AA1565" cm="1">
        <f t="array" ref="AA1565">_xlfn.IFS('Paraclinicos '!E1509="","",'Paraclinicos '!E1509="Oxigeno",2,'Paraclinicos '!E1509="Aire",0)</f>
        <v>2</v>
      </c>
    </row>
    <row r="1566" spans="1:27" x14ac:dyDescent="0.25">
      <c r="A1566">
        <f>'Paraclinicos '!A1510</f>
        <v>548</v>
      </c>
      <c r="B1566" s="3">
        <f>'Paraclinicos '!R1510</f>
        <v>44220</v>
      </c>
      <c r="C1566" cm="1">
        <f t="array" ref="C1566">_xlfn.IFS('Paraclinicos '!Q1510="","",'Paraclinicos '!Q1510&gt;60,3,'Paraclinicos '!Q1510&lt;=60,1)</f>
        <v>3</v>
      </c>
      <c r="D1566" t="str">
        <f>IFERROR(IF(INDEX('BD Demog para scores enalazar'!BC$2:BC$3000,MATCH(Formulas!A1566,'BD Demog para scores enalazar'!A$2:A$3000,0))=0,"SI","NO"),"")</f>
        <v>SI</v>
      </c>
      <c r="E1566" cm="1">
        <f t="array" ref="E1566">_xlfn.IFS(D1566="","",D1566="SI",4,D1566="NO",1)</f>
        <v>4</v>
      </c>
      <c r="F1566" cm="1">
        <f t="array" ref="F1566">_xlfn.IFS('Paraclinicos '!B1510="","",'Paraclinicos '!B1510&gt;1,1,'Paraclinicos '!B1510&lt;=1,3)</f>
        <v>1</v>
      </c>
      <c r="G1566" t="str" cm="1">
        <f t="array" ref="G1566">_xlfn.IFS('Paraclinicos '!D1510="","",AND('Paraclinicos '!D1510&gt;=250,'Paraclinicos '!D1510&lt;=500),2,'Paraclinicos '!D1510&gt;500,3,'Paraclinicos '!D1510&lt;250,1)</f>
        <v/>
      </c>
      <c r="H1566" s="50">
        <f t="shared" si="73"/>
        <v>8</v>
      </c>
      <c r="I1566" cm="1">
        <f t="array" ref="I1566">_xlfn.IFS('Paraclinicos '!Q1510="","",'Paraclinicos '!Q1510&gt;=65,1,'Paraclinicos '!Q1510&lt;65,0)</f>
        <v>0</v>
      </c>
      <c r="J1566" cm="1">
        <f t="array" ref="J1566">_xlfn.IFS('Paraclinicos '!I1510="","",'Paraclinicos '!I1510&gt;7,1,'Paraclinicos '!I1510&lt;=7,0)</f>
        <v>1</v>
      </c>
      <c r="K1566" cm="1">
        <f t="array" ref="K1566">_xlfn.IFS('Paraclinicos '!W1510="","",'Paraclinicos '!W1510&lt;=8,1,'Paraclinicos '!W1510&gt;8,0)</f>
        <v>1</v>
      </c>
      <c r="L1566" cm="1">
        <f t="array" ref="L1566">_xlfn.IFS('Paraclinicos '!S1510="","",'Paraclinicos '!S1510&gt;=30,1,'Paraclinicos '!S1510&lt;30,0)</f>
        <v>0</v>
      </c>
      <c r="M1566" cm="1">
        <f t="array" ref="M1566">_xlfn.IFS(OR('Paraclinicos '!T1510="",'Paraclinicos '!U1510=""),"",OR('Paraclinicos '!T1510&lt;=90,'Paraclinicos '!U1510&lt;=60),1,OR('Paraclinicos '!T1510&gt;90,'Paraclinicos '!U1510&gt;60),0)</f>
        <v>0</v>
      </c>
      <c r="N1566" s="45">
        <f t="shared" si="74"/>
        <v>4</v>
      </c>
      <c r="O1566" cm="1">
        <f t="array" ref="O1566">_xlfn.IFS(OR('Paraclinicos '!M1510="",'Paraclinicos '!N1510="",'Paraclinicos '!N1510=0),"",'Paraclinicos '!M1510/'Paraclinicos '!N1510&lt;100,4,'Paraclinicos '!M1510/'Paraclinicos '!N1510&lt;200,3,'Paraclinicos '!M1510/'Paraclinicos '!N1510&lt;300,2,'Paraclinicos '!M1510/'Paraclinicos '!N1510&lt;400,1,'Paraclinicos '!M1510/'Paraclinicos '!N1510&gt;=400,0)</f>
        <v>3</v>
      </c>
      <c r="P1566" cm="1">
        <f t="array" ref="P1566">_xlfn.IFS('Paraclinicos '!C1510="","",'Paraclinicos '!C1510&lt;20,4,'Paraclinicos '!C1510&lt;50,3,'Paraclinicos '!C1510&lt;100,2,'Paraclinicos '!C1510&lt;150,1,'Paraclinicos '!C1510&gt;150,0)</f>
        <v>0</v>
      </c>
      <c r="Q1566" cm="1">
        <f t="array" ref="Q1566">_xlfn.IFS('Paraclinicos '!O1510="","",'Paraclinicos '!O1510&lt;1.2,0,'Paraclinicos '!O1510&lt;2,1,'Paraclinicos '!O1510&lt;3.5,2,'Paraclinicos '!O1510&lt;5,3,'Paraclinicos '!O1510&gt;5,4)</f>
        <v>0</v>
      </c>
      <c r="R1566" t="str" cm="1">
        <f t="array" ref="R1566">_xlfn.IFS('Paraclinicos '!J1510="","",'Paraclinicos '!J1510&lt;1.2,0,'Paraclinicos '!J1510&lt;2,1,'Paraclinicos '!J1510&lt;6,2,'Paraclinicos '!J1510&lt;12,3,'Paraclinicos '!J1510&gt;=12,4)</f>
        <v/>
      </c>
      <c r="S1566" cm="1">
        <f t="array" ref="S1566">_xlfn.IFS('Paraclinicos '!Y1510="","",'Paraclinicos '!Y1510&lt;70,1,'Paraclinicos '!Y1510&gt;=70,0)</f>
        <v>0</v>
      </c>
      <c r="T1566" cm="1">
        <f t="array" ref="T1566">_xlfn.IFS('Paraclinicos '!W1510="","",'Paraclinicos '!W1510&lt;6,4,'Paraclinicos '!W1510&lt;10,3,'Paraclinicos '!W1510&lt;13,2,'Paraclinicos '!W1510&lt;15,1,'Paraclinicos '!W1510=15,0)</f>
        <v>4</v>
      </c>
      <c r="U1566" s="54">
        <f t="shared" si="72"/>
        <v>7</v>
      </c>
      <c r="V1566" cm="1">
        <f t="array" ref="V1566">_xlfn.IFS('Paraclinicos '!S1510="","",OR('Paraclinicos '!S1510&lt;=8,'Paraclinicos '!S1510&gt;=25),3,'Paraclinicos '!S1510&lt;12,1,'Paraclinicos '!S1510&lt;21,0,'Paraclinicos '!S1510&lt;25,2)</f>
        <v>2</v>
      </c>
      <c r="W1566" t="str">
        <f>IFERROR(IF(INDEX('BD Demog para scores enalazar'!Y$2:'BD Demog para scores enalazar'!Y$3000,MATCH(Formulas!A1566,'BD Demog para scores enalazar'!A$2:'BD Demog para scores enalazar'!A$3000,0))=1,"SI","NO"),"")</f>
        <v>NO</v>
      </c>
      <c r="X1566" s="9" t="str">
        <f>IFERROR(IF(INDEX('BD Demog para scores enalazar'!AJ$2:'BD Demog para scores enalazar'!AJ$3000,MATCH(Formulas!A1566,'BD Demog para scores enalazar'!A$2:'BD Demog para scores enalazar'!A$3000,0))=1,"SI","NO"),"")</f>
        <v>SI</v>
      </c>
      <c r="Y1566" t="str" cm="1">
        <f t="array" ref="Y1566">IF(AND(W1566="NO",X1566="NO"),_xlfn.IFS('Paraclinicos '!K1510&lt;=91,3,'Paraclinicos '!K1510&lt;94,2,'Paraclinicos '!K1510&lt;96,1,'Paraclinicos '!K1510&gt;=96,0),"")</f>
        <v/>
      </c>
      <c r="Z1566" cm="1">
        <f t="array" ref="Z1566">IF(OR(W1566="SI",X1566="SI"),_xlfn.IFS(OR(AND('Paraclinicos '!K1511&lt;=83),AND('Paraclinicos '!K1511&gt;=97,AA1566=2)),3,OR(AND('Paraclinicos '!K1511&lt;=86),AND('Paraclinicos '!K1511&gt;=94,AA1566=2)),2,OR(AND('Paraclinicos '!K1511&lt;=88),AND('Paraclinicos '!K1511&gt;=92,AA1566=2)),1,OR(AND('Paraclinicos '!K1511&gt;=88,'Paraclinicos '!K1511&lt;=92),AND('Paraclinicos '!K1511&gt;=93,AA1566=0)),0),"")</f>
        <v>3</v>
      </c>
      <c r="AA1566" cm="1">
        <f t="array" ref="AA1566">_xlfn.IFS('Paraclinicos '!E1510="","",'Paraclinicos '!E1510="Oxigeno",2,'Paraclinicos '!E1510="Aire",0)</f>
        <v>2</v>
      </c>
    </row>
    <row r="1567" spans="1:27" x14ac:dyDescent="0.25">
      <c r="A1567">
        <f>'Paraclinicos '!A1511</f>
        <v>548</v>
      </c>
      <c r="B1567" s="3">
        <f>'Paraclinicos '!R1511</f>
        <v>44221</v>
      </c>
      <c r="C1567" cm="1">
        <f t="array" ref="C1567">_xlfn.IFS('Paraclinicos '!Q1511="","",'Paraclinicos '!Q1511&gt;60,3,'Paraclinicos '!Q1511&lt;=60,1)</f>
        <v>3</v>
      </c>
      <c r="D1567" t="str">
        <f>IFERROR(IF(INDEX('BD Demog para scores enalazar'!BC$2:BC$3000,MATCH(Formulas!A1567,'BD Demog para scores enalazar'!A$2:A$3000,0))=0,"SI","NO"),"")</f>
        <v>SI</v>
      </c>
      <c r="E1567" cm="1">
        <f t="array" ref="E1567">_xlfn.IFS(D1567="","",D1567="SI",4,D1567="NO",1)</f>
        <v>4</v>
      </c>
      <c r="F1567" cm="1">
        <f t="array" ref="F1567">_xlfn.IFS('Paraclinicos '!B1511="","",'Paraclinicos '!B1511&gt;1,1,'Paraclinicos '!B1511&lt;=1,3)</f>
        <v>1</v>
      </c>
      <c r="G1567" t="str" cm="1">
        <f t="array" ref="G1567">_xlfn.IFS('Paraclinicos '!D1511="","",AND('Paraclinicos '!D1511&gt;=250,'Paraclinicos '!D1511&lt;=500),2,'Paraclinicos '!D1511&gt;500,3,'Paraclinicos '!D1511&lt;250,1)</f>
        <v/>
      </c>
      <c r="H1567" s="50">
        <f t="shared" si="73"/>
        <v>8</v>
      </c>
      <c r="I1567" cm="1">
        <f t="array" ref="I1567">_xlfn.IFS('Paraclinicos '!Q1511="","",'Paraclinicos '!Q1511&gt;=65,1,'Paraclinicos '!Q1511&lt;65,0)</f>
        <v>0</v>
      </c>
      <c r="J1567" cm="1">
        <f t="array" ref="J1567">_xlfn.IFS('Paraclinicos '!I1511="","",'Paraclinicos '!I1511&gt;7,1,'Paraclinicos '!I1511&lt;=7,0)</f>
        <v>1</v>
      </c>
      <c r="K1567" cm="1">
        <f t="array" ref="K1567">_xlfn.IFS('Paraclinicos '!W1511="","",'Paraclinicos '!W1511&lt;=8,1,'Paraclinicos '!W1511&gt;8,0)</f>
        <v>0</v>
      </c>
      <c r="L1567" cm="1">
        <f t="array" ref="L1567">_xlfn.IFS('Paraclinicos '!S1511="","",'Paraclinicos '!S1511&gt;=30,1,'Paraclinicos '!S1511&lt;30,0)</f>
        <v>0</v>
      </c>
      <c r="M1567" cm="1">
        <f t="array" ref="M1567">_xlfn.IFS(OR('Paraclinicos '!T1511="",'Paraclinicos '!U1511=""),"",OR('Paraclinicos '!T1511&lt;=90,'Paraclinicos '!U1511&lt;=60),1,OR('Paraclinicos '!T1511&gt;90,'Paraclinicos '!U1511&gt;60),0)</f>
        <v>0</v>
      </c>
      <c r="N1567" s="45">
        <f t="shared" si="74"/>
        <v>3</v>
      </c>
      <c r="O1567" cm="1">
        <f t="array" ref="O1567">_xlfn.IFS(OR('Paraclinicos '!M1511="",'Paraclinicos '!N1511="",'Paraclinicos '!N1511=0),"",'Paraclinicos '!M1511/'Paraclinicos '!N1511&lt;100,4,'Paraclinicos '!M1511/'Paraclinicos '!N1511&lt;200,3,'Paraclinicos '!M1511/'Paraclinicos '!N1511&lt;300,2,'Paraclinicos '!M1511/'Paraclinicos '!N1511&lt;400,1,'Paraclinicos '!M1511/'Paraclinicos '!N1511&gt;=400,0)</f>
        <v>3</v>
      </c>
      <c r="P1567" cm="1">
        <f t="array" ref="P1567">_xlfn.IFS('Paraclinicos '!C1511="","",'Paraclinicos '!C1511&lt;20,4,'Paraclinicos '!C1511&lt;50,3,'Paraclinicos '!C1511&lt;100,2,'Paraclinicos '!C1511&lt;150,1,'Paraclinicos '!C1511&gt;150,0)</f>
        <v>0</v>
      </c>
      <c r="Q1567" cm="1">
        <f t="array" ref="Q1567">_xlfn.IFS('Paraclinicos '!O1511="","",'Paraclinicos '!O1511&lt;1.2,0,'Paraclinicos '!O1511&lt;2,1,'Paraclinicos '!O1511&lt;3.5,2,'Paraclinicos '!O1511&lt;5,3,'Paraclinicos '!O1511&gt;5,4)</f>
        <v>0</v>
      </c>
      <c r="R1567" t="str" cm="1">
        <f t="array" ref="R1567">_xlfn.IFS('Paraclinicos '!J1511="","",'Paraclinicos '!J1511&lt;1.2,0,'Paraclinicos '!J1511&lt;2,1,'Paraclinicos '!J1511&lt;6,2,'Paraclinicos '!J1511&lt;12,3,'Paraclinicos '!J1511&gt;=12,4)</f>
        <v/>
      </c>
      <c r="S1567" cm="1">
        <f t="array" ref="S1567">_xlfn.IFS('Paraclinicos '!Y1511="","",'Paraclinicos '!Y1511&lt;70,1,'Paraclinicos '!Y1511&gt;=70,0)</f>
        <v>0</v>
      </c>
      <c r="T1567" cm="1">
        <f t="array" ref="T1567">_xlfn.IFS('Paraclinicos '!W1511="","",'Paraclinicos '!W1511&lt;6,4,'Paraclinicos '!W1511&lt;10,3,'Paraclinicos '!W1511&lt;13,2,'Paraclinicos '!W1511&lt;15,1,'Paraclinicos '!W1511=15,0)</f>
        <v>0</v>
      </c>
      <c r="U1567" s="54">
        <f t="shared" si="72"/>
        <v>3</v>
      </c>
      <c r="V1567" cm="1">
        <f t="array" ref="V1567">_xlfn.IFS('Paraclinicos '!S1511="","",OR('Paraclinicos '!S1511&lt;=8,'Paraclinicos '!S1511&gt;=25),3,'Paraclinicos '!S1511&lt;12,1,'Paraclinicos '!S1511&lt;21,0,'Paraclinicos '!S1511&lt;25,2)</f>
        <v>0</v>
      </c>
      <c r="W1567" t="str">
        <f>IFERROR(IF(INDEX('BD Demog para scores enalazar'!Y$2:'BD Demog para scores enalazar'!Y$3000,MATCH(Formulas!A1567,'BD Demog para scores enalazar'!A$2:'BD Demog para scores enalazar'!A$3000,0))=1,"SI","NO"),"")</f>
        <v>NO</v>
      </c>
      <c r="X1567" s="9" t="str">
        <f>IFERROR(IF(INDEX('BD Demog para scores enalazar'!AJ$2:'BD Demog para scores enalazar'!AJ$3000,MATCH(Formulas!A1567,'BD Demog para scores enalazar'!A$2:'BD Demog para scores enalazar'!A$3000,0))=1,"SI","NO"),"")</f>
        <v>SI</v>
      </c>
      <c r="Y1567" t="str" cm="1">
        <f t="array" ref="Y1567">IF(AND(W1567="NO",X1567="NO"),_xlfn.IFS('Paraclinicos '!K1511&lt;=91,3,'Paraclinicos '!K1511&lt;94,2,'Paraclinicos '!K1511&lt;96,1,'Paraclinicos '!K1511&gt;=96,0),"")</f>
        <v/>
      </c>
      <c r="Z1567" cm="1">
        <f t="array" ref="Z1567">IF(OR(W1567="SI",X1567="SI"),_xlfn.IFS(OR(AND('Paraclinicos '!K1512&lt;=83),AND('Paraclinicos '!K1512&gt;=97,AA1567=2)),3,OR(AND('Paraclinicos '!K1512&lt;=86),AND('Paraclinicos '!K1512&gt;=94,AA1567=2)),2,OR(AND('Paraclinicos '!K1512&lt;=88),AND('Paraclinicos '!K1512&gt;=92,AA1567=2)),1,OR(AND('Paraclinicos '!K1512&gt;=88,'Paraclinicos '!K1512&lt;=92),AND('Paraclinicos '!K1512&gt;=93,AA1567=0)),0),"")</f>
        <v>3</v>
      </c>
      <c r="AA1567" cm="1">
        <f t="array" ref="AA1567">_xlfn.IFS('Paraclinicos '!E1511="","",'Paraclinicos '!E1511="Oxigeno",2,'Paraclinicos '!E1511="Aire",0)</f>
        <v>2</v>
      </c>
    </row>
    <row r="1568" spans="1:27" x14ac:dyDescent="0.25">
      <c r="A1568">
        <f>'Paraclinicos '!A1512</f>
        <v>548</v>
      </c>
      <c r="B1568" s="3">
        <f>'Paraclinicos '!R1512</f>
        <v>44222</v>
      </c>
      <c r="C1568" cm="1">
        <f t="array" ref="C1568">_xlfn.IFS('Paraclinicos '!Q1512="","",'Paraclinicos '!Q1512&gt;60,3,'Paraclinicos '!Q1512&lt;=60,1)</f>
        <v>3</v>
      </c>
      <c r="D1568" t="str">
        <f>IFERROR(IF(INDEX('BD Demog para scores enalazar'!BC$2:BC$3000,MATCH(Formulas!A1568,'BD Demog para scores enalazar'!A$2:A$3000,0))=0,"SI","NO"),"")</f>
        <v>SI</v>
      </c>
      <c r="E1568" cm="1">
        <f t="array" ref="E1568">_xlfn.IFS(D1568="","",D1568="SI",4,D1568="NO",1)</f>
        <v>4</v>
      </c>
      <c r="F1568" cm="1">
        <f t="array" ref="F1568">_xlfn.IFS('Paraclinicos '!B1512="","",'Paraclinicos '!B1512&gt;1,1,'Paraclinicos '!B1512&lt;=1,3)</f>
        <v>1</v>
      </c>
      <c r="G1568" t="str" cm="1">
        <f t="array" ref="G1568">_xlfn.IFS('Paraclinicos '!D1512="","",AND('Paraclinicos '!D1512&gt;=250,'Paraclinicos '!D1512&lt;=500),2,'Paraclinicos '!D1512&gt;500,3,'Paraclinicos '!D1512&lt;250,1)</f>
        <v/>
      </c>
      <c r="H1568" s="50">
        <f t="shared" si="73"/>
        <v>8</v>
      </c>
      <c r="I1568" cm="1">
        <f t="array" ref="I1568">_xlfn.IFS('Paraclinicos '!Q1512="","",'Paraclinicos '!Q1512&gt;=65,1,'Paraclinicos '!Q1512&lt;65,0)</f>
        <v>0</v>
      </c>
      <c r="J1568" cm="1">
        <f t="array" ref="J1568">_xlfn.IFS('Paraclinicos '!I1512="","",'Paraclinicos '!I1512&gt;7,1,'Paraclinicos '!I1512&lt;=7,0)</f>
        <v>1</v>
      </c>
      <c r="K1568" cm="1">
        <f t="array" ref="K1568">_xlfn.IFS('Paraclinicos '!W1512="","",'Paraclinicos '!W1512&lt;=8,1,'Paraclinicos '!W1512&gt;8,0)</f>
        <v>1</v>
      </c>
      <c r="L1568" cm="1">
        <f t="array" ref="L1568">_xlfn.IFS('Paraclinicos '!S1512="","",'Paraclinicos '!S1512&gt;=30,1,'Paraclinicos '!S1512&lt;30,0)</f>
        <v>0</v>
      </c>
      <c r="M1568" cm="1">
        <f t="array" ref="M1568">_xlfn.IFS(OR('Paraclinicos '!T1512="",'Paraclinicos '!U1512=""),"",OR('Paraclinicos '!T1512&lt;=90,'Paraclinicos '!U1512&lt;=60),1,OR('Paraclinicos '!T1512&gt;90,'Paraclinicos '!U1512&gt;60),0)</f>
        <v>0</v>
      </c>
      <c r="N1568" s="45">
        <f t="shared" si="74"/>
        <v>3</v>
      </c>
      <c r="O1568" cm="1">
        <f t="array" ref="O1568">_xlfn.IFS(OR('Paraclinicos '!M1512="",'Paraclinicos '!N1512="",'Paraclinicos '!N1512=0),"",'Paraclinicos '!M1512/'Paraclinicos '!N1512&lt;100,4,'Paraclinicos '!M1512/'Paraclinicos '!N1512&lt;200,3,'Paraclinicos '!M1512/'Paraclinicos '!N1512&lt;300,2,'Paraclinicos '!M1512/'Paraclinicos '!N1512&lt;400,1,'Paraclinicos '!M1512/'Paraclinicos '!N1512&gt;=400,0)</f>
        <v>3</v>
      </c>
      <c r="P1568" cm="1">
        <f t="array" ref="P1568">_xlfn.IFS('Paraclinicos '!C1512="","",'Paraclinicos '!C1512&lt;20,4,'Paraclinicos '!C1512&lt;50,3,'Paraclinicos '!C1512&lt;100,2,'Paraclinicos '!C1512&lt;150,1,'Paraclinicos '!C1512&gt;150,0)</f>
        <v>0</v>
      </c>
      <c r="Q1568" cm="1">
        <f t="array" ref="Q1568">_xlfn.IFS('Paraclinicos '!O1512="","",'Paraclinicos '!O1512&lt;1.2,0,'Paraclinicos '!O1512&lt;2,1,'Paraclinicos '!O1512&lt;3.5,2,'Paraclinicos '!O1512&lt;5,3,'Paraclinicos '!O1512&gt;5,4)</f>
        <v>0</v>
      </c>
      <c r="R1568" t="str" cm="1">
        <f t="array" ref="R1568">_xlfn.IFS('Paraclinicos '!J1512="","",'Paraclinicos '!J1512&lt;1.2,0,'Paraclinicos '!J1512&lt;2,1,'Paraclinicos '!J1512&lt;6,2,'Paraclinicos '!J1512&lt;12,3,'Paraclinicos '!J1512&gt;=12,4)</f>
        <v/>
      </c>
      <c r="S1568" cm="1">
        <f t="array" ref="S1568">_xlfn.IFS('Paraclinicos '!Y1512="","",'Paraclinicos '!Y1512&lt;70,1,'Paraclinicos '!Y1512&gt;=70,0)</f>
        <v>0</v>
      </c>
      <c r="T1568" cm="1">
        <f t="array" ref="T1568">_xlfn.IFS('Paraclinicos '!W1512="","",'Paraclinicos '!W1512&lt;6,4,'Paraclinicos '!W1512&lt;10,3,'Paraclinicos '!W1512&lt;13,2,'Paraclinicos '!W1512&lt;15,1,'Paraclinicos '!W1512=15,0)</f>
        <v>3</v>
      </c>
      <c r="U1568" s="54">
        <f t="shared" si="72"/>
        <v>6</v>
      </c>
      <c r="V1568" cm="1">
        <f t="array" ref="V1568">_xlfn.IFS('Paraclinicos '!S1512="","",OR('Paraclinicos '!S1512&lt;=8,'Paraclinicos '!S1512&gt;=25),3,'Paraclinicos '!S1512&lt;12,1,'Paraclinicos '!S1512&lt;21,0,'Paraclinicos '!S1512&lt;25,2)</f>
        <v>0</v>
      </c>
      <c r="W1568" t="str">
        <f>IFERROR(IF(INDEX('BD Demog para scores enalazar'!Y$2:'BD Demog para scores enalazar'!Y$3000,MATCH(Formulas!A1568,'BD Demog para scores enalazar'!A$2:'BD Demog para scores enalazar'!A$3000,0))=1,"SI","NO"),"")</f>
        <v>NO</v>
      </c>
      <c r="X1568" s="9" t="str">
        <f>IFERROR(IF(INDEX('BD Demog para scores enalazar'!AJ$2:'BD Demog para scores enalazar'!AJ$3000,MATCH(Formulas!A1568,'BD Demog para scores enalazar'!A$2:'BD Demog para scores enalazar'!A$3000,0))=1,"SI","NO"),"")</f>
        <v>SI</v>
      </c>
      <c r="Y1568" t="str" cm="1">
        <f t="array" ref="Y1568">IF(AND(W1568="NO",X1568="NO"),_xlfn.IFS('Paraclinicos '!K1512&lt;=91,3,'Paraclinicos '!K1512&lt;94,2,'Paraclinicos '!K1512&lt;96,1,'Paraclinicos '!K1512&gt;=96,0),"")</f>
        <v/>
      </c>
      <c r="Z1568" cm="1">
        <f t="array" ref="Z1568">IF(OR(W1568="SI",X1568="SI"),_xlfn.IFS(OR(AND('Paraclinicos '!K1513&lt;=83),AND('Paraclinicos '!K1513&gt;=97,AA1568=2)),3,OR(AND('Paraclinicos '!K1513&lt;=86),AND('Paraclinicos '!K1513&gt;=94,AA1568=2)),2,OR(AND('Paraclinicos '!K1513&lt;=88),AND('Paraclinicos '!K1513&gt;=92,AA1568=2)),1,OR(AND('Paraclinicos '!K1513&gt;=88,'Paraclinicos '!K1513&lt;=92),AND('Paraclinicos '!K1513&gt;=93,AA1568=0)),0),"")</f>
        <v>3</v>
      </c>
      <c r="AA1568" cm="1">
        <f t="array" ref="AA1568">_xlfn.IFS('Paraclinicos '!E1512="","",'Paraclinicos '!E1512="Oxigeno",2,'Paraclinicos '!E1512="Aire",0)</f>
        <v>2</v>
      </c>
    </row>
    <row r="1569" spans="1:27" x14ac:dyDescent="0.25">
      <c r="A1569">
        <f>'Paraclinicos '!A1513</f>
        <v>548</v>
      </c>
      <c r="B1569" s="3">
        <f>'Paraclinicos '!R1513</f>
        <v>44223</v>
      </c>
      <c r="C1569" cm="1">
        <f t="array" ref="C1569">_xlfn.IFS('Paraclinicos '!Q1513="","",'Paraclinicos '!Q1513&gt;60,3,'Paraclinicos '!Q1513&lt;=60,1)</f>
        <v>3</v>
      </c>
      <c r="D1569" t="str">
        <f>IFERROR(IF(INDEX('BD Demog para scores enalazar'!BC$2:BC$3000,MATCH(Formulas!A1569,'BD Demog para scores enalazar'!A$2:A$3000,0))=0,"SI","NO"),"")</f>
        <v>SI</v>
      </c>
      <c r="E1569" cm="1">
        <f t="array" ref="E1569">_xlfn.IFS(D1569="","",D1569="SI",4,D1569="NO",1)</f>
        <v>4</v>
      </c>
      <c r="F1569" cm="1">
        <f t="array" ref="F1569">_xlfn.IFS('Paraclinicos '!B1513="","",'Paraclinicos '!B1513&gt;1,1,'Paraclinicos '!B1513&lt;=1,3)</f>
        <v>1</v>
      </c>
      <c r="G1569" t="str" cm="1">
        <f t="array" ref="G1569">_xlfn.IFS('Paraclinicos '!D1513="","",AND('Paraclinicos '!D1513&gt;=250,'Paraclinicos '!D1513&lt;=500),2,'Paraclinicos '!D1513&gt;500,3,'Paraclinicos '!D1513&lt;250,1)</f>
        <v/>
      </c>
      <c r="H1569" s="50">
        <f t="shared" si="73"/>
        <v>8</v>
      </c>
      <c r="I1569" cm="1">
        <f t="array" ref="I1569">_xlfn.IFS('Paraclinicos '!Q1513="","",'Paraclinicos '!Q1513&gt;=65,1,'Paraclinicos '!Q1513&lt;65,0)</f>
        <v>0</v>
      </c>
      <c r="J1569" cm="1">
        <f t="array" ref="J1569">_xlfn.IFS('Paraclinicos '!I1513="","",'Paraclinicos '!I1513&gt;7,1,'Paraclinicos '!I1513&lt;=7,0)</f>
        <v>1</v>
      </c>
      <c r="K1569" cm="1">
        <f t="array" ref="K1569">_xlfn.IFS('Paraclinicos '!W1513="","",'Paraclinicos '!W1513&lt;=8,1,'Paraclinicos '!W1513&gt;8,0)</f>
        <v>1</v>
      </c>
      <c r="L1569" cm="1">
        <f t="array" ref="L1569">_xlfn.IFS('Paraclinicos '!S1513="","",'Paraclinicos '!S1513&gt;=30,1,'Paraclinicos '!S1513&lt;30,0)</f>
        <v>0</v>
      </c>
      <c r="M1569" cm="1">
        <f t="array" ref="M1569">_xlfn.IFS(OR('Paraclinicos '!T1513="",'Paraclinicos '!U1513=""),"",OR('Paraclinicos '!T1513&lt;=90,'Paraclinicos '!U1513&lt;=60),1,OR('Paraclinicos '!T1513&gt;90,'Paraclinicos '!U1513&gt;60),0)</f>
        <v>1</v>
      </c>
      <c r="N1569" s="45">
        <f t="shared" si="74"/>
        <v>5</v>
      </c>
      <c r="O1569" cm="1">
        <f t="array" ref="O1569">_xlfn.IFS(OR('Paraclinicos '!M1513="",'Paraclinicos '!N1513="",'Paraclinicos '!N1513=0),"",'Paraclinicos '!M1513/'Paraclinicos '!N1513&lt;100,4,'Paraclinicos '!M1513/'Paraclinicos '!N1513&lt;200,3,'Paraclinicos '!M1513/'Paraclinicos '!N1513&lt;300,2,'Paraclinicos '!M1513/'Paraclinicos '!N1513&lt;400,1,'Paraclinicos '!M1513/'Paraclinicos '!N1513&gt;=400,0)</f>
        <v>3</v>
      </c>
      <c r="P1569" cm="1">
        <f t="array" ref="P1569">_xlfn.IFS('Paraclinicos '!C1513="","",'Paraclinicos '!C1513&lt;20,4,'Paraclinicos '!C1513&lt;50,3,'Paraclinicos '!C1513&lt;100,2,'Paraclinicos '!C1513&lt;150,1,'Paraclinicos '!C1513&gt;150,0)</f>
        <v>0</v>
      </c>
      <c r="Q1569" cm="1">
        <f t="array" ref="Q1569">_xlfn.IFS('Paraclinicos '!O1513="","",'Paraclinicos '!O1513&lt;1.2,0,'Paraclinicos '!O1513&lt;2,1,'Paraclinicos '!O1513&lt;3.5,2,'Paraclinicos '!O1513&lt;5,3,'Paraclinicos '!O1513&gt;5,4)</f>
        <v>0</v>
      </c>
      <c r="R1569" t="str" cm="1">
        <f t="array" ref="R1569">_xlfn.IFS('Paraclinicos '!J1513="","",'Paraclinicos '!J1513&lt;1.2,0,'Paraclinicos '!J1513&lt;2,1,'Paraclinicos '!J1513&lt;6,2,'Paraclinicos '!J1513&lt;12,3,'Paraclinicos '!J1513&gt;=12,4)</f>
        <v/>
      </c>
      <c r="S1569" cm="1">
        <f t="array" ref="S1569">_xlfn.IFS('Paraclinicos '!Y1513="","",'Paraclinicos '!Y1513&lt;70,1,'Paraclinicos '!Y1513&gt;=70,0)</f>
        <v>0</v>
      </c>
      <c r="T1569" cm="1">
        <f t="array" ref="T1569">_xlfn.IFS('Paraclinicos '!W1513="","",'Paraclinicos '!W1513&lt;6,4,'Paraclinicos '!W1513&lt;10,3,'Paraclinicos '!W1513&lt;13,2,'Paraclinicos '!W1513&lt;15,1,'Paraclinicos '!W1513=15,0)</f>
        <v>4</v>
      </c>
      <c r="U1569" s="54">
        <f t="shared" si="72"/>
        <v>7</v>
      </c>
      <c r="V1569" cm="1">
        <f t="array" ref="V1569">_xlfn.IFS('Paraclinicos '!S1513="","",OR('Paraclinicos '!S1513&lt;=8,'Paraclinicos '!S1513&gt;=25),3,'Paraclinicos '!S1513&lt;12,1,'Paraclinicos '!S1513&lt;21,0,'Paraclinicos '!S1513&lt;25,2)</f>
        <v>2</v>
      </c>
      <c r="W1569" t="str">
        <f>IFERROR(IF(INDEX('BD Demog para scores enalazar'!Y$2:'BD Demog para scores enalazar'!Y$3000,MATCH(Formulas!A1569,'BD Demog para scores enalazar'!A$2:'BD Demog para scores enalazar'!A$3000,0))=1,"SI","NO"),"")</f>
        <v>NO</v>
      </c>
      <c r="X1569" s="9" t="str">
        <f>IFERROR(IF(INDEX('BD Demog para scores enalazar'!AJ$2:'BD Demog para scores enalazar'!AJ$3000,MATCH(Formulas!A1569,'BD Demog para scores enalazar'!A$2:'BD Demog para scores enalazar'!A$3000,0))=1,"SI","NO"),"")</f>
        <v>SI</v>
      </c>
      <c r="Y1569" t="str" cm="1">
        <f t="array" ref="Y1569">IF(AND(W1569="NO",X1569="NO"),_xlfn.IFS('Paraclinicos '!K1513&lt;=91,3,'Paraclinicos '!K1513&lt;94,2,'Paraclinicos '!K1513&lt;96,1,'Paraclinicos '!K1513&gt;=96,0),"")</f>
        <v/>
      </c>
      <c r="Z1569" cm="1">
        <f t="array" ref="Z1569">IF(OR(W1569="SI",X1569="SI"),_xlfn.IFS(OR(AND('Paraclinicos '!K1514&lt;=83),AND('Paraclinicos '!K1514&gt;=97,AA1569=2)),3,OR(AND('Paraclinicos '!K1514&lt;=86),AND('Paraclinicos '!K1514&gt;=94,AA1569=2)),2,OR(AND('Paraclinicos '!K1514&lt;=88),AND('Paraclinicos '!K1514&gt;=92,AA1569=2)),1,OR(AND('Paraclinicos '!K1514&gt;=88,'Paraclinicos '!K1514&lt;=92),AND('Paraclinicos '!K1514&gt;=93,AA1569=0)),0),"")</f>
        <v>3</v>
      </c>
      <c r="AA1569" cm="1">
        <f t="array" ref="AA1569">_xlfn.IFS('Paraclinicos '!E1513="","",'Paraclinicos '!E1513="Oxigeno",2,'Paraclinicos '!E1513="Aire",0)</f>
        <v>2</v>
      </c>
    </row>
    <row r="1570" spans="1:27" x14ac:dyDescent="0.25">
      <c r="A1570">
        <f>'Paraclinicos '!A1514</f>
        <v>548</v>
      </c>
      <c r="B1570" s="3">
        <f>'Paraclinicos '!R1514</f>
        <v>44225</v>
      </c>
      <c r="C1570" cm="1">
        <f t="array" ref="C1570">_xlfn.IFS('Paraclinicos '!Q1514="","",'Paraclinicos '!Q1514&gt;60,3,'Paraclinicos '!Q1514&lt;=60,1)</f>
        <v>3</v>
      </c>
      <c r="D1570" t="str">
        <f>IFERROR(IF(INDEX('BD Demog para scores enalazar'!BC$2:BC$3000,MATCH(Formulas!A1570,'BD Demog para scores enalazar'!A$2:A$3000,0))=0,"SI","NO"),"")</f>
        <v>SI</v>
      </c>
      <c r="E1570" cm="1">
        <f t="array" ref="E1570">_xlfn.IFS(D1570="","",D1570="SI",4,D1570="NO",1)</f>
        <v>4</v>
      </c>
      <c r="F1570" cm="1">
        <f t="array" ref="F1570">_xlfn.IFS('Paraclinicos '!B1514="","",'Paraclinicos '!B1514&gt;1,1,'Paraclinicos '!B1514&lt;=1,3)</f>
        <v>1</v>
      </c>
      <c r="G1570" t="str" cm="1">
        <f t="array" ref="G1570">_xlfn.IFS('Paraclinicos '!D1514="","",AND('Paraclinicos '!D1514&gt;=250,'Paraclinicos '!D1514&lt;=500),2,'Paraclinicos '!D1514&gt;500,3,'Paraclinicos '!D1514&lt;250,1)</f>
        <v/>
      </c>
      <c r="H1570" s="50">
        <f t="shared" si="73"/>
        <v>8</v>
      </c>
      <c r="I1570" cm="1">
        <f t="array" ref="I1570">_xlfn.IFS('Paraclinicos '!Q1514="","",'Paraclinicos '!Q1514&gt;=65,1,'Paraclinicos '!Q1514&lt;65,0)</f>
        <v>0</v>
      </c>
      <c r="J1570" cm="1">
        <f t="array" ref="J1570">_xlfn.IFS('Paraclinicos '!I1514="","",'Paraclinicos '!I1514&gt;7,1,'Paraclinicos '!I1514&lt;=7,0)</f>
        <v>1</v>
      </c>
      <c r="K1570" cm="1">
        <f t="array" ref="K1570">_xlfn.IFS('Paraclinicos '!W1514="","",'Paraclinicos '!W1514&lt;=8,1,'Paraclinicos '!W1514&gt;8,0)</f>
        <v>1</v>
      </c>
      <c r="L1570" cm="1">
        <f t="array" ref="L1570">_xlfn.IFS('Paraclinicos '!S1514="","",'Paraclinicos '!S1514&gt;=30,1,'Paraclinicos '!S1514&lt;30,0)</f>
        <v>0</v>
      </c>
      <c r="M1570" cm="1">
        <f t="array" ref="M1570">_xlfn.IFS(OR('Paraclinicos '!T1514="",'Paraclinicos '!U1514=""),"",OR('Paraclinicos '!T1514&lt;=90,'Paraclinicos '!U1514&lt;=60),1,OR('Paraclinicos '!T1514&gt;90,'Paraclinicos '!U1514&gt;60),0)</f>
        <v>0</v>
      </c>
      <c r="N1570" s="45">
        <f t="shared" si="74"/>
        <v>5</v>
      </c>
      <c r="O1570" cm="1">
        <f t="array" ref="O1570">_xlfn.IFS(OR('Paraclinicos '!M1514="",'Paraclinicos '!N1514="",'Paraclinicos '!N1514=0),"",'Paraclinicos '!M1514/'Paraclinicos '!N1514&lt;100,4,'Paraclinicos '!M1514/'Paraclinicos '!N1514&lt;200,3,'Paraclinicos '!M1514/'Paraclinicos '!N1514&lt;300,2,'Paraclinicos '!M1514/'Paraclinicos '!N1514&lt;400,1,'Paraclinicos '!M1514/'Paraclinicos '!N1514&gt;=400,0)</f>
        <v>2</v>
      </c>
      <c r="P1570" cm="1">
        <f t="array" ref="P1570">_xlfn.IFS('Paraclinicos '!C1514="","",'Paraclinicos '!C1514&lt;20,4,'Paraclinicos '!C1514&lt;50,3,'Paraclinicos '!C1514&lt;100,2,'Paraclinicos '!C1514&lt;150,1,'Paraclinicos '!C1514&gt;150,0)</f>
        <v>0</v>
      </c>
      <c r="Q1570" cm="1">
        <f t="array" ref="Q1570">_xlfn.IFS('Paraclinicos '!O1514="","",'Paraclinicos '!O1514&lt;1.2,0,'Paraclinicos '!O1514&lt;2,1,'Paraclinicos '!O1514&lt;3.5,2,'Paraclinicos '!O1514&lt;5,3,'Paraclinicos '!O1514&gt;5,4)</f>
        <v>0</v>
      </c>
      <c r="R1570" t="str" cm="1">
        <f t="array" ref="R1570">_xlfn.IFS('Paraclinicos '!J1514="","",'Paraclinicos '!J1514&lt;1.2,0,'Paraclinicos '!J1514&lt;2,1,'Paraclinicos '!J1514&lt;6,2,'Paraclinicos '!J1514&lt;12,3,'Paraclinicos '!J1514&gt;=12,4)</f>
        <v/>
      </c>
      <c r="S1570" cm="1">
        <f t="array" ref="S1570">_xlfn.IFS('Paraclinicos '!Y1514="","",'Paraclinicos '!Y1514&lt;70,1,'Paraclinicos '!Y1514&gt;=70,0)</f>
        <v>0</v>
      </c>
      <c r="T1570" cm="1">
        <f t="array" ref="T1570">_xlfn.IFS('Paraclinicos '!W1514="","",'Paraclinicos '!W1514&lt;6,4,'Paraclinicos '!W1514&lt;10,3,'Paraclinicos '!W1514&lt;13,2,'Paraclinicos '!W1514&lt;15,1,'Paraclinicos '!W1514=15,0)</f>
        <v>4</v>
      </c>
      <c r="U1570" s="54">
        <f t="shared" si="72"/>
        <v>6</v>
      </c>
      <c r="V1570" cm="1">
        <f t="array" ref="V1570">_xlfn.IFS('Paraclinicos '!S1514="","",OR('Paraclinicos '!S1514&lt;=8,'Paraclinicos '!S1514&gt;=25),3,'Paraclinicos '!S1514&lt;12,1,'Paraclinicos '!S1514&lt;21,0,'Paraclinicos '!S1514&lt;25,2)</f>
        <v>2</v>
      </c>
      <c r="W1570" t="str">
        <f>IFERROR(IF(INDEX('BD Demog para scores enalazar'!Y$2:'BD Demog para scores enalazar'!Y$3000,MATCH(Formulas!A1570,'BD Demog para scores enalazar'!A$2:'BD Demog para scores enalazar'!A$3000,0))=1,"SI","NO"),"")</f>
        <v>NO</v>
      </c>
      <c r="X1570" s="9" t="str">
        <f>IFERROR(IF(INDEX('BD Demog para scores enalazar'!AJ$2:'BD Demog para scores enalazar'!AJ$3000,MATCH(Formulas!A1570,'BD Demog para scores enalazar'!A$2:'BD Demog para scores enalazar'!A$3000,0))=1,"SI","NO"),"")</f>
        <v>SI</v>
      </c>
      <c r="Y1570" t="str" cm="1">
        <f t="array" ref="Y1570">IF(AND(W1570="NO",X1570="NO"),_xlfn.IFS('Paraclinicos '!K1514&lt;=91,3,'Paraclinicos '!K1514&lt;94,2,'Paraclinicos '!K1514&lt;96,1,'Paraclinicos '!K1514&gt;=96,0),"")</f>
        <v/>
      </c>
      <c r="Z1570" cm="1">
        <f t="array" ref="Z1570">IF(OR(W1570="SI",X1570="SI"),_xlfn.IFS(OR(AND('Paraclinicos '!K1515&lt;=83),AND('Paraclinicos '!K1515&gt;=97,AA1570=2)),3,OR(AND('Paraclinicos '!K1515&lt;=86),AND('Paraclinicos '!K1515&gt;=94,AA1570=2)),2,OR(AND('Paraclinicos '!K1515&lt;=88),AND('Paraclinicos '!K1515&gt;=92,AA1570=2)),1,OR(AND('Paraclinicos '!K1515&gt;=88,'Paraclinicos '!K1515&lt;=92),AND('Paraclinicos '!K1515&gt;=93,AA1570=0)),0),"")</f>
        <v>3</v>
      </c>
      <c r="AA1570" cm="1">
        <f t="array" ref="AA1570">_xlfn.IFS('Paraclinicos '!E1514="","",'Paraclinicos '!E1514="Oxigeno",2,'Paraclinicos '!E1514="Aire",0)</f>
        <v>2</v>
      </c>
    </row>
    <row r="1571" spans="1:27" x14ac:dyDescent="0.25">
      <c r="A1571">
        <f>'Paraclinicos '!A1515</f>
        <v>548</v>
      </c>
      <c r="B1571" s="3">
        <f>'Paraclinicos '!R1515</f>
        <v>44226</v>
      </c>
      <c r="C1571" cm="1">
        <f t="array" ref="C1571">_xlfn.IFS('Paraclinicos '!Q1515="","",'Paraclinicos '!Q1515&gt;60,3,'Paraclinicos '!Q1515&lt;=60,1)</f>
        <v>3</v>
      </c>
      <c r="D1571" t="str">
        <f>IFERROR(IF(INDEX('BD Demog para scores enalazar'!BC$2:BC$3000,MATCH(Formulas!A1571,'BD Demog para scores enalazar'!A$2:A$3000,0))=0,"SI","NO"),"")</f>
        <v>SI</v>
      </c>
      <c r="E1571" cm="1">
        <f t="array" ref="E1571">_xlfn.IFS(D1571="","",D1571="SI",4,D1571="NO",1)</f>
        <v>4</v>
      </c>
      <c r="F1571" cm="1">
        <f t="array" ref="F1571">_xlfn.IFS('Paraclinicos '!B1515="","",'Paraclinicos '!B1515&gt;1,1,'Paraclinicos '!B1515&lt;=1,3)</f>
        <v>1</v>
      </c>
      <c r="G1571" t="str" cm="1">
        <f t="array" ref="G1571">_xlfn.IFS('Paraclinicos '!D1515="","",AND('Paraclinicos '!D1515&gt;=250,'Paraclinicos '!D1515&lt;=500),2,'Paraclinicos '!D1515&gt;500,3,'Paraclinicos '!D1515&lt;250,1)</f>
        <v/>
      </c>
      <c r="H1571" s="50">
        <f t="shared" si="73"/>
        <v>8</v>
      </c>
      <c r="I1571" cm="1">
        <f t="array" ref="I1571">_xlfn.IFS('Paraclinicos '!Q1515="","",'Paraclinicos '!Q1515&gt;=65,1,'Paraclinicos '!Q1515&lt;65,0)</f>
        <v>0</v>
      </c>
      <c r="J1571" cm="1">
        <f t="array" ref="J1571">_xlfn.IFS('Paraclinicos '!I1515="","",'Paraclinicos '!I1515&gt;7,1,'Paraclinicos '!I1515&lt;=7,0)</f>
        <v>1</v>
      </c>
      <c r="K1571" cm="1">
        <f t="array" ref="K1571">_xlfn.IFS('Paraclinicos '!W1515="","",'Paraclinicos '!W1515&lt;=8,1,'Paraclinicos '!W1515&gt;8,0)</f>
        <v>1</v>
      </c>
      <c r="L1571" cm="1">
        <f t="array" ref="L1571">_xlfn.IFS('Paraclinicos '!S1515="","",'Paraclinicos '!S1515&gt;=30,1,'Paraclinicos '!S1515&lt;30,0)</f>
        <v>0</v>
      </c>
      <c r="M1571" cm="1">
        <f t="array" ref="M1571">_xlfn.IFS(OR('Paraclinicos '!T1515="",'Paraclinicos '!U1515=""),"",OR('Paraclinicos '!T1515&lt;=90,'Paraclinicos '!U1515&lt;=60),1,OR('Paraclinicos '!T1515&gt;90,'Paraclinicos '!U1515&gt;60),0)</f>
        <v>0</v>
      </c>
      <c r="N1571" s="45">
        <f t="shared" si="74"/>
        <v>4</v>
      </c>
      <c r="O1571" cm="1">
        <f t="array" ref="O1571">_xlfn.IFS(OR('Paraclinicos '!M1515="",'Paraclinicos '!N1515="",'Paraclinicos '!N1515=0),"",'Paraclinicos '!M1515/'Paraclinicos '!N1515&lt;100,4,'Paraclinicos '!M1515/'Paraclinicos '!N1515&lt;200,3,'Paraclinicos '!M1515/'Paraclinicos '!N1515&lt;300,2,'Paraclinicos '!M1515/'Paraclinicos '!N1515&lt;400,1,'Paraclinicos '!M1515/'Paraclinicos '!N1515&gt;=400,0)</f>
        <v>3</v>
      </c>
      <c r="P1571" cm="1">
        <f t="array" ref="P1571">_xlfn.IFS('Paraclinicos '!C1515="","",'Paraclinicos '!C1515&lt;20,4,'Paraclinicos '!C1515&lt;50,3,'Paraclinicos '!C1515&lt;100,2,'Paraclinicos '!C1515&lt;150,1,'Paraclinicos '!C1515&gt;150,0)</f>
        <v>0</v>
      </c>
      <c r="Q1571" cm="1">
        <f t="array" ref="Q1571">_xlfn.IFS('Paraclinicos '!O1515="","",'Paraclinicos '!O1515&lt;1.2,0,'Paraclinicos '!O1515&lt;2,1,'Paraclinicos '!O1515&lt;3.5,2,'Paraclinicos '!O1515&lt;5,3,'Paraclinicos '!O1515&gt;5,4)</f>
        <v>0</v>
      </c>
      <c r="R1571" t="str" cm="1">
        <f t="array" ref="R1571">_xlfn.IFS('Paraclinicos '!J1515="","",'Paraclinicos '!J1515&lt;1.2,0,'Paraclinicos '!J1515&lt;2,1,'Paraclinicos '!J1515&lt;6,2,'Paraclinicos '!J1515&lt;12,3,'Paraclinicos '!J1515&gt;=12,4)</f>
        <v/>
      </c>
      <c r="S1571" cm="1">
        <f t="array" ref="S1571">_xlfn.IFS('Paraclinicos '!Y1515="","",'Paraclinicos '!Y1515&lt;70,1,'Paraclinicos '!Y1515&gt;=70,0)</f>
        <v>0</v>
      </c>
      <c r="T1571" cm="1">
        <f t="array" ref="T1571">_xlfn.IFS('Paraclinicos '!W1515="","",'Paraclinicos '!W1515&lt;6,4,'Paraclinicos '!W1515&lt;10,3,'Paraclinicos '!W1515&lt;13,2,'Paraclinicos '!W1515&lt;15,1,'Paraclinicos '!W1515=15,0)</f>
        <v>4</v>
      </c>
      <c r="U1571" s="54">
        <f t="shared" si="72"/>
        <v>7</v>
      </c>
      <c r="V1571" cm="1">
        <f t="array" ref="V1571">_xlfn.IFS('Paraclinicos '!S1515="","",OR('Paraclinicos '!S1515&lt;=8,'Paraclinicos '!S1515&gt;=25),3,'Paraclinicos '!S1515&lt;12,1,'Paraclinicos '!S1515&lt;21,0,'Paraclinicos '!S1515&lt;25,2)</f>
        <v>0</v>
      </c>
      <c r="W1571" t="str">
        <f>IFERROR(IF(INDEX('BD Demog para scores enalazar'!Y$2:'BD Demog para scores enalazar'!Y$3000,MATCH(Formulas!A1571,'BD Demog para scores enalazar'!A$2:'BD Demog para scores enalazar'!A$3000,0))=1,"SI","NO"),"")</f>
        <v>NO</v>
      </c>
      <c r="X1571" s="9" t="str">
        <f>IFERROR(IF(INDEX('BD Demog para scores enalazar'!AJ$2:'BD Demog para scores enalazar'!AJ$3000,MATCH(Formulas!A1571,'BD Demog para scores enalazar'!A$2:'BD Demog para scores enalazar'!A$3000,0))=1,"SI","NO"),"")</f>
        <v>SI</v>
      </c>
      <c r="Y1571" t="str" cm="1">
        <f t="array" ref="Y1571">IF(AND(W1571="NO",X1571="NO"),_xlfn.IFS('Paraclinicos '!K1515&lt;=91,3,'Paraclinicos '!K1515&lt;94,2,'Paraclinicos '!K1515&lt;96,1,'Paraclinicos '!K1515&gt;=96,0),"")</f>
        <v/>
      </c>
      <c r="Z1571" cm="1">
        <f t="array" ref="Z1571">IF(OR(W1571="SI",X1571="SI"),_xlfn.IFS(OR(AND('Paraclinicos '!K1516&lt;=83),AND('Paraclinicos '!K1516&gt;=97,AA1571=2)),3,OR(AND('Paraclinicos '!K1516&lt;=86),AND('Paraclinicos '!K1516&gt;=94,AA1571=2)),2,OR(AND('Paraclinicos '!K1516&lt;=88),AND('Paraclinicos '!K1516&gt;=92,AA1571=2)),1,OR(AND('Paraclinicos '!K1516&gt;=88,'Paraclinicos '!K1516&lt;=92),AND('Paraclinicos '!K1516&gt;=93,AA1571=0)),0),"")</f>
        <v>3</v>
      </c>
      <c r="AA1571" cm="1">
        <f t="array" ref="AA1571">_xlfn.IFS('Paraclinicos '!E1515="","",'Paraclinicos '!E1515="Oxigeno",2,'Paraclinicos '!E1515="Aire",0)</f>
        <v>2</v>
      </c>
    </row>
    <row r="1572" spans="1:27" x14ac:dyDescent="0.25">
      <c r="A1572">
        <f>'Paraclinicos '!A1516</f>
        <v>548</v>
      </c>
      <c r="B1572" s="3">
        <f>'Paraclinicos '!R1516</f>
        <v>44227</v>
      </c>
      <c r="C1572" cm="1">
        <f t="array" ref="C1572">_xlfn.IFS('Paraclinicos '!Q1516="","",'Paraclinicos '!Q1516&gt;60,3,'Paraclinicos '!Q1516&lt;=60,1)</f>
        <v>3</v>
      </c>
      <c r="D1572" t="str">
        <f>IFERROR(IF(INDEX('BD Demog para scores enalazar'!BC$2:BC$3000,MATCH(Formulas!A1572,'BD Demog para scores enalazar'!A$2:A$3000,0))=0,"SI","NO"),"")</f>
        <v>SI</v>
      </c>
      <c r="E1572" cm="1">
        <f t="array" ref="E1572">_xlfn.IFS(D1572="","",D1572="SI",4,D1572="NO",1)</f>
        <v>4</v>
      </c>
      <c r="F1572" cm="1">
        <f t="array" ref="F1572">_xlfn.IFS('Paraclinicos '!B1516="","",'Paraclinicos '!B1516&gt;1,1,'Paraclinicos '!B1516&lt;=1,3)</f>
        <v>1</v>
      </c>
      <c r="G1572" t="str" cm="1">
        <f t="array" ref="G1572">_xlfn.IFS('Paraclinicos '!D1516="","",AND('Paraclinicos '!D1516&gt;=250,'Paraclinicos '!D1516&lt;=500),2,'Paraclinicos '!D1516&gt;500,3,'Paraclinicos '!D1516&lt;250,1)</f>
        <v/>
      </c>
      <c r="H1572" s="50">
        <f t="shared" si="73"/>
        <v>8</v>
      </c>
      <c r="I1572" cm="1">
        <f t="array" ref="I1572">_xlfn.IFS('Paraclinicos '!Q1516="","",'Paraclinicos '!Q1516&gt;=65,1,'Paraclinicos '!Q1516&lt;65,0)</f>
        <v>0</v>
      </c>
      <c r="J1572" cm="1">
        <f t="array" ref="J1572">_xlfn.IFS('Paraclinicos '!I1516="","",'Paraclinicos '!I1516&gt;7,1,'Paraclinicos '!I1516&lt;=7,0)</f>
        <v>1</v>
      </c>
      <c r="K1572" cm="1">
        <f t="array" ref="K1572">_xlfn.IFS('Paraclinicos '!W1516="","",'Paraclinicos '!W1516&lt;=8,1,'Paraclinicos '!W1516&gt;8,0)</f>
        <v>1</v>
      </c>
      <c r="L1572" cm="1">
        <f t="array" ref="L1572">_xlfn.IFS('Paraclinicos '!S1516="","",'Paraclinicos '!S1516&gt;=30,1,'Paraclinicos '!S1516&lt;30,0)</f>
        <v>0</v>
      </c>
      <c r="M1572" cm="1">
        <f t="array" ref="M1572">_xlfn.IFS(OR('Paraclinicos '!T1516="",'Paraclinicos '!U1516=""),"",OR('Paraclinicos '!T1516&lt;=90,'Paraclinicos '!U1516&lt;=60),1,OR('Paraclinicos '!T1516&gt;90,'Paraclinicos '!U1516&gt;60),0)</f>
        <v>1</v>
      </c>
      <c r="N1572" s="45">
        <f t="shared" si="74"/>
        <v>5</v>
      </c>
      <c r="O1572" cm="1">
        <f t="array" ref="O1572">_xlfn.IFS(OR('Paraclinicos '!M1516="",'Paraclinicos '!N1516="",'Paraclinicos '!N1516=0),"",'Paraclinicos '!M1516/'Paraclinicos '!N1516&lt;100,4,'Paraclinicos '!M1516/'Paraclinicos '!N1516&lt;200,3,'Paraclinicos '!M1516/'Paraclinicos '!N1516&lt;300,2,'Paraclinicos '!M1516/'Paraclinicos '!N1516&lt;400,1,'Paraclinicos '!M1516/'Paraclinicos '!N1516&gt;=400,0)</f>
        <v>3</v>
      </c>
      <c r="P1572" cm="1">
        <f t="array" ref="P1572">_xlfn.IFS('Paraclinicos '!C1516="","",'Paraclinicos '!C1516&lt;20,4,'Paraclinicos '!C1516&lt;50,3,'Paraclinicos '!C1516&lt;100,2,'Paraclinicos '!C1516&lt;150,1,'Paraclinicos '!C1516&gt;150,0)</f>
        <v>0</v>
      </c>
      <c r="Q1572" cm="1">
        <f t="array" ref="Q1572">_xlfn.IFS('Paraclinicos '!O1516="","",'Paraclinicos '!O1516&lt;1.2,0,'Paraclinicos '!O1516&lt;2,1,'Paraclinicos '!O1516&lt;3.5,2,'Paraclinicos '!O1516&lt;5,3,'Paraclinicos '!O1516&gt;5,4)</f>
        <v>0</v>
      </c>
      <c r="R1572" t="str" cm="1">
        <f t="array" ref="R1572">_xlfn.IFS('Paraclinicos '!J1516="","",'Paraclinicos '!J1516&lt;1.2,0,'Paraclinicos '!J1516&lt;2,1,'Paraclinicos '!J1516&lt;6,2,'Paraclinicos '!J1516&lt;12,3,'Paraclinicos '!J1516&gt;=12,4)</f>
        <v/>
      </c>
      <c r="S1572" cm="1">
        <f t="array" ref="S1572">_xlfn.IFS('Paraclinicos '!Y1516="","",'Paraclinicos '!Y1516&lt;70,1,'Paraclinicos '!Y1516&gt;=70,0)</f>
        <v>0</v>
      </c>
      <c r="T1572" cm="1">
        <f t="array" ref="T1572">_xlfn.IFS('Paraclinicos '!W1516="","",'Paraclinicos '!W1516&lt;6,4,'Paraclinicos '!W1516&lt;10,3,'Paraclinicos '!W1516&lt;13,2,'Paraclinicos '!W1516&lt;15,1,'Paraclinicos '!W1516=15,0)</f>
        <v>4</v>
      </c>
      <c r="U1572" s="54">
        <f t="shared" si="72"/>
        <v>7</v>
      </c>
      <c r="V1572" cm="1">
        <f t="array" ref="V1572">_xlfn.IFS('Paraclinicos '!S1516="","",OR('Paraclinicos '!S1516&lt;=8,'Paraclinicos '!S1516&gt;=25),3,'Paraclinicos '!S1516&lt;12,1,'Paraclinicos '!S1516&lt;21,0,'Paraclinicos '!S1516&lt;25,2)</f>
        <v>0</v>
      </c>
      <c r="W1572" t="str">
        <f>IFERROR(IF(INDEX('BD Demog para scores enalazar'!Y$2:'BD Demog para scores enalazar'!Y$3000,MATCH(Formulas!A1572,'BD Demog para scores enalazar'!A$2:'BD Demog para scores enalazar'!A$3000,0))=1,"SI","NO"),"")</f>
        <v>NO</v>
      </c>
      <c r="X1572" s="9" t="str">
        <f>IFERROR(IF(INDEX('BD Demog para scores enalazar'!AJ$2:'BD Demog para scores enalazar'!AJ$3000,MATCH(Formulas!A1572,'BD Demog para scores enalazar'!A$2:'BD Demog para scores enalazar'!A$3000,0))=1,"SI","NO"),"")</f>
        <v>SI</v>
      </c>
      <c r="Y1572" t="str" cm="1">
        <f t="array" ref="Y1572">IF(AND(W1572="NO",X1572="NO"),_xlfn.IFS('Paraclinicos '!K1516&lt;=91,3,'Paraclinicos '!K1516&lt;94,2,'Paraclinicos '!K1516&lt;96,1,'Paraclinicos '!K1516&gt;=96,0),"")</f>
        <v/>
      </c>
      <c r="Z1572" cm="1">
        <f t="array" ref="Z1572">IF(OR(W1572="SI",X1572="SI"),_xlfn.IFS(OR(AND('Paraclinicos '!K1517&lt;=83),AND('Paraclinicos '!K1517&gt;=97,AA1572=2)),3,OR(AND('Paraclinicos '!K1517&lt;=86),AND('Paraclinicos '!K1517&gt;=94,AA1572=2)),2,OR(AND('Paraclinicos '!K1517&lt;=88),AND('Paraclinicos '!K1517&gt;=92,AA1572=2)),1,OR(AND('Paraclinicos '!K1517&gt;=88,'Paraclinicos '!K1517&lt;=92),AND('Paraclinicos '!K1517&gt;=93,AA1572=0)),0),"")</f>
        <v>3</v>
      </c>
      <c r="AA1572" cm="1">
        <f t="array" ref="AA1572">_xlfn.IFS('Paraclinicos '!E1516="","",'Paraclinicos '!E1516="Oxigeno",2,'Paraclinicos '!E1516="Aire",0)</f>
        <v>2</v>
      </c>
    </row>
    <row r="1573" spans="1:27" x14ac:dyDescent="0.25">
      <c r="A1573">
        <f>'Paraclinicos '!A1517</f>
        <v>548</v>
      </c>
      <c r="B1573" s="3">
        <f>'Paraclinicos '!R1517</f>
        <v>44229</v>
      </c>
      <c r="C1573" cm="1">
        <f t="array" ref="C1573">_xlfn.IFS('Paraclinicos '!Q1517="","",'Paraclinicos '!Q1517&gt;60,3,'Paraclinicos '!Q1517&lt;=60,1)</f>
        <v>3</v>
      </c>
      <c r="D1573" t="str">
        <f>IFERROR(IF(INDEX('BD Demog para scores enalazar'!BC$2:BC$3000,MATCH(Formulas!A1573,'BD Demog para scores enalazar'!A$2:A$3000,0))=0,"SI","NO"),"")</f>
        <v>SI</v>
      </c>
      <c r="E1573" cm="1">
        <f t="array" ref="E1573">_xlfn.IFS(D1573="","",D1573="SI",4,D1573="NO",1)</f>
        <v>4</v>
      </c>
      <c r="F1573" cm="1">
        <f t="array" ref="F1573">_xlfn.IFS('Paraclinicos '!B1517="","",'Paraclinicos '!B1517&gt;1,1,'Paraclinicos '!B1517&lt;=1,3)</f>
        <v>1</v>
      </c>
      <c r="G1573" t="str" cm="1">
        <f t="array" ref="G1573">_xlfn.IFS('Paraclinicos '!D1517="","",AND('Paraclinicos '!D1517&gt;=250,'Paraclinicos '!D1517&lt;=500),2,'Paraclinicos '!D1517&gt;500,3,'Paraclinicos '!D1517&lt;250,1)</f>
        <v/>
      </c>
      <c r="H1573" s="50">
        <f t="shared" si="73"/>
        <v>8</v>
      </c>
      <c r="I1573" cm="1">
        <f t="array" ref="I1573">_xlfn.IFS('Paraclinicos '!Q1517="","",'Paraclinicos '!Q1517&gt;=65,1,'Paraclinicos '!Q1517&lt;65,0)</f>
        <v>0</v>
      </c>
      <c r="J1573" cm="1">
        <f t="array" ref="J1573">_xlfn.IFS('Paraclinicos '!I1517="","",'Paraclinicos '!I1517&gt;7,1,'Paraclinicos '!I1517&lt;=7,0)</f>
        <v>1</v>
      </c>
      <c r="K1573" cm="1">
        <f t="array" ref="K1573">_xlfn.IFS('Paraclinicos '!W1517="","",'Paraclinicos '!W1517&lt;=8,1,'Paraclinicos '!W1517&gt;8,0)</f>
        <v>1</v>
      </c>
      <c r="L1573" cm="1">
        <f t="array" ref="L1573">_xlfn.IFS('Paraclinicos '!S1517="","",'Paraclinicos '!S1517&gt;=30,1,'Paraclinicos '!S1517&lt;30,0)</f>
        <v>0</v>
      </c>
      <c r="M1573" cm="1">
        <f t="array" ref="M1573">_xlfn.IFS(OR('Paraclinicos '!T1517="",'Paraclinicos '!U1517=""),"",OR('Paraclinicos '!T1517&lt;=90,'Paraclinicos '!U1517&lt;=60),1,OR('Paraclinicos '!T1517&gt;90,'Paraclinicos '!U1517&gt;60),0)</f>
        <v>0</v>
      </c>
      <c r="N1573" s="45">
        <f t="shared" si="74"/>
        <v>5</v>
      </c>
      <c r="O1573" cm="1">
        <f t="array" ref="O1573">_xlfn.IFS(OR('Paraclinicos '!M1517="",'Paraclinicos '!N1517="",'Paraclinicos '!N1517=0),"",'Paraclinicos '!M1517/'Paraclinicos '!N1517&lt;100,4,'Paraclinicos '!M1517/'Paraclinicos '!N1517&lt;200,3,'Paraclinicos '!M1517/'Paraclinicos '!N1517&lt;300,2,'Paraclinicos '!M1517/'Paraclinicos '!N1517&lt;400,1,'Paraclinicos '!M1517/'Paraclinicos '!N1517&gt;=400,0)</f>
        <v>3</v>
      </c>
      <c r="P1573" cm="1">
        <f t="array" ref="P1573">_xlfn.IFS('Paraclinicos '!C1517="","",'Paraclinicos '!C1517&lt;20,4,'Paraclinicos '!C1517&lt;50,3,'Paraclinicos '!C1517&lt;100,2,'Paraclinicos '!C1517&lt;150,1,'Paraclinicos '!C1517&gt;150,0)</f>
        <v>0</v>
      </c>
      <c r="Q1573" cm="1">
        <f t="array" ref="Q1573">_xlfn.IFS('Paraclinicos '!O1517="","",'Paraclinicos '!O1517&lt;1.2,0,'Paraclinicos '!O1517&lt;2,1,'Paraclinicos '!O1517&lt;3.5,2,'Paraclinicos '!O1517&lt;5,3,'Paraclinicos '!O1517&gt;5,4)</f>
        <v>0</v>
      </c>
      <c r="R1573" t="str" cm="1">
        <f t="array" ref="R1573">_xlfn.IFS('Paraclinicos '!J1517="","",'Paraclinicos '!J1517&lt;1.2,0,'Paraclinicos '!J1517&lt;2,1,'Paraclinicos '!J1517&lt;6,2,'Paraclinicos '!J1517&lt;12,3,'Paraclinicos '!J1517&gt;=12,4)</f>
        <v/>
      </c>
      <c r="S1573" cm="1">
        <f t="array" ref="S1573">_xlfn.IFS('Paraclinicos '!Y1517="","",'Paraclinicos '!Y1517&lt;70,1,'Paraclinicos '!Y1517&gt;=70,0)</f>
        <v>0</v>
      </c>
      <c r="T1573" cm="1">
        <f t="array" ref="T1573">_xlfn.IFS('Paraclinicos '!W1517="","",'Paraclinicos '!W1517&lt;6,4,'Paraclinicos '!W1517&lt;10,3,'Paraclinicos '!W1517&lt;13,2,'Paraclinicos '!W1517&lt;15,1,'Paraclinicos '!W1517=15,0)</f>
        <v>4</v>
      </c>
      <c r="U1573" s="54">
        <f t="shared" si="72"/>
        <v>7</v>
      </c>
      <c r="V1573" cm="1">
        <f t="array" ref="V1573">_xlfn.IFS('Paraclinicos '!S1517="","",OR('Paraclinicos '!S1517&lt;=8,'Paraclinicos '!S1517&gt;=25),3,'Paraclinicos '!S1517&lt;12,1,'Paraclinicos '!S1517&lt;21,0,'Paraclinicos '!S1517&lt;25,2)</f>
        <v>2</v>
      </c>
      <c r="W1573" t="str">
        <f>IFERROR(IF(INDEX('BD Demog para scores enalazar'!Y$2:'BD Demog para scores enalazar'!Y$3000,MATCH(Formulas!A1573,'BD Demog para scores enalazar'!A$2:'BD Demog para scores enalazar'!A$3000,0))=1,"SI","NO"),"")</f>
        <v>NO</v>
      </c>
      <c r="X1573" s="9" t="str">
        <f>IFERROR(IF(INDEX('BD Demog para scores enalazar'!AJ$2:'BD Demog para scores enalazar'!AJ$3000,MATCH(Formulas!A1573,'BD Demog para scores enalazar'!A$2:'BD Demog para scores enalazar'!A$3000,0))=1,"SI","NO"),"")</f>
        <v>SI</v>
      </c>
      <c r="Y1573" t="str" cm="1">
        <f t="array" ref="Y1573">IF(AND(W1573="NO",X1573="NO"),_xlfn.IFS('Paraclinicos '!K1517&lt;=91,3,'Paraclinicos '!K1517&lt;94,2,'Paraclinicos '!K1517&lt;96,1,'Paraclinicos '!K1517&gt;=96,0),"")</f>
        <v/>
      </c>
      <c r="Z1573" cm="1">
        <f t="array" ref="Z1573">IF(OR(W1573="SI",X1573="SI"),_xlfn.IFS(OR(AND('Paraclinicos '!K1518&lt;=83),AND('Paraclinicos '!K1518&gt;=97,AA1573=2)),3,OR(AND('Paraclinicos '!K1518&lt;=86),AND('Paraclinicos '!K1518&gt;=94,AA1573=2)),2,OR(AND('Paraclinicos '!K1518&lt;=88),AND('Paraclinicos '!K1518&gt;=92,AA1573=2)),1,OR(AND('Paraclinicos '!K1518&gt;=88,'Paraclinicos '!K1518&lt;=92),AND('Paraclinicos '!K1518&gt;=93,AA1573=0)),0),"")</f>
        <v>1</v>
      </c>
      <c r="AA1573" cm="1">
        <f t="array" ref="AA1573">_xlfn.IFS('Paraclinicos '!E1517="","",'Paraclinicos '!E1517="Oxigeno",2,'Paraclinicos '!E1517="Aire",0)</f>
        <v>2</v>
      </c>
    </row>
    <row r="1574" spans="1:27" x14ac:dyDescent="0.25">
      <c r="A1574">
        <f>'Paraclinicos '!A1518</f>
        <v>548</v>
      </c>
      <c r="B1574" s="3">
        <f>'Paraclinicos '!R1518</f>
        <v>44231</v>
      </c>
      <c r="C1574" cm="1">
        <f t="array" ref="C1574">_xlfn.IFS('Paraclinicos '!Q1518="","",'Paraclinicos '!Q1518&gt;60,3,'Paraclinicos '!Q1518&lt;=60,1)</f>
        <v>3</v>
      </c>
      <c r="D1574" t="str">
        <f>IFERROR(IF(INDEX('BD Demog para scores enalazar'!BC$2:BC$3000,MATCH(Formulas!A1574,'BD Demog para scores enalazar'!A$2:A$3000,0))=0,"SI","NO"),"")</f>
        <v>SI</v>
      </c>
      <c r="E1574" cm="1">
        <f t="array" ref="E1574">_xlfn.IFS(D1574="","",D1574="SI",4,D1574="NO",1)</f>
        <v>4</v>
      </c>
      <c r="F1574" cm="1">
        <f t="array" ref="F1574">_xlfn.IFS('Paraclinicos '!B1518="","",'Paraclinicos '!B1518&gt;1,1,'Paraclinicos '!B1518&lt;=1,3)</f>
        <v>1</v>
      </c>
      <c r="G1574" t="str" cm="1">
        <f t="array" ref="G1574">_xlfn.IFS('Paraclinicos '!D1518="","",AND('Paraclinicos '!D1518&gt;=250,'Paraclinicos '!D1518&lt;=500),2,'Paraclinicos '!D1518&gt;500,3,'Paraclinicos '!D1518&lt;250,1)</f>
        <v/>
      </c>
      <c r="H1574" s="50">
        <f t="shared" si="73"/>
        <v>8</v>
      </c>
      <c r="I1574" cm="1">
        <f t="array" ref="I1574">_xlfn.IFS('Paraclinicos '!Q1518="","",'Paraclinicos '!Q1518&gt;=65,1,'Paraclinicos '!Q1518&lt;65,0)</f>
        <v>0</v>
      </c>
      <c r="J1574" cm="1">
        <f t="array" ref="J1574">_xlfn.IFS('Paraclinicos '!I1518="","",'Paraclinicos '!I1518&gt;7,1,'Paraclinicos '!I1518&lt;=7,0)</f>
        <v>1</v>
      </c>
      <c r="K1574" cm="1">
        <f t="array" ref="K1574">_xlfn.IFS('Paraclinicos '!W1518="","",'Paraclinicos '!W1518&lt;=8,1,'Paraclinicos '!W1518&gt;8,0)</f>
        <v>0</v>
      </c>
      <c r="L1574" cm="1">
        <f t="array" ref="L1574">_xlfn.IFS('Paraclinicos '!S1518="","",'Paraclinicos '!S1518&gt;=30,1,'Paraclinicos '!S1518&lt;30,0)</f>
        <v>0</v>
      </c>
      <c r="M1574" cm="1">
        <f t="array" ref="M1574">_xlfn.IFS(OR('Paraclinicos '!T1518="",'Paraclinicos '!U1518=""),"",OR('Paraclinicos '!T1518&lt;=90,'Paraclinicos '!U1518&lt;=60),1,OR('Paraclinicos '!T1518&gt;90,'Paraclinicos '!U1518&gt;60),0)</f>
        <v>0</v>
      </c>
      <c r="N1574" s="45">
        <f t="shared" si="74"/>
        <v>3</v>
      </c>
      <c r="O1574" cm="1">
        <f t="array" ref="O1574">_xlfn.IFS(OR('Paraclinicos '!M1518="",'Paraclinicos '!N1518="",'Paraclinicos '!N1518=0),"",'Paraclinicos '!M1518/'Paraclinicos '!N1518&lt;100,4,'Paraclinicos '!M1518/'Paraclinicos '!N1518&lt;200,3,'Paraclinicos '!M1518/'Paraclinicos '!N1518&lt;300,2,'Paraclinicos '!M1518/'Paraclinicos '!N1518&lt;400,1,'Paraclinicos '!M1518/'Paraclinicos '!N1518&gt;=400,0)</f>
        <v>1</v>
      </c>
      <c r="P1574" cm="1">
        <f t="array" ref="P1574">_xlfn.IFS('Paraclinicos '!C1518="","",'Paraclinicos '!C1518&lt;20,4,'Paraclinicos '!C1518&lt;50,3,'Paraclinicos '!C1518&lt;100,2,'Paraclinicos '!C1518&lt;150,1,'Paraclinicos '!C1518&gt;150,0)</f>
        <v>0</v>
      </c>
      <c r="Q1574" cm="1">
        <f t="array" ref="Q1574">_xlfn.IFS('Paraclinicos '!O1518="","",'Paraclinicos '!O1518&lt;1.2,0,'Paraclinicos '!O1518&lt;2,1,'Paraclinicos '!O1518&lt;3.5,2,'Paraclinicos '!O1518&lt;5,3,'Paraclinicos '!O1518&gt;5,4)</f>
        <v>0</v>
      </c>
      <c r="R1574" t="str" cm="1">
        <f t="array" ref="R1574">_xlfn.IFS('Paraclinicos '!J1518="","",'Paraclinicos '!J1518&lt;1.2,0,'Paraclinicos '!J1518&lt;2,1,'Paraclinicos '!J1518&lt;6,2,'Paraclinicos '!J1518&lt;12,3,'Paraclinicos '!J1518&gt;=12,4)</f>
        <v/>
      </c>
      <c r="S1574" cm="1">
        <f t="array" ref="S1574">_xlfn.IFS('Paraclinicos '!Y1518="","",'Paraclinicos '!Y1518&lt;70,1,'Paraclinicos '!Y1518&gt;=70,0)</f>
        <v>0</v>
      </c>
      <c r="T1574" cm="1">
        <f t="array" ref="T1574">_xlfn.IFS('Paraclinicos '!W1518="","",'Paraclinicos '!W1518&lt;6,4,'Paraclinicos '!W1518&lt;10,3,'Paraclinicos '!W1518&lt;13,2,'Paraclinicos '!W1518&lt;15,1,'Paraclinicos '!W1518=15,0)</f>
        <v>2</v>
      </c>
      <c r="U1574" s="54">
        <f t="shared" si="72"/>
        <v>3</v>
      </c>
      <c r="V1574" cm="1">
        <f t="array" ref="V1574">_xlfn.IFS('Paraclinicos '!S1518="","",OR('Paraclinicos '!S1518&lt;=8,'Paraclinicos '!S1518&gt;=25),3,'Paraclinicos '!S1518&lt;12,1,'Paraclinicos '!S1518&lt;21,0,'Paraclinicos '!S1518&lt;25,2)</f>
        <v>0</v>
      </c>
      <c r="W1574" t="str">
        <f>IFERROR(IF(INDEX('BD Demog para scores enalazar'!Y$2:'BD Demog para scores enalazar'!Y$3000,MATCH(Formulas!A1574,'BD Demog para scores enalazar'!A$2:'BD Demog para scores enalazar'!A$3000,0))=1,"SI","NO"),"")</f>
        <v>NO</v>
      </c>
      <c r="X1574" s="9" t="str">
        <f>IFERROR(IF(INDEX('BD Demog para scores enalazar'!AJ$2:'BD Demog para scores enalazar'!AJ$3000,MATCH(Formulas!A1574,'BD Demog para scores enalazar'!A$2:'BD Demog para scores enalazar'!A$3000,0))=1,"SI","NO"),"")</f>
        <v>SI</v>
      </c>
      <c r="Y1574" t="str" cm="1">
        <f t="array" ref="Y1574">IF(AND(W1574="NO",X1574="NO"),_xlfn.IFS('Paraclinicos '!K1518&lt;=91,3,'Paraclinicos '!K1518&lt;94,2,'Paraclinicos '!K1518&lt;96,1,'Paraclinicos '!K1518&gt;=96,0),"")</f>
        <v/>
      </c>
      <c r="Z1574" cm="1">
        <f t="array" ref="Z1574">IF(OR(W1574="SI",X1574="SI"),_xlfn.IFS(OR(AND('Paraclinicos '!K1519&lt;=83),AND('Paraclinicos '!K1519&gt;=97,AA1574=2)),3,OR(AND('Paraclinicos '!K1519&lt;=86),AND('Paraclinicos '!K1519&gt;=94,AA1574=2)),2,OR(AND('Paraclinicos '!K1519&lt;=88),AND('Paraclinicos '!K1519&gt;=92,AA1574=2)),1,OR(AND('Paraclinicos '!K1519&gt;=88,'Paraclinicos '!K1519&lt;=92),AND('Paraclinicos '!K1519&gt;=93,AA1574=0)),0),"")</f>
        <v>3</v>
      </c>
      <c r="AA1574" cm="1">
        <f t="array" ref="AA1574">_xlfn.IFS('Paraclinicos '!E1518="","",'Paraclinicos '!E1518="Oxigeno",2,'Paraclinicos '!E1518="Aire",0)</f>
        <v>2</v>
      </c>
    </row>
    <row r="1575" spans="1:27" x14ac:dyDescent="0.25">
      <c r="A1575">
        <f>'Paraclinicos '!A1519</f>
        <v>548</v>
      </c>
      <c r="B1575" s="3">
        <f>'Paraclinicos '!R1519</f>
        <v>44232</v>
      </c>
      <c r="C1575" cm="1">
        <f t="array" ref="C1575">_xlfn.IFS('Paraclinicos '!Q1519="","",'Paraclinicos '!Q1519&gt;60,3,'Paraclinicos '!Q1519&lt;=60,1)</f>
        <v>3</v>
      </c>
      <c r="D1575" t="str">
        <f>IFERROR(IF(INDEX('BD Demog para scores enalazar'!BC$2:BC$3000,MATCH(Formulas!A1575,'BD Demog para scores enalazar'!A$2:A$3000,0))=0,"SI","NO"),"")</f>
        <v>SI</v>
      </c>
      <c r="E1575" cm="1">
        <f t="array" ref="E1575">_xlfn.IFS(D1575="","",D1575="SI",4,D1575="NO",1)</f>
        <v>4</v>
      </c>
      <c r="F1575" cm="1">
        <f t="array" ref="F1575">_xlfn.IFS('Paraclinicos '!B1519="","",'Paraclinicos '!B1519&gt;1,1,'Paraclinicos '!B1519&lt;=1,3)</f>
        <v>1</v>
      </c>
      <c r="G1575" t="str" cm="1">
        <f t="array" ref="G1575">_xlfn.IFS('Paraclinicos '!D1519="","",AND('Paraclinicos '!D1519&gt;=250,'Paraclinicos '!D1519&lt;=500),2,'Paraclinicos '!D1519&gt;500,3,'Paraclinicos '!D1519&lt;250,1)</f>
        <v/>
      </c>
      <c r="H1575" s="50">
        <f t="shared" si="73"/>
        <v>8</v>
      </c>
      <c r="I1575" cm="1">
        <f t="array" ref="I1575">_xlfn.IFS('Paraclinicos '!Q1519="","",'Paraclinicos '!Q1519&gt;=65,1,'Paraclinicos '!Q1519&lt;65,0)</f>
        <v>0</v>
      </c>
      <c r="J1575" cm="1">
        <f t="array" ref="J1575">_xlfn.IFS('Paraclinicos '!I1519="","",'Paraclinicos '!I1519&gt;7,1,'Paraclinicos '!I1519&lt;=7,0)</f>
        <v>1</v>
      </c>
      <c r="K1575" cm="1">
        <f t="array" ref="K1575">_xlfn.IFS('Paraclinicos '!W1519="","",'Paraclinicos '!W1519&lt;=8,1,'Paraclinicos '!W1519&gt;8,0)</f>
        <v>0</v>
      </c>
      <c r="L1575" cm="1">
        <f t="array" ref="L1575">_xlfn.IFS('Paraclinicos '!S1519="","",'Paraclinicos '!S1519&gt;=30,1,'Paraclinicos '!S1519&lt;30,0)</f>
        <v>0</v>
      </c>
      <c r="M1575" cm="1">
        <f t="array" ref="M1575">_xlfn.IFS(OR('Paraclinicos '!T1519="",'Paraclinicos '!U1519=""),"",OR('Paraclinicos '!T1519&lt;=90,'Paraclinicos '!U1519&lt;=60),1,OR('Paraclinicos '!T1519&gt;90,'Paraclinicos '!U1519&gt;60),0)</f>
        <v>0</v>
      </c>
      <c r="N1575" s="45">
        <f t="shared" si="74"/>
        <v>2</v>
      </c>
      <c r="O1575" cm="1">
        <f t="array" ref="O1575">_xlfn.IFS(OR('Paraclinicos '!M1519="",'Paraclinicos '!N1519="",'Paraclinicos '!N1519=0),"",'Paraclinicos '!M1519/'Paraclinicos '!N1519&lt;100,4,'Paraclinicos '!M1519/'Paraclinicos '!N1519&lt;200,3,'Paraclinicos '!M1519/'Paraclinicos '!N1519&lt;300,2,'Paraclinicos '!M1519/'Paraclinicos '!N1519&lt;400,1,'Paraclinicos '!M1519/'Paraclinicos '!N1519&gt;=400,0)</f>
        <v>2</v>
      </c>
      <c r="P1575" cm="1">
        <f t="array" ref="P1575">_xlfn.IFS('Paraclinicos '!C1519="","",'Paraclinicos '!C1519&lt;20,4,'Paraclinicos '!C1519&lt;50,3,'Paraclinicos '!C1519&lt;100,2,'Paraclinicos '!C1519&lt;150,1,'Paraclinicos '!C1519&gt;150,0)</f>
        <v>0</v>
      </c>
      <c r="Q1575" cm="1">
        <f t="array" ref="Q1575">_xlfn.IFS('Paraclinicos '!O1519="","",'Paraclinicos '!O1519&lt;1.2,0,'Paraclinicos '!O1519&lt;2,1,'Paraclinicos '!O1519&lt;3.5,2,'Paraclinicos '!O1519&lt;5,3,'Paraclinicos '!O1519&gt;5,4)</f>
        <v>0</v>
      </c>
      <c r="R1575" t="str" cm="1">
        <f t="array" ref="R1575">_xlfn.IFS('Paraclinicos '!J1519="","",'Paraclinicos '!J1519&lt;1.2,0,'Paraclinicos '!J1519&lt;2,1,'Paraclinicos '!J1519&lt;6,2,'Paraclinicos '!J1519&lt;12,3,'Paraclinicos '!J1519&gt;=12,4)</f>
        <v/>
      </c>
      <c r="S1575" cm="1">
        <f t="array" ref="S1575">_xlfn.IFS('Paraclinicos '!Y1519="","",'Paraclinicos '!Y1519&lt;70,1,'Paraclinicos '!Y1519&gt;=70,0)</f>
        <v>0</v>
      </c>
      <c r="T1575" cm="1">
        <f t="array" ref="T1575">_xlfn.IFS('Paraclinicos '!W1519="","",'Paraclinicos '!W1519&lt;6,4,'Paraclinicos '!W1519&lt;10,3,'Paraclinicos '!W1519&lt;13,2,'Paraclinicos '!W1519&lt;15,1,'Paraclinicos '!W1519=15,0)</f>
        <v>2</v>
      </c>
      <c r="U1575" s="54">
        <f t="shared" si="72"/>
        <v>4</v>
      </c>
      <c r="V1575" cm="1">
        <f t="array" ref="V1575">_xlfn.IFS('Paraclinicos '!S1519="","",OR('Paraclinicos '!S1519&lt;=8,'Paraclinicos '!S1519&gt;=25),3,'Paraclinicos '!S1519&lt;12,1,'Paraclinicos '!S1519&lt;21,0,'Paraclinicos '!S1519&lt;25,2)</f>
        <v>0</v>
      </c>
      <c r="W1575" t="str">
        <f>IFERROR(IF(INDEX('BD Demog para scores enalazar'!Y$2:'BD Demog para scores enalazar'!Y$3000,MATCH(Formulas!A1575,'BD Demog para scores enalazar'!A$2:'BD Demog para scores enalazar'!A$3000,0))=1,"SI","NO"),"")</f>
        <v>NO</v>
      </c>
      <c r="X1575" s="9" t="str">
        <f>IFERROR(IF(INDEX('BD Demog para scores enalazar'!AJ$2:'BD Demog para scores enalazar'!AJ$3000,MATCH(Formulas!A1575,'BD Demog para scores enalazar'!A$2:'BD Demog para scores enalazar'!A$3000,0))=1,"SI","NO"),"")</f>
        <v>SI</v>
      </c>
      <c r="Y1575" t="str" cm="1">
        <f t="array" ref="Y1575">IF(AND(W1575="NO",X1575="NO"),_xlfn.IFS('Paraclinicos '!K1519&lt;=91,3,'Paraclinicos '!K1519&lt;94,2,'Paraclinicos '!K1519&lt;96,1,'Paraclinicos '!K1519&gt;=96,0),"")</f>
        <v/>
      </c>
      <c r="Z1575" cm="1">
        <f t="array" ref="Z1575">IF(OR(W1575="SI",X1575="SI"),_xlfn.IFS(OR(AND('Paraclinicos '!K1520&lt;=83),AND('Paraclinicos '!K1520&gt;=97,AA1575=2)),3,OR(AND('Paraclinicos '!K1520&lt;=86),AND('Paraclinicos '!K1520&gt;=94,AA1575=2)),2,OR(AND('Paraclinicos '!K1520&lt;=88),AND('Paraclinicos '!K1520&gt;=92,AA1575=2)),1,OR(AND('Paraclinicos '!K1520&gt;=88,'Paraclinicos '!K1520&lt;=92),AND('Paraclinicos '!K1520&gt;=93,AA1575=0)),0),"")</f>
        <v>0</v>
      </c>
      <c r="AA1575" cm="1">
        <f t="array" ref="AA1575">_xlfn.IFS('Paraclinicos '!E1519="","",'Paraclinicos '!E1519="Oxigeno",2,'Paraclinicos '!E1519="Aire",0)</f>
        <v>2</v>
      </c>
    </row>
    <row r="1576" spans="1:27" x14ac:dyDescent="0.25">
      <c r="A1576">
        <f>'Paraclinicos '!A1520</f>
        <v>549</v>
      </c>
      <c r="B1576" s="3">
        <f>'Paraclinicos '!R1520</f>
        <v>44209</v>
      </c>
      <c r="C1576" cm="1">
        <f t="array" ref="C1576">_xlfn.IFS('Paraclinicos '!Q1520="","",'Paraclinicos '!Q1520&gt;60,3,'Paraclinicos '!Q1520&lt;=60,1)</f>
        <v>1</v>
      </c>
      <c r="D1576" t="str">
        <f>IFERROR(IF(INDEX('BD Demog para scores enalazar'!BC$2:BC$3000,MATCH(Formulas!A1576,'BD Demog para scores enalazar'!A$2:A$3000,0))=0,"SI","NO"),"")</f>
        <v>SI</v>
      </c>
      <c r="E1576" cm="1">
        <f t="array" ref="E1576">_xlfn.IFS(D1576="","",D1576="SI",4,D1576="NO",1)</f>
        <v>4</v>
      </c>
      <c r="F1576" cm="1">
        <f t="array" ref="F1576">_xlfn.IFS('Paraclinicos '!B1520="","",'Paraclinicos '!B1520&gt;1,1,'Paraclinicos '!B1520&lt;=1,3)</f>
        <v>3</v>
      </c>
      <c r="G1576" cm="1">
        <f t="array" ref="G1576">_xlfn.IFS('Paraclinicos '!D1520="","",AND('Paraclinicos '!D1520&gt;=250,'Paraclinicos '!D1520&lt;=500),2,'Paraclinicos '!D1520&gt;500,3,'Paraclinicos '!D1520&lt;250,1)</f>
        <v>2</v>
      </c>
      <c r="H1576" s="50">
        <f t="shared" si="73"/>
        <v>10</v>
      </c>
      <c r="I1576" cm="1">
        <f t="array" ref="I1576">_xlfn.IFS('Paraclinicos '!Q1520="","",'Paraclinicos '!Q1520&gt;=65,1,'Paraclinicos '!Q1520&lt;65,0)</f>
        <v>0</v>
      </c>
      <c r="J1576" cm="1">
        <f t="array" ref="J1576">_xlfn.IFS('Paraclinicos '!I1520="","",'Paraclinicos '!I1520&gt;7,1,'Paraclinicos '!I1520&lt;=7,0)</f>
        <v>1</v>
      </c>
      <c r="K1576" cm="1">
        <f t="array" ref="K1576">_xlfn.IFS('Paraclinicos '!W1520="","",'Paraclinicos '!W1520&lt;=8,1,'Paraclinicos '!W1520&gt;8,0)</f>
        <v>0</v>
      </c>
      <c r="L1576" cm="1">
        <f t="array" ref="L1576">_xlfn.IFS('Paraclinicos '!S1520="","",'Paraclinicos '!S1520&gt;=30,1,'Paraclinicos '!S1520&lt;30,0)</f>
        <v>0</v>
      </c>
      <c r="M1576" cm="1">
        <f t="array" ref="M1576">_xlfn.IFS(OR('Paraclinicos '!T1520="",'Paraclinicos '!U1520=""),"",OR('Paraclinicos '!T1520&lt;=90,'Paraclinicos '!U1520&lt;=60),1,OR('Paraclinicos '!T1520&gt;90,'Paraclinicos '!U1520&gt;60),0)</f>
        <v>0</v>
      </c>
      <c r="N1576" s="45">
        <f t="shared" si="74"/>
        <v>2</v>
      </c>
      <c r="O1576" cm="1">
        <f t="array" ref="O1576">_xlfn.IFS(OR('Paraclinicos '!M1520="",'Paraclinicos '!N1520="",'Paraclinicos '!N1520=0),"",'Paraclinicos '!M1520/'Paraclinicos '!N1520&lt;100,4,'Paraclinicos '!M1520/'Paraclinicos '!N1520&lt;200,3,'Paraclinicos '!M1520/'Paraclinicos '!N1520&lt;300,2,'Paraclinicos '!M1520/'Paraclinicos '!N1520&lt;400,1,'Paraclinicos '!M1520/'Paraclinicos '!N1520&gt;=400,0)</f>
        <v>2</v>
      </c>
      <c r="P1576" cm="1">
        <f t="array" ref="P1576">_xlfn.IFS('Paraclinicos '!C1520="","",'Paraclinicos '!C1520&lt;20,4,'Paraclinicos '!C1520&lt;50,3,'Paraclinicos '!C1520&lt;100,2,'Paraclinicos '!C1520&lt;150,1,'Paraclinicos '!C1520&gt;150,0)</f>
        <v>0</v>
      </c>
      <c r="Q1576" cm="1">
        <f t="array" ref="Q1576">_xlfn.IFS('Paraclinicos '!O1520="","",'Paraclinicos '!O1520&lt;1.2,0,'Paraclinicos '!O1520&lt;2,1,'Paraclinicos '!O1520&lt;3.5,2,'Paraclinicos '!O1520&lt;5,3,'Paraclinicos '!O1520&gt;5,4)</f>
        <v>0</v>
      </c>
      <c r="R1576" cm="1">
        <f t="array" ref="R1576">_xlfn.IFS('Paraclinicos '!J1520="","",'Paraclinicos '!J1520&lt;1.2,0,'Paraclinicos '!J1520&lt;2,1,'Paraclinicos '!J1520&lt;6,2,'Paraclinicos '!J1520&lt;12,3,'Paraclinicos '!J1520&gt;=12,4)</f>
        <v>0</v>
      </c>
      <c r="S1576" cm="1">
        <f t="array" ref="S1576">_xlfn.IFS('Paraclinicos '!Y1520="","",'Paraclinicos '!Y1520&lt;70,1,'Paraclinicos '!Y1520&gt;=70,0)</f>
        <v>0</v>
      </c>
      <c r="T1576" cm="1">
        <f t="array" ref="T1576">_xlfn.IFS('Paraclinicos '!W1520="","",'Paraclinicos '!W1520&lt;6,4,'Paraclinicos '!W1520&lt;10,3,'Paraclinicos '!W1520&lt;13,2,'Paraclinicos '!W1520&lt;15,1,'Paraclinicos '!W1520=15,0)</f>
        <v>0</v>
      </c>
      <c r="U1576" s="54">
        <f t="shared" si="72"/>
        <v>2</v>
      </c>
      <c r="V1576" cm="1">
        <f t="array" ref="V1576">_xlfn.IFS('Paraclinicos '!S1520="","",OR('Paraclinicos '!S1520&lt;=8,'Paraclinicos '!S1520&gt;=25),3,'Paraclinicos '!S1520&lt;12,1,'Paraclinicos '!S1520&lt;21,0,'Paraclinicos '!S1520&lt;25,2)</f>
        <v>0</v>
      </c>
      <c r="W1576" t="str">
        <f>IFERROR(IF(INDEX('BD Demog para scores enalazar'!Y$2:'BD Demog para scores enalazar'!Y$3000,MATCH(Formulas!A1576,'BD Demog para scores enalazar'!A$2:'BD Demog para scores enalazar'!A$3000,0))=1,"SI","NO"),"")</f>
        <v>NO</v>
      </c>
      <c r="X1576" s="9" t="str">
        <f>IFERROR(IF(INDEX('BD Demog para scores enalazar'!AJ$2:'BD Demog para scores enalazar'!AJ$3000,MATCH(Formulas!A1576,'BD Demog para scores enalazar'!A$2:'BD Demog para scores enalazar'!A$3000,0))=1,"SI","NO"),"")</f>
        <v>NO</v>
      </c>
      <c r="Y1576" cm="1">
        <f t="array" ref="Y1576">IF(AND(W1576="NO",X1576="NO"),_xlfn.IFS('Paraclinicos '!K1520&lt;=91,3,'Paraclinicos '!K1520&lt;94,2,'Paraclinicos '!K1520&lt;96,1,'Paraclinicos '!K1520&gt;=96,0),"")</f>
        <v>3</v>
      </c>
      <c r="Z1576" t="str" cm="1">
        <f t="array" ref="Z1576">IF(OR(W1576="SI",X1576="SI"),_xlfn.IFS(OR(AND('Paraclinicos '!K1521&lt;=83),AND('Paraclinicos '!K1521&gt;=97,AA1576=2)),3,OR(AND('Paraclinicos '!K1521&lt;=86),AND('Paraclinicos '!K1521&gt;=94,AA1576=2)),2,OR(AND('Paraclinicos '!K1521&lt;=88),AND('Paraclinicos '!K1521&gt;=92,AA1576=2)),1,OR(AND('Paraclinicos '!K1521&gt;=88,'Paraclinicos '!K1521&lt;=92),AND('Paraclinicos '!K1521&gt;=93,AA1576=0)),0),"")</f>
        <v/>
      </c>
      <c r="AA1576" cm="1">
        <f t="array" ref="AA1576">_xlfn.IFS('Paraclinicos '!E1520="","",'Paraclinicos '!E1520="Oxigeno",2,'Paraclinicos '!E1520="Aire",0)</f>
        <v>2</v>
      </c>
    </row>
    <row r="1577" spans="1:27" x14ac:dyDescent="0.25">
      <c r="A1577">
        <f>'Paraclinicos '!A1521</f>
        <v>549</v>
      </c>
      <c r="B1577" s="3">
        <f>'Paraclinicos '!R1521</f>
        <v>44211</v>
      </c>
      <c r="C1577" cm="1">
        <f t="array" ref="C1577">_xlfn.IFS('Paraclinicos '!Q1521="","",'Paraclinicos '!Q1521&gt;60,3,'Paraclinicos '!Q1521&lt;=60,1)</f>
        <v>1</v>
      </c>
      <c r="D1577" t="str">
        <f>IFERROR(IF(INDEX('BD Demog para scores enalazar'!BC$2:BC$3000,MATCH(Formulas!A1577,'BD Demog para scores enalazar'!A$2:A$3000,0))=0,"SI","NO"),"")</f>
        <v>SI</v>
      </c>
      <c r="E1577" cm="1">
        <f t="array" ref="E1577">_xlfn.IFS(D1577="","",D1577="SI",4,D1577="NO",1)</f>
        <v>4</v>
      </c>
      <c r="F1577" cm="1">
        <f t="array" ref="F1577">_xlfn.IFS('Paraclinicos '!B1521="","",'Paraclinicos '!B1521&gt;1,1,'Paraclinicos '!B1521&lt;=1,3)</f>
        <v>3</v>
      </c>
      <c r="G1577" cm="1">
        <f t="array" ref="G1577">_xlfn.IFS('Paraclinicos '!D1521="","",AND('Paraclinicos '!D1521&gt;=250,'Paraclinicos '!D1521&lt;=500),2,'Paraclinicos '!D1521&gt;500,3,'Paraclinicos '!D1521&lt;250,1)</f>
        <v>2</v>
      </c>
      <c r="H1577" s="50">
        <f t="shared" si="73"/>
        <v>10</v>
      </c>
      <c r="I1577" cm="1">
        <f t="array" ref="I1577">_xlfn.IFS('Paraclinicos '!Q1521="","",'Paraclinicos '!Q1521&gt;=65,1,'Paraclinicos '!Q1521&lt;65,0)</f>
        <v>0</v>
      </c>
      <c r="J1577" cm="1">
        <f t="array" ref="J1577">_xlfn.IFS('Paraclinicos '!I1521="","",'Paraclinicos '!I1521&gt;7,1,'Paraclinicos '!I1521&lt;=7,0)</f>
        <v>1</v>
      </c>
      <c r="K1577" cm="1">
        <f t="array" ref="K1577">_xlfn.IFS('Paraclinicos '!W1521="","",'Paraclinicos '!W1521&lt;=8,1,'Paraclinicos '!W1521&gt;8,0)</f>
        <v>1</v>
      </c>
      <c r="L1577" cm="1">
        <f t="array" ref="L1577">_xlfn.IFS('Paraclinicos '!S1521="","",'Paraclinicos '!S1521&gt;=30,1,'Paraclinicos '!S1521&lt;30,0)</f>
        <v>0</v>
      </c>
      <c r="M1577" cm="1">
        <f t="array" ref="M1577">_xlfn.IFS(OR('Paraclinicos '!T1521="",'Paraclinicos '!U1521=""),"",OR('Paraclinicos '!T1521&lt;=90,'Paraclinicos '!U1521&lt;=60),1,OR('Paraclinicos '!T1521&gt;90,'Paraclinicos '!U1521&gt;60),0)</f>
        <v>1</v>
      </c>
      <c r="N1577" s="45">
        <f t="shared" si="74"/>
        <v>4</v>
      </c>
      <c r="O1577" cm="1">
        <f t="array" ref="O1577">_xlfn.IFS(OR('Paraclinicos '!M1521="",'Paraclinicos '!N1521="",'Paraclinicos '!N1521=0),"",'Paraclinicos '!M1521/'Paraclinicos '!N1521&lt;100,4,'Paraclinicos '!M1521/'Paraclinicos '!N1521&lt;200,3,'Paraclinicos '!M1521/'Paraclinicos '!N1521&lt;300,2,'Paraclinicos '!M1521/'Paraclinicos '!N1521&lt;400,1,'Paraclinicos '!M1521/'Paraclinicos '!N1521&gt;=400,0)</f>
        <v>2</v>
      </c>
      <c r="P1577" cm="1">
        <f t="array" ref="P1577">_xlfn.IFS('Paraclinicos '!C1521="","",'Paraclinicos '!C1521&lt;20,4,'Paraclinicos '!C1521&lt;50,3,'Paraclinicos '!C1521&lt;100,2,'Paraclinicos '!C1521&lt;150,1,'Paraclinicos '!C1521&gt;150,0)</f>
        <v>0</v>
      </c>
      <c r="Q1577" cm="1">
        <f t="array" ref="Q1577">_xlfn.IFS('Paraclinicos '!O1521="","",'Paraclinicos '!O1521&lt;1.2,0,'Paraclinicos '!O1521&lt;2,1,'Paraclinicos '!O1521&lt;3.5,2,'Paraclinicos '!O1521&lt;5,3,'Paraclinicos '!O1521&gt;5,4)</f>
        <v>0</v>
      </c>
      <c r="R1577" t="str" cm="1">
        <f t="array" ref="R1577">_xlfn.IFS('Paraclinicos '!J1521="","",'Paraclinicos '!J1521&lt;1.2,0,'Paraclinicos '!J1521&lt;2,1,'Paraclinicos '!J1521&lt;6,2,'Paraclinicos '!J1521&lt;12,3,'Paraclinicos '!J1521&gt;=12,4)</f>
        <v/>
      </c>
      <c r="S1577" cm="1">
        <f t="array" ref="S1577">_xlfn.IFS('Paraclinicos '!Y1521="","",'Paraclinicos '!Y1521&lt;70,1,'Paraclinicos '!Y1521&gt;=70,0)</f>
        <v>1</v>
      </c>
      <c r="T1577" cm="1">
        <f t="array" ref="T1577">_xlfn.IFS('Paraclinicos '!W1521="","",'Paraclinicos '!W1521&lt;6,4,'Paraclinicos '!W1521&lt;10,3,'Paraclinicos '!W1521&lt;13,2,'Paraclinicos '!W1521&lt;15,1,'Paraclinicos '!W1521=15,0)</f>
        <v>4</v>
      </c>
      <c r="U1577" s="54">
        <f t="shared" si="72"/>
        <v>7</v>
      </c>
      <c r="V1577" cm="1">
        <f t="array" ref="V1577">_xlfn.IFS('Paraclinicos '!S1521="","",OR('Paraclinicos '!S1521&lt;=8,'Paraclinicos '!S1521&gt;=25),3,'Paraclinicos '!S1521&lt;12,1,'Paraclinicos '!S1521&lt;21,0,'Paraclinicos '!S1521&lt;25,2)</f>
        <v>0</v>
      </c>
      <c r="W1577" t="str">
        <f>IFERROR(IF(INDEX('BD Demog para scores enalazar'!Y$2:'BD Demog para scores enalazar'!Y$3000,MATCH(Formulas!A1577,'BD Demog para scores enalazar'!A$2:'BD Demog para scores enalazar'!A$3000,0))=1,"SI","NO"),"")</f>
        <v>NO</v>
      </c>
      <c r="X1577" s="9" t="str">
        <f>IFERROR(IF(INDEX('BD Demog para scores enalazar'!AJ$2:'BD Demog para scores enalazar'!AJ$3000,MATCH(Formulas!A1577,'BD Demog para scores enalazar'!A$2:'BD Demog para scores enalazar'!A$3000,0))=1,"SI","NO"),"")</f>
        <v>NO</v>
      </c>
      <c r="Y1577" cm="1">
        <f t="array" ref="Y1577">IF(AND(W1577="NO",X1577="NO"),_xlfn.IFS('Paraclinicos '!K1521&lt;=91,3,'Paraclinicos '!K1521&lt;94,2,'Paraclinicos '!K1521&lt;96,1,'Paraclinicos '!K1521&gt;=96,0),"")</f>
        <v>3</v>
      </c>
      <c r="Z1577" t="str" cm="1">
        <f t="array" ref="Z1577">IF(OR(W1577="SI",X1577="SI"),_xlfn.IFS(OR(AND('Paraclinicos '!K1522&lt;=83),AND('Paraclinicos '!K1522&gt;=97,AA1577=2)),3,OR(AND('Paraclinicos '!K1522&lt;=86),AND('Paraclinicos '!K1522&gt;=94,AA1577=2)),2,OR(AND('Paraclinicos '!K1522&lt;=88),AND('Paraclinicos '!K1522&gt;=92,AA1577=2)),1,OR(AND('Paraclinicos '!K1522&gt;=88,'Paraclinicos '!K1522&lt;=92),AND('Paraclinicos '!K1522&gt;=93,AA1577=0)),0),"")</f>
        <v/>
      </c>
      <c r="AA1577" cm="1">
        <f t="array" ref="AA1577">_xlfn.IFS('Paraclinicos '!E1521="","",'Paraclinicos '!E1521="Oxigeno",2,'Paraclinicos '!E1521="Aire",0)</f>
        <v>2</v>
      </c>
    </row>
    <row r="1578" spans="1:27" x14ac:dyDescent="0.25">
      <c r="A1578">
        <f>'Paraclinicos '!A1522</f>
        <v>549</v>
      </c>
      <c r="B1578" s="3">
        <f>'Paraclinicos '!R1522</f>
        <v>44215</v>
      </c>
      <c r="C1578" cm="1">
        <f t="array" ref="C1578">_xlfn.IFS('Paraclinicos '!Q1522="","",'Paraclinicos '!Q1522&gt;60,3,'Paraclinicos '!Q1522&lt;=60,1)</f>
        <v>1</v>
      </c>
      <c r="D1578" t="str">
        <f>IFERROR(IF(INDEX('BD Demog para scores enalazar'!BC$2:BC$3000,MATCH(Formulas!A1578,'BD Demog para scores enalazar'!A$2:A$3000,0))=0,"SI","NO"),"")</f>
        <v>SI</v>
      </c>
      <c r="E1578" cm="1">
        <f t="array" ref="E1578">_xlfn.IFS(D1578="","",D1578="SI",4,D1578="NO",1)</f>
        <v>4</v>
      </c>
      <c r="F1578" cm="1">
        <f t="array" ref="F1578">_xlfn.IFS('Paraclinicos '!B1522="","",'Paraclinicos '!B1522&gt;1,1,'Paraclinicos '!B1522&lt;=1,3)</f>
        <v>3</v>
      </c>
      <c r="G1578" t="str" cm="1">
        <f t="array" ref="G1578">_xlfn.IFS('Paraclinicos '!D1522="","",AND('Paraclinicos '!D1522&gt;=250,'Paraclinicos '!D1522&lt;=500),2,'Paraclinicos '!D1522&gt;500,3,'Paraclinicos '!D1522&lt;250,1)</f>
        <v/>
      </c>
      <c r="H1578" s="50">
        <f t="shared" si="73"/>
        <v>8</v>
      </c>
      <c r="I1578" cm="1">
        <f t="array" ref="I1578">_xlfn.IFS('Paraclinicos '!Q1522="","",'Paraclinicos '!Q1522&gt;=65,1,'Paraclinicos '!Q1522&lt;65,0)</f>
        <v>0</v>
      </c>
      <c r="J1578" cm="1">
        <f t="array" ref="J1578">_xlfn.IFS('Paraclinicos '!I1522="","",'Paraclinicos '!I1522&gt;7,1,'Paraclinicos '!I1522&lt;=7,0)</f>
        <v>1</v>
      </c>
      <c r="K1578" cm="1">
        <f t="array" ref="K1578">_xlfn.IFS('Paraclinicos '!W1522="","",'Paraclinicos '!W1522&lt;=8,1,'Paraclinicos '!W1522&gt;8,0)</f>
        <v>1</v>
      </c>
      <c r="L1578" cm="1">
        <f t="array" ref="L1578">_xlfn.IFS('Paraclinicos '!S1522="","",'Paraclinicos '!S1522&gt;=30,1,'Paraclinicos '!S1522&lt;30,0)</f>
        <v>0</v>
      </c>
      <c r="M1578" cm="1">
        <f t="array" ref="M1578">_xlfn.IFS(OR('Paraclinicos '!T1522="",'Paraclinicos '!U1522=""),"",OR('Paraclinicos '!T1522&lt;=90,'Paraclinicos '!U1522&lt;=60),1,OR('Paraclinicos '!T1522&gt;90,'Paraclinicos '!U1522&gt;60),0)</f>
        <v>0</v>
      </c>
      <c r="N1578" s="45">
        <f t="shared" si="74"/>
        <v>5</v>
      </c>
      <c r="O1578" cm="1">
        <f t="array" ref="O1578">_xlfn.IFS(OR('Paraclinicos '!M1522="",'Paraclinicos '!N1522="",'Paraclinicos '!N1522=0),"",'Paraclinicos '!M1522/'Paraclinicos '!N1522&lt;100,4,'Paraclinicos '!M1522/'Paraclinicos '!N1522&lt;200,3,'Paraclinicos '!M1522/'Paraclinicos '!N1522&lt;300,2,'Paraclinicos '!M1522/'Paraclinicos '!N1522&lt;400,1,'Paraclinicos '!M1522/'Paraclinicos '!N1522&gt;=400,0)</f>
        <v>1</v>
      </c>
      <c r="P1578" cm="1">
        <f t="array" ref="P1578">_xlfn.IFS('Paraclinicos '!C1522="","",'Paraclinicos '!C1522&lt;20,4,'Paraclinicos '!C1522&lt;50,3,'Paraclinicos '!C1522&lt;100,2,'Paraclinicos '!C1522&lt;150,1,'Paraclinicos '!C1522&gt;150,0)</f>
        <v>0</v>
      </c>
      <c r="Q1578" cm="1">
        <f t="array" ref="Q1578">_xlfn.IFS('Paraclinicos '!O1522="","",'Paraclinicos '!O1522&lt;1.2,0,'Paraclinicos '!O1522&lt;2,1,'Paraclinicos '!O1522&lt;3.5,2,'Paraclinicos '!O1522&lt;5,3,'Paraclinicos '!O1522&gt;5,4)</f>
        <v>0</v>
      </c>
      <c r="R1578" cm="1">
        <f t="array" ref="R1578">_xlfn.IFS('Paraclinicos '!J1522="","",'Paraclinicos '!J1522&lt;1.2,0,'Paraclinicos '!J1522&lt;2,1,'Paraclinicos '!J1522&lt;6,2,'Paraclinicos '!J1522&lt;12,3,'Paraclinicos '!J1522&gt;=12,4)</f>
        <v>0</v>
      </c>
      <c r="S1578" cm="1">
        <f t="array" ref="S1578">_xlfn.IFS('Paraclinicos '!Y1522="","",'Paraclinicos '!Y1522&lt;70,1,'Paraclinicos '!Y1522&gt;=70,0)</f>
        <v>0</v>
      </c>
      <c r="T1578" cm="1">
        <f t="array" ref="T1578">_xlfn.IFS('Paraclinicos '!W1522="","",'Paraclinicos '!W1522&lt;6,4,'Paraclinicos '!W1522&lt;10,3,'Paraclinicos '!W1522&lt;13,2,'Paraclinicos '!W1522&lt;15,1,'Paraclinicos '!W1522=15,0)</f>
        <v>4</v>
      </c>
      <c r="U1578" s="54">
        <f t="shared" si="72"/>
        <v>5</v>
      </c>
      <c r="V1578" cm="1">
        <f t="array" ref="V1578">_xlfn.IFS('Paraclinicos '!S1522="","",OR('Paraclinicos '!S1522&lt;=8,'Paraclinicos '!S1522&gt;=25),3,'Paraclinicos '!S1522&lt;12,1,'Paraclinicos '!S1522&lt;21,0,'Paraclinicos '!S1522&lt;25,2)</f>
        <v>0</v>
      </c>
      <c r="W1578" t="str">
        <f>IFERROR(IF(INDEX('BD Demog para scores enalazar'!Y$2:'BD Demog para scores enalazar'!Y$3000,MATCH(Formulas!A1578,'BD Demog para scores enalazar'!A$2:'BD Demog para scores enalazar'!A$3000,0))=1,"SI","NO"),"")</f>
        <v>NO</v>
      </c>
      <c r="X1578" s="9" t="str">
        <f>IFERROR(IF(INDEX('BD Demog para scores enalazar'!AJ$2:'BD Demog para scores enalazar'!AJ$3000,MATCH(Formulas!A1578,'BD Demog para scores enalazar'!A$2:'BD Demog para scores enalazar'!A$3000,0))=1,"SI","NO"),"")</f>
        <v>NO</v>
      </c>
      <c r="Y1578" cm="1">
        <f t="array" ref="Y1578">IF(AND(W1578="NO",X1578="NO"),_xlfn.IFS('Paraclinicos '!K1522&lt;=91,3,'Paraclinicos '!K1522&lt;94,2,'Paraclinicos '!K1522&lt;96,1,'Paraclinicos '!K1522&gt;=96,0),"")</f>
        <v>3</v>
      </c>
      <c r="Z1578" t="str" cm="1">
        <f t="array" ref="Z1578">IF(OR(W1578="SI",X1578="SI"),_xlfn.IFS(OR(AND('Paraclinicos '!K1523&lt;=83),AND('Paraclinicos '!K1523&gt;=97,AA1578=2)),3,OR(AND('Paraclinicos '!K1523&lt;=86),AND('Paraclinicos '!K1523&gt;=94,AA1578=2)),2,OR(AND('Paraclinicos '!K1523&lt;=88),AND('Paraclinicos '!K1523&gt;=92,AA1578=2)),1,OR(AND('Paraclinicos '!K1523&gt;=88,'Paraclinicos '!K1523&lt;=92),AND('Paraclinicos '!K1523&gt;=93,AA1578=0)),0),"")</f>
        <v/>
      </c>
      <c r="AA1578" cm="1">
        <f t="array" ref="AA1578">_xlfn.IFS('Paraclinicos '!E1522="","",'Paraclinicos '!E1522="Oxigeno",2,'Paraclinicos '!E1522="Aire",0)</f>
        <v>2</v>
      </c>
    </row>
    <row r="1579" spans="1:27" x14ac:dyDescent="0.25">
      <c r="A1579">
        <f>'Paraclinicos '!A1523</f>
        <v>549</v>
      </c>
      <c r="B1579" s="3">
        <f>'Paraclinicos '!R1523</f>
        <v>44216</v>
      </c>
      <c r="C1579" cm="1">
        <f t="array" ref="C1579">_xlfn.IFS('Paraclinicos '!Q1523="","",'Paraclinicos '!Q1523&gt;60,3,'Paraclinicos '!Q1523&lt;=60,1)</f>
        <v>1</v>
      </c>
      <c r="D1579" t="str">
        <f>IFERROR(IF(INDEX('BD Demog para scores enalazar'!BC$2:BC$3000,MATCH(Formulas!A1579,'BD Demog para scores enalazar'!A$2:A$3000,0))=0,"SI","NO"),"")</f>
        <v>SI</v>
      </c>
      <c r="E1579" cm="1">
        <f t="array" ref="E1579">_xlfn.IFS(D1579="","",D1579="SI",4,D1579="NO",1)</f>
        <v>4</v>
      </c>
      <c r="F1579" cm="1">
        <f t="array" ref="F1579">_xlfn.IFS('Paraclinicos '!B1523="","",'Paraclinicos '!B1523&gt;1,1,'Paraclinicos '!B1523&lt;=1,3)</f>
        <v>3</v>
      </c>
      <c r="G1579" t="str" cm="1">
        <f t="array" ref="G1579">_xlfn.IFS('Paraclinicos '!D1523="","",AND('Paraclinicos '!D1523&gt;=250,'Paraclinicos '!D1523&lt;=500),2,'Paraclinicos '!D1523&gt;500,3,'Paraclinicos '!D1523&lt;250,1)</f>
        <v/>
      </c>
      <c r="H1579" s="50">
        <f t="shared" si="73"/>
        <v>8</v>
      </c>
      <c r="I1579" cm="1">
        <f t="array" ref="I1579">_xlfn.IFS('Paraclinicos '!Q1523="","",'Paraclinicos '!Q1523&gt;=65,1,'Paraclinicos '!Q1523&lt;65,0)</f>
        <v>0</v>
      </c>
      <c r="J1579" cm="1">
        <f t="array" ref="J1579">_xlfn.IFS('Paraclinicos '!I1523="","",'Paraclinicos '!I1523&gt;7,1,'Paraclinicos '!I1523&lt;=7,0)</f>
        <v>1</v>
      </c>
      <c r="K1579" cm="1">
        <f t="array" ref="K1579">_xlfn.IFS('Paraclinicos '!W1523="","",'Paraclinicos '!W1523&lt;=8,1,'Paraclinicos '!W1523&gt;8,0)</f>
        <v>1</v>
      </c>
      <c r="L1579" cm="1">
        <f t="array" ref="L1579">_xlfn.IFS('Paraclinicos '!S1523="","",'Paraclinicos '!S1523&gt;=30,1,'Paraclinicos '!S1523&lt;30,0)</f>
        <v>0</v>
      </c>
      <c r="M1579" cm="1">
        <f t="array" ref="M1579">_xlfn.IFS(OR('Paraclinicos '!T1523="",'Paraclinicos '!U1523=""),"",OR('Paraclinicos '!T1523&lt;=90,'Paraclinicos '!U1523&lt;=60),1,OR('Paraclinicos '!T1523&gt;90,'Paraclinicos '!U1523&gt;60),0)</f>
        <v>0</v>
      </c>
      <c r="N1579" s="45">
        <f t="shared" si="74"/>
        <v>4</v>
      </c>
      <c r="O1579" cm="1">
        <f t="array" ref="O1579">_xlfn.IFS(OR('Paraclinicos '!M1523="",'Paraclinicos '!N1523="",'Paraclinicos '!N1523=0),"",'Paraclinicos '!M1523/'Paraclinicos '!N1523&lt;100,4,'Paraclinicos '!M1523/'Paraclinicos '!N1523&lt;200,3,'Paraclinicos '!M1523/'Paraclinicos '!N1523&lt;300,2,'Paraclinicos '!M1523/'Paraclinicos '!N1523&lt;400,1,'Paraclinicos '!M1523/'Paraclinicos '!N1523&gt;=400,0)</f>
        <v>2</v>
      </c>
      <c r="P1579" cm="1">
        <f t="array" ref="P1579">_xlfn.IFS('Paraclinicos '!C1523="","",'Paraclinicos '!C1523&lt;20,4,'Paraclinicos '!C1523&lt;50,3,'Paraclinicos '!C1523&lt;100,2,'Paraclinicos '!C1523&lt;150,1,'Paraclinicos '!C1523&gt;150,0)</f>
        <v>0</v>
      </c>
      <c r="Q1579" cm="1">
        <f t="array" ref="Q1579">_xlfn.IFS('Paraclinicos '!O1523="","",'Paraclinicos '!O1523&lt;1.2,0,'Paraclinicos '!O1523&lt;2,1,'Paraclinicos '!O1523&lt;3.5,2,'Paraclinicos '!O1523&lt;5,3,'Paraclinicos '!O1523&gt;5,4)</f>
        <v>0</v>
      </c>
      <c r="R1579" cm="1">
        <f t="array" ref="R1579">_xlfn.IFS('Paraclinicos '!J1523="","",'Paraclinicos '!J1523&lt;1.2,0,'Paraclinicos '!J1523&lt;2,1,'Paraclinicos '!J1523&lt;6,2,'Paraclinicos '!J1523&lt;12,3,'Paraclinicos '!J1523&gt;=12,4)</f>
        <v>1</v>
      </c>
      <c r="S1579" cm="1">
        <f t="array" ref="S1579">_xlfn.IFS('Paraclinicos '!Y1523="","",'Paraclinicos '!Y1523&lt;70,1,'Paraclinicos '!Y1523&gt;=70,0)</f>
        <v>0</v>
      </c>
      <c r="T1579" cm="1">
        <f t="array" ref="T1579">_xlfn.IFS('Paraclinicos '!W1523="","",'Paraclinicos '!W1523&lt;6,4,'Paraclinicos '!W1523&lt;10,3,'Paraclinicos '!W1523&lt;13,2,'Paraclinicos '!W1523&lt;15,1,'Paraclinicos '!W1523=15,0)</f>
        <v>4</v>
      </c>
      <c r="U1579" s="54">
        <f t="shared" si="72"/>
        <v>7</v>
      </c>
      <c r="V1579" cm="1">
        <f t="array" ref="V1579">_xlfn.IFS('Paraclinicos '!S1523="","",OR('Paraclinicos '!S1523&lt;=8,'Paraclinicos '!S1523&gt;=25),3,'Paraclinicos '!S1523&lt;12,1,'Paraclinicos '!S1523&lt;21,0,'Paraclinicos '!S1523&lt;25,2)</f>
        <v>0</v>
      </c>
      <c r="W1579" t="str">
        <f>IFERROR(IF(INDEX('BD Demog para scores enalazar'!Y$2:'BD Demog para scores enalazar'!Y$3000,MATCH(Formulas!A1579,'BD Demog para scores enalazar'!A$2:'BD Demog para scores enalazar'!A$3000,0))=1,"SI","NO"),"")</f>
        <v>NO</v>
      </c>
      <c r="X1579" s="9" t="str">
        <f>IFERROR(IF(INDEX('BD Demog para scores enalazar'!AJ$2:'BD Demog para scores enalazar'!AJ$3000,MATCH(Formulas!A1579,'BD Demog para scores enalazar'!A$2:'BD Demog para scores enalazar'!A$3000,0))=1,"SI","NO"),"")</f>
        <v>NO</v>
      </c>
      <c r="Y1579" cm="1">
        <f t="array" ref="Y1579">IF(AND(W1579="NO",X1579="NO"),_xlfn.IFS('Paraclinicos '!K1523&lt;=91,3,'Paraclinicos '!K1523&lt;94,2,'Paraclinicos '!K1523&lt;96,1,'Paraclinicos '!K1523&gt;=96,0),"")</f>
        <v>3</v>
      </c>
      <c r="Z1579" t="str" cm="1">
        <f t="array" ref="Z1579">IF(OR(W1579="SI",X1579="SI"),_xlfn.IFS(OR(AND('Paraclinicos '!K1524&lt;=83),AND('Paraclinicos '!K1524&gt;=97,AA1579=2)),3,OR(AND('Paraclinicos '!K1524&lt;=86),AND('Paraclinicos '!K1524&gt;=94,AA1579=2)),2,OR(AND('Paraclinicos '!K1524&lt;=88),AND('Paraclinicos '!K1524&gt;=92,AA1579=2)),1,OR(AND('Paraclinicos '!K1524&gt;=88,'Paraclinicos '!K1524&lt;=92),AND('Paraclinicos '!K1524&gt;=93,AA1579=0)),0),"")</f>
        <v/>
      </c>
      <c r="AA1579" cm="1">
        <f t="array" ref="AA1579">_xlfn.IFS('Paraclinicos '!E1523="","",'Paraclinicos '!E1523="Oxigeno",2,'Paraclinicos '!E1523="Aire",0)</f>
        <v>2</v>
      </c>
    </row>
    <row r="1580" spans="1:27" x14ac:dyDescent="0.25">
      <c r="A1580">
        <f>'Paraclinicos '!A1524</f>
        <v>549</v>
      </c>
      <c r="B1580" s="3">
        <f>'Paraclinicos '!R1524</f>
        <v>44217</v>
      </c>
      <c r="C1580" cm="1">
        <f t="array" ref="C1580">_xlfn.IFS('Paraclinicos '!Q1524="","",'Paraclinicos '!Q1524&gt;60,3,'Paraclinicos '!Q1524&lt;=60,1)</f>
        <v>1</v>
      </c>
      <c r="D1580" t="str">
        <f>IFERROR(IF(INDEX('BD Demog para scores enalazar'!BC$2:BC$3000,MATCH(Formulas!A1580,'BD Demog para scores enalazar'!A$2:A$3000,0))=0,"SI","NO"),"")</f>
        <v>SI</v>
      </c>
      <c r="E1580" cm="1">
        <f t="array" ref="E1580">_xlfn.IFS(D1580="","",D1580="SI",4,D1580="NO",1)</f>
        <v>4</v>
      </c>
      <c r="F1580" cm="1">
        <f t="array" ref="F1580">_xlfn.IFS('Paraclinicos '!B1524="","",'Paraclinicos '!B1524&gt;1,1,'Paraclinicos '!B1524&lt;=1,3)</f>
        <v>3</v>
      </c>
      <c r="G1580" t="str" cm="1">
        <f t="array" ref="G1580">_xlfn.IFS('Paraclinicos '!D1524="","",AND('Paraclinicos '!D1524&gt;=250,'Paraclinicos '!D1524&lt;=500),2,'Paraclinicos '!D1524&gt;500,3,'Paraclinicos '!D1524&lt;250,1)</f>
        <v/>
      </c>
      <c r="H1580" s="50">
        <f t="shared" si="73"/>
        <v>8</v>
      </c>
      <c r="I1580" cm="1">
        <f t="array" ref="I1580">_xlfn.IFS('Paraclinicos '!Q1524="","",'Paraclinicos '!Q1524&gt;=65,1,'Paraclinicos '!Q1524&lt;65,0)</f>
        <v>0</v>
      </c>
      <c r="J1580" cm="1">
        <f t="array" ref="J1580">_xlfn.IFS('Paraclinicos '!I1524="","",'Paraclinicos '!I1524&gt;7,1,'Paraclinicos '!I1524&lt;=7,0)</f>
        <v>1</v>
      </c>
      <c r="K1580" cm="1">
        <f t="array" ref="K1580">_xlfn.IFS('Paraclinicos '!W1524="","",'Paraclinicos '!W1524&lt;=8,1,'Paraclinicos '!W1524&gt;8,0)</f>
        <v>1</v>
      </c>
      <c r="L1580" cm="1">
        <f t="array" ref="L1580">_xlfn.IFS('Paraclinicos '!S1524="","",'Paraclinicos '!S1524&gt;=30,1,'Paraclinicos '!S1524&lt;30,0)</f>
        <v>0</v>
      </c>
      <c r="M1580" cm="1">
        <f t="array" ref="M1580">_xlfn.IFS(OR('Paraclinicos '!T1524="",'Paraclinicos '!U1524=""),"",OR('Paraclinicos '!T1524&lt;=90,'Paraclinicos '!U1524&lt;=60),1,OR('Paraclinicos '!T1524&gt;90,'Paraclinicos '!U1524&gt;60),0)</f>
        <v>0</v>
      </c>
      <c r="N1580" s="45">
        <f t="shared" si="74"/>
        <v>4</v>
      </c>
      <c r="O1580" cm="1">
        <f t="array" ref="O1580">_xlfn.IFS(OR('Paraclinicos '!M1524="",'Paraclinicos '!N1524="",'Paraclinicos '!N1524=0),"",'Paraclinicos '!M1524/'Paraclinicos '!N1524&lt;100,4,'Paraclinicos '!M1524/'Paraclinicos '!N1524&lt;200,3,'Paraclinicos '!M1524/'Paraclinicos '!N1524&lt;300,2,'Paraclinicos '!M1524/'Paraclinicos '!N1524&lt;400,1,'Paraclinicos '!M1524/'Paraclinicos '!N1524&gt;=400,0)</f>
        <v>2</v>
      </c>
      <c r="P1580" cm="1">
        <f t="array" ref="P1580">_xlfn.IFS('Paraclinicos '!C1524="","",'Paraclinicos '!C1524&lt;20,4,'Paraclinicos '!C1524&lt;50,3,'Paraclinicos '!C1524&lt;100,2,'Paraclinicos '!C1524&lt;150,1,'Paraclinicos '!C1524&gt;150,0)</f>
        <v>0</v>
      </c>
      <c r="Q1580" cm="1">
        <f t="array" ref="Q1580">_xlfn.IFS('Paraclinicos '!O1524="","",'Paraclinicos '!O1524&lt;1.2,0,'Paraclinicos '!O1524&lt;2,1,'Paraclinicos '!O1524&lt;3.5,2,'Paraclinicos '!O1524&lt;5,3,'Paraclinicos '!O1524&gt;5,4)</f>
        <v>1</v>
      </c>
      <c r="R1580" cm="1">
        <f t="array" ref="R1580">_xlfn.IFS('Paraclinicos '!J1524="","",'Paraclinicos '!J1524&lt;1.2,0,'Paraclinicos '!J1524&lt;2,1,'Paraclinicos '!J1524&lt;6,2,'Paraclinicos '!J1524&lt;12,3,'Paraclinicos '!J1524&gt;=12,4)</f>
        <v>1</v>
      </c>
      <c r="S1580" cm="1">
        <f t="array" ref="S1580">_xlfn.IFS('Paraclinicos '!Y1524="","",'Paraclinicos '!Y1524&lt;70,1,'Paraclinicos '!Y1524&gt;=70,0)</f>
        <v>0</v>
      </c>
      <c r="T1580" cm="1">
        <f t="array" ref="T1580">_xlfn.IFS('Paraclinicos '!W1524="","",'Paraclinicos '!W1524&lt;6,4,'Paraclinicos '!W1524&lt;10,3,'Paraclinicos '!W1524&lt;13,2,'Paraclinicos '!W1524&lt;15,1,'Paraclinicos '!W1524=15,0)</f>
        <v>4</v>
      </c>
      <c r="U1580" s="54">
        <f t="shared" si="72"/>
        <v>8</v>
      </c>
      <c r="V1580" cm="1">
        <f t="array" ref="V1580">_xlfn.IFS('Paraclinicos '!S1524="","",OR('Paraclinicos '!S1524&lt;=8,'Paraclinicos '!S1524&gt;=25),3,'Paraclinicos '!S1524&lt;12,1,'Paraclinicos '!S1524&lt;21,0,'Paraclinicos '!S1524&lt;25,2)</f>
        <v>0</v>
      </c>
      <c r="W1580" t="str">
        <f>IFERROR(IF(INDEX('BD Demog para scores enalazar'!Y$2:'BD Demog para scores enalazar'!Y$3000,MATCH(Formulas!A1580,'BD Demog para scores enalazar'!A$2:'BD Demog para scores enalazar'!A$3000,0))=1,"SI","NO"),"")</f>
        <v>NO</v>
      </c>
      <c r="X1580" s="9" t="str">
        <f>IFERROR(IF(INDEX('BD Demog para scores enalazar'!AJ$2:'BD Demog para scores enalazar'!AJ$3000,MATCH(Formulas!A1580,'BD Demog para scores enalazar'!A$2:'BD Demog para scores enalazar'!A$3000,0))=1,"SI","NO"),"")</f>
        <v>NO</v>
      </c>
      <c r="Y1580" cm="1">
        <f t="array" ref="Y1580">IF(AND(W1580="NO",X1580="NO"),_xlfn.IFS('Paraclinicos '!K1524&lt;=91,3,'Paraclinicos '!K1524&lt;94,2,'Paraclinicos '!K1524&lt;96,1,'Paraclinicos '!K1524&gt;=96,0),"")</f>
        <v>3</v>
      </c>
      <c r="Z1580" t="str" cm="1">
        <f t="array" ref="Z1580">IF(OR(W1580="SI",X1580="SI"),_xlfn.IFS(OR(AND('Paraclinicos '!K1525&lt;=83),AND('Paraclinicos '!K1525&gt;=97,AA1580=2)),3,OR(AND('Paraclinicos '!K1525&lt;=86),AND('Paraclinicos '!K1525&gt;=94,AA1580=2)),2,OR(AND('Paraclinicos '!K1525&lt;=88),AND('Paraclinicos '!K1525&gt;=92,AA1580=2)),1,OR(AND('Paraclinicos '!K1525&gt;=88,'Paraclinicos '!K1525&lt;=92),AND('Paraclinicos '!K1525&gt;=93,AA1580=0)),0),"")</f>
        <v/>
      </c>
      <c r="AA1580" cm="1">
        <f t="array" ref="AA1580">_xlfn.IFS('Paraclinicos '!E1524="","",'Paraclinicos '!E1524="Oxigeno",2,'Paraclinicos '!E1524="Aire",0)</f>
        <v>2</v>
      </c>
    </row>
    <row r="1581" spans="1:27" x14ac:dyDescent="0.25">
      <c r="A1581">
        <f>'Paraclinicos '!A1525</f>
        <v>549</v>
      </c>
      <c r="B1581" s="3">
        <f>'Paraclinicos '!R1525</f>
        <v>44219</v>
      </c>
      <c r="C1581" cm="1">
        <f t="array" ref="C1581">_xlfn.IFS('Paraclinicos '!Q1525="","",'Paraclinicos '!Q1525&gt;60,3,'Paraclinicos '!Q1525&lt;=60,1)</f>
        <v>1</v>
      </c>
      <c r="D1581" t="str">
        <f>IFERROR(IF(INDEX('BD Demog para scores enalazar'!BC$2:BC$3000,MATCH(Formulas!A1581,'BD Demog para scores enalazar'!A$2:A$3000,0))=0,"SI","NO"),"")</f>
        <v>SI</v>
      </c>
      <c r="E1581" cm="1">
        <f t="array" ref="E1581">_xlfn.IFS(D1581="","",D1581="SI",4,D1581="NO",1)</f>
        <v>4</v>
      </c>
      <c r="F1581" cm="1">
        <f t="array" ref="F1581">_xlfn.IFS('Paraclinicos '!B1525="","",'Paraclinicos '!B1525&gt;1,1,'Paraclinicos '!B1525&lt;=1,3)</f>
        <v>3</v>
      </c>
      <c r="G1581" cm="1">
        <f t="array" ref="G1581">_xlfn.IFS('Paraclinicos '!D1525="","",AND('Paraclinicos '!D1525&gt;=250,'Paraclinicos '!D1525&lt;=500),2,'Paraclinicos '!D1525&gt;500,3,'Paraclinicos '!D1525&lt;250,1)</f>
        <v>2</v>
      </c>
      <c r="H1581" s="50">
        <f t="shared" si="73"/>
        <v>10</v>
      </c>
      <c r="I1581" cm="1">
        <f t="array" ref="I1581">_xlfn.IFS('Paraclinicos '!Q1525="","",'Paraclinicos '!Q1525&gt;=65,1,'Paraclinicos '!Q1525&lt;65,0)</f>
        <v>0</v>
      </c>
      <c r="J1581" cm="1">
        <f t="array" ref="J1581">_xlfn.IFS('Paraclinicos '!I1525="","",'Paraclinicos '!I1525&gt;7,1,'Paraclinicos '!I1525&lt;=7,0)</f>
        <v>1</v>
      </c>
      <c r="K1581" cm="1">
        <f t="array" ref="K1581">_xlfn.IFS('Paraclinicos '!W1525="","",'Paraclinicos '!W1525&lt;=8,1,'Paraclinicos '!W1525&gt;8,0)</f>
        <v>1</v>
      </c>
      <c r="L1581" cm="1">
        <f t="array" ref="L1581">_xlfn.IFS('Paraclinicos '!S1525="","",'Paraclinicos '!S1525&gt;=30,1,'Paraclinicos '!S1525&lt;30,0)</f>
        <v>0</v>
      </c>
      <c r="M1581" cm="1">
        <f t="array" ref="M1581">_xlfn.IFS(OR('Paraclinicos '!T1525="",'Paraclinicos '!U1525=""),"",OR('Paraclinicos '!T1525&lt;=90,'Paraclinicos '!U1525&lt;=60),1,OR('Paraclinicos '!T1525&gt;90,'Paraclinicos '!U1525&gt;60),0)</f>
        <v>1</v>
      </c>
      <c r="N1581" s="45">
        <f t="shared" si="74"/>
        <v>5</v>
      </c>
      <c r="O1581" cm="1">
        <f t="array" ref="O1581">_xlfn.IFS(OR('Paraclinicos '!M1525="",'Paraclinicos '!N1525="",'Paraclinicos '!N1525=0),"",'Paraclinicos '!M1525/'Paraclinicos '!N1525&lt;100,4,'Paraclinicos '!M1525/'Paraclinicos '!N1525&lt;200,3,'Paraclinicos '!M1525/'Paraclinicos '!N1525&lt;300,2,'Paraclinicos '!M1525/'Paraclinicos '!N1525&lt;400,1,'Paraclinicos '!M1525/'Paraclinicos '!N1525&gt;=400,0)</f>
        <v>1</v>
      </c>
      <c r="P1581" cm="1">
        <f t="array" ref="P1581">_xlfn.IFS('Paraclinicos '!C1525="","",'Paraclinicos '!C1525&lt;20,4,'Paraclinicos '!C1525&lt;50,3,'Paraclinicos '!C1525&lt;100,2,'Paraclinicos '!C1525&lt;150,1,'Paraclinicos '!C1525&gt;150,0)</f>
        <v>0</v>
      </c>
      <c r="Q1581" cm="1">
        <f t="array" ref="Q1581">_xlfn.IFS('Paraclinicos '!O1525="","",'Paraclinicos '!O1525&lt;1.2,0,'Paraclinicos '!O1525&lt;2,1,'Paraclinicos '!O1525&lt;3.5,2,'Paraclinicos '!O1525&lt;5,3,'Paraclinicos '!O1525&gt;5,4)</f>
        <v>0</v>
      </c>
      <c r="R1581" cm="1">
        <f t="array" ref="R1581">_xlfn.IFS('Paraclinicos '!J1525="","",'Paraclinicos '!J1525&lt;1.2,0,'Paraclinicos '!J1525&lt;2,1,'Paraclinicos '!J1525&lt;6,2,'Paraclinicos '!J1525&lt;12,3,'Paraclinicos '!J1525&gt;=12,4)</f>
        <v>0</v>
      </c>
      <c r="S1581" cm="1">
        <f t="array" ref="S1581">_xlfn.IFS('Paraclinicos '!Y1525="","",'Paraclinicos '!Y1525&lt;70,1,'Paraclinicos '!Y1525&gt;=70,0)</f>
        <v>0</v>
      </c>
      <c r="T1581" cm="1">
        <f t="array" ref="T1581">_xlfn.IFS('Paraclinicos '!W1525="","",'Paraclinicos '!W1525&lt;6,4,'Paraclinicos '!W1525&lt;10,3,'Paraclinicos '!W1525&lt;13,2,'Paraclinicos '!W1525&lt;15,1,'Paraclinicos '!W1525=15,0)</f>
        <v>4</v>
      </c>
      <c r="U1581" s="54">
        <f t="shared" si="72"/>
        <v>5</v>
      </c>
      <c r="V1581" cm="1">
        <f t="array" ref="V1581">_xlfn.IFS('Paraclinicos '!S1525="","",OR('Paraclinicos '!S1525&lt;=8,'Paraclinicos '!S1525&gt;=25),3,'Paraclinicos '!S1525&lt;12,1,'Paraclinicos '!S1525&lt;21,0,'Paraclinicos '!S1525&lt;25,2)</f>
        <v>0</v>
      </c>
      <c r="W1581" t="str">
        <f>IFERROR(IF(INDEX('BD Demog para scores enalazar'!Y$2:'BD Demog para scores enalazar'!Y$3000,MATCH(Formulas!A1581,'BD Demog para scores enalazar'!A$2:'BD Demog para scores enalazar'!A$3000,0))=1,"SI","NO"),"")</f>
        <v>NO</v>
      </c>
      <c r="X1581" s="9" t="str">
        <f>IFERROR(IF(INDEX('BD Demog para scores enalazar'!AJ$2:'BD Demog para scores enalazar'!AJ$3000,MATCH(Formulas!A1581,'BD Demog para scores enalazar'!A$2:'BD Demog para scores enalazar'!A$3000,0))=1,"SI","NO"),"")</f>
        <v>NO</v>
      </c>
      <c r="Y1581" cm="1">
        <f t="array" ref="Y1581">IF(AND(W1581="NO",X1581="NO"),_xlfn.IFS('Paraclinicos '!K1525&lt;=91,3,'Paraclinicos '!K1525&lt;94,2,'Paraclinicos '!K1525&lt;96,1,'Paraclinicos '!K1525&gt;=96,0),"")</f>
        <v>2</v>
      </c>
      <c r="Z1581" t="str" cm="1">
        <f t="array" ref="Z1581">IF(OR(W1581="SI",X1581="SI"),_xlfn.IFS(OR(AND('Paraclinicos '!K1526&lt;=83),AND('Paraclinicos '!K1526&gt;=97,AA1581=2)),3,OR(AND('Paraclinicos '!K1526&lt;=86),AND('Paraclinicos '!K1526&gt;=94,AA1581=2)),2,OR(AND('Paraclinicos '!K1526&lt;=88),AND('Paraclinicos '!K1526&gt;=92,AA1581=2)),1,OR(AND('Paraclinicos '!K1526&gt;=88,'Paraclinicos '!K1526&lt;=92),AND('Paraclinicos '!K1526&gt;=93,AA1581=0)),0),"")</f>
        <v/>
      </c>
      <c r="AA1581" cm="1">
        <f t="array" ref="AA1581">_xlfn.IFS('Paraclinicos '!E1525="","",'Paraclinicos '!E1525="Oxigeno",2,'Paraclinicos '!E1525="Aire",0)</f>
        <v>2</v>
      </c>
    </row>
    <row r="1582" spans="1:27" x14ac:dyDescent="0.25">
      <c r="A1582">
        <f>'Paraclinicos '!A1526</f>
        <v>549</v>
      </c>
      <c r="B1582" s="3">
        <f>'Paraclinicos '!R1526</f>
        <v>44221</v>
      </c>
      <c r="C1582" cm="1">
        <f t="array" ref="C1582">_xlfn.IFS('Paraclinicos '!Q1526="","",'Paraclinicos '!Q1526&gt;60,3,'Paraclinicos '!Q1526&lt;=60,1)</f>
        <v>1</v>
      </c>
      <c r="D1582" t="str">
        <f>IFERROR(IF(INDEX('BD Demog para scores enalazar'!BC$2:BC$3000,MATCH(Formulas!A1582,'BD Demog para scores enalazar'!A$2:A$3000,0))=0,"SI","NO"),"")</f>
        <v>SI</v>
      </c>
      <c r="E1582" cm="1">
        <f t="array" ref="E1582">_xlfn.IFS(D1582="","",D1582="SI",4,D1582="NO",1)</f>
        <v>4</v>
      </c>
      <c r="F1582" cm="1">
        <f t="array" ref="F1582">_xlfn.IFS('Paraclinicos '!B1526="","",'Paraclinicos '!B1526&gt;1,1,'Paraclinicos '!B1526&lt;=1,3)</f>
        <v>3</v>
      </c>
      <c r="G1582" t="str" cm="1">
        <f t="array" ref="G1582">_xlfn.IFS('Paraclinicos '!D1526="","",AND('Paraclinicos '!D1526&gt;=250,'Paraclinicos '!D1526&lt;=500),2,'Paraclinicos '!D1526&gt;500,3,'Paraclinicos '!D1526&lt;250,1)</f>
        <v/>
      </c>
      <c r="H1582" s="50">
        <f t="shared" si="73"/>
        <v>8</v>
      </c>
      <c r="I1582" cm="1">
        <f t="array" ref="I1582">_xlfn.IFS('Paraclinicos '!Q1526="","",'Paraclinicos '!Q1526&gt;=65,1,'Paraclinicos '!Q1526&lt;65,0)</f>
        <v>0</v>
      </c>
      <c r="J1582" cm="1">
        <f t="array" ref="J1582">_xlfn.IFS('Paraclinicos '!I1526="","",'Paraclinicos '!I1526&gt;7,1,'Paraclinicos '!I1526&lt;=7,0)</f>
        <v>1</v>
      </c>
      <c r="K1582" cm="1">
        <f t="array" ref="K1582">_xlfn.IFS('Paraclinicos '!W1526="","",'Paraclinicos '!W1526&lt;=8,1,'Paraclinicos '!W1526&gt;8,0)</f>
        <v>0</v>
      </c>
      <c r="L1582" cm="1">
        <f t="array" ref="L1582">_xlfn.IFS('Paraclinicos '!S1526="","",'Paraclinicos '!S1526&gt;=30,1,'Paraclinicos '!S1526&lt;30,0)</f>
        <v>0</v>
      </c>
      <c r="M1582" cm="1">
        <f t="array" ref="M1582">_xlfn.IFS(OR('Paraclinicos '!T1526="",'Paraclinicos '!U1526=""),"",OR('Paraclinicos '!T1526&lt;=90,'Paraclinicos '!U1526&lt;=60),1,OR('Paraclinicos '!T1526&gt;90,'Paraclinicos '!U1526&gt;60),0)</f>
        <v>0</v>
      </c>
      <c r="N1582" s="45">
        <f t="shared" si="74"/>
        <v>4</v>
      </c>
      <c r="O1582" cm="1">
        <f t="array" ref="O1582">_xlfn.IFS(OR('Paraclinicos '!M1526="",'Paraclinicos '!N1526="",'Paraclinicos '!N1526=0),"",'Paraclinicos '!M1526/'Paraclinicos '!N1526&lt;100,4,'Paraclinicos '!M1526/'Paraclinicos '!N1526&lt;200,3,'Paraclinicos '!M1526/'Paraclinicos '!N1526&lt;300,2,'Paraclinicos '!M1526/'Paraclinicos '!N1526&lt;400,1,'Paraclinicos '!M1526/'Paraclinicos '!N1526&gt;=400,0)</f>
        <v>3</v>
      </c>
      <c r="P1582" cm="1">
        <f t="array" ref="P1582">_xlfn.IFS('Paraclinicos '!C1526="","",'Paraclinicos '!C1526&lt;20,4,'Paraclinicos '!C1526&lt;50,3,'Paraclinicos '!C1526&lt;100,2,'Paraclinicos '!C1526&lt;150,1,'Paraclinicos '!C1526&gt;150,0)</f>
        <v>0</v>
      </c>
      <c r="Q1582" cm="1">
        <f t="array" ref="Q1582">_xlfn.IFS('Paraclinicos '!O1526="","",'Paraclinicos '!O1526&lt;1.2,0,'Paraclinicos '!O1526&lt;2,1,'Paraclinicos '!O1526&lt;3.5,2,'Paraclinicos '!O1526&lt;5,3,'Paraclinicos '!O1526&gt;5,4)</f>
        <v>0</v>
      </c>
      <c r="R1582" cm="1">
        <f t="array" ref="R1582">_xlfn.IFS('Paraclinicos '!J1526="","",'Paraclinicos '!J1526&lt;1.2,0,'Paraclinicos '!J1526&lt;2,1,'Paraclinicos '!J1526&lt;6,2,'Paraclinicos '!J1526&lt;12,3,'Paraclinicos '!J1526&gt;=12,4)</f>
        <v>1</v>
      </c>
      <c r="S1582" cm="1">
        <f t="array" ref="S1582">_xlfn.IFS('Paraclinicos '!Y1526="","",'Paraclinicos '!Y1526&lt;70,1,'Paraclinicos '!Y1526&gt;=70,0)</f>
        <v>0</v>
      </c>
      <c r="T1582" cm="1">
        <f t="array" ref="T1582">_xlfn.IFS('Paraclinicos '!W1526="","",'Paraclinicos '!W1526&lt;6,4,'Paraclinicos '!W1526&lt;10,3,'Paraclinicos '!W1526&lt;13,2,'Paraclinicos '!W1526&lt;15,1,'Paraclinicos '!W1526=15,0)</f>
        <v>1</v>
      </c>
      <c r="U1582" s="54">
        <f t="shared" si="72"/>
        <v>5</v>
      </c>
      <c r="V1582" cm="1">
        <f t="array" ref="V1582">_xlfn.IFS('Paraclinicos '!S1526="","",OR('Paraclinicos '!S1526&lt;=8,'Paraclinicos '!S1526&gt;=25),3,'Paraclinicos '!S1526&lt;12,1,'Paraclinicos '!S1526&lt;21,0,'Paraclinicos '!S1526&lt;25,2)</f>
        <v>2</v>
      </c>
      <c r="W1582" t="str">
        <f>IFERROR(IF(INDEX('BD Demog para scores enalazar'!Y$2:'BD Demog para scores enalazar'!Y$3000,MATCH(Formulas!A1582,'BD Demog para scores enalazar'!A$2:'BD Demog para scores enalazar'!A$3000,0))=1,"SI","NO"),"")</f>
        <v>NO</v>
      </c>
      <c r="X1582" s="9" t="str">
        <f>IFERROR(IF(INDEX('BD Demog para scores enalazar'!AJ$2:'BD Demog para scores enalazar'!AJ$3000,MATCH(Formulas!A1582,'BD Demog para scores enalazar'!A$2:'BD Demog para scores enalazar'!A$3000,0))=1,"SI","NO"),"")</f>
        <v>NO</v>
      </c>
      <c r="Y1582" cm="1">
        <f t="array" ref="Y1582">IF(AND(W1582="NO",X1582="NO"),_xlfn.IFS('Paraclinicos '!K1526&lt;=91,3,'Paraclinicos '!K1526&lt;94,2,'Paraclinicos '!K1526&lt;96,1,'Paraclinicos '!K1526&gt;=96,0),"")</f>
        <v>3</v>
      </c>
      <c r="Z1582" t="str" cm="1">
        <f t="array" ref="Z1582">IF(OR(W1582="SI",X1582="SI"),_xlfn.IFS(OR(AND('Paraclinicos '!K1527&lt;=83),AND('Paraclinicos '!K1527&gt;=97,AA1582=2)),3,OR(AND('Paraclinicos '!K1527&lt;=86),AND('Paraclinicos '!K1527&gt;=94,AA1582=2)),2,OR(AND('Paraclinicos '!K1527&lt;=88),AND('Paraclinicos '!K1527&gt;=92,AA1582=2)),1,OR(AND('Paraclinicos '!K1527&gt;=88,'Paraclinicos '!K1527&lt;=92),AND('Paraclinicos '!K1527&gt;=93,AA1582=0)),0),"")</f>
        <v/>
      </c>
      <c r="AA1582" cm="1">
        <f t="array" ref="AA1582">_xlfn.IFS('Paraclinicos '!E1526="","",'Paraclinicos '!E1526="Oxigeno",2,'Paraclinicos '!E1526="Aire",0)</f>
        <v>2</v>
      </c>
    </row>
    <row r="1583" spans="1:27" x14ac:dyDescent="0.25">
      <c r="A1583">
        <f>'Paraclinicos '!A1527</f>
        <v>555</v>
      </c>
      <c r="B1583" s="3">
        <f>'Paraclinicos '!R1527</f>
        <v>44247</v>
      </c>
      <c r="C1583" cm="1">
        <f t="array" ref="C1583">_xlfn.IFS('Paraclinicos '!Q1527="","",'Paraclinicos '!Q1527&gt;60,3,'Paraclinicos '!Q1527&lt;=60,1)</f>
        <v>3</v>
      </c>
      <c r="D1583" t="str">
        <f>IFERROR(IF(INDEX('BD Demog para scores enalazar'!BC$2:BC$3000,MATCH(Formulas!A1583,'BD Demog para scores enalazar'!A$2:A$3000,0))=0,"SI","NO"),"")</f>
        <v>NO</v>
      </c>
      <c r="E1583" cm="1">
        <f t="array" ref="E1583">_xlfn.IFS(D1583="","",D1583="SI",4,D1583="NO",1)</f>
        <v>1</v>
      </c>
      <c r="F1583" cm="1">
        <f t="array" ref="F1583">_xlfn.IFS('Paraclinicos '!B1527="","",'Paraclinicos '!B1527&gt;1,1,'Paraclinicos '!B1527&lt;=1,3)</f>
        <v>1</v>
      </c>
      <c r="G1583" cm="1">
        <f t="array" ref="G1583">_xlfn.IFS('Paraclinicos '!D1527="","",AND('Paraclinicos '!D1527&gt;=250,'Paraclinicos '!D1527&lt;=500),2,'Paraclinicos '!D1527&gt;500,3,'Paraclinicos '!D1527&lt;250,1)</f>
        <v>3</v>
      </c>
      <c r="H1583" s="50">
        <f t="shared" si="73"/>
        <v>8</v>
      </c>
      <c r="I1583" cm="1">
        <f t="array" ref="I1583">_xlfn.IFS('Paraclinicos '!Q1527="","",'Paraclinicos '!Q1527&gt;=65,1,'Paraclinicos '!Q1527&lt;65,0)</f>
        <v>0</v>
      </c>
      <c r="J1583" cm="1">
        <f t="array" ref="J1583">_xlfn.IFS('Paraclinicos '!I1527="","",'Paraclinicos '!I1527&gt;7,1,'Paraclinicos '!I1527&lt;=7,0)</f>
        <v>1</v>
      </c>
      <c r="K1583" cm="1">
        <f t="array" ref="K1583">_xlfn.IFS('Paraclinicos '!W1527="","",'Paraclinicos '!W1527&lt;=8,1,'Paraclinicos '!W1527&gt;8,0)</f>
        <v>0</v>
      </c>
      <c r="L1583" cm="1">
        <f t="array" ref="L1583">_xlfn.IFS('Paraclinicos '!S1527="","",'Paraclinicos '!S1527&gt;=30,1,'Paraclinicos '!S1527&lt;30,0)</f>
        <v>0</v>
      </c>
      <c r="M1583" cm="1">
        <f t="array" ref="M1583">_xlfn.IFS(OR('Paraclinicos '!T1527="",'Paraclinicos '!U1527=""),"",OR('Paraclinicos '!T1527&lt;=90,'Paraclinicos '!U1527&lt;=60),1,OR('Paraclinicos '!T1527&gt;90,'Paraclinicos '!U1527&gt;60),0)</f>
        <v>0</v>
      </c>
      <c r="N1583" s="45">
        <f t="shared" si="74"/>
        <v>2</v>
      </c>
      <c r="O1583" cm="1">
        <f t="array" ref="O1583">_xlfn.IFS(OR('Paraclinicos '!M1527="",'Paraclinicos '!N1527="",'Paraclinicos '!N1527=0),"",'Paraclinicos '!M1527/'Paraclinicos '!N1527&lt;100,4,'Paraclinicos '!M1527/'Paraclinicos '!N1527&lt;200,3,'Paraclinicos '!M1527/'Paraclinicos '!N1527&lt;300,2,'Paraclinicos '!M1527/'Paraclinicos '!N1527&lt;400,1,'Paraclinicos '!M1527/'Paraclinicos '!N1527&gt;=400,0)</f>
        <v>1</v>
      </c>
      <c r="P1583" cm="1">
        <f t="array" ref="P1583">_xlfn.IFS('Paraclinicos '!C1527="","",'Paraclinicos '!C1527&lt;20,4,'Paraclinicos '!C1527&lt;50,3,'Paraclinicos '!C1527&lt;100,2,'Paraclinicos '!C1527&lt;150,1,'Paraclinicos '!C1527&gt;150,0)</f>
        <v>0</v>
      </c>
      <c r="Q1583" cm="1">
        <f t="array" ref="Q1583">_xlfn.IFS('Paraclinicos '!O1527="","",'Paraclinicos '!O1527&lt;1.2,0,'Paraclinicos '!O1527&lt;2,1,'Paraclinicos '!O1527&lt;3.5,2,'Paraclinicos '!O1527&lt;5,3,'Paraclinicos '!O1527&gt;5,4)</f>
        <v>0</v>
      </c>
      <c r="R1583" cm="1">
        <f t="array" ref="R1583">_xlfn.IFS('Paraclinicos '!J1527="","",'Paraclinicos '!J1527&lt;1.2,0,'Paraclinicos '!J1527&lt;2,1,'Paraclinicos '!J1527&lt;6,2,'Paraclinicos '!J1527&lt;12,3,'Paraclinicos '!J1527&gt;=12,4)</f>
        <v>0</v>
      </c>
      <c r="S1583" cm="1">
        <f t="array" ref="S1583">_xlfn.IFS('Paraclinicos '!Y1527="","",'Paraclinicos '!Y1527&lt;70,1,'Paraclinicos '!Y1527&gt;=70,0)</f>
        <v>0</v>
      </c>
      <c r="T1583" cm="1">
        <f t="array" ref="T1583">_xlfn.IFS('Paraclinicos '!W1527="","",'Paraclinicos '!W1527&lt;6,4,'Paraclinicos '!W1527&lt;10,3,'Paraclinicos '!W1527&lt;13,2,'Paraclinicos '!W1527&lt;15,1,'Paraclinicos '!W1527=15,0)</f>
        <v>0</v>
      </c>
      <c r="U1583" s="54">
        <f t="shared" si="72"/>
        <v>1</v>
      </c>
      <c r="V1583" cm="1">
        <f t="array" ref="V1583">_xlfn.IFS('Paraclinicos '!S1527="","",OR('Paraclinicos '!S1527&lt;=8,'Paraclinicos '!S1527&gt;=25),3,'Paraclinicos '!S1527&lt;12,1,'Paraclinicos '!S1527&lt;21,0,'Paraclinicos '!S1527&lt;25,2)</f>
        <v>0</v>
      </c>
      <c r="W1583" t="str">
        <f>IFERROR(IF(INDEX('BD Demog para scores enalazar'!Y$2:'BD Demog para scores enalazar'!Y$3000,MATCH(Formulas!A1583,'BD Demog para scores enalazar'!A$2:'BD Demog para scores enalazar'!A$3000,0))=1,"SI","NO"),"")</f>
        <v>NO</v>
      </c>
      <c r="X1583" s="9" t="str">
        <f>IFERROR(IF(INDEX('BD Demog para scores enalazar'!AJ$2:'BD Demog para scores enalazar'!AJ$3000,MATCH(Formulas!A1583,'BD Demog para scores enalazar'!A$2:'BD Demog para scores enalazar'!A$3000,0))=1,"SI","NO"),"")</f>
        <v>NO</v>
      </c>
      <c r="Y1583" cm="1">
        <f t="array" ref="Y1583">IF(AND(W1583="NO",X1583="NO"),_xlfn.IFS('Paraclinicos '!K1527&lt;=91,3,'Paraclinicos '!K1527&lt;94,2,'Paraclinicos '!K1527&lt;96,1,'Paraclinicos '!K1527&gt;=96,0),"")</f>
        <v>1</v>
      </c>
      <c r="Z1583" t="str" cm="1">
        <f t="array" ref="Z1583">IF(OR(W1583="SI",X1583="SI"),_xlfn.IFS(OR(AND('Paraclinicos '!K1528&lt;=83),AND('Paraclinicos '!K1528&gt;=97,AA1583=2)),3,OR(AND('Paraclinicos '!K1528&lt;=86),AND('Paraclinicos '!K1528&gt;=94,AA1583=2)),2,OR(AND('Paraclinicos '!K1528&lt;=88),AND('Paraclinicos '!K1528&gt;=92,AA1583=2)),1,OR(AND('Paraclinicos '!K1528&gt;=88,'Paraclinicos '!K1528&lt;=92),AND('Paraclinicos '!K1528&gt;=93,AA1583=0)),0),"")</f>
        <v/>
      </c>
      <c r="AA1583" cm="1">
        <f t="array" ref="AA1583">_xlfn.IFS('Paraclinicos '!E1527="","",'Paraclinicos '!E1527="Oxigeno",2,'Paraclinicos '!E1527="Aire",0)</f>
        <v>2</v>
      </c>
    </row>
    <row r="1584" spans="1:27" x14ac:dyDescent="0.25">
      <c r="A1584">
        <f>'Paraclinicos '!A1528</f>
        <v>555</v>
      </c>
      <c r="B1584" s="3">
        <f>'Paraclinicos '!R1528</f>
        <v>44249</v>
      </c>
      <c r="C1584" cm="1">
        <f t="array" ref="C1584">_xlfn.IFS('Paraclinicos '!Q1528="","",'Paraclinicos '!Q1528&gt;60,3,'Paraclinicos '!Q1528&lt;=60,1)</f>
        <v>3</v>
      </c>
      <c r="D1584" t="str">
        <f>IFERROR(IF(INDEX('BD Demog para scores enalazar'!BC$2:BC$3000,MATCH(Formulas!A1584,'BD Demog para scores enalazar'!A$2:A$3000,0))=0,"SI","NO"),"")</f>
        <v>NO</v>
      </c>
      <c r="E1584" cm="1">
        <f t="array" ref="E1584">_xlfn.IFS(D1584="","",D1584="SI",4,D1584="NO",1)</f>
        <v>1</v>
      </c>
      <c r="F1584" cm="1">
        <f t="array" ref="F1584">_xlfn.IFS('Paraclinicos '!B1528="","",'Paraclinicos '!B1528&gt;1,1,'Paraclinicos '!B1528&lt;=1,3)</f>
        <v>3</v>
      </c>
      <c r="G1584" t="str" cm="1">
        <f t="array" ref="G1584">_xlfn.IFS('Paraclinicos '!D1528="","",AND('Paraclinicos '!D1528&gt;=250,'Paraclinicos '!D1528&lt;=500),2,'Paraclinicos '!D1528&gt;500,3,'Paraclinicos '!D1528&lt;250,1)</f>
        <v/>
      </c>
      <c r="H1584" s="50">
        <f t="shared" si="73"/>
        <v>7</v>
      </c>
      <c r="I1584" cm="1">
        <f t="array" ref="I1584">_xlfn.IFS('Paraclinicos '!Q1528="","",'Paraclinicos '!Q1528&gt;=65,1,'Paraclinicos '!Q1528&lt;65,0)</f>
        <v>0</v>
      </c>
      <c r="J1584" cm="1">
        <f t="array" ref="J1584">_xlfn.IFS('Paraclinicos '!I1528="","",'Paraclinicos '!I1528&gt;7,1,'Paraclinicos '!I1528&lt;=7,0)</f>
        <v>1</v>
      </c>
      <c r="K1584" cm="1">
        <f t="array" ref="K1584">_xlfn.IFS('Paraclinicos '!W1528="","",'Paraclinicos '!W1528&lt;=8,1,'Paraclinicos '!W1528&gt;8,0)</f>
        <v>1</v>
      </c>
      <c r="L1584" cm="1">
        <f t="array" ref="L1584">_xlfn.IFS('Paraclinicos '!S1528="","",'Paraclinicos '!S1528&gt;=30,1,'Paraclinicos '!S1528&lt;30,0)</f>
        <v>0</v>
      </c>
      <c r="M1584" cm="1">
        <f t="array" ref="M1584">_xlfn.IFS(OR('Paraclinicos '!T1528="",'Paraclinicos '!U1528=""),"",OR('Paraclinicos '!T1528&lt;=90,'Paraclinicos '!U1528&lt;=60),1,OR('Paraclinicos '!T1528&gt;90,'Paraclinicos '!U1528&gt;60),0)</f>
        <v>1</v>
      </c>
      <c r="N1584" s="45">
        <f t="shared" si="74"/>
        <v>4</v>
      </c>
      <c r="O1584" cm="1">
        <f t="array" ref="O1584">_xlfn.IFS(OR('Paraclinicos '!M1528="",'Paraclinicos '!N1528="",'Paraclinicos '!N1528=0),"",'Paraclinicos '!M1528/'Paraclinicos '!N1528&lt;100,4,'Paraclinicos '!M1528/'Paraclinicos '!N1528&lt;200,3,'Paraclinicos '!M1528/'Paraclinicos '!N1528&lt;300,2,'Paraclinicos '!M1528/'Paraclinicos '!N1528&lt;400,1,'Paraclinicos '!M1528/'Paraclinicos '!N1528&gt;=400,0)</f>
        <v>1</v>
      </c>
      <c r="P1584" cm="1">
        <f t="array" ref="P1584">_xlfn.IFS('Paraclinicos '!C1528="","",'Paraclinicos '!C1528&lt;20,4,'Paraclinicos '!C1528&lt;50,3,'Paraclinicos '!C1528&lt;100,2,'Paraclinicos '!C1528&lt;150,1,'Paraclinicos '!C1528&gt;150,0)</f>
        <v>0</v>
      </c>
      <c r="Q1584" cm="1">
        <f t="array" ref="Q1584">_xlfn.IFS('Paraclinicos '!O1528="","",'Paraclinicos '!O1528&lt;1.2,0,'Paraclinicos '!O1528&lt;2,1,'Paraclinicos '!O1528&lt;3.5,2,'Paraclinicos '!O1528&lt;5,3,'Paraclinicos '!O1528&gt;5,4)</f>
        <v>0</v>
      </c>
      <c r="R1584" cm="1">
        <f t="array" ref="R1584">_xlfn.IFS('Paraclinicos '!J1528="","",'Paraclinicos '!J1528&lt;1.2,0,'Paraclinicos '!J1528&lt;2,1,'Paraclinicos '!J1528&lt;6,2,'Paraclinicos '!J1528&lt;12,3,'Paraclinicos '!J1528&gt;=12,4)</f>
        <v>0</v>
      </c>
      <c r="S1584" cm="1">
        <f t="array" ref="S1584">_xlfn.IFS('Paraclinicos '!Y1528="","",'Paraclinicos '!Y1528&lt;70,1,'Paraclinicos '!Y1528&gt;=70,0)</f>
        <v>0</v>
      </c>
      <c r="T1584" cm="1">
        <f t="array" ref="T1584">_xlfn.IFS('Paraclinicos '!W1528="","",'Paraclinicos '!W1528&lt;6,4,'Paraclinicos '!W1528&lt;10,3,'Paraclinicos '!W1528&lt;13,2,'Paraclinicos '!W1528&lt;15,1,'Paraclinicos '!W1528=15,0)</f>
        <v>4</v>
      </c>
      <c r="U1584" s="54">
        <f t="shared" si="72"/>
        <v>5</v>
      </c>
      <c r="V1584" cm="1">
        <f t="array" ref="V1584">_xlfn.IFS('Paraclinicos '!S1528="","",OR('Paraclinicos '!S1528&lt;=8,'Paraclinicos '!S1528&gt;=25),3,'Paraclinicos '!S1528&lt;12,1,'Paraclinicos '!S1528&lt;21,0,'Paraclinicos '!S1528&lt;25,2)</f>
        <v>2</v>
      </c>
      <c r="W1584" t="str">
        <f>IFERROR(IF(INDEX('BD Demog para scores enalazar'!Y$2:'BD Demog para scores enalazar'!Y$3000,MATCH(Formulas!A1584,'BD Demog para scores enalazar'!A$2:'BD Demog para scores enalazar'!A$3000,0))=1,"SI","NO"),"")</f>
        <v>NO</v>
      </c>
      <c r="X1584" s="9" t="str">
        <f>IFERROR(IF(INDEX('BD Demog para scores enalazar'!AJ$2:'BD Demog para scores enalazar'!AJ$3000,MATCH(Formulas!A1584,'BD Demog para scores enalazar'!A$2:'BD Demog para scores enalazar'!A$3000,0))=1,"SI","NO"),"")</f>
        <v>NO</v>
      </c>
      <c r="Y1584" cm="1">
        <f t="array" ref="Y1584">IF(AND(W1584="NO",X1584="NO"),_xlfn.IFS('Paraclinicos '!K1528&lt;=91,3,'Paraclinicos '!K1528&lt;94,2,'Paraclinicos '!K1528&lt;96,1,'Paraclinicos '!K1528&gt;=96,0),"")</f>
        <v>2</v>
      </c>
      <c r="Z1584" t="str" cm="1">
        <f t="array" ref="Z1584">IF(OR(W1584="SI",X1584="SI"),_xlfn.IFS(OR(AND('Paraclinicos '!K1529&lt;=83),AND('Paraclinicos '!K1529&gt;=97,AA1584=2)),3,OR(AND('Paraclinicos '!K1529&lt;=86),AND('Paraclinicos '!K1529&gt;=94,AA1584=2)),2,OR(AND('Paraclinicos '!K1529&lt;=88),AND('Paraclinicos '!K1529&gt;=92,AA1584=2)),1,OR(AND('Paraclinicos '!K1529&gt;=88,'Paraclinicos '!K1529&lt;=92),AND('Paraclinicos '!K1529&gt;=93,AA1584=0)),0),"")</f>
        <v/>
      </c>
      <c r="AA1584" cm="1">
        <f t="array" ref="AA1584">_xlfn.IFS('Paraclinicos '!E1528="","",'Paraclinicos '!E1528="Oxigeno",2,'Paraclinicos '!E1528="Aire",0)</f>
        <v>2</v>
      </c>
    </row>
    <row r="1585" spans="1:27" x14ac:dyDescent="0.25">
      <c r="A1585">
        <f>'Paraclinicos '!A1529</f>
        <v>555</v>
      </c>
      <c r="B1585" s="3">
        <f>'Paraclinicos '!R1529</f>
        <v>44250</v>
      </c>
      <c r="C1585" cm="1">
        <f t="array" ref="C1585">_xlfn.IFS('Paraclinicos '!Q1529="","",'Paraclinicos '!Q1529&gt;60,3,'Paraclinicos '!Q1529&lt;=60,1)</f>
        <v>3</v>
      </c>
      <c r="D1585" t="str">
        <f>IFERROR(IF(INDEX('BD Demog para scores enalazar'!BC$2:BC$3000,MATCH(Formulas!A1585,'BD Demog para scores enalazar'!A$2:A$3000,0))=0,"SI","NO"),"")</f>
        <v>NO</v>
      </c>
      <c r="E1585" cm="1">
        <f t="array" ref="E1585">_xlfn.IFS(D1585="","",D1585="SI",4,D1585="NO",1)</f>
        <v>1</v>
      </c>
      <c r="F1585" cm="1">
        <f t="array" ref="F1585">_xlfn.IFS('Paraclinicos '!B1529="","",'Paraclinicos '!B1529&gt;1,1,'Paraclinicos '!B1529&lt;=1,3)</f>
        <v>3</v>
      </c>
      <c r="G1585" t="str" cm="1">
        <f t="array" ref="G1585">_xlfn.IFS('Paraclinicos '!D1529="","",AND('Paraclinicos '!D1529&gt;=250,'Paraclinicos '!D1529&lt;=500),2,'Paraclinicos '!D1529&gt;500,3,'Paraclinicos '!D1529&lt;250,1)</f>
        <v/>
      </c>
      <c r="H1585" s="50">
        <f t="shared" si="73"/>
        <v>7</v>
      </c>
      <c r="I1585" cm="1">
        <f t="array" ref="I1585">_xlfn.IFS('Paraclinicos '!Q1529="","",'Paraclinicos '!Q1529&gt;=65,1,'Paraclinicos '!Q1529&lt;65,0)</f>
        <v>0</v>
      </c>
      <c r="J1585" cm="1">
        <f t="array" ref="J1585">_xlfn.IFS('Paraclinicos '!I1529="","",'Paraclinicos '!I1529&gt;7,1,'Paraclinicos '!I1529&lt;=7,0)</f>
        <v>1</v>
      </c>
      <c r="K1585" cm="1">
        <f t="array" ref="K1585">_xlfn.IFS('Paraclinicos '!W1529="","",'Paraclinicos '!W1529&lt;=8,1,'Paraclinicos '!W1529&gt;8,0)</f>
        <v>1</v>
      </c>
      <c r="L1585" cm="1">
        <f t="array" ref="L1585">_xlfn.IFS('Paraclinicos '!S1529="","",'Paraclinicos '!S1529&gt;=30,1,'Paraclinicos '!S1529&lt;30,0)</f>
        <v>0</v>
      </c>
      <c r="M1585" cm="1">
        <f t="array" ref="M1585">_xlfn.IFS(OR('Paraclinicos '!T1529="",'Paraclinicos '!U1529=""),"",OR('Paraclinicos '!T1529&lt;=90,'Paraclinicos '!U1529&lt;=60),1,OR('Paraclinicos '!T1529&gt;90,'Paraclinicos '!U1529&gt;60),0)</f>
        <v>0</v>
      </c>
      <c r="N1585" s="45">
        <f t="shared" si="74"/>
        <v>5</v>
      </c>
      <c r="O1585" cm="1">
        <f t="array" ref="O1585">_xlfn.IFS(OR('Paraclinicos '!M1529="",'Paraclinicos '!N1529="",'Paraclinicos '!N1529=0),"",'Paraclinicos '!M1529/'Paraclinicos '!N1529&lt;100,4,'Paraclinicos '!M1529/'Paraclinicos '!N1529&lt;200,3,'Paraclinicos '!M1529/'Paraclinicos '!N1529&lt;300,2,'Paraclinicos '!M1529/'Paraclinicos '!N1529&lt;400,1,'Paraclinicos '!M1529/'Paraclinicos '!N1529&gt;=400,0)</f>
        <v>1</v>
      </c>
      <c r="P1585" cm="1">
        <f t="array" ref="P1585">_xlfn.IFS('Paraclinicos '!C1529="","",'Paraclinicos '!C1529&lt;20,4,'Paraclinicos '!C1529&lt;50,3,'Paraclinicos '!C1529&lt;100,2,'Paraclinicos '!C1529&lt;150,1,'Paraclinicos '!C1529&gt;150,0)</f>
        <v>0</v>
      </c>
      <c r="Q1585" cm="1">
        <f t="array" ref="Q1585">_xlfn.IFS('Paraclinicos '!O1529="","",'Paraclinicos '!O1529&lt;1.2,0,'Paraclinicos '!O1529&lt;2,1,'Paraclinicos '!O1529&lt;3.5,2,'Paraclinicos '!O1529&lt;5,3,'Paraclinicos '!O1529&gt;5,4)</f>
        <v>0</v>
      </c>
      <c r="R1585" t="str" cm="1">
        <f t="array" ref="R1585">_xlfn.IFS('Paraclinicos '!J1529="","",'Paraclinicos '!J1529&lt;1.2,0,'Paraclinicos '!J1529&lt;2,1,'Paraclinicos '!J1529&lt;6,2,'Paraclinicos '!J1529&lt;12,3,'Paraclinicos '!J1529&gt;=12,4)</f>
        <v/>
      </c>
      <c r="S1585" cm="1">
        <f t="array" ref="S1585">_xlfn.IFS('Paraclinicos '!Y1529="","",'Paraclinicos '!Y1529&lt;70,1,'Paraclinicos '!Y1529&gt;=70,0)</f>
        <v>0</v>
      </c>
      <c r="T1585" cm="1">
        <f t="array" ref="T1585">_xlfn.IFS('Paraclinicos '!W1529="","",'Paraclinicos '!W1529&lt;6,4,'Paraclinicos '!W1529&lt;10,3,'Paraclinicos '!W1529&lt;13,2,'Paraclinicos '!W1529&lt;15,1,'Paraclinicos '!W1529=15,0)</f>
        <v>4</v>
      </c>
      <c r="U1585" s="54">
        <f t="shared" si="72"/>
        <v>5</v>
      </c>
      <c r="V1585" cm="1">
        <f t="array" ref="V1585">_xlfn.IFS('Paraclinicos '!S1529="","",OR('Paraclinicos '!S1529&lt;=8,'Paraclinicos '!S1529&gt;=25),3,'Paraclinicos '!S1529&lt;12,1,'Paraclinicos '!S1529&lt;21,0,'Paraclinicos '!S1529&lt;25,2)</f>
        <v>2</v>
      </c>
      <c r="W1585" t="str">
        <f>IFERROR(IF(INDEX('BD Demog para scores enalazar'!Y$2:'BD Demog para scores enalazar'!Y$3000,MATCH(Formulas!A1585,'BD Demog para scores enalazar'!A$2:'BD Demog para scores enalazar'!A$3000,0))=1,"SI","NO"),"")</f>
        <v>NO</v>
      </c>
      <c r="X1585" s="9" t="str">
        <f>IFERROR(IF(INDEX('BD Demog para scores enalazar'!AJ$2:'BD Demog para scores enalazar'!AJ$3000,MATCH(Formulas!A1585,'BD Demog para scores enalazar'!A$2:'BD Demog para scores enalazar'!A$3000,0))=1,"SI","NO"),"")</f>
        <v>NO</v>
      </c>
      <c r="Y1585" cm="1">
        <f t="array" ref="Y1585">IF(AND(W1585="NO",X1585="NO"),_xlfn.IFS('Paraclinicos '!K1529&lt;=91,3,'Paraclinicos '!K1529&lt;94,2,'Paraclinicos '!K1529&lt;96,1,'Paraclinicos '!K1529&gt;=96,0),"")</f>
        <v>1</v>
      </c>
      <c r="Z1585" t="str" cm="1">
        <f t="array" ref="Z1585">IF(OR(W1585="SI",X1585="SI"),_xlfn.IFS(OR(AND('Paraclinicos '!K1530&lt;=83),AND('Paraclinicos '!K1530&gt;=97,AA1585=2)),3,OR(AND('Paraclinicos '!K1530&lt;=86),AND('Paraclinicos '!K1530&gt;=94,AA1585=2)),2,OR(AND('Paraclinicos '!K1530&lt;=88),AND('Paraclinicos '!K1530&gt;=92,AA1585=2)),1,OR(AND('Paraclinicos '!K1530&gt;=88,'Paraclinicos '!K1530&lt;=92),AND('Paraclinicos '!K1530&gt;=93,AA1585=0)),0),"")</f>
        <v/>
      </c>
      <c r="AA1585" cm="1">
        <f t="array" ref="AA1585">_xlfn.IFS('Paraclinicos '!E1529="","",'Paraclinicos '!E1529="Oxigeno",2,'Paraclinicos '!E1529="Aire",0)</f>
        <v>2</v>
      </c>
    </row>
    <row r="1586" spans="1:27" x14ac:dyDescent="0.25">
      <c r="A1586">
        <f>'Paraclinicos '!A1530</f>
        <v>555</v>
      </c>
      <c r="B1586" s="3">
        <f>'Paraclinicos '!R1530</f>
        <v>44251</v>
      </c>
      <c r="C1586" cm="1">
        <f t="array" ref="C1586">_xlfn.IFS('Paraclinicos '!Q1530="","",'Paraclinicos '!Q1530&gt;60,3,'Paraclinicos '!Q1530&lt;=60,1)</f>
        <v>3</v>
      </c>
      <c r="D1586" t="str">
        <f>IFERROR(IF(INDEX('BD Demog para scores enalazar'!BC$2:BC$3000,MATCH(Formulas!A1586,'BD Demog para scores enalazar'!A$2:A$3000,0))=0,"SI","NO"),"")</f>
        <v>NO</v>
      </c>
      <c r="E1586" cm="1">
        <f t="array" ref="E1586">_xlfn.IFS(D1586="","",D1586="SI",4,D1586="NO",1)</f>
        <v>1</v>
      </c>
      <c r="F1586" cm="1">
        <f t="array" ref="F1586">_xlfn.IFS('Paraclinicos '!B1530="","",'Paraclinicos '!B1530&gt;1,1,'Paraclinicos '!B1530&lt;=1,3)</f>
        <v>3</v>
      </c>
      <c r="G1586" t="str" cm="1">
        <f t="array" ref="G1586">_xlfn.IFS('Paraclinicos '!D1530="","",AND('Paraclinicos '!D1530&gt;=250,'Paraclinicos '!D1530&lt;=500),2,'Paraclinicos '!D1530&gt;500,3,'Paraclinicos '!D1530&lt;250,1)</f>
        <v/>
      </c>
      <c r="H1586" s="50">
        <f t="shared" si="73"/>
        <v>7</v>
      </c>
      <c r="I1586" cm="1">
        <f t="array" ref="I1586">_xlfn.IFS('Paraclinicos '!Q1530="","",'Paraclinicos '!Q1530&gt;=65,1,'Paraclinicos '!Q1530&lt;65,0)</f>
        <v>0</v>
      </c>
      <c r="J1586" cm="1">
        <f t="array" ref="J1586">_xlfn.IFS('Paraclinicos '!I1530="","",'Paraclinicos '!I1530&gt;7,1,'Paraclinicos '!I1530&lt;=7,0)</f>
        <v>1</v>
      </c>
      <c r="K1586" cm="1">
        <f t="array" ref="K1586">_xlfn.IFS('Paraclinicos '!W1530="","",'Paraclinicos '!W1530&lt;=8,1,'Paraclinicos '!W1530&gt;8,0)</f>
        <v>1</v>
      </c>
      <c r="L1586" cm="1">
        <f t="array" ref="L1586">_xlfn.IFS('Paraclinicos '!S1530="","",'Paraclinicos '!S1530&gt;=30,1,'Paraclinicos '!S1530&lt;30,0)</f>
        <v>0</v>
      </c>
      <c r="M1586" cm="1">
        <f t="array" ref="M1586">_xlfn.IFS(OR('Paraclinicos '!T1530="",'Paraclinicos '!U1530=""),"",OR('Paraclinicos '!T1530&lt;=90,'Paraclinicos '!U1530&lt;=60),1,OR('Paraclinicos '!T1530&gt;90,'Paraclinicos '!U1530&gt;60),0)</f>
        <v>0</v>
      </c>
      <c r="N1586" s="45">
        <f t="shared" si="74"/>
        <v>4</v>
      </c>
      <c r="O1586" cm="1">
        <f t="array" ref="O1586">_xlfn.IFS(OR('Paraclinicos '!M1530="",'Paraclinicos '!N1530="",'Paraclinicos '!N1530=0),"",'Paraclinicos '!M1530/'Paraclinicos '!N1530&lt;100,4,'Paraclinicos '!M1530/'Paraclinicos '!N1530&lt;200,3,'Paraclinicos '!M1530/'Paraclinicos '!N1530&lt;300,2,'Paraclinicos '!M1530/'Paraclinicos '!N1530&lt;400,1,'Paraclinicos '!M1530/'Paraclinicos '!N1530&gt;=400,0)</f>
        <v>1</v>
      </c>
      <c r="P1586" cm="1">
        <f t="array" ref="P1586">_xlfn.IFS('Paraclinicos '!C1530="","",'Paraclinicos '!C1530&lt;20,4,'Paraclinicos '!C1530&lt;50,3,'Paraclinicos '!C1530&lt;100,2,'Paraclinicos '!C1530&lt;150,1,'Paraclinicos '!C1530&gt;150,0)</f>
        <v>0</v>
      </c>
      <c r="Q1586" cm="1">
        <f t="array" ref="Q1586">_xlfn.IFS('Paraclinicos '!O1530="","",'Paraclinicos '!O1530&lt;1.2,0,'Paraclinicos '!O1530&lt;2,1,'Paraclinicos '!O1530&lt;3.5,2,'Paraclinicos '!O1530&lt;5,3,'Paraclinicos '!O1530&gt;5,4)</f>
        <v>0</v>
      </c>
      <c r="R1586" t="str" cm="1">
        <f t="array" ref="R1586">_xlfn.IFS('Paraclinicos '!J1530="","",'Paraclinicos '!J1530&lt;1.2,0,'Paraclinicos '!J1530&lt;2,1,'Paraclinicos '!J1530&lt;6,2,'Paraclinicos '!J1530&lt;12,3,'Paraclinicos '!J1530&gt;=12,4)</f>
        <v/>
      </c>
      <c r="S1586" cm="1">
        <f t="array" ref="S1586">_xlfn.IFS('Paraclinicos '!Y1530="","",'Paraclinicos '!Y1530&lt;70,1,'Paraclinicos '!Y1530&gt;=70,0)</f>
        <v>0</v>
      </c>
      <c r="T1586" cm="1">
        <f t="array" ref="T1586">_xlfn.IFS('Paraclinicos '!W1530="","",'Paraclinicos '!W1530&lt;6,4,'Paraclinicos '!W1530&lt;10,3,'Paraclinicos '!W1530&lt;13,2,'Paraclinicos '!W1530&lt;15,1,'Paraclinicos '!W1530=15,0)</f>
        <v>4</v>
      </c>
      <c r="U1586" s="54">
        <f t="shared" si="72"/>
        <v>5</v>
      </c>
      <c r="V1586" cm="1">
        <f t="array" ref="V1586">_xlfn.IFS('Paraclinicos '!S1530="","",OR('Paraclinicos '!S1530&lt;=8,'Paraclinicos '!S1530&gt;=25),3,'Paraclinicos '!S1530&lt;12,1,'Paraclinicos '!S1530&lt;21,0,'Paraclinicos '!S1530&lt;25,2)</f>
        <v>2</v>
      </c>
      <c r="W1586" t="str">
        <f>IFERROR(IF(INDEX('BD Demog para scores enalazar'!Y$2:'BD Demog para scores enalazar'!Y$3000,MATCH(Formulas!A1586,'BD Demog para scores enalazar'!A$2:'BD Demog para scores enalazar'!A$3000,0))=1,"SI","NO"),"")</f>
        <v>NO</v>
      </c>
      <c r="X1586" s="9" t="str">
        <f>IFERROR(IF(INDEX('BD Demog para scores enalazar'!AJ$2:'BD Demog para scores enalazar'!AJ$3000,MATCH(Formulas!A1586,'BD Demog para scores enalazar'!A$2:'BD Demog para scores enalazar'!A$3000,0))=1,"SI","NO"),"")</f>
        <v>NO</v>
      </c>
      <c r="Y1586" cm="1">
        <f t="array" ref="Y1586">IF(AND(W1586="NO",X1586="NO"),_xlfn.IFS('Paraclinicos '!K1530&lt;=91,3,'Paraclinicos '!K1530&lt;94,2,'Paraclinicos '!K1530&lt;96,1,'Paraclinicos '!K1530&gt;=96,0),"")</f>
        <v>1</v>
      </c>
      <c r="Z1586" t="str" cm="1">
        <f t="array" ref="Z1586">IF(OR(W1586="SI",X1586="SI"),_xlfn.IFS(OR(AND('Paraclinicos '!K1531&lt;=83),AND('Paraclinicos '!K1531&gt;=97,AA1586=2)),3,OR(AND('Paraclinicos '!K1531&lt;=86),AND('Paraclinicos '!K1531&gt;=94,AA1586=2)),2,OR(AND('Paraclinicos '!K1531&lt;=88),AND('Paraclinicos '!K1531&gt;=92,AA1586=2)),1,OR(AND('Paraclinicos '!K1531&gt;=88,'Paraclinicos '!K1531&lt;=92),AND('Paraclinicos '!K1531&gt;=93,AA1586=0)),0),"")</f>
        <v/>
      </c>
      <c r="AA1586" cm="1">
        <f t="array" ref="AA1586">_xlfn.IFS('Paraclinicos '!E1530="","",'Paraclinicos '!E1530="Oxigeno",2,'Paraclinicos '!E1530="Aire",0)</f>
        <v>2</v>
      </c>
    </row>
    <row r="1587" spans="1:27" x14ac:dyDescent="0.25">
      <c r="A1587">
        <f>'Paraclinicos '!A1531</f>
        <v>555</v>
      </c>
      <c r="B1587" s="3">
        <f>'Paraclinicos '!R1531</f>
        <v>44253</v>
      </c>
      <c r="C1587" cm="1">
        <f t="array" ref="C1587">_xlfn.IFS('Paraclinicos '!Q1531="","",'Paraclinicos '!Q1531&gt;60,3,'Paraclinicos '!Q1531&lt;=60,1)</f>
        <v>3</v>
      </c>
      <c r="D1587" t="str">
        <f>IFERROR(IF(INDEX('BD Demog para scores enalazar'!BC$2:BC$3000,MATCH(Formulas!A1587,'BD Demog para scores enalazar'!A$2:A$3000,0))=0,"SI","NO"),"")</f>
        <v>NO</v>
      </c>
      <c r="E1587" cm="1">
        <f t="array" ref="E1587">_xlfn.IFS(D1587="","",D1587="SI",4,D1587="NO",1)</f>
        <v>1</v>
      </c>
      <c r="F1587" cm="1">
        <f t="array" ref="F1587">_xlfn.IFS('Paraclinicos '!B1531="","",'Paraclinicos '!B1531&gt;1,1,'Paraclinicos '!B1531&lt;=1,3)</f>
        <v>1</v>
      </c>
      <c r="G1587" t="str" cm="1">
        <f t="array" ref="G1587">_xlfn.IFS('Paraclinicos '!D1531="","",AND('Paraclinicos '!D1531&gt;=250,'Paraclinicos '!D1531&lt;=500),2,'Paraclinicos '!D1531&gt;500,3,'Paraclinicos '!D1531&lt;250,1)</f>
        <v/>
      </c>
      <c r="H1587" s="50">
        <f t="shared" si="73"/>
        <v>5</v>
      </c>
      <c r="I1587" cm="1">
        <f t="array" ref="I1587">_xlfn.IFS('Paraclinicos '!Q1531="","",'Paraclinicos '!Q1531&gt;=65,1,'Paraclinicos '!Q1531&lt;65,0)</f>
        <v>0</v>
      </c>
      <c r="J1587" cm="1">
        <f t="array" ref="J1587">_xlfn.IFS('Paraclinicos '!I1531="","",'Paraclinicos '!I1531&gt;7,1,'Paraclinicos '!I1531&lt;=7,0)</f>
        <v>1</v>
      </c>
      <c r="K1587" cm="1">
        <f t="array" ref="K1587">_xlfn.IFS('Paraclinicos '!W1531="","",'Paraclinicos '!W1531&lt;=8,1,'Paraclinicos '!W1531&gt;8,0)</f>
        <v>1</v>
      </c>
      <c r="L1587" cm="1">
        <f t="array" ref="L1587">_xlfn.IFS('Paraclinicos '!S1531="","",'Paraclinicos '!S1531&gt;=30,1,'Paraclinicos '!S1531&lt;30,0)</f>
        <v>0</v>
      </c>
      <c r="M1587" cm="1">
        <f t="array" ref="M1587">_xlfn.IFS(OR('Paraclinicos '!T1531="",'Paraclinicos '!U1531=""),"",OR('Paraclinicos '!T1531&lt;=90,'Paraclinicos '!U1531&lt;=60),1,OR('Paraclinicos '!T1531&gt;90,'Paraclinicos '!U1531&gt;60),0)</f>
        <v>0</v>
      </c>
      <c r="N1587" s="45">
        <f t="shared" si="74"/>
        <v>4</v>
      </c>
      <c r="O1587" cm="1">
        <f t="array" ref="O1587">_xlfn.IFS(OR('Paraclinicos '!M1531="",'Paraclinicos '!N1531="",'Paraclinicos '!N1531=0),"",'Paraclinicos '!M1531/'Paraclinicos '!N1531&lt;100,4,'Paraclinicos '!M1531/'Paraclinicos '!N1531&lt;200,3,'Paraclinicos '!M1531/'Paraclinicos '!N1531&lt;300,2,'Paraclinicos '!M1531/'Paraclinicos '!N1531&lt;400,1,'Paraclinicos '!M1531/'Paraclinicos '!N1531&gt;=400,0)</f>
        <v>1</v>
      </c>
      <c r="P1587" cm="1">
        <f t="array" ref="P1587">_xlfn.IFS('Paraclinicos '!C1531="","",'Paraclinicos '!C1531&lt;20,4,'Paraclinicos '!C1531&lt;50,3,'Paraclinicos '!C1531&lt;100,2,'Paraclinicos '!C1531&lt;150,1,'Paraclinicos '!C1531&gt;150,0)</f>
        <v>0</v>
      </c>
      <c r="Q1587" cm="1">
        <f t="array" ref="Q1587">_xlfn.IFS('Paraclinicos '!O1531="","",'Paraclinicos '!O1531&lt;1.2,0,'Paraclinicos '!O1531&lt;2,1,'Paraclinicos '!O1531&lt;3.5,2,'Paraclinicos '!O1531&lt;5,3,'Paraclinicos '!O1531&gt;5,4)</f>
        <v>0</v>
      </c>
      <c r="R1587" cm="1">
        <f t="array" ref="R1587">_xlfn.IFS('Paraclinicos '!J1531="","",'Paraclinicos '!J1531&lt;1.2,0,'Paraclinicos '!J1531&lt;2,1,'Paraclinicos '!J1531&lt;6,2,'Paraclinicos '!J1531&lt;12,3,'Paraclinicos '!J1531&gt;=12,4)</f>
        <v>0</v>
      </c>
      <c r="S1587" cm="1">
        <f t="array" ref="S1587">_xlfn.IFS('Paraclinicos '!Y1531="","",'Paraclinicos '!Y1531&lt;70,1,'Paraclinicos '!Y1531&gt;=70,0)</f>
        <v>0</v>
      </c>
      <c r="T1587" cm="1">
        <f t="array" ref="T1587">_xlfn.IFS('Paraclinicos '!W1531="","",'Paraclinicos '!W1531&lt;6,4,'Paraclinicos '!W1531&lt;10,3,'Paraclinicos '!W1531&lt;13,2,'Paraclinicos '!W1531&lt;15,1,'Paraclinicos '!W1531=15,0)</f>
        <v>4</v>
      </c>
      <c r="U1587" s="54">
        <f t="shared" si="72"/>
        <v>5</v>
      </c>
      <c r="V1587" cm="1">
        <f t="array" ref="V1587">_xlfn.IFS('Paraclinicos '!S1531="","",OR('Paraclinicos '!S1531&lt;=8,'Paraclinicos '!S1531&gt;=25),3,'Paraclinicos '!S1531&lt;12,1,'Paraclinicos '!S1531&lt;21,0,'Paraclinicos '!S1531&lt;25,2)</f>
        <v>0</v>
      </c>
      <c r="W1587" t="str">
        <f>IFERROR(IF(INDEX('BD Demog para scores enalazar'!Y$2:'BD Demog para scores enalazar'!Y$3000,MATCH(Formulas!A1587,'BD Demog para scores enalazar'!A$2:'BD Demog para scores enalazar'!A$3000,0))=1,"SI","NO"),"")</f>
        <v>NO</v>
      </c>
      <c r="X1587" s="9" t="str">
        <f>IFERROR(IF(INDEX('BD Demog para scores enalazar'!AJ$2:'BD Demog para scores enalazar'!AJ$3000,MATCH(Formulas!A1587,'BD Demog para scores enalazar'!A$2:'BD Demog para scores enalazar'!A$3000,0))=1,"SI","NO"),"")</f>
        <v>NO</v>
      </c>
      <c r="Y1587" cm="1">
        <f t="array" ref="Y1587">IF(AND(W1587="NO",X1587="NO"),_xlfn.IFS('Paraclinicos '!K1531&lt;=91,3,'Paraclinicos '!K1531&lt;94,2,'Paraclinicos '!K1531&lt;96,1,'Paraclinicos '!K1531&gt;=96,0),"")</f>
        <v>1</v>
      </c>
      <c r="Z1587" t="str" cm="1">
        <f t="array" ref="Z1587">IF(OR(W1587="SI",X1587="SI"),_xlfn.IFS(OR(AND('Paraclinicos '!K1532&lt;=83),AND('Paraclinicos '!K1532&gt;=97,AA1587=2)),3,OR(AND('Paraclinicos '!K1532&lt;=86),AND('Paraclinicos '!K1532&gt;=94,AA1587=2)),2,OR(AND('Paraclinicos '!K1532&lt;=88),AND('Paraclinicos '!K1532&gt;=92,AA1587=2)),1,OR(AND('Paraclinicos '!K1532&gt;=88,'Paraclinicos '!K1532&lt;=92),AND('Paraclinicos '!K1532&gt;=93,AA1587=0)),0),"")</f>
        <v/>
      </c>
      <c r="AA1587" cm="1">
        <f t="array" ref="AA1587">_xlfn.IFS('Paraclinicos '!E1531="","",'Paraclinicos '!E1531="Oxigeno",2,'Paraclinicos '!E1531="Aire",0)</f>
        <v>2</v>
      </c>
    </row>
    <row r="1588" spans="1:27" x14ac:dyDescent="0.25">
      <c r="A1588">
        <f>'Paraclinicos '!A1532</f>
        <v>557</v>
      </c>
      <c r="B1588" s="3">
        <f>'Paraclinicos '!R1532</f>
        <v>44209</v>
      </c>
      <c r="C1588" cm="1">
        <f t="array" ref="C1588">_xlfn.IFS('Paraclinicos '!Q1532="","",'Paraclinicos '!Q1532&gt;60,3,'Paraclinicos '!Q1532&lt;=60,1)</f>
        <v>3</v>
      </c>
      <c r="D1588" t="str">
        <f>IFERROR(IF(INDEX('BD Demog para scores enalazar'!BC$2:BC$3000,MATCH(Formulas!A1588,'BD Demog para scores enalazar'!A$2:A$3000,0))=0,"SI","NO"),"")</f>
        <v>SI</v>
      </c>
      <c r="E1588" cm="1">
        <f t="array" ref="E1588">_xlfn.IFS(D1588="","",D1588="SI",4,D1588="NO",1)</f>
        <v>4</v>
      </c>
      <c r="F1588" cm="1">
        <f t="array" ref="F1588">_xlfn.IFS('Paraclinicos '!B1532="","",'Paraclinicos '!B1532&gt;1,1,'Paraclinicos '!B1532&lt;=1,3)</f>
        <v>3</v>
      </c>
      <c r="G1588" cm="1">
        <f t="array" ref="G1588">_xlfn.IFS('Paraclinicos '!D1532="","",AND('Paraclinicos '!D1532&gt;=250,'Paraclinicos '!D1532&lt;=500),2,'Paraclinicos '!D1532&gt;500,3,'Paraclinicos '!D1532&lt;250,1)</f>
        <v>3</v>
      </c>
      <c r="H1588" s="50">
        <f t="shared" si="73"/>
        <v>13</v>
      </c>
      <c r="I1588" cm="1">
        <f t="array" ref="I1588">_xlfn.IFS('Paraclinicos '!Q1532="","",'Paraclinicos '!Q1532&gt;=65,1,'Paraclinicos '!Q1532&lt;65,0)</f>
        <v>1</v>
      </c>
      <c r="J1588" cm="1">
        <f t="array" ref="J1588">_xlfn.IFS('Paraclinicos '!I1532="","",'Paraclinicos '!I1532&gt;7,1,'Paraclinicos '!I1532&lt;=7,0)</f>
        <v>1</v>
      </c>
      <c r="K1588" cm="1">
        <f t="array" ref="K1588">_xlfn.IFS('Paraclinicos '!W1532="","",'Paraclinicos '!W1532&lt;=8,1,'Paraclinicos '!W1532&gt;8,0)</f>
        <v>0</v>
      </c>
      <c r="L1588" cm="1">
        <f t="array" ref="L1588">_xlfn.IFS('Paraclinicos '!S1532="","",'Paraclinicos '!S1532&gt;=30,1,'Paraclinicos '!S1532&lt;30,0)</f>
        <v>0</v>
      </c>
      <c r="M1588" cm="1">
        <f t="array" ref="M1588">_xlfn.IFS(OR('Paraclinicos '!T1532="",'Paraclinicos '!U1532=""),"",OR('Paraclinicos '!T1532&lt;=90,'Paraclinicos '!U1532&lt;=60),1,OR('Paraclinicos '!T1532&gt;90,'Paraclinicos '!U1532&gt;60),0)</f>
        <v>0</v>
      </c>
      <c r="N1588" s="45">
        <f t="shared" si="74"/>
        <v>3</v>
      </c>
      <c r="O1588" cm="1">
        <f t="array" ref="O1588">_xlfn.IFS(OR('Paraclinicos '!M1532="",'Paraclinicos '!N1532="",'Paraclinicos '!N1532=0),"",'Paraclinicos '!M1532/'Paraclinicos '!N1532&lt;100,4,'Paraclinicos '!M1532/'Paraclinicos '!N1532&lt;200,3,'Paraclinicos '!M1532/'Paraclinicos '!N1532&lt;300,2,'Paraclinicos '!M1532/'Paraclinicos '!N1532&lt;400,1,'Paraclinicos '!M1532/'Paraclinicos '!N1532&gt;=400,0)</f>
        <v>2</v>
      </c>
      <c r="P1588" cm="1">
        <f t="array" ref="P1588">_xlfn.IFS('Paraclinicos '!C1532="","",'Paraclinicos '!C1532&lt;20,4,'Paraclinicos '!C1532&lt;50,3,'Paraclinicos '!C1532&lt;100,2,'Paraclinicos '!C1532&lt;150,1,'Paraclinicos '!C1532&gt;150,0)</f>
        <v>0</v>
      </c>
      <c r="Q1588" cm="1">
        <f t="array" ref="Q1588">_xlfn.IFS('Paraclinicos '!O1532="","",'Paraclinicos '!O1532&lt;1.2,0,'Paraclinicos '!O1532&lt;2,1,'Paraclinicos '!O1532&lt;3.5,2,'Paraclinicos '!O1532&lt;5,3,'Paraclinicos '!O1532&gt;5,4)</f>
        <v>0</v>
      </c>
      <c r="R1588" cm="1">
        <f t="array" ref="R1588">_xlfn.IFS('Paraclinicos '!J1532="","",'Paraclinicos '!J1532&lt;1.2,0,'Paraclinicos '!J1532&lt;2,1,'Paraclinicos '!J1532&lt;6,2,'Paraclinicos '!J1532&lt;12,3,'Paraclinicos '!J1532&gt;=12,4)</f>
        <v>0</v>
      </c>
      <c r="S1588" cm="1">
        <f t="array" ref="S1588">_xlfn.IFS('Paraclinicos '!Y1532="","",'Paraclinicos '!Y1532&lt;70,1,'Paraclinicos '!Y1532&gt;=70,0)</f>
        <v>0</v>
      </c>
      <c r="T1588" cm="1">
        <f t="array" ref="T1588">_xlfn.IFS('Paraclinicos '!W1532="","",'Paraclinicos '!W1532&lt;6,4,'Paraclinicos '!W1532&lt;10,3,'Paraclinicos '!W1532&lt;13,2,'Paraclinicos '!W1532&lt;15,1,'Paraclinicos '!W1532=15,0)</f>
        <v>0</v>
      </c>
      <c r="U1588" s="54">
        <f t="shared" si="72"/>
        <v>2</v>
      </c>
      <c r="V1588" cm="1">
        <f t="array" ref="V1588">_xlfn.IFS('Paraclinicos '!S1532="","",OR('Paraclinicos '!S1532&lt;=8,'Paraclinicos '!S1532&gt;=25),3,'Paraclinicos '!S1532&lt;12,1,'Paraclinicos '!S1532&lt;21,0,'Paraclinicos '!S1532&lt;25,2)</f>
        <v>0</v>
      </c>
      <c r="W1588" t="str">
        <f>IFERROR(IF(INDEX('BD Demog para scores enalazar'!Y$2:'BD Demog para scores enalazar'!Y$3000,MATCH(Formulas!A1588,'BD Demog para scores enalazar'!A$2:'BD Demog para scores enalazar'!A$3000,0))=1,"SI","NO"),"")</f>
        <v>NO</v>
      </c>
      <c r="X1588" s="9" t="str">
        <f>IFERROR(IF(INDEX('BD Demog para scores enalazar'!AJ$2:'BD Demog para scores enalazar'!AJ$3000,MATCH(Formulas!A1588,'BD Demog para scores enalazar'!A$2:'BD Demog para scores enalazar'!A$3000,0))=1,"SI","NO"),"")</f>
        <v>NO</v>
      </c>
      <c r="Y1588" cm="1">
        <f t="array" ref="Y1588">IF(AND(W1588="NO",X1588="NO"),_xlfn.IFS('Paraclinicos '!K1532&lt;=91,3,'Paraclinicos '!K1532&lt;94,2,'Paraclinicos '!K1532&lt;96,1,'Paraclinicos '!K1532&gt;=96,0),"")</f>
        <v>3</v>
      </c>
      <c r="Z1588" t="str" cm="1">
        <f t="array" ref="Z1588">IF(OR(W1588="SI",X1588="SI"),_xlfn.IFS(OR(AND('Paraclinicos '!K1533&lt;=83),AND('Paraclinicos '!K1533&gt;=97,AA1588=2)),3,OR(AND('Paraclinicos '!K1533&lt;=86),AND('Paraclinicos '!K1533&gt;=94,AA1588=2)),2,OR(AND('Paraclinicos '!K1533&lt;=88),AND('Paraclinicos '!K1533&gt;=92,AA1588=2)),1,OR(AND('Paraclinicos '!K1533&gt;=88,'Paraclinicos '!K1533&lt;=92),AND('Paraclinicos '!K1533&gt;=93,AA1588=0)),0),"")</f>
        <v/>
      </c>
      <c r="AA1588" cm="1">
        <f t="array" ref="AA1588">_xlfn.IFS('Paraclinicos '!E1532="","",'Paraclinicos '!E1532="Oxigeno",2,'Paraclinicos '!E1532="Aire",0)</f>
        <v>2</v>
      </c>
    </row>
    <row r="1589" spans="1:27" x14ac:dyDescent="0.25">
      <c r="A1589">
        <f>'Paraclinicos '!A1533</f>
        <v>557</v>
      </c>
      <c r="B1589" s="3">
        <f>'Paraclinicos '!R1533</f>
        <v>44211</v>
      </c>
      <c r="C1589" cm="1">
        <f t="array" ref="C1589">_xlfn.IFS('Paraclinicos '!Q1533="","",'Paraclinicos '!Q1533&gt;60,3,'Paraclinicos '!Q1533&lt;=60,1)</f>
        <v>3</v>
      </c>
      <c r="D1589" t="str">
        <f>IFERROR(IF(INDEX('BD Demog para scores enalazar'!BC$2:BC$3000,MATCH(Formulas!A1589,'BD Demog para scores enalazar'!A$2:A$3000,0))=0,"SI","NO"),"")</f>
        <v>SI</v>
      </c>
      <c r="E1589" cm="1">
        <f t="array" ref="E1589">_xlfn.IFS(D1589="","",D1589="SI",4,D1589="NO",1)</f>
        <v>4</v>
      </c>
      <c r="F1589" cm="1">
        <f t="array" ref="F1589">_xlfn.IFS('Paraclinicos '!B1533="","",'Paraclinicos '!B1533&gt;1,1,'Paraclinicos '!B1533&lt;=1,3)</f>
        <v>3</v>
      </c>
      <c r="G1589" cm="1">
        <f t="array" ref="G1589">_xlfn.IFS('Paraclinicos '!D1533="","",AND('Paraclinicos '!D1533&gt;=250,'Paraclinicos '!D1533&lt;=500),2,'Paraclinicos '!D1533&gt;500,3,'Paraclinicos '!D1533&lt;250,1)</f>
        <v>3</v>
      </c>
      <c r="H1589" s="50">
        <f t="shared" si="73"/>
        <v>13</v>
      </c>
      <c r="I1589" cm="1">
        <f t="array" ref="I1589">_xlfn.IFS('Paraclinicos '!Q1533="","",'Paraclinicos '!Q1533&gt;=65,1,'Paraclinicos '!Q1533&lt;65,0)</f>
        <v>1</v>
      </c>
      <c r="J1589" cm="1">
        <f t="array" ref="J1589">_xlfn.IFS('Paraclinicos '!I1533="","",'Paraclinicos '!I1533&gt;7,1,'Paraclinicos '!I1533&lt;=7,0)</f>
        <v>1</v>
      </c>
      <c r="K1589" cm="1">
        <f t="array" ref="K1589">_xlfn.IFS('Paraclinicos '!W1533="","",'Paraclinicos '!W1533&lt;=8,1,'Paraclinicos '!W1533&gt;8,0)</f>
        <v>1</v>
      </c>
      <c r="L1589" cm="1">
        <f t="array" ref="L1589">_xlfn.IFS('Paraclinicos '!S1533="","",'Paraclinicos '!S1533&gt;=30,1,'Paraclinicos '!S1533&lt;30,0)</f>
        <v>0</v>
      </c>
      <c r="M1589" cm="1">
        <f t="array" ref="M1589">_xlfn.IFS(OR('Paraclinicos '!T1533="",'Paraclinicos '!U1533=""),"",OR('Paraclinicos '!T1533&lt;=90,'Paraclinicos '!U1533&lt;=60),1,OR('Paraclinicos '!T1533&gt;90,'Paraclinicos '!U1533&gt;60),0)</f>
        <v>0</v>
      </c>
      <c r="N1589" s="45">
        <f t="shared" si="74"/>
        <v>3</v>
      </c>
      <c r="O1589" cm="1">
        <f t="array" ref="O1589">_xlfn.IFS(OR('Paraclinicos '!M1533="",'Paraclinicos '!N1533="",'Paraclinicos '!N1533=0),"",'Paraclinicos '!M1533/'Paraclinicos '!N1533&lt;100,4,'Paraclinicos '!M1533/'Paraclinicos '!N1533&lt;200,3,'Paraclinicos '!M1533/'Paraclinicos '!N1533&lt;300,2,'Paraclinicos '!M1533/'Paraclinicos '!N1533&lt;400,1,'Paraclinicos '!M1533/'Paraclinicos '!N1533&gt;=400,0)</f>
        <v>2</v>
      </c>
      <c r="P1589" cm="1">
        <f t="array" ref="P1589">_xlfn.IFS('Paraclinicos '!C1533="","",'Paraclinicos '!C1533&lt;20,4,'Paraclinicos '!C1533&lt;50,3,'Paraclinicos '!C1533&lt;100,2,'Paraclinicos '!C1533&lt;150,1,'Paraclinicos '!C1533&gt;150,0)</f>
        <v>1</v>
      </c>
      <c r="Q1589" cm="1">
        <f t="array" ref="Q1589">_xlfn.IFS('Paraclinicos '!O1533="","",'Paraclinicos '!O1533&lt;1.2,0,'Paraclinicos '!O1533&lt;2,1,'Paraclinicos '!O1533&lt;3.5,2,'Paraclinicos '!O1533&lt;5,3,'Paraclinicos '!O1533&gt;5,4)</f>
        <v>0</v>
      </c>
      <c r="R1589" t="str" cm="1">
        <f t="array" ref="R1589">_xlfn.IFS('Paraclinicos '!J1533="","",'Paraclinicos '!J1533&lt;1.2,0,'Paraclinicos '!J1533&lt;2,1,'Paraclinicos '!J1533&lt;6,2,'Paraclinicos '!J1533&lt;12,3,'Paraclinicos '!J1533&gt;=12,4)</f>
        <v/>
      </c>
      <c r="S1589" cm="1">
        <f t="array" ref="S1589">_xlfn.IFS('Paraclinicos '!Y1533="","",'Paraclinicos '!Y1533&lt;70,1,'Paraclinicos '!Y1533&gt;=70,0)</f>
        <v>0</v>
      </c>
      <c r="T1589" cm="1">
        <f t="array" ref="T1589">_xlfn.IFS('Paraclinicos '!W1533="","",'Paraclinicos '!W1533&lt;6,4,'Paraclinicos '!W1533&lt;10,3,'Paraclinicos '!W1533&lt;13,2,'Paraclinicos '!W1533&lt;15,1,'Paraclinicos '!W1533=15,0)</f>
        <v>4</v>
      </c>
      <c r="U1589" s="54">
        <f t="shared" si="72"/>
        <v>7</v>
      </c>
      <c r="V1589" cm="1">
        <f t="array" ref="V1589">_xlfn.IFS('Paraclinicos '!S1533="","",OR('Paraclinicos '!S1533&lt;=8,'Paraclinicos '!S1533&gt;=25),3,'Paraclinicos '!S1533&lt;12,1,'Paraclinicos '!S1533&lt;21,0,'Paraclinicos '!S1533&lt;25,2)</f>
        <v>0</v>
      </c>
      <c r="W1589" t="str">
        <f>IFERROR(IF(INDEX('BD Demog para scores enalazar'!Y$2:'BD Demog para scores enalazar'!Y$3000,MATCH(Formulas!A1589,'BD Demog para scores enalazar'!A$2:'BD Demog para scores enalazar'!A$3000,0))=1,"SI","NO"),"")</f>
        <v>NO</v>
      </c>
      <c r="X1589" s="9" t="str">
        <f>IFERROR(IF(INDEX('BD Demog para scores enalazar'!AJ$2:'BD Demog para scores enalazar'!AJ$3000,MATCH(Formulas!A1589,'BD Demog para scores enalazar'!A$2:'BD Demog para scores enalazar'!A$3000,0))=1,"SI","NO"),"")</f>
        <v>NO</v>
      </c>
      <c r="Y1589" cm="1">
        <f t="array" ref="Y1589">IF(AND(W1589="NO",X1589="NO"),_xlfn.IFS('Paraclinicos '!K1533&lt;=91,3,'Paraclinicos '!K1533&lt;94,2,'Paraclinicos '!K1533&lt;96,1,'Paraclinicos '!K1533&gt;=96,0),"")</f>
        <v>3</v>
      </c>
      <c r="Z1589" t="str" cm="1">
        <f t="array" ref="Z1589">IF(OR(W1589="SI",X1589="SI"),_xlfn.IFS(OR(AND('Paraclinicos '!K1534&lt;=83),AND('Paraclinicos '!K1534&gt;=97,AA1589=2)),3,OR(AND('Paraclinicos '!K1534&lt;=86),AND('Paraclinicos '!K1534&gt;=94,AA1589=2)),2,OR(AND('Paraclinicos '!K1534&lt;=88),AND('Paraclinicos '!K1534&gt;=92,AA1589=2)),1,OR(AND('Paraclinicos '!K1534&gt;=88,'Paraclinicos '!K1534&lt;=92),AND('Paraclinicos '!K1534&gt;=93,AA1589=0)),0),"")</f>
        <v/>
      </c>
      <c r="AA1589" cm="1">
        <f t="array" ref="AA1589">_xlfn.IFS('Paraclinicos '!E1533="","",'Paraclinicos '!E1533="Oxigeno",2,'Paraclinicos '!E1533="Aire",0)</f>
        <v>2</v>
      </c>
    </row>
    <row r="1590" spans="1:27" x14ac:dyDescent="0.25">
      <c r="A1590">
        <f>'Paraclinicos '!A1534</f>
        <v>557</v>
      </c>
      <c r="B1590" s="3">
        <f>'Paraclinicos '!R1534</f>
        <v>44212</v>
      </c>
      <c r="C1590" cm="1">
        <f t="array" ref="C1590">_xlfn.IFS('Paraclinicos '!Q1534="","",'Paraclinicos '!Q1534&gt;60,3,'Paraclinicos '!Q1534&lt;=60,1)</f>
        <v>3</v>
      </c>
      <c r="D1590" t="str">
        <f>IFERROR(IF(INDEX('BD Demog para scores enalazar'!BC$2:BC$3000,MATCH(Formulas!A1590,'BD Demog para scores enalazar'!A$2:A$3000,0))=0,"SI","NO"),"")</f>
        <v>SI</v>
      </c>
      <c r="E1590" cm="1">
        <f t="array" ref="E1590">_xlfn.IFS(D1590="","",D1590="SI",4,D1590="NO",1)</f>
        <v>4</v>
      </c>
      <c r="F1590" cm="1">
        <f t="array" ref="F1590">_xlfn.IFS('Paraclinicos '!B1534="","",'Paraclinicos '!B1534&gt;1,1,'Paraclinicos '!B1534&lt;=1,3)</f>
        <v>3</v>
      </c>
      <c r="G1590" cm="1">
        <f t="array" ref="G1590">_xlfn.IFS('Paraclinicos '!D1534="","",AND('Paraclinicos '!D1534&gt;=250,'Paraclinicos '!D1534&lt;=500),2,'Paraclinicos '!D1534&gt;500,3,'Paraclinicos '!D1534&lt;250,1)</f>
        <v>3</v>
      </c>
      <c r="H1590" s="50">
        <f t="shared" si="73"/>
        <v>13</v>
      </c>
      <c r="I1590" cm="1">
        <f t="array" ref="I1590">_xlfn.IFS('Paraclinicos '!Q1534="","",'Paraclinicos '!Q1534&gt;=65,1,'Paraclinicos '!Q1534&lt;65,0)</f>
        <v>1</v>
      </c>
      <c r="J1590" cm="1">
        <f t="array" ref="J1590">_xlfn.IFS('Paraclinicos '!I1534="","",'Paraclinicos '!I1534&gt;7,1,'Paraclinicos '!I1534&lt;=7,0)</f>
        <v>1</v>
      </c>
      <c r="K1590" cm="1">
        <f t="array" ref="K1590">_xlfn.IFS('Paraclinicos '!W1534="","",'Paraclinicos '!W1534&lt;=8,1,'Paraclinicos '!W1534&gt;8,0)</f>
        <v>1</v>
      </c>
      <c r="L1590" cm="1">
        <f t="array" ref="L1590">_xlfn.IFS('Paraclinicos '!S1534="","",'Paraclinicos '!S1534&gt;=30,1,'Paraclinicos '!S1534&lt;30,0)</f>
        <v>0</v>
      </c>
      <c r="M1590" cm="1">
        <f t="array" ref="M1590">_xlfn.IFS(OR('Paraclinicos '!T1534="",'Paraclinicos '!U1534=""),"",OR('Paraclinicos '!T1534&lt;=90,'Paraclinicos '!U1534&lt;=60),1,OR('Paraclinicos '!T1534&gt;90,'Paraclinicos '!U1534&gt;60),0)</f>
        <v>0</v>
      </c>
      <c r="N1590" s="45">
        <f t="shared" si="74"/>
        <v>4</v>
      </c>
      <c r="O1590" cm="1">
        <f t="array" ref="O1590">_xlfn.IFS(OR('Paraclinicos '!M1534="",'Paraclinicos '!N1534="",'Paraclinicos '!N1534=0),"",'Paraclinicos '!M1534/'Paraclinicos '!N1534&lt;100,4,'Paraclinicos '!M1534/'Paraclinicos '!N1534&lt;200,3,'Paraclinicos '!M1534/'Paraclinicos '!N1534&lt;300,2,'Paraclinicos '!M1534/'Paraclinicos '!N1534&lt;400,1,'Paraclinicos '!M1534/'Paraclinicos '!N1534&gt;=400,0)</f>
        <v>3</v>
      </c>
      <c r="P1590" cm="1">
        <f t="array" ref="P1590">_xlfn.IFS('Paraclinicos '!C1534="","",'Paraclinicos '!C1534&lt;20,4,'Paraclinicos '!C1534&lt;50,3,'Paraclinicos '!C1534&lt;100,2,'Paraclinicos '!C1534&lt;150,1,'Paraclinicos '!C1534&gt;150,0)</f>
        <v>0</v>
      </c>
      <c r="Q1590" cm="1">
        <f t="array" ref="Q1590">_xlfn.IFS('Paraclinicos '!O1534="","",'Paraclinicos '!O1534&lt;1.2,0,'Paraclinicos '!O1534&lt;2,1,'Paraclinicos '!O1534&lt;3.5,2,'Paraclinicos '!O1534&lt;5,3,'Paraclinicos '!O1534&gt;5,4)</f>
        <v>0</v>
      </c>
      <c r="R1590" cm="1">
        <f t="array" ref="R1590">_xlfn.IFS('Paraclinicos '!J1534="","",'Paraclinicos '!J1534&lt;1.2,0,'Paraclinicos '!J1534&lt;2,1,'Paraclinicos '!J1534&lt;6,2,'Paraclinicos '!J1534&lt;12,3,'Paraclinicos '!J1534&gt;=12,4)</f>
        <v>1</v>
      </c>
      <c r="S1590" cm="1">
        <f t="array" ref="S1590">_xlfn.IFS('Paraclinicos '!Y1534="","",'Paraclinicos '!Y1534&lt;70,1,'Paraclinicos '!Y1534&gt;=70,0)</f>
        <v>0</v>
      </c>
      <c r="T1590" cm="1">
        <f t="array" ref="T1590">_xlfn.IFS('Paraclinicos '!W1534="","",'Paraclinicos '!W1534&lt;6,4,'Paraclinicos '!W1534&lt;10,3,'Paraclinicos '!W1534&lt;13,2,'Paraclinicos '!W1534&lt;15,1,'Paraclinicos '!W1534=15,0)</f>
        <v>3</v>
      </c>
      <c r="U1590" s="54">
        <f t="shared" si="72"/>
        <v>7</v>
      </c>
      <c r="V1590" cm="1">
        <f t="array" ref="V1590">_xlfn.IFS('Paraclinicos '!S1534="","",OR('Paraclinicos '!S1534&lt;=8,'Paraclinicos '!S1534&gt;=25),3,'Paraclinicos '!S1534&lt;12,1,'Paraclinicos '!S1534&lt;21,0,'Paraclinicos '!S1534&lt;25,2)</f>
        <v>0</v>
      </c>
      <c r="W1590" t="str">
        <f>IFERROR(IF(INDEX('BD Demog para scores enalazar'!Y$2:'BD Demog para scores enalazar'!Y$3000,MATCH(Formulas!A1590,'BD Demog para scores enalazar'!A$2:'BD Demog para scores enalazar'!A$3000,0))=1,"SI","NO"),"")</f>
        <v>NO</v>
      </c>
      <c r="X1590" s="9" t="str">
        <f>IFERROR(IF(INDEX('BD Demog para scores enalazar'!AJ$2:'BD Demog para scores enalazar'!AJ$3000,MATCH(Formulas!A1590,'BD Demog para scores enalazar'!A$2:'BD Demog para scores enalazar'!A$3000,0))=1,"SI","NO"),"")</f>
        <v>NO</v>
      </c>
      <c r="Y1590" cm="1">
        <f t="array" ref="Y1590">IF(AND(W1590="NO",X1590="NO"),_xlfn.IFS('Paraclinicos '!K1534&lt;=91,3,'Paraclinicos '!K1534&lt;94,2,'Paraclinicos '!K1534&lt;96,1,'Paraclinicos '!K1534&gt;=96,0),"")</f>
        <v>3</v>
      </c>
      <c r="Z1590" t="str" cm="1">
        <f t="array" ref="Z1590">IF(OR(W1590="SI",X1590="SI"),_xlfn.IFS(OR(AND('Paraclinicos '!K1535&lt;=83),AND('Paraclinicos '!K1535&gt;=97,AA1590=2)),3,OR(AND('Paraclinicos '!K1535&lt;=86),AND('Paraclinicos '!K1535&gt;=94,AA1590=2)),2,OR(AND('Paraclinicos '!K1535&lt;=88),AND('Paraclinicos '!K1535&gt;=92,AA1590=2)),1,OR(AND('Paraclinicos '!K1535&gt;=88,'Paraclinicos '!K1535&lt;=92),AND('Paraclinicos '!K1535&gt;=93,AA1590=0)),0),"")</f>
        <v/>
      </c>
      <c r="AA1590" cm="1">
        <f t="array" ref="AA1590">_xlfn.IFS('Paraclinicos '!E1534="","",'Paraclinicos '!E1534="Oxigeno",2,'Paraclinicos '!E1534="Aire",0)</f>
        <v>2</v>
      </c>
    </row>
    <row r="1591" spans="1:27" x14ac:dyDescent="0.25">
      <c r="A1591">
        <f>'Paraclinicos '!A1535</f>
        <v>557</v>
      </c>
      <c r="B1591" s="3">
        <f>'Paraclinicos '!R1535</f>
        <v>44213</v>
      </c>
      <c r="C1591" cm="1">
        <f t="array" ref="C1591">_xlfn.IFS('Paraclinicos '!Q1535="","",'Paraclinicos '!Q1535&gt;60,3,'Paraclinicos '!Q1535&lt;=60,1)</f>
        <v>3</v>
      </c>
      <c r="D1591" t="str">
        <f>IFERROR(IF(INDEX('BD Demog para scores enalazar'!BC$2:BC$3000,MATCH(Formulas!A1591,'BD Demog para scores enalazar'!A$2:A$3000,0))=0,"SI","NO"),"")</f>
        <v>SI</v>
      </c>
      <c r="E1591" cm="1">
        <f t="array" ref="E1591">_xlfn.IFS(D1591="","",D1591="SI",4,D1591="NO",1)</f>
        <v>4</v>
      </c>
      <c r="F1591" cm="1">
        <f t="array" ref="F1591">_xlfn.IFS('Paraclinicos '!B1535="","",'Paraclinicos '!B1535&gt;1,1,'Paraclinicos '!B1535&lt;=1,3)</f>
        <v>3</v>
      </c>
      <c r="G1591" cm="1">
        <f t="array" ref="G1591">_xlfn.IFS('Paraclinicos '!D1535="","",AND('Paraclinicos '!D1535&gt;=250,'Paraclinicos '!D1535&lt;=500),2,'Paraclinicos '!D1535&gt;500,3,'Paraclinicos '!D1535&lt;250,1)</f>
        <v>2</v>
      </c>
      <c r="H1591" s="50">
        <f t="shared" si="73"/>
        <v>12</v>
      </c>
      <c r="I1591" cm="1">
        <f t="array" ref="I1591">_xlfn.IFS('Paraclinicos '!Q1535="","",'Paraclinicos '!Q1535&gt;=65,1,'Paraclinicos '!Q1535&lt;65,0)</f>
        <v>1</v>
      </c>
      <c r="J1591" cm="1">
        <f t="array" ref="J1591">_xlfn.IFS('Paraclinicos '!I1535="","",'Paraclinicos '!I1535&gt;7,1,'Paraclinicos '!I1535&lt;=7,0)</f>
        <v>1</v>
      </c>
      <c r="K1591" cm="1">
        <f t="array" ref="K1591">_xlfn.IFS('Paraclinicos '!W1535="","",'Paraclinicos '!W1535&lt;=8,1,'Paraclinicos '!W1535&gt;8,0)</f>
        <v>1</v>
      </c>
      <c r="L1591" cm="1">
        <f t="array" ref="L1591">_xlfn.IFS('Paraclinicos '!S1535="","",'Paraclinicos '!S1535&gt;=30,1,'Paraclinicos '!S1535&lt;30,0)</f>
        <v>0</v>
      </c>
      <c r="M1591" cm="1">
        <f t="array" ref="M1591">_xlfn.IFS(OR('Paraclinicos '!T1535="",'Paraclinicos '!U1535=""),"",OR('Paraclinicos '!T1535&lt;=90,'Paraclinicos '!U1535&lt;=60),1,OR('Paraclinicos '!T1535&gt;90,'Paraclinicos '!U1535&gt;60),0)</f>
        <v>0</v>
      </c>
      <c r="N1591" s="45">
        <f t="shared" si="74"/>
        <v>4</v>
      </c>
      <c r="O1591" cm="1">
        <f t="array" ref="O1591">_xlfn.IFS(OR('Paraclinicos '!M1535="",'Paraclinicos '!N1535="",'Paraclinicos '!N1535=0),"",'Paraclinicos '!M1535/'Paraclinicos '!N1535&lt;100,4,'Paraclinicos '!M1535/'Paraclinicos '!N1535&lt;200,3,'Paraclinicos '!M1535/'Paraclinicos '!N1535&lt;300,2,'Paraclinicos '!M1535/'Paraclinicos '!N1535&lt;400,1,'Paraclinicos '!M1535/'Paraclinicos '!N1535&gt;=400,0)</f>
        <v>2</v>
      </c>
      <c r="P1591" cm="1">
        <f t="array" ref="P1591">_xlfn.IFS('Paraclinicos '!C1535="","",'Paraclinicos '!C1535&lt;20,4,'Paraclinicos '!C1535&lt;50,3,'Paraclinicos '!C1535&lt;100,2,'Paraclinicos '!C1535&lt;150,1,'Paraclinicos '!C1535&gt;150,0)</f>
        <v>0</v>
      </c>
      <c r="Q1591" cm="1">
        <f t="array" ref="Q1591">_xlfn.IFS('Paraclinicos '!O1535="","",'Paraclinicos '!O1535&lt;1.2,0,'Paraclinicos '!O1535&lt;2,1,'Paraclinicos '!O1535&lt;3.5,2,'Paraclinicos '!O1535&lt;5,3,'Paraclinicos '!O1535&gt;5,4)</f>
        <v>2</v>
      </c>
      <c r="R1591" cm="1">
        <f t="array" ref="R1591">_xlfn.IFS('Paraclinicos '!J1535="","",'Paraclinicos '!J1535&lt;1.2,0,'Paraclinicos '!J1535&lt;2,1,'Paraclinicos '!J1535&lt;6,2,'Paraclinicos '!J1535&lt;12,3,'Paraclinicos '!J1535&gt;=12,4)</f>
        <v>0</v>
      </c>
      <c r="S1591" cm="1">
        <f t="array" ref="S1591">_xlfn.IFS('Paraclinicos '!Y1535="","",'Paraclinicos '!Y1535&lt;70,1,'Paraclinicos '!Y1535&gt;=70,0)</f>
        <v>0</v>
      </c>
      <c r="T1591" cm="1">
        <f t="array" ref="T1591">_xlfn.IFS('Paraclinicos '!W1535="","",'Paraclinicos '!W1535&lt;6,4,'Paraclinicos '!W1535&lt;10,3,'Paraclinicos '!W1535&lt;13,2,'Paraclinicos '!W1535&lt;15,1,'Paraclinicos '!W1535=15,0)</f>
        <v>3</v>
      </c>
      <c r="U1591" s="54">
        <f t="shared" si="72"/>
        <v>7</v>
      </c>
      <c r="V1591" cm="1">
        <f t="array" ref="V1591">_xlfn.IFS('Paraclinicos '!S1535="","",OR('Paraclinicos '!S1535&lt;=8,'Paraclinicos '!S1535&gt;=25),3,'Paraclinicos '!S1535&lt;12,1,'Paraclinicos '!S1535&lt;21,0,'Paraclinicos '!S1535&lt;25,2)</f>
        <v>3</v>
      </c>
      <c r="W1591" t="str">
        <f>IFERROR(IF(INDEX('BD Demog para scores enalazar'!Y$2:'BD Demog para scores enalazar'!Y$3000,MATCH(Formulas!A1591,'BD Demog para scores enalazar'!A$2:'BD Demog para scores enalazar'!A$3000,0))=1,"SI","NO"),"")</f>
        <v>NO</v>
      </c>
      <c r="X1591" s="9" t="str">
        <f>IFERROR(IF(INDEX('BD Demog para scores enalazar'!AJ$2:'BD Demog para scores enalazar'!AJ$3000,MATCH(Formulas!A1591,'BD Demog para scores enalazar'!A$2:'BD Demog para scores enalazar'!A$3000,0))=1,"SI","NO"),"")</f>
        <v>NO</v>
      </c>
      <c r="Y1591" cm="1">
        <f t="array" ref="Y1591">IF(AND(W1591="NO",X1591="NO"),_xlfn.IFS('Paraclinicos '!K1535&lt;=91,3,'Paraclinicos '!K1535&lt;94,2,'Paraclinicos '!K1535&lt;96,1,'Paraclinicos '!K1535&gt;=96,0),"")</f>
        <v>3</v>
      </c>
      <c r="Z1591" t="str" cm="1">
        <f t="array" ref="Z1591">IF(OR(W1591="SI",X1591="SI"),_xlfn.IFS(OR(AND('Paraclinicos '!K1536&lt;=83),AND('Paraclinicos '!K1536&gt;=97,AA1591=2)),3,OR(AND('Paraclinicos '!K1536&lt;=86),AND('Paraclinicos '!K1536&gt;=94,AA1591=2)),2,OR(AND('Paraclinicos '!K1536&lt;=88),AND('Paraclinicos '!K1536&gt;=92,AA1591=2)),1,OR(AND('Paraclinicos '!K1536&gt;=88,'Paraclinicos '!K1536&lt;=92),AND('Paraclinicos '!K1536&gt;=93,AA1591=0)),0),"")</f>
        <v/>
      </c>
      <c r="AA1591" cm="1">
        <f t="array" ref="AA1591">_xlfn.IFS('Paraclinicos '!E1535="","",'Paraclinicos '!E1535="Oxigeno",2,'Paraclinicos '!E1535="Aire",0)</f>
        <v>2</v>
      </c>
    </row>
    <row r="1592" spans="1:27" x14ac:dyDescent="0.25">
      <c r="A1592">
        <f>'Paraclinicos '!A1536</f>
        <v>557</v>
      </c>
      <c r="B1592" s="3">
        <f>'Paraclinicos '!R1536</f>
        <v>44215</v>
      </c>
      <c r="C1592" cm="1">
        <f t="array" ref="C1592">_xlfn.IFS('Paraclinicos '!Q1536="","",'Paraclinicos '!Q1536&gt;60,3,'Paraclinicos '!Q1536&lt;=60,1)</f>
        <v>3</v>
      </c>
      <c r="D1592" t="str">
        <f>IFERROR(IF(INDEX('BD Demog para scores enalazar'!BC$2:BC$3000,MATCH(Formulas!A1592,'BD Demog para scores enalazar'!A$2:A$3000,0))=0,"SI","NO"),"")</f>
        <v>SI</v>
      </c>
      <c r="E1592" cm="1">
        <f t="array" ref="E1592">_xlfn.IFS(D1592="","",D1592="SI",4,D1592="NO",1)</f>
        <v>4</v>
      </c>
      <c r="F1592" cm="1">
        <f t="array" ref="F1592">_xlfn.IFS('Paraclinicos '!B1536="","",'Paraclinicos '!B1536&gt;1,1,'Paraclinicos '!B1536&lt;=1,3)</f>
        <v>3</v>
      </c>
      <c r="G1592" cm="1">
        <f t="array" ref="G1592">_xlfn.IFS('Paraclinicos '!D1536="","",AND('Paraclinicos '!D1536&gt;=250,'Paraclinicos '!D1536&lt;=500),2,'Paraclinicos '!D1536&gt;500,3,'Paraclinicos '!D1536&lt;250,1)</f>
        <v>2</v>
      </c>
      <c r="H1592" s="50">
        <f t="shared" si="73"/>
        <v>12</v>
      </c>
      <c r="I1592" cm="1">
        <f t="array" ref="I1592">_xlfn.IFS('Paraclinicos '!Q1536="","",'Paraclinicos '!Q1536&gt;=65,1,'Paraclinicos '!Q1536&lt;65,0)</f>
        <v>1</v>
      </c>
      <c r="J1592" cm="1">
        <f t="array" ref="J1592">_xlfn.IFS('Paraclinicos '!I1536="","",'Paraclinicos '!I1536&gt;7,1,'Paraclinicos '!I1536&lt;=7,0)</f>
        <v>1</v>
      </c>
      <c r="K1592" cm="1">
        <f t="array" ref="K1592">_xlfn.IFS('Paraclinicos '!W1536="","",'Paraclinicos '!W1536&lt;=8,1,'Paraclinicos '!W1536&gt;8,0)</f>
        <v>1</v>
      </c>
      <c r="L1592" cm="1">
        <f t="array" ref="L1592">_xlfn.IFS('Paraclinicos '!S1536="","",'Paraclinicos '!S1536&gt;=30,1,'Paraclinicos '!S1536&lt;30,0)</f>
        <v>0</v>
      </c>
      <c r="M1592" cm="1">
        <f t="array" ref="M1592">_xlfn.IFS(OR('Paraclinicos '!T1536="",'Paraclinicos '!U1536=""),"",OR('Paraclinicos '!T1536&lt;=90,'Paraclinicos '!U1536&lt;=60),1,OR('Paraclinicos '!T1536&gt;90,'Paraclinicos '!U1536&gt;60),0)</f>
        <v>0</v>
      </c>
      <c r="N1592" s="45">
        <f t="shared" si="74"/>
        <v>4</v>
      </c>
      <c r="O1592" cm="1">
        <f t="array" ref="O1592">_xlfn.IFS(OR('Paraclinicos '!M1536="",'Paraclinicos '!N1536="",'Paraclinicos '!N1536=0),"",'Paraclinicos '!M1536/'Paraclinicos '!N1536&lt;100,4,'Paraclinicos '!M1536/'Paraclinicos '!N1536&lt;200,3,'Paraclinicos '!M1536/'Paraclinicos '!N1536&lt;300,2,'Paraclinicos '!M1536/'Paraclinicos '!N1536&lt;400,1,'Paraclinicos '!M1536/'Paraclinicos '!N1536&gt;=400,0)</f>
        <v>1</v>
      </c>
      <c r="P1592" cm="1">
        <f t="array" ref="P1592">_xlfn.IFS('Paraclinicos '!C1536="","",'Paraclinicos '!C1536&lt;20,4,'Paraclinicos '!C1536&lt;50,3,'Paraclinicos '!C1536&lt;100,2,'Paraclinicos '!C1536&lt;150,1,'Paraclinicos '!C1536&gt;150,0)</f>
        <v>2</v>
      </c>
      <c r="Q1592" cm="1">
        <f t="array" ref="Q1592">_xlfn.IFS('Paraclinicos '!O1536="","",'Paraclinicos '!O1536&lt;1.2,0,'Paraclinicos '!O1536&lt;2,1,'Paraclinicos '!O1536&lt;3.5,2,'Paraclinicos '!O1536&lt;5,3,'Paraclinicos '!O1536&gt;5,4)</f>
        <v>4</v>
      </c>
      <c r="R1592" cm="1">
        <f t="array" ref="R1592">_xlfn.IFS('Paraclinicos '!J1536="","",'Paraclinicos '!J1536&lt;1.2,0,'Paraclinicos '!J1536&lt;2,1,'Paraclinicos '!J1536&lt;6,2,'Paraclinicos '!J1536&lt;12,3,'Paraclinicos '!J1536&gt;=12,4)</f>
        <v>0</v>
      </c>
      <c r="S1592" cm="1">
        <f t="array" ref="S1592">_xlfn.IFS('Paraclinicos '!Y1536="","",'Paraclinicos '!Y1536&lt;70,1,'Paraclinicos '!Y1536&gt;=70,0)</f>
        <v>0</v>
      </c>
      <c r="T1592" cm="1">
        <f t="array" ref="T1592">_xlfn.IFS('Paraclinicos '!W1536="","",'Paraclinicos '!W1536&lt;6,4,'Paraclinicos '!W1536&lt;10,3,'Paraclinicos '!W1536&lt;13,2,'Paraclinicos '!W1536&lt;15,1,'Paraclinicos '!W1536=15,0)</f>
        <v>4</v>
      </c>
      <c r="U1592" s="54">
        <f t="shared" si="72"/>
        <v>11</v>
      </c>
      <c r="V1592" cm="1">
        <f t="array" ref="V1592">_xlfn.IFS('Paraclinicos '!S1536="","",OR('Paraclinicos '!S1536&lt;=8,'Paraclinicos '!S1536&gt;=25),3,'Paraclinicos '!S1536&lt;12,1,'Paraclinicos '!S1536&lt;21,0,'Paraclinicos '!S1536&lt;25,2)</f>
        <v>2</v>
      </c>
      <c r="W1592" t="str">
        <f>IFERROR(IF(INDEX('BD Demog para scores enalazar'!Y$2:'BD Demog para scores enalazar'!Y$3000,MATCH(Formulas!A1592,'BD Demog para scores enalazar'!A$2:'BD Demog para scores enalazar'!A$3000,0))=1,"SI","NO"),"")</f>
        <v>NO</v>
      </c>
      <c r="X1592" s="9" t="str">
        <f>IFERROR(IF(INDEX('BD Demog para scores enalazar'!AJ$2:'BD Demog para scores enalazar'!AJ$3000,MATCH(Formulas!A1592,'BD Demog para scores enalazar'!A$2:'BD Demog para scores enalazar'!A$3000,0))=1,"SI","NO"),"")</f>
        <v>NO</v>
      </c>
      <c r="Y1592" cm="1">
        <f t="array" ref="Y1592">IF(AND(W1592="NO",X1592="NO"),_xlfn.IFS('Paraclinicos '!K1536&lt;=91,3,'Paraclinicos '!K1536&lt;94,2,'Paraclinicos '!K1536&lt;96,1,'Paraclinicos '!K1536&gt;=96,0),"")</f>
        <v>2</v>
      </c>
      <c r="Z1592" t="str" cm="1">
        <f t="array" ref="Z1592">IF(OR(W1592="SI",X1592="SI"),_xlfn.IFS(OR(AND('Paraclinicos '!K1537&lt;=83),AND('Paraclinicos '!K1537&gt;=97,AA1592=2)),3,OR(AND('Paraclinicos '!K1537&lt;=86),AND('Paraclinicos '!K1537&gt;=94,AA1592=2)),2,OR(AND('Paraclinicos '!K1537&lt;=88),AND('Paraclinicos '!K1537&gt;=92,AA1592=2)),1,OR(AND('Paraclinicos '!K1537&gt;=88,'Paraclinicos '!K1537&lt;=92),AND('Paraclinicos '!K1537&gt;=93,AA1592=0)),0),"")</f>
        <v/>
      </c>
      <c r="AA1592" cm="1">
        <f t="array" ref="AA1592">_xlfn.IFS('Paraclinicos '!E1536="","",'Paraclinicos '!E1536="Oxigeno",2,'Paraclinicos '!E1536="Aire",0)</f>
        <v>2</v>
      </c>
    </row>
    <row r="1593" spans="1:27" x14ac:dyDescent="0.25">
      <c r="A1593">
        <f>'Paraclinicos '!A1537</f>
        <v>557</v>
      </c>
      <c r="B1593" s="3">
        <f>'Paraclinicos '!R1537</f>
        <v>44217</v>
      </c>
      <c r="C1593" cm="1">
        <f t="array" ref="C1593">_xlfn.IFS('Paraclinicos '!Q1537="","",'Paraclinicos '!Q1537&gt;60,3,'Paraclinicos '!Q1537&lt;=60,1)</f>
        <v>3</v>
      </c>
      <c r="D1593" t="str">
        <f>IFERROR(IF(INDEX('BD Demog para scores enalazar'!BC$2:BC$3000,MATCH(Formulas!A1593,'BD Demog para scores enalazar'!A$2:A$3000,0))=0,"SI","NO"),"")</f>
        <v>SI</v>
      </c>
      <c r="E1593" cm="1">
        <f t="array" ref="E1593">_xlfn.IFS(D1593="","",D1593="SI",4,D1593="NO",1)</f>
        <v>4</v>
      </c>
      <c r="F1593" cm="1">
        <f t="array" ref="F1593">_xlfn.IFS('Paraclinicos '!B1537="","",'Paraclinicos '!B1537&gt;1,1,'Paraclinicos '!B1537&lt;=1,3)</f>
        <v>3</v>
      </c>
      <c r="G1593" t="str" cm="1">
        <f t="array" ref="G1593">_xlfn.IFS('Paraclinicos '!D1537="","",AND('Paraclinicos '!D1537&gt;=250,'Paraclinicos '!D1537&lt;=500),2,'Paraclinicos '!D1537&gt;500,3,'Paraclinicos '!D1537&lt;250,1)</f>
        <v/>
      </c>
      <c r="H1593" s="50">
        <f t="shared" si="73"/>
        <v>10</v>
      </c>
      <c r="I1593" cm="1">
        <f t="array" ref="I1593">_xlfn.IFS('Paraclinicos '!Q1537="","",'Paraclinicos '!Q1537&gt;=65,1,'Paraclinicos '!Q1537&lt;65,0)</f>
        <v>1</v>
      </c>
      <c r="J1593" cm="1">
        <f t="array" ref="J1593">_xlfn.IFS('Paraclinicos '!I1537="","",'Paraclinicos '!I1537&gt;7,1,'Paraclinicos '!I1537&lt;=7,0)</f>
        <v>1</v>
      </c>
      <c r="K1593" cm="1">
        <f t="array" ref="K1593">_xlfn.IFS('Paraclinicos '!W1537="","",'Paraclinicos '!W1537&lt;=8,1,'Paraclinicos '!W1537&gt;8,0)</f>
        <v>1</v>
      </c>
      <c r="L1593" cm="1">
        <f t="array" ref="L1593">_xlfn.IFS('Paraclinicos '!S1537="","",'Paraclinicos '!S1537&gt;=30,1,'Paraclinicos '!S1537&lt;30,0)</f>
        <v>0</v>
      </c>
      <c r="M1593" cm="1">
        <f t="array" ref="M1593">_xlfn.IFS(OR('Paraclinicos '!T1537="",'Paraclinicos '!U1537=""),"",OR('Paraclinicos '!T1537&lt;=90,'Paraclinicos '!U1537&lt;=60),1,OR('Paraclinicos '!T1537&gt;90,'Paraclinicos '!U1537&gt;60),0)</f>
        <v>0</v>
      </c>
      <c r="N1593" s="45">
        <f t="shared" si="74"/>
        <v>4</v>
      </c>
      <c r="O1593" cm="1">
        <f t="array" ref="O1593">_xlfn.IFS(OR('Paraclinicos '!M1537="",'Paraclinicos '!N1537="",'Paraclinicos '!N1537=0),"",'Paraclinicos '!M1537/'Paraclinicos '!N1537&lt;100,4,'Paraclinicos '!M1537/'Paraclinicos '!N1537&lt;200,3,'Paraclinicos '!M1537/'Paraclinicos '!N1537&lt;300,2,'Paraclinicos '!M1537/'Paraclinicos '!N1537&lt;400,1,'Paraclinicos '!M1537/'Paraclinicos '!N1537&gt;=400,0)</f>
        <v>3</v>
      </c>
      <c r="P1593" cm="1">
        <f t="array" ref="P1593">_xlfn.IFS('Paraclinicos '!C1537="","",'Paraclinicos '!C1537&lt;20,4,'Paraclinicos '!C1537&lt;50,3,'Paraclinicos '!C1537&lt;100,2,'Paraclinicos '!C1537&lt;150,1,'Paraclinicos '!C1537&gt;150,0)</f>
        <v>2</v>
      </c>
      <c r="Q1593" cm="1">
        <f t="array" ref="Q1593">_xlfn.IFS('Paraclinicos '!O1537="","",'Paraclinicos '!O1537&lt;1.2,0,'Paraclinicos '!O1537&lt;2,1,'Paraclinicos '!O1537&lt;3.5,2,'Paraclinicos '!O1537&lt;5,3,'Paraclinicos '!O1537&gt;5,4)</f>
        <v>2</v>
      </c>
      <c r="R1593" t="str" cm="1">
        <f t="array" ref="R1593">_xlfn.IFS('Paraclinicos '!J1537="","",'Paraclinicos '!J1537&lt;1.2,0,'Paraclinicos '!J1537&lt;2,1,'Paraclinicos '!J1537&lt;6,2,'Paraclinicos '!J1537&lt;12,3,'Paraclinicos '!J1537&gt;=12,4)</f>
        <v/>
      </c>
      <c r="S1593" cm="1">
        <f t="array" ref="S1593">_xlfn.IFS('Paraclinicos '!Y1537="","",'Paraclinicos '!Y1537&lt;70,1,'Paraclinicos '!Y1537&gt;=70,0)</f>
        <v>0</v>
      </c>
      <c r="T1593" cm="1">
        <f t="array" ref="T1593">_xlfn.IFS('Paraclinicos '!W1537="","",'Paraclinicos '!W1537&lt;6,4,'Paraclinicos '!W1537&lt;10,3,'Paraclinicos '!W1537&lt;13,2,'Paraclinicos '!W1537&lt;15,1,'Paraclinicos '!W1537=15,0)</f>
        <v>4</v>
      </c>
      <c r="U1593" s="54">
        <f t="shared" si="72"/>
        <v>11</v>
      </c>
      <c r="V1593" cm="1">
        <f t="array" ref="V1593">_xlfn.IFS('Paraclinicos '!S1537="","",OR('Paraclinicos '!S1537&lt;=8,'Paraclinicos '!S1537&gt;=25),3,'Paraclinicos '!S1537&lt;12,1,'Paraclinicos '!S1537&lt;21,0,'Paraclinicos '!S1537&lt;25,2)</f>
        <v>2</v>
      </c>
      <c r="W1593" t="str">
        <f>IFERROR(IF(INDEX('BD Demog para scores enalazar'!Y$2:'BD Demog para scores enalazar'!Y$3000,MATCH(Formulas!A1593,'BD Demog para scores enalazar'!A$2:'BD Demog para scores enalazar'!A$3000,0))=1,"SI","NO"),"")</f>
        <v>NO</v>
      </c>
      <c r="X1593" s="9" t="str">
        <f>IFERROR(IF(INDEX('BD Demog para scores enalazar'!AJ$2:'BD Demog para scores enalazar'!AJ$3000,MATCH(Formulas!A1593,'BD Demog para scores enalazar'!A$2:'BD Demog para scores enalazar'!A$3000,0))=1,"SI","NO"),"")</f>
        <v>NO</v>
      </c>
      <c r="Y1593" cm="1">
        <f t="array" ref="Y1593">IF(AND(W1593="NO",X1593="NO"),_xlfn.IFS('Paraclinicos '!K1537&lt;=91,3,'Paraclinicos '!K1537&lt;94,2,'Paraclinicos '!K1537&lt;96,1,'Paraclinicos '!K1537&gt;=96,0),"")</f>
        <v>3</v>
      </c>
      <c r="Z1593" t="str" cm="1">
        <f t="array" ref="Z1593">IF(OR(W1593="SI",X1593="SI"),_xlfn.IFS(OR(AND('Paraclinicos '!K1538&lt;=83),AND('Paraclinicos '!K1538&gt;=97,AA1593=2)),3,OR(AND('Paraclinicos '!K1538&lt;=86),AND('Paraclinicos '!K1538&gt;=94,AA1593=2)),2,OR(AND('Paraclinicos '!K1538&lt;=88),AND('Paraclinicos '!K1538&gt;=92,AA1593=2)),1,OR(AND('Paraclinicos '!K1538&gt;=88,'Paraclinicos '!K1538&lt;=92),AND('Paraclinicos '!K1538&gt;=93,AA1593=0)),0),"")</f>
        <v/>
      </c>
      <c r="AA1593" cm="1">
        <f t="array" ref="AA1593">_xlfn.IFS('Paraclinicos '!E1537="","",'Paraclinicos '!E1537="Oxigeno",2,'Paraclinicos '!E1537="Aire",0)</f>
        <v>2</v>
      </c>
    </row>
    <row r="1594" spans="1:27" x14ac:dyDescent="0.25">
      <c r="A1594">
        <f>'Paraclinicos '!A1538</f>
        <v>557</v>
      </c>
      <c r="B1594" s="3">
        <f>'Paraclinicos '!R1538</f>
        <v>44219</v>
      </c>
      <c r="C1594" cm="1">
        <f t="array" ref="C1594">_xlfn.IFS('Paraclinicos '!Q1538="","",'Paraclinicos '!Q1538&gt;60,3,'Paraclinicos '!Q1538&lt;=60,1)</f>
        <v>3</v>
      </c>
      <c r="D1594" t="str">
        <f>IFERROR(IF(INDEX('BD Demog para scores enalazar'!BC$2:BC$3000,MATCH(Formulas!A1594,'BD Demog para scores enalazar'!A$2:A$3000,0))=0,"SI","NO"),"")</f>
        <v>SI</v>
      </c>
      <c r="E1594" cm="1">
        <f t="array" ref="E1594">_xlfn.IFS(D1594="","",D1594="SI",4,D1594="NO",1)</f>
        <v>4</v>
      </c>
      <c r="F1594" cm="1">
        <f t="array" ref="F1594">_xlfn.IFS('Paraclinicos '!B1538="","",'Paraclinicos '!B1538&gt;1,1,'Paraclinicos '!B1538&lt;=1,3)</f>
        <v>3</v>
      </c>
      <c r="G1594" cm="1">
        <f t="array" ref="G1594">_xlfn.IFS('Paraclinicos '!D1538="","",AND('Paraclinicos '!D1538&gt;=250,'Paraclinicos '!D1538&lt;=500),2,'Paraclinicos '!D1538&gt;500,3,'Paraclinicos '!D1538&lt;250,1)</f>
        <v>3</v>
      </c>
      <c r="H1594" s="50">
        <f t="shared" si="73"/>
        <v>13</v>
      </c>
      <c r="I1594" cm="1">
        <f t="array" ref="I1594">_xlfn.IFS('Paraclinicos '!Q1538="","",'Paraclinicos '!Q1538&gt;=65,1,'Paraclinicos '!Q1538&lt;65,0)</f>
        <v>1</v>
      </c>
      <c r="J1594" cm="1">
        <f t="array" ref="J1594">_xlfn.IFS('Paraclinicos '!I1538="","",'Paraclinicos '!I1538&gt;7,1,'Paraclinicos '!I1538&lt;=7,0)</f>
        <v>1</v>
      </c>
      <c r="K1594" cm="1">
        <f t="array" ref="K1594">_xlfn.IFS('Paraclinicos '!W1538="","",'Paraclinicos '!W1538&lt;=8,1,'Paraclinicos '!W1538&gt;8,0)</f>
        <v>1</v>
      </c>
      <c r="L1594" cm="1">
        <f t="array" ref="L1594">_xlfn.IFS('Paraclinicos '!S1538="","",'Paraclinicos '!S1538&gt;=30,1,'Paraclinicos '!S1538&lt;30,0)</f>
        <v>0</v>
      </c>
      <c r="M1594" cm="1">
        <f t="array" ref="M1594">_xlfn.IFS(OR('Paraclinicos '!T1538="",'Paraclinicos '!U1538=""),"",OR('Paraclinicos '!T1538&lt;=90,'Paraclinicos '!U1538&lt;=60),1,OR('Paraclinicos '!T1538&gt;90,'Paraclinicos '!U1538&gt;60),0)</f>
        <v>1</v>
      </c>
      <c r="N1594" s="45">
        <f t="shared" si="74"/>
        <v>5</v>
      </c>
      <c r="O1594" cm="1">
        <f t="array" ref="O1594">_xlfn.IFS(OR('Paraclinicos '!M1538="",'Paraclinicos '!N1538="",'Paraclinicos '!N1538=0),"",'Paraclinicos '!M1538/'Paraclinicos '!N1538&lt;100,4,'Paraclinicos '!M1538/'Paraclinicos '!N1538&lt;200,3,'Paraclinicos '!M1538/'Paraclinicos '!N1538&lt;300,2,'Paraclinicos '!M1538/'Paraclinicos '!N1538&lt;400,1,'Paraclinicos '!M1538/'Paraclinicos '!N1538&gt;=400,0)</f>
        <v>3</v>
      </c>
      <c r="P1594" cm="1">
        <f t="array" ref="P1594">_xlfn.IFS('Paraclinicos '!C1538="","",'Paraclinicos '!C1538&lt;20,4,'Paraclinicos '!C1538&lt;50,3,'Paraclinicos '!C1538&lt;100,2,'Paraclinicos '!C1538&lt;150,1,'Paraclinicos '!C1538&gt;150,0)</f>
        <v>2</v>
      </c>
      <c r="Q1594" cm="1">
        <f t="array" ref="Q1594">_xlfn.IFS('Paraclinicos '!O1538="","",'Paraclinicos '!O1538&lt;1.2,0,'Paraclinicos '!O1538&lt;2,1,'Paraclinicos '!O1538&lt;3.5,2,'Paraclinicos '!O1538&lt;5,3,'Paraclinicos '!O1538&gt;5,4)</f>
        <v>3</v>
      </c>
      <c r="R1594" cm="1">
        <f t="array" ref="R1594">_xlfn.IFS('Paraclinicos '!J1538="","",'Paraclinicos '!J1538&lt;1.2,0,'Paraclinicos '!J1538&lt;2,1,'Paraclinicos '!J1538&lt;6,2,'Paraclinicos '!J1538&lt;12,3,'Paraclinicos '!J1538&gt;=12,4)</f>
        <v>2</v>
      </c>
      <c r="S1594" cm="1">
        <f t="array" ref="S1594">_xlfn.IFS('Paraclinicos '!Y1538="","",'Paraclinicos '!Y1538&lt;70,1,'Paraclinicos '!Y1538&gt;=70,0)</f>
        <v>0</v>
      </c>
      <c r="T1594" cm="1">
        <f t="array" ref="T1594">_xlfn.IFS('Paraclinicos '!W1538="","",'Paraclinicos '!W1538&lt;6,4,'Paraclinicos '!W1538&lt;10,3,'Paraclinicos '!W1538&lt;13,2,'Paraclinicos '!W1538&lt;15,1,'Paraclinicos '!W1538=15,0)</f>
        <v>4</v>
      </c>
      <c r="U1594" s="54">
        <f t="shared" si="72"/>
        <v>14</v>
      </c>
      <c r="V1594" cm="1">
        <f t="array" ref="V1594">_xlfn.IFS('Paraclinicos '!S1538="","",OR('Paraclinicos '!S1538&lt;=8,'Paraclinicos '!S1538&gt;=25),3,'Paraclinicos '!S1538&lt;12,1,'Paraclinicos '!S1538&lt;21,0,'Paraclinicos '!S1538&lt;25,2)</f>
        <v>0</v>
      </c>
      <c r="W1594" t="str">
        <f>IFERROR(IF(INDEX('BD Demog para scores enalazar'!Y$2:'BD Demog para scores enalazar'!Y$3000,MATCH(Formulas!A1594,'BD Demog para scores enalazar'!A$2:'BD Demog para scores enalazar'!A$3000,0))=1,"SI","NO"),"")</f>
        <v>NO</v>
      </c>
      <c r="X1594" s="9" t="str">
        <f>IFERROR(IF(INDEX('BD Demog para scores enalazar'!AJ$2:'BD Demog para scores enalazar'!AJ$3000,MATCH(Formulas!A1594,'BD Demog para scores enalazar'!A$2:'BD Demog para scores enalazar'!A$3000,0))=1,"SI","NO"),"")</f>
        <v>NO</v>
      </c>
      <c r="Y1594" cm="1">
        <f t="array" ref="Y1594">IF(AND(W1594="NO",X1594="NO"),_xlfn.IFS('Paraclinicos '!K1538&lt;=91,3,'Paraclinicos '!K1538&lt;94,2,'Paraclinicos '!K1538&lt;96,1,'Paraclinicos '!K1538&gt;=96,0),"")</f>
        <v>3</v>
      </c>
      <c r="Z1594" t="str" cm="1">
        <f t="array" ref="Z1594">IF(OR(W1594="SI",X1594="SI"),_xlfn.IFS(OR(AND('Paraclinicos '!K1539&lt;=83),AND('Paraclinicos '!K1539&gt;=97,AA1594=2)),3,OR(AND('Paraclinicos '!K1539&lt;=86),AND('Paraclinicos '!K1539&gt;=94,AA1594=2)),2,OR(AND('Paraclinicos '!K1539&lt;=88),AND('Paraclinicos '!K1539&gt;=92,AA1594=2)),1,OR(AND('Paraclinicos '!K1539&gt;=88,'Paraclinicos '!K1539&lt;=92),AND('Paraclinicos '!K1539&gt;=93,AA1594=0)),0),"")</f>
        <v/>
      </c>
      <c r="AA1594" cm="1">
        <f t="array" ref="AA1594">_xlfn.IFS('Paraclinicos '!E1538="","",'Paraclinicos '!E1538="Oxigeno",2,'Paraclinicos '!E1538="Aire",0)</f>
        <v>2</v>
      </c>
    </row>
    <row r="1595" spans="1:27" x14ac:dyDescent="0.25">
      <c r="A1595">
        <f>'Paraclinicos '!A1539</f>
        <v>557</v>
      </c>
      <c r="B1595" s="3">
        <f>'Paraclinicos '!R1539</f>
        <v>44221</v>
      </c>
      <c r="C1595" cm="1">
        <f t="array" ref="C1595">_xlfn.IFS('Paraclinicos '!Q1539="","",'Paraclinicos '!Q1539&gt;60,3,'Paraclinicos '!Q1539&lt;=60,1)</f>
        <v>3</v>
      </c>
      <c r="D1595" t="str">
        <f>IFERROR(IF(INDEX('BD Demog para scores enalazar'!BC$2:BC$3000,MATCH(Formulas!A1595,'BD Demog para scores enalazar'!A$2:A$3000,0))=0,"SI","NO"),"")</f>
        <v>SI</v>
      </c>
      <c r="E1595" cm="1">
        <f t="array" ref="E1595">_xlfn.IFS(D1595="","",D1595="SI",4,D1595="NO",1)</f>
        <v>4</v>
      </c>
      <c r="F1595" cm="1">
        <f t="array" ref="F1595">_xlfn.IFS('Paraclinicos '!B1539="","",'Paraclinicos '!B1539&gt;1,1,'Paraclinicos '!B1539&lt;=1,3)</f>
        <v>3</v>
      </c>
      <c r="G1595" t="str" cm="1">
        <f t="array" ref="G1595">_xlfn.IFS('Paraclinicos '!D1539="","",AND('Paraclinicos '!D1539&gt;=250,'Paraclinicos '!D1539&lt;=500),2,'Paraclinicos '!D1539&gt;500,3,'Paraclinicos '!D1539&lt;250,1)</f>
        <v/>
      </c>
      <c r="H1595" s="50">
        <f t="shared" si="73"/>
        <v>10</v>
      </c>
      <c r="I1595" cm="1">
        <f t="array" ref="I1595">_xlfn.IFS('Paraclinicos '!Q1539="","",'Paraclinicos '!Q1539&gt;=65,1,'Paraclinicos '!Q1539&lt;65,0)</f>
        <v>1</v>
      </c>
      <c r="J1595" cm="1">
        <f t="array" ref="J1595">_xlfn.IFS('Paraclinicos '!I1539="","",'Paraclinicos '!I1539&gt;7,1,'Paraclinicos '!I1539&lt;=7,0)</f>
        <v>1</v>
      </c>
      <c r="K1595" cm="1">
        <f t="array" ref="K1595">_xlfn.IFS('Paraclinicos '!W1539="","",'Paraclinicos '!W1539&lt;=8,1,'Paraclinicos '!W1539&gt;8,0)</f>
        <v>1</v>
      </c>
      <c r="L1595" cm="1">
        <f t="array" ref="L1595">_xlfn.IFS('Paraclinicos '!S1539="","",'Paraclinicos '!S1539&gt;=30,1,'Paraclinicos '!S1539&lt;30,0)</f>
        <v>0</v>
      </c>
      <c r="M1595" cm="1">
        <f t="array" ref="M1595">_xlfn.IFS(OR('Paraclinicos '!T1539="",'Paraclinicos '!U1539=""),"",OR('Paraclinicos '!T1539&lt;=90,'Paraclinicos '!U1539&lt;=60),1,OR('Paraclinicos '!T1539&gt;90,'Paraclinicos '!U1539&gt;60),0)</f>
        <v>1</v>
      </c>
      <c r="N1595" s="45">
        <f t="shared" si="74"/>
        <v>6</v>
      </c>
      <c r="O1595" cm="1">
        <f t="array" ref="O1595">_xlfn.IFS(OR('Paraclinicos '!M1539="",'Paraclinicos '!N1539="",'Paraclinicos '!N1539=0),"",'Paraclinicos '!M1539/'Paraclinicos '!N1539&lt;100,4,'Paraclinicos '!M1539/'Paraclinicos '!N1539&lt;200,3,'Paraclinicos '!M1539/'Paraclinicos '!N1539&lt;300,2,'Paraclinicos '!M1539/'Paraclinicos '!N1539&lt;400,1,'Paraclinicos '!M1539/'Paraclinicos '!N1539&gt;=400,0)</f>
        <v>3</v>
      </c>
      <c r="P1595" cm="1">
        <f t="array" ref="P1595">_xlfn.IFS('Paraclinicos '!C1539="","",'Paraclinicos '!C1539&lt;20,4,'Paraclinicos '!C1539&lt;50,3,'Paraclinicos '!C1539&lt;100,2,'Paraclinicos '!C1539&lt;150,1,'Paraclinicos '!C1539&gt;150,0)</f>
        <v>3</v>
      </c>
      <c r="Q1595" cm="1">
        <f t="array" ref="Q1595">_xlfn.IFS('Paraclinicos '!O1539="","",'Paraclinicos '!O1539&lt;1.2,0,'Paraclinicos '!O1539&lt;2,1,'Paraclinicos '!O1539&lt;3.5,2,'Paraclinicos '!O1539&lt;5,3,'Paraclinicos '!O1539&gt;5,4)</f>
        <v>4</v>
      </c>
      <c r="R1595" cm="1">
        <f t="array" ref="R1595">_xlfn.IFS('Paraclinicos '!J1539="","",'Paraclinicos '!J1539&lt;1.2,0,'Paraclinicos '!J1539&lt;2,1,'Paraclinicos '!J1539&lt;6,2,'Paraclinicos '!J1539&lt;12,3,'Paraclinicos '!J1539&gt;=12,4)</f>
        <v>2</v>
      </c>
      <c r="S1595" cm="1">
        <f t="array" ref="S1595">_xlfn.IFS('Paraclinicos '!Y1539="","",'Paraclinicos '!Y1539&lt;70,1,'Paraclinicos '!Y1539&gt;=70,0)</f>
        <v>1</v>
      </c>
      <c r="T1595" cm="1">
        <f t="array" ref="T1595">_xlfn.IFS('Paraclinicos '!W1539="","",'Paraclinicos '!W1539&lt;6,4,'Paraclinicos '!W1539&lt;10,3,'Paraclinicos '!W1539&lt;13,2,'Paraclinicos '!W1539&lt;15,1,'Paraclinicos '!W1539=15,0)</f>
        <v>4</v>
      </c>
      <c r="U1595" s="54">
        <f t="shared" si="72"/>
        <v>17</v>
      </c>
      <c r="V1595" cm="1">
        <f t="array" ref="V1595">_xlfn.IFS('Paraclinicos '!S1539="","",OR('Paraclinicos '!S1539&lt;=8,'Paraclinicos '!S1539&gt;=25),3,'Paraclinicos '!S1539&lt;12,1,'Paraclinicos '!S1539&lt;21,0,'Paraclinicos '!S1539&lt;25,2)</f>
        <v>0</v>
      </c>
      <c r="W1595" t="str">
        <f>IFERROR(IF(INDEX('BD Demog para scores enalazar'!Y$2:'BD Demog para scores enalazar'!Y$3000,MATCH(Formulas!A1595,'BD Demog para scores enalazar'!A$2:'BD Demog para scores enalazar'!A$3000,0))=1,"SI","NO"),"")</f>
        <v>NO</v>
      </c>
      <c r="X1595" s="9" t="str">
        <f>IFERROR(IF(INDEX('BD Demog para scores enalazar'!AJ$2:'BD Demog para scores enalazar'!AJ$3000,MATCH(Formulas!A1595,'BD Demog para scores enalazar'!A$2:'BD Demog para scores enalazar'!A$3000,0))=1,"SI","NO"),"")</f>
        <v>NO</v>
      </c>
      <c r="Y1595" cm="1">
        <f t="array" ref="Y1595">IF(AND(W1595="NO",X1595="NO"),_xlfn.IFS('Paraclinicos '!K1539&lt;=91,3,'Paraclinicos '!K1539&lt;94,2,'Paraclinicos '!K1539&lt;96,1,'Paraclinicos '!K1539&gt;=96,0),"")</f>
        <v>3</v>
      </c>
      <c r="Z1595" t="str" cm="1">
        <f t="array" ref="Z1595">IF(OR(W1595="SI",X1595="SI"),_xlfn.IFS(OR(AND('Paraclinicos '!K1540&lt;=83),AND('Paraclinicos '!K1540&gt;=97,AA1595=2)),3,OR(AND('Paraclinicos '!K1540&lt;=86),AND('Paraclinicos '!K1540&gt;=94,AA1595=2)),2,OR(AND('Paraclinicos '!K1540&lt;=88),AND('Paraclinicos '!K1540&gt;=92,AA1595=2)),1,OR(AND('Paraclinicos '!K1540&gt;=88,'Paraclinicos '!K1540&lt;=92),AND('Paraclinicos '!K1540&gt;=93,AA1595=0)),0),"")</f>
        <v/>
      </c>
      <c r="AA1595" cm="1">
        <f t="array" ref="AA1595">_xlfn.IFS('Paraclinicos '!E1539="","",'Paraclinicos '!E1539="Oxigeno",2,'Paraclinicos '!E1539="Aire",0)</f>
        <v>2</v>
      </c>
    </row>
    <row r="1596" spans="1:27" x14ac:dyDescent="0.25">
      <c r="A1596">
        <f>'Paraclinicos '!A1540</f>
        <v>566</v>
      </c>
      <c r="B1596" s="3">
        <f>'Paraclinicos '!R1540</f>
        <v>44199</v>
      </c>
      <c r="C1596" cm="1">
        <f t="array" ref="C1596">_xlfn.IFS('Paraclinicos '!Q1540="","",'Paraclinicos '!Q1540&gt;60,3,'Paraclinicos '!Q1540&lt;=60,1)</f>
        <v>3</v>
      </c>
      <c r="D1596" t="str">
        <f>IFERROR(IF(INDEX('BD Demog para scores enalazar'!BC$2:BC$3000,MATCH(Formulas!A1596,'BD Demog para scores enalazar'!A$2:A$3000,0))=0,"SI","NO"),"")</f>
        <v>SI</v>
      </c>
      <c r="E1596" cm="1">
        <f t="array" ref="E1596">_xlfn.IFS(D1596="","",D1596="SI",4,D1596="NO",1)</f>
        <v>4</v>
      </c>
      <c r="F1596" cm="1">
        <f t="array" ref="F1596">_xlfn.IFS('Paraclinicos '!B1540="","",'Paraclinicos '!B1540&gt;1,1,'Paraclinicos '!B1540&lt;=1,3)</f>
        <v>3</v>
      </c>
      <c r="G1596" t="str" cm="1">
        <f t="array" ref="G1596">_xlfn.IFS('Paraclinicos '!D1540="","",AND('Paraclinicos '!D1540&gt;=250,'Paraclinicos '!D1540&lt;=500),2,'Paraclinicos '!D1540&gt;500,3,'Paraclinicos '!D1540&lt;250,1)</f>
        <v/>
      </c>
      <c r="H1596" s="50">
        <f t="shared" si="73"/>
        <v>10</v>
      </c>
      <c r="I1596" cm="1">
        <f t="array" ref="I1596">_xlfn.IFS('Paraclinicos '!Q1540="","",'Paraclinicos '!Q1540&gt;=65,1,'Paraclinicos '!Q1540&lt;65,0)</f>
        <v>1</v>
      </c>
      <c r="J1596" cm="1">
        <f t="array" ref="J1596">_xlfn.IFS('Paraclinicos '!I1540="","",'Paraclinicos '!I1540&gt;7,1,'Paraclinicos '!I1540&lt;=7,0)</f>
        <v>1</v>
      </c>
      <c r="K1596" cm="1">
        <f t="array" ref="K1596">_xlfn.IFS('Paraclinicos '!W1540="","",'Paraclinicos '!W1540&lt;=8,1,'Paraclinicos '!W1540&gt;8,0)</f>
        <v>0</v>
      </c>
      <c r="L1596" cm="1">
        <f t="array" ref="L1596">_xlfn.IFS('Paraclinicos '!S1540="","",'Paraclinicos '!S1540&gt;=30,1,'Paraclinicos '!S1540&lt;30,0)</f>
        <v>0</v>
      </c>
      <c r="M1596" cm="1">
        <f t="array" ref="M1596">_xlfn.IFS(OR('Paraclinicos '!T1540="",'Paraclinicos '!U1540=""),"",OR('Paraclinicos '!T1540&lt;=90,'Paraclinicos '!U1540&lt;=60),1,OR('Paraclinicos '!T1540&gt;90,'Paraclinicos '!U1540&gt;60),0)</f>
        <v>0</v>
      </c>
      <c r="N1596" s="45">
        <f t="shared" si="74"/>
        <v>4</v>
      </c>
      <c r="O1596" cm="1">
        <f t="array" ref="O1596">_xlfn.IFS(OR('Paraclinicos '!M1540="",'Paraclinicos '!N1540="",'Paraclinicos '!N1540=0),"",'Paraclinicos '!M1540/'Paraclinicos '!N1540&lt;100,4,'Paraclinicos '!M1540/'Paraclinicos '!N1540&lt;200,3,'Paraclinicos '!M1540/'Paraclinicos '!N1540&lt;300,2,'Paraclinicos '!M1540/'Paraclinicos '!N1540&lt;400,1,'Paraclinicos '!M1540/'Paraclinicos '!N1540&gt;=400,0)</f>
        <v>2</v>
      </c>
      <c r="P1596" cm="1">
        <f t="array" ref="P1596">_xlfn.IFS('Paraclinicos '!C1540="","",'Paraclinicos '!C1540&lt;20,4,'Paraclinicos '!C1540&lt;50,3,'Paraclinicos '!C1540&lt;100,2,'Paraclinicos '!C1540&lt;150,1,'Paraclinicos '!C1540&gt;150,0)</f>
        <v>0</v>
      </c>
      <c r="Q1596" cm="1">
        <f t="array" ref="Q1596">_xlfn.IFS('Paraclinicos '!O1540="","",'Paraclinicos '!O1540&lt;1.2,0,'Paraclinicos '!O1540&lt;2,1,'Paraclinicos '!O1540&lt;3.5,2,'Paraclinicos '!O1540&lt;5,3,'Paraclinicos '!O1540&gt;5,4)</f>
        <v>1</v>
      </c>
      <c r="R1596" cm="1">
        <f t="array" ref="R1596">_xlfn.IFS('Paraclinicos '!J1540="","",'Paraclinicos '!J1540&lt;1.2,0,'Paraclinicos '!J1540&lt;2,1,'Paraclinicos '!J1540&lt;6,2,'Paraclinicos '!J1540&lt;12,3,'Paraclinicos '!J1540&gt;=12,4)</f>
        <v>0</v>
      </c>
      <c r="S1596" cm="1">
        <f t="array" ref="S1596">_xlfn.IFS('Paraclinicos '!Y1540="","",'Paraclinicos '!Y1540&lt;70,1,'Paraclinicos '!Y1540&gt;=70,0)</f>
        <v>0</v>
      </c>
      <c r="T1596" cm="1">
        <f t="array" ref="T1596">_xlfn.IFS('Paraclinicos '!W1540="","",'Paraclinicos '!W1540&lt;6,4,'Paraclinicos '!W1540&lt;10,3,'Paraclinicos '!W1540&lt;13,2,'Paraclinicos '!W1540&lt;15,1,'Paraclinicos '!W1540=15,0)</f>
        <v>0</v>
      </c>
      <c r="U1596" s="54">
        <f t="shared" si="72"/>
        <v>3</v>
      </c>
      <c r="V1596" cm="1">
        <f t="array" ref="V1596">_xlfn.IFS('Paraclinicos '!S1540="","",OR('Paraclinicos '!S1540&lt;=8,'Paraclinicos '!S1540&gt;=25),3,'Paraclinicos '!S1540&lt;12,1,'Paraclinicos '!S1540&lt;21,0,'Paraclinicos '!S1540&lt;25,2)</f>
        <v>0</v>
      </c>
      <c r="W1596" t="str">
        <f>IFERROR(IF(INDEX('BD Demog para scores enalazar'!Y$2:'BD Demog para scores enalazar'!Y$3000,MATCH(Formulas!A1596,'BD Demog para scores enalazar'!A$2:'BD Demog para scores enalazar'!A$3000,0))=1,"SI","NO"),"")</f>
        <v>NO</v>
      </c>
      <c r="X1596" s="9" t="str">
        <f>IFERROR(IF(INDEX('BD Demog para scores enalazar'!AJ$2:'BD Demog para scores enalazar'!AJ$3000,MATCH(Formulas!A1596,'BD Demog para scores enalazar'!A$2:'BD Demog para scores enalazar'!A$3000,0))=1,"SI","NO"),"")</f>
        <v>NO</v>
      </c>
      <c r="Y1596" cm="1">
        <f t="array" ref="Y1596">IF(AND(W1596="NO",X1596="NO"),_xlfn.IFS('Paraclinicos '!K1540&lt;=91,3,'Paraclinicos '!K1540&lt;94,2,'Paraclinicos '!K1540&lt;96,1,'Paraclinicos '!K1540&gt;=96,0),"")</f>
        <v>3</v>
      </c>
      <c r="Z1596" t="str" cm="1">
        <f t="array" ref="Z1596">IF(OR(W1596="SI",X1596="SI"),_xlfn.IFS(OR(AND('Paraclinicos '!K1541&lt;=83),AND('Paraclinicos '!K1541&gt;=97,AA1596=2)),3,OR(AND('Paraclinicos '!K1541&lt;=86),AND('Paraclinicos '!K1541&gt;=94,AA1596=2)),2,OR(AND('Paraclinicos '!K1541&lt;=88),AND('Paraclinicos '!K1541&gt;=92,AA1596=2)),1,OR(AND('Paraclinicos '!K1541&gt;=88,'Paraclinicos '!K1541&lt;=92),AND('Paraclinicos '!K1541&gt;=93,AA1596=0)),0),"")</f>
        <v/>
      </c>
      <c r="AA1596" cm="1">
        <f t="array" ref="AA1596">_xlfn.IFS('Paraclinicos '!E1540="","",'Paraclinicos '!E1540="Oxigeno",2,'Paraclinicos '!E1540="Aire",0)</f>
        <v>2</v>
      </c>
    </row>
    <row r="1597" spans="1:27" x14ac:dyDescent="0.25">
      <c r="A1597">
        <f>'Paraclinicos '!A1541</f>
        <v>566</v>
      </c>
      <c r="B1597" s="3">
        <f>'Paraclinicos '!R1541</f>
        <v>44201</v>
      </c>
      <c r="C1597" cm="1">
        <f t="array" ref="C1597">_xlfn.IFS('Paraclinicos '!Q1541="","",'Paraclinicos '!Q1541&gt;60,3,'Paraclinicos '!Q1541&lt;=60,1)</f>
        <v>3</v>
      </c>
      <c r="D1597" t="str">
        <f>IFERROR(IF(INDEX('BD Demog para scores enalazar'!BC$2:BC$3000,MATCH(Formulas!A1597,'BD Demog para scores enalazar'!A$2:A$3000,0))=0,"SI","NO"),"")</f>
        <v>SI</v>
      </c>
      <c r="E1597" cm="1">
        <f t="array" ref="E1597">_xlfn.IFS(D1597="","",D1597="SI",4,D1597="NO",1)</f>
        <v>4</v>
      </c>
      <c r="F1597" cm="1">
        <f t="array" ref="F1597">_xlfn.IFS('Paraclinicos '!B1541="","",'Paraclinicos '!B1541&gt;1,1,'Paraclinicos '!B1541&lt;=1,3)</f>
        <v>3</v>
      </c>
      <c r="G1597" cm="1">
        <f t="array" ref="G1597">_xlfn.IFS('Paraclinicos '!D1541="","",AND('Paraclinicos '!D1541&gt;=250,'Paraclinicos '!D1541&lt;=500),2,'Paraclinicos '!D1541&gt;500,3,'Paraclinicos '!D1541&lt;250,1)</f>
        <v>3</v>
      </c>
      <c r="H1597" s="50">
        <f t="shared" si="73"/>
        <v>13</v>
      </c>
      <c r="I1597" cm="1">
        <f t="array" ref="I1597">_xlfn.IFS('Paraclinicos '!Q1541="","",'Paraclinicos '!Q1541&gt;=65,1,'Paraclinicos '!Q1541&lt;65,0)</f>
        <v>1</v>
      </c>
      <c r="J1597" cm="1">
        <f t="array" ref="J1597">_xlfn.IFS('Paraclinicos '!I1541="","",'Paraclinicos '!I1541&gt;7,1,'Paraclinicos '!I1541&lt;=7,0)</f>
        <v>1</v>
      </c>
      <c r="K1597" cm="1">
        <f t="array" ref="K1597">_xlfn.IFS('Paraclinicos '!W1541="","",'Paraclinicos '!W1541&lt;=8,1,'Paraclinicos '!W1541&gt;8,0)</f>
        <v>0</v>
      </c>
      <c r="L1597" cm="1">
        <f t="array" ref="L1597">_xlfn.IFS('Paraclinicos '!S1541="","",'Paraclinicos '!S1541&gt;=30,1,'Paraclinicos '!S1541&lt;30,0)</f>
        <v>0</v>
      </c>
      <c r="M1597" cm="1">
        <f t="array" ref="M1597">_xlfn.IFS(OR('Paraclinicos '!T1541="",'Paraclinicos '!U1541=""),"",OR('Paraclinicos '!T1541&lt;=90,'Paraclinicos '!U1541&lt;=60),1,OR('Paraclinicos '!T1541&gt;90,'Paraclinicos '!U1541&gt;60),0)</f>
        <v>0</v>
      </c>
      <c r="N1597" s="45">
        <f t="shared" si="74"/>
        <v>2</v>
      </c>
      <c r="O1597" cm="1">
        <f t="array" ref="O1597">_xlfn.IFS(OR('Paraclinicos '!M1541="",'Paraclinicos '!N1541="",'Paraclinicos '!N1541=0),"",'Paraclinicos '!M1541/'Paraclinicos '!N1541&lt;100,4,'Paraclinicos '!M1541/'Paraclinicos '!N1541&lt;200,3,'Paraclinicos '!M1541/'Paraclinicos '!N1541&lt;300,2,'Paraclinicos '!M1541/'Paraclinicos '!N1541&lt;400,1,'Paraclinicos '!M1541/'Paraclinicos '!N1541&gt;=400,0)</f>
        <v>1</v>
      </c>
      <c r="P1597" cm="1">
        <f t="array" ref="P1597">_xlfn.IFS('Paraclinicos '!C1541="","",'Paraclinicos '!C1541&lt;20,4,'Paraclinicos '!C1541&lt;50,3,'Paraclinicos '!C1541&lt;100,2,'Paraclinicos '!C1541&lt;150,1,'Paraclinicos '!C1541&gt;150,0)</f>
        <v>0</v>
      </c>
      <c r="Q1597" cm="1">
        <f t="array" ref="Q1597">_xlfn.IFS('Paraclinicos '!O1541="","",'Paraclinicos '!O1541&lt;1.2,0,'Paraclinicos '!O1541&lt;2,1,'Paraclinicos '!O1541&lt;3.5,2,'Paraclinicos '!O1541&lt;5,3,'Paraclinicos '!O1541&gt;5,4)</f>
        <v>2</v>
      </c>
      <c r="R1597" cm="1">
        <f t="array" ref="R1597">_xlfn.IFS('Paraclinicos '!J1541="","",'Paraclinicos '!J1541&lt;1.2,0,'Paraclinicos '!J1541&lt;2,1,'Paraclinicos '!J1541&lt;6,2,'Paraclinicos '!J1541&lt;12,3,'Paraclinicos '!J1541&gt;=12,4)</f>
        <v>0</v>
      </c>
      <c r="S1597" cm="1">
        <f t="array" ref="S1597">_xlfn.IFS('Paraclinicos '!Y1541="","",'Paraclinicos '!Y1541&lt;70,1,'Paraclinicos '!Y1541&gt;=70,0)</f>
        <v>0</v>
      </c>
      <c r="T1597" cm="1">
        <f t="array" ref="T1597">_xlfn.IFS('Paraclinicos '!W1541="","",'Paraclinicos '!W1541&lt;6,4,'Paraclinicos '!W1541&lt;10,3,'Paraclinicos '!W1541&lt;13,2,'Paraclinicos '!W1541&lt;15,1,'Paraclinicos '!W1541=15,0)</f>
        <v>2</v>
      </c>
      <c r="U1597" s="54">
        <f t="shared" si="72"/>
        <v>5</v>
      </c>
      <c r="V1597" cm="1">
        <f t="array" ref="V1597">_xlfn.IFS('Paraclinicos '!S1541="","",OR('Paraclinicos '!S1541&lt;=8,'Paraclinicos '!S1541&gt;=25),3,'Paraclinicos '!S1541&lt;12,1,'Paraclinicos '!S1541&lt;21,0,'Paraclinicos '!S1541&lt;25,2)</f>
        <v>0</v>
      </c>
      <c r="W1597" t="str">
        <f>IFERROR(IF(INDEX('BD Demog para scores enalazar'!Y$2:'BD Demog para scores enalazar'!Y$3000,MATCH(Formulas!A1597,'BD Demog para scores enalazar'!A$2:'BD Demog para scores enalazar'!A$3000,0))=1,"SI","NO"),"")</f>
        <v>NO</v>
      </c>
      <c r="X1597" s="9" t="str">
        <f>IFERROR(IF(INDEX('BD Demog para scores enalazar'!AJ$2:'BD Demog para scores enalazar'!AJ$3000,MATCH(Formulas!A1597,'BD Demog para scores enalazar'!A$2:'BD Demog para scores enalazar'!A$3000,0))=1,"SI","NO"),"")</f>
        <v>NO</v>
      </c>
      <c r="Y1597" cm="1">
        <f t="array" ref="Y1597">IF(AND(W1597="NO",X1597="NO"),_xlfn.IFS('Paraclinicos '!K1541&lt;=91,3,'Paraclinicos '!K1541&lt;94,2,'Paraclinicos '!K1541&lt;96,1,'Paraclinicos '!K1541&gt;=96,0),"")</f>
        <v>2</v>
      </c>
      <c r="Z1597" t="str" cm="1">
        <f t="array" ref="Z1597">IF(OR(W1597="SI",X1597="SI"),_xlfn.IFS(OR(AND('Paraclinicos '!K1542&lt;=83),AND('Paraclinicos '!K1542&gt;=97,AA1597=2)),3,OR(AND('Paraclinicos '!K1542&lt;=86),AND('Paraclinicos '!K1542&gt;=94,AA1597=2)),2,OR(AND('Paraclinicos '!K1542&lt;=88),AND('Paraclinicos '!K1542&gt;=92,AA1597=2)),1,OR(AND('Paraclinicos '!K1542&gt;=88,'Paraclinicos '!K1542&lt;=92),AND('Paraclinicos '!K1542&gt;=93,AA1597=0)),0),"")</f>
        <v/>
      </c>
      <c r="AA1597" cm="1">
        <f t="array" ref="AA1597">_xlfn.IFS('Paraclinicos '!E1541="","",'Paraclinicos '!E1541="Oxigeno",2,'Paraclinicos '!E1541="Aire",0)</f>
        <v>2</v>
      </c>
    </row>
    <row r="1598" spans="1:27" x14ac:dyDescent="0.25">
      <c r="A1598">
        <f>'Paraclinicos '!A1542</f>
        <v>570</v>
      </c>
      <c r="B1598" s="3">
        <f>'Paraclinicos '!R1542</f>
        <v>44217</v>
      </c>
      <c r="C1598" cm="1">
        <f t="array" ref="C1598">_xlfn.IFS('Paraclinicos '!Q1542="","",'Paraclinicos '!Q1542&gt;60,3,'Paraclinicos '!Q1542&lt;=60,1)</f>
        <v>3</v>
      </c>
      <c r="D1598" t="str">
        <f>IFERROR(IF(INDEX('BD Demog para scores enalazar'!BC$2:BC$3000,MATCH(Formulas!A1598,'BD Demog para scores enalazar'!A$2:A$3000,0))=0,"SI","NO"),"")</f>
        <v>SI</v>
      </c>
      <c r="E1598" cm="1">
        <f t="array" ref="E1598">_xlfn.IFS(D1598="","",D1598="SI",4,D1598="NO",1)</f>
        <v>4</v>
      </c>
      <c r="F1598" cm="1">
        <f t="array" ref="F1598">_xlfn.IFS('Paraclinicos '!B1542="","",'Paraclinicos '!B1542&gt;1,1,'Paraclinicos '!B1542&lt;=1,3)</f>
        <v>3</v>
      </c>
      <c r="G1598" cm="1">
        <f t="array" ref="G1598">_xlfn.IFS('Paraclinicos '!D1542="","",AND('Paraclinicos '!D1542&gt;=250,'Paraclinicos '!D1542&lt;=500),2,'Paraclinicos '!D1542&gt;500,3,'Paraclinicos '!D1542&lt;250,1)</f>
        <v>1</v>
      </c>
      <c r="H1598" s="50">
        <f t="shared" si="73"/>
        <v>11</v>
      </c>
      <c r="I1598" cm="1">
        <f t="array" ref="I1598">_xlfn.IFS('Paraclinicos '!Q1542="","",'Paraclinicos '!Q1542&gt;=65,1,'Paraclinicos '!Q1542&lt;65,0)</f>
        <v>1</v>
      </c>
      <c r="J1598" cm="1">
        <f t="array" ref="J1598">_xlfn.IFS('Paraclinicos '!I1542="","",'Paraclinicos '!I1542&gt;7,1,'Paraclinicos '!I1542&lt;=7,0)</f>
        <v>1</v>
      </c>
      <c r="K1598" cm="1">
        <f t="array" ref="K1598">_xlfn.IFS('Paraclinicos '!W1542="","",'Paraclinicos '!W1542&lt;=8,1,'Paraclinicos '!W1542&gt;8,0)</f>
        <v>1</v>
      </c>
      <c r="L1598" cm="1">
        <f t="array" ref="L1598">_xlfn.IFS('Paraclinicos '!S1542="","",'Paraclinicos '!S1542&gt;=30,1,'Paraclinicos '!S1542&lt;30,0)</f>
        <v>0</v>
      </c>
      <c r="M1598" cm="1">
        <f t="array" ref="M1598">_xlfn.IFS(OR('Paraclinicos '!T1542="",'Paraclinicos '!U1542=""),"",OR('Paraclinicos '!T1542&lt;=90,'Paraclinicos '!U1542&lt;=60),1,OR('Paraclinicos '!T1542&gt;90,'Paraclinicos '!U1542&gt;60),0)</f>
        <v>0</v>
      </c>
      <c r="N1598" s="45">
        <f t="shared" si="74"/>
        <v>3</v>
      </c>
      <c r="O1598" cm="1">
        <f t="array" ref="O1598">_xlfn.IFS(OR('Paraclinicos '!M1542="",'Paraclinicos '!N1542="",'Paraclinicos '!N1542=0),"",'Paraclinicos '!M1542/'Paraclinicos '!N1542&lt;100,4,'Paraclinicos '!M1542/'Paraclinicos '!N1542&lt;200,3,'Paraclinicos '!M1542/'Paraclinicos '!N1542&lt;300,2,'Paraclinicos '!M1542/'Paraclinicos '!N1542&lt;400,1,'Paraclinicos '!M1542/'Paraclinicos '!N1542&gt;=400,0)</f>
        <v>2</v>
      </c>
      <c r="P1598" cm="1">
        <f t="array" ref="P1598">_xlfn.IFS('Paraclinicos '!C1542="","",'Paraclinicos '!C1542&lt;20,4,'Paraclinicos '!C1542&lt;50,3,'Paraclinicos '!C1542&lt;100,2,'Paraclinicos '!C1542&lt;150,1,'Paraclinicos '!C1542&gt;150,0)</f>
        <v>0</v>
      </c>
      <c r="Q1598" t="str" cm="1">
        <f t="array" ref="Q1598">_xlfn.IFS('Paraclinicos '!O1542="","",'Paraclinicos '!O1542&lt;1.2,0,'Paraclinicos '!O1542&lt;2,1,'Paraclinicos '!O1542&lt;3.5,2,'Paraclinicos '!O1542&lt;5,3,'Paraclinicos '!O1542&gt;5,4)</f>
        <v/>
      </c>
      <c r="R1598" t="str" cm="1">
        <f t="array" ref="R1598">_xlfn.IFS('Paraclinicos '!J1542="","",'Paraclinicos '!J1542&lt;1.2,0,'Paraclinicos '!J1542&lt;2,1,'Paraclinicos '!J1542&lt;6,2,'Paraclinicos '!J1542&lt;12,3,'Paraclinicos '!J1542&gt;=12,4)</f>
        <v/>
      </c>
      <c r="S1598" cm="1">
        <f t="array" ref="S1598">_xlfn.IFS('Paraclinicos '!Y1542="","",'Paraclinicos '!Y1542&lt;70,1,'Paraclinicos '!Y1542&gt;=70,0)</f>
        <v>0</v>
      </c>
      <c r="T1598" cm="1">
        <f t="array" ref="T1598">_xlfn.IFS('Paraclinicos '!W1542="","",'Paraclinicos '!W1542&lt;6,4,'Paraclinicos '!W1542&lt;10,3,'Paraclinicos '!W1542&lt;13,2,'Paraclinicos '!W1542&lt;15,1,'Paraclinicos '!W1542=15,0)</f>
        <v>4</v>
      </c>
      <c r="U1598" s="54">
        <f t="shared" si="72"/>
        <v>6</v>
      </c>
      <c r="V1598" cm="1">
        <f t="array" ref="V1598">_xlfn.IFS('Paraclinicos '!S1542="","",OR('Paraclinicos '!S1542&lt;=8,'Paraclinicos '!S1542&gt;=25),3,'Paraclinicos '!S1542&lt;12,1,'Paraclinicos '!S1542&lt;21,0,'Paraclinicos '!S1542&lt;25,2)</f>
        <v>0</v>
      </c>
      <c r="W1598" t="str">
        <f>IFERROR(IF(INDEX('BD Demog para scores enalazar'!Y$2:'BD Demog para scores enalazar'!Y$3000,MATCH(Formulas!A1598,'BD Demog para scores enalazar'!A$2:'BD Demog para scores enalazar'!A$3000,0))=1,"SI","NO"),"")</f>
        <v>NO</v>
      </c>
      <c r="X1598" s="9" t="str">
        <f>IFERROR(IF(INDEX('BD Demog para scores enalazar'!AJ$2:'BD Demog para scores enalazar'!AJ$3000,MATCH(Formulas!A1598,'BD Demog para scores enalazar'!A$2:'BD Demog para scores enalazar'!A$3000,0))=1,"SI","NO"),"")</f>
        <v>NO</v>
      </c>
      <c r="Y1598" cm="1">
        <f t="array" ref="Y1598">IF(AND(W1598="NO",X1598="NO"),_xlfn.IFS('Paraclinicos '!K1542&lt;=91,3,'Paraclinicos '!K1542&lt;94,2,'Paraclinicos '!K1542&lt;96,1,'Paraclinicos '!K1542&gt;=96,0),"")</f>
        <v>3</v>
      </c>
      <c r="Z1598" t="str" cm="1">
        <f t="array" ref="Z1598">IF(OR(W1598="SI",X1598="SI"),_xlfn.IFS(OR(AND('Paraclinicos '!K1543&lt;=83),AND('Paraclinicos '!K1543&gt;=97,AA1598=2)),3,OR(AND('Paraclinicos '!K1543&lt;=86),AND('Paraclinicos '!K1543&gt;=94,AA1598=2)),2,OR(AND('Paraclinicos '!K1543&lt;=88),AND('Paraclinicos '!K1543&gt;=92,AA1598=2)),1,OR(AND('Paraclinicos '!K1543&gt;=88,'Paraclinicos '!K1543&lt;=92),AND('Paraclinicos '!K1543&gt;=93,AA1598=0)),0),"")</f>
        <v/>
      </c>
      <c r="AA1598" cm="1">
        <f t="array" ref="AA1598">_xlfn.IFS('Paraclinicos '!E1542="","",'Paraclinicos '!E1542="Oxigeno",2,'Paraclinicos '!E1542="Aire",0)</f>
        <v>2</v>
      </c>
    </row>
    <row r="1599" spans="1:27" x14ac:dyDescent="0.25">
      <c r="A1599">
        <f>'Paraclinicos '!A1543</f>
        <v>570</v>
      </c>
      <c r="B1599" s="3">
        <f>'Paraclinicos '!R1543</f>
        <v>44219</v>
      </c>
      <c r="C1599" cm="1">
        <f t="array" ref="C1599">_xlfn.IFS('Paraclinicos '!Q1543="","",'Paraclinicos '!Q1543&gt;60,3,'Paraclinicos '!Q1543&lt;=60,1)</f>
        <v>3</v>
      </c>
      <c r="D1599" t="str">
        <f>IFERROR(IF(INDEX('BD Demog para scores enalazar'!BC$2:BC$3000,MATCH(Formulas!A1599,'BD Demog para scores enalazar'!A$2:A$3000,0))=0,"SI","NO"),"")</f>
        <v>SI</v>
      </c>
      <c r="E1599" cm="1">
        <f t="array" ref="E1599">_xlfn.IFS(D1599="","",D1599="SI",4,D1599="NO",1)</f>
        <v>4</v>
      </c>
      <c r="F1599" cm="1">
        <f t="array" ref="F1599">_xlfn.IFS('Paraclinicos '!B1543="","",'Paraclinicos '!B1543&gt;1,1,'Paraclinicos '!B1543&lt;=1,3)</f>
        <v>3</v>
      </c>
      <c r="G1599" cm="1">
        <f t="array" ref="G1599">_xlfn.IFS('Paraclinicos '!D1543="","",AND('Paraclinicos '!D1543&gt;=250,'Paraclinicos '!D1543&lt;=500),2,'Paraclinicos '!D1543&gt;500,3,'Paraclinicos '!D1543&lt;250,1)</f>
        <v>2</v>
      </c>
      <c r="H1599" s="50">
        <f t="shared" si="73"/>
        <v>12</v>
      </c>
      <c r="I1599" cm="1">
        <f t="array" ref="I1599">_xlfn.IFS('Paraclinicos '!Q1543="","",'Paraclinicos '!Q1543&gt;=65,1,'Paraclinicos '!Q1543&lt;65,0)</f>
        <v>1</v>
      </c>
      <c r="J1599" cm="1">
        <f t="array" ref="J1599">_xlfn.IFS('Paraclinicos '!I1543="","",'Paraclinicos '!I1543&gt;7,1,'Paraclinicos '!I1543&lt;=7,0)</f>
        <v>1</v>
      </c>
      <c r="K1599" cm="1">
        <f t="array" ref="K1599">_xlfn.IFS('Paraclinicos '!W1543="","",'Paraclinicos '!W1543&lt;=8,1,'Paraclinicos '!W1543&gt;8,0)</f>
        <v>1</v>
      </c>
      <c r="L1599" cm="1">
        <f t="array" ref="L1599">_xlfn.IFS('Paraclinicos '!S1543="","",'Paraclinicos '!S1543&gt;=30,1,'Paraclinicos '!S1543&lt;30,0)</f>
        <v>0</v>
      </c>
      <c r="M1599" cm="1">
        <f t="array" ref="M1599">_xlfn.IFS(OR('Paraclinicos '!T1543="",'Paraclinicos '!U1543=""),"",OR('Paraclinicos '!T1543&lt;=90,'Paraclinicos '!U1543&lt;=60),1,OR('Paraclinicos '!T1543&gt;90,'Paraclinicos '!U1543&gt;60),0)</f>
        <v>0</v>
      </c>
      <c r="N1599" s="45">
        <f t="shared" si="74"/>
        <v>4</v>
      </c>
      <c r="O1599" cm="1">
        <f t="array" ref="O1599">_xlfn.IFS(OR('Paraclinicos '!M1543="",'Paraclinicos '!N1543="",'Paraclinicos '!N1543=0),"",'Paraclinicos '!M1543/'Paraclinicos '!N1543&lt;100,4,'Paraclinicos '!M1543/'Paraclinicos '!N1543&lt;200,3,'Paraclinicos '!M1543/'Paraclinicos '!N1543&lt;300,2,'Paraclinicos '!M1543/'Paraclinicos '!N1543&lt;400,1,'Paraclinicos '!M1543/'Paraclinicos '!N1543&gt;=400,0)</f>
        <v>2</v>
      </c>
      <c r="P1599" cm="1">
        <f t="array" ref="P1599">_xlfn.IFS('Paraclinicos '!C1543="","",'Paraclinicos '!C1543&lt;20,4,'Paraclinicos '!C1543&lt;50,3,'Paraclinicos '!C1543&lt;100,2,'Paraclinicos '!C1543&lt;150,1,'Paraclinicos '!C1543&gt;150,0)</f>
        <v>0</v>
      </c>
      <c r="Q1599" cm="1">
        <f t="array" ref="Q1599">_xlfn.IFS('Paraclinicos '!O1543="","",'Paraclinicos '!O1543&lt;1.2,0,'Paraclinicos '!O1543&lt;2,1,'Paraclinicos '!O1543&lt;3.5,2,'Paraclinicos '!O1543&lt;5,3,'Paraclinicos '!O1543&gt;5,4)</f>
        <v>0</v>
      </c>
      <c r="R1599" t="str" cm="1">
        <f t="array" ref="R1599">_xlfn.IFS('Paraclinicos '!J1543="","",'Paraclinicos '!J1543&lt;1.2,0,'Paraclinicos '!J1543&lt;2,1,'Paraclinicos '!J1543&lt;6,2,'Paraclinicos '!J1543&lt;12,3,'Paraclinicos '!J1543&gt;=12,4)</f>
        <v/>
      </c>
      <c r="S1599" cm="1">
        <f t="array" ref="S1599">_xlfn.IFS('Paraclinicos '!Y1543="","",'Paraclinicos '!Y1543&lt;70,1,'Paraclinicos '!Y1543&gt;=70,0)</f>
        <v>0</v>
      </c>
      <c r="T1599" cm="1">
        <f t="array" ref="T1599">_xlfn.IFS('Paraclinicos '!W1543="","",'Paraclinicos '!W1543&lt;6,4,'Paraclinicos '!W1543&lt;10,3,'Paraclinicos '!W1543&lt;13,2,'Paraclinicos '!W1543&lt;15,1,'Paraclinicos '!W1543=15,0)</f>
        <v>4</v>
      </c>
      <c r="U1599" s="54">
        <f t="shared" si="72"/>
        <v>6</v>
      </c>
      <c r="V1599" cm="1">
        <f t="array" ref="V1599">_xlfn.IFS('Paraclinicos '!S1543="","",OR('Paraclinicos '!S1543&lt;=8,'Paraclinicos '!S1543&gt;=25),3,'Paraclinicos '!S1543&lt;12,1,'Paraclinicos '!S1543&lt;21,0,'Paraclinicos '!S1543&lt;25,2)</f>
        <v>0</v>
      </c>
      <c r="W1599" t="str">
        <f>IFERROR(IF(INDEX('BD Demog para scores enalazar'!Y$2:'BD Demog para scores enalazar'!Y$3000,MATCH(Formulas!A1599,'BD Demog para scores enalazar'!A$2:'BD Demog para scores enalazar'!A$3000,0))=1,"SI","NO"),"")</f>
        <v>NO</v>
      </c>
      <c r="X1599" s="9" t="str">
        <f>IFERROR(IF(INDEX('BD Demog para scores enalazar'!AJ$2:'BD Demog para scores enalazar'!AJ$3000,MATCH(Formulas!A1599,'BD Demog para scores enalazar'!A$2:'BD Demog para scores enalazar'!A$3000,0))=1,"SI","NO"),"")</f>
        <v>NO</v>
      </c>
      <c r="Y1599" cm="1">
        <f t="array" ref="Y1599">IF(AND(W1599="NO",X1599="NO"),_xlfn.IFS('Paraclinicos '!K1543&lt;=91,3,'Paraclinicos '!K1543&lt;94,2,'Paraclinicos '!K1543&lt;96,1,'Paraclinicos '!K1543&gt;=96,0),"")</f>
        <v>3</v>
      </c>
      <c r="Z1599" t="str" cm="1">
        <f t="array" ref="Z1599">IF(OR(W1599="SI",X1599="SI"),_xlfn.IFS(OR(AND('Paraclinicos '!#REF!&lt;=83),AND('Paraclinicos '!#REF!&gt;=97,AA1599=2)),3,OR(AND('Paraclinicos '!#REF!&lt;=86),AND('Paraclinicos '!#REF!&gt;=94,AA1599=2)),2,OR(AND('Paraclinicos '!#REF!&lt;=88),AND('Paraclinicos '!#REF!&gt;=92,AA1599=2)),1,OR(AND('Paraclinicos '!#REF!&gt;=88,'Paraclinicos '!#REF!&lt;=92),AND('Paraclinicos '!#REF!&gt;=93,AA1599=0)),0),"")</f>
        <v/>
      </c>
      <c r="AA1599" cm="1">
        <f t="array" ref="AA1599">_xlfn.IFS('Paraclinicos '!E1543="","",'Paraclinicos '!E1543="Oxigeno",2,'Paraclinicos '!E1543="Aire",0)</f>
        <v>2</v>
      </c>
    </row>
    <row r="1600" spans="1:27" x14ac:dyDescent="0.25">
      <c r="A1600" t="e">
        <f>'Paraclinicos '!#REF!</f>
        <v>#REF!</v>
      </c>
      <c r="B1600" s="3" t="e">
        <f>'Paraclinicos '!#REF!</f>
        <v>#REF!</v>
      </c>
      <c r="C1600" t="e" cm="1">
        <f t="array" ref="C1600">_xlfn.IFS('Paraclinicos '!#REF!="","",'Paraclinicos '!#REF!&gt;60,3,'Paraclinicos '!#REF!&lt;=60,1)</f>
        <v>#REF!</v>
      </c>
      <c r="D1600" t="str">
        <f>IFERROR(IF(INDEX('BD Demog para scores enalazar'!BC$2:BC$3000,MATCH(Formulas!A1600,'BD Demog para scores enalazar'!A$2:A$3000,0))=0,"SI","NO"),"")</f>
        <v/>
      </c>
      <c r="E1600" t="str" cm="1">
        <f t="array" ref="E1600">_xlfn.IFS(D1600="","",D1600="SI",4,D1600="NO",1)</f>
        <v/>
      </c>
      <c r="F1600" t="e" cm="1">
        <f t="array" ref="F1600">_xlfn.IFS('Paraclinicos '!#REF!="","",'Paraclinicos '!#REF!&gt;1,1,'Paraclinicos '!#REF!&lt;=1,3)</f>
        <v>#REF!</v>
      </c>
      <c r="G1600" t="e" cm="1">
        <f t="array" ref="G1600">_xlfn.IFS('Paraclinicos '!#REF!="","",AND('Paraclinicos '!#REF!&gt;=250,'Paraclinicos '!#REF!&lt;=500),2,'Paraclinicos '!#REF!&gt;500,3,'Paraclinicos '!#REF!&lt;250,1)</f>
        <v>#REF!</v>
      </c>
      <c r="H1600" s="50" t="e">
        <f t="shared" si="73"/>
        <v>#REF!</v>
      </c>
      <c r="I1600" t="e" cm="1">
        <f t="array" ref="I1600">_xlfn.IFS('Paraclinicos '!#REF!="","",'Paraclinicos '!#REF!&gt;=65,1,'Paraclinicos '!#REF!&lt;65,0)</f>
        <v>#REF!</v>
      </c>
      <c r="J1600" t="e" cm="1">
        <f t="array" ref="J1600">_xlfn.IFS('Paraclinicos '!#REF!="","",'Paraclinicos '!#REF!&gt;7,1,'Paraclinicos '!#REF!&lt;=7,0)</f>
        <v>#REF!</v>
      </c>
      <c r="K1600" t="e" cm="1">
        <f t="array" ref="K1600">_xlfn.IFS('Paraclinicos '!#REF!="","",'Paraclinicos '!#REF!&lt;=8,1,'Paraclinicos '!#REF!&gt;8,0)</f>
        <v>#REF!</v>
      </c>
      <c r="L1600" t="e" cm="1">
        <f t="array" ref="L1600">_xlfn.IFS('Paraclinicos '!#REF!="","",'Paraclinicos '!#REF!&gt;=30,1,'Paraclinicos '!#REF!&lt;30,0)</f>
        <v>#REF!</v>
      </c>
      <c r="M1600" t="e" cm="1">
        <f t="array" ref="M1600">_xlfn.IFS(OR('Paraclinicos '!#REF!="",'Paraclinicos '!#REF!=""),"",OR('Paraclinicos '!#REF!&lt;=90,'Paraclinicos '!#REF!&lt;=60),1,OR('Paraclinicos '!#REF!&gt;90,'Paraclinicos '!#REF!&gt;60),0)</f>
        <v>#REF!</v>
      </c>
      <c r="N1600" s="45" t="e">
        <f t="shared" si="74"/>
        <v>#REF!</v>
      </c>
      <c r="O1600" t="e" cm="1">
        <f t="array" ref="O1600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600" t="e" cm="1">
        <f t="array" ref="P1600">_xlfn.IFS('Paraclinicos '!#REF!="","",'Paraclinicos '!#REF!&lt;20,4,'Paraclinicos '!#REF!&lt;50,3,'Paraclinicos '!#REF!&lt;100,2,'Paraclinicos '!#REF!&lt;150,1,'Paraclinicos '!#REF!&gt;150,0)</f>
        <v>#REF!</v>
      </c>
      <c r="Q1600" t="e" cm="1">
        <f t="array" ref="Q1600">_xlfn.IFS('Paraclinicos '!#REF!="","",'Paraclinicos '!#REF!&lt;1.2,0,'Paraclinicos '!#REF!&lt;2,1,'Paraclinicos '!#REF!&lt;3.5,2,'Paraclinicos '!#REF!&lt;5,3,'Paraclinicos '!#REF!&gt;5,4)</f>
        <v>#REF!</v>
      </c>
      <c r="R1600" t="e" cm="1">
        <f t="array" ref="R1600">_xlfn.IFS('Paraclinicos '!#REF!="","",'Paraclinicos '!#REF!&lt;1.2,0,'Paraclinicos '!#REF!&lt;2,1,'Paraclinicos '!#REF!&lt;6,2,'Paraclinicos '!#REF!&lt;12,3,'Paraclinicos '!#REF!&gt;=12,4)</f>
        <v>#REF!</v>
      </c>
      <c r="S1600" t="e" cm="1">
        <f t="array" ref="S1600">_xlfn.IFS('Paraclinicos '!#REF!="","",'Paraclinicos '!#REF!&lt;70,1,'Paraclinicos '!#REF!&gt;=70,0)</f>
        <v>#REF!</v>
      </c>
      <c r="T1600" t="e" cm="1">
        <f t="array" ref="T1600">_xlfn.IFS('Paraclinicos '!#REF!="","",'Paraclinicos '!#REF!&lt;6,4,'Paraclinicos '!#REF!&lt;10,3,'Paraclinicos '!#REF!&lt;13,2,'Paraclinicos '!#REF!&lt;15,1,'Paraclinicos '!#REF!=15,0)</f>
        <v>#REF!</v>
      </c>
      <c r="U1600" s="54" t="e">
        <f t="shared" si="72"/>
        <v>#REF!</v>
      </c>
      <c r="V1600" t="e" cm="1">
        <f t="array" ref="V1600">_xlfn.IFS('Paraclinicos '!#REF!="","",OR('Paraclinicos '!#REF!&lt;=8,'Paraclinicos '!#REF!&gt;=25),3,'Paraclinicos '!#REF!&lt;12,1,'Paraclinicos '!#REF!&lt;21,0,'Paraclinicos '!#REF!&lt;25,2)</f>
        <v>#REF!</v>
      </c>
      <c r="W1600" t="str">
        <f>IFERROR(IF(INDEX('BD Demog para scores enalazar'!Y$2:'BD Demog para scores enalazar'!Y$3000,MATCH(Formulas!A1600,'BD Demog para scores enalazar'!A$2:'BD Demog para scores enalazar'!A$3000,0))=1,"SI","NO"),"")</f>
        <v/>
      </c>
      <c r="X1600" s="9" t="str">
        <f>IFERROR(IF(INDEX('BD Demog para scores enalazar'!AJ$2:'BD Demog para scores enalazar'!AJ$3000,MATCH(Formulas!A1600,'BD Demog para scores enalazar'!A$2:'BD Demog para scores enalazar'!A$3000,0))=1,"SI","NO"),"")</f>
        <v/>
      </c>
      <c r="Y1600" t="str" cm="1">
        <f t="array" ref="Y1600">IF(AND(W1600="NO",X1600="NO"),_xlfn.IFS('Paraclinicos '!#REF!&lt;=91,3,'Paraclinicos '!#REF!&lt;94,2,'Paraclinicos '!#REF!&lt;96,1,'Paraclinicos '!#REF!&gt;=96,0),"")</f>
        <v/>
      </c>
      <c r="Z1600" t="str" cm="1">
        <f t="array" ref="Z1600">IF(OR(W1600="SI",X1600="SI"),_xlfn.IFS(OR(AND('Paraclinicos '!K1544&lt;=83),AND('Paraclinicos '!K1544&gt;=97,AA1600=2)),3,OR(AND('Paraclinicos '!K1544&lt;=86),AND('Paraclinicos '!K1544&gt;=94,AA1600=2)),2,OR(AND('Paraclinicos '!K1544&lt;=88),AND('Paraclinicos '!K1544&gt;=92,AA1600=2)),1,OR(AND('Paraclinicos '!K1544&gt;=88,'Paraclinicos '!K1544&lt;=92),AND('Paraclinicos '!K1544&gt;=93,AA1600=0)),0),"")</f>
        <v/>
      </c>
      <c r="AA1600" t="e" cm="1">
        <f t="array" ref="AA1600">_xlfn.IFS('Paraclinicos '!#REF!="","",'Paraclinicos '!#REF!="Oxigeno",2,'Paraclinicos '!#REF!="Aire",0)</f>
        <v>#REF!</v>
      </c>
    </row>
    <row r="1601" spans="1:27" x14ac:dyDescent="0.25">
      <c r="A1601">
        <f>'Paraclinicos '!A1544</f>
        <v>570</v>
      </c>
      <c r="B1601" s="3">
        <f>'Paraclinicos '!R1544</f>
        <v>44222</v>
      </c>
      <c r="C1601" cm="1">
        <f t="array" ref="C1601">_xlfn.IFS('Paraclinicos '!Q1544="","",'Paraclinicos '!Q1544&gt;60,3,'Paraclinicos '!Q1544&lt;=60,1)</f>
        <v>3</v>
      </c>
      <c r="D1601" t="str">
        <f>IFERROR(IF(INDEX('BD Demog para scores enalazar'!BC$2:BC$3000,MATCH(Formulas!A1601,'BD Demog para scores enalazar'!A$2:A$3000,0))=0,"SI","NO"),"")</f>
        <v>SI</v>
      </c>
      <c r="E1601" cm="1">
        <f t="array" ref="E1601">_xlfn.IFS(D1601="","",D1601="SI",4,D1601="NO",1)</f>
        <v>4</v>
      </c>
      <c r="F1601" cm="1">
        <f t="array" ref="F1601">_xlfn.IFS('Paraclinicos '!B1544="","",'Paraclinicos '!B1544&gt;1,1,'Paraclinicos '!B1544&lt;=1,3)</f>
        <v>3</v>
      </c>
      <c r="G1601" cm="1">
        <f t="array" ref="G1601">_xlfn.IFS('Paraclinicos '!D1544="","",AND('Paraclinicos '!D1544&gt;=250,'Paraclinicos '!D1544&lt;=500),2,'Paraclinicos '!D1544&gt;500,3,'Paraclinicos '!D1544&lt;250,1)</f>
        <v>2</v>
      </c>
      <c r="H1601" s="50">
        <f t="shared" si="73"/>
        <v>12</v>
      </c>
      <c r="I1601" cm="1">
        <f t="array" ref="I1601">_xlfn.IFS('Paraclinicos '!Q1544="","",'Paraclinicos '!Q1544&gt;=65,1,'Paraclinicos '!Q1544&lt;65,0)</f>
        <v>1</v>
      </c>
      <c r="J1601" cm="1">
        <f t="array" ref="J1601">_xlfn.IFS('Paraclinicos '!I1544="","",'Paraclinicos '!I1544&gt;7,1,'Paraclinicos '!I1544&lt;=7,0)</f>
        <v>1</v>
      </c>
      <c r="K1601" cm="1">
        <f t="array" ref="K1601">_xlfn.IFS('Paraclinicos '!W1544="","",'Paraclinicos '!W1544&lt;=8,1,'Paraclinicos '!W1544&gt;8,0)</f>
        <v>1</v>
      </c>
      <c r="L1601" cm="1">
        <f t="array" ref="L1601">_xlfn.IFS('Paraclinicos '!S1544="","",'Paraclinicos '!S1544&gt;=30,1,'Paraclinicos '!S1544&lt;30,0)</f>
        <v>0</v>
      </c>
      <c r="M1601" cm="1">
        <f t="array" ref="M1601">_xlfn.IFS(OR('Paraclinicos '!T1544="",'Paraclinicos '!U1544=""),"",OR('Paraclinicos '!T1544&lt;=90,'Paraclinicos '!U1544&lt;=60),1,OR('Paraclinicos '!T1544&gt;90,'Paraclinicos '!U1544&gt;60),0)</f>
        <v>0</v>
      </c>
      <c r="N1601" s="45" t="e">
        <f t="shared" si="74"/>
        <v>#REF!</v>
      </c>
      <c r="O1601" cm="1">
        <f t="array" ref="O1601">_xlfn.IFS(OR('Paraclinicos '!M1544="",'Paraclinicos '!N1544="",'Paraclinicos '!N1544=0),"",'Paraclinicos '!M1544/'Paraclinicos '!N1544&lt;100,4,'Paraclinicos '!M1544/'Paraclinicos '!N1544&lt;200,3,'Paraclinicos '!M1544/'Paraclinicos '!N1544&lt;300,2,'Paraclinicos '!M1544/'Paraclinicos '!N1544&lt;400,1,'Paraclinicos '!M1544/'Paraclinicos '!N1544&gt;=400,0)</f>
        <v>2</v>
      </c>
      <c r="P1601" cm="1">
        <f t="array" ref="P1601">_xlfn.IFS('Paraclinicos '!C1544="","",'Paraclinicos '!C1544&lt;20,4,'Paraclinicos '!C1544&lt;50,3,'Paraclinicos '!C1544&lt;100,2,'Paraclinicos '!C1544&lt;150,1,'Paraclinicos '!C1544&gt;150,0)</f>
        <v>0</v>
      </c>
      <c r="Q1601" cm="1">
        <f t="array" ref="Q1601">_xlfn.IFS('Paraclinicos '!O1544="","",'Paraclinicos '!O1544&lt;1.2,0,'Paraclinicos '!O1544&lt;2,1,'Paraclinicos '!O1544&lt;3.5,2,'Paraclinicos '!O1544&lt;5,3,'Paraclinicos '!O1544&gt;5,4)</f>
        <v>0</v>
      </c>
      <c r="R1601" t="str" cm="1">
        <f t="array" ref="R1601">_xlfn.IFS('Paraclinicos '!J1544="","",'Paraclinicos '!J1544&lt;1.2,0,'Paraclinicos '!J1544&lt;2,1,'Paraclinicos '!J1544&lt;6,2,'Paraclinicos '!J1544&lt;12,3,'Paraclinicos '!J1544&gt;=12,4)</f>
        <v/>
      </c>
      <c r="S1601" cm="1">
        <f t="array" ref="S1601">_xlfn.IFS('Paraclinicos '!Y1544="","",'Paraclinicos '!Y1544&lt;70,1,'Paraclinicos '!Y1544&gt;=70,0)</f>
        <v>0</v>
      </c>
      <c r="T1601" cm="1">
        <f t="array" ref="T1601">_xlfn.IFS('Paraclinicos '!W1544="","",'Paraclinicos '!W1544&lt;6,4,'Paraclinicos '!W1544&lt;10,3,'Paraclinicos '!W1544&lt;13,2,'Paraclinicos '!W1544&lt;15,1,'Paraclinicos '!W1544=15,0)</f>
        <v>4</v>
      </c>
      <c r="U1601" s="54">
        <f t="shared" si="72"/>
        <v>6</v>
      </c>
      <c r="V1601" cm="1">
        <f t="array" ref="V1601">_xlfn.IFS('Paraclinicos '!S1544="","",OR('Paraclinicos '!S1544&lt;=8,'Paraclinicos '!S1544&gt;=25),3,'Paraclinicos '!S1544&lt;12,1,'Paraclinicos '!S1544&lt;21,0,'Paraclinicos '!S1544&lt;25,2)</f>
        <v>0</v>
      </c>
      <c r="W1601" t="str">
        <f>IFERROR(IF(INDEX('BD Demog para scores enalazar'!Y$2:'BD Demog para scores enalazar'!Y$3000,MATCH(Formulas!A1601,'BD Demog para scores enalazar'!A$2:'BD Demog para scores enalazar'!A$3000,0))=1,"SI","NO"),"")</f>
        <v>NO</v>
      </c>
      <c r="X1601" s="9" t="str">
        <f>IFERROR(IF(INDEX('BD Demog para scores enalazar'!AJ$2:'BD Demog para scores enalazar'!AJ$3000,MATCH(Formulas!A1601,'BD Demog para scores enalazar'!A$2:'BD Demog para scores enalazar'!A$3000,0))=1,"SI","NO"),"")</f>
        <v>NO</v>
      </c>
      <c r="Y1601" cm="1">
        <f t="array" ref="Y1601">IF(AND(W1601="NO",X1601="NO"),_xlfn.IFS('Paraclinicos '!K1544&lt;=91,3,'Paraclinicos '!K1544&lt;94,2,'Paraclinicos '!K1544&lt;96,1,'Paraclinicos '!K1544&gt;=96,0),"")</f>
        <v>2</v>
      </c>
      <c r="Z1601" t="str" cm="1">
        <f t="array" ref="Z1601">IF(OR(W1601="SI",X1601="SI"),_xlfn.IFS(OR(AND('Paraclinicos '!#REF!&lt;=83),AND('Paraclinicos '!#REF!&gt;=97,AA1601=2)),3,OR(AND('Paraclinicos '!#REF!&lt;=86),AND('Paraclinicos '!#REF!&gt;=94,AA1601=2)),2,OR(AND('Paraclinicos '!#REF!&lt;=88),AND('Paraclinicos '!#REF!&gt;=92,AA1601=2)),1,OR(AND('Paraclinicos '!#REF!&gt;=88,'Paraclinicos '!#REF!&lt;=92),AND('Paraclinicos '!#REF!&gt;=93,AA1601=0)),0),"")</f>
        <v/>
      </c>
      <c r="AA1601" cm="1">
        <f t="array" ref="AA1601">_xlfn.IFS('Paraclinicos '!E1544="","",'Paraclinicos '!E1544="Oxigeno",2,'Paraclinicos '!E1544="Aire",0)</f>
        <v>2</v>
      </c>
    </row>
    <row r="1602" spans="1:27" x14ac:dyDescent="0.25">
      <c r="A1602" t="e">
        <f>'Paraclinicos '!#REF!</f>
        <v>#REF!</v>
      </c>
      <c r="B1602" s="3" t="e">
        <f>'Paraclinicos '!#REF!</f>
        <v>#REF!</v>
      </c>
      <c r="C1602" t="e" cm="1">
        <f t="array" ref="C1602">_xlfn.IFS('Paraclinicos '!#REF!="","",'Paraclinicos '!#REF!&gt;60,3,'Paraclinicos '!#REF!&lt;=60,1)</f>
        <v>#REF!</v>
      </c>
      <c r="D1602" t="str">
        <f>IFERROR(IF(INDEX('BD Demog para scores enalazar'!BC$2:BC$3000,MATCH(Formulas!A1602,'BD Demog para scores enalazar'!A$2:A$3000,0))=0,"SI","NO"),"")</f>
        <v/>
      </c>
      <c r="E1602" t="str" cm="1">
        <f t="array" ref="E1602">_xlfn.IFS(D1602="","",D1602="SI",4,D1602="NO",1)</f>
        <v/>
      </c>
      <c r="F1602" t="e" cm="1">
        <f t="array" ref="F1602">_xlfn.IFS('Paraclinicos '!#REF!="","",'Paraclinicos '!#REF!&gt;1,1,'Paraclinicos '!#REF!&lt;=1,3)</f>
        <v>#REF!</v>
      </c>
      <c r="G1602" t="e" cm="1">
        <f t="array" ref="G1602">_xlfn.IFS('Paraclinicos '!#REF!="","",AND('Paraclinicos '!#REF!&gt;=250,'Paraclinicos '!#REF!&lt;=500),2,'Paraclinicos '!#REF!&gt;500,3,'Paraclinicos '!#REF!&lt;250,1)</f>
        <v>#REF!</v>
      </c>
      <c r="H1602" s="50" t="e">
        <f t="shared" si="73"/>
        <v>#REF!</v>
      </c>
      <c r="I1602" t="e" cm="1">
        <f t="array" ref="I1602">_xlfn.IFS('Paraclinicos '!#REF!="","",'Paraclinicos '!#REF!&gt;=65,1,'Paraclinicos '!#REF!&lt;65,0)</f>
        <v>#REF!</v>
      </c>
      <c r="J1602" t="e" cm="1">
        <f t="array" ref="J1602">_xlfn.IFS('Paraclinicos '!#REF!="","",'Paraclinicos '!#REF!&gt;7,1,'Paraclinicos '!#REF!&lt;=7,0)</f>
        <v>#REF!</v>
      </c>
      <c r="K1602" t="e" cm="1">
        <f t="array" ref="K1602">_xlfn.IFS('Paraclinicos '!#REF!="","",'Paraclinicos '!#REF!&lt;=8,1,'Paraclinicos '!#REF!&gt;8,0)</f>
        <v>#REF!</v>
      </c>
      <c r="L1602" t="e" cm="1">
        <f t="array" ref="L1602">_xlfn.IFS('Paraclinicos '!#REF!="","",'Paraclinicos '!#REF!&gt;=30,1,'Paraclinicos '!#REF!&lt;30,0)</f>
        <v>#REF!</v>
      </c>
      <c r="M1602" t="e" cm="1">
        <f t="array" ref="M1602">_xlfn.IFS(OR('Paraclinicos '!#REF!="",'Paraclinicos '!#REF!=""),"",OR('Paraclinicos '!#REF!&lt;=90,'Paraclinicos '!#REF!&lt;=60),1,OR('Paraclinicos '!#REF!&gt;90,'Paraclinicos '!#REF!&gt;60),0)</f>
        <v>#REF!</v>
      </c>
      <c r="N1602" s="45" t="e">
        <f t="shared" si="74"/>
        <v>#REF!</v>
      </c>
      <c r="O1602" t="e" cm="1">
        <f t="array" ref="O1602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602" t="e" cm="1">
        <f t="array" ref="P1602">_xlfn.IFS('Paraclinicos '!#REF!="","",'Paraclinicos '!#REF!&lt;20,4,'Paraclinicos '!#REF!&lt;50,3,'Paraclinicos '!#REF!&lt;100,2,'Paraclinicos '!#REF!&lt;150,1,'Paraclinicos '!#REF!&gt;150,0)</f>
        <v>#REF!</v>
      </c>
      <c r="Q1602" t="e" cm="1">
        <f t="array" ref="Q1602">_xlfn.IFS('Paraclinicos '!#REF!="","",'Paraclinicos '!#REF!&lt;1.2,0,'Paraclinicos '!#REF!&lt;2,1,'Paraclinicos '!#REF!&lt;3.5,2,'Paraclinicos '!#REF!&lt;5,3,'Paraclinicos '!#REF!&gt;5,4)</f>
        <v>#REF!</v>
      </c>
      <c r="R1602" t="e" cm="1">
        <f t="array" ref="R1602">_xlfn.IFS('Paraclinicos '!#REF!="","",'Paraclinicos '!#REF!&lt;1.2,0,'Paraclinicos '!#REF!&lt;2,1,'Paraclinicos '!#REF!&lt;6,2,'Paraclinicos '!#REF!&lt;12,3,'Paraclinicos '!#REF!&gt;=12,4)</f>
        <v>#REF!</v>
      </c>
      <c r="S1602" t="e" cm="1">
        <f t="array" ref="S1602">_xlfn.IFS('Paraclinicos '!#REF!="","",'Paraclinicos '!#REF!&lt;70,1,'Paraclinicos '!#REF!&gt;=70,0)</f>
        <v>#REF!</v>
      </c>
      <c r="T1602" t="e" cm="1">
        <f t="array" ref="T1602">_xlfn.IFS('Paraclinicos '!#REF!="","",'Paraclinicos '!#REF!&lt;6,4,'Paraclinicos '!#REF!&lt;10,3,'Paraclinicos '!#REF!&lt;13,2,'Paraclinicos '!#REF!&lt;15,1,'Paraclinicos '!#REF!=15,0)</f>
        <v>#REF!</v>
      </c>
      <c r="U1602" s="54" t="e">
        <f t="shared" si="72"/>
        <v>#REF!</v>
      </c>
      <c r="V1602" t="e" cm="1">
        <f t="array" ref="V1602">_xlfn.IFS('Paraclinicos '!#REF!="","",OR('Paraclinicos '!#REF!&lt;=8,'Paraclinicos '!#REF!&gt;=25),3,'Paraclinicos '!#REF!&lt;12,1,'Paraclinicos '!#REF!&lt;21,0,'Paraclinicos '!#REF!&lt;25,2)</f>
        <v>#REF!</v>
      </c>
      <c r="W1602" t="str">
        <f>IFERROR(IF(INDEX('BD Demog para scores enalazar'!Y$2:'BD Demog para scores enalazar'!Y$3000,MATCH(Formulas!A1602,'BD Demog para scores enalazar'!A$2:'BD Demog para scores enalazar'!A$3000,0))=1,"SI","NO"),"")</f>
        <v/>
      </c>
      <c r="X1602" s="9" t="str">
        <f>IFERROR(IF(INDEX('BD Demog para scores enalazar'!AJ$2:'BD Demog para scores enalazar'!AJ$3000,MATCH(Formulas!A1602,'BD Demog para scores enalazar'!A$2:'BD Demog para scores enalazar'!A$3000,0))=1,"SI","NO"),"")</f>
        <v/>
      </c>
      <c r="Y1602" t="str" cm="1">
        <f t="array" ref="Y1602">IF(AND(W1602="NO",X1602="NO"),_xlfn.IFS('Paraclinicos '!#REF!&lt;=91,3,'Paraclinicos '!#REF!&lt;94,2,'Paraclinicos '!#REF!&lt;96,1,'Paraclinicos '!#REF!&gt;=96,0),"")</f>
        <v/>
      </c>
      <c r="Z1602" t="str" cm="1">
        <f t="array" ref="Z1602">IF(OR(W1602="SI",X1602="SI"),_xlfn.IFS(OR(AND('Paraclinicos '!K1545&lt;=83),AND('Paraclinicos '!K1545&gt;=97,AA1602=2)),3,OR(AND('Paraclinicos '!K1545&lt;=86),AND('Paraclinicos '!K1545&gt;=94,AA1602=2)),2,OR(AND('Paraclinicos '!K1545&lt;=88),AND('Paraclinicos '!K1545&gt;=92,AA1602=2)),1,OR(AND('Paraclinicos '!K1545&gt;=88,'Paraclinicos '!K1545&lt;=92),AND('Paraclinicos '!K1545&gt;=93,AA1602=0)),0),"")</f>
        <v/>
      </c>
      <c r="AA1602" t="e" cm="1">
        <f t="array" ref="AA1602">_xlfn.IFS('Paraclinicos '!#REF!="","",'Paraclinicos '!#REF!="Oxigeno",2,'Paraclinicos '!#REF!="Aire",0)</f>
        <v>#REF!</v>
      </c>
    </row>
    <row r="1603" spans="1:27" x14ac:dyDescent="0.25">
      <c r="A1603">
        <f>'Paraclinicos '!A1545</f>
        <v>570</v>
      </c>
      <c r="B1603" s="3">
        <f>'Paraclinicos '!R1545</f>
        <v>44223</v>
      </c>
      <c r="C1603" cm="1">
        <f t="array" ref="C1603">_xlfn.IFS('Paraclinicos '!Q1545="","",'Paraclinicos '!Q1545&gt;60,3,'Paraclinicos '!Q1545&lt;=60,1)</f>
        <v>3</v>
      </c>
      <c r="D1603" t="str">
        <f>IFERROR(IF(INDEX('BD Demog para scores enalazar'!BC$2:BC$3000,MATCH(Formulas!A1603,'BD Demog para scores enalazar'!A$2:A$3000,0))=0,"SI","NO"),"")</f>
        <v>SI</v>
      </c>
      <c r="E1603" cm="1">
        <f t="array" ref="E1603">_xlfn.IFS(D1603="","",D1603="SI",4,D1603="NO",1)</f>
        <v>4</v>
      </c>
      <c r="F1603" cm="1">
        <f t="array" ref="F1603">_xlfn.IFS('Paraclinicos '!B1545="","",'Paraclinicos '!B1545&gt;1,1,'Paraclinicos '!B1545&lt;=1,3)</f>
        <v>3</v>
      </c>
      <c r="G1603" cm="1">
        <f t="array" ref="G1603">_xlfn.IFS('Paraclinicos '!D1545="","",AND('Paraclinicos '!D1545&gt;=250,'Paraclinicos '!D1545&lt;=500),2,'Paraclinicos '!D1545&gt;500,3,'Paraclinicos '!D1545&lt;250,1)</f>
        <v>1</v>
      </c>
      <c r="H1603" s="50">
        <f t="shared" si="73"/>
        <v>11</v>
      </c>
      <c r="I1603" cm="1">
        <f t="array" ref="I1603">_xlfn.IFS('Paraclinicos '!Q1545="","",'Paraclinicos '!Q1545&gt;=65,1,'Paraclinicos '!Q1545&lt;65,0)</f>
        <v>1</v>
      </c>
      <c r="J1603" cm="1">
        <f t="array" ref="J1603">_xlfn.IFS('Paraclinicos '!I1545="","",'Paraclinicos '!I1545&gt;7,1,'Paraclinicos '!I1545&lt;=7,0)</f>
        <v>1</v>
      </c>
      <c r="K1603" cm="1">
        <f t="array" ref="K1603">_xlfn.IFS('Paraclinicos '!W1545="","",'Paraclinicos '!W1545&lt;=8,1,'Paraclinicos '!W1545&gt;8,0)</f>
        <v>0</v>
      </c>
      <c r="L1603" cm="1">
        <f t="array" ref="L1603">_xlfn.IFS('Paraclinicos '!S1545="","",'Paraclinicos '!S1545&gt;=30,1,'Paraclinicos '!S1545&lt;30,0)</f>
        <v>0</v>
      </c>
      <c r="M1603" cm="1">
        <f t="array" ref="M1603">_xlfn.IFS(OR('Paraclinicos '!T1545="",'Paraclinicos '!U1545=""),"",OR('Paraclinicos '!T1545&lt;=90,'Paraclinicos '!U1545&lt;=60),1,OR('Paraclinicos '!T1545&gt;90,'Paraclinicos '!U1545&gt;60),0)</f>
        <v>0</v>
      </c>
      <c r="N1603" s="45" t="e">
        <f t="shared" si="74"/>
        <v>#REF!</v>
      </c>
      <c r="O1603" cm="1">
        <f t="array" ref="O1603">_xlfn.IFS(OR('Paraclinicos '!M1545="",'Paraclinicos '!N1545="",'Paraclinicos '!N1545=0),"",'Paraclinicos '!M1545/'Paraclinicos '!N1545&lt;100,4,'Paraclinicos '!M1545/'Paraclinicos '!N1545&lt;200,3,'Paraclinicos '!M1545/'Paraclinicos '!N1545&lt;300,2,'Paraclinicos '!M1545/'Paraclinicos '!N1545&lt;400,1,'Paraclinicos '!M1545/'Paraclinicos '!N1545&gt;=400,0)</f>
        <v>3</v>
      </c>
      <c r="P1603" cm="1">
        <f t="array" ref="P1603">_xlfn.IFS('Paraclinicos '!C1545="","",'Paraclinicos '!C1545&lt;20,4,'Paraclinicos '!C1545&lt;50,3,'Paraclinicos '!C1545&lt;100,2,'Paraclinicos '!C1545&lt;150,1,'Paraclinicos '!C1545&gt;150,0)</f>
        <v>0</v>
      </c>
      <c r="Q1603" cm="1">
        <f t="array" ref="Q1603">_xlfn.IFS('Paraclinicos '!O1545="","",'Paraclinicos '!O1545&lt;1.2,0,'Paraclinicos '!O1545&lt;2,1,'Paraclinicos '!O1545&lt;3.5,2,'Paraclinicos '!O1545&lt;5,3,'Paraclinicos '!O1545&gt;5,4)</f>
        <v>0</v>
      </c>
      <c r="R1603" cm="1">
        <f t="array" ref="R1603">_xlfn.IFS('Paraclinicos '!J1545="","",'Paraclinicos '!J1545&lt;1.2,0,'Paraclinicos '!J1545&lt;2,1,'Paraclinicos '!J1545&lt;6,2,'Paraclinicos '!J1545&lt;12,3,'Paraclinicos '!J1545&gt;=12,4)</f>
        <v>0</v>
      </c>
      <c r="S1603" cm="1">
        <f t="array" ref="S1603">_xlfn.IFS('Paraclinicos '!Y1545="","",'Paraclinicos '!Y1545&lt;70,1,'Paraclinicos '!Y1545&gt;=70,0)</f>
        <v>0</v>
      </c>
      <c r="T1603" cm="1">
        <f t="array" ref="T1603">_xlfn.IFS('Paraclinicos '!W1545="","",'Paraclinicos '!W1545&lt;6,4,'Paraclinicos '!W1545&lt;10,3,'Paraclinicos '!W1545&lt;13,2,'Paraclinicos '!W1545&lt;15,1,'Paraclinicos '!W1545=15,0)</f>
        <v>0</v>
      </c>
      <c r="U1603" s="54">
        <f t="shared" ref="U1603:U1666" si="75">IF(AND(O1603="",P1603="",Q1603="",R1603="",S1603="",T1603=""),"",SUM(O1603:T1603))</f>
        <v>3</v>
      </c>
      <c r="V1603" cm="1">
        <f t="array" ref="V1603">_xlfn.IFS('Paraclinicos '!S1545="","",OR('Paraclinicos '!S1545&lt;=8,'Paraclinicos '!S1545&gt;=25),3,'Paraclinicos '!S1545&lt;12,1,'Paraclinicos '!S1545&lt;21,0,'Paraclinicos '!S1545&lt;25,2)</f>
        <v>0</v>
      </c>
      <c r="W1603" t="str">
        <f>IFERROR(IF(INDEX('BD Demog para scores enalazar'!Y$2:'BD Demog para scores enalazar'!Y$3000,MATCH(Formulas!A1603,'BD Demog para scores enalazar'!A$2:'BD Demog para scores enalazar'!A$3000,0))=1,"SI","NO"),"")</f>
        <v>NO</v>
      </c>
      <c r="X1603" s="9" t="str">
        <f>IFERROR(IF(INDEX('BD Demog para scores enalazar'!AJ$2:'BD Demog para scores enalazar'!AJ$3000,MATCH(Formulas!A1603,'BD Demog para scores enalazar'!A$2:'BD Demog para scores enalazar'!A$3000,0))=1,"SI","NO"),"")</f>
        <v>NO</v>
      </c>
      <c r="Y1603" cm="1">
        <f t="array" ref="Y1603">IF(AND(W1603="NO",X1603="NO"),_xlfn.IFS('Paraclinicos '!K1545&lt;=91,3,'Paraclinicos '!K1545&lt;94,2,'Paraclinicos '!K1545&lt;96,1,'Paraclinicos '!K1545&gt;=96,0),"")</f>
        <v>3</v>
      </c>
      <c r="Z1603" t="str" cm="1">
        <f t="array" ref="Z1603">IF(OR(W1603="SI",X1603="SI"),_xlfn.IFS(OR(AND('Paraclinicos '!K1546&lt;=83),AND('Paraclinicos '!K1546&gt;=97,AA1603=2)),3,OR(AND('Paraclinicos '!K1546&lt;=86),AND('Paraclinicos '!K1546&gt;=94,AA1603=2)),2,OR(AND('Paraclinicos '!K1546&lt;=88),AND('Paraclinicos '!K1546&gt;=92,AA1603=2)),1,OR(AND('Paraclinicos '!K1546&gt;=88,'Paraclinicos '!K1546&lt;=92),AND('Paraclinicos '!K1546&gt;=93,AA1603=0)),0),"")</f>
        <v/>
      </c>
      <c r="AA1603" cm="1">
        <f t="array" ref="AA1603">_xlfn.IFS('Paraclinicos '!E1545="","",'Paraclinicos '!E1545="Oxigeno",2,'Paraclinicos '!E1545="Aire",0)</f>
        <v>2</v>
      </c>
    </row>
    <row r="1604" spans="1:27" x14ac:dyDescent="0.25">
      <c r="A1604">
        <f>'Paraclinicos '!A1546</f>
        <v>570</v>
      </c>
      <c r="B1604" s="3">
        <f>'Paraclinicos '!R1546</f>
        <v>44225</v>
      </c>
      <c r="C1604" cm="1">
        <f t="array" ref="C1604">_xlfn.IFS('Paraclinicos '!Q1546="","",'Paraclinicos '!Q1546&gt;60,3,'Paraclinicos '!Q1546&lt;=60,1)</f>
        <v>3</v>
      </c>
      <c r="D1604" t="str">
        <f>IFERROR(IF(INDEX('BD Demog para scores enalazar'!BC$2:BC$3000,MATCH(Formulas!A1604,'BD Demog para scores enalazar'!A$2:A$3000,0))=0,"SI","NO"),"")</f>
        <v>SI</v>
      </c>
      <c r="E1604" cm="1">
        <f t="array" ref="E1604">_xlfn.IFS(D1604="","",D1604="SI",4,D1604="NO",1)</f>
        <v>4</v>
      </c>
      <c r="F1604" cm="1">
        <f t="array" ref="F1604">_xlfn.IFS('Paraclinicos '!B1546="","",'Paraclinicos '!B1546&gt;1,1,'Paraclinicos '!B1546&lt;=1,3)</f>
        <v>3</v>
      </c>
      <c r="G1604" cm="1">
        <f t="array" ref="G1604">_xlfn.IFS('Paraclinicos '!D1546="","",AND('Paraclinicos '!D1546&gt;=250,'Paraclinicos '!D1546&lt;=500),2,'Paraclinicos '!D1546&gt;500,3,'Paraclinicos '!D1546&lt;250,1)</f>
        <v>1</v>
      </c>
      <c r="H1604" s="50">
        <f t="shared" ref="H1604:H1667" si="76">IF(AND(C1604="",E1604="",F1604="",G1604=""),"",SUM(C1604,E1604:G1604))</f>
        <v>11</v>
      </c>
      <c r="I1604" cm="1">
        <f t="array" ref="I1604">_xlfn.IFS('Paraclinicos '!Q1546="","",'Paraclinicos '!Q1546&gt;=65,1,'Paraclinicos '!Q1546&lt;65,0)</f>
        <v>1</v>
      </c>
      <c r="J1604" cm="1">
        <f t="array" ref="J1604">_xlfn.IFS('Paraclinicos '!I1546="","",'Paraclinicos '!I1546&gt;7,1,'Paraclinicos '!I1546&lt;=7,0)</f>
        <v>1</v>
      </c>
      <c r="K1604" cm="1">
        <f t="array" ref="K1604">_xlfn.IFS('Paraclinicos '!W1546="","",'Paraclinicos '!W1546&lt;=8,1,'Paraclinicos '!W1546&gt;8,0)</f>
        <v>1</v>
      </c>
      <c r="L1604" cm="1">
        <f t="array" ref="L1604">_xlfn.IFS('Paraclinicos '!S1546="","",'Paraclinicos '!S1546&gt;=30,1,'Paraclinicos '!S1546&lt;30,0)</f>
        <v>0</v>
      </c>
      <c r="M1604" cm="1">
        <f t="array" ref="M1604">_xlfn.IFS(OR('Paraclinicos '!T1546="",'Paraclinicos '!U1546=""),"",OR('Paraclinicos '!T1546&lt;=90,'Paraclinicos '!U1546&lt;=60),1,OR('Paraclinicos '!T1546&gt;90,'Paraclinicos '!U1546&gt;60),0)</f>
        <v>0</v>
      </c>
      <c r="N1604" s="45">
        <f t="shared" ref="N1604:N1667" si="77">IF(AND(J1603="",J1604="",K1604="",L1604="",M1604=""),"",SUM(J1603:M1604))</f>
        <v>3</v>
      </c>
      <c r="O1604" cm="1">
        <f t="array" ref="O1604">_xlfn.IFS(OR('Paraclinicos '!M1546="",'Paraclinicos '!N1546="",'Paraclinicos '!N1546=0),"",'Paraclinicos '!M1546/'Paraclinicos '!N1546&lt;100,4,'Paraclinicos '!M1546/'Paraclinicos '!N1546&lt;200,3,'Paraclinicos '!M1546/'Paraclinicos '!N1546&lt;300,2,'Paraclinicos '!M1546/'Paraclinicos '!N1546&lt;400,1,'Paraclinicos '!M1546/'Paraclinicos '!N1546&gt;=400,0)</f>
        <v>2</v>
      </c>
      <c r="P1604" cm="1">
        <f t="array" ref="P1604">_xlfn.IFS('Paraclinicos '!C1546="","",'Paraclinicos '!C1546&lt;20,4,'Paraclinicos '!C1546&lt;50,3,'Paraclinicos '!C1546&lt;100,2,'Paraclinicos '!C1546&lt;150,1,'Paraclinicos '!C1546&gt;150,0)</f>
        <v>2</v>
      </c>
      <c r="Q1604" cm="1">
        <f t="array" ref="Q1604">_xlfn.IFS('Paraclinicos '!O1546="","",'Paraclinicos '!O1546&lt;1.2,0,'Paraclinicos '!O1546&lt;2,1,'Paraclinicos '!O1546&lt;3.5,2,'Paraclinicos '!O1546&lt;5,3,'Paraclinicos '!O1546&gt;5,4)</f>
        <v>2</v>
      </c>
      <c r="R1604" cm="1">
        <f t="array" ref="R1604">_xlfn.IFS('Paraclinicos '!J1546="","",'Paraclinicos '!J1546&lt;1.2,0,'Paraclinicos '!J1546&lt;2,1,'Paraclinicos '!J1546&lt;6,2,'Paraclinicos '!J1546&lt;12,3,'Paraclinicos '!J1546&gt;=12,4)</f>
        <v>0</v>
      </c>
      <c r="S1604" cm="1">
        <f t="array" ref="S1604">_xlfn.IFS('Paraclinicos '!Y1546="","",'Paraclinicos '!Y1546&lt;70,1,'Paraclinicos '!Y1546&gt;=70,0)</f>
        <v>0</v>
      </c>
      <c r="T1604" cm="1">
        <f t="array" ref="T1604">_xlfn.IFS('Paraclinicos '!W1546="","",'Paraclinicos '!W1546&lt;6,4,'Paraclinicos '!W1546&lt;10,3,'Paraclinicos '!W1546&lt;13,2,'Paraclinicos '!W1546&lt;15,1,'Paraclinicos '!W1546=15,0)</f>
        <v>4</v>
      </c>
      <c r="U1604" s="54">
        <f t="shared" si="75"/>
        <v>10</v>
      </c>
      <c r="V1604" cm="1">
        <f t="array" ref="V1604">_xlfn.IFS('Paraclinicos '!S1546="","",OR('Paraclinicos '!S1546&lt;=8,'Paraclinicos '!S1546&gt;=25),3,'Paraclinicos '!S1546&lt;12,1,'Paraclinicos '!S1546&lt;21,0,'Paraclinicos '!S1546&lt;25,2)</f>
        <v>0</v>
      </c>
      <c r="W1604" t="str">
        <f>IFERROR(IF(INDEX('BD Demog para scores enalazar'!Y$2:'BD Demog para scores enalazar'!Y$3000,MATCH(Formulas!A1604,'BD Demog para scores enalazar'!A$2:'BD Demog para scores enalazar'!A$3000,0))=1,"SI","NO"),"")</f>
        <v>NO</v>
      </c>
      <c r="X1604" s="9" t="str">
        <f>IFERROR(IF(INDEX('BD Demog para scores enalazar'!AJ$2:'BD Demog para scores enalazar'!AJ$3000,MATCH(Formulas!A1604,'BD Demog para scores enalazar'!A$2:'BD Demog para scores enalazar'!A$3000,0))=1,"SI","NO"),"")</f>
        <v>NO</v>
      </c>
      <c r="Y1604" cm="1">
        <f t="array" ref="Y1604">IF(AND(W1604="NO",X1604="NO"),_xlfn.IFS('Paraclinicos '!K1546&lt;=91,3,'Paraclinicos '!K1546&lt;94,2,'Paraclinicos '!K1546&lt;96,1,'Paraclinicos '!K1546&gt;=96,0),"")</f>
        <v>3</v>
      </c>
      <c r="Z1604" t="str" cm="1">
        <f t="array" ref="Z1604">IF(OR(W1604="SI",X1604="SI"),_xlfn.IFS(OR(AND('Paraclinicos '!K1547&lt;=83),AND('Paraclinicos '!K1547&gt;=97,AA1604=2)),3,OR(AND('Paraclinicos '!K1547&lt;=86),AND('Paraclinicos '!K1547&gt;=94,AA1604=2)),2,OR(AND('Paraclinicos '!K1547&lt;=88),AND('Paraclinicos '!K1547&gt;=92,AA1604=2)),1,OR(AND('Paraclinicos '!K1547&gt;=88,'Paraclinicos '!K1547&lt;=92),AND('Paraclinicos '!K1547&gt;=93,AA1604=0)),0),"")</f>
        <v/>
      </c>
      <c r="AA1604" cm="1">
        <f t="array" ref="AA1604">_xlfn.IFS('Paraclinicos '!E1546="","",'Paraclinicos '!E1546="Oxigeno",2,'Paraclinicos '!E1546="Aire",0)</f>
        <v>2</v>
      </c>
    </row>
    <row r="1605" spans="1:27" x14ac:dyDescent="0.25">
      <c r="A1605">
        <f>'Paraclinicos '!A1547</f>
        <v>570</v>
      </c>
      <c r="B1605" s="3">
        <f>'Paraclinicos '!R1547</f>
        <v>44227</v>
      </c>
      <c r="C1605" cm="1">
        <f t="array" ref="C1605">_xlfn.IFS('Paraclinicos '!Q1547="","",'Paraclinicos '!Q1547&gt;60,3,'Paraclinicos '!Q1547&lt;=60,1)</f>
        <v>3</v>
      </c>
      <c r="D1605" t="str">
        <f>IFERROR(IF(INDEX('BD Demog para scores enalazar'!BC$2:BC$3000,MATCH(Formulas!A1605,'BD Demog para scores enalazar'!A$2:A$3000,0))=0,"SI","NO"),"")</f>
        <v>SI</v>
      </c>
      <c r="E1605" cm="1">
        <f t="array" ref="E1605">_xlfn.IFS(D1605="","",D1605="SI",4,D1605="NO",1)</f>
        <v>4</v>
      </c>
      <c r="F1605" cm="1">
        <f t="array" ref="F1605">_xlfn.IFS('Paraclinicos '!B1547="","",'Paraclinicos '!B1547&gt;1,1,'Paraclinicos '!B1547&lt;=1,3)</f>
        <v>3</v>
      </c>
      <c r="G1605" t="str" cm="1">
        <f t="array" ref="G1605">_xlfn.IFS('Paraclinicos '!D1547="","",AND('Paraclinicos '!D1547&gt;=250,'Paraclinicos '!D1547&lt;=500),2,'Paraclinicos '!D1547&gt;500,3,'Paraclinicos '!D1547&lt;250,1)</f>
        <v/>
      </c>
      <c r="H1605" s="50">
        <f t="shared" si="76"/>
        <v>10</v>
      </c>
      <c r="I1605" cm="1">
        <f t="array" ref="I1605">_xlfn.IFS('Paraclinicos '!Q1547="","",'Paraclinicos '!Q1547&gt;=65,1,'Paraclinicos '!Q1547&lt;65,0)</f>
        <v>1</v>
      </c>
      <c r="J1605" cm="1">
        <f t="array" ref="J1605">_xlfn.IFS('Paraclinicos '!I1547="","",'Paraclinicos '!I1547&gt;7,1,'Paraclinicos '!I1547&lt;=7,0)</f>
        <v>1</v>
      </c>
      <c r="K1605" cm="1">
        <f t="array" ref="K1605">_xlfn.IFS('Paraclinicos '!W1547="","",'Paraclinicos '!W1547&lt;=8,1,'Paraclinicos '!W1547&gt;8,0)</f>
        <v>1</v>
      </c>
      <c r="L1605" cm="1">
        <f t="array" ref="L1605">_xlfn.IFS('Paraclinicos '!S1547="","",'Paraclinicos '!S1547&gt;=30,1,'Paraclinicos '!S1547&lt;30,0)</f>
        <v>0</v>
      </c>
      <c r="M1605" cm="1">
        <f t="array" ref="M1605">_xlfn.IFS(OR('Paraclinicos '!T1547="",'Paraclinicos '!U1547=""),"",OR('Paraclinicos '!T1547&lt;=90,'Paraclinicos '!U1547&lt;=60),1,OR('Paraclinicos '!T1547&gt;90,'Paraclinicos '!U1547&gt;60),0)</f>
        <v>1</v>
      </c>
      <c r="N1605" s="45">
        <f t="shared" si="77"/>
        <v>5</v>
      </c>
      <c r="O1605" cm="1">
        <f t="array" ref="O1605">_xlfn.IFS(OR('Paraclinicos '!M1547="",'Paraclinicos '!N1547="",'Paraclinicos '!N1547=0),"",'Paraclinicos '!M1547/'Paraclinicos '!N1547&lt;100,4,'Paraclinicos '!M1547/'Paraclinicos '!N1547&lt;200,3,'Paraclinicos '!M1547/'Paraclinicos '!N1547&lt;300,2,'Paraclinicos '!M1547/'Paraclinicos '!N1547&lt;400,1,'Paraclinicos '!M1547/'Paraclinicos '!N1547&gt;=400,0)</f>
        <v>2</v>
      </c>
      <c r="P1605" cm="1">
        <f t="array" ref="P1605">_xlfn.IFS('Paraclinicos '!C1547="","",'Paraclinicos '!C1547&lt;20,4,'Paraclinicos '!C1547&lt;50,3,'Paraclinicos '!C1547&lt;100,2,'Paraclinicos '!C1547&lt;150,1,'Paraclinicos '!C1547&gt;150,0)</f>
        <v>2</v>
      </c>
      <c r="Q1605" cm="1">
        <f t="array" ref="Q1605">_xlfn.IFS('Paraclinicos '!O1547="","",'Paraclinicos '!O1547&lt;1.2,0,'Paraclinicos '!O1547&lt;2,1,'Paraclinicos '!O1547&lt;3.5,2,'Paraclinicos '!O1547&lt;5,3,'Paraclinicos '!O1547&gt;5,4)</f>
        <v>2</v>
      </c>
      <c r="R1605" t="str" cm="1">
        <f t="array" ref="R1605">_xlfn.IFS('Paraclinicos '!J1547="","",'Paraclinicos '!J1547&lt;1.2,0,'Paraclinicos '!J1547&lt;2,1,'Paraclinicos '!J1547&lt;6,2,'Paraclinicos '!J1547&lt;12,3,'Paraclinicos '!J1547&gt;=12,4)</f>
        <v/>
      </c>
      <c r="S1605" cm="1">
        <f t="array" ref="S1605">_xlfn.IFS('Paraclinicos '!Y1547="","",'Paraclinicos '!Y1547&lt;70,1,'Paraclinicos '!Y1547&gt;=70,0)</f>
        <v>1</v>
      </c>
      <c r="T1605" cm="1">
        <f t="array" ref="T1605">_xlfn.IFS('Paraclinicos '!W1547="","",'Paraclinicos '!W1547&lt;6,4,'Paraclinicos '!W1547&lt;10,3,'Paraclinicos '!W1547&lt;13,2,'Paraclinicos '!W1547&lt;15,1,'Paraclinicos '!W1547=15,0)</f>
        <v>4</v>
      </c>
      <c r="U1605" s="54">
        <f t="shared" si="75"/>
        <v>11</v>
      </c>
      <c r="V1605" cm="1">
        <f t="array" ref="V1605">_xlfn.IFS('Paraclinicos '!S1547="","",OR('Paraclinicos '!S1547&lt;=8,'Paraclinicos '!S1547&gt;=25),3,'Paraclinicos '!S1547&lt;12,1,'Paraclinicos '!S1547&lt;21,0,'Paraclinicos '!S1547&lt;25,2)</f>
        <v>0</v>
      </c>
      <c r="W1605" t="str">
        <f>IFERROR(IF(INDEX('BD Demog para scores enalazar'!Y$2:'BD Demog para scores enalazar'!Y$3000,MATCH(Formulas!A1605,'BD Demog para scores enalazar'!A$2:'BD Demog para scores enalazar'!A$3000,0))=1,"SI","NO"),"")</f>
        <v>NO</v>
      </c>
      <c r="X1605" s="9" t="str">
        <f>IFERROR(IF(INDEX('BD Demog para scores enalazar'!AJ$2:'BD Demog para scores enalazar'!AJ$3000,MATCH(Formulas!A1605,'BD Demog para scores enalazar'!A$2:'BD Demog para scores enalazar'!A$3000,0))=1,"SI","NO"),"")</f>
        <v>NO</v>
      </c>
      <c r="Y1605" cm="1">
        <f t="array" ref="Y1605">IF(AND(W1605="NO",X1605="NO"),_xlfn.IFS('Paraclinicos '!K1547&lt;=91,3,'Paraclinicos '!K1547&lt;94,2,'Paraclinicos '!K1547&lt;96,1,'Paraclinicos '!K1547&gt;=96,0),"")</f>
        <v>3</v>
      </c>
      <c r="Z1605" t="str" cm="1">
        <f t="array" ref="Z1605">IF(OR(W1605="SI",X1605="SI"),_xlfn.IFS(OR(AND('Paraclinicos '!K1548&lt;=83),AND('Paraclinicos '!K1548&gt;=97,AA1605=2)),3,OR(AND('Paraclinicos '!K1548&lt;=86),AND('Paraclinicos '!K1548&gt;=94,AA1605=2)),2,OR(AND('Paraclinicos '!K1548&lt;=88),AND('Paraclinicos '!K1548&gt;=92,AA1605=2)),1,OR(AND('Paraclinicos '!K1548&gt;=88,'Paraclinicos '!K1548&lt;=92),AND('Paraclinicos '!K1548&gt;=93,AA1605=0)),0),"")</f>
        <v/>
      </c>
      <c r="AA1605" cm="1">
        <f t="array" ref="AA1605">_xlfn.IFS('Paraclinicos '!E1547="","",'Paraclinicos '!E1547="Oxigeno",2,'Paraclinicos '!E1547="Aire",0)</f>
        <v>2</v>
      </c>
    </row>
    <row r="1606" spans="1:27" x14ac:dyDescent="0.25">
      <c r="A1606">
        <f>'Paraclinicos '!A1548</f>
        <v>570</v>
      </c>
      <c r="B1606" s="3">
        <f>'Paraclinicos '!R1548</f>
        <v>44229</v>
      </c>
      <c r="C1606" cm="1">
        <f t="array" ref="C1606">_xlfn.IFS('Paraclinicos '!Q1548="","",'Paraclinicos '!Q1548&gt;60,3,'Paraclinicos '!Q1548&lt;=60,1)</f>
        <v>3</v>
      </c>
      <c r="D1606" t="str">
        <f>IFERROR(IF(INDEX('BD Demog para scores enalazar'!BC$2:BC$3000,MATCH(Formulas!A1606,'BD Demog para scores enalazar'!A$2:A$3000,0))=0,"SI","NO"),"")</f>
        <v>SI</v>
      </c>
      <c r="E1606" cm="1">
        <f t="array" ref="E1606">_xlfn.IFS(D1606="","",D1606="SI",4,D1606="NO",1)</f>
        <v>4</v>
      </c>
      <c r="F1606" cm="1">
        <f t="array" ref="F1606">_xlfn.IFS('Paraclinicos '!B1548="","",'Paraclinicos '!B1548&gt;1,1,'Paraclinicos '!B1548&lt;=1,3)</f>
        <v>3</v>
      </c>
      <c r="G1606" cm="1">
        <f t="array" ref="G1606">_xlfn.IFS('Paraclinicos '!D1548="","",AND('Paraclinicos '!D1548&gt;=250,'Paraclinicos '!D1548&lt;=500),2,'Paraclinicos '!D1548&gt;500,3,'Paraclinicos '!D1548&lt;250,1)</f>
        <v>2</v>
      </c>
      <c r="H1606" s="50">
        <f t="shared" si="76"/>
        <v>12</v>
      </c>
      <c r="I1606" cm="1">
        <f t="array" ref="I1606">_xlfn.IFS('Paraclinicos '!Q1548="","",'Paraclinicos '!Q1548&gt;=65,1,'Paraclinicos '!Q1548&lt;65,0)</f>
        <v>1</v>
      </c>
      <c r="J1606" cm="1">
        <f t="array" ref="J1606">_xlfn.IFS('Paraclinicos '!I1548="","",'Paraclinicos '!I1548&gt;7,1,'Paraclinicos '!I1548&lt;=7,0)</f>
        <v>1</v>
      </c>
      <c r="K1606" cm="1">
        <f t="array" ref="K1606">_xlfn.IFS('Paraclinicos '!W1548="","",'Paraclinicos '!W1548&lt;=8,1,'Paraclinicos '!W1548&gt;8,0)</f>
        <v>1</v>
      </c>
      <c r="L1606" cm="1">
        <f t="array" ref="L1606">_xlfn.IFS('Paraclinicos '!S1548="","",'Paraclinicos '!S1548&gt;=30,1,'Paraclinicos '!S1548&lt;30,0)</f>
        <v>0</v>
      </c>
      <c r="M1606" cm="1">
        <f t="array" ref="M1606">_xlfn.IFS(OR('Paraclinicos '!T1548="",'Paraclinicos '!U1548=""),"",OR('Paraclinicos '!T1548&lt;=90,'Paraclinicos '!U1548&lt;=60),1,OR('Paraclinicos '!T1548&gt;90,'Paraclinicos '!U1548&gt;60),0)</f>
        <v>0</v>
      </c>
      <c r="N1606" s="45">
        <f t="shared" si="77"/>
        <v>5</v>
      </c>
      <c r="O1606" cm="1">
        <f t="array" ref="O1606">_xlfn.IFS(OR('Paraclinicos '!M1548="",'Paraclinicos '!N1548="",'Paraclinicos '!N1548=0),"",'Paraclinicos '!M1548/'Paraclinicos '!N1548&lt;100,4,'Paraclinicos '!M1548/'Paraclinicos '!N1548&lt;200,3,'Paraclinicos '!M1548/'Paraclinicos '!N1548&lt;300,2,'Paraclinicos '!M1548/'Paraclinicos '!N1548&lt;400,1,'Paraclinicos '!M1548/'Paraclinicos '!N1548&gt;=400,0)</f>
        <v>1</v>
      </c>
      <c r="P1606" cm="1">
        <f t="array" ref="P1606">_xlfn.IFS('Paraclinicos '!C1548="","",'Paraclinicos '!C1548&lt;20,4,'Paraclinicos '!C1548&lt;50,3,'Paraclinicos '!C1548&lt;100,2,'Paraclinicos '!C1548&lt;150,1,'Paraclinicos '!C1548&gt;150,0)</f>
        <v>3</v>
      </c>
      <c r="Q1606" cm="1">
        <f t="array" ref="Q1606">_xlfn.IFS('Paraclinicos '!O1548="","",'Paraclinicos '!O1548&lt;1.2,0,'Paraclinicos '!O1548&lt;2,1,'Paraclinicos '!O1548&lt;3.5,2,'Paraclinicos '!O1548&lt;5,3,'Paraclinicos '!O1548&gt;5,4)</f>
        <v>3</v>
      </c>
      <c r="R1606" cm="1">
        <f t="array" ref="R1606">_xlfn.IFS('Paraclinicos '!J1548="","",'Paraclinicos '!J1548&lt;1.2,0,'Paraclinicos '!J1548&lt;2,1,'Paraclinicos '!J1548&lt;6,2,'Paraclinicos '!J1548&lt;12,3,'Paraclinicos '!J1548&gt;=12,4)</f>
        <v>1</v>
      </c>
      <c r="S1606" cm="1">
        <f t="array" ref="S1606">_xlfn.IFS('Paraclinicos '!Y1548="","",'Paraclinicos '!Y1548&lt;70,1,'Paraclinicos '!Y1548&gt;=70,0)</f>
        <v>0</v>
      </c>
      <c r="T1606" cm="1">
        <f t="array" ref="T1606">_xlfn.IFS('Paraclinicos '!W1548="","",'Paraclinicos '!W1548&lt;6,4,'Paraclinicos '!W1548&lt;10,3,'Paraclinicos '!W1548&lt;13,2,'Paraclinicos '!W1548&lt;15,1,'Paraclinicos '!W1548=15,0)</f>
        <v>4</v>
      </c>
      <c r="U1606" s="54">
        <f t="shared" si="75"/>
        <v>12</v>
      </c>
      <c r="V1606" cm="1">
        <f t="array" ref="V1606">_xlfn.IFS('Paraclinicos '!S1548="","",OR('Paraclinicos '!S1548&lt;=8,'Paraclinicos '!S1548&gt;=25),3,'Paraclinicos '!S1548&lt;12,1,'Paraclinicos '!S1548&lt;21,0,'Paraclinicos '!S1548&lt;25,2)</f>
        <v>0</v>
      </c>
      <c r="W1606" t="str">
        <f>IFERROR(IF(INDEX('BD Demog para scores enalazar'!Y$2:'BD Demog para scores enalazar'!Y$3000,MATCH(Formulas!A1606,'BD Demog para scores enalazar'!A$2:'BD Demog para scores enalazar'!A$3000,0))=1,"SI","NO"),"")</f>
        <v>NO</v>
      </c>
      <c r="X1606" s="9" t="str">
        <f>IFERROR(IF(INDEX('BD Demog para scores enalazar'!AJ$2:'BD Demog para scores enalazar'!AJ$3000,MATCH(Formulas!A1606,'BD Demog para scores enalazar'!A$2:'BD Demog para scores enalazar'!A$3000,0))=1,"SI","NO"),"")</f>
        <v>NO</v>
      </c>
      <c r="Y1606" cm="1">
        <f t="array" ref="Y1606">IF(AND(W1606="NO",X1606="NO"),_xlfn.IFS('Paraclinicos '!K1548&lt;=91,3,'Paraclinicos '!K1548&lt;94,2,'Paraclinicos '!K1548&lt;96,1,'Paraclinicos '!K1548&gt;=96,0),"")</f>
        <v>2</v>
      </c>
      <c r="Z1606" t="str" cm="1">
        <f t="array" ref="Z1606">IF(OR(W1606="SI",X1606="SI"),_xlfn.IFS(OR(AND('Paraclinicos '!#REF!&lt;=83),AND('Paraclinicos '!#REF!&gt;=97,AA1606=2)),3,OR(AND('Paraclinicos '!#REF!&lt;=86),AND('Paraclinicos '!#REF!&gt;=94,AA1606=2)),2,OR(AND('Paraclinicos '!#REF!&lt;=88),AND('Paraclinicos '!#REF!&gt;=92,AA1606=2)),1,OR(AND('Paraclinicos '!#REF!&gt;=88,'Paraclinicos '!#REF!&lt;=92),AND('Paraclinicos '!#REF!&gt;=93,AA1606=0)),0),"")</f>
        <v/>
      </c>
      <c r="AA1606" cm="1">
        <f t="array" ref="AA1606">_xlfn.IFS('Paraclinicos '!E1548="","",'Paraclinicos '!E1548="Oxigeno",2,'Paraclinicos '!E1548="Aire",0)</f>
        <v>2</v>
      </c>
    </row>
    <row r="1607" spans="1:27" x14ac:dyDescent="0.25">
      <c r="A1607" t="e">
        <f>'Paraclinicos '!#REF!</f>
        <v>#REF!</v>
      </c>
      <c r="B1607" s="3" t="e">
        <f>'Paraclinicos '!#REF!</f>
        <v>#REF!</v>
      </c>
      <c r="C1607" t="e" cm="1">
        <f t="array" ref="C1607">_xlfn.IFS('Paraclinicos '!#REF!="","",'Paraclinicos '!#REF!&gt;60,3,'Paraclinicos '!#REF!&lt;=60,1)</f>
        <v>#REF!</v>
      </c>
      <c r="D1607" t="str">
        <f>IFERROR(IF(INDEX('BD Demog para scores enalazar'!BC$2:BC$3000,MATCH(Formulas!A1607,'BD Demog para scores enalazar'!A$2:A$3000,0))=0,"SI","NO"),"")</f>
        <v/>
      </c>
      <c r="E1607" t="str" cm="1">
        <f t="array" ref="E1607">_xlfn.IFS(D1607="","",D1607="SI",4,D1607="NO",1)</f>
        <v/>
      </c>
      <c r="F1607" t="e" cm="1">
        <f t="array" ref="F1607">_xlfn.IFS('Paraclinicos '!#REF!="","",'Paraclinicos '!#REF!&gt;1,1,'Paraclinicos '!#REF!&lt;=1,3)</f>
        <v>#REF!</v>
      </c>
      <c r="G1607" t="e" cm="1">
        <f t="array" ref="G1607">_xlfn.IFS('Paraclinicos '!#REF!="","",AND('Paraclinicos '!#REF!&gt;=250,'Paraclinicos '!#REF!&lt;=500),2,'Paraclinicos '!#REF!&gt;500,3,'Paraclinicos '!#REF!&lt;250,1)</f>
        <v>#REF!</v>
      </c>
      <c r="H1607" s="50" t="e">
        <f t="shared" si="76"/>
        <v>#REF!</v>
      </c>
      <c r="I1607" t="e" cm="1">
        <f t="array" ref="I1607">_xlfn.IFS('Paraclinicos '!#REF!="","",'Paraclinicos '!#REF!&gt;=65,1,'Paraclinicos '!#REF!&lt;65,0)</f>
        <v>#REF!</v>
      </c>
      <c r="J1607" t="e" cm="1">
        <f t="array" ref="J1607">_xlfn.IFS('Paraclinicos '!#REF!="","",'Paraclinicos '!#REF!&gt;7,1,'Paraclinicos '!#REF!&lt;=7,0)</f>
        <v>#REF!</v>
      </c>
      <c r="K1607" t="e" cm="1">
        <f t="array" ref="K1607">_xlfn.IFS('Paraclinicos '!#REF!="","",'Paraclinicos '!#REF!&lt;=8,1,'Paraclinicos '!#REF!&gt;8,0)</f>
        <v>#REF!</v>
      </c>
      <c r="L1607" t="e" cm="1">
        <f t="array" ref="L1607">_xlfn.IFS('Paraclinicos '!#REF!="","",'Paraclinicos '!#REF!&gt;=30,1,'Paraclinicos '!#REF!&lt;30,0)</f>
        <v>#REF!</v>
      </c>
      <c r="M1607" t="e" cm="1">
        <f t="array" ref="M1607">_xlfn.IFS(OR('Paraclinicos '!#REF!="",'Paraclinicos '!#REF!=""),"",OR('Paraclinicos '!#REF!&lt;=90,'Paraclinicos '!#REF!&lt;=60),1,OR('Paraclinicos '!#REF!&gt;90,'Paraclinicos '!#REF!&gt;60),0)</f>
        <v>#REF!</v>
      </c>
      <c r="N1607" s="45" t="e">
        <f t="shared" si="77"/>
        <v>#REF!</v>
      </c>
      <c r="O1607" t="e" cm="1">
        <f t="array" ref="O1607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607" t="e" cm="1">
        <f t="array" ref="P1607">_xlfn.IFS('Paraclinicos '!#REF!="","",'Paraclinicos '!#REF!&lt;20,4,'Paraclinicos '!#REF!&lt;50,3,'Paraclinicos '!#REF!&lt;100,2,'Paraclinicos '!#REF!&lt;150,1,'Paraclinicos '!#REF!&gt;150,0)</f>
        <v>#REF!</v>
      </c>
      <c r="Q1607" t="e" cm="1">
        <f t="array" ref="Q1607">_xlfn.IFS('Paraclinicos '!#REF!="","",'Paraclinicos '!#REF!&lt;1.2,0,'Paraclinicos '!#REF!&lt;2,1,'Paraclinicos '!#REF!&lt;3.5,2,'Paraclinicos '!#REF!&lt;5,3,'Paraclinicos '!#REF!&gt;5,4)</f>
        <v>#REF!</v>
      </c>
      <c r="R1607" t="e" cm="1">
        <f t="array" ref="R1607">_xlfn.IFS('Paraclinicos '!#REF!="","",'Paraclinicos '!#REF!&lt;1.2,0,'Paraclinicos '!#REF!&lt;2,1,'Paraclinicos '!#REF!&lt;6,2,'Paraclinicos '!#REF!&lt;12,3,'Paraclinicos '!#REF!&gt;=12,4)</f>
        <v>#REF!</v>
      </c>
      <c r="S1607" t="e" cm="1">
        <f t="array" ref="S1607">_xlfn.IFS('Paraclinicos '!#REF!="","",'Paraclinicos '!#REF!&lt;70,1,'Paraclinicos '!#REF!&gt;=70,0)</f>
        <v>#REF!</v>
      </c>
      <c r="T1607" t="e" cm="1">
        <f t="array" ref="T1607">_xlfn.IFS('Paraclinicos '!#REF!="","",'Paraclinicos '!#REF!&lt;6,4,'Paraclinicos '!#REF!&lt;10,3,'Paraclinicos '!#REF!&lt;13,2,'Paraclinicos '!#REF!&lt;15,1,'Paraclinicos '!#REF!=15,0)</f>
        <v>#REF!</v>
      </c>
      <c r="U1607" s="54" t="e">
        <f t="shared" si="75"/>
        <v>#REF!</v>
      </c>
      <c r="V1607" t="e" cm="1">
        <f t="array" ref="V1607">_xlfn.IFS('Paraclinicos '!#REF!="","",OR('Paraclinicos '!#REF!&lt;=8,'Paraclinicos '!#REF!&gt;=25),3,'Paraclinicos '!#REF!&lt;12,1,'Paraclinicos '!#REF!&lt;21,0,'Paraclinicos '!#REF!&lt;25,2)</f>
        <v>#REF!</v>
      </c>
      <c r="W1607" t="str">
        <f>IFERROR(IF(INDEX('BD Demog para scores enalazar'!Y$2:'BD Demog para scores enalazar'!Y$3000,MATCH(Formulas!A1607,'BD Demog para scores enalazar'!A$2:'BD Demog para scores enalazar'!A$3000,0))=1,"SI","NO"),"")</f>
        <v/>
      </c>
      <c r="X1607" s="9" t="str">
        <f>IFERROR(IF(INDEX('BD Demog para scores enalazar'!AJ$2:'BD Demog para scores enalazar'!AJ$3000,MATCH(Formulas!A1607,'BD Demog para scores enalazar'!A$2:'BD Demog para scores enalazar'!A$3000,0))=1,"SI","NO"),"")</f>
        <v/>
      </c>
      <c r="Y1607" t="str" cm="1">
        <f t="array" ref="Y1607">IF(AND(W1607="NO",X1607="NO"),_xlfn.IFS('Paraclinicos '!#REF!&lt;=91,3,'Paraclinicos '!#REF!&lt;94,2,'Paraclinicos '!#REF!&lt;96,1,'Paraclinicos '!#REF!&gt;=96,0),"")</f>
        <v/>
      </c>
      <c r="Z1607" t="str" cm="1">
        <f t="array" ref="Z1607">IF(OR(W1607="SI",X1607="SI"),_xlfn.IFS(OR(AND('Paraclinicos '!K1549&lt;=83),AND('Paraclinicos '!K1549&gt;=97,AA1607=2)),3,OR(AND('Paraclinicos '!K1549&lt;=86),AND('Paraclinicos '!K1549&gt;=94,AA1607=2)),2,OR(AND('Paraclinicos '!K1549&lt;=88),AND('Paraclinicos '!K1549&gt;=92,AA1607=2)),1,OR(AND('Paraclinicos '!K1549&gt;=88,'Paraclinicos '!K1549&lt;=92),AND('Paraclinicos '!K1549&gt;=93,AA1607=0)),0),"")</f>
        <v/>
      </c>
      <c r="AA1607" t="e" cm="1">
        <f t="array" ref="AA1607">_xlfn.IFS('Paraclinicos '!#REF!="","",'Paraclinicos '!#REF!="Oxigeno",2,'Paraclinicos '!#REF!="Aire",0)</f>
        <v>#REF!</v>
      </c>
    </row>
    <row r="1608" spans="1:27" x14ac:dyDescent="0.25">
      <c r="A1608">
        <f>'Paraclinicos '!A1549</f>
        <v>570</v>
      </c>
      <c r="B1608" s="3">
        <f>'Paraclinicos '!R1549</f>
        <v>44231</v>
      </c>
      <c r="C1608" cm="1">
        <f t="array" ref="C1608">_xlfn.IFS('Paraclinicos '!Q1549="","",'Paraclinicos '!Q1549&gt;60,3,'Paraclinicos '!Q1549&lt;=60,1)</f>
        <v>3</v>
      </c>
      <c r="D1608" t="str">
        <f>IFERROR(IF(INDEX('BD Demog para scores enalazar'!BC$2:BC$3000,MATCH(Formulas!A1608,'BD Demog para scores enalazar'!A$2:A$3000,0))=0,"SI","NO"),"")</f>
        <v>SI</v>
      </c>
      <c r="E1608" cm="1">
        <f t="array" ref="E1608">_xlfn.IFS(D1608="","",D1608="SI",4,D1608="NO",1)</f>
        <v>4</v>
      </c>
      <c r="F1608" cm="1">
        <f t="array" ref="F1608">_xlfn.IFS('Paraclinicos '!B1549="","",'Paraclinicos '!B1549&gt;1,1,'Paraclinicos '!B1549&lt;=1,3)</f>
        <v>3</v>
      </c>
      <c r="G1608" t="str" cm="1">
        <f t="array" ref="G1608">_xlfn.IFS('Paraclinicos '!D1549="","",AND('Paraclinicos '!D1549&gt;=250,'Paraclinicos '!D1549&lt;=500),2,'Paraclinicos '!D1549&gt;500,3,'Paraclinicos '!D1549&lt;250,1)</f>
        <v/>
      </c>
      <c r="H1608" s="50">
        <f t="shared" si="76"/>
        <v>10</v>
      </c>
      <c r="I1608" cm="1">
        <f t="array" ref="I1608">_xlfn.IFS('Paraclinicos '!Q1549="","",'Paraclinicos '!Q1549&gt;=65,1,'Paraclinicos '!Q1549&lt;65,0)</f>
        <v>1</v>
      </c>
      <c r="J1608" cm="1">
        <f t="array" ref="J1608">_xlfn.IFS('Paraclinicos '!I1549="","",'Paraclinicos '!I1549&gt;7,1,'Paraclinicos '!I1549&lt;=7,0)</f>
        <v>1</v>
      </c>
      <c r="K1608" cm="1">
        <f t="array" ref="K1608">_xlfn.IFS('Paraclinicos '!W1549="","",'Paraclinicos '!W1549&lt;=8,1,'Paraclinicos '!W1549&gt;8,0)</f>
        <v>1</v>
      </c>
      <c r="L1608" cm="1">
        <f t="array" ref="L1608">_xlfn.IFS('Paraclinicos '!S1549="","",'Paraclinicos '!S1549&gt;=30,1,'Paraclinicos '!S1549&lt;30,0)</f>
        <v>0</v>
      </c>
      <c r="M1608" cm="1">
        <f t="array" ref="M1608">_xlfn.IFS(OR('Paraclinicos '!T1549="",'Paraclinicos '!U1549=""),"",OR('Paraclinicos '!T1549&lt;=90,'Paraclinicos '!U1549&lt;=60),1,OR('Paraclinicos '!T1549&gt;90,'Paraclinicos '!U1549&gt;60),0)</f>
        <v>0</v>
      </c>
      <c r="N1608" s="45" t="e">
        <f t="shared" si="77"/>
        <v>#REF!</v>
      </c>
      <c r="O1608" cm="1">
        <f t="array" ref="O1608">_xlfn.IFS(OR('Paraclinicos '!M1549="",'Paraclinicos '!N1549="",'Paraclinicos '!N1549=0),"",'Paraclinicos '!M1549/'Paraclinicos '!N1549&lt;100,4,'Paraclinicos '!M1549/'Paraclinicos '!N1549&lt;200,3,'Paraclinicos '!M1549/'Paraclinicos '!N1549&lt;300,2,'Paraclinicos '!M1549/'Paraclinicos '!N1549&lt;400,1,'Paraclinicos '!M1549/'Paraclinicos '!N1549&gt;=400,0)</f>
        <v>2</v>
      </c>
      <c r="P1608" cm="1">
        <f t="array" ref="P1608">_xlfn.IFS('Paraclinicos '!C1549="","",'Paraclinicos '!C1549&lt;20,4,'Paraclinicos '!C1549&lt;50,3,'Paraclinicos '!C1549&lt;100,2,'Paraclinicos '!C1549&lt;150,1,'Paraclinicos '!C1549&gt;150,0)</f>
        <v>4</v>
      </c>
      <c r="Q1608" cm="1">
        <f t="array" ref="Q1608">_xlfn.IFS('Paraclinicos '!O1549="","",'Paraclinicos '!O1549&lt;1.2,0,'Paraclinicos '!O1549&lt;2,1,'Paraclinicos '!O1549&lt;3.5,2,'Paraclinicos '!O1549&lt;5,3,'Paraclinicos '!O1549&gt;5,4)</f>
        <v>1</v>
      </c>
      <c r="R1608" cm="1">
        <f t="array" ref="R1608">_xlfn.IFS('Paraclinicos '!J1549="","",'Paraclinicos '!J1549&lt;1.2,0,'Paraclinicos '!J1549&lt;2,1,'Paraclinicos '!J1549&lt;6,2,'Paraclinicos '!J1549&lt;12,3,'Paraclinicos '!J1549&gt;=12,4)</f>
        <v>2</v>
      </c>
      <c r="S1608" cm="1">
        <f t="array" ref="S1608">_xlfn.IFS('Paraclinicos '!Y1549="","",'Paraclinicos '!Y1549&lt;70,1,'Paraclinicos '!Y1549&gt;=70,0)</f>
        <v>0</v>
      </c>
      <c r="T1608" cm="1">
        <f t="array" ref="T1608">_xlfn.IFS('Paraclinicos '!W1549="","",'Paraclinicos '!W1549&lt;6,4,'Paraclinicos '!W1549&lt;10,3,'Paraclinicos '!W1549&lt;13,2,'Paraclinicos '!W1549&lt;15,1,'Paraclinicos '!W1549=15,0)</f>
        <v>4</v>
      </c>
      <c r="U1608" s="54">
        <f t="shared" si="75"/>
        <v>13</v>
      </c>
      <c r="V1608" cm="1">
        <f t="array" ref="V1608">_xlfn.IFS('Paraclinicos '!S1549="","",OR('Paraclinicos '!S1549&lt;=8,'Paraclinicos '!S1549&gt;=25),3,'Paraclinicos '!S1549&lt;12,1,'Paraclinicos '!S1549&lt;21,0,'Paraclinicos '!S1549&lt;25,2)</f>
        <v>0</v>
      </c>
      <c r="W1608" t="str">
        <f>IFERROR(IF(INDEX('BD Demog para scores enalazar'!Y$2:'BD Demog para scores enalazar'!Y$3000,MATCH(Formulas!A1608,'BD Demog para scores enalazar'!A$2:'BD Demog para scores enalazar'!A$3000,0))=1,"SI","NO"),"")</f>
        <v>NO</v>
      </c>
      <c r="X1608" s="9" t="str">
        <f>IFERROR(IF(INDEX('BD Demog para scores enalazar'!AJ$2:'BD Demog para scores enalazar'!AJ$3000,MATCH(Formulas!A1608,'BD Demog para scores enalazar'!A$2:'BD Demog para scores enalazar'!A$3000,0))=1,"SI","NO"),"")</f>
        <v>NO</v>
      </c>
      <c r="Y1608" cm="1">
        <f t="array" ref="Y1608">IF(AND(W1608="NO",X1608="NO"),_xlfn.IFS('Paraclinicos '!K1549&lt;=91,3,'Paraclinicos '!K1549&lt;94,2,'Paraclinicos '!K1549&lt;96,1,'Paraclinicos '!K1549&gt;=96,0),"")</f>
        <v>3</v>
      </c>
      <c r="Z1608" t="str" cm="1">
        <f t="array" ref="Z1608">IF(OR(W1608="SI",X1608="SI"),_xlfn.IFS(OR(AND('Paraclinicos '!K1550&lt;=83),AND('Paraclinicos '!K1550&gt;=97,AA1608=2)),3,OR(AND('Paraclinicos '!K1550&lt;=86),AND('Paraclinicos '!K1550&gt;=94,AA1608=2)),2,OR(AND('Paraclinicos '!K1550&lt;=88),AND('Paraclinicos '!K1550&gt;=92,AA1608=2)),1,OR(AND('Paraclinicos '!K1550&gt;=88,'Paraclinicos '!K1550&lt;=92),AND('Paraclinicos '!K1550&gt;=93,AA1608=0)),0),"")</f>
        <v/>
      </c>
      <c r="AA1608" cm="1">
        <f t="array" ref="AA1608">_xlfn.IFS('Paraclinicos '!E1549="","",'Paraclinicos '!E1549="Oxigeno",2,'Paraclinicos '!E1549="Aire",0)</f>
        <v>2</v>
      </c>
    </row>
    <row r="1609" spans="1:27" x14ac:dyDescent="0.25">
      <c r="A1609">
        <f>'Paraclinicos '!A1550</f>
        <v>571</v>
      </c>
      <c r="B1609" s="3">
        <f>'Paraclinicos '!R1550</f>
        <v>44204</v>
      </c>
      <c r="C1609" cm="1">
        <f t="array" ref="C1609">_xlfn.IFS('Paraclinicos '!Q1550="","",'Paraclinicos '!Q1550&gt;60,3,'Paraclinicos '!Q1550&lt;=60,1)</f>
        <v>3</v>
      </c>
      <c r="D1609" t="str">
        <f>IFERROR(IF(INDEX('BD Demog para scores enalazar'!BC$2:BC$3000,MATCH(Formulas!A1609,'BD Demog para scores enalazar'!A$2:A$3000,0))=0,"SI","NO"),"")</f>
        <v>SI</v>
      </c>
      <c r="E1609" cm="1">
        <f t="array" ref="E1609">_xlfn.IFS(D1609="","",D1609="SI",4,D1609="NO",1)</f>
        <v>4</v>
      </c>
      <c r="F1609" cm="1">
        <f t="array" ref="F1609">_xlfn.IFS('Paraclinicos '!B1550="","",'Paraclinicos '!B1550&gt;1,1,'Paraclinicos '!B1550&lt;=1,3)</f>
        <v>3</v>
      </c>
      <c r="G1609" t="str" cm="1">
        <f t="array" ref="G1609">_xlfn.IFS('Paraclinicos '!D1550="","",AND('Paraclinicos '!D1550&gt;=250,'Paraclinicos '!D1550&lt;=500),2,'Paraclinicos '!D1550&gt;500,3,'Paraclinicos '!D1550&lt;250,1)</f>
        <v/>
      </c>
      <c r="H1609" s="50">
        <f t="shared" si="76"/>
        <v>10</v>
      </c>
      <c r="I1609" cm="1">
        <f t="array" ref="I1609">_xlfn.IFS('Paraclinicos '!Q1550="","",'Paraclinicos '!Q1550&gt;=65,1,'Paraclinicos '!Q1550&lt;65,0)</f>
        <v>1</v>
      </c>
      <c r="J1609" cm="1">
        <f t="array" ref="J1609">_xlfn.IFS('Paraclinicos '!I1550="","",'Paraclinicos '!I1550&gt;7,1,'Paraclinicos '!I1550&lt;=7,0)</f>
        <v>1</v>
      </c>
      <c r="K1609" cm="1">
        <f t="array" ref="K1609">_xlfn.IFS('Paraclinicos '!W1550="","",'Paraclinicos '!W1550&lt;=8,1,'Paraclinicos '!W1550&gt;8,0)</f>
        <v>0</v>
      </c>
      <c r="L1609" cm="1">
        <f t="array" ref="L1609">_xlfn.IFS('Paraclinicos '!S1550="","",'Paraclinicos '!S1550&gt;=30,1,'Paraclinicos '!S1550&lt;30,0)</f>
        <v>0</v>
      </c>
      <c r="M1609" cm="1">
        <f t="array" ref="M1609">_xlfn.IFS(OR('Paraclinicos '!T1550="",'Paraclinicos '!U1550=""),"",OR('Paraclinicos '!T1550&lt;=90,'Paraclinicos '!U1550&lt;=60),1,OR('Paraclinicos '!T1550&gt;90,'Paraclinicos '!U1550&gt;60),0)</f>
        <v>0</v>
      </c>
      <c r="N1609" s="45">
        <f t="shared" si="77"/>
        <v>3</v>
      </c>
      <c r="O1609" cm="1">
        <f t="array" ref="O1609">_xlfn.IFS(OR('Paraclinicos '!M1550="",'Paraclinicos '!N1550="",'Paraclinicos '!N1550=0),"",'Paraclinicos '!M1550/'Paraclinicos '!N1550&lt;100,4,'Paraclinicos '!M1550/'Paraclinicos '!N1550&lt;200,3,'Paraclinicos '!M1550/'Paraclinicos '!N1550&lt;300,2,'Paraclinicos '!M1550/'Paraclinicos '!N1550&lt;400,1,'Paraclinicos '!M1550/'Paraclinicos '!N1550&gt;=400,0)</f>
        <v>2</v>
      </c>
      <c r="P1609" cm="1">
        <f t="array" ref="P1609">_xlfn.IFS('Paraclinicos '!C1550="","",'Paraclinicos '!C1550&lt;20,4,'Paraclinicos '!C1550&lt;50,3,'Paraclinicos '!C1550&lt;100,2,'Paraclinicos '!C1550&lt;150,1,'Paraclinicos '!C1550&gt;150,0)</f>
        <v>0</v>
      </c>
      <c r="Q1609" cm="1">
        <f t="array" ref="Q1609">_xlfn.IFS('Paraclinicos '!O1550="","",'Paraclinicos '!O1550&lt;1.2,0,'Paraclinicos '!O1550&lt;2,1,'Paraclinicos '!O1550&lt;3.5,2,'Paraclinicos '!O1550&lt;5,3,'Paraclinicos '!O1550&gt;5,4)</f>
        <v>0</v>
      </c>
      <c r="R1609" t="str" cm="1">
        <f t="array" ref="R1609">_xlfn.IFS('Paraclinicos '!J1550="","",'Paraclinicos '!J1550&lt;1.2,0,'Paraclinicos '!J1550&lt;2,1,'Paraclinicos '!J1550&lt;6,2,'Paraclinicos '!J1550&lt;12,3,'Paraclinicos '!J1550&gt;=12,4)</f>
        <v/>
      </c>
      <c r="S1609" cm="1">
        <f t="array" ref="S1609">_xlfn.IFS('Paraclinicos '!Y1550="","",'Paraclinicos '!Y1550&lt;70,1,'Paraclinicos '!Y1550&gt;=70,0)</f>
        <v>0</v>
      </c>
      <c r="T1609" cm="1">
        <f t="array" ref="T1609">_xlfn.IFS('Paraclinicos '!W1550="","",'Paraclinicos '!W1550&lt;6,4,'Paraclinicos '!W1550&lt;10,3,'Paraclinicos '!W1550&lt;13,2,'Paraclinicos '!W1550&lt;15,1,'Paraclinicos '!W1550=15,0)</f>
        <v>0</v>
      </c>
      <c r="U1609" s="54">
        <f t="shared" si="75"/>
        <v>2</v>
      </c>
      <c r="V1609" cm="1">
        <f t="array" ref="V1609">_xlfn.IFS('Paraclinicos '!S1550="","",OR('Paraclinicos '!S1550&lt;=8,'Paraclinicos '!S1550&gt;=25),3,'Paraclinicos '!S1550&lt;12,1,'Paraclinicos '!S1550&lt;21,0,'Paraclinicos '!S1550&lt;25,2)</f>
        <v>2</v>
      </c>
      <c r="W1609" t="str">
        <f>IFERROR(IF(INDEX('BD Demog para scores enalazar'!Y$2:'BD Demog para scores enalazar'!Y$3000,MATCH(Formulas!A1609,'BD Demog para scores enalazar'!A$2:'BD Demog para scores enalazar'!A$3000,0))=1,"SI","NO"),"")</f>
        <v>NO</v>
      </c>
      <c r="X1609" s="9" t="str">
        <f>IFERROR(IF(INDEX('BD Demog para scores enalazar'!AJ$2:'BD Demog para scores enalazar'!AJ$3000,MATCH(Formulas!A1609,'BD Demog para scores enalazar'!A$2:'BD Demog para scores enalazar'!A$3000,0))=1,"SI","NO"),"")</f>
        <v>NO</v>
      </c>
      <c r="Y1609" cm="1">
        <f t="array" ref="Y1609">IF(AND(W1609="NO",X1609="NO"),_xlfn.IFS('Paraclinicos '!K1550&lt;=91,3,'Paraclinicos '!K1550&lt;94,2,'Paraclinicos '!K1550&lt;96,1,'Paraclinicos '!K1550&gt;=96,0),"")</f>
        <v>3</v>
      </c>
      <c r="Z1609" t="str" cm="1">
        <f t="array" ref="Z1609">IF(OR(W1609="SI",X1609="SI"),_xlfn.IFS(OR(AND('Paraclinicos '!K1551&lt;=83),AND('Paraclinicos '!K1551&gt;=97,AA1609=2)),3,OR(AND('Paraclinicos '!K1551&lt;=86),AND('Paraclinicos '!K1551&gt;=94,AA1609=2)),2,OR(AND('Paraclinicos '!K1551&lt;=88),AND('Paraclinicos '!K1551&gt;=92,AA1609=2)),1,OR(AND('Paraclinicos '!K1551&gt;=88,'Paraclinicos '!K1551&lt;=92),AND('Paraclinicos '!K1551&gt;=93,AA1609=0)),0),"")</f>
        <v/>
      </c>
      <c r="AA1609" cm="1">
        <f t="array" ref="AA1609">_xlfn.IFS('Paraclinicos '!E1550="","",'Paraclinicos '!E1550="Oxigeno",2,'Paraclinicos '!E1550="Aire",0)</f>
        <v>2</v>
      </c>
    </row>
    <row r="1610" spans="1:27" x14ac:dyDescent="0.25">
      <c r="A1610">
        <f>'Paraclinicos '!A1551</f>
        <v>571</v>
      </c>
      <c r="B1610" s="3">
        <f>'Paraclinicos '!R1551</f>
        <v>44207</v>
      </c>
      <c r="C1610" cm="1">
        <f t="array" ref="C1610">_xlfn.IFS('Paraclinicos '!Q1551="","",'Paraclinicos '!Q1551&gt;60,3,'Paraclinicos '!Q1551&lt;=60,1)</f>
        <v>3</v>
      </c>
      <c r="D1610" t="str">
        <f>IFERROR(IF(INDEX('BD Demog para scores enalazar'!BC$2:BC$3000,MATCH(Formulas!A1610,'BD Demog para scores enalazar'!A$2:A$3000,0))=0,"SI","NO"),"")</f>
        <v>SI</v>
      </c>
      <c r="E1610" cm="1">
        <f t="array" ref="E1610">_xlfn.IFS(D1610="","",D1610="SI",4,D1610="NO",1)</f>
        <v>4</v>
      </c>
      <c r="F1610" cm="1">
        <f t="array" ref="F1610">_xlfn.IFS('Paraclinicos '!B1551="","",'Paraclinicos '!B1551&gt;1,1,'Paraclinicos '!B1551&lt;=1,3)</f>
        <v>3</v>
      </c>
      <c r="G1610" cm="1">
        <f t="array" ref="G1610">_xlfn.IFS('Paraclinicos '!D1551="","",AND('Paraclinicos '!D1551&gt;=250,'Paraclinicos '!D1551&lt;=500),2,'Paraclinicos '!D1551&gt;500,3,'Paraclinicos '!D1551&lt;250,1)</f>
        <v>2</v>
      </c>
      <c r="H1610" s="50">
        <f t="shared" si="76"/>
        <v>12</v>
      </c>
      <c r="I1610" cm="1">
        <f t="array" ref="I1610">_xlfn.IFS('Paraclinicos '!Q1551="","",'Paraclinicos '!Q1551&gt;=65,1,'Paraclinicos '!Q1551&lt;65,0)</f>
        <v>1</v>
      </c>
      <c r="J1610" cm="1">
        <f t="array" ref="J1610">_xlfn.IFS('Paraclinicos '!I1551="","",'Paraclinicos '!I1551&gt;7,1,'Paraclinicos '!I1551&lt;=7,0)</f>
        <v>1</v>
      </c>
      <c r="K1610" cm="1">
        <f t="array" ref="K1610">_xlfn.IFS('Paraclinicos '!W1551="","",'Paraclinicos '!W1551&lt;=8,1,'Paraclinicos '!W1551&gt;8,0)</f>
        <v>0</v>
      </c>
      <c r="L1610" cm="1">
        <f t="array" ref="L1610">_xlfn.IFS('Paraclinicos '!S1551="","",'Paraclinicos '!S1551&gt;=30,1,'Paraclinicos '!S1551&lt;30,0)</f>
        <v>0</v>
      </c>
      <c r="M1610" cm="1">
        <f t="array" ref="M1610">_xlfn.IFS(OR('Paraclinicos '!T1551="",'Paraclinicos '!U1551=""),"",OR('Paraclinicos '!T1551&lt;=90,'Paraclinicos '!U1551&lt;=60),1,OR('Paraclinicos '!T1551&gt;90,'Paraclinicos '!U1551&gt;60),0)</f>
        <v>0</v>
      </c>
      <c r="N1610" s="45">
        <f t="shared" si="77"/>
        <v>2</v>
      </c>
      <c r="O1610" cm="1">
        <f t="array" ref="O1610">_xlfn.IFS(OR('Paraclinicos '!M1551="",'Paraclinicos '!N1551="",'Paraclinicos '!N1551=0),"",'Paraclinicos '!M1551/'Paraclinicos '!N1551&lt;100,4,'Paraclinicos '!M1551/'Paraclinicos '!N1551&lt;200,3,'Paraclinicos '!M1551/'Paraclinicos '!N1551&lt;300,2,'Paraclinicos '!M1551/'Paraclinicos '!N1551&lt;400,1,'Paraclinicos '!M1551/'Paraclinicos '!N1551&gt;=400,0)</f>
        <v>1</v>
      </c>
      <c r="P1610" cm="1">
        <f t="array" ref="P1610">_xlfn.IFS('Paraclinicos '!C1551="","",'Paraclinicos '!C1551&lt;20,4,'Paraclinicos '!C1551&lt;50,3,'Paraclinicos '!C1551&lt;100,2,'Paraclinicos '!C1551&lt;150,1,'Paraclinicos '!C1551&gt;150,0)</f>
        <v>0</v>
      </c>
      <c r="Q1610" cm="1">
        <f t="array" ref="Q1610">_xlfn.IFS('Paraclinicos '!O1551="","",'Paraclinicos '!O1551&lt;1.2,0,'Paraclinicos '!O1551&lt;2,1,'Paraclinicos '!O1551&lt;3.5,2,'Paraclinicos '!O1551&lt;5,3,'Paraclinicos '!O1551&gt;5,4)</f>
        <v>0</v>
      </c>
      <c r="R1610" cm="1">
        <f t="array" ref="R1610">_xlfn.IFS('Paraclinicos '!J1551="","",'Paraclinicos '!J1551&lt;1.2,0,'Paraclinicos '!J1551&lt;2,1,'Paraclinicos '!J1551&lt;6,2,'Paraclinicos '!J1551&lt;12,3,'Paraclinicos '!J1551&gt;=12,4)</f>
        <v>0</v>
      </c>
      <c r="S1610" cm="1">
        <f t="array" ref="S1610">_xlfn.IFS('Paraclinicos '!Y1551="","",'Paraclinicos '!Y1551&lt;70,1,'Paraclinicos '!Y1551&gt;=70,0)</f>
        <v>0</v>
      </c>
      <c r="T1610" cm="1">
        <f t="array" ref="T1610">_xlfn.IFS('Paraclinicos '!W1551="","",'Paraclinicos '!W1551&lt;6,4,'Paraclinicos '!W1551&lt;10,3,'Paraclinicos '!W1551&lt;13,2,'Paraclinicos '!W1551&lt;15,1,'Paraclinicos '!W1551=15,0)</f>
        <v>0</v>
      </c>
      <c r="U1610" s="54">
        <f t="shared" si="75"/>
        <v>1</v>
      </c>
      <c r="V1610" cm="1">
        <f t="array" ref="V1610">_xlfn.IFS('Paraclinicos '!S1551="","",OR('Paraclinicos '!S1551&lt;=8,'Paraclinicos '!S1551&gt;=25),3,'Paraclinicos '!S1551&lt;12,1,'Paraclinicos '!S1551&lt;21,0,'Paraclinicos '!S1551&lt;25,2)</f>
        <v>2</v>
      </c>
      <c r="W1610" t="str">
        <f>IFERROR(IF(INDEX('BD Demog para scores enalazar'!Y$2:'BD Demog para scores enalazar'!Y$3000,MATCH(Formulas!A1610,'BD Demog para scores enalazar'!A$2:'BD Demog para scores enalazar'!A$3000,0))=1,"SI","NO"),"")</f>
        <v>NO</v>
      </c>
      <c r="X1610" s="9" t="str">
        <f>IFERROR(IF(INDEX('BD Demog para scores enalazar'!AJ$2:'BD Demog para scores enalazar'!AJ$3000,MATCH(Formulas!A1610,'BD Demog para scores enalazar'!A$2:'BD Demog para scores enalazar'!A$3000,0))=1,"SI","NO"),"")</f>
        <v>NO</v>
      </c>
      <c r="Y1610" cm="1">
        <f t="array" ref="Y1610">IF(AND(W1610="NO",X1610="NO"),_xlfn.IFS('Paraclinicos '!K1551&lt;=91,3,'Paraclinicos '!K1551&lt;94,2,'Paraclinicos '!K1551&lt;96,1,'Paraclinicos '!K1551&gt;=96,0),"")</f>
        <v>1</v>
      </c>
      <c r="Z1610" t="str" cm="1">
        <f t="array" ref="Z1610">IF(OR(W1610="SI",X1610="SI"),_xlfn.IFS(OR(AND('Paraclinicos '!K1552&lt;=83),AND('Paraclinicos '!K1552&gt;=97,AA1610=2)),3,OR(AND('Paraclinicos '!K1552&lt;=86),AND('Paraclinicos '!K1552&gt;=94,AA1610=2)),2,OR(AND('Paraclinicos '!K1552&lt;=88),AND('Paraclinicos '!K1552&gt;=92,AA1610=2)),1,OR(AND('Paraclinicos '!K1552&gt;=88,'Paraclinicos '!K1552&lt;=92),AND('Paraclinicos '!K1552&gt;=93,AA1610=0)),0),"")</f>
        <v/>
      </c>
      <c r="AA1610" cm="1">
        <f t="array" ref="AA1610">_xlfn.IFS('Paraclinicos '!E1551="","",'Paraclinicos '!E1551="Oxigeno",2,'Paraclinicos '!E1551="Aire",0)</f>
        <v>2</v>
      </c>
    </row>
    <row r="1611" spans="1:27" x14ac:dyDescent="0.25">
      <c r="A1611">
        <f>'Paraclinicos '!A1552</f>
        <v>571</v>
      </c>
      <c r="B1611" s="3">
        <f>'Paraclinicos '!R1552</f>
        <v>44208</v>
      </c>
      <c r="C1611" cm="1">
        <f t="array" ref="C1611">_xlfn.IFS('Paraclinicos '!Q1552="","",'Paraclinicos '!Q1552&gt;60,3,'Paraclinicos '!Q1552&lt;=60,1)</f>
        <v>3</v>
      </c>
      <c r="D1611" t="str">
        <f>IFERROR(IF(INDEX('BD Demog para scores enalazar'!BC$2:BC$3000,MATCH(Formulas!A1611,'BD Demog para scores enalazar'!A$2:A$3000,0))=0,"SI","NO"),"")</f>
        <v>SI</v>
      </c>
      <c r="E1611" cm="1">
        <f t="array" ref="E1611">_xlfn.IFS(D1611="","",D1611="SI",4,D1611="NO",1)</f>
        <v>4</v>
      </c>
      <c r="F1611" cm="1">
        <f t="array" ref="F1611">_xlfn.IFS('Paraclinicos '!B1552="","",'Paraclinicos '!B1552&gt;1,1,'Paraclinicos '!B1552&lt;=1,3)</f>
        <v>3</v>
      </c>
      <c r="G1611" cm="1">
        <f t="array" ref="G1611">_xlfn.IFS('Paraclinicos '!D1552="","",AND('Paraclinicos '!D1552&gt;=250,'Paraclinicos '!D1552&lt;=500),2,'Paraclinicos '!D1552&gt;500,3,'Paraclinicos '!D1552&lt;250,1)</f>
        <v>2</v>
      </c>
      <c r="H1611" s="50">
        <f t="shared" si="76"/>
        <v>12</v>
      </c>
      <c r="I1611" cm="1">
        <f t="array" ref="I1611">_xlfn.IFS('Paraclinicos '!Q1552="","",'Paraclinicos '!Q1552&gt;=65,1,'Paraclinicos '!Q1552&lt;65,0)</f>
        <v>1</v>
      </c>
      <c r="J1611" cm="1">
        <f t="array" ref="J1611">_xlfn.IFS('Paraclinicos '!I1552="","",'Paraclinicos '!I1552&gt;7,1,'Paraclinicos '!I1552&lt;=7,0)</f>
        <v>1</v>
      </c>
      <c r="K1611" cm="1">
        <f t="array" ref="K1611">_xlfn.IFS('Paraclinicos '!W1552="","",'Paraclinicos '!W1552&lt;=8,1,'Paraclinicos '!W1552&gt;8,0)</f>
        <v>0</v>
      </c>
      <c r="L1611" cm="1">
        <f t="array" ref="L1611">_xlfn.IFS('Paraclinicos '!S1552="","",'Paraclinicos '!S1552&gt;=30,1,'Paraclinicos '!S1552&lt;30,0)</f>
        <v>0</v>
      </c>
      <c r="M1611" cm="1">
        <f t="array" ref="M1611">_xlfn.IFS(OR('Paraclinicos '!T1552="",'Paraclinicos '!U1552=""),"",OR('Paraclinicos '!T1552&lt;=90,'Paraclinicos '!U1552&lt;=60),1,OR('Paraclinicos '!T1552&gt;90,'Paraclinicos '!U1552&gt;60),0)</f>
        <v>0</v>
      </c>
      <c r="N1611" s="45">
        <f t="shared" si="77"/>
        <v>2</v>
      </c>
      <c r="O1611" cm="1">
        <f t="array" ref="O1611">_xlfn.IFS(OR('Paraclinicos '!M1552="",'Paraclinicos '!N1552="",'Paraclinicos '!N1552=0),"",'Paraclinicos '!M1552/'Paraclinicos '!N1552&lt;100,4,'Paraclinicos '!M1552/'Paraclinicos '!N1552&lt;200,3,'Paraclinicos '!M1552/'Paraclinicos '!N1552&lt;300,2,'Paraclinicos '!M1552/'Paraclinicos '!N1552&lt;400,1,'Paraclinicos '!M1552/'Paraclinicos '!N1552&gt;=400,0)</f>
        <v>2</v>
      </c>
      <c r="P1611" cm="1">
        <f t="array" ref="P1611">_xlfn.IFS('Paraclinicos '!C1552="","",'Paraclinicos '!C1552&lt;20,4,'Paraclinicos '!C1552&lt;50,3,'Paraclinicos '!C1552&lt;100,2,'Paraclinicos '!C1552&lt;150,1,'Paraclinicos '!C1552&gt;150,0)</f>
        <v>0</v>
      </c>
      <c r="Q1611" cm="1">
        <f t="array" ref="Q1611">_xlfn.IFS('Paraclinicos '!O1552="","",'Paraclinicos '!O1552&lt;1.2,0,'Paraclinicos '!O1552&lt;2,1,'Paraclinicos '!O1552&lt;3.5,2,'Paraclinicos '!O1552&lt;5,3,'Paraclinicos '!O1552&gt;5,4)</f>
        <v>0</v>
      </c>
      <c r="R1611" t="str" cm="1">
        <f t="array" ref="R1611">_xlfn.IFS('Paraclinicos '!J1552="","",'Paraclinicos '!J1552&lt;1.2,0,'Paraclinicos '!J1552&lt;2,1,'Paraclinicos '!J1552&lt;6,2,'Paraclinicos '!J1552&lt;12,3,'Paraclinicos '!J1552&gt;=12,4)</f>
        <v/>
      </c>
      <c r="S1611" cm="1">
        <f t="array" ref="S1611">_xlfn.IFS('Paraclinicos '!Y1552="","",'Paraclinicos '!Y1552&lt;70,1,'Paraclinicos '!Y1552&gt;=70,0)</f>
        <v>0</v>
      </c>
      <c r="T1611" cm="1">
        <f t="array" ref="T1611">_xlfn.IFS('Paraclinicos '!W1552="","",'Paraclinicos '!W1552&lt;6,4,'Paraclinicos '!W1552&lt;10,3,'Paraclinicos '!W1552&lt;13,2,'Paraclinicos '!W1552&lt;15,1,'Paraclinicos '!W1552=15,0)</f>
        <v>0</v>
      </c>
      <c r="U1611" s="54">
        <f t="shared" si="75"/>
        <v>2</v>
      </c>
      <c r="V1611" cm="1">
        <f t="array" ref="V1611">_xlfn.IFS('Paraclinicos '!S1552="","",OR('Paraclinicos '!S1552&lt;=8,'Paraclinicos '!S1552&gt;=25),3,'Paraclinicos '!S1552&lt;12,1,'Paraclinicos '!S1552&lt;21,0,'Paraclinicos '!S1552&lt;25,2)</f>
        <v>0</v>
      </c>
      <c r="W1611" t="str">
        <f>IFERROR(IF(INDEX('BD Demog para scores enalazar'!Y$2:'BD Demog para scores enalazar'!Y$3000,MATCH(Formulas!A1611,'BD Demog para scores enalazar'!A$2:'BD Demog para scores enalazar'!A$3000,0))=1,"SI","NO"),"")</f>
        <v>NO</v>
      </c>
      <c r="X1611" s="9" t="str">
        <f>IFERROR(IF(INDEX('BD Demog para scores enalazar'!AJ$2:'BD Demog para scores enalazar'!AJ$3000,MATCH(Formulas!A1611,'BD Demog para scores enalazar'!A$2:'BD Demog para scores enalazar'!A$3000,0))=1,"SI","NO"),"")</f>
        <v>NO</v>
      </c>
      <c r="Y1611" cm="1">
        <f t="array" ref="Y1611">IF(AND(W1611="NO",X1611="NO"),_xlfn.IFS('Paraclinicos '!K1552&lt;=91,3,'Paraclinicos '!K1552&lt;94,2,'Paraclinicos '!K1552&lt;96,1,'Paraclinicos '!K1552&gt;=96,0),"")</f>
        <v>3</v>
      </c>
      <c r="Z1611" t="str" cm="1">
        <f t="array" ref="Z1611">IF(OR(W1611="SI",X1611="SI"),_xlfn.IFS(OR(AND('Paraclinicos '!K1553&lt;=83),AND('Paraclinicos '!K1553&gt;=97,AA1611=2)),3,OR(AND('Paraclinicos '!K1553&lt;=86),AND('Paraclinicos '!K1553&gt;=94,AA1611=2)),2,OR(AND('Paraclinicos '!K1553&lt;=88),AND('Paraclinicos '!K1553&gt;=92,AA1611=2)),1,OR(AND('Paraclinicos '!K1553&gt;=88,'Paraclinicos '!K1553&lt;=92),AND('Paraclinicos '!K1553&gt;=93,AA1611=0)),0),"")</f>
        <v/>
      </c>
      <c r="AA1611" cm="1">
        <f t="array" ref="AA1611">_xlfn.IFS('Paraclinicos '!E1552="","",'Paraclinicos '!E1552="Oxigeno",2,'Paraclinicos '!E1552="Aire",0)</f>
        <v>2</v>
      </c>
    </row>
    <row r="1612" spans="1:27" x14ac:dyDescent="0.25">
      <c r="A1612">
        <f>'Paraclinicos '!A1553</f>
        <v>571</v>
      </c>
      <c r="B1612" s="3">
        <f>'Paraclinicos '!R1553</f>
        <v>44211</v>
      </c>
      <c r="C1612" cm="1">
        <f t="array" ref="C1612">_xlfn.IFS('Paraclinicos '!Q1553="","",'Paraclinicos '!Q1553&gt;60,3,'Paraclinicos '!Q1553&lt;=60,1)</f>
        <v>3</v>
      </c>
      <c r="D1612" t="str">
        <f>IFERROR(IF(INDEX('BD Demog para scores enalazar'!BC$2:BC$3000,MATCH(Formulas!A1612,'BD Demog para scores enalazar'!A$2:A$3000,0))=0,"SI","NO"),"")</f>
        <v>SI</v>
      </c>
      <c r="E1612" cm="1">
        <f t="array" ref="E1612">_xlfn.IFS(D1612="","",D1612="SI",4,D1612="NO",1)</f>
        <v>4</v>
      </c>
      <c r="F1612" cm="1">
        <f t="array" ref="F1612">_xlfn.IFS('Paraclinicos '!B1553="","",'Paraclinicos '!B1553&gt;1,1,'Paraclinicos '!B1553&lt;=1,3)</f>
        <v>3</v>
      </c>
      <c r="G1612" t="str" cm="1">
        <f t="array" ref="G1612">_xlfn.IFS('Paraclinicos '!D1553="","",AND('Paraclinicos '!D1553&gt;=250,'Paraclinicos '!D1553&lt;=500),2,'Paraclinicos '!D1553&gt;500,3,'Paraclinicos '!D1553&lt;250,1)</f>
        <v/>
      </c>
      <c r="H1612" s="50">
        <f t="shared" si="76"/>
        <v>10</v>
      </c>
      <c r="I1612" cm="1">
        <f t="array" ref="I1612">_xlfn.IFS('Paraclinicos '!Q1553="","",'Paraclinicos '!Q1553&gt;=65,1,'Paraclinicos '!Q1553&lt;65,0)</f>
        <v>1</v>
      </c>
      <c r="J1612" cm="1">
        <f t="array" ref="J1612">_xlfn.IFS('Paraclinicos '!I1553="","",'Paraclinicos '!I1553&gt;7,1,'Paraclinicos '!I1553&lt;=7,0)</f>
        <v>1</v>
      </c>
      <c r="K1612" cm="1">
        <f t="array" ref="K1612">_xlfn.IFS('Paraclinicos '!W1553="","",'Paraclinicos '!W1553&lt;=8,1,'Paraclinicos '!W1553&gt;8,0)</f>
        <v>1</v>
      </c>
      <c r="L1612" cm="1">
        <f t="array" ref="L1612">_xlfn.IFS('Paraclinicos '!S1553="","",'Paraclinicos '!S1553&gt;=30,1,'Paraclinicos '!S1553&lt;30,0)</f>
        <v>0</v>
      </c>
      <c r="M1612" cm="1">
        <f t="array" ref="M1612">_xlfn.IFS(OR('Paraclinicos '!T1553="",'Paraclinicos '!U1553=""),"",OR('Paraclinicos '!T1553&lt;=90,'Paraclinicos '!U1553&lt;=60),1,OR('Paraclinicos '!T1553&gt;90,'Paraclinicos '!U1553&gt;60),0)</f>
        <v>0</v>
      </c>
      <c r="N1612" s="45">
        <f t="shared" si="77"/>
        <v>3</v>
      </c>
      <c r="O1612" cm="1">
        <f t="array" ref="O1612">_xlfn.IFS(OR('Paraclinicos '!M1553="",'Paraclinicos '!N1553="",'Paraclinicos '!N1553=0),"",'Paraclinicos '!M1553/'Paraclinicos '!N1553&lt;100,4,'Paraclinicos '!M1553/'Paraclinicos '!N1553&lt;200,3,'Paraclinicos '!M1553/'Paraclinicos '!N1553&lt;300,2,'Paraclinicos '!M1553/'Paraclinicos '!N1553&lt;400,1,'Paraclinicos '!M1553/'Paraclinicos '!N1553&gt;=400,0)</f>
        <v>1</v>
      </c>
      <c r="P1612" cm="1">
        <f t="array" ref="P1612">_xlfn.IFS('Paraclinicos '!C1553="","",'Paraclinicos '!C1553&lt;20,4,'Paraclinicos '!C1553&lt;50,3,'Paraclinicos '!C1553&lt;100,2,'Paraclinicos '!C1553&lt;150,1,'Paraclinicos '!C1553&gt;150,0)</f>
        <v>0</v>
      </c>
      <c r="Q1612" cm="1">
        <f t="array" ref="Q1612">_xlfn.IFS('Paraclinicos '!O1553="","",'Paraclinicos '!O1553&lt;1.2,0,'Paraclinicos '!O1553&lt;2,1,'Paraclinicos '!O1553&lt;3.5,2,'Paraclinicos '!O1553&lt;5,3,'Paraclinicos '!O1553&gt;5,4)</f>
        <v>0</v>
      </c>
      <c r="R1612" t="str" cm="1">
        <f t="array" ref="R1612">_xlfn.IFS('Paraclinicos '!J1553="","",'Paraclinicos '!J1553&lt;1.2,0,'Paraclinicos '!J1553&lt;2,1,'Paraclinicos '!J1553&lt;6,2,'Paraclinicos '!J1553&lt;12,3,'Paraclinicos '!J1553&gt;=12,4)</f>
        <v/>
      </c>
      <c r="S1612" cm="1">
        <f t="array" ref="S1612">_xlfn.IFS('Paraclinicos '!Y1553="","",'Paraclinicos '!Y1553&lt;70,1,'Paraclinicos '!Y1553&gt;=70,0)</f>
        <v>0</v>
      </c>
      <c r="T1612" cm="1">
        <f t="array" ref="T1612">_xlfn.IFS('Paraclinicos '!W1553="","",'Paraclinicos '!W1553&lt;6,4,'Paraclinicos '!W1553&lt;10,3,'Paraclinicos '!W1553&lt;13,2,'Paraclinicos '!W1553&lt;15,1,'Paraclinicos '!W1553=15,0)</f>
        <v>4</v>
      </c>
      <c r="U1612" s="54">
        <f t="shared" si="75"/>
        <v>5</v>
      </c>
      <c r="V1612" cm="1">
        <f t="array" ref="V1612">_xlfn.IFS('Paraclinicos '!S1553="","",OR('Paraclinicos '!S1553&lt;=8,'Paraclinicos '!S1553&gt;=25),3,'Paraclinicos '!S1553&lt;12,1,'Paraclinicos '!S1553&lt;21,0,'Paraclinicos '!S1553&lt;25,2)</f>
        <v>0</v>
      </c>
      <c r="W1612" t="str">
        <f>IFERROR(IF(INDEX('BD Demog para scores enalazar'!Y$2:'BD Demog para scores enalazar'!Y$3000,MATCH(Formulas!A1612,'BD Demog para scores enalazar'!A$2:'BD Demog para scores enalazar'!A$3000,0))=1,"SI","NO"),"")</f>
        <v>NO</v>
      </c>
      <c r="X1612" s="9" t="str">
        <f>IFERROR(IF(INDEX('BD Demog para scores enalazar'!AJ$2:'BD Demog para scores enalazar'!AJ$3000,MATCH(Formulas!A1612,'BD Demog para scores enalazar'!A$2:'BD Demog para scores enalazar'!A$3000,0))=1,"SI","NO"),"")</f>
        <v>NO</v>
      </c>
      <c r="Y1612" cm="1">
        <f t="array" ref="Y1612">IF(AND(W1612="NO",X1612="NO"),_xlfn.IFS('Paraclinicos '!K1553&lt;=91,3,'Paraclinicos '!K1553&lt;94,2,'Paraclinicos '!K1553&lt;96,1,'Paraclinicos '!K1553&gt;=96,0),"")</f>
        <v>2</v>
      </c>
      <c r="Z1612" t="str" cm="1">
        <f t="array" ref="Z1612">IF(OR(W1612="SI",X1612="SI"),_xlfn.IFS(OR(AND('Paraclinicos '!K1554&lt;=83),AND('Paraclinicos '!K1554&gt;=97,AA1612=2)),3,OR(AND('Paraclinicos '!K1554&lt;=86),AND('Paraclinicos '!K1554&gt;=94,AA1612=2)),2,OR(AND('Paraclinicos '!K1554&lt;=88),AND('Paraclinicos '!K1554&gt;=92,AA1612=2)),1,OR(AND('Paraclinicos '!K1554&gt;=88,'Paraclinicos '!K1554&lt;=92),AND('Paraclinicos '!K1554&gt;=93,AA1612=0)),0),"")</f>
        <v/>
      </c>
      <c r="AA1612" cm="1">
        <f t="array" ref="AA1612">_xlfn.IFS('Paraclinicos '!E1553="","",'Paraclinicos '!E1553="Oxigeno",2,'Paraclinicos '!E1553="Aire",0)</f>
        <v>2</v>
      </c>
    </row>
    <row r="1613" spans="1:27" x14ac:dyDescent="0.25">
      <c r="A1613">
        <f>'Paraclinicos '!A1554</f>
        <v>571</v>
      </c>
      <c r="B1613" s="3">
        <f>'Paraclinicos '!R1554</f>
        <v>44213</v>
      </c>
      <c r="C1613" cm="1">
        <f t="array" ref="C1613">_xlfn.IFS('Paraclinicos '!Q1554="","",'Paraclinicos '!Q1554&gt;60,3,'Paraclinicos '!Q1554&lt;=60,1)</f>
        <v>3</v>
      </c>
      <c r="D1613" t="str">
        <f>IFERROR(IF(INDEX('BD Demog para scores enalazar'!BC$2:BC$3000,MATCH(Formulas!A1613,'BD Demog para scores enalazar'!A$2:A$3000,0))=0,"SI","NO"),"")</f>
        <v>SI</v>
      </c>
      <c r="E1613" cm="1">
        <f t="array" ref="E1613">_xlfn.IFS(D1613="","",D1613="SI",4,D1613="NO",1)</f>
        <v>4</v>
      </c>
      <c r="F1613" cm="1">
        <f t="array" ref="F1613">_xlfn.IFS('Paraclinicos '!B1554="","",'Paraclinicos '!B1554&gt;1,1,'Paraclinicos '!B1554&lt;=1,3)</f>
        <v>3</v>
      </c>
      <c r="G1613" t="str" cm="1">
        <f t="array" ref="G1613">_xlfn.IFS('Paraclinicos '!D1554="","",AND('Paraclinicos '!D1554&gt;=250,'Paraclinicos '!D1554&lt;=500),2,'Paraclinicos '!D1554&gt;500,3,'Paraclinicos '!D1554&lt;250,1)</f>
        <v/>
      </c>
      <c r="H1613" s="50">
        <f t="shared" si="76"/>
        <v>10</v>
      </c>
      <c r="I1613" cm="1">
        <f t="array" ref="I1613">_xlfn.IFS('Paraclinicos '!Q1554="","",'Paraclinicos '!Q1554&gt;=65,1,'Paraclinicos '!Q1554&lt;65,0)</f>
        <v>1</v>
      </c>
      <c r="J1613" cm="1">
        <f t="array" ref="J1613">_xlfn.IFS('Paraclinicos '!I1554="","",'Paraclinicos '!I1554&gt;7,1,'Paraclinicos '!I1554&lt;=7,0)</f>
        <v>1</v>
      </c>
      <c r="K1613" cm="1">
        <f t="array" ref="K1613">_xlfn.IFS('Paraclinicos '!W1554="","",'Paraclinicos '!W1554&lt;=8,1,'Paraclinicos '!W1554&gt;8,0)</f>
        <v>0</v>
      </c>
      <c r="L1613" cm="1">
        <f t="array" ref="L1613">_xlfn.IFS('Paraclinicos '!S1554="","",'Paraclinicos '!S1554&gt;=30,1,'Paraclinicos '!S1554&lt;30,0)</f>
        <v>0</v>
      </c>
      <c r="M1613" cm="1">
        <f t="array" ref="M1613">_xlfn.IFS(OR('Paraclinicos '!T1554="",'Paraclinicos '!U1554=""),"",OR('Paraclinicos '!T1554&lt;=90,'Paraclinicos '!U1554&lt;=60),1,OR('Paraclinicos '!T1554&gt;90,'Paraclinicos '!U1554&gt;60),0)</f>
        <v>0</v>
      </c>
      <c r="N1613" s="45">
        <f t="shared" si="77"/>
        <v>3</v>
      </c>
      <c r="O1613" cm="1">
        <f t="array" ref="O1613">_xlfn.IFS(OR('Paraclinicos '!M1554="",'Paraclinicos '!N1554="",'Paraclinicos '!N1554=0),"",'Paraclinicos '!M1554/'Paraclinicos '!N1554&lt;100,4,'Paraclinicos '!M1554/'Paraclinicos '!N1554&lt;200,3,'Paraclinicos '!M1554/'Paraclinicos '!N1554&lt;300,2,'Paraclinicos '!M1554/'Paraclinicos '!N1554&lt;400,1,'Paraclinicos '!M1554/'Paraclinicos '!N1554&gt;=400,0)</f>
        <v>2</v>
      </c>
      <c r="P1613" cm="1">
        <f t="array" ref="P1613">_xlfn.IFS('Paraclinicos '!C1554="","",'Paraclinicos '!C1554&lt;20,4,'Paraclinicos '!C1554&lt;50,3,'Paraclinicos '!C1554&lt;100,2,'Paraclinicos '!C1554&lt;150,1,'Paraclinicos '!C1554&gt;150,0)</f>
        <v>0</v>
      </c>
      <c r="Q1613" cm="1">
        <f t="array" ref="Q1613">_xlfn.IFS('Paraclinicos '!O1554="","",'Paraclinicos '!O1554&lt;1.2,0,'Paraclinicos '!O1554&lt;2,1,'Paraclinicos '!O1554&lt;3.5,2,'Paraclinicos '!O1554&lt;5,3,'Paraclinicos '!O1554&gt;5,4)</f>
        <v>0</v>
      </c>
      <c r="R1613" cm="1">
        <f t="array" ref="R1613">_xlfn.IFS('Paraclinicos '!J1554="","",'Paraclinicos '!J1554&lt;1.2,0,'Paraclinicos '!J1554&lt;2,1,'Paraclinicos '!J1554&lt;6,2,'Paraclinicos '!J1554&lt;12,3,'Paraclinicos '!J1554&gt;=12,4)</f>
        <v>0</v>
      </c>
      <c r="S1613" cm="1">
        <f t="array" ref="S1613">_xlfn.IFS('Paraclinicos '!Y1554="","",'Paraclinicos '!Y1554&lt;70,1,'Paraclinicos '!Y1554&gt;=70,0)</f>
        <v>0</v>
      </c>
      <c r="T1613" cm="1">
        <f t="array" ref="T1613">_xlfn.IFS('Paraclinicos '!W1554="","",'Paraclinicos '!W1554&lt;6,4,'Paraclinicos '!W1554&lt;10,3,'Paraclinicos '!W1554&lt;13,2,'Paraclinicos '!W1554&lt;15,1,'Paraclinicos '!W1554=15,0)</f>
        <v>2</v>
      </c>
      <c r="U1613" s="54">
        <f t="shared" si="75"/>
        <v>4</v>
      </c>
      <c r="V1613" cm="1">
        <f t="array" ref="V1613">_xlfn.IFS('Paraclinicos '!S1554="","",OR('Paraclinicos '!S1554&lt;=8,'Paraclinicos '!S1554&gt;=25),3,'Paraclinicos '!S1554&lt;12,1,'Paraclinicos '!S1554&lt;21,0,'Paraclinicos '!S1554&lt;25,2)</f>
        <v>0</v>
      </c>
      <c r="W1613" t="str">
        <f>IFERROR(IF(INDEX('BD Demog para scores enalazar'!Y$2:'BD Demog para scores enalazar'!Y$3000,MATCH(Formulas!A1613,'BD Demog para scores enalazar'!A$2:'BD Demog para scores enalazar'!A$3000,0))=1,"SI","NO"),"")</f>
        <v>NO</v>
      </c>
      <c r="X1613" s="9" t="str">
        <f>IFERROR(IF(INDEX('BD Demog para scores enalazar'!AJ$2:'BD Demog para scores enalazar'!AJ$3000,MATCH(Formulas!A1613,'BD Demog para scores enalazar'!A$2:'BD Demog para scores enalazar'!A$3000,0))=1,"SI","NO"),"")</f>
        <v>NO</v>
      </c>
      <c r="Y1613" cm="1">
        <f t="array" ref="Y1613">IF(AND(W1613="NO",X1613="NO"),_xlfn.IFS('Paraclinicos '!K1554&lt;=91,3,'Paraclinicos '!K1554&lt;94,2,'Paraclinicos '!K1554&lt;96,1,'Paraclinicos '!K1554&gt;=96,0),"")</f>
        <v>3</v>
      </c>
      <c r="Z1613" t="str" cm="1">
        <f t="array" ref="Z1613">IF(OR(W1613="SI",X1613="SI"),_xlfn.IFS(OR(AND('Paraclinicos '!K1555&lt;=83),AND('Paraclinicos '!K1555&gt;=97,AA1613=2)),3,OR(AND('Paraclinicos '!K1555&lt;=86),AND('Paraclinicos '!K1555&gt;=94,AA1613=2)),2,OR(AND('Paraclinicos '!K1555&lt;=88),AND('Paraclinicos '!K1555&gt;=92,AA1613=2)),1,OR(AND('Paraclinicos '!K1555&gt;=88,'Paraclinicos '!K1555&lt;=92),AND('Paraclinicos '!K1555&gt;=93,AA1613=0)),0),"")</f>
        <v/>
      </c>
      <c r="AA1613" cm="1">
        <f t="array" ref="AA1613">_xlfn.IFS('Paraclinicos '!E1554="","",'Paraclinicos '!E1554="Oxigeno",2,'Paraclinicos '!E1554="Aire",0)</f>
        <v>2</v>
      </c>
    </row>
    <row r="1614" spans="1:27" x14ac:dyDescent="0.25">
      <c r="A1614">
        <f>'Paraclinicos '!A1555</f>
        <v>571</v>
      </c>
      <c r="B1614" s="3">
        <f>'Paraclinicos '!R1555</f>
        <v>44215</v>
      </c>
      <c r="C1614" cm="1">
        <f t="array" ref="C1614">_xlfn.IFS('Paraclinicos '!Q1555="","",'Paraclinicos '!Q1555&gt;60,3,'Paraclinicos '!Q1555&lt;=60,1)</f>
        <v>3</v>
      </c>
      <c r="D1614" t="str">
        <f>IFERROR(IF(INDEX('BD Demog para scores enalazar'!BC$2:BC$3000,MATCH(Formulas!A1614,'BD Demog para scores enalazar'!A$2:A$3000,0))=0,"SI","NO"),"")</f>
        <v>SI</v>
      </c>
      <c r="E1614" cm="1">
        <f t="array" ref="E1614">_xlfn.IFS(D1614="","",D1614="SI",4,D1614="NO",1)</f>
        <v>4</v>
      </c>
      <c r="F1614" cm="1">
        <f t="array" ref="F1614">_xlfn.IFS('Paraclinicos '!B1555="","",'Paraclinicos '!B1555&gt;1,1,'Paraclinicos '!B1555&lt;=1,3)</f>
        <v>3</v>
      </c>
      <c r="G1614" t="str" cm="1">
        <f t="array" ref="G1614">_xlfn.IFS('Paraclinicos '!D1555="","",AND('Paraclinicos '!D1555&gt;=250,'Paraclinicos '!D1555&lt;=500),2,'Paraclinicos '!D1555&gt;500,3,'Paraclinicos '!D1555&lt;250,1)</f>
        <v/>
      </c>
      <c r="H1614" s="50">
        <f t="shared" si="76"/>
        <v>10</v>
      </c>
      <c r="I1614" cm="1">
        <f t="array" ref="I1614">_xlfn.IFS('Paraclinicos '!Q1555="","",'Paraclinicos '!Q1555&gt;=65,1,'Paraclinicos '!Q1555&lt;65,0)</f>
        <v>1</v>
      </c>
      <c r="J1614" cm="1">
        <f t="array" ref="J1614">_xlfn.IFS('Paraclinicos '!I1555="","",'Paraclinicos '!I1555&gt;7,1,'Paraclinicos '!I1555&lt;=7,0)</f>
        <v>1</v>
      </c>
      <c r="K1614" cm="1">
        <f t="array" ref="K1614">_xlfn.IFS('Paraclinicos '!W1555="","",'Paraclinicos '!W1555&lt;=8,1,'Paraclinicos '!W1555&gt;8,0)</f>
        <v>1</v>
      </c>
      <c r="L1614" cm="1">
        <f t="array" ref="L1614">_xlfn.IFS('Paraclinicos '!S1555="","",'Paraclinicos '!S1555&gt;=30,1,'Paraclinicos '!S1555&lt;30,0)</f>
        <v>0</v>
      </c>
      <c r="M1614" cm="1">
        <f t="array" ref="M1614">_xlfn.IFS(OR('Paraclinicos '!T1555="",'Paraclinicos '!U1555=""),"",OR('Paraclinicos '!T1555&lt;=90,'Paraclinicos '!U1555&lt;=60),1,OR('Paraclinicos '!T1555&gt;90,'Paraclinicos '!U1555&gt;60),0)</f>
        <v>0</v>
      </c>
      <c r="N1614" s="45">
        <f t="shared" si="77"/>
        <v>3</v>
      </c>
      <c r="O1614" cm="1">
        <f t="array" ref="O1614">_xlfn.IFS(OR('Paraclinicos '!M1555="",'Paraclinicos '!N1555="",'Paraclinicos '!N1555=0),"",'Paraclinicos '!M1555/'Paraclinicos '!N1555&lt;100,4,'Paraclinicos '!M1555/'Paraclinicos '!N1555&lt;200,3,'Paraclinicos '!M1555/'Paraclinicos '!N1555&lt;300,2,'Paraclinicos '!M1555/'Paraclinicos '!N1555&lt;400,1,'Paraclinicos '!M1555/'Paraclinicos '!N1555&gt;=400,0)</f>
        <v>3</v>
      </c>
      <c r="P1614" cm="1">
        <f t="array" ref="P1614">_xlfn.IFS('Paraclinicos '!C1555="","",'Paraclinicos '!C1555&lt;20,4,'Paraclinicos '!C1555&lt;50,3,'Paraclinicos '!C1555&lt;100,2,'Paraclinicos '!C1555&lt;150,1,'Paraclinicos '!C1555&gt;150,0)</f>
        <v>0</v>
      </c>
      <c r="Q1614" cm="1">
        <f t="array" ref="Q1614">_xlfn.IFS('Paraclinicos '!O1555="","",'Paraclinicos '!O1555&lt;1.2,0,'Paraclinicos '!O1555&lt;2,1,'Paraclinicos '!O1555&lt;3.5,2,'Paraclinicos '!O1555&lt;5,3,'Paraclinicos '!O1555&gt;5,4)</f>
        <v>0</v>
      </c>
      <c r="R1614" cm="1">
        <f t="array" ref="R1614">_xlfn.IFS('Paraclinicos '!J1555="","",'Paraclinicos '!J1555&lt;1.2,0,'Paraclinicos '!J1555&lt;2,1,'Paraclinicos '!J1555&lt;6,2,'Paraclinicos '!J1555&lt;12,3,'Paraclinicos '!J1555&gt;=12,4)</f>
        <v>0</v>
      </c>
      <c r="S1614" cm="1">
        <f t="array" ref="S1614">_xlfn.IFS('Paraclinicos '!Y1555="","",'Paraclinicos '!Y1555&lt;70,1,'Paraclinicos '!Y1555&gt;=70,0)</f>
        <v>0</v>
      </c>
      <c r="T1614" cm="1">
        <f t="array" ref="T1614">_xlfn.IFS('Paraclinicos '!W1555="","",'Paraclinicos '!W1555&lt;6,4,'Paraclinicos '!W1555&lt;10,3,'Paraclinicos '!W1555&lt;13,2,'Paraclinicos '!W1555&lt;15,1,'Paraclinicos '!W1555=15,0)</f>
        <v>3</v>
      </c>
      <c r="U1614" s="54">
        <f t="shared" si="75"/>
        <v>6</v>
      </c>
      <c r="V1614" cm="1">
        <f t="array" ref="V1614">_xlfn.IFS('Paraclinicos '!S1555="","",OR('Paraclinicos '!S1555&lt;=8,'Paraclinicos '!S1555&gt;=25),3,'Paraclinicos '!S1555&lt;12,1,'Paraclinicos '!S1555&lt;21,0,'Paraclinicos '!S1555&lt;25,2)</f>
        <v>0</v>
      </c>
      <c r="W1614" t="str">
        <f>IFERROR(IF(INDEX('BD Demog para scores enalazar'!Y$2:'BD Demog para scores enalazar'!Y$3000,MATCH(Formulas!A1614,'BD Demog para scores enalazar'!A$2:'BD Demog para scores enalazar'!A$3000,0))=1,"SI","NO"),"")</f>
        <v>NO</v>
      </c>
      <c r="X1614" s="9" t="str">
        <f>IFERROR(IF(INDEX('BD Demog para scores enalazar'!AJ$2:'BD Demog para scores enalazar'!AJ$3000,MATCH(Formulas!A1614,'BD Demog para scores enalazar'!A$2:'BD Demog para scores enalazar'!A$3000,0))=1,"SI","NO"),"")</f>
        <v>NO</v>
      </c>
      <c r="Y1614" cm="1">
        <f t="array" ref="Y1614">IF(AND(W1614="NO",X1614="NO"),_xlfn.IFS('Paraclinicos '!K1555&lt;=91,3,'Paraclinicos '!K1555&lt;94,2,'Paraclinicos '!K1555&lt;96,1,'Paraclinicos '!K1555&gt;=96,0),"")</f>
        <v>3</v>
      </c>
      <c r="Z1614" t="str" cm="1">
        <f t="array" ref="Z1614">IF(OR(W1614="SI",X1614="SI"),_xlfn.IFS(OR(AND('Paraclinicos '!K1556&lt;=83),AND('Paraclinicos '!K1556&gt;=97,AA1614=2)),3,OR(AND('Paraclinicos '!K1556&lt;=86),AND('Paraclinicos '!K1556&gt;=94,AA1614=2)),2,OR(AND('Paraclinicos '!K1556&lt;=88),AND('Paraclinicos '!K1556&gt;=92,AA1614=2)),1,OR(AND('Paraclinicos '!K1556&gt;=88,'Paraclinicos '!K1556&lt;=92),AND('Paraclinicos '!K1556&gt;=93,AA1614=0)),0),"")</f>
        <v/>
      </c>
      <c r="AA1614" cm="1">
        <f t="array" ref="AA1614">_xlfn.IFS('Paraclinicos '!E1555="","",'Paraclinicos '!E1555="Oxigeno",2,'Paraclinicos '!E1555="Aire",0)</f>
        <v>2</v>
      </c>
    </row>
    <row r="1615" spans="1:27" x14ac:dyDescent="0.25">
      <c r="A1615">
        <f>'Paraclinicos '!A1556</f>
        <v>571</v>
      </c>
      <c r="B1615" s="3">
        <f>'Paraclinicos '!R1556</f>
        <v>44217</v>
      </c>
      <c r="C1615" cm="1">
        <f t="array" ref="C1615">_xlfn.IFS('Paraclinicos '!Q1556="","",'Paraclinicos '!Q1556&gt;60,3,'Paraclinicos '!Q1556&lt;=60,1)</f>
        <v>3</v>
      </c>
      <c r="D1615" t="str">
        <f>IFERROR(IF(INDEX('BD Demog para scores enalazar'!BC$2:BC$3000,MATCH(Formulas!A1615,'BD Demog para scores enalazar'!A$2:A$3000,0))=0,"SI","NO"),"")</f>
        <v>SI</v>
      </c>
      <c r="E1615" cm="1">
        <f t="array" ref="E1615">_xlfn.IFS(D1615="","",D1615="SI",4,D1615="NO",1)</f>
        <v>4</v>
      </c>
      <c r="F1615" cm="1">
        <f t="array" ref="F1615">_xlfn.IFS('Paraclinicos '!B1556="","",'Paraclinicos '!B1556&gt;1,1,'Paraclinicos '!B1556&lt;=1,3)</f>
        <v>3</v>
      </c>
      <c r="G1615" t="str" cm="1">
        <f t="array" ref="G1615">_xlfn.IFS('Paraclinicos '!D1556="","",AND('Paraclinicos '!D1556&gt;=250,'Paraclinicos '!D1556&lt;=500),2,'Paraclinicos '!D1556&gt;500,3,'Paraclinicos '!D1556&lt;250,1)</f>
        <v/>
      </c>
      <c r="H1615" s="50">
        <f t="shared" si="76"/>
        <v>10</v>
      </c>
      <c r="I1615" cm="1">
        <f t="array" ref="I1615">_xlfn.IFS('Paraclinicos '!Q1556="","",'Paraclinicos '!Q1556&gt;=65,1,'Paraclinicos '!Q1556&lt;65,0)</f>
        <v>1</v>
      </c>
      <c r="J1615" cm="1">
        <f t="array" ref="J1615">_xlfn.IFS('Paraclinicos '!I1556="","",'Paraclinicos '!I1556&gt;7,1,'Paraclinicos '!I1556&lt;=7,0)</f>
        <v>1</v>
      </c>
      <c r="K1615" cm="1">
        <f t="array" ref="K1615">_xlfn.IFS('Paraclinicos '!W1556="","",'Paraclinicos '!W1556&lt;=8,1,'Paraclinicos '!W1556&gt;8,0)</f>
        <v>1</v>
      </c>
      <c r="L1615" cm="1">
        <f t="array" ref="L1615">_xlfn.IFS('Paraclinicos '!S1556="","",'Paraclinicos '!S1556&gt;=30,1,'Paraclinicos '!S1556&lt;30,0)</f>
        <v>0</v>
      </c>
      <c r="M1615" cm="1">
        <f t="array" ref="M1615">_xlfn.IFS(OR('Paraclinicos '!T1556="",'Paraclinicos '!U1556=""),"",OR('Paraclinicos '!T1556&lt;=90,'Paraclinicos '!U1556&lt;=60),1,OR('Paraclinicos '!T1556&gt;90,'Paraclinicos '!U1556&gt;60),0)</f>
        <v>0</v>
      </c>
      <c r="N1615" s="45">
        <f t="shared" si="77"/>
        <v>4</v>
      </c>
      <c r="O1615" cm="1">
        <f t="array" ref="O1615">_xlfn.IFS(OR('Paraclinicos '!M1556="",'Paraclinicos '!N1556="",'Paraclinicos '!N1556=0),"",'Paraclinicos '!M1556/'Paraclinicos '!N1556&lt;100,4,'Paraclinicos '!M1556/'Paraclinicos '!N1556&lt;200,3,'Paraclinicos '!M1556/'Paraclinicos '!N1556&lt;300,2,'Paraclinicos '!M1556/'Paraclinicos '!N1556&lt;400,1,'Paraclinicos '!M1556/'Paraclinicos '!N1556&gt;=400,0)</f>
        <v>3</v>
      </c>
      <c r="P1615" cm="1">
        <f t="array" ref="P1615">_xlfn.IFS('Paraclinicos '!C1556="","",'Paraclinicos '!C1556&lt;20,4,'Paraclinicos '!C1556&lt;50,3,'Paraclinicos '!C1556&lt;100,2,'Paraclinicos '!C1556&lt;150,1,'Paraclinicos '!C1556&gt;150,0)</f>
        <v>0</v>
      </c>
      <c r="Q1615" cm="1">
        <f t="array" ref="Q1615">_xlfn.IFS('Paraclinicos '!O1556="","",'Paraclinicos '!O1556&lt;1.2,0,'Paraclinicos '!O1556&lt;2,1,'Paraclinicos '!O1556&lt;3.5,2,'Paraclinicos '!O1556&lt;5,3,'Paraclinicos '!O1556&gt;5,4)</f>
        <v>0</v>
      </c>
      <c r="R1615" t="str" cm="1">
        <f t="array" ref="R1615">_xlfn.IFS('Paraclinicos '!J1556="","",'Paraclinicos '!J1556&lt;1.2,0,'Paraclinicos '!J1556&lt;2,1,'Paraclinicos '!J1556&lt;6,2,'Paraclinicos '!J1556&lt;12,3,'Paraclinicos '!J1556&gt;=12,4)</f>
        <v/>
      </c>
      <c r="S1615" cm="1">
        <f t="array" ref="S1615">_xlfn.IFS('Paraclinicos '!Y1556="","",'Paraclinicos '!Y1556&lt;70,1,'Paraclinicos '!Y1556&gt;=70,0)</f>
        <v>0</v>
      </c>
      <c r="T1615" cm="1">
        <f t="array" ref="T1615">_xlfn.IFS('Paraclinicos '!W1556="","",'Paraclinicos '!W1556&lt;6,4,'Paraclinicos '!W1556&lt;10,3,'Paraclinicos '!W1556&lt;13,2,'Paraclinicos '!W1556&lt;15,1,'Paraclinicos '!W1556=15,0)</f>
        <v>3</v>
      </c>
      <c r="U1615" s="54">
        <f t="shared" si="75"/>
        <v>6</v>
      </c>
      <c r="V1615" cm="1">
        <f t="array" ref="V1615">_xlfn.IFS('Paraclinicos '!S1556="","",OR('Paraclinicos '!S1556&lt;=8,'Paraclinicos '!S1556&gt;=25),3,'Paraclinicos '!S1556&lt;12,1,'Paraclinicos '!S1556&lt;21,0,'Paraclinicos '!S1556&lt;25,2)</f>
        <v>2</v>
      </c>
      <c r="W1615" t="str">
        <f>IFERROR(IF(INDEX('BD Demog para scores enalazar'!Y$2:'BD Demog para scores enalazar'!Y$3000,MATCH(Formulas!A1615,'BD Demog para scores enalazar'!A$2:'BD Demog para scores enalazar'!A$3000,0))=1,"SI","NO"),"")</f>
        <v>NO</v>
      </c>
      <c r="X1615" s="9" t="str">
        <f>IFERROR(IF(INDEX('BD Demog para scores enalazar'!AJ$2:'BD Demog para scores enalazar'!AJ$3000,MATCH(Formulas!A1615,'BD Demog para scores enalazar'!A$2:'BD Demog para scores enalazar'!A$3000,0))=1,"SI","NO"),"")</f>
        <v>NO</v>
      </c>
      <c r="Y1615" cm="1">
        <f t="array" ref="Y1615">IF(AND(W1615="NO",X1615="NO"),_xlfn.IFS('Paraclinicos '!K1556&lt;=91,3,'Paraclinicos '!K1556&lt;94,2,'Paraclinicos '!K1556&lt;96,1,'Paraclinicos '!K1556&gt;=96,0),"")</f>
        <v>3</v>
      </c>
      <c r="Z1615" t="str" cm="1">
        <f t="array" ref="Z1615">IF(OR(W1615="SI",X1615="SI"),_xlfn.IFS(OR(AND('Paraclinicos '!K1557&lt;=83),AND('Paraclinicos '!K1557&gt;=97,AA1615=2)),3,OR(AND('Paraclinicos '!K1557&lt;=86),AND('Paraclinicos '!K1557&gt;=94,AA1615=2)),2,OR(AND('Paraclinicos '!K1557&lt;=88),AND('Paraclinicos '!K1557&gt;=92,AA1615=2)),1,OR(AND('Paraclinicos '!K1557&gt;=88,'Paraclinicos '!K1557&lt;=92),AND('Paraclinicos '!K1557&gt;=93,AA1615=0)),0),"")</f>
        <v/>
      </c>
      <c r="AA1615" cm="1">
        <f t="array" ref="AA1615">_xlfn.IFS('Paraclinicos '!E1556="","",'Paraclinicos '!E1556="Oxigeno",2,'Paraclinicos '!E1556="Aire",0)</f>
        <v>2</v>
      </c>
    </row>
    <row r="1616" spans="1:27" x14ac:dyDescent="0.25">
      <c r="A1616">
        <f>'Paraclinicos '!A1557</f>
        <v>571</v>
      </c>
      <c r="B1616" s="3">
        <f>'Paraclinicos '!R1557</f>
        <v>44219</v>
      </c>
      <c r="C1616" cm="1">
        <f t="array" ref="C1616">_xlfn.IFS('Paraclinicos '!Q1557="","",'Paraclinicos '!Q1557&gt;60,3,'Paraclinicos '!Q1557&lt;=60,1)</f>
        <v>3</v>
      </c>
      <c r="D1616" t="str">
        <f>IFERROR(IF(INDEX('BD Demog para scores enalazar'!BC$2:BC$3000,MATCH(Formulas!A1616,'BD Demog para scores enalazar'!A$2:A$3000,0))=0,"SI","NO"),"")</f>
        <v>SI</v>
      </c>
      <c r="E1616" cm="1">
        <f t="array" ref="E1616">_xlfn.IFS(D1616="","",D1616="SI",4,D1616="NO",1)</f>
        <v>4</v>
      </c>
      <c r="F1616" cm="1">
        <f t="array" ref="F1616">_xlfn.IFS('Paraclinicos '!B1557="","",'Paraclinicos '!B1557&gt;1,1,'Paraclinicos '!B1557&lt;=1,3)</f>
        <v>3</v>
      </c>
      <c r="G1616" t="str" cm="1">
        <f t="array" ref="G1616">_xlfn.IFS('Paraclinicos '!D1557="","",AND('Paraclinicos '!D1557&gt;=250,'Paraclinicos '!D1557&lt;=500),2,'Paraclinicos '!D1557&gt;500,3,'Paraclinicos '!D1557&lt;250,1)</f>
        <v/>
      </c>
      <c r="H1616" s="50">
        <f t="shared" si="76"/>
        <v>10</v>
      </c>
      <c r="I1616" cm="1">
        <f t="array" ref="I1616">_xlfn.IFS('Paraclinicos '!Q1557="","",'Paraclinicos '!Q1557&gt;=65,1,'Paraclinicos '!Q1557&lt;65,0)</f>
        <v>1</v>
      </c>
      <c r="J1616" cm="1">
        <f t="array" ref="J1616">_xlfn.IFS('Paraclinicos '!I1557="","",'Paraclinicos '!I1557&gt;7,1,'Paraclinicos '!I1557&lt;=7,0)</f>
        <v>1</v>
      </c>
      <c r="K1616" cm="1">
        <f t="array" ref="K1616">_xlfn.IFS('Paraclinicos '!W1557="","",'Paraclinicos '!W1557&lt;=8,1,'Paraclinicos '!W1557&gt;8,0)</f>
        <v>1</v>
      </c>
      <c r="L1616" cm="1">
        <f t="array" ref="L1616">_xlfn.IFS('Paraclinicos '!S1557="","",'Paraclinicos '!S1557&gt;=30,1,'Paraclinicos '!S1557&lt;30,0)</f>
        <v>0</v>
      </c>
      <c r="M1616" cm="1">
        <f t="array" ref="M1616">_xlfn.IFS(OR('Paraclinicos '!T1557="",'Paraclinicos '!U1557=""),"",OR('Paraclinicos '!T1557&lt;=90,'Paraclinicos '!U1557&lt;=60),1,OR('Paraclinicos '!T1557&gt;90,'Paraclinicos '!U1557&gt;60),0)</f>
        <v>0</v>
      </c>
      <c r="N1616" s="45">
        <f t="shared" si="77"/>
        <v>4</v>
      </c>
      <c r="O1616" cm="1">
        <f t="array" ref="O1616">_xlfn.IFS(OR('Paraclinicos '!M1557="",'Paraclinicos '!N1557="",'Paraclinicos '!N1557=0),"",'Paraclinicos '!M1557/'Paraclinicos '!N1557&lt;100,4,'Paraclinicos '!M1557/'Paraclinicos '!N1557&lt;200,3,'Paraclinicos '!M1557/'Paraclinicos '!N1557&lt;300,2,'Paraclinicos '!M1557/'Paraclinicos '!N1557&lt;400,1,'Paraclinicos '!M1557/'Paraclinicos '!N1557&gt;=400,0)</f>
        <v>2</v>
      </c>
      <c r="P1616" cm="1">
        <f t="array" ref="P1616">_xlfn.IFS('Paraclinicos '!C1557="","",'Paraclinicos '!C1557&lt;20,4,'Paraclinicos '!C1557&lt;50,3,'Paraclinicos '!C1557&lt;100,2,'Paraclinicos '!C1557&lt;150,1,'Paraclinicos '!C1557&gt;150,0)</f>
        <v>0</v>
      </c>
      <c r="Q1616" cm="1">
        <f t="array" ref="Q1616">_xlfn.IFS('Paraclinicos '!O1557="","",'Paraclinicos '!O1557&lt;1.2,0,'Paraclinicos '!O1557&lt;2,1,'Paraclinicos '!O1557&lt;3.5,2,'Paraclinicos '!O1557&lt;5,3,'Paraclinicos '!O1557&gt;5,4)</f>
        <v>0</v>
      </c>
      <c r="R1616" t="str" cm="1">
        <f t="array" ref="R1616">_xlfn.IFS('Paraclinicos '!J1557="","",'Paraclinicos '!J1557&lt;1.2,0,'Paraclinicos '!J1557&lt;2,1,'Paraclinicos '!J1557&lt;6,2,'Paraclinicos '!J1557&lt;12,3,'Paraclinicos '!J1557&gt;=12,4)</f>
        <v/>
      </c>
      <c r="S1616" cm="1">
        <f t="array" ref="S1616">_xlfn.IFS('Paraclinicos '!Y1557="","",'Paraclinicos '!Y1557&lt;70,1,'Paraclinicos '!Y1557&gt;=70,0)</f>
        <v>0</v>
      </c>
      <c r="T1616" cm="1">
        <f t="array" ref="T1616">_xlfn.IFS('Paraclinicos '!W1557="","",'Paraclinicos '!W1557&lt;6,4,'Paraclinicos '!W1557&lt;10,3,'Paraclinicos '!W1557&lt;13,2,'Paraclinicos '!W1557&lt;15,1,'Paraclinicos '!W1557=15,0)</f>
        <v>3</v>
      </c>
      <c r="U1616" s="54">
        <f t="shared" si="75"/>
        <v>5</v>
      </c>
      <c r="V1616" cm="1">
        <f t="array" ref="V1616">_xlfn.IFS('Paraclinicos '!S1557="","",OR('Paraclinicos '!S1557&lt;=8,'Paraclinicos '!S1557&gt;=25),3,'Paraclinicos '!S1557&lt;12,1,'Paraclinicos '!S1557&lt;21,0,'Paraclinicos '!S1557&lt;25,2)</f>
        <v>0</v>
      </c>
      <c r="W1616" t="str">
        <f>IFERROR(IF(INDEX('BD Demog para scores enalazar'!Y$2:'BD Demog para scores enalazar'!Y$3000,MATCH(Formulas!A1616,'BD Demog para scores enalazar'!A$2:'BD Demog para scores enalazar'!A$3000,0))=1,"SI","NO"),"")</f>
        <v>NO</v>
      </c>
      <c r="X1616" s="9" t="str">
        <f>IFERROR(IF(INDEX('BD Demog para scores enalazar'!AJ$2:'BD Demog para scores enalazar'!AJ$3000,MATCH(Formulas!A1616,'BD Demog para scores enalazar'!A$2:'BD Demog para scores enalazar'!A$3000,0))=1,"SI","NO"),"")</f>
        <v>NO</v>
      </c>
      <c r="Y1616" cm="1">
        <f t="array" ref="Y1616">IF(AND(W1616="NO",X1616="NO"),_xlfn.IFS('Paraclinicos '!K1557&lt;=91,3,'Paraclinicos '!K1557&lt;94,2,'Paraclinicos '!K1557&lt;96,1,'Paraclinicos '!K1557&gt;=96,0),"")</f>
        <v>3</v>
      </c>
      <c r="Z1616" t="str" cm="1">
        <f t="array" ref="Z1616">IF(OR(W1616="SI",X1616="SI"),_xlfn.IFS(OR(AND('Paraclinicos '!K1558&lt;=83),AND('Paraclinicos '!K1558&gt;=97,AA1616=2)),3,OR(AND('Paraclinicos '!K1558&lt;=86),AND('Paraclinicos '!K1558&gt;=94,AA1616=2)),2,OR(AND('Paraclinicos '!K1558&lt;=88),AND('Paraclinicos '!K1558&gt;=92,AA1616=2)),1,OR(AND('Paraclinicos '!K1558&gt;=88,'Paraclinicos '!K1558&lt;=92),AND('Paraclinicos '!K1558&gt;=93,AA1616=0)),0),"")</f>
        <v/>
      </c>
      <c r="AA1616" cm="1">
        <f t="array" ref="AA1616">_xlfn.IFS('Paraclinicos '!E1557="","",'Paraclinicos '!E1557="Oxigeno",2,'Paraclinicos '!E1557="Aire",0)</f>
        <v>2</v>
      </c>
    </row>
    <row r="1617" spans="1:27" x14ac:dyDescent="0.25">
      <c r="A1617">
        <f>'Paraclinicos '!A1558</f>
        <v>571</v>
      </c>
      <c r="B1617" s="3">
        <f>'Paraclinicos '!R1558</f>
        <v>44221</v>
      </c>
      <c r="C1617" cm="1">
        <f t="array" ref="C1617">_xlfn.IFS('Paraclinicos '!Q1558="","",'Paraclinicos '!Q1558&gt;60,3,'Paraclinicos '!Q1558&lt;=60,1)</f>
        <v>3</v>
      </c>
      <c r="D1617" t="str">
        <f>IFERROR(IF(INDEX('BD Demog para scores enalazar'!BC$2:BC$3000,MATCH(Formulas!A1617,'BD Demog para scores enalazar'!A$2:A$3000,0))=0,"SI","NO"),"")</f>
        <v>SI</v>
      </c>
      <c r="E1617" cm="1">
        <f t="array" ref="E1617">_xlfn.IFS(D1617="","",D1617="SI",4,D1617="NO",1)</f>
        <v>4</v>
      </c>
      <c r="F1617" cm="1">
        <f t="array" ref="F1617">_xlfn.IFS('Paraclinicos '!B1558="","",'Paraclinicos '!B1558&gt;1,1,'Paraclinicos '!B1558&lt;=1,3)</f>
        <v>3</v>
      </c>
      <c r="G1617" t="str" cm="1">
        <f t="array" ref="G1617">_xlfn.IFS('Paraclinicos '!D1558="","",AND('Paraclinicos '!D1558&gt;=250,'Paraclinicos '!D1558&lt;=500),2,'Paraclinicos '!D1558&gt;500,3,'Paraclinicos '!D1558&lt;250,1)</f>
        <v/>
      </c>
      <c r="H1617" s="50">
        <f t="shared" si="76"/>
        <v>10</v>
      </c>
      <c r="I1617" cm="1">
        <f t="array" ref="I1617">_xlfn.IFS('Paraclinicos '!Q1558="","",'Paraclinicos '!Q1558&gt;=65,1,'Paraclinicos '!Q1558&lt;65,0)</f>
        <v>1</v>
      </c>
      <c r="J1617" cm="1">
        <f t="array" ref="J1617">_xlfn.IFS('Paraclinicos '!I1558="","",'Paraclinicos '!I1558&gt;7,1,'Paraclinicos '!I1558&lt;=7,0)</f>
        <v>1</v>
      </c>
      <c r="K1617" cm="1">
        <f t="array" ref="K1617">_xlfn.IFS('Paraclinicos '!W1558="","",'Paraclinicos '!W1558&lt;=8,1,'Paraclinicos '!W1558&gt;8,0)</f>
        <v>0</v>
      </c>
      <c r="L1617" cm="1">
        <f t="array" ref="L1617">_xlfn.IFS('Paraclinicos '!S1558="","",'Paraclinicos '!S1558&gt;=30,1,'Paraclinicos '!S1558&lt;30,0)</f>
        <v>0</v>
      </c>
      <c r="M1617" cm="1">
        <f t="array" ref="M1617">_xlfn.IFS(OR('Paraclinicos '!T1558="",'Paraclinicos '!U1558=""),"",OR('Paraclinicos '!T1558&lt;=90,'Paraclinicos '!U1558&lt;=60),1,OR('Paraclinicos '!T1558&gt;90,'Paraclinicos '!U1558&gt;60),0)</f>
        <v>0</v>
      </c>
      <c r="N1617" s="45">
        <f t="shared" si="77"/>
        <v>3</v>
      </c>
      <c r="O1617" cm="1">
        <f t="array" ref="O1617">_xlfn.IFS(OR('Paraclinicos '!M1558="",'Paraclinicos '!N1558="",'Paraclinicos '!N1558=0),"",'Paraclinicos '!M1558/'Paraclinicos '!N1558&lt;100,4,'Paraclinicos '!M1558/'Paraclinicos '!N1558&lt;200,3,'Paraclinicos '!M1558/'Paraclinicos '!N1558&lt;300,2,'Paraclinicos '!M1558/'Paraclinicos '!N1558&lt;400,1,'Paraclinicos '!M1558/'Paraclinicos '!N1558&gt;=400,0)</f>
        <v>1</v>
      </c>
      <c r="P1617" cm="1">
        <f t="array" ref="P1617">_xlfn.IFS('Paraclinicos '!C1558="","",'Paraclinicos '!C1558&lt;20,4,'Paraclinicos '!C1558&lt;50,3,'Paraclinicos '!C1558&lt;100,2,'Paraclinicos '!C1558&lt;150,1,'Paraclinicos '!C1558&gt;150,0)</f>
        <v>0</v>
      </c>
      <c r="Q1617" cm="1">
        <f t="array" ref="Q1617">_xlfn.IFS('Paraclinicos '!O1558="","",'Paraclinicos '!O1558&lt;1.2,0,'Paraclinicos '!O1558&lt;2,1,'Paraclinicos '!O1558&lt;3.5,2,'Paraclinicos '!O1558&lt;5,3,'Paraclinicos '!O1558&gt;5,4)</f>
        <v>0</v>
      </c>
      <c r="R1617" t="str" cm="1">
        <f t="array" ref="R1617">_xlfn.IFS('Paraclinicos '!J1558="","",'Paraclinicos '!J1558&lt;1.2,0,'Paraclinicos '!J1558&lt;2,1,'Paraclinicos '!J1558&lt;6,2,'Paraclinicos '!J1558&lt;12,3,'Paraclinicos '!J1558&gt;=12,4)</f>
        <v/>
      </c>
      <c r="S1617" cm="1">
        <f t="array" ref="S1617">_xlfn.IFS('Paraclinicos '!Y1558="","",'Paraclinicos '!Y1558&lt;70,1,'Paraclinicos '!Y1558&gt;=70,0)</f>
        <v>0</v>
      </c>
      <c r="T1617" cm="1">
        <f t="array" ref="T1617">_xlfn.IFS('Paraclinicos '!W1558="","",'Paraclinicos '!W1558&lt;6,4,'Paraclinicos '!W1558&lt;10,3,'Paraclinicos '!W1558&lt;13,2,'Paraclinicos '!W1558&lt;15,1,'Paraclinicos '!W1558=15,0)</f>
        <v>0</v>
      </c>
      <c r="U1617" s="54">
        <f t="shared" si="75"/>
        <v>1</v>
      </c>
      <c r="V1617" cm="1">
        <f t="array" ref="V1617">_xlfn.IFS('Paraclinicos '!S1558="","",OR('Paraclinicos '!S1558&lt;=8,'Paraclinicos '!S1558&gt;=25),3,'Paraclinicos '!S1558&lt;12,1,'Paraclinicos '!S1558&lt;21,0,'Paraclinicos '!S1558&lt;25,2)</f>
        <v>0</v>
      </c>
      <c r="W1617" t="str">
        <f>IFERROR(IF(INDEX('BD Demog para scores enalazar'!Y$2:'BD Demog para scores enalazar'!Y$3000,MATCH(Formulas!A1617,'BD Demog para scores enalazar'!A$2:'BD Demog para scores enalazar'!A$3000,0))=1,"SI","NO"),"")</f>
        <v>NO</v>
      </c>
      <c r="X1617" s="9" t="str">
        <f>IFERROR(IF(INDEX('BD Demog para scores enalazar'!AJ$2:'BD Demog para scores enalazar'!AJ$3000,MATCH(Formulas!A1617,'BD Demog para scores enalazar'!A$2:'BD Demog para scores enalazar'!A$3000,0))=1,"SI","NO"),"")</f>
        <v>NO</v>
      </c>
      <c r="Y1617" cm="1">
        <f t="array" ref="Y1617">IF(AND(W1617="NO",X1617="NO"),_xlfn.IFS('Paraclinicos '!K1558&lt;=91,3,'Paraclinicos '!K1558&lt;94,2,'Paraclinicos '!K1558&lt;96,1,'Paraclinicos '!K1558&gt;=96,0),"")</f>
        <v>1</v>
      </c>
      <c r="Z1617" t="str" cm="1">
        <f t="array" ref="Z1617">IF(OR(W1617="SI",X1617="SI"),_xlfn.IFS(OR(AND('Paraclinicos '!K1559&lt;=83),AND('Paraclinicos '!K1559&gt;=97,AA1617=2)),3,OR(AND('Paraclinicos '!K1559&lt;=86),AND('Paraclinicos '!K1559&gt;=94,AA1617=2)),2,OR(AND('Paraclinicos '!K1559&lt;=88),AND('Paraclinicos '!K1559&gt;=92,AA1617=2)),1,OR(AND('Paraclinicos '!K1559&gt;=88,'Paraclinicos '!K1559&lt;=92),AND('Paraclinicos '!K1559&gt;=93,AA1617=0)),0),"")</f>
        <v/>
      </c>
      <c r="AA1617" cm="1">
        <f t="array" ref="AA1617">_xlfn.IFS('Paraclinicos '!E1558="","",'Paraclinicos '!E1558="Oxigeno",2,'Paraclinicos '!E1558="Aire",0)</f>
        <v>2</v>
      </c>
    </row>
    <row r="1618" spans="1:27" x14ac:dyDescent="0.25">
      <c r="A1618">
        <f>'Paraclinicos '!A1559</f>
        <v>571</v>
      </c>
      <c r="B1618" s="3">
        <f>'Paraclinicos '!R1559</f>
        <v>44222</v>
      </c>
      <c r="C1618" cm="1">
        <f t="array" ref="C1618">_xlfn.IFS('Paraclinicos '!Q1559="","",'Paraclinicos '!Q1559&gt;60,3,'Paraclinicos '!Q1559&lt;=60,1)</f>
        <v>3</v>
      </c>
      <c r="D1618" t="str">
        <f>IFERROR(IF(INDEX('BD Demog para scores enalazar'!BC$2:BC$3000,MATCH(Formulas!A1618,'BD Demog para scores enalazar'!A$2:A$3000,0))=0,"SI","NO"),"")</f>
        <v>SI</v>
      </c>
      <c r="E1618" cm="1">
        <f t="array" ref="E1618">_xlfn.IFS(D1618="","",D1618="SI",4,D1618="NO",1)</f>
        <v>4</v>
      </c>
      <c r="F1618" cm="1">
        <f t="array" ref="F1618">_xlfn.IFS('Paraclinicos '!B1559="","",'Paraclinicos '!B1559&gt;1,1,'Paraclinicos '!B1559&lt;=1,3)</f>
        <v>3</v>
      </c>
      <c r="G1618" t="str" cm="1">
        <f t="array" ref="G1618">_xlfn.IFS('Paraclinicos '!D1559="","",AND('Paraclinicos '!D1559&gt;=250,'Paraclinicos '!D1559&lt;=500),2,'Paraclinicos '!D1559&gt;500,3,'Paraclinicos '!D1559&lt;250,1)</f>
        <v/>
      </c>
      <c r="H1618" s="50">
        <f t="shared" si="76"/>
        <v>10</v>
      </c>
      <c r="I1618" cm="1">
        <f t="array" ref="I1618">_xlfn.IFS('Paraclinicos '!Q1559="","",'Paraclinicos '!Q1559&gt;=65,1,'Paraclinicos '!Q1559&lt;65,0)</f>
        <v>1</v>
      </c>
      <c r="J1618" cm="1">
        <f t="array" ref="J1618">_xlfn.IFS('Paraclinicos '!I1559="","",'Paraclinicos '!I1559&gt;7,1,'Paraclinicos '!I1559&lt;=7,0)</f>
        <v>1</v>
      </c>
      <c r="K1618" cm="1">
        <f t="array" ref="K1618">_xlfn.IFS('Paraclinicos '!W1559="","",'Paraclinicos '!W1559&lt;=8,1,'Paraclinicos '!W1559&gt;8,0)</f>
        <v>0</v>
      </c>
      <c r="L1618" cm="1">
        <f t="array" ref="L1618">_xlfn.IFS('Paraclinicos '!S1559="","",'Paraclinicos '!S1559&gt;=30,1,'Paraclinicos '!S1559&lt;30,0)</f>
        <v>0</v>
      </c>
      <c r="M1618" cm="1">
        <f t="array" ref="M1618">_xlfn.IFS(OR('Paraclinicos '!T1559="",'Paraclinicos '!U1559=""),"",OR('Paraclinicos '!T1559&lt;=90,'Paraclinicos '!U1559&lt;=60),1,OR('Paraclinicos '!T1559&gt;90,'Paraclinicos '!U1559&gt;60),0)</f>
        <v>0</v>
      </c>
      <c r="N1618" s="45">
        <f t="shared" si="77"/>
        <v>2</v>
      </c>
      <c r="O1618" cm="1">
        <f t="array" ref="O1618">_xlfn.IFS(OR('Paraclinicos '!M1559="",'Paraclinicos '!N1559="",'Paraclinicos '!N1559=0),"",'Paraclinicos '!M1559/'Paraclinicos '!N1559&lt;100,4,'Paraclinicos '!M1559/'Paraclinicos '!N1559&lt;200,3,'Paraclinicos '!M1559/'Paraclinicos '!N1559&lt;300,2,'Paraclinicos '!M1559/'Paraclinicos '!N1559&lt;400,1,'Paraclinicos '!M1559/'Paraclinicos '!N1559&gt;=400,0)</f>
        <v>1</v>
      </c>
      <c r="P1618" cm="1">
        <f t="array" ref="P1618">_xlfn.IFS('Paraclinicos '!C1559="","",'Paraclinicos '!C1559&lt;20,4,'Paraclinicos '!C1559&lt;50,3,'Paraclinicos '!C1559&lt;100,2,'Paraclinicos '!C1559&lt;150,1,'Paraclinicos '!C1559&gt;150,0)</f>
        <v>0</v>
      </c>
      <c r="Q1618" cm="1">
        <f t="array" ref="Q1618">_xlfn.IFS('Paraclinicos '!O1559="","",'Paraclinicos '!O1559&lt;1.2,0,'Paraclinicos '!O1559&lt;2,1,'Paraclinicos '!O1559&lt;3.5,2,'Paraclinicos '!O1559&lt;5,3,'Paraclinicos '!O1559&gt;5,4)</f>
        <v>0</v>
      </c>
      <c r="R1618" t="str" cm="1">
        <f t="array" ref="R1618">_xlfn.IFS('Paraclinicos '!J1559="","",'Paraclinicos '!J1559&lt;1.2,0,'Paraclinicos '!J1559&lt;2,1,'Paraclinicos '!J1559&lt;6,2,'Paraclinicos '!J1559&lt;12,3,'Paraclinicos '!J1559&gt;=12,4)</f>
        <v/>
      </c>
      <c r="S1618" cm="1">
        <f t="array" ref="S1618">_xlfn.IFS('Paraclinicos '!Y1559="","",'Paraclinicos '!Y1559&lt;70,1,'Paraclinicos '!Y1559&gt;=70,0)</f>
        <v>0</v>
      </c>
      <c r="T1618" cm="1">
        <f t="array" ref="T1618">_xlfn.IFS('Paraclinicos '!W1559="","",'Paraclinicos '!W1559&lt;6,4,'Paraclinicos '!W1559&lt;10,3,'Paraclinicos '!W1559&lt;13,2,'Paraclinicos '!W1559&lt;15,1,'Paraclinicos '!W1559=15,0)</f>
        <v>0</v>
      </c>
      <c r="U1618" s="54">
        <f t="shared" si="75"/>
        <v>1</v>
      </c>
      <c r="V1618" cm="1">
        <f t="array" ref="V1618">_xlfn.IFS('Paraclinicos '!S1559="","",OR('Paraclinicos '!S1559&lt;=8,'Paraclinicos '!S1559&gt;=25),3,'Paraclinicos '!S1559&lt;12,1,'Paraclinicos '!S1559&lt;21,0,'Paraclinicos '!S1559&lt;25,2)</f>
        <v>0</v>
      </c>
      <c r="W1618" t="str">
        <f>IFERROR(IF(INDEX('BD Demog para scores enalazar'!Y$2:'BD Demog para scores enalazar'!Y$3000,MATCH(Formulas!A1618,'BD Demog para scores enalazar'!A$2:'BD Demog para scores enalazar'!A$3000,0))=1,"SI","NO"),"")</f>
        <v>NO</v>
      </c>
      <c r="X1618" s="9" t="str">
        <f>IFERROR(IF(INDEX('BD Demog para scores enalazar'!AJ$2:'BD Demog para scores enalazar'!AJ$3000,MATCH(Formulas!A1618,'BD Demog para scores enalazar'!A$2:'BD Demog para scores enalazar'!A$3000,0))=1,"SI","NO"),"")</f>
        <v>NO</v>
      </c>
      <c r="Y1618" cm="1">
        <f t="array" ref="Y1618">IF(AND(W1618="NO",X1618="NO"),_xlfn.IFS('Paraclinicos '!K1559&lt;=91,3,'Paraclinicos '!K1559&lt;94,2,'Paraclinicos '!K1559&lt;96,1,'Paraclinicos '!K1559&gt;=96,0),"")</f>
        <v>2</v>
      </c>
      <c r="Z1618" t="str" cm="1">
        <f t="array" ref="Z1618">IF(OR(W1618="SI",X1618="SI"),_xlfn.IFS(OR(AND('Paraclinicos '!K1560&lt;=83),AND('Paraclinicos '!K1560&gt;=97,AA1618=2)),3,OR(AND('Paraclinicos '!K1560&lt;=86),AND('Paraclinicos '!K1560&gt;=94,AA1618=2)),2,OR(AND('Paraclinicos '!K1560&lt;=88),AND('Paraclinicos '!K1560&gt;=92,AA1618=2)),1,OR(AND('Paraclinicos '!K1560&gt;=88,'Paraclinicos '!K1560&lt;=92),AND('Paraclinicos '!K1560&gt;=93,AA1618=0)),0),"")</f>
        <v/>
      </c>
      <c r="AA1618" cm="1">
        <f t="array" ref="AA1618">_xlfn.IFS('Paraclinicos '!E1559="","",'Paraclinicos '!E1559="Oxigeno",2,'Paraclinicos '!E1559="Aire",0)</f>
        <v>2</v>
      </c>
    </row>
    <row r="1619" spans="1:27" x14ac:dyDescent="0.25">
      <c r="A1619">
        <f>'Paraclinicos '!A1560</f>
        <v>571</v>
      </c>
      <c r="B1619" s="3">
        <f>'Paraclinicos '!R1560</f>
        <v>44223</v>
      </c>
      <c r="C1619" cm="1">
        <f t="array" ref="C1619">_xlfn.IFS('Paraclinicos '!Q1560="","",'Paraclinicos '!Q1560&gt;60,3,'Paraclinicos '!Q1560&lt;=60,1)</f>
        <v>3</v>
      </c>
      <c r="D1619" t="str">
        <f>IFERROR(IF(INDEX('BD Demog para scores enalazar'!BC$2:BC$3000,MATCH(Formulas!A1619,'BD Demog para scores enalazar'!A$2:A$3000,0))=0,"SI","NO"),"")</f>
        <v>SI</v>
      </c>
      <c r="E1619" cm="1">
        <f t="array" ref="E1619">_xlfn.IFS(D1619="","",D1619="SI",4,D1619="NO",1)</f>
        <v>4</v>
      </c>
      <c r="F1619" cm="1">
        <f t="array" ref="F1619">_xlfn.IFS('Paraclinicos '!B1560="","",'Paraclinicos '!B1560&gt;1,1,'Paraclinicos '!B1560&lt;=1,3)</f>
        <v>3</v>
      </c>
      <c r="G1619" t="str" cm="1">
        <f t="array" ref="G1619">_xlfn.IFS('Paraclinicos '!D1560="","",AND('Paraclinicos '!D1560&gt;=250,'Paraclinicos '!D1560&lt;=500),2,'Paraclinicos '!D1560&gt;500,3,'Paraclinicos '!D1560&lt;250,1)</f>
        <v/>
      </c>
      <c r="H1619" s="50">
        <f t="shared" si="76"/>
        <v>10</v>
      </c>
      <c r="I1619" cm="1">
        <f t="array" ref="I1619">_xlfn.IFS('Paraclinicos '!Q1560="","",'Paraclinicos '!Q1560&gt;=65,1,'Paraclinicos '!Q1560&lt;65,0)</f>
        <v>1</v>
      </c>
      <c r="J1619" cm="1">
        <f t="array" ref="J1619">_xlfn.IFS('Paraclinicos '!I1560="","",'Paraclinicos '!I1560&gt;7,1,'Paraclinicos '!I1560&lt;=7,0)</f>
        <v>1</v>
      </c>
      <c r="K1619" cm="1">
        <f t="array" ref="K1619">_xlfn.IFS('Paraclinicos '!W1560="","",'Paraclinicos '!W1560&lt;=8,1,'Paraclinicos '!W1560&gt;8,0)</f>
        <v>0</v>
      </c>
      <c r="L1619" cm="1">
        <f t="array" ref="L1619">_xlfn.IFS('Paraclinicos '!S1560="","",'Paraclinicos '!S1560&gt;=30,1,'Paraclinicos '!S1560&lt;30,0)</f>
        <v>0</v>
      </c>
      <c r="M1619" cm="1">
        <f t="array" ref="M1619">_xlfn.IFS(OR('Paraclinicos '!T1560="",'Paraclinicos '!U1560=""),"",OR('Paraclinicos '!T1560&lt;=90,'Paraclinicos '!U1560&lt;=60),1,OR('Paraclinicos '!T1560&gt;90,'Paraclinicos '!U1560&gt;60),0)</f>
        <v>0</v>
      </c>
      <c r="N1619" s="45">
        <f t="shared" si="77"/>
        <v>2</v>
      </c>
      <c r="O1619" cm="1">
        <f t="array" ref="O1619">_xlfn.IFS(OR('Paraclinicos '!M1560="",'Paraclinicos '!N1560="",'Paraclinicos '!N1560=0),"",'Paraclinicos '!M1560/'Paraclinicos '!N1560&lt;100,4,'Paraclinicos '!M1560/'Paraclinicos '!N1560&lt;200,3,'Paraclinicos '!M1560/'Paraclinicos '!N1560&lt;300,2,'Paraclinicos '!M1560/'Paraclinicos '!N1560&lt;400,1,'Paraclinicos '!M1560/'Paraclinicos '!N1560&gt;=400,0)</f>
        <v>3</v>
      </c>
      <c r="P1619" cm="1">
        <f t="array" ref="P1619">_xlfn.IFS('Paraclinicos '!C1560="","",'Paraclinicos '!C1560&lt;20,4,'Paraclinicos '!C1560&lt;50,3,'Paraclinicos '!C1560&lt;100,2,'Paraclinicos '!C1560&lt;150,1,'Paraclinicos '!C1560&gt;150,0)</f>
        <v>0</v>
      </c>
      <c r="Q1619" cm="1">
        <f t="array" ref="Q1619">_xlfn.IFS('Paraclinicos '!O1560="","",'Paraclinicos '!O1560&lt;1.2,0,'Paraclinicos '!O1560&lt;2,1,'Paraclinicos '!O1560&lt;3.5,2,'Paraclinicos '!O1560&lt;5,3,'Paraclinicos '!O1560&gt;5,4)</f>
        <v>0</v>
      </c>
      <c r="R1619" t="str" cm="1">
        <f t="array" ref="R1619">_xlfn.IFS('Paraclinicos '!J1560="","",'Paraclinicos '!J1560&lt;1.2,0,'Paraclinicos '!J1560&lt;2,1,'Paraclinicos '!J1560&lt;6,2,'Paraclinicos '!J1560&lt;12,3,'Paraclinicos '!J1560&gt;=12,4)</f>
        <v/>
      </c>
      <c r="S1619" cm="1">
        <f t="array" ref="S1619">_xlfn.IFS('Paraclinicos '!Y1560="","",'Paraclinicos '!Y1560&lt;70,1,'Paraclinicos '!Y1560&gt;=70,0)</f>
        <v>0</v>
      </c>
      <c r="T1619" cm="1">
        <f t="array" ref="T1619">_xlfn.IFS('Paraclinicos '!W1560="","",'Paraclinicos '!W1560&lt;6,4,'Paraclinicos '!W1560&lt;10,3,'Paraclinicos '!W1560&lt;13,2,'Paraclinicos '!W1560&lt;15,1,'Paraclinicos '!W1560=15,0)</f>
        <v>0</v>
      </c>
      <c r="U1619" s="54">
        <f t="shared" si="75"/>
        <v>3</v>
      </c>
      <c r="V1619" cm="1">
        <f t="array" ref="V1619">_xlfn.IFS('Paraclinicos '!S1560="","",OR('Paraclinicos '!S1560&lt;=8,'Paraclinicos '!S1560&gt;=25),3,'Paraclinicos '!S1560&lt;12,1,'Paraclinicos '!S1560&lt;21,0,'Paraclinicos '!S1560&lt;25,2)</f>
        <v>0</v>
      </c>
      <c r="W1619" t="str">
        <f>IFERROR(IF(INDEX('BD Demog para scores enalazar'!Y$2:'BD Demog para scores enalazar'!Y$3000,MATCH(Formulas!A1619,'BD Demog para scores enalazar'!A$2:'BD Demog para scores enalazar'!A$3000,0))=1,"SI","NO"),"")</f>
        <v>NO</v>
      </c>
      <c r="X1619" s="9" t="str">
        <f>IFERROR(IF(INDEX('BD Demog para scores enalazar'!AJ$2:'BD Demog para scores enalazar'!AJ$3000,MATCH(Formulas!A1619,'BD Demog para scores enalazar'!A$2:'BD Demog para scores enalazar'!A$3000,0))=1,"SI","NO"),"")</f>
        <v>NO</v>
      </c>
      <c r="Y1619" cm="1">
        <f t="array" ref="Y1619">IF(AND(W1619="NO",X1619="NO"),_xlfn.IFS('Paraclinicos '!K1560&lt;=91,3,'Paraclinicos '!K1560&lt;94,2,'Paraclinicos '!K1560&lt;96,1,'Paraclinicos '!K1560&gt;=96,0),"")</f>
        <v>3</v>
      </c>
      <c r="Z1619" t="str" cm="1">
        <f t="array" ref="Z1619">IF(OR(W1619="SI",X1619="SI"),_xlfn.IFS(OR(AND('Paraclinicos '!K1561&lt;=83),AND('Paraclinicos '!K1561&gt;=97,AA1619=2)),3,OR(AND('Paraclinicos '!K1561&lt;=86),AND('Paraclinicos '!K1561&gt;=94,AA1619=2)),2,OR(AND('Paraclinicos '!K1561&lt;=88),AND('Paraclinicos '!K1561&gt;=92,AA1619=2)),1,OR(AND('Paraclinicos '!K1561&gt;=88,'Paraclinicos '!K1561&lt;=92),AND('Paraclinicos '!K1561&gt;=93,AA1619=0)),0),"")</f>
        <v/>
      </c>
      <c r="AA1619" cm="1">
        <f t="array" ref="AA1619">_xlfn.IFS('Paraclinicos '!E1560="","",'Paraclinicos '!E1560="Oxigeno",2,'Paraclinicos '!E1560="Aire",0)</f>
        <v>2</v>
      </c>
    </row>
    <row r="1620" spans="1:27" x14ac:dyDescent="0.25">
      <c r="A1620">
        <f>'Paraclinicos '!A1561</f>
        <v>571</v>
      </c>
      <c r="B1620" s="3">
        <f>'Paraclinicos '!R1561</f>
        <v>44224</v>
      </c>
      <c r="C1620" cm="1">
        <f t="array" ref="C1620">_xlfn.IFS('Paraclinicos '!Q1561="","",'Paraclinicos '!Q1561&gt;60,3,'Paraclinicos '!Q1561&lt;=60,1)</f>
        <v>3</v>
      </c>
      <c r="D1620" t="str">
        <f>IFERROR(IF(INDEX('BD Demog para scores enalazar'!BC$2:BC$3000,MATCH(Formulas!A1620,'BD Demog para scores enalazar'!A$2:A$3000,0))=0,"SI","NO"),"")</f>
        <v>SI</v>
      </c>
      <c r="E1620" cm="1">
        <f t="array" ref="E1620">_xlfn.IFS(D1620="","",D1620="SI",4,D1620="NO",1)</f>
        <v>4</v>
      </c>
      <c r="F1620" cm="1">
        <f t="array" ref="F1620">_xlfn.IFS('Paraclinicos '!B1561="","",'Paraclinicos '!B1561&gt;1,1,'Paraclinicos '!B1561&lt;=1,3)</f>
        <v>3</v>
      </c>
      <c r="G1620" t="str" cm="1">
        <f t="array" ref="G1620">_xlfn.IFS('Paraclinicos '!D1561="","",AND('Paraclinicos '!D1561&gt;=250,'Paraclinicos '!D1561&lt;=500),2,'Paraclinicos '!D1561&gt;500,3,'Paraclinicos '!D1561&lt;250,1)</f>
        <v/>
      </c>
      <c r="H1620" s="50">
        <f t="shared" si="76"/>
        <v>10</v>
      </c>
      <c r="I1620" cm="1">
        <f t="array" ref="I1620">_xlfn.IFS('Paraclinicos '!Q1561="","",'Paraclinicos '!Q1561&gt;=65,1,'Paraclinicos '!Q1561&lt;65,0)</f>
        <v>1</v>
      </c>
      <c r="J1620" cm="1">
        <f t="array" ref="J1620">_xlfn.IFS('Paraclinicos '!I1561="","",'Paraclinicos '!I1561&gt;7,1,'Paraclinicos '!I1561&lt;=7,0)</f>
        <v>1</v>
      </c>
      <c r="K1620" cm="1">
        <f t="array" ref="K1620">_xlfn.IFS('Paraclinicos '!W1561="","",'Paraclinicos '!W1561&lt;=8,1,'Paraclinicos '!W1561&gt;8,0)</f>
        <v>0</v>
      </c>
      <c r="L1620" cm="1">
        <f t="array" ref="L1620">_xlfn.IFS('Paraclinicos '!S1561="","",'Paraclinicos '!S1561&gt;=30,1,'Paraclinicos '!S1561&lt;30,0)</f>
        <v>0</v>
      </c>
      <c r="M1620" cm="1">
        <f t="array" ref="M1620">_xlfn.IFS(OR('Paraclinicos '!T1561="",'Paraclinicos '!U1561=""),"",OR('Paraclinicos '!T1561&lt;=90,'Paraclinicos '!U1561&lt;=60),1,OR('Paraclinicos '!T1561&gt;90,'Paraclinicos '!U1561&gt;60),0)</f>
        <v>0</v>
      </c>
      <c r="N1620" s="45">
        <f t="shared" si="77"/>
        <v>2</v>
      </c>
      <c r="O1620" cm="1">
        <f t="array" ref="O1620">_xlfn.IFS(OR('Paraclinicos '!M1561="",'Paraclinicos '!N1561="",'Paraclinicos '!N1561=0),"",'Paraclinicos '!M1561/'Paraclinicos '!N1561&lt;100,4,'Paraclinicos '!M1561/'Paraclinicos '!N1561&lt;200,3,'Paraclinicos '!M1561/'Paraclinicos '!N1561&lt;300,2,'Paraclinicos '!M1561/'Paraclinicos '!N1561&lt;400,1,'Paraclinicos '!M1561/'Paraclinicos '!N1561&gt;=400,0)</f>
        <v>3</v>
      </c>
      <c r="P1620" cm="1">
        <f t="array" ref="P1620">_xlfn.IFS('Paraclinicos '!C1561="","",'Paraclinicos '!C1561&lt;20,4,'Paraclinicos '!C1561&lt;50,3,'Paraclinicos '!C1561&lt;100,2,'Paraclinicos '!C1561&lt;150,1,'Paraclinicos '!C1561&gt;150,0)</f>
        <v>0</v>
      </c>
      <c r="Q1620" cm="1">
        <f t="array" ref="Q1620">_xlfn.IFS('Paraclinicos '!O1561="","",'Paraclinicos '!O1561&lt;1.2,0,'Paraclinicos '!O1561&lt;2,1,'Paraclinicos '!O1561&lt;3.5,2,'Paraclinicos '!O1561&lt;5,3,'Paraclinicos '!O1561&gt;5,4)</f>
        <v>0</v>
      </c>
      <c r="R1620" t="str" cm="1">
        <f t="array" ref="R1620">_xlfn.IFS('Paraclinicos '!J1561="","",'Paraclinicos '!J1561&lt;1.2,0,'Paraclinicos '!J1561&lt;2,1,'Paraclinicos '!J1561&lt;6,2,'Paraclinicos '!J1561&lt;12,3,'Paraclinicos '!J1561&gt;=12,4)</f>
        <v/>
      </c>
      <c r="S1620" cm="1">
        <f t="array" ref="S1620">_xlfn.IFS('Paraclinicos '!Y1561="","",'Paraclinicos '!Y1561&lt;70,1,'Paraclinicos '!Y1561&gt;=70,0)</f>
        <v>0</v>
      </c>
      <c r="T1620" cm="1">
        <f t="array" ref="T1620">_xlfn.IFS('Paraclinicos '!W1561="","",'Paraclinicos '!W1561&lt;6,4,'Paraclinicos '!W1561&lt;10,3,'Paraclinicos '!W1561&lt;13,2,'Paraclinicos '!W1561&lt;15,1,'Paraclinicos '!W1561=15,0)</f>
        <v>0</v>
      </c>
      <c r="U1620" s="54">
        <f t="shared" si="75"/>
        <v>3</v>
      </c>
      <c r="V1620" cm="1">
        <f t="array" ref="V1620">_xlfn.IFS('Paraclinicos '!S1561="","",OR('Paraclinicos '!S1561&lt;=8,'Paraclinicos '!S1561&gt;=25),3,'Paraclinicos '!S1561&lt;12,1,'Paraclinicos '!S1561&lt;21,0,'Paraclinicos '!S1561&lt;25,2)</f>
        <v>0</v>
      </c>
      <c r="W1620" t="str">
        <f>IFERROR(IF(INDEX('BD Demog para scores enalazar'!Y$2:'BD Demog para scores enalazar'!Y$3000,MATCH(Formulas!A1620,'BD Demog para scores enalazar'!A$2:'BD Demog para scores enalazar'!A$3000,0))=1,"SI","NO"),"")</f>
        <v>NO</v>
      </c>
      <c r="X1620" s="9" t="str">
        <f>IFERROR(IF(INDEX('BD Demog para scores enalazar'!AJ$2:'BD Demog para scores enalazar'!AJ$3000,MATCH(Formulas!A1620,'BD Demog para scores enalazar'!A$2:'BD Demog para scores enalazar'!A$3000,0))=1,"SI","NO"),"")</f>
        <v>NO</v>
      </c>
      <c r="Y1620" cm="1">
        <f t="array" ref="Y1620">IF(AND(W1620="NO",X1620="NO"),_xlfn.IFS('Paraclinicos '!K1561&lt;=91,3,'Paraclinicos '!K1561&lt;94,2,'Paraclinicos '!K1561&lt;96,1,'Paraclinicos '!K1561&gt;=96,0),"")</f>
        <v>3</v>
      </c>
      <c r="Z1620" t="str" cm="1">
        <f t="array" ref="Z1620">IF(OR(W1620="SI",X1620="SI"),_xlfn.IFS(OR(AND('Paraclinicos '!K1562&lt;=83),AND('Paraclinicos '!K1562&gt;=97,AA1620=2)),3,OR(AND('Paraclinicos '!K1562&lt;=86),AND('Paraclinicos '!K1562&gt;=94,AA1620=2)),2,OR(AND('Paraclinicos '!K1562&lt;=88),AND('Paraclinicos '!K1562&gt;=92,AA1620=2)),1,OR(AND('Paraclinicos '!K1562&gt;=88,'Paraclinicos '!K1562&lt;=92),AND('Paraclinicos '!K1562&gt;=93,AA1620=0)),0),"")</f>
        <v/>
      </c>
      <c r="AA1620" cm="1">
        <f t="array" ref="AA1620">_xlfn.IFS('Paraclinicos '!E1561="","",'Paraclinicos '!E1561="Oxigeno",2,'Paraclinicos '!E1561="Aire",0)</f>
        <v>2</v>
      </c>
    </row>
    <row r="1621" spans="1:27" x14ac:dyDescent="0.25">
      <c r="A1621">
        <f>'Paraclinicos '!A1562</f>
        <v>571</v>
      </c>
      <c r="B1621" s="3">
        <f>'Paraclinicos '!R1562</f>
        <v>44225</v>
      </c>
      <c r="C1621" cm="1">
        <f t="array" ref="C1621">_xlfn.IFS('Paraclinicos '!Q1562="","",'Paraclinicos '!Q1562&gt;60,3,'Paraclinicos '!Q1562&lt;=60,1)</f>
        <v>3</v>
      </c>
      <c r="D1621" t="str">
        <f>IFERROR(IF(INDEX('BD Demog para scores enalazar'!BC$2:BC$3000,MATCH(Formulas!A1621,'BD Demog para scores enalazar'!A$2:A$3000,0))=0,"SI","NO"),"")</f>
        <v>SI</v>
      </c>
      <c r="E1621" cm="1">
        <f t="array" ref="E1621">_xlfn.IFS(D1621="","",D1621="SI",4,D1621="NO",1)</f>
        <v>4</v>
      </c>
      <c r="F1621" cm="1">
        <f t="array" ref="F1621">_xlfn.IFS('Paraclinicos '!B1562="","",'Paraclinicos '!B1562&gt;1,1,'Paraclinicos '!B1562&lt;=1,3)</f>
        <v>3</v>
      </c>
      <c r="G1621" t="str" cm="1">
        <f t="array" ref="G1621">_xlfn.IFS('Paraclinicos '!D1562="","",AND('Paraclinicos '!D1562&gt;=250,'Paraclinicos '!D1562&lt;=500),2,'Paraclinicos '!D1562&gt;500,3,'Paraclinicos '!D1562&lt;250,1)</f>
        <v/>
      </c>
      <c r="H1621" s="50">
        <f t="shared" si="76"/>
        <v>10</v>
      </c>
      <c r="I1621" cm="1">
        <f t="array" ref="I1621">_xlfn.IFS('Paraclinicos '!Q1562="","",'Paraclinicos '!Q1562&gt;=65,1,'Paraclinicos '!Q1562&lt;65,0)</f>
        <v>1</v>
      </c>
      <c r="J1621" cm="1">
        <f t="array" ref="J1621">_xlfn.IFS('Paraclinicos '!I1562="","",'Paraclinicos '!I1562&gt;7,1,'Paraclinicos '!I1562&lt;=7,0)</f>
        <v>1</v>
      </c>
      <c r="K1621" cm="1">
        <f t="array" ref="K1621">_xlfn.IFS('Paraclinicos '!W1562="","",'Paraclinicos '!W1562&lt;=8,1,'Paraclinicos '!W1562&gt;8,0)</f>
        <v>0</v>
      </c>
      <c r="L1621" cm="1">
        <f t="array" ref="L1621">_xlfn.IFS('Paraclinicos '!S1562="","",'Paraclinicos '!S1562&gt;=30,1,'Paraclinicos '!S1562&lt;30,0)</f>
        <v>0</v>
      </c>
      <c r="M1621" cm="1">
        <f t="array" ref="M1621">_xlfn.IFS(OR('Paraclinicos '!T1562="",'Paraclinicos '!U1562=""),"",OR('Paraclinicos '!T1562&lt;=90,'Paraclinicos '!U1562&lt;=60),1,OR('Paraclinicos '!T1562&gt;90,'Paraclinicos '!U1562&gt;60),0)</f>
        <v>0</v>
      </c>
      <c r="N1621" s="45">
        <f t="shared" si="77"/>
        <v>2</v>
      </c>
      <c r="O1621" cm="1">
        <f t="array" ref="O1621">_xlfn.IFS(OR('Paraclinicos '!M1562="",'Paraclinicos '!N1562="",'Paraclinicos '!N1562=0),"",'Paraclinicos '!M1562/'Paraclinicos '!N1562&lt;100,4,'Paraclinicos '!M1562/'Paraclinicos '!N1562&lt;200,3,'Paraclinicos '!M1562/'Paraclinicos '!N1562&lt;300,2,'Paraclinicos '!M1562/'Paraclinicos '!N1562&lt;400,1,'Paraclinicos '!M1562/'Paraclinicos '!N1562&gt;=400,0)</f>
        <v>1</v>
      </c>
      <c r="P1621" cm="1">
        <f t="array" ref="P1621">_xlfn.IFS('Paraclinicos '!C1562="","",'Paraclinicos '!C1562&lt;20,4,'Paraclinicos '!C1562&lt;50,3,'Paraclinicos '!C1562&lt;100,2,'Paraclinicos '!C1562&lt;150,1,'Paraclinicos '!C1562&gt;150,0)</f>
        <v>0</v>
      </c>
      <c r="Q1621" cm="1">
        <f t="array" ref="Q1621">_xlfn.IFS('Paraclinicos '!O1562="","",'Paraclinicos '!O1562&lt;1.2,0,'Paraclinicos '!O1562&lt;2,1,'Paraclinicos '!O1562&lt;3.5,2,'Paraclinicos '!O1562&lt;5,3,'Paraclinicos '!O1562&gt;5,4)</f>
        <v>0</v>
      </c>
      <c r="R1621" t="str" cm="1">
        <f t="array" ref="R1621">_xlfn.IFS('Paraclinicos '!J1562="","",'Paraclinicos '!J1562&lt;1.2,0,'Paraclinicos '!J1562&lt;2,1,'Paraclinicos '!J1562&lt;6,2,'Paraclinicos '!J1562&lt;12,3,'Paraclinicos '!J1562&gt;=12,4)</f>
        <v/>
      </c>
      <c r="S1621" cm="1">
        <f t="array" ref="S1621">_xlfn.IFS('Paraclinicos '!Y1562="","",'Paraclinicos '!Y1562&lt;70,1,'Paraclinicos '!Y1562&gt;=70,0)</f>
        <v>0</v>
      </c>
      <c r="T1621" cm="1">
        <f t="array" ref="T1621">_xlfn.IFS('Paraclinicos '!W1562="","",'Paraclinicos '!W1562&lt;6,4,'Paraclinicos '!W1562&lt;10,3,'Paraclinicos '!W1562&lt;13,2,'Paraclinicos '!W1562&lt;15,1,'Paraclinicos '!W1562=15,0)</f>
        <v>0</v>
      </c>
      <c r="U1621" s="54">
        <f t="shared" si="75"/>
        <v>1</v>
      </c>
      <c r="V1621" cm="1">
        <f t="array" ref="V1621">_xlfn.IFS('Paraclinicos '!S1562="","",OR('Paraclinicos '!S1562&lt;=8,'Paraclinicos '!S1562&gt;=25),3,'Paraclinicos '!S1562&lt;12,1,'Paraclinicos '!S1562&lt;21,0,'Paraclinicos '!S1562&lt;25,2)</f>
        <v>0</v>
      </c>
      <c r="W1621" t="str">
        <f>IFERROR(IF(INDEX('BD Demog para scores enalazar'!Y$2:'BD Demog para scores enalazar'!Y$3000,MATCH(Formulas!A1621,'BD Demog para scores enalazar'!A$2:'BD Demog para scores enalazar'!A$3000,0))=1,"SI","NO"),"")</f>
        <v>NO</v>
      </c>
      <c r="X1621" s="9" t="str">
        <f>IFERROR(IF(INDEX('BD Demog para scores enalazar'!AJ$2:'BD Demog para scores enalazar'!AJ$3000,MATCH(Formulas!A1621,'BD Demog para scores enalazar'!A$2:'BD Demog para scores enalazar'!A$3000,0))=1,"SI","NO"),"")</f>
        <v>NO</v>
      </c>
      <c r="Y1621" cm="1">
        <f t="array" ref="Y1621">IF(AND(W1621="NO",X1621="NO"),_xlfn.IFS('Paraclinicos '!K1562&lt;=91,3,'Paraclinicos '!K1562&lt;94,2,'Paraclinicos '!K1562&lt;96,1,'Paraclinicos '!K1562&gt;=96,0),"")</f>
        <v>1</v>
      </c>
      <c r="Z1621" t="str" cm="1">
        <f t="array" ref="Z1621">IF(OR(W1621="SI",X1621="SI"),_xlfn.IFS(OR(AND('Paraclinicos '!K1563&lt;=83),AND('Paraclinicos '!K1563&gt;=97,AA1621=2)),3,OR(AND('Paraclinicos '!K1563&lt;=86),AND('Paraclinicos '!K1563&gt;=94,AA1621=2)),2,OR(AND('Paraclinicos '!K1563&lt;=88),AND('Paraclinicos '!K1563&gt;=92,AA1621=2)),1,OR(AND('Paraclinicos '!K1563&gt;=88,'Paraclinicos '!K1563&lt;=92),AND('Paraclinicos '!K1563&gt;=93,AA1621=0)),0),"")</f>
        <v/>
      </c>
      <c r="AA1621" cm="1">
        <f t="array" ref="AA1621">_xlfn.IFS('Paraclinicos '!E1562="","",'Paraclinicos '!E1562="Oxigeno",2,'Paraclinicos '!E1562="Aire",0)</f>
        <v>2</v>
      </c>
    </row>
    <row r="1622" spans="1:27" x14ac:dyDescent="0.25">
      <c r="A1622">
        <f>'Paraclinicos '!A1563</f>
        <v>571</v>
      </c>
      <c r="B1622" s="3">
        <f>'Paraclinicos '!R1563</f>
        <v>44226</v>
      </c>
      <c r="C1622" cm="1">
        <f t="array" ref="C1622">_xlfn.IFS('Paraclinicos '!Q1563="","",'Paraclinicos '!Q1563&gt;60,3,'Paraclinicos '!Q1563&lt;=60,1)</f>
        <v>3</v>
      </c>
      <c r="D1622" t="str">
        <f>IFERROR(IF(INDEX('BD Demog para scores enalazar'!BC$2:BC$3000,MATCH(Formulas!A1622,'BD Demog para scores enalazar'!A$2:A$3000,0))=0,"SI","NO"),"")</f>
        <v>SI</v>
      </c>
      <c r="E1622" cm="1">
        <f t="array" ref="E1622">_xlfn.IFS(D1622="","",D1622="SI",4,D1622="NO",1)</f>
        <v>4</v>
      </c>
      <c r="F1622" cm="1">
        <f t="array" ref="F1622">_xlfn.IFS('Paraclinicos '!B1563="","",'Paraclinicos '!B1563&gt;1,1,'Paraclinicos '!B1563&lt;=1,3)</f>
        <v>1</v>
      </c>
      <c r="G1622" t="str" cm="1">
        <f t="array" ref="G1622">_xlfn.IFS('Paraclinicos '!D1563="","",AND('Paraclinicos '!D1563&gt;=250,'Paraclinicos '!D1563&lt;=500),2,'Paraclinicos '!D1563&gt;500,3,'Paraclinicos '!D1563&lt;250,1)</f>
        <v/>
      </c>
      <c r="H1622" s="50">
        <f t="shared" si="76"/>
        <v>8</v>
      </c>
      <c r="I1622" cm="1">
        <f t="array" ref="I1622">_xlfn.IFS('Paraclinicos '!Q1563="","",'Paraclinicos '!Q1563&gt;=65,1,'Paraclinicos '!Q1563&lt;65,0)</f>
        <v>1</v>
      </c>
      <c r="J1622" cm="1">
        <f t="array" ref="J1622">_xlfn.IFS('Paraclinicos '!I1563="","",'Paraclinicos '!I1563&gt;7,1,'Paraclinicos '!I1563&lt;=7,0)</f>
        <v>0</v>
      </c>
      <c r="K1622" cm="1">
        <f t="array" ref="K1622">_xlfn.IFS('Paraclinicos '!W1563="","",'Paraclinicos '!W1563&lt;=8,1,'Paraclinicos '!W1563&gt;8,0)</f>
        <v>0</v>
      </c>
      <c r="L1622" cm="1">
        <f t="array" ref="L1622">_xlfn.IFS('Paraclinicos '!S1563="","",'Paraclinicos '!S1563&gt;=30,1,'Paraclinicos '!S1563&lt;30,0)</f>
        <v>0</v>
      </c>
      <c r="M1622" cm="1">
        <f t="array" ref="M1622">_xlfn.IFS(OR('Paraclinicos '!T1563="",'Paraclinicos '!U1563=""),"",OR('Paraclinicos '!T1563&lt;=90,'Paraclinicos '!U1563&lt;=60),1,OR('Paraclinicos '!T1563&gt;90,'Paraclinicos '!U1563&gt;60),0)</f>
        <v>0</v>
      </c>
      <c r="N1622" s="45">
        <f t="shared" si="77"/>
        <v>1</v>
      </c>
      <c r="O1622" cm="1">
        <f t="array" ref="O1622">_xlfn.IFS(OR('Paraclinicos '!M1563="",'Paraclinicos '!N1563="",'Paraclinicos '!N1563=0),"",'Paraclinicos '!M1563/'Paraclinicos '!N1563&lt;100,4,'Paraclinicos '!M1563/'Paraclinicos '!N1563&lt;200,3,'Paraclinicos '!M1563/'Paraclinicos '!N1563&lt;300,2,'Paraclinicos '!M1563/'Paraclinicos '!N1563&lt;400,1,'Paraclinicos '!M1563/'Paraclinicos '!N1563&gt;=400,0)</f>
        <v>1</v>
      </c>
      <c r="P1622" cm="1">
        <f t="array" ref="P1622">_xlfn.IFS('Paraclinicos '!C1563="","",'Paraclinicos '!C1563&lt;20,4,'Paraclinicos '!C1563&lt;50,3,'Paraclinicos '!C1563&lt;100,2,'Paraclinicos '!C1563&lt;150,1,'Paraclinicos '!C1563&gt;150,0)</f>
        <v>0</v>
      </c>
      <c r="Q1622" cm="1">
        <f t="array" ref="Q1622">_xlfn.IFS('Paraclinicos '!O1563="","",'Paraclinicos '!O1563&lt;1.2,0,'Paraclinicos '!O1563&lt;2,1,'Paraclinicos '!O1563&lt;3.5,2,'Paraclinicos '!O1563&lt;5,3,'Paraclinicos '!O1563&gt;5,4)</f>
        <v>0</v>
      </c>
      <c r="R1622" t="str" cm="1">
        <f t="array" ref="R1622">_xlfn.IFS('Paraclinicos '!J1563="","",'Paraclinicos '!J1563&lt;1.2,0,'Paraclinicos '!J1563&lt;2,1,'Paraclinicos '!J1563&lt;6,2,'Paraclinicos '!J1563&lt;12,3,'Paraclinicos '!J1563&gt;=12,4)</f>
        <v/>
      </c>
      <c r="S1622" cm="1">
        <f t="array" ref="S1622">_xlfn.IFS('Paraclinicos '!Y1563="","",'Paraclinicos '!Y1563&lt;70,1,'Paraclinicos '!Y1563&gt;=70,0)</f>
        <v>0</v>
      </c>
      <c r="T1622" cm="1">
        <f t="array" ref="T1622">_xlfn.IFS('Paraclinicos '!W1563="","",'Paraclinicos '!W1563&lt;6,4,'Paraclinicos '!W1563&lt;10,3,'Paraclinicos '!W1563&lt;13,2,'Paraclinicos '!W1563&lt;15,1,'Paraclinicos '!W1563=15,0)</f>
        <v>1</v>
      </c>
      <c r="U1622" s="54">
        <f t="shared" si="75"/>
        <v>2</v>
      </c>
      <c r="V1622" cm="1">
        <f t="array" ref="V1622">_xlfn.IFS('Paraclinicos '!S1563="","",OR('Paraclinicos '!S1563&lt;=8,'Paraclinicos '!S1563&gt;=25),3,'Paraclinicos '!S1563&lt;12,1,'Paraclinicos '!S1563&lt;21,0,'Paraclinicos '!S1563&lt;25,2)</f>
        <v>0</v>
      </c>
      <c r="W1622" t="str">
        <f>IFERROR(IF(INDEX('BD Demog para scores enalazar'!Y$2:'BD Demog para scores enalazar'!Y$3000,MATCH(Formulas!A1622,'BD Demog para scores enalazar'!A$2:'BD Demog para scores enalazar'!A$3000,0))=1,"SI","NO"),"")</f>
        <v>NO</v>
      </c>
      <c r="X1622" s="9" t="str">
        <f>IFERROR(IF(INDEX('BD Demog para scores enalazar'!AJ$2:'BD Demog para scores enalazar'!AJ$3000,MATCH(Formulas!A1622,'BD Demog para scores enalazar'!A$2:'BD Demog para scores enalazar'!A$3000,0))=1,"SI","NO"),"")</f>
        <v>NO</v>
      </c>
      <c r="Y1622" cm="1">
        <f t="array" ref="Y1622">IF(AND(W1622="NO",X1622="NO"),_xlfn.IFS('Paraclinicos '!K1563&lt;=91,3,'Paraclinicos '!K1563&lt;94,2,'Paraclinicos '!K1563&lt;96,1,'Paraclinicos '!K1563&gt;=96,0),"")</f>
        <v>0</v>
      </c>
      <c r="Z1622" t="str" cm="1">
        <f t="array" ref="Z1622">IF(OR(W1622="SI",X1622="SI"),_xlfn.IFS(OR(AND('Paraclinicos '!K1564&lt;=83),AND('Paraclinicos '!K1564&gt;=97,AA1622=2)),3,OR(AND('Paraclinicos '!K1564&lt;=86),AND('Paraclinicos '!K1564&gt;=94,AA1622=2)),2,OR(AND('Paraclinicos '!K1564&lt;=88),AND('Paraclinicos '!K1564&gt;=92,AA1622=2)),1,OR(AND('Paraclinicos '!K1564&gt;=88,'Paraclinicos '!K1564&lt;=92),AND('Paraclinicos '!K1564&gt;=93,AA1622=0)),0),"")</f>
        <v/>
      </c>
      <c r="AA1622" cm="1">
        <f t="array" ref="AA1622">_xlfn.IFS('Paraclinicos '!E1563="","",'Paraclinicos '!E1563="Oxigeno",2,'Paraclinicos '!E1563="Aire",0)</f>
        <v>2</v>
      </c>
    </row>
    <row r="1623" spans="1:27" x14ac:dyDescent="0.25">
      <c r="A1623">
        <f>'Paraclinicos '!A1564</f>
        <v>571</v>
      </c>
      <c r="B1623" s="3">
        <f>'Paraclinicos '!R1564</f>
        <v>44227</v>
      </c>
      <c r="C1623" cm="1">
        <f t="array" ref="C1623">_xlfn.IFS('Paraclinicos '!Q1564="","",'Paraclinicos '!Q1564&gt;60,3,'Paraclinicos '!Q1564&lt;=60,1)</f>
        <v>3</v>
      </c>
      <c r="D1623" t="str">
        <f>IFERROR(IF(INDEX('BD Demog para scores enalazar'!BC$2:BC$3000,MATCH(Formulas!A1623,'BD Demog para scores enalazar'!A$2:A$3000,0))=0,"SI","NO"),"")</f>
        <v>SI</v>
      </c>
      <c r="E1623" cm="1">
        <f t="array" ref="E1623">_xlfn.IFS(D1623="","",D1623="SI",4,D1623="NO",1)</f>
        <v>4</v>
      </c>
      <c r="F1623" cm="1">
        <f t="array" ref="F1623">_xlfn.IFS('Paraclinicos '!B1564="","",'Paraclinicos '!B1564&gt;1,1,'Paraclinicos '!B1564&lt;=1,3)</f>
        <v>3</v>
      </c>
      <c r="G1623" t="str" cm="1">
        <f t="array" ref="G1623">_xlfn.IFS('Paraclinicos '!D1564="","",AND('Paraclinicos '!D1564&gt;=250,'Paraclinicos '!D1564&lt;=500),2,'Paraclinicos '!D1564&gt;500,3,'Paraclinicos '!D1564&lt;250,1)</f>
        <v/>
      </c>
      <c r="H1623" s="50">
        <f t="shared" si="76"/>
        <v>10</v>
      </c>
      <c r="I1623" cm="1">
        <f t="array" ref="I1623">_xlfn.IFS('Paraclinicos '!Q1564="","",'Paraclinicos '!Q1564&gt;=65,1,'Paraclinicos '!Q1564&lt;65,0)</f>
        <v>1</v>
      </c>
      <c r="J1623" cm="1">
        <f t="array" ref="J1623">_xlfn.IFS('Paraclinicos '!I1564="","",'Paraclinicos '!I1564&gt;7,1,'Paraclinicos '!I1564&lt;=7,0)</f>
        <v>1</v>
      </c>
      <c r="K1623" cm="1">
        <f t="array" ref="K1623">_xlfn.IFS('Paraclinicos '!W1564="","",'Paraclinicos '!W1564&lt;=8,1,'Paraclinicos '!W1564&gt;8,0)</f>
        <v>0</v>
      </c>
      <c r="L1623" cm="1">
        <f t="array" ref="L1623">_xlfn.IFS('Paraclinicos '!S1564="","",'Paraclinicos '!S1564&gt;=30,1,'Paraclinicos '!S1564&lt;30,0)</f>
        <v>0</v>
      </c>
      <c r="M1623" cm="1">
        <f t="array" ref="M1623">_xlfn.IFS(OR('Paraclinicos '!T1564="",'Paraclinicos '!U1564=""),"",OR('Paraclinicos '!T1564&lt;=90,'Paraclinicos '!U1564&lt;=60),1,OR('Paraclinicos '!T1564&gt;90,'Paraclinicos '!U1564&gt;60),0)</f>
        <v>0</v>
      </c>
      <c r="N1623" s="45">
        <f t="shared" si="77"/>
        <v>1</v>
      </c>
      <c r="O1623" cm="1">
        <f t="array" ref="O1623">_xlfn.IFS(OR('Paraclinicos '!M1564="",'Paraclinicos '!N1564="",'Paraclinicos '!N1564=0),"",'Paraclinicos '!M1564/'Paraclinicos '!N1564&lt;100,4,'Paraclinicos '!M1564/'Paraclinicos '!N1564&lt;200,3,'Paraclinicos '!M1564/'Paraclinicos '!N1564&lt;300,2,'Paraclinicos '!M1564/'Paraclinicos '!N1564&lt;400,1,'Paraclinicos '!M1564/'Paraclinicos '!N1564&gt;=400,0)</f>
        <v>2</v>
      </c>
      <c r="P1623" cm="1">
        <f t="array" ref="P1623">_xlfn.IFS('Paraclinicos '!C1564="","",'Paraclinicos '!C1564&lt;20,4,'Paraclinicos '!C1564&lt;50,3,'Paraclinicos '!C1564&lt;100,2,'Paraclinicos '!C1564&lt;150,1,'Paraclinicos '!C1564&gt;150,0)</f>
        <v>0</v>
      </c>
      <c r="Q1623" cm="1">
        <f t="array" ref="Q1623">_xlfn.IFS('Paraclinicos '!O1564="","",'Paraclinicos '!O1564&lt;1.2,0,'Paraclinicos '!O1564&lt;2,1,'Paraclinicos '!O1564&lt;3.5,2,'Paraclinicos '!O1564&lt;5,3,'Paraclinicos '!O1564&gt;5,4)</f>
        <v>0</v>
      </c>
      <c r="R1623" t="str" cm="1">
        <f t="array" ref="R1623">_xlfn.IFS('Paraclinicos '!J1564="","",'Paraclinicos '!J1564&lt;1.2,0,'Paraclinicos '!J1564&lt;2,1,'Paraclinicos '!J1564&lt;6,2,'Paraclinicos '!J1564&lt;12,3,'Paraclinicos '!J1564&gt;=12,4)</f>
        <v/>
      </c>
      <c r="S1623" cm="1">
        <f t="array" ref="S1623">_xlfn.IFS('Paraclinicos '!Y1564="","",'Paraclinicos '!Y1564&lt;70,1,'Paraclinicos '!Y1564&gt;=70,0)</f>
        <v>0</v>
      </c>
      <c r="T1623" cm="1">
        <f t="array" ref="T1623">_xlfn.IFS('Paraclinicos '!W1564="","",'Paraclinicos '!W1564&lt;6,4,'Paraclinicos '!W1564&lt;10,3,'Paraclinicos '!W1564&lt;13,2,'Paraclinicos '!W1564&lt;15,1,'Paraclinicos '!W1564=15,0)</f>
        <v>1</v>
      </c>
      <c r="U1623" s="54">
        <f t="shared" si="75"/>
        <v>3</v>
      </c>
      <c r="V1623" cm="1">
        <f t="array" ref="V1623">_xlfn.IFS('Paraclinicos '!S1564="","",OR('Paraclinicos '!S1564&lt;=8,'Paraclinicos '!S1564&gt;=25),3,'Paraclinicos '!S1564&lt;12,1,'Paraclinicos '!S1564&lt;21,0,'Paraclinicos '!S1564&lt;25,2)</f>
        <v>0</v>
      </c>
      <c r="W1623" t="str">
        <f>IFERROR(IF(INDEX('BD Demog para scores enalazar'!Y$2:'BD Demog para scores enalazar'!Y$3000,MATCH(Formulas!A1623,'BD Demog para scores enalazar'!A$2:'BD Demog para scores enalazar'!A$3000,0))=1,"SI","NO"),"")</f>
        <v>NO</v>
      </c>
      <c r="X1623" s="9" t="str">
        <f>IFERROR(IF(INDEX('BD Demog para scores enalazar'!AJ$2:'BD Demog para scores enalazar'!AJ$3000,MATCH(Formulas!A1623,'BD Demog para scores enalazar'!A$2:'BD Demog para scores enalazar'!A$3000,0))=1,"SI","NO"),"")</f>
        <v>NO</v>
      </c>
      <c r="Y1623" cm="1">
        <f t="array" ref="Y1623">IF(AND(W1623="NO",X1623="NO"),_xlfn.IFS('Paraclinicos '!K1564&lt;=91,3,'Paraclinicos '!K1564&lt;94,2,'Paraclinicos '!K1564&lt;96,1,'Paraclinicos '!K1564&gt;=96,0),"")</f>
        <v>2</v>
      </c>
      <c r="Z1623" t="str" cm="1">
        <f t="array" ref="Z1623">IF(OR(W1623="SI",X1623="SI"),_xlfn.IFS(OR(AND('Paraclinicos '!K1565&lt;=83),AND('Paraclinicos '!K1565&gt;=97,AA1623=2)),3,OR(AND('Paraclinicos '!K1565&lt;=86),AND('Paraclinicos '!K1565&gt;=94,AA1623=2)),2,OR(AND('Paraclinicos '!K1565&lt;=88),AND('Paraclinicos '!K1565&gt;=92,AA1623=2)),1,OR(AND('Paraclinicos '!K1565&gt;=88,'Paraclinicos '!K1565&lt;=92),AND('Paraclinicos '!K1565&gt;=93,AA1623=0)),0),"")</f>
        <v/>
      </c>
      <c r="AA1623" cm="1">
        <f t="array" ref="AA1623">_xlfn.IFS('Paraclinicos '!E1564="","",'Paraclinicos '!E1564="Oxigeno",2,'Paraclinicos '!E1564="Aire",0)</f>
        <v>2</v>
      </c>
    </row>
    <row r="1624" spans="1:27" x14ac:dyDescent="0.25">
      <c r="A1624">
        <f>'Paraclinicos '!A1565</f>
        <v>578</v>
      </c>
      <c r="B1624" s="3">
        <f>'Paraclinicos '!R1565</f>
        <v>44243</v>
      </c>
      <c r="C1624" cm="1">
        <f t="array" ref="C1624">_xlfn.IFS('Paraclinicos '!Q1565="","",'Paraclinicos '!Q1565&gt;60,3,'Paraclinicos '!Q1565&lt;=60,1)</f>
        <v>3</v>
      </c>
      <c r="D1624" t="str">
        <f>IFERROR(IF(INDEX('BD Demog para scores enalazar'!BC$2:BC$3000,MATCH(Formulas!A1624,'BD Demog para scores enalazar'!A$2:A$3000,0))=0,"SI","NO"),"")</f>
        <v>SI</v>
      </c>
      <c r="E1624" cm="1">
        <f t="array" ref="E1624">_xlfn.IFS(D1624="","",D1624="SI",4,D1624="NO",1)</f>
        <v>4</v>
      </c>
      <c r="F1624" cm="1">
        <f t="array" ref="F1624">_xlfn.IFS('Paraclinicos '!B1565="","",'Paraclinicos '!B1565&gt;1,1,'Paraclinicos '!B1565&lt;=1,3)</f>
        <v>3</v>
      </c>
      <c r="G1624" cm="1">
        <f t="array" ref="G1624">_xlfn.IFS('Paraclinicos '!D1565="","",AND('Paraclinicos '!D1565&gt;=250,'Paraclinicos '!D1565&lt;=500),2,'Paraclinicos '!D1565&gt;500,3,'Paraclinicos '!D1565&lt;250,1)</f>
        <v>3</v>
      </c>
      <c r="H1624" s="50">
        <f t="shared" si="76"/>
        <v>13</v>
      </c>
      <c r="I1624" cm="1">
        <f t="array" ref="I1624">_xlfn.IFS('Paraclinicos '!Q1565="","",'Paraclinicos '!Q1565&gt;=65,1,'Paraclinicos '!Q1565&lt;65,0)</f>
        <v>1</v>
      </c>
      <c r="J1624" cm="1">
        <f t="array" ref="J1624">_xlfn.IFS('Paraclinicos '!I1565="","",'Paraclinicos '!I1565&gt;7,1,'Paraclinicos '!I1565&lt;=7,0)</f>
        <v>1</v>
      </c>
      <c r="K1624" cm="1">
        <f t="array" ref="K1624">_xlfn.IFS('Paraclinicos '!W1565="","",'Paraclinicos '!W1565&lt;=8,1,'Paraclinicos '!W1565&gt;8,0)</f>
        <v>1</v>
      </c>
      <c r="L1624" cm="1">
        <f t="array" ref="L1624">_xlfn.IFS('Paraclinicos '!S1565="","",'Paraclinicos '!S1565&gt;=30,1,'Paraclinicos '!S1565&lt;30,0)</f>
        <v>1</v>
      </c>
      <c r="M1624" cm="1">
        <f t="array" ref="M1624">_xlfn.IFS(OR('Paraclinicos '!T1565="",'Paraclinicos '!U1565=""),"",OR('Paraclinicos '!T1565&lt;=90,'Paraclinicos '!U1565&lt;=60),1,OR('Paraclinicos '!T1565&gt;90,'Paraclinicos '!U1565&gt;60),0)</f>
        <v>0</v>
      </c>
      <c r="N1624" s="45">
        <f t="shared" si="77"/>
        <v>4</v>
      </c>
      <c r="O1624" cm="1">
        <f t="array" ref="O1624">_xlfn.IFS(OR('Paraclinicos '!M1565="",'Paraclinicos '!N1565="",'Paraclinicos '!N1565=0),"",'Paraclinicos '!M1565/'Paraclinicos '!N1565&lt;100,4,'Paraclinicos '!M1565/'Paraclinicos '!N1565&lt;200,3,'Paraclinicos '!M1565/'Paraclinicos '!N1565&lt;300,2,'Paraclinicos '!M1565/'Paraclinicos '!N1565&lt;400,1,'Paraclinicos '!M1565/'Paraclinicos '!N1565&gt;=400,0)</f>
        <v>2</v>
      </c>
      <c r="P1624" cm="1">
        <f t="array" ref="P1624">_xlfn.IFS('Paraclinicos '!C1565="","",'Paraclinicos '!C1565&lt;20,4,'Paraclinicos '!C1565&lt;50,3,'Paraclinicos '!C1565&lt;100,2,'Paraclinicos '!C1565&lt;150,1,'Paraclinicos '!C1565&gt;150,0)</f>
        <v>0</v>
      </c>
      <c r="Q1624" cm="1">
        <f t="array" ref="Q1624">_xlfn.IFS('Paraclinicos '!O1565="","",'Paraclinicos '!O1565&lt;1.2,0,'Paraclinicos '!O1565&lt;2,1,'Paraclinicos '!O1565&lt;3.5,2,'Paraclinicos '!O1565&lt;5,3,'Paraclinicos '!O1565&gt;5,4)</f>
        <v>2</v>
      </c>
      <c r="R1624" cm="1">
        <f t="array" ref="R1624">_xlfn.IFS('Paraclinicos '!J1565="","",'Paraclinicos '!J1565&lt;1.2,0,'Paraclinicos '!J1565&lt;2,1,'Paraclinicos '!J1565&lt;6,2,'Paraclinicos '!J1565&lt;12,3,'Paraclinicos '!J1565&gt;=12,4)</f>
        <v>0</v>
      </c>
      <c r="S1624" cm="1">
        <f t="array" ref="S1624">_xlfn.IFS('Paraclinicos '!Y1565="","",'Paraclinicos '!Y1565&lt;70,1,'Paraclinicos '!Y1565&gt;=70,0)</f>
        <v>0</v>
      </c>
      <c r="T1624" cm="1">
        <f t="array" ref="T1624">_xlfn.IFS('Paraclinicos '!W1565="","",'Paraclinicos '!W1565&lt;6,4,'Paraclinicos '!W1565&lt;10,3,'Paraclinicos '!W1565&lt;13,2,'Paraclinicos '!W1565&lt;15,1,'Paraclinicos '!W1565=15,0)</f>
        <v>4</v>
      </c>
      <c r="U1624" s="54">
        <f t="shared" si="75"/>
        <v>8</v>
      </c>
      <c r="V1624" cm="1">
        <f t="array" ref="V1624">_xlfn.IFS('Paraclinicos '!S1565="","",OR('Paraclinicos '!S1565&lt;=8,'Paraclinicos '!S1565&gt;=25),3,'Paraclinicos '!S1565&lt;12,1,'Paraclinicos '!S1565&lt;21,0,'Paraclinicos '!S1565&lt;25,2)</f>
        <v>3</v>
      </c>
      <c r="W1624" t="str">
        <f>IFERROR(IF(INDEX('BD Demog para scores enalazar'!Y$2:'BD Demog para scores enalazar'!Y$3000,MATCH(Formulas!A1624,'BD Demog para scores enalazar'!A$2:'BD Demog para scores enalazar'!A$3000,0))=1,"SI","NO"),"")</f>
        <v>NO</v>
      </c>
      <c r="X1624" s="9" t="str">
        <f>IFERROR(IF(INDEX('BD Demog para scores enalazar'!AJ$2:'BD Demog para scores enalazar'!AJ$3000,MATCH(Formulas!A1624,'BD Demog para scores enalazar'!A$2:'BD Demog para scores enalazar'!A$3000,0))=1,"SI","NO"),"")</f>
        <v>NO</v>
      </c>
      <c r="Y1624" cm="1">
        <f t="array" ref="Y1624">IF(AND(W1624="NO",X1624="NO"),_xlfn.IFS('Paraclinicos '!K1565&lt;=91,3,'Paraclinicos '!K1565&lt;94,2,'Paraclinicos '!K1565&lt;96,1,'Paraclinicos '!K1565&gt;=96,0),"")</f>
        <v>3</v>
      </c>
      <c r="Z1624" t="str" cm="1">
        <f t="array" ref="Z1624">IF(OR(W1624="SI",X1624="SI"),_xlfn.IFS(OR(AND('Paraclinicos '!K1566&lt;=83),AND('Paraclinicos '!K1566&gt;=97,AA1624=2)),3,OR(AND('Paraclinicos '!K1566&lt;=86),AND('Paraclinicos '!K1566&gt;=94,AA1624=2)),2,OR(AND('Paraclinicos '!K1566&lt;=88),AND('Paraclinicos '!K1566&gt;=92,AA1624=2)),1,OR(AND('Paraclinicos '!K1566&gt;=88,'Paraclinicos '!K1566&lt;=92),AND('Paraclinicos '!K1566&gt;=93,AA1624=0)),0),"")</f>
        <v/>
      </c>
      <c r="AA1624" cm="1">
        <f t="array" ref="AA1624">_xlfn.IFS('Paraclinicos '!E1565="","",'Paraclinicos '!E1565="Oxigeno",2,'Paraclinicos '!E1565="Aire",0)</f>
        <v>2</v>
      </c>
    </row>
    <row r="1625" spans="1:27" x14ac:dyDescent="0.25">
      <c r="A1625">
        <f>'Paraclinicos '!A1566</f>
        <v>578</v>
      </c>
      <c r="B1625" s="3">
        <f>'Paraclinicos '!R1566</f>
        <v>44245</v>
      </c>
      <c r="C1625" cm="1">
        <f t="array" ref="C1625">_xlfn.IFS('Paraclinicos '!Q1566="","",'Paraclinicos '!Q1566&gt;60,3,'Paraclinicos '!Q1566&lt;=60,1)</f>
        <v>3</v>
      </c>
      <c r="D1625" t="str">
        <f>IFERROR(IF(INDEX('BD Demog para scores enalazar'!BC$2:BC$3000,MATCH(Formulas!A1625,'BD Demog para scores enalazar'!A$2:A$3000,0))=0,"SI","NO"),"")</f>
        <v>SI</v>
      </c>
      <c r="E1625" cm="1">
        <f t="array" ref="E1625">_xlfn.IFS(D1625="","",D1625="SI",4,D1625="NO",1)</f>
        <v>4</v>
      </c>
      <c r="F1625" cm="1">
        <f t="array" ref="F1625">_xlfn.IFS('Paraclinicos '!B1566="","",'Paraclinicos '!B1566&gt;1,1,'Paraclinicos '!B1566&lt;=1,3)</f>
        <v>3</v>
      </c>
      <c r="G1625" t="str" cm="1">
        <f t="array" ref="G1625">_xlfn.IFS('Paraclinicos '!D1566="","",AND('Paraclinicos '!D1566&gt;=250,'Paraclinicos '!D1566&lt;=500),2,'Paraclinicos '!D1566&gt;500,3,'Paraclinicos '!D1566&lt;250,1)</f>
        <v/>
      </c>
      <c r="H1625" s="50">
        <f t="shared" si="76"/>
        <v>10</v>
      </c>
      <c r="I1625" cm="1">
        <f t="array" ref="I1625">_xlfn.IFS('Paraclinicos '!Q1566="","",'Paraclinicos '!Q1566&gt;=65,1,'Paraclinicos '!Q1566&lt;65,0)</f>
        <v>1</v>
      </c>
      <c r="J1625" cm="1">
        <f t="array" ref="J1625">_xlfn.IFS('Paraclinicos '!I1566="","",'Paraclinicos '!I1566&gt;7,1,'Paraclinicos '!I1566&lt;=7,0)</f>
        <v>1</v>
      </c>
      <c r="K1625" cm="1">
        <f t="array" ref="K1625">_xlfn.IFS('Paraclinicos '!W1566="","",'Paraclinicos '!W1566&lt;=8,1,'Paraclinicos '!W1566&gt;8,0)</f>
        <v>1</v>
      </c>
      <c r="L1625" cm="1">
        <f t="array" ref="L1625">_xlfn.IFS('Paraclinicos '!S1566="","",'Paraclinicos '!S1566&gt;=30,1,'Paraclinicos '!S1566&lt;30,0)</f>
        <v>0</v>
      </c>
      <c r="M1625" cm="1">
        <f t="array" ref="M1625">_xlfn.IFS(OR('Paraclinicos '!T1566="",'Paraclinicos '!U1566=""),"",OR('Paraclinicos '!T1566&lt;=90,'Paraclinicos '!U1566&lt;=60),1,OR('Paraclinicos '!T1566&gt;90,'Paraclinicos '!U1566&gt;60),0)</f>
        <v>0</v>
      </c>
      <c r="N1625" s="45">
        <f t="shared" si="77"/>
        <v>5</v>
      </c>
      <c r="O1625" cm="1">
        <f t="array" ref="O1625">_xlfn.IFS(OR('Paraclinicos '!M1566="",'Paraclinicos '!N1566="",'Paraclinicos '!N1566=0),"",'Paraclinicos '!M1566/'Paraclinicos '!N1566&lt;100,4,'Paraclinicos '!M1566/'Paraclinicos '!N1566&lt;200,3,'Paraclinicos '!M1566/'Paraclinicos '!N1566&lt;300,2,'Paraclinicos '!M1566/'Paraclinicos '!N1566&lt;400,1,'Paraclinicos '!M1566/'Paraclinicos '!N1566&gt;=400,0)</f>
        <v>1</v>
      </c>
      <c r="P1625" cm="1">
        <f t="array" ref="P1625">_xlfn.IFS('Paraclinicos '!C1566="","",'Paraclinicos '!C1566&lt;20,4,'Paraclinicos '!C1566&lt;50,3,'Paraclinicos '!C1566&lt;100,2,'Paraclinicos '!C1566&lt;150,1,'Paraclinicos '!C1566&gt;150,0)</f>
        <v>1</v>
      </c>
      <c r="Q1625" cm="1">
        <f t="array" ref="Q1625">_xlfn.IFS('Paraclinicos '!O1566="","",'Paraclinicos '!O1566&lt;1.2,0,'Paraclinicos '!O1566&lt;2,1,'Paraclinicos '!O1566&lt;3.5,2,'Paraclinicos '!O1566&lt;5,3,'Paraclinicos '!O1566&gt;5,4)</f>
        <v>2</v>
      </c>
      <c r="R1625" cm="1">
        <f t="array" ref="R1625">_xlfn.IFS('Paraclinicos '!J1566="","",'Paraclinicos '!J1566&lt;1.2,0,'Paraclinicos '!J1566&lt;2,1,'Paraclinicos '!J1566&lt;6,2,'Paraclinicos '!J1566&lt;12,3,'Paraclinicos '!J1566&gt;=12,4)</f>
        <v>0</v>
      </c>
      <c r="S1625" cm="1">
        <f t="array" ref="S1625">_xlfn.IFS('Paraclinicos '!Y1566="","",'Paraclinicos '!Y1566&lt;70,1,'Paraclinicos '!Y1566&gt;=70,0)</f>
        <v>0</v>
      </c>
      <c r="T1625" cm="1">
        <f t="array" ref="T1625">_xlfn.IFS('Paraclinicos '!W1566="","",'Paraclinicos '!W1566&lt;6,4,'Paraclinicos '!W1566&lt;10,3,'Paraclinicos '!W1566&lt;13,2,'Paraclinicos '!W1566&lt;15,1,'Paraclinicos '!W1566=15,0)</f>
        <v>4</v>
      </c>
      <c r="U1625" s="54">
        <f t="shared" si="75"/>
        <v>8</v>
      </c>
      <c r="V1625" cm="1">
        <f t="array" ref="V1625">_xlfn.IFS('Paraclinicos '!S1566="","",OR('Paraclinicos '!S1566&lt;=8,'Paraclinicos '!S1566&gt;=25),3,'Paraclinicos '!S1566&lt;12,1,'Paraclinicos '!S1566&lt;21,0,'Paraclinicos '!S1566&lt;25,2)</f>
        <v>2</v>
      </c>
      <c r="W1625" t="str">
        <f>IFERROR(IF(INDEX('BD Demog para scores enalazar'!Y$2:'BD Demog para scores enalazar'!Y$3000,MATCH(Formulas!A1625,'BD Demog para scores enalazar'!A$2:'BD Demog para scores enalazar'!A$3000,0))=1,"SI","NO"),"")</f>
        <v>NO</v>
      </c>
      <c r="X1625" s="9" t="str">
        <f>IFERROR(IF(INDEX('BD Demog para scores enalazar'!AJ$2:'BD Demog para scores enalazar'!AJ$3000,MATCH(Formulas!A1625,'BD Demog para scores enalazar'!A$2:'BD Demog para scores enalazar'!A$3000,0))=1,"SI","NO"),"")</f>
        <v>NO</v>
      </c>
      <c r="Y1625" cm="1">
        <f t="array" ref="Y1625">IF(AND(W1625="NO",X1625="NO"),_xlfn.IFS('Paraclinicos '!K1566&lt;=91,3,'Paraclinicos '!K1566&lt;94,2,'Paraclinicos '!K1566&lt;96,1,'Paraclinicos '!K1566&gt;=96,0),"")</f>
        <v>2</v>
      </c>
      <c r="Z1625" t="str" cm="1">
        <f t="array" ref="Z1625">IF(OR(W1625="SI",X1625="SI"),_xlfn.IFS(OR(AND('Paraclinicos '!K1567&lt;=83),AND('Paraclinicos '!K1567&gt;=97,AA1625=2)),3,OR(AND('Paraclinicos '!K1567&lt;=86),AND('Paraclinicos '!K1567&gt;=94,AA1625=2)),2,OR(AND('Paraclinicos '!K1567&lt;=88),AND('Paraclinicos '!K1567&gt;=92,AA1625=2)),1,OR(AND('Paraclinicos '!K1567&gt;=88,'Paraclinicos '!K1567&lt;=92),AND('Paraclinicos '!K1567&gt;=93,AA1625=0)),0),"")</f>
        <v/>
      </c>
      <c r="AA1625" cm="1">
        <f t="array" ref="AA1625">_xlfn.IFS('Paraclinicos '!E1566="","",'Paraclinicos '!E1566="Oxigeno",2,'Paraclinicos '!E1566="Aire",0)</f>
        <v>2</v>
      </c>
    </row>
    <row r="1626" spans="1:27" x14ac:dyDescent="0.25">
      <c r="A1626">
        <f>'Paraclinicos '!A1567</f>
        <v>578</v>
      </c>
      <c r="B1626" s="3">
        <f>'Paraclinicos '!R1567</f>
        <v>44247</v>
      </c>
      <c r="C1626" cm="1">
        <f t="array" ref="C1626">_xlfn.IFS('Paraclinicos '!Q1567="","",'Paraclinicos '!Q1567&gt;60,3,'Paraclinicos '!Q1567&lt;=60,1)</f>
        <v>3</v>
      </c>
      <c r="D1626" t="str">
        <f>IFERROR(IF(INDEX('BD Demog para scores enalazar'!BC$2:BC$3000,MATCH(Formulas!A1626,'BD Demog para scores enalazar'!A$2:A$3000,0))=0,"SI","NO"),"")</f>
        <v>SI</v>
      </c>
      <c r="E1626" cm="1">
        <f t="array" ref="E1626">_xlfn.IFS(D1626="","",D1626="SI",4,D1626="NO",1)</f>
        <v>4</v>
      </c>
      <c r="F1626" cm="1">
        <f t="array" ref="F1626">_xlfn.IFS('Paraclinicos '!B1567="","",'Paraclinicos '!B1567&gt;1,1,'Paraclinicos '!B1567&lt;=1,3)</f>
        <v>3</v>
      </c>
      <c r="G1626" t="str" cm="1">
        <f t="array" ref="G1626">_xlfn.IFS('Paraclinicos '!D1567="","",AND('Paraclinicos '!D1567&gt;=250,'Paraclinicos '!D1567&lt;=500),2,'Paraclinicos '!D1567&gt;500,3,'Paraclinicos '!D1567&lt;250,1)</f>
        <v/>
      </c>
      <c r="H1626" s="50">
        <f t="shared" si="76"/>
        <v>10</v>
      </c>
      <c r="I1626" cm="1">
        <f t="array" ref="I1626">_xlfn.IFS('Paraclinicos '!Q1567="","",'Paraclinicos '!Q1567&gt;=65,1,'Paraclinicos '!Q1567&lt;65,0)</f>
        <v>1</v>
      </c>
      <c r="J1626" cm="1">
        <f t="array" ref="J1626">_xlfn.IFS('Paraclinicos '!I1567="","",'Paraclinicos '!I1567&gt;7,1,'Paraclinicos '!I1567&lt;=7,0)</f>
        <v>1</v>
      </c>
      <c r="K1626" cm="1">
        <f t="array" ref="K1626">_xlfn.IFS('Paraclinicos '!W1567="","",'Paraclinicos '!W1567&lt;=8,1,'Paraclinicos '!W1567&gt;8,0)</f>
        <v>1</v>
      </c>
      <c r="L1626" cm="1">
        <f t="array" ref="L1626">_xlfn.IFS('Paraclinicos '!S1567="","",'Paraclinicos '!S1567&gt;=30,1,'Paraclinicos '!S1567&lt;30,0)</f>
        <v>0</v>
      </c>
      <c r="M1626" cm="1">
        <f t="array" ref="M1626">_xlfn.IFS(OR('Paraclinicos '!T1567="",'Paraclinicos '!U1567=""),"",OR('Paraclinicos '!T1567&lt;=90,'Paraclinicos '!U1567&lt;=60),1,OR('Paraclinicos '!T1567&gt;90,'Paraclinicos '!U1567&gt;60),0)</f>
        <v>1</v>
      </c>
      <c r="N1626" s="45">
        <f t="shared" si="77"/>
        <v>5</v>
      </c>
      <c r="O1626" cm="1">
        <f t="array" ref="O1626">_xlfn.IFS(OR('Paraclinicos '!M1567="",'Paraclinicos '!N1567="",'Paraclinicos '!N1567=0),"",'Paraclinicos '!M1567/'Paraclinicos '!N1567&lt;100,4,'Paraclinicos '!M1567/'Paraclinicos '!N1567&lt;200,3,'Paraclinicos '!M1567/'Paraclinicos '!N1567&lt;300,2,'Paraclinicos '!M1567/'Paraclinicos '!N1567&lt;400,1,'Paraclinicos '!M1567/'Paraclinicos '!N1567&gt;=400,0)</f>
        <v>1</v>
      </c>
      <c r="P1626" cm="1">
        <f t="array" ref="P1626">_xlfn.IFS('Paraclinicos '!C1567="","",'Paraclinicos '!C1567&lt;20,4,'Paraclinicos '!C1567&lt;50,3,'Paraclinicos '!C1567&lt;100,2,'Paraclinicos '!C1567&lt;150,1,'Paraclinicos '!C1567&gt;150,0)</f>
        <v>3</v>
      </c>
      <c r="Q1626" cm="1">
        <f t="array" ref="Q1626">_xlfn.IFS('Paraclinicos '!O1567="","",'Paraclinicos '!O1567&lt;1.2,0,'Paraclinicos '!O1567&lt;2,1,'Paraclinicos '!O1567&lt;3.5,2,'Paraclinicos '!O1567&lt;5,3,'Paraclinicos '!O1567&gt;5,4)</f>
        <v>1</v>
      </c>
      <c r="R1626" t="str" cm="1">
        <f t="array" ref="R1626">_xlfn.IFS('Paraclinicos '!J1567="","",'Paraclinicos '!J1567&lt;1.2,0,'Paraclinicos '!J1567&lt;2,1,'Paraclinicos '!J1567&lt;6,2,'Paraclinicos '!J1567&lt;12,3,'Paraclinicos '!J1567&gt;=12,4)</f>
        <v/>
      </c>
      <c r="S1626" cm="1">
        <f t="array" ref="S1626">_xlfn.IFS('Paraclinicos '!Y1567="","",'Paraclinicos '!Y1567&lt;70,1,'Paraclinicos '!Y1567&gt;=70,0)</f>
        <v>0</v>
      </c>
      <c r="T1626" cm="1">
        <f t="array" ref="T1626">_xlfn.IFS('Paraclinicos '!W1567="","",'Paraclinicos '!W1567&lt;6,4,'Paraclinicos '!W1567&lt;10,3,'Paraclinicos '!W1567&lt;13,2,'Paraclinicos '!W1567&lt;15,1,'Paraclinicos '!W1567=15,0)</f>
        <v>4</v>
      </c>
      <c r="U1626" s="54">
        <f t="shared" si="75"/>
        <v>9</v>
      </c>
      <c r="V1626" cm="1">
        <f t="array" ref="V1626">_xlfn.IFS('Paraclinicos '!S1567="","",OR('Paraclinicos '!S1567&lt;=8,'Paraclinicos '!S1567&gt;=25),3,'Paraclinicos '!S1567&lt;12,1,'Paraclinicos '!S1567&lt;21,0,'Paraclinicos '!S1567&lt;25,2)</f>
        <v>3</v>
      </c>
      <c r="W1626" t="str">
        <f>IFERROR(IF(INDEX('BD Demog para scores enalazar'!Y$2:'BD Demog para scores enalazar'!Y$3000,MATCH(Formulas!A1626,'BD Demog para scores enalazar'!A$2:'BD Demog para scores enalazar'!A$3000,0))=1,"SI","NO"),"")</f>
        <v>NO</v>
      </c>
      <c r="X1626" s="9" t="str">
        <f>IFERROR(IF(INDEX('BD Demog para scores enalazar'!AJ$2:'BD Demog para scores enalazar'!AJ$3000,MATCH(Formulas!A1626,'BD Demog para scores enalazar'!A$2:'BD Demog para scores enalazar'!A$3000,0))=1,"SI","NO"),"")</f>
        <v>NO</v>
      </c>
      <c r="Y1626" cm="1">
        <f t="array" ref="Y1626">IF(AND(W1626="NO",X1626="NO"),_xlfn.IFS('Paraclinicos '!K1567&lt;=91,3,'Paraclinicos '!K1567&lt;94,2,'Paraclinicos '!K1567&lt;96,1,'Paraclinicos '!K1567&gt;=96,0),"")</f>
        <v>3</v>
      </c>
      <c r="Z1626" t="str" cm="1">
        <f t="array" ref="Z1626">IF(OR(W1626="SI",X1626="SI"),_xlfn.IFS(OR(AND('Paraclinicos '!K1568&lt;=83),AND('Paraclinicos '!K1568&gt;=97,AA1626=2)),3,OR(AND('Paraclinicos '!K1568&lt;=86),AND('Paraclinicos '!K1568&gt;=94,AA1626=2)),2,OR(AND('Paraclinicos '!K1568&lt;=88),AND('Paraclinicos '!K1568&gt;=92,AA1626=2)),1,OR(AND('Paraclinicos '!K1568&gt;=88,'Paraclinicos '!K1568&lt;=92),AND('Paraclinicos '!K1568&gt;=93,AA1626=0)),0),"")</f>
        <v/>
      </c>
      <c r="AA1626" cm="1">
        <f t="array" ref="AA1626">_xlfn.IFS('Paraclinicos '!E1567="","",'Paraclinicos '!E1567="Oxigeno",2,'Paraclinicos '!E1567="Aire",0)</f>
        <v>2</v>
      </c>
    </row>
    <row r="1627" spans="1:27" x14ac:dyDescent="0.25">
      <c r="A1627">
        <f>'Paraclinicos '!A1568</f>
        <v>579</v>
      </c>
      <c r="B1627" s="3">
        <f>'Paraclinicos '!R1568</f>
        <v>44345</v>
      </c>
      <c r="C1627" cm="1">
        <f t="array" ref="C1627">_xlfn.IFS('Paraclinicos '!Q1568="","",'Paraclinicos '!Q1568&gt;60,3,'Paraclinicos '!Q1568&lt;=60,1)</f>
        <v>1</v>
      </c>
      <c r="D1627" t="str">
        <f>IFERROR(IF(INDEX('BD Demog para scores enalazar'!BC$2:BC$3000,MATCH(Formulas!A1627,'BD Demog para scores enalazar'!A$2:A$3000,0))=0,"SI","NO"),"")</f>
        <v>SI</v>
      </c>
      <c r="E1627" cm="1">
        <f t="array" ref="E1627">_xlfn.IFS(D1627="","",D1627="SI",4,D1627="NO",1)</f>
        <v>4</v>
      </c>
      <c r="F1627" cm="1">
        <f t="array" ref="F1627">_xlfn.IFS('Paraclinicos '!B1568="","",'Paraclinicos '!B1568&gt;1,1,'Paraclinicos '!B1568&lt;=1,3)</f>
        <v>3</v>
      </c>
      <c r="G1627" cm="1">
        <f t="array" ref="G1627">_xlfn.IFS('Paraclinicos '!D1568="","",AND('Paraclinicos '!D1568&gt;=250,'Paraclinicos '!D1568&lt;=500),2,'Paraclinicos '!D1568&gt;500,3,'Paraclinicos '!D1568&lt;250,1)</f>
        <v>2</v>
      </c>
      <c r="H1627" s="50">
        <f t="shared" si="76"/>
        <v>10</v>
      </c>
      <c r="I1627" cm="1">
        <f t="array" ref="I1627">_xlfn.IFS('Paraclinicos '!Q1568="","",'Paraclinicos '!Q1568&gt;=65,1,'Paraclinicos '!Q1568&lt;65,0)</f>
        <v>0</v>
      </c>
      <c r="J1627" cm="1">
        <f t="array" ref="J1627">_xlfn.IFS('Paraclinicos '!I1568="","",'Paraclinicos '!I1568&gt;7,1,'Paraclinicos '!I1568&lt;=7,0)</f>
        <v>1</v>
      </c>
      <c r="K1627" cm="1">
        <f t="array" ref="K1627">_xlfn.IFS('Paraclinicos '!W1568="","",'Paraclinicos '!W1568&lt;=8,1,'Paraclinicos '!W1568&gt;8,0)</f>
        <v>0</v>
      </c>
      <c r="L1627" cm="1">
        <f t="array" ref="L1627">_xlfn.IFS('Paraclinicos '!S1568="","",'Paraclinicos '!S1568&gt;=30,1,'Paraclinicos '!S1568&lt;30,0)</f>
        <v>0</v>
      </c>
      <c r="M1627" cm="1">
        <f t="array" ref="M1627">_xlfn.IFS(OR('Paraclinicos '!T1568="",'Paraclinicos '!U1568=""),"",OR('Paraclinicos '!T1568&lt;=90,'Paraclinicos '!U1568&lt;=60),1,OR('Paraclinicos '!T1568&gt;90,'Paraclinicos '!U1568&gt;60),0)</f>
        <v>0</v>
      </c>
      <c r="N1627" s="45">
        <f t="shared" si="77"/>
        <v>4</v>
      </c>
      <c r="O1627" cm="1">
        <f t="array" ref="O1627">_xlfn.IFS(OR('Paraclinicos '!M1568="",'Paraclinicos '!N1568="",'Paraclinicos '!N1568=0),"",'Paraclinicos '!M1568/'Paraclinicos '!N1568&lt;100,4,'Paraclinicos '!M1568/'Paraclinicos '!N1568&lt;200,3,'Paraclinicos '!M1568/'Paraclinicos '!N1568&lt;300,2,'Paraclinicos '!M1568/'Paraclinicos '!N1568&lt;400,1,'Paraclinicos '!M1568/'Paraclinicos '!N1568&gt;=400,0)</f>
        <v>2</v>
      </c>
      <c r="P1627" cm="1">
        <f t="array" ref="P1627">_xlfn.IFS('Paraclinicos '!C1568="","",'Paraclinicos '!C1568&lt;20,4,'Paraclinicos '!C1568&lt;50,3,'Paraclinicos '!C1568&lt;100,2,'Paraclinicos '!C1568&lt;150,1,'Paraclinicos '!C1568&gt;150,0)</f>
        <v>0</v>
      </c>
      <c r="Q1627" cm="1">
        <f t="array" ref="Q1627">_xlfn.IFS('Paraclinicos '!O1568="","",'Paraclinicos '!O1568&lt;1.2,0,'Paraclinicos '!O1568&lt;2,1,'Paraclinicos '!O1568&lt;3.5,2,'Paraclinicos '!O1568&lt;5,3,'Paraclinicos '!O1568&gt;5,4)</f>
        <v>0</v>
      </c>
      <c r="R1627" cm="1">
        <f t="array" ref="R1627">_xlfn.IFS('Paraclinicos '!J1568="","",'Paraclinicos '!J1568&lt;1.2,0,'Paraclinicos '!J1568&lt;2,1,'Paraclinicos '!J1568&lt;6,2,'Paraclinicos '!J1568&lt;12,3,'Paraclinicos '!J1568&gt;=12,4)</f>
        <v>0</v>
      </c>
      <c r="S1627" cm="1">
        <f t="array" ref="S1627">_xlfn.IFS('Paraclinicos '!Y1568="","",'Paraclinicos '!Y1568&lt;70,1,'Paraclinicos '!Y1568&gt;=70,0)</f>
        <v>0</v>
      </c>
      <c r="T1627" cm="1">
        <f t="array" ref="T1627">_xlfn.IFS('Paraclinicos '!W1568="","",'Paraclinicos '!W1568&lt;6,4,'Paraclinicos '!W1568&lt;10,3,'Paraclinicos '!W1568&lt;13,2,'Paraclinicos '!W1568&lt;15,1,'Paraclinicos '!W1568=15,0)</f>
        <v>0</v>
      </c>
      <c r="U1627" s="54">
        <f t="shared" si="75"/>
        <v>2</v>
      </c>
      <c r="V1627" cm="1">
        <f t="array" ref="V1627">_xlfn.IFS('Paraclinicos '!S1568="","",OR('Paraclinicos '!S1568&lt;=8,'Paraclinicos '!S1568&gt;=25),3,'Paraclinicos '!S1568&lt;12,1,'Paraclinicos '!S1568&lt;21,0,'Paraclinicos '!S1568&lt;25,2)</f>
        <v>0</v>
      </c>
      <c r="W1627" t="str">
        <f>IFERROR(IF(INDEX('BD Demog para scores enalazar'!Y$2:'BD Demog para scores enalazar'!Y$3000,MATCH(Formulas!A1627,'BD Demog para scores enalazar'!A$2:'BD Demog para scores enalazar'!A$3000,0))=1,"SI","NO"),"")</f>
        <v>NO</v>
      </c>
      <c r="X1627" s="9" t="str">
        <f>IFERROR(IF(INDEX('BD Demog para scores enalazar'!AJ$2:'BD Demog para scores enalazar'!AJ$3000,MATCH(Formulas!A1627,'BD Demog para scores enalazar'!A$2:'BD Demog para scores enalazar'!A$3000,0))=1,"SI","NO"),"")</f>
        <v>NO</v>
      </c>
      <c r="Y1627" cm="1">
        <f t="array" ref="Y1627">IF(AND(W1627="NO",X1627="NO"),_xlfn.IFS('Paraclinicos '!K1568&lt;=91,3,'Paraclinicos '!K1568&lt;94,2,'Paraclinicos '!K1568&lt;96,1,'Paraclinicos '!K1568&gt;=96,0),"")</f>
        <v>3</v>
      </c>
      <c r="Z1627" t="str" cm="1">
        <f t="array" ref="Z1627">IF(OR(W1627="SI",X1627="SI"),_xlfn.IFS(OR(AND('Paraclinicos '!#REF!&lt;=83),AND('Paraclinicos '!#REF!&gt;=97,AA1627=2)),3,OR(AND('Paraclinicos '!#REF!&lt;=86),AND('Paraclinicos '!#REF!&gt;=94,AA1627=2)),2,OR(AND('Paraclinicos '!#REF!&lt;=88),AND('Paraclinicos '!#REF!&gt;=92,AA1627=2)),1,OR(AND('Paraclinicos '!#REF!&gt;=88,'Paraclinicos '!#REF!&lt;=92),AND('Paraclinicos '!#REF!&gt;=93,AA1627=0)),0),"")</f>
        <v/>
      </c>
      <c r="AA1627" cm="1">
        <f t="array" ref="AA1627">_xlfn.IFS('Paraclinicos '!E1568="","",'Paraclinicos '!E1568="Oxigeno",2,'Paraclinicos '!E1568="Aire",0)</f>
        <v>2</v>
      </c>
    </row>
    <row r="1628" spans="1:27" x14ac:dyDescent="0.25">
      <c r="A1628" t="e">
        <f>'Paraclinicos '!#REF!</f>
        <v>#REF!</v>
      </c>
      <c r="B1628" s="3" t="e">
        <f>'Paraclinicos '!#REF!</f>
        <v>#REF!</v>
      </c>
      <c r="C1628" t="e" cm="1">
        <f t="array" ref="C1628">_xlfn.IFS('Paraclinicos '!#REF!="","",'Paraclinicos '!#REF!&gt;60,3,'Paraclinicos '!#REF!&lt;=60,1)</f>
        <v>#REF!</v>
      </c>
      <c r="D1628" t="str">
        <f>IFERROR(IF(INDEX('BD Demog para scores enalazar'!BC$2:BC$3000,MATCH(Formulas!A1628,'BD Demog para scores enalazar'!A$2:A$3000,0))=0,"SI","NO"),"")</f>
        <v/>
      </c>
      <c r="E1628" t="str" cm="1">
        <f t="array" ref="E1628">_xlfn.IFS(D1628="","",D1628="SI",4,D1628="NO",1)</f>
        <v/>
      </c>
      <c r="F1628" t="e" cm="1">
        <f t="array" ref="F1628">_xlfn.IFS('Paraclinicos '!#REF!="","",'Paraclinicos '!#REF!&gt;1,1,'Paraclinicos '!#REF!&lt;=1,3)</f>
        <v>#REF!</v>
      </c>
      <c r="G1628" t="e" cm="1">
        <f t="array" ref="G1628">_xlfn.IFS('Paraclinicos '!#REF!="","",AND('Paraclinicos '!#REF!&gt;=250,'Paraclinicos '!#REF!&lt;=500),2,'Paraclinicos '!#REF!&gt;500,3,'Paraclinicos '!#REF!&lt;250,1)</f>
        <v>#REF!</v>
      </c>
      <c r="H1628" s="50" t="e">
        <f t="shared" si="76"/>
        <v>#REF!</v>
      </c>
      <c r="I1628" t="e" cm="1">
        <f t="array" ref="I1628">_xlfn.IFS('Paraclinicos '!#REF!="","",'Paraclinicos '!#REF!&gt;=65,1,'Paraclinicos '!#REF!&lt;65,0)</f>
        <v>#REF!</v>
      </c>
      <c r="J1628" t="e" cm="1">
        <f t="array" ref="J1628">_xlfn.IFS('Paraclinicos '!#REF!="","",'Paraclinicos '!#REF!&gt;7,1,'Paraclinicos '!#REF!&lt;=7,0)</f>
        <v>#REF!</v>
      </c>
      <c r="K1628" t="e" cm="1">
        <f t="array" ref="K1628">_xlfn.IFS('Paraclinicos '!#REF!="","",'Paraclinicos '!#REF!&lt;=8,1,'Paraclinicos '!#REF!&gt;8,0)</f>
        <v>#REF!</v>
      </c>
      <c r="L1628" t="e" cm="1">
        <f t="array" ref="L1628">_xlfn.IFS('Paraclinicos '!#REF!="","",'Paraclinicos '!#REF!&gt;=30,1,'Paraclinicos '!#REF!&lt;30,0)</f>
        <v>#REF!</v>
      </c>
      <c r="M1628" t="e" cm="1">
        <f t="array" ref="M1628">_xlfn.IFS(OR('Paraclinicos '!#REF!="",'Paraclinicos '!#REF!=""),"",OR('Paraclinicos '!#REF!&lt;=90,'Paraclinicos '!#REF!&lt;=60),1,OR('Paraclinicos '!#REF!&gt;90,'Paraclinicos '!#REF!&gt;60),0)</f>
        <v>#REF!</v>
      </c>
      <c r="N1628" s="45" t="e">
        <f t="shared" si="77"/>
        <v>#REF!</v>
      </c>
      <c r="O1628" t="e" cm="1">
        <f t="array" ref="O1628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628" t="e" cm="1">
        <f t="array" ref="P1628">_xlfn.IFS('Paraclinicos '!#REF!="","",'Paraclinicos '!#REF!&lt;20,4,'Paraclinicos '!#REF!&lt;50,3,'Paraclinicos '!#REF!&lt;100,2,'Paraclinicos '!#REF!&lt;150,1,'Paraclinicos '!#REF!&gt;150,0)</f>
        <v>#REF!</v>
      </c>
      <c r="Q1628" t="e" cm="1">
        <f t="array" ref="Q1628">_xlfn.IFS('Paraclinicos '!#REF!="","",'Paraclinicos '!#REF!&lt;1.2,0,'Paraclinicos '!#REF!&lt;2,1,'Paraclinicos '!#REF!&lt;3.5,2,'Paraclinicos '!#REF!&lt;5,3,'Paraclinicos '!#REF!&gt;5,4)</f>
        <v>#REF!</v>
      </c>
      <c r="R1628" t="e" cm="1">
        <f t="array" ref="R1628">_xlfn.IFS('Paraclinicos '!#REF!="","",'Paraclinicos '!#REF!&lt;1.2,0,'Paraclinicos '!#REF!&lt;2,1,'Paraclinicos '!#REF!&lt;6,2,'Paraclinicos '!#REF!&lt;12,3,'Paraclinicos '!#REF!&gt;=12,4)</f>
        <v>#REF!</v>
      </c>
      <c r="S1628" t="e" cm="1">
        <f t="array" ref="S1628">_xlfn.IFS('Paraclinicos '!#REF!="","",'Paraclinicos '!#REF!&lt;70,1,'Paraclinicos '!#REF!&gt;=70,0)</f>
        <v>#REF!</v>
      </c>
      <c r="T1628" t="e" cm="1">
        <f t="array" ref="T1628">_xlfn.IFS('Paraclinicos '!#REF!="","",'Paraclinicos '!#REF!&lt;6,4,'Paraclinicos '!#REF!&lt;10,3,'Paraclinicos '!#REF!&lt;13,2,'Paraclinicos '!#REF!&lt;15,1,'Paraclinicos '!#REF!=15,0)</f>
        <v>#REF!</v>
      </c>
      <c r="U1628" s="54" t="e">
        <f t="shared" si="75"/>
        <v>#REF!</v>
      </c>
      <c r="V1628" t="e" cm="1">
        <f t="array" ref="V1628">_xlfn.IFS('Paraclinicos '!#REF!="","",OR('Paraclinicos '!#REF!&lt;=8,'Paraclinicos '!#REF!&gt;=25),3,'Paraclinicos '!#REF!&lt;12,1,'Paraclinicos '!#REF!&lt;21,0,'Paraclinicos '!#REF!&lt;25,2)</f>
        <v>#REF!</v>
      </c>
      <c r="W1628" t="str">
        <f>IFERROR(IF(INDEX('BD Demog para scores enalazar'!Y$2:'BD Demog para scores enalazar'!Y$3000,MATCH(Formulas!A1628,'BD Demog para scores enalazar'!A$2:'BD Demog para scores enalazar'!A$3000,0))=1,"SI","NO"),"")</f>
        <v/>
      </c>
      <c r="X1628" s="9" t="str">
        <f>IFERROR(IF(INDEX('BD Demog para scores enalazar'!AJ$2:'BD Demog para scores enalazar'!AJ$3000,MATCH(Formulas!A1628,'BD Demog para scores enalazar'!A$2:'BD Demog para scores enalazar'!A$3000,0))=1,"SI","NO"),"")</f>
        <v/>
      </c>
      <c r="Y1628" t="str" cm="1">
        <f t="array" ref="Y1628">IF(AND(W1628="NO",X1628="NO"),_xlfn.IFS('Paraclinicos '!#REF!&lt;=91,3,'Paraclinicos '!#REF!&lt;94,2,'Paraclinicos '!#REF!&lt;96,1,'Paraclinicos '!#REF!&gt;=96,0),"")</f>
        <v/>
      </c>
      <c r="Z1628" t="str" cm="1">
        <f t="array" ref="Z1628">IF(OR(W1628="SI",X1628="SI"),_xlfn.IFS(OR(AND('Paraclinicos '!#REF!&lt;=83),AND('Paraclinicos '!#REF!&gt;=97,AA1628=2)),3,OR(AND('Paraclinicos '!#REF!&lt;=86),AND('Paraclinicos '!#REF!&gt;=94,AA1628=2)),2,OR(AND('Paraclinicos '!#REF!&lt;=88),AND('Paraclinicos '!#REF!&gt;=92,AA1628=2)),1,OR(AND('Paraclinicos '!#REF!&gt;=88,'Paraclinicos '!#REF!&lt;=92),AND('Paraclinicos '!#REF!&gt;=93,AA1628=0)),0),"")</f>
        <v/>
      </c>
      <c r="AA1628" t="e" cm="1">
        <f t="array" ref="AA1628">_xlfn.IFS('Paraclinicos '!#REF!="","",'Paraclinicos '!#REF!="Oxigeno",2,'Paraclinicos '!#REF!="Aire",0)</f>
        <v>#REF!</v>
      </c>
    </row>
    <row r="1629" spans="1:27" x14ac:dyDescent="0.25">
      <c r="A1629" t="e">
        <f>'Paraclinicos '!#REF!</f>
        <v>#REF!</v>
      </c>
      <c r="B1629" s="3" t="e">
        <f>'Paraclinicos '!#REF!</f>
        <v>#REF!</v>
      </c>
      <c r="C1629" t="e" cm="1">
        <f t="array" ref="C1629">_xlfn.IFS('Paraclinicos '!#REF!="","",'Paraclinicos '!#REF!&gt;60,3,'Paraclinicos '!#REF!&lt;=60,1)</f>
        <v>#REF!</v>
      </c>
      <c r="D1629" t="str">
        <f>IFERROR(IF(INDEX('BD Demog para scores enalazar'!BC$2:BC$3000,MATCH(Formulas!A1629,'BD Demog para scores enalazar'!A$2:A$3000,0))=0,"SI","NO"),"")</f>
        <v/>
      </c>
      <c r="E1629" t="str" cm="1">
        <f t="array" ref="E1629">_xlfn.IFS(D1629="","",D1629="SI",4,D1629="NO",1)</f>
        <v/>
      </c>
      <c r="F1629" t="e" cm="1">
        <f t="array" ref="F1629">_xlfn.IFS('Paraclinicos '!#REF!="","",'Paraclinicos '!#REF!&gt;1,1,'Paraclinicos '!#REF!&lt;=1,3)</f>
        <v>#REF!</v>
      </c>
      <c r="G1629" t="e" cm="1">
        <f t="array" ref="G1629">_xlfn.IFS('Paraclinicos '!#REF!="","",AND('Paraclinicos '!#REF!&gt;=250,'Paraclinicos '!#REF!&lt;=500),2,'Paraclinicos '!#REF!&gt;500,3,'Paraclinicos '!#REF!&lt;250,1)</f>
        <v>#REF!</v>
      </c>
      <c r="H1629" s="50" t="e">
        <f t="shared" si="76"/>
        <v>#REF!</v>
      </c>
      <c r="I1629" t="e" cm="1">
        <f t="array" ref="I1629">_xlfn.IFS('Paraclinicos '!#REF!="","",'Paraclinicos '!#REF!&gt;=65,1,'Paraclinicos '!#REF!&lt;65,0)</f>
        <v>#REF!</v>
      </c>
      <c r="J1629" t="e" cm="1">
        <f t="array" ref="J1629">_xlfn.IFS('Paraclinicos '!#REF!="","",'Paraclinicos '!#REF!&gt;7,1,'Paraclinicos '!#REF!&lt;=7,0)</f>
        <v>#REF!</v>
      </c>
      <c r="K1629" t="e" cm="1">
        <f t="array" ref="K1629">_xlfn.IFS('Paraclinicos '!#REF!="","",'Paraclinicos '!#REF!&lt;=8,1,'Paraclinicos '!#REF!&gt;8,0)</f>
        <v>#REF!</v>
      </c>
      <c r="L1629" t="e" cm="1">
        <f t="array" ref="L1629">_xlfn.IFS('Paraclinicos '!#REF!="","",'Paraclinicos '!#REF!&gt;=30,1,'Paraclinicos '!#REF!&lt;30,0)</f>
        <v>#REF!</v>
      </c>
      <c r="M1629" t="e" cm="1">
        <f t="array" ref="M1629">_xlfn.IFS(OR('Paraclinicos '!#REF!="",'Paraclinicos '!#REF!=""),"",OR('Paraclinicos '!#REF!&lt;=90,'Paraclinicos '!#REF!&lt;=60),1,OR('Paraclinicos '!#REF!&gt;90,'Paraclinicos '!#REF!&gt;60),0)</f>
        <v>#REF!</v>
      </c>
      <c r="N1629" s="45" t="e">
        <f t="shared" si="77"/>
        <v>#REF!</v>
      </c>
      <c r="O1629" t="e" cm="1">
        <f t="array" ref="O1629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629" t="e" cm="1">
        <f t="array" ref="P1629">_xlfn.IFS('Paraclinicos '!#REF!="","",'Paraclinicos '!#REF!&lt;20,4,'Paraclinicos '!#REF!&lt;50,3,'Paraclinicos '!#REF!&lt;100,2,'Paraclinicos '!#REF!&lt;150,1,'Paraclinicos '!#REF!&gt;150,0)</f>
        <v>#REF!</v>
      </c>
      <c r="Q1629" t="e" cm="1">
        <f t="array" ref="Q1629">_xlfn.IFS('Paraclinicos '!#REF!="","",'Paraclinicos '!#REF!&lt;1.2,0,'Paraclinicos '!#REF!&lt;2,1,'Paraclinicos '!#REF!&lt;3.5,2,'Paraclinicos '!#REF!&lt;5,3,'Paraclinicos '!#REF!&gt;5,4)</f>
        <v>#REF!</v>
      </c>
      <c r="R1629" t="e" cm="1">
        <f t="array" ref="R1629">_xlfn.IFS('Paraclinicos '!#REF!="","",'Paraclinicos '!#REF!&lt;1.2,0,'Paraclinicos '!#REF!&lt;2,1,'Paraclinicos '!#REF!&lt;6,2,'Paraclinicos '!#REF!&lt;12,3,'Paraclinicos '!#REF!&gt;=12,4)</f>
        <v>#REF!</v>
      </c>
      <c r="S1629" t="e" cm="1">
        <f t="array" ref="S1629">_xlfn.IFS('Paraclinicos '!#REF!="","",'Paraclinicos '!#REF!&lt;70,1,'Paraclinicos '!#REF!&gt;=70,0)</f>
        <v>#REF!</v>
      </c>
      <c r="T1629" t="e" cm="1">
        <f t="array" ref="T1629">_xlfn.IFS('Paraclinicos '!#REF!="","",'Paraclinicos '!#REF!&lt;6,4,'Paraclinicos '!#REF!&lt;10,3,'Paraclinicos '!#REF!&lt;13,2,'Paraclinicos '!#REF!&lt;15,1,'Paraclinicos '!#REF!=15,0)</f>
        <v>#REF!</v>
      </c>
      <c r="U1629" s="54" t="e">
        <f t="shared" si="75"/>
        <v>#REF!</v>
      </c>
      <c r="V1629" t="e" cm="1">
        <f t="array" ref="V1629">_xlfn.IFS('Paraclinicos '!#REF!="","",OR('Paraclinicos '!#REF!&lt;=8,'Paraclinicos '!#REF!&gt;=25),3,'Paraclinicos '!#REF!&lt;12,1,'Paraclinicos '!#REF!&lt;21,0,'Paraclinicos '!#REF!&lt;25,2)</f>
        <v>#REF!</v>
      </c>
      <c r="W1629" t="str">
        <f>IFERROR(IF(INDEX('BD Demog para scores enalazar'!Y$2:'BD Demog para scores enalazar'!Y$3000,MATCH(Formulas!A1629,'BD Demog para scores enalazar'!A$2:'BD Demog para scores enalazar'!A$3000,0))=1,"SI","NO"),"")</f>
        <v/>
      </c>
      <c r="X1629" s="9" t="str">
        <f>IFERROR(IF(INDEX('BD Demog para scores enalazar'!AJ$2:'BD Demog para scores enalazar'!AJ$3000,MATCH(Formulas!A1629,'BD Demog para scores enalazar'!A$2:'BD Demog para scores enalazar'!A$3000,0))=1,"SI","NO"),"")</f>
        <v/>
      </c>
      <c r="Y1629" t="str" cm="1">
        <f t="array" ref="Y1629">IF(AND(W1629="NO",X1629="NO"),_xlfn.IFS('Paraclinicos '!#REF!&lt;=91,3,'Paraclinicos '!#REF!&lt;94,2,'Paraclinicos '!#REF!&lt;96,1,'Paraclinicos '!#REF!&gt;=96,0),"")</f>
        <v/>
      </c>
      <c r="Z1629" t="str" cm="1">
        <f t="array" ref="Z1629">IF(OR(W1629="SI",X1629="SI"),_xlfn.IFS(OR(AND('Paraclinicos '!#REF!&lt;=83),AND('Paraclinicos '!#REF!&gt;=97,AA1629=2)),3,OR(AND('Paraclinicos '!#REF!&lt;=86),AND('Paraclinicos '!#REF!&gt;=94,AA1629=2)),2,OR(AND('Paraclinicos '!#REF!&lt;=88),AND('Paraclinicos '!#REF!&gt;=92,AA1629=2)),1,OR(AND('Paraclinicos '!#REF!&gt;=88,'Paraclinicos '!#REF!&lt;=92),AND('Paraclinicos '!#REF!&gt;=93,AA1629=0)),0),"")</f>
        <v/>
      </c>
      <c r="AA1629" t="e" cm="1">
        <f t="array" ref="AA1629">_xlfn.IFS('Paraclinicos '!#REF!="","",'Paraclinicos '!#REF!="Oxigeno",2,'Paraclinicos '!#REF!="Aire",0)</f>
        <v>#REF!</v>
      </c>
    </row>
    <row r="1630" spans="1:27" x14ac:dyDescent="0.25">
      <c r="A1630" t="e">
        <f>'Paraclinicos '!#REF!</f>
        <v>#REF!</v>
      </c>
      <c r="B1630" s="3" t="e">
        <f>'Paraclinicos '!#REF!</f>
        <v>#REF!</v>
      </c>
      <c r="C1630" t="e" cm="1">
        <f t="array" ref="C1630">_xlfn.IFS('Paraclinicos '!#REF!="","",'Paraclinicos '!#REF!&gt;60,3,'Paraclinicos '!#REF!&lt;=60,1)</f>
        <v>#REF!</v>
      </c>
      <c r="D1630" t="str">
        <f>IFERROR(IF(INDEX('BD Demog para scores enalazar'!BC$2:BC$3000,MATCH(Formulas!A1630,'BD Demog para scores enalazar'!A$2:A$3000,0))=0,"SI","NO"),"")</f>
        <v/>
      </c>
      <c r="E1630" t="str" cm="1">
        <f t="array" ref="E1630">_xlfn.IFS(D1630="","",D1630="SI",4,D1630="NO",1)</f>
        <v/>
      </c>
      <c r="F1630" t="e" cm="1">
        <f t="array" ref="F1630">_xlfn.IFS('Paraclinicos '!#REF!="","",'Paraclinicos '!#REF!&gt;1,1,'Paraclinicos '!#REF!&lt;=1,3)</f>
        <v>#REF!</v>
      </c>
      <c r="G1630" t="e" cm="1">
        <f t="array" ref="G1630">_xlfn.IFS('Paraclinicos '!#REF!="","",AND('Paraclinicos '!#REF!&gt;=250,'Paraclinicos '!#REF!&lt;=500),2,'Paraclinicos '!#REF!&gt;500,3,'Paraclinicos '!#REF!&lt;250,1)</f>
        <v>#REF!</v>
      </c>
      <c r="H1630" s="50" t="e">
        <f t="shared" si="76"/>
        <v>#REF!</v>
      </c>
      <c r="I1630" t="e" cm="1">
        <f t="array" ref="I1630">_xlfn.IFS('Paraclinicos '!#REF!="","",'Paraclinicos '!#REF!&gt;=65,1,'Paraclinicos '!#REF!&lt;65,0)</f>
        <v>#REF!</v>
      </c>
      <c r="J1630" t="e" cm="1">
        <f t="array" ref="J1630">_xlfn.IFS('Paraclinicos '!#REF!="","",'Paraclinicos '!#REF!&gt;7,1,'Paraclinicos '!#REF!&lt;=7,0)</f>
        <v>#REF!</v>
      </c>
      <c r="K1630" t="e" cm="1">
        <f t="array" ref="K1630">_xlfn.IFS('Paraclinicos '!#REF!="","",'Paraclinicos '!#REF!&lt;=8,1,'Paraclinicos '!#REF!&gt;8,0)</f>
        <v>#REF!</v>
      </c>
      <c r="L1630" t="e" cm="1">
        <f t="array" ref="L1630">_xlfn.IFS('Paraclinicos '!#REF!="","",'Paraclinicos '!#REF!&gt;=30,1,'Paraclinicos '!#REF!&lt;30,0)</f>
        <v>#REF!</v>
      </c>
      <c r="M1630" t="e" cm="1">
        <f t="array" ref="M1630">_xlfn.IFS(OR('Paraclinicos '!#REF!="",'Paraclinicos '!#REF!=""),"",OR('Paraclinicos '!#REF!&lt;=90,'Paraclinicos '!#REF!&lt;=60),1,OR('Paraclinicos '!#REF!&gt;90,'Paraclinicos '!#REF!&gt;60),0)</f>
        <v>#REF!</v>
      </c>
      <c r="N1630" s="45" t="e">
        <f t="shared" si="77"/>
        <v>#REF!</v>
      </c>
      <c r="O1630" t="e" cm="1">
        <f t="array" ref="O1630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630" t="e" cm="1">
        <f t="array" ref="P1630">_xlfn.IFS('Paraclinicos '!#REF!="","",'Paraclinicos '!#REF!&lt;20,4,'Paraclinicos '!#REF!&lt;50,3,'Paraclinicos '!#REF!&lt;100,2,'Paraclinicos '!#REF!&lt;150,1,'Paraclinicos '!#REF!&gt;150,0)</f>
        <v>#REF!</v>
      </c>
      <c r="Q1630" t="e" cm="1">
        <f t="array" ref="Q1630">_xlfn.IFS('Paraclinicos '!#REF!="","",'Paraclinicos '!#REF!&lt;1.2,0,'Paraclinicos '!#REF!&lt;2,1,'Paraclinicos '!#REF!&lt;3.5,2,'Paraclinicos '!#REF!&lt;5,3,'Paraclinicos '!#REF!&gt;5,4)</f>
        <v>#REF!</v>
      </c>
      <c r="R1630" t="e" cm="1">
        <f t="array" ref="R1630">_xlfn.IFS('Paraclinicos '!#REF!="","",'Paraclinicos '!#REF!&lt;1.2,0,'Paraclinicos '!#REF!&lt;2,1,'Paraclinicos '!#REF!&lt;6,2,'Paraclinicos '!#REF!&lt;12,3,'Paraclinicos '!#REF!&gt;=12,4)</f>
        <v>#REF!</v>
      </c>
      <c r="S1630" t="e" cm="1">
        <f t="array" ref="S1630">_xlfn.IFS('Paraclinicos '!#REF!="","",'Paraclinicos '!#REF!&lt;70,1,'Paraclinicos '!#REF!&gt;=70,0)</f>
        <v>#REF!</v>
      </c>
      <c r="T1630" t="e" cm="1">
        <f t="array" ref="T1630">_xlfn.IFS('Paraclinicos '!#REF!="","",'Paraclinicos '!#REF!&lt;6,4,'Paraclinicos '!#REF!&lt;10,3,'Paraclinicos '!#REF!&lt;13,2,'Paraclinicos '!#REF!&lt;15,1,'Paraclinicos '!#REF!=15,0)</f>
        <v>#REF!</v>
      </c>
      <c r="U1630" s="54" t="e">
        <f t="shared" si="75"/>
        <v>#REF!</v>
      </c>
      <c r="V1630" t="e" cm="1">
        <f t="array" ref="V1630">_xlfn.IFS('Paraclinicos '!#REF!="","",OR('Paraclinicos '!#REF!&lt;=8,'Paraclinicos '!#REF!&gt;=25),3,'Paraclinicos '!#REF!&lt;12,1,'Paraclinicos '!#REF!&lt;21,0,'Paraclinicos '!#REF!&lt;25,2)</f>
        <v>#REF!</v>
      </c>
      <c r="W1630" t="str">
        <f>IFERROR(IF(INDEX('BD Demog para scores enalazar'!Y$2:'BD Demog para scores enalazar'!Y$3000,MATCH(Formulas!A1630,'BD Demog para scores enalazar'!A$2:'BD Demog para scores enalazar'!A$3000,0))=1,"SI","NO"),"")</f>
        <v/>
      </c>
      <c r="X1630" s="9" t="str">
        <f>IFERROR(IF(INDEX('BD Demog para scores enalazar'!AJ$2:'BD Demog para scores enalazar'!AJ$3000,MATCH(Formulas!A1630,'BD Demog para scores enalazar'!A$2:'BD Demog para scores enalazar'!A$3000,0))=1,"SI","NO"),"")</f>
        <v/>
      </c>
      <c r="Y1630" t="str" cm="1">
        <f t="array" ref="Y1630">IF(AND(W1630="NO",X1630="NO"),_xlfn.IFS('Paraclinicos '!#REF!&lt;=91,3,'Paraclinicos '!#REF!&lt;94,2,'Paraclinicos '!#REF!&lt;96,1,'Paraclinicos '!#REF!&gt;=96,0),"")</f>
        <v/>
      </c>
      <c r="Z1630" t="str" cm="1">
        <f t="array" ref="Z1630">IF(OR(W1630="SI",X1630="SI"),_xlfn.IFS(OR(AND('Paraclinicos '!#REF!&lt;=83),AND('Paraclinicos '!#REF!&gt;=97,AA1630=2)),3,OR(AND('Paraclinicos '!#REF!&lt;=86),AND('Paraclinicos '!#REF!&gt;=94,AA1630=2)),2,OR(AND('Paraclinicos '!#REF!&lt;=88),AND('Paraclinicos '!#REF!&gt;=92,AA1630=2)),1,OR(AND('Paraclinicos '!#REF!&gt;=88,'Paraclinicos '!#REF!&lt;=92),AND('Paraclinicos '!#REF!&gt;=93,AA1630=0)),0),"")</f>
        <v/>
      </c>
      <c r="AA1630" t="e" cm="1">
        <f t="array" ref="AA1630">_xlfn.IFS('Paraclinicos '!#REF!="","",'Paraclinicos '!#REF!="Oxigeno",2,'Paraclinicos '!#REF!="Aire",0)</f>
        <v>#REF!</v>
      </c>
    </row>
    <row r="1631" spans="1:27" x14ac:dyDescent="0.25">
      <c r="A1631" t="e">
        <f>'Paraclinicos '!#REF!</f>
        <v>#REF!</v>
      </c>
      <c r="B1631" s="3" t="e">
        <f>'Paraclinicos '!#REF!</f>
        <v>#REF!</v>
      </c>
      <c r="C1631" t="e" cm="1">
        <f t="array" ref="C1631">_xlfn.IFS('Paraclinicos '!#REF!="","",'Paraclinicos '!#REF!&gt;60,3,'Paraclinicos '!#REF!&lt;=60,1)</f>
        <v>#REF!</v>
      </c>
      <c r="D1631" t="str">
        <f>IFERROR(IF(INDEX('BD Demog para scores enalazar'!BC$2:BC$3000,MATCH(Formulas!A1631,'BD Demog para scores enalazar'!A$2:A$3000,0))=0,"SI","NO"),"")</f>
        <v/>
      </c>
      <c r="E1631" t="str" cm="1">
        <f t="array" ref="E1631">_xlfn.IFS(D1631="","",D1631="SI",4,D1631="NO",1)</f>
        <v/>
      </c>
      <c r="F1631" t="e" cm="1">
        <f t="array" ref="F1631">_xlfn.IFS('Paraclinicos '!#REF!="","",'Paraclinicos '!#REF!&gt;1,1,'Paraclinicos '!#REF!&lt;=1,3)</f>
        <v>#REF!</v>
      </c>
      <c r="G1631" t="e" cm="1">
        <f t="array" ref="G1631">_xlfn.IFS('Paraclinicos '!#REF!="","",AND('Paraclinicos '!#REF!&gt;=250,'Paraclinicos '!#REF!&lt;=500),2,'Paraclinicos '!#REF!&gt;500,3,'Paraclinicos '!#REF!&lt;250,1)</f>
        <v>#REF!</v>
      </c>
      <c r="H1631" s="50" t="e">
        <f t="shared" si="76"/>
        <v>#REF!</v>
      </c>
      <c r="I1631" t="e" cm="1">
        <f t="array" ref="I1631">_xlfn.IFS('Paraclinicos '!#REF!="","",'Paraclinicos '!#REF!&gt;=65,1,'Paraclinicos '!#REF!&lt;65,0)</f>
        <v>#REF!</v>
      </c>
      <c r="J1631" t="e" cm="1">
        <f t="array" ref="J1631">_xlfn.IFS('Paraclinicos '!#REF!="","",'Paraclinicos '!#REF!&gt;7,1,'Paraclinicos '!#REF!&lt;=7,0)</f>
        <v>#REF!</v>
      </c>
      <c r="K1631" t="e" cm="1">
        <f t="array" ref="K1631">_xlfn.IFS('Paraclinicos '!#REF!="","",'Paraclinicos '!#REF!&lt;=8,1,'Paraclinicos '!#REF!&gt;8,0)</f>
        <v>#REF!</v>
      </c>
      <c r="L1631" t="e" cm="1">
        <f t="array" ref="L1631">_xlfn.IFS('Paraclinicos '!#REF!="","",'Paraclinicos '!#REF!&gt;=30,1,'Paraclinicos '!#REF!&lt;30,0)</f>
        <v>#REF!</v>
      </c>
      <c r="M1631" t="e" cm="1">
        <f t="array" ref="M1631">_xlfn.IFS(OR('Paraclinicos '!#REF!="",'Paraclinicos '!#REF!=""),"",OR('Paraclinicos '!#REF!&lt;=90,'Paraclinicos '!#REF!&lt;=60),1,OR('Paraclinicos '!#REF!&gt;90,'Paraclinicos '!#REF!&gt;60),0)</f>
        <v>#REF!</v>
      </c>
      <c r="N1631" s="45" t="e">
        <f t="shared" si="77"/>
        <v>#REF!</v>
      </c>
      <c r="O1631" t="e" cm="1">
        <f t="array" ref="O1631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631" t="e" cm="1">
        <f t="array" ref="P1631">_xlfn.IFS('Paraclinicos '!#REF!="","",'Paraclinicos '!#REF!&lt;20,4,'Paraclinicos '!#REF!&lt;50,3,'Paraclinicos '!#REF!&lt;100,2,'Paraclinicos '!#REF!&lt;150,1,'Paraclinicos '!#REF!&gt;150,0)</f>
        <v>#REF!</v>
      </c>
      <c r="Q1631" t="e" cm="1">
        <f t="array" ref="Q1631">_xlfn.IFS('Paraclinicos '!#REF!="","",'Paraclinicos '!#REF!&lt;1.2,0,'Paraclinicos '!#REF!&lt;2,1,'Paraclinicos '!#REF!&lt;3.5,2,'Paraclinicos '!#REF!&lt;5,3,'Paraclinicos '!#REF!&gt;5,4)</f>
        <v>#REF!</v>
      </c>
      <c r="R1631" t="e" cm="1">
        <f t="array" ref="R1631">_xlfn.IFS('Paraclinicos '!#REF!="","",'Paraclinicos '!#REF!&lt;1.2,0,'Paraclinicos '!#REF!&lt;2,1,'Paraclinicos '!#REF!&lt;6,2,'Paraclinicos '!#REF!&lt;12,3,'Paraclinicos '!#REF!&gt;=12,4)</f>
        <v>#REF!</v>
      </c>
      <c r="S1631" t="e" cm="1">
        <f t="array" ref="S1631">_xlfn.IFS('Paraclinicos '!#REF!="","",'Paraclinicos '!#REF!&lt;70,1,'Paraclinicos '!#REF!&gt;=70,0)</f>
        <v>#REF!</v>
      </c>
      <c r="T1631" t="e" cm="1">
        <f t="array" ref="T1631">_xlfn.IFS('Paraclinicos '!#REF!="","",'Paraclinicos '!#REF!&lt;6,4,'Paraclinicos '!#REF!&lt;10,3,'Paraclinicos '!#REF!&lt;13,2,'Paraclinicos '!#REF!&lt;15,1,'Paraclinicos '!#REF!=15,0)</f>
        <v>#REF!</v>
      </c>
      <c r="U1631" s="54" t="e">
        <f t="shared" si="75"/>
        <v>#REF!</v>
      </c>
      <c r="V1631" t="e" cm="1">
        <f t="array" ref="V1631">_xlfn.IFS('Paraclinicos '!#REF!="","",OR('Paraclinicos '!#REF!&lt;=8,'Paraclinicos '!#REF!&gt;=25),3,'Paraclinicos '!#REF!&lt;12,1,'Paraclinicos '!#REF!&lt;21,0,'Paraclinicos '!#REF!&lt;25,2)</f>
        <v>#REF!</v>
      </c>
      <c r="W1631" t="str">
        <f>IFERROR(IF(INDEX('BD Demog para scores enalazar'!Y$2:'BD Demog para scores enalazar'!Y$3000,MATCH(Formulas!A1631,'BD Demog para scores enalazar'!A$2:'BD Demog para scores enalazar'!A$3000,0))=1,"SI","NO"),"")</f>
        <v/>
      </c>
      <c r="X1631" s="9" t="str">
        <f>IFERROR(IF(INDEX('BD Demog para scores enalazar'!AJ$2:'BD Demog para scores enalazar'!AJ$3000,MATCH(Formulas!A1631,'BD Demog para scores enalazar'!A$2:'BD Demog para scores enalazar'!A$3000,0))=1,"SI","NO"),"")</f>
        <v/>
      </c>
      <c r="Y1631" t="str" cm="1">
        <f t="array" ref="Y1631">IF(AND(W1631="NO",X1631="NO"),_xlfn.IFS('Paraclinicos '!#REF!&lt;=91,3,'Paraclinicos '!#REF!&lt;94,2,'Paraclinicos '!#REF!&lt;96,1,'Paraclinicos '!#REF!&gt;=96,0),"")</f>
        <v/>
      </c>
      <c r="Z1631" t="str" cm="1">
        <f t="array" ref="Z1631">IF(OR(W1631="SI",X1631="SI"),_xlfn.IFS(OR(AND('Paraclinicos '!#REF!&lt;=83),AND('Paraclinicos '!#REF!&gt;=97,AA1631=2)),3,OR(AND('Paraclinicos '!#REF!&lt;=86),AND('Paraclinicos '!#REF!&gt;=94,AA1631=2)),2,OR(AND('Paraclinicos '!#REF!&lt;=88),AND('Paraclinicos '!#REF!&gt;=92,AA1631=2)),1,OR(AND('Paraclinicos '!#REF!&gt;=88,'Paraclinicos '!#REF!&lt;=92),AND('Paraclinicos '!#REF!&gt;=93,AA1631=0)),0),"")</f>
        <v/>
      </c>
      <c r="AA1631" t="e" cm="1">
        <f t="array" ref="AA1631">_xlfn.IFS('Paraclinicos '!#REF!="","",'Paraclinicos '!#REF!="Oxigeno",2,'Paraclinicos '!#REF!="Aire",0)</f>
        <v>#REF!</v>
      </c>
    </row>
    <row r="1632" spans="1:27" x14ac:dyDescent="0.25">
      <c r="A1632" t="e">
        <f>'Paraclinicos '!#REF!</f>
        <v>#REF!</v>
      </c>
      <c r="B1632" s="3" t="e">
        <f>'Paraclinicos '!#REF!</f>
        <v>#REF!</v>
      </c>
      <c r="C1632" t="e" cm="1">
        <f t="array" ref="C1632">_xlfn.IFS('Paraclinicos '!#REF!="","",'Paraclinicos '!#REF!&gt;60,3,'Paraclinicos '!#REF!&lt;=60,1)</f>
        <v>#REF!</v>
      </c>
      <c r="D1632" t="str">
        <f>IFERROR(IF(INDEX('BD Demog para scores enalazar'!BC$2:BC$3000,MATCH(Formulas!A1632,'BD Demog para scores enalazar'!A$2:A$3000,0))=0,"SI","NO"),"")</f>
        <v/>
      </c>
      <c r="E1632" t="str" cm="1">
        <f t="array" ref="E1632">_xlfn.IFS(D1632="","",D1632="SI",4,D1632="NO",1)</f>
        <v/>
      </c>
      <c r="F1632" t="e" cm="1">
        <f t="array" ref="F1632">_xlfn.IFS('Paraclinicos '!#REF!="","",'Paraclinicos '!#REF!&gt;1,1,'Paraclinicos '!#REF!&lt;=1,3)</f>
        <v>#REF!</v>
      </c>
      <c r="G1632" t="e" cm="1">
        <f t="array" ref="G1632">_xlfn.IFS('Paraclinicos '!#REF!="","",AND('Paraclinicos '!#REF!&gt;=250,'Paraclinicos '!#REF!&lt;=500),2,'Paraclinicos '!#REF!&gt;500,3,'Paraclinicos '!#REF!&lt;250,1)</f>
        <v>#REF!</v>
      </c>
      <c r="H1632" s="50" t="e">
        <f t="shared" si="76"/>
        <v>#REF!</v>
      </c>
      <c r="I1632" t="e" cm="1">
        <f t="array" ref="I1632">_xlfn.IFS('Paraclinicos '!#REF!="","",'Paraclinicos '!#REF!&gt;=65,1,'Paraclinicos '!#REF!&lt;65,0)</f>
        <v>#REF!</v>
      </c>
      <c r="J1632" t="e" cm="1">
        <f t="array" ref="J1632">_xlfn.IFS('Paraclinicos '!#REF!="","",'Paraclinicos '!#REF!&gt;7,1,'Paraclinicos '!#REF!&lt;=7,0)</f>
        <v>#REF!</v>
      </c>
      <c r="K1632" t="e" cm="1">
        <f t="array" ref="K1632">_xlfn.IFS('Paraclinicos '!#REF!="","",'Paraclinicos '!#REF!&lt;=8,1,'Paraclinicos '!#REF!&gt;8,0)</f>
        <v>#REF!</v>
      </c>
      <c r="L1632" t="e" cm="1">
        <f t="array" ref="L1632">_xlfn.IFS('Paraclinicos '!#REF!="","",'Paraclinicos '!#REF!&gt;=30,1,'Paraclinicos '!#REF!&lt;30,0)</f>
        <v>#REF!</v>
      </c>
      <c r="M1632" t="e" cm="1">
        <f t="array" ref="M1632">_xlfn.IFS(OR('Paraclinicos '!#REF!="",'Paraclinicos '!#REF!=""),"",OR('Paraclinicos '!#REF!&lt;=90,'Paraclinicos '!#REF!&lt;=60),1,OR('Paraclinicos '!#REF!&gt;90,'Paraclinicos '!#REF!&gt;60),0)</f>
        <v>#REF!</v>
      </c>
      <c r="N1632" s="45" t="e">
        <f t="shared" si="77"/>
        <v>#REF!</v>
      </c>
      <c r="O1632" t="e" cm="1">
        <f t="array" ref="O1632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632" t="e" cm="1">
        <f t="array" ref="P1632">_xlfn.IFS('Paraclinicos '!#REF!="","",'Paraclinicos '!#REF!&lt;20,4,'Paraclinicos '!#REF!&lt;50,3,'Paraclinicos '!#REF!&lt;100,2,'Paraclinicos '!#REF!&lt;150,1,'Paraclinicos '!#REF!&gt;150,0)</f>
        <v>#REF!</v>
      </c>
      <c r="Q1632" t="e" cm="1">
        <f t="array" ref="Q1632">_xlfn.IFS('Paraclinicos '!#REF!="","",'Paraclinicos '!#REF!&lt;1.2,0,'Paraclinicos '!#REF!&lt;2,1,'Paraclinicos '!#REF!&lt;3.5,2,'Paraclinicos '!#REF!&lt;5,3,'Paraclinicos '!#REF!&gt;5,4)</f>
        <v>#REF!</v>
      </c>
      <c r="R1632" t="e" cm="1">
        <f t="array" ref="R1632">_xlfn.IFS('Paraclinicos '!#REF!="","",'Paraclinicos '!#REF!&lt;1.2,0,'Paraclinicos '!#REF!&lt;2,1,'Paraclinicos '!#REF!&lt;6,2,'Paraclinicos '!#REF!&lt;12,3,'Paraclinicos '!#REF!&gt;=12,4)</f>
        <v>#REF!</v>
      </c>
      <c r="S1632" t="e" cm="1">
        <f t="array" ref="S1632">_xlfn.IFS('Paraclinicos '!#REF!="","",'Paraclinicos '!#REF!&lt;70,1,'Paraclinicos '!#REF!&gt;=70,0)</f>
        <v>#REF!</v>
      </c>
      <c r="T1632" t="e" cm="1">
        <f t="array" ref="T1632">_xlfn.IFS('Paraclinicos '!#REF!="","",'Paraclinicos '!#REF!&lt;6,4,'Paraclinicos '!#REF!&lt;10,3,'Paraclinicos '!#REF!&lt;13,2,'Paraclinicos '!#REF!&lt;15,1,'Paraclinicos '!#REF!=15,0)</f>
        <v>#REF!</v>
      </c>
      <c r="U1632" s="54" t="e">
        <f t="shared" si="75"/>
        <v>#REF!</v>
      </c>
      <c r="V1632" t="e" cm="1">
        <f t="array" ref="V1632">_xlfn.IFS('Paraclinicos '!#REF!="","",OR('Paraclinicos '!#REF!&lt;=8,'Paraclinicos '!#REF!&gt;=25),3,'Paraclinicos '!#REF!&lt;12,1,'Paraclinicos '!#REF!&lt;21,0,'Paraclinicos '!#REF!&lt;25,2)</f>
        <v>#REF!</v>
      </c>
      <c r="W1632" t="str">
        <f>IFERROR(IF(INDEX('BD Demog para scores enalazar'!Y$2:'BD Demog para scores enalazar'!Y$3000,MATCH(Formulas!A1632,'BD Demog para scores enalazar'!A$2:'BD Demog para scores enalazar'!A$3000,0))=1,"SI","NO"),"")</f>
        <v/>
      </c>
      <c r="X1632" s="9" t="str">
        <f>IFERROR(IF(INDEX('BD Demog para scores enalazar'!AJ$2:'BD Demog para scores enalazar'!AJ$3000,MATCH(Formulas!A1632,'BD Demog para scores enalazar'!A$2:'BD Demog para scores enalazar'!A$3000,0))=1,"SI","NO"),"")</f>
        <v/>
      </c>
      <c r="Y1632" t="str" cm="1">
        <f t="array" ref="Y1632">IF(AND(W1632="NO",X1632="NO"),_xlfn.IFS('Paraclinicos '!#REF!&lt;=91,3,'Paraclinicos '!#REF!&lt;94,2,'Paraclinicos '!#REF!&lt;96,1,'Paraclinicos '!#REF!&gt;=96,0),"")</f>
        <v/>
      </c>
      <c r="Z1632" t="str" cm="1">
        <f t="array" ref="Z1632">IF(OR(W1632="SI",X1632="SI"),_xlfn.IFS(OR(AND('Paraclinicos '!#REF!&lt;=83),AND('Paraclinicos '!#REF!&gt;=97,AA1632=2)),3,OR(AND('Paraclinicos '!#REF!&lt;=86),AND('Paraclinicos '!#REF!&gt;=94,AA1632=2)),2,OR(AND('Paraclinicos '!#REF!&lt;=88),AND('Paraclinicos '!#REF!&gt;=92,AA1632=2)),1,OR(AND('Paraclinicos '!#REF!&gt;=88,'Paraclinicos '!#REF!&lt;=92),AND('Paraclinicos '!#REF!&gt;=93,AA1632=0)),0),"")</f>
        <v/>
      </c>
      <c r="AA1632" t="e" cm="1">
        <f t="array" ref="AA1632">_xlfn.IFS('Paraclinicos '!#REF!="","",'Paraclinicos '!#REF!="Oxigeno",2,'Paraclinicos '!#REF!="Aire",0)</f>
        <v>#REF!</v>
      </c>
    </row>
    <row r="1633" spans="1:27" x14ac:dyDescent="0.25">
      <c r="A1633" t="e">
        <f>'Paraclinicos '!#REF!</f>
        <v>#REF!</v>
      </c>
      <c r="B1633" s="3" t="e">
        <f>'Paraclinicos '!#REF!</f>
        <v>#REF!</v>
      </c>
      <c r="C1633" t="e" cm="1">
        <f t="array" ref="C1633">_xlfn.IFS('Paraclinicos '!#REF!="","",'Paraclinicos '!#REF!&gt;60,3,'Paraclinicos '!#REF!&lt;=60,1)</f>
        <v>#REF!</v>
      </c>
      <c r="D1633" t="str">
        <f>IFERROR(IF(INDEX('BD Demog para scores enalazar'!BC$2:BC$3000,MATCH(Formulas!A1633,'BD Demog para scores enalazar'!A$2:A$3000,0))=0,"SI","NO"),"")</f>
        <v/>
      </c>
      <c r="E1633" t="str" cm="1">
        <f t="array" ref="E1633">_xlfn.IFS(D1633="","",D1633="SI",4,D1633="NO",1)</f>
        <v/>
      </c>
      <c r="F1633" t="e" cm="1">
        <f t="array" ref="F1633">_xlfn.IFS('Paraclinicos '!#REF!="","",'Paraclinicos '!#REF!&gt;1,1,'Paraclinicos '!#REF!&lt;=1,3)</f>
        <v>#REF!</v>
      </c>
      <c r="G1633" t="e" cm="1">
        <f t="array" ref="G1633">_xlfn.IFS('Paraclinicos '!#REF!="","",AND('Paraclinicos '!#REF!&gt;=250,'Paraclinicos '!#REF!&lt;=500),2,'Paraclinicos '!#REF!&gt;500,3,'Paraclinicos '!#REF!&lt;250,1)</f>
        <v>#REF!</v>
      </c>
      <c r="H1633" s="50" t="e">
        <f t="shared" si="76"/>
        <v>#REF!</v>
      </c>
      <c r="I1633" t="e" cm="1">
        <f t="array" ref="I1633">_xlfn.IFS('Paraclinicos '!#REF!="","",'Paraclinicos '!#REF!&gt;=65,1,'Paraclinicos '!#REF!&lt;65,0)</f>
        <v>#REF!</v>
      </c>
      <c r="J1633" t="e" cm="1">
        <f t="array" ref="J1633">_xlfn.IFS('Paraclinicos '!#REF!="","",'Paraclinicos '!#REF!&gt;7,1,'Paraclinicos '!#REF!&lt;=7,0)</f>
        <v>#REF!</v>
      </c>
      <c r="K1633" t="e" cm="1">
        <f t="array" ref="K1633">_xlfn.IFS('Paraclinicos '!#REF!="","",'Paraclinicos '!#REF!&lt;=8,1,'Paraclinicos '!#REF!&gt;8,0)</f>
        <v>#REF!</v>
      </c>
      <c r="L1633" t="e" cm="1">
        <f t="array" ref="L1633">_xlfn.IFS('Paraclinicos '!#REF!="","",'Paraclinicos '!#REF!&gt;=30,1,'Paraclinicos '!#REF!&lt;30,0)</f>
        <v>#REF!</v>
      </c>
      <c r="M1633" t="e" cm="1">
        <f t="array" ref="M1633">_xlfn.IFS(OR('Paraclinicos '!#REF!="",'Paraclinicos '!#REF!=""),"",OR('Paraclinicos '!#REF!&lt;=90,'Paraclinicos '!#REF!&lt;=60),1,OR('Paraclinicos '!#REF!&gt;90,'Paraclinicos '!#REF!&gt;60),0)</f>
        <v>#REF!</v>
      </c>
      <c r="N1633" s="45" t="e">
        <f t="shared" si="77"/>
        <v>#REF!</v>
      </c>
      <c r="O1633" t="e" cm="1">
        <f t="array" ref="O1633">_xlfn.IFS(OR('Paraclinicos '!#REF!="",'Paraclinicos '!#REF!="",'Paraclinicos '!#REF!=0),"",'Paraclinicos '!#REF!/'Paraclinicos '!#REF!&lt;100,4,'Paraclinicos '!#REF!/'Paraclinicos '!#REF!&lt;200,3,'Paraclinicos '!#REF!/'Paraclinicos '!#REF!&lt;300,2,'Paraclinicos '!#REF!/'Paraclinicos '!#REF!&lt;400,1,'Paraclinicos '!#REF!/'Paraclinicos '!#REF!&gt;=400,0)</f>
        <v>#REF!</v>
      </c>
      <c r="P1633" t="e" cm="1">
        <f t="array" ref="P1633">_xlfn.IFS('Paraclinicos '!#REF!="","",'Paraclinicos '!#REF!&lt;20,4,'Paraclinicos '!#REF!&lt;50,3,'Paraclinicos '!#REF!&lt;100,2,'Paraclinicos '!#REF!&lt;150,1,'Paraclinicos '!#REF!&gt;150,0)</f>
        <v>#REF!</v>
      </c>
      <c r="Q1633" t="e" cm="1">
        <f t="array" ref="Q1633">_xlfn.IFS('Paraclinicos '!#REF!="","",'Paraclinicos '!#REF!&lt;1.2,0,'Paraclinicos '!#REF!&lt;2,1,'Paraclinicos '!#REF!&lt;3.5,2,'Paraclinicos '!#REF!&lt;5,3,'Paraclinicos '!#REF!&gt;5,4)</f>
        <v>#REF!</v>
      </c>
      <c r="R1633" t="e" cm="1">
        <f t="array" ref="R1633">_xlfn.IFS('Paraclinicos '!#REF!="","",'Paraclinicos '!#REF!&lt;1.2,0,'Paraclinicos '!#REF!&lt;2,1,'Paraclinicos '!#REF!&lt;6,2,'Paraclinicos '!#REF!&lt;12,3,'Paraclinicos '!#REF!&gt;=12,4)</f>
        <v>#REF!</v>
      </c>
      <c r="S1633" t="e" cm="1">
        <f t="array" ref="S1633">_xlfn.IFS('Paraclinicos '!#REF!="","",'Paraclinicos '!#REF!&lt;70,1,'Paraclinicos '!#REF!&gt;=70,0)</f>
        <v>#REF!</v>
      </c>
      <c r="T1633" t="e" cm="1">
        <f t="array" ref="T1633">_xlfn.IFS('Paraclinicos '!#REF!="","",'Paraclinicos '!#REF!&lt;6,4,'Paraclinicos '!#REF!&lt;10,3,'Paraclinicos '!#REF!&lt;13,2,'Paraclinicos '!#REF!&lt;15,1,'Paraclinicos '!#REF!=15,0)</f>
        <v>#REF!</v>
      </c>
      <c r="U1633" s="54" t="e">
        <f t="shared" si="75"/>
        <v>#REF!</v>
      </c>
      <c r="V1633" t="e" cm="1">
        <f t="array" ref="V1633">_xlfn.IFS('Paraclinicos '!#REF!="","",OR('Paraclinicos '!#REF!&lt;=8,'Paraclinicos '!#REF!&gt;=25),3,'Paraclinicos '!#REF!&lt;12,1,'Paraclinicos '!#REF!&lt;21,0,'Paraclinicos '!#REF!&lt;25,2)</f>
        <v>#REF!</v>
      </c>
      <c r="W1633" t="str">
        <f>IFERROR(IF(INDEX('BD Demog para scores enalazar'!Y$2:'BD Demog para scores enalazar'!Y$3000,MATCH(Formulas!A1633,'BD Demog para scores enalazar'!A$2:'BD Demog para scores enalazar'!A$3000,0))=1,"SI","NO"),"")</f>
        <v/>
      </c>
      <c r="X1633" s="9" t="str">
        <f>IFERROR(IF(INDEX('BD Demog para scores enalazar'!AJ$2:'BD Demog para scores enalazar'!AJ$3000,MATCH(Formulas!A1633,'BD Demog para scores enalazar'!A$2:'BD Demog para scores enalazar'!A$3000,0))=1,"SI","NO"),"")</f>
        <v/>
      </c>
      <c r="Y1633" t="str" cm="1">
        <f t="array" ref="Y1633">IF(AND(W1633="NO",X1633="NO"),_xlfn.IFS('Paraclinicos '!#REF!&lt;=91,3,'Paraclinicos '!#REF!&lt;94,2,'Paraclinicos '!#REF!&lt;96,1,'Paraclinicos '!#REF!&gt;=96,0),"")</f>
        <v/>
      </c>
      <c r="Z1633" t="str" cm="1">
        <f t="array" ref="Z1633">IF(OR(W1633="SI",X1633="SI"),_xlfn.IFS(OR(AND('Paraclinicos '!K1569&lt;=83),AND('Paraclinicos '!K1569&gt;=97,AA1633=2)),3,OR(AND('Paraclinicos '!K1569&lt;=86),AND('Paraclinicos '!K1569&gt;=94,AA1633=2)),2,OR(AND('Paraclinicos '!K1569&lt;=88),AND('Paraclinicos '!K1569&gt;=92,AA1633=2)),1,OR(AND('Paraclinicos '!K1569&gt;=88,'Paraclinicos '!K1569&lt;=92),AND('Paraclinicos '!K1569&gt;=93,AA1633=0)),0),"")</f>
        <v/>
      </c>
      <c r="AA1633" t="e" cm="1">
        <f t="array" ref="AA1633">_xlfn.IFS('Paraclinicos '!#REF!="","",'Paraclinicos '!#REF!="Oxigeno",2,'Paraclinicos '!#REF!="Aire",0)</f>
        <v>#REF!</v>
      </c>
    </row>
    <row r="1634" spans="1:27" x14ac:dyDescent="0.25">
      <c r="A1634">
        <f>'Paraclinicos '!A1569</f>
        <v>579</v>
      </c>
      <c r="B1634" s="3">
        <f>'Paraclinicos '!R1569</f>
        <v>44346</v>
      </c>
      <c r="C1634" cm="1">
        <f t="array" ref="C1634">_xlfn.IFS('Paraclinicos '!Q1569="","",'Paraclinicos '!Q1569&gt;60,3,'Paraclinicos '!Q1569&lt;=60,1)</f>
        <v>1</v>
      </c>
      <c r="D1634" t="str">
        <f>IFERROR(IF(INDEX('BD Demog para scores enalazar'!BC$2:BC$3000,MATCH(Formulas!A1634,'BD Demog para scores enalazar'!A$2:A$3000,0))=0,"SI","NO"),"")</f>
        <v>SI</v>
      </c>
      <c r="E1634" cm="1">
        <f t="array" ref="E1634">_xlfn.IFS(D1634="","",D1634="SI",4,D1634="NO",1)</f>
        <v>4</v>
      </c>
      <c r="F1634" cm="1">
        <f t="array" ref="F1634">_xlfn.IFS('Paraclinicos '!B1569="","",'Paraclinicos '!B1569&gt;1,1,'Paraclinicos '!B1569&lt;=1,3)</f>
        <v>3</v>
      </c>
      <c r="G1634" t="str" cm="1">
        <f t="array" ref="G1634">_xlfn.IFS('Paraclinicos '!D1569="","",AND('Paraclinicos '!D1569&gt;=250,'Paraclinicos '!D1569&lt;=500),2,'Paraclinicos '!D1569&gt;500,3,'Paraclinicos '!D1569&lt;250,1)</f>
        <v/>
      </c>
      <c r="H1634" s="50">
        <f t="shared" si="76"/>
        <v>8</v>
      </c>
      <c r="I1634" cm="1">
        <f t="array" ref="I1634">_xlfn.IFS('Paraclinicos '!Q1569="","",'Paraclinicos '!Q1569&gt;=65,1,'Paraclinicos '!Q1569&lt;65,0)</f>
        <v>0</v>
      </c>
      <c r="J1634" t="str" cm="1">
        <f t="array" ref="J1634">_xlfn.IFS('Paraclinicos '!I1569="","",'Paraclinicos '!I1569&gt;7,1,'Paraclinicos '!I1569&lt;=7,0)</f>
        <v/>
      </c>
      <c r="K1634" cm="1">
        <f t="array" ref="K1634">_xlfn.IFS('Paraclinicos '!W1569="","",'Paraclinicos '!W1569&lt;=8,1,'Paraclinicos '!W1569&gt;8,0)</f>
        <v>1</v>
      </c>
      <c r="L1634" cm="1">
        <f t="array" ref="L1634">_xlfn.IFS('Paraclinicos '!S1569="","",'Paraclinicos '!S1569&gt;=30,1,'Paraclinicos '!S1569&lt;30,0)</f>
        <v>0</v>
      </c>
      <c r="M1634" cm="1">
        <f t="array" ref="M1634">_xlfn.IFS(OR('Paraclinicos '!T1569="",'Paraclinicos '!U1569=""),"",OR('Paraclinicos '!T1569&lt;=90,'Paraclinicos '!U1569&lt;=60),1,OR('Paraclinicos '!T1569&gt;90,'Paraclinicos '!U1569&gt;60),0)</f>
        <v>0</v>
      </c>
      <c r="N1634" s="45" t="e">
        <f t="shared" si="77"/>
        <v>#REF!</v>
      </c>
      <c r="O1634" cm="1">
        <f t="array" ref="O1634">_xlfn.IFS(OR('Paraclinicos '!M1569="",'Paraclinicos '!N1569="",'Paraclinicos '!N1569=0),"",'Paraclinicos '!M1569/'Paraclinicos '!N1569&lt;100,4,'Paraclinicos '!M1569/'Paraclinicos '!N1569&lt;200,3,'Paraclinicos '!M1569/'Paraclinicos '!N1569&lt;300,2,'Paraclinicos '!M1569/'Paraclinicos '!N1569&lt;400,1,'Paraclinicos '!M1569/'Paraclinicos '!N1569&gt;=400,0)</f>
        <v>2</v>
      </c>
      <c r="P1634" cm="1">
        <f t="array" ref="P1634">_xlfn.IFS('Paraclinicos '!C1569="","",'Paraclinicos '!C1569&lt;20,4,'Paraclinicos '!C1569&lt;50,3,'Paraclinicos '!C1569&lt;100,2,'Paraclinicos '!C1569&lt;150,1,'Paraclinicos '!C1569&gt;150,0)</f>
        <v>0</v>
      </c>
      <c r="Q1634" t="str" cm="1">
        <f t="array" ref="Q1634">_xlfn.IFS('Paraclinicos '!O1569="","",'Paraclinicos '!O1569&lt;1.2,0,'Paraclinicos '!O1569&lt;2,1,'Paraclinicos '!O1569&lt;3.5,2,'Paraclinicos '!O1569&lt;5,3,'Paraclinicos '!O1569&gt;5,4)</f>
        <v/>
      </c>
      <c r="R1634" t="str" cm="1">
        <f t="array" ref="R1634">_xlfn.IFS('Paraclinicos '!J1569="","",'Paraclinicos '!J1569&lt;1.2,0,'Paraclinicos '!J1569&lt;2,1,'Paraclinicos '!J1569&lt;6,2,'Paraclinicos '!J1569&lt;12,3,'Paraclinicos '!J1569&gt;=12,4)</f>
        <v/>
      </c>
      <c r="S1634" cm="1">
        <f t="array" ref="S1634">_xlfn.IFS('Paraclinicos '!Y1569="","",'Paraclinicos '!Y1569&lt;70,1,'Paraclinicos '!Y1569&gt;=70,0)</f>
        <v>0</v>
      </c>
      <c r="T1634" cm="1">
        <f t="array" ref="T1634">_xlfn.IFS('Paraclinicos '!W1569="","",'Paraclinicos '!W1569&lt;6,4,'Paraclinicos '!W1569&lt;10,3,'Paraclinicos '!W1569&lt;13,2,'Paraclinicos '!W1569&lt;15,1,'Paraclinicos '!W1569=15,0)</f>
        <v>4</v>
      </c>
      <c r="U1634" s="54">
        <f t="shared" si="75"/>
        <v>6</v>
      </c>
      <c r="V1634" cm="1">
        <f t="array" ref="V1634">_xlfn.IFS('Paraclinicos '!S1569="","",OR('Paraclinicos '!S1569&lt;=8,'Paraclinicos '!S1569&gt;=25),3,'Paraclinicos '!S1569&lt;12,1,'Paraclinicos '!S1569&lt;21,0,'Paraclinicos '!S1569&lt;25,2)</f>
        <v>2</v>
      </c>
      <c r="W1634" t="str">
        <f>IFERROR(IF(INDEX('BD Demog para scores enalazar'!Y$2:'BD Demog para scores enalazar'!Y$3000,MATCH(Formulas!A1634,'BD Demog para scores enalazar'!A$2:'BD Demog para scores enalazar'!A$3000,0))=1,"SI","NO"),"")</f>
        <v>NO</v>
      </c>
      <c r="X1634" s="9" t="str">
        <f>IFERROR(IF(INDEX('BD Demog para scores enalazar'!AJ$2:'BD Demog para scores enalazar'!AJ$3000,MATCH(Formulas!A1634,'BD Demog para scores enalazar'!A$2:'BD Demog para scores enalazar'!A$3000,0))=1,"SI","NO"),"")</f>
        <v>NO</v>
      </c>
      <c r="Y1634" cm="1">
        <f t="array" ref="Y1634">IF(AND(W1634="NO",X1634="NO"),_xlfn.IFS('Paraclinicos '!K1569&lt;=91,3,'Paraclinicos '!K1569&lt;94,2,'Paraclinicos '!K1569&lt;96,1,'Paraclinicos '!K1569&gt;=96,0),"")</f>
        <v>2</v>
      </c>
      <c r="Z1634" t="str" cm="1">
        <f t="array" ref="Z1634">IF(OR(W1634="SI",X1634="SI"),_xlfn.IFS(OR(AND('Paraclinicos '!K1570&lt;=83),AND('Paraclinicos '!K1570&gt;=97,AA1634=2)),3,OR(AND('Paraclinicos '!K1570&lt;=86),AND('Paraclinicos '!K1570&gt;=94,AA1634=2)),2,OR(AND('Paraclinicos '!K1570&lt;=88),AND('Paraclinicos '!K1570&gt;=92,AA1634=2)),1,OR(AND('Paraclinicos '!K1570&gt;=88,'Paraclinicos '!K1570&lt;=92),AND('Paraclinicos '!K1570&gt;=93,AA1634=0)),0),"")</f>
        <v/>
      </c>
      <c r="AA1634" cm="1">
        <f t="array" ref="AA1634">_xlfn.IFS('Paraclinicos '!E1569="","",'Paraclinicos '!E1569="Oxigeno",2,'Paraclinicos '!E1569="Aire",0)</f>
        <v>2</v>
      </c>
    </row>
    <row r="1635" spans="1:27" x14ac:dyDescent="0.25">
      <c r="A1635">
        <f>'Paraclinicos '!A1570</f>
        <v>579</v>
      </c>
      <c r="B1635" s="3">
        <f>'Paraclinicos '!R1570</f>
        <v>44347</v>
      </c>
      <c r="C1635" cm="1">
        <f t="array" ref="C1635">_xlfn.IFS('Paraclinicos '!Q1570="","",'Paraclinicos '!Q1570&gt;60,3,'Paraclinicos '!Q1570&lt;=60,1)</f>
        <v>1</v>
      </c>
      <c r="D1635" t="str">
        <f>IFERROR(IF(INDEX('BD Demog para scores enalazar'!BC$2:BC$3000,MATCH(Formulas!A1635,'BD Demog para scores enalazar'!A$2:A$3000,0))=0,"SI","NO"),"")</f>
        <v>SI</v>
      </c>
      <c r="E1635" cm="1">
        <f t="array" ref="E1635">_xlfn.IFS(D1635="","",D1635="SI",4,D1635="NO",1)</f>
        <v>4</v>
      </c>
      <c r="F1635" cm="1">
        <f t="array" ref="F1635">_xlfn.IFS('Paraclinicos '!B1570="","",'Paraclinicos '!B1570&gt;1,1,'Paraclinicos '!B1570&lt;=1,3)</f>
        <v>3</v>
      </c>
      <c r="G1635" t="str" cm="1">
        <f t="array" ref="G1635">_xlfn.IFS('Paraclinicos '!D1570="","",AND('Paraclinicos '!D1570&gt;=250,'Paraclinicos '!D1570&lt;=500),2,'Paraclinicos '!D1570&gt;500,3,'Paraclinicos '!D1570&lt;250,1)</f>
        <v/>
      </c>
      <c r="H1635" s="50">
        <f t="shared" si="76"/>
        <v>8</v>
      </c>
      <c r="I1635" cm="1">
        <f t="array" ref="I1635">_xlfn.IFS('Paraclinicos '!Q1570="","",'Paraclinicos '!Q1570&gt;=65,1,'Paraclinicos '!Q1570&lt;65,0)</f>
        <v>0</v>
      </c>
      <c r="J1635" cm="1">
        <f t="array" ref="J1635">_xlfn.IFS('Paraclinicos '!I1570="","",'Paraclinicos '!I1570&gt;7,1,'Paraclinicos '!I1570&lt;=7,0)</f>
        <v>1</v>
      </c>
      <c r="K1635" cm="1">
        <f t="array" ref="K1635">_xlfn.IFS('Paraclinicos '!W1570="","",'Paraclinicos '!W1570&lt;=8,1,'Paraclinicos '!W1570&gt;8,0)</f>
        <v>1</v>
      </c>
      <c r="L1635" cm="1">
        <f t="array" ref="L1635">_xlfn.IFS('Paraclinicos '!S1570="","",'Paraclinicos '!S1570&gt;=30,1,'Paraclinicos '!S1570&lt;30,0)</f>
        <v>0</v>
      </c>
      <c r="M1635" cm="1">
        <f t="array" ref="M1635">_xlfn.IFS(OR('Paraclinicos '!T1570="",'Paraclinicos '!U1570=""),"",OR('Paraclinicos '!T1570&lt;=90,'Paraclinicos '!U1570&lt;=60),1,OR('Paraclinicos '!T1570&gt;90,'Paraclinicos '!U1570&gt;60),0)</f>
        <v>0</v>
      </c>
      <c r="N1635" s="45">
        <f t="shared" si="77"/>
        <v>3</v>
      </c>
      <c r="O1635" cm="1">
        <f t="array" ref="O1635">_xlfn.IFS(OR('Paraclinicos '!M1570="",'Paraclinicos '!N1570="",'Paraclinicos '!N1570=0),"",'Paraclinicos '!M1570/'Paraclinicos '!N1570&lt;100,4,'Paraclinicos '!M1570/'Paraclinicos '!N1570&lt;200,3,'Paraclinicos '!M1570/'Paraclinicos '!N1570&lt;300,2,'Paraclinicos '!M1570/'Paraclinicos '!N1570&lt;400,1,'Paraclinicos '!M1570/'Paraclinicos '!N1570&gt;=400,0)</f>
        <v>1</v>
      </c>
      <c r="P1635" cm="1">
        <f t="array" ref="P1635">_xlfn.IFS('Paraclinicos '!C1570="","",'Paraclinicos '!C1570&lt;20,4,'Paraclinicos '!C1570&lt;50,3,'Paraclinicos '!C1570&lt;100,2,'Paraclinicos '!C1570&lt;150,1,'Paraclinicos '!C1570&gt;150,0)</f>
        <v>0</v>
      </c>
      <c r="Q1635" cm="1">
        <f t="array" ref="Q1635">_xlfn.IFS('Paraclinicos '!O1570="","",'Paraclinicos '!O1570&lt;1.2,0,'Paraclinicos '!O1570&lt;2,1,'Paraclinicos '!O1570&lt;3.5,2,'Paraclinicos '!O1570&lt;5,3,'Paraclinicos '!O1570&gt;5,4)</f>
        <v>0</v>
      </c>
      <c r="R1635" t="str" cm="1">
        <f t="array" ref="R1635">_xlfn.IFS('Paraclinicos '!J1570="","",'Paraclinicos '!J1570&lt;1.2,0,'Paraclinicos '!J1570&lt;2,1,'Paraclinicos '!J1570&lt;6,2,'Paraclinicos '!J1570&lt;12,3,'Paraclinicos '!J1570&gt;=12,4)</f>
        <v/>
      </c>
      <c r="S1635" cm="1">
        <f t="array" ref="S1635">_xlfn.IFS('Paraclinicos '!Y1570="","",'Paraclinicos '!Y1570&lt;70,1,'Paraclinicos '!Y1570&gt;=70,0)</f>
        <v>0</v>
      </c>
      <c r="T1635" cm="1">
        <f t="array" ref="T1635">_xlfn.IFS('Paraclinicos '!W1570="","",'Paraclinicos '!W1570&lt;6,4,'Paraclinicos '!W1570&lt;10,3,'Paraclinicos '!W1570&lt;13,2,'Paraclinicos '!W1570&lt;15,1,'Paraclinicos '!W1570=15,0)</f>
        <v>4</v>
      </c>
      <c r="U1635" s="54">
        <f t="shared" si="75"/>
        <v>5</v>
      </c>
      <c r="V1635" cm="1">
        <f t="array" ref="V1635">_xlfn.IFS('Paraclinicos '!S1570="","",OR('Paraclinicos '!S1570&lt;=8,'Paraclinicos '!S1570&gt;=25),3,'Paraclinicos '!S1570&lt;12,1,'Paraclinicos '!S1570&lt;21,0,'Paraclinicos '!S1570&lt;25,2)</f>
        <v>0</v>
      </c>
      <c r="W1635" t="str">
        <f>IFERROR(IF(INDEX('BD Demog para scores enalazar'!Y$2:'BD Demog para scores enalazar'!Y$3000,MATCH(Formulas!A1635,'BD Demog para scores enalazar'!A$2:'BD Demog para scores enalazar'!A$3000,0))=1,"SI","NO"),"")</f>
        <v>NO</v>
      </c>
      <c r="X1635" s="9" t="str">
        <f>IFERROR(IF(INDEX('BD Demog para scores enalazar'!AJ$2:'BD Demog para scores enalazar'!AJ$3000,MATCH(Formulas!A1635,'BD Demog para scores enalazar'!A$2:'BD Demog para scores enalazar'!A$3000,0))=1,"SI","NO"),"")</f>
        <v>NO</v>
      </c>
      <c r="Y1635" cm="1">
        <f t="array" ref="Y1635">IF(AND(W1635="NO",X1635="NO"),_xlfn.IFS('Paraclinicos '!K1570&lt;=91,3,'Paraclinicos '!K1570&lt;94,2,'Paraclinicos '!K1570&lt;96,1,'Paraclinicos '!K1570&gt;=96,0),"")</f>
        <v>1</v>
      </c>
      <c r="Z1635" t="str" cm="1">
        <f t="array" ref="Z1635">IF(OR(W1635="SI",X1635="SI"),_xlfn.IFS(OR(AND('Paraclinicos '!K1571&lt;=83),AND('Paraclinicos '!K1571&gt;=97,AA1635=2)),3,OR(AND('Paraclinicos '!K1571&lt;=86),AND('Paraclinicos '!K1571&gt;=94,AA1635=2)),2,OR(AND('Paraclinicos '!K1571&lt;=88),AND('Paraclinicos '!K1571&gt;=92,AA1635=2)),1,OR(AND('Paraclinicos '!K1571&gt;=88,'Paraclinicos '!K1571&lt;=92),AND('Paraclinicos '!K1571&gt;=93,AA1635=0)),0),"")</f>
        <v/>
      </c>
      <c r="AA1635" cm="1">
        <f t="array" ref="AA1635">_xlfn.IFS('Paraclinicos '!E1570="","",'Paraclinicos '!E1570="Oxigeno",2,'Paraclinicos '!E1570="Aire",0)</f>
        <v>2</v>
      </c>
    </row>
    <row r="1636" spans="1:27" x14ac:dyDescent="0.25">
      <c r="A1636">
        <f>'Paraclinicos '!A1571</f>
        <v>579</v>
      </c>
      <c r="B1636" s="3">
        <f>'Paraclinicos '!R1571</f>
        <v>44348</v>
      </c>
      <c r="C1636" cm="1">
        <f t="array" ref="C1636">_xlfn.IFS('Paraclinicos '!Q1571="","",'Paraclinicos '!Q1571&gt;60,3,'Paraclinicos '!Q1571&lt;=60,1)</f>
        <v>1</v>
      </c>
      <c r="D1636" t="str">
        <f>IFERROR(IF(INDEX('BD Demog para scores enalazar'!BC$2:BC$3000,MATCH(Formulas!A1636,'BD Demog para scores enalazar'!A$2:A$3000,0))=0,"SI","NO"),"")</f>
        <v>SI</v>
      </c>
      <c r="E1636" cm="1">
        <f t="array" ref="E1636">_xlfn.IFS(D1636="","",D1636="SI",4,D1636="NO",1)</f>
        <v>4</v>
      </c>
      <c r="F1636" cm="1">
        <f t="array" ref="F1636">_xlfn.IFS('Paraclinicos '!B1571="","",'Paraclinicos '!B1571&gt;1,1,'Paraclinicos '!B1571&lt;=1,3)</f>
        <v>3</v>
      </c>
      <c r="G1636" t="str" cm="1">
        <f t="array" ref="G1636">_xlfn.IFS('Paraclinicos '!D1571="","",AND('Paraclinicos '!D1571&gt;=250,'Paraclinicos '!D1571&lt;=500),2,'Paraclinicos '!D1571&gt;500,3,'Paraclinicos '!D1571&lt;250,1)</f>
        <v/>
      </c>
      <c r="H1636" s="50">
        <f t="shared" si="76"/>
        <v>8</v>
      </c>
      <c r="I1636" cm="1">
        <f t="array" ref="I1636">_xlfn.IFS('Paraclinicos '!Q1571="","",'Paraclinicos '!Q1571&gt;=65,1,'Paraclinicos '!Q1571&lt;65,0)</f>
        <v>0</v>
      </c>
      <c r="J1636" cm="1">
        <f t="array" ref="J1636">_xlfn.IFS('Paraclinicos '!I1571="","",'Paraclinicos '!I1571&gt;7,1,'Paraclinicos '!I1571&lt;=7,0)</f>
        <v>1</v>
      </c>
      <c r="K1636" cm="1">
        <f t="array" ref="K1636">_xlfn.IFS('Paraclinicos '!W1571="","",'Paraclinicos '!W1571&lt;=8,1,'Paraclinicos '!W1571&gt;8,0)</f>
        <v>0</v>
      </c>
      <c r="L1636" cm="1">
        <f t="array" ref="L1636">_xlfn.IFS('Paraclinicos '!S1571="","",'Paraclinicos '!S1571&gt;=30,1,'Paraclinicos '!S1571&lt;30,0)</f>
        <v>0</v>
      </c>
      <c r="M1636" cm="1">
        <f t="array" ref="M1636">_xlfn.IFS(OR('Paraclinicos '!T1571="",'Paraclinicos '!U1571=""),"",OR('Paraclinicos '!T1571&lt;=90,'Paraclinicos '!U1571&lt;=60),1,OR('Paraclinicos '!T1571&gt;90,'Paraclinicos '!U1571&gt;60),0)</f>
        <v>0</v>
      </c>
      <c r="N1636" s="45">
        <f t="shared" si="77"/>
        <v>3</v>
      </c>
      <c r="O1636" cm="1">
        <f t="array" ref="O1636">_xlfn.IFS(OR('Paraclinicos '!M1571="",'Paraclinicos '!N1571="",'Paraclinicos '!N1571=0),"",'Paraclinicos '!M1571/'Paraclinicos '!N1571&lt;100,4,'Paraclinicos '!M1571/'Paraclinicos '!N1571&lt;200,3,'Paraclinicos '!M1571/'Paraclinicos '!N1571&lt;300,2,'Paraclinicos '!M1571/'Paraclinicos '!N1571&lt;400,1,'Paraclinicos '!M1571/'Paraclinicos '!N1571&gt;=400,0)</f>
        <v>1</v>
      </c>
      <c r="P1636" cm="1">
        <f t="array" ref="P1636">_xlfn.IFS('Paraclinicos '!C1571="","",'Paraclinicos '!C1571&lt;20,4,'Paraclinicos '!C1571&lt;50,3,'Paraclinicos '!C1571&lt;100,2,'Paraclinicos '!C1571&lt;150,1,'Paraclinicos '!C1571&gt;150,0)</f>
        <v>0</v>
      </c>
      <c r="Q1636" cm="1">
        <f t="array" ref="Q1636">_xlfn.IFS('Paraclinicos '!O1571="","",'Paraclinicos '!O1571&lt;1.2,0,'Paraclinicos '!O1571&lt;2,1,'Paraclinicos '!O1571&lt;3.5,2,'Paraclinicos '!O1571&lt;5,3,'Paraclinicos '!O1571&gt;5,4)</f>
        <v>0</v>
      </c>
      <c r="R1636" t="str" cm="1">
        <f t="array" ref="R1636">_xlfn.IFS('Paraclinicos '!J1571="","",'Paraclinicos '!J1571&lt;1.2,0,'Paraclinicos '!J1571&lt;2,1,'Paraclinicos '!J1571&lt;6,2,'Paraclinicos '!J1571&lt;12,3,'Paraclinicos '!J1571&gt;=12,4)</f>
        <v/>
      </c>
      <c r="S1636" cm="1">
        <f t="array" ref="S1636">_xlfn.IFS('Paraclinicos '!Y1571="","",'Paraclinicos '!Y1571&lt;70,1,'Paraclinicos '!Y1571&gt;=70,0)</f>
        <v>0</v>
      </c>
      <c r="T1636" cm="1">
        <f t="array" ref="T1636">_xlfn.IFS('Paraclinicos '!W1571="","",'Paraclinicos '!W1571&lt;6,4,'Paraclinicos '!W1571&lt;10,3,'Paraclinicos '!W1571&lt;13,2,'Paraclinicos '!W1571&lt;15,1,'Paraclinicos '!W1571=15,0)</f>
        <v>2</v>
      </c>
      <c r="U1636" s="54">
        <f t="shared" si="75"/>
        <v>3</v>
      </c>
      <c r="V1636" cm="1">
        <f t="array" ref="V1636">_xlfn.IFS('Paraclinicos '!S1571="","",OR('Paraclinicos '!S1571&lt;=8,'Paraclinicos '!S1571&gt;=25),3,'Paraclinicos '!S1571&lt;12,1,'Paraclinicos '!S1571&lt;21,0,'Paraclinicos '!S1571&lt;25,2)</f>
        <v>2</v>
      </c>
      <c r="W1636" t="str">
        <f>IFERROR(IF(INDEX('BD Demog para scores enalazar'!Y$2:'BD Demog para scores enalazar'!Y$3000,MATCH(Formulas!A1636,'BD Demog para scores enalazar'!A$2:'BD Demog para scores enalazar'!A$3000,0))=1,"SI","NO"),"")</f>
        <v>NO</v>
      </c>
      <c r="X1636" s="9" t="str">
        <f>IFERROR(IF(INDEX('BD Demog para scores enalazar'!AJ$2:'BD Demog para scores enalazar'!AJ$3000,MATCH(Formulas!A1636,'BD Demog para scores enalazar'!A$2:'BD Demog para scores enalazar'!A$3000,0))=1,"SI","NO"),"")</f>
        <v>NO</v>
      </c>
      <c r="Y1636" cm="1">
        <f t="array" ref="Y1636">IF(AND(W1636="NO",X1636="NO"),_xlfn.IFS('Paraclinicos '!K1571&lt;=91,3,'Paraclinicos '!K1571&lt;94,2,'Paraclinicos '!K1571&lt;96,1,'Paraclinicos '!K1571&gt;=96,0),"")</f>
        <v>2</v>
      </c>
      <c r="Z1636" t="str" cm="1">
        <f t="array" ref="Z1636">IF(OR(W1636="SI",X1636="SI"),_xlfn.IFS(OR(AND('Paraclinicos '!K1572&lt;=83),AND('Paraclinicos '!K1572&gt;=97,AA1636=2)),3,OR(AND('Paraclinicos '!K1572&lt;=86),AND('Paraclinicos '!K1572&gt;=94,AA1636=2)),2,OR(AND('Paraclinicos '!K1572&lt;=88),AND('Paraclinicos '!K1572&gt;=92,AA1636=2)),1,OR(AND('Paraclinicos '!K1572&gt;=88,'Paraclinicos '!K1572&lt;=92),AND('Paraclinicos '!K1572&gt;=93,AA1636=0)),0),"")</f>
        <v/>
      </c>
      <c r="AA1636" cm="1">
        <f t="array" ref="AA1636">_xlfn.IFS('Paraclinicos '!E1571="","",'Paraclinicos '!E1571="Oxigeno",2,'Paraclinicos '!E1571="Aire",0)</f>
        <v>2</v>
      </c>
    </row>
    <row r="1637" spans="1:27" x14ac:dyDescent="0.25">
      <c r="A1637">
        <f>'Paraclinicos '!A1572</f>
        <v>579</v>
      </c>
      <c r="B1637" s="3">
        <f>'Paraclinicos '!R1572</f>
        <v>44349</v>
      </c>
      <c r="C1637" cm="1">
        <f t="array" ref="C1637">_xlfn.IFS('Paraclinicos '!Q1572="","",'Paraclinicos '!Q1572&gt;60,3,'Paraclinicos '!Q1572&lt;=60,1)</f>
        <v>1</v>
      </c>
      <c r="D1637" t="str">
        <f>IFERROR(IF(INDEX('BD Demog para scores enalazar'!BC$2:BC$3000,MATCH(Formulas!A1637,'BD Demog para scores enalazar'!A$2:A$3000,0))=0,"SI","NO"),"")</f>
        <v>SI</v>
      </c>
      <c r="E1637" cm="1">
        <f t="array" ref="E1637">_xlfn.IFS(D1637="","",D1637="SI",4,D1637="NO",1)</f>
        <v>4</v>
      </c>
      <c r="F1637" cm="1">
        <f t="array" ref="F1637">_xlfn.IFS('Paraclinicos '!B1572="","",'Paraclinicos '!B1572&gt;1,1,'Paraclinicos '!B1572&lt;=1,3)</f>
        <v>3</v>
      </c>
      <c r="G1637" t="str" cm="1">
        <f t="array" ref="G1637">_xlfn.IFS('Paraclinicos '!D1572="","",AND('Paraclinicos '!D1572&gt;=250,'Paraclinicos '!D1572&lt;=500),2,'Paraclinicos '!D1572&gt;500,3,'Paraclinicos '!D1572&lt;250,1)</f>
        <v/>
      </c>
      <c r="H1637" s="50">
        <f t="shared" si="76"/>
        <v>8</v>
      </c>
      <c r="I1637" cm="1">
        <f t="array" ref="I1637">_xlfn.IFS('Paraclinicos '!Q1572="","",'Paraclinicos '!Q1572&gt;=65,1,'Paraclinicos '!Q1572&lt;65,0)</f>
        <v>0</v>
      </c>
      <c r="J1637" cm="1">
        <f t="array" ref="J1637">_xlfn.IFS('Paraclinicos '!I1572="","",'Paraclinicos '!I1572&gt;7,1,'Paraclinicos '!I1572&lt;=7,0)</f>
        <v>1</v>
      </c>
      <c r="K1637" cm="1">
        <f t="array" ref="K1637">_xlfn.IFS('Paraclinicos '!W1572="","",'Paraclinicos '!W1572&lt;=8,1,'Paraclinicos '!W1572&gt;8,0)</f>
        <v>0</v>
      </c>
      <c r="L1637" cm="1">
        <f t="array" ref="L1637">_xlfn.IFS('Paraclinicos '!S1572="","",'Paraclinicos '!S1572&gt;=30,1,'Paraclinicos '!S1572&lt;30,0)</f>
        <v>0</v>
      </c>
      <c r="M1637" cm="1">
        <f t="array" ref="M1637">_xlfn.IFS(OR('Paraclinicos '!T1572="",'Paraclinicos '!U1572=""),"",OR('Paraclinicos '!T1572&lt;=90,'Paraclinicos '!U1572&lt;=60),1,OR('Paraclinicos '!T1572&gt;90,'Paraclinicos '!U1572&gt;60),0)</f>
        <v>0</v>
      </c>
      <c r="N1637" s="45">
        <f t="shared" si="77"/>
        <v>2</v>
      </c>
      <c r="O1637" cm="1">
        <f t="array" ref="O1637">_xlfn.IFS(OR('Paraclinicos '!M1572="",'Paraclinicos '!N1572="",'Paraclinicos '!N1572=0),"",'Paraclinicos '!M1572/'Paraclinicos '!N1572&lt;100,4,'Paraclinicos '!M1572/'Paraclinicos '!N1572&lt;200,3,'Paraclinicos '!M1572/'Paraclinicos '!N1572&lt;300,2,'Paraclinicos '!M1572/'Paraclinicos '!N1572&lt;400,1,'Paraclinicos '!M1572/'Paraclinicos '!N1572&gt;=400,0)</f>
        <v>1</v>
      </c>
      <c r="P1637" cm="1">
        <f t="array" ref="P1637">_xlfn.IFS('Paraclinicos '!C1572="","",'Paraclinicos '!C1572&lt;20,4,'Paraclinicos '!C1572&lt;50,3,'Paraclinicos '!C1572&lt;100,2,'Paraclinicos '!C1572&lt;150,1,'Paraclinicos '!C1572&gt;150,0)</f>
        <v>0</v>
      </c>
      <c r="Q1637" cm="1">
        <f t="array" ref="Q1637">_xlfn.IFS('Paraclinicos '!O1572="","",'Paraclinicos '!O1572&lt;1.2,0,'Paraclinicos '!O1572&lt;2,1,'Paraclinicos '!O1572&lt;3.5,2,'Paraclinicos '!O1572&lt;5,3,'Paraclinicos '!O1572&gt;5,4)</f>
        <v>0</v>
      </c>
      <c r="R1637" t="str" cm="1">
        <f t="array" ref="R1637">_xlfn.IFS('Paraclinicos '!J1572="","",'Paraclinicos '!J1572&lt;1.2,0,'Paraclinicos '!J1572&lt;2,1,'Paraclinicos '!J1572&lt;6,2,'Paraclinicos '!J1572&lt;12,3,'Paraclinicos '!J1572&gt;=12,4)</f>
        <v/>
      </c>
      <c r="S1637" cm="1">
        <f t="array" ref="S1637">_xlfn.IFS('Paraclinicos '!Y1572="","",'Paraclinicos '!Y1572&lt;70,1,'Paraclinicos '!Y1572&gt;=70,0)</f>
        <v>0</v>
      </c>
      <c r="T1637" cm="1">
        <f t="array" ref="T1637">_xlfn.IFS('Paraclinicos '!W1572="","",'Paraclinicos '!W1572&lt;6,4,'Paraclinicos '!W1572&lt;10,3,'Paraclinicos '!W1572&lt;13,2,'Paraclinicos '!W1572&lt;15,1,'Paraclinicos '!W1572=15,0)</f>
        <v>2</v>
      </c>
      <c r="U1637" s="54">
        <f t="shared" si="75"/>
        <v>3</v>
      </c>
      <c r="V1637" cm="1">
        <f t="array" ref="V1637">_xlfn.IFS('Paraclinicos '!S1572="","",OR('Paraclinicos '!S1572&lt;=8,'Paraclinicos '!S1572&gt;=25),3,'Paraclinicos '!S1572&lt;12,1,'Paraclinicos '!S1572&lt;21,0,'Paraclinicos '!S1572&lt;25,2)</f>
        <v>2</v>
      </c>
      <c r="W1637" t="str">
        <f>IFERROR(IF(INDEX('BD Demog para scores enalazar'!Y$2:'BD Demog para scores enalazar'!Y$3000,MATCH(Formulas!A1637,'BD Demog para scores enalazar'!A$2:'BD Demog para scores enalazar'!A$3000,0))=1,"SI","NO"),"")</f>
        <v>NO</v>
      </c>
      <c r="X1637" s="9" t="str">
        <f>IFERROR(IF(INDEX('BD Demog para scores enalazar'!AJ$2:'BD Demog para scores enalazar'!AJ$3000,MATCH(Formulas!A1637,'BD Demog para scores enalazar'!A$2:'BD Demog para scores enalazar'!A$3000,0))=1,"SI","NO"),"")</f>
        <v>NO</v>
      </c>
      <c r="Y1637" cm="1">
        <f t="array" ref="Y1637">IF(AND(W1637="NO",X1637="NO"),_xlfn.IFS('Paraclinicos '!K1572&lt;=91,3,'Paraclinicos '!K1572&lt;94,2,'Paraclinicos '!K1572&lt;96,1,'Paraclinicos '!K1572&gt;=96,0),"")</f>
        <v>0</v>
      </c>
      <c r="Z1637" t="str" cm="1">
        <f t="array" ref="Z1637">IF(OR(W1637="SI",X1637="SI"),_xlfn.IFS(OR(AND('Paraclinicos '!K1573&lt;=83),AND('Paraclinicos '!K1573&gt;=97,AA1637=2)),3,OR(AND('Paraclinicos '!K1573&lt;=86),AND('Paraclinicos '!K1573&gt;=94,AA1637=2)),2,OR(AND('Paraclinicos '!K1573&lt;=88),AND('Paraclinicos '!K1573&gt;=92,AA1637=2)),1,OR(AND('Paraclinicos '!K1573&gt;=88,'Paraclinicos '!K1573&lt;=92),AND('Paraclinicos '!K1573&gt;=93,AA1637=0)),0),"")</f>
        <v/>
      </c>
      <c r="AA1637" cm="1">
        <f t="array" ref="AA1637">_xlfn.IFS('Paraclinicos '!E1572="","",'Paraclinicos '!E1572="Oxigeno",2,'Paraclinicos '!E1572="Aire",0)</f>
        <v>2</v>
      </c>
    </row>
    <row r="1638" spans="1:27" x14ac:dyDescent="0.25">
      <c r="A1638">
        <f>'Paraclinicos '!A1573</f>
        <v>579</v>
      </c>
      <c r="B1638" s="3">
        <f>'Paraclinicos '!R1573</f>
        <v>44350</v>
      </c>
      <c r="C1638" cm="1">
        <f t="array" ref="C1638">_xlfn.IFS('Paraclinicos '!Q1573="","",'Paraclinicos '!Q1573&gt;60,3,'Paraclinicos '!Q1573&lt;=60,1)</f>
        <v>1</v>
      </c>
      <c r="D1638" t="str">
        <f>IFERROR(IF(INDEX('BD Demog para scores enalazar'!BC$2:BC$3000,MATCH(Formulas!A1638,'BD Demog para scores enalazar'!A$2:A$3000,0))=0,"SI","NO"),"")</f>
        <v>SI</v>
      </c>
      <c r="E1638" cm="1">
        <f t="array" ref="E1638">_xlfn.IFS(D1638="","",D1638="SI",4,D1638="NO",1)</f>
        <v>4</v>
      </c>
      <c r="F1638" cm="1">
        <f t="array" ref="F1638">_xlfn.IFS('Paraclinicos '!B1573="","",'Paraclinicos '!B1573&gt;1,1,'Paraclinicos '!B1573&lt;=1,3)</f>
        <v>3</v>
      </c>
      <c r="G1638" t="str" cm="1">
        <f t="array" ref="G1638">_xlfn.IFS('Paraclinicos '!D1573="","",AND('Paraclinicos '!D1573&gt;=250,'Paraclinicos '!D1573&lt;=500),2,'Paraclinicos '!D1573&gt;500,3,'Paraclinicos '!D1573&lt;250,1)</f>
        <v/>
      </c>
      <c r="H1638" s="50">
        <f t="shared" si="76"/>
        <v>8</v>
      </c>
      <c r="I1638" cm="1">
        <f t="array" ref="I1638">_xlfn.IFS('Paraclinicos '!Q1573="","",'Paraclinicos '!Q1573&gt;=65,1,'Paraclinicos '!Q1573&lt;65,0)</f>
        <v>0</v>
      </c>
      <c r="J1638" cm="1">
        <f t="array" ref="J1638">_xlfn.IFS('Paraclinicos '!I1573="","",'Paraclinicos '!I1573&gt;7,1,'Paraclinicos '!I1573&lt;=7,0)</f>
        <v>1</v>
      </c>
      <c r="K1638" cm="1">
        <f t="array" ref="K1638">_xlfn.IFS('Paraclinicos '!W1573="","",'Paraclinicos '!W1573&lt;=8,1,'Paraclinicos '!W1573&gt;8,0)</f>
        <v>0</v>
      </c>
      <c r="L1638" cm="1">
        <f t="array" ref="L1638">_xlfn.IFS('Paraclinicos '!S1573="","",'Paraclinicos '!S1573&gt;=30,1,'Paraclinicos '!S1573&lt;30,0)</f>
        <v>0</v>
      </c>
      <c r="M1638" cm="1">
        <f t="array" ref="M1638">_xlfn.IFS(OR('Paraclinicos '!T1573="",'Paraclinicos '!U1573=""),"",OR('Paraclinicos '!T1573&lt;=90,'Paraclinicos '!U1573&lt;=60),1,OR('Paraclinicos '!T1573&gt;90,'Paraclinicos '!U1573&gt;60),0)</f>
        <v>0</v>
      </c>
      <c r="N1638" s="45">
        <f t="shared" si="77"/>
        <v>2</v>
      </c>
      <c r="O1638" cm="1">
        <f t="array" ref="O1638">_xlfn.IFS(OR('Paraclinicos '!M1573="",'Paraclinicos '!N1573="",'Paraclinicos '!N1573=0),"",'Paraclinicos '!M1573/'Paraclinicos '!N1573&lt;100,4,'Paraclinicos '!M1573/'Paraclinicos '!N1573&lt;200,3,'Paraclinicos '!M1573/'Paraclinicos '!N1573&lt;300,2,'Paraclinicos '!M1573/'Paraclinicos '!N1573&lt;400,1,'Paraclinicos '!M1573/'Paraclinicos '!N1573&gt;=400,0)</f>
        <v>1</v>
      </c>
      <c r="P1638" cm="1">
        <f t="array" ref="P1638">_xlfn.IFS('Paraclinicos '!C1573="","",'Paraclinicos '!C1573&lt;20,4,'Paraclinicos '!C1573&lt;50,3,'Paraclinicos '!C1573&lt;100,2,'Paraclinicos '!C1573&lt;150,1,'Paraclinicos '!C1573&gt;150,0)</f>
        <v>0</v>
      </c>
      <c r="Q1638" cm="1">
        <f t="array" ref="Q1638">_xlfn.IFS('Paraclinicos '!O1573="","",'Paraclinicos '!O1573&lt;1.2,0,'Paraclinicos '!O1573&lt;2,1,'Paraclinicos '!O1573&lt;3.5,2,'Paraclinicos '!O1573&lt;5,3,'Paraclinicos '!O1573&gt;5,4)</f>
        <v>0</v>
      </c>
      <c r="R1638" t="str" cm="1">
        <f t="array" ref="R1638">_xlfn.IFS('Paraclinicos '!J1573="","",'Paraclinicos '!J1573&lt;1.2,0,'Paraclinicos '!J1573&lt;2,1,'Paraclinicos '!J1573&lt;6,2,'Paraclinicos '!J1573&lt;12,3,'Paraclinicos '!J1573&gt;=12,4)</f>
        <v/>
      </c>
      <c r="S1638" cm="1">
        <f t="array" ref="S1638">_xlfn.IFS('Paraclinicos '!Y1573="","",'Paraclinicos '!Y1573&lt;70,1,'Paraclinicos '!Y1573&gt;=70,0)</f>
        <v>0</v>
      </c>
      <c r="T1638" cm="1">
        <f t="array" ref="T1638">_xlfn.IFS('Paraclinicos '!W1573="","",'Paraclinicos '!W1573&lt;6,4,'Paraclinicos '!W1573&lt;10,3,'Paraclinicos '!W1573&lt;13,2,'Paraclinicos '!W1573&lt;15,1,'Paraclinicos '!W1573=15,0)</f>
        <v>2</v>
      </c>
      <c r="U1638" s="54">
        <f t="shared" si="75"/>
        <v>3</v>
      </c>
      <c r="V1638" cm="1">
        <f t="array" ref="V1638">_xlfn.IFS('Paraclinicos '!S1573="","",OR('Paraclinicos '!S1573&lt;=8,'Paraclinicos '!S1573&gt;=25),3,'Paraclinicos '!S1573&lt;12,1,'Paraclinicos '!S1573&lt;21,0,'Paraclinicos '!S1573&lt;25,2)</f>
        <v>2</v>
      </c>
      <c r="W1638" t="str">
        <f>IFERROR(IF(INDEX('BD Demog para scores enalazar'!Y$2:'BD Demog para scores enalazar'!Y$3000,MATCH(Formulas!A1638,'BD Demog para scores enalazar'!A$2:'BD Demog para scores enalazar'!A$3000,0))=1,"SI","NO"),"")</f>
        <v>NO</v>
      </c>
      <c r="X1638" s="9" t="str">
        <f>IFERROR(IF(INDEX('BD Demog para scores enalazar'!AJ$2:'BD Demog para scores enalazar'!AJ$3000,MATCH(Formulas!A1638,'BD Demog para scores enalazar'!A$2:'BD Demog para scores enalazar'!A$3000,0))=1,"SI","NO"),"")</f>
        <v>NO</v>
      </c>
      <c r="Y1638" cm="1">
        <f t="array" ref="Y1638">IF(AND(W1638="NO",X1638="NO"),_xlfn.IFS('Paraclinicos '!K1573&lt;=91,3,'Paraclinicos '!K1573&lt;94,2,'Paraclinicos '!K1573&lt;96,1,'Paraclinicos '!K1573&gt;=96,0),"")</f>
        <v>3</v>
      </c>
      <c r="Z1638" t="str" cm="1">
        <f t="array" ref="Z1638">IF(OR(W1638="SI",X1638="SI"),_xlfn.IFS(OR(AND('Paraclinicos '!K1574&lt;=83),AND('Paraclinicos '!K1574&gt;=97,AA1638=2)),3,OR(AND('Paraclinicos '!K1574&lt;=86),AND('Paraclinicos '!K1574&gt;=94,AA1638=2)),2,OR(AND('Paraclinicos '!K1574&lt;=88),AND('Paraclinicos '!K1574&gt;=92,AA1638=2)),1,OR(AND('Paraclinicos '!K1574&gt;=88,'Paraclinicos '!K1574&lt;=92),AND('Paraclinicos '!K1574&gt;=93,AA1638=0)),0),"")</f>
        <v/>
      </c>
      <c r="AA1638" cm="1">
        <f t="array" ref="AA1638">_xlfn.IFS('Paraclinicos '!E1573="","",'Paraclinicos '!E1573="Oxigeno",2,'Paraclinicos '!E1573="Aire",0)</f>
        <v>2</v>
      </c>
    </row>
    <row r="1639" spans="1:27" x14ac:dyDescent="0.25">
      <c r="A1639">
        <f>'Paraclinicos '!A1574</f>
        <v>579</v>
      </c>
      <c r="B1639" s="3">
        <f>'Paraclinicos '!R1574</f>
        <v>44351</v>
      </c>
      <c r="C1639" cm="1">
        <f t="array" ref="C1639">_xlfn.IFS('Paraclinicos '!Q1574="","",'Paraclinicos '!Q1574&gt;60,3,'Paraclinicos '!Q1574&lt;=60,1)</f>
        <v>1</v>
      </c>
      <c r="D1639" t="str">
        <f>IFERROR(IF(INDEX('BD Demog para scores enalazar'!BC$2:BC$3000,MATCH(Formulas!A1639,'BD Demog para scores enalazar'!A$2:A$3000,0))=0,"SI","NO"),"")</f>
        <v>SI</v>
      </c>
      <c r="E1639" cm="1">
        <f t="array" ref="E1639">_xlfn.IFS(D1639="","",D1639="SI",4,D1639="NO",1)</f>
        <v>4</v>
      </c>
      <c r="F1639" cm="1">
        <f t="array" ref="F1639">_xlfn.IFS('Paraclinicos '!B1574="","",'Paraclinicos '!B1574&gt;1,1,'Paraclinicos '!B1574&lt;=1,3)</f>
        <v>3</v>
      </c>
      <c r="G1639" t="str" cm="1">
        <f t="array" ref="G1639">_xlfn.IFS('Paraclinicos '!D1574="","",AND('Paraclinicos '!D1574&gt;=250,'Paraclinicos '!D1574&lt;=500),2,'Paraclinicos '!D1574&gt;500,3,'Paraclinicos '!D1574&lt;250,1)</f>
        <v/>
      </c>
      <c r="H1639" s="50">
        <f t="shared" si="76"/>
        <v>8</v>
      </c>
      <c r="I1639" cm="1">
        <f t="array" ref="I1639">_xlfn.IFS('Paraclinicos '!Q1574="","",'Paraclinicos '!Q1574&gt;=65,1,'Paraclinicos '!Q1574&lt;65,0)</f>
        <v>0</v>
      </c>
      <c r="J1639" cm="1">
        <f t="array" ref="J1639">_xlfn.IFS('Paraclinicos '!I1574="","",'Paraclinicos '!I1574&gt;7,1,'Paraclinicos '!I1574&lt;=7,0)</f>
        <v>1</v>
      </c>
      <c r="K1639" cm="1">
        <f t="array" ref="K1639">_xlfn.IFS('Paraclinicos '!W1574="","",'Paraclinicos '!W1574&lt;=8,1,'Paraclinicos '!W1574&gt;8,0)</f>
        <v>0</v>
      </c>
      <c r="L1639" cm="1">
        <f t="array" ref="L1639">_xlfn.IFS('Paraclinicos '!S1574="","",'Paraclinicos '!S1574&gt;=30,1,'Paraclinicos '!S1574&lt;30,0)</f>
        <v>0</v>
      </c>
      <c r="M1639" cm="1">
        <f t="array" ref="M1639">_xlfn.IFS(OR('Paraclinicos '!T1574="",'Paraclinicos '!U1574=""),"",OR('Paraclinicos '!T1574&lt;=90,'Paraclinicos '!U1574&lt;=60),1,OR('Paraclinicos '!T1574&gt;90,'Paraclinicos '!U1574&gt;60),0)</f>
        <v>0</v>
      </c>
      <c r="N1639" s="45">
        <f t="shared" si="77"/>
        <v>2</v>
      </c>
      <c r="O1639" cm="1">
        <f t="array" ref="O1639">_xlfn.IFS(OR('Paraclinicos '!M1574="",'Paraclinicos '!N1574="",'Paraclinicos '!N1574=0),"",'Paraclinicos '!M1574/'Paraclinicos '!N1574&lt;100,4,'Paraclinicos '!M1574/'Paraclinicos '!N1574&lt;200,3,'Paraclinicos '!M1574/'Paraclinicos '!N1574&lt;300,2,'Paraclinicos '!M1574/'Paraclinicos '!N1574&lt;400,1,'Paraclinicos '!M1574/'Paraclinicos '!N1574&gt;=400,0)</f>
        <v>2</v>
      </c>
      <c r="P1639" cm="1">
        <f t="array" ref="P1639">_xlfn.IFS('Paraclinicos '!C1574="","",'Paraclinicos '!C1574&lt;20,4,'Paraclinicos '!C1574&lt;50,3,'Paraclinicos '!C1574&lt;100,2,'Paraclinicos '!C1574&lt;150,1,'Paraclinicos '!C1574&gt;150,0)</f>
        <v>0</v>
      </c>
      <c r="Q1639" cm="1">
        <f t="array" ref="Q1639">_xlfn.IFS('Paraclinicos '!O1574="","",'Paraclinicos '!O1574&lt;1.2,0,'Paraclinicos '!O1574&lt;2,1,'Paraclinicos '!O1574&lt;3.5,2,'Paraclinicos '!O1574&lt;5,3,'Paraclinicos '!O1574&gt;5,4)</f>
        <v>0</v>
      </c>
      <c r="R1639" t="str" cm="1">
        <f t="array" ref="R1639">_xlfn.IFS('Paraclinicos '!J1574="","",'Paraclinicos '!J1574&lt;1.2,0,'Paraclinicos '!J1574&lt;2,1,'Paraclinicos '!J1574&lt;6,2,'Paraclinicos '!J1574&lt;12,3,'Paraclinicos '!J1574&gt;=12,4)</f>
        <v/>
      </c>
      <c r="S1639" cm="1">
        <f t="array" ref="S1639">_xlfn.IFS('Paraclinicos '!Y1574="","",'Paraclinicos '!Y1574&lt;70,1,'Paraclinicos '!Y1574&gt;=70,0)</f>
        <v>0</v>
      </c>
      <c r="T1639" cm="1">
        <f t="array" ref="T1639">_xlfn.IFS('Paraclinicos '!W1574="","",'Paraclinicos '!W1574&lt;6,4,'Paraclinicos '!W1574&lt;10,3,'Paraclinicos '!W1574&lt;13,2,'Paraclinicos '!W1574&lt;15,1,'Paraclinicos '!W1574=15,0)</f>
        <v>2</v>
      </c>
      <c r="U1639" s="54">
        <f t="shared" si="75"/>
        <v>4</v>
      </c>
      <c r="V1639" cm="1">
        <f t="array" ref="V1639">_xlfn.IFS('Paraclinicos '!S1574="","",OR('Paraclinicos '!S1574&lt;=8,'Paraclinicos '!S1574&gt;=25),3,'Paraclinicos '!S1574&lt;12,1,'Paraclinicos '!S1574&lt;21,0,'Paraclinicos '!S1574&lt;25,2)</f>
        <v>0</v>
      </c>
      <c r="W1639" t="str">
        <f>IFERROR(IF(INDEX('BD Demog para scores enalazar'!Y$2:'BD Demog para scores enalazar'!Y$3000,MATCH(Formulas!A1639,'BD Demog para scores enalazar'!A$2:'BD Demog para scores enalazar'!A$3000,0))=1,"SI","NO"),"")</f>
        <v>NO</v>
      </c>
      <c r="X1639" s="9" t="str">
        <f>IFERROR(IF(INDEX('BD Demog para scores enalazar'!AJ$2:'BD Demog para scores enalazar'!AJ$3000,MATCH(Formulas!A1639,'BD Demog para scores enalazar'!A$2:'BD Demog para scores enalazar'!A$3000,0))=1,"SI","NO"),"")</f>
        <v>NO</v>
      </c>
      <c r="Y1639" cm="1">
        <f t="array" ref="Y1639">IF(AND(W1639="NO",X1639="NO"),_xlfn.IFS('Paraclinicos '!K1574&lt;=91,3,'Paraclinicos '!K1574&lt;94,2,'Paraclinicos '!K1574&lt;96,1,'Paraclinicos '!K1574&gt;=96,0),"")</f>
        <v>3</v>
      </c>
      <c r="Z1639" t="str" cm="1">
        <f t="array" ref="Z1639">IF(OR(W1639="SI",X1639="SI"),_xlfn.IFS(OR(AND('Paraclinicos '!K1575&lt;=83),AND('Paraclinicos '!K1575&gt;=97,AA1639=2)),3,OR(AND('Paraclinicos '!K1575&lt;=86),AND('Paraclinicos '!K1575&gt;=94,AA1639=2)),2,OR(AND('Paraclinicos '!K1575&lt;=88),AND('Paraclinicos '!K1575&gt;=92,AA1639=2)),1,OR(AND('Paraclinicos '!K1575&gt;=88,'Paraclinicos '!K1575&lt;=92),AND('Paraclinicos '!K1575&gt;=93,AA1639=0)),0),"")</f>
        <v/>
      </c>
      <c r="AA1639" cm="1">
        <f t="array" ref="AA1639">_xlfn.IFS('Paraclinicos '!E1574="","",'Paraclinicos '!E1574="Oxigeno",2,'Paraclinicos '!E1574="Aire",0)</f>
        <v>2</v>
      </c>
    </row>
    <row r="1640" spans="1:27" x14ac:dyDescent="0.25">
      <c r="A1640">
        <f>'Paraclinicos '!A1575</f>
        <v>579</v>
      </c>
      <c r="B1640" s="3">
        <f>'Paraclinicos '!R1575</f>
        <v>44352</v>
      </c>
      <c r="C1640" cm="1">
        <f t="array" ref="C1640">_xlfn.IFS('Paraclinicos '!Q1575="","",'Paraclinicos '!Q1575&gt;60,3,'Paraclinicos '!Q1575&lt;=60,1)</f>
        <v>1</v>
      </c>
      <c r="D1640" t="str">
        <f>IFERROR(IF(INDEX('BD Demog para scores enalazar'!BC$2:BC$3000,MATCH(Formulas!A1640,'BD Demog para scores enalazar'!A$2:A$3000,0))=0,"SI","NO"),"")</f>
        <v>SI</v>
      </c>
      <c r="E1640" cm="1">
        <f t="array" ref="E1640">_xlfn.IFS(D1640="","",D1640="SI",4,D1640="NO",1)</f>
        <v>4</v>
      </c>
      <c r="F1640" cm="1">
        <f t="array" ref="F1640">_xlfn.IFS('Paraclinicos '!B1575="","",'Paraclinicos '!B1575&gt;1,1,'Paraclinicos '!B1575&lt;=1,3)</f>
        <v>3</v>
      </c>
      <c r="G1640" t="str" cm="1">
        <f t="array" ref="G1640">_xlfn.IFS('Paraclinicos '!D1575="","",AND('Paraclinicos '!D1575&gt;=250,'Paraclinicos '!D1575&lt;=500),2,'Paraclinicos '!D1575&gt;500,3,'Paraclinicos '!D1575&lt;250,1)</f>
        <v/>
      </c>
      <c r="H1640" s="50">
        <f t="shared" si="76"/>
        <v>8</v>
      </c>
      <c r="I1640" cm="1">
        <f t="array" ref="I1640">_xlfn.IFS('Paraclinicos '!Q1575="","",'Paraclinicos '!Q1575&gt;=65,1,'Paraclinicos '!Q1575&lt;65,0)</f>
        <v>0</v>
      </c>
      <c r="J1640" cm="1">
        <f t="array" ref="J1640">_xlfn.IFS('Paraclinicos '!I1575="","",'Paraclinicos '!I1575&gt;7,1,'Paraclinicos '!I1575&lt;=7,0)</f>
        <v>1</v>
      </c>
      <c r="K1640" cm="1">
        <f t="array" ref="K1640">_xlfn.IFS('Paraclinicos '!W1575="","",'Paraclinicos '!W1575&lt;=8,1,'Paraclinicos '!W1575&gt;8,0)</f>
        <v>1</v>
      </c>
      <c r="L1640" cm="1">
        <f t="array" ref="L1640">_xlfn.IFS('Paraclinicos '!S1575="","",'Paraclinicos '!S1575&gt;=30,1,'Paraclinicos '!S1575&lt;30,0)</f>
        <v>0</v>
      </c>
      <c r="M1640" cm="1">
        <f t="array" ref="M1640">_xlfn.IFS(OR('Paraclinicos '!T1575="",'Paraclinicos '!U1575=""),"",OR('Paraclinicos '!T1575&lt;=90,'Paraclinicos '!U1575&lt;=60),1,OR('Paraclinicos '!T1575&gt;90,'Paraclinicos '!U1575&gt;60),0)</f>
        <v>1</v>
      </c>
      <c r="N1640" s="45">
        <f t="shared" si="77"/>
        <v>4</v>
      </c>
      <c r="O1640" cm="1">
        <f t="array" ref="O1640">_xlfn.IFS(OR('Paraclinicos '!M1575="",'Paraclinicos '!N1575="",'Paraclinicos '!N1575=0),"",'Paraclinicos '!M1575/'Paraclinicos '!N1575&lt;100,4,'Paraclinicos '!M1575/'Paraclinicos '!N1575&lt;200,3,'Paraclinicos '!M1575/'Paraclinicos '!N1575&lt;300,2,'Paraclinicos '!M1575/'Paraclinicos '!N1575&lt;400,1,'Paraclinicos '!M1575/'Paraclinicos '!N1575&gt;=400,0)</f>
        <v>2</v>
      </c>
      <c r="P1640" cm="1">
        <f t="array" ref="P1640">_xlfn.IFS('Paraclinicos '!C1575="","",'Paraclinicos '!C1575&lt;20,4,'Paraclinicos '!C1575&lt;50,3,'Paraclinicos '!C1575&lt;100,2,'Paraclinicos '!C1575&lt;150,1,'Paraclinicos '!C1575&gt;150,0)</f>
        <v>0</v>
      </c>
      <c r="Q1640" cm="1">
        <f t="array" ref="Q1640">_xlfn.IFS('Paraclinicos '!O1575="","",'Paraclinicos '!O1575&lt;1.2,0,'Paraclinicos '!O1575&lt;2,1,'Paraclinicos '!O1575&lt;3.5,2,'Paraclinicos '!O1575&lt;5,3,'Paraclinicos '!O1575&gt;5,4)</f>
        <v>0</v>
      </c>
      <c r="R1640" t="str" cm="1">
        <f t="array" ref="R1640">_xlfn.IFS('Paraclinicos '!J1575="","",'Paraclinicos '!J1575&lt;1.2,0,'Paraclinicos '!J1575&lt;2,1,'Paraclinicos '!J1575&lt;6,2,'Paraclinicos '!J1575&lt;12,3,'Paraclinicos '!J1575&gt;=12,4)</f>
        <v/>
      </c>
      <c r="S1640" cm="1">
        <f t="array" ref="S1640">_xlfn.IFS('Paraclinicos '!Y1575="","",'Paraclinicos '!Y1575&lt;70,1,'Paraclinicos '!Y1575&gt;=70,0)</f>
        <v>1</v>
      </c>
      <c r="T1640" cm="1">
        <f t="array" ref="T1640">_xlfn.IFS('Paraclinicos '!W1575="","",'Paraclinicos '!W1575&lt;6,4,'Paraclinicos '!W1575&lt;10,3,'Paraclinicos '!W1575&lt;13,2,'Paraclinicos '!W1575&lt;15,1,'Paraclinicos '!W1575=15,0)</f>
        <v>3</v>
      </c>
      <c r="U1640" s="54">
        <f t="shared" si="75"/>
        <v>6</v>
      </c>
      <c r="V1640" cm="1">
        <f t="array" ref="V1640">_xlfn.IFS('Paraclinicos '!S1575="","",OR('Paraclinicos '!S1575&lt;=8,'Paraclinicos '!S1575&gt;=25),3,'Paraclinicos '!S1575&lt;12,1,'Paraclinicos '!S1575&lt;21,0,'Paraclinicos '!S1575&lt;25,2)</f>
        <v>0</v>
      </c>
      <c r="W1640" t="str">
        <f>IFERROR(IF(INDEX('BD Demog para scores enalazar'!Y$2:'BD Demog para scores enalazar'!Y$3000,MATCH(Formulas!A1640,'BD Demog para scores enalazar'!A$2:'BD Demog para scores enalazar'!A$3000,0))=1,"SI","NO"),"")</f>
        <v>NO</v>
      </c>
      <c r="X1640" s="9" t="str">
        <f>IFERROR(IF(INDEX('BD Demog para scores enalazar'!AJ$2:'BD Demog para scores enalazar'!AJ$3000,MATCH(Formulas!A1640,'BD Demog para scores enalazar'!A$2:'BD Demog para scores enalazar'!A$3000,0))=1,"SI","NO"),"")</f>
        <v>NO</v>
      </c>
      <c r="Y1640" cm="1">
        <f t="array" ref="Y1640">IF(AND(W1640="NO",X1640="NO"),_xlfn.IFS('Paraclinicos '!K1575&lt;=91,3,'Paraclinicos '!K1575&lt;94,2,'Paraclinicos '!K1575&lt;96,1,'Paraclinicos '!K1575&gt;=96,0),"")</f>
        <v>3</v>
      </c>
      <c r="Z1640" t="str" cm="1">
        <f t="array" ref="Z1640">IF(OR(W1640="SI",X1640="SI"),_xlfn.IFS(OR(AND('Paraclinicos '!K1576&lt;=83),AND('Paraclinicos '!K1576&gt;=97,AA1640=2)),3,OR(AND('Paraclinicos '!K1576&lt;=86),AND('Paraclinicos '!K1576&gt;=94,AA1640=2)),2,OR(AND('Paraclinicos '!K1576&lt;=88),AND('Paraclinicos '!K1576&gt;=92,AA1640=2)),1,OR(AND('Paraclinicos '!K1576&gt;=88,'Paraclinicos '!K1576&lt;=92),AND('Paraclinicos '!K1576&gt;=93,AA1640=0)),0),"")</f>
        <v/>
      </c>
      <c r="AA1640" cm="1">
        <f t="array" ref="AA1640">_xlfn.IFS('Paraclinicos '!E1575="","",'Paraclinicos '!E1575="Oxigeno",2,'Paraclinicos '!E1575="Aire",0)</f>
        <v>2</v>
      </c>
    </row>
    <row r="1641" spans="1:27" x14ac:dyDescent="0.25">
      <c r="A1641">
        <f>'Paraclinicos '!A1576</f>
        <v>579</v>
      </c>
      <c r="B1641" s="3">
        <f>'Paraclinicos '!R1576</f>
        <v>44353</v>
      </c>
      <c r="C1641" cm="1">
        <f t="array" ref="C1641">_xlfn.IFS('Paraclinicos '!Q1576="","",'Paraclinicos '!Q1576&gt;60,3,'Paraclinicos '!Q1576&lt;=60,1)</f>
        <v>1</v>
      </c>
      <c r="D1641" t="str">
        <f>IFERROR(IF(INDEX('BD Demog para scores enalazar'!BC$2:BC$3000,MATCH(Formulas!A1641,'BD Demog para scores enalazar'!A$2:A$3000,0))=0,"SI","NO"),"")</f>
        <v>SI</v>
      </c>
      <c r="E1641" cm="1">
        <f t="array" ref="E1641">_xlfn.IFS(D1641="","",D1641="SI",4,D1641="NO",1)</f>
        <v>4</v>
      </c>
      <c r="F1641" cm="1">
        <f t="array" ref="F1641">_xlfn.IFS('Paraclinicos '!B1576="","",'Paraclinicos '!B1576&gt;1,1,'Paraclinicos '!B1576&lt;=1,3)</f>
        <v>3</v>
      </c>
      <c r="G1641" t="str" cm="1">
        <f t="array" ref="G1641">_xlfn.IFS('Paraclinicos '!D1576="","",AND('Paraclinicos '!D1576&gt;=250,'Paraclinicos '!D1576&lt;=500),2,'Paraclinicos '!D1576&gt;500,3,'Paraclinicos '!D1576&lt;250,1)</f>
        <v/>
      </c>
      <c r="H1641" s="50">
        <f t="shared" si="76"/>
        <v>8</v>
      </c>
      <c r="I1641" cm="1">
        <f t="array" ref="I1641">_xlfn.IFS('Paraclinicos '!Q1576="","",'Paraclinicos '!Q1576&gt;=65,1,'Paraclinicos '!Q1576&lt;65,0)</f>
        <v>0</v>
      </c>
      <c r="J1641" cm="1">
        <f t="array" ref="J1641">_xlfn.IFS('Paraclinicos '!I1576="","",'Paraclinicos '!I1576&gt;7,1,'Paraclinicos '!I1576&lt;=7,0)</f>
        <v>1</v>
      </c>
      <c r="K1641" cm="1">
        <f t="array" ref="K1641">_xlfn.IFS('Paraclinicos '!W1576="","",'Paraclinicos '!W1576&lt;=8,1,'Paraclinicos '!W1576&gt;8,0)</f>
        <v>1</v>
      </c>
      <c r="L1641" cm="1">
        <f t="array" ref="L1641">_xlfn.IFS('Paraclinicos '!S1576="","",'Paraclinicos '!S1576&gt;=30,1,'Paraclinicos '!S1576&lt;30,0)</f>
        <v>0</v>
      </c>
      <c r="M1641" cm="1">
        <f t="array" ref="M1641">_xlfn.IFS(OR('Paraclinicos '!T1576="",'Paraclinicos '!U1576=""),"",OR('Paraclinicos '!T1576&lt;=90,'Paraclinicos '!U1576&lt;=60),1,OR('Paraclinicos '!T1576&gt;90,'Paraclinicos '!U1576&gt;60),0)</f>
        <v>0</v>
      </c>
      <c r="N1641" s="45">
        <f t="shared" si="77"/>
        <v>5</v>
      </c>
      <c r="O1641" cm="1">
        <f t="array" ref="O1641">_xlfn.IFS(OR('Paraclinicos '!M1576="",'Paraclinicos '!N1576="",'Paraclinicos '!N1576=0),"",'Paraclinicos '!M1576/'Paraclinicos '!N1576&lt;100,4,'Paraclinicos '!M1576/'Paraclinicos '!N1576&lt;200,3,'Paraclinicos '!M1576/'Paraclinicos '!N1576&lt;300,2,'Paraclinicos '!M1576/'Paraclinicos '!N1576&lt;400,1,'Paraclinicos '!M1576/'Paraclinicos '!N1576&gt;=400,0)</f>
        <v>2</v>
      </c>
      <c r="P1641" cm="1">
        <f t="array" ref="P1641">_xlfn.IFS('Paraclinicos '!C1576="","",'Paraclinicos '!C1576&lt;20,4,'Paraclinicos '!C1576&lt;50,3,'Paraclinicos '!C1576&lt;100,2,'Paraclinicos '!C1576&lt;150,1,'Paraclinicos '!C1576&gt;150,0)</f>
        <v>0</v>
      </c>
      <c r="Q1641" cm="1">
        <f t="array" ref="Q1641">_xlfn.IFS('Paraclinicos '!O1576="","",'Paraclinicos '!O1576&lt;1.2,0,'Paraclinicos '!O1576&lt;2,1,'Paraclinicos '!O1576&lt;3.5,2,'Paraclinicos '!O1576&lt;5,3,'Paraclinicos '!O1576&gt;5,4)</f>
        <v>0</v>
      </c>
      <c r="R1641" cm="1">
        <f t="array" ref="R1641">_xlfn.IFS('Paraclinicos '!J1576="","",'Paraclinicos '!J1576&lt;1.2,0,'Paraclinicos '!J1576&lt;2,1,'Paraclinicos '!J1576&lt;6,2,'Paraclinicos '!J1576&lt;12,3,'Paraclinicos '!J1576&gt;=12,4)</f>
        <v>0</v>
      </c>
      <c r="S1641" cm="1">
        <f t="array" ref="S1641">_xlfn.IFS('Paraclinicos '!Y1576="","",'Paraclinicos '!Y1576&lt;70,1,'Paraclinicos '!Y1576&gt;=70,0)</f>
        <v>0</v>
      </c>
      <c r="T1641" cm="1">
        <f t="array" ref="T1641">_xlfn.IFS('Paraclinicos '!W1576="","",'Paraclinicos '!W1576&lt;6,4,'Paraclinicos '!W1576&lt;10,3,'Paraclinicos '!W1576&lt;13,2,'Paraclinicos '!W1576&lt;15,1,'Paraclinicos '!W1576=15,0)</f>
        <v>4</v>
      </c>
      <c r="U1641" s="54">
        <f t="shared" si="75"/>
        <v>6</v>
      </c>
      <c r="V1641" cm="1">
        <f t="array" ref="V1641">_xlfn.IFS('Paraclinicos '!S1576="","",OR('Paraclinicos '!S1576&lt;=8,'Paraclinicos '!S1576&gt;=25),3,'Paraclinicos '!S1576&lt;12,1,'Paraclinicos '!S1576&lt;21,0,'Paraclinicos '!S1576&lt;25,2)</f>
        <v>0</v>
      </c>
      <c r="W1641" t="str">
        <f>IFERROR(IF(INDEX('BD Demog para scores enalazar'!Y$2:'BD Demog para scores enalazar'!Y$3000,MATCH(Formulas!A1641,'BD Demog para scores enalazar'!A$2:'BD Demog para scores enalazar'!A$3000,0))=1,"SI","NO"),"")</f>
        <v>NO</v>
      </c>
      <c r="X1641" s="9" t="str">
        <f>IFERROR(IF(INDEX('BD Demog para scores enalazar'!AJ$2:'BD Demog para scores enalazar'!AJ$3000,MATCH(Formulas!A1641,'BD Demog para scores enalazar'!A$2:'BD Demog para scores enalazar'!A$3000,0))=1,"SI","NO"),"")</f>
        <v>NO</v>
      </c>
      <c r="Y1641" cm="1">
        <f t="array" ref="Y1641">IF(AND(W1641="NO",X1641="NO"),_xlfn.IFS('Paraclinicos '!K1576&lt;=91,3,'Paraclinicos '!K1576&lt;94,2,'Paraclinicos '!K1576&lt;96,1,'Paraclinicos '!K1576&gt;=96,0),"")</f>
        <v>2</v>
      </c>
      <c r="Z1641" t="str" cm="1">
        <f t="array" ref="Z1641">IF(OR(W1641="SI",X1641="SI"),_xlfn.IFS(OR(AND('Paraclinicos '!K1577&lt;=83),AND('Paraclinicos '!K1577&gt;=97,AA1641=2)),3,OR(AND('Paraclinicos '!K1577&lt;=86),AND('Paraclinicos '!K1577&gt;=94,AA1641=2)),2,OR(AND('Paraclinicos '!K1577&lt;=88),AND('Paraclinicos '!K1577&gt;=92,AA1641=2)),1,OR(AND('Paraclinicos '!K1577&gt;=88,'Paraclinicos '!K1577&lt;=92),AND('Paraclinicos '!K1577&gt;=93,AA1641=0)),0),"")</f>
        <v/>
      </c>
      <c r="AA1641" cm="1">
        <f t="array" ref="AA1641">_xlfn.IFS('Paraclinicos '!E1576="","",'Paraclinicos '!E1576="Oxigeno",2,'Paraclinicos '!E1576="Aire",0)</f>
        <v>2</v>
      </c>
    </row>
    <row r="1642" spans="1:27" x14ac:dyDescent="0.25">
      <c r="A1642">
        <f>'Paraclinicos '!A1577</f>
        <v>579</v>
      </c>
      <c r="B1642" s="3">
        <f>'Paraclinicos '!R1577</f>
        <v>44354</v>
      </c>
      <c r="C1642" cm="1">
        <f t="array" ref="C1642">_xlfn.IFS('Paraclinicos '!Q1577="","",'Paraclinicos '!Q1577&gt;60,3,'Paraclinicos '!Q1577&lt;=60,1)</f>
        <v>1</v>
      </c>
      <c r="D1642" t="str">
        <f>IFERROR(IF(INDEX('BD Demog para scores enalazar'!BC$2:BC$3000,MATCH(Formulas!A1642,'BD Demog para scores enalazar'!A$2:A$3000,0))=0,"SI","NO"),"")</f>
        <v>SI</v>
      </c>
      <c r="E1642" cm="1">
        <f t="array" ref="E1642">_xlfn.IFS(D1642="","",D1642="SI",4,D1642="NO",1)</f>
        <v>4</v>
      </c>
      <c r="F1642" cm="1">
        <f t="array" ref="F1642">_xlfn.IFS('Paraclinicos '!B1577="","",'Paraclinicos '!B1577&gt;1,1,'Paraclinicos '!B1577&lt;=1,3)</f>
        <v>3</v>
      </c>
      <c r="G1642" t="str" cm="1">
        <f t="array" ref="G1642">_xlfn.IFS('Paraclinicos '!D1577="","",AND('Paraclinicos '!D1577&gt;=250,'Paraclinicos '!D1577&lt;=500),2,'Paraclinicos '!D1577&gt;500,3,'Paraclinicos '!D1577&lt;250,1)</f>
        <v/>
      </c>
      <c r="H1642" s="50">
        <f t="shared" si="76"/>
        <v>8</v>
      </c>
      <c r="I1642" cm="1">
        <f t="array" ref="I1642">_xlfn.IFS('Paraclinicos '!Q1577="","",'Paraclinicos '!Q1577&gt;=65,1,'Paraclinicos '!Q1577&lt;65,0)</f>
        <v>0</v>
      </c>
      <c r="J1642" cm="1">
        <f t="array" ref="J1642">_xlfn.IFS('Paraclinicos '!I1577="","",'Paraclinicos '!I1577&gt;7,1,'Paraclinicos '!I1577&lt;=7,0)</f>
        <v>1</v>
      </c>
      <c r="K1642" cm="1">
        <f t="array" ref="K1642">_xlfn.IFS('Paraclinicos '!W1577="","",'Paraclinicos '!W1577&lt;=8,1,'Paraclinicos '!W1577&gt;8,0)</f>
        <v>1</v>
      </c>
      <c r="L1642" cm="1">
        <f t="array" ref="L1642">_xlfn.IFS('Paraclinicos '!S1577="","",'Paraclinicos '!S1577&gt;=30,1,'Paraclinicos '!S1577&lt;30,0)</f>
        <v>0</v>
      </c>
      <c r="M1642" cm="1">
        <f t="array" ref="M1642">_xlfn.IFS(OR('Paraclinicos '!T1577="",'Paraclinicos '!U1577=""),"",OR('Paraclinicos '!T1577&lt;=90,'Paraclinicos '!U1577&lt;=60),1,OR('Paraclinicos '!T1577&gt;90,'Paraclinicos '!U1577&gt;60),0)</f>
        <v>0</v>
      </c>
      <c r="N1642" s="45">
        <f t="shared" si="77"/>
        <v>4</v>
      </c>
      <c r="O1642" cm="1">
        <f t="array" ref="O1642">_xlfn.IFS(OR('Paraclinicos '!M1577="",'Paraclinicos '!N1577="",'Paraclinicos '!N1577=0),"",'Paraclinicos '!M1577/'Paraclinicos '!N1577&lt;100,4,'Paraclinicos '!M1577/'Paraclinicos '!N1577&lt;200,3,'Paraclinicos '!M1577/'Paraclinicos '!N1577&lt;300,2,'Paraclinicos '!M1577/'Paraclinicos '!N1577&lt;400,1,'Paraclinicos '!M1577/'Paraclinicos '!N1577&gt;=400,0)</f>
        <v>2</v>
      </c>
      <c r="P1642" cm="1">
        <f t="array" ref="P1642">_xlfn.IFS('Paraclinicos '!C1577="","",'Paraclinicos '!C1577&lt;20,4,'Paraclinicos '!C1577&lt;50,3,'Paraclinicos '!C1577&lt;100,2,'Paraclinicos '!C1577&lt;150,1,'Paraclinicos '!C1577&gt;150,0)</f>
        <v>0</v>
      </c>
      <c r="Q1642" cm="1">
        <f t="array" ref="Q1642">_xlfn.IFS('Paraclinicos '!O1577="","",'Paraclinicos '!O1577&lt;1.2,0,'Paraclinicos '!O1577&lt;2,1,'Paraclinicos '!O1577&lt;3.5,2,'Paraclinicos '!O1577&lt;5,3,'Paraclinicos '!O1577&gt;5,4)</f>
        <v>0</v>
      </c>
      <c r="R1642" cm="1">
        <f t="array" ref="R1642">_xlfn.IFS('Paraclinicos '!J1577="","",'Paraclinicos '!J1577&lt;1.2,0,'Paraclinicos '!J1577&lt;2,1,'Paraclinicos '!J1577&lt;6,2,'Paraclinicos '!J1577&lt;12,3,'Paraclinicos '!J1577&gt;=12,4)</f>
        <v>0</v>
      </c>
      <c r="S1642" cm="1">
        <f t="array" ref="S1642">_xlfn.IFS('Paraclinicos '!Y1577="","",'Paraclinicos '!Y1577&lt;70,1,'Paraclinicos '!Y1577&gt;=70,0)</f>
        <v>0</v>
      </c>
      <c r="T1642" cm="1">
        <f t="array" ref="T1642">_xlfn.IFS('Paraclinicos '!W1577="","",'Paraclinicos '!W1577&lt;6,4,'Paraclinicos '!W1577&lt;10,3,'Paraclinicos '!W1577&lt;13,2,'Paraclinicos '!W1577&lt;15,1,'Paraclinicos '!W1577=15,0)</f>
        <v>4</v>
      </c>
      <c r="U1642" s="54">
        <f t="shared" si="75"/>
        <v>6</v>
      </c>
      <c r="V1642" cm="1">
        <f t="array" ref="V1642">_xlfn.IFS('Paraclinicos '!S1577="","",OR('Paraclinicos '!S1577&lt;=8,'Paraclinicos '!S1577&gt;=25),3,'Paraclinicos '!S1577&lt;12,1,'Paraclinicos '!S1577&lt;21,0,'Paraclinicos '!S1577&lt;25,2)</f>
        <v>1</v>
      </c>
      <c r="W1642" t="str">
        <f>IFERROR(IF(INDEX('BD Demog para scores enalazar'!Y$2:'BD Demog para scores enalazar'!Y$3000,MATCH(Formulas!A1642,'BD Demog para scores enalazar'!A$2:'BD Demog para scores enalazar'!A$3000,0))=1,"SI","NO"),"")</f>
        <v>NO</v>
      </c>
      <c r="X1642" s="9" t="str">
        <f>IFERROR(IF(INDEX('BD Demog para scores enalazar'!AJ$2:'BD Demog para scores enalazar'!AJ$3000,MATCH(Formulas!A1642,'BD Demog para scores enalazar'!A$2:'BD Demog para scores enalazar'!A$3000,0))=1,"SI","NO"),"")</f>
        <v>NO</v>
      </c>
      <c r="Y1642" cm="1">
        <f t="array" ref="Y1642">IF(AND(W1642="NO",X1642="NO"),_xlfn.IFS('Paraclinicos '!K1577&lt;=91,3,'Paraclinicos '!K1577&lt;94,2,'Paraclinicos '!K1577&lt;96,1,'Paraclinicos '!K1577&gt;=96,0),"")</f>
        <v>3</v>
      </c>
      <c r="Z1642" t="str" cm="1">
        <f t="array" ref="Z1642">IF(OR(W1642="SI",X1642="SI"),_xlfn.IFS(OR(AND('Paraclinicos '!K1578&lt;=83),AND('Paraclinicos '!K1578&gt;=97,AA1642=2)),3,OR(AND('Paraclinicos '!K1578&lt;=86),AND('Paraclinicos '!K1578&gt;=94,AA1642=2)),2,OR(AND('Paraclinicos '!K1578&lt;=88),AND('Paraclinicos '!K1578&gt;=92,AA1642=2)),1,OR(AND('Paraclinicos '!K1578&gt;=88,'Paraclinicos '!K1578&lt;=92),AND('Paraclinicos '!K1578&gt;=93,AA1642=0)),0),"")</f>
        <v/>
      </c>
      <c r="AA1642" cm="1">
        <f t="array" ref="AA1642">_xlfn.IFS('Paraclinicos '!E1577="","",'Paraclinicos '!E1577="Oxigeno",2,'Paraclinicos '!E1577="Aire",0)</f>
        <v>2</v>
      </c>
    </row>
    <row r="1643" spans="1:27" x14ac:dyDescent="0.25">
      <c r="A1643">
        <f>'Paraclinicos '!A1578</f>
        <v>579</v>
      </c>
      <c r="B1643" s="3">
        <f>'Paraclinicos '!R1578</f>
        <v>44356</v>
      </c>
      <c r="C1643" cm="1">
        <f t="array" ref="C1643">_xlfn.IFS('Paraclinicos '!Q1578="","",'Paraclinicos '!Q1578&gt;60,3,'Paraclinicos '!Q1578&lt;=60,1)</f>
        <v>1</v>
      </c>
      <c r="D1643" t="str">
        <f>IFERROR(IF(INDEX('BD Demog para scores enalazar'!BC$2:BC$3000,MATCH(Formulas!A1643,'BD Demog para scores enalazar'!A$2:A$3000,0))=0,"SI","NO"),"")</f>
        <v>SI</v>
      </c>
      <c r="E1643" cm="1">
        <f t="array" ref="E1643">_xlfn.IFS(D1643="","",D1643="SI",4,D1643="NO",1)</f>
        <v>4</v>
      </c>
      <c r="F1643" cm="1">
        <f t="array" ref="F1643">_xlfn.IFS('Paraclinicos '!B1578="","",'Paraclinicos '!B1578&gt;1,1,'Paraclinicos '!B1578&lt;=1,3)</f>
        <v>3</v>
      </c>
      <c r="G1643" t="str" cm="1">
        <f t="array" ref="G1643">_xlfn.IFS('Paraclinicos '!D1578="","",AND('Paraclinicos '!D1578&gt;=250,'Paraclinicos '!D1578&lt;=500),2,'Paraclinicos '!D1578&gt;500,3,'Paraclinicos '!D1578&lt;250,1)</f>
        <v/>
      </c>
      <c r="H1643" s="50">
        <f t="shared" si="76"/>
        <v>8</v>
      </c>
      <c r="I1643" cm="1">
        <f t="array" ref="I1643">_xlfn.IFS('Paraclinicos '!Q1578="","",'Paraclinicos '!Q1578&gt;=65,1,'Paraclinicos '!Q1578&lt;65,0)</f>
        <v>0</v>
      </c>
      <c r="J1643" cm="1">
        <f t="array" ref="J1643">_xlfn.IFS('Paraclinicos '!I1578="","",'Paraclinicos '!I1578&gt;7,1,'Paraclinicos '!I1578&lt;=7,0)</f>
        <v>1</v>
      </c>
      <c r="K1643" cm="1">
        <f t="array" ref="K1643">_xlfn.IFS('Paraclinicos '!W1578="","",'Paraclinicos '!W1578&lt;=8,1,'Paraclinicos '!W1578&gt;8,0)</f>
        <v>0</v>
      </c>
      <c r="L1643" cm="1">
        <f t="array" ref="L1643">_xlfn.IFS('Paraclinicos '!S1578="","",'Paraclinicos '!S1578&gt;=30,1,'Paraclinicos '!S1578&lt;30,0)</f>
        <v>0</v>
      </c>
      <c r="M1643" cm="1">
        <f t="array" ref="M1643">_xlfn.IFS(OR('Paraclinicos '!T1578="",'Paraclinicos '!U1578=""),"",OR('Paraclinicos '!T1578&lt;=90,'Paraclinicos '!U1578&lt;=60),1,OR('Paraclinicos '!T1578&gt;90,'Paraclinicos '!U1578&gt;60),0)</f>
        <v>0</v>
      </c>
      <c r="N1643" s="45">
        <f t="shared" si="77"/>
        <v>3</v>
      </c>
      <c r="O1643" cm="1">
        <f t="array" ref="O1643">_xlfn.IFS(OR('Paraclinicos '!M1578="",'Paraclinicos '!N1578="",'Paraclinicos '!N1578=0),"",'Paraclinicos '!M1578/'Paraclinicos '!N1578&lt;100,4,'Paraclinicos '!M1578/'Paraclinicos '!N1578&lt;200,3,'Paraclinicos '!M1578/'Paraclinicos '!N1578&lt;300,2,'Paraclinicos '!M1578/'Paraclinicos '!N1578&lt;400,1,'Paraclinicos '!M1578/'Paraclinicos '!N1578&gt;=400,0)</f>
        <v>2</v>
      </c>
      <c r="P1643" cm="1">
        <f t="array" ref="P1643">_xlfn.IFS('Paraclinicos '!C1578="","",'Paraclinicos '!C1578&lt;20,4,'Paraclinicos '!C1578&lt;50,3,'Paraclinicos '!C1578&lt;100,2,'Paraclinicos '!C1578&lt;150,1,'Paraclinicos '!C1578&gt;150,0)</f>
        <v>0</v>
      </c>
      <c r="Q1643" cm="1">
        <f t="array" ref="Q1643">_xlfn.IFS('Paraclinicos '!O1578="","",'Paraclinicos '!O1578&lt;1.2,0,'Paraclinicos '!O1578&lt;2,1,'Paraclinicos '!O1578&lt;3.5,2,'Paraclinicos '!O1578&lt;5,3,'Paraclinicos '!O1578&gt;5,4)</f>
        <v>0</v>
      </c>
      <c r="R1643" t="str" cm="1">
        <f t="array" ref="R1643">_xlfn.IFS('Paraclinicos '!J1578="","",'Paraclinicos '!J1578&lt;1.2,0,'Paraclinicos '!J1578&lt;2,1,'Paraclinicos '!J1578&lt;6,2,'Paraclinicos '!J1578&lt;12,3,'Paraclinicos '!J1578&gt;=12,4)</f>
        <v/>
      </c>
      <c r="S1643" cm="1">
        <f t="array" ref="S1643">_xlfn.IFS('Paraclinicos '!Y1578="","",'Paraclinicos '!Y1578&lt;70,1,'Paraclinicos '!Y1578&gt;=70,0)</f>
        <v>0</v>
      </c>
      <c r="T1643" cm="1">
        <f t="array" ref="T1643">_xlfn.IFS('Paraclinicos '!W1578="","",'Paraclinicos '!W1578&lt;6,4,'Paraclinicos '!W1578&lt;10,3,'Paraclinicos '!W1578&lt;13,2,'Paraclinicos '!W1578&lt;15,1,'Paraclinicos '!W1578=15,0)</f>
        <v>2</v>
      </c>
      <c r="U1643" s="54">
        <f t="shared" si="75"/>
        <v>4</v>
      </c>
      <c r="V1643" cm="1">
        <f t="array" ref="V1643">_xlfn.IFS('Paraclinicos '!S1578="","",OR('Paraclinicos '!S1578&lt;=8,'Paraclinicos '!S1578&gt;=25),3,'Paraclinicos '!S1578&lt;12,1,'Paraclinicos '!S1578&lt;21,0,'Paraclinicos '!S1578&lt;25,2)</f>
        <v>0</v>
      </c>
      <c r="W1643" t="str">
        <f>IFERROR(IF(INDEX('BD Demog para scores enalazar'!Y$2:'BD Demog para scores enalazar'!Y$3000,MATCH(Formulas!A1643,'BD Demog para scores enalazar'!A$2:'BD Demog para scores enalazar'!A$3000,0))=1,"SI","NO"),"")</f>
        <v>NO</v>
      </c>
      <c r="X1643" s="9" t="str">
        <f>IFERROR(IF(INDEX('BD Demog para scores enalazar'!AJ$2:'BD Demog para scores enalazar'!AJ$3000,MATCH(Formulas!A1643,'BD Demog para scores enalazar'!A$2:'BD Demog para scores enalazar'!A$3000,0))=1,"SI","NO"),"")</f>
        <v>NO</v>
      </c>
      <c r="Y1643" cm="1">
        <f t="array" ref="Y1643">IF(AND(W1643="NO",X1643="NO"),_xlfn.IFS('Paraclinicos '!K1578&lt;=91,3,'Paraclinicos '!K1578&lt;94,2,'Paraclinicos '!K1578&lt;96,1,'Paraclinicos '!K1578&gt;=96,0),"")</f>
        <v>3</v>
      </c>
      <c r="Z1643" t="str" cm="1">
        <f t="array" ref="Z1643">IF(OR(W1643="SI",X1643="SI"),_xlfn.IFS(OR(AND('Paraclinicos '!K1579&lt;=83),AND('Paraclinicos '!K1579&gt;=97,AA1643=2)),3,OR(AND('Paraclinicos '!K1579&lt;=86),AND('Paraclinicos '!K1579&gt;=94,AA1643=2)),2,OR(AND('Paraclinicos '!K1579&lt;=88),AND('Paraclinicos '!K1579&gt;=92,AA1643=2)),1,OR(AND('Paraclinicos '!K1579&gt;=88,'Paraclinicos '!K1579&lt;=92),AND('Paraclinicos '!K1579&gt;=93,AA1643=0)),0),"")</f>
        <v/>
      </c>
      <c r="AA1643" cm="1">
        <f t="array" ref="AA1643">_xlfn.IFS('Paraclinicos '!E1578="","",'Paraclinicos '!E1578="Oxigeno",2,'Paraclinicos '!E1578="Aire",0)</f>
        <v>2</v>
      </c>
    </row>
    <row r="1644" spans="1:27" x14ac:dyDescent="0.25">
      <c r="A1644">
        <f>'Paraclinicos '!A1579</f>
        <v>579</v>
      </c>
      <c r="B1644" s="3">
        <f>'Paraclinicos '!R1579</f>
        <v>44357</v>
      </c>
      <c r="C1644" cm="1">
        <f t="array" ref="C1644">_xlfn.IFS('Paraclinicos '!Q1579="","",'Paraclinicos '!Q1579&gt;60,3,'Paraclinicos '!Q1579&lt;=60,1)</f>
        <v>1</v>
      </c>
      <c r="D1644" t="str">
        <f>IFERROR(IF(INDEX('BD Demog para scores enalazar'!BC$2:BC$3000,MATCH(Formulas!A1644,'BD Demog para scores enalazar'!A$2:A$3000,0))=0,"SI","NO"),"")</f>
        <v>SI</v>
      </c>
      <c r="E1644" cm="1">
        <f t="array" ref="E1644">_xlfn.IFS(D1644="","",D1644="SI",4,D1644="NO",1)</f>
        <v>4</v>
      </c>
      <c r="F1644" cm="1">
        <f t="array" ref="F1644">_xlfn.IFS('Paraclinicos '!B1579="","",'Paraclinicos '!B1579&gt;1,1,'Paraclinicos '!B1579&lt;=1,3)</f>
        <v>3</v>
      </c>
      <c r="G1644" t="str" cm="1">
        <f t="array" ref="G1644">_xlfn.IFS('Paraclinicos '!D1579="","",AND('Paraclinicos '!D1579&gt;=250,'Paraclinicos '!D1579&lt;=500),2,'Paraclinicos '!D1579&gt;500,3,'Paraclinicos '!D1579&lt;250,1)</f>
        <v/>
      </c>
      <c r="H1644" s="50">
        <f t="shared" si="76"/>
        <v>8</v>
      </c>
      <c r="I1644" cm="1">
        <f t="array" ref="I1644">_xlfn.IFS('Paraclinicos '!Q1579="","",'Paraclinicos '!Q1579&gt;=65,1,'Paraclinicos '!Q1579&lt;65,0)</f>
        <v>0</v>
      </c>
      <c r="J1644" cm="1">
        <f t="array" ref="J1644">_xlfn.IFS('Paraclinicos '!I1579="","",'Paraclinicos '!I1579&gt;7,1,'Paraclinicos '!I1579&lt;=7,0)</f>
        <v>1</v>
      </c>
      <c r="K1644" cm="1">
        <f t="array" ref="K1644">_xlfn.IFS('Paraclinicos '!W1579="","",'Paraclinicos '!W1579&lt;=8,1,'Paraclinicos '!W1579&gt;8,0)</f>
        <v>0</v>
      </c>
      <c r="L1644" cm="1">
        <f t="array" ref="L1644">_xlfn.IFS('Paraclinicos '!S1579="","",'Paraclinicos '!S1579&gt;=30,1,'Paraclinicos '!S1579&lt;30,0)</f>
        <v>0</v>
      </c>
      <c r="M1644" cm="1">
        <f t="array" ref="M1644">_xlfn.IFS(OR('Paraclinicos '!T1579="",'Paraclinicos '!U1579=""),"",OR('Paraclinicos '!T1579&lt;=90,'Paraclinicos '!U1579&lt;=60),1,OR('Paraclinicos '!T1579&gt;90,'Paraclinicos '!U1579&gt;60),0)</f>
        <v>0</v>
      </c>
      <c r="N1644" s="45">
        <f t="shared" si="77"/>
        <v>2</v>
      </c>
      <c r="O1644" cm="1">
        <f t="array" ref="O1644">_xlfn.IFS(OR('Paraclinicos '!M1579="",'Paraclinicos '!N1579="",'Paraclinicos '!N1579=0),"",'Paraclinicos '!M1579/'Paraclinicos '!N1579&lt;100,4,'Paraclinicos '!M1579/'Paraclinicos '!N1579&lt;200,3,'Paraclinicos '!M1579/'Paraclinicos '!N1579&lt;300,2,'Paraclinicos '!M1579/'Paraclinicos '!N1579&lt;400,1,'Paraclinicos '!M1579/'Paraclinicos '!N1579&gt;=400,0)</f>
        <v>1</v>
      </c>
      <c r="P1644" cm="1">
        <f t="array" ref="P1644">_xlfn.IFS('Paraclinicos '!C1579="","",'Paraclinicos '!C1579&lt;20,4,'Paraclinicos '!C1579&lt;50,3,'Paraclinicos '!C1579&lt;100,2,'Paraclinicos '!C1579&lt;150,1,'Paraclinicos '!C1579&gt;150,0)</f>
        <v>0</v>
      </c>
      <c r="Q1644" cm="1">
        <f t="array" ref="Q1644">_xlfn.IFS('Paraclinicos '!O1579="","",'Paraclinicos '!O1579&lt;1.2,0,'Paraclinicos '!O1579&lt;2,1,'Paraclinicos '!O1579&lt;3.5,2,'Paraclinicos '!O1579&lt;5,3,'Paraclinicos '!O1579&gt;5,4)</f>
        <v>0</v>
      </c>
      <c r="R1644" t="str" cm="1">
        <f t="array" ref="R1644">_xlfn.IFS('Paraclinicos '!J1579="","",'Paraclinicos '!J1579&lt;1.2,0,'Paraclinicos '!J1579&lt;2,1,'Paraclinicos '!J1579&lt;6,2,'Paraclinicos '!J1579&lt;12,3,'Paraclinicos '!J1579&gt;=12,4)</f>
        <v/>
      </c>
      <c r="S1644" cm="1">
        <f t="array" ref="S1644">_xlfn.IFS('Paraclinicos '!Y1579="","",'Paraclinicos '!Y1579&lt;70,1,'Paraclinicos '!Y1579&gt;=70,0)</f>
        <v>0</v>
      </c>
      <c r="T1644" cm="1">
        <f t="array" ref="T1644">_xlfn.IFS('Paraclinicos '!W1579="","",'Paraclinicos '!W1579&lt;6,4,'Paraclinicos '!W1579&lt;10,3,'Paraclinicos '!W1579&lt;13,2,'Paraclinicos '!W1579&lt;15,1,'Paraclinicos '!W1579=15,0)</f>
        <v>2</v>
      </c>
      <c r="U1644" s="54">
        <f t="shared" si="75"/>
        <v>3</v>
      </c>
      <c r="V1644" cm="1">
        <f t="array" ref="V1644">_xlfn.IFS('Paraclinicos '!S1579="","",OR('Paraclinicos '!S1579&lt;=8,'Paraclinicos '!S1579&gt;=25),3,'Paraclinicos '!S1579&lt;12,1,'Paraclinicos '!S1579&lt;21,0,'Paraclinicos '!S1579&lt;25,2)</f>
        <v>3</v>
      </c>
      <c r="W1644" t="str">
        <f>IFERROR(IF(INDEX('BD Demog para scores enalazar'!Y$2:'BD Demog para scores enalazar'!Y$3000,MATCH(Formulas!A1644,'BD Demog para scores enalazar'!A$2:'BD Demog para scores enalazar'!A$3000,0))=1,"SI","NO"),"")</f>
        <v>NO</v>
      </c>
      <c r="X1644" s="9" t="str">
        <f>IFERROR(IF(INDEX('BD Demog para scores enalazar'!AJ$2:'BD Demog para scores enalazar'!AJ$3000,MATCH(Formulas!A1644,'BD Demog para scores enalazar'!A$2:'BD Demog para scores enalazar'!A$3000,0))=1,"SI","NO"),"")</f>
        <v>NO</v>
      </c>
      <c r="Y1644" cm="1">
        <f t="array" ref="Y1644">IF(AND(W1644="NO",X1644="NO"),_xlfn.IFS('Paraclinicos '!K1579&lt;=91,3,'Paraclinicos '!K1579&lt;94,2,'Paraclinicos '!K1579&lt;96,1,'Paraclinicos '!K1579&gt;=96,0),"")</f>
        <v>3</v>
      </c>
      <c r="Z1644" t="str" cm="1">
        <f t="array" ref="Z1644">IF(OR(W1644="SI",X1644="SI"),_xlfn.IFS(OR(AND('Paraclinicos '!K1580&lt;=83),AND('Paraclinicos '!K1580&gt;=97,AA1644=2)),3,OR(AND('Paraclinicos '!K1580&lt;=86),AND('Paraclinicos '!K1580&gt;=94,AA1644=2)),2,OR(AND('Paraclinicos '!K1580&lt;=88),AND('Paraclinicos '!K1580&gt;=92,AA1644=2)),1,OR(AND('Paraclinicos '!K1580&gt;=88,'Paraclinicos '!K1580&lt;=92),AND('Paraclinicos '!K1580&gt;=93,AA1644=0)),0),"")</f>
        <v/>
      </c>
      <c r="AA1644" cm="1">
        <f t="array" ref="AA1644">_xlfn.IFS('Paraclinicos '!E1579="","",'Paraclinicos '!E1579="Oxigeno",2,'Paraclinicos '!E1579="Aire",0)</f>
        <v>2</v>
      </c>
    </row>
    <row r="1645" spans="1:27" x14ac:dyDescent="0.25">
      <c r="A1645">
        <f>'Paraclinicos '!A1580</f>
        <v>579</v>
      </c>
      <c r="B1645" s="3">
        <f>'Paraclinicos '!R1580</f>
        <v>44358</v>
      </c>
      <c r="C1645" cm="1">
        <f t="array" ref="C1645">_xlfn.IFS('Paraclinicos '!Q1580="","",'Paraclinicos '!Q1580&gt;60,3,'Paraclinicos '!Q1580&lt;=60,1)</f>
        <v>1</v>
      </c>
      <c r="D1645" t="str">
        <f>IFERROR(IF(INDEX('BD Demog para scores enalazar'!BC$2:BC$3000,MATCH(Formulas!A1645,'BD Demog para scores enalazar'!A$2:A$3000,0))=0,"SI","NO"),"")</f>
        <v>SI</v>
      </c>
      <c r="E1645" cm="1">
        <f t="array" ref="E1645">_xlfn.IFS(D1645="","",D1645="SI",4,D1645="NO",1)</f>
        <v>4</v>
      </c>
      <c r="F1645" cm="1">
        <f t="array" ref="F1645">_xlfn.IFS('Paraclinicos '!B1580="","",'Paraclinicos '!B1580&gt;1,1,'Paraclinicos '!B1580&lt;=1,3)</f>
        <v>3</v>
      </c>
      <c r="G1645" t="str" cm="1">
        <f t="array" ref="G1645">_xlfn.IFS('Paraclinicos '!D1580="","",AND('Paraclinicos '!D1580&gt;=250,'Paraclinicos '!D1580&lt;=500),2,'Paraclinicos '!D1580&gt;500,3,'Paraclinicos '!D1580&lt;250,1)</f>
        <v/>
      </c>
      <c r="H1645" s="50">
        <f t="shared" si="76"/>
        <v>8</v>
      </c>
      <c r="I1645" cm="1">
        <f t="array" ref="I1645">_xlfn.IFS('Paraclinicos '!Q1580="","",'Paraclinicos '!Q1580&gt;=65,1,'Paraclinicos '!Q1580&lt;65,0)</f>
        <v>0</v>
      </c>
      <c r="J1645" cm="1">
        <f t="array" ref="J1645">_xlfn.IFS('Paraclinicos '!I1580="","",'Paraclinicos '!I1580&gt;7,1,'Paraclinicos '!I1580&lt;=7,0)</f>
        <v>1</v>
      </c>
      <c r="K1645" cm="1">
        <f t="array" ref="K1645">_xlfn.IFS('Paraclinicos '!W1580="","",'Paraclinicos '!W1580&lt;=8,1,'Paraclinicos '!W1580&gt;8,0)</f>
        <v>0</v>
      </c>
      <c r="L1645" cm="1">
        <f t="array" ref="L1645">_xlfn.IFS('Paraclinicos '!S1580="","",'Paraclinicos '!S1580&gt;=30,1,'Paraclinicos '!S1580&lt;30,0)</f>
        <v>0</v>
      </c>
      <c r="M1645" cm="1">
        <f t="array" ref="M1645">_xlfn.IFS(OR('Paraclinicos '!T1580="",'Paraclinicos '!U1580=""),"",OR('Paraclinicos '!T1580&lt;=90,'Paraclinicos '!U1580&lt;=60),1,OR('Paraclinicos '!T1580&gt;90,'Paraclinicos '!U1580&gt;60),0)</f>
        <v>0</v>
      </c>
      <c r="N1645" s="45">
        <f t="shared" si="77"/>
        <v>2</v>
      </c>
      <c r="O1645" cm="1">
        <f t="array" ref="O1645">_xlfn.IFS(OR('Paraclinicos '!M1580="",'Paraclinicos '!N1580="",'Paraclinicos '!N1580=0),"",'Paraclinicos '!M1580/'Paraclinicos '!N1580&lt;100,4,'Paraclinicos '!M1580/'Paraclinicos '!N1580&lt;200,3,'Paraclinicos '!M1580/'Paraclinicos '!N1580&lt;300,2,'Paraclinicos '!M1580/'Paraclinicos '!N1580&lt;400,1,'Paraclinicos '!M1580/'Paraclinicos '!N1580&gt;=400,0)</f>
        <v>2</v>
      </c>
      <c r="P1645" cm="1">
        <f t="array" ref="P1645">_xlfn.IFS('Paraclinicos '!C1580="","",'Paraclinicos '!C1580&lt;20,4,'Paraclinicos '!C1580&lt;50,3,'Paraclinicos '!C1580&lt;100,2,'Paraclinicos '!C1580&lt;150,1,'Paraclinicos '!C1580&gt;150,0)</f>
        <v>0</v>
      </c>
      <c r="Q1645" cm="1">
        <f t="array" ref="Q1645">_xlfn.IFS('Paraclinicos '!O1580="","",'Paraclinicos '!O1580&lt;1.2,0,'Paraclinicos '!O1580&lt;2,1,'Paraclinicos '!O1580&lt;3.5,2,'Paraclinicos '!O1580&lt;5,3,'Paraclinicos '!O1580&gt;5,4)</f>
        <v>0</v>
      </c>
      <c r="R1645" t="str" cm="1">
        <f t="array" ref="R1645">_xlfn.IFS('Paraclinicos '!J1580="","",'Paraclinicos '!J1580&lt;1.2,0,'Paraclinicos '!J1580&lt;2,1,'Paraclinicos '!J1580&lt;6,2,'Paraclinicos '!J1580&lt;12,3,'Paraclinicos '!J1580&gt;=12,4)</f>
        <v/>
      </c>
      <c r="S1645" cm="1">
        <f t="array" ref="S1645">_xlfn.IFS('Paraclinicos '!Y1580="","",'Paraclinicos '!Y1580&lt;70,1,'Paraclinicos '!Y1580&gt;=70,0)</f>
        <v>0</v>
      </c>
      <c r="T1645" cm="1">
        <f t="array" ref="T1645">_xlfn.IFS('Paraclinicos '!W1580="","",'Paraclinicos '!W1580&lt;6,4,'Paraclinicos '!W1580&lt;10,3,'Paraclinicos '!W1580&lt;13,2,'Paraclinicos '!W1580&lt;15,1,'Paraclinicos '!W1580=15,0)</f>
        <v>2</v>
      </c>
      <c r="U1645" s="54">
        <f t="shared" si="75"/>
        <v>4</v>
      </c>
      <c r="V1645" cm="1">
        <f t="array" ref="V1645">_xlfn.IFS('Paraclinicos '!S1580="","",OR('Paraclinicos '!S1580&lt;=8,'Paraclinicos '!S1580&gt;=25),3,'Paraclinicos '!S1580&lt;12,1,'Paraclinicos '!S1580&lt;21,0,'Paraclinicos '!S1580&lt;25,2)</f>
        <v>2</v>
      </c>
      <c r="W1645" t="str">
        <f>IFERROR(IF(INDEX('BD Demog para scores enalazar'!Y$2:'BD Demog para scores enalazar'!Y$3000,MATCH(Formulas!A1645,'BD Demog para scores enalazar'!A$2:'BD Demog para scores enalazar'!A$3000,0))=1,"SI","NO"),"")</f>
        <v>NO</v>
      </c>
      <c r="X1645" s="9" t="str">
        <f>IFERROR(IF(INDEX('BD Demog para scores enalazar'!AJ$2:'BD Demog para scores enalazar'!AJ$3000,MATCH(Formulas!A1645,'BD Demog para scores enalazar'!A$2:'BD Demog para scores enalazar'!A$3000,0))=1,"SI","NO"),"")</f>
        <v>NO</v>
      </c>
      <c r="Y1645" cm="1">
        <f t="array" ref="Y1645">IF(AND(W1645="NO",X1645="NO"),_xlfn.IFS('Paraclinicos '!K1580&lt;=91,3,'Paraclinicos '!K1580&lt;94,2,'Paraclinicos '!K1580&lt;96,1,'Paraclinicos '!K1580&gt;=96,0),"")</f>
        <v>3</v>
      </c>
      <c r="Z1645" t="str" cm="1">
        <f t="array" ref="Z1645">IF(OR(W1645="SI",X1645="SI"),_xlfn.IFS(OR(AND('Paraclinicos '!K1581&lt;=83),AND('Paraclinicos '!K1581&gt;=97,AA1645=2)),3,OR(AND('Paraclinicos '!K1581&lt;=86),AND('Paraclinicos '!K1581&gt;=94,AA1645=2)),2,OR(AND('Paraclinicos '!K1581&lt;=88),AND('Paraclinicos '!K1581&gt;=92,AA1645=2)),1,OR(AND('Paraclinicos '!K1581&gt;=88,'Paraclinicos '!K1581&lt;=92),AND('Paraclinicos '!K1581&gt;=93,AA1645=0)),0),"")</f>
        <v/>
      </c>
      <c r="AA1645" cm="1">
        <f t="array" ref="AA1645">_xlfn.IFS('Paraclinicos '!E1580="","",'Paraclinicos '!E1580="Oxigeno",2,'Paraclinicos '!E1580="Aire",0)</f>
        <v>2</v>
      </c>
    </row>
    <row r="1646" spans="1:27" x14ac:dyDescent="0.25">
      <c r="A1646">
        <f>'Paraclinicos '!A1581</f>
        <v>588</v>
      </c>
      <c r="B1646" s="3">
        <f>'Paraclinicos '!R1581</f>
        <v>44259</v>
      </c>
      <c r="C1646" cm="1">
        <f t="array" ref="C1646">_xlfn.IFS('Paraclinicos '!Q1581="","",'Paraclinicos '!Q1581&gt;60,3,'Paraclinicos '!Q1581&lt;=60,1)</f>
        <v>3</v>
      </c>
      <c r="D1646" t="str">
        <f>IFERROR(IF(INDEX('BD Demog para scores enalazar'!BC$2:BC$3000,MATCH(Formulas!A1646,'BD Demog para scores enalazar'!A$2:A$3000,0))=0,"SI","NO"),"")</f>
        <v>SI</v>
      </c>
      <c r="E1646" cm="1">
        <f t="array" ref="E1646">_xlfn.IFS(D1646="","",D1646="SI",4,D1646="NO",1)</f>
        <v>4</v>
      </c>
      <c r="F1646" cm="1">
        <f t="array" ref="F1646">_xlfn.IFS('Paraclinicos '!B1581="","",'Paraclinicos '!B1581&gt;1,1,'Paraclinicos '!B1581&lt;=1,3)</f>
        <v>3</v>
      </c>
      <c r="G1646" cm="1">
        <f t="array" ref="G1646">_xlfn.IFS('Paraclinicos '!D1581="","",AND('Paraclinicos '!D1581&gt;=250,'Paraclinicos '!D1581&lt;=500),2,'Paraclinicos '!D1581&gt;500,3,'Paraclinicos '!D1581&lt;250,1)</f>
        <v>2</v>
      </c>
      <c r="H1646" s="50">
        <f t="shared" si="76"/>
        <v>12</v>
      </c>
      <c r="I1646" cm="1">
        <f t="array" ref="I1646">_xlfn.IFS('Paraclinicos '!Q1581="","",'Paraclinicos '!Q1581&gt;=65,1,'Paraclinicos '!Q1581&lt;65,0)</f>
        <v>1</v>
      </c>
      <c r="J1646" cm="1">
        <f t="array" ref="J1646">_xlfn.IFS('Paraclinicos '!I1581="","",'Paraclinicos '!I1581&gt;7,1,'Paraclinicos '!I1581&lt;=7,0)</f>
        <v>1</v>
      </c>
      <c r="K1646" cm="1">
        <f t="array" ref="K1646">_xlfn.IFS('Paraclinicos '!W1581="","",'Paraclinicos '!W1581&lt;=8,1,'Paraclinicos '!W1581&gt;8,0)</f>
        <v>0</v>
      </c>
      <c r="L1646" cm="1">
        <f t="array" ref="L1646">_xlfn.IFS('Paraclinicos '!S1581="","",'Paraclinicos '!S1581&gt;=30,1,'Paraclinicos '!S1581&lt;30,0)</f>
        <v>0</v>
      </c>
      <c r="M1646" cm="1">
        <f t="array" ref="M1646">_xlfn.IFS(OR('Paraclinicos '!T1581="",'Paraclinicos '!U1581=""),"",OR('Paraclinicos '!T1581&lt;=90,'Paraclinicos '!U1581&lt;=60),1,OR('Paraclinicos '!T1581&gt;90,'Paraclinicos '!U1581&gt;60),0)</f>
        <v>1</v>
      </c>
      <c r="N1646" s="45">
        <f t="shared" si="77"/>
        <v>3</v>
      </c>
      <c r="O1646" cm="1">
        <f t="array" ref="O1646">_xlfn.IFS(OR('Paraclinicos '!M1581="",'Paraclinicos '!N1581="",'Paraclinicos '!N1581=0),"",'Paraclinicos '!M1581/'Paraclinicos '!N1581&lt;100,4,'Paraclinicos '!M1581/'Paraclinicos '!N1581&lt;200,3,'Paraclinicos '!M1581/'Paraclinicos '!N1581&lt;300,2,'Paraclinicos '!M1581/'Paraclinicos '!N1581&lt;400,1,'Paraclinicos '!M1581/'Paraclinicos '!N1581&gt;=400,0)</f>
        <v>2</v>
      </c>
      <c r="P1646" cm="1">
        <f t="array" ref="P1646">_xlfn.IFS('Paraclinicos '!C1581="","",'Paraclinicos '!C1581&lt;20,4,'Paraclinicos '!C1581&lt;50,3,'Paraclinicos '!C1581&lt;100,2,'Paraclinicos '!C1581&lt;150,1,'Paraclinicos '!C1581&gt;150,0)</f>
        <v>0</v>
      </c>
      <c r="Q1646" cm="1">
        <f t="array" ref="Q1646">_xlfn.IFS('Paraclinicos '!O1581="","",'Paraclinicos '!O1581&lt;1.2,0,'Paraclinicos '!O1581&lt;2,1,'Paraclinicos '!O1581&lt;3.5,2,'Paraclinicos '!O1581&lt;5,3,'Paraclinicos '!O1581&gt;5,4)</f>
        <v>0</v>
      </c>
      <c r="R1646" cm="1">
        <f t="array" ref="R1646">_xlfn.IFS('Paraclinicos '!J1581="","",'Paraclinicos '!J1581&lt;1.2,0,'Paraclinicos '!J1581&lt;2,1,'Paraclinicos '!J1581&lt;6,2,'Paraclinicos '!J1581&lt;12,3,'Paraclinicos '!J1581&gt;=12,4)</f>
        <v>0</v>
      </c>
      <c r="S1646" cm="1">
        <f t="array" ref="S1646">_xlfn.IFS('Paraclinicos '!Y1581="","",'Paraclinicos '!Y1581&lt;70,1,'Paraclinicos '!Y1581&gt;=70,0)</f>
        <v>0</v>
      </c>
      <c r="T1646" cm="1">
        <f t="array" ref="T1646">_xlfn.IFS('Paraclinicos '!W1581="","",'Paraclinicos '!W1581&lt;6,4,'Paraclinicos '!W1581&lt;10,3,'Paraclinicos '!W1581&lt;13,2,'Paraclinicos '!W1581&lt;15,1,'Paraclinicos '!W1581=15,0)</f>
        <v>0</v>
      </c>
      <c r="U1646" s="54">
        <f t="shared" si="75"/>
        <v>2</v>
      </c>
      <c r="V1646" cm="1">
        <f t="array" ref="V1646">_xlfn.IFS('Paraclinicos '!S1581="","",OR('Paraclinicos '!S1581&lt;=8,'Paraclinicos '!S1581&gt;=25),3,'Paraclinicos '!S1581&lt;12,1,'Paraclinicos '!S1581&lt;21,0,'Paraclinicos '!S1581&lt;25,2)</f>
        <v>0</v>
      </c>
      <c r="W1646" t="str">
        <f>IFERROR(IF(INDEX('BD Demog para scores enalazar'!Y$2:'BD Demog para scores enalazar'!Y$3000,MATCH(Formulas!A1646,'BD Demog para scores enalazar'!A$2:'BD Demog para scores enalazar'!A$3000,0))=1,"SI","NO"),"")</f>
        <v>NO</v>
      </c>
      <c r="X1646" s="9" t="str">
        <f>IFERROR(IF(INDEX('BD Demog para scores enalazar'!AJ$2:'BD Demog para scores enalazar'!AJ$3000,MATCH(Formulas!A1646,'BD Demog para scores enalazar'!A$2:'BD Demog para scores enalazar'!A$3000,0))=1,"SI","NO"),"")</f>
        <v>NO</v>
      </c>
      <c r="Y1646" cm="1">
        <f t="array" ref="Y1646">IF(AND(W1646="NO",X1646="NO"),_xlfn.IFS('Paraclinicos '!K1581&lt;=91,3,'Paraclinicos '!K1581&lt;94,2,'Paraclinicos '!K1581&lt;96,1,'Paraclinicos '!K1581&gt;=96,0),"")</f>
        <v>1</v>
      </c>
      <c r="Z1646" t="str" cm="1">
        <f t="array" ref="Z1646">IF(OR(W1646="SI",X1646="SI"),_xlfn.IFS(OR(AND('Paraclinicos '!K1582&lt;=83),AND('Paraclinicos '!K1582&gt;=97,AA1646=2)),3,OR(AND('Paraclinicos '!K1582&lt;=86),AND('Paraclinicos '!K1582&gt;=94,AA1646=2)),2,OR(AND('Paraclinicos '!K1582&lt;=88),AND('Paraclinicos '!K1582&gt;=92,AA1646=2)),1,OR(AND('Paraclinicos '!K1582&gt;=88,'Paraclinicos '!K1582&lt;=92),AND('Paraclinicos '!K1582&gt;=93,AA1646=0)),0),"")</f>
        <v/>
      </c>
      <c r="AA1646" cm="1">
        <f t="array" ref="AA1646">_xlfn.IFS('Paraclinicos '!E1581="","",'Paraclinicos '!E1581="Oxigeno",2,'Paraclinicos '!E1581="Aire",0)</f>
        <v>2</v>
      </c>
    </row>
    <row r="1647" spans="1:27" x14ac:dyDescent="0.25">
      <c r="A1647">
        <f>'Paraclinicos '!A1582</f>
        <v>588</v>
      </c>
      <c r="B1647" s="3">
        <f>'Paraclinicos '!R1582</f>
        <v>44261</v>
      </c>
      <c r="C1647" cm="1">
        <f t="array" ref="C1647">_xlfn.IFS('Paraclinicos '!Q1582="","",'Paraclinicos '!Q1582&gt;60,3,'Paraclinicos '!Q1582&lt;=60,1)</f>
        <v>3</v>
      </c>
      <c r="D1647" t="str">
        <f>IFERROR(IF(INDEX('BD Demog para scores enalazar'!BC$2:BC$3000,MATCH(Formulas!A1647,'BD Demog para scores enalazar'!A$2:A$3000,0))=0,"SI","NO"),"")</f>
        <v>SI</v>
      </c>
      <c r="E1647" cm="1">
        <f t="array" ref="E1647">_xlfn.IFS(D1647="","",D1647="SI",4,D1647="NO",1)</f>
        <v>4</v>
      </c>
      <c r="F1647" cm="1">
        <f t="array" ref="F1647">_xlfn.IFS('Paraclinicos '!B1582="","",'Paraclinicos '!B1582&gt;1,1,'Paraclinicos '!B1582&lt;=1,3)</f>
        <v>3</v>
      </c>
      <c r="G1647" cm="1">
        <f t="array" ref="G1647">_xlfn.IFS('Paraclinicos '!D1582="","",AND('Paraclinicos '!D1582&gt;=250,'Paraclinicos '!D1582&lt;=500),2,'Paraclinicos '!D1582&gt;500,3,'Paraclinicos '!D1582&lt;250,1)</f>
        <v>2</v>
      </c>
      <c r="H1647" s="50">
        <f t="shared" si="76"/>
        <v>12</v>
      </c>
      <c r="I1647" cm="1">
        <f t="array" ref="I1647">_xlfn.IFS('Paraclinicos '!Q1582="","",'Paraclinicos '!Q1582&gt;=65,1,'Paraclinicos '!Q1582&lt;65,0)</f>
        <v>1</v>
      </c>
      <c r="J1647" cm="1">
        <f t="array" ref="J1647">_xlfn.IFS('Paraclinicos '!I1582="","",'Paraclinicos '!I1582&gt;7,1,'Paraclinicos '!I1582&lt;=7,0)</f>
        <v>1</v>
      </c>
      <c r="K1647" cm="1">
        <f t="array" ref="K1647">_xlfn.IFS('Paraclinicos '!W1582="","",'Paraclinicos '!W1582&lt;=8,1,'Paraclinicos '!W1582&gt;8,0)</f>
        <v>0</v>
      </c>
      <c r="L1647" cm="1">
        <f t="array" ref="L1647">_xlfn.IFS('Paraclinicos '!S1582="","",'Paraclinicos '!S1582&gt;=30,1,'Paraclinicos '!S1582&lt;30,0)</f>
        <v>0</v>
      </c>
      <c r="M1647" cm="1">
        <f t="array" ref="M1647">_xlfn.IFS(OR('Paraclinicos '!T1582="",'Paraclinicos '!U1582=""),"",OR('Paraclinicos '!T1582&lt;=90,'Paraclinicos '!U1582&lt;=60),1,OR('Paraclinicos '!T1582&gt;90,'Paraclinicos '!U1582&gt;60),0)</f>
        <v>0</v>
      </c>
      <c r="N1647" s="45">
        <f t="shared" si="77"/>
        <v>3</v>
      </c>
      <c r="O1647" cm="1">
        <f t="array" ref="O1647">_xlfn.IFS(OR('Paraclinicos '!M1582="",'Paraclinicos '!N1582="",'Paraclinicos '!N1582=0),"",'Paraclinicos '!M1582/'Paraclinicos '!N1582&lt;100,4,'Paraclinicos '!M1582/'Paraclinicos '!N1582&lt;200,3,'Paraclinicos '!M1582/'Paraclinicos '!N1582&lt;300,2,'Paraclinicos '!M1582/'Paraclinicos '!N1582&lt;400,1,'Paraclinicos '!M1582/'Paraclinicos '!N1582&gt;=400,0)</f>
        <v>2</v>
      </c>
      <c r="P1647" cm="1">
        <f t="array" ref="P1647">_xlfn.IFS('Paraclinicos '!C1582="","",'Paraclinicos '!C1582&lt;20,4,'Paraclinicos '!C1582&lt;50,3,'Paraclinicos '!C1582&lt;100,2,'Paraclinicos '!C1582&lt;150,1,'Paraclinicos '!C1582&gt;150,0)</f>
        <v>0</v>
      </c>
      <c r="Q1647" cm="1">
        <f t="array" ref="Q1647">_xlfn.IFS('Paraclinicos '!O1582="","",'Paraclinicos '!O1582&lt;1.2,0,'Paraclinicos '!O1582&lt;2,1,'Paraclinicos '!O1582&lt;3.5,2,'Paraclinicos '!O1582&lt;5,3,'Paraclinicos '!O1582&gt;5,4)</f>
        <v>0</v>
      </c>
      <c r="R1647" cm="1">
        <f t="array" ref="R1647">_xlfn.IFS('Paraclinicos '!J1582="","",'Paraclinicos '!J1582&lt;1.2,0,'Paraclinicos '!J1582&lt;2,1,'Paraclinicos '!J1582&lt;6,2,'Paraclinicos '!J1582&lt;12,3,'Paraclinicos '!J1582&gt;=12,4)</f>
        <v>0</v>
      </c>
      <c r="S1647" cm="1">
        <f t="array" ref="S1647">_xlfn.IFS('Paraclinicos '!Y1582="","",'Paraclinicos '!Y1582&lt;70,1,'Paraclinicos '!Y1582&gt;=70,0)</f>
        <v>0</v>
      </c>
      <c r="T1647" cm="1">
        <f t="array" ref="T1647">_xlfn.IFS('Paraclinicos '!W1582="","",'Paraclinicos '!W1582&lt;6,4,'Paraclinicos '!W1582&lt;10,3,'Paraclinicos '!W1582&lt;13,2,'Paraclinicos '!W1582&lt;15,1,'Paraclinicos '!W1582=15,0)</f>
        <v>0</v>
      </c>
      <c r="U1647" s="54">
        <f t="shared" si="75"/>
        <v>2</v>
      </c>
      <c r="V1647" cm="1">
        <f t="array" ref="V1647">_xlfn.IFS('Paraclinicos '!S1582="","",OR('Paraclinicos '!S1582&lt;=8,'Paraclinicos '!S1582&gt;=25),3,'Paraclinicos '!S1582&lt;12,1,'Paraclinicos '!S1582&lt;21,0,'Paraclinicos '!S1582&lt;25,2)</f>
        <v>2</v>
      </c>
      <c r="W1647" t="str">
        <f>IFERROR(IF(INDEX('BD Demog para scores enalazar'!Y$2:'BD Demog para scores enalazar'!Y$3000,MATCH(Formulas!A1647,'BD Demog para scores enalazar'!A$2:'BD Demog para scores enalazar'!A$3000,0))=1,"SI","NO"),"")</f>
        <v>NO</v>
      </c>
      <c r="X1647" s="9" t="str">
        <f>IFERROR(IF(INDEX('BD Demog para scores enalazar'!AJ$2:'BD Demog para scores enalazar'!AJ$3000,MATCH(Formulas!A1647,'BD Demog para scores enalazar'!A$2:'BD Demog para scores enalazar'!A$3000,0))=1,"SI","NO"),"")</f>
        <v>NO</v>
      </c>
      <c r="Y1647" cm="1">
        <f t="array" ref="Y1647">IF(AND(W1647="NO",X1647="NO"),_xlfn.IFS('Paraclinicos '!K1582&lt;=91,3,'Paraclinicos '!K1582&lt;94,2,'Paraclinicos '!K1582&lt;96,1,'Paraclinicos '!K1582&gt;=96,0),"")</f>
        <v>3</v>
      </c>
      <c r="Z1647" t="str" cm="1">
        <f t="array" ref="Z1647">IF(OR(W1647="SI",X1647="SI"),_xlfn.IFS(OR(AND('Paraclinicos '!K1583&lt;=83),AND('Paraclinicos '!K1583&gt;=97,AA1647=2)),3,OR(AND('Paraclinicos '!K1583&lt;=86),AND('Paraclinicos '!K1583&gt;=94,AA1647=2)),2,OR(AND('Paraclinicos '!K1583&lt;=88),AND('Paraclinicos '!K1583&gt;=92,AA1647=2)),1,OR(AND('Paraclinicos '!K1583&gt;=88,'Paraclinicos '!K1583&lt;=92),AND('Paraclinicos '!K1583&gt;=93,AA1647=0)),0),"")</f>
        <v/>
      </c>
      <c r="AA1647" cm="1">
        <f t="array" ref="AA1647">_xlfn.IFS('Paraclinicos '!E1582="","",'Paraclinicos '!E1582="Oxigeno",2,'Paraclinicos '!E1582="Aire",0)</f>
        <v>2</v>
      </c>
    </row>
    <row r="1648" spans="1:27" x14ac:dyDescent="0.25">
      <c r="A1648">
        <f>'Paraclinicos '!A1583</f>
        <v>588</v>
      </c>
      <c r="B1648" s="3">
        <f>'Paraclinicos '!R1583</f>
        <v>44264</v>
      </c>
      <c r="C1648" cm="1">
        <f t="array" ref="C1648">_xlfn.IFS('Paraclinicos '!Q1583="","",'Paraclinicos '!Q1583&gt;60,3,'Paraclinicos '!Q1583&lt;=60,1)</f>
        <v>3</v>
      </c>
      <c r="D1648" t="str">
        <f>IFERROR(IF(INDEX('BD Demog para scores enalazar'!BC$2:BC$3000,MATCH(Formulas!A1648,'BD Demog para scores enalazar'!A$2:A$3000,0))=0,"SI","NO"),"")</f>
        <v>SI</v>
      </c>
      <c r="E1648" cm="1">
        <f t="array" ref="E1648">_xlfn.IFS(D1648="","",D1648="SI",4,D1648="NO",1)</f>
        <v>4</v>
      </c>
      <c r="F1648" cm="1">
        <f t="array" ref="F1648">_xlfn.IFS('Paraclinicos '!B1583="","",'Paraclinicos '!B1583&gt;1,1,'Paraclinicos '!B1583&lt;=1,3)</f>
        <v>3</v>
      </c>
      <c r="G1648" cm="1">
        <f t="array" ref="G1648">_xlfn.IFS('Paraclinicos '!D1583="","",AND('Paraclinicos '!D1583&gt;=250,'Paraclinicos '!D1583&lt;=500),2,'Paraclinicos '!D1583&gt;500,3,'Paraclinicos '!D1583&lt;250,1)</f>
        <v>2</v>
      </c>
      <c r="H1648" s="50">
        <f t="shared" si="76"/>
        <v>12</v>
      </c>
      <c r="I1648" cm="1">
        <f t="array" ref="I1648">_xlfn.IFS('Paraclinicos '!Q1583="","",'Paraclinicos '!Q1583&gt;=65,1,'Paraclinicos '!Q1583&lt;65,0)</f>
        <v>1</v>
      </c>
      <c r="J1648" cm="1">
        <f t="array" ref="J1648">_xlfn.IFS('Paraclinicos '!I1583="","",'Paraclinicos '!I1583&gt;7,1,'Paraclinicos '!I1583&lt;=7,0)</f>
        <v>1</v>
      </c>
      <c r="K1648" cm="1">
        <f t="array" ref="K1648">_xlfn.IFS('Paraclinicos '!W1583="","",'Paraclinicos '!W1583&lt;=8,1,'Paraclinicos '!W1583&gt;8,0)</f>
        <v>0</v>
      </c>
      <c r="L1648" cm="1">
        <f t="array" ref="L1648">_xlfn.IFS('Paraclinicos '!S1583="","",'Paraclinicos '!S1583&gt;=30,1,'Paraclinicos '!S1583&lt;30,0)</f>
        <v>0</v>
      </c>
      <c r="M1648" cm="1">
        <f t="array" ref="M1648">_xlfn.IFS(OR('Paraclinicos '!T1583="",'Paraclinicos '!U1583=""),"",OR('Paraclinicos '!T1583&lt;=90,'Paraclinicos '!U1583&lt;=60),1,OR('Paraclinicos '!T1583&gt;90,'Paraclinicos '!U1583&gt;60),0)</f>
        <v>0</v>
      </c>
      <c r="N1648" s="45">
        <f t="shared" si="77"/>
        <v>2</v>
      </c>
      <c r="O1648" cm="1">
        <f t="array" ref="O1648">_xlfn.IFS(OR('Paraclinicos '!M1583="",'Paraclinicos '!N1583="",'Paraclinicos '!N1583=0),"",'Paraclinicos '!M1583/'Paraclinicos '!N1583&lt;100,4,'Paraclinicos '!M1583/'Paraclinicos '!N1583&lt;200,3,'Paraclinicos '!M1583/'Paraclinicos '!N1583&lt;300,2,'Paraclinicos '!M1583/'Paraclinicos '!N1583&lt;400,1,'Paraclinicos '!M1583/'Paraclinicos '!N1583&gt;=400,0)</f>
        <v>4</v>
      </c>
      <c r="P1648" cm="1">
        <f t="array" ref="P1648">_xlfn.IFS('Paraclinicos '!C1583="","",'Paraclinicos '!C1583&lt;20,4,'Paraclinicos '!C1583&lt;50,3,'Paraclinicos '!C1583&lt;100,2,'Paraclinicos '!C1583&lt;150,1,'Paraclinicos '!C1583&gt;150,0)</f>
        <v>0</v>
      </c>
      <c r="Q1648" cm="1">
        <f t="array" ref="Q1648">_xlfn.IFS('Paraclinicos '!O1583="","",'Paraclinicos '!O1583&lt;1.2,0,'Paraclinicos '!O1583&lt;2,1,'Paraclinicos '!O1583&lt;3.5,2,'Paraclinicos '!O1583&lt;5,3,'Paraclinicos '!O1583&gt;5,4)</f>
        <v>0</v>
      </c>
      <c r="R1648" t="str" cm="1">
        <f t="array" ref="R1648">_xlfn.IFS('Paraclinicos '!J1583="","",'Paraclinicos '!J1583&lt;1.2,0,'Paraclinicos '!J1583&lt;2,1,'Paraclinicos '!J1583&lt;6,2,'Paraclinicos '!J1583&lt;12,3,'Paraclinicos '!J1583&gt;=12,4)</f>
        <v/>
      </c>
      <c r="S1648" cm="1">
        <f t="array" ref="S1648">_xlfn.IFS('Paraclinicos '!Y1583="","",'Paraclinicos '!Y1583&lt;70,1,'Paraclinicos '!Y1583&gt;=70,0)</f>
        <v>0</v>
      </c>
      <c r="T1648" cm="1">
        <f t="array" ref="T1648">_xlfn.IFS('Paraclinicos '!W1583="","",'Paraclinicos '!W1583&lt;6,4,'Paraclinicos '!W1583&lt;10,3,'Paraclinicos '!W1583&lt;13,2,'Paraclinicos '!W1583&lt;15,1,'Paraclinicos '!W1583=15,0)</f>
        <v>0</v>
      </c>
      <c r="U1648" s="54">
        <f t="shared" si="75"/>
        <v>4</v>
      </c>
      <c r="V1648" cm="1">
        <f t="array" ref="V1648">_xlfn.IFS('Paraclinicos '!S1583="","",OR('Paraclinicos '!S1583&lt;=8,'Paraclinicos '!S1583&gt;=25),3,'Paraclinicos '!S1583&lt;12,1,'Paraclinicos '!S1583&lt;21,0,'Paraclinicos '!S1583&lt;25,2)</f>
        <v>0</v>
      </c>
      <c r="W1648" t="str">
        <f>IFERROR(IF(INDEX('BD Demog para scores enalazar'!Y$2:'BD Demog para scores enalazar'!Y$3000,MATCH(Formulas!A1648,'BD Demog para scores enalazar'!A$2:'BD Demog para scores enalazar'!A$3000,0))=1,"SI","NO"),"")</f>
        <v>NO</v>
      </c>
      <c r="X1648" s="9" t="str">
        <f>IFERROR(IF(INDEX('BD Demog para scores enalazar'!AJ$2:'BD Demog para scores enalazar'!AJ$3000,MATCH(Formulas!A1648,'BD Demog para scores enalazar'!A$2:'BD Demog para scores enalazar'!A$3000,0))=1,"SI","NO"),"")</f>
        <v>NO</v>
      </c>
      <c r="Y1648" cm="1">
        <f t="array" ref="Y1648">IF(AND(W1648="NO",X1648="NO"),_xlfn.IFS('Paraclinicos '!K1583&lt;=91,3,'Paraclinicos '!K1583&lt;94,2,'Paraclinicos '!K1583&lt;96,1,'Paraclinicos '!K1583&gt;=96,0),"")</f>
        <v>3</v>
      </c>
      <c r="Z1648" t="str" cm="1">
        <f t="array" ref="Z1648">IF(OR(W1648="SI",X1648="SI"),_xlfn.IFS(OR(AND('Paraclinicos '!K1584&lt;=83),AND('Paraclinicos '!K1584&gt;=97,AA1648=2)),3,OR(AND('Paraclinicos '!K1584&lt;=86),AND('Paraclinicos '!K1584&gt;=94,AA1648=2)),2,OR(AND('Paraclinicos '!K1584&lt;=88),AND('Paraclinicos '!K1584&gt;=92,AA1648=2)),1,OR(AND('Paraclinicos '!K1584&gt;=88,'Paraclinicos '!K1584&lt;=92),AND('Paraclinicos '!K1584&gt;=93,AA1648=0)),0),"")</f>
        <v/>
      </c>
      <c r="AA1648" cm="1">
        <f t="array" ref="AA1648">_xlfn.IFS('Paraclinicos '!E1583="","",'Paraclinicos '!E1583="Oxigeno",2,'Paraclinicos '!E1583="Aire",0)</f>
        <v>2</v>
      </c>
    </row>
    <row r="1649" spans="1:27" x14ac:dyDescent="0.25">
      <c r="A1649">
        <f>'Paraclinicos '!A1584</f>
        <v>588</v>
      </c>
      <c r="B1649" s="3">
        <f>'Paraclinicos '!R1584</f>
        <v>44265</v>
      </c>
      <c r="C1649" cm="1">
        <f t="array" ref="C1649">_xlfn.IFS('Paraclinicos '!Q1584="","",'Paraclinicos '!Q1584&gt;60,3,'Paraclinicos '!Q1584&lt;=60,1)</f>
        <v>3</v>
      </c>
      <c r="D1649" t="str">
        <f>IFERROR(IF(INDEX('BD Demog para scores enalazar'!BC$2:BC$3000,MATCH(Formulas!A1649,'BD Demog para scores enalazar'!A$2:A$3000,0))=0,"SI","NO"),"")</f>
        <v>SI</v>
      </c>
      <c r="E1649" cm="1">
        <f t="array" ref="E1649">_xlfn.IFS(D1649="","",D1649="SI",4,D1649="NO",1)</f>
        <v>4</v>
      </c>
      <c r="F1649" cm="1">
        <f t="array" ref="F1649">_xlfn.IFS('Paraclinicos '!B1584="","",'Paraclinicos '!B1584&gt;1,1,'Paraclinicos '!B1584&lt;=1,3)</f>
        <v>3</v>
      </c>
      <c r="G1649" t="str" cm="1">
        <f t="array" ref="G1649">_xlfn.IFS('Paraclinicos '!D1584="","",AND('Paraclinicos '!D1584&gt;=250,'Paraclinicos '!D1584&lt;=500),2,'Paraclinicos '!D1584&gt;500,3,'Paraclinicos '!D1584&lt;250,1)</f>
        <v/>
      </c>
      <c r="H1649" s="50">
        <f t="shared" si="76"/>
        <v>10</v>
      </c>
      <c r="I1649" cm="1">
        <f t="array" ref="I1649">_xlfn.IFS('Paraclinicos '!Q1584="","",'Paraclinicos '!Q1584&gt;=65,1,'Paraclinicos '!Q1584&lt;65,0)</f>
        <v>1</v>
      </c>
      <c r="J1649" cm="1">
        <f t="array" ref="J1649">_xlfn.IFS('Paraclinicos '!I1584="","",'Paraclinicos '!I1584&gt;7,1,'Paraclinicos '!I1584&lt;=7,0)</f>
        <v>1</v>
      </c>
      <c r="K1649" cm="1">
        <f t="array" ref="K1649">_xlfn.IFS('Paraclinicos '!W1584="","",'Paraclinicos '!W1584&lt;=8,1,'Paraclinicos '!W1584&gt;8,0)</f>
        <v>0</v>
      </c>
      <c r="L1649" cm="1">
        <f t="array" ref="L1649">_xlfn.IFS('Paraclinicos '!S1584="","",'Paraclinicos '!S1584&gt;=30,1,'Paraclinicos '!S1584&lt;30,0)</f>
        <v>0</v>
      </c>
      <c r="M1649" cm="1">
        <f t="array" ref="M1649">_xlfn.IFS(OR('Paraclinicos '!T1584="",'Paraclinicos '!U1584=""),"",OR('Paraclinicos '!T1584&lt;=90,'Paraclinicos '!U1584&lt;=60),1,OR('Paraclinicos '!T1584&gt;90,'Paraclinicos '!U1584&gt;60),0)</f>
        <v>1</v>
      </c>
      <c r="N1649" s="45">
        <f t="shared" si="77"/>
        <v>3</v>
      </c>
      <c r="O1649" cm="1">
        <f t="array" ref="O1649">_xlfn.IFS(OR('Paraclinicos '!M1584="",'Paraclinicos '!N1584="",'Paraclinicos '!N1584=0),"",'Paraclinicos '!M1584/'Paraclinicos '!N1584&lt;100,4,'Paraclinicos '!M1584/'Paraclinicos '!N1584&lt;200,3,'Paraclinicos '!M1584/'Paraclinicos '!N1584&lt;300,2,'Paraclinicos '!M1584/'Paraclinicos '!N1584&lt;400,1,'Paraclinicos '!M1584/'Paraclinicos '!N1584&gt;=400,0)</f>
        <v>2</v>
      </c>
      <c r="P1649" cm="1">
        <f t="array" ref="P1649">_xlfn.IFS('Paraclinicos '!C1584="","",'Paraclinicos '!C1584&lt;20,4,'Paraclinicos '!C1584&lt;50,3,'Paraclinicos '!C1584&lt;100,2,'Paraclinicos '!C1584&lt;150,1,'Paraclinicos '!C1584&gt;150,0)</f>
        <v>0</v>
      </c>
      <c r="Q1649" cm="1">
        <f t="array" ref="Q1649">_xlfn.IFS('Paraclinicos '!O1584="","",'Paraclinicos '!O1584&lt;1.2,0,'Paraclinicos '!O1584&lt;2,1,'Paraclinicos '!O1584&lt;3.5,2,'Paraclinicos '!O1584&lt;5,3,'Paraclinicos '!O1584&gt;5,4)</f>
        <v>0</v>
      </c>
      <c r="R1649" t="str" cm="1">
        <f t="array" ref="R1649">_xlfn.IFS('Paraclinicos '!J1584="","",'Paraclinicos '!J1584&lt;1.2,0,'Paraclinicos '!J1584&lt;2,1,'Paraclinicos '!J1584&lt;6,2,'Paraclinicos '!J1584&lt;12,3,'Paraclinicos '!J1584&gt;=12,4)</f>
        <v/>
      </c>
      <c r="S1649" cm="1">
        <f t="array" ref="S1649">_xlfn.IFS('Paraclinicos '!Y1584="","",'Paraclinicos '!Y1584&lt;70,1,'Paraclinicos '!Y1584&gt;=70,0)</f>
        <v>0</v>
      </c>
      <c r="T1649" cm="1">
        <f t="array" ref="T1649">_xlfn.IFS('Paraclinicos '!W1584="","",'Paraclinicos '!W1584&lt;6,4,'Paraclinicos '!W1584&lt;10,3,'Paraclinicos '!W1584&lt;13,2,'Paraclinicos '!W1584&lt;15,1,'Paraclinicos '!W1584=15,0)</f>
        <v>0</v>
      </c>
      <c r="U1649" s="54">
        <f t="shared" si="75"/>
        <v>2</v>
      </c>
      <c r="V1649" cm="1">
        <f t="array" ref="V1649">_xlfn.IFS('Paraclinicos '!S1584="","",OR('Paraclinicos '!S1584&lt;=8,'Paraclinicos '!S1584&gt;=25),3,'Paraclinicos '!S1584&lt;12,1,'Paraclinicos '!S1584&lt;21,0,'Paraclinicos '!S1584&lt;25,2)</f>
        <v>0</v>
      </c>
      <c r="W1649" t="str">
        <f>IFERROR(IF(INDEX('BD Demog para scores enalazar'!Y$2:'BD Demog para scores enalazar'!Y$3000,MATCH(Formulas!A1649,'BD Demog para scores enalazar'!A$2:'BD Demog para scores enalazar'!A$3000,0))=1,"SI","NO"),"")</f>
        <v>NO</v>
      </c>
      <c r="X1649" s="9" t="str">
        <f>IFERROR(IF(INDEX('BD Demog para scores enalazar'!AJ$2:'BD Demog para scores enalazar'!AJ$3000,MATCH(Formulas!A1649,'BD Demog para scores enalazar'!A$2:'BD Demog para scores enalazar'!A$3000,0))=1,"SI","NO"),"")</f>
        <v>NO</v>
      </c>
      <c r="Y1649" cm="1">
        <f t="array" ref="Y1649">IF(AND(W1649="NO",X1649="NO"),_xlfn.IFS('Paraclinicos '!K1584&lt;=91,3,'Paraclinicos '!K1584&lt;94,2,'Paraclinicos '!K1584&lt;96,1,'Paraclinicos '!K1584&gt;=96,0),"")</f>
        <v>3</v>
      </c>
      <c r="Z1649" t="str" cm="1">
        <f t="array" ref="Z1649">IF(OR(W1649="SI",X1649="SI"),_xlfn.IFS(OR(AND('Paraclinicos '!K1585&lt;=83),AND('Paraclinicos '!K1585&gt;=97,AA1649=2)),3,OR(AND('Paraclinicos '!K1585&lt;=86),AND('Paraclinicos '!K1585&gt;=94,AA1649=2)),2,OR(AND('Paraclinicos '!K1585&lt;=88),AND('Paraclinicos '!K1585&gt;=92,AA1649=2)),1,OR(AND('Paraclinicos '!K1585&gt;=88,'Paraclinicos '!K1585&lt;=92),AND('Paraclinicos '!K1585&gt;=93,AA1649=0)),0),"")</f>
        <v/>
      </c>
      <c r="AA1649" cm="1">
        <f t="array" ref="AA1649">_xlfn.IFS('Paraclinicos '!E1584="","",'Paraclinicos '!E1584="Oxigeno",2,'Paraclinicos '!E1584="Aire",0)</f>
        <v>2</v>
      </c>
    </row>
    <row r="1650" spans="1:27" x14ac:dyDescent="0.25">
      <c r="A1650">
        <f>'Paraclinicos '!A1585</f>
        <v>588</v>
      </c>
      <c r="B1650" s="3">
        <f>'Paraclinicos '!R1585</f>
        <v>44267</v>
      </c>
      <c r="C1650" cm="1">
        <f t="array" ref="C1650">_xlfn.IFS('Paraclinicos '!Q1585="","",'Paraclinicos '!Q1585&gt;60,3,'Paraclinicos '!Q1585&lt;=60,1)</f>
        <v>3</v>
      </c>
      <c r="D1650" t="str">
        <f>IFERROR(IF(INDEX('BD Demog para scores enalazar'!BC$2:BC$3000,MATCH(Formulas!A1650,'BD Demog para scores enalazar'!A$2:A$3000,0))=0,"SI","NO"),"")</f>
        <v>SI</v>
      </c>
      <c r="E1650" cm="1">
        <f t="array" ref="E1650">_xlfn.IFS(D1650="","",D1650="SI",4,D1650="NO",1)</f>
        <v>4</v>
      </c>
      <c r="F1650" cm="1">
        <f t="array" ref="F1650">_xlfn.IFS('Paraclinicos '!B1585="","",'Paraclinicos '!B1585&gt;1,1,'Paraclinicos '!B1585&lt;=1,3)</f>
        <v>3</v>
      </c>
      <c r="G1650" t="str" cm="1">
        <f t="array" ref="G1650">_xlfn.IFS('Paraclinicos '!D1585="","",AND('Paraclinicos '!D1585&gt;=250,'Paraclinicos '!D1585&lt;=500),2,'Paraclinicos '!D1585&gt;500,3,'Paraclinicos '!D1585&lt;250,1)</f>
        <v/>
      </c>
      <c r="H1650" s="50">
        <f t="shared" si="76"/>
        <v>10</v>
      </c>
      <c r="I1650" cm="1">
        <f t="array" ref="I1650">_xlfn.IFS('Paraclinicos '!Q1585="","",'Paraclinicos '!Q1585&gt;=65,1,'Paraclinicos '!Q1585&lt;65,0)</f>
        <v>1</v>
      </c>
      <c r="J1650" cm="1">
        <f t="array" ref="J1650">_xlfn.IFS('Paraclinicos '!I1585="","",'Paraclinicos '!I1585&gt;7,1,'Paraclinicos '!I1585&lt;=7,0)</f>
        <v>1</v>
      </c>
      <c r="K1650" cm="1">
        <f t="array" ref="K1650">_xlfn.IFS('Paraclinicos '!W1585="","",'Paraclinicos '!W1585&lt;=8,1,'Paraclinicos '!W1585&gt;8,0)</f>
        <v>0</v>
      </c>
      <c r="L1650" cm="1">
        <f t="array" ref="L1650">_xlfn.IFS('Paraclinicos '!S1585="","",'Paraclinicos '!S1585&gt;=30,1,'Paraclinicos '!S1585&lt;30,0)</f>
        <v>0</v>
      </c>
      <c r="M1650" cm="1">
        <f t="array" ref="M1650">_xlfn.IFS(OR('Paraclinicos '!T1585="",'Paraclinicos '!U1585=""),"",OR('Paraclinicos '!T1585&lt;=90,'Paraclinicos '!U1585&lt;=60),1,OR('Paraclinicos '!T1585&gt;90,'Paraclinicos '!U1585&gt;60),0)</f>
        <v>0</v>
      </c>
      <c r="N1650" s="45">
        <f t="shared" si="77"/>
        <v>3</v>
      </c>
      <c r="O1650" cm="1">
        <f t="array" ref="O1650">_xlfn.IFS(OR('Paraclinicos '!M1585="",'Paraclinicos '!N1585="",'Paraclinicos '!N1585=0),"",'Paraclinicos '!M1585/'Paraclinicos '!N1585&lt;100,4,'Paraclinicos '!M1585/'Paraclinicos '!N1585&lt;200,3,'Paraclinicos '!M1585/'Paraclinicos '!N1585&lt;300,2,'Paraclinicos '!M1585/'Paraclinicos '!N1585&lt;400,1,'Paraclinicos '!M1585/'Paraclinicos '!N1585&gt;=400,0)</f>
        <v>2</v>
      </c>
      <c r="P1650" cm="1">
        <f t="array" ref="P1650">_xlfn.IFS('Paraclinicos '!C1585="","",'Paraclinicos '!C1585&lt;20,4,'Paraclinicos '!C1585&lt;50,3,'Paraclinicos '!C1585&lt;100,2,'Paraclinicos '!C1585&lt;150,1,'Paraclinicos '!C1585&gt;150,0)</f>
        <v>0</v>
      </c>
      <c r="Q1650" cm="1">
        <f t="array" ref="Q1650">_xlfn.IFS('Paraclinicos '!O1585="","",'Paraclinicos '!O1585&lt;1.2,0,'Paraclinicos '!O1585&lt;2,1,'Paraclinicos '!O1585&lt;3.5,2,'Paraclinicos '!O1585&lt;5,3,'Paraclinicos '!O1585&gt;5,4)</f>
        <v>0</v>
      </c>
      <c r="R1650" t="str" cm="1">
        <f t="array" ref="R1650">_xlfn.IFS('Paraclinicos '!J1585="","",'Paraclinicos '!J1585&lt;1.2,0,'Paraclinicos '!J1585&lt;2,1,'Paraclinicos '!J1585&lt;6,2,'Paraclinicos '!J1585&lt;12,3,'Paraclinicos '!J1585&gt;=12,4)</f>
        <v/>
      </c>
      <c r="S1650" cm="1">
        <f t="array" ref="S1650">_xlfn.IFS('Paraclinicos '!Y1585="","",'Paraclinicos '!Y1585&lt;70,1,'Paraclinicos '!Y1585&gt;=70,0)</f>
        <v>0</v>
      </c>
      <c r="T1650" cm="1">
        <f t="array" ref="T1650">_xlfn.IFS('Paraclinicos '!W1585="","",'Paraclinicos '!W1585&lt;6,4,'Paraclinicos '!W1585&lt;10,3,'Paraclinicos '!W1585&lt;13,2,'Paraclinicos '!W1585&lt;15,1,'Paraclinicos '!W1585=15,0)</f>
        <v>0</v>
      </c>
      <c r="U1650" s="54">
        <f t="shared" si="75"/>
        <v>2</v>
      </c>
      <c r="V1650" cm="1">
        <f t="array" ref="V1650">_xlfn.IFS('Paraclinicos '!S1585="","",OR('Paraclinicos '!S1585&lt;=8,'Paraclinicos '!S1585&gt;=25),3,'Paraclinicos '!S1585&lt;12,1,'Paraclinicos '!S1585&lt;21,0,'Paraclinicos '!S1585&lt;25,2)</f>
        <v>0</v>
      </c>
      <c r="W1650" t="str">
        <f>IFERROR(IF(INDEX('BD Demog para scores enalazar'!Y$2:'BD Demog para scores enalazar'!Y$3000,MATCH(Formulas!A1650,'BD Demog para scores enalazar'!A$2:'BD Demog para scores enalazar'!A$3000,0))=1,"SI","NO"),"")</f>
        <v>NO</v>
      </c>
      <c r="X1650" s="9" t="str">
        <f>IFERROR(IF(INDEX('BD Demog para scores enalazar'!AJ$2:'BD Demog para scores enalazar'!AJ$3000,MATCH(Formulas!A1650,'BD Demog para scores enalazar'!A$2:'BD Demog para scores enalazar'!A$3000,0))=1,"SI","NO"),"")</f>
        <v>NO</v>
      </c>
      <c r="Y1650" cm="1">
        <f t="array" ref="Y1650">IF(AND(W1650="NO",X1650="NO"),_xlfn.IFS('Paraclinicos '!K1585&lt;=91,3,'Paraclinicos '!K1585&lt;94,2,'Paraclinicos '!K1585&lt;96,1,'Paraclinicos '!K1585&gt;=96,0),"")</f>
        <v>3</v>
      </c>
      <c r="Z1650" t="str" cm="1">
        <f t="array" ref="Z1650">IF(OR(W1650="SI",X1650="SI"),_xlfn.IFS(OR(AND('Paraclinicos '!K1586&lt;=83),AND('Paraclinicos '!K1586&gt;=97,AA1650=2)),3,OR(AND('Paraclinicos '!K1586&lt;=86),AND('Paraclinicos '!K1586&gt;=94,AA1650=2)),2,OR(AND('Paraclinicos '!K1586&lt;=88),AND('Paraclinicos '!K1586&gt;=92,AA1650=2)),1,OR(AND('Paraclinicos '!K1586&gt;=88,'Paraclinicos '!K1586&lt;=92),AND('Paraclinicos '!K1586&gt;=93,AA1650=0)),0),"")</f>
        <v/>
      </c>
      <c r="AA1650" cm="1">
        <f t="array" ref="AA1650">_xlfn.IFS('Paraclinicos '!E1585="","",'Paraclinicos '!E1585="Oxigeno",2,'Paraclinicos '!E1585="Aire",0)</f>
        <v>2</v>
      </c>
    </row>
    <row r="1651" spans="1:27" x14ac:dyDescent="0.25">
      <c r="A1651">
        <f>'Paraclinicos '!A1586</f>
        <v>588</v>
      </c>
      <c r="B1651" s="3">
        <f>'Paraclinicos '!R1586</f>
        <v>44269</v>
      </c>
      <c r="C1651" cm="1">
        <f t="array" ref="C1651">_xlfn.IFS('Paraclinicos '!Q1586="","",'Paraclinicos '!Q1586&gt;60,3,'Paraclinicos '!Q1586&lt;=60,1)</f>
        <v>3</v>
      </c>
      <c r="D1651" t="str">
        <f>IFERROR(IF(INDEX('BD Demog para scores enalazar'!BC$2:BC$3000,MATCH(Formulas!A1651,'BD Demog para scores enalazar'!A$2:A$3000,0))=0,"SI","NO"),"")</f>
        <v>SI</v>
      </c>
      <c r="E1651" cm="1">
        <f t="array" ref="E1651">_xlfn.IFS(D1651="","",D1651="SI",4,D1651="NO",1)</f>
        <v>4</v>
      </c>
      <c r="F1651" cm="1">
        <f t="array" ref="F1651">_xlfn.IFS('Paraclinicos '!B1586="","",'Paraclinicos '!B1586&gt;1,1,'Paraclinicos '!B1586&lt;=1,3)</f>
        <v>1</v>
      </c>
      <c r="G1651" t="str" cm="1">
        <f t="array" ref="G1651">_xlfn.IFS('Paraclinicos '!D1586="","",AND('Paraclinicos '!D1586&gt;=250,'Paraclinicos '!D1586&lt;=500),2,'Paraclinicos '!D1586&gt;500,3,'Paraclinicos '!D1586&lt;250,1)</f>
        <v/>
      </c>
      <c r="H1651" s="50">
        <f t="shared" si="76"/>
        <v>8</v>
      </c>
      <c r="I1651" cm="1">
        <f t="array" ref="I1651">_xlfn.IFS('Paraclinicos '!Q1586="","",'Paraclinicos '!Q1586&gt;=65,1,'Paraclinicos '!Q1586&lt;65,0)</f>
        <v>1</v>
      </c>
      <c r="J1651" cm="1">
        <f t="array" ref="J1651">_xlfn.IFS('Paraclinicos '!I1586="","",'Paraclinicos '!I1586&gt;7,1,'Paraclinicos '!I1586&lt;=7,0)</f>
        <v>1</v>
      </c>
      <c r="K1651" cm="1">
        <f t="array" ref="K1651">_xlfn.IFS('Paraclinicos '!W1586="","",'Paraclinicos '!W1586&lt;=8,1,'Paraclinicos '!W1586&gt;8,0)</f>
        <v>0</v>
      </c>
      <c r="L1651" cm="1">
        <f t="array" ref="L1651">_xlfn.IFS('Paraclinicos '!S1586="","",'Paraclinicos '!S1586&gt;=30,1,'Paraclinicos '!S1586&lt;30,0)</f>
        <v>0</v>
      </c>
      <c r="M1651" cm="1">
        <f t="array" ref="M1651">_xlfn.IFS(OR('Paraclinicos '!T1586="",'Paraclinicos '!U1586=""),"",OR('Paraclinicos '!T1586&lt;=90,'Paraclinicos '!U1586&lt;=60),1,OR('Paraclinicos '!T1586&gt;90,'Paraclinicos '!U1586&gt;60),0)</f>
        <v>0</v>
      </c>
      <c r="N1651" s="45">
        <f t="shared" si="77"/>
        <v>2</v>
      </c>
      <c r="O1651" cm="1">
        <f t="array" ref="O1651">_xlfn.IFS(OR('Paraclinicos '!M1586="",'Paraclinicos '!N1586="",'Paraclinicos '!N1586=0),"",'Paraclinicos '!M1586/'Paraclinicos '!N1586&lt;100,4,'Paraclinicos '!M1586/'Paraclinicos '!N1586&lt;200,3,'Paraclinicos '!M1586/'Paraclinicos '!N1586&lt;300,2,'Paraclinicos '!M1586/'Paraclinicos '!N1586&lt;400,1,'Paraclinicos '!M1586/'Paraclinicos '!N1586&gt;=400,0)</f>
        <v>2</v>
      </c>
      <c r="P1651" cm="1">
        <f t="array" ref="P1651">_xlfn.IFS('Paraclinicos '!C1586="","",'Paraclinicos '!C1586&lt;20,4,'Paraclinicos '!C1586&lt;50,3,'Paraclinicos '!C1586&lt;100,2,'Paraclinicos '!C1586&lt;150,1,'Paraclinicos '!C1586&gt;150,0)</f>
        <v>0</v>
      </c>
      <c r="Q1651" cm="1">
        <f t="array" ref="Q1651">_xlfn.IFS('Paraclinicos '!O1586="","",'Paraclinicos '!O1586&lt;1.2,0,'Paraclinicos '!O1586&lt;2,1,'Paraclinicos '!O1586&lt;3.5,2,'Paraclinicos '!O1586&lt;5,3,'Paraclinicos '!O1586&gt;5,4)</f>
        <v>0</v>
      </c>
      <c r="R1651" cm="1">
        <f t="array" ref="R1651">_xlfn.IFS('Paraclinicos '!J1586="","",'Paraclinicos '!J1586&lt;1.2,0,'Paraclinicos '!J1586&lt;2,1,'Paraclinicos '!J1586&lt;6,2,'Paraclinicos '!J1586&lt;12,3,'Paraclinicos '!J1586&gt;=12,4)</f>
        <v>0</v>
      </c>
      <c r="S1651" cm="1">
        <f t="array" ref="S1651">_xlfn.IFS('Paraclinicos '!Y1586="","",'Paraclinicos '!Y1586&lt;70,1,'Paraclinicos '!Y1586&gt;=70,0)</f>
        <v>0</v>
      </c>
      <c r="T1651" cm="1">
        <f t="array" ref="T1651">_xlfn.IFS('Paraclinicos '!W1586="","",'Paraclinicos '!W1586&lt;6,4,'Paraclinicos '!W1586&lt;10,3,'Paraclinicos '!W1586&lt;13,2,'Paraclinicos '!W1586&lt;15,1,'Paraclinicos '!W1586=15,0)</f>
        <v>0</v>
      </c>
      <c r="U1651" s="54">
        <f t="shared" si="75"/>
        <v>2</v>
      </c>
      <c r="V1651" cm="1">
        <f t="array" ref="V1651">_xlfn.IFS('Paraclinicos '!S1586="","",OR('Paraclinicos '!S1586&lt;=8,'Paraclinicos '!S1586&gt;=25),3,'Paraclinicos '!S1586&lt;12,1,'Paraclinicos '!S1586&lt;21,0,'Paraclinicos '!S1586&lt;25,2)</f>
        <v>0</v>
      </c>
      <c r="W1651" t="str">
        <f>IFERROR(IF(INDEX('BD Demog para scores enalazar'!Y$2:'BD Demog para scores enalazar'!Y$3000,MATCH(Formulas!A1651,'BD Demog para scores enalazar'!A$2:'BD Demog para scores enalazar'!A$3000,0))=1,"SI","NO"),"")</f>
        <v>NO</v>
      </c>
      <c r="X1651" s="9" t="str">
        <f>IFERROR(IF(INDEX('BD Demog para scores enalazar'!AJ$2:'BD Demog para scores enalazar'!AJ$3000,MATCH(Formulas!A1651,'BD Demog para scores enalazar'!A$2:'BD Demog para scores enalazar'!A$3000,0))=1,"SI","NO"),"")</f>
        <v>NO</v>
      </c>
      <c r="Y1651" cm="1">
        <f t="array" ref="Y1651">IF(AND(W1651="NO",X1651="NO"),_xlfn.IFS('Paraclinicos '!K1586&lt;=91,3,'Paraclinicos '!K1586&lt;94,2,'Paraclinicos '!K1586&lt;96,1,'Paraclinicos '!K1586&gt;=96,0),"")</f>
        <v>3</v>
      </c>
      <c r="Z1651" t="str" cm="1">
        <f t="array" ref="Z1651">IF(OR(W1651="SI",X1651="SI"),_xlfn.IFS(OR(AND('Paraclinicos '!K1587&lt;=83),AND('Paraclinicos '!K1587&gt;=97,AA1651=2)),3,OR(AND('Paraclinicos '!K1587&lt;=86),AND('Paraclinicos '!K1587&gt;=94,AA1651=2)),2,OR(AND('Paraclinicos '!K1587&lt;=88),AND('Paraclinicos '!K1587&gt;=92,AA1651=2)),1,OR(AND('Paraclinicos '!K1587&gt;=88,'Paraclinicos '!K1587&lt;=92),AND('Paraclinicos '!K1587&gt;=93,AA1651=0)),0),"")</f>
        <v/>
      </c>
      <c r="AA1651" cm="1">
        <f t="array" ref="AA1651">_xlfn.IFS('Paraclinicos '!E1586="","",'Paraclinicos '!E1586="Oxigeno",2,'Paraclinicos '!E1586="Aire",0)</f>
        <v>2</v>
      </c>
    </row>
    <row r="1652" spans="1:27" x14ac:dyDescent="0.25">
      <c r="A1652">
        <f>'Paraclinicos '!A1587</f>
        <v>588</v>
      </c>
      <c r="B1652" s="3">
        <f>'Paraclinicos '!R1587</f>
        <v>44302</v>
      </c>
      <c r="C1652" cm="1">
        <f t="array" ref="C1652">_xlfn.IFS('Paraclinicos '!Q1587="","",'Paraclinicos '!Q1587&gt;60,3,'Paraclinicos '!Q1587&lt;=60,1)</f>
        <v>3</v>
      </c>
      <c r="D1652" t="str">
        <f>IFERROR(IF(INDEX('BD Demog para scores enalazar'!BC$2:BC$3000,MATCH(Formulas!A1652,'BD Demog para scores enalazar'!A$2:A$3000,0))=0,"SI","NO"),"")</f>
        <v>SI</v>
      </c>
      <c r="E1652" cm="1">
        <f t="array" ref="E1652">_xlfn.IFS(D1652="","",D1652="SI",4,D1652="NO",1)</f>
        <v>4</v>
      </c>
      <c r="F1652" cm="1">
        <f t="array" ref="F1652">_xlfn.IFS('Paraclinicos '!B1587="","",'Paraclinicos '!B1587&gt;1,1,'Paraclinicos '!B1587&lt;=1,3)</f>
        <v>1</v>
      </c>
      <c r="G1652" t="str" cm="1">
        <f t="array" ref="G1652">_xlfn.IFS('Paraclinicos '!D1587="","",AND('Paraclinicos '!D1587&gt;=250,'Paraclinicos '!D1587&lt;=500),2,'Paraclinicos '!D1587&gt;500,3,'Paraclinicos '!D1587&lt;250,1)</f>
        <v/>
      </c>
      <c r="H1652" s="50">
        <f t="shared" si="76"/>
        <v>8</v>
      </c>
      <c r="I1652" cm="1">
        <f t="array" ref="I1652">_xlfn.IFS('Paraclinicos '!Q1587="","",'Paraclinicos '!Q1587&gt;=65,1,'Paraclinicos '!Q1587&lt;65,0)</f>
        <v>1</v>
      </c>
      <c r="J1652" cm="1">
        <f t="array" ref="J1652">_xlfn.IFS('Paraclinicos '!I1587="","",'Paraclinicos '!I1587&gt;7,1,'Paraclinicos '!I1587&lt;=7,0)</f>
        <v>1</v>
      </c>
      <c r="K1652" cm="1">
        <f t="array" ref="K1652">_xlfn.IFS('Paraclinicos '!W1587="","",'Paraclinicos '!W1587&lt;=8,1,'Paraclinicos '!W1587&gt;8,0)</f>
        <v>0</v>
      </c>
      <c r="L1652" cm="1">
        <f t="array" ref="L1652">_xlfn.IFS('Paraclinicos '!S1587="","",'Paraclinicos '!S1587&gt;=30,1,'Paraclinicos '!S1587&lt;30,0)</f>
        <v>0</v>
      </c>
      <c r="M1652" cm="1">
        <f t="array" ref="M1652">_xlfn.IFS(OR('Paraclinicos '!T1587="",'Paraclinicos '!U1587=""),"",OR('Paraclinicos '!T1587&lt;=90,'Paraclinicos '!U1587&lt;=60),1,OR('Paraclinicos '!T1587&gt;90,'Paraclinicos '!U1587&gt;60),0)</f>
        <v>1</v>
      </c>
      <c r="N1652" s="45">
        <f t="shared" si="77"/>
        <v>3</v>
      </c>
      <c r="O1652" cm="1">
        <f t="array" ref="O1652">_xlfn.IFS(OR('Paraclinicos '!M1587="",'Paraclinicos '!N1587="",'Paraclinicos '!N1587=0),"",'Paraclinicos '!M1587/'Paraclinicos '!N1587&lt;100,4,'Paraclinicos '!M1587/'Paraclinicos '!N1587&lt;200,3,'Paraclinicos '!M1587/'Paraclinicos '!N1587&lt;300,2,'Paraclinicos '!M1587/'Paraclinicos '!N1587&lt;400,1,'Paraclinicos '!M1587/'Paraclinicos '!N1587&gt;=400,0)</f>
        <v>2</v>
      </c>
      <c r="P1652" cm="1">
        <f t="array" ref="P1652">_xlfn.IFS('Paraclinicos '!C1587="","",'Paraclinicos '!C1587&lt;20,4,'Paraclinicos '!C1587&lt;50,3,'Paraclinicos '!C1587&lt;100,2,'Paraclinicos '!C1587&lt;150,1,'Paraclinicos '!C1587&gt;150,0)</f>
        <v>0</v>
      </c>
      <c r="Q1652" cm="1">
        <f t="array" ref="Q1652">_xlfn.IFS('Paraclinicos '!O1587="","",'Paraclinicos '!O1587&lt;1.2,0,'Paraclinicos '!O1587&lt;2,1,'Paraclinicos '!O1587&lt;3.5,2,'Paraclinicos '!O1587&lt;5,3,'Paraclinicos '!O1587&gt;5,4)</f>
        <v>0</v>
      </c>
      <c r="R1652" cm="1">
        <f t="array" ref="R1652">_xlfn.IFS('Paraclinicos '!J1587="","",'Paraclinicos '!J1587&lt;1.2,0,'Paraclinicos '!J1587&lt;2,1,'Paraclinicos '!J1587&lt;6,2,'Paraclinicos '!J1587&lt;12,3,'Paraclinicos '!J1587&gt;=12,4)</f>
        <v>0</v>
      </c>
      <c r="S1652" cm="1">
        <f t="array" ref="S1652">_xlfn.IFS('Paraclinicos '!Y1587="","",'Paraclinicos '!Y1587&lt;70,1,'Paraclinicos '!Y1587&gt;=70,0)</f>
        <v>0</v>
      </c>
      <c r="T1652" cm="1">
        <f t="array" ref="T1652">_xlfn.IFS('Paraclinicos '!W1587="","",'Paraclinicos '!W1587&lt;6,4,'Paraclinicos '!W1587&lt;10,3,'Paraclinicos '!W1587&lt;13,2,'Paraclinicos '!W1587&lt;15,1,'Paraclinicos '!W1587=15,0)</f>
        <v>0</v>
      </c>
      <c r="U1652" s="54">
        <f t="shared" si="75"/>
        <v>2</v>
      </c>
      <c r="V1652" cm="1">
        <f t="array" ref="V1652">_xlfn.IFS('Paraclinicos '!S1587="","",OR('Paraclinicos '!S1587&lt;=8,'Paraclinicos '!S1587&gt;=25),3,'Paraclinicos '!S1587&lt;12,1,'Paraclinicos '!S1587&lt;21,0,'Paraclinicos '!S1587&lt;25,2)</f>
        <v>0</v>
      </c>
      <c r="W1652" t="str">
        <f>IFERROR(IF(INDEX('BD Demog para scores enalazar'!Y$2:'BD Demog para scores enalazar'!Y$3000,MATCH(Formulas!A1652,'BD Demog para scores enalazar'!A$2:'BD Demog para scores enalazar'!A$3000,0))=1,"SI","NO"),"")</f>
        <v>NO</v>
      </c>
      <c r="X1652" s="9" t="str">
        <f>IFERROR(IF(INDEX('BD Demog para scores enalazar'!AJ$2:'BD Demog para scores enalazar'!AJ$3000,MATCH(Formulas!A1652,'BD Demog para scores enalazar'!A$2:'BD Demog para scores enalazar'!A$3000,0))=1,"SI","NO"),"")</f>
        <v>NO</v>
      </c>
      <c r="Y1652" cm="1">
        <f t="array" ref="Y1652">IF(AND(W1652="NO",X1652="NO"),_xlfn.IFS('Paraclinicos '!K1587&lt;=91,3,'Paraclinicos '!K1587&lt;94,2,'Paraclinicos '!K1587&lt;96,1,'Paraclinicos '!K1587&gt;=96,0),"")</f>
        <v>3</v>
      </c>
      <c r="Z1652" t="str" cm="1">
        <f t="array" ref="Z1652">IF(OR(W1652="SI",X1652="SI"),_xlfn.IFS(OR(AND('Paraclinicos '!K1588&lt;=83),AND('Paraclinicos '!K1588&gt;=97,AA1652=2)),3,OR(AND('Paraclinicos '!K1588&lt;=86),AND('Paraclinicos '!K1588&gt;=94,AA1652=2)),2,OR(AND('Paraclinicos '!K1588&lt;=88),AND('Paraclinicos '!K1588&gt;=92,AA1652=2)),1,OR(AND('Paraclinicos '!K1588&gt;=88,'Paraclinicos '!K1588&lt;=92),AND('Paraclinicos '!K1588&gt;=93,AA1652=0)),0),"")</f>
        <v/>
      </c>
      <c r="AA1652" cm="1">
        <f t="array" ref="AA1652">_xlfn.IFS('Paraclinicos '!E1587="","",'Paraclinicos '!E1587="Oxigeno",2,'Paraclinicos '!E1587="Aire",0)</f>
        <v>2</v>
      </c>
    </row>
    <row r="1653" spans="1:27" x14ac:dyDescent="0.25">
      <c r="A1653">
        <f>'Paraclinicos '!A1588</f>
        <v>588</v>
      </c>
      <c r="B1653" s="3">
        <f>'Paraclinicos '!R1588</f>
        <v>44273</v>
      </c>
      <c r="C1653" cm="1">
        <f t="array" ref="C1653">_xlfn.IFS('Paraclinicos '!Q1588="","",'Paraclinicos '!Q1588&gt;60,3,'Paraclinicos '!Q1588&lt;=60,1)</f>
        <v>3</v>
      </c>
      <c r="D1653" t="str">
        <f>IFERROR(IF(INDEX('BD Demog para scores enalazar'!BC$2:BC$3000,MATCH(Formulas!A1653,'BD Demog para scores enalazar'!A$2:A$3000,0))=0,"SI","NO"),"")</f>
        <v>SI</v>
      </c>
      <c r="E1653" cm="1">
        <f t="array" ref="E1653">_xlfn.IFS(D1653="","",D1653="SI",4,D1653="NO",1)</f>
        <v>4</v>
      </c>
      <c r="F1653" cm="1">
        <f t="array" ref="F1653">_xlfn.IFS('Paraclinicos '!B1588="","",'Paraclinicos '!B1588&gt;1,1,'Paraclinicos '!B1588&lt;=1,3)</f>
        <v>1</v>
      </c>
      <c r="G1653" t="str" cm="1">
        <f t="array" ref="G1653">_xlfn.IFS('Paraclinicos '!D1588="","",AND('Paraclinicos '!D1588&gt;=250,'Paraclinicos '!D1588&lt;=500),2,'Paraclinicos '!D1588&gt;500,3,'Paraclinicos '!D1588&lt;250,1)</f>
        <v/>
      </c>
      <c r="H1653" s="50">
        <f t="shared" si="76"/>
        <v>8</v>
      </c>
      <c r="I1653" cm="1">
        <f t="array" ref="I1653">_xlfn.IFS('Paraclinicos '!Q1588="","",'Paraclinicos '!Q1588&gt;=65,1,'Paraclinicos '!Q1588&lt;65,0)</f>
        <v>1</v>
      </c>
      <c r="J1653" cm="1">
        <f t="array" ref="J1653">_xlfn.IFS('Paraclinicos '!I1588="","",'Paraclinicos '!I1588&gt;7,1,'Paraclinicos '!I1588&lt;=7,0)</f>
        <v>1</v>
      </c>
      <c r="K1653" cm="1">
        <f t="array" ref="K1653">_xlfn.IFS('Paraclinicos '!W1588="","",'Paraclinicos '!W1588&lt;=8,1,'Paraclinicos '!W1588&gt;8,0)</f>
        <v>1</v>
      </c>
      <c r="L1653" cm="1">
        <f t="array" ref="L1653">_xlfn.IFS('Paraclinicos '!S1588="","",'Paraclinicos '!S1588&gt;=30,1,'Paraclinicos '!S1588&lt;30,0)</f>
        <v>0</v>
      </c>
      <c r="M1653" cm="1">
        <f t="array" ref="M1653">_xlfn.IFS(OR('Paraclinicos '!T1588="",'Paraclinicos '!U1588=""),"",OR('Paraclinicos '!T1588&lt;=90,'Paraclinicos '!U1588&lt;=60),1,OR('Paraclinicos '!T1588&gt;90,'Paraclinicos '!U1588&gt;60),0)</f>
        <v>0</v>
      </c>
      <c r="N1653" s="45">
        <f t="shared" si="77"/>
        <v>4</v>
      </c>
      <c r="O1653" cm="1">
        <f t="array" ref="O1653">_xlfn.IFS(OR('Paraclinicos '!M1588="",'Paraclinicos '!N1588="",'Paraclinicos '!N1588=0),"",'Paraclinicos '!M1588/'Paraclinicos '!N1588&lt;100,4,'Paraclinicos '!M1588/'Paraclinicos '!N1588&lt;200,3,'Paraclinicos '!M1588/'Paraclinicos '!N1588&lt;300,2,'Paraclinicos '!M1588/'Paraclinicos '!N1588&lt;400,1,'Paraclinicos '!M1588/'Paraclinicos '!N1588&gt;=400,0)</f>
        <v>2</v>
      </c>
      <c r="P1653" cm="1">
        <f t="array" ref="P1653">_xlfn.IFS('Paraclinicos '!C1588="","",'Paraclinicos '!C1588&lt;20,4,'Paraclinicos '!C1588&lt;50,3,'Paraclinicos '!C1588&lt;100,2,'Paraclinicos '!C1588&lt;150,1,'Paraclinicos '!C1588&gt;150,0)</f>
        <v>0</v>
      </c>
      <c r="Q1653" cm="1">
        <f t="array" ref="Q1653">_xlfn.IFS('Paraclinicos '!O1588="","",'Paraclinicos '!O1588&lt;1.2,0,'Paraclinicos '!O1588&lt;2,1,'Paraclinicos '!O1588&lt;3.5,2,'Paraclinicos '!O1588&lt;5,3,'Paraclinicos '!O1588&gt;5,4)</f>
        <v>0</v>
      </c>
      <c r="R1653" t="str" cm="1">
        <f t="array" ref="R1653">_xlfn.IFS('Paraclinicos '!J1588="","",'Paraclinicos '!J1588&lt;1.2,0,'Paraclinicos '!J1588&lt;2,1,'Paraclinicos '!J1588&lt;6,2,'Paraclinicos '!J1588&lt;12,3,'Paraclinicos '!J1588&gt;=12,4)</f>
        <v/>
      </c>
      <c r="S1653" cm="1">
        <f t="array" ref="S1653">_xlfn.IFS('Paraclinicos '!Y1588="","",'Paraclinicos '!Y1588&lt;70,1,'Paraclinicos '!Y1588&gt;=70,0)</f>
        <v>0</v>
      </c>
      <c r="T1653" cm="1">
        <f t="array" ref="T1653">_xlfn.IFS('Paraclinicos '!W1588="","",'Paraclinicos '!W1588&lt;6,4,'Paraclinicos '!W1588&lt;10,3,'Paraclinicos '!W1588&lt;13,2,'Paraclinicos '!W1588&lt;15,1,'Paraclinicos '!W1588=15,0)</f>
        <v>4</v>
      </c>
      <c r="U1653" s="54">
        <f t="shared" si="75"/>
        <v>6</v>
      </c>
      <c r="V1653" cm="1">
        <f t="array" ref="V1653">_xlfn.IFS('Paraclinicos '!S1588="","",OR('Paraclinicos '!S1588&lt;=8,'Paraclinicos '!S1588&gt;=25),3,'Paraclinicos '!S1588&lt;12,1,'Paraclinicos '!S1588&lt;21,0,'Paraclinicos '!S1588&lt;25,2)</f>
        <v>0</v>
      </c>
      <c r="W1653" t="str">
        <f>IFERROR(IF(INDEX('BD Demog para scores enalazar'!Y$2:'BD Demog para scores enalazar'!Y$3000,MATCH(Formulas!A1653,'BD Demog para scores enalazar'!A$2:'BD Demog para scores enalazar'!A$3000,0))=1,"SI","NO"),"")</f>
        <v>NO</v>
      </c>
      <c r="X1653" s="9" t="str">
        <f>IFERROR(IF(INDEX('BD Demog para scores enalazar'!AJ$2:'BD Demog para scores enalazar'!AJ$3000,MATCH(Formulas!A1653,'BD Demog para scores enalazar'!A$2:'BD Demog para scores enalazar'!A$3000,0))=1,"SI","NO"),"")</f>
        <v>NO</v>
      </c>
      <c r="Y1653" cm="1">
        <f t="array" ref="Y1653">IF(AND(W1653="NO",X1653="NO"),_xlfn.IFS('Paraclinicos '!K1588&lt;=91,3,'Paraclinicos '!K1588&lt;94,2,'Paraclinicos '!K1588&lt;96,1,'Paraclinicos '!K1588&gt;=96,0),"")</f>
        <v>3</v>
      </c>
      <c r="Z1653" t="str" cm="1">
        <f t="array" ref="Z1653">IF(OR(W1653="SI",X1653="SI"),_xlfn.IFS(OR(AND('Paraclinicos '!K1589&lt;=83),AND('Paraclinicos '!K1589&gt;=97,AA1653=2)),3,OR(AND('Paraclinicos '!K1589&lt;=86),AND('Paraclinicos '!K1589&gt;=94,AA1653=2)),2,OR(AND('Paraclinicos '!K1589&lt;=88),AND('Paraclinicos '!K1589&gt;=92,AA1653=2)),1,OR(AND('Paraclinicos '!K1589&gt;=88,'Paraclinicos '!K1589&lt;=92),AND('Paraclinicos '!K1589&gt;=93,AA1653=0)),0),"")</f>
        <v/>
      </c>
      <c r="AA1653" cm="1">
        <f t="array" ref="AA1653">_xlfn.IFS('Paraclinicos '!E1588="","",'Paraclinicos '!E1588="Oxigeno",2,'Paraclinicos '!E1588="Aire",0)</f>
        <v>2</v>
      </c>
    </row>
    <row r="1654" spans="1:27" x14ac:dyDescent="0.25">
      <c r="A1654">
        <f>'Paraclinicos '!A1589</f>
        <v>589</v>
      </c>
      <c r="B1654" s="3">
        <f>'Paraclinicos '!R1589</f>
        <v>44324</v>
      </c>
      <c r="C1654" cm="1">
        <f t="array" ref="C1654">_xlfn.IFS('Paraclinicos '!Q1589="","",'Paraclinicos '!Q1589&gt;60,3,'Paraclinicos '!Q1589&lt;=60,1)</f>
        <v>3</v>
      </c>
      <c r="D1654" t="str">
        <f>IFERROR(IF(INDEX('BD Demog para scores enalazar'!BC$2:BC$3000,MATCH(Formulas!A1654,'BD Demog para scores enalazar'!A$2:A$3000,0))=0,"SI","NO"),"")</f>
        <v>SI</v>
      </c>
      <c r="E1654" cm="1">
        <f t="array" ref="E1654">_xlfn.IFS(D1654="","",D1654="SI",4,D1654="NO",1)</f>
        <v>4</v>
      </c>
      <c r="F1654" cm="1">
        <f t="array" ref="F1654">_xlfn.IFS('Paraclinicos '!B1589="","",'Paraclinicos '!B1589&gt;1,1,'Paraclinicos '!B1589&lt;=1,3)</f>
        <v>3</v>
      </c>
      <c r="G1654" cm="1">
        <f t="array" ref="G1654">_xlfn.IFS('Paraclinicos '!D1589="","",AND('Paraclinicos '!D1589&gt;=250,'Paraclinicos '!D1589&lt;=500),2,'Paraclinicos '!D1589&gt;500,3,'Paraclinicos '!D1589&lt;250,1)</f>
        <v>3</v>
      </c>
      <c r="H1654" s="50">
        <f t="shared" si="76"/>
        <v>13</v>
      </c>
      <c r="I1654" cm="1">
        <f t="array" ref="I1654">_xlfn.IFS('Paraclinicos '!Q1589="","",'Paraclinicos '!Q1589&gt;=65,1,'Paraclinicos '!Q1589&lt;65,0)</f>
        <v>1</v>
      </c>
      <c r="J1654" cm="1">
        <f t="array" ref="J1654">_xlfn.IFS('Paraclinicos '!I1589="","",'Paraclinicos '!I1589&gt;7,1,'Paraclinicos '!I1589&lt;=7,0)</f>
        <v>1</v>
      </c>
      <c r="K1654" cm="1">
        <f t="array" ref="K1654">_xlfn.IFS('Paraclinicos '!W1589="","",'Paraclinicos '!W1589&lt;=8,1,'Paraclinicos '!W1589&gt;8,0)</f>
        <v>0</v>
      </c>
      <c r="L1654" cm="1">
        <f t="array" ref="L1654">_xlfn.IFS('Paraclinicos '!S1589="","",'Paraclinicos '!S1589&gt;=30,1,'Paraclinicos '!S1589&lt;30,0)</f>
        <v>0</v>
      </c>
      <c r="M1654" cm="1">
        <f t="array" ref="M1654">_xlfn.IFS(OR('Paraclinicos '!T1589="",'Paraclinicos '!U1589=""),"",OR('Paraclinicos '!T1589&lt;=90,'Paraclinicos '!U1589&lt;=60),1,OR('Paraclinicos '!T1589&gt;90,'Paraclinicos '!U1589&gt;60),0)</f>
        <v>0</v>
      </c>
      <c r="N1654" s="45">
        <f t="shared" si="77"/>
        <v>3</v>
      </c>
      <c r="O1654" cm="1">
        <f t="array" ref="O1654">_xlfn.IFS(OR('Paraclinicos '!M1589="",'Paraclinicos '!N1589="",'Paraclinicos '!N1589=0),"",'Paraclinicos '!M1589/'Paraclinicos '!N1589&lt;100,4,'Paraclinicos '!M1589/'Paraclinicos '!N1589&lt;200,3,'Paraclinicos '!M1589/'Paraclinicos '!N1589&lt;300,2,'Paraclinicos '!M1589/'Paraclinicos '!N1589&lt;400,1,'Paraclinicos '!M1589/'Paraclinicos '!N1589&gt;=400,0)</f>
        <v>1</v>
      </c>
      <c r="P1654" cm="1">
        <f t="array" ref="P1654">_xlfn.IFS('Paraclinicos '!C1589="","",'Paraclinicos '!C1589&lt;20,4,'Paraclinicos '!C1589&lt;50,3,'Paraclinicos '!C1589&lt;100,2,'Paraclinicos '!C1589&lt;150,1,'Paraclinicos '!C1589&gt;150,0)</f>
        <v>1</v>
      </c>
      <c r="Q1654" cm="1">
        <f t="array" ref="Q1654">_xlfn.IFS('Paraclinicos '!O1589="","",'Paraclinicos '!O1589&lt;1.2,0,'Paraclinicos '!O1589&lt;2,1,'Paraclinicos '!O1589&lt;3.5,2,'Paraclinicos '!O1589&lt;5,3,'Paraclinicos '!O1589&gt;5,4)</f>
        <v>4</v>
      </c>
      <c r="R1654" cm="1">
        <f t="array" ref="R1654">_xlfn.IFS('Paraclinicos '!J1589="","",'Paraclinicos '!J1589&lt;1.2,0,'Paraclinicos '!J1589&lt;2,1,'Paraclinicos '!J1589&lt;6,2,'Paraclinicos '!J1589&lt;12,3,'Paraclinicos '!J1589&gt;=12,4)</f>
        <v>0</v>
      </c>
      <c r="S1654" cm="1">
        <f t="array" ref="S1654">_xlfn.IFS('Paraclinicos '!Y1589="","",'Paraclinicos '!Y1589&lt;70,1,'Paraclinicos '!Y1589&gt;=70,0)</f>
        <v>0</v>
      </c>
      <c r="T1654" cm="1">
        <f t="array" ref="T1654">_xlfn.IFS('Paraclinicos '!W1589="","",'Paraclinicos '!W1589&lt;6,4,'Paraclinicos '!W1589&lt;10,3,'Paraclinicos '!W1589&lt;13,2,'Paraclinicos '!W1589&lt;15,1,'Paraclinicos '!W1589=15,0)</f>
        <v>0</v>
      </c>
      <c r="U1654" s="54">
        <f t="shared" si="75"/>
        <v>6</v>
      </c>
      <c r="V1654" cm="1">
        <f t="array" ref="V1654">_xlfn.IFS('Paraclinicos '!S1589="","",OR('Paraclinicos '!S1589&lt;=8,'Paraclinicos '!S1589&gt;=25),3,'Paraclinicos '!S1589&lt;12,1,'Paraclinicos '!S1589&lt;21,0,'Paraclinicos '!S1589&lt;25,2)</f>
        <v>0</v>
      </c>
      <c r="W1654" t="str">
        <f>IFERROR(IF(INDEX('BD Demog para scores enalazar'!Y$2:'BD Demog para scores enalazar'!Y$3000,MATCH(Formulas!A1654,'BD Demog para scores enalazar'!A$2:'BD Demog para scores enalazar'!A$3000,0))=1,"SI","NO"),"")</f>
        <v>NO</v>
      </c>
      <c r="X1654" s="9" t="str">
        <f>IFERROR(IF(INDEX('BD Demog para scores enalazar'!AJ$2:'BD Demog para scores enalazar'!AJ$3000,MATCH(Formulas!A1654,'BD Demog para scores enalazar'!A$2:'BD Demog para scores enalazar'!A$3000,0))=1,"SI","NO"),"")</f>
        <v>SI</v>
      </c>
      <c r="Y1654" t="str" cm="1">
        <f t="array" ref="Y1654">IF(AND(W1654="NO",X1654="NO"),_xlfn.IFS('Paraclinicos '!K1589&lt;=91,3,'Paraclinicos '!K1589&lt;94,2,'Paraclinicos '!K1589&lt;96,1,'Paraclinicos '!K1589&gt;=96,0),"")</f>
        <v/>
      </c>
      <c r="Z1654" cm="1">
        <f t="array" ref="Z1654">IF(OR(W1654="SI",X1654="SI"),_xlfn.IFS(OR(AND('Paraclinicos '!K1590&lt;=83),AND('Paraclinicos '!K1590&gt;=97,AA1654=2)),3,OR(AND('Paraclinicos '!K1590&lt;=86),AND('Paraclinicos '!K1590&gt;=94,AA1654=2)),2,OR(AND('Paraclinicos '!K1590&lt;=88),AND('Paraclinicos '!K1590&gt;=92,AA1654=2)),1,OR(AND('Paraclinicos '!K1590&gt;=88,'Paraclinicos '!K1590&lt;=92),AND('Paraclinicos '!K1590&gt;=93,AA1654=0)),0),"")</f>
        <v>0</v>
      </c>
      <c r="AA1654" cm="1">
        <f t="array" ref="AA1654">_xlfn.IFS('Paraclinicos '!E1589="","",'Paraclinicos '!E1589="Oxigeno",2,'Paraclinicos '!E1589="Aire",0)</f>
        <v>2</v>
      </c>
    </row>
    <row r="1655" spans="1:27" x14ac:dyDescent="0.25">
      <c r="A1655">
        <f>'Paraclinicos '!A1590</f>
        <v>589</v>
      </c>
      <c r="B1655" s="3">
        <f>'Paraclinicos '!R1590</f>
        <v>44325</v>
      </c>
      <c r="C1655" cm="1">
        <f t="array" ref="C1655">_xlfn.IFS('Paraclinicos '!Q1590="","",'Paraclinicos '!Q1590&gt;60,3,'Paraclinicos '!Q1590&lt;=60,1)</f>
        <v>3</v>
      </c>
      <c r="D1655" t="str">
        <f>IFERROR(IF(INDEX('BD Demog para scores enalazar'!BC$2:BC$3000,MATCH(Formulas!A1655,'BD Demog para scores enalazar'!A$2:A$3000,0))=0,"SI","NO"),"")</f>
        <v>SI</v>
      </c>
      <c r="E1655" cm="1">
        <f t="array" ref="E1655">_xlfn.IFS(D1655="","",D1655="SI",4,D1655="NO",1)</f>
        <v>4</v>
      </c>
      <c r="F1655" cm="1">
        <f t="array" ref="F1655">_xlfn.IFS('Paraclinicos '!B1590="","",'Paraclinicos '!B1590&gt;1,1,'Paraclinicos '!B1590&lt;=1,3)</f>
        <v>3</v>
      </c>
      <c r="G1655" t="str" cm="1">
        <f t="array" ref="G1655">_xlfn.IFS('Paraclinicos '!D1590="","",AND('Paraclinicos '!D1590&gt;=250,'Paraclinicos '!D1590&lt;=500),2,'Paraclinicos '!D1590&gt;500,3,'Paraclinicos '!D1590&lt;250,1)</f>
        <v/>
      </c>
      <c r="H1655" s="50">
        <f t="shared" si="76"/>
        <v>10</v>
      </c>
      <c r="I1655" cm="1">
        <f t="array" ref="I1655">_xlfn.IFS('Paraclinicos '!Q1590="","",'Paraclinicos '!Q1590&gt;=65,1,'Paraclinicos '!Q1590&lt;65,0)</f>
        <v>1</v>
      </c>
      <c r="J1655" cm="1">
        <f t="array" ref="J1655">_xlfn.IFS('Paraclinicos '!I1590="","",'Paraclinicos '!I1590&gt;7,1,'Paraclinicos '!I1590&lt;=7,0)</f>
        <v>1</v>
      </c>
      <c r="K1655" cm="1">
        <f t="array" ref="K1655">_xlfn.IFS('Paraclinicos '!W1590="","",'Paraclinicos '!W1590&lt;=8,1,'Paraclinicos '!W1590&gt;8,0)</f>
        <v>0</v>
      </c>
      <c r="L1655" cm="1">
        <f t="array" ref="L1655">_xlfn.IFS('Paraclinicos '!S1590="","",'Paraclinicos '!S1590&gt;=30,1,'Paraclinicos '!S1590&lt;30,0)</f>
        <v>0</v>
      </c>
      <c r="M1655" cm="1">
        <f t="array" ref="M1655">_xlfn.IFS(OR('Paraclinicos '!T1590="",'Paraclinicos '!U1590=""),"",OR('Paraclinicos '!T1590&lt;=90,'Paraclinicos '!U1590&lt;=60),1,OR('Paraclinicos '!T1590&gt;90,'Paraclinicos '!U1590&gt;60),0)</f>
        <v>0</v>
      </c>
      <c r="N1655" s="45">
        <f t="shared" si="77"/>
        <v>2</v>
      </c>
      <c r="O1655" cm="1">
        <f t="array" ref="O1655">_xlfn.IFS(OR('Paraclinicos '!M1590="",'Paraclinicos '!N1590="",'Paraclinicos '!N1590=0),"",'Paraclinicos '!M1590/'Paraclinicos '!N1590&lt;100,4,'Paraclinicos '!M1590/'Paraclinicos '!N1590&lt;200,3,'Paraclinicos '!M1590/'Paraclinicos '!N1590&lt;300,2,'Paraclinicos '!M1590/'Paraclinicos '!N1590&lt;400,1,'Paraclinicos '!M1590/'Paraclinicos '!N1590&gt;=400,0)</f>
        <v>2</v>
      </c>
      <c r="P1655" cm="1">
        <f t="array" ref="P1655">_xlfn.IFS('Paraclinicos '!C1590="","",'Paraclinicos '!C1590&lt;20,4,'Paraclinicos '!C1590&lt;50,3,'Paraclinicos '!C1590&lt;100,2,'Paraclinicos '!C1590&lt;150,1,'Paraclinicos '!C1590&gt;150,0)</f>
        <v>0</v>
      </c>
      <c r="Q1655" cm="1">
        <f t="array" ref="Q1655">_xlfn.IFS('Paraclinicos '!O1590="","",'Paraclinicos '!O1590&lt;1.2,0,'Paraclinicos '!O1590&lt;2,1,'Paraclinicos '!O1590&lt;3.5,2,'Paraclinicos '!O1590&lt;5,3,'Paraclinicos '!O1590&gt;5,4)</f>
        <v>4</v>
      </c>
      <c r="R1655" t="str" cm="1">
        <f t="array" ref="R1655">_xlfn.IFS('Paraclinicos '!J1590="","",'Paraclinicos '!J1590&lt;1.2,0,'Paraclinicos '!J1590&lt;2,1,'Paraclinicos '!J1590&lt;6,2,'Paraclinicos '!J1590&lt;12,3,'Paraclinicos '!J1590&gt;=12,4)</f>
        <v/>
      </c>
      <c r="S1655" cm="1">
        <f t="array" ref="S1655">_xlfn.IFS('Paraclinicos '!Y1590="","",'Paraclinicos '!Y1590&lt;70,1,'Paraclinicos '!Y1590&gt;=70,0)</f>
        <v>0</v>
      </c>
      <c r="T1655" cm="1">
        <f t="array" ref="T1655">_xlfn.IFS('Paraclinicos '!W1590="","",'Paraclinicos '!W1590&lt;6,4,'Paraclinicos '!W1590&lt;10,3,'Paraclinicos '!W1590&lt;13,2,'Paraclinicos '!W1590&lt;15,1,'Paraclinicos '!W1590=15,0)</f>
        <v>1</v>
      </c>
      <c r="U1655" s="54">
        <f t="shared" si="75"/>
        <v>7</v>
      </c>
      <c r="V1655" cm="1">
        <f t="array" ref="V1655">_xlfn.IFS('Paraclinicos '!S1590="","",OR('Paraclinicos '!S1590&lt;=8,'Paraclinicos '!S1590&gt;=25),3,'Paraclinicos '!S1590&lt;12,1,'Paraclinicos '!S1590&lt;21,0,'Paraclinicos '!S1590&lt;25,2)</f>
        <v>0</v>
      </c>
      <c r="W1655" t="str">
        <f>IFERROR(IF(INDEX('BD Demog para scores enalazar'!Y$2:'BD Demog para scores enalazar'!Y$3000,MATCH(Formulas!A1655,'BD Demog para scores enalazar'!A$2:'BD Demog para scores enalazar'!A$3000,0))=1,"SI","NO"),"")</f>
        <v>NO</v>
      </c>
      <c r="X1655" s="9" t="str">
        <f>IFERROR(IF(INDEX('BD Demog para scores enalazar'!AJ$2:'BD Demog para scores enalazar'!AJ$3000,MATCH(Formulas!A1655,'BD Demog para scores enalazar'!A$2:'BD Demog para scores enalazar'!A$3000,0))=1,"SI","NO"),"")</f>
        <v>SI</v>
      </c>
      <c r="Y1655" t="str" cm="1">
        <f t="array" ref="Y1655">IF(AND(W1655="NO",X1655="NO"),_xlfn.IFS('Paraclinicos '!K1590&lt;=91,3,'Paraclinicos '!K1590&lt;94,2,'Paraclinicos '!K1590&lt;96,1,'Paraclinicos '!K1590&gt;=96,0),"")</f>
        <v/>
      </c>
      <c r="Z1655" cm="1">
        <f t="array" ref="Z1655">IF(OR(W1655="SI",X1655="SI"),_xlfn.IFS(OR(AND('Paraclinicos '!K1591&lt;=83),AND('Paraclinicos '!K1591&gt;=97,AA1655=2)),3,OR(AND('Paraclinicos '!K1591&lt;=86),AND('Paraclinicos '!K1591&gt;=94,AA1655=2)),2,OR(AND('Paraclinicos '!K1591&lt;=88),AND('Paraclinicos '!K1591&gt;=92,AA1655=2)),1,OR(AND('Paraclinicos '!K1591&gt;=88,'Paraclinicos '!K1591&lt;=92),AND('Paraclinicos '!K1591&gt;=93,AA1655=0)),0),"")</f>
        <v>0</v>
      </c>
      <c r="AA1655" cm="1">
        <f t="array" ref="AA1655">_xlfn.IFS('Paraclinicos '!E1590="","",'Paraclinicos '!E1590="Oxigeno",2,'Paraclinicos '!E1590="Aire",0)</f>
        <v>2</v>
      </c>
    </row>
    <row r="1656" spans="1:27" x14ac:dyDescent="0.25">
      <c r="A1656">
        <f>'Paraclinicos '!A1591</f>
        <v>590</v>
      </c>
      <c r="B1656" s="3">
        <f>'Paraclinicos '!R1591</f>
        <v>44223</v>
      </c>
      <c r="C1656" cm="1">
        <f t="array" ref="C1656">_xlfn.IFS('Paraclinicos '!Q1591="","",'Paraclinicos '!Q1591&gt;60,3,'Paraclinicos '!Q1591&lt;=60,1)</f>
        <v>3</v>
      </c>
      <c r="D1656" t="str">
        <f>IFERROR(IF(INDEX('BD Demog para scores enalazar'!BC$2:BC$3000,MATCH(Formulas!A1656,'BD Demog para scores enalazar'!A$2:A$3000,0))=0,"SI","NO"),"")</f>
        <v/>
      </c>
      <c r="E1656" t="str" cm="1">
        <f t="array" ref="E1656">_xlfn.IFS(D1656="","",D1656="SI",4,D1656="NO",1)</f>
        <v/>
      </c>
      <c r="F1656" cm="1">
        <f t="array" ref="F1656">_xlfn.IFS('Paraclinicos '!B1591="","",'Paraclinicos '!B1591&gt;1,1,'Paraclinicos '!B1591&lt;=1,3)</f>
        <v>1</v>
      </c>
      <c r="G1656" cm="1">
        <f t="array" ref="G1656">_xlfn.IFS('Paraclinicos '!D1591="","",AND('Paraclinicos '!D1591&gt;=250,'Paraclinicos '!D1591&lt;=500),2,'Paraclinicos '!D1591&gt;500,3,'Paraclinicos '!D1591&lt;250,1)</f>
        <v>2</v>
      </c>
      <c r="H1656" s="50">
        <f t="shared" si="76"/>
        <v>6</v>
      </c>
      <c r="I1656" cm="1">
        <f t="array" ref="I1656">_xlfn.IFS('Paraclinicos '!Q1591="","",'Paraclinicos '!Q1591&gt;=65,1,'Paraclinicos '!Q1591&lt;65,0)</f>
        <v>1</v>
      </c>
      <c r="J1656" cm="1">
        <f t="array" ref="J1656">_xlfn.IFS('Paraclinicos '!I1591="","",'Paraclinicos '!I1591&gt;7,1,'Paraclinicos '!I1591&lt;=7,0)</f>
        <v>1</v>
      </c>
      <c r="K1656" cm="1">
        <f t="array" ref="K1656">_xlfn.IFS('Paraclinicos '!W1591="","",'Paraclinicos '!W1591&lt;=8,1,'Paraclinicos '!W1591&gt;8,0)</f>
        <v>0</v>
      </c>
      <c r="L1656" cm="1">
        <f t="array" ref="L1656">_xlfn.IFS('Paraclinicos '!S1591="","",'Paraclinicos '!S1591&gt;=30,1,'Paraclinicos '!S1591&lt;30,0)</f>
        <v>0</v>
      </c>
      <c r="M1656" cm="1">
        <f t="array" ref="M1656">_xlfn.IFS(OR('Paraclinicos '!T1591="",'Paraclinicos '!U1591=""),"",OR('Paraclinicos '!T1591&lt;=90,'Paraclinicos '!U1591&lt;=60),1,OR('Paraclinicos '!T1591&gt;90,'Paraclinicos '!U1591&gt;60),0)</f>
        <v>0</v>
      </c>
      <c r="N1656" s="45">
        <f t="shared" si="77"/>
        <v>2</v>
      </c>
      <c r="O1656" cm="1">
        <f t="array" ref="O1656">_xlfn.IFS(OR('Paraclinicos '!M1591="",'Paraclinicos '!N1591="",'Paraclinicos '!N1591=0),"",'Paraclinicos '!M1591/'Paraclinicos '!N1591&lt;100,4,'Paraclinicos '!M1591/'Paraclinicos '!N1591&lt;200,3,'Paraclinicos '!M1591/'Paraclinicos '!N1591&lt;300,2,'Paraclinicos '!M1591/'Paraclinicos '!N1591&lt;400,1,'Paraclinicos '!M1591/'Paraclinicos '!N1591&gt;=400,0)</f>
        <v>2</v>
      </c>
      <c r="P1656" cm="1">
        <f t="array" ref="P1656">_xlfn.IFS('Paraclinicos '!C1591="","",'Paraclinicos '!C1591&lt;20,4,'Paraclinicos '!C1591&lt;50,3,'Paraclinicos '!C1591&lt;100,2,'Paraclinicos '!C1591&lt;150,1,'Paraclinicos '!C1591&gt;150,0)</f>
        <v>0</v>
      </c>
      <c r="Q1656" cm="1">
        <f t="array" ref="Q1656">_xlfn.IFS('Paraclinicos '!O1591="","",'Paraclinicos '!O1591&lt;1.2,0,'Paraclinicos '!O1591&lt;2,1,'Paraclinicos '!O1591&lt;3.5,2,'Paraclinicos '!O1591&lt;5,3,'Paraclinicos '!O1591&gt;5,4)</f>
        <v>0</v>
      </c>
      <c r="R1656" cm="1">
        <f t="array" ref="R1656">_xlfn.IFS('Paraclinicos '!J1591="","",'Paraclinicos '!J1591&lt;1.2,0,'Paraclinicos '!J1591&lt;2,1,'Paraclinicos '!J1591&lt;6,2,'Paraclinicos '!J1591&lt;12,3,'Paraclinicos '!J1591&gt;=12,4)</f>
        <v>0</v>
      </c>
      <c r="S1656" cm="1">
        <f t="array" ref="S1656">_xlfn.IFS('Paraclinicos '!Y1591="","",'Paraclinicos '!Y1591&lt;70,1,'Paraclinicos '!Y1591&gt;=70,0)</f>
        <v>0</v>
      </c>
      <c r="T1656" cm="1">
        <f t="array" ref="T1656">_xlfn.IFS('Paraclinicos '!W1591="","",'Paraclinicos '!W1591&lt;6,4,'Paraclinicos '!W1591&lt;10,3,'Paraclinicos '!W1591&lt;13,2,'Paraclinicos '!W1591&lt;15,1,'Paraclinicos '!W1591=15,0)</f>
        <v>0</v>
      </c>
      <c r="U1656" s="54">
        <f t="shared" si="75"/>
        <v>2</v>
      </c>
      <c r="V1656" cm="1">
        <f t="array" ref="V1656">_xlfn.IFS('Paraclinicos '!S1591="","",OR('Paraclinicos '!S1591&lt;=8,'Paraclinicos '!S1591&gt;=25),3,'Paraclinicos '!S1591&lt;12,1,'Paraclinicos '!S1591&lt;21,0,'Paraclinicos '!S1591&lt;25,2)</f>
        <v>2</v>
      </c>
      <c r="W1656" t="str">
        <f>IFERROR(IF(INDEX('BD Demog para scores enalazar'!Y$2:'BD Demog para scores enalazar'!Y$3000,MATCH(Formulas!A1656,'BD Demog para scores enalazar'!A$2:'BD Demog para scores enalazar'!A$3000,0))=1,"SI","NO"),"")</f>
        <v/>
      </c>
      <c r="X1656" s="9" t="str">
        <f>IFERROR(IF(INDEX('BD Demog para scores enalazar'!AJ$2:'BD Demog para scores enalazar'!AJ$3000,MATCH(Formulas!A1656,'BD Demog para scores enalazar'!A$2:'BD Demog para scores enalazar'!A$3000,0))=1,"SI","NO"),"")</f>
        <v/>
      </c>
      <c r="Y1656" t="str" cm="1">
        <f t="array" ref="Y1656">IF(AND(W1656="NO",X1656="NO"),_xlfn.IFS('Paraclinicos '!K1591&lt;=91,3,'Paraclinicos '!K1591&lt;94,2,'Paraclinicos '!K1591&lt;96,1,'Paraclinicos '!K1591&gt;=96,0),"")</f>
        <v/>
      </c>
      <c r="Z1656" t="str" cm="1">
        <f t="array" ref="Z1656">IF(OR(W1656="SI",X1656="SI"),_xlfn.IFS(OR(AND('Paraclinicos '!K1592&lt;=83),AND('Paraclinicos '!K1592&gt;=97,AA1656=2)),3,OR(AND('Paraclinicos '!K1592&lt;=86),AND('Paraclinicos '!K1592&gt;=94,AA1656=2)),2,OR(AND('Paraclinicos '!K1592&lt;=88),AND('Paraclinicos '!K1592&gt;=92,AA1656=2)),1,OR(AND('Paraclinicos '!K1592&gt;=88,'Paraclinicos '!K1592&lt;=92),AND('Paraclinicos '!K1592&gt;=93,AA1656=0)),0),"")</f>
        <v/>
      </c>
      <c r="AA1656" cm="1">
        <f t="array" ref="AA1656">_xlfn.IFS('Paraclinicos '!E1591="","",'Paraclinicos '!E1591="Oxigeno",2,'Paraclinicos '!E1591="Aire",0)</f>
        <v>2</v>
      </c>
    </row>
    <row r="1657" spans="1:27" x14ac:dyDescent="0.25">
      <c r="A1657">
        <f>'Paraclinicos '!A1592</f>
        <v>590</v>
      </c>
      <c r="B1657" s="3">
        <f>'Paraclinicos '!R1592</f>
        <v>44224</v>
      </c>
      <c r="C1657" cm="1">
        <f t="array" ref="C1657">_xlfn.IFS('Paraclinicos '!Q1592="","",'Paraclinicos '!Q1592&gt;60,3,'Paraclinicos '!Q1592&lt;=60,1)</f>
        <v>3</v>
      </c>
      <c r="D1657" t="str">
        <f>IFERROR(IF(INDEX('BD Demog para scores enalazar'!BC$2:BC$3000,MATCH(Formulas!A1657,'BD Demog para scores enalazar'!A$2:A$3000,0))=0,"SI","NO"),"")</f>
        <v/>
      </c>
      <c r="E1657" t="str" cm="1">
        <f t="array" ref="E1657">_xlfn.IFS(D1657="","",D1657="SI",4,D1657="NO",1)</f>
        <v/>
      </c>
      <c r="F1657" cm="1">
        <f t="array" ref="F1657">_xlfn.IFS('Paraclinicos '!B1592="","",'Paraclinicos '!B1592&gt;1,1,'Paraclinicos '!B1592&lt;=1,3)</f>
        <v>1</v>
      </c>
      <c r="G1657" t="str" cm="1">
        <f t="array" ref="G1657">_xlfn.IFS('Paraclinicos '!D1592="","",AND('Paraclinicos '!D1592&gt;=250,'Paraclinicos '!D1592&lt;=500),2,'Paraclinicos '!D1592&gt;500,3,'Paraclinicos '!D1592&lt;250,1)</f>
        <v/>
      </c>
      <c r="H1657" s="50">
        <f t="shared" si="76"/>
        <v>4</v>
      </c>
      <c r="I1657" cm="1">
        <f t="array" ref="I1657">_xlfn.IFS('Paraclinicos '!Q1592="","",'Paraclinicos '!Q1592&gt;=65,1,'Paraclinicos '!Q1592&lt;65,0)</f>
        <v>1</v>
      </c>
      <c r="J1657" cm="1">
        <f t="array" ref="J1657">_xlfn.IFS('Paraclinicos '!I1592="","",'Paraclinicos '!I1592&gt;7,1,'Paraclinicos '!I1592&lt;=7,0)</f>
        <v>1</v>
      </c>
      <c r="K1657" cm="1">
        <f t="array" ref="K1657">_xlfn.IFS('Paraclinicos '!W1592="","",'Paraclinicos '!W1592&lt;=8,1,'Paraclinicos '!W1592&gt;8,0)</f>
        <v>1</v>
      </c>
      <c r="L1657" cm="1">
        <f t="array" ref="L1657">_xlfn.IFS('Paraclinicos '!S1592="","",'Paraclinicos '!S1592&gt;=30,1,'Paraclinicos '!S1592&lt;30,0)</f>
        <v>0</v>
      </c>
      <c r="M1657" cm="1">
        <f t="array" ref="M1657">_xlfn.IFS(OR('Paraclinicos '!T1592="",'Paraclinicos '!U1592=""),"",OR('Paraclinicos '!T1592&lt;=90,'Paraclinicos '!U1592&lt;=60),1,OR('Paraclinicos '!T1592&gt;90,'Paraclinicos '!U1592&gt;60),0)</f>
        <v>0</v>
      </c>
      <c r="N1657" s="45">
        <f t="shared" si="77"/>
        <v>3</v>
      </c>
      <c r="O1657" cm="1">
        <f t="array" ref="O1657">_xlfn.IFS(OR('Paraclinicos '!M1592="",'Paraclinicos '!N1592="",'Paraclinicos '!N1592=0),"",'Paraclinicos '!M1592/'Paraclinicos '!N1592&lt;100,4,'Paraclinicos '!M1592/'Paraclinicos '!N1592&lt;200,3,'Paraclinicos '!M1592/'Paraclinicos '!N1592&lt;300,2,'Paraclinicos '!M1592/'Paraclinicos '!N1592&lt;400,1,'Paraclinicos '!M1592/'Paraclinicos '!N1592&gt;=400,0)</f>
        <v>2</v>
      </c>
      <c r="P1657" cm="1">
        <f t="array" ref="P1657">_xlfn.IFS('Paraclinicos '!C1592="","",'Paraclinicos '!C1592&lt;20,4,'Paraclinicos '!C1592&lt;50,3,'Paraclinicos '!C1592&lt;100,2,'Paraclinicos '!C1592&lt;150,1,'Paraclinicos '!C1592&gt;150,0)</f>
        <v>0</v>
      </c>
      <c r="Q1657" cm="1">
        <f t="array" ref="Q1657">_xlfn.IFS('Paraclinicos '!O1592="","",'Paraclinicos '!O1592&lt;1.2,0,'Paraclinicos '!O1592&lt;2,1,'Paraclinicos '!O1592&lt;3.5,2,'Paraclinicos '!O1592&lt;5,3,'Paraclinicos '!O1592&gt;5,4)</f>
        <v>0</v>
      </c>
      <c r="R1657" cm="1">
        <f t="array" ref="R1657">_xlfn.IFS('Paraclinicos '!J1592="","",'Paraclinicos '!J1592&lt;1.2,0,'Paraclinicos '!J1592&lt;2,1,'Paraclinicos '!J1592&lt;6,2,'Paraclinicos '!J1592&lt;12,3,'Paraclinicos '!J1592&gt;=12,4)</f>
        <v>0</v>
      </c>
      <c r="S1657" cm="1">
        <f t="array" ref="S1657">_xlfn.IFS('Paraclinicos '!Y1592="","",'Paraclinicos '!Y1592&lt;70,1,'Paraclinicos '!Y1592&gt;=70,0)</f>
        <v>0</v>
      </c>
      <c r="T1657" cm="1">
        <f t="array" ref="T1657">_xlfn.IFS('Paraclinicos '!W1592="","",'Paraclinicos '!W1592&lt;6,4,'Paraclinicos '!W1592&lt;10,3,'Paraclinicos '!W1592&lt;13,2,'Paraclinicos '!W1592&lt;15,1,'Paraclinicos '!W1592=15,0)</f>
        <v>4</v>
      </c>
      <c r="U1657" s="54">
        <f t="shared" si="75"/>
        <v>6</v>
      </c>
      <c r="V1657" cm="1">
        <f t="array" ref="V1657">_xlfn.IFS('Paraclinicos '!S1592="","",OR('Paraclinicos '!S1592&lt;=8,'Paraclinicos '!S1592&gt;=25),3,'Paraclinicos '!S1592&lt;12,1,'Paraclinicos '!S1592&lt;21,0,'Paraclinicos '!S1592&lt;25,2)</f>
        <v>2</v>
      </c>
      <c r="W1657" t="str">
        <f>IFERROR(IF(INDEX('BD Demog para scores enalazar'!Y$2:'BD Demog para scores enalazar'!Y$3000,MATCH(Formulas!A1657,'BD Demog para scores enalazar'!A$2:'BD Demog para scores enalazar'!A$3000,0))=1,"SI","NO"),"")</f>
        <v/>
      </c>
      <c r="X1657" s="9" t="str">
        <f>IFERROR(IF(INDEX('BD Demog para scores enalazar'!AJ$2:'BD Demog para scores enalazar'!AJ$3000,MATCH(Formulas!A1657,'BD Demog para scores enalazar'!A$2:'BD Demog para scores enalazar'!A$3000,0))=1,"SI","NO"),"")</f>
        <v/>
      </c>
      <c r="Y1657" t="str" cm="1">
        <f t="array" ref="Y1657">IF(AND(W1657="NO",X1657="NO"),_xlfn.IFS('Paraclinicos '!K1592&lt;=91,3,'Paraclinicos '!K1592&lt;94,2,'Paraclinicos '!K1592&lt;96,1,'Paraclinicos '!K1592&gt;=96,0),"")</f>
        <v/>
      </c>
      <c r="Z1657" t="str" cm="1">
        <f t="array" ref="Z1657">IF(OR(W1657="SI",X1657="SI"),_xlfn.IFS(OR(AND('Paraclinicos '!K1593&lt;=83),AND('Paraclinicos '!K1593&gt;=97,AA1657=2)),3,OR(AND('Paraclinicos '!K1593&lt;=86),AND('Paraclinicos '!K1593&gt;=94,AA1657=2)),2,OR(AND('Paraclinicos '!K1593&lt;=88),AND('Paraclinicos '!K1593&gt;=92,AA1657=2)),1,OR(AND('Paraclinicos '!K1593&gt;=88,'Paraclinicos '!K1593&lt;=92),AND('Paraclinicos '!K1593&gt;=93,AA1657=0)),0),"")</f>
        <v/>
      </c>
      <c r="AA1657" cm="1">
        <f t="array" ref="AA1657">_xlfn.IFS('Paraclinicos '!E1592="","",'Paraclinicos '!E1592="Oxigeno",2,'Paraclinicos '!E1592="Aire",0)</f>
        <v>2</v>
      </c>
    </row>
    <row r="1658" spans="1:27" x14ac:dyDescent="0.25">
      <c r="A1658">
        <f>'Paraclinicos '!A1593</f>
        <v>590</v>
      </c>
      <c r="B1658" s="3">
        <f>'Paraclinicos '!R1593</f>
        <v>44227</v>
      </c>
      <c r="C1658" cm="1">
        <f t="array" ref="C1658">_xlfn.IFS('Paraclinicos '!Q1593="","",'Paraclinicos '!Q1593&gt;60,3,'Paraclinicos '!Q1593&lt;=60,1)</f>
        <v>3</v>
      </c>
      <c r="D1658" t="str">
        <f>IFERROR(IF(INDEX('BD Demog para scores enalazar'!BC$2:BC$3000,MATCH(Formulas!A1658,'BD Demog para scores enalazar'!A$2:A$3000,0))=0,"SI","NO"),"")</f>
        <v/>
      </c>
      <c r="E1658" t="str" cm="1">
        <f t="array" ref="E1658">_xlfn.IFS(D1658="","",D1658="SI",4,D1658="NO",1)</f>
        <v/>
      </c>
      <c r="F1658" cm="1">
        <f t="array" ref="F1658">_xlfn.IFS('Paraclinicos '!B1593="","",'Paraclinicos '!B1593&gt;1,1,'Paraclinicos '!B1593&lt;=1,3)</f>
        <v>1</v>
      </c>
      <c r="G1658" cm="1">
        <f t="array" ref="G1658">_xlfn.IFS('Paraclinicos '!D1593="","",AND('Paraclinicos '!D1593&gt;=250,'Paraclinicos '!D1593&lt;=500),2,'Paraclinicos '!D1593&gt;500,3,'Paraclinicos '!D1593&lt;250,1)</f>
        <v>2</v>
      </c>
      <c r="H1658" s="50">
        <f t="shared" si="76"/>
        <v>6</v>
      </c>
      <c r="I1658" cm="1">
        <f t="array" ref="I1658">_xlfn.IFS('Paraclinicos '!Q1593="","",'Paraclinicos '!Q1593&gt;=65,1,'Paraclinicos '!Q1593&lt;65,0)</f>
        <v>1</v>
      </c>
      <c r="J1658" cm="1">
        <f t="array" ref="J1658">_xlfn.IFS('Paraclinicos '!I1593="","",'Paraclinicos '!I1593&gt;7,1,'Paraclinicos '!I1593&lt;=7,0)</f>
        <v>1</v>
      </c>
      <c r="K1658" cm="1">
        <f t="array" ref="K1658">_xlfn.IFS('Paraclinicos '!W1593="","",'Paraclinicos '!W1593&lt;=8,1,'Paraclinicos '!W1593&gt;8,0)</f>
        <v>0</v>
      </c>
      <c r="L1658" cm="1">
        <f t="array" ref="L1658">_xlfn.IFS('Paraclinicos '!S1593="","",'Paraclinicos '!S1593&gt;=30,1,'Paraclinicos '!S1593&lt;30,0)</f>
        <v>0</v>
      </c>
      <c r="M1658" cm="1">
        <f t="array" ref="M1658">_xlfn.IFS(OR('Paraclinicos '!T1593="",'Paraclinicos '!U1593=""),"",OR('Paraclinicos '!T1593&lt;=90,'Paraclinicos '!U1593&lt;=60),1,OR('Paraclinicos '!T1593&gt;90,'Paraclinicos '!U1593&gt;60),0)</f>
        <v>0</v>
      </c>
      <c r="N1658" s="45">
        <f t="shared" si="77"/>
        <v>3</v>
      </c>
      <c r="O1658" cm="1">
        <f t="array" ref="O1658">_xlfn.IFS(OR('Paraclinicos '!M1593="",'Paraclinicos '!N1593="",'Paraclinicos '!N1593=0),"",'Paraclinicos '!M1593/'Paraclinicos '!N1593&lt;100,4,'Paraclinicos '!M1593/'Paraclinicos '!N1593&lt;200,3,'Paraclinicos '!M1593/'Paraclinicos '!N1593&lt;300,2,'Paraclinicos '!M1593/'Paraclinicos '!N1593&lt;400,1,'Paraclinicos '!M1593/'Paraclinicos '!N1593&gt;=400,0)</f>
        <v>1</v>
      </c>
      <c r="P1658" cm="1">
        <f t="array" ref="P1658">_xlfn.IFS('Paraclinicos '!C1593="","",'Paraclinicos '!C1593&lt;20,4,'Paraclinicos '!C1593&lt;50,3,'Paraclinicos '!C1593&lt;100,2,'Paraclinicos '!C1593&lt;150,1,'Paraclinicos '!C1593&gt;150,0)</f>
        <v>0</v>
      </c>
      <c r="Q1658" cm="1">
        <f t="array" ref="Q1658">_xlfn.IFS('Paraclinicos '!O1593="","",'Paraclinicos '!O1593&lt;1.2,0,'Paraclinicos '!O1593&lt;2,1,'Paraclinicos '!O1593&lt;3.5,2,'Paraclinicos '!O1593&lt;5,3,'Paraclinicos '!O1593&gt;5,4)</f>
        <v>0</v>
      </c>
      <c r="R1658" t="str" cm="1">
        <f t="array" ref="R1658">_xlfn.IFS('Paraclinicos '!J1593="","",'Paraclinicos '!J1593&lt;1.2,0,'Paraclinicos '!J1593&lt;2,1,'Paraclinicos '!J1593&lt;6,2,'Paraclinicos '!J1593&lt;12,3,'Paraclinicos '!J1593&gt;=12,4)</f>
        <v/>
      </c>
      <c r="S1658" cm="1">
        <f t="array" ref="S1658">_xlfn.IFS('Paraclinicos '!Y1593="","",'Paraclinicos '!Y1593&lt;70,1,'Paraclinicos '!Y1593&gt;=70,0)</f>
        <v>0</v>
      </c>
      <c r="T1658" cm="1">
        <f t="array" ref="T1658">_xlfn.IFS('Paraclinicos '!W1593="","",'Paraclinicos '!W1593&lt;6,4,'Paraclinicos '!W1593&lt;10,3,'Paraclinicos '!W1593&lt;13,2,'Paraclinicos '!W1593&lt;15,1,'Paraclinicos '!W1593=15,0)</f>
        <v>0</v>
      </c>
      <c r="U1658" s="54">
        <f t="shared" si="75"/>
        <v>1</v>
      </c>
      <c r="V1658" cm="1">
        <f t="array" ref="V1658">_xlfn.IFS('Paraclinicos '!S1593="","",OR('Paraclinicos '!S1593&lt;=8,'Paraclinicos '!S1593&gt;=25),3,'Paraclinicos '!S1593&lt;12,1,'Paraclinicos '!S1593&lt;21,0,'Paraclinicos '!S1593&lt;25,2)</f>
        <v>0</v>
      </c>
      <c r="W1658" t="str">
        <f>IFERROR(IF(INDEX('BD Demog para scores enalazar'!Y$2:'BD Demog para scores enalazar'!Y$3000,MATCH(Formulas!A1658,'BD Demog para scores enalazar'!A$2:'BD Demog para scores enalazar'!A$3000,0))=1,"SI","NO"),"")</f>
        <v/>
      </c>
      <c r="X1658" s="9" t="str">
        <f>IFERROR(IF(INDEX('BD Demog para scores enalazar'!AJ$2:'BD Demog para scores enalazar'!AJ$3000,MATCH(Formulas!A1658,'BD Demog para scores enalazar'!A$2:'BD Demog para scores enalazar'!A$3000,0))=1,"SI","NO"),"")</f>
        <v/>
      </c>
      <c r="Y1658" t="str" cm="1">
        <f t="array" ref="Y1658">IF(AND(W1658="NO",X1658="NO"),_xlfn.IFS('Paraclinicos '!K1593&lt;=91,3,'Paraclinicos '!K1593&lt;94,2,'Paraclinicos '!K1593&lt;96,1,'Paraclinicos '!K1593&gt;=96,0),"")</f>
        <v/>
      </c>
      <c r="Z1658" t="str" cm="1">
        <f t="array" ref="Z1658">IF(OR(W1658="SI",X1658="SI"),_xlfn.IFS(OR(AND('Paraclinicos '!K1594&lt;=83),AND('Paraclinicos '!K1594&gt;=97,AA1658=2)),3,OR(AND('Paraclinicos '!K1594&lt;=86),AND('Paraclinicos '!K1594&gt;=94,AA1658=2)),2,OR(AND('Paraclinicos '!K1594&lt;=88),AND('Paraclinicos '!K1594&gt;=92,AA1658=2)),1,OR(AND('Paraclinicos '!K1594&gt;=88,'Paraclinicos '!K1594&lt;=92),AND('Paraclinicos '!K1594&gt;=93,AA1658=0)),0),"")</f>
        <v/>
      </c>
      <c r="AA1658" cm="1">
        <f t="array" ref="AA1658">_xlfn.IFS('Paraclinicos '!E1593="","",'Paraclinicos '!E1593="Oxigeno",2,'Paraclinicos '!E1593="Aire",0)</f>
        <v>2</v>
      </c>
    </row>
    <row r="1659" spans="1:27" x14ac:dyDescent="0.25">
      <c r="A1659">
        <f>'Paraclinicos '!A1594</f>
        <v>590</v>
      </c>
      <c r="B1659" s="3">
        <f>'Paraclinicos '!R1594</f>
        <v>44235</v>
      </c>
      <c r="C1659" cm="1">
        <f t="array" ref="C1659">_xlfn.IFS('Paraclinicos '!Q1594="","",'Paraclinicos '!Q1594&gt;60,3,'Paraclinicos '!Q1594&lt;=60,1)</f>
        <v>3</v>
      </c>
      <c r="D1659" t="str">
        <f>IFERROR(IF(INDEX('BD Demog para scores enalazar'!BC$2:BC$3000,MATCH(Formulas!A1659,'BD Demog para scores enalazar'!A$2:A$3000,0))=0,"SI","NO"),"")</f>
        <v/>
      </c>
      <c r="E1659" t="str" cm="1">
        <f t="array" ref="E1659">_xlfn.IFS(D1659="","",D1659="SI",4,D1659="NO",1)</f>
        <v/>
      </c>
      <c r="F1659" cm="1">
        <f t="array" ref="F1659">_xlfn.IFS('Paraclinicos '!B1594="","",'Paraclinicos '!B1594&gt;1,1,'Paraclinicos '!B1594&lt;=1,3)</f>
        <v>1</v>
      </c>
      <c r="G1659" cm="1">
        <f t="array" ref="G1659">_xlfn.IFS('Paraclinicos '!D1594="","",AND('Paraclinicos '!D1594&gt;=250,'Paraclinicos '!D1594&lt;=500),2,'Paraclinicos '!D1594&gt;500,3,'Paraclinicos '!D1594&lt;250,1)</f>
        <v>1</v>
      </c>
      <c r="H1659" s="50">
        <f t="shared" si="76"/>
        <v>5</v>
      </c>
      <c r="I1659" cm="1">
        <f t="array" ref="I1659">_xlfn.IFS('Paraclinicos '!Q1594="","",'Paraclinicos '!Q1594&gt;=65,1,'Paraclinicos '!Q1594&lt;65,0)</f>
        <v>1</v>
      </c>
      <c r="J1659" cm="1">
        <f t="array" ref="J1659">_xlfn.IFS('Paraclinicos '!I1594="","",'Paraclinicos '!I1594&gt;7,1,'Paraclinicos '!I1594&lt;=7,0)</f>
        <v>1</v>
      </c>
      <c r="K1659" cm="1">
        <f t="array" ref="K1659">_xlfn.IFS('Paraclinicos '!W1594="","",'Paraclinicos '!W1594&lt;=8,1,'Paraclinicos '!W1594&gt;8,0)</f>
        <v>0</v>
      </c>
      <c r="L1659" cm="1">
        <f t="array" ref="L1659">_xlfn.IFS('Paraclinicos '!S1594="","",'Paraclinicos '!S1594&gt;=30,1,'Paraclinicos '!S1594&lt;30,0)</f>
        <v>0</v>
      </c>
      <c r="M1659" cm="1">
        <f t="array" ref="M1659">_xlfn.IFS(OR('Paraclinicos '!T1594="",'Paraclinicos '!U1594=""),"",OR('Paraclinicos '!T1594&lt;=90,'Paraclinicos '!U1594&lt;=60),1,OR('Paraclinicos '!T1594&gt;90,'Paraclinicos '!U1594&gt;60),0)</f>
        <v>0</v>
      </c>
      <c r="N1659" s="45">
        <f t="shared" si="77"/>
        <v>2</v>
      </c>
      <c r="O1659" cm="1">
        <f t="array" ref="O1659">_xlfn.IFS(OR('Paraclinicos '!M1594="",'Paraclinicos '!N1594="",'Paraclinicos '!N1594=0),"",'Paraclinicos '!M1594/'Paraclinicos '!N1594&lt;100,4,'Paraclinicos '!M1594/'Paraclinicos '!N1594&lt;200,3,'Paraclinicos '!M1594/'Paraclinicos '!N1594&lt;300,2,'Paraclinicos '!M1594/'Paraclinicos '!N1594&lt;400,1,'Paraclinicos '!M1594/'Paraclinicos '!N1594&gt;=400,0)</f>
        <v>2</v>
      </c>
      <c r="P1659" cm="1">
        <f t="array" ref="P1659">_xlfn.IFS('Paraclinicos '!C1594="","",'Paraclinicos '!C1594&lt;20,4,'Paraclinicos '!C1594&lt;50,3,'Paraclinicos '!C1594&lt;100,2,'Paraclinicos '!C1594&lt;150,1,'Paraclinicos '!C1594&gt;150,0)</f>
        <v>0</v>
      </c>
      <c r="Q1659" cm="1">
        <f t="array" ref="Q1659">_xlfn.IFS('Paraclinicos '!O1594="","",'Paraclinicos '!O1594&lt;1.2,0,'Paraclinicos '!O1594&lt;2,1,'Paraclinicos '!O1594&lt;3.5,2,'Paraclinicos '!O1594&lt;5,3,'Paraclinicos '!O1594&gt;5,4)</f>
        <v>0</v>
      </c>
      <c r="R1659" t="str" cm="1">
        <f t="array" ref="R1659">_xlfn.IFS('Paraclinicos '!J1594="","",'Paraclinicos '!J1594&lt;1.2,0,'Paraclinicos '!J1594&lt;2,1,'Paraclinicos '!J1594&lt;6,2,'Paraclinicos '!J1594&lt;12,3,'Paraclinicos '!J1594&gt;=12,4)</f>
        <v/>
      </c>
      <c r="S1659" cm="1">
        <f t="array" ref="S1659">_xlfn.IFS('Paraclinicos '!Y1594="","",'Paraclinicos '!Y1594&lt;70,1,'Paraclinicos '!Y1594&gt;=70,0)</f>
        <v>0</v>
      </c>
      <c r="T1659" cm="1">
        <f t="array" ref="T1659">_xlfn.IFS('Paraclinicos '!W1594="","",'Paraclinicos '!W1594&lt;6,4,'Paraclinicos '!W1594&lt;10,3,'Paraclinicos '!W1594&lt;13,2,'Paraclinicos '!W1594&lt;15,1,'Paraclinicos '!W1594=15,0)</f>
        <v>0</v>
      </c>
      <c r="U1659" s="54">
        <f t="shared" si="75"/>
        <v>2</v>
      </c>
      <c r="V1659" cm="1">
        <f t="array" ref="V1659">_xlfn.IFS('Paraclinicos '!S1594="","",OR('Paraclinicos '!S1594&lt;=8,'Paraclinicos '!S1594&gt;=25),3,'Paraclinicos '!S1594&lt;12,1,'Paraclinicos '!S1594&lt;21,0,'Paraclinicos '!S1594&lt;25,2)</f>
        <v>0</v>
      </c>
      <c r="W1659" t="str">
        <f>IFERROR(IF(INDEX('BD Demog para scores enalazar'!Y$2:'BD Demog para scores enalazar'!Y$3000,MATCH(Formulas!A1659,'BD Demog para scores enalazar'!A$2:'BD Demog para scores enalazar'!A$3000,0))=1,"SI","NO"),"")</f>
        <v/>
      </c>
      <c r="X1659" s="9" t="str">
        <f>IFERROR(IF(INDEX('BD Demog para scores enalazar'!AJ$2:'BD Demog para scores enalazar'!AJ$3000,MATCH(Formulas!A1659,'BD Demog para scores enalazar'!A$2:'BD Demog para scores enalazar'!A$3000,0))=1,"SI","NO"),"")</f>
        <v/>
      </c>
      <c r="Y1659" t="str" cm="1">
        <f t="array" ref="Y1659">IF(AND(W1659="NO",X1659="NO"),_xlfn.IFS('Paraclinicos '!K1594&lt;=91,3,'Paraclinicos '!K1594&lt;94,2,'Paraclinicos '!K1594&lt;96,1,'Paraclinicos '!K1594&gt;=96,0),"")</f>
        <v/>
      </c>
      <c r="Z1659" t="str" cm="1">
        <f t="array" ref="Z1659">IF(OR(W1659="SI",X1659="SI"),_xlfn.IFS(OR(AND('Paraclinicos '!K1595&lt;=83),AND('Paraclinicos '!K1595&gt;=97,AA1659=2)),3,OR(AND('Paraclinicos '!K1595&lt;=86),AND('Paraclinicos '!K1595&gt;=94,AA1659=2)),2,OR(AND('Paraclinicos '!K1595&lt;=88),AND('Paraclinicos '!K1595&gt;=92,AA1659=2)),1,OR(AND('Paraclinicos '!K1595&gt;=88,'Paraclinicos '!K1595&lt;=92),AND('Paraclinicos '!K1595&gt;=93,AA1659=0)),0),"")</f>
        <v/>
      </c>
      <c r="AA1659" cm="1">
        <f t="array" ref="AA1659">_xlfn.IFS('Paraclinicos '!E1594="","",'Paraclinicos '!E1594="Oxigeno",2,'Paraclinicos '!E1594="Aire",0)</f>
        <v>2</v>
      </c>
    </row>
    <row r="1660" spans="1:27" x14ac:dyDescent="0.25">
      <c r="A1660">
        <f>'Paraclinicos '!A1595</f>
        <v>593</v>
      </c>
      <c r="B1660" s="3">
        <f>'Paraclinicos '!R1595</f>
        <v>44333</v>
      </c>
      <c r="C1660" cm="1">
        <f t="array" ref="C1660">_xlfn.IFS('Paraclinicos '!Q1595="","",'Paraclinicos '!Q1595&gt;60,3,'Paraclinicos '!Q1595&lt;=60,1)</f>
        <v>1</v>
      </c>
      <c r="D1660" t="str">
        <f>IFERROR(IF(INDEX('BD Demog para scores enalazar'!BC$2:BC$3000,MATCH(Formulas!A1660,'BD Demog para scores enalazar'!A$2:A$3000,0))=0,"SI","NO"),"")</f>
        <v>SI</v>
      </c>
      <c r="E1660" cm="1">
        <f t="array" ref="E1660">_xlfn.IFS(D1660="","",D1660="SI",4,D1660="NO",1)</f>
        <v>4</v>
      </c>
      <c r="F1660" cm="1">
        <f t="array" ref="F1660">_xlfn.IFS('Paraclinicos '!B1595="","",'Paraclinicos '!B1595&gt;1,1,'Paraclinicos '!B1595&lt;=1,3)</f>
        <v>3</v>
      </c>
      <c r="G1660" cm="1">
        <f t="array" ref="G1660">_xlfn.IFS('Paraclinicos '!D1595="","",AND('Paraclinicos '!D1595&gt;=250,'Paraclinicos '!D1595&lt;=500),2,'Paraclinicos '!D1595&gt;500,3,'Paraclinicos '!D1595&lt;250,1)</f>
        <v>3</v>
      </c>
      <c r="H1660" s="50">
        <f t="shared" si="76"/>
        <v>11</v>
      </c>
      <c r="I1660" cm="1">
        <f t="array" ref="I1660">_xlfn.IFS('Paraclinicos '!Q1595="","",'Paraclinicos '!Q1595&gt;=65,1,'Paraclinicos '!Q1595&lt;65,0)</f>
        <v>0</v>
      </c>
      <c r="J1660" cm="1">
        <f t="array" ref="J1660">_xlfn.IFS('Paraclinicos '!I1595="","",'Paraclinicos '!I1595&gt;7,1,'Paraclinicos '!I1595&lt;=7,0)</f>
        <v>1</v>
      </c>
      <c r="K1660" cm="1">
        <f t="array" ref="K1660">_xlfn.IFS('Paraclinicos '!W1595="","",'Paraclinicos '!W1595&lt;=8,1,'Paraclinicos '!W1595&gt;8,0)</f>
        <v>0</v>
      </c>
      <c r="L1660" cm="1">
        <f t="array" ref="L1660">_xlfn.IFS('Paraclinicos '!S1595="","",'Paraclinicos '!S1595&gt;=30,1,'Paraclinicos '!S1595&lt;30,0)</f>
        <v>0</v>
      </c>
      <c r="M1660" cm="1">
        <f t="array" ref="M1660">_xlfn.IFS(OR('Paraclinicos '!T1595="",'Paraclinicos '!U1595=""),"",OR('Paraclinicos '!T1595&lt;=90,'Paraclinicos '!U1595&lt;=60),1,OR('Paraclinicos '!T1595&gt;90,'Paraclinicos '!U1595&gt;60),0)</f>
        <v>0</v>
      </c>
      <c r="N1660" s="45">
        <f t="shared" si="77"/>
        <v>2</v>
      </c>
      <c r="O1660" cm="1">
        <f t="array" ref="O1660">_xlfn.IFS(OR('Paraclinicos '!M1595="",'Paraclinicos '!N1595="",'Paraclinicos '!N1595=0),"",'Paraclinicos '!M1595/'Paraclinicos '!N1595&lt;100,4,'Paraclinicos '!M1595/'Paraclinicos '!N1595&lt;200,3,'Paraclinicos '!M1595/'Paraclinicos '!N1595&lt;300,2,'Paraclinicos '!M1595/'Paraclinicos '!N1595&lt;400,1,'Paraclinicos '!M1595/'Paraclinicos '!N1595&gt;=400,0)</f>
        <v>1</v>
      </c>
      <c r="P1660" cm="1">
        <f t="array" ref="P1660">_xlfn.IFS('Paraclinicos '!C1595="","",'Paraclinicos '!C1595&lt;20,4,'Paraclinicos '!C1595&lt;50,3,'Paraclinicos '!C1595&lt;100,2,'Paraclinicos '!C1595&lt;150,1,'Paraclinicos '!C1595&gt;150,0)</f>
        <v>0</v>
      </c>
      <c r="Q1660" cm="1">
        <f t="array" ref="Q1660">_xlfn.IFS('Paraclinicos '!O1595="","",'Paraclinicos '!O1595&lt;1.2,0,'Paraclinicos '!O1595&lt;2,1,'Paraclinicos '!O1595&lt;3.5,2,'Paraclinicos '!O1595&lt;5,3,'Paraclinicos '!O1595&gt;5,4)</f>
        <v>0</v>
      </c>
      <c r="R1660" t="str" cm="1">
        <f t="array" ref="R1660">_xlfn.IFS('Paraclinicos '!J1595="","",'Paraclinicos '!J1595&lt;1.2,0,'Paraclinicos '!J1595&lt;2,1,'Paraclinicos '!J1595&lt;6,2,'Paraclinicos '!J1595&lt;12,3,'Paraclinicos '!J1595&gt;=12,4)</f>
        <v/>
      </c>
      <c r="S1660" cm="1">
        <f t="array" ref="S1660">_xlfn.IFS('Paraclinicos '!Y1595="","",'Paraclinicos '!Y1595&lt;70,1,'Paraclinicos '!Y1595&gt;=70,0)</f>
        <v>0</v>
      </c>
      <c r="T1660" cm="1">
        <f t="array" ref="T1660">_xlfn.IFS('Paraclinicos '!W1595="","",'Paraclinicos '!W1595&lt;6,4,'Paraclinicos '!W1595&lt;10,3,'Paraclinicos '!W1595&lt;13,2,'Paraclinicos '!W1595&lt;15,1,'Paraclinicos '!W1595=15,0)</f>
        <v>0</v>
      </c>
      <c r="U1660" s="54">
        <f t="shared" si="75"/>
        <v>1</v>
      </c>
      <c r="V1660" cm="1">
        <f t="array" ref="V1660">_xlfn.IFS('Paraclinicos '!S1595="","",OR('Paraclinicos '!S1595&lt;=8,'Paraclinicos '!S1595&gt;=25),3,'Paraclinicos '!S1595&lt;12,1,'Paraclinicos '!S1595&lt;21,0,'Paraclinicos '!S1595&lt;25,2)</f>
        <v>0</v>
      </c>
      <c r="W1660" t="str">
        <f>IFERROR(IF(INDEX('BD Demog para scores enalazar'!Y$2:'BD Demog para scores enalazar'!Y$3000,MATCH(Formulas!A1660,'BD Demog para scores enalazar'!A$2:'BD Demog para scores enalazar'!A$3000,0))=1,"SI","NO"),"")</f>
        <v>NO</v>
      </c>
      <c r="X1660" s="9" t="str">
        <f>IFERROR(IF(INDEX('BD Demog para scores enalazar'!AJ$2:'BD Demog para scores enalazar'!AJ$3000,MATCH(Formulas!A1660,'BD Demog para scores enalazar'!A$2:'BD Demog para scores enalazar'!A$3000,0))=1,"SI","NO"),"")</f>
        <v>SI</v>
      </c>
      <c r="Y1660" t="str" cm="1">
        <f t="array" ref="Y1660">IF(AND(W1660="NO",X1660="NO"),_xlfn.IFS('Paraclinicos '!K1595&lt;=91,3,'Paraclinicos '!K1595&lt;94,2,'Paraclinicos '!K1595&lt;96,1,'Paraclinicos '!K1595&gt;=96,0),"")</f>
        <v/>
      </c>
      <c r="Z1660" cm="1">
        <f t="array" ref="Z1660">IF(OR(W1660="SI",X1660="SI"),_xlfn.IFS(OR(AND('Paraclinicos '!K1596&lt;=83),AND('Paraclinicos '!K1596&gt;=97,AA1660=2)),3,OR(AND('Paraclinicos '!K1596&lt;=86),AND('Paraclinicos '!K1596&gt;=94,AA1660=2)),2,OR(AND('Paraclinicos '!K1596&lt;=88),AND('Paraclinicos '!K1596&gt;=92,AA1660=2)),1,OR(AND('Paraclinicos '!K1596&gt;=88,'Paraclinicos '!K1596&lt;=92),AND('Paraclinicos '!K1596&gt;=93,AA1660=0)),0),"")</f>
        <v>1</v>
      </c>
      <c r="AA1660" cm="1">
        <f t="array" ref="AA1660">_xlfn.IFS('Paraclinicos '!E1595="","",'Paraclinicos '!E1595="Oxigeno",2,'Paraclinicos '!E1595="Aire",0)</f>
        <v>2</v>
      </c>
    </row>
    <row r="1661" spans="1:27" x14ac:dyDescent="0.25">
      <c r="A1661">
        <f>'Paraclinicos '!A1596</f>
        <v>593</v>
      </c>
      <c r="B1661" s="3">
        <f>'Paraclinicos '!R1596</f>
        <v>44334</v>
      </c>
      <c r="C1661" cm="1">
        <f t="array" ref="C1661">_xlfn.IFS('Paraclinicos '!Q1596="","",'Paraclinicos '!Q1596&gt;60,3,'Paraclinicos '!Q1596&lt;=60,1)</f>
        <v>1</v>
      </c>
      <c r="D1661" t="str">
        <f>IFERROR(IF(INDEX('BD Demog para scores enalazar'!BC$2:BC$3000,MATCH(Formulas!A1661,'BD Demog para scores enalazar'!A$2:A$3000,0))=0,"SI","NO"),"")</f>
        <v>SI</v>
      </c>
      <c r="E1661" cm="1">
        <f t="array" ref="E1661">_xlfn.IFS(D1661="","",D1661="SI",4,D1661="NO",1)</f>
        <v>4</v>
      </c>
      <c r="F1661" cm="1">
        <f t="array" ref="F1661">_xlfn.IFS('Paraclinicos '!B1596="","",'Paraclinicos '!B1596&gt;1,1,'Paraclinicos '!B1596&lt;=1,3)</f>
        <v>3</v>
      </c>
      <c r="G1661" cm="1">
        <f t="array" ref="G1661">_xlfn.IFS('Paraclinicos '!D1596="","",AND('Paraclinicos '!D1596&gt;=250,'Paraclinicos '!D1596&lt;=500),2,'Paraclinicos '!D1596&gt;500,3,'Paraclinicos '!D1596&lt;250,1)</f>
        <v>3</v>
      </c>
      <c r="H1661" s="50">
        <f t="shared" si="76"/>
        <v>11</v>
      </c>
      <c r="I1661" cm="1">
        <f t="array" ref="I1661">_xlfn.IFS('Paraclinicos '!Q1596="","",'Paraclinicos '!Q1596&gt;=65,1,'Paraclinicos '!Q1596&lt;65,0)</f>
        <v>0</v>
      </c>
      <c r="J1661" cm="1">
        <f t="array" ref="J1661">_xlfn.IFS('Paraclinicos '!I1596="","",'Paraclinicos '!I1596&gt;7,1,'Paraclinicos '!I1596&lt;=7,0)</f>
        <v>1</v>
      </c>
      <c r="K1661" cm="1">
        <f t="array" ref="K1661">_xlfn.IFS('Paraclinicos '!W1596="","",'Paraclinicos '!W1596&lt;=8,1,'Paraclinicos '!W1596&gt;8,0)</f>
        <v>0</v>
      </c>
      <c r="L1661" cm="1">
        <f t="array" ref="L1661">_xlfn.IFS('Paraclinicos '!S1596="","",'Paraclinicos '!S1596&gt;=30,1,'Paraclinicos '!S1596&lt;30,0)</f>
        <v>0</v>
      </c>
      <c r="M1661" cm="1">
        <f t="array" ref="M1661">_xlfn.IFS(OR('Paraclinicos '!T1596="",'Paraclinicos '!U1596=""),"",OR('Paraclinicos '!T1596&lt;=90,'Paraclinicos '!U1596&lt;=60),1,OR('Paraclinicos '!T1596&gt;90,'Paraclinicos '!U1596&gt;60),0)</f>
        <v>0</v>
      </c>
      <c r="N1661" s="45">
        <f t="shared" si="77"/>
        <v>2</v>
      </c>
      <c r="O1661" cm="1">
        <f t="array" ref="O1661">_xlfn.IFS(OR('Paraclinicos '!M1596="",'Paraclinicos '!N1596="",'Paraclinicos '!N1596=0),"",'Paraclinicos '!M1596/'Paraclinicos '!N1596&lt;100,4,'Paraclinicos '!M1596/'Paraclinicos '!N1596&lt;200,3,'Paraclinicos '!M1596/'Paraclinicos '!N1596&lt;300,2,'Paraclinicos '!M1596/'Paraclinicos '!N1596&lt;400,1,'Paraclinicos '!M1596/'Paraclinicos '!N1596&gt;=400,0)</f>
        <v>2</v>
      </c>
      <c r="P1661" cm="1">
        <f t="array" ref="P1661">_xlfn.IFS('Paraclinicos '!C1596="","",'Paraclinicos '!C1596&lt;20,4,'Paraclinicos '!C1596&lt;50,3,'Paraclinicos '!C1596&lt;100,2,'Paraclinicos '!C1596&lt;150,1,'Paraclinicos '!C1596&gt;150,0)</f>
        <v>0</v>
      </c>
      <c r="Q1661" cm="1">
        <f t="array" ref="Q1661">_xlfn.IFS('Paraclinicos '!O1596="","",'Paraclinicos '!O1596&lt;1.2,0,'Paraclinicos '!O1596&lt;2,1,'Paraclinicos '!O1596&lt;3.5,2,'Paraclinicos '!O1596&lt;5,3,'Paraclinicos '!O1596&gt;5,4)</f>
        <v>0</v>
      </c>
      <c r="R1661" cm="1">
        <f t="array" ref="R1661">_xlfn.IFS('Paraclinicos '!J1596="","",'Paraclinicos '!J1596&lt;1.2,0,'Paraclinicos '!J1596&lt;2,1,'Paraclinicos '!J1596&lt;6,2,'Paraclinicos '!J1596&lt;12,3,'Paraclinicos '!J1596&gt;=12,4)</f>
        <v>0</v>
      </c>
      <c r="S1661" cm="1">
        <f t="array" ref="S1661">_xlfn.IFS('Paraclinicos '!Y1596="","",'Paraclinicos '!Y1596&lt;70,1,'Paraclinicos '!Y1596&gt;=70,0)</f>
        <v>0</v>
      </c>
      <c r="T1661" cm="1">
        <f t="array" ref="T1661">_xlfn.IFS('Paraclinicos '!W1596="","",'Paraclinicos '!W1596&lt;6,4,'Paraclinicos '!W1596&lt;10,3,'Paraclinicos '!W1596&lt;13,2,'Paraclinicos '!W1596&lt;15,1,'Paraclinicos '!W1596=15,0)</f>
        <v>0</v>
      </c>
      <c r="U1661" s="54">
        <f t="shared" si="75"/>
        <v>2</v>
      </c>
      <c r="V1661" cm="1">
        <f t="array" ref="V1661">_xlfn.IFS('Paraclinicos '!S1596="","",OR('Paraclinicos '!S1596&lt;=8,'Paraclinicos '!S1596&gt;=25),3,'Paraclinicos '!S1596&lt;12,1,'Paraclinicos '!S1596&lt;21,0,'Paraclinicos '!S1596&lt;25,2)</f>
        <v>2</v>
      </c>
      <c r="W1661" t="str">
        <f>IFERROR(IF(INDEX('BD Demog para scores enalazar'!Y$2:'BD Demog para scores enalazar'!Y$3000,MATCH(Formulas!A1661,'BD Demog para scores enalazar'!A$2:'BD Demog para scores enalazar'!A$3000,0))=1,"SI","NO"),"")</f>
        <v>NO</v>
      </c>
      <c r="X1661" s="9" t="str">
        <f>IFERROR(IF(INDEX('BD Demog para scores enalazar'!AJ$2:'BD Demog para scores enalazar'!AJ$3000,MATCH(Formulas!A1661,'BD Demog para scores enalazar'!A$2:'BD Demog para scores enalazar'!A$3000,0))=1,"SI","NO"),"")</f>
        <v>SI</v>
      </c>
      <c r="Y1661" t="str" cm="1">
        <f t="array" ref="Y1661">IF(AND(W1661="NO",X1661="NO"),_xlfn.IFS('Paraclinicos '!K1596&lt;=91,3,'Paraclinicos '!K1596&lt;94,2,'Paraclinicos '!K1596&lt;96,1,'Paraclinicos '!K1596&gt;=96,0),"")</f>
        <v/>
      </c>
      <c r="Z1661" cm="1">
        <f t="array" ref="Z1661">IF(OR(W1661="SI",X1661="SI"),_xlfn.IFS(OR(AND('Paraclinicos '!K1597&lt;=83),AND('Paraclinicos '!K1597&gt;=97,AA1661=2)),3,OR(AND('Paraclinicos '!K1597&lt;=86),AND('Paraclinicos '!K1597&gt;=94,AA1661=2)),2,OR(AND('Paraclinicos '!K1597&lt;=88),AND('Paraclinicos '!K1597&gt;=92,AA1661=2)),1,OR(AND('Paraclinicos '!K1597&gt;=88,'Paraclinicos '!K1597&lt;=92),AND('Paraclinicos '!K1597&gt;=93,AA1661=0)),0),"")</f>
        <v>2</v>
      </c>
      <c r="AA1661" cm="1">
        <f t="array" ref="AA1661">_xlfn.IFS('Paraclinicos '!E1596="","",'Paraclinicos '!E1596="Oxigeno",2,'Paraclinicos '!E1596="Aire",0)</f>
        <v>2</v>
      </c>
    </row>
    <row r="1662" spans="1:27" x14ac:dyDescent="0.25">
      <c r="A1662">
        <f>'Paraclinicos '!A1597</f>
        <v>593</v>
      </c>
      <c r="B1662" s="3">
        <f>'Paraclinicos '!R1597</f>
        <v>44335</v>
      </c>
      <c r="C1662" cm="1">
        <f t="array" ref="C1662">_xlfn.IFS('Paraclinicos '!Q1597="","",'Paraclinicos '!Q1597&gt;60,3,'Paraclinicos '!Q1597&lt;=60,1)</f>
        <v>1</v>
      </c>
      <c r="D1662" t="str">
        <f>IFERROR(IF(INDEX('BD Demog para scores enalazar'!BC$2:BC$3000,MATCH(Formulas!A1662,'BD Demog para scores enalazar'!A$2:A$3000,0))=0,"SI","NO"),"")</f>
        <v>SI</v>
      </c>
      <c r="E1662" cm="1">
        <f t="array" ref="E1662">_xlfn.IFS(D1662="","",D1662="SI",4,D1662="NO",1)</f>
        <v>4</v>
      </c>
      <c r="F1662" cm="1">
        <f t="array" ref="F1662">_xlfn.IFS('Paraclinicos '!B1597="","",'Paraclinicos '!B1597&gt;1,1,'Paraclinicos '!B1597&lt;=1,3)</f>
        <v>3</v>
      </c>
      <c r="G1662" cm="1">
        <f t="array" ref="G1662">_xlfn.IFS('Paraclinicos '!D1597="","",AND('Paraclinicos '!D1597&gt;=250,'Paraclinicos '!D1597&lt;=500),2,'Paraclinicos '!D1597&gt;500,3,'Paraclinicos '!D1597&lt;250,1)</f>
        <v>3</v>
      </c>
      <c r="H1662" s="50">
        <f t="shared" si="76"/>
        <v>11</v>
      </c>
      <c r="I1662" cm="1">
        <f t="array" ref="I1662">_xlfn.IFS('Paraclinicos '!Q1597="","",'Paraclinicos '!Q1597&gt;=65,1,'Paraclinicos '!Q1597&lt;65,0)</f>
        <v>0</v>
      </c>
      <c r="J1662" cm="1">
        <f t="array" ref="J1662">_xlfn.IFS('Paraclinicos '!I1597="","",'Paraclinicos '!I1597&gt;7,1,'Paraclinicos '!I1597&lt;=7,0)</f>
        <v>1</v>
      </c>
      <c r="K1662" cm="1">
        <f t="array" ref="K1662">_xlfn.IFS('Paraclinicos '!W1597="","",'Paraclinicos '!W1597&lt;=8,1,'Paraclinicos '!W1597&gt;8,0)</f>
        <v>0</v>
      </c>
      <c r="L1662" cm="1">
        <f t="array" ref="L1662">_xlfn.IFS('Paraclinicos '!S1597="","",'Paraclinicos '!S1597&gt;=30,1,'Paraclinicos '!S1597&lt;30,0)</f>
        <v>0</v>
      </c>
      <c r="M1662" cm="1">
        <f t="array" ref="M1662">_xlfn.IFS(OR('Paraclinicos '!T1597="",'Paraclinicos '!U1597=""),"",OR('Paraclinicos '!T1597&lt;=90,'Paraclinicos '!U1597&lt;=60),1,OR('Paraclinicos '!T1597&gt;90,'Paraclinicos '!U1597&gt;60),0)</f>
        <v>0</v>
      </c>
      <c r="N1662" s="45">
        <f t="shared" si="77"/>
        <v>2</v>
      </c>
      <c r="O1662" cm="1">
        <f t="array" ref="O1662">_xlfn.IFS(OR('Paraclinicos '!M1597="",'Paraclinicos '!N1597="",'Paraclinicos '!N1597=0),"",'Paraclinicos '!M1597/'Paraclinicos '!N1597&lt;100,4,'Paraclinicos '!M1597/'Paraclinicos '!N1597&lt;200,3,'Paraclinicos '!M1597/'Paraclinicos '!N1597&lt;300,2,'Paraclinicos '!M1597/'Paraclinicos '!N1597&lt;400,1,'Paraclinicos '!M1597/'Paraclinicos '!N1597&gt;=400,0)</f>
        <v>1</v>
      </c>
      <c r="P1662" cm="1">
        <f t="array" ref="P1662">_xlfn.IFS('Paraclinicos '!C1597="","",'Paraclinicos '!C1597&lt;20,4,'Paraclinicos '!C1597&lt;50,3,'Paraclinicos '!C1597&lt;100,2,'Paraclinicos '!C1597&lt;150,1,'Paraclinicos '!C1597&gt;150,0)</f>
        <v>0</v>
      </c>
      <c r="Q1662" cm="1">
        <f t="array" ref="Q1662">_xlfn.IFS('Paraclinicos '!O1597="","",'Paraclinicos '!O1597&lt;1.2,0,'Paraclinicos '!O1597&lt;2,1,'Paraclinicos '!O1597&lt;3.5,2,'Paraclinicos '!O1597&lt;5,3,'Paraclinicos '!O1597&gt;5,4)</f>
        <v>0</v>
      </c>
      <c r="R1662" cm="1">
        <f t="array" ref="R1662">_xlfn.IFS('Paraclinicos '!J1597="","",'Paraclinicos '!J1597&lt;1.2,0,'Paraclinicos '!J1597&lt;2,1,'Paraclinicos '!J1597&lt;6,2,'Paraclinicos '!J1597&lt;12,3,'Paraclinicos '!J1597&gt;=12,4)</f>
        <v>0</v>
      </c>
      <c r="S1662" cm="1">
        <f t="array" ref="S1662">_xlfn.IFS('Paraclinicos '!Y1597="","",'Paraclinicos '!Y1597&lt;70,1,'Paraclinicos '!Y1597&gt;=70,0)</f>
        <v>0</v>
      </c>
      <c r="T1662" cm="1">
        <f t="array" ref="T1662">_xlfn.IFS('Paraclinicos '!W1597="","",'Paraclinicos '!W1597&lt;6,4,'Paraclinicos '!W1597&lt;10,3,'Paraclinicos '!W1597&lt;13,2,'Paraclinicos '!W1597&lt;15,1,'Paraclinicos '!W1597=15,0)</f>
        <v>0</v>
      </c>
      <c r="U1662" s="54">
        <f t="shared" si="75"/>
        <v>1</v>
      </c>
      <c r="V1662" cm="1">
        <f t="array" ref="V1662">_xlfn.IFS('Paraclinicos '!S1597="","",OR('Paraclinicos '!S1597&lt;=8,'Paraclinicos '!S1597&gt;=25),3,'Paraclinicos '!S1597&lt;12,1,'Paraclinicos '!S1597&lt;21,0,'Paraclinicos '!S1597&lt;25,2)</f>
        <v>2</v>
      </c>
      <c r="W1662" t="str">
        <f>IFERROR(IF(INDEX('BD Demog para scores enalazar'!Y$2:'BD Demog para scores enalazar'!Y$3000,MATCH(Formulas!A1662,'BD Demog para scores enalazar'!A$2:'BD Demog para scores enalazar'!A$3000,0))=1,"SI","NO"),"")</f>
        <v>NO</v>
      </c>
      <c r="X1662" s="9" t="str">
        <f>IFERROR(IF(INDEX('BD Demog para scores enalazar'!AJ$2:'BD Demog para scores enalazar'!AJ$3000,MATCH(Formulas!A1662,'BD Demog para scores enalazar'!A$2:'BD Demog para scores enalazar'!A$3000,0))=1,"SI","NO"),"")</f>
        <v>SI</v>
      </c>
      <c r="Y1662" t="str" cm="1">
        <f t="array" ref="Y1662">IF(AND(W1662="NO",X1662="NO"),_xlfn.IFS('Paraclinicos '!K1597&lt;=91,3,'Paraclinicos '!K1597&lt;94,2,'Paraclinicos '!K1597&lt;96,1,'Paraclinicos '!K1597&gt;=96,0),"")</f>
        <v/>
      </c>
      <c r="Z1662" cm="1">
        <f t="array" ref="Z1662">IF(OR(W1662="SI",X1662="SI"),_xlfn.IFS(OR(AND('Paraclinicos '!K1598&lt;=83),AND('Paraclinicos '!K1598&gt;=97,AA1662=2)),3,OR(AND('Paraclinicos '!K1598&lt;=86),AND('Paraclinicos '!K1598&gt;=94,AA1662=2)),2,OR(AND('Paraclinicos '!K1598&lt;=88),AND('Paraclinicos '!K1598&gt;=92,AA1662=2)),1,OR(AND('Paraclinicos '!K1598&gt;=88,'Paraclinicos '!K1598&lt;=92),AND('Paraclinicos '!K1598&gt;=93,AA1662=0)),0),"")</f>
        <v>1</v>
      </c>
      <c r="AA1662" cm="1">
        <f t="array" ref="AA1662">_xlfn.IFS('Paraclinicos '!E1597="","",'Paraclinicos '!E1597="Oxigeno",2,'Paraclinicos '!E1597="Aire",0)</f>
        <v>2</v>
      </c>
    </row>
    <row r="1663" spans="1:27" x14ac:dyDescent="0.25">
      <c r="A1663">
        <f>'Paraclinicos '!A1598</f>
        <v>593</v>
      </c>
      <c r="B1663" s="3">
        <f>'Paraclinicos '!R1598</f>
        <v>44336</v>
      </c>
      <c r="C1663" cm="1">
        <f t="array" ref="C1663">_xlfn.IFS('Paraclinicos '!Q1598="","",'Paraclinicos '!Q1598&gt;60,3,'Paraclinicos '!Q1598&lt;=60,1)</f>
        <v>1</v>
      </c>
      <c r="D1663" t="str">
        <f>IFERROR(IF(INDEX('BD Demog para scores enalazar'!BC$2:BC$3000,MATCH(Formulas!A1663,'BD Demog para scores enalazar'!A$2:A$3000,0))=0,"SI","NO"),"")</f>
        <v>SI</v>
      </c>
      <c r="E1663" cm="1">
        <f t="array" ref="E1663">_xlfn.IFS(D1663="","",D1663="SI",4,D1663="NO",1)</f>
        <v>4</v>
      </c>
      <c r="F1663" cm="1">
        <f t="array" ref="F1663">_xlfn.IFS('Paraclinicos '!B1598="","",'Paraclinicos '!B1598&gt;1,1,'Paraclinicos '!B1598&lt;=1,3)</f>
        <v>3</v>
      </c>
      <c r="G1663" cm="1">
        <f t="array" ref="G1663">_xlfn.IFS('Paraclinicos '!D1598="","",AND('Paraclinicos '!D1598&gt;=250,'Paraclinicos '!D1598&lt;=500),2,'Paraclinicos '!D1598&gt;500,3,'Paraclinicos '!D1598&lt;250,1)</f>
        <v>3</v>
      </c>
      <c r="H1663" s="50">
        <f t="shared" si="76"/>
        <v>11</v>
      </c>
      <c r="I1663" cm="1">
        <f t="array" ref="I1663">_xlfn.IFS('Paraclinicos '!Q1598="","",'Paraclinicos '!Q1598&gt;=65,1,'Paraclinicos '!Q1598&lt;65,0)</f>
        <v>0</v>
      </c>
      <c r="J1663" t="str" cm="1">
        <f t="array" ref="J1663">_xlfn.IFS('Paraclinicos '!I1598="","",'Paraclinicos '!I1598&gt;7,1,'Paraclinicos '!I1598&lt;=7,0)</f>
        <v/>
      </c>
      <c r="K1663" cm="1">
        <f t="array" ref="K1663">_xlfn.IFS('Paraclinicos '!W1598="","",'Paraclinicos '!W1598&lt;=8,1,'Paraclinicos '!W1598&gt;8,0)</f>
        <v>0</v>
      </c>
      <c r="L1663" cm="1">
        <f t="array" ref="L1663">_xlfn.IFS('Paraclinicos '!S1598="","",'Paraclinicos '!S1598&gt;=30,1,'Paraclinicos '!S1598&lt;30,0)</f>
        <v>0</v>
      </c>
      <c r="M1663" cm="1">
        <f t="array" ref="M1663">_xlfn.IFS(OR('Paraclinicos '!T1598="",'Paraclinicos '!U1598=""),"",OR('Paraclinicos '!T1598&lt;=90,'Paraclinicos '!U1598&lt;=60),1,OR('Paraclinicos '!T1598&gt;90,'Paraclinicos '!U1598&gt;60),0)</f>
        <v>0</v>
      </c>
      <c r="N1663" s="45">
        <f t="shared" si="77"/>
        <v>1</v>
      </c>
      <c r="O1663" cm="1">
        <f t="array" ref="O1663">_xlfn.IFS(OR('Paraclinicos '!M1598="",'Paraclinicos '!N1598="",'Paraclinicos '!N1598=0),"",'Paraclinicos '!M1598/'Paraclinicos '!N1598&lt;100,4,'Paraclinicos '!M1598/'Paraclinicos '!N1598&lt;200,3,'Paraclinicos '!M1598/'Paraclinicos '!N1598&lt;300,2,'Paraclinicos '!M1598/'Paraclinicos '!N1598&lt;400,1,'Paraclinicos '!M1598/'Paraclinicos '!N1598&gt;=400,0)</f>
        <v>2</v>
      </c>
      <c r="P1663" cm="1">
        <f t="array" ref="P1663">_xlfn.IFS('Paraclinicos '!C1598="","",'Paraclinicos '!C1598&lt;20,4,'Paraclinicos '!C1598&lt;50,3,'Paraclinicos '!C1598&lt;100,2,'Paraclinicos '!C1598&lt;150,1,'Paraclinicos '!C1598&gt;150,0)</f>
        <v>0</v>
      </c>
      <c r="Q1663" t="str" cm="1">
        <f t="array" ref="Q1663">_xlfn.IFS('Paraclinicos '!O1598="","",'Paraclinicos '!O1598&lt;1.2,0,'Paraclinicos '!O1598&lt;2,1,'Paraclinicos '!O1598&lt;3.5,2,'Paraclinicos '!O1598&lt;5,3,'Paraclinicos '!O1598&gt;5,4)</f>
        <v/>
      </c>
      <c r="R1663" t="str" cm="1">
        <f t="array" ref="R1663">_xlfn.IFS('Paraclinicos '!J1598="","",'Paraclinicos '!J1598&lt;1.2,0,'Paraclinicos '!J1598&lt;2,1,'Paraclinicos '!J1598&lt;6,2,'Paraclinicos '!J1598&lt;12,3,'Paraclinicos '!J1598&gt;=12,4)</f>
        <v/>
      </c>
      <c r="S1663" cm="1">
        <f t="array" ref="S1663">_xlfn.IFS('Paraclinicos '!Y1598="","",'Paraclinicos '!Y1598&lt;70,1,'Paraclinicos '!Y1598&gt;=70,0)</f>
        <v>0</v>
      </c>
      <c r="T1663" cm="1">
        <f t="array" ref="T1663">_xlfn.IFS('Paraclinicos '!W1598="","",'Paraclinicos '!W1598&lt;6,4,'Paraclinicos '!W1598&lt;10,3,'Paraclinicos '!W1598&lt;13,2,'Paraclinicos '!W1598&lt;15,1,'Paraclinicos '!W1598=15,0)</f>
        <v>0</v>
      </c>
      <c r="U1663" s="54">
        <f t="shared" si="75"/>
        <v>2</v>
      </c>
      <c r="V1663" cm="1">
        <f t="array" ref="V1663">_xlfn.IFS('Paraclinicos '!S1598="","",OR('Paraclinicos '!S1598&lt;=8,'Paraclinicos '!S1598&gt;=25),3,'Paraclinicos '!S1598&lt;12,1,'Paraclinicos '!S1598&lt;21,0,'Paraclinicos '!S1598&lt;25,2)</f>
        <v>2</v>
      </c>
      <c r="W1663" t="str">
        <f>IFERROR(IF(INDEX('BD Demog para scores enalazar'!Y$2:'BD Demog para scores enalazar'!Y$3000,MATCH(Formulas!A1663,'BD Demog para scores enalazar'!A$2:'BD Demog para scores enalazar'!A$3000,0))=1,"SI","NO"),"")</f>
        <v>NO</v>
      </c>
      <c r="X1663" s="9" t="str">
        <f>IFERROR(IF(INDEX('BD Demog para scores enalazar'!AJ$2:'BD Demog para scores enalazar'!AJ$3000,MATCH(Formulas!A1663,'BD Demog para scores enalazar'!A$2:'BD Demog para scores enalazar'!A$3000,0))=1,"SI","NO"),"")</f>
        <v>SI</v>
      </c>
      <c r="Y1663" t="str" cm="1">
        <f t="array" ref="Y1663">IF(AND(W1663="NO",X1663="NO"),_xlfn.IFS('Paraclinicos '!K1598&lt;=91,3,'Paraclinicos '!K1598&lt;94,2,'Paraclinicos '!K1598&lt;96,1,'Paraclinicos '!K1598&gt;=96,0),"")</f>
        <v/>
      </c>
      <c r="Z1663" cm="1">
        <f t="array" ref="Z1663">IF(OR(W1663="SI",X1663="SI"),_xlfn.IFS(OR(AND('Paraclinicos '!K1599&lt;=83),AND('Paraclinicos '!K1599&gt;=97,AA1663=2)),3,OR(AND('Paraclinicos '!K1599&lt;=86),AND('Paraclinicos '!K1599&gt;=94,AA1663=2)),2,OR(AND('Paraclinicos '!K1599&lt;=88),AND('Paraclinicos '!K1599&gt;=92,AA1663=2)),1,OR(AND('Paraclinicos '!K1599&gt;=88,'Paraclinicos '!K1599&lt;=92),AND('Paraclinicos '!K1599&gt;=93,AA1663=0)),0),"")</f>
        <v>0</v>
      </c>
      <c r="AA1663" cm="1">
        <f t="array" ref="AA1663">_xlfn.IFS('Paraclinicos '!E1598="","",'Paraclinicos '!E1598="Oxigeno",2,'Paraclinicos '!E1598="Aire",0)</f>
        <v>2</v>
      </c>
    </row>
    <row r="1664" spans="1:27" x14ac:dyDescent="0.25">
      <c r="A1664">
        <f>'Paraclinicos '!A1599</f>
        <v>593</v>
      </c>
      <c r="B1664" s="3">
        <f>'Paraclinicos '!R1599</f>
        <v>44337</v>
      </c>
      <c r="C1664" cm="1">
        <f t="array" ref="C1664">_xlfn.IFS('Paraclinicos '!Q1599="","",'Paraclinicos '!Q1599&gt;60,3,'Paraclinicos '!Q1599&lt;=60,1)</f>
        <v>1</v>
      </c>
      <c r="D1664" t="str">
        <f>IFERROR(IF(INDEX('BD Demog para scores enalazar'!BC$2:BC$3000,MATCH(Formulas!A1664,'BD Demog para scores enalazar'!A$2:A$3000,0))=0,"SI","NO"),"")</f>
        <v>SI</v>
      </c>
      <c r="E1664" cm="1">
        <f t="array" ref="E1664">_xlfn.IFS(D1664="","",D1664="SI",4,D1664="NO",1)</f>
        <v>4</v>
      </c>
      <c r="F1664" cm="1">
        <f t="array" ref="F1664">_xlfn.IFS('Paraclinicos '!B1599="","",'Paraclinicos '!B1599&gt;1,1,'Paraclinicos '!B1599&lt;=1,3)</f>
        <v>3</v>
      </c>
      <c r="G1664" cm="1">
        <f t="array" ref="G1664">_xlfn.IFS('Paraclinicos '!D1599="","",AND('Paraclinicos '!D1599&gt;=250,'Paraclinicos '!D1599&lt;=500),2,'Paraclinicos '!D1599&gt;500,3,'Paraclinicos '!D1599&lt;250,1)</f>
        <v>3</v>
      </c>
      <c r="H1664" s="50">
        <f t="shared" si="76"/>
        <v>11</v>
      </c>
      <c r="I1664" cm="1">
        <f t="array" ref="I1664">_xlfn.IFS('Paraclinicos '!Q1599="","",'Paraclinicos '!Q1599&gt;=65,1,'Paraclinicos '!Q1599&lt;65,0)</f>
        <v>0</v>
      </c>
      <c r="J1664" cm="1">
        <f t="array" ref="J1664">_xlfn.IFS('Paraclinicos '!I1599="","",'Paraclinicos '!I1599&gt;7,1,'Paraclinicos '!I1599&lt;=7,0)</f>
        <v>1</v>
      </c>
      <c r="K1664" cm="1">
        <f t="array" ref="K1664">_xlfn.IFS('Paraclinicos '!W1599="","",'Paraclinicos '!W1599&lt;=8,1,'Paraclinicos '!W1599&gt;8,0)</f>
        <v>0</v>
      </c>
      <c r="L1664" cm="1">
        <f t="array" ref="L1664">_xlfn.IFS('Paraclinicos '!S1599="","",'Paraclinicos '!S1599&gt;=30,1,'Paraclinicos '!S1599&lt;30,0)</f>
        <v>0</v>
      </c>
      <c r="M1664" cm="1">
        <f t="array" ref="M1664">_xlfn.IFS(OR('Paraclinicos '!T1599="",'Paraclinicos '!U1599=""),"",OR('Paraclinicos '!T1599&lt;=90,'Paraclinicos '!U1599&lt;=60),1,OR('Paraclinicos '!T1599&gt;90,'Paraclinicos '!U1599&gt;60),0)</f>
        <v>0</v>
      </c>
      <c r="N1664" s="45">
        <f t="shared" si="77"/>
        <v>1</v>
      </c>
      <c r="O1664" cm="1">
        <f t="array" ref="O1664">_xlfn.IFS(OR('Paraclinicos '!M1599="",'Paraclinicos '!N1599="",'Paraclinicos '!N1599=0),"",'Paraclinicos '!M1599/'Paraclinicos '!N1599&lt;100,4,'Paraclinicos '!M1599/'Paraclinicos '!N1599&lt;200,3,'Paraclinicos '!M1599/'Paraclinicos '!N1599&lt;300,2,'Paraclinicos '!M1599/'Paraclinicos '!N1599&lt;400,1,'Paraclinicos '!M1599/'Paraclinicos '!N1599&gt;=400,0)</f>
        <v>2</v>
      </c>
      <c r="P1664" cm="1">
        <f t="array" ref="P1664">_xlfn.IFS('Paraclinicos '!C1599="","",'Paraclinicos '!C1599&lt;20,4,'Paraclinicos '!C1599&lt;50,3,'Paraclinicos '!C1599&lt;100,2,'Paraclinicos '!C1599&lt;150,1,'Paraclinicos '!C1599&gt;150,0)</f>
        <v>0</v>
      </c>
      <c r="Q1664" cm="1">
        <f t="array" ref="Q1664">_xlfn.IFS('Paraclinicos '!O1599="","",'Paraclinicos '!O1599&lt;1.2,0,'Paraclinicos '!O1599&lt;2,1,'Paraclinicos '!O1599&lt;3.5,2,'Paraclinicos '!O1599&lt;5,3,'Paraclinicos '!O1599&gt;5,4)</f>
        <v>0</v>
      </c>
      <c r="R1664" cm="1">
        <f t="array" ref="R1664">_xlfn.IFS('Paraclinicos '!J1599="","",'Paraclinicos '!J1599&lt;1.2,0,'Paraclinicos '!J1599&lt;2,1,'Paraclinicos '!J1599&lt;6,2,'Paraclinicos '!J1599&lt;12,3,'Paraclinicos '!J1599&gt;=12,4)</f>
        <v>0</v>
      </c>
      <c r="S1664" cm="1">
        <f t="array" ref="S1664">_xlfn.IFS('Paraclinicos '!Y1599="","",'Paraclinicos '!Y1599&lt;70,1,'Paraclinicos '!Y1599&gt;=70,0)</f>
        <v>0</v>
      </c>
      <c r="T1664" cm="1">
        <f t="array" ref="T1664">_xlfn.IFS('Paraclinicos '!W1599="","",'Paraclinicos '!W1599&lt;6,4,'Paraclinicos '!W1599&lt;10,3,'Paraclinicos '!W1599&lt;13,2,'Paraclinicos '!W1599&lt;15,1,'Paraclinicos '!W1599=15,0)</f>
        <v>0</v>
      </c>
      <c r="U1664" s="54">
        <f t="shared" si="75"/>
        <v>2</v>
      </c>
      <c r="V1664" cm="1">
        <f t="array" ref="V1664">_xlfn.IFS('Paraclinicos '!S1599="","",OR('Paraclinicos '!S1599&lt;=8,'Paraclinicos '!S1599&gt;=25),3,'Paraclinicos '!S1599&lt;12,1,'Paraclinicos '!S1599&lt;21,0,'Paraclinicos '!S1599&lt;25,2)</f>
        <v>2</v>
      </c>
      <c r="W1664" t="str">
        <f>IFERROR(IF(INDEX('BD Demog para scores enalazar'!Y$2:'BD Demog para scores enalazar'!Y$3000,MATCH(Formulas!A1664,'BD Demog para scores enalazar'!A$2:'BD Demog para scores enalazar'!A$3000,0))=1,"SI","NO"),"")</f>
        <v>NO</v>
      </c>
      <c r="X1664" s="9" t="str">
        <f>IFERROR(IF(INDEX('BD Demog para scores enalazar'!AJ$2:'BD Demog para scores enalazar'!AJ$3000,MATCH(Formulas!A1664,'BD Demog para scores enalazar'!A$2:'BD Demog para scores enalazar'!A$3000,0))=1,"SI","NO"),"")</f>
        <v>SI</v>
      </c>
      <c r="Y1664" t="str" cm="1">
        <f t="array" ref="Y1664">IF(AND(W1664="NO",X1664="NO"),_xlfn.IFS('Paraclinicos '!K1599&lt;=91,3,'Paraclinicos '!K1599&lt;94,2,'Paraclinicos '!K1599&lt;96,1,'Paraclinicos '!K1599&gt;=96,0),"")</f>
        <v/>
      </c>
      <c r="Z1664" cm="1">
        <f t="array" ref="Z1664">IF(OR(W1664="SI",X1664="SI"),_xlfn.IFS(OR(AND('Paraclinicos '!K1600&lt;=83),AND('Paraclinicos '!K1600&gt;=97,AA1664=2)),3,OR(AND('Paraclinicos '!K1600&lt;=86),AND('Paraclinicos '!K1600&gt;=94,AA1664=2)),2,OR(AND('Paraclinicos '!K1600&lt;=88),AND('Paraclinicos '!K1600&gt;=92,AA1664=2)),1,OR(AND('Paraclinicos '!K1600&gt;=88,'Paraclinicos '!K1600&lt;=92),AND('Paraclinicos '!K1600&gt;=93,AA1664=0)),0),"")</f>
        <v>0</v>
      </c>
      <c r="AA1664" cm="1">
        <f t="array" ref="AA1664">_xlfn.IFS('Paraclinicos '!E1599="","",'Paraclinicos '!E1599="Oxigeno",2,'Paraclinicos '!E1599="Aire",0)</f>
        <v>2</v>
      </c>
    </row>
    <row r="1665" spans="1:27" x14ac:dyDescent="0.25">
      <c r="A1665">
        <f>'Paraclinicos '!A1600</f>
        <v>593</v>
      </c>
      <c r="B1665" s="3">
        <f>'Paraclinicos '!R1600</f>
        <v>44338</v>
      </c>
      <c r="C1665" cm="1">
        <f t="array" ref="C1665">_xlfn.IFS('Paraclinicos '!Q1600="","",'Paraclinicos '!Q1600&gt;60,3,'Paraclinicos '!Q1600&lt;=60,1)</f>
        <v>1</v>
      </c>
      <c r="D1665" t="str">
        <f>IFERROR(IF(INDEX('BD Demog para scores enalazar'!BC$2:BC$3000,MATCH(Formulas!A1665,'BD Demog para scores enalazar'!A$2:A$3000,0))=0,"SI","NO"),"")</f>
        <v>SI</v>
      </c>
      <c r="E1665" cm="1">
        <f t="array" ref="E1665">_xlfn.IFS(D1665="","",D1665="SI",4,D1665="NO",1)</f>
        <v>4</v>
      </c>
      <c r="F1665" cm="1">
        <f t="array" ref="F1665">_xlfn.IFS('Paraclinicos '!B1600="","",'Paraclinicos '!B1600&gt;1,1,'Paraclinicos '!B1600&lt;=1,3)</f>
        <v>3</v>
      </c>
      <c r="G1665" cm="1">
        <f t="array" ref="G1665">_xlfn.IFS('Paraclinicos '!D1600="","",AND('Paraclinicos '!D1600&gt;=250,'Paraclinicos '!D1600&lt;=500),2,'Paraclinicos '!D1600&gt;500,3,'Paraclinicos '!D1600&lt;250,1)</f>
        <v>3</v>
      </c>
      <c r="H1665" s="50">
        <f t="shared" si="76"/>
        <v>11</v>
      </c>
      <c r="I1665" cm="1">
        <f t="array" ref="I1665">_xlfn.IFS('Paraclinicos '!Q1600="","",'Paraclinicos '!Q1600&gt;=65,1,'Paraclinicos '!Q1600&lt;65,0)</f>
        <v>0</v>
      </c>
      <c r="J1665" cm="1">
        <f t="array" ref="J1665">_xlfn.IFS('Paraclinicos '!I1600="","",'Paraclinicos '!I1600&gt;7,1,'Paraclinicos '!I1600&lt;=7,0)</f>
        <v>1</v>
      </c>
      <c r="K1665" cm="1">
        <f t="array" ref="K1665">_xlfn.IFS('Paraclinicos '!W1600="","",'Paraclinicos '!W1600&lt;=8,1,'Paraclinicos '!W1600&gt;8,0)</f>
        <v>0</v>
      </c>
      <c r="L1665" cm="1">
        <f t="array" ref="L1665">_xlfn.IFS('Paraclinicos '!S1600="","",'Paraclinicos '!S1600&gt;=30,1,'Paraclinicos '!S1600&lt;30,0)</f>
        <v>0</v>
      </c>
      <c r="M1665" cm="1">
        <f t="array" ref="M1665">_xlfn.IFS(OR('Paraclinicos '!T1600="",'Paraclinicos '!U1600=""),"",OR('Paraclinicos '!T1600&lt;=90,'Paraclinicos '!U1600&lt;=60),1,OR('Paraclinicos '!T1600&gt;90,'Paraclinicos '!U1600&gt;60),0)</f>
        <v>0</v>
      </c>
      <c r="N1665" s="45">
        <f t="shared" si="77"/>
        <v>2</v>
      </c>
      <c r="O1665" cm="1">
        <f t="array" ref="O1665">_xlfn.IFS(OR('Paraclinicos '!M1600="",'Paraclinicos '!N1600="",'Paraclinicos '!N1600=0),"",'Paraclinicos '!M1600/'Paraclinicos '!N1600&lt;100,4,'Paraclinicos '!M1600/'Paraclinicos '!N1600&lt;200,3,'Paraclinicos '!M1600/'Paraclinicos '!N1600&lt;300,2,'Paraclinicos '!M1600/'Paraclinicos '!N1600&lt;400,1,'Paraclinicos '!M1600/'Paraclinicos '!N1600&gt;=400,0)</f>
        <v>2</v>
      </c>
      <c r="P1665" cm="1">
        <f t="array" ref="P1665">_xlfn.IFS('Paraclinicos '!C1600="","",'Paraclinicos '!C1600&lt;20,4,'Paraclinicos '!C1600&lt;50,3,'Paraclinicos '!C1600&lt;100,2,'Paraclinicos '!C1600&lt;150,1,'Paraclinicos '!C1600&gt;150,0)</f>
        <v>0</v>
      </c>
      <c r="Q1665" cm="1">
        <f t="array" ref="Q1665">_xlfn.IFS('Paraclinicos '!O1600="","",'Paraclinicos '!O1600&lt;1.2,0,'Paraclinicos '!O1600&lt;2,1,'Paraclinicos '!O1600&lt;3.5,2,'Paraclinicos '!O1600&lt;5,3,'Paraclinicos '!O1600&gt;5,4)</f>
        <v>0</v>
      </c>
      <c r="R1665" cm="1">
        <f t="array" ref="R1665">_xlfn.IFS('Paraclinicos '!J1600="","",'Paraclinicos '!J1600&lt;1.2,0,'Paraclinicos '!J1600&lt;2,1,'Paraclinicos '!J1600&lt;6,2,'Paraclinicos '!J1600&lt;12,3,'Paraclinicos '!J1600&gt;=12,4)</f>
        <v>0</v>
      </c>
      <c r="S1665" cm="1">
        <f t="array" ref="S1665">_xlfn.IFS('Paraclinicos '!Y1600="","",'Paraclinicos '!Y1600&lt;70,1,'Paraclinicos '!Y1600&gt;=70,0)</f>
        <v>0</v>
      </c>
      <c r="T1665" cm="1">
        <f t="array" ref="T1665">_xlfn.IFS('Paraclinicos '!W1600="","",'Paraclinicos '!W1600&lt;6,4,'Paraclinicos '!W1600&lt;10,3,'Paraclinicos '!W1600&lt;13,2,'Paraclinicos '!W1600&lt;15,1,'Paraclinicos '!W1600=15,0)</f>
        <v>0</v>
      </c>
      <c r="U1665" s="54">
        <f t="shared" si="75"/>
        <v>2</v>
      </c>
      <c r="V1665" cm="1">
        <f t="array" ref="V1665">_xlfn.IFS('Paraclinicos '!S1600="","",OR('Paraclinicos '!S1600&lt;=8,'Paraclinicos '!S1600&gt;=25),3,'Paraclinicos '!S1600&lt;12,1,'Paraclinicos '!S1600&lt;21,0,'Paraclinicos '!S1600&lt;25,2)</f>
        <v>0</v>
      </c>
      <c r="W1665" t="str">
        <f>IFERROR(IF(INDEX('BD Demog para scores enalazar'!Y$2:'BD Demog para scores enalazar'!Y$3000,MATCH(Formulas!A1665,'BD Demog para scores enalazar'!A$2:'BD Demog para scores enalazar'!A$3000,0))=1,"SI","NO"),"")</f>
        <v>NO</v>
      </c>
      <c r="X1665" s="9" t="str">
        <f>IFERROR(IF(INDEX('BD Demog para scores enalazar'!AJ$2:'BD Demog para scores enalazar'!AJ$3000,MATCH(Formulas!A1665,'BD Demog para scores enalazar'!A$2:'BD Demog para scores enalazar'!A$3000,0))=1,"SI","NO"),"")</f>
        <v>SI</v>
      </c>
      <c r="Y1665" t="str" cm="1">
        <f t="array" ref="Y1665">IF(AND(W1665="NO",X1665="NO"),_xlfn.IFS('Paraclinicos '!K1600&lt;=91,3,'Paraclinicos '!K1600&lt;94,2,'Paraclinicos '!K1600&lt;96,1,'Paraclinicos '!K1600&gt;=96,0),"")</f>
        <v/>
      </c>
      <c r="Z1665" cm="1">
        <f t="array" ref="Z1665">IF(OR(W1665="SI",X1665="SI"),_xlfn.IFS(OR(AND('Paraclinicos '!K1601&lt;=83),AND('Paraclinicos '!K1601&gt;=97,AA1665=2)),3,OR(AND('Paraclinicos '!K1601&lt;=86),AND('Paraclinicos '!K1601&gt;=94,AA1665=2)),2,OR(AND('Paraclinicos '!K1601&lt;=88),AND('Paraclinicos '!K1601&gt;=92,AA1665=2)),1,OR(AND('Paraclinicos '!K1601&gt;=88,'Paraclinicos '!K1601&lt;=92),AND('Paraclinicos '!K1601&gt;=93,AA1665=0)),0),"")</f>
        <v>2</v>
      </c>
      <c r="AA1665" cm="1">
        <f t="array" ref="AA1665">_xlfn.IFS('Paraclinicos '!E1600="","",'Paraclinicos '!E1600="Oxigeno",2,'Paraclinicos '!E1600="Aire",0)</f>
        <v>2</v>
      </c>
    </row>
    <row r="1666" spans="1:27" x14ac:dyDescent="0.25">
      <c r="A1666">
        <f>'Paraclinicos '!A1601</f>
        <v>593</v>
      </c>
      <c r="B1666" s="3">
        <f>'Paraclinicos '!R1601</f>
        <v>44339</v>
      </c>
      <c r="C1666" cm="1">
        <f t="array" ref="C1666">_xlfn.IFS('Paraclinicos '!Q1601="","",'Paraclinicos '!Q1601&gt;60,3,'Paraclinicos '!Q1601&lt;=60,1)</f>
        <v>1</v>
      </c>
      <c r="D1666" t="str">
        <f>IFERROR(IF(INDEX('BD Demog para scores enalazar'!BC$2:BC$3000,MATCH(Formulas!A1666,'BD Demog para scores enalazar'!A$2:A$3000,0))=0,"SI","NO"),"")</f>
        <v>SI</v>
      </c>
      <c r="E1666" cm="1">
        <f t="array" ref="E1666">_xlfn.IFS(D1666="","",D1666="SI",4,D1666="NO",1)</f>
        <v>4</v>
      </c>
      <c r="F1666" cm="1">
        <f t="array" ref="F1666">_xlfn.IFS('Paraclinicos '!B1601="","",'Paraclinicos '!B1601&gt;1,1,'Paraclinicos '!B1601&lt;=1,3)</f>
        <v>3</v>
      </c>
      <c r="G1666" cm="1">
        <f t="array" ref="G1666">_xlfn.IFS('Paraclinicos '!D1601="","",AND('Paraclinicos '!D1601&gt;=250,'Paraclinicos '!D1601&lt;=500),2,'Paraclinicos '!D1601&gt;500,3,'Paraclinicos '!D1601&lt;250,1)</f>
        <v>2</v>
      </c>
      <c r="H1666" s="50">
        <f t="shared" si="76"/>
        <v>10</v>
      </c>
      <c r="I1666" cm="1">
        <f t="array" ref="I1666">_xlfn.IFS('Paraclinicos '!Q1601="","",'Paraclinicos '!Q1601&gt;=65,1,'Paraclinicos '!Q1601&lt;65,0)</f>
        <v>0</v>
      </c>
      <c r="J1666" cm="1">
        <f t="array" ref="J1666">_xlfn.IFS('Paraclinicos '!I1601="","",'Paraclinicos '!I1601&gt;7,1,'Paraclinicos '!I1601&lt;=7,0)</f>
        <v>1</v>
      </c>
      <c r="K1666" cm="1">
        <f t="array" ref="K1666">_xlfn.IFS('Paraclinicos '!W1601="","",'Paraclinicos '!W1601&lt;=8,1,'Paraclinicos '!W1601&gt;8,0)</f>
        <v>0</v>
      </c>
      <c r="L1666" cm="1">
        <f t="array" ref="L1666">_xlfn.IFS('Paraclinicos '!S1601="","",'Paraclinicos '!S1601&gt;=30,1,'Paraclinicos '!S1601&lt;30,0)</f>
        <v>0</v>
      </c>
      <c r="M1666" cm="1">
        <f t="array" ref="M1666">_xlfn.IFS(OR('Paraclinicos '!T1601="",'Paraclinicos '!U1601=""),"",OR('Paraclinicos '!T1601&lt;=90,'Paraclinicos '!U1601&lt;=60),1,OR('Paraclinicos '!T1601&gt;90,'Paraclinicos '!U1601&gt;60),0)</f>
        <v>0</v>
      </c>
      <c r="N1666" s="45">
        <f t="shared" si="77"/>
        <v>2</v>
      </c>
      <c r="O1666" cm="1">
        <f t="array" ref="O1666">_xlfn.IFS(OR('Paraclinicos '!M1601="",'Paraclinicos '!N1601="",'Paraclinicos '!N1601=0),"",'Paraclinicos '!M1601/'Paraclinicos '!N1601&lt;100,4,'Paraclinicos '!M1601/'Paraclinicos '!N1601&lt;200,3,'Paraclinicos '!M1601/'Paraclinicos '!N1601&lt;300,2,'Paraclinicos '!M1601/'Paraclinicos '!N1601&lt;400,1,'Paraclinicos '!M1601/'Paraclinicos '!N1601&gt;=400,0)</f>
        <v>0</v>
      </c>
      <c r="P1666" cm="1">
        <f t="array" ref="P1666">_xlfn.IFS('Paraclinicos '!C1601="","",'Paraclinicos '!C1601&lt;20,4,'Paraclinicos '!C1601&lt;50,3,'Paraclinicos '!C1601&lt;100,2,'Paraclinicos '!C1601&lt;150,1,'Paraclinicos '!C1601&gt;150,0)</f>
        <v>0</v>
      </c>
      <c r="Q1666" cm="1">
        <f t="array" ref="Q1666">_xlfn.IFS('Paraclinicos '!O1601="","",'Paraclinicos '!O1601&lt;1.2,0,'Paraclinicos '!O1601&lt;2,1,'Paraclinicos '!O1601&lt;3.5,2,'Paraclinicos '!O1601&lt;5,3,'Paraclinicos '!O1601&gt;5,4)</f>
        <v>0</v>
      </c>
      <c r="R1666" t="str" cm="1">
        <f t="array" ref="R1666">_xlfn.IFS('Paraclinicos '!J1601="","",'Paraclinicos '!J1601&lt;1.2,0,'Paraclinicos '!J1601&lt;2,1,'Paraclinicos '!J1601&lt;6,2,'Paraclinicos '!J1601&lt;12,3,'Paraclinicos '!J1601&gt;=12,4)</f>
        <v/>
      </c>
      <c r="S1666" cm="1">
        <f t="array" ref="S1666">_xlfn.IFS('Paraclinicos '!Y1601="","",'Paraclinicos '!Y1601&lt;70,1,'Paraclinicos '!Y1601&gt;=70,0)</f>
        <v>0</v>
      </c>
      <c r="T1666" cm="1">
        <f t="array" ref="T1666">_xlfn.IFS('Paraclinicos '!W1601="","",'Paraclinicos '!W1601&lt;6,4,'Paraclinicos '!W1601&lt;10,3,'Paraclinicos '!W1601&lt;13,2,'Paraclinicos '!W1601&lt;15,1,'Paraclinicos '!W1601=15,0)</f>
        <v>0</v>
      </c>
      <c r="U1666" s="54">
        <f t="shared" si="75"/>
        <v>0</v>
      </c>
      <c r="V1666" cm="1">
        <f t="array" ref="V1666">_xlfn.IFS('Paraclinicos '!S1601="","",OR('Paraclinicos '!S1601&lt;=8,'Paraclinicos '!S1601&gt;=25),3,'Paraclinicos '!S1601&lt;12,1,'Paraclinicos '!S1601&lt;21,0,'Paraclinicos '!S1601&lt;25,2)</f>
        <v>0</v>
      </c>
      <c r="W1666" t="str">
        <f>IFERROR(IF(INDEX('BD Demog para scores enalazar'!Y$2:'BD Demog para scores enalazar'!Y$3000,MATCH(Formulas!A1666,'BD Demog para scores enalazar'!A$2:'BD Demog para scores enalazar'!A$3000,0))=1,"SI","NO"),"")</f>
        <v>NO</v>
      </c>
      <c r="X1666" s="9" t="str">
        <f>IFERROR(IF(INDEX('BD Demog para scores enalazar'!AJ$2:'BD Demog para scores enalazar'!AJ$3000,MATCH(Formulas!A1666,'BD Demog para scores enalazar'!A$2:'BD Demog para scores enalazar'!A$3000,0))=1,"SI","NO"),"")</f>
        <v>SI</v>
      </c>
      <c r="Y1666" t="str" cm="1">
        <f t="array" ref="Y1666">IF(AND(W1666="NO",X1666="NO"),_xlfn.IFS('Paraclinicos '!K1601&lt;=91,3,'Paraclinicos '!K1601&lt;94,2,'Paraclinicos '!K1601&lt;96,1,'Paraclinicos '!K1601&gt;=96,0),"")</f>
        <v/>
      </c>
      <c r="Z1666" cm="1">
        <f t="array" ref="Z1666">IF(OR(W1666="SI",X1666="SI"),_xlfn.IFS(OR(AND('Paraclinicos '!K1602&lt;=83),AND('Paraclinicos '!K1602&gt;=97,AA1666=2)),3,OR(AND('Paraclinicos '!K1602&lt;=86),AND('Paraclinicos '!K1602&gt;=94,AA1666=2)),2,OR(AND('Paraclinicos '!K1602&lt;=88),AND('Paraclinicos '!K1602&gt;=92,AA1666=2)),1,OR(AND('Paraclinicos '!K1602&gt;=88,'Paraclinicos '!K1602&lt;=92),AND('Paraclinicos '!K1602&gt;=93,AA1666=0)),0),"")</f>
        <v>0</v>
      </c>
      <c r="AA1666" cm="1">
        <f t="array" ref="AA1666">_xlfn.IFS('Paraclinicos '!E1601="","",'Paraclinicos '!E1601="Oxigeno",2,'Paraclinicos '!E1601="Aire",0)</f>
        <v>2</v>
      </c>
    </row>
    <row r="1667" spans="1:27" x14ac:dyDescent="0.25">
      <c r="A1667">
        <f>'Paraclinicos '!A1602</f>
        <v>593</v>
      </c>
      <c r="B1667" s="3">
        <f>'Paraclinicos '!R1602</f>
        <v>44340</v>
      </c>
      <c r="C1667" cm="1">
        <f t="array" ref="C1667">_xlfn.IFS('Paraclinicos '!Q1602="","",'Paraclinicos '!Q1602&gt;60,3,'Paraclinicos '!Q1602&lt;=60,1)</f>
        <v>1</v>
      </c>
      <c r="D1667" t="str">
        <f>IFERROR(IF(INDEX('BD Demog para scores enalazar'!BC$2:BC$3000,MATCH(Formulas!A1667,'BD Demog para scores enalazar'!A$2:A$3000,0))=0,"SI","NO"),"")</f>
        <v>SI</v>
      </c>
      <c r="E1667" cm="1">
        <f t="array" ref="E1667">_xlfn.IFS(D1667="","",D1667="SI",4,D1667="NO",1)</f>
        <v>4</v>
      </c>
      <c r="F1667" cm="1">
        <f t="array" ref="F1667">_xlfn.IFS('Paraclinicos '!B1602="","",'Paraclinicos '!B1602&gt;1,1,'Paraclinicos '!B1602&lt;=1,3)</f>
        <v>1</v>
      </c>
      <c r="G1667" cm="1">
        <f t="array" ref="G1667">_xlfn.IFS('Paraclinicos '!D1602="","",AND('Paraclinicos '!D1602&gt;=250,'Paraclinicos '!D1602&lt;=500),2,'Paraclinicos '!D1602&gt;500,3,'Paraclinicos '!D1602&lt;250,1)</f>
        <v>2</v>
      </c>
      <c r="H1667" s="50">
        <f t="shared" si="76"/>
        <v>8</v>
      </c>
      <c r="I1667" cm="1">
        <f t="array" ref="I1667">_xlfn.IFS('Paraclinicos '!Q1602="","",'Paraclinicos '!Q1602&gt;=65,1,'Paraclinicos '!Q1602&lt;65,0)</f>
        <v>0</v>
      </c>
      <c r="J1667" cm="1">
        <f t="array" ref="J1667">_xlfn.IFS('Paraclinicos '!I1602="","",'Paraclinicos '!I1602&gt;7,1,'Paraclinicos '!I1602&lt;=7,0)</f>
        <v>1</v>
      </c>
      <c r="K1667" cm="1">
        <f t="array" ref="K1667">_xlfn.IFS('Paraclinicos '!W1602="","",'Paraclinicos '!W1602&lt;=8,1,'Paraclinicos '!W1602&gt;8,0)</f>
        <v>0</v>
      </c>
      <c r="L1667" cm="1">
        <f t="array" ref="L1667">_xlfn.IFS('Paraclinicos '!S1602="","",'Paraclinicos '!S1602&gt;=30,1,'Paraclinicos '!S1602&lt;30,0)</f>
        <v>0</v>
      </c>
      <c r="M1667" cm="1">
        <f t="array" ref="M1667">_xlfn.IFS(OR('Paraclinicos '!T1602="",'Paraclinicos '!U1602=""),"",OR('Paraclinicos '!T1602&lt;=90,'Paraclinicos '!U1602&lt;=60),1,OR('Paraclinicos '!T1602&gt;90,'Paraclinicos '!U1602&gt;60),0)</f>
        <v>0</v>
      </c>
      <c r="N1667" s="45">
        <f t="shared" si="77"/>
        <v>2</v>
      </c>
      <c r="O1667" cm="1">
        <f t="array" ref="O1667">_xlfn.IFS(OR('Paraclinicos '!M1602="",'Paraclinicos '!N1602="",'Paraclinicos '!N1602=0),"",'Paraclinicos '!M1602/'Paraclinicos '!N1602&lt;100,4,'Paraclinicos '!M1602/'Paraclinicos '!N1602&lt;200,3,'Paraclinicos '!M1602/'Paraclinicos '!N1602&lt;300,2,'Paraclinicos '!M1602/'Paraclinicos '!N1602&lt;400,1,'Paraclinicos '!M1602/'Paraclinicos '!N1602&gt;=400,0)</f>
        <v>1</v>
      </c>
      <c r="P1667" cm="1">
        <f t="array" ref="P1667">_xlfn.IFS('Paraclinicos '!C1602="","",'Paraclinicos '!C1602&lt;20,4,'Paraclinicos '!C1602&lt;50,3,'Paraclinicos '!C1602&lt;100,2,'Paraclinicos '!C1602&lt;150,1,'Paraclinicos '!C1602&gt;150,0)</f>
        <v>0</v>
      </c>
      <c r="Q1667" cm="1">
        <f t="array" ref="Q1667">_xlfn.IFS('Paraclinicos '!O1602="","",'Paraclinicos '!O1602&lt;1.2,0,'Paraclinicos '!O1602&lt;2,1,'Paraclinicos '!O1602&lt;3.5,2,'Paraclinicos '!O1602&lt;5,3,'Paraclinicos '!O1602&gt;5,4)</f>
        <v>0</v>
      </c>
      <c r="R1667" t="str" cm="1">
        <f t="array" ref="R1667">_xlfn.IFS('Paraclinicos '!J1602="","",'Paraclinicos '!J1602&lt;1.2,0,'Paraclinicos '!J1602&lt;2,1,'Paraclinicos '!J1602&lt;6,2,'Paraclinicos '!J1602&lt;12,3,'Paraclinicos '!J1602&gt;=12,4)</f>
        <v/>
      </c>
      <c r="S1667" cm="1">
        <f t="array" ref="S1667">_xlfn.IFS('Paraclinicos '!Y1602="","",'Paraclinicos '!Y1602&lt;70,1,'Paraclinicos '!Y1602&gt;=70,0)</f>
        <v>0</v>
      </c>
      <c r="T1667" cm="1">
        <f t="array" ref="T1667">_xlfn.IFS('Paraclinicos '!W1602="","",'Paraclinicos '!W1602&lt;6,4,'Paraclinicos '!W1602&lt;10,3,'Paraclinicos '!W1602&lt;13,2,'Paraclinicos '!W1602&lt;15,1,'Paraclinicos '!W1602=15,0)</f>
        <v>0</v>
      </c>
      <c r="U1667" s="54">
        <f t="shared" ref="U1667:U1730" si="78">IF(AND(O1667="",P1667="",Q1667="",R1667="",S1667="",T1667=""),"",SUM(O1667:T1667))</f>
        <v>1</v>
      </c>
      <c r="V1667" cm="1">
        <f t="array" ref="V1667">_xlfn.IFS('Paraclinicos '!S1602="","",OR('Paraclinicos '!S1602&lt;=8,'Paraclinicos '!S1602&gt;=25),3,'Paraclinicos '!S1602&lt;12,1,'Paraclinicos '!S1602&lt;21,0,'Paraclinicos '!S1602&lt;25,2)</f>
        <v>0</v>
      </c>
      <c r="W1667" t="str">
        <f>IFERROR(IF(INDEX('BD Demog para scores enalazar'!Y$2:'BD Demog para scores enalazar'!Y$3000,MATCH(Formulas!A1667,'BD Demog para scores enalazar'!A$2:'BD Demog para scores enalazar'!A$3000,0))=1,"SI","NO"),"")</f>
        <v>NO</v>
      </c>
      <c r="X1667" s="9" t="str">
        <f>IFERROR(IF(INDEX('BD Demog para scores enalazar'!AJ$2:'BD Demog para scores enalazar'!AJ$3000,MATCH(Formulas!A1667,'BD Demog para scores enalazar'!A$2:'BD Demog para scores enalazar'!A$3000,0))=1,"SI","NO"),"")</f>
        <v>SI</v>
      </c>
      <c r="Y1667" t="str" cm="1">
        <f t="array" ref="Y1667">IF(AND(W1667="NO",X1667="NO"),_xlfn.IFS('Paraclinicos '!K1602&lt;=91,3,'Paraclinicos '!K1602&lt;94,2,'Paraclinicos '!K1602&lt;96,1,'Paraclinicos '!K1602&gt;=96,0),"")</f>
        <v/>
      </c>
      <c r="Z1667" cm="1">
        <f t="array" ref="Z1667">IF(OR(W1667="SI",X1667="SI"),_xlfn.IFS(OR(AND('Paraclinicos '!K1603&lt;=83),AND('Paraclinicos '!K1603&gt;=97,AA1667=2)),3,OR(AND('Paraclinicos '!K1603&lt;=86),AND('Paraclinicos '!K1603&gt;=94,AA1667=2)),2,OR(AND('Paraclinicos '!K1603&lt;=88),AND('Paraclinicos '!K1603&gt;=92,AA1667=2)),1,OR(AND('Paraclinicos '!K1603&gt;=88,'Paraclinicos '!K1603&lt;=92),AND('Paraclinicos '!K1603&gt;=93,AA1667=0)),0),"")</f>
        <v>1</v>
      </c>
      <c r="AA1667" cm="1">
        <f t="array" ref="AA1667">_xlfn.IFS('Paraclinicos '!E1602="","",'Paraclinicos '!E1602="Oxigeno",2,'Paraclinicos '!E1602="Aire",0)</f>
        <v>2</v>
      </c>
    </row>
    <row r="1668" spans="1:27" x14ac:dyDescent="0.25">
      <c r="A1668">
        <f>'Paraclinicos '!A1603</f>
        <v>593</v>
      </c>
      <c r="B1668" s="3">
        <f>'Paraclinicos '!R1603</f>
        <v>44341</v>
      </c>
      <c r="C1668" cm="1">
        <f t="array" ref="C1668">_xlfn.IFS('Paraclinicos '!Q1603="","",'Paraclinicos '!Q1603&gt;60,3,'Paraclinicos '!Q1603&lt;=60,1)</f>
        <v>1</v>
      </c>
      <c r="D1668" t="str">
        <f>IFERROR(IF(INDEX('BD Demog para scores enalazar'!BC$2:BC$3000,MATCH(Formulas!A1668,'BD Demog para scores enalazar'!A$2:A$3000,0))=0,"SI","NO"),"")</f>
        <v>SI</v>
      </c>
      <c r="E1668" cm="1">
        <f t="array" ref="E1668">_xlfn.IFS(D1668="","",D1668="SI",4,D1668="NO",1)</f>
        <v>4</v>
      </c>
      <c r="F1668" cm="1">
        <f t="array" ref="F1668">_xlfn.IFS('Paraclinicos '!B1603="","",'Paraclinicos '!B1603&gt;1,1,'Paraclinicos '!B1603&lt;=1,3)</f>
        <v>3</v>
      </c>
      <c r="G1668" cm="1">
        <f t="array" ref="G1668">_xlfn.IFS('Paraclinicos '!D1603="","",AND('Paraclinicos '!D1603&gt;=250,'Paraclinicos '!D1603&lt;=500),2,'Paraclinicos '!D1603&gt;500,3,'Paraclinicos '!D1603&lt;250,1)</f>
        <v>2</v>
      </c>
      <c r="H1668" s="50">
        <f t="shared" ref="H1668:H1731" si="79">IF(AND(C1668="",E1668="",F1668="",G1668=""),"",SUM(C1668,E1668:G1668))</f>
        <v>10</v>
      </c>
      <c r="I1668" cm="1">
        <f t="array" ref="I1668">_xlfn.IFS('Paraclinicos '!Q1603="","",'Paraclinicos '!Q1603&gt;=65,1,'Paraclinicos '!Q1603&lt;65,0)</f>
        <v>0</v>
      </c>
      <c r="J1668" cm="1">
        <f t="array" ref="J1668">_xlfn.IFS('Paraclinicos '!I1603="","",'Paraclinicos '!I1603&gt;7,1,'Paraclinicos '!I1603&lt;=7,0)</f>
        <v>1</v>
      </c>
      <c r="K1668" cm="1">
        <f t="array" ref="K1668">_xlfn.IFS('Paraclinicos '!W1603="","",'Paraclinicos '!W1603&lt;=8,1,'Paraclinicos '!W1603&gt;8,0)</f>
        <v>0</v>
      </c>
      <c r="L1668" cm="1">
        <f t="array" ref="L1668">_xlfn.IFS('Paraclinicos '!S1603="","",'Paraclinicos '!S1603&gt;=30,1,'Paraclinicos '!S1603&lt;30,0)</f>
        <v>0</v>
      </c>
      <c r="M1668" cm="1">
        <f t="array" ref="M1668">_xlfn.IFS(OR('Paraclinicos '!T1603="",'Paraclinicos '!U1603=""),"",OR('Paraclinicos '!T1603&lt;=90,'Paraclinicos '!U1603&lt;=60),1,OR('Paraclinicos '!T1603&gt;90,'Paraclinicos '!U1603&gt;60),0)</f>
        <v>0</v>
      </c>
      <c r="N1668" s="45">
        <f t="shared" ref="N1668:N1731" si="80">IF(AND(J1667="",J1668="",K1668="",L1668="",M1668=""),"",SUM(J1667:M1668))</f>
        <v>2</v>
      </c>
      <c r="O1668" cm="1">
        <f t="array" ref="O1668">_xlfn.IFS(OR('Paraclinicos '!M1603="",'Paraclinicos '!N1603="",'Paraclinicos '!N1603=0),"",'Paraclinicos '!M1603/'Paraclinicos '!N1603&lt;100,4,'Paraclinicos '!M1603/'Paraclinicos '!N1603&lt;200,3,'Paraclinicos '!M1603/'Paraclinicos '!N1603&lt;300,2,'Paraclinicos '!M1603/'Paraclinicos '!N1603&lt;400,1,'Paraclinicos '!M1603/'Paraclinicos '!N1603&gt;=400,0)</f>
        <v>2</v>
      </c>
      <c r="P1668" cm="1">
        <f t="array" ref="P1668">_xlfn.IFS('Paraclinicos '!C1603="","",'Paraclinicos '!C1603&lt;20,4,'Paraclinicos '!C1603&lt;50,3,'Paraclinicos '!C1603&lt;100,2,'Paraclinicos '!C1603&lt;150,1,'Paraclinicos '!C1603&gt;150,0)</f>
        <v>0</v>
      </c>
      <c r="Q1668" cm="1">
        <f t="array" ref="Q1668">_xlfn.IFS('Paraclinicos '!O1603="","",'Paraclinicos '!O1603&lt;1.2,0,'Paraclinicos '!O1603&lt;2,1,'Paraclinicos '!O1603&lt;3.5,2,'Paraclinicos '!O1603&lt;5,3,'Paraclinicos '!O1603&gt;5,4)</f>
        <v>0</v>
      </c>
      <c r="R1668" t="str" cm="1">
        <f t="array" ref="R1668">_xlfn.IFS('Paraclinicos '!J1603="","",'Paraclinicos '!J1603&lt;1.2,0,'Paraclinicos '!J1603&lt;2,1,'Paraclinicos '!J1603&lt;6,2,'Paraclinicos '!J1603&lt;12,3,'Paraclinicos '!J1603&gt;=12,4)</f>
        <v/>
      </c>
      <c r="S1668" cm="1">
        <f t="array" ref="S1668">_xlfn.IFS('Paraclinicos '!Y1603="","",'Paraclinicos '!Y1603&lt;70,1,'Paraclinicos '!Y1603&gt;=70,0)</f>
        <v>0</v>
      </c>
      <c r="T1668" cm="1">
        <f t="array" ref="T1668">_xlfn.IFS('Paraclinicos '!W1603="","",'Paraclinicos '!W1603&lt;6,4,'Paraclinicos '!W1603&lt;10,3,'Paraclinicos '!W1603&lt;13,2,'Paraclinicos '!W1603&lt;15,1,'Paraclinicos '!W1603=15,0)</f>
        <v>0</v>
      </c>
      <c r="U1668" s="54">
        <f t="shared" si="78"/>
        <v>2</v>
      </c>
      <c r="V1668" cm="1">
        <f t="array" ref="V1668">_xlfn.IFS('Paraclinicos '!S1603="","",OR('Paraclinicos '!S1603&lt;=8,'Paraclinicos '!S1603&gt;=25),3,'Paraclinicos '!S1603&lt;12,1,'Paraclinicos '!S1603&lt;21,0,'Paraclinicos '!S1603&lt;25,2)</f>
        <v>2</v>
      </c>
      <c r="W1668" t="str">
        <f>IFERROR(IF(INDEX('BD Demog para scores enalazar'!Y$2:'BD Demog para scores enalazar'!Y$3000,MATCH(Formulas!A1668,'BD Demog para scores enalazar'!A$2:'BD Demog para scores enalazar'!A$3000,0))=1,"SI","NO"),"")</f>
        <v>NO</v>
      </c>
      <c r="X1668" s="9" t="str">
        <f>IFERROR(IF(INDEX('BD Demog para scores enalazar'!AJ$2:'BD Demog para scores enalazar'!AJ$3000,MATCH(Formulas!A1668,'BD Demog para scores enalazar'!A$2:'BD Demog para scores enalazar'!A$3000,0))=1,"SI","NO"),"")</f>
        <v>SI</v>
      </c>
      <c r="Y1668" t="str" cm="1">
        <f t="array" ref="Y1668">IF(AND(W1668="NO",X1668="NO"),_xlfn.IFS('Paraclinicos '!K1603&lt;=91,3,'Paraclinicos '!K1603&lt;94,2,'Paraclinicos '!K1603&lt;96,1,'Paraclinicos '!K1603&gt;=96,0),"")</f>
        <v/>
      </c>
      <c r="Z1668" cm="1">
        <f t="array" ref="Z1668">IF(OR(W1668="SI",X1668="SI"),_xlfn.IFS(OR(AND('Paraclinicos '!K1604&lt;=83),AND('Paraclinicos '!K1604&gt;=97,AA1668=2)),3,OR(AND('Paraclinicos '!K1604&lt;=86),AND('Paraclinicos '!K1604&gt;=94,AA1668=2)),2,OR(AND('Paraclinicos '!K1604&lt;=88),AND('Paraclinicos '!K1604&gt;=92,AA1668=2)),1,OR(AND('Paraclinicos '!K1604&gt;=88,'Paraclinicos '!K1604&lt;=92),AND('Paraclinicos '!K1604&gt;=93,AA1668=0)),0),"")</f>
        <v>0</v>
      </c>
      <c r="AA1668" cm="1">
        <f t="array" ref="AA1668">_xlfn.IFS('Paraclinicos '!E1603="","",'Paraclinicos '!E1603="Oxigeno",2,'Paraclinicos '!E1603="Aire",0)</f>
        <v>2</v>
      </c>
    </row>
    <row r="1669" spans="1:27" x14ac:dyDescent="0.25">
      <c r="A1669">
        <f>'Paraclinicos '!A1604</f>
        <v>593</v>
      </c>
      <c r="B1669" s="3">
        <f>'Paraclinicos '!R1604</f>
        <v>44342</v>
      </c>
      <c r="C1669" cm="1">
        <f t="array" ref="C1669">_xlfn.IFS('Paraclinicos '!Q1604="","",'Paraclinicos '!Q1604&gt;60,3,'Paraclinicos '!Q1604&lt;=60,1)</f>
        <v>1</v>
      </c>
      <c r="D1669" t="str">
        <f>IFERROR(IF(INDEX('BD Demog para scores enalazar'!BC$2:BC$3000,MATCH(Formulas!A1669,'BD Demog para scores enalazar'!A$2:A$3000,0))=0,"SI","NO"),"")</f>
        <v>SI</v>
      </c>
      <c r="E1669" cm="1">
        <f t="array" ref="E1669">_xlfn.IFS(D1669="","",D1669="SI",4,D1669="NO",1)</f>
        <v>4</v>
      </c>
      <c r="F1669" cm="1">
        <f t="array" ref="F1669">_xlfn.IFS('Paraclinicos '!B1604="","",'Paraclinicos '!B1604&gt;1,1,'Paraclinicos '!B1604&lt;=1,3)</f>
        <v>1</v>
      </c>
      <c r="G1669" cm="1">
        <f t="array" ref="G1669">_xlfn.IFS('Paraclinicos '!D1604="","",AND('Paraclinicos '!D1604&gt;=250,'Paraclinicos '!D1604&lt;=500),2,'Paraclinicos '!D1604&gt;500,3,'Paraclinicos '!D1604&lt;250,1)</f>
        <v>2</v>
      </c>
      <c r="H1669" s="50">
        <f t="shared" si="79"/>
        <v>8</v>
      </c>
      <c r="I1669" cm="1">
        <f t="array" ref="I1669">_xlfn.IFS('Paraclinicos '!Q1604="","",'Paraclinicos '!Q1604&gt;=65,1,'Paraclinicos '!Q1604&lt;65,0)</f>
        <v>0</v>
      </c>
      <c r="J1669" cm="1">
        <f t="array" ref="J1669">_xlfn.IFS('Paraclinicos '!I1604="","",'Paraclinicos '!I1604&gt;7,1,'Paraclinicos '!I1604&lt;=7,0)</f>
        <v>1</v>
      </c>
      <c r="K1669" cm="1">
        <f t="array" ref="K1669">_xlfn.IFS('Paraclinicos '!W1604="","",'Paraclinicos '!W1604&lt;=8,1,'Paraclinicos '!W1604&gt;8,0)</f>
        <v>1</v>
      </c>
      <c r="L1669" cm="1">
        <f t="array" ref="L1669">_xlfn.IFS('Paraclinicos '!S1604="","",'Paraclinicos '!S1604&gt;=30,1,'Paraclinicos '!S1604&lt;30,0)</f>
        <v>0</v>
      </c>
      <c r="M1669" cm="1">
        <f t="array" ref="M1669">_xlfn.IFS(OR('Paraclinicos '!T1604="",'Paraclinicos '!U1604=""),"",OR('Paraclinicos '!T1604&lt;=90,'Paraclinicos '!U1604&lt;=60),1,OR('Paraclinicos '!T1604&gt;90,'Paraclinicos '!U1604&gt;60),0)</f>
        <v>0</v>
      </c>
      <c r="N1669" s="45">
        <f t="shared" si="80"/>
        <v>3</v>
      </c>
      <c r="O1669" cm="1">
        <f t="array" ref="O1669">_xlfn.IFS(OR('Paraclinicos '!M1604="",'Paraclinicos '!N1604="",'Paraclinicos '!N1604=0),"",'Paraclinicos '!M1604/'Paraclinicos '!N1604&lt;100,4,'Paraclinicos '!M1604/'Paraclinicos '!N1604&lt;200,3,'Paraclinicos '!M1604/'Paraclinicos '!N1604&lt;300,2,'Paraclinicos '!M1604/'Paraclinicos '!N1604&lt;400,1,'Paraclinicos '!M1604/'Paraclinicos '!N1604&gt;=400,0)</f>
        <v>2</v>
      </c>
      <c r="P1669" cm="1">
        <f t="array" ref="P1669">_xlfn.IFS('Paraclinicos '!C1604="","",'Paraclinicos '!C1604&lt;20,4,'Paraclinicos '!C1604&lt;50,3,'Paraclinicos '!C1604&lt;100,2,'Paraclinicos '!C1604&lt;150,1,'Paraclinicos '!C1604&gt;150,0)</f>
        <v>0</v>
      </c>
      <c r="Q1669" cm="1">
        <f t="array" ref="Q1669">_xlfn.IFS('Paraclinicos '!O1604="","",'Paraclinicos '!O1604&lt;1.2,0,'Paraclinicos '!O1604&lt;2,1,'Paraclinicos '!O1604&lt;3.5,2,'Paraclinicos '!O1604&lt;5,3,'Paraclinicos '!O1604&gt;5,4)</f>
        <v>0</v>
      </c>
      <c r="R1669" t="str" cm="1">
        <f t="array" ref="R1669">_xlfn.IFS('Paraclinicos '!J1604="","",'Paraclinicos '!J1604&lt;1.2,0,'Paraclinicos '!J1604&lt;2,1,'Paraclinicos '!J1604&lt;6,2,'Paraclinicos '!J1604&lt;12,3,'Paraclinicos '!J1604&gt;=12,4)</f>
        <v/>
      </c>
      <c r="S1669" cm="1">
        <f t="array" ref="S1669">_xlfn.IFS('Paraclinicos '!Y1604="","",'Paraclinicos '!Y1604&lt;70,1,'Paraclinicos '!Y1604&gt;=70,0)</f>
        <v>0</v>
      </c>
      <c r="T1669" cm="1">
        <f t="array" ref="T1669">_xlfn.IFS('Paraclinicos '!W1604="","",'Paraclinicos '!W1604&lt;6,4,'Paraclinicos '!W1604&lt;10,3,'Paraclinicos '!W1604&lt;13,2,'Paraclinicos '!W1604&lt;15,1,'Paraclinicos '!W1604=15,0)</f>
        <v>4</v>
      </c>
      <c r="U1669" s="54">
        <f t="shared" si="78"/>
        <v>6</v>
      </c>
      <c r="V1669" cm="1">
        <f t="array" ref="V1669">_xlfn.IFS('Paraclinicos '!S1604="","",OR('Paraclinicos '!S1604&lt;=8,'Paraclinicos '!S1604&gt;=25),3,'Paraclinicos '!S1604&lt;12,1,'Paraclinicos '!S1604&lt;21,0,'Paraclinicos '!S1604&lt;25,2)</f>
        <v>0</v>
      </c>
      <c r="W1669" t="str">
        <f>IFERROR(IF(INDEX('BD Demog para scores enalazar'!Y$2:'BD Demog para scores enalazar'!Y$3000,MATCH(Formulas!A1669,'BD Demog para scores enalazar'!A$2:'BD Demog para scores enalazar'!A$3000,0))=1,"SI","NO"),"")</f>
        <v>NO</v>
      </c>
      <c r="X1669" s="9" t="str">
        <f>IFERROR(IF(INDEX('BD Demog para scores enalazar'!AJ$2:'BD Demog para scores enalazar'!AJ$3000,MATCH(Formulas!A1669,'BD Demog para scores enalazar'!A$2:'BD Demog para scores enalazar'!A$3000,0))=1,"SI","NO"),"")</f>
        <v>SI</v>
      </c>
      <c r="Y1669" t="str" cm="1">
        <f t="array" ref="Y1669">IF(AND(W1669="NO",X1669="NO"),_xlfn.IFS('Paraclinicos '!K1604&lt;=91,3,'Paraclinicos '!K1604&lt;94,2,'Paraclinicos '!K1604&lt;96,1,'Paraclinicos '!K1604&gt;=96,0),"")</f>
        <v/>
      </c>
      <c r="Z1669" cm="1">
        <f t="array" ref="Z1669">IF(OR(W1669="SI",X1669="SI"),_xlfn.IFS(OR(AND('Paraclinicos '!K1605&lt;=83),AND('Paraclinicos '!K1605&gt;=97,AA1669=2)),3,OR(AND('Paraclinicos '!K1605&lt;=86),AND('Paraclinicos '!K1605&gt;=94,AA1669=2)),2,OR(AND('Paraclinicos '!K1605&lt;=88),AND('Paraclinicos '!K1605&gt;=92,AA1669=2)),1,OR(AND('Paraclinicos '!K1605&gt;=88,'Paraclinicos '!K1605&lt;=92),AND('Paraclinicos '!K1605&gt;=93,AA1669=0)),0),"")</f>
        <v>1</v>
      </c>
      <c r="AA1669" cm="1">
        <f t="array" ref="AA1669">_xlfn.IFS('Paraclinicos '!E1604="","",'Paraclinicos '!E1604="Oxigeno",2,'Paraclinicos '!E1604="Aire",0)</f>
        <v>2</v>
      </c>
    </row>
    <row r="1670" spans="1:27" x14ac:dyDescent="0.25">
      <c r="A1670">
        <f>'Paraclinicos '!A1605</f>
        <v>593</v>
      </c>
      <c r="B1670" s="3">
        <f>'Paraclinicos '!R1605</f>
        <v>44343</v>
      </c>
      <c r="C1670" cm="1">
        <f t="array" ref="C1670">_xlfn.IFS('Paraclinicos '!Q1605="","",'Paraclinicos '!Q1605&gt;60,3,'Paraclinicos '!Q1605&lt;=60,1)</f>
        <v>1</v>
      </c>
      <c r="D1670" t="str">
        <f>IFERROR(IF(INDEX('BD Demog para scores enalazar'!BC$2:BC$3000,MATCH(Formulas!A1670,'BD Demog para scores enalazar'!A$2:A$3000,0))=0,"SI","NO"),"")</f>
        <v>SI</v>
      </c>
      <c r="E1670" cm="1">
        <f t="array" ref="E1670">_xlfn.IFS(D1670="","",D1670="SI",4,D1670="NO",1)</f>
        <v>4</v>
      </c>
      <c r="F1670" cm="1">
        <f t="array" ref="F1670">_xlfn.IFS('Paraclinicos '!B1605="","",'Paraclinicos '!B1605&gt;1,1,'Paraclinicos '!B1605&lt;=1,3)</f>
        <v>3</v>
      </c>
      <c r="G1670" cm="1">
        <f t="array" ref="G1670">_xlfn.IFS('Paraclinicos '!D1605="","",AND('Paraclinicos '!D1605&gt;=250,'Paraclinicos '!D1605&lt;=500),2,'Paraclinicos '!D1605&gt;500,3,'Paraclinicos '!D1605&lt;250,1)</f>
        <v>2</v>
      </c>
      <c r="H1670" s="50">
        <f t="shared" si="79"/>
        <v>10</v>
      </c>
      <c r="I1670" cm="1">
        <f t="array" ref="I1670">_xlfn.IFS('Paraclinicos '!Q1605="","",'Paraclinicos '!Q1605&gt;=65,1,'Paraclinicos '!Q1605&lt;65,0)</f>
        <v>0</v>
      </c>
      <c r="J1670" cm="1">
        <f t="array" ref="J1670">_xlfn.IFS('Paraclinicos '!I1605="","",'Paraclinicos '!I1605&gt;7,1,'Paraclinicos '!I1605&lt;=7,0)</f>
        <v>1</v>
      </c>
      <c r="K1670" cm="1">
        <f t="array" ref="K1670">_xlfn.IFS('Paraclinicos '!W1605="","",'Paraclinicos '!W1605&lt;=8,1,'Paraclinicos '!W1605&gt;8,0)</f>
        <v>1</v>
      </c>
      <c r="L1670" cm="1">
        <f t="array" ref="L1670">_xlfn.IFS('Paraclinicos '!S1605="","",'Paraclinicos '!S1605&gt;=30,1,'Paraclinicos '!S1605&lt;30,0)</f>
        <v>0</v>
      </c>
      <c r="M1670" cm="1">
        <f t="array" ref="M1670">_xlfn.IFS(OR('Paraclinicos '!T1605="",'Paraclinicos '!U1605=""),"",OR('Paraclinicos '!T1605&lt;=90,'Paraclinicos '!U1605&lt;=60),1,OR('Paraclinicos '!T1605&gt;90,'Paraclinicos '!U1605&gt;60),0)</f>
        <v>0</v>
      </c>
      <c r="N1670" s="45">
        <f t="shared" si="80"/>
        <v>4</v>
      </c>
      <c r="O1670" cm="1">
        <f t="array" ref="O1670">_xlfn.IFS(OR('Paraclinicos '!M1605="",'Paraclinicos '!N1605="",'Paraclinicos '!N1605=0),"",'Paraclinicos '!M1605/'Paraclinicos '!N1605&lt;100,4,'Paraclinicos '!M1605/'Paraclinicos '!N1605&lt;200,3,'Paraclinicos '!M1605/'Paraclinicos '!N1605&lt;300,2,'Paraclinicos '!M1605/'Paraclinicos '!N1605&lt;400,1,'Paraclinicos '!M1605/'Paraclinicos '!N1605&gt;=400,0)</f>
        <v>0</v>
      </c>
      <c r="P1670" cm="1">
        <f t="array" ref="P1670">_xlfn.IFS('Paraclinicos '!C1605="","",'Paraclinicos '!C1605&lt;20,4,'Paraclinicos '!C1605&lt;50,3,'Paraclinicos '!C1605&lt;100,2,'Paraclinicos '!C1605&lt;150,1,'Paraclinicos '!C1605&gt;150,0)</f>
        <v>0</v>
      </c>
      <c r="Q1670" cm="1">
        <f t="array" ref="Q1670">_xlfn.IFS('Paraclinicos '!O1605="","",'Paraclinicos '!O1605&lt;1.2,0,'Paraclinicos '!O1605&lt;2,1,'Paraclinicos '!O1605&lt;3.5,2,'Paraclinicos '!O1605&lt;5,3,'Paraclinicos '!O1605&gt;5,4)</f>
        <v>0</v>
      </c>
      <c r="R1670" t="str" cm="1">
        <f t="array" ref="R1670">_xlfn.IFS('Paraclinicos '!J1605="","",'Paraclinicos '!J1605&lt;1.2,0,'Paraclinicos '!J1605&lt;2,1,'Paraclinicos '!J1605&lt;6,2,'Paraclinicos '!J1605&lt;12,3,'Paraclinicos '!J1605&gt;=12,4)</f>
        <v/>
      </c>
      <c r="S1670" cm="1">
        <f t="array" ref="S1670">_xlfn.IFS('Paraclinicos '!Y1605="","",'Paraclinicos '!Y1605&lt;70,1,'Paraclinicos '!Y1605&gt;=70,0)</f>
        <v>0</v>
      </c>
      <c r="T1670" cm="1">
        <f t="array" ref="T1670">_xlfn.IFS('Paraclinicos '!W1605="","",'Paraclinicos '!W1605&lt;6,4,'Paraclinicos '!W1605&lt;10,3,'Paraclinicos '!W1605&lt;13,2,'Paraclinicos '!W1605&lt;15,1,'Paraclinicos '!W1605=15,0)</f>
        <v>4</v>
      </c>
      <c r="U1670" s="54">
        <f t="shared" si="78"/>
        <v>4</v>
      </c>
      <c r="V1670" cm="1">
        <f t="array" ref="V1670">_xlfn.IFS('Paraclinicos '!S1605="","",OR('Paraclinicos '!S1605&lt;=8,'Paraclinicos '!S1605&gt;=25),3,'Paraclinicos '!S1605&lt;12,1,'Paraclinicos '!S1605&lt;21,0,'Paraclinicos '!S1605&lt;25,2)</f>
        <v>2</v>
      </c>
      <c r="W1670" t="str">
        <f>IFERROR(IF(INDEX('BD Demog para scores enalazar'!Y$2:'BD Demog para scores enalazar'!Y$3000,MATCH(Formulas!A1670,'BD Demog para scores enalazar'!A$2:'BD Demog para scores enalazar'!A$3000,0))=1,"SI","NO"),"")</f>
        <v>NO</v>
      </c>
      <c r="X1670" s="9" t="str">
        <f>IFERROR(IF(INDEX('BD Demog para scores enalazar'!AJ$2:'BD Demog para scores enalazar'!AJ$3000,MATCH(Formulas!A1670,'BD Demog para scores enalazar'!A$2:'BD Demog para scores enalazar'!A$3000,0))=1,"SI","NO"),"")</f>
        <v>SI</v>
      </c>
      <c r="Y1670" t="str" cm="1">
        <f t="array" ref="Y1670">IF(AND(W1670="NO",X1670="NO"),_xlfn.IFS('Paraclinicos '!K1605&lt;=91,3,'Paraclinicos '!K1605&lt;94,2,'Paraclinicos '!K1605&lt;96,1,'Paraclinicos '!K1605&gt;=96,0),"")</f>
        <v/>
      </c>
      <c r="Z1670" cm="1">
        <f t="array" ref="Z1670">IF(OR(W1670="SI",X1670="SI"),_xlfn.IFS(OR(AND('Paraclinicos '!K1606&lt;=83),AND('Paraclinicos '!K1606&gt;=97,AA1670=2)),3,OR(AND('Paraclinicos '!K1606&lt;=86),AND('Paraclinicos '!K1606&gt;=94,AA1670=2)),2,OR(AND('Paraclinicos '!K1606&lt;=88),AND('Paraclinicos '!K1606&gt;=92,AA1670=2)),1,OR(AND('Paraclinicos '!K1606&gt;=88,'Paraclinicos '!K1606&lt;=92),AND('Paraclinicos '!K1606&gt;=93,AA1670=0)),0),"")</f>
        <v>2</v>
      </c>
      <c r="AA1670" cm="1">
        <f t="array" ref="AA1670">_xlfn.IFS('Paraclinicos '!E1605="","",'Paraclinicos '!E1605="Oxigeno",2,'Paraclinicos '!E1605="Aire",0)</f>
        <v>2</v>
      </c>
    </row>
    <row r="1671" spans="1:27" x14ac:dyDescent="0.25">
      <c r="A1671">
        <f>'Paraclinicos '!A1606</f>
        <v>593</v>
      </c>
      <c r="B1671" s="3">
        <f>'Paraclinicos '!R1606</f>
        <v>44344</v>
      </c>
      <c r="C1671" cm="1">
        <f t="array" ref="C1671">_xlfn.IFS('Paraclinicos '!Q1606="","",'Paraclinicos '!Q1606&gt;60,3,'Paraclinicos '!Q1606&lt;=60,1)</f>
        <v>1</v>
      </c>
      <c r="D1671" t="str">
        <f>IFERROR(IF(INDEX('BD Demog para scores enalazar'!BC$2:BC$3000,MATCH(Formulas!A1671,'BD Demog para scores enalazar'!A$2:A$3000,0))=0,"SI","NO"),"")</f>
        <v>SI</v>
      </c>
      <c r="E1671" cm="1">
        <f t="array" ref="E1671">_xlfn.IFS(D1671="","",D1671="SI",4,D1671="NO",1)</f>
        <v>4</v>
      </c>
      <c r="F1671" cm="1">
        <f t="array" ref="F1671">_xlfn.IFS('Paraclinicos '!B1606="","",'Paraclinicos '!B1606&gt;1,1,'Paraclinicos '!B1606&lt;=1,3)</f>
        <v>1</v>
      </c>
      <c r="G1671" cm="1">
        <f t="array" ref="G1671">_xlfn.IFS('Paraclinicos '!D1606="","",AND('Paraclinicos '!D1606&gt;=250,'Paraclinicos '!D1606&lt;=500),2,'Paraclinicos '!D1606&gt;500,3,'Paraclinicos '!D1606&lt;250,1)</f>
        <v>3</v>
      </c>
      <c r="H1671" s="50">
        <f t="shared" si="79"/>
        <v>9</v>
      </c>
      <c r="I1671" cm="1">
        <f t="array" ref="I1671">_xlfn.IFS('Paraclinicos '!Q1606="","",'Paraclinicos '!Q1606&gt;=65,1,'Paraclinicos '!Q1606&lt;65,0)</f>
        <v>0</v>
      </c>
      <c r="J1671" cm="1">
        <f t="array" ref="J1671">_xlfn.IFS('Paraclinicos '!I1606="","",'Paraclinicos '!I1606&gt;7,1,'Paraclinicos '!I1606&lt;=7,0)</f>
        <v>1</v>
      </c>
      <c r="K1671" cm="1">
        <f t="array" ref="K1671">_xlfn.IFS('Paraclinicos '!W1606="","",'Paraclinicos '!W1606&lt;=8,1,'Paraclinicos '!W1606&gt;8,0)</f>
        <v>1</v>
      </c>
      <c r="L1671" cm="1">
        <f t="array" ref="L1671">_xlfn.IFS('Paraclinicos '!S1606="","",'Paraclinicos '!S1606&gt;=30,1,'Paraclinicos '!S1606&lt;30,0)</f>
        <v>0</v>
      </c>
      <c r="M1671" cm="1">
        <f t="array" ref="M1671">_xlfn.IFS(OR('Paraclinicos '!T1606="",'Paraclinicos '!U1606=""),"",OR('Paraclinicos '!T1606&lt;=90,'Paraclinicos '!U1606&lt;=60),1,OR('Paraclinicos '!T1606&gt;90,'Paraclinicos '!U1606&gt;60),0)</f>
        <v>0</v>
      </c>
      <c r="N1671" s="45">
        <f t="shared" si="80"/>
        <v>4</v>
      </c>
      <c r="O1671" cm="1">
        <f t="array" ref="O1671">_xlfn.IFS(OR('Paraclinicos '!M1606="",'Paraclinicos '!N1606="",'Paraclinicos '!N1606=0),"",'Paraclinicos '!M1606/'Paraclinicos '!N1606&lt;100,4,'Paraclinicos '!M1606/'Paraclinicos '!N1606&lt;200,3,'Paraclinicos '!M1606/'Paraclinicos '!N1606&lt;300,2,'Paraclinicos '!M1606/'Paraclinicos '!N1606&lt;400,1,'Paraclinicos '!M1606/'Paraclinicos '!N1606&gt;=400,0)</f>
        <v>2</v>
      </c>
      <c r="P1671" cm="1">
        <f t="array" ref="P1671">_xlfn.IFS('Paraclinicos '!C1606="","",'Paraclinicos '!C1606&lt;20,4,'Paraclinicos '!C1606&lt;50,3,'Paraclinicos '!C1606&lt;100,2,'Paraclinicos '!C1606&lt;150,1,'Paraclinicos '!C1606&gt;150,0)</f>
        <v>0</v>
      </c>
      <c r="Q1671" cm="1">
        <f t="array" ref="Q1671">_xlfn.IFS('Paraclinicos '!O1606="","",'Paraclinicos '!O1606&lt;1.2,0,'Paraclinicos '!O1606&lt;2,1,'Paraclinicos '!O1606&lt;3.5,2,'Paraclinicos '!O1606&lt;5,3,'Paraclinicos '!O1606&gt;5,4)</f>
        <v>0</v>
      </c>
      <c r="R1671" t="str" cm="1">
        <f t="array" ref="R1671">_xlfn.IFS('Paraclinicos '!J1606="","",'Paraclinicos '!J1606&lt;1.2,0,'Paraclinicos '!J1606&lt;2,1,'Paraclinicos '!J1606&lt;6,2,'Paraclinicos '!J1606&lt;12,3,'Paraclinicos '!J1606&gt;=12,4)</f>
        <v/>
      </c>
      <c r="S1671" cm="1">
        <f t="array" ref="S1671">_xlfn.IFS('Paraclinicos '!Y1606="","",'Paraclinicos '!Y1606&lt;70,1,'Paraclinicos '!Y1606&gt;=70,0)</f>
        <v>0</v>
      </c>
      <c r="T1671" cm="1">
        <f t="array" ref="T1671">_xlfn.IFS('Paraclinicos '!W1606="","",'Paraclinicos '!W1606&lt;6,4,'Paraclinicos '!W1606&lt;10,3,'Paraclinicos '!W1606&lt;13,2,'Paraclinicos '!W1606&lt;15,1,'Paraclinicos '!W1606=15,0)</f>
        <v>4</v>
      </c>
      <c r="U1671" s="54">
        <f t="shared" si="78"/>
        <v>6</v>
      </c>
      <c r="V1671" cm="1">
        <f t="array" ref="V1671">_xlfn.IFS('Paraclinicos '!S1606="","",OR('Paraclinicos '!S1606&lt;=8,'Paraclinicos '!S1606&gt;=25),3,'Paraclinicos '!S1606&lt;12,1,'Paraclinicos '!S1606&lt;21,0,'Paraclinicos '!S1606&lt;25,2)</f>
        <v>0</v>
      </c>
      <c r="W1671" t="str">
        <f>IFERROR(IF(INDEX('BD Demog para scores enalazar'!Y$2:'BD Demog para scores enalazar'!Y$3000,MATCH(Formulas!A1671,'BD Demog para scores enalazar'!A$2:'BD Demog para scores enalazar'!A$3000,0))=1,"SI","NO"),"")</f>
        <v>NO</v>
      </c>
      <c r="X1671" s="9" t="str">
        <f>IFERROR(IF(INDEX('BD Demog para scores enalazar'!AJ$2:'BD Demog para scores enalazar'!AJ$3000,MATCH(Formulas!A1671,'BD Demog para scores enalazar'!A$2:'BD Demog para scores enalazar'!A$3000,0))=1,"SI","NO"),"")</f>
        <v>SI</v>
      </c>
      <c r="Y1671" t="str" cm="1">
        <f t="array" ref="Y1671">IF(AND(W1671="NO",X1671="NO"),_xlfn.IFS('Paraclinicos '!K1606&lt;=91,3,'Paraclinicos '!K1606&lt;94,2,'Paraclinicos '!K1606&lt;96,1,'Paraclinicos '!K1606&gt;=96,0),"")</f>
        <v/>
      </c>
      <c r="Z1671" cm="1">
        <f t="array" ref="Z1671">IF(OR(W1671="SI",X1671="SI"),_xlfn.IFS(OR(AND('Paraclinicos '!K1607&lt;=83),AND('Paraclinicos '!K1607&gt;=97,AA1671=2)),3,OR(AND('Paraclinicos '!K1607&lt;=86),AND('Paraclinicos '!K1607&gt;=94,AA1671=2)),2,OR(AND('Paraclinicos '!K1607&lt;=88),AND('Paraclinicos '!K1607&gt;=92,AA1671=2)),1,OR(AND('Paraclinicos '!K1607&gt;=88,'Paraclinicos '!K1607&lt;=92),AND('Paraclinicos '!K1607&gt;=93,AA1671=0)),0),"")</f>
        <v>1</v>
      </c>
      <c r="AA1671" cm="1">
        <f t="array" ref="AA1671">_xlfn.IFS('Paraclinicos '!E1606="","",'Paraclinicos '!E1606="Oxigeno",2,'Paraclinicos '!E1606="Aire",0)</f>
        <v>2</v>
      </c>
    </row>
    <row r="1672" spans="1:27" x14ac:dyDescent="0.25">
      <c r="A1672">
        <f>'Paraclinicos '!A1607</f>
        <v>593</v>
      </c>
      <c r="B1672" s="3">
        <f>'Paraclinicos '!R1607</f>
        <v>44345</v>
      </c>
      <c r="C1672" cm="1">
        <f t="array" ref="C1672">_xlfn.IFS('Paraclinicos '!Q1607="","",'Paraclinicos '!Q1607&gt;60,3,'Paraclinicos '!Q1607&lt;=60,1)</f>
        <v>1</v>
      </c>
      <c r="D1672" t="str">
        <f>IFERROR(IF(INDEX('BD Demog para scores enalazar'!BC$2:BC$3000,MATCH(Formulas!A1672,'BD Demog para scores enalazar'!A$2:A$3000,0))=0,"SI","NO"),"")</f>
        <v>SI</v>
      </c>
      <c r="E1672" cm="1">
        <f t="array" ref="E1672">_xlfn.IFS(D1672="","",D1672="SI",4,D1672="NO",1)</f>
        <v>4</v>
      </c>
      <c r="F1672" cm="1">
        <f t="array" ref="F1672">_xlfn.IFS('Paraclinicos '!B1607="","",'Paraclinicos '!B1607&gt;1,1,'Paraclinicos '!B1607&lt;=1,3)</f>
        <v>1</v>
      </c>
      <c r="G1672" cm="1">
        <f t="array" ref="G1672">_xlfn.IFS('Paraclinicos '!D1607="","",AND('Paraclinicos '!D1607&gt;=250,'Paraclinicos '!D1607&lt;=500),2,'Paraclinicos '!D1607&gt;500,3,'Paraclinicos '!D1607&lt;250,1)</f>
        <v>2</v>
      </c>
      <c r="H1672" s="50">
        <f t="shared" si="79"/>
        <v>8</v>
      </c>
      <c r="I1672" cm="1">
        <f t="array" ref="I1672">_xlfn.IFS('Paraclinicos '!Q1607="","",'Paraclinicos '!Q1607&gt;=65,1,'Paraclinicos '!Q1607&lt;65,0)</f>
        <v>0</v>
      </c>
      <c r="J1672" cm="1">
        <f t="array" ref="J1672">_xlfn.IFS('Paraclinicos '!I1607="","",'Paraclinicos '!I1607&gt;7,1,'Paraclinicos '!I1607&lt;=7,0)</f>
        <v>1</v>
      </c>
      <c r="K1672" cm="1">
        <f t="array" ref="K1672">_xlfn.IFS('Paraclinicos '!W1607="","",'Paraclinicos '!W1607&lt;=8,1,'Paraclinicos '!W1607&gt;8,0)</f>
        <v>0</v>
      </c>
      <c r="L1672" cm="1">
        <f t="array" ref="L1672">_xlfn.IFS('Paraclinicos '!S1607="","",'Paraclinicos '!S1607&gt;=30,1,'Paraclinicos '!S1607&lt;30,0)</f>
        <v>1</v>
      </c>
      <c r="M1672" cm="1">
        <f t="array" ref="M1672">_xlfn.IFS(OR('Paraclinicos '!T1607="",'Paraclinicos '!U1607=""),"",OR('Paraclinicos '!T1607&lt;=90,'Paraclinicos '!U1607&lt;=60),1,OR('Paraclinicos '!T1607&gt;90,'Paraclinicos '!U1607&gt;60),0)</f>
        <v>1</v>
      </c>
      <c r="N1672" s="45">
        <f t="shared" si="80"/>
        <v>5</v>
      </c>
      <c r="O1672" cm="1">
        <f t="array" ref="O1672">_xlfn.IFS(OR('Paraclinicos '!M1607="",'Paraclinicos '!N1607="",'Paraclinicos '!N1607=0),"",'Paraclinicos '!M1607/'Paraclinicos '!N1607&lt;100,4,'Paraclinicos '!M1607/'Paraclinicos '!N1607&lt;200,3,'Paraclinicos '!M1607/'Paraclinicos '!N1607&lt;300,2,'Paraclinicos '!M1607/'Paraclinicos '!N1607&lt;400,1,'Paraclinicos '!M1607/'Paraclinicos '!N1607&gt;=400,0)</f>
        <v>1</v>
      </c>
      <c r="P1672" cm="1">
        <f t="array" ref="P1672">_xlfn.IFS('Paraclinicos '!C1607="","",'Paraclinicos '!C1607&lt;20,4,'Paraclinicos '!C1607&lt;50,3,'Paraclinicos '!C1607&lt;100,2,'Paraclinicos '!C1607&lt;150,1,'Paraclinicos '!C1607&gt;150,0)</f>
        <v>0</v>
      </c>
      <c r="Q1672" cm="1">
        <f t="array" ref="Q1672">_xlfn.IFS('Paraclinicos '!O1607="","",'Paraclinicos '!O1607&lt;1.2,0,'Paraclinicos '!O1607&lt;2,1,'Paraclinicos '!O1607&lt;3.5,2,'Paraclinicos '!O1607&lt;5,3,'Paraclinicos '!O1607&gt;5,4)</f>
        <v>0</v>
      </c>
      <c r="R1672" cm="1">
        <f t="array" ref="R1672">_xlfn.IFS('Paraclinicos '!J1607="","",'Paraclinicos '!J1607&lt;1.2,0,'Paraclinicos '!J1607&lt;2,1,'Paraclinicos '!J1607&lt;6,2,'Paraclinicos '!J1607&lt;12,3,'Paraclinicos '!J1607&gt;=12,4)</f>
        <v>0</v>
      </c>
      <c r="S1672" cm="1">
        <f t="array" ref="S1672">_xlfn.IFS('Paraclinicos '!Y1607="","",'Paraclinicos '!Y1607&lt;70,1,'Paraclinicos '!Y1607&gt;=70,0)</f>
        <v>0</v>
      </c>
      <c r="T1672" cm="1">
        <f t="array" ref="T1672">_xlfn.IFS('Paraclinicos '!W1607="","",'Paraclinicos '!W1607&lt;6,4,'Paraclinicos '!W1607&lt;10,3,'Paraclinicos '!W1607&lt;13,2,'Paraclinicos '!W1607&lt;15,1,'Paraclinicos '!W1607=15,0)</f>
        <v>0</v>
      </c>
      <c r="U1672" s="54">
        <f t="shared" si="78"/>
        <v>1</v>
      </c>
      <c r="V1672" cm="1">
        <f t="array" ref="V1672">_xlfn.IFS('Paraclinicos '!S1607="","",OR('Paraclinicos '!S1607&lt;=8,'Paraclinicos '!S1607&gt;=25),3,'Paraclinicos '!S1607&lt;12,1,'Paraclinicos '!S1607&lt;21,0,'Paraclinicos '!S1607&lt;25,2)</f>
        <v>3</v>
      </c>
      <c r="W1672" t="str">
        <f>IFERROR(IF(INDEX('BD Demog para scores enalazar'!Y$2:'BD Demog para scores enalazar'!Y$3000,MATCH(Formulas!A1672,'BD Demog para scores enalazar'!A$2:'BD Demog para scores enalazar'!A$3000,0))=1,"SI","NO"),"")</f>
        <v>NO</v>
      </c>
      <c r="X1672" s="9" t="str">
        <f>IFERROR(IF(INDEX('BD Demog para scores enalazar'!AJ$2:'BD Demog para scores enalazar'!AJ$3000,MATCH(Formulas!A1672,'BD Demog para scores enalazar'!A$2:'BD Demog para scores enalazar'!A$3000,0))=1,"SI","NO"),"")</f>
        <v>SI</v>
      </c>
      <c r="Y1672" t="str" cm="1">
        <f t="array" ref="Y1672">IF(AND(W1672="NO",X1672="NO"),_xlfn.IFS('Paraclinicos '!K1607&lt;=91,3,'Paraclinicos '!K1607&lt;94,2,'Paraclinicos '!K1607&lt;96,1,'Paraclinicos '!K1607&gt;=96,0),"")</f>
        <v/>
      </c>
      <c r="Z1672" cm="1">
        <f t="array" ref="Z1672">IF(OR(W1672="SI",X1672="SI"),_xlfn.IFS(OR(AND('Paraclinicos '!K1608&lt;=83),AND('Paraclinicos '!K1608&gt;=97,AA1672=2)),3,OR(AND('Paraclinicos '!K1608&lt;=86),AND('Paraclinicos '!K1608&gt;=94,AA1672=2)),2,OR(AND('Paraclinicos '!K1608&lt;=88),AND('Paraclinicos '!K1608&gt;=92,AA1672=2)),1,OR(AND('Paraclinicos '!K1608&gt;=88,'Paraclinicos '!K1608&lt;=92),AND('Paraclinicos '!K1608&gt;=93,AA1672=0)),0),"")</f>
        <v>2</v>
      </c>
      <c r="AA1672" cm="1">
        <f t="array" ref="AA1672">_xlfn.IFS('Paraclinicos '!E1607="","",'Paraclinicos '!E1607="Oxigeno",2,'Paraclinicos '!E1607="Aire",0)</f>
        <v>2</v>
      </c>
    </row>
    <row r="1673" spans="1:27" x14ac:dyDescent="0.25">
      <c r="A1673">
        <f>'Paraclinicos '!A1608</f>
        <v>593</v>
      </c>
      <c r="B1673" s="3">
        <f>'Paraclinicos '!R1608</f>
        <v>44346</v>
      </c>
      <c r="C1673" cm="1">
        <f t="array" ref="C1673">_xlfn.IFS('Paraclinicos '!Q1608="","",'Paraclinicos '!Q1608&gt;60,3,'Paraclinicos '!Q1608&lt;=60,1)</f>
        <v>1</v>
      </c>
      <c r="D1673" t="str">
        <f>IFERROR(IF(INDEX('BD Demog para scores enalazar'!BC$2:BC$3000,MATCH(Formulas!A1673,'BD Demog para scores enalazar'!A$2:A$3000,0))=0,"SI","NO"),"")</f>
        <v>SI</v>
      </c>
      <c r="E1673" cm="1">
        <f t="array" ref="E1673">_xlfn.IFS(D1673="","",D1673="SI",4,D1673="NO",1)</f>
        <v>4</v>
      </c>
      <c r="F1673" cm="1">
        <f t="array" ref="F1673">_xlfn.IFS('Paraclinicos '!B1608="","",'Paraclinicos '!B1608&gt;1,1,'Paraclinicos '!B1608&lt;=1,3)</f>
        <v>3</v>
      </c>
      <c r="G1673" cm="1">
        <f t="array" ref="G1673">_xlfn.IFS('Paraclinicos '!D1608="","",AND('Paraclinicos '!D1608&gt;=250,'Paraclinicos '!D1608&lt;=500),2,'Paraclinicos '!D1608&gt;500,3,'Paraclinicos '!D1608&lt;250,1)</f>
        <v>2</v>
      </c>
      <c r="H1673" s="50">
        <f t="shared" si="79"/>
        <v>10</v>
      </c>
      <c r="I1673" cm="1">
        <f t="array" ref="I1673">_xlfn.IFS('Paraclinicos '!Q1608="","",'Paraclinicos '!Q1608&gt;=65,1,'Paraclinicos '!Q1608&lt;65,0)</f>
        <v>0</v>
      </c>
      <c r="J1673" cm="1">
        <f t="array" ref="J1673">_xlfn.IFS('Paraclinicos '!I1608="","",'Paraclinicos '!I1608&gt;7,1,'Paraclinicos '!I1608&lt;=7,0)</f>
        <v>1</v>
      </c>
      <c r="K1673" cm="1">
        <f t="array" ref="K1673">_xlfn.IFS('Paraclinicos '!W1608="","",'Paraclinicos '!W1608&lt;=8,1,'Paraclinicos '!W1608&gt;8,0)</f>
        <v>0</v>
      </c>
      <c r="L1673" cm="1">
        <f t="array" ref="L1673">_xlfn.IFS('Paraclinicos '!S1608="","",'Paraclinicos '!S1608&gt;=30,1,'Paraclinicos '!S1608&lt;30,0)</f>
        <v>0</v>
      </c>
      <c r="M1673" cm="1">
        <f t="array" ref="M1673">_xlfn.IFS(OR('Paraclinicos '!T1608="",'Paraclinicos '!U1608=""),"",OR('Paraclinicos '!T1608&lt;=90,'Paraclinicos '!U1608&lt;=60),1,OR('Paraclinicos '!T1608&gt;90,'Paraclinicos '!U1608&gt;60),0)</f>
        <v>0</v>
      </c>
      <c r="N1673" s="45">
        <f t="shared" si="80"/>
        <v>4</v>
      </c>
      <c r="O1673" cm="1">
        <f t="array" ref="O1673">_xlfn.IFS(OR('Paraclinicos '!M1608="",'Paraclinicos '!N1608="",'Paraclinicos '!N1608=0),"",'Paraclinicos '!M1608/'Paraclinicos '!N1608&lt;100,4,'Paraclinicos '!M1608/'Paraclinicos '!N1608&lt;200,3,'Paraclinicos '!M1608/'Paraclinicos '!N1608&lt;300,2,'Paraclinicos '!M1608/'Paraclinicos '!N1608&lt;400,1,'Paraclinicos '!M1608/'Paraclinicos '!N1608&gt;=400,0)</f>
        <v>2</v>
      </c>
      <c r="P1673" cm="1">
        <f t="array" ref="P1673">_xlfn.IFS('Paraclinicos '!C1608="","",'Paraclinicos '!C1608&lt;20,4,'Paraclinicos '!C1608&lt;50,3,'Paraclinicos '!C1608&lt;100,2,'Paraclinicos '!C1608&lt;150,1,'Paraclinicos '!C1608&gt;150,0)</f>
        <v>0</v>
      </c>
      <c r="Q1673" cm="1">
        <f t="array" ref="Q1673">_xlfn.IFS('Paraclinicos '!O1608="","",'Paraclinicos '!O1608&lt;1.2,0,'Paraclinicos '!O1608&lt;2,1,'Paraclinicos '!O1608&lt;3.5,2,'Paraclinicos '!O1608&lt;5,3,'Paraclinicos '!O1608&gt;5,4)</f>
        <v>0</v>
      </c>
      <c r="R1673" cm="1">
        <f t="array" ref="R1673">_xlfn.IFS('Paraclinicos '!J1608="","",'Paraclinicos '!J1608&lt;1.2,0,'Paraclinicos '!J1608&lt;2,1,'Paraclinicos '!J1608&lt;6,2,'Paraclinicos '!J1608&lt;12,3,'Paraclinicos '!J1608&gt;=12,4)</f>
        <v>0</v>
      </c>
      <c r="S1673" cm="1">
        <f t="array" ref="S1673">_xlfn.IFS('Paraclinicos '!Y1608="","",'Paraclinicos '!Y1608&lt;70,1,'Paraclinicos '!Y1608&gt;=70,0)</f>
        <v>0</v>
      </c>
      <c r="T1673" cm="1">
        <f t="array" ref="T1673">_xlfn.IFS('Paraclinicos '!W1608="","",'Paraclinicos '!W1608&lt;6,4,'Paraclinicos '!W1608&lt;10,3,'Paraclinicos '!W1608&lt;13,2,'Paraclinicos '!W1608&lt;15,1,'Paraclinicos '!W1608=15,0)</f>
        <v>0</v>
      </c>
      <c r="U1673" s="54">
        <f t="shared" si="78"/>
        <v>2</v>
      </c>
      <c r="V1673" cm="1">
        <f t="array" ref="V1673">_xlfn.IFS('Paraclinicos '!S1608="","",OR('Paraclinicos '!S1608&lt;=8,'Paraclinicos '!S1608&gt;=25),3,'Paraclinicos '!S1608&lt;12,1,'Paraclinicos '!S1608&lt;21,0,'Paraclinicos '!S1608&lt;25,2)</f>
        <v>2</v>
      </c>
      <c r="W1673" t="str">
        <f>IFERROR(IF(INDEX('BD Demog para scores enalazar'!Y$2:'BD Demog para scores enalazar'!Y$3000,MATCH(Formulas!A1673,'BD Demog para scores enalazar'!A$2:'BD Demog para scores enalazar'!A$3000,0))=1,"SI","NO"),"")</f>
        <v>NO</v>
      </c>
      <c r="X1673" s="9" t="str">
        <f>IFERROR(IF(INDEX('BD Demog para scores enalazar'!AJ$2:'BD Demog para scores enalazar'!AJ$3000,MATCH(Formulas!A1673,'BD Demog para scores enalazar'!A$2:'BD Demog para scores enalazar'!A$3000,0))=1,"SI","NO"),"")</f>
        <v>SI</v>
      </c>
      <c r="Y1673" t="str" cm="1">
        <f t="array" ref="Y1673">IF(AND(W1673="NO",X1673="NO"),_xlfn.IFS('Paraclinicos '!K1608&lt;=91,3,'Paraclinicos '!K1608&lt;94,2,'Paraclinicos '!K1608&lt;96,1,'Paraclinicos '!K1608&gt;=96,0),"")</f>
        <v/>
      </c>
      <c r="Z1673" cm="1">
        <f t="array" ref="Z1673">IF(OR(W1673="SI",X1673="SI"),_xlfn.IFS(OR(AND('Paraclinicos '!K1609&lt;=83),AND('Paraclinicos '!K1609&gt;=97,AA1673=2)),3,OR(AND('Paraclinicos '!K1609&lt;=86),AND('Paraclinicos '!K1609&gt;=94,AA1673=2)),2,OR(AND('Paraclinicos '!K1609&lt;=88),AND('Paraclinicos '!K1609&gt;=92,AA1673=2)),1,OR(AND('Paraclinicos '!K1609&gt;=88,'Paraclinicos '!K1609&lt;=92),AND('Paraclinicos '!K1609&gt;=93,AA1673=0)),0),"")</f>
        <v>0</v>
      </c>
      <c r="AA1673" cm="1">
        <f t="array" ref="AA1673">_xlfn.IFS('Paraclinicos '!E1608="","",'Paraclinicos '!E1608="Oxigeno",2,'Paraclinicos '!E1608="Aire",0)</f>
        <v>2</v>
      </c>
    </row>
    <row r="1674" spans="1:27" x14ac:dyDescent="0.25">
      <c r="A1674">
        <f>'Paraclinicos '!A1609</f>
        <v>593</v>
      </c>
      <c r="B1674" s="3">
        <f>'Paraclinicos '!R1609</f>
        <v>44347</v>
      </c>
      <c r="C1674" cm="1">
        <f t="array" ref="C1674">_xlfn.IFS('Paraclinicos '!Q1609="","",'Paraclinicos '!Q1609&gt;60,3,'Paraclinicos '!Q1609&lt;=60,1)</f>
        <v>1</v>
      </c>
      <c r="D1674" t="str">
        <f>IFERROR(IF(INDEX('BD Demog para scores enalazar'!BC$2:BC$3000,MATCH(Formulas!A1674,'BD Demog para scores enalazar'!A$2:A$3000,0))=0,"SI","NO"),"")</f>
        <v>SI</v>
      </c>
      <c r="E1674" cm="1">
        <f t="array" ref="E1674">_xlfn.IFS(D1674="","",D1674="SI",4,D1674="NO",1)</f>
        <v>4</v>
      </c>
      <c r="F1674" cm="1">
        <f t="array" ref="F1674">_xlfn.IFS('Paraclinicos '!B1609="","",'Paraclinicos '!B1609&gt;1,1,'Paraclinicos '!B1609&lt;=1,3)</f>
        <v>3</v>
      </c>
      <c r="G1674" cm="1">
        <f t="array" ref="G1674">_xlfn.IFS('Paraclinicos '!D1609="","",AND('Paraclinicos '!D1609&gt;=250,'Paraclinicos '!D1609&lt;=500),2,'Paraclinicos '!D1609&gt;500,3,'Paraclinicos '!D1609&lt;250,1)</f>
        <v>2</v>
      </c>
      <c r="H1674" s="50">
        <f t="shared" si="79"/>
        <v>10</v>
      </c>
      <c r="I1674" cm="1">
        <f t="array" ref="I1674">_xlfn.IFS('Paraclinicos '!Q1609="","",'Paraclinicos '!Q1609&gt;=65,1,'Paraclinicos '!Q1609&lt;65,0)</f>
        <v>0</v>
      </c>
      <c r="J1674" cm="1">
        <f t="array" ref="J1674">_xlfn.IFS('Paraclinicos '!I1609="","",'Paraclinicos '!I1609&gt;7,1,'Paraclinicos '!I1609&lt;=7,0)</f>
        <v>1</v>
      </c>
      <c r="K1674" cm="1">
        <f t="array" ref="K1674">_xlfn.IFS('Paraclinicos '!W1609="","",'Paraclinicos '!W1609&lt;=8,1,'Paraclinicos '!W1609&gt;8,0)</f>
        <v>1</v>
      </c>
      <c r="L1674" cm="1">
        <f t="array" ref="L1674">_xlfn.IFS('Paraclinicos '!S1609="","",'Paraclinicos '!S1609&gt;=30,1,'Paraclinicos '!S1609&lt;30,0)</f>
        <v>0</v>
      </c>
      <c r="M1674" cm="1">
        <f t="array" ref="M1674">_xlfn.IFS(OR('Paraclinicos '!T1609="",'Paraclinicos '!U1609=""),"",OR('Paraclinicos '!T1609&lt;=90,'Paraclinicos '!U1609&lt;=60),1,OR('Paraclinicos '!T1609&gt;90,'Paraclinicos '!U1609&gt;60),0)</f>
        <v>0</v>
      </c>
      <c r="N1674" s="45">
        <f t="shared" si="80"/>
        <v>3</v>
      </c>
      <c r="O1674" cm="1">
        <f t="array" ref="O1674">_xlfn.IFS(OR('Paraclinicos '!M1609="",'Paraclinicos '!N1609="",'Paraclinicos '!N1609=0),"",'Paraclinicos '!M1609/'Paraclinicos '!N1609&lt;100,4,'Paraclinicos '!M1609/'Paraclinicos '!N1609&lt;200,3,'Paraclinicos '!M1609/'Paraclinicos '!N1609&lt;300,2,'Paraclinicos '!M1609/'Paraclinicos '!N1609&lt;400,1,'Paraclinicos '!M1609/'Paraclinicos '!N1609&gt;=400,0)</f>
        <v>1</v>
      </c>
      <c r="P1674" cm="1">
        <f t="array" ref="P1674">_xlfn.IFS('Paraclinicos '!C1609="","",'Paraclinicos '!C1609&lt;20,4,'Paraclinicos '!C1609&lt;50,3,'Paraclinicos '!C1609&lt;100,2,'Paraclinicos '!C1609&lt;150,1,'Paraclinicos '!C1609&gt;150,0)</f>
        <v>0</v>
      </c>
      <c r="Q1674" cm="1">
        <f t="array" ref="Q1674">_xlfn.IFS('Paraclinicos '!O1609="","",'Paraclinicos '!O1609&lt;1.2,0,'Paraclinicos '!O1609&lt;2,1,'Paraclinicos '!O1609&lt;3.5,2,'Paraclinicos '!O1609&lt;5,3,'Paraclinicos '!O1609&gt;5,4)</f>
        <v>0</v>
      </c>
      <c r="R1674" t="str" cm="1">
        <f t="array" ref="R1674">_xlfn.IFS('Paraclinicos '!J1609="","",'Paraclinicos '!J1609&lt;1.2,0,'Paraclinicos '!J1609&lt;2,1,'Paraclinicos '!J1609&lt;6,2,'Paraclinicos '!J1609&lt;12,3,'Paraclinicos '!J1609&gt;=12,4)</f>
        <v/>
      </c>
      <c r="S1674" cm="1">
        <f t="array" ref="S1674">_xlfn.IFS('Paraclinicos '!Y1609="","",'Paraclinicos '!Y1609&lt;70,1,'Paraclinicos '!Y1609&gt;=70,0)</f>
        <v>0</v>
      </c>
      <c r="T1674" cm="1">
        <f t="array" ref="T1674">_xlfn.IFS('Paraclinicos '!W1609="","",'Paraclinicos '!W1609&lt;6,4,'Paraclinicos '!W1609&lt;10,3,'Paraclinicos '!W1609&lt;13,2,'Paraclinicos '!W1609&lt;15,1,'Paraclinicos '!W1609=15,0)</f>
        <v>4</v>
      </c>
      <c r="U1674" s="54">
        <f t="shared" si="78"/>
        <v>5</v>
      </c>
      <c r="V1674" cm="1">
        <f t="array" ref="V1674">_xlfn.IFS('Paraclinicos '!S1609="","",OR('Paraclinicos '!S1609&lt;=8,'Paraclinicos '!S1609&gt;=25),3,'Paraclinicos '!S1609&lt;12,1,'Paraclinicos '!S1609&lt;21,0,'Paraclinicos '!S1609&lt;25,2)</f>
        <v>0</v>
      </c>
      <c r="W1674" t="str">
        <f>IFERROR(IF(INDEX('BD Demog para scores enalazar'!Y$2:'BD Demog para scores enalazar'!Y$3000,MATCH(Formulas!A1674,'BD Demog para scores enalazar'!A$2:'BD Demog para scores enalazar'!A$3000,0))=1,"SI","NO"),"")</f>
        <v>NO</v>
      </c>
      <c r="X1674" s="9" t="str">
        <f>IFERROR(IF(INDEX('BD Demog para scores enalazar'!AJ$2:'BD Demog para scores enalazar'!AJ$3000,MATCH(Formulas!A1674,'BD Demog para scores enalazar'!A$2:'BD Demog para scores enalazar'!A$3000,0))=1,"SI","NO"),"")</f>
        <v>SI</v>
      </c>
      <c r="Y1674" t="str" cm="1">
        <f t="array" ref="Y1674">IF(AND(W1674="NO",X1674="NO"),_xlfn.IFS('Paraclinicos '!K1609&lt;=91,3,'Paraclinicos '!K1609&lt;94,2,'Paraclinicos '!K1609&lt;96,1,'Paraclinicos '!K1609&gt;=96,0),"")</f>
        <v/>
      </c>
      <c r="Z1674" cm="1">
        <f t="array" ref="Z1674">IF(OR(W1674="SI",X1674="SI"),_xlfn.IFS(OR(AND('Paraclinicos '!K1610&lt;=83),AND('Paraclinicos '!K1610&gt;=97,AA1674=2)),3,OR(AND('Paraclinicos '!K1610&lt;=86),AND('Paraclinicos '!K1610&gt;=94,AA1674=2)),2,OR(AND('Paraclinicos '!K1610&lt;=88),AND('Paraclinicos '!K1610&gt;=92,AA1674=2)),1,OR(AND('Paraclinicos '!K1610&gt;=88,'Paraclinicos '!K1610&lt;=92),AND('Paraclinicos '!K1610&gt;=93,AA1674=0)),0),"")</f>
        <v>3</v>
      </c>
      <c r="AA1674" cm="1">
        <f t="array" ref="AA1674">_xlfn.IFS('Paraclinicos '!E1609="","",'Paraclinicos '!E1609="Oxigeno",2,'Paraclinicos '!E1609="Aire",0)</f>
        <v>2</v>
      </c>
    </row>
    <row r="1675" spans="1:27" x14ac:dyDescent="0.25">
      <c r="A1675">
        <f>'Paraclinicos '!A1610</f>
        <v>593</v>
      </c>
      <c r="B1675" s="3">
        <f>'Paraclinicos '!R1610</f>
        <v>44348</v>
      </c>
      <c r="C1675" cm="1">
        <f t="array" ref="C1675">_xlfn.IFS('Paraclinicos '!Q1610="","",'Paraclinicos '!Q1610&gt;60,3,'Paraclinicos '!Q1610&lt;=60,1)</f>
        <v>1</v>
      </c>
      <c r="D1675" t="str">
        <f>IFERROR(IF(INDEX('BD Demog para scores enalazar'!BC$2:BC$3000,MATCH(Formulas!A1675,'BD Demog para scores enalazar'!A$2:A$3000,0))=0,"SI","NO"),"")</f>
        <v>SI</v>
      </c>
      <c r="E1675" cm="1">
        <f t="array" ref="E1675">_xlfn.IFS(D1675="","",D1675="SI",4,D1675="NO",1)</f>
        <v>4</v>
      </c>
      <c r="F1675" cm="1">
        <f t="array" ref="F1675">_xlfn.IFS('Paraclinicos '!B1610="","",'Paraclinicos '!B1610&gt;1,1,'Paraclinicos '!B1610&lt;=1,3)</f>
        <v>1</v>
      </c>
      <c r="G1675" t="str" cm="1">
        <f t="array" ref="G1675">_xlfn.IFS('Paraclinicos '!D1610="","",AND('Paraclinicos '!D1610&gt;=250,'Paraclinicos '!D1610&lt;=500),2,'Paraclinicos '!D1610&gt;500,3,'Paraclinicos '!D1610&lt;250,1)</f>
        <v/>
      </c>
      <c r="H1675" s="50">
        <f t="shared" si="79"/>
        <v>6</v>
      </c>
      <c r="I1675" cm="1">
        <f t="array" ref="I1675">_xlfn.IFS('Paraclinicos '!Q1610="","",'Paraclinicos '!Q1610&gt;=65,1,'Paraclinicos '!Q1610&lt;65,0)</f>
        <v>0</v>
      </c>
      <c r="J1675" cm="1">
        <f t="array" ref="J1675">_xlfn.IFS('Paraclinicos '!I1610="","",'Paraclinicos '!I1610&gt;7,1,'Paraclinicos '!I1610&lt;=7,0)</f>
        <v>1</v>
      </c>
      <c r="K1675" cm="1">
        <f t="array" ref="K1675">_xlfn.IFS('Paraclinicos '!W1610="","",'Paraclinicos '!W1610&lt;=8,1,'Paraclinicos '!W1610&gt;8,0)</f>
        <v>1</v>
      </c>
      <c r="L1675" cm="1">
        <f t="array" ref="L1675">_xlfn.IFS('Paraclinicos '!S1610="","",'Paraclinicos '!S1610&gt;=30,1,'Paraclinicos '!S1610&lt;30,0)</f>
        <v>0</v>
      </c>
      <c r="M1675" cm="1">
        <f t="array" ref="M1675">_xlfn.IFS(OR('Paraclinicos '!T1610="",'Paraclinicos '!U1610=""),"",OR('Paraclinicos '!T1610&lt;=90,'Paraclinicos '!U1610&lt;=60),1,OR('Paraclinicos '!T1610&gt;90,'Paraclinicos '!U1610&gt;60),0)</f>
        <v>0</v>
      </c>
      <c r="N1675" s="45">
        <f t="shared" si="80"/>
        <v>4</v>
      </c>
      <c r="O1675" cm="1">
        <f t="array" ref="O1675">_xlfn.IFS(OR('Paraclinicos '!M1610="",'Paraclinicos '!N1610="",'Paraclinicos '!N1610=0),"",'Paraclinicos '!M1610/'Paraclinicos '!N1610&lt;100,4,'Paraclinicos '!M1610/'Paraclinicos '!N1610&lt;200,3,'Paraclinicos '!M1610/'Paraclinicos '!N1610&lt;300,2,'Paraclinicos '!M1610/'Paraclinicos '!N1610&lt;400,1,'Paraclinicos '!M1610/'Paraclinicos '!N1610&gt;=400,0)</f>
        <v>2</v>
      </c>
      <c r="P1675" cm="1">
        <f t="array" ref="P1675">_xlfn.IFS('Paraclinicos '!C1610="","",'Paraclinicos '!C1610&lt;20,4,'Paraclinicos '!C1610&lt;50,3,'Paraclinicos '!C1610&lt;100,2,'Paraclinicos '!C1610&lt;150,1,'Paraclinicos '!C1610&gt;150,0)</f>
        <v>0</v>
      </c>
      <c r="Q1675" cm="1">
        <f t="array" ref="Q1675">_xlfn.IFS('Paraclinicos '!O1610="","",'Paraclinicos '!O1610&lt;1.2,0,'Paraclinicos '!O1610&lt;2,1,'Paraclinicos '!O1610&lt;3.5,2,'Paraclinicos '!O1610&lt;5,3,'Paraclinicos '!O1610&gt;5,4)</f>
        <v>0</v>
      </c>
      <c r="R1675" t="str" cm="1">
        <f t="array" ref="R1675">_xlfn.IFS('Paraclinicos '!J1610="","",'Paraclinicos '!J1610&lt;1.2,0,'Paraclinicos '!J1610&lt;2,1,'Paraclinicos '!J1610&lt;6,2,'Paraclinicos '!J1610&lt;12,3,'Paraclinicos '!J1610&gt;=12,4)</f>
        <v/>
      </c>
      <c r="S1675" cm="1">
        <f t="array" ref="S1675">_xlfn.IFS('Paraclinicos '!Y1610="","",'Paraclinicos '!Y1610&lt;70,1,'Paraclinicos '!Y1610&gt;=70,0)</f>
        <v>0</v>
      </c>
      <c r="T1675" cm="1">
        <f t="array" ref="T1675">_xlfn.IFS('Paraclinicos '!W1610="","",'Paraclinicos '!W1610&lt;6,4,'Paraclinicos '!W1610&lt;10,3,'Paraclinicos '!W1610&lt;13,2,'Paraclinicos '!W1610&lt;15,1,'Paraclinicos '!W1610=15,0)</f>
        <v>4</v>
      </c>
      <c r="U1675" s="54">
        <f t="shared" si="78"/>
        <v>6</v>
      </c>
      <c r="V1675" cm="1">
        <f t="array" ref="V1675">_xlfn.IFS('Paraclinicos '!S1610="","",OR('Paraclinicos '!S1610&lt;=8,'Paraclinicos '!S1610&gt;=25),3,'Paraclinicos '!S1610&lt;12,1,'Paraclinicos '!S1610&lt;21,0,'Paraclinicos '!S1610&lt;25,2)</f>
        <v>2</v>
      </c>
      <c r="W1675" t="str">
        <f>IFERROR(IF(INDEX('BD Demog para scores enalazar'!Y$2:'BD Demog para scores enalazar'!Y$3000,MATCH(Formulas!A1675,'BD Demog para scores enalazar'!A$2:'BD Demog para scores enalazar'!A$3000,0))=1,"SI","NO"),"")</f>
        <v>NO</v>
      </c>
      <c r="X1675" s="9" t="str">
        <f>IFERROR(IF(INDEX('BD Demog para scores enalazar'!AJ$2:'BD Demog para scores enalazar'!AJ$3000,MATCH(Formulas!A1675,'BD Demog para scores enalazar'!A$2:'BD Demog para scores enalazar'!A$3000,0))=1,"SI","NO"),"")</f>
        <v>SI</v>
      </c>
      <c r="Y1675" t="str" cm="1">
        <f t="array" ref="Y1675">IF(AND(W1675="NO",X1675="NO"),_xlfn.IFS('Paraclinicos '!K1610&lt;=91,3,'Paraclinicos '!K1610&lt;94,2,'Paraclinicos '!K1610&lt;96,1,'Paraclinicos '!K1610&gt;=96,0),"")</f>
        <v/>
      </c>
      <c r="Z1675" cm="1">
        <f t="array" ref="Z1675">IF(OR(W1675="SI",X1675="SI"),_xlfn.IFS(OR(AND('Paraclinicos '!K1611&lt;=83),AND('Paraclinicos '!K1611&gt;=97,AA1675=2)),3,OR(AND('Paraclinicos '!K1611&lt;=86),AND('Paraclinicos '!K1611&gt;=94,AA1675=2)),2,OR(AND('Paraclinicos '!K1611&lt;=88),AND('Paraclinicos '!K1611&gt;=92,AA1675=2)),1,OR(AND('Paraclinicos '!K1611&gt;=88,'Paraclinicos '!K1611&lt;=92),AND('Paraclinicos '!K1611&gt;=93,AA1675=0)),0),"")</f>
        <v>0</v>
      </c>
      <c r="AA1675" cm="1">
        <f t="array" ref="AA1675">_xlfn.IFS('Paraclinicos '!E1610="","",'Paraclinicos '!E1610="Oxigeno",2,'Paraclinicos '!E1610="Aire",0)</f>
        <v>2</v>
      </c>
    </row>
    <row r="1676" spans="1:27" x14ac:dyDescent="0.25">
      <c r="A1676">
        <f>'Paraclinicos '!A1611</f>
        <v>593</v>
      </c>
      <c r="B1676" s="3">
        <f>'Paraclinicos '!R1611</f>
        <v>44292</v>
      </c>
      <c r="C1676" cm="1">
        <f t="array" ref="C1676">_xlfn.IFS('Paraclinicos '!Q1611="","",'Paraclinicos '!Q1611&gt;60,3,'Paraclinicos '!Q1611&lt;=60,1)</f>
        <v>1</v>
      </c>
      <c r="D1676" t="str">
        <f>IFERROR(IF(INDEX('BD Demog para scores enalazar'!BC$2:BC$3000,MATCH(Formulas!A1676,'BD Demog para scores enalazar'!A$2:A$3000,0))=0,"SI","NO"),"")</f>
        <v>SI</v>
      </c>
      <c r="E1676" cm="1">
        <f t="array" ref="E1676">_xlfn.IFS(D1676="","",D1676="SI",4,D1676="NO",1)</f>
        <v>4</v>
      </c>
      <c r="F1676" cm="1">
        <f t="array" ref="F1676">_xlfn.IFS('Paraclinicos '!B1611="","",'Paraclinicos '!B1611&gt;1,1,'Paraclinicos '!B1611&lt;=1,3)</f>
        <v>1</v>
      </c>
      <c r="G1676" t="str" cm="1">
        <f t="array" ref="G1676">_xlfn.IFS('Paraclinicos '!D1611="","",AND('Paraclinicos '!D1611&gt;=250,'Paraclinicos '!D1611&lt;=500),2,'Paraclinicos '!D1611&gt;500,3,'Paraclinicos '!D1611&lt;250,1)</f>
        <v/>
      </c>
      <c r="H1676" s="50">
        <f t="shared" si="79"/>
        <v>6</v>
      </c>
      <c r="I1676" cm="1">
        <f t="array" ref="I1676">_xlfn.IFS('Paraclinicos '!Q1611="","",'Paraclinicos '!Q1611&gt;=65,1,'Paraclinicos '!Q1611&lt;65,0)</f>
        <v>0</v>
      </c>
      <c r="J1676" cm="1">
        <f t="array" ref="J1676">_xlfn.IFS('Paraclinicos '!I1611="","",'Paraclinicos '!I1611&gt;7,1,'Paraclinicos '!I1611&lt;=7,0)</f>
        <v>1</v>
      </c>
      <c r="K1676" cm="1">
        <f t="array" ref="K1676">_xlfn.IFS('Paraclinicos '!W1611="","",'Paraclinicos '!W1611&lt;=8,1,'Paraclinicos '!W1611&gt;8,0)</f>
        <v>0</v>
      </c>
      <c r="L1676" cm="1">
        <f t="array" ref="L1676">_xlfn.IFS('Paraclinicos '!S1611="","",'Paraclinicos '!S1611&gt;=30,1,'Paraclinicos '!S1611&lt;30,0)</f>
        <v>0</v>
      </c>
      <c r="M1676" cm="1">
        <f t="array" ref="M1676">_xlfn.IFS(OR('Paraclinicos '!T1611="",'Paraclinicos '!U1611=""),"",OR('Paraclinicos '!T1611&lt;=90,'Paraclinicos '!U1611&lt;=60),1,OR('Paraclinicos '!T1611&gt;90,'Paraclinicos '!U1611&gt;60),0)</f>
        <v>0</v>
      </c>
      <c r="N1676" s="45">
        <f t="shared" si="80"/>
        <v>3</v>
      </c>
      <c r="O1676" cm="1">
        <f t="array" ref="O1676">_xlfn.IFS(OR('Paraclinicos '!M1611="",'Paraclinicos '!N1611="",'Paraclinicos '!N1611=0),"",'Paraclinicos '!M1611/'Paraclinicos '!N1611&lt;100,4,'Paraclinicos '!M1611/'Paraclinicos '!N1611&lt;200,3,'Paraclinicos '!M1611/'Paraclinicos '!N1611&lt;300,2,'Paraclinicos '!M1611/'Paraclinicos '!N1611&lt;400,1,'Paraclinicos '!M1611/'Paraclinicos '!N1611&gt;=400,0)</f>
        <v>1</v>
      </c>
      <c r="P1676" cm="1">
        <f t="array" ref="P1676">_xlfn.IFS('Paraclinicos '!C1611="","",'Paraclinicos '!C1611&lt;20,4,'Paraclinicos '!C1611&lt;50,3,'Paraclinicos '!C1611&lt;100,2,'Paraclinicos '!C1611&lt;150,1,'Paraclinicos '!C1611&gt;150,0)</f>
        <v>0</v>
      </c>
      <c r="Q1676" cm="1">
        <f t="array" ref="Q1676">_xlfn.IFS('Paraclinicos '!O1611="","",'Paraclinicos '!O1611&lt;1.2,0,'Paraclinicos '!O1611&lt;2,1,'Paraclinicos '!O1611&lt;3.5,2,'Paraclinicos '!O1611&lt;5,3,'Paraclinicos '!O1611&gt;5,4)</f>
        <v>4</v>
      </c>
      <c r="R1676" t="str" cm="1">
        <f t="array" ref="R1676">_xlfn.IFS('Paraclinicos '!J1611="","",'Paraclinicos '!J1611&lt;1.2,0,'Paraclinicos '!J1611&lt;2,1,'Paraclinicos '!J1611&lt;6,2,'Paraclinicos '!J1611&lt;12,3,'Paraclinicos '!J1611&gt;=12,4)</f>
        <v/>
      </c>
      <c r="S1676" cm="1">
        <f t="array" ref="S1676">_xlfn.IFS('Paraclinicos '!Y1611="","",'Paraclinicos '!Y1611&lt;70,1,'Paraclinicos '!Y1611&gt;=70,0)</f>
        <v>0</v>
      </c>
      <c r="T1676" cm="1">
        <f t="array" ref="T1676">_xlfn.IFS('Paraclinicos '!W1611="","",'Paraclinicos '!W1611&lt;6,4,'Paraclinicos '!W1611&lt;10,3,'Paraclinicos '!W1611&lt;13,2,'Paraclinicos '!W1611&lt;15,1,'Paraclinicos '!W1611=15,0)</f>
        <v>2</v>
      </c>
      <c r="U1676" s="54">
        <f t="shared" si="78"/>
        <v>7</v>
      </c>
      <c r="V1676" cm="1">
        <f t="array" ref="V1676">_xlfn.IFS('Paraclinicos '!S1611="","",OR('Paraclinicos '!S1611&lt;=8,'Paraclinicos '!S1611&gt;=25),3,'Paraclinicos '!S1611&lt;12,1,'Paraclinicos '!S1611&lt;21,0,'Paraclinicos '!S1611&lt;25,2)</f>
        <v>2</v>
      </c>
      <c r="W1676" t="str">
        <f>IFERROR(IF(INDEX('BD Demog para scores enalazar'!Y$2:'BD Demog para scores enalazar'!Y$3000,MATCH(Formulas!A1676,'BD Demog para scores enalazar'!A$2:'BD Demog para scores enalazar'!A$3000,0))=1,"SI","NO"),"")</f>
        <v>NO</v>
      </c>
      <c r="X1676" s="9" t="str">
        <f>IFERROR(IF(INDEX('BD Demog para scores enalazar'!AJ$2:'BD Demog para scores enalazar'!AJ$3000,MATCH(Formulas!A1676,'BD Demog para scores enalazar'!A$2:'BD Demog para scores enalazar'!A$3000,0))=1,"SI","NO"),"")</f>
        <v>SI</v>
      </c>
      <c r="Y1676" t="str" cm="1">
        <f t="array" ref="Y1676">IF(AND(W1676="NO",X1676="NO"),_xlfn.IFS('Paraclinicos '!K1611&lt;=91,3,'Paraclinicos '!K1611&lt;94,2,'Paraclinicos '!K1611&lt;96,1,'Paraclinicos '!K1611&gt;=96,0),"")</f>
        <v/>
      </c>
      <c r="Z1676" cm="1">
        <f t="array" ref="Z1676">IF(OR(W1676="SI",X1676="SI"),_xlfn.IFS(OR(AND('Paraclinicos '!K1612&lt;=83),AND('Paraclinicos '!K1612&gt;=97,AA1676=2)),3,OR(AND('Paraclinicos '!K1612&lt;=86),AND('Paraclinicos '!K1612&gt;=94,AA1676=2)),2,OR(AND('Paraclinicos '!K1612&lt;=88),AND('Paraclinicos '!K1612&gt;=92,AA1676=2)),1,OR(AND('Paraclinicos '!K1612&gt;=88,'Paraclinicos '!K1612&lt;=92),AND('Paraclinicos '!K1612&gt;=93,AA1676=0)),0),"")</f>
        <v>3</v>
      </c>
      <c r="AA1676" cm="1">
        <f t="array" ref="AA1676">_xlfn.IFS('Paraclinicos '!E1611="","",'Paraclinicos '!E1611="Oxigeno",2,'Paraclinicos '!E1611="Aire",0)</f>
        <v>2</v>
      </c>
    </row>
    <row r="1677" spans="1:27" x14ac:dyDescent="0.25">
      <c r="A1677">
        <f>'Paraclinicos '!A1612</f>
        <v>593</v>
      </c>
      <c r="B1677" s="3">
        <f>'Paraclinicos '!R1612</f>
        <v>44322</v>
      </c>
      <c r="C1677" cm="1">
        <f t="array" ref="C1677">_xlfn.IFS('Paraclinicos '!Q1612="","",'Paraclinicos '!Q1612&gt;60,3,'Paraclinicos '!Q1612&lt;=60,1)</f>
        <v>1</v>
      </c>
      <c r="D1677" t="str">
        <f>IFERROR(IF(INDEX('BD Demog para scores enalazar'!BC$2:BC$3000,MATCH(Formulas!A1677,'BD Demog para scores enalazar'!A$2:A$3000,0))=0,"SI","NO"),"")</f>
        <v>SI</v>
      </c>
      <c r="E1677" cm="1">
        <f t="array" ref="E1677">_xlfn.IFS(D1677="","",D1677="SI",4,D1677="NO",1)</f>
        <v>4</v>
      </c>
      <c r="F1677" cm="1">
        <f t="array" ref="F1677">_xlfn.IFS('Paraclinicos '!B1612="","",'Paraclinicos '!B1612&gt;1,1,'Paraclinicos '!B1612&lt;=1,3)</f>
        <v>1</v>
      </c>
      <c r="G1677" t="str" cm="1">
        <f t="array" ref="G1677">_xlfn.IFS('Paraclinicos '!D1612="","",AND('Paraclinicos '!D1612&gt;=250,'Paraclinicos '!D1612&lt;=500),2,'Paraclinicos '!D1612&gt;500,3,'Paraclinicos '!D1612&lt;250,1)</f>
        <v/>
      </c>
      <c r="H1677" s="50">
        <f t="shared" si="79"/>
        <v>6</v>
      </c>
      <c r="I1677" cm="1">
        <f t="array" ref="I1677">_xlfn.IFS('Paraclinicos '!Q1612="","",'Paraclinicos '!Q1612&gt;=65,1,'Paraclinicos '!Q1612&lt;65,0)</f>
        <v>0</v>
      </c>
      <c r="J1677" cm="1">
        <f t="array" ref="J1677">_xlfn.IFS('Paraclinicos '!I1612="","",'Paraclinicos '!I1612&gt;7,1,'Paraclinicos '!I1612&lt;=7,0)</f>
        <v>1</v>
      </c>
      <c r="K1677" cm="1">
        <f t="array" ref="K1677">_xlfn.IFS('Paraclinicos '!W1612="","",'Paraclinicos '!W1612&lt;=8,1,'Paraclinicos '!W1612&gt;8,0)</f>
        <v>1</v>
      </c>
      <c r="L1677" cm="1">
        <f t="array" ref="L1677">_xlfn.IFS('Paraclinicos '!S1612="","",'Paraclinicos '!S1612&gt;=30,1,'Paraclinicos '!S1612&lt;30,0)</f>
        <v>0</v>
      </c>
      <c r="M1677" cm="1">
        <f t="array" ref="M1677">_xlfn.IFS(OR('Paraclinicos '!T1612="",'Paraclinicos '!U1612=""),"",OR('Paraclinicos '!T1612&lt;=90,'Paraclinicos '!U1612&lt;=60),1,OR('Paraclinicos '!T1612&gt;90,'Paraclinicos '!U1612&gt;60),0)</f>
        <v>0</v>
      </c>
      <c r="N1677" s="45">
        <f t="shared" si="80"/>
        <v>3</v>
      </c>
      <c r="O1677" cm="1">
        <f t="array" ref="O1677">_xlfn.IFS(OR('Paraclinicos '!M1612="",'Paraclinicos '!N1612="",'Paraclinicos '!N1612=0),"",'Paraclinicos '!M1612/'Paraclinicos '!N1612&lt;100,4,'Paraclinicos '!M1612/'Paraclinicos '!N1612&lt;200,3,'Paraclinicos '!M1612/'Paraclinicos '!N1612&lt;300,2,'Paraclinicos '!M1612/'Paraclinicos '!N1612&lt;400,1,'Paraclinicos '!M1612/'Paraclinicos '!N1612&gt;=400,0)</f>
        <v>2</v>
      </c>
      <c r="P1677" cm="1">
        <f t="array" ref="P1677">_xlfn.IFS('Paraclinicos '!C1612="","",'Paraclinicos '!C1612&lt;20,4,'Paraclinicos '!C1612&lt;50,3,'Paraclinicos '!C1612&lt;100,2,'Paraclinicos '!C1612&lt;150,1,'Paraclinicos '!C1612&gt;150,0)</f>
        <v>0</v>
      </c>
      <c r="Q1677" cm="1">
        <f t="array" ref="Q1677">_xlfn.IFS('Paraclinicos '!O1612="","",'Paraclinicos '!O1612&lt;1.2,0,'Paraclinicos '!O1612&lt;2,1,'Paraclinicos '!O1612&lt;3.5,2,'Paraclinicos '!O1612&lt;5,3,'Paraclinicos '!O1612&gt;5,4)</f>
        <v>4</v>
      </c>
      <c r="R1677" t="str" cm="1">
        <f t="array" ref="R1677">_xlfn.IFS('Paraclinicos '!J1612="","",'Paraclinicos '!J1612&lt;1.2,0,'Paraclinicos '!J1612&lt;2,1,'Paraclinicos '!J1612&lt;6,2,'Paraclinicos '!J1612&lt;12,3,'Paraclinicos '!J1612&gt;=12,4)</f>
        <v/>
      </c>
      <c r="S1677" cm="1">
        <f t="array" ref="S1677">_xlfn.IFS('Paraclinicos '!Y1612="","",'Paraclinicos '!Y1612&lt;70,1,'Paraclinicos '!Y1612&gt;=70,0)</f>
        <v>0</v>
      </c>
      <c r="T1677" cm="1">
        <f t="array" ref="T1677">_xlfn.IFS('Paraclinicos '!W1612="","",'Paraclinicos '!W1612&lt;6,4,'Paraclinicos '!W1612&lt;10,3,'Paraclinicos '!W1612&lt;13,2,'Paraclinicos '!W1612&lt;15,1,'Paraclinicos '!W1612=15,0)</f>
        <v>4</v>
      </c>
      <c r="U1677" s="54">
        <f t="shared" si="78"/>
        <v>10</v>
      </c>
      <c r="V1677" cm="1">
        <f t="array" ref="V1677">_xlfn.IFS('Paraclinicos '!S1612="","",OR('Paraclinicos '!S1612&lt;=8,'Paraclinicos '!S1612&gt;=25),3,'Paraclinicos '!S1612&lt;12,1,'Paraclinicos '!S1612&lt;21,0,'Paraclinicos '!S1612&lt;25,2)</f>
        <v>3</v>
      </c>
      <c r="W1677" t="str">
        <f>IFERROR(IF(INDEX('BD Demog para scores enalazar'!Y$2:'BD Demog para scores enalazar'!Y$3000,MATCH(Formulas!A1677,'BD Demog para scores enalazar'!A$2:'BD Demog para scores enalazar'!A$3000,0))=1,"SI","NO"),"")</f>
        <v>NO</v>
      </c>
      <c r="X1677" s="9" t="str">
        <f>IFERROR(IF(INDEX('BD Demog para scores enalazar'!AJ$2:'BD Demog para scores enalazar'!AJ$3000,MATCH(Formulas!A1677,'BD Demog para scores enalazar'!A$2:'BD Demog para scores enalazar'!A$3000,0))=1,"SI","NO"),"")</f>
        <v>SI</v>
      </c>
      <c r="Y1677" t="str" cm="1">
        <f t="array" ref="Y1677">IF(AND(W1677="NO",X1677="NO"),_xlfn.IFS('Paraclinicos '!K1612&lt;=91,3,'Paraclinicos '!K1612&lt;94,2,'Paraclinicos '!K1612&lt;96,1,'Paraclinicos '!K1612&gt;=96,0),"")</f>
        <v/>
      </c>
      <c r="Z1677" cm="1">
        <f t="array" ref="Z1677">IF(OR(W1677="SI",X1677="SI"),_xlfn.IFS(OR(AND('Paraclinicos '!K1613&lt;=83),AND('Paraclinicos '!K1613&gt;=97,AA1677=2)),3,OR(AND('Paraclinicos '!K1613&lt;=86),AND('Paraclinicos '!K1613&gt;=94,AA1677=2)),2,OR(AND('Paraclinicos '!K1613&lt;=88),AND('Paraclinicos '!K1613&gt;=92,AA1677=2)),1,OR(AND('Paraclinicos '!K1613&gt;=88,'Paraclinicos '!K1613&lt;=92),AND('Paraclinicos '!K1613&gt;=93,AA1677=0)),0),"")</f>
        <v>2</v>
      </c>
      <c r="AA1677" cm="1">
        <f t="array" ref="AA1677">_xlfn.IFS('Paraclinicos '!E1612="","",'Paraclinicos '!E1612="Oxigeno",2,'Paraclinicos '!E1612="Aire",0)</f>
        <v>2</v>
      </c>
    </row>
    <row r="1678" spans="1:27" x14ac:dyDescent="0.25">
      <c r="A1678">
        <f>'Paraclinicos '!A1613</f>
        <v>593</v>
      </c>
      <c r="B1678" s="3">
        <f>'Paraclinicos '!R1613</f>
        <v>44353</v>
      </c>
      <c r="C1678" cm="1">
        <f t="array" ref="C1678">_xlfn.IFS('Paraclinicos '!Q1613="","",'Paraclinicos '!Q1613&gt;60,3,'Paraclinicos '!Q1613&lt;=60,1)</f>
        <v>1</v>
      </c>
      <c r="D1678" t="str">
        <f>IFERROR(IF(INDEX('BD Demog para scores enalazar'!BC$2:BC$3000,MATCH(Formulas!A1678,'BD Demog para scores enalazar'!A$2:A$3000,0))=0,"SI","NO"),"")</f>
        <v>SI</v>
      </c>
      <c r="E1678" cm="1">
        <f t="array" ref="E1678">_xlfn.IFS(D1678="","",D1678="SI",4,D1678="NO",1)</f>
        <v>4</v>
      </c>
      <c r="F1678" cm="1">
        <f t="array" ref="F1678">_xlfn.IFS('Paraclinicos '!B1613="","",'Paraclinicos '!B1613&gt;1,1,'Paraclinicos '!B1613&lt;=1,3)</f>
        <v>1</v>
      </c>
      <c r="G1678" t="str" cm="1">
        <f t="array" ref="G1678">_xlfn.IFS('Paraclinicos '!D1613="","",AND('Paraclinicos '!D1613&gt;=250,'Paraclinicos '!D1613&lt;=500),2,'Paraclinicos '!D1613&gt;500,3,'Paraclinicos '!D1613&lt;250,1)</f>
        <v/>
      </c>
      <c r="H1678" s="50">
        <f t="shared" si="79"/>
        <v>6</v>
      </c>
      <c r="I1678" cm="1">
        <f t="array" ref="I1678">_xlfn.IFS('Paraclinicos '!Q1613="","",'Paraclinicos '!Q1613&gt;=65,1,'Paraclinicos '!Q1613&lt;65,0)</f>
        <v>0</v>
      </c>
      <c r="J1678" cm="1">
        <f t="array" ref="J1678">_xlfn.IFS('Paraclinicos '!I1613="","",'Paraclinicos '!I1613&gt;7,1,'Paraclinicos '!I1613&lt;=7,0)</f>
        <v>1</v>
      </c>
      <c r="K1678" cm="1">
        <f t="array" ref="K1678">_xlfn.IFS('Paraclinicos '!W1613="","",'Paraclinicos '!W1613&lt;=8,1,'Paraclinicos '!W1613&gt;8,0)</f>
        <v>1</v>
      </c>
      <c r="L1678" cm="1">
        <f t="array" ref="L1678">_xlfn.IFS('Paraclinicos '!S1613="","",'Paraclinicos '!S1613&gt;=30,1,'Paraclinicos '!S1613&lt;30,0)</f>
        <v>0</v>
      </c>
      <c r="M1678" cm="1">
        <f t="array" ref="M1678">_xlfn.IFS(OR('Paraclinicos '!T1613="",'Paraclinicos '!U1613=""),"",OR('Paraclinicos '!T1613&lt;=90,'Paraclinicos '!U1613&lt;=60),1,OR('Paraclinicos '!T1613&gt;90,'Paraclinicos '!U1613&gt;60),0)</f>
        <v>0</v>
      </c>
      <c r="N1678" s="45">
        <f t="shared" si="80"/>
        <v>4</v>
      </c>
      <c r="O1678" cm="1">
        <f t="array" ref="O1678">_xlfn.IFS(OR('Paraclinicos '!M1613="",'Paraclinicos '!N1613="",'Paraclinicos '!N1613=0),"",'Paraclinicos '!M1613/'Paraclinicos '!N1613&lt;100,4,'Paraclinicos '!M1613/'Paraclinicos '!N1613&lt;200,3,'Paraclinicos '!M1613/'Paraclinicos '!N1613&lt;300,2,'Paraclinicos '!M1613/'Paraclinicos '!N1613&lt;400,1,'Paraclinicos '!M1613/'Paraclinicos '!N1613&gt;=400,0)</f>
        <v>0</v>
      </c>
      <c r="P1678" cm="1">
        <f t="array" ref="P1678">_xlfn.IFS('Paraclinicos '!C1613="","",'Paraclinicos '!C1613&lt;20,4,'Paraclinicos '!C1613&lt;50,3,'Paraclinicos '!C1613&lt;100,2,'Paraclinicos '!C1613&lt;150,1,'Paraclinicos '!C1613&gt;150,0)</f>
        <v>0</v>
      </c>
      <c r="Q1678" cm="1">
        <f t="array" ref="Q1678">_xlfn.IFS('Paraclinicos '!O1613="","",'Paraclinicos '!O1613&lt;1.2,0,'Paraclinicos '!O1613&lt;2,1,'Paraclinicos '!O1613&lt;3.5,2,'Paraclinicos '!O1613&lt;5,3,'Paraclinicos '!O1613&gt;5,4)</f>
        <v>4</v>
      </c>
      <c r="R1678" cm="1">
        <f t="array" ref="R1678">_xlfn.IFS('Paraclinicos '!J1613="","",'Paraclinicos '!J1613&lt;1.2,0,'Paraclinicos '!J1613&lt;2,1,'Paraclinicos '!J1613&lt;6,2,'Paraclinicos '!J1613&lt;12,3,'Paraclinicos '!J1613&gt;=12,4)</f>
        <v>0</v>
      </c>
      <c r="S1678" cm="1">
        <f t="array" ref="S1678">_xlfn.IFS('Paraclinicos '!Y1613="","",'Paraclinicos '!Y1613&lt;70,1,'Paraclinicos '!Y1613&gt;=70,0)</f>
        <v>0</v>
      </c>
      <c r="T1678" cm="1">
        <f t="array" ref="T1678">_xlfn.IFS('Paraclinicos '!W1613="","",'Paraclinicos '!W1613&lt;6,4,'Paraclinicos '!W1613&lt;10,3,'Paraclinicos '!W1613&lt;13,2,'Paraclinicos '!W1613&lt;15,1,'Paraclinicos '!W1613=15,0)</f>
        <v>4</v>
      </c>
      <c r="U1678" s="54">
        <f t="shared" si="78"/>
        <v>8</v>
      </c>
      <c r="V1678" cm="1">
        <f t="array" ref="V1678">_xlfn.IFS('Paraclinicos '!S1613="","",OR('Paraclinicos '!S1613&lt;=8,'Paraclinicos '!S1613&gt;=25),3,'Paraclinicos '!S1613&lt;12,1,'Paraclinicos '!S1613&lt;21,0,'Paraclinicos '!S1613&lt;25,2)</f>
        <v>2</v>
      </c>
      <c r="W1678" t="str">
        <f>IFERROR(IF(INDEX('BD Demog para scores enalazar'!Y$2:'BD Demog para scores enalazar'!Y$3000,MATCH(Formulas!A1678,'BD Demog para scores enalazar'!A$2:'BD Demog para scores enalazar'!A$3000,0))=1,"SI","NO"),"")</f>
        <v>NO</v>
      </c>
      <c r="X1678" s="9" t="str">
        <f>IFERROR(IF(INDEX('BD Demog para scores enalazar'!AJ$2:'BD Demog para scores enalazar'!AJ$3000,MATCH(Formulas!A1678,'BD Demog para scores enalazar'!A$2:'BD Demog para scores enalazar'!A$3000,0))=1,"SI","NO"),"")</f>
        <v>SI</v>
      </c>
      <c r="Y1678" t="str" cm="1">
        <f t="array" ref="Y1678">IF(AND(W1678="NO",X1678="NO"),_xlfn.IFS('Paraclinicos '!K1613&lt;=91,3,'Paraclinicos '!K1613&lt;94,2,'Paraclinicos '!K1613&lt;96,1,'Paraclinicos '!K1613&gt;=96,0),"")</f>
        <v/>
      </c>
      <c r="Z1678" cm="1">
        <f t="array" ref="Z1678">IF(OR(W1678="SI",X1678="SI"),_xlfn.IFS(OR(AND('Paraclinicos '!K1614&lt;=83),AND('Paraclinicos '!K1614&gt;=97,AA1678=2)),3,OR(AND('Paraclinicos '!K1614&lt;=86),AND('Paraclinicos '!K1614&gt;=94,AA1678=2)),2,OR(AND('Paraclinicos '!K1614&lt;=88),AND('Paraclinicos '!K1614&gt;=92,AA1678=2)),1,OR(AND('Paraclinicos '!K1614&gt;=88,'Paraclinicos '!K1614&lt;=92),AND('Paraclinicos '!K1614&gt;=93,AA1678=0)),0),"")</f>
        <v>0</v>
      </c>
      <c r="AA1678" cm="1">
        <f t="array" ref="AA1678">_xlfn.IFS('Paraclinicos '!E1613="","",'Paraclinicos '!E1613="Oxigeno",2,'Paraclinicos '!E1613="Aire",0)</f>
        <v>2</v>
      </c>
    </row>
    <row r="1679" spans="1:27" x14ac:dyDescent="0.25">
      <c r="A1679">
        <f>'Paraclinicos '!A1614</f>
        <v>593</v>
      </c>
      <c r="B1679" s="3">
        <f>'Paraclinicos '!R1614</f>
        <v>44355</v>
      </c>
      <c r="C1679" cm="1">
        <f t="array" ref="C1679">_xlfn.IFS('Paraclinicos '!Q1614="","",'Paraclinicos '!Q1614&gt;60,3,'Paraclinicos '!Q1614&lt;=60,1)</f>
        <v>1</v>
      </c>
      <c r="D1679" t="str">
        <f>IFERROR(IF(INDEX('BD Demog para scores enalazar'!BC$2:BC$3000,MATCH(Formulas!A1679,'BD Demog para scores enalazar'!A$2:A$3000,0))=0,"SI","NO"),"")</f>
        <v>SI</v>
      </c>
      <c r="E1679" cm="1">
        <f t="array" ref="E1679">_xlfn.IFS(D1679="","",D1679="SI",4,D1679="NO",1)</f>
        <v>4</v>
      </c>
      <c r="F1679" cm="1">
        <f t="array" ref="F1679">_xlfn.IFS('Paraclinicos '!B1614="","",'Paraclinicos '!B1614&gt;1,1,'Paraclinicos '!B1614&lt;=1,3)</f>
        <v>1</v>
      </c>
      <c r="G1679" t="str" cm="1">
        <f t="array" ref="G1679">_xlfn.IFS('Paraclinicos '!D1614="","",AND('Paraclinicos '!D1614&gt;=250,'Paraclinicos '!D1614&lt;=500),2,'Paraclinicos '!D1614&gt;500,3,'Paraclinicos '!D1614&lt;250,1)</f>
        <v/>
      </c>
      <c r="H1679" s="50">
        <f t="shared" si="79"/>
        <v>6</v>
      </c>
      <c r="I1679" cm="1">
        <f t="array" ref="I1679">_xlfn.IFS('Paraclinicos '!Q1614="","",'Paraclinicos '!Q1614&gt;=65,1,'Paraclinicos '!Q1614&lt;65,0)</f>
        <v>0</v>
      </c>
      <c r="J1679" cm="1">
        <f t="array" ref="J1679">_xlfn.IFS('Paraclinicos '!I1614="","",'Paraclinicos '!I1614&gt;7,1,'Paraclinicos '!I1614&lt;=7,0)</f>
        <v>1</v>
      </c>
      <c r="K1679" cm="1">
        <f t="array" ref="K1679">_xlfn.IFS('Paraclinicos '!W1614="","",'Paraclinicos '!W1614&lt;=8,1,'Paraclinicos '!W1614&gt;8,0)</f>
        <v>1</v>
      </c>
      <c r="L1679" cm="1">
        <f t="array" ref="L1679">_xlfn.IFS('Paraclinicos '!S1614="","",'Paraclinicos '!S1614&gt;=30,1,'Paraclinicos '!S1614&lt;30,0)</f>
        <v>0</v>
      </c>
      <c r="M1679" cm="1">
        <f t="array" ref="M1679">_xlfn.IFS(OR('Paraclinicos '!T1614="",'Paraclinicos '!U1614=""),"",OR('Paraclinicos '!T1614&lt;=90,'Paraclinicos '!U1614&lt;=60),1,OR('Paraclinicos '!T1614&gt;90,'Paraclinicos '!U1614&gt;60),0)</f>
        <v>1</v>
      </c>
      <c r="N1679" s="45">
        <f t="shared" si="80"/>
        <v>5</v>
      </c>
      <c r="O1679" cm="1">
        <f t="array" ref="O1679">_xlfn.IFS(OR('Paraclinicos '!M1614="",'Paraclinicos '!N1614="",'Paraclinicos '!N1614=0),"",'Paraclinicos '!M1614/'Paraclinicos '!N1614&lt;100,4,'Paraclinicos '!M1614/'Paraclinicos '!N1614&lt;200,3,'Paraclinicos '!M1614/'Paraclinicos '!N1614&lt;300,2,'Paraclinicos '!M1614/'Paraclinicos '!N1614&lt;400,1,'Paraclinicos '!M1614/'Paraclinicos '!N1614&gt;=400,0)</f>
        <v>2</v>
      </c>
      <c r="P1679" cm="1">
        <f t="array" ref="P1679">_xlfn.IFS('Paraclinicos '!C1614="","",'Paraclinicos '!C1614&lt;20,4,'Paraclinicos '!C1614&lt;50,3,'Paraclinicos '!C1614&lt;100,2,'Paraclinicos '!C1614&lt;150,1,'Paraclinicos '!C1614&gt;150,0)</f>
        <v>0</v>
      </c>
      <c r="Q1679" cm="1">
        <f t="array" ref="Q1679">_xlfn.IFS('Paraclinicos '!O1614="","",'Paraclinicos '!O1614&lt;1.2,0,'Paraclinicos '!O1614&lt;2,1,'Paraclinicos '!O1614&lt;3.5,2,'Paraclinicos '!O1614&lt;5,3,'Paraclinicos '!O1614&gt;5,4)</f>
        <v>3</v>
      </c>
      <c r="R1679" cm="1">
        <f t="array" ref="R1679">_xlfn.IFS('Paraclinicos '!J1614="","",'Paraclinicos '!J1614&lt;1.2,0,'Paraclinicos '!J1614&lt;2,1,'Paraclinicos '!J1614&lt;6,2,'Paraclinicos '!J1614&lt;12,3,'Paraclinicos '!J1614&gt;=12,4)</f>
        <v>0</v>
      </c>
      <c r="S1679" cm="1">
        <f t="array" ref="S1679">_xlfn.IFS('Paraclinicos '!Y1614="","",'Paraclinicos '!Y1614&lt;70,1,'Paraclinicos '!Y1614&gt;=70,0)</f>
        <v>0</v>
      </c>
      <c r="T1679" cm="1">
        <f t="array" ref="T1679">_xlfn.IFS('Paraclinicos '!W1614="","",'Paraclinicos '!W1614&lt;6,4,'Paraclinicos '!W1614&lt;10,3,'Paraclinicos '!W1614&lt;13,2,'Paraclinicos '!W1614&lt;15,1,'Paraclinicos '!W1614=15,0)</f>
        <v>4</v>
      </c>
      <c r="U1679" s="54">
        <f t="shared" si="78"/>
        <v>9</v>
      </c>
      <c r="V1679" cm="1">
        <f t="array" ref="V1679">_xlfn.IFS('Paraclinicos '!S1614="","",OR('Paraclinicos '!S1614&lt;=8,'Paraclinicos '!S1614&gt;=25),3,'Paraclinicos '!S1614&lt;12,1,'Paraclinicos '!S1614&lt;21,0,'Paraclinicos '!S1614&lt;25,2)</f>
        <v>2</v>
      </c>
      <c r="W1679" t="str">
        <f>IFERROR(IF(INDEX('BD Demog para scores enalazar'!Y$2:'BD Demog para scores enalazar'!Y$3000,MATCH(Formulas!A1679,'BD Demog para scores enalazar'!A$2:'BD Demog para scores enalazar'!A$3000,0))=1,"SI","NO"),"")</f>
        <v>NO</v>
      </c>
      <c r="X1679" s="9" t="str">
        <f>IFERROR(IF(INDEX('BD Demog para scores enalazar'!AJ$2:'BD Demog para scores enalazar'!AJ$3000,MATCH(Formulas!A1679,'BD Demog para scores enalazar'!A$2:'BD Demog para scores enalazar'!A$3000,0))=1,"SI","NO"),"")</f>
        <v>SI</v>
      </c>
      <c r="Y1679" t="str" cm="1">
        <f t="array" ref="Y1679">IF(AND(W1679="NO",X1679="NO"),_xlfn.IFS('Paraclinicos '!K1614&lt;=91,3,'Paraclinicos '!K1614&lt;94,2,'Paraclinicos '!K1614&lt;96,1,'Paraclinicos '!K1614&gt;=96,0),"")</f>
        <v/>
      </c>
      <c r="Z1679" cm="1">
        <f t="array" ref="Z1679">IF(OR(W1679="SI",X1679="SI"),_xlfn.IFS(OR(AND('Paraclinicos '!K1615&lt;=83),AND('Paraclinicos '!K1615&gt;=97,AA1679=2)),3,OR(AND('Paraclinicos '!K1615&lt;=86),AND('Paraclinicos '!K1615&gt;=94,AA1679=2)),2,OR(AND('Paraclinicos '!K1615&lt;=88),AND('Paraclinicos '!K1615&gt;=92,AA1679=2)),1,OR(AND('Paraclinicos '!K1615&gt;=88,'Paraclinicos '!K1615&lt;=92),AND('Paraclinicos '!K1615&gt;=93,AA1679=0)),0),"")</f>
        <v>0</v>
      </c>
      <c r="AA1679" cm="1">
        <f t="array" ref="AA1679">_xlfn.IFS('Paraclinicos '!E1614="","",'Paraclinicos '!E1614="Oxigeno",2,'Paraclinicos '!E1614="Aire",0)</f>
        <v>2</v>
      </c>
    </row>
    <row r="1680" spans="1:27" x14ac:dyDescent="0.25">
      <c r="A1680">
        <f>'Paraclinicos '!A1615</f>
        <v>593</v>
      </c>
      <c r="B1680" s="3">
        <f>'Paraclinicos '!R1615</f>
        <v>44356</v>
      </c>
      <c r="C1680" cm="1">
        <f t="array" ref="C1680">_xlfn.IFS('Paraclinicos '!Q1615="","",'Paraclinicos '!Q1615&gt;60,3,'Paraclinicos '!Q1615&lt;=60,1)</f>
        <v>1</v>
      </c>
      <c r="D1680" t="str">
        <f>IFERROR(IF(INDEX('BD Demog para scores enalazar'!BC$2:BC$3000,MATCH(Formulas!A1680,'BD Demog para scores enalazar'!A$2:A$3000,0))=0,"SI","NO"),"")</f>
        <v>SI</v>
      </c>
      <c r="E1680" cm="1">
        <f t="array" ref="E1680">_xlfn.IFS(D1680="","",D1680="SI",4,D1680="NO",1)</f>
        <v>4</v>
      </c>
      <c r="F1680" cm="1">
        <f t="array" ref="F1680">_xlfn.IFS('Paraclinicos '!B1615="","",'Paraclinicos '!B1615&gt;1,1,'Paraclinicos '!B1615&lt;=1,3)</f>
        <v>1</v>
      </c>
      <c r="G1680" t="str" cm="1">
        <f t="array" ref="G1680">_xlfn.IFS('Paraclinicos '!D1615="","",AND('Paraclinicos '!D1615&gt;=250,'Paraclinicos '!D1615&lt;=500),2,'Paraclinicos '!D1615&gt;500,3,'Paraclinicos '!D1615&lt;250,1)</f>
        <v/>
      </c>
      <c r="H1680" s="50">
        <f t="shared" si="79"/>
        <v>6</v>
      </c>
      <c r="I1680" cm="1">
        <f t="array" ref="I1680">_xlfn.IFS('Paraclinicos '!Q1615="","",'Paraclinicos '!Q1615&gt;=65,1,'Paraclinicos '!Q1615&lt;65,0)</f>
        <v>0</v>
      </c>
      <c r="J1680" cm="1">
        <f t="array" ref="J1680">_xlfn.IFS('Paraclinicos '!I1615="","",'Paraclinicos '!I1615&gt;7,1,'Paraclinicos '!I1615&lt;=7,0)</f>
        <v>1</v>
      </c>
      <c r="K1680" cm="1">
        <f t="array" ref="K1680">_xlfn.IFS('Paraclinicos '!W1615="","",'Paraclinicos '!W1615&lt;=8,1,'Paraclinicos '!W1615&gt;8,0)</f>
        <v>0</v>
      </c>
      <c r="L1680" cm="1">
        <f t="array" ref="L1680">_xlfn.IFS('Paraclinicos '!S1615="","",'Paraclinicos '!S1615&gt;=30,1,'Paraclinicos '!S1615&lt;30,0)</f>
        <v>0</v>
      </c>
      <c r="M1680" cm="1">
        <f t="array" ref="M1680">_xlfn.IFS(OR('Paraclinicos '!T1615="",'Paraclinicos '!U1615=""),"",OR('Paraclinicos '!T1615&lt;=90,'Paraclinicos '!U1615&lt;=60),1,OR('Paraclinicos '!T1615&gt;90,'Paraclinicos '!U1615&gt;60),0)</f>
        <v>0</v>
      </c>
      <c r="N1680" s="45">
        <f t="shared" si="80"/>
        <v>4</v>
      </c>
      <c r="O1680" cm="1">
        <f t="array" ref="O1680">_xlfn.IFS(OR('Paraclinicos '!M1615="",'Paraclinicos '!N1615="",'Paraclinicos '!N1615=0),"",'Paraclinicos '!M1615/'Paraclinicos '!N1615&lt;100,4,'Paraclinicos '!M1615/'Paraclinicos '!N1615&lt;200,3,'Paraclinicos '!M1615/'Paraclinicos '!N1615&lt;300,2,'Paraclinicos '!M1615/'Paraclinicos '!N1615&lt;400,1,'Paraclinicos '!M1615/'Paraclinicos '!N1615&gt;=400,0)</f>
        <v>2</v>
      </c>
      <c r="P1680" cm="1">
        <f t="array" ref="P1680">_xlfn.IFS('Paraclinicos '!C1615="","",'Paraclinicos '!C1615&lt;20,4,'Paraclinicos '!C1615&lt;50,3,'Paraclinicos '!C1615&lt;100,2,'Paraclinicos '!C1615&lt;150,1,'Paraclinicos '!C1615&gt;150,0)</f>
        <v>0</v>
      </c>
      <c r="Q1680" cm="1">
        <f t="array" ref="Q1680">_xlfn.IFS('Paraclinicos '!O1615="","",'Paraclinicos '!O1615&lt;1.2,0,'Paraclinicos '!O1615&lt;2,1,'Paraclinicos '!O1615&lt;3.5,2,'Paraclinicos '!O1615&lt;5,3,'Paraclinicos '!O1615&gt;5,4)</f>
        <v>3</v>
      </c>
      <c r="R1680" t="str" cm="1">
        <f t="array" ref="R1680">_xlfn.IFS('Paraclinicos '!J1615="","",'Paraclinicos '!J1615&lt;1.2,0,'Paraclinicos '!J1615&lt;2,1,'Paraclinicos '!J1615&lt;6,2,'Paraclinicos '!J1615&lt;12,3,'Paraclinicos '!J1615&gt;=12,4)</f>
        <v/>
      </c>
      <c r="S1680" cm="1">
        <f t="array" ref="S1680">_xlfn.IFS('Paraclinicos '!Y1615="","",'Paraclinicos '!Y1615&lt;70,1,'Paraclinicos '!Y1615&gt;=70,0)</f>
        <v>0</v>
      </c>
      <c r="T1680" cm="1">
        <f t="array" ref="T1680">_xlfn.IFS('Paraclinicos '!W1615="","",'Paraclinicos '!W1615&lt;6,4,'Paraclinicos '!W1615&lt;10,3,'Paraclinicos '!W1615&lt;13,2,'Paraclinicos '!W1615&lt;15,1,'Paraclinicos '!W1615=15,0)</f>
        <v>2</v>
      </c>
      <c r="U1680" s="54">
        <f t="shared" si="78"/>
        <v>7</v>
      </c>
      <c r="V1680" cm="1">
        <f t="array" ref="V1680">_xlfn.IFS('Paraclinicos '!S1615="","",OR('Paraclinicos '!S1615&lt;=8,'Paraclinicos '!S1615&gt;=25),3,'Paraclinicos '!S1615&lt;12,1,'Paraclinicos '!S1615&lt;21,0,'Paraclinicos '!S1615&lt;25,2)</f>
        <v>2</v>
      </c>
      <c r="W1680" t="str">
        <f>IFERROR(IF(INDEX('BD Demog para scores enalazar'!Y$2:'BD Demog para scores enalazar'!Y$3000,MATCH(Formulas!A1680,'BD Demog para scores enalazar'!A$2:'BD Demog para scores enalazar'!A$3000,0))=1,"SI","NO"),"")</f>
        <v>NO</v>
      </c>
      <c r="X1680" s="9" t="str">
        <f>IFERROR(IF(INDEX('BD Demog para scores enalazar'!AJ$2:'BD Demog para scores enalazar'!AJ$3000,MATCH(Formulas!A1680,'BD Demog para scores enalazar'!A$2:'BD Demog para scores enalazar'!A$3000,0))=1,"SI","NO"),"")</f>
        <v>SI</v>
      </c>
      <c r="Y1680" t="str" cm="1">
        <f t="array" ref="Y1680">IF(AND(W1680="NO",X1680="NO"),_xlfn.IFS('Paraclinicos '!K1615&lt;=91,3,'Paraclinicos '!K1615&lt;94,2,'Paraclinicos '!K1615&lt;96,1,'Paraclinicos '!K1615&gt;=96,0),"")</f>
        <v/>
      </c>
      <c r="Z1680" cm="1">
        <f t="array" ref="Z1680">IF(OR(W1680="SI",X1680="SI"),_xlfn.IFS(OR(AND('Paraclinicos '!K1616&lt;=83),AND('Paraclinicos '!K1616&gt;=97,AA1680=2)),3,OR(AND('Paraclinicos '!K1616&lt;=86),AND('Paraclinicos '!K1616&gt;=94,AA1680=2)),2,OR(AND('Paraclinicos '!K1616&lt;=88),AND('Paraclinicos '!K1616&gt;=92,AA1680=2)),1,OR(AND('Paraclinicos '!K1616&gt;=88,'Paraclinicos '!K1616&lt;=92),AND('Paraclinicos '!K1616&gt;=93,AA1680=0)),0),"")</f>
        <v>0</v>
      </c>
      <c r="AA1680" cm="1">
        <f t="array" ref="AA1680">_xlfn.IFS('Paraclinicos '!E1615="","",'Paraclinicos '!E1615="Oxigeno",2,'Paraclinicos '!E1615="Aire",0)</f>
        <v>2</v>
      </c>
    </row>
    <row r="1681" spans="1:27" x14ac:dyDescent="0.25">
      <c r="A1681">
        <f>'Paraclinicos '!A1616</f>
        <v>593</v>
      </c>
      <c r="B1681" s="3">
        <f>'Paraclinicos '!R1616</f>
        <v>44357</v>
      </c>
      <c r="C1681" cm="1">
        <f t="array" ref="C1681">_xlfn.IFS('Paraclinicos '!Q1616="","",'Paraclinicos '!Q1616&gt;60,3,'Paraclinicos '!Q1616&lt;=60,1)</f>
        <v>1</v>
      </c>
      <c r="D1681" t="str">
        <f>IFERROR(IF(INDEX('BD Demog para scores enalazar'!BC$2:BC$3000,MATCH(Formulas!A1681,'BD Demog para scores enalazar'!A$2:A$3000,0))=0,"SI","NO"),"")</f>
        <v>SI</v>
      </c>
      <c r="E1681" cm="1">
        <f t="array" ref="E1681">_xlfn.IFS(D1681="","",D1681="SI",4,D1681="NO",1)</f>
        <v>4</v>
      </c>
      <c r="F1681" cm="1">
        <f t="array" ref="F1681">_xlfn.IFS('Paraclinicos '!B1616="","",'Paraclinicos '!B1616&gt;1,1,'Paraclinicos '!B1616&lt;=1,3)</f>
        <v>1</v>
      </c>
      <c r="G1681" t="str" cm="1">
        <f t="array" ref="G1681">_xlfn.IFS('Paraclinicos '!D1616="","",AND('Paraclinicos '!D1616&gt;=250,'Paraclinicos '!D1616&lt;=500),2,'Paraclinicos '!D1616&gt;500,3,'Paraclinicos '!D1616&lt;250,1)</f>
        <v/>
      </c>
      <c r="H1681" s="50">
        <f t="shared" si="79"/>
        <v>6</v>
      </c>
      <c r="I1681" cm="1">
        <f t="array" ref="I1681">_xlfn.IFS('Paraclinicos '!Q1616="","",'Paraclinicos '!Q1616&gt;=65,1,'Paraclinicos '!Q1616&lt;65,0)</f>
        <v>0</v>
      </c>
      <c r="J1681" cm="1">
        <f t="array" ref="J1681">_xlfn.IFS('Paraclinicos '!I1616="","",'Paraclinicos '!I1616&gt;7,1,'Paraclinicos '!I1616&lt;=7,0)</f>
        <v>1</v>
      </c>
      <c r="K1681" cm="1">
        <f t="array" ref="K1681">_xlfn.IFS('Paraclinicos '!W1616="","",'Paraclinicos '!W1616&lt;=8,1,'Paraclinicos '!W1616&gt;8,0)</f>
        <v>1</v>
      </c>
      <c r="L1681" cm="1">
        <f t="array" ref="L1681">_xlfn.IFS('Paraclinicos '!S1616="","",'Paraclinicos '!S1616&gt;=30,1,'Paraclinicos '!S1616&lt;30,0)</f>
        <v>0</v>
      </c>
      <c r="M1681" cm="1">
        <f t="array" ref="M1681">_xlfn.IFS(OR('Paraclinicos '!T1616="",'Paraclinicos '!U1616=""),"",OR('Paraclinicos '!T1616&lt;=90,'Paraclinicos '!U1616&lt;=60),1,OR('Paraclinicos '!T1616&gt;90,'Paraclinicos '!U1616&gt;60),0)</f>
        <v>0</v>
      </c>
      <c r="N1681" s="45">
        <f t="shared" si="80"/>
        <v>3</v>
      </c>
      <c r="O1681" cm="1">
        <f t="array" ref="O1681">_xlfn.IFS(OR('Paraclinicos '!M1616="",'Paraclinicos '!N1616="",'Paraclinicos '!N1616=0),"",'Paraclinicos '!M1616/'Paraclinicos '!N1616&lt;100,4,'Paraclinicos '!M1616/'Paraclinicos '!N1616&lt;200,3,'Paraclinicos '!M1616/'Paraclinicos '!N1616&lt;300,2,'Paraclinicos '!M1616/'Paraclinicos '!N1616&lt;400,1,'Paraclinicos '!M1616/'Paraclinicos '!N1616&gt;=400,0)</f>
        <v>1</v>
      </c>
      <c r="P1681" cm="1">
        <f t="array" ref="P1681">_xlfn.IFS('Paraclinicos '!C1616="","",'Paraclinicos '!C1616&lt;20,4,'Paraclinicos '!C1616&lt;50,3,'Paraclinicos '!C1616&lt;100,2,'Paraclinicos '!C1616&lt;150,1,'Paraclinicos '!C1616&gt;150,0)</f>
        <v>0</v>
      </c>
      <c r="Q1681" cm="1">
        <f t="array" ref="Q1681">_xlfn.IFS('Paraclinicos '!O1616="","",'Paraclinicos '!O1616&lt;1.2,0,'Paraclinicos '!O1616&lt;2,1,'Paraclinicos '!O1616&lt;3.5,2,'Paraclinicos '!O1616&lt;5,3,'Paraclinicos '!O1616&gt;5,4)</f>
        <v>3</v>
      </c>
      <c r="R1681" t="str" cm="1">
        <f t="array" ref="R1681">_xlfn.IFS('Paraclinicos '!J1616="","",'Paraclinicos '!J1616&lt;1.2,0,'Paraclinicos '!J1616&lt;2,1,'Paraclinicos '!J1616&lt;6,2,'Paraclinicos '!J1616&lt;12,3,'Paraclinicos '!J1616&gt;=12,4)</f>
        <v/>
      </c>
      <c r="S1681" cm="1">
        <f t="array" ref="S1681">_xlfn.IFS('Paraclinicos '!Y1616="","",'Paraclinicos '!Y1616&lt;70,1,'Paraclinicos '!Y1616&gt;=70,0)</f>
        <v>0</v>
      </c>
      <c r="T1681" cm="1">
        <f t="array" ref="T1681">_xlfn.IFS('Paraclinicos '!W1616="","",'Paraclinicos '!W1616&lt;6,4,'Paraclinicos '!W1616&lt;10,3,'Paraclinicos '!W1616&lt;13,2,'Paraclinicos '!W1616&lt;15,1,'Paraclinicos '!W1616=15,0)</f>
        <v>4</v>
      </c>
      <c r="U1681" s="54">
        <f t="shared" si="78"/>
        <v>8</v>
      </c>
      <c r="V1681" cm="1">
        <f t="array" ref="V1681">_xlfn.IFS('Paraclinicos '!S1616="","",OR('Paraclinicos '!S1616&lt;=8,'Paraclinicos '!S1616&gt;=25),3,'Paraclinicos '!S1616&lt;12,1,'Paraclinicos '!S1616&lt;21,0,'Paraclinicos '!S1616&lt;25,2)</f>
        <v>0</v>
      </c>
      <c r="W1681" t="str">
        <f>IFERROR(IF(INDEX('BD Demog para scores enalazar'!Y$2:'BD Demog para scores enalazar'!Y$3000,MATCH(Formulas!A1681,'BD Demog para scores enalazar'!A$2:'BD Demog para scores enalazar'!A$3000,0))=1,"SI","NO"),"")</f>
        <v>NO</v>
      </c>
      <c r="X1681" s="9" t="str">
        <f>IFERROR(IF(INDEX('BD Demog para scores enalazar'!AJ$2:'BD Demog para scores enalazar'!AJ$3000,MATCH(Formulas!A1681,'BD Demog para scores enalazar'!A$2:'BD Demog para scores enalazar'!A$3000,0))=1,"SI","NO"),"")</f>
        <v>SI</v>
      </c>
      <c r="Y1681" t="str" cm="1">
        <f t="array" ref="Y1681">IF(AND(W1681="NO",X1681="NO"),_xlfn.IFS('Paraclinicos '!K1616&lt;=91,3,'Paraclinicos '!K1616&lt;94,2,'Paraclinicos '!K1616&lt;96,1,'Paraclinicos '!K1616&gt;=96,0),"")</f>
        <v/>
      </c>
      <c r="Z1681" cm="1">
        <f t="array" ref="Z1681">IF(OR(W1681="SI",X1681="SI"),_xlfn.IFS(OR(AND('Paraclinicos '!K1617&lt;=83),AND('Paraclinicos '!K1617&gt;=97,AA1681=2)),3,OR(AND('Paraclinicos '!K1617&lt;=86),AND('Paraclinicos '!K1617&gt;=94,AA1681=2)),2,OR(AND('Paraclinicos '!K1617&lt;=88),AND('Paraclinicos '!K1617&gt;=92,AA1681=2)),1,OR(AND('Paraclinicos '!K1617&gt;=88,'Paraclinicos '!K1617&lt;=92),AND('Paraclinicos '!K1617&gt;=93,AA1681=0)),0),"")</f>
        <v>2</v>
      </c>
      <c r="AA1681" cm="1">
        <f t="array" ref="AA1681">_xlfn.IFS('Paraclinicos '!E1616="","",'Paraclinicos '!E1616="Oxigeno",2,'Paraclinicos '!E1616="Aire",0)</f>
        <v>2</v>
      </c>
    </row>
    <row r="1682" spans="1:27" x14ac:dyDescent="0.25">
      <c r="A1682">
        <f>'Paraclinicos '!A1617</f>
        <v>593</v>
      </c>
      <c r="B1682" s="3">
        <f>'Paraclinicos '!R1617</f>
        <v>44358</v>
      </c>
      <c r="C1682" cm="1">
        <f t="array" ref="C1682">_xlfn.IFS('Paraclinicos '!Q1617="","",'Paraclinicos '!Q1617&gt;60,3,'Paraclinicos '!Q1617&lt;=60,1)</f>
        <v>1</v>
      </c>
      <c r="D1682" t="str">
        <f>IFERROR(IF(INDEX('BD Demog para scores enalazar'!BC$2:BC$3000,MATCH(Formulas!A1682,'BD Demog para scores enalazar'!A$2:A$3000,0))=0,"SI","NO"),"")</f>
        <v>SI</v>
      </c>
      <c r="E1682" cm="1">
        <f t="array" ref="E1682">_xlfn.IFS(D1682="","",D1682="SI",4,D1682="NO",1)</f>
        <v>4</v>
      </c>
      <c r="F1682" cm="1">
        <f t="array" ref="F1682">_xlfn.IFS('Paraclinicos '!B1617="","",'Paraclinicos '!B1617&gt;1,1,'Paraclinicos '!B1617&lt;=1,3)</f>
        <v>1</v>
      </c>
      <c r="G1682" t="str" cm="1">
        <f t="array" ref="G1682">_xlfn.IFS('Paraclinicos '!D1617="","",AND('Paraclinicos '!D1617&gt;=250,'Paraclinicos '!D1617&lt;=500),2,'Paraclinicos '!D1617&gt;500,3,'Paraclinicos '!D1617&lt;250,1)</f>
        <v/>
      </c>
      <c r="H1682" s="50">
        <f t="shared" si="79"/>
        <v>6</v>
      </c>
      <c r="I1682" cm="1">
        <f t="array" ref="I1682">_xlfn.IFS('Paraclinicos '!Q1617="","",'Paraclinicos '!Q1617&gt;=65,1,'Paraclinicos '!Q1617&lt;65,0)</f>
        <v>0</v>
      </c>
      <c r="J1682" cm="1">
        <f t="array" ref="J1682">_xlfn.IFS('Paraclinicos '!I1617="","",'Paraclinicos '!I1617&gt;7,1,'Paraclinicos '!I1617&lt;=7,0)</f>
        <v>1</v>
      </c>
      <c r="K1682" cm="1">
        <f t="array" ref="K1682">_xlfn.IFS('Paraclinicos '!W1617="","",'Paraclinicos '!W1617&lt;=8,1,'Paraclinicos '!W1617&gt;8,0)</f>
        <v>0</v>
      </c>
      <c r="L1682" cm="1">
        <f t="array" ref="L1682">_xlfn.IFS('Paraclinicos '!S1617="","",'Paraclinicos '!S1617&gt;=30,1,'Paraclinicos '!S1617&lt;30,0)</f>
        <v>1</v>
      </c>
      <c r="M1682" cm="1">
        <f t="array" ref="M1682">_xlfn.IFS(OR('Paraclinicos '!T1617="",'Paraclinicos '!U1617=""),"",OR('Paraclinicos '!T1617&lt;=90,'Paraclinicos '!U1617&lt;=60),1,OR('Paraclinicos '!T1617&gt;90,'Paraclinicos '!U1617&gt;60),0)</f>
        <v>1</v>
      </c>
      <c r="N1682" s="45">
        <f t="shared" si="80"/>
        <v>5</v>
      </c>
      <c r="O1682" cm="1">
        <f t="array" ref="O1682">_xlfn.IFS(OR('Paraclinicos '!M1617="",'Paraclinicos '!N1617="",'Paraclinicos '!N1617=0),"",'Paraclinicos '!M1617/'Paraclinicos '!N1617&lt;100,4,'Paraclinicos '!M1617/'Paraclinicos '!N1617&lt;200,3,'Paraclinicos '!M1617/'Paraclinicos '!N1617&lt;300,2,'Paraclinicos '!M1617/'Paraclinicos '!N1617&lt;400,1,'Paraclinicos '!M1617/'Paraclinicos '!N1617&gt;=400,0)</f>
        <v>2</v>
      </c>
      <c r="P1682" cm="1">
        <f t="array" ref="P1682">_xlfn.IFS('Paraclinicos '!C1617="","",'Paraclinicos '!C1617&lt;20,4,'Paraclinicos '!C1617&lt;50,3,'Paraclinicos '!C1617&lt;100,2,'Paraclinicos '!C1617&lt;150,1,'Paraclinicos '!C1617&gt;150,0)</f>
        <v>0</v>
      </c>
      <c r="Q1682" cm="1">
        <f t="array" ref="Q1682">_xlfn.IFS('Paraclinicos '!O1617="","",'Paraclinicos '!O1617&lt;1.2,0,'Paraclinicos '!O1617&lt;2,1,'Paraclinicos '!O1617&lt;3.5,2,'Paraclinicos '!O1617&lt;5,3,'Paraclinicos '!O1617&gt;5,4)</f>
        <v>2</v>
      </c>
      <c r="R1682" t="str" cm="1">
        <f t="array" ref="R1682">_xlfn.IFS('Paraclinicos '!J1617="","",'Paraclinicos '!J1617&lt;1.2,0,'Paraclinicos '!J1617&lt;2,1,'Paraclinicos '!J1617&lt;6,2,'Paraclinicos '!J1617&lt;12,3,'Paraclinicos '!J1617&gt;=12,4)</f>
        <v/>
      </c>
      <c r="S1682" cm="1">
        <f t="array" ref="S1682">_xlfn.IFS('Paraclinicos '!Y1617="","",'Paraclinicos '!Y1617&lt;70,1,'Paraclinicos '!Y1617&gt;=70,0)</f>
        <v>0</v>
      </c>
      <c r="T1682" cm="1">
        <f t="array" ref="T1682">_xlfn.IFS('Paraclinicos '!W1617="","",'Paraclinicos '!W1617&lt;6,4,'Paraclinicos '!W1617&lt;10,3,'Paraclinicos '!W1617&lt;13,2,'Paraclinicos '!W1617&lt;15,1,'Paraclinicos '!W1617=15,0)</f>
        <v>2</v>
      </c>
      <c r="U1682" s="54">
        <f t="shared" si="78"/>
        <v>6</v>
      </c>
      <c r="V1682" cm="1">
        <f t="array" ref="V1682">_xlfn.IFS('Paraclinicos '!S1617="","",OR('Paraclinicos '!S1617&lt;=8,'Paraclinicos '!S1617&gt;=25),3,'Paraclinicos '!S1617&lt;12,1,'Paraclinicos '!S1617&lt;21,0,'Paraclinicos '!S1617&lt;25,2)</f>
        <v>3</v>
      </c>
      <c r="W1682" t="str">
        <f>IFERROR(IF(INDEX('BD Demog para scores enalazar'!Y$2:'BD Demog para scores enalazar'!Y$3000,MATCH(Formulas!A1682,'BD Demog para scores enalazar'!A$2:'BD Demog para scores enalazar'!A$3000,0))=1,"SI","NO"),"")</f>
        <v>NO</v>
      </c>
      <c r="X1682" s="9" t="str">
        <f>IFERROR(IF(INDEX('BD Demog para scores enalazar'!AJ$2:'BD Demog para scores enalazar'!AJ$3000,MATCH(Formulas!A1682,'BD Demog para scores enalazar'!A$2:'BD Demog para scores enalazar'!A$3000,0))=1,"SI","NO"),"")</f>
        <v>SI</v>
      </c>
      <c r="Y1682" t="str" cm="1">
        <f t="array" ref="Y1682">IF(AND(W1682="NO",X1682="NO"),_xlfn.IFS('Paraclinicos '!K1617&lt;=91,3,'Paraclinicos '!K1617&lt;94,2,'Paraclinicos '!K1617&lt;96,1,'Paraclinicos '!K1617&gt;=96,0),"")</f>
        <v/>
      </c>
      <c r="Z1682" cm="1">
        <f t="array" ref="Z1682">IF(OR(W1682="SI",X1682="SI"),_xlfn.IFS(OR(AND('Paraclinicos '!K1618&lt;=83),AND('Paraclinicos '!K1618&gt;=97,AA1682=2)),3,OR(AND('Paraclinicos '!K1618&lt;=86),AND('Paraclinicos '!K1618&gt;=94,AA1682=2)),2,OR(AND('Paraclinicos '!K1618&lt;=88),AND('Paraclinicos '!K1618&gt;=92,AA1682=2)),1,OR(AND('Paraclinicos '!K1618&gt;=88,'Paraclinicos '!K1618&lt;=92),AND('Paraclinicos '!K1618&gt;=93,AA1682=0)),0),"")</f>
        <v>2</v>
      </c>
      <c r="AA1682" cm="1">
        <f t="array" ref="AA1682">_xlfn.IFS('Paraclinicos '!E1617="","",'Paraclinicos '!E1617="Oxigeno",2,'Paraclinicos '!E1617="Aire",0)</f>
        <v>2</v>
      </c>
    </row>
    <row r="1683" spans="1:27" x14ac:dyDescent="0.25">
      <c r="A1683">
        <f>'Paraclinicos '!A1618</f>
        <v>593</v>
      </c>
      <c r="B1683" s="3">
        <f>'Paraclinicos '!R1618</f>
        <v>44359</v>
      </c>
      <c r="C1683" cm="1">
        <f t="array" ref="C1683">_xlfn.IFS('Paraclinicos '!Q1618="","",'Paraclinicos '!Q1618&gt;60,3,'Paraclinicos '!Q1618&lt;=60,1)</f>
        <v>1</v>
      </c>
      <c r="D1683" t="str">
        <f>IFERROR(IF(INDEX('BD Demog para scores enalazar'!BC$2:BC$3000,MATCH(Formulas!A1683,'BD Demog para scores enalazar'!A$2:A$3000,0))=0,"SI","NO"),"")</f>
        <v>SI</v>
      </c>
      <c r="E1683" cm="1">
        <f t="array" ref="E1683">_xlfn.IFS(D1683="","",D1683="SI",4,D1683="NO",1)</f>
        <v>4</v>
      </c>
      <c r="F1683" cm="1">
        <f t="array" ref="F1683">_xlfn.IFS('Paraclinicos '!B1618="","",'Paraclinicos '!B1618&gt;1,1,'Paraclinicos '!B1618&lt;=1,3)</f>
        <v>3</v>
      </c>
      <c r="G1683" t="str" cm="1">
        <f t="array" ref="G1683">_xlfn.IFS('Paraclinicos '!D1618="","",AND('Paraclinicos '!D1618&gt;=250,'Paraclinicos '!D1618&lt;=500),2,'Paraclinicos '!D1618&gt;500,3,'Paraclinicos '!D1618&lt;250,1)</f>
        <v/>
      </c>
      <c r="H1683" s="50">
        <f t="shared" si="79"/>
        <v>8</v>
      </c>
      <c r="I1683" cm="1">
        <f t="array" ref="I1683">_xlfn.IFS('Paraclinicos '!Q1618="","",'Paraclinicos '!Q1618&gt;=65,1,'Paraclinicos '!Q1618&lt;65,0)</f>
        <v>0</v>
      </c>
      <c r="J1683" cm="1">
        <f t="array" ref="J1683">_xlfn.IFS('Paraclinicos '!I1618="","",'Paraclinicos '!I1618&gt;7,1,'Paraclinicos '!I1618&lt;=7,0)</f>
        <v>1</v>
      </c>
      <c r="K1683" cm="1">
        <f t="array" ref="K1683">_xlfn.IFS('Paraclinicos '!W1618="","",'Paraclinicos '!W1618&lt;=8,1,'Paraclinicos '!W1618&gt;8,0)</f>
        <v>1</v>
      </c>
      <c r="L1683" cm="1">
        <f t="array" ref="L1683">_xlfn.IFS('Paraclinicos '!S1618="","",'Paraclinicos '!S1618&gt;=30,1,'Paraclinicos '!S1618&lt;30,0)</f>
        <v>0</v>
      </c>
      <c r="M1683" cm="1">
        <f t="array" ref="M1683">_xlfn.IFS(OR('Paraclinicos '!T1618="",'Paraclinicos '!U1618=""),"",OR('Paraclinicos '!T1618&lt;=90,'Paraclinicos '!U1618&lt;=60),1,OR('Paraclinicos '!T1618&gt;90,'Paraclinicos '!U1618&gt;60),0)</f>
        <v>1</v>
      </c>
      <c r="N1683" s="45">
        <f t="shared" si="80"/>
        <v>6</v>
      </c>
      <c r="O1683" cm="1">
        <f t="array" ref="O1683">_xlfn.IFS(OR('Paraclinicos '!M1618="",'Paraclinicos '!N1618="",'Paraclinicos '!N1618=0),"",'Paraclinicos '!M1618/'Paraclinicos '!N1618&lt;100,4,'Paraclinicos '!M1618/'Paraclinicos '!N1618&lt;200,3,'Paraclinicos '!M1618/'Paraclinicos '!N1618&lt;300,2,'Paraclinicos '!M1618/'Paraclinicos '!N1618&lt;400,1,'Paraclinicos '!M1618/'Paraclinicos '!N1618&gt;=400,0)</f>
        <v>0</v>
      </c>
      <c r="P1683" cm="1">
        <f t="array" ref="P1683">_xlfn.IFS('Paraclinicos '!C1618="","",'Paraclinicos '!C1618&lt;20,4,'Paraclinicos '!C1618&lt;50,3,'Paraclinicos '!C1618&lt;100,2,'Paraclinicos '!C1618&lt;150,1,'Paraclinicos '!C1618&gt;150,0)</f>
        <v>1</v>
      </c>
      <c r="Q1683" cm="1">
        <f t="array" ref="Q1683">_xlfn.IFS('Paraclinicos '!O1618="","",'Paraclinicos '!O1618&lt;1.2,0,'Paraclinicos '!O1618&lt;2,1,'Paraclinicos '!O1618&lt;3.5,2,'Paraclinicos '!O1618&lt;5,3,'Paraclinicos '!O1618&gt;5,4)</f>
        <v>3</v>
      </c>
      <c r="R1683" t="str" cm="1">
        <f t="array" ref="R1683">_xlfn.IFS('Paraclinicos '!J1618="","",'Paraclinicos '!J1618&lt;1.2,0,'Paraclinicos '!J1618&lt;2,1,'Paraclinicos '!J1618&lt;6,2,'Paraclinicos '!J1618&lt;12,3,'Paraclinicos '!J1618&gt;=12,4)</f>
        <v/>
      </c>
      <c r="S1683" cm="1">
        <f t="array" ref="S1683">_xlfn.IFS('Paraclinicos '!Y1618="","",'Paraclinicos '!Y1618&lt;70,1,'Paraclinicos '!Y1618&gt;=70,0)</f>
        <v>1</v>
      </c>
      <c r="T1683" cm="1">
        <f t="array" ref="T1683">_xlfn.IFS('Paraclinicos '!W1618="","",'Paraclinicos '!W1618&lt;6,4,'Paraclinicos '!W1618&lt;10,3,'Paraclinicos '!W1618&lt;13,2,'Paraclinicos '!W1618&lt;15,1,'Paraclinicos '!W1618=15,0)</f>
        <v>4</v>
      </c>
      <c r="U1683" s="54">
        <f t="shared" si="78"/>
        <v>9</v>
      </c>
      <c r="V1683" cm="1">
        <f t="array" ref="V1683">_xlfn.IFS('Paraclinicos '!S1618="","",OR('Paraclinicos '!S1618&lt;=8,'Paraclinicos '!S1618&gt;=25),3,'Paraclinicos '!S1618&lt;12,1,'Paraclinicos '!S1618&lt;21,0,'Paraclinicos '!S1618&lt;25,2)</f>
        <v>0</v>
      </c>
      <c r="W1683" t="str">
        <f>IFERROR(IF(INDEX('BD Demog para scores enalazar'!Y$2:'BD Demog para scores enalazar'!Y$3000,MATCH(Formulas!A1683,'BD Demog para scores enalazar'!A$2:'BD Demog para scores enalazar'!A$3000,0))=1,"SI","NO"),"")</f>
        <v>NO</v>
      </c>
      <c r="X1683" s="9" t="str">
        <f>IFERROR(IF(INDEX('BD Demog para scores enalazar'!AJ$2:'BD Demog para scores enalazar'!AJ$3000,MATCH(Formulas!A1683,'BD Demog para scores enalazar'!A$2:'BD Demog para scores enalazar'!A$3000,0))=1,"SI","NO"),"")</f>
        <v>SI</v>
      </c>
      <c r="Y1683" t="str" cm="1">
        <f t="array" ref="Y1683">IF(AND(W1683="NO",X1683="NO"),_xlfn.IFS('Paraclinicos '!K1618&lt;=91,3,'Paraclinicos '!K1618&lt;94,2,'Paraclinicos '!K1618&lt;96,1,'Paraclinicos '!K1618&gt;=96,0),"")</f>
        <v/>
      </c>
      <c r="Z1683" cm="1">
        <f t="array" ref="Z1683">IF(OR(W1683="SI",X1683="SI"),_xlfn.IFS(OR(AND('Paraclinicos '!K1619&lt;=83),AND('Paraclinicos '!K1619&gt;=97,AA1683=2)),3,OR(AND('Paraclinicos '!K1619&lt;=86),AND('Paraclinicos '!K1619&gt;=94,AA1683=2)),2,OR(AND('Paraclinicos '!K1619&lt;=88),AND('Paraclinicos '!K1619&gt;=92,AA1683=2)),1,OR(AND('Paraclinicos '!K1619&gt;=88,'Paraclinicos '!K1619&lt;=92),AND('Paraclinicos '!K1619&gt;=93,AA1683=0)),0),"")</f>
        <v>0</v>
      </c>
      <c r="AA1683" cm="1">
        <f t="array" ref="AA1683">_xlfn.IFS('Paraclinicos '!E1618="","",'Paraclinicos '!E1618="Oxigeno",2,'Paraclinicos '!E1618="Aire",0)</f>
        <v>2</v>
      </c>
    </row>
    <row r="1684" spans="1:27" x14ac:dyDescent="0.25">
      <c r="A1684">
        <f>'Paraclinicos '!A1619</f>
        <v>594</v>
      </c>
      <c r="B1684" s="3">
        <f>'Paraclinicos '!R1619</f>
        <v>44204</v>
      </c>
      <c r="C1684" cm="1">
        <f t="array" ref="C1684">_xlfn.IFS('Paraclinicos '!Q1619="","",'Paraclinicos '!Q1619&gt;60,3,'Paraclinicos '!Q1619&lt;=60,1)</f>
        <v>3</v>
      </c>
      <c r="D1684" t="str">
        <f>IFERROR(IF(INDEX('BD Demog para scores enalazar'!BC$2:BC$3000,MATCH(Formulas!A1684,'BD Demog para scores enalazar'!A$2:A$3000,0))=0,"SI","NO"),"")</f>
        <v>SI</v>
      </c>
      <c r="E1684" cm="1">
        <f t="array" ref="E1684">_xlfn.IFS(D1684="","",D1684="SI",4,D1684="NO",1)</f>
        <v>4</v>
      </c>
      <c r="F1684" cm="1">
        <f t="array" ref="F1684">_xlfn.IFS('Paraclinicos '!B1619="","",'Paraclinicos '!B1619&gt;1,1,'Paraclinicos '!B1619&lt;=1,3)</f>
        <v>3</v>
      </c>
      <c r="G1684" cm="1">
        <f t="array" ref="G1684">_xlfn.IFS('Paraclinicos '!D1619="","",AND('Paraclinicos '!D1619&gt;=250,'Paraclinicos '!D1619&lt;=500),2,'Paraclinicos '!D1619&gt;500,3,'Paraclinicos '!D1619&lt;250,1)</f>
        <v>2</v>
      </c>
      <c r="H1684" s="50">
        <f t="shared" si="79"/>
        <v>12</v>
      </c>
      <c r="I1684" cm="1">
        <f t="array" ref="I1684">_xlfn.IFS('Paraclinicos '!Q1619="","",'Paraclinicos '!Q1619&gt;=65,1,'Paraclinicos '!Q1619&lt;65,0)</f>
        <v>1</v>
      </c>
      <c r="J1684" cm="1">
        <f t="array" ref="J1684">_xlfn.IFS('Paraclinicos '!I1619="","",'Paraclinicos '!I1619&gt;7,1,'Paraclinicos '!I1619&lt;=7,0)</f>
        <v>1</v>
      </c>
      <c r="K1684" cm="1">
        <f t="array" ref="K1684">_xlfn.IFS('Paraclinicos '!W1619="","",'Paraclinicos '!W1619&lt;=8,1,'Paraclinicos '!W1619&gt;8,0)</f>
        <v>1</v>
      </c>
      <c r="L1684" cm="1">
        <f t="array" ref="L1684">_xlfn.IFS('Paraclinicos '!S1619="","",'Paraclinicos '!S1619&gt;=30,1,'Paraclinicos '!S1619&lt;30,0)</f>
        <v>0</v>
      </c>
      <c r="M1684" cm="1">
        <f t="array" ref="M1684">_xlfn.IFS(OR('Paraclinicos '!T1619="",'Paraclinicos '!U1619=""),"",OR('Paraclinicos '!T1619&lt;=90,'Paraclinicos '!U1619&lt;=60),1,OR('Paraclinicos '!T1619&gt;90,'Paraclinicos '!U1619&gt;60),0)</f>
        <v>0</v>
      </c>
      <c r="N1684" s="45">
        <f t="shared" si="80"/>
        <v>5</v>
      </c>
      <c r="O1684" cm="1">
        <f t="array" ref="O1684">_xlfn.IFS(OR('Paraclinicos '!M1619="",'Paraclinicos '!N1619="",'Paraclinicos '!N1619=0),"",'Paraclinicos '!M1619/'Paraclinicos '!N1619&lt;100,4,'Paraclinicos '!M1619/'Paraclinicos '!N1619&lt;200,3,'Paraclinicos '!M1619/'Paraclinicos '!N1619&lt;300,2,'Paraclinicos '!M1619/'Paraclinicos '!N1619&lt;400,1,'Paraclinicos '!M1619/'Paraclinicos '!N1619&gt;=400,0)</f>
        <v>2</v>
      </c>
      <c r="P1684" cm="1">
        <f t="array" ref="P1684">_xlfn.IFS('Paraclinicos '!C1619="","",'Paraclinicos '!C1619&lt;20,4,'Paraclinicos '!C1619&lt;50,3,'Paraclinicos '!C1619&lt;100,2,'Paraclinicos '!C1619&lt;150,1,'Paraclinicos '!C1619&gt;150,0)</f>
        <v>0</v>
      </c>
      <c r="Q1684" cm="1">
        <f t="array" ref="Q1684">_xlfn.IFS('Paraclinicos '!O1619="","",'Paraclinicos '!O1619&lt;1.2,0,'Paraclinicos '!O1619&lt;2,1,'Paraclinicos '!O1619&lt;3.5,2,'Paraclinicos '!O1619&lt;5,3,'Paraclinicos '!O1619&gt;5,4)</f>
        <v>1</v>
      </c>
      <c r="R1684" cm="1">
        <f t="array" ref="R1684">_xlfn.IFS('Paraclinicos '!J1619="","",'Paraclinicos '!J1619&lt;1.2,0,'Paraclinicos '!J1619&lt;2,1,'Paraclinicos '!J1619&lt;6,2,'Paraclinicos '!J1619&lt;12,3,'Paraclinicos '!J1619&gt;=12,4)</f>
        <v>0</v>
      </c>
      <c r="S1684" cm="1">
        <f t="array" ref="S1684">_xlfn.IFS('Paraclinicos '!Y1619="","",'Paraclinicos '!Y1619&lt;70,1,'Paraclinicos '!Y1619&gt;=70,0)</f>
        <v>0</v>
      </c>
      <c r="T1684" cm="1">
        <f t="array" ref="T1684">_xlfn.IFS('Paraclinicos '!W1619="","",'Paraclinicos '!W1619&lt;6,4,'Paraclinicos '!W1619&lt;10,3,'Paraclinicos '!W1619&lt;13,2,'Paraclinicos '!W1619&lt;15,1,'Paraclinicos '!W1619=15,0)</f>
        <v>4</v>
      </c>
      <c r="U1684" s="54">
        <f t="shared" si="78"/>
        <v>7</v>
      </c>
      <c r="V1684" cm="1">
        <f t="array" ref="V1684">_xlfn.IFS('Paraclinicos '!S1619="","",OR('Paraclinicos '!S1619&lt;=8,'Paraclinicos '!S1619&gt;=25),3,'Paraclinicos '!S1619&lt;12,1,'Paraclinicos '!S1619&lt;21,0,'Paraclinicos '!S1619&lt;25,2)</f>
        <v>0</v>
      </c>
      <c r="W1684" t="str">
        <f>IFERROR(IF(INDEX('BD Demog para scores enalazar'!Y$2:'BD Demog para scores enalazar'!Y$3000,MATCH(Formulas!A1684,'BD Demog para scores enalazar'!A$2:'BD Demog para scores enalazar'!A$3000,0))=1,"SI","NO"),"")</f>
        <v>NO</v>
      </c>
      <c r="X1684" s="9" t="str">
        <f>IFERROR(IF(INDEX('BD Demog para scores enalazar'!AJ$2:'BD Demog para scores enalazar'!AJ$3000,MATCH(Formulas!A1684,'BD Demog para scores enalazar'!A$2:'BD Demog para scores enalazar'!A$3000,0))=1,"SI","NO"),"")</f>
        <v>NO</v>
      </c>
      <c r="Y1684" cm="1">
        <f t="array" ref="Y1684">IF(AND(W1684="NO",X1684="NO"),_xlfn.IFS('Paraclinicos '!K1619&lt;=91,3,'Paraclinicos '!K1619&lt;94,2,'Paraclinicos '!K1619&lt;96,1,'Paraclinicos '!K1619&gt;=96,0),"")</f>
        <v>3</v>
      </c>
      <c r="Z1684" t="str" cm="1">
        <f t="array" ref="Z1684">IF(OR(W1684="SI",X1684="SI"),_xlfn.IFS(OR(AND('Paraclinicos '!K1620&lt;=83),AND('Paraclinicos '!K1620&gt;=97,AA1684=2)),3,OR(AND('Paraclinicos '!K1620&lt;=86),AND('Paraclinicos '!K1620&gt;=94,AA1684=2)),2,OR(AND('Paraclinicos '!K1620&lt;=88),AND('Paraclinicos '!K1620&gt;=92,AA1684=2)),1,OR(AND('Paraclinicos '!K1620&gt;=88,'Paraclinicos '!K1620&lt;=92),AND('Paraclinicos '!K1620&gt;=93,AA1684=0)),0),"")</f>
        <v/>
      </c>
      <c r="AA1684" cm="1">
        <f t="array" ref="AA1684">_xlfn.IFS('Paraclinicos '!E1619="","",'Paraclinicos '!E1619="Oxigeno",2,'Paraclinicos '!E1619="Aire",0)</f>
        <v>2</v>
      </c>
    </row>
    <row r="1685" spans="1:27" x14ac:dyDescent="0.25">
      <c r="A1685">
        <f>'Paraclinicos '!A1620</f>
        <v>594</v>
      </c>
      <c r="B1685" s="3">
        <f>'Paraclinicos '!R1620</f>
        <v>44205</v>
      </c>
      <c r="C1685" cm="1">
        <f t="array" ref="C1685">_xlfn.IFS('Paraclinicos '!Q1620="","",'Paraclinicos '!Q1620&gt;60,3,'Paraclinicos '!Q1620&lt;=60,1)</f>
        <v>3</v>
      </c>
      <c r="D1685" t="str">
        <f>IFERROR(IF(INDEX('BD Demog para scores enalazar'!BC$2:BC$3000,MATCH(Formulas!A1685,'BD Demog para scores enalazar'!A$2:A$3000,0))=0,"SI","NO"),"")</f>
        <v>SI</v>
      </c>
      <c r="E1685" cm="1">
        <f t="array" ref="E1685">_xlfn.IFS(D1685="","",D1685="SI",4,D1685="NO",1)</f>
        <v>4</v>
      </c>
      <c r="F1685" cm="1">
        <f t="array" ref="F1685">_xlfn.IFS('Paraclinicos '!B1620="","",'Paraclinicos '!B1620&gt;1,1,'Paraclinicos '!B1620&lt;=1,3)</f>
        <v>3</v>
      </c>
      <c r="G1685" cm="1">
        <f t="array" ref="G1685">_xlfn.IFS('Paraclinicos '!D1620="","",AND('Paraclinicos '!D1620&gt;=250,'Paraclinicos '!D1620&lt;=500),2,'Paraclinicos '!D1620&gt;500,3,'Paraclinicos '!D1620&lt;250,1)</f>
        <v>2</v>
      </c>
      <c r="H1685" s="50">
        <f t="shared" si="79"/>
        <v>12</v>
      </c>
      <c r="I1685" cm="1">
        <f t="array" ref="I1685">_xlfn.IFS('Paraclinicos '!Q1620="","",'Paraclinicos '!Q1620&gt;=65,1,'Paraclinicos '!Q1620&lt;65,0)</f>
        <v>1</v>
      </c>
      <c r="J1685" cm="1">
        <f t="array" ref="J1685">_xlfn.IFS('Paraclinicos '!I1620="","",'Paraclinicos '!I1620&gt;7,1,'Paraclinicos '!I1620&lt;=7,0)</f>
        <v>1</v>
      </c>
      <c r="K1685" cm="1">
        <f t="array" ref="K1685">_xlfn.IFS('Paraclinicos '!W1620="","",'Paraclinicos '!W1620&lt;=8,1,'Paraclinicos '!W1620&gt;8,0)</f>
        <v>1</v>
      </c>
      <c r="L1685" cm="1">
        <f t="array" ref="L1685">_xlfn.IFS('Paraclinicos '!S1620="","",'Paraclinicos '!S1620&gt;=30,1,'Paraclinicos '!S1620&lt;30,0)</f>
        <v>0</v>
      </c>
      <c r="M1685" cm="1">
        <f t="array" ref="M1685">_xlfn.IFS(OR('Paraclinicos '!T1620="",'Paraclinicos '!U1620=""),"",OR('Paraclinicos '!T1620&lt;=90,'Paraclinicos '!U1620&lt;=60),1,OR('Paraclinicos '!T1620&gt;90,'Paraclinicos '!U1620&gt;60),0)</f>
        <v>0</v>
      </c>
      <c r="N1685" s="45">
        <f t="shared" si="80"/>
        <v>4</v>
      </c>
      <c r="O1685" cm="1">
        <f t="array" ref="O1685">_xlfn.IFS(OR('Paraclinicos '!M1620="",'Paraclinicos '!N1620="",'Paraclinicos '!N1620=0),"",'Paraclinicos '!M1620/'Paraclinicos '!N1620&lt;100,4,'Paraclinicos '!M1620/'Paraclinicos '!N1620&lt;200,3,'Paraclinicos '!M1620/'Paraclinicos '!N1620&lt;300,2,'Paraclinicos '!M1620/'Paraclinicos '!N1620&lt;400,1,'Paraclinicos '!M1620/'Paraclinicos '!N1620&gt;=400,0)</f>
        <v>0</v>
      </c>
      <c r="P1685" cm="1">
        <f t="array" ref="P1685">_xlfn.IFS('Paraclinicos '!C1620="","",'Paraclinicos '!C1620&lt;20,4,'Paraclinicos '!C1620&lt;50,3,'Paraclinicos '!C1620&lt;100,2,'Paraclinicos '!C1620&lt;150,1,'Paraclinicos '!C1620&gt;150,0)</f>
        <v>0</v>
      </c>
      <c r="Q1685" cm="1">
        <f t="array" ref="Q1685">_xlfn.IFS('Paraclinicos '!O1620="","",'Paraclinicos '!O1620&lt;1.2,0,'Paraclinicos '!O1620&lt;2,1,'Paraclinicos '!O1620&lt;3.5,2,'Paraclinicos '!O1620&lt;5,3,'Paraclinicos '!O1620&gt;5,4)</f>
        <v>1</v>
      </c>
      <c r="R1685" cm="1">
        <f t="array" ref="R1685">_xlfn.IFS('Paraclinicos '!J1620="","",'Paraclinicos '!J1620&lt;1.2,0,'Paraclinicos '!J1620&lt;2,1,'Paraclinicos '!J1620&lt;6,2,'Paraclinicos '!J1620&lt;12,3,'Paraclinicos '!J1620&gt;=12,4)</f>
        <v>0</v>
      </c>
      <c r="S1685" cm="1">
        <f t="array" ref="S1685">_xlfn.IFS('Paraclinicos '!Y1620="","",'Paraclinicos '!Y1620&lt;70,1,'Paraclinicos '!Y1620&gt;=70,0)</f>
        <v>0</v>
      </c>
      <c r="T1685" cm="1">
        <f t="array" ref="T1685">_xlfn.IFS('Paraclinicos '!W1620="","",'Paraclinicos '!W1620&lt;6,4,'Paraclinicos '!W1620&lt;10,3,'Paraclinicos '!W1620&lt;13,2,'Paraclinicos '!W1620&lt;15,1,'Paraclinicos '!W1620=15,0)</f>
        <v>4</v>
      </c>
      <c r="U1685" s="54">
        <f t="shared" si="78"/>
        <v>5</v>
      </c>
      <c r="V1685" cm="1">
        <f t="array" ref="V1685">_xlfn.IFS('Paraclinicos '!S1620="","",OR('Paraclinicos '!S1620&lt;=8,'Paraclinicos '!S1620&gt;=25),3,'Paraclinicos '!S1620&lt;12,1,'Paraclinicos '!S1620&lt;21,0,'Paraclinicos '!S1620&lt;25,2)</f>
        <v>2</v>
      </c>
      <c r="W1685" t="str">
        <f>IFERROR(IF(INDEX('BD Demog para scores enalazar'!Y$2:'BD Demog para scores enalazar'!Y$3000,MATCH(Formulas!A1685,'BD Demog para scores enalazar'!A$2:'BD Demog para scores enalazar'!A$3000,0))=1,"SI","NO"),"")</f>
        <v>NO</v>
      </c>
      <c r="X1685" s="9" t="str">
        <f>IFERROR(IF(INDEX('BD Demog para scores enalazar'!AJ$2:'BD Demog para scores enalazar'!AJ$3000,MATCH(Formulas!A1685,'BD Demog para scores enalazar'!A$2:'BD Demog para scores enalazar'!A$3000,0))=1,"SI","NO"),"")</f>
        <v>NO</v>
      </c>
      <c r="Y1685" cm="1">
        <f t="array" ref="Y1685">IF(AND(W1685="NO",X1685="NO"),_xlfn.IFS('Paraclinicos '!K1620&lt;=91,3,'Paraclinicos '!K1620&lt;94,2,'Paraclinicos '!K1620&lt;96,1,'Paraclinicos '!K1620&gt;=96,0),"")</f>
        <v>0</v>
      </c>
      <c r="Z1685" t="str" cm="1">
        <f t="array" ref="Z1685">IF(OR(W1685="SI",X1685="SI"),_xlfn.IFS(OR(AND('Paraclinicos '!K1621&lt;=83),AND('Paraclinicos '!K1621&gt;=97,AA1685=2)),3,OR(AND('Paraclinicos '!K1621&lt;=86),AND('Paraclinicos '!K1621&gt;=94,AA1685=2)),2,OR(AND('Paraclinicos '!K1621&lt;=88),AND('Paraclinicos '!K1621&gt;=92,AA1685=2)),1,OR(AND('Paraclinicos '!K1621&gt;=88,'Paraclinicos '!K1621&lt;=92),AND('Paraclinicos '!K1621&gt;=93,AA1685=0)),0),"")</f>
        <v/>
      </c>
      <c r="AA1685" cm="1">
        <f t="array" ref="AA1685">_xlfn.IFS('Paraclinicos '!E1620="","",'Paraclinicos '!E1620="Oxigeno",2,'Paraclinicos '!E1620="Aire",0)</f>
        <v>2</v>
      </c>
    </row>
    <row r="1686" spans="1:27" x14ac:dyDescent="0.25">
      <c r="A1686">
        <f>'Paraclinicos '!A1621</f>
        <v>594</v>
      </c>
      <c r="B1686" s="3">
        <f>'Paraclinicos '!R1621</f>
        <v>44206</v>
      </c>
      <c r="C1686" cm="1">
        <f t="array" ref="C1686">_xlfn.IFS('Paraclinicos '!Q1621="","",'Paraclinicos '!Q1621&gt;60,3,'Paraclinicos '!Q1621&lt;=60,1)</f>
        <v>3</v>
      </c>
      <c r="D1686" t="str">
        <f>IFERROR(IF(INDEX('BD Demog para scores enalazar'!BC$2:BC$3000,MATCH(Formulas!A1686,'BD Demog para scores enalazar'!A$2:A$3000,0))=0,"SI","NO"),"")</f>
        <v>SI</v>
      </c>
      <c r="E1686" cm="1">
        <f t="array" ref="E1686">_xlfn.IFS(D1686="","",D1686="SI",4,D1686="NO",1)</f>
        <v>4</v>
      </c>
      <c r="F1686" cm="1">
        <f t="array" ref="F1686">_xlfn.IFS('Paraclinicos '!B1621="","",'Paraclinicos '!B1621&gt;1,1,'Paraclinicos '!B1621&lt;=1,3)</f>
        <v>3</v>
      </c>
      <c r="G1686" t="str" cm="1">
        <f t="array" ref="G1686">_xlfn.IFS('Paraclinicos '!D1621="","",AND('Paraclinicos '!D1621&gt;=250,'Paraclinicos '!D1621&lt;=500),2,'Paraclinicos '!D1621&gt;500,3,'Paraclinicos '!D1621&lt;250,1)</f>
        <v/>
      </c>
      <c r="H1686" s="50">
        <f t="shared" si="79"/>
        <v>10</v>
      </c>
      <c r="I1686" cm="1">
        <f t="array" ref="I1686">_xlfn.IFS('Paraclinicos '!Q1621="","",'Paraclinicos '!Q1621&gt;=65,1,'Paraclinicos '!Q1621&lt;65,0)</f>
        <v>1</v>
      </c>
      <c r="J1686" t="str" cm="1">
        <f t="array" ref="J1686">_xlfn.IFS('Paraclinicos '!I1621="","",'Paraclinicos '!I1621&gt;7,1,'Paraclinicos '!I1621&lt;=7,0)</f>
        <v/>
      </c>
      <c r="K1686" cm="1">
        <f t="array" ref="K1686">_xlfn.IFS('Paraclinicos '!W1621="","",'Paraclinicos '!W1621&lt;=8,1,'Paraclinicos '!W1621&gt;8,0)</f>
        <v>1</v>
      </c>
      <c r="L1686" cm="1">
        <f t="array" ref="L1686">_xlfn.IFS('Paraclinicos '!S1621="","",'Paraclinicos '!S1621&gt;=30,1,'Paraclinicos '!S1621&lt;30,0)</f>
        <v>0</v>
      </c>
      <c r="M1686" cm="1">
        <f t="array" ref="M1686">_xlfn.IFS(OR('Paraclinicos '!T1621="",'Paraclinicos '!U1621=""),"",OR('Paraclinicos '!T1621&lt;=90,'Paraclinicos '!U1621&lt;=60),1,OR('Paraclinicos '!T1621&gt;90,'Paraclinicos '!U1621&gt;60),0)</f>
        <v>0</v>
      </c>
      <c r="N1686" s="45">
        <f t="shared" si="80"/>
        <v>3</v>
      </c>
      <c r="O1686" cm="1">
        <f t="array" ref="O1686">_xlfn.IFS(OR('Paraclinicos '!M1621="",'Paraclinicos '!N1621="",'Paraclinicos '!N1621=0),"",'Paraclinicos '!M1621/'Paraclinicos '!N1621&lt;100,4,'Paraclinicos '!M1621/'Paraclinicos '!N1621&lt;200,3,'Paraclinicos '!M1621/'Paraclinicos '!N1621&lt;300,2,'Paraclinicos '!M1621/'Paraclinicos '!N1621&lt;400,1,'Paraclinicos '!M1621/'Paraclinicos '!N1621&gt;=400,0)</f>
        <v>2</v>
      </c>
      <c r="P1686" cm="1">
        <f t="array" ref="P1686">_xlfn.IFS('Paraclinicos '!C1621="","",'Paraclinicos '!C1621&lt;20,4,'Paraclinicos '!C1621&lt;50,3,'Paraclinicos '!C1621&lt;100,2,'Paraclinicos '!C1621&lt;150,1,'Paraclinicos '!C1621&gt;150,0)</f>
        <v>0</v>
      </c>
      <c r="Q1686" cm="1">
        <f t="array" ref="Q1686">_xlfn.IFS('Paraclinicos '!O1621="","",'Paraclinicos '!O1621&lt;1.2,0,'Paraclinicos '!O1621&lt;2,1,'Paraclinicos '!O1621&lt;3.5,2,'Paraclinicos '!O1621&lt;5,3,'Paraclinicos '!O1621&gt;5,4)</f>
        <v>1</v>
      </c>
      <c r="R1686" cm="1">
        <f t="array" ref="R1686">_xlfn.IFS('Paraclinicos '!J1621="","",'Paraclinicos '!J1621&lt;1.2,0,'Paraclinicos '!J1621&lt;2,1,'Paraclinicos '!J1621&lt;6,2,'Paraclinicos '!J1621&lt;12,3,'Paraclinicos '!J1621&gt;=12,4)</f>
        <v>0</v>
      </c>
      <c r="S1686" cm="1">
        <f t="array" ref="S1686">_xlfn.IFS('Paraclinicos '!Y1621="","",'Paraclinicos '!Y1621&lt;70,1,'Paraclinicos '!Y1621&gt;=70,0)</f>
        <v>0</v>
      </c>
      <c r="T1686" cm="1">
        <f t="array" ref="T1686">_xlfn.IFS('Paraclinicos '!W1621="","",'Paraclinicos '!W1621&lt;6,4,'Paraclinicos '!W1621&lt;10,3,'Paraclinicos '!W1621&lt;13,2,'Paraclinicos '!W1621&lt;15,1,'Paraclinicos '!W1621=15,0)</f>
        <v>4</v>
      </c>
      <c r="U1686" s="54">
        <f t="shared" si="78"/>
        <v>7</v>
      </c>
      <c r="V1686" cm="1">
        <f t="array" ref="V1686">_xlfn.IFS('Paraclinicos '!S1621="","",OR('Paraclinicos '!S1621&lt;=8,'Paraclinicos '!S1621&gt;=25),3,'Paraclinicos '!S1621&lt;12,1,'Paraclinicos '!S1621&lt;21,0,'Paraclinicos '!S1621&lt;25,2)</f>
        <v>2</v>
      </c>
      <c r="W1686" t="str">
        <f>IFERROR(IF(INDEX('BD Demog para scores enalazar'!Y$2:'BD Demog para scores enalazar'!Y$3000,MATCH(Formulas!A1686,'BD Demog para scores enalazar'!A$2:'BD Demog para scores enalazar'!A$3000,0))=1,"SI","NO"),"")</f>
        <v>NO</v>
      </c>
      <c r="X1686" s="9" t="str">
        <f>IFERROR(IF(INDEX('BD Demog para scores enalazar'!AJ$2:'BD Demog para scores enalazar'!AJ$3000,MATCH(Formulas!A1686,'BD Demog para scores enalazar'!A$2:'BD Demog para scores enalazar'!A$3000,0))=1,"SI","NO"),"")</f>
        <v>NO</v>
      </c>
      <c r="Y1686" cm="1">
        <f t="array" ref="Y1686">IF(AND(W1686="NO",X1686="NO"),_xlfn.IFS('Paraclinicos '!K1621&lt;=91,3,'Paraclinicos '!K1621&lt;94,2,'Paraclinicos '!K1621&lt;96,1,'Paraclinicos '!K1621&gt;=96,0),"")</f>
        <v>3</v>
      </c>
      <c r="Z1686" t="str" cm="1">
        <f t="array" ref="Z1686">IF(OR(W1686="SI",X1686="SI"),_xlfn.IFS(OR(AND('Paraclinicos '!K1622&lt;=83),AND('Paraclinicos '!K1622&gt;=97,AA1686=2)),3,OR(AND('Paraclinicos '!K1622&lt;=86),AND('Paraclinicos '!K1622&gt;=94,AA1686=2)),2,OR(AND('Paraclinicos '!K1622&lt;=88),AND('Paraclinicos '!K1622&gt;=92,AA1686=2)),1,OR(AND('Paraclinicos '!K1622&gt;=88,'Paraclinicos '!K1622&lt;=92),AND('Paraclinicos '!K1622&gt;=93,AA1686=0)),0),"")</f>
        <v/>
      </c>
      <c r="AA1686" cm="1">
        <f t="array" ref="AA1686">_xlfn.IFS('Paraclinicos '!E1621="","",'Paraclinicos '!E1621="Oxigeno",2,'Paraclinicos '!E1621="Aire",0)</f>
        <v>2</v>
      </c>
    </row>
    <row r="1687" spans="1:27" x14ac:dyDescent="0.25">
      <c r="A1687">
        <f>'Paraclinicos '!A1622</f>
        <v>594</v>
      </c>
      <c r="B1687" s="3">
        <f>'Paraclinicos '!R1622</f>
        <v>44207</v>
      </c>
      <c r="C1687" cm="1">
        <f t="array" ref="C1687">_xlfn.IFS('Paraclinicos '!Q1622="","",'Paraclinicos '!Q1622&gt;60,3,'Paraclinicos '!Q1622&lt;=60,1)</f>
        <v>3</v>
      </c>
      <c r="D1687" t="str">
        <f>IFERROR(IF(INDEX('BD Demog para scores enalazar'!BC$2:BC$3000,MATCH(Formulas!A1687,'BD Demog para scores enalazar'!A$2:A$3000,0))=0,"SI","NO"),"")</f>
        <v>SI</v>
      </c>
      <c r="E1687" cm="1">
        <f t="array" ref="E1687">_xlfn.IFS(D1687="","",D1687="SI",4,D1687="NO",1)</f>
        <v>4</v>
      </c>
      <c r="F1687" cm="1">
        <f t="array" ref="F1687">_xlfn.IFS('Paraclinicos '!B1622="","",'Paraclinicos '!B1622&gt;1,1,'Paraclinicos '!B1622&lt;=1,3)</f>
        <v>3</v>
      </c>
      <c r="G1687" t="str" cm="1">
        <f t="array" ref="G1687">_xlfn.IFS('Paraclinicos '!D1622="","",AND('Paraclinicos '!D1622&gt;=250,'Paraclinicos '!D1622&lt;=500),2,'Paraclinicos '!D1622&gt;500,3,'Paraclinicos '!D1622&lt;250,1)</f>
        <v/>
      </c>
      <c r="H1687" s="50">
        <f t="shared" si="79"/>
        <v>10</v>
      </c>
      <c r="I1687" cm="1">
        <f t="array" ref="I1687">_xlfn.IFS('Paraclinicos '!Q1622="","",'Paraclinicos '!Q1622&gt;=65,1,'Paraclinicos '!Q1622&lt;65,0)</f>
        <v>1</v>
      </c>
      <c r="J1687" cm="1">
        <f t="array" ref="J1687">_xlfn.IFS('Paraclinicos '!I1622="","",'Paraclinicos '!I1622&gt;7,1,'Paraclinicos '!I1622&lt;=7,0)</f>
        <v>1</v>
      </c>
      <c r="K1687" cm="1">
        <f t="array" ref="K1687">_xlfn.IFS('Paraclinicos '!W1622="","",'Paraclinicos '!W1622&lt;=8,1,'Paraclinicos '!W1622&gt;8,0)</f>
        <v>0</v>
      </c>
      <c r="L1687" cm="1">
        <f t="array" ref="L1687">_xlfn.IFS('Paraclinicos '!S1622="","",'Paraclinicos '!S1622&gt;=30,1,'Paraclinicos '!S1622&lt;30,0)</f>
        <v>0</v>
      </c>
      <c r="M1687" cm="1">
        <f t="array" ref="M1687">_xlfn.IFS(OR('Paraclinicos '!T1622="",'Paraclinicos '!U1622=""),"",OR('Paraclinicos '!T1622&lt;=90,'Paraclinicos '!U1622&lt;=60),1,OR('Paraclinicos '!T1622&gt;90,'Paraclinicos '!U1622&gt;60),0)</f>
        <v>0</v>
      </c>
      <c r="N1687" s="45">
        <f t="shared" si="80"/>
        <v>2</v>
      </c>
      <c r="O1687" cm="1">
        <f t="array" ref="O1687">_xlfn.IFS(OR('Paraclinicos '!M1622="",'Paraclinicos '!N1622="",'Paraclinicos '!N1622=0),"",'Paraclinicos '!M1622/'Paraclinicos '!N1622&lt;100,4,'Paraclinicos '!M1622/'Paraclinicos '!N1622&lt;200,3,'Paraclinicos '!M1622/'Paraclinicos '!N1622&lt;300,2,'Paraclinicos '!M1622/'Paraclinicos '!N1622&lt;400,1,'Paraclinicos '!M1622/'Paraclinicos '!N1622&gt;=400,0)</f>
        <v>3</v>
      </c>
      <c r="P1687" cm="1">
        <f t="array" ref="P1687">_xlfn.IFS('Paraclinicos '!C1622="","",'Paraclinicos '!C1622&lt;20,4,'Paraclinicos '!C1622&lt;50,3,'Paraclinicos '!C1622&lt;100,2,'Paraclinicos '!C1622&lt;150,1,'Paraclinicos '!C1622&gt;150,0)</f>
        <v>0</v>
      </c>
      <c r="Q1687" cm="1">
        <f t="array" ref="Q1687">_xlfn.IFS('Paraclinicos '!O1622="","",'Paraclinicos '!O1622&lt;1.2,0,'Paraclinicos '!O1622&lt;2,1,'Paraclinicos '!O1622&lt;3.5,2,'Paraclinicos '!O1622&lt;5,3,'Paraclinicos '!O1622&gt;5,4)</f>
        <v>0</v>
      </c>
      <c r="R1687" cm="1">
        <f t="array" ref="R1687">_xlfn.IFS('Paraclinicos '!J1622="","",'Paraclinicos '!J1622&lt;1.2,0,'Paraclinicos '!J1622&lt;2,1,'Paraclinicos '!J1622&lt;6,2,'Paraclinicos '!J1622&lt;12,3,'Paraclinicos '!J1622&gt;=12,4)</f>
        <v>0</v>
      </c>
      <c r="S1687" cm="1">
        <f t="array" ref="S1687">_xlfn.IFS('Paraclinicos '!Y1622="","",'Paraclinicos '!Y1622&lt;70,1,'Paraclinicos '!Y1622&gt;=70,0)</f>
        <v>0</v>
      </c>
      <c r="T1687" cm="1">
        <f t="array" ref="T1687">_xlfn.IFS('Paraclinicos '!W1622="","",'Paraclinicos '!W1622&lt;6,4,'Paraclinicos '!W1622&lt;10,3,'Paraclinicos '!W1622&lt;13,2,'Paraclinicos '!W1622&lt;15,1,'Paraclinicos '!W1622=15,0)</f>
        <v>1</v>
      </c>
      <c r="U1687" s="54">
        <f t="shared" si="78"/>
        <v>4</v>
      </c>
      <c r="V1687" cm="1">
        <f t="array" ref="V1687">_xlfn.IFS('Paraclinicos '!S1622="","",OR('Paraclinicos '!S1622&lt;=8,'Paraclinicos '!S1622&gt;=25),3,'Paraclinicos '!S1622&lt;12,1,'Paraclinicos '!S1622&lt;21,0,'Paraclinicos '!S1622&lt;25,2)</f>
        <v>2</v>
      </c>
      <c r="W1687" t="str">
        <f>IFERROR(IF(INDEX('BD Demog para scores enalazar'!Y$2:'BD Demog para scores enalazar'!Y$3000,MATCH(Formulas!A1687,'BD Demog para scores enalazar'!A$2:'BD Demog para scores enalazar'!A$3000,0))=1,"SI","NO"),"")</f>
        <v>NO</v>
      </c>
      <c r="X1687" s="9" t="str">
        <f>IFERROR(IF(INDEX('BD Demog para scores enalazar'!AJ$2:'BD Demog para scores enalazar'!AJ$3000,MATCH(Formulas!A1687,'BD Demog para scores enalazar'!A$2:'BD Demog para scores enalazar'!A$3000,0))=1,"SI","NO"),"")</f>
        <v>NO</v>
      </c>
      <c r="Y1687" cm="1">
        <f t="array" ref="Y1687">IF(AND(W1687="NO",X1687="NO"),_xlfn.IFS('Paraclinicos '!K1622&lt;=91,3,'Paraclinicos '!K1622&lt;94,2,'Paraclinicos '!K1622&lt;96,1,'Paraclinicos '!K1622&gt;=96,0),"")</f>
        <v>3</v>
      </c>
      <c r="Z1687" t="str" cm="1">
        <f t="array" ref="Z1687">IF(OR(W1687="SI",X1687="SI"),_xlfn.IFS(OR(AND('Paraclinicos '!K1623&lt;=83),AND('Paraclinicos '!K1623&gt;=97,AA1687=2)),3,OR(AND('Paraclinicos '!K1623&lt;=86),AND('Paraclinicos '!K1623&gt;=94,AA1687=2)),2,OR(AND('Paraclinicos '!K1623&lt;=88),AND('Paraclinicos '!K1623&gt;=92,AA1687=2)),1,OR(AND('Paraclinicos '!K1623&gt;=88,'Paraclinicos '!K1623&lt;=92),AND('Paraclinicos '!K1623&gt;=93,AA1687=0)),0),"")</f>
        <v/>
      </c>
      <c r="AA1687" cm="1">
        <f t="array" ref="AA1687">_xlfn.IFS('Paraclinicos '!E1622="","",'Paraclinicos '!E1622="Oxigeno",2,'Paraclinicos '!E1622="Aire",0)</f>
        <v>2</v>
      </c>
    </row>
    <row r="1688" spans="1:27" x14ac:dyDescent="0.25">
      <c r="A1688">
        <f>'Paraclinicos '!A1623</f>
        <v>594</v>
      </c>
      <c r="B1688" s="3">
        <f>'Paraclinicos '!R1623</f>
        <v>44209</v>
      </c>
      <c r="C1688" cm="1">
        <f t="array" ref="C1688">_xlfn.IFS('Paraclinicos '!Q1623="","",'Paraclinicos '!Q1623&gt;60,3,'Paraclinicos '!Q1623&lt;=60,1)</f>
        <v>3</v>
      </c>
      <c r="D1688" t="str">
        <f>IFERROR(IF(INDEX('BD Demog para scores enalazar'!BC$2:BC$3000,MATCH(Formulas!A1688,'BD Demog para scores enalazar'!A$2:A$3000,0))=0,"SI","NO"),"")</f>
        <v>SI</v>
      </c>
      <c r="E1688" cm="1">
        <f t="array" ref="E1688">_xlfn.IFS(D1688="","",D1688="SI",4,D1688="NO",1)</f>
        <v>4</v>
      </c>
      <c r="F1688" cm="1">
        <f t="array" ref="F1688">_xlfn.IFS('Paraclinicos '!B1623="","",'Paraclinicos '!B1623&gt;1,1,'Paraclinicos '!B1623&lt;=1,3)</f>
        <v>3</v>
      </c>
      <c r="G1688" t="str" cm="1">
        <f t="array" ref="G1688">_xlfn.IFS('Paraclinicos '!D1623="","",AND('Paraclinicos '!D1623&gt;=250,'Paraclinicos '!D1623&lt;=500),2,'Paraclinicos '!D1623&gt;500,3,'Paraclinicos '!D1623&lt;250,1)</f>
        <v/>
      </c>
      <c r="H1688" s="50">
        <f t="shared" si="79"/>
        <v>10</v>
      </c>
      <c r="I1688" cm="1">
        <f t="array" ref="I1688">_xlfn.IFS('Paraclinicos '!Q1623="","",'Paraclinicos '!Q1623&gt;=65,1,'Paraclinicos '!Q1623&lt;65,0)</f>
        <v>1</v>
      </c>
      <c r="J1688" cm="1">
        <f t="array" ref="J1688">_xlfn.IFS('Paraclinicos '!I1623="","",'Paraclinicos '!I1623&gt;7,1,'Paraclinicos '!I1623&lt;=7,0)</f>
        <v>1</v>
      </c>
      <c r="K1688" cm="1">
        <f t="array" ref="K1688">_xlfn.IFS('Paraclinicos '!W1623="","",'Paraclinicos '!W1623&lt;=8,1,'Paraclinicos '!W1623&gt;8,0)</f>
        <v>1</v>
      </c>
      <c r="L1688" cm="1">
        <f t="array" ref="L1688">_xlfn.IFS('Paraclinicos '!S1623="","",'Paraclinicos '!S1623&gt;=30,1,'Paraclinicos '!S1623&lt;30,0)</f>
        <v>0</v>
      </c>
      <c r="M1688" cm="1">
        <f t="array" ref="M1688">_xlfn.IFS(OR('Paraclinicos '!T1623="",'Paraclinicos '!U1623=""),"",OR('Paraclinicos '!T1623&lt;=90,'Paraclinicos '!U1623&lt;=60),1,OR('Paraclinicos '!T1623&gt;90,'Paraclinicos '!U1623&gt;60),0)</f>
        <v>0</v>
      </c>
      <c r="N1688" s="45">
        <f t="shared" si="80"/>
        <v>3</v>
      </c>
      <c r="O1688" cm="1">
        <f t="array" ref="O1688">_xlfn.IFS(OR('Paraclinicos '!M1623="",'Paraclinicos '!N1623="",'Paraclinicos '!N1623=0),"",'Paraclinicos '!M1623/'Paraclinicos '!N1623&lt;100,4,'Paraclinicos '!M1623/'Paraclinicos '!N1623&lt;200,3,'Paraclinicos '!M1623/'Paraclinicos '!N1623&lt;300,2,'Paraclinicos '!M1623/'Paraclinicos '!N1623&lt;400,1,'Paraclinicos '!M1623/'Paraclinicos '!N1623&gt;=400,0)</f>
        <v>2</v>
      </c>
      <c r="P1688" cm="1">
        <f t="array" ref="P1688">_xlfn.IFS('Paraclinicos '!C1623="","",'Paraclinicos '!C1623&lt;20,4,'Paraclinicos '!C1623&lt;50,3,'Paraclinicos '!C1623&lt;100,2,'Paraclinicos '!C1623&lt;150,1,'Paraclinicos '!C1623&gt;150,0)</f>
        <v>0</v>
      </c>
      <c r="Q1688" cm="1">
        <f t="array" ref="Q1688">_xlfn.IFS('Paraclinicos '!O1623="","",'Paraclinicos '!O1623&lt;1.2,0,'Paraclinicos '!O1623&lt;2,1,'Paraclinicos '!O1623&lt;3.5,2,'Paraclinicos '!O1623&lt;5,3,'Paraclinicos '!O1623&gt;5,4)</f>
        <v>0</v>
      </c>
      <c r="R1688" cm="1">
        <f t="array" ref="R1688">_xlfn.IFS('Paraclinicos '!J1623="","",'Paraclinicos '!J1623&lt;1.2,0,'Paraclinicos '!J1623&lt;2,1,'Paraclinicos '!J1623&lt;6,2,'Paraclinicos '!J1623&lt;12,3,'Paraclinicos '!J1623&gt;=12,4)</f>
        <v>0</v>
      </c>
      <c r="S1688" cm="1">
        <f t="array" ref="S1688">_xlfn.IFS('Paraclinicos '!Y1623="","",'Paraclinicos '!Y1623&lt;70,1,'Paraclinicos '!Y1623&gt;=70,0)</f>
        <v>0</v>
      </c>
      <c r="T1688" cm="1">
        <f t="array" ref="T1688">_xlfn.IFS('Paraclinicos '!W1623="","",'Paraclinicos '!W1623&lt;6,4,'Paraclinicos '!W1623&lt;10,3,'Paraclinicos '!W1623&lt;13,2,'Paraclinicos '!W1623&lt;15,1,'Paraclinicos '!W1623=15,0)</f>
        <v>4</v>
      </c>
      <c r="U1688" s="54">
        <f t="shared" si="78"/>
        <v>6</v>
      </c>
      <c r="V1688" cm="1">
        <f t="array" ref="V1688">_xlfn.IFS('Paraclinicos '!S1623="","",OR('Paraclinicos '!S1623&lt;=8,'Paraclinicos '!S1623&gt;=25),3,'Paraclinicos '!S1623&lt;12,1,'Paraclinicos '!S1623&lt;21,0,'Paraclinicos '!S1623&lt;25,2)</f>
        <v>3</v>
      </c>
      <c r="W1688" t="str">
        <f>IFERROR(IF(INDEX('BD Demog para scores enalazar'!Y$2:'BD Demog para scores enalazar'!Y$3000,MATCH(Formulas!A1688,'BD Demog para scores enalazar'!A$2:'BD Demog para scores enalazar'!A$3000,0))=1,"SI","NO"),"")</f>
        <v>NO</v>
      </c>
      <c r="X1688" s="9" t="str">
        <f>IFERROR(IF(INDEX('BD Demog para scores enalazar'!AJ$2:'BD Demog para scores enalazar'!AJ$3000,MATCH(Formulas!A1688,'BD Demog para scores enalazar'!A$2:'BD Demog para scores enalazar'!A$3000,0))=1,"SI","NO"),"")</f>
        <v>NO</v>
      </c>
      <c r="Y1688" cm="1">
        <f t="array" ref="Y1688">IF(AND(W1688="NO",X1688="NO"),_xlfn.IFS('Paraclinicos '!K1623&lt;=91,3,'Paraclinicos '!K1623&lt;94,2,'Paraclinicos '!K1623&lt;96,1,'Paraclinicos '!K1623&gt;=96,0),"")</f>
        <v>3</v>
      </c>
      <c r="Z1688" t="str" cm="1">
        <f t="array" ref="Z1688">IF(OR(W1688="SI",X1688="SI"),_xlfn.IFS(OR(AND('Paraclinicos '!K1624&lt;=83),AND('Paraclinicos '!K1624&gt;=97,AA1688=2)),3,OR(AND('Paraclinicos '!K1624&lt;=86),AND('Paraclinicos '!K1624&gt;=94,AA1688=2)),2,OR(AND('Paraclinicos '!K1624&lt;=88),AND('Paraclinicos '!K1624&gt;=92,AA1688=2)),1,OR(AND('Paraclinicos '!K1624&gt;=88,'Paraclinicos '!K1624&lt;=92),AND('Paraclinicos '!K1624&gt;=93,AA1688=0)),0),"")</f>
        <v/>
      </c>
      <c r="AA1688" cm="1">
        <f t="array" ref="AA1688">_xlfn.IFS('Paraclinicos '!E1623="","",'Paraclinicos '!E1623="Oxigeno",2,'Paraclinicos '!E1623="Aire",0)</f>
        <v>2</v>
      </c>
    </row>
    <row r="1689" spans="1:27" x14ac:dyDescent="0.25">
      <c r="A1689">
        <f>'Paraclinicos '!A1624</f>
        <v>594</v>
      </c>
      <c r="B1689" s="3">
        <f>'Paraclinicos '!R1624</f>
        <v>44211</v>
      </c>
      <c r="C1689" cm="1">
        <f t="array" ref="C1689">_xlfn.IFS('Paraclinicos '!Q1624="","",'Paraclinicos '!Q1624&gt;60,3,'Paraclinicos '!Q1624&lt;=60,1)</f>
        <v>3</v>
      </c>
      <c r="D1689" t="str">
        <f>IFERROR(IF(INDEX('BD Demog para scores enalazar'!BC$2:BC$3000,MATCH(Formulas!A1689,'BD Demog para scores enalazar'!A$2:A$3000,0))=0,"SI","NO"),"")</f>
        <v>SI</v>
      </c>
      <c r="E1689" cm="1">
        <f t="array" ref="E1689">_xlfn.IFS(D1689="","",D1689="SI",4,D1689="NO",1)</f>
        <v>4</v>
      </c>
      <c r="F1689" cm="1">
        <f t="array" ref="F1689">_xlfn.IFS('Paraclinicos '!B1624="","",'Paraclinicos '!B1624&gt;1,1,'Paraclinicos '!B1624&lt;=1,3)</f>
        <v>3</v>
      </c>
      <c r="G1689" t="str" cm="1">
        <f t="array" ref="G1689">_xlfn.IFS('Paraclinicos '!D1624="","",AND('Paraclinicos '!D1624&gt;=250,'Paraclinicos '!D1624&lt;=500),2,'Paraclinicos '!D1624&gt;500,3,'Paraclinicos '!D1624&lt;250,1)</f>
        <v/>
      </c>
      <c r="H1689" s="50">
        <f t="shared" si="79"/>
        <v>10</v>
      </c>
      <c r="I1689" cm="1">
        <f t="array" ref="I1689">_xlfn.IFS('Paraclinicos '!Q1624="","",'Paraclinicos '!Q1624&gt;=65,1,'Paraclinicos '!Q1624&lt;65,0)</f>
        <v>1</v>
      </c>
      <c r="J1689" cm="1">
        <f t="array" ref="J1689">_xlfn.IFS('Paraclinicos '!I1624="","",'Paraclinicos '!I1624&gt;7,1,'Paraclinicos '!I1624&lt;=7,0)</f>
        <v>1</v>
      </c>
      <c r="K1689" cm="1">
        <f t="array" ref="K1689">_xlfn.IFS('Paraclinicos '!W1624="","",'Paraclinicos '!W1624&lt;=8,1,'Paraclinicos '!W1624&gt;8,0)</f>
        <v>1</v>
      </c>
      <c r="L1689" cm="1">
        <f t="array" ref="L1689">_xlfn.IFS('Paraclinicos '!S1624="","",'Paraclinicos '!S1624&gt;=30,1,'Paraclinicos '!S1624&lt;30,0)</f>
        <v>0</v>
      </c>
      <c r="M1689" cm="1">
        <f t="array" ref="M1689">_xlfn.IFS(OR('Paraclinicos '!T1624="",'Paraclinicos '!U1624=""),"",OR('Paraclinicos '!T1624&lt;=90,'Paraclinicos '!U1624&lt;=60),1,OR('Paraclinicos '!T1624&gt;90,'Paraclinicos '!U1624&gt;60),0)</f>
        <v>0</v>
      </c>
      <c r="N1689" s="45">
        <f t="shared" si="80"/>
        <v>4</v>
      </c>
      <c r="O1689" cm="1">
        <f t="array" ref="O1689">_xlfn.IFS(OR('Paraclinicos '!M1624="",'Paraclinicos '!N1624="",'Paraclinicos '!N1624=0),"",'Paraclinicos '!M1624/'Paraclinicos '!N1624&lt;100,4,'Paraclinicos '!M1624/'Paraclinicos '!N1624&lt;200,3,'Paraclinicos '!M1624/'Paraclinicos '!N1624&lt;300,2,'Paraclinicos '!M1624/'Paraclinicos '!N1624&lt;400,1,'Paraclinicos '!M1624/'Paraclinicos '!N1624&gt;=400,0)</f>
        <v>3</v>
      </c>
      <c r="P1689" cm="1">
        <f t="array" ref="P1689">_xlfn.IFS('Paraclinicos '!C1624="","",'Paraclinicos '!C1624&lt;20,4,'Paraclinicos '!C1624&lt;50,3,'Paraclinicos '!C1624&lt;100,2,'Paraclinicos '!C1624&lt;150,1,'Paraclinicos '!C1624&gt;150,0)</f>
        <v>1</v>
      </c>
      <c r="Q1689" cm="1">
        <f t="array" ref="Q1689">_xlfn.IFS('Paraclinicos '!O1624="","",'Paraclinicos '!O1624&lt;1.2,0,'Paraclinicos '!O1624&lt;2,1,'Paraclinicos '!O1624&lt;3.5,2,'Paraclinicos '!O1624&lt;5,3,'Paraclinicos '!O1624&gt;5,4)</f>
        <v>0</v>
      </c>
      <c r="R1689" cm="1">
        <f t="array" ref="R1689">_xlfn.IFS('Paraclinicos '!J1624="","",'Paraclinicos '!J1624&lt;1.2,0,'Paraclinicos '!J1624&lt;2,1,'Paraclinicos '!J1624&lt;6,2,'Paraclinicos '!J1624&lt;12,3,'Paraclinicos '!J1624&gt;=12,4)</f>
        <v>0</v>
      </c>
      <c r="S1689" cm="1">
        <f t="array" ref="S1689">_xlfn.IFS('Paraclinicos '!Y1624="","",'Paraclinicos '!Y1624&lt;70,1,'Paraclinicos '!Y1624&gt;=70,0)</f>
        <v>0</v>
      </c>
      <c r="T1689" cm="1">
        <f t="array" ref="T1689">_xlfn.IFS('Paraclinicos '!W1624="","",'Paraclinicos '!W1624&lt;6,4,'Paraclinicos '!W1624&lt;10,3,'Paraclinicos '!W1624&lt;13,2,'Paraclinicos '!W1624&lt;15,1,'Paraclinicos '!W1624=15,0)</f>
        <v>4</v>
      </c>
      <c r="U1689" s="54">
        <f t="shared" si="78"/>
        <v>8</v>
      </c>
      <c r="V1689" cm="1">
        <f t="array" ref="V1689">_xlfn.IFS('Paraclinicos '!S1624="","",OR('Paraclinicos '!S1624&lt;=8,'Paraclinicos '!S1624&gt;=25),3,'Paraclinicos '!S1624&lt;12,1,'Paraclinicos '!S1624&lt;21,0,'Paraclinicos '!S1624&lt;25,2)</f>
        <v>0</v>
      </c>
      <c r="W1689" t="str">
        <f>IFERROR(IF(INDEX('BD Demog para scores enalazar'!Y$2:'BD Demog para scores enalazar'!Y$3000,MATCH(Formulas!A1689,'BD Demog para scores enalazar'!A$2:'BD Demog para scores enalazar'!A$3000,0))=1,"SI","NO"),"")</f>
        <v>NO</v>
      </c>
      <c r="X1689" s="9" t="str">
        <f>IFERROR(IF(INDEX('BD Demog para scores enalazar'!AJ$2:'BD Demog para scores enalazar'!AJ$3000,MATCH(Formulas!A1689,'BD Demog para scores enalazar'!A$2:'BD Demog para scores enalazar'!A$3000,0))=1,"SI","NO"),"")</f>
        <v>NO</v>
      </c>
      <c r="Y1689" cm="1">
        <f t="array" ref="Y1689">IF(AND(W1689="NO",X1689="NO"),_xlfn.IFS('Paraclinicos '!K1624&lt;=91,3,'Paraclinicos '!K1624&lt;94,2,'Paraclinicos '!K1624&lt;96,1,'Paraclinicos '!K1624&gt;=96,0),"")</f>
        <v>3</v>
      </c>
      <c r="Z1689" t="str" cm="1">
        <f t="array" ref="Z1689">IF(OR(W1689="SI",X1689="SI"),_xlfn.IFS(OR(AND('Paraclinicos '!K1625&lt;=83),AND('Paraclinicos '!K1625&gt;=97,AA1689=2)),3,OR(AND('Paraclinicos '!K1625&lt;=86),AND('Paraclinicos '!K1625&gt;=94,AA1689=2)),2,OR(AND('Paraclinicos '!K1625&lt;=88),AND('Paraclinicos '!K1625&gt;=92,AA1689=2)),1,OR(AND('Paraclinicos '!K1625&gt;=88,'Paraclinicos '!K1625&lt;=92),AND('Paraclinicos '!K1625&gt;=93,AA1689=0)),0),"")</f>
        <v/>
      </c>
      <c r="AA1689" cm="1">
        <f t="array" ref="AA1689">_xlfn.IFS('Paraclinicos '!E1624="","",'Paraclinicos '!E1624="Oxigeno",2,'Paraclinicos '!E1624="Aire",0)</f>
        <v>2</v>
      </c>
    </row>
    <row r="1690" spans="1:27" x14ac:dyDescent="0.25">
      <c r="A1690">
        <f>'Paraclinicos '!A1625</f>
        <v>594</v>
      </c>
      <c r="B1690" s="3">
        <f>'Paraclinicos '!R1625</f>
        <v>44213</v>
      </c>
      <c r="C1690" cm="1">
        <f t="array" ref="C1690">_xlfn.IFS('Paraclinicos '!Q1625="","",'Paraclinicos '!Q1625&gt;60,3,'Paraclinicos '!Q1625&lt;=60,1)</f>
        <v>3</v>
      </c>
      <c r="D1690" t="str">
        <f>IFERROR(IF(INDEX('BD Demog para scores enalazar'!BC$2:BC$3000,MATCH(Formulas!A1690,'BD Demog para scores enalazar'!A$2:A$3000,0))=0,"SI","NO"),"")</f>
        <v>SI</v>
      </c>
      <c r="E1690" cm="1">
        <f t="array" ref="E1690">_xlfn.IFS(D1690="","",D1690="SI",4,D1690="NO",1)</f>
        <v>4</v>
      </c>
      <c r="F1690" cm="1">
        <f t="array" ref="F1690">_xlfn.IFS('Paraclinicos '!B1625="","",'Paraclinicos '!B1625&gt;1,1,'Paraclinicos '!B1625&lt;=1,3)</f>
        <v>3</v>
      </c>
      <c r="G1690" cm="1">
        <f t="array" ref="G1690">_xlfn.IFS('Paraclinicos '!D1625="","",AND('Paraclinicos '!D1625&gt;=250,'Paraclinicos '!D1625&lt;=500),2,'Paraclinicos '!D1625&gt;500,3,'Paraclinicos '!D1625&lt;250,1)</f>
        <v>2</v>
      </c>
      <c r="H1690" s="50">
        <f t="shared" si="79"/>
        <v>12</v>
      </c>
      <c r="I1690" cm="1">
        <f t="array" ref="I1690">_xlfn.IFS('Paraclinicos '!Q1625="","",'Paraclinicos '!Q1625&gt;=65,1,'Paraclinicos '!Q1625&lt;65,0)</f>
        <v>1</v>
      </c>
      <c r="J1690" cm="1">
        <f t="array" ref="J1690">_xlfn.IFS('Paraclinicos '!I1625="","",'Paraclinicos '!I1625&gt;7,1,'Paraclinicos '!I1625&lt;=7,0)</f>
        <v>1</v>
      </c>
      <c r="K1690" cm="1">
        <f t="array" ref="K1690">_xlfn.IFS('Paraclinicos '!W1625="","",'Paraclinicos '!W1625&lt;=8,1,'Paraclinicos '!W1625&gt;8,0)</f>
        <v>0</v>
      </c>
      <c r="L1690" cm="1">
        <f t="array" ref="L1690">_xlfn.IFS('Paraclinicos '!S1625="","",'Paraclinicos '!S1625&gt;=30,1,'Paraclinicos '!S1625&lt;30,0)</f>
        <v>0</v>
      </c>
      <c r="M1690" cm="1">
        <f t="array" ref="M1690">_xlfn.IFS(OR('Paraclinicos '!T1625="",'Paraclinicos '!U1625=""),"",OR('Paraclinicos '!T1625&lt;=90,'Paraclinicos '!U1625&lt;=60),1,OR('Paraclinicos '!T1625&gt;90,'Paraclinicos '!U1625&gt;60),0)</f>
        <v>0</v>
      </c>
      <c r="N1690" s="45">
        <f t="shared" si="80"/>
        <v>3</v>
      </c>
      <c r="O1690" cm="1">
        <f t="array" ref="O1690">_xlfn.IFS(OR('Paraclinicos '!M1625="",'Paraclinicos '!N1625="",'Paraclinicos '!N1625=0),"",'Paraclinicos '!M1625/'Paraclinicos '!N1625&lt;100,4,'Paraclinicos '!M1625/'Paraclinicos '!N1625&lt;200,3,'Paraclinicos '!M1625/'Paraclinicos '!N1625&lt;300,2,'Paraclinicos '!M1625/'Paraclinicos '!N1625&lt;400,1,'Paraclinicos '!M1625/'Paraclinicos '!N1625&gt;=400,0)</f>
        <v>3</v>
      </c>
      <c r="P1690" cm="1">
        <f t="array" ref="P1690">_xlfn.IFS('Paraclinicos '!C1625="","",'Paraclinicos '!C1625&lt;20,4,'Paraclinicos '!C1625&lt;50,3,'Paraclinicos '!C1625&lt;100,2,'Paraclinicos '!C1625&lt;150,1,'Paraclinicos '!C1625&gt;150,0)</f>
        <v>0</v>
      </c>
      <c r="Q1690" cm="1">
        <f t="array" ref="Q1690">_xlfn.IFS('Paraclinicos '!O1625="","",'Paraclinicos '!O1625&lt;1.2,0,'Paraclinicos '!O1625&lt;2,1,'Paraclinicos '!O1625&lt;3.5,2,'Paraclinicos '!O1625&lt;5,3,'Paraclinicos '!O1625&gt;5,4)</f>
        <v>0</v>
      </c>
      <c r="R1690" t="str" cm="1">
        <f t="array" ref="R1690">_xlfn.IFS('Paraclinicos '!J1625="","",'Paraclinicos '!J1625&lt;1.2,0,'Paraclinicos '!J1625&lt;2,1,'Paraclinicos '!J1625&lt;6,2,'Paraclinicos '!J1625&lt;12,3,'Paraclinicos '!J1625&gt;=12,4)</f>
        <v/>
      </c>
      <c r="S1690" cm="1">
        <f t="array" ref="S1690">_xlfn.IFS('Paraclinicos '!Y1625="","",'Paraclinicos '!Y1625&lt;70,1,'Paraclinicos '!Y1625&gt;=70,0)</f>
        <v>0</v>
      </c>
      <c r="T1690" cm="1">
        <f t="array" ref="T1690">_xlfn.IFS('Paraclinicos '!W1625="","",'Paraclinicos '!W1625&lt;6,4,'Paraclinicos '!W1625&lt;10,3,'Paraclinicos '!W1625&lt;13,2,'Paraclinicos '!W1625&lt;15,1,'Paraclinicos '!W1625=15,0)</f>
        <v>0</v>
      </c>
      <c r="U1690" s="54">
        <f t="shared" si="78"/>
        <v>3</v>
      </c>
      <c r="V1690" cm="1">
        <f t="array" ref="V1690">_xlfn.IFS('Paraclinicos '!S1625="","",OR('Paraclinicos '!S1625&lt;=8,'Paraclinicos '!S1625&gt;=25),3,'Paraclinicos '!S1625&lt;12,1,'Paraclinicos '!S1625&lt;21,0,'Paraclinicos '!S1625&lt;25,2)</f>
        <v>0</v>
      </c>
      <c r="W1690" t="str">
        <f>IFERROR(IF(INDEX('BD Demog para scores enalazar'!Y$2:'BD Demog para scores enalazar'!Y$3000,MATCH(Formulas!A1690,'BD Demog para scores enalazar'!A$2:'BD Demog para scores enalazar'!A$3000,0))=1,"SI","NO"),"")</f>
        <v>NO</v>
      </c>
      <c r="X1690" s="9" t="str">
        <f>IFERROR(IF(INDEX('BD Demog para scores enalazar'!AJ$2:'BD Demog para scores enalazar'!AJ$3000,MATCH(Formulas!A1690,'BD Demog para scores enalazar'!A$2:'BD Demog para scores enalazar'!A$3000,0))=1,"SI","NO"),"")</f>
        <v>NO</v>
      </c>
      <c r="Y1690" cm="1">
        <f t="array" ref="Y1690">IF(AND(W1690="NO",X1690="NO"),_xlfn.IFS('Paraclinicos '!K1625&lt;=91,3,'Paraclinicos '!K1625&lt;94,2,'Paraclinicos '!K1625&lt;96,1,'Paraclinicos '!K1625&gt;=96,0),"")</f>
        <v>3</v>
      </c>
      <c r="Z1690" t="str" cm="1">
        <f t="array" ref="Z1690">IF(OR(W1690="SI",X1690="SI"),_xlfn.IFS(OR(AND('Paraclinicos '!K1626&lt;=83),AND('Paraclinicos '!K1626&gt;=97,AA1690=2)),3,OR(AND('Paraclinicos '!K1626&lt;=86),AND('Paraclinicos '!K1626&gt;=94,AA1690=2)),2,OR(AND('Paraclinicos '!K1626&lt;=88),AND('Paraclinicos '!K1626&gt;=92,AA1690=2)),1,OR(AND('Paraclinicos '!K1626&gt;=88,'Paraclinicos '!K1626&lt;=92),AND('Paraclinicos '!K1626&gt;=93,AA1690=0)),0),"")</f>
        <v/>
      </c>
      <c r="AA1690" cm="1">
        <f t="array" ref="AA1690">_xlfn.IFS('Paraclinicos '!E1625="","",'Paraclinicos '!E1625="Oxigeno",2,'Paraclinicos '!E1625="Aire",0)</f>
        <v>2</v>
      </c>
    </row>
    <row r="1691" spans="1:27" x14ac:dyDescent="0.25">
      <c r="A1691">
        <f>'Paraclinicos '!A1626</f>
        <v>594</v>
      </c>
      <c r="B1691" s="3">
        <f>'Paraclinicos '!R1626</f>
        <v>44215</v>
      </c>
      <c r="C1691" cm="1">
        <f t="array" ref="C1691">_xlfn.IFS('Paraclinicos '!Q1626="","",'Paraclinicos '!Q1626&gt;60,3,'Paraclinicos '!Q1626&lt;=60,1)</f>
        <v>3</v>
      </c>
      <c r="D1691" t="str">
        <f>IFERROR(IF(INDEX('BD Demog para scores enalazar'!BC$2:BC$3000,MATCH(Formulas!A1691,'BD Demog para scores enalazar'!A$2:A$3000,0))=0,"SI","NO"),"")</f>
        <v>SI</v>
      </c>
      <c r="E1691" cm="1">
        <f t="array" ref="E1691">_xlfn.IFS(D1691="","",D1691="SI",4,D1691="NO",1)</f>
        <v>4</v>
      </c>
      <c r="F1691" cm="1">
        <f t="array" ref="F1691">_xlfn.IFS('Paraclinicos '!B1626="","",'Paraclinicos '!B1626&gt;1,1,'Paraclinicos '!B1626&lt;=1,3)</f>
        <v>3</v>
      </c>
      <c r="G1691" t="str" cm="1">
        <f t="array" ref="G1691">_xlfn.IFS('Paraclinicos '!D1626="","",AND('Paraclinicos '!D1626&gt;=250,'Paraclinicos '!D1626&lt;=500),2,'Paraclinicos '!D1626&gt;500,3,'Paraclinicos '!D1626&lt;250,1)</f>
        <v/>
      </c>
      <c r="H1691" s="50">
        <f t="shared" si="79"/>
        <v>10</v>
      </c>
      <c r="I1691" cm="1">
        <f t="array" ref="I1691">_xlfn.IFS('Paraclinicos '!Q1626="","",'Paraclinicos '!Q1626&gt;=65,1,'Paraclinicos '!Q1626&lt;65,0)</f>
        <v>1</v>
      </c>
      <c r="J1691" cm="1">
        <f t="array" ref="J1691">_xlfn.IFS('Paraclinicos '!I1626="","",'Paraclinicos '!I1626&gt;7,1,'Paraclinicos '!I1626&lt;=7,0)</f>
        <v>1</v>
      </c>
      <c r="K1691" cm="1">
        <f t="array" ref="K1691">_xlfn.IFS('Paraclinicos '!W1626="","",'Paraclinicos '!W1626&lt;=8,1,'Paraclinicos '!W1626&gt;8,0)</f>
        <v>0</v>
      </c>
      <c r="L1691" cm="1">
        <f t="array" ref="L1691">_xlfn.IFS('Paraclinicos '!S1626="","",'Paraclinicos '!S1626&gt;=30,1,'Paraclinicos '!S1626&lt;30,0)</f>
        <v>0</v>
      </c>
      <c r="M1691" cm="1">
        <f t="array" ref="M1691">_xlfn.IFS(OR('Paraclinicos '!T1626="",'Paraclinicos '!U1626=""),"",OR('Paraclinicos '!T1626&lt;=90,'Paraclinicos '!U1626&lt;=60),1,OR('Paraclinicos '!T1626&gt;90,'Paraclinicos '!U1626&gt;60),0)</f>
        <v>0</v>
      </c>
      <c r="N1691" s="45">
        <f t="shared" si="80"/>
        <v>2</v>
      </c>
      <c r="O1691" cm="1">
        <f t="array" ref="O1691">_xlfn.IFS(OR('Paraclinicos '!M1626="",'Paraclinicos '!N1626="",'Paraclinicos '!N1626=0),"",'Paraclinicos '!M1626/'Paraclinicos '!N1626&lt;100,4,'Paraclinicos '!M1626/'Paraclinicos '!N1626&lt;200,3,'Paraclinicos '!M1626/'Paraclinicos '!N1626&lt;300,2,'Paraclinicos '!M1626/'Paraclinicos '!N1626&lt;400,1,'Paraclinicos '!M1626/'Paraclinicos '!N1626&gt;=400,0)</f>
        <v>3</v>
      </c>
      <c r="P1691" cm="1">
        <f t="array" ref="P1691">_xlfn.IFS('Paraclinicos '!C1626="","",'Paraclinicos '!C1626&lt;20,4,'Paraclinicos '!C1626&lt;50,3,'Paraclinicos '!C1626&lt;100,2,'Paraclinicos '!C1626&lt;150,1,'Paraclinicos '!C1626&gt;150,0)</f>
        <v>1</v>
      </c>
      <c r="Q1691" cm="1">
        <f t="array" ref="Q1691">_xlfn.IFS('Paraclinicos '!O1626="","",'Paraclinicos '!O1626&lt;1.2,0,'Paraclinicos '!O1626&lt;2,1,'Paraclinicos '!O1626&lt;3.5,2,'Paraclinicos '!O1626&lt;5,3,'Paraclinicos '!O1626&gt;5,4)</f>
        <v>0</v>
      </c>
      <c r="R1691" cm="1">
        <f t="array" ref="R1691">_xlfn.IFS('Paraclinicos '!J1626="","",'Paraclinicos '!J1626&lt;1.2,0,'Paraclinicos '!J1626&lt;2,1,'Paraclinicos '!J1626&lt;6,2,'Paraclinicos '!J1626&lt;12,3,'Paraclinicos '!J1626&gt;=12,4)</f>
        <v>0</v>
      </c>
      <c r="S1691" cm="1">
        <f t="array" ref="S1691">_xlfn.IFS('Paraclinicos '!Y1626="","",'Paraclinicos '!Y1626&lt;70,1,'Paraclinicos '!Y1626&gt;=70,0)</f>
        <v>0</v>
      </c>
      <c r="T1691" cm="1">
        <f t="array" ref="T1691">_xlfn.IFS('Paraclinicos '!W1626="","",'Paraclinicos '!W1626&lt;6,4,'Paraclinicos '!W1626&lt;10,3,'Paraclinicos '!W1626&lt;13,2,'Paraclinicos '!W1626&lt;15,1,'Paraclinicos '!W1626=15,0)</f>
        <v>0</v>
      </c>
      <c r="U1691" s="54">
        <f t="shared" si="78"/>
        <v>4</v>
      </c>
      <c r="V1691" cm="1">
        <f t="array" ref="V1691">_xlfn.IFS('Paraclinicos '!S1626="","",OR('Paraclinicos '!S1626&lt;=8,'Paraclinicos '!S1626&gt;=25),3,'Paraclinicos '!S1626&lt;12,1,'Paraclinicos '!S1626&lt;21,0,'Paraclinicos '!S1626&lt;25,2)</f>
        <v>0</v>
      </c>
      <c r="W1691" t="str">
        <f>IFERROR(IF(INDEX('BD Demog para scores enalazar'!Y$2:'BD Demog para scores enalazar'!Y$3000,MATCH(Formulas!A1691,'BD Demog para scores enalazar'!A$2:'BD Demog para scores enalazar'!A$3000,0))=1,"SI","NO"),"")</f>
        <v>NO</v>
      </c>
      <c r="X1691" s="9" t="str">
        <f>IFERROR(IF(INDEX('BD Demog para scores enalazar'!AJ$2:'BD Demog para scores enalazar'!AJ$3000,MATCH(Formulas!A1691,'BD Demog para scores enalazar'!A$2:'BD Demog para scores enalazar'!A$3000,0))=1,"SI","NO"),"")</f>
        <v>NO</v>
      </c>
      <c r="Y1691" cm="1">
        <f t="array" ref="Y1691">IF(AND(W1691="NO",X1691="NO"),_xlfn.IFS('Paraclinicos '!K1626&lt;=91,3,'Paraclinicos '!K1626&lt;94,2,'Paraclinicos '!K1626&lt;96,1,'Paraclinicos '!K1626&gt;=96,0),"")</f>
        <v>3</v>
      </c>
      <c r="Z1691" t="str" cm="1">
        <f t="array" ref="Z1691">IF(OR(W1691="SI",X1691="SI"),_xlfn.IFS(OR(AND('Paraclinicos '!K1627&lt;=83),AND('Paraclinicos '!K1627&gt;=97,AA1691=2)),3,OR(AND('Paraclinicos '!K1627&lt;=86),AND('Paraclinicos '!K1627&gt;=94,AA1691=2)),2,OR(AND('Paraclinicos '!K1627&lt;=88),AND('Paraclinicos '!K1627&gt;=92,AA1691=2)),1,OR(AND('Paraclinicos '!K1627&gt;=88,'Paraclinicos '!K1627&lt;=92),AND('Paraclinicos '!K1627&gt;=93,AA1691=0)),0),"")</f>
        <v/>
      </c>
      <c r="AA1691" cm="1">
        <f t="array" ref="AA1691">_xlfn.IFS('Paraclinicos '!E1626="","",'Paraclinicos '!E1626="Oxigeno",2,'Paraclinicos '!E1626="Aire",0)</f>
        <v>2</v>
      </c>
    </row>
    <row r="1692" spans="1:27" x14ac:dyDescent="0.25">
      <c r="A1692">
        <f>'Paraclinicos '!A1627</f>
        <v>594</v>
      </c>
      <c r="B1692" s="3">
        <f>'Paraclinicos '!R1627</f>
        <v>44217</v>
      </c>
      <c r="C1692" cm="1">
        <f t="array" ref="C1692">_xlfn.IFS('Paraclinicos '!Q1627="","",'Paraclinicos '!Q1627&gt;60,3,'Paraclinicos '!Q1627&lt;=60,1)</f>
        <v>3</v>
      </c>
      <c r="D1692" t="str">
        <f>IFERROR(IF(INDEX('BD Demog para scores enalazar'!BC$2:BC$3000,MATCH(Formulas!A1692,'BD Demog para scores enalazar'!A$2:A$3000,0))=0,"SI","NO"),"")</f>
        <v>SI</v>
      </c>
      <c r="E1692" cm="1">
        <f t="array" ref="E1692">_xlfn.IFS(D1692="","",D1692="SI",4,D1692="NO",1)</f>
        <v>4</v>
      </c>
      <c r="F1692" cm="1">
        <f t="array" ref="F1692">_xlfn.IFS('Paraclinicos '!B1627="","",'Paraclinicos '!B1627&gt;1,1,'Paraclinicos '!B1627&lt;=1,3)</f>
        <v>3</v>
      </c>
      <c r="G1692" t="str" cm="1">
        <f t="array" ref="G1692">_xlfn.IFS('Paraclinicos '!D1627="","",AND('Paraclinicos '!D1627&gt;=250,'Paraclinicos '!D1627&lt;=500),2,'Paraclinicos '!D1627&gt;500,3,'Paraclinicos '!D1627&lt;250,1)</f>
        <v/>
      </c>
      <c r="H1692" s="50">
        <f t="shared" si="79"/>
        <v>10</v>
      </c>
      <c r="I1692" cm="1">
        <f t="array" ref="I1692">_xlfn.IFS('Paraclinicos '!Q1627="","",'Paraclinicos '!Q1627&gt;=65,1,'Paraclinicos '!Q1627&lt;65,0)</f>
        <v>1</v>
      </c>
      <c r="J1692" cm="1">
        <f t="array" ref="J1692">_xlfn.IFS('Paraclinicos '!I1627="","",'Paraclinicos '!I1627&gt;7,1,'Paraclinicos '!I1627&lt;=7,0)</f>
        <v>1</v>
      </c>
      <c r="K1692" cm="1">
        <f t="array" ref="K1692">_xlfn.IFS('Paraclinicos '!W1627="","",'Paraclinicos '!W1627&lt;=8,1,'Paraclinicos '!W1627&gt;8,0)</f>
        <v>1</v>
      </c>
      <c r="L1692" cm="1">
        <f t="array" ref="L1692">_xlfn.IFS('Paraclinicos '!S1627="","",'Paraclinicos '!S1627&gt;=30,1,'Paraclinicos '!S1627&lt;30,0)</f>
        <v>0</v>
      </c>
      <c r="M1692" cm="1">
        <f t="array" ref="M1692">_xlfn.IFS(OR('Paraclinicos '!T1627="",'Paraclinicos '!U1627=""),"",OR('Paraclinicos '!T1627&lt;=90,'Paraclinicos '!U1627&lt;=60),1,OR('Paraclinicos '!T1627&gt;90,'Paraclinicos '!U1627&gt;60),0)</f>
        <v>1</v>
      </c>
      <c r="N1692" s="45">
        <f t="shared" si="80"/>
        <v>4</v>
      </c>
      <c r="O1692" cm="1">
        <f t="array" ref="O1692">_xlfn.IFS(OR('Paraclinicos '!M1627="",'Paraclinicos '!N1627="",'Paraclinicos '!N1627=0),"",'Paraclinicos '!M1627/'Paraclinicos '!N1627&lt;100,4,'Paraclinicos '!M1627/'Paraclinicos '!N1627&lt;200,3,'Paraclinicos '!M1627/'Paraclinicos '!N1627&lt;300,2,'Paraclinicos '!M1627/'Paraclinicos '!N1627&lt;400,1,'Paraclinicos '!M1627/'Paraclinicos '!N1627&gt;=400,0)</f>
        <v>3</v>
      </c>
      <c r="P1692" cm="1">
        <f t="array" ref="P1692">_xlfn.IFS('Paraclinicos '!C1627="","",'Paraclinicos '!C1627&lt;20,4,'Paraclinicos '!C1627&lt;50,3,'Paraclinicos '!C1627&lt;100,2,'Paraclinicos '!C1627&lt;150,1,'Paraclinicos '!C1627&gt;150,0)</f>
        <v>1</v>
      </c>
      <c r="Q1692" cm="1">
        <f t="array" ref="Q1692">_xlfn.IFS('Paraclinicos '!O1627="","",'Paraclinicos '!O1627&lt;1.2,0,'Paraclinicos '!O1627&lt;2,1,'Paraclinicos '!O1627&lt;3.5,2,'Paraclinicos '!O1627&lt;5,3,'Paraclinicos '!O1627&gt;5,4)</f>
        <v>0</v>
      </c>
      <c r="R1692" t="str" cm="1">
        <f t="array" ref="R1692">_xlfn.IFS('Paraclinicos '!J1627="","",'Paraclinicos '!J1627&lt;1.2,0,'Paraclinicos '!J1627&lt;2,1,'Paraclinicos '!J1627&lt;6,2,'Paraclinicos '!J1627&lt;12,3,'Paraclinicos '!J1627&gt;=12,4)</f>
        <v/>
      </c>
      <c r="S1692" cm="1">
        <f t="array" ref="S1692">_xlfn.IFS('Paraclinicos '!Y1627="","",'Paraclinicos '!Y1627&lt;70,1,'Paraclinicos '!Y1627&gt;=70,0)</f>
        <v>0</v>
      </c>
      <c r="T1692" cm="1">
        <f t="array" ref="T1692">_xlfn.IFS('Paraclinicos '!W1627="","",'Paraclinicos '!W1627&lt;6,4,'Paraclinicos '!W1627&lt;10,3,'Paraclinicos '!W1627&lt;13,2,'Paraclinicos '!W1627&lt;15,1,'Paraclinicos '!W1627=15,0)</f>
        <v>4</v>
      </c>
      <c r="U1692" s="54">
        <f t="shared" si="78"/>
        <v>8</v>
      </c>
      <c r="V1692" cm="1">
        <f t="array" ref="V1692">_xlfn.IFS('Paraclinicos '!S1627="","",OR('Paraclinicos '!S1627&lt;=8,'Paraclinicos '!S1627&gt;=25),3,'Paraclinicos '!S1627&lt;12,1,'Paraclinicos '!S1627&lt;21,0,'Paraclinicos '!S1627&lt;25,2)</f>
        <v>0</v>
      </c>
      <c r="W1692" t="str">
        <f>IFERROR(IF(INDEX('BD Demog para scores enalazar'!Y$2:'BD Demog para scores enalazar'!Y$3000,MATCH(Formulas!A1692,'BD Demog para scores enalazar'!A$2:'BD Demog para scores enalazar'!A$3000,0))=1,"SI","NO"),"")</f>
        <v>NO</v>
      </c>
      <c r="X1692" s="9" t="str">
        <f>IFERROR(IF(INDEX('BD Demog para scores enalazar'!AJ$2:'BD Demog para scores enalazar'!AJ$3000,MATCH(Formulas!A1692,'BD Demog para scores enalazar'!A$2:'BD Demog para scores enalazar'!A$3000,0))=1,"SI","NO"),"")</f>
        <v>NO</v>
      </c>
      <c r="Y1692" cm="1">
        <f t="array" ref="Y1692">IF(AND(W1692="NO",X1692="NO"),_xlfn.IFS('Paraclinicos '!K1627&lt;=91,3,'Paraclinicos '!K1627&lt;94,2,'Paraclinicos '!K1627&lt;96,1,'Paraclinicos '!K1627&gt;=96,0),"")</f>
        <v>3</v>
      </c>
      <c r="Z1692" t="str" cm="1">
        <f t="array" ref="Z1692">IF(OR(W1692="SI",X1692="SI"),_xlfn.IFS(OR(AND('Paraclinicos '!K1628&lt;=83),AND('Paraclinicos '!K1628&gt;=97,AA1692=2)),3,OR(AND('Paraclinicos '!K1628&lt;=86),AND('Paraclinicos '!K1628&gt;=94,AA1692=2)),2,OR(AND('Paraclinicos '!K1628&lt;=88),AND('Paraclinicos '!K1628&gt;=92,AA1692=2)),1,OR(AND('Paraclinicos '!K1628&gt;=88,'Paraclinicos '!K1628&lt;=92),AND('Paraclinicos '!K1628&gt;=93,AA1692=0)),0),"")</f>
        <v/>
      </c>
      <c r="AA1692" cm="1">
        <f t="array" ref="AA1692">_xlfn.IFS('Paraclinicos '!E1627="","",'Paraclinicos '!E1627="Oxigeno",2,'Paraclinicos '!E1627="Aire",0)</f>
        <v>2</v>
      </c>
    </row>
    <row r="1693" spans="1:27" x14ac:dyDescent="0.25">
      <c r="A1693">
        <f>'Paraclinicos '!A1628</f>
        <v>600</v>
      </c>
      <c r="B1693" s="3">
        <f>'Paraclinicos '!R1628</f>
        <v>44560</v>
      </c>
      <c r="C1693" cm="1">
        <f t="array" ref="C1693">_xlfn.IFS('Paraclinicos '!Q1628="","",'Paraclinicos '!Q1628&gt;60,3,'Paraclinicos '!Q1628&lt;=60,1)</f>
        <v>3</v>
      </c>
      <c r="D1693" t="str">
        <f>IFERROR(IF(INDEX('BD Demog para scores enalazar'!BC$2:BC$3000,MATCH(Formulas!A1693,'BD Demog para scores enalazar'!A$2:A$3000,0))=0,"SI","NO"),"")</f>
        <v/>
      </c>
      <c r="E1693" t="str" cm="1">
        <f t="array" ref="E1693">_xlfn.IFS(D1693="","",D1693="SI",4,D1693="NO",1)</f>
        <v/>
      </c>
      <c r="F1693" cm="1">
        <f t="array" ref="F1693">_xlfn.IFS('Paraclinicos '!B1628="","",'Paraclinicos '!B1628&gt;1,1,'Paraclinicos '!B1628&lt;=1,3)</f>
        <v>1</v>
      </c>
      <c r="G1693" cm="1">
        <f t="array" ref="G1693">_xlfn.IFS('Paraclinicos '!D1628="","",AND('Paraclinicos '!D1628&gt;=250,'Paraclinicos '!D1628&lt;=500),2,'Paraclinicos '!D1628&gt;500,3,'Paraclinicos '!D1628&lt;250,1)</f>
        <v>1</v>
      </c>
      <c r="H1693" s="50">
        <f t="shared" si="79"/>
        <v>5</v>
      </c>
      <c r="I1693" cm="1">
        <f t="array" ref="I1693">_xlfn.IFS('Paraclinicos '!Q1628="","",'Paraclinicos '!Q1628&gt;=65,1,'Paraclinicos '!Q1628&lt;65,0)</f>
        <v>1</v>
      </c>
      <c r="J1693" cm="1">
        <f t="array" ref="J1693">_xlfn.IFS('Paraclinicos '!I1628="","",'Paraclinicos '!I1628&gt;7,1,'Paraclinicos '!I1628&lt;=7,0)</f>
        <v>1</v>
      </c>
      <c r="K1693" cm="1">
        <f t="array" ref="K1693">_xlfn.IFS('Paraclinicos '!W1628="","",'Paraclinicos '!W1628&lt;=8,1,'Paraclinicos '!W1628&gt;8,0)</f>
        <v>0</v>
      </c>
      <c r="L1693" cm="1">
        <f t="array" ref="L1693">_xlfn.IFS('Paraclinicos '!S1628="","",'Paraclinicos '!S1628&gt;=30,1,'Paraclinicos '!S1628&lt;30,0)</f>
        <v>0</v>
      </c>
      <c r="M1693" cm="1">
        <f t="array" ref="M1693">_xlfn.IFS(OR('Paraclinicos '!T1628="",'Paraclinicos '!U1628=""),"",OR('Paraclinicos '!T1628&lt;=90,'Paraclinicos '!U1628&lt;=60),1,OR('Paraclinicos '!T1628&gt;90,'Paraclinicos '!U1628&gt;60),0)</f>
        <v>0</v>
      </c>
      <c r="N1693" s="45">
        <f t="shared" si="80"/>
        <v>4</v>
      </c>
      <c r="O1693" cm="1">
        <f t="array" ref="O1693">_xlfn.IFS(OR('Paraclinicos '!M1628="",'Paraclinicos '!N1628="",'Paraclinicos '!N1628=0),"",'Paraclinicos '!M1628/'Paraclinicos '!N1628&lt;100,4,'Paraclinicos '!M1628/'Paraclinicos '!N1628&lt;200,3,'Paraclinicos '!M1628/'Paraclinicos '!N1628&lt;300,2,'Paraclinicos '!M1628/'Paraclinicos '!N1628&lt;400,1,'Paraclinicos '!M1628/'Paraclinicos '!N1628&gt;=400,0)</f>
        <v>1</v>
      </c>
      <c r="P1693" cm="1">
        <f t="array" ref="P1693">_xlfn.IFS('Paraclinicos '!C1628="","",'Paraclinicos '!C1628&lt;20,4,'Paraclinicos '!C1628&lt;50,3,'Paraclinicos '!C1628&lt;100,2,'Paraclinicos '!C1628&lt;150,1,'Paraclinicos '!C1628&gt;150,0)</f>
        <v>0</v>
      </c>
      <c r="Q1693" cm="1">
        <f t="array" ref="Q1693">_xlfn.IFS('Paraclinicos '!O1628="","",'Paraclinicos '!O1628&lt;1.2,0,'Paraclinicos '!O1628&lt;2,1,'Paraclinicos '!O1628&lt;3.5,2,'Paraclinicos '!O1628&lt;5,3,'Paraclinicos '!O1628&gt;5,4)</f>
        <v>1</v>
      </c>
      <c r="R1693" cm="1">
        <f t="array" ref="R1693">_xlfn.IFS('Paraclinicos '!J1628="","",'Paraclinicos '!J1628&lt;1.2,0,'Paraclinicos '!J1628&lt;2,1,'Paraclinicos '!J1628&lt;6,2,'Paraclinicos '!J1628&lt;12,3,'Paraclinicos '!J1628&gt;=12,4)</f>
        <v>1</v>
      </c>
      <c r="S1693" cm="1">
        <f t="array" ref="S1693">_xlfn.IFS('Paraclinicos '!Y1628="","",'Paraclinicos '!Y1628&lt;70,1,'Paraclinicos '!Y1628&gt;=70,0)</f>
        <v>0</v>
      </c>
      <c r="T1693" cm="1">
        <f t="array" ref="T1693">_xlfn.IFS('Paraclinicos '!W1628="","",'Paraclinicos '!W1628&lt;6,4,'Paraclinicos '!W1628&lt;10,3,'Paraclinicos '!W1628&lt;13,2,'Paraclinicos '!W1628&lt;15,1,'Paraclinicos '!W1628=15,0)</f>
        <v>0</v>
      </c>
      <c r="U1693" s="54">
        <f t="shared" si="78"/>
        <v>3</v>
      </c>
      <c r="V1693" cm="1">
        <f t="array" ref="V1693">_xlfn.IFS('Paraclinicos '!S1628="","",OR('Paraclinicos '!S1628&lt;=8,'Paraclinicos '!S1628&gt;=25),3,'Paraclinicos '!S1628&lt;12,1,'Paraclinicos '!S1628&lt;21,0,'Paraclinicos '!S1628&lt;25,2)</f>
        <v>0</v>
      </c>
      <c r="W1693" t="str">
        <f>IFERROR(IF(INDEX('BD Demog para scores enalazar'!Y$2:'BD Demog para scores enalazar'!Y$3000,MATCH(Formulas!A1693,'BD Demog para scores enalazar'!A$2:'BD Demog para scores enalazar'!A$3000,0))=1,"SI","NO"),"")</f>
        <v/>
      </c>
      <c r="X1693" s="9" t="str">
        <f>IFERROR(IF(INDEX('BD Demog para scores enalazar'!AJ$2:'BD Demog para scores enalazar'!AJ$3000,MATCH(Formulas!A1693,'BD Demog para scores enalazar'!A$2:'BD Demog para scores enalazar'!A$3000,0))=1,"SI","NO"),"")</f>
        <v/>
      </c>
      <c r="Y1693" t="str" cm="1">
        <f t="array" ref="Y1693">IF(AND(W1693="NO",X1693="NO"),_xlfn.IFS('Paraclinicos '!K1628&lt;=91,3,'Paraclinicos '!K1628&lt;94,2,'Paraclinicos '!K1628&lt;96,1,'Paraclinicos '!K1628&gt;=96,0),"")</f>
        <v/>
      </c>
      <c r="Z1693" t="str" cm="1">
        <f t="array" ref="Z1693">IF(OR(W1693="SI",X1693="SI"),_xlfn.IFS(OR(AND('Paraclinicos '!K1629&lt;=83),AND('Paraclinicos '!K1629&gt;=97,AA1693=2)),3,OR(AND('Paraclinicos '!K1629&lt;=86),AND('Paraclinicos '!K1629&gt;=94,AA1693=2)),2,OR(AND('Paraclinicos '!K1629&lt;=88),AND('Paraclinicos '!K1629&gt;=92,AA1693=2)),1,OR(AND('Paraclinicos '!K1629&gt;=88,'Paraclinicos '!K1629&lt;=92),AND('Paraclinicos '!K1629&gt;=93,AA1693=0)),0),"")</f>
        <v/>
      </c>
      <c r="AA1693" cm="1">
        <f t="array" ref="AA1693">_xlfn.IFS('Paraclinicos '!E1628="","",'Paraclinicos '!E1628="Oxigeno",2,'Paraclinicos '!E1628="Aire",0)</f>
        <v>2</v>
      </c>
    </row>
    <row r="1694" spans="1:27" x14ac:dyDescent="0.25">
      <c r="A1694">
        <f>'Paraclinicos '!A1629</f>
        <v>600</v>
      </c>
      <c r="B1694" s="3">
        <f>'Paraclinicos '!R1629</f>
        <v>44201</v>
      </c>
      <c r="C1694" cm="1">
        <f t="array" ref="C1694">_xlfn.IFS('Paraclinicos '!Q1629="","",'Paraclinicos '!Q1629&gt;60,3,'Paraclinicos '!Q1629&lt;=60,1)</f>
        <v>3</v>
      </c>
      <c r="D1694" t="str">
        <f>IFERROR(IF(INDEX('BD Demog para scores enalazar'!BC$2:BC$3000,MATCH(Formulas!A1694,'BD Demog para scores enalazar'!A$2:A$3000,0))=0,"SI","NO"),"")</f>
        <v/>
      </c>
      <c r="E1694" t="str" cm="1">
        <f t="array" ref="E1694">_xlfn.IFS(D1694="","",D1694="SI",4,D1694="NO",1)</f>
        <v/>
      </c>
      <c r="F1694" cm="1">
        <f t="array" ref="F1694">_xlfn.IFS('Paraclinicos '!B1629="","",'Paraclinicos '!B1629&gt;1,1,'Paraclinicos '!B1629&lt;=1,3)</f>
        <v>1</v>
      </c>
      <c r="G1694" cm="1">
        <f t="array" ref="G1694">_xlfn.IFS('Paraclinicos '!D1629="","",AND('Paraclinicos '!D1629&gt;=250,'Paraclinicos '!D1629&lt;=500),2,'Paraclinicos '!D1629&gt;500,3,'Paraclinicos '!D1629&lt;250,1)</f>
        <v>1</v>
      </c>
      <c r="H1694" s="50">
        <f t="shared" si="79"/>
        <v>5</v>
      </c>
      <c r="I1694" cm="1">
        <f t="array" ref="I1694">_xlfn.IFS('Paraclinicos '!Q1629="","",'Paraclinicos '!Q1629&gt;=65,1,'Paraclinicos '!Q1629&lt;65,0)</f>
        <v>1</v>
      </c>
      <c r="J1694" cm="1">
        <f t="array" ref="J1694">_xlfn.IFS('Paraclinicos '!I1629="","",'Paraclinicos '!I1629&gt;7,1,'Paraclinicos '!I1629&lt;=7,0)</f>
        <v>1</v>
      </c>
      <c r="K1694" cm="1">
        <f t="array" ref="K1694">_xlfn.IFS('Paraclinicos '!W1629="","",'Paraclinicos '!W1629&lt;=8,1,'Paraclinicos '!W1629&gt;8,0)</f>
        <v>0</v>
      </c>
      <c r="L1694" cm="1">
        <f t="array" ref="L1694">_xlfn.IFS('Paraclinicos '!S1629="","",'Paraclinicos '!S1629&gt;=30,1,'Paraclinicos '!S1629&lt;30,0)</f>
        <v>0</v>
      </c>
      <c r="M1694" cm="1">
        <f t="array" ref="M1694">_xlfn.IFS(OR('Paraclinicos '!T1629="",'Paraclinicos '!U1629=""),"",OR('Paraclinicos '!T1629&lt;=90,'Paraclinicos '!U1629&lt;=60),1,OR('Paraclinicos '!T1629&gt;90,'Paraclinicos '!U1629&gt;60),0)</f>
        <v>0</v>
      </c>
      <c r="N1694" s="45">
        <f t="shared" si="80"/>
        <v>2</v>
      </c>
      <c r="O1694" cm="1">
        <f t="array" ref="O1694">_xlfn.IFS(OR('Paraclinicos '!M1629="",'Paraclinicos '!N1629="",'Paraclinicos '!N1629=0),"",'Paraclinicos '!M1629/'Paraclinicos '!N1629&lt;100,4,'Paraclinicos '!M1629/'Paraclinicos '!N1629&lt;200,3,'Paraclinicos '!M1629/'Paraclinicos '!N1629&lt;300,2,'Paraclinicos '!M1629/'Paraclinicos '!N1629&lt;400,1,'Paraclinicos '!M1629/'Paraclinicos '!N1629&gt;=400,0)</f>
        <v>3</v>
      </c>
      <c r="P1694" cm="1">
        <f t="array" ref="P1694">_xlfn.IFS('Paraclinicos '!C1629="","",'Paraclinicos '!C1629&lt;20,4,'Paraclinicos '!C1629&lt;50,3,'Paraclinicos '!C1629&lt;100,2,'Paraclinicos '!C1629&lt;150,1,'Paraclinicos '!C1629&gt;150,0)</f>
        <v>0</v>
      </c>
      <c r="Q1694" cm="1">
        <f t="array" ref="Q1694">_xlfn.IFS('Paraclinicos '!O1629="","",'Paraclinicos '!O1629&lt;1.2,0,'Paraclinicos '!O1629&lt;2,1,'Paraclinicos '!O1629&lt;3.5,2,'Paraclinicos '!O1629&lt;5,3,'Paraclinicos '!O1629&gt;5,4)</f>
        <v>1</v>
      </c>
      <c r="R1694" cm="1">
        <f t="array" ref="R1694">_xlfn.IFS('Paraclinicos '!J1629="","",'Paraclinicos '!J1629&lt;1.2,0,'Paraclinicos '!J1629&lt;2,1,'Paraclinicos '!J1629&lt;6,2,'Paraclinicos '!J1629&lt;12,3,'Paraclinicos '!J1629&gt;=12,4)</f>
        <v>0</v>
      </c>
      <c r="S1694" cm="1">
        <f t="array" ref="S1694">_xlfn.IFS('Paraclinicos '!Y1629="","",'Paraclinicos '!Y1629&lt;70,1,'Paraclinicos '!Y1629&gt;=70,0)</f>
        <v>0</v>
      </c>
      <c r="T1694" cm="1">
        <f t="array" ref="T1694">_xlfn.IFS('Paraclinicos '!W1629="","",'Paraclinicos '!W1629&lt;6,4,'Paraclinicos '!W1629&lt;10,3,'Paraclinicos '!W1629&lt;13,2,'Paraclinicos '!W1629&lt;15,1,'Paraclinicos '!W1629=15,0)</f>
        <v>0</v>
      </c>
      <c r="U1694" s="54">
        <f t="shared" si="78"/>
        <v>4</v>
      </c>
      <c r="V1694" cm="1">
        <f t="array" ref="V1694">_xlfn.IFS('Paraclinicos '!S1629="","",OR('Paraclinicos '!S1629&lt;=8,'Paraclinicos '!S1629&gt;=25),3,'Paraclinicos '!S1629&lt;12,1,'Paraclinicos '!S1629&lt;21,0,'Paraclinicos '!S1629&lt;25,2)</f>
        <v>0</v>
      </c>
      <c r="W1694" t="str">
        <f>IFERROR(IF(INDEX('BD Demog para scores enalazar'!Y$2:'BD Demog para scores enalazar'!Y$3000,MATCH(Formulas!A1694,'BD Demog para scores enalazar'!A$2:'BD Demog para scores enalazar'!A$3000,0))=1,"SI","NO"),"")</f>
        <v/>
      </c>
      <c r="X1694" s="9" t="str">
        <f>IFERROR(IF(INDEX('BD Demog para scores enalazar'!AJ$2:'BD Demog para scores enalazar'!AJ$3000,MATCH(Formulas!A1694,'BD Demog para scores enalazar'!A$2:'BD Demog para scores enalazar'!A$3000,0))=1,"SI","NO"),"")</f>
        <v/>
      </c>
      <c r="Y1694" t="str" cm="1">
        <f t="array" ref="Y1694">IF(AND(W1694="NO",X1694="NO"),_xlfn.IFS('Paraclinicos '!K1629&lt;=91,3,'Paraclinicos '!K1629&lt;94,2,'Paraclinicos '!K1629&lt;96,1,'Paraclinicos '!K1629&gt;=96,0),"")</f>
        <v/>
      </c>
      <c r="Z1694" t="str" cm="1">
        <f t="array" ref="Z1694">IF(OR(W1694="SI",X1694="SI"),_xlfn.IFS(OR(AND('Paraclinicos '!K1630&lt;=83),AND('Paraclinicos '!K1630&gt;=97,AA1694=2)),3,OR(AND('Paraclinicos '!K1630&lt;=86),AND('Paraclinicos '!K1630&gt;=94,AA1694=2)),2,OR(AND('Paraclinicos '!K1630&lt;=88),AND('Paraclinicos '!K1630&gt;=92,AA1694=2)),1,OR(AND('Paraclinicos '!K1630&gt;=88,'Paraclinicos '!K1630&lt;=92),AND('Paraclinicos '!K1630&gt;=93,AA1694=0)),0),"")</f>
        <v/>
      </c>
      <c r="AA1694" cm="1">
        <f t="array" ref="AA1694">_xlfn.IFS('Paraclinicos '!E1629="","",'Paraclinicos '!E1629="Oxigeno",2,'Paraclinicos '!E1629="Aire",0)</f>
        <v>2</v>
      </c>
    </row>
    <row r="1695" spans="1:27" x14ac:dyDescent="0.25">
      <c r="A1695">
        <f>'Paraclinicos '!A1630</f>
        <v>600</v>
      </c>
      <c r="B1695" s="3">
        <f>'Paraclinicos '!R1630</f>
        <v>44209</v>
      </c>
      <c r="C1695" cm="1">
        <f t="array" ref="C1695">_xlfn.IFS('Paraclinicos '!Q1630="","",'Paraclinicos '!Q1630&gt;60,3,'Paraclinicos '!Q1630&lt;=60,1)</f>
        <v>3</v>
      </c>
      <c r="D1695" t="str">
        <f>IFERROR(IF(INDEX('BD Demog para scores enalazar'!BC$2:BC$3000,MATCH(Formulas!A1695,'BD Demog para scores enalazar'!A$2:A$3000,0))=0,"SI","NO"),"")</f>
        <v/>
      </c>
      <c r="E1695" t="str" cm="1">
        <f t="array" ref="E1695">_xlfn.IFS(D1695="","",D1695="SI",4,D1695="NO",1)</f>
        <v/>
      </c>
      <c r="F1695" cm="1">
        <f t="array" ref="F1695">_xlfn.IFS('Paraclinicos '!B1630="","",'Paraclinicos '!B1630&gt;1,1,'Paraclinicos '!B1630&lt;=1,3)</f>
        <v>3</v>
      </c>
      <c r="G1695" t="str" cm="1">
        <f t="array" ref="G1695">_xlfn.IFS('Paraclinicos '!D1630="","",AND('Paraclinicos '!D1630&gt;=250,'Paraclinicos '!D1630&lt;=500),2,'Paraclinicos '!D1630&gt;500,3,'Paraclinicos '!D1630&lt;250,1)</f>
        <v/>
      </c>
      <c r="H1695" s="50">
        <f t="shared" si="79"/>
        <v>6</v>
      </c>
      <c r="I1695" cm="1">
        <f t="array" ref="I1695">_xlfn.IFS('Paraclinicos '!Q1630="","",'Paraclinicos '!Q1630&gt;=65,1,'Paraclinicos '!Q1630&lt;65,0)</f>
        <v>1</v>
      </c>
      <c r="J1695" cm="1">
        <f t="array" ref="J1695">_xlfn.IFS('Paraclinicos '!I1630="","",'Paraclinicos '!I1630&gt;7,1,'Paraclinicos '!I1630&lt;=7,0)</f>
        <v>1</v>
      </c>
      <c r="K1695" cm="1">
        <f t="array" ref="K1695">_xlfn.IFS('Paraclinicos '!W1630="","",'Paraclinicos '!W1630&lt;=8,1,'Paraclinicos '!W1630&gt;8,0)</f>
        <v>1</v>
      </c>
      <c r="L1695" cm="1">
        <f t="array" ref="L1695">_xlfn.IFS('Paraclinicos '!S1630="","",'Paraclinicos '!S1630&gt;=30,1,'Paraclinicos '!S1630&lt;30,0)</f>
        <v>0</v>
      </c>
      <c r="M1695" cm="1">
        <f t="array" ref="M1695">_xlfn.IFS(OR('Paraclinicos '!T1630="",'Paraclinicos '!U1630=""),"",OR('Paraclinicos '!T1630&lt;=90,'Paraclinicos '!U1630&lt;=60),1,OR('Paraclinicos '!T1630&gt;90,'Paraclinicos '!U1630&gt;60),0)</f>
        <v>0</v>
      </c>
      <c r="N1695" s="45">
        <f t="shared" si="80"/>
        <v>3</v>
      </c>
      <c r="O1695" cm="1">
        <f t="array" ref="O1695">_xlfn.IFS(OR('Paraclinicos '!M1630="",'Paraclinicos '!N1630="",'Paraclinicos '!N1630=0),"",'Paraclinicos '!M1630/'Paraclinicos '!N1630&lt;100,4,'Paraclinicos '!M1630/'Paraclinicos '!N1630&lt;200,3,'Paraclinicos '!M1630/'Paraclinicos '!N1630&lt;300,2,'Paraclinicos '!M1630/'Paraclinicos '!N1630&lt;400,1,'Paraclinicos '!M1630/'Paraclinicos '!N1630&gt;=400,0)</f>
        <v>1</v>
      </c>
      <c r="P1695" cm="1">
        <f t="array" ref="P1695">_xlfn.IFS('Paraclinicos '!C1630="","",'Paraclinicos '!C1630&lt;20,4,'Paraclinicos '!C1630&lt;50,3,'Paraclinicos '!C1630&lt;100,2,'Paraclinicos '!C1630&lt;150,1,'Paraclinicos '!C1630&gt;150,0)</f>
        <v>0</v>
      </c>
      <c r="Q1695" cm="1">
        <f t="array" ref="Q1695">_xlfn.IFS('Paraclinicos '!O1630="","",'Paraclinicos '!O1630&lt;1.2,0,'Paraclinicos '!O1630&lt;2,1,'Paraclinicos '!O1630&lt;3.5,2,'Paraclinicos '!O1630&lt;5,3,'Paraclinicos '!O1630&gt;5,4)</f>
        <v>0</v>
      </c>
      <c r="R1695" cm="1">
        <f t="array" ref="R1695">_xlfn.IFS('Paraclinicos '!J1630="","",'Paraclinicos '!J1630&lt;1.2,0,'Paraclinicos '!J1630&lt;2,1,'Paraclinicos '!J1630&lt;6,2,'Paraclinicos '!J1630&lt;12,3,'Paraclinicos '!J1630&gt;=12,4)</f>
        <v>0</v>
      </c>
      <c r="S1695" cm="1">
        <f t="array" ref="S1695">_xlfn.IFS('Paraclinicos '!Y1630="","",'Paraclinicos '!Y1630&lt;70,1,'Paraclinicos '!Y1630&gt;=70,0)</f>
        <v>0</v>
      </c>
      <c r="T1695" cm="1">
        <f t="array" ref="T1695">_xlfn.IFS('Paraclinicos '!W1630="","",'Paraclinicos '!W1630&lt;6,4,'Paraclinicos '!W1630&lt;10,3,'Paraclinicos '!W1630&lt;13,2,'Paraclinicos '!W1630&lt;15,1,'Paraclinicos '!W1630=15,0)</f>
        <v>4</v>
      </c>
      <c r="U1695" s="54">
        <f t="shared" si="78"/>
        <v>5</v>
      </c>
      <c r="V1695" cm="1">
        <f t="array" ref="V1695">_xlfn.IFS('Paraclinicos '!S1630="","",OR('Paraclinicos '!S1630&lt;=8,'Paraclinicos '!S1630&gt;=25),3,'Paraclinicos '!S1630&lt;12,1,'Paraclinicos '!S1630&lt;21,0,'Paraclinicos '!S1630&lt;25,2)</f>
        <v>3</v>
      </c>
      <c r="W1695" t="str">
        <f>IFERROR(IF(INDEX('BD Demog para scores enalazar'!Y$2:'BD Demog para scores enalazar'!Y$3000,MATCH(Formulas!A1695,'BD Demog para scores enalazar'!A$2:'BD Demog para scores enalazar'!A$3000,0))=1,"SI","NO"),"")</f>
        <v/>
      </c>
      <c r="X1695" s="9" t="str">
        <f>IFERROR(IF(INDEX('BD Demog para scores enalazar'!AJ$2:'BD Demog para scores enalazar'!AJ$3000,MATCH(Formulas!A1695,'BD Demog para scores enalazar'!A$2:'BD Demog para scores enalazar'!A$3000,0))=1,"SI","NO"),"")</f>
        <v/>
      </c>
      <c r="Y1695" t="str" cm="1">
        <f t="array" ref="Y1695">IF(AND(W1695="NO",X1695="NO"),_xlfn.IFS('Paraclinicos '!K1630&lt;=91,3,'Paraclinicos '!K1630&lt;94,2,'Paraclinicos '!K1630&lt;96,1,'Paraclinicos '!K1630&gt;=96,0),"")</f>
        <v/>
      </c>
      <c r="Z1695" t="str" cm="1">
        <f t="array" ref="Z1695">IF(OR(W1695="SI",X1695="SI"),_xlfn.IFS(OR(AND('Paraclinicos '!K1631&lt;=83),AND('Paraclinicos '!K1631&gt;=97,AA1695=2)),3,OR(AND('Paraclinicos '!K1631&lt;=86),AND('Paraclinicos '!K1631&gt;=94,AA1695=2)),2,OR(AND('Paraclinicos '!K1631&lt;=88),AND('Paraclinicos '!K1631&gt;=92,AA1695=2)),1,OR(AND('Paraclinicos '!K1631&gt;=88,'Paraclinicos '!K1631&lt;=92),AND('Paraclinicos '!K1631&gt;=93,AA1695=0)),0),"")</f>
        <v/>
      </c>
      <c r="AA1695" cm="1">
        <f t="array" ref="AA1695">_xlfn.IFS('Paraclinicos '!E1630="","",'Paraclinicos '!E1630="Oxigeno",2,'Paraclinicos '!E1630="Aire",0)</f>
        <v>2</v>
      </c>
    </row>
    <row r="1696" spans="1:27" x14ac:dyDescent="0.25">
      <c r="A1696">
        <f>'Paraclinicos '!A1631</f>
        <v>603</v>
      </c>
      <c r="B1696" s="3">
        <f>'Paraclinicos '!R1631</f>
        <v>44214</v>
      </c>
      <c r="C1696" cm="1">
        <f t="array" ref="C1696">_xlfn.IFS('Paraclinicos '!Q1631="","",'Paraclinicos '!Q1631&gt;60,3,'Paraclinicos '!Q1631&lt;=60,1)</f>
        <v>3</v>
      </c>
      <c r="D1696" t="str">
        <f>IFERROR(IF(INDEX('BD Demog para scores enalazar'!BC$2:BC$3000,MATCH(Formulas!A1696,'BD Demog para scores enalazar'!A$2:A$3000,0))=0,"SI","NO"),"")</f>
        <v>SI</v>
      </c>
      <c r="E1696" cm="1">
        <f t="array" ref="E1696">_xlfn.IFS(D1696="","",D1696="SI",4,D1696="NO",1)</f>
        <v>4</v>
      </c>
      <c r="F1696" cm="1">
        <f t="array" ref="F1696">_xlfn.IFS('Paraclinicos '!B1631="","",'Paraclinicos '!B1631&gt;1,1,'Paraclinicos '!B1631&lt;=1,3)</f>
        <v>3</v>
      </c>
      <c r="G1696" cm="1">
        <f t="array" ref="G1696">_xlfn.IFS('Paraclinicos '!D1631="","",AND('Paraclinicos '!D1631&gt;=250,'Paraclinicos '!D1631&lt;=500),2,'Paraclinicos '!D1631&gt;500,3,'Paraclinicos '!D1631&lt;250,1)</f>
        <v>3</v>
      </c>
      <c r="H1696" s="50">
        <f t="shared" si="79"/>
        <v>13</v>
      </c>
      <c r="I1696" cm="1">
        <f t="array" ref="I1696">_xlfn.IFS('Paraclinicos '!Q1631="","",'Paraclinicos '!Q1631&gt;=65,1,'Paraclinicos '!Q1631&lt;65,0)</f>
        <v>1</v>
      </c>
      <c r="J1696" cm="1">
        <f t="array" ref="J1696">_xlfn.IFS('Paraclinicos '!I1631="","",'Paraclinicos '!I1631&gt;7,1,'Paraclinicos '!I1631&lt;=7,0)</f>
        <v>1</v>
      </c>
      <c r="K1696" cm="1">
        <f t="array" ref="K1696">_xlfn.IFS('Paraclinicos '!W1631="","",'Paraclinicos '!W1631&lt;=8,1,'Paraclinicos '!W1631&gt;8,0)</f>
        <v>1</v>
      </c>
      <c r="L1696" cm="1">
        <f t="array" ref="L1696">_xlfn.IFS('Paraclinicos '!S1631="","",'Paraclinicos '!S1631&gt;=30,1,'Paraclinicos '!S1631&lt;30,0)</f>
        <v>0</v>
      </c>
      <c r="M1696" cm="1">
        <f t="array" ref="M1696">_xlfn.IFS(OR('Paraclinicos '!T1631="",'Paraclinicos '!U1631=""),"",OR('Paraclinicos '!T1631&lt;=90,'Paraclinicos '!U1631&lt;=60),1,OR('Paraclinicos '!T1631&gt;90,'Paraclinicos '!U1631&gt;60),0)</f>
        <v>1</v>
      </c>
      <c r="N1696" s="45">
        <f t="shared" si="80"/>
        <v>5</v>
      </c>
      <c r="O1696" cm="1">
        <f t="array" ref="O1696">_xlfn.IFS(OR('Paraclinicos '!M1631="",'Paraclinicos '!N1631="",'Paraclinicos '!N1631=0),"",'Paraclinicos '!M1631/'Paraclinicos '!N1631&lt;100,4,'Paraclinicos '!M1631/'Paraclinicos '!N1631&lt;200,3,'Paraclinicos '!M1631/'Paraclinicos '!N1631&lt;300,2,'Paraclinicos '!M1631/'Paraclinicos '!N1631&lt;400,1,'Paraclinicos '!M1631/'Paraclinicos '!N1631&gt;=400,0)</f>
        <v>2</v>
      </c>
      <c r="P1696" cm="1">
        <f t="array" ref="P1696">_xlfn.IFS('Paraclinicos '!C1631="","",'Paraclinicos '!C1631&lt;20,4,'Paraclinicos '!C1631&lt;50,3,'Paraclinicos '!C1631&lt;100,2,'Paraclinicos '!C1631&lt;150,1,'Paraclinicos '!C1631&gt;150,0)</f>
        <v>0</v>
      </c>
      <c r="Q1696" cm="1">
        <f t="array" ref="Q1696">_xlfn.IFS('Paraclinicos '!O1631="","",'Paraclinicos '!O1631&lt;1.2,0,'Paraclinicos '!O1631&lt;2,1,'Paraclinicos '!O1631&lt;3.5,2,'Paraclinicos '!O1631&lt;5,3,'Paraclinicos '!O1631&gt;5,4)</f>
        <v>0</v>
      </c>
      <c r="R1696" cm="1">
        <f t="array" ref="R1696">_xlfn.IFS('Paraclinicos '!J1631="","",'Paraclinicos '!J1631&lt;1.2,0,'Paraclinicos '!J1631&lt;2,1,'Paraclinicos '!J1631&lt;6,2,'Paraclinicos '!J1631&lt;12,3,'Paraclinicos '!J1631&gt;=12,4)</f>
        <v>0</v>
      </c>
      <c r="S1696" cm="1">
        <f t="array" ref="S1696">_xlfn.IFS('Paraclinicos '!Y1631="","",'Paraclinicos '!Y1631&lt;70,1,'Paraclinicos '!Y1631&gt;=70,0)</f>
        <v>0</v>
      </c>
      <c r="T1696" cm="1">
        <f t="array" ref="T1696">_xlfn.IFS('Paraclinicos '!W1631="","",'Paraclinicos '!W1631&lt;6,4,'Paraclinicos '!W1631&lt;10,3,'Paraclinicos '!W1631&lt;13,2,'Paraclinicos '!W1631&lt;15,1,'Paraclinicos '!W1631=15,0)</f>
        <v>4</v>
      </c>
      <c r="U1696" s="54">
        <f t="shared" si="78"/>
        <v>6</v>
      </c>
      <c r="V1696" cm="1">
        <f t="array" ref="V1696">_xlfn.IFS('Paraclinicos '!S1631="","",OR('Paraclinicos '!S1631&lt;=8,'Paraclinicos '!S1631&gt;=25),3,'Paraclinicos '!S1631&lt;12,1,'Paraclinicos '!S1631&lt;21,0,'Paraclinicos '!S1631&lt;25,2)</f>
        <v>3</v>
      </c>
      <c r="W1696" t="str">
        <f>IFERROR(IF(INDEX('BD Demog para scores enalazar'!Y$2:'BD Demog para scores enalazar'!Y$3000,MATCH(Formulas!A1696,'BD Demog para scores enalazar'!A$2:'BD Demog para scores enalazar'!A$3000,0))=1,"SI","NO"),"")</f>
        <v>NO</v>
      </c>
      <c r="X1696" s="9" t="str">
        <f>IFERROR(IF(INDEX('BD Demog para scores enalazar'!AJ$2:'BD Demog para scores enalazar'!AJ$3000,MATCH(Formulas!A1696,'BD Demog para scores enalazar'!A$2:'BD Demog para scores enalazar'!A$3000,0))=1,"SI","NO"),"")</f>
        <v>NO</v>
      </c>
      <c r="Y1696" cm="1">
        <f t="array" ref="Y1696">IF(AND(W1696="NO",X1696="NO"),_xlfn.IFS('Paraclinicos '!K1631&lt;=91,3,'Paraclinicos '!K1631&lt;94,2,'Paraclinicos '!K1631&lt;96,1,'Paraclinicos '!K1631&gt;=96,0),"")</f>
        <v>3</v>
      </c>
      <c r="Z1696" t="str" cm="1">
        <f t="array" ref="Z1696">IF(OR(W1696="SI",X1696="SI"),_xlfn.IFS(OR(AND('Paraclinicos '!K1632&lt;=83),AND('Paraclinicos '!K1632&gt;=97,AA1696=2)),3,OR(AND('Paraclinicos '!K1632&lt;=86),AND('Paraclinicos '!K1632&gt;=94,AA1696=2)),2,OR(AND('Paraclinicos '!K1632&lt;=88),AND('Paraclinicos '!K1632&gt;=92,AA1696=2)),1,OR(AND('Paraclinicos '!K1632&gt;=88,'Paraclinicos '!K1632&lt;=92),AND('Paraclinicos '!K1632&gt;=93,AA1696=0)),0),"")</f>
        <v/>
      </c>
      <c r="AA1696" cm="1">
        <f t="array" ref="AA1696">_xlfn.IFS('Paraclinicos '!E1631="","",'Paraclinicos '!E1631="Oxigeno",2,'Paraclinicos '!E1631="Aire",0)</f>
        <v>2</v>
      </c>
    </row>
    <row r="1697" spans="1:27" x14ac:dyDescent="0.25">
      <c r="A1697">
        <f>'Paraclinicos '!A1632</f>
        <v>603</v>
      </c>
      <c r="B1697" s="3">
        <f>'Paraclinicos '!R1632</f>
        <v>44225</v>
      </c>
      <c r="C1697" cm="1">
        <f t="array" ref="C1697">_xlfn.IFS('Paraclinicos '!Q1632="","",'Paraclinicos '!Q1632&gt;60,3,'Paraclinicos '!Q1632&lt;=60,1)</f>
        <v>3</v>
      </c>
      <c r="D1697" t="str">
        <f>IFERROR(IF(INDEX('BD Demog para scores enalazar'!BC$2:BC$3000,MATCH(Formulas!A1697,'BD Demog para scores enalazar'!A$2:A$3000,0))=0,"SI","NO"),"")</f>
        <v>SI</v>
      </c>
      <c r="E1697" cm="1">
        <f t="array" ref="E1697">_xlfn.IFS(D1697="","",D1697="SI",4,D1697="NO",1)</f>
        <v>4</v>
      </c>
      <c r="F1697" cm="1">
        <f t="array" ref="F1697">_xlfn.IFS('Paraclinicos '!B1632="","",'Paraclinicos '!B1632&gt;1,1,'Paraclinicos '!B1632&lt;=1,3)</f>
        <v>3</v>
      </c>
      <c r="G1697" t="str" cm="1">
        <f t="array" ref="G1697">_xlfn.IFS('Paraclinicos '!D1632="","",AND('Paraclinicos '!D1632&gt;=250,'Paraclinicos '!D1632&lt;=500),2,'Paraclinicos '!D1632&gt;500,3,'Paraclinicos '!D1632&lt;250,1)</f>
        <v/>
      </c>
      <c r="H1697" s="50">
        <f t="shared" si="79"/>
        <v>10</v>
      </c>
      <c r="I1697" cm="1">
        <f t="array" ref="I1697">_xlfn.IFS('Paraclinicos '!Q1632="","",'Paraclinicos '!Q1632&gt;=65,1,'Paraclinicos '!Q1632&lt;65,0)</f>
        <v>1</v>
      </c>
      <c r="J1697" t="str" cm="1">
        <f t="array" ref="J1697">_xlfn.IFS('Paraclinicos '!I1632="","",'Paraclinicos '!I1632&gt;7,1,'Paraclinicos '!I1632&lt;=7,0)</f>
        <v/>
      </c>
      <c r="K1697" cm="1">
        <f t="array" ref="K1697">_xlfn.IFS('Paraclinicos '!W1632="","",'Paraclinicos '!W1632&lt;=8,1,'Paraclinicos '!W1632&gt;8,0)</f>
        <v>0</v>
      </c>
      <c r="L1697" cm="1">
        <f t="array" ref="L1697">_xlfn.IFS('Paraclinicos '!S1632="","",'Paraclinicos '!S1632&gt;=30,1,'Paraclinicos '!S1632&lt;30,0)</f>
        <v>0</v>
      </c>
      <c r="M1697" cm="1">
        <f t="array" ref="M1697">_xlfn.IFS(OR('Paraclinicos '!T1632="",'Paraclinicos '!U1632=""),"",OR('Paraclinicos '!T1632&lt;=90,'Paraclinicos '!U1632&lt;=60),1,OR('Paraclinicos '!T1632&gt;90,'Paraclinicos '!U1632&gt;60),0)</f>
        <v>0</v>
      </c>
      <c r="N1697" s="45">
        <f t="shared" si="80"/>
        <v>3</v>
      </c>
      <c r="O1697" cm="1">
        <f t="array" ref="O1697">_xlfn.IFS(OR('Paraclinicos '!M1632="",'Paraclinicos '!N1632="",'Paraclinicos '!N1632=0),"",'Paraclinicos '!M1632/'Paraclinicos '!N1632&lt;100,4,'Paraclinicos '!M1632/'Paraclinicos '!N1632&lt;200,3,'Paraclinicos '!M1632/'Paraclinicos '!N1632&lt;300,2,'Paraclinicos '!M1632/'Paraclinicos '!N1632&lt;400,1,'Paraclinicos '!M1632/'Paraclinicos '!N1632&gt;=400,0)</f>
        <v>2</v>
      </c>
      <c r="P1697" cm="1">
        <f t="array" ref="P1697">_xlfn.IFS('Paraclinicos '!C1632="","",'Paraclinicos '!C1632&lt;20,4,'Paraclinicos '!C1632&lt;50,3,'Paraclinicos '!C1632&lt;100,2,'Paraclinicos '!C1632&lt;150,1,'Paraclinicos '!C1632&gt;150,0)</f>
        <v>1</v>
      </c>
      <c r="Q1697" cm="1">
        <f t="array" ref="Q1697">_xlfn.IFS('Paraclinicos '!O1632="","",'Paraclinicos '!O1632&lt;1.2,0,'Paraclinicos '!O1632&lt;2,1,'Paraclinicos '!O1632&lt;3.5,2,'Paraclinicos '!O1632&lt;5,3,'Paraclinicos '!O1632&gt;5,4)</f>
        <v>0</v>
      </c>
      <c r="R1697" cm="1">
        <f t="array" ref="R1697">_xlfn.IFS('Paraclinicos '!J1632="","",'Paraclinicos '!J1632&lt;1.2,0,'Paraclinicos '!J1632&lt;2,1,'Paraclinicos '!J1632&lt;6,2,'Paraclinicos '!J1632&lt;12,3,'Paraclinicos '!J1632&gt;=12,4)</f>
        <v>4</v>
      </c>
      <c r="S1697" cm="1">
        <f t="array" ref="S1697">_xlfn.IFS('Paraclinicos '!Y1632="","",'Paraclinicos '!Y1632&lt;70,1,'Paraclinicos '!Y1632&gt;=70,0)</f>
        <v>0</v>
      </c>
      <c r="T1697" cm="1">
        <f t="array" ref="T1697">_xlfn.IFS('Paraclinicos '!W1632="","",'Paraclinicos '!W1632&lt;6,4,'Paraclinicos '!W1632&lt;10,3,'Paraclinicos '!W1632&lt;13,2,'Paraclinicos '!W1632&lt;15,1,'Paraclinicos '!W1632=15,0)</f>
        <v>0</v>
      </c>
      <c r="U1697" s="54">
        <f t="shared" si="78"/>
        <v>7</v>
      </c>
      <c r="V1697" cm="1">
        <f t="array" ref="V1697">_xlfn.IFS('Paraclinicos '!S1632="","",OR('Paraclinicos '!S1632&lt;=8,'Paraclinicos '!S1632&gt;=25),3,'Paraclinicos '!S1632&lt;12,1,'Paraclinicos '!S1632&lt;21,0,'Paraclinicos '!S1632&lt;25,2)</f>
        <v>0</v>
      </c>
      <c r="W1697" t="str">
        <f>IFERROR(IF(INDEX('BD Demog para scores enalazar'!Y$2:'BD Demog para scores enalazar'!Y$3000,MATCH(Formulas!A1697,'BD Demog para scores enalazar'!A$2:'BD Demog para scores enalazar'!A$3000,0))=1,"SI","NO"),"")</f>
        <v>NO</v>
      </c>
      <c r="X1697" s="9" t="str">
        <f>IFERROR(IF(INDEX('BD Demog para scores enalazar'!AJ$2:'BD Demog para scores enalazar'!AJ$3000,MATCH(Formulas!A1697,'BD Demog para scores enalazar'!A$2:'BD Demog para scores enalazar'!A$3000,0))=1,"SI","NO"),"")</f>
        <v>NO</v>
      </c>
      <c r="Y1697" cm="1">
        <f t="array" ref="Y1697">IF(AND(W1697="NO",X1697="NO"),_xlfn.IFS('Paraclinicos '!K1632&lt;=91,3,'Paraclinicos '!K1632&lt;94,2,'Paraclinicos '!K1632&lt;96,1,'Paraclinicos '!K1632&gt;=96,0),"")</f>
        <v>3</v>
      </c>
      <c r="Z1697" t="str" cm="1">
        <f t="array" ref="Z1697">IF(OR(W1697="SI",X1697="SI"),_xlfn.IFS(OR(AND('Paraclinicos '!K1633&lt;=83),AND('Paraclinicos '!K1633&gt;=97,AA1697=2)),3,OR(AND('Paraclinicos '!K1633&lt;=86),AND('Paraclinicos '!K1633&gt;=94,AA1697=2)),2,OR(AND('Paraclinicos '!K1633&lt;=88),AND('Paraclinicos '!K1633&gt;=92,AA1697=2)),1,OR(AND('Paraclinicos '!K1633&gt;=88,'Paraclinicos '!K1633&lt;=92),AND('Paraclinicos '!K1633&gt;=93,AA1697=0)),0),"")</f>
        <v/>
      </c>
      <c r="AA1697" cm="1">
        <f t="array" ref="AA1697">_xlfn.IFS('Paraclinicos '!E1632="","",'Paraclinicos '!E1632="Oxigeno",2,'Paraclinicos '!E1632="Aire",0)</f>
        <v>2</v>
      </c>
    </row>
    <row r="1698" spans="1:27" x14ac:dyDescent="0.25">
      <c r="A1698">
        <f>'Paraclinicos '!A1633</f>
        <v>603</v>
      </c>
      <c r="B1698" s="3">
        <f>'Paraclinicos '!R1633</f>
        <v>44226</v>
      </c>
      <c r="C1698" cm="1">
        <f t="array" ref="C1698">_xlfn.IFS('Paraclinicos '!Q1633="","",'Paraclinicos '!Q1633&gt;60,3,'Paraclinicos '!Q1633&lt;=60,1)</f>
        <v>3</v>
      </c>
      <c r="D1698" t="str">
        <f>IFERROR(IF(INDEX('BD Demog para scores enalazar'!BC$2:BC$3000,MATCH(Formulas!A1698,'BD Demog para scores enalazar'!A$2:A$3000,0))=0,"SI","NO"),"")</f>
        <v>SI</v>
      </c>
      <c r="E1698" cm="1">
        <f t="array" ref="E1698">_xlfn.IFS(D1698="","",D1698="SI",4,D1698="NO",1)</f>
        <v>4</v>
      </c>
      <c r="F1698" cm="1">
        <f t="array" ref="F1698">_xlfn.IFS('Paraclinicos '!B1633="","",'Paraclinicos '!B1633&gt;1,1,'Paraclinicos '!B1633&lt;=1,3)</f>
        <v>3</v>
      </c>
      <c r="G1698" t="str" cm="1">
        <f t="array" ref="G1698">_xlfn.IFS('Paraclinicos '!D1633="","",AND('Paraclinicos '!D1633&gt;=250,'Paraclinicos '!D1633&lt;=500),2,'Paraclinicos '!D1633&gt;500,3,'Paraclinicos '!D1633&lt;250,1)</f>
        <v/>
      </c>
      <c r="H1698" s="50">
        <f t="shared" si="79"/>
        <v>10</v>
      </c>
      <c r="I1698" cm="1">
        <f t="array" ref="I1698">_xlfn.IFS('Paraclinicos '!Q1633="","",'Paraclinicos '!Q1633&gt;=65,1,'Paraclinicos '!Q1633&lt;65,0)</f>
        <v>1</v>
      </c>
      <c r="J1698" cm="1">
        <f t="array" ref="J1698">_xlfn.IFS('Paraclinicos '!I1633="","",'Paraclinicos '!I1633&gt;7,1,'Paraclinicos '!I1633&lt;=7,0)</f>
        <v>1</v>
      </c>
      <c r="K1698" cm="1">
        <f t="array" ref="K1698">_xlfn.IFS('Paraclinicos '!W1633="","",'Paraclinicos '!W1633&lt;=8,1,'Paraclinicos '!W1633&gt;8,0)</f>
        <v>0</v>
      </c>
      <c r="L1698" cm="1">
        <f t="array" ref="L1698">_xlfn.IFS('Paraclinicos '!S1633="","",'Paraclinicos '!S1633&gt;=30,1,'Paraclinicos '!S1633&lt;30,0)</f>
        <v>0</v>
      </c>
      <c r="M1698" cm="1">
        <f t="array" ref="M1698">_xlfn.IFS(OR('Paraclinicos '!T1633="",'Paraclinicos '!U1633=""),"",OR('Paraclinicos '!T1633&lt;=90,'Paraclinicos '!U1633&lt;=60),1,OR('Paraclinicos '!T1633&gt;90,'Paraclinicos '!U1633&gt;60),0)</f>
        <v>0</v>
      </c>
      <c r="N1698" s="45">
        <f t="shared" si="80"/>
        <v>1</v>
      </c>
      <c r="O1698" cm="1">
        <f t="array" ref="O1698">_xlfn.IFS(OR('Paraclinicos '!M1633="",'Paraclinicos '!N1633="",'Paraclinicos '!N1633=0),"",'Paraclinicos '!M1633/'Paraclinicos '!N1633&lt;100,4,'Paraclinicos '!M1633/'Paraclinicos '!N1633&lt;200,3,'Paraclinicos '!M1633/'Paraclinicos '!N1633&lt;300,2,'Paraclinicos '!M1633/'Paraclinicos '!N1633&lt;400,1,'Paraclinicos '!M1633/'Paraclinicos '!N1633&gt;=400,0)</f>
        <v>2</v>
      </c>
      <c r="P1698" cm="1">
        <f t="array" ref="P1698">_xlfn.IFS('Paraclinicos '!C1633="","",'Paraclinicos '!C1633&lt;20,4,'Paraclinicos '!C1633&lt;50,3,'Paraclinicos '!C1633&lt;100,2,'Paraclinicos '!C1633&lt;150,1,'Paraclinicos '!C1633&gt;150,0)</f>
        <v>1</v>
      </c>
      <c r="Q1698" cm="1">
        <f t="array" ref="Q1698">_xlfn.IFS('Paraclinicos '!O1633="","",'Paraclinicos '!O1633&lt;1.2,0,'Paraclinicos '!O1633&lt;2,1,'Paraclinicos '!O1633&lt;3.5,2,'Paraclinicos '!O1633&lt;5,3,'Paraclinicos '!O1633&gt;5,4)</f>
        <v>0</v>
      </c>
      <c r="R1698" cm="1">
        <f t="array" ref="R1698">_xlfn.IFS('Paraclinicos '!J1633="","",'Paraclinicos '!J1633&lt;1.2,0,'Paraclinicos '!J1633&lt;2,1,'Paraclinicos '!J1633&lt;6,2,'Paraclinicos '!J1633&lt;12,3,'Paraclinicos '!J1633&gt;=12,4)</f>
        <v>0</v>
      </c>
      <c r="S1698" cm="1">
        <f t="array" ref="S1698">_xlfn.IFS('Paraclinicos '!Y1633="","",'Paraclinicos '!Y1633&lt;70,1,'Paraclinicos '!Y1633&gt;=70,0)</f>
        <v>0</v>
      </c>
      <c r="T1698" cm="1">
        <f t="array" ref="T1698">_xlfn.IFS('Paraclinicos '!W1633="","",'Paraclinicos '!W1633&lt;6,4,'Paraclinicos '!W1633&lt;10,3,'Paraclinicos '!W1633&lt;13,2,'Paraclinicos '!W1633&lt;15,1,'Paraclinicos '!W1633=15,0)</f>
        <v>2</v>
      </c>
      <c r="U1698" s="54">
        <f t="shared" si="78"/>
        <v>5</v>
      </c>
      <c r="V1698" cm="1">
        <f t="array" ref="V1698">_xlfn.IFS('Paraclinicos '!S1633="","",OR('Paraclinicos '!S1633&lt;=8,'Paraclinicos '!S1633&gt;=25),3,'Paraclinicos '!S1633&lt;12,1,'Paraclinicos '!S1633&lt;21,0,'Paraclinicos '!S1633&lt;25,2)</f>
        <v>0</v>
      </c>
      <c r="W1698" t="str">
        <f>IFERROR(IF(INDEX('BD Demog para scores enalazar'!Y$2:'BD Demog para scores enalazar'!Y$3000,MATCH(Formulas!A1698,'BD Demog para scores enalazar'!A$2:'BD Demog para scores enalazar'!A$3000,0))=1,"SI","NO"),"")</f>
        <v>NO</v>
      </c>
      <c r="X1698" s="9" t="str">
        <f>IFERROR(IF(INDEX('BD Demog para scores enalazar'!AJ$2:'BD Demog para scores enalazar'!AJ$3000,MATCH(Formulas!A1698,'BD Demog para scores enalazar'!A$2:'BD Demog para scores enalazar'!A$3000,0))=1,"SI","NO"),"")</f>
        <v>NO</v>
      </c>
      <c r="Y1698" cm="1">
        <f t="array" ref="Y1698">IF(AND(W1698="NO",X1698="NO"),_xlfn.IFS('Paraclinicos '!K1633&lt;=91,3,'Paraclinicos '!K1633&lt;94,2,'Paraclinicos '!K1633&lt;96,1,'Paraclinicos '!K1633&gt;=96,0),"")</f>
        <v>3</v>
      </c>
      <c r="Z1698" t="str" cm="1">
        <f t="array" ref="Z1698">IF(OR(W1698="SI",X1698="SI"),_xlfn.IFS(OR(AND('Paraclinicos '!K1634&lt;=83),AND('Paraclinicos '!K1634&gt;=97,AA1698=2)),3,OR(AND('Paraclinicos '!K1634&lt;=86),AND('Paraclinicos '!K1634&gt;=94,AA1698=2)),2,OR(AND('Paraclinicos '!K1634&lt;=88),AND('Paraclinicos '!K1634&gt;=92,AA1698=2)),1,OR(AND('Paraclinicos '!K1634&gt;=88,'Paraclinicos '!K1634&lt;=92),AND('Paraclinicos '!K1634&gt;=93,AA1698=0)),0),"")</f>
        <v/>
      </c>
      <c r="AA1698" cm="1">
        <f t="array" ref="AA1698">_xlfn.IFS('Paraclinicos '!E1633="","",'Paraclinicos '!E1633="Oxigeno",2,'Paraclinicos '!E1633="Aire",0)</f>
        <v>2</v>
      </c>
    </row>
    <row r="1699" spans="1:27" x14ac:dyDescent="0.25">
      <c r="A1699">
        <f>'Paraclinicos '!A1634</f>
        <v>603</v>
      </c>
      <c r="B1699" s="3">
        <f>'Paraclinicos '!R1634</f>
        <v>44227</v>
      </c>
      <c r="C1699" cm="1">
        <f t="array" ref="C1699">_xlfn.IFS('Paraclinicos '!Q1634="","",'Paraclinicos '!Q1634&gt;60,3,'Paraclinicos '!Q1634&lt;=60,1)</f>
        <v>3</v>
      </c>
      <c r="D1699" t="str">
        <f>IFERROR(IF(INDEX('BD Demog para scores enalazar'!BC$2:BC$3000,MATCH(Formulas!A1699,'BD Demog para scores enalazar'!A$2:A$3000,0))=0,"SI","NO"),"")</f>
        <v>SI</v>
      </c>
      <c r="E1699" cm="1">
        <f t="array" ref="E1699">_xlfn.IFS(D1699="","",D1699="SI",4,D1699="NO",1)</f>
        <v>4</v>
      </c>
      <c r="F1699" cm="1">
        <f t="array" ref="F1699">_xlfn.IFS('Paraclinicos '!B1634="","",'Paraclinicos '!B1634&gt;1,1,'Paraclinicos '!B1634&lt;=1,3)</f>
        <v>3</v>
      </c>
      <c r="G1699" t="str" cm="1">
        <f t="array" ref="G1699">_xlfn.IFS('Paraclinicos '!D1634="","",AND('Paraclinicos '!D1634&gt;=250,'Paraclinicos '!D1634&lt;=500),2,'Paraclinicos '!D1634&gt;500,3,'Paraclinicos '!D1634&lt;250,1)</f>
        <v/>
      </c>
      <c r="H1699" s="50">
        <f t="shared" si="79"/>
        <v>10</v>
      </c>
      <c r="I1699" cm="1">
        <f t="array" ref="I1699">_xlfn.IFS('Paraclinicos '!Q1634="","",'Paraclinicos '!Q1634&gt;=65,1,'Paraclinicos '!Q1634&lt;65,0)</f>
        <v>1</v>
      </c>
      <c r="J1699" cm="1">
        <f t="array" ref="J1699">_xlfn.IFS('Paraclinicos '!I1634="","",'Paraclinicos '!I1634&gt;7,1,'Paraclinicos '!I1634&lt;=7,0)</f>
        <v>1</v>
      </c>
      <c r="K1699" cm="1">
        <f t="array" ref="K1699">_xlfn.IFS('Paraclinicos '!W1634="","",'Paraclinicos '!W1634&lt;=8,1,'Paraclinicos '!W1634&gt;8,0)</f>
        <v>0</v>
      </c>
      <c r="L1699" cm="1">
        <f t="array" ref="L1699">_xlfn.IFS('Paraclinicos '!S1634="","",'Paraclinicos '!S1634&gt;=30,1,'Paraclinicos '!S1634&lt;30,0)</f>
        <v>0</v>
      </c>
      <c r="M1699" cm="1">
        <f t="array" ref="M1699">_xlfn.IFS(OR('Paraclinicos '!T1634="",'Paraclinicos '!U1634=""),"",OR('Paraclinicos '!T1634&lt;=90,'Paraclinicos '!U1634&lt;=60),1,OR('Paraclinicos '!T1634&gt;90,'Paraclinicos '!U1634&gt;60),0)</f>
        <v>0</v>
      </c>
      <c r="N1699" s="45">
        <f t="shared" si="80"/>
        <v>2</v>
      </c>
      <c r="O1699" cm="1">
        <f t="array" ref="O1699">_xlfn.IFS(OR('Paraclinicos '!M1634="",'Paraclinicos '!N1634="",'Paraclinicos '!N1634=0),"",'Paraclinicos '!M1634/'Paraclinicos '!N1634&lt;100,4,'Paraclinicos '!M1634/'Paraclinicos '!N1634&lt;200,3,'Paraclinicos '!M1634/'Paraclinicos '!N1634&lt;300,2,'Paraclinicos '!M1634/'Paraclinicos '!N1634&lt;400,1,'Paraclinicos '!M1634/'Paraclinicos '!N1634&gt;=400,0)</f>
        <v>2</v>
      </c>
      <c r="P1699" cm="1">
        <f t="array" ref="P1699">_xlfn.IFS('Paraclinicos '!C1634="","",'Paraclinicos '!C1634&lt;20,4,'Paraclinicos '!C1634&lt;50,3,'Paraclinicos '!C1634&lt;100,2,'Paraclinicos '!C1634&lt;150,1,'Paraclinicos '!C1634&gt;150,0)</f>
        <v>1</v>
      </c>
      <c r="Q1699" cm="1">
        <f t="array" ref="Q1699">_xlfn.IFS('Paraclinicos '!O1634="","",'Paraclinicos '!O1634&lt;1.2,0,'Paraclinicos '!O1634&lt;2,1,'Paraclinicos '!O1634&lt;3.5,2,'Paraclinicos '!O1634&lt;5,3,'Paraclinicos '!O1634&gt;5,4)</f>
        <v>1</v>
      </c>
      <c r="R1699" t="str" cm="1">
        <f t="array" ref="R1699">_xlfn.IFS('Paraclinicos '!J1634="","",'Paraclinicos '!J1634&lt;1.2,0,'Paraclinicos '!J1634&lt;2,1,'Paraclinicos '!J1634&lt;6,2,'Paraclinicos '!J1634&lt;12,3,'Paraclinicos '!J1634&gt;=12,4)</f>
        <v/>
      </c>
      <c r="S1699" cm="1">
        <f t="array" ref="S1699">_xlfn.IFS('Paraclinicos '!Y1634="","",'Paraclinicos '!Y1634&lt;70,1,'Paraclinicos '!Y1634&gt;=70,0)</f>
        <v>0</v>
      </c>
      <c r="T1699" cm="1">
        <f t="array" ref="T1699">_xlfn.IFS('Paraclinicos '!W1634="","",'Paraclinicos '!W1634&lt;6,4,'Paraclinicos '!W1634&lt;10,3,'Paraclinicos '!W1634&lt;13,2,'Paraclinicos '!W1634&lt;15,1,'Paraclinicos '!W1634=15,0)</f>
        <v>0</v>
      </c>
      <c r="U1699" s="54">
        <f t="shared" si="78"/>
        <v>4</v>
      </c>
      <c r="V1699" cm="1">
        <f t="array" ref="V1699">_xlfn.IFS('Paraclinicos '!S1634="","",OR('Paraclinicos '!S1634&lt;=8,'Paraclinicos '!S1634&gt;=25),3,'Paraclinicos '!S1634&lt;12,1,'Paraclinicos '!S1634&lt;21,0,'Paraclinicos '!S1634&lt;25,2)</f>
        <v>0</v>
      </c>
      <c r="W1699" t="str">
        <f>IFERROR(IF(INDEX('BD Demog para scores enalazar'!Y$2:'BD Demog para scores enalazar'!Y$3000,MATCH(Formulas!A1699,'BD Demog para scores enalazar'!A$2:'BD Demog para scores enalazar'!A$3000,0))=1,"SI","NO"),"")</f>
        <v>NO</v>
      </c>
      <c r="X1699" s="9" t="str">
        <f>IFERROR(IF(INDEX('BD Demog para scores enalazar'!AJ$2:'BD Demog para scores enalazar'!AJ$3000,MATCH(Formulas!A1699,'BD Demog para scores enalazar'!A$2:'BD Demog para scores enalazar'!A$3000,0))=1,"SI","NO"),"")</f>
        <v>NO</v>
      </c>
      <c r="Y1699" cm="1">
        <f t="array" ref="Y1699">IF(AND(W1699="NO",X1699="NO"),_xlfn.IFS('Paraclinicos '!K1634&lt;=91,3,'Paraclinicos '!K1634&lt;94,2,'Paraclinicos '!K1634&lt;96,1,'Paraclinicos '!K1634&gt;=96,0),"")</f>
        <v>3</v>
      </c>
      <c r="Z1699" t="str" cm="1">
        <f t="array" ref="Z1699">IF(OR(W1699="SI",X1699="SI"),_xlfn.IFS(OR(AND('Paraclinicos '!K1635&lt;=83),AND('Paraclinicos '!K1635&gt;=97,AA1699=2)),3,OR(AND('Paraclinicos '!K1635&lt;=86),AND('Paraclinicos '!K1635&gt;=94,AA1699=2)),2,OR(AND('Paraclinicos '!K1635&lt;=88),AND('Paraclinicos '!K1635&gt;=92,AA1699=2)),1,OR(AND('Paraclinicos '!K1635&gt;=88,'Paraclinicos '!K1635&lt;=92),AND('Paraclinicos '!K1635&gt;=93,AA1699=0)),0),"")</f>
        <v/>
      </c>
      <c r="AA1699" cm="1">
        <f t="array" ref="AA1699">_xlfn.IFS('Paraclinicos '!E1634="","",'Paraclinicos '!E1634="Oxigeno",2,'Paraclinicos '!E1634="Aire",0)</f>
        <v>2</v>
      </c>
    </row>
    <row r="1700" spans="1:27" x14ac:dyDescent="0.25">
      <c r="A1700">
        <f>'Paraclinicos '!A1635</f>
        <v>603</v>
      </c>
      <c r="B1700" s="3">
        <f>'Paraclinicos '!R1635</f>
        <v>44229</v>
      </c>
      <c r="C1700" cm="1">
        <f t="array" ref="C1700">_xlfn.IFS('Paraclinicos '!Q1635="","",'Paraclinicos '!Q1635&gt;60,3,'Paraclinicos '!Q1635&lt;=60,1)</f>
        <v>3</v>
      </c>
      <c r="D1700" t="str">
        <f>IFERROR(IF(INDEX('BD Demog para scores enalazar'!BC$2:BC$3000,MATCH(Formulas!A1700,'BD Demog para scores enalazar'!A$2:A$3000,0))=0,"SI","NO"),"")</f>
        <v>SI</v>
      </c>
      <c r="E1700" cm="1">
        <f t="array" ref="E1700">_xlfn.IFS(D1700="","",D1700="SI",4,D1700="NO",1)</f>
        <v>4</v>
      </c>
      <c r="F1700" cm="1">
        <f t="array" ref="F1700">_xlfn.IFS('Paraclinicos '!B1635="","",'Paraclinicos '!B1635&gt;1,1,'Paraclinicos '!B1635&lt;=1,3)</f>
        <v>3</v>
      </c>
      <c r="G1700" t="str" cm="1">
        <f t="array" ref="G1700">_xlfn.IFS('Paraclinicos '!D1635="","",AND('Paraclinicos '!D1635&gt;=250,'Paraclinicos '!D1635&lt;=500),2,'Paraclinicos '!D1635&gt;500,3,'Paraclinicos '!D1635&lt;250,1)</f>
        <v/>
      </c>
      <c r="H1700" s="50">
        <f t="shared" si="79"/>
        <v>10</v>
      </c>
      <c r="I1700" cm="1">
        <f t="array" ref="I1700">_xlfn.IFS('Paraclinicos '!Q1635="","",'Paraclinicos '!Q1635&gt;=65,1,'Paraclinicos '!Q1635&lt;65,0)</f>
        <v>1</v>
      </c>
      <c r="J1700" cm="1">
        <f t="array" ref="J1700">_xlfn.IFS('Paraclinicos '!I1635="","",'Paraclinicos '!I1635&gt;7,1,'Paraclinicos '!I1635&lt;=7,0)</f>
        <v>1</v>
      </c>
      <c r="K1700" cm="1">
        <f t="array" ref="K1700">_xlfn.IFS('Paraclinicos '!W1635="","",'Paraclinicos '!W1635&lt;=8,1,'Paraclinicos '!W1635&gt;8,0)</f>
        <v>0</v>
      </c>
      <c r="L1700" cm="1">
        <f t="array" ref="L1700">_xlfn.IFS('Paraclinicos '!S1635="","",'Paraclinicos '!S1635&gt;=30,1,'Paraclinicos '!S1635&lt;30,0)</f>
        <v>0</v>
      </c>
      <c r="M1700" cm="1">
        <f t="array" ref="M1700">_xlfn.IFS(OR('Paraclinicos '!T1635="",'Paraclinicos '!U1635=""),"",OR('Paraclinicos '!T1635&lt;=90,'Paraclinicos '!U1635&lt;=60),1,OR('Paraclinicos '!T1635&gt;90,'Paraclinicos '!U1635&gt;60),0)</f>
        <v>0</v>
      </c>
      <c r="N1700" s="45">
        <f t="shared" si="80"/>
        <v>2</v>
      </c>
      <c r="O1700" cm="1">
        <f t="array" ref="O1700">_xlfn.IFS(OR('Paraclinicos '!M1635="",'Paraclinicos '!N1635="",'Paraclinicos '!N1635=0),"",'Paraclinicos '!M1635/'Paraclinicos '!N1635&lt;100,4,'Paraclinicos '!M1635/'Paraclinicos '!N1635&lt;200,3,'Paraclinicos '!M1635/'Paraclinicos '!N1635&lt;300,2,'Paraclinicos '!M1635/'Paraclinicos '!N1635&lt;400,1,'Paraclinicos '!M1635/'Paraclinicos '!N1635&gt;=400,0)</f>
        <v>3</v>
      </c>
      <c r="P1700" cm="1">
        <f t="array" ref="P1700">_xlfn.IFS('Paraclinicos '!C1635="","",'Paraclinicos '!C1635&lt;20,4,'Paraclinicos '!C1635&lt;50,3,'Paraclinicos '!C1635&lt;100,2,'Paraclinicos '!C1635&lt;150,1,'Paraclinicos '!C1635&gt;150,0)</f>
        <v>2</v>
      </c>
      <c r="Q1700" cm="1">
        <f t="array" ref="Q1700">_xlfn.IFS('Paraclinicos '!O1635="","",'Paraclinicos '!O1635&lt;1.2,0,'Paraclinicos '!O1635&lt;2,1,'Paraclinicos '!O1635&lt;3.5,2,'Paraclinicos '!O1635&lt;5,3,'Paraclinicos '!O1635&gt;5,4)</f>
        <v>2</v>
      </c>
      <c r="R1700" cm="1">
        <f t="array" ref="R1700">_xlfn.IFS('Paraclinicos '!J1635="","",'Paraclinicos '!J1635&lt;1.2,0,'Paraclinicos '!J1635&lt;2,1,'Paraclinicos '!J1635&lt;6,2,'Paraclinicos '!J1635&lt;12,3,'Paraclinicos '!J1635&gt;=12,4)</f>
        <v>0</v>
      </c>
      <c r="S1700" cm="1">
        <f t="array" ref="S1700">_xlfn.IFS('Paraclinicos '!Y1635="","",'Paraclinicos '!Y1635&lt;70,1,'Paraclinicos '!Y1635&gt;=70,0)</f>
        <v>0</v>
      </c>
      <c r="T1700" cm="1">
        <f t="array" ref="T1700">_xlfn.IFS('Paraclinicos '!W1635="","",'Paraclinicos '!W1635&lt;6,4,'Paraclinicos '!W1635&lt;10,3,'Paraclinicos '!W1635&lt;13,2,'Paraclinicos '!W1635&lt;15,1,'Paraclinicos '!W1635=15,0)</f>
        <v>0</v>
      </c>
      <c r="U1700" s="54">
        <f t="shared" si="78"/>
        <v>7</v>
      </c>
      <c r="V1700" cm="1">
        <f t="array" ref="V1700">_xlfn.IFS('Paraclinicos '!S1635="","",OR('Paraclinicos '!S1635&lt;=8,'Paraclinicos '!S1635&gt;=25),3,'Paraclinicos '!S1635&lt;12,1,'Paraclinicos '!S1635&lt;21,0,'Paraclinicos '!S1635&lt;25,2)</f>
        <v>2</v>
      </c>
      <c r="W1700" t="str">
        <f>IFERROR(IF(INDEX('BD Demog para scores enalazar'!Y$2:'BD Demog para scores enalazar'!Y$3000,MATCH(Formulas!A1700,'BD Demog para scores enalazar'!A$2:'BD Demog para scores enalazar'!A$3000,0))=1,"SI","NO"),"")</f>
        <v>NO</v>
      </c>
      <c r="X1700" s="9" t="str">
        <f>IFERROR(IF(INDEX('BD Demog para scores enalazar'!AJ$2:'BD Demog para scores enalazar'!AJ$3000,MATCH(Formulas!A1700,'BD Demog para scores enalazar'!A$2:'BD Demog para scores enalazar'!A$3000,0))=1,"SI","NO"),"")</f>
        <v>NO</v>
      </c>
      <c r="Y1700" cm="1">
        <f t="array" ref="Y1700">IF(AND(W1700="NO",X1700="NO"),_xlfn.IFS('Paraclinicos '!K1635&lt;=91,3,'Paraclinicos '!K1635&lt;94,2,'Paraclinicos '!K1635&lt;96,1,'Paraclinicos '!K1635&gt;=96,0),"")</f>
        <v>3</v>
      </c>
      <c r="Z1700" t="str" cm="1">
        <f t="array" ref="Z1700">IF(OR(W1700="SI",X1700="SI"),_xlfn.IFS(OR(AND('Paraclinicos '!K1636&lt;=83),AND('Paraclinicos '!K1636&gt;=97,AA1700=2)),3,OR(AND('Paraclinicos '!K1636&lt;=86),AND('Paraclinicos '!K1636&gt;=94,AA1700=2)),2,OR(AND('Paraclinicos '!K1636&lt;=88),AND('Paraclinicos '!K1636&gt;=92,AA1700=2)),1,OR(AND('Paraclinicos '!K1636&gt;=88,'Paraclinicos '!K1636&lt;=92),AND('Paraclinicos '!K1636&gt;=93,AA1700=0)),0),"")</f>
        <v/>
      </c>
      <c r="AA1700" cm="1">
        <f t="array" ref="AA1700">_xlfn.IFS('Paraclinicos '!E1635="","",'Paraclinicos '!E1635="Oxigeno",2,'Paraclinicos '!E1635="Aire",0)</f>
        <v>2</v>
      </c>
    </row>
    <row r="1701" spans="1:27" x14ac:dyDescent="0.25">
      <c r="A1701">
        <f>'Paraclinicos '!A1636</f>
        <v>603</v>
      </c>
      <c r="B1701" s="3">
        <f>'Paraclinicos '!R1636</f>
        <v>44231</v>
      </c>
      <c r="C1701" cm="1">
        <f t="array" ref="C1701">_xlfn.IFS('Paraclinicos '!Q1636="","",'Paraclinicos '!Q1636&gt;60,3,'Paraclinicos '!Q1636&lt;=60,1)</f>
        <v>3</v>
      </c>
      <c r="D1701" t="str">
        <f>IFERROR(IF(INDEX('BD Demog para scores enalazar'!BC$2:BC$3000,MATCH(Formulas!A1701,'BD Demog para scores enalazar'!A$2:A$3000,0))=0,"SI","NO"),"")</f>
        <v>SI</v>
      </c>
      <c r="E1701" cm="1">
        <f t="array" ref="E1701">_xlfn.IFS(D1701="","",D1701="SI",4,D1701="NO",1)</f>
        <v>4</v>
      </c>
      <c r="F1701" cm="1">
        <f t="array" ref="F1701">_xlfn.IFS('Paraclinicos '!B1636="","",'Paraclinicos '!B1636&gt;1,1,'Paraclinicos '!B1636&lt;=1,3)</f>
        <v>3</v>
      </c>
      <c r="G1701" t="str" cm="1">
        <f t="array" ref="G1701">_xlfn.IFS('Paraclinicos '!D1636="","",AND('Paraclinicos '!D1636&gt;=250,'Paraclinicos '!D1636&lt;=500),2,'Paraclinicos '!D1636&gt;500,3,'Paraclinicos '!D1636&lt;250,1)</f>
        <v/>
      </c>
      <c r="H1701" s="50">
        <f t="shared" si="79"/>
        <v>10</v>
      </c>
      <c r="I1701" cm="1">
        <f t="array" ref="I1701">_xlfn.IFS('Paraclinicos '!Q1636="","",'Paraclinicos '!Q1636&gt;=65,1,'Paraclinicos '!Q1636&lt;65,0)</f>
        <v>1</v>
      </c>
      <c r="J1701" cm="1">
        <f t="array" ref="J1701">_xlfn.IFS('Paraclinicos '!I1636="","",'Paraclinicos '!I1636&gt;7,1,'Paraclinicos '!I1636&lt;=7,0)</f>
        <v>1</v>
      </c>
      <c r="K1701" cm="1">
        <f t="array" ref="K1701">_xlfn.IFS('Paraclinicos '!W1636="","",'Paraclinicos '!W1636&lt;=8,1,'Paraclinicos '!W1636&gt;8,0)</f>
        <v>1</v>
      </c>
      <c r="L1701" cm="1">
        <f t="array" ref="L1701">_xlfn.IFS('Paraclinicos '!S1636="","",'Paraclinicos '!S1636&gt;=30,1,'Paraclinicos '!S1636&lt;30,0)</f>
        <v>0</v>
      </c>
      <c r="M1701" cm="1">
        <f t="array" ref="M1701">_xlfn.IFS(OR('Paraclinicos '!T1636="",'Paraclinicos '!U1636=""),"",OR('Paraclinicos '!T1636&lt;=90,'Paraclinicos '!U1636&lt;=60),1,OR('Paraclinicos '!T1636&gt;90,'Paraclinicos '!U1636&gt;60),0)</f>
        <v>0</v>
      </c>
      <c r="N1701" s="45">
        <f t="shared" si="80"/>
        <v>3</v>
      </c>
      <c r="O1701" cm="1">
        <f t="array" ref="O1701">_xlfn.IFS(OR('Paraclinicos '!M1636="",'Paraclinicos '!N1636="",'Paraclinicos '!N1636=0),"",'Paraclinicos '!M1636/'Paraclinicos '!N1636&lt;100,4,'Paraclinicos '!M1636/'Paraclinicos '!N1636&lt;200,3,'Paraclinicos '!M1636/'Paraclinicos '!N1636&lt;300,2,'Paraclinicos '!M1636/'Paraclinicos '!N1636&lt;400,1,'Paraclinicos '!M1636/'Paraclinicos '!N1636&gt;=400,0)</f>
        <v>2</v>
      </c>
      <c r="P1701" cm="1">
        <f t="array" ref="P1701">_xlfn.IFS('Paraclinicos '!C1636="","",'Paraclinicos '!C1636&lt;20,4,'Paraclinicos '!C1636&lt;50,3,'Paraclinicos '!C1636&lt;100,2,'Paraclinicos '!C1636&lt;150,1,'Paraclinicos '!C1636&gt;150,0)</f>
        <v>2</v>
      </c>
      <c r="Q1701" cm="1">
        <f t="array" ref="Q1701">_xlfn.IFS('Paraclinicos '!O1636="","",'Paraclinicos '!O1636&lt;1.2,0,'Paraclinicos '!O1636&lt;2,1,'Paraclinicos '!O1636&lt;3.5,2,'Paraclinicos '!O1636&lt;5,3,'Paraclinicos '!O1636&gt;5,4)</f>
        <v>2</v>
      </c>
      <c r="R1701" t="str" cm="1">
        <f t="array" ref="R1701">_xlfn.IFS('Paraclinicos '!J1636="","",'Paraclinicos '!J1636&lt;1.2,0,'Paraclinicos '!J1636&lt;2,1,'Paraclinicos '!J1636&lt;6,2,'Paraclinicos '!J1636&lt;12,3,'Paraclinicos '!J1636&gt;=12,4)</f>
        <v/>
      </c>
      <c r="S1701" cm="1">
        <f t="array" ref="S1701">_xlfn.IFS('Paraclinicos '!Y1636="","",'Paraclinicos '!Y1636&lt;70,1,'Paraclinicos '!Y1636&gt;=70,0)</f>
        <v>0</v>
      </c>
      <c r="T1701" cm="1">
        <f t="array" ref="T1701">_xlfn.IFS('Paraclinicos '!W1636="","",'Paraclinicos '!W1636&lt;6,4,'Paraclinicos '!W1636&lt;10,3,'Paraclinicos '!W1636&lt;13,2,'Paraclinicos '!W1636&lt;15,1,'Paraclinicos '!W1636=15,0)</f>
        <v>4</v>
      </c>
      <c r="U1701" s="54">
        <f t="shared" si="78"/>
        <v>10</v>
      </c>
      <c r="V1701" cm="1">
        <f t="array" ref="V1701">_xlfn.IFS('Paraclinicos '!S1636="","",OR('Paraclinicos '!S1636&lt;=8,'Paraclinicos '!S1636&gt;=25),3,'Paraclinicos '!S1636&lt;12,1,'Paraclinicos '!S1636&lt;21,0,'Paraclinicos '!S1636&lt;25,2)</f>
        <v>0</v>
      </c>
      <c r="W1701" t="str">
        <f>IFERROR(IF(INDEX('BD Demog para scores enalazar'!Y$2:'BD Demog para scores enalazar'!Y$3000,MATCH(Formulas!A1701,'BD Demog para scores enalazar'!A$2:'BD Demog para scores enalazar'!A$3000,0))=1,"SI","NO"),"")</f>
        <v>NO</v>
      </c>
      <c r="X1701" s="9" t="str">
        <f>IFERROR(IF(INDEX('BD Demog para scores enalazar'!AJ$2:'BD Demog para scores enalazar'!AJ$3000,MATCH(Formulas!A1701,'BD Demog para scores enalazar'!A$2:'BD Demog para scores enalazar'!A$3000,0))=1,"SI","NO"),"")</f>
        <v>NO</v>
      </c>
      <c r="Y1701" cm="1">
        <f t="array" ref="Y1701">IF(AND(W1701="NO",X1701="NO"),_xlfn.IFS('Paraclinicos '!K1636&lt;=91,3,'Paraclinicos '!K1636&lt;94,2,'Paraclinicos '!K1636&lt;96,1,'Paraclinicos '!K1636&gt;=96,0),"")</f>
        <v>3</v>
      </c>
      <c r="Z1701" t="str" cm="1">
        <f t="array" ref="Z1701">IF(OR(W1701="SI",X1701="SI"),_xlfn.IFS(OR(AND('Paraclinicos '!K1637&lt;=83),AND('Paraclinicos '!K1637&gt;=97,AA1701=2)),3,OR(AND('Paraclinicos '!K1637&lt;=86),AND('Paraclinicos '!K1637&gt;=94,AA1701=2)),2,OR(AND('Paraclinicos '!K1637&lt;=88),AND('Paraclinicos '!K1637&gt;=92,AA1701=2)),1,OR(AND('Paraclinicos '!K1637&gt;=88,'Paraclinicos '!K1637&lt;=92),AND('Paraclinicos '!K1637&gt;=93,AA1701=0)),0),"")</f>
        <v/>
      </c>
      <c r="AA1701" cm="1">
        <f t="array" ref="AA1701">_xlfn.IFS('Paraclinicos '!E1636="","",'Paraclinicos '!E1636="Oxigeno",2,'Paraclinicos '!E1636="Aire",0)</f>
        <v>2</v>
      </c>
    </row>
    <row r="1702" spans="1:27" x14ac:dyDescent="0.25">
      <c r="A1702">
        <f>'Paraclinicos '!A1637</f>
        <v>603</v>
      </c>
      <c r="B1702" s="3">
        <f>'Paraclinicos '!R1637</f>
        <v>44232</v>
      </c>
      <c r="C1702" cm="1">
        <f t="array" ref="C1702">_xlfn.IFS('Paraclinicos '!Q1637="","",'Paraclinicos '!Q1637&gt;60,3,'Paraclinicos '!Q1637&lt;=60,1)</f>
        <v>3</v>
      </c>
      <c r="D1702" t="str">
        <f>IFERROR(IF(INDEX('BD Demog para scores enalazar'!BC$2:BC$3000,MATCH(Formulas!A1702,'BD Demog para scores enalazar'!A$2:A$3000,0))=0,"SI","NO"),"")</f>
        <v>SI</v>
      </c>
      <c r="E1702" cm="1">
        <f t="array" ref="E1702">_xlfn.IFS(D1702="","",D1702="SI",4,D1702="NO",1)</f>
        <v>4</v>
      </c>
      <c r="F1702" cm="1">
        <f t="array" ref="F1702">_xlfn.IFS('Paraclinicos '!B1637="","",'Paraclinicos '!B1637&gt;1,1,'Paraclinicos '!B1637&lt;=1,3)</f>
        <v>3</v>
      </c>
      <c r="G1702" t="str" cm="1">
        <f t="array" ref="G1702">_xlfn.IFS('Paraclinicos '!D1637="","",AND('Paraclinicos '!D1637&gt;=250,'Paraclinicos '!D1637&lt;=500),2,'Paraclinicos '!D1637&gt;500,3,'Paraclinicos '!D1637&lt;250,1)</f>
        <v/>
      </c>
      <c r="H1702" s="50">
        <f t="shared" si="79"/>
        <v>10</v>
      </c>
      <c r="I1702" cm="1">
        <f t="array" ref="I1702">_xlfn.IFS('Paraclinicos '!Q1637="","",'Paraclinicos '!Q1637&gt;=65,1,'Paraclinicos '!Q1637&lt;65,0)</f>
        <v>1</v>
      </c>
      <c r="J1702" cm="1">
        <f t="array" ref="J1702">_xlfn.IFS('Paraclinicos '!I1637="","",'Paraclinicos '!I1637&gt;7,1,'Paraclinicos '!I1637&lt;=7,0)</f>
        <v>1</v>
      </c>
      <c r="K1702" cm="1">
        <f t="array" ref="K1702">_xlfn.IFS('Paraclinicos '!W1637="","",'Paraclinicos '!W1637&lt;=8,1,'Paraclinicos '!W1637&gt;8,0)</f>
        <v>0</v>
      </c>
      <c r="L1702" cm="1">
        <f t="array" ref="L1702">_xlfn.IFS('Paraclinicos '!S1637="","",'Paraclinicos '!S1637&gt;=30,1,'Paraclinicos '!S1637&lt;30,0)</f>
        <v>0</v>
      </c>
      <c r="M1702" cm="1">
        <f t="array" ref="M1702">_xlfn.IFS(OR('Paraclinicos '!T1637="",'Paraclinicos '!U1637=""),"",OR('Paraclinicos '!T1637&lt;=90,'Paraclinicos '!U1637&lt;=60),1,OR('Paraclinicos '!T1637&gt;90,'Paraclinicos '!U1637&gt;60),0)</f>
        <v>0</v>
      </c>
      <c r="N1702" s="45">
        <f t="shared" si="80"/>
        <v>3</v>
      </c>
      <c r="O1702" cm="1">
        <f t="array" ref="O1702">_xlfn.IFS(OR('Paraclinicos '!M1637="",'Paraclinicos '!N1637="",'Paraclinicos '!N1637=0),"",'Paraclinicos '!M1637/'Paraclinicos '!N1637&lt;100,4,'Paraclinicos '!M1637/'Paraclinicos '!N1637&lt;200,3,'Paraclinicos '!M1637/'Paraclinicos '!N1637&lt;300,2,'Paraclinicos '!M1637/'Paraclinicos '!N1637&lt;400,1,'Paraclinicos '!M1637/'Paraclinicos '!N1637&gt;=400,0)</f>
        <v>2</v>
      </c>
      <c r="P1702" cm="1">
        <f t="array" ref="P1702">_xlfn.IFS('Paraclinicos '!C1637="","",'Paraclinicos '!C1637&lt;20,4,'Paraclinicos '!C1637&lt;50,3,'Paraclinicos '!C1637&lt;100,2,'Paraclinicos '!C1637&lt;150,1,'Paraclinicos '!C1637&gt;150,0)</f>
        <v>2</v>
      </c>
      <c r="Q1702" cm="1">
        <f t="array" ref="Q1702">_xlfn.IFS('Paraclinicos '!O1637="","",'Paraclinicos '!O1637&lt;1.2,0,'Paraclinicos '!O1637&lt;2,1,'Paraclinicos '!O1637&lt;3.5,2,'Paraclinicos '!O1637&lt;5,3,'Paraclinicos '!O1637&gt;5,4)</f>
        <v>2</v>
      </c>
      <c r="R1702" t="str" cm="1">
        <f t="array" ref="R1702">_xlfn.IFS('Paraclinicos '!J1637="","",'Paraclinicos '!J1637&lt;1.2,0,'Paraclinicos '!J1637&lt;2,1,'Paraclinicos '!J1637&lt;6,2,'Paraclinicos '!J1637&lt;12,3,'Paraclinicos '!J1637&gt;=12,4)</f>
        <v/>
      </c>
      <c r="S1702" cm="1">
        <f t="array" ref="S1702">_xlfn.IFS('Paraclinicos '!Y1637="","",'Paraclinicos '!Y1637&lt;70,1,'Paraclinicos '!Y1637&gt;=70,0)</f>
        <v>0</v>
      </c>
      <c r="T1702" cm="1">
        <f t="array" ref="T1702">_xlfn.IFS('Paraclinicos '!W1637="","",'Paraclinicos '!W1637&lt;6,4,'Paraclinicos '!W1637&lt;10,3,'Paraclinicos '!W1637&lt;13,2,'Paraclinicos '!W1637&lt;15,1,'Paraclinicos '!W1637=15,0)</f>
        <v>3</v>
      </c>
      <c r="U1702" s="54">
        <f t="shared" si="78"/>
        <v>9</v>
      </c>
      <c r="V1702" cm="1">
        <f t="array" ref="V1702">_xlfn.IFS('Paraclinicos '!S1637="","",OR('Paraclinicos '!S1637&lt;=8,'Paraclinicos '!S1637&gt;=25),3,'Paraclinicos '!S1637&lt;12,1,'Paraclinicos '!S1637&lt;21,0,'Paraclinicos '!S1637&lt;25,2)</f>
        <v>0</v>
      </c>
      <c r="W1702" t="str">
        <f>IFERROR(IF(INDEX('BD Demog para scores enalazar'!Y$2:'BD Demog para scores enalazar'!Y$3000,MATCH(Formulas!A1702,'BD Demog para scores enalazar'!A$2:'BD Demog para scores enalazar'!A$3000,0))=1,"SI","NO"),"")</f>
        <v>NO</v>
      </c>
      <c r="X1702" s="9" t="str">
        <f>IFERROR(IF(INDEX('BD Demog para scores enalazar'!AJ$2:'BD Demog para scores enalazar'!AJ$3000,MATCH(Formulas!A1702,'BD Demog para scores enalazar'!A$2:'BD Demog para scores enalazar'!A$3000,0))=1,"SI","NO"),"")</f>
        <v>NO</v>
      </c>
      <c r="Y1702" cm="1">
        <f t="array" ref="Y1702">IF(AND(W1702="NO",X1702="NO"),_xlfn.IFS('Paraclinicos '!K1637&lt;=91,3,'Paraclinicos '!K1637&lt;94,2,'Paraclinicos '!K1637&lt;96,1,'Paraclinicos '!K1637&gt;=96,0),"")</f>
        <v>3</v>
      </c>
      <c r="Z1702" t="str" cm="1">
        <f t="array" ref="Z1702">IF(OR(W1702="SI",X1702="SI"),_xlfn.IFS(OR(AND('Paraclinicos '!K1638&lt;=83),AND('Paraclinicos '!K1638&gt;=97,AA1702=2)),3,OR(AND('Paraclinicos '!K1638&lt;=86),AND('Paraclinicos '!K1638&gt;=94,AA1702=2)),2,OR(AND('Paraclinicos '!K1638&lt;=88),AND('Paraclinicos '!K1638&gt;=92,AA1702=2)),1,OR(AND('Paraclinicos '!K1638&gt;=88,'Paraclinicos '!K1638&lt;=92),AND('Paraclinicos '!K1638&gt;=93,AA1702=0)),0),"")</f>
        <v/>
      </c>
      <c r="AA1702" cm="1">
        <f t="array" ref="AA1702">_xlfn.IFS('Paraclinicos '!E1637="","",'Paraclinicos '!E1637="Oxigeno",2,'Paraclinicos '!E1637="Aire",0)</f>
        <v>2</v>
      </c>
    </row>
    <row r="1703" spans="1:27" x14ac:dyDescent="0.25">
      <c r="A1703">
        <f>'Paraclinicos '!A1638</f>
        <v>603</v>
      </c>
      <c r="B1703" s="3">
        <f>'Paraclinicos '!R1638</f>
        <v>44233</v>
      </c>
      <c r="C1703" cm="1">
        <f t="array" ref="C1703">_xlfn.IFS('Paraclinicos '!Q1638="","",'Paraclinicos '!Q1638&gt;60,3,'Paraclinicos '!Q1638&lt;=60,1)</f>
        <v>3</v>
      </c>
      <c r="D1703" t="str">
        <f>IFERROR(IF(INDEX('BD Demog para scores enalazar'!BC$2:BC$3000,MATCH(Formulas!A1703,'BD Demog para scores enalazar'!A$2:A$3000,0))=0,"SI","NO"),"")</f>
        <v>SI</v>
      </c>
      <c r="E1703" cm="1">
        <f t="array" ref="E1703">_xlfn.IFS(D1703="","",D1703="SI",4,D1703="NO",1)</f>
        <v>4</v>
      </c>
      <c r="F1703" cm="1">
        <f t="array" ref="F1703">_xlfn.IFS('Paraclinicos '!B1638="","",'Paraclinicos '!B1638&gt;1,1,'Paraclinicos '!B1638&lt;=1,3)</f>
        <v>3</v>
      </c>
      <c r="G1703" t="str" cm="1">
        <f t="array" ref="G1703">_xlfn.IFS('Paraclinicos '!D1638="","",AND('Paraclinicos '!D1638&gt;=250,'Paraclinicos '!D1638&lt;=500),2,'Paraclinicos '!D1638&gt;500,3,'Paraclinicos '!D1638&lt;250,1)</f>
        <v/>
      </c>
      <c r="H1703" s="50">
        <f t="shared" si="79"/>
        <v>10</v>
      </c>
      <c r="I1703" cm="1">
        <f t="array" ref="I1703">_xlfn.IFS('Paraclinicos '!Q1638="","",'Paraclinicos '!Q1638&gt;=65,1,'Paraclinicos '!Q1638&lt;65,0)</f>
        <v>1</v>
      </c>
      <c r="J1703" cm="1">
        <f t="array" ref="J1703">_xlfn.IFS('Paraclinicos '!I1638="","",'Paraclinicos '!I1638&gt;7,1,'Paraclinicos '!I1638&lt;=7,0)</f>
        <v>1</v>
      </c>
      <c r="K1703" cm="1">
        <f t="array" ref="K1703">_xlfn.IFS('Paraclinicos '!W1638="","",'Paraclinicos '!W1638&lt;=8,1,'Paraclinicos '!W1638&gt;8,0)</f>
        <v>1</v>
      </c>
      <c r="L1703" cm="1">
        <f t="array" ref="L1703">_xlfn.IFS('Paraclinicos '!S1638="","",'Paraclinicos '!S1638&gt;=30,1,'Paraclinicos '!S1638&lt;30,0)</f>
        <v>0</v>
      </c>
      <c r="M1703" cm="1">
        <f t="array" ref="M1703">_xlfn.IFS(OR('Paraclinicos '!T1638="",'Paraclinicos '!U1638=""),"",OR('Paraclinicos '!T1638&lt;=90,'Paraclinicos '!U1638&lt;=60),1,OR('Paraclinicos '!T1638&gt;90,'Paraclinicos '!U1638&gt;60),0)</f>
        <v>0</v>
      </c>
      <c r="N1703" s="45">
        <f t="shared" si="80"/>
        <v>3</v>
      </c>
      <c r="O1703" cm="1">
        <f t="array" ref="O1703">_xlfn.IFS(OR('Paraclinicos '!M1638="",'Paraclinicos '!N1638="",'Paraclinicos '!N1638=0),"",'Paraclinicos '!M1638/'Paraclinicos '!N1638&lt;100,4,'Paraclinicos '!M1638/'Paraclinicos '!N1638&lt;200,3,'Paraclinicos '!M1638/'Paraclinicos '!N1638&lt;300,2,'Paraclinicos '!M1638/'Paraclinicos '!N1638&lt;400,1,'Paraclinicos '!M1638/'Paraclinicos '!N1638&gt;=400,0)</f>
        <v>2</v>
      </c>
      <c r="P1703" cm="1">
        <f t="array" ref="P1703">_xlfn.IFS('Paraclinicos '!C1638="","",'Paraclinicos '!C1638&lt;20,4,'Paraclinicos '!C1638&lt;50,3,'Paraclinicos '!C1638&lt;100,2,'Paraclinicos '!C1638&lt;150,1,'Paraclinicos '!C1638&gt;150,0)</f>
        <v>2</v>
      </c>
      <c r="Q1703" cm="1">
        <f t="array" ref="Q1703">_xlfn.IFS('Paraclinicos '!O1638="","",'Paraclinicos '!O1638&lt;1.2,0,'Paraclinicos '!O1638&lt;2,1,'Paraclinicos '!O1638&lt;3.5,2,'Paraclinicos '!O1638&lt;5,3,'Paraclinicos '!O1638&gt;5,4)</f>
        <v>2</v>
      </c>
      <c r="R1703" t="str" cm="1">
        <f t="array" ref="R1703">_xlfn.IFS('Paraclinicos '!J1638="","",'Paraclinicos '!J1638&lt;1.2,0,'Paraclinicos '!J1638&lt;2,1,'Paraclinicos '!J1638&lt;6,2,'Paraclinicos '!J1638&lt;12,3,'Paraclinicos '!J1638&gt;=12,4)</f>
        <v/>
      </c>
      <c r="S1703" cm="1">
        <f t="array" ref="S1703">_xlfn.IFS('Paraclinicos '!Y1638="","",'Paraclinicos '!Y1638&lt;70,1,'Paraclinicos '!Y1638&gt;=70,0)</f>
        <v>0</v>
      </c>
      <c r="T1703" cm="1">
        <f t="array" ref="T1703">_xlfn.IFS('Paraclinicos '!W1638="","",'Paraclinicos '!W1638&lt;6,4,'Paraclinicos '!W1638&lt;10,3,'Paraclinicos '!W1638&lt;13,2,'Paraclinicos '!W1638&lt;15,1,'Paraclinicos '!W1638=15,0)</f>
        <v>4</v>
      </c>
      <c r="U1703" s="54">
        <f t="shared" si="78"/>
        <v>10</v>
      </c>
      <c r="V1703" cm="1">
        <f t="array" ref="V1703">_xlfn.IFS('Paraclinicos '!S1638="","",OR('Paraclinicos '!S1638&lt;=8,'Paraclinicos '!S1638&gt;=25),3,'Paraclinicos '!S1638&lt;12,1,'Paraclinicos '!S1638&lt;21,0,'Paraclinicos '!S1638&lt;25,2)</f>
        <v>0</v>
      </c>
      <c r="W1703" t="str">
        <f>IFERROR(IF(INDEX('BD Demog para scores enalazar'!Y$2:'BD Demog para scores enalazar'!Y$3000,MATCH(Formulas!A1703,'BD Demog para scores enalazar'!A$2:'BD Demog para scores enalazar'!A$3000,0))=1,"SI","NO"),"")</f>
        <v>NO</v>
      </c>
      <c r="X1703" s="9" t="str">
        <f>IFERROR(IF(INDEX('BD Demog para scores enalazar'!AJ$2:'BD Demog para scores enalazar'!AJ$3000,MATCH(Formulas!A1703,'BD Demog para scores enalazar'!A$2:'BD Demog para scores enalazar'!A$3000,0))=1,"SI","NO"),"")</f>
        <v>NO</v>
      </c>
      <c r="Y1703" cm="1">
        <f t="array" ref="Y1703">IF(AND(W1703="NO",X1703="NO"),_xlfn.IFS('Paraclinicos '!K1638&lt;=91,3,'Paraclinicos '!K1638&lt;94,2,'Paraclinicos '!K1638&lt;96,1,'Paraclinicos '!K1638&gt;=96,0),"")</f>
        <v>3</v>
      </c>
      <c r="Z1703" t="str" cm="1">
        <f t="array" ref="Z1703">IF(OR(W1703="SI",X1703="SI"),_xlfn.IFS(OR(AND('Paraclinicos '!K1639&lt;=83),AND('Paraclinicos '!K1639&gt;=97,AA1703=2)),3,OR(AND('Paraclinicos '!K1639&lt;=86),AND('Paraclinicos '!K1639&gt;=94,AA1703=2)),2,OR(AND('Paraclinicos '!K1639&lt;=88),AND('Paraclinicos '!K1639&gt;=92,AA1703=2)),1,OR(AND('Paraclinicos '!K1639&gt;=88,'Paraclinicos '!K1639&lt;=92),AND('Paraclinicos '!K1639&gt;=93,AA1703=0)),0),"")</f>
        <v/>
      </c>
      <c r="AA1703" cm="1">
        <f t="array" ref="AA1703">_xlfn.IFS('Paraclinicos '!E1638="","",'Paraclinicos '!E1638="Oxigeno",2,'Paraclinicos '!E1638="Aire",0)</f>
        <v>2</v>
      </c>
    </row>
    <row r="1704" spans="1:27" x14ac:dyDescent="0.25">
      <c r="A1704">
        <f>'Paraclinicos '!A1639</f>
        <v>603</v>
      </c>
      <c r="B1704" s="3">
        <f>'Paraclinicos '!R1639</f>
        <v>44234</v>
      </c>
      <c r="C1704" cm="1">
        <f t="array" ref="C1704">_xlfn.IFS('Paraclinicos '!Q1639="","",'Paraclinicos '!Q1639&gt;60,3,'Paraclinicos '!Q1639&lt;=60,1)</f>
        <v>3</v>
      </c>
      <c r="D1704" t="str">
        <f>IFERROR(IF(INDEX('BD Demog para scores enalazar'!BC$2:BC$3000,MATCH(Formulas!A1704,'BD Demog para scores enalazar'!A$2:A$3000,0))=0,"SI","NO"),"")</f>
        <v>SI</v>
      </c>
      <c r="E1704" cm="1">
        <f t="array" ref="E1704">_xlfn.IFS(D1704="","",D1704="SI",4,D1704="NO",1)</f>
        <v>4</v>
      </c>
      <c r="F1704" cm="1">
        <f t="array" ref="F1704">_xlfn.IFS('Paraclinicos '!B1639="","",'Paraclinicos '!B1639&gt;1,1,'Paraclinicos '!B1639&lt;=1,3)</f>
        <v>3</v>
      </c>
      <c r="G1704" t="str" cm="1">
        <f t="array" ref="G1704">_xlfn.IFS('Paraclinicos '!D1639="","",AND('Paraclinicos '!D1639&gt;=250,'Paraclinicos '!D1639&lt;=500),2,'Paraclinicos '!D1639&gt;500,3,'Paraclinicos '!D1639&lt;250,1)</f>
        <v/>
      </c>
      <c r="H1704" s="50">
        <f t="shared" si="79"/>
        <v>10</v>
      </c>
      <c r="I1704" cm="1">
        <f t="array" ref="I1704">_xlfn.IFS('Paraclinicos '!Q1639="","",'Paraclinicos '!Q1639&gt;=65,1,'Paraclinicos '!Q1639&lt;65,0)</f>
        <v>1</v>
      </c>
      <c r="J1704" cm="1">
        <f t="array" ref="J1704">_xlfn.IFS('Paraclinicos '!I1639="","",'Paraclinicos '!I1639&gt;7,1,'Paraclinicos '!I1639&lt;=7,0)</f>
        <v>1</v>
      </c>
      <c r="K1704" cm="1">
        <f t="array" ref="K1704">_xlfn.IFS('Paraclinicos '!W1639="","",'Paraclinicos '!W1639&lt;=8,1,'Paraclinicos '!W1639&gt;8,0)</f>
        <v>0</v>
      </c>
      <c r="L1704" cm="1">
        <f t="array" ref="L1704">_xlfn.IFS('Paraclinicos '!S1639="","",'Paraclinicos '!S1639&gt;=30,1,'Paraclinicos '!S1639&lt;30,0)</f>
        <v>0</v>
      </c>
      <c r="M1704" cm="1">
        <f t="array" ref="M1704">_xlfn.IFS(OR('Paraclinicos '!T1639="",'Paraclinicos '!U1639=""),"",OR('Paraclinicos '!T1639&lt;=90,'Paraclinicos '!U1639&lt;=60),1,OR('Paraclinicos '!T1639&gt;90,'Paraclinicos '!U1639&gt;60),0)</f>
        <v>1</v>
      </c>
      <c r="N1704" s="45">
        <f t="shared" si="80"/>
        <v>4</v>
      </c>
      <c r="O1704" cm="1">
        <f t="array" ref="O1704">_xlfn.IFS(OR('Paraclinicos '!M1639="",'Paraclinicos '!N1639="",'Paraclinicos '!N1639=0),"",'Paraclinicos '!M1639/'Paraclinicos '!N1639&lt;100,4,'Paraclinicos '!M1639/'Paraclinicos '!N1639&lt;200,3,'Paraclinicos '!M1639/'Paraclinicos '!N1639&lt;300,2,'Paraclinicos '!M1639/'Paraclinicos '!N1639&lt;400,1,'Paraclinicos '!M1639/'Paraclinicos '!N1639&gt;=400,0)</f>
        <v>3</v>
      </c>
      <c r="P1704" cm="1">
        <f t="array" ref="P1704">_xlfn.IFS('Paraclinicos '!C1639="","",'Paraclinicos '!C1639&lt;20,4,'Paraclinicos '!C1639&lt;50,3,'Paraclinicos '!C1639&lt;100,2,'Paraclinicos '!C1639&lt;150,1,'Paraclinicos '!C1639&gt;150,0)</f>
        <v>2</v>
      </c>
      <c r="Q1704" cm="1">
        <f t="array" ref="Q1704">_xlfn.IFS('Paraclinicos '!O1639="","",'Paraclinicos '!O1639&lt;1.2,0,'Paraclinicos '!O1639&lt;2,1,'Paraclinicos '!O1639&lt;3.5,2,'Paraclinicos '!O1639&lt;5,3,'Paraclinicos '!O1639&gt;5,4)</f>
        <v>2</v>
      </c>
      <c r="R1704" t="str" cm="1">
        <f t="array" ref="R1704">_xlfn.IFS('Paraclinicos '!J1639="","",'Paraclinicos '!J1639&lt;1.2,0,'Paraclinicos '!J1639&lt;2,1,'Paraclinicos '!J1639&lt;6,2,'Paraclinicos '!J1639&lt;12,3,'Paraclinicos '!J1639&gt;=12,4)</f>
        <v/>
      </c>
      <c r="S1704" cm="1">
        <f t="array" ref="S1704">_xlfn.IFS('Paraclinicos '!Y1639="","",'Paraclinicos '!Y1639&lt;70,1,'Paraclinicos '!Y1639&gt;=70,0)</f>
        <v>0</v>
      </c>
      <c r="T1704" cm="1">
        <f t="array" ref="T1704">_xlfn.IFS('Paraclinicos '!W1639="","",'Paraclinicos '!W1639&lt;6,4,'Paraclinicos '!W1639&lt;10,3,'Paraclinicos '!W1639&lt;13,2,'Paraclinicos '!W1639&lt;15,1,'Paraclinicos '!W1639=15,0)</f>
        <v>2</v>
      </c>
      <c r="U1704" s="54">
        <f t="shared" si="78"/>
        <v>9</v>
      </c>
      <c r="V1704" cm="1">
        <f t="array" ref="V1704">_xlfn.IFS('Paraclinicos '!S1639="","",OR('Paraclinicos '!S1639&lt;=8,'Paraclinicos '!S1639&gt;=25),3,'Paraclinicos '!S1639&lt;12,1,'Paraclinicos '!S1639&lt;21,0,'Paraclinicos '!S1639&lt;25,2)</f>
        <v>0</v>
      </c>
      <c r="W1704" t="str">
        <f>IFERROR(IF(INDEX('BD Demog para scores enalazar'!Y$2:'BD Demog para scores enalazar'!Y$3000,MATCH(Formulas!A1704,'BD Demog para scores enalazar'!A$2:'BD Demog para scores enalazar'!A$3000,0))=1,"SI","NO"),"")</f>
        <v>NO</v>
      </c>
      <c r="X1704" s="9" t="str">
        <f>IFERROR(IF(INDEX('BD Demog para scores enalazar'!AJ$2:'BD Demog para scores enalazar'!AJ$3000,MATCH(Formulas!A1704,'BD Demog para scores enalazar'!A$2:'BD Demog para scores enalazar'!A$3000,0))=1,"SI","NO"),"")</f>
        <v>NO</v>
      </c>
      <c r="Y1704" cm="1">
        <f t="array" ref="Y1704">IF(AND(W1704="NO",X1704="NO"),_xlfn.IFS('Paraclinicos '!K1639&lt;=91,3,'Paraclinicos '!K1639&lt;94,2,'Paraclinicos '!K1639&lt;96,1,'Paraclinicos '!K1639&gt;=96,0),"")</f>
        <v>3</v>
      </c>
      <c r="Z1704" t="str" cm="1">
        <f t="array" ref="Z1704">IF(OR(W1704="SI",X1704="SI"),_xlfn.IFS(OR(AND('Paraclinicos '!K1640&lt;=83),AND('Paraclinicos '!K1640&gt;=97,AA1704=2)),3,OR(AND('Paraclinicos '!K1640&lt;=86),AND('Paraclinicos '!K1640&gt;=94,AA1704=2)),2,OR(AND('Paraclinicos '!K1640&lt;=88),AND('Paraclinicos '!K1640&gt;=92,AA1704=2)),1,OR(AND('Paraclinicos '!K1640&gt;=88,'Paraclinicos '!K1640&lt;=92),AND('Paraclinicos '!K1640&gt;=93,AA1704=0)),0),"")</f>
        <v/>
      </c>
      <c r="AA1704" cm="1">
        <f t="array" ref="AA1704">_xlfn.IFS('Paraclinicos '!E1639="","",'Paraclinicos '!E1639="Oxigeno",2,'Paraclinicos '!E1639="Aire",0)</f>
        <v>2</v>
      </c>
    </row>
    <row r="1705" spans="1:27" x14ac:dyDescent="0.25">
      <c r="A1705">
        <f>'Paraclinicos '!A1640</f>
        <v>603</v>
      </c>
      <c r="B1705" s="3">
        <f>'Paraclinicos '!R1640</f>
        <v>44235</v>
      </c>
      <c r="C1705" cm="1">
        <f t="array" ref="C1705">_xlfn.IFS('Paraclinicos '!Q1640="","",'Paraclinicos '!Q1640&gt;60,3,'Paraclinicos '!Q1640&lt;=60,1)</f>
        <v>3</v>
      </c>
      <c r="D1705" t="str">
        <f>IFERROR(IF(INDEX('BD Demog para scores enalazar'!BC$2:BC$3000,MATCH(Formulas!A1705,'BD Demog para scores enalazar'!A$2:A$3000,0))=0,"SI","NO"),"")</f>
        <v>SI</v>
      </c>
      <c r="E1705" cm="1">
        <f t="array" ref="E1705">_xlfn.IFS(D1705="","",D1705="SI",4,D1705="NO",1)</f>
        <v>4</v>
      </c>
      <c r="F1705" cm="1">
        <f t="array" ref="F1705">_xlfn.IFS('Paraclinicos '!B1640="","",'Paraclinicos '!B1640&gt;1,1,'Paraclinicos '!B1640&lt;=1,3)</f>
        <v>3</v>
      </c>
      <c r="G1705" t="str" cm="1">
        <f t="array" ref="G1705">_xlfn.IFS('Paraclinicos '!D1640="","",AND('Paraclinicos '!D1640&gt;=250,'Paraclinicos '!D1640&lt;=500),2,'Paraclinicos '!D1640&gt;500,3,'Paraclinicos '!D1640&lt;250,1)</f>
        <v/>
      </c>
      <c r="H1705" s="50">
        <f t="shared" si="79"/>
        <v>10</v>
      </c>
      <c r="I1705" cm="1">
        <f t="array" ref="I1705">_xlfn.IFS('Paraclinicos '!Q1640="","",'Paraclinicos '!Q1640&gt;=65,1,'Paraclinicos '!Q1640&lt;65,0)</f>
        <v>1</v>
      </c>
      <c r="J1705" cm="1">
        <f t="array" ref="J1705">_xlfn.IFS('Paraclinicos '!I1640="","",'Paraclinicos '!I1640&gt;7,1,'Paraclinicos '!I1640&lt;=7,0)</f>
        <v>1</v>
      </c>
      <c r="K1705" cm="1">
        <f t="array" ref="K1705">_xlfn.IFS('Paraclinicos '!W1640="","",'Paraclinicos '!W1640&lt;=8,1,'Paraclinicos '!W1640&gt;8,0)</f>
        <v>0</v>
      </c>
      <c r="L1705" cm="1">
        <f t="array" ref="L1705">_xlfn.IFS('Paraclinicos '!S1640="","",'Paraclinicos '!S1640&gt;=30,1,'Paraclinicos '!S1640&lt;30,0)</f>
        <v>0</v>
      </c>
      <c r="M1705" cm="1">
        <f t="array" ref="M1705">_xlfn.IFS(OR('Paraclinicos '!T1640="",'Paraclinicos '!U1640=""),"",OR('Paraclinicos '!T1640&lt;=90,'Paraclinicos '!U1640&lt;=60),1,OR('Paraclinicos '!T1640&gt;90,'Paraclinicos '!U1640&gt;60),0)</f>
        <v>0</v>
      </c>
      <c r="N1705" s="45">
        <f t="shared" si="80"/>
        <v>3</v>
      </c>
      <c r="O1705" cm="1">
        <f t="array" ref="O1705">_xlfn.IFS(OR('Paraclinicos '!M1640="",'Paraclinicos '!N1640="",'Paraclinicos '!N1640=0),"",'Paraclinicos '!M1640/'Paraclinicos '!N1640&lt;100,4,'Paraclinicos '!M1640/'Paraclinicos '!N1640&lt;200,3,'Paraclinicos '!M1640/'Paraclinicos '!N1640&lt;300,2,'Paraclinicos '!M1640/'Paraclinicos '!N1640&lt;400,1,'Paraclinicos '!M1640/'Paraclinicos '!N1640&gt;=400,0)</f>
        <v>3</v>
      </c>
      <c r="P1705" cm="1">
        <f t="array" ref="P1705">_xlfn.IFS('Paraclinicos '!C1640="","",'Paraclinicos '!C1640&lt;20,4,'Paraclinicos '!C1640&lt;50,3,'Paraclinicos '!C1640&lt;100,2,'Paraclinicos '!C1640&lt;150,1,'Paraclinicos '!C1640&gt;150,0)</f>
        <v>2</v>
      </c>
      <c r="Q1705" cm="1">
        <f t="array" ref="Q1705">_xlfn.IFS('Paraclinicos '!O1640="","",'Paraclinicos '!O1640&lt;1.2,0,'Paraclinicos '!O1640&lt;2,1,'Paraclinicos '!O1640&lt;3.5,2,'Paraclinicos '!O1640&lt;5,3,'Paraclinicos '!O1640&gt;5,4)</f>
        <v>2</v>
      </c>
      <c r="R1705" cm="1">
        <f t="array" ref="R1705">_xlfn.IFS('Paraclinicos '!J1640="","",'Paraclinicos '!J1640&lt;1.2,0,'Paraclinicos '!J1640&lt;2,1,'Paraclinicos '!J1640&lt;6,2,'Paraclinicos '!J1640&lt;12,3,'Paraclinicos '!J1640&gt;=12,4)</f>
        <v>0</v>
      </c>
      <c r="S1705" cm="1">
        <f t="array" ref="S1705">_xlfn.IFS('Paraclinicos '!Y1640="","",'Paraclinicos '!Y1640&lt;70,1,'Paraclinicos '!Y1640&gt;=70,0)</f>
        <v>0</v>
      </c>
      <c r="T1705" cm="1">
        <f t="array" ref="T1705">_xlfn.IFS('Paraclinicos '!W1640="","",'Paraclinicos '!W1640&lt;6,4,'Paraclinicos '!W1640&lt;10,3,'Paraclinicos '!W1640&lt;13,2,'Paraclinicos '!W1640&lt;15,1,'Paraclinicos '!W1640=15,0)</f>
        <v>1</v>
      </c>
      <c r="U1705" s="54">
        <f t="shared" si="78"/>
        <v>8</v>
      </c>
      <c r="V1705" cm="1">
        <f t="array" ref="V1705">_xlfn.IFS('Paraclinicos '!S1640="","",OR('Paraclinicos '!S1640&lt;=8,'Paraclinicos '!S1640&gt;=25),3,'Paraclinicos '!S1640&lt;12,1,'Paraclinicos '!S1640&lt;21,0,'Paraclinicos '!S1640&lt;25,2)</f>
        <v>0</v>
      </c>
      <c r="W1705" t="str">
        <f>IFERROR(IF(INDEX('BD Demog para scores enalazar'!Y$2:'BD Demog para scores enalazar'!Y$3000,MATCH(Formulas!A1705,'BD Demog para scores enalazar'!A$2:'BD Demog para scores enalazar'!A$3000,0))=1,"SI","NO"),"")</f>
        <v>NO</v>
      </c>
      <c r="X1705" s="9" t="str">
        <f>IFERROR(IF(INDEX('BD Demog para scores enalazar'!AJ$2:'BD Demog para scores enalazar'!AJ$3000,MATCH(Formulas!A1705,'BD Demog para scores enalazar'!A$2:'BD Demog para scores enalazar'!A$3000,0))=1,"SI","NO"),"")</f>
        <v>NO</v>
      </c>
      <c r="Y1705" cm="1">
        <f t="array" ref="Y1705">IF(AND(W1705="NO",X1705="NO"),_xlfn.IFS('Paraclinicos '!K1640&lt;=91,3,'Paraclinicos '!K1640&lt;94,2,'Paraclinicos '!K1640&lt;96,1,'Paraclinicos '!K1640&gt;=96,0),"")</f>
        <v>3</v>
      </c>
      <c r="Z1705" t="str" cm="1">
        <f t="array" ref="Z1705">IF(OR(W1705="SI",X1705="SI"),_xlfn.IFS(OR(AND('Paraclinicos '!K1641&lt;=83),AND('Paraclinicos '!K1641&gt;=97,AA1705=2)),3,OR(AND('Paraclinicos '!K1641&lt;=86),AND('Paraclinicos '!K1641&gt;=94,AA1705=2)),2,OR(AND('Paraclinicos '!K1641&lt;=88),AND('Paraclinicos '!K1641&gt;=92,AA1705=2)),1,OR(AND('Paraclinicos '!K1641&gt;=88,'Paraclinicos '!K1641&lt;=92),AND('Paraclinicos '!K1641&gt;=93,AA1705=0)),0),"")</f>
        <v/>
      </c>
      <c r="AA1705" cm="1">
        <f t="array" ref="AA1705">_xlfn.IFS('Paraclinicos '!E1640="","",'Paraclinicos '!E1640="Oxigeno",2,'Paraclinicos '!E1640="Aire",0)</f>
        <v>2</v>
      </c>
    </row>
    <row r="1706" spans="1:27" x14ac:dyDescent="0.25">
      <c r="A1706">
        <f>'Paraclinicos '!A1641</f>
        <v>603</v>
      </c>
      <c r="B1706" s="3">
        <f>'Paraclinicos '!R1641</f>
        <v>44237</v>
      </c>
      <c r="C1706" cm="1">
        <f t="array" ref="C1706">_xlfn.IFS('Paraclinicos '!Q1641="","",'Paraclinicos '!Q1641&gt;60,3,'Paraclinicos '!Q1641&lt;=60,1)</f>
        <v>3</v>
      </c>
      <c r="D1706" t="str">
        <f>IFERROR(IF(INDEX('BD Demog para scores enalazar'!BC$2:BC$3000,MATCH(Formulas!A1706,'BD Demog para scores enalazar'!A$2:A$3000,0))=0,"SI","NO"),"")</f>
        <v>SI</v>
      </c>
      <c r="E1706" cm="1">
        <f t="array" ref="E1706">_xlfn.IFS(D1706="","",D1706="SI",4,D1706="NO",1)</f>
        <v>4</v>
      </c>
      <c r="F1706" cm="1">
        <f t="array" ref="F1706">_xlfn.IFS('Paraclinicos '!B1641="","",'Paraclinicos '!B1641&gt;1,1,'Paraclinicos '!B1641&lt;=1,3)</f>
        <v>1</v>
      </c>
      <c r="G1706" t="str" cm="1">
        <f t="array" ref="G1706">_xlfn.IFS('Paraclinicos '!D1641="","",AND('Paraclinicos '!D1641&gt;=250,'Paraclinicos '!D1641&lt;=500),2,'Paraclinicos '!D1641&gt;500,3,'Paraclinicos '!D1641&lt;250,1)</f>
        <v/>
      </c>
      <c r="H1706" s="50">
        <f t="shared" si="79"/>
        <v>8</v>
      </c>
      <c r="I1706" cm="1">
        <f t="array" ref="I1706">_xlfn.IFS('Paraclinicos '!Q1641="","",'Paraclinicos '!Q1641&gt;=65,1,'Paraclinicos '!Q1641&lt;65,0)</f>
        <v>1</v>
      </c>
      <c r="J1706" t="str" cm="1">
        <f t="array" ref="J1706">_xlfn.IFS('Paraclinicos '!I1641="","",'Paraclinicos '!I1641&gt;7,1,'Paraclinicos '!I1641&lt;=7,0)</f>
        <v/>
      </c>
      <c r="K1706" cm="1">
        <f t="array" ref="K1706">_xlfn.IFS('Paraclinicos '!W1641="","",'Paraclinicos '!W1641&lt;=8,1,'Paraclinicos '!W1641&gt;8,0)</f>
        <v>0</v>
      </c>
      <c r="L1706" cm="1">
        <f t="array" ref="L1706">_xlfn.IFS('Paraclinicos '!S1641="","",'Paraclinicos '!S1641&gt;=30,1,'Paraclinicos '!S1641&lt;30,0)</f>
        <v>0</v>
      </c>
      <c r="M1706" cm="1">
        <f t="array" ref="M1706">_xlfn.IFS(OR('Paraclinicos '!T1641="",'Paraclinicos '!U1641=""),"",OR('Paraclinicos '!T1641&lt;=90,'Paraclinicos '!U1641&lt;=60),1,OR('Paraclinicos '!T1641&gt;90,'Paraclinicos '!U1641&gt;60),0)</f>
        <v>0</v>
      </c>
      <c r="N1706" s="45">
        <f t="shared" si="80"/>
        <v>1</v>
      </c>
      <c r="O1706" cm="1">
        <f t="array" ref="O1706">_xlfn.IFS(OR('Paraclinicos '!M1641="",'Paraclinicos '!N1641="",'Paraclinicos '!N1641=0),"",'Paraclinicos '!M1641/'Paraclinicos '!N1641&lt;100,4,'Paraclinicos '!M1641/'Paraclinicos '!N1641&lt;200,3,'Paraclinicos '!M1641/'Paraclinicos '!N1641&lt;300,2,'Paraclinicos '!M1641/'Paraclinicos '!N1641&lt;400,1,'Paraclinicos '!M1641/'Paraclinicos '!N1641&gt;=400,0)</f>
        <v>2</v>
      </c>
      <c r="P1706" cm="1">
        <f t="array" ref="P1706">_xlfn.IFS('Paraclinicos '!C1641="","",'Paraclinicos '!C1641&lt;20,4,'Paraclinicos '!C1641&lt;50,3,'Paraclinicos '!C1641&lt;100,2,'Paraclinicos '!C1641&lt;150,1,'Paraclinicos '!C1641&gt;150,0)</f>
        <v>1</v>
      </c>
      <c r="Q1706" cm="1">
        <f t="array" ref="Q1706">_xlfn.IFS('Paraclinicos '!O1641="","",'Paraclinicos '!O1641&lt;1.2,0,'Paraclinicos '!O1641&lt;2,1,'Paraclinicos '!O1641&lt;3.5,2,'Paraclinicos '!O1641&lt;5,3,'Paraclinicos '!O1641&gt;5,4)</f>
        <v>2</v>
      </c>
      <c r="R1706" t="str" cm="1">
        <f t="array" ref="R1706">_xlfn.IFS('Paraclinicos '!J1641="","",'Paraclinicos '!J1641&lt;1.2,0,'Paraclinicos '!J1641&lt;2,1,'Paraclinicos '!J1641&lt;6,2,'Paraclinicos '!J1641&lt;12,3,'Paraclinicos '!J1641&gt;=12,4)</f>
        <v/>
      </c>
      <c r="S1706" cm="1">
        <f t="array" ref="S1706">_xlfn.IFS('Paraclinicos '!Y1641="","",'Paraclinicos '!Y1641&lt;70,1,'Paraclinicos '!Y1641&gt;=70,0)</f>
        <v>0</v>
      </c>
      <c r="T1706" cm="1">
        <f t="array" ref="T1706">_xlfn.IFS('Paraclinicos '!W1641="","",'Paraclinicos '!W1641&lt;6,4,'Paraclinicos '!W1641&lt;10,3,'Paraclinicos '!W1641&lt;13,2,'Paraclinicos '!W1641&lt;15,1,'Paraclinicos '!W1641=15,0)</f>
        <v>1</v>
      </c>
      <c r="U1706" s="54">
        <f t="shared" si="78"/>
        <v>6</v>
      </c>
      <c r="V1706" cm="1">
        <f t="array" ref="V1706">_xlfn.IFS('Paraclinicos '!S1641="","",OR('Paraclinicos '!S1641&lt;=8,'Paraclinicos '!S1641&gt;=25),3,'Paraclinicos '!S1641&lt;12,1,'Paraclinicos '!S1641&lt;21,0,'Paraclinicos '!S1641&lt;25,2)</f>
        <v>2</v>
      </c>
      <c r="W1706" t="str">
        <f>IFERROR(IF(INDEX('BD Demog para scores enalazar'!Y$2:'BD Demog para scores enalazar'!Y$3000,MATCH(Formulas!A1706,'BD Demog para scores enalazar'!A$2:'BD Demog para scores enalazar'!A$3000,0))=1,"SI","NO"),"")</f>
        <v>NO</v>
      </c>
      <c r="X1706" s="9" t="str">
        <f>IFERROR(IF(INDEX('BD Demog para scores enalazar'!AJ$2:'BD Demog para scores enalazar'!AJ$3000,MATCH(Formulas!A1706,'BD Demog para scores enalazar'!A$2:'BD Demog para scores enalazar'!A$3000,0))=1,"SI","NO"),"")</f>
        <v>NO</v>
      </c>
      <c r="Y1706" cm="1">
        <f t="array" ref="Y1706">IF(AND(W1706="NO",X1706="NO"),_xlfn.IFS('Paraclinicos '!K1641&lt;=91,3,'Paraclinicos '!K1641&lt;94,2,'Paraclinicos '!K1641&lt;96,1,'Paraclinicos '!K1641&gt;=96,0),"")</f>
        <v>3</v>
      </c>
      <c r="Z1706" t="str" cm="1">
        <f t="array" ref="Z1706">IF(OR(W1706="SI",X1706="SI"),_xlfn.IFS(OR(AND('Paraclinicos '!K1642&lt;=83),AND('Paraclinicos '!K1642&gt;=97,AA1706=2)),3,OR(AND('Paraclinicos '!K1642&lt;=86),AND('Paraclinicos '!K1642&gt;=94,AA1706=2)),2,OR(AND('Paraclinicos '!K1642&lt;=88),AND('Paraclinicos '!K1642&gt;=92,AA1706=2)),1,OR(AND('Paraclinicos '!K1642&gt;=88,'Paraclinicos '!K1642&lt;=92),AND('Paraclinicos '!K1642&gt;=93,AA1706=0)),0),"")</f>
        <v/>
      </c>
      <c r="AA1706" cm="1">
        <f t="array" ref="AA1706">_xlfn.IFS('Paraclinicos '!E1641="","",'Paraclinicos '!E1641="Oxigeno",2,'Paraclinicos '!E1641="Aire",0)</f>
        <v>2</v>
      </c>
    </row>
    <row r="1707" spans="1:27" x14ac:dyDescent="0.25">
      <c r="A1707">
        <f>'Paraclinicos '!A1642</f>
        <v>604</v>
      </c>
      <c r="B1707" s="3">
        <f>'Paraclinicos '!R1642</f>
        <v>44327</v>
      </c>
      <c r="C1707" cm="1">
        <f t="array" ref="C1707">_xlfn.IFS('Paraclinicos '!Q1642="","",'Paraclinicos '!Q1642&gt;60,3,'Paraclinicos '!Q1642&lt;=60,1)</f>
        <v>3</v>
      </c>
      <c r="D1707" t="str">
        <f>IFERROR(IF(INDEX('BD Demog para scores enalazar'!BC$2:BC$3000,MATCH(Formulas!A1707,'BD Demog para scores enalazar'!A$2:A$3000,0))=0,"SI","NO"),"")</f>
        <v>SI</v>
      </c>
      <c r="E1707" cm="1">
        <f t="array" ref="E1707">_xlfn.IFS(D1707="","",D1707="SI",4,D1707="NO",1)</f>
        <v>4</v>
      </c>
      <c r="F1707" cm="1">
        <f t="array" ref="F1707">_xlfn.IFS('Paraclinicos '!B1642="","",'Paraclinicos '!B1642&gt;1,1,'Paraclinicos '!B1642&lt;=1,3)</f>
        <v>3</v>
      </c>
      <c r="G1707" cm="1">
        <f t="array" ref="G1707">_xlfn.IFS('Paraclinicos '!D1642="","",AND('Paraclinicos '!D1642&gt;=250,'Paraclinicos '!D1642&lt;=500),2,'Paraclinicos '!D1642&gt;500,3,'Paraclinicos '!D1642&lt;250,1)</f>
        <v>2</v>
      </c>
      <c r="H1707" s="50">
        <f t="shared" si="79"/>
        <v>12</v>
      </c>
      <c r="I1707" cm="1">
        <f t="array" ref="I1707">_xlfn.IFS('Paraclinicos '!Q1642="","",'Paraclinicos '!Q1642&gt;=65,1,'Paraclinicos '!Q1642&lt;65,0)</f>
        <v>1</v>
      </c>
      <c r="J1707" cm="1">
        <f t="array" ref="J1707">_xlfn.IFS('Paraclinicos '!I1642="","",'Paraclinicos '!I1642&gt;7,1,'Paraclinicos '!I1642&lt;=7,0)</f>
        <v>1</v>
      </c>
      <c r="K1707" cm="1">
        <f t="array" ref="K1707">_xlfn.IFS('Paraclinicos '!W1642="","",'Paraclinicos '!W1642&lt;=8,1,'Paraclinicos '!W1642&gt;8,0)</f>
        <v>0</v>
      </c>
      <c r="L1707" cm="1">
        <f t="array" ref="L1707">_xlfn.IFS('Paraclinicos '!S1642="","",'Paraclinicos '!S1642&gt;=30,1,'Paraclinicos '!S1642&lt;30,0)</f>
        <v>0</v>
      </c>
      <c r="M1707" cm="1">
        <f t="array" ref="M1707">_xlfn.IFS(OR('Paraclinicos '!T1642="",'Paraclinicos '!U1642=""),"",OR('Paraclinicos '!T1642&lt;=90,'Paraclinicos '!U1642&lt;=60),1,OR('Paraclinicos '!T1642&gt;90,'Paraclinicos '!U1642&gt;60),0)</f>
        <v>0</v>
      </c>
      <c r="N1707" s="45">
        <f t="shared" si="80"/>
        <v>1</v>
      </c>
      <c r="O1707" cm="1">
        <f t="array" ref="O1707">_xlfn.IFS(OR('Paraclinicos '!M1642="",'Paraclinicos '!N1642="",'Paraclinicos '!N1642=0),"",'Paraclinicos '!M1642/'Paraclinicos '!N1642&lt;100,4,'Paraclinicos '!M1642/'Paraclinicos '!N1642&lt;200,3,'Paraclinicos '!M1642/'Paraclinicos '!N1642&lt;300,2,'Paraclinicos '!M1642/'Paraclinicos '!N1642&lt;400,1,'Paraclinicos '!M1642/'Paraclinicos '!N1642&gt;=400,0)</f>
        <v>1</v>
      </c>
      <c r="P1707" cm="1">
        <f t="array" ref="P1707">_xlfn.IFS('Paraclinicos '!C1642="","",'Paraclinicos '!C1642&lt;20,4,'Paraclinicos '!C1642&lt;50,3,'Paraclinicos '!C1642&lt;100,2,'Paraclinicos '!C1642&lt;150,1,'Paraclinicos '!C1642&gt;150,0)</f>
        <v>0</v>
      </c>
      <c r="Q1707" cm="1">
        <f t="array" ref="Q1707">_xlfn.IFS('Paraclinicos '!O1642="","",'Paraclinicos '!O1642&lt;1.2,0,'Paraclinicos '!O1642&lt;2,1,'Paraclinicos '!O1642&lt;3.5,2,'Paraclinicos '!O1642&lt;5,3,'Paraclinicos '!O1642&gt;5,4)</f>
        <v>0</v>
      </c>
      <c r="R1707" t="str" cm="1">
        <f t="array" ref="R1707">_xlfn.IFS('Paraclinicos '!J1642="","",'Paraclinicos '!J1642&lt;1.2,0,'Paraclinicos '!J1642&lt;2,1,'Paraclinicos '!J1642&lt;6,2,'Paraclinicos '!J1642&lt;12,3,'Paraclinicos '!J1642&gt;=12,4)</f>
        <v/>
      </c>
      <c r="S1707" cm="1">
        <f t="array" ref="S1707">_xlfn.IFS('Paraclinicos '!Y1642="","",'Paraclinicos '!Y1642&lt;70,1,'Paraclinicos '!Y1642&gt;=70,0)</f>
        <v>0</v>
      </c>
      <c r="T1707" cm="1">
        <f t="array" ref="T1707">_xlfn.IFS('Paraclinicos '!W1642="","",'Paraclinicos '!W1642&lt;6,4,'Paraclinicos '!W1642&lt;10,3,'Paraclinicos '!W1642&lt;13,2,'Paraclinicos '!W1642&lt;15,1,'Paraclinicos '!W1642=15,0)</f>
        <v>0</v>
      </c>
      <c r="U1707" s="54">
        <f t="shared" si="78"/>
        <v>1</v>
      </c>
      <c r="V1707" cm="1">
        <f t="array" ref="V1707">_xlfn.IFS('Paraclinicos '!S1642="","",OR('Paraclinicos '!S1642&lt;=8,'Paraclinicos '!S1642&gt;=25),3,'Paraclinicos '!S1642&lt;12,1,'Paraclinicos '!S1642&lt;21,0,'Paraclinicos '!S1642&lt;25,2)</f>
        <v>0</v>
      </c>
      <c r="W1707" t="str">
        <f>IFERROR(IF(INDEX('BD Demog para scores enalazar'!Y$2:'BD Demog para scores enalazar'!Y$3000,MATCH(Formulas!A1707,'BD Demog para scores enalazar'!A$2:'BD Demog para scores enalazar'!A$3000,0))=1,"SI","NO"),"")</f>
        <v>NO</v>
      </c>
      <c r="X1707" s="9" t="str">
        <f>IFERROR(IF(INDEX('BD Demog para scores enalazar'!AJ$2:'BD Demog para scores enalazar'!AJ$3000,MATCH(Formulas!A1707,'BD Demog para scores enalazar'!A$2:'BD Demog para scores enalazar'!A$3000,0))=1,"SI","NO"),"")</f>
        <v>NO</v>
      </c>
      <c r="Y1707" cm="1">
        <f t="array" ref="Y1707">IF(AND(W1707="NO",X1707="NO"),_xlfn.IFS('Paraclinicos '!K1642&lt;=91,3,'Paraclinicos '!K1642&lt;94,2,'Paraclinicos '!K1642&lt;96,1,'Paraclinicos '!K1642&gt;=96,0),"")</f>
        <v>2</v>
      </c>
      <c r="Z1707" t="str" cm="1">
        <f t="array" ref="Z1707">IF(OR(W1707="SI",X1707="SI"),_xlfn.IFS(OR(AND('Paraclinicos '!K1643&lt;=83),AND('Paraclinicos '!K1643&gt;=97,AA1707=2)),3,OR(AND('Paraclinicos '!K1643&lt;=86),AND('Paraclinicos '!K1643&gt;=94,AA1707=2)),2,OR(AND('Paraclinicos '!K1643&lt;=88),AND('Paraclinicos '!K1643&gt;=92,AA1707=2)),1,OR(AND('Paraclinicos '!K1643&gt;=88,'Paraclinicos '!K1643&lt;=92),AND('Paraclinicos '!K1643&gt;=93,AA1707=0)),0),"")</f>
        <v/>
      </c>
      <c r="AA1707" cm="1">
        <f t="array" ref="AA1707">_xlfn.IFS('Paraclinicos '!E1642="","",'Paraclinicos '!E1642="Oxigeno",2,'Paraclinicos '!E1642="Aire",0)</f>
        <v>2</v>
      </c>
    </row>
    <row r="1708" spans="1:27" x14ac:dyDescent="0.25">
      <c r="A1708">
        <f>'Paraclinicos '!A1643</f>
        <v>604</v>
      </c>
      <c r="B1708" s="3">
        <f>'Paraclinicos '!R1643</f>
        <v>44331</v>
      </c>
      <c r="C1708" cm="1">
        <f t="array" ref="C1708">_xlfn.IFS('Paraclinicos '!Q1643="","",'Paraclinicos '!Q1643&gt;60,3,'Paraclinicos '!Q1643&lt;=60,1)</f>
        <v>3</v>
      </c>
      <c r="D1708" t="str">
        <f>IFERROR(IF(INDEX('BD Demog para scores enalazar'!BC$2:BC$3000,MATCH(Formulas!A1708,'BD Demog para scores enalazar'!A$2:A$3000,0))=0,"SI","NO"),"")</f>
        <v>SI</v>
      </c>
      <c r="E1708" cm="1">
        <f t="array" ref="E1708">_xlfn.IFS(D1708="","",D1708="SI",4,D1708="NO",1)</f>
        <v>4</v>
      </c>
      <c r="F1708" cm="1">
        <f t="array" ref="F1708">_xlfn.IFS('Paraclinicos '!B1643="","",'Paraclinicos '!B1643&gt;1,1,'Paraclinicos '!B1643&lt;=1,3)</f>
        <v>3</v>
      </c>
      <c r="G1708" cm="1">
        <f t="array" ref="G1708">_xlfn.IFS('Paraclinicos '!D1643="","",AND('Paraclinicos '!D1643&gt;=250,'Paraclinicos '!D1643&lt;=500),2,'Paraclinicos '!D1643&gt;500,3,'Paraclinicos '!D1643&lt;250,1)</f>
        <v>2</v>
      </c>
      <c r="H1708" s="50">
        <f t="shared" si="79"/>
        <v>12</v>
      </c>
      <c r="I1708" cm="1">
        <f t="array" ref="I1708">_xlfn.IFS('Paraclinicos '!Q1643="","",'Paraclinicos '!Q1643&gt;=65,1,'Paraclinicos '!Q1643&lt;65,0)</f>
        <v>1</v>
      </c>
      <c r="J1708" cm="1">
        <f t="array" ref="J1708">_xlfn.IFS('Paraclinicos '!I1643="","",'Paraclinicos '!I1643&gt;7,1,'Paraclinicos '!I1643&lt;=7,0)</f>
        <v>1</v>
      </c>
      <c r="K1708" cm="1">
        <f t="array" ref="K1708">_xlfn.IFS('Paraclinicos '!W1643="","",'Paraclinicos '!W1643&lt;=8,1,'Paraclinicos '!W1643&gt;8,0)</f>
        <v>1</v>
      </c>
      <c r="L1708" cm="1">
        <f t="array" ref="L1708">_xlfn.IFS('Paraclinicos '!S1643="","",'Paraclinicos '!S1643&gt;=30,1,'Paraclinicos '!S1643&lt;30,0)</f>
        <v>0</v>
      </c>
      <c r="M1708" cm="1">
        <f t="array" ref="M1708">_xlfn.IFS(OR('Paraclinicos '!T1643="",'Paraclinicos '!U1643=""),"",OR('Paraclinicos '!T1643&lt;=90,'Paraclinicos '!U1643&lt;=60),1,OR('Paraclinicos '!T1643&gt;90,'Paraclinicos '!U1643&gt;60),0)</f>
        <v>0</v>
      </c>
      <c r="N1708" s="45">
        <f t="shared" si="80"/>
        <v>3</v>
      </c>
      <c r="O1708" cm="1">
        <f t="array" ref="O1708">_xlfn.IFS(OR('Paraclinicos '!M1643="",'Paraclinicos '!N1643="",'Paraclinicos '!N1643=0),"",'Paraclinicos '!M1643/'Paraclinicos '!N1643&lt;100,4,'Paraclinicos '!M1643/'Paraclinicos '!N1643&lt;200,3,'Paraclinicos '!M1643/'Paraclinicos '!N1643&lt;300,2,'Paraclinicos '!M1643/'Paraclinicos '!N1643&lt;400,1,'Paraclinicos '!M1643/'Paraclinicos '!N1643&gt;=400,0)</f>
        <v>4</v>
      </c>
      <c r="P1708" cm="1">
        <f t="array" ref="P1708">_xlfn.IFS('Paraclinicos '!C1643="","",'Paraclinicos '!C1643&lt;20,4,'Paraclinicos '!C1643&lt;50,3,'Paraclinicos '!C1643&lt;100,2,'Paraclinicos '!C1643&lt;150,1,'Paraclinicos '!C1643&gt;150,0)</f>
        <v>0</v>
      </c>
      <c r="Q1708" cm="1">
        <f t="array" ref="Q1708">_xlfn.IFS('Paraclinicos '!O1643="","",'Paraclinicos '!O1643&lt;1.2,0,'Paraclinicos '!O1643&lt;2,1,'Paraclinicos '!O1643&lt;3.5,2,'Paraclinicos '!O1643&lt;5,3,'Paraclinicos '!O1643&gt;5,4)</f>
        <v>0</v>
      </c>
      <c r="R1708" cm="1">
        <f t="array" ref="R1708">_xlfn.IFS('Paraclinicos '!J1643="","",'Paraclinicos '!J1643&lt;1.2,0,'Paraclinicos '!J1643&lt;2,1,'Paraclinicos '!J1643&lt;6,2,'Paraclinicos '!J1643&lt;12,3,'Paraclinicos '!J1643&gt;=12,4)</f>
        <v>0</v>
      </c>
      <c r="S1708" cm="1">
        <f t="array" ref="S1708">_xlfn.IFS('Paraclinicos '!Y1643="","",'Paraclinicos '!Y1643&lt;70,1,'Paraclinicos '!Y1643&gt;=70,0)</f>
        <v>0</v>
      </c>
      <c r="T1708" cm="1">
        <f t="array" ref="T1708">_xlfn.IFS('Paraclinicos '!W1643="","",'Paraclinicos '!W1643&lt;6,4,'Paraclinicos '!W1643&lt;10,3,'Paraclinicos '!W1643&lt;13,2,'Paraclinicos '!W1643&lt;15,1,'Paraclinicos '!W1643=15,0)</f>
        <v>4</v>
      </c>
      <c r="U1708" s="54">
        <f t="shared" si="78"/>
        <v>8</v>
      </c>
      <c r="V1708" cm="1">
        <f t="array" ref="V1708">_xlfn.IFS('Paraclinicos '!S1643="","",OR('Paraclinicos '!S1643&lt;=8,'Paraclinicos '!S1643&gt;=25),3,'Paraclinicos '!S1643&lt;12,1,'Paraclinicos '!S1643&lt;21,0,'Paraclinicos '!S1643&lt;25,2)</f>
        <v>2</v>
      </c>
      <c r="W1708" t="str">
        <f>IFERROR(IF(INDEX('BD Demog para scores enalazar'!Y$2:'BD Demog para scores enalazar'!Y$3000,MATCH(Formulas!A1708,'BD Demog para scores enalazar'!A$2:'BD Demog para scores enalazar'!A$3000,0))=1,"SI","NO"),"")</f>
        <v>NO</v>
      </c>
      <c r="X1708" s="9" t="str">
        <f>IFERROR(IF(INDEX('BD Demog para scores enalazar'!AJ$2:'BD Demog para scores enalazar'!AJ$3000,MATCH(Formulas!A1708,'BD Demog para scores enalazar'!A$2:'BD Demog para scores enalazar'!A$3000,0))=1,"SI","NO"),"")</f>
        <v>NO</v>
      </c>
      <c r="Y1708" cm="1">
        <f t="array" ref="Y1708">IF(AND(W1708="NO",X1708="NO"),_xlfn.IFS('Paraclinicos '!K1643&lt;=91,3,'Paraclinicos '!K1643&lt;94,2,'Paraclinicos '!K1643&lt;96,1,'Paraclinicos '!K1643&gt;=96,0),"")</f>
        <v>2</v>
      </c>
      <c r="Z1708" t="str" cm="1">
        <f t="array" ref="Z1708">IF(OR(W1708="SI",X1708="SI"),_xlfn.IFS(OR(AND('Paraclinicos '!K1644&lt;=83),AND('Paraclinicos '!K1644&gt;=97,AA1708=2)),3,OR(AND('Paraclinicos '!K1644&lt;=86),AND('Paraclinicos '!K1644&gt;=94,AA1708=2)),2,OR(AND('Paraclinicos '!K1644&lt;=88),AND('Paraclinicos '!K1644&gt;=92,AA1708=2)),1,OR(AND('Paraclinicos '!K1644&gt;=88,'Paraclinicos '!K1644&lt;=92),AND('Paraclinicos '!K1644&gt;=93,AA1708=0)),0),"")</f>
        <v/>
      </c>
      <c r="AA1708" cm="1">
        <f t="array" ref="AA1708">_xlfn.IFS('Paraclinicos '!E1643="","",'Paraclinicos '!E1643="Oxigeno",2,'Paraclinicos '!E1643="Aire",0)</f>
        <v>2</v>
      </c>
    </row>
    <row r="1709" spans="1:27" x14ac:dyDescent="0.25">
      <c r="A1709">
        <f>'Paraclinicos '!A1644</f>
        <v>604</v>
      </c>
      <c r="B1709" s="3">
        <f>'Paraclinicos '!R1644</f>
        <v>44333</v>
      </c>
      <c r="C1709" cm="1">
        <f t="array" ref="C1709">_xlfn.IFS('Paraclinicos '!Q1644="","",'Paraclinicos '!Q1644&gt;60,3,'Paraclinicos '!Q1644&lt;=60,1)</f>
        <v>3</v>
      </c>
      <c r="D1709" t="str">
        <f>IFERROR(IF(INDEX('BD Demog para scores enalazar'!BC$2:BC$3000,MATCH(Formulas!A1709,'BD Demog para scores enalazar'!A$2:A$3000,0))=0,"SI","NO"),"")</f>
        <v>SI</v>
      </c>
      <c r="E1709" cm="1">
        <f t="array" ref="E1709">_xlfn.IFS(D1709="","",D1709="SI",4,D1709="NO",1)</f>
        <v>4</v>
      </c>
      <c r="F1709" cm="1">
        <f t="array" ref="F1709">_xlfn.IFS('Paraclinicos '!B1644="","",'Paraclinicos '!B1644&gt;1,1,'Paraclinicos '!B1644&lt;=1,3)</f>
        <v>3</v>
      </c>
      <c r="G1709" t="str" cm="1">
        <f t="array" ref="G1709">_xlfn.IFS('Paraclinicos '!D1644="","",AND('Paraclinicos '!D1644&gt;=250,'Paraclinicos '!D1644&lt;=500),2,'Paraclinicos '!D1644&gt;500,3,'Paraclinicos '!D1644&lt;250,1)</f>
        <v/>
      </c>
      <c r="H1709" s="50">
        <f t="shared" si="79"/>
        <v>10</v>
      </c>
      <c r="I1709" cm="1">
        <f t="array" ref="I1709">_xlfn.IFS('Paraclinicos '!Q1644="","",'Paraclinicos '!Q1644&gt;=65,1,'Paraclinicos '!Q1644&lt;65,0)</f>
        <v>1</v>
      </c>
      <c r="J1709" cm="1">
        <f t="array" ref="J1709">_xlfn.IFS('Paraclinicos '!I1644="","",'Paraclinicos '!I1644&gt;7,1,'Paraclinicos '!I1644&lt;=7,0)</f>
        <v>1</v>
      </c>
      <c r="K1709" cm="1">
        <f t="array" ref="K1709">_xlfn.IFS('Paraclinicos '!W1644="","",'Paraclinicos '!W1644&lt;=8,1,'Paraclinicos '!W1644&gt;8,0)</f>
        <v>1</v>
      </c>
      <c r="L1709" cm="1">
        <f t="array" ref="L1709">_xlfn.IFS('Paraclinicos '!S1644="","",'Paraclinicos '!S1644&gt;=30,1,'Paraclinicos '!S1644&lt;30,0)</f>
        <v>0</v>
      </c>
      <c r="M1709" cm="1">
        <f t="array" ref="M1709">_xlfn.IFS(OR('Paraclinicos '!T1644="",'Paraclinicos '!U1644=""),"",OR('Paraclinicos '!T1644&lt;=90,'Paraclinicos '!U1644&lt;=60),1,OR('Paraclinicos '!T1644&gt;90,'Paraclinicos '!U1644&gt;60),0)</f>
        <v>0</v>
      </c>
      <c r="N1709" s="45">
        <f t="shared" si="80"/>
        <v>4</v>
      </c>
      <c r="O1709" cm="1">
        <f t="array" ref="O1709">_xlfn.IFS(OR('Paraclinicos '!M1644="",'Paraclinicos '!N1644="",'Paraclinicos '!N1644=0),"",'Paraclinicos '!M1644/'Paraclinicos '!N1644&lt;100,4,'Paraclinicos '!M1644/'Paraclinicos '!N1644&lt;200,3,'Paraclinicos '!M1644/'Paraclinicos '!N1644&lt;300,2,'Paraclinicos '!M1644/'Paraclinicos '!N1644&lt;400,1,'Paraclinicos '!M1644/'Paraclinicos '!N1644&gt;=400,0)</f>
        <v>1</v>
      </c>
      <c r="P1709" t="e" cm="1">
        <f t="array" ref="P1709">_xlfn.IFS('Paraclinicos '!C1644="","",'Paraclinicos '!C1644&lt;20,4,'Paraclinicos '!C1644&lt;50,3,'Paraclinicos '!C1644&lt;100,2,'Paraclinicos '!C1644&lt;150,1,'Paraclinicos '!C1644&gt;150,0)</f>
        <v>#N/A</v>
      </c>
      <c r="Q1709" cm="1">
        <f t="array" ref="Q1709">_xlfn.IFS('Paraclinicos '!O1644="","",'Paraclinicos '!O1644&lt;1.2,0,'Paraclinicos '!O1644&lt;2,1,'Paraclinicos '!O1644&lt;3.5,2,'Paraclinicos '!O1644&lt;5,3,'Paraclinicos '!O1644&gt;5,4)</f>
        <v>1</v>
      </c>
      <c r="R1709" t="str" cm="1">
        <f t="array" ref="R1709">_xlfn.IFS('Paraclinicos '!J1644="","",'Paraclinicos '!J1644&lt;1.2,0,'Paraclinicos '!J1644&lt;2,1,'Paraclinicos '!J1644&lt;6,2,'Paraclinicos '!J1644&lt;12,3,'Paraclinicos '!J1644&gt;=12,4)</f>
        <v/>
      </c>
      <c r="S1709" cm="1">
        <f t="array" ref="S1709">_xlfn.IFS('Paraclinicos '!Y1644="","",'Paraclinicos '!Y1644&lt;70,1,'Paraclinicos '!Y1644&gt;=70,0)</f>
        <v>0</v>
      </c>
      <c r="T1709" cm="1">
        <f t="array" ref="T1709">_xlfn.IFS('Paraclinicos '!W1644="","",'Paraclinicos '!W1644&lt;6,4,'Paraclinicos '!W1644&lt;10,3,'Paraclinicos '!W1644&lt;13,2,'Paraclinicos '!W1644&lt;15,1,'Paraclinicos '!W1644=15,0)</f>
        <v>4</v>
      </c>
      <c r="U1709" s="54" t="e">
        <f t="shared" si="78"/>
        <v>#N/A</v>
      </c>
      <c r="V1709" cm="1">
        <f t="array" ref="V1709">_xlfn.IFS('Paraclinicos '!S1644="","",OR('Paraclinicos '!S1644&lt;=8,'Paraclinicos '!S1644&gt;=25),3,'Paraclinicos '!S1644&lt;12,1,'Paraclinicos '!S1644&lt;21,0,'Paraclinicos '!S1644&lt;25,2)</f>
        <v>0</v>
      </c>
      <c r="W1709" t="str">
        <f>IFERROR(IF(INDEX('BD Demog para scores enalazar'!Y$2:'BD Demog para scores enalazar'!Y$3000,MATCH(Formulas!A1709,'BD Demog para scores enalazar'!A$2:'BD Demog para scores enalazar'!A$3000,0))=1,"SI","NO"),"")</f>
        <v>NO</v>
      </c>
      <c r="X1709" s="9" t="str">
        <f>IFERROR(IF(INDEX('BD Demog para scores enalazar'!AJ$2:'BD Demog para scores enalazar'!AJ$3000,MATCH(Formulas!A1709,'BD Demog para scores enalazar'!A$2:'BD Demog para scores enalazar'!A$3000,0))=1,"SI","NO"),"")</f>
        <v>NO</v>
      </c>
      <c r="Y1709" cm="1">
        <f t="array" ref="Y1709">IF(AND(W1709="NO",X1709="NO"),_xlfn.IFS('Paraclinicos '!K1644&lt;=91,3,'Paraclinicos '!K1644&lt;94,2,'Paraclinicos '!K1644&lt;96,1,'Paraclinicos '!K1644&gt;=96,0),"")</f>
        <v>2</v>
      </c>
      <c r="Z1709" t="str" cm="1">
        <f t="array" ref="Z1709">IF(OR(W1709="SI",X1709="SI"),_xlfn.IFS(OR(AND('Paraclinicos '!K1645&lt;=83),AND('Paraclinicos '!K1645&gt;=97,AA1709=2)),3,OR(AND('Paraclinicos '!K1645&lt;=86),AND('Paraclinicos '!K1645&gt;=94,AA1709=2)),2,OR(AND('Paraclinicos '!K1645&lt;=88),AND('Paraclinicos '!K1645&gt;=92,AA1709=2)),1,OR(AND('Paraclinicos '!K1645&gt;=88,'Paraclinicos '!K1645&lt;=92),AND('Paraclinicos '!K1645&gt;=93,AA1709=0)),0),"")</f>
        <v/>
      </c>
      <c r="AA1709" cm="1">
        <f t="array" ref="AA1709">_xlfn.IFS('Paraclinicos '!E1644="","",'Paraclinicos '!E1644="Oxigeno",2,'Paraclinicos '!E1644="Aire",0)</f>
        <v>2</v>
      </c>
    </row>
    <row r="1710" spans="1:27" x14ac:dyDescent="0.25">
      <c r="A1710">
        <f>'Paraclinicos '!A1645</f>
        <v>604</v>
      </c>
      <c r="B1710" s="3">
        <f>'Paraclinicos '!R1645</f>
        <v>44334</v>
      </c>
      <c r="C1710" cm="1">
        <f t="array" ref="C1710">_xlfn.IFS('Paraclinicos '!Q1645="","",'Paraclinicos '!Q1645&gt;60,3,'Paraclinicos '!Q1645&lt;=60,1)</f>
        <v>3</v>
      </c>
      <c r="D1710" t="str">
        <f>IFERROR(IF(INDEX('BD Demog para scores enalazar'!BC$2:BC$3000,MATCH(Formulas!A1710,'BD Demog para scores enalazar'!A$2:A$3000,0))=0,"SI","NO"),"")</f>
        <v>SI</v>
      </c>
      <c r="E1710" cm="1">
        <f t="array" ref="E1710">_xlfn.IFS(D1710="","",D1710="SI",4,D1710="NO",1)</f>
        <v>4</v>
      </c>
      <c r="F1710" cm="1">
        <f t="array" ref="F1710">_xlfn.IFS('Paraclinicos '!B1645="","",'Paraclinicos '!B1645&gt;1,1,'Paraclinicos '!B1645&lt;=1,3)</f>
        <v>3</v>
      </c>
      <c r="G1710" t="str" cm="1">
        <f t="array" ref="G1710">_xlfn.IFS('Paraclinicos '!D1645="","",AND('Paraclinicos '!D1645&gt;=250,'Paraclinicos '!D1645&lt;=500),2,'Paraclinicos '!D1645&gt;500,3,'Paraclinicos '!D1645&lt;250,1)</f>
        <v/>
      </c>
      <c r="H1710" s="50">
        <f t="shared" si="79"/>
        <v>10</v>
      </c>
      <c r="I1710" cm="1">
        <f t="array" ref="I1710">_xlfn.IFS('Paraclinicos '!Q1645="","",'Paraclinicos '!Q1645&gt;=65,1,'Paraclinicos '!Q1645&lt;65,0)</f>
        <v>1</v>
      </c>
      <c r="J1710" cm="1">
        <f t="array" ref="J1710">_xlfn.IFS('Paraclinicos '!I1645="","",'Paraclinicos '!I1645&gt;7,1,'Paraclinicos '!I1645&lt;=7,0)</f>
        <v>1</v>
      </c>
      <c r="K1710" cm="1">
        <f t="array" ref="K1710">_xlfn.IFS('Paraclinicos '!W1645="","",'Paraclinicos '!W1645&lt;=8,1,'Paraclinicos '!W1645&gt;8,0)</f>
        <v>0</v>
      </c>
      <c r="L1710" cm="1">
        <f t="array" ref="L1710">_xlfn.IFS('Paraclinicos '!S1645="","",'Paraclinicos '!S1645&gt;=30,1,'Paraclinicos '!S1645&lt;30,0)</f>
        <v>0</v>
      </c>
      <c r="M1710" cm="1">
        <f t="array" ref="M1710">_xlfn.IFS(OR('Paraclinicos '!T1645="",'Paraclinicos '!U1645=""),"",OR('Paraclinicos '!T1645&lt;=90,'Paraclinicos '!U1645&lt;=60),1,OR('Paraclinicos '!T1645&gt;90,'Paraclinicos '!U1645&gt;60),0)</f>
        <v>0</v>
      </c>
      <c r="N1710" s="45">
        <f t="shared" si="80"/>
        <v>3</v>
      </c>
      <c r="O1710" cm="1">
        <f t="array" ref="O1710">_xlfn.IFS(OR('Paraclinicos '!M1645="",'Paraclinicos '!N1645="",'Paraclinicos '!N1645=0),"",'Paraclinicos '!M1645/'Paraclinicos '!N1645&lt;100,4,'Paraclinicos '!M1645/'Paraclinicos '!N1645&lt;200,3,'Paraclinicos '!M1645/'Paraclinicos '!N1645&lt;300,2,'Paraclinicos '!M1645/'Paraclinicos '!N1645&lt;400,1,'Paraclinicos '!M1645/'Paraclinicos '!N1645&gt;=400,0)</f>
        <v>0</v>
      </c>
      <c r="P1710" cm="1">
        <f t="array" ref="P1710">_xlfn.IFS('Paraclinicos '!C1645="","",'Paraclinicos '!C1645&lt;20,4,'Paraclinicos '!C1645&lt;50,3,'Paraclinicos '!C1645&lt;100,2,'Paraclinicos '!C1645&lt;150,1,'Paraclinicos '!C1645&gt;150,0)</f>
        <v>0</v>
      </c>
      <c r="Q1710" cm="1">
        <f t="array" ref="Q1710">_xlfn.IFS('Paraclinicos '!O1645="","",'Paraclinicos '!O1645&lt;1.2,0,'Paraclinicos '!O1645&lt;2,1,'Paraclinicos '!O1645&lt;3.5,2,'Paraclinicos '!O1645&lt;5,3,'Paraclinicos '!O1645&gt;5,4)</f>
        <v>1</v>
      </c>
      <c r="R1710" cm="1">
        <f t="array" ref="R1710">_xlfn.IFS('Paraclinicos '!J1645="","",'Paraclinicos '!J1645&lt;1.2,0,'Paraclinicos '!J1645&lt;2,1,'Paraclinicos '!J1645&lt;6,2,'Paraclinicos '!J1645&lt;12,3,'Paraclinicos '!J1645&gt;=12,4)</f>
        <v>0</v>
      </c>
      <c r="S1710" cm="1">
        <f t="array" ref="S1710">_xlfn.IFS('Paraclinicos '!Y1645="","",'Paraclinicos '!Y1645&lt;70,1,'Paraclinicos '!Y1645&gt;=70,0)</f>
        <v>0</v>
      </c>
      <c r="T1710" cm="1">
        <f t="array" ref="T1710">_xlfn.IFS('Paraclinicos '!W1645="","",'Paraclinicos '!W1645&lt;6,4,'Paraclinicos '!W1645&lt;10,3,'Paraclinicos '!W1645&lt;13,2,'Paraclinicos '!W1645&lt;15,1,'Paraclinicos '!W1645=15,0)</f>
        <v>2</v>
      </c>
      <c r="U1710" s="54">
        <f t="shared" si="78"/>
        <v>3</v>
      </c>
      <c r="V1710" cm="1">
        <f t="array" ref="V1710">_xlfn.IFS('Paraclinicos '!S1645="","",OR('Paraclinicos '!S1645&lt;=8,'Paraclinicos '!S1645&gt;=25),3,'Paraclinicos '!S1645&lt;12,1,'Paraclinicos '!S1645&lt;21,0,'Paraclinicos '!S1645&lt;25,2)</f>
        <v>0</v>
      </c>
      <c r="W1710" t="str">
        <f>IFERROR(IF(INDEX('BD Demog para scores enalazar'!Y$2:'BD Demog para scores enalazar'!Y$3000,MATCH(Formulas!A1710,'BD Demog para scores enalazar'!A$2:'BD Demog para scores enalazar'!A$3000,0))=1,"SI","NO"),"")</f>
        <v>NO</v>
      </c>
      <c r="X1710" s="9" t="str">
        <f>IFERROR(IF(INDEX('BD Demog para scores enalazar'!AJ$2:'BD Demog para scores enalazar'!AJ$3000,MATCH(Formulas!A1710,'BD Demog para scores enalazar'!A$2:'BD Demog para scores enalazar'!A$3000,0))=1,"SI","NO"),"")</f>
        <v>NO</v>
      </c>
      <c r="Y1710" cm="1">
        <f t="array" ref="Y1710">IF(AND(W1710="NO",X1710="NO"),_xlfn.IFS('Paraclinicos '!K1645&lt;=91,3,'Paraclinicos '!K1645&lt;94,2,'Paraclinicos '!K1645&lt;96,1,'Paraclinicos '!K1645&gt;=96,0),"")</f>
        <v>0</v>
      </c>
      <c r="Z1710" t="str" cm="1">
        <f t="array" ref="Z1710">IF(OR(W1710="SI",X1710="SI"),_xlfn.IFS(OR(AND('Paraclinicos '!K1646&lt;=83),AND('Paraclinicos '!K1646&gt;=97,AA1710=2)),3,OR(AND('Paraclinicos '!K1646&lt;=86),AND('Paraclinicos '!K1646&gt;=94,AA1710=2)),2,OR(AND('Paraclinicos '!K1646&lt;=88),AND('Paraclinicos '!K1646&gt;=92,AA1710=2)),1,OR(AND('Paraclinicos '!K1646&gt;=88,'Paraclinicos '!K1646&lt;=92),AND('Paraclinicos '!K1646&gt;=93,AA1710=0)),0),"")</f>
        <v/>
      </c>
      <c r="AA1710" cm="1">
        <f t="array" ref="AA1710">_xlfn.IFS('Paraclinicos '!E1645="","",'Paraclinicos '!E1645="Oxigeno",2,'Paraclinicos '!E1645="Aire",0)</f>
        <v>2</v>
      </c>
    </row>
    <row r="1711" spans="1:27" x14ac:dyDescent="0.25">
      <c r="A1711">
        <f>'Paraclinicos '!A1646</f>
        <v>604</v>
      </c>
      <c r="B1711" s="3">
        <f>'Paraclinicos '!R1646</f>
        <v>44335</v>
      </c>
      <c r="C1711" cm="1">
        <f t="array" ref="C1711">_xlfn.IFS('Paraclinicos '!Q1646="","",'Paraclinicos '!Q1646&gt;60,3,'Paraclinicos '!Q1646&lt;=60,1)</f>
        <v>3</v>
      </c>
      <c r="D1711" t="str">
        <f>IFERROR(IF(INDEX('BD Demog para scores enalazar'!BC$2:BC$3000,MATCH(Formulas!A1711,'BD Demog para scores enalazar'!A$2:A$3000,0))=0,"SI","NO"),"")</f>
        <v>SI</v>
      </c>
      <c r="E1711" cm="1">
        <f t="array" ref="E1711">_xlfn.IFS(D1711="","",D1711="SI",4,D1711="NO",1)</f>
        <v>4</v>
      </c>
      <c r="F1711" cm="1">
        <f t="array" ref="F1711">_xlfn.IFS('Paraclinicos '!B1646="","",'Paraclinicos '!B1646&gt;1,1,'Paraclinicos '!B1646&lt;=1,3)</f>
        <v>3</v>
      </c>
      <c r="G1711" t="str" cm="1">
        <f t="array" ref="G1711">_xlfn.IFS('Paraclinicos '!D1646="","",AND('Paraclinicos '!D1646&gt;=250,'Paraclinicos '!D1646&lt;=500),2,'Paraclinicos '!D1646&gt;500,3,'Paraclinicos '!D1646&lt;250,1)</f>
        <v/>
      </c>
      <c r="H1711" s="50">
        <f t="shared" si="79"/>
        <v>10</v>
      </c>
      <c r="I1711" cm="1">
        <f t="array" ref="I1711">_xlfn.IFS('Paraclinicos '!Q1646="","",'Paraclinicos '!Q1646&gt;=65,1,'Paraclinicos '!Q1646&lt;65,0)</f>
        <v>1</v>
      </c>
      <c r="J1711" t="str" cm="1">
        <f t="array" ref="J1711">_xlfn.IFS('Paraclinicos '!I1646="","",'Paraclinicos '!I1646&gt;7,1,'Paraclinicos '!I1646&lt;=7,0)</f>
        <v/>
      </c>
      <c r="K1711" cm="1">
        <f t="array" ref="K1711">_xlfn.IFS('Paraclinicos '!W1646="","",'Paraclinicos '!W1646&lt;=8,1,'Paraclinicos '!W1646&gt;8,0)</f>
        <v>0</v>
      </c>
      <c r="L1711" cm="1">
        <f t="array" ref="L1711">_xlfn.IFS('Paraclinicos '!S1646="","",'Paraclinicos '!S1646&gt;=30,1,'Paraclinicos '!S1646&lt;30,0)</f>
        <v>0</v>
      </c>
      <c r="M1711" cm="1">
        <f t="array" ref="M1711">_xlfn.IFS(OR('Paraclinicos '!T1646="",'Paraclinicos '!U1646=""),"",OR('Paraclinicos '!T1646&lt;=90,'Paraclinicos '!U1646&lt;=60),1,OR('Paraclinicos '!T1646&gt;90,'Paraclinicos '!U1646&gt;60),0)</f>
        <v>0</v>
      </c>
      <c r="N1711" s="45">
        <f t="shared" si="80"/>
        <v>1</v>
      </c>
      <c r="O1711" cm="1">
        <f t="array" ref="O1711">_xlfn.IFS(OR('Paraclinicos '!M1646="",'Paraclinicos '!N1646="",'Paraclinicos '!N1646=0),"",'Paraclinicos '!M1646/'Paraclinicos '!N1646&lt;100,4,'Paraclinicos '!M1646/'Paraclinicos '!N1646&lt;200,3,'Paraclinicos '!M1646/'Paraclinicos '!N1646&lt;300,2,'Paraclinicos '!M1646/'Paraclinicos '!N1646&lt;400,1,'Paraclinicos '!M1646/'Paraclinicos '!N1646&gt;=400,0)</f>
        <v>3</v>
      </c>
      <c r="P1711" cm="1">
        <f t="array" ref="P1711">_xlfn.IFS('Paraclinicos '!C1646="","",'Paraclinicos '!C1646&lt;20,4,'Paraclinicos '!C1646&lt;50,3,'Paraclinicos '!C1646&lt;100,2,'Paraclinicos '!C1646&lt;150,1,'Paraclinicos '!C1646&gt;150,0)</f>
        <v>1</v>
      </c>
      <c r="Q1711" cm="1">
        <f t="array" ref="Q1711">_xlfn.IFS('Paraclinicos '!O1646="","",'Paraclinicos '!O1646&lt;1.2,0,'Paraclinicos '!O1646&lt;2,1,'Paraclinicos '!O1646&lt;3.5,2,'Paraclinicos '!O1646&lt;5,3,'Paraclinicos '!O1646&gt;5,4)</f>
        <v>1</v>
      </c>
      <c r="R1711" t="str" cm="1">
        <f t="array" ref="R1711">_xlfn.IFS('Paraclinicos '!J1646="","",'Paraclinicos '!J1646&lt;1.2,0,'Paraclinicos '!J1646&lt;2,1,'Paraclinicos '!J1646&lt;6,2,'Paraclinicos '!J1646&lt;12,3,'Paraclinicos '!J1646&gt;=12,4)</f>
        <v/>
      </c>
      <c r="S1711" cm="1">
        <f t="array" ref="S1711">_xlfn.IFS('Paraclinicos '!Y1646="","",'Paraclinicos '!Y1646&lt;70,1,'Paraclinicos '!Y1646&gt;=70,0)</f>
        <v>0</v>
      </c>
      <c r="T1711" cm="1">
        <f t="array" ref="T1711">_xlfn.IFS('Paraclinicos '!W1646="","",'Paraclinicos '!W1646&lt;6,4,'Paraclinicos '!W1646&lt;10,3,'Paraclinicos '!W1646&lt;13,2,'Paraclinicos '!W1646&lt;15,1,'Paraclinicos '!W1646=15,0)</f>
        <v>2</v>
      </c>
      <c r="U1711" s="54">
        <f t="shared" si="78"/>
        <v>7</v>
      </c>
      <c r="V1711" cm="1">
        <f t="array" ref="V1711">_xlfn.IFS('Paraclinicos '!S1646="","",OR('Paraclinicos '!S1646&lt;=8,'Paraclinicos '!S1646&gt;=25),3,'Paraclinicos '!S1646&lt;12,1,'Paraclinicos '!S1646&lt;21,0,'Paraclinicos '!S1646&lt;25,2)</f>
        <v>2</v>
      </c>
      <c r="W1711" t="str">
        <f>IFERROR(IF(INDEX('BD Demog para scores enalazar'!Y$2:'BD Demog para scores enalazar'!Y$3000,MATCH(Formulas!A1711,'BD Demog para scores enalazar'!A$2:'BD Demog para scores enalazar'!A$3000,0))=1,"SI","NO"),"")</f>
        <v>NO</v>
      </c>
      <c r="X1711" s="9" t="str">
        <f>IFERROR(IF(INDEX('BD Demog para scores enalazar'!AJ$2:'BD Demog para scores enalazar'!AJ$3000,MATCH(Formulas!A1711,'BD Demog para scores enalazar'!A$2:'BD Demog para scores enalazar'!A$3000,0))=1,"SI","NO"),"")</f>
        <v>NO</v>
      </c>
      <c r="Y1711" cm="1">
        <f t="array" ref="Y1711">IF(AND(W1711="NO",X1711="NO"),_xlfn.IFS('Paraclinicos '!K1646&lt;=91,3,'Paraclinicos '!K1646&lt;94,2,'Paraclinicos '!K1646&lt;96,1,'Paraclinicos '!K1646&gt;=96,0),"")</f>
        <v>3</v>
      </c>
      <c r="Z1711" t="str" cm="1">
        <f t="array" ref="Z1711">IF(OR(W1711="SI",X1711="SI"),_xlfn.IFS(OR(AND('Paraclinicos '!K1647&lt;=83),AND('Paraclinicos '!K1647&gt;=97,AA1711=2)),3,OR(AND('Paraclinicos '!K1647&lt;=86),AND('Paraclinicos '!K1647&gt;=94,AA1711=2)),2,OR(AND('Paraclinicos '!K1647&lt;=88),AND('Paraclinicos '!K1647&gt;=92,AA1711=2)),1,OR(AND('Paraclinicos '!K1647&gt;=88,'Paraclinicos '!K1647&lt;=92),AND('Paraclinicos '!K1647&gt;=93,AA1711=0)),0),"")</f>
        <v/>
      </c>
      <c r="AA1711" cm="1">
        <f t="array" ref="AA1711">_xlfn.IFS('Paraclinicos '!E1646="","",'Paraclinicos '!E1646="Oxigeno",2,'Paraclinicos '!E1646="Aire",0)</f>
        <v>2</v>
      </c>
    </row>
    <row r="1712" spans="1:27" x14ac:dyDescent="0.25">
      <c r="A1712">
        <f>'Paraclinicos '!A1647</f>
        <v>604</v>
      </c>
      <c r="B1712" s="3">
        <f>'Paraclinicos '!R1647</f>
        <v>44336</v>
      </c>
      <c r="C1712" cm="1">
        <f t="array" ref="C1712">_xlfn.IFS('Paraclinicos '!Q1647="","",'Paraclinicos '!Q1647&gt;60,3,'Paraclinicos '!Q1647&lt;=60,1)</f>
        <v>3</v>
      </c>
      <c r="D1712" t="str">
        <f>IFERROR(IF(INDEX('BD Demog para scores enalazar'!BC$2:BC$3000,MATCH(Formulas!A1712,'BD Demog para scores enalazar'!A$2:A$3000,0))=0,"SI","NO"),"")</f>
        <v>SI</v>
      </c>
      <c r="E1712" cm="1">
        <f t="array" ref="E1712">_xlfn.IFS(D1712="","",D1712="SI",4,D1712="NO",1)</f>
        <v>4</v>
      </c>
      <c r="F1712" cm="1">
        <f t="array" ref="F1712">_xlfn.IFS('Paraclinicos '!B1647="","",'Paraclinicos '!B1647&gt;1,1,'Paraclinicos '!B1647&lt;=1,3)</f>
        <v>3</v>
      </c>
      <c r="G1712" t="str" cm="1">
        <f t="array" ref="G1712">_xlfn.IFS('Paraclinicos '!D1647="","",AND('Paraclinicos '!D1647&gt;=250,'Paraclinicos '!D1647&lt;=500),2,'Paraclinicos '!D1647&gt;500,3,'Paraclinicos '!D1647&lt;250,1)</f>
        <v/>
      </c>
      <c r="H1712" s="50">
        <f t="shared" si="79"/>
        <v>10</v>
      </c>
      <c r="I1712" cm="1">
        <f t="array" ref="I1712">_xlfn.IFS('Paraclinicos '!Q1647="","",'Paraclinicos '!Q1647&gt;=65,1,'Paraclinicos '!Q1647&lt;65,0)</f>
        <v>1</v>
      </c>
      <c r="J1712" cm="1">
        <f t="array" ref="J1712">_xlfn.IFS('Paraclinicos '!I1647="","",'Paraclinicos '!I1647&gt;7,1,'Paraclinicos '!I1647&lt;=7,0)</f>
        <v>1</v>
      </c>
      <c r="K1712" cm="1">
        <f t="array" ref="K1712">_xlfn.IFS('Paraclinicos '!W1647="","",'Paraclinicos '!W1647&lt;=8,1,'Paraclinicos '!W1647&gt;8,0)</f>
        <v>0</v>
      </c>
      <c r="L1712" cm="1">
        <f t="array" ref="L1712">_xlfn.IFS('Paraclinicos '!S1647="","",'Paraclinicos '!S1647&gt;=30,1,'Paraclinicos '!S1647&lt;30,0)</f>
        <v>0</v>
      </c>
      <c r="M1712" cm="1">
        <f t="array" ref="M1712">_xlfn.IFS(OR('Paraclinicos '!T1647="",'Paraclinicos '!U1647=""),"",OR('Paraclinicos '!T1647&lt;=90,'Paraclinicos '!U1647&lt;=60),1,OR('Paraclinicos '!T1647&gt;90,'Paraclinicos '!U1647&gt;60),0)</f>
        <v>0</v>
      </c>
      <c r="N1712" s="45">
        <f t="shared" si="80"/>
        <v>1</v>
      </c>
      <c r="O1712" cm="1">
        <f t="array" ref="O1712">_xlfn.IFS(OR('Paraclinicos '!M1647="",'Paraclinicos '!N1647="",'Paraclinicos '!N1647=0),"",'Paraclinicos '!M1647/'Paraclinicos '!N1647&lt;100,4,'Paraclinicos '!M1647/'Paraclinicos '!N1647&lt;200,3,'Paraclinicos '!M1647/'Paraclinicos '!N1647&lt;300,2,'Paraclinicos '!M1647/'Paraclinicos '!N1647&lt;400,1,'Paraclinicos '!M1647/'Paraclinicos '!N1647&gt;=400,0)</f>
        <v>2</v>
      </c>
      <c r="P1712" cm="1">
        <f t="array" ref="P1712">_xlfn.IFS('Paraclinicos '!C1647="","",'Paraclinicos '!C1647&lt;20,4,'Paraclinicos '!C1647&lt;50,3,'Paraclinicos '!C1647&lt;100,2,'Paraclinicos '!C1647&lt;150,1,'Paraclinicos '!C1647&gt;150,0)</f>
        <v>1</v>
      </c>
      <c r="Q1712" cm="1">
        <f t="array" ref="Q1712">_xlfn.IFS('Paraclinicos '!O1647="","",'Paraclinicos '!O1647&lt;1.2,0,'Paraclinicos '!O1647&lt;2,1,'Paraclinicos '!O1647&lt;3.5,2,'Paraclinicos '!O1647&lt;5,3,'Paraclinicos '!O1647&gt;5,4)</f>
        <v>1</v>
      </c>
      <c r="R1712" t="str" cm="1">
        <f t="array" ref="R1712">_xlfn.IFS('Paraclinicos '!J1647="","",'Paraclinicos '!J1647&lt;1.2,0,'Paraclinicos '!J1647&lt;2,1,'Paraclinicos '!J1647&lt;6,2,'Paraclinicos '!J1647&lt;12,3,'Paraclinicos '!J1647&gt;=12,4)</f>
        <v/>
      </c>
      <c r="S1712" cm="1">
        <f t="array" ref="S1712">_xlfn.IFS('Paraclinicos '!Y1647="","",'Paraclinicos '!Y1647&lt;70,1,'Paraclinicos '!Y1647&gt;=70,0)</f>
        <v>0</v>
      </c>
      <c r="T1712" cm="1">
        <f t="array" ref="T1712">_xlfn.IFS('Paraclinicos '!W1647="","",'Paraclinicos '!W1647&lt;6,4,'Paraclinicos '!W1647&lt;10,3,'Paraclinicos '!W1647&lt;13,2,'Paraclinicos '!W1647&lt;15,1,'Paraclinicos '!W1647=15,0)</f>
        <v>2</v>
      </c>
      <c r="U1712" s="54">
        <f t="shared" si="78"/>
        <v>6</v>
      </c>
      <c r="V1712" cm="1">
        <f t="array" ref="V1712">_xlfn.IFS('Paraclinicos '!S1647="","",OR('Paraclinicos '!S1647&lt;=8,'Paraclinicos '!S1647&gt;=25),3,'Paraclinicos '!S1647&lt;12,1,'Paraclinicos '!S1647&lt;21,0,'Paraclinicos '!S1647&lt;25,2)</f>
        <v>2</v>
      </c>
      <c r="W1712" t="str">
        <f>IFERROR(IF(INDEX('BD Demog para scores enalazar'!Y$2:'BD Demog para scores enalazar'!Y$3000,MATCH(Formulas!A1712,'BD Demog para scores enalazar'!A$2:'BD Demog para scores enalazar'!A$3000,0))=1,"SI","NO"),"")</f>
        <v>NO</v>
      </c>
      <c r="X1712" s="9" t="str">
        <f>IFERROR(IF(INDEX('BD Demog para scores enalazar'!AJ$2:'BD Demog para scores enalazar'!AJ$3000,MATCH(Formulas!A1712,'BD Demog para scores enalazar'!A$2:'BD Demog para scores enalazar'!A$3000,0))=1,"SI","NO"),"")</f>
        <v>NO</v>
      </c>
      <c r="Y1712" cm="1">
        <f t="array" ref="Y1712">IF(AND(W1712="NO",X1712="NO"),_xlfn.IFS('Paraclinicos '!K1647&lt;=91,3,'Paraclinicos '!K1647&lt;94,2,'Paraclinicos '!K1647&lt;96,1,'Paraclinicos '!K1647&gt;=96,0),"")</f>
        <v>2</v>
      </c>
      <c r="Z1712" t="str" cm="1">
        <f t="array" ref="Z1712">IF(OR(W1712="SI",X1712="SI"),_xlfn.IFS(OR(AND('Paraclinicos '!K1648&lt;=83),AND('Paraclinicos '!K1648&gt;=97,AA1712=2)),3,OR(AND('Paraclinicos '!K1648&lt;=86),AND('Paraclinicos '!K1648&gt;=94,AA1712=2)),2,OR(AND('Paraclinicos '!K1648&lt;=88),AND('Paraclinicos '!K1648&gt;=92,AA1712=2)),1,OR(AND('Paraclinicos '!K1648&gt;=88,'Paraclinicos '!K1648&lt;=92),AND('Paraclinicos '!K1648&gt;=93,AA1712=0)),0),"")</f>
        <v/>
      </c>
      <c r="AA1712" cm="1">
        <f t="array" ref="AA1712">_xlfn.IFS('Paraclinicos '!E1647="","",'Paraclinicos '!E1647="Oxigeno",2,'Paraclinicos '!E1647="Aire",0)</f>
        <v>2</v>
      </c>
    </row>
    <row r="1713" spans="1:27" x14ac:dyDescent="0.25">
      <c r="A1713">
        <f>'Paraclinicos '!A1648</f>
        <v>604</v>
      </c>
      <c r="B1713" s="3">
        <f>'Paraclinicos '!R1648</f>
        <v>44337</v>
      </c>
      <c r="C1713" cm="1">
        <f t="array" ref="C1713">_xlfn.IFS('Paraclinicos '!Q1648="","",'Paraclinicos '!Q1648&gt;60,3,'Paraclinicos '!Q1648&lt;=60,1)</f>
        <v>3</v>
      </c>
      <c r="D1713" t="str">
        <f>IFERROR(IF(INDEX('BD Demog para scores enalazar'!BC$2:BC$3000,MATCH(Formulas!A1713,'BD Demog para scores enalazar'!A$2:A$3000,0))=0,"SI","NO"),"")</f>
        <v>SI</v>
      </c>
      <c r="E1713" cm="1">
        <f t="array" ref="E1713">_xlfn.IFS(D1713="","",D1713="SI",4,D1713="NO",1)</f>
        <v>4</v>
      </c>
      <c r="F1713" cm="1">
        <f t="array" ref="F1713">_xlfn.IFS('Paraclinicos '!B1648="","",'Paraclinicos '!B1648&gt;1,1,'Paraclinicos '!B1648&lt;=1,3)</f>
        <v>3</v>
      </c>
      <c r="G1713" t="str" cm="1">
        <f t="array" ref="G1713">_xlfn.IFS('Paraclinicos '!D1648="","",AND('Paraclinicos '!D1648&gt;=250,'Paraclinicos '!D1648&lt;=500),2,'Paraclinicos '!D1648&gt;500,3,'Paraclinicos '!D1648&lt;250,1)</f>
        <v/>
      </c>
      <c r="H1713" s="50">
        <f t="shared" si="79"/>
        <v>10</v>
      </c>
      <c r="I1713" cm="1">
        <f t="array" ref="I1713">_xlfn.IFS('Paraclinicos '!Q1648="","",'Paraclinicos '!Q1648&gt;=65,1,'Paraclinicos '!Q1648&lt;65,0)</f>
        <v>1</v>
      </c>
      <c r="J1713" cm="1">
        <f t="array" ref="J1713">_xlfn.IFS('Paraclinicos '!I1648="","",'Paraclinicos '!I1648&gt;7,1,'Paraclinicos '!I1648&lt;=7,0)</f>
        <v>1</v>
      </c>
      <c r="K1713" cm="1">
        <f t="array" ref="K1713">_xlfn.IFS('Paraclinicos '!W1648="","",'Paraclinicos '!W1648&lt;=8,1,'Paraclinicos '!W1648&gt;8,0)</f>
        <v>0</v>
      </c>
      <c r="L1713" cm="1">
        <f t="array" ref="L1713">_xlfn.IFS('Paraclinicos '!S1648="","",'Paraclinicos '!S1648&gt;=30,1,'Paraclinicos '!S1648&lt;30,0)</f>
        <v>0</v>
      </c>
      <c r="M1713" cm="1">
        <f t="array" ref="M1713">_xlfn.IFS(OR('Paraclinicos '!T1648="",'Paraclinicos '!U1648=""),"",OR('Paraclinicos '!T1648&lt;=90,'Paraclinicos '!U1648&lt;=60),1,OR('Paraclinicos '!T1648&gt;90,'Paraclinicos '!U1648&gt;60),0)</f>
        <v>0</v>
      </c>
      <c r="N1713" s="45">
        <f t="shared" si="80"/>
        <v>2</v>
      </c>
      <c r="O1713" cm="1">
        <f t="array" ref="O1713">_xlfn.IFS(OR('Paraclinicos '!M1648="",'Paraclinicos '!N1648="",'Paraclinicos '!N1648=0),"",'Paraclinicos '!M1648/'Paraclinicos '!N1648&lt;100,4,'Paraclinicos '!M1648/'Paraclinicos '!N1648&lt;200,3,'Paraclinicos '!M1648/'Paraclinicos '!N1648&lt;300,2,'Paraclinicos '!M1648/'Paraclinicos '!N1648&lt;400,1,'Paraclinicos '!M1648/'Paraclinicos '!N1648&gt;=400,0)</f>
        <v>2</v>
      </c>
      <c r="P1713" cm="1">
        <f t="array" ref="P1713">_xlfn.IFS('Paraclinicos '!C1648="","",'Paraclinicos '!C1648&lt;20,4,'Paraclinicos '!C1648&lt;50,3,'Paraclinicos '!C1648&lt;100,2,'Paraclinicos '!C1648&lt;150,1,'Paraclinicos '!C1648&gt;150,0)</f>
        <v>2</v>
      </c>
      <c r="Q1713" cm="1">
        <f t="array" ref="Q1713">_xlfn.IFS('Paraclinicos '!O1648="","",'Paraclinicos '!O1648&lt;1.2,0,'Paraclinicos '!O1648&lt;2,1,'Paraclinicos '!O1648&lt;3.5,2,'Paraclinicos '!O1648&lt;5,3,'Paraclinicos '!O1648&gt;5,4)</f>
        <v>1</v>
      </c>
      <c r="R1713" t="str" cm="1">
        <f t="array" ref="R1713">_xlfn.IFS('Paraclinicos '!J1648="","",'Paraclinicos '!J1648&lt;1.2,0,'Paraclinicos '!J1648&lt;2,1,'Paraclinicos '!J1648&lt;6,2,'Paraclinicos '!J1648&lt;12,3,'Paraclinicos '!J1648&gt;=12,4)</f>
        <v/>
      </c>
      <c r="S1713" cm="1">
        <f t="array" ref="S1713">_xlfn.IFS('Paraclinicos '!Y1648="","",'Paraclinicos '!Y1648&lt;70,1,'Paraclinicos '!Y1648&gt;=70,0)</f>
        <v>0</v>
      </c>
      <c r="T1713" cm="1">
        <f t="array" ref="T1713">_xlfn.IFS('Paraclinicos '!W1648="","",'Paraclinicos '!W1648&lt;6,4,'Paraclinicos '!W1648&lt;10,3,'Paraclinicos '!W1648&lt;13,2,'Paraclinicos '!W1648&lt;15,1,'Paraclinicos '!W1648=15,0)</f>
        <v>2</v>
      </c>
      <c r="U1713" s="54">
        <f t="shared" si="78"/>
        <v>7</v>
      </c>
      <c r="V1713" cm="1">
        <f t="array" ref="V1713">_xlfn.IFS('Paraclinicos '!S1648="","",OR('Paraclinicos '!S1648&lt;=8,'Paraclinicos '!S1648&gt;=25),3,'Paraclinicos '!S1648&lt;12,1,'Paraclinicos '!S1648&lt;21,0,'Paraclinicos '!S1648&lt;25,2)</f>
        <v>2</v>
      </c>
      <c r="W1713" t="str">
        <f>IFERROR(IF(INDEX('BD Demog para scores enalazar'!Y$2:'BD Demog para scores enalazar'!Y$3000,MATCH(Formulas!A1713,'BD Demog para scores enalazar'!A$2:'BD Demog para scores enalazar'!A$3000,0))=1,"SI","NO"),"")</f>
        <v>NO</v>
      </c>
      <c r="X1713" s="9" t="str">
        <f>IFERROR(IF(INDEX('BD Demog para scores enalazar'!AJ$2:'BD Demog para scores enalazar'!AJ$3000,MATCH(Formulas!A1713,'BD Demog para scores enalazar'!A$2:'BD Demog para scores enalazar'!A$3000,0))=1,"SI","NO"),"")</f>
        <v>NO</v>
      </c>
      <c r="Y1713" cm="1">
        <f t="array" ref="Y1713">IF(AND(W1713="NO",X1713="NO"),_xlfn.IFS('Paraclinicos '!K1648&lt;=91,3,'Paraclinicos '!K1648&lt;94,2,'Paraclinicos '!K1648&lt;96,1,'Paraclinicos '!K1648&gt;=96,0),"")</f>
        <v>3</v>
      </c>
      <c r="Z1713" t="str" cm="1">
        <f t="array" ref="Z1713">IF(OR(W1713="SI",X1713="SI"),_xlfn.IFS(OR(AND('Paraclinicos '!K1649&lt;=83),AND('Paraclinicos '!K1649&gt;=97,AA1713=2)),3,OR(AND('Paraclinicos '!K1649&lt;=86),AND('Paraclinicos '!K1649&gt;=94,AA1713=2)),2,OR(AND('Paraclinicos '!K1649&lt;=88),AND('Paraclinicos '!K1649&gt;=92,AA1713=2)),1,OR(AND('Paraclinicos '!K1649&gt;=88,'Paraclinicos '!K1649&lt;=92),AND('Paraclinicos '!K1649&gt;=93,AA1713=0)),0),"")</f>
        <v/>
      </c>
      <c r="AA1713" cm="1">
        <f t="array" ref="AA1713">_xlfn.IFS('Paraclinicos '!E1648="","",'Paraclinicos '!E1648="Oxigeno",2,'Paraclinicos '!E1648="Aire",0)</f>
        <v>2</v>
      </c>
    </row>
    <row r="1714" spans="1:27" x14ac:dyDescent="0.25">
      <c r="A1714">
        <f>'Paraclinicos '!A1649</f>
        <v>604</v>
      </c>
      <c r="B1714" s="3">
        <f>'Paraclinicos '!R1649</f>
        <v>44338</v>
      </c>
      <c r="C1714" cm="1">
        <f t="array" ref="C1714">_xlfn.IFS('Paraclinicos '!Q1649="","",'Paraclinicos '!Q1649&gt;60,3,'Paraclinicos '!Q1649&lt;=60,1)</f>
        <v>3</v>
      </c>
      <c r="D1714" t="str">
        <f>IFERROR(IF(INDEX('BD Demog para scores enalazar'!BC$2:BC$3000,MATCH(Formulas!A1714,'BD Demog para scores enalazar'!A$2:A$3000,0))=0,"SI","NO"),"")</f>
        <v>SI</v>
      </c>
      <c r="E1714" cm="1">
        <f t="array" ref="E1714">_xlfn.IFS(D1714="","",D1714="SI",4,D1714="NO",1)</f>
        <v>4</v>
      </c>
      <c r="F1714" cm="1">
        <f t="array" ref="F1714">_xlfn.IFS('Paraclinicos '!B1649="","",'Paraclinicos '!B1649&gt;1,1,'Paraclinicos '!B1649&lt;=1,3)</f>
        <v>3</v>
      </c>
      <c r="G1714" t="str" cm="1">
        <f t="array" ref="G1714">_xlfn.IFS('Paraclinicos '!D1649="","",AND('Paraclinicos '!D1649&gt;=250,'Paraclinicos '!D1649&lt;=500),2,'Paraclinicos '!D1649&gt;500,3,'Paraclinicos '!D1649&lt;250,1)</f>
        <v/>
      </c>
      <c r="H1714" s="50">
        <f t="shared" si="79"/>
        <v>10</v>
      </c>
      <c r="I1714" cm="1">
        <f t="array" ref="I1714">_xlfn.IFS('Paraclinicos '!Q1649="","",'Paraclinicos '!Q1649&gt;=65,1,'Paraclinicos '!Q1649&lt;65,0)</f>
        <v>1</v>
      </c>
      <c r="J1714" cm="1">
        <f t="array" ref="J1714">_xlfn.IFS('Paraclinicos '!I1649="","",'Paraclinicos '!I1649&gt;7,1,'Paraclinicos '!I1649&lt;=7,0)</f>
        <v>1</v>
      </c>
      <c r="K1714" cm="1">
        <f t="array" ref="K1714">_xlfn.IFS('Paraclinicos '!W1649="","",'Paraclinicos '!W1649&lt;=8,1,'Paraclinicos '!W1649&gt;8,0)</f>
        <v>1</v>
      </c>
      <c r="L1714" cm="1">
        <f t="array" ref="L1714">_xlfn.IFS('Paraclinicos '!S1649="","",'Paraclinicos '!S1649&gt;=30,1,'Paraclinicos '!S1649&lt;30,0)</f>
        <v>0</v>
      </c>
      <c r="M1714" cm="1">
        <f t="array" ref="M1714">_xlfn.IFS(OR('Paraclinicos '!T1649="",'Paraclinicos '!U1649=""),"",OR('Paraclinicos '!T1649&lt;=90,'Paraclinicos '!U1649&lt;=60),1,OR('Paraclinicos '!T1649&gt;90,'Paraclinicos '!U1649&gt;60),0)</f>
        <v>1</v>
      </c>
      <c r="N1714" s="45">
        <f t="shared" si="80"/>
        <v>4</v>
      </c>
      <c r="O1714" cm="1">
        <f t="array" ref="O1714">_xlfn.IFS(OR('Paraclinicos '!M1649="",'Paraclinicos '!N1649="",'Paraclinicos '!N1649=0),"",'Paraclinicos '!M1649/'Paraclinicos '!N1649&lt;100,4,'Paraclinicos '!M1649/'Paraclinicos '!N1649&lt;200,3,'Paraclinicos '!M1649/'Paraclinicos '!N1649&lt;300,2,'Paraclinicos '!M1649/'Paraclinicos '!N1649&lt;400,1,'Paraclinicos '!M1649/'Paraclinicos '!N1649&gt;=400,0)</f>
        <v>2</v>
      </c>
      <c r="P1714" cm="1">
        <f t="array" ref="P1714">_xlfn.IFS('Paraclinicos '!C1649="","",'Paraclinicos '!C1649&lt;20,4,'Paraclinicos '!C1649&lt;50,3,'Paraclinicos '!C1649&lt;100,2,'Paraclinicos '!C1649&lt;150,1,'Paraclinicos '!C1649&gt;150,0)</f>
        <v>2</v>
      </c>
      <c r="Q1714" cm="1">
        <f t="array" ref="Q1714">_xlfn.IFS('Paraclinicos '!O1649="","",'Paraclinicos '!O1649&lt;1.2,0,'Paraclinicos '!O1649&lt;2,1,'Paraclinicos '!O1649&lt;3.5,2,'Paraclinicos '!O1649&lt;5,3,'Paraclinicos '!O1649&gt;5,4)</f>
        <v>1</v>
      </c>
      <c r="R1714" t="str" cm="1">
        <f t="array" ref="R1714">_xlfn.IFS('Paraclinicos '!J1649="","",'Paraclinicos '!J1649&lt;1.2,0,'Paraclinicos '!J1649&lt;2,1,'Paraclinicos '!J1649&lt;6,2,'Paraclinicos '!J1649&lt;12,3,'Paraclinicos '!J1649&gt;=12,4)</f>
        <v/>
      </c>
      <c r="S1714" cm="1">
        <f t="array" ref="S1714">_xlfn.IFS('Paraclinicos '!Y1649="","",'Paraclinicos '!Y1649&lt;70,1,'Paraclinicos '!Y1649&gt;=70,0)</f>
        <v>0</v>
      </c>
      <c r="T1714" cm="1">
        <f t="array" ref="T1714">_xlfn.IFS('Paraclinicos '!W1649="","",'Paraclinicos '!W1649&lt;6,4,'Paraclinicos '!W1649&lt;10,3,'Paraclinicos '!W1649&lt;13,2,'Paraclinicos '!W1649&lt;15,1,'Paraclinicos '!W1649=15,0)</f>
        <v>4</v>
      </c>
      <c r="U1714" s="54">
        <f t="shared" si="78"/>
        <v>9</v>
      </c>
      <c r="V1714" cm="1">
        <f t="array" ref="V1714">_xlfn.IFS('Paraclinicos '!S1649="","",OR('Paraclinicos '!S1649&lt;=8,'Paraclinicos '!S1649&gt;=25),3,'Paraclinicos '!S1649&lt;12,1,'Paraclinicos '!S1649&lt;21,0,'Paraclinicos '!S1649&lt;25,2)</f>
        <v>0</v>
      </c>
      <c r="W1714" t="str">
        <f>IFERROR(IF(INDEX('BD Demog para scores enalazar'!Y$2:'BD Demog para scores enalazar'!Y$3000,MATCH(Formulas!A1714,'BD Demog para scores enalazar'!A$2:'BD Demog para scores enalazar'!A$3000,0))=1,"SI","NO"),"")</f>
        <v>NO</v>
      </c>
      <c r="X1714" s="9" t="str">
        <f>IFERROR(IF(INDEX('BD Demog para scores enalazar'!AJ$2:'BD Demog para scores enalazar'!AJ$3000,MATCH(Formulas!A1714,'BD Demog para scores enalazar'!A$2:'BD Demog para scores enalazar'!A$3000,0))=1,"SI","NO"),"")</f>
        <v>NO</v>
      </c>
      <c r="Y1714" cm="1">
        <f t="array" ref="Y1714">IF(AND(W1714="NO",X1714="NO"),_xlfn.IFS('Paraclinicos '!K1649&lt;=91,3,'Paraclinicos '!K1649&lt;94,2,'Paraclinicos '!K1649&lt;96,1,'Paraclinicos '!K1649&gt;=96,0),"")</f>
        <v>3</v>
      </c>
      <c r="Z1714" t="str" cm="1">
        <f t="array" ref="Z1714">IF(OR(W1714="SI",X1714="SI"),_xlfn.IFS(OR(AND('Paraclinicos '!K1650&lt;=83),AND('Paraclinicos '!K1650&gt;=97,AA1714=2)),3,OR(AND('Paraclinicos '!K1650&lt;=86),AND('Paraclinicos '!K1650&gt;=94,AA1714=2)),2,OR(AND('Paraclinicos '!K1650&lt;=88),AND('Paraclinicos '!K1650&gt;=92,AA1714=2)),1,OR(AND('Paraclinicos '!K1650&gt;=88,'Paraclinicos '!K1650&lt;=92),AND('Paraclinicos '!K1650&gt;=93,AA1714=0)),0),"")</f>
        <v/>
      </c>
      <c r="AA1714" cm="1">
        <f t="array" ref="AA1714">_xlfn.IFS('Paraclinicos '!E1649="","",'Paraclinicos '!E1649="Oxigeno",2,'Paraclinicos '!E1649="Aire",0)</f>
        <v>2</v>
      </c>
    </row>
    <row r="1715" spans="1:27" x14ac:dyDescent="0.25">
      <c r="A1715">
        <f>'Paraclinicos '!A1650</f>
        <v>604</v>
      </c>
      <c r="B1715" s="3">
        <f>'Paraclinicos '!R1650</f>
        <v>44339</v>
      </c>
      <c r="C1715" cm="1">
        <f t="array" ref="C1715">_xlfn.IFS('Paraclinicos '!Q1650="","",'Paraclinicos '!Q1650&gt;60,3,'Paraclinicos '!Q1650&lt;=60,1)</f>
        <v>3</v>
      </c>
      <c r="D1715" t="str">
        <f>IFERROR(IF(INDEX('BD Demog para scores enalazar'!BC$2:BC$3000,MATCH(Formulas!A1715,'BD Demog para scores enalazar'!A$2:A$3000,0))=0,"SI","NO"),"")</f>
        <v>SI</v>
      </c>
      <c r="E1715" cm="1">
        <f t="array" ref="E1715">_xlfn.IFS(D1715="","",D1715="SI",4,D1715="NO",1)</f>
        <v>4</v>
      </c>
      <c r="F1715" cm="1">
        <f t="array" ref="F1715">_xlfn.IFS('Paraclinicos '!B1650="","",'Paraclinicos '!B1650&gt;1,1,'Paraclinicos '!B1650&lt;=1,3)</f>
        <v>3</v>
      </c>
      <c r="G1715" t="str" cm="1">
        <f t="array" ref="G1715">_xlfn.IFS('Paraclinicos '!D1650="","",AND('Paraclinicos '!D1650&gt;=250,'Paraclinicos '!D1650&lt;=500),2,'Paraclinicos '!D1650&gt;500,3,'Paraclinicos '!D1650&lt;250,1)</f>
        <v/>
      </c>
      <c r="H1715" s="50">
        <f t="shared" si="79"/>
        <v>10</v>
      </c>
      <c r="I1715" cm="1">
        <f t="array" ref="I1715">_xlfn.IFS('Paraclinicos '!Q1650="","",'Paraclinicos '!Q1650&gt;=65,1,'Paraclinicos '!Q1650&lt;65,0)</f>
        <v>1</v>
      </c>
      <c r="J1715" cm="1">
        <f t="array" ref="J1715">_xlfn.IFS('Paraclinicos '!I1650="","",'Paraclinicos '!I1650&gt;7,1,'Paraclinicos '!I1650&lt;=7,0)</f>
        <v>1</v>
      </c>
      <c r="K1715" cm="1">
        <f t="array" ref="K1715">_xlfn.IFS('Paraclinicos '!W1650="","",'Paraclinicos '!W1650&lt;=8,1,'Paraclinicos '!W1650&gt;8,0)</f>
        <v>1</v>
      </c>
      <c r="L1715" cm="1">
        <f t="array" ref="L1715">_xlfn.IFS('Paraclinicos '!S1650="","",'Paraclinicos '!S1650&gt;=30,1,'Paraclinicos '!S1650&lt;30,0)</f>
        <v>0</v>
      </c>
      <c r="M1715" cm="1">
        <f t="array" ref="M1715">_xlfn.IFS(OR('Paraclinicos '!T1650="",'Paraclinicos '!U1650=""),"",OR('Paraclinicos '!T1650&lt;=90,'Paraclinicos '!U1650&lt;=60),1,OR('Paraclinicos '!T1650&gt;90,'Paraclinicos '!U1650&gt;60),0)</f>
        <v>0</v>
      </c>
      <c r="N1715" s="45">
        <f t="shared" si="80"/>
        <v>5</v>
      </c>
      <c r="O1715" cm="1">
        <f t="array" ref="O1715">_xlfn.IFS(OR('Paraclinicos '!M1650="",'Paraclinicos '!N1650="",'Paraclinicos '!N1650=0),"",'Paraclinicos '!M1650/'Paraclinicos '!N1650&lt;100,4,'Paraclinicos '!M1650/'Paraclinicos '!N1650&lt;200,3,'Paraclinicos '!M1650/'Paraclinicos '!N1650&lt;300,2,'Paraclinicos '!M1650/'Paraclinicos '!N1650&lt;400,1,'Paraclinicos '!M1650/'Paraclinicos '!N1650&gt;=400,0)</f>
        <v>3</v>
      </c>
      <c r="P1715" cm="1">
        <f t="array" ref="P1715">_xlfn.IFS('Paraclinicos '!C1650="","",'Paraclinicos '!C1650&lt;20,4,'Paraclinicos '!C1650&lt;50,3,'Paraclinicos '!C1650&lt;100,2,'Paraclinicos '!C1650&lt;150,1,'Paraclinicos '!C1650&gt;150,0)</f>
        <v>2</v>
      </c>
      <c r="Q1715" cm="1">
        <f t="array" ref="Q1715">_xlfn.IFS('Paraclinicos '!O1650="","",'Paraclinicos '!O1650&lt;1.2,0,'Paraclinicos '!O1650&lt;2,1,'Paraclinicos '!O1650&lt;3.5,2,'Paraclinicos '!O1650&lt;5,3,'Paraclinicos '!O1650&gt;5,4)</f>
        <v>0</v>
      </c>
      <c r="R1715" cm="1">
        <f t="array" ref="R1715">_xlfn.IFS('Paraclinicos '!J1650="","",'Paraclinicos '!J1650&lt;1.2,0,'Paraclinicos '!J1650&lt;2,1,'Paraclinicos '!J1650&lt;6,2,'Paraclinicos '!J1650&lt;12,3,'Paraclinicos '!J1650&gt;=12,4)</f>
        <v>0</v>
      </c>
      <c r="S1715" cm="1">
        <f t="array" ref="S1715">_xlfn.IFS('Paraclinicos '!Y1650="","",'Paraclinicos '!Y1650&lt;70,1,'Paraclinicos '!Y1650&gt;=70,0)</f>
        <v>0</v>
      </c>
      <c r="T1715" cm="1">
        <f t="array" ref="T1715">_xlfn.IFS('Paraclinicos '!W1650="","",'Paraclinicos '!W1650&lt;6,4,'Paraclinicos '!W1650&lt;10,3,'Paraclinicos '!W1650&lt;13,2,'Paraclinicos '!W1650&lt;15,1,'Paraclinicos '!W1650=15,0)</f>
        <v>4</v>
      </c>
      <c r="U1715" s="54">
        <f t="shared" si="78"/>
        <v>9</v>
      </c>
      <c r="V1715" cm="1">
        <f t="array" ref="V1715">_xlfn.IFS('Paraclinicos '!S1650="","",OR('Paraclinicos '!S1650&lt;=8,'Paraclinicos '!S1650&gt;=25),3,'Paraclinicos '!S1650&lt;12,1,'Paraclinicos '!S1650&lt;21,0,'Paraclinicos '!S1650&lt;25,2)</f>
        <v>2</v>
      </c>
      <c r="W1715" t="str">
        <f>IFERROR(IF(INDEX('BD Demog para scores enalazar'!Y$2:'BD Demog para scores enalazar'!Y$3000,MATCH(Formulas!A1715,'BD Demog para scores enalazar'!A$2:'BD Demog para scores enalazar'!A$3000,0))=1,"SI","NO"),"")</f>
        <v>NO</v>
      </c>
      <c r="X1715" s="9" t="str">
        <f>IFERROR(IF(INDEX('BD Demog para scores enalazar'!AJ$2:'BD Demog para scores enalazar'!AJ$3000,MATCH(Formulas!A1715,'BD Demog para scores enalazar'!A$2:'BD Demog para scores enalazar'!A$3000,0))=1,"SI","NO"),"")</f>
        <v>NO</v>
      </c>
      <c r="Y1715" cm="1">
        <f t="array" ref="Y1715">IF(AND(W1715="NO",X1715="NO"),_xlfn.IFS('Paraclinicos '!K1650&lt;=91,3,'Paraclinicos '!K1650&lt;94,2,'Paraclinicos '!K1650&lt;96,1,'Paraclinicos '!K1650&gt;=96,0),"")</f>
        <v>3</v>
      </c>
      <c r="Z1715" t="str" cm="1">
        <f t="array" ref="Z1715">IF(OR(W1715="SI",X1715="SI"),_xlfn.IFS(OR(AND('Paraclinicos '!K1651&lt;=83),AND('Paraclinicos '!K1651&gt;=97,AA1715=2)),3,OR(AND('Paraclinicos '!K1651&lt;=86),AND('Paraclinicos '!K1651&gt;=94,AA1715=2)),2,OR(AND('Paraclinicos '!K1651&lt;=88),AND('Paraclinicos '!K1651&gt;=92,AA1715=2)),1,OR(AND('Paraclinicos '!K1651&gt;=88,'Paraclinicos '!K1651&lt;=92),AND('Paraclinicos '!K1651&gt;=93,AA1715=0)),0),"")</f>
        <v/>
      </c>
      <c r="AA1715" cm="1">
        <f t="array" ref="AA1715">_xlfn.IFS('Paraclinicos '!E1650="","",'Paraclinicos '!E1650="Oxigeno",2,'Paraclinicos '!E1650="Aire",0)</f>
        <v>2</v>
      </c>
    </row>
    <row r="1716" spans="1:27" x14ac:dyDescent="0.25">
      <c r="A1716">
        <f>'Paraclinicos '!A1651</f>
        <v>604</v>
      </c>
      <c r="B1716" s="3">
        <f>'Paraclinicos '!R1651</f>
        <v>44340</v>
      </c>
      <c r="C1716" cm="1">
        <f t="array" ref="C1716">_xlfn.IFS('Paraclinicos '!Q1651="","",'Paraclinicos '!Q1651&gt;60,3,'Paraclinicos '!Q1651&lt;=60,1)</f>
        <v>3</v>
      </c>
      <c r="D1716" t="str">
        <f>IFERROR(IF(INDEX('BD Demog para scores enalazar'!BC$2:BC$3000,MATCH(Formulas!A1716,'BD Demog para scores enalazar'!A$2:A$3000,0))=0,"SI","NO"),"")</f>
        <v>SI</v>
      </c>
      <c r="E1716" cm="1">
        <f t="array" ref="E1716">_xlfn.IFS(D1716="","",D1716="SI",4,D1716="NO",1)</f>
        <v>4</v>
      </c>
      <c r="F1716" cm="1">
        <f t="array" ref="F1716">_xlfn.IFS('Paraclinicos '!B1651="","",'Paraclinicos '!B1651&gt;1,1,'Paraclinicos '!B1651&lt;=1,3)</f>
        <v>3</v>
      </c>
      <c r="G1716" t="str" cm="1">
        <f t="array" ref="G1716">_xlfn.IFS('Paraclinicos '!D1651="","",AND('Paraclinicos '!D1651&gt;=250,'Paraclinicos '!D1651&lt;=500),2,'Paraclinicos '!D1651&gt;500,3,'Paraclinicos '!D1651&lt;250,1)</f>
        <v/>
      </c>
      <c r="H1716" s="50">
        <f t="shared" si="79"/>
        <v>10</v>
      </c>
      <c r="I1716" cm="1">
        <f t="array" ref="I1716">_xlfn.IFS('Paraclinicos '!Q1651="","",'Paraclinicos '!Q1651&gt;=65,1,'Paraclinicos '!Q1651&lt;65,0)</f>
        <v>1</v>
      </c>
      <c r="J1716" cm="1">
        <f t="array" ref="J1716">_xlfn.IFS('Paraclinicos '!I1651="","",'Paraclinicos '!I1651&gt;7,1,'Paraclinicos '!I1651&lt;=7,0)</f>
        <v>1</v>
      </c>
      <c r="K1716" cm="1">
        <f t="array" ref="K1716">_xlfn.IFS('Paraclinicos '!W1651="","",'Paraclinicos '!W1651&lt;=8,1,'Paraclinicos '!W1651&gt;8,0)</f>
        <v>0</v>
      </c>
      <c r="L1716" cm="1">
        <f t="array" ref="L1716">_xlfn.IFS('Paraclinicos '!S1651="","",'Paraclinicos '!S1651&gt;=30,1,'Paraclinicos '!S1651&lt;30,0)</f>
        <v>0</v>
      </c>
      <c r="M1716" cm="1">
        <f t="array" ref="M1716">_xlfn.IFS(OR('Paraclinicos '!T1651="",'Paraclinicos '!U1651=""),"",OR('Paraclinicos '!T1651&lt;=90,'Paraclinicos '!U1651&lt;=60),1,OR('Paraclinicos '!T1651&gt;90,'Paraclinicos '!U1651&gt;60),0)</f>
        <v>0</v>
      </c>
      <c r="N1716" s="45">
        <f t="shared" si="80"/>
        <v>3</v>
      </c>
      <c r="O1716" cm="1">
        <f t="array" ref="O1716">_xlfn.IFS(OR('Paraclinicos '!M1651="",'Paraclinicos '!N1651="",'Paraclinicos '!N1651=0),"",'Paraclinicos '!M1651/'Paraclinicos '!N1651&lt;100,4,'Paraclinicos '!M1651/'Paraclinicos '!N1651&lt;200,3,'Paraclinicos '!M1651/'Paraclinicos '!N1651&lt;300,2,'Paraclinicos '!M1651/'Paraclinicos '!N1651&lt;400,1,'Paraclinicos '!M1651/'Paraclinicos '!N1651&gt;=400,0)</f>
        <v>2</v>
      </c>
      <c r="P1716" cm="1">
        <f t="array" ref="P1716">_xlfn.IFS('Paraclinicos '!C1651="","",'Paraclinicos '!C1651&lt;20,4,'Paraclinicos '!C1651&lt;50,3,'Paraclinicos '!C1651&lt;100,2,'Paraclinicos '!C1651&lt;150,1,'Paraclinicos '!C1651&gt;150,0)</f>
        <v>2</v>
      </c>
      <c r="Q1716" cm="1">
        <f t="array" ref="Q1716">_xlfn.IFS('Paraclinicos '!O1651="","",'Paraclinicos '!O1651&lt;1.2,0,'Paraclinicos '!O1651&lt;2,1,'Paraclinicos '!O1651&lt;3.5,2,'Paraclinicos '!O1651&lt;5,3,'Paraclinicos '!O1651&gt;5,4)</f>
        <v>1</v>
      </c>
      <c r="R1716" t="str" cm="1">
        <f t="array" ref="R1716">_xlfn.IFS('Paraclinicos '!J1651="","",'Paraclinicos '!J1651&lt;1.2,0,'Paraclinicos '!J1651&lt;2,1,'Paraclinicos '!J1651&lt;6,2,'Paraclinicos '!J1651&lt;12,3,'Paraclinicos '!J1651&gt;=12,4)</f>
        <v/>
      </c>
      <c r="S1716" cm="1">
        <f t="array" ref="S1716">_xlfn.IFS('Paraclinicos '!Y1651="","",'Paraclinicos '!Y1651&lt;70,1,'Paraclinicos '!Y1651&gt;=70,0)</f>
        <v>0</v>
      </c>
      <c r="T1716" cm="1">
        <f t="array" ref="T1716">_xlfn.IFS('Paraclinicos '!W1651="","",'Paraclinicos '!W1651&lt;6,4,'Paraclinicos '!W1651&lt;10,3,'Paraclinicos '!W1651&lt;13,2,'Paraclinicos '!W1651&lt;15,1,'Paraclinicos '!W1651=15,0)</f>
        <v>2</v>
      </c>
      <c r="U1716" s="54">
        <f t="shared" si="78"/>
        <v>7</v>
      </c>
      <c r="V1716" cm="1">
        <f t="array" ref="V1716">_xlfn.IFS('Paraclinicos '!S1651="","",OR('Paraclinicos '!S1651&lt;=8,'Paraclinicos '!S1651&gt;=25),3,'Paraclinicos '!S1651&lt;12,1,'Paraclinicos '!S1651&lt;21,0,'Paraclinicos '!S1651&lt;25,2)</f>
        <v>0</v>
      </c>
      <c r="W1716" t="str">
        <f>IFERROR(IF(INDEX('BD Demog para scores enalazar'!Y$2:'BD Demog para scores enalazar'!Y$3000,MATCH(Formulas!A1716,'BD Demog para scores enalazar'!A$2:'BD Demog para scores enalazar'!A$3000,0))=1,"SI","NO"),"")</f>
        <v>NO</v>
      </c>
      <c r="X1716" s="9" t="str">
        <f>IFERROR(IF(INDEX('BD Demog para scores enalazar'!AJ$2:'BD Demog para scores enalazar'!AJ$3000,MATCH(Formulas!A1716,'BD Demog para scores enalazar'!A$2:'BD Demog para scores enalazar'!A$3000,0))=1,"SI","NO"),"")</f>
        <v>NO</v>
      </c>
      <c r="Y1716" cm="1">
        <f t="array" ref="Y1716">IF(AND(W1716="NO",X1716="NO"),_xlfn.IFS('Paraclinicos '!K1651&lt;=91,3,'Paraclinicos '!K1651&lt;94,2,'Paraclinicos '!K1651&lt;96,1,'Paraclinicos '!K1651&gt;=96,0),"")</f>
        <v>3</v>
      </c>
      <c r="Z1716" t="str" cm="1">
        <f t="array" ref="Z1716">IF(OR(W1716="SI",X1716="SI"),_xlfn.IFS(OR(AND('Paraclinicos '!K1652&lt;=83),AND('Paraclinicos '!K1652&gt;=97,AA1716=2)),3,OR(AND('Paraclinicos '!K1652&lt;=86),AND('Paraclinicos '!K1652&gt;=94,AA1716=2)),2,OR(AND('Paraclinicos '!K1652&lt;=88),AND('Paraclinicos '!K1652&gt;=92,AA1716=2)),1,OR(AND('Paraclinicos '!K1652&gt;=88,'Paraclinicos '!K1652&lt;=92),AND('Paraclinicos '!K1652&gt;=93,AA1716=0)),0),"")</f>
        <v/>
      </c>
      <c r="AA1716" cm="1">
        <f t="array" ref="AA1716">_xlfn.IFS('Paraclinicos '!E1651="","",'Paraclinicos '!E1651="Oxigeno",2,'Paraclinicos '!E1651="Aire",0)</f>
        <v>2</v>
      </c>
    </row>
    <row r="1717" spans="1:27" x14ac:dyDescent="0.25">
      <c r="A1717">
        <f>'Paraclinicos '!A1652</f>
        <v>604</v>
      </c>
      <c r="B1717" s="3">
        <f>'Paraclinicos '!R1652</f>
        <v>44341</v>
      </c>
      <c r="C1717" cm="1">
        <f t="array" ref="C1717">_xlfn.IFS('Paraclinicos '!Q1652="","",'Paraclinicos '!Q1652&gt;60,3,'Paraclinicos '!Q1652&lt;=60,1)</f>
        <v>3</v>
      </c>
      <c r="D1717" t="str">
        <f>IFERROR(IF(INDEX('BD Demog para scores enalazar'!BC$2:BC$3000,MATCH(Formulas!A1717,'BD Demog para scores enalazar'!A$2:A$3000,0))=0,"SI","NO"),"")</f>
        <v>SI</v>
      </c>
      <c r="E1717" cm="1">
        <f t="array" ref="E1717">_xlfn.IFS(D1717="","",D1717="SI",4,D1717="NO",1)</f>
        <v>4</v>
      </c>
      <c r="F1717" cm="1">
        <f t="array" ref="F1717">_xlfn.IFS('Paraclinicos '!B1652="","",'Paraclinicos '!B1652&gt;1,1,'Paraclinicos '!B1652&lt;=1,3)</f>
        <v>3</v>
      </c>
      <c r="G1717" t="str" cm="1">
        <f t="array" ref="G1717">_xlfn.IFS('Paraclinicos '!D1652="","",AND('Paraclinicos '!D1652&gt;=250,'Paraclinicos '!D1652&lt;=500),2,'Paraclinicos '!D1652&gt;500,3,'Paraclinicos '!D1652&lt;250,1)</f>
        <v/>
      </c>
      <c r="H1717" s="50">
        <f t="shared" si="79"/>
        <v>10</v>
      </c>
      <c r="I1717" cm="1">
        <f t="array" ref="I1717">_xlfn.IFS('Paraclinicos '!Q1652="","",'Paraclinicos '!Q1652&gt;=65,1,'Paraclinicos '!Q1652&lt;65,0)</f>
        <v>1</v>
      </c>
      <c r="J1717" cm="1">
        <f t="array" ref="J1717">_xlfn.IFS('Paraclinicos '!I1652="","",'Paraclinicos '!I1652&gt;7,1,'Paraclinicos '!I1652&lt;=7,0)</f>
        <v>1</v>
      </c>
      <c r="K1717" cm="1">
        <f t="array" ref="K1717">_xlfn.IFS('Paraclinicos '!W1652="","",'Paraclinicos '!W1652&lt;=8,1,'Paraclinicos '!W1652&gt;8,0)</f>
        <v>1</v>
      </c>
      <c r="L1717" cm="1">
        <f t="array" ref="L1717">_xlfn.IFS('Paraclinicos '!S1652="","",'Paraclinicos '!S1652&gt;=30,1,'Paraclinicos '!S1652&lt;30,0)</f>
        <v>0</v>
      </c>
      <c r="M1717" cm="1">
        <f t="array" ref="M1717">_xlfn.IFS(OR('Paraclinicos '!T1652="",'Paraclinicos '!U1652=""),"",OR('Paraclinicos '!T1652&lt;=90,'Paraclinicos '!U1652&lt;=60),1,OR('Paraclinicos '!T1652&gt;90,'Paraclinicos '!U1652&gt;60),0)</f>
        <v>1</v>
      </c>
      <c r="N1717" s="45">
        <f t="shared" si="80"/>
        <v>4</v>
      </c>
      <c r="O1717" cm="1">
        <f t="array" ref="O1717">_xlfn.IFS(OR('Paraclinicos '!M1652="",'Paraclinicos '!N1652="",'Paraclinicos '!N1652=0),"",'Paraclinicos '!M1652/'Paraclinicos '!N1652&lt;100,4,'Paraclinicos '!M1652/'Paraclinicos '!N1652&lt;200,3,'Paraclinicos '!M1652/'Paraclinicos '!N1652&lt;300,2,'Paraclinicos '!M1652/'Paraclinicos '!N1652&lt;400,1,'Paraclinicos '!M1652/'Paraclinicos '!N1652&gt;=400,0)</f>
        <v>4</v>
      </c>
      <c r="P1717" cm="1">
        <f t="array" ref="P1717">_xlfn.IFS('Paraclinicos '!C1652="","",'Paraclinicos '!C1652&lt;20,4,'Paraclinicos '!C1652&lt;50,3,'Paraclinicos '!C1652&lt;100,2,'Paraclinicos '!C1652&lt;150,1,'Paraclinicos '!C1652&gt;150,0)</f>
        <v>2</v>
      </c>
      <c r="Q1717" cm="1">
        <f t="array" ref="Q1717">_xlfn.IFS('Paraclinicos '!O1652="","",'Paraclinicos '!O1652&lt;1.2,0,'Paraclinicos '!O1652&lt;2,1,'Paraclinicos '!O1652&lt;3.5,2,'Paraclinicos '!O1652&lt;5,3,'Paraclinicos '!O1652&gt;5,4)</f>
        <v>2</v>
      </c>
      <c r="R1717" t="str" cm="1">
        <f t="array" ref="R1717">_xlfn.IFS('Paraclinicos '!J1652="","",'Paraclinicos '!J1652&lt;1.2,0,'Paraclinicos '!J1652&lt;2,1,'Paraclinicos '!J1652&lt;6,2,'Paraclinicos '!J1652&lt;12,3,'Paraclinicos '!J1652&gt;=12,4)</f>
        <v/>
      </c>
      <c r="S1717" cm="1">
        <f t="array" ref="S1717">_xlfn.IFS('Paraclinicos '!Y1652="","",'Paraclinicos '!Y1652&lt;70,1,'Paraclinicos '!Y1652&gt;=70,0)</f>
        <v>0</v>
      </c>
      <c r="T1717" cm="1">
        <f t="array" ref="T1717">_xlfn.IFS('Paraclinicos '!W1652="","",'Paraclinicos '!W1652&lt;6,4,'Paraclinicos '!W1652&lt;10,3,'Paraclinicos '!W1652&lt;13,2,'Paraclinicos '!W1652&lt;15,1,'Paraclinicos '!W1652=15,0)</f>
        <v>4</v>
      </c>
      <c r="U1717" s="54">
        <f t="shared" si="78"/>
        <v>12</v>
      </c>
      <c r="V1717" cm="1">
        <f t="array" ref="V1717">_xlfn.IFS('Paraclinicos '!S1652="","",OR('Paraclinicos '!S1652&lt;=8,'Paraclinicos '!S1652&gt;=25),3,'Paraclinicos '!S1652&lt;12,1,'Paraclinicos '!S1652&lt;21,0,'Paraclinicos '!S1652&lt;25,2)</f>
        <v>2</v>
      </c>
      <c r="W1717" t="str">
        <f>IFERROR(IF(INDEX('BD Demog para scores enalazar'!Y$2:'BD Demog para scores enalazar'!Y$3000,MATCH(Formulas!A1717,'BD Demog para scores enalazar'!A$2:'BD Demog para scores enalazar'!A$3000,0))=1,"SI","NO"),"")</f>
        <v>NO</v>
      </c>
      <c r="X1717" s="9" t="str">
        <f>IFERROR(IF(INDEX('BD Demog para scores enalazar'!AJ$2:'BD Demog para scores enalazar'!AJ$3000,MATCH(Formulas!A1717,'BD Demog para scores enalazar'!A$2:'BD Demog para scores enalazar'!A$3000,0))=1,"SI","NO"),"")</f>
        <v>NO</v>
      </c>
      <c r="Y1717" cm="1">
        <f t="array" ref="Y1717">IF(AND(W1717="NO",X1717="NO"),_xlfn.IFS('Paraclinicos '!K1652&lt;=91,3,'Paraclinicos '!K1652&lt;94,2,'Paraclinicos '!K1652&lt;96,1,'Paraclinicos '!K1652&gt;=96,0),"")</f>
        <v>3</v>
      </c>
      <c r="Z1717" t="str" cm="1">
        <f t="array" ref="Z1717">IF(OR(W1717="SI",X1717="SI"),_xlfn.IFS(OR(AND('Paraclinicos '!K1653&lt;=83),AND('Paraclinicos '!K1653&gt;=97,AA1717=2)),3,OR(AND('Paraclinicos '!K1653&lt;=86),AND('Paraclinicos '!K1653&gt;=94,AA1717=2)),2,OR(AND('Paraclinicos '!K1653&lt;=88),AND('Paraclinicos '!K1653&gt;=92,AA1717=2)),1,OR(AND('Paraclinicos '!K1653&gt;=88,'Paraclinicos '!K1653&lt;=92),AND('Paraclinicos '!K1653&gt;=93,AA1717=0)),0),"")</f>
        <v/>
      </c>
      <c r="AA1717" cm="1">
        <f t="array" ref="AA1717">_xlfn.IFS('Paraclinicos '!E1652="","",'Paraclinicos '!E1652="Oxigeno",2,'Paraclinicos '!E1652="Aire",0)</f>
        <v>2</v>
      </c>
    </row>
    <row r="1718" spans="1:27" x14ac:dyDescent="0.25">
      <c r="A1718">
        <f>'Paraclinicos '!A1653</f>
        <v>604</v>
      </c>
      <c r="B1718" s="3">
        <f>'Paraclinicos '!R1653</f>
        <v>44342</v>
      </c>
      <c r="C1718" cm="1">
        <f t="array" ref="C1718">_xlfn.IFS('Paraclinicos '!Q1653="","",'Paraclinicos '!Q1653&gt;60,3,'Paraclinicos '!Q1653&lt;=60,1)</f>
        <v>3</v>
      </c>
      <c r="D1718" t="str">
        <f>IFERROR(IF(INDEX('BD Demog para scores enalazar'!BC$2:BC$3000,MATCH(Formulas!A1718,'BD Demog para scores enalazar'!A$2:A$3000,0))=0,"SI","NO"),"")</f>
        <v>SI</v>
      </c>
      <c r="E1718" cm="1">
        <f t="array" ref="E1718">_xlfn.IFS(D1718="","",D1718="SI",4,D1718="NO",1)</f>
        <v>4</v>
      </c>
      <c r="F1718" cm="1">
        <f t="array" ref="F1718">_xlfn.IFS('Paraclinicos '!B1653="","",'Paraclinicos '!B1653&gt;1,1,'Paraclinicos '!B1653&lt;=1,3)</f>
        <v>3</v>
      </c>
      <c r="G1718" t="str" cm="1">
        <f t="array" ref="G1718">_xlfn.IFS('Paraclinicos '!D1653="","",AND('Paraclinicos '!D1653&gt;=250,'Paraclinicos '!D1653&lt;=500),2,'Paraclinicos '!D1653&gt;500,3,'Paraclinicos '!D1653&lt;250,1)</f>
        <v/>
      </c>
      <c r="H1718" s="50">
        <f t="shared" si="79"/>
        <v>10</v>
      </c>
      <c r="I1718" cm="1">
        <f t="array" ref="I1718">_xlfn.IFS('Paraclinicos '!Q1653="","",'Paraclinicos '!Q1653&gt;=65,1,'Paraclinicos '!Q1653&lt;65,0)</f>
        <v>1</v>
      </c>
      <c r="J1718" cm="1">
        <f t="array" ref="J1718">_xlfn.IFS('Paraclinicos '!I1653="","",'Paraclinicos '!I1653&gt;7,1,'Paraclinicos '!I1653&lt;=7,0)</f>
        <v>1</v>
      </c>
      <c r="K1718" cm="1">
        <f t="array" ref="K1718">_xlfn.IFS('Paraclinicos '!W1653="","",'Paraclinicos '!W1653&lt;=8,1,'Paraclinicos '!W1653&gt;8,0)</f>
        <v>0</v>
      </c>
      <c r="L1718" cm="1">
        <f t="array" ref="L1718">_xlfn.IFS('Paraclinicos '!S1653="","",'Paraclinicos '!S1653&gt;=30,1,'Paraclinicos '!S1653&lt;30,0)</f>
        <v>0</v>
      </c>
      <c r="M1718" cm="1">
        <f t="array" ref="M1718">_xlfn.IFS(OR('Paraclinicos '!T1653="",'Paraclinicos '!U1653=""),"",OR('Paraclinicos '!T1653&lt;=90,'Paraclinicos '!U1653&lt;=60),1,OR('Paraclinicos '!T1653&gt;90,'Paraclinicos '!U1653&gt;60),0)</f>
        <v>1</v>
      </c>
      <c r="N1718" s="45">
        <f t="shared" si="80"/>
        <v>5</v>
      </c>
      <c r="O1718" cm="1">
        <f t="array" ref="O1718">_xlfn.IFS(OR('Paraclinicos '!M1653="",'Paraclinicos '!N1653="",'Paraclinicos '!N1653=0),"",'Paraclinicos '!M1653/'Paraclinicos '!N1653&lt;100,4,'Paraclinicos '!M1653/'Paraclinicos '!N1653&lt;200,3,'Paraclinicos '!M1653/'Paraclinicos '!N1653&lt;300,2,'Paraclinicos '!M1653/'Paraclinicos '!N1653&lt;400,1,'Paraclinicos '!M1653/'Paraclinicos '!N1653&gt;=400,0)</f>
        <v>0</v>
      </c>
      <c r="P1718" cm="1">
        <f t="array" ref="P1718">_xlfn.IFS('Paraclinicos '!C1653="","",'Paraclinicos '!C1653&lt;20,4,'Paraclinicos '!C1653&lt;50,3,'Paraclinicos '!C1653&lt;100,2,'Paraclinicos '!C1653&lt;150,1,'Paraclinicos '!C1653&gt;150,0)</f>
        <v>2</v>
      </c>
      <c r="Q1718" cm="1">
        <f t="array" ref="Q1718">_xlfn.IFS('Paraclinicos '!O1653="","",'Paraclinicos '!O1653&lt;1.2,0,'Paraclinicos '!O1653&lt;2,1,'Paraclinicos '!O1653&lt;3.5,2,'Paraclinicos '!O1653&lt;5,3,'Paraclinicos '!O1653&gt;5,4)</f>
        <v>3</v>
      </c>
      <c r="R1718" t="str" cm="1">
        <f t="array" ref="R1718">_xlfn.IFS('Paraclinicos '!J1653="","",'Paraclinicos '!J1653&lt;1.2,0,'Paraclinicos '!J1653&lt;2,1,'Paraclinicos '!J1653&lt;6,2,'Paraclinicos '!J1653&lt;12,3,'Paraclinicos '!J1653&gt;=12,4)</f>
        <v/>
      </c>
      <c r="S1718" cm="1">
        <f t="array" ref="S1718">_xlfn.IFS('Paraclinicos '!Y1653="","",'Paraclinicos '!Y1653&lt;70,1,'Paraclinicos '!Y1653&gt;=70,0)</f>
        <v>0</v>
      </c>
      <c r="T1718" cm="1">
        <f t="array" ref="T1718">_xlfn.IFS('Paraclinicos '!W1653="","",'Paraclinicos '!W1653&lt;6,4,'Paraclinicos '!W1653&lt;10,3,'Paraclinicos '!W1653&lt;13,2,'Paraclinicos '!W1653&lt;15,1,'Paraclinicos '!W1653=15,0)</f>
        <v>2</v>
      </c>
      <c r="U1718" s="54">
        <f t="shared" si="78"/>
        <v>7</v>
      </c>
      <c r="V1718" cm="1">
        <f t="array" ref="V1718">_xlfn.IFS('Paraclinicos '!S1653="","",OR('Paraclinicos '!S1653&lt;=8,'Paraclinicos '!S1653&gt;=25),3,'Paraclinicos '!S1653&lt;12,1,'Paraclinicos '!S1653&lt;21,0,'Paraclinicos '!S1653&lt;25,2)</f>
        <v>2</v>
      </c>
      <c r="W1718" t="str">
        <f>IFERROR(IF(INDEX('BD Demog para scores enalazar'!Y$2:'BD Demog para scores enalazar'!Y$3000,MATCH(Formulas!A1718,'BD Demog para scores enalazar'!A$2:'BD Demog para scores enalazar'!A$3000,0))=1,"SI","NO"),"")</f>
        <v>NO</v>
      </c>
      <c r="X1718" s="9" t="str">
        <f>IFERROR(IF(INDEX('BD Demog para scores enalazar'!AJ$2:'BD Demog para scores enalazar'!AJ$3000,MATCH(Formulas!A1718,'BD Demog para scores enalazar'!A$2:'BD Demog para scores enalazar'!A$3000,0))=1,"SI","NO"),"")</f>
        <v>NO</v>
      </c>
      <c r="Y1718" cm="1">
        <f t="array" ref="Y1718">IF(AND(W1718="NO",X1718="NO"),_xlfn.IFS('Paraclinicos '!K1653&lt;=91,3,'Paraclinicos '!K1653&lt;94,2,'Paraclinicos '!K1653&lt;96,1,'Paraclinicos '!K1653&gt;=96,0),"")</f>
        <v>3</v>
      </c>
      <c r="Z1718" t="str" cm="1">
        <f t="array" ref="Z1718">IF(OR(W1718="SI",X1718="SI"),_xlfn.IFS(OR(AND('Paraclinicos '!K1654&lt;=83),AND('Paraclinicos '!K1654&gt;=97,AA1718=2)),3,OR(AND('Paraclinicos '!K1654&lt;=86),AND('Paraclinicos '!K1654&gt;=94,AA1718=2)),2,OR(AND('Paraclinicos '!K1654&lt;=88),AND('Paraclinicos '!K1654&gt;=92,AA1718=2)),1,OR(AND('Paraclinicos '!K1654&gt;=88,'Paraclinicos '!K1654&lt;=92),AND('Paraclinicos '!K1654&gt;=93,AA1718=0)),0),"")</f>
        <v/>
      </c>
      <c r="AA1718" cm="1">
        <f t="array" ref="AA1718">_xlfn.IFS('Paraclinicos '!E1653="","",'Paraclinicos '!E1653="Oxigeno",2,'Paraclinicos '!E1653="Aire",0)</f>
        <v>2</v>
      </c>
    </row>
    <row r="1719" spans="1:27" x14ac:dyDescent="0.25">
      <c r="A1719">
        <f>'Paraclinicos '!A1654</f>
        <v>604</v>
      </c>
      <c r="B1719" s="3">
        <f>'Paraclinicos '!R1654</f>
        <v>44343</v>
      </c>
      <c r="C1719" cm="1">
        <f t="array" ref="C1719">_xlfn.IFS('Paraclinicos '!Q1654="","",'Paraclinicos '!Q1654&gt;60,3,'Paraclinicos '!Q1654&lt;=60,1)</f>
        <v>3</v>
      </c>
      <c r="D1719" t="str">
        <f>IFERROR(IF(INDEX('BD Demog para scores enalazar'!BC$2:BC$3000,MATCH(Formulas!A1719,'BD Demog para scores enalazar'!A$2:A$3000,0))=0,"SI","NO"),"")</f>
        <v>SI</v>
      </c>
      <c r="E1719" cm="1">
        <f t="array" ref="E1719">_xlfn.IFS(D1719="","",D1719="SI",4,D1719="NO",1)</f>
        <v>4</v>
      </c>
      <c r="F1719" cm="1">
        <f t="array" ref="F1719">_xlfn.IFS('Paraclinicos '!B1654="","",'Paraclinicos '!B1654&gt;1,1,'Paraclinicos '!B1654&lt;=1,3)</f>
        <v>3</v>
      </c>
      <c r="G1719" t="str" cm="1">
        <f t="array" ref="G1719">_xlfn.IFS('Paraclinicos '!D1654="","",AND('Paraclinicos '!D1654&gt;=250,'Paraclinicos '!D1654&lt;=500),2,'Paraclinicos '!D1654&gt;500,3,'Paraclinicos '!D1654&lt;250,1)</f>
        <v/>
      </c>
      <c r="H1719" s="50">
        <f t="shared" si="79"/>
        <v>10</v>
      </c>
      <c r="I1719" cm="1">
        <f t="array" ref="I1719">_xlfn.IFS('Paraclinicos '!Q1654="","",'Paraclinicos '!Q1654&gt;=65,1,'Paraclinicos '!Q1654&lt;65,0)</f>
        <v>1</v>
      </c>
      <c r="J1719" cm="1">
        <f t="array" ref="J1719">_xlfn.IFS('Paraclinicos '!I1654="","",'Paraclinicos '!I1654&gt;7,1,'Paraclinicos '!I1654&lt;=7,0)</f>
        <v>1</v>
      </c>
      <c r="K1719" cm="1">
        <f t="array" ref="K1719">_xlfn.IFS('Paraclinicos '!W1654="","",'Paraclinicos '!W1654&lt;=8,1,'Paraclinicos '!W1654&gt;8,0)</f>
        <v>0</v>
      </c>
      <c r="L1719" cm="1">
        <f t="array" ref="L1719">_xlfn.IFS('Paraclinicos '!S1654="","",'Paraclinicos '!S1654&gt;=30,1,'Paraclinicos '!S1654&lt;30,0)</f>
        <v>0</v>
      </c>
      <c r="M1719" cm="1">
        <f t="array" ref="M1719">_xlfn.IFS(OR('Paraclinicos '!T1654="",'Paraclinicos '!U1654=""),"",OR('Paraclinicos '!T1654&lt;=90,'Paraclinicos '!U1654&lt;=60),1,OR('Paraclinicos '!T1654&gt;90,'Paraclinicos '!U1654&gt;60),0)</f>
        <v>1</v>
      </c>
      <c r="N1719" s="45">
        <f t="shared" si="80"/>
        <v>4</v>
      </c>
      <c r="O1719" cm="1">
        <f t="array" ref="O1719">_xlfn.IFS(OR('Paraclinicos '!M1654="",'Paraclinicos '!N1654="",'Paraclinicos '!N1654=0),"",'Paraclinicos '!M1654/'Paraclinicos '!N1654&lt;100,4,'Paraclinicos '!M1654/'Paraclinicos '!N1654&lt;200,3,'Paraclinicos '!M1654/'Paraclinicos '!N1654&lt;300,2,'Paraclinicos '!M1654/'Paraclinicos '!N1654&lt;400,1,'Paraclinicos '!M1654/'Paraclinicos '!N1654&gt;=400,0)</f>
        <v>2</v>
      </c>
      <c r="P1719" cm="1">
        <f t="array" ref="P1719">_xlfn.IFS('Paraclinicos '!C1654="","",'Paraclinicos '!C1654&lt;20,4,'Paraclinicos '!C1654&lt;50,3,'Paraclinicos '!C1654&lt;100,2,'Paraclinicos '!C1654&lt;150,1,'Paraclinicos '!C1654&gt;150,0)</f>
        <v>3</v>
      </c>
      <c r="Q1719" cm="1">
        <f t="array" ref="Q1719">_xlfn.IFS('Paraclinicos '!O1654="","",'Paraclinicos '!O1654&lt;1.2,0,'Paraclinicos '!O1654&lt;2,1,'Paraclinicos '!O1654&lt;3.5,2,'Paraclinicos '!O1654&lt;5,3,'Paraclinicos '!O1654&gt;5,4)</f>
        <v>2</v>
      </c>
      <c r="R1719" t="str" cm="1">
        <f t="array" ref="R1719">_xlfn.IFS('Paraclinicos '!J1654="","",'Paraclinicos '!J1654&lt;1.2,0,'Paraclinicos '!J1654&lt;2,1,'Paraclinicos '!J1654&lt;6,2,'Paraclinicos '!J1654&lt;12,3,'Paraclinicos '!J1654&gt;=12,4)</f>
        <v/>
      </c>
      <c r="S1719" cm="1">
        <f t="array" ref="S1719">_xlfn.IFS('Paraclinicos '!Y1654="","",'Paraclinicos '!Y1654&lt;70,1,'Paraclinicos '!Y1654&gt;=70,0)</f>
        <v>0</v>
      </c>
      <c r="T1719" cm="1">
        <f t="array" ref="T1719">_xlfn.IFS('Paraclinicos '!W1654="","",'Paraclinicos '!W1654&lt;6,4,'Paraclinicos '!W1654&lt;10,3,'Paraclinicos '!W1654&lt;13,2,'Paraclinicos '!W1654&lt;15,1,'Paraclinicos '!W1654=15,0)</f>
        <v>2</v>
      </c>
      <c r="U1719" s="54">
        <f t="shared" si="78"/>
        <v>9</v>
      </c>
      <c r="V1719" cm="1">
        <f t="array" ref="V1719">_xlfn.IFS('Paraclinicos '!S1654="","",OR('Paraclinicos '!S1654&lt;=8,'Paraclinicos '!S1654&gt;=25),3,'Paraclinicos '!S1654&lt;12,1,'Paraclinicos '!S1654&lt;21,0,'Paraclinicos '!S1654&lt;25,2)</f>
        <v>2</v>
      </c>
      <c r="W1719" t="str">
        <f>IFERROR(IF(INDEX('BD Demog para scores enalazar'!Y$2:'BD Demog para scores enalazar'!Y$3000,MATCH(Formulas!A1719,'BD Demog para scores enalazar'!A$2:'BD Demog para scores enalazar'!A$3000,0))=1,"SI","NO"),"")</f>
        <v>NO</v>
      </c>
      <c r="X1719" s="9" t="str">
        <f>IFERROR(IF(INDEX('BD Demog para scores enalazar'!AJ$2:'BD Demog para scores enalazar'!AJ$3000,MATCH(Formulas!A1719,'BD Demog para scores enalazar'!A$2:'BD Demog para scores enalazar'!A$3000,0))=1,"SI","NO"),"")</f>
        <v>NO</v>
      </c>
      <c r="Y1719" cm="1">
        <f t="array" ref="Y1719">IF(AND(W1719="NO",X1719="NO"),_xlfn.IFS('Paraclinicos '!K1654&lt;=91,3,'Paraclinicos '!K1654&lt;94,2,'Paraclinicos '!K1654&lt;96,1,'Paraclinicos '!K1654&gt;=96,0),"")</f>
        <v>3</v>
      </c>
      <c r="Z1719" t="str" cm="1">
        <f t="array" ref="Z1719">IF(OR(W1719="SI",X1719="SI"),_xlfn.IFS(OR(AND('Paraclinicos '!K1655&lt;=83),AND('Paraclinicos '!K1655&gt;=97,AA1719=2)),3,OR(AND('Paraclinicos '!K1655&lt;=86),AND('Paraclinicos '!K1655&gt;=94,AA1719=2)),2,OR(AND('Paraclinicos '!K1655&lt;=88),AND('Paraclinicos '!K1655&gt;=92,AA1719=2)),1,OR(AND('Paraclinicos '!K1655&gt;=88,'Paraclinicos '!K1655&lt;=92),AND('Paraclinicos '!K1655&gt;=93,AA1719=0)),0),"")</f>
        <v/>
      </c>
      <c r="AA1719" cm="1">
        <f t="array" ref="AA1719">_xlfn.IFS('Paraclinicos '!E1654="","",'Paraclinicos '!E1654="Oxigeno",2,'Paraclinicos '!E1654="Aire",0)</f>
        <v>2</v>
      </c>
    </row>
    <row r="1720" spans="1:27" x14ac:dyDescent="0.25">
      <c r="A1720">
        <f>'Paraclinicos '!A1655</f>
        <v>606</v>
      </c>
      <c r="B1720" s="3">
        <f>'Paraclinicos '!R1655</f>
        <v>44227</v>
      </c>
      <c r="C1720" cm="1">
        <f t="array" ref="C1720">_xlfn.IFS('Paraclinicos '!Q1655="","",'Paraclinicos '!Q1655&gt;60,3,'Paraclinicos '!Q1655&lt;=60,1)</f>
        <v>3</v>
      </c>
      <c r="D1720" t="str">
        <f>IFERROR(IF(INDEX('BD Demog para scores enalazar'!BC$2:BC$3000,MATCH(Formulas!A1720,'BD Demog para scores enalazar'!A$2:A$3000,0))=0,"SI","NO"),"")</f>
        <v/>
      </c>
      <c r="E1720" t="str" cm="1">
        <f t="array" ref="E1720">_xlfn.IFS(D1720="","",D1720="SI",4,D1720="NO",1)</f>
        <v/>
      </c>
      <c r="F1720" cm="1">
        <f t="array" ref="F1720">_xlfn.IFS('Paraclinicos '!B1655="","",'Paraclinicos '!B1655&gt;1,1,'Paraclinicos '!B1655&lt;=1,3)</f>
        <v>1</v>
      </c>
      <c r="G1720" t="str" cm="1">
        <f t="array" ref="G1720">_xlfn.IFS('Paraclinicos '!D1655="","",AND('Paraclinicos '!D1655&gt;=250,'Paraclinicos '!D1655&lt;=500),2,'Paraclinicos '!D1655&gt;500,3,'Paraclinicos '!D1655&lt;250,1)</f>
        <v/>
      </c>
      <c r="H1720" s="50">
        <f t="shared" si="79"/>
        <v>4</v>
      </c>
      <c r="I1720" cm="1">
        <f t="array" ref="I1720">_xlfn.IFS('Paraclinicos '!Q1655="","",'Paraclinicos '!Q1655&gt;=65,1,'Paraclinicos '!Q1655&lt;65,0)</f>
        <v>1</v>
      </c>
      <c r="J1720" cm="1">
        <f t="array" ref="J1720">_xlfn.IFS('Paraclinicos '!I1655="","",'Paraclinicos '!I1655&gt;7,1,'Paraclinicos '!I1655&lt;=7,0)</f>
        <v>1</v>
      </c>
      <c r="K1720" cm="1">
        <f t="array" ref="K1720">_xlfn.IFS('Paraclinicos '!W1655="","",'Paraclinicos '!W1655&lt;=8,1,'Paraclinicos '!W1655&gt;8,0)</f>
        <v>0</v>
      </c>
      <c r="L1720" cm="1">
        <f t="array" ref="L1720">_xlfn.IFS('Paraclinicos '!S1655="","",'Paraclinicos '!S1655&gt;=30,1,'Paraclinicos '!S1655&lt;30,0)</f>
        <v>0</v>
      </c>
      <c r="M1720" cm="1">
        <f t="array" ref="M1720">_xlfn.IFS(OR('Paraclinicos '!T1655="",'Paraclinicos '!U1655=""),"",OR('Paraclinicos '!T1655&lt;=90,'Paraclinicos '!U1655&lt;=60),1,OR('Paraclinicos '!T1655&gt;90,'Paraclinicos '!U1655&gt;60),0)</f>
        <v>0</v>
      </c>
      <c r="N1720" s="45">
        <f t="shared" si="80"/>
        <v>3</v>
      </c>
      <c r="O1720" cm="1">
        <f t="array" ref="O1720">_xlfn.IFS(OR('Paraclinicos '!M1655="",'Paraclinicos '!N1655="",'Paraclinicos '!N1655=0),"",'Paraclinicos '!M1655/'Paraclinicos '!N1655&lt;100,4,'Paraclinicos '!M1655/'Paraclinicos '!N1655&lt;200,3,'Paraclinicos '!M1655/'Paraclinicos '!N1655&lt;300,2,'Paraclinicos '!M1655/'Paraclinicos '!N1655&lt;400,1,'Paraclinicos '!M1655/'Paraclinicos '!N1655&gt;=400,0)</f>
        <v>2</v>
      </c>
      <c r="P1720" cm="1">
        <f t="array" ref="P1720">_xlfn.IFS('Paraclinicos '!C1655="","",'Paraclinicos '!C1655&lt;20,4,'Paraclinicos '!C1655&lt;50,3,'Paraclinicos '!C1655&lt;100,2,'Paraclinicos '!C1655&lt;150,1,'Paraclinicos '!C1655&gt;150,0)</f>
        <v>1</v>
      </c>
      <c r="Q1720" cm="1">
        <f t="array" ref="Q1720">_xlfn.IFS('Paraclinicos '!O1655="","",'Paraclinicos '!O1655&lt;1.2,0,'Paraclinicos '!O1655&lt;2,1,'Paraclinicos '!O1655&lt;3.5,2,'Paraclinicos '!O1655&lt;5,3,'Paraclinicos '!O1655&gt;5,4)</f>
        <v>0</v>
      </c>
      <c r="R1720" cm="1">
        <f t="array" ref="R1720">_xlfn.IFS('Paraclinicos '!J1655="","",'Paraclinicos '!J1655&lt;1.2,0,'Paraclinicos '!J1655&lt;2,1,'Paraclinicos '!J1655&lt;6,2,'Paraclinicos '!J1655&lt;12,3,'Paraclinicos '!J1655&gt;=12,4)</f>
        <v>0</v>
      </c>
      <c r="S1720" cm="1">
        <f t="array" ref="S1720">_xlfn.IFS('Paraclinicos '!Y1655="","",'Paraclinicos '!Y1655&lt;70,1,'Paraclinicos '!Y1655&gt;=70,0)</f>
        <v>0</v>
      </c>
      <c r="T1720" cm="1">
        <f t="array" ref="T1720">_xlfn.IFS('Paraclinicos '!W1655="","",'Paraclinicos '!W1655&lt;6,4,'Paraclinicos '!W1655&lt;10,3,'Paraclinicos '!W1655&lt;13,2,'Paraclinicos '!W1655&lt;15,1,'Paraclinicos '!W1655=15,0)</f>
        <v>0</v>
      </c>
      <c r="U1720" s="54">
        <f t="shared" si="78"/>
        <v>3</v>
      </c>
      <c r="V1720" cm="1">
        <f t="array" ref="V1720">_xlfn.IFS('Paraclinicos '!S1655="","",OR('Paraclinicos '!S1655&lt;=8,'Paraclinicos '!S1655&gt;=25),3,'Paraclinicos '!S1655&lt;12,1,'Paraclinicos '!S1655&lt;21,0,'Paraclinicos '!S1655&lt;25,2)</f>
        <v>0</v>
      </c>
      <c r="W1720" t="str">
        <f>IFERROR(IF(INDEX('BD Demog para scores enalazar'!Y$2:'BD Demog para scores enalazar'!Y$3000,MATCH(Formulas!A1720,'BD Demog para scores enalazar'!A$2:'BD Demog para scores enalazar'!A$3000,0))=1,"SI","NO"),"")</f>
        <v/>
      </c>
      <c r="X1720" s="9" t="str">
        <f>IFERROR(IF(INDEX('BD Demog para scores enalazar'!AJ$2:'BD Demog para scores enalazar'!AJ$3000,MATCH(Formulas!A1720,'BD Demog para scores enalazar'!A$2:'BD Demog para scores enalazar'!A$3000,0))=1,"SI","NO"),"")</f>
        <v/>
      </c>
      <c r="Y1720" t="str" cm="1">
        <f t="array" ref="Y1720">IF(AND(W1720="NO",X1720="NO"),_xlfn.IFS('Paraclinicos '!K1655&lt;=91,3,'Paraclinicos '!K1655&lt;94,2,'Paraclinicos '!K1655&lt;96,1,'Paraclinicos '!K1655&gt;=96,0),"")</f>
        <v/>
      </c>
      <c r="Z1720" t="str" cm="1">
        <f t="array" ref="Z1720">IF(OR(W1720="SI",X1720="SI"),_xlfn.IFS(OR(AND('Paraclinicos '!K1656&lt;=83),AND('Paraclinicos '!K1656&gt;=97,AA1720=2)),3,OR(AND('Paraclinicos '!K1656&lt;=86),AND('Paraclinicos '!K1656&gt;=94,AA1720=2)),2,OR(AND('Paraclinicos '!K1656&lt;=88),AND('Paraclinicos '!K1656&gt;=92,AA1720=2)),1,OR(AND('Paraclinicos '!K1656&gt;=88,'Paraclinicos '!K1656&lt;=92),AND('Paraclinicos '!K1656&gt;=93,AA1720=0)),0),"")</f>
        <v/>
      </c>
      <c r="AA1720" cm="1">
        <f t="array" ref="AA1720">_xlfn.IFS('Paraclinicos '!E1655="","",'Paraclinicos '!E1655="Oxigeno",2,'Paraclinicos '!E1655="Aire",0)</f>
        <v>2</v>
      </c>
    </row>
    <row r="1721" spans="1:27" x14ac:dyDescent="0.25">
      <c r="A1721">
        <f>'Paraclinicos '!A1656</f>
        <v>606</v>
      </c>
      <c r="B1721" s="3">
        <f>'Paraclinicos '!R1656</f>
        <v>44232</v>
      </c>
      <c r="C1721" cm="1">
        <f t="array" ref="C1721">_xlfn.IFS('Paraclinicos '!Q1656="","",'Paraclinicos '!Q1656&gt;60,3,'Paraclinicos '!Q1656&lt;=60,1)</f>
        <v>3</v>
      </c>
      <c r="D1721" t="str">
        <f>IFERROR(IF(INDEX('BD Demog para scores enalazar'!BC$2:BC$3000,MATCH(Formulas!A1721,'BD Demog para scores enalazar'!A$2:A$3000,0))=0,"SI","NO"),"")</f>
        <v/>
      </c>
      <c r="E1721" t="str" cm="1">
        <f t="array" ref="E1721">_xlfn.IFS(D1721="","",D1721="SI",4,D1721="NO",1)</f>
        <v/>
      </c>
      <c r="F1721" cm="1">
        <f t="array" ref="F1721">_xlfn.IFS('Paraclinicos '!B1656="","",'Paraclinicos '!B1656&gt;1,1,'Paraclinicos '!B1656&lt;=1,3)</f>
        <v>3</v>
      </c>
      <c r="G1721" cm="1">
        <f t="array" ref="G1721">_xlfn.IFS('Paraclinicos '!D1656="","",AND('Paraclinicos '!D1656&gt;=250,'Paraclinicos '!D1656&lt;=500),2,'Paraclinicos '!D1656&gt;500,3,'Paraclinicos '!D1656&lt;250,1)</f>
        <v>2</v>
      </c>
      <c r="H1721" s="50">
        <f t="shared" si="79"/>
        <v>8</v>
      </c>
      <c r="I1721" cm="1">
        <f t="array" ref="I1721">_xlfn.IFS('Paraclinicos '!Q1656="","",'Paraclinicos '!Q1656&gt;=65,1,'Paraclinicos '!Q1656&lt;65,0)</f>
        <v>1</v>
      </c>
      <c r="J1721" cm="1">
        <f t="array" ref="J1721">_xlfn.IFS('Paraclinicos '!I1656="","",'Paraclinicos '!I1656&gt;7,1,'Paraclinicos '!I1656&lt;=7,0)</f>
        <v>1</v>
      </c>
      <c r="K1721" cm="1">
        <f t="array" ref="K1721">_xlfn.IFS('Paraclinicos '!W1656="","",'Paraclinicos '!W1656&lt;=8,1,'Paraclinicos '!W1656&gt;8,0)</f>
        <v>0</v>
      </c>
      <c r="L1721" cm="1">
        <f t="array" ref="L1721">_xlfn.IFS('Paraclinicos '!S1656="","",'Paraclinicos '!S1656&gt;=30,1,'Paraclinicos '!S1656&lt;30,0)</f>
        <v>0</v>
      </c>
      <c r="M1721" cm="1">
        <f t="array" ref="M1721">_xlfn.IFS(OR('Paraclinicos '!T1656="",'Paraclinicos '!U1656=""),"",OR('Paraclinicos '!T1656&lt;=90,'Paraclinicos '!U1656&lt;=60),1,OR('Paraclinicos '!T1656&gt;90,'Paraclinicos '!U1656&gt;60),0)</f>
        <v>0</v>
      </c>
      <c r="N1721" s="45">
        <f t="shared" si="80"/>
        <v>2</v>
      </c>
      <c r="O1721" cm="1">
        <f t="array" ref="O1721">_xlfn.IFS(OR('Paraclinicos '!M1656="",'Paraclinicos '!N1656="",'Paraclinicos '!N1656=0),"",'Paraclinicos '!M1656/'Paraclinicos '!N1656&lt;100,4,'Paraclinicos '!M1656/'Paraclinicos '!N1656&lt;200,3,'Paraclinicos '!M1656/'Paraclinicos '!N1656&lt;300,2,'Paraclinicos '!M1656/'Paraclinicos '!N1656&lt;400,1,'Paraclinicos '!M1656/'Paraclinicos '!N1656&gt;=400,0)</f>
        <v>3</v>
      </c>
      <c r="P1721" cm="1">
        <f t="array" ref="P1721">_xlfn.IFS('Paraclinicos '!C1656="","",'Paraclinicos '!C1656&lt;20,4,'Paraclinicos '!C1656&lt;50,3,'Paraclinicos '!C1656&lt;100,2,'Paraclinicos '!C1656&lt;150,1,'Paraclinicos '!C1656&gt;150,0)</f>
        <v>1</v>
      </c>
      <c r="Q1721" cm="1">
        <f t="array" ref="Q1721">_xlfn.IFS('Paraclinicos '!O1656="","",'Paraclinicos '!O1656&lt;1.2,0,'Paraclinicos '!O1656&lt;2,1,'Paraclinicos '!O1656&lt;3.5,2,'Paraclinicos '!O1656&lt;5,3,'Paraclinicos '!O1656&gt;5,4)</f>
        <v>1</v>
      </c>
      <c r="R1721" t="str" cm="1">
        <f t="array" ref="R1721">_xlfn.IFS('Paraclinicos '!J1656="","",'Paraclinicos '!J1656&lt;1.2,0,'Paraclinicos '!J1656&lt;2,1,'Paraclinicos '!J1656&lt;6,2,'Paraclinicos '!J1656&lt;12,3,'Paraclinicos '!J1656&gt;=12,4)</f>
        <v/>
      </c>
      <c r="S1721" cm="1">
        <f t="array" ref="S1721">_xlfn.IFS('Paraclinicos '!Y1656="","",'Paraclinicos '!Y1656&lt;70,1,'Paraclinicos '!Y1656&gt;=70,0)</f>
        <v>0</v>
      </c>
      <c r="T1721" cm="1">
        <f t="array" ref="T1721">_xlfn.IFS('Paraclinicos '!W1656="","",'Paraclinicos '!W1656&lt;6,4,'Paraclinicos '!W1656&lt;10,3,'Paraclinicos '!W1656&lt;13,2,'Paraclinicos '!W1656&lt;15,1,'Paraclinicos '!W1656=15,0)</f>
        <v>0</v>
      </c>
      <c r="U1721" s="54">
        <f t="shared" si="78"/>
        <v>5</v>
      </c>
      <c r="V1721" cm="1">
        <f t="array" ref="V1721">_xlfn.IFS('Paraclinicos '!S1656="","",OR('Paraclinicos '!S1656&lt;=8,'Paraclinicos '!S1656&gt;=25),3,'Paraclinicos '!S1656&lt;12,1,'Paraclinicos '!S1656&lt;21,0,'Paraclinicos '!S1656&lt;25,2)</f>
        <v>2</v>
      </c>
      <c r="W1721" t="str">
        <f>IFERROR(IF(INDEX('BD Demog para scores enalazar'!Y$2:'BD Demog para scores enalazar'!Y$3000,MATCH(Formulas!A1721,'BD Demog para scores enalazar'!A$2:'BD Demog para scores enalazar'!A$3000,0))=1,"SI","NO"),"")</f>
        <v/>
      </c>
      <c r="X1721" s="9" t="str">
        <f>IFERROR(IF(INDEX('BD Demog para scores enalazar'!AJ$2:'BD Demog para scores enalazar'!AJ$3000,MATCH(Formulas!A1721,'BD Demog para scores enalazar'!A$2:'BD Demog para scores enalazar'!A$3000,0))=1,"SI","NO"),"")</f>
        <v/>
      </c>
      <c r="Y1721" t="str" cm="1">
        <f t="array" ref="Y1721">IF(AND(W1721="NO",X1721="NO"),_xlfn.IFS('Paraclinicos '!K1656&lt;=91,3,'Paraclinicos '!K1656&lt;94,2,'Paraclinicos '!K1656&lt;96,1,'Paraclinicos '!K1656&gt;=96,0),"")</f>
        <v/>
      </c>
      <c r="Z1721" t="str" cm="1">
        <f t="array" ref="Z1721">IF(OR(W1721="SI",X1721="SI"),_xlfn.IFS(OR(AND('Paraclinicos '!K1657&lt;=83),AND('Paraclinicos '!K1657&gt;=97,AA1721=2)),3,OR(AND('Paraclinicos '!K1657&lt;=86),AND('Paraclinicos '!K1657&gt;=94,AA1721=2)),2,OR(AND('Paraclinicos '!K1657&lt;=88),AND('Paraclinicos '!K1657&gt;=92,AA1721=2)),1,OR(AND('Paraclinicos '!K1657&gt;=88,'Paraclinicos '!K1657&lt;=92),AND('Paraclinicos '!K1657&gt;=93,AA1721=0)),0),"")</f>
        <v/>
      </c>
      <c r="AA1721" cm="1">
        <f t="array" ref="AA1721">_xlfn.IFS('Paraclinicos '!E1656="","",'Paraclinicos '!E1656="Oxigeno",2,'Paraclinicos '!E1656="Aire",0)</f>
        <v>2</v>
      </c>
    </row>
    <row r="1722" spans="1:27" x14ac:dyDescent="0.25">
      <c r="A1722">
        <f>'Paraclinicos '!A1657</f>
        <v>606</v>
      </c>
      <c r="B1722" s="3">
        <f>'Paraclinicos '!R1657</f>
        <v>44229</v>
      </c>
      <c r="C1722" cm="1">
        <f t="array" ref="C1722">_xlfn.IFS('Paraclinicos '!Q1657="","",'Paraclinicos '!Q1657&gt;60,3,'Paraclinicos '!Q1657&lt;=60,1)</f>
        <v>3</v>
      </c>
      <c r="D1722" t="str">
        <f>IFERROR(IF(INDEX('BD Demog para scores enalazar'!BC$2:BC$3000,MATCH(Formulas!A1722,'BD Demog para scores enalazar'!A$2:A$3000,0))=0,"SI","NO"),"")</f>
        <v/>
      </c>
      <c r="E1722" t="str" cm="1">
        <f t="array" ref="E1722">_xlfn.IFS(D1722="","",D1722="SI",4,D1722="NO",1)</f>
        <v/>
      </c>
      <c r="F1722" cm="1">
        <f t="array" ref="F1722">_xlfn.IFS('Paraclinicos '!B1657="","",'Paraclinicos '!B1657&gt;1,1,'Paraclinicos '!B1657&lt;=1,3)</f>
        <v>1</v>
      </c>
      <c r="G1722" cm="1">
        <f t="array" ref="G1722">_xlfn.IFS('Paraclinicos '!D1657="","",AND('Paraclinicos '!D1657&gt;=250,'Paraclinicos '!D1657&lt;=500),2,'Paraclinicos '!D1657&gt;500,3,'Paraclinicos '!D1657&lt;250,1)</f>
        <v>2</v>
      </c>
      <c r="H1722" s="50">
        <f t="shared" si="79"/>
        <v>6</v>
      </c>
      <c r="I1722" cm="1">
        <f t="array" ref="I1722">_xlfn.IFS('Paraclinicos '!Q1657="","",'Paraclinicos '!Q1657&gt;=65,1,'Paraclinicos '!Q1657&lt;65,0)</f>
        <v>1</v>
      </c>
      <c r="J1722" cm="1">
        <f t="array" ref="J1722">_xlfn.IFS('Paraclinicos '!I1657="","",'Paraclinicos '!I1657&gt;7,1,'Paraclinicos '!I1657&lt;=7,0)</f>
        <v>1</v>
      </c>
      <c r="K1722" cm="1">
        <f t="array" ref="K1722">_xlfn.IFS('Paraclinicos '!W1657="","",'Paraclinicos '!W1657&lt;=8,1,'Paraclinicos '!W1657&gt;8,0)</f>
        <v>0</v>
      </c>
      <c r="L1722" cm="1">
        <f t="array" ref="L1722">_xlfn.IFS('Paraclinicos '!S1657="","",'Paraclinicos '!S1657&gt;=30,1,'Paraclinicos '!S1657&lt;30,0)</f>
        <v>0</v>
      </c>
      <c r="M1722" cm="1">
        <f t="array" ref="M1722">_xlfn.IFS(OR('Paraclinicos '!T1657="",'Paraclinicos '!U1657=""),"",OR('Paraclinicos '!T1657&lt;=90,'Paraclinicos '!U1657&lt;=60),1,OR('Paraclinicos '!T1657&gt;90,'Paraclinicos '!U1657&gt;60),0)</f>
        <v>0</v>
      </c>
      <c r="N1722" s="45">
        <f t="shared" si="80"/>
        <v>2</v>
      </c>
      <c r="O1722" cm="1">
        <f t="array" ref="O1722">_xlfn.IFS(OR('Paraclinicos '!M1657="",'Paraclinicos '!N1657="",'Paraclinicos '!N1657=0),"",'Paraclinicos '!M1657/'Paraclinicos '!N1657&lt;100,4,'Paraclinicos '!M1657/'Paraclinicos '!N1657&lt;200,3,'Paraclinicos '!M1657/'Paraclinicos '!N1657&lt;300,2,'Paraclinicos '!M1657/'Paraclinicos '!N1657&lt;400,1,'Paraclinicos '!M1657/'Paraclinicos '!N1657&gt;=400,0)</f>
        <v>3</v>
      </c>
      <c r="P1722" cm="1">
        <f t="array" ref="P1722">_xlfn.IFS('Paraclinicos '!C1657="","",'Paraclinicos '!C1657&lt;20,4,'Paraclinicos '!C1657&lt;50,3,'Paraclinicos '!C1657&lt;100,2,'Paraclinicos '!C1657&lt;150,1,'Paraclinicos '!C1657&gt;150,0)</f>
        <v>1</v>
      </c>
      <c r="Q1722" t="str" cm="1">
        <f t="array" ref="Q1722">_xlfn.IFS('Paraclinicos '!O1657="","",'Paraclinicos '!O1657&lt;1.2,0,'Paraclinicos '!O1657&lt;2,1,'Paraclinicos '!O1657&lt;3.5,2,'Paraclinicos '!O1657&lt;5,3,'Paraclinicos '!O1657&gt;5,4)</f>
        <v/>
      </c>
      <c r="R1722" t="str" cm="1">
        <f t="array" ref="R1722">_xlfn.IFS('Paraclinicos '!J1657="","",'Paraclinicos '!J1657&lt;1.2,0,'Paraclinicos '!J1657&lt;2,1,'Paraclinicos '!J1657&lt;6,2,'Paraclinicos '!J1657&lt;12,3,'Paraclinicos '!J1657&gt;=12,4)</f>
        <v/>
      </c>
      <c r="S1722" cm="1">
        <f t="array" ref="S1722">_xlfn.IFS('Paraclinicos '!Y1657="","",'Paraclinicos '!Y1657&lt;70,1,'Paraclinicos '!Y1657&gt;=70,0)</f>
        <v>0</v>
      </c>
      <c r="T1722" cm="1">
        <f t="array" ref="T1722">_xlfn.IFS('Paraclinicos '!W1657="","",'Paraclinicos '!W1657&lt;6,4,'Paraclinicos '!W1657&lt;10,3,'Paraclinicos '!W1657&lt;13,2,'Paraclinicos '!W1657&lt;15,1,'Paraclinicos '!W1657=15,0)</f>
        <v>0</v>
      </c>
      <c r="U1722" s="54">
        <f t="shared" si="78"/>
        <v>4</v>
      </c>
      <c r="V1722" cm="1">
        <f t="array" ref="V1722">_xlfn.IFS('Paraclinicos '!S1657="","",OR('Paraclinicos '!S1657&lt;=8,'Paraclinicos '!S1657&gt;=25),3,'Paraclinicos '!S1657&lt;12,1,'Paraclinicos '!S1657&lt;21,0,'Paraclinicos '!S1657&lt;25,2)</f>
        <v>0</v>
      </c>
      <c r="W1722" t="str">
        <f>IFERROR(IF(INDEX('BD Demog para scores enalazar'!Y$2:'BD Demog para scores enalazar'!Y$3000,MATCH(Formulas!A1722,'BD Demog para scores enalazar'!A$2:'BD Demog para scores enalazar'!A$3000,0))=1,"SI","NO"),"")</f>
        <v/>
      </c>
      <c r="X1722" s="9" t="str">
        <f>IFERROR(IF(INDEX('BD Demog para scores enalazar'!AJ$2:'BD Demog para scores enalazar'!AJ$3000,MATCH(Formulas!A1722,'BD Demog para scores enalazar'!A$2:'BD Demog para scores enalazar'!A$3000,0))=1,"SI","NO"),"")</f>
        <v/>
      </c>
      <c r="Y1722" t="str" cm="1">
        <f t="array" ref="Y1722">IF(AND(W1722="NO",X1722="NO"),_xlfn.IFS('Paraclinicos '!K1657&lt;=91,3,'Paraclinicos '!K1657&lt;94,2,'Paraclinicos '!K1657&lt;96,1,'Paraclinicos '!K1657&gt;=96,0),"")</f>
        <v/>
      </c>
      <c r="Z1722" t="str" cm="1">
        <f t="array" ref="Z1722">IF(OR(W1722="SI",X1722="SI"),_xlfn.IFS(OR(AND('Paraclinicos '!K1658&lt;=83),AND('Paraclinicos '!K1658&gt;=97,AA1722=2)),3,OR(AND('Paraclinicos '!K1658&lt;=86),AND('Paraclinicos '!K1658&gt;=94,AA1722=2)),2,OR(AND('Paraclinicos '!K1658&lt;=88),AND('Paraclinicos '!K1658&gt;=92,AA1722=2)),1,OR(AND('Paraclinicos '!K1658&gt;=88,'Paraclinicos '!K1658&lt;=92),AND('Paraclinicos '!K1658&gt;=93,AA1722=0)),0),"")</f>
        <v/>
      </c>
      <c r="AA1722" cm="1">
        <f t="array" ref="AA1722">_xlfn.IFS('Paraclinicos '!E1657="","",'Paraclinicos '!E1657="Oxigeno",2,'Paraclinicos '!E1657="Aire",0)</f>
        <v>2</v>
      </c>
    </row>
    <row r="1723" spans="1:27" x14ac:dyDescent="0.25">
      <c r="A1723">
        <f>'Paraclinicos '!A1658</f>
        <v>608</v>
      </c>
      <c r="B1723" s="3">
        <f>'Paraclinicos '!R1658</f>
        <v>44323</v>
      </c>
      <c r="C1723" cm="1">
        <f t="array" ref="C1723">_xlfn.IFS('Paraclinicos '!Q1658="","",'Paraclinicos '!Q1658&gt;60,3,'Paraclinicos '!Q1658&lt;=60,1)</f>
        <v>3</v>
      </c>
      <c r="D1723" t="str">
        <f>IFERROR(IF(INDEX('BD Demog para scores enalazar'!BC$2:BC$3000,MATCH(Formulas!A1723,'BD Demog para scores enalazar'!A$2:A$3000,0))=0,"SI","NO"),"")</f>
        <v/>
      </c>
      <c r="E1723" t="str" cm="1">
        <f t="array" ref="E1723">_xlfn.IFS(D1723="","",D1723="SI",4,D1723="NO",1)</f>
        <v/>
      </c>
      <c r="F1723" cm="1">
        <f t="array" ref="F1723">_xlfn.IFS('Paraclinicos '!B1658="","",'Paraclinicos '!B1658&gt;1,1,'Paraclinicos '!B1658&lt;=1,3)</f>
        <v>3</v>
      </c>
      <c r="G1723" cm="1">
        <f t="array" ref="G1723">_xlfn.IFS('Paraclinicos '!D1658="","",AND('Paraclinicos '!D1658&gt;=250,'Paraclinicos '!D1658&lt;=500),2,'Paraclinicos '!D1658&gt;500,3,'Paraclinicos '!D1658&lt;250,1)</f>
        <v>1</v>
      </c>
      <c r="H1723" s="50">
        <f t="shared" si="79"/>
        <v>7</v>
      </c>
      <c r="I1723" cm="1">
        <f t="array" ref="I1723">_xlfn.IFS('Paraclinicos '!Q1658="","",'Paraclinicos '!Q1658&gt;=65,1,'Paraclinicos '!Q1658&lt;65,0)</f>
        <v>1</v>
      </c>
      <c r="J1723" cm="1">
        <f t="array" ref="J1723">_xlfn.IFS('Paraclinicos '!I1658="","",'Paraclinicos '!I1658&gt;7,1,'Paraclinicos '!I1658&lt;=7,0)</f>
        <v>1</v>
      </c>
      <c r="K1723" cm="1">
        <f t="array" ref="K1723">_xlfn.IFS('Paraclinicos '!W1658="","",'Paraclinicos '!W1658&lt;=8,1,'Paraclinicos '!W1658&gt;8,0)</f>
        <v>0</v>
      </c>
      <c r="L1723" cm="1">
        <f t="array" ref="L1723">_xlfn.IFS('Paraclinicos '!S1658="","",'Paraclinicos '!S1658&gt;=30,1,'Paraclinicos '!S1658&lt;30,0)</f>
        <v>0</v>
      </c>
      <c r="M1723" cm="1">
        <f t="array" ref="M1723">_xlfn.IFS(OR('Paraclinicos '!T1658="",'Paraclinicos '!U1658=""),"",OR('Paraclinicos '!T1658&lt;=90,'Paraclinicos '!U1658&lt;=60),1,OR('Paraclinicos '!T1658&gt;90,'Paraclinicos '!U1658&gt;60),0)</f>
        <v>0</v>
      </c>
      <c r="N1723" s="45">
        <f t="shared" si="80"/>
        <v>2</v>
      </c>
      <c r="O1723" cm="1">
        <f t="array" ref="O1723">_xlfn.IFS(OR('Paraclinicos '!M1658="",'Paraclinicos '!N1658="",'Paraclinicos '!N1658=0),"",'Paraclinicos '!M1658/'Paraclinicos '!N1658&lt;100,4,'Paraclinicos '!M1658/'Paraclinicos '!N1658&lt;200,3,'Paraclinicos '!M1658/'Paraclinicos '!N1658&lt;300,2,'Paraclinicos '!M1658/'Paraclinicos '!N1658&lt;400,1,'Paraclinicos '!M1658/'Paraclinicos '!N1658&gt;=400,0)</f>
        <v>0</v>
      </c>
      <c r="P1723" cm="1">
        <f t="array" ref="P1723">_xlfn.IFS('Paraclinicos '!C1658="","",'Paraclinicos '!C1658&lt;20,4,'Paraclinicos '!C1658&lt;50,3,'Paraclinicos '!C1658&lt;100,2,'Paraclinicos '!C1658&lt;150,1,'Paraclinicos '!C1658&gt;150,0)</f>
        <v>0</v>
      </c>
      <c r="Q1723" cm="1">
        <f t="array" ref="Q1723">_xlfn.IFS('Paraclinicos '!O1658="","",'Paraclinicos '!O1658&lt;1.2,0,'Paraclinicos '!O1658&lt;2,1,'Paraclinicos '!O1658&lt;3.5,2,'Paraclinicos '!O1658&lt;5,3,'Paraclinicos '!O1658&gt;5,4)</f>
        <v>2</v>
      </c>
      <c r="R1723" cm="1">
        <f t="array" ref="R1723">_xlfn.IFS('Paraclinicos '!J1658="","",'Paraclinicos '!J1658&lt;1.2,0,'Paraclinicos '!J1658&lt;2,1,'Paraclinicos '!J1658&lt;6,2,'Paraclinicos '!J1658&lt;12,3,'Paraclinicos '!J1658&gt;=12,4)</f>
        <v>0</v>
      </c>
      <c r="S1723" cm="1">
        <f t="array" ref="S1723">_xlfn.IFS('Paraclinicos '!Y1658="","",'Paraclinicos '!Y1658&lt;70,1,'Paraclinicos '!Y1658&gt;=70,0)</f>
        <v>0</v>
      </c>
      <c r="T1723" cm="1">
        <f t="array" ref="T1723">_xlfn.IFS('Paraclinicos '!W1658="","",'Paraclinicos '!W1658&lt;6,4,'Paraclinicos '!W1658&lt;10,3,'Paraclinicos '!W1658&lt;13,2,'Paraclinicos '!W1658&lt;15,1,'Paraclinicos '!W1658=15,0)</f>
        <v>0</v>
      </c>
      <c r="U1723" s="54">
        <f t="shared" si="78"/>
        <v>2</v>
      </c>
      <c r="V1723" cm="1">
        <f t="array" ref="V1723">_xlfn.IFS('Paraclinicos '!S1658="","",OR('Paraclinicos '!S1658&lt;=8,'Paraclinicos '!S1658&gt;=25),3,'Paraclinicos '!S1658&lt;12,1,'Paraclinicos '!S1658&lt;21,0,'Paraclinicos '!S1658&lt;25,2)</f>
        <v>2</v>
      </c>
      <c r="W1723" t="str">
        <f>IFERROR(IF(INDEX('BD Demog para scores enalazar'!Y$2:'BD Demog para scores enalazar'!Y$3000,MATCH(Formulas!A1723,'BD Demog para scores enalazar'!A$2:'BD Demog para scores enalazar'!A$3000,0))=1,"SI","NO"),"")</f>
        <v/>
      </c>
      <c r="X1723" s="9" t="str">
        <f>IFERROR(IF(INDEX('BD Demog para scores enalazar'!AJ$2:'BD Demog para scores enalazar'!AJ$3000,MATCH(Formulas!A1723,'BD Demog para scores enalazar'!A$2:'BD Demog para scores enalazar'!A$3000,0))=1,"SI","NO"),"")</f>
        <v/>
      </c>
      <c r="Y1723" t="str" cm="1">
        <f t="array" ref="Y1723">IF(AND(W1723="NO",X1723="NO"),_xlfn.IFS('Paraclinicos '!K1658&lt;=91,3,'Paraclinicos '!K1658&lt;94,2,'Paraclinicos '!K1658&lt;96,1,'Paraclinicos '!K1658&gt;=96,0),"")</f>
        <v/>
      </c>
      <c r="Z1723" t="str" cm="1">
        <f t="array" ref="Z1723">IF(OR(W1723="SI",X1723="SI"),_xlfn.IFS(OR(AND('Paraclinicos '!K1659&lt;=83),AND('Paraclinicos '!K1659&gt;=97,AA1723=2)),3,OR(AND('Paraclinicos '!K1659&lt;=86),AND('Paraclinicos '!K1659&gt;=94,AA1723=2)),2,OR(AND('Paraclinicos '!K1659&lt;=88),AND('Paraclinicos '!K1659&gt;=92,AA1723=2)),1,OR(AND('Paraclinicos '!K1659&gt;=88,'Paraclinicos '!K1659&lt;=92),AND('Paraclinicos '!K1659&gt;=93,AA1723=0)),0),"")</f>
        <v/>
      </c>
      <c r="AA1723" cm="1">
        <f t="array" ref="AA1723">_xlfn.IFS('Paraclinicos '!E1658="","",'Paraclinicos '!E1658="Oxigeno",2,'Paraclinicos '!E1658="Aire",0)</f>
        <v>2</v>
      </c>
    </row>
    <row r="1724" spans="1:27" x14ac:dyDescent="0.25">
      <c r="A1724">
        <f>'Paraclinicos '!A1659</f>
        <v>608</v>
      </c>
      <c r="B1724" s="3">
        <f>'Paraclinicos '!R1659</f>
        <v>44324</v>
      </c>
      <c r="C1724" cm="1">
        <f t="array" ref="C1724">_xlfn.IFS('Paraclinicos '!Q1659="","",'Paraclinicos '!Q1659&gt;60,3,'Paraclinicos '!Q1659&lt;=60,1)</f>
        <v>3</v>
      </c>
      <c r="D1724" t="str">
        <f>IFERROR(IF(INDEX('BD Demog para scores enalazar'!BC$2:BC$3000,MATCH(Formulas!A1724,'BD Demog para scores enalazar'!A$2:A$3000,0))=0,"SI","NO"),"")</f>
        <v/>
      </c>
      <c r="E1724" t="str" cm="1">
        <f t="array" ref="E1724">_xlfn.IFS(D1724="","",D1724="SI",4,D1724="NO",1)</f>
        <v/>
      </c>
      <c r="F1724" cm="1">
        <f t="array" ref="F1724">_xlfn.IFS('Paraclinicos '!B1659="","",'Paraclinicos '!B1659&gt;1,1,'Paraclinicos '!B1659&lt;=1,3)</f>
        <v>3</v>
      </c>
      <c r="G1724" cm="1">
        <f t="array" ref="G1724">_xlfn.IFS('Paraclinicos '!D1659="","",AND('Paraclinicos '!D1659&gt;=250,'Paraclinicos '!D1659&lt;=500),2,'Paraclinicos '!D1659&gt;500,3,'Paraclinicos '!D1659&lt;250,1)</f>
        <v>1</v>
      </c>
      <c r="H1724" s="50">
        <f t="shared" si="79"/>
        <v>7</v>
      </c>
      <c r="I1724" cm="1">
        <f t="array" ref="I1724">_xlfn.IFS('Paraclinicos '!Q1659="","",'Paraclinicos '!Q1659&gt;=65,1,'Paraclinicos '!Q1659&lt;65,0)</f>
        <v>1</v>
      </c>
      <c r="J1724" t="str" cm="1">
        <f t="array" ref="J1724">_xlfn.IFS('Paraclinicos '!I1659="","",'Paraclinicos '!I1659&gt;7,1,'Paraclinicos '!I1659&lt;=7,0)</f>
        <v/>
      </c>
      <c r="K1724" cm="1">
        <f t="array" ref="K1724">_xlfn.IFS('Paraclinicos '!W1659="","",'Paraclinicos '!W1659&lt;=8,1,'Paraclinicos '!W1659&gt;8,0)</f>
        <v>0</v>
      </c>
      <c r="L1724" cm="1">
        <f t="array" ref="L1724">_xlfn.IFS('Paraclinicos '!S1659="","",'Paraclinicos '!S1659&gt;=30,1,'Paraclinicos '!S1659&lt;30,0)</f>
        <v>0</v>
      </c>
      <c r="M1724" cm="1">
        <f t="array" ref="M1724">_xlfn.IFS(OR('Paraclinicos '!T1659="",'Paraclinicos '!U1659=""),"",OR('Paraclinicos '!T1659&lt;=90,'Paraclinicos '!U1659&lt;=60),1,OR('Paraclinicos '!T1659&gt;90,'Paraclinicos '!U1659&gt;60),0)</f>
        <v>0</v>
      </c>
      <c r="N1724" s="45">
        <f t="shared" si="80"/>
        <v>1</v>
      </c>
      <c r="O1724" cm="1">
        <f t="array" ref="O1724">_xlfn.IFS(OR('Paraclinicos '!M1659="",'Paraclinicos '!N1659="",'Paraclinicos '!N1659=0),"",'Paraclinicos '!M1659/'Paraclinicos '!N1659&lt;100,4,'Paraclinicos '!M1659/'Paraclinicos '!N1659&lt;200,3,'Paraclinicos '!M1659/'Paraclinicos '!N1659&lt;300,2,'Paraclinicos '!M1659/'Paraclinicos '!N1659&lt;400,1,'Paraclinicos '!M1659/'Paraclinicos '!N1659&gt;=400,0)</f>
        <v>0</v>
      </c>
      <c r="P1724" cm="1">
        <f t="array" ref="P1724">_xlfn.IFS('Paraclinicos '!C1659="","",'Paraclinicos '!C1659&lt;20,4,'Paraclinicos '!C1659&lt;50,3,'Paraclinicos '!C1659&lt;100,2,'Paraclinicos '!C1659&lt;150,1,'Paraclinicos '!C1659&gt;150,0)</f>
        <v>0</v>
      </c>
      <c r="Q1724" t="str" cm="1">
        <f t="array" ref="Q1724">_xlfn.IFS('Paraclinicos '!O1659="","",'Paraclinicos '!O1659&lt;1.2,0,'Paraclinicos '!O1659&lt;2,1,'Paraclinicos '!O1659&lt;3.5,2,'Paraclinicos '!O1659&lt;5,3,'Paraclinicos '!O1659&gt;5,4)</f>
        <v/>
      </c>
      <c r="R1724" cm="1">
        <f t="array" ref="R1724">_xlfn.IFS('Paraclinicos '!J1659="","",'Paraclinicos '!J1659&lt;1.2,0,'Paraclinicos '!J1659&lt;2,1,'Paraclinicos '!J1659&lt;6,2,'Paraclinicos '!J1659&lt;12,3,'Paraclinicos '!J1659&gt;=12,4)</f>
        <v>0</v>
      </c>
      <c r="S1724" cm="1">
        <f t="array" ref="S1724">_xlfn.IFS('Paraclinicos '!Y1659="","",'Paraclinicos '!Y1659&lt;70,1,'Paraclinicos '!Y1659&gt;=70,0)</f>
        <v>0</v>
      </c>
      <c r="T1724" cm="1">
        <f t="array" ref="T1724">_xlfn.IFS('Paraclinicos '!W1659="","",'Paraclinicos '!W1659&lt;6,4,'Paraclinicos '!W1659&lt;10,3,'Paraclinicos '!W1659&lt;13,2,'Paraclinicos '!W1659&lt;15,1,'Paraclinicos '!W1659=15,0)</f>
        <v>0</v>
      </c>
      <c r="U1724" s="54">
        <f t="shared" si="78"/>
        <v>0</v>
      </c>
      <c r="V1724" cm="1">
        <f t="array" ref="V1724">_xlfn.IFS('Paraclinicos '!S1659="","",OR('Paraclinicos '!S1659&lt;=8,'Paraclinicos '!S1659&gt;=25),3,'Paraclinicos '!S1659&lt;12,1,'Paraclinicos '!S1659&lt;21,0,'Paraclinicos '!S1659&lt;25,2)</f>
        <v>0</v>
      </c>
      <c r="W1724" t="str">
        <f>IFERROR(IF(INDEX('BD Demog para scores enalazar'!Y$2:'BD Demog para scores enalazar'!Y$3000,MATCH(Formulas!A1724,'BD Demog para scores enalazar'!A$2:'BD Demog para scores enalazar'!A$3000,0))=1,"SI","NO"),"")</f>
        <v/>
      </c>
      <c r="X1724" s="9" t="str">
        <f>IFERROR(IF(INDEX('BD Demog para scores enalazar'!AJ$2:'BD Demog para scores enalazar'!AJ$3000,MATCH(Formulas!A1724,'BD Demog para scores enalazar'!A$2:'BD Demog para scores enalazar'!A$3000,0))=1,"SI","NO"),"")</f>
        <v/>
      </c>
      <c r="Y1724" t="str" cm="1">
        <f t="array" ref="Y1724">IF(AND(W1724="NO",X1724="NO"),_xlfn.IFS('Paraclinicos '!K1659&lt;=91,3,'Paraclinicos '!K1659&lt;94,2,'Paraclinicos '!K1659&lt;96,1,'Paraclinicos '!K1659&gt;=96,0),"")</f>
        <v/>
      </c>
      <c r="Z1724" t="str" cm="1">
        <f t="array" ref="Z1724">IF(OR(W1724="SI",X1724="SI"),_xlfn.IFS(OR(AND('Paraclinicos '!K1660&lt;=83),AND('Paraclinicos '!K1660&gt;=97,AA1724=2)),3,OR(AND('Paraclinicos '!K1660&lt;=86),AND('Paraclinicos '!K1660&gt;=94,AA1724=2)),2,OR(AND('Paraclinicos '!K1660&lt;=88),AND('Paraclinicos '!K1660&gt;=92,AA1724=2)),1,OR(AND('Paraclinicos '!K1660&gt;=88,'Paraclinicos '!K1660&lt;=92),AND('Paraclinicos '!K1660&gt;=93,AA1724=0)),0),"")</f>
        <v/>
      </c>
      <c r="AA1724" cm="1">
        <f t="array" ref="AA1724">_xlfn.IFS('Paraclinicos '!E1659="","",'Paraclinicos '!E1659="Oxigeno",2,'Paraclinicos '!E1659="Aire",0)</f>
        <v>2</v>
      </c>
    </row>
    <row r="1725" spans="1:27" x14ac:dyDescent="0.25">
      <c r="A1725">
        <f>'Paraclinicos '!A1660</f>
        <v>608</v>
      </c>
      <c r="B1725" s="3">
        <f>'Paraclinicos '!R1660</f>
        <v>44327</v>
      </c>
      <c r="C1725" cm="1">
        <f t="array" ref="C1725">_xlfn.IFS('Paraclinicos '!Q1660="","",'Paraclinicos '!Q1660&gt;60,3,'Paraclinicos '!Q1660&lt;=60,1)</f>
        <v>3</v>
      </c>
      <c r="D1725" t="str">
        <f>IFERROR(IF(INDEX('BD Demog para scores enalazar'!BC$2:BC$3000,MATCH(Formulas!A1725,'BD Demog para scores enalazar'!A$2:A$3000,0))=0,"SI","NO"),"")</f>
        <v/>
      </c>
      <c r="E1725" t="str" cm="1">
        <f t="array" ref="E1725">_xlfn.IFS(D1725="","",D1725="SI",4,D1725="NO",1)</f>
        <v/>
      </c>
      <c r="F1725" cm="1">
        <f t="array" ref="F1725">_xlfn.IFS('Paraclinicos '!B1660="","",'Paraclinicos '!B1660&gt;1,1,'Paraclinicos '!B1660&lt;=1,3)</f>
        <v>3</v>
      </c>
      <c r="G1725" cm="1">
        <f t="array" ref="G1725">_xlfn.IFS('Paraclinicos '!D1660="","",AND('Paraclinicos '!D1660&gt;=250,'Paraclinicos '!D1660&lt;=500),2,'Paraclinicos '!D1660&gt;500,3,'Paraclinicos '!D1660&lt;250,1)</f>
        <v>1</v>
      </c>
      <c r="H1725" s="50">
        <f t="shared" si="79"/>
        <v>7</v>
      </c>
      <c r="I1725" cm="1">
        <f t="array" ref="I1725">_xlfn.IFS('Paraclinicos '!Q1660="","",'Paraclinicos '!Q1660&gt;=65,1,'Paraclinicos '!Q1660&lt;65,0)</f>
        <v>1</v>
      </c>
      <c r="J1725" cm="1">
        <f t="array" ref="J1725">_xlfn.IFS('Paraclinicos '!I1660="","",'Paraclinicos '!I1660&gt;7,1,'Paraclinicos '!I1660&lt;=7,0)</f>
        <v>1</v>
      </c>
      <c r="K1725" cm="1">
        <f t="array" ref="K1725">_xlfn.IFS('Paraclinicos '!W1660="","",'Paraclinicos '!W1660&lt;=8,1,'Paraclinicos '!W1660&gt;8,0)</f>
        <v>0</v>
      </c>
      <c r="L1725" cm="1">
        <f t="array" ref="L1725">_xlfn.IFS('Paraclinicos '!S1660="","",'Paraclinicos '!S1660&gt;=30,1,'Paraclinicos '!S1660&lt;30,0)</f>
        <v>0</v>
      </c>
      <c r="M1725" cm="1">
        <f t="array" ref="M1725">_xlfn.IFS(OR('Paraclinicos '!T1660="",'Paraclinicos '!U1660=""),"",OR('Paraclinicos '!T1660&lt;=90,'Paraclinicos '!U1660&lt;=60),1,OR('Paraclinicos '!T1660&gt;90,'Paraclinicos '!U1660&gt;60),0)</f>
        <v>0</v>
      </c>
      <c r="N1725" s="45">
        <f t="shared" si="80"/>
        <v>1</v>
      </c>
      <c r="O1725" cm="1">
        <f t="array" ref="O1725">_xlfn.IFS(OR('Paraclinicos '!M1660="",'Paraclinicos '!N1660="",'Paraclinicos '!N1660=0),"",'Paraclinicos '!M1660/'Paraclinicos '!N1660&lt;100,4,'Paraclinicos '!M1660/'Paraclinicos '!N1660&lt;200,3,'Paraclinicos '!M1660/'Paraclinicos '!N1660&lt;300,2,'Paraclinicos '!M1660/'Paraclinicos '!N1660&lt;400,1,'Paraclinicos '!M1660/'Paraclinicos '!N1660&gt;=400,0)</f>
        <v>0</v>
      </c>
      <c r="P1725" cm="1">
        <f t="array" ref="P1725">_xlfn.IFS('Paraclinicos '!C1660="","",'Paraclinicos '!C1660&lt;20,4,'Paraclinicos '!C1660&lt;50,3,'Paraclinicos '!C1660&lt;100,2,'Paraclinicos '!C1660&lt;150,1,'Paraclinicos '!C1660&gt;150,0)</f>
        <v>0</v>
      </c>
      <c r="Q1725" cm="1">
        <f t="array" ref="Q1725">_xlfn.IFS('Paraclinicos '!O1660="","",'Paraclinicos '!O1660&lt;1.2,0,'Paraclinicos '!O1660&lt;2,1,'Paraclinicos '!O1660&lt;3.5,2,'Paraclinicos '!O1660&lt;5,3,'Paraclinicos '!O1660&gt;5,4)</f>
        <v>0</v>
      </c>
      <c r="R1725" t="str" cm="1">
        <f t="array" ref="R1725">_xlfn.IFS('Paraclinicos '!J1660="","",'Paraclinicos '!J1660&lt;1.2,0,'Paraclinicos '!J1660&lt;2,1,'Paraclinicos '!J1660&lt;6,2,'Paraclinicos '!J1660&lt;12,3,'Paraclinicos '!J1660&gt;=12,4)</f>
        <v/>
      </c>
      <c r="S1725" cm="1">
        <f t="array" ref="S1725">_xlfn.IFS('Paraclinicos '!Y1660="","",'Paraclinicos '!Y1660&lt;70,1,'Paraclinicos '!Y1660&gt;=70,0)</f>
        <v>0</v>
      </c>
      <c r="T1725" cm="1">
        <f t="array" ref="T1725">_xlfn.IFS('Paraclinicos '!W1660="","",'Paraclinicos '!W1660&lt;6,4,'Paraclinicos '!W1660&lt;10,3,'Paraclinicos '!W1660&lt;13,2,'Paraclinicos '!W1660&lt;15,1,'Paraclinicos '!W1660=15,0)</f>
        <v>0</v>
      </c>
      <c r="U1725" s="54">
        <f t="shared" si="78"/>
        <v>0</v>
      </c>
      <c r="V1725" cm="1">
        <f t="array" ref="V1725">_xlfn.IFS('Paraclinicos '!S1660="","",OR('Paraclinicos '!S1660&lt;=8,'Paraclinicos '!S1660&gt;=25),3,'Paraclinicos '!S1660&lt;12,1,'Paraclinicos '!S1660&lt;21,0,'Paraclinicos '!S1660&lt;25,2)</f>
        <v>0</v>
      </c>
      <c r="W1725" t="str">
        <f>IFERROR(IF(INDEX('BD Demog para scores enalazar'!Y$2:'BD Demog para scores enalazar'!Y$3000,MATCH(Formulas!A1725,'BD Demog para scores enalazar'!A$2:'BD Demog para scores enalazar'!A$3000,0))=1,"SI","NO"),"")</f>
        <v/>
      </c>
      <c r="X1725" s="9" t="str">
        <f>IFERROR(IF(INDEX('BD Demog para scores enalazar'!AJ$2:'BD Demog para scores enalazar'!AJ$3000,MATCH(Formulas!A1725,'BD Demog para scores enalazar'!A$2:'BD Demog para scores enalazar'!A$3000,0))=1,"SI","NO"),"")</f>
        <v/>
      </c>
      <c r="Y1725" t="str" cm="1">
        <f t="array" ref="Y1725">IF(AND(W1725="NO",X1725="NO"),_xlfn.IFS('Paraclinicos '!K1660&lt;=91,3,'Paraclinicos '!K1660&lt;94,2,'Paraclinicos '!K1660&lt;96,1,'Paraclinicos '!K1660&gt;=96,0),"")</f>
        <v/>
      </c>
      <c r="Z1725" t="str" cm="1">
        <f t="array" ref="Z1725">IF(OR(W1725="SI",X1725="SI"),_xlfn.IFS(OR(AND('Paraclinicos '!K1661&lt;=83),AND('Paraclinicos '!K1661&gt;=97,AA1725=2)),3,OR(AND('Paraclinicos '!K1661&lt;=86),AND('Paraclinicos '!K1661&gt;=94,AA1725=2)),2,OR(AND('Paraclinicos '!K1661&lt;=88),AND('Paraclinicos '!K1661&gt;=92,AA1725=2)),1,OR(AND('Paraclinicos '!K1661&gt;=88,'Paraclinicos '!K1661&lt;=92),AND('Paraclinicos '!K1661&gt;=93,AA1725=0)),0),"")</f>
        <v/>
      </c>
      <c r="AA1725" cm="1">
        <f t="array" ref="AA1725">_xlfn.IFS('Paraclinicos '!E1660="","",'Paraclinicos '!E1660="Oxigeno",2,'Paraclinicos '!E1660="Aire",0)</f>
        <v>2</v>
      </c>
    </row>
    <row r="1726" spans="1:27" x14ac:dyDescent="0.25">
      <c r="A1726">
        <f>'Paraclinicos '!A1661</f>
        <v>612</v>
      </c>
      <c r="B1726" s="3">
        <f>'Paraclinicos '!R1661</f>
        <v>44202</v>
      </c>
      <c r="C1726" cm="1">
        <f t="array" ref="C1726">_xlfn.IFS('Paraclinicos '!Q1661="","",'Paraclinicos '!Q1661&gt;60,3,'Paraclinicos '!Q1661&lt;=60,1)</f>
        <v>3</v>
      </c>
      <c r="D1726" t="str">
        <f>IFERROR(IF(INDEX('BD Demog para scores enalazar'!BC$2:BC$3000,MATCH(Formulas!A1726,'BD Demog para scores enalazar'!A$2:A$3000,0))=0,"SI","NO"),"")</f>
        <v>SI</v>
      </c>
      <c r="E1726" cm="1">
        <f t="array" ref="E1726">_xlfn.IFS(D1726="","",D1726="SI",4,D1726="NO",1)</f>
        <v>4</v>
      </c>
      <c r="F1726" cm="1">
        <f t="array" ref="F1726">_xlfn.IFS('Paraclinicos '!B1661="","",'Paraclinicos '!B1661&gt;1,1,'Paraclinicos '!B1661&lt;=1,3)</f>
        <v>3</v>
      </c>
      <c r="G1726" cm="1">
        <f t="array" ref="G1726">_xlfn.IFS('Paraclinicos '!D1661="","",AND('Paraclinicos '!D1661&gt;=250,'Paraclinicos '!D1661&lt;=500),2,'Paraclinicos '!D1661&gt;500,3,'Paraclinicos '!D1661&lt;250,1)</f>
        <v>3</v>
      </c>
      <c r="H1726" s="50">
        <f t="shared" si="79"/>
        <v>13</v>
      </c>
      <c r="I1726" cm="1">
        <f t="array" ref="I1726">_xlfn.IFS('Paraclinicos '!Q1661="","",'Paraclinicos '!Q1661&gt;=65,1,'Paraclinicos '!Q1661&lt;65,0)</f>
        <v>1</v>
      </c>
      <c r="J1726" cm="1">
        <f t="array" ref="J1726">_xlfn.IFS('Paraclinicos '!I1661="","",'Paraclinicos '!I1661&gt;7,1,'Paraclinicos '!I1661&lt;=7,0)</f>
        <v>1</v>
      </c>
      <c r="K1726" cm="1">
        <f t="array" ref="K1726">_xlfn.IFS('Paraclinicos '!W1661="","",'Paraclinicos '!W1661&lt;=8,1,'Paraclinicos '!W1661&gt;8,0)</f>
        <v>0</v>
      </c>
      <c r="L1726" cm="1">
        <f t="array" ref="L1726">_xlfn.IFS('Paraclinicos '!S1661="","",'Paraclinicos '!S1661&gt;=30,1,'Paraclinicos '!S1661&lt;30,0)</f>
        <v>0</v>
      </c>
      <c r="M1726" cm="1">
        <f t="array" ref="M1726">_xlfn.IFS(OR('Paraclinicos '!T1661="",'Paraclinicos '!U1661=""),"",OR('Paraclinicos '!T1661&lt;=90,'Paraclinicos '!U1661&lt;=60),1,OR('Paraclinicos '!T1661&gt;90,'Paraclinicos '!U1661&gt;60),0)</f>
        <v>0</v>
      </c>
      <c r="N1726" s="45">
        <f t="shared" si="80"/>
        <v>2</v>
      </c>
      <c r="O1726" cm="1">
        <f t="array" ref="O1726">_xlfn.IFS(OR('Paraclinicos '!M1661="",'Paraclinicos '!N1661="",'Paraclinicos '!N1661=0),"",'Paraclinicos '!M1661/'Paraclinicos '!N1661&lt;100,4,'Paraclinicos '!M1661/'Paraclinicos '!N1661&lt;200,3,'Paraclinicos '!M1661/'Paraclinicos '!N1661&lt;300,2,'Paraclinicos '!M1661/'Paraclinicos '!N1661&lt;400,1,'Paraclinicos '!M1661/'Paraclinicos '!N1661&gt;=400,0)</f>
        <v>0</v>
      </c>
      <c r="P1726" cm="1">
        <f t="array" ref="P1726">_xlfn.IFS('Paraclinicos '!C1661="","",'Paraclinicos '!C1661&lt;20,4,'Paraclinicos '!C1661&lt;50,3,'Paraclinicos '!C1661&lt;100,2,'Paraclinicos '!C1661&lt;150,1,'Paraclinicos '!C1661&gt;150,0)</f>
        <v>2</v>
      </c>
      <c r="Q1726" cm="1">
        <f t="array" ref="Q1726">_xlfn.IFS('Paraclinicos '!O1661="","",'Paraclinicos '!O1661&lt;1.2,0,'Paraclinicos '!O1661&lt;2,1,'Paraclinicos '!O1661&lt;3.5,2,'Paraclinicos '!O1661&lt;5,3,'Paraclinicos '!O1661&gt;5,4)</f>
        <v>0</v>
      </c>
      <c r="R1726" cm="1">
        <f t="array" ref="R1726">_xlfn.IFS('Paraclinicos '!J1661="","",'Paraclinicos '!J1661&lt;1.2,0,'Paraclinicos '!J1661&lt;2,1,'Paraclinicos '!J1661&lt;6,2,'Paraclinicos '!J1661&lt;12,3,'Paraclinicos '!J1661&gt;=12,4)</f>
        <v>2</v>
      </c>
      <c r="S1726" cm="1">
        <f t="array" ref="S1726">_xlfn.IFS('Paraclinicos '!Y1661="","",'Paraclinicos '!Y1661&lt;70,1,'Paraclinicos '!Y1661&gt;=70,0)</f>
        <v>0</v>
      </c>
      <c r="T1726" cm="1">
        <f t="array" ref="T1726">_xlfn.IFS('Paraclinicos '!W1661="","",'Paraclinicos '!W1661&lt;6,4,'Paraclinicos '!W1661&lt;10,3,'Paraclinicos '!W1661&lt;13,2,'Paraclinicos '!W1661&lt;15,1,'Paraclinicos '!W1661=15,0)</f>
        <v>0</v>
      </c>
      <c r="U1726" s="54">
        <f t="shared" si="78"/>
        <v>4</v>
      </c>
      <c r="V1726" cm="1">
        <f t="array" ref="V1726">_xlfn.IFS('Paraclinicos '!S1661="","",OR('Paraclinicos '!S1661&lt;=8,'Paraclinicos '!S1661&gt;=25),3,'Paraclinicos '!S1661&lt;12,1,'Paraclinicos '!S1661&lt;21,0,'Paraclinicos '!S1661&lt;25,2)</f>
        <v>0</v>
      </c>
      <c r="W1726" t="str">
        <f>IFERROR(IF(INDEX('BD Demog para scores enalazar'!Y$2:'BD Demog para scores enalazar'!Y$3000,MATCH(Formulas!A1726,'BD Demog para scores enalazar'!A$2:'BD Demog para scores enalazar'!A$3000,0))=1,"SI","NO"),"")</f>
        <v>NO</v>
      </c>
      <c r="X1726" s="9" t="str">
        <f>IFERROR(IF(INDEX('BD Demog para scores enalazar'!AJ$2:'BD Demog para scores enalazar'!AJ$3000,MATCH(Formulas!A1726,'BD Demog para scores enalazar'!A$2:'BD Demog para scores enalazar'!A$3000,0))=1,"SI","NO"),"")</f>
        <v>NO</v>
      </c>
      <c r="Y1726" cm="1">
        <f t="array" ref="Y1726">IF(AND(W1726="NO",X1726="NO"),_xlfn.IFS('Paraclinicos '!K1661&lt;=91,3,'Paraclinicos '!K1661&lt;94,2,'Paraclinicos '!K1661&lt;96,1,'Paraclinicos '!K1661&gt;=96,0),"")</f>
        <v>0</v>
      </c>
      <c r="Z1726" t="str" cm="1">
        <f t="array" ref="Z1726">IF(OR(W1726="SI",X1726="SI"),_xlfn.IFS(OR(AND('Paraclinicos '!K1662&lt;=83),AND('Paraclinicos '!K1662&gt;=97,AA1726=2)),3,OR(AND('Paraclinicos '!K1662&lt;=86),AND('Paraclinicos '!K1662&gt;=94,AA1726=2)),2,OR(AND('Paraclinicos '!K1662&lt;=88),AND('Paraclinicos '!K1662&gt;=92,AA1726=2)),1,OR(AND('Paraclinicos '!K1662&gt;=88,'Paraclinicos '!K1662&lt;=92),AND('Paraclinicos '!K1662&gt;=93,AA1726=0)),0),"")</f>
        <v/>
      </c>
      <c r="AA1726" cm="1">
        <f t="array" ref="AA1726">_xlfn.IFS('Paraclinicos '!E1661="","",'Paraclinicos '!E1661="Oxigeno",2,'Paraclinicos '!E1661="Aire",0)</f>
        <v>2</v>
      </c>
    </row>
    <row r="1727" spans="1:27" x14ac:dyDescent="0.25">
      <c r="A1727">
        <f>'Paraclinicos '!A1662</f>
        <v>612</v>
      </c>
      <c r="B1727" s="3">
        <f>'Paraclinicos '!R1662</f>
        <v>44205</v>
      </c>
      <c r="C1727" cm="1">
        <f t="array" ref="C1727">_xlfn.IFS('Paraclinicos '!Q1662="","",'Paraclinicos '!Q1662&gt;60,3,'Paraclinicos '!Q1662&lt;=60,1)</f>
        <v>3</v>
      </c>
      <c r="D1727" t="str">
        <f>IFERROR(IF(INDEX('BD Demog para scores enalazar'!BC$2:BC$3000,MATCH(Formulas!A1727,'BD Demog para scores enalazar'!A$2:A$3000,0))=0,"SI","NO"),"")</f>
        <v>SI</v>
      </c>
      <c r="E1727" cm="1">
        <f t="array" ref="E1727">_xlfn.IFS(D1727="","",D1727="SI",4,D1727="NO",1)</f>
        <v>4</v>
      </c>
      <c r="F1727" cm="1">
        <f t="array" ref="F1727">_xlfn.IFS('Paraclinicos '!B1662="","",'Paraclinicos '!B1662&gt;1,1,'Paraclinicos '!B1662&lt;=1,3)</f>
        <v>3</v>
      </c>
      <c r="G1727" t="str" cm="1">
        <f t="array" ref="G1727">_xlfn.IFS('Paraclinicos '!D1662="","",AND('Paraclinicos '!D1662&gt;=250,'Paraclinicos '!D1662&lt;=500),2,'Paraclinicos '!D1662&gt;500,3,'Paraclinicos '!D1662&lt;250,1)</f>
        <v/>
      </c>
      <c r="H1727" s="50">
        <f t="shared" si="79"/>
        <v>10</v>
      </c>
      <c r="I1727" cm="1">
        <f t="array" ref="I1727">_xlfn.IFS('Paraclinicos '!Q1662="","",'Paraclinicos '!Q1662&gt;=65,1,'Paraclinicos '!Q1662&lt;65,0)</f>
        <v>1</v>
      </c>
      <c r="J1727" cm="1">
        <f t="array" ref="J1727">_xlfn.IFS('Paraclinicos '!I1662="","",'Paraclinicos '!I1662&gt;7,1,'Paraclinicos '!I1662&lt;=7,0)</f>
        <v>1</v>
      </c>
      <c r="K1727" cm="1">
        <f t="array" ref="K1727">_xlfn.IFS('Paraclinicos '!W1662="","",'Paraclinicos '!W1662&lt;=8,1,'Paraclinicos '!W1662&gt;8,0)</f>
        <v>1</v>
      </c>
      <c r="L1727" cm="1">
        <f t="array" ref="L1727">_xlfn.IFS('Paraclinicos '!S1662="","",'Paraclinicos '!S1662&gt;=30,1,'Paraclinicos '!S1662&lt;30,0)</f>
        <v>0</v>
      </c>
      <c r="M1727" cm="1">
        <f t="array" ref="M1727">_xlfn.IFS(OR('Paraclinicos '!T1662="",'Paraclinicos '!U1662=""),"",OR('Paraclinicos '!T1662&lt;=90,'Paraclinicos '!U1662&lt;=60),1,OR('Paraclinicos '!T1662&gt;90,'Paraclinicos '!U1662&gt;60),0)</f>
        <v>1</v>
      </c>
      <c r="N1727" s="45">
        <f t="shared" si="80"/>
        <v>4</v>
      </c>
      <c r="O1727" cm="1">
        <f t="array" ref="O1727">_xlfn.IFS(OR('Paraclinicos '!M1662="",'Paraclinicos '!N1662="",'Paraclinicos '!N1662=0),"",'Paraclinicos '!M1662/'Paraclinicos '!N1662&lt;100,4,'Paraclinicos '!M1662/'Paraclinicos '!N1662&lt;200,3,'Paraclinicos '!M1662/'Paraclinicos '!N1662&lt;300,2,'Paraclinicos '!M1662/'Paraclinicos '!N1662&lt;400,1,'Paraclinicos '!M1662/'Paraclinicos '!N1662&gt;=400,0)</f>
        <v>1</v>
      </c>
      <c r="P1727" cm="1">
        <f t="array" ref="P1727">_xlfn.IFS('Paraclinicos '!C1662="","",'Paraclinicos '!C1662&lt;20,4,'Paraclinicos '!C1662&lt;50,3,'Paraclinicos '!C1662&lt;100,2,'Paraclinicos '!C1662&lt;150,1,'Paraclinicos '!C1662&gt;150,0)</f>
        <v>2</v>
      </c>
      <c r="Q1727" cm="1">
        <f t="array" ref="Q1727">_xlfn.IFS('Paraclinicos '!O1662="","",'Paraclinicos '!O1662&lt;1.2,0,'Paraclinicos '!O1662&lt;2,1,'Paraclinicos '!O1662&lt;3.5,2,'Paraclinicos '!O1662&lt;5,3,'Paraclinicos '!O1662&gt;5,4)</f>
        <v>0</v>
      </c>
      <c r="R1727" t="str" cm="1">
        <f t="array" ref="R1727">_xlfn.IFS('Paraclinicos '!J1662="","",'Paraclinicos '!J1662&lt;1.2,0,'Paraclinicos '!J1662&lt;2,1,'Paraclinicos '!J1662&lt;6,2,'Paraclinicos '!J1662&lt;12,3,'Paraclinicos '!J1662&gt;=12,4)</f>
        <v/>
      </c>
      <c r="S1727" cm="1">
        <f t="array" ref="S1727">_xlfn.IFS('Paraclinicos '!Y1662="","",'Paraclinicos '!Y1662&lt;70,1,'Paraclinicos '!Y1662&gt;=70,0)</f>
        <v>0</v>
      </c>
      <c r="T1727" cm="1">
        <f t="array" ref="T1727">_xlfn.IFS('Paraclinicos '!W1662="","",'Paraclinicos '!W1662&lt;6,4,'Paraclinicos '!W1662&lt;10,3,'Paraclinicos '!W1662&lt;13,2,'Paraclinicos '!W1662&lt;15,1,'Paraclinicos '!W1662=15,0)</f>
        <v>4</v>
      </c>
      <c r="U1727" s="54">
        <f t="shared" si="78"/>
        <v>7</v>
      </c>
      <c r="V1727" cm="1">
        <f t="array" ref="V1727">_xlfn.IFS('Paraclinicos '!S1662="","",OR('Paraclinicos '!S1662&lt;=8,'Paraclinicos '!S1662&gt;=25),3,'Paraclinicos '!S1662&lt;12,1,'Paraclinicos '!S1662&lt;21,0,'Paraclinicos '!S1662&lt;25,2)</f>
        <v>0</v>
      </c>
      <c r="W1727" t="str">
        <f>IFERROR(IF(INDEX('BD Demog para scores enalazar'!Y$2:'BD Demog para scores enalazar'!Y$3000,MATCH(Formulas!A1727,'BD Demog para scores enalazar'!A$2:'BD Demog para scores enalazar'!A$3000,0))=1,"SI","NO"),"")</f>
        <v>NO</v>
      </c>
      <c r="X1727" s="9" t="str">
        <f>IFERROR(IF(INDEX('BD Demog para scores enalazar'!AJ$2:'BD Demog para scores enalazar'!AJ$3000,MATCH(Formulas!A1727,'BD Demog para scores enalazar'!A$2:'BD Demog para scores enalazar'!A$3000,0))=1,"SI","NO"),"")</f>
        <v>NO</v>
      </c>
      <c r="Y1727" cm="1">
        <f t="array" ref="Y1727">IF(AND(W1727="NO",X1727="NO"),_xlfn.IFS('Paraclinicos '!K1662&lt;=91,3,'Paraclinicos '!K1662&lt;94,2,'Paraclinicos '!K1662&lt;96,1,'Paraclinicos '!K1662&gt;=96,0),"")</f>
        <v>1</v>
      </c>
      <c r="Z1727" t="str" cm="1">
        <f t="array" ref="Z1727">IF(OR(W1727="SI",X1727="SI"),_xlfn.IFS(OR(AND('Paraclinicos '!K1663&lt;=83),AND('Paraclinicos '!K1663&gt;=97,AA1727=2)),3,OR(AND('Paraclinicos '!K1663&lt;=86),AND('Paraclinicos '!K1663&gt;=94,AA1727=2)),2,OR(AND('Paraclinicos '!K1663&lt;=88),AND('Paraclinicos '!K1663&gt;=92,AA1727=2)),1,OR(AND('Paraclinicos '!K1663&gt;=88,'Paraclinicos '!K1663&lt;=92),AND('Paraclinicos '!K1663&gt;=93,AA1727=0)),0),"")</f>
        <v/>
      </c>
      <c r="AA1727" cm="1">
        <f t="array" ref="AA1727">_xlfn.IFS('Paraclinicos '!E1662="","",'Paraclinicos '!E1662="Oxigeno",2,'Paraclinicos '!E1662="Aire",0)</f>
        <v>2</v>
      </c>
    </row>
    <row r="1728" spans="1:27" x14ac:dyDescent="0.25">
      <c r="A1728">
        <f>'Paraclinicos '!A1663</f>
        <v>612</v>
      </c>
      <c r="B1728" s="3">
        <f>'Paraclinicos '!R1663</f>
        <v>44206</v>
      </c>
      <c r="C1728" cm="1">
        <f t="array" ref="C1728">_xlfn.IFS('Paraclinicos '!Q1663="","",'Paraclinicos '!Q1663&gt;60,3,'Paraclinicos '!Q1663&lt;=60,1)</f>
        <v>3</v>
      </c>
      <c r="D1728" t="str">
        <f>IFERROR(IF(INDEX('BD Demog para scores enalazar'!BC$2:BC$3000,MATCH(Formulas!A1728,'BD Demog para scores enalazar'!A$2:A$3000,0))=0,"SI","NO"),"")</f>
        <v>SI</v>
      </c>
      <c r="E1728" cm="1">
        <f t="array" ref="E1728">_xlfn.IFS(D1728="","",D1728="SI",4,D1728="NO",1)</f>
        <v>4</v>
      </c>
      <c r="F1728" cm="1">
        <f t="array" ref="F1728">_xlfn.IFS('Paraclinicos '!B1663="","",'Paraclinicos '!B1663&gt;1,1,'Paraclinicos '!B1663&lt;=1,3)</f>
        <v>3</v>
      </c>
      <c r="G1728" cm="1">
        <f t="array" ref="G1728">_xlfn.IFS('Paraclinicos '!D1663="","",AND('Paraclinicos '!D1663&gt;=250,'Paraclinicos '!D1663&lt;=500),2,'Paraclinicos '!D1663&gt;500,3,'Paraclinicos '!D1663&lt;250,1)</f>
        <v>3</v>
      </c>
      <c r="H1728" s="50">
        <f t="shared" si="79"/>
        <v>13</v>
      </c>
      <c r="I1728" cm="1">
        <f t="array" ref="I1728">_xlfn.IFS('Paraclinicos '!Q1663="","",'Paraclinicos '!Q1663&gt;=65,1,'Paraclinicos '!Q1663&lt;65,0)</f>
        <v>1</v>
      </c>
      <c r="J1728" cm="1">
        <f t="array" ref="J1728">_xlfn.IFS('Paraclinicos '!I1663="","",'Paraclinicos '!I1663&gt;7,1,'Paraclinicos '!I1663&lt;=7,0)</f>
        <v>1</v>
      </c>
      <c r="K1728" cm="1">
        <f t="array" ref="K1728">_xlfn.IFS('Paraclinicos '!W1663="","",'Paraclinicos '!W1663&lt;=8,1,'Paraclinicos '!W1663&gt;8,0)</f>
        <v>1</v>
      </c>
      <c r="L1728" cm="1">
        <f t="array" ref="L1728">_xlfn.IFS('Paraclinicos '!S1663="","",'Paraclinicos '!S1663&gt;=30,1,'Paraclinicos '!S1663&lt;30,0)</f>
        <v>0</v>
      </c>
      <c r="M1728" cm="1">
        <f t="array" ref="M1728">_xlfn.IFS(OR('Paraclinicos '!T1663="",'Paraclinicos '!U1663=""),"",OR('Paraclinicos '!T1663&lt;=90,'Paraclinicos '!U1663&lt;=60),1,OR('Paraclinicos '!T1663&gt;90,'Paraclinicos '!U1663&gt;60),0)</f>
        <v>0</v>
      </c>
      <c r="N1728" s="45">
        <f t="shared" si="80"/>
        <v>5</v>
      </c>
      <c r="O1728" cm="1">
        <f t="array" ref="O1728">_xlfn.IFS(OR('Paraclinicos '!M1663="",'Paraclinicos '!N1663="",'Paraclinicos '!N1663=0),"",'Paraclinicos '!M1663/'Paraclinicos '!N1663&lt;100,4,'Paraclinicos '!M1663/'Paraclinicos '!N1663&lt;200,3,'Paraclinicos '!M1663/'Paraclinicos '!N1663&lt;300,2,'Paraclinicos '!M1663/'Paraclinicos '!N1663&lt;400,1,'Paraclinicos '!M1663/'Paraclinicos '!N1663&gt;=400,0)</f>
        <v>1</v>
      </c>
      <c r="P1728" cm="1">
        <f t="array" ref="P1728">_xlfn.IFS('Paraclinicos '!C1663="","",'Paraclinicos '!C1663&lt;20,4,'Paraclinicos '!C1663&lt;50,3,'Paraclinicos '!C1663&lt;100,2,'Paraclinicos '!C1663&lt;150,1,'Paraclinicos '!C1663&gt;150,0)</f>
        <v>2</v>
      </c>
      <c r="Q1728" cm="1">
        <f t="array" ref="Q1728">_xlfn.IFS('Paraclinicos '!O1663="","",'Paraclinicos '!O1663&lt;1.2,0,'Paraclinicos '!O1663&lt;2,1,'Paraclinicos '!O1663&lt;3.5,2,'Paraclinicos '!O1663&lt;5,3,'Paraclinicos '!O1663&gt;5,4)</f>
        <v>0</v>
      </c>
      <c r="R1728" t="str" cm="1">
        <f t="array" ref="R1728">_xlfn.IFS('Paraclinicos '!J1663="","",'Paraclinicos '!J1663&lt;1.2,0,'Paraclinicos '!J1663&lt;2,1,'Paraclinicos '!J1663&lt;6,2,'Paraclinicos '!J1663&lt;12,3,'Paraclinicos '!J1663&gt;=12,4)</f>
        <v/>
      </c>
      <c r="S1728" cm="1">
        <f t="array" ref="S1728">_xlfn.IFS('Paraclinicos '!Y1663="","",'Paraclinicos '!Y1663&lt;70,1,'Paraclinicos '!Y1663&gt;=70,0)</f>
        <v>0</v>
      </c>
      <c r="T1728" cm="1">
        <f t="array" ref="T1728">_xlfn.IFS('Paraclinicos '!W1663="","",'Paraclinicos '!W1663&lt;6,4,'Paraclinicos '!W1663&lt;10,3,'Paraclinicos '!W1663&lt;13,2,'Paraclinicos '!W1663&lt;15,1,'Paraclinicos '!W1663=15,0)</f>
        <v>4</v>
      </c>
      <c r="U1728" s="54">
        <f t="shared" si="78"/>
        <v>7</v>
      </c>
      <c r="V1728" cm="1">
        <f t="array" ref="V1728">_xlfn.IFS('Paraclinicos '!S1663="","",OR('Paraclinicos '!S1663&lt;=8,'Paraclinicos '!S1663&gt;=25),3,'Paraclinicos '!S1663&lt;12,1,'Paraclinicos '!S1663&lt;21,0,'Paraclinicos '!S1663&lt;25,2)</f>
        <v>2</v>
      </c>
      <c r="W1728" t="str">
        <f>IFERROR(IF(INDEX('BD Demog para scores enalazar'!Y$2:'BD Demog para scores enalazar'!Y$3000,MATCH(Formulas!A1728,'BD Demog para scores enalazar'!A$2:'BD Demog para scores enalazar'!A$3000,0))=1,"SI","NO"),"")</f>
        <v>NO</v>
      </c>
      <c r="X1728" s="9" t="str">
        <f>IFERROR(IF(INDEX('BD Demog para scores enalazar'!AJ$2:'BD Demog para scores enalazar'!AJ$3000,MATCH(Formulas!A1728,'BD Demog para scores enalazar'!A$2:'BD Demog para scores enalazar'!A$3000,0))=1,"SI","NO"),"")</f>
        <v>NO</v>
      </c>
      <c r="Y1728" cm="1">
        <f t="array" ref="Y1728">IF(AND(W1728="NO",X1728="NO"),_xlfn.IFS('Paraclinicos '!K1663&lt;=91,3,'Paraclinicos '!K1663&lt;94,2,'Paraclinicos '!K1663&lt;96,1,'Paraclinicos '!K1663&gt;=96,0),"")</f>
        <v>0</v>
      </c>
      <c r="Z1728" t="str" cm="1">
        <f t="array" ref="Z1728">IF(OR(W1728="SI",X1728="SI"),_xlfn.IFS(OR(AND('Paraclinicos '!K1664&lt;=83),AND('Paraclinicos '!K1664&gt;=97,AA1728=2)),3,OR(AND('Paraclinicos '!K1664&lt;=86),AND('Paraclinicos '!K1664&gt;=94,AA1728=2)),2,OR(AND('Paraclinicos '!K1664&lt;=88),AND('Paraclinicos '!K1664&gt;=92,AA1728=2)),1,OR(AND('Paraclinicos '!K1664&gt;=88,'Paraclinicos '!K1664&lt;=92),AND('Paraclinicos '!K1664&gt;=93,AA1728=0)),0),"")</f>
        <v/>
      </c>
      <c r="AA1728" cm="1">
        <f t="array" ref="AA1728">_xlfn.IFS('Paraclinicos '!E1663="","",'Paraclinicos '!E1663="Oxigeno",2,'Paraclinicos '!E1663="Aire",0)</f>
        <v>2</v>
      </c>
    </row>
    <row r="1729" spans="1:27" x14ac:dyDescent="0.25">
      <c r="A1729">
        <f>'Paraclinicos '!A1664</f>
        <v>612</v>
      </c>
      <c r="B1729" s="3">
        <f>'Paraclinicos '!R1664</f>
        <v>44207</v>
      </c>
      <c r="C1729" cm="1">
        <f t="array" ref="C1729">_xlfn.IFS('Paraclinicos '!Q1664="","",'Paraclinicos '!Q1664&gt;60,3,'Paraclinicos '!Q1664&lt;=60,1)</f>
        <v>3</v>
      </c>
      <c r="D1729" t="str">
        <f>IFERROR(IF(INDEX('BD Demog para scores enalazar'!BC$2:BC$3000,MATCH(Formulas!A1729,'BD Demog para scores enalazar'!A$2:A$3000,0))=0,"SI","NO"),"")</f>
        <v>SI</v>
      </c>
      <c r="E1729" cm="1">
        <f t="array" ref="E1729">_xlfn.IFS(D1729="","",D1729="SI",4,D1729="NO",1)</f>
        <v>4</v>
      </c>
      <c r="F1729" cm="1">
        <f t="array" ref="F1729">_xlfn.IFS('Paraclinicos '!B1664="","",'Paraclinicos '!B1664&gt;1,1,'Paraclinicos '!B1664&lt;=1,3)</f>
        <v>3</v>
      </c>
      <c r="G1729" t="str" cm="1">
        <f t="array" ref="G1729">_xlfn.IFS('Paraclinicos '!D1664="","",AND('Paraclinicos '!D1664&gt;=250,'Paraclinicos '!D1664&lt;=500),2,'Paraclinicos '!D1664&gt;500,3,'Paraclinicos '!D1664&lt;250,1)</f>
        <v/>
      </c>
      <c r="H1729" s="50">
        <f t="shared" si="79"/>
        <v>10</v>
      </c>
      <c r="I1729" cm="1">
        <f t="array" ref="I1729">_xlfn.IFS('Paraclinicos '!Q1664="","",'Paraclinicos '!Q1664&gt;=65,1,'Paraclinicos '!Q1664&lt;65,0)</f>
        <v>1</v>
      </c>
      <c r="J1729" cm="1">
        <f t="array" ref="J1729">_xlfn.IFS('Paraclinicos '!I1664="","",'Paraclinicos '!I1664&gt;7,1,'Paraclinicos '!I1664&lt;=7,0)</f>
        <v>1</v>
      </c>
      <c r="K1729" cm="1">
        <f t="array" ref="K1729">_xlfn.IFS('Paraclinicos '!W1664="","",'Paraclinicos '!W1664&lt;=8,1,'Paraclinicos '!W1664&gt;8,0)</f>
        <v>1</v>
      </c>
      <c r="L1729" cm="1">
        <f t="array" ref="L1729">_xlfn.IFS('Paraclinicos '!S1664="","",'Paraclinicos '!S1664&gt;=30,1,'Paraclinicos '!S1664&lt;30,0)</f>
        <v>0</v>
      </c>
      <c r="M1729" cm="1">
        <f t="array" ref="M1729">_xlfn.IFS(OR('Paraclinicos '!T1664="",'Paraclinicos '!U1664=""),"",OR('Paraclinicos '!T1664&lt;=90,'Paraclinicos '!U1664&lt;=60),1,OR('Paraclinicos '!T1664&gt;90,'Paraclinicos '!U1664&gt;60),0)</f>
        <v>0</v>
      </c>
      <c r="N1729" s="45">
        <f t="shared" si="80"/>
        <v>4</v>
      </c>
      <c r="O1729" cm="1">
        <f t="array" ref="O1729">_xlfn.IFS(OR('Paraclinicos '!M1664="",'Paraclinicos '!N1664="",'Paraclinicos '!N1664=0),"",'Paraclinicos '!M1664/'Paraclinicos '!N1664&lt;100,4,'Paraclinicos '!M1664/'Paraclinicos '!N1664&lt;200,3,'Paraclinicos '!M1664/'Paraclinicos '!N1664&lt;300,2,'Paraclinicos '!M1664/'Paraclinicos '!N1664&lt;400,1,'Paraclinicos '!M1664/'Paraclinicos '!N1664&gt;=400,0)</f>
        <v>2</v>
      </c>
      <c r="P1729" cm="1">
        <f t="array" ref="P1729">_xlfn.IFS('Paraclinicos '!C1664="","",'Paraclinicos '!C1664&lt;20,4,'Paraclinicos '!C1664&lt;50,3,'Paraclinicos '!C1664&lt;100,2,'Paraclinicos '!C1664&lt;150,1,'Paraclinicos '!C1664&gt;150,0)</f>
        <v>2</v>
      </c>
      <c r="Q1729" cm="1">
        <f t="array" ref="Q1729">_xlfn.IFS('Paraclinicos '!O1664="","",'Paraclinicos '!O1664&lt;1.2,0,'Paraclinicos '!O1664&lt;2,1,'Paraclinicos '!O1664&lt;3.5,2,'Paraclinicos '!O1664&lt;5,3,'Paraclinicos '!O1664&gt;5,4)</f>
        <v>0</v>
      </c>
      <c r="R1729" t="str" cm="1">
        <f t="array" ref="R1729">_xlfn.IFS('Paraclinicos '!J1664="","",'Paraclinicos '!J1664&lt;1.2,0,'Paraclinicos '!J1664&lt;2,1,'Paraclinicos '!J1664&lt;6,2,'Paraclinicos '!J1664&lt;12,3,'Paraclinicos '!J1664&gt;=12,4)</f>
        <v/>
      </c>
      <c r="S1729" cm="1">
        <f t="array" ref="S1729">_xlfn.IFS('Paraclinicos '!Y1664="","",'Paraclinicos '!Y1664&lt;70,1,'Paraclinicos '!Y1664&gt;=70,0)</f>
        <v>0</v>
      </c>
      <c r="T1729" cm="1">
        <f t="array" ref="T1729">_xlfn.IFS('Paraclinicos '!W1664="","",'Paraclinicos '!W1664&lt;6,4,'Paraclinicos '!W1664&lt;10,3,'Paraclinicos '!W1664&lt;13,2,'Paraclinicos '!W1664&lt;15,1,'Paraclinicos '!W1664=15,0)</f>
        <v>4</v>
      </c>
      <c r="U1729" s="54">
        <f t="shared" si="78"/>
        <v>8</v>
      </c>
      <c r="V1729" cm="1">
        <f t="array" ref="V1729">_xlfn.IFS('Paraclinicos '!S1664="","",OR('Paraclinicos '!S1664&lt;=8,'Paraclinicos '!S1664&gt;=25),3,'Paraclinicos '!S1664&lt;12,1,'Paraclinicos '!S1664&lt;21,0,'Paraclinicos '!S1664&lt;25,2)</f>
        <v>2</v>
      </c>
      <c r="W1729" t="str">
        <f>IFERROR(IF(INDEX('BD Demog para scores enalazar'!Y$2:'BD Demog para scores enalazar'!Y$3000,MATCH(Formulas!A1729,'BD Demog para scores enalazar'!A$2:'BD Demog para scores enalazar'!A$3000,0))=1,"SI","NO"),"")</f>
        <v>NO</v>
      </c>
      <c r="X1729" s="9" t="str">
        <f>IFERROR(IF(INDEX('BD Demog para scores enalazar'!AJ$2:'BD Demog para scores enalazar'!AJ$3000,MATCH(Formulas!A1729,'BD Demog para scores enalazar'!A$2:'BD Demog para scores enalazar'!A$3000,0))=1,"SI","NO"),"")</f>
        <v>NO</v>
      </c>
      <c r="Y1729" cm="1">
        <f t="array" ref="Y1729">IF(AND(W1729="NO",X1729="NO"),_xlfn.IFS('Paraclinicos '!K1664&lt;=91,3,'Paraclinicos '!K1664&lt;94,2,'Paraclinicos '!K1664&lt;96,1,'Paraclinicos '!K1664&gt;=96,0),"")</f>
        <v>3</v>
      </c>
      <c r="Z1729" t="str" cm="1">
        <f t="array" ref="Z1729">IF(OR(W1729="SI",X1729="SI"),_xlfn.IFS(OR(AND('Paraclinicos '!K1665&lt;=83),AND('Paraclinicos '!K1665&gt;=97,AA1729=2)),3,OR(AND('Paraclinicos '!K1665&lt;=86),AND('Paraclinicos '!K1665&gt;=94,AA1729=2)),2,OR(AND('Paraclinicos '!K1665&lt;=88),AND('Paraclinicos '!K1665&gt;=92,AA1729=2)),1,OR(AND('Paraclinicos '!K1665&gt;=88,'Paraclinicos '!K1665&lt;=92),AND('Paraclinicos '!K1665&gt;=93,AA1729=0)),0),"")</f>
        <v/>
      </c>
      <c r="AA1729" cm="1">
        <f t="array" ref="AA1729">_xlfn.IFS('Paraclinicos '!E1664="","",'Paraclinicos '!E1664="Oxigeno",2,'Paraclinicos '!E1664="Aire",0)</f>
        <v>2</v>
      </c>
    </row>
    <row r="1730" spans="1:27" x14ac:dyDescent="0.25">
      <c r="A1730">
        <f>'Paraclinicos '!A1665</f>
        <v>612</v>
      </c>
      <c r="B1730" s="3">
        <f>'Paraclinicos '!R1665</f>
        <v>44209</v>
      </c>
      <c r="C1730" cm="1">
        <f t="array" ref="C1730">_xlfn.IFS('Paraclinicos '!Q1665="","",'Paraclinicos '!Q1665&gt;60,3,'Paraclinicos '!Q1665&lt;=60,1)</f>
        <v>3</v>
      </c>
      <c r="D1730" t="str">
        <f>IFERROR(IF(INDEX('BD Demog para scores enalazar'!BC$2:BC$3000,MATCH(Formulas!A1730,'BD Demog para scores enalazar'!A$2:A$3000,0))=0,"SI","NO"),"")</f>
        <v>SI</v>
      </c>
      <c r="E1730" cm="1">
        <f t="array" ref="E1730">_xlfn.IFS(D1730="","",D1730="SI",4,D1730="NO",1)</f>
        <v>4</v>
      </c>
      <c r="F1730" cm="1">
        <f t="array" ref="F1730">_xlfn.IFS('Paraclinicos '!B1665="","",'Paraclinicos '!B1665&gt;1,1,'Paraclinicos '!B1665&lt;=1,3)</f>
        <v>1</v>
      </c>
      <c r="G1730" t="str" cm="1">
        <f t="array" ref="G1730">_xlfn.IFS('Paraclinicos '!D1665="","",AND('Paraclinicos '!D1665&gt;=250,'Paraclinicos '!D1665&lt;=500),2,'Paraclinicos '!D1665&gt;500,3,'Paraclinicos '!D1665&lt;250,1)</f>
        <v/>
      </c>
      <c r="H1730" s="50">
        <f t="shared" si="79"/>
        <v>8</v>
      </c>
      <c r="I1730" cm="1">
        <f t="array" ref="I1730">_xlfn.IFS('Paraclinicos '!Q1665="","",'Paraclinicos '!Q1665&gt;=65,1,'Paraclinicos '!Q1665&lt;65,0)</f>
        <v>1</v>
      </c>
      <c r="J1730" cm="1">
        <f t="array" ref="J1730">_xlfn.IFS('Paraclinicos '!I1665="","",'Paraclinicos '!I1665&gt;7,1,'Paraclinicos '!I1665&lt;=7,0)</f>
        <v>1</v>
      </c>
      <c r="K1730" cm="1">
        <f t="array" ref="K1730">_xlfn.IFS('Paraclinicos '!W1665="","",'Paraclinicos '!W1665&lt;=8,1,'Paraclinicos '!W1665&gt;8,0)</f>
        <v>0</v>
      </c>
      <c r="L1730" cm="1">
        <f t="array" ref="L1730">_xlfn.IFS('Paraclinicos '!S1665="","",'Paraclinicos '!S1665&gt;=30,1,'Paraclinicos '!S1665&lt;30,0)</f>
        <v>1</v>
      </c>
      <c r="M1730" cm="1">
        <f t="array" ref="M1730">_xlfn.IFS(OR('Paraclinicos '!T1665="",'Paraclinicos '!U1665=""),"",OR('Paraclinicos '!T1665&lt;=90,'Paraclinicos '!U1665&lt;=60),1,OR('Paraclinicos '!T1665&gt;90,'Paraclinicos '!U1665&gt;60),0)</f>
        <v>0</v>
      </c>
      <c r="N1730" s="45">
        <f t="shared" si="80"/>
        <v>4</v>
      </c>
      <c r="O1730" cm="1">
        <f t="array" ref="O1730">_xlfn.IFS(OR('Paraclinicos '!M1665="",'Paraclinicos '!N1665="",'Paraclinicos '!N1665=0),"",'Paraclinicos '!M1665/'Paraclinicos '!N1665&lt;100,4,'Paraclinicos '!M1665/'Paraclinicos '!N1665&lt;200,3,'Paraclinicos '!M1665/'Paraclinicos '!N1665&lt;300,2,'Paraclinicos '!M1665/'Paraclinicos '!N1665&lt;400,1,'Paraclinicos '!M1665/'Paraclinicos '!N1665&gt;=400,0)</f>
        <v>3</v>
      </c>
      <c r="P1730" cm="1">
        <f t="array" ref="P1730">_xlfn.IFS('Paraclinicos '!C1665="","",'Paraclinicos '!C1665&lt;20,4,'Paraclinicos '!C1665&lt;50,3,'Paraclinicos '!C1665&lt;100,2,'Paraclinicos '!C1665&lt;150,1,'Paraclinicos '!C1665&gt;150,0)</f>
        <v>2</v>
      </c>
      <c r="Q1730" cm="1">
        <f t="array" ref="Q1730">_xlfn.IFS('Paraclinicos '!O1665="","",'Paraclinicos '!O1665&lt;1.2,0,'Paraclinicos '!O1665&lt;2,1,'Paraclinicos '!O1665&lt;3.5,2,'Paraclinicos '!O1665&lt;5,3,'Paraclinicos '!O1665&gt;5,4)</f>
        <v>0</v>
      </c>
      <c r="R1730" cm="1">
        <f t="array" ref="R1730">_xlfn.IFS('Paraclinicos '!J1665="","",'Paraclinicos '!J1665&lt;1.2,0,'Paraclinicos '!J1665&lt;2,1,'Paraclinicos '!J1665&lt;6,2,'Paraclinicos '!J1665&lt;12,3,'Paraclinicos '!J1665&gt;=12,4)</f>
        <v>0</v>
      </c>
      <c r="S1730" cm="1">
        <f t="array" ref="S1730">_xlfn.IFS('Paraclinicos '!Y1665="","",'Paraclinicos '!Y1665&lt;70,1,'Paraclinicos '!Y1665&gt;=70,0)</f>
        <v>0</v>
      </c>
      <c r="T1730" cm="1">
        <f t="array" ref="T1730">_xlfn.IFS('Paraclinicos '!W1665="","",'Paraclinicos '!W1665&lt;6,4,'Paraclinicos '!W1665&lt;10,3,'Paraclinicos '!W1665&lt;13,2,'Paraclinicos '!W1665&lt;15,1,'Paraclinicos '!W1665=15,0)</f>
        <v>0</v>
      </c>
      <c r="U1730" s="54">
        <f t="shared" si="78"/>
        <v>5</v>
      </c>
      <c r="V1730" cm="1">
        <f t="array" ref="V1730">_xlfn.IFS('Paraclinicos '!S1665="","",OR('Paraclinicos '!S1665&lt;=8,'Paraclinicos '!S1665&gt;=25),3,'Paraclinicos '!S1665&lt;12,1,'Paraclinicos '!S1665&lt;21,0,'Paraclinicos '!S1665&lt;25,2)</f>
        <v>3</v>
      </c>
      <c r="W1730" t="str">
        <f>IFERROR(IF(INDEX('BD Demog para scores enalazar'!Y$2:'BD Demog para scores enalazar'!Y$3000,MATCH(Formulas!A1730,'BD Demog para scores enalazar'!A$2:'BD Demog para scores enalazar'!A$3000,0))=1,"SI","NO"),"")</f>
        <v>NO</v>
      </c>
      <c r="X1730" s="9" t="str">
        <f>IFERROR(IF(INDEX('BD Demog para scores enalazar'!AJ$2:'BD Demog para scores enalazar'!AJ$3000,MATCH(Formulas!A1730,'BD Demog para scores enalazar'!A$2:'BD Demog para scores enalazar'!A$3000,0))=1,"SI","NO"),"")</f>
        <v>NO</v>
      </c>
      <c r="Y1730" cm="1">
        <f t="array" ref="Y1730">IF(AND(W1730="NO",X1730="NO"),_xlfn.IFS('Paraclinicos '!K1665&lt;=91,3,'Paraclinicos '!K1665&lt;94,2,'Paraclinicos '!K1665&lt;96,1,'Paraclinicos '!K1665&gt;=96,0),"")</f>
        <v>3</v>
      </c>
      <c r="Z1730" t="str" cm="1">
        <f t="array" ref="Z1730">IF(OR(W1730="SI",X1730="SI"),_xlfn.IFS(OR(AND('Paraclinicos '!K1666&lt;=83),AND('Paraclinicos '!K1666&gt;=97,AA1730=2)),3,OR(AND('Paraclinicos '!K1666&lt;=86),AND('Paraclinicos '!K1666&gt;=94,AA1730=2)),2,OR(AND('Paraclinicos '!K1666&lt;=88),AND('Paraclinicos '!K1666&gt;=92,AA1730=2)),1,OR(AND('Paraclinicos '!K1666&gt;=88,'Paraclinicos '!K1666&lt;=92),AND('Paraclinicos '!K1666&gt;=93,AA1730=0)),0),"")</f>
        <v/>
      </c>
      <c r="AA1730" cm="1">
        <f t="array" ref="AA1730">_xlfn.IFS('Paraclinicos '!E1665="","",'Paraclinicos '!E1665="Oxigeno",2,'Paraclinicos '!E1665="Aire",0)</f>
        <v>2</v>
      </c>
    </row>
    <row r="1731" spans="1:27" x14ac:dyDescent="0.25">
      <c r="A1731">
        <f>'Paraclinicos '!A1666</f>
        <v>612</v>
      </c>
      <c r="B1731" s="3">
        <f>'Paraclinicos '!R1666</f>
        <v>44211</v>
      </c>
      <c r="C1731" cm="1">
        <f t="array" ref="C1731">_xlfn.IFS('Paraclinicos '!Q1666="","",'Paraclinicos '!Q1666&gt;60,3,'Paraclinicos '!Q1666&lt;=60,1)</f>
        <v>3</v>
      </c>
      <c r="D1731" t="str">
        <f>IFERROR(IF(INDEX('BD Demog para scores enalazar'!BC$2:BC$3000,MATCH(Formulas!A1731,'BD Demog para scores enalazar'!A$2:A$3000,0))=0,"SI","NO"),"")</f>
        <v>SI</v>
      </c>
      <c r="E1731" cm="1">
        <f t="array" ref="E1731">_xlfn.IFS(D1731="","",D1731="SI",4,D1731="NO",1)</f>
        <v>4</v>
      </c>
      <c r="F1731" cm="1">
        <f t="array" ref="F1731">_xlfn.IFS('Paraclinicos '!B1666="","",'Paraclinicos '!B1666&gt;1,1,'Paraclinicos '!B1666&lt;=1,3)</f>
        <v>3</v>
      </c>
      <c r="G1731" cm="1">
        <f t="array" ref="G1731">_xlfn.IFS('Paraclinicos '!D1666="","",AND('Paraclinicos '!D1666&gt;=250,'Paraclinicos '!D1666&lt;=500),2,'Paraclinicos '!D1666&gt;500,3,'Paraclinicos '!D1666&lt;250,1)</f>
        <v>2</v>
      </c>
      <c r="H1731" s="50">
        <f t="shared" si="79"/>
        <v>12</v>
      </c>
      <c r="I1731" cm="1">
        <f t="array" ref="I1731">_xlfn.IFS('Paraclinicos '!Q1666="","",'Paraclinicos '!Q1666&gt;=65,1,'Paraclinicos '!Q1666&lt;65,0)</f>
        <v>1</v>
      </c>
      <c r="J1731" cm="1">
        <f t="array" ref="J1731">_xlfn.IFS('Paraclinicos '!I1666="","",'Paraclinicos '!I1666&gt;7,1,'Paraclinicos '!I1666&lt;=7,0)</f>
        <v>1</v>
      </c>
      <c r="K1731" cm="1">
        <f t="array" ref="K1731">_xlfn.IFS('Paraclinicos '!W1666="","",'Paraclinicos '!W1666&lt;=8,1,'Paraclinicos '!W1666&gt;8,0)</f>
        <v>1</v>
      </c>
      <c r="L1731" cm="1">
        <f t="array" ref="L1731">_xlfn.IFS('Paraclinicos '!S1666="","",'Paraclinicos '!S1666&gt;=30,1,'Paraclinicos '!S1666&lt;30,0)</f>
        <v>0</v>
      </c>
      <c r="M1731" cm="1">
        <f t="array" ref="M1731">_xlfn.IFS(OR('Paraclinicos '!T1666="",'Paraclinicos '!U1666=""),"",OR('Paraclinicos '!T1666&lt;=90,'Paraclinicos '!U1666&lt;=60),1,OR('Paraclinicos '!T1666&gt;90,'Paraclinicos '!U1666&gt;60),0)</f>
        <v>1</v>
      </c>
      <c r="N1731" s="45">
        <f t="shared" si="80"/>
        <v>5</v>
      </c>
      <c r="O1731" cm="1">
        <f t="array" ref="O1731">_xlfn.IFS(OR('Paraclinicos '!M1666="",'Paraclinicos '!N1666="",'Paraclinicos '!N1666=0),"",'Paraclinicos '!M1666/'Paraclinicos '!N1666&lt;100,4,'Paraclinicos '!M1666/'Paraclinicos '!N1666&lt;200,3,'Paraclinicos '!M1666/'Paraclinicos '!N1666&lt;300,2,'Paraclinicos '!M1666/'Paraclinicos '!N1666&lt;400,1,'Paraclinicos '!M1666/'Paraclinicos '!N1666&gt;=400,0)</f>
        <v>2</v>
      </c>
      <c r="P1731" cm="1">
        <f t="array" ref="P1731">_xlfn.IFS('Paraclinicos '!C1666="","",'Paraclinicos '!C1666&lt;20,4,'Paraclinicos '!C1666&lt;50,3,'Paraclinicos '!C1666&lt;100,2,'Paraclinicos '!C1666&lt;150,1,'Paraclinicos '!C1666&gt;150,0)</f>
        <v>2</v>
      </c>
      <c r="Q1731" cm="1">
        <f t="array" ref="Q1731">_xlfn.IFS('Paraclinicos '!O1666="","",'Paraclinicos '!O1666&lt;1.2,0,'Paraclinicos '!O1666&lt;2,1,'Paraclinicos '!O1666&lt;3.5,2,'Paraclinicos '!O1666&lt;5,3,'Paraclinicos '!O1666&gt;5,4)</f>
        <v>0</v>
      </c>
      <c r="R1731" t="str" cm="1">
        <f t="array" ref="R1731">_xlfn.IFS('Paraclinicos '!J1666="","",'Paraclinicos '!J1666&lt;1.2,0,'Paraclinicos '!J1666&lt;2,1,'Paraclinicos '!J1666&lt;6,2,'Paraclinicos '!J1666&lt;12,3,'Paraclinicos '!J1666&gt;=12,4)</f>
        <v/>
      </c>
      <c r="S1731" cm="1">
        <f t="array" ref="S1731">_xlfn.IFS('Paraclinicos '!Y1666="","",'Paraclinicos '!Y1666&lt;70,1,'Paraclinicos '!Y1666&gt;=70,0)</f>
        <v>0</v>
      </c>
      <c r="T1731" cm="1">
        <f t="array" ref="T1731">_xlfn.IFS('Paraclinicos '!W1666="","",'Paraclinicos '!W1666&lt;6,4,'Paraclinicos '!W1666&lt;10,3,'Paraclinicos '!W1666&lt;13,2,'Paraclinicos '!W1666&lt;15,1,'Paraclinicos '!W1666=15,0)</f>
        <v>4</v>
      </c>
      <c r="U1731" s="54">
        <f t="shared" ref="U1731:U1794" si="81">IF(AND(O1731="",P1731="",Q1731="",R1731="",S1731="",T1731=""),"",SUM(O1731:T1731))</f>
        <v>8</v>
      </c>
      <c r="V1731" cm="1">
        <f t="array" ref="V1731">_xlfn.IFS('Paraclinicos '!S1666="","",OR('Paraclinicos '!S1666&lt;=8,'Paraclinicos '!S1666&gt;=25),3,'Paraclinicos '!S1666&lt;12,1,'Paraclinicos '!S1666&lt;21,0,'Paraclinicos '!S1666&lt;25,2)</f>
        <v>0</v>
      </c>
      <c r="W1731" t="str">
        <f>IFERROR(IF(INDEX('BD Demog para scores enalazar'!Y$2:'BD Demog para scores enalazar'!Y$3000,MATCH(Formulas!A1731,'BD Demog para scores enalazar'!A$2:'BD Demog para scores enalazar'!A$3000,0))=1,"SI","NO"),"")</f>
        <v>NO</v>
      </c>
      <c r="X1731" s="9" t="str">
        <f>IFERROR(IF(INDEX('BD Demog para scores enalazar'!AJ$2:'BD Demog para scores enalazar'!AJ$3000,MATCH(Formulas!A1731,'BD Demog para scores enalazar'!A$2:'BD Demog para scores enalazar'!A$3000,0))=1,"SI","NO"),"")</f>
        <v>NO</v>
      </c>
      <c r="Y1731" cm="1">
        <f t="array" ref="Y1731">IF(AND(W1731="NO",X1731="NO"),_xlfn.IFS('Paraclinicos '!K1666&lt;=91,3,'Paraclinicos '!K1666&lt;94,2,'Paraclinicos '!K1666&lt;96,1,'Paraclinicos '!K1666&gt;=96,0),"")</f>
        <v>3</v>
      </c>
      <c r="Z1731" t="str" cm="1">
        <f t="array" ref="Z1731">IF(OR(W1731="SI",X1731="SI"),_xlfn.IFS(OR(AND('Paraclinicos '!K1667&lt;=83),AND('Paraclinicos '!K1667&gt;=97,AA1731=2)),3,OR(AND('Paraclinicos '!K1667&lt;=86),AND('Paraclinicos '!K1667&gt;=94,AA1731=2)),2,OR(AND('Paraclinicos '!K1667&lt;=88),AND('Paraclinicos '!K1667&gt;=92,AA1731=2)),1,OR(AND('Paraclinicos '!K1667&gt;=88,'Paraclinicos '!K1667&lt;=92),AND('Paraclinicos '!K1667&gt;=93,AA1731=0)),0),"")</f>
        <v/>
      </c>
      <c r="AA1731" cm="1">
        <f t="array" ref="AA1731">_xlfn.IFS('Paraclinicos '!E1666="","",'Paraclinicos '!E1666="Oxigeno",2,'Paraclinicos '!E1666="Aire",0)</f>
        <v>2</v>
      </c>
    </row>
    <row r="1732" spans="1:27" x14ac:dyDescent="0.25">
      <c r="A1732">
        <f>'Paraclinicos '!A1667</f>
        <v>612</v>
      </c>
      <c r="B1732" s="3">
        <f>'Paraclinicos '!R1667</f>
        <v>44213</v>
      </c>
      <c r="C1732" cm="1">
        <f t="array" ref="C1732">_xlfn.IFS('Paraclinicos '!Q1667="","",'Paraclinicos '!Q1667&gt;60,3,'Paraclinicos '!Q1667&lt;=60,1)</f>
        <v>3</v>
      </c>
      <c r="D1732" t="str">
        <f>IFERROR(IF(INDEX('BD Demog para scores enalazar'!BC$2:BC$3000,MATCH(Formulas!A1732,'BD Demog para scores enalazar'!A$2:A$3000,0))=0,"SI","NO"),"")</f>
        <v>SI</v>
      </c>
      <c r="E1732" cm="1">
        <f t="array" ref="E1732">_xlfn.IFS(D1732="","",D1732="SI",4,D1732="NO",1)</f>
        <v>4</v>
      </c>
      <c r="F1732" cm="1">
        <f t="array" ref="F1732">_xlfn.IFS('Paraclinicos '!B1667="","",'Paraclinicos '!B1667&gt;1,1,'Paraclinicos '!B1667&lt;=1,3)</f>
        <v>3</v>
      </c>
      <c r="G1732" t="str" cm="1">
        <f t="array" ref="G1732">_xlfn.IFS('Paraclinicos '!D1667="","",AND('Paraclinicos '!D1667&gt;=250,'Paraclinicos '!D1667&lt;=500),2,'Paraclinicos '!D1667&gt;500,3,'Paraclinicos '!D1667&lt;250,1)</f>
        <v/>
      </c>
      <c r="H1732" s="50">
        <f t="shared" ref="H1732:H1795" si="82">IF(AND(C1732="",E1732="",F1732="",G1732=""),"",SUM(C1732,E1732:G1732))</f>
        <v>10</v>
      </c>
      <c r="I1732" cm="1">
        <f t="array" ref="I1732">_xlfn.IFS('Paraclinicos '!Q1667="","",'Paraclinicos '!Q1667&gt;=65,1,'Paraclinicos '!Q1667&lt;65,0)</f>
        <v>1</v>
      </c>
      <c r="J1732" cm="1">
        <f t="array" ref="J1732">_xlfn.IFS('Paraclinicos '!I1667="","",'Paraclinicos '!I1667&gt;7,1,'Paraclinicos '!I1667&lt;=7,0)</f>
        <v>1</v>
      </c>
      <c r="K1732" cm="1">
        <f t="array" ref="K1732">_xlfn.IFS('Paraclinicos '!W1667="","",'Paraclinicos '!W1667&lt;=8,1,'Paraclinicos '!W1667&gt;8,0)</f>
        <v>0</v>
      </c>
      <c r="L1732" cm="1">
        <f t="array" ref="L1732">_xlfn.IFS('Paraclinicos '!S1667="","",'Paraclinicos '!S1667&gt;=30,1,'Paraclinicos '!S1667&lt;30,0)</f>
        <v>0</v>
      </c>
      <c r="M1732" cm="1">
        <f t="array" ref="M1732">_xlfn.IFS(OR('Paraclinicos '!T1667="",'Paraclinicos '!U1667=""),"",OR('Paraclinicos '!T1667&lt;=90,'Paraclinicos '!U1667&lt;=60),1,OR('Paraclinicos '!T1667&gt;90,'Paraclinicos '!U1667&gt;60),0)</f>
        <v>0</v>
      </c>
      <c r="N1732" s="45">
        <f t="shared" ref="N1732:N1795" si="83">IF(AND(J1731="",J1732="",K1732="",L1732="",M1732=""),"",SUM(J1731:M1732))</f>
        <v>4</v>
      </c>
      <c r="O1732" cm="1">
        <f t="array" ref="O1732">_xlfn.IFS(OR('Paraclinicos '!M1667="",'Paraclinicos '!N1667="",'Paraclinicos '!N1667=0),"",'Paraclinicos '!M1667/'Paraclinicos '!N1667&lt;100,4,'Paraclinicos '!M1667/'Paraclinicos '!N1667&lt;200,3,'Paraclinicos '!M1667/'Paraclinicos '!N1667&lt;300,2,'Paraclinicos '!M1667/'Paraclinicos '!N1667&lt;400,1,'Paraclinicos '!M1667/'Paraclinicos '!N1667&gt;=400,0)</f>
        <v>3</v>
      </c>
      <c r="P1732" cm="1">
        <f t="array" ref="P1732">_xlfn.IFS('Paraclinicos '!C1667="","",'Paraclinicos '!C1667&lt;20,4,'Paraclinicos '!C1667&lt;50,3,'Paraclinicos '!C1667&lt;100,2,'Paraclinicos '!C1667&lt;150,1,'Paraclinicos '!C1667&gt;150,0)</f>
        <v>0</v>
      </c>
      <c r="Q1732" cm="1">
        <f t="array" ref="Q1732">_xlfn.IFS('Paraclinicos '!O1667="","",'Paraclinicos '!O1667&lt;1.2,0,'Paraclinicos '!O1667&lt;2,1,'Paraclinicos '!O1667&lt;3.5,2,'Paraclinicos '!O1667&lt;5,3,'Paraclinicos '!O1667&gt;5,4)</f>
        <v>0</v>
      </c>
      <c r="R1732" t="str" cm="1">
        <f t="array" ref="R1732">_xlfn.IFS('Paraclinicos '!J1667="","",'Paraclinicos '!J1667&lt;1.2,0,'Paraclinicos '!J1667&lt;2,1,'Paraclinicos '!J1667&lt;6,2,'Paraclinicos '!J1667&lt;12,3,'Paraclinicos '!J1667&gt;=12,4)</f>
        <v/>
      </c>
      <c r="S1732" cm="1">
        <f t="array" ref="S1732">_xlfn.IFS('Paraclinicos '!Y1667="","",'Paraclinicos '!Y1667&lt;70,1,'Paraclinicos '!Y1667&gt;=70,0)</f>
        <v>0</v>
      </c>
      <c r="T1732" cm="1">
        <f t="array" ref="T1732">_xlfn.IFS('Paraclinicos '!W1667="","",'Paraclinicos '!W1667&lt;6,4,'Paraclinicos '!W1667&lt;10,3,'Paraclinicos '!W1667&lt;13,2,'Paraclinicos '!W1667&lt;15,1,'Paraclinicos '!W1667=15,0)</f>
        <v>0</v>
      </c>
      <c r="U1732" s="54">
        <f t="shared" si="81"/>
        <v>3</v>
      </c>
      <c r="V1732" cm="1">
        <f t="array" ref="V1732">_xlfn.IFS('Paraclinicos '!S1667="","",OR('Paraclinicos '!S1667&lt;=8,'Paraclinicos '!S1667&gt;=25),3,'Paraclinicos '!S1667&lt;12,1,'Paraclinicos '!S1667&lt;21,0,'Paraclinicos '!S1667&lt;25,2)</f>
        <v>0</v>
      </c>
      <c r="W1732" t="str">
        <f>IFERROR(IF(INDEX('BD Demog para scores enalazar'!Y$2:'BD Demog para scores enalazar'!Y$3000,MATCH(Formulas!A1732,'BD Demog para scores enalazar'!A$2:'BD Demog para scores enalazar'!A$3000,0))=1,"SI","NO"),"")</f>
        <v>NO</v>
      </c>
      <c r="X1732" s="9" t="str">
        <f>IFERROR(IF(INDEX('BD Demog para scores enalazar'!AJ$2:'BD Demog para scores enalazar'!AJ$3000,MATCH(Formulas!A1732,'BD Demog para scores enalazar'!A$2:'BD Demog para scores enalazar'!A$3000,0))=1,"SI","NO"),"")</f>
        <v>NO</v>
      </c>
      <c r="Y1732" cm="1">
        <f t="array" ref="Y1732">IF(AND(W1732="NO",X1732="NO"),_xlfn.IFS('Paraclinicos '!K1667&lt;=91,3,'Paraclinicos '!K1667&lt;94,2,'Paraclinicos '!K1667&lt;96,1,'Paraclinicos '!K1667&gt;=96,0),"")</f>
        <v>3</v>
      </c>
      <c r="Z1732" t="str" cm="1">
        <f t="array" ref="Z1732">IF(OR(W1732="SI",X1732="SI"),_xlfn.IFS(OR(AND('Paraclinicos '!K1668&lt;=83),AND('Paraclinicos '!K1668&gt;=97,AA1732=2)),3,OR(AND('Paraclinicos '!K1668&lt;=86),AND('Paraclinicos '!K1668&gt;=94,AA1732=2)),2,OR(AND('Paraclinicos '!K1668&lt;=88),AND('Paraclinicos '!K1668&gt;=92,AA1732=2)),1,OR(AND('Paraclinicos '!K1668&gt;=88,'Paraclinicos '!K1668&lt;=92),AND('Paraclinicos '!K1668&gt;=93,AA1732=0)),0),"")</f>
        <v/>
      </c>
      <c r="AA1732" cm="1">
        <f t="array" ref="AA1732">_xlfn.IFS('Paraclinicos '!E1667="","",'Paraclinicos '!E1667="Oxigeno",2,'Paraclinicos '!E1667="Aire",0)</f>
        <v>2</v>
      </c>
    </row>
    <row r="1733" spans="1:27" x14ac:dyDescent="0.25">
      <c r="A1733">
        <f>'Paraclinicos '!A1668</f>
        <v>612</v>
      </c>
      <c r="B1733" s="3">
        <f>'Paraclinicos '!R1668</f>
        <v>44215</v>
      </c>
      <c r="C1733" cm="1">
        <f t="array" ref="C1733">_xlfn.IFS('Paraclinicos '!Q1668="","",'Paraclinicos '!Q1668&gt;60,3,'Paraclinicos '!Q1668&lt;=60,1)</f>
        <v>3</v>
      </c>
      <c r="D1733" t="str">
        <f>IFERROR(IF(INDEX('BD Demog para scores enalazar'!BC$2:BC$3000,MATCH(Formulas!A1733,'BD Demog para scores enalazar'!A$2:A$3000,0))=0,"SI","NO"),"")</f>
        <v>SI</v>
      </c>
      <c r="E1733" cm="1">
        <f t="array" ref="E1733">_xlfn.IFS(D1733="","",D1733="SI",4,D1733="NO",1)</f>
        <v>4</v>
      </c>
      <c r="F1733" cm="1">
        <f t="array" ref="F1733">_xlfn.IFS('Paraclinicos '!B1668="","",'Paraclinicos '!B1668&gt;1,1,'Paraclinicos '!B1668&lt;=1,3)</f>
        <v>3</v>
      </c>
      <c r="G1733" cm="1">
        <f t="array" ref="G1733">_xlfn.IFS('Paraclinicos '!D1668="","",AND('Paraclinicos '!D1668&gt;=250,'Paraclinicos '!D1668&lt;=500),2,'Paraclinicos '!D1668&gt;500,3,'Paraclinicos '!D1668&lt;250,1)</f>
        <v>2</v>
      </c>
      <c r="H1733" s="50">
        <f t="shared" si="82"/>
        <v>12</v>
      </c>
      <c r="I1733" cm="1">
        <f t="array" ref="I1733">_xlfn.IFS('Paraclinicos '!Q1668="","",'Paraclinicos '!Q1668&gt;=65,1,'Paraclinicos '!Q1668&lt;65,0)</f>
        <v>1</v>
      </c>
      <c r="J1733" cm="1">
        <f t="array" ref="J1733">_xlfn.IFS('Paraclinicos '!I1668="","",'Paraclinicos '!I1668&gt;7,1,'Paraclinicos '!I1668&lt;=7,0)</f>
        <v>1</v>
      </c>
      <c r="K1733" cm="1">
        <f t="array" ref="K1733">_xlfn.IFS('Paraclinicos '!W1668="","",'Paraclinicos '!W1668&lt;=8,1,'Paraclinicos '!W1668&gt;8,0)</f>
        <v>1</v>
      </c>
      <c r="L1733" cm="1">
        <f t="array" ref="L1733">_xlfn.IFS('Paraclinicos '!S1668="","",'Paraclinicos '!S1668&gt;=30,1,'Paraclinicos '!S1668&lt;30,0)</f>
        <v>0</v>
      </c>
      <c r="M1733" cm="1">
        <f t="array" ref="M1733">_xlfn.IFS(OR('Paraclinicos '!T1668="",'Paraclinicos '!U1668=""),"",OR('Paraclinicos '!T1668&lt;=90,'Paraclinicos '!U1668&lt;=60),1,OR('Paraclinicos '!T1668&gt;90,'Paraclinicos '!U1668&gt;60),0)</f>
        <v>0</v>
      </c>
      <c r="N1733" s="45">
        <f t="shared" si="83"/>
        <v>3</v>
      </c>
      <c r="O1733" cm="1">
        <f t="array" ref="O1733">_xlfn.IFS(OR('Paraclinicos '!M1668="",'Paraclinicos '!N1668="",'Paraclinicos '!N1668=0),"",'Paraclinicos '!M1668/'Paraclinicos '!N1668&lt;100,4,'Paraclinicos '!M1668/'Paraclinicos '!N1668&lt;200,3,'Paraclinicos '!M1668/'Paraclinicos '!N1668&lt;300,2,'Paraclinicos '!M1668/'Paraclinicos '!N1668&lt;400,1,'Paraclinicos '!M1668/'Paraclinicos '!N1668&gt;=400,0)</f>
        <v>3</v>
      </c>
      <c r="P1733" cm="1">
        <f t="array" ref="P1733">_xlfn.IFS('Paraclinicos '!C1668="","",'Paraclinicos '!C1668&lt;20,4,'Paraclinicos '!C1668&lt;50,3,'Paraclinicos '!C1668&lt;100,2,'Paraclinicos '!C1668&lt;150,1,'Paraclinicos '!C1668&gt;150,0)</f>
        <v>2</v>
      </c>
      <c r="Q1733" cm="1">
        <f t="array" ref="Q1733">_xlfn.IFS('Paraclinicos '!O1668="","",'Paraclinicos '!O1668&lt;1.2,0,'Paraclinicos '!O1668&lt;2,1,'Paraclinicos '!O1668&lt;3.5,2,'Paraclinicos '!O1668&lt;5,3,'Paraclinicos '!O1668&gt;5,4)</f>
        <v>1</v>
      </c>
      <c r="R1733" t="str" cm="1">
        <f t="array" ref="R1733">_xlfn.IFS('Paraclinicos '!J1668="","",'Paraclinicos '!J1668&lt;1.2,0,'Paraclinicos '!J1668&lt;2,1,'Paraclinicos '!J1668&lt;6,2,'Paraclinicos '!J1668&lt;12,3,'Paraclinicos '!J1668&gt;=12,4)</f>
        <v/>
      </c>
      <c r="S1733" cm="1">
        <f t="array" ref="S1733">_xlfn.IFS('Paraclinicos '!Y1668="","",'Paraclinicos '!Y1668&lt;70,1,'Paraclinicos '!Y1668&gt;=70,0)</f>
        <v>0</v>
      </c>
      <c r="T1733" cm="1">
        <f t="array" ref="T1733">_xlfn.IFS('Paraclinicos '!W1668="","",'Paraclinicos '!W1668&lt;6,4,'Paraclinicos '!W1668&lt;10,3,'Paraclinicos '!W1668&lt;13,2,'Paraclinicos '!W1668&lt;15,1,'Paraclinicos '!W1668=15,0)</f>
        <v>3</v>
      </c>
      <c r="U1733" s="54">
        <f t="shared" si="81"/>
        <v>9</v>
      </c>
      <c r="V1733" cm="1">
        <f t="array" ref="V1733">_xlfn.IFS('Paraclinicos '!S1668="","",OR('Paraclinicos '!S1668&lt;=8,'Paraclinicos '!S1668&gt;=25),3,'Paraclinicos '!S1668&lt;12,1,'Paraclinicos '!S1668&lt;21,0,'Paraclinicos '!S1668&lt;25,2)</f>
        <v>0</v>
      </c>
      <c r="W1733" t="str">
        <f>IFERROR(IF(INDEX('BD Demog para scores enalazar'!Y$2:'BD Demog para scores enalazar'!Y$3000,MATCH(Formulas!A1733,'BD Demog para scores enalazar'!A$2:'BD Demog para scores enalazar'!A$3000,0))=1,"SI","NO"),"")</f>
        <v>NO</v>
      </c>
      <c r="X1733" s="9" t="str">
        <f>IFERROR(IF(INDEX('BD Demog para scores enalazar'!AJ$2:'BD Demog para scores enalazar'!AJ$3000,MATCH(Formulas!A1733,'BD Demog para scores enalazar'!A$2:'BD Demog para scores enalazar'!A$3000,0))=1,"SI","NO"),"")</f>
        <v>NO</v>
      </c>
      <c r="Y1733" cm="1">
        <f t="array" ref="Y1733">IF(AND(W1733="NO",X1733="NO"),_xlfn.IFS('Paraclinicos '!K1668&lt;=91,3,'Paraclinicos '!K1668&lt;94,2,'Paraclinicos '!K1668&lt;96,1,'Paraclinicos '!K1668&gt;=96,0),"")</f>
        <v>3</v>
      </c>
      <c r="Z1733" t="str" cm="1">
        <f t="array" ref="Z1733">IF(OR(W1733="SI",X1733="SI"),_xlfn.IFS(OR(AND('Paraclinicos '!K1669&lt;=83),AND('Paraclinicos '!K1669&gt;=97,AA1733=2)),3,OR(AND('Paraclinicos '!K1669&lt;=86),AND('Paraclinicos '!K1669&gt;=94,AA1733=2)),2,OR(AND('Paraclinicos '!K1669&lt;=88),AND('Paraclinicos '!K1669&gt;=92,AA1733=2)),1,OR(AND('Paraclinicos '!K1669&gt;=88,'Paraclinicos '!K1669&lt;=92),AND('Paraclinicos '!K1669&gt;=93,AA1733=0)),0),"")</f>
        <v/>
      </c>
      <c r="AA1733" cm="1">
        <f t="array" ref="AA1733">_xlfn.IFS('Paraclinicos '!E1668="","",'Paraclinicos '!E1668="Oxigeno",2,'Paraclinicos '!E1668="Aire",0)</f>
        <v>2</v>
      </c>
    </row>
    <row r="1734" spans="1:27" x14ac:dyDescent="0.25">
      <c r="A1734">
        <f>'Paraclinicos '!A1669</f>
        <v>612</v>
      </c>
      <c r="B1734" s="3">
        <f>'Paraclinicos '!R1669</f>
        <v>44217</v>
      </c>
      <c r="C1734" cm="1">
        <f t="array" ref="C1734">_xlfn.IFS('Paraclinicos '!Q1669="","",'Paraclinicos '!Q1669&gt;60,3,'Paraclinicos '!Q1669&lt;=60,1)</f>
        <v>3</v>
      </c>
      <c r="D1734" t="str">
        <f>IFERROR(IF(INDEX('BD Demog para scores enalazar'!BC$2:BC$3000,MATCH(Formulas!A1734,'BD Demog para scores enalazar'!A$2:A$3000,0))=0,"SI","NO"),"")</f>
        <v>SI</v>
      </c>
      <c r="E1734" cm="1">
        <f t="array" ref="E1734">_xlfn.IFS(D1734="","",D1734="SI",4,D1734="NO",1)</f>
        <v>4</v>
      </c>
      <c r="F1734" cm="1">
        <f t="array" ref="F1734">_xlfn.IFS('Paraclinicos '!B1669="","",'Paraclinicos '!B1669&gt;1,1,'Paraclinicos '!B1669&lt;=1,3)</f>
        <v>1</v>
      </c>
      <c r="G1734" t="str" cm="1">
        <f t="array" ref="G1734">_xlfn.IFS('Paraclinicos '!D1669="","",AND('Paraclinicos '!D1669&gt;=250,'Paraclinicos '!D1669&lt;=500),2,'Paraclinicos '!D1669&gt;500,3,'Paraclinicos '!D1669&lt;250,1)</f>
        <v/>
      </c>
      <c r="H1734" s="50">
        <f t="shared" si="82"/>
        <v>8</v>
      </c>
      <c r="I1734" cm="1">
        <f t="array" ref="I1734">_xlfn.IFS('Paraclinicos '!Q1669="","",'Paraclinicos '!Q1669&gt;=65,1,'Paraclinicos '!Q1669&lt;65,0)</f>
        <v>1</v>
      </c>
      <c r="J1734" cm="1">
        <f t="array" ref="J1734">_xlfn.IFS('Paraclinicos '!I1669="","",'Paraclinicos '!I1669&gt;7,1,'Paraclinicos '!I1669&lt;=7,0)</f>
        <v>1</v>
      </c>
      <c r="K1734" cm="1">
        <f t="array" ref="K1734">_xlfn.IFS('Paraclinicos '!W1669="","",'Paraclinicos '!W1669&lt;=8,1,'Paraclinicos '!W1669&gt;8,0)</f>
        <v>1</v>
      </c>
      <c r="L1734" cm="1">
        <f t="array" ref="L1734">_xlfn.IFS('Paraclinicos '!S1669="","",'Paraclinicos '!S1669&gt;=30,1,'Paraclinicos '!S1669&lt;30,0)</f>
        <v>0</v>
      </c>
      <c r="M1734" cm="1">
        <f t="array" ref="M1734">_xlfn.IFS(OR('Paraclinicos '!T1669="",'Paraclinicos '!U1669=""),"",OR('Paraclinicos '!T1669&lt;=90,'Paraclinicos '!U1669&lt;=60),1,OR('Paraclinicos '!T1669&gt;90,'Paraclinicos '!U1669&gt;60),0)</f>
        <v>1</v>
      </c>
      <c r="N1734" s="45">
        <f t="shared" si="83"/>
        <v>5</v>
      </c>
      <c r="O1734" cm="1">
        <f t="array" ref="O1734">_xlfn.IFS(OR('Paraclinicos '!M1669="",'Paraclinicos '!N1669="",'Paraclinicos '!N1669=0),"",'Paraclinicos '!M1669/'Paraclinicos '!N1669&lt;100,4,'Paraclinicos '!M1669/'Paraclinicos '!N1669&lt;200,3,'Paraclinicos '!M1669/'Paraclinicos '!N1669&lt;300,2,'Paraclinicos '!M1669/'Paraclinicos '!N1669&lt;400,1,'Paraclinicos '!M1669/'Paraclinicos '!N1669&gt;=400,0)</f>
        <v>3</v>
      </c>
      <c r="P1734" cm="1">
        <f t="array" ref="P1734">_xlfn.IFS('Paraclinicos '!C1669="","",'Paraclinicos '!C1669&lt;20,4,'Paraclinicos '!C1669&lt;50,3,'Paraclinicos '!C1669&lt;100,2,'Paraclinicos '!C1669&lt;150,1,'Paraclinicos '!C1669&gt;150,0)</f>
        <v>0</v>
      </c>
      <c r="Q1734" cm="1">
        <f t="array" ref="Q1734">_xlfn.IFS('Paraclinicos '!O1669="","",'Paraclinicos '!O1669&lt;1.2,0,'Paraclinicos '!O1669&lt;2,1,'Paraclinicos '!O1669&lt;3.5,2,'Paraclinicos '!O1669&lt;5,3,'Paraclinicos '!O1669&gt;5,4)</f>
        <v>3</v>
      </c>
      <c r="R1734" t="str" cm="1">
        <f t="array" ref="R1734">_xlfn.IFS('Paraclinicos '!J1669="","",'Paraclinicos '!J1669&lt;1.2,0,'Paraclinicos '!J1669&lt;2,1,'Paraclinicos '!J1669&lt;6,2,'Paraclinicos '!J1669&lt;12,3,'Paraclinicos '!J1669&gt;=12,4)</f>
        <v/>
      </c>
      <c r="S1734" cm="1">
        <f t="array" ref="S1734">_xlfn.IFS('Paraclinicos '!Y1669="","",'Paraclinicos '!Y1669&lt;70,1,'Paraclinicos '!Y1669&gt;=70,0)</f>
        <v>0</v>
      </c>
      <c r="T1734" cm="1">
        <f t="array" ref="T1734">_xlfn.IFS('Paraclinicos '!W1669="","",'Paraclinicos '!W1669&lt;6,4,'Paraclinicos '!W1669&lt;10,3,'Paraclinicos '!W1669&lt;13,2,'Paraclinicos '!W1669&lt;15,1,'Paraclinicos '!W1669=15,0)</f>
        <v>3</v>
      </c>
      <c r="U1734" s="54">
        <f t="shared" si="81"/>
        <v>9</v>
      </c>
      <c r="V1734" cm="1">
        <f t="array" ref="V1734">_xlfn.IFS('Paraclinicos '!S1669="","",OR('Paraclinicos '!S1669&lt;=8,'Paraclinicos '!S1669&gt;=25),3,'Paraclinicos '!S1669&lt;12,1,'Paraclinicos '!S1669&lt;21,0,'Paraclinicos '!S1669&lt;25,2)</f>
        <v>0</v>
      </c>
      <c r="W1734" t="str">
        <f>IFERROR(IF(INDEX('BD Demog para scores enalazar'!Y$2:'BD Demog para scores enalazar'!Y$3000,MATCH(Formulas!A1734,'BD Demog para scores enalazar'!A$2:'BD Demog para scores enalazar'!A$3000,0))=1,"SI","NO"),"")</f>
        <v>NO</v>
      </c>
      <c r="X1734" s="9" t="str">
        <f>IFERROR(IF(INDEX('BD Demog para scores enalazar'!AJ$2:'BD Demog para scores enalazar'!AJ$3000,MATCH(Formulas!A1734,'BD Demog para scores enalazar'!A$2:'BD Demog para scores enalazar'!A$3000,0))=1,"SI","NO"),"")</f>
        <v>NO</v>
      </c>
      <c r="Y1734" cm="1">
        <f t="array" ref="Y1734">IF(AND(W1734="NO",X1734="NO"),_xlfn.IFS('Paraclinicos '!K1669&lt;=91,3,'Paraclinicos '!K1669&lt;94,2,'Paraclinicos '!K1669&lt;96,1,'Paraclinicos '!K1669&gt;=96,0),"")</f>
        <v>3</v>
      </c>
      <c r="Z1734" t="str" cm="1">
        <f t="array" ref="Z1734">IF(OR(W1734="SI",X1734="SI"),_xlfn.IFS(OR(AND('Paraclinicos '!K1670&lt;=83),AND('Paraclinicos '!K1670&gt;=97,AA1734=2)),3,OR(AND('Paraclinicos '!K1670&lt;=86),AND('Paraclinicos '!K1670&gt;=94,AA1734=2)),2,OR(AND('Paraclinicos '!K1670&lt;=88),AND('Paraclinicos '!K1670&gt;=92,AA1734=2)),1,OR(AND('Paraclinicos '!K1670&gt;=88,'Paraclinicos '!K1670&lt;=92),AND('Paraclinicos '!K1670&gt;=93,AA1734=0)),0),"")</f>
        <v/>
      </c>
      <c r="AA1734" cm="1">
        <f t="array" ref="AA1734">_xlfn.IFS('Paraclinicos '!E1669="","",'Paraclinicos '!E1669="Oxigeno",2,'Paraclinicos '!E1669="Aire",0)</f>
        <v>2</v>
      </c>
    </row>
    <row r="1735" spans="1:27" x14ac:dyDescent="0.25">
      <c r="A1735">
        <f>'Paraclinicos '!A1670</f>
        <v>620</v>
      </c>
      <c r="B1735" s="3">
        <f>'Paraclinicos '!R1670</f>
        <v>44236</v>
      </c>
      <c r="C1735" cm="1">
        <f t="array" ref="C1735">_xlfn.IFS('Paraclinicos '!Q1670="","",'Paraclinicos '!Q1670&gt;60,3,'Paraclinicos '!Q1670&lt;=60,1)</f>
        <v>3</v>
      </c>
      <c r="D1735" t="str">
        <f>IFERROR(IF(INDEX('BD Demog para scores enalazar'!BC$2:BC$3000,MATCH(Formulas!A1735,'BD Demog para scores enalazar'!A$2:A$3000,0))=0,"SI","NO"),"")</f>
        <v>SI</v>
      </c>
      <c r="E1735" cm="1">
        <f t="array" ref="E1735">_xlfn.IFS(D1735="","",D1735="SI",4,D1735="NO",1)</f>
        <v>4</v>
      </c>
      <c r="F1735" cm="1">
        <f t="array" ref="F1735">_xlfn.IFS('Paraclinicos '!B1670="","",'Paraclinicos '!B1670&gt;1,1,'Paraclinicos '!B1670&lt;=1,3)</f>
        <v>1</v>
      </c>
      <c r="G1735" cm="1">
        <f t="array" ref="G1735">_xlfn.IFS('Paraclinicos '!D1670="","",AND('Paraclinicos '!D1670&gt;=250,'Paraclinicos '!D1670&lt;=500),2,'Paraclinicos '!D1670&gt;500,3,'Paraclinicos '!D1670&lt;250,1)</f>
        <v>2</v>
      </c>
      <c r="H1735" s="50">
        <f t="shared" si="82"/>
        <v>10</v>
      </c>
      <c r="I1735" cm="1">
        <f t="array" ref="I1735">_xlfn.IFS('Paraclinicos '!Q1670="","",'Paraclinicos '!Q1670&gt;=65,1,'Paraclinicos '!Q1670&lt;65,0)</f>
        <v>1</v>
      </c>
      <c r="J1735" cm="1">
        <f t="array" ref="J1735">_xlfn.IFS('Paraclinicos '!I1670="","",'Paraclinicos '!I1670&gt;7,1,'Paraclinicos '!I1670&lt;=7,0)</f>
        <v>1</v>
      </c>
      <c r="K1735" cm="1">
        <f t="array" ref="K1735">_xlfn.IFS('Paraclinicos '!W1670="","",'Paraclinicos '!W1670&lt;=8,1,'Paraclinicos '!W1670&gt;8,0)</f>
        <v>0</v>
      </c>
      <c r="L1735" cm="1">
        <f t="array" ref="L1735">_xlfn.IFS('Paraclinicos '!S1670="","",'Paraclinicos '!S1670&gt;=30,1,'Paraclinicos '!S1670&lt;30,0)</f>
        <v>0</v>
      </c>
      <c r="M1735" cm="1">
        <f t="array" ref="M1735">_xlfn.IFS(OR('Paraclinicos '!T1670="",'Paraclinicos '!U1670=""),"",OR('Paraclinicos '!T1670&lt;=90,'Paraclinicos '!U1670&lt;=60),1,OR('Paraclinicos '!T1670&gt;90,'Paraclinicos '!U1670&gt;60),0)</f>
        <v>0</v>
      </c>
      <c r="N1735" s="45">
        <f t="shared" si="83"/>
        <v>4</v>
      </c>
      <c r="O1735" cm="1">
        <f t="array" ref="O1735">_xlfn.IFS(OR('Paraclinicos '!M1670="",'Paraclinicos '!N1670="",'Paraclinicos '!N1670=0),"",'Paraclinicos '!M1670/'Paraclinicos '!N1670&lt;100,4,'Paraclinicos '!M1670/'Paraclinicos '!N1670&lt;200,3,'Paraclinicos '!M1670/'Paraclinicos '!N1670&lt;300,2,'Paraclinicos '!M1670/'Paraclinicos '!N1670&lt;400,1,'Paraclinicos '!M1670/'Paraclinicos '!N1670&gt;=400,0)</f>
        <v>2</v>
      </c>
      <c r="P1735" cm="1">
        <f t="array" ref="P1735">_xlfn.IFS('Paraclinicos '!C1670="","",'Paraclinicos '!C1670&lt;20,4,'Paraclinicos '!C1670&lt;50,3,'Paraclinicos '!C1670&lt;100,2,'Paraclinicos '!C1670&lt;150,1,'Paraclinicos '!C1670&gt;150,0)</f>
        <v>0</v>
      </c>
      <c r="Q1735" cm="1">
        <f t="array" ref="Q1735">_xlfn.IFS('Paraclinicos '!O1670="","",'Paraclinicos '!O1670&lt;1.2,0,'Paraclinicos '!O1670&lt;2,1,'Paraclinicos '!O1670&lt;3.5,2,'Paraclinicos '!O1670&lt;5,3,'Paraclinicos '!O1670&gt;5,4)</f>
        <v>0</v>
      </c>
      <c r="R1735" cm="1">
        <f t="array" ref="R1735">_xlfn.IFS('Paraclinicos '!J1670="","",'Paraclinicos '!J1670&lt;1.2,0,'Paraclinicos '!J1670&lt;2,1,'Paraclinicos '!J1670&lt;6,2,'Paraclinicos '!J1670&lt;12,3,'Paraclinicos '!J1670&gt;=12,4)</f>
        <v>0</v>
      </c>
      <c r="S1735" cm="1">
        <f t="array" ref="S1735">_xlfn.IFS('Paraclinicos '!Y1670="","",'Paraclinicos '!Y1670&lt;70,1,'Paraclinicos '!Y1670&gt;=70,0)</f>
        <v>0</v>
      </c>
      <c r="T1735" cm="1">
        <f t="array" ref="T1735">_xlfn.IFS('Paraclinicos '!W1670="","",'Paraclinicos '!W1670&lt;6,4,'Paraclinicos '!W1670&lt;10,3,'Paraclinicos '!W1670&lt;13,2,'Paraclinicos '!W1670&lt;15,1,'Paraclinicos '!W1670=15,0)</f>
        <v>0</v>
      </c>
      <c r="U1735" s="54">
        <f t="shared" si="81"/>
        <v>2</v>
      </c>
      <c r="V1735" cm="1">
        <f t="array" ref="V1735">_xlfn.IFS('Paraclinicos '!S1670="","",OR('Paraclinicos '!S1670&lt;=8,'Paraclinicos '!S1670&gt;=25),3,'Paraclinicos '!S1670&lt;12,1,'Paraclinicos '!S1670&lt;21,0,'Paraclinicos '!S1670&lt;25,2)</f>
        <v>2</v>
      </c>
      <c r="W1735" t="str">
        <f>IFERROR(IF(INDEX('BD Demog para scores enalazar'!Y$2:'BD Demog para scores enalazar'!Y$3000,MATCH(Formulas!A1735,'BD Demog para scores enalazar'!A$2:'BD Demog para scores enalazar'!A$3000,0))=1,"SI","NO"),"")</f>
        <v>SI</v>
      </c>
      <c r="X1735" s="9" t="str">
        <f>IFERROR(IF(INDEX('BD Demog para scores enalazar'!AJ$2:'BD Demog para scores enalazar'!AJ$3000,MATCH(Formulas!A1735,'BD Demog para scores enalazar'!A$2:'BD Demog para scores enalazar'!A$3000,0))=1,"SI","NO"),"")</f>
        <v>SI</v>
      </c>
      <c r="Y1735" t="str" cm="1">
        <f t="array" ref="Y1735">IF(AND(W1735="NO",X1735="NO"),_xlfn.IFS('Paraclinicos '!K1670&lt;=91,3,'Paraclinicos '!K1670&lt;94,2,'Paraclinicos '!K1670&lt;96,1,'Paraclinicos '!K1670&gt;=96,0),"")</f>
        <v/>
      </c>
      <c r="Z1735" cm="1">
        <f t="array" ref="Z1735">IF(OR(W1735="SI",X1735="SI"),_xlfn.IFS(OR(AND('Paraclinicos '!K1671&lt;=83),AND('Paraclinicos '!K1671&gt;=97,AA1735=2)),3,OR(AND('Paraclinicos '!K1671&lt;=86),AND('Paraclinicos '!K1671&gt;=94,AA1735=2)),2,OR(AND('Paraclinicos '!K1671&lt;=88),AND('Paraclinicos '!K1671&gt;=92,AA1735=2)),1,OR(AND('Paraclinicos '!K1671&gt;=88,'Paraclinicos '!K1671&lt;=92),AND('Paraclinicos '!K1671&gt;=93,AA1735=0)),0),"")</f>
        <v>3</v>
      </c>
      <c r="AA1735" cm="1">
        <f t="array" ref="AA1735">_xlfn.IFS('Paraclinicos '!E1670="","",'Paraclinicos '!E1670="Oxigeno",2,'Paraclinicos '!E1670="Aire",0)</f>
        <v>2</v>
      </c>
    </row>
    <row r="1736" spans="1:27" x14ac:dyDescent="0.25">
      <c r="A1736">
        <f>'Paraclinicos '!A1671</f>
        <v>620</v>
      </c>
      <c r="B1736" s="3">
        <f>'Paraclinicos '!R1671</f>
        <v>44231</v>
      </c>
      <c r="C1736" cm="1">
        <f t="array" ref="C1736">_xlfn.IFS('Paraclinicos '!Q1671="","",'Paraclinicos '!Q1671&gt;60,3,'Paraclinicos '!Q1671&lt;=60,1)</f>
        <v>3</v>
      </c>
      <c r="D1736" t="str">
        <f>IFERROR(IF(INDEX('BD Demog para scores enalazar'!BC$2:BC$3000,MATCH(Formulas!A1736,'BD Demog para scores enalazar'!A$2:A$3000,0))=0,"SI","NO"),"")</f>
        <v>SI</v>
      </c>
      <c r="E1736" cm="1">
        <f t="array" ref="E1736">_xlfn.IFS(D1736="","",D1736="SI",4,D1736="NO",1)</f>
        <v>4</v>
      </c>
      <c r="F1736" cm="1">
        <f t="array" ref="F1736">_xlfn.IFS('Paraclinicos '!B1671="","",'Paraclinicos '!B1671&gt;1,1,'Paraclinicos '!B1671&lt;=1,3)</f>
        <v>1</v>
      </c>
      <c r="G1736" cm="1">
        <f t="array" ref="G1736">_xlfn.IFS('Paraclinicos '!D1671="","",AND('Paraclinicos '!D1671&gt;=250,'Paraclinicos '!D1671&lt;=500),2,'Paraclinicos '!D1671&gt;500,3,'Paraclinicos '!D1671&lt;250,1)</f>
        <v>2</v>
      </c>
      <c r="H1736" s="50">
        <f t="shared" si="82"/>
        <v>10</v>
      </c>
      <c r="I1736" cm="1">
        <f t="array" ref="I1736">_xlfn.IFS('Paraclinicos '!Q1671="","",'Paraclinicos '!Q1671&gt;=65,1,'Paraclinicos '!Q1671&lt;65,0)</f>
        <v>1</v>
      </c>
      <c r="J1736" cm="1">
        <f t="array" ref="J1736">_xlfn.IFS('Paraclinicos '!I1671="","",'Paraclinicos '!I1671&gt;7,1,'Paraclinicos '!I1671&lt;=7,0)</f>
        <v>1</v>
      </c>
      <c r="K1736" cm="1">
        <f t="array" ref="K1736">_xlfn.IFS('Paraclinicos '!W1671="","",'Paraclinicos '!W1671&lt;=8,1,'Paraclinicos '!W1671&gt;8,0)</f>
        <v>0</v>
      </c>
      <c r="L1736" cm="1">
        <f t="array" ref="L1736">_xlfn.IFS('Paraclinicos '!S1671="","",'Paraclinicos '!S1671&gt;=30,1,'Paraclinicos '!S1671&lt;30,0)</f>
        <v>0</v>
      </c>
      <c r="M1736" cm="1">
        <f t="array" ref="M1736">_xlfn.IFS(OR('Paraclinicos '!T1671="",'Paraclinicos '!U1671=""),"",OR('Paraclinicos '!T1671&lt;=90,'Paraclinicos '!U1671&lt;=60),1,OR('Paraclinicos '!T1671&gt;90,'Paraclinicos '!U1671&gt;60),0)</f>
        <v>0</v>
      </c>
      <c r="N1736" s="45">
        <f t="shared" si="83"/>
        <v>2</v>
      </c>
      <c r="O1736" cm="1">
        <f t="array" ref="O1736">_xlfn.IFS(OR('Paraclinicos '!M1671="",'Paraclinicos '!N1671="",'Paraclinicos '!N1671=0),"",'Paraclinicos '!M1671/'Paraclinicos '!N1671&lt;100,4,'Paraclinicos '!M1671/'Paraclinicos '!N1671&lt;200,3,'Paraclinicos '!M1671/'Paraclinicos '!N1671&lt;300,2,'Paraclinicos '!M1671/'Paraclinicos '!N1671&lt;400,1,'Paraclinicos '!M1671/'Paraclinicos '!N1671&gt;=400,0)</f>
        <v>4</v>
      </c>
      <c r="P1736" cm="1">
        <f t="array" ref="P1736">_xlfn.IFS('Paraclinicos '!C1671="","",'Paraclinicos '!C1671&lt;20,4,'Paraclinicos '!C1671&lt;50,3,'Paraclinicos '!C1671&lt;100,2,'Paraclinicos '!C1671&lt;150,1,'Paraclinicos '!C1671&gt;150,0)</f>
        <v>0</v>
      </c>
      <c r="Q1736" cm="1">
        <f t="array" ref="Q1736">_xlfn.IFS('Paraclinicos '!O1671="","",'Paraclinicos '!O1671&lt;1.2,0,'Paraclinicos '!O1671&lt;2,1,'Paraclinicos '!O1671&lt;3.5,2,'Paraclinicos '!O1671&lt;5,3,'Paraclinicos '!O1671&gt;5,4)</f>
        <v>1</v>
      </c>
      <c r="R1736" cm="1">
        <f t="array" ref="R1736">_xlfn.IFS('Paraclinicos '!J1671="","",'Paraclinicos '!J1671&lt;1.2,0,'Paraclinicos '!J1671&lt;2,1,'Paraclinicos '!J1671&lt;6,2,'Paraclinicos '!J1671&lt;12,3,'Paraclinicos '!J1671&gt;=12,4)</f>
        <v>0</v>
      </c>
      <c r="S1736" cm="1">
        <f t="array" ref="S1736">_xlfn.IFS('Paraclinicos '!Y1671="","",'Paraclinicos '!Y1671&lt;70,1,'Paraclinicos '!Y1671&gt;=70,0)</f>
        <v>0</v>
      </c>
      <c r="T1736" cm="1">
        <f t="array" ref="T1736">_xlfn.IFS('Paraclinicos '!W1671="","",'Paraclinicos '!W1671&lt;6,4,'Paraclinicos '!W1671&lt;10,3,'Paraclinicos '!W1671&lt;13,2,'Paraclinicos '!W1671&lt;15,1,'Paraclinicos '!W1671=15,0)</f>
        <v>0</v>
      </c>
      <c r="U1736" s="54">
        <f t="shared" si="81"/>
        <v>5</v>
      </c>
      <c r="V1736" cm="1">
        <f t="array" ref="V1736">_xlfn.IFS('Paraclinicos '!S1671="","",OR('Paraclinicos '!S1671&lt;=8,'Paraclinicos '!S1671&gt;=25),3,'Paraclinicos '!S1671&lt;12,1,'Paraclinicos '!S1671&lt;21,0,'Paraclinicos '!S1671&lt;25,2)</f>
        <v>0</v>
      </c>
      <c r="W1736" t="str">
        <f>IFERROR(IF(INDEX('BD Demog para scores enalazar'!Y$2:'BD Demog para scores enalazar'!Y$3000,MATCH(Formulas!A1736,'BD Demog para scores enalazar'!A$2:'BD Demog para scores enalazar'!A$3000,0))=1,"SI","NO"),"")</f>
        <v>SI</v>
      </c>
      <c r="X1736" s="9" t="str">
        <f>IFERROR(IF(INDEX('BD Demog para scores enalazar'!AJ$2:'BD Demog para scores enalazar'!AJ$3000,MATCH(Formulas!A1736,'BD Demog para scores enalazar'!A$2:'BD Demog para scores enalazar'!A$3000,0))=1,"SI","NO"),"")</f>
        <v>SI</v>
      </c>
      <c r="Y1736" t="str" cm="1">
        <f t="array" ref="Y1736">IF(AND(W1736="NO",X1736="NO"),_xlfn.IFS('Paraclinicos '!K1671&lt;=91,3,'Paraclinicos '!K1671&lt;94,2,'Paraclinicos '!K1671&lt;96,1,'Paraclinicos '!K1671&gt;=96,0),"")</f>
        <v/>
      </c>
      <c r="Z1736" cm="1">
        <f t="array" ref="Z1736">IF(OR(W1736="SI",X1736="SI"),_xlfn.IFS(OR(AND('Paraclinicos '!K1672&lt;=83),AND('Paraclinicos '!K1672&gt;=97,AA1736=2)),3,OR(AND('Paraclinicos '!K1672&lt;=86),AND('Paraclinicos '!K1672&gt;=94,AA1736=2)),2,OR(AND('Paraclinicos '!K1672&lt;=88),AND('Paraclinicos '!K1672&gt;=92,AA1736=2)),1,OR(AND('Paraclinicos '!K1672&gt;=88,'Paraclinicos '!K1672&lt;=92),AND('Paraclinicos '!K1672&gt;=93,AA1736=0)),0),"")</f>
        <v>1</v>
      </c>
      <c r="AA1736" cm="1">
        <f t="array" ref="AA1736">_xlfn.IFS('Paraclinicos '!E1671="","",'Paraclinicos '!E1671="Oxigeno",2,'Paraclinicos '!E1671="Aire",0)</f>
        <v>2</v>
      </c>
    </row>
    <row r="1737" spans="1:27" x14ac:dyDescent="0.25">
      <c r="A1737">
        <f>'Paraclinicos '!A1672</f>
        <v>620</v>
      </c>
      <c r="B1737" s="3">
        <f>'Paraclinicos '!R1672</f>
        <v>44233</v>
      </c>
      <c r="C1737" cm="1">
        <f t="array" ref="C1737">_xlfn.IFS('Paraclinicos '!Q1672="","",'Paraclinicos '!Q1672&gt;60,3,'Paraclinicos '!Q1672&lt;=60,1)</f>
        <v>3</v>
      </c>
      <c r="D1737" t="str">
        <f>IFERROR(IF(INDEX('BD Demog para scores enalazar'!BC$2:BC$3000,MATCH(Formulas!A1737,'BD Demog para scores enalazar'!A$2:A$3000,0))=0,"SI","NO"),"")</f>
        <v>SI</v>
      </c>
      <c r="E1737" cm="1">
        <f t="array" ref="E1737">_xlfn.IFS(D1737="","",D1737="SI",4,D1737="NO",1)</f>
        <v>4</v>
      </c>
      <c r="F1737" cm="1">
        <f t="array" ref="F1737">_xlfn.IFS('Paraclinicos '!B1672="","",'Paraclinicos '!B1672&gt;1,1,'Paraclinicos '!B1672&lt;=1,3)</f>
        <v>1</v>
      </c>
      <c r="G1737" t="str" cm="1">
        <f t="array" ref="G1737">_xlfn.IFS('Paraclinicos '!D1672="","",AND('Paraclinicos '!D1672&gt;=250,'Paraclinicos '!D1672&lt;=500),2,'Paraclinicos '!D1672&gt;500,3,'Paraclinicos '!D1672&lt;250,1)</f>
        <v/>
      </c>
      <c r="H1737" s="50">
        <f t="shared" si="82"/>
        <v>8</v>
      </c>
      <c r="I1737" cm="1">
        <f t="array" ref="I1737">_xlfn.IFS('Paraclinicos '!Q1672="","",'Paraclinicos '!Q1672&gt;=65,1,'Paraclinicos '!Q1672&lt;65,0)</f>
        <v>1</v>
      </c>
      <c r="J1737" cm="1">
        <f t="array" ref="J1737">_xlfn.IFS('Paraclinicos '!I1672="","",'Paraclinicos '!I1672&gt;7,1,'Paraclinicos '!I1672&lt;=7,0)</f>
        <v>1</v>
      </c>
      <c r="K1737" cm="1">
        <f t="array" ref="K1737">_xlfn.IFS('Paraclinicos '!W1672="","",'Paraclinicos '!W1672&lt;=8,1,'Paraclinicos '!W1672&gt;8,0)</f>
        <v>0</v>
      </c>
      <c r="L1737" cm="1">
        <f t="array" ref="L1737">_xlfn.IFS('Paraclinicos '!S1672="","",'Paraclinicos '!S1672&gt;=30,1,'Paraclinicos '!S1672&lt;30,0)</f>
        <v>0</v>
      </c>
      <c r="M1737" cm="1">
        <f t="array" ref="M1737">_xlfn.IFS(OR('Paraclinicos '!T1672="",'Paraclinicos '!U1672=""),"",OR('Paraclinicos '!T1672&lt;=90,'Paraclinicos '!U1672&lt;=60),1,OR('Paraclinicos '!T1672&gt;90,'Paraclinicos '!U1672&gt;60),0)</f>
        <v>0</v>
      </c>
      <c r="N1737" s="45">
        <f t="shared" si="83"/>
        <v>2</v>
      </c>
      <c r="O1737" cm="1">
        <f t="array" ref="O1737">_xlfn.IFS(OR('Paraclinicos '!M1672="",'Paraclinicos '!N1672="",'Paraclinicos '!N1672=0),"",'Paraclinicos '!M1672/'Paraclinicos '!N1672&lt;100,4,'Paraclinicos '!M1672/'Paraclinicos '!N1672&lt;200,3,'Paraclinicos '!M1672/'Paraclinicos '!N1672&lt;300,2,'Paraclinicos '!M1672/'Paraclinicos '!N1672&lt;400,1,'Paraclinicos '!M1672/'Paraclinicos '!N1672&gt;=400,0)</f>
        <v>1</v>
      </c>
      <c r="P1737" cm="1">
        <f t="array" ref="P1737">_xlfn.IFS('Paraclinicos '!C1672="","",'Paraclinicos '!C1672&lt;20,4,'Paraclinicos '!C1672&lt;50,3,'Paraclinicos '!C1672&lt;100,2,'Paraclinicos '!C1672&lt;150,1,'Paraclinicos '!C1672&gt;150,0)</f>
        <v>0</v>
      </c>
      <c r="Q1737" cm="1">
        <f t="array" ref="Q1737">_xlfn.IFS('Paraclinicos '!O1672="","",'Paraclinicos '!O1672&lt;1.2,0,'Paraclinicos '!O1672&lt;2,1,'Paraclinicos '!O1672&lt;3.5,2,'Paraclinicos '!O1672&lt;5,3,'Paraclinicos '!O1672&gt;5,4)</f>
        <v>0</v>
      </c>
      <c r="R1737" t="str" cm="1">
        <f t="array" ref="R1737">_xlfn.IFS('Paraclinicos '!J1672="","",'Paraclinicos '!J1672&lt;1.2,0,'Paraclinicos '!J1672&lt;2,1,'Paraclinicos '!J1672&lt;6,2,'Paraclinicos '!J1672&lt;12,3,'Paraclinicos '!J1672&gt;=12,4)</f>
        <v/>
      </c>
      <c r="S1737" cm="1">
        <f t="array" ref="S1737">_xlfn.IFS('Paraclinicos '!Y1672="","",'Paraclinicos '!Y1672&lt;70,1,'Paraclinicos '!Y1672&gt;=70,0)</f>
        <v>0</v>
      </c>
      <c r="T1737" cm="1">
        <f t="array" ref="T1737">_xlfn.IFS('Paraclinicos '!W1672="","",'Paraclinicos '!W1672&lt;6,4,'Paraclinicos '!W1672&lt;10,3,'Paraclinicos '!W1672&lt;13,2,'Paraclinicos '!W1672&lt;15,1,'Paraclinicos '!W1672=15,0)</f>
        <v>0</v>
      </c>
      <c r="U1737" s="54">
        <f t="shared" si="81"/>
        <v>1</v>
      </c>
      <c r="V1737" cm="1">
        <f t="array" ref="V1737">_xlfn.IFS('Paraclinicos '!S1672="","",OR('Paraclinicos '!S1672&lt;=8,'Paraclinicos '!S1672&gt;=25),3,'Paraclinicos '!S1672&lt;12,1,'Paraclinicos '!S1672&lt;21,0,'Paraclinicos '!S1672&lt;25,2)</f>
        <v>0</v>
      </c>
      <c r="W1737" t="str">
        <f>IFERROR(IF(INDEX('BD Demog para scores enalazar'!Y$2:'BD Demog para scores enalazar'!Y$3000,MATCH(Formulas!A1737,'BD Demog para scores enalazar'!A$2:'BD Demog para scores enalazar'!A$3000,0))=1,"SI","NO"),"")</f>
        <v>SI</v>
      </c>
      <c r="X1737" s="9" t="str">
        <f>IFERROR(IF(INDEX('BD Demog para scores enalazar'!AJ$2:'BD Demog para scores enalazar'!AJ$3000,MATCH(Formulas!A1737,'BD Demog para scores enalazar'!A$2:'BD Demog para scores enalazar'!A$3000,0))=1,"SI","NO"),"")</f>
        <v>SI</v>
      </c>
      <c r="Y1737" t="str" cm="1">
        <f t="array" ref="Y1737">IF(AND(W1737="NO",X1737="NO"),_xlfn.IFS('Paraclinicos '!K1672&lt;=91,3,'Paraclinicos '!K1672&lt;94,2,'Paraclinicos '!K1672&lt;96,1,'Paraclinicos '!K1672&gt;=96,0),"")</f>
        <v/>
      </c>
      <c r="Z1737" cm="1">
        <f t="array" ref="Z1737">IF(OR(W1737="SI",X1737="SI"),_xlfn.IFS(OR(AND('Paraclinicos '!K1673&lt;=83),AND('Paraclinicos '!K1673&gt;=97,AA1737=2)),3,OR(AND('Paraclinicos '!K1673&lt;=86),AND('Paraclinicos '!K1673&gt;=94,AA1737=2)),2,OR(AND('Paraclinicos '!K1673&lt;=88),AND('Paraclinicos '!K1673&gt;=92,AA1737=2)),1,OR(AND('Paraclinicos '!K1673&gt;=88,'Paraclinicos '!K1673&lt;=92),AND('Paraclinicos '!K1673&gt;=93,AA1737=0)),0),"")</f>
        <v>3</v>
      </c>
      <c r="AA1737" cm="1">
        <f t="array" ref="AA1737">_xlfn.IFS('Paraclinicos '!E1672="","",'Paraclinicos '!E1672="Oxigeno",2,'Paraclinicos '!E1672="Aire",0)</f>
        <v>2</v>
      </c>
    </row>
    <row r="1738" spans="1:27" x14ac:dyDescent="0.25">
      <c r="A1738">
        <f>'Paraclinicos '!A1673</f>
        <v>620</v>
      </c>
      <c r="B1738" s="3">
        <f>'Paraclinicos '!R1673</f>
        <v>44237</v>
      </c>
      <c r="C1738" cm="1">
        <f t="array" ref="C1738">_xlfn.IFS('Paraclinicos '!Q1673="","",'Paraclinicos '!Q1673&gt;60,3,'Paraclinicos '!Q1673&lt;=60,1)</f>
        <v>3</v>
      </c>
      <c r="D1738" t="str">
        <f>IFERROR(IF(INDEX('BD Demog para scores enalazar'!BC$2:BC$3000,MATCH(Formulas!A1738,'BD Demog para scores enalazar'!A$2:A$3000,0))=0,"SI","NO"),"")</f>
        <v>SI</v>
      </c>
      <c r="E1738" cm="1">
        <f t="array" ref="E1738">_xlfn.IFS(D1738="","",D1738="SI",4,D1738="NO",1)</f>
        <v>4</v>
      </c>
      <c r="F1738" cm="1">
        <f t="array" ref="F1738">_xlfn.IFS('Paraclinicos '!B1673="","",'Paraclinicos '!B1673&gt;1,1,'Paraclinicos '!B1673&lt;=1,3)</f>
        <v>3</v>
      </c>
      <c r="G1738" t="str" cm="1">
        <f t="array" ref="G1738">_xlfn.IFS('Paraclinicos '!D1673="","",AND('Paraclinicos '!D1673&gt;=250,'Paraclinicos '!D1673&lt;=500),2,'Paraclinicos '!D1673&gt;500,3,'Paraclinicos '!D1673&lt;250,1)</f>
        <v/>
      </c>
      <c r="H1738" s="50">
        <f t="shared" si="82"/>
        <v>10</v>
      </c>
      <c r="I1738" cm="1">
        <f t="array" ref="I1738">_xlfn.IFS('Paraclinicos '!Q1673="","",'Paraclinicos '!Q1673&gt;=65,1,'Paraclinicos '!Q1673&lt;65,0)</f>
        <v>1</v>
      </c>
      <c r="J1738" cm="1">
        <f t="array" ref="J1738">_xlfn.IFS('Paraclinicos '!I1673="","",'Paraclinicos '!I1673&gt;7,1,'Paraclinicos '!I1673&lt;=7,0)</f>
        <v>1</v>
      </c>
      <c r="K1738" cm="1">
        <f t="array" ref="K1738">_xlfn.IFS('Paraclinicos '!W1673="","",'Paraclinicos '!W1673&lt;=8,1,'Paraclinicos '!W1673&gt;8,0)</f>
        <v>0</v>
      </c>
      <c r="L1738" cm="1">
        <f t="array" ref="L1738">_xlfn.IFS('Paraclinicos '!S1673="","",'Paraclinicos '!S1673&gt;=30,1,'Paraclinicos '!S1673&lt;30,0)</f>
        <v>0</v>
      </c>
      <c r="M1738" cm="1">
        <f t="array" ref="M1738">_xlfn.IFS(OR('Paraclinicos '!T1673="",'Paraclinicos '!U1673=""),"",OR('Paraclinicos '!T1673&lt;=90,'Paraclinicos '!U1673&lt;=60),1,OR('Paraclinicos '!T1673&gt;90,'Paraclinicos '!U1673&gt;60),0)</f>
        <v>0</v>
      </c>
      <c r="N1738" s="45">
        <f t="shared" si="83"/>
        <v>2</v>
      </c>
      <c r="O1738" cm="1">
        <f t="array" ref="O1738">_xlfn.IFS(OR('Paraclinicos '!M1673="",'Paraclinicos '!N1673="",'Paraclinicos '!N1673=0),"",'Paraclinicos '!M1673/'Paraclinicos '!N1673&lt;100,4,'Paraclinicos '!M1673/'Paraclinicos '!N1673&lt;200,3,'Paraclinicos '!M1673/'Paraclinicos '!N1673&lt;300,2,'Paraclinicos '!M1673/'Paraclinicos '!N1673&lt;400,1,'Paraclinicos '!M1673/'Paraclinicos '!N1673&gt;=400,0)</f>
        <v>2</v>
      </c>
      <c r="P1738" cm="1">
        <f t="array" ref="P1738">_xlfn.IFS('Paraclinicos '!C1673="","",'Paraclinicos '!C1673&lt;20,4,'Paraclinicos '!C1673&lt;50,3,'Paraclinicos '!C1673&lt;100,2,'Paraclinicos '!C1673&lt;150,1,'Paraclinicos '!C1673&gt;150,0)</f>
        <v>0</v>
      </c>
      <c r="Q1738" cm="1">
        <f t="array" ref="Q1738">_xlfn.IFS('Paraclinicos '!O1673="","",'Paraclinicos '!O1673&lt;1.2,0,'Paraclinicos '!O1673&lt;2,1,'Paraclinicos '!O1673&lt;3.5,2,'Paraclinicos '!O1673&lt;5,3,'Paraclinicos '!O1673&gt;5,4)</f>
        <v>0</v>
      </c>
      <c r="R1738" t="str" cm="1">
        <f t="array" ref="R1738">_xlfn.IFS('Paraclinicos '!J1673="","",'Paraclinicos '!J1673&lt;1.2,0,'Paraclinicos '!J1673&lt;2,1,'Paraclinicos '!J1673&lt;6,2,'Paraclinicos '!J1673&lt;12,3,'Paraclinicos '!J1673&gt;=12,4)</f>
        <v/>
      </c>
      <c r="S1738" cm="1">
        <f t="array" ref="S1738">_xlfn.IFS('Paraclinicos '!Y1673="","",'Paraclinicos '!Y1673&lt;70,1,'Paraclinicos '!Y1673&gt;=70,0)</f>
        <v>0</v>
      </c>
      <c r="T1738" cm="1">
        <f t="array" ref="T1738">_xlfn.IFS('Paraclinicos '!W1673="","",'Paraclinicos '!W1673&lt;6,4,'Paraclinicos '!W1673&lt;10,3,'Paraclinicos '!W1673&lt;13,2,'Paraclinicos '!W1673&lt;15,1,'Paraclinicos '!W1673=15,0)</f>
        <v>0</v>
      </c>
      <c r="U1738" s="54">
        <f t="shared" si="81"/>
        <v>2</v>
      </c>
      <c r="V1738" cm="1">
        <f t="array" ref="V1738">_xlfn.IFS('Paraclinicos '!S1673="","",OR('Paraclinicos '!S1673&lt;=8,'Paraclinicos '!S1673&gt;=25),3,'Paraclinicos '!S1673&lt;12,1,'Paraclinicos '!S1673&lt;21,0,'Paraclinicos '!S1673&lt;25,2)</f>
        <v>2</v>
      </c>
      <c r="W1738" t="str">
        <f>IFERROR(IF(INDEX('BD Demog para scores enalazar'!Y$2:'BD Demog para scores enalazar'!Y$3000,MATCH(Formulas!A1738,'BD Demog para scores enalazar'!A$2:'BD Demog para scores enalazar'!A$3000,0))=1,"SI","NO"),"")</f>
        <v>SI</v>
      </c>
      <c r="X1738" s="9" t="str">
        <f>IFERROR(IF(INDEX('BD Demog para scores enalazar'!AJ$2:'BD Demog para scores enalazar'!AJ$3000,MATCH(Formulas!A1738,'BD Demog para scores enalazar'!A$2:'BD Demog para scores enalazar'!A$3000,0))=1,"SI","NO"),"")</f>
        <v>SI</v>
      </c>
      <c r="Y1738" t="str" cm="1">
        <f t="array" ref="Y1738">IF(AND(W1738="NO",X1738="NO"),_xlfn.IFS('Paraclinicos '!K1673&lt;=91,3,'Paraclinicos '!K1673&lt;94,2,'Paraclinicos '!K1673&lt;96,1,'Paraclinicos '!K1673&gt;=96,0),"")</f>
        <v/>
      </c>
      <c r="Z1738" cm="1">
        <f t="array" ref="Z1738">IF(OR(W1738="SI",X1738="SI"),_xlfn.IFS(OR(AND('Paraclinicos '!K1674&lt;=83),AND('Paraclinicos '!K1674&gt;=97,AA1738=2)),3,OR(AND('Paraclinicos '!K1674&lt;=86),AND('Paraclinicos '!K1674&gt;=94,AA1738=2)),2,OR(AND('Paraclinicos '!K1674&lt;=88),AND('Paraclinicos '!K1674&gt;=92,AA1738=2)),1,OR(AND('Paraclinicos '!K1674&gt;=88,'Paraclinicos '!K1674&lt;=92),AND('Paraclinicos '!K1674&gt;=93,AA1738=0)),0),"")</f>
        <v>3</v>
      </c>
      <c r="AA1738" cm="1">
        <f t="array" ref="AA1738">_xlfn.IFS('Paraclinicos '!E1673="","",'Paraclinicos '!E1673="Oxigeno",2,'Paraclinicos '!E1673="Aire",0)</f>
        <v>2</v>
      </c>
    </row>
    <row r="1739" spans="1:27" x14ac:dyDescent="0.25">
      <c r="A1739">
        <f>'Paraclinicos '!A1674</f>
        <v>620</v>
      </c>
      <c r="B1739" s="3">
        <f>'Paraclinicos '!R1674</f>
        <v>44239</v>
      </c>
      <c r="C1739" cm="1">
        <f t="array" ref="C1739">_xlfn.IFS('Paraclinicos '!Q1674="","",'Paraclinicos '!Q1674&gt;60,3,'Paraclinicos '!Q1674&lt;=60,1)</f>
        <v>3</v>
      </c>
      <c r="D1739" t="str">
        <f>IFERROR(IF(INDEX('BD Demog para scores enalazar'!BC$2:BC$3000,MATCH(Formulas!A1739,'BD Demog para scores enalazar'!A$2:A$3000,0))=0,"SI","NO"),"")</f>
        <v>SI</v>
      </c>
      <c r="E1739" cm="1">
        <f t="array" ref="E1739">_xlfn.IFS(D1739="","",D1739="SI",4,D1739="NO",1)</f>
        <v>4</v>
      </c>
      <c r="F1739" cm="1">
        <f t="array" ref="F1739">_xlfn.IFS('Paraclinicos '!B1674="","",'Paraclinicos '!B1674&gt;1,1,'Paraclinicos '!B1674&lt;=1,3)</f>
        <v>3</v>
      </c>
      <c r="G1739" t="str" cm="1">
        <f t="array" ref="G1739">_xlfn.IFS('Paraclinicos '!D1674="","",AND('Paraclinicos '!D1674&gt;=250,'Paraclinicos '!D1674&lt;=500),2,'Paraclinicos '!D1674&gt;500,3,'Paraclinicos '!D1674&lt;250,1)</f>
        <v/>
      </c>
      <c r="H1739" s="50">
        <f t="shared" si="82"/>
        <v>10</v>
      </c>
      <c r="I1739" cm="1">
        <f t="array" ref="I1739">_xlfn.IFS('Paraclinicos '!Q1674="","",'Paraclinicos '!Q1674&gt;=65,1,'Paraclinicos '!Q1674&lt;65,0)</f>
        <v>1</v>
      </c>
      <c r="J1739" cm="1">
        <f t="array" ref="J1739">_xlfn.IFS('Paraclinicos '!I1674="","",'Paraclinicos '!I1674&gt;7,1,'Paraclinicos '!I1674&lt;=7,0)</f>
        <v>1</v>
      </c>
      <c r="K1739" cm="1">
        <f t="array" ref="K1739">_xlfn.IFS('Paraclinicos '!W1674="","",'Paraclinicos '!W1674&lt;=8,1,'Paraclinicos '!W1674&gt;8,0)</f>
        <v>0</v>
      </c>
      <c r="L1739" cm="1">
        <f t="array" ref="L1739">_xlfn.IFS('Paraclinicos '!S1674="","",'Paraclinicos '!S1674&gt;=30,1,'Paraclinicos '!S1674&lt;30,0)</f>
        <v>0</v>
      </c>
      <c r="M1739" cm="1">
        <f t="array" ref="M1739">_xlfn.IFS(OR('Paraclinicos '!T1674="",'Paraclinicos '!U1674=""),"",OR('Paraclinicos '!T1674&lt;=90,'Paraclinicos '!U1674&lt;=60),1,OR('Paraclinicos '!T1674&gt;90,'Paraclinicos '!U1674&gt;60),0)</f>
        <v>0</v>
      </c>
      <c r="N1739" s="45">
        <f t="shared" si="83"/>
        <v>2</v>
      </c>
      <c r="O1739" cm="1">
        <f t="array" ref="O1739">_xlfn.IFS(OR('Paraclinicos '!M1674="",'Paraclinicos '!N1674="",'Paraclinicos '!N1674=0),"",'Paraclinicos '!M1674/'Paraclinicos '!N1674&lt;100,4,'Paraclinicos '!M1674/'Paraclinicos '!N1674&lt;200,3,'Paraclinicos '!M1674/'Paraclinicos '!N1674&lt;300,2,'Paraclinicos '!M1674/'Paraclinicos '!N1674&lt;400,1,'Paraclinicos '!M1674/'Paraclinicos '!N1674&gt;=400,0)</f>
        <v>2</v>
      </c>
      <c r="P1739" cm="1">
        <f t="array" ref="P1739">_xlfn.IFS('Paraclinicos '!C1674="","",'Paraclinicos '!C1674&lt;20,4,'Paraclinicos '!C1674&lt;50,3,'Paraclinicos '!C1674&lt;100,2,'Paraclinicos '!C1674&lt;150,1,'Paraclinicos '!C1674&gt;150,0)</f>
        <v>0</v>
      </c>
      <c r="Q1739" cm="1">
        <f t="array" ref="Q1739">_xlfn.IFS('Paraclinicos '!O1674="","",'Paraclinicos '!O1674&lt;1.2,0,'Paraclinicos '!O1674&lt;2,1,'Paraclinicos '!O1674&lt;3.5,2,'Paraclinicos '!O1674&lt;5,3,'Paraclinicos '!O1674&gt;5,4)</f>
        <v>0</v>
      </c>
      <c r="R1739" t="str" cm="1">
        <f t="array" ref="R1739">_xlfn.IFS('Paraclinicos '!J1674="","",'Paraclinicos '!J1674&lt;1.2,0,'Paraclinicos '!J1674&lt;2,1,'Paraclinicos '!J1674&lt;6,2,'Paraclinicos '!J1674&lt;12,3,'Paraclinicos '!J1674&gt;=12,4)</f>
        <v/>
      </c>
      <c r="S1739" cm="1">
        <f t="array" ref="S1739">_xlfn.IFS('Paraclinicos '!Y1674="","",'Paraclinicos '!Y1674&lt;70,1,'Paraclinicos '!Y1674&gt;=70,0)</f>
        <v>0</v>
      </c>
      <c r="T1739" cm="1">
        <f t="array" ref="T1739">_xlfn.IFS('Paraclinicos '!W1674="","",'Paraclinicos '!W1674&lt;6,4,'Paraclinicos '!W1674&lt;10,3,'Paraclinicos '!W1674&lt;13,2,'Paraclinicos '!W1674&lt;15,1,'Paraclinicos '!W1674=15,0)</f>
        <v>0</v>
      </c>
      <c r="U1739" s="54">
        <f t="shared" si="81"/>
        <v>2</v>
      </c>
      <c r="V1739" cm="1">
        <f t="array" ref="V1739">_xlfn.IFS('Paraclinicos '!S1674="","",OR('Paraclinicos '!S1674&lt;=8,'Paraclinicos '!S1674&gt;=25),3,'Paraclinicos '!S1674&lt;12,1,'Paraclinicos '!S1674&lt;21,0,'Paraclinicos '!S1674&lt;25,2)</f>
        <v>0</v>
      </c>
      <c r="W1739" t="str">
        <f>IFERROR(IF(INDEX('BD Demog para scores enalazar'!Y$2:'BD Demog para scores enalazar'!Y$3000,MATCH(Formulas!A1739,'BD Demog para scores enalazar'!A$2:'BD Demog para scores enalazar'!A$3000,0))=1,"SI","NO"),"")</f>
        <v>SI</v>
      </c>
      <c r="X1739" s="9" t="str">
        <f>IFERROR(IF(INDEX('BD Demog para scores enalazar'!AJ$2:'BD Demog para scores enalazar'!AJ$3000,MATCH(Formulas!A1739,'BD Demog para scores enalazar'!A$2:'BD Demog para scores enalazar'!A$3000,0))=1,"SI","NO"),"")</f>
        <v>SI</v>
      </c>
      <c r="Y1739" t="str" cm="1">
        <f t="array" ref="Y1739">IF(AND(W1739="NO",X1739="NO"),_xlfn.IFS('Paraclinicos '!K1674&lt;=91,3,'Paraclinicos '!K1674&lt;94,2,'Paraclinicos '!K1674&lt;96,1,'Paraclinicos '!K1674&gt;=96,0),"")</f>
        <v/>
      </c>
      <c r="Z1739" cm="1">
        <f t="array" ref="Z1739">IF(OR(W1739="SI",X1739="SI"),_xlfn.IFS(OR(AND('Paraclinicos '!K1675&lt;=83),AND('Paraclinicos '!K1675&gt;=97,AA1739=2)),3,OR(AND('Paraclinicos '!K1675&lt;=86),AND('Paraclinicos '!K1675&gt;=94,AA1739=2)),2,OR(AND('Paraclinicos '!K1675&lt;=88),AND('Paraclinicos '!K1675&gt;=92,AA1739=2)),1,OR(AND('Paraclinicos '!K1675&gt;=88,'Paraclinicos '!K1675&lt;=92),AND('Paraclinicos '!K1675&gt;=93,AA1739=0)),0),"")</f>
        <v>0</v>
      </c>
      <c r="AA1739" cm="1">
        <f t="array" ref="AA1739">_xlfn.IFS('Paraclinicos '!E1674="","",'Paraclinicos '!E1674="Oxigeno",2,'Paraclinicos '!E1674="Aire",0)</f>
        <v>2</v>
      </c>
    </row>
    <row r="1740" spans="1:27" x14ac:dyDescent="0.25">
      <c r="A1740">
        <f>'Paraclinicos '!A1675</f>
        <v>620</v>
      </c>
      <c r="B1740" s="3">
        <f>'Paraclinicos '!R1675</f>
        <v>44241</v>
      </c>
      <c r="C1740" cm="1">
        <f t="array" ref="C1740">_xlfn.IFS('Paraclinicos '!Q1675="","",'Paraclinicos '!Q1675&gt;60,3,'Paraclinicos '!Q1675&lt;=60,1)</f>
        <v>3</v>
      </c>
      <c r="D1740" t="str">
        <f>IFERROR(IF(INDEX('BD Demog para scores enalazar'!BC$2:BC$3000,MATCH(Formulas!A1740,'BD Demog para scores enalazar'!A$2:A$3000,0))=0,"SI","NO"),"")</f>
        <v>SI</v>
      </c>
      <c r="E1740" cm="1">
        <f t="array" ref="E1740">_xlfn.IFS(D1740="","",D1740="SI",4,D1740="NO",1)</f>
        <v>4</v>
      </c>
      <c r="F1740" cm="1">
        <f t="array" ref="F1740">_xlfn.IFS('Paraclinicos '!B1675="","",'Paraclinicos '!B1675&gt;1,1,'Paraclinicos '!B1675&lt;=1,3)</f>
        <v>3</v>
      </c>
      <c r="G1740" t="str" cm="1">
        <f t="array" ref="G1740">_xlfn.IFS('Paraclinicos '!D1675="","",AND('Paraclinicos '!D1675&gt;=250,'Paraclinicos '!D1675&lt;=500),2,'Paraclinicos '!D1675&gt;500,3,'Paraclinicos '!D1675&lt;250,1)</f>
        <v/>
      </c>
      <c r="H1740" s="50">
        <f t="shared" si="82"/>
        <v>10</v>
      </c>
      <c r="I1740" cm="1">
        <f t="array" ref="I1740">_xlfn.IFS('Paraclinicos '!Q1675="","",'Paraclinicos '!Q1675&gt;=65,1,'Paraclinicos '!Q1675&lt;65,0)</f>
        <v>1</v>
      </c>
      <c r="J1740" cm="1">
        <f t="array" ref="J1740">_xlfn.IFS('Paraclinicos '!I1675="","",'Paraclinicos '!I1675&gt;7,1,'Paraclinicos '!I1675&lt;=7,0)</f>
        <v>1</v>
      </c>
      <c r="K1740" cm="1">
        <f t="array" ref="K1740">_xlfn.IFS('Paraclinicos '!W1675="","",'Paraclinicos '!W1675&lt;=8,1,'Paraclinicos '!W1675&gt;8,0)</f>
        <v>0</v>
      </c>
      <c r="L1740" cm="1">
        <f t="array" ref="L1740">_xlfn.IFS('Paraclinicos '!S1675="","",'Paraclinicos '!S1675&gt;=30,1,'Paraclinicos '!S1675&lt;30,0)</f>
        <v>0</v>
      </c>
      <c r="M1740" cm="1">
        <f t="array" ref="M1740">_xlfn.IFS(OR('Paraclinicos '!T1675="",'Paraclinicos '!U1675=""),"",OR('Paraclinicos '!T1675&lt;=90,'Paraclinicos '!U1675&lt;=60),1,OR('Paraclinicos '!T1675&gt;90,'Paraclinicos '!U1675&gt;60),0)</f>
        <v>0</v>
      </c>
      <c r="N1740" s="45">
        <f t="shared" si="83"/>
        <v>2</v>
      </c>
      <c r="O1740" cm="1">
        <f t="array" ref="O1740">_xlfn.IFS(OR('Paraclinicos '!M1675="",'Paraclinicos '!N1675="",'Paraclinicos '!N1675=0),"",'Paraclinicos '!M1675/'Paraclinicos '!N1675&lt;100,4,'Paraclinicos '!M1675/'Paraclinicos '!N1675&lt;200,3,'Paraclinicos '!M1675/'Paraclinicos '!N1675&lt;300,2,'Paraclinicos '!M1675/'Paraclinicos '!N1675&lt;400,1,'Paraclinicos '!M1675/'Paraclinicos '!N1675&gt;=400,0)</f>
        <v>2</v>
      </c>
      <c r="P1740" cm="1">
        <f t="array" ref="P1740">_xlfn.IFS('Paraclinicos '!C1675="","",'Paraclinicos '!C1675&lt;20,4,'Paraclinicos '!C1675&lt;50,3,'Paraclinicos '!C1675&lt;100,2,'Paraclinicos '!C1675&lt;150,1,'Paraclinicos '!C1675&gt;150,0)</f>
        <v>0</v>
      </c>
      <c r="Q1740" cm="1">
        <f t="array" ref="Q1740">_xlfn.IFS('Paraclinicos '!O1675="","",'Paraclinicos '!O1675&lt;1.2,0,'Paraclinicos '!O1675&lt;2,1,'Paraclinicos '!O1675&lt;3.5,2,'Paraclinicos '!O1675&lt;5,3,'Paraclinicos '!O1675&gt;5,4)</f>
        <v>0</v>
      </c>
      <c r="R1740" t="str" cm="1">
        <f t="array" ref="R1740">_xlfn.IFS('Paraclinicos '!J1675="","",'Paraclinicos '!J1675&lt;1.2,0,'Paraclinicos '!J1675&lt;2,1,'Paraclinicos '!J1675&lt;6,2,'Paraclinicos '!J1675&lt;12,3,'Paraclinicos '!J1675&gt;=12,4)</f>
        <v/>
      </c>
      <c r="S1740" cm="1">
        <f t="array" ref="S1740">_xlfn.IFS('Paraclinicos '!Y1675="","",'Paraclinicos '!Y1675&lt;70,1,'Paraclinicos '!Y1675&gt;=70,0)</f>
        <v>0</v>
      </c>
      <c r="T1740" t="e" cm="1">
        <f t="array" ref="T1740">_xlfn.IFS('Paraclinicos '!W1675="","",'Paraclinicos '!W1675&lt;6,4,'Paraclinicos '!W1675&lt;10,3,'Paraclinicos '!W1675&lt;13,2,'Paraclinicos '!W1675&lt;15,1,'Paraclinicos '!W1675=15,0)</f>
        <v>#N/A</v>
      </c>
      <c r="U1740" s="54" t="e">
        <f t="shared" si="81"/>
        <v>#N/A</v>
      </c>
      <c r="V1740" cm="1">
        <f t="array" ref="V1740">_xlfn.IFS('Paraclinicos '!S1675="","",OR('Paraclinicos '!S1675&lt;=8,'Paraclinicos '!S1675&gt;=25),3,'Paraclinicos '!S1675&lt;12,1,'Paraclinicos '!S1675&lt;21,0,'Paraclinicos '!S1675&lt;25,2)</f>
        <v>2</v>
      </c>
      <c r="W1740" t="str">
        <f>IFERROR(IF(INDEX('BD Demog para scores enalazar'!Y$2:'BD Demog para scores enalazar'!Y$3000,MATCH(Formulas!A1740,'BD Demog para scores enalazar'!A$2:'BD Demog para scores enalazar'!A$3000,0))=1,"SI","NO"),"")</f>
        <v>SI</v>
      </c>
      <c r="X1740" s="9" t="str">
        <f>IFERROR(IF(INDEX('BD Demog para scores enalazar'!AJ$2:'BD Demog para scores enalazar'!AJ$3000,MATCH(Formulas!A1740,'BD Demog para scores enalazar'!A$2:'BD Demog para scores enalazar'!A$3000,0))=1,"SI","NO"),"")</f>
        <v>SI</v>
      </c>
      <c r="Y1740" t="str" cm="1">
        <f t="array" ref="Y1740">IF(AND(W1740="NO",X1740="NO"),_xlfn.IFS('Paraclinicos '!K1675&lt;=91,3,'Paraclinicos '!K1675&lt;94,2,'Paraclinicos '!K1675&lt;96,1,'Paraclinicos '!K1675&gt;=96,0),"")</f>
        <v/>
      </c>
      <c r="Z1740" cm="1">
        <f t="array" ref="Z1740">IF(OR(W1740="SI",X1740="SI"),_xlfn.IFS(OR(AND('Paraclinicos '!K1676&lt;=83),AND('Paraclinicos '!K1676&gt;=97,AA1740=2)),3,OR(AND('Paraclinicos '!K1676&lt;=86),AND('Paraclinicos '!K1676&gt;=94,AA1740=2)),2,OR(AND('Paraclinicos '!K1676&lt;=88),AND('Paraclinicos '!K1676&gt;=92,AA1740=2)),1,OR(AND('Paraclinicos '!K1676&gt;=88,'Paraclinicos '!K1676&lt;=92),AND('Paraclinicos '!K1676&gt;=93,AA1740=0)),0),"")</f>
        <v>1</v>
      </c>
      <c r="AA1740" cm="1">
        <f t="array" ref="AA1740">_xlfn.IFS('Paraclinicos '!E1675="","",'Paraclinicos '!E1675="Oxigeno",2,'Paraclinicos '!E1675="Aire",0)</f>
        <v>2</v>
      </c>
    </row>
    <row r="1741" spans="1:27" x14ac:dyDescent="0.25">
      <c r="A1741">
        <f>'Paraclinicos '!A1676</f>
        <v>632</v>
      </c>
      <c r="B1741" s="3">
        <f>'Paraclinicos '!R1676</f>
        <v>44204</v>
      </c>
      <c r="C1741" cm="1">
        <f t="array" ref="C1741">_xlfn.IFS('Paraclinicos '!Q1676="","",'Paraclinicos '!Q1676&gt;60,3,'Paraclinicos '!Q1676&lt;=60,1)</f>
        <v>3</v>
      </c>
      <c r="D1741" t="str">
        <f>IFERROR(IF(INDEX('BD Demog para scores enalazar'!BC$2:BC$3000,MATCH(Formulas!A1741,'BD Demog para scores enalazar'!A$2:A$3000,0))=0,"SI","NO"),"")</f>
        <v/>
      </c>
      <c r="E1741" t="str" cm="1">
        <f t="array" ref="E1741">_xlfn.IFS(D1741="","",D1741="SI",4,D1741="NO",1)</f>
        <v/>
      </c>
      <c r="F1741" cm="1">
        <f t="array" ref="F1741">_xlfn.IFS('Paraclinicos '!B1676="","",'Paraclinicos '!B1676&gt;1,1,'Paraclinicos '!B1676&lt;=1,3)</f>
        <v>3</v>
      </c>
      <c r="G1741" cm="1">
        <f t="array" ref="G1741">_xlfn.IFS('Paraclinicos '!D1676="","",AND('Paraclinicos '!D1676&gt;=250,'Paraclinicos '!D1676&lt;=500),2,'Paraclinicos '!D1676&gt;500,3,'Paraclinicos '!D1676&lt;250,1)</f>
        <v>3</v>
      </c>
      <c r="H1741" s="50">
        <f t="shared" si="82"/>
        <v>9</v>
      </c>
      <c r="I1741" cm="1">
        <f t="array" ref="I1741">_xlfn.IFS('Paraclinicos '!Q1676="","",'Paraclinicos '!Q1676&gt;=65,1,'Paraclinicos '!Q1676&lt;65,0)</f>
        <v>1</v>
      </c>
      <c r="J1741" cm="1">
        <f t="array" ref="J1741">_xlfn.IFS('Paraclinicos '!I1676="","",'Paraclinicos '!I1676&gt;7,1,'Paraclinicos '!I1676&lt;=7,0)</f>
        <v>0</v>
      </c>
      <c r="K1741" cm="1">
        <f t="array" ref="K1741">_xlfn.IFS('Paraclinicos '!W1676="","",'Paraclinicos '!W1676&lt;=8,1,'Paraclinicos '!W1676&gt;8,0)</f>
        <v>0</v>
      </c>
      <c r="L1741" cm="1">
        <f t="array" ref="L1741">_xlfn.IFS('Paraclinicos '!S1676="","",'Paraclinicos '!S1676&gt;=30,1,'Paraclinicos '!S1676&lt;30,0)</f>
        <v>0</v>
      </c>
      <c r="M1741" cm="1">
        <f t="array" ref="M1741">_xlfn.IFS(OR('Paraclinicos '!T1676="",'Paraclinicos '!U1676=""),"",OR('Paraclinicos '!T1676&lt;=90,'Paraclinicos '!U1676&lt;=60),1,OR('Paraclinicos '!T1676&gt;90,'Paraclinicos '!U1676&gt;60),0)</f>
        <v>0</v>
      </c>
      <c r="N1741" s="45">
        <f t="shared" si="83"/>
        <v>1</v>
      </c>
      <c r="O1741" cm="1">
        <f t="array" ref="O1741">_xlfn.IFS(OR('Paraclinicos '!M1676="",'Paraclinicos '!N1676="",'Paraclinicos '!N1676=0),"",'Paraclinicos '!M1676/'Paraclinicos '!N1676&lt;100,4,'Paraclinicos '!M1676/'Paraclinicos '!N1676&lt;200,3,'Paraclinicos '!M1676/'Paraclinicos '!N1676&lt;300,2,'Paraclinicos '!M1676/'Paraclinicos '!N1676&lt;400,1,'Paraclinicos '!M1676/'Paraclinicos '!N1676&gt;=400,0)</f>
        <v>1</v>
      </c>
      <c r="P1741" t="e" cm="1">
        <f t="array" ref="P1741">_xlfn.IFS('Paraclinicos '!C1676="","",'Paraclinicos '!C1676&lt;20,4,'Paraclinicos '!C1676&lt;50,3,'Paraclinicos '!C1676&lt;100,2,'Paraclinicos '!C1676&lt;150,1,'Paraclinicos '!C1676&gt;150,0)</f>
        <v>#N/A</v>
      </c>
      <c r="Q1741" cm="1">
        <f t="array" ref="Q1741">_xlfn.IFS('Paraclinicos '!O1676="","",'Paraclinicos '!O1676&lt;1.2,0,'Paraclinicos '!O1676&lt;2,1,'Paraclinicos '!O1676&lt;3.5,2,'Paraclinicos '!O1676&lt;5,3,'Paraclinicos '!O1676&gt;5,4)</f>
        <v>0</v>
      </c>
      <c r="R1741" cm="1">
        <f t="array" ref="R1741">_xlfn.IFS('Paraclinicos '!J1676="","",'Paraclinicos '!J1676&lt;1.2,0,'Paraclinicos '!J1676&lt;2,1,'Paraclinicos '!J1676&lt;6,2,'Paraclinicos '!J1676&lt;12,3,'Paraclinicos '!J1676&gt;=12,4)</f>
        <v>2</v>
      </c>
      <c r="S1741" cm="1">
        <f t="array" ref="S1741">_xlfn.IFS('Paraclinicos '!Y1676="","",'Paraclinicos '!Y1676&lt;70,1,'Paraclinicos '!Y1676&gt;=70,0)</f>
        <v>0</v>
      </c>
      <c r="T1741" cm="1">
        <f t="array" ref="T1741">_xlfn.IFS('Paraclinicos '!W1676="","",'Paraclinicos '!W1676&lt;6,4,'Paraclinicos '!W1676&lt;10,3,'Paraclinicos '!W1676&lt;13,2,'Paraclinicos '!W1676&lt;15,1,'Paraclinicos '!W1676=15,0)</f>
        <v>0</v>
      </c>
      <c r="U1741" s="54" t="e">
        <f t="shared" si="81"/>
        <v>#N/A</v>
      </c>
      <c r="V1741" cm="1">
        <f t="array" ref="V1741">_xlfn.IFS('Paraclinicos '!S1676="","",OR('Paraclinicos '!S1676&lt;=8,'Paraclinicos '!S1676&gt;=25),3,'Paraclinicos '!S1676&lt;12,1,'Paraclinicos '!S1676&lt;21,0,'Paraclinicos '!S1676&lt;25,2)</f>
        <v>0</v>
      </c>
      <c r="W1741" t="str">
        <f>IFERROR(IF(INDEX('BD Demog para scores enalazar'!Y$2:'BD Demog para scores enalazar'!Y$3000,MATCH(Formulas!A1741,'BD Demog para scores enalazar'!A$2:'BD Demog para scores enalazar'!A$3000,0))=1,"SI","NO"),"")</f>
        <v/>
      </c>
      <c r="X1741" s="9" t="str">
        <f>IFERROR(IF(INDEX('BD Demog para scores enalazar'!AJ$2:'BD Demog para scores enalazar'!AJ$3000,MATCH(Formulas!A1741,'BD Demog para scores enalazar'!A$2:'BD Demog para scores enalazar'!A$3000,0))=1,"SI","NO"),"")</f>
        <v/>
      </c>
      <c r="Y1741" t="str" cm="1">
        <f t="array" ref="Y1741">IF(AND(W1741="NO",X1741="NO"),_xlfn.IFS('Paraclinicos '!K1676&lt;=91,3,'Paraclinicos '!K1676&lt;94,2,'Paraclinicos '!K1676&lt;96,1,'Paraclinicos '!K1676&gt;=96,0),"")</f>
        <v/>
      </c>
      <c r="Z1741" t="str" cm="1">
        <f t="array" ref="Z1741">IF(OR(W1741="SI",X1741="SI"),_xlfn.IFS(OR(AND('Paraclinicos '!K1677&lt;=83),AND('Paraclinicos '!K1677&gt;=97,AA1741=2)),3,OR(AND('Paraclinicos '!K1677&lt;=86),AND('Paraclinicos '!K1677&gt;=94,AA1741=2)),2,OR(AND('Paraclinicos '!K1677&lt;=88),AND('Paraclinicos '!K1677&gt;=92,AA1741=2)),1,OR(AND('Paraclinicos '!K1677&gt;=88,'Paraclinicos '!K1677&lt;=92),AND('Paraclinicos '!K1677&gt;=93,AA1741=0)),0),"")</f>
        <v/>
      </c>
      <c r="AA1741" cm="1">
        <f t="array" ref="AA1741">_xlfn.IFS('Paraclinicos '!E1676="","",'Paraclinicos '!E1676="Oxigeno",2,'Paraclinicos '!E1676="Aire",0)</f>
        <v>2</v>
      </c>
    </row>
    <row r="1742" spans="1:27" x14ac:dyDescent="0.25">
      <c r="A1742">
        <f>'Paraclinicos '!A1677</f>
        <v>632</v>
      </c>
      <c r="B1742" s="3">
        <f>'Paraclinicos '!R1677</f>
        <v>44205</v>
      </c>
      <c r="C1742" cm="1">
        <f t="array" ref="C1742">_xlfn.IFS('Paraclinicos '!Q1677="","",'Paraclinicos '!Q1677&gt;60,3,'Paraclinicos '!Q1677&lt;=60,1)</f>
        <v>3</v>
      </c>
      <c r="D1742" t="str">
        <f>IFERROR(IF(INDEX('BD Demog para scores enalazar'!BC$2:BC$3000,MATCH(Formulas!A1742,'BD Demog para scores enalazar'!A$2:A$3000,0))=0,"SI","NO"),"")</f>
        <v/>
      </c>
      <c r="E1742" t="str" cm="1">
        <f t="array" ref="E1742">_xlfn.IFS(D1742="","",D1742="SI",4,D1742="NO",1)</f>
        <v/>
      </c>
      <c r="F1742" cm="1">
        <f t="array" ref="F1742">_xlfn.IFS('Paraclinicos '!B1677="","",'Paraclinicos '!B1677&gt;1,1,'Paraclinicos '!B1677&lt;=1,3)</f>
        <v>3</v>
      </c>
      <c r="G1742" cm="1">
        <f t="array" ref="G1742">_xlfn.IFS('Paraclinicos '!D1677="","",AND('Paraclinicos '!D1677&gt;=250,'Paraclinicos '!D1677&lt;=500),2,'Paraclinicos '!D1677&gt;500,3,'Paraclinicos '!D1677&lt;250,1)</f>
        <v>3</v>
      </c>
      <c r="H1742" s="50">
        <f t="shared" si="82"/>
        <v>9</v>
      </c>
      <c r="I1742" cm="1">
        <f t="array" ref="I1742">_xlfn.IFS('Paraclinicos '!Q1677="","",'Paraclinicos '!Q1677&gt;=65,1,'Paraclinicos '!Q1677&lt;65,0)</f>
        <v>1</v>
      </c>
      <c r="J1742" cm="1">
        <f t="array" ref="J1742">_xlfn.IFS('Paraclinicos '!I1677="","",'Paraclinicos '!I1677&gt;7,1,'Paraclinicos '!I1677&lt;=7,0)</f>
        <v>1</v>
      </c>
      <c r="K1742" cm="1">
        <f t="array" ref="K1742">_xlfn.IFS('Paraclinicos '!W1677="","",'Paraclinicos '!W1677&lt;=8,1,'Paraclinicos '!W1677&gt;8,0)</f>
        <v>0</v>
      </c>
      <c r="L1742" cm="1">
        <f t="array" ref="L1742">_xlfn.IFS('Paraclinicos '!S1677="","",'Paraclinicos '!S1677&gt;=30,1,'Paraclinicos '!S1677&lt;30,0)</f>
        <v>0</v>
      </c>
      <c r="M1742" cm="1">
        <f t="array" ref="M1742">_xlfn.IFS(OR('Paraclinicos '!T1677="",'Paraclinicos '!U1677=""),"",OR('Paraclinicos '!T1677&lt;=90,'Paraclinicos '!U1677&lt;=60),1,OR('Paraclinicos '!T1677&gt;90,'Paraclinicos '!U1677&gt;60),0)</f>
        <v>0</v>
      </c>
      <c r="N1742" s="45">
        <f t="shared" si="83"/>
        <v>1</v>
      </c>
      <c r="O1742" cm="1">
        <f t="array" ref="O1742">_xlfn.IFS(OR('Paraclinicos '!M1677="",'Paraclinicos '!N1677="",'Paraclinicos '!N1677=0),"",'Paraclinicos '!M1677/'Paraclinicos '!N1677&lt;100,4,'Paraclinicos '!M1677/'Paraclinicos '!N1677&lt;200,3,'Paraclinicos '!M1677/'Paraclinicos '!N1677&lt;300,2,'Paraclinicos '!M1677/'Paraclinicos '!N1677&lt;400,1,'Paraclinicos '!M1677/'Paraclinicos '!N1677&gt;=400,0)</f>
        <v>2</v>
      </c>
      <c r="P1742" cm="1">
        <f t="array" ref="P1742">_xlfn.IFS('Paraclinicos '!C1677="","",'Paraclinicos '!C1677&lt;20,4,'Paraclinicos '!C1677&lt;50,3,'Paraclinicos '!C1677&lt;100,2,'Paraclinicos '!C1677&lt;150,1,'Paraclinicos '!C1677&gt;150,0)</f>
        <v>0</v>
      </c>
      <c r="Q1742" cm="1">
        <f t="array" ref="Q1742">_xlfn.IFS('Paraclinicos '!O1677="","",'Paraclinicos '!O1677&lt;1.2,0,'Paraclinicos '!O1677&lt;2,1,'Paraclinicos '!O1677&lt;3.5,2,'Paraclinicos '!O1677&lt;5,3,'Paraclinicos '!O1677&gt;5,4)</f>
        <v>0</v>
      </c>
      <c r="R1742" cm="1">
        <f t="array" ref="R1742">_xlfn.IFS('Paraclinicos '!J1677="","",'Paraclinicos '!J1677&lt;1.2,0,'Paraclinicos '!J1677&lt;2,1,'Paraclinicos '!J1677&lt;6,2,'Paraclinicos '!J1677&lt;12,3,'Paraclinicos '!J1677&gt;=12,4)</f>
        <v>2</v>
      </c>
      <c r="S1742" cm="1">
        <f t="array" ref="S1742">_xlfn.IFS('Paraclinicos '!Y1677="","",'Paraclinicos '!Y1677&lt;70,1,'Paraclinicos '!Y1677&gt;=70,0)</f>
        <v>0</v>
      </c>
      <c r="T1742" cm="1">
        <f t="array" ref="T1742">_xlfn.IFS('Paraclinicos '!W1677="","",'Paraclinicos '!W1677&lt;6,4,'Paraclinicos '!W1677&lt;10,3,'Paraclinicos '!W1677&lt;13,2,'Paraclinicos '!W1677&lt;15,1,'Paraclinicos '!W1677=15,0)</f>
        <v>0</v>
      </c>
      <c r="U1742" s="54">
        <f t="shared" si="81"/>
        <v>4</v>
      </c>
      <c r="V1742" cm="1">
        <f t="array" ref="V1742">_xlfn.IFS('Paraclinicos '!S1677="","",OR('Paraclinicos '!S1677&lt;=8,'Paraclinicos '!S1677&gt;=25),3,'Paraclinicos '!S1677&lt;12,1,'Paraclinicos '!S1677&lt;21,0,'Paraclinicos '!S1677&lt;25,2)</f>
        <v>0</v>
      </c>
      <c r="W1742" t="str">
        <f>IFERROR(IF(INDEX('BD Demog para scores enalazar'!Y$2:'BD Demog para scores enalazar'!Y$3000,MATCH(Formulas!A1742,'BD Demog para scores enalazar'!A$2:'BD Demog para scores enalazar'!A$3000,0))=1,"SI","NO"),"")</f>
        <v/>
      </c>
      <c r="X1742" s="9" t="str">
        <f>IFERROR(IF(INDEX('BD Demog para scores enalazar'!AJ$2:'BD Demog para scores enalazar'!AJ$3000,MATCH(Formulas!A1742,'BD Demog para scores enalazar'!A$2:'BD Demog para scores enalazar'!A$3000,0))=1,"SI","NO"),"")</f>
        <v/>
      </c>
      <c r="Y1742" t="str" cm="1">
        <f t="array" ref="Y1742">IF(AND(W1742="NO",X1742="NO"),_xlfn.IFS('Paraclinicos '!K1677&lt;=91,3,'Paraclinicos '!K1677&lt;94,2,'Paraclinicos '!K1677&lt;96,1,'Paraclinicos '!K1677&gt;=96,0),"")</f>
        <v/>
      </c>
      <c r="Z1742" t="str" cm="1">
        <f t="array" ref="Z1742">IF(OR(W1742="SI",X1742="SI"),_xlfn.IFS(OR(AND('Paraclinicos '!K1678&lt;=83),AND('Paraclinicos '!K1678&gt;=97,AA1742=2)),3,OR(AND('Paraclinicos '!K1678&lt;=86),AND('Paraclinicos '!K1678&gt;=94,AA1742=2)),2,OR(AND('Paraclinicos '!K1678&lt;=88),AND('Paraclinicos '!K1678&gt;=92,AA1742=2)),1,OR(AND('Paraclinicos '!K1678&gt;=88,'Paraclinicos '!K1678&lt;=92),AND('Paraclinicos '!K1678&gt;=93,AA1742=0)),0),"")</f>
        <v/>
      </c>
      <c r="AA1742" cm="1">
        <f t="array" ref="AA1742">_xlfn.IFS('Paraclinicos '!E1677="","",'Paraclinicos '!E1677="Oxigeno",2,'Paraclinicos '!E1677="Aire",0)</f>
        <v>2</v>
      </c>
    </row>
    <row r="1743" spans="1:27" x14ac:dyDescent="0.25">
      <c r="A1743">
        <f>'Paraclinicos '!A1678</f>
        <v>632</v>
      </c>
      <c r="B1743" s="3">
        <f>'Paraclinicos '!R1678</f>
        <v>44211</v>
      </c>
      <c r="C1743" cm="1">
        <f t="array" ref="C1743">_xlfn.IFS('Paraclinicos '!Q1678="","",'Paraclinicos '!Q1678&gt;60,3,'Paraclinicos '!Q1678&lt;=60,1)</f>
        <v>3</v>
      </c>
      <c r="D1743" t="str">
        <f>IFERROR(IF(INDEX('BD Demog para scores enalazar'!BC$2:BC$3000,MATCH(Formulas!A1743,'BD Demog para scores enalazar'!A$2:A$3000,0))=0,"SI","NO"),"")</f>
        <v/>
      </c>
      <c r="E1743" t="str" cm="1">
        <f t="array" ref="E1743">_xlfn.IFS(D1743="","",D1743="SI",4,D1743="NO",1)</f>
        <v/>
      </c>
      <c r="F1743" cm="1">
        <f t="array" ref="F1743">_xlfn.IFS('Paraclinicos '!B1678="","",'Paraclinicos '!B1678&gt;1,1,'Paraclinicos '!B1678&lt;=1,3)</f>
        <v>3</v>
      </c>
      <c r="G1743" t="str" cm="1">
        <f t="array" ref="G1743">_xlfn.IFS('Paraclinicos '!D1678="","",AND('Paraclinicos '!D1678&gt;=250,'Paraclinicos '!D1678&lt;=500),2,'Paraclinicos '!D1678&gt;500,3,'Paraclinicos '!D1678&lt;250,1)</f>
        <v/>
      </c>
      <c r="H1743" s="50">
        <f t="shared" si="82"/>
        <v>6</v>
      </c>
      <c r="I1743" cm="1">
        <f t="array" ref="I1743">_xlfn.IFS('Paraclinicos '!Q1678="","",'Paraclinicos '!Q1678&gt;=65,1,'Paraclinicos '!Q1678&lt;65,0)</f>
        <v>1</v>
      </c>
      <c r="J1743" cm="1">
        <f t="array" ref="J1743">_xlfn.IFS('Paraclinicos '!I1678="","",'Paraclinicos '!I1678&gt;7,1,'Paraclinicos '!I1678&lt;=7,0)</f>
        <v>1</v>
      </c>
      <c r="K1743" cm="1">
        <f t="array" ref="K1743">_xlfn.IFS('Paraclinicos '!W1678="","",'Paraclinicos '!W1678&lt;=8,1,'Paraclinicos '!W1678&gt;8,0)</f>
        <v>1</v>
      </c>
      <c r="L1743" cm="1">
        <f t="array" ref="L1743">_xlfn.IFS('Paraclinicos '!S1678="","",'Paraclinicos '!S1678&gt;=30,1,'Paraclinicos '!S1678&lt;30,0)</f>
        <v>0</v>
      </c>
      <c r="M1743" cm="1">
        <f t="array" ref="M1743">_xlfn.IFS(OR('Paraclinicos '!T1678="",'Paraclinicos '!U1678=""),"",OR('Paraclinicos '!T1678&lt;=90,'Paraclinicos '!U1678&lt;=60),1,OR('Paraclinicos '!T1678&gt;90,'Paraclinicos '!U1678&gt;60),0)</f>
        <v>0</v>
      </c>
      <c r="N1743" s="45">
        <f t="shared" si="83"/>
        <v>3</v>
      </c>
      <c r="O1743" cm="1">
        <f t="array" ref="O1743">_xlfn.IFS(OR('Paraclinicos '!M1678="",'Paraclinicos '!N1678="",'Paraclinicos '!N1678=0),"",'Paraclinicos '!M1678/'Paraclinicos '!N1678&lt;100,4,'Paraclinicos '!M1678/'Paraclinicos '!N1678&lt;200,3,'Paraclinicos '!M1678/'Paraclinicos '!N1678&lt;300,2,'Paraclinicos '!M1678/'Paraclinicos '!N1678&lt;400,1,'Paraclinicos '!M1678/'Paraclinicos '!N1678&gt;=400,0)</f>
        <v>0</v>
      </c>
      <c r="P1743" cm="1">
        <f t="array" ref="P1743">_xlfn.IFS('Paraclinicos '!C1678="","",'Paraclinicos '!C1678&lt;20,4,'Paraclinicos '!C1678&lt;50,3,'Paraclinicos '!C1678&lt;100,2,'Paraclinicos '!C1678&lt;150,1,'Paraclinicos '!C1678&gt;150,0)</f>
        <v>0</v>
      </c>
      <c r="Q1743" cm="1">
        <f t="array" ref="Q1743">_xlfn.IFS('Paraclinicos '!O1678="","",'Paraclinicos '!O1678&lt;1.2,0,'Paraclinicos '!O1678&lt;2,1,'Paraclinicos '!O1678&lt;3.5,2,'Paraclinicos '!O1678&lt;5,3,'Paraclinicos '!O1678&gt;5,4)</f>
        <v>0</v>
      </c>
      <c r="R1743" t="str" cm="1">
        <f t="array" ref="R1743">_xlfn.IFS('Paraclinicos '!J1678="","",'Paraclinicos '!J1678&lt;1.2,0,'Paraclinicos '!J1678&lt;2,1,'Paraclinicos '!J1678&lt;6,2,'Paraclinicos '!J1678&lt;12,3,'Paraclinicos '!J1678&gt;=12,4)</f>
        <v/>
      </c>
      <c r="S1743" cm="1">
        <f t="array" ref="S1743">_xlfn.IFS('Paraclinicos '!Y1678="","",'Paraclinicos '!Y1678&lt;70,1,'Paraclinicos '!Y1678&gt;=70,0)</f>
        <v>0</v>
      </c>
      <c r="T1743" cm="1">
        <f t="array" ref="T1743">_xlfn.IFS('Paraclinicos '!W1678="","",'Paraclinicos '!W1678&lt;6,4,'Paraclinicos '!W1678&lt;10,3,'Paraclinicos '!W1678&lt;13,2,'Paraclinicos '!W1678&lt;15,1,'Paraclinicos '!W1678=15,0)</f>
        <v>4</v>
      </c>
      <c r="U1743" s="54">
        <f t="shared" si="81"/>
        <v>4</v>
      </c>
      <c r="V1743" cm="1">
        <f t="array" ref="V1743">_xlfn.IFS('Paraclinicos '!S1678="","",OR('Paraclinicos '!S1678&lt;=8,'Paraclinicos '!S1678&gt;=25),3,'Paraclinicos '!S1678&lt;12,1,'Paraclinicos '!S1678&lt;21,0,'Paraclinicos '!S1678&lt;25,2)</f>
        <v>0</v>
      </c>
      <c r="W1743" t="str">
        <f>IFERROR(IF(INDEX('BD Demog para scores enalazar'!Y$2:'BD Demog para scores enalazar'!Y$3000,MATCH(Formulas!A1743,'BD Demog para scores enalazar'!A$2:'BD Demog para scores enalazar'!A$3000,0))=1,"SI","NO"),"")</f>
        <v/>
      </c>
      <c r="X1743" s="9" t="str">
        <f>IFERROR(IF(INDEX('BD Demog para scores enalazar'!AJ$2:'BD Demog para scores enalazar'!AJ$3000,MATCH(Formulas!A1743,'BD Demog para scores enalazar'!A$2:'BD Demog para scores enalazar'!A$3000,0))=1,"SI","NO"),"")</f>
        <v/>
      </c>
      <c r="Y1743" t="str" cm="1">
        <f t="array" ref="Y1743">IF(AND(W1743="NO",X1743="NO"),_xlfn.IFS('Paraclinicos '!K1678&lt;=91,3,'Paraclinicos '!K1678&lt;94,2,'Paraclinicos '!K1678&lt;96,1,'Paraclinicos '!K1678&gt;=96,0),"")</f>
        <v/>
      </c>
      <c r="Z1743" t="str" cm="1">
        <f t="array" ref="Z1743">IF(OR(W1743="SI",X1743="SI"),_xlfn.IFS(OR(AND('Paraclinicos '!K1679&lt;=83),AND('Paraclinicos '!K1679&gt;=97,AA1743=2)),3,OR(AND('Paraclinicos '!K1679&lt;=86),AND('Paraclinicos '!K1679&gt;=94,AA1743=2)),2,OR(AND('Paraclinicos '!K1679&lt;=88),AND('Paraclinicos '!K1679&gt;=92,AA1743=2)),1,OR(AND('Paraclinicos '!K1679&gt;=88,'Paraclinicos '!K1679&lt;=92),AND('Paraclinicos '!K1679&gt;=93,AA1743=0)),0),"")</f>
        <v/>
      </c>
      <c r="AA1743" cm="1">
        <f t="array" ref="AA1743">_xlfn.IFS('Paraclinicos '!E1678="","",'Paraclinicos '!E1678="Oxigeno",2,'Paraclinicos '!E1678="Aire",0)</f>
        <v>2</v>
      </c>
    </row>
    <row r="1744" spans="1:27" x14ac:dyDescent="0.25">
      <c r="A1744">
        <f>'Paraclinicos '!A1679</f>
        <v>636</v>
      </c>
      <c r="B1744" s="3">
        <f>'Paraclinicos '!R1679</f>
        <v>44204</v>
      </c>
      <c r="C1744" cm="1">
        <f t="array" ref="C1744">_xlfn.IFS('Paraclinicos '!Q1679="","",'Paraclinicos '!Q1679&gt;60,3,'Paraclinicos '!Q1679&lt;=60,1)</f>
        <v>3</v>
      </c>
      <c r="D1744" t="str">
        <f>IFERROR(IF(INDEX('BD Demog para scores enalazar'!BC$2:BC$3000,MATCH(Formulas!A1744,'BD Demog para scores enalazar'!A$2:A$3000,0))=0,"SI","NO"),"")</f>
        <v>SI</v>
      </c>
      <c r="E1744" cm="1">
        <f t="array" ref="E1744">_xlfn.IFS(D1744="","",D1744="SI",4,D1744="NO",1)</f>
        <v>4</v>
      </c>
      <c r="F1744" cm="1">
        <f t="array" ref="F1744">_xlfn.IFS('Paraclinicos '!B1679="","",'Paraclinicos '!B1679&gt;1,1,'Paraclinicos '!B1679&lt;=1,3)</f>
        <v>3</v>
      </c>
      <c r="G1744" cm="1">
        <f t="array" ref="G1744">_xlfn.IFS('Paraclinicos '!D1679="","",AND('Paraclinicos '!D1679&gt;=250,'Paraclinicos '!D1679&lt;=500),2,'Paraclinicos '!D1679&gt;500,3,'Paraclinicos '!D1679&lt;250,1)</f>
        <v>2</v>
      </c>
      <c r="H1744" s="50">
        <f t="shared" si="82"/>
        <v>12</v>
      </c>
      <c r="I1744" cm="1">
        <f t="array" ref="I1744">_xlfn.IFS('Paraclinicos '!Q1679="","",'Paraclinicos '!Q1679&gt;=65,1,'Paraclinicos '!Q1679&lt;65,0)</f>
        <v>1</v>
      </c>
      <c r="J1744" cm="1">
        <f t="array" ref="J1744">_xlfn.IFS('Paraclinicos '!I1679="","",'Paraclinicos '!I1679&gt;7,1,'Paraclinicos '!I1679&lt;=7,0)</f>
        <v>1</v>
      </c>
      <c r="K1744" cm="1">
        <f t="array" ref="K1744">_xlfn.IFS('Paraclinicos '!W1679="","",'Paraclinicos '!W1679&lt;=8,1,'Paraclinicos '!W1679&gt;8,0)</f>
        <v>0</v>
      </c>
      <c r="L1744" cm="1">
        <f t="array" ref="L1744">_xlfn.IFS('Paraclinicos '!S1679="","",'Paraclinicos '!S1679&gt;=30,1,'Paraclinicos '!S1679&lt;30,0)</f>
        <v>0</v>
      </c>
      <c r="M1744" cm="1">
        <f t="array" ref="M1744">_xlfn.IFS(OR('Paraclinicos '!T1679="",'Paraclinicos '!U1679=""),"",OR('Paraclinicos '!T1679&lt;=90,'Paraclinicos '!U1679&lt;=60),1,OR('Paraclinicos '!T1679&gt;90,'Paraclinicos '!U1679&gt;60),0)</f>
        <v>0</v>
      </c>
      <c r="N1744" s="45">
        <f t="shared" si="83"/>
        <v>3</v>
      </c>
      <c r="O1744" cm="1">
        <f t="array" ref="O1744">_xlfn.IFS(OR('Paraclinicos '!M1679="",'Paraclinicos '!N1679="",'Paraclinicos '!N1679=0),"",'Paraclinicos '!M1679/'Paraclinicos '!N1679&lt;100,4,'Paraclinicos '!M1679/'Paraclinicos '!N1679&lt;200,3,'Paraclinicos '!M1679/'Paraclinicos '!N1679&lt;300,2,'Paraclinicos '!M1679/'Paraclinicos '!N1679&lt;400,1,'Paraclinicos '!M1679/'Paraclinicos '!N1679&gt;=400,0)</f>
        <v>2</v>
      </c>
      <c r="P1744" cm="1">
        <f t="array" ref="P1744">_xlfn.IFS('Paraclinicos '!C1679="","",'Paraclinicos '!C1679&lt;20,4,'Paraclinicos '!C1679&lt;50,3,'Paraclinicos '!C1679&lt;100,2,'Paraclinicos '!C1679&lt;150,1,'Paraclinicos '!C1679&gt;150,0)</f>
        <v>2</v>
      </c>
      <c r="Q1744" cm="1">
        <f t="array" ref="Q1744">_xlfn.IFS('Paraclinicos '!O1679="","",'Paraclinicos '!O1679&lt;1.2,0,'Paraclinicos '!O1679&lt;2,1,'Paraclinicos '!O1679&lt;3.5,2,'Paraclinicos '!O1679&lt;5,3,'Paraclinicos '!O1679&gt;5,4)</f>
        <v>0</v>
      </c>
      <c r="R1744" cm="1">
        <f t="array" ref="R1744">_xlfn.IFS('Paraclinicos '!J1679="","",'Paraclinicos '!J1679&lt;1.2,0,'Paraclinicos '!J1679&lt;2,1,'Paraclinicos '!J1679&lt;6,2,'Paraclinicos '!J1679&lt;12,3,'Paraclinicos '!J1679&gt;=12,4)</f>
        <v>0</v>
      </c>
      <c r="S1744" cm="1">
        <f t="array" ref="S1744">_xlfn.IFS('Paraclinicos '!Y1679="","",'Paraclinicos '!Y1679&lt;70,1,'Paraclinicos '!Y1679&gt;=70,0)</f>
        <v>0</v>
      </c>
      <c r="T1744" cm="1">
        <f t="array" ref="T1744">_xlfn.IFS('Paraclinicos '!W1679="","",'Paraclinicos '!W1679&lt;6,4,'Paraclinicos '!W1679&lt;10,3,'Paraclinicos '!W1679&lt;13,2,'Paraclinicos '!W1679&lt;15,1,'Paraclinicos '!W1679=15,0)</f>
        <v>0</v>
      </c>
      <c r="U1744" s="54">
        <f t="shared" si="81"/>
        <v>4</v>
      </c>
      <c r="V1744" cm="1">
        <f t="array" ref="V1744">_xlfn.IFS('Paraclinicos '!S1679="","",OR('Paraclinicos '!S1679&lt;=8,'Paraclinicos '!S1679&gt;=25),3,'Paraclinicos '!S1679&lt;12,1,'Paraclinicos '!S1679&lt;21,0,'Paraclinicos '!S1679&lt;25,2)</f>
        <v>0</v>
      </c>
      <c r="W1744" t="str">
        <f>IFERROR(IF(INDEX('BD Demog para scores enalazar'!Y$2:'BD Demog para scores enalazar'!Y$3000,MATCH(Formulas!A1744,'BD Demog para scores enalazar'!A$2:'BD Demog para scores enalazar'!A$3000,0))=1,"SI","NO"),"")</f>
        <v>NO</v>
      </c>
      <c r="X1744" s="9" t="str">
        <f>IFERROR(IF(INDEX('BD Demog para scores enalazar'!AJ$2:'BD Demog para scores enalazar'!AJ$3000,MATCH(Formulas!A1744,'BD Demog para scores enalazar'!A$2:'BD Demog para scores enalazar'!A$3000,0))=1,"SI","NO"),"")</f>
        <v>NO</v>
      </c>
      <c r="Y1744" cm="1">
        <f t="array" ref="Y1744">IF(AND(W1744="NO",X1744="NO"),_xlfn.IFS('Paraclinicos '!K1679&lt;=91,3,'Paraclinicos '!K1679&lt;94,2,'Paraclinicos '!K1679&lt;96,1,'Paraclinicos '!K1679&gt;=96,0),"")</f>
        <v>3</v>
      </c>
      <c r="Z1744" t="str" cm="1">
        <f t="array" ref="Z1744">IF(OR(W1744="SI",X1744="SI"),_xlfn.IFS(OR(AND('Paraclinicos '!K1680&lt;=83),AND('Paraclinicos '!K1680&gt;=97,AA1744=2)),3,OR(AND('Paraclinicos '!K1680&lt;=86),AND('Paraclinicos '!K1680&gt;=94,AA1744=2)),2,OR(AND('Paraclinicos '!K1680&lt;=88),AND('Paraclinicos '!K1680&gt;=92,AA1744=2)),1,OR(AND('Paraclinicos '!K1680&gt;=88,'Paraclinicos '!K1680&lt;=92),AND('Paraclinicos '!K1680&gt;=93,AA1744=0)),0),"")</f>
        <v/>
      </c>
      <c r="AA1744" cm="1">
        <f t="array" ref="AA1744">_xlfn.IFS('Paraclinicos '!E1679="","",'Paraclinicos '!E1679="Oxigeno",2,'Paraclinicos '!E1679="Aire",0)</f>
        <v>2</v>
      </c>
    </row>
    <row r="1745" spans="1:27" x14ac:dyDescent="0.25">
      <c r="A1745">
        <f>'Paraclinicos '!A1680</f>
        <v>636</v>
      </c>
      <c r="B1745" s="3">
        <f>'Paraclinicos '!R1680</f>
        <v>44205</v>
      </c>
      <c r="C1745" cm="1">
        <f t="array" ref="C1745">_xlfn.IFS('Paraclinicos '!Q1680="","",'Paraclinicos '!Q1680&gt;60,3,'Paraclinicos '!Q1680&lt;=60,1)</f>
        <v>3</v>
      </c>
      <c r="D1745" t="str">
        <f>IFERROR(IF(INDEX('BD Demog para scores enalazar'!BC$2:BC$3000,MATCH(Formulas!A1745,'BD Demog para scores enalazar'!A$2:A$3000,0))=0,"SI","NO"),"")</f>
        <v>SI</v>
      </c>
      <c r="E1745" cm="1">
        <f t="array" ref="E1745">_xlfn.IFS(D1745="","",D1745="SI",4,D1745="NO",1)</f>
        <v>4</v>
      </c>
      <c r="F1745" cm="1">
        <f t="array" ref="F1745">_xlfn.IFS('Paraclinicos '!B1680="","",'Paraclinicos '!B1680&gt;1,1,'Paraclinicos '!B1680&lt;=1,3)</f>
        <v>3</v>
      </c>
      <c r="G1745" cm="1">
        <f t="array" ref="G1745">_xlfn.IFS('Paraclinicos '!D1680="","",AND('Paraclinicos '!D1680&gt;=250,'Paraclinicos '!D1680&lt;=500),2,'Paraclinicos '!D1680&gt;500,3,'Paraclinicos '!D1680&lt;250,1)</f>
        <v>2</v>
      </c>
      <c r="H1745" s="50">
        <f t="shared" si="82"/>
        <v>12</v>
      </c>
      <c r="I1745" cm="1">
        <f t="array" ref="I1745">_xlfn.IFS('Paraclinicos '!Q1680="","",'Paraclinicos '!Q1680&gt;=65,1,'Paraclinicos '!Q1680&lt;65,0)</f>
        <v>1</v>
      </c>
      <c r="J1745" cm="1">
        <f t="array" ref="J1745">_xlfn.IFS('Paraclinicos '!I1680="","",'Paraclinicos '!I1680&gt;7,1,'Paraclinicos '!I1680&lt;=7,0)</f>
        <v>1</v>
      </c>
      <c r="K1745" cm="1">
        <f t="array" ref="K1745">_xlfn.IFS('Paraclinicos '!W1680="","",'Paraclinicos '!W1680&lt;=8,1,'Paraclinicos '!W1680&gt;8,0)</f>
        <v>0</v>
      </c>
      <c r="L1745" cm="1">
        <f t="array" ref="L1745">_xlfn.IFS('Paraclinicos '!S1680="","",'Paraclinicos '!S1680&gt;=30,1,'Paraclinicos '!S1680&lt;30,0)</f>
        <v>0</v>
      </c>
      <c r="M1745" cm="1">
        <f t="array" ref="M1745">_xlfn.IFS(OR('Paraclinicos '!T1680="",'Paraclinicos '!U1680=""),"",OR('Paraclinicos '!T1680&lt;=90,'Paraclinicos '!U1680&lt;=60),1,OR('Paraclinicos '!T1680&gt;90,'Paraclinicos '!U1680&gt;60),0)</f>
        <v>1</v>
      </c>
      <c r="N1745" s="45">
        <f t="shared" si="83"/>
        <v>3</v>
      </c>
      <c r="O1745" cm="1">
        <f t="array" ref="O1745">_xlfn.IFS(OR('Paraclinicos '!M1680="",'Paraclinicos '!N1680="",'Paraclinicos '!N1680=0),"",'Paraclinicos '!M1680/'Paraclinicos '!N1680&lt;100,4,'Paraclinicos '!M1680/'Paraclinicos '!N1680&lt;200,3,'Paraclinicos '!M1680/'Paraclinicos '!N1680&lt;300,2,'Paraclinicos '!M1680/'Paraclinicos '!N1680&lt;400,1,'Paraclinicos '!M1680/'Paraclinicos '!N1680&gt;=400,0)</f>
        <v>1</v>
      </c>
      <c r="P1745" cm="1">
        <f t="array" ref="P1745">_xlfn.IFS('Paraclinicos '!C1680="","",'Paraclinicos '!C1680&lt;20,4,'Paraclinicos '!C1680&lt;50,3,'Paraclinicos '!C1680&lt;100,2,'Paraclinicos '!C1680&lt;150,1,'Paraclinicos '!C1680&gt;150,0)</f>
        <v>1</v>
      </c>
      <c r="Q1745" cm="1">
        <f t="array" ref="Q1745">_xlfn.IFS('Paraclinicos '!O1680="","",'Paraclinicos '!O1680&lt;1.2,0,'Paraclinicos '!O1680&lt;2,1,'Paraclinicos '!O1680&lt;3.5,2,'Paraclinicos '!O1680&lt;5,3,'Paraclinicos '!O1680&gt;5,4)</f>
        <v>0</v>
      </c>
      <c r="R1745" t="str" cm="1">
        <f t="array" ref="R1745">_xlfn.IFS('Paraclinicos '!J1680="","",'Paraclinicos '!J1680&lt;1.2,0,'Paraclinicos '!J1680&lt;2,1,'Paraclinicos '!J1680&lt;6,2,'Paraclinicos '!J1680&lt;12,3,'Paraclinicos '!J1680&gt;=12,4)</f>
        <v/>
      </c>
      <c r="S1745" cm="1">
        <f t="array" ref="S1745">_xlfn.IFS('Paraclinicos '!Y1680="","",'Paraclinicos '!Y1680&lt;70,1,'Paraclinicos '!Y1680&gt;=70,0)</f>
        <v>0</v>
      </c>
      <c r="T1745" cm="1">
        <f t="array" ref="T1745">_xlfn.IFS('Paraclinicos '!W1680="","",'Paraclinicos '!W1680&lt;6,4,'Paraclinicos '!W1680&lt;10,3,'Paraclinicos '!W1680&lt;13,2,'Paraclinicos '!W1680&lt;15,1,'Paraclinicos '!W1680=15,0)</f>
        <v>0</v>
      </c>
      <c r="U1745" s="54">
        <f t="shared" si="81"/>
        <v>2</v>
      </c>
      <c r="V1745" cm="1">
        <f t="array" ref="V1745">_xlfn.IFS('Paraclinicos '!S1680="","",OR('Paraclinicos '!S1680&lt;=8,'Paraclinicos '!S1680&gt;=25),3,'Paraclinicos '!S1680&lt;12,1,'Paraclinicos '!S1680&lt;21,0,'Paraclinicos '!S1680&lt;25,2)</f>
        <v>0</v>
      </c>
      <c r="W1745" t="str">
        <f>IFERROR(IF(INDEX('BD Demog para scores enalazar'!Y$2:'BD Demog para scores enalazar'!Y$3000,MATCH(Formulas!A1745,'BD Demog para scores enalazar'!A$2:'BD Demog para scores enalazar'!A$3000,0))=1,"SI","NO"),"")</f>
        <v>NO</v>
      </c>
      <c r="X1745" s="9" t="str">
        <f>IFERROR(IF(INDEX('BD Demog para scores enalazar'!AJ$2:'BD Demog para scores enalazar'!AJ$3000,MATCH(Formulas!A1745,'BD Demog para scores enalazar'!A$2:'BD Demog para scores enalazar'!A$3000,0))=1,"SI","NO"),"")</f>
        <v>NO</v>
      </c>
      <c r="Y1745" cm="1">
        <f t="array" ref="Y1745">IF(AND(W1745="NO",X1745="NO"),_xlfn.IFS('Paraclinicos '!K1680&lt;=91,3,'Paraclinicos '!K1680&lt;94,2,'Paraclinicos '!K1680&lt;96,1,'Paraclinicos '!K1680&gt;=96,0),"")</f>
        <v>2</v>
      </c>
      <c r="Z1745" t="str" cm="1">
        <f t="array" ref="Z1745">IF(OR(W1745="SI",X1745="SI"),_xlfn.IFS(OR(AND('Paraclinicos '!K1681&lt;=83),AND('Paraclinicos '!K1681&gt;=97,AA1745=2)),3,OR(AND('Paraclinicos '!K1681&lt;=86),AND('Paraclinicos '!K1681&gt;=94,AA1745=2)),2,OR(AND('Paraclinicos '!K1681&lt;=88),AND('Paraclinicos '!K1681&gt;=92,AA1745=2)),1,OR(AND('Paraclinicos '!K1681&gt;=88,'Paraclinicos '!K1681&lt;=92),AND('Paraclinicos '!K1681&gt;=93,AA1745=0)),0),"")</f>
        <v/>
      </c>
      <c r="AA1745" cm="1">
        <f t="array" ref="AA1745">_xlfn.IFS('Paraclinicos '!E1680="","",'Paraclinicos '!E1680="Oxigeno",2,'Paraclinicos '!E1680="Aire",0)</f>
        <v>2</v>
      </c>
    </row>
    <row r="1746" spans="1:27" x14ac:dyDescent="0.25">
      <c r="A1746">
        <f>'Paraclinicos '!A1681</f>
        <v>636</v>
      </c>
      <c r="B1746" s="3">
        <f>'Paraclinicos '!R1681</f>
        <v>44207</v>
      </c>
      <c r="C1746" cm="1">
        <f t="array" ref="C1746">_xlfn.IFS('Paraclinicos '!Q1681="","",'Paraclinicos '!Q1681&gt;60,3,'Paraclinicos '!Q1681&lt;=60,1)</f>
        <v>3</v>
      </c>
      <c r="D1746" t="str">
        <f>IFERROR(IF(INDEX('BD Demog para scores enalazar'!BC$2:BC$3000,MATCH(Formulas!A1746,'BD Demog para scores enalazar'!A$2:A$3000,0))=0,"SI","NO"),"")</f>
        <v>SI</v>
      </c>
      <c r="E1746" cm="1">
        <f t="array" ref="E1746">_xlfn.IFS(D1746="","",D1746="SI",4,D1746="NO",1)</f>
        <v>4</v>
      </c>
      <c r="F1746" cm="1">
        <f t="array" ref="F1746">_xlfn.IFS('Paraclinicos '!B1681="","",'Paraclinicos '!B1681&gt;1,1,'Paraclinicos '!B1681&lt;=1,3)</f>
        <v>3</v>
      </c>
      <c r="G1746" t="str" cm="1">
        <f t="array" ref="G1746">_xlfn.IFS('Paraclinicos '!D1681="","",AND('Paraclinicos '!D1681&gt;=250,'Paraclinicos '!D1681&lt;=500),2,'Paraclinicos '!D1681&gt;500,3,'Paraclinicos '!D1681&lt;250,1)</f>
        <v/>
      </c>
      <c r="H1746" s="50">
        <f t="shared" si="82"/>
        <v>10</v>
      </c>
      <c r="I1746" cm="1">
        <f t="array" ref="I1746">_xlfn.IFS('Paraclinicos '!Q1681="","",'Paraclinicos '!Q1681&gt;=65,1,'Paraclinicos '!Q1681&lt;65,0)</f>
        <v>1</v>
      </c>
      <c r="J1746" cm="1">
        <f t="array" ref="J1746">_xlfn.IFS('Paraclinicos '!I1681="","",'Paraclinicos '!I1681&gt;7,1,'Paraclinicos '!I1681&lt;=7,0)</f>
        <v>1</v>
      </c>
      <c r="K1746" cm="1">
        <f t="array" ref="K1746">_xlfn.IFS('Paraclinicos '!W1681="","",'Paraclinicos '!W1681&lt;=8,1,'Paraclinicos '!W1681&gt;8,0)</f>
        <v>1</v>
      </c>
      <c r="L1746" cm="1">
        <f t="array" ref="L1746">_xlfn.IFS('Paraclinicos '!S1681="","",'Paraclinicos '!S1681&gt;=30,1,'Paraclinicos '!S1681&lt;30,0)</f>
        <v>0</v>
      </c>
      <c r="M1746" cm="1">
        <f t="array" ref="M1746">_xlfn.IFS(OR('Paraclinicos '!T1681="",'Paraclinicos '!U1681=""),"",OR('Paraclinicos '!T1681&lt;=90,'Paraclinicos '!U1681&lt;=60),1,OR('Paraclinicos '!T1681&gt;90,'Paraclinicos '!U1681&gt;60),0)</f>
        <v>1</v>
      </c>
      <c r="N1746" s="45">
        <f t="shared" si="83"/>
        <v>5</v>
      </c>
      <c r="O1746" cm="1">
        <f t="array" ref="O1746">_xlfn.IFS(OR('Paraclinicos '!M1681="",'Paraclinicos '!N1681="",'Paraclinicos '!N1681=0),"",'Paraclinicos '!M1681/'Paraclinicos '!N1681&lt;100,4,'Paraclinicos '!M1681/'Paraclinicos '!N1681&lt;200,3,'Paraclinicos '!M1681/'Paraclinicos '!N1681&lt;300,2,'Paraclinicos '!M1681/'Paraclinicos '!N1681&lt;400,1,'Paraclinicos '!M1681/'Paraclinicos '!N1681&gt;=400,0)</f>
        <v>2</v>
      </c>
      <c r="P1746" cm="1">
        <f t="array" ref="P1746">_xlfn.IFS('Paraclinicos '!C1681="","",'Paraclinicos '!C1681&lt;20,4,'Paraclinicos '!C1681&lt;50,3,'Paraclinicos '!C1681&lt;100,2,'Paraclinicos '!C1681&lt;150,1,'Paraclinicos '!C1681&gt;150,0)</f>
        <v>2</v>
      </c>
      <c r="Q1746" cm="1">
        <f t="array" ref="Q1746">_xlfn.IFS('Paraclinicos '!O1681="","",'Paraclinicos '!O1681&lt;1.2,0,'Paraclinicos '!O1681&lt;2,1,'Paraclinicos '!O1681&lt;3.5,2,'Paraclinicos '!O1681&lt;5,3,'Paraclinicos '!O1681&gt;5,4)</f>
        <v>0</v>
      </c>
      <c r="R1746" t="str" cm="1">
        <f t="array" ref="R1746">_xlfn.IFS('Paraclinicos '!J1681="","",'Paraclinicos '!J1681&lt;1.2,0,'Paraclinicos '!J1681&lt;2,1,'Paraclinicos '!J1681&lt;6,2,'Paraclinicos '!J1681&lt;12,3,'Paraclinicos '!J1681&gt;=12,4)</f>
        <v/>
      </c>
      <c r="S1746" cm="1">
        <f t="array" ref="S1746">_xlfn.IFS('Paraclinicos '!Y1681="","",'Paraclinicos '!Y1681&lt;70,1,'Paraclinicos '!Y1681&gt;=70,0)</f>
        <v>0</v>
      </c>
      <c r="T1746" cm="1">
        <f t="array" ref="T1746">_xlfn.IFS('Paraclinicos '!W1681="","",'Paraclinicos '!W1681&lt;6,4,'Paraclinicos '!W1681&lt;10,3,'Paraclinicos '!W1681&lt;13,2,'Paraclinicos '!W1681&lt;15,1,'Paraclinicos '!W1681=15,0)</f>
        <v>4</v>
      </c>
      <c r="U1746" s="54">
        <f t="shared" si="81"/>
        <v>8</v>
      </c>
      <c r="V1746" cm="1">
        <f t="array" ref="V1746">_xlfn.IFS('Paraclinicos '!S1681="","",OR('Paraclinicos '!S1681&lt;=8,'Paraclinicos '!S1681&gt;=25),3,'Paraclinicos '!S1681&lt;12,1,'Paraclinicos '!S1681&lt;21,0,'Paraclinicos '!S1681&lt;25,2)</f>
        <v>3</v>
      </c>
      <c r="W1746" t="str">
        <f>IFERROR(IF(INDEX('BD Demog para scores enalazar'!Y$2:'BD Demog para scores enalazar'!Y$3000,MATCH(Formulas!A1746,'BD Demog para scores enalazar'!A$2:'BD Demog para scores enalazar'!A$3000,0))=1,"SI","NO"),"")</f>
        <v>NO</v>
      </c>
      <c r="X1746" s="9" t="str">
        <f>IFERROR(IF(INDEX('BD Demog para scores enalazar'!AJ$2:'BD Demog para scores enalazar'!AJ$3000,MATCH(Formulas!A1746,'BD Demog para scores enalazar'!A$2:'BD Demog para scores enalazar'!A$3000,0))=1,"SI","NO"),"")</f>
        <v>NO</v>
      </c>
      <c r="Y1746" cm="1">
        <f t="array" ref="Y1746">IF(AND(W1746="NO",X1746="NO"),_xlfn.IFS('Paraclinicos '!K1681&lt;=91,3,'Paraclinicos '!K1681&lt;94,2,'Paraclinicos '!K1681&lt;96,1,'Paraclinicos '!K1681&gt;=96,0),"")</f>
        <v>3</v>
      </c>
      <c r="Z1746" t="str" cm="1">
        <f t="array" ref="Z1746">IF(OR(W1746="SI",X1746="SI"),_xlfn.IFS(OR(AND('Paraclinicos '!K1682&lt;=83),AND('Paraclinicos '!K1682&gt;=97,AA1746=2)),3,OR(AND('Paraclinicos '!K1682&lt;=86),AND('Paraclinicos '!K1682&gt;=94,AA1746=2)),2,OR(AND('Paraclinicos '!K1682&lt;=88),AND('Paraclinicos '!K1682&gt;=92,AA1746=2)),1,OR(AND('Paraclinicos '!K1682&gt;=88,'Paraclinicos '!K1682&lt;=92),AND('Paraclinicos '!K1682&gt;=93,AA1746=0)),0),"")</f>
        <v/>
      </c>
      <c r="AA1746" cm="1">
        <f t="array" ref="AA1746">_xlfn.IFS('Paraclinicos '!E1681="","",'Paraclinicos '!E1681="Oxigeno",2,'Paraclinicos '!E1681="Aire",0)</f>
        <v>2</v>
      </c>
    </row>
    <row r="1747" spans="1:27" x14ac:dyDescent="0.25">
      <c r="A1747">
        <f>'Paraclinicos '!A1682</f>
        <v>636</v>
      </c>
      <c r="B1747" s="3">
        <f>'Paraclinicos '!R1682</f>
        <v>44208</v>
      </c>
      <c r="C1747" cm="1">
        <f t="array" ref="C1747">_xlfn.IFS('Paraclinicos '!Q1682="","",'Paraclinicos '!Q1682&gt;60,3,'Paraclinicos '!Q1682&lt;=60,1)</f>
        <v>3</v>
      </c>
      <c r="D1747" t="str">
        <f>IFERROR(IF(INDEX('BD Demog para scores enalazar'!BC$2:BC$3000,MATCH(Formulas!A1747,'BD Demog para scores enalazar'!A$2:A$3000,0))=0,"SI","NO"),"")</f>
        <v>SI</v>
      </c>
      <c r="E1747" cm="1">
        <f t="array" ref="E1747">_xlfn.IFS(D1747="","",D1747="SI",4,D1747="NO",1)</f>
        <v>4</v>
      </c>
      <c r="F1747" cm="1">
        <f t="array" ref="F1747">_xlfn.IFS('Paraclinicos '!B1682="","",'Paraclinicos '!B1682&gt;1,1,'Paraclinicos '!B1682&lt;=1,3)</f>
        <v>3</v>
      </c>
      <c r="G1747" cm="1">
        <f t="array" ref="G1747">_xlfn.IFS('Paraclinicos '!D1682="","",AND('Paraclinicos '!D1682&gt;=250,'Paraclinicos '!D1682&lt;=500),2,'Paraclinicos '!D1682&gt;500,3,'Paraclinicos '!D1682&lt;250,1)</f>
        <v>3</v>
      </c>
      <c r="H1747" s="50">
        <f t="shared" si="82"/>
        <v>13</v>
      </c>
      <c r="I1747" cm="1">
        <f t="array" ref="I1747">_xlfn.IFS('Paraclinicos '!Q1682="","",'Paraclinicos '!Q1682&gt;=65,1,'Paraclinicos '!Q1682&lt;65,0)</f>
        <v>1</v>
      </c>
      <c r="J1747" cm="1">
        <f t="array" ref="J1747">_xlfn.IFS('Paraclinicos '!I1682="","",'Paraclinicos '!I1682&gt;7,1,'Paraclinicos '!I1682&lt;=7,0)</f>
        <v>1</v>
      </c>
      <c r="K1747" cm="1">
        <f t="array" ref="K1747">_xlfn.IFS('Paraclinicos '!W1682="","",'Paraclinicos '!W1682&lt;=8,1,'Paraclinicos '!W1682&gt;8,0)</f>
        <v>1</v>
      </c>
      <c r="L1747" cm="1">
        <f t="array" ref="L1747">_xlfn.IFS('Paraclinicos '!S1682="","",'Paraclinicos '!S1682&gt;=30,1,'Paraclinicos '!S1682&lt;30,0)</f>
        <v>0</v>
      </c>
      <c r="M1747" cm="1">
        <f t="array" ref="M1747">_xlfn.IFS(OR('Paraclinicos '!T1682="",'Paraclinicos '!U1682=""),"",OR('Paraclinicos '!T1682&lt;=90,'Paraclinicos '!U1682&lt;=60),1,OR('Paraclinicos '!T1682&gt;90,'Paraclinicos '!U1682&gt;60),0)</f>
        <v>0</v>
      </c>
      <c r="N1747" s="45">
        <f t="shared" si="83"/>
        <v>5</v>
      </c>
      <c r="O1747" cm="1">
        <f t="array" ref="O1747">_xlfn.IFS(OR('Paraclinicos '!M1682="",'Paraclinicos '!N1682="",'Paraclinicos '!N1682=0),"",'Paraclinicos '!M1682/'Paraclinicos '!N1682&lt;100,4,'Paraclinicos '!M1682/'Paraclinicos '!N1682&lt;200,3,'Paraclinicos '!M1682/'Paraclinicos '!N1682&lt;300,2,'Paraclinicos '!M1682/'Paraclinicos '!N1682&lt;400,1,'Paraclinicos '!M1682/'Paraclinicos '!N1682&gt;=400,0)</f>
        <v>0</v>
      </c>
      <c r="P1747" cm="1">
        <f t="array" ref="P1747">_xlfn.IFS('Paraclinicos '!C1682="","",'Paraclinicos '!C1682&lt;20,4,'Paraclinicos '!C1682&lt;50,3,'Paraclinicos '!C1682&lt;100,2,'Paraclinicos '!C1682&lt;150,1,'Paraclinicos '!C1682&gt;150,0)</f>
        <v>1</v>
      </c>
      <c r="Q1747" cm="1">
        <f t="array" ref="Q1747">_xlfn.IFS('Paraclinicos '!O1682="","",'Paraclinicos '!O1682&lt;1.2,0,'Paraclinicos '!O1682&lt;2,1,'Paraclinicos '!O1682&lt;3.5,2,'Paraclinicos '!O1682&lt;5,3,'Paraclinicos '!O1682&gt;5,4)</f>
        <v>0</v>
      </c>
      <c r="R1747" cm="1">
        <f t="array" ref="R1747">_xlfn.IFS('Paraclinicos '!J1682="","",'Paraclinicos '!J1682&lt;1.2,0,'Paraclinicos '!J1682&lt;2,1,'Paraclinicos '!J1682&lt;6,2,'Paraclinicos '!J1682&lt;12,3,'Paraclinicos '!J1682&gt;=12,4)</f>
        <v>0</v>
      </c>
      <c r="S1747" cm="1">
        <f t="array" ref="S1747">_xlfn.IFS('Paraclinicos '!Y1682="","",'Paraclinicos '!Y1682&lt;70,1,'Paraclinicos '!Y1682&gt;=70,0)</f>
        <v>0</v>
      </c>
      <c r="T1747" cm="1">
        <f t="array" ref="T1747">_xlfn.IFS('Paraclinicos '!W1682="","",'Paraclinicos '!W1682&lt;6,4,'Paraclinicos '!W1682&lt;10,3,'Paraclinicos '!W1682&lt;13,2,'Paraclinicos '!W1682&lt;15,1,'Paraclinicos '!W1682=15,0)</f>
        <v>4</v>
      </c>
      <c r="U1747" s="54">
        <f t="shared" si="81"/>
        <v>5</v>
      </c>
      <c r="V1747" cm="1">
        <f t="array" ref="V1747">_xlfn.IFS('Paraclinicos '!S1682="","",OR('Paraclinicos '!S1682&lt;=8,'Paraclinicos '!S1682&gt;=25),3,'Paraclinicos '!S1682&lt;12,1,'Paraclinicos '!S1682&lt;21,0,'Paraclinicos '!S1682&lt;25,2)</f>
        <v>3</v>
      </c>
      <c r="W1747" t="str">
        <f>IFERROR(IF(INDEX('BD Demog para scores enalazar'!Y$2:'BD Demog para scores enalazar'!Y$3000,MATCH(Formulas!A1747,'BD Demog para scores enalazar'!A$2:'BD Demog para scores enalazar'!A$3000,0))=1,"SI","NO"),"")</f>
        <v>NO</v>
      </c>
      <c r="X1747" s="9" t="str">
        <f>IFERROR(IF(INDEX('BD Demog para scores enalazar'!AJ$2:'BD Demog para scores enalazar'!AJ$3000,MATCH(Formulas!A1747,'BD Demog para scores enalazar'!A$2:'BD Demog para scores enalazar'!A$3000,0))=1,"SI","NO"),"")</f>
        <v>NO</v>
      </c>
      <c r="Y1747" cm="1">
        <f t="array" ref="Y1747">IF(AND(W1747="NO",X1747="NO"),_xlfn.IFS('Paraclinicos '!K1682&lt;=91,3,'Paraclinicos '!K1682&lt;94,2,'Paraclinicos '!K1682&lt;96,1,'Paraclinicos '!K1682&gt;=96,0),"")</f>
        <v>0</v>
      </c>
      <c r="Z1747" t="str" cm="1">
        <f t="array" ref="Z1747">IF(OR(W1747="SI",X1747="SI"),_xlfn.IFS(OR(AND('Paraclinicos '!K1683&lt;=83),AND('Paraclinicos '!K1683&gt;=97,AA1747=2)),3,OR(AND('Paraclinicos '!K1683&lt;=86),AND('Paraclinicos '!K1683&gt;=94,AA1747=2)),2,OR(AND('Paraclinicos '!K1683&lt;=88),AND('Paraclinicos '!K1683&gt;=92,AA1747=2)),1,OR(AND('Paraclinicos '!K1683&gt;=88,'Paraclinicos '!K1683&lt;=92),AND('Paraclinicos '!K1683&gt;=93,AA1747=0)),0),"")</f>
        <v/>
      </c>
      <c r="AA1747" cm="1">
        <f t="array" ref="AA1747">_xlfn.IFS('Paraclinicos '!E1682="","",'Paraclinicos '!E1682="Oxigeno",2,'Paraclinicos '!E1682="Aire",0)</f>
        <v>2</v>
      </c>
    </row>
    <row r="1748" spans="1:27" x14ac:dyDescent="0.25">
      <c r="A1748">
        <f>'Paraclinicos '!A1683</f>
        <v>636</v>
      </c>
      <c r="B1748" s="3">
        <f>'Paraclinicos '!R1683</f>
        <v>44209</v>
      </c>
      <c r="C1748" cm="1">
        <f t="array" ref="C1748">_xlfn.IFS('Paraclinicos '!Q1683="","",'Paraclinicos '!Q1683&gt;60,3,'Paraclinicos '!Q1683&lt;=60,1)</f>
        <v>3</v>
      </c>
      <c r="D1748" t="str">
        <f>IFERROR(IF(INDEX('BD Demog para scores enalazar'!BC$2:BC$3000,MATCH(Formulas!A1748,'BD Demog para scores enalazar'!A$2:A$3000,0))=0,"SI","NO"),"")</f>
        <v>SI</v>
      </c>
      <c r="E1748" cm="1">
        <f t="array" ref="E1748">_xlfn.IFS(D1748="","",D1748="SI",4,D1748="NO",1)</f>
        <v>4</v>
      </c>
      <c r="F1748" cm="1">
        <f t="array" ref="F1748">_xlfn.IFS('Paraclinicos '!B1683="","",'Paraclinicos '!B1683&gt;1,1,'Paraclinicos '!B1683&lt;=1,3)</f>
        <v>3</v>
      </c>
      <c r="G1748" t="str" cm="1">
        <f t="array" ref="G1748">_xlfn.IFS('Paraclinicos '!D1683="","",AND('Paraclinicos '!D1683&gt;=250,'Paraclinicos '!D1683&lt;=500),2,'Paraclinicos '!D1683&gt;500,3,'Paraclinicos '!D1683&lt;250,1)</f>
        <v/>
      </c>
      <c r="H1748" s="50">
        <f t="shared" si="82"/>
        <v>10</v>
      </c>
      <c r="I1748" cm="1">
        <f t="array" ref="I1748">_xlfn.IFS('Paraclinicos '!Q1683="","",'Paraclinicos '!Q1683&gt;=65,1,'Paraclinicos '!Q1683&lt;65,0)</f>
        <v>1</v>
      </c>
      <c r="J1748" cm="1">
        <f t="array" ref="J1748">_xlfn.IFS('Paraclinicos '!I1683="","",'Paraclinicos '!I1683&gt;7,1,'Paraclinicos '!I1683&lt;=7,0)</f>
        <v>1</v>
      </c>
      <c r="K1748" cm="1">
        <f t="array" ref="K1748">_xlfn.IFS('Paraclinicos '!W1683="","",'Paraclinicos '!W1683&lt;=8,1,'Paraclinicos '!W1683&gt;8,0)</f>
        <v>1</v>
      </c>
      <c r="L1748" cm="1">
        <f t="array" ref="L1748">_xlfn.IFS('Paraclinicos '!S1683="","",'Paraclinicos '!S1683&gt;=30,1,'Paraclinicos '!S1683&lt;30,0)</f>
        <v>0</v>
      </c>
      <c r="M1748" cm="1">
        <f t="array" ref="M1748">_xlfn.IFS(OR('Paraclinicos '!T1683="",'Paraclinicos '!U1683=""),"",OR('Paraclinicos '!T1683&lt;=90,'Paraclinicos '!U1683&lt;=60),1,OR('Paraclinicos '!T1683&gt;90,'Paraclinicos '!U1683&gt;60),0)</f>
        <v>0</v>
      </c>
      <c r="N1748" s="45">
        <f t="shared" si="83"/>
        <v>4</v>
      </c>
      <c r="O1748" cm="1">
        <f t="array" ref="O1748">_xlfn.IFS(OR('Paraclinicos '!M1683="",'Paraclinicos '!N1683="",'Paraclinicos '!N1683=0),"",'Paraclinicos '!M1683/'Paraclinicos '!N1683&lt;100,4,'Paraclinicos '!M1683/'Paraclinicos '!N1683&lt;200,3,'Paraclinicos '!M1683/'Paraclinicos '!N1683&lt;300,2,'Paraclinicos '!M1683/'Paraclinicos '!N1683&lt;400,1,'Paraclinicos '!M1683/'Paraclinicos '!N1683&gt;=400,0)</f>
        <v>1</v>
      </c>
      <c r="P1748" cm="1">
        <f t="array" ref="P1748">_xlfn.IFS('Paraclinicos '!C1683="","",'Paraclinicos '!C1683&lt;20,4,'Paraclinicos '!C1683&lt;50,3,'Paraclinicos '!C1683&lt;100,2,'Paraclinicos '!C1683&lt;150,1,'Paraclinicos '!C1683&gt;150,0)</f>
        <v>1</v>
      </c>
      <c r="Q1748" cm="1">
        <f t="array" ref="Q1748">_xlfn.IFS('Paraclinicos '!O1683="","",'Paraclinicos '!O1683&lt;1.2,0,'Paraclinicos '!O1683&lt;2,1,'Paraclinicos '!O1683&lt;3.5,2,'Paraclinicos '!O1683&lt;5,3,'Paraclinicos '!O1683&gt;5,4)</f>
        <v>0</v>
      </c>
      <c r="R1748" cm="1">
        <f t="array" ref="R1748">_xlfn.IFS('Paraclinicos '!J1683="","",'Paraclinicos '!J1683&lt;1.2,0,'Paraclinicos '!J1683&lt;2,1,'Paraclinicos '!J1683&lt;6,2,'Paraclinicos '!J1683&lt;12,3,'Paraclinicos '!J1683&gt;=12,4)</f>
        <v>0</v>
      </c>
      <c r="S1748" cm="1">
        <f t="array" ref="S1748">_xlfn.IFS('Paraclinicos '!Y1683="","",'Paraclinicos '!Y1683&lt;70,1,'Paraclinicos '!Y1683&gt;=70,0)</f>
        <v>0</v>
      </c>
      <c r="T1748" cm="1">
        <f t="array" ref="T1748">_xlfn.IFS('Paraclinicos '!W1683="","",'Paraclinicos '!W1683&lt;6,4,'Paraclinicos '!W1683&lt;10,3,'Paraclinicos '!W1683&lt;13,2,'Paraclinicos '!W1683&lt;15,1,'Paraclinicos '!W1683=15,0)</f>
        <v>4</v>
      </c>
      <c r="U1748" s="54">
        <f t="shared" si="81"/>
        <v>6</v>
      </c>
      <c r="V1748" cm="1">
        <f t="array" ref="V1748">_xlfn.IFS('Paraclinicos '!S1683="","",OR('Paraclinicos '!S1683&lt;=8,'Paraclinicos '!S1683&gt;=25),3,'Paraclinicos '!S1683&lt;12,1,'Paraclinicos '!S1683&lt;21,0,'Paraclinicos '!S1683&lt;25,2)</f>
        <v>2</v>
      </c>
      <c r="W1748" t="str">
        <f>IFERROR(IF(INDEX('BD Demog para scores enalazar'!Y$2:'BD Demog para scores enalazar'!Y$3000,MATCH(Formulas!A1748,'BD Demog para scores enalazar'!A$2:'BD Demog para scores enalazar'!A$3000,0))=1,"SI","NO"),"")</f>
        <v>NO</v>
      </c>
      <c r="X1748" s="9" t="str">
        <f>IFERROR(IF(INDEX('BD Demog para scores enalazar'!AJ$2:'BD Demog para scores enalazar'!AJ$3000,MATCH(Formulas!A1748,'BD Demog para scores enalazar'!A$2:'BD Demog para scores enalazar'!A$3000,0))=1,"SI","NO"),"")</f>
        <v>NO</v>
      </c>
      <c r="Y1748" cm="1">
        <f t="array" ref="Y1748">IF(AND(W1748="NO",X1748="NO"),_xlfn.IFS('Paraclinicos '!K1683&lt;=91,3,'Paraclinicos '!K1683&lt;94,2,'Paraclinicos '!K1683&lt;96,1,'Paraclinicos '!K1683&gt;=96,0),"")</f>
        <v>2</v>
      </c>
      <c r="Z1748" t="str" cm="1">
        <f t="array" ref="Z1748">IF(OR(W1748="SI",X1748="SI"),_xlfn.IFS(OR(AND('Paraclinicos '!K1684&lt;=83),AND('Paraclinicos '!K1684&gt;=97,AA1748=2)),3,OR(AND('Paraclinicos '!K1684&lt;=86),AND('Paraclinicos '!K1684&gt;=94,AA1748=2)),2,OR(AND('Paraclinicos '!K1684&lt;=88),AND('Paraclinicos '!K1684&gt;=92,AA1748=2)),1,OR(AND('Paraclinicos '!K1684&gt;=88,'Paraclinicos '!K1684&lt;=92),AND('Paraclinicos '!K1684&gt;=93,AA1748=0)),0),"")</f>
        <v/>
      </c>
      <c r="AA1748" cm="1">
        <f t="array" ref="AA1748">_xlfn.IFS('Paraclinicos '!E1683="","",'Paraclinicos '!E1683="Oxigeno",2,'Paraclinicos '!E1683="Aire",0)</f>
        <v>2</v>
      </c>
    </row>
    <row r="1749" spans="1:27" x14ac:dyDescent="0.25">
      <c r="A1749">
        <f>'Paraclinicos '!A1684</f>
        <v>636</v>
      </c>
      <c r="B1749" s="3">
        <f>'Paraclinicos '!R1684</f>
        <v>44211</v>
      </c>
      <c r="C1749" cm="1">
        <f t="array" ref="C1749">_xlfn.IFS('Paraclinicos '!Q1684="","",'Paraclinicos '!Q1684&gt;60,3,'Paraclinicos '!Q1684&lt;=60,1)</f>
        <v>3</v>
      </c>
      <c r="D1749" t="str">
        <f>IFERROR(IF(INDEX('BD Demog para scores enalazar'!BC$2:BC$3000,MATCH(Formulas!A1749,'BD Demog para scores enalazar'!A$2:A$3000,0))=0,"SI","NO"),"")</f>
        <v>SI</v>
      </c>
      <c r="E1749" cm="1">
        <f t="array" ref="E1749">_xlfn.IFS(D1749="","",D1749="SI",4,D1749="NO",1)</f>
        <v>4</v>
      </c>
      <c r="F1749" cm="1">
        <f t="array" ref="F1749">_xlfn.IFS('Paraclinicos '!B1684="","",'Paraclinicos '!B1684&gt;1,1,'Paraclinicos '!B1684&lt;=1,3)</f>
        <v>3</v>
      </c>
      <c r="G1749" t="str" cm="1">
        <f t="array" ref="G1749">_xlfn.IFS('Paraclinicos '!D1684="","",AND('Paraclinicos '!D1684&gt;=250,'Paraclinicos '!D1684&lt;=500),2,'Paraclinicos '!D1684&gt;500,3,'Paraclinicos '!D1684&lt;250,1)</f>
        <v/>
      </c>
      <c r="H1749" s="50">
        <f t="shared" si="82"/>
        <v>10</v>
      </c>
      <c r="I1749" cm="1">
        <f t="array" ref="I1749">_xlfn.IFS('Paraclinicos '!Q1684="","",'Paraclinicos '!Q1684&gt;=65,1,'Paraclinicos '!Q1684&lt;65,0)</f>
        <v>1</v>
      </c>
      <c r="J1749" cm="1">
        <f t="array" ref="J1749">_xlfn.IFS('Paraclinicos '!I1684="","",'Paraclinicos '!I1684&gt;7,1,'Paraclinicos '!I1684&lt;=7,0)</f>
        <v>1</v>
      </c>
      <c r="K1749" cm="1">
        <f t="array" ref="K1749">_xlfn.IFS('Paraclinicos '!W1684="","",'Paraclinicos '!W1684&lt;=8,1,'Paraclinicos '!W1684&gt;8,0)</f>
        <v>1</v>
      </c>
      <c r="L1749" cm="1">
        <f t="array" ref="L1749">_xlfn.IFS('Paraclinicos '!S1684="","",'Paraclinicos '!S1684&gt;=30,1,'Paraclinicos '!S1684&lt;30,0)</f>
        <v>0</v>
      </c>
      <c r="M1749" cm="1">
        <f t="array" ref="M1749">_xlfn.IFS(OR('Paraclinicos '!T1684="",'Paraclinicos '!U1684=""),"",OR('Paraclinicos '!T1684&lt;=90,'Paraclinicos '!U1684&lt;=60),1,OR('Paraclinicos '!T1684&gt;90,'Paraclinicos '!U1684&gt;60),0)</f>
        <v>0</v>
      </c>
      <c r="N1749" s="45">
        <f t="shared" si="83"/>
        <v>4</v>
      </c>
      <c r="O1749" cm="1">
        <f t="array" ref="O1749">_xlfn.IFS(OR('Paraclinicos '!M1684="",'Paraclinicos '!N1684="",'Paraclinicos '!N1684=0),"",'Paraclinicos '!M1684/'Paraclinicos '!N1684&lt;100,4,'Paraclinicos '!M1684/'Paraclinicos '!N1684&lt;200,3,'Paraclinicos '!M1684/'Paraclinicos '!N1684&lt;300,2,'Paraclinicos '!M1684/'Paraclinicos '!N1684&lt;400,1,'Paraclinicos '!M1684/'Paraclinicos '!N1684&gt;=400,0)</f>
        <v>3</v>
      </c>
      <c r="P1749" cm="1">
        <f t="array" ref="P1749">_xlfn.IFS('Paraclinicos '!C1684="","",'Paraclinicos '!C1684&lt;20,4,'Paraclinicos '!C1684&lt;50,3,'Paraclinicos '!C1684&lt;100,2,'Paraclinicos '!C1684&lt;150,1,'Paraclinicos '!C1684&gt;150,0)</f>
        <v>0</v>
      </c>
      <c r="Q1749" cm="1">
        <f t="array" ref="Q1749">_xlfn.IFS('Paraclinicos '!O1684="","",'Paraclinicos '!O1684&lt;1.2,0,'Paraclinicos '!O1684&lt;2,1,'Paraclinicos '!O1684&lt;3.5,2,'Paraclinicos '!O1684&lt;5,3,'Paraclinicos '!O1684&gt;5,4)</f>
        <v>0</v>
      </c>
      <c r="R1749" t="str" cm="1">
        <f t="array" ref="R1749">_xlfn.IFS('Paraclinicos '!J1684="","",'Paraclinicos '!J1684&lt;1.2,0,'Paraclinicos '!J1684&lt;2,1,'Paraclinicos '!J1684&lt;6,2,'Paraclinicos '!J1684&lt;12,3,'Paraclinicos '!J1684&gt;=12,4)</f>
        <v/>
      </c>
      <c r="S1749" cm="1">
        <f t="array" ref="S1749">_xlfn.IFS('Paraclinicos '!Y1684="","",'Paraclinicos '!Y1684&lt;70,1,'Paraclinicos '!Y1684&gt;=70,0)</f>
        <v>0</v>
      </c>
      <c r="T1749" cm="1">
        <f t="array" ref="T1749">_xlfn.IFS('Paraclinicos '!W1684="","",'Paraclinicos '!W1684&lt;6,4,'Paraclinicos '!W1684&lt;10,3,'Paraclinicos '!W1684&lt;13,2,'Paraclinicos '!W1684&lt;15,1,'Paraclinicos '!W1684=15,0)</f>
        <v>4</v>
      </c>
      <c r="U1749" s="54">
        <f t="shared" si="81"/>
        <v>7</v>
      </c>
      <c r="V1749" cm="1">
        <f t="array" ref="V1749">_xlfn.IFS('Paraclinicos '!S1684="","",OR('Paraclinicos '!S1684&lt;=8,'Paraclinicos '!S1684&gt;=25),3,'Paraclinicos '!S1684&lt;12,1,'Paraclinicos '!S1684&lt;21,0,'Paraclinicos '!S1684&lt;25,2)</f>
        <v>0</v>
      </c>
      <c r="W1749" t="str">
        <f>IFERROR(IF(INDEX('BD Demog para scores enalazar'!Y$2:'BD Demog para scores enalazar'!Y$3000,MATCH(Formulas!A1749,'BD Demog para scores enalazar'!A$2:'BD Demog para scores enalazar'!A$3000,0))=1,"SI","NO"),"")</f>
        <v>NO</v>
      </c>
      <c r="X1749" s="9" t="str">
        <f>IFERROR(IF(INDEX('BD Demog para scores enalazar'!AJ$2:'BD Demog para scores enalazar'!AJ$3000,MATCH(Formulas!A1749,'BD Demog para scores enalazar'!A$2:'BD Demog para scores enalazar'!A$3000,0))=1,"SI","NO"),"")</f>
        <v>NO</v>
      </c>
      <c r="Y1749" cm="1">
        <f t="array" ref="Y1749">IF(AND(W1749="NO",X1749="NO"),_xlfn.IFS('Paraclinicos '!K1684&lt;=91,3,'Paraclinicos '!K1684&lt;94,2,'Paraclinicos '!K1684&lt;96,1,'Paraclinicos '!K1684&gt;=96,0),"")</f>
        <v>3</v>
      </c>
      <c r="Z1749" t="str" cm="1">
        <f t="array" ref="Z1749">IF(OR(W1749="SI",X1749="SI"),_xlfn.IFS(OR(AND('Paraclinicos '!K1685&lt;=83),AND('Paraclinicos '!K1685&gt;=97,AA1749=2)),3,OR(AND('Paraclinicos '!K1685&lt;=86),AND('Paraclinicos '!K1685&gt;=94,AA1749=2)),2,OR(AND('Paraclinicos '!K1685&lt;=88),AND('Paraclinicos '!K1685&gt;=92,AA1749=2)),1,OR(AND('Paraclinicos '!K1685&gt;=88,'Paraclinicos '!K1685&lt;=92),AND('Paraclinicos '!K1685&gt;=93,AA1749=0)),0),"")</f>
        <v/>
      </c>
      <c r="AA1749" cm="1">
        <f t="array" ref="AA1749">_xlfn.IFS('Paraclinicos '!E1684="","",'Paraclinicos '!E1684="Oxigeno",2,'Paraclinicos '!E1684="Aire",0)</f>
        <v>2</v>
      </c>
    </row>
    <row r="1750" spans="1:27" x14ac:dyDescent="0.25">
      <c r="A1750">
        <f>'Paraclinicos '!A1685</f>
        <v>636</v>
      </c>
      <c r="B1750" s="3">
        <f>'Paraclinicos '!R1685</f>
        <v>44213</v>
      </c>
      <c r="C1750" cm="1">
        <f t="array" ref="C1750">_xlfn.IFS('Paraclinicos '!Q1685="","",'Paraclinicos '!Q1685&gt;60,3,'Paraclinicos '!Q1685&lt;=60,1)</f>
        <v>3</v>
      </c>
      <c r="D1750" t="str">
        <f>IFERROR(IF(INDEX('BD Demog para scores enalazar'!BC$2:BC$3000,MATCH(Formulas!A1750,'BD Demog para scores enalazar'!A$2:A$3000,0))=0,"SI","NO"),"")</f>
        <v>SI</v>
      </c>
      <c r="E1750" cm="1">
        <f t="array" ref="E1750">_xlfn.IFS(D1750="","",D1750="SI",4,D1750="NO",1)</f>
        <v>4</v>
      </c>
      <c r="F1750" cm="1">
        <f t="array" ref="F1750">_xlfn.IFS('Paraclinicos '!B1685="","",'Paraclinicos '!B1685&gt;1,1,'Paraclinicos '!B1685&lt;=1,3)</f>
        <v>3</v>
      </c>
      <c r="G1750" t="str" cm="1">
        <f t="array" ref="G1750">_xlfn.IFS('Paraclinicos '!D1685="","",AND('Paraclinicos '!D1685&gt;=250,'Paraclinicos '!D1685&lt;=500),2,'Paraclinicos '!D1685&gt;500,3,'Paraclinicos '!D1685&lt;250,1)</f>
        <v/>
      </c>
      <c r="H1750" s="50">
        <f t="shared" si="82"/>
        <v>10</v>
      </c>
      <c r="I1750" cm="1">
        <f t="array" ref="I1750">_xlfn.IFS('Paraclinicos '!Q1685="","",'Paraclinicos '!Q1685&gt;=65,1,'Paraclinicos '!Q1685&lt;65,0)</f>
        <v>1</v>
      </c>
      <c r="J1750" cm="1">
        <f t="array" ref="J1750">_xlfn.IFS('Paraclinicos '!I1685="","",'Paraclinicos '!I1685&gt;7,1,'Paraclinicos '!I1685&lt;=7,0)</f>
        <v>1</v>
      </c>
      <c r="K1750" cm="1">
        <f t="array" ref="K1750">_xlfn.IFS('Paraclinicos '!W1685="","",'Paraclinicos '!W1685&lt;=8,1,'Paraclinicos '!W1685&gt;8,0)</f>
        <v>0</v>
      </c>
      <c r="L1750" cm="1">
        <f t="array" ref="L1750">_xlfn.IFS('Paraclinicos '!S1685="","",'Paraclinicos '!S1685&gt;=30,1,'Paraclinicos '!S1685&lt;30,0)</f>
        <v>0</v>
      </c>
      <c r="M1750" cm="1">
        <f t="array" ref="M1750">_xlfn.IFS(OR('Paraclinicos '!T1685="",'Paraclinicos '!U1685=""),"",OR('Paraclinicos '!T1685&lt;=90,'Paraclinicos '!U1685&lt;=60),1,OR('Paraclinicos '!T1685&gt;90,'Paraclinicos '!U1685&gt;60),0)</f>
        <v>0</v>
      </c>
      <c r="N1750" s="45">
        <f t="shared" si="83"/>
        <v>3</v>
      </c>
      <c r="O1750" cm="1">
        <f t="array" ref="O1750">_xlfn.IFS(OR('Paraclinicos '!M1685="",'Paraclinicos '!N1685="",'Paraclinicos '!N1685=0),"",'Paraclinicos '!M1685/'Paraclinicos '!N1685&lt;100,4,'Paraclinicos '!M1685/'Paraclinicos '!N1685&lt;200,3,'Paraclinicos '!M1685/'Paraclinicos '!N1685&lt;300,2,'Paraclinicos '!M1685/'Paraclinicos '!N1685&lt;400,1,'Paraclinicos '!M1685/'Paraclinicos '!N1685&gt;=400,0)</f>
        <v>1</v>
      </c>
      <c r="P1750" cm="1">
        <f t="array" ref="P1750">_xlfn.IFS('Paraclinicos '!C1685="","",'Paraclinicos '!C1685&lt;20,4,'Paraclinicos '!C1685&lt;50,3,'Paraclinicos '!C1685&lt;100,2,'Paraclinicos '!C1685&lt;150,1,'Paraclinicos '!C1685&gt;150,0)</f>
        <v>0</v>
      </c>
      <c r="Q1750" cm="1">
        <f t="array" ref="Q1750">_xlfn.IFS('Paraclinicos '!O1685="","",'Paraclinicos '!O1685&lt;1.2,0,'Paraclinicos '!O1685&lt;2,1,'Paraclinicos '!O1685&lt;3.5,2,'Paraclinicos '!O1685&lt;5,3,'Paraclinicos '!O1685&gt;5,4)</f>
        <v>0</v>
      </c>
      <c r="R1750" t="str" cm="1">
        <f t="array" ref="R1750">_xlfn.IFS('Paraclinicos '!J1685="","",'Paraclinicos '!J1685&lt;1.2,0,'Paraclinicos '!J1685&lt;2,1,'Paraclinicos '!J1685&lt;6,2,'Paraclinicos '!J1685&lt;12,3,'Paraclinicos '!J1685&gt;=12,4)</f>
        <v/>
      </c>
      <c r="S1750" cm="1">
        <f t="array" ref="S1750">_xlfn.IFS('Paraclinicos '!Y1685="","",'Paraclinicos '!Y1685&lt;70,1,'Paraclinicos '!Y1685&gt;=70,0)</f>
        <v>0</v>
      </c>
      <c r="T1750" cm="1">
        <f t="array" ref="T1750">_xlfn.IFS('Paraclinicos '!W1685="","",'Paraclinicos '!W1685&lt;6,4,'Paraclinicos '!W1685&lt;10,3,'Paraclinicos '!W1685&lt;13,2,'Paraclinicos '!W1685&lt;15,1,'Paraclinicos '!W1685=15,0)</f>
        <v>0</v>
      </c>
      <c r="U1750" s="54">
        <f t="shared" si="81"/>
        <v>1</v>
      </c>
      <c r="V1750" cm="1">
        <f t="array" ref="V1750">_xlfn.IFS('Paraclinicos '!S1685="","",OR('Paraclinicos '!S1685&lt;=8,'Paraclinicos '!S1685&gt;=25),3,'Paraclinicos '!S1685&lt;12,1,'Paraclinicos '!S1685&lt;21,0,'Paraclinicos '!S1685&lt;25,2)</f>
        <v>0</v>
      </c>
      <c r="W1750" t="str">
        <f>IFERROR(IF(INDEX('BD Demog para scores enalazar'!Y$2:'BD Demog para scores enalazar'!Y$3000,MATCH(Formulas!A1750,'BD Demog para scores enalazar'!A$2:'BD Demog para scores enalazar'!A$3000,0))=1,"SI","NO"),"")</f>
        <v>NO</v>
      </c>
      <c r="X1750" s="9" t="str">
        <f>IFERROR(IF(INDEX('BD Demog para scores enalazar'!AJ$2:'BD Demog para scores enalazar'!AJ$3000,MATCH(Formulas!A1750,'BD Demog para scores enalazar'!A$2:'BD Demog para scores enalazar'!A$3000,0))=1,"SI","NO"),"")</f>
        <v>NO</v>
      </c>
      <c r="Y1750" cm="1">
        <f t="array" ref="Y1750">IF(AND(W1750="NO",X1750="NO"),_xlfn.IFS('Paraclinicos '!K1685&lt;=91,3,'Paraclinicos '!K1685&lt;94,2,'Paraclinicos '!K1685&lt;96,1,'Paraclinicos '!K1685&gt;=96,0),"")</f>
        <v>1</v>
      </c>
      <c r="Z1750" t="str" cm="1">
        <f t="array" ref="Z1750">IF(OR(W1750="SI",X1750="SI"),_xlfn.IFS(OR(AND('Paraclinicos '!K1686&lt;=83),AND('Paraclinicos '!K1686&gt;=97,AA1750=2)),3,OR(AND('Paraclinicos '!K1686&lt;=86),AND('Paraclinicos '!K1686&gt;=94,AA1750=2)),2,OR(AND('Paraclinicos '!K1686&lt;=88),AND('Paraclinicos '!K1686&gt;=92,AA1750=2)),1,OR(AND('Paraclinicos '!K1686&gt;=88,'Paraclinicos '!K1686&lt;=92),AND('Paraclinicos '!K1686&gt;=93,AA1750=0)),0),"")</f>
        <v/>
      </c>
      <c r="AA1750" cm="1">
        <f t="array" ref="AA1750">_xlfn.IFS('Paraclinicos '!E1685="","",'Paraclinicos '!E1685="Oxigeno",2,'Paraclinicos '!E1685="Aire",0)</f>
        <v>2</v>
      </c>
    </row>
    <row r="1751" spans="1:27" x14ac:dyDescent="0.25">
      <c r="A1751">
        <f>'Paraclinicos '!A1686</f>
        <v>636</v>
      </c>
      <c r="B1751" s="3">
        <f>'Paraclinicos '!R1686</f>
        <v>44215</v>
      </c>
      <c r="C1751" cm="1">
        <f t="array" ref="C1751">_xlfn.IFS('Paraclinicos '!Q1686="","",'Paraclinicos '!Q1686&gt;60,3,'Paraclinicos '!Q1686&lt;=60,1)</f>
        <v>3</v>
      </c>
      <c r="D1751" t="str">
        <f>IFERROR(IF(INDEX('BD Demog para scores enalazar'!BC$2:BC$3000,MATCH(Formulas!A1751,'BD Demog para scores enalazar'!A$2:A$3000,0))=0,"SI","NO"),"")</f>
        <v>SI</v>
      </c>
      <c r="E1751" cm="1">
        <f t="array" ref="E1751">_xlfn.IFS(D1751="","",D1751="SI",4,D1751="NO",1)</f>
        <v>4</v>
      </c>
      <c r="F1751" cm="1">
        <f t="array" ref="F1751">_xlfn.IFS('Paraclinicos '!B1686="","",'Paraclinicos '!B1686&gt;1,1,'Paraclinicos '!B1686&lt;=1,3)</f>
        <v>3</v>
      </c>
      <c r="G1751" cm="1">
        <f t="array" ref="G1751">_xlfn.IFS('Paraclinicos '!D1686="","",AND('Paraclinicos '!D1686&gt;=250,'Paraclinicos '!D1686&lt;=500),2,'Paraclinicos '!D1686&gt;500,3,'Paraclinicos '!D1686&lt;250,1)</f>
        <v>3</v>
      </c>
      <c r="H1751" s="50">
        <f t="shared" si="82"/>
        <v>13</v>
      </c>
      <c r="I1751" cm="1">
        <f t="array" ref="I1751">_xlfn.IFS('Paraclinicos '!Q1686="","",'Paraclinicos '!Q1686&gt;=65,1,'Paraclinicos '!Q1686&lt;65,0)</f>
        <v>1</v>
      </c>
      <c r="J1751" cm="1">
        <f t="array" ref="J1751">_xlfn.IFS('Paraclinicos '!I1686="","",'Paraclinicos '!I1686&gt;7,1,'Paraclinicos '!I1686&lt;=7,0)</f>
        <v>1</v>
      </c>
      <c r="K1751" cm="1">
        <f t="array" ref="K1751">_xlfn.IFS('Paraclinicos '!W1686="","",'Paraclinicos '!W1686&lt;=8,1,'Paraclinicos '!W1686&gt;8,0)</f>
        <v>1</v>
      </c>
      <c r="L1751" cm="1">
        <f t="array" ref="L1751">_xlfn.IFS('Paraclinicos '!S1686="","",'Paraclinicos '!S1686&gt;=30,1,'Paraclinicos '!S1686&lt;30,0)</f>
        <v>0</v>
      </c>
      <c r="M1751" cm="1">
        <f t="array" ref="M1751">_xlfn.IFS(OR('Paraclinicos '!T1686="",'Paraclinicos '!U1686=""),"",OR('Paraclinicos '!T1686&lt;=90,'Paraclinicos '!U1686&lt;=60),1,OR('Paraclinicos '!T1686&gt;90,'Paraclinicos '!U1686&gt;60),0)</f>
        <v>1</v>
      </c>
      <c r="N1751" s="45">
        <f t="shared" si="83"/>
        <v>4</v>
      </c>
      <c r="O1751" cm="1">
        <f t="array" ref="O1751">_xlfn.IFS(OR('Paraclinicos '!M1686="",'Paraclinicos '!N1686="",'Paraclinicos '!N1686=0),"",'Paraclinicos '!M1686/'Paraclinicos '!N1686&lt;100,4,'Paraclinicos '!M1686/'Paraclinicos '!N1686&lt;200,3,'Paraclinicos '!M1686/'Paraclinicos '!N1686&lt;300,2,'Paraclinicos '!M1686/'Paraclinicos '!N1686&lt;400,1,'Paraclinicos '!M1686/'Paraclinicos '!N1686&gt;=400,0)</f>
        <v>3</v>
      </c>
      <c r="P1751" cm="1">
        <f t="array" ref="P1751">_xlfn.IFS('Paraclinicos '!C1686="","",'Paraclinicos '!C1686&lt;20,4,'Paraclinicos '!C1686&lt;50,3,'Paraclinicos '!C1686&lt;100,2,'Paraclinicos '!C1686&lt;150,1,'Paraclinicos '!C1686&gt;150,0)</f>
        <v>0</v>
      </c>
      <c r="Q1751" cm="1">
        <f t="array" ref="Q1751">_xlfn.IFS('Paraclinicos '!O1686="","",'Paraclinicos '!O1686&lt;1.2,0,'Paraclinicos '!O1686&lt;2,1,'Paraclinicos '!O1686&lt;3.5,2,'Paraclinicos '!O1686&lt;5,3,'Paraclinicos '!O1686&gt;5,4)</f>
        <v>0</v>
      </c>
      <c r="R1751" cm="1">
        <f t="array" ref="R1751">_xlfn.IFS('Paraclinicos '!J1686="","",'Paraclinicos '!J1686&lt;1.2,0,'Paraclinicos '!J1686&lt;2,1,'Paraclinicos '!J1686&lt;6,2,'Paraclinicos '!J1686&lt;12,3,'Paraclinicos '!J1686&gt;=12,4)</f>
        <v>0</v>
      </c>
      <c r="S1751" cm="1">
        <f t="array" ref="S1751">_xlfn.IFS('Paraclinicos '!Y1686="","",'Paraclinicos '!Y1686&lt;70,1,'Paraclinicos '!Y1686&gt;=70,0)</f>
        <v>0</v>
      </c>
      <c r="T1751" cm="1">
        <f t="array" ref="T1751">_xlfn.IFS('Paraclinicos '!W1686="","",'Paraclinicos '!W1686&lt;6,4,'Paraclinicos '!W1686&lt;10,3,'Paraclinicos '!W1686&lt;13,2,'Paraclinicos '!W1686&lt;15,1,'Paraclinicos '!W1686=15,0)</f>
        <v>4</v>
      </c>
      <c r="U1751" s="54">
        <f t="shared" si="81"/>
        <v>7</v>
      </c>
      <c r="V1751" cm="1">
        <f t="array" ref="V1751">_xlfn.IFS('Paraclinicos '!S1686="","",OR('Paraclinicos '!S1686&lt;=8,'Paraclinicos '!S1686&gt;=25),3,'Paraclinicos '!S1686&lt;12,1,'Paraclinicos '!S1686&lt;21,0,'Paraclinicos '!S1686&lt;25,2)</f>
        <v>0</v>
      </c>
      <c r="W1751" t="str">
        <f>IFERROR(IF(INDEX('BD Demog para scores enalazar'!Y$2:'BD Demog para scores enalazar'!Y$3000,MATCH(Formulas!A1751,'BD Demog para scores enalazar'!A$2:'BD Demog para scores enalazar'!A$3000,0))=1,"SI","NO"),"")</f>
        <v>NO</v>
      </c>
      <c r="X1751" s="9" t="str">
        <f>IFERROR(IF(INDEX('BD Demog para scores enalazar'!AJ$2:'BD Demog para scores enalazar'!AJ$3000,MATCH(Formulas!A1751,'BD Demog para scores enalazar'!A$2:'BD Demog para scores enalazar'!A$3000,0))=1,"SI","NO"),"")</f>
        <v>NO</v>
      </c>
      <c r="Y1751" cm="1">
        <f t="array" ref="Y1751">IF(AND(W1751="NO",X1751="NO"),_xlfn.IFS('Paraclinicos '!K1686&lt;=91,3,'Paraclinicos '!K1686&lt;94,2,'Paraclinicos '!K1686&lt;96,1,'Paraclinicos '!K1686&gt;=96,0),"")</f>
        <v>3</v>
      </c>
      <c r="Z1751" t="str" cm="1">
        <f t="array" ref="Z1751">IF(OR(W1751="SI",X1751="SI"),_xlfn.IFS(OR(AND('Paraclinicos '!K1687&lt;=83),AND('Paraclinicos '!K1687&gt;=97,AA1751=2)),3,OR(AND('Paraclinicos '!K1687&lt;=86),AND('Paraclinicos '!K1687&gt;=94,AA1751=2)),2,OR(AND('Paraclinicos '!K1687&lt;=88),AND('Paraclinicos '!K1687&gt;=92,AA1751=2)),1,OR(AND('Paraclinicos '!K1687&gt;=88,'Paraclinicos '!K1687&lt;=92),AND('Paraclinicos '!K1687&gt;=93,AA1751=0)),0),"")</f>
        <v/>
      </c>
      <c r="AA1751" cm="1">
        <f t="array" ref="AA1751">_xlfn.IFS('Paraclinicos '!E1686="","",'Paraclinicos '!E1686="Oxigeno",2,'Paraclinicos '!E1686="Aire",0)</f>
        <v>2</v>
      </c>
    </row>
    <row r="1752" spans="1:27" x14ac:dyDescent="0.25">
      <c r="A1752">
        <f>'Paraclinicos '!A1687</f>
        <v>636</v>
      </c>
      <c r="B1752" s="3">
        <f>'Paraclinicos '!R1687</f>
        <v>44217</v>
      </c>
      <c r="C1752" cm="1">
        <f t="array" ref="C1752">_xlfn.IFS('Paraclinicos '!Q1687="","",'Paraclinicos '!Q1687&gt;60,3,'Paraclinicos '!Q1687&lt;=60,1)</f>
        <v>3</v>
      </c>
      <c r="D1752" t="str">
        <f>IFERROR(IF(INDEX('BD Demog para scores enalazar'!BC$2:BC$3000,MATCH(Formulas!A1752,'BD Demog para scores enalazar'!A$2:A$3000,0))=0,"SI","NO"),"")</f>
        <v>SI</v>
      </c>
      <c r="E1752" cm="1">
        <f t="array" ref="E1752">_xlfn.IFS(D1752="","",D1752="SI",4,D1752="NO",1)</f>
        <v>4</v>
      </c>
      <c r="F1752" cm="1">
        <f t="array" ref="F1752">_xlfn.IFS('Paraclinicos '!B1687="","",'Paraclinicos '!B1687&gt;1,1,'Paraclinicos '!B1687&lt;=1,3)</f>
        <v>3</v>
      </c>
      <c r="G1752" t="str" cm="1">
        <f t="array" ref="G1752">_xlfn.IFS('Paraclinicos '!D1687="","",AND('Paraclinicos '!D1687&gt;=250,'Paraclinicos '!D1687&lt;=500),2,'Paraclinicos '!D1687&gt;500,3,'Paraclinicos '!D1687&lt;250,1)</f>
        <v/>
      </c>
      <c r="H1752" s="50">
        <f t="shared" si="82"/>
        <v>10</v>
      </c>
      <c r="I1752" cm="1">
        <f t="array" ref="I1752">_xlfn.IFS('Paraclinicos '!Q1687="","",'Paraclinicos '!Q1687&gt;=65,1,'Paraclinicos '!Q1687&lt;65,0)</f>
        <v>1</v>
      </c>
      <c r="J1752" cm="1">
        <f t="array" ref="J1752">_xlfn.IFS('Paraclinicos '!I1687="","",'Paraclinicos '!I1687&gt;7,1,'Paraclinicos '!I1687&lt;=7,0)</f>
        <v>1</v>
      </c>
      <c r="K1752" cm="1">
        <f t="array" ref="K1752">_xlfn.IFS('Paraclinicos '!W1687="","",'Paraclinicos '!W1687&lt;=8,1,'Paraclinicos '!W1687&gt;8,0)</f>
        <v>1</v>
      </c>
      <c r="L1752" cm="1">
        <f t="array" ref="L1752">_xlfn.IFS('Paraclinicos '!S1687="","",'Paraclinicos '!S1687&gt;=30,1,'Paraclinicos '!S1687&lt;30,0)</f>
        <v>0</v>
      </c>
      <c r="M1752" cm="1">
        <f t="array" ref="M1752">_xlfn.IFS(OR('Paraclinicos '!T1687="",'Paraclinicos '!U1687=""),"",OR('Paraclinicos '!T1687&lt;=90,'Paraclinicos '!U1687&lt;=60),1,OR('Paraclinicos '!T1687&gt;90,'Paraclinicos '!U1687&gt;60),0)</f>
        <v>1</v>
      </c>
      <c r="N1752" s="45">
        <f t="shared" si="83"/>
        <v>6</v>
      </c>
      <c r="O1752" cm="1">
        <f t="array" ref="O1752">_xlfn.IFS(OR('Paraclinicos '!M1687="",'Paraclinicos '!N1687="",'Paraclinicos '!N1687=0),"",'Paraclinicos '!M1687/'Paraclinicos '!N1687&lt;100,4,'Paraclinicos '!M1687/'Paraclinicos '!N1687&lt;200,3,'Paraclinicos '!M1687/'Paraclinicos '!N1687&lt;300,2,'Paraclinicos '!M1687/'Paraclinicos '!N1687&lt;400,1,'Paraclinicos '!M1687/'Paraclinicos '!N1687&gt;=400,0)</f>
        <v>2</v>
      </c>
      <c r="P1752" cm="1">
        <f t="array" ref="P1752">_xlfn.IFS('Paraclinicos '!C1687="","",'Paraclinicos '!C1687&lt;20,4,'Paraclinicos '!C1687&lt;50,3,'Paraclinicos '!C1687&lt;100,2,'Paraclinicos '!C1687&lt;150,1,'Paraclinicos '!C1687&gt;150,0)</f>
        <v>0</v>
      </c>
      <c r="Q1752" cm="1">
        <f t="array" ref="Q1752">_xlfn.IFS('Paraclinicos '!O1687="","",'Paraclinicos '!O1687&lt;1.2,0,'Paraclinicos '!O1687&lt;2,1,'Paraclinicos '!O1687&lt;3.5,2,'Paraclinicos '!O1687&lt;5,3,'Paraclinicos '!O1687&gt;5,4)</f>
        <v>0</v>
      </c>
      <c r="R1752" t="str" cm="1">
        <f t="array" ref="R1752">_xlfn.IFS('Paraclinicos '!J1687="","",'Paraclinicos '!J1687&lt;1.2,0,'Paraclinicos '!J1687&lt;2,1,'Paraclinicos '!J1687&lt;6,2,'Paraclinicos '!J1687&lt;12,3,'Paraclinicos '!J1687&gt;=12,4)</f>
        <v/>
      </c>
      <c r="S1752" cm="1">
        <f t="array" ref="S1752">_xlfn.IFS('Paraclinicos '!Y1687="","",'Paraclinicos '!Y1687&lt;70,1,'Paraclinicos '!Y1687&gt;=70,0)</f>
        <v>0</v>
      </c>
      <c r="T1752" cm="1">
        <f t="array" ref="T1752">_xlfn.IFS('Paraclinicos '!W1687="","",'Paraclinicos '!W1687&lt;6,4,'Paraclinicos '!W1687&lt;10,3,'Paraclinicos '!W1687&lt;13,2,'Paraclinicos '!W1687&lt;15,1,'Paraclinicos '!W1687=15,0)</f>
        <v>4</v>
      </c>
      <c r="U1752" s="54">
        <f t="shared" si="81"/>
        <v>6</v>
      </c>
      <c r="V1752" cm="1">
        <f t="array" ref="V1752">_xlfn.IFS('Paraclinicos '!S1687="","",OR('Paraclinicos '!S1687&lt;=8,'Paraclinicos '!S1687&gt;=25),3,'Paraclinicos '!S1687&lt;12,1,'Paraclinicos '!S1687&lt;21,0,'Paraclinicos '!S1687&lt;25,2)</f>
        <v>2</v>
      </c>
      <c r="W1752" t="str">
        <f>IFERROR(IF(INDEX('BD Demog para scores enalazar'!Y$2:'BD Demog para scores enalazar'!Y$3000,MATCH(Formulas!A1752,'BD Demog para scores enalazar'!A$2:'BD Demog para scores enalazar'!A$3000,0))=1,"SI","NO"),"")</f>
        <v>NO</v>
      </c>
      <c r="X1752" s="9" t="str">
        <f>IFERROR(IF(INDEX('BD Demog para scores enalazar'!AJ$2:'BD Demog para scores enalazar'!AJ$3000,MATCH(Formulas!A1752,'BD Demog para scores enalazar'!A$2:'BD Demog para scores enalazar'!A$3000,0))=1,"SI","NO"),"")</f>
        <v>NO</v>
      </c>
      <c r="Y1752" cm="1">
        <f t="array" ref="Y1752">IF(AND(W1752="NO",X1752="NO"),_xlfn.IFS('Paraclinicos '!K1687&lt;=91,3,'Paraclinicos '!K1687&lt;94,2,'Paraclinicos '!K1687&lt;96,1,'Paraclinicos '!K1687&gt;=96,0),"")</f>
        <v>3</v>
      </c>
      <c r="Z1752" t="str" cm="1">
        <f t="array" ref="Z1752">IF(OR(W1752="SI",X1752="SI"),_xlfn.IFS(OR(AND('Paraclinicos '!K1688&lt;=83),AND('Paraclinicos '!K1688&gt;=97,AA1752=2)),3,OR(AND('Paraclinicos '!K1688&lt;=86),AND('Paraclinicos '!K1688&gt;=94,AA1752=2)),2,OR(AND('Paraclinicos '!K1688&lt;=88),AND('Paraclinicos '!K1688&gt;=92,AA1752=2)),1,OR(AND('Paraclinicos '!K1688&gt;=88,'Paraclinicos '!K1688&lt;=92),AND('Paraclinicos '!K1688&gt;=93,AA1752=0)),0),"")</f>
        <v/>
      </c>
      <c r="AA1752" cm="1">
        <f t="array" ref="AA1752">_xlfn.IFS('Paraclinicos '!E1687="","",'Paraclinicos '!E1687="Oxigeno",2,'Paraclinicos '!E1687="Aire",0)</f>
        <v>2</v>
      </c>
    </row>
    <row r="1753" spans="1:27" x14ac:dyDescent="0.25">
      <c r="A1753">
        <f>'Paraclinicos '!A1688</f>
        <v>640</v>
      </c>
      <c r="B1753" s="3">
        <f>'Paraclinicos '!R1688</f>
        <v>44203</v>
      </c>
      <c r="C1753" cm="1">
        <f t="array" ref="C1753">_xlfn.IFS('Paraclinicos '!Q1688="","",'Paraclinicos '!Q1688&gt;60,3,'Paraclinicos '!Q1688&lt;=60,1)</f>
        <v>3</v>
      </c>
      <c r="D1753" t="str">
        <f>IFERROR(IF(INDEX('BD Demog para scores enalazar'!BC$2:BC$3000,MATCH(Formulas!A1753,'BD Demog para scores enalazar'!A$2:A$3000,0))=0,"SI","NO"),"")</f>
        <v>SI</v>
      </c>
      <c r="E1753" cm="1">
        <f t="array" ref="E1753">_xlfn.IFS(D1753="","",D1753="SI",4,D1753="NO",1)</f>
        <v>4</v>
      </c>
      <c r="F1753" cm="1">
        <f t="array" ref="F1753">_xlfn.IFS('Paraclinicos '!B1688="","",'Paraclinicos '!B1688&gt;1,1,'Paraclinicos '!B1688&lt;=1,3)</f>
        <v>1</v>
      </c>
      <c r="G1753" t="str" cm="1">
        <f t="array" ref="G1753">_xlfn.IFS('Paraclinicos '!D1688="","",AND('Paraclinicos '!D1688&gt;=250,'Paraclinicos '!D1688&lt;=500),2,'Paraclinicos '!D1688&gt;500,3,'Paraclinicos '!D1688&lt;250,1)</f>
        <v/>
      </c>
      <c r="H1753" s="50">
        <f t="shared" si="82"/>
        <v>8</v>
      </c>
      <c r="I1753" cm="1">
        <f t="array" ref="I1753">_xlfn.IFS('Paraclinicos '!Q1688="","",'Paraclinicos '!Q1688&gt;=65,1,'Paraclinicos '!Q1688&lt;65,0)</f>
        <v>1</v>
      </c>
      <c r="J1753" cm="1">
        <f t="array" ref="J1753">_xlfn.IFS('Paraclinicos '!I1688="","",'Paraclinicos '!I1688&gt;7,1,'Paraclinicos '!I1688&lt;=7,0)</f>
        <v>1</v>
      </c>
      <c r="K1753" cm="1">
        <f t="array" ref="K1753">_xlfn.IFS('Paraclinicos '!W1688="","",'Paraclinicos '!W1688&lt;=8,1,'Paraclinicos '!W1688&gt;8,0)</f>
        <v>1</v>
      </c>
      <c r="L1753" cm="1">
        <f t="array" ref="L1753">_xlfn.IFS('Paraclinicos '!S1688="","",'Paraclinicos '!S1688&gt;=30,1,'Paraclinicos '!S1688&lt;30,0)</f>
        <v>0</v>
      </c>
      <c r="M1753" cm="1">
        <f t="array" ref="M1753">_xlfn.IFS(OR('Paraclinicos '!T1688="",'Paraclinicos '!U1688=""),"",OR('Paraclinicos '!T1688&lt;=90,'Paraclinicos '!U1688&lt;=60),1,OR('Paraclinicos '!T1688&gt;90,'Paraclinicos '!U1688&gt;60),0)</f>
        <v>1</v>
      </c>
      <c r="N1753" s="45">
        <f t="shared" si="83"/>
        <v>6</v>
      </c>
      <c r="O1753" cm="1">
        <f t="array" ref="O1753">_xlfn.IFS(OR('Paraclinicos '!M1688="",'Paraclinicos '!N1688="",'Paraclinicos '!N1688=0),"",'Paraclinicos '!M1688/'Paraclinicos '!N1688&lt;100,4,'Paraclinicos '!M1688/'Paraclinicos '!N1688&lt;200,3,'Paraclinicos '!M1688/'Paraclinicos '!N1688&lt;300,2,'Paraclinicos '!M1688/'Paraclinicos '!N1688&lt;400,1,'Paraclinicos '!M1688/'Paraclinicos '!N1688&gt;=400,0)</f>
        <v>2</v>
      </c>
      <c r="P1753" cm="1">
        <f t="array" ref="P1753">_xlfn.IFS('Paraclinicos '!C1688="","",'Paraclinicos '!C1688&lt;20,4,'Paraclinicos '!C1688&lt;50,3,'Paraclinicos '!C1688&lt;100,2,'Paraclinicos '!C1688&lt;150,1,'Paraclinicos '!C1688&gt;150,0)</f>
        <v>0</v>
      </c>
      <c r="Q1753" cm="1">
        <f t="array" ref="Q1753">_xlfn.IFS('Paraclinicos '!O1688="","",'Paraclinicos '!O1688&lt;1.2,0,'Paraclinicos '!O1688&lt;2,1,'Paraclinicos '!O1688&lt;3.5,2,'Paraclinicos '!O1688&lt;5,3,'Paraclinicos '!O1688&gt;5,4)</f>
        <v>0</v>
      </c>
      <c r="R1753" t="str" cm="1">
        <f t="array" ref="R1753">_xlfn.IFS('Paraclinicos '!J1688="","",'Paraclinicos '!J1688&lt;1.2,0,'Paraclinicos '!J1688&lt;2,1,'Paraclinicos '!J1688&lt;6,2,'Paraclinicos '!J1688&lt;12,3,'Paraclinicos '!J1688&gt;=12,4)</f>
        <v/>
      </c>
      <c r="S1753" cm="1">
        <f t="array" ref="S1753">_xlfn.IFS('Paraclinicos '!Y1688="","",'Paraclinicos '!Y1688&lt;70,1,'Paraclinicos '!Y1688&gt;=70,0)</f>
        <v>0</v>
      </c>
      <c r="T1753" cm="1">
        <f t="array" ref="T1753">_xlfn.IFS('Paraclinicos '!W1688="","",'Paraclinicos '!W1688&lt;6,4,'Paraclinicos '!W1688&lt;10,3,'Paraclinicos '!W1688&lt;13,2,'Paraclinicos '!W1688&lt;15,1,'Paraclinicos '!W1688=15,0)</f>
        <v>4</v>
      </c>
      <c r="U1753" s="54">
        <f t="shared" si="81"/>
        <v>6</v>
      </c>
      <c r="V1753" cm="1">
        <f t="array" ref="V1753">_xlfn.IFS('Paraclinicos '!S1688="","",OR('Paraclinicos '!S1688&lt;=8,'Paraclinicos '!S1688&gt;=25),3,'Paraclinicos '!S1688&lt;12,1,'Paraclinicos '!S1688&lt;21,0,'Paraclinicos '!S1688&lt;25,2)</f>
        <v>2</v>
      </c>
      <c r="W1753" t="str">
        <f>IFERROR(IF(INDEX('BD Demog para scores enalazar'!Y$2:'BD Demog para scores enalazar'!Y$3000,MATCH(Formulas!A1753,'BD Demog para scores enalazar'!A$2:'BD Demog para scores enalazar'!A$3000,0))=1,"SI","NO"),"")</f>
        <v>NO</v>
      </c>
      <c r="X1753" s="9" t="str">
        <f>IFERROR(IF(INDEX('BD Demog para scores enalazar'!AJ$2:'BD Demog para scores enalazar'!AJ$3000,MATCH(Formulas!A1753,'BD Demog para scores enalazar'!A$2:'BD Demog para scores enalazar'!A$3000,0))=1,"SI","NO"),"")</f>
        <v>NO</v>
      </c>
      <c r="Y1753" cm="1">
        <f t="array" ref="Y1753">IF(AND(W1753="NO",X1753="NO"),_xlfn.IFS('Paraclinicos '!K1688&lt;=91,3,'Paraclinicos '!K1688&lt;94,2,'Paraclinicos '!K1688&lt;96,1,'Paraclinicos '!K1688&gt;=96,0),"")</f>
        <v>3</v>
      </c>
      <c r="Z1753" t="str" cm="1">
        <f t="array" ref="Z1753">IF(OR(W1753="SI",X1753="SI"),_xlfn.IFS(OR(AND('Paraclinicos '!K1689&lt;=83),AND('Paraclinicos '!K1689&gt;=97,AA1753=2)),3,OR(AND('Paraclinicos '!K1689&lt;=86),AND('Paraclinicos '!K1689&gt;=94,AA1753=2)),2,OR(AND('Paraclinicos '!K1689&lt;=88),AND('Paraclinicos '!K1689&gt;=92,AA1753=2)),1,OR(AND('Paraclinicos '!K1689&gt;=88,'Paraclinicos '!K1689&lt;=92),AND('Paraclinicos '!K1689&gt;=93,AA1753=0)),0),"")</f>
        <v/>
      </c>
      <c r="AA1753" cm="1">
        <f t="array" ref="AA1753">_xlfn.IFS('Paraclinicos '!E1688="","",'Paraclinicos '!E1688="Oxigeno",2,'Paraclinicos '!E1688="Aire",0)</f>
        <v>2</v>
      </c>
    </row>
    <row r="1754" spans="1:27" x14ac:dyDescent="0.25">
      <c r="A1754">
        <f>'Paraclinicos '!A1689</f>
        <v>640</v>
      </c>
      <c r="B1754" s="3">
        <f>'Paraclinicos '!R1689</f>
        <v>44204</v>
      </c>
      <c r="C1754" cm="1">
        <f t="array" ref="C1754">_xlfn.IFS('Paraclinicos '!Q1689="","",'Paraclinicos '!Q1689&gt;60,3,'Paraclinicos '!Q1689&lt;=60,1)</f>
        <v>3</v>
      </c>
      <c r="D1754" t="str">
        <f>IFERROR(IF(INDEX('BD Demog para scores enalazar'!BC$2:BC$3000,MATCH(Formulas!A1754,'BD Demog para scores enalazar'!A$2:A$3000,0))=0,"SI","NO"),"")</f>
        <v>SI</v>
      </c>
      <c r="E1754" cm="1">
        <f t="array" ref="E1754">_xlfn.IFS(D1754="","",D1754="SI",4,D1754="NO",1)</f>
        <v>4</v>
      </c>
      <c r="F1754" cm="1">
        <f t="array" ref="F1754">_xlfn.IFS('Paraclinicos '!B1689="","",'Paraclinicos '!B1689&gt;1,1,'Paraclinicos '!B1689&lt;=1,3)</f>
        <v>3</v>
      </c>
      <c r="G1754" cm="1">
        <f t="array" ref="G1754">_xlfn.IFS('Paraclinicos '!D1689="","",AND('Paraclinicos '!D1689&gt;=250,'Paraclinicos '!D1689&lt;=500),2,'Paraclinicos '!D1689&gt;500,3,'Paraclinicos '!D1689&lt;250,1)</f>
        <v>3</v>
      </c>
      <c r="H1754" s="50">
        <f t="shared" si="82"/>
        <v>13</v>
      </c>
      <c r="I1754" cm="1">
        <f t="array" ref="I1754">_xlfn.IFS('Paraclinicos '!Q1689="","",'Paraclinicos '!Q1689&gt;=65,1,'Paraclinicos '!Q1689&lt;65,0)</f>
        <v>1</v>
      </c>
      <c r="J1754" cm="1">
        <f t="array" ref="J1754">_xlfn.IFS('Paraclinicos '!I1689="","",'Paraclinicos '!I1689&gt;7,1,'Paraclinicos '!I1689&lt;=7,0)</f>
        <v>1</v>
      </c>
      <c r="K1754" cm="1">
        <f t="array" ref="K1754">_xlfn.IFS('Paraclinicos '!W1689="","",'Paraclinicos '!W1689&lt;=8,1,'Paraclinicos '!W1689&gt;8,0)</f>
        <v>0</v>
      </c>
      <c r="L1754" cm="1">
        <f t="array" ref="L1754">_xlfn.IFS('Paraclinicos '!S1689="","",'Paraclinicos '!S1689&gt;=30,1,'Paraclinicos '!S1689&lt;30,0)</f>
        <v>1</v>
      </c>
      <c r="M1754" cm="1">
        <f t="array" ref="M1754">_xlfn.IFS(OR('Paraclinicos '!T1689="",'Paraclinicos '!U1689=""),"",OR('Paraclinicos '!T1689&lt;=90,'Paraclinicos '!U1689&lt;=60),1,OR('Paraclinicos '!T1689&gt;90,'Paraclinicos '!U1689&gt;60),0)</f>
        <v>0</v>
      </c>
      <c r="N1754" s="45">
        <f t="shared" si="83"/>
        <v>5</v>
      </c>
      <c r="O1754" cm="1">
        <f t="array" ref="O1754">_xlfn.IFS(OR('Paraclinicos '!M1689="",'Paraclinicos '!N1689="",'Paraclinicos '!N1689=0),"",'Paraclinicos '!M1689/'Paraclinicos '!N1689&lt;100,4,'Paraclinicos '!M1689/'Paraclinicos '!N1689&lt;200,3,'Paraclinicos '!M1689/'Paraclinicos '!N1689&lt;300,2,'Paraclinicos '!M1689/'Paraclinicos '!N1689&lt;400,1,'Paraclinicos '!M1689/'Paraclinicos '!N1689&gt;=400,0)</f>
        <v>2</v>
      </c>
      <c r="P1754" cm="1">
        <f t="array" ref="P1754">_xlfn.IFS('Paraclinicos '!C1689="","",'Paraclinicos '!C1689&lt;20,4,'Paraclinicos '!C1689&lt;50,3,'Paraclinicos '!C1689&lt;100,2,'Paraclinicos '!C1689&lt;150,1,'Paraclinicos '!C1689&gt;150,0)</f>
        <v>0</v>
      </c>
      <c r="Q1754" cm="1">
        <f t="array" ref="Q1754">_xlfn.IFS('Paraclinicos '!O1689="","",'Paraclinicos '!O1689&lt;1.2,0,'Paraclinicos '!O1689&lt;2,1,'Paraclinicos '!O1689&lt;3.5,2,'Paraclinicos '!O1689&lt;5,3,'Paraclinicos '!O1689&gt;5,4)</f>
        <v>0</v>
      </c>
      <c r="R1754" cm="1">
        <f t="array" ref="R1754">_xlfn.IFS('Paraclinicos '!J1689="","",'Paraclinicos '!J1689&lt;1.2,0,'Paraclinicos '!J1689&lt;2,1,'Paraclinicos '!J1689&lt;6,2,'Paraclinicos '!J1689&lt;12,3,'Paraclinicos '!J1689&gt;=12,4)</f>
        <v>0</v>
      </c>
      <c r="S1754" cm="1">
        <f t="array" ref="S1754">_xlfn.IFS('Paraclinicos '!Y1689="","",'Paraclinicos '!Y1689&lt;70,1,'Paraclinicos '!Y1689&gt;=70,0)</f>
        <v>0</v>
      </c>
      <c r="T1754" cm="1">
        <f t="array" ref="T1754">_xlfn.IFS('Paraclinicos '!W1689="","",'Paraclinicos '!W1689&lt;6,4,'Paraclinicos '!W1689&lt;10,3,'Paraclinicos '!W1689&lt;13,2,'Paraclinicos '!W1689&lt;15,1,'Paraclinicos '!W1689=15,0)</f>
        <v>0</v>
      </c>
      <c r="U1754" s="54">
        <f t="shared" si="81"/>
        <v>2</v>
      </c>
      <c r="V1754" cm="1">
        <f t="array" ref="V1754">_xlfn.IFS('Paraclinicos '!S1689="","",OR('Paraclinicos '!S1689&lt;=8,'Paraclinicos '!S1689&gt;=25),3,'Paraclinicos '!S1689&lt;12,1,'Paraclinicos '!S1689&lt;21,0,'Paraclinicos '!S1689&lt;25,2)</f>
        <v>3</v>
      </c>
      <c r="W1754" t="str">
        <f>IFERROR(IF(INDEX('BD Demog para scores enalazar'!Y$2:'BD Demog para scores enalazar'!Y$3000,MATCH(Formulas!A1754,'BD Demog para scores enalazar'!A$2:'BD Demog para scores enalazar'!A$3000,0))=1,"SI","NO"),"")</f>
        <v>NO</v>
      </c>
      <c r="X1754" s="9" t="str">
        <f>IFERROR(IF(INDEX('BD Demog para scores enalazar'!AJ$2:'BD Demog para scores enalazar'!AJ$3000,MATCH(Formulas!A1754,'BD Demog para scores enalazar'!A$2:'BD Demog para scores enalazar'!A$3000,0))=1,"SI","NO"),"")</f>
        <v>NO</v>
      </c>
      <c r="Y1754" cm="1">
        <f t="array" ref="Y1754">IF(AND(W1754="NO",X1754="NO"),_xlfn.IFS('Paraclinicos '!K1689&lt;=91,3,'Paraclinicos '!K1689&lt;94,2,'Paraclinicos '!K1689&lt;96,1,'Paraclinicos '!K1689&gt;=96,0),"")</f>
        <v>3</v>
      </c>
      <c r="Z1754" t="str" cm="1">
        <f t="array" ref="Z1754">IF(OR(W1754="SI",X1754="SI"),_xlfn.IFS(OR(AND('Paraclinicos '!K1690&lt;=83),AND('Paraclinicos '!K1690&gt;=97,AA1754=2)),3,OR(AND('Paraclinicos '!K1690&lt;=86),AND('Paraclinicos '!K1690&gt;=94,AA1754=2)),2,OR(AND('Paraclinicos '!K1690&lt;=88),AND('Paraclinicos '!K1690&gt;=92,AA1754=2)),1,OR(AND('Paraclinicos '!K1690&gt;=88,'Paraclinicos '!K1690&lt;=92),AND('Paraclinicos '!K1690&gt;=93,AA1754=0)),0),"")</f>
        <v/>
      </c>
      <c r="AA1754" cm="1">
        <f t="array" ref="AA1754">_xlfn.IFS('Paraclinicos '!E1689="","",'Paraclinicos '!E1689="Oxigeno",2,'Paraclinicos '!E1689="Aire",0)</f>
        <v>2</v>
      </c>
    </row>
    <row r="1755" spans="1:27" x14ac:dyDescent="0.25">
      <c r="A1755">
        <f>'Paraclinicos '!A1690</f>
        <v>640</v>
      </c>
      <c r="B1755" s="3">
        <f>'Paraclinicos '!R1690</f>
        <v>44205</v>
      </c>
      <c r="C1755" cm="1">
        <f t="array" ref="C1755">_xlfn.IFS('Paraclinicos '!Q1690="","",'Paraclinicos '!Q1690&gt;60,3,'Paraclinicos '!Q1690&lt;=60,1)</f>
        <v>3</v>
      </c>
      <c r="D1755" t="str">
        <f>IFERROR(IF(INDEX('BD Demog para scores enalazar'!BC$2:BC$3000,MATCH(Formulas!A1755,'BD Demog para scores enalazar'!A$2:A$3000,0))=0,"SI","NO"),"")</f>
        <v>SI</v>
      </c>
      <c r="E1755" cm="1">
        <f t="array" ref="E1755">_xlfn.IFS(D1755="","",D1755="SI",4,D1755="NO",1)</f>
        <v>4</v>
      </c>
      <c r="F1755" cm="1">
        <f t="array" ref="F1755">_xlfn.IFS('Paraclinicos '!B1690="","",'Paraclinicos '!B1690&gt;1,1,'Paraclinicos '!B1690&lt;=1,3)</f>
        <v>1</v>
      </c>
      <c r="G1755" t="str" cm="1">
        <f t="array" ref="G1755">_xlfn.IFS('Paraclinicos '!D1690="","",AND('Paraclinicos '!D1690&gt;=250,'Paraclinicos '!D1690&lt;=500),2,'Paraclinicos '!D1690&gt;500,3,'Paraclinicos '!D1690&lt;250,1)</f>
        <v/>
      </c>
      <c r="H1755" s="50">
        <f t="shared" si="82"/>
        <v>8</v>
      </c>
      <c r="I1755" cm="1">
        <f t="array" ref="I1755">_xlfn.IFS('Paraclinicos '!Q1690="","",'Paraclinicos '!Q1690&gt;=65,1,'Paraclinicos '!Q1690&lt;65,0)</f>
        <v>1</v>
      </c>
      <c r="J1755" cm="1">
        <f t="array" ref="J1755">_xlfn.IFS('Paraclinicos '!I1690="","",'Paraclinicos '!I1690&gt;7,1,'Paraclinicos '!I1690&lt;=7,0)</f>
        <v>1</v>
      </c>
      <c r="K1755" cm="1">
        <f t="array" ref="K1755">_xlfn.IFS('Paraclinicos '!W1690="","",'Paraclinicos '!W1690&lt;=8,1,'Paraclinicos '!W1690&gt;8,0)</f>
        <v>1</v>
      </c>
      <c r="L1755" cm="1">
        <f t="array" ref="L1755">_xlfn.IFS('Paraclinicos '!S1690="","",'Paraclinicos '!S1690&gt;=30,1,'Paraclinicos '!S1690&lt;30,0)</f>
        <v>0</v>
      </c>
      <c r="M1755" cm="1">
        <f t="array" ref="M1755">_xlfn.IFS(OR('Paraclinicos '!T1690="",'Paraclinicos '!U1690=""),"",OR('Paraclinicos '!T1690&lt;=90,'Paraclinicos '!U1690&lt;=60),1,OR('Paraclinicos '!T1690&gt;90,'Paraclinicos '!U1690&gt;60),0)</f>
        <v>0</v>
      </c>
      <c r="N1755" s="45">
        <f t="shared" si="83"/>
        <v>4</v>
      </c>
      <c r="O1755" cm="1">
        <f t="array" ref="O1755">_xlfn.IFS(OR('Paraclinicos '!M1690="",'Paraclinicos '!N1690="",'Paraclinicos '!N1690=0),"",'Paraclinicos '!M1690/'Paraclinicos '!N1690&lt;100,4,'Paraclinicos '!M1690/'Paraclinicos '!N1690&lt;200,3,'Paraclinicos '!M1690/'Paraclinicos '!N1690&lt;300,2,'Paraclinicos '!M1690/'Paraclinicos '!N1690&lt;400,1,'Paraclinicos '!M1690/'Paraclinicos '!N1690&gt;=400,0)</f>
        <v>2</v>
      </c>
      <c r="P1755" cm="1">
        <f t="array" ref="P1755">_xlfn.IFS('Paraclinicos '!C1690="","",'Paraclinicos '!C1690&lt;20,4,'Paraclinicos '!C1690&lt;50,3,'Paraclinicos '!C1690&lt;100,2,'Paraclinicos '!C1690&lt;150,1,'Paraclinicos '!C1690&gt;150,0)</f>
        <v>0</v>
      </c>
      <c r="Q1755" cm="1">
        <f t="array" ref="Q1755">_xlfn.IFS('Paraclinicos '!O1690="","",'Paraclinicos '!O1690&lt;1.2,0,'Paraclinicos '!O1690&lt;2,1,'Paraclinicos '!O1690&lt;3.5,2,'Paraclinicos '!O1690&lt;5,3,'Paraclinicos '!O1690&gt;5,4)</f>
        <v>2</v>
      </c>
      <c r="R1755" cm="1">
        <f t="array" ref="R1755">_xlfn.IFS('Paraclinicos '!J1690="","",'Paraclinicos '!J1690&lt;1.2,0,'Paraclinicos '!J1690&lt;2,1,'Paraclinicos '!J1690&lt;6,2,'Paraclinicos '!J1690&lt;12,3,'Paraclinicos '!J1690&gt;=12,4)</f>
        <v>0</v>
      </c>
      <c r="S1755" cm="1">
        <f t="array" ref="S1755">_xlfn.IFS('Paraclinicos '!Y1690="","",'Paraclinicos '!Y1690&lt;70,1,'Paraclinicos '!Y1690&gt;=70,0)</f>
        <v>0</v>
      </c>
      <c r="T1755" cm="1">
        <f t="array" ref="T1755">_xlfn.IFS('Paraclinicos '!W1690="","",'Paraclinicos '!W1690&lt;6,4,'Paraclinicos '!W1690&lt;10,3,'Paraclinicos '!W1690&lt;13,2,'Paraclinicos '!W1690&lt;15,1,'Paraclinicos '!W1690=15,0)</f>
        <v>4</v>
      </c>
      <c r="U1755" s="54">
        <f t="shared" si="81"/>
        <v>8</v>
      </c>
      <c r="V1755" cm="1">
        <f t="array" ref="V1755">_xlfn.IFS('Paraclinicos '!S1690="","",OR('Paraclinicos '!S1690&lt;=8,'Paraclinicos '!S1690&gt;=25),3,'Paraclinicos '!S1690&lt;12,1,'Paraclinicos '!S1690&lt;21,0,'Paraclinicos '!S1690&lt;25,2)</f>
        <v>2</v>
      </c>
      <c r="W1755" t="str">
        <f>IFERROR(IF(INDEX('BD Demog para scores enalazar'!Y$2:'BD Demog para scores enalazar'!Y$3000,MATCH(Formulas!A1755,'BD Demog para scores enalazar'!A$2:'BD Demog para scores enalazar'!A$3000,0))=1,"SI","NO"),"")</f>
        <v>NO</v>
      </c>
      <c r="X1755" s="9" t="str">
        <f>IFERROR(IF(INDEX('BD Demog para scores enalazar'!AJ$2:'BD Demog para scores enalazar'!AJ$3000,MATCH(Formulas!A1755,'BD Demog para scores enalazar'!A$2:'BD Demog para scores enalazar'!A$3000,0))=1,"SI","NO"),"")</f>
        <v>NO</v>
      </c>
      <c r="Y1755" cm="1">
        <f t="array" ref="Y1755">IF(AND(W1755="NO",X1755="NO"),_xlfn.IFS('Paraclinicos '!K1690&lt;=91,3,'Paraclinicos '!K1690&lt;94,2,'Paraclinicos '!K1690&lt;96,1,'Paraclinicos '!K1690&gt;=96,0),"")</f>
        <v>3</v>
      </c>
      <c r="Z1755" t="str" cm="1">
        <f t="array" ref="Z1755">IF(OR(W1755="SI",X1755="SI"),_xlfn.IFS(OR(AND('Paraclinicos '!K1691&lt;=83),AND('Paraclinicos '!K1691&gt;=97,AA1755=2)),3,OR(AND('Paraclinicos '!K1691&lt;=86),AND('Paraclinicos '!K1691&gt;=94,AA1755=2)),2,OR(AND('Paraclinicos '!K1691&lt;=88),AND('Paraclinicos '!K1691&gt;=92,AA1755=2)),1,OR(AND('Paraclinicos '!K1691&gt;=88,'Paraclinicos '!K1691&lt;=92),AND('Paraclinicos '!K1691&gt;=93,AA1755=0)),0),"")</f>
        <v/>
      </c>
      <c r="AA1755" cm="1">
        <f t="array" ref="AA1755">_xlfn.IFS('Paraclinicos '!E1690="","",'Paraclinicos '!E1690="Oxigeno",2,'Paraclinicos '!E1690="Aire",0)</f>
        <v>2</v>
      </c>
    </row>
    <row r="1756" spans="1:27" x14ac:dyDescent="0.25">
      <c r="A1756">
        <f>'Paraclinicos '!A1691</f>
        <v>640</v>
      </c>
      <c r="B1756" s="3">
        <f>'Paraclinicos '!R1691</f>
        <v>44206</v>
      </c>
      <c r="C1756" cm="1">
        <f t="array" ref="C1756">_xlfn.IFS('Paraclinicos '!Q1691="","",'Paraclinicos '!Q1691&gt;60,3,'Paraclinicos '!Q1691&lt;=60,1)</f>
        <v>3</v>
      </c>
      <c r="D1756" t="str">
        <f>IFERROR(IF(INDEX('BD Demog para scores enalazar'!BC$2:BC$3000,MATCH(Formulas!A1756,'BD Demog para scores enalazar'!A$2:A$3000,0))=0,"SI","NO"),"")</f>
        <v>SI</v>
      </c>
      <c r="E1756" cm="1">
        <f t="array" ref="E1756">_xlfn.IFS(D1756="","",D1756="SI",4,D1756="NO",1)</f>
        <v>4</v>
      </c>
      <c r="F1756" cm="1">
        <f t="array" ref="F1756">_xlfn.IFS('Paraclinicos '!B1691="","",'Paraclinicos '!B1691&gt;1,1,'Paraclinicos '!B1691&lt;=1,3)</f>
        <v>3</v>
      </c>
      <c r="G1756" t="str" cm="1">
        <f t="array" ref="G1756">_xlfn.IFS('Paraclinicos '!D1691="","",AND('Paraclinicos '!D1691&gt;=250,'Paraclinicos '!D1691&lt;=500),2,'Paraclinicos '!D1691&gt;500,3,'Paraclinicos '!D1691&lt;250,1)</f>
        <v/>
      </c>
      <c r="H1756" s="50">
        <f t="shared" si="82"/>
        <v>10</v>
      </c>
      <c r="I1756" cm="1">
        <f t="array" ref="I1756">_xlfn.IFS('Paraclinicos '!Q1691="","",'Paraclinicos '!Q1691&gt;=65,1,'Paraclinicos '!Q1691&lt;65,0)</f>
        <v>1</v>
      </c>
      <c r="J1756" cm="1">
        <f t="array" ref="J1756">_xlfn.IFS('Paraclinicos '!I1691="","",'Paraclinicos '!I1691&gt;7,1,'Paraclinicos '!I1691&lt;=7,0)</f>
        <v>1</v>
      </c>
      <c r="K1756" cm="1">
        <f t="array" ref="K1756">_xlfn.IFS('Paraclinicos '!W1691="","",'Paraclinicos '!W1691&lt;=8,1,'Paraclinicos '!W1691&gt;8,0)</f>
        <v>0</v>
      </c>
      <c r="L1756" cm="1">
        <f t="array" ref="L1756">_xlfn.IFS('Paraclinicos '!S1691="","",'Paraclinicos '!S1691&gt;=30,1,'Paraclinicos '!S1691&lt;30,0)</f>
        <v>0</v>
      </c>
      <c r="M1756" cm="1">
        <f t="array" ref="M1756">_xlfn.IFS(OR('Paraclinicos '!T1691="",'Paraclinicos '!U1691=""),"",OR('Paraclinicos '!T1691&lt;=90,'Paraclinicos '!U1691&lt;=60),1,OR('Paraclinicos '!T1691&gt;90,'Paraclinicos '!U1691&gt;60),0)</f>
        <v>0</v>
      </c>
      <c r="N1756" s="45">
        <f t="shared" si="83"/>
        <v>3</v>
      </c>
      <c r="O1756" cm="1">
        <f t="array" ref="O1756">_xlfn.IFS(OR('Paraclinicos '!M1691="",'Paraclinicos '!N1691="",'Paraclinicos '!N1691=0),"",'Paraclinicos '!M1691/'Paraclinicos '!N1691&lt;100,4,'Paraclinicos '!M1691/'Paraclinicos '!N1691&lt;200,3,'Paraclinicos '!M1691/'Paraclinicos '!N1691&lt;300,2,'Paraclinicos '!M1691/'Paraclinicos '!N1691&lt;400,1,'Paraclinicos '!M1691/'Paraclinicos '!N1691&gt;=400,0)</f>
        <v>2</v>
      </c>
      <c r="P1756" cm="1">
        <f t="array" ref="P1756">_xlfn.IFS('Paraclinicos '!C1691="","",'Paraclinicos '!C1691&lt;20,4,'Paraclinicos '!C1691&lt;50,3,'Paraclinicos '!C1691&lt;100,2,'Paraclinicos '!C1691&lt;150,1,'Paraclinicos '!C1691&gt;150,0)</f>
        <v>0</v>
      </c>
      <c r="Q1756" cm="1">
        <f t="array" ref="Q1756">_xlfn.IFS('Paraclinicos '!O1691="","",'Paraclinicos '!O1691&lt;1.2,0,'Paraclinicos '!O1691&lt;2,1,'Paraclinicos '!O1691&lt;3.5,2,'Paraclinicos '!O1691&lt;5,3,'Paraclinicos '!O1691&gt;5,4)</f>
        <v>2</v>
      </c>
      <c r="R1756" cm="1">
        <f t="array" ref="R1756">_xlfn.IFS('Paraclinicos '!J1691="","",'Paraclinicos '!J1691&lt;1.2,0,'Paraclinicos '!J1691&lt;2,1,'Paraclinicos '!J1691&lt;6,2,'Paraclinicos '!J1691&lt;12,3,'Paraclinicos '!J1691&gt;=12,4)</f>
        <v>0</v>
      </c>
      <c r="S1756" cm="1">
        <f t="array" ref="S1756">_xlfn.IFS('Paraclinicos '!Y1691="","",'Paraclinicos '!Y1691&lt;70,1,'Paraclinicos '!Y1691&gt;=70,0)</f>
        <v>0</v>
      </c>
      <c r="T1756" cm="1">
        <f t="array" ref="T1756">_xlfn.IFS('Paraclinicos '!W1691="","",'Paraclinicos '!W1691&lt;6,4,'Paraclinicos '!W1691&lt;10,3,'Paraclinicos '!W1691&lt;13,2,'Paraclinicos '!W1691&lt;15,1,'Paraclinicos '!W1691=15,0)</f>
        <v>0</v>
      </c>
      <c r="U1756" s="54">
        <f t="shared" si="81"/>
        <v>4</v>
      </c>
      <c r="V1756" cm="1">
        <f t="array" ref="V1756">_xlfn.IFS('Paraclinicos '!S1691="","",OR('Paraclinicos '!S1691&lt;=8,'Paraclinicos '!S1691&gt;=25),3,'Paraclinicos '!S1691&lt;12,1,'Paraclinicos '!S1691&lt;21,0,'Paraclinicos '!S1691&lt;25,2)</f>
        <v>0</v>
      </c>
      <c r="W1756" t="str">
        <f>IFERROR(IF(INDEX('BD Demog para scores enalazar'!Y$2:'BD Demog para scores enalazar'!Y$3000,MATCH(Formulas!A1756,'BD Demog para scores enalazar'!A$2:'BD Demog para scores enalazar'!A$3000,0))=1,"SI","NO"),"")</f>
        <v>NO</v>
      </c>
      <c r="X1756" s="9" t="str">
        <f>IFERROR(IF(INDEX('BD Demog para scores enalazar'!AJ$2:'BD Demog para scores enalazar'!AJ$3000,MATCH(Formulas!A1756,'BD Demog para scores enalazar'!A$2:'BD Demog para scores enalazar'!A$3000,0))=1,"SI","NO"),"")</f>
        <v>NO</v>
      </c>
      <c r="Y1756" cm="1">
        <f t="array" ref="Y1756">IF(AND(W1756="NO",X1756="NO"),_xlfn.IFS('Paraclinicos '!K1691&lt;=91,3,'Paraclinicos '!K1691&lt;94,2,'Paraclinicos '!K1691&lt;96,1,'Paraclinicos '!K1691&gt;=96,0),"")</f>
        <v>3</v>
      </c>
      <c r="Z1756" t="str" cm="1">
        <f t="array" ref="Z1756">IF(OR(W1756="SI",X1756="SI"),_xlfn.IFS(OR(AND('Paraclinicos '!K1692&lt;=83),AND('Paraclinicos '!K1692&gt;=97,AA1756=2)),3,OR(AND('Paraclinicos '!K1692&lt;=86),AND('Paraclinicos '!K1692&gt;=94,AA1756=2)),2,OR(AND('Paraclinicos '!K1692&lt;=88),AND('Paraclinicos '!K1692&gt;=92,AA1756=2)),1,OR(AND('Paraclinicos '!K1692&gt;=88,'Paraclinicos '!K1692&lt;=92),AND('Paraclinicos '!K1692&gt;=93,AA1756=0)),0),"")</f>
        <v/>
      </c>
      <c r="AA1756" cm="1">
        <f t="array" ref="AA1756">_xlfn.IFS('Paraclinicos '!E1691="","",'Paraclinicos '!E1691="Oxigeno",2,'Paraclinicos '!E1691="Aire",0)</f>
        <v>2</v>
      </c>
    </row>
    <row r="1757" spans="1:27" x14ac:dyDescent="0.25">
      <c r="A1757">
        <f>'Paraclinicos '!A1692</f>
        <v>640</v>
      </c>
      <c r="B1757" s="3">
        <f>'Paraclinicos '!R1692</f>
        <v>44207</v>
      </c>
      <c r="C1757" cm="1">
        <f t="array" ref="C1757">_xlfn.IFS('Paraclinicos '!Q1692="","",'Paraclinicos '!Q1692&gt;60,3,'Paraclinicos '!Q1692&lt;=60,1)</f>
        <v>3</v>
      </c>
      <c r="D1757" t="str">
        <f>IFERROR(IF(INDEX('BD Demog para scores enalazar'!BC$2:BC$3000,MATCH(Formulas!A1757,'BD Demog para scores enalazar'!A$2:A$3000,0))=0,"SI","NO"),"")</f>
        <v>SI</v>
      </c>
      <c r="E1757" cm="1">
        <f t="array" ref="E1757">_xlfn.IFS(D1757="","",D1757="SI",4,D1757="NO",1)</f>
        <v>4</v>
      </c>
      <c r="F1757" cm="1">
        <f t="array" ref="F1757">_xlfn.IFS('Paraclinicos '!B1692="","",'Paraclinicos '!B1692&gt;1,1,'Paraclinicos '!B1692&lt;=1,3)</f>
        <v>3</v>
      </c>
      <c r="G1757" t="str" cm="1">
        <f t="array" ref="G1757">_xlfn.IFS('Paraclinicos '!D1692="","",AND('Paraclinicos '!D1692&gt;=250,'Paraclinicos '!D1692&lt;=500),2,'Paraclinicos '!D1692&gt;500,3,'Paraclinicos '!D1692&lt;250,1)</f>
        <v/>
      </c>
      <c r="H1757" s="50">
        <f t="shared" si="82"/>
        <v>10</v>
      </c>
      <c r="I1757" cm="1">
        <f t="array" ref="I1757">_xlfn.IFS('Paraclinicos '!Q1692="","",'Paraclinicos '!Q1692&gt;=65,1,'Paraclinicos '!Q1692&lt;65,0)</f>
        <v>1</v>
      </c>
      <c r="J1757" cm="1">
        <f t="array" ref="J1757">_xlfn.IFS('Paraclinicos '!I1692="","",'Paraclinicos '!I1692&gt;7,1,'Paraclinicos '!I1692&lt;=7,0)</f>
        <v>1</v>
      </c>
      <c r="K1757" cm="1">
        <f t="array" ref="K1757">_xlfn.IFS('Paraclinicos '!W1692="","",'Paraclinicos '!W1692&lt;=8,1,'Paraclinicos '!W1692&gt;8,0)</f>
        <v>0</v>
      </c>
      <c r="L1757" cm="1">
        <f t="array" ref="L1757">_xlfn.IFS('Paraclinicos '!S1692="","",'Paraclinicos '!S1692&gt;=30,1,'Paraclinicos '!S1692&lt;30,0)</f>
        <v>0</v>
      </c>
      <c r="M1757" cm="1">
        <f t="array" ref="M1757">_xlfn.IFS(OR('Paraclinicos '!T1692="",'Paraclinicos '!U1692=""),"",OR('Paraclinicos '!T1692&lt;=90,'Paraclinicos '!U1692&lt;=60),1,OR('Paraclinicos '!T1692&gt;90,'Paraclinicos '!U1692&gt;60),0)</f>
        <v>0</v>
      </c>
      <c r="N1757" s="45">
        <f t="shared" si="83"/>
        <v>2</v>
      </c>
      <c r="O1757" cm="1">
        <f t="array" ref="O1757">_xlfn.IFS(OR('Paraclinicos '!M1692="",'Paraclinicos '!N1692="",'Paraclinicos '!N1692=0),"",'Paraclinicos '!M1692/'Paraclinicos '!N1692&lt;100,4,'Paraclinicos '!M1692/'Paraclinicos '!N1692&lt;200,3,'Paraclinicos '!M1692/'Paraclinicos '!N1692&lt;300,2,'Paraclinicos '!M1692/'Paraclinicos '!N1692&lt;400,1,'Paraclinicos '!M1692/'Paraclinicos '!N1692&gt;=400,0)</f>
        <v>4</v>
      </c>
      <c r="P1757" cm="1">
        <f t="array" ref="P1757">_xlfn.IFS('Paraclinicos '!C1692="","",'Paraclinicos '!C1692&lt;20,4,'Paraclinicos '!C1692&lt;50,3,'Paraclinicos '!C1692&lt;100,2,'Paraclinicos '!C1692&lt;150,1,'Paraclinicos '!C1692&gt;150,0)</f>
        <v>0</v>
      </c>
      <c r="Q1757" cm="1">
        <f t="array" ref="Q1757">_xlfn.IFS('Paraclinicos '!O1692="","",'Paraclinicos '!O1692&lt;1.2,0,'Paraclinicos '!O1692&lt;2,1,'Paraclinicos '!O1692&lt;3.5,2,'Paraclinicos '!O1692&lt;5,3,'Paraclinicos '!O1692&gt;5,4)</f>
        <v>2</v>
      </c>
      <c r="R1757" cm="1">
        <f t="array" ref="R1757">_xlfn.IFS('Paraclinicos '!J1692="","",'Paraclinicos '!J1692&lt;1.2,0,'Paraclinicos '!J1692&lt;2,1,'Paraclinicos '!J1692&lt;6,2,'Paraclinicos '!J1692&lt;12,3,'Paraclinicos '!J1692&gt;=12,4)</f>
        <v>0</v>
      </c>
      <c r="S1757" cm="1">
        <f t="array" ref="S1757">_xlfn.IFS('Paraclinicos '!Y1692="","",'Paraclinicos '!Y1692&lt;70,1,'Paraclinicos '!Y1692&gt;=70,0)</f>
        <v>0</v>
      </c>
      <c r="T1757" cm="1">
        <f t="array" ref="T1757">_xlfn.IFS('Paraclinicos '!W1692="","",'Paraclinicos '!W1692&lt;6,4,'Paraclinicos '!W1692&lt;10,3,'Paraclinicos '!W1692&lt;13,2,'Paraclinicos '!W1692&lt;15,1,'Paraclinicos '!W1692=15,0)</f>
        <v>1</v>
      </c>
      <c r="U1757" s="54">
        <f t="shared" si="81"/>
        <v>7</v>
      </c>
      <c r="V1757" cm="1">
        <f t="array" ref="V1757">_xlfn.IFS('Paraclinicos '!S1692="","",OR('Paraclinicos '!S1692&lt;=8,'Paraclinicos '!S1692&gt;=25),3,'Paraclinicos '!S1692&lt;12,1,'Paraclinicos '!S1692&lt;21,0,'Paraclinicos '!S1692&lt;25,2)</f>
        <v>2</v>
      </c>
      <c r="W1757" t="str">
        <f>IFERROR(IF(INDEX('BD Demog para scores enalazar'!Y$2:'BD Demog para scores enalazar'!Y$3000,MATCH(Formulas!A1757,'BD Demog para scores enalazar'!A$2:'BD Demog para scores enalazar'!A$3000,0))=1,"SI","NO"),"")</f>
        <v>NO</v>
      </c>
      <c r="X1757" s="9" t="str">
        <f>IFERROR(IF(INDEX('BD Demog para scores enalazar'!AJ$2:'BD Demog para scores enalazar'!AJ$3000,MATCH(Formulas!A1757,'BD Demog para scores enalazar'!A$2:'BD Demog para scores enalazar'!A$3000,0))=1,"SI","NO"),"")</f>
        <v>NO</v>
      </c>
      <c r="Y1757" cm="1">
        <f t="array" ref="Y1757">IF(AND(W1757="NO",X1757="NO"),_xlfn.IFS('Paraclinicos '!K1692&lt;=91,3,'Paraclinicos '!K1692&lt;94,2,'Paraclinicos '!K1692&lt;96,1,'Paraclinicos '!K1692&gt;=96,0),"")</f>
        <v>3</v>
      </c>
      <c r="Z1757" t="str" cm="1">
        <f t="array" ref="Z1757">IF(OR(W1757="SI",X1757="SI"),_xlfn.IFS(OR(AND('Paraclinicos '!K1693&lt;=83),AND('Paraclinicos '!K1693&gt;=97,AA1757=2)),3,OR(AND('Paraclinicos '!K1693&lt;=86),AND('Paraclinicos '!K1693&gt;=94,AA1757=2)),2,OR(AND('Paraclinicos '!K1693&lt;=88),AND('Paraclinicos '!K1693&gt;=92,AA1757=2)),1,OR(AND('Paraclinicos '!K1693&gt;=88,'Paraclinicos '!K1693&lt;=92),AND('Paraclinicos '!K1693&gt;=93,AA1757=0)),0),"")</f>
        <v/>
      </c>
      <c r="AA1757" cm="1">
        <f t="array" ref="AA1757">_xlfn.IFS('Paraclinicos '!E1692="","",'Paraclinicos '!E1692="Oxigeno",2,'Paraclinicos '!E1692="Aire",0)</f>
        <v>2</v>
      </c>
    </row>
    <row r="1758" spans="1:27" x14ac:dyDescent="0.25">
      <c r="A1758">
        <f>'Paraclinicos '!A1693</f>
        <v>640</v>
      </c>
      <c r="B1758" s="3">
        <f>'Paraclinicos '!R1693</f>
        <v>44209</v>
      </c>
      <c r="C1758" cm="1">
        <f t="array" ref="C1758">_xlfn.IFS('Paraclinicos '!Q1693="","",'Paraclinicos '!Q1693&gt;60,3,'Paraclinicos '!Q1693&lt;=60,1)</f>
        <v>3</v>
      </c>
      <c r="D1758" t="str">
        <f>IFERROR(IF(INDEX('BD Demog para scores enalazar'!BC$2:BC$3000,MATCH(Formulas!A1758,'BD Demog para scores enalazar'!A$2:A$3000,0))=0,"SI","NO"),"")</f>
        <v>SI</v>
      </c>
      <c r="E1758" cm="1">
        <f t="array" ref="E1758">_xlfn.IFS(D1758="","",D1758="SI",4,D1758="NO",1)</f>
        <v>4</v>
      </c>
      <c r="F1758" cm="1">
        <f t="array" ref="F1758">_xlfn.IFS('Paraclinicos '!B1693="","",'Paraclinicos '!B1693&gt;1,1,'Paraclinicos '!B1693&lt;=1,3)</f>
        <v>3</v>
      </c>
      <c r="G1758" t="str" cm="1">
        <f t="array" ref="G1758">_xlfn.IFS('Paraclinicos '!D1693="","",AND('Paraclinicos '!D1693&gt;=250,'Paraclinicos '!D1693&lt;=500),2,'Paraclinicos '!D1693&gt;500,3,'Paraclinicos '!D1693&lt;250,1)</f>
        <v/>
      </c>
      <c r="H1758" s="50">
        <f t="shared" si="82"/>
        <v>10</v>
      </c>
      <c r="I1758" cm="1">
        <f t="array" ref="I1758">_xlfn.IFS('Paraclinicos '!Q1693="","",'Paraclinicos '!Q1693&gt;=65,1,'Paraclinicos '!Q1693&lt;65,0)</f>
        <v>1</v>
      </c>
      <c r="J1758" cm="1">
        <f t="array" ref="J1758">_xlfn.IFS('Paraclinicos '!I1693="","",'Paraclinicos '!I1693&gt;7,1,'Paraclinicos '!I1693&lt;=7,0)</f>
        <v>1</v>
      </c>
      <c r="K1758" cm="1">
        <f t="array" ref="K1758">_xlfn.IFS('Paraclinicos '!W1693="","",'Paraclinicos '!W1693&lt;=8,1,'Paraclinicos '!W1693&gt;8,0)</f>
        <v>1</v>
      </c>
      <c r="L1758" cm="1">
        <f t="array" ref="L1758">_xlfn.IFS('Paraclinicos '!S1693="","",'Paraclinicos '!S1693&gt;=30,1,'Paraclinicos '!S1693&lt;30,0)</f>
        <v>0</v>
      </c>
      <c r="M1758" cm="1">
        <f t="array" ref="M1758">_xlfn.IFS(OR('Paraclinicos '!T1693="",'Paraclinicos '!U1693=""),"",OR('Paraclinicos '!T1693&lt;=90,'Paraclinicos '!U1693&lt;=60),1,OR('Paraclinicos '!T1693&gt;90,'Paraclinicos '!U1693&gt;60),0)</f>
        <v>0</v>
      </c>
      <c r="N1758" s="45">
        <f t="shared" si="83"/>
        <v>3</v>
      </c>
      <c r="O1758" cm="1">
        <f t="array" ref="O1758">_xlfn.IFS(OR('Paraclinicos '!M1693="",'Paraclinicos '!N1693="",'Paraclinicos '!N1693=0),"",'Paraclinicos '!M1693/'Paraclinicos '!N1693&lt;100,4,'Paraclinicos '!M1693/'Paraclinicos '!N1693&lt;200,3,'Paraclinicos '!M1693/'Paraclinicos '!N1693&lt;300,2,'Paraclinicos '!M1693/'Paraclinicos '!N1693&lt;400,1,'Paraclinicos '!M1693/'Paraclinicos '!N1693&gt;=400,0)</f>
        <v>2</v>
      </c>
      <c r="P1758" cm="1">
        <f t="array" ref="P1758">_xlfn.IFS('Paraclinicos '!C1693="","",'Paraclinicos '!C1693&lt;20,4,'Paraclinicos '!C1693&lt;50,3,'Paraclinicos '!C1693&lt;100,2,'Paraclinicos '!C1693&lt;150,1,'Paraclinicos '!C1693&gt;150,0)</f>
        <v>0</v>
      </c>
      <c r="Q1758" cm="1">
        <f t="array" ref="Q1758">_xlfn.IFS('Paraclinicos '!O1693="","",'Paraclinicos '!O1693&lt;1.2,0,'Paraclinicos '!O1693&lt;2,1,'Paraclinicos '!O1693&lt;3.5,2,'Paraclinicos '!O1693&lt;5,3,'Paraclinicos '!O1693&gt;5,4)</f>
        <v>3</v>
      </c>
      <c r="R1758" t="str" cm="1">
        <f t="array" ref="R1758">_xlfn.IFS('Paraclinicos '!J1693="","",'Paraclinicos '!J1693&lt;1.2,0,'Paraclinicos '!J1693&lt;2,1,'Paraclinicos '!J1693&lt;6,2,'Paraclinicos '!J1693&lt;12,3,'Paraclinicos '!J1693&gt;=12,4)</f>
        <v/>
      </c>
      <c r="S1758" cm="1">
        <f t="array" ref="S1758">_xlfn.IFS('Paraclinicos '!Y1693="","",'Paraclinicos '!Y1693&lt;70,1,'Paraclinicos '!Y1693&gt;=70,0)</f>
        <v>0</v>
      </c>
      <c r="T1758" cm="1">
        <f t="array" ref="T1758">_xlfn.IFS('Paraclinicos '!W1693="","",'Paraclinicos '!W1693&lt;6,4,'Paraclinicos '!W1693&lt;10,3,'Paraclinicos '!W1693&lt;13,2,'Paraclinicos '!W1693&lt;15,1,'Paraclinicos '!W1693=15,0)</f>
        <v>4</v>
      </c>
      <c r="U1758" s="54">
        <f t="shared" si="81"/>
        <v>9</v>
      </c>
      <c r="V1758" cm="1">
        <f t="array" ref="V1758">_xlfn.IFS('Paraclinicos '!S1693="","",OR('Paraclinicos '!S1693&lt;=8,'Paraclinicos '!S1693&gt;=25),3,'Paraclinicos '!S1693&lt;12,1,'Paraclinicos '!S1693&lt;21,0,'Paraclinicos '!S1693&lt;25,2)</f>
        <v>2</v>
      </c>
      <c r="W1758" t="str">
        <f>IFERROR(IF(INDEX('BD Demog para scores enalazar'!Y$2:'BD Demog para scores enalazar'!Y$3000,MATCH(Formulas!A1758,'BD Demog para scores enalazar'!A$2:'BD Demog para scores enalazar'!A$3000,0))=1,"SI","NO"),"")</f>
        <v>NO</v>
      </c>
      <c r="X1758" s="9" t="str">
        <f>IFERROR(IF(INDEX('BD Demog para scores enalazar'!AJ$2:'BD Demog para scores enalazar'!AJ$3000,MATCH(Formulas!A1758,'BD Demog para scores enalazar'!A$2:'BD Demog para scores enalazar'!A$3000,0))=1,"SI","NO"),"")</f>
        <v>NO</v>
      </c>
      <c r="Y1758" cm="1">
        <f t="array" ref="Y1758">IF(AND(W1758="NO",X1758="NO"),_xlfn.IFS('Paraclinicos '!K1693&lt;=91,3,'Paraclinicos '!K1693&lt;94,2,'Paraclinicos '!K1693&lt;96,1,'Paraclinicos '!K1693&gt;=96,0),"")</f>
        <v>3</v>
      </c>
      <c r="Z1758" t="str" cm="1">
        <f t="array" ref="Z1758">IF(OR(W1758="SI",X1758="SI"),_xlfn.IFS(OR(AND('Paraclinicos '!K1694&lt;=83),AND('Paraclinicos '!K1694&gt;=97,AA1758=2)),3,OR(AND('Paraclinicos '!K1694&lt;=86),AND('Paraclinicos '!K1694&gt;=94,AA1758=2)),2,OR(AND('Paraclinicos '!K1694&lt;=88),AND('Paraclinicos '!K1694&gt;=92,AA1758=2)),1,OR(AND('Paraclinicos '!K1694&gt;=88,'Paraclinicos '!K1694&lt;=92),AND('Paraclinicos '!K1694&gt;=93,AA1758=0)),0),"")</f>
        <v/>
      </c>
      <c r="AA1758" cm="1">
        <f t="array" ref="AA1758">_xlfn.IFS('Paraclinicos '!E1693="","",'Paraclinicos '!E1693="Oxigeno",2,'Paraclinicos '!E1693="Aire",0)</f>
        <v>2</v>
      </c>
    </row>
    <row r="1759" spans="1:27" x14ac:dyDescent="0.25">
      <c r="A1759">
        <f>'Paraclinicos '!A1694</f>
        <v>640</v>
      </c>
      <c r="B1759" s="3">
        <f>'Paraclinicos '!R1694</f>
        <v>44210</v>
      </c>
      <c r="C1759" cm="1">
        <f t="array" ref="C1759">_xlfn.IFS('Paraclinicos '!Q1694="","",'Paraclinicos '!Q1694&gt;60,3,'Paraclinicos '!Q1694&lt;=60,1)</f>
        <v>3</v>
      </c>
      <c r="D1759" t="str">
        <f>IFERROR(IF(INDEX('BD Demog para scores enalazar'!BC$2:BC$3000,MATCH(Formulas!A1759,'BD Demog para scores enalazar'!A$2:A$3000,0))=0,"SI","NO"),"")</f>
        <v>SI</v>
      </c>
      <c r="E1759" cm="1">
        <f t="array" ref="E1759">_xlfn.IFS(D1759="","",D1759="SI",4,D1759="NO",1)</f>
        <v>4</v>
      </c>
      <c r="F1759" cm="1">
        <f t="array" ref="F1759">_xlfn.IFS('Paraclinicos '!B1694="","",'Paraclinicos '!B1694&gt;1,1,'Paraclinicos '!B1694&lt;=1,3)</f>
        <v>3</v>
      </c>
      <c r="G1759" t="str" cm="1">
        <f t="array" ref="G1759">_xlfn.IFS('Paraclinicos '!D1694="","",AND('Paraclinicos '!D1694&gt;=250,'Paraclinicos '!D1694&lt;=500),2,'Paraclinicos '!D1694&gt;500,3,'Paraclinicos '!D1694&lt;250,1)</f>
        <v/>
      </c>
      <c r="H1759" s="50">
        <f t="shared" si="82"/>
        <v>10</v>
      </c>
      <c r="I1759" cm="1">
        <f t="array" ref="I1759">_xlfn.IFS('Paraclinicos '!Q1694="","",'Paraclinicos '!Q1694&gt;=65,1,'Paraclinicos '!Q1694&lt;65,0)</f>
        <v>1</v>
      </c>
      <c r="J1759" cm="1">
        <f t="array" ref="J1759">_xlfn.IFS('Paraclinicos '!I1694="","",'Paraclinicos '!I1694&gt;7,1,'Paraclinicos '!I1694&lt;=7,0)</f>
        <v>1</v>
      </c>
      <c r="K1759" cm="1">
        <f t="array" ref="K1759">_xlfn.IFS('Paraclinicos '!W1694="","",'Paraclinicos '!W1694&lt;=8,1,'Paraclinicos '!W1694&gt;8,0)</f>
        <v>1</v>
      </c>
      <c r="L1759" cm="1">
        <f t="array" ref="L1759">_xlfn.IFS('Paraclinicos '!S1694="","",'Paraclinicos '!S1694&gt;=30,1,'Paraclinicos '!S1694&lt;30,0)</f>
        <v>0</v>
      </c>
      <c r="M1759" cm="1">
        <f t="array" ref="M1759">_xlfn.IFS(OR('Paraclinicos '!T1694="",'Paraclinicos '!U1694=""),"",OR('Paraclinicos '!T1694&lt;=90,'Paraclinicos '!U1694&lt;=60),1,OR('Paraclinicos '!T1694&gt;90,'Paraclinicos '!U1694&gt;60),0)</f>
        <v>0</v>
      </c>
      <c r="N1759" s="45">
        <f t="shared" si="83"/>
        <v>4</v>
      </c>
      <c r="O1759" cm="1">
        <f t="array" ref="O1759">_xlfn.IFS(OR('Paraclinicos '!M1694="",'Paraclinicos '!N1694="",'Paraclinicos '!N1694=0),"",'Paraclinicos '!M1694/'Paraclinicos '!N1694&lt;100,4,'Paraclinicos '!M1694/'Paraclinicos '!N1694&lt;200,3,'Paraclinicos '!M1694/'Paraclinicos '!N1694&lt;300,2,'Paraclinicos '!M1694/'Paraclinicos '!N1694&lt;400,1,'Paraclinicos '!M1694/'Paraclinicos '!N1694&gt;=400,0)</f>
        <v>2</v>
      </c>
      <c r="P1759" cm="1">
        <f t="array" ref="P1759">_xlfn.IFS('Paraclinicos '!C1694="","",'Paraclinicos '!C1694&lt;20,4,'Paraclinicos '!C1694&lt;50,3,'Paraclinicos '!C1694&lt;100,2,'Paraclinicos '!C1694&lt;150,1,'Paraclinicos '!C1694&gt;150,0)</f>
        <v>0</v>
      </c>
      <c r="Q1759" cm="1">
        <f t="array" ref="Q1759">_xlfn.IFS('Paraclinicos '!O1694="","",'Paraclinicos '!O1694&lt;1.2,0,'Paraclinicos '!O1694&lt;2,1,'Paraclinicos '!O1694&lt;3.5,2,'Paraclinicos '!O1694&lt;5,3,'Paraclinicos '!O1694&gt;5,4)</f>
        <v>3</v>
      </c>
      <c r="R1759" cm="1">
        <f t="array" ref="R1759">_xlfn.IFS('Paraclinicos '!J1694="","",'Paraclinicos '!J1694&lt;1.2,0,'Paraclinicos '!J1694&lt;2,1,'Paraclinicos '!J1694&lt;6,2,'Paraclinicos '!J1694&lt;12,3,'Paraclinicos '!J1694&gt;=12,4)</f>
        <v>0</v>
      </c>
      <c r="S1759" cm="1">
        <f t="array" ref="S1759">_xlfn.IFS('Paraclinicos '!Y1694="","",'Paraclinicos '!Y1694&lt;70,1,'Paraclinicos '!Y1694&gt;=70,0)</f>
        <v>0</v>
      </c>
      <c r="T1759" cm="1">
        <f t="array" ref="T1759">_xlfn.IFS('Paraclinicos '!W1694="","",'Paraclinicos '!W1694&lt;6,4,'Paraclinicos '!W1694&lt;10,3,'Paraclinicos '!W1694&lt;13,2,'Paraclinicos '!W1694&lt;15,1,'Paraclinicos '!W1694=15,0)</f>
        <v>4</v>
      </c>
      <c r="U1759" s="54">
        <f t="shared" si="81"/>
        <v>9</v>
      </c>
      <c r="V1759" cm="1">
        <f t="array" ref="V1759">_xlfn.IFS('Paraclinicos '!S1694="","",OR('Paraclinicos '!S1694&lt;=8,'Paraclinicos '!S1694&gt;=25),3,'Paraclinicos '!S1694&lt;12,1,'Paraclinicos '!S1694&lt;21,0,'Paraclinicos '!S1694&lt;25,2)</f>
        <v>2</v>
      </c>
      <c r="W1759" t="str">
        <f>IFERROR(IF(INDEX('BD Demog para scores enalazar'!Y$2:'BD Demog para scores enalazar'!Y$3000,MATCH(Formulas!A1759,'BD Demog para scores enalazar'!A$2:'BD Demog para scores enalazar'!A$3000,0))=1,"SI","NO"),"")</f>
        <v>NO</v>
      </c>
      <c r="X1759" s="9" t="str">
        <f>IFERROR(IF(INDEX('BD Demog para scores enalazar'!AJ$2:'BD Demog para scores enalazar'!AJ$3000,MATCH(Formulas!A1759,'BD Demog para scores enalazar'!A$2:'BD Demog para scores enalazar'!A$3000,0))=1,"SI","NO"),"")</f>
        <v>NO</v>
      </c>
      <c r="Y1759" cm="1">
        <f t="array" ref="Y1759">IF(AND(W1759="NO",X1759="NO"),_xlfn.IFS('Paraclinicos '!K1694&lt;=91,3,'Paraclinicos '!K1694&lt;94,2,'Paraclinicos '!K1694&lt;96,1,'Paraclinicos '!K1694&gt;=96,0),"")</f>
        <v>3</v>
      </c>
      <c r="Z1759" t="str" cm="1">
        <f t="array" ref="Z1759">IF(OR(W1759="SI",X1759="SI"),_xlfn.IFS(OR(AND('Paraclinicos '!K1695&lt;=83),AND('Paraclinicos '!K1695&gt;=97,AA1759=2)),3,OR(AND('Paraclinicos '!K1695&lt;=86),AND('Paraclinicos '!K1695&gt;=94,AA1759=2)),2,OR(AND('Paraclinicos '!K1695&lt;=88),AND('Paraclinicos '!K1695&gt;=92,AA1759=2)),1,OR(AND('Paraclinicos '!K1695&gt;=88,'Paraclinicos '!K1695&lt;=92),AND('Paraclinicos '!K1695&gt;=93,AA1759=0)),0),"")</f>
        <v/>
      </c>
      <c r="AA1759" cm="1">
        <f t="array" ref="AA1759">_xlfn.IFS('Paraclinicos '!E1694="","",'Paraclinicos '!E1694="Oxigeno",2,'Paraclinicos '!E1694="Aire",0)</f>
        <v>2</v>
      </c>
    </row>
    <row r="1760" spans="1:27" x14ac:dyDescent="0.25">
      <c r="A1760">
        <f>'Paraclinicos '!A1695</f>
        <v>640</v>
      </c>
      <c r="B1760" s="3">
        <f>'Paraclinicos '!R1695</f>
        <v>44211</v>
      </c>
      <c r="C1760" cm="1">
        <f t="array" ref="C1760">_xlfn.IFS('Paraclinicos '!Q1695="","",'Paraclinicos '!Q1695&gt;60,3,'Paraclinicos '!Q1695&lt;=60,1)</f>
        <v>3</v>
      </c>
      <c r="D1760" t="str">
        <f>IFERROR(IF(INDEX('BD Demog para scores enalazar'!BC$2:BC$3000,MATCH(Formulas!A1760,'BD Demog para scores enalazar'!A$2:A$3000,0))=0,"SI","NO"),"")</f>
        <v>SI</v>
      </c>
      <c r="E1760" cm="1">
        <f t="array" ref="E1760">_xlfn.IFS(D1760="","",D1760="SI",4,D1760="NO",1)</f>
        <v>4</v>
      </c>
      <c r="F1760" cm="1">
        <f t="array" ref="F1760">_xlfn.IFS('Paraclinicos '!B1695="","",'Paraclinicos '!B1695&gt;1,1,'Paraclinicos '!B1695&lt;=1,3)</f>
        <v>3</v>
      </c>
      <c r="G1760" t="str" cm="1">
        <f t="array" ref="G1760">_xlfn.IFS('Paraclinicos '!D1695="","",AND('Paraclinicos '!D1695&gt;=250,'Paraclinicos '!D1695&lt;=500),2,'Paraclinicos '!D1695&gt;500,3,'Paraclinicos '!D1695&lt;250,1)</f>
        <v/>
      </c>
      <c r="H1760" s="50">
        <f t="shared" si="82"/>
        <v>10</v>
      </c>
      <c r="I1760" cm="1">
        <f t="array" ref="I1760">_xlfn.IFS('Paraclinicos '!Q1695="","",'Paraclinicos '!Q1695&gt;=65,1,'Paraclinicos '!Q1695&lt;65,0)</f>
        <v>1</v>
      </c>
      <c r="J1760" cm="1">
        <f t="array" ref="J1760">_xlfn.IFS('Paraclinicos '!I1695="","",'Paraclinicos '!I1695&gt;7,1,'Paraclinicos '!I1695&lt;=7,0)</f>
        <v>1</v>
      </c>
      <c r="K1760" cm="1">
        <f t="array" ref="K1760">_xlfn.IFS('Paraclinicos '!W1695="","",'Paraclinicos '!W1695&lt;=8,1,'Paraclinicos '!W1695&gt;8,0)</f>
        <v>1</v>
      </c>
      <c r="L1760" cm="1">
        <f t="array" ref="L1760">_xlfn.IFS('Paraclinicos '!S1695="","",'Paraclinicos '!S1695&gt;=30,1,'Paraclinicos '!S1695&lt;30,0)</f>
        <v>0</v>
      </c>
      <c r="M1760" cm="1">
        <f t="array" ref="M1760">_xlfn.IFS(OR('Paraclinicos '!T1695="",'Paraclinicos '!U1695=""),"",OR('Paraclinicos '!T1695&lt;=90,'Paraclinicos '!U1695&lt;=60),1,OR('Paraclinicos '!T1695&gt;90,'Paraclinicos '!U1695&gt;60),0)</f>
        <v>1</v>
      </c>
      <c r="N1760" s="45">
        <f t="shared" si="83"/>
        <v>5</v>
      </c>
      <c r="O1760" cm="1">
        <f t="array" ref="O1760">_xlfn.IFS(OR('Paraclinicos '!M1695="",'Paraclinicos '!N1695="",'Paraclinicos '!N1695=0),"",'Paraclinicos '!M1695/'Paraclinicos '!N1695&lt;100,4,'Paraclinicos '!M1695/'Paraclinicos '!N1695&lt;200,3,'Paraclinicos '!M1695/'Paraclinicos '!N1695&lt;300,2,'Paraclinicos '!M1695/'Paraclinicos '!N1695&lt;400,1,'Paraclinicos '!M1695/'Paraclinicos '!N1695&gt;=400,0)</f>
        <v>2</v>
      </c>
      <c r="P1760" cm="1">
        <f t="array" ref="P1760">_xlfn.IFS('Paraclinicos '!C1695="","",'Paraclinicos '!C1695&lt;20,4,'Paraclinicos '!C1695&lt;50,3,'Paraclinicos '!C1695&lt;100,2,'Paraclinicos '!C1695&lt;150,1,'Paraclinicos '!C1695&gt;150,0)</f>
        <v>1</v>
      </c>
      <c r="Q1760" cm="1">
        <f t="array" ref="Q1760">_xlfn.IFS('Paraclinicos '!O1695="","",'Paraclinicos '!O1695&lt;1.2,0,'Paraclinicos '!O1695&lt;2,1,'Paraclinicos '!O1695&lt;3.5,2,'Paraclinicos '!O1695&lt;5,3,'Paraclinicos '!O1695&gt;5,4)</f>
        <v>2</v>
      </c>
      <c r="R1760" cm="1">
        <f t="array" ref="R1760">_xlfn.IFS('Paraclinicos '!J1695="","",'Paraclinicos '!J1695&lt;1.2,0,'Paraclinicos '!J1695&lt;2,1,'Paraclinicos '!J1695&lt;6,2,'Paraclinicos '!J1695&lt;12,3,'Paraclinicos '!J1695&gt;=12,4)</f>
        <v>0</v>
      </c>
      <c r="S1760" cm="1">
        <f t="array" ref="S1760">_xlfn.IFS('Paraclinicos '!Y1695="","",'Paraclinicos '!Y1695&lt;70,1,'Paraclinicos '!Y1695&gt;=70,0)</f>
        <v>0</v>
      </c>
      <c r="T1760" cm="1">
        <f t="array" ref="T1760">_xlfn.IFS('Paraclinicos '!W1695="","",'Paraclinicos '!W1695&lt;6,4,'Paraclinicos '!W1695&lt;10,3,'Paraclinicos '!W1695&lt;13,2,'Paraclinicos '!W1695&lt;15,1,'Paraclinicos '!W1695=15,0)</f>
        <v>4</v>
      </c>
      <c r="U1760" s="54">
        <f t="shared" si="81"/>
        <v>9</v>
      </c>
      <c r="V1760" cm="1">
        <f t="array" ref="V1760">_xlfn.IFS('Paraclinicos '!S1695="","",OR('Paraclinicos '!S1695&lt;=8,'Paraclinicos '!S1695&gt;=25),3,'Paraclinicos '!S1695&lt;12,1,'Paraclinicos '!S1695&lt;21,0,'Paraclinicos '!S1695&lt;25,2)</f>
        <v>0</v>
      </c>
      <c r="W1760" t="str">
        <f>IFERROR(IF(INDEX('BD Demog para scores enalazar'!Y$2:'BD Demog para scores enalazar'!Y$3000,MATCH(Formulas!A1760,'BD Demog para scores enalazar'!A$2:'BD Demog para scores enalazar'!A$3000,0))=1,"SI","NO"),"")</f>
        <v>NO</v>
      </c>
      <c r="X1760" s="9" t="str">
        <f>IFERROR(IF(INDEX('BD Demog para scores enalazar'!AJ$2:'BD Demog para scores enalazar'!AJ$3000,MATCH(Formulas!A1760,'BD Demog para scores enalazar'!A$2:'BD Demog para scores enalazar'!A$3000,0))=1,"SI","NO"),"")</f>
        <v>NO</v>
      </c>
      <c r="Y1760" cm="1">
        <f t="array" ref="Y1760">IF(AND(W1760="NO",X1760="NO"),_xlfn.IFS('Paraclinicos '!K1695&lt;=91,3,'Paraclinicos '!K1695&lt;94,2,'Paraclinicos '!K1695&lt;96,1,'Paraclinicos '!K1695&gt;=96,0),"")</f>
        <v>3</v>
      </c>
      <c r="Z1760" t="str" cm="1">
        <f t="array" ref="Z1760">IF(OR(W1760="SI",X1760="SI"),_xlfn.IFS(OR(AND('Paraclinicos '!K1696&lt;=83),AND('Paraclinicos '!K1696&gt;=97,AA1760=2)),3,OR(AND('Paraclinicos '!K1696&lt;=86),AND('Paraclinicos '!K1696&gt;=94,AA1760=2)),2,OR(AND('Paraclinicos '!K1696&lt;=88),AND('Paraclinicos '!K1696&gt;=92,AA1760=2)),1,OR(AND('Paraclinicos '!K1696&gt;=88,'Paraclinicos '!K1696&lt;=92),AND('Paraclinicos '!K1696&gt;=93,AA1760=0)),0),"")</f>
        <v/>
      </c>
      <c r="AA1760" cm="1">
        <f t="array" ref="AA1760">_xlfn.IFS('Paraclinicos '!E1695="","",'Paraclinicos '!E1695="Oxigeno",2,'Paraclinicos '!E1695="Aire",0)</f>
        <v>2</v>
      </c>
    </row>
    <row r="1761" spans="1:27" x14ac:dyDescent="0.25">
      <c r="A1761">
        <f>'Paraclinicos '!A1696</f>
        <v>640</v>
      </c>
      <c r="B1761" s="3">
        <f>'Paraclinicos '!R1696</f>
        <v>44213</v>
      </c>
      <c r="C1761" cm="1">
        <f t="array" ref="C1761">_xlfn.IFS('Paraclinicos '!Q1696="","",'Paraclinicos '!Q1696&gt;60,3,'Paraclinicos '!Q1696&lt;=60,1)</f>
        <v>3</v>
      </c>
      <c r="D1761" t="str">
        <f>IFERROR(IF(INDEX('BD Demog para scores enalazar'!BC$2:BC$3000,MATCH(Formulas!A1761,'BD Demog para scores enalazar'!A$2:A$3000,0))=0,"SI","NO"),"")</f>
        <v>SI</v>
      </c>
      <c r="E1761" cm="1">
        <f t="array" ref="E1761">_xlfn.IFS(D1761="","",D1761="SI",4,D1761="NO",1)</f>
        <v>4</v>
      </c>
      <c r="F1761" cm="1">
        <f t="array" ref="F1761">_xlfn.IFS('Paraclinicos '!B1696="","",'Paraclinicos '!B1696&gt;1,1,'Paraclinicos '!B1696&lt;=1,3)</f>
        <v>3</v>
      </c>
      <c r="G1761" t="str" cm="1">
        <f t="array" ref="G1761">_xlfn.IFS('Paraclinicos '!D1696="","",AND('Paraclinicos '!D1696&gt;=250,'Paraclinicos '!D1696&lt;=500),2,'Paraclinicos '!D1696&gt;500,3,'Paraclinicos '!D1696&lt;250,1)</f>
        <v/>
      </c>
      <c r="H1761" s="50">
        <f t="shared" si="82"/>
        <v>10</v>
      </c>
      <c r="I1761" cm="1">
        <f t="array" ref="I1761">_xlfn.IFS('Paraclinicos '!Q1696="","",'Paraclinicos '!Q1696&gt;=65,1,'Paraclinicos '!Q1696&lt;65,0)</f>
        <v>1</v>
      </c>
      <c r="J1761" cm="1">
        <f t="array" ref="J1761">_xlfn.IFS('Paraclinicos '!I1696="","",'Paraclinicos '!I1696&gt;7,1,'Paraclinicos '!I1696&lt;=7,0)</f>
        <v>1</v>
      </c>
      <c r="K1761" cm="1">
        <f t="array" ref="K1761">_xlfn.IFS('Paraclinicos '!W1696="","",'Paraclinicos '!W1696&lt;=8,1,'Paraclinicos '!W1696&gt;8,0)</f>
        <v>1</v>
      </c>
      <c r="L1761" cm="1">
        <f t="array" ref="L1761">_xlfn.IFS('Paraclinicos '!S1696="","",'Paraclinicos '!S1696&gt;=30,1,'Paraclinicos '!S1696&lt;30,0)</f>
        <v>0</v>
      </c>
      <c r="M1761" cm="1">
        <f t="array" ref="M1761">_xlfn.IFS(OR('Paraclinicos '!T1696="",'Paraclinicos '!U1696=""),"",OR('Paraclinicos '!T1696&lt;=90,'Paraclinicos '!U1696&lt;=60),1,OR('Paraclinicos '!T1696&gt;90,'Paraclinicos '!U1696&gt;60),0)</f>
        <v>1</v>
      </c>
      <c r="N1761" s="45">
        <f t="shared" si="83"/>
        <v>6</v>
      </c>
      <c r="O1761" cm="1">
        <f t="array" ref="O1761">_xlfn.IFS(OR('Paraclinicos '!M1696="",'Paraclinicos '!N1696="",'Paraclinicos '!N1696=0),"",'Paraclinicos '!M1696/'Paraclinicos '!N1696&lt;100,4,'Paraclinicos '!M1696/'Paraclinicos '!N1696&lt;200,3,'Paraclinicos '!M1696/'Paraclinicos '!N1696&lt;300,2,'Paraclinicos '!M1696/'Paraclinicos '!N1696&lt;400,1,'Paraclinicos '!M1696/'Paraclinicos '!N1696&gt;=400,0)</f>
        <v>2</v>
      </c>
      <c r="P1761" cm="1">
        <f t="array" ref="P1761">_xlfn.IFS('Paraclinicos '!C1696="","",'Paraclinicos '!C1696&lt;20,4,'Paraclinicos '!C1696&lt;50,3,'Paraclinicos '!C1696&lt;100,2,'Paraclinicos '!C1696&lt;150,1,'Paraclinicos '!C1696&gt;150,0)</f>
        <v>1</v>
      </c>
      <c r="Q1761" cm="1">
        <f t="array" ref="Q1761">_xlfn.IFS('Paraclinicos '!O1696="","",'Paraclinicos '!O1696&lt;1.2,0,'Paraclinicos '!O1696&lt;2,1,'Paraclinicos '!O1696&lt;3.5,2,'Paraclinicos '!O1696&lt;5,3,'Paraclinicos '!O1696&gt;5,4)</f>
        <v>2</v>
      </c>
      <c r="R1761" t="str" cm="1">
        <f t="array" ref="R1761">_xlfn.IFS('Paraclinicos '!J1696="","",'Paraclinicos '!J1696&lt;1.2,0,'Paraclinicos '!J1696&lt;2,1,'Paraclinicos '!J1696&lt;6,2,'Paraclinicos '!J1696&lt;12,3,'Paraclinicos '!J1696&gt;=12,4)</f>
        <v/>
      </c>
      <c r="S1761" cm="1">
        <f t="array" ref="S1761">_xlfn.IFS('Paraclinicos '!Y1696="","",'Paraclinicos '!Y1696&lt;70,1,'Paraclinicos '!Y1696&gt;=70,0)</f>
        <v>0</v>
      </c>
      <c r="T1761" cm="1">
        <f t="array" ref="T1761">_xlfn.IFS('Paraclinicos '!W1696="","",'Paraclinicos '!W1696&lt;6,4,'Paraclinicos '!W1696&lt;10,3,'Paraclinicos '!W1696&lt;13,2,'Paraclinicos '!W1696&lt;15,1,'Paraclinicos '!W1696=15,0)</f>
        <v>4</v>
      </c>
      <c r="U1761" s="54">
        <f t="shared" si="81"/>
        <v>9</v>
      </c>
      <c r="V1761" cm="1">
        <f t="array" ref="V1761">_xlfn.IFS('Paraclinicos '!S1696="","",OR('Paraclinicos '!S1696&lt;=8,'Paraclinicos '!S1696&gt;=25),3,'Paraclinicos '!S1696&lt;12,1,'Paraclinicos '!S1696&lt;21,0,'Paraclinicos '!S1696&lt;25,2)</f>
        <v>2</v>
      </c>
      <c r="W1761" t="str">
        <f>IFERROR(IF(INDEX('BD Demog para scores enalazar'!Y$2:'BD Demog para scores enalazar'!Y$3000,MATCH(Formulas!A1761,'BD Demog para scores enalazar'!A$2:'BD Demog para scores enalazar'!A$3000,0))=1,"SI","NO"),"")</f>
        <v>NO</v>
      </c>
      <c r="X1761" s="9" t="str">
        <f>IFERROR(IF(INDEX('BD Demog para scores enalazar'!AJ$2:'BD Demog para scores enalazar'!AJ$3000,MATCH(Formulas!A1761,'BD Demog para scores enalazar'!A$2:'BD Demog para scores enalazar'!A$3000,0))=1,"SI","NO"),"")</f>
        <v>NO</v>
      </c>
      <c r="Y1761" cm="1">
        <f t="array" ref="Y1761">IF(AND(W1761="NO",X1761="NO"),_xlfn.IFS('Paraclinicos '!K1696&lt;=91,3,'Paraclinicos '!K1696&lt;94,2,'Paraclinicos '!K1696&lt;96,1,'Paraclinicos '!K1696&gt;=96,0),"")</f>
        <v>3</v>
      </c>
      <c r="Z1761" t="str" cm="1">
        <f t="array" ref="Z1761">IF(OR(W1761="SI",X1761="SI"),_xlfn.IFS(OR(AND('Paraclinicos '!K1697&lt;=83),AND('Paraclinicos '!K1697&gt;=97,AA1761=2)),3,OR(AND('Paraclinicos '!K1697&lt;=86),AND('Paraclinicos '!K1697&gt;=94,AA1761=2)),2,OR(AND('Paraclinicos '!K1697&lt;=88),AND('Paraclinicos '!K1697&gt;=92,AA1761=2)),1,OR(AND('Paraclinicos '!K1697&gt;=88,'Paraclinicos '!K1697&lt;=92),AND('Paraclinicos '!K1697&gt;=93,AA1761=0)),0),"")</f>
        <v/>
      </c>
      <c r="AA1761" cm="1">
        <f t="array" ref="AA1761">_xlfn.IFS('Paraclinicos '!E1696="","",'Paraclinicos '!E1696="Oxigeno",2,'Paraclinicos '!E1696="Aire",0)</f>
        <v>2</v>
      </c>
    </row>
    <row r="1762" spans="1:27" x14ac:dyDescent="0.25">
      <c r="A1762">
        <f>'Paraclinicos '!A1697</f>
        <v>640</v>
      </c>
      <c r="B1762" s="3">
        <f>'Paraclinicos '!R1697</f>
        <v>44215</v>
      </c>
      <c r="C1762" cm="1">
        <f t="array" ref="C1762">_xlfn.IFS('Paraclinicos '!Q1697="","",'Paraclinicos '!Q1697&gt;60,3,'Paraclinicos '!Q1697&lt;=60,1)</f>
        <v>3</v>
      </c>
      <c r="D1762" t="str">
        <f>IFERROR(IF(INDEX('BD Demog para scores enalazar'!BC$2:BC$3000,MATCH(Formulas!A1762,'BD Demog para scores enalazar'!A$2:A$3000,0))=0,"SI","NO"),"")</f>
        <v>SI</v>
      </c>
      <c r="E1762" cm="1">
        <f t="array" ref="E1762">_xlfn.IFS(D1762="","",D1762="SI",4,D1762="NO",1)</f>
        <v>4</v>
      </c>
      <c r="F1762" cm="1">
        <f t="array" ref="F1762">_xlfn.IFS('Paraclinicos '!B1697="","",'Paraclinicos '!B1697&gt;1,1,'Paraclinicos '!B1697&lt;=1,3)</f>
        <v>3</v>
      </c>
      <c r="G1762" t="str" cm="1">
        <f t="array" ref="G1762">_xlfn.IFS('Paraclinicos '!D1697="","",AND('Paraclinicos '!D1697&gt;=250,'Paraclinicos '!D1697&lt;=500),2,'Paraclinicos '!D1697&gt;500,3,'Paraclinicos '!D1697&lt;250,1)</f>
        <v/>
      </c>
      <c r="H1762" s="50">
        <f t="shared" si="82"/>
        <v>10</v>
      </c>
      <c r="I1762" cm="1">
        <f t="array" ref="I1762">_xlfn.IFS('Paraclinicos '!Q1697="","",'Paraclinicos '!Q1697&gt;=65,1,'Paraclinicos '!Q1697&lt;65,0)</f>
        <v>1</v>
      </c>
      <c r="J1762" cm="1">
        <f t="array" ref="J1762">_xlfn.IFS('Paraclinicos '!I1697="","",'Paraclinicos '!I1697&gt;7,1,'Paraclinicos '!I1697&lt;=7,0)</f>
        <v>1</v>
      </c>
      <c r="K1762" cm="1">
        <f t="array" ref="K1762">_xlfn.IFS('Paraclinicos '!W1697="","",'Paraclinicos '!W1697&lt;=8,1,'Paraclinicos '!W1697&gt;8,0)</f>
        <v>1</v>
      </c>
      <c r="L1762" cm="1">
        <f t="array" ref="L1762">_xlfn.IFS('Paraclinicos '!S1697="","",'Paraclinicos '!S1697&gt;=30,1,'Paraclinicos '!S1697&lt;30,0)</f>
        <v>0</v>
      </c>
      <c r="M1762" cm="1">
        <f t="array" ref="M1762">_xlfn.IFS(OR('Paraclinicos '!T1697="",'Paraclinicos '!U1697=""),"",OR('Paraclinicos '!T1697&lt;=90,'Paraclinicos '!U1697&lt;=60),1,OR('Paraclinicos '!T1697&gt;90,'Paraclinicos '!U1697&gt;60),0)</f>
        <v>0</v>
      </c>
      <c r="N1762" s="45">
        <f t="shared" si="83"/>
        <v>5</v>
      </c>
      <c r="O1762" cm="1">
        <f t="array" ref="O1762">_xlfn.IFS(OR('Paraclinicos '!M1697="",'Paraclinicos '!N1697="",'Paraclinicos '!N1697=0),"",'Paraclinicos '!M1697/'Paraclinicos '!N1697&lt;100,4,'Paraclinicos '!M1697/'Paraclinicos '!N1697&lt;200,3,'Paraclinicos '!M1697/'Paraclinicos '!N1697&lt;300,2,'Paraclinicos '!M1697/'Paraclinicos '!N1697&lt;400,1,'Paraclinicos '!M1697/'Paraclinicos '!N1697&gt;=400,0)</f>
        <v>2</v>
      </c>
      <c r="P1762" cm="1">
        <f t="array" ref="P1762">_xlfn.IFS('Paraclinicos '!C1697="","",'Paraclinicos '!C1697&lt;20,4,'Paraclinicos '!C1697&lt;50,3,'Paraclinicos '!C1697&lt;100,2,'Paraclinicos '!C1697&lt;150,1,'Paraclinicos '!C1697&gt;150,0)</f>
        <v>1</v>
      </c>
      <c r="Q1762" cm="1">
        <f t="array" ref="Q1762">_xlfn.IFS('Paraclinicos '!O1697="","",'Paraclinicos '!O1697&lt;1.2,0,'Paraclinicos '!O1697&lt;2,1,'Paraclinicos '!O1697&lt;3.5,2,'Paraclinicos '!O1697&lt;5,3,'Paraclinicos '!O1697&gt;5,4)</f>
        <v>2</v>
      </c>
      <c r="R1762" cm="1">
        <f t="array" ref="R1762">_xlfn.IFS('Paraclinicos '!J1697="","",'Paraclinicos '!J1697&lt;1.2,0,'Paraclinicos '!J1697&lt;2,1,'Paraclinicos '!J1697&lt;6,2,'Paraclinicos '!J1697&lt;12,3,'Paraclinicos '!J1697&gt;=12,4)</f>
        <v>0</v>
      </c>
      <c r="S1762" cm="1">
        <f t="array" ref="S1762">_xlfn.IFS('Paraclinicos '!Y1697="","",'Paraclinicos '!Y1697&lt;70,1,'Paraclinicos '!Y1697&gt;=70,0)</f>
        <v>0</v>
      </c>
      <c r="T1762" cm="1">
        <f t="array" ref="T1762">_xlfn.IFS('Paraclinicos '!W1697="","",'Paraclinicos '!W1697&lt;6,4,'Paraclinicos '!W1697&lt;10,3,'Paraclinicos '!W1697&lt;13,2,'Paraclinicos '!W1697&lt;15,1,'Paraclinicos '!W1697=15,0)</f>
        <v>4</v>
      </c>
      <c r="U1762" s="54">
        <f t="shared" si="81"/>
        <v>9</v>
      </c>
      <c r="V1762" cm="1">
        <f t="array" ref="V1762">_xlfn.IFS('Paraclinicos '!S1697="","",OR('Paraclinicos '!S1697&lt;=8,'Paraclinicos '!S1697&gt;=25),3,'Paraclinicos '!S1697&lt;12,1,'Paraclinicos '!S1697&lt;21,0,'Paraclinicos '!S1697&lt;25,2)</f>
        <v>2</v>
      </c>
      <c r="W1762" t="str">
        <f>IFERROR(IF(INDEX('BD Demog para scores enalazar'!Y$2:'BD Demog para scores enalazar'!Y$3000,MATCH(Formulas!A1762,'BD Demog para scores enalazar'!A$2:'BD Demog para scores enalazar'!A$3000,0))=1,"SI","NO"),"")</f>
        <v>NO</v>
      </c>
      <c r="X1762" s="9" t="str">
        <f>IFERROR(IF(INDEX('BD Demog para scores enalazar'!AJ$2:'BD Demog para scores enalazar'!AJ$3000,MATCH(Formulas!A1762,'BD Demog para scores enalazar'!A$2:'BD Demog para scores enalazar'!A$3000,0))=1,"SI","NO"),"")</f>
        <v>NO</v>
      </c>
      <c r="Y1762" cm="1">
        <f t="array" ref="Y1762">IF(AND(W1762="NO",X1762="NO"),_xlfn.IFS('Paraclinicos '!K1697&lt;=91,3,'Paraclinicos '!K1697&lt;94,2,'Paraclinicos '!K1697&lt;96,1,'Paraclinicos '!K1697&gt;=96,0),"")</f>
        <v>3</v>
      </c>
      <c r="Z1762" t="str" cm="1">
        <f t="array" ref="Z1762">IF(OR(W1762="SI",X1762="SI"),_xlfn.IFS(OR(AND('Paraclinicos '!K1698&lt;=83),AND('Paraclinicos '!K1698&gt;=97,AA1762=2)),3,OR(AND('Paraclinicos '!K1698&lt;=86),AND('Paraclinicos '!K1698&gt;=94,AA1762=2)),2,OR(AND('Paraclinicos '!K1698&lt;=88),AND('Paraclinicos '!K1698&gt;=92,AA1762=2)),1,OR(AND('Paraclinicos '!K1698&gt;=88,'Paraclinicos '!K1698&lt;=92),AND('Paraclinicos '!K1698&gt;=93,AA1762=0)),0),"")</f>
        <v/>
      </c>
      <c r="AA1762" cm="1">
        <f t="array" ref="AA1762">_xlfn.IFS('Paraclinicos '!E1697="","",'Paraclinicos '!E1697="Oxigeno",2,'Paraclinicos '!E1697="Aire",0)</f>
        <v>2</v>
      </c>
    </row>
    <row r="1763" spans="1:27" x14ac:dyDescent="0.25">
      <c r="A1763">
        <f>'Paraclinicos '!A1698</f>
        <v>640</v>
      </c>
      <c r="B1763" s="3">
        <f>'Paraclinicos '!R1698</f>
        <v>44216</v>
      </c>
      <c r="C1763" cm="1">
        <f t="array" ref="C1763">_xlfn.IFS('Paraclinicos '!Q1698="","",'Paraclinicos '!Q1698&gt;60,3,'Paraclinicos '!Q1698&lt;=60,1)</f>
        <v>3</v>
      </c>
      <c r="D1763" t="str">
        <f>IFERROR(IF(INDEX('BD Demog para scores enalazar'!BC$2:BC$3000,MATCH(Formulas!A1763,'BD Demog para scores enalazar'!A$2:A$3000,0))=0,"SI","NO"),"")</f>
        <v>SI</v>
      </c>
      <c r="E1763" cm="1">
        <f t="array" ref="E1763">_xlfn.IFS(D1763="","",D1763="SI",4,D1763="NO",1)</f>
        <v>4</v>
      </c>
      <c r="F1763" cm="1">
        <f t="array" ref="F1763">_xlfn.IFS('Paraclinicos '!B1698="","",'Paraclinicos '!B1698&gt;1,1,'Paraclinicos '!B1698&lt;=1,3)</f>
        <v>1</v>
      </c>
      <c r="G1763" t="str" cm="1">
        <f t="array" ref="G1763">_xlfn.IFS('Paraclinicos '!D1698="","",AND('Paraclinicos '!D1698&gt;=250,'Paraclinicos '!D1698&lt;=500),2,'Paraclinicos '!D1698&gt;500,3,'Paraclinicos '!D1698&lt;250,1)</f>
        <v/>
      </c>
      <c r="H1763" s="50">
        <f t="shared" si="82"/>
        <v>8</v>
      </c>
      <c r="I1763" cm="1">
        <f t="array" ref="I1763">_xlfn.IFS('Paraclinicos '!Q1698="","",'Paraclinicos '!Q1698&gt;=65,1,'Paraclinicos '!Q1698&lt;65,0)</f>
        <v>1</v>
      </c>
      <c r="J1763" cm="1">
        <f t="array" ref="J1763">_xlfn.IFS('Paraclinicos '!I1698="","",'Paraclinicos '!I1698&gt;7,1,'Paraclinicos '!I1698&lt;=7,0)</f>
        <v>1</v>
      </c>
      <c r="K1763" cm="1">
        <f t="array" ref="K1763">_xlfn.IFS('Paraclinicos '!W1698="","",'Paraclinicos '!W1698&lt;=8,1,'Paraclinicos '!W1698&gt;8,0)</f>
        <v>1</v>
      </c>
      <c r="L1763" cm="1">
        <f t="array" ref="L1763">_xlfn.IFS('Paraclinicos '!S1698="","",'Paraclinicos '!S1698&gt;=30,1,'Paraclinicos '!S1698&lt;30,0)</f>
        <v>0</v>
      </c>
      <c r="M1763" cm="1">
        <f t="array" ref="M1763">_xlfn.IFS(OR('Paraclinicos '!T1698="",'Paraclinicos '!U1698=""),"",OR('Paraclinicos '!T1698&lt;=90,'Paraclinicos '!U1698&lt;=60),1,OR('Paraclinicos '!T1698&gt;90,'Paraclinicos '!U1698&gt;60),0)</f>
        <v>1</v>
      </c>
      <c r="N1763" s="45">
        <f t="shared" si="83"/>
        <v>5</v>
      </c>
      <c r="O1763" cm="1">
        <f t="array" ref="O1763">_xlfn.IFS(OR('Paraclinicos '!M1698="",'Paraclinicos '!N1698="",'Paraclinicos '!N1698=0),"",'Paraclinicos '!M1698/'Paraclinicos '!N1698&lt;100,4,'Paraclinicos '!M1698/'Paraclinicos '!N1698&lt;200,3,'Paraclinicos '!M1698/'Paraclinicos '!N1698&lt;300,2,'Paraclinicos '!M1698/'Paraclinicos '!N1698&lt;400,1,'Paraclinicos '!M1698/'Paraclinicos '!N1698&gt;=400,0)</f>
        <v>2</v>
      </c>
      <c r="P1763" cm="1">
        <f t="array" ref="P1763">_xlfn.IFS('Paraclinicos '!C1698="","",'Paraclinicos '!C1698&lt;20,4,'Paraclinicos '!C1698&lt;50,3,'Paraclinicos '!C1698&lt;100,2,'Paraclinicos '!C1698&lt;150,1,'Paraclinicos '!C1698&gt;150,0)</f>
        <v>1</v>
      </c>
      <c r="Q1763" cm="1">
        <f t="array" ref="Q1763">_xlfn.IFS('Paraclinicos '!O1698="","",'Paraclinicos '!O1698&lt;1.2,0,'Paraclinicos '!O1698&lt;2,1,'Paraclinicos '!O1698&lt;3.5,2,'Paraclinicos '!O1698&lt;5,3,'Paraclinicos '!O1698&gt;5,4)</f>
        <v>2</v>
      </c>
      <c r="R1763" cm="1">
        <f t="array" ref="R1763">_xlfn.IFS('Paraclinicos '!J1698="","",'Paraclinicos '!J1698&lt;1.2,0,'Paraclinicos '!J1698&lt;2,1,'Paraclinicos '!J1698&lt;6,2,'Paraclinicos '!J1698&lt;12,3,'Paraclinicos '!J1698&gt;=12,4)</f>
        <v>0</v>
      </c>
      <c r="S1763" cm="1">
        <f t="array" ref="S1763">_xlfn.IFS('Paraclinicos '!Y1698="","",'Paraclinicos '!Y1698&lt;70,1,'Paraclinicos '!Y1698&gt;=70,0)</f>
        <v>0</v>
      </c>
      <c r="T1763" cm="1">
        <f t="array" ref="T1763">_xlfn.IFS('Paraclinicos '!W1698="","",'Paraclinicos '!W1698&lt;6,4,'Paraclinicos '!W1698&lt;10,3,'Paraclinicos '!W1698&lt;13,2,'Paraclinicos '!W1698&lt;15,1,'Paraclinicos '!W1698=15,0)</f>
        <v>4</v>
      </c>
      <c r="U1763" s="54">
        <f t="shared" si="81"/>
        <v>9</v>
      </c>
      <c r="V1763" cm="1">
        <f t="array" ref="V1763">_xlfn.IFS('Paraclinicos '!S1698="","",OR('Paraclinicos '!S1698&lt;=8,'Paraclinicos '!S1698&gt;=25),3,'Paraclinicos '!S1698&lt;12,1,'Paraclinicos '!S1698&lt;21,0,'Paraclinicos '!S1698&lt;25,2)</f>
        <v>0</v>
      </c>
      <c r="W1763" t="str">
        <f>IFERROR(IF(INDEX('BD Demog para scores enalazar'!Y$2:'BD Demog para scores enalazar'!Y$3000,MATCH(Formulas!A1763,'BD Demog para scores enalazar'!A$2:'BD Demog para scores enalazar'!A$3000,0))=1,"SI","NO"),"")</f>
        <v>NO</v>
      </c>
      <c r="X1763" s="9" t="str">
        <f>IFERROR(IF(INDEX('BD Demog para scores enalazar'!AJ$2:'BD Demog para scores enalazar'!AJ$3000,MATCH(Formulas!A1763,'BD Demog para scores enalazar'!A$2:'BD Demog para scores enalazar'!A$3000,0))=1,"SI","NO"),"")</f>
        <v>NO</v>
      </c>
      <c r="Y1763" cm="1">
        <f t="array" ref="Y1763">IF(AND(W1763="NO",X1763="NO"),_xlfn.IFS('Paraclinicos '!K1698&lt;=91,3,'Paraclinicos '!K1698&lt;94,2,'Paraclinicos '!K1698&lt;96,1,'Paraclinicos '!K1698&gt;=96,0),"")</f>
        <v>3</v>
      </c>
      <c r="Z1763" t="str" cm="1">
        <f t="array" ref="Z1763">IF(OR(W1763="SI",X1763="SI"),_xlfn.IFS(OR(AND('Paraclinicos '!K1699&lt;=83),AND('Paraclinicos '!K1699&gt;=97,AA1763=2)),3,OR(AND('Paraclinicos '!K1699&lt;=86),AND('Paraclinicos '!K1699&gt;=94,AA1763=2)),2,OR(AND('Paraclinicos '!K1699&lt;=88),AND('Paraclinicos '!K1699&gt;=92,AA1763=2)),1,OR(AND('Paraclinicos '!K1699&gt;=88,'Paraclinicos '!K1699&lt;=92),AND('Paraclinicos '!K1699&gt;=93,AA1763=0)),0),"")</f>
        <v/>
      </c>
      <c r="AA1763" cm="1">
        <f t="array" ref="AA1763">_xlfn.IFS('Paraclinicos '!E1698="","",'Paraclinicos '!E1698="Oxigeno",2,'Paraclinicos '!E1698="Aire",0)</f>
        <v>2</v>
      </c>
    </row>
    <row r="1764" spans="1:27" x14ac:dyDescent="0.25">
      <c r="A1764">
        <f>'Paraclinicos '!A1699</f>
        <v>640</v>
      </c>
      <c r="B1764" s="3">
        <f>'Paraclinicos '!R1699</f>
        <v>44217</v>
      </c>
      <c r="C1764" cm="1">
        <f t="array" ref="C1764">_xlfn.IFS('Paraclinicos '!Q1699="","",'Paraclinicos '!Q1699&gt;60,3,'Paraclinicos '!Q1699&lt;=60,1)</f>
        <v>3</v>
      </c>
      <c r="D1764" t="str">
        <f>IFERROR(IF(INDEX('BD Demog para scores enalazar'!BC$2:BC$3000,MATCH(Formulas!A1764,'BD Demog para scores enalazar'!A$2:A$3000,0))=0,"SI","NO"),"")</f>
        <v>SI</v>
      </c>
      <c r="E1764" cm="1">
        <f t="array" ref="E1764">_xlfn.IFS(D1764="","",D1764="SI",4,D1764="NO",1)</f>
        <v>4</v>
      </c>
      <c r="F1764" cm="1">
        <f t="array" ref="F1764">_xlfn.IFS('Paraclinicos '!B1699="","",'Paraclinicos '!B1699&gt;1,1,'Paraclinicos '!B1699&lt;=1,3)</f>
        <v>3</v>
      </c>
      <c r="G1764" t="str" cm="1">
        <f t="array" ref="G1764">_xlfn.IFS('Paraclinicos '!D1699="","",AND('Paraclinicos '!D1699&gt;=250,'Paraclinicos '!D1699&lt;=500),2,'Paraclinicos '!D1699&gt;500,3,'Paraclinicos '!D1699&lt;250,1)</f>
        <v/>
      </c>
      <c r="H1764" s="50">
        <f t="shared" si="82"/>
        <v>10</v>
      </c>
      <c r="I1764" cm="1">
        <f t="array" ref="I1764">_xlfn.IFS('Paraclinicos '!Q1699="","",'Paraclinicos '!Q1699&gt;=65,1,'Paraclinicos '!Q1699&lt;65,0)</f>
        <v>1</v>
      </c>
      <c r="J1764" cm="1">
        <f t="array" ref="J1764">_xlfn.IFS('Paraclinicos '!I1699="","",'Paraclinicos '!I1699&gt;7,1,'Paraclinicos '!I1699&lt;=7,0)</f>
        <v>1</v>
      </c>
      <c r="K1764" cm="1">
        <f t="array" ref="K1764">_xlfn.IFS('Paraclinicos '!W1699="","",'Paraclinicos '!W1699&lt;=8,1,'Paraclinicos '!W1699&gt;8,0)</f>
        <v>1</v>
      </c>
      <c r="L1764" cm="1">
        <f t="array" ref="L1764">_xlfn.IFS('Paraclinicos '!S1699="","",'Paraclinicos '!S1699&gt;=30,1,'Paraclinicos '!S1699&lt;30,0)</f>
        <v>0</v>
      </c>
      <c r="M1764" cm="1">
        <f t="array" ref="M1764">_xlfn.IFS(OR('Paraclinicos '!T1699="",'Paraclinicos '!U1699=""),"",OR('Paraclinicos '!T1699&lt;=90,'Paraclinicos '!U1699&lt;=60),1,OR('Paraclinicos '!T1699&gt;90,'Paraclinicos '!U1699&gt;60),0)</f>
        <v>1</v>
      </c>
      <c r="N1764" s="45">
        <f t="shared" si="83"/>
        <v>6</v>
      </c>
      <c r="O1764" cm="1">
        <f t="array" ref="O1764">_xlfn.IFS(OR('Paraclinicos '!M1699="",'Paraclinicos '!N1699="",'Paraclinicos '!N1699=0),"",'Paraclinicos '!M1699/'Paraclinicos '!N1699&lt;100,4,'Paraclinicos '!M1699/'Paraclinicos '!N1699&lt;200,3,'Paraclinicos '!M1699/'Paraclinicos '!N1699&lt;300,2,'Paraclinicos '!M1699/'Paraclinicos '!N1699&lt;400,1,'Paraclinicos '!M1699/'Paraclinicos '!N1699&gt;=400,0)</f>
        <v>3</v>
      </c>
      <c r="P1764" cm="1">
        <f t="array" ref="P1764">_xlfn.IFS('Paraclinicos '!C1699="","",'Paraclinicos '!C1699&lt;20,4,'Paraclinicos '!C1699&lt;50,3,'Paraclinicos '!C1699&lt;100,2,'Paraclinicos '!C1699&lt;150,1,'Paraclinicos '!C1699&gt;150,0)</f>
        <v>2</v>
      </c>
      <c r="Q1764" cm="1">
        <f t="array" ref="Q1764">_xlfn.IFS('Paraclinicos '!O1699="","",'Paraclinicos '!O1699&lt;1.2,0,'Paraclinicos '!O1699&lt;2,1,'Paraclinicos '!O1699&lt;3.5,2,'Paraclinicos '!O1699&lt;5,3,'Paraclinicos '!O1699&gt;5,4)</f>
        <v>2</v>
      </c>
      <c r="R1764" t="str" cm="1">
        <f t="array" ref="R1764">_xlfn.IFS('Paraclinicos '!J1699="","",'Paraclinicos '!J1699&lt;1.2,0,'Paraclinicos '!J1699&lt;2,1,'Paraclinicos '!J1699&lt;6,2,'Paraclinicos '!J1699&lt;12,3,'Paraclinicos '!J1699&gt;=12,4)</f>
        <v/>
      </c>
      <c r="S1764" cm="1">
        <f t="array" ref="S1764">_xlfn.IFS('Paraclinicos '!Y1699="","",'Paraclinicos '!Y1699&lt;70,1,'Paraclinicos '!Y1699&gt;=70,0)</f>
        <v>1</v>
      </c>
      <c r="T1764" cm="1">
        <f t="array" ref="T1764">_xlfn.IFS('Paraclinicos '!W1699="","",'Paraclinicos '!W1699&lt;6,4,'Paraclinicos '!W1699&lt;10,3,'Paraclinicos '!W1699&lt;13,2,'Paraclinicos '!W1699&lt;15,1,'Paraclinicos '!W1699=15,0)</f>
        <v>4</v>
      </c>
      <c r="U1764" s="54">
        <f t="shared" si="81"/>
        <v>12</v>
      </c>
      <c r="V1764" cm="1">
        <f t="array" ref="V1764">_xlfn.IFS('Paraclinicos '!S1699="","",OR('Paraclinicos '!S1699&lt;=8,'Paraclinicos '!S1699&gt;=25),3,'Paraclinicos '!S1699&lt;12,1,'Paraclinicos '!S1699&lt;21,0,'Paraclinicos '!S1699&lt;25,2)</f>
        <v>0</v>
      </c>
      <c r="W1764" t="str">
        <f>IFERROR(IF(INDEX('BD Demog para scores enalazar'!Y$2:'BD Demog para scores enalazar'!Y$3000,MATCH(Formulas!A1764,'BD Demog para scores enalazar'!A$2:'BD Demog para scores enalazar'!A$3000,0))=1,"SI","NO"),"")</f>
        <v>NO</v>
      </c>
      <c r="X1764" s="9" t="str">
        <f>IFERROR(IF(INDEX('BD Demog para scores enalazar'!AJ$2:'BD Demog para scores enalazar'!AJ$3000,MATCH(Formulas!A1764,'BD Demog para scores enalazar'!A$2:'BD Demog para scores enalazar'!A$3000,0))=1,"SI","NO"),"")</f>
        <v>NO</v>
      </c>
      <c r="Y1764" cm="1">
        <f t="array" ref="Y1764">IF(AND(W1764="NO",X1764="NO"),_xlfn.IFS('Paraclinicos '!K1699&lt;=91,3,'Paraclinicos '!K1699&lt;94,2,'Paraclinicos '!K1699&lt;96,1,'Paraclinicos '!K1699&gt;=96,0),"")</f>
        <v>3</v>
      </c>
      <c r="Z1764" t="str" cm="1">
        <f t="array" ref="Z1764">IF(OR(W1764="SI",X1764="SI"),_xlfn.IFS(OR(AND('Paraclinicos '!K1700&lt;=83),AND('Paraclinicos '!K1700&gt;=97,AA1764=2)),3,OR(AND('Paraclinicos '!K1700&lt;=86),AND('Paraclinicos '!K1700&gt;=94,AA1764=2)),2,OR(AND('Paraclinicos '!K1700&lt;=88),AND('Paraclinicos '!K1700&gt;=92,AA1764=2)),1,OR(AND('Paraclinicos '!K1700&gt;=88,'Paraclinicos '!K1700&lt;=92),AND('Paraclinicos '!K1700&gt;=93,AA1764=0)),0),"")</f>
        <v/>
      </c>
      <c r="AA1764" cm="1">
        <f t="array" ref="AA1764">_xlfn.IFS('Paraclinicos '!E1699="","",'Paraclinicos '!E1699="Oxigeno",2,'Paraclinicos '!E1699="Aire",0)</f>
        <v>2</v>
      </c>
    </row>
    <row r="1765" spans="1:27" x14ac:dyDescent="0.25">
      <c r="A1765">
        <f>'Paraclinicos '!A1700</f>
        <v>640</v>
      </c>
      <c r="B1765" s="3">
        <f>'Paraclinicos '!R1700</f>
        <v>44219</v>
      </c>
      <c r="C1765" cm="1">
        <f t="array" ref="C1765">_xlfn.IFS('Paraclinicos '!Q1700="","",'Paraclinicos '!Q1700&gt;60,3,'Paraclinicos '!Q1700&lt;=60,1)</f>
        <v>3</v>
      </c>
      <c r="D1765" t="str">
        <f>IFERROR(IF(INDEX('BD Demog para scores enalazar'!BC$2:BC$3000,MATCH(Formulas!A1765,'BD Demog para scores enalazar'!A$2:A$3000,0))=0,"SI","NO"),"")</f>
        <v>SI</v>
      </c>
      <c r="E1765" cm="1">
        <f t="array" ref="E1765">_xlfn.IFS(D1765="","",D1765="SI",4,D1765="NO",1)</f>
        <v>4</v>
      </c>
      <c r="F1765" cm="1">
        <f t="array" ref="F1765">_xlfn.IFS('Paraclinicos '!B1700="","",'Paraclinicos '!B1700&gt;1,1,'Paraclinicos '!B1700&lt;=1,3)</f>
        <v>3</v>
      </c>
      <c r="G1765" t="str" cm="1">
        <f t="array" ref="G1765">_xlfn.IFS('Paraclinicos '!D1700="","",AND('Paraclinicos '!D1700&gt;=250,'Paraclinicos '!D1700&lt;=500),2,'Paraclinicos '!D1700&gt;500,3,'Paraclinicos '!D1700&lt;250,1)</f>
        <v/>
      </c>
      <c r="H1765" s="50">
        <f t="shared" si="82"/>
        <v>10</v>
      </c>
      <c r="I1765" cm="1">
        <f t="array" ref="I1765">_xlfn.IFS('Paraclinicos '!Q1700="","",'Paraclinicos '!Q1700&gt;=65,1,'Paraclinicos '!Q1700&lt;65,0)</f>
        <v>1</v>
      </c>
      <c r="J1765" cm="1">
        <f t="array" ref="J1765">_xlfn.IFS('Paraclinicos '!I1700="","",'Paraclinicos '!I1700&gt;7,1,'Paraclinicos '!I1700&lt;=7,0)</f>
        <v>1</v>
      </c>
      <c r="K1765" cm="1">
        <f t="array" ref="K1765">_xlfn.IFS('Paraclinicos '!W1700="","",'Paraclinicos '!W1700&lt;=8,1,'Paraclinicos '!W1700&gt;8,0)</f>
        <v>1</v>
      </c>
      <c r="L1765" cm="1">
        <f t="array" ref="L1765">_xlfn.IFS('Paraclinicos '!S1700="","",'Paraclinicos '!S1700&gt;=30,1,'Paraclinicos '!S1700&lt;30,0)</f>
        <v>0</v>
      </c>
      <c r="M1765" cm="1">
        <f t="array" ref="M1765">_xlfn.IFS(OR('Paraclinicos '!T1700="",'Paraclinicos '!U1700=""),"",OR('Paraclinicos '!T1700&lt;=90,'Paraclinicos '!U1700&lt;=60),1,OR('Paraclinicos '!T1700&gt;90,'Paraclinicos '!U1700&gt;60),0)</f>
        <v>0</v>
      </c>
      <c r="N1765" s="45">
        <f t="shared" si="83"/>
        <v>5</v>
      </c>
      <c r="O1765" cm="1">
        <f t="array" ref="O1765">_xlfn.IFS(OR('Paraclinicos '!M1700="",'Paraclinicos '!N1700="",'Paraclinicos '!N1700=0),"",'Paraclinicos '!M1700/'Paraclinicos '!N1700&lt;100,4,'Paraclinicos '!M1700/'Paraclinicos '!N1700&lt;200,3,'Paraclinicos '!M1700/'Paraclinicos '!N1700&lt;300,2,'Paraclinicos '!M1700/'Paraclinicos '!N1700&lt;400,1,'Paraclinicos '!M1700/'Paraclinicos '!N1700&gt;=400,0)</f>
        <v>3</v>
      </c>
      <c r="P1765" cm="1">
        <f t="array" ref="P1765">_xlfn.IFS('Paraclinicos '!C1700="","",'Paraclinicos '!C1700&lt;20,4,'Paraclinicos '!C1700&lt;50,3,'Paraclinicos '!C1700&lt;100,2,'Paraclinicos '!C1700&lt;150,1,'Paraclinicos '!C1700&gt;150,0)</f>
        <v>2</v>
      </c>
      <c r="Q1765" cm="1">
        <f t="array" ref="Q1765">_xlfn.IFS('Paraclinicos '!O1700="","",'Paraclinicos '!O1700&lt;1.2,0,'Paraclinicos '!O1700&lt;2,1,'Paraclinicos '!O1700&lt;3.5,2,'Paraclinicos '!O1700&lt;5,3,'Paraclinicos '!O1700&gt;5,4)</f>
        <v>1</v>
      </c>
      <c r="R1765" t="str" cm="1">
        <f t="array" ref="R1765">_xlfn.IFS('Paraclinicos '!J1700="","",'Paraclinicos '!J1700&lt;1.2,0,'Paraclinicos '!J1700&lt;2,1,'Paraclinicos '!J1700&lt;6,2,'Paraclinicos '!J1700&lt;12,3,'Paraclinicos '!J1700&gt;=12,4)</f>
        <v/>
      </c>
      <c r="S1765" cm="1">
        <f t="array" ref="S1765">_xlfn.IFS('Paraclinicos '!Y1700="","",'Paraclinicos '!Y1700&lt;70,1,'Paraclinicos '!Y1700&gt;=70,0)</f>
        <v>0</v>
      </c>
      <c r="T1765" cm="1">
        <f t="array" ref="T1765">_xlfn.IFS('Paraclinicos '!W1700="","",'Paraclinicos '!W1700&lt;6,4,'Paraclinicos '!W1700&lt;10,3,'Paraclinicos '!W1700&lt;13,2,'Paraclinicos '!W1700&lt;15,1,'Paraclinicos '!W1700=15,0)</f>
        <v>4</v>
      </c>
      <c r="U1765" s="54">
        <f t="shared" si="81"/>
        <v>10</v>
      </c>
      <c r="V1765" cm="1">
        <f t="array" ref="V1765">_xlfn.IFS('Paraclinicos '!S1700="","",OR('Paraclinicos '!S1700&lt;=8,'Paraclinicos '!S1700&gt;=25),3,'Paraclinicos '!S1700&lt;12,1,'Paraclinicos '!S1700&lt;21,0,'Paraclinicos '!S1700&lt;25,2)</f>
        <v>0</v>
      </c>
      <c r="W1765" t="str">
        <f>IFERROR(IF(INDEX('BD Demog para scores enalazar'!Y$2:'BD Demog para scores enalazar'!Y$3000,MATCH(Formulas!A1765,'BD Demog para scores enalazar'!A$2:'BD Demog para scores enalazar'!A$3000,0))=1,"SI","NO"),"")</f>
        <v>NO</v>
      </c>
      <c r="X1765" s="9" t="str">
        <f>IFERROR(IF(INDEX('BD Demog para scores enalazar'!AJ$2:'BD Demog para scores enalazar'!AJ$3000,MATCH(Formulas!A1765,'BD Demog para scores enalazar'!A$2:'BD Demog para scores enalazar'!A$3000,0))=1,"SI","NO"),"")</f>
        <v>NO</v>
      </c>
      <c r="Y1765" cm="1">
        <f t="array" ref="Y1765">IF(AND(W1765="NO",X1765="NO"),_xlfn.IFS('Paraclinicos '!K1700&lt;=91,3,'Paraclinicos '!K1700&lt;94,2,'Paraclinicos '!K1700&lt;96,1,'Paraclinicos '!K1700&gt;=96,0),"")</f>
        <v>3</v>
      </c>
      <c r="Z1765" t="str" cm="1">
        <f t="array" ref="Z1765">IF(OR(W1765="SI",X1765="SI"),_xlfn.IFS(OR(AND('Paraclinicos '!K1701&lt;=83),AND('Paraclinicos '!K1701&gt;=97,AA1765=2)),3,OR(AND('Paraclinicos '!K1701&lt;=86),AND('Paraclinicos '!K1701&gt;=94,AA1765=2)),2,OR(AND('Paraclinicos '!K1701&lt;=88),AND('Paraclinicos '!K1701&gt;=92,AA1765=2)),1,OR(AND('Paraclinicos '!K1701&gt;=88,'Paraclinicos '!K1701&lt;=92),AND('Paraclinicos '!K1701&gt;=93,AA1765=0)),0),"")</f>
        <v/>
      </c>
      <c r="AA1765" cm="1">
        <f t="array" ref="AA1765">_xlfn.IFS('Paraclinicos '!E1700="","",'Paraclinicos '!E1700="Oxigeno",2,'Paraclinicos '!E1700="Aire",0)</f>
        <v>2</v>
      </c>
    </row>
    <row r="1766" spans="1:27" x14ac:dyDescent="0.25">
      <c r="A1766">
        <f>'Paraclinicos '!A1701</f>
        <v>0</v>
      </c>
      <c r="B1766" s="3">
        <f>'Paraclinicos '!R1701</f>
        <v>0</v>
      </c>
      <c r="C1766" t="str" cm="1">
        <f t="array" ref="C1766">_xlfn.IFS('Paraclinicos '!Q1701="","",'Paraclinicos '!Q1701&gt;60,3,'Paraclinicos '!Q1701&lt;=60,1)</f>
        <v/>
      </c>
      <c r="D1766" t="str">
        <f>IFERROR(IF(INDEX('BD Demog para scores enalazar'!BC$2:BC$3000,MATCH(Formulas!A1766,'BD Demog para scores enalazar'!A$2:A$3000,0))=0,"SI","NO"),"")</f>
        <v/>
      </c>
      <c r="E1766" t="str" cm="1">
        <f t="array" ref="E1766">_xlfn.IFS(D1766="","",D1766="SI",4,D1766="NO",1)</f>
        <v/>
      </c>
      <c r="F1766" t="str" cm="1">
        <f t="array" ref="F1766">_xlfn.IFS('Paraclinicos '!B1701="","",'Paraclinicos '!B1701&gt;1,1,'Paraclinicos '!B1701&lt;=1,3)</f>
        <v/>
      </c>
      <c r="G1766" t="str" cm="1">
        <f t="array" ref="G1766">_xlfn.IFS('Paraclinicos '!D1701="","",AND('Paraclinicos '!D1701&gt;=250,'Paraclinicos '!D1701&lt;=500),2,'Paraclinicos '!D1701&gt;500,3,'Paraclinicos '!D1701&lt;250,1)</f>
        <v/>
      </c>
      <c r="H1766" s="50" t="str">
        <f t="shared" si="82"/>
        <v/>
      </c>
      <c r="I1766" t="str" cm="1">
        <f t="array" ref="I1766">_xlfn.IFS('Paraclinicos '!Q1701="","",'Paraclinicos '!Q1701&gt;=65,1,'Paraclinicos '!Q1701&lt;65,0)</f>
        <v/>
      </c>
      <c r="J1766" t="str" cm="1">
        <f t="array" ref="J1766">_xlfn.IFS('Paraclinicos '!I1701="","",'Paraclinicos '!I1701&gt;7,1,'Paraclinicos '!I1701&lt;=7,0)</f>
        <v/>
      </c>
      <c r="K1766" t="str" cm="1">
        <f t="array" ref="K1766">_xlfn.IFS('Paraclinicos '!W1701="","",'Paraclinicos '!W1701&lt;=8,1,'Paraclinicos '!W1701&gt;8,0)</f>
        <v/>
      </c>
      <c r="L1766" t="str" cm="1">
        <f t="array" ref="L1766">_xlfn.IFS('Paraclinicos '!S1701="","",'Paraclinicos '!S1701&gt;=30,1,'Paraclinicos '!S1701&lt;30,0)</f>
        <v/>
      </c>
      <c r="M1766" t="str" cm="1">
        <f t="array" ref="M1766">_xlfn.IFS(OR('Paraclinicos '!T1701="",'Paraclinicos '!U1701=""),"",OR('Paraclinicos '!T1701&lt;=90,'Paraclinicos '!U1701&lt;=60),1,OR('Paraclinicos '!T1701&gt;90,'Paraclinicos '!U1701&gt;60),0)</f>
        <v/>
      </c>
      <c r="N1766" s="45">
        <f t="shared" si="83"/>
        <v>2</v>
      </c>
      <c r="O1766" t="str" cm="1">
        <f t="array" ref="O1766">_xlfn.IFS(OR('Paraclinicos '!M1701="",'Paraclinicos '!N1701="",'Paraclinicos '!N1701=0),"",'Paraclinicos '!M1701/'Paraclinicos '!N1701&lt;100,4,'Paraclinicos '!M1701/'Paraclinicos '!N1701&lt;200,3,'Paraclinicos '!M1701/'Paraclinicos '!N1701&lt;300,2,'Paraclinicos '!M1701/'Paraclinicos '!N1701&lt;400,1,'Paraclinicos '!M1701/'Paraclinicos '!N1701&gt;=400,0)</f>
        <v/>
      </c>
      <c r="P1766" t="str" cm="1">
        <f t="array" ref="P1766">_xlfn.IFS('Paraclinicos '!C1701="","",'Paraclinicos '!C1701&lt;20,4,'Paraclinicos '!C1701&lt;50,3,'Paraclinicos '!C1701&lt;100,2,'Paraclinicos '!C1701&lt;150,1,'Paraclinicos '!C1701&gt;150,0)</f>
        <v/>
      </c>
      <c r="Q1766" t="str" cm="1">
        <f t="array" ref="Q1766">_xlfn.IFS('Paraclinicos '!O1701="","",'Paraclinicos '!O1701&lt;1.2,0,'Paraclinicos '!O1701&lt;2,1,'Paraclinicos '!O1701&lt;3.5,2,'Paraclinicos '!O1701&lt;5,3,'Paraclinicos '!O1701&gt;5,4)</f>
        <v/>
      </c>
      <c r="R1766" t="str" cm="1">
        <f t="array" ref="R1766">_xlfn.IFS('Paraclinicos '!J1701="","",'Paraclinicos '!J1701&lt;1.2,0,'Paraclinicos '!J1701&lt;2,1,'Paraclinicos '!J1701&lt;6,2,'Paraclinicos '!J1701&lt;12,3,'Paraclinicos '!J1701&gt;=12,4)</f>
        <v/>
      </c>
      <c r="S1766" t="str" cm="1">
        <f t="array" ref="S1766">_xlfn.IFS('Paraclinicos '!Y1701="","",'Paraclinicos '!Y1701&lt;70,1,'Paraclinicos '!Y1701&gt;=70,0)</f>
        <v/>
      </c>
      <c r="T1766" t="str" cm="1">
        <f t="array" ref="T1766">_xlfn.IFS('Paraclinicos '!W1701="","",'Paraclinicos '!W1701&lt;6,4,'Paraclinicos '!W1701&lt;10,3,'Paraclinicos '!W1701&lt;13,2,'Paraclinicos '!W1701&lt;15,1,'Paraclinicos '!W1701=15,0)</f>
        <v/>
      </c>
      <c r="U1766" s="54" t="str">
        <f t="shared" si="81"/>
        <v/>
      </c>
      <c r="V1766" t="str" cm="1">
        <f t="array" ref="V1766">_xlfn.IFS('Paraclinicos '!S1701="","",OR('Paraclinicos '!S1701&lt;=8,'Paraclinicos '!S1701&gt;=25),3,'Paraclinicos '!S1701&lt;12,1,'Paraclinicos '!S1701&lt;21,0,'Paraclinicos '!S1701&lt;25,2)</f>
        <v/>
      </c>
      <c r="W1766" t="str">
        <f>IFERROR(IF(INDEX('BD Demog para scores enalazar'!Y$2:'BD Demog para scores enalazar'!Y$3000,MATCH(Formulas!A1766,'BD Demog para scores enalazar'!A$2:'BD Demog para scores enalazar'!A$3000,0))=1,"SI","NO"),"")</f>
        <v/>
      </c>
      <c r="X1766" s="9" t="str">
        <f>IFERROR(IF(INDEX('BD Demog para scores enalazar'!AJ$2:'BD Demog para scores enalazar'!AJ$3000,MATCH(Formulas!A1766,'BD Demog para scores enalazar'!A$2:'BD Demog para scores enalazar'!A$3000,0))=1,"SI","NO"),"")</f>
        <v/>
      </c>
      <c r="Y1766" t="str" cm="1">
        <f t="array" ref="Y1766">IF(AND(W1766="NO",X1766="NO"),_xlfn.IFS('Paraclinicos '!K1701&lt;=91,3,'Paraclinicos '!K1701&lt;94,2,'Paraclinicos '!K1701&lt;96,1,'Paraclinicos '!K1701&gt;=96,0),"")</f>
        <v/>
      </c>
      <c r="Z1766" t="str" cm="1">
        <f t="array" ref="Z1766">IF(OR(W1766="SI",X1766="SI"),_xlfn.IFS(OR(AND('Paraclinicos '!K1702&lt;=83),AND('Paraclinicos '!K1702&gt;=97,AA1766=2)),3,OR(AND('Paraclinicos '!K1702&lt;=86),AND('Paraclinicos '!K1702&gt;=94,AA1766=2)),2,OR(AND('Paraclinicos '!K1702&lt;=88),AND('Paraclinicos '!K1702&gt;=92,AA1766=2)),1,OR(AND('Paraclinicos '!K1702&gt;=88,'Paraclinicos '!K1702&lt;=92),AND('Paraclinicos '!K1702&gt;=93,AA1766=0)),0),"")</f>
        <v/>
      </c>
      <c r="AA1766" cm="1">
        <f t="array" ref="AA1766">_xlfn.IFS('Paraclinicos '!E1701="","",'Paraclinicos '!E1701="Oxigeno",2,'Paraclinicos '!E1701="Aire",0)</f>
        <v>2</v>
      </c>
    </row>
    <row r="1767" spans="1:27" x14ac:dyDescent="0.25">
      <c r="A1767">
        <f>'Paraclinicos '!A1702</f>
        <v>0</v>
      </c>
      <c r="B1767" s="3">
        <f>'Paraclinicos '!R1702</f>
        <v>0</v>
      </c>
      <c r="C1767" t="str" cm="1">
        <f t="array" ref="C1767">_xlfn.IFS('Paraclinicos '!Q1702="","",'Paraclinicos '!Q1702&gt;60,3,'Paraclinicos '!Q1702&lt;=60,1)</f>
        <v/>
      </c>
      <c r="D1767" t="str">
        <f>IFERROR(IF(INDEX('BD Demog para scores enalazar'!BC$2:BC$3000,MATCH(Formulas!A1767,'BD Demog para scores enalazar'!A$2:A$3000,0))=0,"SI","NO"),"")</f>
        <v/>
      </c>
      <c r="E1767" t="str" cm="1">
        <f t="array" ref="E1767">_xlfn.IFS(D1767="","",D1767="SI",4,D1767="NO",1)</f>
        <v/>
      </c>
      <c r="F1767" t="str" cm="1">
        <f t="array" ref="F1767">_xlfn.IFS('Paraclinicos '!B1702="","",'Paraclinicos '!B1702&gt;1,1,'Paraclinicos '!B1702&lt;=1,3)</f>
        <v/>
      </c>
      <c r="G1767" t="str" cm="1">
        <f t="array" ref="G1767">_xlfn.IFS('Paraclinicos '!D1702="","",AND('Paraclinicos '!D1702&gt;=250,'Paraclinicos '!D1702&lt;=500),2,'Paraclinicos '!D1702&gt;500,3,'Paraclinicos '!D1702&lt;250,1)</f>
        <v/>
      </c>
      <c r="H1767" s="50" t="str">
        <f t="shared" si="82"/>
        <v/>
      </c>
      <c r="I1767" t="str" cm="1">
        <f t="array" ref="I1767">_xlfn.IFS('Paraclinicos '!Q1702="","",'Paraclinicos '!Q1702&gt;=65,1,'Paraclinicos '!Q1702&lt;65,0)</f>
        <v/>
      </c>
      <c r="J1767" t="str" cm="1">
        <f t="array" ref="J1767">_xlfn.IFS('Paraclinicos '!I1702="","",'Paraclinicos '!I1702&gt;7,1,'Paraclinicos '!I1702&lt;=7,0)</f>
        <v/>
      </c>
      <c r="K1767" t="str" cm="1">
        <f t="array" ref="K1767">_xlfn.IFS('Paraclinicos '!W1702="","",'Paraclinicos '!W1702&lt;=8,1,'Paraclinicos '!W1702&gt;8,0)</f>
        <v/>
      </c>
      <c r="L1767" t="str" cm="1">
        <f t="array" ref="L1767">_xlfn.IFS('Paraclinicos '!S1702="","",'Paraclinicos '!S1702&gt;=30,1,'Paraclinicos '!S1702&lt;30,0)</f>
        <v/>
      </c>
      <c r="M1767" t="str" cm="1">
        <f t="array" ref="M1767">_xlfn.IFS(OR('Paraclinicos '!T1702="",'Paraclinicos '!U1702=""),"",OR('Paraclinicos '!T1702&lt;=90,'Paraclinicos '!U1702&lt;=60),1,OR('Paraclinicos '!T1702&gt;90,'Paraclinicos '!U1702&gt;60),0)</f>
        <v/>
      </c>
      <c r="N1767" s="45" t="str">
        <f t="shared" si="83"/>
        <v/>
      </c>
      <c r="O1767" t="str" cm="1">
        <f t="array" ref="O1767">_xlfn.IFS(OR('Paraclinicos '!M1702="",'Paraclinicos '!N1702="",'Paraclinicos '!N1702=0),"",'Paraclinicos '!M1702/'Paraclinicos '!N1702&lt;100,4,'Paraclinicos '!M1702/'Paraclinicos '!N1702&lt;200,3,'Paraclinicos '!M1702/'Paraclinicos '!N1702&lt;300,2,'Paraclinicos '!M1702/'Paraclinicos '!N1702&lt;400,1,'Paraclinicos '!M1702/'Paraclinicos '!N1702&gt;=400,0)</f>
        <v/>
      </c>
      <c r="P1767" t="str" cm="1">
        <f t="array" ref="P1767">_xlfn.IFS('Paraclinicos '!C1702="","",'Paraclinicos '!C1702&lt;20,4,'Paraclinicos '!C1702&lt;50,3,'Paraclinicos '!C1702&lt;100,2,'Paraclinicos '!C1702&lt;150,1,'Paraclinicos '!C1702&gt;150,0)</f>
        <v/>
      </c>
      <c r="Q1767" t="str" cm="1">
        <f t="array" ref="Q1767">_xlfn.IFS('Paraclinicos '!O1702="","",'Paraclinicos '!O1702&lt;1.2,0,'Paraclinicos '!O1702&lt;2,1,'Paraclinicos '!O1702&lt;3.5,2,'Paraclinicos '!O1702&lt;5,3,'Paraclinicos '!O1702&gt;5,4)</f>
        <v/>
      </c>
      <c r="R1767" t="str" cm="1">
        <f t="array" ref="R1767">_xlfn.IFS('Paraclinicos '!J1702="","",'Paraclinicos '!J1702&lt;1.2,0,'Paraclinicos '!J1702&lt;2,1,'Paraclinicos '!J1702&lt;6,2,'Paraclinicos '!J1702&lt;12,3,'Paraclinicos '!J1702&gt;=12,4)</f>
        <v/>
      </c>
      <c r="S1767" t="str" cm="1">
        <f t="array" ref="S1767">_xlfn.IFS('Paraclinicos '!Y1702="","",'Paraclinicos '!Y1702&lt;70,1,'Paraclinicos '!Y1702&gt;=70,0)</f>
        <v/>
      </c>
      <c r="T1767" t="str" cm="1">
        <f t="array" ref="T1767">_xlfn.IFS('Paraclinicos '!W1702="","",'Paraclinicos '!W1702&lt;6,4,'Paraclinicos '!W1702&lt;10,3,'Paraclinicos '!W1702&lt;13,2,'Paraclinicos '!W1702&lt;15,1,'Paraclinicos '!W1702=15,0)</f>
        <v/>
      </c>
      <c r="U1767" s="54" t="str">
        <f t="shared" si="81"/>
        <v/>
      </c>
      <c r="V1767" t="str" cm="1">
        <f t="array" ref="V1767">_xlfn.IFS('Paraclinicos '!S1702="","",OR('Paraclinicos '!S1702&lt;=8,'Paraclinicos '!S1702&gt;=25),3,'Paraclinicos '!S1702&lt;12,1,'Paraclinicos '!S1702&lt;21,0,'Paraclinicos '!S1702&lt;25,2)</f>
        <v/>
      </c>
      <c r="W1767" t="str">
        <f>IFERROR(IF(INDEX('BD Demog para scores enalazar'!Y$2:'BD Demog para scores enalazar'!Y$3000,MATCH(Formulas!A1767,'BD Demog para scores enalazar'!A$2:'BD Demog para scores enalazar'!A$3000,0))=1,"SI","NO"),"")</f>
        <v/>
      </c>
      <c r="X1767" s="9" t="str">
        <f>IFERROR(IF(INDEX('BD Demog para scores enalazar'!AJ$2:'BD Demog para scores enalazar'!AJ$3000,MATCH(Formulas!A1767,'BD Demog para scores enalazar'!A$2:'BD Demog para scores enalazar'!A$3000,0))=1,"SI","NO"),"")</f>
        <v/>
      </c>
      <c r="Y1767" t="str" cm="1">
        <f t="array" ref="Y1767">IF(AND(W1767="NO",X1767="NO"),_xlfn.IFS('Paraclinicos '!K1702&lt;=91,3,'Paraclinicos '!K1702&lt;94,2,'Paraclinicos '!K1702&lt;96,1,'Paraclinicos '!K1702&gt;=96,0),"")</f>
        <v/>
      </c>
      <c r="Z1767" t="str" cm="1">
        <f t="array" ref="Z1767">IF(OR(W1767="SI",X1767="SI"),_xlfn.IFS(OR(AND('Paraclinicos '!K1703&lt;=83),AND('Paraclinicos '!K1703&gt;=97,AA1767=2)),3,OR(AND('Paraclinicos '!K1703&lt;=86),AND('Paraclinicos '!K1703&gt;=94,AA1767=2)),2,OR(AND('Paraclinicos '!K1703&lt;=88),AND('Paraclinicos '!K1703&gt;=92,AA1767=2)),1,OR(AND('Paraclinicos '!K1703&gt;=88,'Paraclinicos '!K1703&lt;=92),AND('Paraclinicos '!K1703&gt;=93,AA1767=0)),0),"")</f>
        <v/>
      </c>
      <c r="AA1767" cm="1">
        <f t="array" ref="AA1767">_xlfn.IFS('Paraclinicos '!E1702="","",'Paraclinicos '!E1702="Oxigeno",2,'Paraclinicos '!E1702="Aire",0)</f>
        <v>2</v>
      </c>
    </row>
    <row r="1768" spans="1:27" x14ac:dyDescent="0.25">
      <c r="A1768">
        <f>'Paraclinicos '!A1703</f>
        <v>0</v>
      </c>
      <c r="B1768" s="3">
        <f>'Paraclinicos '!R1703</f>
        <v>0</v>
      </c>
      <c r="C1768" t="str" cm="1">
        <f t="array" ref="C1768">_xlfn.IFS('Paraclinicos '!Q1703="","",'Paraclinicos '!Q1703&gt;60,3,'Paraclinicos '!Q1703&lt;=60,1)</f>
        <v/>
      </c>
      <c r="D1768" t="str">
        <f>IFERROR(IF(INDEX('BD Demog para scores enalazar'!BC$2:BC$3000,MATCH(Formulas!A1768,'BD Demog para scores enalazar'!A$2:A$3000,0))=0,"SI","NO"),"")</f>
        <v/>
      </c>
      <c r="E1768" t="str" cm="1">
        <f t="array" ref="E1768">_xlfn.IFS(D1768="","",D1768="SI",4,D1768="NO",1)</f>
        <v/>
      </c>
      <c r="F1768" t="str" cm="1">
        <f t="array" ref="F1768">_xlfn.IFS('Paraclinicos '!B1703="","",'Paraclinicos '!B1703&gt;1,1,'Paraclinicos '!B1703&lt;=1,3)</f>
        <v/>
      </c>
      <c r="G1768" t="str" cm="1">
        <f t="array" ref="G1768">_xlfn.IFS('Paraclinicos '!D1703="","",AND('Paraclinicos '!D1703&gt;=250,'Paraclinicos '!D1703&lt;=500),2,'Paraclinicos '!D1703&gt;500,3,'Paraclinicos '!D1703&lt;250,1)</f>
        <v/>
      </c>
      <c r="H1768" s="50" t="str">
        <f t="shared" si="82"/>
        <v/>
      </c>
      <c r="I1768" t="str" cm="1">
        <f t="array" ref="I1768">_xlfn.IFS('Paraclinicos '!Q1703="","",'Paraclinicos '!Q1703&gt;=65,1,'Paraclinicos '!Q1703&lt;65,0)</f>
        <v/>
      </c>
      <c r="J1768" t="str" cm="1">
        <f t="array" ref="J1768">_xlfn.IFS('Paraclinicos '!I1703="","",'Paraclinicos '!I1703&gt;7,1,'Paraclinicos '!I1703&lt;=7,0)</f>
        <v/>
      </c>
      <c r="K1768" t="str" cm="1">
        <f t="array" ref="K1768">_xlfn.IFS('Paraclinicos '!W1703="","",'Paraclinicos '!W1703&lt;=8,1,'Paraclinicos '!W1703&gt;8,0)</f>
        <v/>
      </c>
      <c r="L1768" t="str" cm="1">
        <f t="array" ref="L1768">_xlfn.IFS('Paraclinicos '!S1703="","",'Paraclinicos '!S1703&gt;=30,1,'Paraclinicos '!S1703&lt;30,0)</f>
        <v/>
      </c>
      <c r="M1768" t="str" cm="1">
        <f t="array" ref="M1768">_xlfn.IFS(OR('Paraclinicos '!T1703="",'Paraclinicos '!U1703=""),"",OR('Paraclinicos '!T1703&lt;=90,'Paraclinicos '!U1703&lt;=60),1,OR('Paraclinicos '!T1703&gt;90,'Paraclinicos '!U1703&gt;60),0)</f>
        <v/>
      </c>
      <c r="N1768" s="45" t="str">
        <f t="shared" si="83"/>
        <v/>
      </c>
      <c r="O1768" t="str" cm="1">
        <f t="array" ref="O1768">_xlfn.IFS(OR('Paraclinicos '!M1703="",'Paraclinicos '!N1703="",'Paraclinicos '!N1703=0),"",'Paraclinicos '!M1703/'Paraclinicos '!N1703&lt;100,4,'Paraclinicos '!M1703/'Paraclinicos '!N1703&lt;200,3,'Paraclinicos '!M1703/'Paraclinicos '!N1703&lt;300,2,'Paraclinicos '!M1703/'Paraclinicos '!N1703&lt;400,1,'Paraclinicos '!M1703/'Paraclinicos '!N1703&gt;=400,0)</f>
        <v/>
      </c>
      <c r="P1768" t="str" cm="1">
        <f t="array" ref="P1768">_xlfn.IFS('Paraclinicos '!C1703="","",'Paraclinicos '!C1703&lt;20,4,'Paraclinicos '!C1703&lt;50,3,'Paraclinicos '!C1703&lt;100,2,'Paraclinicos '!C1703&lt;150,1,'Paraclinicos '!C1703&gt;150,0)</f>
        <v/>
      </c>
      <c r="Q1768" t="str" cm="1">
        <f t="array" ref="Q1768">_xlfn.IFS('Paraclinicos '!O1703="","",'Paraclinicos '!O1703&lt;1.2,0,'Paraclinicos '!O1703&lt;2,1,'Paraclinicos '!O1703&lt;3.5,2,'Paraclinicos '!O1703&lt;5,3,'Paraclinicos '!O1703&gt;5,4)</f>
        <v/>
      </c>
      <c r="R1768" t="str" cm="1">
        <f t="array" ref="R1768">_xlfn.IFS('Paraclinicos '!J1703="","",'Paraclinicos '!J1703&lt;1.2,0,'Paraclinicos '!J1703&lt;2,1,'Paraclinicos '!J1703&lt;6,2,'Paraclinicos '!J1703&lt;12,3,'Paraclinicos '!J1703&gt;=12,4)</f>
        <v/>
      </c>
      <c r="S1768" t="str" cm="1">
        <f t="array" ref="S1768">_xlfn.IFS('Paraclinicos '!Y1703="","",'Paraclinicos '!Y1703&lt;70,1,'Paraclinicos '!Y1703&gt;=70,0)</f>
        <v/>
      </c>
      <c r="T1768" t="str" cm="1">
        <f t="array" ref="T1768">_xlfn.IFS('Paraclinicos '!W1703="","",'Paraclinicos '!W1703&lt;6,4,'Paraclinicos '!W1703&lt;10,3,'Paraclinicos '!W1703&lt;13,2,'Paraclinicos '!W1703&lt;15,1,'Paraclinicos '!W1703=15,0)</f>
        <v/>
      </c>
      <c r="U1768" s="54" t="str">
        <f t="shared" si="81"/>
        <v/>
      </c>
      <c r="V1768" t="str" cm="1">
        <f t="array" ref="V1768">_xlfn.IFS('Paraclinicos '!S1703="","",OR('Paraclinicos '!S1703&lt;=8,'Paraclinicos '!S1703&gt;=25),3,'Paraclinicos '!S1703&lt;12,1,'Paraclinicos '!S1703&lt;21,0,'Paraclinicos '!S1703&lt;25,2)</f>
        <v/>
      </c>
      <c r="W1768" t="str">
        <f>IFERROR(IF(INDEX('BD Demog para scores enalazar'!Y$2:'BD Demog para scores enalazar'!Y$3000,MATCH(Formulas!A1768,'BD Demog para scores enalazar'!A$2:'BD Demog para scores enalazar'!A$3000,0))=1,"SI","NO"),"")</f>
        <v/>
      </c>
      <c r="X1768" s="9" t="str">
        <f>IFERROR(IF(INDEX('BD Demog para scores enalazar'!AJ$2:'BD Demog para scores enalazar'!AJ$3000,MATCH(Formulas!A1768,'BD Demog para scores enalazar'!A$2:'BD Demog para scores enalazar'!A$3000,0))=1,"SI","NO"),"")</f>
        <v/>
      </c>
      <c r="Y1768" t="str" cm="1">
        <f t="array" ref="Y1768">IF(AND(W1768="NO",X1768="NO"),_xlfn.IFS('Paraclinicos '!K1703&lt;=91,3,'Paraclinicos '!K1703&lt;94,2,'Paraclinicos '!K1703&lt;96,1,'Paraclinicos '!K1703&gt;=96,0),"")</f>
        <v/>
      </c>
      <c r="Z1768" t="str" cm="1">
        <f t="array" ref="Z1768">IF(OR(W1768="SI",X1768="SI"),_xlfn.IFS(OR(AND('Paraclinicos '!K1704&lt;=83),AND('Paraclinicos '!K1704&gt;=97,AA1768=2)),3,OR(AND('Paraclinicos '!K1704&lt;=86),AND('Paraclinicos '!K1704&gt;=94,AA1768=2)),2,OR(AND('Paraclinicos '!K1704&lt;=88),AND('Paraclinicos '!K1704&gt;=92,AA1768=2)),1,OR(AND('Paraclinicos '!K1704&gt;=88,'Paraclinicos '!K1704&lt;=92),AND('Paraclinicos '!K1704&gt;=93,AA1768=0)),0),"")</f>
        <v/>
      </c>
      <c r="AA1768" cm="1">
        <f t="array" ref="AA1768">_xlfn.IFS('Paraclinicos '!E1703="","",'Paraclinicos '!E1703="Oxigeno",2,'Paraclinicos '!E1703="Aire",0)</f>
        <v>2</v>
      </c>
    </row>
    <row r="1769" spans="1:27" x14ac:dyDescent="0.25">
      <c r="A1769">
        <f>'Paraclinicos '!A1704</f>
        <v>0</v>
      </c>
      <c r="B1769" s="3">
        <f>'Paraclinicos '!R1704</f>
        <v>0</v>
      </c>
      <c r="C1769" t="str" cm="1">
        <f t="array" ref="C1769">_xlfn.IFS('Paraclinicos '!Q1704="","",'Paraclinicos '!Q1704&gt;60,3,'Paraclinicos '!Q1704&lt;=60,1)</f>
        <v/>
      </c>
      <c r="D1769" t="str">
        <f>IFERROR(IF(INDEX('BD Demog para scores enalazar'!BC$2:BC$3000,MATCH(Formulas!A1769,'BD Demog para scores enalazar'!A$2:A$3000,0))=0,"SI","NO"),"")</f>
        <v/>
      </c>
      <c r="E1769" t="str" cm="1">
        <f t="array" ref="E1769">_xlfn.IFS(D1769="","",D1769="SI",4,D1769="NO",1)</f>
        <v/>
      </c>
      <c r="F1769" t="str" cm="1">
        <f t="array" ref="F1769">_xlfn.IFS('Paraclinicos '!B1704="","",'Paraclinicos '!B1704&gt;1,1,'Paraclinicos '!B1704&lt;=1,3)</f>
        <v/>
      </c>
      <c r="G1769" t="str" cm="1">
        <f t="array" ref="G1769">_xlfn.IFS('Paraclinicos '!D1704="","",AND('Paraclinicos '!D1704&gt;=250,'Paraclinicos '!D1704&lt;=500),2,'Paraclinicos '!D1704&gt;500,3,'Paraclinicos '!D1704&lt;250,1)</f>
        <v/>
      </c>
      <c r="H1769" s="50" t="str">
        <f t="shared" si="82"/>
        <v/>
      </c>
      <c r="I1769" t="str" cm="1">
        <f t="array" ref="I1769">_xlfn.IFS('Paraclinicos '!Q1704="","",'Paraclinicos '!Q1704&gt;=65,1,'Paraclinicos '!Q1704&lt;65,0)</f>
        <v/>
      </c>
      <c r="J1769" t="str" cm="1">
        <f t="array" ref="J1769">_xlfn.IFS('Paraclinicos '!I1704="","",'Paraclinicos '!I1704&gt;7,1,'Paraclinicos '!I1704&lt;=7,0)</f>
        <v/>
      </c>
      <c r="K1769" t="str" cm="1">
        <f t="array" ref="K1769">_xlfn.IFS('Paraclinicos '!W1704="","",'Paraclinicos '!W1704&lt;=8,1,'Paraclinicos '!W1704&gt;8,0)</f>
        <v/>
      </c>
      <c r="L1769" t="str" cm="1">
        <f t="array" ref="L1769">_xlfn.IFS('Paraclinicos '!S1704="","",'Paraclinicos '!S1704&gt;=30,1,'Paraclinicos '!S1704&lt;30,0)</f>
        <v/>
      </c>
      <c r="M1769" t="str" cm="1">
        <f t="array" ref="M1769">_xlfn.IFS(OR('Paraclinicos '!T1704="",'Paraclinicos '!U1704=""),"",OR('Paraclinicos '!T1704&lt;=90,'Paraclinicos '!U1704&lt;=60),1,OR('Paraclinicos '!T1704&gt;90,'Paraclinicos '!U1704&gt;60),0)</f>
        <v/>
      </c>
      <c r="N1769" s="45" t="str">
        <f t="shared" si="83"/>
        <v/>
      </c>
      <c r="O1769" t="str" cm="1">
        <f t="array" ref="O1769">_xlfn.IFS(OR('Paraclinicos '!M1704="",'Paraclinicos '!N1704="",'Paraclinicos '!N1704=0),"",'Paraclinicos '!M1704/'Paraclinicos '!N1704&lt;100,4,'Paraclinicos '!M1704/'Paraclinicos '!N1704&lt;200,3,'Paraclinicos '!M1704/'Paraclinicos '!N1704&lt;300,2,'Paraclinicos '!M1704/'Paraclinicos '!N1704&lt;400,1,'Paraclinicos '!M1704/'Paraclinicos '!N1704&gt;=400,0)</f>
        <v/>
      </c>
      <c r="P1769" t="str" cm="1">
        <f t="array" ref="P1769">_xlfn.IFS('Paraclinicos '!C1704="","",'Paraclinicos '!C1704&lt;20,4,'Paraclinicos '!C1704&lt;50,3,'Paraclinicos '!C1704&lt;100,2,'Paraclinicos '!C1704&lt;150,1,'Paraclinicos '!C1704&gt;150,0)</f>
        <v/>
      </c>
      <c r="Q1769" t="str" cm="1">
        <f t="array" ref="Q1769">_xlfn.IFS('Paraclinicos '!O1704="","",'Paraclinicos '!O1704&lt;1.2,0,'Paraclinicos '!O1704&lt;2,1,'Paraclinicos '!O1704&lt;3.5,2,'Paraclinicos '!O1704&lt;5,3,'Paraclinicos '!O1704&gt;5,4)</f>
        <v/>
      </c>
      <c r="R1769" t="str" cm="1">
        <f t="array" ref="R1769">_xlfn.IFS('Paraclinicos '!J1704="","",'Paraclinicos '!J1704&lt;1.2,0,'Paraclinicos '!J1704&lt;2,1,'Paraclinicos '!J1704&lt;6,2,'Paraclinicos '!J1704&lt;12,3,'Paraclinicos '!J1704&gt;=12,4)</f>
        <v/>
      </c>
      <c r="S1769" t="str" cm="1">
        <f t="array" ref="S1769">_xlfn.IFS('Paraclinicos '!Y1704="","",'Paraclinicos '!Y1704&lt;70,1,'Paraclinicos '!Y1704&gt;=70,0)</f>
        <v/>
      </c>
      <c r="T1769" t="str" cm="1">
        <f t="array" ref="T1769">_xlfn.IFS('Paraclinicos '!W1704="","",'Paraclinicos '!W1704&lt;6,4,'Paraclinicos '!W1704&lt;10,3,'Paraclinicos '!W1704&lt;13,2,'Paraclinicos '!W1704&lt;15,1,'Paraclinicos '!W1704=15,0)</f>
        <v/>
      </c>
      <c r="U1769" s="54" t="str">
        <f t="shared" si="81"/>
        <v/>
      </c>
      <c r="V1769" t="str" cm="1">
        <f t="array" ref="V1769">_xlfn.IFS('Paraclinicos '!S1704="","",OR('Paraclinicos '!S1704&lt;=8,'Paraclinicos '!S1704&gt;=25),3,'Paraclinicos '!S1704&lt;12,1,'Paraclinicos '!S1704&lt;21,0,'Paraclinicos '!S1704&lt;25,2)</f>
        <v/>
      </c>
      <c r="W1769" t="str">
        <f>IFERROR(IF(INDEX('BD Demog para scores enalazar'!Y$2:'BD Demog para scores enalazar'!Y$3000,MATCH(Formulas!A1769,'BD Demog para scores enalazar'!A$2:'BD Demog para scores enalazar'!A$3000,0))=1,"SI","NO"),"")</f>
        <v/>
      </c>
      <c r="X1769" s="9" t="str">
        <f>IFERROR(IF(INDEX('BD Demog para scores enalazar'!AJ$2:'BD Demog para scores enalazar'!AJ$3000,MATCH(Formulas!A1769,'BD Demog para scores enalazar'!A$2:'BD Demog para scores enalazar'!A$3000,0))=1,"SI","NO"),"")</f>
        <v/>
      </c>
      <c r="Y1769" t="str" cm="1">
        <f t="array" ref="Y1769">IF(AND(W1769="NO",X1769="NO"),_xlfn.IFS('Paraclinicos '!K1704&lt;=91,3,'Paraclinicos '!K1704&lt;94,2,'Paraclinicos '!K1704&lt;96,1,'Paraclinicos '!K1704&gt;=96,0),"")</f>
        <v/>
      </c>
      <c r="Z1769" t="str" cm="1">
        <f t="array" ref="Z1769">IF(OR(W1769="SI",X1769="SI"),_xlfn.IFS(OR(AND('Paraclinicos '!K1705&lt;=83),AND('Paraclinicos '!K1705&gt;=97,AA1769=2)),3,OR(AND('Paraclinicos '!K1705&lt;=86),AND('Paraclinicos '!K1705&gt;=94,AA1769=2)),2,OR(AND('Paraclinicos '!K1705&lt;=88),AND('Paraclinicos '!K1705&gt;=92,AA1769=2)),1,OR(AND('Paraclinicos '!K1705&gt;=88,'Paraclinicos '!K1705&lt;=92),AND('Paraclinicos '!K1705&gt;=93,AA1769=0)),0),"")</f>
        <v/>
      </c>
      <c r="AA1769" cm="1">
        <f t="array" ref="AA1769">_xlfn.IFS('Paraclinicos '!E1704="","",'Paraclinicos '!E1704="Oxigeno",2,'Paraclinicos '!E1704="Aire",0)</f>
        <v>2</v>
      </c>
    </row>
    <row r="1770" spans="1:27" x14ac:dyDescent="0.25">
      <c r="A1770">
        <f>'Paraclinicos '!A1705</f>
        <v>0</v>
      </c>
      <c r="B1770" s="3">
        <f>'Paraclinicos '!R1705</f>
        <v>0</v>
      </c>
      <c r="C1770" t="str" cm="1">
        <f t="array" ref="C1770">_xlfn.IFS('Paraclinicos '!Q1705="","",'Paraclinicos '!Q1705&gt;60,3,'Paraclinicos '!Q1705&lt;=60,1)</f>
        <v/>
      </c>
      <c r="D1770" t="str">
        <f>IFERROR(IF(INDEX('BD Demog para scores enalazar'!BC$2:BC$3000,MATCH(Formulas!A1770,'BD Demog para scores enalazar'!A$2:A$3000,0))=0,"SI","NO"),"")</f>
        <v/>
      </c>
      <c r="E1770" t="str" cm="1">
        <f t="array" ref="E1770">_xlfn.IFS(D1770="","",D1770="SI",4,D1770="NO",1)</f>
        <v/>
      </c>
      <c r="F1770" t="str" cm="1">
        <f t="array" ref="F1770">_xlfn.IFS('Paraclinicos '!B1705="","",'Paraclinicos '!B1705&gt;1,1,'Paraclinicos '!B1705&lt;=1,3)</f>
        <v/>
      </c>
      <c r="G1770" t="str" cm="1">
        <f t="array" ref="G1770">_xlfn.IFS('Paraclinicos '!D1705="","",AND('Paraclinicos '!D1705&gt;=250,'Paraclinicos '!D1705&lt;=500),2,'Paraclinicos '!D1705&gt;500,3,'Paraclinicos '!D1705&lt;250,1)</f>
        <v/>
      </c>
      <c r="H1770" s="50" t="str">
        <f t="shared" si="82"/>
        <v/>
      </c>
      <c r="I1770" t="str" cm="1">
        <f t="array" ref="I1770">_xlfn.IFS('Paraclinicos '!Q1705="","",'Paraclinicos '!Q1705&gt;=65,1,'Paraclinicos '!Q1705&lt;65,0)</f>
        <v/>
      </c>
      <c r="J1770" t="str" cm="1">
        <f t="array" ref="J1770">_xlfn.IFS('Paraclinicos '!I1705="","",'Paraclinicos '!I1705&gt;7,1,'Paraclinicos '!I1705&lt;=7,0)</f>
        <v/>
      </c>
      <c r="K1770" t="str" cm="1">
        <f t="array" ref="K1770">_xlfn.IFS('Paraclinicos '!W1705="","",'Paraclinicos '!W1705&lt;=8,1,'Paraclinicos '!W1705&gt;8,0)</f>
        <v/>
      </c>
      <c r="L1770" t="str" cm="1">
        <f t="array" ref="L1770">_xlfn.IFS('Paraclinicos '!S1705="","",'Paraclinicos '!S1705&gt;=30,1,'Paraclinicos '!S1705&lt;30,0)</f>
        <v/>
      </c>
      <c r="M1770" t="str" cm="1">
        <f t="array" ref="M1770">_xlfn.IFS(OR('Paraclinicos '!T1705="",'Paraclinicos '!U1705=""),"",OR('Paraclinicos '!T1705&lt;=90,'Paraclinicos '!U1705&lt;=60),1,OR('Paraclinicos '!T1705&gt;90,'Paraclinicos '!U1705&gt;60),0)</f>
        <v/>
      </c>
      <c r="N1770" s="45" t="str">
        <f t="shared" si="83"/>
        <v/>
      </c>
      <c r="O1770" t="str" cm="1">
        <f t="array" ref="O1770">_xlfn.IFS(OR('Paraclinicos '!M1705="",'Paraclinicos '!N1705="",'Paraclinicos '!N1705=0),"",'Paraclinicos '!M1705/'Paraclinicos '!N1705&lt;100,4,'Paraclinicos '!M1705/'Paraclinicos '!N1705&lt;200,3,'Paraclinicos '!M1705/'Paraclinicos '!N1705&lt;300,2,'Paraclinicos '!M1705/'Paraclinicos '!N1705&lt;400,1,'Paraclinicos '!M1705/'Paraclinicos '!N1705&gt;=400,0)</f>
        <v/>
      </c>
      <c r="P1770" t="str" cm="1">
        <f t="array" ref="P1770">_xlfn.IFS('Paraclinicos '!C1705="","",'Paraclinicos '!C1705&lt;20,4,'Paraclinicos '!C1705&lt;50,3,'Paraclinicos '!C1705&lt;100,2,'Paraclinicos '!C1705&lt;150,1,'Paraclinicos '!C1705&gt;150,0)</f>
        <v/>
      </c>
      <c r="Q1770" t="str" cm="1">
        <f t="array" ref="Q1770">_xlfn.IFS('Paraclinicos '!O1705="","",'Paraclinicos '!O1705&lt;1.2,0,'Paraclinicos '!O1705&lt;2,1,'Paraclinicos '!O1705&lt;3.5,2,'Paraclinicos '!O1705&lt;5,3,'Paraclinicos '!O1705&gt;5,4)</f>
        <v/>
      </c>
      <c r="R1770" t="str" cm="1">
        <f t="array" ref="R1770">_xlfn.IFS('Paraclinicos '!J1705="","",'Paraclinicos '!J1705&lt;1.2,0,'Paraclinicos '!J1705&lt;2,1,'Paraclinicos '!J1705&lt;6,2,'Paraclinicos '!J1705&lt;12,3,'Paraclinicos '!J1705&gt;=12,4)</f>
        <v/>
      </c>
      <c r="S1770" t="str" cm="1">
        <f t="array" ref="S1770">_xlfn.IFS('Paraclinicos '!Y1705="","",'Paraclinicos '!Y1705&lt;70,1,'Paraclinicos '!Y1705&gt;=70,0)</f>
        <v/>
      </c>
      <c r="T1770" t="str" cm="1">
        <f t="array" ref="T1770">_xlfn.IFS('Paraclinicos '!W1705="","",'Paraclinicos '!W1705&lt;6,4,'Paraclinicos '!W1705&lt;10,3,'Paraclinicos '!W1705&lt;13,2,'Paraclinicos '!W1705&lt;15,1,'Paraclinicos '!W1705=15,0)</f>
        <v/>
      </c>
      <c r="U1770" s="54" t="str">
        <f t="shared" si="81"/>
        <v/>
      </c>
      <c r="V1770" t="str" cm="1">
        <f t="array" ref="V1770">_xlfn.IFS('Paraclinicos '!S1705="","",OR('Paraclinicos '!S1705&lt;=8,'Paraclinicos '!S1705&gt;=25),3,'Paraclinicos '!S1705&lt;12,1,'Paraclinicos '!S1705&lt;21,0,'Paraclinicos '!S1705&lt;25,2)</f>
        <v/>
      </c>
      <c r="W1770" t="str">
        <f>IFERROR(IF(INDEX('BD Demog para scores enalazar'!Y$2:'BD Demog para scores enalazar'!Y$3000,MATCH(Formulas!A1770,'BD Demog para scores enalazar'!A$2:'BD Demog para scores enalazar'!A$3000,0))=1,"SI","NO"),"")</f>
        <v/>
      </c>
      <c r="X1770" s="9" t="str">
        <f>IFERROR(IF(INDEX('BD Demog para scores enalazar'!AJ$2:'BD Demog para scores enalazar'!AJ$3000,MATCH(Formulas!A1770,'BD Demog para scores enalazar'!A$2:'BD Demog para scores enalazar'!A$3000,0))=1,"SI","NO"),"")</f>
        <v/>
      </c>
      <c r="Y1770" t="str" cm="1">
        <f t="array" ref="Y1770">IF(AND(W1770="NO",X1770="NO"),_xlfn.IFS('Paraclinicos '!K1705&lt;=91,3,'Paraclinicos '!K1705&lt;94,2,'Paraclinicos '!K1705&lt;96,1,'Paraclinicos '!K1705&gt;=96,0),"")</f>
        <v/>
      </c>
      <c r="Z1770" t="str" cm="1">
        <f t="array" ref="Z1770">IF(OR(W1770="SI",X1770="SI"),_xlfn.IFS(OR(AND('Paraclinicos '!K1706&lt;=83),AND('Paraclinicos '!K1706&gt;=97,AA1770=2)),3,OR(AND('Paraclinicos '!K1706&lt;=86),AND('Paraclinicos '!K1706&gt;=94,AA1770=2)),2,OR(AND('Paraclinicos '!K1706&lt;=88),AND('Paraclinicos '!K1706&gt;=92,AA1770=2)),1,OR(AND('Paraclinicos '!K1706&gt;=88,'Paraclinicos '!K1706&lt;=92),AND('Paraclinicos '!K1706&gt;=93,AA1770=0)),0),"")</f>
        <v/>
      </c>
      <c r="AA1770" cm="1">
        <f t="array" ref="AA1770">_xlfn.IFS('Paraclinicos '!E1705="","",'Paraclinicos '!E1705="Oxigeno",2,'Paraclinicos '!E1705="Aire",0)</f>
        <v>2</v>
      </c>
    </row>
    <row r="1771" spans="1:27" x14ac:dyDescent="0.25">
      <c r="A1771">
        <f>'Paraclinicos '!A1706</f>
        <v>0</v>
      </c>
      <c r="B1771" s="3">
        <f>'Paraclinicos '!R1706</f>
        <v>0</v>
      </c>
      <c r="C1771" t="str" cm="1">
        <f t="array" ref="C1771">_xlfn.IFS('Paraclinicos '!Q1706="","",'Paraclinicos '!Q1706&gt;60,3,'Paraclinicos '!Q1706&lt;=60,1)</f>
        <v/>
      </c>
      <c r="D1771" t="str">
        <f>IFERROR(IF(INDEX('BD Demog para scores enalazar'!BC$2:BC$3000,MATCH(Formulas!A1771,'BD Demog para scores enalazar'!A$2:A$3000,0))=0,"SI","NO"),"")</f>
        <v/>
      </c>
      <c r="E1771" t="str" cm="1">
        <f t="array" ref="E1771">_xlfn.IFS(D1771="","",D1771="SI",4,D1771="NO",1)</f>
        <v/>
      </c>
      <c r="F1771" t="str" cm="1">
        <f t="array" ref="F1771">_xlfn.IFS('Paraclinicos '!B1706="","",'Paraclinicos '!B1706&gt;1,1,'Paraclinicos '!B1706&lt;=1,3)</f>
        <v/>
      </c>
      <c r="G1771" t="str" cm="1">
        <f t="array" ref="G1771">_xlfn.IFS('Paraclinicos '!D1706="","",AND('Paraclinicos '!D1706&gt;=250,'Paraclinicos '!D1706&lt;=500),2,'Paraclinicos '!D1706&gt;500,3,'Paraclinicos '!D1706&lt;250,1)</f>
        <v/>
      </c>
      <c r="H1771" s="50" t="str">
        <f t="shared" si="82"/>
        <v/>
      </c>
      <c r="I1771" t="str" cm="1">
        <f t="array" ref="I1771">_xlfn.IFS('Paraclinicos '!Q1706="","",'Paraclinicos '!Q1706&gt;=65,1,'Paraclinicos '!Q1706&lt;65,0)</f>
        <v/>
      </c>
      <c r="J1771" t="str" cm="1">
        <f t="array" ref="J1771">_xlfn.IFS('Paraclinicos '!I1706="","",'Paraclinicos '!I1706&gt;7,1,'Paraclinicos '!I1706&lt;=7,0)</f>
        <v/>
      </c>
      <c r="K1771" t="str" cm="1">
        <f t="array" ref="K1771">_xlfn.IFS('Paraclinicos '!W1706="","",'Paraclinicos '!W1706&lt;=8,1,'Paraclinicos '!W1706&gt;8,0)</f>
        <v/>
      </c>
      <c r="L1771" t="str" cm="1">
        <f t="array" ref="L1771">_xlfn.IFS('Paraclinicos '!S1706="","",'Paraclinicos '!S1706&gt;=30,1,'Paraclinicos '!S1706&lt;30,0)</f>
        <v/>
      </c>
      <c r="M1771" t="str" cm="1">
        <f t="array" ref="M1771">_xlfn.IFS(OR('Paraclinicos '!T1706="",'Paraclinicos '!U1706=""),"",OR('Paraclinicos '!T1706&lt;=90,'Paraclinicos '!U1706&lt;=60),1,OR('Paraclinicos '!T1706&gt;90,'Paraclinicos '!U1706&gt;60),0)</f>
        <v/>
      </c>
      <c r="N1771" s="45" t="str">
        <f t="shared" si="83"/>
        <v/>
      </c>
      <c r="O1771" t="str" cm="1">
        <f t="array" ref="O1771">_xlfn.IFS(OR('Paraclinicos '!M1706="",'Paraclinicos '!N1706="",'Paraclinicos '!N1706=0),"",'Paraclinicos '!M1706/'Paraclinicos '!N1706&lt;100,4,'Paraclinicos '!M1706/'Paraclinicos '!N1706&lt;200,3,'Paraclinicos '!M1706/'Paraclinicos '!N1706&lt;300,2,'Paraclinicos '!M1706/'Paraclinicos '!N1706&lt;400,1,'Paraclinicos '!M1706/'Paraclinicos '!N1706&gt;=400,0)</f>
        <v/>
      </c>
      <c r="P1771" t="str" cm="1">
        <f t="array" ref="P1771">_xlfn.IFS('Paraclinicos '!C1706="","",'Paraclinicos '!C1706&lt;20,4,'Paraclinicos '!C1706&lt;50,3,'Paraclinicos '!C1706&lt;100,2,'Paraclinicos '!C1706&lt;150,1,'Paraclinicos '!C1706&gt;150,0)</f>
        <v/>
      </c>
      <c r="Q1771" t="str" cm="1">
        <f t="array" ref="Q1771">_xlfn.IFS('Paraclinicos '!O1706="","",'Paraclinicos '!O1706&lt;1.2,0,'Paraclinicos '!O1706&lt;2,1,'Paraclinicos '!O1706&lt;3.5,2,'Paraclinicos '!O1706&lt;5,3,'Paraclinicos '!O1706&gt;5,4)</f>
        <v/>
      </c>
      <c r="R1771" t="str" cm="1">
        <f t="array" ref="R1771">_xlfn.IFS('Paraclinicos '!J1706="","",'Paraclinicos '!J1706&lt;1.2,0,'Paraclinicos '!J1706&lt;2,1,'Paraclinicos '!J1706&lt;6,2,'Paraclinicos '!J1706&lt;12,3,'Paraclinicos '!J1706&gt;=12,4)</f>
        <v/>
      </c>
      <c r="S1771" t="str" cm="1">
        <f t="array" ref="S1771">_xlfn.IFS('Paraclinicos '!Y1706="","",'Paraclinicos '!Y1706&lt;70,1,'Paraclinicos '!Y1706&gt;=70,0)</f>
        <v/>
      </c>
      <c r="T1771" t="str" cm="1">
        <f t="array" ref="T1771">_xlfn.IFS('Paraclinicos '!W1706="","",'Paraclinicos '!W1706&lt;6,4,'Paraclinicos '!W1706&lt;10,3,'Paraclinicos '!W1706&lt;13,2,'Paraclinicos '!W1706&lt;15,1,'Paraclinicos '!W1706=15,0)</f>
        <v/>
      </c>
      <c r="U1771" s="54" t="str">
        <f t="shared" si="81"/>
        <v/>
      </c>
      <c r="V1771" t="str" cm="1">
        <f t="array" ref="V1771">_xlfn.IFS('Paraclinicos '!S1706="","",OR('Paraclinicos '!S1706&lt;=8,'Paraclinicos '!S1706&gt;=25),3,'Paraclinicos '!S1706&lt;12,1,'Paraclinicos '!S1706&lt;21,0,'Paraclinicos '!S1706&lt;25,2)</f>
        <v/>
      </c>
      <c r="W1771" t="str">
        <f>IFERROR(IF(INDEX('BD Demog para scores enalazar'!Y$2:'BD Demog para scores enalazar'!Y$3000,MATCH(Formulas!A1771,'BD Demog para scores enalazar'!A$2:'BD Demog para scores enalazar'!A$3000,0))=1,"SI","NO"),"")</f>
        <v/>
      </c>
      <c r="X1771" s="9" t="str">
        <f>IFERROR(IF(INDEX('BD Demog para scores enalazar'!AJ$2:'BD Demog para scores enalazar'!AJ$3000,MATCH(Formulas!A1771,'BD Demog para scores enalazar'!A$2:'BD Demog para scores enalazar'!A$3000,0))=1,"SI","NO"),"")</f>
        <v/>
      </c>
      <c r="Y1771" t="str" cm="1">
        <f t="array" ref="Y1771">IF(AND(W1771="NO",X1771="NO"),_xlfn.IFS('Paraclinicos '!K1706&lt;=91,3,'Paraclinicos '!K1706&lt;94,2,'Paraclinicos '!K1706&lt;96,1,'Paraclinicos '!K1706&gt;=96,0),"")</f>
        <v/>
      </c>
      <c r="Z1771" t="str" cm="1">
        <f t="array" ref="Z1771">IF(OR(W1771="SI",X1771="SI"),_xlfn.IFS(OR(AND('Paraclinicos '!K1707&lt;=83),AND('Paraclinicos '!K1707&gt;=97,AA1771=2)),3,OR(AND('Paraclinicos '!K1707&lt;=86),AND('Paraclinicos '!K1707&gt;=94,AA1771=2)),2,OR(AND('Paraclinicos '!K1707&lt;=88),AND('Paraclinicos '!K1707&gt;=92,AA1771=2)),1,OR(AND('Paraclinicos '!K1707&gt;=88,'Paraclinicos '!K1707&lt;=92),AND('Paraclinicos '!K1707&gt;=93,AA1771=0)),0),"")</f>
        <v/>
      </c>
      <c r="AA1771" cm="1">
        <f t="array" ref="AA1771">_xlfn.IFS('Paraclinicos '!E1706="","",'Paraclinicos '!E1706="Oxigeno",2,'Paraclinicos '!E1706="Aire",0)</f>
        <v>2</v>
      </c>
    </row>
    <row r="1772" spans="1:27" x14ac:dyDescent="0.25">
      <c r="A1772">
        <f>'Paraclinicos '!A1707</f>
        <v>0</v>
      </c>
      <c r="B1772" s="3">
        <f>'Paraclinicos '!R1707</f>
        <v>0</v>
      </c>
      <c r="C1772" t="str" cm="1">
        <f t="array" ref="C1772">_xlfn.IFS('Paraclinicos '!Q1707="","",'Paraclinicos '!Q1707&gt;60,3,'Paraclinicos '!Q1707&lt;=60,1)</f>
        <v/>
      </c>
      <c r="D1772" t="str">
        <f>IFERROR(IF(INDEX('BD Demog para scores enalazar'!BC$2:BC$3000,MATCH(Formulas!A1772,'BD Demog para scores enalazar'!A$2:A$3000,0))=0,"SI","NO"),"")</f>
        <v/>
      </c>
      <c r="E1772" t="str" cm="1">
        <f t="array" ref="E1772">_xlfn.IFS(D1772="","",D1772="SI",4,D1772="NO",1)</f>
        <v/>
      </c>
      <c r="F1772" t="str" cm="1">
        <f t="array" ref="F1772">_xlfn.IFS('Paraclinicos '!B1707="","",'Paraclinicos '!B1707&gt;1,1,'Paraclinicos '!B1707&lt;=1,3)</f>
        <v/>
      </c>
      <c r="G1772" t="str" cm="1">
        <f t="array" ref="G1772">_xlfn.IFS('Paraclinicos '!D1707="","",AND('Paraclinicos '!D1707&gt;=250,'Paraclinicos '!D1707&lt;=500),2,'Paraclinicos '!D1707&gt;500,3,'Paraclinicos '!D1707&lt;250,1)</f>
        <v/>
      </c>
      <c r="H1772" s="50" t="str">
        <f t="shared" si="82"/>
        <v/>
      </c>
      <c r="I1772" t="str" cm="1">
        <f t="array" ref="I1772">_xlfn.IFS('Paraclinicos '!Q1707="","",'Paraclinicos '!Q1707&gt;=65,1,'Paraclinicos '!Q1707&lt;65,0)</f>
        <v/>
      </c>
      <c r="J1772" t="str" cm="1">
        <f t="array" ref="J1772">_xlfn.IFS('Paraclinicos '!I1707="","",'Paraclinicos '!I1707&gt;7,1,'Paraclinicos '!I1707&lt;=7,0)</f>
        <v/>
      </c>
      <c r="K1772" t="str" cm="1">
        <f t="array" ref="K1772">_xlfn.IFS('Paraclinicos '!W1707="","",'Paraclinicos '!W1707&lt;=8,1,'Paraclinicos '!W1707&gt;8,0)</f>
        <v/>
      </c>
      <c r="L1772" t="str" cm="1">
        <f t="array" ref="L1772">_xlfn.IFS('Paraclinicos '!S1707="","",'Paraclinicos '!S1707&gt;=30,1,'Paraclinicos '!S1707&lt;30,0)</f>
        <v/>
      </c>
      <c r="M1772" t="str" cm="1">
        <f t="array" ref="M1772">_xlfn.IFS(OR('Paraclinicos '!T1707="",'Paraclinicos '!U1707=""),"",OR('Paraclinicos '!T1707&lt;=90,'Paraclinicos '!U1707&lt;=60),1,OR('Paraclinicos '!T1707&gt;90,'Paraclinicos '!U1707&gt;60),0)</f>
        <v/>
      </c>
      <c r="N1772" s="45" t="str">
        <f t="shared" si="83"/>
        <v/>
      </c>
      <c r="O1772" t="str" cm="1">
        <f t="array" ref="O1772">_xlfn.IFS(OR('Paraclinicos '!M1707="",'Paraclinicos '!N1707="",'Paraclinicos '!N1707=0),"",'Paraclinicos '!M1707/'Paraclinicos '!N1707&lt;100,4,'Paraclinicos '!M1707/'Paraclinicos '!N1707&lt;200,3,'Paraclinicos '!M1707/'Paraclinicos '!N1707&lt;300,2,'Paraclinicos '!M1707/'Paraclinicos '!N1707&lt;400,1,'Paraclinicos '!M1707/'Paraclinicos '!N1707&gt;=400,0)</f>
        <v/>
      </c>
      <c r="P1772" t="str" cm="1">
        <f t="array" ref="P1772">_xlfn.IFS('Paraclinicos '!C1707="","",'Paraclinicos '!C1707&lt;20,4,'Paraclinicos '!C1707&lt;50,3,'Paraclinicos '!C1707&lt;100,2,'Paraclinicos '!C1707&lt;150,1,'Paraclinicos '!C1707&gt;150,0)</f>
        <v/>
      </c>
      <c r="Q1772" t="str" cm="1">
        <f t="array" ref="Q1772">_xlfn.IFS('Paraclinicos '!O1707="","",'Paraclinicos '!O1707&lt;1.2,0,'Paraclinicos '!O1707&lt;2,1,'Paraclinicos '!O1707&lt;3.5,2,'Paraclinicos '!O1707&lt;5,3,'Paraclinicos '!O1707&gt;5,4)</f>
        <v/>
      </c>
      <c r="R1772" t="str" cm="1">
        <f t="array" ref="R1772">_xlfn.IFS('Paraclinicos '!J1707="","",'Paraclinicos '!J1707&lt;1.2,0,'Paraclinicos '!J1707&lt;2,1,'Paraclinicos '!J1707&lt;6,2,'Paraclinicos '!J1707&lt;12,3,'Paraclinicos '!J1707&gt;=12,4)</f>
        <v/>
      </c>
      <c r="S1772" t="str" cm="1">
        <f t="array" ref="S1772">_xlfn.IFS('Paraclinicos '!Y1707="","",'Paraclinicos '!Y1707&lt;70,1,'Paraclinicos '!Y1707&gt;=70,0)</f>
        <v/>
      </c>
      <c r="T1772" t="str" cm="1">
        <f t="array" ref="T1772">_xlfn.IFS('Paraclinicos '!W1707="","",'Paraclinicos '!W1707&lt;6,4,'Paraclinicos '!W1707&lt;10,3,'Paraclinicos '!W1707&lt;13,2,'Paraclinicos '!W1707&lt;15,1,'Paraclinicos '!W1707=15,0)</f>
        <v/>
      </c>
      <c r="U1772" s="54" t="str">
        <f t="shared" si="81"/>
        <v/>
      </c>
      <c r="V1772" t="str" cm="1">
        <f t="array" ref="V1772">_xlfn.IFS('Paraclinicos '!S1707="","",OR('Paraclinicos '!S1707&lt;=8,'Paraclinicos '!S1707&gt;=25),3,'Paraclinicos '!S1707&lt;12,1,'Paraclinicos '!S1707&lt;21,0,'Paraclinicos '!S1707&lt;25,2)</f>
        <v/>
      </c>
      <c r="W1772" t="str">
        <f>IFERROR(IF(INDEX('BD Demog para scores enalazar'!Y$2:'BD Demog para scores enalazar'!Y$3000,MATCH(Formulas!A1772,'BD Demog para scores enalazar'!A$2:'BD Demog para scores enalazar'!A$3000,0))=1,"SI","NO"),"")</f>
        <v/>
      </c>
      <c r="X1772" s="9" t="str">
        <f>IFERROR(IF(INDEX('BD Demog para scores enalazar'!AJ$2:'BD Demog para scores enalazar'!AJ$3000,MATCH(Formulas!A1772,'BD Demog para scores enalazar'!A$2:'BD Demog para scores enalazar'!A$3000,0))=1,"SI","NO"),"")</f>
        <v/>
      </c>
      <c r="Y1772" t="str" cm="1">
        <f t="array" ref="Y1772">IF(AND(W1772="NO",X1772="NO"),_xlfn.IFS('Paraclinicos '!K1707&lt;=91,3,'Paraclinicos '!K1707&lt;94,2,'Paraclinicos '!K1707&lt;96,1,'Paraclinicos '!K1707&gt;=96,0),"")</f>
        <v/>
      </c>
      <c r="Z1772" t="str" cm="1">
        <f t="array" ref="Z1772">IF(OR(W1772="SI",X1772="SI"),_xlfn.IFS(OR(AND('Paraclinicos '!K1708&lt;=83),AND('Paraclinicos '!K1708&gt;=97,AA1772=2)),3,OR(AND('Paraclinicos '!K1708&lt;=86),AND('Paraclinicos '!K1708&gt;=94,AA1772=2)),2,OR(AND('Paraclinicos '!K1708&lt;=88),AND('Paraclinicos '!K1708&gt;=92,AA1772=2)),1,OR(AND('Paraclinicos '!K1708&gt;=88,'Paraclinicos '!K1708&lt;=92),AND('Paraclinicos '!K1708&gt;=93,AA1772=0)),0),"")</f>
        <v/>
      </c>
      <c r="AA1772" cm="1">
        <f t="array" ref="AA1772">_xlfn.IFS('Paraclinicos '!E1707="","",'Paraclinicos '!E1707="Oxigeno",2,'Paraclinicos '!E1707="Aire",0)</f>
        <v>2</v>
      </c>
    </row>
    <row r="1773" spans="1:27" x14ac:dyDescent="0.25">
      <c r="A1773">
        <f>'Paraclinicos '!A1708</f>
        <v>0</v>
      </c>
      <c r="B1773" s="3">
        <f>'Paraclinicos '!R1708</f>
        <v>0</v>
      </c>
      <c r="C1773" t="str" cm="1">
        <f t="array" ref="C1773">_xlfn.IFS('Paraclinicos '!Q1708="","",'Paraclinicos '!Q1708&gt;60,3,'Paraclinicos '!Q1708&lt;=60,1)</f>
        <v/>
      </c>
      <c r="D1773" t="str">
        <f>IFERROR(IF(INDEX('BD Demog para scores enalazar'!BC$2:BC$3000,MATCH(Formulas!A1773,'BD Demog para scores enalazar'!A$2:A$3000,0))=0,"SI","NO"),"")</f>
        <v/>
      </c>
      <c r="E1773" t="str" cm="1">
        <f t="array" ref="E1773">_xlfn.IFS(D1773="","",D1773="SI",4,D1773="NO",1)</f>
        <v/>
      </c>
      <c r="F1773" t="str" cm="1">
        <f t="array" ref="F1773">_xlfn.IFS('Paraclinicos '!B1708="","",'Paraclinicos '!B1708&gt;1,1,'Paraclinicos '!B1708&lt;=1,3)</f>
        <v/>
      </c>
      <c r="G1773" t="str" cm="1">
        <f t="array" ref="G1773">_xlfn.IFS('Paraclinicos '!D1708="","",AND('Paraclinicos '!D1708&gt;=250,'Paraclinicos '!D1708&lt;=500),2,'Paraclinicos '!D1708&gt;500,3,'Paraclinicos '!D1708&lt;250,1)</f>
        <v/>
      </c>
      <c r="H1773" s="50" t="str">
        <f t="shared" si="82"/>
        <v/>
      </c>
      <c r="I1773" t="str" cm="1">
        <f t="array" ref="I1773">_xlfn.IFS('Paraclinicos '!Q1708="","",'Paraclinicos '!Q1708&gt;=65,1,'Paraclinicos '!Q1708&lt;65,0)</f>
        <v/>
      </c>
      <c r="J1773" t="str" cm="1">
        <f t="array" ref="J1773">_xlfn.IFS('Paraclinicos '!I1708="","",'Paraclinicos '!I1708&gt;7,1,'Paraclinicos '!I1708&lt;=7,0)</f>
        <v/>
      </c>
      <c r="K1773" t="str" cm="1">
        <f t="array" ref="K1773">_xlfn.IFS('Paraclinicos '!W1708="","",'Paraclinicos '!W1708&lt;=8,1,'Paraclinicos '!W1708&gt;8,0)</f>
        <v/>
      </c>
      <c r="L1773" t="str" cm="1">
        <f t="array" ref="L1773">_xlfn.IFS('Paraclinicos '!S1708="","",'Paraclinicos '!S1708&gt;=30,1,'Paraclinicos '!S1708&lt;30,0)</f>
        <v/>
      </c>
      <c r="M1773" t="str" cm="1">
        <f t="array" ref="M1773">_xlfn.IFS(OR('Paraclinicos '!T1708="",'Paraclinicos '!U1708=""),"",OR('Paraclinicos '!T1708&lt;=90,'Paraclinicos '!U1708&lt;=60),1,OR('Paraclinicos '!T1708&gt;90,'Paraclinicos '!U1708&gt;60),0)</f>
        <v/>
      </c>
      <c r="N1773" s="45" t="str">
        <f t="shared" si="83"/>
        <v/>
      </c>
      <c r="O1773" t="str" cm="1">
        <f t="array" ref="O1773">_xlfn.IFS(OR('Paraclinicos '!M1708="",'Paraclinicos '!N1708="",'Paraclinicos '!N1708=0),"",'Paraclinicos '!M1708/'Paraclinicos '!N1708&lt;100,4,'Paraclinicos '!M1708/'Paraclinicos '!N1708&lt;200,3,'Paraclinicos '!M1708/'Paraclinicos '!N1708&lt;300,2,'Paraclinicos '!M1708/'Paraclinicos '!N1708&lt;400,1,'Paraclinicos '!M1708/'Paraclinicos '!N1708&gt;=400,0)</f>
        <v/>
      </c>
      <c r="P1773" t="str" cm="1">
        <f t="array" ref="P1773">_xlfn.IFS('Paraclinicos '!C1708="","",'Paraclinicos '!C1708&lt;20,4,'Paraclinicos '!C1708&lt;50,3,'Paraclinicos '!C1708&lt;100,2,'Paraclinicos '!C1708&lt;150,1,'Paraclinicos '!C1708&gt;150,0)</f>
        <v/>
      </c>
      <c r="Q1773" t="str" cm="1">
        <f t="array" ref="Q1773">_xlfn.IFS('Paraclinicos '!O1708="","",'Paraclinicos '!O1708&lt;1.2,0,'Paraclinicos '!O1708&lt;2,1,'Paraclinicos '!O1708&lt;3.5,2,'Paraclinicos '!O1708&lt;5,3,'Paraclinicos '!O1708&gt;5,4)</f>
        <v/>
      </c>
      <c r="R1773" t="str" cm="1">
        <f t="array" ref="R1773">_xlfn.IFS('Paraclinicos '!J1708="","",'Paraclinicos '!J1708&lt;1.2,0,'Paraclinicos '!J1708&lt;2,1,'Paraclinicos '!J1708&lt;6,2,'Paraclinicos '!J1708&lt;12,3,'Paraclinicos '!J1708&gt;=12,4)</f>
        <v/>
      </c>
      <c r="S1773" t="str" cm="1">
        <f t="array" ref="S1773">_xlfn.IFS('Paraclinicos '!Y1708="","",'Paraclinicos '!Y1708&lt;70,1,'Paraclinicos '!Y1708&gt;=70,0)</f>
        <v/>
      </c>
      <c r="T1773" t="str" cm="1">
        <f t="array" ref="T1773">_xlfn.IFS('Paraclinicos '!W1708="","",'Paraclinicos '!W1708&lt;6,4,'Paraclinicos '!W1708&lt;10,3,'Paraclinicos '!W1708&lt;13,2,'Paraclinicos '!W1708&lt;15,1,'Paraclinicos '!W1708=15,0)</f>
        <v/>
      </c>
      <c r="U1773" s="54" t="str">
        <f t="shared" si="81"/>
        <v/>
      </c>
      <c r="V1773" t="str" cm="1">
        <f t="array" ref="V1773">_xlfn.IFS('Paraclinicos '!S1708="","",OR('Paraclinicos '!S1708&lt;=8,'Paraclinicos '!S1708&gt;=25),3,'Paraclinicos '!S1708&lt;12,1,'Paraclinicos '!S1708&lt;21,0,'Paraclinicos '!S1708&lt;25,2)</f>
        <v/>
      </c>
      <c r="W1773" t="str">
        <f>IFERROR(IF(INDEX('BD Demog para scores enalazar'!Y$2:'BD Demog para scores enalazar'!Y$3000,MATCH(Formulas!A1773,'BD Demog para scores enalazar'!A$2:'BD Demog para scores enalazar'!A$3000,0))=1,"SI","NO"),"")</f>
        <v/>
      </c>
      <c r="X1773" s="9" t="str">
        <f>IFERROR(IF(INDEX('BD Demog para scores enalazar'!AJ$2:'BD Demog para scores enalazar'!AJ$3000,MATCH(Formulas!A1773,'BD Demog para scores enalazar'!A$2:'BD Demog para scores enalazar'!A$3000,0))=1,"SI","NO"),"")</f>
        <v/>
      </c>
      <c r="Y1773" t="str" cm="1">
        <f t="array" ref="Y1773">IF(AND(W1773="NO",X1773="NO"),_xlfn.IFS('Paraclinicos '!K1708&lt;=91,3,'Paraclinicos '!K1708&lt;94,2,'Paraclinicos '!K1708&lt;96,1,'Paraclinicos '!K1708&gt;=96,0),"")</f>
        <v/>
      </c>
      <c r="Z1773" t="str" cm="1">
        <f t="array" ref="Z1773">IF(OR(W1773="SI",X1773="SI"),_xlfn.IFS(OR(AND('Paraclinicos '!K1709&lt;=83),AND('Paraclinicos '!K1709&gt;=97,AA1773=2)),3,OR(AND('Paraclinicos '!K1709&lt;=86),AND('Paraclinicos '!K1709&gt;=94,AA1773=2)),2,OR(AND('Paraclinicos '!K1709&lt;=88),AND('Paraclinicos '!K1709&gt;=92,AA1773=2)),1,OR(AND('Paraclinicos '!K1709&gt;=88,'Paraclinicos '!K1709&lt;=92),AND('Paraclinicos '!K1709&gt;=93,AA1773=0)),0),"")</f>
        <v/>
      </c>
      <c r="AA1773" cm="1">
        <f t="array" ref="AA1773">_xlfn.IFS('Paraclinicos '!E1708="","",'Paraclinicos '!E1708="Oxigeno",2,'Paraclinicos '!E1708="Aire",0)</f>
        <v>2</v>
      </c>
    </row>
    <row r="1774" spans="1:27" x14ac:dyDescent="0.25">
      <c r="A1774">
        <f>'Paraclinicos '!A1709</f>
        <v>0</v>
      </c>
      <c r="B1774" s="3">
        <f>'Paraclinicos '!R1709</f>
        <v>0</v>
      </c>
      <c r="C1774" t="str" cm="1">
        <f t="array" ref="C1774">_xlfn.IFS('Paraclinicos '!Q1709="","",'Paraclinicos '!Q1709&gt;60,3,'Paraclinicos '!Q1709&lt;=60,1)</f>
        <v/>
      </c>
      <c r="D1774" t="str">
        <f>IFERROR(IF(INDEX('BD Demog para scores enalazar'!BC$2:BC$3000,MATCH(Formulas!A1774,'BD Demog para scores enalazar'!A$2:A$3000,0))=0,"SI","NO"),"")</f>
        <v/>
      </c>
      <c r="E1774" t="str" cm="1">
        <f t="array" ref="E1774">_xlfn.IFS(D1774="","",D1774="SI",4,D1774="NO",1)</f>
        <v/>
      </c>
      <c r="F1774" t="str" cm="1">
        <f t="array" ref="F1774">_xlfn.IFS('Paraclinicos '!B1709="","",'Paraclinicos '!B1709&gt;1,1,'Paraclinicos '!B1709&lt;=1,3)</f>
        <v/>
      </c>
      <c r="G1774" t="str" cm="1">
        <f t="array" ref="G1774">_xlfn.IFS('Paraclinicos '!D1709="","",AND('Paraclinicos '!D1709&gt;=250,'Paraclinicos '!D1709&lt;=500),2,'Paraclinicos '!D1709&gt;500,3,'Paraclinicos '!D1709&lt;250,1)</f>
        <v/>
      </c>
      <c r="H1774" s="50" t="str">
        <f t="shared" si="82"/>
        <v/>
      </c>
      <c r="I1774" t="str" cm="1">
        <f t="array" ref="I1774">_xlfn.IFS('Paraclinicos '!Q1709="","",'Paraclinicos '!Q1709&gt;=65,1,'Paraclinicos '!Q1709&lt;65,0)</f>
        <v/>
      </c>
      <c r="J1774" t="str" cm="1">
        <f t="array" ref="J1774">_xlfn.IFS('Paraclinicos '!I1709="","",'Paraclinicos '!I1709&gt;7,1,'Paraclinicos '!I1709&lt;=7,0)</f>
        <v/>
      </c>
      <c r="K1774" t="str" cm="1">
        <f t="array" ref="K1774">_xlfn.IFS('Paraclinicos '!W1709="","",'Paraclinicos '!W1709&lt;=8,1,'Paraclinicos '!W1709&gt;8,0)</f>
        <v/>
      </c>
      <c r="L1774" t="str" cm="1">
        <f t="array" ref="L1774">_xlfn.IFS('Paraclinicos '!S1709="","",'Paraclinicos '!S1709&gt;=30,1,'Paraclinicos '!S1709&lt;30,0)</f>
        <v/>
      </c>
      <c r="M1774" t="str" cm="1">
        <f t="array" ref="M1774">_xlfn.IFS(OR('Paraclinicos '!T1709="",'Paraclinicos '!U1709=""),"",OR('Paraclinicos '!T1709&lt;=90,'Paraclinicos '!U1709&lt;=60),1,OR('Paraclinicos '!T1709&gt;90,'Paraclinicos '!U1709&gt;60),0)</f>
        <v/>
      </c>
      <c r="N1774" s="45" t="str">
        <f t="shared" si="83"/>
        <v/>
      </c>
      <c r="O1774" t="str" cm="1">
        <f t="array" ref="O1774">_xlfn.IFS(OR('Paraclinicos '!M1709="",'Paraclinicos '!N1709="",'Paraclinicos '!N1709=0),"",'Paraclinicos '!M1709/'Paraclinicos '!N1709&lt;100,4,'Paraclinicos '!M1709/'Paraclinicos '!N1709&lt;200,3,'Paraclinicos '!M1709/'Paraclinicos '!N1709&lt;300,2,'Paraclinicos '!M1709/'Paraclinicos '!N1709&lt;400,1,'Paraclinicos '!M1709/'Paraclinicos '!N1709&gt;=400,0)</f>
        <v/>
      </c>
      <c r="P1774" t="str" cm="1">
        <f t="array" ref="P1774">_xlfn.IFS('Paraclinicos '!C1709="","",'Paraclinicos '!C1709&lt;20,4,'Paraclinicos '!C1709&lt;50,3,'Paraclinicos '!C1709&lt;100,2,'Paraclinicos '!C1709&lt;150,1,'Paraclinicos '!C1709&gt;150,0)</f>
        <v/>
      </c>
      <c r="Q1774" t="str" cm="1">
        <f t="array" ref="Q1774">_xlfn.IFS('Paraclinicos '!O1709="","",'Paraclinicos '!O1709&lt;1.2,0,'Paraclinicos '!O1709&lt;2,1,'Paraclinicos '!O1709&lt;3.5,2,'Paraclinicos '!O1709&lt;5,3,'Paraclinicos '!O1709&gt;5,4)</f>
        <v/>
      </c>
      <c r="R1774" t="str" cm="1">
        <f t="array" ref="R1774">_xlfn.IFS('Paraclinicos '!J1709="","",'Paraclinicos '!J1709&lt;1.2,0,'Paraclinicos '!J1709&lt;2,1,'Paraclinicos '!J1709&lt;6,2,'Paraclinicos '!J1709&lt;12,3,'Paraclinicos '!J1709&gt;=12,4)</f>
        <v/>
      </c>
      <c r="S1774" t="str" cm="1">
        <f t="array" ref="S1774">_xlfn.IFS('Paraclinicos '!Y1709="","",'Paraclinicos '!Y1709&lt;70,1,'Paraclinicos '!Y1709&gt;=70,0)</f>
        <v/>
      </c>
      <c r="T1774" t="str" cm="1">
        <f t="array" ref="T1774">_xlfn.IFS('Paraclinicos '!W1709="","",'Paraclinicos '!W1709&lt;6,4,'Paraclinicos '!W1709&lt;10,3,'Paraclinicos '!W1709&lt;13,2,'Paraclinicos '!W1709&lt;15,1,'Paraclinicos '!W1709=15,0)</f>
        <v/>
      </c>
      <c r="U1774" s="54" t="str">
        <f t="shared" si="81"/>
        <v/>
      </c>
      <c r="V1774" t="str" cm="1">
        <f t="array" ref="V1774">_xlfn.IFS('Paraclinicos '!S1709="","",OR('Paraclinicos '!S1709&lt;=8,'Paraclinicos '!S1709&gt;=25),3,'Paraclinicos '!S1709&lt;12,1,'Paraclinicos '!S1709&lt;21,0,'Paraclinicos '!S1709&lt;25,2)</f>
        <v/>
      </c>
      <c r="W1774" t="str">
        <f>IFERROR(IF(INDEX('BD Demog para scores enalazar'!Y$2:'BD Demog para scores enalazar'!Y$3000,MATCH(Formulas!A1774,'BD Demog para scores enalazar'!A$2:'BD Demog para scores enalazar'!A$3000,0))=1,"SI","NO"),"")</f>
        <v/>
      </c>
      <c r="X1774" s="9" t="str">
        <f>IFERROR(IF(INDEX('BD Demog para scores enalazar'!AJ$2:'BD Demog para scores enalazar'!AJ$3000,MATCH(Formulas!A1774,'BD Demog para scores enalazar'!A$2:'BD Demog para scores enalazar'!A$3000,0))=1,"SI","NO"),"")</f>
        <v/>
      </c>
      <c r="Y1774" t="str" cm="1">
        <f t="array" ref="Y1774">IF(AND(W1774="NO",X1774="NO"),_xlfn.IFS('Paraclinicos '!K1709&lt;=91,3,'Paraclinicos '!K1709&lt;94,2,'Paraclinicos '!K1709&lt;96,1,'Paraclinicos '!K1709&gt;=96,0),"")</f>
        <v/>
      </c>
      <c r="Z1774" t="str" cm="1">
        <f t="array" ref="Z1774">IF(OR(W1774="SI",X1774="SI"),_xlfn.IFS(OR(AND('Paraclinicos '!K1710&lt;=83),AND('Paraclinicos '!K1710&gt;=97,AA1774=2)),3,OR(AND('Paraclinicos '!K1710&lt;=86),AND('Paraclinicos '!K1710&gt;=94,AA1774=2)),2,OR(AND('Paraclinicos '!K1710&lt;=88),AND('Paraclinicos '!K1710&gt;=92,AA1774=2)),1,OR(AND('Paraclinicos '!K1710&gt;=88,'Paraclinicos '!K1710&lt;=92),AND('Paraclinicos '!K1710&gt;=93,AA1774=0)),0),"")</f>
        <v/>
      </c>
      <c r="AA1774" cm="1">
        <f t="array" ref="AA1774">_xlfn.IFS('Paraclinicos '!E1709="","",'Paraclinicos '!E1709="Oxigeno",2,'Paraclinicos '!E1709="Aire",0)</f>
        <v>2</v>
      </c>
    </row>
    <row r="1775" spans="1:27" x14ac:dyDescent="0.25">
      <c r="A1775">
        <f>'Paraclinicos '!A1710</f>
        <v>0</v>
      </c>
      <c r="B1775" s="3">
        <f>'Paraclinicos '!R1710</f>
        <v>0</v>
      </c>
      <c r="C1775" t="str" cm="1">
        <f t="array" ref="C1775">_xlfn.IFS('Paraclinicos '!Q1710="","",'Paraclinicos '!Q1710&gt;60,3,'Paraclinicos '!Q1710&lt;=60,1)</f>
        <v/>
      </c>
      <c r="D1775" t="str">
        <f>IFERROR(IF(INDEX('BD Demog para scores enalazar'!BC$2:BC$3000,MATCH(Formulas!A1775,'BD Demog para scores enalazar'!A$2:A$3000,0))=0,"SI","NO"),"")</f>
        <v/>
      </c>
      <c r="E1775" t="str" cm="1">
        <f t="array" ref="E1775">_xlfn.IFS(D1775="","",D1775="SI",4,D1775="NO",1)</f>
        <v/>
      </c>
      <c r="F1775" t="str" cm="1">
        <f t="array" ref="F1775">_xlfn.IFS('Paraclinicos '!B1710="","",'Paraclinicos '!B1710&gt;1,1,'Paraclinicos '!B1710&lt;=1,3)</f>
        <v/>
      </c>
      <c r="G1775" t="str" cm="1">
        <f t="array" ref="G1775">_xlfn.IFS('Paraclinicos '!D1710="","",AND('Paraclinicos '!D1710&gt;=250,'Paraclinicos '!D1710&lt;=500),2,'Paraclinicos '!D1710&gt;500,3,'Paraclinicos '!D1710&lt;250,1)</f>
        <v/>
      </c>
      <c r="H1775" s="50" t="str">
        <f t="shared" si="82"/>
        <v/>
      </c>
      <c r="I1775" t="str" cm="1">
        <f t="array" ref="I1775">_xlfn.IFS('Paraclinicos '!Q1710="","",'Paraclinicos '!Q1710&gt;=65,1,'Paraclinicos '!Q1710&lt;65,0)</f>
        <v/>
      </c>
      <c r="J1775" t="str" cm="1">
        <f t="array" ref="J1775">_xlfn.IFS('Paraclinicos '!I1710="","",'Paraclinicos '!I1710&gt;7,1,'Paraclinicos '!I1710&lt;=7,0)</f>
        <v/>
      </c>
      <c r="K1775" t="str" cm="1">
        <f t="array" ref="K1775">_xlfn.IFS('Paraclinicos '!W1710="","",'Paraclinicos '!W1710&lt;=8,1,'Paraclinicos '!W1710&gt;8,0)</f>
        <v/>
      </c>
      <c r="L1775" t="str" cm="1">
        <f t="array" ref="L1775">_xlfn.IFS('Paraclinicos '!S1710="","",'Paraclinicos '!S1710&gt;=30,1,'Paraclinicos '!S1710&lt;30,0)</f>
        <v/>
      </c>
      <c r="M1775" t="str" cm="1">
        <f t="array" ref="M1775">_xlfn.IFS(OR('Paraclinicos '!T1710="",'Paraclinicos '!U1710=""),"",OR('Paraclinicos '!T1710&lt;=90,'Paraclinicos '!U1710&lt;=60),1,OR('Paraclinicos '!T1710&gt;90,'Paraclinicos '!U1710&gt;60),0)</f>
        <v/>
      </c>
      <c r="N1775" s="45" t="str">
        <f t="shared" si="83"/>
        <v/>
      </c>
      <c r="O1775" t="str" cm="1">
        <f t="array" ref="O1775">_xlfn.IFS(OR('Paraclinicos '!M1710="",'Paraclinicos '!N1710="",'Paraclinicos '!N1710=0),"",'Paraclinicos '!M1710/'Paraclinicos '!N1710&lt;100,4,'Paraclinicos '!M1710/'Paraclinicos '!N1710&lt;200,3,'Paraclinicos '!M1710/'Paraclinicos '!N1710&lt;300,2,'Paraclinicos '!M1710/'Paraclinicos '!N1710&lt;400,1,'Paraclinicos '!M1710/'Paraclinicos '!N1710&gt;=400,0)</f>
        <v/>
      </c>
      <c r="P1775" t="str" cm="1">
        <f t="array" ref="P1775">_xlfn.IFS('Paraclinicos '!C1710="","",'Paraclinicos '!C1710&lt;20,4,'Paraclinicos '!C1710&lt;50,3,'Paraclinicos '!C1710&lt;100,2,'Paraclinicos '!C1710&lt;150,1,'Paraclinicos '!C1710&gt;150,0)</f>
        <v/>
      </c>
      <c r="Q1775" t="str" cm="1">
        <f t="array" ref="Q1775">_xlfn.IFS('Paraclinicos '!O1710="","",'Paraclinicos '!O1710&lt;1.2,0,'Paraclinicos '!O1710&lt;2,1,'Paraclinicos '!O1710&lt;3.5,2,'Paraclinicos '!O1710&lt;5,3,'Paraclinicos '!O1710&gt;5,4)</f>
        <v/>
      </c>
      <c r="R1775" t="str" cm="1">
        <f t="array" ref="R1775">_xlfn.IFS('Paraclinicos '!J1710="","",'Paraclinicos '!J1710&lt;1.2,0,'Paraclinicos '!J1710&lt;2,1,'Paraclinicos '!J1710&lt;6,2,'Paraclinicos '!J1710&lt;12,3,'Paraclinicos '!J1710&gt;=12,4)</f>
        <v/>
      </c>
      <c r="S1775" t="str" cm="1">
        <f t="array" ref="S1775">_xlfn.IFS('Paraclinicos '!Y1710="","",'Paraclinicos '!Y1710&lt;70,1,'Paraclinicos '!Y1710&gt;=70,0)</f>
        <v/>
      </c>
      <c r="T1775" t="str" cm="1">
        <f t="array" ref="T1775">_xlfn.IFS('Paraclinicos '!W1710="","",'Paraclinicos '!W1710&lt;6,4,'Paraclinicos '!W1710&lt;10,3,'Paraclinicos '!W1710&lt;13,2,'Paraclinicos '!W1710&lt;15,1,'Paraclinicos '!W1710=15,0)</f>
        <v/>
      </c>
      <c r="U1775" s="54" t="str">
        <f t="shared" si="81"/>
        <v/>
      </c>
      <c r="V1775" t="str" cm="1">
        <f t="array" ref="V1775">_xlfn.IFS('Paraclinicos '!S1710="","",OR('Paraclinicos '!S1710&lt;=8,'Paraclinicos '!S1710&gt;=25),3,'Paraclinicos '!S1710&lt;12,1,'Paraclinicos '!S1710&lt;21,0,'Paraclinicos '!S1710&lt;25,2)</f>
        <v/>
      </c>
      <c r="W1775" t="str">
        <f>IFERROR(IF(INDEX('BD Demog para scores enalazar'!Y$2:'BD Demog para scores enalazar'!Y$3000,MATCH(Formulas!A1775,'BD Demog para scores enalazar'!A$2:'BD Demog para scores enalazar'!A$3000,0))=1,"SI","NO"),"")</f>
        <v/>
      </c>
      <c r="X1775" s="9" t="str">
        <f>IFERROR(IF(INDEX('BD Demog para scores enalazar'!AJ$2:'BD Demog para scores enalazar'!AJ$3000,MATCH(Formulas!A1775,'BD Demog para scores enalazar'!A$2:'BD Demog para scores enalazar'!A$3000,0))=1,"SI","NO"),"")</f>
        <v/>
      </c>
      <c r="Y1775" t="str" cm="1">
        <f t="array" ref="Y1775">IF(AND(W1775="NO",X1775="NO"),_xlfn.IFS('Paraclinicos '!K1710&lt;=91,3,'Paraclinicos '!K1710&lt;94,2,'Paraclinicos '!K1710&lt;96,1,'Paraclinicos '!K1710&gt;=96,0),"")</f>
        <v/>
      </c>
      <c r="Z1775" t="str" cm="1">
        <f t="array" ref="Z1775">IF(OR(W1775="SI",X1775="SI"),_xlfn.IFS(OR(AND('Paraclinicos '!K1711&lt;=83),AND('Paraclinicos '!K1711&gt;=97,AA1775=2)),3,OR(AND('Paraclinicos '!K1711&lt;=86),AND('Paraclinicos '!K1711&gt;=94,AA1775=2)),2,OR(AND('Paraclinicos '!K1711&lt;=88),AND('Paraclinicos '!K1711&gt;=92,AA1775=2)),1,OR(AND('Paraclinicos '!K1711&gt;=88,'Paraclinicos '!K1711&lt;=92),AND('Paraclinicos '!K1711&gt;=93,AA1775=0)),0),"")</f>
        <v/>
      </c>
      <c r="AA1775" cm="1">
        <f t="array" ref="AA1775">_xlfn.IFS('Paraclinicos '!E1710="","",'Paraclinicos '!E1710="Oxigeno",2,'Paraclinicos '!E1710="Aire",0)</f>
        <v>2</v>
      </c>
    </row>
    <row r="1776" spans="1:27" x14ac:dyDescent="0.25">
      <c r="A1776">
        <f>'Paraclinicos '!A1711</f>
        <v>0</v>
      </c>
      <c r="B1776" s="3">
        <f>'Paraclinicos '!R1711</f>
        <v>0</v>
      </c>
      <c r="C1776" t="str" cm="1">
        <f t="array" ref="C1776">_xlfn.IFS('Paraclinicos '!Q1711="","",'Paraclinicos '!Q1711&gt;60,3,'Paraclinicos '!Q1711&lt;=60,1)</f>
        <v/>
      </c>
      <c r="D1776" t="str">
        <f>IFERROR(IF(INDEX('BD Demog para scores enalazar'!BC$2:BC$3000,MATCH(Formulas!A1776,'BD Demog para scores enalazar'!A$2:A$3000,0))=0,"SI","NO"),"")</f>
        <v/>
      </c>
      <c r="E1776" t="str" cm="1">
        <f t="array" ref="E1776">_xlfn.IFS(D1776="","",D1776="SI",4,D1776="NO",1)</f>
        <v/>
      </c>
      <c r="F1776" t="str" cm="1">
        <f t="array" ref="F1776">_xlfn.IFS('Paraclinicos '!B1711="","",'Paraclinicos '!B1711&gt;1,1,'Paraclinicos '!B1711&lt;=1,3)</f>
        <v/>
      </c>
      <c r="G1776" t="str" cm="1">
        <f t="array" ref="G1776">_xlfn.IFS('Paraclinicos '!D1711="","",AND('Paraclinicos '!D1711&gt;=250,'Paraclinicos '!D1711&lt;=500),2,'Paraclinicos '!D1711&gt;500,3,'Paraclinicos '!D1711&lt;250,1)</f>
        <v/>
      </c>
      <c r="H1776" s="50" t="str">
        <f t="shared" si="82"/>
        <v/>
      </c>
      <c r="I1776" t="str" cm="1">
        <f t="array" ref="I1776">_xlfn.IFS('Paraclinicos '!Q1711="","",'Paraclinicos '!Q1711&gt;=65,1,'Paraclinicos '!Q1711&lt;65,0)</f>
        <v/>
      </c>
      <c r="J1776" t="str" cm="1">
        <f t="array" ref="J1776">_xlfn.IFS('Paraclinicos '!I1711="","",'Paraclinicos '!I1711&gt;7,1,'Paraclinicos '!I1711&lt;=7,0)</f>
        <v/>
      </c>
      <c r="K1776" t="str" cm="1">
        <f t="array" ref="K1776">_xlfn.IFS('Paraclinicos '!W1711="","",'Paraclinicos '!W1711&lt;=8,1,'Paraclinicos '!W1711&gt;8,0)</f>
        <v/>
      </c>
      <c r="L1776" t="str" cm="1">
        <f t="array" ref="L1776">_xlfn.IFS('Paraclinicos '!S1711="","",'Paraclinicos '!S1711&gt;=30,1,'Paraclinicos '!S1711&lt;30,0)</f>
        <v/>
      </c>
      <c r="M1776" t="str" cm="1">
        <f t="array" ref="M1776">_xlfn.IFS(OR('Paraclinicos '!T1711="",'Paraclinicos '!U1711=""),"",OR('Paraclinicos '!T1711&lt;=90,'Paraclinicos '!U1711&lt;=60),1,OR('Paraclinicos '!T1711&gt;90,'Paraclinicos '!U1711&gt;60),0)</f>
        <v/>
      </c>
      <c r="N1776" s="45" t="str">
        <f t="shared" si="83"/>
        <v/>
      </c>
      <c r="O1776" t="str" cm="1">
        <f t="array" ref="O1776">_xlfn.IFS(OR('Paraclinicos '!M1711="",'Paraclinicos '!N1711="",'Paraclinicos '!N1711=0),"",'Paraclinicos '!M1711/'Paraclinicos '!N1711&lt;100,4,'Paraclinicos '!M1711/'Paraclinicos '!N1711&lt;200,3,'Paraclinicos '!M1711/'Paraclinicos '!N1711&lt;300,2,'Paraclinicos '!M1711/'Paraclinicos '!N1711&lt;400,1,'Paraclinicos '!M1711/'Paraclinicos '!N1711&gt;=400,0)</f>
        <v/>
      </c>
      <c r="P1776" t="str" cm="1">
        <f t="array" ref="P1776">_xlfn.IFS('Paraclinicos '!C1711="","",'Paraclinicos '!C1711&lt;20,4,'Paraclinicos '!C1711&lt;50,3,'Paraclinicos '!C1711&lt;100,2,'Paraclinicos '!C1711&lt;150,1,'Paraclinicos '!C1711&gt;150,0)</f>
        <v/>
      </c>
      <c r="Q1776" t="str" cm="1">
        <f t="array" ref="Q1776">_xlfn.IFS('Paraclinicos '!O1711="","",'Paraclinicos '!O1711&lt;1.2,0,'Paraclinicos '!O1711&lt;2,1,'Paraclinicos '!O1711&lt;3.5,2,'Paraclinicos '!O1711&lt;5,3,'Paraclinicos '!O1711&gt;5,4)</f>
        <v/>
      </c>
      <c r="R1776" t="str" cm="1">
        <f t="array" ref="R1776">_xlfn.IFS('Paraclinicos '!J1711="","",'Paraclinicos '!J1711&lt;1.2,0,'Paraclinicos '!J1711&lt;2,1,'Paraclinicos '!J1711&lt;6,2,'Paraclinicos '!J1711&lt;12,3,'Paraclinicos '!J1711&gt;=12,4)</f>
        <v/>
      </c>
      <c r="S1776" t="str" cm="1">
        <f t="array" ref="S1776">_xlfn.IFS('Paraclinicos '!Y1711="","",'Paraclinicos '!Y1711&lt;70,1,'Paraclinicos '!Y1711&gt;=70,0)</f>
        <v/>
      </c>
      <c r="T1776" t="str" cm="1">
        <f t="array" ref="T1776">_xlfn.IFS('Paraclinicos '!W1711="","",'Paraclinicos '!W1711&lt;6,4,'Paraclinicos '!W1711&lt;10,3,'Paraclinicos '!W1711&lt;13,2,'Paraclinicos '!W1711&lt;15,1,'Paraclinicos '!W1711=15,0)</f>
        <v/>
      </c>
      <c r="U1776" s="54" t="str">
        <f t="shared" si="81"/>
        <v/>
      </c>
      <c r="V1776" t="str" cm="1">
        <f t="array" ref="V1776">_xlfn.IFS('Paraclinicos '!S1711="","",OR('Paraclinicos '!S1711&lt;=8,'Paraclinicos '!S1711&gt;=25),3,'Paraclinicos '!S1711&lt;12,1,'Paraclinicos '!S1711&lt;21,0,'Paraclinicos '!S1711&lt;25,2)</f>
        <v/>
      </c>
      <c r="W1776" t="str">
        <f>IFERROR(IF(INDEX('BD Demog para scores enalazar'!Y$2:'BD Demog para scores enalazar'!Y$3000,MATCH(Formulas!A1776,'BD Demog para scores enalazar'!A$2:'BD Demog para scores enalazar'!A$3000,0))=1,"SI","NO"),"")</f>
        <v/>
      </c>
      <c r="X1776" s="9" t="str">
        <f>IFERROR(IF(INDEX('BD Demog para scores enalazar'!AJ$2:'BD Demog para scores enalazar'!AJ$3000,MATCH(Formulas!A1776,'BD Demog para scores enalazar'!A$2:'BD Demog para scores enalazar'!A$3000,0))=1,"SI","NO"),"")</f>
        <v/>
      </c>
      <c r="Y1776" t="str" cm="1">
        <f t="array" ref="Y1776">IF(AND(W1776="NO",X1776="NO"),_xlfn.IFS('Paraclinicos '!K1711&lt;=91,3,'Paraclinicos '!K1711&lt;94,2,'Paraclinicos '!K1711&lt;96,1,'Paraclinicos '!K1711&gt;=96,0),"")</f>
        <v/>
      </c>
      <c r="Z1776" t="str" cm="1">
        <f t="array" ref="Z1776">IF(OR(W1776="SI",X1776="SI"),_xlfn.IFS(OR(AND('Paraclinicos '!K1712&lt;=83),AND('Paraclinicos '!K1712&gt;=97,AA1776=2)),3,OR(AND('Paraclinicos '!K1712&lt;=86),AND('Paraclinicos '!K1712&gt;=94,AA1776=2)),2,OR(AND('Paraclinicos '!K1712&lt;=88),AND('Paraclinicos '!K1712&gt;=92,AA1776=2)),1,OR(AND('Paraclinicos '!K1712&gt;=88,'Paraclinicos '!K1712&lt;=92),AND('Paraclinicos '!K1712&gt;=93,AA1776=0)),0),"")</f>
        <v/>
      </c>
      <c r="AA1776" cm="1">
        <f t="array" ref="AA1776">_xlfn.IFS('Paraclinicos '!E1711="","",'Paraclinicos '!E1711="Oxigeno",2,'Paraclinicos '!E1711="Aire",0)</f>
        <v>2</v>
      </c>
    </row>
    <row r="1777" spans="1:27" x14ac:dyDescent="0.25">
      <c r="A1777">
        <f>'Paraclinicos '!A1712</f>
        <v>0</v>
      </c>
      <c r="B1777" s="3">
        <f>'Paraclinicos '!R1712</f>
        <v>0</v>
      </c>
      <c r="C1777" t="str" cm="1">
        <f t="array" ref="C1777">_xlfn.IFS('Paraclinicos '!Q1712="","",'Paraclinicos '!Q1712&gt;60,3,'Paraclinicos '!Q1712&lt;=60,1)</f>
        <v/>
      </c>
      <c r="D1777" t="str">
        <f>IFERROR(IF(INDEX('BD Demog para scores enalazar'!BC$2:BC$3000,MATCH(Formulas!A1777,'BD Demog para scores enalazar'!A$2:A$3000,0))=0,"SI","NO"),"")</f>
        <v/>
      </c>
      <c r="E1777" t="str" cm="1">
        <f t="array" ref="E1777">_xlfn.IFS(D1777="","",D1777="SI",4,D1777="NO",1)</f>
        <v/>
      </c>
      <c r="F1777" t="str" cm="1">
        <f t="array" ref="F1777">_xlfn.IFS('Paraclinicos '!B1712="","",'Paraclinicos '!B1712&gt;1,1,'Paraclinicos '!B1712&lt;=1,3)</f>
        <v/>
      </c>
      <c r="G1777" t="str" cm="1">
        <f t="array" ref="G1777">_xlfn.IFS('Paraclinicos '!D1712="","",AND('Paraclinicos '!D1712&gt;=250,'Paraclinicos '!D1712&lt;=500),2,'Paraclinicos '!D1712&gt;500,3,'Paraclinicos '!D1712&lt;250,1)</f>
        <v/>
      </c>
      <c r="H1777" s="50" t="str">
        <f t="shared" si="82"/>
        <v/>
      </c>
      <c r="I1777" t="str" cm="1">
        <f t="array" ref="I1777">_xlfn.IFS('Paraclinicos '!Q1712="","",'Paraclinicos '!Q1712&gt;=65,1,'Paraclinicos '!Q1712&lt;65,0)</f>
        <v/>
      </c>
      <c r="J1777" t="str" cm="1">
        <f t="array" ref="J1777">_xlfn.IFS('Paraclinicos '!I1712="","",'Paraclinicos '!I1712&gt;7,1,'Paraclinicos '!I1712&lt;=7,0)</f>
        <v/>
      </c>
      <c r="K1777" t="str" cm="1">
        <f t="array" ref="K1777">_xlfn.IFS('Paraclinicos '!W1712="","",'Paraclinicos '!W1712&lt;=8,1,'Paraclinicos '!W1712&gt;8,0)</f>
        <v/>
      </c>
      <c r="L1777" t="str" cm="1">
        <f t="array" ref="L1777">_xlfn.IFS('Paraclinicos '!S1712="","",'Paraclinicos '!S1712&gt;=30,1,'Paraclinicos '!S1712&lt;30,0)</f>
        <v/>
      </c>
      <c r="M1777" t="str" cm="1">
        <f t="array" ref="M1777">_xlfn.IFS(OR('Paraclinicos '!T1712="",'Paraclinicos '!U1712=""),"",OR('Paraclinicos '!T1712&lt;=90,'Paraclinicos '!U1712&lt;=60),1,OR('Paraclinicos '!T1712&gt;90,'Paraclinicos '!U1712&gt;60),0)</f>
        <v/>
      </c>
      <c r="N1777" s="45" t="str">
        <f t="shared" si="83"/>
        <v/>
      </c>
      <c r="O1777" t="str" cm="1">
        <f t="array" ref="O1777">_xlfn.IFS(OR('Paraclinicos '!M1712="",'Paraclinicos '!N1712="",'Paraclinicos '!N1712=0),"",'Paraclinicos '!M1712/'Paraclinicos '!N1712&lt;100,4,'Paraclinicos '!M1712/'Paraclinicos '!N1712&lt;200,3,'Paraclinicos '!M1712/'Paraclinicos '!N1712&lt;300,2,'Paraclinicos '!M1712/'Paraclinicos '!N1712&lt;400,1,'Paraclinicos '!M1712/'Paraclinicos '!N1712&gt;=400,0)</f>
        <v/>
      </c>
      <c r="P1777" t="str" cm="1">
        <f t="array" ref="P1777">_xlfn.IFS('Paraclinicos '!C1712="","",'Paraclinicos '!C1712&lt;20,4,'Paraclinicos '!C1712&lt;50,3,'Paraclinicos '!C1712&lt;100,2,'Paraclinicos '!C1712&lt;150,1,'Paraclinicos '!C1712&gt;150,0)</f>
        <v/>
      </c>
      <c r="Q1777" t="str" cm="1">
        <f t="array" ref="Q1777">_xlfn.IFS('Paraclinicos '!O1712="","",'Paraclinicos '!O1712&lt;1.2,0,'Paraclinicos '!O1712&lt;2,1,'Paraclinicos '!O1712&lt;3.5,2,'Paraclinicos '!O1712&lt;5,3,'Paraclinicos '!O1712&gt;5,4)</f>
        <v/>
      </c>
      <c r="R1777" t="str" cm="1">
        <f t="array" ref="R1777">_xlfn.IFS('Paraclinicos '!J1712="","",'Paraclinicos '!J1712&lt;1.2,0,'Paraclinicos '!J1712&lt;2,1,'Paraclinicos '!J1712&lt;6,2,'Paraclinicos '!J1712&lt;12,3,'Paraclinicos '!J1712&gt;=12,4)</f>
        <v/>
      </c>
      <c r="S1777" t="str" cm="1">
        <f t="array" ref="S1777">_xlfn.IFS('Paraclinicos '!Y1712="","",'Paraclinicos '!Y1712&lt;70,1,'Paraclinicos '!Y1712&gt;=70,0)</f>
        <v/>
      </c>
      <c r="T1777" t="str" cm="1">
        <f t="array" ref="T1777">_xlfn.IFS('Paraclinicos '!W1712="","",'Paraclinicos '!W1712&lt;6,4,'Paraclinicos '!W1712&lt;10,3,'Paraclinicos '!W1712&lt;13,2,'Paraclinicos '!W1712&lt;15,1,'Paraclinicos '!W1712=15,0)</f>
        <v/>
      </c>
      <c r="U1777" s="54" t="str">
        <f t="shared" si="81"/>
        <v/>
      </c>
      <c r="V1777" t="str" cm="1">
        <f t="array" ref="V1777">_xlfn.IFS('Paraclinicos '!S1712="","",OR('Paraclinicos '!S1712&lt;=8,'Paraclinicos '!S1712&gt;=25),3,'Paraclinicos '!S1712&lt;12,1,'Paraclinicos '!S1712&lt;21,0,'Paraclinicos '!S1712&lt;25,2)</f>
        <v/>
      </c>
      <c r="W1777" t="str">
        <f>IFERROR(IF(INDEX('BD Demog para scores enalazar'!Y$2:'BD Demog para scores enalazar'!Y$3000,MATCH(Formulas!A1777,'BD Demog para scores enalazar'!A$2:'BD Demog para scores enalazar'!A$3000,0))=1,"SI","NO"),"")</f>
        <v/>
      </c>
      <c r="X1777" s="9" t="str">
        <f>IFERROR(IF(INDEX('BD Demog para scores enalazar'!AJ$2:'BD Demog para scores enalazar'!AJ$3000,MATCH(Formulas!A1777,'BD Demog para scores enalazar'!A$2:'BD Demog para scores enalazar'!A$3000,0))=1,"SI","NO"),"")</f>
        <v/>
      </c>
      <c r="Y1777" t="str" cm="1">
        <f t="array" ref="Y1777">IF(AND(W1777="NO",X1777="NO"),_xlfn.IFS('Paraclinicos '!K1712&lt;=91,3,'Paraclinicos '!K1712&lt;94,2,'Paraclinicos '!K1712&lt;96,1,'Paraclinicos '!K1712&gt;=96,0),"")</f>
        <v/>
      </c>
      <c r="Z1777" t="str" cm="1">
        <f t="array" ref="Z1777">IF(OR(W1777="SI",X1777="SI"),_xlfn.IFS(OR(AND('Paraclinicos '!K1713&lt;=83),AND('Paraclinicos '!K1713&gt;=97,AA1777=2)),3,OR(AND('Paraclinicos '!K1713&lt;=86),AND('Paraclinicos '!K1713&gt;=94,AA1777=2)),2,OR(AND('Paraclinicos '!K1713&lt;=88),AND('Paraclinicos '!K1713&gt;=92,AA1777=2)),1,OR(AND('Paraclinicos '!K1713&gt;=88,'Paraclinicos '!K1713&lt;=92),AND('Paraclinicos '!K1713&gt;=93,AA1777=0)),0),"")</f>
        <v/>
      </c>
      <c r="AA1777" cm="1">
        <f t="array" ref="AA1777">_xlfn.IFS('Paraclinicos '!E1712="","",'Paraclinicos '!E1712="Oxigeno",2,'Paraclinicos '!E1712="Aire",0)</f>
        <v>2</v>
      </c>
    </row>
    <row r="1778" spans="1:27" x14ac:dyDescent="0.25">
      <c r="A1778">
        <f>'Paraclinicos '!A1713</f>
        <v>0</v>
      </c>
      <c r="B1778" s="3">
        <f>'Paraclinicos '!R1713</f>
        <v>0</v>
      </c>
      <c r="C1778" t="str" cm="1">
        <f t="array" ref="C1778">_xlfn.IFS('Paraclinicos '!Q1713="","",'Paraclinicos '!Q1713&gt;60,3,'Paraclinicos '!Q1713&lt;=60,1)</f>
        <v/>
      </c>
      <c r="D1778" t="str">
        <f>IFERROR(IF(INDEX('BD Demog para scores enalazar'!BC$2:BC$3000,MATCH(Formulas!A1778,'BD Demog para scores enalazar'!A$2:A$3000,0))=0,"SI","NO"),"")</f>
        <v/>
      </c>
      <c r="E1778" t="str" cm="1">
        <f t="array" ref="E1778">_xlfn.IFS(D1778="","",D1778="SI",4,D1778="NO",1)</f>
        <v/>
      </c>
      <c r="F1778" t="str" cm="1">
        <f t="array" ref="F1778">_xlfn.IFS('Paraclinicos '!B1713="","",'Paraclinicos '!B1713&gt;1,1,'Paraclinicos '!B1713&lt;=1,3)</f>
        <v/>
      </c>
      <c r="G1778" t="str" cm="1">
        <f t="array" ref="G1778">_xlfn.IFS('Paraclinicos '!D1713="","",AND('Paraclinicos '!D1713&gt;=250,'Paraclinicos '!D1713&lt;=500),2,'Paraclinicos '!D1713&gt;500,3,'Paraclinicos '!D1713&lt;250,1)</f>
        <v/>
      </c>
      <c r="H1778" s="50" t="str">
        <f t="shared" si="82"/>
        <v/>
      </c>
      <c r="I1778" t="str" cm="1">
        <f t="array" ref="I1778">_xlfn.IFS('Paraclinicos '!Q1713="","",'Paraclinicos '!Q1713&gt;=65,1,'Paraclinicos '!Q1713&lt;65,0)</f>
        <v/>
      </c>
      <c r="J1778" t="str" cm="1">
        <f t="array" ref="J1778">_xlfn.IFS('Paraclinicos '!I1713="","",'Paraclinicos '!I1713&gt;7,1,'Paraclinicos '!I1713&lt;=7,0)</f>
        <v/>
      </c>
      <c r="K1778" t="str" cm="1">
        <f t="array" ref="K1778">_xlfn.IFS('Paraclinicos '!W1713="","",'Paraclinicos '!W1713&lt;=8,1,'Paraclinicos '!W1713&gt;8,0)</f>
        <v/>
      </c>
      <c r="L1778" t="str" cm="1">
        <f t="array" ref="L1778">_xlfn.IFS('Paraclinicos '!S1713="","",'Paraclinicos '!S1713&gt;=30,1,'Paraclinicos '!S1713&lt;30,0)</f>
        <v/>
      </c>
      <c r="M1778" t="str" cm="1">
        <f t="array" ref="M1778">_xlfn.IFS(OR('Paraclinicos '!T1713="",'Paraclinicos '!U1713=""),"",OR('Paraclinicos '!T1713&lt;=90,'Paraclinicos '!U1713&lt;=60),1,OR('Paraclinicos '!T1713&gt;90,'Paraclinicos '!U1713&gt;60),0)</f>
        <v/>
      </c>
      <c r="N1778" s="45" t="str">
        <f t="shared" si="83"/>
        <v/>
      </c>
      <c r="O1778" t="str" cm="1">
        <f t="array" ref="O1778">_xlfn.IFS(OR('Paraclinicos '!M1713="",'Paraclinicos '!N1713="",'Paraclinicos '!N1713=0),"",'Paraclinicos '!M1713/'Paraclinicos '!N1713&lt;100,4,'Paraclinicos '!M1713/'Paraclinicos '!N1713&lt;200,3,'Paraclinicos '!M1713/'Paraclinicos '!N1713&lt;300,2,'Paraclinicos '!M1713/'Paraclinicos '!N1713&lt;400,1,'Paraclinicos '!M1713/'Paraclinicos '!N1713&gt;=400,0)</f>
        <v/>
      </c>
      <c r="P1778" t="str" cm="1">
        <f t="array" ref="P1778">_xlfn.IFS('Paraclinicos '!C1713="","",'Paraclinicos '!C1713&lt;20,4,'Paraclinicos '!C1713&lt;50,3,'Paraclinicos '!C1713&lt;100,2,'Paraclinicos '!C1713&lt;150,1,'Paraclinicos '!C1713&gt;150,0)</f>
        <v/>
      </c>
      <c r="Q1778" t="str" cm="1">
        <f t="array" ref="Q1778">_xlfn.IFS('Paraclinicos '!O1713="","",'Paraclinicos '!O1713&lt;1.2,0,'Paraclinicos '!O1713&lt;2,1,'Paraclinicos '!O1713&lt;3.5,2,'Paraclinicos '!O1713&lt;5,3,'Paraclinicos '!O1713&gt;5,4)</f>
        <v/>
      </c>
      <c r="R1778" t="str" cm="1">
        <f t="array" ref="R1778">_xlfn.IFS('Paraclinicos '!J1713="","",'Paraclinicos '!J1713&lt;1.2,0,'Paraclinicos '!J1713&lt;2,1,'Paraclinicos '!J1713&lt;6,2,'Paraclinicos '!J1713&lt;12,3,'Paraclinicos '!J1713&gt;=12,4)</f>
        <v/>
      </c>
      <c r="S1778" t="str" cm="1">
        <f t="array" ref="S1778">_xlfn.IFS('Paraclinicos '!Y1713="","",'Paraclinicos '!Y1713&lt;70,1,'Paraclinicos '!Y1713&gt;=70,0)</f>
        <v/>
      </c>
      <c r="T1778" t="str" cm="1">
        <f t="array" ref="T1778">_xlfn.IFS('Paraclinicos '!W1713="","",'Paraclinicos '!W1713&lt;6,4,'Paraclinicos '!W1713&lt;10,3,'Paraclinicos '!W1713&lt;13,2,'Paraclinicos '!W1713&lt;15,1,'Paraclinicos '!W1713=15,0)</f>
        <v/>
      </c>
      <c r="U1778" s="54" t="str">
        <f t="shared" si="81"/>
        <v/>
      </c>
      <c r="V1778" t="str" cm="1">
        <f t="array" ref="V1778">_xlfn.IFS('Paraclinicos '!S1713="","",OR('Paraclinicos '!S1713&lt;=8,'Paraclinicos '!S1713&gt;=25),3,'Paraclinicos '!S1713&lt;12,1,'Paraclinicos '!S1713&lt;21,0,'Paraclinicos '!S1713&lt;25,2)</f>
        <v/>
      </c>
      <c r="W1778" t="str">
        <f>IFERROR(IF(INDEX('BD Demog para scores enalazar'!Y$2:'BD Demog para scores enalazar'!Y$3000,MATCH(Formulas!A1778,'BD Demog para scores enalazar'!A$2:'BD Demog para scores enalazar'!A$3000,0))=1,"SI","NO"),"")</f>
        <v/>
      </c>
      <c r="X1778" s="9" t="str">
        <f>IFERROR(IF(INDEX('BD Demog para scores enalazar'!AJ$2:'BD Demog para scores enalazar'!AJ$3000,MATCH(Formulas!A1778,'BD Demog para scores enalazar'!A$2:'BD Demog para scores enalazar'!A$3000,0))=1,"SI","NO"),"")</f>
        <v/>
      </c>
      <c r="Y1778" t="str" cm="1">
        <f t="array" ref="Y1778">IF(AND(W1778="NO",X1778="NO"),_xlfn.IFS('Paraclinicos '!K1713&lt;=91,3,'Paraclinicos '!K1713&lt;94,2,'Paraclinicos '!K1713&lt;96,1,'Paraclinicos '!K1713&gt;=96,0),"")</f>
        <v/>
      </c>
      <c r="Z1778" t="str" cm="1">
        <f t="array" ref="Z1778">IF(OR(W1778="SI",X1778="SI"),_xlfn.IFS(OR(AND('Paraclinicos '!K1714&lt;=83),AND('Paraclinicos '!K1714&gt;=97,AA1778=2)),3,OR(AND('Paraclinicos '!K1714&lt;=86),AND('Paraclinicos '!K1714&gt;=94,AA1778=2)),2,OR(AND('Paraclinicos '!K1714&lt;=88),AND('Paraclinicos '!K1714&gt;=92,AA1778=2)),1,OR(AND('Paraclinicos '!K1714&gt;=88,'Paraclinicos '!K1714&lt;=92),AND('Paraclinicos '!K1714&gt;=93,AA1778=0)),0),"")</f>
        <v/>
      </c>
      <c r="AA1778" cm="1">
        <f t="array" ref="AA1778">_xlfn.IFS('Paraclinicos '!E1713="","",'Paraclinicos '!E1713="Oxigeno",2,'Paraclinicos '!E1713="Aire",0)</f>
        <v>2</v>
      </c>
    </row>
    <row r="1779" spans="1:27" x14ac:dyDescent="0.25">
      <c r="A1779">
        <f>'Paraclinicos '!A1714</f>
        <v>0</v>
      </c>
      <c r="B1779" s="3">
        <f>'Paraclinicos '!R1714</f>
        <v>0</v>
      </c>
      <c r="C1779" t="str" cm="1">
        <f t="array" ref="C1779">_xlfn.IFS('Paraclinicos '!Q1714="","",'Paraclinicos '!Q1714&gt;60,3,'Paraclinicos '!Q1714&lt;=60,1)</f>
        <v/>
      </c>
      <c r="D1779" t="str">
        <f>IFERROR(IF(INDEX('BD Demog para scores enalazar'!BC$2:BC$3000,MATCH(Formulas!A1779,'BD Demog para scores enalazar'!A$2:A$3000,0))=0,"SI","NO"),"")</f>
        <v/>
      </c>
      <c r="E1779" t="str" cm="1">
        <f t="array" ref="E1779">_xlfn.IFS(D1779="","",D1779="SI",4,D1779="NO",1)</f>
        <v/>
      </c>
      <c r="F1779" t="str" cm="1">
        <f t="array" ref="F1779">_xlfn.IFS('Paraclinicos '!B1714="","",'Paraclinicos '!B1714&gt;1,1,'Paraclinicos '!B1714&lt;=1,3)</f>
        <v/>
      </c>
      <c r="G1779" t="str" cm="1">
        <f t="array" ref="G1779">_xlfn.IFS('Paraclinicos '!D1714="","",AND('Paraclinicos '!D1714&gt;=250,'Paraclinicos '!D1714&lt;=500),2,'Paraclinicos '!D1714&gt;500,3,'Paraclinicos '!D1714&lt;250,1)</f>
        <v/>
      </c>
      <c r="H1779" s="50" t="str">
        <f t="shared" si="82"/>
        <v/>
      </c>
      <c r="I1779" t="str" cm="1">
        <f t="array" ref="I1779">_xlfn.IFS('Paraclinicos '!Q1714="","",'Paraclinicos '!Q1714&gt;=65,1,'Paraclinicos '!Q1714&lt;65,0)</f>
        <v/>
      </c>
      <c r="J1779" t="str" cm="1">
        <f t="array" ref="J1779">_xlfn.IFS('Paraclinicos '!I1714="","",'Paraclinicos '!I1714&gt;7,1,'Paraclinicos '!I1714&lt;=7,0)</f>
        <v/>
      </c>
      <c r="K1779" t="str" cm="1">
        <f t="array" ref="K1779">_xlfn.IFS('Paraclinicos '!W1714="","",'Paraclinicos '!W1714&lt;=8,1,'Paraclinicos '!W1714&gt;8,0)</f>
        <v/>
      </c>
      <c r="L1779" t="str" cm="1">
        <f t="array" ref="L1779">_xlfn.IFS('Paraclinicos '!S1714="","",'Paraclinicos '!S1714&gt;=30,1,'Paraclinicos '!S1714&lt;30,0)</f>
        <v/>
      </c>
      <c r="M1779" t="str" cm="1">
        <f t="array" ref="M1779">_xlfn.IFS(OR('Paraclinicos '!T1714="",'Paraclinicos '!U1714=""),"",OR('Paraclinicos '!T1714&lt;=90,'Paraclinicos '!U1714&lt;=60),1,OR('Paraclinicos '!T1714&gt;90,'Paraclinicos '!U1714&gt;60),0)</f>
        <v/>
      </c>
      <c r="N1779" s="45" t="str">
        <f t="shared" si="83"/>
        <v/>
      </c>
      <c r="O1779" t="str" cm="1">
        <f t="array" ref="O1779">_xlfn.IFS(OR('Paraclinicos '!M1714="",'Paraclinicos '!N1714="",'Paraclinicos '!N1714=0),"",'Paraclinicos '!M1714/'Paraclinicos '!N1714&lt;100,4,'Paraclinicos '!M1714/'Paraclinicos '!N1714&lt;200,3,'Paraclinicos '!M1714/'Paraclinicos '!N1714&lt;300,2,'Paraclinicos '!M1714/'Paraclinicos '!N1714&lt;400,1,'Paraclinicos '!M1714/'Paraclinicos '!N1714&gt;=400,0)</f>
        <v/>
      </c>
      <c r="P1779" t="str" cm="1">
        <f t="array" ref="P1779">_xlfn.IFS('Paraclinicos '!C1714="","",'Paraclinicos '!C1714&lt;20,4,'Paraclinicos '!C1714&lt;50,3,'Paraclinicos '!C1714&lt;100,2,'Paraclinicos '!C1714&lt;150,1,'Paraclinicos '!C1714&gt;150,0)</f>
        <v/>
      </c>
      <c r="Q1779" t="str" cm="1">
        <f t="array" ref="Q1779">_xlfn.IFS('Paraclinicos '!O1714="","",'Paraclinicos '!O1714&lt;1.2,0,'Paraclinicos '!O1714&lt;2,1,'Paraclinicos '!O1714&lt;3.5,2,'Paraclinicos '!O1714&lt;5,3,'Paraclinicos '!O1714&gt;5,4)</f>
        <v/>
      </c>
      <c r="R1779" t="str" cm="1">
        <f t="array" ref="R1779">_xlfn.IFS('Paraclinicos '!J1714="","",'Paraclinicos '!J1714&lt;1.2,0,'Paraclinicos '!J1714&lt;2,1,'Paraclinicos '!J1714&lt;6,2,'Paraclinicos '!J1714&lt;12,3,'Paraclinicos '!J1714&gt;=12,4)</f>
        <v/>
      </c>
      <c r="S1779" t="str" cm="1">
        <f t="array" ref="S1779">_xlfn.IFS('Paraclinicos '!Y1714="","",'Paraclinicos '!Y1714&lt;70,1,'Paraclinicos '!Y1714&gt;=70,0)</f>
        <v/>
      </c>
      <c r="T1779" t="str" cm="1">
        <f t="array" ref="T1779">_xlfn.IFS('Paraclinicos '!W1714="","",'Paraclinicos '!W1714&lt;6,4,'Paraclinicos '!W1714&lt;10,3,'Paraclinicos '!W1714&lt;13,2,'Paraclinicos '!W1714&lt;15,1,'Paraclinicos '!W1714=15,0)</f>
        <v/>
      </c>
      <c r="U1779" s="54" t="str">
        <f t="shared" si="81"/>
        <v/>
      </c>
      <c r="V1779" t="str" cm="1">
        <f t="array" ref="V1779">_xlfn.IFS('Paraclinicos '!S1714="","",OR('Paraclinicos '!S1714&lt;=8,'Paraclinicos '!S1714&gt;=25),3,'Paraclinicos '!S1714&lt;12,1,'Paraclinicos '!S1714&lt;21,0,'Paraclinicos '!S1714&lt;25,2)</f>
        <v/>
      </c>
      <c r="W1779" t="str">
        <f>IFERROR(IF(INDEX('BD Demog para scores enalazar'!Y$2:'BD Demog para scores enalazar'!Y$3000,MATCH(Formulas!A1779,'BD Demog para scores enalazar'!A$2:'BD Demog para scores enalazar'!A$3000,0))=1,"SI","NO"),"")</f>
        <v/>
      </c>
      <c r="X1779" s="9" t="str">
        <f>IFERROR(IF(INDEX('BD Demog para scores enalazar'!AJ$2:'BD Demog para scores enalazar'!AJ$3000,MATCH(Formulas!A1779,'BD Demog para scores enalazar'!A$2:'BD Demog para scores enalazar'!A$3000,0))=1,"SI","NO"),"")</f>
        <v/>
      </c>
      <c r="Y1779" t="str" cm="1">
        <f t="array" ref="Y1779">IF(AND(W1779="NO",X1779="NO"),_xlfn.IFS('Paraclinicos '!K1714&lt;=91,3,'Paraclinicos '!K1714&lt;94,2,'Paraclinicos '!K1714&lt;96,1,'Paraclinicos '!K1714&gt;=96,0),"")</f>
        <v/>
      </c>
      <c r="Z1779" t="str" cm="1">
        <f t="array" ref="Z1779">IF(OR(W1779="SI",X1779="SI"),_xlfn.IFS(OR(AND('Paraclinicos '!K1715&lt;=83),AND('Paraclinicos '!K1715&gt;=97,AA1779=2)),3,OR(AND('Paraclinicos '!K1715&lt;=86),AND('Paraclinicos '!K1715&gt;=94,AA1779=2)),2,OR(AND('Paraclinicos '!K1715&lt;=88),AND('Paraclinicos '!K1715&gt;=92,AA1779=2)),1,OR(AND('Paraclinicos '!K1715&gt;=88,'Paraclinicos '!K1715&lt;=92),AND('Paraclinicos '!K1715&gt;=93,AA1779=0)),0),"")</f>
        <v/>
      </c>
      <c r="AA1779" cm="1">
        <f t="array" ref="AA1779">_xlfn.IFS('Paraclinicos '!E1714="","",'Paraclinicos '!E1714="Oxigeno",2,'Paraclinicos '!E1714="Aire",0)</f>
        <v>2</v>
      </c>
    </row>
    <row r="1780" spans="1:27" x14ac:dyDescent="0.25">
      <c r="A1780">
        <f>'Paraclinicos '!A1715</f>
        <v>0</v>
      </c>
      <c r="B1780" s="3">
        <f>'Paraclinicos '!R1715</f>
        <v>0</v>
      </c>
      <c r="C1780" t="str" cm="1">
        <f t="array" ref="C1780">_xlfn.IFS('Paraclinicos '!Q1715="","",'Paraclinicos '!Q1715&gt;60,3,'Paraclinicos '!Q1715&lt;=60,1)</f>
        <v/>
      </c>
      <c r="D1780" t="str">
        <f>IFERROR(IF(INDEX('BD Demog para scores enalazar'!BC$2:BC$3000,MATCH(Formulas!A1780,'BD Demog para scores enalazar'!A$2:A$3000,0))=0,"SI","NO"),"")</f>
        <v/>
      </c>
      <c r="E1780" t="str" cm="1">
        <f t="array" ref="E1780">_xlfn.IFS(D1780="","",D1780="SI",4,D1780="NO",1)</f>
        <v/>
      </c>
      <c r="F1780" t="str" cm="1">
        <f t="array" ref="F1780">_xlfn.IFS('Paraclinicos '!B1715="","",'Paraclinicos '!B1715&gt;1,1,'Paraclinicos '!B1715&lt;=1,3)</f>
        <v/>
      </c>
      <c r="G1780" t="str" cm="1">
        <f t="array" ref="G1780">_xlfn.IFS('Paraclinicos '!D1715="","",AND('Paraclinicos '!D1715&gt;=250,'Paraclinicos '!D1715&lt;=500),2,'Paraclinicos '!D1715&gt;500,3,'Paraclinicos '!D1715&lt;250,1)</f>
        <v/>
      </c>
      <c r="H1780" s="50" t="str">
        <f t="shared" si="82"/>
        <v/>
      </c>
      <c r="I1780" t="str" cm="1">
        <f t="array" ref="I1780">_xlfn.IFS('Paraclinicos '!Q1715="","",'Paraclinicos '!Q1715&gt;=65,1,'Paraclinicos '!Q1715&lt;65,0)</f>
        <v/>
      </c>
      <c r="J1780" t="str" cm="1">
        <f t="array" ref="J1780">_xlfn.IFS('Paraclinicos '!I1715="","",'Paraclinicos '!I1715&gt;7,1,'Paraclinicos '!I1715&lt;=7,0)</f>
        <v/>
      </c>
      <c r="K1780" t="str" cm="1">
        <f t="array" ref="K1780">_xlfn.IFS('Paraclinicos '!W1715="","",'Paraclinicos '!W1715&lt;=8,1,'Paraclinicos '!W1715&gt;8,0)</f>
        <v/>
      </c>
      <c r="L1780" t="str" cm="1">
        <f t="array" ref="L1780">_xlfn.IFS('Paraclinicos '!S1715="","",'Paraclinicos '!S1715&gt;=30,1,'Paraclinicos '!S1715&lt;30,0)</f>
        <v/>
      </c>
      <c r="M1780" t="str" cm="1">
        <f t="array" ref="M1780">_xlfn.IFS(OR('Paraclinicos '!T1715="",'Paraclinicos '!U1715=""),"",OR('Paraclinicos '!T1715&lt;=90,'Paraclinicos '!U1715&lt;=60),1,OR('Paraclinicos '!T1715&gt;90,'Paraclinicos '!U1715&gt;60),0)</f>
        <v/>
      </c>
      <c r="N1780" s="45" t="str">
        <f t="shared" si="83"/>
        <v/>
      </c>
      <c r="O1780" t="str" cm="1">
        <f t="array" ref="O1780">_xlfn.IFS(OR('Paraclinicos '!M1715="",'Paraclinicos '!N1715="",'Paraclinicos '!N1715=0),"",'Paraclinicos '!M1715/'Paraclinicos '!N1715&lt;100,4,'Paraclinicos '!M1715/'Paraclinicos '!N1715&lt;200,3,'Paraclinicos '!M1715/'Paraclinicos '!N1715&lt;300,2,'Paraclinicos '!M1715/'Paraclinicos '!N1715&lt;400,1,'Paraclinicos '!M1715/'Paraclinicos '!N1715&gt;=400,0)</f>
        <v/>
      </c>
      <c r="P1780" t="str" cm="1">
        <f t="array" ref="P1780">_xlfn.IFS('Paraclinicos '!C1715="","",'Paraclinicos '!C1715&lt;20,4,'Paraclinicos '!C1715&lt;50,3,'Paraclinicos '!C1715&lt;100,2,'Paraclinicos '!C1715&lt;150,1,'Paraclinicos '!C1715&gt;150,0)</f>
        <v/>
      </c>
      <c r="Q1780" t="str" cm="1">
        <f t="array" ref="Q1780">_xlfn.IFS('Paraclinicos '!O1715="","",'Paraclinicos '!O1715&lt;1.2,0,'Paraclinicos '!O1715&lt;2,1,'Paraclinicos '!O1715&lt;3.5,2,'Paraclinicos '!O1715&lt;5,3,'Paraclinicos '!O1715&gt;5,4)</f>
        <v/>
      </c>
      <c r="R1780" t="str" cm="1">
        <f t="array" ref="R1780">_xlfn.IFS('Paraclinicos '!J1715="","",'Paraclinicos '!J1715&lt;1.2,0,'Paraclinicos '!J1715&lt;2,1,'Paraclinicos '!J1715&lt;6,2,'Paraclinicos '!J1715&lt;12,3,'Paraclinicos '!J1715&gt;=12,4)</f>
        <v/>
      </c>
      <c r="S1780" t="str" cm="1">
        <f t="array" ref="S1780">_xlfn.IFS('Paraclinicos '!Y1715="","",'Paraclinicos '!Y1715&lt;70,1,'Paraclinicos '!Y1715&gt;=70,0)</f>
        <v/>
      </c>
      <c r="T1780" t="str" cm="1">
        <f t="array" ref="T1780">_xlfn.IFS('Paraclinicos '!W1715="","",'Paraclinicos '!W1715&lt;6,4,'Paraclinicos '!W1715&lt;10,3,'Paraclinicos '!W1715&lt;13,2,'Paraclinicos '!W1715&lt;15,1,'Paraclinicos '!W1715=15,0)</f>
        <v/>
      </c>
      <c r="U1780" s="54" t="str">
        <f t="shared" si="81"/>
        <v/>
      </c>
      <c r="V1780" t="str" cm="1">
        <f t="array" ref="V1780">_xlfn.IFS('Paraclinicos '!S1715="","",OR('Paraclinicos '!S1715&lt;=8,'Paraclinicos '!S1715&gt;=25),3,'Paraclinicos '!S1715&lt;12,1,'Paraclinicos '!S1715&lt;21,0,'Paraclinicos '!S1715&lt;25,2)</f>
        <v/>
      </c>
      <c r="W1780" t="str">
        <f>IFERROR(IF(INDEX('BD Demog para scores enalazar'!Y$2:'BD Demog para scores enalazar'!Y$3000,MATCH(Formulas!A1780,'BD Demog para scores enalazar'!A$2:'BD Demog para scores enalazar'!A$3000,0))=1,"SI","NO"),"")</f>
        <v/>
      </c>
      <c r="X1780" s="9" t="str">
        <f>IFERROR(IF(INDEX('BD Demog para scores enalazar'!AJ$2:'BD Demog para scores enalazar'!AJ$3000,MATCH(Formulas!A1780,'BD Demog para scores enalazar'!A$2:'BD Demog para scores enalazar'!A$3000,0))=1,"SI","NO"),"")</f>
        <v/>
      </c>
      <c r="Y1780" t="str" cm="1">
        <f t="array" ref="Y1780">IF(AND(W1780="NO",X1780="NO"),_xlfn.IFS('Paraclinicos '!K1715&lt;=91,3,'Paraclinicos '!K1715&lt;94,2,'Paraclinicos '!K1715&lt;96,1,'Paraclinicos '!K1715&gt;=96,0),"")</f>
        <v/>
      </c>
      <c r="Z1780" t="str" cm="1">
        <f t="array" ref="Z1780">IF(OR(W1780="SI",X1780="SI"),_xlfn.IFS(OR(AND('Paraclinicos '!K1716&lt;=83),AND('Paraclinicos '!K1716&gt;=97,AA1780=2)),3,OR(AND('Paraclinicos '!K1716&lt;=86),AND('Paraclinicos '!K1716&gt;=94,AA1780=2)),2,OR(AND('Paraclinicos '!K1716&lt;=88),AND('Paraclinicos '!K1716&gt;=92,AA1780=2)),1,OR(AND('Paraclinicos '!K1716&gt;=88,'Paraclinicos '!K1716&lt;=92),AND('Paraclinicos '!K1716&gt;=93,AA1780=0)),0),"")</f>
        <v/>
      </c>
      <c r="AA1780" cm="1">
        <f t="array" ref="AA1780">_xlfn.IFS('Paraclinicos '!E1715="","",'Paraclinicos '!E1715="Oxigeno",2,'Paraclinicos '!E1715="Aire",0)</f>
        <v>2</v>
      </c>
    </row>
    <row r="1781" spans="1:27" x14ac:dyDescent="0.25">
      <c r="A1781">
        <f>'Paraclinicos '!A1716</f>
        <v>0</v>
      </c>
      <c r="B1781" s="3">
        <f>'Paraclinicos '!R1716</f>
        <v>0</v>
      </c>
      <c r="C1781" t="str" cm="1">
        <f t="array" ref="C1781">_xlfn.IFS('Paraclinicos '!Q1716="","",'Paraclinicos '!Q1716&gt;60,3,'Paraclinicos '!Q1716&lt;=60,1)</f>
        <v/>
      </c>
      <c r="D1781" t="str">
        <f>IFERROR(IF(INDEX('BD Demog para scores enalazar'!BC$2:BC$3000,MATCH(Formulas!A1781,'BD Demog para scores enalazar'!A$2:A$3000,0))=0,"SI","NO"),"")</f>
        <v/>
      </c>
      <c r="E1781" t="str" cm="1">
        <f t="array" ref="E1781">_xlfn.IFS(D1781="","",D1781="SI",4,D1781="NO",1)</f>
        <v/>
      </c>
      <c r="F1781" t="str" cm="1">
        <f t="array" ref="F1781">_xlfn.IFS('Paraclinicos '!B1716="","",'Paraclinicos '!B1716&gt;1,1,'Paraclinicos '!B1716&lt;=1,3)</f>
        <v/>
      </c>
      <c r="G1781" t="str" cm="1">
        <f t="array" ref="G1781">_xlfn.IFS('Paraclinicos '!D1716="","",AND('Paraclinicos '!D1716&gt;=250,'Paraclinicos '!D1716&lt;=500),2,'Paraclinicos '!D1716&gt;500,3,'Paraclinicos '!D1716&lt;250,1)</f>
        <v/>
      </c>
      <c r="H1781" s="50" t="str">
        <f t="shared" si="82"/>
        <v/>
      </c>
      <c r="I1781" t="str" cm="1">
        <f t="array" ref="I1781">_xlfn.IFS('Paraclinicos '!Q1716="","",'Paraclinicos '!Q1716&gt;=65,1,'Paraclinicos '!Q1716&lt;65,0)</f>
        <v/>
      </c>
      <c r="J1781" t="str" cm="1">
        <f t="array" ref="J1781">_xlfn.IFS('Paraclinicos '!I1716="","",'Paraclinicos '!I1716&gt;7,1,'Paraclinicos '!I1716&lt;=7,0)</f>
        <v/>
      </c>
      <c r="K1781" t="str" cm="1">
        <f t="array" ref="K1781">_xlfn.IFS('Paraclinicos '!W1716="","",'Paraclinicos '!W1716&lt;=8,1,'Paraclinicos '!W1716&gt;8,0)</f>
        <v/>
      </c>
      <c r="L1781" t="str" cm="1">
        <f t="array" ref="L1781">_xlfn.IFS('Paraclinicos '!S1716="","",'Paraclinicos '!S1716&gt;=30,1,'Paraclinicos '!S1716&lt;30,0)</f>
        <v/>
      </c>
      <c r="M1781" t="str" cm="1">
        <f t="array" ref="M1781">_xlfn.IFS(OR('Paraclinicos '!T1716="",'Paraclinicos '!U1716=""),"",OR('Paraclinicos '!T1716&lt;=90,'Paraclinicos '!U1716&lt;=60),1,OR('Paraclinicos '!T1716&gt;90,'Paraclinicos '!U1716&gt;60),0)</f>
        <v/>
      </c>
      <c r="N1781" s="45" t="str">
        <f t="shared" si="83"/>
        <v/>
      </c>
      <c r="O1781" t="str" cm="1">
        <f t="array" ref="O1781">_xlfn.IFS(OR('Paraclinicos '!M1716="",'Paraclinicos '!N1716="",'Paraclinicos '!N1716=0),"",'Paraclinicos '!M1716/'Paraclinicos '!N1716&lt;100,4,'Paraclinicos '!M1716/'Paraclinicos '!N1716&lt;200,3,'Paraclinicos '!M1716/'Paraclinicos '!N1716&lt;300,2,'Paraclinicos '!M1716/'Paraclinicos '!N1716&lt;400,1,'Paraclinicos '!M1716/'Paraclinicos '!N1716&gt;=400,0)</f>
        <v/>
      </c>
      <c r="P1781" t="str" cm="1">
        <f t="array" ref="P1781">_xlfn.IFS('Paraclinicos '!C1716="","",'Paraclinicos '!C1716&lt;20,4,'Paraclinicos '!C1716&lt;50,3,'Paraclinicos '!C1716&lt;100,2,'Paraclinicos '!C1716&lt;150,1,'Paraclinicos '!C1716&gt;150,0)</f>
        <v/>
      </c>
      <c r="Q1781" t="str" cm="1">
        <f t="array" ref="Q1781">_xlfn.IFS('Paraclinicos '!O1716="","",'Paraclinicos '!O1716&lt;1.2,0,'Paraclinicos '!O1716&lt;2,1,'Paraclinicos '!O1716&lt;3.5,2,'Paraclinicos '!O1716&lt;5,3,'Paraclinicos '!O1716&gt;5,4)</f>
        <v/>
      </c>
      <c r="R1781" t="str" cm="1">
        <f t="array" ref="R1781">_xlfn.IFS('Paraclinicos '!J1716="","",'Paraclinicos '!J1716&lt;1.2,0,'Paraclinicos '!J1716&lt;2,1,'Paraclinicos '!J1716&lt;6,2,'Paraclinicos '!J1716&lt;12,3,'Paraclinicos '!J1716&gt;=12,4)</f>
        <v/>
      </c>
      <c r="S1781" t="str" cm="1">
        <f t="array" ref="S1781">_xlfn.IFS('Paraclinicos '!Y1716="","",'Paraclinicos '!Y1716&lt;70,1,'Paraclinicos '!Y1716&gt;=70,0)</f>
        <v/>
      </c>
      <c r="T1781" t="str" cm="1">
        <f t="array" ref="T1781">_xlfn.IFS('Paraclinicos '!W1716="","",'Paraclinicos '!W1716&lt;6,4,'Paraclinicos '!W1716&lt;10,3,'Paraclinicos '!W1716&lt;13,2,'Paraclinicos '!W1716&lt;15,1,'Paraclinicos '!W1716=15,0)</f>
        <v/>
      </c>
      <c r="U1781" s="54" t="str">
        <f t="shared" si="81"/>
        <v/>
      </c>
      <c r="V1781" t="str" cm="1">
        <f t="array" ref="V1781">_xlfn.IFS('Paraclinicos '!S1716="","",OR('Paraclinicos '!S1716&lt;=8,'Paraclinicos '!S1716&gt;=25),3,'Paraclinicos '!S1716&lt;12,1,'Paraclinicos '!S1716&lt;21,0,'Paraclinicos '!S1716&lt;25,2)</f>
        <v/>
      </c>
      <c r="W1781" t="str">
        <f>IFERROR(IF(INDEX('BD Demog para scores enalazar'!Y$2:'BD Demog para scores enalazar'!Y$3000,MATCH(Formulas!A1781,'BD Demog para scores enalazar'!A$2:'BD Demog para scores enalazar'!A$3000,0))=1,"SI","NO"),"")</f>
        <v/>
      </c>
      <c r="X1781" s="9" t="str">
        <f>IFERROR(IF(INDEX('BD Demog para scores enalazar'!AJ$2:'BD Demog para scores enalazar'!AJ$3000,MATCH(Formulas!A1781,'BD Demog para scores enalazar'!A$2:'BD Demog para scores enalazar'!A$3000,0))=1,"SI","NO"),"")</f>
        <v/>
      </c>
      <c r="Y1781" t="str" cm="1">
        <f t="array" ref="Y1781">IF(AND(W1781="NO",X1781="NO"),_xlfn.IFS('Paraclinicos '!K1716&lt;=91,3,'Paraclinicos '!K1716&lt;94,2,'Paraclinicos '!K1716&lt;96,1,'Paraclinicos '!K1716&gt;=96,0),"")</f>
        <v/>
      </c>
      <c r="Z1781" t="str" cm="1">
        <f t="array" ref="Z1781">IF(OR(W1781="SI",X1781="SI"),_xlfn.IFS(OR(AND('Paraclinicos '!K1717&lt;=83),AND('Paraclinicos '!K1717&gt;=97,AA1781=2)),3,OR(AND('Paraclinicos '!K1717&lt;=86),AND('Paraclinicos '!K1717&gt;=94,AA1781=2)),2,OR(AND('Paraclinicos '!K1717&lt;=88),AND('Paraclinicos '!K1717&gt;=92,AA1781=2)),1,OR(AND('Paraclinicos '!K1717&gt;=88,'Paraclinicos '!K1717&lt;=92),AND('Paraclinicos '!K1717&gt;=93,AA1781=0)),0),"")</f>
        <v/>
      </c>
      <c r="AA1781" cm="1">
        <f t="array" ref="AA1781">_xlfn.IFS('Paraclinicos '!E1716="","",'Paraclinicos '!E1716="Oxigeno",2,'Paraclinicos '!E1716="Aire",0)</f>
        <v>2</v>
      </c>
    </row>
    <row r="1782" spans="1:27" x14ac:dyDescent="0.25">
      <c r="A1782">
        <f>'Paraclinicos '!A1717</f>
        <v>0</v>
      </c>
      <c r="B1782" s="3">
        <f>'Paraclinicos '!R1717</f>
        <v>0</v>
      </c>
      <c r="C1782" t="str" cm="1">
        <f t="array" ref="C1782">_xlfn.IFS('Paraclinicos '!Q1717="","",'Paraclinicos '!Q1717&gt;60,3,'Paraclinicos '!Q1717&lt;=60,1)</f>
        <v/>
      </c>
      <c r="D1782" t="str">
        <f>IFERROR(IF(INDEX('BD Demog para scores enalazar'!BC$2:BC$3000,MATCH(Formulas!A1782,'BD Demog para scores enalazar'!A$2:A$3000,0))=0,"SI","NO"),"")</f>
        <v/>
      </c>
      <c r="E1782" t="str" cm="1">
        <f t="array" ref="E1782">_xlfn.IFS(D1782="","",D1782="SI",4,D1782="NO",1)</f>
        <v/>
      </c>
      <c r="F1782" t="str" cm="1">
        <f t="array" ref="F1782">_xlfn.IFS('Paraclinicos '!B1717="","",'Paraclinicos '!B1717&gt;1,1,'Paraclinicos '!B1717&lt;=1,3)</f>
        <v/>
      </c>
      <c r="G1782" t="str" cm="1">
        <f t="array" ref="G1782">_xlfn.IFS('Paraclinicos '!D1717="","",AND('Paraclinicos '!D1717&gt;=250,'Paraclinicos '!D1717&lt;=500),2,'Paraclinicos '!D1717&gt;500,3,'Paraclinicos '!D1717&lt;250,1)</f>
        <v/>
      </c>
      <c r="H1782" s="50" t="str">
        <f t="shared" si="82"/>
        <v/>
      </c>
      <c r="I1782" t="str" cm="1">
        <f t="array" ref="I1782">_xlfn.IFS('Paraclinicos '!Q1717="","",'Paraclinicos '!Q1717&gt;=65,1,'Paraclinicos '!Q1717&lt;65,0)</f>
        <v/>
      </c>
      <c r="J1782" t="str" cm="1">
        <f t="array" ref="J1782">_xlfn.IFS('Paraclinicos '!I1717="","",'Paraclinicos '!I1717&gt;7,1,'Paraclinicos '!I1717&lt;=7,0)</f>
        <v/>
      </c>
      <c r="K1782" t="str" cm="1">
        <f t="array" ref="K1782">_xlfn.IFS('Paraclinicos '!W1717="","",'Paraclinicos '!W1717&lt;=8,1,'Paraclinicos '!W1717&gt;8,0)</f>
        <v/>
      </c>
      <c r="L1782" t="str" cm="1">
        <f t="array" ref="L1782">_xlfn.IFS('Paraclinicos '!S1717="","",'Paraclinicos '!S1717&gt;=30,1,'Paraclinicos '!S1717&lt;30,0)</f>
        <v/>
      </c>
      <c r="M1782" t="str" cm="1">
        <f t="array" ref="M1782">_xlfn.IFS(OR('Paraclinicos '!T1717="",'Paraclinicos '!U1717=""),"",OR('Paraclinicos '!T1717&lt;=90,'Paraclinicos '!U1717&lt;=60),1,OR('Paraclinicos '!T1717&gt;90,'Paraclinicos '!U1717&gt;60),0)</f>
        <v/>
      </c>
      <c r="N1782" s="45" t="str">
        <f t="shared" si="83"/>
        <v/>
      </c>
      <c r="O1782" t="str" cm="1">
        <f t="array" ref="O1782">_xlfn.IFS(OR('Paraclinicos '!M1717="",'Paraclinicos '!N1717="",'Paraclinicos '!N1717=0),"",'Paraclinicos '!M1717/'Paraclinicos '!N1717&lt;100,4,'Paraclinicos '!M1717/'Paraclinicos '!N1717&lt;200,3,'Paraclinicos '!M1717/'Paraclinicos '!N1717&lt;300,2,'Paraclinicos '!M1717/'Paraclinicos '!N1717&lt;400,1,'Paraclinicos '!M1717/'Paraclinicos '!N1717&gt;=400,0)</f>
        <v/>
      </c>
      <c r="P1782" t="str" cm="1">
        <f t="array" ref="P1782">_xlfn.IFS('Paraclinicos '!C1717="","",'Paraclinicos '!C1717&lt;20,4,'Paraclinicos '!C1717&lt;50,3,'Paraclinicos '!C1717&lt;100,2,'Paraclinicos '!C1717&lt;150,1,'Paraclinicos '!C1717&gt;150,0)</f>
        <v/>
      </c>
      <c r="Q1782" t="str" cm="1">
        <f t="array" ref="Q1782">_xlfn.IFS('Paraclinicos '!O1717="","",'Paraclinicos '!O1717&lt;1.2,0,'Paraclinicos '!O1717&lt;2,1,'Paraclinicos '!O1717&lt;3.5,2,'Paraclinicos '!O1717&lt;5,3,'Paraclinicos '!O1717&gt;5,4)</f>
        <v/>
      </c>
      <c r="R1782" t="str" cm="1">
        <f t="array" ref="R1782">_xlfn.IFS('Paraclinicos '!J1717="","",'Paraclinicos '!J1717&lt;1.2,0,'Paraclinicos '!J1717&lt;2,1,'Paraclinicos '!J1717&lt;6,2,'Paraclinicos '!J1717&lt;12,3,'Paraclinicos '!J1717&gt;=12,4)</f>
        <v/>
      </c>
      <c r="S1782" t="str" cm="1">
        <f t="array" ref="S1782">_xlfn.IFS('Paraclinicos '!Y1717="","",'Paraclinicos '!Y1717&lt;70,1,'Paraclinicos '!Y1717&gt;=70,0)</f>
        <v/>
      </c>
      <c r="T1782" t="str" cm="1">
        <f t="array" ref="T1782">_xlfn.IFS('Paraclinicos '!W1717="","",'Paraclinicos '!W1717&lt;6,4,'Paraclinicos '!W1717&lt;10,3,'Paraclinicos '!W1717&lt;13,2,'Paraclinicos '!W1717&lt;15,1,'Paraclinicos '!W1717=15,0)</f>
        <v/>
      </c>
      <c r="U1782" s="54" t="str">
        <f t="shared" si="81"/>
        <v/>
      </c>
      <c r="V1782" t="str" cm="1">
        <f t="array" ref="V1782">_xlfn.IFS('Paraclinicos '!S1717="","",OR('Paraclinicos '!S1717&lt;=8,'Paraclinicos '!S1717&gt;=25),3,'Paraclinicos '!S1717&lt;12,1,'Paraclinicos '!S1717&lt;21,0,'Paraclinicos '!S1717&lt;25,2)</f>
        <v/>
      </c>
      <c r="W1782" t="str">
        <f>IFERROR(IF(INDEX('BD Demog para scores enalazar'!Y$2:'BD Demog para scores enalazar'!Y$3000,MATCH(Formulas!A1782,'BD Demog para scores enalazar'!A$2:'BD Demog para scores enalazar'!A$3000,0))=1,"SI","NO"),"")</f>
        <v/>
      </c>
      <c r="X1782" s="9" t="str">
        <f>IFERROR(IF(INDEX('BD Demog para scores enalazar'!AJ$2:'BD Demog para scores enalazar'!AJ$3000,MATCH(Formulas!A1782,'BD Demog para scores enalazar'!A$2:'BD Demog para scores enalazar'!A$3000,0))=1,"SI","NO"),"")</f>
        <v/>
      </c>
      <c r="Y1782" t="str" cm="1">
        <f t="array" ref="Y1782">IF(AND(W1782="NO",X1782="NO"),_xlfn.IFS('Paraclinicos '!K1717&lt;=91,3,'Paraclinicos '!K1717&lt;94,2,'Paraclinicos '!K1717&lt;96,1,'Paraclinicos '!K1717&gt;=96,0),"")</f>
        <v/>
      </c>
      <c r="Z1782" t="str" cm="1">
        <f t="array" ref="Z1782">IF(OR(W1782="SI",X1782="SI"),_xlfn.IFS(OR(AND('Paraclinicos '!K1718&lt;=83),AND('Paraclinicos '!K1718&gt;=97,AA1782=2)),3,OR(AND('Paraclinicos '!K1718&lt;=86),AND('Paraclinicos '!K1718&gt;=94,AA1782=2)),2,OR(AND('Paraclinicos '!K1718&lt;=88),AND('Paraclinicos '!K1718&gt;=92,AA1782=2)),1,OR(AND('Paraclinicos '!K1718&gt;=88,'Paraclinicos '!K1718&lt;=92),AND('Paraclinicos '!K1718&gt;=93,AA1782=0)),0),"")</f>
        <v/>
      </c>
      <c r="AA1782" cm="1">
        <f t="array" ref="AA1782">_xlfn.IFS('Paraclinicos '!E1717="","",'Paraclinicos '!E1717="Oxigeno",2,'Paraclinicos '!E1717="Aire",0)</f>
        <v>2</v>
      </c>
    </row>
    <row r="1783" spans="1:27" x14ac:dyDescent="0.25">
      <c r="A1783">
        <f>'Paraclinicos '!A1718</f>
        <v>0</v>
      </c>
      <c r="B1783" s="3">
        <f>'Paraclinicos '!R1718</f>
        <v>0</v>
      </c>
      <c r="C1783" t="str" cm="1">
        <f t="array" ref="C1783">_xlfn.IFS('Paraclinicos '!Q1718="","",'Paraclinicos '!Q1718&gt;60,3,'Paraclinicos '!Q1718&lt;=60,1)</f>
        <v/>
      </c>
      <c r="D1783" t="str">
        <f>IFERROR(IF(INDEX('BD Demog para scores enalazar'!BC$2:BC$3000,MATCH(Formulas!A1783,'BD Demog para scores enalazar'!A$2:A$3000,0))=0,"SI","NO"),"")</f>
        <v/>
      </c>
      <c r="E1783" t="str" cm="1">
        <f t="array" ref="E1783">_xlfn.IFS(D1783="","",D1783="SI",4,D1783="NO",1)</f>
        <v/>
      </c>
      <c r="F1783" t="str" cm="1">
        <f t="array" ref="F1783">_xlfn.IFS('Paraclinicos '!B1718="","",'Paraclinicos '!B1718&gt;1,1,'Paraclinicos '!B1718&lt;=1,3)</f>
        <v/>
      </c>
      <c r="G1783" t="str" cm="1">
        <f t="array" ref="G1783">_xlfn.IFS('Paraclinicos '!D1718="","",AND('Paraclinicos '!D1718&gt;=250,'Paraclinicos '!D1718&lt;=500),2,'Paraclinicos '!D1718&gt;500,3,'Paraclinicos '!D1718&lt;250,1)</f>
        <v/>
      </c>
      <c r="H1783" s="50" t="str">
        <f t="shared" si="82"/>
        <v/>
      </c>
      <c r="I1783" t="str" cm="1">
        <f t="array" ref="I1783">_xlfn.IFS('Paraclinicos '!Q1718="","",'Paraclinicos '!Q1718&gt;=65,1,'Paraclinicos '!Q1718&lt;65,0)</f>
        <v/>
      </c>
      <c r="J1783" t="str" cm="1">
        <f t="array" ref="J1783">_xlfn.IFS('Paraclinicos '!I1718="","",'Paraclinicos '!I1718&gt;7,1,'Paraclinicos '!I1718&lt;=7,0)</f>
        <v/>
      </c>
      <c r="K1783" t="str" cm="1">
        <f t="array" ref="K1783">_xlfn.IFS('Paraclinicos '!W1718="","",'Paraclinicos '!W1718&lt;=8,1,'Paraclinicos '!W1718&gt;8,0)</f>
        <v/>
      </c>
      <c r="L1783" t="str" cm="1">
        <f t="array" ref="L1783">_xlfn.IFS('Paraclinicos '!S1718="","",'Paraclinicos '!S1718&gt;=30,1,'Paraclinicos '!S1718&lt;30,0)</f>
        <v/>
      </c>
      <c r="M1783" t="str" cm="1">
        <f t="array" ref="M1783">_xlfn.IFS(OR('Paraclinicos '!T1718="",'Paraclinicos '!U1718=""),"",OR('Paraclinicos '!T1718&lt;=90,'Paraclinicos '!U1718&lt;=60),1,OR('Paraclinicos '!T1718&gt;90,'Paraclinicos '!U1718&gt;60),0)</f>
        <v/>
      </c>
      <c r="N1783" s="45" t="str">
        <f t="shared" si="83"/>
        <v/>
      </c>
      <c r="O1783" t="str" cm="1">
        <f t="array" ref="O1783">_xlfn.IFS(OR('Paraclinicos '!M1718="",'Paraclinicos '!N1718="",'Paraclinicos '!N1718=0),"",'Paraclinicos '!M1718/'Paraclinicos '!N1718&lt;100,4,'Paraclinicos '!M1718/'Paraclinicos '!N1718&lt;200,3,'Paraclinicos '!M1718/'Paraclinicos '!N1718&lt;300,2,'Paraclinicos '!M1718/'Paraclinicos '!N1718&lt;400,1,'Paraclinicos '!M1718/'Paraclinicos '!N1718&gt;=400,0)</f>
        <v/>
      </c>
      <c r="P1783" t="str" cm="1">
        <f t="array" ref="P1783">_xlfn.IFS('Paraclinicos '!C1718="","",'Paraclinicos '!C1718&lt;20,4,'Paraclinicos '!C1718&lt;50,3,'Paraclinicos '!C1718&lt;100,2,'Paraclinicos '!C1718&lt;150,1,'Paraclinicos '!C1718&gt;150,0)</f>
        <v/>
      </c>
      <c r="Q1783" t="str" cm="1">
        <f t="array" ref="Q1783">_xlfn.IFS('Paraclinicos '!O1718="","",'Paraclinicos '!O1718&lt;1.2,0,'Paraclinicos '!O1718&lt;2,1,'Paraclinicos '!O1718&lt;3.5,2,'Paraclinicos '!O1718&lt;5,3,'Paraclinicos '!O1718&gt;5,4)</f>
        <v/>
      </c>
      <c r="R1783" t="str" cm="1">
        <f t="array" ref="R1783">_xlfn.IFS('Paraclinicos '!J1718="","",'Paraclinicos '!J1718&lt;1.2,0,'Paraclinicos '!J1718&lt;2,1,'Paraclinicos '!J1718&lt;6,2,'Paraclinicos '!J1718&lt;12,3,'Paraclinicos '!J1718&gt;=12,4)</f>
        <v/>
      </c>
      <c r="S1783" t="str" cm="1">
        <f t="array" ref="S1783">_xlfn.IFS('Paraclinicos '!Y1718="","",'Paraclinicos '!Y1718&lt;70,1,'Paraclinicos '!Y1718&gt;=70,0)</f>
        <v/>
      </c>
      <c r="T1783" t="str" cm="1">
        <f t="array" ref="T1783">_xlfn.IFS('Paraclinicos '!W1718="","",'Paraclinicos '!W1718&lt;6,4,'Paraclinicos '!W1718&lt;10,3,'Paraclinicos '!W1718&lt;13,2,'Paraclinicos '!W1718&lt;15,1,'Paraclinicos '!W1718=15,0)</f>
        <v/>
      </c>
      <c r="U1783" s="54" t="str">
        <f t="shared" si="81"/>
        <v/>
      </c>
      <c r="V1783" t="str" cm="1">
        <f t="array" ref="V1783">_xlfn.IFS('Paraclinicos '!S1718="","",OR('Paraclinicos '!S1718&lt;=8,'Paraclinicos '!S1718&gt;=25),3,'Paraclinicos '!S1718&lt;12,1,'Paraclinicos '!S1718&lt;21,0,'Paraclinicos '!S1718&lt;25,2)</f>
        <v/>
      </c>
      <c r="W1783" t="str">
        <f>IFERROR(IF(INDEX('BD Demog para scores enalazar'!Y$2:'BD Demog para scores enalazar'!Y$3000,MATCH(Formulas!A1783,'BD Demog para scores enalazar'!A$2:'BD Demog para scores enalazar'!A$3000,0))=1,"SI","NO"),"")</f>
        <v/>
      </c>
      <c r="X1783" s="9" t="str">
        <f>IFERROR(IF(INDEX('BD Demog para scores enalazar'!AJ$2:'BD Demog para scores enalazar'!AJ$3000,MATCH(Formulas!A1783,'BD Demog para scores enalazar'!A$2:'BD Demog para scores enalazar'!A$3000,0))=1,"SI","NO"),"")</f>
        <v/>
      </c>
      <c r="Y1783" t="str" cm="1">
        <f t="array" ref="Y1783">IF(AND(W1783="NO",X1783="NO"),_xlfn.IFS('Paraclinicos '!K1718&lt;=91,3,'Paraclinicos '!K1718&lt;94,2,'Paraclinicos '!K1718&lt;96,1,'Paraclinicos '!K1718&gt;=96,0),"")</f>
        <v/>
      </c>
      <c r="Z1783" t="str" cm="1">
        <f t="array" ref="Z1783">IF(OR(W1783="SI",X1783="SI"),_xlfn.IFS(OR(AND('Paraclinicos '!K1719&lt;=83),AND('Paraclinicos '!K1719&gt;=97,AA1783=2)),3,OR(AND('Paraclinicos '!K1719&lt;=86),AND('Paraclinicos '!K1719&gt;=94,AA1783=2)),2,OR(AND('Paraclinicos '!K1719&lt;=88),AND('Paraclinicos '!K1719&gt;=92,AA1783=2)),1,OR(AND('Paraclinicos '!K1719&gt;=88,'Paraclinicos '!K1719&lt;=92),AND('Paraclinicos '!K1719&gt;=93,AA1783=0)),0),"")</f>
        <v/>
      </c>
      <c r="AA1783" cm="1">
        <f t="array" ref="AA1783">_xlfn.IFS('Paraclinicos '!E1718="","",'Paraclinicos '!E1718="Oxigeno",2,'Paraclinicos '!E1718="Aire",0)</f>
        <v>2</v>
      </c>
    </row>
    <row r="1784" spans="1:27" x14ac:dyDescent="0.25">
      <c r="A1784">
        <f>'Paraclinicos '!A1719</f>
        <v>0</v>
      </c>
      <c r="B1784" s="3">
        <f>'Paraclinicos '!R1719</f>
        <v>0</v>
      </c>
      <c r="C1784" t="str" cm="1">
        <f t="array" ref="C1784">_xlfn.IFS('Paraclinicos '!Q1719="","",'Paraclinicos '!Q1719&gt;60,3,'Paraclinicos '!Q1719&lt;=60,1)</f>
        <v/>
      </c>
      <c r="D1784" t="str">
        <f>IFERROR(IF(INDEX('BD Demog para scores enalazar'!BC$2:BC$3000,MATCH(Formulas!A1784,'BD Demog para scores enalazar'!A$2:A$3000,0))=0,"SI","NO"),"")</f>
        <v/>
      </c>
      <c r="E1784" t="str" cm="1">
        <f t="array" ref="E1784">_xlfn.IFS(D1784="","",D1784="SI",4,D1784="NO",1)</f>
        <v/>
      </c>
      <c r="F1784" t="str" cm="1">
        <f t="array" ref="F1784">_xlfn.IFS('Paraclinicos '!B1719="","",'Paraclinicos '!B1719&gt;1,1,'Paraclinicos '!B1719&lt;=1,3)</f>
        <v/>
      </c>
      <c r="G1784" t="str" cm="1">
        <f t="array" ref="G1784">_xlfn.IFS('Paraclinicos '!D1719="","",AND('Paraclinicos '!D1719&gt;=250,'Paraclinicos '!D1719&lt;=500),2,'Paraclinicos '!D1719&gt;500,3,'Paraclinicos '!D1719&lt;250,1)</f>
        <v/>
      </c>
      <c r="H1784" s="50" t="str">
        <f t="shared" si="82"/>
        <v/>
      </c>
      <c r="I1784" t="str" cm="1">
        <f t="array" ref="I1784">_xlfn.IFS('Paraclinicos '!Q1719="","",'Paraclinicos '!Q1719&gt;=65,1,'Paraclinicos '!Q1719&lt;65,0)</f>
        <v/>
      </c>
      <c r="J1784" t="str" cm="1">
        <f t="array" ref="J1784">_xlfn.IFS('Paraclinicos '!I1719="","",'Paraclinicos '!I1719&gt;7,1,'Paraclinicos '!I1719&lt;=7,0)</f>
        <v/>
      </c>
      <c r="K1784" t="str" cm="1">
        <f t="array" ref="K1784">_xlfn.IFS('Paraclinicos '!W1719="","",'Paraclinicos '!W1719&lt;=8,1,'Paraclinicos '!W1719&gt;8,0)</f>
        <v/>
      </c>
      <c r="L1784" t="str" cm="1">
        <f t="array" ref="L1784">_xlfn.IFS('Paraclinicos '!S1719="","",'Paraclinicos '!S1719&gt;=30,1,'Paraclinicos '!S1719&lt;30,0)</f>
        <v/>
      </c>
      <c r="M1784" t="str" cm="1">
        <f t="array" ref="M1784">_xlfn.IFS(OR('Paraclinicos '!T1719="",'Paraclinicos '!U1719=""),"",OR('Paraclinicos '!T1719&lt;=90,'Paraclinicos '!U1719&lt;=60),1,OR('Paraclinicos '!T1719&gt;90,'Paraclinicos '!U1719&gt;60),0)</f>
        <v/>
      </c>
      <c r="N1784" s="45" t="str">
        <f t="shared" si="83"/>
        <v/>
      </c>
      <c r="O1784" t="str" cm="1">
        <f t="array" ref="O1784">_xlfn.IFS(OR('Paraclinicos '!M1719="",'Paraclinicos '!N1719="",'Paraclinicos '!N1719=0),"",'Paraclinicos '!M1719/'Paraclinicos '!N1719&lt;100,4,'Paraclinicos '!M1719/'Paraclinicos '!N1719&lt;200,3,'Paraclinicos '!M1719/'Paraclinicos '!N1719&lt;300,2,'Paraclinicos '!M1719/'Paraclinicos '!N1719&lt;400,1,'Paraclinicos '!M1719/'Paraclinicos '!N1719&gt;=400,0)</f>
        <v/>
      </c>
      <c r="P1784" t="str" cm="1">
        <f t="array" ref="P1784">_xlfn.IFS('Paraclinicos '!C1719="","",'Paraclinicos '!C1719&lt;20,4,'Paraclinicos '!C1719&lt;50,3,'Paraclinicos '!C1719&lt;100,2,'Paraclinicos '!C1719&lt;150,1,'Paraclinicos '!C1719&gt;150,0)</f>
        <v/>
      </c>
      <c r="Q1784" t="str" cm="1">
        <f t="array" ref="Q1784">_xlfn.IFS('Paraclinicos '!O1719="","",'Paraclinicos '!O1719&lt;1.2,0,'Paraclinicos '!O1719&lt;2,1,'Paraclinicos '!O1719&lt;3.5,2,'Paraclinicos '!O1719&lt;5,3,'Paraclinicos '!O1719&gt;5,4)</f>
        <v/>
      </c>
      <c r="R1784" t="str" cm="1">
        <f t="array" ref="R1784">_xlfn.IFS('Paraclinicos '!J1719="","",'Paraclinicos '!J1719&lt;1.2,0,'Paraclinicos '!J1719&lt;2,1,'Paraclinicos '!J1719&lt;6,2,'Paraclinicos '!J1719&lt;12,3,'Paraclinicos '!J1719&gt;=12,4)</f>
        <v/>
      </c>
      <c r="S1784" t="str" cm="1">
        <f t="array" ref="S1784">_xlfn.IFS('Paraclinicos '!Y1719="","",'Paraclinicos '!Y1719&lt;70,1,'Paraclinicos '!Y1719&gt;=70,0)</f>
        <v/>
      </c>
      <c r="T1784" t="str" cm="1">
        <f t="array" ref="T1784">_xlfn.IFS('Paraclinicos '!W1719="","",'Paraclinicos '!W1719&lt;6,4,'Paraclinicos '!W1719&lt;10,3,'Paraclinicos '!W1719&lt;13,2,'Paraclinicos '!W1719&lt;15,1,'Paraclinicos '!W1719=15,0)</f>
        <v/>
      </c>
      <c r="U1784" s="54" t="str">
        <f t="shared" si="81"/>
        <v/>
      </c>
      <c r="V1784" t="str" cm="1">
        <f t="array" ref="V1784">_xlfn.IFS('Paraclinicos '!S1719="","",OR('Paraclinicos '!S1719&lt;=8,'Paraclinicos '!S1719&gt;=25),3,'Paraclinicos '!S1719&lt;12,1,'Paraclinicos '!S1719&lt;21,0,'Paraclinicos '!S1719&lt;25,2)</f>
        <v/>
      </c>
      <c r="W1784" t="str">
        <f>IFERROR(IF(INDEX('BD Demog para scores enalazar'!Y$2:'BD Demog para scores enalazar'!Y$3000,MATCH(Formulas!A1784,'BD Demog para scores enalazar'!A$2:'BD Demog para scores enalazar'!A$3000,0))=1,"SI","NO"),"")</f>
        <v/>
      </c>
      <c r="X1784" s="9" t="str">
        <f>IFERROR(IF(INDEX('BD Demog para scores enalazar'!AJ$2:'BD Demog para scores enalazar'!AJ$3000,MATCH(Formulas!A1784,'BD Demog para scores enalazar'!A$2:'BD Demog para scores enalazar'!A$3000,0))=1,"SI","NO"),"")</f>
        <v/>
      </c>
      <c r="Y1784" t="str" cm="1">
        <f t="array" ref="Y1784">IF(AND(W1784="NO",X1784="NO"),_xlfn.IFS('Paraclinicos '!K1719&lt;=91,3,'Paraclinicos '!K1719&lt;94,2,'Paraclinicos '!K1719&lt;96,1,'Paraclinicos '!K1719&gt;=96,0),"")</f>
        <v/>
      </c>
      <c r="Z1784" t="str" cm="1">
        <f t="array" ref="Z1784">IF(OR(W1784="SI",X1784="SI"),_xlfn.IFS(OR(AND('Paraclinicos '!K1720&lt;=83),AND('Paraclinicos '!K1720&gt;=97,AA1784=2)),3,OR(AND('Paraclinicos '!K1720&lt;=86),AND('Paraclinicos '!K1720&gt;=94,AA1784=2)),2,OR(AND('Paraclinicos '!K1720&lt;=88),AND('Paraclinicos '!K1720&gt;=92,AA1784=2)),1,OR(AND('Paraclinicos '!K1720&gt;=88,'Paraclinicos '!K1720&lt;=92),AND('Paraclinicos '!K1720&gt;=93,AA1784=0)),0),"")</f>
        <v/>
      </c>
      <c r="AA1784" cm="1">
        <f t="array" ref="AA1784">_xlfn.IFS('Paraclinicos '!E1719="","",'Paraclinicos '!E1719="Oxigeno",2,'Paraclinicos '!E1719="Aire",0)</f>
        <v>2</v>
      </c>
    </row>
    <row r="1785" spans="1:27" x14ac:dyDescent="0.25">
      <c r="A1785">
        <f>'Paraclinicos '!A1720</f>
        <v>0</v>
      </c>
      <c r="B1785" s="3">
        <f>'Paraclinicos '!R1720</f>
        <v>0</v>
      </c>
      <c r="C1785" t="str" cm="1">
        <f t="array" ref="C1785">_xlfn.IFS('Paraclinicos '!Q1720="","",'Paraclinicos '!Q1720&gt;60,3,'Paraclinicos '!Q1720&lt;=60,1)</f>
        <v/>
      </c>
      <c r="D1785" t="str">
        <f>IFERROR(IF(INDEX('BD Demog para scores enalazar'!BC$2:BC$3000,MATCH(Formulas!A1785,'BD Demog para scores enalazar'!A$2:A$3000,0))=0,"SI","NO"),"")</f>
        <v/>
      </c>
      <c r="E1785" t="str" cm="1">
        <f t="array" ref="E1785">_xlfn.IFS(D1785="","",D1785="SI",4,D1785="NO",1)</f>
        <v/>
      </c>
      <c r="F1785" t="str" cm="1">
        <f t="array" ref="F1785">_xlfn.IFS('Paraclinicos '!B1720="","",'Paraclinicos '!B1720&gt;1,1,'Paraclinicos '!B1720&lt;=1,3)</f>
        <v/>
      </c>
      <c r="G1785" t="str" cm="1">
        <f t="array" ref="G1785">_xlfn.IFS('Paraclinicos '!D1720="","",AND('Paraclinicos '!D1720&gt;=250,'Paraclinicos '!D1720&lt;=500),2,'Paraclinicos '!D1720&gt;500,3,'Paraclinicos '!D1720&lt;250,1)</f>
        <v/>
      </c>
      <c r="H1785" s="50" t="str">
        <f t="shared" si="82"/>
        <v/>
      </c>
      <c r="I1785" t="str" cm="1">
        <f t="array" ref="I1785">_xlfn.IFS('Paraclinicos '!Q1720="","",'Paraclinicos '!Q1720&gt;=65,1,'Paraclinicos '!Q1720&lt;65,0)</f>
        <v/>
      </c>
      <c r="J1785" t="str" cm="1">
        <f t="array" ref="J1785">_xlfn.IFS('Paraclinicos '!I1720="","",'Paraclinicos '!I1720&gt;7,1,'Paraclinicos '!I1720&lt;=7,0)</f>
        <v/>
      </c>
      <c r="K1785" t="str" cm="1">
        <f t="array" ref="K1785">_xlfn.IFS('Paraclinicos '!W1720="","",'Paraclinicos '!W1720&lt;=8,1,'Paraclinicos '!W1720&gt;8,0)</f>
        <v/>
      </c>
      <c r="L1785" t="str" cm="1">
        <f t="array" ref="L1785">_xlfn.IFS('Paraclinicos '!S1720="","",'Paraclinicos '!S1720&gt;=30,1,'Paraclinicos '!S1720&lt;30,0)</f>
        <v/>
      </c>
      <c r="M1785" t="str" cm="1">
        <f t="array" ref="M1785">_xlfn.IFS(OR('Paraclinicos '!T1720="",'Paraclinicos '!U1720=""),"",OR('Paraclinicos '!T1720&lt;=90,'Paraclinicos '!U1720&lt;=60),1,OR('Paraclinicos '!T1720&gt;90,'Paraclinicos '!U1720&gt;60),0)</f>
        <v/>
      </c>
      <c r="N1785" s="45" t="str">
        <f t="shared" si="83"/>
        <v/>
      </c>
      <c r="O1785" t="str" cm="1">
        <f t="array" ref="O1785">_xlfn.IFS(OR('Paraclinicos '!M1720="",'Paraclinicos '!N1720="",'Paraclinicos '!N1720=0),"",'Paraclinicos '!M1720/'Paraclinicos '!N1720&lt;100,4,'Paraclinicos '!M1720/'Paraclinicos '!N1720&lt;200,3,'Paraclinicos '!M1720/'Paraclinicos '!N1720&lt;300,2,'Paraclinicos '!M1720/'Paraclinicos '!N1720&lt;400,1,'Paraclinicos '!M1720/'Paraclinicos '!N1720&gt;=400,0)</f>
        <v/>
      </c>
      <c r="P1785" t="str" cm="1">
        <f t="array" ref="P1785">_xlfn.IFS('Paraclinicos '!C1720="","",'Paraclinicos '!C1720&lt;20,4,'Paraclinicos '!C1720&lt;50,3,'Paraclinicos '!C1720&lt;100,2,'Paraclinicos '!C1720&lt;150,1,'Paraclinicos '!C1720&gt;150,0)</f>
        <v/>
      </c>
      <c r="Q1785" t="str" cm="1">
        <f t="array" ref="Q1785">_xlfn.IFS('Paraclinicos '!O1720="","",'Paraclinicos '!O1720&lt;1.2,0,'Paraclinicos '!O1720&lt;2,1,'Paraclinicos '!O1720&lt;3.5,2,'Paraclinicos '!O1720&lt;5,3,'Paraclinicos '!O1720&gt;5,4)</f>
        <v/>
      </c>
      <c r="R1785" t="str" cm="1">
        <f t="array" ref="R1785">_xlfn.IFS('Paraclinicos '!J1720="","",'Paraclinicos '!J1720&lt;1.2,0,'Paraclinicos '!J1720&lt;2,1,'Paraclinicos '!J1720&lt;6,2,'Paraclinicos '!J1720&lt;12,3,'Paraclinicos '!J1720&gt;=12,4)</f>
        <v/>
      </c>
      <c r="S1785" t="str" cm="1">
        <f t="array" ref="S1785">_xlfn.IFS('Paraclinicos '!Y1720="","",'Paraclinicos '!Y1720&lt;70,1,'Paraclinicos '!Y1720&gt;=70,0)</f>
        <v/>
      </c>
      <c r="T1785" t="str" cm="1">
        <f t="array" ref="T1785">_xlfn.IFS('Paraclinicos '!W1720="","",'Paraclinicos '!W1720&lt;6,4,'Paraclinicos '!W1720&lt;10,3,'Paraclinicos '!W1720&lt;13,2,'Paraclinicos '!W1720&lt;15,1,'Paraclinicos '!W1720=15,0)</f>
        <v/>
      </c>
      <c r="U1785" s="54" t="str">
        <f t="shared" si="81"/>
        <v/>
      </c>
      <c r="V1785" t="str" cm="1">
        <f t="array" ref="V1785">_xlfn.IFS('Paraclinicos '!S1720="","",OR('Paraclinicos '!S1720&lt;=8,'Paraclinicos '!S1720&gt;=25),3,'Paraclinicos '!S1720&lt;12,1,'Paraclinicos '!S1720&lt;21,0,'Paraclinicos '!S1720&lt;25,2)</f>
        <v/>
      </c>
      <c r="W1785" t="str">
        <f>IFERROR(IF(INDEX('BD Demog para scores enalazar'!Y$2:'BD Demog para scores enalazar'!Y$3000,MATCH(Formulas!A1785,'BD Demog para scores enalazar'!A$2:'BD Demog para scores enalazar'!A$3000,0))=1,"SI","NO"),"")</f>
        <v/>
      </c>
      <c r="X1785" s="9" t="str">
        <f>IFERROR(IF(INDEX('BD Demog para scores enalazar'!AJ$2:'BD Demog para scores enalazar'!AJ$3000,MATCH(Formulas!A1785,'BD Demog para scores enalazar'!A$2:'BD Demog para scores enalazar'!A$3000,0))=1,"SI","NO"),"")</f>
        <v/>
      </c>
      <c r="Y1785" t="str" cm="1">
        <f t="array" ref="Y1785">IF(AND(W1785="NO",X1785="NO"),_xlfn.IFS('Paraclinicos '!K1720&lt;=91,3,'Paraclinicos '!K1720&lt;94,2,'Paraclinicos '!K1720&lt;96,1,'Paraclinicos '!K1720&gt;=96,0),"")</f>
        <v/>
      </c>
      <c r="Z1785" t="str" cm="1">
        <f t="array" ref="Z1785">IF(OR(W1785="SI",X1785="SI"),_xlfn.IFS(OR(AND('Paraclinicos '!K1721&lt;=83),AND('Paraclinicos '!K1721&gt;=97,AA1785=2)),3,OR(AND('Paraclinicos '!K1721&lt;=86),AND('Paraclinicos '!K1721&gt;=94,AA1785=2)),2,OR(AND('Paraclinicos '!K1721&lt;=88),AND('Paraclinicos '!K1721&gt;=92,AA1785=2)),1,OR(AND('Paraclinicos '!K1721&gt;=88,'Paraclinicos '!K1721&lt;=92),AND('Paraclinicos '!K1721&gt;=93,AA1785=0)),0),"")</f>
        <v/>
      </c>
      <c r="AA1785" cm="1">
        <f t="array" ref="AA1785">_xlfn.IFS('Paraclinicos '!E1720="","",'Paraclinicos '!E1720="Oxigeno",2,'Paraclinicos '!E1720="Aire",0)</f>
        <v>2</v>
      </c>
    </row>
    <row r="1786" spans="1:27" x14ac:dyDescent="0.25">
      <c r="A1786">
        <f>'Paraclinicos '!A1721</f>
        <v>0</v>
      </c>
      <c r="B1786" s="3">
        <f>'Paraclinicos '!R1721</f>
        <v>0</v>
      </c>
      <c r="C1786" t="str" cm="1">
        <f t="array" ref="C1786">_xlfn.IFS('Paraclinicos '!Q1721="","",'Paraclinicos '!Q1721&gt;60,3,'Paraclinicos '!Q1721&lt;=60,1)</f>
        <v/>
      </c>
      <c r="D1786" t="str">
        <f>IFERROR(IF(INDEX('BD Demog para scores enalazar'!BC$2:BC$3000,MATCH(Formulas!A1786,'BD Demog para scores enalazar'!A$2:A$3000,0))=0,"SI","NO"),"")</f>
        <v/>
      </c>
      <c r="E1786" t="str" cm="1">
        <f t="array" ref="E1786">_xlfn.IFS(D1786="","",D1786="SI",4,D1786="NO",1)</f>
        <v/>
      </c>
      <c r="F1786" t="str" cm="1">
        <f t="array" ref="F1786">_xlfn.IFS('Paraclinicos '!B1721="","",'Paraclinicos '!B1721&gt;1,1,'Paraclinicos '!B1721&lt;=1,3)</f>
        <v/>
      </c>
      <c r="G1786" t="str" cm="1">
        <f t="array" ref="G1786">_xlfn.IFS('Paraclinicos '!D1721="","",AND('Paraclinicos '!D1721&gt;=250,'Paraclinicos '!D1721&lt;=500),2,'Paraclinicos '!D1721&gt;500,3,'Paraclinicos '!D1721&lt;250,1)</f>
        <v/>
      </c>
      <c r="H1786" s="50" t="str">
        <f t="shared" si="82"/>
        <v/>
      </c>
      <c r="I1786" t="str" cm="1">
        <f t="array" ref="I1786">_xlfn.IFS('Paraclinicos '!Q1721="","",'Paraclinicos '!Q1721&gt;=65,1,'Paraclinicos '!Q1721&lt;65,0)</f>
        <v/>
      </c>
      <c r="J1786" t="str" cm="1">
        <f t="array" ref="J1786">_xlfn.IFS('Paraclinicos '!I1721="","",'Paraclinicos '!I1721&gt;7,1,'Paraclinicos '!I1721&lt;=7,0)</f>
        <v/>
      </c>
      <c r="K1786" t="str" cm="1">
        <f t="array" ref="K1786">_xlfn.IFS('Paraclinicos '!W1721="","",'Paraclinicos '!W1721&lt;=8,1,'Paraclinicos '!W1721&gt;8,0)</f>
        <v/>
      </c>
      <c r="L1786" t="str" cm="1">
        <f t="array" ref="L1786">_xlfn.IFS('Paraclinicos '!S1721="","",'Paraclinicos '!S1721&gt;=30,1,'Paraclinicos '!S1721&lt;30,0)</f>
        <v/>
      </c>
      <c r="M1786" t="str" cm="1">
        <f t="array" ref="M1786">_xlfn.IFS(OR('Paraclinicos '!T1721="",'Paraclinicos '!U1721=""),"",OR('Paraclinicos '!T1721&lt;=90,'Paraclinicos '!U1721&lt;=60),1,OR('Paraclinicos '!T1721&gt;90,'Paraclinicos '!U1721&gt;60),0)</f>
        <v/>
      </c>
      <c r="N1786" s="45" t="str">
        <f t="shared" si="83"/>
        <v/>
      </c>
      <c r="O1786" t="str" cm="1">
        <f t="array" ref="O1786">_xlfn.IFS(OR('Paraclinicos '!M1721="",'Paraclinicos '!N1721="",'Paraclinicos '!N1721=0),"",'Paraclinicos '!M1721/'Paraclinicos '!N1721&lt;100,4,'Paraclinicos '!M1721/'Paraclinicos '!N1721&lt;200,3,'Paraclinicos '!M1721/'Paraclinicos '!N1721&lt;300,2,'Paraclinicos '!M1721/'Paraclinicos '!N1721&lt;400,1,'Paraclinicos '!M1721/'Paraclinicos '!N1721&gt;=400,0)</f>
        <v/>
      </c>
      <c r="P1786" t="str" cm="1">
        <f t="array" ref="P1786">_xlfn.IFS('Paraclinicos '!C1721="","",'Paraclinicos '!C1721&lt;20,4,'Paraclinicos '!C1721&lt;50,3,'Paraclinicos '!C1721&lt;100,2,'Paraclinicos '!C1721&lt;150,1,'Paraclinicos '!C1721&gt;150,0)</f>
        <v/>
      </c>
      <c r="Q1786" t="str" cm="1">
        <f t="array" ref="Q1786">_xlfn.IFS('Paraclinicos '!O1721="","",'Paraclinicos '!O1721&lt;1.2,0,'Paraclinicos '!O1721&lt;2,1,'Paraclinicos '!O1721&lt;3.5,2,'Paraclinicos '!O1721&lt;5,3,'Paraclinicos '!O1721&gt;5,4)</f>
        <v/>
      </c>
      <c r="R1786" t="str" cm="1">
        <f t="array" ref="R1786">_xlfn.IFS('Paraclinicos '!J1721="","",'Paraclinicos '!J1721&lt;1.2,0,'Paraclinicos '!J1721&lt;2,1,'Paraclinicos '!J1721&lt;6,2,'Paraclinicos '!J1721&lt;12,3,'Paraclinicos '!J1721&gt;=12,4)</f>
        <v/>
      </c>
      <c r="S1786" t="str" cm="1">
        <f t="array" ref="S1786">_xlfn.IFS('Paraclinicos '!Y1721="","",'Paraclinicos '!Y1721&lt;70,1,'Paraclinicos '!Y1721&gt;=70,0)</f>
        <v/>
      </c>
      <c r="T1786" t="str" cm="1">
        <f t="array" ref="T1786">_xlfn.IFS('Paraclinicos '!W1721="","",'Paraclinicos '!W1721&lt;6,4,'Paraclinicos '!W1721&lt;10,3,'Paraclinicos '!W1721&lt;13,2,'Paraclinicos '!W1721&lt;15,1,'Paraclinicos '!W1721=15,0)</f>
        <v/>
      </c>
      <c r="U1786" s="54" t="str">
        <f t="shared" si="81"/>
        <v/>
      </c>
      <c r="V1786" t="str" cm="1">
        <f t="array" ref="V1786">_xlfn.IFS('Paraclinicos '!S1721="","",OR('Paraclinicos '!S1721&lt;=8,'Paraclinicos '!S1721&gt;=25),3,'Paraclinicos '!S1721&lt;12,1,'Paraclinicos '!S1721&lt;21,0,'Paraclinicos '!S1721&lt;25,2)</f>
        <v/>
      </c>
      <c r="W1786" t="str">
        <f>IFERROR(IF(INDEX('BD Demog para scores enalazar'!Y$2:'BD Demog para scores enalazar'!Y$3000,MATCH(Formulas!A1786,'BD Demog para scores enalazar'!A$2:'BD Demog para scores enalazar'!A$3000,0))=1,"SI","NO"),"")</f>
        <v/>
      </c>
      <c r="X1786" s="9" t="str">
        <f>IFERROR(IF(INDEX('BD Demog para scores enalazar'!AJ$2:'BD Demog para scores enalazar'!AJ$3000,MATCH(Formulas!A1786,'BD Demog para scores enalazar'!A$2:'BD Demog para scores enalazar'!A$3000,0))=1,"SI","NO"),"")</f>
        <v/>
      </c>
      <c r="Y1786" t="str" cm="1">
        <f t="array" ref="Y1786">IF(AND(W1786="NO",X1786="NO"),_xlfn.IFS('Paraclinicos '!K1721&lt;=91,3,'Paraclinicos '!K1721&lt;94,2,'Paraclinicos '!K1721&lt;96,1,'Paraclinicos '!K1721&gt;=96,0),"")</f>
        <v/>
      </c>
      <c r="Z1786" t="str" cm="1">
        <f t="array" ref="Z1786">IF(OR(W1786="SI",X1786="SI"),_xlfn.IFS(OR(AND('Paraclinicos '!K1722&lt;=83),AND('Paraclinicos '!K1722&gt;=97,AA1786=2)),3,OR(AND('Paraclinicos '!K1722&lt;=86),AND('Paraclinicos '!K1722&gt;=94,AA1786=2)),2,OR(AND('Paraclinicos '!K1722&lt;=88),AND('Paraclinicos '!K1722&gt;=92,AA1786=2)),1,OR(AND('Paraclinicos '!K1722&gt;=88,'Paraclinicos '!K1722&lt;=92),AND('Paraclinicos '!K1722&gt;=93,AA1786=0)),0),"")</f>
        <v/>
      </c>
      <c r="AA1786" cm="1">
        <f t="array" ref="AA1786">_xlfn.IFS('Paraclinicos '!E1721="","",'Paraclinicos '!E1721="Oxigeno",2,'Paraclinicos '!E1721="Aire",0)</f>
        <v>2</v>
      </c>
    </row>
    <row r="1787" spans="1:27" x14ac:dyDescent="0.25">
      <c r="A1787">
        <f>'Paraclinicos '!A1722</f>
        <v>0</v>
      </c>
      <c r="B1787" s="3">
        <f>'Paraclinicos '!R1722</f>
        <v>0</v>
      </c>
      <c r="C1787" t="str" cm="1">
        <f t="array" ref="C1787">_xlfn.IFS('Paraclinicos '!Q1722="","",'Paraclinicos '!Q1722&gt;60,3,'Paraclinicos '!Q1722&lt;=60,1)</f>
        <v/>
      </c>
      <c r="D1787" t="str">
        <f>IFERROR(IF(INDEX('BD Demog para scores enalazar'!BC$2:BC$3000,MATCH(Formulas!A1787,'BD Demog para scores enalazar'!A$2:A$3000,0))=0,"SI","NO"),"")</f>
        <v/>
      </c>
      <c r="E1787" t="str" cm="1">
        <f t="array" ref="E1787">_xlfn.IFS(D1787="","",D1787="SI",4,D1787="NO",1)</f>
        <v/>
      </c>
      <c r="F1787" t="str" cm="1">
        <f t="array" ref="F1787">_xlfn.IFS('Paraclinicos '!B1722="","",'Paraclinicos '!B1722&gt;1,1,'Paraclinicos '!B1722&lt;=1,3)</f>
        <v/>
      </c>
      <c r="G1787" t="str" cm="1">
        <f t="array" ref="G1787">_xlfn.IFS('Paraclinicos '!D1722="","",AND('Paraclinicos '!D1722&gt;=250,'Paraclinicos '!D1722&lt;=500),2,'Paraclinicos '!D1722&gt;500,3,'Paraclinicos '!D1722&lt;250,1)</f>
        <v/>
      </c>
      <c r="H1787" s="50" t="str">
        <f t="shared" si="82"/>
        <v/>
      </c>
      <c r="I1787" t="str" cm="1">
        <f t="array" ref="I1787">_xlfn.IFS('Paraclinicos '!Q1722="","",'Paraclinicos '!Q1722&gt;=65,1,'Paraclinicos '!Q1722&lt;65,0)</f>
        <v/>
      </c>
      <c r="J1787" t="str" cm="1">
        <f t="array" ref="J1787">_xlfn.IFS('Paraclinicos '!I1722="","",'Paraclinicos '!I1722&gt;7,1,'Paraclinicos '!I1722&lt;=7,0)</f>
        <v/>
      </c>
      <c r="K1787" t="str" cm="1">
        <f t="array" ref="K1787">_xlfn.IFS('Paraclinicos '!W1722="","",'Paraclinicos '!W1722&lt;=8,1,'Paraclinicos '!W1722&gt;8,0)</f>
        <v/>
      </c>
      <c r="L1787" t="str" cm="1">
        <f t="array" ref="L1787">_xlfn.IFS('Paraclinicos '!S1722="","",'Paraclinicos '!S1722&gt;=30,1,'Paraclinicos '!S1722&lt;30,0)</f>
        <v/>
      </c>
      <c r="M1787" t="str" cm="1">
        <f t="array" ref="M1787">_xlfn.IFS(OR('Paraclinicos '!T1722="",'Paraclinicos '!U1722=""),"",OR('Paraclinicos '!T1722&lt;=90,'Paraclinicos '!U1722&lt;=60),1,OR('Paraclinicos '!T1722&gt;90,'Paraclinicos '!U1722&gt;60),0)</f>
        <v/>
      </c>
      <c r="N1787" s="45" t="str">
        <f t="shared" si="83"/>
        <v/>
      </c>
      <c r="O1787" t="str" cm="1">
        <f t="array" ref="O1787">_xlfn.IFS(OR('Paraclinicos '!M1722="",'Paraclinicos '!N1722="",'Paraclinicos '!N1722=0),"",'Paraclinicos '!M1722/'Paraclinicos '!N1722&lt;100,4,'Paraclinicos '!M1722/'Paraclinicos '!N1722&lt;200,3,'Paraclinicos '!M1722/'Paraclinicos '!N1722&lt;300,2,'Paraclinicos '!M1722/'Paraclinicos '!N1722&lt;400,1,'Paraclinicos '!M1722/'Paraclinicos '!N1722&gt;=400,0)</f>
        <v/>
      </c>
      <c r="P1787" t="str" cm="1">
        <f t="array" ref="P1787">_xlfn.IFS('Paraclinicos '!C1722="","",'Paraclinicos '!C1722&lt;20,4,'Paraclinicos '!C1722&lt;50,3,'Paraclinicos '!C1722&lt;100,2,'Paraclinicos '!C1722&lt;150,1,'Paraclinicos '!C1722&gt;150,0)</f>
        <v/>
      </c>
      <c r="Q1787" t="str" cm="1">
        <f t="array" ref="Q1787">_xlfn.IFS('Paraclinicos '!O1722="","",'Paraclinicos '!O1722&lt;1.2,0,'Paraclinicos '!O1722&lt;2,1,'Paraclinicos '!O1722&lt;3.5,2,'Paraclinicos '!O1722&lt;5,3,'Paraclinicos '!O1722&gt;5,4)</f>
        <v/>
      </c>
      <c r="R1787" t="str" cm="1">
        <f t="array" ref="R1787">_xlfn.IFS('Paraclinicos '!J1722="","",'Paraclinicos '!J1722&lt;1.2,0,'Paraclinicos '!J1722&lt;2,1,'Paraclinicos '!J1722&lt;6,2,'Paraclinicos '!J1722&lt;12,3,'Paraclinicos '!J1722&gt;=12,4)</f>
        <v/>
      </c>
      <c r="S1787" t="str" cm="1">
        <f t="array" ref="S1787">_xlfn.IFS('Paraclinicos '!Y1722="","",'Paraclinicos '!Y1722&lt;70,1,'Paraclinicos '!Y1722&gt;=70,0)</f>
        <v/>
      </c>
      <c r="T1787" t="str" cm="1">
        <f t="array" ref="T1787">_xlfn.IFS('Paraclinicos '!W1722="","",'Paraclinicos '!W1722&lt;6,4,'Paraclinicos '!W1722&lt;10,3,'Paraclinicos '!W1722&lt;13,2,'Paraclinicos '!W1722&lt;15,1,'Paraclinicos '!W1722=15,0)</f>
        <v/>
      </c>
      <c r="U1787" s="54" t="str">
        <f t="shared" si="81"/>
        <v/>
      </c>
      <c r="V1787" t="str" cm="1">
        <f t="array" ref="V1787">_xlfn.IFS('Paraclinicos '!S1722="","",OR('Paraclinicos '!S1722&lt;=8,'Paraclinicos '!S1722&gt;=25),3,'Paraclinicos '!S1722&lt;12,1,'Paraclinicos '!S1722&lt;21,0,'Paraclinicos '!S1722&lt;25,2)</f>
        <v/>
      </c>
      <c r="W1787" t="str">
        <f>IFERROR(IF(INDEX('BD Demog para scores enalazar'!Y$2:'BD Demog para scores enalazar'!Y$3000,MATCH(Formulas!A1787,'BD Demog para scores enalazar'!A$2:'BD Demog para scores enalazar'!A$3000,0))=1,"SI","NO"),"")</f>
        <v/>
      </c>
      <c r="X1787" s="9" t="str">
        <f>IFERROR(IF(INDEX('BD Demog para scores enalazar'!AJ$2:'BD Demog para scores enalazar'!AJ$3000,MATCH(Formulas!A1787,'BD Demog para scores enalazar'!A$2:'BD Demog para scores enalazar'!A$3000,0))=1,"SI","NO"),"")</f>
        <v/>
      </c>
      <c r="Y1787" t="str" cm="1">
        <f t="array" ref="Y1787">IF(AND(W1787="NO",X1787="NO"),_xlfn.IFS('Paraclinicos '!K1722&lt;=91,3,'Paraclinicos '!K1722&lt;94,2,'Paraclinicos '!K1722&lt;96,1,'Paraclinicos '!K1722&gt;=96,0),"")</f>
        <v/>
      </c>
      <c r="Z1787" t="str" cm="1">
        <f t="array" ref="Z1787">IF(OR(W1787="SI",X1787="SI"),_xlfn.IFS(OR(AND('Paraclinicos '!K1723&lt;=83),AND('Paraclinicos '!K1723&gt;=97,AA1787=2)),3,OR(AND('Paraclinicos '!K1723&lt;=86),AND('Paraclinicos '!K1723&gt;=94,AA1787=2)),2,OR(AND('Paraclinicos '!K1723&lt;=88),AND('Paraclinicos '!K1723&gt;=92,AA1787=2)),1,OR(AND('Paraclinicos '!K1723&gt;=88,'Paraclinicos '!K1723&lt;=92),AND('Paraclinicos '!K1723&gt;=93,AA1787=0)),0),"")</f>
        <v/>
      </c>
      <c r="AA1787" cm="1">
        <f t="array" ref="AA1787">_xlfn.IFS('Paraclinicos '!E1722="","",'Paraclinicos '!E1722="Oxigeno",2,'Paraclinicos '!E1722="Aire",0)</f>
        <v>2</v>
      </c>
    </row>
    <row r="1788" spans="1:27" x14ac:dyDescent="0.25">
      <c r="A1788">
        <f>'Paraclinicos '!A1723</f>
        <v>0</v>
      </c>
      <c r="B1788" s="3">
        <f>'Paraclinicos '!R1723</f>
        <v>0</v>
      </c>
      <c r="C1788" t="str" cm="1">
        <f t="array" ref="C1788">_xlfn.IFS('Paraclinicos '!Q1723="","",'Paraclinicos '!Q1723&gt;60,3,'Paraclinicos '!Q1723&lt;=60,1)</f>
        <v/>
      </c>
      <c r="D1788" t="str">
        <f>IFERROR(IF(INDEX('BD Demog para scores enalazar'!BC$2:BC$3000,MATCH(Formulas!A1788,'BD Demog para scores enalazar'!A$2:A$3000,0))=0,"SI","NO"),"")</f>
        <v/>
      </c>
      <c r="E1788" t="str" cm="1">
        <f t="array" ref="E1788">_xlfn.IFS(D1788="","",D1788="SI",4,D1788="NO",1)</f>
        <v/>
      </c>
      <c r="F1788" t="str" cm="1">
        <f t="array" ref="F1788">_xlfn.IFS('Paraclinicos '!B1723="","",'Paraclinicos '!B1723&gt;1,1,'Paraclinicos '!B1723&lt;=1,3)</f>
        <v/>
      </c>
      <c r="G1788" t="str" cm="1">
        <f t="array" ref="G1788">_xlfn.IFS('Paraclinicos '!D1723="","",AND('Paraclinicos '!D1723&gt;=250,'Paraclinicos '!D1723&lt;=500),2,'Paraclinicos '!D1723&gt;500,3,'Paraclinicos '!D1723&lt;250,1)</f>
        <v/>
      </c>
      <c r="H1788" s="50" t="str">
        <f t="shared" si="82"/>
        <v/>
      </c>
      <c r="I1788" t="str" cm="1">
        <f t="array" ref="I1788">_xlfn.IFS('Paraclinicos '!Q1723="","",'Paraclinicos '!Q1723&gt;=65,1,'Paraclinicos '!Q1723&lt;65,0)</f>
        <v/>
      </c>
      <c r="J1788" t="str" cm="1">
        <f t="array" ref="J1788">_xlfn.IFS('Paraclinicos '!I1723="","",'Paraclinicos '!I1723&gt;7,1,'Paraclinicos '!I1723&lt;=7,0)</f>
        <v/>
      </c>
      <c r="K1788" t="str" cm="1">
        <f t="array" ref="K1788">_xlfn.IFS('Paraclinicos '!W1723="","",'Paraclinicos '!W1723&lt;=8,1,'Paraclinicos '!W1723&gt;8,0)</f>
        <v/>
      </c>
      <c r="L1788" t="str" cm="1">
        <f t="array" ref="L1788">_xlfn.IFS('Paraclinicos '!S1723="","",'Paraclinicos '!S1723&gt;=30,1,'Paraclinicos '!S1723&lt;30,0)</f>
        <v/>
      </c>
      <c r="M1788" t="str" cm="1">
        <f t="array" ref="M1788">_xlfn.IFS(OR('Paraclinicos '!T1723="",'Paraclinicos '!U1723=""),"",OR('Paraclinicos '!T1723&lt;=90,'Paraclinicos '!U1723&lt;=60),1,OR('Paraclinicos '!T1723&gt;90,'Paraclinicos '!U1723&gt;60),0)</f>
        <v/>
      </c>
      <c r="N1788" s="45" t="str">
        <f t="shared" si="83"/>
        <v/>
      </c>
      <c r="O1788" t="str" cm="1">
        <f t="array" ref="O1788">_xlfn.IFS(OR('Paraclinicos '!M1723="",'Paraclinicos '!N1723="",'Paraclinicos '!N1723=0),"",'Paraclinicos '!M1723/'Paraclinicos '!N1723&lt;100,4,'Paraclinicos '!M1723/'Paraclinicos '!N1723&lt;200,3,'Paraclinicos '!M1723/'Paraclinicos '!N1723&lt;300,2,'Paraclinicos '!M1723/'Paraclinicos '!N1723&lt;400,1,'Paraclinicos '!M1723/'Paraclinicos '!N1723&gt;=400,0)</f>
        <v/>
      </c>
      <c r="P1788" t="str" cm="1">
        <f t="array" ref="P1788">_xlfn.IFS('Paraclinicos '!C1723="","",'Paraclinicos '!C1723&lt;20,4,'Paraclinicos '!C1723&lt;50,3,'Paraclinicos '!C1723&lt;100,2,'Paraclinicos '!C1723&lt;150,1,'Paraclinicos '!C1723&gt;150,0)</f>
        <v/>
      </c>
      <c r="Q1788" t="str" cm="1">
        <f t="array" ref="Q1788">_xlfn.IFS('Paraclinicos '!O1723="","",'Paraclinicos '!O1723&lt;1.2,0,'Paraclinicos '!O1723&lt;2,1,'Paraclinicos '!O1723&lt;3.5,2,'Paraclinicos '!O1723&lt;5,3,'Paraclinicos '!O1723&gt;5,4)</f>
        <v/>
      </c>
      <c r="R1788" t="str" cm="1">
        <f t="array" ref="R1788">_xlfn.IFS('Paraclinicos '!J1723="","",'Paraclinicos '!J1723&lt;1.2,0,'Paraclinicos '!J1723&lt;2,1,'Paraclinicos '!J1723&lt;6,2,'Paraclinicos '!J1723&lt;12,3,'Paraclinicos '!J1723&gt;=12,4)</f>
        <v/>
      </c>
      <c r="S1788" t="str" cm="1">
        <f t="array" ref="S1788">_xlfn.IFS('Paraclinicos '!Y1723="","",'Paraclinicos '!Y1723&lt;70,1,'Paraclinicos '!Y1723&gt;=70,0)</f>
        <v/>
      </c>
      <c r="T1788" t="str" cm="1">
        <f t="array" ref="T1788">_xlfn.IFS('Paraclinicos '!W1723="","",'Paraclinicos '!W1723&lt;6,4,'Paraclinicos '!W1723&lt;10,3,'Paraclinicos '!W1723&lt;13,2,'Paraclinicos '!W1723&lt;15,1,'Paraclinicos '!W1723=15,0)</f>
        <v/>
      </c>
      <c r="U1788" s="54" t="str">
        <f t="shared" si="81"/>
        <v/>
      </c>
      <c r="V1788" t="str" cm="1">
        <f t="array" ref="V1788">_xlfn.IFS('Paraclinicos '!S1723="","",OR('Paraclinicos '!S1723&lt;=8,'Paraclinicos '!S1723&gt;=25),3,'Paraclinicos '!S1723&lt;12,1,'Paraclinicos '!S1723&lt;21,0,'Paraclinicos '!S1723&lt;25,2)</f>
        <v/>
      </c>
      <c r="W1788" t="str">
        <f>IFERROR(IF(INDEX('BD Demog para scores enalazar'!Y$2:'BD Demog para scores enalazar'!Y$3000,MATCH(Formulas!A1788,'BD Demog para scores enalazar'!A$2:'BD Demog para scores enalazar'!A$3000,0))=1,"SI","NO"),"")</f>
        <v/>
      </c>
      <c r="X1788" s="9" t="str">
        <f>IFERROR(IF(INDEX('BD Demog para scores enalazar'!AJ$2:'BD Demog para scores enalazar'!AJ$3000,MATCH(Formulas!A1788,'BD Demog para scores enalazar'!A$2:'BD Demog para scores enalazar'!A$3000,0))=1,"SI","NO"),"")</f>
        <v/>
      </c>
      <c r="Y1788" t="str" cm="1">
        <f t="array" ref="Y1788">IF(AND(W1788="NO",X1788="NO"),_xlfn.IFS('Paraclinicos '!K1723&lt;=91,3,'Paraclinicos '!K1723&lt;94,2,'Paraclinicos '!K1723&lt;96,1,'Paraclinicos '!K1723&gt;=96,0),"")</f>
        <v/>
      </c>
      <c r="Z1788" t="str" cm="1">
        <f t="array" ref="Z1788">IF(OR(W1788="SI",X1788="SI"),_xlfn.IFS(OR(AND('Paraclinicos '!K1724&lt;=83),AND('Paraclinicos '!K1724&gt;=97,AA1788=2)),3,OR(AND('Paraclinicos '!K1724&lt;=86),AND('Paraclinicos '!K1724&gt;=94,AA1788=2)),2,OR(AND('Paraclinicos '!K1724&lt;=88),AND('Paraclinicos '!K1724&gt;=92,AA1788=2)),1,OR(AND('Paraclinicos '!K1724&gt;=88,'Paraclinicos '!K1724&lt;=92),AND('Paraclinicos '!K1724&gt;=93,AA1788=0)),0),"")</f>
        <v/>
      </c>
      <c r="AA1788" cm="1">
        <f t="array" ref="AA1788">_xlfn.IFS('Paraclinicos '!E1723="","",'Paraclinicos '!E1723="Oxigeno",2,'Paraclinicos '!E1723="Aire",0)</f>
        <v>2</v>
      </c>
    </row>
    <row r="1789" spans="1:27" x14ac:dyDescent="0.25">
      <c r="A1789">
        <f>'Paraclinicos '!A1724</f>
        <v>0</v>
      </c>
      <c r="B1789" s="3">
        <f>'Paraclinicos '!R1724</f>
        <v>0</v>
      </c>
      <c r="C1789" t="str" cm="1">
        <f t="array" ref="C1789">_xlfn.IFS('Paraclinicos '!Q1724="","",'Paraclinicos '!Q1724&gt;60,3,'Paraclinicos '!Q1724&lt;=60,1)</f>
        <v/>
      </c>
      <c r="D1789" t="str">
        <f>IFERROR(IF(INDEX('BD Demog para scores enalazar'!BC$2:BC$3000,MATCH(Formulas!A1789,'BD Demog para scores enalazar'!A$2:A$3000,0))=0,"SI","NO"),"")</f>
        <v/>
      </c>
      <c r="E1789" t="str" cm="1">
        <f t="array" ref="E1789">_xlfn.IFS(D1789="","",D1789="SI",4,D1789="NO",1)</f>
        <v/>
      </c>
      <c r="F1789" t="str" cm="1">
        <f t="array" ref="F1789">_xlfn.IFS('Paraclinicos '!B1724="","",'Paraclinicos '!B1724&gt;1,1,'Paraclinicos '!B1724&lt;=1,3)</f>
        <v/>
      </c>
      <c r="G1789" t="str" cm="1">
        <f t="array" ref="G1789">_xlfn.IFS('Paraclinicos '!D1724="","",AND('Paraclinicos '!D1724&gt;=250,'Paraclinicos '!D1724&lt;=500),2,'Paraclinicos '!D1724&gt;500,3,'Paraclinicos '!D1724&lt;250,1)</f>
        <v/>
      </c>
      <c r="H1789" s="50" t="str">
        <f t="shared" si="82"/>
        <v/>
      </c>
      <c r="I1789" t="str" cm="1">
        <f t="array" ref="I1789">_xlfn.IFS('Paraclinicos '!Q1724="","",'Paraclinicos '!Q1724&gt;=65,1,'Paraclinicos '!Q1724&lt;65,0)</f>
        <v/>
      </c>
      <c r="J1789" t="str" cm="1">
        <f t="array" ref="J1789">_xlfn.IFS('Paraclinicos '!I1724="","",'Paraclinicos '!I1724&gt;7,1,'Paraclinicos '!I1724&lt;=7,0)</f>
        <v/>
      </c>
      <c r="K1789" t="str" cm="1">
        <f t="array" ref="K1789">_xlfn.IFS('Paraclinicos '!W1724="","",'Paraclinicos '!W1724&lt;=8,1,'Paraclinicos '!W1724&gt;8,0)</f>
        <v/>
      </c>
      <c r="L1789" t="str" cm="1">
        <f t="array" ref="L1789">_xlfn.IFS('Paraclinicos '!S1724="","",'Paraclinicos '!S1724&gt;=30,1,'Paraclinicos '!S1724&lt;30,0)</f>
        <v/>
      </c>
      <c r="M1789" t="str" cm="1">
        <f t="array" ref="M1789">_xlfn.IFS(OR('Paraclinicos '!T1724="",'Paraclinicos '!U1724=""),"",OR('Paraclinicos '!T1724&lt;=90,'Paraclinicos '!U1724&lt;=60),1,OR('Paraclinicos '!T1724&gt;90,'Paraclinicos '!U1724&gt;60),0)</f>
        <v/>
      </c>
      <c r="N1789" s="45" t="str">
        <f t="shared" si="83"/>
        <v/>
      </c>
      <c r="O1789" t="str" cm="1">
        <f t="array" ref="O1789">_xlfn.IFS(OR('Paraclinicos '!M1724="",'Paraclinicos '!N1724="",'Paraclinicos '!N1724=0),"",'Paraclinicos '!M1724/'Paraclinicos '!N1724&lt;100,4,'Paraclinicos '!M1724/'Paraclinicos '!N1724&lt;200,3,'Paraclinicos '!M1724/'Paraclinicos '!N1724&lt;300,2,'Paraclinicos '!M1724/'Paraclinicos '!N1724&lt;400,1,'Paraclinicos '!M1724/'Paraclinicos '!N1724&gt;=400,0)</f>
        <v/>
      </c>
      <c r="P1789" t="str" cm="1">
        <f t="array" ref="P1789">_xlfn.IFS('Paraclinicos '!C1724="","",'Paraclinicos '!C1724&lt;20,4,'Paraclinicos '!C1724&lt;50,3,'Paraclinicos '!C1724&lt;100,2,'Paraclinicos '!C1724&lt;150,1,'Paraclinicos '!C1724&gt;150,0)</f>
        <v/>
      </c>
      <c r="Q1789" t="str" cm="1">
        <f t="array" ref="Q1789">_xlfn.IFS('Paraclinicos '!O1724="","",'Paraclinicos '!O1724&lt;1.2,0,'Paraclinicos '!O1724&lt;2,1,'Paraclinicos '!O1724&lt;3.5,2,'Paraclinicos '!O1724&lt;5,3,'Paraclinicos '!O1724&gt;5,4)</f>
        <v/>
      </c>
      <c r="R1789" t="str" cm="1">
        <f t="array" ref="R1789">_xlfn.IFS('Paraclinicos '!J1724="","",'Paraclinicos '!J1724&lt;1.2,0,'Paraclinicos '!J1724&lt;2,1,'Paraclinicos '!J1724&lt;6,2,'Paraclinicos '!J1724&lt;12,3,'Paraclinicos '!J1724&gt;=12,4)</f>
        <v/>
      </c>
      <c r="S1789" t="str" cm="1">
        <f t="array" ref="S1789">_xlfn.IFS('Paraclinicos '!Y1724="","",'Paraclinicos '!Y1724&lt;70,1,'Paraclinicos '!Y1724&gt;=70,0)</f>
        <v/>
      </c>
      <c r="T1789" t="str" cm="1">
        <f t="array" ref="T1789">_xlfn.IFS('Paraclinicos '!W1724="","",'Paraclinicos '!W1724&lt;6,4,'Paraclinicos '!W1724&lt;10,3,'Paraclinicos '!W1724&lt;13,2,'Paraclinicos '!W1724&lt;15,1,'Paraclinicos '!W1724=15,0)</f>
        <v/>
      </c>
      <c r="U1789" s="54" t="str">
        <f t="shared" si="81"/>
        <v/>
      </c>
      <c r="V1789" t="str" cm="1">
        <f t="array" ref="V1789">_xlfn.IFS('Paraclinicos '!S1724="","",OR('Paraclinicos '!S1724&lt;=8,'Paraclinicos '!S1724&gt;=25),3,'Paraclinicos '!S1724&lt;12,1,'Paraclinicos '!S1724&lt;21,0,'Paraclinicos '!S1724&lt;25,2)</f>
        <v/>
      </c>
      <c r="W1789" t="str">
        <f>IFERROR(IF(INDEX('BD Demog para scores enalazar'!Y$2:'BD Demog para scores enalazar'!Y$3000,MATCH(Formulas!A1789,'BD Demog para scores enalazar'!A$2:'BD Demog para scores enalazar'!A$3000,0))=1,"SI","NO"),"")</f>
        <v/>
      </c>
      <c r="X1789" s="9" t="str">
        <f>IFERROR(IF(INDEX('BD Demog para scores enalazar'!AJ$2:'BD Demog para scores enalazar'!AJ$3000,MATCH(Formulas!A1789,'BD Demog para scores enalazar'!A$2:'BD Demog para scores enalazar'!A$3000,0))=1,"SI","NO"),"")</f>
        <v/>
      </c>
      <c r="Y1789" t="str" cm="1">
        <f t="array" ref="Y1789">IF(AND(W1789="NO",X1789="NO"),_xlfn.IFS('Paraclinicos '!K1724&lt;=91,3,'Paraclinicos '!K1724&lt;94,2,'Paraclinicos '!K1724&lt;96,1,'Paraclinicos '!K1724&gt;=96,0),"")</f>
        <v/>
      </c>
      <c r="Z1789" t="str" cm="1">
        <f t="array" ref="Z1789">IF(OR(W1789="SI",X1789="SI"),_xlfn.IFS(OR(AND('Paraclinicos '!K1725&lt;=83),AND('Paraclinicos '!K1725&gt;=97,AA1789=2)),3,OR(AND('Paraclinicos '!K1725&lt;=86),AND('Paraclinicos '!K1725&gt;=94,AA1789=2)),2,OR(AND('Paraclinicos '!K1725&lt;=88),AND('Paraclinicos '!K1725&gt;=92,AA1789=2)),1,OR(AND('Paraclinicos '!K1725&gt;=88,'Paraclinicos '!K1725&lt;=92),AND('Paraclinicos '!K1725&gt;=93,AA1789=0)),0),"")</f>
        <v/>
      </c>
      <c r="AA1789" cm="1">
        <f t="array" ref="AA1789">_xlfn.IFS('Paraclinicos '!E1724="","",'Paraclinicos '!E1724="Oxigeno",2,'Paraclinicos '!E1724="Aire",0)</f>
        <v>2</v>
      </c>
    </row>
    <row r="1790" spans="1:27" x14ac:dyDescent="0.25">
      <c r="A1790">
        <f>'Paraclinicos '!A1725</f>
        <v>0</v>
      </c>
      <c r="B1790" s="3">
        <f>'Paraclinicos '!R1725</f>
        <v>0</v>
      </c>
      <c r="C1790" t="str" cm="1">
        <f t="array" ref="C1790">_xlfn.IFS('Paraclinicos '!Q1725="","",'Paraclinicos '!Q1725&gt;60,3,'Paraclinicos '!Q1725&lt;=60,1)</f>
        <v/>
      </c>
      <c r="D1790" t="str">
        <f>IFERROR(IF(INDEX('BD Demog para scores enalazar'!BC$2:BC$3000,MATCH(Formulas!A1790,'BD Demog para scores enalazar'!A$2:A$3000,0))=0,"SI","NO"),"")</f>
        <v/>
      </c>
      <c r="E1790" t="str" cm="1">
        <f t="array" ref="E1790">_xlfn.IFS(D1790="","",D1790="SI",4,D1790="NO",1)</f>
        <v/>
      </c>
      <c r="F1790" t="str" cm="1">
        <f t="array" ref="F1790">_xlfn.IFS('Paraclinicos '!B1725="","",'Paraclinicos '!B1725&gt;1,1,'Paraclinicos '!B1725&lt;=1,3)</f>
        <v/>
      </c>
      <c r="G1790" t="str" cm="1">
        <f t="array" ref="G1790">_xlfn.IFS('Paraclinicos '!D1725="","",AND('Paraclinicos '!D1725&gt;=250,'Paraclinicos '!D1725&lt;=500),2,'Paraclinicos '!D1725&gt;500,3,'Paraclinicos '!D1725&lt;250,1)</f>
        <v/>
      </c>
      <c r="H1790" s="50" t="str">
        <f t="shared" si="82"/>
        <v/>
      </c>
      <c r="I1790" t="str" cm="1">
        <f t="array" ref="I1790">_xlfn.IFS('Paraclinicos '!Q1725="","",'Paraclinicos '!Q1725&gt;=65,1,'Paraclinicos '!Q1725&lt;65,0)</f>
        <v/>
      </c>
      <c r="J1790" t="str" cm="1">
        <f t="array" ref="J1790">_xlfn.IFS('Paraclinicos '!I1725="","",'Paraclinicos '!I1725&gt;7,1,'Paraclinicos '!I1725&lt;=7,0)</f>
        <v/>
      </c>
      <c r="K1790" t="str" cm="1">
        <f t="array" ref="K1790">_xlfn.IFS('Paraclinicos '!W1725="","",'Paraclinicos '!W1725&lt;=8,1,'Paraclinicos '!W1725&gt;8,0)</f>
        <v/>
      </c>
      <c r="L1790" t="str" cm="1">
        <f t="array" ref="L1790">_xlfn.IFS('Paraclinicos '!S1725="","",'Paraclinicos '!S1725&gt;=30,1,'Paraclinicos '!S1725&lt;30,0)</f>
        <v/>
      </c>
      <c r="M1790" t="str" cm="1">
        <f t="array" ref="M1790">_xlfn.IFS(OR('Paraclinicos '!T1725="",'Paraclinicos '!U1725=""),"",OR('Paraclinicos '!T1725&lt;=90,'Paraclinicos '!U1725&lt;=60),1,OR('Paraclinicos '!T1725&gt;90,'Paraclinicos '!U1725&gt;60),0)</f>
        <v/>
      </c>
      <c r="N1790" s="45" t="str">
        <f t="shared" si="83"/>
        <v/>
      </c>
      <c r="O1790" t="str" cm="1">
        <f t="array" ref="O1790">_xlfn.IFS(OR('Paraclinicos '!M1725="",'Paraclinicos '!N1725="",'Paraclinicos '!N1725=0),"",'Paraclinicos '!M1725/'Paraclinicos '!N1725&lt;100,4,'Paraclinicos '!M1725/'Paraclinicos '!N1725&lt;200,3,'Paraclinicos '!M1725/'Paraclinicos '!N1725&lt;300,2,'Paraclinicos '!M1725/'Paraclinicos '!N1725&lt;400,1,'Paraclinicos '!M1725/'Paraclinicos '!N1725&gt;=400,0)</f>
        <v/>
      </c>
      <c r="P1790" t="str" cm="1">
        <f t="array" ref="P1790">_xlfn.IFS('Paraclinicos '!C1725="","",'Paraclinicos '!C1725&lt;20,4,'Paraclinicos '!C1725&lt;50,3,'Paraclinicos '!C1725&lt;100,2,'Paraclinicos '!C1725&lt;150,1,'Paraclinicos '!C1725&gt;150,0)</f>
        <v/>
      </c>
      <c r="Q1790" t="str" cm="1">
        <f t="array" ref="Q1790">_xlfn.IFS('Paraclinicos '!O1725="","",'Paraclinicos '!O1725&lt;1.2,0,'Paraclinicos '!O1725&lt;2,1,'Paraclinicos '!O1725&lt;3.5,2,'Paraclinicos '!O1725&lt;5,3,'Paraclinicos '!O1725&gt;5,4)</f>
        <v/>
      </c>
      <c r="R1790" t="str" cm="1">
        <f t="array" ref="R1790">_xlfn.IFS('Paraclinicos '!J1725="","",'Paraclinicos '!J1725&lt;1.2,0,'Paraclinicos '!J1725&lt;2,1,'Paraclinicos '!J1725&lt;6,2,'Paraclinicos '!J1725&lt;12,3,'Paraclinicos '!J1725&gt;=12,4)</f>
        <v/>
      </c>
      <c r="S1790" t="str" cm="1">
        <f t="array" ref="S1790">_xlfn.IFS('Paraclinicos '!Y1725="","",'Paraclinicos '!Y1725&lt;70,1,'Paraclinicos '!Y1725&gt;=70,0)</f>
        <v/>
      </c>
      <c r="T1790" t="str" cm="1">
        <f t="array" ref="T1790">_xlfn.IFS('Paraclinicos '!W1725="","",'Paraclinicos '!W1725&lt;6,4,'Paraclinicos '!W1725&lt;10,3,'Paraclinicos '!W1725&lt;13,2,'Paraclinicos '!W1725&lt;15,1,'Paraclinicos '!W1725=15,0)</f>
        <v/>
      </c>
      <c r="U1790" s="54" t="str">
        <f t="shared" si="81"/>
        <v/>
      </c>
      <c r="V1790" t="str" cm="1">
        <f t="array" ref="V1790">_xlfn.IFS('Paraclinicos '!S1725="","",OR('Paraclinicos '!S1725&lt;=8,'Paraclinicos '!S1725&gt;=25),3,'Paraclinicos '!S1725&lt;12,1,'Paraclinicos '!S1725&lt;21,0,'Paraclinicos '!S1725&lt;25,2)</f>
        <v/>
      </c>
      <c r="W1790" t="str">
        <f>IFERROR(IF(INDEX('BD Demog para scores enalazar'!Y$2:'BD Demog para scores enalazar'!Y$3000,MATCH(Formulas!A1790,'BD Demog para scores enalazar'!A$2:'BD Demog para scores enalazar'!A$3000,0))=1,"SI","NO"),"")</f>
        <v/>
      </c>
      <c r="X1790" s="9" t="str">
        <f>IFERROR(IF(INDEX('BD Demog para scores enalazar'!AJ$2:'BD Demog para scores enalazar'!AJ$3000,MATCH(Formulas!A1790,'BD Demog para scores enalazar'!A$2:'BD Demog para scores enalazar'!A$3000,0))=1,"SI","NO"),"")</f>
        <v/>
      </c>
      <c r="Y1790" t="str" cm="1">
        <f t="array" ref="Y1790">IF(AND(W1790="NO",X1790="NO"),_xlfn.IFS('Paraclinicos '!K1725&lt;=91,3,'Paraclinicos '!K1725&lt;94,2,'Paraclinicos '!K1725&lt;96,1,'Paraclinicos '!K1725&gt;=96,0),"")</f>
        <v/>
      </c>
      <c r="Z1790" t="str" cm="1">
        <f t="array" ref="Z1790">IF(OR(W1790="SI",X1790="SI"),_xlfn.IFS(OR(AND('Paraclinicos '!K1726&lt;=83),AND('Paraclinicos '!K1726&gt;=97,AA1790=2)),3,OR(AND('Paraclinicos '!K1726&lt;=86),AND('Paraclinicos '!K1726&gt;=94,AA1790=2)),2,OR(AND('Paraclinicos '!K1726&lt;=88),AND('Paraclinicos '!K1726&gt;=92,AA1790=2)),1,OR(AND('Paraclinicos '!K1726&gt;=88,'Paraclinicos '!K1726&lt;=92),AND('Paraclinicos '!K1726&gt;=93,AA1790=0)),0),"")</f>
        <v/>
      </c>
      <c r="AA1790" cm="1">
        <f t="array" ref="AA1790">_xlfn.IFS('Paraclinicos '!E1725="","",'Paraclinicos '!E1725="Oxigeno",2,'Paraclinicos '!E1725="Aire",0)</f>
        <v>2</v>
      </c>
    </row>
    <row r="1791" spans="1:27" x14ac:dyDescent="0.25">
      <c r="A1791">
        <f>'Paraclinicos '!A1726</f>
        <v>0</v>
      </c>
      <c r="B1791" s="3">
        <f>'Paraclinicos '!R1726</f>
        <v>0</v>
      </c>
      <c r="C1791" t="str" cm="1">
        <f t="array" ref="C1791">_xlfn.IFS('Paraclinicos '!Q1726="","",'Paraclinicos '!Q1726&gt;60,3,'Paraclinicos '!Q1726&lt;=60,1)</f>
        <v/>
      </c>
      <c r="D1791" t="str">
        <f>IFERROR(IF(INDEX('BD Demog para scores enalazar'!BC$2:BC$3000,MATCH(Formulas!A1791,'BD Demog para scores enalazar'!A$2:A$3000,0))=0,"SI","NO"),"")</f>
        <v/>
      </c>
      <c r="E1791" t="str" cm="1">
        <f t="array" ref="E1791">_xlfn.IFS(D1791="","",D1791="SI",4,D1791="NO",1)</f>
        <v/>
      </c>
      <c r="F1791" t="str" cm="1">
        <f t="array" ref="F1791">_xlfn.IFS('Paraclinicos '!B1726="","",'Paraclinicos '!B1726&gt;1,1,'Paraclinicos '!B1726&lt;=1,3)</f>
        <v/>
      </c>
      <c r="G1791" t="str" cm="1">
        <f t="array" ref="G1791">_xlfn.IFS('Paraclinicos '!D1726="","",AND('Paraclinicos '!D1726&gt;=250,'Paraclinicos '!D1726&lt;=500),2,'Paraclinicos '!D1726&gt;500,3,'Paraclinicos '!D1726&lt;250,1)</f>
        <v/>
      </c>
      <c r="H1791" s="50" t="str">
        <f t="shared" si="82"/>
        <v/>
      </c>
      <c r="I1791" t="str" cm="1">
        <f t="array" ref="I1791">_xlfn.IFS('Paraclinicos '!Q1726="","",'Paraclinicos '!Q1726&gt;=65,1,'Paraclinicos '!Q1726&lt;65,0)</f>
        <v/>
      </c>
      <c r="J1791" t="str" cm="1">
        <f t="array" ref="J1791">_xlfn.IFS('Paraclinicos '!I1726="","",'Paraclinicos '!I1726&gt;7,1,'Paraclinicos '!I1726&lt;=7,0)</f>
        <v/>
      </c>
      <c r="K1791" t="str" cm="1">
        <f t="array" ref="K1791">_xlfn.IFS('Paraclinicos '!W1726="","",'Paraclinicos '!W1726&lt;=8,1,'Paraclinicos '!W1726&gt;8,0)</f>
        <v/>
      </c>
      <c r="L1791" t="str" cm="1">
        <f t="array" ref="L1791">_xlfn.IFS('Paraclinicos '!S1726="","",'Paraclinicos '!S1726&gt;=30,1,'Paraclinicos '!S1726&lt;30,0)</f>
        <v/>
      </c>
      <c r="M1791" t="str" cm="1">
        <f t="array" ref="M1791">_xlfn.IFS(OR('Paraclinicos '!T1726="",'Paraclinicos '!U1726=""),"",OR('Paraclinicos '!T1726&lt;=90,'Paraclinicos '!U1726&lt;=60),1,OR('Paraclinicos '!T1726&gt;90,'Paraclinicos '!U1726&gt;60),0)</f>
        <v/>
      </c>
      <c r="N1791" s="45" t="str">
        <f t="shared" si="83"/>
        <v/>
      </c>
      <c r="O1791" t="str" cm="1">
        <f t="array" ref="O1791">_xlfn.IFS(OR('Paraclinicos '!M1726="",'Paraclinicos '!N1726="",'Paraclinicos '!N1726=0),"",'Paraclinicos '!M1726/'Paraclinicos '!N1726&lt;100,4,'Paraclinicos '!M1726/'Paraclinicos '!N1726&lt;200,3,'Paraclinicos '!M1726/'Paraclinicos '!N1726&lt;300,2,'Paraclinicos '!M1726/'Paraclinicos '!N1726&lt;400,1,'Paraclinicos '!M1726/'Paraclinicos '!N1726&gt;=400,0)</f>
        <v/>
      </c>
      <c r="P1791" t="str" cm="1">
        <f t="array" ref="P1791">_xlfn.IFS('Paraclinicos '!C1726="","",'Paraclinicos '!C1726&lt;20,4,'Paraclinicos '!C1726&lt;50,3,'Paraclinicos '!C1726&lt;100,2,'Paraclinicos '!C1726&lt;150,1,'Paraclinicos '!C1726&gt;150,0)</f>
        <v/>
      </c>
      <c r="Q1791" t="str" cm="1">
        <f t="array" ref="Q1791">_xlfn.IFS('Paraclinicos '!O1726="","",'Paraclinicos '!O1726&lt;1.2,0,'Paraclinicos '!O1726&lt;2,1,'Paraclinicos '!O1726&lt;3.5,2,'Paraclinicos '!O1726&lt;5,3,'Paraclinicos '!O1726&gt;5,4)</f>
        <v/>
      </c>
      <c r="R1791" t="str" cm="1">
        <f t="array" ref="R1791">_xlfn.IFS('Paraclinicos '!J1726="","",'Paraclinicos '!J1726&lt;1.2,0,'Paraclinicos '!J1726&lt;2,1,'Paraclinicos '!J1726&lt;6,2,'Paraclinicos '!J1726&lt;12,3,'Paraclinicos '!J1726&gt;=12,4)</f>
        <v/>
      </c>
      <c r="S1791" t="str" cm="1">
        <f t="array" ref="S1791">_xlfn.IFS('Paraclinicos '!Y1726="","",'Paraclinicos '!Y1726&lt;70,1,'Paraclinicos '!Y1726&gt;=70,0)</f>
        <v/>
      </c>
      <c r="T1791" t="str" cm="1">
        <f t="array" ref="T1791">_xlfn.IFS('Paraclinicos '!W1726="","",'Paraclinicos '!W1726&lt;6,4,'Paraclinicos '!W1726&lt;10,3,'Paraclinicos '!W1726&lt;13,2,'Paraclinicos '!W1726&lt;15,1,'Paraclinicos '!W1726=15,0)</f>
        <v/>
      </c>
      <c r="U1791" s="54" t="str">
        <f t="shared" si="81"/>
        <v/>
      </c>
      <c r="V1791" t="str" cm="1">
        <f t="array" ref="V1791">_xlfn.IFS('Paraclinicos '!S1726="","",OR('Paraclinicos '!S1726&lt;=8,'Paraclinicos '!S1726&gt;=25),3,'Paraclinicos '!S1726&lt;12,1,'Paraclinicos '!S1726&lt;21,0,'Paraclinicos '!S1726&lt;25,2)</f>
        <v/>
      </c>
      <c r="W1791" t="str">
        <f>IFERROR(IF(INDEX('BD Demog para scores enalazar'!Y$2:'BD Demog para scores enalazar'!Y$3000,MATCH(Formulas!A1791,'BD Demog para scores enalazar'!A$2:'BD Demog para scores enalazar'!A$3000,0))=1,"SI","NO"),"")</f>
        <v/>
      </c>
      <c r="X1791" s="9" t="str">
        <f>IFERROR(IF(INDEX('BD Demog para scores enalazar'!AJ$2:'BD Demog para scores enalazar'!AJ$3000,MATCH(Formulas!A1791,'BD Demog para scores enalazar'!A$2:'BD Demog para scores enalazar'!A$3000,0))=1,"SI","NO"),"")</f>
        <v/>
      </c>
      <c r="Y1791" t="str" cm="1">
        <f t="array" ref="Y1791">IF(AND(W1791="NO",X1791="NO"),_xlfn.IFS('Paraclinicos '!K1726&lt;=91,3,'Paraclinicos '!K1726&lt;94,2,'Paraclinicos '!K1726&lt;96,1,'Paraclinicos '!K1726&gt;=96,0),"")</f>
        <v/>
      </c>
      <c r="Z1791" t="str" cm="1">
        <f t="array" ref="Z1791">IF(OR(W1791="SI",X1791="SI"),_xlfn.IFS(OR(AND('Paraclinicos '!K1727&lt;=83),AND('Paraclinicos '!K1727&gt;=97,AA1791=2)),3,OR(AND('Paraclinicos '!K1727&lt;=86),AND('Paraclinicos '!K1727&gt;=94,AA1791=2)),2,OR(AND('Paraclinicos '!K1727&lt;=88),AND('Paraclinicos '!K1727&gt;=92,AA1791=2)),1,OR(AND('Paraclinicos '!K1727&gt;=88,'Paraclinicos '!K1727&lt;=92),AND('Paraclinicos '!K1727&gt;=93,AA1791=0)),0),"")</f>
        <v/>
      </c>
      <c r="AA1791" cm="1">
        <f t="array" ref="AA1791">_xlfn.IFS('Paraclinicos '!E1726="","",'Paraclinicos '!E1726="Oxigeno",2,'Paraclinicos '!E1726="Aire",0)</f>
        <v>2</v>
      </c>
    </row>
    <row r="1792" spans="1:27" x14ac:dyDescent="0.25">
      <c r="A1792">
        <f>'Paraclinicos '!A1727</f>
        <v>0</v>
      </c>
      <c r="B1792" s="3">
        <f>'Paraclinicos '!R1727</f>
        <v>0</v>
      </c>
      <c r="C1792" t="str" cm="1">
        <f t="array" ref="C1792">_xlfn.IFS('Paraclinicos '!Q1727="","",'Paraclinicos '!Q1727&gt;60,3,'Paraclinicos '!Q1727&lt;=60,1)</f>
        <v/>
      </c>
      <c r="D1792" t="str">
        <f>IFERROR(IF(INDEX('BD Demog para scores enalazar'!BC$2:BC$3000,MATCH(Formulas!A1792,'BD Demog para scores enalazar'!A$2:A$3000,0))=0,"SI","NO"),"")</f>
        <v/>
      </c>
      <c r="E1792" t="str" cm="1">
        <f t="array" ref="E1792">_xlfn.IFS(D1792="","",D1792="SI",4,D1792="NO",1)</f>
        <v/>
      </c>
      <c r="F1792" t="str" cm="1">
        <f t="array" ref="F1792">_xlfn.IFS('Paraclinicos '!B1727="","",'Paraclinicos '!B1727&gt;1,1,'Paraclinicos '!B1727&lt;=1,3)</f>
        <v/>
      </c>
      <c r="G1792" t="str" cm="1">
        <f t="array" ref="G1792">_xlfn.IFS('Paraclinicos '!D1727="","",AND('Paraclinicos '!D1727&gt;=250,'Paraclinicos '!D1727&lt;=500),2,'Paraclinicos '!D1727&gt;500,3,'Paraclinicos '!D1727&lt;250,1)</f>
        <v/>
      </c>
      <c r="H1792" s="50" t="str">
        <f t="shared" si="82"/>
        <v/>
      </c>
      <c r="I1792" t="str" cm="1">
        <f t="array" ref="I1792">_xlfn.IFS('Paraclinicos '!Q1727="","",'Paraclinicos '!Q1727&gt;=65,1,'Paraclinicos '!Q1727&lt;65,0)</f>
        <v/>
      </c>
      <c r="J1792" t="str" cm="1">
        <f t="array" ref="J1792">_xlfn.IFS('Paraclinicos '!I1727="","",'Paraclinicos '!I1727&gt;7,1,'Paraclinicos '!I1727&lt;=7,0)</f>
        <v/>
      </c>
      <c r="K1792" t="str" cm="1">
        <f t="array" ref="K1792">_xlfn.IFS('Paraclinicos '!W1727="","",'Paraclinicos '!W1727&lt;=8,1,'Paraclinicos '!W1727&gt;8,0)</f>
        <v/>
      </c>
      <c r="L1792" t="str" cm="1">
        <f t="array" ref="L1792">_xlfn.IFS('Paraclinicos '!S1727="","",'Paraclinicos '!S1727&gt;=30,1,'Paraclinicos '!S1727&lt;30,0)</f>
        <v/>
      </c>
      <c r="M1792" t="str" cm="1">
        <f t="array" ref="M1792">_xlfn.IFS(OR('Paraclinicos '!T1727="",'Paraclinicos '!U1727=""),"",OR('Paraclinicos '!T1727&lt;=90,'Paraclinicos '!U1727&lt;=60),1,OR('Paraclinicos '!T1727&gt;90,'Paraclinicos '!U1727&gt;60),0)</f>
        <v/>
      </c>
      <c r="N1792" s="45" t="str">
        <f t="shared" si="83"/>
        <v/>
      </c>
      <c r="O1792" t="str" cm="1">
        <f t="array" ref="O1792">_xlfn.IFS(OR('Paraclinicos '!M1727="",'Paraclinicos '!N1727="",'Paraclinicos '!N1727=0),"",'Paraclinicos '!M1727/'Paraclinicos '!N1727&lt;100,4,'Paraclinicos '!M1727/'Paraclinicos '!N1727&lt;200,3,'Paraclinicos '!M1727/'Paraclinicos '!N1727&lt;300,2,'Paraclinicos '!M1727/'Paraclinicos '!N1727&lt;400,1,'Paraclinicos '!M1727/'Paraclinicos '!N1727&gt;=400,0)</f>
        <v/>
      </c>
      <c r="P1792" t="str" cm="1">
        <f t="array" ref="P1792">_xlfn.IFS('Paraclinicos '!C1727="","",'Paraclinicos '!C1727&lt;20,4,'Paraclinicos '!C1727&lt;50,3,'Paraclinicos '!C1727&lt;100,2,'Paraclinicos '!C1727&lt;150,1,'Paraclinicos '!C1727&gt;150,0)</f>
        <v/>
      </c>
      <c r="Q1792" t="str" cm="1">
        <f t="array" ref="Q1792">_xlfn.IFS('Paraclinicos '!O1727="","",'Paraclinicos '!O1727&lt;1.2,0,'Paraclinicos '!O1727&lt;2,1,'Paraclinicos '!O1727&lt;3.5,2,'Paraclinicos '!O1727&lt;5,3,'Paraclinicos '!O1727&gt;5,4)</f>
        <v/>
      </c>
      <c r="R1792" t="str" cm="1">
        <f t="array" ref="R1792">_xlfn.IFS('Paraclinicos '!J1727="","",'Paraclinicos '!J1727&lt;1.2,0,'Paraclinicos '!J1727&lt;2,1,'Paraclinicos '!J1727&lt;6,2,'Paraclinicos '!J1727&lt;12,3,'Paraclinicos '!J1727&gt;=12,4)</f>
        <v/>
      </c>
      <c r="S1792" t="str" cm="1">
        <f t="array" ref="S1792">_xlfn.IFS('Paraclinicos '!Y1727="","",'Paraclinicos '!Y1727&lt;70,1,'Paraclinicos '!Y1727&gt;=70,0)</f>
        <v/>
      </c>
      <c r="T1792" t="str" cm="1">
        <f t="array" ref="T1792">_xlfn.IFS('Paraclinicos '!W1727="","",'Paraclinicos '!W1727&lt;6,4,'Paraclinicos '!W1727&lt;10,3,'Paraclinicos '!W1727&lt;13,2,'Paraclinicos '!W1727&lt;15,1,'Paraclinicos '!W1727=15,0)</f>
        <v/>
      </c>
      <c r="U1792" s="54" t="str">
        <f t="shared" si="81"/>
        <v/>
      </c>
      <c r="V1792" t="str" cm="1">
        <f t="array" ref="V1792">_xlfn.IFS('Paraclinicos '!S1727="","",OR('Paraclinicos '!S1727&lt;=8,'Paraclinicos '!S1727&gt;=25),3,'Paraclinicos '!S1727&lt;12,1,'Paraclinicos '!S1727&lt;21,0,'Paraclinicos '!S1727&lt;25,2)</f>
        <v/>
      </c>
      <c r="W1792" t="str">
        <f>IFERROR(IF(INDEX('BD Demog para scores enalazar'!Y$2:'BD Demog para scores enalazar'!Y$3000,MATCH(Formulas!A1792,'BD Demog para scores enalazar'!A$2:'BD Demog para scores enalazar'!A$3000,0))=1,"SI","NO"),"")</f>
        <v/>
      </c>
      <c r="X1792" s="9" t="str">
        <f>IFERROR(IF(INDEX('BD Demog para scores enalazar'!AJ$2:'BD Demog para scores enalazar'!AJ$3000,MATCH(Formulas!A1792,'BD Demog para scores enalazar'!A$2:'BD Demog para scores enalazar'!A$3000,0))=1,"SI","NO"),"")</f>
        <v/>
      </c>
      <c r="Y1792" t="str" cm="1">
        <f t="array" ref="Y1792">IF(AND(W1792="NO",X1792="NO"),_xlfn.IFS('Paraclinicos '!K1727&lt;=91,3,'Paraclinicos '!K1727&lt;94,2,'Paraclinicos '!K1727&lt;96,1,'Paraclinicos '!K1727&gt;=96,0),"")</f>
        <v/>
      </c>
      <c r="Z1792" t="str" cm="1">
        <f t="array" ref="Z1792">IF(OR(W1792="SI",X1792="SI"),_xlfn.IFS(OR(AND('Paraclinicos '!K1728&lt;=83),AND('Paraclinicos '!K1728&gt;=97,AA1792=2)),3,OR(AND('Paraclinicos '!K1728&lt;=86),AND('Paraclinicos '!K1728&gt;=94,AA1792=2)),2,OR(AND('Paraclinicos '!K1728&lt;=88),AND('Paraclinicos '!K1728&gt;=92,AA1792=2)),1,OR(AND('Paraclinicos '!K1728&gt;=88,'Paraclinicos '!K1728&lt;=92),AND('Paraclinicos '!K1728&gt;=93,AA1792=0)),0),"")</f>
        <v/>
      </c>
      <c r="AA1792" cm="1">
        <f t="array" ref="AA1792">_xlfn.IFS('Paraclinicos '!E1727="","",'Paraclinicos '!E1727="Oxigeno",2,'Paraclinicos '!E1727="Aire",0)</f>
        <v>2</v>
      </c>
    </row>
    <row r="1793" spans="1:27" x14ac:dyDescent="0.25">
      <c r="A1793">
        <f>'Paraclinicos '!A1728</f>
        <v>0</v>
      </c>
      <c r="B1793" s="3">
        <f>'Paraclinicos '!R1728</f>
        <v>0</v>
      </c>
      <c r="C1793" t="str" cm="1">
        <f t="array" ref="C1793">_xlfn.IFS('Paraclinicos '!Q1728="","",'Paraclinicos '!Q1728&gt;60,3,'Paraclinicos '!Q1728&lt;=60,1)</f>
        <v/>
      </c>
      <c r="D1793" t="str">
        <f>IFERROR(IF(INDEX('BD Demog para scores enalazar'!BC$2:BC$3000,MATCH(Formulas!A1793,'BD Demog para scores enalazar'!A$2:A$3000,0))=0,"SI","NO"),"")</f>
        <v/>
      </c>
      <c r="E1793" t="str" cm="1">
        <f t="array" ref="E1793">_xlfn.IFS(D1793="","",D1793="SI",4,D1793="NO",1)</f>
        <v/>
      </c>
      <c r="F1793" t="str" cm="1">
        <f t="array" ref="F1793">_xlfn.IFS('Paraclinicos '!B1728="","",'Paraclinicos '!B1728&gt;1,1,'Paraclinicos '!B1728&lt;=1,3)</f>
        <v/>
      </c>
      <c r="G1793" t="str" cm="1">
        <f t="array" ref="G1793">_xlfn.IFS('Paraclinicos '!D1728="","",AND('Paraclinicos '!D1728&gt;=250,'Paraclinicos '!D1728&lt;=500),2,'Paraclinicos '!D1728&gt;500,3,'Paraclinicos '!D1728&lt;250,1)</f>
        <v/>
      </c>
      <c r="H1793" s="50" t="str">
        <f t="shared" si="82"/>
        <v/>
      </c>
      <c r="I1793" t="str" cm="1">
        <f t="array" ref="I1793">_xlfn.IFS('Paraclinicos '!Q1728="","",'Paraclinicos '!Q1728&gt;=65,1,'Paraclinicos '!Q1728&lt;65,0)</f>
        <v/>
      </c>
      <c r="J1793" t="str" cm="1">
        <f t="array" ref="J1793">_xlfn.IFS('Paraclinicos '!I1728="","",'Paraclinicos '!I1728&gt;7,1,'Paraclinicos '!I1728&lt;=7,0)</f>
        <v/>
      </c>
      <c r="K1793" t="str" cm="1">
        <f t="array" ref="K1793">_xlfn.IFS('Paraclinicos '!W1728="","",'Paraclinicos '!W1728&lt;=8,1,'Paraclinicos '!W1728&gt;8,0)</f>
        <v/>
      </c>
      <c r="L1793" t="str" cm="1">
        <f t="array" ref="L1793">_xlfn.IFS('Paraclinicos '!S1728="","",'Paraclinicos '!S1728&gt;=30,1,'Paraclinicos '!S1728&lt;30,0)</f>
        <v/>
      </c>
      <c r="M1793" t="str" cm="1">
        <f t="array" ref="M1793">_xlfn.IFS(OR('Paraclinicos '!T1728="",'Paraclinicos '!U1728=""),"",OR('Paraclinicos '!T1728&lt;=90,'Paraclinicos '!U1728&lt;=60),1,OR('Paraclinicos '!T1728&gt;90,'Paraclinicos '!U1728&gt;60),0)</f>
        <v/>
      </c>
      <c r="N1793" s="45" t="str">
        <f t="shared" si="83"/>
        <v/>
      </c>
      <c r="O1793" t="str" cm="1">
        <f t="array" ref="O1793">_xlfn.IFS(OR('Paraclinicos '!M1728="",'Paraclinicos '!N1728="",'Paraclinicos '!N1728=0),"",'Paraclinicos '!M1728/'Paraclinicos '!N1728&lt;100,4,'Paraclinicos '!M1728/'Paraclinicos '!N1728&lt;200,3,'Paraclinicos '!M1728/'Paraclinicos '!N1728&lt;300,2,'Paraclinicos '!M1728/'Paraclinicos '!N1728&lt;400,1,'Paraclinicos '!M1728/'Paraclinicos '!N1728&gt;=400,0)</f>
        <v/>
      </c>
      <c r="P1793" t="str" cm="1">
        <f t="array" ref="P1793">_xlfn.IFS('Paraclinicos '!C1728="","",'Paraclinicos '!C1728&lt;20,4,'Paraclinicos '!C1728&lt;50,3,'Paraclinicos '!C1728&lt;100,2,'Paraclinicos '!C1728&lt;150,1,'Paraclinicos '!C1728&gt;150,0)</f>
        <v/>
      </c>
      <c r="Q1793" t="str" cm="1">
        <f t="array" ref="Q1793">_xlfn.IFS('Paraclinicos '!O1728="","",'Paraclinicos '!O1728&lt;1.2,0,'Paraclinicos '!O1728&lt;2,1,'Paraclinicos '!O1728&lt;3.5,2,'Paraclinicos '!O1728&lt;5,3,'Paraclinicos '!O1728&gt;5,4)</f>
        <v/>
      </c>
      <c r="R1793" t="str" cm="1">
        <f t="array" ref="R1793">_xlfn.IFS('Paraclinicos '!J1728="","",'Paraclinicos '!J1728&lt;1.2,0,'Paraclinicos '!J1728&lt;2,1,'Paraclinicos '!J1728&lt;6,2,'Paraclinicos '!J1728&lt;12,3,'Paraclinicos '!J1728&gt;=12,4)</f>
        <v/>
      </c>
      <c r="S1793" t="str" cm="1">
        <f t="array" ref="S1793">_xlfn.IFS('Paraclinicos '!Y1728="","",'Paraclinicos '!Y1728&lt;70,1,'Paraclinicos '!Y1728&gt;=70,0)</f>
        <v/>
      </c>
      <c r="T1793" t="str" cm="1">
        <f t="array" ref="T1793">_xlfn.IFS('Paraclinicos '!W1728="","",'Paraclinicos '!W1728&lt;6,4,'Paraclinicos '!W1728&lt;10,3,'Paraclinicos '!W1728&lt;13,2,'Paraclinicos '!W1728&lt;15,1,'Paraclinicos '!W1728=15,0)</f>
        <v/>
      </c>
      <c r="U1793" s="54" t="str">
        <f t="shared" si="81"/>
        <v/>
      </c>
      <c r="V1793" t="str" cm="1">
        <f t="array" ref="V1793">_xlfn.IFS('Paraclinicos '!S1728="","",OR('Paraclinicos '!S1728&lt;=8,'Paraclinicos '!S1728&gt;=25),3,'Paraclinicos '!S1728&lt;12,1,'Paraclinicos '!S1728&lt;21,0,'Paraclinicos '!S1728&lt;25,2)</f>
        <v/>
      </c>
      <c r="W1793" t="str">
        <f>IFERROR(IF(INDEX('BD Demog para scores enalazar'!Y$2:'BD Demog para scores enalazar'!Y$3000,MATCH(Formulas!A1793,'BD Demog para scores enalazar'!A$2:'BD Demog para scores enalazar'!A$3000,0))=1,"SI","NO"),"")</f>
        <v/>
      </c>
      <c r="X1793" s="9" t="str">
        <f>IFERROR(IF(INDEX('BD Demog para scores enalazar'!AJ$2:'BD Demog para scores enalazar'!AJ$3000,MATCH(Formulas!A1793,'BD Demog para scores enalazar'!A$2:'BD Demog para scores enalazar'!A$3000,0))=1,"SI","NO"),"")</f>
        <v/>
      </c>
      <c r="Y1793" t="str" cm="1">
        <f t="array" ref="Y1793">IF(AND(W1793="NO",X1793="NO"),_xlfn.IFS('Paraclinicos '!K1728&lt;=91,3,'Paraclinicos '!K1728&lt;94,2,'Paraclinicos '!K1728&lt;96,1,'Paraclinicos '!K1728&gt;=96,0),"")</f>
        <v/>
      </c>
      <c r="Z1793" t="str" cm="1">
        <f t="array" ref="Z1793">IF(OR(W1793="SI",X1793="SI"),_xlfn.IFS(OR(AND('Paraclinicos '!K1729&lt;=83),AND('Paraclinicos '!K1729&gt;=97,AA1793=2)),3,OR(AND('Paraclinicos '!K1729&lt;=86),AND('Paraclinicos '!K1729&gt;=94,AA1793=2)),2,OR(AND('Paraclinicos '!K1729&lt;=88),AND('Paraclinicos '!K1729&gt;=92,AA1793=2)),1,OR(AND('Paraclinicos '!K1729&gt;=88,'Paraclinicos '!K1729&lt;=92),AND('Paraclinicos '!K1729&gt;=93,AA1793=0)),0),"")</f>
        <v/>
      </c>
      <c r="AA1793" cm="1">
        <f t="array" ref="AA1793">_xlfn.IFS('Paraclinicos '!E1728="","",'Paraclinicos '!E1728="Oxigeno",2,'Paraclinicos '!E1728="Aire",0)</f>
        <v>2</v>
      </c>
    </row>
    <row r="1794" spans="1:27" x14ac:dyDescent="0.25">
      <c r="A1794">
        <f>'Paraclinicos '!A1729</f>
        <v>0</v>
      </c>
      <c r="B1794" s="3">
        <f>'Paraclinicos '!R1729</f>
        <v>0</v>
      </c>
      <c r="C1794" t="str" cm="1">
        <f t="array" ref="C1794">_xlfn.IFS('Paraclinicos '!Q1729="","",'Paraclinicos '!Q1729&gt;60,3,'Paraclinicos '!Q1729&lt;=60,1)</f>
        <v/>
      </c>
      <c r="D1794" t="str">
        <f>IFERROR(IF(INDEX('BD Demog para scores enalazar'!BC$2:BC$3000,MATCH(Formulas!A1794,'BD Demog para scores enalazar'!A$2:A$3000,0))=0,"SI","NO"),"")</f>
        <v/>
      </c>
      <c r="E1794" t="str" cm="1">
        <f t="array" ref="E1794">_xlfn.IFS(D1794="","",D1794="SI",4,D1794="NO",1)</f>
        <v/>
      </c>
      <c r="F1794" t="str" cm="1">
        <f t="array" ref="F1794">_xlfn.IFS('Paraclinicos '!B1729="","",'Paraclinicos '!B1729&gt;1,1,'Paraclinicos '!B1729&lt;=1,3)</f>
        <v/>
      </c>
      <c r="G1794" t="str" cm="1">
        <f t="array" ref="G1794">_xlfn.IFS('Paraclinicos '!D1729="","",AND('Paraclinicos '!D1729&gt;=250,'Paraclinicos '!D1729&lt;=500),2,'Paraclinicos '!D1729&gt;500,3,'Paraclinicos '!D1729&lt;250,1)</f>
        <v/>
      </c>
      <c r="H1794" s="50" t="str">
        <f t="shared" si="82"/>
        <v/>
      </c>
      <c r="I1794" t="str" cm="1">
        <f t="array" ref="I1794">_xlfn.IFS('Paraclinicos '!Q1729="","",'Paraclinicos '!Q1729&gt;=65,1,'Paraclinicos '!Q1729&lt;65,0)</f>
        <v/>
      </c>
      <c r="J1794" t="str" cm="1">
        <f t="array" ref="J1794">_xlfn.IFS('Paraclinicos '!I1729="","",'Paraclinicos '!I1729&gt;7,1,'Paraclinicos '!I1729&lt;=7,0)</f>
        <v/>
      </c>
      <c r="K1794" t="str" cm="1">
        <f t="array" ref="K1794">_xlfn.IFS('Paraclinicos '!W1729="","",'Paraclinicos '!W1729&lt;=8,1,'Paraclinicos '!W1729&gt;8,0)</f>
        <v/>
      </c>
      <c r="L1794" t="str" cm="1">
        <f t="array" ref="L1794">_xlfn.IFS('Paraclinicos '!S1729="","",'Paraclinicos '!S1729&gt;=30,1,'Paraclinicos '!S1729&lt;30,0)</f>
        <v/>
      </c>
      <c r="M1794" t="str" cm="1">
        <f t="array" ref="M1794">_xlfn.IFS(OR('Paraclinicos '!T1729="",'Paraclinicos '!U1729=""),"",OR('Paraclinicos '!T1729&lt;=90,'Paraclinicos '!U1729&lt;=60),1,OR('Paraclinicos '!T1729&gt;90,'Paraclinicos '!U1729&gt;60),0)</f>
        <v/>
      </c>
      <c r="N1794" s="45" t="str">
        <f t="shared" si="83"/>
        <v/>
      </c>
      <c r="O1794" t="str" cm="1">
        <f t="array" ref="O1794">_xlfn.IFS(OR('Paraclinicos '!M1729="",'Paraclinicos '!N1729="",'Paraclinicos '!N1729=0),"",'Paraclinicos '!M1729/'Paraclinicos '!N1729&lt;100,4,'Paraclinicos '!M1729/'Paraclinicos '!N1729&lt;200,3,'Paraclinicos '!M1729/'Paraclinicos '!N1729&lt;300,2,'Paraclinicos '!M1729/'Paraclinicos '!N1729&lt;400,1,'Paraclinicos '!M1729/'Paraclinicos '!N1729&gt;=400,0)</f>
        <v/>
      </c>
      <c r="P1794" t="str" cm="1">
        <f t="array" ref="P1794">_xlfn.IFS('Paraclinicos '!C1729="","",'Paraclinicos '!C1729&lt;20,4,'Paraclinicos '!C1729&lt;50,3,'Paraclinicos '!C1729&lt;100,2,'Paraclinicos '!C1729&lt;150,1,'Paraclinicos '!C1729&gt;150,0)</f>
        <v/>
      </c>
      <c r="Q1794" t="str" cm="1">
        <f t="array" ref="Q1794">_xlfn.IFS('Paraclinicos '!O1729="","",'Paraclinicos '!O1729&lt;1.2,0,'Paraclinicos '!O1729&lt;2,1,'Paraclinicos '!O1729&lt;3.5,2,'Paraclinicos '!O1729&lt;5,3,'Paraclinicos '!O1729&gt;5,4)</f>
        <v/>
      </c>
      <c r="R1794" t="str" cm="1">
        <f t="array" ref="R1794">_xlfn.IFS('Paraclinicos '!J1729="","",'Paraclinicos '!J1729&lt;1.2,0,'Paraclinicos '!J1729&lt;2,1,'Paraclinicos '!J1729&lt;6,2,'Paraclinicos '!J1729&lt;12,3,'Paraclinicos '!J1729&gt;=12,4)</f>
        <v/>
      </c>
      <c r="S1794" t="str" cm="1">
        <f t="array" ref="S1794">_xlfn.IFS('Paraclinicos '!Y1729="","",'Paraclinicos '!Y1729&lt;70,1,'Paraclinicos '!Y1729&gt;=70,0)</f>
        <v/>
      </c>
      <c r="T1794" t="str" cm="1">
        <f t="array" ref="T1794">_xlfn.IFS('Paraclinicos '!W1729="","",'Paraclinicos '!W1729&lt;6,4,'Paraclinicos '!W1729&lt;10,3,'Paraclinicos '!W1729&lt;13,2,'Paraclinicos '!W1729&lt;15,1,'Paraclinicos '!W1729=15,0)</f>
        <v/>
      </c>
      <c r="U1794" s="54" t="str">
        <f t="shared" si="81"/>
        <v/>
      </c>
      <c r="V1794" t="str" cm="1">
        <f t="array" ref="V1794">_xlfn.IFS('Paraclinicos '!S1729="","",OR('Paraclinicos '!S1729&lt;=8,'Paraclinicos '!S1729&gt;=25),3,'Paraclinicos '!S1729&lt;12,1,'Paraclinicos '!S1729&lt;21,0,'Paraclinicos '!S1729&lt;25,2)</f>
        <v/>
      </c>
      <c r="W1794" t="str">
        <f>IFERROR(IF(INDEX('BD Demog para scores enalazar'!Y$2:'BD Demog para scores enalazar'!Y$3000,MATCH(Formulas!A1794,'BD Demog para scores enalazar'!A$2:'BD Demog para scores enalazar'!A$3000,0))=1,"SI","NO"),"")</f>
        <v/>
      </c>
      <c r="X1794" s="9" t="str">
        <f>IFERROR(IF(INDEX('BD Demog para scores enalazar'!AJ$2:'BD Demog para scores enalazar'!AJ$3000,MATCH(Formulas!A1794,'BD Demog para scores enalazar'!A$2:'BD Demog para scores enalazar'!A$3000,0))=1,"SI","NO"),"")</f>
        <v/>
      </c>
      <c r="Y1794" t="str" cm="1">
        <f t="array" ref="Y1794">IF(AND(W1794="NO",X1794="NO"),_xlfn.IFS('Paraclinicos '!K1729&lt;=91,3,'Paraclinicos '!K1729&lt;94,2,'Paraclinicos '!K1729&lt;96,1,'Paraclinicos '!K1729&gt;=96,0),"")</f>
        <v/>
      </c>
      <c r="Z1794" t="str" cm="1">
        <f t="array" ref="Z1794">IF(OR(W1794="SI",X1794="SI"),_xlfn.IFS(OR(AND('Paraclinicos '!K1730&lt;=83),AND('Paraclinicos '!K1730&gt;=97,AA1794=2)),3,OR(AND('Paraclinicos '!K1730&lt;=86),AND('Paraclinicos '!K1730&gt;=94,AA1794=2)),2,OR(AND('Paraclinicos '!K1730&lt;=88),AND('Paraclinicos '!K1730&gt;=92,AA1794=2)),1,OR(AND('Paraclinicos '!K1730&gt;=88,'Paraclinicos '!K1730&lt;=92),AND('Paraclinicos '!K1730&gt;=93,AA1794=0)),0),"")</f>
        <v/>
      </c>
      <c r="AA1794" cm="1">
        <f t="array" ref="AA1794">_xlfn.IFS('Paraclinicos '!E1729="","",'Paraclinicos '!E1729="Oxigeno",2,'Paraclinicos '!E1729="Aire",0)</f>
        <v>2</v>
      </c>
    </row>
    <row r="1795" spans="1:27" x14ac:dyDescent="0.25">
      <c r="A1795">
        <f>'Paraclinicos '!A1730</f>
        <v>0</v>
      </c>
      <c r="B1795" s="3">
        <f>'Paraclinicos '!R1730</f>
        <v>0</v>
      </c>
      <c r="C1795" t="str" cm="1">
        <f t="array" ref="C1795">_xlfn.IFS('Paraclinicos '!Q1730="","",'Paraclinicos '!Q1730&gt;60,3,'Paraclinicos '!Q1730&lt;=60,1)</f>
        <v/>
      </c>
      <c r="D1795" t="str">
        <f>IFERROR(IF(INDEX('BD Demog para scores enalazar'!BC$2:BC$3000,MATCH(Formulas!A1795,'BD Demog para scores enalazar'!A$2:A$3000,0))=0,"SI","NO"),"")</f>
        <v/>
      </c>
      <c r="E1795" t="str" cm="1">
        <f t="array" ref="E1795">_xlfn.IFS(D1795="","",D1795="SI",4,D1795="NO",1)</f>
        <v/>
      </c>
      <c r="F1795" t="str" cm="1">
        <f t="array" ref="F1795">_xlfn.IFS('Paraclinicos '!B1730="","",'Paraclinicos '!B1730&gt;1,1,'Paraclinicos '!B1730&lt;=1,3)</f>
        <v/>
      </c>
      <c r="G1795" t="str" cm="1">
        <f t="array" ref="G1795">_xlfn.IFS('Paraclinicos '!D1730="","",AND('Paraclinicos '!D1730&gt;=250,'Paraclinicos '!D1730&lt;=500),2,'Paraclinicos '!D1730&gt;500,3,'Paraclinicos '!D1730&lt;250,1)</f>
        <v/>
      </c>
      <c r="H1795" s="50" t="str">
        <f t="shared" si="82"/>
        <v/>
      </c>
      <c r="I1795" t="str" cm="1">
        <f t="array" ref="I1795">_xlfn.IFS('Paraclinicos '!Q1730="","",'Paraclinicos '!Q1730&gt;=65,1,'Paraclinicos '!Q1730&lt;65,0)</f>
        <v/>
      </c>
      <c r="J1795" t="str" cm="1">
        <f t="array" ref="J1795">_xlfn.IFS('Paraclinicos '!I1730="","",'Paraclinicos '!I1730&gt;7,1,'Paraclinicos '!I1730&lt;=7,0)</f>
        <v/>
      </c>
      <c r="K1795" t="str" cm="1">
        <f t="array" ref="K1795">_xlfn.IFS('Paraclinicos '!W1730="","",'Paraclinicos '!W1730&lt;=8,1,'Paraclinicos '!W1730&gt;8,0)</f>
        <v/>
      </c>
      <c r="L1795" t="str" cm="1">
        <f t="array" ref="L1795">_xlfn.IFS('Paraclinicos '!S1730="","",'Paraclinicos '!S1730&gt;=30,1,'Paraclinicos '!S1730&lt;30,0)</f>
        <v/>
      </c>
      <c r="M1795" t="str" cm="1">
        <f t="array" ref="M1795">_xlfn.IFS(OR('Paraclinicos '!T1730="",'Paraclinicos '!U1730=""),"",OR('Paraclinicos '!T1730&lt;=90,'Paraclinicos '!U1730&lt;=60),1,OR('Paraclinicos '!T1730&gt;90,'Paraclinicos '!U1730&gt;60),0)</f>
        <v/>
      </c>
      <c r="N1795" s="45" t="str">
        <f t="shared" si="83"/>
        <v/>
      </c>
      <c r="O1795" t="str" cm="1">
        <f t="array" ref="O1795">_xlfn.IFS(OR('Paraclinicos '!M1730="",'Paraclinicos '!N1730="",'Paraclinicos '!N1730=0),"",'Paraclinicos '!M1730/'Paraclinicos '!N1730&lt;100,4,'Paraclinicos '!M1730/'Paraclinicos '!N1730&lt;200,3,'Paraclinicos '!M1730/'Paraclinicos '!N1730&lt;300,2,'Paraclinicos '!M1730/'Paraclinicos '!N1730&lt;400,1,'Paraclinicos '!M1730/'Paraclinicos '!N1730&gt;=400,0)</f>
        <v/>
      </c>
      <c r="P1795" t="str" cm="1">
        <f t="array" ref="P1795">_xlfn.IFS('Paraclinicos '!C1730="","",'Paraclinicos '!C1730&lt;20,4,'Paraclinicos '!C1730&lt;50,3,'Paraclinicos '!C1730&lt;100,2,'Paraclinicos '!C1730&lt;150,1,'Paraclinicos '!C1730&gt;150,0)</f>
        <v/>
      </c>
      <c r="Q1795" t="str" cm="1">
        <f t="array" ref="Q1795">_xlfn.IFS('Paraclinicos '!O1730="","",'Paraclinicos '!O1730&lt;1.2,0,'Paraclinicos '!O1730&lt;2,1,'Paraclinicos '!O1730&lt;3.5,2,'Paraclinicos '!O1730&lt;5,3,'Paraclinicos '!O1730&gt;5,4)</f>
        <v/>
      </c>
      <c r="R1795" t="str" cm="1">
        <f t="array" ref="R1795">_xlfn.IFS('Paraclinicos '!J1730="","",'Paraclinicos '!J1730&lt;1.2,0,'Paraclinicos '!J1730&lt;2,1,'Paraclinicos '!J1730&lt;6,2,'Paraclinicos '!J1730&lt;12,3,'Paraclinicos '!J1730&gt;=12,4)</f>
        <v/>
      </c>
      <c r="S1795" t="str" cm="1">
        <f t="array" ref="S1795">_xlfn.IFS('Paraclinicos '!Y1730="","",'Paraclinicos '!Y1730&lt;70,1,'Paraclinicos '!Y1730&gt;=70,0)</f>
        <v/>
      </c>
      <c r="T1795" t="str" cm="1">
        <f t="array" ref="T1795">_xlfn.IFS('Paraclinicos '!W1730="","",'Paraclinicos '!W1730&lt;6,4,'Paraclinicos '!W1730&lt;10,3,'Paraclinicos '!W1730&lt;13,2,'Paraclinicos '!W1730&lt;15,1,'Paraclinicos '!W1730=15,0)</f>
        <v/>
      </c>
      <c r="U1795" s="54" t="str">
        <f t="shared" ref="U1795:U1858" si="84">IF(AND(O1795="",P1795="",Q1795="",R1795="",S1795="",T1795=""),"",SUM(O1795:T1795))</f>
        <v/>
      </c>
      <c r="V1795" t="str" cm="1">
        <f t="array" ref="V1795">_xlfn.IFS('Paraclinicos '!S1730="","",OR('Paraclinicos '!S1730&lt;=8,'Paraclinicos '!S1730&gt;=25),3,'Paraclinicos '!S1730&lt;12,1,'Paraclinicos '!S1730&lt;21,0,'Paraclinicos '!S1730&lt;25,2)</f>
        <v/>
      </c>
      <c r="W1795" t="str">
        <f>IFERROR(IF(INDEX('BD Demog para scores enalazar'!Y$2:'BD Demog para scores enalazar'!Y$3000,MATCH(Formulas!A1795,'BD Demog para scores enalazar'!A$2:'BD Demog para scores enalazar'!A$3000,0))=1,"SI","NO"),"")</f>
        <v/>
      </c>
      <c r="X1795" s="9" t="str">
        <f>IFERROR(IF(INDEX('BD Demog para scores enalazar'!AJ$2:'BD Demog para scores enalazar'!AJ$3000,MATCH(Formulas!A1795,'BD Demog para scores enalazar'!A$2:'BD Demog para scores enalazar'!A$3000,0))=1,"SI","NO"),"")</f>
        <v/>
      </c>
      <c r="Y1795" t="str" cm="1">
        <f t="array" ref="Y1795">IF(AND(W1795="NO",X1795="NO"),_xlfn.IFS('Paraclinicos '!K1730&lt;=91,3,'Paraclinicos '!K1730&lt;94,2,'Paraclinicos '!K1730&lt;96,1,'Paraclinicos '!K1730&gt;=96,0),"")</f>
        <v/>
      </c>
      <c r="Z1795" t="str" cm="1">
        <f t="array" ref="Z1795">IF(OR(W1795="SI",X1795="SI"),_xlfn.IFS(OR(AND('Paraclinicos '!K1731&lt;=83),AND('Paraclinicos '!K1731&gt;=97,AA1795=2)),3,OR(AND('Paraclinicos '!K1731&lt;=86),AND('Paraclinicos '!K1731&gt;=94,AA1795=2)),2,OR(AND('Paraclinicos '!K1731&lt;=88),AND('Paraclinicos '!K1731&gt;=92,AA1795=2)),1,OR(AND('Paraclinicos '!K1731&gt;=88,'Paraclinicos '!K1731&lt;=92),AND('Paraclinicos '!K1731&gt;=93,AA1795=0)),0),"")</f>
        <v/>
      </c>
      <c r="AA1795" cm="1">
        <f t="array" ref="AA1795">_xlfn.IFS('Paraclinicos '!E1730="","",'Paraclinicos '!E1730="Oxigeno",2,'Paraclinicos '!E1730="Aire",0)</f>
        <v>2</v>
      </c>
    </row>
    <row r="1796" spans="1:27" x14ac:dyDescent="0.25">
      <c r="A1796">
        <f>'Paraclinicos '!A1731</f>
        <v>0</v>
      </c>
      <c r="B1796" s="3">
        <f>'Paraclinicos '!R1731</f>
        <v>0</v>
      </c>
      <c r="C1796" t="str" cm="1">
        <f t="array" ref="C1796">_xlfn.IFS('Paraclinicos '!Q1731="","",'Paraclinicos '!Q1731&gt;60,3,'Paraclinicos '!Q1731&lt;=60,1)</f>
        <v/>
      </c>
      <c r="D1796" t="str">
        <f>IFERROR(IF(INDEX('BD Demog para scores enalazar'!BC$2:BC$3000,MATCH(Formulas!A1796,'BD Demog para scores enalazar'!A$2:A$3000,0))=0,"SI","NO"),"")</f>
        <v/>
      </c>
      <c r="E1796" t="str" cm="1">
        <f t="array" ref="E1796">_xlfn.IFS(D1796="","",D1796="SI",4,D1796="NO",1)</f>
        <v/>
      </c>
      <c r="F1796" t="str" cm="1">
        <f t="array" ref="F1796">_xlfn.IFS('Paraclinicos '!B1731="","",'Paraclinicos '!B1731&gt;1,1,'Paraclinicos '!B1731&lt;=1,3)</f>
        <v/>
      </c>
      <c r="G1796" t="str" cm="1">
        <f t="array" ref="G1796">_xlfn.IFS('Paraclinicos '!D1731="","",AND('Paraclinicos '!D1731&gt;=250,'Paraclinicos '!D1731&lt;=500),2,'Paraclinicos '!D1731&gt;500,3,'Paraclinicos '!D1731&lt;250,1)</f>
        <v/>
      </c>
      <c r="H1796" s="50" t="str">
        <f t="shared" ref="H1796:H1859" si="85">IF(AND(C1796="",E1796="",F1796="",G1796=""),"",SUM(C1796,E1796:G1796))</f>
        <v/>
      </c>
      <c r="I1796" t="str" cm="1">
        <f t="array" ref="I1796">_xlfn.IFS('Paraclinicos '!Q1731="","",'Paraclinicos '!Q1731&gt;=65,1,'Paraclinicos '!Q1731&lt;65,0)</f>
        <v/>
      </c>
      <c r="J1796" t="str" cm="1">
        <f t="array" ref="J1796">_xlfn.IFS('Paraclinicos '!I1731="","",'Paraclinicos '!I1731&gt;7,1,'Paraclinicos '!I1731&lt;=7,0)</f>
        <v/>
      </c>
      <c r="K1796" t="str" cm="1">
        <f t="array" ref="K1796">_xlfn.IFS('Paraclinicos '!W1731="","",'Paraclinicos '!W1731&lt;=8,1,'Paraclinicos '!W1731&gt;8,0)</f>
        <v/>
      </c>
      <c r="L1796" t="str" cm="1">
        <f t="array" ref="L1796">_xlfn.IFS('Paraclinicos '!S1731="","",'Paraclinicos '!S1731&gt;=30,1,'Paraclinicos '!S1731&lt;30,0)</f>
        <v/>
      </c>
      <c r="M1796" t="str" cm="1">
        <f t="array" ref="M1796">_xlfn.IFS(OR('Paraclinicos '!T1731="",'Paraclinicos '!U1731=""),"",OR('Paraclinicos '!T1731&lt;=90,'Paraclinicos '!U1731&lt;=60),1,OR('Paraclinicos '!T1731&gt;90,'Paraclinicos '!U1731&gt;60),0)</f>
        <v/>
      </c>
      <c r="N1796" s="45" t="str">
        <f t="shared" ref="N1796:N1859" si="86">IF(AND(J1795="",J1796="",K1796="",L1796="",M1796=""),"",SUM(J1795:M1796))</f>
        <v/>
      </c>
      <c r="O1796" t="str" cm="1">
        <f t="array" ref="O1796">_xlfn.IFS(OR('Paraclinicos '!M1731="",'Paraclinicos '!N1731="",'Paraclinicos '!N1731=0),"",'Paraclinicos '!M1731/'Paraclinicos '!N1731&lt;100,4,'Paraclinicos '!M1731/'Paraclinicos '!N1731&lt;200,3,'Paraclinicos '!M1731/'Paraclinicos '!N1731&lt;300,2,'Paraclinicos '!M1731/'Paraclinicos '!N1731&lt;400,1,'Paraclinicos '!M1731/'Paraclinicos '!N1731&gt;=400,0)</f>
        <v/>
      </c>
      <c r="P1796" t="str" cm="1">
        <f t="array" ref="P1796">_xlfn.IFS('Paraclinicos '!C1731="","",'Paraclinicos '!C1731&lt;20,4,'Paraclinicos '!C1731&lt;50,3,'Paraclinicos '!C1731&lt;100,2,'Paraclinicos '!C1731&lt;150,1,'Paraclinicos '!C1731&gt;150,0)</f>
        <v/>
      </c>
      <c r="Q1796" t="str" cm="1">
        <f t="array" ref="Q1796">_xlfn.IFS('Paraclinicos '!O1731="","",'Paraclinicos '!O1731&lt;1.2,0,'Paraclinicos '!O1731&lt;2,1,'Paraclinicos '!O1731&lt;3.5,2,'Paraclinicos '!O1731&lt;5,3,'Paraclinicos '!O1731&gt;5,4)</f>
        <v/>
      </c>
      <c r="R1796" t="str" cm="1">
        <f t="array" ref="R1796">_xlfn.IFS('Paraclinicos '!J1731="","",'Paraclinicos '!J1731&lt;1.2,0,'Paraclinicos '!J1731&lt;2,1,'Paraclinicos '!J1731&lt;6,2,'Paraclinicos '!J1731&lt;12,3,'Paraclinicos '!J1731&gt;=12,4)</f>
        <v/>
      </c>
      <c r="S1796" t="str" cm="1">
        <f t="array" ref="S1796">_xlfn.IFS('Paraclinicos '!Y1731="","",'Paraclinicos '!Y1731&lt;70,1,'Paraclinicos '!Y1731&gt;=70,0)</f>
        <v/>
      </c>
      <c r="T1796" t="str" cm="1">
        <f t="array" ref="T1796">_xlfn.IFS('Paraclinicos '!W1731="","",'Paraclinicos '!W1731&lt;6,4,'Paraclinicos '!W1731&lt;10,3,'Paraclinicos '!W1731&lt;13,2,'Paraclinicos '!W1731&lt;15,1,'Paraclinicos '!W1731=15,0)</f>
        <v/>
      </c>
      <c r="U1796" s="54" t="str">
        <f t="shared" si="84"/>
        <v/>
      </c>
      <c r="V1796" t="str" cm="1">
        <f t="array" ref="V1796">_xlfn.IFS('Paraclinicos '!S1731="","",OR('Paraclinicos '!S1731&lt;=8,'Paraclinicos '!S1731&gt;=25),3,'Paraclinicos '!S1731&lt;12,1,'Paraclinicos '!S1731&lt;21,0,'Paraclinicos '!S1731&lt;25,2)</f>
        <v/>
      </c>
      <c r="W1796" t="str">
        <f>IFERROR(IF(INDEX('BD Demog para scores enalazar'!Y$2:'BD Demog para scores enalazar'!Y$3000,MATCH(Formulas!A1796,'BD Demog para scores enalazar'!A$2:'BD Demog para scores enalazar'!A$3000,0))=1,"SI","NO"),"")</f>
        <v/>
      </c>
      <c r="X1796" s="9" t="str">
        <f>IFERROR(IF(INDEX('BD Demog para scores enalazar'!AJ$2:'BD Demog para scores enalazar'!AJ$3000,MATCH(Formulas!A1796,'BD Demog para scores enalazar'!A$2:'BD Demog para scores enalazar'!A$3000,0))=1,"SI","NO"),"")</f>
        <v/>
      </c>
      <c r="Y1796" t="str" cm="1">
        <f t="array" ref="Y1796">IF(AND(W1796="NO",X1796="NO"),_xlfn.IFS('Paraclinicos '!K1731&lt;=91,3,'Paraclinicos '!K1731&lt;94,2,'Paraclinicos '!K1731&lt;96,1,'Paraclinicos '!K1731&gt;=96,0),"")</f>
        <v/>
      </c>
      <c r="Z1796" t="str" cm="1">
        <f t="array" ref="Z1796">IF(OR(W1796="SI",X1796="SI"),_xlfn.IFS(OR(AND('Paraclinicos '!K1732&lt;=83),AND('Paraclinicos '!K1732&gt;=97,AA1796=2)),3,OR(AND('Paraclinicos '!K1732&lt;=86),AND('Paraclinicos '!K1732&gt;=94,AA1796=2)),2,OR(AND('Paraclinicos '!K1732&lt;=88),AND('Paraclinicos '!K1732&gt;=92,AA1796=2)),1,OR(AND('Paraclinicos '!K1732&gt;=88,'Paraclinicos '!K1732&lt;=92),AND('Paraclinicos '!K1732&gt;=93,AA1796=0)),0),"")</f>
        <v/>
      </c>
      <c r="AA1796" cm="1">
        <f t="array" ref="AA1796">_xlfn.IFS('Paraclinicos '!E1731="","",'Paraclinicos '!E1731="Oxigeno",2,'Paraclinicos '!E1731="Aire",0)</f>
        <v>2</v>
      </c>
    </row>
    <row r="1797" spans="1:27" x14ac:dyDescent="0.25">
      <c r="A1797">
        <f>'Paraclinicos '!A1732</f>
        <v>0</v>
      </c>
      <c r="B1797" s="3">
        <f>'Paraclinicos '!R1732</f>
        <v>0</v>
      </c>
      <c r="C1797" t="str" cm="1">
        <f t="array" ref="C1797">_xlfn.IFS('Paraclinicos '!Q1732="","",'Paraclinicos '!Q1732&gt;60,3,'Paraclinicos '!Q1732&lt;=60,1)</f>
        <v/>
      </c>
      <c r="D1797" t="str">
        <f>IFERROR(IF(INDEX('BD Demog para scores enalazar'!BC$2:BC$3000,MATCH(Formulas!A1797,'BD Demog para scores enalazar'!A$2:A$3000,0))=0,"SI","NO"),"")</f>
        <v/>
      </c>
      <c r="E1797" t="str" cm="1">
        <f t="array" ref="E1797">_xlfn.IFS(D1797="","",D1797="SI",4,D1797="NO",1)</f>
        <v/>
      </c>
      <c r="F1797" t="str" cm="1">
        <f t="array" ref="F1797">_xlfn.IFS('Paraclinicos '!B1732="","",'Paraclinicos '!B1732&gt;1,1,'Paraclinicos '!B1732&lt;=1,3)</f>
        <v/>
      </c>
      <c r="G1797" t="str" cm="1">
        <f t="array" ref="G1797">_xlfn.IFS('Paraclinicos '!D1732="","",AND('Paraclinicos '!D1732&gt;=250,'Paraclinicos '!D1732&lt;=500),2,'Paraclinicos '!D1732&gt;500,3,'Paraclinicos '!D1732&lt;250,1)</f>
        <v/>
      </c>
      <c r="H1797" s="50" t="str">
        <f t="shared" si="85"/>
        <v/>
      </c>
      <c r="I1797" t="str" cm="1">
        <f t="array" ref="I1797">_xlfn.IFS('Paraclinicos '!Q1732="","",'Paraclinicos '!Q1732&gt;=65,1,'Paraclinicos '!Q1732&lt;65,0)</f>
        <v/>
      </c>
      <c r="J1797" t="str" cm="1">
        <f t="array" ref="J1797">_xlfn.IFS('Paraclinicos '!I1732="","",'Paraclinicos '!I1732&gt;7,1,'Paraclinicos '!I1732&lt;=7,0)</f>
        <v/>
      </c>
      <c r="K1797" t="str" cm="1">
        <f t="array" ref="K1797">_xlfn.IFS('Paraclinicos '!W1732="","",'Paraclinicos '!W1732&lt;=8,1,'Paraclinicos '!W1732&gt;8,0)</f>
        <v/>
      </c>
      <c r="L1797" t="str" cm="1">
        <f t="array" ref="L1797">_xlfn.IFS('Paraclinicos '!S1732="","",'Paraclinicos '!S1732&gt;=30,1,'Paraclinicos '!S1732&lt;30,0)</f>
        <v/>
      </c>
      <c r="M1797" t="str" cm="1">
        <f t="array" ref="M1797">_xlfn.IFS(OR('Paraclinicos '!T1732="",'Paraclinicos '!U1732=""),"",OR('Paraclinicos '!T1732&lt;=90,'Paraclinicos '!U1732&lt;=60),1,OR('Paraclinicos '!T1732&gt;90,'Paraclinicos '!U1732&gt;60),0)</f>
        <v/>
      </c>
      <c r="N1797" s="45" t="str">
        <f t="shared" si="86"/>
        <v/>
      </c>
      <c r="O1797" t="str" cm="1">
        <f t="array" ref="O1797">_xlfn.IFS(OR('Paraclinicos '!M1732="",'Paraclinicos '!N1732="",'Paraclinicos '!N1732=0),"",'Paraclinicos '!M1732/'Paraclinicos '!N1732&lt;100,4,'Paraclinicos '!M1732/'Paraclinicos '!N1732&lt;200,3,'Paraclinicos '!M1732/'Paraclinicos '!N1732&lt;300,2,'Paraclinicos '!M1732/'Paraclinicos '!N1732&lt;400,1,'Paraclinicos '!M1732/'Paraclinicos '!N1732&gt;=400,0)</f>
        <v/>
      </c>
      <c r="P1797" t="str" cm="1">
        <f t="array" ref="P1797">_xlfn.IFS('Paraclinicos '!C1732="","",'Paraclinicos '!C1732&lt;20,4,'Paraclinicos '!C1732&lt;50,3,'Paraclinicos '!C1732&lt;100,2,'Paraclinicos '!C1732&lt;150,1,'Paraclinicos '!C1732&gt;150,0)</f>
        <v/>
      </c>
      <c r="Q1797" t="str" cm="1">
        <f t="array" ref="Q1797">_xlfn.IFS('Paraclinicos '!O1732="","",'Paraclinicos '!O1732&lt;1.2,0,'Paraclinicos '!O1732&lt;2,1,'Paraclinicos '!O1732&lt;3.5,2,'Paraclinicos '!O1732&lt;5,3,'Paraclinicos '!O1732&gt;5,4)</f>
        <v/>
      </c>
      <c r="R1797" t="str" cm="1">
        <f t="array" ref="R1797">_xlfn.IFS('Paraclinicos '!J1732="","",'Paraclinicos '!J1732&lt;1.2,0,'Paraclinicos '!J1732&lt;2,1,'Paraclinicos '!J1732&lt;6,2,'Paraclinicos '!J1732&lt;12,3,'Paraclinicos '!J1732&gt;=12,4)</f>
        <v/>
      </c>
      <c r="S1797" t="str" cm="1">
        <f t="array" ref="S1797">_xlfn.IFS('Paraclinicos '!Y1732="","",'Paraclinicos '!Y1732&lt;70,1,'Paraclinicos '!Y1732&gt;=70,0)</f>
        <v/>
      </c>
      <c r="T1797" t="str" cm="1">
        <f t="array" ref="T1797">_xlfn.IFS('Paraclinicos '!W1732="","",'Paraclinicos '!W1732&lt;6,4,'Paraclinicos '!W1732&lt;10,3,'Paraclinicos '!W1732&lt;13,2,'Paraclinicos '!W1732&lt;15,1,'Paraclinicos '!W1732=15,0)</f>
        <v/>
      </c>
      <c r="U1797" s="54" t="str">
        <f t="shared" si="84"/>
        <v/>
      </c>
      <c r="V1797" t="str" cm="1">
        <f t="array" ref="V1797">_xlfn.IFS('Paraclinicos '!S1732="","",OR('Paraclinicos '!S1732&lt;=8,'Paraclinicos '!S1732&gt;=25),3,'Paraclinicos '!S1732&lt;12,1,'Paraclinicos '!S1732&lt;21,0,'Paraclinicos '!S1732&lt;25,2)</f>
        <v/>
      </c>
      <c r="W1797" t="str">
        <f>IFERROR(IF(INDEX('BD Demog para scores enalazar'!Y$2:'BD Demog para scores enalazar'!Y$3000,MATCH(Formulas!A1797,'BD Demog para scores enalazar'!A$2:'BD Demog para scores enalazar'!A$3000,0))=1,"SI","NO"),"")</f>
        <v/>
      </c>
      <c r="X1797" s="9" t="str">
        <f>IFERROR(IF(INDEX('BD Demog para scores enalazar'!AJ$2:'BD Demog para scores enalazar'!AJ$3000,MATCH(Formulas!A1797,'BD Demog para scores enalazar'!A$2:'BD Demog para scores enalazar'!A$3000,0))=1,"SI","NO"),"")</f>
        <v/>
      </c>
      <c r="Y1797" t="str" cm="1">
        <f t="array" ref="Y1797">IF(AND(W1797="NO",X1797="NO"),_xlfn.IFS('Paraclinicos '!K1732&lt;=91,3,'Paraclinicos '!K1732&lt;94,2,'Paraclinicos '!K1732&lt;96,1,'Paraclinicos '!K1732&gt;=96,0),"")</f>
        <v/>
      </c>
      <c r="Z1797" t="str" cm="1">
        <f t="array" ref="Z1797">IF(OR(W1797="SI",X1797="SI"),_xlfn.IFS(OR(AND('Paraclinicos '!K1733&lt;=83),AND('Paraclinicos '!K1733&gt;=97,AA1797=2)),3,OR(AND('Paraclinicos '!K1733&lt;=86),AND('Paraclinicos '!K1733&gt;=94,AA1797=2)),2,OR(AND('Paraclinicos '!K1733&lt;=88),AND('Paraclinicos '!K1733&gt;=92,AA1797=2)),1,OR(AND('Paraclinicos '!K1733&gt;=88,'Paraclinicos '!K1733&lt;=92),AND('Paraclinicos '!K1733&gt;=93,AA1797=0)),0),"")</f>
        <v/>
      </c>
      <c r="AA1797" cm="1">
        <f t="array" ref="AA1797">_xlfn.IFS('Paraclinicos '!E1732="","",'Paraclinicos '!E1732="Oxigeno",2,'Paraclinicos '!E1732="Aire",0)</f>
        <v>2</v>
      </c>
    </row>
    <row r="1798" spans="1:27" x14ac:dyDescent="0.25">
      <c r="A1798">
        <f>'Paraclinicos '!A1733</f>
        <v>0</v>
      </c>
      <c r="B1798" s="3">
        <f>'Paraclinicos '!R1733</f>
        <v>0</v>
      </c>
      <c r="C1798" t="str" cm="1">
        <f t="array" ref="C1798">_xlfn.IFS('Paraclinicos '!Q1733="","",'Paraclinicos '!Q1733&gt;60,3,'Paraclinicos '!Q1733&lt;=60,1)</f>
        <v/>
      </c>
      <c r="D1798" t="str">
        <f>IFERROR(IF(INDEX('BD Demog para scores enalazar'!BC$2:BC$3000,MATCH(Formulas!A1798,'BD Demog para scores enalazar'!A$2:A$3000,0))=0,"SI","NO"),"")</f>
        <v/>
      </c>
      <c r="E1798" t="str" cm="1">
        <f t="array" ref="E1798">_xlfn.IFS(D1798="","",D1798="SI",4,D1798="NO",1)</f>
        <v/>
      </c>
      <c r="F1798" t="str" cm="1">
        <f t="array" ref="F1798">_xlfn.IFS('Paraclinicos '!B1733="","",'Paraclinicos '!B1733&gt;1,1,'Paraclinicos '!B1733&lt;=1,3)</f>
        <v/>
      </c>
      <c r="G1798" t="str" cm="1">
        <f t="array" ref="G1798">_xlfn.IFS('Paraclinicos '!D1733="","",AND('Paraclinicos '!D1733&gt;=250,'Paraclinicos '!D1733&lt;=500),2,'Paraclinicos '!D1733&gt;500,3,'Paraclinicos '!D1733&lt;250,1)</f>
        <v/>
      </c>
      <c r="H1798" s="50" t="str">
        <f t="shared" si="85"/>
        <v/>
      </c>
      <c r="I1798" t="str" cm="1">
        <f t="array" ref="I1798">_xlfn.IFS('Paraclinicos '!Q1733="","",'Paraclinicos '!Q1733&gt;=65,1,'Paraclinicos '!Q1733&lt;65,0)</f>
        <v/>
      </c>
      <c r="J1798" t="str" cm="1">
        <f t="array" ref="J1798">_xlfn.IFS('Paraclinicos '!I1733="","",'Paraclinicos '!I1733&gt;7,1,'Paraclinicos '!I1733&lt;=7,0)</f>
        <v/>
      </c>
      <c r="K1798" t="str" cm="1">
        <f t="array" ref="K1798">_xlfn.IFS('Paraclinicos '!W1733="","",'Paraclinicos '!W1733&lt;=8,1,'Paraclinicos '!W1733&gt;8,0)</f>
        <v/>
      </c>
      <c r="L1798" t="str" cm="1">
        <f t="array" ref="L1798">_xlfn.IFS('Paraclinicos '!S1733="","",'Paraclinicos '!S1733&gt;=30,1,'Paraclinicos '!S1733&lt;30,0)</f>
        <v/>
      </c>
      <c r="M1798" t="str" cm="1">
        <f t="array" ref="M1798">_xlfn.IFS(OR('Paraclinicos '!T1733="",'Paraclinicos '!U1733=""),"",OR('Paraclinicos '!T1733&lt;=90,'Paraclinicos '!U1733&lt;=60),1,OR('Paraclinicos '!T1733&gt;90,'Paraclinicos '!U1733&gt;60),0)</f>
        <v/>
      </c>
      <c r="N1798" s="45" t="str">
        <f t="shared" si="86"/>
        <v/>
      </c>
      <c r="O1798" t="str" cm="1">
        <f t="array" ref="O1798">_xlfn.IFS(OR('Paraclinicos '!M1733="",'Paraclinicos '!N1733="",'Paraclinicos '!N1733=0),"",'Paraclinicos '!M1733/'Paraclinicos '!N1733&lt;100,4,'Paraclinicos '!M1733/'Paraclinicos '!N1733&lt;200,3,'Paraclinicos '!M1733/'Paraclinicos '!N1733&lt;300,2,'Paraclinicos '!M1733/'Paraclinicos '!N1733&lt;400,1,'Paraclinicos '!M1733/'Paraclinicos '!N1733&gt;=400,0)</f>
        <v/>
      </c>
      <c r="P1798" t="str" cm="1">
        <f t="array" ref="P1798">_xlfn.IFS('Paraclinicos '!C1733="","",'Paraclinicos '!C1733&lt;20,4,'Paraclinicos '!C1733&lt;50,3,'Paraclinicos '!C1733&lt;100,2,'Paraclinicos '!C1733&lt;150,1,'Paraclinicos '!C1733&gt;150,0)</f>
        <v/>
      </c>
      <c r="Q1798" t="str" cm="1">
        <f t="array" ref="Q1798">_xlfn.IFS('Paraclinicos '!O1733="","",'Paraclinicos '!O1733&lt;1.2,0,'Paraclinicos '!O1733&lt;2,1,'Paraclinicos '!O1733&lt;3.5,2,'Paraclinicos '!O1733&lt;5,3,'Paraclinicos '!O1733&gt;5,4)</f>
        <v/>
      </c>
      <c r="R1798" t="str" cm="1">
        <f t="array" ref="R1798">_xlfn.IFS('Paraclinicos '!J1733="","",'Paraclinicos '!J1733&lt;1.2,0,'Paraclinicos '!J1733&lt;2,1,'Paraclinicos '!J1733&lt;6,2,'Paraclinicos '!J1733&lt;12,3,'Paraclinicos '!J1733&gt;=12,4)</f>
        <v/>
      </c>
      <c r="S1798" t="str" cm="1">
        <f t="array" ref="S1798">_xlfn.IFS('Paraclinicos '!Y1733="","",'Paraclinicos '!Y1733&lt;70,1,'Paraclinicos '!Y1733&gt;=70,0)</f>
        <v/>
      </c>
      <c r="T1798" t="str" cm="1">
        <f t="array" ref="T1798">_xlfn.IFS('Paraclinicos '!W1733="","",'Paraclinicos '!W1733&lt;6,4,'Paraclinicos '!W1733&lt;10,3,'Paraclinicos '!W1733&lt;13,2,'Paraclinicos '!W1733&lt;15,1,'Paraclinicos '!W1733=15,0)</f>
        <v/>
      </c>
      <c r="U1798" s="54" t="str">
        <f t="shared" si="84"/>
        <v/>
      </c>
      <c r="V1798" t="str" cm="1">
        <f t="array" ref="V1798">_xlfn.IFS('Paraclinicos '!S1733="","",OR('Paraclinicos '!S1733&lt;=8,'Paraclinicos '!S1733&gt;=25),3,'Paraclinicos '!S1733&lt;12,1,'Paraclinicos '!S1733&lt;21,0,'Paraclinicos '!S1733&lt;25,2)</f>
        <v/>
      </c>
      <c r="W1798" t="str">
        <f>IFERROR(IF(INDEX('BD Demog para scores enalazar'!Y$2:'BD Demog para scores enalazar'!Y$3000,MATCH(Formulas!A1798,'BD Demog para scores enalazar'!A$2:'BD Demog para scores enalazar'!A$3000,0))=1,"SI","NO"),"")</f>
        <v/>
      </c>
      <c r="X1798" s="9" t="str">
        <f>IFERROR(IF(INDEX('BD Demog para scores enalazar'!AJ$2:'BD Demog para scores enalazar'!AJ$3000,MATCH(Formulas!A1798,'BD Demog para scores enalazar'!A$2:'BD Demog para scores enalazar'!A$3000,0))=1,"SI","NO"),"")</f>
        <v/>
      </c>
      <c r="Y1798" t="str" cm="1">
        <f t="array" ref="Y1798">IF(AND(W1798="NO",X1798="NO"),_xlfn.IFS('Paraclinicos '!K1733&lt;=91,3,'Paraclinicos '!K1733&lt;94,2,'Paraclinicos '!K1733&lt;96,1,'Paraclinicos '!K1733&gt;=96,0),"")</f>
        <v/>
      </c>
      <c r="Z1798" t="str" cm="1">
        <f t="array" ref="Z1798">IF(OR(W1798="SI",X1798="SI"),_xlfn.IFS(OR(AND('Paraclinicos '!K1734&lt;=83),AND('Paraclinicos '!K1734&gt;=97,AA1798=2)),3,OR(AND('Paraclinicos '!K1734&lt;=86),AND('Paraclinicos '!K1734&gt;=94,AA1798=2)),2,OR(AND('Paraclinicos '!K1734&lt;=88),AND('Paraclinicos '!K1734&gt;=92,AA1798=2)),1,OR(AND('Paraclinicos '!K1734&gt;=88,'Paraclinicos '!K1734&lt;=92),AND('Paraclinicos '!K1734&gt;=93,AA1798=0)),0),"")</f>
        <v/>
      </c>
      <c r="AA1798" cm="1">
        <f t="array" ref="AA1798">_xlfn.IFS('Paraclinicos '!E1733="","",'Paraclinicos '!E1733="Oxigeno",2,'Paraclinicos '!E1733="Aire",0)</f>
        <v>2</v>
      </c>
    </row>
    <row r="1799" spans="1:27" x14ac:dyDescent="0.25">
      <c r="A1799">
        <f>'Paraclinicos '!A1734</f>
        <v>0</v>
      </c>
      <c r="B1799" s="3">
        <f>'Paraclinicos '!R1734</f>
        <v>0</v>
      </c>
      <c r="C1799" t="str" cm="1">
        <f t="array" ref="C1799">_xlfn.IFS('Paraclinicos '!Q1734="","",'Paraclinicos '!Q1734&gt;60,3,'Paraclinicos '!Q1734&lt;=60,1)</f>
        <v/>
      </c>
      <c r="D1799" t="str">
        <f>IFERROR(IF(INDEX('BD Demog para scores enalazar'!BC$2:BC$3000,MATCH(Formulas!A1799,'BD Demog para scores enalazar'!A$2:A$3000,0))=0,"SI","NO"),"")</f>
        <v/>
      </c>
      <c r="E1799" t="str" cm="1">
        <f t="array" ref="E1799">_xlfn.IFS(D1799="","",D1799="SI",4,D1799="NO",1)</f>
        <v/>
      </c>
      <c r="F1799" t="str" cm="1">
        <f t="array" ref="F1799">_xlfn.IFS('Paraclinicos '!B1734="","",'Paraclinicos '!B1734&gt;1,1,'Paraclinicos '!B1734&lt;=1,3)</f>
        <v/>
      </c>
      <c r="G1799" t="str" cm="1">
        <f t="array" ref="G1799">_xlfn.IFS('Paraclinicos '!D1734="","",AND('Paraclinicos '!D1734&gt;=250,'Paraclinicos '!D1734&lt;=500),2,'Paraclinicos '!D1734&gt;500,3,'Paraclinicos '!D1734&lt;250,1)</f>
        <v/>
      </c>
      <c r="H1799" s="50" t="str">
        <f t="shared" si="85"/>
        <v/>
      </c>
      <c r="I1799" t="str" cm="1">
        <f t="array" ref="I1799">_xlfn.IFS('Paraclinicos '!Q1734="","",'Paraclinicos '!Q1734&gt;=65,1,'Paraclinicos '!Q1734&lt;65,0)</f>
        <v/>
      </c>
      <c r="J1799" t="str" cm="1">
        <f t="array" ref="J1799">_xlfn.IFS('Paraclinicos '!I1734="","",'Paraclinicos '!I1734&gt;7,1,'Paraclinicos '!I1734&lt;=7,0)</f>
        <v/>
      </c>
      <c r="K1799" t="str" cm="1">
        <f t="array" ref="K1799">_xlfn.IFS('Paraclinicos '!W1734="","",'Paraclinicos '!W1734&lt;=8,1,'Paraclinicos '!W1734&gt;8,0)</f>
        <v/>
      </c>
      <c r="L1799" t="str" cm="1">
        <f t="array" ref="L1799">_xlfn.IFS('Paraclinicos '!S1734="","",'Paraclinicos '!S1734&gt;=30,1,'Paraclinicos '!S1734&lt;30,0)</f>
        <v/>
      </c>
      <c r="M1799" t="str" cm="1">
        <f t="array" ref="M1799">_xlfn.IFS(OR('Paraclinicos '!T1734="",'Paraclinicos '!U1734=""),"",OR('Paraclinicos '!T1734&lt;=90,'Paraclinicos '!U1734&lt;=60),1,OR('Paraclinicos '!T1734&gt;90,'Paraclinicos '!U1734&gt;60),0)</f>
        <v/>
      </c>
      <c r="N1799" s="45" t="str">
        <f t="shared" si="86"/>
        <v/>
      </c>
      <c r="O1799" t="str" cm="1">
        <f t="array" ref="O1799">_xlfn.IFS(OR('Paraclinicos '!M1734="",'Paraclinicos '!N1734="",'Paraclinicos '!N1734=0),"",'Paraclinicos '!M1734/'Paraclinicos '!N1734&lt;100,4,'Paraclinicos '!M1734/'Paraclinicos '!N1734&lt;200,3,'Paraclinicos '!M1734/'Paraclinicos '!N1734&lt;300,2,'Paraclinicos '!M1734/'Paraclinicos '!N1734&lt;400,1,'Paraclinicos '!M1734/'Paraclinicos '!N1734&gt;=400,0)</f>
        <v/>
      </c>
      <c r="P1799" t="str" cm="1">
        <f t="array" ref="P1799">_xlfn.IFS('Paraclinicos '!C1734="","",'Paraclinicos '!C1734&lt;20,4,'Paraclinicos '!C1734&lt;50,3,'Paraclinicos '!C1734&lt;100,2,'Paraclinicos '!C1734&lt;150,1,'Paraclinicos '!C1734&gt;150,0)</f>
        <v/>
      </c>
      <c r="Q1799" t="str" cm="1">
        <f t="array" ref="Q1799">_xlfn.IFS('Paraclinicos '!O1734="","",'Paraclinicos '!O1734&lt;1.2,0,'Paraclinicos '!O1734&lt;2,1,'Paraclinicos '!O1734&lt;3.5,2,'Paraclinicos '!O1734&lt;5,3,'Paraclinicos '!O1734&gt;5,4)</f>
        <v/>
      </c>
      <c r="R1799" t="str" cm="1">
        <f t="array" ref="R1799">_xlfn.IFS('Paraclinicos '!J1734="","",'Paraclinicos '!J1734&lt;1.2,0,'Paraclinicos '!J1734&lt;2,1,'Paraclinicos '!J1734&lt;6,2,'Paraclinicos '!J1734&lt;12,3,'Paraclinicos '!J1734&gt;=12,4)</f>
        <v/>
      </c>
      <c r="S1799" t="str" cm="1">
        <f t="array" ref="S1799">_xlfn.IFS('Paraclinicos '!Y1734="","",'Paraclinicos '!Y1734&lt;70,1,'Paraclinicos '!Y1734&gt;=70,0)</f>
        <v/>
      </c>
      <c r="T1799" t="str" cm="1">
        <f t="array" ref="T1799">_xlfn.IFS('Paraclinicos '!W1734="","",'Paraclinicos '!W1734&lt;6,4,'Paraclinicos '!W1734&lt;10,3,'Paraclinicos '!W1734&lt;13,2,'Paraclinicos '!W1734&lt;15,1,'Paraclinicos '!W1734=15,0)</f>
        <v/>
      </c>
      <c r="U1799" s="54" t="str">
        <f t="shared" si="84"/>
        <v/>
      </c>
      <c r="V1799" t="str" cm="1">
        <f t="array" ref="V1799">_xlfn.IFS('Paraclinicos '!S1734="","",OR('Paraclinicos '!S1734&lt;=8,'Paraclinicos '!S1734&gt;=25),3,'Paraclinicos '!S1734&lt;12,1,'Paraclinicos '!S1734&lt;21,0,'Paraclinicos '!S1734&lt;25,2)</f>
        <v/>
      </c>
      <c r="W1799" t="str">
        <f>IFERROR(IF(INDEX('BD Demog para scores enalazar'!Y$2:'BD Demog para scores enalazar'!Y$3000,MATCH(Formulas!A1799,'BD Demog para scores enalazar'!A$2:'BD Demog para scores enalazar'!A$3000,0))=1,"SI","NO"),"")</f>
        <v/>
      </c>
      <c r="X1799" s="9" t="str">
        <f>IFERROR(IF(INDEX('BD Demog para scores enalazar'!AJ$2:'BD Demog para scores enalazar'!AJ$3000,MATCH(Formulas!A1799,'BD Demog para scores enalazar'!A$2:'BD Demog para scores enalazar'!A$3000,0))=1,"SI","NO"),"")</f>
        <v/>
      </c>
      <c r="Y1799" t="str" cm="1">
        <f t="array" ref="Y1799">IF(AND(W1799="NO",X1799="NO"),_xlfn.IFS('Paraclinicos '!K1734&lt;=91,3,'Paraclinicos '!K1734&lt;94,2,'Paraclinicos '!K1734&lt;96,1,'Paraclinicos '!K1734&gt;=96,0),"")</f>
        <v/>
      </c>
      <c r="Z1799" t="str" cm="1">
        <f t="array" ref="Z1799">IF(OR(W1799="SI",X1799="SI"),_xlfn.IFS(OR(AND('Paraclinicos '!K1735&lt;=83),AND('Paraclinicos '!K1735&gt;=97,AA1799=2)),3,OR(AND('Paraclinicos '!K1735&lt;=86),AND('Paraclinicos '!K1735&gt;=94,AA1799=2)),2,OR(AND('Paraclinicos '!K1735&lt;=88),AND('Paraclinicos '!K1735&gt;=92,AA1799=2)),1,OR(AND('Paraclinicos '!K1735&gt;=88,'Paraclinicos '!K1735&lt;=92),AND('Paraclinicos '!K1735&gt;=93,AA1799=0)),0),"")</f>
        <v/>
      </c>
      <c r="AA1799" cm="1">
        <f t="array" ref="AA1799">_xlfn.IFS('Paraclinicos '!E1734="","",'Paraclinicos '!E1734="Oxigeno",2,'Paraclinicos '!E1734="Aire",0)</f>
        <v>2</v>
      </c>
    </row>
    <row r="1800" spans="1:27" x14ac:dyDescent="0.25">
      <c r="A1800">
        <f>'Paraclinicos '!A1735</f>
        <v>0</v>
      </c>
      <c r="B1800" s="3">
        <f>'Paraclinicos '!R1735</f>
        <v>0</v>
      </c>
      <c r="C1800" t="str" cm="1">
        <f t="array" ref="C1800">_xlfn.IFS('Paraclinicos '!Q1735="","",'Paraclinicos '!Q1735&gt;60,3,'Paraclinicos '!Q1735&lt;=60,1)</f>
        <v/>
      </c>
      <c r="D1800" t="str">
        <f>IFERROR(IF(INDEX('BD Demog para scores enalazar'!BC$2:BC$3000,MATCH(Formulas!A1800,'BD Demog para scores enalazar'!A$2:A$3000,0))=0,"SI","NO"),"")</f>
        <v/>
      </c>
      <c r="E1800" t="str" cm="1">
        <f t="array" ref="E1800">_xlfn.IFS(D1800="","",D1800="SI",4,D1800="NO",1)</f>
        <v/>
      </c>
      <c r="F1800" t="str" cm="1">
        <f t="array" ref="F1800">_xlfn.IFS('Paraclinicos '!B1735="","",'Paraclinicos '!B1735&gt;1,1,'Paraclinicos '!B1735&lt;=1,3)</f>
        <v/>
      </c>
      <c r="G1800" t="str" cm="1">
        <f t="array" ref="G1800">_xlfn.IFS('Paraclinicos '!D1735="","",AND('Paraclinicos '!D1735&gt;=250,'Paraclinicos '!D1735&lt;=500),2,'Paraclinicos '!D1735&gt;500,3,'Paraclinicos '!D1735&lt;250,1)</f>
        <v/>
      </c>
      <c r="H1800" s="50" t="str">
        <f t="shared" si="85"/>
        <v/>
      </c>
      <c r="I1800" t="str" cm="1">
        <f t="array" ref="I1800">_xlfn.IFS('Paraclinicos '!Q1735="","",'Paraclinicos '!Q1735&gt;=65,1,'Paraclinicos '!Q1735&lt;65,0)</f>
        <v/>
      </c>
      <c r="J1800" t="str" cm="1">
        <f t="array" ref="J1800">_xlfn.IFS('Paraclinicos '!I1735="","",'Paraclinicos '!I1735&gt;7,1,'Paraclinicos '!I1735&lt;=7,0)</f>
        <v/>
      </c>
      <c r="K1800" t="str" cm="1">
        <f t="array" ref="K1800">_xlfn.IFS('Paraclinicos '!W1735="","",'Paraclinicos '!W1735&lt;=8,1,'Paraclinicos '!W1735&gt;8,0)</f>
        <v/>
      </c>
      <c r="L1800" t="str" cm="1">
        <f t="array" ref="L1800">_xlfn.IFS('Paraclinicos '!S1735="","",'Paraclinicos '!S1735&gt;=30,1,'Paraclinicos '!S1735&lt;30,0)</f>
        <v/>
      </c>
      <c r="M1800" t="str" cm="1">
        <f t="array" ref="M1800">_xlfn.IFS(OR('Paraclinicos '!T1735="",'Paraclinicos '!U1735=""),"",OR('Paraclinicos '!T1735&lt;=90,'Paraclinicos '!U1735&lt;=60),1,OR('Paraclinicos '!T1735&gt;90,'Paraclinicos '!U1735&gt;60),0)</f>
        <v/>
      </c>
      <c r="N1800" s="45" t="str">
        <f t="shared" si="86"/>
        <v/>
      </c>
      <c r="O1800" t="str" cm="1">
        <f t="array" ref="O1800">_xlfn.IFS(OR('Paraclinicos '!M1735="",'Paraclinicos '!N1735="",'Paraclinicos '!N1735=0),"",'Paraclinicos '!M1735/'Paraclinicos '!N1735&lt;100,4,'Paraclinicos '!M1735/'Paraclinicos '!N1735&lt;200,3,'Paraclinicos '!M1735/'Paraclinicos '!N1735&lt;300,2,'Paraclinicos '!M1735/'Paraclinicos '!N1735&lt;400,1,'Paraclinicos '!M1735/'Paraclinicos '!N1735&gt;=400,0)</f>
        <v/>
      </c>
      <c r="P1800" t="str" cm="1">
        <f t="array" ref="P1800">_xlfn.IFS('Paraclinicos '!C1735="","",'Paraclinicos '!C1735&lt;20,4,'Paraclinicos '!C1735&lt;50,3,'Paraclinicos '!C1735&lt;100,2,'Paraclinicos '!C1735&lt;150,1,'Paraclinicos '!C1735&gt;150,0)</f>
        <v/>
      </c>
      <c r="Q1800" t="str" cm="1">
        <f t="array" ref="Q1800">_xlfn.IFS('Paraclinicos '!O1735="","",'Paraclinicos '!O1735&lt;1.2,0,'Paraclinicos '!O1735&lt;2,1,'Paraclinicos '!O1735&lt;3.5,2,'Paraclinicos '!O1735&lt;5,3,'Paraclinicos '!O1735&gt;5,4)</f>
        <v/>
      </c>
      <c r="R1800" t="str" cm="1">
        <f t="array" ref="R1800">_xlfn.IFS('Paraclinicos '!J1735="","",'Paraclinicos '!J1735&lt;1.2,0,'Paraclinicos '!J1735&lt;2,1,'Paraclinicos '!J1735&lt;6,2,'Paraclinicos '!J1735&lt;12,3,'Paraclinicos '!J1735&gt;=12,4)</f>
        <v/>
      </c>
      <c r="S1800" t="str" cm="1">
        <f t="array" ref="S1800">_xlfn.IFS('Paraclinicos '!Y1735="","",'Paraclinicos '!Y1735&lt;70,1,'Paraclinicos '!Y1735&gt;=70,0)</f>
        <v/>
      </c>
      <c r="T1800" t="str" cm="1">
        <f t="array" ref="T1800">_xlfn.IFS('Paraclinicos '!W1735="","",'Paraclinicos '!W1735&lt;6,4,'Paraclinicos '!W1735&lt;10,3,'Paraclinicos '!W1735&lt;13,2,'Paraclinicos '!W1735&lt;15,1,'Paraclinicos '!W1735=15,0)</f>
        <v/>
      </c>
      <c r="U1800" s="54" t="str">
        <f t="shared" si="84"/>
        <v/>
      </c>
      <c r="V1800" t="str" cm="1">
        <f t="array" ref="V1800">_xlfn.IFS('Paraclinicos '!S1735="","",OR('Paraclinicos '!S1735&lt;=8,'Paraclinicos '!S1735&gt;=25),3,'Paraclinicos '!S1735&lt;12,1,'Paraclinicos '!S1735&lt;21,0,'Paraclinicos '!S1735&lt;25,2)</f>
        <v/>
      </c>
      <c r="W1800" t="str">
        <f>IFERROR(IF(INDEX('BD Demog para scores enalazar'!Y$2:'BD Demog para scores enalazar'!Y$3000,MATCH(Formulas!A1800,'BD Demog para scores enalazar'!A$2:'BD Demog para scores enalazar'!A$3000,0))=1,"SI","NO"),"")</f>
        <v/>
      </c>
      <c r="X1800" s="9" t="str">
        <f>IFERROR(IF(INDEX('BD Demog para scores enalazar'!AJ$2:'BD Demog para scores enalazar'!AJ$3000,MATCH(Formulas!A1800,'BD Demog para scores enalazar'!A$2:'BD Demog para scores enalazar'!A$3000,0))=1,"SI","NO"),"")</f>
        <v/>
      </c>
      <c r="Y1800" t="str" cm="1">
        <f t="array" ref="Y1800">IF(AND(W1800="NO",X1800="NO"),_xlfn.IFS('Paraclinicos '!K1735&lt;=91,3,'Paraclinicos '!K1735&lt;94,2,'Paraclinicos '!K1735&lt;96,1,'Paraclinicos '!K1735&gt;=96,0),"")</f>
        <v/>
      </c>
      <c r="Z1800" t="str" cm="1">
        <f t="array" ref="Z1800">IF(OR(W1800="SI",X1800="SI"),_xlfn.IFS(OR(AND('Paraclinicos '!K1736&lt;=83),AND('Paraclinicos '!K1736&gt;=97,AA1800=2)),3,OR(AND('Paraclinicos '!K1736&lt;=86),AND('Paraclinicos '!K1736&gt;=94,AA1800=2)),2,OR(AND('Paraclinicos '!K1736&lt;=88),AND('Paraclinicos '!K1736&gt;=92,AA1800=2)),1,OR(AND('Paraclinicos '!K1736&gt;=88,'Paraclinicos '!K1736&lt;=92),AND('Paraclinicos '!K1736&gt;=93,AA1800=0)),0),"")</f>
        <v/>
      </c>
      <c r="AA1800" cm="1">
        <f t="array" ref="AA1800">_xlfn.IFS('Paraclinicos '!E1735="","",'Paraclinicos '!E1735="Oxigeno",2,'Paraclinicos '!E1735="Aire",0)</f>
        <v>2</v>
      </c>
    </row>
    <row r="1801" spans="1:27" x14ac:dyDescent="0.25">
      <c r="A1801">
        <f>'Paraclinicos '!A1736</f>
        <v>0</v>
      </c>
      <c r="B1801" s="3">
        <f>'Paraclinicos '!R1736</f>
        <v>0</v>
      </c>
      <c r="C1801" t="str" cm="1">
        <f t="array" ref="C1801">_xlfn.IFS('Paraclinicos '!Q1736="","",'Paraclinicos '!Q1736&gt;60,3,'Paraclinicos '!Q1736&lt;=60,1)</f>
        <v/>
      </c>
      <c r="D1801" t="str">
        <f>IFERROR(IF(INDEX('BD Demog para scores enalazar'!BC$2:BC$3000,MATCH(Formulas!A1801,'BD Demog para scores enalazar'!A$2:A$3000,0))=0,"SI","NO"),"")</f>
        <v/>
      </c>
      <c r="E1801" t="str" cm="1">
        <f t="array" ref="E1801">_xlfn.IFS(D1801="","",D1801="SI",4,D1801="NO",1)</f>
        <v/>
      </c>
      <c r="F1801" t="str" cm="1">
        <f t="array" ref="F1801">_xlfn.IFS('Paraclinicos '!B1736="","",'Paraclinicos '!B1736&gt;1,1,'Paraclinicos '!B1736&lt;=1,3)</f>
        <v/>
      </c>
      <c r="G1801" t="str" cm="1">
        <f t="array" ref="G1801">_xlfn.IFS('Paraclinicos '!D1736="","",AND('Paraclinicos '!D1736&gt;=250,'Paraclinicos '!D1736&lt;=500),2,'Paraclinicos '!D1736&gt;500,3,'Paraclinicos '!D1736&lt;250,1)</f>
        <v/>
      </c>
      <c r="H1801" s="50" t="str">
        <f t="shared" si="85"/>
        <v/>
      </c>
      <c r="I1801" t="str" cm="1">
        <f t="array" ref="I1801">_xlfn.IFS('Paraclinicos '!Q1736="","",'Paraclinicos '!Q1736&gt;=65,1,'Paraclinicos '!Q1736&lt;65,0)</f>
        <v/>
      </c>
      <c r="J1801" t="str" cm="1">
        <f t="array" ref="J1801">_xlfn.IFS('Paraclinicos '!I1736="","",'Paraclinicos '!I1736&gt;7,1,'Paraclinicos '!I1736&lt;=7,0)</f>
        <v/>
      </c>
      <c r="K1801" t="str" cm="1">
        <f t="array" ref="K1801">_xlfn.IFS('Paraclinicos '!W1736="","",'Paraclinicos '!W1736&lt;=8,1,'Paraclinicos '!W1736&gt;8,0)</f>
        <v/>
      </c>
      <c r="L1801" t="str" cm="1">
        <f t="array" ref="L1801">_xlfn.IFS('Paraclinicos '!S1736="","",'Paraclinicos '!S1736&gt;=30,1,'Paraclinicos '!S1736&lt;30,0)</f>
        <v/>
      </c>
      <c r="M1801" t="str" cm="1">
        <f t="array" ref="M1801">_xlfn.IFS(OR('Paraclinicos '!T1736="",'Paraclinicos '!U1736=""),"",OR('Paraclinicos '!T1736&lt;=90,'Paraclinicos '!U1736&lt;=60),1,OR('Paraclinicos '!T1736&gt;90,'Paraclinicos '!U1736&gt;60),0)</f>
        <v/>
      </c>
      <c r="N1801" s="45" t="str">
        <f t="shared" si="86"/>
        <v/>
      </c>
      <c r="O1801" t="str" cm="1">
        <f t="array" ref="O1801">_xlfn.IFS(OR('Paraclinicos '!M1736="",'Paraclinicos '!N1736="",'Paraclinicos '!N1736=0),"",'Paraclinicos '!M1736/'Paraclinicos '!N1736&lt;100,4,'Paraclinicos '!M1736/'Paraclinicos '!N1736&lt;200,3,'Paraclinicos '!M1736/'Paraclinicos '!N1736&lt;300,2,'Paraclinicos '!M1736/'Paraclinicos '!N1736&lt;400,1,'Paraclinicos '!M1736/'Paraclinicos '!N1736&gt;=400,0)</f>
        <v/>
      </c>
      <c r="P1801" t="str" cm="1">
        <f t="array" ref="P1801">_xlfn.IFS('Paraclinicos '!C1736="","",'Paraclinicos '!C1736&lt;20,4,'Paraclinicos '!C1736&lt;50,3,'Paraclinicos '!C1736&lt;100,2,'Paraclinicos '!C1736&lt;150,1,'Paraclinicos '!C1736&gt;150,0)</f>
        <v/>
      </c>
      <c r="Q1801" t="str" cm="1">
        <f t="array" ref="Q1801">_xlfn.IFS('Paraclinicos '!O1736="","",'Paraclinicos '!O1736&lt;1.2,0,'Paraclinicos '!O1736&lt;2,1,'Paraclinicos '!O1736&lt;3.5,2,'Paraclinicos '!O1736&lt;5,3,'Paraclinicos '!O1736&gt;5,4)</f>
        <v/>
      </c>
      <c r="R1801" t="str" cm="1">
        <f t="array" ref="R1801">_xlfn.IFS('Paraclinicos '!J1736="","",'Paraclinicos '!J1736&lt;1.2,0,'Paraclinicos '!J1736&lt;2,1,'Paraclinicos '!J1736&lt;6,2,'Paraclinicos '!J1736&lt;12,3,'Paraclinicos '!J1736&gt;=12,4)</f>
        <v/>
      </c>
      <c r="S1801" t="str" cm="1">
        <f t="array" ref="S1801">_xlfn.IFS('Paraclinicos '!Y1736="","",'Paraclinicos '!Y1736&lt;70,1,'Paraclinicos '!Y1736&gt;=70,0)</f>
        <v/>
      </c>
      <c r="T1801" t="str" cm="1">
        <f t="array" ref="T1801">_xlfn.IFS('Paraclinicos '!W1736="","",'Paraclinicos '!W1736&lt;6,4,'Paraclinicos '!W1736&lt;10,3,'Paraclinicos '!W1736&lt;13,2,'Paraclinicos '!W1736&lt;15,1,'Paraclinicos '!W1736=15,0)</f>
        <v/>
      </c>
      <c r="U1801" s="54" t="str">
        <f t="shared" si="84"/>
        <v/>
      </c>
      <c r="V1801" t="str" cm="1">
        <f t="array" ref="V1801">_xlfn.IFS('Paraclinicos '!S1736="","",OR('Paraclinicos '!S1736&lt;=8,'Paraclinicos '!S1736&gt;=25),3,'Paraclinicos '!S1736&lt;12,1,'Paraclinicos '!S1736&lt;21,0,'Paraclinicos '!S1736&lt;25,2)</f>
        <v/>
      </c>
      <c r="W1801" t="str">
        <f>IFERROR(IF(INDEX('BD Demog para scores enalazar'!Y$2:'BD Demog para scores enalazar'!Y$3000,MATCH(Formulas!A1801,'BD Demog para scores enalazar'!A$2:'BD Demog para scores enalazar'!A$3000,0))=1,"SI","NO"),"")</f>
        <v/>
      </c>
      <c r="X1801" s="9" t="str">
        <f>IFERROR(IF(INDEX('BD Demog para scores enalazar'!AJ$2:'BD Demog para scores enalazar'!AJ$3000,MATCH(Formulas!A1801,'BD Demog para scores enalazar'!A$2:'BD Demog para scores enalazar'!A$3000,0))=1,"SI","NO"),"")</f>
        <v/>
      </c>
      <c r="Y1801" t="str" cm="1">
        <f t="array" ref="Y1801">IF(AND(W1801="NO",X1801="NO"),_xlfn.IFS('Paraclinicos '!K1736&lt;=91,3,'Paraclinicos '!K1736&lt;94,2,'Paraclinicos '!K1736&lt;96,1,'Paraclinicos '!K1736&gt;=96,0),"")</f>
        <v/>
      </c>
      <c r="Z1801" t="str" cm="1">
        <f t="array" ref="Z1801">IF(OR(W1801="SI",X1801="SI"),_xlfn.IFS(OR(AND('Paraclinicos '!K1737&lt;=83),AND('Paraclinicos '!K1737&gt;=97,AA1801=2)),3,OR(AND('Paraclinicos '!K1737&lt;=86),AND('Paraclinicos '!K1737&gt;=94,AA1801=2)),2,OR(AND('Paraclinicos '!K1737&lt;=88),AND('Paraclinicos '!K1737&gt;=92,AA1801=2)),1,OR(AND('Paraclinicos '!K1737&gt;=88,'Paraclinicos '!K1737&lt;=92),AND('Paraclinicos '!K1737&gt;=93,AA1801=0)),0),"")</f>
        <v/>
      </c>
      <c r="AA1801" cm="1">
        <f t="array" ref="AA1801">_xlfn.IFS('Paraclinicos '!E1736="","",'Paraclinicos '!E1736="Oxigeno",2,'Paraclinicos '!E1736="Aire",0)</f>
        <v>2</v>
      </c>
    </row>
    <row r="1802" spans="1:27" x14ac:dyDescent="0.25">
      <c r="A1802">
        <f>'Paraclinicos '!A1737</f>
        <v>0</v>
      </c>
      <c r="B1802" s="3">
        <f>'Paraclinicos '!R1737</f>
        <v>0</v>
      </c>
      <c r="C1802" t="str" cm="1">
        <f t="array" ref="C1802">_xlfn.IFS('Paraclinicos '!Q1737="","",'Paraclinicos '!Q1737&gt;60,3,'Paraclinicos '!Q1737&lt;=60,1)</f>
        <v/>
      </c>
      <c r="D1802" t="str">
        <f>IFERROR(IF(INDEX('BD Demog para scores enalazar'!BC$2:BC$3000,MATCH(Formulas!A1802,'BD Demog para scores enalazar'!A$2:A$3000,0))=0,"SI","NO"),"")</f>
        <v/>
      </c>
      <c r="E1802" t="str" cm="1">
        <f t="array" ref="E1802">_xlfn.IFS(D1802="","",D1802="SI",4,D1802="NO",1)</f>
        <v/>
      </c>
      <c r="F1802" t="str" cm="1">
        <f t="array" ref="F1802">_xlfn.IFS('Paraclinicos '!B1737="","",'Paraclinicos '!B1737&gt;1,1,'Paraclinicos '!B1737&lt;=1,3)</f>
        <v/>
      </c>
      <c r="G1802" t="str" cm="1">
        <f t="array" ref="G1802">_xlfn.IFS('Paraclinicos '!D1737="","",AND('Paraclinicos '!D1737&gt;=250,'Paraclinicos '!D1737&lt;=500),2,'Paraclinicos '!D1737&gt;500,3,'Paraclinicos '!D1737&lt;250,1)</f>
        <v/>
      </c>
      <c r="H1802" s="50" t="str">
        <f t="shared" si="85"/>
        <v/>
      </c>
      <c r="I1802" t="str" cm="1">
        <f t="array" ref="I1802">_xlfn.IFS('Paraclinicos '!Q1737="","",'Paraclinicos '!Q1737&gt;=65,1,'Paraclinicos '!Q1737&lt;65,0)</f>
        <v/>
      </c>
      <c r="J1802" t="str" cm="1">
        <f t="array" ref="J1802">_xlfn.IFS('Paraclinicos '!I1737="","",'Paraclinicos '!I1737&gt;7,1,'Paraclinicos '!I1737&lt;=7,0)</f>
        <v/>
      </c>
      <c r="K1802" t="str" cm="1">
        <f t="array" ref="K1802">_xlfn.IFS('Paraclinicos '!W1737="","",'Paraclinicos '!W1737&lt;=8,1,'Paraclinicos '!W1737&gt;8,0)</f>
        <v/>
      </c>
      <c r="L1802" t="str" cm="1">
        <f t="array" ref="L1802">_xlfn.IFS('Paraclinicos '!S1737="","",'Paraclinicos '!S1737&gt;=30,1,'Paraclinicos '!S1737&lt;30,0)</f>
        <v/>
      </c>
      <c r="M1802" t="str" cm="1">
        <f t="array" ref="M1802">_xlfn.IFS(OR('Paraclinicos '!T1737="",'Paraclinicos '!U1737=""),"",OR('Paraclinicos '!T1737&lt;=90,'Paraclinicos '!U1737&lt;=60),1,OR('Paraclinicos '!T1737&gt;90,'Paraclinicos '!U1737&gt;60),0)</f>
        <v/>
      </c>
      <c r="N1802" s="45" t="str">
        <f t="shared" si="86"/>
        <v/>
      </c>
      <c r="O1802" t="str" cm="1">
        <f t="array" ref="O1802">_xlfn.IFS(OR('Paraclinicos '!M1737="",'Paraclinicos '!N1737="",'Paraclinicos '!N1737=0),"",'Paraclinicos '!M1737/'Paraclinicos '!N1737&lt;100,4,'Paraclinicos '!M1737/'Paraclinicos '!N1737&lt;200,3,'Paraclinicos '!M1737/'Paraclinicos '!N1737&lt;300,2,'Paraclinicos '!M1737/'Paraclinicos '!N1737&lt;400,1,'Paraclinicos '!M1737/'Paraclinicos '!N1737&gt;=400,0)</f>
        <v/>
      </c>
      <c r="P1802" t="str" cm="1">
        <f t="array" ref="P1802">_xlfn.IFS('Paraclinicos '!C1737="","",'Paraclinicos '!C1737&lt;20,4,'Paraclinicos '!C1737&lt;50,3,'Paraclinicos '!C1737&lt;100,2,'Paraclinicos '!C1737&lt;150,1,'Paraclinicos '!C1737&gt;150,0)</f>
        <v/>
      </c>
      <c r="Q1802" t="str" cm="1">
        <f t="array" ref="Q1802">_xlfn.IFS('Paraclinicos '!O1737="","",'Paraclinicos '!O1737&lt;1.2,0,'Paraclinicos '!O1737&lt;2,1,'Paraclinicos '!O1737&lt;3.5,2,'Paraclinicos '!O1737&lt;5,3,'Paraclinicos '!O1737&gt;5,4)</f>
        <v/>
      </c>
      <c r="R1802" t="str" cm="1">
        <f t="array" ref="R1802">_xlfn.IFS('Paraclinicos '!J1737="","",'Paraclinicos '!J1737&lt;1.2,0,'Paraclinicos '!J1737&lt;2,1,'Paraclinicos '!J1737&lt;6,2,'Paraclinicos '!J1737&lt;12,3,'Paraclinicos '!J1737&gt;=12,4)</f>
        <v/>
      </c>
      <c r="S1802" t="str" cm="1">
        <f t="array" ref="S1802">_xlfn.IFS('Paraclinicos '!Y1737="","",'Paraclinicos '!Y1737&lt;70,1,'Paraclinicos '!Y1737&gt;=70,0)</f>
        <v/>
      </c>
      <c r="T1802" t="str" cm="1">
        <f t="array" ref="T1802">_xlfn.IFS('Paraclinicos '!W1737="","",'Paraclinicos '!W1737&lt;6,4,'Paraclinicos '!W1737&lt;10,3,'Paraclinicos '!W1737&lt;13,2,'Paraclinicos '!W1737&lt;15,1,'Paraclinicos '!W1737=15,0)</f>
        <v/>
      </c>
      <c r="U1802" s="54" t="str">
        <f t="shared" si="84"/>
        <v/>
      </c>
      <c r="V1802" t="str" cm="1">
        <f t="array" ref="V1802">_xlfn.IFS('Paraclinicos '!S1737="","",OR('Paraclinicos '!S1737&lt;=8,'Paraclinicos '!S1737&gt;=25),3,'Paraclinicos '!S1737&lt;12,1,'Paraclinicos '!S1737&lt;21,0,'Paraclinicos '!S1737&lt;25,2)</f>
        <v/>
      </c>
      <c r="W1802" t="str">
        <f>IFERROR(IF(INDEX('BD Demog para scores enalazar'!Y$2:'BD Demog para scores enalazar'!Y$3000,MATCH(Formulas!A1802,'BD Demog para scores enalazar'!A$2:'BD Demog para scores enalazar'!A$3000,0))=1,"SI","NO"),"")</f>
        <v/>
      </c>
      <c r="X1802" s="9" t="str">
        <f>IFERROR(IF(INDEX('BD Demog para scores enalazar'!AJ$2:'BD Demog para scores enalazar'!AJ$3000,MATCH(Formulas!A1802,'BD Demog para scores enalazar'!A$2:'BD Demog para scores enalazar'!A$3000,0))=1,"SI","NO"),"")</f>
        <v/>
      </c>
      <c r="Y1802" t="str" cm="1">
        <f t="array" ref="Y1802">IF(AND(W1802="NO",X1802="NO"),_xlfn.IFS('Paraclinicos '!K1737&lt;=91,3,'Paraclinicos '!K1737&lt;94,2,'Paraclinicos '!K1737&lt;96,1,'Paraclinicos '!K1737&gt;=96,0),"")</f>
        <v/>
      </c>
      <c r="Z1802" t="str" cm="1">
        <f t="array" ref="Z1802">IF(OR(W1802="SI",X1802="SI"),_xlfn.IFS(OR(AND('Paraclinicos '!K1738&lt;=83),AND('Paraclinicos '!K1738&gt;=97,AA1802=2)),3,OR(AND('Paraclinicos '!K1738&lt;=86),AND('Paraclinicos '!K1738&gt;=94,AA1802=2)),2,OR(AND('Paraclinicos '!K1738&lt;=88),AND('Paraclinicos '!K1738&gt;=92,AA1802=2)),1,OR(AND('Paraclinicos '!K1738&gt;=88,'Paraclinicos '!K1738&lt;=92),AND('Paraclinicos '!K1738&gt;=93,AA1802=0)),0),"")</f>
        <v/>
      </c>
      <c r="AA1802" cm="1">
        <f t="array" ref="AA1802">_xlfn.IFS('Paraclinicos '!E1737="","",'Paraclinicos '!E1737="Oxigeno",2,'Paraclinicos '!E1737="Aire",0)</f>
        <v>2</v>
      </c>
    </row>
    <row r="1803" spans="1:27" x14ac:dyDescent="0.25">
      <c r="A1803">
        <f>'Paraclinicos '!A1738</f>
        <v>0</v>
      </c>
      <c r="B1803" s="3">
        <f>'Paraclinicos '!R1738</f>
        <v>0</v>
      </c>
      <c r="C1803" t="str" cm="1">
        <f t="array" ref="C1803">_xlfn.IFS('Paraclinicos '!Q1738="","",'Paraclinicos '!Q1738&gt;60,3,'Paraclinicos '!Q1738&lt;=60,1)</f>
        <v/>
      </c>
      <c r="D1803" t="str">
        <f>IFERROR(IF(INDEX('BD Demog para scores enalazar'!BC$2:BC$3000,MATCH(Formulas!A1803,'BD Demog para scores enalazar'!A$2:A$3000,0))=0,"SI","NO"),"")</f>
        <v/>
      </c>
      <c r="E1803" t="str" cm="1">
        <f t="array" ref="E1803">_xlfn.IFS(D1803="","",D1803="SI",4,D1803="NO",1)</f>
        <v/>
      </c>
      <c r="F1803" t="str" cm="1">
        <f t="array" ref="F1803">_xlfn.IFS('Paraclinicos '!B1738="","",'Paraclinicos '!B1738&gt;1,1,'Paraclinicos '!B1738&lt;=1,3)</f>
        <v/>
      </c>
      <c r="G1803" t="str" cm="1">
        <f t="array" ref="G1803">_xlfn.IFS('Paraclinicos '!D1738="","",AND('Paraclinicos '!D1738&gt;=250,'Paraclinicos '!D1738&lt;=500),2,'Paraclinicos '!D1738&gt;500,3,'Paraclinicos '!D1738&lt;250,1)</f>
        <v/>
      </c>
      <c r="H1803" s="50" t="str">
        <f t="shared" si="85"/>
        <v/>
      </c>
      <c r="I1803" t="str" cm="1">
        <f t="array" ref="I1803">_xlfn.IFS('Paraclinicos '!Q1738="","",'Paraclinicos '!Q1738&gt;=65,1,'Paraclinicos '!Q1738&lt;65,0)</f>
        <v/>
      </c>
      <c r="J1803" t="str" cm="1">
        <f t="array" ref="J1803">_xlfn.IFS('Paraclinicos '!I1738="","",'Paraclinicos '!I1738&gt;7,1,'Paraclinicos '!I1738&lt;=7,0)</f>
        <v/>
      </c>
      <c r="K1803" t="str" cm="1">
        <f t="array" ref="K1803">_xlfn.IFS('Paraclinicos '!W1738="","",'Paraclinicos '!W1738&lt;=8,1,'Paraclinicos '!W1738&gt;8,0)</f>
        <v/>
      </c>
      <c r="L1803" t="str" cm="1">
        <f t="array" ref="L1803">_xlfn.IFS('Paraclinicos '!S1738="","",'Paraclinicos '!S1738&gt;=30,1,'Paraclinicos '!S1738&lt;30,0)</f>
        <v/>
      </c>
      <c r="M1803" t="str" cm="1">
        <f t="array" ref="M1803">_xlfn.IFS(OR('Paraclinicos '!T1738="",'Paraclinicos '!U1738=""),"",OR('Paraclinicos '!T1738&lt;=90,'Paraclinicos '!U1738&lt;=60),1,OR('Paraclinicos '!T1738&gt;90,'Paraclinicos '!U1738&gt;60),0)</f>
        <v/>
      </c>
      <c r="N1803" s="45" t="str">
        <f t="shared" si="86"/>
        <v/>
      </c>
      <c r="O1803" t="str" cm="1">
        <f t="array" ref="O1803">_xlfn.IFS(OR('Paraclinicos '!M1738="",'Paraclinicos '!N1738="",'Paraclinicos '!N1738=0),"",'Paraclinicos '!M1738/'Paraclinicos '!N1738&lt;100,4,'Paraclinicos '!M1738/'Paraclinicos '!N1738&lt;200,3,'Paraclinicos '!M1738/'Paraclinicos '!N1738&lt;300,2,'Paraclinicos '!M1738/'Paraclinicos '!N1738&lt;400,1,'Paraclinicos '!M1738/'Paraclinicos '!N1738&gt;=400,0)</f>
        <v/>
      </c>
      <c r="P1803" t="str" cm="1">
        <f t="array" ref="P1803">_xlfn.IFS('Paraclinicos '!C1738="","",'Paraclinicos '!C1738&lt;20,4,'Paraclinicos '!C1738&lt;50,3,'Paraclinicos '!C1738&lt;100,2,'Paraclinicos '!C1738&lt;150,1,'Paraclinicos '!C1738&gt;150,0)</f>
        <v/>
      </c>
      <c r="Q1803" t="str" cm="1">
        <f t="array" ref="Q1803">_xlfn.IFS('Paraclinicos '!O1738="","",'Paraclinicos '!O1738&lt;1.2,0,'Paraclinicos '!O1738&lt;2,1,'Paraclinicos '!O1738&lt;3.5,2,'Paraclinicos '!O1738&lt;5,3,'Paraclinicos '!O1738&gt;5,4)</f>
        <v/>
      </c>
      <c r="R1803" t="str" cm="1">
        <f t="array" ref="R1803">_xlfn.IFS('Paraclinicos '!J1738="","",'Paraclinicos '!J1738&lt;1.2,0,'Paraclinicos '!J1738&lt;2,1,'Paraclinicos '!J1738&lt;6,2,'Paraclinicos '!J1738&lt;12,3,'Paraclinicos '!J1738&gt;=12,4)</f>
        <v/>
      </c>
      <c r="S1803" t="str" cm="1">
        <f t="array" ref="S1803">_xlfn.IFS('Paraclinicos '!Y1738="","",'Paraclinicos '!Y1738&lt;70,1,'Paraclinicos '!Y1738&gt;=70,0)</f>
        <v/>
      </c>
      <c r="T1803" t="str" cm="1">
        <f t="array" ref="T1803">_xlfn.IFS('Paraclinicos '!W1738="","",'Paraclinicos '!W1738&lt;6,4,'Paraclinicos '!W1738&lt;10,3,'Paraclinicos '!W1738&lt;13,2,'Paraclinicos '!W1738&lt;15,1,'Paraclinicos '!W1738=15,0)</f>
        <v/>
      </c>
      <c r="U1803" s="54" t="str">
        <f t="shared" si="84"/>
        <v/>
      </c>
      <c r="V1803" t="str" cm="1">
        <f t="array" ref="V1803">_xlfn.IFS('Paraclinicos '!S1738="","",OR('Paraclinicos '!S1738&lt;=8,'Paraclinicos '!S1738&gt;=25),3,'Paraclinicos '!S1738&lt;12,1,'Paraclinicos '!S1738&lt;21,0,'Paraclinicos '!S1738&lt;25,2)</f>
        <v/>
      </c>
      <c r="W1803" t="str">
        <f>IFERROR(IF(INDEX('BD Demog para scores enalazar'!Y$2:'BD Demog para scores enalazar'!Y$3000,MATCH(Formulas!A1803,'BD Demog para scores enalazar'!A$2:'BD Demog para scores enalazar'!A$3000,0))=1,"SI","NO"),"")</f>
        <v/>
      </c>
      <c r="X1803" s="9" t="str">
        <f>IFERROR(IF(INDEX('BD Demog para scores enalazar'!AJ$2:'BD Demog para scores enalazar'!AJ$3000,MATCH(Formulas!A1803,'BD Demog para scores enalazar'!A$2:'BD Demog para scores enalazar'!A$3000,0))=1,"SI","NO"),"")</f>
        <v/>
      </c>
      <c r="Y1803" t="str" cm="1">
        <f t="array" ref="Y1803">IF(AND(W1803="NO",X1803="NO"),_xlfn.IFS('Paraclinicos '!K1738&lt;=91,3,'Paraclinicos '!K1738&lt;94,2,'Paraclinicos '!K1738&lt;96,1,'Paraclinicos '!K1738&gt;=96,0),"")</f>
        <v/>
      </c>
      <c r="Z1803" t="str" cm="1">
        <f t="array" ref="Z1803">IF(OR(W1803="SI",X1803="SI"),_xlfn.IFS(OR(AND('Paraclinicos '!K1739&lt;=83),AND('Paraclinicos '!K1739&gt;=97,AA1803=2)),3,OR(AND('Paraclinicos '!K1739&lt;=86),AND('Paraclinicos '!K1739&gt;=94,AA1803=2)),2,OR(AND('Paraclinicos '!K1739&lt;=88),AND('Paraclinicos '!K1739&gt;=92,AA1803=2)),1,OR(AND('Paraclinicos '!K1739&gt;=88,'Paraclinicos '!K1739&lt;=92),AND('Paraclinicos '!K1739&gt;=93,AA1803=0)),0),"")</f>
        <v/>
      </c>
      <c r="AA1803" cm="1">
        <f t="array" ref="AA1803">_xlfn.IFS('Paraclinicos '!E1738="","",'Paraclinicos '!E1738="Oxigeno",2,'Paraclinicos '!E1738="Aire",0)</f>
        <v>2</v>
      </c>
    </row>
    <row r="1804" spans="1:27" x14ac:dyDescent="0.25">
      <c r="A1804">
        <f>'Paraclinicos '!A1739</f>
        <v>0</v>
      </c>
      <c r="B1804" s="3">
        <f>'Paraclinicos '!R1739</f>
        <v>0</v>
      </c>
      <c r="C1804" t="str" cm="1">
        <f t="array" ref="C1804">_xlfn.IFS('Paraclinicos '!Q1739="","",'Paraclinicos '!Q1739&gt;60,3,'Paraclinicos '!Q1739&lt;=60,1)</f>
        <v/>
      </c>
      <c r="D1804" t="str">
        <f>IFERROR(IF(INDEX('BD Demog para scores enalazar'!BC$2:BC$3000,MATCH(Formulas!A1804,'BD Demog para scores enalazar'!A$2:A$3000,0))=0,"SI","NO"),"")</f>
        <v/>
      </c>
      <c r="E1804" t="str" cm="1">
        <f t="array" ref="E1804">_xlfn.IFS(D1804="","",D1804="SI",4,D1804="NO",1)</f>
        <v/>
      </c>
      <c r="F1804" t="str" cm="1">
        <f t="array" ref="F1804">_xlfn.IFS('Paraclinicos '!B1739="","",'Paraclinicos '!B1739&gt;1,1,'Paraclinicos '!B1739&lt;=1,3)</f>
        <v/>
      </c>
      <c r="G1804" t="str" cm="1">
        <f t="array" ref="G1804">_xlfn.IFS('Paraclinicos '!D1739="","",AND('Paraclinicos '!D1739&gt;=250,'Paraclinicos '!D1739&lt;=500),2,'Paraclinicos '!D1739&gt;500,3,'Paraclinicos '!D1739&lt;250,1)</f>
        <v/>
      </c>
      <c r="H1804" s="50" t="str">
        <f t="shared" si="85"/>
        <v/>
      </c>
      <c r="I1804" t="str" cm="1">
        <f t="array" ref="I1804">_xlfn.IFS('Paraclinicos '!Q1739="","",'Paraclinicos '!Q1739&gt;=65,1,'Paraclinicos '!Q1739&lt;65,0)</f>
        <v/>
      </c>
      <c r="J1804" t="str" cm="1">
        <f t="array" ref="J1804">_xlfn.IFS('Paraclinicos '!I1739="","",'Paraclinicos '!I1739&gt;7,1,'Paraclinicos '!I1739&lt;=7,0)</f>
        <v/>
      </c>
      <c r="K1804" t="str" cm="1">
        <f t="array" ref="K1804">_xlfn.IFS('Paraclinicos '!W1739="","",'Paraclinicos '!W1739&lt;=8,1,'Paraclinicos '!W1739&gt;8,0)</f>
        <v/>
      </c>
      <c r="L1804" t="str" cm="1">
        <f t="array" ref="L1804">_xlfn.IFS('Paraclinicos '!S1739="","",'Paraclinicos '!S1739&gt;=30,1,'Paraclinicos '!S1739&lt;30,0)</f>
        <v/>
      </c>
      <c r="M1804" t="str" cm="1">
        <f t="array" ref="M1804">_xlfn.IFS(OR('Paraclinicos '!T1739="",'Paraclinicos '!U1739=""),"",OR('Paraclinicos '!T1739&lt;=90,'Paraclinicos '!U1739&lt;=60),1,OR('Paraclinicos '!T1739&gt;90,'Paraclinicos '!U1739&gt;60),0)</f>
        <v/>
      </c>
      <c r="N1804" s="45" t="str">
        <f t="shared" si="86"/>
        <v/>
      </c>
      <c r="O1804" t="str" cm="1">
        <f t="array" ref="O1804">_xlfn.IFS(OR('Paraclinicos '!M1739="",'Paraclinicos '!N1739="",'Paraclinicos '!N1739=0),"",'Paraclinicos '!M1739/'Paraclinicos '!N1739&lt;100,4,'Paraclinicos '!M1739/'Paraclinicos '!N1739&lt;200,3,'Paraclinicos '!M1739/'Paraclinicos '!N1739&lt;300,2,'Paraclinicos '!M1739/'Paraclinicos '!N1739&lt;400,1,'Paraclinicos '!M1739/'Paraclinicos '!N1739&gt;=400,0)</f>
        <v/>
      </c>
      <c r="P1804" t="str" cm="1">
        <f t="array" ref="P1804">_xlfn.IFS('Paraclinicos '!C1739="","",'Paraclinicos '!C1739&lt;20,4,'Paraclinicos '!C1739&lt;50,3,'Paraclinicos '!C1739&lt;100,2,'Paraclinicos '!C1739&lt;150,1,'Paraclinicos '!C1739&gt;150,0)</f>
        <v/>
      </c>
      <c r="Q1804" t="str" cm="1">
        <f t="array" ref="Q1804">_xlfn.IFS('Paraclinicos '!O1739="","",'Paraclinicos '!O1739&lt;1.2,0,'Paraclinicos '!O1739&lt;2,1,'Paraclinicos '!O1739&lt;3.5,2,'Paraclinicos '!O1739&lt;5,3,'Paraclinicos '!O1739&gt;5,4)</f>
        <v/>
      </c>
      <c r="R1804" t="str" cm="1">
        <f t="array" ref="R1804">_xlfn.IFS('Paraclinicos '!J1739="","",'Paraclinicos '!J1739&lt;1.2,0,'Paraclinicos '!J1739&lt;2,1,'Paraclinicos '!J1739&lt;6,2,'Paraclinicos '!J1739&lt;12,3,'Paraclinicos '!J1739&gt;=12,4)</f>
        <v/>
      </c>
      <c r="S1804" t="str" cm="1">
        <f t="array" ref="S1804">_xlfn.IFS('Paraclinicos '!Y1739="","",'Paraclinicos '!Y1739&lt;70,1,'Paraclinicos '!Y1739&gt;=70,0)</f>
        <v/>
      </c>
      <c r="T1804" t="str" cm="1">
        <f t="array" ref="T1804">_xlfn.IFS('Paraclinicos '!W1739="","",'Paraclinicos '!W1739&lt;6,4,'Paraclinicos '!W1739&lt;10,3,'Paraclinicos '!W1739&lt;13,2,'Paraclinicos '!W1739&lt;15,1,'Paraclinicos '!W1739=15,0)</f>
        <v/>
      </c>
      <c r="U1804" s="54" t="str">
        <f t="shared" si="84"/>
        <v/>
      </c>
      <c r="V1804" t="str" cm="1">
        <f t="array" ref="V1804">_xlfn.IFS('Paraclinicos '!S1739="","",OR('Paraclinicos '!S1739&lt;=8,'Paraclinicos '!S1739&gt;=25),3,'Paraclinicos '!S1739&lt;12,1,'Paraclinicos '!S1739&lt;21,0,'Paraclinicos '!S1739&lt;25,2)</f>
        <v/>
      </c>
      <c r="W1804" t="str">
        <f>IFERROR(IF(INDEX('BD Demog para scores enalazar'!Y$2:'BD Demog para scores enalazar'!Y$3000,MATCH(Formulas!A1804,'BD Demog para scores enalazar'!A$2:'BD Demog para scores enalazar'!A$3000,0))=1,"SI","NO"),"")</f>
        <v/>
      </c>
      <c r="X1804" s="9" t="str">
        <f>IFERROR(IF(INDEX('BD Demog para scores enalazar'!AJ$2:'BD Demog para scores enalazar'!AJ$3000,MATCH(Formulas!A1804,'BD Demog para scores enalazar'!A$2:'BD Demog para scores enalazar'!A$3000,0))=1,"SI","NO"),"")</f>
        <v/>
      </c>
      <c r="Y1804" t="str" cm="1">
        <f t="array" ref="Y1804">IF(AND(W1804="NO",X1804="NO"),_xlfn.IFS('Paraclinicos '!K1739&lt;=91,3,'Paraclinicos '!K1739&lt;94,2,'Paraclinicos '!K1739&lt;96,1,'Paraclinicos '!K1739&gt;=96,0),"")</f>
        <v/>
      </c>
      <c r="Z1804" t="str" cm="1">
        <f t="array" ref="Z1804">IF(OR(W1804="SI",X1804="SI"),_xlfn.IFS(OR(AND('Paraclinicos '!K1740&lt;=83),AND('Paraclinicos '!K1740&gt;=97,AA1804=2)),3,OR(AND('Paraclinicos '!K1740&lt;=86),AND('Paraclinicos '!K1740&gt;=94,AA1804=2)),2,OR(AND('Paraclinicos '!K1740&lt;=88),AND('Paraclinicos '!K1740&gt;=92,AA1804=2)),1,OR(AND('Paraclinicos '!K1740&gt;=88,'Paraclinicos '!K1740&lt;=92),AND('Paraclinicos '!K1740&gt;=93,AA1804=0)),0),"")</f>
        <v/>
      </c>
      <c r="AA1804" cm="1">
        <f t="array" ref="AA1804">_xlfn.IFS('Paraclinicos '!E1739="","",'Paraclinicos '!E1739="Oxigeno",2,'Paraclinicos '!E1739="Aire",0)</f>
        <v>2</v>
      </c>
    </row>
    <row r="1805" spans="1:27" x14ac:dyDescent="0.25">
      <c r="A1805">
        <f>'Paraclinicos '!A1740</f>
        <v>0</v>
      </c>
      <c r="B1805" s="3">
        <f>'Paraclinicos '!R1740</f>
        <v>0</v>
      </c>
      <c r="C1805" t="str" cm="1">
        <f t="array" ref="C1805">_xlfn.IFS('Paraclinicos '!Q1740="","",'Paraclinicos '!Q1740&gt;60,3,'Paraclinicos '!Q1740&lt;=60,1)</f>
        <v/>
      </c>
      <c r="D1805" t="str">
        <f>IFERROR(IF(INDEX('BD Demog para scores enalazar'!BC$2:BC$3000,MATCH(Formulas!A1805,'BD Demog para scores enalazar'!A$2:A$3000,0))=0,"SI","NO"),"")</f>
        <v/>
      </c>
      <c r="E1805" t="str" cm="1">
        <f t="array" ref="E1805">_xlfn.IFS(D1805="","",D1805="SI",4,D1805="NO",1)</f>
        <v/>
      </c>
      <c r="F1805" t="str" cm="1">
        <f t="array" ref="F1805">_xlfn.IFS('Paraclinicos '!B1740="","",'Paraclinicos '!B1740&gt;1,1,'Paraclinicos '!B1740&lt;=1,3)</f>
        <v/>
      </c>
      <c r="G1805" t="str" cm="1">
        <f t="array" ref="G1805">_xlfn.IFS('Paraclinicos '!D1740="","",AND('Paraclinicos '!D1740&gt;=250,'Paraclinicos '!D1740&lt;=500),2,'Paraclinicos '!D1740&gt;500,3,'Paraclinicos '!D1740&lt;250,1)</f>
        <v/>
      </c>
      <c r="H1805" s="50" t="str">
        <f t="shared" si="85"/>
        <v/>
      </c>
      <c r="I1805" t="str" cm="1">
        <f t="array" ref="I1805">_xlfn.IFS('Paraclinicos '!Q1740="","",'Paraclinicos '!Q1740&gt;=65,1,'Paraclinicos '!Q1740&lt;65,0)</f>
        <v/>
      </c>
      <c r="J1805" t="str" cm="1">
        <f t="array" ref="J1805">_xlfn.IFS('Paraclinicos '!I1740="","",'Paraclinicos '!I1740&gt;7,1,'Paraclinicos '!I1740&lt;=7,0)</f>
        <v/>
      </c>
      <c r="K1805" t="str" cm="1">
        <f t="array" ref="K1805">_xlfn.IFS('Paraclinicos '!W1740="","",'Paraclinicos '!W1740&lt;=8,1,'Paraclinicos '!W1740&gt;8,0)</f>
        <v/>
      </c>
      <c r="L1805" t="str" cm="1">
        <f t="array" ref="L1805">_xlfn.IFS('Paraclinicos '!S1740="","",'Paraclinicos '!S1740&gt;=30,1,'Paraclinicos '!S1740&lt;30,0)</f>
        <v/>
      </c>
      <c r="M1805" t="str" cm="1">
        <f t="array" ref="M1805">_xlfn.IFS(OR('Paraclinicos '!T1740="",'Paraclinicos '!U1740=""),"",OR('Paraclinicos '!T1740&lt;=90,'Paraclinicos '!U1740&lt;=60),1,OR('Paraclinicos '!T1740&gt;90,'Paraclinicos '!U1740&gt;60),0)</f>
        <v/>
      </c>
      <c r="N1805" s="45" t="str">
        <f t="shared" si="86"/>
        <v/>
      </c>
      <c r="O1805" t="str" cm="1">
        <f t="array" ref="O1805">_xlfn.IFS(OR('Paraclinicos '!M1740="",'Paraclinicos '!N1740="",'Paraclinicos '!N1740=0),"",'Paraclinicos '!M1740/'Paraclinicos '!N1740&lt;100,4,'Paraclinicos '!M1740/'Paraclinicos '!N1740&lt;200,3,'Paraclinicos '!M1740/'Paraclinicos '!N1740&lt;300,2,'Paraclinicos '!M1740/'Paraclinicos '!N1740&lt;400,1,'Paraclinicos '!M1740/'Paraclinicos '!N1740&gt;=400,0)</f>
        <v/>
      </c>
      <c r="P1805" t="str" cm="1">
        <f t="array" ref="P1805">_xlfn.IFS('Paraclinicos '!C1740="","",'Paraclinicos '!C1740&lt;20,4,'Paraclinicos '!C1740&lt;50,3,'Paraclinicos '!C1740&lt;100,2,'Paraclinicos '!C1740&lt;150,1,'Paraclinicos '!C1740&gt;150,0)</f>
        <v/>
      </c>
      <c r="Q1805" t="str" cm="1">
        <f t="array" ref="Q1805">_xlfn.IFS('Paraclinicos '!O1740="","",'Paraclinicos '!O1740&lt;1.2,0,'Paraclinicos '!O1740&lt;2,1,'Paraclinicos '!O1740&lt;3.5,2,'Paraclinicos '!O1740&lt;5,3,'Paraclinicos '!O1740&gt;5,4)</f>
        <v/>
      </c>
      <c r="R1805" t="str" cm="1">
        <f t="array" ref="R1805">_xlfn.IFS('Paraclinicos '!J1740="","",'Paraclinicos '!J1740&lt;1.2,0,'Paraclinicos '!J1740&lt;2,1,'Paraclinicos '!J1740&lt;6,2,'Paraclinicos '!J1740&lt;12,3,'Paraclinicos '!J1740&gt;=12,4)</f>
        <v/>
      </c>
      <c r="S1805" t="str" cm="1">
        <f t="array" ref="S1805">_xlfn.IFS('Paraclinicos '!Y1740="","",'Paraclinicos '!Y1740&lt;70,1,'Paraclinicos '!Y1740&gt;=70,0)</f>
        <v/>
      </c>
      <c r="T1805" t="str" cm="1">
        <f t="array" ref="T1805">_xlfn.IFS('Paraclinicos '!W1740="","",'Paraclinicos '!W1740&lt;6,4,'Paraclinicos '!W1740&lt;10,3,'Paraclinicos '!W1740&lt;13,2,'Paraclinicos '!W1740&lt;15,1,'Paraclinicos '!W1740=15,0)</f>
        <v/>
      </c>
      <c r="U1805" s="54" t="str">
        <f t="shared" si="84"/>
        <v/>
      </c>
      <c r="V1805" t="str" cm="1">
        <f t="array" ref="V1805">_xlfn.IFS('Paraclinicos '!S1740="","",OR('Paraclinicos '!S1740&lt;=8,'Paraclinicos '!S1740&gt;=25),3,'Paraclinicos '!S1740&lt;12,1,'Paraclinicos '!S1740&lt;21,0,'Paraclinicos '!S1740&lt;25,2)</f>
        <v/>
      </c>
      <c r="W1805" t="str">
        <f>IFERROR(IF(INDEX('BD Demog para scores enalazar'!Y$2:'BD Demog para scores enalazar'!Y$3000,MATCH(Formulas!A1805,'BD Demog para scores enalazar'!A$2:'BD Demog para scores enalazar'!A$3000,0))=1,"SI","NO"),"")</f>
        <v/>
      </c>
      <c r="X1805" s="9" t="str">
        <f>IFERROR(IF(INDEX('BD Demog para scores enalazar'!AJ$2:'BD Demog para scores enalazar'!AJ$3000,MATCH(Formulas!A1805,'BD Demog para scores enalazar'!A$2:'BD Demog para scores enalazar'!A$3000,0))=1,"SI","NO"),"")</f>
        <v/>
      </c>
      <c r="Y1805" t="str" cm="1">
        <f t="array" ref="Y1805">IF(AND(W1805="NO",X1805="NO"),_xlfn.IFS('Paraclinicos '!K1740&lt;=91,3,'Paraclinicos '!K1740&lt;94,2,'Paraclinicos '!K1740&lt;96,1,'Paraclinicos '!K1740&gt;=96,0),"")</f>
        <v/>
      </c>
      <c r="Z1805" t="str" cm="1">
        <f t="array" ref="Z1805">IF(OR(W1805="SI",X1805="SI"),_xlfn.IFS(OR(AND('Paraclinicos '!K1741&lt;=83),AND('Paraclinicos '!K1741&gt;=97,AA1805=2)),3,OR(AND('Paraclinicos '!K1741&lt;=86),AND('Paraclinicos '!K1741&gt;=94,AA1805=2)),2,OR(AND('Paraclinicos '!K1741&lt;=88),AND('Paraclinicos '!K1741&gt;=92,AA1805=2)),1,OR(AND('Paraclinicos '!K1741&gt;=88,'Paraclinicos '!K1741&lt;=92),AND('Paraclinicos '!K1741&gt;=93,AA1805=0)),0),"")</f>
        <v/>
      </c>
      <c r="AA1805" cm="1">
        <f t="array" ref="AA1805">_xlfn.IFS('Paraclinicos '!E1740="","",'Paraclinicos '!E1740="Oxigeno",2,'Paraclinicos '!E1740="Aire",0)</f>
        <v>2</v>
      </c>
    </row>
    <row r="1806" spans="1:27" x14ac:dyDescent="0.25">
      <c r="A1806">
        <f>'Paraclinicos '!A1741</f>
        <v>0</v>
      </c>
      <c r="B1806" s="3">
        <f>'Paraclinicos '!R1741</f>
        <v>0</v>
      </c>
      <c r="C1806" t="str" cm="1">
        <f t="array" ref="C1806">_xlfn.IFS('Paraclinicos '!Q1741="","",'Paraclinicos '!Q1741&gt;60,3,'Paraclinicos '!Q1741&lt;=60,1)</f>
        <v/>
      </c>
      <c r="D1806" t="str">
        <f>IFERROR(IF(INDEX('BD Demog para scores enalazar'!BC$2:BC$3000,MATCH(Formulas!A1806,'BD Demog para scores enalazar'!A$2:A$3000,0))=0,"SI","NO"),"")</f>
        <v/>
      </c>
      <c r="E1806" t="str" cm="1">
        <f t="array" ref="E1806">_xlfn.IFS(D1806="","",D1806="SI",4,D1806="NO",1)</f>
        <v/>
      </c>
      <c r="F1806" t="str" cm="1">
        <f t="array" ref="F1806">_xlfn.IFS('Paraclinicos '!B1741="","",'Paraclinicos '!B1741&gt;1,1,'Paraclinicos '!B1741&lt;=1,3)</f>
        <v/>
      </c>
      <c r="G1806" t="str" cm="1">
        <f t="array" ref="G1806">_xlfn.IFS('Paraclinicos '!D1741="","",AND('Paraclinicos '!D1741&gt;=250,'Paraclinicos '!D1741&lt;=500),2,'Paraclinicos '!D1741&gt;500,3,'Paraclinicos '!D1741&lt;250,1)</f>
        <v/>
      </c>
      <c r="H1806" s="50" t="str">
        <f t="shared" si="85"/>
        <v/>
      </c>
      <c r="I1806" t="str" cm="1">
        <f t="array" ref="I1806">_xlfn.IFS('Paraclinicos '!Q1741="","",'Paraclinicos '!Q1741&gt;=65,1,'Paraclinicos '!Q1741&lt;65,0)</f>
        <v/>
      </c>
      <c r="J1806" t="str" cm="1">
        <f t="array" ref="J1806">_xlfn.IFS('Paraclinicos '!I1741="","",'Paraclinicos '!I1741&gt;7,1,'Paraclinicos '!I1741&lt;=7,0)</f>
        <v/>
      </c>
      <c r="K1806" t="str" cm="1">
        <f t="array" ref="K1806">_xlfn.IFS('Paraclinicos '!W1741="","",'Paraclinicos '!W1741&lt;=8,1,'Paraclinicos '!W1741&gt;8,0)</f>
        <v/>
      </c>
      <c r="L1806" t="str" cm="1">
        <f t="array" ref="L1806">_xlfn.IFS('Paraclinicos '!S1741="","",'Paraclinicos '!S1741&gt;=30,1,'Paraclinicos '!S1741&lt;30,0)</f>
        <v/>
      </c>
      <c r="M1806" t="str" cm="1">
        <f t="array" ref="M1806">_xlfn.IFS(OR('Paraclinicos '!T1741="",'Paraclinicos '!U1741=""),"",OR('Paraclinicos '!T1741&lt;=90,'Paraclinicos '!U1741&lt;=60),1,OR('Paraclinicos '!T1741&gt;90,'Paraclinicos '!U1741&gt;60),0)</f>
        <v/>
      </c>
      <c r="N1806" s="45" t="str">
        <f t="shared" si="86"/>
        <v/>
      </c>
      <c r="O1806" t="str" cm="1">
        <f t="array" ref="O1806">_xlfn.IFS(OR('Paraclinicos '!M1741="",'Paraclinicos '!N1741="",'Paraclinicos '!N1741=0),"",'Paraclinicos '!M1741/'Paraclinicos '!N1741&lt;100,4,'Paraclinicos '!M1741/'Paraclinicos '!N1741&lt;200,3,'Paraclinicos '!M1741/'Paraclinicos '!N1741&lt;300,2,'Paraclinicos '!M1741/'Paraclinicos '!N1741&lt;400,1,'Paraclinicos '!M1741/'Paraclinicos '!N1741&gt;=400,0)</f>
        <v/>
      </c>
      <c r="P1806" t="str" cm="1">
        <f t="array" ref="P1806">_xlfn.IFS('Paraclinicos '!C1741="","",'Paraclinicos '!C1741&lt;20,4,'Paraclinicos '!C1741&lt;50,3,'Paraclinicos '!C1741&lt;100,2,'Paraclinicos '!C1741&lt;150,1,'Paraclinicos '!C1741&gt;150,0)</f>
        <v/>
      </c>
      <c r="Q1806" t="str" cm="1">
        <f t="array" ref="Q1806">_xlfn.IFS('Paraclinicos '!O1741="","",'Paraclinicos '!O1741&lt;1.2,0,'Paraclinicos '!O1741&lt;2,1,'Paraclinicos '!O1741&lt;3.5,2,'Paraclinicos '!O1741&lt;5,3,'Paraclinicos '!O1741&gt;5,4)</f>
        <v/>
      </c>
      <c r="R1806" t="str" cm="1">
        <f t="array" ref="R1806">_xlfn.IFS('Paraclinicos '!J1741="","",'Paraclinicos '!J1741&lt;1.2,0,'Paraclinicos '!J1741&lt;2,1,'Paraclinicos '!J1741&lt;6,2,'Paraclinicos '!J1741&lt;12,3,'Paraclinicos '!J1741&gt;=12,4)</f>
        <v/>
      </c>
      <c r="S1806" t="str" cm="1">
        <f t="array" ref="S1806">_xlfn.IFS('Paraclinicos '!Y1741="","",'Paraclinicos '!Y1741&lt;70,1,'Paraclinicos '!Y1741&gt;=70,0)</f>
        <v/>
      </c>
      <c r="T1806" t="str" cm="1">
        <f t="array" ref="T1806">_xlfn.IFS('Paraclinicos '!W1741="","",'Paraclinicos '!W1741&lt;6,4,'Paraclinicos '!W1741&lt;10,3,'Paraclinicos '!W1741&lt;13,2,'Paraclinicos '!W1741&lt;15,1,'Paraclinicos '!W1741=15,0)</f>
        <v/>
      </c>
      <c r="U1806" s="54" t="str">
        <f t="shared" si="84"/>
        <v/>
      </c>
      <c r="V1806" t="str" cm="1">
        <f t="array" ref="V1806">_xlfn.IFS('Paraclinicos '!S1741="","",OR('Paraclinicos '!S1741&lt;=8,'Paraclinicos '!S1741&gt;=25),3,'Paraclinicos '!S1741&lt;12,1,'Paraclinicos '!S1741&lt;21,0,'Paraclinicos '!S1741&lt;25,2)</f>
        <v/>
      </c>
      <c r="W1806" t="str">
        <f>IFERROR(IF(INDEX('BD Demog para scores enalazar'!Y$2:'BD Demog para scores enalazar'!Y$3000,MATCH(Formulas!A1806,'BD Demog para scores enalazar'!A$2:'BD Demog para scores enalazar'!A$3000,0))=1,"SI","NO"),"")</f>
        <v/>
      </c>
      <c r="X1806" s="9" t="str">
        <f>IFERROR(IF(INDEX('BD Demog para scores enalazar'!AJ$2:'BD Demog para scores enalazar'!AJ$3000,MATCH(Formulas!A1806,'BD Demog para scores enalazar'!A$2:'BD Demog para scores enalazar'!A$3000,0))=1,"SI","NO"),"")</f>
        <v/>
      </c>
      <c r="Y1806" t="str" cm="1">
        <f t="array" ref="Y1806">IF(AND(W1806="NO",X1806="NO"),_xlfn.IFS('Paraclinicos '!K1741&lt;=91,3,'Paraclinicos '!K1741&lt;94,2,'Paraclinicos '!K1741&lt;96,1,'Paraclinicos '!K1741&gt;=96,0),"")</f>
        <v/>
      </c>
      <c r="Z1806" t="str" cm="1">
        <f t="array" ref="Z1806">IF(OR(W1806="SI",X1806="SI"),_xlfn.IFS(OR(AND('Paraclinicos '!K1742&lt;=83),AND('Paraclinicos '!K1742&gt;=97,AA1806=2)),3,OR(AND('Paraclinicos '!K1742&lt;=86),AND('Paraclinicos '!K1742&gt;=94,AA1806=2)),2,OR(AND('Paraclinicos '!K1742&lt;=88),AND('Paraclinicos '!K1742&gt;=92,AA1806=2)),1,OR(AND('Paraclinicos '!K1742&gt;=88,'Paraclinicos '!K1742&lt;=92),AND('Paraclinicos '!K1742&gt;=93,AA1806=0)),0),"")</f>
        <v/>
      </c>
      <c r="AA1806" cm="1">
        <f t="array" ref="AA1806">_xlfn.IFS('Paraclinicos '!E1741="","",'Paraclinicos '!E1741="Oxigeno",2,'Paraclinicos '!E1741="Aire",0)</f>
        <v>2</v>
      </c>
    </row>
    <row r="1807" spans="1:27" x14ac:dyDescent="0.25">
      <c r="A1807">
        <f>'Paraclinicos '!A1742</f>
        <v>0</v>
      </c>
      <c r="B1807" s="3">
        <f>'Paraclinicos '!R1742</f>
        <v>0</v>
      </c>
      <c r="C1807" t="str" cm="1">
        <f t="array" ref="C1807">_xlfn.IFS('Paraclinicos '!Q1742="","",'Paraclinicos '!Q1742&gt;60,3,'Paraclinicos '!Q1742&lt;=60,1)</f>
        <v/>
      </c>
      <c r="D1807" t="str">
        <f>IFERROR(IF(INDEX('BD Demog para scores enalazar'!BC$2:BC$3000,MATCH(Formulas!A1807,'BD Demog para scores enalazar'!A$2:A$3000,0))=0,"SI","NO"),"")</f>
        <v/>
      </c>
      <c r="E1807" t="str" cm="1">
        <f t="array" ref="E1807">_xlfn.IFS(D1807="","",D1807="SI",4,D1807="NO",1)</f>
        <v/>
      </c>
      <c r="F1807" t="str" cm="1">
        <f t="array" ref="F1807">_xlfn.IFS('Paraclinicos '!B1742="","",'Paraclinicos '!B1742&gt;1,1,'Paraclinicos '!B1742&lt;=1,3)</f>
        <v/>
      </c>
      <c r="G1807" t="str" cm="1">
        <f t="array" ref="G1807">_xlfn.IFS('Paraclinicos '!D1742="","",AND('Paraclinicos '!D1742&gt;=250,'Paraclinicos '!D1742&lt;=500),2,'Paraclinicos '!D1742&gt;500,3,'Paraclinicos '!D1742&lt;250,1)</f>
        <v/>
      </c>
      <c r="H1807" s="50" t="str">
        <f t="shared" si="85"/>
        <v/>
      </c>
      <c r="I1807" t="str" cm="1">
        <f t="array" ref="I1807">_xlfn.IFS('Paraclinicos '!Q1742="","",'Paraclinicos '!Q1742&gt;=65,1,'Paraclinicos '!Q1742&lt;65,0)</f>
        <v/>
      </c>
      <c r="J1807" t="str" cm="1">
        <f t="array" ref="J1807">_xlfn.IFS('Paraclinicos '!I1742="","",'Paraclinicos '!I1742&gt;7,1,'Paraclinicos '!I1742&lt;=7,0)</f>
        <v/>
      </c>
      <c r="K1807" t="str" cm="1">
        <f t="array" ref="K1807">_xlfn.IFS('Paraclinicos '!W1742="","",'Paraclinicos '!W1742&lt;=8,1,'Paraclinicos '!W1742&gt;8,0)</f>
        <v/>
      </c>
      <c r="L1807" t="str" cm="1">
        <f t="array" ref="L1807">_xlfn.IFS('Paraclinicos '!S1742="","",'Paraclinicos '!S1742&gt;=30,1,'Paraclinicos '!S1742&lt;30,0)</f>
        <v/>
      </c>
      <c r="M1807" t="str" cm="1">
        <f t="array" ref="M1807">_xlfn.IFS(OR('Paraclinicos '!T1742="",'Paraclinicos '!U1742=""),"",OR('Paraclinicos '!T1742&lt;=90,'Paraclinicos '!U1742&lt;=60),1,OR('Paraclinicos '!T1742&gt;90,'Paraclinicos '!U1742&gt;60),0)</f>
        <v/>
      </c>
      <c r="N1807" s="45" t="str">
        <f t="shared" si="86"/>
        <v/>
      </c>
      <c r="O1807" t="str" cm="1">
        <f t="array" ref="O1807">_xlfn.IFS(OR('Paraclinicos '!M1742="",'Paraclinicos '!N1742="",'Paraclinicos '!N1742=0),"",'Paraclinicos '!M1742/'Paraclinicos '!N1742&lt;100,4,'Paraclinicos '!M1742/'Paraclinicos '!N1742&lt;200,3,'Paraclinicos '!M1742/'Paraclinicos '!N1742&lt;300,2,'Paraclinicos '!M1742/'Paraclinicos '!N1742&lt;400,1,'Paraclinicos '!M1742/'Paraclinicos '!N1742&gt;=400,0)</f>
        <v/>
      </c>
      <c r="P1807" t="str" cm="1">
        <f t="array" ref="P1807">_xlfn.IFS('Paraclinicos '!C1742="","",'Paraclinicos '!C1742&lt;20,4,'Paraclinicos '!C1742&lt;50,3,'Paraclinicos '!C1742&lt;100,2,'Paraclinicos '!C1742&lt;150,1,'Paraclinicos '!C1742&gt;150,0)</f>
        <v/>
      </c>
      <c r="Q1807" t="str" cm="1">
        <f t="array" ref="Q1807">_xlfn.IFS('Paraclinicos '!O1742="","",'Paraclinicos '!O1742&lt;1.2,0,'Paraclinicos '!O1742&lt;2,1,'Paraclinicos '!O1742&lt;3.5,2,'Paraclinicos '!O1742&lt;5,3,'Paraclinicos '!O1742&gt;5,4)</f>
        <v/>
      </c>
      <c r="R1807" t="str" cm="1">
        <f t="array" ref="R1807">_xlfn.IFS('Paraclinicos '!J1742="","",'Paraclinicos '!J1742&lt;1.2,0,'Paraclinicos '!J1742&lt;2,1,'Paraclinicos '!J1742&lt;6,2,'Paraclinicos '!J1742&lt;12,3,'Paraclinicos '!J1742&gt;=12,4)</f>
        <v/>
      </c>
      <c r="S1807" t="str" cm="1">
        <f t="array" ref="S1807">_xlfn.IFS('Paraclinicos '!Y1742="","",'Paraclinicos '!Y1742&lt;70,1,'Paraclinicos '!Y1742&gt;=70,0)</f>
        <v/>
      </c>
      <c r="T1807" t="str" cm="1">
        <f t="array" ref="T1807">_xlfn.IFS('Paraclinicos '!W1742="","",'Paraclinicos '!W1742&lt;6,4,'Paraclinicos '!W1742&lt;10,3,'Paraclinicos '!W1742&lt;13,2,'Paraclinicos '!W1742&lt;15,1,'Paraclinicos '!W1742=15,0)</f>
        <v/>
      </c>
      <c r="U1807" s="54" t="str">
        <f t="shared" si="84"/>
        <v/>
      </c>
      <c r="V1807" t="str" cm="1">
        <f t="array" ref="V1807">_xlfn.IFS('Paraclinicos '!S1742="","",OR('Paraclinicos '!S1742&lt;=8,'Paraclinicos '!S1742&gt;=25),3,'Paraclinicos '!S1742&lt;12,1,'Paraclinicos '!S1742&lt;21,0,'Paraclinicos '!S1742&lt;25,2)</f>
        <v/>
      </c>
      <c r="W1807" t="str">
        <f>IFERROR(IF(INDEX('BD Demog para scores enalazar'!Y$2:'BD Demog para scores enalazar'!Y$3000,MATCH(Formulas!A1807,'BD Demog para scores enalazar'!A$2:'BD Demog para scores enalazar'!A$3000,0))=1,"SI","NO"),"")</f>
        <v/>
      </c>
      <c r="X1807" s="9" t="str">
        <f>IFERROR(IF(INDEX('BD Demog para scores enalazar'!AJ$2:'BD Demog para scores enalazar'!AJ$3000,MATCH(Formulas!A1807,'BD Demog para scores enalazar'!A$2:'BD Demog para scores enalazar'!A$3000,0))=1,"SI","NO"),"")</f>
        <v/>
      </c>
      <c r="Y1807" t="str" cm="1">
        <f t="array" ref="Y1807">IF(AND(W1807="NO",X1807="NO"),_xlfn.IFS('Paraclinicos '!K1742&lt;=91,3,'Paraclinicos '!K1742&lt;94,2,'Paraclinicos '!K1742&lt;96,1,'Paraclinicos '!K1742&gt;=96,0),"")</f>
        <v/>
      </c>
      <c r="Z1807" t="str" cm="1">
        <f t="array" ref="Z1807">IF(OR(W1807="SI",X1807="SI"),_xlfn.IFS(OR(AND('Paraclinicos '!K1743&lt;=83),AND('Paraclinicos '!K1743&gt;=97,AA1807=2)),3,OR(AND('Paraclinicos '!K1743&lt;=86),AND('Paraclinicos '!K1743&gt;=94,AA1807=2)),2,OR(AND('Paraclinicos '!K1743&lt;=88),AND('Paraclinicos '!K1743&gt;=92,AA1807=2)),1,OR(AND('Paraclinicos '!K1743&gt;=88,'Paraclinicos '!K1743&lt;=92),AND('Paraclinicos '!K1743&gt;=93,AA1807=0)),0),"")</f>
        <v/>
      </c>
      <c r="AA1807" cm="1">
        <f t="array" ref="AA1807">_xlfn.IFS('Paraclinicos '!E1742="","",'Paraclinicos '!E1742="Oxigeno",2,'Paraclinicos '!E1742="Aire",0)</f>
        <v>2</v>
      </c>
    </row>
    <row r="1808" spans="1:27" x14ac:dyDescent="0.25">
      <c r="A1808">
        <f>'Paraclinicos '!A1743</f>
        <v>0</v>
      </c>
      <c r="B1808" s="3">
        <f>'Paraclinicos '!R1743</f>
        <v>0</v>
      </c>
      <c r="C1808" t="str" cm="1">
        <f t="array" ref="C1808">_xlfn.IFS('Paraclinicos '!Q1743="","",'Paraclinicos '!Q1743&gt;60,3,'Paraclinicos '!Q1743&lt;=60,1)</f>
        <v/>
      </c>
      <c r="D1808" t="str">
        <f>IFERROR(IF(INDEX('BD Demog para scores enalazar'!BC$2:BC$3000,MATCH(Formulas!A1808,'BD Demog para scores enalazar'!A$2:A$3000,0))=0,"SI","NO"),"")</f>
        <v/>
      </c>
      <c r="E1808" t="str" cm="1">
        <f t="array" ref="E1808">_xlfn.IFS(D1808="","",D1808="SI",4,D1808="NO",1)</f>
        <v/>
      </c>
      <c r="F1808" t="str" cm="1">
        <f t="array" ref="F1808">_xlfn.IFS('Paraclinicos '!B1743="","",'Paraclinicos '!B1743&gt;1,1,'Paraclinicos '!B1743&lt;=1,3)</f>
        <v/>
      </c>
      <c r="G1808" t="str" cm="1">
        <f t="array" ref="G1808">_xlfn.IFS('Paraclinicos '!D1743="","",AND('Paraclinicos '!D1743&gt;=250,'Paraclinicos '!D1743&lt;=500),2,'Paraclinicos '!D1743&gt;500,3,'Paraclinicos '!D1743&lt;250,1)</f>
        <v/>
      </c>
      <c r="H1808" s="50" t="str">
        <f t="shared" si="85"/>
        <v/>
      </c>
      <c r="I1808" t="str" cm="1">
        <f t="array" ref="I1808">_xlfn.IFS('Paraclinicos '!Q1743="","",'Paraclinicos '!Q1743&gt;=65,1,'Paraclinicos '!Q1743&lt;65,0)</f>
        <v/>
      </c>
      <c r="J1808" t="str" cm="1">
        <f t="array" ref="J1808">_xlfn.IFS('Paraclinicos '!I1743="","",'Paraclinicos '!I1743&gt;7,1,'Paraclinicos '!I1743&lt;=7,0)</f>
        <v/>
      </c>
      <c r="K1808" t="str" cm="1">
        <f t="array" ref="K1808">_xlfn.IFS('Paraclinicos '!W1743="","",'Paraclinicos '!W1743&lt;=8,1,'Paraclinicos '!W1743&gt;8,0)</f>
        <v/>
      </c>
      <c r="L1808" t="str" cm="1">
        <f t="array" ref="L1808">_xlfn.IFS('Paraclinicos '!S1743="","",'Paraclinicos '!S1743&gt;=30,1,'Paraclinicos '!S1743&lt;30,0)</f>
        <v/>
      </c>
      <c r="M1808" t="str" cm="1">
        <f t="array" ref="M1808">_xlfn.IFS(OR('Paraclinicos '!T1743="",'Paraclinicos '!U1743=""),"",OR('Paraclinicos '!T1743&lt;=90,'Paraclinicos '!U1743&lt;=60),1,OR('Paraclinicos '!T1743&gt;90,'Paraclinicos '!U1743&gt;60),0)</f>
        <v/>
      </c>
      <c r="N1808" s="45" t="str">
        <f t="shared" si="86"/>
        <v/>
      </c>
      <c r="O1808" t="str" cm="1">
        <f t="array" ref="O1808">_xlfn.IFS(OR('Paraclinicos '!M1743="",'Paraclinicos '!N1743="",'Paraclinicos '!N1743=0),"",'Paraclinicos '!M1743/'Paraclinicos '!N1743&lt;100,4,'Paraclinicos '!M1743/'Paraclinicos '!N1743&lt;200,3,'Paraclinicos '!M1743/'Paraclinicos '!N1743&lt;300,2,'Paraclinicos '!M1743/'Paraclinicos '!N1743&lt;400,1,'Paraclinicos '!M1743/'Paraclinicos '!N1743&gt;=400,0)</f>
        <v/>
      </c>
      <c r="P1808" t="str" cm="1">
        <f t="array" ref="P1808">_xlfn.IFS('Paraclinicos '!C1743="","",'Paraclinicos '!C1743&lt;20,4,'Paraclinicos '!C1743&lt;50,3,'Paraclinicos '!C1743&lt;100,2,'Paraclinicos '!C1743&lt;150,1,'Paraclinicos '!C1743&gt;150,0)</f>
        <v/>
      </c>
      <c r="Q1808" t="str" cm="1">
        <f t="array" ref="Q1808">_xlfn.IFS('Paraclinicos '!O1743="","",'Paraclinicos '!O1743&lt;1.2,0,'Paraclinicos '!O1743&lt;2,1,'Paraclinicos '!O1743&lt;3.5,2,'Paraclinicos '!O1743&lt;5,3,'Paraclinicos '!O1743&gt;5,4)</f>
        <v/>
      </c>
      <c r="R1808" t="str" cm="1">
        <f t="array" ref="R1808">_xlfn.IFS('Paraclinicos '!J1743="","",'Paraclinicos '!J1743&lt;1.2,0,'Paraclinicos '!J1743&lt;2,1,'Paraclinicos '!J1743&lt;6,2,'Paraclinicos '!J1743&lt;12,3,'Paraclinicos '!J1743&gt;=12,4)</f>
        <v/>
      </c>
      <c r="S1808" t="str" cm="1">
        <f t="array" ref="S1808">_xlfn.IFS('Paraclinicos '!Y1743="","",'Paraclinicos '!Y1743&lt;70,1,'Paraclinicos '!Y1743&gt;=70,0)</f>
        <v/>
      </c>
      <c r="T1808" t="str" cm="1">
        <f t="array" ref="T1808">_xlfn.IFS('Paraclinicos '!W1743="","",'Paraclinicos '!W1743&lt;6,4,'Paraclinicos '!W1743&lt;10,3,'Paraclinicos '!W1743&lt;13,2,'Paraclinicos '!W1743&lt;15,1,'Paraclinicos '!W1743=15,0)</f>
        <v/>
      </c>
      <c r="U1808" s="54" t="str">
        <f t="shared" si="84"/>
        <v/>
      </c>
      <c r="V1808" t="str" cm="1">
        <f t="array" ref="V1808">_xlfn.IFS('Paraclinicos '!S1743="","",OR('Paraclinicos '!S1743&lt;=8,'Paraclinicos '!S1743&gt;=25),3,'Paraclinicos '!S1743&lt;12,1,'Paraclinicos '!S1743&lt;21,0,'Paraclinicos '!S1743&lt;25,2)</f>
        <v/>
      </c>
      <c r="W1808" t="str">
        <f>IFERROR(IF(INDEX('BD Demog para scores enalazar'!Y$2:'BD Demog para scores enalazar'!Y$3000,MATCH(Formulas!A1808,'BD Demog para scores enalazar'!A$2:'BD Demog para scores enalazar'!A$3000,0))=1,"SI","NO"),"")</f>
        <v/>
      </c>
      <c r="X1808" s="9" t="str">
        <f>IFERROR(IF(INDEX('BD Demog para scores enalazar'!AJ$2:'BD Demog para scores enalazar'!AJ$3000,MATCH(Formulas!A1808,'BD Demog para scores enalazar'!A$2:'BD Demog para scores enalazar'!A$3000,0))=1,"SI","NO"),"")</f>
        <v/>
      </c>
      <c r="Y1808" t="str" cm="1">
        <f t="array" ref="Y1808">IF(AND(W1808="NO",X1808="NO"),_xlfn.IFS('Paraclinicos '!K1743&lt;=91,3,'Paraclinicos '!K1743&lt;94,2,'Paraclinicos '!K1743&lt;96,1,'Paraclinicos '!K1743&gt;=96,0),"")</f>
        <v/>
      </c>
      <c r="Z1808" t="str" cm="1">
        <f t="array" ref="Z1808">IF(OR(W1808="SI",X1808="SI"),_xlfn.IFS(OR(AND('Paraclinicos '!K1744&lt;=83),AND('Paraclinicos '!K1744&gt;=97,AA1808=2)),3,OR(AND('Paraclinicos '!K1744&lt;=86),AND('Paraclinicos '!K1744&gt;=94,AA1808=2)),2,OR(AND('Paraclinicos '!K1744&lt;=88),AND('Paraclinicos '!K1744&gt;=92,AA1808=2)),1,OR(AND('Paraclinicos '!K1744&gt;=88,'Paraclinicos '!K1744&lt;=92),AND('Paraclinicos '!K1744&gt;=93,AA1808=0)),0),"")</f>
        <v/>
      </c>
      <c r="AA1808" cm="1">
        <f t="array" ref="AA1808">_xlfn.IFS('Paraclinicos '!E1743="","",'Paraclinicos '!E1743="Oxigeno",2,'Paraclinicos '!E1743="Aire",0)</f>
        <v>2</v>
      </c>
    </row>
    <row r="1809" spans="1:27" x14ac:dyDescent="0.25">
      <c r="A1809">
        <f>'Paraclinicos '!A1744</f>
        <v>0</v>
      </c>
      <c r="B1809" s="3">
        <f>'Paraclinicos '!R1744</f>
        <v>0</v>
      </c>
      <c r="C1809" t="str" cm="1">
        <f t="array" ref="C1809">_xlfn.IFS('Paraclinicos '!Q1744="","",'Paraclinicos '!Q1744&gt;60,3,'Paraclinicos '!Q1744&lt;=60,1)</f>
        <v/>
      </c>
      <c r="D1809" t="str">
        <f>IFERROR(IF(INDEX('BD Demog para scores enalazar'!BC$2:BC$3000,MATCH(Formulas!A1809,'BD Demog para scores enalazar'!A$2:A$3000,0))=0,"SI","NO"),"")</f>
        <v/>
      </c>
      <c r="E1809" t="str" cm="1">
        <f t="array" ref="E1809">_xlfn.IFS(D1809="","",D1809="SI",4,D1809="NO",1)</f>
        <v/>
      </c>
      <c r="F1809" t="str" cm="1">
        <f t="array" ref="F1809">_xlfn.IFS('Paraclinicos '!B1744="","",'Paraclinicos '!B1744&gt;1,1,'Paraclinicos '!B1744&lt;=1,3)</f>
        <v/>
      </c>
      <c r="G1809" t="str" cm="1">
        <f t="array" ref="G1809">_xlfn.IFS('Paraclinicos '!D1744="","",AND('Paraclinicos '!D1744&gt;=250,'Paraclinicos '!D1744&lt;=500),2,'Paraclinicos '!D1744&gt;500,3,'Paraclinicos '!D1744&lt;250,1)</f>
        <v/>
      </c>
      <c r="H1809" s="50" t="str">
        <f t="shared" si="85"/>
        <v/>
      </c>
      <c r="I1809" t="str" cm="1">
        <f t="array" ref="I1809">_xlfn.IFS('Paraclinicos '!Q1744="","",'Paraclinicos '!Q1744&gt;=65,1,'Paraclinicos '!Q1744&lt;65,0)</f>
        <v/>
      </c>
      <c r="J1809" t="str" cm="1">
        <f t="array" ref="J1809">_xlfn.IFS('Paraclinicos '!I1744="","",'Paraclinicos '!I1744&gt;7,1,'Paraclinicos '!I1744&lt;=7,0)</f>
        <v/>
      </c>
      <c r="K1809" t="str" cm="1">
        <f t="array" ref="K1809">_xlfn.IFS('Paraclinicos '!W1744="","",'Paraclinicos '!W1744&lt;=8,1,'Paraclinicos '!W1744&gt;8,0)</f>
        <v/>
      </c>
      <c r="L1809" t="str" cm="1">
        <f t="array" ref="L1809">_xlfn.IFS('Paraclinicos '!S1744="","",'Paraclinicos '!S1744&gt;=30,1,'Paraclinicos '!S1744&lt;30,0)</f>
        <v/>
      </c>
      <c r="M1809" t="str" cm="1">
        <f t="array" ref="M1809">_xlfn.IFS(OR('Paraclinicos '!T1744="",'Paraclinicos '!U1744=""),"",OR('Paraclinicos '!T1744&lt;=90,'Paraclinicos '!U1744&lt;=60),1,OR('Paraclinicos '!T1744&gt;90,'Paraclinicos '!U1744&gt;60),0)</f>
        <v/>
      </c>
      <c r="N1809" s="45" t="str">
        <f t="shared" si="86"/>
        <v/>
      </c>
      <c r="O1809" t="str" cm="1">
        <f t="array" ref="O1809">_xlfn.IFS(OR('Paraclinicos '!M1744="",'Paraclinicos '!N1744="",'Paraclinicos '!N1744=0),"",'Paraclinicos '!M1744/'Paraclinicos '!N1744&lt;100,4,'Paraclinicos '!M1744/'Paraclinicos '!N1744&lt;200,3,'Paraclinicos '!M1744/'Paraclinicos '!N1744&lt;300,2,'Paraclinicos '!M1744/'Paraclinicos '!N1744&lt;400,1,'Paraclinicos '!M1744/'Paraclinicos '!N1744&gt;=400,0)</f>
        <v/>
      </c>
      <c r="P1809" t="str" cm="1">
        <f t="array" ref="P1809">_xlfn.IFS('Paraclinicos '!C1744="","",'Paraclinicos '!C1744&lt;20,4,'Paraclinicos '!C1744&lt;50,3,'Paraclinicos '!C1744&lt;100,2,'Paraclinicos '!C1744&lt;150,1,'Paraclinicos '!C1744&gt;150,0)</f>
        <v/>
      </c>
      <c r="Q1809" t="str" cm="1">
        <f t="array" ref="Q1809">_xlfn.IFS('Paraclinicos '!O1744="","",'Paraclinicos '!O1744&lt;1.2,0,'Paraclinicos '!O1744&lt;2,1,'Paraclinicos '!O1744&lt;3.5,2,'Paraclinicos '!O1744&lt;5,3,'Paraclinicos '!O1744&gt;5,4)</f>
        <v/>
      </c>
      <c r="R1809" t="str" cm="1">
        <f t="array" ref="R1809">_xlfn.IFS('Paraclinicos '!J1744="","",'Paraclinicos '!J1744&lt;1.2,0,'Paraclinicos '!J1744&lt;2,1,'Paraclinicos '!J1744&lt;6,2,'Paraclinicos '!J1744&lt;12,3,'Paraclinicos '!J1744&gt;=12,4)</f>
        <v/>
      </c>
      <c r="S1809" t="str" cm="1">
        <f t="array" ref="S1809">_xlfn.IFS('Paraclinicos '!Y1744="","",'Paraclinicos '!Y1744&lt;70,1,'Paraclinicos '!Y1744&gt;=70,0)</f>
        <v/>
      </c>
      <c r="T1809" t="str" cm="1">
        <f t="array" ref="T1809">_xlfn.IFS('Paraclinicos '!W1744="","",'Paraclinicos '!W1744&lt;6,4,'Paraclinicos '!W1744&lt;10,3,'Paraclinicos '!W1744&lt;13,2,'Paraclinicos '!W1744&lt;15,1,'Paraclinicos '!W1744=15,0)</f>
        <v/>
      </c>
      <c r="U1809" s="54" t="str">
        <f t="shared" si="84"/>
        <v/>
      </c>
      <c r="V1809" t="str" cm="1">
        <f t="array" ref="V1809">_xlfn.IFS('Paraclinicos '!S1744="","",OR('Paraclinicos '!S1744&lt;=8,'Paraclinicos '!S1744&gt;=25),3,'Paraclinicos '!S1744&lt;12,1,'Paraclinicos '!S1744&lt;21,0,'Paraclinicos '!S1744&lt;25,2)</f>
        <v/>
      </c>
      <c r="W1809" t="str">
        <f>IFERROR(IF(INDEX('BD Demog para scores enalazar'!Y$2:'BD Demog para scores enalazar'!Y$3000,MATCH(Formulas!A1809,'BD Demog para scores enalazar'!A$2:'BD Demog para scores enalazar'!A$3000,0))=1,"SI","NO"),"")</f>
        <v/>
      </c>
      <c r="X1809" s="9" t="str">
        <f>IFERROR(IF(INDEX('BD Demog para scores enalazar'!AJ$2:'BD Demog para scores enalazar'!AJ$3000,MATCH(Formulas!A1809,'BD Demog para scores enalazar'!A$2:'BD Demog para scores enalazar'!A$3000,0))=1,"SI","NO"),"")</f>
        <v/>
      </c>
      <c r="Y1809" t="str" cm="1">
        <f t="array" ref="Y1809">IF(AND(W1809="NO",X1809="NO"),_xlfn.IFS('Paraclinicos '!K1744&lt;=91,3,'Paraclinicos '!K1744&lt;94,2,'Paraclinicos '!K1744&lt;96,1,'Paraclinicos '!K1744&gt;=96,0),"")</f>
        <v/>
      </c>
      <c r="Z1809" t="str" cm="1">
        <f t="array" ref="Z1809">IF(OR(W1809="SI",X1809="SI"),_xlfn.IFS(OR(AND('Paraclinicos '!K1745&lt;=83),AND('Paraclinicos '!K1745&gt;=97,AA1809=2)),3,OR(AND('Paraclinicos '!K1745&lt;=86),AND('Paraclinicos '!K1745&gt;=94,AA1809=2)),2,OR(AND('Paraclinicos '!K1745&lt;=88),AND('Paraclinicos '!K1745&gt;=92,AA1809=2)),1,OR(AND('Paraclinicos '!K1745&gt;=88,'Paraclinicos '!K1745&lt;=92),AND('Paraclinicos '!K1745&gt;=93,AA1809=0)),0),"")</f>
        <v/>
      </c>
      <c r="AA1809" cm="1">
        <f t="array" ref="AA1809">_xlfn.IFS('Paraclinicos '!E1744="","",'Paraclinicos '!E1744="Oxigeno",2,'Paraclinicos '!E1744="Aire",0)</f>
        <v>2</v>
      </c>
    </row>
    <row r="1810" spans="1:27" x14ac:dyDescent="0.25">
      <c r="A1810">
        <f>'Paraclinicos '!A1745</f>
        <v>0</v>
      </c>
      <c r="B1810" s="3">
        <f>'Paraclinicos '!R1745</f>
        <v>0</v>
      </c>
      <c r="C1810" t="str" cm="1">
        <f t="array" ref="C1810">_xlfn.IFS('Paraclinicos '!Q1745="","",'Paraclinicos '!Q1745&gt;60,3,'Paraclinicos '!Q1745&lt;=60,1)</f>
        <v/>
      </c>
      <c r="D1810" t="str">
        <f>IFERROR(IF(INDEX('BD Demog para scores enalazar'!BC$2:BC$3000,MATCH(Formulas!A1810,'BD Demog para scores enalazar'!A$2:A$3000,0))=0,"SI","NO"),"")</f>
        <v/>
      </c>
      <c r="E1810" t="str" cm="1">
        <f t="array" ref="E1810">_xlfn.IFS(D1810="","",D1810="SI",4,D1810="NO",1)</f>
        <v/>
      </c>
      <c r="F1810" t="str" cm="1">
        <f t="array" ref="F1810">_xlfn.IFS('Paraclinicos '!B1745="","",'Paraclinicos '!B1745&gt;1,1,'Paraclinicos '!B1745&lt;=1,3)</f>
        <v/>
      </c>
      <c r="G1810" t="str" cm="1">
        <f t="array" ref="G1810">_xlfn.IFS('Paraclinicos '!D1745="","",AND('Paraclinicos '!D1745&gt;=250,'Paraclinicos '!D1745&lt;=500),2,'Paraclinicos '!D1745&gt;500,3,'Paraclinicos '!D1745&lt;250,1)</f>
        <v/>
      </c>
      <c r="H1810" s="50" t="str">
        <f t="shared" si="85"/>
        <v/>
      </c>
      <c r="I1810" t="str" cm="1">
        <f t="array" ref="I1810">_xlfn.IFS('Paraclinicos '!Q1745="","",'Paraclinicos '!Q1745&gt;=65,1,'Paraclinicos '!Q1745&lt;65,0)</f>
        <v/>
      </c>
      <c r="J1810" t="str" cm="1">
        <f t="array" ref="J1810">_xlfn.IFS('Paraclinicos '!I1745="","",'Paraclinicos '!I1745&gt;7,1,'Paraclinicos '!I1745&lt;=7,0)</f>
        <v/>
      </c>
      <c r="K1810" t="str" cm="1">
        <f t="array" ref="K1810">_xlfn.IFS('Paraclinicos '!W1745="","",'Paraclinicos '!W1745&lt;=8,1,'Paraclinicos '!W1745&gt;8,0)</f>
        <v/>
      </c>
      <c r="L1810" t="str" cm="1">
        <f t="array" ref="L1810">_xlfn.IFS('Paraclinicos '!S1745="","",'Paraclinicos '!S1745&gt;=30,1,'Paraclinicos '!S1745&lt;30,0)</f>
        <v/>
      </c>
      <c r="M1810" t="str" cm="1">
        <f t="array" ref="M1810">_xlfn.IFS(OR('Paraclinicos '!T1745="",'Paraclinicos '!U1745=""),"",OR('Paraclinicos '!T1745&lt;=90,'Paraclinicos '!U1745&lt;=60),1,OR('Paraclinicos '!T1745&gt;90,'Paraclinicos '!U1745&gt;60),0)</f>
        <v/>
      </c>
      <c r="N1810" s="45" t="str">
        <f t="shared" si="86"/>
        <v/>
      </c>
      <c r="O1810" t="str" cm="1">
        <f t="array" ref="O1810">_xlfn.IFS(OR('Paraclinicos '!M1745="",'Paraclinicos '!N1745="",'Paraclinicos '!N1745=0),"",'Paraclinicos '!M1745/'Paraclinicos '!N1745&lt;100,4,'Paraclinicos '!M1745/'Paraclinicos '!N1745&lt;200,3,'Paraclinicos '!M1745/'Paraclinicos '!N1745&lt;300,2,'Paraclinicos '!M1745/'Paraclinicos '!N1745&lt;400,1,'Paraclinicos '!M1745/'Paraclinicos '!N1745&gt;=400,0)</f>
        <v/>
      </c>
      <c r="P1810" t="str" cm="1">
        <f t="array" ref="P1810">_xlfn.IFS('Paraclinicos '!C1745="","",'Paraclinicos '!C1745&lt;20,4,'Paraclinicos '!C1745&lt;50,3,'Paraclinicos '!C1745&lt;100,2,'Paraclinicos '!C1745&lt;150,1,'Paraclinicos '!C1745&gt;150,0)</f>
        <v/>
      </c>
      <c r="Q1810" t="str" cm="1">
        <f t="array" ref="Q1810">_xlfn.IFS('Paraclinicos '!O1745="","",'Paraclinicos '!O1745&lt;1.2,0,'Paraclinicos '!O1745&lt;2,1,'Paraclinicos '!O1745&lt;3.5,2,'Paraclinicos '!O1745&lt;5,3,'Paraclinicos '!O1745&gt;5,4)</f>
        <v/>
      </c>
      <c r="R1810" t="str" cm="1">
        <f t="array" ref="R1810">_xlfn.IFS('Paraclinicos '!J1745="","",'Paraclinicos '!J1745&lt;1.2,0,'Paraclinicos '!J1745&lt;2,1,'Paraclinicos '!J1745&lt;6,2,'Paraclinicos '!J1745&lt;12,3,'Paraclinicos '!J1745&gt;=12,4)</f>
        <v/>
      </c>
      <c r="S1810" t="str" cm="1">
        <f t="array" ref="S1810">_xlfn.IFS('Paraclinicos '!Y1745="","",'Paraclinicos '!Y1745&lt;70,1,'Paraclinicos '!Y1745&gt;=70,0)</f>
        <v/>
      </c>
      <c r="T1810" t="str" cm="1">
        <f t="array" ref="T1810">_xlfn.IFS('Paraclinicos '!W1745="","",'Paraclinicos '!W1745&lt;6,4,'Paraclinicos '!W1745&lt;10,3,'Paraclinicos '!W1745&lt;13,2,'Paraclinicos '!W1745&lt;15,1,'Paraclinicos '!W1745=15,0)</f>
        <v/>
      </c>
      <c r="U1810" s="54" t="str">
        <f t="shared" si="84"/>
        <v/>
      </c>
      <c r="V1810" t="str" cm="1">
        <f t="array" ref="V1810">_xlfn.IFS('Paraclinicos '!S1745="","",OR('Paraclinicos '!S1745&lt;=8,'Paraclinicos '!S1745&gt;=25),3,'Paraclinicos '!S1745&lt;12,1,'Paraclinicos '!S1745&lt;21,0,'Paraclinicos '!S1745&lt;25,2)</f>
        <v/>
      </c>
      <c r="W1810" t="str">
        <f>IFERROR(IF(INDEX('BD Demog para scores enalazar'!Y$2:'BD Demog para scores enalazar'!Y$3000,MATCH(Formulas!A1810,'BD Demog para scores enalazar'!A$2:'BD Demog para scores enalazar'!A$3000,0))=1,"SI","NO"),"")</f>
        <v/>
      </c>
      <c r="X1810" s="9" t="str">
        <f>IFERROR(IF(INDEX('BD Demog para scores enalazar'!AJ$2:'BD Demog para scores enalazar'!AJ$3000,MATCH(Formulas!A1810,'BD Demog para scores enalazar'!A$2:'BD Demog para scores enalazar'!A$3000,0))=1,"SI","NO"),"")</f>
        <v/>
      </c>
      <c r="Y1810" t="str" cm="1">
        <f t="array" ref="Y1810">IF(AND(W1810="NO",X1810="NO"),_xlfn.IFS('Paraclinicos '!K1745&lt;=91,3,'Paraclinicos '!K1745&lt;94,2,'Paraclinicos '!K1745&lt;96,1,'Paraclinicos '!K1745&gt;=96,0),"")</f>
        <v/>
      </c>
      <c r="Z1810" t="str" cm="1">
        <f t="array" ref="Z1810">IF(OR(W1810="SI",X1810="SI"),_xlfn.IFS(OR(AND('Paraclinicos '!K1746&lt;=83),AND('Paraclinicos '!K1746&gt;=97,AA1810=2)),3,OR(AND('Paraclinicos '!K1746&lt;=86),AND('Paraclinicos '!K1746&gt;=94,AA1810=2)),2,OR(AND('Paraclinicos '!K1746&lt;=88),AND('Paraclinicos '!K1746&gt;=92,AA1810=2)),1,OR(AND('Paraclinicos '!K1746&gt;=88,'Paraclinicos '!K1746&lt;=92),AND('Paraclinicos '!K1746&gt;=93,AA1810=0)),0),"")</f>
        <v/>
      </c>
      <c r="AA1810" cm="1">
        <f t="array" ref="AA1810">_xlfn.IFS('Paraclinicos '!E1745="","",'Paraclinicos '!E1745="Oxigeno",2,'Paraclinicos '!E1745="Aire",0)</f>
        <v>2</v>
      </c>
    </row>
    <row r="1811" spans="1:27" x14ac:dyDescent="0.25">
      <c r="A1811">
        <f>'Paraclinicos '!A1746</f>
        <v>0</v>
      </c>
      <c r="B1811" s="3">
        <f>'Paraclinicos '!R1746</f>
        <v>0</v>
      </c>
      <c r="C1811" t="str" cm="1">
        <f t="array" ref="C1811">_xlfn.IFS('Paraclinicos '!Q1746="","",'Paraclinicos '!Q1746&gt;60,3,'Paraclinicos '!Q1746&lt;=60,1)</f>
        <v/>
      </c>
      <c r="D1811" t="str">
        <f>IFERROR(IF(INDEX('BD Demog para scores enalazar'!BC$2:BC$3000,MATCH(Formulas!A1811,'BD Demog para scores enalazar'!A$2:A$3000,0))=0,"SI","NO"),"")</f>
        <v/>
      </c>
      <c r="E1811" t="str" cm="1">
        <f t="array" ref="E1811">_xlfn.IFS(D1811="","",D1811="SI",4,D1811="NO",1)</f>
        <v/>
      </c>
      <c r="F1811" t="str" cm="1">
        <f t="array" ref="F1811">_xlfn.IFS('Paraclinicos '!B1746="","",'Paraclinicos '!B1746&gt;1,1,'Paraclinicos '!B1746&lt;=1,3)</f>
        <v/>
      </c>
      <c r="G1811" t="str" cm="1">
        <f t="array" ref="G1811">_xlfn.IFS('Paraclinicos '!D1746="","",AND('Paraclinicos '!D1746&gt;=250,'Paraclinicos '!D1746&lt;=500),2,'Paraclinicos '!D1746&gt;500,3,'Paraclinicos '!D1746&lt;250,1)</f>
        <v/>
      </c>
      <c r="H1811" s="50" t="str">
        <f t="shared" si="85"/>
        <v/>
      </c>
      <c r="I1811" t="str" cm="1">
        <f t="array" ref="I1811">_xlfn.IFS('Paraclinicos '!Q1746="","",'Paraclinicos '!Q1746&gt;=65,1,'Paraclinicos '!Q1746&lt;65,0)</f>
        <v/>
      </c>
      <c r="J1811" t="str" cm="1">
        <f t="array" ref="J1811">_xlfn.IFS('Paraclinicos '!I1746="","",'Paraclinicos '!I1746&gt;7,1,'Paraclinicos '!I1746&lt;=7,0)</f>
        <v/>
      </c>
      <c r="K1811" t="str" cm="1">
        <f t="array" ref="K1811">_xlfn.IFS('Paraclinicos '!W1746="","",'Paraclinicos '!W1746&lt;=8,1,'Paraclinicos '!W1746&gt;8,0)</f>
        <v/>
      </c>
      <c r="L1811" t="str" cm="1">
        <f t="array" ref="L1811">_xlfn.IFS('Paraclinicos '!S1746="","",'Paraclinicos '!S1746&gt;=30,1,'Paraclinicos '!S1746&lt;30,0)</f>
        <v/>
      </c>
      <c r="M1811" t="str" cm="1">
        <f t="array" ref="M1811">_xlfn.IFS(OR('Paraclinicos '!T1746="",'Paraclinicos '!U1746=""),"",OR('Paraclinicos '!T1746&lt;=90,'Paraclinicos '!U1746&lt;=60),1,OR('Paraclinicos '!T1746&gt;90,'Paraclinicos '!U1746&gt;60),0)</f>
        <v/>
      </c>
      <c r="N1811" s="45" t="str">
        <f t="shared" si="86"/>
        <v/>
      </c>
      <c r="O1811" t="str" cm="1">
        <f t="array" ref="O1811">_xlfn.IFS(OR('Paraclinicos '!M1746="",'Paraclinicos '!N1746="",'Paraclinicos '!N1746=0),"",'Paraclinicos '!M1746/'Paraclinicos '!N1746&lt;100,4,'Paraclinicos '!M1746/'Paraclinicos '!N1746&lt;200,3,'Paraclinicos '!M1746/'Paraclinicos '!N1746&lt;300,2,'Paraclinicos '!M1746/'Paraclinicos '!N1746&lt;400,1,'Paraclinicos '!M1746/'Paraclinicos '!N1746&gt;=400,0)</f>
        <v/>
      </c>
      <c r="P1811" t="str" cm="1">
        <f t="array" ref="P1811">_xlfn.IFS('Paraclinicos '!C1746="","",'Paraclinicos '!C1746&lt;20,4,'Paraclinicos '!C1746&lt;50,3,'Paraclinicos '!C1746&lt;100,2,'Paraclinicos '!C1746&lt;150,1,'Paraclinicos '!C1746&gt;150,0)</f>
        <v/>
      </c>
      <c r="Q1811" t="str" cm="1">
        <f t="array" ref="Q1811">_xlfn.IFS('Paraclinicos '!O1746="","",'Paraclinicos '!O1746&lt;1.2,0,'Paraclinicos '!O1746&lt;2,1,'Paraclinicos '!O1746&lt;3.5,2,'Paraclinicos '!O1746&lt;5,3,'Paraclinicos '!O1746&gt;5,4)</f>
        <v/>
      </c>
      <c r="R1811" t="str" cm="1">
        <f t="array" ref="R1811">_xlfn.IFS('Paraclinicos '!J1746="","",'Paraclinicos '!J1746&lt;1.2,0,'Paraclinicos '!J1746&lt;2,1,'Paraclinicos '!J1746&lt;6,2,'Paraclinicos '!J1746&lt;12,3,'Paraclinicos '!J1746&gt;=12,4)</f>
        <v/>
      </c>
      <c r="S1811" t="str" cm="1">
        <f t="array" ref="S1811">_xlfn.IFS('Paraclinicos '!Y1746="","",'Paraclinicos '!Y1746&lt;70,1,'Paraclinicos '!Y1746&gt;=70,0)</f>
        <v/>
      </c>
      <c r="T1811" t="str" cm="1">
        <f t="array" ref="T1811">_xlfn.IFS('Paraclinicos '!W1746="","",'Paraclinicos '!W1746&lt;6,4,'Paraclinicos '!W1746&lt;10,3,'Paraclinicos '!W1746&lt;13,2,'Paraclinicos '!W1746&lt;15,1,'Paraclinicos '!W1746=15,0)</f>
        <v/>
      </c>
      <c r="U1811" s="54" t="str">
        <f t="shared" si="84"/>
        <v/>
      </c>
      <c r="V1811" t="str" cm="1">
        <f t="array" ref="V1811">_xlfn.IFS('Paraclinicos '!S1746="","",OR('Paraclinicos '!S1746&lt;=8,'Paraclinicos '!S1746&gt;=25),3,'Paraclinicos '!S1746&lt;12,1,'Paraclinicos '!S1746&lt;21,0,'Paraclinicos '!S1746&lt;25,2)</f>
        <v/>
      </c>
      <c r="W1811" t="str">
        <f>IFERROR(IF(INDEX('BD Demog para scores enalazar'!Y$2:'BD Demog para scores enalazar'!Y$3000,MATCH(Formulas!A1811,'BD Demog para scores enalazar'!A$2:'BD Demog para scores enalazar'!A$3000,0))=1,"SI","NO"),"")</f>
        <v/>
      </c>
      <c r="X1811" s="9" t="str">
        <f>IFERROR(IF(INDEX('BD Demog para scores enalazar'!AJ$2:'BD Demog para scores enalazar'!AJ$3000,MATCH(Formulas!A1811,'BD Demog para scores enalazar'!A$2:'BD Demog para scores enalazar'!A$3000,0))=1,"SI","NO"),"")</f>
        <v/>
      </c>
      <c r="Y1811" t="str" cm="1">
        <f t="array" ref="Y1811">IF(AND(W1811="NO",X1811="NO"),_xlfn.IFS('Paraclinicos '!K1746&lt;=91,3,'Paraclinicos '!K1746&lt;94,2,'Paraclinicos '!K1746&lt;96,1,'Paraclinicos '!K1746&gt;=96,0),"")</f>
        <v/>
      </c>
      <c r="Z1811" t="str" cm="1">
        <f t="array" ref="Z1811">IF(OR(W1811="SI",X1811="SI"),_xlfn.IFS(OR(AND('Paraclinicos '!K1747&lt;=83),AND('Paraclinicos '!K1747&gt;=97,AA1811=2)),3,OR(AND('Paraclinicos '!K1747&lt;=86),AND('Paraclinicos '!K1747&gt;=94,AA1811=2)),2,OR(AND('Paraclinicos '!K1747&lt;=88),AND('Paraclinicos '!K1747&gt;=92,AA1811=2)),1,OR(AND('Paraclinicos '!K1747&gt;=88,'Paraclinicos '!K1747&lt;=92),AND('Paraclinicos '!K1747&gt;=93,AA1811=0)),0),"")</f>
        <v/>
      </c>
      <c r="AA1811" cm="1">
        <f t="array" ref="AA1811">_xlfn.IFS('Paraclinicos '!E1746="","",'Paraclinicos '!E1746="Oxigeno",2,'Paraclinicos '!E1746="Aire",0)</f>
        <v>2</v>
      </c>
    </row>
    <row r="1812" spans="1:27" x14ac:dyDescent="0.25">
      <c r="A1812">
        <f>'Paraclinicos '!A1747</f>
        <v>0</v>
      </c>
      <c r="B1812" s="3">
        <f>'Paraclinicos '!R1747</f>
        <v>0</v>
      </c>
      <c r="C1812" t="str" cm="1">
        <f t="array" ref="C1812">_xlfn.IFS('Paraclinicos '!Q1747="","",'Paraclinicos '!Q1747&gt;60,3,'Paraclinicos '!Q1747&lt;=60,1)</f>
        <v/>
      </c>
      <c r="D1812" t="str">
        <f>IFERROR(IF(INDEX('BD Demog para scores enalazar'!BC$2:BC$3000,MATCH(Formulas!A1812,'BD Demog para scores enalazar'!A$2:A$3000,0))=0,"SI","NO"),"")</f>
        <v/>
      </c>
      <c r="E1812" t="str" cm="1">
        <f t="array" ref="E1812">_xlfn.IFS(D1812="","",D1812="SI",4,D1812="NO",1)</f>
        <v/>
      </c>
      <c r="F1812" t="str" cm="1">
        <f t="array" ref="F1812">_xlfn.IFS('Paraclinicos '!B1747="","",'Paraclinicos '!B1747&gt;1,1,'Paraclinicos '!B1747&lt;=1,3)</f>
        <v/>
      </c>
      <c r="G1812" t="str" cm="1">
        <f t="array" ref="G1812">_xlfn.IFS('Paraclinicos '!D1747="","",AND('Paraclinicos '!D1747&gt;=250,'Paraclinicos '!D1747&lt;=500),2,'Paraclinicos '!D1747&gt;500,3,'Paraclinicos '!D1747&lt;250,1)</f>
        <v/>
      </c>
      <c r="H1812" s="50" t="str">
        <f t="shared" si="85"/>
        <v/>
      </c>
      <c r="I1812" t="str" cm="1">
        <f t="array" ref="I1812">_xlfn.IFS('Paraclinicos '!Q1747="","",'Paraclinicos '!Q1747&gt;=65,1,'Paraclinicos '!Q1747&lt;65,0)</f>
        <v/>
      </c>
      <c r="J1812" t="str" cm="1">
        <f t="array" ref="J1812">_xlfn.IFS('Paraclinicos '!I1747="","",'Paraclinicos '!I1747&gt;7,1,'Paraclinicos '!I1747&lt;=7,0)</f>
        <v/>
      </c>
      <c r="K1812" t="str" cm="1">
        <f t="array" ref="K1812">_xlfn.IFS('Paraclinicos '!W1747="","",'Paraclinicos '!W1747&lt;=8,1,'Paraclinicos '!W1747&gt;8,0)</f>
        <v/>
      </c>
      <c r="L1812" t="str" cm="1">
        <f t="array" ref="L1812">_xlfn.IFS('Paraclinicos '!S1747="","",'Paraclinicos '!S1747&gt;=30,1,'Paraclinicos '!S1747&lt;30,0)</f>
        <v/>
      </c>
      <c r="M1812" t="str" cm="1">
        <f t="array" ref="M1812">_xlfn.IFS(OR('Paraclinicos '!T1747="",'Paraclinicos '!U1747=""),"",OR('Paraclinicos '!T1747&lt;=90,'Paraclinicos '!U1747&lt;=60),1,OR('Paraclinicos '!T1747&gt;90,'Paraclinicos '!U1747&gt;60),0)</f>
        <v/>
      </c>
      <c r="N1812" s="45" t="str">
        <f t="shared" si="86"/>
        <v/>
      </c>
      <c r="O1812" t="str" cm="1">
        <f t="array" ref="O1812">_xlfn.IFS(OR('Paraclinicos '!M1747="",'Paraclinicos '!N1747="",'Paraclinicos '!N1747=0),"",'Paraclinicos '!M1747/'Paraclinicos '!N1747&lt;100,4,'Paraclinicos '!M1747/'Paraclinicos '!N1747&lt;200,3,'Paraclinicos '!M1747/'Paraclinicos '!N1747&lt;300,2,'Paraclinicos '!M1747/'Paraclinicos '!N1747&lt;400,1,'Paraclinicos '!M1747/'Paraclinicos '!N1747&gt;=400,0)</f>
        <v/>
      </c>
      <c r="P1812" t="str" cm="1">
        <f t="array" ref="P1812">_xlfn.IFS('Paraclinicos '!C1747="","",'Paraclinicos '!C1747&lt;20,4,'Paraclinicos '!C1747&lt;50,3,'Paraclinicos '!C1747&lt;100,2,'Paraclinicos '!C1747&lt;150,1,'Paraclinicos '!C1747&gt;150,0)</f>
        <v/>
      </c>
      <c r="Q1812" t="str" cm="1">
        <f t="array" ref="Q1812">_xlfn.IFS('Paraclinicos '!O1747="","",'Paraclinicos '!O1747&lt;1.2,0,'Paraclinicos '!O1747&lt;2,1,'Paraclinicos '!O1747&lt;3.5,2,'Paraclinicos '!O1747&lt;5,3,'Paraclinicos '!O1747&gt;5,4)</f>
        <v/>
      </c>
      <c r="R1812" t="str" cm="1">
        <f t="array" ref="R1812">_xlfn.IFS('Paraclinicos '!J1747="","",'Paraclinicos '!J1747&lt;1.2,0,'Paraclinicos '!J1747&lt;2,1,'Paraclinicos '!J1747&lt;6,2,'Paraclinicos '!J1747&lt;12,3,'Paraclinicos '!J1747&gt;=12,4)</f>
        <v/>
      </c>
      <c r="S1812" t="str" cm="1">
        <f t="array" ref="S1812">_xlfn.IFS('Paraclinicos '!Y1747="","",'Paraclinicos '!Y1747&lt;70,1,'Paraclinicos '!Y1747&gt;=70,0)</f>
        <v/>
      </c>
      <c r="T1812" t="str" cm="1">
        <f t="array" ref="T1812">_xlfn.IFS('Paraclinicos '!W1747="","",'Paraclinicos '!W1747&lt;6,4,'Paraclinicos '!W1747&lt;10,3,'Paraclinicos '!W1747&lt;13,2,'Paraclinicos '!W1747&lt;15,1,'Paraclinicos '!W1747=15,0)</f>
        <v/>
      </c>
      <c r="U1812" s="54" t="str">
        <f t="shared" si="84"/>
        <v/>
      </c>
      <c r="V1812" t="str" cm="1">
        <f t="array" ref="V1812">_xlfn.IFS('Paraclinicos '!S1747="","",OR('Paraclinicos '!S1747&lt;=8,'Paraclinicos '!S1747&gt;=25),3,'Paraclinicos '!S1747&lt;12,1,'Paraclinicos '!S1747&lt;21,0,'Paraclinicos '!S1747&lt;25,2)</f>
        <v/>
      </c>
      <c r="W1812" t="str">
        <f>IFERROR(IF(INDEX('BD Demog para scores enalazar'!Y$2:'BD Demog para scores enalazar'!Y$3000,MATCH(Formulas!A1812,'BD Demog para scores enalazar'!A$2:'BD Demog para scores enalazar'!A$3000,0))=1,"SI","NO"),"")</f>
        <v/>
      </c>
      <c r="X1812" s="9" t="str">
        <f>IFERROR(IF(INDEX('BD Demog para scores enalazar'!AJ$2:'BD Demog para scores enalazar'!AJ$3000,MATCH(Formulas!A1812,'BD Demog para scores enalazar'!A$2:'BD Demog para scores enalazar'!A$3000,0))=1,"SI","NO"),"")</f>
        <v/>
      </c>
      <c r="Y1812" t="str" cm="1">
        <f t="array" ref="Y1812">IF(AND(W1812="NO",X1812="NO"),_xlfn.IFS('Paraclinicos '!K1747&lt;=91,3,'Paraclinicos '!K1747&lt;94,2,'Paraclinicos '!K1747&lt;96,1,'Paraclinicos '!K1747&gt;=96,0),"")</f>
        <v/>
      </c>
      <c r="Z1812" t="str" cm="1">
        <f t="array" ref="Z1812">IF(OR(W1812="SI",X1812="SI"),_xlfn.IFS(OR(AND('Paraclinicos '!K1748&lt;=83),AND('Paraclinicos '!K1748&gt;=97,AA1812=2)),3,OR(AND('Paraclinicos '!K1748&lt;=86),AND('Paraclinicos '!K1748&gt;=94,AA1812=2)),2,OR(AND('Paraclinicos '!K1748&lt;=88),AND('Paraclinicos '!K1748&gt;=92,AA1812=2)),1,OR(AND('Paraclinicos '!K1748&gt;=88,'Paraclinicos '!K1748&lt;=92),AND('Paraclinicos '!K1748&gt;=93,AA1812=0)),0),"")</f>
        <v/>
      </c>
      <c r="AA1812" cm="1">
        <f t="array" ref="AA1812">_xlfn.IFS('Paraclinicos '!E1747="","",'Paraclinicos '!E1747="Oxigeno",2,'Paraclinicos '!E1747="Aire",0)</f>
        <v>2</v>
      </c>
    </row>
    <row r="1813" spans="1:27" x14ac:dyDescent="0.25">
      <c r="A1813">
        <f>'Paraclinicos '!A1748</f>
        <v>0</v>
      </c>
      <c r="B1813" s="3">
        <f>'Paraclinicos '!R1748</f>
        <v>0</v>
      </c>
      <c r="C1813" t="str" cm="1">
        <f t="array" ref="C1813">_xlfn.IFS('Paraclinicos '!Q1748="","",'Paraclinicos '!Q1748&gt;60,3,'Paraclinicos '!Q1748&lt;=60,1)</f>
        <v/>
      </c>
      <c r="D1813" t="str">
        <f>IFERROR(IF(INDEX('BD Demog para scores enalazar'!BC$2:BC$3000,MATCH(Formulas!A1813,'BD Demog para scores enalazar'!A$2:A$3000,0))=0,"SI","NO"),"")</f>
        <v/>
      </c>
      <c r="E1813" t="str" cm="1">
        <f t="array" ref="E1813">_xlfn.IFS(D1813="","",D1813="SI",4,D1813="NO",1)</f>
        <v/>
      </c>
      <c r="F1813" t="str" cm="1">
        <f t="array" ref="F1813">_xlfn.IFS('Paraclinicos '!B1748="","",'Paraclinicos '!B1748&gt;1,1,'Paraclinicos '!B1748&lt;=1,3)</f>
        <v/>
      </c>
      <c r="G1813" t="str" cm="1">
        <f t="array" ref="G1813">_xlfn.IFS('Paraclinicos '!D1748="","",AND('Paraclinicos '!D1748&gt;=250,'Paraclinicos '!D1748&lt;=500),2,'Paraclinicos '!D1748&gt;500,3,'Paraclinicos '!D1748&lt;250,1)</f>
        <v/>
      </c>
      <c r="H1813" s="50" t="str">
        <f t="shared" si="85"/>
        <v/>
      </c>
      <c r="I1813" t="str" cm="1">
        <f t="array" ref="I1813">_xlfn.IFS('Paraclinicos '!Q1748="","",'Paraclinicos '!Q1748&gt;=65,1,'Paraclinicos '!Q1748&lt;65,0)</f>
        <v/>
      </c>
      <c r="J1813" t="str" cm="1">
        <f t="array" ref="J1813">_xlfn.IFS('Paraclinicos '!I1748="","",'Paraclinicos '!I1748&gt;7,1,'Paraclinicos '!I1748&lt;=7,0)</f>
        <v/>
      </c>
      <c r="K1813" t="str" cm="1">
        <f t="array" ref="K1813">_xlfn.IFS('Paraclinicos '!W1748="","",'Paraclinicos '!W1748&lt;=8,1,'Paraclinicos '!W1748&gt;8,0)</f>
        <v/>
      </c>
      <c r="L1813" t="str" cm="1">
        <f t="array" ref="L1813">_xlfn.IFS('Paraclinicos '!S1748="","",'Paraclinicos '!S1748&gt;=30,1,'Paraclinicos '!S1748&lt;30,0)</f>
        <v/>
      </c>
      <c r="M1813" t="str" cm="1">
        <f t="array" ref="M1813">_xlfn.IFS(OR('Paraclinicos '!T1748="",'Paraclinicos '!U1748=""),"",OR('Paraclinicos '!T1748&lt;=90,'Paraclinicos '!U1748&lt;=60),1,OR('Paraclinicos '!T1748&gt;90,'Paraclinicos '!U1748&gt;60),0)</f>
        <v/>
      </c>
      <c r="N1813" s="45" t="str">
        <f t="shared" si="86"/>
        <v/>
      </c>
      <c r="O1813" t="str" cm="1">
        <f t="array" ref="O1813">_xlfn.IFS(OR('Paraclinicos '!M1748="",'Paraclinicos '!N1748="",'Paraclinicos '!N1748=0),"",'Paraclinicos '!M1748/'Paraclinicos '!N1748&lt;100,4,'Paraclinicos '!M1748/'Paraclinicos '!N1748&lt;200,3,'Paraclinicos '!M1748/'Paraclinicos '!N1748&lt;300,2,'Paraclinicos '!M1748/'Paraclinicos '!N1748&lt;400,1,'Paraclinicos '!M1748/'Paraclinicos '!N1748&gt;=400,0)</f>
        <v/>
      </c>
      <c r="P1813" t="str" cm="1">
        <f t="array" ref="P1813">_xlfn.IFS('Paraclinicos '!C1748="","",'Paraclinicos '!C1748&lt;20,4,'Paraclinicos '!C1748&lt;50,3,'Paraclinicos '!C1748&lt;100,2,'Paraclinicos '!C1748&lt;150,1,'Paraclinicos '!C1748&gt;150,0)</f>
        <v/>
      </c>
      <c r="Q1813" t="str" cm="1">
        <f t="array" ref="Q1813">_xlfn.IFS('Paraclinicos '!O1748="","",'Paraclinicos '!O1748&lt;1.2,0,'Paraclinicos '!O1748&lt;2,1,'Paraclinicos '!O1748&lt;3.5,2,'Paraclinicos '!O1748&lt;5,3,'Paraclinicos '!O1748&gt;5,4)</f>
        <v/>
      </c>
      <c r="R1813" t="str" cm="1">
        <f t="array" ref="R1813">_xlfn.IFS('Paraclinicos '!J1748="","",'Paraclinicos '!J1748&lt;1.2,0,'Paraclinicos '!J1748&lt;2,1,'Paraclinicos '!J1748&lt;6,2,'Paraclinicos '!J1748&lt;12,3,'Paraclinicos '!J1748&gt;=12,4)</f>
        <v/>
      </c>
      <c r="S1813" t="str" cm="1">
        <f t="array" ref="S1813">_xlfn.IFS('Paraclinicos '!Y1748="","",'Paraclinicos '!Y1748&lt;70,1,'Paraclinicos '!Y1748&gt;=70,0)</f>
        <v/>
      </c>
      <c r="T1813" t="str" cm="1">
        <f t="array" ref="T1813">_xlfn.IFS('Paraclinicos '!W1748="","",'Paraclinicos '!W1748&lt;6,4,'Paraclinicos '!W1748&lt;10,3,'Paraclinicos '!W1748&lt;13,2,'Paraclinicos '!W1748&lt;15,1,'Paraclinicos '!W1748=15,0)</f>
        <v/>
      </c>
      <c r="U1813" s="54" t="str">
        <f t="shared" si="84"/>
        <v/>
      </c>
      <c r="V1813" t="str" cm="1">
        <f t="array" ref="V1813">_xlfn.IFS('Paraclinicos '!S1748="","",OR('Paraclinicos '!S1748&lt;=8,'Paraclinicos '!S1748&gt;=25),3,'Paraclinicos '!S1748&lt;12,1,'Paraclinicos '!S1748&lt;21,0,'Paraclinicos '!S1748&lt;25,2)</f>
        <v/>
      </c>
      <c r="W1813" t="str">
        <f>IFERROR(IF(INDEX('BD Demog para scores enalazar'!Y$2:'BD Demog para scores enalazar'!Y$3000,MATCH(Formulas!A1813,'BD Demog para scores enalazar'!A$2:'BD Demog para scores enalazar'!A$3000,0))=1,"SI","NO"),"")</f>
        <v/>
      </c>
      <c r="X1813" s="9" t="str">
        <f>IFERROR(IF(INDEX('BD Demog para scores enalazar'!AJ$2:'BD Demog para scores enalazar'!AJ$3000,MATCH(Formulas!A1813,'BD Demog para scores enalazar'!A$2:'BD Demog para scores enalazar'!A$3000,0))=1,"SI","NO"),"")</f>
        <v/>
      </c>
      <c r="Y1813" t="str" cm="1">
        <f t="array" ref="Y1813">IF(AND(W1813="NO",X1813="NO"),_xlfn.IFS('Paraclinicos '!K1748&lt;=91,3,'Paraclinicos '!K1748&lt;94,2,'Paraclinicos '!K1748&lt;96,1,'Paraclinicos '!K1748&gt;=96,0),"")</f>
        <v/>
      </c>
      <c r="Z1813" t="str" cm="1">
        <f t="array" ref="Z1813">IF(OR(W1813="SI",X1813="SI"),_xlfn.IFS(OR(AND('Paraclinicos '!K1749&lt;=83),AND('Paraclinicos '!K1749&gt;=97,AA1813=2)),3,OR(AND('Paraclinicos '!K1749&lt;=86),AND('Paraclinicos '!K1749&gt;=94,AA1813=2)),2,OR(AND('Paraclinicos '!K1749&lt;=88),AND('Paraclinicos '!K1749&gt;=92,AA1813=2)),1,OR(AND('Paraclinicos '!K1749&gt;=88,'Paraclinicos '!K1749&lt;=92),AND('Paraclinicos '!K1749&gt;=93,AA1813=0)),0),"")</f>
        <v/>
      </c>
      <c r="AA1813" cm="1">
        <f t="array" ref="AA1813">_xlfn.IFS('Paraclinicos '!E1748="","",'Paraclinicos '!E1748="Oxigeno",2,'Paraclinicos '!E1748="Aire",0)</f>
        <v>2</v>
      </c>
    </row>
    <row r="1814" spans="1:27" x14ac:dyDescent="0.25">
      <c r="A1814">
        <f>'Paraclinicos '!A1749</f>
        <v>0</v>
      </c>
      <c r="B1814" s="3">
        <f>'Paraclinicos '!R1749</f>
        <v>0</v>
      </c>
      <c r="C1814" t="str" cm="1">
        <f t="array" ref="C1814">_xlfn.IFS('Paraclinicos '!Q1749="","",'Paraclinicos '!Q1749&gt;60,3,'Paraclinicos '!Q1749&lt;=60,1)</f>
        <v/>
      </c>
      <c r="D1814" t="str">
        <f>IFERROR(IF(INDEX('BD Demog para scores enalazar'!BC$2:BC$3000,MATCH(Formulas!A1814,'BD Demog para scores enalazar'!A$2:A$3000,0))=0,"SI","NO"),"")</f>
        <v/>
      </c>
      <c r="E1814" t="str" cm="1">
        <f t="array" ref="E1814">_xlfn.IFS(D1814="","",D1814="SI",4,D1814="NO",1)</f>
        <v/>
      </c>
      <c r="F1814" t="str" cm="1">
        <f t="array" ref="F1814">_xlfn.IFS('Paraclinicos '!B1749="","",'Paraclinicos '!B1749&gt;1,1,'Paraclinicos '!B1749&lt;=1,3)</f>
        <v/>
      </c>
      <c r="G1814" t="str" cm="1">
        <f t="array" ref="G1814">_xlfn.IFS('Paraclinicos '!D1749="","",AND('Paraclinicos '!D1749&gt;=250,'Paraclinicos '!D1749&lt;=500),2,'Paraclinicos '!D1749&gt;500,3,'Paraclinicos '!D1749&lt;250,1)</f>
        <v/>
      </c>
      <c r="H1814" s="50" t="str">
        <f t="shared" si="85"/>
        <v/>
      </c>
      <c r="I1814" t="str" cm="1">
        <f t="array" ref="I1814">_xlfn.IFS('Paraclinicos '!Q1749="","",'Paraclinicos '!Q1749&gt;=65,1,'Paraclinicos '!Q1749&lt;65,0)</f>
        <v/>
      </c>
      <c r="J1814" t="str" cm="1">
        <f t="array" ref="J1814">_xlfn.IFS('Paraclinicos '!I1749="","",'Paraclinicos '!I1749&gt;7,1,'Paraclinicos '!I1749&lt;=7,0)</f>
        <v/>
      </c>
      <c r="K1814" t="str" cm="1">
        <f t="array" ref="K1814">_xlfn.IFS('Paraclinicos '!W1749="","",'Paraclinicos '!W1749&lt;=8,1,'Paraclinicos '!W1749&gt;8,0)</f>
        <v/>
      </c>
      <c r="L1814" t="str" cm="1">
        <f t="array" ref="L1814">_xlfn.IFS('Paraclinicos '!S1749="","",'Paraclinicos '!S1749&gt;=30,1,'Paraclinicos '!S1749&lt;30,0)</f>
        <v/>
      </c>
      <c r="M1814" t="str" cm="1">
        <f t="array" ref="M1814">_xlfn.IFS(OR('Paraclinicos '!T1749="",'Paraclinicos '!U1749=""),"",OR('Paraclinicos '!T1749&lt;=90,'Paraclinicos '!U1749&lt;=60),1,OR('Paraclinicos '!T1749&gt;90,'Paraclinicos '!U1749&gt;60),0)</f>
        <v/>
      </c>
      <c r="N1814" s="45" t="str">
        <f t="shared" si="86"/>
        <v/>
      </c>
      <c r="O1814" t="str" cm="1">
        <f t="array" ref="O1814">_xlfn.IFS(OR('Paraclinicos '!M1749="",'Paraclinicos '!N1749="",'Paraclinicos '!N1749=0),"",'Paraclinicos '!M1749/'Paraclinicos '!N1749&lt;100,4,'Paraclinicos '!M1749/'Paraclinicos '!N1749&lt;200,3,'Paraclinicos '!M1749/'Paraclinicos '!N1749&lt;300,2,'Paraclinicos '!M1749/'Paraclinicos '!N1749&lt;400,1,'Paraclinicos '!M1749/'Paraclinicos '!N1749&gt;=400,0)</f>
        <v/>
      </c>
      <c r="P1814" t="str" cm="1">
        <f t="array" ref="P1814">_xlfn.IFS('Paraclinicos '!C1749="","",'Paraclinicos '!C1749&lt;20,4,'Paraclinicos '!C1749&lt;50,3,'Paraclinicos '!C1749&lt;100,2,'Paraclinicos '!C1749&lt;150,1,'Paraclinicos '!C1749&gt;150,0)</f>
        <v/>
      </c>
      <c r="Q1814" t="str" cm="1">
        <f t="array" ref="Q1814">_xlfn.IFS('Paraclinicos '!O1749="","",'Paraclinicos '!O1749&lt;1.2,0,'Paraclinicos '!O1749&lt;2,1,'Paraclinicos '!O1749&lt;3.5,2,'Paraclinicos '!O1749&lt;5,3,'Paraclinicos '!O1749&gt;5,4)</f>
        <v/>
      </c>
      <c r="R1814" t="str" cm="1">
        <f t="array" ref="R1814">_xlfn.IFS('Paraclinicos '!J1749="","",'Paraclinicos '!J1749&lt;1.2,0,'Paraclinicos '!J1749&lt;2,1,'Paraclinicos '!J1749&lt;6,2,'Paraclinicos '!J1749&lt;12,3,'Paraclinicos '!J1749&gt;=12,4)</f>
        <v/>
      </c>
      <c r="S1814" t="str" cm="1">
        <f t="array" ref="S1814">_xlfn.IFS('Paraclinicos '!Y1749="","",'Paraclinicos '!Y1749&lt;70,1,'Paraclinicos '!Y1749&gt;=70,0)</f>
        <v/>
      </c>
      <c r="T1814" t="str" cm="1">
        <f t="array" ref="T1814">_xlfn.IFS('Paraclinicos '!W1749="","",'Paraclinicos '!W1749&lt;6,4,'Paraclinicos '!W1749&lt;10,3,'Paraclinicos '!W1749&lt;13,2,'Paraclinicos '!W1749&lt;15,1,'Paraclinicos '!W1749=15,0)</f>
        <v/>
      </c>
      <c r="U1814" s="54" t="str">
        <f t="shared" si="84"/>
        <v/>
      </c>
      <c r="V1814" t="str" cm="1">
        <f t="array" ref="V1814">_xlfn.IFS('Paraclinicos '!S1749="","",OR('Paraclinicos '!S1749&lt;=8,'Paraclinicos '!S1749&gt;=25),3,'Paraclinicos '!S1749&lt;12,1,'Paraclinicos '!S1749&lt;21,0,'Paraclinicos '!S1749&lt;25,2)</f>
        <v/>
      </c>
      <c r="W1814" t="str">
        <f>IFERROR(IF(INDEX('BD Demog para scores enalazar'!Y$2:'BD Demog para scores enalazar'!Y$3000,MATCH(Formulas!A1814,'BD Demog para scores enalazar'!A$2:'BD Demog para scores enalazar'!A$3000,0))=1,"SI","NO"),"")</f>
        <v/>
      </c>
      <c r="X1814" s="9" t="str">
        <f>IFERROR(IF(INDEX('BD Demog para scores enalazar'!AJ$2:'BD Demog para scores enalazar'!AJ$3000,MATCH(Formulas!A1814,'BD Demog para scores enalazar'!A$2:'BD Demog para scores enalazar'!A$3000,0))=1,"SI","NO"),"")</f>
        <v/>
      </c>
      <c r="Y1814" t="str" cm="1">
        <f t="array" ref="Y1814">IF(AND(W1814="NO",X1814="NO"),_xlfn.IFS('Paraclinicos '!K1749&lt;=91,3,'Paraclinicos '!K1749&lt;94,2,'Paraclinicos '!K1749&lt;96,1,'Paraclinicos '!K1749&gt;=96,0),"")</f>
        <v/>
      </c>
      <c r="Z1814" t="str" cm="1">
        <f t="array" ref="Z1814">IF(OR(W1814="SI",X1814="SI"),_xlfn.IFS(OR(AND('Paraclinicos '!K1750&lt;=83),AND('Paraclinicos '!K1750&gt;=97,AA1814=2)),3,OR(AND('Paraclinicos '!K1750&lt;=86),AND('Paraclinicos '!K1750&gt;=94,AA1814=2)),2,OR(AND('Paraclinicos '!K1750&lt;=88),AND('Paraclinicos '!K1750&gt;=92,AA1814=2)),1,OR(AND('Paraclinicos '!K1750&gt;=88,'Paraclinicos '!K1750&lt;=92),AND('Paraclinicos '!K1750&gt;=93,AA1814=0)),0),"")</f>
        <v/>
      </c>
      <c r="AA1814" cm="1">
        <f t="array" ref="AA1814">_xlfn.IFS('Paraclinicos '!E1749="","",'Paraclinicos '!E1749="Oxigeno",2,'Paraclinicos '!E1749="Aire",0)</f>
        <v>2</v>
      </c>
    </row>
    <row r="1815" spans="1:27" x14ac:dyDescent="0.25">
      <c r="A1815">
        <f>'Paraclinicos '!A1750</f>
        <v>0</v>
      </c>
      <c r="B1815" s="3">
        <f>'Paraclinicos '!R1750</f>
        <v>0</v>
      </c>
      <c r="C1815" t="str" cm="1">
        <f t="array" ref="C1815">_xlfn.IFS('Paraclinicos '!Q1750="","",'Paraclinicos '!Q1750&gt;60,3,'Paraclinicos '!Q1750&lt;=60,1)</f>
        <v/>
      </c>
      <c r="D1815" t="str">
        <f>IFERROR(IF(INDEX('BD Demog para scores enalazar'!BC$2:BC$3000,MATCH(Formulas!A1815,'BD Demog para scores enalazar'!A$2:A$3000,0))=0,"SI","NO"),"")</f>
        <v/>
      </c>
      <c r="E1815" t="str" cm="1">
        <f t="array" ref="E1815">_xlfn.IFS(D1815="","",D1815="SI",4,D1815="NO",1)</f>
        <v/>
      </c>
      <c r="F1815" t="str" cm="1">
        <f t="array" ref="F1815">_xlfn.IFS('Paraclinicos '!B1750="","",'Paraclinicos '!B1750&gt;1,1,'Paraclinicos '!B1750&lt;=1,3)</f>
        <v/>
      </c>
      <c r="G1815" t="str" cm="1">
        <f t="array" ref="G1815">_xlfn.IFS('Paraclinicos '!D1750="","",AND('Paraclinicos '!D1750&gt;=250,'Paraclinicos '!D1750&lt;=500),2,'Paraclinicos '!D1750&gt;500,3,'Paraclinicos '!D1750&lt;250,1)</f>
        <v/>
      </c>
      <c r="H1815" s="50" t="str">
        <f t="shared" si="85"/>
        <v/>
      </c>
      <c r="I1815" t="str" cm="1">
        <f t="array" ref="I1815">_xlfn.IFS('Paraclinicos '!Q1750="","",'Paraclinicos '!Q1750&gt;=65,1,'Paraclinicos '!Q1750&lt;65,0)</f>
        <v/>
      </c>
      <c r="J1815" t="str" cm="1">
        <f t="array" ref="J1815">_xlfn.IFS('Paraclinicos '!I1750="","",'Paraclinicos '!I1750&gt;7,1,'Paraclinicos '!I1750&lt;=7,0)</f>
        <v/>
      </c>
      <c r="K1815" t="str" cm="1">
        <f t="array" ref="K1815">_xlfn.IFS('Paraclinicos '!W1750="","",'Paraclinicos '!W1750&lt;=8,1,'Paraclinicos '!W1750&gt;8,0)</f>
        <v/>
      </c>
      <c r="L1815" t="str" cm="1">
        <f t="array" ref="L1815">_xlfn.IFS('Paraclinicos '!S1750="","",'Paraclinicos '!S1750&gt;=30,1,'Paraclinicos '!S1750&lt;30,0)</f>
        <v/>
      </c>
      <c r="M1815" t="str" cm="1">
        <f t="array" ref="M1815">_xlfn.IFS(OR('Paraclinicos '!T1750="",'Paraclinicos '!U1750=""),"",OR('Paraclinicos '!T1750&lt;=90,'Paraclinicos '!U1750&lt;=60),1,OR('Paraclinicos '!T1750&gt;90,'Paraclinicos '!U1750&gt;60),0)</f>
        <v/>
      </c>
      <c r="N1815" s="45" t="str">
        <f t="shared" si="86"/>
        <v/>
      </c>
      <c r="O1815" t="str" cm="1">
        <f t="array" ref="O1815">_xlfn.IFS(OR('Paraclinicos '!M1750="",'Paraclinicos '!N1750="",'Paraclinicos '!N1750=0),"",'Paraclinicos '!M1750/'Paraclinicos '!N1750&lt;100,4,'Paraclinicos '!M1750/'Paraclinicos '!N1750&lt;200,3,'Paraclinicos '!M1750/'Paraclinicos '!N1750&lt;300,2,'Paraclinicos '!M1750/'Paraclinicos '!N1750&lt;400,1,'Paraclinicos '!M1750/'Paraclinicos '!N1750&gt;=400,0)</f>
        <v/>
      </c>
      <c r="P1815" t="str" cm="1">
        <f t="array" ref="P1815">_xlfn.IFS('Paraclinicos '!C1750="","",'Paraclinicos '!C1750&lt;20,4,'Paraclinicos '!C1750&lt;50,3,'Paraclinicos '!C1750&lt;100,2,'Paraclinicos '!C1750&lt;150,1,'Paraclinicos '!C1750&gt;150,0)</f>
        <v/>
      </c>
      <c r="Q1815" t="str" cm="1">
        <f t="array" ref="Q1815">_xlfn.IFS('Paraclinicos '!O1750="","",'Paraclinicos '!O1750&lt;1.2,0,'Paraclinicos '!O1750&lt;2,1,'Paraclinicos '!O1750&lt;3.5,2,'Paraclinicos '!O1750&lt;5,3,'Paraclinicos '!O1750&gt;5,4)</f>
        <v/>
      </c>
      <c r="R1815" t="str" cm="1">
        <f t="array" ref="R1815">_xlfn.IFS('Paraclinicos '!J1750="","",'Paraclinicos '!J1750&lt;1.2,0,'Paraclinicos '!J1750&lt;2,1,'Paraclinicos '!J1750&lt;6,2,'Paraclinicos '!J1750&lt;12,3,'Paraclinicos '!J1750&gt;=12,4)</f>
        <v/>
      </c>
      <c r="S1815" t="str" cm="1">
        <f t="array" ref="S1815">_xlfn.IFS('Paraclinicos '!Y1750="","",'Paraclinicos '!Y1750&lt;70,1,'Paraclinicos '!Y1750&gt;=70,0)</f>
        <v/>
      </c>
      <c r="T1815" t="str" cm="1">
        <f t="array" ref="T1815">_xlfn.IFS('Paraclinicos '!W1750="","",'Paraclinicos '!W1750&lt;6,4,'Paraclinicos '!W1750&lt;10,3,'Paraclinicos '!W1750&lt;13,2,'Paraclinicos '!W1750&lt;15,1,'Paraclinicos '!W1750=15,0)</f>
        <v/>
      </c>
      <c r="U1815" s="54" t="str">
        <f t="shared" si="84"/>
        <v/>
      </c>
      <c r="V1815" t="str" cm="1">
        <f t="array" ref="V1815">_xlfn.IFS('Paraclinicos '!S1750="","",OR('Paraclinicos '!S1750&lt;=8,'Paraclinicos '!S1750&gt;=25),3,'Paraclinicos '!S1750&lt;12,1,'Paraclinicos '!S1750&lt;21,0,'Paraclinicos '!S1750&lt;25,2)</f>
        <v/>
      </c>
      <c r="W1815" t="str">
        <f>IFERROR(IF(INDEX('BD Demog para scores enalazar'!Y$2:'BD Demog para scores enalazar'!Y$3000,MATCH(Formulas!A1815,'BD Demog para scores enalazar'!A$2:'BD Demog para scores enalazar'!A$3000,0))=1,"SI","NO"),"")</f>
        <v/>
      </c>
      <c r="X1815" s="9" t="str">
        <f>IFERROR(IF(INDEX('BD Demog para scores enalazar'!AJ$2:'BD Demog para scores enalazar'!AJ$3000,MATCH(Formulas!A1815,'BD Demog para scores enalazar'!A$2:'BD Demog para scores enalazar'!A$3000,0))=1,"SI","NO"),"")</f>
        <v/>
      </c>
      <c r="Y1815" t="str" cm="1">
        <f t="array" ref="Y1815">IF(AND(W1815="NO",X1815="NO"),_xlfn.IFS('Paraclinicos '!K1750&lt;=91,3,'Paraclinicos '!K1750&lt;94,2,'Paraclinicos '!K1750&lt;96,1,'Paraclinicos '!K1750&gt;=96,0),"")</f>
        <v/>
      </c>
      <c r="Z1815" t="str" cm="1">
        <f t="array" ref="Z1815">IF(OR(W1815="SI",X1815="SI"),_xlfn.IFS(OR(AND('Paraclinicos '!K1751&lt;=83),AND('Paraclinicos '!K1751&gt;=97,AA1815=2)),3,OR(AND('Paraclinicos '!K1751&lt;=86),AND('Paraclinicos '!K1751&gt;=94,AA1815=2)),2,OR(AND('Paraclinicos '!K1751&lt;=88),AND('Paraclinicos '!K1751&gt;=92,AA1815=2)),1,OR(AND('Paraclinicos '!K1751&gt;=88,'Paraclinicos '!K1751&lt;=92),AND('Paraclinicos '!K1751&gt;=93,AA1815=0)),0),"")</f>
        <v/>
      </c>
      <c r="AA1815" cm="1">
        <f t="array" ref="AA1815">_xlfn.IFS('Paraclinicos '!E1750="","",'Paraclinicos '!E1750="Oxigeno",2,'Paraclinicos '!E1750="Aire",0)</f>
        <v>2</v>
      </c>
    </row>
    <row r="1816" spans="1:27" x14ac:dyDescent="0.25">
      <c r="A1816">
        <f>'Paraclinicos '!A1751</f>
        <v>0</v>
      </c>
      <c r="B1816" s="3">
        <f>'Paraclinicos '!R1751</f>
        <v>0</v>
      </c>
      <c r="C1816" t="str" cm="1">
        <f t="array" ref="C1816">_xlfn.IFS('Paraclinicos '!Q1751="","",'Paraclinicos '!Q1751&gt;60,3,'Paraclinicos '!Q1751&lt;=60,1)</f>
        <v/>
      </c>
      <c r="D1816" t="str">
        <f>IFERROR(IF(INDEX('BD Demog para scores enalazar'!BC$2:BC$3000,MATCH(Formulas!A1816,'BD Demog para scores enalazar'!A$2:A$3000,0))=0,"SI","NO"),"")</f>
        <v/>
      </c>
      <c r="E1816" t="str" cm="1">
        <f t="array" ref="E1816">_xlfn.IFS(D1816="","",D1816="SI",4,D1816="NO",1)</f>
        <v/>
      </c>
      <c r="F1816" t="str" cm="1">
        <f t="array" ref="F1816">_xlfn.IFS('Paraclinicos '!B1751="","",'Paraclinicos '!B1751&gt;1,1,'Paraclinicos '!B1751&lt;=1,3)</f>
        <v/>
      </c>
      <c r="G1816" t="str" cm="1">
        <f t="array" ref="G1816">_xlfn.IFS('Paraclinicos '!D1751="","",AND('Paraclinicos '!D1751&gt;=250,'Paraclinicos '!D1751&lt;=500),2,'Paraclinicos '!D1751&gt;500,3,'Paraclinicos '!D1751&lt;250,1)</f>
        <v/>
      </c>
      <c r="H1816" s="50" t="str">
        <f t="shared" si="85"/>
        <v/>
      </c>
      <c r="I1816" t="str" cm="1">
        <f t="array" ref="I1816">_xlfn.IFS('Paraclinicos '!Q1751="","",'Paraclinicos '!Q1751&gt;=65,1,'Paraclinicos '!Q1751&lt;65,0)</f>
        <v/>
      </c>
      <c r="J1816" t="str" cm="1">
        <f t="array" ref="J1816">_xlfn.IFS('Paraclinicos '!I1751="","",'Paraclinicos '!I1751&gt;7,1,'Paraclinicos '!I1751&lt;=7,0)</f>
        <v/>
      </c>
      <c r="K1816" t="str" cm="1">
        <f t="array" ref="K1816">_xlfn.IFS('Paraclinicos '!W1751="","",'Paraclinicos '!W1751&lt;=8,1,'Paraclinicos '!W1751&gt;8,0)</f>
        <v/>
      </c>
      <c r="L1816" t="str" cm="1">
        <f t="array" ref="L1816">_xlfn.IFS('Paraclinicos '!S1751="","",'Paraclinicos '!S1751&gt;=30,1,'Paraclinicos '!S1751&lt;30,0)</f>
        <v/>
      </c>
      <c r="M1816" t="str" cm="1">
        <f t="array" ref="M1816">_xlfn.IFS(OR('Paraclinicos '!T1751="",'Paraclinicos '!U1751=""),"",OR('Paraclinicos '!T1751&lt;=90,'Paraclinicos '!U1751&lt;=60),1,OR('Paraclinicos '!T1751&gt;90,'Paraclinicos '!U1751&gt;60),0)</f>
        <v/>
      </c>
      <c r="N1816" s="45" t="str">
        <f t="shared" si="86"/>
        <v/>
      </c>
      <c r="O1816" t="str" cm="1">
        <f t="array" ref="O1816">_xlfn.IFS(OR('Paraclinicos '!M1751="",'Paraclinicos '!N1751="",'Paraclinicos '!N1751=0),"",'Paraclinicos '!M1751/'Paraclinicos '!N1751&lt;100,4,'Paraclinicos '!M1751/'Paraclinicos '!N1751&lt;200,3,'Paraclinicos '!M1751/'Paraclinicos '!N1751&lt;300,2,'Paraclinicos '!M1751/'Paraclinicos '!N1751&lt;400,1,'Paraclinicos '!M1751/'Paraclinicos '!N1751&gt;=400,0)</f>
        <v/>
      </c>
      <c r="P1816" t="str" cm="1">
        <f t="array" ref="P1816">_xlfn.IFS('Paraclinicos '!C1751="","",'Paraclinicos '!C1751&lt;20,4,'Paraclinicos '!C1751&lt;50,3,'Paraclinicos '!C1751&lt;100,2,'Paraclinicos '!C1751&lt;150,1,'Paraclinicos '!C1751&gt;150,0)</f>
        <v/>
      </c>
      <c r="Q1816" t="str" cm="1">
        <f t="array" ref="Q1816">_xlfn.IFS('Paraclinicos '!O1751="","",'Paraclinicos '!O1751&lt;1.2,0,'Paraclinicos '!O1751&lt;2,1,'Paraclinicos '!O1751&lt;3.5,2,'Paraclinicos '!O1751&lt;5,3,'Paraclinicos '!O1751&gt;5,4)</f>
        <v/>
      </c>
      <c r="R1816" t="str" cm="1">
        <f t="array" ref="R1816">_xlfn.IFS('Paraclinicos '!J1751="","",'Paraclinicos '!J1751&lt;1.2,0,'Paraclinicos '!J1751&lt;2,1,'Paraclinicos '!J1751&lt;6,2,'Paraclinicos '!J1751&lt;12,3,'Paraclinicos '!J1751&gt;=12,4)</f>
        <v/>
      </c>
      <c r="S1816" t="str" cm="1">
        <f t="array" ref="S1816">_xlfn.IFS('Paraclinicos '!Y1751="","",'Paraclinicos '!Y1751&lt;70,1,'Paraclinicos '!Y1751&gt;=70,0)</f>
        <v/>
      </c>
      <c r="T1816" t="str" cm="1">
        <f t="array" ref="T1816">_xlfn.IFS('Paraclinicos '!W1751="","",'Paraclinicos '!W1751&lt;6,4,'Paraclinicos '!W1751&lt;10,3,'Paraclinicos '!W1751&lt;13,2,'Paraclinicos '!W1751&lt;15,1,'Paraclinicos '!W1751=15,0)</f>
        <v/>
      </c>
      <c r="U1816" s="54" t="str">
        <f t="shared" si="84"/>
        <v/>
      </c>
      <c r="V1816" t="str" cm="1">
        <f t="array" ref="V1816">_xlfn.IFS('Paraclinicos '!S1751="","",OR('Paraclinicos '!S1751&lt;=8,'Paraclinicos '!S1751&gt;=25),3,'Paraclinicos '!S1751&lt;12,1,'Paraclinicos '!S1751&lt;21,0,'Paraclinicos '!S1751&lt;25,2)</f>
        <v/>
      </c>
      <c r="W1816" t="str">
        <f>IFERROR(IF(INDEX('BD Demog para scores enalazar'!Y$2:'BD Demog para scores enalazar'!Y$3000,MATCH(Formulas!A1816,'BD Demog para scores enalazar'!A$2:'BD Demog para scores enalazar'!A$3000,0))=1,"SI","NO"),"")</f>
        <v/>
      </c>
      <c r="X1816" s="9" t="str">
        <f>IFERROR(IF(INDEX('BD Demog para scores enalazar'!AJ$2:'BD Demog para scores enalazar'!AJ$3000,MATCH(Formulas!A1816,'BD Demog para scores enalazar'!A$2:'BD Demog para scores enalazar'!A$3000,0))=1,"SI","NO"),"")</f>
        <v/>
      </c>
      <c r="Y1816" t="str" cm="1">
        <f t="array" ref="Y1816">IF(AND(W1816="NO",X1816="NO"),_xlfn.IFS('Paraclinicos '!K1751&lt;=91,3,'Paraclinicos '!K1751&lt;94,2,'Paraclinicos '!K1751&lt;96,1,'Paraclinicos '!K1751&gt;=96,0),"")</f>
        <v/>
      </c>
      <c r="Z1816" t="str" cm="1">
        <f t="array" ref="Z1816">IF(OR(W1816="SI",X1816="SI"),_xlfn.IFS(OR(AND('Paraclinicos '!K1752&lt;=83),AND('Paraclinicos '!K1752&gt;=97,AA1816=2)),3,OR(AND('Paraclinicos '!K1752&lt;=86),AND('Paraclinicos '!K1752&gt;=94,AA1816=2)),2,OR(AND('Paraclinicos '!K1752&lt;=88),AND('Paraclinicos '!K1752&gt;=92,AA1816=2)),1,OR(AND('Paraclinicos '!K1752&gt;=88,'Paraclinicos '!K1752&lt;=92),AND('Paraclinicos '!K1752&gt;=93,AA1816=0)),0),"")</f>
        <v/>
      </c>
      <c r="AA1816" cm="1">
        <f t="array" ref="AA1816">_xlfn.IFS('Paraclinicos '!E1751="","",'Paraclinicos '!E1751="Oxigeno",2,'Paraclinicos '!E1751="Aire",0)</f>
        <v>2</v>
      </c>
    </row>
    <row r="1817" spans="1:27" x14ac:dyDescent="0.25">
      <c r="A1817">
        <f>'Paraclinicos '!A1752</f>
        <v>0</v>
      </c>
      <c r="B1817" s="3">
        <f>'Paraclinicos '!R1752</f>
        <v>0</v>
      </c>
      <c r="C1817" t="str" cm="1">
        <f t="array" ref="C1817">_xlfn.IFS('Paraclinicos '!Q1752="","",'Paraclinicos '!Q1752&gt;60,3,'Paraclinicos '!Q1752&lt;=60,1)</f>
        <v/>
      </c>
      <c r="D1817" t="str">
        <f>IFERROR(IF(INDEX('BD Demog para scores enalazar'!BC$2:BC$3000,MATCH(Formulas!A1817,'BD Demog para scores enalazar'!A$2:A$3000,0))=0,"SI","NO"),"")</f>
        <v/>
      </c>
      <c r="E1817" t="str" cm="1">
        <f t="array" ref="E1817">_xlfn.IFS(D1817="","",D1817="SI",4,D1817="NO",1)</f>
        <v/>
      </c>
      <c r="F1817" t="str" cm="1">
        <f t="array" ref="F1817">_xlfn.IFS('Paraclinicos '!B1752="","",'Paraclinicos '!B1752&gt;1,1,'Paraclinicos '!B1752&lt;=1,3)</f>
        <v/>
      </c>
      <c r="G1817" t="str" cm="1">
        <f t="array" ref="G1817">_xlfn.IFS('Paraclinicos '!D1752="","",AND('Paraclinicos '!D1752&gt;=250,'Paraclinicos '!D1752&lt;=500),2,'Paraclinicos '!D1752&gt;500,3,'Paraclinicos '!D1752&lt;250,1)</f>
        <v/>
      </c>
      <c r="H1817" s="50" t="str">
        <f t="shared" si="85"/>
        <v/>
      </c>
      <c r="I1817" t="str" cm="1">
        <f t="array" ref="I1817">_xlfn.IFS('Paraclinicos '!Q1752="","",'Paraclinicos '!Q1752&gt;=65,1,'Paraclinicos '!Q1752&lt;65,0)</f>
        <v/>
      </c>
      <c r="J1817" t="str" cm="1">
        <f t="array" ref="J1817">_xlfn.IFS('Paraclinicos '!I1752="","",'Paraclinicos '!I1752&gt;7,1,'Paraclinicos '!I1752&lt;=7,0)</f>
        <v/>
      </c>
      <c r="K1817" t="str" cm="1">
        <f t="array" ref="K1817">_xlfn.IFS('Paraclinicos '!W1752="","",'Paraclinicos '!W1752&lt;=8,1,'Paraclinicos '!W1752&gt;8,0)</f>
        <v/>
      </c>
      <c r="L1817" t="str" cm="1">
        <f t="array" ref="L1817">_xlfn.IFS('Paraclinicos '!S1752="","",'Paraclinicos '!S1752&gt;=30,1,'Paraclinicos '!S1752&lt;30,0)</f>
        <v/>
      </c>
      <c r="M1817" t="str" cm="1">
        <f t="array" ref="M1817">_xlfn.IFS(OR('Paraclinicos '!T1752="",'Paraclinicos '!U1752=""),"",OR('Paraclinicos '!T1752&lt;=90,'Paraclinicos '!U1752&lt;=60),1,OR('Paraclinicos '!T1752&gt;90,'Paraclinicos '!U1752&gt;60),0)</f>
        <v/>
      </c>
      <c r="N1817" s="45" t="str">
        <f t="shared" si="86"/>
        <v/>
      </c>
      <c r="O1817" t="str" cm="1">
        <f t="array" ref="O1817">_xlfn.IFS(OR('Paraclinicos '!M1752="",'Paraclinicos '!N1752="",'Paraclinicos '!N1752=0),"",'Paraclinicos '!M1752/'Paraclinicos '!N1752&lt;100,4,'Paraclinicos '!M1752/'Paraclinicos '!N1752&lt;200,3,'Paraclinicos '!M1752/'Paraclinicos '!N1752&lt;300,2,'Paraclinicos '!M1752/'Paraclinicos '!N1752&lt;400,1,'Paraclinicos '!M1752/'Paraclinicos '!N1752&gt;=400,0)</f>
        <v/>
      </c>
      <c r="P1817" t="str" cm="1">
        <f t="array" ref="P1817">_xlfn.IFS('Paraclinicos '!C1752="","",'Paraclinicos '!C1752&lt;20,4,'Paraclinicos '!C1752&lt;50,3,'Paraclinicos '!C1752&lt;100,2,'Paraclinicos '!C1752&lt;150,1,'Paraclinicos '!C1752&gt;150,0)</f>
        <v/>
      </c>
      <c r="Q1817" t="str" cm="1">
        <f t="array" ref="Q1817">_xlfn.IFS('Paraclinicos '!O1752="","",'Paraclinicos '!O1752&lt;1.2,0,'Paraclinicos '!O1752&lt;2,1,'Paraclinicos '!O1752&lt;3.5,2,'Paraclinicos '!O1752&lt;5,3,'Paraclinicos '!O1752&gt;5,4)</f>
        <v/>
      </c>
      <c r="R1817" t="str" cm="1">
        <f t="array" ref="R1817">_xlfn.IFS('Paraclinicos '!J1752="","",'Paraclinicos '!J1752&lt;1.2,0,'Paraclinicos '!J1752&lt;2,1,'Paraclinicos '!J1752&lt;6,2,'Paraclinicos '!J1752&lt;12,3,'Paraclinicos '!J1752&gt;=12,4)</f>
        <v/>
      </c>
      <c r="S1817" t="str" cm="1">
        <f t="array" ref="S1817">_xlfn.IFS('Paraclinicos '!Y1752="","",'Paraclinicos '!Y1752&lt;70,1,'Paraclinicos '!Y1752&gt;=70,0)</f>
        <v/>
      </c>
      <c r="T1817" t="str" cm="1">
        <f t="array" ref="T1817">_xlfn.IFS('Paraclinicos '!W1752="","",'Paraclinicos '!W1752&lt;6,4,'Paraclinicos '!W1752&lt;10,3,'Paraclinicos '!W1752&lt;13,2,'Paraclinicos '!W1752&lt;15,1,'Paraclinicos '!W1752=15,0)</f>
        <v/>
      </c>
      <c r="U1817" s="54" t="str">
        <f t="shared" si="84"/>
        <v/>
      </c>
      <c r="V1817" t="str" cm="1">
        <f t="array" ref="V1817">_xlfn.IFS('Paraclinicos '!S1752="","",OR('Paraclinicos '!S1752&lt;=8,'Paraclinicos '!S1752&gt;=25),3,'Paraclinicos '!S1752&lt;12,1,'Paraclinicos '!S1752&lt;21,0,'Paraclinicos '!S1752&lt;25,2)</f>
        <v/>
      </c>
      <c r="W1817" t="str">
        <f>IFERROR(IF(INDEX('BD Demog para scores enalazar'!Y$2:'BD Demog para scores enalazar'!Y$3000,MATCH(Formulas!A1817,'BD Demog para scores enalazar'!A$2:'BD Demog para scores enalazar'!A$3000,0))=1,"SI","NO"),"")</f>
        <v/>
      </c>
      <c r="X1817" s="9" t="str">
        <f>IFERROR(IF(INDEX('BD Demog para scores enalazar'!AJ$2:'BD Demog para scores enalazar'!AJ$3000,MATCH(Formulas!A1817,'BD Demog para scores enalazar'!A$2:'BD Demog para scores enalazar'!A$3000,0))=1,"SI","NO"),"")</f>
        <v/>
      </c>
      <c r="Y1817" t="str" cm="1">
        <f t="array" ref="Y1817">IF(AND(W1817="NO",X1817="NO"),_xlfn.IFS('Paraclinicos '!K1752&lt;=91,3,'Paraclinicos '!K1752&lt;94,2,'Paraclinicos '!K1752&lt;96,1,'Paraclinicos '!K1752&gt;=96,0),"")</f>
        <v/>
      </c>
      <c r="Z1817" t="str" cm="1">
        <f t="array" ref="Z1817">IF(OR(W1817="SI",X1817="SI"),_xlfn.IFS(OR(AND('Paraclinicos '!K1753&lt;=83),AND('Paraclinicos '!K1753&gt;=97,AA1817=2)),3,OR(AND('Paraclinicos '!K1753&lt;=86),AND('Paraclinicos '!K1753&gt;=94,AA1817=2)),2,OR(AND('Paraclinicos '!K1753&lt;=88),AND('Paraclinicos '!K1753&gt;=92,AA1817=2)),1,OR(AND('Paraclinicos '!K1753&gt;=88,'Paraclinicos '!K1753&lt;=92),AND('Paraclinicos '!K1753&gt;=93,AA1817=0)),0),"")</f>
        <v/>
      </c>
      <c r="AA1817" cm="1">
        <f t="array" ref="AA1817">_xlfn.IFS('Paraclinicos '!E1752="","",'Paraclinicos '!E1752="Oxigeno",2,'Paraclinicos '!E1752="Aire",0)</f>
        <v>2</v>
      </c>
    </row>
    <row r="1818" spans="1:27" x14ac:dyDescent="0.25">
      <c r="A1818">
        <f>'Paraclinicos '!A1753</f>
        <v>0</v>
      </c>
      <c r="B1818" s="3">
        <f>'Paraclinicos '!R1753</f>
        <v>0</v>
      </c>
      <c r="C1818" t="str" cm="1">
        <f t="array" ref="C1818">_xlfn.IFS('Paraclinicos '!Q1753="","",'Paraclinicos '!Q1753&gt;60,3,'Paraclinicos '!Q1753&lt;=60,1)</f>
        <v/>
      </c>
      <c r="D1818" t="str">
        <f>IFERROR(IF(INDEX('BD Demog para scores enalazar'!BC$2:BC$3000,MATCH(Formulas!A1818,'BD Demog para scores enalazar'!A$2:A$3000,0))=0,"SI","NO"),"")</f>
        <v/>
      </c>
      <c r="E1818" t="str" cm="1">
        <f t="array" ref="E1818">_xlfn.IFS(D1818="","",D1818="SI",4,D1818="NO",1)</f>
        <v/>
      </c>
      <c r="F1818" t="str" cm="1">
        <f t="array" ref="F1818">_xlfn.IFS('Paraclinicos '!B1753="","",'Paraclinicos '!B1753&gt;1,1,'Paraclinicos '!B1753&lt;=1,3)</f>
        <v/>
      </c>
      <c r="G1818" t="str" cm="1">
        <f t="array" ref="G1818">_xlfn.IFS('Paraclinicos '!D1753="","",AND('Paraclinicos '!D1753&gt;=250,'Paraclinicos '!D1753&lt;=500),2,'Paraclinicos '!D1753&gt;500,3,'Paraclinicos '!D1753&lt;250,1)</f>
        <v/>
      </c>
      <c r="H1818" s="50" t="str">
        <f t="shared" si="85"/>
        <v/>
      </c>
      <c r="I1818" t="str" cm="1">
        <f t="array" ref="I1818">_xlfn.IFS('Paraclinicos '!Q1753="","",'Paraclinicos '!Q1753&gt;=65,1,'Paraclinicos '!Q1753&lt;65,0)</f>
        <v/>
      </c>
      <c r="J1818" t="str" cm="1">
        <f t="array" ref="J1818">_xlfn.IFS('Paraclinicos '!I1753="","",'Paraclinicos '!I1753&gt;7,1,'Paraclinicos '!I1753&lt;=7,0)</f>
        <v/>
      </c>
      <c r="K1818" t="str" cm="1">
        <f t="array" ref="K1818">_xlfn.IFS('Paraclinicos '!W1753="","",'Paraclinicos '!W1753&lt;=8,1,'Paraclinicos '!W1753&gt;8,0)</f>
        <v/>
      </c>
      <c r="L1818" t="str" cm="1">
        <f t="array" ref="L1818">_xlfn.IFS('Paraclinicos '!S1753="","",'Paraclinicos '!S1753&gt;=30,1,'Paraclinicos '!S1753&lt;30,0)</f>
        <v/>
      </c>
      <c r="M1818" t="str" cm="1">
        <f t="array" ref="M1818">_xlfn.IFS(OR('Paraclinicos '!T1753="",'Paraclinicos '!U1753=""),"",OR('Paraclinicos '!T1753&lt;=90,'Paraclinicos '!U1753&lt;=60),1,OR('Paraclinicos '!T1753&gt;90,'Paraclinicos '!U1753&gt;60),0)</f>
        <v/>
      </c>
      <c r="N1818" s="45" t="str">
        <f t="shared" si="86"/>
        <v/>
      </c>
      <c r="O1818" t="str" cm="1">
        <f t="array" ref="O1818">_xlfn.IFS(OR('Paraclinicos '!M1753="",'Paraclinicos '!N1753="",'Paraclinicos '!N1753=0),"",'Paraclinicos '!M1753/'Paraclinicos '!N1753&lt;100,4,'Paraclinicos '!M1753/'Paraclinicos '!N1753&lt;200,3,'Paraclinicos '!M1753/'Paraclinicos '!N1753&lt;300,2,'Paraclinicos '!M1753/'Paraclinicos '!N1753&lt;400,1,'Paraclinicos '!M1753/'Paraclinicos '!N1753&gt;=400,0)</f>
        <v/>
      </c>
      <c r="P1818" t="str" cm="1">
        <f t="array" ref="P1818">_xlfn.IFS('Paraclinicos '!C1753="","",'Paraclinicos '!C1753&lt;20,4,'Paraclinicos '!C1753&lt;50,3,'Paraclinicos '!C1753&lt;100,2,'Paraclinicos '!C1753&lt;150,1,'Paraclinicos '!C1753&gt;150,0)</f>
        <v/>
      </c>
      <c r="Q1818" t="str" cm="1">
        <f t="array" ref="Q1818">_xlfn.IFS('Paraclinicos '!O1753="","",'Paraclinicos '!O1753&lt;1.2,0,'Paraclinicos '!O1753&lt;2,1,'Paraclinicos '!O1753&lt;3.5,2,'Paraclinicos '!O1753&lt;5,3,'Paraclinicos '!O1753&gt;5,4)</f>
        <v/>
      </c>
      <c r="R1818" t="str" cm="1">
        <f t="array" ref="R1818">_xlfn.IFS('Paraclinicos '!J1753="","",'Paraclinicos '!J1753&lt;1.2,0,'Paraclinicos '!J1753&lt;2,1,'Paraclinicos '!J1753&lt;6,2,'Paraclinicos '!J1753&lt;12,3,'Paraclinicos '!J1753&gt;=12,4)</f>
        <v/>
      </c>
      <c r="S1818" t="str" cm="1">
        <f t="array" ref="S1818">_xlfn.IFS('Paraclinicos '!Y1753="","",'Paraclinicos '!Y1753&lt;70,1,'Paraclinicos '!Y1753&gt;=70,0)</f>
        <v/>
      </c>
      <c r="T1818" t="str" cm="1">
        <f t="array" ref="T1818">_xlfn.IFS('Paraclinicos '!W1753="","",'Paraclinicos '!W1753&lt;6,4,'Paraclinicos '!W1753&lt;10,3,'Paraclinicos '!W1753&lt;13,2,'Paraclinicos '!W1753&lt;15,1,'Paraclinicos '!W1753=15,0)</f>
        <v/>
      </c>
      <c r="U1818" s="54" t="str">
        <f t="shared" si="84"/>
        <v/>
      </c>
      <c r="V1818" t="str" cm="1">
        <f t="array" ref="V1818">_xlfn.IFS('Paraclinicos '!S1753="","",OR('Paraclinicos '!S1753&lt;=8,'Paraclinicos '!S1753&gt;=25),3,'Paraclinicos '!S1753&lt;12,1,'Paraclinicos '!S1753&lt;21,0,'Paraclinicos '!S1753&lt;25,2)</f>
        <v/>
      </c>
      <c r="W1818" t="str">
        <f>IFERROR(IF(INDEX('BD Demog para scores enalazar'!Y$2:'BD Demog para scores enalazar'!Y$3000,MATCH(Formulas!A1818,'BD Demog para scores enalazar'!A$2:'BD Demog para scores enalazar'!A$3000,0))=1,"SI","NO"),"")</f>
        <v/>
      </c>
      <c r="X1818" s="9" t="str">
        <f>IFERROR(IF(INDEX('BD Demog para scores enalazar'!AJ$2:'BD Demog para scores enalazar'!AJ$3000,MATCH(Formulas!A1818,'BD Demog para scores enalazar'!A$2:'BD Demog para scores enalazar'!A$3000,0))=1,"SI","NO"),"")</f>
        <v/>
      </c>
      <c r="Y1818" t="str" cm="1">
        <f t="array" ref="Y1818">IF(AND(W1818="NO",X1818="NO"),_xlfn.IFS('Paraclinicos '!K1753&lt;=91,3,'Paraclinicos '!K1753&lt;94,2,'Paraclinicos '!K1753&lt;96,1,'Paraclinicos '!K1753&gt;=96,0),"")</f>
        <v/>
      </c>
      <c r="Z1818" t="str" cm="1">
        <f t="array" ref="Z1818">IF(OR(W1818="SI",X1818="SI"),_xlfn.IFS(OR(AND('Paraclinicos '!K1754&lt;=83),AND('Paraclinicos '!K1754&gt;=97,AA1818=2)),3,OR(AND('Paraclinicos '!K1754&lt;=86),AND('Paraclinicos '!K1754&gt;=94,AA1818=2)),2,OR(AND('Paraclinicos '!K1754&lt;=88),AND('Paraclinicos '!K1754&gt;=92,AA1818=2)),1,OR(AND('Paraclinicos '!K1754&gt;=88,'Paraclinicos '!K1754&lt;=92),AND('Paraclinicos '!K1754&gt;=93,AA1818=0)),0),"")</f>
        <v/>
      </c>
      <c r="AA1818" cm="1">
        <f t="array" ref="AA1818">_xlfn.IFS('Paraclinicos '!E1753="","",'Paraclinicos '!E1753="Oxigeno",2,'Paraclinicos '!E1753="Aire",0)</f>
        <v>2</v>
      </c>
    </row>
    <row r="1819" spans="1:27" x14ac:dyDescent="0.25">
      <c r="A1819">
        <f>'Paraclinicos '!A1754</f>
        <v>0</v>
      </c>
      <c r="B1819" s="3">
        <f>'Paraclinicos '!R1754</f>
        <v>0</v>
      </c>
      <c r="C1819" t="str" cm="1">
        <f t="array" ref="C1819">_xlfn.IFS('Paraclinicos '!Q1754="","",'Paraclinicos '!Q1754&gt;60,3,'Paraclinicos '!Q1754&lt;=60,1)</f>
        <v/>
      </c>
      <c r="D1819" t="str">
        <f>IFERROR(IF(INDEX('BD Demog para scores enalazar'!BC$2:BC$3000,MATCH(Formulas!A1819,'BD Demog para scores enalazar'!A$2:A$3000,0))=0,"SI","NO"),"")</f>
        <v/>
      </c>
      <c r="E1819" t="str" cm="1">
        <f t="array" ref="E1819">_xlfn.IFS(D1819="","",D1819="SI",4,D1819="NO",1)</f>
        <v/>
      </c>
      <c r="F1819" t="str" cm="1">
        <f t="array" ref="F1819">_xlfn.IFS('Paraclinicos '!B1754="","",'Paraclinicos '!B1754&gt;1,1,'Paraclinicos '!B1754&lt;=1,3)</f>
        <v/>
      </c>
      <c r="G1819" t="str" cm="1">
        <f t="array" ref="G1819">_xlfn.IFS('Paraclinicos '!D1754="","",AND('Paraclinicos '!D1754&gt;=250,'Paraclinicos '!D1754&lt;=500),2,'Paraclinicos '!D1754&gt;500,3,'Paraclinicos '!D1754&lt;250,1)</f>
        <v/>
      </c>
      <c r="H1819" s="50" t="str">
        <f t="shared" si="85"/>
        <v/>
      </c>
      <c r="I1819" t="str" cm="1">
        <f t="array" ref="I1819">_xlfn.IFS('Paraclinicos '!Q1754="","",'Paraclinicos '!Q1754&gt;=65,1,'Paraclinicos '!Q1754&lt;65,0)</f>
        <v/>
      </c>
      <c r="J1819" t="str" cm="1">
        <f t="array" ref="J1819">_xlfn.IFS('Paraclinicos '!I1754="","",'Paraclinicos '!I1754&gt;7,1,'Paraclinicos '!I1754&lt;=7,0)</f>
        <v/>
      </c>
      <c r="K1819" t="str" cm="1">
        <f t="array" ref="K1819">_xlfn.IFS('Paraclinicos '!W1754="","",'Paraclinicos '!W1754&lt;=8,1,'Paraclinicos '!W1754&gt;8,0)</f>
        <v/>
      </c>
      <c r="L1819" t="str" cm="1">
        <f t="array" ref="L1819">_xlfn.IFS('Paraclinicos '!S1754="","",'Paraclinicos '!S1754&gt;=30,1,'Paraclinicos '!S1754&lt;30,0)</f>
        <v/>
      </c>
      <c r="M1819" t="str" cm="1">
        <f t="array" ref="M1819">_xlfn.IFS(OR('Paraclinicos '!T1754="",'Paraclinicos '!U1754=""),"",OR('Paraclinicos '!T1754&lt;=90,'Paraclinicos '!U1754&lt;=60),1,OR('Paraclinicos '!T1754&gt;90,'Paraclinicos '!U1754&gt;60),0)</f>
        <v/>
      </c>
      <c r="N1819" s="45" t="str">
        <f t="shared" si="86"/>
        <v/>
      </c>
      <c r="O1819" t="str" cm="1">
        <f t="array" ref="O1819">_xlfn.IFS(OR('Paraclinicos '!M1754="",'Paraclinicos '!N1754="",'Paraclinicos '!N1754=0),"",'Paraclinicos '!M1754/'Paraclinicos '!N1754&lt;100,4,'Paraclinicos '!M1754/'Paraclinicos '!N1754&lt;200,3,'Paraclinicos '!M1754/'Paraclinicos '!N1754&lt;300,2,'Paraclinicos '!M1754/'Paraclinicos '!N1754&lt;400,1,'Paraclinicos '!M1754/'Paraclinicos '!N1754&gt;=400,0)</f>
        <v/>
      </c>
      <c r="P1819" t="str" cm="1">
        <f t="array" ref="P1819">_xlfn.IFS('Paraclinicos '!C1754="","",'Paraclinicos '!C1754&lt;20,4,'Paraclinicos '!C1754&lt;50,3,'Paraclinicos '!C1754&lt;100,2,'Paraclinicos '!C1754&lt;150,1,'Paraclinicos '!C1754&gt;150,0)</f>
        <v/>
      </c>
      <c r="Q1819" t="str" cm="1">
        <f t="array" ref="Q1819">_xlfn.IFS('Paraclinicos '!O1754="","",'Paraclinicos '!O1754&lt;1.2,0,'Paraclinicos '!O1754&lt;2,1,'Paraclinicos '!O1754&lt;3.5,2,'Paraclinicos '!O1754&lt;5,3,'Paraclinicos '!O1754&gt;5,4)</f>
        <v/>
      </c>
      <c r="R1819" t="str" cm="1">
        <f t="array" ref="R1819">_xlfn.IFS('Paraclinicos '!J1754="","",'Paraclinicos '!J1754&lt;1.2,0,'Paraclinicos '!J1754&lt;2,1,'Paraclinicos '!J1754&lt;6,2,'Paraclinicos '!J1754&lt;12,3,'Paraclinicos '!J1754&gt;=12,4)</f>
        <v/>
      </c>
      <c r="S1819" t="str" cm="1">
        <f t="array" ref="S1819">_xlfn.IFS('Paraclinicos '!Y1754="","",'Paraclinicos '!Y1754&lt;70,1,'Paraclinicos '!Y1754&gt;=70,0)</f>
        <v/>
      </c>
      <c r="T1819" t="str" cm="1">
        <f t="array" ref="T1819">_xlfn.IFS('Paraclinicos '!W1754="","",'Paraclinicos '!W1754&lt;6,4,'Paraclinicos '!W1754&lt;10,3,'Paraclinicos '!W1754&lt;13,2,'Paraclinicos '!W1754&lt;15,1,'Paraclinicos '!W1754=15,0)</f>
        <v/>
      </c>
      <c r="U1819" s="54" t="str">
        <f t="shared" si="84"/>
        <v/>
      </c>
      <c r="V1819" t="str" cm="1">
        <f t="array" ref="V1819">_xlfn.IFS('Paraclinicos '!S1754="","",OR('Paraclinicos '!S1754&lt;=8,'Paraclinicos '!S1754&gt;=25),3,'Paraclinicos '!S1754&lt;12,1,'Paraclinicos '!S1754&lt;21,0,'Paraclinicos '!S1754&lt;25,2)</f>
        <v/>
      </c>
      <c r="W1819" t="str">
        <f>IFERROR(IF(INDEX('BD Demog para scores enalazar'!Y$2:'BD Demog para scores enalazar'!Y$3000,MATCH(Formulas!A1819,'BD Demog para scores enalazar'!A$2:'BD Demog para scores enalazar'!A$3000,0))=1,"SI","NO"),"")</f>
        <v/>
      </c>
      <c r="X1819" s="9" t="str">
        <f>IFERROR(IF(INDEX('BD Demog para scores enalazar'!AJ$2:'BD Demog para scores enalazar'!AJ$3000,MATCH(Formulas!A1819,'BD Demog para scores enalazar'!A$2:'BD Demog para scores enalazar'!A$3000,0))=1,"SI","NO"),"")</f>
        <v/>
      </c>
      <c r="Y1819" t="str" cm="1">
        <f t="array" ref="Y1819">IF(AND(W1819="NO",X1819="NO"),_xlfn.IFS('Paraclinicos '!K1754&lt;=91,3,'Paraclinicos '!K1754&lt;94,2,'Paraclinicos '!K1754&lt;96,1,'Paraclinicos '!K1754&gt;=96,0),"")</f>
        <v/>
      </c>
      <c r="Z1819" t="str" cm="1">
        <f t="array" ref="Z1819">IF(OR(W1819="SI",X1819="SI"),_xlfn.IFS(OR(AND('Paraclinicos '!K1755&lt;=83),AND('Paraclinicos '!K1755&gt;=97,AA1819=2)),3,OR(AND('Paraclinicos '!K1755&lt;=86),AND('Paraclinicos '!K1755&gt;=94,AA1819=2)),2,OR(AND('Paraclinicos '!K1755&lt;=88),AND('Paraclinicos '!K1755&gt;=92,AA1819=2)),1,OR(AND('Paraclinicos '!K1755&gt;=88,'Paraclinicos '!K1755&lt;=92),AND('Paraclinicos '!K1755&gt;=93,AA1819=0)),0),"")</f>
        <v/>
      </c>
      <c r="AA1819" cm="1">
        <f t="array" ref="AA1819">_xlfn.IFS('Paraclinicos '!E1754="","",'Paraclinicos '!E1754="Oxigeno",2,'Paraclinicos '!E1754="Aire",0)</f>
        <v>2</v>
      </c>
    </row>
    <row r="1820" spans="1:27" x14ac:dyDescent="0.25">
      <c r="A1820">
        <f>'Paraclinicos '!A1755</f>
        <v>0</v>
      </c>
      <c r="B1820" s="3">
        <f>'Paraclinicos '!R1755</f>
        <v>0</v>
      </c>
      <c r="C1820" t="str" cm="1">
        <f t="array" ref="C1820">_xlfn.IFS('Paraclinicos '!Q1755="","",'Paraclinicos '!Q1755&gt;60,3,'Paraclinicos '!Q1755&lt;=60,1)</f>
        <v/>
      </c>
      <c r="D1820" t="str">
        <f>IFERROR(IF(INDEX('BD Demog para scores enalazar'!BC$2:BC$3000,MATCH(Formulas!A1820,'BD Demog para scores enalazar'!A$2:A$3000,0))=0,"SI","NO"),"")</f>
        <v/>
      </c>
      <c r="E1820" t="str" cm="1">
        <f t="array" ref="E1820">_xlfn.IFS(D1820="","",D1820="SI",4,D1820="NO",1)</f>
        <v/>
      </c>
      <c r="F1820" t="str" cm="1">
        <f t="array" ref="F1820">_xlfn.IFS('Paraclinicos '!B1755="","",'Paraclinicos '!B1755&gt;1,1,'Paraclinicos '!B1755&lt;=1,3)</f>
        <v/>
      </c>
      <c r="G1820" t="str" cm="1">
        <f t="array" ref="G1820">_xlfn.IFS('Paraclinicos '!D1755="","",AND('Paraclinicos '!D1755&gt;=250,'Paraclinicos '!D1755&lt;=500),2,'Paraclinicos '!D1755&gt;500,3,'Paraclinicos '!D1755&lt;250,1)</f>
        <v/>
      </c>
      <c r="H1820" s="50" t="str">
        <f t="shared" si="85"/>
        <v/>
      </c>
      <c r="I1820" t="str" cm="1">
        <f t="array" ref="I1820">_xlfn.IFS('Paraclinicos '!Q1755="","",'Paraclinicos '!Q1755&gt;=65,1,'Paraclinicos '!Q1755&lt;65,0)</f>
        <v/>
      </c>
      <c r="J1820" t="str" cm="1">
        <f t="array" ref="J1820">_xlfn.IFS('Paraclinicos '!I1755="","",'Paraclinicos '!I1755&gt;7,1,'Paraclinicos '!I1755&lt;=7,0)</f>
        <v/>
      </c>
      <c r="K1820" t="str" cm="1">
        <f t="array" ref="K1820">_xlfn.IFS('Paraclinicos '!W1755="","",'Paraclinicos '!W1755&lt;=8,1,'Paraclinicos '!W1755&gt;8,0)</f>
        <v/>
      </c>
      <c r="L1820" t="str" cm="1">
        <f t="array" ref="L1820">_xlfn.IFS('Paraclinicos '!S1755="","",'Paraclinicos '!S1755&gt;=30,1,'Paraclinicos '!S1755&lt;30,0)</f>
        <v/>
      </c>
      <c r="M1820" t="str" cm="1">
        <f t="array" ref="M1820">_xlfn.IFS(OR('Paraclinicos '!T1755="",'Paraclinicos '!U1755=""),"",OR('Paraclinicos '!T1755&lt;=90,'Paraclinicos '!U1755&lt;=60),1,OR('Paraclinicos '!T1755&gt;90,'Paraclinicos '!U1755&gt;60),0)</f>
        <v/>
      </c>
      <c r="N1820" s="45" t="str">
        <f t="shared" si="86"/>
        <v/>
      </c>
      <c r="O1820" t="str" cm="1">
        <f t="array" ref="O1820">_xlfn.IFS(OR('Paraclinicos '!M1755="",'Paraclinicos '!N1755="",'Paraclinicos '!N1755=0),"",'Paraclinicos '!M1755/'Paraclinicos '!N1755&lt;100,4,'Paraclinicos '!M1755/'Paraclinicos '!N1755&lt;200,3,'Paraclinicos '!M1755/'Paraclinicos '!N1755&lt;300,2,'Paraclinicos '!M1755/'Paraclinicos '!N1755&lt;400,1,'Paraclinicos '!M1755/'Paraclinicos '!N1755&gt;=400,0)</f>
        <v/>
      </c>
      <c r="P1820" t="str" cm="1">
        <f t="array" ref="P1820">_xlfn.IFS('Paraclinicos '!C1755="","",'Paraclinicos '!C1755&lt;20,4,'Paraclinicos '!C1755&lt;50,3,'Paraclinicos '!C1755&lt;100,2,'Paraclinicos '!C1755&lt;150,1,'Paraclinicos '!C1755&gt;150,0)</f>
        <v/>
      </c>
      <c r="Q1820" t="str" cm="1">
        <f t="array" ref="Q1820">_xlfn.IFS('Paraclinicos '!O1755="","",'Paraclinicos '!O1755&lt;1.2,0,'Paraclinicos '!O1755&lt;2,1,'Paraclinicos '!O1755&lt;3.5,2,'Paraclinicos '!O1755&lt;5,3,'Paraclinicos '!O1755&gt;5,4)</f>
        <v/>
      </c>
      <c r="R1820" t="str" cm="1">
        <f t="array" ref="R1820">_xlfn.IFS('Paraclinicos '!J1755="","",'Paraclinicos '!J1755&lt;1.2,0,'Paraclinicos '!J1755&lt;2,1,'Paraclinicos '!J1755&lt;6,2,'Paraclinicos '!J1755&lt;12,3,'Paraclinicos '!J1755&gt;=12,4)</f>
        <v/>
      </c>
      <c r="S1820" t="str" cm="1">
        <f t="array" ref="S1820">_xlfn.IFS('Paraclinicos '!Y1755="","",'Paraclinicos '!Y1755&lt;70,1,'Paraclinicos '!Y1755&gt;=70,0)</f>
        <v/>
      </c>
      <c r="T1820" t="str" cm="1">
        <f t="array" ref="T1820">_xlfn.IFS('Paraclinicos '!W1755="","",'Paraclinicos '!W1755&lt;6,4,'Paraclinicos '!W1755&lt;10,3,'Paraclinicos '!W1755&lt;13,2,'Paraclinicos '!W1755&lt;15,1,'Paraclinicos '!W1755=15,0)</f>
        <v/>
      </c>
      <c r="U1820" s="54" t="str">
        <f t="shared" si="84"/>
        <v/>
      </c>
      <c r="V1820" t="str" cm="1">
        <f t="array" ref="V1820">_xlfn.IFS('Paraclinicos '!S1755="","",OR('Paraclinicos '!S1755&lt;=8,'Paraclinicos '!S1755&gt;=25),3,'Paraclinicos '!S1755&lt;12,1,'Paraclinicos '!S1755&lt;21,0,'Paraclinicos '!S1755&lt;25,2)</f>
        <v/>
      </c>
      <c r="W1820" t="str">
        <f>IFERROR(IF(INDEX('BD Demog para scores enalazar'!Y$2:'BD Demog para scores enalazar'!Y$3000,MATCH(Formulas!A1820,'BD Demog para scores enalazar'!A$2:'BD Demog para scores enalazar'!A$3000,0))=1,"SI","NO"),"")</f>
        <v/>
      </c>
      <c r="X1820" s="9" t="str">
        <f>IFERROR(IF(INDEX('BD Demog para scores enalazar'!AJ$2:'BD Demog para scores enalazar'!AJ$3000,MATCH(Formulas!A1820,'BD Demog para scores enalazar'!A$2:'BD Demog para scores enalazar'!A$3000,0))=1,"SI","NO"),"")</f>
        <v/>
      </c>
      <c r="Y1820" t="str" cm="1">
        <f t="array" ref="Y1820">IF(AND(W1820="NO",X1820="NO"),_xlfn.IFS('Paraclinicos '!K1755&lt;=91,3,'Paraclinicos '!K1755&lt;94,2,'Paraclinicos '!K1755&lt;96,1,'Paraclinicos '!K1755&gt;=96,0),"")</f>
        <v/>
      </c>
      <c r="Z1820" t="str" cm="1">
        <f t="array" ref="Z1820">IF(OR(W1820="SI",X1820="SI"),_xlfn.IFS(OR(AND('Paraclinicos '!K1756&lt;=83),AND('Paraclinicos '!K1756&gt;=97,AA1820=2)),3,OR(AND('Paraclinicos '!K1756&lt;=86),AND('Paraclinicos '!K1756&gt;=94,AA1820=2)),2,OR(AND('Paraclinicos '!K1756&lt;=88),AND('Paraclinicos '!K1756&gt;=92,AA1820=2)),1,OR(AND('Paraclinicos '!K1756&gt;=88,'Paraclinicos '!K1756&lt;=92),AND('Paraclinicos '!K1756&gt;=93,AA1820=0)),0),"")</f>
        <v/>
      </c>
      <c r="AA1820" cm="1">
        <f t="array" ref="AA1820">_xlfn.IFS('Paraclinicos '!E1755="","",'Paraclinicos '!E1755="Oxigeno",2,'Paraclinicos '!E1755="Aire",0)</f>
        <v>2</v>
      </c>
    </row>
    <row r="1821" spans="1:27" x14ac:dyDescent="0.25">
      <c r="A1821">
        <f>'Paraclinicos '!A1756</f>
        <v>0</v>
      </c>
      <c r="B1821" s="3">
        <f>'Paraclinicos '!R1756</f>
        <v>0</v>
      </c>
      <c r="C1821" t="str" cm="1">
        <f t="array" ref="C1821">_xlfn.IFS('Paraclinicos '!Q1756="","",'Paraclinicos '!Q1756&gt;60,3,'Paraclinicos '!Q1756&lt;=60,1)</f>
        <v/>
      </c>
      <c r="D1821" t="str">
        <f>IFERROR(IF(INDEX('BD Demog para scores enalazar'!BC$2:BC$3000,MATCH(Formulas!A1821,'BD Demog para scores enalazar'!A$2:A$3000,0))=0,"SI","NO"),"")</f>
        <v/>
      </c>
      <c r="E1821" t="str" cm="1">
        <f t="array" ref="E1821">_xlfn.IFS(D1821="","",D1821="SI",4,D1821="NO",1)</f>
        <v/>
      </c>
      <c r="F1821" t="str" cm="1">
        <f t="array" ref="F1821">_xlfn.IFS('Paraclinicos '!B1756="","",'Paraclinicos '!B1756&gt;1,1,'Paraclinicos '!B1756&lt;=1,3)</f>
        <v/>
      </c>
      <c r="G1821" t="str" cm="1">
        <f t="array" ref="G1821">_xlfn.IFS('Paraclinicos '!D1756="","",AND('Paraclinicos '!D1756&gt;=250,'Paraclinicos '!D1756&lt;=500),2,'Paraclinicos '!D1756&gt;500,3,'Paraclinicos '!D1756&lt;250,1)</f>
        <v/>
      </c>
      <c r="H1821" s="50" t="str">
        <f t="shared" si="85"/>
        <v/>
      </c>
      <c r="I1821" t="str" cm="1">
        <f t="array" ref="I1821">_xlfn.IFS('Paraclinicos '!Q1756="","",'Paraclinicos '!Q1756&gt;=65,1,'Paraclinicos '!Q1756&lt;65,0)</f>
        <v/>
      </c>
      <c r="J1821" t="str" cm="1">
        <f t="array" ref="J1821">_xlfn.IFS('Paraclinicos '!I1756="","",'Paraclinicos '!I1756&gt;7,1,'Paraclinicos '!I1756&lt;=7,0)</f>
        <v/>
      </c>
      <c r="K1821" t="str" cm="1">
        <f t="array" ref="K1821">_xlfn.IFS('Paraclinicos '!W1756="","",'Paraclinicos '!W1756&lt;=8,1,'Paraclinicos '!W1756&gt;8,0)</f>
        <v/>
      </c>
      <c r="L1821" t="str" cm="1">
        <f t="array" ref="L1821">_xlfn.IFS('Paraclinicos '!S1756="","",'Paraclinicos '!S1756&gt;=30,1,'Paraclinicos '!S1756&lt;30,0)</f>
        <v/>
      </c>
      <c r="M1821" t="str" cm="1">
        <f t="array" ref="M1821">_xlfn.IFS(OR('Paraclinicos '!T1756="",'Paraclinicos '!U1756=""),"",OR('Paraclinicos '!T1756&lt;=90,'Paraclinicos '!U1756&lt;=60),1,OR('Paraclinicos '!T1756&gt;90,'Paraclinicos '!U1756&gt;60),0)</f>
        <v/>
      </c>
      <c r="N1821" s="45" t="str">
        <f t="shared" si="86"/>
        <v/>
      </c>
      <c r="O1821" t="str" cm="1">
        <f t="array" ref="O1821">_xlfn.IFS(OR('Paraclinicos '!M1756="",'Paraclinicos '!N1756="",'Paraclinicos '!N1756=0),"",'Paraclinicos '!M1756/'Paraclinicos '!N1756&lt;100,4,'Paraclinicos '!M1756/'Paraclinicos '!N1756&lt;200,3,'Paraclinicos '!M1756/'Paraclinicos '!N1756&lt;300,2,'Paraclinicos '!M1756/'Paraclinicos '!N1756&lt;400,1,'Paraclinicos '!M1756/'Paraclinicos '!N1756&gt;=400,0)</f>
        <v/>
      </c>
      <c r="P1821" t="str" cm="1">
        <f t="array" ref="P1821">_xlfn.IFS('Paraclinicos '!C1756="","",'Paraclinicos '!C1756&lt;20,4,'Paraclinicos '!C1756&lt;50,3,'Paraclinicos '!C1756&lt;100,2,'Paraclinicos '!C1756&lt;150,1,'Paraclinicos '!C1756&gt;150,0)</f>
        <v/>
      </c>
      <c r="Q1821" t="str" cm="1">
        <f t="array" ref="Q1821">_xlfn.IFS('Paraclinicos '!O1756="","",'Paraclinicos '!O1756&lt;1.2,0,'Paraclinicos '!O1756&lt;2,1,'Paraclinicos '!O1756&lt;3.5,2,'Paraclinicos '!O1756&lt;5,3,'Paraclinicos '!O1756&gt;5,4)</f>
        <v/>
      </c>
      <c r="R1821" t="str" cm="1">
        <f t="array" ref="R1821">_xlfn.IFS('Paraclinicos '!J1756="","",'Paraclinicos '!J1756&lt;1.2,0,'Paraclinicos '!J1756&lt;2,1,'Paraclinicos '!J1756&lt;6,2,'Paraclinicos '!J1756&lt;12,3,'Paraclinicos '!J1756&gt;=12,4)</f>
        <v/>
      </c>
      <c r="S1821" t="str" cm="1">
        <f t="array" ref="S1821">_xlfn.IFS('Paraclinicos '!Y1756="","",'Paraclinicos '!Y1756&lt;70,1,'Paraclinicos '!Y1756&gt;=70,0)</f>
        <v/>
      </c>
      <c r="T1821" t="str" cm="1">
        <f t="array" ref="T1821">_xlfn.IFS('Paraclinicos '!W1756="","",'Paraclinicos '!W1756&lt;6,4,'Paraclinicos '!W1756&lt;10,3,'Paraclinicos '!W1756&lt;13,2,'Paraclinicos '!W1756&lt;15,1,'Paraclinicos '!W1756=15,0)</f>
        <v/>
      </c>
      <c r="U1821" s="54" t="str">
        <f t="shared" si="84"/>
        <v/>
      </c>
      <c r="V1821" t="str" cm="1">
        <f t="array" ref="V1821">_xlfn.IFS('Paraclinicos '!S1756="","",OR('Paraclinicos '!S1756&lt;=8,'Paraclinicos '!S1756&gt;=25),3,'Paraclinicos '!S1756&lt;12,1,'Paraclinicos '!S1756&lt;21,0,'Paraclinicos '!S1756&lt;25,2)</f>
        <v/>
      </c>
      <c r="W1821" t="str">
        <f>IFERROR(IF(INDEX('BD Demog para scores enalazar'!Y$2:'BD Demog para scores enalazar'!Y$3000,MATCH(Formulas!A1821,'BD Demog para scores enalazar'!A$2:'BD Demog para scores enalazar'!A$3000,0))=1,"SI","NO"),"")</f>
        <v/>
      </c>
      <c r="X1821" s="9" t="str">
        <f>IFERROR(IF(INDEX('BD Demog para scores enalazar'!AJ$2:'BD Demog para scores enalazar'!AJ$3000,MATCH(Formulas!A1821,'BD Demog para scores enalazar'!A$2:'BD Demog para scores enalazar'!A$3000,0))=1,"SI","NO"),"")</f>
        <v/>
      </c>
      <c r="Y1821" t="str" cm="1">
        <f t="array" ref="Y1821">IF(AND(W1821="NO",X1821="NO"),_xlfn.IFS('Paraclinicos '!K1756&lt;=91,3,'Paraclinicos '!K1756&lt;94,2,'Paraclinicos '!K1756&lt;96,1,'Paraclinicos '!K1756&gt;=96,0),"")</f>
        <v/>
      </c>
      <c r="Z1821" t="str" cm="1">
        <f t="array" ref="Z1821">IF(OR(W1821="SI",X1821="SI"),_xlfn.IFS(OR(AND('Paraclinicos '!K1757&lt;=83),AND('Paraclinicos '!K1757&gt;=97,AA1821=2)),3,OR(AND('Paraclinicos '!K1757&lt;=86),AND('Paraclinicos '!K1757&gt;=94,AA1821=2)),2,OR(AND('Paraclinicos '!K1757&lt;=88),AND('Paraclinicos '!K1757&gt;=92,AA1821=2)),1,OR(AND('Paraclinicos '!K1757&gt;=88,'Paraclinicos '!K1757&lt;=92),AND('Paraclinicos '!K1757&gt;=93,AA1821=0)),0),"")</f>
        <v/>
      </c>
      <c r="AA1821" cm="1">
        <f t="array" ref="AA1821">_xlfn.IFS('Paraclinicos '!E1756="","",'Paraclinicos '!E1756="Oxigeno",2,'Paraclinicos '!E1756="Aire",0)</f>
        <v>2</v>
      </c>
    </row>
    <row r="1822" spans="1:27" x14ac:dyDescent="0.25">
      <c r="A1822">
        <f>'Paraclinicos '!A1757</f>
        <v>0</v>
      </c>
      <c r="B1822" s="3">
        <f>'Paraclinicos '!R1757</f>
        <v>0</v>
      </c>
      <c r="C1822" t="str" cm="1">
        <f t="array" ref="C1822">_xlfn.IFS('Paraclinicos '!Q1757="","",'Paraclinicos '!Q1757&gt;60,3,'Paraclinicos '!Q1757&lt;=60,1)</f>
        <v/>
      </c>
      <c r="D1822" t="str">
        <f>IFERROR(IF(INDEX('BD Demog para scores enalazar'!BC$2:BC$3000,MATCH(Formulas!A1822,'BD Demog para scores enalazar'!A$2:A$3000,0))=0,"SI","NO"),"")</f>
        <v/>
      </c>
      <c r="E1822" t="str" cm="1">
        <f t="array" ref="E1822">_xlfn.IFS(D1822="","",D1822="SI",4,D1822="NO",1)</f>
        <v/>
      </c>
      <c r="F1822" t="str" cm="1">
        <f t="array" ref="F1822">_xlfn.IFS('Paraclinicos '!B1757="","",'Paraclinicos '!B1757&gt;1,1,'Paraclinicos '!B1757&lt;=1,3)</f>
        <v/>
      </c>
      <c r="G1822" t="str" cm="1">
        <f t="array" ref="G1822">_xlfn.IFS('Paraclinicos '!D1757="","",AND('Paraclinicos '!D1757&gt;=250,'Paraclinicos '!D1757&lt;=500),2,'Paraclinicos '!D1757&gt;500,3,'Paraclinicos '!D1757&lt;250,1)</f>
        <v/>
      </c>
      <c r="H1822" s="50" t="str">
        <f t="shared" si="85"/>
        <v/>
      </c>
      <c r="I1822" t="str" cm="1">
        <f t="array" ref="I1822">_xlfn.IFS('Paraclinicos '!Q1757="","",'Paraclinicos '!Q1757&gt;=65,1,'Paraclinicos '!Q1757&lt;65,0)</f>
        <v/>
      </c>
      <c r="J1822" t="str" cm="1">
        <f t="array" ref="J1822">_xlfn.IFS('Paraclinicos '!I1757="","",'Paraclinicos '!I1757&gt;7,1,'Paraclinicos '!I1757&lt;=7,0)</f>
        <v/>
      </c>
      <c r="K1822" t="str" cm="1">
        <f t="array" ref="K1822">_xlfn.IFS('Paraclinicos '!W1757="","",'Paraclinicos '!W1757&lt;=8,1,'Paraclinicos '!W1757&gt;8,0)</f>
        <v/>
      </c>
      <c r="L1822" t="str" cm="1">
        <f t="array" ref="L1822">_xlfn.IFS('Paraclinicos '!S1757="","",'Paraclinicos '!S1757&gt;=30,1,'Paraclinicos '!S1757&lt;30,0)</f>
        <v/>
      </c>
      <c r="M1822" t="str" cm="1">
        <f t="array" ref="M1822">_xlfn.IFS(OR('Paraclinicos '!T1757="",'Paraclinicos '!U1757=""),"",OR('Paraclinicos '!T1757&lt;=90,'Paraclinicos '!U1757&lt;=60),1,OR('Paraclinicos '!T1757&gt;90,'Paraclinicos '!U1757&gt;60),0)</f>
        <v/>
      </c>
      <c r="N1822" s="45" t="str">
        <f t="shared" si="86"/>
        <v/>
      </c>
      <c r="O1822" t="str" cm="1">
        <f t="array" ref="O1822">_xlfn.IFS(OR('Paraclinicos '!M1757="",'Paraclinicos '!N1757="",'Paraclinicos '!N1757=0),"",'Paraclinicos '!M1757/'Paraclinicos '!N1757&lt;100,4,'Paraclinicos '!M1757/'Paraclinicos '!N1757&lt;200,3,'Paraclinicos '!M1757/'Paraclinicos '!N1757&lt;300,2,'Paraclinicos '!M1757/'Paraclinicos '!N1757&lt;400,1,'Paraclinicos '!M1757/'Paraclinicos '!N1757&gt;=400,0)</f>
        <v/>
      </c>
      <c r="P1822" t="str" cm="1">
        <f t="array" ref="P1822">_xlfn.IFS('Paraclinicos '!C1757="","",'Paraclinicos '!C1757&lt;20,4,'Paraclinicos '!C1757&lt;50,3,'Paraclinicos '!C1757&lt;100,2,'Paraclinicos '!C1757&lt;150,1,'Paraclinicos '!C1757&gt;150,0)</f>
        <v/>
      </c>
      <c r="Q1822" t="str" cm="1">
        <f t="array" ref="Q1822">_xlfn.IFS('Paraclinicos '!O1757="","",'Paraclinicos '!O1757&lt;1.2,0,'Paraclinicos '!O1757&lt;2,1,'Paraclinicos '!O1757&lt;3.5,2,'Paraclinicos '!O1757&lt;5,3,'Paraclinicos '!O1757&gt;5,4)</f>
        <v/>
      </c>
      <c r="R1822" t="str" cm="1">
        <f t="array" ref="R1822">_xlfn.IFS('Paraclinicos '!J1757="","",'Paraclinicos '!J1757&lt;1.2,0,'Paraclinicos '!J1757&lt;2,1,'Paraclinicos '!J1757&lt;6,2,'Paraclinicos '!J1757&lt;12,3,'Paraclinicos '!J1757&gt;=12,4)</f>
        <v/>
      </c>
      <c r="S1822" t="str" cm="1">
        <f t="array" ref="S1822">_xlfn.IFS('Paraclinicos '!Y1757="","",'Paraclinicos '!Y1757&lt;70,1,'Paraclinicos '!Y1757&gt;=70,0)</f>
        <v/>
      </c>
      <c r="T1822" t="str" cm="1">
        <f t="array" ref="T1822">_xlfn.IFS('Paraclinicos '!W1757="","",'Paraclinicos '!W1757&lt;6,4,'Paraclinicos '!W1757&lt;10,3,'Paraclinicos '!W1757&lt;13,2,'Paraclinicos '!W1757&lt;15,1,'Paraclinicos '!W1757=15,0)</f>
        <v/>
      </c>
      <c r="U1822" s="54" t="str">
        <f t="shared" si="84"/>
        <v/>
      </c>
      <c r="V1822" t="str" cm="1">
        <f t="array" ref="V1822">_xlfn.IFS('Paraclinicos '!S1757="","",OR('Paraclinicos '!S1757&lt;=8,'Paraclinicos '!S1757&gt;=25),3,'Paraclinicos '!S1757&lt;12,1,'Paraclinicos '!S1757&lt;21,0,'Paraclinicos '!S1757&lt;25,2)</f>
        <v/>
      </c>
      <c r="W1822" t="str">
        <f>IFERROR(IF(INDEX('BD Demog para scores enalazar'!Y$2:'BD Demog para scores enalazar'!Y$3000,MATCH(Formulas!A1822,'BD Demog para scores enalazar'!A$2:'BD Demog para scores enalazar'!A$3000,0))=1,"SI","NO"),"")</f>
        <v/>
      </c>
      <c r="X1822" s="9" t="str">
        <f>IFERROR(IF(INDEX('BD Demog para scores enalazar'!AJ$2:'BD Demog para scores enalazar'!AJ$3000,MATCH(Formulas!A1822,'BD Demog para scores enalazar'!A$2:'BD Demog para scores enalazar'!A$3000,0))=1,"SI","NO"),"")</f>
        <v/>
      </c>
      <c r="Y1822" t="str" cm="1">
        <f t="array" ref="Y1822">IF(AND(W1822="NO",X1822="NO"),_xlfn.IFS('Paraclinicos '!K1757&lt;=91,3,'Paraclinicos '!K1757&lt;94,2,'Paraclinicos '!K1757&lt;96,1,'Paraclinicos '!K1757&gt;=96,0),"")</f>
        <v/>
      </c>
      <c r="Z1822" t="str" cm="1">
        <f t="array" ref="Z1822">IF(OR(W1822="SI",X1822="SI"),_xlfn.IFS(OR(AND('Paraclinicos '!K1758&lt;=83),AND('Paraclinicos '!K1758&gt;=97,AA1822=2)),3,OR(AND('Paraclinicos '!K1758&lt;=86),AND('Paraclinicos '!K1758&gt;=94,AA1822=2)),2,OR(AND('Paraclinicos '!K1758&lt;=88),AND('Paraclinicos '!K1758&gt;=92,AA1822=2)),1,OR(AND('Paraclinicos '!K1758&gt;=88,'Paraclinicos '!K1758&lt;=92),AND('Paraclinicos '!K1758&gt;=93,AA1822=0)),0),"")</f>
        <v/>
      </c>
      <c r="AA1822" cm="1">
        <f t="array" ref="AA1822">_xlfn.IFS('Paraclinicos '!E1757="","",'Paraclinicos '!E1757="Oxigeno",2,'Paraclinicos '!E1757="Aire",0)</f>
        <v>2</v>
      </c>
    </row>
    <row r="1823" spans="1:27" x14ac:dyDescent="0.25">
      <c r="A1823">
        <f>'Paraclinicos '!A1758</f>
        <v>0</v>
      </c>
      <c r="B1823" s="3">
        <f>'Paraclinicos '!R1758</f>
        <v>0</v>
      </c>
      <c r="C1823" t="str" cm="1">
        <f t="array" ref="C1823">_xlfn.IFS('Paraclinicos '!Q1758="","",'Paraclinicos '!Q1758&gt;60,3,'Paraclinicos '!Q1758&lt;=60,1)</f>
        <v/>
      </c>
      <c r="D1823" t="str">
        <f>IFERROR(IF(INDEX('BD Demog para scores enalazar'!BC$2:BC$3000,MATCH(Formulas!A1823,'BD Demog para scores enalazar'!A$2:A$3000,0))=0,"SI","NO"),"")</f>
        <v/>
      </c>
      <c r="E1823" t="str" cm="1">
        <f t="array" ref="E1823">_xlfn.IFS(D1823="","",D1823="SI",4,D1823="NO",1)</f>
        <v/>
      </c>
      <c r="F1823" t="str" cm="1">
        <f t="array" ref="F1823">_xlfn.IFS('Paraclinicos '!B1758="","",'Paraclinicos '!B1758&gt;1,1,'Paraclinicos '!B1758&lt;=1,3)</f>
        <v/>
      </c>
      <c r="G1823" t="str" cm="1">
        <f t="array" ref="G1823">_xlfn.IFS('Paraclinicos '!D1758="","",AND('Paraclinicos '!D1758&gt;=250,'Paraclinicos '!D1758&lt;=500),2,'Paraclinicos '!D1758&gt;500,3,'Paraclinicos '!D1758&lt;250,1)</f>
        <v/>
      </c>
      <c r="H1823" s="50" t="str">
        <f t="shared" si="85"/>
        <v/>
      </c>
      <c r="I1823" t="str" cm="1">
        <f t="array" ref="I1823">_xlfn.IFS('Paraclinicos '!Q1758="","",'Paraclinicos '!Q1758&gt;=65,1,'Paraclinicos '!Q1758&lt;65,0)</f>
        <v/>
      </c>
      <c r="J1823" t="str" cm="1">
        <f t="array" ref="J1823">_xlfn.IFS('Paraclinicos '!I1758="","",'Paraclinicos '!I1758&gt;7,1,'Paraclinicos '!I1758&lt;=7,0)</f>
        <v/>
      </c>
      <c r="K1823" t="str" cm="1">
        <f t="array" ref="K1823">_xlfn.IFS('Paraclinicos '!W1758="","",'Paraclinicos '!W1758&lt;=8,1,'Paraclinicos '!W1758&gt;8,0)</f>
        <v/>
      </c>
      <c r="L1823" t="str" cm="1">
        <f t="array" ref="L1823">_xlfn.IFS('Paraclinicos '!S1758="","",'Paraclinicos '!S1758&gt;=30,1,'Paraclinicos '!S1758&lt;30,0)</f>
        <v/>
      </c>
      <c r="M1823" t="str" cm="1">
        <f t="array" ref="M1823">_xlfn.IFS(OR('Paraclinicos '!T1758="",'Paraclinicos '!U1758=""),"",OR('Paraclinicos '!T1758&lt;=90,'Paraclinicos '!U1758&lt;=60),1,OR('Paraclinicos '!T1758&gt;90,'Paraclinicos '!U1758&gt;60),0)</f>
        <v/>
      </c>
      <c r="N1823" s="45" t="str">
        <f t="shared" si="86"/>
        <v/>
      </c>
      <c r="O1823" t="str" cm="1">
        <f t="array" ref="O1823">_xlfn.IFS(OR('Paraclinicos '!M1758="",'Paraclinicos '!N1758="",'Paraclinicos '!N1758=0),"",'Paraclinicos '!M1758/'Paraclinicos '!N1758&lt;100,4,'Paraclinicos '!M1758/'Paraclinicos '!N1758&lt;200,3,'Paraclinicos '!M1758/'Paraclinicos '!N1758&lt;300,2,'Paraclinicos '!M1758/'Paraclinicos '!N1758&lt;400,1,'Paraclinicos '!M1758/'Paraclinicos '!N1758&gt;=400,0)</f>
        <v/>
      </c>
      <c r="P1823" t="str" cm="1">
        <f t="array" ref="P1823">_xlfn.IFS('Paraclinicos '!C1758="","",'Paraclinicos '!C1758&lt;20,4,'Paraclinicos '!C1758&lt;50,3,'Paraclinicos '!C1758&lt;100,2,'Paraclinicos '!C1758&lt;150,1,'Paraclinicos '!C1758&gt;150,0)</f>
        <v/>
      </c>
      <c r="Q1823" t="str" cm="1">
        <f t="array" ref="Q1823">_xlfn.IFS('Paraclinicos '!O1758="","",'Paraclinicos '!O1758&lt;1.2,0,'Paraclinicos '!O1758&lt;2,1,'Paraclinicos '!O1758&lt;3.5,2,'Paraclinicos '!O1758&lt;5,3,'Paraclinicos '!O1758&gt;5,4)</f>
        <v/>
      </c>
      <c r="R1823" t="str" cm="1">
        <f t="array" ref="R1823">_xlfn.IFS('Paraclinicos '!J1758="","",'Paraclinicos '!J1758&lt;1.2,0,'Paraclinicos '!J1758&lt;2,1,'Paraclinicos '!J1758&lt;6,2,'Paraclinicos '!J1758&lt;12,3,'Paraclinicos '!J1758&gt;=12,4)</f>
        <v/>
      </c>
      <c r="S1823" t="str" cm="1">
        <f t="array" ref="S1823">_xlfn.IFS('Paraclinicos '!Y1758="","",'Paraclinicos '!Y1758&lt;70,1,'Paraclinicos '!Y1758&gt;=70,0)</f>
        <v/>
      </c>
      <c r="T1823" t="str" cm="1">
        <f t="array" ref="T1823">_xlfn.IFS('Paraclinicos '!W1758="","",'Paraclinicos '!W1758&lt;6,4,'Paraclinicos '!W1758&lt;10,3,'Paraclinicos '!W1758&lt;13,2,'Paraclinicos '!W1758&lt;15,1,'Paraclinicos '!W1758=15,0)</f>
        <v/>
      </c>
      <c r="U1823" s="54" t="str">
        <f t="shared" si="84"/>
        <v/>
      </c>
      <c r="V1823" t="str" cm="1">
        <f t="array" ref="V1823">_xlfn.IFS('Paraclinicos '!S1758="","",OR('Paraclinicos '!S1758&lt;=8,'Paraclinicos '!S1758&gt;=25),3,'Paraclinicos '!S1758&lt;12,1,'Paraclinicos '!S1758&lt;21,0,'Paraclinicos '!S1758&lt;25,2)</f>
        <v/>
      </c>
      <c r="W1823" t="str">
        <f>IFERROR(IF(INDEX('BD Demog para scores enalazar'!Y$2:'BD Demog para scores enalazar'!Y$3000,MATCH(Formulas!A1823,'BD Demog para scores enalazar'!A$2:'BD Demog para scores enalazar'!A$3000,0))=1,"SI","NO"),"")</f>
        <v/>
      </c>
      <c r="X1823" s="9" t="str">
        <f>IFERROR(IF(INDEX('BD Demog para scores enalazar'!AJ$2:'BD Demog para scores enalazar'!AJ$3000,MATCH(Formulas!A1823,'BD Demog para scores enalazar'!A$2:'BD Demog para scores enalazar'!A$3000,0))=1,"SI","NO"),"")</f>
        <v/>
      </c>
      <c r="Y1823" t="str" cm="1">
        <f t="array" ref="Y1823">IF(AND(W1823="NO",X1823="NO"),_xlfn.IFS('Paraclinicos '!K1758&lt;=91,3,'Paraclinicos '!K1758&lt;94,2,'Paraclinicos '!K1758&lt;96,1,'Paraclinicos '!K1758&gt;=96,0),"")</f>
        <v/>
      </c>
      <c r="Z1823" t="str" cm="1">
        <f t="array" ref="Z1823">IF(OR(W1823="SI",X1823="SI"),_xlfn.IFS(OR(AND('Paraclinicos '!K1759&lt;=83),AND('Paraclinicos '!K1759&gt;=97,AA1823=2)),3,OR(AND('Paraclinicos '!K1759&lt;=86),AND('Paraclinicos '!K1759&gt;=94,AA1823=2)),2,OR(AND('Paraclinicos '!K1759&lt;=88),AND('Paraclinicos '!K1759&gt;=92,AA1823=2)),1,OR(AND('Paraclinicos '!K1759&gt;=88,'Paraclinicos '!K1759&lt;=92),AND('Paraclinicos '!K1759&gt;=93,AA1823=0)),0),"")</f>
        <v/>
      </c>
      <c r="AA1823" cm="1">
        <f t="array" ref="AA1823">_xlfn.IFS('Paraclinicos '!E1758="","",'Paraclinicos '!E1758="Oxigeno",2,'Paraclinicos '!E1758="Aire",0)</f>
        <v>2</v>
      </c>
    </row>
    <row r="1824" spans="1:27" x14ac:dyDescent="0.25">
      <c r="A1824">
        <f>'Paraclinicos '!A1759</f>
        <v>0</v>
      </c>
      <c r="B1824" s="3">
        <f>'Paraclinicos '!R1759</f>
        <v>0</v>
      </c>
      <c r="C1824" t="str" cm="1">
        <f t="array" ref="C1824">_xlfn.IFS('Paraclinicos '!Q1759="","",'Paraclinicos '!Q1759&gt;60,3,'Paraclinicos '!Q1759&lt;=60,1)</f>
        <v/>
      </c>
      <c r="D1824" t="str">
        <f>IFERROR(IF(INDEX('BD Demog para scores enalazar'!BC$2:BC$3000,MATCH(Formulas!A1824,'BD Demog para scores enalazar'!A$2:A$3000,0))=0,"SI","NO"),"")</f>
        <v/>
      </c>
      <c r="E1824" t="str" cm="1">
        <f t="array" ref="E1824">_xlfn.IFS(D1824="","",D1824="SI",4,D1824="NO",1)</f>
        <v/>
      </c>
      <c r="F1824" t="str" cm="1">
        <f t="array" ref="F1824">_xlfn.IFS('Paraclinicos '!B1759="","",'Paraclinicos '!B1759&gt;1,1,'Paraclinicos '!B1759&lt;=1,3)</f>
        <v/>
      </c>
      <c r="G1824" t="str" cm="1">
        <f t="array" ref="G1824">_xlfn.IFS('Paraclinicos '!D1759="","",AND('Paraclinicos '!D1759&gt;=250,'Paraclinicos '!D1759&lt;=500),2,'Paraclinicos '!D1759&gt;500,3,'Paraclinicos '!D1759&lt;250,1)</f>
        <v/>
      </c>
      <c r="H1824" s="50" t="str">
        <f t="shared" si="85"/>
        <v/>
      </c>
      <c r="I1824" t="str" cm="1">
        <f t="array" ref="I1824">_xlfn.IFS('Paraclinicos '!Q1759="","",'Paraclinicos '!Q1759&gt;=65,1,'Paraclinicos '!Q1759&lt;65,0)</f>
        <v/>
      </c>
      <c r="J1824" t="str" cm="1">
        <f t="array" ref="J1824">_xlfn.IFS('Paraclinicos '!I1759="","",'Paraclinicos '!I1759&gt;7,1,'Paraclinicos '!I1759&lt;=7,0)</f>
        <v/>
      </c>
      <c r="K1824" t="str" cm="1">
        <f t="array" ref="K1824">_xlfn.IFS('Paraclinicos '!W1759="","",'Paraclinicos '!W1759&lt;=8,1,'Paraclinicos '!W1759&gt;8,0)</f>
        <v/>
      </c>
      <c r="L1824" t="str" cm="1">
        <f t="array" ref="L1824">_xlfn.IFS('Paraclinicos '!S1759="","",'Paraclinicos '!S1759&gt;=30,1,'Paraclinicos '!S1759&lt;30,0)</f>
        <v/>
      </c>
      <c r="M1824" t="str" cm="1">
        <f t="array" ref="M1824">_xlfn.IFS(OR('Paraclinicos '!T1759="",'Paraclinicos '!U1759=""),"",OR('Paraclinicos '!T1759&lt;=90,'Paraclinicos '!U1759&lt;=60),1,OR('Paraclinicos '!T1759&gt;90,'Paraclinicos '!U1759&gt;60),0)</f>
        <v/>
      </c>
      <c r="N1824" s="45" t="str">
        <f t="shared" si="86"/>
        <v/>
      </c>
      <c r="O1824" t="str" cm="1">
        <f t="array" ref="O1824">_xlfn.IFS(OR('Paraclinicos '!M1759="",'Paraclinicos '!N1759="",'Paraclinicos '!N1759=0),"",'Paraclinicos '!M1759/'Paraclinicos '!N1759&lt;100,4,'Paraclinicos '!M1759/'Paraclinicos '!N1759&lt;200,3,'Paraclinicos '!M1759/'Paraclinicos '!N1759&lt;300,2,'Paraclinicos '!M1759/'Paraclinicos '!N1759&lt;400,1,'Paraclinicos '!M1759/'Paraclinicos '!N1759&gt;=400,0)</f>
        <v/>
      </c>
      <c r="P1824" t="str" cm="1">
        <f t="array" ref="P1824">_xlfn.IFS('Paraclinicos '!C1759="","",'Paraclinicos '!C1759&lt;20,4,'Paraclinicos '!C1759&lt;50,3,'Paraclinicos '!C1759&lt;100,2,'Paraclinicos '!C1759&lt;150,1,'Paraclinicos '!C1759&gt;150,0)</f>
        <v/>
      </c>
      <c r="Q1824" t="str" cm="1">
        <f t="array" ref="Q1824">_xlfn.IFS('Paraclinicos '!O1759="","",'Paraclinicos '!O1759&lt;1.2,0,'Paraclinicos '!O1759&lt;2,1,'Paraclinicos '!O1759&lt;3.5,2,'Paraclinicos '!O1759&lt;5,3,'Paraclinicos '!O1759&gt;5,4)</f>
        <v/>
      </c>
      <c r="R1824" t="str" cm="1">
        <f t="array" ref="R1824">_xlfn.IFS('Paraclinicos '!J1759="","",'Paraclinicos '!J1759&lt;1.2,0,'Paraclinicos '!J1759&lt;2,1,'Paraclinicos '!J1759&lt;6,2,'Paraclinicos '!J1759&lt;12,3,'Paraclinicos '!J1759&gt;=12,4)</f>
        <v/>
      </c>
      <c r="S1824" t="str" cm="1">
        <f t="array" ref="S1824">_xlfn.IFS('Paraclinicos '!Y1759="","",'Paraclinicos '!Y1759&lt;70,1,'Paraclinicos '!Y1759&gt;=70,0)</f>
        <v/>
      </c>
      <c r="T1824" t="str" cm="1">
        <f t="array" ref="T1824">_xlfn.IFS('Paraclinicos '!W1759="","",'Paraclinicos '!W1759&lt;6,4,'Paraclinicos '!W1759&lt;10,3,'Paraclinicos '!W1759&lt;13,2,'Paraclinicos '!W1759&lt;15,1,'Paraclinicos '!W1759=15,0)</f>
        <v/>
      </c>
      <c r="U1824" s="54" t="str">
        <f t="shared" si="84"/>
        <v/>
      </c>
      <c r="V1824" t="str" cm="1">
        <f t="array" ref="V1824">_xlfn.IFS('Paraclinicos '!S1759="","",OR('Paraclinicos '!S1759&lt;=8,'Paraclinicos '!S1759&gt;=25),3,'Paraclinicos '!S1759&lt;12,1,'Paraclinicos '!S1759&lt;21,0,'Paraclinicos '!S1759&lt;25,2)</f>
        <v/>
      </c>
      <c r="W1824" t="str">
        <f>IFERROR(IF(INDEX('BD Demog para scores enalazar'!Y$2:'BD Demog para scores enalazar'!Y$3000,MATCH(Formulas!A1824,'BD Demog para scores enalazar'!A$2:'BD Demog para scores enalazar'!A$3000,0))=1,"SI","NO"),"")</f>
        <v/>
      </c>
      <c r="X1824" s="9" t="str">
        <f>IFERROR(IF(INDEX('BD Demog para scores enalazar'!AJ$2:'BD Demog para scores enalazar'!AJ$3000,MATCH(Formulas!A1824,'BD Demog para scores enalazar'!A$2:'BD Demog para scores enalazar'!A$3000,0))=1,"SI","NO"),"")</f>
        <v/>
      </c>
      <c r="Y1824" t="str" cm="1">
        <f t="array" ref="Y1824">IF(AND(W1824="NO",X1824="NO"),_xlfn.IFS('Paraclinicos '!K1759&lt;=91,3,'Paraclinicos '!K1759&lt;94,2,'Paraclinicos '!K1759&lt;96,1,'Paraclinicos '!K1759&gt;=96,0),"")</f>
        <v/>
      </c>
      <c r="Z1824" t="str" cm="1">
        <f t="array" ref="Z1824">IF(OR(W1824="SI",X1824="SI"),_xlfn.IFS(OR(AND('Paraclinicos '!K1760&lt;=83),AND('Paraclinicos '!K1760&gt;=97,AA1824=2)),3,OR(AND('Paraclinicos '!K1760&lt;=86),AND('Paraclinicos '!K1760&gt;=94,AA1824=2)),2,OR(AND('Paraclinicos '!K1760&lt;=88),AND('Paraclinicos '!K1760&gt;=92,AA1824=2)),1,OR(AND('Paraclinicos '!K1760&gt;=88,'Paraclinicos '!K1760&lt;=92),AND('Paraclinicos '!K1760&gt;=93,AA1824=0)),0),"")</f>
        <v/>
      </c>
      <c r="AA1824" cm="1">
        <f t="array" ref="AA1824">_xlfn.IFS('Paraclinicos '!E1759="","",'Paraclinicos '!E1759="Oxigeno",2,'Paraclinicos '!E1759="Aire",0)</f>
        <v>2</v>
      </c>
    </row>
    <row r="1825" spans="1:27" x14ac:dyDescent="0.25">
      <c r="A1825">
        <f>'Paraclinicos '!A1760</f>
        <v>0</v>
      </c>
      <c r="B1825" s="3">
        <f>'Paraclinicos '!R1760</f>
        <v>0</v>
      </c>
      <c r="C1825" t="str" cm="1">
        <f t="array" ref="C1825">_xlfn.IFS('Paraclinicos '!Q1760="","",'Paraclinicos '!Q1760&gt;60,3,'Paraclinicos '!Q1760&lt;=60,1)</f>
        <v/>
      </c>
      <c r="D1825" t="str">
        <f>IFERROR(IF(INDEX('BD Demog para scores enalazar'!BC$2:BC$3000,MATCH(Formulas!A1825,'BD Demog para scores enalazar'!A$2:A$3000,0))=0,"SI","NO"),"")</f>
        <v/>
      </c>
      <c r="E1825" t="str" cm="1">
        <f t="array" ref="E1825">_xlfn.IFS(D1825="","",D1825="SI",4,D1825="NO",1)</f>
        <v/>
      </c>
      <c r="F1825" t="str" cm="1">
        <f t="array" ref="F1825">_xlfn.IFS('Paraclinicos '!B1760="","",'Paraclinicos '!B1760&gt;1,1,'Paraclinicos '!B1760&lt;=1,3)</f>
        <v/>
      </c>
      <c r="G1825" t="str" cm="1">
        <f t="array" ref="G1825">_xlfn.IFS('Paraclinicos '!D1760="","",AND('Paraclinicos '!D1760&gt;=250,'Paraclinicos '!D1760&lt;=500),2,'Paraclinicos '!D1760&gt;500,3,'Paraclinicos '!D1760&lt;250,1)</f>
        <v/>
      </c>
      <c r="H1825" s="50" t="str">
        <f t="shared" si="85"/>
        <v/>
      </c>
      <c r="I1825" t="str" cm="1">
        <f t="array" ref="I1825">_xlfn.IFS('Paraclinicos '!Q1760="","",'Paraclinicos '!Q1760&gt;=65,1,'Paraclinicos '!Q1760&lt;65,0)</f>
        <v/>
      </c>
      <c r="J1825" t="str" cm="1">
        <f t="array" ref="J1825">_xlfn.IFS('Paraclinicos '!I1760="","",'Paraclinicos '!I1760&gt;7,1,'Paraclinicos '!I1760&lt;=7,0)</f>
        <v/>
      </c>
      <c r="K1825" t="str" cm="1">
        <f t="array" ref="K1825">_xlfn.IFS('Paraclinicos '!W1760="","",'Paraclinicos '!W1760&lt;=8,1,'Paraclinicos '!W1760&gt;8,0)</f>
        <v/>
      </c>
      <c r="L1825" t="str" cm="1">
        <f t="array" ref="L1825">_xlfn.IFS('Paraclinicos '!S1760="","",'Paraclinicos '!S1760&gt;=30,1,'Paraclinicos '!S1760&lt;30,0)</f>
        <v/>
      </c>
      <c r="M1825" t="str" cm="1">
        <f t="array" ref="M1825">_xlfn.IFS(OR('Paraclinicos '!T1760="",'Paraclinicos '!U1760=""),"",OR('Paraclinicos '!T1760&lt;=90,'Paraclinicos '!U1760&lt;=60),1,OR('Paraclinicos '!T1760&gt;90,'Paraclinicos '!U1760&gt;60),0)</f>
        <v/>
      </c>
      <c r="N1825" s="45" t="str">
        <f t="shared" si="86"/>
        <v/>
      </c>
      <c r="O1825" t="str" cm="1">
        <f t="array" ref="O1825">_xlfn.IFS(OR('Paraclinicos '!M1760="",'Paraclinicos '!N1760="",'Paraclinicos '!N1760=0),"",'Paraclinicos '!M1760/'Paraclinicos '!N1760&lt;100,4,'Paraclinicos '!M1760/'Paraclinicos '!N1760&lt;200,3,'Paraclinicos '!M1760/'Paraclinicos '!N1760&lt;300,2,'Paraclinicos '!M1760/'Paraclinicos '!N1760&lt;400,1,'Paraclinicos '!M1760/'Paraclinicos '!N1760&gt;=400,0)</f>
        <v/>
      </c>
      <c r="P1825" t="str" cm="1">
        <f t="array" ref="P1825">_xlfn.IFS('Paraclinicos '!C1760="","",'Paraclinicos '!C1760&lt;20,4,'Paraclinicos '!C1760&lt;50,3,'Paraclinicos '!C1760&lt;100,2,'Paraclinicos '!C1760&lt;150,1,'Paraclinicos '!C1760&gt;150,0)</f>
        <v/>
      </c>
      <c r="Q1825" t="str" cm="1">
        <f t="array" ref="Q1825">_xlfn.IFS('Paraclinicos '!O1760="","",'Paraclinicos '!O1760&lt;1.2,0,'Paraclinicos '!O1760&lt;2,1,'Paraclinicos '!O1760&lt;3.5,2,'Paraclinicos '!O1760&lt;5,3,'Paraclinicos '!O1760&gt;5,4)</f>
        <v/>
      </c>
      <c r="R1825" t="str" cm="1">
        <f t="array" ref="R1825">_xlfn.IFS('Paraclinicos '!J1760="","",'Paraclinicos '!J1760&lt;1.2,0,'Paraclinicos '!J1760&lt;2,1,'Paraclinicos '!J1760&lt;6,2,'Paraclinicos '!J1760&lt;12,3,'Paraclinicos '!J1760&gt;=12,4)</f>
        <v/>
      </c>
      <c r="S1825" t="str" cm="1">
        <f t="array" ref="S1825">_xlfn.IFS('Paraclinicos '!Y1760="","",'Paraclinicos '!Y1760&lt;70,1,'Paraclinicos '!Y1760&gt;=70,0)</f>
        <v/>
      </c>
      <c r="T1825" t="str" cm="1">
        <f t="array" ref="T1825">_xlfn.IFS('Paraclinicos '!W1760="","",'Paraclinicos '!W1760&lt;6,4,'Paraclinicos '!W1760&lt;10,3,'Paraclinicos '!W1760&lt;13,2,'Paraclinicos '!W1760&lt;15,1,'Paraclinicos '!W1760=15,0)</f>
        <v/>
      </c>
      <c r="U1825" s="54" t="str">
        <f t="shared" si="84"/>
        <v/>
      </c>
      <c r="V1825" t="str" cm="1">
        <f t="array" ref="V1825">_xlfn.IFS('Paraclinicos '!S1760="","",OR('Paraclinicos '!S1760&lt;=8,'Paraclinicos '!S1760&gt;=25),3,'Paraclinicos '!S1760&lt;12,1,'Paraclinicos '!S1760&lt;21,0,'Paraclinicos '!S1760&lt;25,2)</f>
        <v/>
      </c>
      <c r="W1825" t="str">
        <f>IFERROR(IF(INDEX('BD Demog para scores enalazar'!Y$2:'BD Demog para scores enalazar'!Y$3000,MATCH(Formulas!A1825,'BD Demog para scores enalazar'!A$2:'BD Demog para scores enalazar'!A$3000,0))=1,"SI","NO"),"")</f>
        <v/>
      </c>
      <c r="X1825" s="9" t="str">
        <f>IFERROR(IF(INDEX('BD Demog para scores enalazar'!AJ$2:'BD Demog para scores enalazar'!AJ$3000,MATCH(Formulas!A1825,'BD Demog para scores enalazar'!A$2:'BD Demog para scores enalazar'!A$3000,0))=1,"SI","NO"),"")</f>
        <v/>
      </c>
      <c r="Y1825" t="str" cm="1">
        <f t="array" ref="Y1825">IF(AND(W1825="NO",X1825="NO"),_xlfn.IFS('Paraclinicos '!K1760&lt;=91,3,'Paraclinicos '!K1760&lt;94,2,'Paraclinicos '!K1760&lt;96,1,'Paraclinicos '!K1760&gt;=96,0),"")</f>
        <v/>
      </c>
      <c r="Z1825" t="str" cm="1">
        <f t="array" ref="Z1825">IF(OR(W1825="SI",X1825="SI"),_xlfn.IFS(OR(AND('Paraclinicos '!K1761&lt;=83),AND('Paraclinicos '!K1761&gt;=97,AA1825=2)),3,OR(AND('Paraclinicos '!K1761&lt;=86),AND('Paraclinicos '!K1761&gt;=94,AA1825=2)),2,OR(AND('Paraclinicos '!K1761&lt;=88),AND('Paraclinicos '!K1761&gt;=92,AA1825=2)),1,OR(AND('Paraclinicos '!K1761&gt;=88,'Paraclinicos '!K1761&lt;=92),AND('Paraclinicos '!K1761&gt;=93,AA1825=0)),0),"")</f>
        <v/>
      </c>
      <c r="AA1825" cm="1">
        <f t="array" ref="AA1825">_xlfn.IFS('Paraclinicos '!E1760="","",'Paraclinicos '!E1760="Oxigeno",2,'Paraclinicos '!E1760="Aire",0)</f>
        <v>2</v>
      </c>
    </row>
    <row r="1826" spans="1:27" x14ac:dyDescent="0.25">
      <c r="A1826">
        <f>'Paraclinicos '!A1761</f>
        <v>0</v>
      </c>
      <c r="B1826" s="3">
        <f>'Paraclinicos '!R1761</f>
        <v>0</v>
      </c>
      <c r="C1826" t="str" cm="1">
        <f t="array" ref="C1826">_xlfn.IFS('Paraclinicos '!Q1761="","",'Paraclinicos '!Q1761&gt;60,3,'Paraclinicos '!Q1761&lt;=60,1)</f>
        <v/>
      </c>
      <c r="D1826" t="str">
        <f>IFERROR(IF(INDEX('BD Demog para scores enalazar'!BC$2:BC$3000,MATCH(Formulas!A1826,'BD Demog para scores enalazar'!A$2:A$3000,0))=0,"SI","NO"),"")</f>
        <v/>
      </c>
      <c r="E1826" t="str" cm="1">
        <f t="array" ref="E1826">_xlfn.IFS(D1826="","",D1826="SI",4,D1826="NO",1)</f>
        <v/>
      </c>
      <c r="F1826" t="str" cm="1">
        <f t="array" ref="F1826">_xlfn.IFS('Paraclinicos '!B1761="","",'Paraclinicos '!B1761&gt;1,1,'Paraclinicos '!B1761&lt;=1,3)</f>
        <v/>
      </c>
      <c r="G1826" t="str" cm="1">
        <f t="array" ref="G1826">_xlfn.IFS('Paraclinicos '!D1761="","",AND('Paraclinicos '!D1761&gt;=250,'Paraclinicos '!D1761&lt;=500),2,'Paraclinicos '!D1761&gt;500,3,'Paraclinicos '!D1761&lt;250,1)</f>
        <v/>
      </c>
      <c r="H1826" s="50" t="str">
        <f t="shared" si="85"/>
        <v/>
      </c>
      <c r="I1826" t="str" cm="1">
        <f t="array" ref="I1826">_xlfn.IFS('Paraclinicos '!Q1761="","",'Paraclinicos '!Q1761&gt;=65,1,'Paraclinicos '!Q1761&lt;65,0)</f>
        <v/>
      </c>
      <c r="J1826" t="str" cm="1">
        <f t="array" ref="J1826">_xlfn.IFS('Paraclinicos '!I1761="","",'Paraclinicos '!I1761&gt;7,1,'Paraclinicos '!I1761&lt;=7,0)</f>
        <v/>
      </c>
      <c r="K1826" t="str" cm="1">
        <f t="array" ref="K1826">_xlfn.IFS('Paraclinicos '!W1761="","",'Paraclinicos '!W1761&lt;=8,1,'Paraclinicos '!W1761&gt;8,0)</f>
        <v/>
      </c>
      <c r="L1826" t="str" cm="1">
        <f t="array" ref="L1826">_xlfn.IFS('Paraclinicos '!S1761="","",'Paraclinicos '!S1761&gt;=30,1,'Paraclinicos '!S1761&lt;30,0)</f>
        <v/>
      </c>
      <c r="M1826" t="str" cm="1">
        <f t="array" ref="M1826">_xlfn.IFS(OR('Paraclinicos '!T1761="",'Paraclinicos '!U1761=""),"",OR('Paraclinicos '!T1761&lt;=90,'Paraclinicos '!U1761&lt;=60),1,OR('Paraclinicos '!T1761&gt;90,'Paraclinicos '!U1761&gt;60),0)</f>
        <v/>
      </c>
      <c r="N1826" s="45" t="str">
        <f t="shared" si="86"/>
        <v/>
      </c>
      <c r="O1826" t="str" cm="1">
        <f t="array" ref="O1826">_xlfn.IFS(OR('Paraclinicos '!M1761="",'Paraclinicos '!N1761="",'Paraclinicos '!N1761=0),"",'Paraclinicos '!M1761/'Paraclinicos '!N1761&lt;100,4,'Paraclinicos '!M1761/'Paraclinicos '!N1761&lt;200,3,'Paraclinicos '!M1761/'Paraclinicos '!N1761&lt;300,2,'Paraclinicos '!M1761/'Paraclinicos '!N1761&lt;400,1,'Paraclinicos '!M1761/'Paraclinicos '!N1761&gt;=400,0)</f>
        <v/>
      </c>
      <c r="P1826" t="str" cm="1">
        <f t="array" ref="P1826">_xlfn.IFS('Paraclinicos '!C1761="","",'Paraclinicos '!C1761&lt;20,4,'Paraclinicos '!C1761&lt;50,3,'Paraclinicos '!C1761&lt;100,2,'Paraclinicos '!C1761&lt;150,1,'Paraclinicos '!C1761&gt;150,0)</f>
        <v/>
      </c>
      <c r="Q1826" t="str" cm="1">
        <f t="array" ref="Q1826">_xlfn.IFS('Paraclinicos '!O1761="","",'Paraclinicos '!O1761&lt;1.2,0,'Paraclinicos '!O1761&lt;2,1,'Paraclinicos '!O1761&lt;3.5,2,'Paraclinicos '!O1761&lt;5,3,'Paraclinicos '!O1761&gt;5,4)</f>
        <v/>
      </c>
      <c r="R1826" t="str" cm="1">
        <f t="array" ref="R1826">_xlfn.IFS('Paraclinicos '!J1761="","",'Paraclinicos '!J1761&lt;1.2,0,'Paraclinicos '!J1761&lt;2,1,'Paraclinicos '!J1761&lt;6,2,'Paraclinicos '!J1761&lt;12,3,'Paraclinicos '!J1761&gt;=12,4)</f>
        <v/>
      </c>
      <c r="S1826" t="str" cm="1">
        <f t="array" ref="S1826">_xlfn.IFS('Paraclinicos '!Y1761="","",'Paraclinicos '!Y1761&lt;70,1,'Paraclinicos '!Y1761&gt;=70,0)</f>
        <v/>
      </c>
      <c r="T1826" t="str" cm="1">
        <f t="array" ref="T1826">_xlfn.IFS('Paraclinicos '!W1761="","",'Paraclinicos '!W1761&lt;6,4,'Paraclinicos '!W1761&lt;10,3,'Paraclinicos '!W1761&lt;13,2,'Paraclinicos '!W1761&lt;15,1,'Paraclinicos '!W1761=15,0)</f>
        <v/>
      </c>
      <c r="U1826" s="54" t="str">
        <f t="shared" si="84"/>
        <v/>
      </c>
      <c r="V1826" t="str" cm="1">
        <f t="array" ref="V1826">_xlfn.IFS('Paraclinicos '!S1761="","",OR('Paraclinicos '!S1761&lt;=8,'Paraclinicos '!S1761&gt;=25),3,'Paraclinicos '!S1761&lt;12,1,'Paraclinicos '!S1761&lt;21,0,'Paraclinicos '!S1761&lt;25,2)</f>
        <v/>
      </c>
      <c r="W1826" t="str">
        <f>IFERROR(IF(INDEX('BD Demog para scores enalazar'!Y$2:'BD Demog para scores enalazar'!Y$3000,MATCH(Formulas!A1826,'BD Demog para scores enalazar'!A$2:'BD Demog para scores enalazar'!A$3000,0))=1,"SI","NO"),"")</f>
        <v/>
      </c>
      <c r="X1826" s="9" t="str">
        <f>IFERROR(IF(INDEX('BD Demog para scores enalazar'!AJ$2:'BD Demog para scores enalazar'!AJ$3000,MATCH(Formulas!A1826,'BD Demog para scores enalazar'!A$2:'BD Demog para scores enalazar'!A$3000,0))=1,"SI","NO"),"")</f>
        <v/>
      </c>
      <c r="Y1826" t="str" cm="1">
        <f t="array" ref="Y1826">IF(AND(W1826="NO",X1826="NO"),_xlfn.IFS('Paraclinicos '!K1761&lt;=91,3,'Paraclinicos '!K1761&lt;94,2,'Paraclinicos '!K1761&lt;96,1,'Paraclinicos '!K1761&gt;=96,0),"")</f>
        <v/>
      </c>
      <c r="Z1826" t="str" cm="1">
        <f t="array" ref="Z1826">IF(OR(W1826="SI",X1826="SI"),_xlfn.IFS(OR(AND('Paraclinicos '!K1762&lt;=83),AND('Paraclinicos '!K1762&gt;=97,AA1826=2)),3,OR(AND('Paraclinicos '!K1762&lt;=86),AND('Paraclinicos '!K1762&gt;=94,AA1826=2)),2,OR(AND('Paraclinicos '!K1762&lt;=88),AND('Paraclinicos '!K1762&gt;=92,AA1826=2)),1,OR(AND('Paraclinicos '!K1762&gt;=88,'Paraclinicos '!K1762&lt;=92),AND('Paraclinicos '!K1762&gt;=93,AA1826=0)),0),"")</f>
        <v/>
      </c>
      <c r="AA1826" cm="1">
        <f t="array" ref="AA1826">_xlfn.IFS('Paraclinicos '!E1761="","",'Paraclinicos '!E1761="Oxigeno",2,'Paraclinicos '!E1761="Aire",0)</f>
        <v>2</v>
      </c>
    </row>
    <row r="1827" spans="1:27" x14ac:dyDescent="0.25">
      <c r="A1827">
        <f>'Paraclinicos '!A1762</f>
        <v>0</v>
      </c>
      <c r="B1827" s="3">
        <f>'Paraclinicos '!R1762</f>
        <v>0</v>
      </c>
      <c r="C1827" t="str" cm="1">
        <f t="array" ref="C1827">_xlfn.IFS('Paraclinicos '!Q1762="","",'Paraclinicos '!Q1762&gt;60,3,'Paraclinicos '!Q1762&lt;=60,1)</f>
        <v/>
      </c>
      <c r="D1827" t="str">
        <f>IFERROR(IF(INDEX('BD Demog para scores enalazar'!BC$2:BC$3000,MATCH(Formulas!A1827,'BD Demog para scores enalazar'!A$2:A$3000,0))=0,"SI","NO"),"")</f>
        <v/>
      </c>
      <c r="E1827" t="str" cm="1">
        <f t="array" ref="E1827">_xlfn.IFS(D1827="","",D1827="SI",4,D1827="NO",1)</f>
        <v/>
      </c>
      <c r="F1827" t="str" cm="1">
        <f t="array" ref="F1827">_xlfn.IFS('Paraclinicos '!B1762="","",'Paraclinicos '!B1762&gt;1,1,'Paraclinicos '!B1762&lt;=1,3)</f>
        <v/>
      </c>
      <c r="G1827" t="str" cm="1">
        <f t="array" ref="G1827">_xlfn.IFS('Paraclinicos '!D1762="","",AND('Paraclinicos '!D1762&gt;=250,'Paraclinicos '!D1762&lt;=500),2,'Paraclinicos '!D1762&gt;500,3,'Paraclinicos '!D1762&lt;250,1)</f>
        <v/>
      </c>
      <c r="H1827" s="50" t="str">
        <f t="shared" si="85"/>
        <v/>
      </c>
      <c r="I1827" t="str" cm="1">
        <f t="array" ref="I1827">_xlfn.IFS('Paraclinicos '!Q1762="","",'Paraclinicos '!Q1762&gt;=65,1,'Paraclinicos '!Q1762&lt;65,0)</f>
        <v/>
      </c>
      <c r="J1827" t="str" cm="1">
        <f t="array" ref="J1827">_xlfn.IFS('Paraclinicos '!I1762="","",'Paraclinicos '!I1762&gt;7,1,'Paraclinicos '!I1762&lt;=7,0)</f>
        <v/>
      </c>
      <c r="K1827" t="str" cm="1">
        <f t="array" ref="K1827">_xlfn.IFS('Paraclinicos '!W1762="","",'Paraclinicos '!W1762&lt;=8,1,'Paraclinicos '!W1762&gt;8,0)</f>
        <v/>
      </c>
      <c r="L1827" t="str" cm="1">
        <f t="array" ref="L1827">_xlfn.IFS('Paraclinicos '!S1762="","",'Paraclinicos '!S1762&gt;=30,1,'Paraclinicos '!S1762&lt;30,0)</f>
        <v/>
      </c>
      <c r="M1827" t="str" cm="1">
        <f t="array" ref="M1827">_xlfn.IFS(OR('Paraclinicos '!T1762="",'Paraclinicos '!U1762=""),"",OR('Paraclinicos '!T1762&lt;=90,'Paraclinicos '!U1762&lt;=60),1,OR('Paraclinicos '!T1762&gt;90,'Paraclinicos '!U1762&gt;60),0)</f>
        <v/>
      </c>
      <c r="N1827" s="45" t="str">
        <f t="shared" si="86"/>
        <v/>
      </c>
      <c r="O1827" t="str" cm="1">
        <f t="array" ref="O1827">_xlfn.IFS(OR('Paraclinicos '!M1762="",'Paraclinicos '!N1762="",'Paraclinicos '!N1762=0),"",'Paraclinicos '!M1762/'Paraclinicos '!N1762&lt;100,4,'Paraclinicos '!M1762/'Paraclinicos '!N1762&lt;200,3,'Paraclinicos '!M1762/'Paraclinicos '!N1762&lt;300,2,'Paraclinicos '!M1762/'Paraclinicos '!N1762&lt;400,1,'Paraclinicos '!M1762/'Paraclinicos '!N1762&gt;=400,0)</f>
        <v/>
      </c>
      <c r="P1827" t="str" cm="1">
        <f t="array" ref="P1827">_xlfn.IFS('Paraclinicos '!C1762="","",'Paraclinicos '!C1762&lt;20,4,'Paraclinicos '!C1762&lt;50,3,'Paraclinicos '!C1762&lt;100,2,'Paraclinicos '!C1762&lt;150,1,'Paraclinicos '!C1762&gt;150,0)</f>
        <v/>
      </c>
      <c r="Q1827" t="str" cm="1">
        <f t="array" ref="Q1827">_xlfn.IFS('Paraclinicos '!O1762="","",'Paraclinicos '!O1762&lt;1.2,0,'Paraclinicos '!O1762&lt;2,1,'Paraclinicos '!O1762&lt;3.5,2,'Paraclinicos '!O1762&lt;5,3,'Paraclinicos '!O1762&gt;5,4)</f>
        <v/>
      </c>
      <c r="R1827" t="str" cm="1">
        <f t="array" ref="R1827">_xlfn.IFS('Paraclinicos '!J1762="","",'Paraclinicos '!J1762&lt;1.2,0,'Paraclinicos '!J1762&lt;2,1,'Paraclinicos '!J1762&lt;6,2,'Paraclinicos '!J1762&lt;12,3,'Paraclinicos '!J1762&gt;=12,4)</f>
        <v/>
      </c>
      <c r="S1827" t="str" cm="1">
        <f t="array" ref="S1827">_xlfn.IFS('Paraclinicos '!Y1762="","",'Paraclinicos '!Y1762&lt;70,1,'Paraclinicos '!Y1762&gt;=70,0)</f>
        <v/>
      </c>
      <c r="T1827" t="str" cm="1">
        <f t="array" ref="T1827">_xlfn.IFS('Paraclinicos '!W1762="","",'Paraclinicos '!W1762&lt;6,4,'Paraclinicos '!W1762&lt;10,3,'Paraclinicos '!W1762&lt;13,2,'Paraclinicos '!W1762&lt;15,1,'Paraclinicos '!W1762=15,0)</f>
        <v/>
      </c>
      <c r="U1827" s="54" t="str">
        <f t="shared" si="84"/>
        <v/>
      </c>
      <c r="V1827" t="str" cm="1">
        <f t="array" ref="V1827">_xlfn.IFS('Paraclinicos '!S1762="","",OR('Paraclinicos '!S1762&lt;=8,'Paraclinicos '!S1762&gt;=25),3,'Paraclinicos '!S1762&lt;12,1,'Paraclinicos '!S1762&lt;21,0,'Paraclinicos '!S1762&lt;25,2)</f>
        <v/>
      </c>
      <c r="W1827" t="str">
        <f>IFERROR(IF(INDEX('BD Demog para scores enalazar'!Y$2:'BD Demog para scores enalazar'!Y$3000,MATCH(Formulas!A1827,'BD Demog para scores enalazar'!A$2:'BD Demog para scores enalazar'!A$3000,0))=1,"SI","NO"),"")</f>
        <v/>
      </c>
      <c r="X1827" s="9" t="str">
        <f>IFERROR(IF(INDEX('BD Demog para scores enalazar'!AJ$2:'BD Demog para scores enalazar'!AJ$3000,MATCH(Formulas!A1827,'BD Demog para scores enalazar'!A$2:'BD Demog para scores enalazar'!A$3000,0))=1,"SI","NO"),"")</f>
        <v/>
      </c>
      <c r="Y1827" t="str" cm="1">
        <f t="array" ref="Y1827">IF(AND(W1827="NO",X1827="NO"),_xlfn.IFS('Paraclinicos '!K1762&lt;=91,3,'Paraclinicos '!K1762&lt;94,2,'Paraclinicos '!K1762&lt;96,1,'Paraclinicos '!K1762&gt;=96,0),"")</f>
        <v/>
      </c>
      <c r="Z1827" t="str" cm="1">
        <f t="array" ref="Z1827">IF(OR(W1827="SI",X1827="SI"),_xlfn.IFS(OR(AND('Paraclinicos '!K1763&lt;=83),AND('Paraclinicos '!K1763&gt;=97,AA1827=2)),3,OR(AND('Paraclinicos '!K1763&lt;=86),AND('Paraclinicos '!K1763&gt;=94,AA1827=2)),2,OR(AND('Paraclinicos '!K1763&lt;=88),AND('Paraclinicos '!K1763&gt;=92,AA1827=2)),1,OR(AND('Paraclinicos '!K1763&gt;=88,'Paraclinicos '!K1763&lt;=92),AND('Paraclinicos '!K1763&gt;=93,AA1827=0)),0),"")</f>
        <v/>
      </c>
      <c r="AA1827" cm="1">
        <f t="array" ref="AA1827">_xlfn.IFS('Paraclinicos '!E1762="","",'Paraclinicos '!E1762="Oxigeno",2,'Paraclinicos '!E1762="Aire",0)</f>
        <v>2</v>
      </c>
    </row>
    <row r="1828" spans="1:27" x14ac:dyDescent="0.25">
      <c r="A1828">
        <f>'Paraclinicos '!A1763</f>
        <v>0</v>
      </c>
      <c r="B1828" s="3">
        <f>'Paraclinicos '!R1763</f>
        <v>0</v>
      </c>
      <c r="C1828" t="str" cm="1">
        <f t="array" ref="C1828">_xlfn.IFS('Paraclinicos '!Q1763="","",'Paraclinicos '!Q1763&gt;60,3,'Paraclinicos '!Q1763&lt;=60,1)</f>
        <v/>
      </c>
      <c r="D1828" t="str">
        <f>IFERROR(IF(INDEX('BD Demog para scores enalazar'!BC$2:BC$3000,MATCH(Formulas!A1828,'BD Demog para scores enalazar'!A$2:A$3000,0))=0,"SI","NO"),"")</f>
        <v/>
      </c>
      <c r="E1828" t="str" cm="1">
        <f t="array" ref="E1828">_xlfn.IFS(D1828="","",D1828="SI",4,D1828="NO",1)</f>
        <v/>
      </c>
      <c r="F1828" t="str" cm="1">
        <f t="array" ref="F1828">_xlfn.IFS('Paraclinicos '!B1763="","",'Paraclinicos '!B1763&gt;1,1,'Paraclinicos '!B1763&lt;=1,3)</f>
        <v/>
      </c>
      <c r="G1828" t="str" cm="1">
        <f t="array" ref="G1828">_xlfn.IFS('Paraclinicos '!D1763="","",AND('Paraclinicos '!D1763&gt;=250,'Paraclinicos '!D1763&lt;=500),2,'Paraclinicos '!D1763&gt;500,3,'Paraclinicos '!D1763&lt;250,1)</f>
        <v/>
      </c>
      <c r="H1828" s="50" t="str">
        <f t="shared" si="85"/>
        <v/>
      </c>
      <c r="I1828" t="str" cm="1">
        <f t="array" ref="I1828">_xlfn.IFS('Paraclinicos '!Q1763="","",'Paraclinicos '!Q1763&gt;=65,1,'Paraclinicos '!Q1763&lt;65,0)</f>
        <v/>
      </c>
      <c r="J1828" t="str" cm="1">
        <f t="array" ref="J1828">_xlfn.IFS('Paraclinicos '!I1763="","",'Paraclinicos '!I1763&gt;7,1,'Paraclinicos '!I1763&lt;=7,0)</f>
        <v/>
      </c>
      <c r="K1828" t="str" cm="1">
        <f t="array" ref="K1828">_xlfn.IFS('Paraclinicos '!W1763="","",'Paraclinicos '!W1763&lt;=8,1,'Paraclinicos '!W1763&gt;8,0)</f>
        <v/>
      </c>
      <c r="L1828" t="str" cm="1">
        <f t="array" ref="L1828">_xlfn.IFS('Paraclinicos '!S1763="","",'Paraclinicos '!S1763&gt;=30,1,'Paraclinicos '!S1763&lt;30,0)</f>
        <v/>
      </c>
      <c r="M1828" t="str" cm="1">
        <f t="array" ref="M1828">_xlfn.IFS(OR('Paraclinicos '!T1763="",'Paraclinicos '!U1763=""),"",OR('Paraclinicos '!T1763&lt;=90,'Paraclinicos '!U1763&lt;=60),1,OR('Paraclinicos '!T1763&gt;90,'Paraclinicos '!U1763&gt;60),0)</f>
        <v/>
      </c>
      <c r="N1828" s="45" t="str">
        <f t="shared" si="86"/>
        <v/>
      </c>
      <c r="O1828" t="str" cm="1">
        <f t="array" ref="O1828">_xlfn.IFS(OR('Paraclinicos '!M1763="",'Paraclinicos '!N1763="",'Paraclinicos '!N1763=0),"",'Paraclinicos '!M1763/'Paraclinicos '!N1763&lt;100,4,'Paraclinicos '!M1763/'Paraclinicos '!N1763&lt;200,3,'Paraclinicos '!M1763/'Paraclinicos '!N1763&lt;300,2,'Paraclinicos '!M1763/'Paraclinicos '!N1763&lt;400,1,'Paraclinicos '!M1763/'Paraclinicos '!N1763&gt;=400,0)</f>
        <v/>
      </c>
      <c r="P1828" t="str" cm="1">
        <f t="array" ref="P1828">_xlfn.IFS('Paraclinicos '!C1763="","",'Paraclinicos '!C1763&lt;20,4,'Paraclinicos '!C1763&lt;50,3,'Paraclinicos '!C1763&lt;100,2,'Paraclinicos '!C1763&lt;150,1,'Paraclinicos '!C1763&gt;150,0)</f>
        <v/>
      </c>
      <c r="Q1828" t="str" cm="1">
        <f t="array" ref="Q1828">_xlfn.IFS('Paraclinicos '!O1763="","",'Paraclinicos '!O1763&lt;1.2,0,'Paraclinicos '!O1763&lt;2,1,'Paraclinicos '!O1763&lt;3.5,2,'Paraclinicos '!O1763&lt;5,3,'Paraclinicos '!O1763&gt;5,4)</f>
        <v/>
      </c>
      <c r="R1828" t="str" cm="1">
        <f t="array" ref="R1828">_xlfn.IFS('Paraclinicos '!J1763="","",'Paraclinicos '!J1763&lt;1.2,0,'Paraclinicos '!J1763&lt;2,1,'Paraclinicos '!J1763&lt;6,2,'Paraclinicos '!J1763&lt;12,3,'Paraclinicos '!J1763&gt;=12,4)</f>
        <v/>
      </c>
      <c r="S1828" t="str" cm="1">
        <f t="array" ref="S1828">_xlfn.IFS('Paraclinicos '!Y1763="","",'Paraclinicos '!Y1763&lt;70,1,'Paraclinicos '!Y1763&gt;=70,0)</f>
        <v/>
      </c>
      <c r="T1828" t="str" cm="1">
        <f t="array" ref="T1828">_xlfn.IFS('Paraclinicos '!W1763="","",'Paraclinicos '!W1763&lt;6,4,'Paraclinicos '!W1763&lt;10,3,'Paraclinicos '!W1763&lt;13,2,'Paraclinicos '!W1763&lt;15,1,'Paraclinicos '!W1763=15,0)</f>
        <v/>
      </c>
      <c r="U1828" s="54" t="str">
        <f t="shared" si="84"/>
        <v/>
      </c>
      <c r="V1828" t="str" cm="1">
        <f t="array" ref="V1828">_xlfn.IFS('Paraclinicos '!S1763="","",OR('Paraclinicos '!S1763&lt;=8,'Paraclinicos '!S1763&gt;=25),3,'Paraclinicos '!S1763&lt;12,1,'Paraclinicos '!S1763&lt;21,0,'Paraclinicos '!S1763&lt;25,2)</f>
        <v/>
      </c>
      <c r="W1828" t="str">
        <f>IFERROR(IF(INDEX('BD Demog para scores enalazar'!Y$2:'BD Demog para scores enalazar'!Y$3000,MATCH(Formulas!A1828,'BD Demog para scores enalazar'!A$2:'BD Demog para scores enalazar'!A$3000,0))=1,"SI","NO"),"")</f>
        <v/>
      </c>
      <c r="X1828" s="9" t="str">
        <f>IFERROR(IF(INDEX('BD Demog para scores enalazar'!AJ$2:'BD Demog para scores enalazar'!AJ$3000,MATCH(Formulas!A1828,'BD Demog para scores enalazar'!A$2:'BD Demog para scores enalazar'!A$3000,0))=1,"SI","NO"),"")</f>
        <v/>
      </c>
      <c r="Y1828" t="str" cm="1">
        <f t="array" ref="Y1828">IF(AND(W1828="NO",X1828="NO"),_xlfn.IFS('Paraclinicos '!K1763&lt;=91,3,'Paraclinicos '!K1763&lt;94,2,'Paraclinicos '!K1763&lt;96,1,'Paraclinicos '!K1763&gt;=96,0),"")</f>
        <v/>
      </c>
      <c r="Z1828" t="str" cm="1">
        <f t="array" ref="Z1828">IF(OR(W1828="SI",X1828="SI"),_xlfn.IFS(OR(AND('Paraclinicos '!K1764&lt;=83),AND('Paraclinicos '!K1764&gt;=97,AA1828=2)),3,OR(AND('Paraclinicos '!K1764&lt;=86),AND('Paraclinicos '!K1764&gt;=94,AA1828=2)),2,OR(AND('Paraclinicos '!K1764&lt;=88),AND('Paraclinicos '!K1764&gt;=92,AA1828=2)),1,OR(AND('Paraclinicos '!K1764&gt;=88,'Paraclinicos '!K1764&lt;=92),AND('Paraclinicos '!K1764&gt;=93,AA1828=0)),0),"")</f>
        <v/>
      </c>
      <c r="AA1828" cm="1">
        <f t="array" ref="AA1828">_xlfn.IFS('Paraclinicos '!E1763="","",'Paraclinicos '!E1763="Oxigeno",2,'Paraclinicos '!E1763="Aire",0)</f>
        <v>2</v>
      </c>
    </row>
    <row r="1829" spans="1:27" x14ac:dyDescent="0.25">
      <c r="A1829">
        <f>'Paraclinicos '!A1764</f>
        <v>0</v>
      </c>
      <c r="B1829" s="3">
        <f>'Paraclinicos '!R1764</f>
        <v>0</v>
      </c>
      <c r="C1829" t="str" cm="1">
        <f t="array" ref="C1829">_xlfn.IFS('Paraclinicos '!Q1764="","",'Paraclinicos '!Q1764&gt;60,3,'Paraclinicos '!Q1764&lt;=60,1)</f>
        <v/>
      </c>
      <c r="D1829" t="str">
        <f>IFERROR(IF(INDEX('BD Demog para scores enalazar'!BC$2:BC$3000,MATCH(Formulas!A1829,'BD Demog para scores enalazar'!A$2:A$3000,0))=0,"SI","NO"),"")</f>
        <v/>
      </c>
      <c r="E1829" t="str" cm="1">
        <f t="array" ref="E1829">_xlfn.IFS(D1829="","",D1829="SI",4,D1829="NO",1)</f>
        <v/>
      </c>
      <c r="F1829" t="str" cm="1">
        <f t="array" ref="F1829">_xlfn.IFS('Paraclinicos '!B1764="","",'Paraclinicos '!B1764&gt;1,1,'Paraclinicos '!B1764&lt;=1,3)</f>
        <v/>
      </c>
      <c r="G1829" t="str" cm="1">
        <f t="array" ref="G1829">_xlfn.IFS('Paraclinicos '!D1764="","",AND('Paraclinicos '!D1764&gt;=250,'Paraclinicos '!D1764&lt;=500),2,'Paraclinicos '!D1764&gt;500,3,'Paraclinicos '!D1764&lt;250,1)</f>
        <v/>
      </c>
      <c r="H1829" s="50" t="str">
        <f t="shared" si="85"/>
        <v/>
      </c>
      <c r="I1829" t="str" cm="1">
        <f t="array" ref="I1829">_xlfn.IFS('Paraclinicos '!Q1764="","",'Paraclinicos '!Q1764&gt;=65,1,'Paraclinicos '!Q1764&lt;65,0)</f>
        <v/>
      </c>
      <c r="J1829" t="str" cm="1">
        <f t="array" ref="J1829">_xlfn.IFS('Paraclinicos '!I1764="","",'Paraclinicos '!I1764&gt;7,1,'Paraclinicos '!I1764&lt;=7,0)</f>
        <v/>
      </c>
      <c r="K1829" t="str" cm="1">
        <f t="array" ref="K1829">_xlfn.IFS('Paraclinicos '!W1764="","",'Paraclinicos '!W1764&lt;=8,1,'Paraclinicos '!W1764&gt;8,0)</f>
        <v/>
      </c>
      <c r="L1829" t="str" cm="1">
        <f t="array" ref="L1829">_xlfn.IFS('Paraclinicos '!S1764="","",'Paraclinicos '!S1764&gt;=30,1,'Paraclinicos '!S1764&lt;30,0)</f>
        <v/>
      </c>
      <c r="M1829" t="str" cm="1">
        <f t="array" ref="M1829">_xlfn.IFS(OR('Paraclinicos '!T1764="",'Paraclinicos '!U1764=""),"",OR('Paraclinicos '!T1764&lt;=90,'Paraclinicos '!U1764&lt;=60),1,OR('Paraclinicos '!T1764&gt;90,'Paraclinicos '!U1764&gt;60),0)</f>
        <v/>
      </c>
      <c r="N1829" s="45" t="str">
        <f t="shared" si="86"/>
        <v/>
      </c>
      <c r="O1829" t="str" cm="1">
        <f t="array" ref="O1829">_xlfn.IFS(OR('Paraclinicos '!M1764="",'Paraclinicos '!N1764="",'Paraclinicos '!N1764=0),"",'Paraclinicos '!M1764/'Paraclinicos '!N1764&lt;100,4,'Paraclinicos '!M1764/'Paraclinicos '!N1764&lt;200,3,'Paraclinicos '!M1764/'Paraclinicos '!N1764&lt;300,2,'Paraclinicos '!M1764/'Paraclinicos '!N1764&lt;400,1,'Paraclinicos '!M1764/'Paraclinicos '!N1764&gt;=400,0)</f>
        <v/>
      </c>
      <c r="P1829" t="str" cm="1">
        <f t="array" ref="P1829">_xlfn.IFS('Paraclinicos '!C1764="","",'Paraclinicos '!C1764&lt;20,4,'Paraclinicos '!C1764&lt;50,3,'Paraclinicos '!C1764&lt;100,2,'Paraclinicos '!C1764&lt;150,1,'Paraclinicos '!C1764&gt;150,0)</f>
        <v/>
      </c>
      <c r="Q1829" t="str" cm="1">
        <f t="array" ref="Q1829">_xlfn.IFS('Paraclinicos '!O1764="","",'Paraclinicos '!O1764&lt;1.2,0,'Paraclinicos '!O1764&lt;2,1,'Paraclinicos '!O1764&lt;3.5,2,'Paraclinicos '!O1764&lt;5,3,'Paraclinicos '!O1764&gt;5,4)</f>
        <v/>
      </c>
      <c r="R1829" t="str" cm="1">
        <f t="array" ref="R1829">_xlfn.IFS('Paraclinicos '!J1764="","",'Paraclinicos '!J1764&lt;1.2,0,'Paraclinicos '!J1764&lt;2,1,'Paraclinicos '!J1764&lt;6,2,'Paraclinicos '!J1764&lt;12,3,'Paraclinicos '!J1764&gt;=12,4)</f>
        <v/>
      </c>
      <c r="S1829" t="str" cm="1">
        <f t="array" ref="S1829">_xlfn.IFS('Paraclinicos '!Y1764="","",'Paraclinicos '!Y1764&lt;70,1,'Paraclinicos '!Y1764&gt;=70,0)</f>
        <v/>
      </c>
      <c r="T1829" t="str" cm="1">
        <f t="array" ref="T1829">_xlfn.IFS('Paraclinicos '!W1764="","",'Paraclinicos '!W1764&lt;6,4,'Paraclinicos '!W1764&lt;10,3,'Paraclinicos '!W1764&lt;13,2,'Paraclinicos '!W1764&lt;15,1,'Paraclinicos '!W1764=15,0)</f>
        <v/>
      </c>
      <c r="U1829" s="54" t="str">
        <f t="shared" si="84"/>
        <v/>
      </c>
      <c r="V1829" t="str" cm="1">
        <f t="array" ref="V1829">_xlfn.IFS('Paraclinicos '!S1764="","",OR('Paraclinicos '!S1764&lt;=8,'Paraclinicos '!S1764&gt;=25),3,'Paraclinicos '!S1764&lt;12,1,'Paraclinicos '!S1764&lt;21,0,'Paraclinicos '!S1764&lt;25,2)</f>
        <v/>
      </c>
      <c r="W1829" t="str">
        <f>IFERROR(IF(INDEX('BD Demog para scores enalazar'!Y$2:'BD Demog para scores enalazar'!Y$3000,MATCH(Formulas!A1829,'BD Demog para scores enalazar'!A$2:'BD Demog para scores enalazar'!A$3000,0))=1,"SI","NO"),"")</f>
        <v/>
      </c>
      <c r="X1829" s="9" t="str">
        <f>IFERROR(IF(INDEX('BD Demog para scores enalazar'!AJ$2:'BD Demog para scores enalazar'!AJ$3000,MATCH(Formulas!A1829,'BD Demog para scores enalazar'!A$2:'BD Demog para scores enalazar'!A$3000,0))=1,"SI","NO"),"")</f>
        <v/>
      </c>
      <c r="Y1829" t="str" cm="1">
        <f t="array" ref="Y1829">IF(AND(W1829="NO",X1829="NO"),_xlfn.IFS('Paraclinicos '!K1764&lt;=91,3,'Paraclinicos '!K1764&lt;94,2,'Paraclinicos '!K1764&lt;96,1,'Paraclinicos '!K1764&gt;=96,0),"")</f>
        <v/>
      </c>
      <c r="Z1829" t="str" cm="1">
        <f t="array" ref="Z1829">IF(OR(W1829="SI",X1829="SI"),_xlfn.IFS(OR(AND('Paraclinicos '!K1765&lt;=83),AND('Paraclinicos '!K1765&gt;=97,AA1829=2)),3,OR(AND('Paraclinicos '!K1765&lt;=86),AND('Paraclinicos '!K1765&gt;=94,AA1829=2)),2,OR(AND('Paraclinicos '!K1765&lt;=88),AND('Paraclinicos '!K1765&gt;=92,AA1829=2)),1,OR(AND('Paraclinicos '!K1765&gt;=88,'Paraclinicos '!K1765&lt;=92),AND('Paraclinicos '!K1765&gt;=93,AA1829=0)),0),"")</f>
        <v/>
      </c>
      <c r="AA1829" cm="1">
        <f t="array" ref="AA1829">_xlfn.IFS('Paraclinicos '!E1764="","",'Paraclinicos '!E1764="Oxigeno",2,'Paraclinicos '!E1764="Aire",0)</f>
        <v>2</v>
      </c>
    </row>
    <row r="1830" spans="1:27" x14ac:dyDescent="0.25">
      <c r="A1830">
        <f>'Paraclinicos '!A1765</f>
        <v>0</v>
      </c>
      <c r="B1830" s="3">
        <f>'Paraclinicos '!R1765</f>
        <v>0</v>
      </c>
      <c r="C1830" t="str" cm="1">
        <f t="array" ref="C1830">_xlfn.IFS('Paraclinicos '!Q1765="","",'Paraclinicos '!Q1765&gt;60,3,'Paraclinicos '!Q1765&lt;=60,1)</f>
        <v/>
      </c>
      <c r="D1830" t="str">
        <f>IFERROR(IF(INDEX('BD Demog para scores enalazar'!BC$2:BC$3000,MATCH(Formulas!A1830,'BD Demog para scores enalazar'!A$2:A$3000,0))=0,"SI","NO"),"")</f>
        <v/>
      </c>
      <c r="E1830" t="str" cm="1">
        <f t="array" ref="E1830">_xlfn.IFS(D1830="","",D1830="SI",4,D1830="NO",1)</f>
        <v/>
      </c>
      <c r="F1830" t="str" cm="1">
        <f t="array" ref="F1830">_xlfn.IFS('Paraclinicos '!B1765="","",'Paraclinicos '!B1765&gt;1,1,'Paraclinicos '!B1765&lt;=1,3)</f>
        <v/>
      </c>
      <c r="G1830" t="str" cm="1">
        <f t="array" ref="G1830">_xlfn.IFS('Paraclinicos '!D1765="","",AND('Paraclinicos '!D1765&gt;=250,'Paraclinicos '!D1765&lt;=500),2,'Paraclinicos '!D1765&gt;500,3,'Paraclinicos '!D1765&lt;250,1)</f>
        <v/>
      </c>
      <c r="H1830" s="50" t="str">
        <f t="shared" si="85"/>
        <v/>
      </c>
      <c r="I1830" t="str" cm="1">
        <f t="array" ref="I1830">_xlfn.IFS('Paraclinicos '!Q1765="","",'Paraclinicos '!Q1765&gt;=65,1,'Paraclinicos '!Q1765&lt;65,0)</f>
        <v/>
      </c>
      <c r="J1830" t="str" cm="1">
        <f t="array" ref="J1830">_xlfn.IFS('Paraclinicos '!I1765="","",'Paraclinicos '!I1765&gt;7,1,'Paraclinicos '!I1765&lt;=7,0)</f>
        <v/>
      </c>
      <c r="K1830" t="str" cm="1">
        <f t="array" ref="K1830">_xlfn.IFS('Paraclinicos '!W1765="","",'Paraclinicos '!W1765&lt;=8,1,'Paraclinicos '!W1765&gt;8,0)</f>
        <v/>
      </c>
      <c r="L1830" t="str" cm="1">
        <f t="array" ref="L1830">_xlfn.IFS('Paraclinicos '!S1765="","",'Paraclinicos '!S1765&gt;=30,1,'Paraclinicos '!S1765&lt;30,0)</f>
        <v/>
      </c>
      <c r="M1830" t="str" cm="1">
        <f t="array" ref="M1830">_xlfn.IFS(OR('Paraclinicos '!T1765="",'Paraclinicos '!U1765=""),"",OR('Paraclinicos '!T1765&lt;=90,'Paraclinicos '!U1765&lt;=60),1,OR('Paraclinicos '!T1765&gt;90,'Paraclinicos '!U1765&gt;60),0)</f>
        <v/>
      </c>
      <c r="N1830" s="45" t="str">
        <f t="shared" si="86"/>
        <v/>
      </c>
      <c r="O1830" t="str" cm="1">
        <f t="array" ref="O1830">_xlfn.IFS(OR('Paraclinicos '!M1765="",'Paraclinicos '!N1765="",'Paraclinicos '!N1765=0),"",'Paraclinicos '!M1765/'Paraclinicos '!N1765&lt;100,4,'Paraclinicos '!M1765/'Paraclinicos '!N1765&lt;200,3,'Paraclinicos '!M1765/'Paraclinicos '!N1765&lt;300,2,'Paraclinicos '!M1765/'Paraclinicos '!N1765&lt;400,1,'Paraclinicos '!M1765/'Paraclinicos '!N1765&gt;=400,0)</f>
        <v/>
      </c>
      <c r="P1830" t="str" cm="1">
        <f t="array" ref="P1830">_xlfn.IFS('Paraclinicos '!C1765="","",'Paraclinicos '!C1765&lt;20,4,'Paraclinicos '!C1765&lt;50,3,'Paraclinicos '!C1765&lt;100,2,'Paraclinicos '!C1765&lt;150,1,'Paraclinicos '!C1765&gt;150,0)</f>
        <v/>
      </c>
      <c r="Q1830" t="str" cm="1">
        <f t="array" ref="Q1830">_xlfn.IFS('Paraclinicos '!O1765="","",'Paraclinicos '!O1765&lt;1.2,0,'Paraclinicos '!O1765&lt;2,1,'Paraclinicos '!O1765&lt;3.5,2,'Paraclinicos '!O1765&lt;5,3,'Paraclinicos '!O1765&gt;5,4)</f>
        <v/>
      </c>
      <c r="R1830" t="str" cm="1">
        <f t="array" ref="R1830">_xlfn.IFS('Paraclinicos '!J1765="","",'Paraclinicos '!J1765&lt;1.2,0,'Paraclinicos '!J1765&lt;2,1,'Paraclinicos '!J1765&lt;6,2,'Paraclinicos '!J1765&lt;12,3,'Paraclinicos '!J1765&gt;=12,4)</f>
        <v/>
      </c>
      <c r="S1830" t="str" cm="1">
        <f t="array" ref="S1830">_xlfn.IFS('Paraclinicos '!Y1765="","",'Paraclinicos '!Y1765&lt;70,1,'Paraclinicos '!Y1765&gt;=70,0)</f>
        <v/>
      </c>
      <c r="T1830" t="str" cm="1">
        <f t="array" ref="T1830">_xlfn.IFS('Paraclinicos '!W1765="","",'Paraclinicos '!W1765&lt;6,4,'Paraclinicos '!W1765&lt;10,3,'Paraclinicos '!W1765&lt;13,2,'Paraclinicos '!W1765&lt;15,1,'Paraclinicos '!W1765=15,0)</f>
        <v/>
      </c>
      <c r="U1830" s="54" t="str">
        <f t="shared" si="84"/>
        <v/>
      </c>
      <c r="V1830" t="str" cm="1">
        <f t="array" ref="V1830">_xlfn.IFS('Paraclinicos '!S1765="","",OR('Paraclinicos '!S1765&lt;=8,'Paraclinicos '!S1765&gt;=25),3,'Paraclinicos '!S1765&lt;12,1,'Paraclinicos '!S1765&lt;21,0,'Paraclinicos '!S1765&lt;25,2)</f>
        <v/>
      </c>
      <c r="W1830" t="str">
        <f>IFERROR(IF(INDEX('BD Demog para scores enalazar'!Y$2:'BD Demog para scores enalazar'!Y$3000,MATCH(Formulas!A1830,'BD Demog para scores enalazar'!A$2:'BD Demog para scores enalazar'!A$3000,0))=1,"SI","NO"),"")</f>
        <v/>
      </c>
      <c r="X1830" s="9" t="str">
        <f>IFERROR(IF(INDEX('BD Demog para scores enalazar'!AJ$2:'BD Demog para scores enalazar'!AJ$3000,MATCH(Formulas!A1830,'BD Demog para scores enalazar'!A$2:'BD Demog para scores enalazar'!A$3000,0))=1,"SI","NO"),"")</f>
        <v/>
      </c>
      <c r="Y1830" t="str" cm="1">
        <f t="array" ref="Y1830">IF(AND(W1830="NO",X1830="NO"),_xlfn.IFS('Paraclinicos '!K1765&lt;=91,3,'Paraclinicos '!K1765&lt;94,2,'Paraclinicos '!K1765&lt;96,1,'Paraclinicos '!K1765&gt;=96,0),"")</f>
        <v/>
      </c>
      <c r="Z1830" t="str" cm="1">
        <f t="array" ref="Z1830">IF(OR(W1830="SI",X1830="SI"),_xlfn.IFS(OR(AND('Paraclinicos '!K1766&lt;=83),AND('Paraclinicos '!K1766&gt;=97,AA1830=2)),3,OR(AND('Paraclinicos '!K1766&lt;=86),AND('Paraclinicos '!K1766&gt;=94,AA1830=2)),2,OR(AND('Paraclinicos '!K1766&lt;=88),AND('Paraclinicos '!K1766&gt;=92,AA1830=2)),1,OR(AND('Paraclinicos '!K1766&gt;=88,'Paraclinicos '!K1766&lt;=92),AND('Paraclinicos '!K1766&gt;=93,AA1830=0)),0),"")</f>
        <v/>
      </c>
      <c r="AA1830" cm="1">
        <f t="array" ref="AA1830">_xlfn.IFS('Paraclinicos '!E1765="","",'Paraclinicos '!E1765="Oxigeno",2,'Paraclinicos '!E1765="Aire",0)</f>
        <v>2</v>
      </c>
    </row>
    <row r="1831" spans="1:27" x14ac:dyDescent="0.25">
      <c r="A1831">
        <f>'Paraclinicos '!A1766</f>
        <v>0</v>
      </c>
      <c r="B1831" s="3">
        <f>'Paraclinicos '!R1766</f>
        <v>0</v>
      </c>
      <c r="C1831" t="str" cm="1">
        <f t="array" ref="C1831">_xlfn.IFS('Paraclinicos '!Q1766="","",'Paraclinicos '!Q1766&gt;60,3,'Paraclinicos '!Q1766&lt;=60,1)</f>
        <v/>
      </c>
      <c r="D1831" t="str">
        <f>IFERROR(IF(INDEX('BD Demog para scores enalazar'!BC$2:BC$3000,MATCH(Formulas!A1831,'BD Demog para scores enalazar'!A$2:A$3000,0))=0,"SI","NO"),"")</f>
        <v/>
      </c>
      <c r="E1831" t="str" cm="1">
        <f t="array" ref="E1831">_xlfn.IFS(D1831="","",D1831="SI",4,D1831="NO",1)</f>
        <v/>
      </c>
      <c r="F1831" t="str" cm="1">
        <f t="array" ref="F1831">_xlfn.IFS('Paraclinicos '!B1766="","",'Paraclinicos '!B1766&gt;1,1,'Paraclinicos '!B1766&lt;=1,3)</f>
        <v/>
      </c>
      <c r="G1831" t="str" cm="1">
        <f t="array" ref="G1831">_xlfn.IFS('Paraclinicos '!D1766="","",AND('Paraclinicos '!D1766&gt;=250,'Paraclinicos '!D1766&lt;=500),2,'Paraclinicos '!D1766&gt;500,3,'Paraclinicos '!D1766&lt;250,1)</f>
        <v/>
      </c>
      <c r="H1831" s="50" t="str">
        <f t="shared" si="85"/>
        <v/>
      </c>
      <c r="I1831" t="str" cm="1">
        <f t="array" ref="I1831">_xlfn.IFS('Paraclinicos '!Q1766="","",'Paraclinicos '!Q1766&gt;=65,1,'Paraclinicos '!Q1766&lt;65,0)</f>
        <v/>
      </c>
      <c r="J1831" t="str" cm="1">
        <f t="array" ref="J1831">_xlfn.IFS('Paraclinicos '!I1766="","",'Paraclinicos '!I1766&gt;7,1,'Paraclinicos '!I1766&lt;=7,0)</f>
        <v/>
      </c>
      <c r="K1831" t="str" cm="1">
        <f t="array" ref="K1831">_xlfn.IFS('Paraclinicos '!W1766="","",'Paraclinicos '!W1766&lt;=8,1,'Paraclinicos '!W1766&gt;8,0)</f>
        <v/>
      </c>
      <c r="L1831" t="str" cm="1">
        <f t="array" ref="L1831">_xlfn.IFS('Paraclinicos '!S1766="","",'Paraclinicos '!S1766&gt;=30,1,'Paraclinicos '!S1766&lt;30,0)</f>
        <v/>
      </c>
      <c r="M1831" t="str" cm="1">
        <f t="array" ref="M1831">_xlfn.IFS(OR('Paraclinicos '!T1766="",'Paraclinicos '!U1766=""),"",OR('Paraclinicos '!T1766&lt;=90,'Paraclinicos '!U1766&lt;=60),1,OR('Paraclinicos '!T1766&gt;90,'Paraclinicos '!U1766&gt;60),0)</f>
        <v/>
      </c>
      <c r="N1831" s="45" t="str">
        <f t="shared" si="86"/>
        <v/>
      </c>
      <c r="O1831" t="str" cm="1">
        <f t="array" ref="O1831">_xlfn.IFS(OR('Paraclinicos '!M1766="",'Paraclinicos '!N1766="",'Paraclinicos '!N1766=0),"",'Paraclinicos '!M1766/'Paraclinicos '!N1766&lt;100,4,'Paraclinicos '!M1766/'Paraclinicos '!N1766&lt;200,3,'Paraclinicos '!M1766/'Paraclinicos '!N1766&lt;300,2,'Paraclinicos '!M1766/'Paraclinicos '!N1766&lt;400,1,'Paraclinicos '!M1766/'Paraclinicos '!N1766&gt;=400,0)</f>
        <v/>
      </c>
      <c r="P1831" t="str" cm="1">
        <f t="array" ref="P1831">_xlfn.IFS('Paraclinicos '!C1766="","",'Paraclinicos '!C1766&lt;20,4,'Paraclinicos '!C1766&lt;50,3,'Paraclinicos '!C1766&lt;100,2,'Paraclinicos '!C1766&lt;150,1,'Paraclinicos '!C1766&gt;150,0)</f>
        <v/>
      </c>
      <c r="Q1831" t="str" cm="1">
        <f t="array" ref="Q1831">_xlfn.IFS('Paraclinicos '!O1766="","",'Paraclinicos '!O1766&lt;1.2,0,'Paraclinicos '!O1766&lt;2,1,'Paraclinicos '!O1766&lt;3.5,2,'Paraclinicos '!O1766&lt;5,3,'Paraclinicos '!O1766&gt;5,4)</f>
        <v/>
      </c>
      <c r="R1831" t="str" cm="1">
        <f t="array" ref="R1831">_xlfn.IFS('Paraclinicos '!J1766="","",'Paraclinicos '!J1766&lt;1.2,0,'Paraclinicos '!J1766&lt;2,1,'Paraclinicos '!J1766&lt;6,2,'Paraclinicos '!J1766&lt;12,3,'Paraclinicos '!J1766&gt;=12,4)</f>
        <v/>
      </c>
      <c r="S1831" t="str" cm="1">
        <f t="array" ref="S1831">_xlfn.IFS('Paraclinicos '!Y1766="","",'Paraclinicos '!Y1766&lt;70,1,'Paraclinicos '!Y1766&gt;=70,0)</f>
        <v/>
      </c>
      <c r="T1831" t="str" cm="1">
        <f t="array" ref="T1831">_xlfn.IFS('Paraclinicos '!W1766="","",'Paraclinicos '!W1766&lt;6,4,'Paraclinicos '!W1766&lt;10,3,'Paraclinicos '!W1766&lt;13,2,'Paraclinicos '!W1766&lt;15,1,'Paraclinicos '!W1766=15,0)</f>
        <v/>
      </c>
      <c r="U1831" s="54" t="str">
        <f t="shared" si="84"/>
        <v/>
      </c>
      <c r="V1831" t="str" cm="1">
        <f t="array" ref="V1831">_xlfn.IFS('Paraclinicos '!S1766="","",OR('Paraclinicos '!S1766&lt;=8,'Paraclinicos '!S1766&gt;=25),3,'Paraclinicos '!S1766&lt;12,1,'Paraclinicos '!S1766&lt;21,0,'Paraclinicos '!S1766&lt;25,2)</f>
        <v/>
      </c>
      <c r="W1831" t="str">
        <f>IFERROR(IF(INDEX('BD Demog para scores enalazar'!Y$2:'BD Demog para scores enalazar'!Y$3000,MATCH(Formulas!A1831,'BD Demog para scores enalazar'!A$2:'BD Demog para scores enalazar'!A$3000,0))=1,"SI","NO"),"")</f>
        <v/>
      </c>
      <c r="X1831" s="9" t="str">
        <f>IFERROR(IF(INDEX('BD Demog para scores enalazar'!AJ$2:'BD Demog para scores enalazar'!AJ$3000,MATCH(Formulas!A1831,'BD Demog para scores enalazar'!A$2:'BD Demog para scores enalazar'!A$3000,0))=1,"SI","NO"),"")</f>
        <v/>
      </c>
      <c r="Y1831" t="str" cm="1">
        <f t="array" ref="Y1831">IF(AND(W1831="NO",X1831="NO"),_xlfn.IFS('Paraclinicos '!K1766&lt;=91,3,'Paraclinicos '!K1766&lt;94,2,'Paraclinicos '!K1766&lt;96,1,'Paraclinicos '!K1766&gt;=96,0),"")</f>
        <v/>
      </c>
      <c r="Z1831" t="str" cm="1">
        <f t="array" ref="Z1831">IF(OR(W1831="SI",X1831="SI"),_xlfn.IFS(OR(AND('Paraclinicos '!K1767&lt;=83),AND('Paraclinicos '!K1767&gt;=97,AA1831=2)),3,OR(AND('Paraclinicos '!K1767&lt;=86),AND('Paraclinicos '!K1767&gt;=94,AA1831=2)),2,OR(AND('Paraclinicos '!K1767&lt;=88),AND('Paraclinicos '!K1767&gt;=92,AA1831=2)),1,OR(AND('Paraclinicos '!K1767&gt;=88,'Paraclinicos '!K1767&lt;=92),AND('Paraclinicos '!K1767&gt;=93,AA1831=0)),0),"")</f>
        <v/>
      </c>
      <c r="AA1831" cm="1">
        <f t="array" ref="AA1831">_xlfn.IFS('Paraclinicos '!E1766="","",'Paraclinicos '!E1766="Oxigeno",2,'Paraclinicos '!E1766="Aire",0)</f>
        <v>2</v>
      </c>
    </row>
    <row r="1832" spans="1:27" x14ac:dyDescent="0.25">
      <c r="A1832">
        <f>'Paraclinicos '!A1767</f>
        <v>0</v>
      </c>
      <c r="B1832" s="3">
        <f>'Paraclinicos '!R1767</f>
        <v>0</v>
      </c>
      <c r="C1832" t="str" cm="1">
        <f t="array" ref="C1832">_xlfn.IFS('Paraclinicos '!Q1767="","",'Paraclinicos '!Q1767&gt;60,3,'Paraclinicos '!Q1767&lt;=60,1)</f>
        <v/>
      </c>
      <c r="D1832" t="str">
        <f>IFERROR(IF(INDEX('BD Demog para scores enalazar'!BC$2:BC$3000,MATCH(Formulas!A1832,'BD Demog para scores enalazar'!A$2:A$3000,0))=0,"SI","NO"),"")</f>
        <v/>
      </c>
      <c r="E1832" t="str" cm="1">
        <f t="array" ref="E1832">_xlfn.IFS(D1832="","",D1832="SI",4,D1832="NO",1)</f>
        <v/>
      </c>
      <c r="F1832" t="str" cm="1">
        <f t="array" ref="F1832">_xlfn.IFS('Paraclinicos '!B1767="","",'Paraclinicos '!B1767&gt;1,1,'Paraclinicos '!B1767&lt;=1,3)</f>
        <v/>
      </c>
      <c r="G1832" t="str" cm="1">
        <f t="array" ref="G1832">_xlfn.IFS('Paraclinicos '!D1767="","",AND('Paraclinicos '!D1767&gt;=250,'Paraclinicos '!D1767&lt;=500),2,'Paraclinicos '!D1767&gt;500,3,'Paraclinicos '!D1767&lt;250,1)</f>
        <v/>
      </c>
      <c r="H1832" s="50" t="str">
        <f t="shared" si="85"/>
        <v/>
      </c>
      <c r="I1832" t="str" cm="1">
        <f t="array" ref="I1832">_xlfn.IFS('Paraclinicos '!Q1767="","",'Paraclinicos '!Q1767&gt;=65,1,'Paraclinicos '!Q1767&lt;65,0)</f>
        <v/>
      </c>
      <c r="J1832" t="str" cm="1">
        <f t="array" ref="J1832">_xlfn.IFS('Paraclinicos '!I1767="","",'Paraclinicos '!I1767&gt;7,1,'Paraclinicos '!I1767&lt;=7,0)</f>
        <v/>
      </c>
      <c r="K1832" t="str" cm="1">
        <f t="array" ref="K1832">_xlfn.IFS('Paraclinicos '!W1767="","",'Paraclinicos '!W1767&lt;=8,1,'Paraclinicos '!W1767&gt;8,0)</f>
        <v/>
      </c>
      <c r="L1832" t="str" cm="1">
        <f t="array" ref="L1832">_xlfn.IFS('Paraclinicos '!S1767="","",'Paraclinicos '!S1767&gt;=30,1,'Paraclinicos '!S1767&lt;30,0)</f>
        <v/>
      </c>
      <c r="M1832" t="str" cm="1">
        <f t="array" ref="M1832">_xlfn.IFS(OR('Paraclinicos '!T1767="",'Paraclinicos '!U1767=""),"",OR('Paraclinicos '!T1767&lt;=90,'Paraclinicos '!U1767&lt;=60),1,OR('Paraclinicos '!T1767&gt;90,'Paraclinicos '!U1767&gt;60),0)</f>
        <v/>
      </c>
      <c r="N1832" s="45" t="str">
        <f t="shared" si="86"/>
        <v/>
      </c>
      <c r="O1832" t="str" cm="1">
        <f t="array" ref="O1832">_xlfn.IFS(OR('Paraclinicos '!M1767="",'Paraclinicos '!N1767="",'Paraclinicos '!N1767=0),"",'Paraclinicos '!M1767/'Paraclinicos '!N1767&lt;100,4,'Paraclinicos '!M1767/'Paraclinicos '!N1767&lt;200,3,'Paraclinicos '!M1767/'Paraclinicos '!N1767&lt;300,2,'Paraclinicos '!M1767/'Paraclinicos '!N1767&lt;400,1,'Paraclinicos '!M1767/'Paraclinicos '!N1767&gt;=400,0)</f>
        <v/>
      </c>
      <c r="P1832" t="str" cm="1">
        <f t="array" ref="P1832">_xlfn.IFS('Paraclinicos '!C1767="","",'Paraclinicos '!C1767&lt;20,4,'Paraclinicos '!C1767&lt;50,3,'Paraclinicos '!C1767&lt;100,2,'Paraclinicos '!C1767&lt;150,1,'Paraclinicos '!C1767&gt;150,0)</f>
        <v/>
      </c>
      <c r="Q1832" t="str" cm="1">
        <f t="array" ref="Q1832">_xlfn.IFS('Paraclinicos '!O1767="","",'Paraclinicos '!O1767&lt;1.2,0,'Paraclinicos '!O1767&lt;2,1,'Paraclinicos '!O1767&lt;3.5,2,'Paraclinicos '!O1767&lt;5,3,'Paraclinicos '!O1767&gt;5,4)</f>
        <v/>
      </c>
      <c r="R1832" t="str" cm="1">
        <f t="array" ref="R1832">_xlfn.IFS('Paraclinicos '!J1767="","",'Paraclinicos '!J1767&lt;1.2,0,'Paraclinicos '!J1767&lt;2,1,'Paraclinicos '!J1767&lt;6,2,'Paraclinicos '!J1767&lt;12,3,'Paraclinicos '!J1767&gt;=12,4)</f>
        <v/>
      </c>
      <c r="S1832" t="str" cm="1">
        <f t="array" ref="S1832">_xlfn.IFS('Paraclinicos '!Y1767="","",'Paraclinicos '!Y1767&lt;70,1,'Paraclinicos '!Y1767&gt;=70,0)</f>
        <v/>
      </c>
      <c r="T1832" t="str" cm="1">
        <f t="array" ref="T1832">_xlfn.IFS('Paraclinicos '!W1767="","",'Paraclinicos '!W1767&lt;6,4,'Paraclinicos '!W1767&lt;10,3,'Paraclinicos '!W1767&lt;13,2,'Paraclinicos '!W1767&lt;15,1,'Paraclinicos '!W1767=15,0)</f>
        <v/>
      </c>
      <c r="U1832" s="54" t="str">
        <f t="shared" si="84"/>
        <v/>
      </c>
      <c r="V1832" t="str" cm="1">
        <f t="array" ref="V1832">_xlfn.IFS('Paraclinicos '!S1767="","",OR('Paraclinicos '!S1767&lt;=8,'Paraclinicos '!S1767&gt;=25),3,'Paraclinicos '!S1767&lt;12,1,'Paraclinicos '!S1767&lt;21,0,'Paraclinicos '!S1767&lt;25,2)</f>
        <v/>
      </c>
      <c r="W1832" t="str">
        <f>IFERROR(IF(INDEX('BD Demog para scores enalazar'!Y$2:'BD Demog para scores enalazar'!Y$3000,MATCH(Formulas!A1832,'BD Demog para scores enalazar'!A$2:'BD Demog para scores enalazar'!A$3000,0))=1,"SI","NO"),"")</f>
        <v/>
      </c>
      <c r="X1832" s="9" t="str">
        <f>IFERROR(IF(INDEX('BD Demog para scores enalazar'!AJ$2:'BD Demog para scores enalazar'!AJ$3000,MATCH(Formulas!A1832,'BD Demog para scores enalazar'!A$2:'BD Demog para scores enalazar'!A$3000,0))=1,"SI","NO"),"")</f>
        <v/>
      </c>
      <c r="Y1832" t="str" cm="1">
        <f t="array" ref="Y1832">IF(AND(W1832="NO",X1832="NO"),_xlfn.IFS('Paraclinicos '!K1767&lt;=91,3,'Paraclinicos '!K1767&lt;94,2,'Paraclinicos '!K1767&lt;96,1,'Paraclinicos '!K1767&gt;=96,0),"")</f>
        <v/>
      </c>
      <c r="Z1832" t="str" cm="1">
        <f t="array" ref="Z1832">IF(OR(W1832="SI",X1832="SI"),_xlfn.IFS(OR(AND('Paraclinicos '!K1768&lt;=83),AND('Paraclinicos '!K1768&gt;=97,AA1832=2)),3,OR(AND('Paraclinicos '!K1768&lt;=86),AND('Paraclinicos '!K1768&gt;=94,AA1832=2)),2,OR(AND('Paraclinicos '!K1768&lt;=88),AND('Paraclinicos '!K1768&gt;=92,AA1832=2)),1,OR(AND('Paraclinicos '!K1768&gt;=88,'Paraclinicos '!K1768&lt;=92),AND('Paraclinicos '!K1768&gt;=93,AA1832=0)),0),"")</f>
        <v/>
      </c>
      <c r="AA1832" cm="1">
        <f t="array" ref="AA1832">_xlfn.IFS('Paraclinicos '!E1767="","",'Paraclinicos '!E1767="Oxigeno",2,'Paraclinicos '!E1767="Aire",0)</f>
        <v>2</v>
      </c>
    </row>
    <row r="1833" spans="1:27" x14ac:dyDescent="0.25">
      <c r="A1833">
        <f>'Paraclinicos '!A1768</f>
        <v>0</v>
      </c>
      <c r="B1833" s="3">
        <f>'Paraclinicos '!R1768</f>
        <v>0</v>
      </c>
      <c r="C1833" t="str" cm="1">
        <f t="array" ref="C1833">_xlfn.IFS('Paraclinicos '!Q1768="","",'Paraclinicos '!Q1768&gt;60,3,'Paraclinicos '!Q1768&lt;=60,1)</f>
        <v/>
      </c>
      <c r="D1833" t="str">
        <f>IFERROR(IF(INDEX('BD Demog para scores enalazar'!BC$2:BC$3000,MATCH(Formulas!A1833,'BD Demog para scores enalazar'!A$2:A$3000,0))=0,"SI","NO"),"")</f>
        <v/>
      </c>
      <c r="E1833" t="str" cm="1">
        <f t="array" ref="E1833">_xlfn.IFS(D1833="","",D1833="SI",4,D1833="NO",1)</f>
        <v/>
      </c>
      <c r="F1833" t="str" cm="1">
        <f t="array" ref="F1833">_xlfn.IFS('Paraclinicos '!B1768="","",'Paraclinicos '!B1768&gt;1,1,'Paraclinicos '!B1768&lt;=1,3)</f>
        <v/>
      </c>
      <c r="G1833" t="str" cm="1">
        <f t="array" ref="G1833">_xlfn.IFS('Paraclinicos '!D1768="","",AND('Paraclinicos '!D1768&gt;=250,'Paraclinicos '!D1768&lt;=500),2,'Paraclinicos '!D1768&gt;500,3,'Paraclinicos '!D1768&lt;250,1)</f>
        <v/>
      </c>
      <c r="H1833" s="50" t="str">
        <f t="shared" si="85"/>
        <v/>
      </c>
      <c r="I1833" t="str" cm="1">
        <f t="array" ref="I1833">_xlfn.IFS('Paraclinicos '!Q1768="","",'Paraclinicos '!Q1768&gt;=65,1,'Paraclinicos '!Q1768&lt;65,0)</f>
        <v/>
      </c>
      <c r="J1833" t="str" cm="1">
        <f t="array" ref="J1833">_xlfn.IFS('Paraclinicos '!I1768="","",'Paraclinicos '!I1768&gt;7,1,'Paraclinicos '!I1768&lt;=7,0)</f>
        <v/>
      </c>
      <c r="K1833" t="str" cm="1">
        <f t="array" ref="K1833">_xlfn.IFS('Paraclinicos '!W1768="","",'Paraclinicos '!W1768&lt;=8,1,'Paraclinicos '!W1768&gt;8,0)</f>
        <v/>
      </c>
      <c r="L1833" t="str" cm="1">
        <f t="array" ref="L1833">_xlfn.IFS('Paraclinicos '!S1768="","",'Paraclinicos '!S1768&gt;=30,1,'Paraclinicos '!S1768&lt;30,0)</f>
        <v/>
      </c>
      <c r="M1833" t="str" cm="1">
        <f t="array" ref="M1833">_xlfn.IFS(OR('Paraclinicos '!T1768="",'Paraclinicos '!U1768=""),"",OR('Paraclinicos '!T1768&lt;=90,'Paraclinicos '!U1768&lt;=60),1,OR('Paraclinicos '!T1768&gt;90,'Paraclinicos '!U1768&gt;60),0)</f>
        <v/>
      </c>
      <c r="N1833" s="45" t="str">
        <f t="shared" si="86"/>
        <v/>
      </c>
      <c r="O1833" t="str" cm="1">
        <f t="array" ref="O1833">_xlfn.IFS(OR('Paraclinicos '!M1768="",'Paraclinicos '!N1768="",'Paraclinicos '!N1768=0),"",'Paraclinicos '!M1768/'Paraclinicos '!N1768&lt;100,4,'Paraclinicos '!M1768/'Paraclinicos '!N1768&lt;200,3,'Paraclinicos '!M1768/'Paraclinicos '!N1768&lt;300,2,'Paraclinicos '!M1768/'Paraclinicos '!N1768&lt;400,1,'Paraclinicos '!M1768/'Paraclinicos '!N1768&gt;=400,0)</f>
        <v/>
      </c>
      <c r="P1833" t="str" cm="1">
        <f t="array" ref="P1833">_xlfn.IFS('Paraclinicos '!C1768="","",'Paraclinicos '!C1768&lt;20,4,'Paraclinicos '!C1768&lt;50,3,'Paraclinicos '!C1768&lt;100,2,'Paraclinicos '!C1768&lt;150,1,'Paraclinicos '!C1768&gt;150,0)</f>
        <v/>
      </c>
      <c r="Q1833" t="str" cm="1">
        <f t="array" ref="Q1833">_xlfn.IFS('Paraclinicos '!O1768="","",'Paraclinicos '!O1768&lt;1.2,0,'Paraclinicos '!O1768&lt;2,1,'Paraclinicos '!O1768&lt;3.5,2,'Paraclinicos '!O1768&lt;5,3,'Paraclinicos '!O1768&gt;5,4)</f>
        <v/>
      </c>
      <c r="R1833" t="str" cm="1">
        <f t="array" ref="R1833">_xlfn.IFS('Paraclinicos '!J1768="","",'Paraclinicos '!J1768&lt;1.2,0,'Paraclinicos '!J1768&lt;2,1,'Paraclinicos '!J1768&lt;6,2,'Paraclinicos '!J1768&lt;12,3,'Paraclinicos '!J1768&gt;=12,4)</f>
        <v/>
      </c>
      <c r="S1833" t="str" cm="1">
        <f t="array" ref="S1833">_xlfn.IFS('Paraclinicos '!Y1768="","",'Paraclinicos '!Y1768&lt;70,1,'Paraclinicos '!Y1768&gt;=70,0)</f>
        <v/>
      </c>
      <c r="T1833" t="str" cm="1">
        <f t="array" ref="T1833">_xlfn.IFS('Paraclinicos '!W1768="","",'Paraclinicos '!W1768&lt;6,4,'Paraclinicos '!W1768&lt;10,3,'Paraclinicos '!W1768&lt;13,2,'Paraclinicos '!W1768&lt;15,1,'Paraclinicos '!W1768=15,0)</f>
        <v/>
      </c>
      <c r="U1833" s="54" t="str">
        <f t="shared" si="84"/>
        <v/>
      </c>
      <c r="V1833" t="str" cm="1">
        <f t="array" ref="V1833">_xlfn.IFS('Paraclinicos '!S1768="","",OR('Paraclinicos '!S1768&lt;=8,'Paraclinicos '!S1768&gt;=25),3,'Paraclinicos '!S1768&lt;12,1,'Paraclinicos '!S1768&lt;21,0,'Paraclinicos '!S1768&lt;25,2)</f>
        <v/>
      </c>
      <c r="W1833" t="str">
        <f>IFERROR(IF(INDEX('BD Demog para scores enalazar'!Y$2:'BD Demog para scores enalazar'!Y$3000,MATCH(Formulas!A1833,'BD Demog para scores enalazar'!A$2:'BD Demog para scores enalazar'!A$3000,0))=1,"SI","NO"),"")</f>
        <v/>
      </c>
      <c r="X1833" s="9" t="str">
        <f>IFERROR(IF(INDEX('BD Demog para scores enalazar'!AJ$2:'BD Demog para scores enalazar'!AJ$3000,MATCH(Formulas!A1833,'BD Demog para scores enalazar'!A$2:'BD Demog para scores enalazar'!A$3000,0))=1,"SI","NO"),"")</f>
        <v/>
      </c>
      <c r="Y1833" t="str" cm="1">
        <f t="array" ref="Y1833">IF(AND(W1833="NO",X1833="NO"),_xlfn.IFS('Paraclinicos '!K1768&lt;=91,3,'Paraclinicos '!K1768&lt;94,2,'Paraclinicos '!K1768&lt;96,1,'Paraclinicos '!K1768&gt;=96,0),"")</f>
        <v/>
      </c>
      <c r="Z1833" t="str" cm="1">
        <f t="array" ref="Z1833">IF(OR(W1833="SI",X1833="SI"),_xlfn.IFS(OR(AND('Paraclinicos '!K1769&lt;=83),AND('Paraclinicos '!K1769&gt;=97,AA1833=2)),3,OR(AND('Paraclinicos '!K1769&lt;=86),AND('Paraclinicos '!K1769&gt;=94,AA1833=2)),2,OR(AND('Paraclinicos '!K1769&lt;=88),AND('Paraclinicos '!K1769&gt;=92,AA1833=2)),1,OR(AND('Paraclinicos '!K1769&gt;=88,'Paraclinicos '!K1769&lt;=92),AND('Paraclinicos '!K1769&gt;=93,AA1833=0)),0),"")</f>
        <v/>
      </c>
      <c r="AA1833" cm="1">
        <f t="array" ref="AA1833">_xlfn.IFS('Paraclinicos '!E1768="","",'Paraclinicos '!E1768="Oxigeno",2,'Paraclinicos '!E1768="Aire",0)</f>
        <v>2</v>
      </c>
    </row>
    <row r="1834" spans="1:27" x14ac:dyDescent="0.25">
      <c r="A1834">
        <f>'Paraclinicos '!A1769</f>
        <v>0</v>
      </c>
      <c r="B1834" s="3">
        <f>'Paraclinicos '!R1769</f>
        <v>0</v>
      </c>
      <c r="C1834" t="str" cm="1">
        <f t="array" ref="C1834">_xlfn.IFS('Paraclinicos '!Q1769="","",'Paraclinicos '!Q1769&gt;60,3,'Paraclinicos '!Q1769&lt;=60,1)</f>
        <v/>
      </c>
      <c r="D1834" t="str">
        <f>IFERROR(IF(INDEX('BD Demog para scores enalazar'!BC$2:BC$3000,MATCH(Formulas!A1834,'BD Demog para scores enalazar'!A$2:A$3000,0))=0,"SI","NO"),"")</f>
        <v/>
      </c>
      <c r="E1834" t="str" cm="1">
        <f t="array" ref="E1834">_xlfn.IFS(D1834="","",D1834="SI",4,D1834="NO",1)</f>
        <v/>
      </c>
      <c r="F1834" t="str" cm="1">
        <f t="array" ref="F1834">_xlfn.IFS('Paraclinicos '!B1769="","",'Paraclinicos '!B1769&gt;1,1,'Paraclinicos '!B1769&lt;=1,3)</f>
        <v/>
      </c>
      <c r="G1834" t="str" cm="1">
        <f t="array" ref="G1834">_xlfn.IFS('Paraclinicos '!D1769="","",AND('Paraclinicos '!D1769&gt;=250,'Paraclinicos '!D1769&lt;=500),2,'Paraclinicos '!D1769&gt;500,3,'Paraclinicos '!D1769&lt;250,1)</f>
        <v/>
      </c>
      <c r="H1834" s="50" t="str">
        <f t="shared" si="85"/>
        <v/>
      </c>
      <c r="I1834" t="str" cm="1">
        <f t="array" ref="I1834">_xlfn.IFS('Paraclinicos '!Q1769="","",'Paraclinicos '!Q1769&gt;=65,1,'Paraclinicos '!Q1769&lt;65,0)</f>
        <v/>
      </c>
      <c r="J1834" t="str" cm="1">
        <f t="array" ref="J1834">_xlfn.IFS('Paraclinicos '!I1769="","",'Paraclinicos '!I1769&gt;7,1,'Paraclinicos '!I1769&lt;=7,0)</f>
        <v/>
      </c>
      <c r="K1834" t="str" cm="1">
        <f t="array" ref="K1834">_xlfn.IFS('Paraclinicos '!W1769="","",'Paraclinicos '!W1769&lt;=8,1,'Paraclinicos '!W1769&gt;8,0)</f>
        <v/>
      </c>
      <c r="L1834" t="str" cm="1">
        <f t="array" ref="L1834">_xlfn.IFS('Paraclinicos '!S1769="","",'Paraclinicos '!S1769&gt;=30,1,'Paraclinicos '!S1769&lt;30,0)</f>
        <v/>
      </c>
      <c r="M1834" t="str" cm="1">
        <f t="array" ref="M1834">_xlfn.IFS(OR('Paraclinicos '!T1769="",'Paraclinicos '!U1769=""),"",OR('Paraclinicos '!T1769&lt;=90,'Paraclinicos '!U1769&lt;=60),1,OR('Paraclinicos '!T1769&gt;90,'Paraclinicos '!U1769&gt;60),0)</f>
        <v/>
      </c>
      <c r="N1834" s="45" t="str">
        <f t="shared" si="86"/>
        <v/>
      </c>
      <c r="O1834" t="str" cm="1">
        <f t="array" ref="O1834">_xlfn.IFS(OR('Paraclinicos '!M1769="",'Paraclinicos '!N1769="",'Paraclinicos '!N1769=0),"",'Paraclinicos '!M1769/'Paraclinicos '!N1769&lt;100,4,'Paraclinicos '!M1769/'Paraclinicos '!N1769&lt;200,3,'Paraclinicos '!M1769/'Paraclinicos '!N1769&lt;300,2,'Paraclinicos '!M1769/'Paraclinicos '!N1769&lt;400,1,'Paraclinicos '!M1769/'Paraclinicos '!N1769&gt;=400,0)</f>
        <v/>
      </c>
      <c r="P1834" t="str" cm="1">
        <f t="array" ref="P1834">_xlfn.IFS('Paraclinicos '!C1769="","",'Paraclinicos '!C1769&lt;20,4,'Paraclinicos '!C1769&lt;50,3,'Paraclinicos '!C1769&lt;100,2,'Paraclinicos '!C1769&lt;150,1,'Paraclinicos '!C1769&gt;150,0)</f>
        <v/>
      </c>
      <c r="Q1834" t="str" cm="1">
        <f t="array" ref="Q1834">_xlfn.IFS('Paraclinicos '!O1769="","",'Paraclinicos '!O1769&lt;1.2,0,'Paraclinicos '!O1769&lt;2,1,'Paraclinicos '!O1769&lt;3.5,2,'Paraclinicos '!O1769&lt;5,3,'Paraclinicos '!O1769&gt;5,4)</f>
        <v/>
      </c>
      <c r="R1834" t="str" cm="1">
        <f t="array" ref="R1834">_xlfn.IFS('Paraclinicos '!J1769="","",'Paraclinicos '!J1769&lt;1.2,0,'Paraclinicos '!J1769&lt;2,1,'Paraclinicos '!J1769&lt;6,2,'Paraclinicos '!J1769&lt;12,3,'Paraclinicos '!J1769&gt;=12,4)</f>
        <v/>
      </c>
      <c r="S1834" t="str" cm="1">
        <f t="array" ref="S1834">_xlfn.IFS('Paraclinicos '!Y1769="","",'Paraclinicos '!Y1769&lt;70,1,'Paraclinicos '!Y1769&gt;=70,0)</f>
        <v/>
      </c>
      <c r="T1834" t="str" cm="1">
        <f t="array" ref="T1834">_xlfn.IFS('Paraclinicos '!W1769="","",'Paraclinicos '!W1769&lt;6,4,'Paraclinicos '!W1769&lt;10,3,'Paraclinicos '!W1769&lt;13,2,'Paraclinicos '!W1769&lt;15,1,'Paraclinicos '!W1769=15,0)</f>
        <v/>
      </c>
      <c r="U1834" s="54" t="str">
        <f t="shared" si="84"/>
        <v/>
      </c>
      <c r="V1834" t="str" cm="1">
        <f t="array" ref="V1834">_xlfn.IFS('Paraclinicos '!S1769="","",OR('Paraclinicos '!S1769&lt;=8,'Paraclinicos '!S1769&gt;=25),3,'Paraclinicos '!S1769&lt;12,1,'Paraclinicos '!S1769&lt;21,0,'Paraclinicos '!S1769&lt;25,2)</f>
        <v/>
      </c>
      <c r="W1834" t="str">
        <f>IFERROR(IF(INDEX('BD Demog para scores enalazar'!Y$2:'BD Demog para scores enalazar'!Y$3000,MATCH(Formulas!A1834,'BD Demog para scores enalazar'!A$2:'BD Demog para scores enalazar'!A$3000,0))=1,"SI","NO"),"")</f>
        <v/>
      </c>
      <c r="X1834" s="9" t="str">
        <f>IFERROR(IF(INDEX('BD Demog para scores enalazar'!AJ$2:'BD Demog para scores enalazar'!AJ$3000,MATCH(Formulas!A1834,'BD Demog para scores enalazar'!A$2:'BD Demog para scores enalazar'!A$3000,0))=1,"SI","NO"),"")</f>
        <v/>
      </c>
      <c r="Y1834" t="str" cm="1">
        <f t="array" ref="Y1834">IF(AND(W1834="NO",X1834="NO"),_xlfn.IFS('Paraclinicos '!K1769&lt;=91,3,'Paraclinicos '!K1769&lt;94,2,'Paraclinicos '!K1769&lt;96,1,'Paraclinicos '!K1769&gt;=96,0),"")</f>
        <v/>
      </c>
      <c r="Z1834" t="str" cm="1">
        <f t="array" ref="Z1834">IF(OR(W1834="SI",X1834="SI"),_xlfn.IFS(OR(AND('Paraclinicos '!K1770&lt;=83),AND('Paraclinicos '!K1770&gt;=97,AA1834=2)),3,OR(AND('Paraclinicos '!K1770&lt;=86),AND('Paraclinicos '!K1770&gt;=94,AA1834=2)),2,OR(AND('Paraclinicos '!K1770&lt;=88),AND('Paraclinicos '!K1770&gt;=92,AA1834=2)),1,OR(AND('Paraclinicos '!K1770&gt;=88,'Paraclinicos '!K1770&lt;=92),AND('Paraclinicos '!K1770&gt;=93,AA1834=0)),0),"")</f>
        <v/>
      </c>
      <c r="AA1834" cm="1">
        <f t="array" ref="AA1834">_xlfn.IFS('Paraclinicos '!E1769="","",'Paraclinicos '!E1769="Oxigeno",2,'Paraclinicos '!E1769="Aire",0)</f>
        <v>2</v>
      </c>
    </row>
    <row r="1835" spans="1:27" x14ac:dyDescent="0.25">
      <c r="A1835">
        <f>'Paraclinicos '!A1770</f>
        <v>0</v>
      </c>
      <c r="B1835" s="3">
        <f>'Paraclinicos '!R1770</f>
        <v>0</v>
      </c>
      <c r="C1835" t="str" cm="1">
        <f t="array" ref="C1835">_xlfn.IFS('Paraclinicos '!Q1770="","",'Paraclinicos '!Q1770&gt;60,3,'Paraclinicos '!Q1770&lt;=60,1)</f>
        <v/>
      </c>
      <c r="D1835" t="str">
        <f>IFERROR(IF(INDEX('BD Demog para scores enalazar'!BC$2:BC$3000,MATCH(Formulas!A1835,'BD Demog para scores enalazar'!A$2:A$3000,0))=0,"SI","NO"),"")</f>
        <v/>
      </c>
      <c r="E1835" t="str" cm="1">
        <f t="array" ref="E1835">_xlfn.IFS(D1835="","",D1835="SI",4,D1835="NO",1)</f>
        <v/>
      </c>
      <c r="F1835" t="str" cm="1">
        <f t="array" ref="F1835">_xlfn.IFS('Paraclinicos '!B1770="","",'Paraclinicos '!B1770&gt;1,1,'Paraclinicos '!B1770&lt;=1,3)</f>
        <v/>
      </c>
      <c r="G1835" t="str" cm="1">
        <f t="array" ref="G1835">_xlfn.IFS('Paraclinicos '!D1770="","",AND('Paraclinicos '!D1770&gt;=250,'Paraclinicos '!D1770&lt;=500),2,'Paraclinicos '!D1770&gt;500,3,'Paraclinicos '!D1770&lt;250,1)</f>
        <v/>
      </c>
      <c r="H1835" s="50" t="str">
        <f t="shared" si="85"/>
        <v/>
      </c>
      <c r="I1835" t="str" cm="1">
        <f t="array" ref="I1835">_xlfn.IFS('Paraclinicos '!Q1770="","",'Paraclinicos '!Q1770&gt;=65,1,'Paraclinicos '!Q1770&lt;65,0)</f>
        <v/>
      </c>
      <c r="J1835" t="str" cm="1">
        <f t="array" ref="J1835">_xlfn.IFS('Paraclinicos '!I1770="","",'Paraclinicos '!I1770&gt;7,1,'Paraclinicos '!I1770&lt;=7,0)</f>
        <v/>
      </c>
      <c r="K1835" t="str" cm="1">
        <f t="array" ref="K1835">_xlfn.IFS('Paraclinicos '!W1770="","",'Paraclinicos '!W1770&lt;=8,1,'Paraclinicos '!W1770&gt;8,0)</f>
        <v/>
      </c>
      <c r="L1835" t="str" cm="1">
        <f t="array" ref="L1835">_xlfn.IFS('Paraclinicos '!S1770="","",'Paraclinicos '!S1770&gt;=30,1,'Paraclinicos '!S1770&lt;30,0)</f>
        <v/>
      </c>
      <c r="M1835" t="str" cm="1">
        <f t="array" ref="M1835">_xlfn.IFS(OR('Paraclinicos '!T1770="",'Paraclinicos '!U1770=""),"",OR('Paraclinicos '!T1770&lt;=90,'Paraclinicos '!U1770&lt;=60),1,OR('Paraclinicos '!T1770&gt;90,'Paraclinicos '!U1770&gt;60),0)</f>
        <v/>
      </c>
      <c r="N1835" s="45" t="str">
        <f t="shared" si="86"/>
        <v/>
      </c>
      <c r="O1835" t="str" cm="1">
        <f t="array" ref="O1835">_xlfn.IFS(OR('Paraclinicos '!M1770="",'Paraclinicos '!N1770="",'Paraclinicos '!N1770=0),"",'Paraclinicos '!M1770/'Paraclinicos '!N1770&lt;100,4,'Paraclinicos '!M1770/'Paraclinicos '!N1770&lt;200,3,'Paraclinicos '!M1770/'Paraclinicos '!N1770&lt;300,2,'Paraclinicos '!M1770/'Paraclinicos '!N1770&lt;400,1,'Paraclinicos '!M1770/'Paraclinicos '!N1770&gt;=400,0)</f>
        <v/>
      </c>
      <c r="P1835" t="str" cm="1">
        <f t="array" ref="P1835">_xlfn.IFS('Paraclinicos '!C1770="","",'Paraclinicos '!C1770&lt;20,4,'Paraclinicos '!C1770&lt;50,3,'Paraclinicos '!C1770&lt;100,2,'Paraclinicos '!C1770&lt;150,1,'Paraclinicos '!C1770&gt;150,0)</f>
        <v/>
      </c>
      <c r="Q1835" t="str" cm="1">
        <f t="array" ref="Q1835">_xlfn.IFS('Paraclinicos '!O1770="","",'Paraclinicos '!O1770&lt;1.2,0,'Paraclinicos '!O1770&lt;2,1,'Paraclinicos '!O1770&lt;3.5,2,'Paraclinicos '!O1770&lt;5,3,'Paraclinicos '!O1770&gt;5,4)</f>
        <v/>
      </c>
      <c r="R1835" t="str" cm="1">
        <f t="array" ref="R1835">_xlfn.IFS('Paraclinicos '!J1770="","",'Paraclinicos '!J1770&lt;1.2,0,'Paraclinicos '!J1770&lt;2,1,'Paraclinicos '!J1770&lt;6,2,'Paraclinicos '!J1770&lt;12,3,'Paraclinicos '!J1770&gt;=12,4)</f>
        <v/>
      </c>
      <c r="S1835" t="str" cm="1">
        <f t="array" ref="S1835">_xlfn.IFS('Paraclinicos '!Y1770="","",'Paraclinicos '!Y1770&lt;70,1,'Paraclinicos '!Y1770&gt;=70,0)</f>
        <v/>
      </c>
      <c r="T1835" t="str" cm="1">
        <f t="array" ref="T1835">_xlfn.IFS('Paraclinicos '!W1770="","",'Paraclinicos '!W1770&lt;6,4,'Paraclinicos '!W1770&lt;10,3,'Paraclinicos '!W1770&lt;13,2,'Paraclinicos '!W1770&lt;15,1,'Paraclinicos '!W1770=15,0)</f>
        <v/>
      </c>
      <c r="U1835" s="54" t="str">
        <f t="shared" si="84"/>
        <v/>
      </c>
      <c r="V1835" t="str" cm="1">
        <f t="array" ref="V1835">_xlfn.IFS('Paraclinicos '!S1770="","",OR('Paraclinicos '!S1770&lt;=8,'Paraclinicos '!S1770&gt;=25),3,'Paraclinicos '!S1770&lt;12,1,'Paraclinicos '!S1770&lt;21,0,'Paraclinicos '!S1770&lt;25,2)</f>
        <v/>
      </c>
      <c r="W1835" t="str">
        <f>IFERROR(IF(INDEX('BD Demog para scores enalazar'!Y$2:'BD Demog para scores enalazar'!Y$3000,MATCH(Formulas!A1835,'BD Demog para scores enalazar'!A$2:'BD Demog para scores enalazar'!A$3000,0))=1,"SI","NO"),"")</f>
        <v/>
      </c>
      <c r="X1835" s="9" t="str">
        <f>IFERROR(IF(INDEX('BD Demog para scores enalazar'!AJ$2:'BD Demog para scores enalazar'!AJ$3000,MATCH(Formulas!A1835,'BD Demog para scores enalazar'!A$2:'BD Demog para scores enalazar'!A$3000,0))=1,"SI","NO"),"")</f>
        <v/>
      </c>
      <c r="Y1835" t="str" cm="1">
        <f t="array" ref="Y1835">IF(AND(W1835="NO",X1835="NO"),_xlfn.IFS('Paraclinicos '!K1770&lt;=91,3,'Paraclinicos '!K1770&lt;94,2,'Paraclinicos '!K1770&lt;96,1,'Paraclinicos '!K1770&gt;=96,0),"")</f>
        <v/>
      </c>
      <c r="Z1835" t="str" cm="1">
        <f t="array" ref="Z1835">IF(OR(W1835="SI",X1835="SI"),_xlfn.IFS(OR(AND('Paraclinicos '!K1771&lt;=83),AND('Paraclinicos '!K1771&gt;=97,AA1835=2)),3,OR(AND('Paraclinicos '!K1771&lt;=86),AND('Paraclinicos '!K1771&gt;=94,AA1835=2)),2,OR(AND('Paraclinicos '!K1771&lt;=88),AND('Paraclinicos '!K1771&gt;=92,AA1835=2)),1,OR(AND('Paraclinicos '!K1771&gt;=88,'Paraclinicos '!K1771&lt;=92),AND('Paraclinicos '!K1771&gt;=93,AA1835=0)),0),"")</f>
        <v/>
      </c>
      <c r="AA1835" cm="1">
        <f t="array" ref="AA1835">_xlfn.IFS('Paraclinicos '!E1770="","",'Paraclinicos '!E1770="Oxigeno",2,'Paraclinicos '!E1770="Aire",0)</f>
        <v>2</v>
      </c>
    </row>
    <row r="1836" spans="1:27" x14ac:dyDescent="0.25">
      <c r="A1836">
        <f>'Paraclinicos '!A1771</f>
        <v>0</v>
      </c>
      <c r="B1836" s="3">
        <f>'Paraclinicos '!R1771</f>
        <v>0</v>
      </c>
      <c r="C1836" t="str" cm="1">
        <f t="array" ref="C1836">_xlfn.IFS('Paraclinicos '!Q1771="","",'Paraclinicos '!Q1771&gt;60,3,'Paraclinicos '!Q1771&lt;=60,1)</f>
        <v/>
      </c>
      <c r="D1836" t="str">
        <f>IFERROR(IF(INDEX('BD Demog para scores enalazar'!BC$2:BC$3000,MATCH(Formulas!A1836,'BD Demog para scores enalazar'!A$2:A$3000,0))=0,"SI","NO"),"")</f>
        <v/>
      </c>
      <c r="E1836" t="str" cm="1">
        <f t="array" ref="E1836">_xlfn.IFS(D1836="","",D1836="SI",4,D1836="NO",1)</f>
        <v/>
      </c>
      <c r="F1836" t="str" cm="1">
        <f t="array" ref="F1836">_xlfn.IFS('Paraclinicos '!B1771="","",'Paraclinicos '!B1771&gt;1,1,'Paraclinicos '!B1771&lt;=1,3)</f>
        <v/>
      </c>
      <c r="G1836" t="str" cm="1">
        <f t="array" ref="G1836">_xlfn.IFS('Paraclinicos '!D1771="","",AND('Paraclinicos '!D1771&gt;=250,'Paraclinicos '!D1771&lt;=500),2,'Paraclinicos '!D1771&gt;500,3,'Paraclinicos '!D1771&lt;250,1)</f>
        <v/>
      </c>
      <c r="H1836" s="50" t="str">
        <f t="shared" si="85"/>
        <v/>
      </c>
      <c r="I1836" t="str" cm="1">
        <f t="array" ref="I1836">_xlfn.IFS('Paraclinicos '!Q1771="","",'Paraclinicos '!Q1771&gt;=65,1,'Paraclinicos '!Q1771&lt;65,0)</f>
        <v/>
      </c>
      <c r="J1836" t="str" cm="1">
        <f t="array" ref="J1836">_xlfn.IFS('Paraclinicos '!I1771="","",'Paraclinicos '!I1771&gt;7,1,'Paraclinicos '!I1771&lt;=7,0)</f>
        <v/>
      </c>
      <c r="K1836" t="str" cm="1">
        <f t="array" ref="K1836">_xlfn.IFS('Paraclinicos '!W1771="","",'Paraclinicos '!W1771&lt;=8,1,'Paraclinicos '!W1771&gt;8,0)</f>
        <v/>
      </c>
      <c r="L1836" t="str" cm="1">
        <f t="array" ref="L1836">_xlfn.IFS('Paraclinicos '!S1771="","",'Paraclinicos '!S1771&gt;=30,1,'Paraclinicos '!S1771&lt;30,0)</f>
        <v/>
      </c>
      <c r="M1836" t="str" cm="1">
        <f t="array" ref="M1836">_xlfn.IFS(OR('Paraclinicos '!T1771="",'Paraclinicos '!U1771=""),"",OR('Paraclinicos '!T1771&lt;=90,'Paraclinicos '!U1771&lt;=60),1,OR('Paraclinicos '!T1771&gt;90,'Paraclinicos '!U1771&gt;60),0)</f>
        <v/>
      </c>
      <c r="N1836" s="45" t="str">
        <f t="shared" si="86"/>
        <v/>
      </c>
      <c r="O1836" t="str" cm="1">
        <f t="array" ref="O1836">_xlfn.IFS(OR('Paraclinicos '!M1771="",'Paraclinicos '!N1771="",'Paraclinicos '!N1771=0),"",'Paraclinicos '!M1771/'Paraclinicos '!N1771&lt;100,4,'Paraclinicos '!M1771/'Paraclinicos '!N1771&lt;200,3,'Paraclinicos '!M1771/'Paraclinicos '!N1771&lt;300,2,'Paraclinicos '!M1771/'Paraclinicos '!N1771&lt;400,1,'Paraclinicos '!M1771/'Paraclinicos '!N1771&gt;=400,0)</f>
        <v/>
      </c>
      <c r="P1836" t="str" cm="1">
        <f t="array" ref="P1836">_xlfn.IFS('Paraclinicos '!C1771="","",'Paraclinicos '!C1771&lt;20,4,'Paraclinicos '!C1771&lt;50,3,'Paraclinicos '!C1771&lt;100,2,'Paraclinicos '!C1771&lt;150,1,'Paraclinicos '!C1771&gt;150,0)</f>
        <v/>
      </c>
      <c r="Q1836" t="str" cm="1">
        <f t="array" ref="Q1836">_xlfn.IFS('Paraclinicos '!O1771="","",'Paraclinicos '!O1771&lt;1.2,0,'Paraclinicos '!O1771&lt;2,1,'Paraclinicos '!O1771&lt;3.5,2,'Paraclinicos '!O1771&lt;5,3,'Paraclinicos '!O1771&gt;5,4)</f>
        <v/>
      </c>
      <c r="R1836" t="str" cm="1">
        <f t="array" ref="R1836">_xlfn.IFS('Paraclinicos '!J1771="","",'Paraclinicos '!J1771&lt;1.2,0,'Paraclinicos '!J1771&lt;2,1,'Paraclinicos '!J1771&lt;6,2,'Paraclinicos '!J1771&lt;12,3,'Paraclinicos '!J1771&gt;=12,4)</f>
        <v/>
      </c>
      <c r="S1836" t="str" cm="1">
        <f t="array" ref="S1836">_xlfn.IFS('Paraclinicos '!Y1771="","",'Paraclinicos '!Y1771&lt;70,1,'Paraclinicos '!Y1771&gt;=70,0)</f>
        <v/>
      </c>
      <c r="T1836" t="str" cm="1">
        <f t="array" ref="T1836">_xlfn.IFS('Paraclinicos '!W1771="","",'Paraclinicos '!W1771&lt;6,4,'Paraclinicos '!W1771&lt;10,3,'Paraclinicos '!W1771&lt;13,2,'Paraclinicos '!W1771&lt;15,1,'Paraclinicos '!W1771=15,0)</f>
        <v/>
      </c>
      <c r="U1836" s="54" t="str">
        <f t="shared" si="84"/>
        <v/>
      </c>
      <c r="V1836" t="str" cm="1">
        <f t="array" ref="V1836">_xlfn.IFS('Paraclinicos '!S1771="","",OR('Paraclinicos '!S1771&lt;=8,'Paraclinicos '!S1771&gt;=25),3,'Paraclinicos '!S1771&lt;12,1,'Paraclinicos '!S1771&lt;21,0,'Paraclinicos '!S1771&lt;25,2)</f>
        <v/>
      </c>
      <c r="W1836" t="str">
        <f>IFERROR(IF(INDEX('BD Demog para scores enalazar'!Y$2:'BD Demog para scores enalazar'!Y$3000,MATCH(Formulas!A1836,'BD Demog para scores enalazar'!A$2:'BD Demog para scores enalazar'!A$3000,0))=1,"SI","NO"),"")</f>
        <v/>
      </c>
      <c r="X1836" s="9" t="str">
        <f>IFERROR(IF(INDEX('BD Demog para scores enalazar'!AJ$2:'BD Demog para scores enalazar'!AJ$3000,MATCH(Formulas!A1836,'BD Demog para scores enalazar'!A$2:'BD Demog para scores enalazar'!A$3000,0))=1,"SI","NO"),"")</f>
        <v/>
      </c>
      <c r="Y1836" t="str" cm="1">
        <f t="array" ref="Y1836">IF(AND(W1836="NO",X1836="NO"),_xlfn.IFS('Paraclinicos '!K1771&lt;=91,3,'Paraclinicos '!K1771&lt;94,2,'Paraclinicos '!K1771&lt;96,1,'Paraclinicos '!K1771&gt;=96,0),"")</f>
        <v/>
      </c>
      <c r="Z1836" t="str" cm="1">
        <f t="array" ref="Z1836">IF(OR(W1836="SI",X1836="SI"),_xlfn.IFS(OR(AND('Paraclinicos '!K1772&lt;=83),AND('Paraclinicos '!K1772&gt;=97,AA1836=2)),3,OR(AND('Paraclinicos '!K1772&lt;=86),AND('Paraclinicos '!K1772&gt;=94,AA1836=2)),2,OR(AND('Paraclinicos '!K1772&lt;=88),AND('Paraclinicos '!K1772&gt;=92,AA1836=2)),1,OR(AND('Paraclinicos '!K1772&gt;=88,'Paraclinicos '!K1772&lt;=92),AND('Paraclinicos '!K1772&gt;=93,AA1836=0)),0),"")</f>
        <v/>
      </c>
      <c r="AA1836" cm="1">
        <f t="array" ref="AA1836">_xlfn.IFS('Paraclinicos '!E1771="","",'Paraclinicos '!E1771="Oxigeno",2,'Paraclinicos '!E1771="Aire",0)</f>
        <v>2</v>
      </c>
    </row>
    <row r="1837" spans="1:27" x14ac:dyDescent="0.25">
      <c r="A1837">
        <f>'Paraclinicos '!A1772</f>
        <v>0</v>
      </c>
      <c r="B1837" s="3">
        <f>'Paraclinicos '!R1772</f>
        <v>0</v>
      </c>
      <c r="C1837" t="str" cm="1">
        <f t="array" ref="C1837">_xlfn.IFS('Paraclinicos '!Q1772="","",'Paraclinicos '!Q1772&gt;60,3,'Paraclinicos '!Q1772&lt;=60,1)</f>
        <v/>
      </c>
      <c r="D1837" t="str">
        <f>IFERROR(IF(INDEX('BD Demog para scores enalazar'!BC$2:BC$3000,MATCH(Formulas!A1837,'BD Demog para scores enalazar'!A$2:A$3000,0))=0,"SI","NO"),"")</f>
        <v/>
      </c>
      <c r="E1837" t="str" cm="1">
        <f t="array" ref="E1837">_xlfn.IFS(D1837="","",D1837="SI",4,D1837="NO",1)</f>
        <v/>
      </c>
      <c r="F1837" t="str" cm="1">
        <f t="array" ref="F1837">_xlfn.IFS('Paraclinicos '!B1772="","",'Paraclinicos '!B1772&gt;1,1,'Paraclinicos '!B1772&lt;=1,3)</f>
        <v/>
      </c>
      <c r="G1837" t="str" cm="1">
        <f t="array" ref="G1837">_xlfn.IFS('Paraclinicos '!D1772="","",AND('Paraclinicos '!D1772&gt;=250,'Paraclinicos '!D1772&lt;=500),2,'Paraclinicos '!D1772&gt;500,3,'Paraclinicos '!D1772&lt;250,1)</f>
        <v/>
      </c>
      <c r="H1837" s="50" t="str">
        <f t="shared" si="85"/>
        <v/>
      </c>
      <c r="I1837" t="str" cm="1">
        <f t="array" ref="I1837">_xlfn.IFS('Paraclinicos '!Q1772="","",'Paraclinicos '!Q1772&gt;=65,1,'Paraclinicos '!Q1772&lt;65,0)</f>
        <v/>
      </c>
      <c r="J1837" t="str" cm="1">
        <f t="array" ref="J1837">_xlfn.IFS('Paraclinicos '!I1772="","",'Paraclinicos '!I1772&gt;7,1,'Paraclinicos '!I1772&lt;=7,0)</f>
        <v/>
      </c>
      <c r="K1837" t="str" cm="1">
        <f t="array" ref="K1837">_xlfn.IFS('Paraclinicos '!W1772="","",'Paraclinicos '!W1772&lt;=8,1,'Paraclinicos '!W1772&gt;8,0)</f>
        <v/>
      </c>
      <c r="L1837" t="str" cm="1">
        <f t="array" ref="L1837">_xlfn.IFS('Paraclinicos '!S1772="","",'Paraclinicos '!S1772&gt;=30,1,'Paraclinicos '!S1772&lt;30,0)</f>
        <v/>
      </c>
      <c r="M1837" t="str" cm="1">
        <f t="array" ref="M1837">_xlfn.IFS(OR('Paraclinicos '!T1772="",'Paraclinicos '!U1772=""),"",OR('Paraclinicos '!T1772&lt;=90,'Paraclinicos '!U1772&lt;=60),1,OR('Paraclinicos '!T1772&gt;90,'Paraclinicos '!U1772&gt;60),0)</f>
        <v/>
      </c>
      <c r="N1837" s="45" t="str">
        <f t="shared" si="86"/>
        <v/>
      </c>
      <c r="O1837" t="str" cm="1">
        <f t="array" ref="O1837">_xlfn.IFS(OR('Paraclinicos '!M1772="",'Paraclinicos '!N1772="",'Paraclinicos '!N1772=0),"",'Paraclinicos '!M1772/'Paraclinicos '!N1772&lt;100,4,'Paraclinicos '!M1772/'Paraclinicos '!N1772&lt;200,3,'Paraclinicos '!M1772/'Paraclinicos '!N1772&lt;300,2,'Paraclinicos '!M1772/'Paraclinicos '!N1772&lt;400,1,'Paraclinicos '!M1772/'Paraclinicos '!N1772&gt;=400,0)</f>
        <v/>
      </c>
      <c r="P1837" t="str" cm="1">
        <f t="array" ref="P1837">_xlfn.IFS('Paraclinicos '!C1772="","",'Paraclinicos '!C1772&lt;20,4,'Paraclinicos '!C1772&lt;50,3,'Paraclinicos '!C1772&lt;100,2,'Paraclinicos '!C1772&lt;150,1,'Paraclinicos '!C1772&gt;150,0)</f>
        <v/>
      </c>
      <c r="Q1837" t="str" cm="1">
        <f t="array" ref="Q1837">_xlfn.IFS('Paraclinicos '!O1772="","",'Paraclinicos '!O1772&lt;1.2,0,'Paraclinicos '!O1772&lt;2,1,'Paraclinicos '!O1772&lt;3.5,2,'Paraclinicos '!O1772&lt;5,3,'Paraclinicos '!O1772&gt;5,4)</f>
        <v/>
      </c>
      <c r="R1837" t="str" cm="1">
        <f t="array" ref="R1837">_xlfn.IFS('Paraclinicos '!J1772="","",'Paraclinicos '!J1772&lt;1.2,0,'Paraclinicos '!J1772&lt;2,1,'Paraclinicos '!J1772&lt;6,2,'Paraclinicos '!J1772&lt;12,3,'Paraclinicos '!J1772&gt;=12,4)</f>
        <v/>
      </c>
      <c r="S1837" t="str" cm="1">
        <f t="array" ref="S1837">_xlfn.IFS('Paraclinicos '!Y1772="","",'Paraclinicos '!Y1772&lt;70,1,'Paraclinicos '!Y1772&gt;=70,0)</f>
        <v/>
      </c>
      <c r="T1837" t="str" cm="1">
        <f t="array" ref="T1837">_xlfn.IFS('Paraclinicos '!W1772="","",'Paraclinicos '!W1772&lt;6,4,'Paraclinicos '!W1772&lt;10,3,'Paraclinicos '!W1772&lt;13,2,'Paraclinicos '!W1772&lt;15,1,'Paraclinicos '!W1772=15,0)</f>
        <v/>
      </c>
      <c r="U1837" s="54" t="str">
        <f t="shared" si="84"/>
        <v/>
      </c>
      <c r="V1837" t="str" cm="1">
        <f t="array" ref="V1837">_xlfn.IFS('Paraclinicos '!S1772="","",OR('Paraclinicos '!S1772&lt;=8,'Paraclinicos '!S1772&gt;=25),3,'Paraclinicos '!S1772&lt;12,1,'Paraclinicos '!S1772&lt;21,0,'Paraclinicos '!S1772&lt;25,2)</f>
        <v/>
      </c>
      <c r="W1837" t="str">
        <f>IFERROR(IF(INDEX('BD Demog para scores enalazar'!Y$2:'BD Demog para scores enalazar'!Y$3000,MATCH(Formulas!A1837,'BD Demog para scores enalazar'!A$2:'BD Demog para scores enalazar'!A$3000,0))=1,"SI","NO"),"")</f>
        <v/>
      </c>
      <c r="X1837" s="9" t="str">
        <f>IFERROR(IF(INDEX('BD Demog para scores enalazar'!AJ$2:'BD Demog para scores enalazar'!AJ$3000,MATCH(Formulas!A1837,'BD Demog para scores enalazar'!A$2:'BD Demog para scores enalazar'!A$3000,0))=1,"SI","NO"),"")</f>
        <v/>
      </c>
      <c r="Y1837" t="str" cm="1">
        <f t="array" ref="Y1837">IF(AND(W1837="NO",X1837="NO"),_xlfn.IFS('Paraclinicos '!K1772&lt;=91,3,'Paraclinicos '!K1772&lt;94,2,'Paraclinicos '!K1772&lt;96,1,'Paraclinicos '!K1772&gt;=96,0),"")</f>
        <v/>
      </c>
      <c r="Z1837" t="str" cm="1">
        <f t="array" ref="Z1837">IF(OR(W1837="SI",X1837="SI"),_xlfn.IFS(OR(AND('Paraclinicos '!K1773&lt;=83),AND('Paraclinicos '!K1773&gt;=97,AA1837=2)),3,OR(AND('Paraclinicos '!K1773&lt;=86),AND('Paraclinicos '!K1773&gt;=94,AA1837=2)),2,OR(AND('Paraclinicos '!K1773&lt;=88),AND('Paraclinicos '!K1773&gt;=92,AA1837=2)),1,OR(AND('Paraclinicos '!K1773&gt;=88,'Paraclinicos '!K1773&lt;=92),AND('Paraclinicos '!K1773&gt;=93,AA1837=0)),0),"")</f>
        <v/>
      </c>
      <c r="AA1837" cm="1">
        <f t="array" ref="AA1837">_xlfn.IFS('Paraclinicos '!E1772="","",'Paraclinicos '!E1772="Oxigeno",2,'Paraclinicos '!E1772="Aire",0)</f>
        <v>2</v>
      </c>
    </row>
    <row r="1838" spans="1:27" x14ac:dyDescent="0.25">
      <c r="A1838">
        <f>'Paraclinicos '!A1773</f>
        <v>0</v>
      </c>
      <c r="B1838" s="3">
        <f>'Paraclinicos '!R1773</f>
        <v>0</v>
      </c>
      <c r="C1838" t="str" cm="1">
        <f t="array" ref="C1838">_xlfn.IFS('Paraclinicos '!Q1773="","",'Paraclinicos '!Q1773&gt;60,3,'Paraclinicos '!Q1773&lt;=60,1)</f>
        <v/>
      </c>
      <c r="D1838" t="str">
        <f>IFERROR(IF(INDEX('BD Demog para scores enalazar'!BC$2:BC$3000,MATCH(Formulas!A1838,'BD Demog para scores enalazar'!A$2:A$3000,0))=0,"SI","NO"),"")</f>
        <v/>
      </c>
      <c r="E1838" t="str" cm="1">
        <f t="array" ref="E1838">_xlfn.IFS(D1838="","",D1838="SI",4,D1838="NO",1)</f>
        <v/>
      </c>
      <c r="F1838" t="str" cm="1">
        <f t="array" ref="F1838">_xlfn.IFS('Paraclinicos '!B1773="","",'Paraclinicos '!B1773&gt;1,1,'Paraclinicos '!B1773&lt;=1,3)</f>
        <v/>
      </c>
      <c r="G1838" t="str" cm="1">
        <f t="array" ref="G1838">_xlfn.IFS('Paraclinicos '!D1773="","",AND('Paraclinicos '!D1773&gt;=250,'Paraclinicos '!D1773&lt;=500),2,'Paraclinicos '!D1773&gt;500,3,'Paraclinicos '!D1773&lt;250,1)</f>
        <v/>
      </c>
      <c r="H1838" s="50" t="str">
        <f t="shared" si="85"/>
        <v/>
      </c>
      <c r="I1838" t="str" cm="1">
        <f t="array" ref="I1838">_xlfn.IFS('Paraclinicos '!Q1773="","",'Paraclinicos '!Q1773&gt;=65,1,'Paraclinicos '!Q1773&lt;65,0)</f>
        <v/>
      </c>
      <c r="J1838" t="str" cm="1">
        <f t="array" ref="J1838">_xlfn.IFS('Paraclinicos '!I1773="","",'Paraclinicos '!I1773&gt;7,1,'Paraclinicos '!I1773&lt;=7,0)</f>
        <v/>
      </c>
      <c r="K1838" t="str" cm="1">
        <f t="array" ref="K1838">_xlfn.IFS('Paraclinicos '!W1773="","",'Paraclinicos '!W1773&lt;=8,1,'Paraclinicos '!W1773&gt;8,0)</f>
        <v/>
      </c>
      <c r="L1838" t="str" cm="1">
        <f t="array" ref="L1838">_xlfn.IFS('Paraclinicos '!S1773="","",'Paraclinicos '!S1773&gt;=30,1,'Paraclinicos '!S1773&lt;30,0)</f>
        <v/>
      </c>
      <c r="M1838" t="str" cm="1">
        <f t="array" ref="M1838">_xlfn.IFS(OR('Paraclinicos '!T1773="",'Paraclinicos '!U1773=""),"",OR('Paraclinicos '!T1773&lt;=90,'Paraclinicos '!U1773&lt;=60),1,OR('Paraclinicos '!T1773&gt;90,'Paraclinicos '!U1773&gt;60),0)</f>
        <v/>
      </c>
      <c r="N1838" s="45" t="str">
        <f t="shared" si="86"/>
        <v/>
      </c>
      <c r="O1838" t="str" cm="1">
        <f t="array" ref="O1838">_xlfn.IFS(OR('Paraclinicos '!M1773="",'Paraclinicos '!N1773="",'Paraclinicos '!N1773=0),"",'Paraclinicos '!M1773/'Paraclinicos '!N1773&lt;100,4,'Paraclinicos '!M1773/'Paraclinicos '!N1773&lt;200,3,'Paraclinicos '!M1773/'Paraclinicos '!N1773&lt;300,2,'Paraclinicos '!M1773/'Paraclinicos '!N1773&lt;400,1,'Paraclinicos '!M1773/'Paraclinicos '!N1773&gt;=400,0)</f>
        <v/>
      </c>
      <c r="P1838" t="str" cm="1">
        <f t="array" ref="P1838">_xlfn.IFS('Paraclinicos '!C1773="","",'Paraclinicos '!C1773&lt;20,4,'Paraclinicos '!C1773&lt;50,3,'Paraclinicos '!C1773&lt;100,2,'Paraclinicos '!C1773&lt;150,1,'Paraclinicos '!C1773&gt;150,0)</f>
        <v/>
      </c>
      <c r="Q1838" t="str" cm="1">
        <f t="array" ref="Q1838">_xlfn.IFS('Paraclinicos '!O1773="","",'Paraclinicos '!O1773&lt;1.2,0,'Paraclinicos '!O1773&lt;2,1,'Paraclinicos '!O1773&lt;3.5,2,'Paraclinicos '!O1773&lt;5,3,'Paraclinicos '!O1773&gt;5,4)</f>
        <v/>
      </c>
      <c r="R1838" t="str" cm="1">
        <f t="array" ref="R1838">_xlfn.IFS('Paraclinicos '!J1773="","",'Paraclinicos '!J1773&lt;1.2,0,'Paraclinicos '!J1773&lt;2,1,'Paraclinicos '!J1773&lt;6,2,'Paraclinicos '!J1773&lt;12,3,'Paraclinicos '!J1773&gt;=12,4)</f>
        <v/>
      </c>
      <c r="S1838" t="str" cm="1">
        <f t="array" ref="S1838">_xlfn.IFS('Paraclinicos '!Y1773="","",'Paraclinicos '!Y1773&lt;70,1,'Paraclinicos '!Y1773&gt;=70,0)</f>
        <v/>
      </c>
      <c r="T1838" t="str" cm="1">
        <f t="array" ref="T1838">_xlfn.IFS('Paraclinicos '!W1773="","",'Paraclinicos '!W1773&lt;6,4,'Paraclinicos '!W1773&lt;10,3,'Paraclinicos '!W1773&lt;13,2,'Paraclinicos '!W1773&lt;15,1,'Paraclinicos '!W1773=15,0)</f>
        <v/>
      </c>
      <c r="U1838" s="54" t="str">
        <f t="shared" si="84"/>
        <v/>
      </c>
      <c r="V1838" t="str" cm="1">
        <f t="array" ref="V1838">_xlfn.IFS('Paraclinicos '!S1773="","",OR('Paraclinicos '!S1773&lt;=8,'Paraclinicos '!S1773&gt;=25),3,'Paraclinicos '!S1773&lt;12,1,'Paraclinicos '!S1773&lt;21,0,'Paraclinicos '!S1773&lt;25,2)</f>
        <v/>
      </c>
      <c r="W1838" t="str">
        <f>IFERROR(IF(INDEX('BD Demog para scores enalazar'!Y$2:'BD Demog para scores enalazar'!Y$3000,MATCH(Formulas!A1838,'BD Demog para scores enalazar'!A$2:'BD Demog para scores enalazar'!A$3000,0))=1,"SI","NO"),"")</f>
        <v/>
      </c>
      <c r="X1838" s="9" t="str">
        <f>IFERROR(IF(INDEX('BD Demog para scores enalazar'!AJ$2:'BD Demog para scores enalazar'!AJ$3000,MATCH(Formulas!A1838,'BD Demog para scores enalazar'!A$2:'BD Demog para scores enalazar'!A$3000,0))=1,"SI","NO"),"")</f>
        <v/>
      </c>
      <c r="Y1838" t="str" cm="1">
        <f t="array" ref="Y1838">IF(AND(W1838="NO",X1838="NO"),_xlfn.IFS('Paraclinicos '!K1773&lt;=91,3,'Paraclinicos '!K1773&lt;94,2,'Paraclinicos '!K1773&lt;96,1,'Paraclinicos '!K1773&gt;=96,0),"")</f>
        <v/>
      </c>
      <c r="Z1838" t="str" cm="1">
        <f t="array" ref="Z1838">IF(OR(W1838="SI",X1838="SI"),_xlfn.IFS(OR(AND('Paraclinicos '!K1774&lt;=83),AND('Paraclinicos '!K1774&gt;=97,AA1838=2)),3,OR(AND('Paraclinicos '!K1774&lt;=86),AND('Paraclinicos '!K1774&gt;=94,AA1838=2)),2,OR(AND('Paraclinicos '!K1774&lt;=88),AND('Paraclinicos '!K1774&gt;=92,AA1838=2)),1,OR(AND('Paraclinicos '!K1774&gt;=88,'Paraclinicos '!K1774&lt;=92),AND('Paraclinicos '!K1774&gt;=93,AA1838=0)),0),"")</f>
        <v/>
      </c>
      <c r="AA1838" cm="1">
        <f t="array" ref="AA1838">_xlfn.IFS('Paraclinicos '!E1773="","",'Paraclinicos '!E1773="Oxigeno",2,'Paraclinicos '!E1773="Aire",0)</f>
        <v>2</v>
      </c>
    </row>
    <row r="1839" spans="1:27" x14ac:dyDescent="0.25">
      <c r="A1839">
        <f>'Paraclinicos '!A1774</f>
        <v>0</v>
      </c>
      <c r="B1839" s="3">
        <f>'Paraclinicos '!R1774</f>
        <v>0</v>
      </c>
      <c r="C1839" t="str" cm="1">
        <f t="array" ref="C1839">_xlfn.IFS('Paraclinicos '!Q1774="","",'Paraclinicos '!Q1774&gt;60,3,'Paraclinicos '!Q1774&lt;=60,1)</f>
        <v/>
      </c>
      <c r="D1839" t="str">
        <f>IFERROR(IF(INDEX('BD Demog para scores enalazar'!BC$2:BC$3000,MATCH(Formulas!A1839,'BD Demog para scores enalazar'!A$2:A$3000,0))=0,"SI","NO"),"")</f>
        <v/>
      </c>
      <c r="E1839" t="str" cm="1">
        <f t="array" ref="E1839">_xlfn.IFS(D1839="","",D1839="SI",4,D1839="NO",1)</f>
        <v/>
      </c>
      <c r="F1839" t="str" cm="1">
        <f t="array" ref="F1839">_xlfn.IFS('Paraclinicos '!B1774="","",'Paraclinicos '!B1774&gt;1,1,'Paraclinicos '!B1774&lt;=1,3)</f>
        <v/>
      </c>
      <c r="G1839" t="str" cm="1">
        <f t="array" ref="G1839">_xlfn.IFS('Paraclinicos '!D1774="","",AND('Paraclinicos '!D1774&gt;=250,'Paraclinicos '!D1774&lt;=500),2,'Paraclinicos '!D1774&gt;500,3,'Paraclinicos '!D1774&lt;250,1)</f>
        <v/>
      </c>
      <c r="H1839" s="50" t="str">
        <f t="shared" si="85"/>
        <v/>
      </c>
      <c r="I1839" t="str" cm="1">
        <f t="array" ref="I1839">_xlfn.IFS('Paraclinicos '!Q1774="","",'Paraclinicos '!Q1774&gt;=65,1,'Paraclinicos '!Q1774&lt;65,0)</f>
        <v/>
      </c>
      <c r="J1839" t="str" cm="1">
        <f t="array" ref="J1839">_xlfn.IFS('Paraclinicos '!I1774="","",'Paraclinicos '!I1774&gt;7,1,'Paraclinicos '!I1774&lt;=7,0)</f>
        <v/>
      </c>
      <c r="K1839" t="str" cm="1">
        <f t="array" ref="K1839">_xlfn.IFS('Paraclinicos '!W1774="","",'Paraclinicos '!W1774&lt;=8,1,'Paraclinicos '!W1774&gt;8,0)</f>
        <v/>
      </c>
      <c r="L1839" t="str" cm="1">
        <f t="array" ref="L1839">_xlfn.IFS('Paraclinicos '!S1774="","",'Paraclinicos '!S1774&gt;=30,1,'Paraclinicos '!S1774&lt;30,0)</f>
        <v/>
      </c>
      <c r="M1839" t="str" cm="1">
        <f t="array" ref="M1839">_xlfn.IFS(OR('Paraclinicos '!T1774="",'Paraclinicos '!U1774=""),"",OR('Paraclinicos '!T1774&lt;=90,'Paraclinicos '!U1774&lt;=60),1,OR('Paraclinicos '!T1774&gt;90,'Paraclinicos '!U1774&gt;60),0)</f>
        <v/>
      </c>
      <c r="N1839" s="45" t="str">
        <f t="shared" si="86"/>
        <v/>
      </c>
      <c r="O1839" t="str" cm="1">
        <f t="array" ref="O1839">_xlfn.IFS(OR('Paraclinicos '!M1774="",'Paraclinicos '!N1774="",'Paraclinicos '!N1774=0),"",'Paraclinicos '!M1774/'Paraclinicos '!N1774&lt;100,4,'Paraclinicos '!M1774/'Paraclinicos '!N1774&lt;200,3,'Paraclinicos '!M1774/'Paraclinicos '!N1774&lt;300,2,'Paraclinicos '!M1774/'Paraclinicos '!N1774&lt;400,1,'Paraclinicos '!M1774/'Paraclinicos '!N1774&gt;=400,0)</f>
        <v/>
      </c>
      <c r="P1839" t="str" cm="1">
        <f t="array" ref="P1839">_xlfn.IFS('Paraclinicos '!C1774="","",'Paraclinicos '!C1774&lt;20,4,'Paraclinicos '!C1774&lt;50,3,'Paraclinicos '!C1774&lt;100,2,'Paraclinicos '!C1774&lt;150,1,'Paraclinicos '!C1774&gt;150,0)</f>
        <v/>
      </c>
      <c r="Q1839" t="str" cm="1">
        <f t="array" ref="Q1839">_xlfn.IFS('Paraclinicos '!O1774="","",'Paraclinicos '!O1774&lt;1.2,0,'Paraclinicos '!O1774&lt;2,1,'Paraclinicos '!O1774&lt;3.5,2,'Paraclinicos '!O1774&lt;5,3,'Paraclinicos '!O1774&gt;5,4)</f>
        <v/>
      </c>
      <c r="R1839" t="str" cm="1">
        <f t="array" ref="R1839">_xlfn.IFS('Paraclinicos '!J1774="","",'Paraclinicos '!J1774&lt;1.2,0,'Paraclinicos '!J1774&lt;2,1,'Paraclinicos '!J1774&lt;6,2,'Paraclinicos '!J1774&lt;12,3,'Paraclinicos '!J1774&gt;=12,4)</f>
        <v/>
      </c>
      <c r="S1839" t="str" cm="1">
        <f t="array" ref="S1839">_xlfn.IFS('Paraclinicos '!Y1774="","",'Paraclinicos '!Y1774&lt;70,1,'Paraclinicos '!Y1774&gt;=70,0)</f>
        <v/>
      </c>
      <c r="T1839" t="str" cm="1">
        <f t="array" ref="T1839">_xlfn.IFS('Paraclinicos '!W1774="","",'Paraclinicos '!W1774&lt;6,4,'Paraclinicos '!W1774&lt;10,3,'Paraclinicos '!W1774&lt;13,2,'Paraclinicos '!W1774&lt;15,1,'Paraclinicos '!W1774=15,0)</f>
        <v/>
      </c>
      <c r="U1839" s="54" t="str">
        <f t="shared" si="84"/>
        <v/>
      </c>
      <c r="V1839" t="str" cm="1">
        <f t="array" ref="V1839">_xlfn.IFS('Paraclinicos '!S1774="","",OR('Paraclinicos '!S1774&lt;=8,'Paraclinicos '!S1774&gt;=25),3,'Paraclinicos '!S1774&lt;12,1,'Paraclinicos '!S1774&lt;21,0,'Paraclinicos '!S1774&lt;25,2)</f>
        <v/>
      </c>
      <c r="W1839" t="str">
        <f>IFERROR(IF(INDEX('BD Demog para scores enalazar'!Y$2:'BD Demog para scores enalazar'!Y$3000,MATCH(Formulas!A1839,'BD Demog para scores enalazar'!A$2:'BD Demog para scores enalazar'!A$3000,0))=1,"SI","NO"),"")</f>
        <v/>
      </c>
      <c r="X1839" s="9" t="str">
        <f>IFERROR(IF(INDEX('BD Demog para scores enalazar'!AJ$2:'BD Demog para scores enalazar'!AJ$3000,MATCH(Formulas!A1839,'BD Demog para scores enalazar'!A$2:'BD Demog para scores enalazar'!A$3000,0))=1,"SI","NO"),"")</f>
        <v/>
      </c>
      <c r="Y1839" t="str" cm="1">
        <f t="array" ref="Y1839">IF(AND(W1839="NO",X1839="NO"),_xlfn.IFS('Paraclinicos '!K1774&lt;=91,3,'Paraclinicos '!K1774&lt;94,2,'Paraclinicos '!K1774&lt;96,1,'Paraclinicos '!K1774&gt;=96,0),"")</f>
        <v/>
      </c>
      <c r="Z1839" t="str" cm="1">
        <f t="array" ref="Z1839">IF(OR(W1839="SI",X1839="SI"),_xlfn.IFS(OR(AND('Paraclinicos '!K1775&lt;=83),AND('Paraclinicos '!K1775&gt;=97,AA1839=2)),3,OR(AND('Paraclinicos '!K1775&lt;=86),AND('Paraclinicos '!K1775&gt;=94,AA1839=2)),2,OR(AND('Paraclinicos '!K1775&lt;=88),AND('Paraclinicos '!K1775&gt;=92,AA1839=2)),1,OR(AND('Paraclinicos '!K1775&gt;=88,'Paraclinicos '!K1775&lt;=92),AND('Paraclinicos '!K1775&gt;=93,AA1839=0)),0),"")</f>
        <v/>
      </c>
      <c r="AA1839" cm="1">
        <f t="array" ref="AA1839">_xlfn.IFS('Paraclinicos '!E1774="","",'Paraclinicos '!E1774="Oxigeno",2,'Paraclinicos '!E1774="Aire",0)</f>
        <v>2</v>
      </c>
    </row>
    <row r="1840" spans="1:27" x14ac:dyDescent="0.25">
      <c r="A1840">
        <f>'Paraclinicos '!A1775</f>
        <v>0</v>
      </c>
      <c r="B1840" s="3">
        <f>'Paraclinicos '!R1775</f>
        <v>0</v>
      </c>
      <c r="C1840" t="str" cm="1">
        <f t="array" ref="C1840">_xlfn.IFS('Paraclinicos '!Q1775="","",'Paraclinicos '!Q1775&gt;60,3,'Paraclinicos '!Q1775&lt;=60,1)</f>
        <v/>
      </c>
      <c r="D1840" t="str">
        <f>IFERROR(IF(INDEX('BD Demog para scores enalazar'!BC$2:BC$3000,MATCH(Formulas!A1840,'BD Demog para scores enalazar'!A$2:A$3000,0))=0,"SI","NO"),"")</f>
        <v/>
      </c>
      <c r="E1840" t="str" cm="1">
        <f t="array" ref="E1840">_xlfn.IFS(D1840="","",D1840="SI",4,D1840="NO",1)</f>
        <v/>
      </c>
      <c r="F1840" t="str" cm="1">
        <f t="array" ref="F1840">_xlfn.IFS('Paraclinicos '!B1775="","",'Paraclinicos '!B1775&gt;1,1,'Paraclinicos '!B1775&lt;=1,3)</f>
        <v/>
      </c>
      <c r="G1840" t="str" cm="1">
        <f t="array" ref="G1840">_xlfn.IFS('Paraclinicos '!D1775="","",AND('Paraclinicos '!D1775&gt;=250,'Paraclinicos '!D1775&lt;=500),2,'Paraclinicos '!D1775&gt;500,3,'Paraclinicos '!D1775&lt;250,1)</f>
        <v/>
      </c>
      <c r="H1840" s="50" t="str">
        <f t="shared" si="85"/>
        <v/>
      </c>
      <c r="I1840" t="str" cm="1">
        <f t="array" ref="I1840">_xlfn.IFS('Paraclinicos '!Q1775="","",'Paraclinicos '!Q1775&gt;=65,1,'Paraclinicos '!Q1775&lt;65,0)</f>
        <v/>
      </c>
      <c r="J1840" t="str" cm="1">
        <f t="array" ref="J1840">_xlfn.IFS('Paraclinicos '!I1775="","",'Paraclinicos '!I1775&gt;7,1,'Paraclinicos '!I1775&lt;=7,0)</f>
        <v/>
      </c>
      <c r="K1840" t="str" cm="1">
        <f t="array" ref="K1840">_xlfn.IFS('Paraclinicos '!W1775="","",'Paraclinicos '!W1775&lt;=8,1,'Paraclinicos '!W1775&gt;8,0)</f>
        <v/>
      </c>
      <c r="L1840" t="str" cm="1">
        <f t="array" ref="L1840">_xlfn.IFS('Paraclinicos '!S1775="","",'Paraclinicos '!S1775&gt;=30,1,'Paraclinicos '!S1775&lt;30,0)</f>
        <v/>
      </c>
      <c r="M1840" t="str" cm="1">
        <f t="array" ref="M1840">_xlfn.IFS(OR('Paraclinicos '!T1775="",'Paraclinicos '!U1775=""),"",OR('Paraclinicos '!T1775&lt;=90,'Paraclinicos '!U1775&lt;=60),1,OR('Paraclinicos '!T1775&gt;90,'Paraclinicos '!U1775&gt;60),0)</f>
        <v/>
      </c>
      <c r="N1840" s="45" t="str">
        <f t="shared" si="86"/>
        <v/>
      </c>
      <c r="O1840" t="str" cm="1">
        <f t="array" ref="O1840">_xlfn.IFS(OR('Paraclinicos '!M1775="",'Paraclinicos '!N1775="",'Paraclinicos '!N1775=0),"",'Paraclinicos '!M1775/'Paraclinicos '!N1775&lt;100,4,'Paraclinicos '!M1775/'Paraclinicos '!N1775&lt;200,3,'Paraclinicos '!M1775/'Paraclinicos '!N1775&lt;300,2,'Paraclinicos '!M1775/'Paraclinicos '!N1775&lt;400,1,'Paraclinicos '!M1775/'Paraclinicos '!N1775&gt;=400,0)</f>
        <v/>
      </c>
      <c r="P1840" t="str" cm="1">
        <f t="array" ref="P1840">_xlfn.IFS('Paraclinicos '!C1775="","",'Paraclinicos '!C1775&lt;20,4,'Paraclinicos '!C1775&lt;50,3,'Paraclinicos '!C1775&lt;100,2,'Paraclinicos '!C1775&lt;150,1,'Paraclinicos '!C1775&gt;150,0)</f>
        <v/>
      </c>
      <c r="Q1840" t="str" cm="1">
        <f t="array" ref="Q1840">_xlfn.IFS('Paraclinicos '!O1775="","",'Paraclinicos '!O1775&lt;1.2,0,'Paraclinicos '!O1775&lt;2,1,'Paraclinicos '!O1775&lt;3.5,2,'Paraclinicos '!O1775&lt;5,3,'Paraclinicos '!O1775&gt;5,4)</f>
        <v/>
      </c>
      <c r="R1840" t="str" cm="1">
        <f t="array" ref="R1840">_xlfn.IFS('Paraclinicos '!J1775="","",'Paraclinicos '!J1775&lt;1.2,0,'Paraclinicos '!J1775&lt;2,1,'Paraclinicos '!J1775&lt;6,2,'Paraclinicos '!J1775&lt;12,3,'Paraclinicos '!J1775&gt;=12,4)</f>
        <v/>
      </c>
      <c r="S1840" t="str" cm="1">
        <f t="array" ref="S1840">_xlfn.IFS('Paraclinicos '!Y1775="","",'Paraclinicos '!Y1775&lt;70,1,'Paraclinicos '!Y1775&gt;=70,0)</f>
        <v/>
      </c>
      <c r="T1840" t="str" cm="1">
        <f t="array" ref="T1840">_xlfn.IFS('Paraclinicos '!W1775="","",'Paraclinicos '!W1775&lt;6,4,'Paraclinicos '!W1775&lt;10,3,'Paraclinicos '!W1775&lt;13,2,'Paraclinicos '!W1775&lt;15,1,'Paraclinicos '!W1775=15,0)</f>
        <v/>
      </c>
      <c r="U1840" s="54" t="str">
        <f t="shared" si="84"/>
        <v/>
      </c>
      <c r="V1840" t="str" cm="1">
        <f t="array" ref="V1840">_xlfn.IFS('Paraclinicos '!S1775="","",OR('Paraclinicos '!S1775&lt;=8,'Paraclinicos '!S1775&gt;=25),3,'Paraclinicos '!S1775&lt;12,1,'Paraclinicos '!S1775&lt;21,0,'Paraclinicos '!S1775&lt;25,2)</f>
        <v/>
      </c>
      <c r="W1840" t="str">
        <f>IFERROR(IF(INDEX('BD Demog para scores enalazar'!Y$2:'BD Demog para scores enalazar'!Y$3000,MATCH(Formulas!A1840,'BD Demog para scores enalazar'!A$2:'BD Demog para scores enalazar'!A$3000,0))=1,"SI","NO"),"")</f>
        <v/>
      </c>
      <c r="X1840" s="9" t="str">
        <f>IFERROR(IF(INDEX('BD Demog para scores enalazar'!AJ$2:'BD Demog para scores enalazar'!AJ$3000,MATCH(Formulas!A1840,'BD Demog para scores enalazar'!A$2:'BD Demog para scores enalazar'!A$3000,0))=1,"SI","NO"),"")</f>
        <v/>
      </c>
      <c r="Y1840" t="str" cm="1">
        <f t="array" ref="Y1840">IF(AND(W1840="NO",X1840="NO"),_xlfn.IFS('Paraclinicos '!K1775&lt;=91,3,'Paraclinicos '!K1775&lt;94,2,'Paraclinicos '!K1775&lt;96,1,'Paraclinicos '!K1775&gt;=96,0),"")</f>
        <v/>
      </c>
      <c r="Z1840" t="str" cm="1">
        <f t="array" ref="Z1840">IF(OR(W1840="SI",X1840="SI"),_xlfn.IFS(OR(AND('Paraclinicos '!K1776&lt;=83),AND('Paraclinicos '!K1776&gt;=97,AA1840=2)),3,OR(AND('Paraclinicos '!K1776&lt;=86),AND('Paraclinicos '!K1776&gt;=94,AA1840=2)),2,OR(AND('Paraclinicos '!K1776&lt;=88),AND('Paraclinicos '!K1776&gt;=92,AA1840=2)),1,OR(AND('Paraclinicos '!K1776&gt;=88,'Paraclinicos '!K1776&lt;=92),AND('Paraclinicos '!K1776&gt;=93,AA1840=0)),0),"")</f>
        <v/>
      </c>
      <c r="AA1840" cm="1">
        <f t="array" ref="AA1840">_xlfn.IFS('Paraclinicos '!E1775="","",'Paraclinicos '!E1775="Oxigeno",2,'Paraclinicos '!E1775="Aire",0)</f>
        <v>2</v>
      </c>
    </row>
    <row r="1841" spans="1:27" x14ac:dyDescent="0.25">
      <c r="A1841">
        <f>'Paraclinicos '!A1776</f>
        <v>0</v>
      </c>
      <c r="B1841" s="3">
        <f>'Paraclinicos '!R1776</f>
        <v>0</v>
      </c>
      <c r="C1841" t="str" cm="1">
        <f t="array" ref="C1841">_xlfn.IFS('Paraclinicos '!Q1776="","",'Paraclinicos '!Q1776&gt;60,3,'Paraclinicos '!Q1776&lt;=60,1)</f>
        <v/>
      </c>
      <c r="D1841" t="str">
        <f>IFERROR(IF(INDEX('BD Demog para scores enalazar'!BC$2:BC$3000,MATCH(Formulas!A1841,'BD Demog para scores enalazar'!A$2:A$3000,0))=0,"SI","NO"),"")</f>
        <v/>
      </c>
      <c r="E1841" t="str" cm="1">
        <f t="array" ref="E1841">_xlfn.IFS(D1841="","",D1841="SI",4,D1841="NO",1)</f>
        <v/>
      </c>
      <c r="F1841" t="str" cm="1">
        <f t="array" ref="F1841">_xlfn.IFS('Paraclinicos '!B1776="","",'Paraclinicos '!B1776&gt;1,1,'Paraclinicos '!B1776&lt;=1,3)</f>
        <v/>
      </c>
      <c r="G1841" t="str" cm="1">
        <f t="array" ref="G1841">_xlfn.IFS('Paraclinicos '!D1776="","",AND('Paraclinicos '!D1776&gt;=250,'Paraclinicos '!D1776&lt;=500),2,'Paraclinicos '!D1776&gt;500,3,'Paraclinicos '!D1776&lt;250,1)</f>
        <v/>
      </c>
      <c r="H1841" s="50" t="str">
        <f t="shared" si="85"/>
        <v/>
      </c>
      <c r="I1841" t="str" cm="1">
        <f t="array" ref="I1841">_xlfn.IFS('Paraclinicos '!Q1776="","",'Paraclinicos '!Q1776&gt;=65,1,'Paraclinicos '!Q1776&lt;65,0)</f>
        <v/>
      </c>
      <c r="J1841" t="str" cm="1">
        <f t="array" ref="J1841">_xlfn.IFS('Paraclinicos '!I1776="","",'Paraclinicos '!I1776&gt;7,1,'Paraclinicos '!I1776&lt;=7,0)</f>
        <v/>
      </c>
      <c r="K1841" t="str" cm="1">
        <f t="array" ref="K1841">_xlfn.IFS('Paraclinicos '!W1776="","",'Paraclinicos '!W1776&lt;=8,1,'Paraclinicos '!W1776&gt;8,0)</f>
        <v/>
      </c>
      <c r="L1841" t="str" cm="1">
        <f t="array" ref="L1841">_xlfn.IFS('Paraclinicos '!S1776="","",'Paraclinicos '!S1776&gt;=30,1,'Paraclinicos '!S1776&lt;30,0)</f>
        <v/>
      </c>
      <c r="M1841" t="str" cm="1">
        <f t="array" ref="M1841">_xlfn.IFS(OR('Paraclinicos '!T1776="",'Paraclinicos '!U1776=""),"",OR('Paraclinicos '!T1776&lt;=90,'Paraclinicos '!U1776&lt;=60),1,OR('Paraclinicos '!T1776&gt;90,'Paraclinicos '!U1776&gt;60),0)</f>
        <v/>
      </c>
      <c r="N1841" s="45" t="str">
        <f t="shared" si="86"/>
        <v/>
      </c>
      <c r="O1841" t="str" cm="1">
        <f t="array" ref="O1841">_xlfn.IFS(OR('Paraclinicos '!M1776="",'Paraclinicos '!N1776="",'Paraclinicos '!N1776=0),"",'Paraclinicos '!M1776/'Paraclinicos '!N1776&lt;100,4,'Paraclinicos '!M1776/'Paraclinicos '!N1776&lt;200,3,'Paraclinicos '!M1776/'Paraclinicos '!N1776&lt;300,2,'Paraclinicos '!M1776/'Paraclinicos '!N1776&lt;400,1,'Paraclinicos '!M1776/'Paraclinicos '!N1776&gt;=400,0)</f>
        <v/>
      </c>
      <c r="P1841" t="str" cm="1">
        <f t="array" ref="P1841">_xlfn.IFS('Paraclinicos '!C1776="","",'Paraclinicos '!C1776&lt;20,4,'Paraclinicos '!C1776&lt;50,3,'Paraclinicos '!C1776&lt;100,2,'Paraclinicos '!C1776&lt;150,1,'Paraclinicos '!C1776&gt;150,0)</f>
        <v/>
      </c>
      <c r="Q1841" t="str" cm="1">
        <f t="array" ref="Q1841">_xlfn.IFS('Paraclinicos '!O1776="","",'Paraclinicos '!O1776&lt;1.2,0,'Paraclinicos '!O1776&lt;2,1,'Paraclinicos '!O1776&lt;3.5,2,'Paraclinicos '!O1776&lt;5,3,'Paraclinicos '!O1776&gt;5,4)</f>
        <v/>
      </c>
      <c r="R1841" t="str" cm="1">
        <f t="array" ref="R1841">_xlfn.IFS('Paraclinicos '!J1776="","",'Paraclinicos '!J1776&lt;1.2,0,'Paraclinicos '!J1776&lt;2,1,'Paraclinicos '!J1776&lt;6,2,'Paraclinicos '!J1776&lt;12,3,'Paraclinicos '!J1776&gt;=12,4)</f>
        <v/>
      </c>
      <c r="S1841" t="str" cm="1">
        <f t="array" ref="S1841">_xlfn.IFS('Paraclinicos '!Y1776="","",'Paraclinicos '!Y1776&lt;70,1,'Paraclinicos '!Y1776&gt;=70,0)</f>
        <v/>
      </c>
      <c r="T1841" t="str" cm="1">
        <f t="array" ref="T1841">_xlfn.IFS('Paraclinicos '!W1776="","",'Paraclinicos '!W1776&lt;6,4,'Paraclinicos '!W1776&lt;10,3,'Paraclinicos '!W1776&lt;13,2,'Paraclinicos '!W1776&lt;15,1,'Paraclinicos '!W1776=15,0)</f>
        <v/>
      </c>
      <c r="U1841" s="54" t="str">
        <f t="shared" si="84"/>
        <v/>
      </c>
      <c r="V1841" t="str" cm="1">
        <f t="array" ref="V1841">_xlfn.IFS('Paraclinicos '!S1776="","",OR('Paraclinicos '!S1776&lt;=8,'Paraclinicos '!S1776&gt;=25),3,'Paraclinicos '!S1776&lt;12,1,'Paraclinicos '!S1776&lt;21,0,'Paraclinicos '!S1776&lt;25,2)</f>
        <v/>
      </c>
      <c r="W1841" t="str">
        <f>IFERROR(IF(INDEX('BD Demog para scores enalazar'!Y$2:'BD Demog para scores enalazar'!Y$3000,MATCH(Formulas!A1841,'BD Demog para scores enalazar'!A$2:'BD Demog para scores enalazar'!A$3000,0))=1,"SI","NO"),"")</f>
        <v/>
      </c>
      <c r="X1841" s="9" t="str">
        <f>IFERROR(IF(INDEX('BD Demog para scores enalazar'!AJ$2:'BD Demog para scores enalazar'!AJ$3000,MATCH(Formulas!A1841,'BD Demog para scores enalazar'!A$2:'BD Demog para scores enalazar'!A$3000,0))=1,"SI","NO"),"")</f>
        <v/>
      </c>
      <c r="Y1841" t="str" cm="1">
        <f t="array" ref="Y1841">IF(AND(W1841="NO",X1841="NO"),_xlfn.IFS('Paraclinicos '!K1776&lt;=91,3,'Paraclinicos '!K1776&lt;94,2,'Paraclinicos '!K1776&lt;96,1,'Paraclinicos '!K1776&gt;=96,0),"")</f>
        <v/>
      </c>
      <c r="Z1841" t="str" cm="1">
        <f t="array" ref="Z1841">IF(OR(W1841="SI",X1841="SI"),_xlfn.IFS(OR(AND('Paraclinicos '!K1777&lt;=83),AND('Paraclinicos '!K1777&gt;=97,AA1841=2)),3,OR(AND('Paraclinicos '!K1777&lt;=86),AND('Paraclinicos '!K1777&gt;=94,AA1841=2)),2,OR(AND('Paraclinicos '!K1777&lt;=88),AND('Paraclinicos '!K1777&gt;=92,AA1841=2)),1,OR(AND('Paraclinicos '!K1777&gt;=88,'Paraclinicos '!K1777&lt;=92),AND('Paraclinicos '!K1777&gt;=93,AA1841=0)),0),"")</f>
        <v/>
      </c>
      <c r="AA1841" cm="1">
        <f t="array" ref="AA1841">_xlfn.IFS('Paraclinicos '!E1776="","",'Paraclinicos '!E1776="Oxigeno",2,'Paraclinicos '!E1776="Aire",0)</f>
        <v>2</v>
      </c>
    </row>
    <row r="1842" spans="1:27" x14ac:dyDescent="0.25">
      <c r="A1842">
        <f>'Paraclinicos '!A1777</f>
        <v>0</v>
      </c>
      <c r="B1842" s="3">
        <f>'Paraclinicos '!R1777</f>
        <v>0</v>
      </c>
      <c r="C1842" t="str" cm="1">
        <f t="array" ref="C1842">_xlfn.IFS('Paraclinicos '!Q1777="","",'Paraclinicos '!Q1777&gt;60,3,'Paraclinicos '!Q1777&lt;=60,1)</f>
        <v/>
      </c>
      <c r="D1842" t="str">
        <f>IFERROR(IF(INDEX('BD Demog para scores enalazar'!BC$2:BC$3000,MATCH(Formulas!A1842,'BD Demog para scores enalazar'!A$2:A$3000,0))=0,"SI","NO"),"")</f>
        <v/>
      </c>
      <c r="E1842" t="str" cm="1">
        <f t="array" ref="E1842">_xlfn.IFS(D1842="","",D1842="SI",4,D1842="NO",1)</f>
        <v/>
      </c>
      <c r="F1842" t="str" cm="1">
        <f t="array" ref="F1842">_xlfn.IFS('Paraclinicos '!B1777="","",'Paraclinicos '!B1777&gt;1,1,'Paraclinicos '!B1777&lt;=1,3)</f>
        <v/>
      </c>
      <c r="G1842" t="str" cm="1">
        <f t="array" ref="G1842">_xlfn.IFS('Paraclinicos '!D1777="","",AND('Paraclinicos '!D1777&gt;=250,'Paraclinicos '!D1777&lt;=500),2,'Paraclinicos '!D1777&gt;500,3,'Paraclinicos '!D1777&lt;250,1)</f>
        <v/>
      </c>
      <c r="H1842" s="50" t="str">
        <f t="shared" si="85"/>
        <v/>
      </c>
      <c r="I1842" t="str" cm="1">
        <f t="array" ref="I1842">_xlfn.IFS('Paraclinicos '!Q1777="","",'Paraclinicos '!Q1777&gt;=65,1,'Paraclinicos '!Q1777&lt;65,0)</f>
        <v/>
      </c>
      <c r="J1842" t="str" cm="1">
        <f t="array" ref="J1842">_xlfn.IFS('Paraclinicos '!I1777="","",'Paraclinicos '!I1777&gt;7,1,'Paraclinicos '!I1777&lt;=7,0)</f>
        <v/>
      </c>
      <c r="K1842" t="str" cm="1">
        <f t="array" ref="K1842">_xlfn.IFS('Paraclinicos '!W1777="","",'Paraclinicos '!W1777&lt;=8,1,'Paraclinicos '!W1777&gt;8,0)</f>
        <v/>
      </c>
      <c r="L1842" t="str" cm="1">
        <f t="array" ref="L1842">_xlfn.IFS('Paraclinicos '!S1777="","",'Paraclinicos '!S1777&gt;=30,1,'Paraclinicos '!S1777&lt;30,0)</f>
        <v/>
      </c>
      <c r="M1842" t="str" cm="1">
        <f t="array" ref="M1842">_xlfn.IFS(OR('Paraclinicos '!T1777="",'Paraclinicos '!U1777=""),"",OR('Paraclinicos '!T1777&lt;=90,'Paraclinicos '!U1777&lt;=60),1,OR('Paraclinicos '!T1777&gt;90,'Paraclinicos '!U1777&gt;60),0)</f>
        <v/>
      </c>
      <c r="N1842" s="45" t="str">
        <f t="shared" si="86"/>
        <v/>
      </c>
      <c r="O1842" t="str" cm="1">
        <f t="array" ref="O1842">_xlfn.IFS(OR('Paraclinicos '!M1777="",'Paraclinicos '!N1777="",'Paraclinicos '!N1777=0),"",'Paraclinicos '!M1777/'Paraclinicos '!N1777&lt;100,4,'Paraclinicos '!M1777/'Paraclinicos '!N1777&lt;200,3,'Paraclinicos '!M1777/'Paraclinicos '!N1777&lt;300,2,'Paraclinicos '!M1777/'Paraclinicos '!N1777&lt;400,1,'Paraclinicos '!M1777/'Paraclinicos '!N1777&gt;=400,0)</f>
        <v/>
      </c>
      <c r="P1842" t="str" cm="1">
        <f t="array" ref="P1842">_xlfn.IFS('Paraclinicos '!C1777="","",'Paraclinicos '!C1777&lt;20,4,'Paraclinicos '!C1777&lt;50,3,'Paraclinicos '!C1777&lt;100,2,'Paraclinicos '!C1777&lt;150,1,'Paraclinicos '!C1777&gt;150,0)</f>
        <v/>
      </c>
      <c r="Q1842" t="str" cm="1">
        <f t="array" ref="Q1842">_xlfn.IFS('Paraclinicos '!O1777="","",'Paraclinicos '!O1777&lt;1.2,0,'Paraclinicos '!O1777&lt;2,1,'Paraclinicos '!O1777&lt;3.5,2,'Paraclinicos '!O1777&lt;5,3,'Paraclinicos '!O1777&gt;5,4)</f>
        <v/>
      </c>
      <c r="R1842" t="str" cm="1">
        <f t="array" ref="R1842">_xlfn.IFS('Paraclinicos '!J1777="","",'Paraclinicos '!J1777&lt;1.2,0,'Paraclinicos '!J1777&lt;2,1,'Paraclinicos '!J1777&lt;6,2,'Paraclinicos '!J1777&lt;12,3,'Paraclinicos '!J1777&gt;=12,4)</f>
        <v/>
      </c>
      <c r="S1842" t="str" cm="1">
        <f t="array" ref="S1842">_xlfn.IFS('Paraclinicos '!Y1777="","",'Paraclinicos '!Y1777&lt;70,1,'Paraclinicos '!Y1777&gt;=70,0)</f>
        <v/>
      </c>
      <c r="T1842" t="str" cm="1">
        <f t="array" ref="T1842">_xlfn.IFS('Paraclinicos '!W1777="","",'Paraclinicos '!W1777&lt;6,4,'Paraclinicos '!W1777&lt;10,3,'Paraclinicos '!W1777&lt;13,2,'Paraclinicos '!W1777&lt;15,1,'Paraclinicos '!W1777=15,0)</f>
        <v/>
      </c>
      <c r="U1842" s="54" t="str">
        <f t="shared" si="84"/>
        <v/>
      </c>
      <c r="V1842" t="str" cm="1">
        <f t="array" ref="V1842">_xlfn.IFS('Paraclinicos '!S1777="","",OR('Paraclinicos '!S1777&lt;=8,'Paraclinicos '!S1777&gt;=25),3,'Paraclinicos '!S1777&lt;12,1,'Paraclinicos '!S1777&lt;21,0,'Paraclinicos '!S1777&lt;25,2)</f>
        <v/>
      </c>
      <c r="W1842" t="str">
        <f>IFERROR(IF(INDEX('BD Demog para scores enalazar'!Y$2:'BD Demog para scores enalazar'!Y$3000,MATCH(Formulas!A1842,'BD Demog para scores enalazar'!A$2:'BD Demog para scores enalazar'!A$3000,0))=1,"SI","NO"),"")</f>
        <v/>
      </c>
      <c r="X1842" s="9" t="str">
        <f>IFERROR(IF(INDEX('BD Demog para scores enalazar'!AJ$2:'BD Demog para scores enalazar'!AJ$3000,MATCH(Formulas!A1842,'BD Demog para scores enalazar'!A$2:'BD Demog para scores enalazar'!A$3000,0))=1,"SI","NO"),"")</f>
        <v/>
      </c>
      <c r="Y1842" t="str" cm="1">
        <f t="array" ref="Y1842">IF(AND(W1842="NO",X1842="NO"),_xlfn.IFS('Paraclinicos '!K1777&lt;=91,3,'Paraclinicos '!K1777&lt;94,2,'Paraclinicos '!K1777&lt;96,1,'Paraclinicos '!K1777&gt;=96,0),"")</f>
        <v/>
      </c>
      <c r="Z1842" t="str" cm="1">
        <f t="array" ref="Z1842">IF(OR(W1842="SI",X1842="SI"),_xlfn.IFS(OR(AND('Paraclinicos '!K1778&lt;=83),AND('Paraclinicos '!K1778&gt;=97,AA1842=2)),3,OR(AND('Paraclinicos '!K1778&lt;=86),AND('Paraclinicos '!K1778&gt;=94,AA1842=2)),2,OR(AND('Paraclinicos '!K1778&lt;=88),AND('Paraclinicos '!K1778&gt;=92,AA1842=2)),1,OR(AND('Paraclinicos '!K1778&gt;=88,'Paraclinicos '!K1778&lt;=92),AND('Paraclinicos '!K1778&gt;=93,AA1842=0)),0),"")</f>
        <v/>
      </c>
      <c r="AA1842" cm="1">
        <f t="array" ref="AA1842">_xlfn.IFS('Paraclinicos '!E1777="","",'Paraclinicos '!E1777="Oxigeno",2,'Paraclinicos '!E1777="Aire",0)</f>
        <v>2</v>
      </c>
    </row>
    <row r="1843" spans="1:27" x14ac:dyDescent="0.25">
      <c r="A1843">
        <f>'Paraclinicos '!A1778</f>
        <v>0</v>
      </c>
      <c r="B1843" s="3">
        <f>'Paraclinicos '!R1778</f>
        <v>0</v>
      </c>
      <c r="C1843" t="str" cm="1">
        <f t="array" ref="C1843">_xlfn.IFS('Paraclinicos '!Q1778="","",'Paraclinicos '!Q1778&gt;60,3,'Paraclinicos '!Q1778&lt;=60,1)</f>
        <v/>
      </c>
      <c r="D1843" t="str">
        <f>IFERROR(IF(INDEX('BD Demog para scores enalazar'!BC$2:BC$3000,MATCH(Formulas!A1843,'BD Demog para scores enalazar'!A$2:A$3000,0))=0,"SI","NO"),"")</f>
        <v/>
      </c>
      <c r="E1843" t="str" cm="1">
        <f t="array" ref="E1843">_xlfn.IFS(D1843="","",D1843="SI",4,D1843="NO",1)</f>
        <v/>
      </c>
      <c r="F1843" t="str" cm="1">
        <f t="array" ref="F1843">_xlfn.IFS('Paraclinicos '!B1778="","",'Paraclinicos '!B1778&gt;1,1,'Paraclinicos '!B1778&lt;=1,3)</f>
        <v/>
      </c>
      <c r="G1843" t="str" cm="1">
        <f t="array" ref="G1843">_xlfn.IFS('Paraclinicos '!D1778="","",AND('Paraclinicos '!D1778&gt;=250,'Paraclinicos '!D1778&lt;=500),2,'Paraclinicos '!D1778&gt;500,3,'Paraclinicos '!D1778&lt;250,1)</f>
        <v/>
      </c>
      <c r="H1843" s="50" t="str">
        <f t="shared" si="85"/>
        <v/>
      </c>
      <c r="I1843" t="str" cm="1">
        <f t="array" ref="I1843">_xlfn.IFS('Paraclinicos '!Q1778="","",'Paraclinicos '!Q1778&gt;=65,1,'Paraclinicos '!Q1778&lt;65,0)</f>
        <v/>
      </c>
      <c r="J1843" t="str" cm="1">
        <f t="array" ref="J1843">_xlfn.IFS('Paraclinicos '!I1778="","",'Paraclinicos '!I1778&gt;7,1,'Paraclinicos '!I1778&lt;=7,0)</f>
        <v/>
      </c>
      <c r="K1843" t="str" cm="1">
        <f t="array" ref="K1843">_xlfn.IFS('Paraclinicos '!W1778="","",'Paraclinicos '!W1778&lt;=8,1,'Paraclinicos '!W1778&gt;8,0)</f>
        <v/>
      </c>
      <c r="L1843" t="str" cm="1">
        <f t="array" ref="L1843">_xlfn.IFS('Paraclinicos '!S1778="","",'Paraclinicos '!S1778&gt;=30,1,'Paraclinicos '!S1778&lt;30,0)</f>
        <v/>
      </c>
      <c r="M1843" t="str" cm="1">
        <f t="array" ref="M1843">_xlfn.IFS(OR('Paraclinicos '!T1778="",'Paraclinicos '!U1778=""),"",OR('Paraclinicos '!T1778&lt;=90,'Paraclinicos '!U1778&lt;=60),1,OR('Paraclinicos '!T1778&gt;90,'Paraclinicos '!U1778&gt;60),0)</f>
        <v/>
      </c>
      <c r="N1843" s="45" t="str">
        <f t="shared" si="86"/>
        <v/>
      </c>
      <c r="O1843" t="str" cm="1">
        <f t="array" ref="O1843">_xlfn.IFS(OR('Paraclinicos '!M1778="",'Paraclinicos '!N1778="",'Paraclinicos '!N1778=0),"",'Paraclinicos '!M1778/'Paraclinicos '!N1778&lt;100,4,'Paraclinicos '!M1778/'Paraclinicos '!N1778&lt;200,3,'Paraclinicos '!M1778/'Paraclinicos '!N1778&lt;300,2,'Paraclinicos '!M1778/'Paraclinicos '!N1778&lt;400,1,'Paraclinicos '!M1778/'Paraclinicos '!N1778&gt;=400,0)</f>
        <v/>
      </c>
      <c r="P1843" t="str" cm="1">
        <f t="array" ref="P1843">_xlfn.IFS('Paraclinicos '!C1778="","",'Paraclinicos '!C1778&lt;20,4,'Paraclinicos '!C1778&lt;50,3,'Paraclinicos '!C1778&lt;100,2,'Paraclinicos '!C1778&lt;150,1,'Paraclinicos '!C1778&gt;150,0)</f>
        <v/>
      </c>
      <c r="Q1843" t="str" cm="1">
        <f t="array" ref="Q1843">_xlfn.IFS('Paraclinicos '!O1778="","",'Paraclinicos '!O1778&lt;1.2,0,'Paraclinicos '!O1778&lt;2,1,'Paraclinicos '!O1778&lt;3.5,2,'Paraclinicos '!O1778&lt;5,3,'Paraclinicos '!O1778&gt;5,4)</f>
        <v/>
      </c>
      <c r="R1843" t="str" cm="1">
        <f t="array" ref="R1843">_xlfn.IFS('Paraclinicos '!J1778="","",'Paraclinicos '!J1778&lt;1.2,0,'Paraclinicos '!J1778&lt;2,1,'Paraclinicos '!J1778&lt;6,2,'Paraclinicos '!J1778&lt;12,3,'Paraclinicos '!J1778&gt;=12,4)</f>
        <v/>
      </c>
      <c r="S1843" t="str" cm="1">
        <f t="array" ref="S1843">_xlfn.IFS('Paraclinicos '!Y1778="","",'Paraclinicos '!Y1778&lt;70,1,'Paraclinicos '!Y1778&gt;=70,0)</f>
        <v/>
      </c>
      <c r="T1843" t="str" cm="1">
        <f t="array" ref="T1843">_xlfn.IFS('Paraclinicos '!W1778="","",'Paraclinicos '!W1778&lt;6,4,'Paraclinicos '!W1778&lt;10,3,'Paraclinicos '!W1778&lt;13,2,'Paraclinicos '!W1778&lt;15,1,'Paraclinicos '!W1778=15,0)</f>
        <v/>
      </c>
      <c r="U1843" s="54" t="str">
        <f t="shared" si="84"/>
        <v/>
      </c>
      <c r="V1843" t="str" cm="1">
        <f t="array" ref="V1843">_xlfn.IFS('Paraclinicos '!S1778="","",OR('Paraclinicos '!S1778&lt;=8,'Paraclinicos '!S1778&gt;=25),3,'Paraclinicos '!S1778&lt;12,1,'Paraclinicos '!S1778&lt;21,0,'Paraclinicos '!S1778&lt;25,2)</f>
        <v/>
      </c>
      <c r="W1843" t="str">
        <f>IFERROR(IF(INDEX('BD Demog para scores enalazar'!Y$2:'BD Demog para scores enalazar'!Y$3000,MATCH(Formulas!A1843,'BD Demog para scores enalazar'!A$2:'BD Demog para scores enalazar'!A$3000,0))=1,"SI","NO"),"")</f>
        <v/>
      </c>
      <c r="X1843" s="9" t="str">
        <f>IFERROR(IF(INDEX('BD Demog para scores enalazar'!AJ$2:'BD Demog para scores enalazar'!AJ$3000,MATCH(Formulas!A1843,'BD Demog para scores enalazar'!A$2:'BD Demog para scores enalazar'!A$3000,0))=1,"SI","NO"),"")</f>
        <v/>
      </c>
      <c r="Y1843" t="str" cm="1">
        <f t="array" ref="Y1843">IF(AND(W1843="NO",X1843="NO"),_xlfn.IFS('Paraclinicos '!K1778&lt;=91,3,'Paraclinicos '!K1778&lt;94,2,'Paraclinicos '!K1778&lt;96,1,'Paraclinicos '!K1778&gt;=96,0),"")</f>
        <v/>
      </c>
      <c r="Z1843" t="str" cm="1">
        <f t="array" ref="Z1843">IF(OR(W1843="SI",X1843="SI"),_xlfn.IFS(OR(AND('Paraclinicos '!K1779&lt;=83),AND('Paraclinicos '!K1779&gt;=97,AA1843=2)),3,OR(AND('Paraclinicos '!K1779&lt;=86),AND('Paraclinicos '!K1779&gt;=94,AA1843=2)),2,OR(AND('Paraclinicos '!K1779&lt;=88),AND('Paraclinicos '!K1779&gt;=92,AA1843=2)),1,OR(AND('Paraclinicos '!K1779&gt;=88,'Paraclinicos '!K1779&lt;=92),AND('Paraclinicos '!K1779&gt;=93,AA1843=0)),0),"")</f>
        <v/>
      </c>
      <c r="AA1843" cm="1">
        <f t="array" ref="AA1843">_xlfn.IFS('Paraclinicos '!E1778="","",'Paraclinicos '!E1778="Oxigeno",2,'Paraclinicos '!E1778="Aire",0)</f>
        <v>2</v>
      </c>
    </row>
    <row r="1844" spans="1:27" x14ac:dyDescent="0.25">
      <c r="A1844">
        <f>'Paraclinicos '!A1779</f>
        <v>0</v>
      </c>
      <c r="B1844" s="3">
        <f>'Paraclinicos '!R1779</f>
        <v>0</v>
      </c>
      <c r="C1844" t="str" cm="1">
        <f t="array" ref="C1844">_xlfn.IFS('Paraclinicos '!Q1779="","",'Paraclinicos '!Q1779&gt;60,3,'Paraclinicos '!Q1779&lt;=60,1)</f>
        <v/>
      </c>
      <c r="D1844" t="str">
        <f>IFERROR(IF(INDEX('BD Demog para scores enalazar'!BC$2:BC$3000,MATCH(Formulas!A1844,'BD Demog para scores enalazar'!A$2:A$3000,0))=0,"SI","NO"),"")</f>
        <v/>
      </c>
      <c r="E1844" t="str" cm="1">
        <f t="array" ref="E1844">_xlfn.IFS(D1844="","",D1844="SI",4,D1844="NO",1)</f>
        <v/>
      </c>
      <c r="F1844" t="str" cm="1">
        <f t="array" ref="F1844">_xlfn.IFS('Paraclinicos '!B1779="","",'Paraclinicos '!B1779&gt;1,1,'Paraclinicos '!B1779&lt;=1,3)</f>
        <v/>
      </c>
      <c r="G1844" t="str" cm="1">
        <f t="array" ref="G1844">_xlfn.IFS('Paraclinicos '!D1779="","",AND('Paraclinicos '!D1779&gt;=250,'Paraclinicos '!D1779&lt;=500),2,'Paraclinicos '!D1779&gt;500,3,'Paraclinicos '!D1779&lt;250,1)</f>
        <v/>
      </c>
      <c r="H1844" s="50" t="str">
        <f t="shared" si="85"/>
        <v/>
      </c>
      <c r="I1844" t="str" cm="1">
        <f t="array" ref="I1844">_xlfn.IFS('Paraclinicos '!Q1779="","",'Paraclinicos '!Q1779&gt;=65,1,'Paraclinicos '!Q1779&lt;65,0)</f>
        <v/>
      </c>
      <c r="J1844" t="str" cm="1">
        <f t="array" ref="J1844">_xlfn.IFS('Paraclinicos '!I1779="","",'Paraclinicos '!I1779&gt;7,1,'Paraclinicos '!I1779&lt;=7,0)</f>
        <v/>
      </c>
      <c r="K1844" t="str" cm="1">
        <f t="array" ref="K1844">_xlfn.IFS('Paraclinicos '!W1779="","",'Paraclinicos '!W1779&lt;=8,1,'Paraclinicos '!W1779&gt;8,0)</f>
        <v/>
      </c>
      <c r="L1844" t="str" cm="1">
        <f t="array" ref="L1844">_xlfn.IFS('Paraclinicos '!S1779="","",'Paraclinicos '!S1779&gt;=30,1,'Paraclinicos '!S1779&lt;30,0)</f>
        <v/>
      </c>
      <c r="M1844" t="str" cm="1">
        <f t="array" ref="M1844">_xlfn.IFS(OR('Paraclinicos '!T1779="",'Paraclinicos '!U1779=""),"",OR('Paraclinicos '!T1779&lt;=90,'Paraclinicos '!U1779&lt;=60),1,OR('Paraclinicos '!T1779&gt;90,'Paraclinicos '!U1779&gt;60),0)</f>
        <v/>
      </c>
      <c r="N1844" s="45" t="str">
        <f t="shared" si="86"/>
        <v/>
      </c>
      <c r="O1844" t="str" cm="1">
        <f t="array" ref="O1844">_xlfn.IFS(OR('Paraclinicos '!M1779="",'Paraclinicos '!N1779="",'Paraclinicos '!N1779=0),"",'Paraclinicos '!M1779/'Paraclinicos '!N1779&lt;100,4,'Paraclinicos '!M1779/'Paraclinicos '!N1779&lt;200,3,'Paraclinicos '!M1779/'Paraclinicos '!N1779&lt;300,2,'Paraclinicos '!M1779/'Paraclinicos '!N1779&lt;400,1,'Paraclinicos '!M1779/'Paraclinicos '!N1779&gt;=400,0)</f>
        <v/>
      </c>
      <c r="P1844" t="str" cm="1">
        <f t="array" ref="P1844">_xlfn.IFS('Paraclinicos '!C1779="","",'Paraclinicos '!C1779&lt;20,4,'Paraclinicos '!C1779&lt;50,3,'Paraclinicos '!C1779&lt;100,2,'Paraclinicos '!C1779&lt;150,1,'Paraclinicos '!C1779&gt;150,0)</f>
        <v/>
      </c>
      <c r="Q1844" t="str" cm="1">
        <f t="array" ref="Q1844">_xlfn.IFS('Paraclinicos '!O1779="","",'Paraclinicos '!O1779&lt;1.2,0,'Paraclinicos '!O1779&lt;2,1,'Paraclinicos '!O1779&lt;3.5,2,'Paraclinicos '!O1779&lt;5,3,'Paraclinicos '!O1779&gt;5,4)</f>
        <v/>
      </c>
      <c r="R1844" t="str" cm="1">
        <f t="array" ref="R1844">_xlfn.IFS('Paraclinicos '!J1779="","",'Paraclinicos '!J1779&lt;1.2,0,'Paraclinicos '!J1779&lt;2,1,'Paraclinicos '!J1779&lt;6,2,'Paraclinicos '!J1779&lt;12,3,'Paraclinicos '!J1779&gt;=12,4)</f>
        <v/>
      </c>
      <c r="S1844" t="str" cm="1">
        <f t="array" ref="S1844">_xlfn.IFS('Paraclinicos '!Y1779="","",'Paraclinicos '!Y1779&lt;70,1,'Paraclinicos '!Y1779&gt;=70,0)</f>
        <v/>
      </c>
      <c r="T1844" t="str" cm="1">
        <f t="array" ref="T1844">_xlfn.IFS('Paraclinicos '!W1779="","",'Paraclinicos '!W1779&lt;6,4,'Paraclinicos '!W1779&lt;10,3,'Paraclinicos '!W1779&lt;13,2,'Paraclinicos '!W1779&lt;15,1,'Paraclinicos '!W1779=15,0)</f>
        <v/>
      </c>
      <c r="U1844" s="54" t="str">
        <f t="shared" si="84"/>
        <v/>
      </c>
      <c r="V1844" t="str" cm="1">
        <f t="array" ref="V1844">_xlfn.IFS('Paraclinicos '!S1779="","",OR('Paraclinicos '!S1779&lt;=8,'Paraclinicos '!S1779&gt;=25),3,'Paraclinicos '!S1779&lt;12,1,'Paraclinicos '!S1779&lt;21,0,'Paraclinicos '!S1779&lt;25,2)</f>
        <v/>
      </c>
      <c r="W1844" t="str">
        <f>IFERROR(IF(INDEX('BD Demog para scores enalazar'!Y$2:'BD Demog para scores enalazar'!Y$3000,MATCH(Formulas!A1844,'BD Demog para scores enalazar'!A$2:'BD Demog para scores enalazar'!A$3000,0))=1,"SI","NO"),"")</f>
        <v/>
      </c>
      <c r="X1844" s="9" t="str">
        <f>IFERROR(IF(INDEX('BD Demog para scores enalazar'!AJ$2:'BD Demog para scores enalazar'!AJ$3000,MATCH(Formulas!A1844,'BD Demog para scores enalazar'!A$2:'BD Demog para scores enalazar'!A$3000,0))=1,"SI","NO"),"")</f>
        <v/>
      </c>
      <c r="Y1844" t="str" cm="1">
        <f t="array" ref="Y1844">IF(AND(W1844="NO",X1844="NO"),_xlfn.IFS('Paraclinicos '!K1779&lt;=91,3,'Paraclinicos '!K1779&lt;94,2,'Paraclinicos '!K1779&lt;96,1,'Paraclinicos '!K1779&gt;=96,0),"")</f>
        <v/>
      </c>
      <c r="Z1844" t="str" cm="1">
        <f t="array" ref="Z1844">IF(OR(W1844="SI",X1844="SI"),_xlfn.IFS(OR(AND('Paraclinicos '!K1780&lt;=83),AND('Paraclinicos '!K1780&gt;=97,AA1844=2)),3,OR(AND('Paraclinicos '!K1780&lt;=86),AND('Paraclinicos '!K1780&gt;=94,AA1844=2)),2,OR(AND('Paraclinicos '!K1780&lt;=88),AND('Paraclinicos '!K1780&gt;=92,AA1844=2)),1,OR(AND('Paraclinicos '!K1780&gt;=88,'Paraclinicos '!K1780&lt;=92),AND('Paraclinicos '!K1780&gt;=93,AA1844=0)),0),"")</f>
        <v/>
      </c>
      <c r="AA1844" cm="1">
        <f t="array" ref="AA1844">_xlfn.IFS('Paraclinicos '!E1779="","",'Paraclinicos '!E1779="Oxigeno",2,'Paraclinicos '!E1779="Aire",0)</f>
        <v>2</v>
      </c>
    </row>
    <row r="1845" spans="1:27" x14ac:dyDescent="0.25">
      <c r="A1845">
        <f>'Paraclinicos '!A1780</f>
        <v>0</v>
      </c>
      <c r="B1845" s="3">
        <f>'Paraclinicos '!R1780</f>
        <v>0</v>
      </c>
      <c r="C1845" t="str" cm="1">
        <f t="array" ref="C1845">_xlfn.IFS('Paraclinicos '!Q1780="","",'Paraclinicos '!Q1780&gt;60,3,'Paraclinicos '!Q1780&lt;=60,1)</f>
        <v/>
      </c>
      <c r="D1845" t="str">
        <f>IFERROR(IF(INDEX('BD Demog para scores enalazar'!BC$2:BC$3000,MATCH(Formulas!A1845,'BD Demog para scores enalazar'!A$2:A$3000,0))=0,"SI","NO"),"")</f>
        <v/>
      </c>
      <c r="E1845" t="str" cm="1">
        <f t="array" ref="E1845">_xlfn.IFS(D1845="","",D1845="SI",4,D1845="NO",1)</f>
        <v/>
      </c>
      <c r="F1845" t="str" cm="1">
        <f t="array" ref="F1845">_xlfn.IFS('Paraclinicos '!B1780="","",'Paraclinicos '!B1780&gt;1,1,'Paraclinicos '!B1780&lt;=1,3)</f>
        <v/>
      </c>
      <c r="G1845" t="str" cm="1">
        <f t="array" ref="G1845">_xlfn.IFS('Paraclinicos '!D1780="","",AND('Paraclinicos '!D1780&gt;=250,'Paraclinicos '!D1780&lt;=500),2,'Paraclinicos '!D1780&gt;500,3,'Paraclinicos '!D1780&lt;250,1)</f>
        <v/>
      </c>
      <c r="H1845" s="50" t="str">
        <f t="shared" si="85"/>
        <v/>
      </c>
      <c r="I1845" t="str" cm="1">
        <f t="array" ref="I1845">_xlfn.IFS('Paraclinicos '!Q1780="","",'Paraclinicos '!Q1780&gt;=65,1,'Paraclinicos '!Q1780&lt;65,0)</f>
        <v/>
      </c>
      <c r="J1845" t="str" cm="1">
        <f t="array" ref="J1845">_xlfn.IFS('Paraclinicos '!I1780="","",'Paraclinicos '!I1780&gt;7,1,'Paraclinicos '!I1780&lt;=7,0)</f>
        <v/>
      </c>
      <c r="K1845" t="str" cm="1">
        <f t="array" ref="K1845">_xlfn.IFS('Paraclinicos '!W1780="","",'Paraclinicos '!W1780&lt;=8,1,'Paraclinicos '!W1780&gt;8,0)</f>
        <v/>
      </c>
      <c r="L1845" t="str" cm="1">
        <f t="array" ref="L1845">_xlfn.IFS('Paraclinicos '!S1780="","",'Paraclinicos '!S1780&gt;=30,1,'Paraclinicos '!S1780&lt;30,0)</f>
        <v/>
      </c>
      <c r="M1845" t="str" cm="1">
        <f t="array" ref="M1845">_xlfn.IFS(OR('Paraclinicos '!T1780="",'Paraclinicos '!U1780=""),"",OR('Paraclinicos '!T1780&lt;=90,'Paraclinicos '!U1780&lt;=60),1,OR('Paraclinicos '!T1780&gt;90,'Paraclinicos '!U1780&gt;60),0)</f>
        <v/>
      </c>
      <c r="N1845" s="45" t="str">
        <f t="shared" si="86"/>
        <v/>
      </c>
      <c r="O1845" t="str" cm="1">
        <f t="array" ref="O1845">_xlfn.IFS(OR('Paraclinicos '!M1780="",'Paraclinicos '!N1780="",'Paraclinicos '!N1780=0),"",'Paraclinicos '!M1780/'Paraclinicos '!N1780&lt;100,4,'Paraclinicos '!M1780/'Paraclinicos '!N1780&lt;200,3,'Paraclinicos '!M1780/'Paraclinicos '!N1780&lt;300,2,'Paraclinicos '!M1780/'Paraclinicos '!N1780&lt;400,1,'Paraclinicos '!M1780/'Paraclinicos '!N1780&gt;=400,0)</f>
        <v/>
      </c>
      <c r="P1845" t="str" cm="1">
        <f t="array" ref="P1845">_xlfn.IFS('Paraclinicos '!C1780="","",'Paraclinicos '!C1780&lt;20,4,'Paraclinicos '!C1780&lt;50,3,'Paraclinicos '!C1780&lt;100,2,'Paraclinicos '!C1780&lt;150,1,'Paraclinicos '!C1780&gt;150,0)</f>
        <v/>
      </c>
      <c r="Q1845" t="str" cm="1">
        <f t="array" ref="Q1845">_xlfn.IFS('Paraclinicos '!O1780="","",'Paraclinicos '!O1780&lt;1.2,0,'Paraclinicos '!O1780&lt;2,1,'Paraclinicos '!O1780&lt;3.5,2,'Paraclinicos '!O1780&lt;5,3,'Paraclinicos '!O1780&gt;5,4)</f>
        <v/>
      </c>
      <c r="R1845" t="str" cm="1">
        <f t="array" ref="R1845">_xlfn.IFS('Paraclinicos '!J1780="","",'Paraclinicos '!J1780&lt;1.2,0,'Paraclinicos '!J1780&lt;2,1,'Paraclinicos '!J1780&lt;6,2,'Paraclinicos '!J1780&lt;12,3,'Paraclinicos '!J1780&gt;=12,4)</f>
        <v/>
      </c>
      <c r="S1845" t="str" cm="1">
        <f t="array" ref="S1845">_xlfn.IFS('Paraclinicos '!Y1780="","",'Paraclinicos '!Y1780&lt;70,1,'Paraclinicos '!Y1780&gt;=70,0)</f>
        <v/>
      </c>
      <c r="T1845" t="str" cm="1">
        <f t="array" ref="T1845">_xlfn.IFS('Paraclinicos '!W1780="","",'Paraclinicos '!W1780&lt;6,4,'Paraclinicos '!W1780&lt;10,3,'Paraclinicos '!W1780&lt;13,2,'Paraclinicos '!W1780&lt;15,1,'Paraclinicos '!W1780=15,0)</f>
        <v/>
      </c>
      <c r="U1845" s="54" t="str">
        <f t="shared" si="84"/>
        <v/>
      </c>
      <c r="V1845" t="str" cm="1">
        <f t="array" ref="V1845">_xlfn.IFS('Paraclinicos '!S1780="","",OR('Paraclinicos '!S1780&lt;=8,'Paraclinicos '!S1780&gt;=25),3,'Paraclinicos '!S1780&lt;12,1,'Paraclinicos '!S1780&lt;21,0,'Paraclinicos '!S1780&lt;25,2)</f>
        <v/>
      </c>
      <c r="W1845" t="str">
        <f>IFERROR(IF(INDEX('BD Demog para scores enalazar'!Y$2:'BD Demog para scores enalazar'!Y$3000,MATCH(Formulas!A1845,'BD Demog para scores enalazar'!A$2:'BD Demog para scores enalazar'!A$3000,0))=1,"SI","NO"),"")</f>
        <v/>
      </c>
      <c r="X1845" s="9" t="str">
        <f>IFERROR(IF(INDEX('BD Demog para scores enalazar'!AJ$2:'BD Demog para scores enalazar'!AJ$3000,MATCH(Formulas!A1845,'BD Demog para scores enalazar'!A$2:'BD Demog para scores enalazar'!A$3000,0))=1,"SI","NO"),"")</f>
        <v/>
      </c>
      <c r="Y1845" t="str" cm="1">
        <f t="array" ref="Y1845">IF(AND(W1845="NO",X1845="NO"),_xlfn.IFS('Paraclinicos '!K1780&lt;=91,3,'Paraclinicos '!K1780&lt;94,2,'Paraclinicos '!K1780&lt;96,1,'Paraclinicos '!K1780&gt;=96,0),"")</f>
        <v/>
      </c>
      <c r="Z1845" t="str" cm="1">
        <f t="array" ref="Z1845">IF(OR(W1845="SI",X1845="SI"),_xlfn.IFS(OR(AND('Paraclinicos '!K1781&lt;=83),AND('Paraclinicos '!K1781&gt;=97,AA1845=2)),3,OR(AND('Paraclinicos '!K1781&lt;=86),AND('Paraclinicos '!K1781&gt;=94,AA1845=2)),2,OR(AND('Paraclinicos '!K1781&lt;=88),AND('Paraclinicos '!K1781&gt;=92,AA1845=2)),1,OR(AND('Paraclinicos '!K1781&gt;=88,'Paraclinicos '!K1781&lt;=92),AND('Paraclinicos '!K1781&gt;=93,AA1845=0)),0),"")</f>
        <v/>
      </c>
      <c r="AA1845" cm="1">
        <f t="array" ref="AA1845">_xlfn.IFS('Paraclinicos '!E1780="","",'Paraclinicos '!E1780="Oxigeno",2,'Paraclinicos '!E1780="Aire",0)</f>
        <v>2</v>
      </c>
    </row>
    <row r="1846" spans="1:27" x14ac:dyDescent="0.25">
      <c r="A1846">
        <f>'Paraclinicos '!A1781</f>
        <v>0</v>
      </c>
      <c r="B1846" s="3">
        <f>'Paraclinicos '!R1781</f>
        <v>0</v>
      </c>
      <c r="C1846" t="str" cm="1">
        <f t="array" ref="C1846">_xlfn.IFS('Paraclinicos '!Q1781="","",'Paraclinicos '!Q1781&gt;60,3,'Paraclinicos '!Q1781&lt;=60,1)</f>
        <v/>
      </c>
      <c r="D1846" t="str">
        <f>IFERROR(IF(INDEX('BD Demog para scores enalazar'!BC$2:BC$3000,MATCH(Formulas!A1846,'BD Demog para scores enalazar'!A$2:A$3000,0))=0,"SI","NO"),"")</f>
        <v/>
      </c>
      <c r="E1846" t="str" cm="1">
        <f t="array" ref="E1846">_xlfn.IFS(D1846="","",D1846="SI",4,D1846="NO",1)</f>
        <v/>
      </c>
      <c r="F1846" t="str" cm="1">
        <f t="array" ref="F1846">_xlfn.IFS('Paraclinicos '!B1781="","",'Paraclinicos '!B1781&gt;1,1,'Paraclinicos '!B1781&lt;=1,3)</f>
        <v/>
      </c>
      <c r="G1846" t="str" cm="1">
        <f t="array" ref="G1846">_xlfn.IFS('Paraclinicos '!D1781="","",AND('Paraclinicos '!D1781&gt;=250,'Paraclinicos '!D1781&lt;=500),2,'Paraclinicos '!D1781&gt;500,3,'Paraclinicos '!D1781&lt;250,1)</f>
        <v/>
      </c>
      <c r="H1846" s="50" t="str">
        <f t="shared" si="85"/>
        <v/>
      </c>
      <c r="I1846" t="str" cm="1">
        <f t="array" ref="I1846">_xlfn.IFS('Paraclinicos '!Q1781="","",'Paraclinicos '!Q1781&gt;=65,1,'Paraclinicos '!Q1781&lt;65,0)</f>
        <v/>
      </c>
      <c r="J1846" t="str" cm="1">
        <f t="array" ref="J1846">_xlfn.IFS('Paraclinicos '!I1781="","",'Paraclinicos '!I1781&gt;7,1,'Paraclinicos '!I1781&lt;=7,0)</f>
        <v/>
      </c>
      <c r="K1846" t="str" cm="1">
        <f t="array" ref="K1846">_xlfn.IFS('Paraclinicos '!W1781="","",'Paraclinicos '!W1781&lt;=8,1,'Paraclinicos '!W1781&gt;8,0)</f>
        <v/>
      </c>
      <c r="L1846" t="str" cm="1">
        <f t="array" ref="L1846">_xlfn.IFS('Paraclinicos '!S1781="","",'Paraclinicos '!S1781&gt;=30,1,'Paraclinicos '!S1781&lt;30,0)</f>
        <v/>
      </c>
      <c r="M1846" t="str" cm="1">
        <f t="array" ref="M1846">_xlfn.IFS(OR('Paraclinicos '!T1781="",'Paraclinicos '!U1781=""),"",OR('Paraclinicos '!T1781&lt;=90,'Paraclinicos '!U1781&lt;=60),1,OR('Paraclinicos '!T1781&gt;90,'Paraclinicos '!U1781&gt;60),0)</f>
        <v/>
      </c>
      <c r="N1846" s="45" t="str">
        <f t="shared" si="86"/>
        <v/>
      </c>
      <c r="O1846" t="str" cm="1">
        <f t="array" ref="O1846">_xlfn.IFS(OR('Paraclinicos '!M1781="",'Paraclinicos '!N1781="",'Paraclinicos '!N1781=0),"",'Paraclinicos '!M1781/'Paraclinicos '!N1781&lt;100,4,'Paraclinicos '!M1781/'Paraclinicos '!N1781&lt;200,3,'Paraclinicos '!M1781/'Paraclinicos '!N1781&lt;300,2,'Paraclinicos '!M1781/'Paraclinicos '!N1781&lt;400,1,'Paraclinicos '!M1781/'Paraclinicos '!N1781&gt;=400,0)</f>
        <v/>
      </c>
      <c r="P1846" t="str" cm="1">
        <f t="array" ref="P1846">_xlfn.IFS('Paraclinicos '!C1781="","",'Paraclinicos '!C1781&lt;20,4,'Paraclinicos '!C1781&lt;50,3,'Paraclinicos '!C1781&lt;100,2,'Paraclinicos '!C1781&lt;150,1,'Paraclinicos '!C1781&gt;150,0)</f>
        <v/>
      </c>
      <c r="Q1846" t="str" cm="1">
        <f t="array" ref="Q1846">_xlfn.IFS('Paraclinicos '!O1781="","",'Paraclinicos '!O1781&lt;1.2,0,'Paraclinicos '!O1781&lt;2,1,'Paraclinicos '!O1781&lt;3.5,2,'Paraclinicos '!O1781&lt;5,3,'Paraclinicos '!O1781&gt;5,4)</f>
        <v/>
      </c>
      <c r="R1846" t="str" cm="1">
        <f t="array" ref="R1846">_xlfn.IFS('Paraclinicos '!J1781="","",'Paraclinicos '!J1781&lt;1.2,0,'Paraclinicos '!J1781&lt;2,1,'Paraclinicos '!J1781&lt;6,2,'Paraclinicos '!J1781&lt;12,3,'Paraclinicos '!J1781&gt;=12,4)</f>
        <v/>
      </c>
      <c r="S1846" t="str" cm="1">
        <f t="array" ref="S1846">_xlfn.IFS('Paraclinicos '!Y1781="","",'Paraclinicos '!Y1781&lt;70,1,'Paraclinicos '!Y1781&gt;=70,0)</f>
        <v/>
      </c>
      <c r="T1846" t="str" cm="1">
        <f t="array" ref="T1846">_xlfn.IFS('Paraclinicos '!W1781="","",'Paraclinicos '!W1781&lt;6,4,'Paraclinicos '!W1781&lt;10,3,'Paraclinicos '!W1781&lt;13,2,'Paraclinicos '!W1781&lt;15,1,'Paraclinicos '!W1781=15,0)</f>
        <v/>
      </c>
      <c r="U1846" s="54" t="str">
        <f t="shared" si="84"/>
        <v/>
      </c>
      <c r="V1846" t="str" cm="1">
        <f t="array" ref="V1846">_xlfn.IFS('Paraclinicos '!S1781="","",OR('Paraclinicos '!S1781&lt;=8,'Paraclinicos '!S1781&gt;=25),3,'Paraclinicos '!S1781&lt;12,1,'Paraclinicos '!S1781&lt;21,0,'Paraclinicos '!S1781&lt;25,2)</f>
        <v/>
      </c>
      <c r="W1846" t="str">
        <f>IFERROR(IF(INDEX('BD Demog para scores enalazar'!Y$2:'BD Demog para scores enalazar'!Y$3000,MATCH(Formulas!A1846,'BD Demog para scores enalazar'!A$2:'BD Demog para scores enalazar'!A$3000,0))=1,"SI","NO"),"")</f>
        <v/>
      </c>
      <c r="X1846" s="9" t="str">
        <f>IFERROR(IF(INDEX('BD Demog para scores enalazar'!AJ$2:'BD Demog para scores enalazar'!AJ$3000,MATCH(Formulas!A1846,'BD Demog para scores enalazar'!A$2:'BD Demog para scores enalazar'!A$3000,0))=1,"SI","NO"),"")</f>
        <v/>
      </c>
      <c r="Y1846" t="str" cm="1">
        <f t="array" ref="Y1846">IF(AND(W1846="NO",X1846="NO"),_xlfn.IFS('Paraclinicos '!K1781&lt;=91,3,'Paraclinicos '!K1781&lt;94,2,'Paraclinicos '!K1781&lt;96,1,'Paraclinicos '!K1781&gt;=96,0),"")</f>
        <v/>
      </c>
      <c r="Z1846" t="str" cm="1">
        <f t="array" ref="Z1846">IF(OR(W1846="SI",X1846="SI"),_xlfn.IFS(OR(AND('Paraclinicos '!K1782&lt;=83),AND('Paraclinicos '!K1782&gt;=97,AA1846=2)),3,OR(AND('Paraclinicos '!K1782&lt;=86),AND('Paraclinicos '!K1782&gt;=94,AA1846=2)),2,OR(AND('Paraclinicos '!K1782&lt;=88),AND('Paraclinicos '!K1782&gt;=92,AA1846=2)),1,OR(AND('Paraclinicos '!K1782&gt;=88,'Paraclinicos '!K1782&lt;=92),AND('Paraclinicos '!K1782&gt;=93,AA1846=0)),0),"")</f>
        <v/>
      </c>
      <c r="AA1846" cm="1">
        <f t="array" ref="AA1846">_xlfn.IFS('Paraclinicos '!E1781="","",'Paraclinicos '!E1781="Oxigeno",2,'Paraclinicos '!E1781="Aire",0)</f>
        <v>2</v>
      </c>
    </row>
    <row r="1847" spans="1:27" x14ac:dyDescent="0.25">
      <c r="A1847">
        <f>'Paraclinicos '!A1782</f>
        <v>0</v>
      </c>
      <c r="B1847" s="3">
        <f>'Paraclinicos '!R1782</f>
        <v>0</v>
      </c>
      <c r="C1847" t="str" cm="1">
        <f t="array" ref="C1847">_xlfn.IFS('Paraclinicos '!Q1782="","",'Paraclinicos '!Q1782&gt;60,3,'Paraclinicos '!Q1782&lt;=60,1)</f>
        <v/>
      </c>
      <c r="D1847" t="str">
        <f>IFERROR(IF(INDEX('BD Demog para scores enalazar'!BC$2:BC$3000,MATCH(Formulas!A1847,'BD Demog para scores enalazar'!A$2:A$3000,0))=0,"SI","NO"),"")</f>
        <v/>
      </c>
      <c r="E1847" t="str" cm="1">
        <f t="array" ref="E1847">_xlfn.IFS(D1847="","",D1847="SI",4,D1847="NO",1)</f>
        <v/>
      </c>
      <c r="F1847" t="str" cm="1">
        <f t="array" ref="F1847">_xlfn.IFS('Paraclinicos '!B1782="","",'Paraclinicos '!B1782&gt;1,1,'Paraclinicos '!B1782&lt;=1,3)</f>
        <v/>
      </c>
      <c r="G1847" t="str" cm="1">
        <f t="array" ref="G1847">_xlfn.IFS('Paraclinicos '!D1782="","",AND('Paraclinicos '!D1782&gt;=250,'Paraclinicos '!D1782&lt;=500),2,'Paraclinicos '!D1782&gt;500,3,'Paraclinicos '!D1782&lt;250,1)</f>
        <v/>
      </c>
      <c r="H1847" s="50" t="str">
        <f t="shared" si="85"/>
        <v/>
      </c>
      <c r="I1847" t="str" cm="1">
        <f t="array" ref="I1847">_xlfn.IFS('Paraclinicos '!Q1782="","",'Paraclinicos '!Q1782&gt;=65,1,'Paraclinicos '!Q1782&lt;65,0)</f>
        <v/>
      </c>
      <c r="J1847" t="str" cm="1">
        <f t="array" ref="J1847">_xlfn.IFS('Paraclinicos '!I1782="","",'Paraclinicos '!I1782&gt;7,1,'Paraclinicos '!I1782&lt;=7,0)</f>
        <v/>
      </c>
      <c r="K1847" t="str" cm="1">
        <f t="array" ref="K1847">_xlfn.IFS('Paraclinicos '!W1782="","",'Paraclinicos '!W1782&lt;=8,1,'Paraclinicos '!W1782&gt;8,0)</f>
        <v/>
      </c>
      <c r="L1847" t="str" cm="1">
        <f t="array" ref="L1847">_xlfn.IFS('Paraclinicos '!S1782="","",'Paraclinicos '!S1782&gt;=30,1,'Paraclinicos '!S1782&lt;30,0)</f>
        <v/>
      </c>
      <c r="M1847" t="str" cm="1">
        <f t="array" ref="M1847">_xlfn.IFS(OR('Paraclinicos '!T1782="",'Paraclinicos '!U1782=""),"",OR('Paraclinicos '!T1782&lt;=90,'Paraclinicos '!U1782&lt;=60),1,OR('Paraclinicos '!T1782&gt;90,'Paraclinicos '!U1782&gt;60),0)</f>
        <v/>
      </c>
      <c r="N1847" s="45" t="str">
        <f t="shared" si="86"/>
        <v/>
      </c>
      <c r="O1847" t="str" cm="1">
        <f t="array" ref="O1847">_xlfn.IFS(OR('Paraclinicos '!M1782="",'Paraclinicos '!N1782="",'Paraclinicos '!N1782=0),"",'Paraclinicos '!M1782/'Paraclinicos '!N1782&lt;100,4,'Paraclinicos '!M1782/'Paraclinicos '!N1782&lt;200,3,'Paraclinicos '!M1782/'Paraclinicos '!N1782&lt;300,2,'Paraclinicos '!M1782/'Paraclinicos '!N1782&lt;400,1,'Paraclinicos '!M1782/'Paraclinicos '!N1782&gt;=400,0)</f>
        <v/>
      </c>
      <c r="P1847" t="str" cm="1">
        <f t="array" ref="P1847">_xlfn.IFS('Paraclinicos '!C1782="","",'Paraclinicos '!C1782&lt;20,4,'Paraclinicos '!C1782&lt;50,3,'Paraclinicos '!C1782&lt;100,2,'Paraclinicos '!C1782&lt;150,1,'Paraclinicos '!C1782&gt;150,0)</f>
        <v/>
      </c>
      <c r="Q1847" t="str" cm="1">
        <f t="array" ref="Q1847">_xlfn.IFS('Paraclinicos '!O1782="","",'Paraclinicos '!O1782&lt;1.2,0,'Paraclinicos '!O1782&lt;2,1,'Paraclinicos '!O1782&lt;3.5,2,'Paraclinicos '!O1782&lt;5,3,'Paraclinicos '!O1782&gt;5,4)</f>
        <v/>
      </c>
      <c r="R1847" t="str" cm="1">
        <f t="array" ref="R1847">_xlfn.IFS('Paraclinicos '!J1782="","",'Paraclinicos '!J1782&lt;1.2,0,'Paraclinicos '!J1782&lt;2,1,'Paraclinicos '!J1782&lt;6,2,'Paraclinicos '!J1782&lt;12,3,'Paraclinicos '!J1782&gt;=12,4)</f>
        <v/>
      </c>
      <c r="S1847" t="str" cm="1">
        <f t="array" ref="S1847">_xlfn.IFS('Paraclinicos '!Y1782="","",'Paraclinicos '!Y1782&lt;70,1,'Paraclinicos '!Y1782&gt;=70,0)</f>
        <v/>
      </c>
      <c r="T1847" t="str" cm="1">
        <f t="array" ref="T1847">_xlfn.IFS('Paraclinicos '!W1782="","",'Paraclinicos '!W1782&lt;6,4,'Paraclinicos '!W1782&lt;10,3,'Paraclinicos '!W1782&lt;13,2,'Paraclinicos '!W1782&lt;15,1,'Paraclinicos '!W1782=15,0)</f>
        <v/>
      </c>
      <c r="U1847" s="54" t="str">
        <f t="shared" si="84"/>
        <v/>
      </c>
      <c r="V1847" t="str" cm="1">
        <f t="array" ref="V1847">_xlfn.IFS('Paraclinicos '!S1782="","",OR('Paraclinicos '!S1782&lt;=8,'Paraclinicos '!S1782&gt;=25),3,'Paraclinicos '!S1782&lt;12,1,'Paraclinicos '!S1782&lt;21,0,'Paraclinicos '!S1782&lt;25,2)</f>
        <v/>
      </c>
      <c r="W1847" t="str">
        <f>IFERROR(IF(INDEX('BD Demog para scores enalazar'!Y$2:'BD Demog para scores enalazar'!Y$3000,MATCH(Formulas!A1847,'BD Demog para scores enalazar'!A$2:'BD Demog para scores enalazar'!A$3000,0))=1,"SI","NO"),"")</f>
        <v/>
      </c>
      <c r="X1847" s="9" t="str">
        <f>IFERROR(IF(INDEX('BD Demog para scores enalazar'!AJ$2:'BD Demog para scores enalazar'!AJ$3000,MATCH(Formulas!A1847,'BD Demog para scores enalazar'!A$2:'BD Demog para scores enalazar'!A$3000,0))=1,"SI","NO"),"")</f>
        <v/>
      </c>
      <c r="Y1847" t="str" cm="1">
        <f t="array" ref="Y1847">IF(AND(W1847="NO",X1847="NO"),_xlfn.IFS('Paraclinicos '!K1782&lt;=91,3,'Paraclinicos '!K1782&lt;94,2,'Paraclinicos '!K1782&lt;96,1,'Paraclinicos '!K1782&gt;=96,0),"")</f>
        <v/>
      </c>
      <c r="Z1847" t="str" cm="1">
        <f t="array" ref="Z1847">IF(OR(W1847="SI",X1847="SI"),_xlfn.IFS(OR(AND('Paraclinicos '!K1783&lt;=83),AND('Paraclinicos '!K1783&gt;=97,AA1847=2)),3,OR(AND('Paraclinicos '!K1783&lt;=86),AND('Paraclinicos '!K1783&gt;=94,AA1847=2)),2,OR(AND('Paraclinicos '!K1783&lt;=88),AND('Paraclinicos '!K1783&gt;=92,AA1847=2)),1,OR(AND('Paraclinicos '!K1783&gt;=88,'Paraclinicos '!K1783&lt;=92),AND('Paraclinicos '!K1783&gt;=93,AA1847=0)),0),"")</f>
        <v/>
      </c>
      <c r="AA1847" cm="1">
        <f t="array" ref="AA1847">_xlfn.IFS('Paraclinicos '!E1782="","",'Paraclinicos '!E1782="Oxigeno",2,'Paraclinicos '!E1782="Aire",0)</f>
        <v>2</v>
      </c>
    </row>
    <row r="1848" spans="1:27" x14ac:dyDescent="0.25">
      <c r="A1848">
        <f>'Paraclinicos '!A1783</f>
        <v>0</v>
      </c>
      <c r="B1848" s="3">
        <f>'Paraclinicos '!R1783</f>
        <v>0</v>
      </c>
      <c r="C1848" t="str" cm="1">
        <f t="array" ref="C1848">_xlfn.IFS('Paraclinicos '!Q1783="","",'Paraclinicos '!Q1783&gt;60,3,'Paraclinicos '!Q1783&lt;=60,1)</f>
        <v/>
      </c>
      <c r="D1848" t="str">
        <f>IFERROR(IF(INDEX('BD Demog para scores enalazar'!BC$2:BC$3000,MATCH(Formulas!A1848,'BD Demog para scores enalazar'!A$2:A$3000,0))=0,"SI","NO"),"")</f>
        <v/>
      </c>
      <c r="E1848" t="str" cm="1">
        <f t="array" ref="E1848">_xlfn.IFS(D1848="","",D1848="SI",4,D1848="NO",1)</f>
        <v/>
      </c>
      <c r="F1848" t="str" cm="1">
        <f t="array" ref="F1848">_xlfn.IFS('Paraclinicos '!B1783="","",'Paraclinicos '!B1783&gt;1,1,'Paraclinicos '!B1783&lt;=1,3)</f>
        <v/>
      </c>
      <c r="G1848" t="str" cm="1">
        <f t="array" ref="G1848">_xlfn.IFS('Paraclinicos '!D1783="","",AND('Paraclinicos '!D1783&gt;=250,'Paraclinicos '!D1783&lt;=500),2,'Paraclinicos '!D1783&gt;500,3,'Paraclinicos '!D1783&lt;250,1)</f>
        <v/>
      </c>
      <c r="H1848" s="50" t="str">
        <f t="shared" si="85"/>
        <v/>
      </c>
      <c r="I1848" t="str" cm="1">
        <f t="array" ref="I1848">_xlfn.IFS('Paraclinicos '!Q1783="","",'Paraclinicos '!Q1783&gt;=65,1,'Paraclinicos '!Q1783&lt;65,0)</f>
        <v/>
      </c>
      <c r="J1848" t="str" cm="1">
        <f t="array" ref="J1848">_xlfn.IFS('Paraclinicos '!I1783="","",'Paraclinicos '!I1783&gt;7,1,'Paraclinicos '!I1783&lt;=7,0)</f>
        <v/>
      </c>
      <c r="K1848" t="str" cm="1">
        <f t="array" ref="K1848">_xlfn.IFS('Paraclinicos '!W1783="","",'Paraclinicos '!W1783&lt;=8,1,'Paraclinicos '!W1783&gt;8,0)</f>
        <v/>
      </c>
      <c r="L1848" t="str" cm="1">
        <f t="array" ref="L1848">_xlfn.IFS('Paraclinicos '!S1783="","",'Paraclinicos '!S1783&gt;=30,1,'Paraclinicos '!S1783&lt;30,0)</f>
        <v/>
      </c>
      <c r="M1848" t="str" cm="1">
        <f t="array" ref="M1848">_xlfn.IFS(OR('Paraclinicos '!T1783="",'Paraclinicos '!U1783=""),"",OR('Paraclinicos '!T1783&lt;=90,'Paraclinicos '!U1783&lt;=60),1,OR('Paraclinicos '!T1783&gt;90,'Paraclinicos '!U1783&gt;60),0)</f>
        <v/>
      </c>
      <c r="N1848" s="45" t="str">
        <f t="shared" si="86"/>
        <v/>
      </c>
      <c r="O1848" t="str" cm="1">
        <f t="array" ref="O1848">_xlfn.IFS(OR('Paraclinicos '!M1783="",'Paraclinicos '!N1783="",'Paraclinicos '!N1783=0),"",'Paraclinicos '!M1783/'Paraclinicos '!N1783&lt;100,4,'Paraclinicos '!M1783/'Paraclinicos '!N1783&lt;200,3,'Paraclinicos '!M1783/'Paraclinicos '!N1783&lt;300,2,'Paraclinicos '!M1783/'Paraclinicos '!N1783&lt;400,1,'Paraclinicos '!M1783/'Paraclinicos '!N1783&gt;=400,0)</f>
        <v/>
      </c>
      <c r="P1848" t="str" cm="1">
        <f t="array" ref="P1848">_xlfn.IFS('Paraclinicos '!C1783="","",'Paraclinicos '!C1783&lt;20,4,'Paraclinicos '!C1783&lt;50,3,'Paraclinicos '!C1783&lt;100,2,'Paraclinicos '!C1783&lt;150,1,'Paraclinicos '!C1783&gt;150,0)</f>
        <v/>
      </c>
      <c r="Q1848" t="str" cm="1">
        <f t="array" ref="Q1848">_xlfn.IFS('Paraclinicos '!O1783="","",'Paraclinicos '!O1783&lt;1.2,0,'Paraclinicos '!O1783&lt;2,1,'Paraclinicos '!O1783&lt;3.5,2,'Paraclinicos '!O1783&lt;5,3,'Paraclinicos '!O1783&gt;5,4)</f>
        <v/>
      </c>
      <c r="R1848" t="str" cm="1">
        <f t="array" ref="R1848">_xlfn.IFS('Paraclinicos '!J1783="","",'Paraclinicos '!J1783&lt;1.2,0,'Paraclinicos '!J1783&lt;2,1,'Paraclinicos '!J1783&lt;6,2,'Paraclinicos '!J1783&lt;12,3,'Paraclinicos '!J1783&gt;=12,4)</f>
        <v/>
      </c>
      <c r="S1848" t="str" cm="1">
        <f t="array" ref="S1848">_xlfn.IFS('Paraclinicos '!Y1783="","",'Paraclinicos '!Y1783&lt;70,1,'Paraclinicos '!Y1783&gt;=70,0)</f>
        <v/>
      </c>
      <c r="T1848" t="str" cm="1">
        <f t="array" ref="T1848">_xlfn.IFS('Paraclinicos '!W1783="","",'Paraclinicos '!W1783&lt;6,4,'Paraclinicos '!W1783&lt;10,3,'Paraclinicos '!W1783&lt;13,2,'Paraclinicos '!W1783&lt;15,1,'Paraclinicos '!W1783=15,0)</f>
        <v/>
      </c>
      <c r="U1848" s="54" t="str">
        <f t="shared" si="84"/>
        <v/>
      </c>
      <c r="V1848" t="str" cm="1">
        <f t="array" ref="V1848">_xlfn.IFS('Paraclinicos '!S1783="","",OR('Paraclinicos '!S1783&lt;=8,'Paraclinicos '!S1783&gt;=25),3,'Paraclinicos '!S1783&lt;12,1,'Paraclinicos '!S1783&lt;21,0,'Paraclinicos '!S1783&lt;25,2)</f>
        <v/>
      </c>
      <c r="W1848" t="str">
        <f>IFERROR(IF(INDEX('BD Demog para scores enalazar'!Y$2:'BD Demog para scores enalazar'!Y$3000,MATCH(Formulas!A1848,'BD Demog para scores enalazar'!A$2:'BD Demog para scores enalazar'!A$3000,0))=1,"SI","NO"),"")</f>
        <v/>
      </c>
      <c r="X1848" s="9" t="str">
        <f>IFERROR(IF(INDEX('BD Demog para scores enalazar'!AJ$2:'BD Demog para scores enalazar'!AJ$3000,MATCH(Formulas!A1848,'BD Demog para scores enalazar'!A$2:'BD Demog para scores enalazar'!A$3000,0))=1,"SI","NO"),"")</f>
        <v/>
      </c>
      <c r="Y1848" t="str" cm="1">
        <f t="array" ref="Y1848">IF(AND(W1848="NO",X1848="NO"),_xlfn.IFS('Paraclinicos '!K1783&lt;=91,3,'Paraclinicos '!K1783&lt;94,2,'Paraclinicos '!K1783&lt;96,1,'Paraclinicos '!K1783&gt;=96,0),"")</f>
        <v/>
      </c>
      <c r="Z1848" t="str" cm="1">
        <f t="array" ref="Z1848">IF(OR(W1848="SI",X1848="SI"),_xlfn.IFS(OR(AND('Paraclinicos '!K1784&lt;=83),AND('Paraclinicos '!K1784&gt;=97,AA1848=2)),3,OR(AND('Paraclinicos '!K1784&lt;=86),AND('Paraclinicos '!K1784&gt;=94,AA1848=2)),2,OR(AND('Paraclinicos '!K1784&lt;=88),AND('Paraclinicos '!K1784&gt;=92,AA1848=2)),1,OR(AND('Paraclinicos '!K1784&gt;=88,'Paraclinicos '!K1784&lt;=92),AND('Paraclinicos '!K1784&gt;=93,AA1848=0)),0),"")</f>
        <v/>
      </c>
      <c r="AA1848" cm="1">
        <f t="array" ref="AA1848">_xlfn.IFS('Paraclinicos '!E1783="","",'Paraclinicos '!E1783="Oxigeno",2,'Paraclinicos '!E1783="Aire",0)</f>
        <v>2</v>
      </c>
    </row>
    <row r="1849" spans="1:27" x14ac:dyDescent="0.25">
      <c r="A1849">
        <f>'Paraclinicos '!A1784</f>
        <v>0</v>
      </c>
      <c r="B1849" s="3">
        <f>'Paraclinicos '!R1784</f>
        <v>0</v>
      </c>
      <c r="C1849" t="str" cm="1">
        <f t="array" ref="C1849">_xlfn.IFS('Paraclinicos '!Q1784="","",'Paraclinicos '!Q1784&gt;60,3,'Paraclinicos '!Q1784&lt;=60,1)</f>
        <v/>
      </c>
      <c r="D1849" t="str">
        <f>IFERROR(IF(INDEX('BD Demog para scores enalazar'!BC$2:BC$3000,MATCH(Formulas!A1849,'BD Demog para scores enalazar'!A$2:A$3000,0))=0,"SI","NO"),"")</f>
        <v/>
      </c>
      <c r="E1849" t="str" cm="1">
        <f t="array" ref="E1849">_xlfn.IFS(D1849="","",D1849="SI",4,D1849="NO",1)</f>
        <v/>
      </c>
      <c r="F1849" t="str" cm="1">
        <f t="array" ref="F1849">_xlfn.IFS('Paraclinicos '!B1784="","",'Paraclinicos '!B1784&gt;1,1,'Paraclinicos '!B1784&lt;=1,3)</f>
        <v/>
      </c>
      <c r="G1849" t="str" cm="1">
        <f t="array" ref="G1849">_xlfn.IFS('Paraclinicos '!D1784="","",AND('Paraclinicos '!D1784&gt;=250,'Paraclinicos '!D1784&lt;=500),2,'Paraclinicos '!D1784&gt;500,3,'Paraclinicos '!D1784&lt;250,1)</f>
        <v/>
      </c>
      <c r="H1849" s="50" t="str">
        <f t="shared" si="85"/>
        <v/>
      </c>
      <c r="I1849" t="str" cm="1">
        <f t="array" ref="I1849">_xlfn.IFS('Paraclinicos '!Q1784="","",'Paraclinicos '!Q1784&gt;=65,1,'Paraclinicos '!Q1784&lt;65,0)</f>
        <v/>
      </c>
      <c r="J1849" t="str" cm="1">
        <f t="array" ref="J1849">_xlfn.IFS('Paraclinicos '!I1784="","",'Paraclinicos '!I1784&gt;7,1,'Paraclinicos '!I1784&lt;=7,0)</f>
        <v/>
      </c>
      <c r="K1849" t="str" cm="1">
        <f t="array" ref="K1849">_xlfn.IFS('Paraclinicos '!W1784="","",'Paraclinicos '!W1784&lt;=8,1,'Paraclinicos '!W1784&gt;8,0)</f>
        <v/>
      </c>
      <c r="L1849" t="str" cm="1">
        <f t="array" ref="L1849">_xlfn.IFS('Paraclinicos '!S1784="","",'Paraclinicos '!S1784&gt;=30,1,'Paraclinicos '!S1784&lt;30,0)</f>
        <v/>
      </c>
      <c r="M1849" t="str" cm="1">
        <f t="array" ref="M1849">_xlfn.IFS(OR('Paraclinicos '!T1784="",'Paraclinicos '!U1784=""),"",OR('Paraclinicos '!T1784&lt;=90,'Paraclinicos '!U1784&lt;=60),1,OR('Paraclinicos '!T1784&gt;90,'Paraclinicos '!U1784&gt;60),0)</f>
        <v/>
      </c>
      <c r="N1849" s="45" t="str">
        <f t="shared" si="86"/>
        <v/>
      </c>
      <c r="O1849" t="str" cm="1">
        <f t="array" ref="O1849">_xlfn.IFS(OR('Paraclinicos '!M1784="",'Paraclinicos '!N1784="",'Paraclinicos '!N1784=0),"",'Paraclinicos '!M1784/'Paraclinicos '!N1784&lt;100,4,'Paraclinicos '!M1784/'Paraclinicos '!N1784&lt;200,3,'Paraclinicos '!M1784/'Paraclinicos '!N1784&lt;300,2,'Paraclinicos '!M1784/'Paraclinicos '!N1784&lt;400,1,'Paraclinicos '!M1784/'Paraclinicos '!N1784&gt;=400,0)</f>
        <v/>
      </c>
      <c r="P1849" t="str" cm="1">
        <f t="array" ref="P1849">_xlfn.IFS('Paraclinicos '!C1784="","",'Paraclinicos '!C1784&lt;20,4,'Paraclinicos '!C1784&lt;50,3,'Paraclinicos '!C1784&lt;100,2,'Paraclinicos '!C1784&lt;150,1,'Paraclinicos '!C1784&gt;150,0)</f>
        <v/>
      </c>
      <c r="Q1849" t="str" cm="1">
        <f t="array" ref="Q1849">_xlfn.IFS('Paraclinicos '!O1784="","",'Paraclinicos '!O1784&lt;1.2,0,'Paraclinicos '!O1784&lt;2,1,'Paraclinicos '!O1784&lt;3.5,2,'Paraclinicos '!O1784&lt;5,3,'Paraclinicos '!O1784&gt;5,4)</f>
        <v/>
      </c>
      <c r="R1849" t="str" cm="1">
        <f t="array" ref="R1849">_xlfn.IFS('Paraclinicos '!J1784="","",'Paraclinicos '!J1784&lt;1.2,0,'Paraclinicos '!J1784&lt;2,1,'Paraclinicos '!J1784&lt;6,2,'Paraclinicos '!J1784&lt;12,3,'Paraclinicos '!J1784&gt;=12,4)</f>
        <v/>
      </c>
      <c r="S1849" t="str" cm="1">
        <f t="array" ref="S1849">_xlfn.IFS('Paraclinicos '!Y1784="","",'Paraclinicos '!Y1784&lt;70,1,'Paraclinicos '!Y1784&gt;=70,0)</f>
        <v/>
      </c>
      <c r="T1849" t="str" cm="1">
        <f t="array" ref="T1849">_xlfn.IFS('Paraclinicos '!W1784="","",'Paraclinicos '!W1784&lt;6,4,'Paraclinicos '!W1784&lt;10,3,'Paraclinicos '!W1784&lt;13,2,'Paraclinicos '!W1784&lt;15,1,'Paraclinicos '!W1784=15,0)</f>
        <v/>
      </c>
      <c r="U1849" s="54" t="str">
        <f t="shared" si="84"/>
        <v/>
      </c>
      <c r="V1849" t="str" cm="1">
        <f t="array" ref="V1849">_xlfn.IFS('Paraclinicos '!S1784="","",OR('Paraclinicos '!S1784&lt;=8,'Paraclinicos '!S1784&gt;=25),3,'Paraclinicos '!S1784&lt;12,1,'Paraclinicos '!S1784&lt;21,0,'Paraclinicos '!S1784&lt;25,2)</f>
        <v/>
      </c>
      <c r="W1849" t="str">
        <f>IFERROR(IF(INDEX('BD Demog para scores enalazar'!Y$2:'BD Demog para scores enalazar'!Y$3000,MATCH(Formulas!A1849,'BD Demog para scores enalazar'!A$2:'BD Demog para scores enalazar'!A$3000,0))=1,"SI","NO"),"")</f>
        <v/>
      </c>
      <c r="X1849" s="9" t="str">
        <f>IFERROR(IF(INDEX('BD Demog para scores enalazar'!AJ$2:'BD Demog para scores enalazar'!AJ$3000,MATCH(Formulas!A1849,'BD Demog para scores enalazar'!A$2:'BD Demog para scores enalazar'!A$3000,0))=1,"SI","NO"),"")</f>
        <v/>
      </c>
      <c r="Y1849" t="str" cm="1">
        <f t="array" ref="Y1849">IF(AND(W1849="NO",X1849="NO"),_xlfn.IFS('Paraclinicos '!K1784&lt;=91,3,'Paraclinicos '!K1784&lt;94,2,'Paraclinicos '!K1784&lt;96,1,'Paraclinicos '!K1784&gt;=96,0),"")</f>
        <v/>
      </c>
      <c r="Z1849" t="str" cm="1">
        <f t="array" ref="Z1849">IF(OR(W1849="SI",X1849="SI"),_xlfn.IFS(OR(AND('Paraclinicos '!K1785&lt;=83),AND('Paraclinicos '!K1785&gt;=97,AA1849=2)),3,OR(AND('Paraclinicos '!K1785&lt;=86),AND('Paraclinicos '!K1785&gt;=94,AA1849=2)),2,OR(AND('Paraclinicos '!K1785&lt;=88),AND('Paraclinicos '!K1785&gt;=92,AA1849=2)),1,OR(AND('Paraclinicos '!K1785&gt;=88,'Paraclinicos '!K1785&lt;=92),AND('Paraclinicos '!K1785&gt;=93,AA1849=0)),0),"")</f>
        <v/>
      </c>
      <c r="AA1849" cm="1">
        <f t="array" ref="AA1849">_xlfn.IFS('Paraclinicos '!E1784="","",'Paraclinicos '!E1784="Oxigeno",2,'Paraclinicos '!E1784="Aire",0)</f>
        <v>2</v>
      </c>
    </row>
    <row r="1850" spans="1:27" x14ac:dyDescent="0.25">
      <c r="A1850">
        <f>'Paraclinicos '!A1785</f>
        <v>0</v>
      </c>
      <c r="B1850" s="3">
        <f>'Paraclinicos '!R1785</f>
        <v>0</v>
      </c>
      <c r="C1850" t="str" cm="1">
        <f t="array" ref="C1850">_xlfn.IFS('Paraclinicos '!Q1785="","",'Paraclinicos '!Q1785&gt;60,3,'Paraclinicos '!Q1785&lt;=60,1)</f>
        <v/>
      </c>
      <c r="D1850" t="str">
        <f>IFERROR(IF(INDEX('BD Demog para scores enalazar'!BC$2:BC$3000,MATCH(Formulas!A1850,'BD Demog para scores enalazar'!A$2:A$3000,0))=0,"SI","NO"),"")</f>
        <v/>
      </c>
      <c r="E1850" t="str" cm="1">
        <f t="array" ref="E1850">_xlfn.IFS(D1850="","",D1850="SI",4,D1850="NO",1)</f>
        <v/>
      </c>
      <c r="F1850" t="str" cm="1">
        <f t="array" ref="F1850">_xlfn.IFS('Paraclinicos '!B1785="","",'Paraclinicos '!B1785&gt;1,1,'Paraclinicos '!B1785&lt;=1,3)</f>
        <v/>
      </c>
      <c r="G1850" t="str" cm="1">
        <f t="array" ref="G1850">_xlfn.IFS('Paraclinicos '!D1785="","",AND('Paraclinicos '!D1785&gt;=250,'Paraclinicos '!D1785&lt;=500),2,'Paraclinicos '!D1785&gt;500,3,'Paraclinicos '!D1785&lt;250,1)</f>
        <v/>
      </c>
      <c r="H1850" s="50" t="str">
        <f t="shared" si="85"/>
        <v/>
      </c>
      <c r="I1850" t="str" cm="1">
        <f t="array" ref="I1850">_xlfn.IFS('Paraclinicos '!Q1785="","",'Paraclinicos '!Q1785&gt;=65,1,'Paraclinicos '!Q1785&lt;65,0)</f>
        <v/>
      </c>
      <c r="J1850" t="str" cm="1">
        <f t="array" ref="J1850">_xlfn.IFS('Paraclinicos '!I1785="","",'Paraclinicos '!I1785&gt;7,1,'Paraclinicos '!I1785&lt;=7,0)</f>
        <v/>
      </c>
      <c r="K1850" t="str" cm="1">
        <f t="array" ref="K1850">_xlfn.IFS('Paraclinicos '!W1785="","",'Paraclinicos '!W1785&lt;=8,1,'Paraclinicos '!W1785&gt;8,0)</f>
        <v/>
      </c>
      <c r="L1850" t="str" cm="1">
        <f t="array" ref="L1850">_xlfn.IFS('Paraclinicos '!S1785="","",'Paraclinicos '!S1785&gt;=30,1,'Paraclinicos '!S1785&lt;30,0)</f>
        <v/>
      </c>
      <c r="M1850" t="str" cm="1">
        <f t="array" ref="M1850">_xlfn.IFS(OR('Paraclinicos '!T1785="",'Paraclinicos '!U1785=""),"",OR('Paraclinicos '!T1785&lt;=90,'Paraclinicos '!U1785&lt;=60),1,OR('Paraclinicos '!T1785&gt;90,'Paraclinicos '!U1785&gt;60),0)</f>
        <v/>
      </c>
      <c r="N1850" s="45" t="str">
        <f t="shared" si="86"/>
        <v/>
      </c>
      <c r="O1850" t="str" cm="1">
        <f t="array" ref="O1850">_xlfn.IFS(OR('Paraclinicos '!M1785="",'Paraclinicos '!N1785="",'Paraclinicos '!N1785=0),"",'Paraclinicos '!M1785/'Paraclinicos '!N1785&lt;100,4,'Paraclinicos '!M1785/'Paraclinicos '!N1785&lt;200,3,'Paraclinicos '!M1785/'Paraclinicos '!N1785&lt;300,2,'Paraclinicos '!M1785/'Paraclinicos '!N1785&lt;400,1,'Paraclinicos '!M1785/'Paraclinicos '!N1785&gt;=400,0)</f>
        <v/>
      </c>
      <c r="P1850" t="str" cm="1">
        <f t="array" ref="P1850">_xlfn.IFS('Paraclinicos '!C1785="","",'Paraclinicos '!C1785&lt;20,4,'Paraclinicos '!C1785&lt;50,3,'Paraclinicos '!C1785&lt;100,2,'Paraclinicos '!C1785&lt;150,1,'Paraclinicos '!C1785&gt;150,0)</f>
        <v/>
      </c>
      <c r="Q1850" t="str" cm="1">
        <f t="array" ref="Q1850">_xlfn.IFS('Paraclinicos '!O1785="","",'Paraclinicos '!O1785&lt;1.2,0,'Paraclinicos '!O1785&lt;2,1,'Paraclinicos '!O1785&lt;3.5,2,'Paraclinicos '!O1785&lt;5,3,'Paraclinicos '!O1785&gt;5,4)</f>
        <v/>
      </c>
      <c r="R1850" t="str" cm="1">
        <f t="array" ref="R1850">_xlfn.IFS('Paraclinicos '!J1785="","",'Paraclinicos '!J1785&lt;1.2,0,'Paraclinicos '!J1785&lt;2,1,'Paraclinicos '!J1785&lt;6,2,'Paraclinicos '!J1785&lt;12,3,'Paraclinicos '!J1785&gt;=12,4)</f>
        <v/>
      </c>
      <c r="S1850" t="str" cm="1">
        <f t="array" ref="S1850">_xlfn.IFS('Paraclinicos '!Y1785="","",'Paraclinicos '!Y1785&lt;70,1,'Paraclinicos '!Y1785&gt;=70,0)</f>
        <v/>
      </c>
      <c r="T1850" t="str" cm="1">
        <f t="array" ref="T1850">_xlfn.IFS('Paraclinicos '!W1785="","",'Paraclinicos '!W1785&lt;6,4,'Paraclinicos '!W1785&lt;10,3,'Paraclinicos '!W1785&lt;13,2,'Paraclinicos '!W1785&lt;15,1,'Paraclinicos '!W1785=15,0)</f>
        <v/>
      </c>
      <c r="U1850" s="54" t="str">
        <f t="shared" si="84"/>
        <v/>
      </c>
      <c r="V1850" t="str" cm="1">
        <f t="array" ref="V1850">_xlfn.IFS('Paraclinicos '!S1785="","",OR('Paraclinicos '!S1785&lt;=8,'Paraclinicos '!S1785&gt;=25),3,'Paraclinicos '!S1785&lt;12,1,'Paraclinicos '!S1785&lt;21,0,'Paraclinicos '!S1785&lt;25,2)</f>
        <v/>
      </c>
      <c r="W1850" t="str">
        <f>IFERROR(IF(INDEX('BD Demog para scores enalazar'!Y$2:'BD Demog para scores enalazar'!Y$3000,MATCH(Formulas!A1850,'BD Demog para scores enalazar'!A$2:'BD Demog para scores enalazar'!A$3000,0))=1,"SI","NO"),"")</f>
        <v/>
      </c>
      <c r="X1850" s="9" t="str">
        <f>IFERROR(IF(INDEX('BD Demog para scores enalazar'!AJ$2:'BD Demog para scores enalazar'!AJ$3000,MATCH(Formulas!A1850,'BD Demog para scores enalazar'!A$2:'BD Demog para scores enalazar'!A$3000,0))=1,"SI","NO"),"")</f>
        <v/>
      </c>
      <c r="Y1850" t="str" cm="1">
        <f t="array" ref="Y1850">IF(AND(W1850="NO",X1850="NO"),_xlfn.IFS('Paraclinicos '!K1785&lt;=91,3,'Paraclinicos '!K1785&lt;94,2,'Paraclinicos '!K1785&lt;96,1,'Paraclinicos '!K1785&gt;=96,0),"")</f>
        <v/>
      </c>
      <c r="Z1850" t="str" cm="1">
        <f t="array" ref="Z1850">IF(OR(W1850="SI",X1850="SI"),_xlfn.IFS(OR(AND('Paraclinicos '!K1786&lt;=83),AND('Paraclinicos '!K1786&gt;=97,AA1850=2)),3,OR(AND('Paraclinicos '!K1786&lt;=86),AND('Paraclinicos '!K1786&gt;=94,AA1850=2)),2,OR(AND('Paraclinicos '!K1786&lt;=88),AND('Paraclinicos '!K1786&gt;=92,AA1850=2)),1,OR(AND('Paraclinicos '!K1786&gt;=88,'Paraclinicos '!K1786&lt;=92),AND('Paraclinicos '!K1786&gt;=93,AA1850=0)),0),"")</f>
        <v/>
      </c>
      <c r="AA1850" cm="1">
        <f t="array" ref="AA1850">_xlfn.IFS('Paraclinicos '!E1785="","",'Paraclinicos '!E1785="Oxigeno",2,'Paraclinicos '!E1785="Aire",0)</f>
        <v>2</v>
      </c>
    </row>
    <row r="1851" spans="1:27" x14ac:dyDescent="0.25">
      <c r="A1851">
        <f>'Paraclinicos '!A1786</f>
        <v>0</v>
      </c>
      <c r="B1851" s="3">
        <f>'Paraclinicos '!R1786</f>
        <v>0</v>
      </c>
      <c r="C1851" t="str" cm="1">
        <f t="array" ref="C1851">_xlfn.IFS('Paraclinicos '!Q1786="","",'Paraclinicos '!Q1786&gt;60,3,'Paraclinicos '!Q1786&lt;=60,1)</f>
        <v/>
      </c>
      <c r="D1851" t="str">
        <f>IFERROR(IF(INDEX('BD Demog para scores enalazar'!BC$2:BC$3000,MATCH(Formulas!A1851,'BD Demog para scores enalazar'!A$2:A$3000,0))=0,"SI","NO"),"")</f>
        <v/>
      </c>
      <c r="E1851" t="str" cm="1">
        <f t="array" ref="E1851">_xlfn.IFS(D1851="","",D1851="SI",4,D1851="NO",1)</f>
        <v/>
      </c>
      <c r="F1851" t="str" cm="1">
        <f t="array" ref="F1851">_xlfn.IFS('Paraclinicos '!B1786="","",'Paraclinicos '!B1786&gt;1,1,'Paraclinicos '!B1786&lt;=1,3)</f>
        <v/>
      </c>
      <c r="G1851" t="str" cm="1">
        <f t="array" ref="G1851">_xlfn.IFS('Paraclinicos '!D1786="","",AND('Paraclinicos '!D1786&gt;=250,'Paraclinicos '!D1786&lt;=500),2,'Paraclinicos '!D1786&gt;500,3,'Paraclinicos '!D1786&lt;250,1)</f>
        <v/>
      </c>
      <c r="H1851" s="50" t="str">
        <f t="shared" si="85"/>
        <v/>
      </c>
      <c r="I1851" t="str" cm="1">
        <f t="array" ref="I1851">_xlfn.IFS('Paraclinicos '!Q1786="","",'Paraclinicos '!Q1786&gt;=65,1,'Paraclinicos '!Q1786&lt;65,0)</f>
        <v/>
      </c>
      <c r="J1851" t="str" cm="1">
        <f t="array" ref="J1851">_xlfn.IFS('Paraclinicos '!I1786="","",'Paraclinicos '!I1786&gt;7,1,'Paraclinicos '!I1786&lt;=7,0)</f>
        <v/>
      </c>
      <c r="K1851" t="str" cm="1">
        <f t="array" ref="K1851">_xlfn.IFS('Paraclinicos '!W1786="","",'Paraclinicos '!W1786&lt;=8,1,'Paraclinicos '!W1786&gt;8,0)</f>
        <v/>
      </c>
      <c r="L1851" t="str" cm="1">
        <f t="array" ref="L1851">_xlfn.IFS('Paraclinicos '!S1786="","",'Paraclinicos '!S1786&gt;=30,1,'Paraclinicos '!S1786&lt;30,0)</f>
        <v/>
      </c>
      <c r="M1851" t="str" cm="1">
        <f t="array" ref="M1851">_xlfn.IFS(OR('Paraclinicos '!T1786="",'Paraclinicos '!U1786=""),"",OR('Paraclinicos '!T1786&lt;=90,'Paraclinicos '!U1786&lt;=60),1,OR('Paraclinicos '!T1786&gt;90,'Paraclinicos '!U1786&gt;60),0)</f>
        <v/>
      </c>
      <c r="N1851" s="45" t="str">
        <f t="shared" si="86"/>
        <v/>
      </c>
      <c r="O1851" t="str" cm="1">
        <f t="array" ref="O1851">_xlfn.IFS(OR('Paraclinicos '!M1786="",'Paraclinicos '!N1786="",'Paraclinicos '!N1786=0),"",'Paraclinicos '!M1786/'Paraclinicos '!N1786&lt;100,4,'Paraclinicos '!M1786/'Paraclinicos '!N1786&lt;200,3,'Paraclinicos '!M1786/'Paraclinicos '!N1786&lt;300,2,'Paraclinicos '!M1786/'Paraclinicos '!N1786&lt;400,1,'Paraclinicos '!M1786/'Paraclinicos '!N1786&gt;=400,0)</f>
        <v/>
      </c>
      <c r="P1851" t="str" cm="1">
        <f t="array" ref="P1851">_xlfn.IFS('Paraclinicos '!C1786="","",'Paraclinicos '!C1786&lt;20,4,'Paraclinicos '!C1786&lt;50,3,'Paraclinicos '!C1786&lt;100,2,'Paraclinicos '!C1786&lt;150,1,'Paraclinicos '!C1786&gt;150,0)</f>
        <v/>
      </c>
      <c r="Q1851" t="str" cm="1">
        <f t="array" ref="Q1851">_xlfn.IFS('Paraclinicos '!O1786="","",'Paraclinicos '!O1786&lt;1.2,0,'Paraclinicos '!O1786&lt;2,1,'Paraclinicos '!O1786&lt;3.5,2,'Paraclinicos '!O1786&lt;5,3,'Paraclinicos '!O1786&gt;5,4)</f>
        <v/>
      </c>
      <c r="R1851" t="str" cm="1">
        <f t="array" ref="R1851">_xlfn.IFS('Paraclinicos '!J1786="","",'Paraclinicos '!J1786&lt;1.2,0,'Paraclinicos '!J1786&lt;2,1,'Paraclinicos '!J1786&lt;6,2,'Paraclinicos '!J1786&lt;12,3,'Paraclinicos '!J1786&gt;=12,4)</f>
        <v/>
      </c>
      <c r="S1851" t="str" cm="1">
        <f t="array" ref="S1851">_xlfn.IFS('Paraclinicos '!Y1786="","",'Paraclinicos '!Y1786&lt;70,1,'Paraclinicos '!Y1786&gt;=70,0)</f>
        <v/>
      </c>
      <c r="T1851" t="str" cm="1">
        <f t="array" ref="T1851">_xlfn.IFS('Paraclinicos '!W1786="","",'Paraclinicos '!W1786&lt;6,4,'Paraclinicos '!W1786&lt;10,3,'Paraclinicos '!W1786&lt;13,2,'Paraclinicos '!W1786&lt;15,1,'Paraclinicos '!W1786=15,0)</f>
        <v/>
      </c>
      <c r="U1851" s="54" t="str">
        <f t="shared" si="84"/>
        <v/>
      </c>
      <c r="V1851" t="str" cm="1">
        <f t="array" ref="V1851">_xlfn.IFS('Paraclinicos '!S1786="","",OR('Paraclinicos '!S1786&lt;=8,'Paraclinicos '!S1786&gt;=25),3,'Paraclinicos '!S1786&lt;12,1,'Paraclinicos '!S1786&lt;21,0,'Paraclinicos '!S1786&lt;25,2)</f>
        <v/>
      </c>
      <c r="W1851" t="str">
        <f>IFERROR(IF(INDEX('BD Demog para scores enalazar'!Y$2:'BD Demog para scores enalazar'!Y$3000,MATCH(Formulas!A1851,'BD Demog para scores enalazar'!A$2:'BD Demog para scores enalazar'!A$3000,0))=1,"SI","NO"),"")</f>
        <v/>
      </c>
      <c r="X1851" s="9" t="str">
        <f>IFERROR(IF(INDEX('BD Demog para scores enalazar'!AJ$2:'BD Demog para scores enalazar'!AJ$3000,MATCH(Formulas!A1851,'BD Demog para scores enalazar'!A$2:'BD Demog para scores enalazar'!A$3000,0))=1,"SI","NO"),"")</f>
        <v/>
      </c>
      <c r="Y1851" t="str" cm="1">
        <f t="array" ref="Y1851">IF(AND(W1851="NO",X1851="NO"),_xlfn.IFS('Paraclinicos '!K1786&lt;=91,3,'Paraclinicos '!K1786&lt;94,2,'Paraclinicos '!K1786&lt;96,1,'Paraclinicos '!K1786&gt;=96,0),"")</f>
        <v/>
      </c>
      <c r="Z1851" t="str" cm="1">
        <f t="array" ref="Z1851">IF(OR(W1851="SI",X1851="SI"),_xlfn.IFS(OR(AND('Paraclinicos '!K1787&lt;=83),AND('Paraclinicos '!K1787&gt;=97,AA1851=2)),3,OR(AND('Paraclinicos '!K1787&lt;=86),AND('Paraclinicos '!K1787&gt;=94,AA1851=2)),2,OR(AND('Paraclinicos '!K1787&lt;=88),AND('Paraclinicos '!K1787&gt;=92,AA1851=2)),1,OR(AND('Paraclinicos '!K1787&gt;=88,'Paraclinicos '!K1787&lt;=92),AND('Paraclinicos '!K1787&gt;=93,AA1851=0)),0),"")</f>
        <v/>
      </c>
      <c r="AA1851" cm="1">
        <f t="array" ref="AA1851">_xlfn.IFS('Paraclinicos '!E1786="","",'Paraclinicos '!E1786="Oxigeno",2,'Paraclinicos '!E1786="Aire",0)</f>
        <v>2</v>
      </c>
    </row>
    <row r="1852" spans="1:27" x14ac:dyDescent="0.25">
      <c r="A1852">
        <f>'Paraclinicos '!A1787</f>
        <v>0</v>
      </c>
      <c r="B1852" s="3">
        <f>'Paraclinicos '!R1787</f>
        <v>0</v>
      </c>
      <c r="C1852" t="str" cm="1">
        <f t="array" ref="C1852">_xlfn.IFS('Paraclinicos '!Q1787="","",'Paraclinicos '!Q1787&gt;60,3,'Paraclinicos '!Q1787&lt;=60,1)</f>
        <v/>
      </c>
      <c r="D1852" t="str">
        <f>IFERROR(IF(INDEX('BD Demog para scores enalazar'!BC$2:BC$3000,MATCH(Formulas!A1852,'BD Demog para scores enalazar'!A$2:A$3000,0))=0,"SI","NO"),"")</f>
        <v/>
      </c>
      <c r="E1852" t="str" cm="1">
        <f t="array" ref="E1852">_xlfn.IFS(D1852="","",D1852="SI",4,D1852="NO",1)</f>
        <v/>
      </c>
      <c r="F1852" t="str" cm="1">
        <f t="array" ref="F1852">_xlfn.IFS('Paraclinicos '!B1787="","",'Paraclinicos '!B1787&gt;1,1,'Paraclinicos '!B1787&lt;=1,3)</f>
        <v/>
      </c>
      <c r="G1852" t="str" cm="1">
        <f t="array" ref="G1852">_xlfn.IFS('Paraclinicos '!D1787="","",AND('Paraclinicos '!D1787&gt;=250,'Paraclinicos '!D1787&lt;=500),2,'Paraclinicos '!D1787&gt;500,3,'Paraclinicos '!D1787&lt;250,1)</f>
        <v/>
      </c>
      <c r="H1852" s="50" t="str">
        <f t="shared" si="85"/>
        <v/>
      </c>
      <c r="I1852" t="str" cm="1">
        <f t="array" ref="I1852">_xlfn.IFS('Paraclinicos '!Q1787="","",'Paraclinicos '!Q1787&gt;=65,1,'Paraclinicos '!Q1787&lt;65,0)</f>
        <v/>
      </c>
      <c r="J1852" t="str" cm="1">
        <f t="array" ref="J1852">_xlfn.IFS('Paraclinicos '!I1787="","",'Paraclinicos '!I1787&gt;7,1,'Paraclinicos '!I1787&lt;=7,0)</f>
        <v/>
      </c>
      <c r="K1852" t="str" cm="1">
        <f t="array" ref="K1852">_xlfn.IFS('Paraclinicos '!W1787="","",'Paraclinicos '!W1787&lt;=8,1,'Paraclinicos '!W1787&gt;8,0)</f>
        <v/>
      </c>
      <c r="L1852" t="str" cm="1">
        <f t="array" ref="L1852">_xlfn.IFS('Paraclinicos '!S1787="","",'Paraclinicos '!S1787&gt;=30,1,'Paraclinicos '!S1787&lt;30,0)</f>
        <v/>
      </c>
      <c r="M1852" t="str" cm="1">
        <f t="array" ref="M1852">_xlfn.IFS(OR('Paraclinicos '!T1787="",'Paraclinicos '!U1787=""),"",OR('Paraclinicos '!T1787&lt;=90,'Paraclinicos '!U1787&lt;=60),1,OR('Paraclinicos '!T1787&gt;90,'Paraclinicos '!U1787&gt;60),0)</f>
        <v/>
      </c>
      <c r="N1852" s="45" t="str">
        <f t="shared" si="86"/>
        <v/>
      </c>
      <c r="O1852" t="str" cm="1">
        <f t="array" ref="O1852">_xlfn.IFS(OR('Paraclinicos '!M1787="",'Paraclinicos '!N1787="",'Paraclinicos '!N1787=0),"",'Paraclinicos '!M1787/'Paraclinicos '!N1787&lt;100,4,'Paraclinicos '!M1787/'Paraclinicos '!N1787&lt;200,3,'Paraclinicos '!M1787/'Paraclinicos '!N1787&lt;300,2,'Paraclinicos '!M1787/'Paraclinicos '!N1787&lt;400,1,'Paraclinicos '!M1787/'Paraclinicos '!N1787&gt;=400,0)</f>
        <v/>
      </c>
      <c r="P1852" t="str" cm="1">
        <f t="array" ref="P1852">_xlfn.IFS('Paraclinicos '!C1787="","",'Paraclinicos '!C1787&lt;20,4,'Paraclinicos '!C1787&lt;50,3,'Paraclinicos '!C1787&lt;100,2,'Paraclinicos '!C1787&lt;150,1,'Paraclinicos '!C1787&gt;150,0)</f>
        <v/>
      </c>
      <c r="Q1852" t="str" cm="1">
        <f t="array" ref="Q1852">_xlfn.IFS('Paraclinicos '!O1787="","",'Paraclinicos '!O1787&lt;1.2,0,'Paraclinicos '!O1787&lt;2,1,'Paraclinicos '!O1787&lt;3.5,2,'Paraclinicos '!O1787&lt;5,3,'Paraclinicos '!O1787&gt;5,4)</f>
        <v/>
      </c>
      <c r="R1852" t="str" cm="1">
        <f t="array" ref="R1852">_xlfn.IFS('Paraclinicos '!J1787="","",'Paraclinicos '!J1787&lt;1.2,0,'Paraclinicos '!J1787&lt;2,1,'Paraclinicos '!J1787&lt;6,2,'Paraclinicos '!J1787&lt;12,3,'Paraclinicos '!J1787&gt;=12,4)</f>
        <v/>
      </c>
      <c r="S1852" t="str" cm="1">
        <f t="array" ref="S1852">_xlfn.IFS('Paraclinicos '!Y1787="","",'Paraclinicos '!Y1787&lt;70,1,'Paraclinicos '!Y1787&gt;=70,0)</f>
        <v/>
      </c>
      <c r="T1852" t="str" cm="1">
        <f t="array" ref="T1852">_xlfn.IFS('Paraclinicos '!W1787="","",'Paraclinicos '!W1787&lt;6,4,'Paraclinicos '!W1787&lt;10,3,'Paraclinicos '!W1787&lt;13,2,'Paraclinicos '!W1787&lt;15,1,'Paraclinicos '!W1787=15,0)</f>
        <v/>
      </c>
      <c r="U1852" s="54" t="str">
        <f t="shared" si="84"/>
        <v/>
      </c>
      <c r="V1852" t="str" cm="1">
        <f t="array" ref="V1852">_xlfn.IFS('Paraclinicos '!S1787="","",OR('Paraclinicos '!S1787&lt;=8,'Paraclinicos '!S1787&gt;=25),3,'Paraclinicos '!S1787&lt;12,1,'Paraclinicos '!S1787&lt;21,0,'Paraclinicos '!S1787&lt;25,2)</f>
        <v/>
      </c>
      <c r="W1852" t="str">
        <f>IFERROR(IF(INDEX('BD Demog para scores enalazar'!Y$2:'BD Demog para scores enalazar'!Y$3000,MATCH(Formulas!A1852,'BD Demog para scores enalazar'!A$2:'BD Demog para scores enalazar'!A$3000,0))=1,"SI","NO"),"")</f>
        <v/>
      </c>
      <c r="X1852" s="9" t="str">
        <f>IFERROR(IF(INDEX('BD Demog para scores enalazar'!AJ$2:'BD Demog para scores enalazar'!AJ$3000,MATCH(Formulas!A1852,'BD Demog para scores enalazar'!A$2:'BD Demog para scores enalazar'!A$3000,0))=1,"SI","NO"),"")</f>
        <v/>
      </c>
      <c r="Y1852" t="str" cm="1">
        <f t="array" ref="Y1852">IF(AND(W1852="NO",X1852="NO"),_xlfn.IFS('Paraclinicos '!K1787&lt;=91,3,'Paraclinicos '!K1787&lt;94,2,'Paraclinicos '!K1787&lt;96,1,'Paraclinicos '!K1787&gt;=96,0),"")</f>
        <v/>
      </c>
      <c r="Z1852" t="str" cm="1">
        <f t="array" ref="Z1852">IF(OR(W1852="SI",X1852="SI"),_xlfn.IFS(OR(AND('Paraclinicos '!K1788&lt;=83),AND('Paraclinicos '!K1788&gt;=97,AA1852=2)),3,OR(AND('Paraclinicos '!K1788&lt;=86),AND('Paraclinicos '!K1788&gt;=94,AA1852=2)),2,OR(AND('Paraclinicos '!K1788&lt;=88),AND('Paraclinicos '!K1788&gt;=92,AA1852=2)),1,OR(AND('Paraclinicos '!K1788&gt;=88,'Paraclinicos '!K1788&lt;=92),AND('Paraclinicos '!K1788&gt;=93,AA1852=0)),0),"")</f>
        <v/>
      </c>
      <c r="AA1852" cm="1">
        <f t="array" ref="AA1852">_xlfn.IFS('Paraclinicos '!E1787="","",'Paraclinicos '!E1787="Oxigeno",2,'Paraclinicos '!E1787="Aire",0)</f>
        <v>2</v>
      </c>
    </row>
    <row r="1853" spans="1:27" x14ac:dyDescent="0.25">
      <c r="A1853">
        <f>'Paraclinicos '!A1788</f>
        <v>0</v>
      </c>
      <c r="B1853" s="3">
        <f>'Paraclinicos '!R1788</f>
        <v>0</v>
      </c>
      <c r="C1853" t="str" cm="1">
        <f t="array" ref="C1853">_xlfn.IFS('Paraclinicos '!Q1788="","",'Paraclinicos '!Q1788&gt;60,3,'Paraclinicos '!Q1788&lt;=60,1)</f>
        <v/>
      </c>
      <c r="D1853" t="str">
        <f>IFERROR(IF(INDEX('BD Demog para scores enalazar'!BC$2:BC$3000,MATCH(Formulas!A1853,'BD Demog para scores enalazar'!A$2:A$3000,0))=0,"SI","NO"),"")</f>
        <v/>
      </c>
      <c r="E1853" t="str" cm="1">
        <f t="array" ref="E1853">_xlfn.IFS(D1853="","",D1853="SI",4,D1853="NO",1)</f>
        <v/>
      </c>
      <c r="F1853" t="str" cm="1">
        <f t="array" ref="F1853">_xlfn.IFS('Paraclinicos '!B1788="","",'Paraclinicos '!B1788&gt;1,1,'Paraclinicos '!B1788&lt;=1,3)</f>
        <v/>
      </c>
      <c r="G1853" t="str" cm="1">
        <f t="array" ref="G1853">_xlfn.IFS('Paraclinicos '!D1788="","",AND('Paraclinicos '!D1788&gt;=250,'Paraclinicos '!D1788&lt;=500),2,'Paraclinicos '!D1788&gt;500,3,'Paraclinicos '!D1788&lt;250,1)</f>
        <v/>
      </c>
      <c r="H1853" s="50" t="str">
        <f t="shared" si="85"/>
        <v/>
      </c>
      <c r="I1853" t="str" cm="1">
        <f t="array" ref="I1853">_xlfn.IFS('Paraclinicos '!Q1788="","",'Paraclinicos '!Q1788&gt;=65,1,'Paraclinicos '!Q1788&lt;65,0)</f>
        <v/>
      </c>
      <c r="J1853" t="str" cm="1">
        <f t="array" ref="J1853">_xlfn.IFS('Paraclinicos '!I1788="","",'Paraclinicos '!I1788&gt;7,1,'Paraclinicos '!I1788&lt;=7,0)</f>
        <v/>
      </c>
      <c r="K1853" t="str" cm="1">
        <f t="array" ref="K1853">_xlfn.IFS('Paraclinicos '!W1788="","",'Paraclinicos '!W1788&lt;=8,1,'Paraclinicos '!W1788&gt;8,0)</f>
        <v/>
      </c>
      <c r="L1853" t="str" cm="1">
        <f t="array" ref="L1853">_xlfn.IFS('Paraclinicos '!S1788="","",'Paraclinicos '!S1788&gt;=30,1,'Paraclinicos '!S1788&lt;30,0)</f>
        <v/>
      </c>
      <c r="M1853" t="str" cm="1">
        <f t="array" ref="M1853">_xlfn.IFS(OR('Paraclinicos '!T1788="",'Paraclinicos '!U1788=""),"",OR('Paraclinicos '!T1788&lt;=90,'Paraclinicos '!U1788&lt;=60),1,OR('Paraclinicos '!T1788&gt;90,'Paraclinicos '!U1788&gt;60),0)</f>
        <v/>
      </c>
      <c r="N1853" s="45" t="str">
        <f t="shared" si="86"/>
        <v/>
      </c>
      <c r="O1853" t="str" cm="1">
        <f t="array" ref="O1853">_xlfn.IFS(OR('Paraclinicos '!M1788="",'Paraclinicos '!N1788="",'Paraclinicos '!N1788=0),"",'Paraclinicos '!M1788/'Paraclinicos '!N1788&lt;100,4,'Paraclinicos '!M1788/'Paraclinicos '!N1788&lt;200,3,'Paraclinicos '!M1788/'Paraclinicos '!N1788&lt;300,2,'Paraclinicos '!M1788/'Paraclinicos '!N1788&lt;400,1,'Paraclinicos '!M1788/'Paraclinicos '!N1788&gt;=400,0)</f>
        <v/>
      </c>
      <c r="P1853" t="str" cm="1">
        <f t="array" ref="P1853">_xlfn.IFS('Paraclinicos '!C1788="","",'Paraclinicos '!C1788&lt;20,4,'Paraclinicos '!C1788&lt;50,3,'Paraclinicos '!C1788&lt;100,2,'Paraclinicos '!C1788&lt;150,1,'Paraclinicos '!C1788&gt;150,0)</f>
        <v/>
      </c>
      <c r="Q1853" t="str" cm="1">
        <f t="array" ref="Q1853">_xlfn.IFS('Paraclinicos '!O1788="","",'Paraclinicos '!O1788&lt;1.2,0,'Paraclinicos '!O1788&lt;2,1,'Paraclinicos '!O1788&lt;3.5,2,'Paraclinicos '!O1788&lt;5,3,'Paraclinicos '!O1788&gt;5,4)</f>
        <v/>
      </c>
      <c r="R1853" t="str" cm="1">
        <f t="array" ref="R1853">_xlfn.IFS('Paraclinicos '!J1788="","",'Paraclinicos '!J1788&lt;1.2,0,'Paraclinicos '!J1788&lt;2,1,'Paraclinicos '!J1788&lt;6,2,'Paraclinicos '!J1788&lt;12,3,'Paraclinicos '!J1788&gt;=12,4)</f>
        <v/>
      </c>
      <c r="S1853" t="str" cm="1">
        <f t="array" ref="S1853">_xlfn.IFS('Paraclinicos '!Y1788="","",'Paraclinicos '!Y1788&lt;70,1,'Paraclinicos '!Y1788&gt;=70,0)</f>
        <v/>
      </c>
      <c r="T1853" t="str" cm="1">
        <f t="array" ref="T1853">_xlfn.IFS('Paraclinicos '!W1788="","",'Paraclinicos '!W1788&lt;6,4,'Paraclinicos '!W1788&lt;10,3,'Paraclinicos '!W1788&lt;13,2,'Paraclinicos '!W1788&lt;15,1,'Paraclinicos '!W1788=15,0)</f>
        <v/>
      </c>
      <c r="U1853" s="54" t="str">
        <f t="shared" si="84"/>
        <v/>
      </c>
      <c r="V1853" t="str" cm="1">
        <f t="array" ref="V1853">_xlfn.IFS('Paraclinicos '!S1788="","",OR('Paraclinicos '!S1788&lt;=8,'Paraclinicos '!S1788&gt;=25),3,'Paraclinicos '!S1788&lt;12,1,'Paraclinicos '!S1788&lt;21,0,'Paraclinicos '!S1788&lt;25,2)</f>
        <v/>
      </c>
      <c r="W1853" t="str">
        <f>IFERROR(IF(INDEX('BD Demog para scores enalazar'!Y$2:'BD Demog para scores enalazar'!Y$3000,MATCH(Formulas!A1853,'BD Demog para scores enalazar'!A$2:'BD Demog para scores enalazar'!A$3000,0))=1,"SI","NO"),"")</f>
        <v/>
      </c>
      <c r="X1853" s="9" t="str">
        <f>IFERROR(IF(INDEX('BD Demog para scores enalazar'!AJ$2:'BD Demog para scores enalazar'!AJ$3000,MATCH(Formulas!A1853,'BD Demog para scores enalazar'!A$2:'BD Demog para scores enalazar'!A$3000,0))=1,"SI","NO"),"")</f>
        <v/>
      </c>
      <c r="Y1853" t="str" cm="1">
        <f t="array" ref="Y1853">IF(AND(W1853="NO",X1853="NO"),_xlfn.IFS('Paraclinicos '!K1788&lt;=91,3,'Paraclinicos '!K1788&lt;94,2,'Paraclinicos '!K1788&lt;96,1,'Paraclinicos '!K1788&gt;=96,0),"")</f>
        <v/>
      </c>
      <c r="Z1853" t="str" cm="1">
        <f t="array" ref="Z1853">IF(OR(W1853="SI",X1853="SI"),_xlfn.IFS(OR(AND('Paraclinicos '!K1789&lt;=83),AND('Paraclinicos '!K1789&gt;=97,AA1853=2)),3,OR(AND('Paraclinicos '!K1789&lt;=86),AND('Paraclinicos '!K1789&gt;=94,AA1853=2)),2,OR(AND('Paraclinicos '!K1789&lt;=88),AND('Paraclinicos '!K1789&gt;=92,AA1853=2)),1,OR(AND('Paraclinicos '!K1789&gt;=88,'Paraclinicos '!K1789&lt;=92),AND('Paraclinicos '!K1789&gt;=93,AA1853=0)),0),"")</f>
        <v/>
      </c>
      <c r="AA1853" cm="1">
        <f t="array" ref="AA1853">_xlfn.IFS('Paraclinicos '!E1788="","",'Paraclinicos '!E1788="Oxigeno",2,'Paraclinicos '!E1788="Aire",0)</f>
        <v>2</v>
      </c>
    </row>
    <row r="1854" spans="1:27" x14ac:dyDescent="0.25">
      <c r="A1854">
        <f>'Paraclinicos '!A1789</f>
        <v>0</v>
      </c>
      <c r="B1854" s="3">
        <f>'Paraclinicos '!R1789</f>
        <v>0</v>
      </c>
      <c r="C1854" t="str" cm="1">
        <f t="array" ref="C1854">_xlfn.IFS('Paraclinicos '!Q1789="","",'Paraclinicos '!Q1789&gt;60,3,'Paraclinicos '!Q1789&lt;=60,1)</f>
        <v/>
      </c>
      <c r="D1854" t="str">
        <f>IFERROR(IF(INDEX('BD Demog para scores enalazar'!BC$2:BC$3000,MATCH(Formulas!A1854,'BD Demog para scores enalazar'!A$2:A$3000,0))=0,"SI","NO"),"")</f>
        <v/>
      </c>
      <c r="E1854" t="str" cm="1">
        <f t="array" ref="E1854">_xlfn.IFS(D1854="","",D1854="SI",4,D1854="NO",1)</f>
        <v/>
      </c>
      <c r="F1854" t="str" cm="1">
        <f t="array" ref="F1854">_xlfn.IFS('Paraclinicos '!B1789="","",'Paraclinicos '!B1789&gt;1,1,'Paraclinicos '!B1789&lt;=1,3)</f>
        <v/>
      </c>
      <c r="G1854" t="str" cm="1">
        <f t="array" ref="G1854">_xlfn.IFS('Paraclinicos '!D1789="","",AND('Paraclinicos '!D1789&gt;=250,'Paraclinicos '!D1789&lt;=500),2,'Paraclinicos '!D1789&gt;500,3,'Paraclinicos '!D1789&lt;250,1)</f>
        <v/>
      </c>
      <c r="H1854" s="50" t="str">
        <f t="shared" si="85"/>
        <v/>
      </c>
      <c r="I1854" t="str" cm="1">
        <f t="array" ref="I1854">_xlfn.IFS('Paraclinicos '!Q1789="","",'Paraclinicos '!Q1789&gt;=65,1,'Paraclinicos '!Q1789&lt;65,0)</f>
        <v/>
      </c>
      <c r="J1854" t="str" cm="1">
        <f t="array" ref="J1854">_xlfn.IFS('Paraclinicos '!I1789="","",'Paraclinicos '!I1789&gt;7,1,'Paraclinicos '!I1789&lt;=7,0)</f>
        <v/>
      </c>
      <c r="K1854" t="str" cm="1">
        <f t="array" ref="K1854">_xlfn.IFS('Paraclinicos '!W1789="","",'Paraclinicos '!W1789&lt;=8,1,'Paraclinicos '!W1789&gt;8,0)</f>
        <v/>
      </c>
      <c r="L1854" t="str" cm="1">
        <f t="array" ref="L1854">_xlfn.IFS('Paraclinicos '!S1789="","",'Paraclinicos '!S1789&gt;=30,1,'Paraclinicos '!S1789&lt;30,0)</f>
        <v/>
      </c>
      <c r="M1854" t="str" cm="1">
        <f t="array" ref="M1854">_xlfn.IFS(OR('Paraclinicos '!T1789="",'Paraclinicos '!U1789=""),"",OR('Paraclinicos '!T1789&lt;=90,'Paraclinicos '!U1789&lt;=60),1,OR('Paraclinicos '!T1789&gt;90,'Paraclinicos '!U1789&gt;60),0)</f>
        <v/>
      </c>
      <c r="N1854" s="45" t="str">
        <f t="shared" si="86"/>
        <v/>
      </c>
      <c r="O1854" t="str" cm="1">
        <f t="array" ref="O1854">_xlfn.IFS(OR('Paraclinicos '!M1789="",'Paraclinicos '!N1789="",'Paraclinicos '!N1789=0),"",'Paraclinicos '!M1789/'Paraclinicos '!N1789&lt;100,4,'Paraclinicos '!M1789/'Paraclinicos '!N1789&lt;200,3,'Paraclinicos '!M1789/'Paraclinicos '!N1789&lt;300,2,'Paraclinicos '!M1789/'Paraclinicos '!N1789&lt;400,1,'Paraclinicos '!M1789/'Paraclinicos '!N1789&gt;=400,0)</f>
        <v/>
      </c>
      <c r="P1854" t="str" cm="1">
        <f t="array" ref="P1854">_xlfn.IFS('Paraclinicos '!C1789="","",'Paraclinicos '!C1789&lt;20,4,'Paraclinicos '!C1789&lt;50,3,'Paraclinicos '!C1789&lt;100,2,'Paraclinicos '!C1789&lt;150,1,'Paraclinicos '!C1789&gt;150,0)</f>
        <v/>
      </c>
      <c r="Q1854" t="str" cm="1">
        <f t="array" ref="Q1854">_xlfn.IFS('Paraclinicos '!O1789="","",'Paraclinicos '!O1789&lt;1.2,0,'Paraclinicos '!O1789&lt;2,1,'Paraclinicos '!O1789&lt;3.5,2,'Paraclinicos '!O1789&lt;5,3,'Paraclinicos '!O1789&gt;5,4)</f>
        <v/>
      </c>
      <c r="R1854" t="str" cm="1">
        <f t="array" ref="R1854">_xlfn.IFS('Paraclinicos '!J1789="","",'Paraclinicos '!J1789&lt;1.2,0,'Paraclinicos '!J1789&lt;2,1,'Paraclinicos '!J1789&lt;6,2,'Paraclinicos '!J1789&lt;12,3,'Paraclinicos '!J1789&gt;=12,4)</f>
        <v/>
      </c>
      <c r="S1854" t="str" cm="1">
        <f t="array" ref="S1854">_xlfn.IFS('Paraclinicos '!Y1789="","",'Paraclinicos '!Y1789&lt;70,1,'Paraclinicos '!Y1789&gt;=70,0)</f>
        <v/>
      </c>
      <c r="T1854" t="str" cm="1">
        <f t="array" ref="T1854">_xlfn.IFS('Paraclinicos '!W1789="","",'Paraclinicos '!W1789&lt;6,4,'Paraclinicos '!W1789&lt;10,3,'Paraclinicos '!W1789&lt;13,2,'Paraclinicos '!W1789&lt;15,1,'Paraclinicos '!W1789=15,0)</f>
        <v/>
      </c>
      <c r="U1854" s="54" t="str">
        <f t="shared" si="84"/>
        <v/>
      </c>
      <c r="V1854" t="str" cm="1">
        <f t="array" ref="V1854">_xlfn.IFS('Paraclinicos '!S1789="","",OR('Paraclinicos '!S1789&lt;=8,'Paraclinicos '!S1789&gt;=25),3,'Paraclinicos '!S1789&lt;12,1,'Paraclinicos '!S1789&lt;21,0,'Paraclinicos '!S1789&lt;25,2)</f>
        <v/>
      </c>
      <c r="W1854" t="str">
        <f>IFERROR(IF(INDEX('BD Demog para scores enalazar'!Y$2:'BD Demog para scores enalazar'!Y$3000,MATCH(Formulas!A1854,'BD Demog para scores enalazar'!A$2:'BD Demog para scores enalazar'!A$3000,0))=1,"SI","NO"),"")</f>
        <v/>
      </c>
      <c r="X1854" s="9" t="str">
        <f>IFERROR(IF(INDEX('BD Demog para scores enalazar'!AJ$2:'BD Demog para scores enalazar'!AJ$3000,MATCH(Formulas!A1854,'BD Demog para scores enalazar'!A$2:'BD Demog para scores enalazar'!A$3000,0))=1,"SI","NO"),"")</f>
        <v/>
      </c>
      <c r="Y1854" t="str" cm="1">
        <f t="array" ref="Y1854">IF(AND(W1854="NO",X1854="NO"),_xlfn.IFS('Paraclinicos '!K1789&lt;=91,3,'Paraclinicos '!K1789&lt;94,2,'Paraclinicos '!K1789&lt;96,1,'Paraclinicos '!K1789&gt;=96,0),"")</f>
        <v/>
      </c>
      <c r="Z1854" t="str" cm="1">
        <f t="array" ref="Z1854">IF(OR(W1854="SI",X1854="SI"),_xlfn.IFS(OR(AND('Paraclinicos '!K1790&lt;=83),AND('Paraclinicos '!K1790&gt;=97,AA1854=2)),3,OR(AND('Paraclinicos '!K1790&lt;=86),AND('Paraclinicos '!K1790&gt;=94,AA1854=2)),2,OR(AND('Paraclinicos '!K1790&lt;=88),AND('Paraclinicos '!K1790&gt;=92,AA1854=2)),1,OR(AND('Paraclinicos '!K1790&gt;=88,'Paraclinicos '!K1790&lt;=92),AND('Paraclinicos '!K1790&gt;=93,AA1854=0)),0),"")</f>
        <v/>
      </c>
      <c r="AA1854" cm="1">
        <f t="array" ref="AA1854">_xlfn.IFS('Paraclinicos '!E1789="","",'Paraclinicos '!E1789="Oxigeno",2,'Paraclinicos '!E1789="Aire",0)</f>
        <v>2</v>
      </c>
    </row>
    <row r="1855" spans="1:27" x14ac:dyDescent="0.25">
      <c r="A1855">
        <f>'Paraclinicos '!A1790</f>
        <v>0</v>
      </c>
      <c r="B1855" s="3">
        <f>'Paraclinicos '!R1790</f>
        <v>0</v>
      </c>
      <c r="C1855" t="str" cm="1">
        <f t="array" ref="C1855">_xlfn.IFS('Paraclinicos '!Q1790="","",'Paraclinicos '!Q1790&gt;60,3,'Paraclinicos '!Q1790&lt;=60,1)</f>
        <v/>
      </c>
      <c r="D1855" t="str">
        <f>IFERROR(IF(INDEX('BD Demog para scores enalazar'!BC$2:BC$3000,MATCH(Formulas!A1855,'BD Demog para scores enalazar'!A$2:A$3000,0))=0,"SI","NO"),"")</f>
        <v/>
      </c>
      <c r="E1855" t="str" cm="1">
        <f t="array" ref="E1855">_xlfn.IFS(D1855="","",D1855="SI",4,D1855="NO",1)</f>
        <v/>
      </c>
      <c r="F1855" t="str" cm="1">
        <f t="array" ref="F1855">_xlfn.IFS('Paraclinicos '!B1790="","",'Paraclinicos '!B1790&gt;1,1,'Paraclinicos '!B1790&lt;=1,3)</f>
        <v/>
      </c>
      <c r="G1855" t="str" cm="1">
        <f t="array" ref="G1855">_xlfn.IFS('Paraclinicos '!D1790="","",AND('Paraclinicos '!D1790&gt;=250,'Paraclinicos '!D1790&lt;=500),2,'Paraclinicos '!D1790&gt;500,3,'Paraclinicos '!D1790&lt;250,1)</f>
        <v/>
      </c>
      <c r="H1855" s="50" t="str">
        <f t="shared" si="85"/>
        <v/>
      </c>
      <c r="I1855" t="str" cm="1">
        <f t="array" ref="I1855">_xlfn.IFS('Paraclinicos '!Q1790="","",'Paraclinicos '!Q1790&gt;=65,1,'Paraclinicos '!Q1790&lt;65,0)</f>
        <v/>
      </c>
      <c r="J1855" t="str" cm="1">
        <f t="array" ref="J1855">_xlfn.IFS('Paraclinicos '!I1790="","",'Paraclinicos '!I1790&gt;7,1,'Paraclinicos '!I1790&lt;=7,0)</f>
        <v/>
      </c>
      <c r="K1855" t="str" cm="1">
        <f t="array" ref="K1855">_xlfn.IFS('Paraclinicos '!W1790="","",'Paraclinicos '!W1790&lt;=8,1,'Paraclinicos '!W1790&gt;8,0)</f>
        <v/>
      </c>
      <c r="L1855" t="str" cm="1">
        <f t="array" ref="L1855">_xlfn.IFS('Paraclinicos '!S1790="","",'Paraclinicos '!S1790&gt;=30,1,'Paraclinicos '!S1790&lt;30,0)</f>
        <v/>
      </c>
      <c r="M1855" t="str" cm="1">
        <f t="array" ref="M1855">_xlfn.IFS(OR('Paraclinicos '!T1790="",'Paraclinicos '!U1790=""),"",OR('Paraclinicos '!T1790&lt;=90,'Paraclinicos '!U1790&lt;=60),1,OR('Paraclinicos '!T1790&gt;90,'Paraclinicos '!U1790&gt;60),0)</f>
        <v/>
      </c>
      <c r="N1855" s="45" t="str">
        <f t="shared" si="86"/>
        <v/>
      </c>
      <c r="O1855" t="str" cm="1">
        <f t="array" ref="O1855">_xlfn.IFS(OR('Paraclinicos '!M1790="",'Paraclinicos '!N1790="",'Paraclinicos '!N1790=0),"",'Paraclinicos '!M1790/'Paraclinicos '!N1790&lt;100,4,'Paraclinicos '!M1790/'Paraclinicos '!N1790&lt;200,3,'Paraclinicos '!M1790/'Paraclinicos '!N1790&lt;300,2,'Paraclinicos '!M1790/'Paraclinicos '!N1790&lt;400,1,'Paraclinicos '!M1790/'Paraclinicos '!N1790&gt;=400,0)</f>
        <v/>
      </c>
      <c r="P1855" t="str" cm="1">
        <f t="array" ref="P1855">_xlfn.IFS('Paraclinicos '!C1790="","",'Paraclinicos '!C1790&lt;20,4,'Paraclinicos '!C1790&lt;50,3,'Paraclinicos '!C1790&lt;100,2,'Paraclinicos '!C1790&lt;150,1,'Paraclinicos '!C1790&gt;150,0)</f>
        <v/>
      </c>
      <c r="Q1855" t="str" cm="1">
        <f t="array" ref="Q1855">_xlfn.IFS('Paraclinicos '!O1790="","",'Paraclinicos '!O1790&lt;1.2,0,'Paraclinicos '!O1790&lt;2,1,'Paraclinicos '!O1790&lt;3.5,2,'Paraclinicos '!O1790&lt;5,3,'Paraclinicos '!O1790&gt;5,4)</f>
        <v/>
      </c>
      <c r="R1855" t="str" cm="1">
        <f t="array" ref="R1855">_xlfn.IFS('Paraclinicos '!J1790="","",'Paraclinicos '!J1790&lt;1.2,0,'Paraclinicos '!J1790&lt;2,1,'Paraclinicos '!J1790&lt;6,2,'Paraclinicos '!J1790&lt;12,3,'Paraclinicos '!J1790&gt;=12,4)</f>
        <v/>
      </c>
      <c r="S1855" t="str" cm="1">
        <f t="array" ref="S1855">_xlfn.IFS('Paraclinicos '!Y1790="","",'Paraclinicos '!Y1790&lt;70,1,'Paraclinicos '!Y1790&gt;=70,0)</f>
        <v/>
      </c>
      <c r="T1855" t="str" cm="1">
        <f t="array" ref="T1855">_xlfn.IFS('Paraclinicos '!W1790="","",'Paraclinicos '!W1790&lt;6,4,'Paraclinicos '!W1790&lt;10,3,'Paraclinicos '!W1790&lt;13,2,'Paraclinicos '!W1790&lt;15,1,'Paraclinicos '!W1790=15,0)</f>
        <v/>
      </c>
      <c r="U1855" s="54" t="str">
        <f t="shared" si="84"/>
        <v/>
      </c>
      <c r="V1855" t="str" cm="1">
        <f t="array" ref="V1855">_xlfn.IFS('Paraclinicos '!S1790="","",OR('Paraclinicos '!S1790&lt;=8,'Paraclinicos '!S1790&gt;=25),3,'Paraclinicos '!S1790&lt;12,1,'Paraclinicos '!S1790&lt;21,0,'Paraclinicos '!S1790&lt;25,2)</f>
        <v/>
      </c>
      <c r="W1855" t="str">
        <f>IFERROR(IF(INDEX('BD Demog para scores enalazar'!Y$2:'BD Demog para scores enalazar'!Y$3000,MATCH(Formulas!A1855,'BD Demog para scores enalazar'!A$2:'BD Demog para scores enalazar'!A$3000,0))=1,"SI","NO"),"")</f>
        <v/>
      </c>
      <c r="X1855" s="9" t="str">
        <f>IFERROR(IF(INDEX('BD Demog para scores enalazar'!AJ$2:'BD Demog para scores enalazar'!AJ$3000,MATCH(Formulas!A1855,'BD Demog para scores enalazar'!A$2:'BD Demog para scores enalazar'!A$3000,0))=1,"SI","NO"),"")</f>
        <v/>
      </c>
      <c r="Y1855" t="str" cm="1">
        <f t="array" ref="Y1855">IF(AND(W1855="NO",X1855="NO"),_xlfn.IFS('Paraclinicos '!K1790&lt;=91,3,'Paraclinicos '!K1790&lt;94,2,'Paraclinicos '!K1790&lt;96,1,'Paraclinicos '!K1790&gt;=96,0),"")</f>
        <v/>
      </c>
      <c r="Z1855" t="str" cm="1">
        <f t="array" ref="Z1855">IF(OR(W1855="SI",X1855="SI"),_xlfn.IFS(OR(AND('Paraclinicos '!K1791&lt;=83),AND('Paraclinicos '!K1791&gt;=97,AA1855=2)),3,OR(AND('Paraclinicos '!K1791&lt;=86),AND('Paraclinicos '!K1791&gt;=94,AA1855=2)),2,OR(AND('Paraclinicos '!K1791&lt;=88),AND('Paraclinicos '!K1791&gt;=92,AA1855=2)),1,OR(AND('Paraclinicos '!K1791&gt;=88,'Paraclinicos '!K1791&lt;=92),AND('Paraclinicos '!K1791&gt;=93,AA1855=0)),0),"")</f>
        <v/>
      </c>
      <c r="AA1855" cm="1">
        <f t="array" ref="AA1855">_xlfn.IFS('Paraclinicos '!E1790="","",'Paraclinicos '!E1790="Oxigeno",2,'Paraclinicos '!E1790="Aire",0)</f>
        <v>2</v>
      </c>
    </row>
    <row r="1856" spans="1:27" x14ac:dyDescent="0.25">
      <c r="A1856">
        <f>'Paraclinicos '!A1791</f>
        <v>0</v>
      </c>
      <c r="B1856" s="3">
        <f>'Paraclinicos '!R1791</f>
        <v>0</v>
      </c>
      <c r="C1856" t="str" cm="1">
        <f t="array" ref="C1856">_xlfn.IFS('Paraclinicos '!Q1791="","",'Paraclinicos '!Q1791&gt;60,3,'Paraclinicos '!Q1791&lt;=60,1)</f>
        <v/>
      </c>
      <c r="D1856" t="str">
        <f>IFERROR(IF(INDEX('BD Demog para scores enalazar'!BC$2:BC$3000,MATCH(Formulas!A1856,'BD Demog para scores enalazar'!A$2:A$3000,0))=0,"SI","NO"),"")</f>
        <v/>
      </c>
      <c r="E1856" t="str" cm="1">
        <f t="array" ref="E1856">_xlfn.IFS(D1856="","",D1856="SI",4,D1856="NO",1)</f>
        <v/>
      </c>
      <c r="F1856" t="str" cm="1">
        <f t="array" ref="F1856">_xlfn.IFS('Paraclinicos '!B1791="","",'Paraclinicos '!B1791&gt;1,1,'Paraclinicos '!B1791&lt;=1,3)</f>
        <v/>
      </c>
      <c r="G1856" t="str" cm="1">
        <f t="array" ref="G1856">_xlfn.IFS('Paraclinicos '!D1791="","",AND('Paraclinicos '!D1791&gt;=250,'Paraclinicos '!D1791&lt;=500),2,'Paraclinicos '!D1791&gt;500,3,'Paraclinicos '!D1791&lt;250,1)</f>
        <v/>
      </c>
      <c r="H1856" s="50" t="str">
        <f t="shared" si="85"/>
        <v/>
      </c>
      <c r="I1856" t="str" cm="1">
        <f t="array" ref="I1856">_xlfn.IFS('Paraclinicos '!Q1791="","",'Paraclinicos '!Q1791&gt;=65,1,'Paraclinicos '!Q1791&lt;65,0)</f>
        <v/>
      </c>
      <c r="J1856" t="str" cm="1">
        <f t="array" ref="J1856">_xlfn.IFS('Paraclinicos '!I1791="","",'Paraclinicos '!I1791&gt;7,1,'Paraclinicos '!I1791&lt;=7,0)</f>
        <v/>
      </c>
      <c r="K1856" t="str" cm="1">
        <f t="array" ref="K1856">_xlfn.IFS('Paraclinicos '!W1791="","",'Paraclinicos '!W1791&lt;=8,1,'Paraclinicos '!W1791&gt;8,0)</f>
        <v/>
      </c>
      <c r="L1856" t="str" cm="1">
        <f t="array" ref="L1856">_xlfn.IFS('Paraclinicos '!S1791="","",'Paraclinicos '!S1791&gt;=30,1,'Paraclinicos '!S1791&lt;30,0)</f>
        <v/>
      </c>
      <c r="M1856" t="str" cm="1">
        <f t="array" ref="M1856">_xlfn.IFS(OR('Paraclinicos '!T1791="",'Paraclinicos '!U1791=""),"",OR('Paraclinicos '!T1791&lt;=90,'Paraclinicos '!U1791&lt;=60),1,OR('Paraclinicos '!T1791&gt;90,'Paraclinicos '!U1791&gt;60),0)</f>
        <v/>
      </c>
      <c r="N1856" s="45" t="str">
        <f t="shared" si="86"/>
        <v/>
      </c>
      <c r="O1856" t="str" cm="1">
        <f t="array" ref="O1856">_xlfn.IFS(OR('Paraclinicos '!M1791="",'Paraclinicos '!N1791="",'Paraclinicos '!N1791=0),"",'Paraclinicos '!M1791/'Paraclinicos '!N1791&lt;100,4,'Paraclinicos '!M1791/'Paraclinicos '!N1791&lt;200,3,'Paraclinicos '!M1791/'Paraclinicos '!N1791&lt;300,2,'Paraclinicos '!M1791/'Paraclinicos '!N1791&lt;400,1,'Paraclinicos '!M1791/'Paraclinicos '!N1791&gt;=400,0)</f>
        <v/>
      </c>
      <c r="P1856" t="str" cm="1">
        <f t="array" ref="P1856">_xlfn.IFS('Paraclinicos '!C1791="","",'Paraclinicos '!C1791&lt;20,4,'Paraclinicos '!C1791&lt;50,3,'Paraclinicos '!C1791&lt;100,2,'Paraclinicos '!C1791&lt;150,1,'Paraclinicos '!C1791&gt;150,0)</f>
        <v/>
      </c>
      <c r="Q1856" t="str" cm="1">
        <f t="array" ref="Q1856">_xlfn.IFS('Paraclinicos '!O1791="","",'Paraclinicos '!O1791&lt;1.2,0,'Paraclinicos '!O1791&lt;2,1,'Paraclinicos '!O1791&lt;3.5,2,'Paraclinicos '!O1791&lt;5,3,'Paraclinicos '!O1791&gt;5,4)</f>
        <v/>
      </c>
      <c r="R1856" t="str" cm="1">
        <f t="array" ref="R1856">_xlfn.IFS('Paraclinicos '!J1791="","",'Paraclinicos '!J1791&lt;1.2,0,'Paraclinicos '!J1791&lt;2,1,'Paraclinicos '!J1791&lt;6,2,'Paraclinicos '!J1791&lt;12,3,'Paraclinicos '!J1791&gt;=12,4)</f>
        <v/>
      </c>
      <c r="S1856" t="str" cm="1">
        <f t="array" ref="S1856">_xlfn.IFS('Paraclinicos '!Y1791="","",'Paraclinicos '!Y1791&lt;70,1,'Paraclinicos '!Y1791&gt;=70,0)</f>
        <v/>
      </c>
      <c r="T1856" t="str" cm="1">
        <f t="array" ref="T1856">_xlfn.IFS('Paraclinicos '!W1791="","",'Paraclinicos '!W1791&lt;6,4,'Paraclinicos '!W1791&lt;10,3,'Paraclinicos '!W1791&lt;13,2,'Paraclinicos '!W1791&lt;15,1,'Paraclinicos '!W1791=15,0)</f>
        <v/>
      </c>
      <c r="U1856" s="54" t="str">
        <f t="shared" si="84"/>
        <v/>
      </c>
      <c r="V1856" t="str" cm="1">
        <f t="array" ref="V1856">_xlfn.IFS('Paraclinicos '!S1791="","",OR('Paraclinicos '!S1791&lt;=8,'Paraclinicos '!S1791&gt;=25),3,'Paraclinicos '!S1791&lt;12,1,'Paraclinicos '!S1791&lt;21,0,'Paraclinicos '!S1791&lt;25,2)</f>
        <v/>
      </c>
      <c r="W1856" t="str">
        <f>IFERROR(IF(INDEX('BD Demog para scores enalazar'!Y$2:'BD Demog para scores enalazar'!Y$3000,MATCH(Formulas!A1856,'BD Demog para scores enalazar'!A$2:'BD Demog para scores enalazar'!A$3000,0))=1,"SI","NO"),"")</f>
        <v/>
      </c>
      <c r="X1856" s="9" t="str">
        <f>IFERROR(IF(INDEX('BD Demog para scores enalazar'!AJ$2:'BD Demog para scores enalazar'!AJ$3000,MATCH(Formulas!A1856,'BD Demog para scores enalazar'!A$2:'BD Demog para scores enalazar'!A$3000,0))=1,"SI","NO"),"")</f>
        <v/>
      </c>
      <c r="Y1856" t="str" cm="1">
        <f t="array" ref="Y1856">IF(AND(W1856="NO",X1856="NO"),_xlfn.IFS('Paraclinicos '!K1791&lt;=91,3,'Paraclinicos '!K1791&lt;94,2,'Paraclinicos '!K1791&lt;96,1,'Paraclinicos '!K1791&gt;=96,0),"")</f>
        <v/>
      </c>
      <c r="Z1856" t="str" cm="1">
        <f t="array" ref="Z1856">IF(OR(W1856="SI",X1856="SI"),_xlfn.IFS(OR(AND('Paraclinicos '!K1792&lt;=83),AND('Paraclinicos '!K1792&gt;=97,AA1856=2)),3,OR(AND('Paraclinicos '!K1792&lt;=86),AND('Paraclinicos '!K1792&gt;=94,AA1856=2)),2,OR(AND('Paraclinicos '!K1792&lt;=88),AND('Paraclinicos '!K1792&gt;=92,AA1856=2)),1,OR(AND('Paraclinicos '!K1792&gt;=88,'Paraclinicos '!K1792&lt;=92),AND('Paraclinicos '!K1792&gt;=93,AA1856=0)),0),"")</f>
        <v/>
      </c>
      <c r="AA1856" cm="1">
        <f t="array" ref="AA1856">_xlfn.IFS('Paraclinicos '!E1791="","",'Paraclinicos '!E1791="Oxigeno",2,'Paraclinicos '!E1791="Aire",0)</f>
        <v>2</v>
      </c>
    </row>
    <row r="1857" spans="1:27" x14ac:dyDescent="0.25">
      <c r="A1857">
        <f>'Paraclinicos '!A1792</f>
        <v>0</v>
      </c>
      <c r="B1857" s="3">
        <f>'Paraclinicos '!R1792</f>
        <v>0</v>
      </c>
      <c r="C1857" t="str" cm="1">
        <f t="array" ref="C1857">_xlfn.IFS('Paraclinicos '!Q1792="","",'Paraclinicos '!Q1792&gt;60,3,'Paraclinicos '!Q1792&lt;=60,1)</f>
        <v/>
      </c>
      <c r="D1857" t="str">
        <f>IFERROR(IF(INDEX('BD Demog para scores enalazar'!BC$2:BC$3000,MATCH(Formulas!A1857,'BD Demog para scores enalazar'!A$2:A$3000,0))=0,"SI","NO"),"")</f>
        <v/>
      </c>
      <c r="E1857" t="str" cm="1">
        <f t="array" ref="E1857">_xlfn.IFS(D1857="","",D1857="SI",4,D1857="NO",1)</f>
        <v/>
      </c>
      <c r="F1857" t="str" cm="1">
        <f t="array" ref="F1857">_xlfn.IFS('Paraclinicos '!B1792="","",'Paraclinicos '!B1792&gt;1,1,'Paraclinicos '!B1792&lt;=1,3)</f>
        <v/>
      </c>
      <c r="G1857" t="str" cm="1">
        <f t="array" ref="G1857">_xlfn.IFS('Paraclinicos '!D1792="","",AND('Paraclinicos '!D1792&gt;=250,'Paraclinicos '!D1792&lt;=500),2,'Paraclinicos '!D1792&gt;500,3,'Paraclinicos '!D1792&lt;250,1)</f>
        <v/>
      </c>
      <c r="H1857" s="50" t="str">
        <f t="shared" si="85"/>
        <v/>
      </c>
      <c r="I1857" t="str" cm="1">
        <f t="array" ref="I1857">_xlfn.IFS('Paraclinicos '!Q1792="","",'Paraclinicos '!Q1792&gt;=65,1,'Paraclinicos '!Q1792&lt;65,0)</f>
        <v/>
      </c>
      <c r="J1857" t="str" cm="1">
        <f t="array" ref="J1857">_xlfn.IFS('Paraclinicos '!I1792="","",'Paraclinicos '!I1792&gt;7,1,'Paraclinicos '!I1792&lt;=7,0)</f>
        <v/>
      </c>
      <c r="K1857" t="str" cm="1">
        <f t="array" ref="K1857">_xlfn.IFS('Paraclinicos '!W1792="","",'Paraclinicos '!W1792&lt;=8,1,'Paraclinicos '!W1792&gt;8,0)</f>
        <v/>
      </c>
      <c r="L1857" t="str" cm="1">
        <f t="array" ref="L1857">_xlfn.IFS('Paraclinicos '!S1792="","",'Paraclinicos '!S1792&gt;=30,1,'Paraclinicos '!S1792&lt;30,0)</f>
        <v/>
      </c>
      <c r="M1857" t="str" cm="1">
        <f t="array" ref="M1857">_xlfn.IFS(OR('Paraclinicos '!T1792="",'Paraclinicos '!U1792=""),"",OR('Paraclinicos '!T1792&lt;=90,'Paraclinicos '!U1792&lt;=60),1,OR('Paraclinicos '!T1792&gt;90,'Paraclinicos '!U1792&gt;60),0)</f>
        <v/>
      </c>
      <c r="N1857" s="45" t="str">
        <f t="shared" si="86"/>
        <v/>
      </c>
      <c r="O1857" t="str" cm="1">
        <f t="array" ref="O1857">_xlfn.IFS(OR('Paraclinicos '!M1792="",'Paraclinicos '!N1792="",'Paraclinicos '!N1792=0),"",'Paraclinicos '!M1792/'Paraclinicos '!N1792&lt;100,4,'Paraclinicos '!M1792/'Paraclinicos '!N1792&lt;200,3,'Paraclinicos '!M1792/'Paraclinicos '!N1792&lt;300,2,'Paraclinicos '!M1792/'Paraclinicos '!N1792&lt;400,1,'Paraclinicos '!M1792/'Paraclinicos '!N1792&gt;=400,0)</f>
        <v/>
      </c>
      <c r="P1857" t="str" cm="1">
        <f t="array" ref="P1857">_xlfn.IFS('Paraclinicos '!C1792="","",'Paraclinicos '!C1792&lt;20,4,'Paraclinicos '!C1792&lt;50,3,'Paraclinicos '!C1792&lt;100,2,'Paraclinicos '!C1792&lt;150,1,'Paraclinicos '!C1792&gt;150,0)</f>
        <v/>
      </c>
      <c r="Q1857" t="str" cm="1">
        <f t="array" ref="Q1857">_xlfn.IFS('Paraclinicos '!O1792="","",'Paraclinicos '!O1792&lt;1.2,0,'Paraclinicos '!O1792&lt;2,1,'Paraclinicos '!O1792&lt;3.5,2,'Paraclinicos '!O1792&lt;5,3,'Paraclinicos '!O1792&gt;5,4)</f>
        <v/>
      </c>
      <c r="R1857" t="str" cm="1">
        <f t="array" ref="R1857">_xlfn.IFS('Paraclinicos '!J1792="","",'Paraclinicos '!J1792&lt;1.2,0,'Paraclinicos '!J1792&lt;2,1,'Paraclinicos '!J1792&lt;6,2,'Paraclinicos '!J1792&lt;12,3,'Paraclinicos '!J1792&gt;=12,4)</f>
        <v/>
      </c>
      <c r="S1857" t="str" cm="1">
        <f t="array" ref="S1857">_xlfn.IFS('Paraclinicos '!Y1792="","",'Paraclinicos '!Y1792&lt;70,1,'Paraclinicos '!Y1792&gt;=70,0)</f>
        <v/>
      </c>
      <c r="T1857" t="str" cm="1">
        <f t="array" ref="T1857">_xlfn.IFS('Paraclinicos '!W1792="","",'Paraclinicos '!W1792&lt;6,4,'Paraclinicos '!W1792&lt;10,3,'Paraclinicos '!W1792&lt;13,2,'Paraclinicos '!W1792&lt;15,1,'Paraclinicos '!W1792=15,0)</f>
        <v/>
      </c>
      <c r="U1857" s="54" t="str">
        <f t="shared" si="84"/>
        <v/>
      </c>
      <c r="V1857" t="str" cm="1">
        <f t="array" ref="V1857">_xlfn.IFS('Paraclinicos '!S1792="","",OR('Paraclinicos '!S1792&lt;=8,'Paraclinicos '!S1792&gt;=25),3,'Paraclinicos '!S1792&lt;12,1,'Paraclinicos '!S1792&lt;21,0,'Paraclinicos '!S1792&lt;25,2)</f>
        <v/>
      </c>
      <c r="W1857" t="str">
        <f>IFERROR(IF(INDEX('BD Demog para scores enalazar'!Y$2:'BD Demog para scores enalazar'!Y$3000,MATCH(Formulas!A1857,'BD Demog para scores enalazar'!A$2:'BD Demog para scores enalazar'!A$3000,0))=1,"SI","NO"),"")</f>
        <v/>
      </c>
      <c r="X1857" s="9" t="str">
        <f>IFERROR(IF(INDEX('BD Demog para scores enalazar'!AJ$2:'BD Demog para scores enalazar'!AJ$3000,MATCH(Formulas!A1857,'BD Demog para scores enalazar'!A$2:'BD Demog para scores enalazar'!A$3000,0))=1,"SI","NO"),"")</f>
        <v/>
      </c>
      <c r="Y1857" t="str" cm="1">
        <f t="array" ref="Y1857">IF(AND(W1857="NO",X1857="NO"),_xlfn.IFS('Paraclinicos '!K1792&lt;=91,3,'Paraclinicos '!K1792&lt;94,2,'Paraclinicos '!K1792&lt;96,1,'Paraclinicos '!K1792&gt;=96,0),"")</f>
        <v/>
      </c>
      <c r="Z1857" t="str" cm="1">
        <f t="array" ref="Z1857">IF(OR(W1857="SI",X1857="SI"),_xlfn.IFS(OR(AND('Paraclinicos '!K1793&lt;=83),AND('Paraclinicos '!K1793&gt;=97,AA1857=2)),3,OR(AND('Paraclinicos '!K1793&lt;=86),AND('Paraclinicos '!K1793&gt;=94,AA1857=2)),2,OR(AND('Paraclinicos '!K1793&lt;=88),AND('Paraclinicos '!K1793&gt;=92,AA1857=2)),1,OR(AND('Paraclinicos '!K1793&gt;=88,'Paraclinicos '!K1793&lt;=92),AND('Paraclinicos '!K1793&gt;=93,AA1857=0)),0),"")</f>
        <v/>
      </c>
      <c r="AA1857" cm="1">
        <f t="array" ref="AA1857">_xlfn.IFS('Paraclinicos '!E1792="","",'Paraclinicos '!E1792="Oxigeno",2,'Paraclinicos '!E1792="Aire",0)</f>
        <v>2</v>
      </c>
    </row>
    <row r="1858" spans="1:27" x14ac:dyDescent="0.25">
      <c r="A1858">
        <f>'Paraclinicos '!A1793</f>
        <v>0</v>
      </c>
      <c r="B1858" s="3">
        <f>'Paraclinicos '!R1793</f>
        <v>0</v>
      </c>
      <c r="C1858" t="str" cm="1">
        <f t="array" ref="C1858">_xlfn.IFS('Paraclinicos '!Q1793="","",'Paraclinicos '!Q1793&gt;60,3,'Paraclinicos '!Q1793&lt;=60,1)</f>
        <v/>
      </c>
      <c r="D1858" t="str">
        <f>IFERROR(IF(INDEX('BD Demog para scores enalazar'!BC$2:BC$3000,MATCH(Formulas!A1858,'BD Demog para scores enalazar'!A$2:A$3000,0))=0,"SI","NO"),"")</f>
        <v/>
      </c>
      <c r="E1858" t="str" cm="1">
        <f t="array" ref="E1858">_xlfn.IFS(D1858="","",D1858="SI",4,D1858="NO",1)</f>
        <v/>
      </c>
      <c r="F1858" t="str" cm="1">
        <f t="array" ref="F1858">_xlfn.IFS('Paraclinicos '!B1793="","",'Paraclinicos '!B1793&gt;1,1,'Paraclinicos '!B1793&lt;=1,3)</f>
        <v/>
      </c>
      <c r="G1858" t="str" cm="1">
        <f t="array" ref="G1858">_xlfn.IFS('Paraclinicos '!D1793="","",AND('Paraclinicos '!D1793&gt;=250,'Paraclinicos '!D1793&lt;=500),2,'Paraclinicos '!D1793&gt;500,3,'Paraclinicos '!D1793&lt;250,1)</f>
        <v/>
      </c>
      <c r="H1858" s="50" t="str">
        <f t="shared" si="85"/>
        <v/>
      </c>
      <c r="I1858" t="str" cm="1">
        <f t="array" ref="I1858">_xlfn.IFS('Paraclinicos '!Q1793="","",'Paraclinicos '!Q1793&gt;=65,1,'Paraclinicos '!Q1793&lt;65,0)</f>
        <v/>
      </c>
      <c r="J1858" t="str" cm="1">
        <f t="array" ref="J1858">_xlfn.IFS('Paraclinicos '!I1793="","",'Paraclinicos '!I1793&gt;7,1,'Paraclinicos '!I1793&lt;=7,0)</f>
        <v/>
      </c>
      <c r="K1858" t="str" cm="1">
        <f t="array" ref="K1858">_xlfn.IFS('Paraclinicos '!W1793="","",'Paraclinicos '!W1793&lt;=8,1,'Paraclinicos '!W1793&gt;8,0)</f>
        <v/>
      </c>
      <c r="L1858" t="str" cm="1">
        <f t="array" ref="L1858">_xlfn.IFS('Paraclinicos '!S1793="","",'Paraclinicos '!S1793&gt;=30,1,'Paraclinicos '!S1793&lt;30,0)</f>
        <v/>
      </c>
      <c r="M1858" t="str" cm="1">
        <f t="array" ref="M1858">_xlfn.IFS(OR('Paraclinicos '!T1793="",'Paraclinicos '!U1793=""),"",OR('Paraclinicos '!T1793&lt;=90,'Paraclinicos '!U1793&lt;=60),1,OR('Paraclinicos '!T1793&gt;90,'Paraclinicos '!U1793&gt;60),0)</f>
        <v/>
      </c>
      <c r="N1858" s="45" t="str">
        <f t="shared" si="86"/>
        <v/>
      </c>
      <c r="O1858" t="str" cm="1">
        <f t="array" ref="O1858">_xlfn.IFS(OR('Paraclinicos '!M1793="",'Paraclinicos '!N1793="",'Paraclinicos '!N1793=0),"",'Paraclinicos '!M1793/'Paraclinicos '!N1793&lt;100,4,'Paraclinicos '!M1793/'Paraclinicos '!N1793&lt;200,3,'Paraclinicos '!M1793/'Paraclinicos '!N1793&lt;300,2,'Paraclinicos '!M1793/'Paraclinicos '!N1793&lt;400,1,'Paraclinicos '!M1793/'Paraclinicos '!N1793&gt;=400,0)</f>
        <v/>
      </c>
      <c r="P1858" t="str" cm="1">
        <f t="array" ref="P1858">_xlfn.IFS('Paraclinicos '!C1793="","",'Paraclinicos '!C1793&lt;20,4,'Paraclinicos '!C1793&lt;50,3,'Paraclinicos '!C1793&lt;100,2,'Paraclinicos '!C1793&lt;150,1,'Paraclinicos '!C1793&gt;150,0)</f>
        <v/>
      </c>
      <c r="Q1858" t="str" cm="1">
        <f t="array" ref="Q1858">_xlfn.IFS('Paraclinicos '!O1793="","",'Paraclinicos '!O1793&lt;1.2,0,'Paraclinicos '!O1793&lt;2,1,'Paraclinicos '!O1793&lt;3.5,2,'Paraclinicos '!O1793&lt;5,3,'Paraclinicos '!O1793&gt;5,4)</f>
        <v/>
      </c>
      <c r="R1858" t="str" cm="1">
        <f t="array" ref="R1858">_xlfn.IFS('Paraclinicos '!J1793="","",'Paraclinicos '!J1793&lt;1.2,0,'Paraclinicos '!J1793&lt;2,1,'Paraclinicos '!J1793&lt;6,2,'Paraclinicos '!J1793&lt;12,3,'Paraclinicos '!J1793&gt;=12,4)</f>
        <v/>
      </c>
      <c r="S1858" t="str" cm="1">
        <f t="array" ref="S1858">_xlfn.IFS('Paraclinicos '!Y1793="","",'Paraclinicos '!Y1793&lt;70,1,'Paraclinicos '!Y1793&gt;=70,0)</f>
        <v/>
      </c>
      <c r="T1858" t="str" cm="1">
        <f t="array" ref="T1858">_xlfn.IFS('Paraclinicos '!W1793="","",'Paraclinicos '!W1793&lt;6,4,'Paraclinicos '!W1793&lt;10,3,'Paraclinicos '!W1793&lt;13,2,'Paraclinicos '!W1793&lt;15,1,'Paraclinicos '!W1793=15,0)</f>
        <v/>
      </c>
      <c r="U1858" s="54" t="str">
        <f t="shared" si="84"/>
        <v/>
      </c>
      <c r="V1858" t="str" cm="1">
        <f t="array" ref="V1858">_xlfn.IFS('Paraclinicos '!S1793="","",OR('Paraclinicos '!S1793&lt;=8,'Paraclinicos '!S1793&gt;=25),3,'Paraclinicos '!S1793&lt;12,1,'Paraclinicos '!S1793&lt;21,0,'Paraclinicos '!S1793&lt;25,2)</f>
        <v/>
      </c>
      <c r="W1858" t="str">
        <f>IFERROR(IF(INDEX('BD Demog para scores enalazar'!Y$2:'BD Demog para scores enalazar'!Y$3000,MATCH(Formulas!A1858,'BD Demog para scores enalazar'!A$2:'BD Demog para scores enalazar'!A$3000,0))=1,"SI","NO"),"")</f>
        <v/>
      </c>
      <c r="X1858" s="9" t="str">
        <f>IFERROR(IF(INDEX('BD Demog para scores enalazar'!AJ$2:'BD Demog para scores enalazar'!AJ$3000,MATCH(Formulas!A1858,'BD Demog para scores enalazar'!A$2:'BD Demog para scores enalazar'!A$3000,0))=1,"SI","NO"),"")</f>
        <v/>
      </c>
      <c r="Y1858" t="str" cm="1">
        <f t="array" ref="Y1858">IF(AND(W1858="NO",X1858="NO"),_xlfn.IFS('Paraclinicos '!K1793&lt;=91,3,'Paraclinicos '!K1793&lt;94,2,'Paraclinicos '!K1793&lt;96,1,'Paraclinicos '!K1793&gt;=96,0),"")</f>
        <v/>
      </c>
      <c r="Z1858" t="str" cm="1">
        <f t="array" ref="Z1858">IF(OR(W1858="SI",X1858="SI"),_xlfn.IFS(OR(AND('Paraclinicos '!K1794&lt;=83),AND('Paraclinicos '!K1794&gt;=97,AA1858=2)),3,OR(AND('Paraclinicos '!K1794&lt;=86),AND('Paraclinicos '!K1794&gt;=94,AA1858=2)),2,OR(AND('Paraclinicos '!K1794&lt;=88),AND('Paraclinicos '!K1794&gt;=92,AA1858=2)),1,OR(AND('Paraclinicos '!K1794&gt;=88,'Paraclinicos '!K1794&lt;=92),AND('Paraclinicos '!K1794&gt;=93,AA1858=0)),0),"")</f>
        <v/>
      </c>
      <c r="AA1858" cm="1">
        <f t="array" ref="AA1858">_xlfn.IFS('Paraclinicos '!E1793="","",'Paraclinicos '!E1793="Oxigeno",2,'Paraclinicos '!E1793="Aire",0)</f>
        <v>2</v>
      </c>
    </row>
    <row r="1859" spans="1:27" x14ac:dyDescent="0.25">
      <c r="A1859">
        <f>'Paraclinicos '!A1794</f>
        <v>0</v>
      </c>
      <c r="B1859" s="3">
        <f>'Paraclinicos '!R1794</f>
        <v>0</v>
      </c>
      <c r="C1859" t="str" cm="1">
        <f t="array" ref="C1859">_xlfn.IFS('Paraclinicos '!Q1794="","",'Paraclinicos '!Q1794&gt;60,3,'Paraclinicos '!Q1794&lt;=60,1)</f>
        <v/>
      </c>
      <c r="D1859" t="str">
        <f>IFERROR(IF(INDEX('BD Demog para scores enalazar'!BC$2:BC$3000,MATCH(Formulas!A1859,'BD Demog para scores enalazar'!A$2:A$3000,0))=0,"SI","NO"),"")</f>
        <v/>
      </c>
      <c r="E1859" t="str" cm="1">
        <f t="array" ref="E1859">_xlfn.IFS(D1859="","",D1859="SI",4,D1859="NO",1)</f>
        <v/>
      </c>
      <c r="F1859" t="str" cm="1">
        <f t="array" ref="F1859">_xlfn.IFS('Paraclinicos '!B1794="","",'Paraclinicos '!B1794&gt;1,1,'Paraclinicos '!B1794&lt;=1,3)</f>
        <v/>
      </c>
      <c r="G1859" t="str" cm="1">
        <f t="array" ref="G1859">_xlfn.IFS('Paraclinicos '!D1794="","",AND('Paraclinicos '!D1794&gt;=250,'Paraclinicos '!D1794&lt;=500),2,'Paraclinicos '!D1794&gt;500,3,'Paraclinicos '!D1794&lt;250,1)</f>
        <v/>
      </c>
      <c r="H1859" s="50" t="str">
        <f t="shared" si="85"/>
        <v/>
      </c>
      <c r="I1859" t="str" cm="1">
        <f t="array" ref="I1859">_xlfn.IFS('Paraclinicos '!Q1794="","",'Paraclinicos '!Q1794&gt;=65,1,'Paraclinicos '!Q1794&lt;65,0)</f>
        <v/>
      </c>
      <c r="J1859" t="str" cm="1">
        <f t="array" ref="J1859">_xlfn.IFS('Paraclinicos '!I1794="","",'Paraclinicos '!I1794&gt;7,1,'Paraclinicos '!I1794&lt;=7,0)</f>
        <v/>
      </c>
      <c r="K1859" t="str" cm="1">
        <f t="array" ref="K1859">_xlfn.IFS('Paraclinicos '!W1794="","",'Paraclinicos '!W1794&lt;=8,1,'Paraclinicos '!W1794&gt;8,0)</f>
        <v/>
      </c>
      <c r="L1859" t="str" cm="1">
        <f t="array" ref="L1859">_xlfn.IFS('Paraclinicos '!S1794="","",'Paraclinicos '!S1794&gt;=30,1,'Paraclinicos '!S1794&lt;30,0)</f>
        <v/>
      </c>
      <c r="M1859" t="str" cm="1">
        <f t="array" ref="M1859">_xlfn.IFS(OR('Paraclinicos '!T1794="",'Paraclinicos '!U1794=""),"",OR('Paraclinicos '!T1794&lt;=90,'Paraclinicos '!U1794&lt;=60),1,OR('Paraclinicos '!T1794&gt;90,'Paraclinicos '!U1794&gt;60),0)</f>
        <v/>
      </c>
      <c r="N1859" s="45" t="str">
        <f t="shared" si="86"/>
        <v/>
      </c>
      <c r="O1859" t="str" cm="1">
        <f t="array" ref="O1859">_xlfn.IFS(OR('Paraclinicos '!M1794="",'Paraclinicos '!N1794="",'Paraclinicos '!N1794=0),"",'Paraclinicos '!M1794/'Paraclinicos '!N1794&lt;100,4,'Paraclinicos '!M1794/'Paraclinicos '!N1794&lt;200,3,'Paraclinicos '!M1794/'Paraclinicos '!N1794&lt;300,2,'Paraclinicos '!M1794/'Paraclinicos '!N1794&lt;400,1,'Paraclinicos '!M1794/'Paraclinicos '!N1794&gt;=400,0)</f>
        <v/>
      </c>
      <c r="P1859" t="str" cm="1">
        <f t="array" ref="P1859">_xlfn.IFS('Paraclinicos '!C1794="","",'Paraclinicos '!C1794&lt;20,4,'Paraclinicos '!C1794&lt;50,3,'Paraclinicos '!C1794&lt;100,2,'Paraclinicos '!C1794&lt;150,1,'Paraclinicos '!C1794&gt;150,0)</f>
        <v/>
      </c>
      <c r="Q1859" t="str" cm="1">
        <f t="array" ref="Q1859">_xlfn.IFS('Paraclinicos '!O1794="","",'Paraclinicos '!O1794&lt;1.2,0,'Paraclinicos '!O1794&lt;2,1,'Paraclinicos '!O1794&lt;3.5,2,'Paraclinicos '!O1794&lt;5,3,'Paraclinicos '!O1794&gt;5,4)</f>
        <v/>
      </c>
      <c r="R1859" t="str" cm="1">
        <f t="array" ref="R1859">_xlfn.IFS('Paraclinicos '!J1794="","",'Paraclinicos '!J1794&lt;1.2,0,'Paraclinicos '!J1794&lt;2,1,'Paraclinicos '!J1794&lt;6,2,'Paraclinicos '!J1794&lt;12,3,'Paraclinicos '!J1794&gt;=12,4)</f>
        <v/>
      </c>
      <c r="S1859" t="str" cm="1">
        <f t="array" ref="S1859">_xlfn.IFS('Paraclinicos '!Y1794="","",'Paraclinicos '!Y1794&lt;70,1,'Paraclinicos '!Y1794&gt;=70,0)</f>
        <v/>
      </c>
      <c r="T1859" t="str" cm="1">
        <f t="array" ref="T1859">_xlfn.IFS('Paraclinicos '!W1794="","",'Paraclinicos '!W1794&lt;6,4,'Paraclinicos '!W1794&lt;10,3,'Paraclinicos '!W1794&lt;13,2,'Paraclinicos '!W1794&lt;15,1,'Paraclinicos '!W1794=15,0)</f>
        <v/>
      </c>
      <c r="U1859" s="54" t="str">
        <f t="shared" ref="U1859:U1922" si="87">IF(AND(O1859="",P1859="",Q1859="",R1859="",S1859="",T1859=""),"",SUM(O1859:T1859))</f>
        <v/>
      </c>
      <c r="V1859" t="str" cm="1">
        <f t="array" ref="V1859">_xlfn.IFS('Paraclinicos '!S1794="","",OR('Paraclinicos '!S1794&lt;=8,'Paraclinicos '!S1794&gt;=25),3,'Paraclinicos '!S1794&lt;12,1,'Paraclinicos '!S1794&lt;21,0,'Paraclinicos '!S1794&lt;25,2)</f>
        <v/>
      </c>
      <c r="W1859" t="str">
        <f>IFERROR(IF(INDEX('BD Demog para scores enalazar'!Y$2:'BD Demog para scores enalazar'!Y$3000,MATCH(Formulas!A1859,'BD Demog para scores enalazar'!A$2:'BD Demog para scores enalazar'!A$3000,0))=1,"SI","NO"),"")</f>
        <v/>
      </c>
      <c r="X1859" s="9" t="str">
        <f>IFERROR(IF(INDEX('BD Demog para scores enalazar'!AJ$2:'BD Demog para scores enalazar'!AJ$3000,MATCH(Formulas!A1859,'BD Demog para scores enalazar'!A$2:'BD Demog para scores enalazar'!A$3000,0))=1,"SI","NO"),"")</f>
        <v/>
      </c>
      <c r="Y1859" t="str" cm="1">
        <f t="array" ref="Y1859">IF(AND(W1859="NO",X1859="NO"),_xlfn.IFS('Paraclinicos '!K1794&lt;=91,3,'Paraclinicos '!K1794&lt;94,2,'Paraclinicos '!K1794&lt;96,1,'Paraclinicos '!K1794&gt;=96,0),"")</f>
        <v/>
      </c>
      <c r="Z1859" t="str" cm="1">
        <f t="array" ref="Z1859">IF(OR(W1859="SI",X1859="SI"),_xlfn.IFS(OR(AND('Paraclinicos '!K1795&lt;=83),AND('Paraclinicos '!K1795&gt;=97,AA1859=2)),3,OR(AND('Paraclinicos '!K1795&lt;=86),AND('Paraclinicos '!K1795&gt;=94,AA1859=2)),2,OR(AND('Paraclinicos '!K1795&lt;=88),AND('Paraclinicos '!K1795&gt;=92,AA1859=2)),1,OR(AND('Paraclinicos '!K1795&gt;=88,'Paraclinicos '!K1795&lt;=92),AND('Paraclinicos '!K1795&gt;=93,AA1859=0)),0),"")</f>
        <v/>
      </c>
      <c r="AA1859" cm="1">
        <f t="array" ref="AA1859">_xlfn.IFS('Paraclinicos '!E1794="","",'Paraclinicos '!E1794="Oxigeno",2,'Paraclinicos '!E1794="Aire",0)</f>
        <v>2</v>
      </c>
    </row>
    <row r="1860" spans="1:27" x14ac:dyDescent="0.25">
      <c r="A1860">
        <f>'Paraclinicos '!A1795</f>
        <v>0</v>
      </c>
      <c r="B1860" s="3">
        <f>'Paraclinicos '!R1795</f>
        <v>0</v>
      </c>
      <c r="C1860" t="str" cm="1">
        <f t="array" ref="C1860">_xlfn.IFS('Paraclinicos '!Q1795="","",'Paraclinicos '!Q1795&gt;60,3,'Paraclinicos '!Q1795&lt;=60,1)</f>
        <v/>
      </c>
      <c r="D1860" t="str">
        <f>IFERROR(IF(INDEX('BD Demog para scores enalazar'!BC$2:BC$3000,MATCH(Formulas!A1860,'BD Demog para scores enalazar'!A$2:A$3000,0))=0,"SI","NO"),"")</f>
        <v/>
      </c>
      <c r="E1860" t="str" cm="1">
        <f t="array" ref="E1860">_xlfn.IFS(D1860="","",D1860="SI",4,D1860="NO",1)</f>
        <v/>
      </c>
      <c r="F1860" t="str" cm="1">
        <f t="array" ref="F1860">_xlfn.IFS('Paraclinicos '!B1795="","",'Paraclinicos '!B1795&gt;1,1,'Paraclinicos '!B1795&lt;=1,3)</f>
        <v/>
      </c>
      <c r="G1860" t="str" cm="1">
        <f t="array" ref="G1860">_xlfn.IFS('Paraclinicos '!D1795="","",AND('Paraclinicos '!D1795&gt;=250,'Paraclinicos '!D1795&lt;=500),2,'Paraclinicos '!D1795&gt;500,3,'Paraclinicos '!D1795&lt;250,1)</f>
        <v/>
      </c>
      <c r="H1860" s="50" t="str">
        <f t="shared" ref="H1860:H1923" si="88">IF(AND(C1860="",E1860="",F1860="",G1860=""),"",SUM(C1860,E1860:G1860))</f>
        <v/>
      </c>
      <c r="I1860" t="str" cm="1">
        <f t="array" ref="I1860">_xlfn.IFS('Paraclinicos '!Q1795="","",'Paraclinicos '!Q1795&gt;=65,1,'Paraclinicos '!Q1795&lt;65,0)</f>
        <v/>
      </c>
      <c r="J1860" t="str" cm="1">
        <f t="array" ref="J1860">_xlfn.IFS('Paraclinicos '!I1795="","",'Paraclinicos '!I1795&gt;7,1,'Paraclinicos '!I1795&lt;=7,0)</f>
        <v/>
      </c>
      <c r="K1860" t="str" cm="1">
        <f t="array" ref="K1860">_xlfn.IFS('Paraclinicos '!W1795="","",'Paraclinicos '!W1795&lt;=8,1,'Paraclinicos '!W1795&gt;8,0)</f>
        <v/>
      </c>
      <c r="L1860" t="str" cm="1">
        <f t="array" ref="L1860">_xlfn.IFS('Paraclinicos '!S1795="","",'Paraclinicos '!S1795&gt;=30,1,'Paraclinicos '!S1795&lt;30,0)</f>
        <v/>
      </c>
      <c r="M1860" t="str" cm="1">
        <f t="array" ref="M1860">_xlfn.IFS(OR('Paraclinicos '!T1795="",'Paraclinicos '!U1795=""),"",OR('Paraclinicos '!T1795&lt;=90,'Paraclinicos '!U1795&lt;=60),1,OR('Paraclinicos '!T1795&gt;90,'Paraclinicos '!U1795&gt;60),0)</f>
        <v/>
      </c>
      <c r="N1860" s="45" t="str">
        <f t="shared" ref="N1860:N1923" si="89">IF(AND(J1859="",J1860="",K1860="",L1860="",M1860=""),"",SUM(J1859:M1860))</f>
        <v/>
      </c>
      <c r="O1860" t="str" cm="1">
        <f t="array" ref="O1860">_xlfn.IFS(OR('Paraclinicos '!M1795="",'Paraclinicos '!N1795="",'Paraclinicos '!N1795=0),"",'Paraclinicos '!M1795/'Paraclinicos '!N1795&lt;100,4,'Paraclinicos '!M1795/'Paraclinicos '!N1795&lt;200,3,'Paraclinicos '!M1795/'Paraclinicos '!N1795&lt;300,2,'Paraclinicos '!M1795/'Paraclinicos '!N1795&lt;400,1,'Paraclinicos '!M1795/'Paraclinicos '!N1795&gt;=400,0)</f>
        <v/>
      </c>
      <c r="P1860" t="str" cm="1">
        <f t="array" ref="P1860">_xlfn.IFS('Paraclinicos '!C1795="","",'Paraclinicos '!C1795&lt;20,4,'Paraclinicos '!C1795&lt;50,3,'Paraclinicos '!C1795&lt;100,2,'Paraclinicos '!C1795&lt;150,1,'Paraclinicos '!C1795&gt;150,0)</f>
        <v/>
      </c>
      <c r="Q1860" t="str" cm="1">
        <f t="array" ref="Q1860">_xlfn.IFS('Paraclinicos '!O1795="","",'Paraclinicos '!O1795&lt;1.2,0,'Paraclinicos '!O1795&lt;2,1,'Paraclinicos '!O1795&lt;3.5,2,'Paraclinicos '!O1795&lt;5,3,'Paraclinicos '!O1795&gt;5,4)</f>
        <v/>
      </c>
      <c r="R1860" t="str" cm="1">
        <f t="array" ref="R1860">_xlfn.IFS('Paraclinicos '!J1795="","",'Paraclinicos '!J1795&lt;1.2,0,'Paraclinicos '!J1795&lt;2,1,'Paraclinicos '!J1795&lt;6,2,'Paraclinicos '!J1795&lt;12,3,'Paraclinicos '!J1795&gt;=12,4)</f>
        <v/>
      </c>
      <c r="S1860" t="str" cm="1">
        <f t="array" ref="S1860">_xlfn.IFS('Paraclinicos '!Y1795="","",'Paraclinicos '!Y1795&lt;70,1,'Paraclinicos '!Y1795&gt;=70,0)</f>
        <v/>
      </c>
      <c r="T1860" t="str" cm="1">
        <f t="array" ref="T1860">_xlfn.IFS('Paraclinicos '!W1795="","",'Paraclinicos '!W1795&lt;6,4,'Paraclinicos '!W1795&lt;10,3,'Paraclinicos '!W1795&lt;13,2,'Paraclinicos '!W1795&lt;15,1,'Paraclinicos '!W1795=15,0)</f>
        <v/>
      </c>
      <c r="U1860" s="54" t="str">
        <f t="shared" si="87"/>
        <v/>
      </c>
      <c r="V1860" t="str" cm="1">
        <f t="array" ref="V1860">_xlfn.IFS('Paraclinicos '!S1795="","",OR('Paraclinicos '!S1795&lt;=8,'Paraclinicos '!S1795&gt;=25),3,'Paraclinicos '!S1795&lt;12,1,'Paraclinicos '!S1795&lt;21,0,'Paraclinicos '!S1795&lt;25,2)</f>
        <v/>
      </c>
      <c r="W1860" t="str">
        <f>IFERROR(IF(INDEX('BD Demog para scores enalazar'!Y$2:'BD Demog para scores enalazar'!Y$3000,MATCH(Formulas!A1860,'BD Demog para scores enalazar'!A$2:'BD Demog para scores enalazar'!A$3000,0))=1,"SI","NO"),"")</f>
        <v/>
      </c>
      <c r="X1860" s="9" t="str">
        <f>IFERROR(IF(INDEX('BD Demog para scores enalazar'!AJ$2:'BD Demog para scores enalazar'!AJ$3000,MATCH(Formulas!A1860,'BD Demog para scores enalazar'!A$2:'BD Demog para scores enalazar'!A$3000,0))=1,"SI","NO"),"")</f>
        <v/>
      </c>
      <c r="Y1860" t="str" cm="1">
        <f t="array" ref="Y1860">IF(AND(W1860="NO",X1860="NO"),_xlfn.IFS('Paraclinicos '!K1795&lt;=91,3,'Paraclinicos '!K1795&lt;94,2,'Paraclinicos '!K1795&lt;96,1,'Paraclinicos '!K1795&gt;=96,0),"")</f>
        <v/>
      </c>
      <c r="Z1860" t="str" cm="1">
        <f t="array" ref="Z1860">IF(OR(W1860="SI",X1860="SI"),_xlfn.IFS(OR(AND('Paraclinicos '!K1796&lt;=83),AND('Paraclinicos '!K1796&gt;=97,AA1860=2)),3,OR(AND('Paraclinicos '!K1796&lt;=86),AND('Paraclinicos '!K1796&gt;=94,AA1860=2)),2,OR(AND('Paraclinicos '!K1796&lt;=88),AND('Paraclinicos '!K1796&gt;=92,AA1860=2)),1,OR(AND('Paraclinicos '!K1796&gt;=88,'Paraclinicos '!K1796&lt;=92),AND('Paraclinicos '!K1796&gt;=93,AA1860=0)),0),"")</f>
        <v/>
      </c>
      <c r="AA1860" cm="1">
        <f t="array" ref="AA1860">_xlfn.IFS('Paraclinicos '!E1795="","",'Paraclinicos '!E1795="Oxigeno",2,'Paraclinicos '!E1795="Aire",0)</f>
        <v>2</v>
      </c>
    </row>
    <row r="1861" spans="1:27" x14ac:dyDescent="0.25">
      <c r="A1861">
        <f>'Paraclinicos '!A1796</f>
        <v>0</v>
      </c>
      <c r="B1861" s="3">
        <f>'Paraclinicos '!R1796</f>
        <v>0</v>
      </c>
      <c r="C1861" t="str" cm="1">
        <f t="array" ref="C1861">_xlfn.IFS('Paraclinicos '!Q1796="","",'Paraclinicos '!Q1796&gt;60,3,'Paraclinicos '!Q1796&lt;=60,1)</f>
        <v/>
      </c>
      <c r="D1861" t="str">
        <f>IFERROR(IF(INDEX('BD Demog para scores enalazar'!BC$2:BC$3000,MATCH(Formulas!A1861,'BD Demog para scores enalazar'!A$2:A$3000,0))=0,"SI","NO"),"")</f>
        <v/>
      </c>
      <c r="E1861" t="str" cm="1">
        <f t="array" ref="E1861">_xlfn.IFS(D1861="","",D1861="SI",4,D1861="NO",1)</f>
        <v/>
      </c>
      <c r="F1861" t="str" cm="1">
        <f t="array" ref="F1861">_xlfn.IFS('Paraclinicos '!B1796="","",'Paraclinicos '!B1796&gt;1,1,'Paraclinicos '!B1796&lt;=1,3)</f>
        <v/>
      </c>
      <c r="G1861" t="str" cm="1">
        <f t="array" ref="G1861">_xlfn.IFS('Paraclinicos '!D1796="","",AND('Paraclinicos '!D1796&gt;=250,'Paraclinicos '!D1796&lt;=500),2,'Paraclinicos '!D1796&gt;500,3,'Paraclinicos '!D1796&lt;250,1)</f>
        <v/>
      </c>
      <c r="H1861" s="50" t="str">
        <f t="shared" si="88"/>
        <v/>
      </c>
      <c r="I1861" t="str" cm="1">
        <f t="array" ref="I1861">_xlfn.IFS('Paraclinicos '!Q1796="","",'Paraclinicos '!Q1796&gt;=65,1,'Paraclinicos '!Q1796&lt;65,0)</f>
        <v/>
      </c>
      <c r="J1861" t="str" cm="1">
        <f t="array" ref="J1861">_xlfn.IFS('Paraclinicos '!I1796="","",'Paraclinicos '!I1796&gt;7,1,'Paraclinicos '!I1796&lt;=7,0)</f>
        <v/>
      </c>
      <c r="K1861" t="str" cm="1">
        <f t="array" ref="K1861">_xlfn.IFS('Paraclinicos '!W1796="","",'Paraclinicos '!W1796&lt;=8,1,'Paraclinicos '!W1796&gt;8,0)</f>
        <v/>
      </c>
      <c r="L1861" t="str" cm="1">
        <f t="array" ref="L1861">_xlfn.IFS('Paraclinicos '!S1796="","",'Paraclinicos '!S1796&gt;=30,1,'Paraclinicos '!S1796&lt;30,0)</f>
        <v/>
      </c>
      <c r="M1861" t="str" cm="1">
        <f t="array" ref="M1861">_xlfn.IFS(OR('Paraclinicos '!T1796="",'Paraclinicos '!U1796=""),"",OR('Paraclinicos '!T1796&lt;=90,'Paraclinicos '!U1796&lt;=60),1,OR('Paraclinicos '!T1796&gt;90,'Paraclinicos '!U1796&gt;60),0)</f>
        <v/>
      </c>
      <c r="N1861" s="45" t="str">
        <f t="shared" si="89"/>
        <v/>
      </c>
      <c r="O1861" t="str" cm="1">
        <f t="array" ref="O1861">_xlfn.IFS(OR('Paraclinicos '!M1796="",'Paraclinicos '!N1796="",'Paraclinicos '!N1796=0),"",'Paraclinicos '!M1796/'Paraclinicos '!N1796&lt;100,4,'Paraclinicos '!M1796/'Paraclinicos '!N1796&lt;200,3,'Paraclinicos '!M1796/'Paraclinicos '!N1796&lt;300,2,'Paraclinicos '!M1796/'Paraclinicos '!N1796&lt;400,1,'Paraclinicos '!M1796/'Paraclinicos '!N1796&gt;=400,0)</f>
        <v/>
      </c>
      <c r="P1861" t="str" cm="1">
        <f t="array" ref="P1861">_xlfn.IFS('Paraclinicos '!C1796="","",'Paraclinicos '!C1796&lt;20,4,'Paraclinicos '!C1796&lt;50,3,'Paraclinicos '!C1796&lt;100,2,'Paraclinicos '!C1796&lt;150,1,'Paraclinicos '!C1796&gt;150,0)</f>
        <v/>
      </c>
      <c r="Q1861" t="str" cm="1">
        <f t="array" ref="Q1861">_xlfn.IFS('Paraclinicos '!O1796="","",'Paraclinicos '!O1796&lt;1.2,0,'Paraclinicos '!O1796&lt;2,1,'Paraclinicos '!O1796&lt;3.5,2,'Paraclinicos '!O1796&lt;5,3,'Paraclinicos '!O1796&gt;5,4)</f>
        <v/>
      </c>
      <c r="R1861" t="str" cm="1">
        <f t="array" ref="R1861">_xlfn.IFS('Paraclinicos '!J1796="","",'Paraclinicos '!J1796&lt;1.2,0,'Paraclinicos '!J1796&lt;2,1,'Paraclinicos '!J1796&lt;6,2,'Paraclinicos '!J1796&lt;12,3,'Paraclinicos '!J1796&gt;=12,4)</f>
        <v/>
      </c>
      <c r="S1861" t="str" cm="1">
        <f t="array" ref="S1861">_xlfn.IFS('Paraclinicos '!Y1796="","",'Paraclinicos '!Y1796&lt;70,1,'Paraclinicos '!Y1796&gt;=70,0)</f>
        <v/>
      </c>
      <c r="T1861" t="str" cm="1">
        <f t="array" ref="T1861">_xlfn.IFS('Paraclinicos '!W1796="","",'Paraclinicos '!W1796&lt;6,4,'Paraclinicos '!W1796&lt;10,3,'Paraclinicos '!W1796&lt;13,2,'Paraclinicos '!W1796&lt;15,1,'Paraclinicos '!W1796=15,0)</f>
        <v/>
      </c>
      <c r="U1861" s="54" t="str">
        <f t="shared" si="87"/>
        <v/>
      </c>
      <c r="V1861" t="str" cm="1">
        <f t="array" ref="V1861">_xlfn.IFS('Paraclinicos '!S1796="","",OR('Paraclinicos '!S1796&lt;=8,'Paraclinicos '!S1796&gt;=25),3,'Paraclinicos '!S1796&lt;12,1,'Paraclinicos '!S1796&lt;21,0,'Paraclinicos '!S1796&lt;25,2)</f>
        <v/>
      </c>
      <c r="W1861" t="str">
        <f>IFERROR(IF(INDEX('BD Demog para scores enalazar'!Y$2:'BD Demog para scores enalazar'!Y$3000,MATCH(Formulas!A1861,'BD Demog para scores enalazar'!A$2:'BD Demog para scores enalazar'!A$3000,0))=1,"SI","NO"),"")</f>
        <v/>
      </c>
      <c r="X1861" s="9" t="str">
        <f>IFERROR(IF(INDEX('BD Demog para scores enalazar'!AJ$2:'BD Demog para scores enalazar'!AJ$3000,MATCH(Formulas!A1861,'BD Demog para scores enalazar'!A$2:'BD Demog para scores enalazar'!A$3000,0))=1,"SI","NO"),"")</f>
        <v/>
      </c>
      <c r="Y1861" t="str" cm="1">
        <f t="array" ref="Y1861">IF(AND(W1861="NO",X1861="NO"),_xlfn.IFS('Paraclinicos '!K1796&lt;=91,3,'Paraclinicos '!K1796&lt;94,2,'Paraclinicos '!K1796&lt;96,1,'Paraclinicos '!K1796&gt;=96,0),"")</f>
        <v/>
      </c>
      <c r="Z1861" t="str" cm="1">
        <f t="array" ref="Z1861">IF(OR(W1861="SI",X1861="SI"),_xlfn.IFS(OR(AND('Paraclinicos '!K1797&lt;=83),AND('Paraclinicos '!K1797&gt;=97,AA1861=2)),3,OR(AND('Paraclinicos '!K1797&lt;=86),AND('Paraclinicos '!K1797&gt;=94,AA1861=2)),2,OR(AND('Paraclinicos '!K1797&lt;=88),AND('Paraclinicos '!K1797&gt;=92,AA1861=2)),1,OR(AND('Paraclinicos '!K1797&gt;=88,'Paraclinicos '!K1797&lt;=92),AND('Paraclinicos '!K1797&gt;=93,AA1861=0)),0),"")</f>
        <v/>
      </c>
      <c r="AA1861" cm="1">
        <f t="array" ref="AA1861">_xlfn.IFS('Paraclinicos '!E1796="","",'Paraclinicos '!E1796="Oxigeno",2,'Paraclinicos '!E1796="Aire",0)</f>
        <v>2</v>
      </c>
    </row>
    <row r="1862" spans="1:27" x14ac:dyDescent="0.25">
      <c r="A1862">
        <f>'Paraclinicos '!A1797</f>
        <v>0</v>
      </c>
      <c r="B1862" s="3">
        <f>'Paraclinicos '!R1797</f>
        <v>0</v>
      </c>
      <c r="C1862" t="str" cm="1">
        <f t="array" ref="C1862">_xlfn.IFS('Paraclinicos '!Q1797="","",'Paraclinicos '!Q1797&gt;60,3,'Paraclinicos '!Q1797&lt;=60,1)</f>
        <v/>
      </c>
      <c r="D1862" t="str">
        <f>IFERROR(IF(INDEX('BD Demog para scores enalazar'!BC$2:BC$3000,MATCH(Formulas!A1862,'BD Demog para scores enalazar'!A$2:A$3000,0))=0,"SI","NO"),"")</f>
        <v/>
      </c>
      <c r="E1862" t="str" cm="1">
        <f t="array" ref="E1862">_xlfn.IFS(D1862="","",D1862="SI",4,D1862="NO",1)</f>
        <v/>
      </c>
      <c r="F1862" t="str" cm="1">
        <f t="array" ref="F1862">_xlfn.IFS('Paraclinicos '!B1797="","",'Paraclinicos '!B1797&gt;1,1,'Paraclinicos '!B1797&lt;=1,3)</f>
        <v/>
      </c>
      <c r="G1862" t="str" cm="1">
        <f t="array" ref="G1862">_xlfn.IFS('Paraclinicos '!D1797="","",AND('Paraclinicos '!D1797&gt;=250,'Paraclinicos '!D1797&lt;=500),2,'Paraclinicos '!D1797&gt;500,3,'Paraclinicos '!D1797&lt;250,1)</f>
        <v/>
      </c>
      <c r="H1862" s="50" t="str">
        <f t="shared" si="88"/>
        <v/>
      </c>
      <c r="I1862" t="str" cm="1">
        <f t="array" ref="I1862">_xlfn.IFS('Paraclinicos '!Q1797="","",'Paraclinicos '!Q1797&gt;=65,1,'Paraclinicos '!Q1797&lt;65,0)</f>
        <v/>
      </c>
      <c r="J1862" t="str" cm="1">
        <f t="array" ref="J1862">_xlfn.IFS('Paraclinicos '!I1797="","",'Paraclinicos '!I1797&gt;7,1,'Paraclinicos '!I1797&lt;=7,0)</f>
        <v/>
      </c>
      <c r="K1862" t="str" cm="1">
        <f t="array" ref="K1862">_xlfn.IFS('Paraclinicos '!W1797="","",'Paraclinicos '!W1797&lt;=8,1,'Paraclinicos '!W1797&gt;8,0)</f>
        <v/>
      </c>
      <c r="L1862" t="str" cm="1">
        <f t="array" ref="L1862">_xlfn.IFS('Paraclinicos '!S1797="","",'Paraclinicos '!S1797&gt;=30,1,'Paraclinicos '!S1797&lt;30,0)</f>
        <v/>
      </c>
      <c r="M1862" t="str" cm="1">
        <f t="array" ref="M1862">_xlfn.IFS(OR('Paraclinicos '!T1797="",'Paraclinicos '!U1797=""),"",OR('Paraclinicos '!T1797&lt;=90,'Paraclinicos '!U1797&lt;=60),1,OR('Paraclinicos '!T1797&gt;90,'Paraclinicos '!U1797&gt;60),0)</f>
        <v/>
      </c>
      <c r="N1862" s="45" t="str">
        <f t="shared" si="89"/>
        <v/>
      </c>
      <c r="O1862" t="str" cm="1">
        <f t="array" ref="O1862">_xlfn.IFS(OR('Paraclinicos '!M1797="",'Paraclinicos '!N1797="",'Paraclinicos '!N1797=0),"",'Paraclinicos '!M1797/'Paraclinicos '!N1797&lt;100,4,'Paraclinicos '!M1797/'Paraclinicos '!N1797&lt;200,3,'Paraclinicos '!M1797/'Paraclinicos '!N1797&lt;300,2,'Paraclinicos '!M1797/'Paraclinicos '!N1797&lt;400,1,'Paraclinicos '!M1797/'Paraclinicos '!N1797&gt;=400,0)</f>
        <v/>
      </c>
      <c r="P1862" t="str" cm="1">
        <f t="array" ref="P1862">_xlfn.IFS('Paraclinicos '!C1797="","",'Paraclinicos '!C1797&lt;20,4,'Paraclinicos '!C1797&lt;50,3,'Paraclinicos '!C1797&lt;100,2,'Paraclinicos '!C1797&lt;150,1,'Paraclinicos '!C1797&gt;150,0)</f>
        <v/>
      </c>
      <c r="Q1862" t="str" cm="1">
        <f t="array" ref="Q1862">_xlfn.IFS('Paraclinicos '!O1797="","",'Paraclinicos '!O1797&lt;1.2,0,'Paraclinicos '!O1797&lt;2,1,'Paraclinicos '!O1797&lt;3.5,2,'Paraclinicos '!O1797&lt;5,3,'Paraclinicos '!O1797&gt;5,4)</f>
        <v/>
      </c>
      <c r="R1862" t="str" cm="1">
        <f t="array" ref="R1862">_xlfn.IFS('Paraclinicos '!J1797="","",'Paraclinicos '!J1797&lt;1.2,0,'Paraclinicos '!J1797&lt;2,1,'Paraclinicos '!J1797&lt;6,2,'Paraclinicos '!J1797&lt;12,3,'Paraclinicos '!J1797&gt;=12,4)</f>
        <v/>
      </c>
      <c r="S1862" t="str" cm="1">
        <f t="array" ref="S1862">_xlfn.IFS('Paraclinicos '!Y1797="","",'Paraclinicos '!Y1797&lt;70,1,'Paraclinicos '!Y1797&gt;=70,0)</f>
        <v/>
      </c>
      <c r="T1862" t="str" cm="1">
        <f t="array" ref="T1862">_xlfn.IFS('Paraclinicos '!W1797="","",'Paraclinicos '!W1797&lt;6,4,'Paraclinicos '!W1797&lt;10,3,'Paraclinicos '!W1797&lt;13,2,'Paraclinicos '!W1797&lt;15,1,'Paraclinicos '!W1797=15,0)</f>
        <v/>
      </c>
      <c r="U1862" s="54" t="str">
        <f t="shared" si="87"/>
        <v/>
      </c>
      <c r="V1862" t="str" cm="1">
        <f t="array" ref="V1862">_xlfn.IFS('Paraclinicos '!S1797="","",OR('Paraclinicos '!S1797&lt;=8,'Paraclinicos '!S1797&gt;=25),3,'Paraclinicos '!S1797&lt;12,1,'Paraclinicos '!S1797&lt;21,0,'Paraclinicos '!S1797&lt;25,2)</f>
        <v/>
      </c>
      <c r="W1862" t="str">
        <f>IFERROR(IF(INDEX('BD Demog para scores enalazar'!Y$2:'BD Demog para scores enalazar'!Y$3000,MATCH(Formulas!A1862,'BD Demog para scores enalazar'!A$2:'BD Demog para scores enalazar'!A$3000,0))=1,"SI","NO"),"")</f>
        <v/>
      </c>
      <c r="X1862" s="9" t="str">
        <f>IFERROR(IF(INDEX('BD Demog para scores enalazar'!AJ$2:'BD Demog para scores enalazar'!AJ$3000,MATCH(Formulas!A1862,'BD Demog para scores enalazar'!A$2:'BD Demog para scores enalazar'!A$3000,0))=1,"SI","NO"),"")</f>
        <v/>
      </c>
      <c r="Y1862" t="str" cm="1">
        <f t="array" ref="Y1862">IF(AND(W1862="NO",X1862="NO"),_xlfn.IFS('Paraclinicos '!K1797&lt;=91,3,'Paraclinicos '!K1797&lt;94,2,'Paraclinicos '!K1797&lt;96,1,'Paraclinicos '!K1797&gt;=96,0),"")</f>
        <v/>
      </c>
      <c r="Z1862" t="str" cm="1">
        <f t="array" ref="Z1862">IF(OR(W1862="SI",X1862="SI"),_xlfn.IFS(OR(AND('Paraclinicos '!K1798&lt;=83),AND('Paraclinicos '!K1798&gt;=97,AA1862=2)),3,OR(AND('Paraclinicos '!K1798&lt;=86),AND('Paraclinicos '!K1798&gt;=94,AA1862=2)),2,OR(AND('Paraclinicos '!K1798&lt;=88),AND('Paraclinicos '!K1798&gt;=92,AA1862=2)),1,OR(AND('Paraclinicos '!K1798&gt;=88,'Paraclinicos '!K1798&lt;=92),AND('Paraclinicos '!K1798&gt;=93,AA1862=0)),0),"")</f>
        <v/>
      </c>
      <c r="AA1862" cm="1">
        <f t="array" ref="AA1862">_xlfn.IFS('Paraclinicos '!E1797="","",'Paraclinicos '!E1797="Oxigeno",2,'Paraclinicos '!E1797="Aire",0)</f>
        <v>2</v>
      </c>
    </row>
    <row r="1863" spans="1:27" x14ac:dyDescent="0.25">
      <c r="A1863">
        <f>'Paraclinicos '!A1798</f>
        <v>0</v>
      </c>
      <c r="B1863" s="3">
        <f>'Paraclinicos '!R1798</f>
        <v>0</v>
      </c>
      <c r="C1863" t="str" cm="1">
        <f t="array" ref="C1863">_xlfn.IFS('Paraclinicos '!Q1798="","",'Paraclinicos '!Q1798&gt;60,3,'Paraclinicos '!Q1798&lt;=60,1)</f>
        <v/>
      </c>
      <c r="D1863" t="str">
        <f>IFERROR(IF(INDEX('BD Demog para scores enalazar'!BC$2:BC$3000,MATCH(Formulas!A1863,'BD Demog para scores enalazar'!A$2:A$3000,0))=0,"SI","NO"),"")</f>
        <v/>
      </c>
      <c r="E1863" t="str" cm="1">
        <f t="array" ref="E1863">_xlfn.IFS(D1863="","",D1863="SI",4,D1863="NO",1)</f>
        <v/>
      </c>
      <c r="F1863" t="str" cm="1">
        <f t="array" ref="F1863">_xlfn.IFS('Paraclinicos '!B1798="","",'Paraclinicos '!B1798&gt;1,1,'Paraclinicos '!B1798&lt;=1,3)</f>
        <v/>
      </c>
      <c r="G1863" t="str" cm="1">
        <f t="array" ref="G1863">_xlfn.IFS('Paraclinicos '!D1798="","",AND('Paraclinicos '!D1798&gt;=250,'Paraclinicos '!D1798&lt;=500),2,'Paraclinicos '!D1798&gt;500,3,'Paraclinicos '!D1798&lt;250,1)</f>
        <v/>
      </c>
      <c r="H1863" s="50" t="str">
        <f t="shared" si="88"/>
        <v/>
      </c>
      <c r="I1863" t="str" cm="1">
        <f t="array" ref="I1863">_xlfn.IFS('Paraclinicos '!Q1798="","",'Paraclinicos '!Q1798&gt;=65,1,'Paraclinicos '!Q1798&lt;65,0)</f>
        <v/>
      </c>
      <c r="J1863" t="str" cm="1">
        <f t="array" ref="J1863">_xlfn.IFS('Paraclinicos '!I1798="","",'Paraclinicos '!I1798&gt;7,1,'Paraclinicos '!I1798&lt;=7,0)</f>
        <v/>
      </c>
      <c r="K1863" t="str" cm="1">
        <f t="array" ref="K1863">_xlfn.IFS('Paraclinicos '!W1798="","",'Paraclinicos '!W1798&lt;=8,1,'Paraclinicos '!W1798&gt;8,0)</f>
        <v/>
      </c>
      <c r="L1863" t="str" cm="1">
        <f t="array" ref="L1863">_xlfn.IFS('Paraclinicos '!S1798="","",'Paraclinicos '!S1798&gt;=30,1,'Paraclinicos '!S1798&lt;30,0)</f>
        <v/>
      </c>
      <c r="M1863" t="str" cm="1">
        <f t="array" ref="M1863">_xlfn.IFS(OR('Paraclinicos '!T1798="",'Paraclinicos '!U1798=""),"",OR('Paraclinicos '!T1798&lt;=90,'Paraclinicos '!U1798&lt;=60),1,OR('Paraclinicos '!T1798&gt;90,'Paraclinicos '!U1798&gt;60),0)</f>
        <v/>
      </c>
      <c r="N1863" s="45" t="str">
        <f t="shared" si="89"/>
        <v/>
      </c>
      <c r="O1863" t="str" cm="1">
        <f t="array" ref="O1863">_xlfn.IFS(OR('Paraclinicos '!M1798="",'Paraclinicos '!N1798="",'Paraclinicos '!N1798=0),"",'Paraclinicos '!M1798/'Paraclinicos '!N1798&lt;100,4,'Paraclinicos '!M1798/'Paraclinicos '!N1798&lt;200,3,'Paraclinicos '!M1798/'Paraclinicos '!N1798&lt;300,2,'Paraclinicos '!M1798/'Paraclinicos '!N1798&lt;400,1,'Paraclinicos '!M1798/'Paraclinicos '!N1798&gt;=400,0)</f>
        <v/>
      </c>
      <c r="P1863" t="str" cm="1">
        <f t="array" ref="P1863">_xlfn.IFS('Paraclinicos '!C1798="","",'Paraclinicos '!C1798&lt;20,4,'Paraclinicos '!C1798&lt;50,3,'Paraclinicos '!C1798&lt;100,2,'Paraclinicos '!C1798&lt;150,1,'Paraclinicos '!C1798&gt;150,0)</f>
        <v/>
      </c>
      <c r="Q1863" t="str" cm="1">
        <f t="array" ref="Q1863">_xlfn.IFS('Paraclinicos '!O1798="","",'Paraclinicos '!O1798&lt;1.2,0,'Paraclinicos '!O1798&lt;2,1,'Paraclinicos '!O1798&lt;3.5,2,'Paraclinicos '!O1798&lt;5,3,'Paraclinicos '!O1798&gt;5,4)</f>
        <v/>
      </c>
      <c r="R1863" t="str" cm="1">
        <f t="array" ref="R1863">_xlfn.IFS('Paraclinicos '!J1798="","",'Paraclinicos '!J1798&lt;1.2,0,'Paraclinicos '!J1798&lt;2,1,'Paraclinicos '!J1798&lt;6,2,'Paraclinicos '!J1798&lt;12,3,'Paraclinicos '!J1798&gt;=12,4)</f>
        <v/>
      </c>
      <c r="S1863" t="str" cm="1">
        <f t="array" ref="S1863">_xlfn.IFS('Paraclinicos '!Y1798="","",'Paraclinicos '!Y1798&lt;70,1,'Paraclinicos '!Y1798&gt;=70,0)</f>
        <v/>
      </c>
      <c r="T1863" t="str" cm="1">
        <f t="array" ref="T1863">_xlfn.IFS('Paraclinicos '!W1798="","",'Paraclinicos '!W1798&lt;6,4,'Paraclinicos '!W1798&lt;10,3,'Paraclinicos '!W1798&lt;13,2,'Paraclinicos '!W1798&lt;15,1,'Paraclinicos '!W1798=15,0)</f>
        <v/>
      </c>
      <c r="U1863" s="54" t="str">
        <f t="shared" si="87"/>
        <v/>
      </c>
      <c r="V1863" t="str" cm="1">
        <f t="array" ref="V1863">_xlfn.IFS('Paraclinicos '!S1798="","",OR('Paraclinicos '!S1798&lt;=8,'Paraclinicos '!S1798&gt;=25),3,'Paraclinicos '!S1798&lt;12,1,'Paraclinicos '!S1798&lt;21,0,'Paraclinicos '!S1798&lt;25,2)</f>
        <v/>
      </c>
      <c r="W1863" t="str">
        <f>IFERROR(IF(INDEX('BD Demog para scores enalazar'!Y$2:'BD Demog para scores enalazar'!Y$3000,MATCH(Formulas!A1863,'BD Demog para scores enalazar'!A$2:'BD Demog para scores enalazar'!A$3000,0))=1,"SI","NO"),"")</f>
        <v/>
      </c>
      <c r="X1863" s="9" t="str">
        <f>IFERROR(IF(INDEX('BD Demog para scores enalazar'!AJ$2:'BD Demog para scores enalazar'!AJ$3000,MATCH(Formulas!A1863,'BD Demog para scores enalazar'!A$2:'BD Demog para scores enalazar'!A$3000,0))=1,"SI","NO"),"")</f>
        <v/>
      </c>
      <c r="Y1863" t="str" cm="1">
        <f t="array" ref="Y1863">IF(AND(W1863="NO",X1863="NO"),_xlfn.IFS('Paraclinicos '!K1798&lt;=91,3,'Paraclinicos '!K1798&lt;94,2,'Paraclinicos '!K1798&lt;96,1,'Paraclinicos '!K1798&gt;=96,0),"")</f>
        <v/>
      </c>
      <c r="Z1863" t="str" cm="1">
        <f t="array" ref="Z1863">IF(OR(W1863="SI",X1863="SI"),_xlfn.IFS(OR(AND('Paraclinicos '!K1799&lt;=83),AND('Paraclinicos '!K1799&gt;=97,AA1863=2)),3,OR(AND('Paraclinicos '!K1799&lt;=86),AND('Paraclinicos '!K1799&gt;=94,AA1863=2)),2,OR(AND('Paraclinicos '!K1799&lt;=88),AND('Paraclinicos '!K1799&gt;=92,AA1863=2)),1,OR(AND('Paraclinicos '!K1799&gt;=88,'Paraclinicos '!K1799&lt;=92),AND('Paraclinicos '!K1799&gt;=93,AA1863=0)),0),"")</f>
        <v/>
      </c>
      <c r="AA1863" cm="1">
        <f t="array" ref="AA1863">_xlfn.IFS('Paraclinicos '!E1798="","",'Paraclinicos '!E1798="Oxigeno",2,'Paraclinicos '!E1798="Aire",0)</f>
        <v>2</v>
      </c>
    </row>
    <row r="1864" spans="1:27" x14ac:dyDescent="0.25">
      <c r="A1864">
        <f>'Paraclinicos '!A1799</f>
        <v>0</v>
      </c>
      <c r="B1864" s="3">
        <f>'Paraclinicos '!R1799</f>
        <v>0</v>
      </c>
      <c r="C1864" t="str" cm="1">
        <f t="array" ref="C1864">_xlfn.IFS('Paraclinicos '!Q1799="","",'Paraclinicos '!Q1799&gt;60,3,'Paraclinicos '!Q1799&lt;=60,1)</f>
        <v/>
      </c>
      <c r="D1864" t="str">
        <f>IFERROR(IF(INDEX('BD Demog para scores enalazar'!BC$2:BC$3000,MATCH(Formulas!A1864,'BD Demog para scores enalazar'!A$2:A$3000,0))=0,"SI","NO"),"")</f>
        <v/>
      </c>
      <c r="E1864" t="str" cm="1">
        <f t="array" ref="E1864">_xlfn.IFS(D1864="","",D1864="SI",4,D1864="NO",1)</f>
        <v/>
      </c>
      <c r="F1864" t="str" cm="1">
        <f t="array" ref="F1864">_xlfn.IFS('Paraclinicos '!B1799="","",'Paraclinicos '!B1799&gt;1,1,'Paraclinicos '!B1799&lt;=1,3)</f>
        <v/>
      </c>
      <c r="G1864" t="str" cm="1">
        <f t="array" ref="G1864">_xlfn.IFS('Paraclinicos '!D1799="","",AND('Paraclinicos '!D1799&gt;=250,'Paraclinicos '!D1799&lt;=500),2,'Paraclinicos '!D1799&gt;500,3,'Paraclinicos '!D1799&lt;250,1)</f>
        <v/>
      </c>
      <c r="H1864" s="50" t="str">
        <f t="shared" si="88"/>
        <v/>
      </c>
      <c r="I1864" t="str" cm="1">
        <f t="array" ref="I1864">_xlfn.IFS('Paraclinicos '!Q1799="","",'Paraclinicos '!Q1799&gt;=65,1,'Paraclinicos '!Q1799&lt;65,0)</f>
        <v/>
      </c>
      <c r="J1864" t="str" cm="1">
        <f t="array" ref="J1864">_xlfn.IFS('Paraclinicos '!I1799="","",'Paraclinicos '!I1799&gt;7,1,'Paraclinicos '!I1799&lt;=7,0)</f>
        <v/>
      </c>
      <c r="K1864" t="str" cm="1">
        <f t="array" ref="K1864">_xlfn.IFS('Paraclinicos '!W1799="","",'Paraclinicos '!W1799&lt;=8,1,'Paraclinicos '!W1799&gt;8,0)</f>
        <v/>
      </c>
      <c r="L1864" t="str" cm="1">
        <f t="array" ref="L1864">_xlfn.IFS('Paraclinicos '!S1799="","",'Paraclinicos '!S1799&gt;=30,1,'Paraclinicos '!S1799&lt;30,0)</f>
        <v/>
      </c>
      <c r="M1864" t="str" cm="1">
        <f t="array" ref="M1864">_xlfn.IFS(OR('Paraclinicos '!T1799="",'Paraclinicos '!U1799=""),"",OR('Paraclinicos '!T1799&lt;=90,'Paraclinicos '!U1799&lt;=60),1,OR('Paraclinicos '!T1799&gt;90,'Paraclinicos '!U1799&gt;60),0)</f>
        <v/>
      </c>
      <c r="N1864" s="45" t="str">
        <f t="shared" si="89"/>
        <v/>
      </c>
      <c r="O1864" t="str" cm="1">
        <f t="array" ref="O1864">_xlfn.IFS(OR('Paraclinicos '!M1799="",'Paraclinicos '!N1799="",'Paraclinicos '!N1799=0),"",'Paraclinicos '!M1799/'Paraclinicos '!N1799&lt;100,4,'Paraclinicos '!M1799/'Paraclinicos '!N1799&lt;200,3,'Paraclinicos '!M1799/'Paraclinicos '!N1799&lt;300,2,'Paraclinicos '!M1799/'Paraclinicos '!N1799&lt;400,1,'Paraclinicos '!M1799/'Paraclinicos '!N1799&gt;=400,0)</f>
        <v/>
      </c>
      <c r="P1864" t="str" cm="1">
        <f t="array" ref="P1864">_xlfn.IFS('Paraclinicos '!C1799="","",'Paraclinicos '!C1799&lt;20,4,'Paraclinicos '!C1799&lt;50,3,'Paraclinicos '!C1799&lt;100,2,'Paraclinicos '!C1799&lt;150,1,'Paraclinicos '!C1799&gt;150,0)</f>
        <v/>
      </c>
      <c r="Q1864" t="str" cm="1">
        <f t="array" ref="Q1864">_xlfn.IFS('Paraclinicos '!O1799="","",'Paraclinicos '!O1799&lt;1.2,0,'Paraclinicos '!O1799&lt;2,1,'Paraclinicos '!O1799&lt;3.5,2,'Paraclinicos '!O1799&lt;5,3,'Paraclinicos '!O1799&gt;5,4)</f>
        <v/>
      </c>
      <c r="R1864" t="str" cm="1">
        <f t="array" ref="R1864">_xlfn.IFS('Paraclinicos '!J1799="","",'Paraclinicos '!J1799&lt;1.2,0,'Paraclinicos '!J1799&lt;2,1,'Paraclinicos '!J1799&lt;6,2,'Paraclinicos '!J1799&lt;12,3,'Paraclinicos '!J1799&gt;=12,4)</f>
        <v/>
      </c>
      <c r="S1864" t="str" cm="1">
        <f t="array" ref="S1864">_xlfn.IFS('Paraclinicos '!Y1799="","",'Paraclinicos '!Y1799&lt;70,1,'Paraclinicos '!Y1799&gt;=70,0)</f>
        <v/>
      </c>
      <c r="T1864" t="str" cm="1">
        <f t="array" ref="T1864">_xlfn.IFS('Paraclinicos '!W1799="","",'Paraclinicos '!W1799&lt;6,4,'Paraclinicos '!W1799&lt;10,3,'Paraclinicos '!W1799&lt;13,2,'Paraclinicos '!W1799&lt;15,1,'Paraclinicos '!W1799=15,0)</f>
        <v/>
      </c>
      <c r="U1864" s="54" t="str">
        <f t="shared" si="87"/>
        <v/>
      </c>
      <c r="V1864" t="str" cm="1">
        <f t="array" ref="V1864">_xlfn.IFS('Paraclinicos '!S1799="","",OR('Paraclinicos '!S1799&lt;=8,'Paraclinicos '!S1799&gt;=25),3,'Paraclinicos '!S1799&lt;12,1,'Paraclinicos '!S1799&lt;21,0,'Paraclinicos '!S1799&lt;25,2)</f>
        <v/>
      </c>
      <c r="W1864" t="str">
        <f>IFERROR(IF(INDEX('BD Demog para scores enalazar'!Y$2:'BD Demog para scores enalazar'!Y$3000,MATCH(Formulas!A1864,'BD Demog para scores enalazar'!A$2:'BD Demog para scores enalazar'!A$3000,0))=1,"SI","NO"),"")</f>
        <v/>
      </c>
      <c r="X1864" s="9" t="str">
        <f>IFERROR(IF(INDEX('BD Demog para scores enalazar'!AJ$2:'BD Demog para scores enalazar'!AJ$3000,MATCH(Formulas!A1864,'BD Demog para scores enalazar'!A$2:'BD Demog para scores enalazar'!A$3000,0))=1,"SI","NO"),"")</f>
        <v/>
      </c>
      <c r="Y1864" t="str" cm="1">
        <f t="array" ref="Y1864">IF(AND(W1864="NO",X1864="NO"),_xlfn.IFS('Paraclinicos '!K1799&lt;=91,3,'Paraclinicos '!K1799&lt;94,2,'Paraclinicos '!K1799&lt;96,1,'Paraclinicos '!K1799&gt;=96,0),"")</f>
        <v/>
      </c>
      <c r="Z1864" t="str" cm="1">
        <f t="array" ref="Z1864">IF(OR(W1864="SI",X1864="SI"),_xlfn.IFS(OR(AND('Paraclinicos '!K1800&lt;=83),AND('Paraclinicos '!K1800&gt;=97,AA1864=2)),3,OR(AND('Paraclinicos '!K1800&lt;=86),AND('Paraclinicos '!K1800&gt;=94,AA1864=2)),2,OR(AND('Paraclinicos '!K1800&lt;=88),AND('Paraclinicos '!K1800&gt;=92,AA1864=2)),1,OR(AND('Paraclinicos '!K1800&gt;=88,'Paraclinicos '!K1800&lt;=92),AND('Paraclinicos '!K1800&gt;=93,AA1864=0)),0),"")</f>
        <v/>
      </c>
      <c r="AA1864" cm="1">
        <f t="array" ref="AA1864">_xlfn.IFS('Paraclinicos '!E1799="","",'Paraclinicos '!E1799="Oxigeno",2,'Paraclinicos '!E1799="Aire",0)</f>
        <v>2</v>
      </c>
    </row>
    <row r="1865" spans="1:27" x14ac:dyDescent="0.25">
      <c r="A1865">
        <f>'Paraclinicos '!A1800</f>
        <v>0</v>
      </c>
      <c r="B1865" s="3">
        <f>'Paraclinicos '!R1800</f>
        <v>0</v>
      </c>
      <c r="C1865" t="str" cm="1">
        <f t="array" ref="C1865">_xlfn.IFS('Paraclinicos '!Q1800="","",'Paraclinicos '!Q1800&gt;60,3,'Paraclinicos '!Q1800&lt;=60,1)</f>
        <v/>
      </c>
      <c r="D1865" t="str">
        <f>IFERROR(IF(INDEX('BD Demog para scores enalazar'!BC$2:BC$3000,MATCH(Formulas!A1865,'BD Demog para scores enalazar'!A$2:A$3000,0))=0,"SI","NO"),"")</f>
        <v/>
      </c>
      <c r="E1865" t="str" cm="1">
        <f t="array" ref="E1865">_xlfn.IFS(D1865="","",D1865="SI",4,D1865="NO",1)</f>
        <v/>
      </c>
      <c r="F1865" t="str" cm="1">
        <f t="array" ref="F1865">_xlfn.IFS('Paraclinicos '!B1800="","",'Paraclinicos '!B1800&gt;1,1,'Paraclinicos '!B1800&lt;=1,3)</f>
        <v/>
      </c>
      <c r="G1865" t="str" cm="1">
        <f t="array" ref="G1865">_xlfn.IFS('Paraclinicos '!D1800="","",AND('Paraclinicos '!D1800&gt;=250,'Paraclinicos '!D1800&lt;=500),2,'Paraclinicos '!D1800&gt;500,3,'Paraclinicos '!D1800&lt;250,1)</f>
        <v/>
      </c>
      <c r="H1865" s="50" t="str">
        <f t="shared" si="88"/>
        <v/>
      </c>
      <c r="I1865" t="str" cm="1">
        <f t="array" ref="I1865">_xlfn.IFS('Paraclinicos '!Q1800="","",'Paraclinicos '!Q1800&gt;=65,1,'Paraclinicos '!Q1800&lt;65,0)</f>
        <v/>
      </c>
      <c r="J1865" t="str" cm="1">
        <f t="array" ref="J1865">_xlfn.IFS('Paraclinicos '!I1800="","",'Paraclinicos '!I1800&gt;7,1,'Paraclinicos '!I1800&lt;=7,0)</f>
        <v/>
      </c>
      <c r="K1865" t="str" cm="1">
        <f t="array" ref="K1865">_xlfn.IFS('Paraclinicos '!W1800="","",'Paraclinicos '!W1800&lt;=8,1,'Paraclinicos '!W1800&gt;8,0)</f>
        <v/>
      </c>
      <c r="L1865" t="str" cm="1">
        <f t="array" ref="L1865">_xlfn.IFS('Paraclinicos '!S1800="","",'Paraclinicos '!S1800&gt;=30,1,'Paraclinicos '!S1800&lt;30,0)</f>
        <v/>
      </c>
      <c r="M1865" t="str" cm="1">
        <f t="array" ref="M1865">_xlfn.IFS(OR('Paraclinicos '!T1800="",'Paraclinicos '!U1800=""),"",OR('Paraclinicos '!T1800&lt;=90,'Paraclinicos '!U1800&lt;=60),1,OR('Paraclinicos '!T1800&gt;90,'Paraclinicos '!U1800&gt;60),0)</f>
        <v/>
      </c>
      <c r="N1865" s="45" t="str">
        <f t="shared" si="89"/>
        <v/>
      </c>
      <c r="O1865" t="str" cm="1">
        <f t="array" ref="O1865">_xlfn.IFS(OR('Paraclinicos '!M1800="",'Paraclinicos '!N1800="",'Paraclinicos '!N1800=0),"",'Paraclinicos '!M1800/'Paraclinicos '!N1800&lt;100,4,'Paraclinicos '!M1800/'Paraclinicos '!N1800&lt;200,3,'Paraclinicos '!M1800/'Paraclinicos '!N1800&lt;300,2,'Paraclinicos '!M1800/'Paraclinicos '!N1800&lt;400,1,'Paraclinicos '!M1800/'Paraclinicos '!N1800&gt;=400,0)</f>
        <v/>
      </c>
      <c r="P1865" t="str" cm="1">
        <f t="array" ref="P1865">_xlfn.IFS('Paraclinicos '!C1800="","",'Paraclinicos '!C1800&lt;20,4,'Paraclinicos '!C1800&lt;50,3,'Paraclinicos '!C1800&lt;100,2,'Paraclinicos '!C1800&lt;150,1,'Paraclinicos '!C1800&gt;150,0)</f>
        <v/>
      </c>
      <c r="Q1865" t="str" cm="1">
        <f t="array" ref="Q1865">_xlfn.IFS('Paraclinicos '!O1800="","",'Paraclinicos '!O1800&lt;1.2,0,'Paraclinicos '!O1800&lt;2,1,'Paraclinicos '!O1800&lt;3.5,2,'Paraclinicos '!O1800&lt;5,3,'Paraclinicos '!O1800&gt;5,4)</f>
        <v/>
      </c>
      <c r="R1865" t="str" cm="1">
        <f t="array" ref="R1865">_xlfn.IFS('Paraclinicos '!J1800="","",'Paraclinicos '!J1800&lt;1.2,0,'Paraclinicos '!J1800&lt;2,1,'Paraclinicos '!J1800&lt;6,2,'Paraclinicos '!J1800&lt;12,3,'Paraclinicos '!J1800&gt;=12,4)</f>
        <v/>
      </c>
      <c r="S1865" t="str" cm="1">
        <f t="array" ref="S1865">_xlfn.IFS('Paraclinicos '!Y1800="","",'Paraclinicos '!Y1800&lt;70,1,'Paraclinicos '!Y1800&gt;=70,0)</f>
        <v/>
      </c>
      <c r="T1865" t="str" cm="1">
        <f t="array" ref="T1865">_xlfn.IFS('Paraclinicos '!W1800="","",'Paraclinicos '!W1800&lt;6,4,'Paraclinicos '!W1800&lt;10,3,'Paraclinicos '!W1800&lt;13,2,'Paraclinicos '!W1800&lt;15,1,'Paraclinicos '!W1800=15,0)</f>
        <v/>
      </c>
      <c r="U1865" s="54" t="str">
        <f t="shared" si="87"/>
        <v/>
      </c>
      <c r="V1865" t="str" cm="1">
        <f t="array" ref="V1865">_xlfn.IFS('Paraclinicos '!S1800="","",OR('Paraclinicos '!S1800&lt;=8,'Paraclinicos '!S1800&gt;=25),3,'Paraclinicos '!S1800&lt;12,1,'Paraclinicos '!S1800&lt;21,0,'Paraclinicos '!S1800&lt;25,2)</f>
        <v/>
      </c>
      <c r="W1865" t="str">
        <f>IFERROR(IF(INDEX('BD Demog para scores enalazar'!Y$2:'BD Demog para scores enalazar'!Y$3000,MATCH(Formulas!A1865,'BD Demog para scores enalazar'!A$2:'BD Demog para scores enalazar'!A$3000,0))=1,"SI","NO"),"")</f>
        <v/>
      </c>
      <c r="X1865" s="9" t="str">
        <f>IFERROR(IF(INDEX('BD Demog para scores enalazar'!AJ$2:'BD Demog para scores enalazar'!AJ$3000,MATCH(Formulas!A1865,'BD Demog para scores enalazar'!A$2:'BD Demog para scores enalazar'!A$3000,0))=1,"SI","NO"),"")</f>
        <v/>
      </c>
      <c r="Y1865" t="str" cm="1">
        <f t="array" ref="Y1865">IF(AND(W1865="NO",X1865="NO"),_xlfn.IFS('Paraclinicos '!K1800&lt;=91,3,'Paraclinicos '!K1800&lt;94,2,'Paraclinicos '!K1800&lt;96,1,'Paraclinicos '!K1800&gt;=96,0),"")</f>
        <v/>
      </c>
      <c r="Z1865" t="str" cm="1">
        <f t="array" ref="Z1865">IF(OR(W1865="SI",X1865="SI"),_xlfn.IFS(OR(AND('Paraclinicos '!K1801&lt;=83),AND('Paraclinicos '!K1801&gt;=97,AA1865=2)),3,OR(AND('Paraclinicos '!K1801&lt;=86),AND('Paraclinicos '!K1801&gt;=94,AA1865=2)),2,OR(AND('Paraclinicos '!K1801&lt;=88),AND('Paraclinicos '!K1801&gt;=92,AA1865=2)),1,OR(AND('Paraclinicos '!K1801&gt;=88,'Paraclinicos '!K1801&lt;=92),AND('Paraclinicos '!K1801&gt;=93,AA1865=0)),0),"")</f>
        <v/>
      </c>
      <c r="AA1865" cm="1">
        <f t="array" ref="AA1865">_xlfn.IFS('Paraclinicos '!E1800="","",'Paraclinicos '!E1800="Oxigeno",2,'Paraclinicos '!E1800="Aire",0)</f>
        <v>2</v>
      </c>
    </row>
    <row r="1866" spans="1:27" x14ac:dyDescent="0.25">
      <c r="A1866">
        <f>'Paraclinicos '!A1801</f>
        <v>0</v>
      </c>
      <c r="B1866" s="3">
        <f>'Paraclinicos '!R1801</f>
        <v>0</v>
      </c>
      <c r="C1866" t="str" cm="1">
        <f t="array" ref="C1866">_xlfn.IFS('Paraclinicos '!Q1801="","",'Paraclinicos '!Q1801&gt;60,3,'Paraclinicos '!Q1801&lt;=60,1)</f>
        <v/>
      </c>
      <c r="D1866" t="str">
        <f>IFERROR(IF(INDEX('BD Demog para scores enalazar'!BC$2:BC$3000,MATCH(Formulas!A1866,'BD Demog para scores enalazar'!A$2:A$3000,0))=0,"SI","NO"),"")</f>
        <v/>
      </c>
      <c r="E1866" t="str" cm="1">
        <f t="array" ref="E1866">_xlfn.IFS(D1866="","",D1866="SI",4,D1866="NO",1)</f>
        <v/>
      </c>
      <c r="F1866" t="str" cm="1">
        <f t="array" ref="F1866">_xlfn.IFS('Paraclinicos '!B1801="","",'Paraclinicos '!B1801&gt;1,1,'Paraclinicos '!B1801&lt;=1,3)</f>
        <v/>
      </c>
      <c r="G1866" t="str" cm="1">
        <f t="array" ref="G1866">_xlfn.IFS('Paraclinicos '!D1801="","",AND('Paraclinicos '!D1801&gt;=250,'Paraclinicos '!D1801&lt;=500),2,'Paraclinicos '!D1801&gt;500,3,'Paraclinicos '!D1801&lt;250,1)</f>
        <v/>
      </c>
      <c r="H1866" s="50" t="str">
        <f t="shared" si="88"/>
        <v/>
      </c>
      <c r="I1866" t="str" cm="1">
        <f t="array" ref="I1866">_xlfn.IFS('Paraclinicos '!Q1801="","",'Paraclinicos '!Q1801&gt;=65,1,'Paraclinicos '!Q1801&lt;65,0)</f>
        <v/>
      </c>
      <c r="J1866" t="str" cm="1">
        <f t="array" ref="J1866">_xlfn.IFS('Paraclinicos '!I1801="","",'Paraclinicos '!I1801&gt;7,1,'Paraclinicos '!I1801&lt;=7,0)</f>
        <v/>
      </c>
      <c r="K1866" t="str" cm="1">
        <f t="array" ref="K1866">_xlfn.IFS('Paraclinicos '!W1801="","",'Paraclinicos '!W1801&lt;=8,1,'Paraclinicos '!W1801&gt;8,0)</f>
        <v/>
      </c>
      <c r="L1866" t="str" cm="1">
        <f t="array" ref="L1866">_xlfn.IFS('Paraclinicos '!S1801="","",'Paraclinicos '!S1801&gt;=30,1,'Paraclinicos '!S1801&lt;30,0)</f>
        <v/>
      </c>
      <c r="M1866" t="str" cm="1">
        <f t="array" ref="M1866">_xlfn.IFS(OR('Paraclinicos '!T1801="",'Paraclinicos '!U1801=""),"",OR('Paraclinicos '!T1801&lt;=90,'Paraclinicos '!U1801&lt;=60),1,OR('Paraclinicos '!T1801&gt;90,'Paraclinicos '!U1801&gt;60),0)</f>
        <v/>
      </c>
      <c r="N1866" s="45" t="str">
        <f t="shared" si="89"/>
        <v/>
      </c>
      <c r="O1866" t="str" cm="1">
        <f t="array" ref="O1866">_xlfn.IFS(OR('Paraclinicos '!M1801="",'Paraclinicos '!N1801="",'Paraclinicos '!N1801=0),"",'Paraclinicos '!M1801/'Paraclinicos '!N1801&lt;100,4,'Paraclinicos '!M1801/'Paraclinicos '!N1801&lt;200,3,'Paraclinicos '!M1801/'Paraclinicos '!N1801&lt;300,2,'Paraclinicos '!M1801/'Paraclinicos '!N1801&lt;400,1,'Paraclinicos '!M1801/'Paraclinicos '!N1801&gt;=400,0)</f>
        <v/>
      </c>
      <c r="P1866" t="str" cm="1">
        <f t="array" ref="P1866">_xlfn.IFS('Paraclinicos '!C1801="","",'Paraclinicos '!C1801&lt;20,4,'Paraclinicos '!C1801&lt;50,3,'Paraclinicos '!C1801&lt;100,2,'Paraclinicos '!C1801&lt;150,1,'Paraclinicos '!C1801&gt;150,0)</f>
        <v/>
      </c>
      <c r="Q1866" t="str" cm="1">
        <f t="array" ref="Q1866">_xlfn.IFS('Paraclinicos '!O1801="","",'Paraclinicos '!O1801&lt;1.2,0,'Paraclinicos '!O1801&lt;2,1,'Paraclinicos '!O1801&lt;3.5,2,'Paraclinicos '!O1801&lt;5,3,'Paraclinicos '!O1801&gt;5,4)</f>
        <v/>
      </c>
      <c r="R1866" t="str" cm="1">
        <f t="array" ref="R1866">_xlfn.IFS('Paraclinicos '!J1801="","",'Paraclinicos '!J1801&lt;1.2,0,'Paraclinicos '!J1801&lt;2,1,'Paraclinicos '!J1801&lt;6,2,'Paraclinicos '!J1801&lt;12,3,'Paraclinicos '!J1801&gt;=12,4)</f>
        <v/>
      </c>
      <c r="S1866" t="str" cm="1">
        <f t="array" ref="S1866">_xlfn.IFS('Paraclinicos '!Y1801="","",'Paraclinicos '!Y1801&lt;70,1,'Paraclinicos '!Y1801&gt;=70,0)</f>
        <v/>
      </c>
      <c r="T1866" t="str" cm="1">
        <f t="array" ref="T1866">_xlfn.IFS('Paraclinicos '!W1801="","",'Paraclinicos '!W1801&lt;6,4,'Paraclinicos '!W1801&lt;10,3,'Paraclinicos '!W1801&lt;13,2,'Paraclinicos '!W1801&lt;15,1,'Paraclinicos '!W1801=15,0)</f>
        <v/>
      </c>
      <c r="U1866" s="54" t="str">
        <f t="shared" si="87"/>
        <v/>
      </c>
      <c r="V1866" t="str" cm="1">
        <f t="array" ref="V1866">_xlfn.IFS('Paraclinicos '!S1801="","",OR('Paraclinicos '!S1801&lt;=8,'Paraclinicos '!S1801&gt;=25),3,'Paraclinicos '!S1801&lt;12,1,'Paraclinicos '!S1801&lt;21,0,'Paraclinicos '!S1801&lt;25,2)</f>
        <v/>
      </c>
      <c r="W1866" t="str">
        <f>IFERROR(IF(INDEX('BD Demog para scores enalazar'!Y$2:'BD Demog para scores enalazar'!Y$3000,MATCH(Formulas!A1866,'BD Demog para scores enalazar'!A$2:'BD Demog para scores enalazar'!A$3000,0))=1,"SI","NO"),"")</f>
        <v/>
      </c>
      <c r="X1866" s="9" t="str">
        <f>IFERROR(IF(INDEX('BD Demog para scores enalazar'!AJ$2:'BD Demog para scores enalazar'!AJ$3000,MATCH(Formulas!A1866,'BD Demog para scores enalazar'!A$2:'BD Demog para scores enalazar'!A$3000,0))=1,"SI","NO"),"")</f>
        <v/>
      </c>
      <c r="Y1866" t="str" cm="1">
        <f t="array" ref="Y1866">IF(AND(W1866="NO",X1866="NO"),_xlfn.IFS('Paraclinicos '!K1801&lt;=91,3,'Paraclinicos '!K1801&lt;94,2,'Paraclinicos '!K1801&lt;96,1,'Paraclinicos '!K1801&gt;=96,0),"")</f>
        <v/>
      </c>
      <c r="Z1866" t="str" cm="1">
        <f t="array" ref="Z1866">IF(OR(W1866="SI",X1866="SI"),_xlfn.IFS(OR(AND('Paraclinicos '!K1802&lt;=83),AND('Paraclinicos '!K1802&gt;=97,AA1866=2)),3,OR(AND('Paraclinicos '!K1802&lt;=86),AND('Paraclinicos '!K1802&gt;=94,AA1866=2)),2,OR(AND('Paraclinicos '!K1802&lt;=88),AND('Paraclinicos '!K1802&gt;=92,AA1866=2)),1,OR(AND('Paraclinicos '!K1802&gt;=88,'Paraclinicos '!K1802&lt;=92),AND('Paraclinicos '!K1802&gt;=93,AA1866=0)),0),"")</f>
        <v/>
      </c>
      <c r="AA1866" cm="1">
        <f t="array" ref="AA1866">_xlfn.IFS('Paraclinicos '!E1801="","",'Paraclinicos '!E1801="Oxigeno",2,'Paraclinicos '!E1801="Aire",0)</f>
        <v>2</v>
      </c>
    </row>
    <row r="1867" spans="1:27" x14ac:dyDescent="0.25">
      <c r="A1867">
        <f>'Paraclinicos '!A1802</f>
        <v>0</v>
      </c>
      <c r="B1867" s="3">
        <f>'Paraclinicos '!R1802</f>
        <v>0</v>
      </c>
      <c r="C1867" t="str" cm="1">
        <f t="array" ref="C1867">_xlfn.IFS('Paraclinicos '!Q1802="","",'Paraclinicos '!Q1802&gt;60,3,'Paraclinicos '!Q1802&lt;=60,1)</f>
        <v/>
      </c>
      <c r="D1867" t="str">
        <f>IFERROR(IF(INDEX('BD Demog para scores enalazar'!BC$2:BC$3000,MATCH(Formulas!A1867,'BD Demog para scores enalazar'!A$2:A$3000,0))=0,"SI","NO"),"")</f>
        <v/>
      </c>
      <c r="E1867" t="str" cm="1">
        <f t="array" ref="E1867">_xlfn.IFS(D1867="","",D1867="SI",4,D1867="NO",1)</f>
        <v/>
      </c>
      <c r="F1867" t="str" cm="1">
        <f t="array" ref="F1867">_xlfn.IFS('Paraclinicos '!B1802="","",'Paraclinicos '!B1802&gt;1,1,'Paraclinicos '!B1802&lt;=1,3)</f>
        <v/>
      </c>
      <c r="G1867" t="str" cm="1">
        <f t="array" ref="G1867">_xlfn.IFS('Paraclinicos '!D1802="","",AND('Paraclinicos '!D1802&gt;=250,'Paraclinicos '!D1802&lt;=500),2,'Paraclinicos '!D1802&gt;500,3,'Paraclinicos '!D1802&lt;250,1)</f>
        <v/>
      </c>
      <c r="H1867" s="50" t="str">
        <f t="shared" si="88"/>
        <v/>
      </c>
      <c r="I1867" t="str" cm="1">
        <f t="array" ref="I1867">_xlfn.IFS('Paraclinicos '!Q1802="","",'Paraclinicos '!Q1802&gt;=65,1,'Paraclinicos '!Q1802&lt;65,0)</f>
        <v/>
      </c>
      <c r="J1867" t="str" cm="1">
        <f t="array" ref="J1867">_xlfn.IFS('Paraclinicos '!I1802="","",'Paraclinicos '!I1802&gt;7,1,'Paraclinicos '!I1802&lt;=7,0)</f>
        <v/>
      </c>
      <c r="K1867" t="str" cm="1">
        <f t="array" ref="K1867">_xlfn.IFS('Paraclinicos '!W1802="","",'Paraclinicos '!W1802&lt;=8,1,'Paraclinicos '!W1802&gt;8,0)</f>
        <v/>
      </c>
      <c r="L1867" t="str" cm="1">
        <f t="array" ref="L1867">_xlfn.IFS('Paraclinicos '!S1802="","",'Paraclinicos '!S1802&gt;=30,1,'Paraclinicos '!S1802&lt;30,0)</f>
        <v/>
      </c>
      <c r="M1867" t="str" cm="1">
        <f t="array" ref="M1867">_xlfn.IFS(OR('Paraclinicos '!T1802="",'Paraclinicos '!U1802=""),"",OR('Paraclinicos '!T1802&lt;=90,'Paraclinicos '!U1802&lt;=60),1,OR('Paraclinicos '!T1802&gt;90,'Paraclinicos '!U1802&gt;60),0)</f>
        <v/>
      </c>
      <c r="N1867" s="45" t="str">
        <f t="shared" si="89"/>
        <v/>
      </c>
      <c r="O1867" t="str" cm="1">
        <f t="array" ref="O1867">_xlfn.IFS(OR('Paraclinicos '!M1802="",'Paraclinicos '!N1802="",'Paraclinicos '!N1802=0),"",'Paraclinicos '!M1802/'Paraclinicos '!N1802&lt;100,4,'Paraclinicos '!M1802/'Paraclinicos '!N1802&lt;200,3,'Paraclinicos '!M1802/'Paraclinicos '!N1802&lt;300,2,'Paraclinicos '!M1802/'Paraclinicos '!N1802&lt;400,1,'Paraclinicos '!M1802/'Paraclinicos '!N1802&gt;=400,0)</f>
        <v/>
      </c>
      <c r="P1867" t="str" cm="1">
        <f t="array" ref="P1867">_xlfn.IFS('Paraclinicos '!C1802="","",'Paraclinicos '!C1802&lt;20,4,'Paraclinicos '!C1802&lt;50,3,'Paraclinicos '!C1802&lt;100,2,'Paraclinicos '!C1802&lt;150,1,'Paraclinicos '!C1802&gt;150,0)</f>
        <v/>
      </c>
      <c r="Q1867" t="str" cm="1">
        <f t="array" ref="Q1867">_xlfn.IFS('Paraclinicos '!O1802="","",'Paraclinicos '!O1802&lt;1.2,0,'Paraclinicos '!O1802&lt;2,1,'Paraclinicos '!O1802&lt;3.5,2,'Paraclinicos '!O1802&lt;5,3,'Paraclinicos '!O1802&gt;5,4)</f>
        <v/>
      </c>
      <c r="R1867" t="str" cm="1">
        <f t="array" ref="R1867">_xlfn.IFS('Paraclinicos '!J1802="","",'Paraclinicos '!J1802&lt;1.2,0,'Paraclinicos '!J1802&lt;2,1,'Paraclinicos '!J1802&lt;6,2,'Paraclinicos '!J1802&lt;12,3,'Paraclinicos '!J1802&gt;=12,4)</f>
        <v/>
      </c>
      <c r="S1867" t="str" cm="1">
        <f t="array" ref="S1867">_xlfn.IFS('Paraclinicos '!Y1802="","",'Paraclinicos '!Y1802&lt;70,1,'Paraclinicos '!Y1802&gt;=70,0)</f>
        <v/>
      </c>
      <c r="T1867" t="str" cm="1">
        <f t="array" ref="T1867">_xlfn.IFS('Paraclinicos '!W1802="","",'Paraclinicos '!W1802&lt;6,4,'Paraclinicos '!W1802&lt;10,3,'Paraclinicos '!W1802&lt;13,2,'Paraclinicos '!W1802&lt;15,1,'Paraclinicos '!W1802=15,0)</f>
        <v/>
      </c>
      <c r="U1867" s="54" t="str">
        <f t="shared" si="87"/>
        <v/>
      </c>
      <c r="V1867" t="str" cm="1">
        <f t="array" ref="V1867">_xlfn.IFS('Paraclinicos '!S1802="","",OR('Paraclinicos '!S1802&lt;=8,'Paraclinicos '!S1802&gt;=25),3,'Paraclinicos '!S1802&lt;12,1,'Paraclinicos '!S1802&lt;21,0,'Paraclinicos '!S1802&lt;25,2)</f>
        <v/>
      </c>
      <c r="W1867" t="str">
        <f>IFERROR(IF(INDEX('BD Demog para scores enalazar'!Y$2:'BD Demog para scores enalazar'!Y$3000,MATCH(Formulas!A1867,'BD Demog para scores enalazar'!A$2:'BD Demog para scores enalazar'!A$3000,0))=1,"SI","NO"),"")</f>
        <v/>
      </c>
      <c r="X1867" s="9" t="str">
        <f>IFERROR(IF(INDEX('BD Demog para scores enalazar'!AJ$2:'BD Demog para scores enalazar'!AJ$3000,MATCH(Formulas!A1867,'BD Demog para scores enalazar'!A$2:'BD Demog para scores enalazar'!A$3000,0))=1,"SI","NO"),"")</f>
        <v/>
      </c>
      <c r="Y1867" t="str" cm="1">
        <f t="array" ref="Y1867">IF(AND(W1867="NO",X1867="NO"),_xlfn.IFS('Paraclinicos '!K1802&lt;=91,3,'Paraclinicos '!K1802&lt;94,2,'Paraclinicos '!K1802&lt;96,1,'Paraclinicos '!K1802&gt;=96,0),"")</f>
        <v/>
      </c>
      <c r="Z1867" t="str" cm="1">
        <f t="array" ref="Z1867">IF(OR(W1867="SI",X1867="SI"),_xlfn.IFS(OR(AND('Paraclinicos '!K1803&lt;=83),AND('Paraclinicos '!K1803&gt;=97,AA1867=2)),3,OR(AND('Paraclinicos '!K1803&lt;=86),AND('Paraclinicos '!K1803&gt;=94,AA1867=2)),2,OR(AND('Paraclinicos '!K1803&lt;=88),AND('Paraclinicos '!K1803&gt;=92,AA1867=2)),1,OR(AND('Paraclinicos '!K1803&gt;=88,'Paraclinicos '!K1803&lt;=92),AND('Paraclinicos '!K1803&gt;=93,AA1867=0)),0),"")</f>
        <v/>
      </c>
      <c r="AA1867" cm="1">
        <f t="array" ref="AA1867">_xlfn.IFS('Paraclinicos '!E1802="","",'Paraclinicos '!E1802="Oxigeno",2,'Paraclinicos '!E1802="Aire",0)</f>
        <v>2</v>
      </c>
    </row>
    <row r="1868" spans="1:27" x14ac:dyDescent="0.25">
      <c r="A1868">
        <f>'Paraclinicos '!A1803</f>
        <v>0</v>
      </c>
      <c r="B1868" s="3">
        <f>'Paraclinicos '!R1803</f>
        <v>0</v>
      </c>
      <c r="C1868" t="str" cm="1">
        <f t="array" ref="C1868">_xlfn.IFS('Paraclinicos '!Q1803="","",'Paraclinicos '!Q1803&gt;60,3,'Paraclinicos '!Q1803&lt;=60,1)</f>
        <v/>
      </c>
      <c r="D1868" t="str">
        <f>IFERROR(IF(INDEX('BD Demog para scores enalazar'!BC$2:BC$3000,MATCH(Formulas!A1868,'BD Demog para scores enalazar'!A$2:A$3000,0))=0,"SI","NO"),"")</f>
        <v/>
      </c>
      <c r="E1868" t="str" cm="1">
        <f t="array" ref="E1868">_xlfn.IFS(D1868="","",D1868="SI",4,D1868="NO",1)</f>
        <v/>
      </c>
      <c r="F1868" t="str" cm="1">
        <f t="array" ref="F1868">_xlfn.IFS('Paraclinicos '!B1803="","",'Paraclinicos '!B1803&gt;1,1,'Paraclinicos '!B1803&lt;=1,3)</f>
        <v/>
      </c>
      <c r="G1868" t="str" cm="1">
        <f t="array" ref="G1868">_xlfn.IFS('Paraclinicos '!D1803="","",AND('Paraclinicos '!D1803&gt;=250,'Paraclinicos '!D1803&lt;=500),2,'Paraclinicos '!D1803&gt;500,3,'Paraclinicos '!D1803&lt;250,1)</f>
        <v/>
      </c>
      <c r="H1868" s="50" t="str">
        <f t="shared" si="88"/>
        <v/>
      </c>
      <c r="I1868" t="str" cm="1">
        <f t="array" ref="I1868">_xlfn.IFS('Paraclinicos '!Q1803="","",'Paraclinicos '!Q1803&gt;=65,1,'Paraclinicos '!Q1803&lt;65,0)</f>
        <v/>
      </c>
      <c r="J1868" t="str" cm="1">
        <f t="array" ref="J1868">_xlfn.IFS('Paraclinicos '!I1803="","",'Paraclinicos '!I1803&gt;7,1,'Paraclinicos '!I1803&lt;=7,0)</f>
        <v/>
      </c>
      <c r="K1868" t="str" cm="1">
        <f t="array" ref="K1868">_xlfn.IFS('Paraclinicos '!W1803="","",'Paraclinicos '!W1803&lt;=8,1,'Paraclinicos '!W1803&gt;8,0)</f>
        <v/>
      </c>
      <c r="L1868" t="str" cm="1">
        <f t="array" ref="L1868">_xlfn.IFS('Paraclinicos '!S1803="","",'Paraclinicos '!S1803&gt;=30,1,'Paraclinicos '!S1803&lt;30,0)</f>
        <v/>
      </c>
      <c r="M1868" t="str" cm="1">
        <f t="array" ref="M1868">_xlfn.IFS(OR('Paraclinicos '!T1803="",'Paraclinicos '!U1803=""),"",OR('Paraclinicos '!T1803&lt;=90,'Paraclinicos '!U1803&lt;=60),1,OR('Paraclinicos '!T1803&gt;90,'Paraclinicos '!U1803&gt;60),0)</f>
        <v/>
      </c>
      <c r="N1868" s="45" t="str">
        <f t="shared" si="89"/>
        <v/>
      </c>
      <c r="O1868" t="str" cm="1">
        <f t="array" ref="O1868">_xlfn.IFS(OR('Paraclinicos '!M1803="",'Paraclinicos '!N1803="",'Paraclinicos '!N1803=0),"",'Paraclinicos '!M1803/'Paraclinicos '!N1803&lt;100,4,'Paraclinicos '!M1803/'Paraclinicos '!N1803&lt;200,3,'Paraclinicos '!M1803/'Paraclinicos '!N1803&lt;300,2,'Paraclinicos '!M1803/'Paraclinicos '!N1803&lt;400,1,'Paraclinicos '!M1803/'Paraclinicos '!N1803&gt;=400,0)</f>
        <v/>
      </c>
      <c r="P1868" t="str" cm="1">
        <f t="array" ref="P1868">_xlfn.IFS('Paraclinicos '!C1803="","",'Paraclinicos '!C1803&lt;20,4,'Paraclinicos '!C1803&lt;50,3,'Paraclinicos '!C1803&lt;100,2,'Paraclinicos '!C1803&lt;150,1,'Paraclinicos '!C1803&gt;150,0)</f>
        <v/>
      </c>
      <c r="Q1868" t="str" cm="1">
        <f t="array" ref="Q1868">_xlfn.IFS('Paraclinicos '!O1803="","",'Paraclinicos '!O1803&lt;1.2,0,'Paraclinicos '!O1803&lt;2,1,'Paraclinicos '!O1803&lt;3.5,2,'Paraclinicos '!O1803&lt;5,3,'Paraclinicos '!O1803&gt;5,4)</f>
        <v/>
      </c>
      <c r="R1868" t="str" cm="1">
        <f t="array" ref="R1868">_xlfn.IFS('Paraclinicos '!J1803="","",'Paraclinicos '!J1803&lt;1.2,0,'Paraclinicos '!J1803&lt;2,1,'Paraclinicos '!J1803&lt;6,2,'Paraclinicos '!J1803&lt;12,3,'Paraclinicos '!J1803&gt;=12,4)</f>
        <v/>
      </c>
      <c r="S1868" t="str" cm="1">
        <f t="array" ref="S1868">_xlfn.IFS('Paraclinicos '!Y1803="","",'Paraclinicos '!Y1803&lt;70,1,'Paraclinicos '!Y1803&gt;=70,0)</f>
        <v/>
      </c>
      <c r="T1868" t="str" cm="1">
        <f t="array" ref="T1868">_xlfn.IFS('Paraclinicos '!W1803="","",'Paraclinicos '!W1803&lt;6,4,'Paraclinicos '!W1803&lt;10,3,'Paraclinicos '!W1803&lt;13,2,'Paraclinicos '!W1803&lt;15,1,'Paraclinicos '!W1803=15,0)</f>
        <v/>
      </c>
      <c r="U1868" s="54" t="str">
        <f t="shared" si="87"/>
        <v/>
      </c>
      <c r="V1868" t="str" cm="1">
        <f t="array" ref="V1868">_xlfn.IFS('Paraclinicos '!S1803="","",OR('Paraclinicos '!S1803&lt;=8,'Paraclinicos '!S1803&gt;=25),3,'Paraclinicos '!S1803&lt;12,1,'Paraclinicos '!S1803&lt;21,0,'Paraclinicos '!S1803&lt;25,2)</f>
        <v/>
      </c>
      <c r="W1868" t="str">
        <f>IFERROR(IF(INDEX('BD Demog para scores enalazar'!Y$2:'BD Demog para scores enalazar'!Y$3000,MATCH(Formulas!A1868,'BD Demog para scores enalazar'!A$2:'BD Demog para scores enalazar'!A$3000,0))=1,"SI","NO"),"")</f>
        <v/>
      </c>
      <c r="X1868" s="9" t="str">
        <f>IFERROR(IF(INDEX('BD Demog para scores enalazar'!AJ$2:'BD Demog para scores enalazar'!AJ$3000,MATCH(Formulas!A1868,'BD Demog para scores enalazar'!A$2:'BD Demog para scores enalazar'!A$3000,0))=1,"SI","NO"),"")</f>
        <v/>
      </c>
      <c r="Y1868" t="str" cm="1">
        <f t="array" ref="Y1868">IF(AND(W1868="NO",X1868="NO"),_xlfn.IFS('Paraclinicos '!K1803&lt;=91,3,'Paraclinicos '!K1803&lt;94,2,'Paraclinicos '!K1803&lt;96,1,'Paraclinicos '!K1803&gt;=96,0),"")</f>
        <v/>
      </c>
      <c r="Z1868" t="str" cm="1">
        <f t="array" ref="Z1868">IF(OR(W1868="SI",X1868="SI"),_xlfn.IFS(OR(AND('Paraclinicos '!K1804&lt;=83),AND('Paraclinicos '!K1804&gt;=97,AA1868=2)),3,OR(AND('Paraclinicos '!K1804&lt;=86),AND('Paraclinicos '!K1804&gt;=94,AA1868=2)),2,OR(AND('Paraclinicos '!K1804&lt;=88),AND('Paraclinicos '!K1804&gt;=92,AA1868=2)),1,OR(AND('Paraclinicos '!K1804&gt;=88,'Paraclinicos '!K1804&lt;=92),AND('Paraclinicos '!K1804&gt;=93,AA1868=0)),0),"")</f>
        <v/>
      </c>
      <c r="AA1868" cm="1">
        <f t="array" ref="AA1868">_xlfn.IFS('Paraclinicos '!E1803="","",'Paraclinicos '!E1803="Oxigeno",2,'Paraclinicos '!E1803="Aire",0)</f>
        <v>2</v>
      </c>
    </row>
    <row r="1869" spans="1:27" x14ac:dyDescent="0.25">
      <c r="A1869">
        <f>'Paraclinicos '!A1804</f>
        <v>0</v>
      </c>
      <c r="B1869" s="3">
        <f>'Paraclinicos '!R1804</f>
        <v>0</v>
      </c>
      <c r="C1869" t="str" cm="1">
        <f t="array" ref="C1869">_xlfn.IFS('Paraclinicos '!Q1804="","",'Paraclinicos '!Q1804&gt;60,3,'Paraclinicos '!Q1804&lt;=60,1)</f>
        <v/>
      </c>
      <c r="D1869" t="str">
        <f>IFERROR(IF(INDEX('BD Demog para scores enalazar'!BC$2:BC$3000,MATCH(Formulas!A1869,'BD Demog para scores enalazar'!A$2:A$3000,0))=0,"SI","NO"),"")</f>
        <v/>
      </c>
      <c r="E1869" t="str" cm="1">
        <f t="array" ref="E1869">_xlfn.IFS(D1869="","",D1869="SI",4,D1869="NO",1)</f>
        <v/>
      </c>
      <c r="F1869" t="str" cm="1">
        <f t="array" ref="F1869">_xlfn.IFS('Paraclinicos '!B1804="","",'Paraclinicos '!B1804&gt;1,1,'Paraclinicos '!B1804&lt;=1,3)</f>
        <v/>
      </c>
      <c r="G1869" t="str" cm="1">
        <f t="array" ref="G1869">_xlfn.IFS('Paraclinicos '!D1804="","",AND('Paraclinicos '!D1804&gt;=250,'Paraclinicos '!D1804&lt;=500),2,'Paraclinicos '!D1804&gt;500,3,'Paraclinicos '!D1804&lt;250,1)</f>
        <v/>
      </c>
      <c r="H1869" s="50" t="str">
        <f t="shared" si="88"/>
        <v/>
      </c>
      <c r="I1869" t="str" cm="1">
        <f t="array" ref="I1869">_xlfn.IFS('Paraclinicos '!Q1804="","",'Paraclinicos '!Q1804&gt;=65,1,'Paraclinicos '!Q1804&lt;65,0)</f>
        <v/>
      </c>
      <c r="J1869" t="str" cm="1">
        <f t="array" ref="J1869">_xlfn.IFS('Paraclinicos '!I1804="","",'Paraclinicos '!I1804&gt;7,1,'Paraclinicos '!I1804&lt;=7,0)</f>
        <v/>
      </c>
      <c r="K1869" t="str" cm="1">
        <f t="array" ref="K1869">_xlfn.IFS('Paraclinicos '!W1804="","",'Paraclinicos '!W1804&lt;=8,1,'Paraclinicos '!W1804&gt;8,0)</f>
        <v/>
      </c>
      <c r="L1869" t="str" cm="1">
        <f t="array" ref="L1869">_xlfn.IFS('Paraclinicos '!S1804="","",'Paraclinicos '!S1804&gt;=30,1,'Paraclinicos '!S1804&lt;30,0)</f>
        <v/>
      </c>
      <c r="M1869" t="str" cm="1">
        <f t="array" ref="M1869">_xlfn.IFS(OR('Paraclinicos '!T1804="",'Paraclinicos '!U1804=""),"",OR('Paraclinicos '!T1804&lt;=90,'Paraclinicos '!U1804&lt;=60),1,OR('Paraclinicos '!T1804&gt;90,'Paraclinicos '!U1804&gt;60),0)</f>
        <v/>
      </c>
      <c r="N1869" s="45" t="str">
        <f t="shared" si="89"/>
        <v/>
      </c>
      <c r="O1869" t="str" cm="1">
        <f t="array" ref="O1869">_xlfn.IFS(OR('Paraclinicos '!M1804="",'Paraclinicos '!N1804="",'Paraclinicos '!N1804=0),"",'Paraclinicos '!M1804/'Paraclinicos '!N1804&lt;100,4,'Paraclinicos '!M1804/'Paraclinicos '!N1804&lt;200,3,'Paraclinicos '!M1804/'Paraclinicos '!N1804&lt;300,2,'Paraclinicos '!M1804/'Paraclinicos '!N1804&lt;400,1,'Paraclinicos '!M1804/'Paraclinicos '!N1804&gt;=400,0)</f>
        <v/>
      </c>
      <c r="P1869" t="str" cm="1">
        <f t="array" ref="P1869">_xlfn.IFS('Paraclinicos '!C1804="","",'Paraclinicos '!C1804&lt;20,4,'Paraclinicos '!C1804&lt;50,3,'Paraclinicos '!C1804&lt;100,2,'Paraclinicos '!C1804&lt;150,1,'Paraclinicos '!C1804&gt;150,0)</f>
        <v/>
      </c>
      <c r="Q1869" t="str" cm="1">
        <f t="array" ref="Q1869">_xlfn.IFS('Paraclinicos '!O1804="","",'Paraclinicos '!O1804&lt;1.2,0,'Paraclinicos '!O1804&lt;2,1,'Paraclinicos '!O1804&lt;3.5,2,'Paraclinicos '!O1804&lt;5,3,'Paraclinicos '!O1804&gt;5,4)</f>
        <v/>
      </c>
      <c r="R1869" t="str" cm="1">
        <f t="array" ref="R1869">_xlfn.IFS('Paraclinicos '!J1804="","",'Paraclinicos '!J1804&lt;1.2,0,'Paraclinicos '!J1804&lt;2,1,'Paraclinicos '!J1804&lt;6,2,'Paraclinicos '!J1804&lt;12,3,'Paraclinicos '!J1804&gt;=12,4)</f>
        <v/>
      </c>
      <c r="S1869" t="str" cm="1">
        <f t="array" ref="S1869">_xlfn.IFS('Paraclinicos '!Y1804="","",'Paraclinicos '!Y1804&lt;70,1,'Paraclinicos '!Y1804&gt;=70,0)</f>
        <v/>
      </c>
      <c r="T1869" t="str" cm="1">
        <f t="array" ref="T1869">_xlfn.IFS('Paraclinicos '!W1804="","",'Paraclinicos '!W1804&lt;6,4,'Paraclinicos '!W1804&lt;10,3,'Paraclinicos '!W1804&lt;13,2,'Paraclinicos '!W1804&lt;15,1,'Paraclinicos '!W1804=15,0)</f>
        <v/>
      </c>
      <c r="U1869" s="54" t="str">
        <f t="shared" si="87"/>
        <v/>
      </c>
      <c r="V1869" t="str" cm="1">
        <f t="array" ref="V1869">_xlfn.IFS('Paraclinicos '!S1804="","",OR('Paraclinicos '!S1804&lt;=8,'Paraclinicos '!S1804&gt;=25),3,'Paraclinicos '!S1804&lt;12,1,'Paraclinicos '!S1804&lt;21,0,'Paraclinicos '!S1804&lt;25,2)</f>
        <v/>
      </c>
      <c r="W1869" t="str">
        <f>IFERROR(IF(INDEX('BD Demog para scores enalazar'!Y$2:'BD Demog para scores enalazar'!Y$3000,MATCH(Formulas!A1869,'BD Demog para scores enalazar'!A$2:'BD Demog para scores enalazar'!A$3000,0))=1,"SI","NO"),"")</f>
        <v/>
      </c>
      <c r="X1869" s="9" t="str">
        <f>IFERROR(IF(INDEX('BD Demog para scores enalazar'!AJ$2:'BD Demog para scores enalazar'!AJ$3000,MATCH(Formulas!A1869,'BD Demog para scores enalazar'!A$2:'BD Demog para scores enalazar'!A$3000,0))=1,"SI","NO"),"")</f>
        <v/>
      </c>
      <c r="Y1869" t="str" cm="1">
        <f t="array" ref="Y1869">IF(AND(W1869="NO",X1869="NO"),_xlfn.IFS('Paraclinicos '!K1804&lt;=91,3,'Paraclinicos '!K1804&lt;94,2,'Paraclinicos '!K1804&lt;96,1,'Paraclinicos '!K1804&gt;=96,0),"")</f>
        <v/>
      </c>
      <c r="Z1869" t="str" cm="1">
        <f t="array" ref="Z1869">IF(OR(W1869="SI",X1869="SI"),_xlfn.IFS(OR(AND('Paraclinicos '!K1805&lt;=83),AND('Paraclinicos '!K1805&gt;=97,AA1869=2)),3,OR(AND('Paraclinicos '!K1805&lt;=86),AND('Paraclinicos '!K1805&gt;=94,AA1869=2)),2,OR(AND('Paraclinicos '!K1805&lt;=88),AND('Paraclinicos '!K1805&gt;=92,AA1869=2)),1,OR(AND('Paraclinicos '!K1805&gt;=88,'Paraclinicos '!K1805&lt;=92),AND('Paraclinicos '!K1805&gt;=93,AA1869=0)),0),"")</f>
        <v/>
      </c>
      <c r="AA1869" cm="1">
        <f t="array" ref="AA1869">_xlfn.IFS('Paraclinicos '!E1804="","",'Paraclinicos '!E1804="Oxigeno",2,'Paraclinicos '!E1804="Aire",0)</f>
        <v>2</v>
      </c>
    </row>
    <row r="1870" spans="1:27" x14ac:dyDescent="0.25">
      <c r="A1870">
        <f>'Paraclinicos '!A1805</f>
        <v>0</v>
      </c>
      <c r="B1870" s="3">
        <f>'Paraclinicos '!R1805</f>
        <v>0</v>
      </c>
      <c r="C1870" t="str" cm="1">
        <f t="array" ref="C1870">_xlfn.IFS('Paraclinicos '!Q1805="","",'Paraclinicos '!Q1805&gt;60,3,'Paraclinicos '!Q1805&lt;=60,1)</f>
        <v/>
      </c>
      <c r="D1870" t="str">
        <f>IFERROR(IF(INDEX('BD Demog para scores enalazar'!BC$2:BC$3000,MATCH(Formulas!A1870,'BD Demog para scores enalazar'!A$2:A$3000,0))=0,"SI","NO"),"")</f>
        <v/>
      </c>
      <c r="E1870" t="str" cm="1">
        <f t="array" ref="E1870">_xlfn.IFS(D1870="","",D1870="SI",4,D1870="NO",1)</f>
        <v/>
      </c>
      <c r="F1870" t="str" cm="1">
        <f t="array" ref="F1870">_xlfn.IFS('Paraclinicos '!B1805="","",'Paraclinicos '!B1805&gt;1,1,'Paraclinicos '!B1805&lt;=1,3)</f>
        <v/>
      </c>
      <c r="G1870" t="str" cm="1">
        <f t="array" ref="G1870">_xlfn.IFS('Paraclinicos '!D1805="","",AND('Paraclinicos '!D1805&gt;=250,'Paraclinicos '!D1805&lt;=500),2,'Paraclinicos '!D1805&gt;500,3,'Paraclinicos '!D1805&lt;250,1)</f>
        <v/>
      </c>
      <c r="H1870" s="50" t="str">
        <f t="shared" si="88"/>
        <v/>
      </c>
      <c r="I1870" t="str" cm="1">
        <f t="array" ref="I1870">_xlfn.IFS('Paraclinicos '!Q1805="","",'Paraclinicos '!Q1805&gt;=65,1,'Paraclinicos '!Q1805&lt;65,0)</f>
        <v/>
      </c>
      <c r="J1870" t="str" cm="1">
        <f t="array" ref="J1870">_xlfn.IFS('Paraclinicos '!I1805="","",'Paraclinicos '!I1805&gt;7,1,'Paraclinicos '!I1805&lt;=7,0)</f>
        <v/>
      </c>
      <c r="K1870" t="str" cm="1">
        <f t="array" ref="K1870">_xlfn.IFS('Paraclinicos '!W1805="","",'Paraclinicos '!W1805&lt;=8,1,'Paraclinicos '!W1805&gt;8,0)</f>
        <v/>
      </c>
      <c r="L1870" t="str" cm="1">
        <f t="array" ref="L1870">_xlfn.IFS('Paraclinicos '!S1805="","",'Paraclinicos '!S1805&gt;=30,1,'Paraclinicos '!S1805&lt;30,0)</f>
        <v/>
      </c>
      <c r="M1870" t="str" cm="1">
        <f t="array" ref="M1870">_xlfn.IFS(OR('Paraclinicos '!T1805="",'Paraclinicos '!U1805=""),"",OR('Paraclinicos '!T1805&lt;=90,'Paraclinicos '!U1805&lt;=60),1,OR('Paraclinicos '!T1805&gt;90,'Paraclinicos '!U1805&gt;60),0)</f>
        <v/>
      </c>
      <c r="N1870" s="45" t="str">
        <f t="shared" si="89"/>
        <v/>
      </c>
      <c r="O1870" t="str" cm="1">
        <f t="array" ref="O1870">_xlfn.IFS(OR('Paraclinicos '!M1805="",'Paraclinicos '!N1805="",'Paraclinicos '!N1805=0),"",'Paraclinicos '!M1805/'Paraclinicos '!N1805&lt;100,4,'Paraclinicos '!M1805/'Paraclinicos '!N1805&lt;200,3,'Paraclinicos '!M1805/'Paraclinicos '!N1805&lt;300,2,'Paraclinicos '!M1805/'Paraclinicos '!N1805&lt;400,1,'Paraclinicos '!M1805/'Paraclinicos '!N1805&gt;=400,0)</f>
        <v/>
      </c>
      <c r="P1870" t="str" cm="1">
        <f t="array" ref="P1870">_xlfn.IFS('Paraclinicos '!C1805="","",'Paraclinicos '!C1805&lt;20,4,'Paraclinicos '!C1805&lt;50,3,'Paraclinicos '!C1805&lt;100,2,'Paraclinicos '!C1805&lt;150,1,'Paraclinicos '!C1805&gt;150,0)</f>
        <v/>
      </c>
      <c r="Q1870" t="str" cm="1">
        <f t="array" ref="Q1870">_xlfn.IFS('Paraclinicos '!O1805="","",'Paraclinicos '!O1805&lt;1.2,0,'Paraclinicos '!O1805&lt;2,1,'Paraclinicos '!O1805&lt;3.5,2,'Paraclinicos '!O1805&lt;5,3,'Paraclinicos '!O1805&gt;5,4)</f>
        <v/>
      </c>
      <c r="R1870" t="str" cm="1">
        <f t="array" ref="R1870">_xlfn.IFS('Paraclinicos '!J1805="","",'Paraclinicos '!J1805&lt;1.2,0,'Paraclinicos '!J1805&lt;2,1,'Paraclinicos '!J1805&lt;6,2,'Paraclinicos '!J1805&lt;12,3,'Paraclinicos '!J1805&gt;=12,4)</f>
        <v/>
      </c>
      <c r="S1870" t="str" cm="1">
        <f t="array" ref="S1870">_xlfn.IFS('Paraclinicos '!Y1805="","",'Paraclinicos '!Y1805&lt;70,1,'Paraclinicos '!Y1805&gt;=70,0)</f>
        <v/>
      </c>
      <c r="T1870" t="str" cm="1">
        <f t="array" ref="T1870">_xlfn.IFS('Paraclinicos '!W1805="","",'Paraclinicos '!W1805&lt;6,4,'Paraclinicos '!W1805&lt;10,3,'Paraclinicos '!W1805&lt;13,2,'Paraclinicos '!W1805&lt;15,1,'Paraclinicos '!W1805=15,0)</f>
        <v/>
      </c>
      <c r="U1870" s="54" t="str">
        <f t="shared" si="87"/>
        <v/>
      </c>
      <c r="V1870" t="str" cm="1">
        <f t="array" ref="V1870">_xlfn.IFS('Paraclinicos '!S1805="","",OR('Paraclinicos '!S1805&lt;=8,'Paraclinicos '!S1805&gt;=25),3,'Paraclinicos '!S1805&lt;12,1,'Paraclinicos '!S1805&lt;21,0,'Paraclinicos '!S1805&lt;25,2)</f>
        <v/>
      </c>
      <c r="W1870" t="str">
        <f>IFERROR(IF(INDEX('BD Demog para scores enalazar'!Y$2:'BD Demog para scores enalazar'!Y$3000,MATCH(Formulas!A1870,'BD Demog para scores enalazar'!A$2:'BD Demog para scores enalazar'!A$3000,0))=1,"SI","NO"),"")</f>
        <v/>
      </c>
      <c r="X1870" s="9" t="str">
        <f>IFERROR(IF(INDEX('BD Demog para scores enalazar'!AJ$2:'BD Demog para scores enalazar'!AJ$3000,MATCH(Formulas!A1870,'BD Demog para scores enalazar'!A$2:'BD Demog para scores enalazar'!A$3000,0))=1,"SI","NO"),"")</f>
        <v/>
      </c>
      <c r="Y1870" t="str" cm="1">
        <f t="array" ref="Y1870">IF(AND(W1870="NO",X1870="NO"),_xlfn.IFS('Paraclinicos '!K1805&lt;=91,3,'Paraclinicos '!K1805&lt;94,2,'Paraclinicos '!K1805&lt;96,1,'Paraclinicos '!K1805&gt;=96,0),"")</f>
        <v/>
      </c>
      <c r="Z1870" t="str" cm="1">
        <f t="array" ref="Z1870">IF(OR(W1870="SI",X1870="SI"),_xlfn.IFS(OR(AND('Paraclinicos '!K1806&lt;=83),AND('Paraclinicos '!K1806&gt;=97,AA1870=2)),3,OR(AND('Paraclinicos '!K1806&lt;=86),AND('Paraclinicos '!K1806&gt;=94,AA1870=2)),2,OR(AND('Paraclinicos '!K1806&lt;=88),AND('Paraclinicos '!K1806&gt;=92,AA1870=2)),1,OR(AND('Paraclinicos '!K1806&gt;=88,'Paraclinicos '!K1806&lt;=92),AND('Paraclinicos '!K1806&gt;=93,AA1870=0)),0),"")</f>
        <v/>
      </c>
      <c r="AA1870" cm="1">
        <f t="array" ref="AA1870">_xlfn.IFS('Paraclinicos '!E1805="","",'Paraclinicos '!E1805="Oxigeno",2,'Paraclinicos '!E1805="Aire",0)</f>
        <v>2</v>
      </c>
    </row>
    <row r="1871" spans="1:27" x14ac:dyDescent="0.25">
      <c r="A1871">
        <f>'Paraclinicos '!A1806</f>
        <v>0</v>
      </c>
      <c r="B1871" s="3">
        <f>'Paraclinicos '!R1806</f>
        <v>0</v>
      </c>
      <c r="C1871" t="str" cm="1">
        <f t="array" ref="C1871">_xlfn.IFS('Paraclinicos '!Q1806="","",'Paraclinicos '!Q1806&gt;60,3,'Paraclinicos '!Q1806&lt;=60,1)</f>
        <v/>
      </c>
      <c r="D1871" t="str">
        <f>IFERROR(IF(INDEX('BD Demog para scores enalazar'!BC$2:BC$3000,MATCH(Formulas!A1871,'BD Demog para scores enalazar'!A$2:A$3000,0))=0,"SI","NO"),"")</f>
        <v/>
      </c>
      <c r="E1871" t="str" cm="1">
        <f t="array" ref="E1871">_xlfn.IFS(D1871="","",D1871="SI",4,D1871="NO",1)</f>
        <v/>
      </c>
      <c r="F1871" t="str" cm="1">
        <f t="array" ref="F1871">_xlfn.IFS('Paraclinicos '!B1806="","",'Paraclinicos '!B1806&gt;1,1,'Paraclinicos '!B1806&lt;=1,3)</f>
        <v/>
      </c>
      <c r="G1871" t="str" cm="1">
        <f t="array" ref="G1871">_xlfn.IFS('Paraclinicos '!D1806="","",AND('Paraclinicos '!D1806&gt;=250,'Paraclinicos '!D1806&lt;=500),2,'Paraclinicos '!D1806&gt;500,3,'Paraclinicos '!D1806&lt;250,1)</f>
        <v/>
      </c>
      <c r="H1871" s="50" t="str">
        <f t="shared" si="88"/>
        <v/>
      </c>
      <c r="I1871" t="str" cm="1">
        <f t="array" ref="I1871">_xlfn.IFS('Paraclinicos '!Q1806="","",'Paraclinicos '!Q1806&gt;=65,1,'Paraclinicos '!Q1806&lt;65,0)</f>
        <v/>
      </c>
      <c r="J1871" t="str" cm="1">
        <f t="array" ref="J1871">_xlfn.IFS('Paraclinicos '!I1806="","",'Paraclinicos '!I1806&gt;7,1,'Paraclinicos '!I1806&lt;=7,0)</f>
        <v/>
      </c>
      <c r="K1871" t="str" cm="1">
        <f t="array" ref="K1871">_xlfn.IFS('Paraclinicos '!W1806="","",'Paraclinicos '!W1806&lt;=8,1,'Paraclinicos '!W1806&gt;8,0)</f>
        <v/>
      </c>
      <c r="L1871" t="str" cm="1">
        <f t="array" ref="L1871">_xlfn.IFS('Paraclinicos '!S1806="","",'Paraclinicos '!S1806&gt;=30,1,'Paraclinicos '!S1806&lt;30,0)</f>
        <v/>
      </c>
      <c r="M1871" t="str" cm="1">
        <f t="array" ref="M1871">_xlfn.IFS(OR('Paraclinicos '!T1806="",'Paraclinicos '!U1806=""),"",OR('Paraclinicos '!T1806&lt;=90,'Paraclinicos '!U1806&lt;=60),1,OR('Paraclinicos '!T1806&gt;90,'Paraclinicos '!U1806&gt;60),0)</f>
        <v/>
      </c>
      <c r="N1871" s="45" t="str">
        <f t="shared" si="89"/>
        <v/>
      </c>
      <c r="O1871" t="str" cm="1">
        <f t="array" ref="O1871">_xlfn.IFS(OR('Paraclinicos '!M1806="",'Paraclinicos '!N1806="",'Paraclinicos '!N1806=0),"",'Paraclinicos '!M1806/'Paraclinicos '!N1806&lt;100,4,'Paraclinicos '!M1806/'Paraclinicos '!N1806&lt;200,3,'Paraclinicos '!M1806/'Paraclinicos '!N1806&lt;300,2,'Paraclinicos '!M1806/'Paraclinicos '!N1806&lt;400,1,'Paraclinicos '!M1806/'Paraclinicos '!N1806&gt;=400,0)</f>
        <v/>
      </c>
      <c r="P1871" t="str" cm="1">
        <f t="array" ref="P1871">_xlfn.IFS('Paraclinicos '!C1806="","",'Paraclinicos '!C1806&lt;20,4,'Paraclinicos '!C1806&lt;50,3,'Paraclinicos '!C1806&lt;100,2,'Paraclinicos '!C1806&lt;150,1,'Paraclinicos '!C1806&gt;150,0)</f>
        <v/>
      </c>
      <c r="Q1871" t="str" cm="1">
        <f t="array" ref="Q1871">_xlfn.IFS('Paraclinicos '!O1806="","",'Paraclinicos '!O1806&lt;1.2,0,'Paraclinicos '!O1806&lt;2,1,'Paraclinicos '!O1806&lt;3.5,2,'Paraclinicos '!O1806&lt;5,3,'Paraclinicos '!O1806&gt;5,4)</f>
        <v/>
      </c>
      <c r="R1871" t="str" cm="1">
        <f t="array" ref="R1871">_xlfn.IFS('Paraclinicos '!J1806="","",'Paraclinicos '!J1806&lt;1.2,0,'Paraclinicos '!J1806&lt;2,1,'Paraclinicos '!J1806&lt;6,2,'Paraclinicos '!J1806&lt;12,3,'Paraclinicos '!J1806&gt;=12,4)</f>
        <v/>
      </c>
      <c r="S1871" t="str" cm="1">
        <f t="array" ref="S1871">_xlfn.IFS('Paraclinicos '!Y1806="","",'Paraclinicos '!Y1806&lt;70,1,'Paraclinicos '!Y1806&gt;=70,0)</f>
        <v/>
      </c>
      <c r="T1871" t="str" cm="1">
        <f t="array" ref="T1871">_xlfn.IFS('Paraclinicos '!W1806="","",'Paraclinicos '!W1806&lt;6,4,'Paraclinicos '!W1806&lt;10,3,'Paraclinicos '!W1806&lt;13,2,'Paraclinicos '!W1806&lt;15,1,'Paraclinicos '!W1806=15,0)</f>
        <v/>
      </c>
      <c r="U1871" s="54" t="str">
        <f t="shared" si="87"/>
        <v/>
      </c>
      <c r="V1871" t="str" cm="1">
        <f t="array" ref="V1871">_xlfn.IFS('Paraclinicos '!S1806="","",OR('Paraclinicos '!S1806&lt;=8,'Paraclinicos '!S1806&gt;=25),3,'Paraclinicos '!S1806&lt;12,1,'Paraclinicos '!S1806&lt;21,0,'Paraclinicos '!S1806&lt;25,2)</f>
        <v/>
      </c>
      <c r="W1871" t="str">
        <f>IFERROR(IF(INDEX('BD Demog para scores enalazar'!Y$2:'BD Demog para scores enalazar'!Y$3000,MATCH(Formulas!A1871,'BD Demog para scores enalazar'!A$2:'BD Demog para scores enalazar'!A$3000,0))=1,"SI","NO"),"")</f>
        <v/>
      </c>
      <c r="X1871" s="9" t="str">
        <f>IFERROR(IF(INDEX('BD Demog para scores enalazar'!AJ$2:'BD Demog para scores enalazar'!AJ$3000,MATCH(Formulas!A1871,'BD Demog para scores enalazar'!A$2:'BD Demog para scores enalazar'!A$3000,0))=1,"SI","NO"),"")</f>
        <v/>
      </c>
      <c r="Y1871" t="str" cm="1">
        <f t="array" ref="Y1871">IF(AND(W1871="NO",X1871="NO"),_xlfn.IFS('Paraclinicos '!K1806&lt;=91,3,'Paraclinicos '!K1806&lt;94,2,'Paraclinicos '!K1806&lt;96,1,'Paraclinicos '!K1806&gt;=96,0),"")</f>
        <v/>
      </c>
      <c r="Z1871" t="str" cm="1">
        <f t="array" ref="Z1871">IF(OR(W1871="SI",X1871="SI"),_xlfn.IFS(OR(AND('Paraclinicos '!K1807&lt;=83),AND('Paraclinicos '!K1807&gt;=97,AA1871=2)),3,OR(AND('Paraclinicos '!K1807&lt;=86),AND('Paraclinicos '!K1807&gt;=94,AA1871=2)),2,OR(AND('Paraclinicos '!K1807&lt;=88),AND('Paraclinicos '!K1807&gt;=92,AA1871=2)),1,OR(AND('Paraclinicos '!K1807&gt;=88,'Paraclinicos '!K1807&lt;=92),AND('Paraclinicos '!K1807&gt;=93,AA1871=0)),0),"")</f>
        <v/>
      </c>
      <c r="AA1871" cm="1">
        <f t="array" ref="AA1871">_xlfn.IFS('Paraclinicos '!E1806="","",'Paraclinicos '!E1806="Oxigeno",2,'Paraclinicos '!E1806="Aire",0)</f>
        <v>2</v>
      </c>
    </row>
    <row r="1872" spans="1:27" x14ac:dyDescent="0.25">
      <c r="A1872">
        <f>'Paraclinicos '!A1807</f>
        <v>0</v>
      </c>
      <c r="B1872" s="3">
        <f>'Paraclinicos '!R1807</f>
        <v>0</v>
      </c>
      <c r="C1872" t="str" cm="1">
        <f t="array" ref="C1872">_xlfn.IFS('Paraclinicos '!Q1807="","",'Paraclinicos '!Q1807&gt;60,3,'Paraclinicos '!Q1807&lt;=60,1)</f>
        <v/>
      </c>
      <c r="D1872" t="str">
        <f>IFERROR(IF(INDEX('BD Demog para scores enalazar'!BC$2:BC$3000,MATCH(Formulas!A1872,'BD Demog para scores enalazar'!A$2:A$3000,0))=0,"SI","NO"),"")</f>
        <v/>
      </c>
      <c r="E1872" t="str" cm="1">
        <f t="array" ref="E1872">_xlfn.IFS(D1872="","",D1872="SI",4,D1872="NO",1)</f>
        <v/>
      </c>
      <c r="F1872" t="str" cm="1">
        <f t="array" ref="F1872">_xlfn.IFS('Paraclinicos '!B1807="","",'Paraclinicos '!B1807&gt;1,1,'Paraclinicos '!B1807&lt;=1,3)</f>
        <v/>
      </c>
      <c r="G1872" t="str" cm="1">
        <f t="array" ref="G1872">_xlfn.IFS('Paraclinicos '!D1807="","",AND('Paraclinicos '!D1807&gt;=250,'Paraclinicos '!D1807&lt;=500),2,'Paraclinicos '!D1807&gt;500,3,'Paraclinicos '!D1807&lt;250,1)</f>
        <v/>
      </c>
      <c r="H1872" s="50" t="str">
        <f t="shared" si="88"/>
        <v/>
      </c>
      <c r="I1872" t="str" cm="1">
        <f t="array" ref="I1872">_xlfn.IFS('Paraclinicos '!Q1807="","",'Paraclinicos '!Q1807&gt;=65,1,'Paraclinicos '!Q1807&lt;65,0)</f>
        <v/>
      </c>
      <c r="J1872" t="str" cm="1">
        <f t="array" ref="J1872">_xlfn.IFS('Paraclinicos '!I1807="","",'Paraclinicos '!I1807&gt;7,1,'Paraclinicos '!I1807&lt;=7,0)</f>
        <v/>
      </c>
      <c r="K1872" t="str" cm="1">
        <f t="array" ref="K1872">_xlfn.IFS('Paraclinicos '!W1807="","",'Paraclinicos '!W1807&lt;=8,1,'Paraclinicos '!W1807&gt;8,0)</f>
        <v/>
      </c>
      <c r="L1872" t="str" cm="1">
        <f t="array" ref="L1872">_xlfn.IFS('Paraclinicos '!S1807="","",'Paraclinicos '!S1807&gt;=30,1,'Paraclinicos '!S1807&lt;30,0)</f>
        <v/>
      </c>
      <c r="M1872" t="str" cm="1">
        <f t="array" ref="M1872">_xlfn.IFS(OR('Paraclinicos '!T1807="",'Paraclinicos '!U1807=""),"",OR('Paraclinicos '!T1807&lt;=90,'Paraclinicos '!U1807&lt;=60),1,OR('Paraclinicos '!T1807&gt;90,'Paraclinicos '!U1807&gt;60),0)</f>
        <v/>
      </c>
      <c r="N1872" s="45" t="str">
        <f t="shared" si="89"/>
        <v/>
      </c>
      <c r="O1872" t="str" cm="1">
        <f t="array" ref="O1872">_xlfn.IFS(OR('Paraclinicos '!M1807="",'Paraclinicos '!N1807="",'Paraclinicos '!N1807=0),"",'Paraclinicos '!M1807/'Paraclinicos '!N1807&lt;100,4,'Paraclinicos '!M1807/'Paraclinicos '!N1807&lt;200,3,'Paraclinicos '!M1807/'Paraclinicos '!N1807&lt;300,2,'Paraclinicos '!M1807/'Paraclinicos '!N1807&lt;400,1,'Paraclinicos '!M1807/'Paraclinicos '!N1807&gt;=400,0)</f>
        <v/>
      </c>
      <c r="P1872" t="str" cm="1">
        <f t="array" ref="P1872">_xlfn.IFS('Paraclinicos '!C1807="","",'Paraclinicos '!C1807&lt;20,4,'Paraclinicos '!C1807&lt;50,3,'Paraclinicos '!C1807&lt;100,2,'Paraclinicos '!C1807&lt;150,1,'Paraclinicos '!C1807&gt;150,0)</f>
        <v/>
      </c>
      <c r="Q1872" t="str" cm="1">
        <f t="array" ref="Q1872">_xlfn.IFS('Paraclinicos '!O1807="","",'Paraclinicos '!O1807&lt;1.2,0,'Paraclinicos '!O1807&lt;2,1,'Paraclinicos '!O1807&lt;3.5,2,'Paraclinicos '!O1807&lt;5,3,'Paraclinicos '!O1807&gt;5,4)</f>
        <v/>
      </c>
      <c r="R1872" t="str" cm="1">
        <f t="array" ref="R1872">_xlfn.IFS('Paraclinicos '!J1807="","",'Paraclinicos '!J1807&lt;1.2,0,'Paraclinicos '!J1807&lt;2,1,'Paraclinicos '!J1807&lt;6,2,'Paraclinicos '!J1807&lt;12,3,'Paraclinicos '!J1807&gt;=12,4)</f>
        <v/>
      </c>
      <c r="S1872" t="str" cm="1">
        <f t="array" ref="S1872">_xlfn.IFS('Paraclinicos '!Y1807="","",'Paraclinicos '!Y1807&lt;70,1,'Paraclinicos '!Y1807&gt;=70,0)</f>
        <v/>
      </c>
      <c r="T1872" t="str" cm="1">
        <f t="array" ref="T1872">_xlfn.IFS('Paraclinicos '!W1807="","",'Paraclinicos '!W1807&lt;6,4,'Paraclinicos '!W1807&lt;10,3,'Paraclinicos '!W1807&lt;13,2,'Paraclinicos '!W1807&lt;15,1,'Paraclinicos '!W1807=15,0)</f>
        <v/>
      </c>
      <c r="U1872" s="54" t="str">
        <f t="shared" si="87"/>
        <v/>
      </c>
      <c r="V1872" t="str" cm="1">
        <f t="array" ref="V1872">_xlfn.IFS('Paraclinicos '!S1807="","",OR('Paraclinicos '!S1807&lt;=8,'Paraclinicos '!S1807&gt;=25),3,'Paraclinicos '!S1807&lt;12,1,'Paraclinicos '!S1807&lt;21,0,'Paraclinicos '!S1807&lt;25,2)</f>
        <v/>
      </c>
      <c r="W1872" t="str">
        <f>IFERROR(IF(INDEX('BD Demog para scores enalazar'!Y$2:'BD Demog para scores enalazar'!Y$3000,MATCH(Formulas!A1872,'BD Demog para scores enalazar'!A$2:'BD Demog para scores enalazar'!A$3000,0))=1,"SI","NO"),"")</f>
        <v/>
      </c>
      <c r="X1872" s="9" t="str">
        <f>IFERROR(IF(INDEX('BD Demog para scores enalazar'!AJ$2:'BD Demog para scores enalazar'!AJ$3000,MATCH(Formulas!A1872,'BD Demog para scores enalazar'!A$2:'BD Demog para scores enalazar'!A$3000,0))=1,"SI","NO"),"")</f>
        <v/>
      </c>
      <c r="Y1872" t="str" cm="1">
        <f t="array" ref="Y1872">IF(AND(W1872="NO",X1872="NO"),_xlfn.IFS('Paraclinicos '!K1807&lt;=91,3,'Paraclinicos '!K1807&lt;94,2,'Paraclinicos '!K1807&lt;96,1,'Paraclinicos '!K1807&gt;=96,0),"")</f>
        <v/>
      </c>
      <c r="Z1872" t="str" cm="1">
        <f t="array" ref="Z1872">IF(OR(W1872="SI",X1872="SI"),_xlfn.IFS(OR(AND('Paraclinicos '!K1808&lt;=83),AND('Paraclinicos '!K1808&gt;=97,AA1872=2)),3,OR(AND('Paraclinicos '!K1808&lt;=86),AND('Paraclinicos '!K1808&gt;=94,AA1872=2)),2,OR(AND('Paraclinicos '!K1808&lt;=88),AND('Paraclinicos '!K1808&gt;=92,AA1872=2)),1,OR(AND('Paraclinicos '!K1808&gt;=88,'Paraclinicos '!K1808&lt;=92),AND('Paraclinicos '!K1808&gt;=93,AA1872=0)),0),"")</f>
        <v/>
      </c>
      <c r="AA1872" cm="1">
        <f t="array" ref="AA1872">_xlfn.IFS('Paraclinicos '!E1807="","",'Paraclinicos '!E1807="Oxigeno",2,'Paraclinicos '!E1807="Aire",0)</f>
        <v>2</v>
      </c>
    </row>
    <row r="1873" spans="1:27" x14ac:dyDescent="0.25">
      <c r="A1873">
        <f>'Paraclinicos '!A1808</f>
        <v>0</v>
      </c>
      <c r="B1873" s="3">
        <f>'Paraclinicos '!R1808</f>
        <v>0</v>
      </c>
      <c r="C1873" t="str" cm="1">
        <f t="array" ref="C1873">_xlfn.IFS('Paraclinicos '!Q1808="","",'Paraclinicos '!Q1808&gt;60,3,'Paraclinicos '!Q1808&lt;=60,1)</f>
        <v/>
      </c>
      <c r="D1873" t="str">
        <f>IFERROR(IF(INDEX('BD Demog para scores enalazar'!BC$2:BC$3000,MATCH(Formulas!A1873,'BD Demog para scores enalazar'!A$2:A$3000,0))=0,"SI","NO"),"")</f>
        <v/>
      </c>
      <c r="E1873" t="str" cm="1">
        <f t="array" ref="E1873">_xlfn.IFS(D1873="","",D1873="SI",4,D1873="NO",1)</f>
        <v/>
      </c>
      <c r="F1873" t="str" cm="1">
        <f t="array" ref="F1873">_xlfn.IFS('Paraclinicos '!B1808="","",'Paraclinicos '!B1808&gt;1,1,'Paraclinicos '!B1808&lt;=1,3)</f>
        <v/>
      </c>
      <c r="G1873" t="str" cm="1">
        <f t="array" ref="G1873">_xlfn.IFS('Paraclinicos '!D1808="","",AND('Paraclinicos '!D1808&gt;=250,'Paraclinicos '!D1808&lt;=500),2,'Paraclinicos '!D1808&gt;500,3,'Paraclinicos '!D1808&lt;250,1)</f>
        <v/>
      </c>
      <c r="H1873" s="50" t="str">
        <f t="shared" si="88"/>
        <v/>
      </c>
      <c r="I1873" t="str" cm="1">
        <f t="array" ref="I1873">_xlfn.IFS('Paraclinicos '!Q1808="","",'Paraclinicos '!Q1808&gt;=65,1,'Paraclinicos '!Q1808&lt;65,0)</f>
        <v/>
      </c>
      <c r="J1873" t="str" cm="1">
        <f t="array" ref="J1873">_xlfn.IFS('Paraclinicos '!I1808="","",'Paraclinicos '!I1808&gt;7,1,'Paraclinicos '!I1808&lt;=7,0)</f>
        <v/>
      </c>
      <c r="K1873" t="str" cm="1">
        <f t="array" ref="K1873">_xlfn.IFS('Paraclinicos '!W1808="","",'Paraclinicos '!W1808&lt;=8,1,'Paraclinicos '!W1808&gt;8,0)</f>
        <v/>
      </c>
      <c r="L1873" t="str" cm="1">
        <f t="array" ref="L1873">_xlfn.IFS('Paraclinicos '!S1808="","",'Paraclinicos '!S1808&gt;=30,1,'Paraclinicos '!S1808&lt;30,0)</f>
        <v/>
      </c>
      <c r="M1873" t="str" cm="1">
        <f t="array" ref="M1873">_xlfn.IFS(OR('Paraclinicos '!T1808="",'Paraclinicos '!U1808=""),"",OR('Paraclinicos '!T1808&lt;=90,'Paraclinicos '!U1808&lt;=60),1,OR('Paraclinicos '!T1808&gt;90,'Paraclinicos '!U1808&gt;60),0)</f>
        <v/>
      </c>
      <c r="N1873" s="45" t="str">
        <f t="shared" si="89"/>
        <v/>
      </c>
      <c r="O1873" t="str" cm="1">
        <f t="array" ref="O1873">_xlfn.IFS(OR('Paraclinicos '!M1808="",'Paraclinicos '!N1808="",'Paraclinicos '!N1808=0),"",'Paraclinicos '!M1808/'Paraclinicos '!N1808&lt;100,4,'Paraclinicos '!M1808/'Paraclinicos '!N1808&lt;200,3,'Paraclinicos '!M1808/'Paraclinicos '!N1808&lt;300,2,'Paraclinicos '!M1808/'Paraclinicos '!N1808&lt;400,1,'Paraclinicos '!M1808/'Paraclinicos '!N1808&gt;=400,0)</f>
        <v/>
      </c>
      <c r="P1873" t="str" cm="1">
        <f t="array" ref="P1873">_xlfn.IFS('Paraclinicos '!C1808="","",'Paraclinicos '!C1808&lt;20,4,'Paraclinicos '!C1808&lt;50,3,'Paraclinicos '!C1808&lt;100,2,'Paraclinicos '!C1808&lt;150,1,'Paraclinicos '!C1808&gt;150,0)</f>
        <v/>
      </c>
      <c r="Q1873" t="str" cm="1">
        <f t="array" ref="Q1873">_xlfn.IFS('Paraclinicos '!O1808="","",'Paraclinicos '!O1808&lt;1.2,0,'Paraclinicos '!O1808&lt;2,1,'Paraclinicos '!O1808&lt;3.5,2,'Paraclinicos '!O1808&lt;5,3,'Paraclinicos '!O1808&gt;5,4)</f>
        <v/>
      </c>
      <c r="R1873" t="str" cm="1">
        <f t="array" ref="R1873">_xlfn.IFS('Paraclinicos '!J1808="","",'Paraclinicos '!J1808&lt;1.2,0,'Paraclinicos '!J1808&lt;2,1,'Paraclinicos '!J1808&lt;6,2,'Paraclinicos '!J1808&lt;12,3,'Paraclinicos '!J1808&gt;=12,4)</f>
        <v/>
      </c>
      <c r="S1873" t="str" cm="1">
        <f t="array" ref="S1873">_xlfn.IFS('Paraclinicos '!Y1808="","",'Paraclinicos '!Y1808&lt;70,1,'Paraclinicos '!Y1808&gt;=70,0)</f>
        <v/>
      </c>
      <c r="T1873" t="str" cm="1">
        <f t="array" ref="T1873">_xlfn.IFS('Paraclinicos '!W1808="","",'Paraclinicos '!W1808&lt;6,4,'Paraclinicos '!W1808&lt;10,3,'Paraclinicos '!W1808&lt;13,2,'Paraclinicos '!W1808&lt;15,1,'Paraclinicos '!W1808=15,0)</f>
        <v/>
      </c>
      <c r="U1873" s="54" t="str">
        <f t="shared" si="87"/>
        <v/>
      </c>
      <c r="V1873" t="str" cm="1">
        <f t="array" ref="V1873">_xlfn.IFS('Paraclinicos '!S1808="","",OR('Paraclinicos '!S1808&lt;=8,'Paraclinicos '!S1808&gt;=25),3,'Paraclinicos '!S1808&lt;12,1,'Paraclinicos '!S1808&lt;21,0,'Paraclinicos '!S1808&lt;25,2)</f>
        <v/>
      </c>
      <c r="W1873" t="str">
        <f>IFERROR(IF(INDEX('BD Demog para scores enalazar'!Y$2:'BD Demog para scores enalazar'!Y$3000,MATCH(Formulas!A1873,'BD Demog para scores enalazar'!A$2:'BD Demog para scores enalazar'!A$3000,0))=1,"SI","NO"),"")</f>
        <v/>
      </c>
      <c r="X1873" s="9" t="str">
        <f>IFERROR(IF(INDEX('BD Demog para scores enalazar'!AJ$2:'BD Demog para scores enalazar'!AJ$3000,MATCH(Formulas!A1873,'BD Demog para scores enalazar'!A$2:'BD Demog para scores enalazar'!A$3000,0))=1,"SI","NO"),"")</f>
        <v/>
      </c>
      <c r="Y1873" t="str" cm="1">
        <f t="array" ref="Y1873">IF(AND(W1873="NO",X1873="NO"),_xlfn.IFS('Paraclinicos '!K1808&lt;=91,3,'Paraclinicos '!K1808&lt;94,2,'Paraclinicos '!K1808&lt;96,1,'Paraclinicos '!K1808&gt;=96,0),"")</f>
        <v/>
      </c>
      <c r="Z1873" t="str" cm="1">
        <f t="array" ref="Z1873">IF(OR(W1873="SI",X1873="SI"),_xlfn.IFS(OR(AND('Paraclinicos '!K1809&lt;=83),AND('Paraclinicos '!K1809&gt;=97,AA1873=2)),3,OR(AND('Paraclinicos '!K1809&lt;=86),AND('Paraclinicos '!K1809&gt;=94,AA1873=2)),2,OR(AND('Paraclinicos '!K1809&lt;=88),AND('Paraclinicos '!K1809&gt;=92,AA1873=2)),1,OR(AND('Paraclinicos '!K1809&gt;=88,'Paraclinicos '!K1809&lt;=92),AND('Paraclinicos '!K1809&gt;=93,AA1873=0)),0),"")</f>
        <v/>
      </c>
      <c r="AA1873" cm="1">
        <f t="array" ref="AA1873">_xlfn.IFS('Paraclinicos '!E1808="","",'Paraclinicos '!E1808="Oxigeno",2,'Paraclinicos '!E1808="Aire",0)</f>
        <v>2</v>
      </c>
    </row>
    <row r="1874" spans="1:27" x14ac:dyDescent="0.25">
      <c r="A1874">
        <f>'Paraclinicos '!A1809</f>
        <v>0</v>
      </c>
      <c r="B1874" s="3">
        <f>'Paraclinicos '!R1809</f>
        <v>0</v>
      </c>
      <c r="C1874" t="str" cm="1">
        <f t="array" ref="C1874">_xlfn.IFS('Paraclinicos '!Q1809="","",'Paraclinicos '!Q1809&gt;60,3,'Paraclinicos '!Q1809&lt;=60,1)</f>
        <v/>
      </c>
      <c r="D1874" t="str">
        <f>IFERROR(IF(INDEX('BD Demog para scores enalazar'!BC$2:BC$3000,MATCH(Formulas!A1874,'BD Demog para scores enalazar'!A$2:A$3000,0))=0,"SI","NO"),"")</f>
        <v/>
      </c>
      <c r="E1874" t="str" cm="1">
        <f t="array" ref="E1874">_xlfn.IFS(D1874="","",D1874="SI",4,D1874="NO",1)</f>
        <v/>
      </c>
      <c r="F1874" t="str" cm="1">
        <f t="array" ref="F1874">_xlfn.IFS('Paraclinicos '!B1809="","",'Paraclinicos '!B1809&gt;1,1,'Paraclinicos '!B1809&lt;=1,3)</f>
        <v/>
      </c>
      <c r="G1874" t="str" cm="1">
        <f t="array" ref="G1874">_xlfn.IFS('Paraclinicos '!D1809="","",AND('Paraclinicos '!D1809&gt;=250,'Paraclinicos '!D1809&lt;=500),2,'Paraclinicos '!D1809&gt;500,3,'Paraclinicos '!D1809&lt;250,1)</f>
        <v/>
      </c>
      <c r="H1874" s="50" t="str">
        <f t="shared" si="88"/>
        <v/>
      </c>
      <c r="I1874" t="str" cm="1">
        <f t="array" ref="I1874">_xlfn.IFS('Paraclinicos '!Q1809="","",'Paraclinicos '!Q1809&gt;=65,1,'Paraclinicos '!Q1809&lt;65,0)</f>
        <v/>
      </c>
      <c r="J1874" t="str" cm="1">
        <f t="array" ref="J1874">_xlfn.IFS('Paraclinicos '!I1809="","",'Paraclinicos '!I1809&gt;7,1,'Paraclinicos '!I1809&lt;=7,0)</f>
        <v/>
      </c>
      <c r="K1874" t="str" cm="1">
        <f t="array" ref="K1874">_xlfn.IFS('Paraclinicos '!W1809="","",'Paraclinicos '!W1809&lt;=8,1,'Paraclinicos '!W1809&gt;8,0)</f>
        <v/>
      </c>
      <c r="L1874" t="str" cm="1">
        <f t="array" ref="L1874">_xlfn.IFS('Paraclinicos '!S1809="","",'Paraclinicos '!S1809&gt;=30,1,'Paraclinicos '!S1809&lt;30,0)</f>
        <v/>
      </c>
      <c r="M1874" t="str" cm="1">
        <f t="array" ref="M1874">_xlfn.IFS(OR('Paraclinicos '!T1809="",'Paraclinicos '!U1809=""),"",OR('Paraclinicos '!T1809&lt;=90,'Paraclinicos '!U1809&lt;=60),1,OR('Paraclinicos '!T1809&gt;90,'Paraclinicos '!U1809&gt;60),0)</f>
        <v/>
      </c>
      <c r="N1874" s="45" t="str">
        <f t="shared" si="89"/>
        <v/>
      </c>
      <c r="O1874" t="str" cm="1">
        <f t="array" ref="O1874">_xlfn.IFS(OR('Paraclinicos '!M1809="",'Paraclinicos '!N1809="",'Paraclinicos '!N1809=0),"",'Paraclinicos '!M1809/'Paraclinicos '!N1809&lt;100,4,'Paraclinicos '!M1809/'Paraclinicos '!N1809&lt;200,3,'Paraclinicos '!M1809/'Paraclinicos '!N1809&lt;300,2,'Paraclinicos '!M1809/'Paraclinicos '!N1809&lt;400,1,'Paraclinicos '!M1809/'Paraclinicos '!N1809&gt;=400,0)</f>
        <v/>
      </c>
      <c r="P1874" t="str" cm="1">
        <f t="array" ref="P1874">_xlfn.IFS('Paraclinicos '!C1809="","",'Paraclinicos '!C1809&lt;20,4,'Paraclinicos '!C1809&lt;50,3,'Paraclinicos '!C1809&lt;100,2,'Paraclinicos '!C1809&lt;150,1,'Paraclinicos '!C1809&gt;150,0)</f>
        <v/>
      </c>
      <c r="Q1874" t="str" cm="1">
        <f t="array" ref="Q1874">_xlfn.IFS('Paraclinicos '!O1809="","",'Paraclinicos '!O1809&lt;1.2,0,'Paraclinicos '!O1809&lt;2,1,'Paraclinicos '!O1809&lt;3.5,2,'Paraclinicos '!O1809&lt;5,3,'Paraclinicos '!O1809&gt;5,4)</f>
        <v/>
      </c>
      <c r="R1874" t="str" cm="1">
        <f t="array" ref="R1874">_xlfn.IFS('Paraclinicos '!J1809="","",'Paraclinicos '!J1809&lt;1.2,0,'Paraclinicos '!J1809&lt;2,1,'Paraclinicos '!J1809&lt;6,2,'Paraclinicos '!J1809&lt;12,3,'Paraclinicos '!J1809&gt;=12,4)</f>
        <v/>
      </c>
      <c r="S1874" t="str" cm="1">
        <f t="array" ref="S1874">_xlfn.IFS('Paraclinicos '!Y1809="","",'Paraclinicos '!Y1809&lt;70,1,'Paraclinicos '!Y1809&gt;=70,0)</f>
        <v/>
      </c>
      <c r="T1874" t="str" cm="1">
        <f t="array" ref="T1874">_xlfn.IFS('Paraclinicos '!W1809="","",'Paraclinicos '!W1809&lt;6,4,'Paraclinicos '!W1809&lt;10,3,'Paraclinicos '!W1809&lt;13,2,'Paraclinicos '!W1809&lt;15,1,'Paraclinicos '!W1809=15,0)</f>
        <v/>
      </c>
      <c r="U1874" s="54" t="str">
        <f t="shared" si="87"/>
        <v/>
      </c>
      <c r="V1874" t="str" cm="1">
        <f t="array" ref="V1874">_xlfn.IFS('Paraclinicos '!S1809="","",OR('Paraclinicos '!S1809&lt;=8,'Paraclinicos '!S1809&gt;=25),3,'Paraclinicos '!S1809&lt;12,1,'Paraclinicos '!S1809&lt;21,0,'Paraclinicos '!S1809&lt;25,2)</f>
        <v/>
      </c>
      <c r="W1874" t="str">
        <f>IFERROR(IF(INDEX('BD Demog para scores enalazar'!Y$2:'BD Demog para scores enalazar'!Y$3000,MATCH(Formulas!A1874,'BD Demog para scores enalazar'!A$2:'BD Demog para scores enalazar'!A$3000,0))=1,"SI","NO"),"")</f>
        <v/>
      </c>
      <c r="X1874" s="9" t="str">
        <f>IFERROR(IF(INDEX('BD Demog para scores enalazar'!AJ$2:'BD Demog para scores enalazar'!AJ$3000,MATCH(Formulas!A1874,'BD Demog para scores enalazar'!A$2:'BD Demog para scores enalazar'!A$3000,0))=1,"SI","NO"),"")</f>
        <v/>
      </c>
      <c r="Y1874" t="str" cm="1">
        <f t="array" ref="Y1874">IF(AND(W1874="NO",X1874="NO"),_xlfn.IFS('Paraclinicos '!K1809&lt;=91,3,'Paraclinicos '!K1809&lt;94,2,'Paraclinicos '!K1809&lt;96,1,'Paraclinicos '!K1809&gt;=96,0),"")</f>
        <v/>
      </c>
      <c r="Z1874" t="str" cm="1">
        <f t="array" ref="Z1874">IF(OR(W1874="SI",X1874="SI"),_xlfn.IFS(OR(AND('Paraclinicos '!K1810&lt;=83),AND('Paraclinicos '!K1810&gt;=97,AA1874=2)),3,OR(AND('Paraclinicos '!K1810&lt;=86),AND('Paraclinicos '!K1810&gt;=94,AA1874=2)),2,OR(AND('Paraclinicos '!K1810&lt;=88),AND('Paraclinicos '!K1810&gt;=92,AA1874=2)),1,OR(AND('Paraclinicos '!K1810&gt;=88,'Paraclinicos '!K1810&lt;=92),AND('Paraclinicos '!K1810&gt;=93,AA1874=0)),0),"")</f>
        <v/>
      </c>
      <c r="AA1874" cm="1">
        <f t="array" ref="AA1874">_xlfn.IFS('Paraclinicos '!E1809="","",'Paraclinicos '!E1809="Oxigeno",2,'Paraclinicos '!E1809="Aire",0)</f>
        <v>2</v>
      </c>
    </row>
    <row r="1875" spans="1:27" x14ac:dyDescent="0.25">
      <c r="A1875">
        <f>'Paraclinicos '!A1810</f>
        <v>0</v>
      </c>
      <c r="B1875" s="3">
        <f>'Paraclinicos '!R1810</f>
        <v>0</v>
      </c>
      <c r="C1875" t="str" cm="1">
        <f t="array" ref="C1875">_xlfn.IFS('Paraclinicos '!Q1810="","",'Paraclinicos '!Q1810&gt;60,3,'Paraclinicos '!Q1810&lt;=60,1)</f>
        <v/>
      </c>
      <c r="D1875" t="str">
        <f>IFERROR(IF(INDEX('BD Demog para scores enalazar'!BC$2:BC$3000,MATCH(Formulas!A1875,'BD Demog para scores enalazar'!A$2:A$3000,0))=0,"SI","NO"),"")</f>
        <v/>
      </c>
      <c r="E1875" t="str" cm="1">
        <f t="array" ref="E1875">_xlfn.IFS(D1875="","",D1875="SI",4,D1875="NO",1)</f>
        <v/>
      </c>
      <c r="F1875" t="str" cm="1">
        <f t="array" ref="F1875">_xlfn.IFS('Paraclinicos '!B1810="","",'Paraclinicos '!B1810&gt;1,1,'Paraclinicos '!B1810&lt;=1,3)</f>
        <v/>
      </c>
      <c r="G1875" t="str" cm="1">
        <f t="array" ref="G1875">_xlfn.IFS('Paraclinicos '!D1810="","",AND('Paraclinicos '!D1810&gt;=250,'Paraclinicos '!D1810&lt;=500),2,'Paraclinicos '!D1810&gt;500,3,'Paraclinicos '!D1810&lt;250,1)</f>
        <v/>
      </c>
      <c r="H1875" s="50" t="str">
        <f t="shared" si="88"/>
        <v/>
      </c>
      <c r="I1875" t="str" cm="1">
        <f t="array" ref="I1875">_xlfn.IFS('Paraclinicos '!Q1810="","",'Paraclinicos '!Q1810&gt;=65,1,'Paraclinicos '!Q1810&lt;65,0)</f>
        <v/>
      </c>
      <c r="J1875" t="str" cm="1">
        <f t="array" ref="J1875">_xlfn.IFS('Paraclinicos '!I1810="","",'Paraclinicos '!I1810&gt;7,1,'Paraclinicos '!I1810&lt;=7,0)</f>
        <v/>
      </c>
      <c r="K1875" t="str" cm="1">
        <f t="array" ref="K1875">_xlfn.IFS('Paraclinicos '!W1810="","",'Paraclinicos '!W1810&lt;=8,1,'Paraclinicos '!W1810&gt;8,0)</f>
        <v/>
      </c>
      <c r="L1875" t="str" cm="1">
        <f t="array" ref="L1875">_xlfn.IFS('Paraclinicos '!S1810="","",'Paraclinicos '!S1810&gt;=30,1,'Paraclinicos '!S1810&lt;30,0)</f>
        <v/>
      </c>
      <c r="M1875" t="str" cm="1">
        <f t="array" ref="M1875">_xlfn.IFS(OR('Paraclinicos '!T1810="",'Paraclinicos '!U1810=""),"",OR('Paraclinicos '!T1810&lt;=90,'Paraclinicos '!U1810&lt;=60),1,OR('Paraclinicos '!T1810&gt;90,'Paraclinicos '!U1810&gt;60),0)</f>
        <v/>
      </c>
      <c r="N1875" s="45" t="str">
        <f t="shared" si="89"/>
        <v/>
      </c>
      <c r="O1875" t="str" cm="1">
        <f t="array" ref="O1875">_xlfn.IFS(OR('Paraclinicos '!M1810="",'Paraclinicos '!N1810="",'Paraclinicos '!N1810=0),"",'Paraclinicos '!M1810/'Paraclinicos '!N1810&lt;100,4,'Paraclinicos '!M1810/'Paraclinicos '!N1810&lt;200,3,'Paraclinicos '!M1810/'Paraclinicos '!N1810&lt;300,2,'Paraclinicos '!M1810/'Paraclinicos '!N1810&lt;400,1,'Paraclinicos '!M1810/'Paraclinicos '!N1810&gt;=400,0)</f>
        <v/>
      </c>
      <c r="P1875" t="str" cm="1">
        <f t="array" ref="P1875">_xlfn.IFS('Paraclinicos '!C1810="","",'Paraclinicos '!C1810&lt;20,4,'Paraclinicos '!C1810&lt;50,3,'Paraclinicos '!C1810&lt;100,2,'Paraclinicos '!C1810&lt;150,1,'Paraclinicos '!C1810&gt;150,0)</f>
        <v/>
      </c>
      <c r="Q1875" t="str" cm="1">
        <f t="array" ref="Q1875">_xlfn.IFS('Paraclinicos '!O1810="","",'Paraclinicos '!O1810&lt;1.2,0,'Paraclinicos '!O1810&lt;2,1,'Paraclinicos '!O1810&lt;3.5,2,'Paraclinicos '!O1810&lt;5,3,'Paraclinicos '!O1810&gt;5,4)</f>
        <v/>
      </c>
      <c r="R1875" t="str" cm="1">
        <f t="array" ref="R1875">_xlfn.IFS('Paraclinicos '!J1810="","",'Paraclinicos '!J1810&lt;1.2,0,'Paraclinicos '!J1810&lt;2,1,'Paraclinicos '!J1810&lt;6,2,'Paraclinicos '!J1810&lt;12,3,'Paraclinicos '!J1810&gt;=12,4)</f>
        <v/>
      </c>
      <c r="S1875" t="str" cm="1">
        <f t="array" ref="S1875">_xlfn.IFS('Paraclinicos '!Y1810="","",'Paraclinicos '!Y1810&lt;70,1,'Paraclinicos '!Y1810&gt;=70,0)</f>
        <v/>
      </c>
      <c r="T1875" t="str" cm="1">
        <f t="array" ref="T1875">_xlfn.IFS('Paraclinicos '!W1810="","",'Paraclinicos '!W1810&lt;6,4,'Paraclinicos '!W1810&lt;10,3,'Paraclinicos '!W1810&lt;13,2,'Paraclinicos '!W1810&lt;15,1,'Paraclinicos '!W1810=15,0)</f>
        <v/>
      </c>
      <c r="U1875" s="54" t="str">
        <f t="shared" si="87"/>
        <v/>
      </c>
      <c r="V1875" t="str" cm="1">
        <f t="array" ref="V1875">_xlfn.IFS('Paraclinicos '!S1810="","",OR('Paraclinicos '!S1810&lt;=8,'Paraclinicos '!S1810&gt;=25),3,'Paraclinicos '!S1810&lt;12,1,'Paraclinicos '!S1810&lt;21,0,'Paraclinicos '!S1810&lt;25,2)</f>
        <v/>
      </c>
      <c r="W1875" t="str">
        <f>IFERROR(IF(INDEX('BD Demog para scores enalazar'!Y$2:'BD Demog para scores enalazar'!Y$3000,MATCH(Formulas!A1875,'BD Demog para scores enalazar'!A$2:'BD Demog para scores enalazar'!A$3000,0))=1,"SI","NO"),"")</f>
        <v/>
      </c>
      <c r="X1875" s="9" t="str">
        <f>IFERROR(IF(INDEX('BD Demog para scores enalazar'!AJ$2:'BD Demog para scores enalazar'!AJ$3000,MATCH(Formulas!A1875,'BD Demog para scores enalazar'!A$2:'BD Demog para scores enalazar'!A$3000,0))=1,"SI","NO"),"")</f>
        <v/>
      </c>
      <c r="Y1875" t="str" cm="1">
        <f t="array" ref="Y1875">IF(AND(W1875="NO",X1875="NO"),_xlfn.IFS('Paraclinicos '!K1810&lt;=91,3,'Paraclinicos '!K1810&lt;94,2,'Paraclinicos '!K1810&lt;96,1,'Paraclinicos '!K1810&gt;=96,0),"")</f>
        <v/>
      </c>
      <c r="Z1875" t="str" cm="1">
        <f t="array" ref="Z1875">IF(OR(W1875="SI",X1875="SI"),_xlfn.IFS(OR(AND('Paraclinicos '!K1811&lt;=83),AND('Paraclinicos '!K1811&gt;=97,AA1875=2)),3,OR(AND('Paraclinicos '!K1811&lt;=86),AND('Paraclinicos '!K1811&gt;=94,AA1875=2)),2,OR(AND('Paraclinicos '!K1811&lt;=88),AND('Paraclinicos '!K1811&gt;=92,AA1875=2)),1,OR(AND('Paraclinicos '!K1811&gt;=88,'Paraclinicos '!K1811&lt;=92),AND('Paraclinicos '!K1811&gt;=93,AA1875=0)),0),"")</f>
        <v/>
      </c>
      <c r="AA1875" cm="1">
        <f t="array" ref="AA1875">_xlfn.IFS('Paraclinicos '!E1810="","",'Paraclinicos '!E1810="Oxigeno",2,'Paraclinicos '!E1810="Aire",0)</f>
        <v>2</v>
      </c>
    </row>
    <row r="1876" spans="1:27" x14ac:dyDescent="0.25">
      <c r="A1876">
        <f>'Paraclinicos '!A1811</f>
        <v>0</v>
      </c>
      <c r="B1876" s="3">
        <f>'Paraclinicos '!R1811</f>
        <v>0</v>
      </c>
      <c r="C1876" t="str" cm="1">
        <f t="array" ref="C1876">_xlfn.IFS('Paraclinicos '!Q1811="","",'Paraclinicos '!Q1811&gt;60,3,'Paraclinicos '!Q1811&lt;=60,1)</f>
        <v/>
      </c>
      <c r="D1876" t="str">
        <f>IFERROR(IF(INDEX('BD Demog para scores enalazar'!BC$2:BC$3000,MATCH(Formulas!A1876,'BD Demog para scores enalazar'!A$2:A$3000,0))=0,"SI","NO"),"")</f>
        <v/>
      </c>
      <c r="E1876" t="str" cm="1">
        <f t="array" ref="E1876">_xlfn.IFS(D1876="","",D1876="SI",4,D1876="NO",1)</f>
        <v/>
      </c>
      <c r="F1876" t="str" cm="1">
        <f t="array" ref="F1876">_xlfn.IFS('Paraclinicos '!B1811="","",'Paraclinicos '!B1811&gt;1,1,'Paraclinicos '!B1811&lt;=1,3)</f>
        <v/>
      </c>
      <c r="G1876" t="str" cm="1">
        <f t="array" ref="G1876">_xlfn.IFS('Paraclinicos '!D1811="","",AND('Paraclinicos '!D1811&gt;=250,'Paraclinicos '!D1811&lt;=500),2,'Paraclinicos '!D1811&gt;500,3,'Paraclinicos '!D1811&lt;250,1)</f>
        <v/>
      </c>
      <c r="H1876" s="50" t="str">
        <f t="shared" si="88"/>
        <v/>
      </c>
      <c r="I1876" t="str" cm="1">
        <f t="array" ref="I1876">_xlfn.IFS('Paraclinicos '!Q1811="","",'Paraclinicos '!Q1811&gt;=65,1,'Paraclinicos '!Q1811&lt;65,0)</f>
        <v/>
      </c>
      <c r="J1876" t="str" cm="1">
        <f t="array" ref="J1876">_xlfn.IFS('Paraclinicos '!I1811="","",'Paraclinicos '!I1811&gt;7,1,'Paraclinicos '!I1811&lt;=7,0)</f>
        <v/>
      </c>
      <c r="K1876" t="str" cm="1">
        <f t="array" ref="K1876">_xlfn.IFS('Paraclinicos '!W1811="","",'Paraclinicos '!W1811&lt;=8,1,'Paraclinicos '!W1811&gt;8,0)</f>
        <v/>
      </c>
      <c r="L1876" t="str" cm="1">
        <f t="array" ref="L1876">_xlfn.IFS('Paraclinicos '!S1811="","",'Paraclinicos '!S1811&gt;=30,1,'Paraclinicos '!S1811&lt;30,0)</f>
        <v/>
      </c>
      <c r="M1876" t="str" cm="1">
        <f t="array" ref="M1876">_xlfn.IFS(OR('Paraclinicos '!T1811="",'Paraclinicos '!U1811=""),"",OR('Paraclinicos '!T1811&lt;=90,'Paraclinicos '!U1811&lt;=60),1,OR('Paraclinicos '!T1811&gt;90,'Paraclinicos '!U1811&gt;60),0)</f>
        <v/>
      </c>
      <c r="N1876" s="45" t="str">
        <f t="shared" si="89"/>
        <v/>
      </c>
      <c r="O1876" t="str" cm="1">
        <f t="array" ref="O1876">_xlfn.IFS(OR('Paraclinicos '!M1811="",'Paraclinicos '!N1811="",'Paraclinicos '!N1811=0),"",'Paraclinicos '!M1811/'Paraclinicos '!N1811&lt;100,4,'Paraclinicos '!M1811/'Paraclinicos '!N1811&lt;200,3,'Paraclinicos '!M1811/'Paraclinicos '!N1811&lt;300,2,'Paraclinicos '!M1811/'Paraclinicos '!N1811&lt;400,1,'Paraclinicos '!M1811/'Paraclinicos '!N1811&gt;=400,0)</f>
        <v/>
      </c>
      <c r="P1876" t="str" cm="1">
        <f t="array" ref="P1876">_xlfn.IFS('Paraclinicos '!C1811="","",'Paraclinicos '!C1811&lt;20,4,'Paraclinicos '!C1811&lt;50,3,'Paraclinicos '!C1811&lt;100,2,'Paraclinicos '!C1811&lt;150,1,'Paraclinicos '!C1811&gt;150,0)</f>
        <v/>
      </c>
      <c r="Q1876" t="str" cm="1">
        <f t="array" ref="Q1876">_xlfn.IFS('Paraclinicos '!O1811="","",'Paraclinicos '!O1811&lt;1.2,0,'Paraclinicos '!O1811&lt;2,1,'Paraclinicos '!O1811&lt;3.5,2,'Paraclinicos '!O1811&lt;5,3,'Paraclinicos '!O1811&gt;5,4)</f>
        <v/>
      </c>
      <c r="R1876" t="str" cm="1">
        <f t="array" ref="R1876">_xlfn.IFS('Paraclinicos '!J1811="","",'Paraclinicos '!J1811&lt;1.2,0,'Paraclinicos '!J1811&lt;2,1,'Paraclinicos '!J1811&lt;6,2,'Paraclinicos '!J1811&lt;12,3,'Paraclinicos '!J1811&gt;=12,4)</f>
        <v/>
      </c>
      <c r="S1876" t="str" cm="1">
        <f t="array" ref="S1876">_xlfn.IFS('Paraclinicos '!Y1811="","",'Paraclinicos '!Y1811&lt;70,1,'Paraclinicos '!Y1811&gt;=70,0)</f>
        <v/>
      </c>
      <c r="T1876" t="str" cm="1">
        <f t="array" ref="T1876">_xlfn.IFS('Paraclinicos '!W1811="","",'Paraclinicos '!W1811&lt;6,4,'Paraclinicos '!W1811&lt;10,3,'Paraclinicos '!W1811&lt;13,2,'Paraclinicos '!W1811&lt;15,1,'Paraclinicos '!W1811=15,0)</f>
        <v/>
      </c>
      <c r="U1876" s="54" t="str">
        <f t="shared" si="87"/>
        <v/>
      </c>
      <c r="V1876" t="str" cm="1">
        <f t="array" ref="V1876">_xlfn.IFS('Paraclinicos '!S1811="","",OR('Paraclinicos '!S1811&lt;=8,'Paraclinicos '!S1811&gt;=25),3,'Paraclinicos '!S1811&lt;12,1,'Paraclinicos '!S1811&lt;21,0,'Paraclinicos '!S1811&lt;25,2)</f>
        <v/>
      </c>
      <c r="W1876" t="str">
        <f>IFERROR(IF(INDEX('BD Demog para scores enalazar'!Y$2:'BD Demog para scores enalazar'!Y$3000,MATCH(Formulas!A1876,'BD Demog para scores enalazar'!A$2:'BD Demog para scores enalazar'!A$3000,0))=1,"SI","NO"),"")</f>
        <v/>
      </c>
      <c r="X1876" s="9" t="str">
        <f>IFERROR(IF(INDEX('BD Demog para scores enalazar'!AJ$2:'BD Demog para scores enalazar'!AJ$3000,MATCH(Formulas!A1876,'BD Demog para scores enalazar'!A$2:'BD Demog para scores enalazar'!A$3000,0))=1,"SI","NO"),"")</f>
        <v/>
      </c>
      <c r="Y1876" t="str" cm="1">
        <f t="array" ref="Y1876">IF(AND(W1876="NO",X1876="NO"),_xlfn.IFS('Paraclinicos '!K1811&lt;=91,3,'Paraclinicos '!K1811&lt;94,2,'Paraclinicos '!K1811&lt;96,1,'Paraclinicos '!K1811&gt;=96,0),"")</f>
        <v/>
      </c>
      <c r="Z1876" t="str" cm="1">
        <f t="array" ref="Z1876">IF(OR(W1876="SI",X1876="SI"),_xlfn.IFS(OR(AND('Paraclinicos '!K1812&lt;=83),AND('Paraclinicos '!K1812&gt;=97,AA1876=2)),3,OR(AND('Paraclinicos '!K1812&lt;=86),AND('Paraclinicos '!K1812&gt;=94,AA1876=2)),2,OR(AND('Paraclinicos '!K1812&lt;=88),AND('Paraclinicos '!K1812&gt;=92,AA1876=2)),1,OR(AND('Paraclinicos '!K1812&gt;=88,'Paraclinicos '!K1812&lt;=92),AND('Paraclinicos '!K1812&gt;=93,AA1876=0)),0),"")</f>
        <v/>
      </c>
      <c r="AA1876" cm="1">
        <f t="array" ref="AA1876">_xlfn.IFS('Paraclinicos '!E1811="","",'Paraclinicos '!E1811="Oxigeno",2,'Paraclinicos '!E1811="Aire",0)</f>
        <v>2</v>
      </c>
    </row>
    <row r="1877" spans="1:27" x14ac:dyDescent="0.25">
      <c r="A1877">
        <f>'Paraclinicos '!A1812</f>
        <v>0</v>
      </c>
      <c r="B1877" s="3">
        <f>'Paraclinicos '!R1812</f>
        <v>0</v>
      </c>
      <c r="C1877" t="str" cm="1">
        <f t="array" ref="C1877">_xlfn.IFS('Paraclinicos '!Q1812="","",'Paraclinicos '!Q1812&gt;60,3,'Paraclinicos '!Q1812&lt;=60,1)</f>
        <v/>
      </c>
      <c r="D1877" t="str">
        <f>IFERROR(IF(INDEX('BD Demog para scores enalazar'!BC$2:BC$3000,MATCH(Formulas!A1877,'BD Demog para scores enalazar'!A$2:A$3000,0))=0,"SI","NO"),"")</f>
        <v/>
      </c>
      <c r="E1877" t="str" cm="1">
        <f t="array" ref="E1877">_xlfn.IFS(D1877="","",D1877="SI",4,D1877="NO",1)</f>
        <v/>
      </c>
      <c r="F1877" t="str" cm="1">
        <f t="array" ref="F1877">_xlfn.IFS('Paraclinicos '!B1812="","",'Paraclinicos '!B1812&gt;1,1,'Paraclinicos '!B1812&lt;=1,3)</f>
        <v/>
      </c>
      <c r="G1877" t="str" cm="1">
        <f t="array" ref="G1877">_xlfn.IFS('Paraclinicos '!D1812="","",AND('Paraclinicos '!D1812&gt;=250,'Paraclinicos '!D1812&lt;=500),2,'Paraclinicos '!D1812&gt;500,3,'Paraclinicos '!D1812&lt;250,1)</f>
        <v/>
      </c>
      <c r="H1877" s="50" t="str">
        <f t="shared" si="88"/>
        <v/>
      </c>
      <c r="I1877" t="str" cm="1">
        <f t="array" ref="I1877">_xlfn.IFS('Paraclinicos '!Q1812="","",'Paraclinicos '!Q1812&gt;=65,1,'Paraclinicos '!Q1812&lt;65,0)</f>
        <v/>
      </c>
      <c r="J1877" t="str" cm="1">
        <f t="array" ref="J1877">_xlfn.IFS('Paraclinicos '!I1812="","",'Paraclinicos '!I1812&gt;7,1,'Paraclinicos '!I1812&lt;=7,0)</f>
        <v/>
      </c>
      <c r="K1877" t="str" cm="1">
        <f t="array" ref="K1877">_xlfn.IFS('Paraclinicos '!W1812="","",'Paraclinicos '!W1812&lt;=8,1,'Paraclinicos '!W1812&gt;8,0)</f>
        <v/>
      </c>
      <c r="L1877" t="str" cm="1">
        <f t="array" ref="L1877">_xlfn.IFS('Paraclinicos '!S1812="","",'Paraclinicos '!S1812&gt;=30,1,'Paraclinicos '!S1812&lt;30,0)</f>
        <v/>
      </c>
      <c r="M1877" t="str" cm="1">
        <f t="array" ref="M1877">_xlfn.IFS(OR('Paraclinicos '!T1812="",'Paraclinicos '!U1812=""),"",OR('Paraclinicos '!T1812&lt;=90,'Paraclinicos '!U1812&lt;=60),1,OR('Paraclinicos '!T1812&gt;90,'Paraclinicos '!U1812&gt;60),0)</f>
        <v/>
      </c>
      <c r="N1877" s="45" t="str">
        <f t="shared" si="89"/>
        <v/>
      </c>
      <c r="O1877" t="str" cm="1">
        <f t="array" ref="O1877">_xlfn.IFS(OR('Paraclinicos '!M1812="",'Paraclinicos '!N1812="",'Paraclinicos '!N1812=0),"",'Paraclinicos '!M1812/'Paraclinicos '!N1812&lt;100,4,'Paraclinicos '!M1812/'Paraclinicos '!N1812&lt;200,3,'Paraclinicos '!M1812/'Paraclinicos '!N1812&lt;300,2,'Paraclinicos '!M1812/'Paraclinicos '!N1812&lt;400,1,'Paraclinicos '!M1812/'Paraclinicos '!N1812&gt;=400,0)</f>
        <v/>
      </c>
      <c r="P1877" t="str" cm="1">
        <f t="array" ref="P1877">_xlfn.IFS('Paraclinicos '!C1812="","",'Paraclinicos '!C1812&lt;20,4,'Paraclinicos '!C1812&lt;50,3,'Paraclinicos '!C1812&lt;100,2,'Paraclinicos '!C1812&lt;150,1,'Paraclinicos '!C1812&gt;150,0)</f>
        <v/>
      </c>
      <c r="Q1877" t="str" cm="1">
        <f t="array" ref="Q1877">_xlfn.IFS('Paraclinicos '!O1812="","",'Paraclinicos '!O1812&lt;1.2,0,'Paraclinicos '!O1812&lt;2,1,'Paraclinicos '!O1812&lt;3.5,2,'Paraclinicos '!O1812&lt;5,3,'Paraclinicos '!O1812&gt;5,4)</f>
        <v/>
      </c>
      <c r="R1877" t="str" cm="1">
        <f t="array" ref="R1877">_xlfn.IFS('Paraclinicos '!J1812="","",'Paraclinicos '!J1812&lt;1.2,0,'Paraclinicos '!J1812&lt;2,1,'Paraclinicos '!J1812&lt;6,2,'Paraclinicos '!J1812&lt;12,3,'Paraclinicos '!J1812&gt;=12,4)</f>
        <v/>
      </c>
      <c r="S1877" t="str" cm="1">
        <f t="array" ref="S1877">_xlfn.IFS('Paraclinicos '!Y1812="","",'Paraclinicos '!Y1812&lt;70,1,'Paraclinicos '!Y1812&gt;=70,0)</f>
        <v/>
      </c>
      <c r="T1877" t="str" cm="1">
        <f t="array" ref="T1877">_xlfn.IFS('Paraclinicos '!W1812="","",'Paraclinicos '!W1812&lt;6,4,'Paraclinicos '!W1812&lt;10,3,'Paraclinicos '!W1812&lt;13,2,'Paraclinicos '!W1812&lt;15,1,'Paraclinicos '!W1812=15,0)</f>
        <v/>
      </c>
      <c r="U1877" s="54" t="str">
        <f t="shared" si="87"/>
        <v/>
      </c>
      <c r="V1877" t="str" cm="1">
        <f t="array" ref="V1877">_xlfn.IFS('Paraclinicos '!S1812="","",OR('Paraclinicos '!S1812&lt;=8,'Paraclinicos '!S1812&gt;=25),3,'Paraclinicos '!S1812&lt;12,1,'Paraclinicos '!S1812&lt;21,0,'Paraclinicos '!S1812&lt;25,2)</f>
        <v/>
      </c>
      <c r="W1877" t="str">
        <f>IFERROR(IF(INDEX('BD Demog para scores enalazar'!Y$2:'BD Demog para scores enalazar'!Y$3000,MATCH(Formulas!A1877,'BD Demog para scores enalazar'!A$2:'BD Demog para scores enalazar'!A$3000,0))=1,"SI","NO"),"")</f>
        <v/>
      </c>
      <c r="X1877" s="9" t="str">
        <f>IFERROR(IF(INDEX('BD Demog para scores enalazar'!AJ$2:'BD Demog para scores enalazar'!AJ$3000,MATCH(Formulas!A1877,'BD Demog para scores enalazar'!A$2:'BD Demog para scores enalazar'!A$3000,0))=1,"SI","NO"),"")</f>
        <v/>
      </c>
      <c r="Y1877" t="str" cm="1">
        <f t="array" ref="Y1877">IF(AND(W1877="NO",X1877="NO"),_xlfn.IFS('Paraclinicos '!K1812&lt;=91,3,'Paraclinicos '!K1812&lt;94,2,'Paraclinicos '!K1812&lt;96,1,'Paraclinicos '!K1812&gt;=96,0),"")</f>
        <v/>
      </c>
      <c r="Z1877" t="str" cm="1">
        <f t="array" ref="Z1877">IF(OR(W1877="SI",X1877="SI"),_xlfn.IFS(OR(AND('Paraclinicos '!K1813&lt;=83),AND('Paraclinicos '!K1813&gt;=97,AA1877=2)),3,OR(AND('Paraclinicos '!K1813&lt;=86),AND('Paraclinicos '!K1813&gt;=94,AA1877=2)),2,OR(AND('Paraclinicos '!K1813&lt;=88),AND('Paraclinicos '!K1813&gt;=92,AA1877=2)),1,OR(AND('Paraclinicos '!K1813&gt;=88,'Paraclinicos '!K1813&lt;=92),AND('Paraclinicos '!K1813&gt;=93,AA1877=0)),0),"")</f>
        <v/>
      </c>
      <c r="AA1877" cm="1">
        <f t="array" ref="AA1877">_xlfn.IFS('Paraclinicos '!E1812="","",'Paraclinicos '!E1812="Oxigeno",2,'Paraclinicos '!E1812="Aire",0)</f>
        <v>2</v>
      </c>
    </row>
    <row r="1878" spans="1:27" x14ac:dyDescent="0.25">
      <c r="A1878">
        <f>'Paraclinicos '!A1813</f>
        <v>0</v>
      </c>
      <c r="B1878" s="3">
        <f>'Paraclinicos '!R1813</f>
        <v>0</v>
      </c>
      <c r="C1878" t="str" cm="1">
        <f t="array" ref="C1878">_xlfn.IFS('Paraclinicos '!Q1813="","",'Paraclinicos '!Q1813&gt;60,3,'Paraclinicos '!Q1813&lt;=60,1)</f>
        <v/>
      </c>
      <c r="D1878" t="str">
        <f>IFERROR(IF(INDEX('BD Demog para scores enalazar'!BC$2:BC$3000,MATCH(Formulas!A1878,'BD Demog para scores enalazar'!A$2:A$3000,0))=0,"SI","NO"),"")</f>
        <v/>
      </c>
      <c r="E1878" t="str" cm="1">
        <f t="array" ref="E1878">_xlfn.IFS(D1878="","",D1878="SI",4,D1878="NO",1)</f>
        <v/>
      </c>
      <c r="F1878" t="str" cm="1">
        <f t="array" ref="F1878">_xlfn.IFS('Paraclinicos '!B1813="","",'Paraclinicos '!B1813&gt;1,1,'Paraclinicos '!B1813&lt;=1,3)</f>
        <v/>
      </c>
      <c r="G1878" t="str" cm="1">
        <f t="array" ref="G1878">_xlfn.IFS('Paraclinicos '!D1813="","",AND('Paraclinicos '!D1813&gt;=250,'Paraclinicos '!D1813&lt;=500),2,'Paraclinicos '!D1813&gt;500,3,'Paraclinicos '!D1813&lt;250,1)</f>
        <v/>
      </c>
      <c r="H1878" s="50" t="str">
        <f t="shared" si="88"/>
        <v/>
      </c>
      <c r="I1878" t="str" cm="1">
        <f t="array" ref="I1878">_xlfn.IFS('Paraclinicos '!Q1813="","",'Paraclinicos '!Q1813&gt;=65,1,'Paraclinicos '!Q1813&lt;65,0)</f>
        <v/>
      </c>
      <c r="J1878" t="str" cm="1">
        <f t="array" ref="J1878">_xlfn.IFS('Paraclinicos '!I1813="","",'Paraclinicos '!I1813&gt;7,1,'Paraclinicos '!I1813&lt;=7,0)</f>
        <v/>
      </c>
      <c r="K1878" t="str" cm="1">
        <f t="array" ref="K1878">_xlfn.IFS('Paraclinicos '!W1813="","",'Paraclinicos '!W1813&lt;=8,1,'Paraclinicos '!W1813&gt;8,0)</f>
        <v/>
      </c>
      <c r="L1878" t="str" cm="1">
        <f t="array" ref="L1878">_xlfn.IFS('Paraclinicos '!S1813="","",'Paraclinicos '!S1813&gt;=30,1,'Paraclinicos '!S1813&lt;30,0)</f>
        <v/>
      </c>
      <c r="M1878" t="str" cm="1">
        <f t="array" ref="M1878">_xlfn.IFS(OR('Paraclinicos '!T1813="",'Paraclinicos '!U1813=""),"",OR('Paraclinicos '!T1813&lt;=90,'Paraclinicos '!U1813&lt;=60),1,OR('Paraclinicos '!T1813&gt;90,'Paraclinicos '!U1813&gt;60),0)</f>
        <v/>
      </c>
      <c r="N1878" s="45" t="str">
        <f t="shared" si="89"/>
        <v/>
      </c>
      <c r="O1878" t="str" cm="1">
        <f t="array" ref="O1878">_xlfn.IFS(OR('Paraclinicos '!M1813="",'Paraclinicos '!N1813="",'Paraclinicos '!N1813=0),"",'Paraclinicos '!M1813/'Paraclinicos '!N1813&lt;100,4,'Paraclinicos '!M1813/'Paraclinicos '!N1813&lt;200,3,'Paraclinicos '!M1813/'Paraclinicos '!N1813&lt;300,2,'Paraclinicos '!M1813/'Paraclinicos '!N1813&lt;400,1,'Paraclinicos '!M1813/'Paraclinicos '!N1813&gt;=400,0)</f>
        <v/>
      </c>
      <c r="P1878" t="str" cm="1">
        <f t="array" ref="P1878">_xlfn.IFS('Paraclinicos '!C1813="","",'Paraclinicos '!C1813&lt;20,4,'Paraclinicos '!C1813&lt;50,3,'Paraclinicos '!C1813&lt;100,2,'Paraclinicos '!C1813&lt;150,1,'Paraclinicos '!C1813&gt;150,0)</f>
        <v/>
      </c>
      <c r="Q1878" t="str" cm="1">
        <f t="array" ref="Q1878">_xlfn.IFS('Paraclinicos '!O1813="","",'Paraclinicos '!O1813&lt;1.2,0,'Paraclinicos '!O1813&lt;2,1,'Paraclinicos '!O1813&lt;3.5,2,'Paraclinicos '!O1813&lt;5,3,'Paraclinicos '!O1813&gt;5,4)</f>
        <v/>
      </c>
      <c r="R1878" t="str" cm="1">
        <f t="array" ref="R1878">_xlfn.IFS('Paraclinicos '!J1813="","",'Paraclinicos '!J1813&lt;1.2,0,'Paraclinicos '!J1813&lt;2,1,'Paraclinicos '!J1813&lt;6,2,'Paraclinicos '!J1813&lt;12,3,'Paraclinicos '!J1813&gt;=12,4)</f>
        <v/>
      </c>
      <c r="S1878" t="str" cm="1">
        <f t="array" ref="S1878">_xlfn.IFS('Paraclinicos '!Y1813="","",'Paraclinicos '!Y1813&lt;70,1,'Paraclinicos '!Y1813&gt;=70,0)</f>
        <v/>
      </c>
      <c r="T1878" t="str" cm="1">
        <f t="array" ref="T1878">_xlfn.IFS('Paraclinicos '!W1813="","",'Paraclinicos '!W1813&lt;6,4,'Paraclinicos '!W1813&lt;10,3,'Paraclinicos '!W1813&lt;13,2,'Paraclinicos '!W1813&lt;15,1,'Paraclinicos '!W1813=15,0)</f>
        <v/>
      </c>
      <c r="U1878" s="54" t="str">
        <f t="shared" si="87"/>
        <v/>
      </c>
      <c r="V1878" t="str" cm="1">
        <f t="array" ref="V1878">_xlfn.IFS('Paraclinicos '!S1813="","",OR('Paraclinicos '!S1813&lt;=8,'Paraclinicos '!S1813&gt;=25),3,'Paraclinicos '!S1813&lt;12,1,'Paraclinicos '!S1813&lt;21,0,'Paraclinicos '!S1813&lt;25,2)</f>
        <v/>
      </c>
      <c r="W1878" t="str">
        <f>IFERROR(IF(INDEX('BD Demog para scores enalazar'!Y$2:'BD Demog para scores enalazar'!Y$3000,MATCH(Formulas!A1878,'BD Demog para scores enalazar'!A$2:'BD Demog para scores enalazar'!A$3000,0))=1,"SI","NO"),"")</f>
        <v/>
      </c>
      <c r="X1878" s="9" t="str">
        <f>IFERROR(IF(INDEX('BD Demog para scores enalazar'!AJ$2:'BD Demog para scores enalazar'!AJ$3000,MATCH(Formulas!A1878,'BD Demog para scores enalazar'!A$2:'BD Demog para scores enalazar'!A$3000,0))=1,"SI","NO"),"")</f>
        <v/>
      </c>
      <c r="Y1878" t="str" cm="1">
        <f t="array" ref="Y1878">IF(AND(W1878="NO",X1878="NO"),_xlfn.IFS('Paraclinicos '!K1813&lt;=91,3,'Paraclinicos '!K1813&lt;94,2,'Paraclinicos '!K1813&lt;96,1,'Paraclinicos '!K1813&gt;=96,0),"")</f>
        <v/>
      </c>
      <c r="Z1878" t="str" cm="1">
        <f t="array" ref="Z1878">IF(OR(W1878="SI",X1878="SI"),_xlfn.IFS(OR(AND('Paraclinicos '!K1814&lt;=83),AND('Paraclinicos '!K1814&gt;=97,AA1878=2)),3,OR(AND('Paraclinicos '!K1814&lt;=86),AND('Paraclinicos '!K1814&gt;=94,AA1878=2)),2,OR(AND('Paraclinicos '!K1814&lt;=88),AND('Paraclinicos '!K1814&gt;=92,AA1878=2)),1,OR(AND('Paraclinicos '!K1814&gt;=88,'Paraclinicos '!K1814&lt;=92),AND('Paraclinicos '!K1814&gt;=93,AA1878=0)),0),"")</f>
        <v/>
      </c>
      <c r="AA1878" cm="1">
        <f t="array" ref="AA1878">_xlfn.IFS('Paraclinicos '!E1813="","",'Paraclinicos '!E1813="Oxigeno",2,'Paraclinicos '!E1813="Aire",0)</f>
        <v>2</v>
      </c>
    </row>
    <row r="1879" spans="1:27" x14ac:dyDescent="0.25">
      <c r="A1879">
        <f>'Paraclinicos '!A1814</f>
        <v>0</v>
      </c>
      <c r="B1879" s="3">
        <f>'Paraclinicos '!R1814</f>
        <v>0</v>
      </c>
      <c r="C1879" t="str" cm="1">
        <f t="array" ref="C1879">_xlfn.IFS('Paraclinicos '!Q1814="","",'Paraclinicos '!Q1814&gt;60,3,'Paraclinicos '!Q1814&lt;=60,1)</f>
        <v/>
      </c>
      <c r="D1879" t="str">
        <f>IFERROR(IF(INDEX('BD Demog para scores enalazar'!BC$2:BC$3000,MATCH(Formulas!A1879,'BD Demog para scores enalazar'!A$2:A$3000,0))=0,"SI","NO"),"")</f>
        <v/>
      </c>
      <c r="E1879" t="str" cm="1">
        <f t="array" ref="E1879">_xlfn.IFS(D1879="","",D1879="SI",4,D1879="NO",1)</f>
        <v/>
      </c>
      <c r="F1879" t="str" cm="1">
        <f t="array" ref="F1879">_xlfn.IFS('Paraclinicos '!B1814="","",'Paraclinicos '!B1814&gt;1,1,'Paraclinicos '!B1814&lt;=1,3)</f>
        <v/>
      </c>
      <c r="G1879" t="str" cm="1">
        <f t="array" ref="G1879">_xlfn.IFS('Paraclinicos '!D1814="","",AND('Paraclinicos '!D1814&gt;=250,'Paraclinicos '!D1814&lt;=500),2,'Paraclinicos '!D1814&gt;500,3,'Paraclinicos '!D1814&lt;250,1)</f>
        <v/>
      </c>
      <c r="H1879" s="50" t="str">
        <f t="shared" si="88"/>
        <v/>
      </c>
      <c r="I1879" t="str" cm="1">
        <f t="array" ref="I1879">_xlfn.IFS('Paraclinicos '!Q1814="","",'Paraclinicos '!Q1814&gt;=65,1,'Paraclinicos '!Q1814&lt;65,0)</f>
        <v/>
      </c>
      <c r="J1879" t="str" cm="1">
        <f t="array" ref="J1879">_xlfn.IFS('Paraclinicos '!I1814="","",'Paraclinicos '!I1814&gt;7,1,'Paraclinicos '!I1814&lt;=7,0)</f>
        <v/>
      </c>
      <c r="K1879" t="str" cm="1">
        <f t="array" ref="K1879">_xlfn.IFS('Paraclinicos '!W1814="","",'Paraclinicos '!W1814&lt;=8,1,'Paraclinicos '!W1814&gt;8,0)</f>
        <v/>
      </c>
      <c r="L1879" t="str" cm="1">
        <f t="array" ref="L1879">_xlfn.IFS('Paraclinicos '!S1814="","",'Paraclinicos '!S1814&gt;=30,1,'Paraclinicos '!S1814&lt;30,0)</f>
        <v/>
      </c>
      <c r="M1879" t="str" cm="1">
        <f t="array" ref="M1879">_xlfn.IFS(OR('Paraclinicos '!T1814="",'Paraclinicos '!U1814=""),"",OR('Paraclinicos '!T1814&lt;=90,'Paraclinicos '!U1814&lt;=60),1,OR('Paraclinicos '!T1814&gt;90,'Paraclinicos '!U1814&gt;60),0)</f>
        <v/>
      </c>
      <c r="N1879" s="45" t="str">
        <f t="shared" si="89"/>
        <v/>
      </c>
      <c r="O1879" t="str" cm="1">
        <f t="array" ref="O1879">_xlfn.IFS(OR('Paraclinicos '!M1814="",'Paraclinicos '!N1814="",'Paraclinicos '!N1814=0),"",'Paraclinicos '!M1814/'Paraclinicos '!N1814&lt;100,4,'Paraclinicos '!M1814/'Paraclinicos '!N1814&lt;200,3,'Paraclinicos '!M1814/'Paraclinicos '!N1814&lt;300,2,'Paraclinicos '!M1814/'Paraclinicos '!N1814&lt;400,1,'Paraclinicos '!M1814/'Paraclinicos '!N1814&gt;=400,0)</f>
        <v/>
      </c>
      <c r="P1879" t="str" cm="1">
        <f t="array" ref="P1879">_xlfn.IFS('Paraclinicos '!C1814="","",'Paraclinicos '!C1814&lt;20,4,'Paraclinicos '!C1814&lt;50,3,'Paraclinicos '!C1814&lt;100,2,'Paraclinicos '!C1814&lt;150,1,'Paraclinicos '!C1814&gt;150,0)</f>
        <v/>
      </c>
      <c r="Q1879" t="str" cm="1">
        <f t="array" ref="Q1879">_xlfn.IFS('Paraclinicos '!O1814="","",'Paraclinicos '!O1814&lt;1.2,0,'Paraclinicos '!O1814&lt;2,1,'Paraclinicos '!O1814&lt;3.5,2,'Paraclinicos '!O1814&lt;5,3,'Paraclinicos '!O1814&gt;5,4)</f>
        <v/>
      </c>
      <c r="R1879" t="str" cm="1">
        <f t="array" ref="R1879">_xlfn.IFS('Paraclinicos '!J1814="","",'Paraclinicos '!J1814&lt;1.2,0,'Paraclinicos '!J1814&lt;2,1,'Paraclinicos '!J1814&lt;6,2,'Paraclinicos '!J1814&lt;12,3,'Paraclinicos '!J1814&gt;=12,4)</f>
        <v/>
      </c>
      <c r="S1879" t="str" cm="1">
        <f t="array" ref="S1879">_xlfn.IFS('Paraclinicos '!Y1814="","",'Paraclinicos '!Y1814&lt;70,1,'Paraclinicos '!Y1814&gt;=70,0)</f>
        <v/>
      </c>
      <c r="T1879" t="str" cm="1">
        <f t="array" ref="T1879">_xlfn.IFS('Paraclinicos '!W1814="","",'Paraclinicos '!W1814&lt;6,4,'Paraclinicos '!W1814&lt;10,3,'Paraclinicos '!W1814&lt;13,2,'Paraclinicos '!W1814&lt;15,1,'Paraclinicos '!W1814=15,0)</f>
        <v/>
      </c>
      <c r="U1879" s="54" t="str">
        <f t="shared" si="87"/>
        <v/>
      </c>
      <c r="V1879" t="str" cm="1">
        <f t="array" ref="V1879">_xlfn.IFS('Paraclinicos '!S1814="","",OR('Paraclinicos '!S1814&lt;=8,'Paraclinicos '!S1814&gt;=25),3,'Paraclinicos '!S1814&lt;12,1,'Paraclinicos '!S1814&lt;21,0,'Paraclinicos '!S1814&lt;25,2)</f>
        <v/>
      </c>
      <c r="W1879" t="str">
        <f>IFERROR(IF(INDEX('BD Demog para scores enalazar'!Y$2:'BD Demog para scores enalazar'!Y$3000,MATCH(Formulas!A1879,'BD Demog para scores enalazar'!A$2:'BD Demog para scores enalazar'!A$3000,0))=1,"SI","NO"),"")</f>
        <v/>
      </c>
      <c r="X1879" s="9" t="str">
        <f>IFERROR(IF(INDEX('BD Demog para scores enalazar'!AJ$2:'BD Demog para scores enalazar'!AJ$3000,MATCH(Formulas!A1879,'BD Demog para scores enalazar'!A$2:'BD Demog para scores enalazar'!A$3000,0))=1,"SI","NO"),"")</f>
        <v/>
      </c>
      <c r="Y1879" t="str" cm="1">
        <f t="array" ref="Y1879">IF(AND(W1879="NO",X1879="NO"),_xlfn.IFS('Paraclinicos '!K1814&lt;=91,3,'Paraclinicos '!K1814&lt;94,2,'Paraclinicos '!K1814&lt;96,1,'Paraclinicos '!K1814&gt;=96,0),"")</f>
        <v/>
      </c>
      <c r="Z1879" t="str" cm="1">
        <f t="array" ref="Z1879">IF(OR(W1879="SI",X1879="SI"),_xlfn.IFS(OR(AND('Paraclinicos '!K1815&lt;=83),AND('Paraclinicos '!K1815&gt;=97,AA1879=2)),3,OR(AND('Paraclinicos '!K1815&lt;=86),AND('Paraclinicos '!K1815&gt;=94,AA1879=2)),2,OR(AND('Paraclinicos '!K1815&lt;=88),AND('Paraclinicos '!K1815&gt;=92,AA1879=2)),1,OR(AND('Paraclinicos '!K1815&gt;=88,'Paraclinicos '!K1815&lt;=92),AND('Paraclinicos '!K1815&gt;=93,AA1879=0)),0),"")</f>
        <v/>
      </c>
      <c r="AA1879" cm="1">
        <f t="array" ref="AA1879">_xlfn.IFS('Paraclinicos '!E1814="","",'Paraclinicos '!E1814="Oxigeno",2,'Paraclinicos '!E1814="Aire",0)</f>
        <v>2</v>
      </c>
    </row>
    <row r="1880" spans="1:27" x14ac:dyDescent="0.25">
      <c r="A1880">
        <f>'Paraclinicos '!A1815</f>
        <v>0</v>
      </c>
      <c r="B1880" s="3">
        <f>'Paraclinicos '!R1815</f>
        <v>0</v>
      </c>
      <c r="C1880" t="str" cm="1">
        <f t="array" ref="C1880">_xlfn.IFS('Paraclinicos '!Q1815="","",'Paraclinicos '!Q1815&gt;60,3,'Paraclinicos '!Q1815&lt;=60,1)</f>
        <v/>
      </c>
      <c r="D1880" t="str">
        <f>IFERROR(IF(INDEX('BD Demog para scores enalazar'!BC$2:BC$3000,MATCH(Formulas!A1880,'BD Demog para scores enalazar'!A$2:A$3000,0))=0,"SI","NO"),"")</f>
        <v/>
      </c>
      <c r="E1880" t="str" cm="1">
        <f t="array" ref="E1880">_xlfn.IFS(D1880="","",D1880="SI",4,D1880="NO",1)</f>
        <v/>
      </c>
      <c r="F1880" t="str" cm="1">
        <f t="array" ref="F1880">_xlfn.IFS('Paraclinicos '!B1815="","",'Paraclinicos '!B1815&gt;1,1,'Paraclinicos '!B1815&lt;=1,3)</f>
        <v/>
      </c>
      <c r="G1880" t="str" cm="1">
        <f t="array" ref="G1880">_xlfn.IFS('Paraclinicos '!D1815="","",AND('Paraclinicos '!D1815&gt;=250,'Paraclinicos '!D1815&lt;=500),2,'Paraclinicos '!D1815&gt;500,3,'Paraclinicos '!D1815&lt;250,1)</f>
        <v/>
      </c>
      <c r="H1880" s="50" t="str">
        <f t="shared" si="88"/>
        <v/>
      </c>
      <c r="I1880" t="str" cm="1">
        <f t="array" ref="I1880">_xlfn.IFS('Paraclinicos '!Q1815="","",'Paraclinicos '!Q1815&gt;=65,1,'Paraclinicos '!Q1815&lt;65,0)</f>
        <v/>
      </c>
      <c r="J1880" t="str" cm="1">
        <f t="array" ref="J1880">_xlfn.IFS('Paraclinicos '!I1815="","",'Paraclinicos '!I1815&gt;7,1,'Paraclinicos '!I1815&lt;=7,0)</f>
        <v/>
      </c>
      <c r="K1880" t="str" cm="1">
        <f t="array" ref="K1880">_xlfn.IFS('Paraclinicos '!W1815="","",'Paraclinicos '!W1815&lt;=8,1,'Paraclinicos '!W1815&gt;8,0)</f>
        <v/>
      </c>
      <c r="L1880" t="str" cm="1">
        <f t="array" ref="L1880">_xlfn.IFS('Paraclinicos '!S1815="","",'Paraclinicos '!S1815&gt;=30,1,'Paraclinicos '!S1815&lt;30,0)</f>
        <v/>
      </c>
      <c r="M1880" t="str" cm="1">
        <f t="array" ref="M1880">_xlfn.IFS(OR('Paraclinicos '!T1815="",'Paraclinicos '!U1815=""),"",OR('Paraclinicos '!T1815&lt;=90,'Paraclinicos '!U1815&lt;=60),1,OR('Paraclinicos '!T1815&gt;90,'Paraclinicos '!U1815&gt;60),0)</f>
        <v/>
      </c>
      <c r="N1880" s="45" t="str">
        <f t="shared" si="89"/>
        <v/>
      </c>
      <c r="O1880" t="str" cm="1">
        <f t="array" ref="O1880">_xlfn.IFS(OR('Paraclinicos '!M1815="",'Paraclinicos '!N1815="",'Paraclinicos '!N1815=0),"",'Paraclinicos '!M1815/'Paraclinicos '!N1815&lt;100,4,'Paraclinicos '!M1815/'Paraclinicos '!N1815&lt;200,3,'Paraclinicos '!M1815/'Paraclinicos '!N1815&lt;300,2,'Paraclinicos '!M1815/'Paraclinicos '!N1815&lt;400,1,'Paraclinicos '!M1815/'Paraclinicos '!N1815&gt;=400,0)</f>
        <v/>
      </c>
      <c r="P1880" t="str" cm="1">
        <f t="array" ref="P1880">_xlfn.IFS('Paraclinicos '!C1815="","",'Paraclinicos '!C1815&lt;20,4,'Paraclinicos '!C1815&lt;50,3,'Paraclinicos '!C1815&lt;100,2,'Paraclinicos '!C1815&lt;150,1,'Paraclinicos '!C1815&gt;150,0)</f>
        <v/>
      </c>
      <c r="Q1880" t="str" cm="1">
        <f t="array" ref="Q1880">_xlfn.IFS('Paraclinicos '!O1815="","",'Paraclinicos '!O1815&lt;1.2,0,'Paraclinicos '!O1815&lt;2,1,'Paraclinicos '!O1815&lt;3.5,2,'Paraclinicos '!O1815&lt;5,3,'Paraclinicos '!O1815&gt;5,4)</f>
        <v/>
      </c>
      <c r="R1880" t="str" cm="1">
        <f t="array" ref="R1880">_xlfn.IFS('Paraclinicos '!J1815="","",'Paraclinicos '!J1815&lt;1.2,0,'Paraclinicos '!J1815&lt;2,1,'Paraclinicos '!J1815&lt;6,2,'Paraclinicos '!J1815&lt;12,3,'Paraclinicos '!J1815&gt;=12,4)</f>
        <v/>
      </c>
      <c r="S1880" t="str" cm="1">
        <f t="array" ref="S1880">_xlfn.IFS('Paraclinicos '!Y1815="","",'Paraclinicos '!Y1815&lt;70,1,'Paraclinicos '!Y1815&gt;=70,0)</f>
        <v/>
      </c>
      <c r="T1880" t="str" cm="1">
        <f t="array" ref="T1880">_xlfn.IFS('Paraclinicos '!W1815="","",'Paraclinicos '!W1815&lt;6,4,'Paraclinicos '!W1815&lt;10,3,'Paraclinicos '!W1815&lt;13,2,'Paraclinicos '!W1815&lt;15,1,'Paraclinicos '!W1815=15,0)</f>
        <v/>
      </c>
      <c r="U1880" s="54" t="str">
        <f t="shared" si="87"/>
        <v/>
      </c>
      <c r="V1880" t="str" cm="1">
        <f t="array" ref="V1880">_xlfn.IFS('Paraclinicos '!S1815="","",OR('Paraclinicos '!S1815&lt;=8,'Paraclinicos '!S1815&gt;=25),3,'Paraclinicos '!S1815&lt;12,1,'Paraclinicos '!S1815&lt;21,0,'Paraclinicos '!S1815&lt;25,2)</f>
        <v/>
      </c>
      <c r="W1880" t="str">
        <f>IFERROR(IF(INDEX('BD Demog para scores enalazar'!Y$2:'BD Demog para scores enalazar'!Y$3000,MATCH(Formulas!A1880,'BD Demog para scores enalazar'!A$2:'BD Demog para scores enalazar'!A$3000,0))=1,"SI","NO"),"")</f>
        <v/>
      </c>
      <c r="X1880" s="9" t="str">
        <f>IFERROR(IF(INDEX('BD Demog para scores enalazar'!AJ$2:'BD Demog para scores enalazar'!AJ$3000,MATCH(Formulas!A1880,'BD Demog para scores enalazar'!A$2:'BD Demog para scores enalazar'!A$3000,0))=1,"SI","NO"),"")</f>
        <v/>
      </c>
      <c r="Y1880" t="str" cm="1">
        <f t="array" ref="Y1880">IF(AND(W1880="NO",X1880="NO"),_xlfn.IFS('Paraclinicos '!K1815&lt;=91,3,'Paraclinicos '!K1815&lt;94,2,'Paraclinicos '!K1815&lt;96,1,'Paraclinicos '!K1815&gt;=96,0),"")</f>
        <v/>
      </c>
      <c r="Z1880" t="str" cm="1">
        <f t="array" ref="Z1880">IF(OR(W1880="SI",X1880="SI"),_xlfn.IFS(OR(AND('Paraclinicos '!K1816&lt;=83),AND('Paraclinicos '!K1816&gt;=97,AA1880=2)),3,OR(AND('Paraclinicos '!K1816&lt;=86),AND('Paraclinicos '!K1816&gt;=94,AA1880=2)),2,OR(AND('Paraclinicos '!K1816&lt;=88),AND('Paraclinicos '!K1816&gt;=92,AA1880=2)),1,OR(AND('Paraclinicos '!K1816&gt;=88,'Paraclinicos '!K1816&lt;=92),AND('Paraclinicos '!K1816&gt;=93,AA1880=0)),0),"")</f>
        <v/>
      </c>
      <c r="AA1880" cm="1">
        <f t="array" ref="AA1880">_xlfn.IFS('Paraclinicos '!E1815="","",'Paraclinicos '!E1815="Oxigeno",2,'Paraclinicos '!E1815="Aire",0)</f>
        <v>2</v>
      </c>
    </row>
    <row r="1881" spans="1:27" x14ac:dyDescent="0.25">
      <c r="A1881">
        <f>'Paraclinicos '!A1816</f>
        <v>0</v>
      </c>
      <c r="B1881" s="3">
        <f>'Paraclinicos '!R1816</f>
        <v>0</v>
      </c>
      <c r="C1881" t="str" cm="1">
        <f t="array" ref="C1881">_xlfn.IFS('Paraclinicos '!Q1816="","",'Paraclinicos '!Q1816&gt;60,3,'Paraclinicos '!Q1816&lt;=60,1)</f>
        <v/>
      </c>
      <c r="D1881" t="str">
        <f>IFERROR(IF(INDEX('BD Demog para scores enalazar'!BC$2:BC$3000,MATCH(Formulas!A1881,'BD Demog para scores enalazar'!A$2:A$3000,0))=0,"SI","NO"),"")</f>
        <v/>
      </c>
      <c r="E1881" t="str" cm="1">
        <f t="array" ref="E1881">_xlfn.IFS(D1881="","",D1881="SI",4,D1881="NO",1)</f>
        <v/>
      </c>
      <c r="F1881" t="str" cm="1">
        <f t="array" ref="F1881">_xlfn.IFS('Paraclinicos '!B1816="","",'Paraclinicos '!B1816&gt;1,1,'Paraclinicos '!B1816&lt;=1,3)</f>
        <v/>
      </c>
      <c r="G1881" t="str" cm="1">
        <f t="array" ref="G1881">_xlfn.IFS('Paraclinicos '!D1816="","",AND('Paraclinicos '!D1816&gt;=250,'Paraclinicos '!D1816&lt;=500),2,'Paraclinicos '!D1816&gt;500,3,'Paraclinicos '!D1816&lt;250,1)</f>
        <v/>
      </c>
      <c r="H1881" s="50" t="str">
        <f t="shared" si="88"/>
        <v/>
      </c>
      <c r="I1881" t="str" cm="1">
        <f t="array" ref="I1881">_xlfn.IFS('Paraclinicos '!Q1816="","",'Paraclinicos '!Q1816&gt;=65,1,'Paraclinicos '!Q1816&lt;65,0)</f>
        <v/>
      </c>
      <c r="J1881" t="str" cm="1">
        <f t="array" ref="J1881">_xlfn.IFS('Paraclinicos '!I1816="","",'Paraclinicos '!I1816&gt;7,1,'Paraclinicos '!I1816&lt;=7,0)</f>
        <v/>
      </c>
      <c r="K1881" t="str" cm="1">
        <f t="array" ref="K1881">_xlfn.IFS('Paraclinicos '!W1816="","",'Paraclinicos '!W1816&lt;=8,1,'Paraclinicos '!W1816&gt;8,0)</f>
        <v/>
      </c>
      <c r="L1881" t="str" cm="1">
        <f t="array" ref="L1881">_xlfn.IFS('Paraclinicos '!S1816="","",'Paraclinicos '!S1816&gt;=30,1,'Paraclinicos '!S1816&lt;30,0)</f>
        <v/>
      </c>
      <c r="M1881" t="str" cm="1">
        <f t="array" ref="M1881">_xlfn.IFS(OR('Paraclinicos '!T1816="",'Paraclinicos '!U1816=""),"",OR('Paraclinicos '!T1816&lt;=90,'Paraclinicos '!U1816&lt;=60),1,OR('Paraclinicos '!T1816&gt;90,'Paraclinicos '!U1816&gt;60),0)</f>
        <v/>
      </c>
      <c r="N1881" s="45" t="str">
        <f t="shared" si="89"/>
        <v/>
      </c>
      <c r="O1881" t="str" cm="1">
        <f t="array" ref="O1881">_xlfn.IFS(OR('Paraclinicos '!M1816="",'Paraclinicos '!N1816="",'Paraclinicos '!N1816=0),"",'Paraclinicos '!M1816/'Paraclinicos '!N1816&lt;100,4,'Paraclinicos '!M1816/'Paraclinicos '!N1816&lt;200,3,'Paraclinicos '!M1816/'Paraclinicos '!N1816&lt;300,2,'Paraclinicos '!M1816/'Paraclinicos '!N1816&lt;400,1,'Paraclinicos '!M1816/'Paraclinicos '!N1816&gt;=400,0)</f>
        <v/>
      </c>
      <c r="P1881" t="str" cm="1">
        <f t="array" ref="P1881">_xlfn.IFS('Paraclinicos '!C1816="","",'Paraclinicos '!C1816&lt;20,4,'Paraclinicos '!C1816&lt;50,3,'Paraclinicos '!C1816&lt;100,2,'Paraclinicos '!C1816&lt;150,1,'Paraclinicos '!C1816&gt;150,0)</f>
        <v/>
      </c>
      <c r="Q1881" t="str" cm="1">
        <f t="array" ref="Q1881">_xlfn.IFS('Paraclinicos '!O1816="","",'Paraclinicos '!O1816&lt;1.2,0,'Paraclinicos '!O1816&lt;2,1,'Paraclinicos '!O1816&lt;3.5,2,'Paraclinicos '!O1816&lt;5,3,'Paraclinicos '!O1816&gt;5,4)</f>
        <v/>
      </c>
      <c r="R1881" t="str" cm="1">
        <f t="array" ref="R1881">_xlfn.IFS('Paraclinicos '!J1816="","",'Paraclinicos '!J1816&lt;1.2,0,'Paraclinicos '!J1816&lt;2,1,'Paraclinicos '!J1816&lt;6,2,'Paraclinicos '!J1816&lt;12,3,'Paraclinicos '!J1816&gt;=12,4)</f>
        <v/>
      </c>
      <c r="S1881" t="str" cm="1">
        <f t="array" ref="S1881">_xlfn.IFS('Paraclinicos '!Y1816="","",'Paraclinicos '!Y1816&lt;70,1,'Paraclinicos '!Y1816&gt;=70,0)</f>
        <v/>
      </c>
      <c r="T1881" t="str" cm="1">
        <f t="array" ref="T1881">_xlfn.IFS('Paraclinicos '!W1816="","",'Paraclinicos '!W1816&lt;6,4,'Paraclinicos '!W1816&lt;10,3,'Paraclinicos '!W1816&lt;13,2,'Paraclinicos '!W1816&lt;15,1,'Paraclinicos '!W1816=15,0)</f>
        <v/>
      </c>
      <c r="U1881" s="54" t="str">
        <f t="shared" si="87"/>
        <v/>
      </c>
      <c r="V1881" t="str" cm="1">
        <f t="array" ref="V1881">_xlfn.IFS('Paraclinicos '!S1816="","",OR('Paraclinicos '!S1816&lt;=8,'Paraclinicos '!S1816&gt;=25),3,'Paraclinicos '!S1816&lt;12,1,'Paraclinicos '!S1816&lt;21,0,'Paraclinicos '!S1816&lt;25,2)</f>
        <v/>
      </c>
      <c r="W1881" t="str">
        <f>IFERROR(IF(INDEX('BD Demog para scores enalazar'!Y$2:'BD Demog para scores enalazar'!Y$3000,MATCH(Formulas!A1881,'BD Demog para scores enalazar'!A$2:'BD Demog para scores enalazar'!A$3000,0))=1,"SI","NO"),"")</f>
        <v/>
      </c>
      <c r="X1881" s="9" t="str">
        <f>IFERROR(IF(INDEX('BD Demog para scores enalazar'!AJ$2:'BD Demog para scores enalazar'!AJ$3000,MATCH(Formulas!A1881,'BD Demog para scores enalazar'!A$2:'BD Demog para scores enalazar'!A$3000,0))=1,"SI","NO"),"")</f>
        <v/>
      </c>
      <c r="Y1881" t="str" cm="1">
        <f t="array" ref="Y1881">IF(AND(W1881="NO",X1881="NO"),_xlfn.IFS('Paraclinicos '!K1816&lt;=91,3,'Paraclinicos '!K1816&lt;94,2,'Paraclinicos '!K1816&lt;96,1,'Paraclinicos '!K1816&gt;=96,0),"")</f>
        <v/>
      </c>
      <c r="Z1881" t="str" cm="1">
        <f t="array" ref="Z1881">IF(OR(W1881="SI",X1881="SI"),_xlfn.IFS(OR(AND('Paraclinicos '!K1817&lt;=83),AND('Paraclinicos '!K1817&gt;=97,AA1881=2)),3,OR(AND('Paraclinicos '!K1817&lt;=86),AND('Paraclinicos '!K1817&gt;=94,AA1881=2)),2,OR(AND('Paraclinicos '!K1817&lt;=88),AND('Paraclinicos '!K1817&gt;=92,AA1881=2)),1,OR(AND('Paraclinicos '!K1817&gt;=88,'Paraclinicos '!K1817&lt;=92),AND('Paraclinicos '!K1817&gt;=93,AA1881=0)),0),"")</f>
        <v/>
      </c>
      <c r="AA1881" cm="1">
        <f t="array" ref="AA1881">_xlfn.IFS('Paraclinicos '!E1816="","",'Paraclinicos '!E1816="Oxigeno",2,'Paraclinicos '!E1816="Aire",0)</f>
        <v>2</v>
      </c>
    </row>
    <row r="1882" spans="1:27" x14ac:dyDescent="0.25">
      <c r="A1882">
        <f>'Paraclinicos '!A1817</f>
        <v>0</v>
      </c>
      <c r="B1882" s="3">
        <f>'Paraclinicos '!R1817</f>
        <v>0</v>
      </c>
      <c r="C1882" t="str" cm="1">
        <f t="array" ref="C1882">_xlfn.IFS('Paraclinicos '!Q1817="","",'Paraclinicos '!Q1817&gt;60,3,'Paraclinicos '!Q1817&lt;=60,1)</f>
        <v/>
      </c>
      <c r="D1882" t="str">
        <f>IFERROR(IF(INDEX('BD Demog para scores enalazar'!BC$2:BC$3000,MATCH(Formulas!A1882,'BD Demog para scores enalazar'!A$2:A$3000,0))=0,"SI","NO"),"")</f>
        <v/>
      </c>
      <c r="E1882" t="str" cm="1">
        <f t="array" ref="E1882">_xlfn.IFS(D1882="","",D1882="SI",4,D1882="NO",1)</f>
        <v/>
      </c>
      <c r="F1882" t="str" cm="1">
        <f t="array" ref="F1882">_xlfn.IFS('Paraclinicos '!B1817="","",'Paraclinicos '!B1817&gt;1,1,'Paraclinicos '!B1817&lt;=1,3)</f>
        <v/>
      </c>
      <c r="G1882" t="str" cm="1">
        <f t="array" ref="G1882">_xlfn.IFS('Paraclinicos '!D1817="","",AND('Paraclinicos '!D1817&gt;=250,'Paraclinicos '!D1817&lt;=500),2,'Paraclinicos '!D1817&gt;500,3,'Paraclinicos '!D1817&lt;250,1)</f>
        <v/>
      </c>
      <c r="H1882" s="50" t="str">
        <f t="shared" si="88"/>
        <v/>
      </c>
      <c r="I1882" t="str" cm="1">
        <f t="array" ref="I1882">_xlfn.IFS('Paraclinicos '!Q1817="","",'Paraclinicos '!Q1817&gt;=65,1,'Paraclinicos '!Q1817&lt;65,0)</f>
        <v/>
      </c>
      <c r="J1882" t="str" cm="1">
        <f t="array" ref="J1882">_xlfn.IFS('Paraclinicos '!I1817="","",'Paraclinicos '!I1817&gt;7,1,'Paraclinicos '!I1817&lt;=7,0)</f>
        <v/>
      </c>
      <c r="K1882" t="str" cm="1">
        <f t="array" ref="K1882">_xlfn.IFS('Paraclinicos '!W1817="","",'Paraclinicos '!W1817&lt;=8,1,'Paraclinicos '!W1817&gt;8,0)</f>
        <v/>
      </c>
      <c r="L1882" t="str" cm="1">
        <f t="array" ref="L1882">_xlfn.IFS('Paraclinicos '!S1817="","",'Paraclinicos '!S1817&gt;=30,1,'Paraclinicos '!S1817&lt;30,0)</f>
        <v/>
      </c>
      <c r="M1882" t="str" cm="1">
        <f t="array" ref="M1882">_xlfn.IFS(OR('Paraclinicos '!T1817="",'Paraclinicos '!U1817=""),"",OR('Paraclinicos '!T1817&lt;=90,'Paraclinicos '!U1817&lt;=60),1,OR('Paraclinicos '!T1817&gt;90,'Paraclinicos '!U1817&gt;60),0)</f>
        <v/>
      </c>
      <c r="N1882" s="45" t="str">
        <f t="shared" si="89"/>
        <v/>
      </c>
      <c r="O1882" t="str" cm="1">
        <f t="array" ref="O1882">_xlfn.IFS(OR('Paraclinicos '!M1817="",'Paraclinicos '!N1817="",'Paraclinicos '!N1817=0),"",'Paraclinicos '!M1817/'Paraclinicos '!N1817&lt;100,4,'Paraclinicos '!M1817/'Paraclinicos '!N1817&lt;200,3,'Paraclinicos '!M1817/'Paraclinicos '!N1817&lt;300,2,'Paraclinicos '!M1817/'Paraclinicos '!N1817&lt;400,1,'Paraclinicos '!M1817/'Paraclinicos '!N1817&gt;=400,0)</f>
        <v/>
      </c>
      <c r="P1882" t="str" cm="1">
        <f t="array" ref="P1882">_xlfn.IFS('Paraclinicos '!C1817="","",'Paraclinicos '!C1817&lt;20,4,'Paraclinicos '!C1817&lt;50,3,'Paraclinicos '!C1817&lt;100,2,'Paraclinicos '!C1817&lt;150,1,'Paraclinicos '!C1817&gt;150,0)</f>
        <v/>
      </c>
      <c r="Q1882" t="str" cm="1">
        <f t="array" ref="Q1882">_xlfn.IFS('Paraclinicos '!O1817="","",'Paraclinicos '!O1817&lt;1.2,0,'Paraclinicos '!O1817&lt;2,1,'Paraclinicos '!O1817&lt;3.5,2,'Paraclinicos '!O1817&lt;5,3,'Paraclinicos '!O1817&gt;5,4)</f>
        <v/>
      </c>
      <c r="R1882" t="str" cm="1">
        <f t="array" ref="R1882">_xlfn.IFS('Paraclinicos '!J1817="","",'Paraclinicos '!J1817&lt;1.2,0,'Paraclinicos '!J1817&lt;2,1,'Paraclinicos '!J1817&lt;6,2,'Paraclinicos '!J1817&lt;12,3,'Paraclinicos '!J1817&gt;=12,4)</f>
        <v/>
      </c>
      <c r="S1882" t="str" cm="1">
        <f t="array" ref="S1882">_xlfn.IFS('Paraclinicos '!Y1817="","",'Paraclinicos '!Y1817&lt;70,1,'Paraclinicos '!Y1817&gt;=70,0)</f>
        <v/>
      </c>
      <c r="T1882" t="str" cm="1">
        <f t="array" ref="T1882">_xlfn.IFS('Paraclinicos '!W1817="","",'Paraclinicos '!W1817&lt;6,4,'Paraclinicos '!W1817&lt;10,3,'Paraclinicos '!W1817&lt;13,2,'Paraclinicos '!W1817&lt;15,1,'Paraclinicos '!W1817=15,0)</f>
        <v/>
      </c>
      <c r="U1882" s="54" t="str">
        <f t="shared" si="87"/>
        <v/>
      </c>
      <c r="V1882" t="str" cm="1">
        <f t="array" ref="V1882">_xlfn.IFS('Paraclinicos '!S1817="","",OR('Paraclinicos '!S1817&lt;=8,'Paraclinicos '!S1817&gt;=25),3,'Paraclinicos '!S1817&lt;12,1,'Paraclinicos '!S1817&lt;21,0,'Paraclinicos '!S1817&lt;25,2)</f>
        <v/>
      </c>
      <c r="W1882" t="str">
        <f>IFERROR(IF(INDEX('BD Demog para scores enalazar'!Y$2:'BD Demog para scores enalazar'!Y$3000,MATCH(Formulas!A1882,'BD Demog para scores enalazar'!A$2:'BD Demog para scores enalazar'!A$3000,0))=1,"SI","NO"),"")</f>
        <v/>
      </c>
      <c r="X1882" s="9" t="str">
        <f>IFERROR(IF(INDEX('BD Demog para scores enalazar'!AJ$2:'BD Demog para scores enalazar'!AJ$3000,MATCH(Formulas!A1882,'BD Demog para scores enalazar'!A$2:'BD Demog para scores enalazar'!A$3000,0))=1,"SI","NO"),"")</f>
        <v/>
      </c>
      <c r="Y1882" t="str" cm="1">
        <f t="array" ref="Y1882">IF(AND(W1882="NO",X1882="NO"),_xlfn.IFS('Paraclinicos '!K1817&lt;=91,3,'Paraclinicos '!K1817&lt;94,2,'Paraclinicos '!K1817&lt;96,1,'Paraclinicos '!K1817&gt;=96,0),"")</f>
        <v/>
      </c>
      <c r="Z1882" t="str" cm="1">
        <f t="array" ref="Z1882">IF(OR(W1882="SI",X1882="SI"),_xlfn.IFS(OR(AND('Paraclinicos '!K1818&lt;=83),AND('Paraclinicos '!K1818&gt;=97,AA1882=2)),3,OR(AND('Paraclinicos '!K1818&lt;=86),AND('Paraclinicos '!K1818&gt;=94,AA1882=2)),2,OR(AND('Paraclinicos '!K1818&lt;=88),AND('Paraclinicos '!K1818&gt;=92,AA1882=2)),1,OR(AND('Paraclinicos '!K1818&gt;=88,'Paraclinicos '!K1818&lt;=92),AND('Paraclinicos '!K1818&gt;=93,AA1882=0)),0),"")</f>
        <v/>
      </c>
      <c r="AA1882" cm="1">
        <f t="array" ref="AA1882">_xlfn.IFS('Paraclinicos '!E1817="","",'Paraclinicos '!E1817="Oxigeno",2,'Paraclinicos '!E1817="Aire",0)</f>
        <v>2</v>
      </c>
    </row>
    <row r="1883" spans="1:27" x14ac:dyDescent="0.25">
      <c r="A1883">
        <f>'Paraclinicos '!A1818</f>
        <v>0</v>
      </c>
      <c r="B1883" s="3">
        <f>'Paraclinicos '!R1818</f>
        <v>0</v>
      </c>
      <c r="C1883" t="str" cm="1">
        <f t="array" ref="C1883">_xlfn.IFS('Paraclinicos '!Q1818="","",'Paraclinicos '!Q1818&gt;60,3,'Paraclinicos '!Q1818&lt;=60,1)</f>
        <v/>
      </c>
      <c r="D1883" t="str">
        <f>IFERROR(IF(INDEX('BD Demog para scores enalazar'!BC$2:BC$3000,MATCH(Formulas!A1883,'BD Demog para scores enalazar'!A$2:A$3000,0))=0,"SI","NO"),"")</f>
        <v/>
      </c>
      <c r="E1883" t="str" cm="1">
        <f t="array" ref="E1883">_xlfn.IFS(D1883="","",D1883="SI",4,D1883="NO",1)</f>
        <v/>
      </c>
      <c r="F1883" t="str" cm="1">
        <f t="array" ref="F1883">_xlfn.IFS('Paraclinicos '!B1818="","",'Paraclinicos '!B1818&gt;1,1,'Paraclinicos '!B1818&lt;=1,3)</f>
        <v/>
      </c>
      <c r="G1883" t="str" cm="1">
        <f t="array" ref="G1883">_xlfn.IFS('Paraclinicos '!D1818="","",AND('Paraclinicos '!D1818&gt;=250,'Paraclinicos '!D1818&lt;=500),2,'Paraclinicos '!D1818&gt;500,3,'Paraclinicos '!D1818&lt;250,1)</f>
        <v/>
      </c>
      <c r="H1883" s="50" t="str">
        <f t="shared" si="88"/>
        <v/>
      </c>
      <c r="I1883" t="str" cm="1">
        <f t="array" ref="I1883">_xlfn.IFS('Paraclinicos '!Q1818="","",'Paraclinicos '!Q1818&gt;=65,1,'Paraclinicos '!Q1818&lt;65,0)</f>
        <v/>
      </c>
      <c r="J1883" t="str" cm="1">
        <f t="array" ref="J1883">_xlfn.IFS('Paraclinicos '!I1818="","",'Paraclinicos '!I1818&gt;7,1,'Paraclinicos '!I1818&lt;=7,0)</f>
        <v/>
      </c>
      <c r="K1883" t="str" cm="1">
        <f t="array" ref="K1883">_xlfn.IFS('Paraclinicos '!W1818="","",'Paraclinicos '!W1818&lt;=8,1,'Paraclinicos '!W1818&gt;8,0)</f>
        <v/>
      </c>
      <c r="L1883" t="str" cm="1">
        <f t="array" ref="L1883">_xlfn.IFS('Paraclinicos '!S1818="","",'Paraclinicos '!S1818&gt;=30,1,'Paraclinicos '!S1818&lt;30,0)</f>
        <v/>
      </c>
      <c r="M1883" t="str" cm="1">
        <f t="array" ref="M1883">_xlfn.IFS(OR('Paraclinicos '!T1818="",'Paraclinicos '!U1818=""),"",OR('Paraclinicos '!T1818&lt;=90,'Paraclinicos '!U1818&lt;=60),1,OR('Paraclinicos '!T1818&gt;90,'Paraclinicos '!U1818&gt;60),0)</f>
        <v/>
      </c>
      <c r="N1883" s="45" t="str">
        <f t="shared" si="89"/>
        <v/>
      </c>
      <c r="O1883" t="str" cm="1">
        <f t="array" ref="O1883">_xlfn.IFS(OR('Paraclinicos '!M1818="",'Paraclinicos '!N1818="",'Paraclinicos '!N1818=0),"",'Paraclinicos '!M1818/'Paraclinicos '!N1818&lt;100,4,'Paraclinicos '!M1818/'Paraclinicos '!N1818&lt;200,3,'Paraclinicos '!M1818/'Paraclinicos '!N1818&lt;300,2,'Paraclinicos '!M1818/'Paraclinicos '!N1818&lt;400,1,'Paraclinicos '!M1818/'Paraclinicos '!N1818&gt;=400,0)</f>
        <v/>
      </c>
      <c r="P1883" t="str" cm="1">
        <f t="array" ref="P1883">_xlfn.IFS('Paraclinicos '!C1818="","",'Paraclinicos '!C1818&lt;20,4,'Paraclinicos '!C1818&lt;50,3,'Paraclinicos '!C1818&lt;100,2,'Paraclinicos '!C1818&lt;150,1,'Paraclinicos '!C1818&gt;150,0)</f>
        <v/>
      </c>
      <c r="Q1883" t="str" cm="1">
        <f t="array" ref="Q1883">_xlfn.IFS('Paraclinicos '!O1818="","",'Paraclinicos '!O1818&lt;1.2,0,'Paraclinicos '!O1818&lt;2,1,'Paraclinicos '!O1818&lt;3.5,2,'Paraclinicos '!O1818&lt;5,3,'Paraclinicos '!O1818&gt;5,4)</f>
        <v/>
      </c>
      <c r="R1883" t="str" cm="1">
        <f t="array" ref="R1883">_xlfn.IFS('Paraclinicos '!J1818="","",'Paraclinicos '!J1818&lt;1.2,0,'Paraclinicos '!J1818&lt;2,1,'Paraclinicos '!J1818&lt;6,2,'Paraclinicos '!J1818&lt;12,3,'Paraclinicos '!J1818&gt;=12,4)</f>
        <v/>
      </c>
      <c r="S1883" t="str" cm="1">
        <f t="array" ref="S1883">_xlfn.IFS('Paraclinicos '!Y1818="","",'Paraclinicos '!Y1818&lt;70,1,'Paraclinicos '!Y1818&gt;=70,0)</f>
        <v/>
      </c>
      <c r="T1883" t="str" cm="1">
        <f t="array" ref="T1883">_xlfn.IFS('Paraclinicos '!W1818="","",'Paraclinicos '!W1818&lt;6,4,'Paraclinicos '!W1818&lt;10,3,'Paraclinicos '!W1818&lt;13,2,'Paraclinicos '!W1818&lt;15,1,'Paraclinicos '!W1818=15,0)</f>
        <v/>
      </c>
      <c r="U1883" s="54" t="str">
        <f t="shared" si="87"/>
        <v/>
      </c>
      <c r="V1883" t="str" cm="1">
        <f t="array" ref="V1883">_xlfn.IFS('Paraclinicos '!S1818="","",OR('Paraclinicos '!S1818&lt;=8,'Paraclinicos '!S1818&gt;=25),3,'Paraclinicos '!S1818&lt;12,1,'Paraclinicos '!S1818&lt;21,0,'Paraclinicos '!S1818&lt;25,2)</f>
        <v/>
      </c>
      <c r="W1883" t="str">
        <f>IFERROR(IF(INDEX('BD Demog para scores enalazar'!Y$2:'BD Demog para scores enalazar'!Y$3000,MATCH(Formulas!A1883,'BD Demog para scores enalazar'!A$2:'BD Demog para scores enalazar'!A$3000,0))=1,"SI","NO"),"")</f>
        <v/>
      </c>
      <c r="X1883" s="9" t="str">
        <f>IFERROR(IF(INDEX('BD Demog para scores enalazar'!AJ$2:'BD Demog para scores enalazar'!AJ$3000,MATCH(Formulas!A1883,'BD Demog para scores enalazar'!A$2:'BD Demog para scores enalazar'!A$3000,0))=1,"SI","NO"),"")</f>
        <v/>
      </c>
      <c r="Y1883" t="str" cm="1">
        <f t="array" ref="Y1883">IF(AND(W1883="NO",X1883="NO"),_xlfn.IFS('Paraclinicos '!K1818&lt;=91,3,'Paraclinicos '!K1818&lt;94,2,'Paraclinicos '!K1818&lt;96,1,'Paraclinicos '!K1818&gt;=96,0),"")</f>
        <v/>
      </c>
      <c r="Z1883" t="str" cm="1">
        <f t="array" ref="Z1883">IF(OR(W1883="SI",X1883="SI"),_xlfn.IFS(OR(AND('Paraclinicos '!K1819&lt;=83),AND('Paraclinicos '!K1819&gt;=97,AA1883=2)),3,OR(AND('Paraclinicos '!K1819&lt;=86),AND('Paraclinicos '!K1819&gt;=94,AA1883=2)),2,OR(AND('Paraclinicos '!K1819&lt;=88),AND('Paraclinicos '!K1819&gt;=92,AA1883=2)),1,OR(AND('Paraclinicos '!K1819&gt;=88,'Paraclinicos '!K1819&lt;=92),AND('Paraclinicos '!K1819&gt;=93,AA1883=0)),0),"")</f>
        <v/>
      </c>
      <c r="AA1883" cm="1">
        <f t="array" ref="AA1883">_xlfn.IFS('Paraclinicos '!E1818="","",'Paraclinicos '!E1818="Oxigeno",2,'Paraclinicos '!E1818="Aire",0)</f>
        <v>2</v>
      </c>
    </row>
    <row r="1884" spans="1:27" x14ac:dyDescent="0.25">
      <c r="A1884">
        <f>'Paraclinicos '!A1819</f>
        <v>0</v>
      </c>
      <c r="B1884" s="3">
        <f>'Paraclinicos '!R1819</f>
        <v>0</v>
      </c>
      <c r="C1884" t="str" cm="1">
        <f t="array" ref="C1884">_xlfn.IFS('Paraclinicos '!Q1819="","",'Paraclinicos '!Q1819&gt;60,3,'Paraclinicos '!Q1819&lt;=60,1)</f>
        <v/>
      </c>
      <c r="D1884" t="str">
        <f>IFERROR(IF(INDEX('BD Demog para scores enalazar'!BC$2:BC$3000,MATCH(Formulas!A1884,'BD Demog para scores enalazar'!A$2:A$3000,0))=0,"SI","NO"),"")</f>
        <v/>
      </c>
      <c r="E1884" t="str" cm="1">
        <f t="array" ref="E1884">_xlfn.IFS(D1884="","",D1884="SI",4,D1884="NO",1)</f>
        <v/>
      </c>
      <c r="F1884" t="str" cm="1">
        <f t="array" ref="F1884">_xlfn.IFS('Paraclinicos '!B1819="","",'Paraclinicos '!B1819&gt;1,1,'Paraclinicos '!B1819&lt;=1,3)</f>
        <v/>
      </c>
      <c r="G1884" t="str" cm="1">
        <f t="array" ref="G1884">_xlfn.IFS('Paraclinicos '!D1819="","",AND('Paraclinicos '!D1819&gt;=250,'Paraclinicos '!D1819&lt;=500),2,'Paraclinicos '!D1819&gt;500,3,'Paraclinicos '!D1819&lt;250,1)</f>
        <v/>
      </c>
      <c r="H1884" s="50" t="str">
        <f t="shared" si="88"/>
        <v/>
      </c>
      <c r="I1884" t="str" cm="1">
        <f t="array" ref="I1884">_xlfn.IFS('Paraclinicos '!Q1819="","",'Paraclinicos '!Q1819&gt;=65,1,'Paraclinicos '!Q1819&lt;65,0)</f>
        <v/>
      </c>
      <c r="J1884" t="str" cm="1">
        <f t="array" ref="J1884">_xlfn.IFS('Paraclinicos '!I1819="","",'Paraclinicos '!I1819&gt;7,1,'Paraclinicos '!I1819&lt;=7,0)</f>
        <v/>
      </c>
      <c r="K1884" t="str" cm="1">
        <f t="array" ref="K1884">_xlfn.IFS('Paraclinicos '!W1819="","",'Paraclinicos '!W1819&lt;=8,1,'Paraclinicos '!W1819&gt;8,0)</f>
        <v/>
      </c>
      <c r="L1884" t="str" cm="1">
        <f t="array" ref="L1884">_xlfn.IFS('Paraclinicos '!S1819="","",'Paraclinicos '!S1819&gt;=30,1,'Paraclinicos '!S1819&lt;30,0)</f>
        <v/>
      </c>
      <c r="M1884" t="str" cm="1">
        <f t="array" ref="M1884">_xlfn.IFS(OR('Paraclinicos '!T1819="",'Paraclinicos '!U1819=""),"",OR('Paraclinicos '!T1819&lt;=90,'Paraclinicos '!U1819&lt;=60),1,OR('Paraclinicos '!T1819&gt;90,'Paraclinicos '!U1819&gt;60),0)</f>
        <v/>
      </c>
      <c r="N1884" s="45" t="str">
        <f t="shared" si="89"/>
        <v/>
      </c>
      <c r="O1884" t="str" cm="1">
        <f t="array" ref="O1884">_xlfn.IFS(OR('Paraclinicos '!M1819="",'Paraclinicos '!N1819="",'Paraclinicos '!N1819=0),"",'Paraclinicos '!M1819/'Paraclinicos '!N1819&lt;100,4,'Paraclinicos '!M1819/'Paraclinicos '!N1819&lt;200,3,'Paraclinicos '!M1819/'Paraclinicos '!N1819&lt;300,2,'Paraclinicos '!M1819/'Paraclinicos '!N1819&lt;400,1,'Paraclinicos '!M1819/'Paraclinicos '!N1819&gt;=400,0)</f>
        <v/>
      </c>
      <c r="P1884" t="str" cm="1">
        <f t="array" ref="P1884">_xlfn.IFS('Paraclinicos '!C1819="","",'Paraclinicos '!C1819&lt;20,4,'Paraclinicos '!C1819&lt;50,3,'Paraclinicos '!C1819&lt;100,2,'Paraclinicos '!C1819&lt;150,1,'Paraclinicos '!C1819&gt;150,0)</f>
        <v/>
      </c>
      <c r="Q1884" t="str" cm="1">
        <f t="array" ref="Q1884">_xlfn.IFS('Paraclinicos '!O1819="","",'Paraclinicos '!O1819&lt;1.2,0,'Paraclinicos '!O1819&lt;2,1,'Paraclinicos '!O1819&lt;3.5,2,'Paraclinicos '!O1819&lt;5,3,'Paraclinicos '!O1819&gt;5,4)</f>
        <v/>
      </c>
      <c r="R1884" t="str" cm="1">
        <f t="array" ref="R1884">_xlfn.IFS('Paraclinicos '!J1819="","",'Paraclinicos '!J1819&lt;1.2,0,'Paraclinicos '!J1819&lt;2,1,'Paraclinicos '!J1819&lt;6,2,'Paraclinicos '!J1819&lt;12,3,'Paraclinicos '!J1819&gt;=12,4)</f>
        <v/>
      </c>
      <c r="S1884" t="str" cm="1">
        <f t="array" ref="S1884">_xlfn.IFS('Paraclinicos '!Y1819="","",'Paraclinicos '!Y1819&lt;70,1,'Paraclinicos '!Y1819&gt;=70,0)</f>
        <v/>
      </c>
      <c r="T1884" t="str" cm="1">
        <f t="array" ref="T1884">_xlfn.IFS('Paraclinicos '!W1819="","",'Paraclinicos '!W1819&lt;6,4,'Paraclinicos '!W1819&lt;10,3,'Paraclinicos '!W1819&lt;13,2,'Paraclinicos '!W1819&lt;15,1,'Paraclinicos '!W1819=15,0)</f>
        <v/>
      </c>
      <c r="U1884" s="54" t="str">
        <f t="shared" si="87"/>
        <v/>
      </c>
      <c r="V1884" t="str" cm="1">
        <f t="array" ref="V1884">_xlfn.IFS('Paraclinicos '!S1819="","",OR('Paraclinicos '!S1819&lt;=8,'Paraclinicos '!S1819&gt;=25),3,'Paraclinicos '!S1819&lt;12,1,'Paraclinicos '!S1819&lt;21,0,'Paraclinicos '!S1819&lt;25,2)</f>
        <v/>
      </c>
      <c r="W1884" t="str">
        <f>IFERROR(IF(INDEX('BD Demog para scores enalazar'!Y$2:'BD Demog para scores enalazar'!Y$3000,MATCH(Formulas!A1884,'BD Demog para scores enalazar'!A$2:'BD Demog para scores enalazar'!A$3000,0))=1,"SI","NO"),"")</f>
        <v/>
      </c>
      <c r="X1884" s="9" t="str">
        <f>IFERROR(IF(INDEX('BD Demog para scores enalazar'!AJ$2:'BD Demog para scores enalazar'!AJ$3000,MATCH(Formulas!A1884,'BD Demog para scores enalazar'!A$2:'BD Demog para scores enalazar'!A$3000,0))=1,"SI","NO"),"")</f>
        <v/>
      </c>
      <c r="Y1884" t="str" cm="1">
        <f t="array" ref="Y1884">IF(AND(W1884="NO",X1884="NO"),_xlfn.IFS('Paraclinicos '!K1819&lt;=91,3,'Paraclinicos '!K1819&lt;94,2,'Paraclinicos '!K1819&lt;96,1,'Paraclinicos '!K1819&gt;=96,0),"")</f>
        <v/>
      </c>
      <c r="Z1884" t="str" cm="1">
        <f t="array" ref="Z1884">IF(OR(W1884="SI",X1884="SI"),_xlfn.IFS(OR(AND('Paraclinicos '!K1820&lt;=83),AND('Paraclinicos '!K1820&gt;=97,AA1884=2)),3,OR(AND('Paraclinicos '!K1820&lt;=86),AND('Paraclinicos '!K1820&gt;=94,AA1884=2)),2,OR(AND('Paraclinicos '!K1820&lt;=88),AND('Paraclinicos '!K1820&gt;=92,AA1884=2)),1,OR(AND('Paraclinicos '!K1820&gt;=88,'Paraclinicos '!K1820&lt;=92),AND('Paraclinicos '!K1820&gt;=93,AA1884=0)),0),"")</f>
        <v/>
      </c>
      <c r="AA1884" cm="1">
        <f t="array" ref="AA1884">_xlfn.IFS('Paraclinicos '!E1819="","",'Paraclinicos '!E1819="Oxigeno",2,'Paraclinicos '!E1819="Aire",0)</f>
        <v>2</v>
      </c>
    </row>
    <row r="1885" spans="1:27" x14ac:dyDescent="0.25">
      <c r="A1885">
        <f>'Paraclinicos '!A1820</f>
        <v>0</v>
      </c>
      <c r="B1885" s="3">
        <f>'Paraclinicos '!R1820</f>
        <v>0</v>
      </c>
      <c r="C1885" t="str" cm="1">
        <f t="array" ref="C1885">_xlfn.IFS('Paraclinicos '!Q1820="","",'Paraclinicos '!Q1820&gt;60,3,'Paraclinicos '!Q1820&lt;=60,1)</f>
        <v/>
      </c>
      <c r="D1885" t="str">
        <f>IFERROR(IF(INDEX('BD Demog para scores enalazar'!BC$2:BC$3000,MATCH(Formulas!A1885,'BD Demog para scores enalazar'!A$2:A$3000,0))=0,"SI","NO"),"")</f>
        <v/>
      </c>
      <c r="E1885" t="str" cm="1">
        <f t="array" ref="E1885">_xlfn.IFS(D1885="","",D1885="SI",4,D1885="NO",1)</f>
        <v/>
      </c>
      <c r="F1885" t="str" cm="1">
        <f t="array" ref="F1885">_xlfn.IFS('Paraclinicos '!B1820="","",'Paraclinicos '!B1820&gt;1,1,'Paraclinicos '!B1820&lt;=1,3)</f>
        <v/>
      </c>
      <c r="G1885" t="str" cm="1">
        <f t="array" ref="G1885">_xlfn.IFS('Paraclinicos '!D1820="","",AND('Paraclinicos '!D1820&gt;=250,'Paraclinicos '!D1820&lt;=500),2,'Paraclinicos '!D1820&gt;500,3,'Paraclinicos '!D1820&lt;250,1)</f>
        <v/>
      </c>
      <c r="H1885" s="50" t="str">
        <f t="shared" si="88"/>
        <v/>
      </c>
      <c r="I1885" t="str" cm="1">
        <f t="array" ref="I1885">_xlfn.IFS('Paraclinicos '!Q1820="","",'Paraclinicos '!Q1820&gt;=65,1,'Paraclinicos '!Q1820&lt;65,0)</f>
        <v/>
      </c>
      <c r="J1885" t="str" cm="1">
        <f t="array" ref="J1885">_xlfn.IFS('Paraclinicos '!I1820="","",'Paraclinicos '!I1820&gt;7,1,'Paraclinicos '!I1820&lt;=7,0)</f>
        <v/>
      </c>
      <c r="K1885" t="str" cm="1">
        <f t="array" ref="K1885">_xlfn.IFS('Paraclinicos '!W1820="","",'Paraclinicos '!W1820&lt;=8,1,'Paraclinicos '!W1820&gt;8,0)</f>
        <v/>
      </c>
      <c r="L1885" t="str" cm="1">
        <f t="array" ref="L1885">_xlfn.IFS('Paraclinicos '!S1820="","",'Paraclinicos '!S1820&gt;=30,1,'Paraclinicos '!S1820&lt;30,0)</f>
        <v/>
      </c>
      <c r="M1885" t="str" cm="1">
        <f t="array" ref="M1885">_xlfn.IFS(OR('Paraclinicos '!T1820="",'Paraclinicos '!U1820=""),"",OR('Paraclinicos '!T1820&lt;=90,'Paraclinicos '!U1820&lt;=60),1,OR('Paraclinicos '!T1820&gt;90,'Paraclinicos '!U1820&gt;60),0)</f>
        <v/>
      </c>
      <c r="N1885" s="45" t="str">
        <f t="shared" si="89"/>
        <v/>
      </c>
      <c r="O1885" t="str" cm="1">
        <f t="array" ref="O1885">_xlfn.IFS(OR('Paraclinicos '!M1820="",'Paraclinicos '!N1820="",'Paraclinicos '!N1820=0),"",'Paraclinicos '!M1820/'Paraclinicos '!N1820&lt;100,4,'Paraclinicos '!M1820/'Paraclinicos '!N1820&lt;200,3,'Paraclinicos '!M1820/'Paraclinicos '!N1820&lt;300,2,'Paraclinicos '!M1820/'Paraclinicos '!N1820&lt;400,1,'Paraclinicos '!M1820/'Paraclinicos '!N1820&gt;=400,0)</f>
        <v/>
      </c>
      <c r="P1885" t="str" cm="1">
        <f t="array" ref="P1885">_xlfn.IFS('Paraclinicos '!C1820="","",'Paraclinicos '!C1820&lt;20,4,'Paraclinicos '!C1820&lt;50,3,'Paraclinicos '!C1820&lt;100,2,'Paraclinicos '!C1820&lt;150,1,'Paraclinicos '!C1820&gt;150,0)</f>
        <v/>
      </c>
      <c r="Q1885" t="str" cm="1">
        <f t="array" ref="Q1885">_xlfn.IFS('Paraclinicos '!O1820="","",'Paraclinicos '!O1820&lt;1.2,0,'Paraclinicos '!O1820&lt;2,1,'Paraclinicos '!O1820&lt;3.5,2,'Paraclinicos '!O1820&lt;5,3,'Paraclinicos '!O1820&gt;5,4)</f>
        <v/>
      </c>
      <c r="R1885" t="str" cm="1">
        <f t="array" ref="R1885">_xlfn.IFS('Paraclinicos '!J1820="","",'Paraclinicos '!J1820&lt;1.2,0,'Paraclinicos '!J1820&lt;2,1,'Paraclinicos '!J1820&lt;6,2,'Paraclinicos '!J1820&lt;12,3,'Paraclinicos '!J1820&gt;=12,4)</f>
        <v/>
      </c>
      <c r="S1885" t="str" cm="1">
        <f t="array" ref="S1885">_xlfn.IFS('Paraclinicos '!Y1820="","",'Paraclinicos '!Y1820&lt;70,1,'Paraclinicos '!Y1820&gt;=70,0)</f>
        <v/>
      </c>
      <c r="T1885" t="str" cm="1">
        <f t="array" ref="T1885">_xlfn.IFS('Paraclinicos '!W1820="","",'Paraclinicos '!W1820&lt;6,4,'Paraclinicos '!W1820&lt;10,3,'Paraclinicos '!W1820&lt;13,2,'Paraclinicos '!W1820&lt;15,1,'Paraclinicos '!W1820=15,0)</f>
        <v/>
      </c>
      <c r="U1885" s="54" t="str">
        <f t="shared" si="87"/>
        <v/>
      </c>
      <c r="V1885" t="str" cm="1">
        <f t="array" ref="V1885">_xlfn.IFS('Paraclinicos '!S1820="","",OR('Paraclinicos '!S1820&lt;=8,'Paraclinicos '!S1820&gt;=25),3,'Paraclinicos '!S1820&lt;12,1,'Paraclinicos '!S1820&lt;21,0,'Paraclinicos '!S1820&lt;25,2)</f>
        <v/>
      </c>
      <c r="W1885" t="str">
        <f>IFERROR(IF(INDEX('BD Demog para scores enalazar'!Y$2:'BD Demog para scores enalazar'!Y$3000,MATCH(Formulas!A1885,'BD Demog para scores enalazar'!A$2:'BD Demog para scores enalazar'!A$3000,0))=1,"SI","NO"),"")</f>
        <v/>
      </c>
      <c r="X1885" s="9" t="str">
        <f>IFERROR(IF(INDEX('BD Demog para scores enalazar'!AJ$2:'BD Demog para scores enalazar'!AJ$3000,MATCH(Formulas!A1885,'BD Demog para scores enalazar'!A$2:'BD Demog para scores enalazar'!A$3000,0))=1,"SI","NO"),"")</f>
        <v/>
      </c>
      <c r="Y1885" t="str" cm="1">
        <f t="array" ref="Y1885">IF(AND(W1885="NO",X1885="NO"),_xlfn.IFS('Paraclinicos '!K1820&lt;=91,3,'Paraclinicos '!K1820&lt;94,2,'Paraclinicos '!K1820&lt;96,1,'Paraclinicos '!K1820&gt;=96,0),"")</f>
        <v/>
      </c>
      <c r="Z1885" t="str" cm="1">
        <f t="array" ref="Z1885">IF(OR(W1885="SI",X1885="SI"),_xlfn.IFS(OR(AND('Paraclinicos '!K1821&lt;=83),AND('Paraclinicos '!K1821&gt;=97,AA1885=2)),3,OR(AND('Paraclinicos '!K1821&lt;=86),AND('Paraclinicos '!K1821&gt;=94,AA1885=2)),2,OR(AND('Paraclinicos '!K1821&lt;=88),AND('Paraclinicos '!K1821&gt;=92,AA1885=2)),1,OR(AND('Paraclinicos '!K1821&gt;=88,'Paraclinicos '!K1821&lt;=92),AND('Paraclinicos '!K1821&gt;=93,AA1885=0)),0),"")</f>
        <v/>
      </c>
      <c r="AA1885" cm="1">
        <f t="array" ref="AA1885">_xlfn.IFS('Paraclinicos '!E1820="","",'Paraclinicos '!E1820="Oxigeno",2,'Paraclinicos '!E1820="Aire",0)</f>
        <v>2</v>
      </c>
    </row>
    <row r="1886" spans="1:27" x14ac:dyDescent="0.25">
      <c r="A1886">
        <f>'Paraclinicos '!A1821</f>
        <v>0</v>
      </c>
      <c r="B1886" s="3">
        <f>'Paraclinicos '!R1821</f>
        <v>0</v>
      </c>
      <c r="C1886" t="str" cm="1">
        <f t="array" ref="C1886">_xlfn.IFS('Paraclinicos '!Q1821="","",'Paraclinicos '!Q1821&gt;60,3,'Paraclinicos '!Q1821&lt;=60,1)</f>
        <v/>
      </c>
      <c r="D1886" t="str">
        <f>IFERROR(IF(INDEX('BD Demog para scores enalazar'!BC$2:BC$3000,MATCH(Formulas!A1886,'BD Demog para scores enalazar'!A$2:A$3000,0))=0,"SI","NO"),"")</f>
        <v/>
      </c>
      <c r="E1886" t="str" cm="1">
        <f t="array" ref="E1886">_xlfn.IFS(D1886="","",D1886="SI",4,D1886="NO",1)</f>
        <v/>
      </c>
      <c r="F1886" t="str" cm="1">
        <f t="array" ref="F1886">_xlfn.IFS('Paraclinicos '!B1821="","",'Paraclinicos '!B1821&gt;1,1,'Paraclinicos '!B1821&lt;=1,3)</f>
        <v/>
      </c>
      <c r="G1886" t="str" cm="1">
        <f t="array" ref="G1886">_xlfn.IFS('Paraclinicos '!D1821="","",AND('Paraclinicos '!D1821&gt;=250,'Paraclinicos '!D1821&lt;=500),2,'Paraclinicos '!D1821&gt;500,3,'Paraclinicos '!D1821&lt;250,1)</f>
        <v/>
      </c>
      <c r="H1886" s="50" t="str">
        <f t="shared" si="88"/>
        <v/>
      </c>
      <c r="I1886" t="str" cm="1">
        <f t="array" ref="I1886">_xlfn.IFS('Paraclinicos '!Q1821="","",'Paraclinicos '!Q1821&gt;=65,1,'Paraclinicos '!Q1821&lt;65,0)</f>
        <v/>
      </c>
      <c r="J1886" t="str" cm="1">
        <f t="array" ref="J1886">_xlfn.IFS('Paraclinicos '!I1821="","",'Paraclinicos '!I1821&gt;7,1,'Paraclinicos '!I1821&lt;=7,0)</f>
        <v/>
      </c>
      <c r="K1886" t="str" cm="1">
        <f t="array" ref="K1886">_xlfn.IFS('Paraclinicos '!W1821="","",'Paraclinicos '!W1821&lt;=8,1,'Paraclinicos '!W1821&gt;8,0)</f>
        <v/>
      </c>
      <c r="L1886" t="str" cm="1">
        <f t="array" ref="L1886">_xlfn.IFS('Paraclinicos '!S1821="","",'Paraclinicos '!S1821&gt;=30,1,'Paraclinicos '!S1821&lt;30,0)</f>
        <v/>
      </c>
      <c r="M1886" t="str" cm="1">
        <f t="array" ref="M1886">_xlfn.IFS(OR('Paraclinicos '!T1821="",'Paraclinicos '!U1821=""),"",OR('Paraclinicos '!T1821&lt;=90,'Paraclinicos '!U1821&lt;=60),1,OR('Paraclinicos '!T1821&gt;90,'Paraclinicos '!U1821&gt;60),0)</f>
        <v/>
      </c>
      <c r="N1886" s="45" t="str">
        <f t="shared" si="89"/>
        <v/>
      </c>
      <c r="O1886" t="str" cm="1">
        <f t="array" ref="O1886">_xlfn.IFS(OR('Paraclinicos '!M1821="",'Paraclinicos '!N1821="",'Paraclinicos '!N1821=0),"",'Paraclinicos '!M1821/'Paraclinicos '!N1821&lt;100,4,'Paraclinicos '!M1821/'Paraclinicos '!N1821&lt;200,3,'Paraclinicos '!M1821/'Paraclinicos '!N1821&lt;300,2,'Paraclinicos '!M1821/'Paraclinicos '!N1821&lt;400,1,'Paraclinicos '!M1821/'Paraclinicos '!N1821&gt;=400,0)</f>
        <v/>
      </c>
      <c r="P1886" t="str" cm="1">
        <f t="array" ref="P1886">_xlfn.IFS('Paraclinicos '!C1821="","",'Paraclinicos '!C1821&lt;20,4,'Paraclinicos '!C1821&lt;50,3,'Paraclinicos '!C1821&lt;100,2,'Paraclinicos '!C1821&lt;150,1,'Paraclinicos '!C1821&gt;150,0)</f>
        <v/>
      </c>
      <c r="Q1886" t="str" cm="1">
        <f t="array" ref="Q1886">_xlfn.IFS('Paraclinicos '!O1821="","",'Paraclinicos '!O1821&lt;1.2,0,'Paraclinicos '!O1821&lt;2,1,'Paraclinicos '!O1821&lt;3.5,2,'Paraclinicos '!O1821&lt;5,3,'Paraclinicos '!O1821&gt;5,4)</f>
        <v/>
      </c>
      <c r="R1886" t="str" cm="1">
        <f t="array" ref="R1886">_xlfn.IFS('Paraclinicos '!J1821="","",'Paraclinicos '!J1821&lt;1.2,0,'Paraclinicos '!J1821&lt;2,1,'Paraclinicos '!J1821&lt;6,2,'Paraclinicos '!J1821&lt;12,3,'Paraclinicos '!J1821&gt;=12,4)</f>
        <v/>
      </c>
      <c r="S1886" t="str" cm="1">
        <f t="array" ref="S1886">_xlfn.IFS('Paraclinicos '!Y1821="","",'Paraclinicos '!Y1821&lt;70,1,'Paraclinicos '!Y1821&gt;=70,0)</f>
        <v/>
      </c>
      <c r="T1886" t="str" cm="1">
        <f t="array" ref="T1886">_xlfn.IFS('Paraclinicos '!W1821="","",'Paraclinicos '!W1821&lt;6,4,'Paraclinicos '!W1821&lt;10,3,'Paraclinicos '!W1821&lt;13,2,'Paraclinicos '!W1821&lt;15,1,'Paraclinicos '!W1821=15,0)</f>
        <v/>
      </c>
      <c r="U1886" s="54" t="str">
        <f t="shared" si="87"/>
        <v/>
      </c>
      <c r="V1886" t="str" cm="1">
        <f t="array" ref="V1886">_xlfn.IFS('Paraclinicos '!S1821="","",OR('Paraclinicos '!S1821&lt;=8,'Paraclinicos '!S1821&gt;=25),3,'Paraclinicos '!S1821&lt;12,1,'Paraclinicos '!S1821&lt;21,0,'Paraclinicos '!S1821&lt;25,2)</f>
        <v/>
      </c>
      <c r="W1886" t="str">
        <f>IFERROR(IF(INDEX('BD Demog para scores enalazar'!Y$2:'BD Demog para scores enalazar'!Y$3000,MATCH(Formulas!A1886,'BD Demog para scores enalazar'!A$2:'BD Demog para scores enalazar'!A$3000,0))=1,"SI","NO"),"")</f>
        <v/>
      </c>
      <c r="X1886" s="9" t="str">
        <f>IFERROR(IF(INDEX('BD Demog para scores enalazar'!AJ$2:'BD Demog para scores enalazar'!AJ$3000,MATCH(Formulas!A1886,'BD Demog para scores enalazar'!A$2:'BD Demog para scores enalazar'!A$3000,0))=1,"SI","NO"),"")</f>
        <v/>
      </c>
      <c r="Y1886" t="str" cm="1">
        <f t="array" ref="Y1886">IF(AND(W1886="NO",X1886="NO"),_xlfn.IFS('Paraclinicos '!K1821&lt;=91,3,'Paraclinicos '!K1821&lt;94,2,'Paraclinicos '!K1821&lt;96,1,'Paraclinicos '!K1821&gt;=96,0),"")</f>
        <v/>
      </c>
      <c r="Z1886" t="str" cm="1">
        <f t="array" ref="Z1886">IF(OR(W1886="SI",X1886="SI"),_xlfn.IFS(OR(AND('Paraclinicos '!K1822&lt;=83),AND('Paraclinicos '!K1822&gt;=97,AA1886=2)),3,OR(AND('Paraclinicos '!K1822&lt;=86),AND('Paraclinicos '!K1822&gt;=94,AA1886=2)),2,OR(AND('Paraclinicos '!K1822&lt;=88),AND('Paraclinicos '!K1822&gt;=92,AA1886=2)),1,OR(AND('Paraclinicos '!K1822&gt;=88,'Paraclinicos '!K1822&lt;=92),AND('Paraclinicos '!K1822&gt;=93,AA1886=0)),0),"")</f>
        <v/>
      </c>
      <c r="AA1886" t="str" cm="1">
        <f t="array" ref="AA1886">_xlfn.IFS('Paraclinicos '!E1821="","",'Paraclinicos '!E1821="Oxigeno",2,'Paraclinicos '!E1821="Aire",0)</f>
        <v/>
      </c>
    </row>
    <row r="1887" spans="1:27" x14ac:dyDescent="0.25">
      <c r="A1887">
        <f>'Paraclinicos '!A1822</f>
        <v>0</v>
      </c>
      <c r="B1887" s="3">
        <f>'Paraclinicos '!R1822</f>
        <v>0</v>
      </c>
      <c r="C1887" t="str" cm="1">
        <f t="array" ref="C1887">_xlfn.IFS('Paraclinicos '!Q1822="","",'Paraclinicos '!Q1822&gt;60,3,'Paraclinicos '!Q1822&lt;=60,1)</f>
        <v/>
      </c>
      <c r="D1887" t="str">
        <f>IFERROR(IF(INDEX('BD Demog para scores enalazar'!BC$2:BC$3000,MATCH(Formulas!A1887,'BD Demog para scores enalazar'!A$2:A$3000,0))=0,"SI","NO"),"")</f>
        <v/>
      </c>
      <c r="E1887" t="str" cm="1">
        <f t="array" ref="E1887">_xlfn.IFS(D1887="","",D1887="SI",4,D1887="NO",1)</f>
        <v/>
      </c>
      <c r="F1887" t="str" cm="1">
        <f t="array" ref="F1887">_xlfn.IFS('Paraclinicos '!B1822="","",'Paraclinicos '!B1822&gt;1,1,'Paraclinicos '!B1822&lt;=1,3)</f>
        <v/>
      </c>
      <c r="G1887" t="str" cm="1">
        <f t="array" ref="G1887">_xlfn.IFS('Paraclinicos '!D1822="","",AND('Paraclinicos '!D1822&gt;=250,'Paraclinicos '!D1822&lt;=500),2,'Paraclinicos '!D1822&gt;500,3,'Paraclinicos '!D1822&lt;250,1)</f>
        <v/>
      </c>
      <c r="H1887" s="50" t="str">
        <f t="shared" si="88"/>
        <v/>
      </c>
      <c r="I1887" t="str" cm="1">
        <f t="array" ref="I1887">_xlfn.IFS('Paraclinicos '!Q1822="","",'Paraclinicos '!Q1822&gt;=65,1,'Paraclinicos '!Q1822&lt;65,0)</f>
        <v/>
      </c>
      <c r="J1887" t="str" cm="1">
        <f t="array" ref="J1887">_xlfn.IFS('Paraclinicos '!I1822="","",'Paraclinicos '!I1822&gt;7,1,'Paraclinicos '!I1822&lt;=7,0)</f>
        <v/>
      </c>
      <c r="K1887" t="str" cm="1">
        <f t="array" ref="K1887">_xlfn.IFS('Paraclinicos '!W1822="","",'Paraclinicos '!W1822&lt;=8,1,'Paraclinicos '!W1822&gt;8,0)</f>
        <v/>
      </c>
      <c r="L1887" t="str" cm="1">
        <f t="array" ref="L1887">_xlfn.IFS('Paraclinicos '!S1822="","",'Paraclinicos '!S1822&gt;=30,1,'Paraclinicos '!S1822&lt;30,0)</f>
        <v/>
      </c>
      <c r="M1887" t="str" cm="1">
        <f t="array" ref="M1887">_xlfn.IFS(OR('Paraclinicos '!T1822="",'Paraclinicos '!U1822=""),"",OR('Paraclinicos '!T1822&lt;=90,'Paraclinicos '!U1822&lt;=60),1,OR('Paraclinicos '!T1822&gt;90,'Paraclinicos '!U1822&gt;60),0)</f>
        <v/>
      </c>
      <c r="N1887" s="45" t="str">
        <f t="shared" si="89"/>
        <v/>
      </c>
      <c r="O1887" t="str" cm="1">
        <f t="array" ref="O1887">_xlfn.IFS(OR('Paraclinicos '!M1822="",'Paraclinicos '!N1822="",'Paraclinicos '!N1822=0),"",'Paraclinicos '!M1822/'Paraclinicos '!N1822&lt;100,4,'Paraclinicos '!M1822/'Paraclinicos '!N1822&lt;200,3,'Paraclinicos '!M1822/'Paraclinicos '!N1822&lt;300,2,'Paraclinicos '!M1822/'Paraclinicos '!N1822&lt;400,1,'Paraclinicos '!M1822/'Paraclinicos '!N1822&gt;=400,0)</f>
        <v/>
      </c>
      <c r="P1887" t="str" cm="1">
        <f t="array" ref="P1887">_xlfn.IFS('Paraclinicos '!C1822="","",'Paraclinicos '!C1822&lt;20,4,'Paraclinicos '!C1822&lt;50,3,'Paraclinicos '!C1822&lt;100,2,'Paraclinicos '!C1822&lt;150,1,'Paraclinicos '!C1822&gt;150,0)</f>
        <v/>
      </c>
      <c r="Q1887" t="str" cm="1">
        <f t="array" ref="Q1887">_xlfn.IFS('Paraclinicos '!O1822="","",'Paraclinicos '!O1822&lt;1.2,0,'Paraclinicos '!O1822&lt;2,1,'Paraclinicos '!O1822&lt;3.5,2,'Paraclinicos '!O1822&lt;5,3,'Paraclinicos '!O1822&gt;5,4)</f>
        <v/>
      </c>
      <c r="R1887" t="str" cm="1">
        <f t="array" ref="R1887">_xlfn.IFS('Paraclinicos '!J1822="","",'Paraclinicos '!J1822&lt;1.2,0,'Paraclinicos '!J1822&lt;2,1,'Paraclinicos '!J1822&lt;6,2,'Paraclinicos '!J1822&lt;12,3,'Paraclinicos '!J1822&gt;=12,4)</f>
        <v/>
      </c>
      <c r="S1887" t="str" cm="1">
        <f t="array" ref="S1887">_xlfn.IFS('Paraclinicos '!Y1822="","",'Paraclinicos '!Y1822&lt;70,1,'Paraclinicos '!Y1822&gt;=70,0)</f>
        <v/>
      </c>
      <c r="T1887" t="str" cm="1">
        <f t="array" ref="T1887">_xlfn.IFS('Paraclinicos '!W1822="","",'Paraclinicos '!W1822&lt;6,4,'Paraclinicos '!W1822&lt;10,3,'Paraclinicos '!W1822&lt;13,2,'Paraclinicos '!W1822&lt;15,1,'Paraclinicos '!W1822=15,0)</f>
        <v/>
      </c>
      <c r="U1887" s="54" t="str">
        <f t="shared" si="87"/>
        <v/>
      </c>
      <c r="V1887" t="str" cm="1">
        <f t="array" ref="V1887">_xlfn.IFS('Paraclinicos '!S1822="","",OR('Paraclinicos '!S1822&lt;=8,'Paraclinicos '!S1822&gt;=25),3,'Paraclinicos '!S1822&lt;12,1,'Paraclinicos '!S1822&lt;21,0,'Paraclinicos '!S1822&lt;25,2)</f>
        <v/>
      </c>
      <c r="W1887" t="str">
        <f>IFERROR(IF(INDEX('BD Demog para scores enalazar'!Y$2:'BD Demog para scores enalazar'!Y$3000,MATCH(Formulas!A1887,'BD Demog para scores enalazar'!A$2:'BD Demog para scores enalazar'!A$3000,0))=1,"SI","NO"),"")</f>
        <v/>
      </c>
      <c r="X1887" s="9" t="str">
        <f>IFERROR(IF(INDEX('BD Demog para scores enalazar'!AJ$2:'BD Demog para scores enalazar'!AJ$3000,MATCH(Formulas!A1887,'BD Demog para scores enalazar'!A$2:'BD Demog para scores enalazar'!A$3000,0))=1,"SI","NO"),"")</f>
        <v/>
      </c>
      <c r="Y1887" t="str" cm="1">
        <f t="array" ref="Y1887">IF(AND(W1887="NO",X1887="NO"),_xlfn.IFS('Paraclinicos '!K1822&lt;=91,3,'Paraclinicos '!K1822&lt;94,2,'Paraclinicos '!K1822&lt;96,1,'Paraclinicos '!K1822&gt;=96,0),"")</f>
        <v/>
      </c>
      <c r="Z1887" t="str" cm="1">
        <f t="array" ref="Z1887">IF(OR(W1887="SI",X1887="SI"),_xlfn.IFS(OR(AND('Paraclinicos '!K1823&lt;=83),AND('Paraclinicos '!K1823&gt;=97,AA1887=2)),3,OR(AND('Paraclinicos '!K1823&lt;=86),AND('Paraclinicos '!K1823&gt;=94,AA1887=2)),2,OR(AND('Paraclinicos '!K1823&lt;=88),AND('Paraclinicos '!K1823&gt;=92,AA1887=2)),1,OR(AND('Paraclinicos '!K1823&gt;=88,'Paraclinicos '!K1823&lt;=92),AND('Paraclinicos '!K1823&gt;=93,AA1887=0)),0),"")</f>
        <v/>
      </c>
      <c r="AA1887" t="str" cm="1">
        <f t="array" ref="AA1887">_xlfn.IFS('Paraclinicos '!E1822="","",'Paraclinicos '!E1822="Oxigeno",2,'Paraclinicos '!E1822="Aire",0)</f>
        <v/>
      </c>
    </row>
    <row r="1888" spans="1:27" x14ac:dyDescent="0.25">
      <c r="A1888">
        <f>'Paraclinicos '!A1823</f>
        <v>0</v>
      </c>
      <c r="B1888" s="3">
        <f>'Paraclinicos '!R1823</f>
        <v>0</v>
      </c>
      <c r="C1888" t="str" cm="1">
        <f t="array" ref="C1888">_xlfn.IFS('Paraclinicos '!Q1823="","",'Paraclinicos '!Q1823&gt;60,3,'Paraclinicos '!Q1823&lt;=60,1)</f>
        <v/>
      </c>
      <c r="D1888" t="str">
        <f>IFERROR(IF(INDEX('BD Demog para scores enalazar'!BC$2:BC$3000,MATCH(Formulas!A1888,'BD Demog para scores enalazar'!A$2:A$3000,0))=0,"SI","NO"),"")</f>
        <v/>
      </c>
      <c r="E1888" t="str" cm="1">
        <f t="array" ref="E1888">_xlfn.IFS(D1888="","",D1888="SI",4,D1888="NO",1)</f>
        <v/>
      </c>
      <c r="F1888" t="str" cm="1">
        <f t="array" ref="F1888">_xlfn.IFS('Paraclinicos '!B1823="","",'Paraclinicos '!B1823&gt;1,1,'Paraclinicos '!B1823&lt;=1,3)</f>
        <v/>
      </c>
      <c r="G1888" t="str" cm="1">
        <f t="array" ref="G1888">_xlfn.IFS('Paraclinicos '!D1823="","",AND('Paraclinicos '!D1823&gt;=250,'Paraclinicos '!D1823&lt;=500),2,'Paraclinicos '!D1823&gt;500,3,'Paraclinicos '!D1823&lt;250,1)</f>
        <v/>
      </c>
      <c r="H1888" s="50" t="str">
        <f t="shared" si="88"/>
        <v/>
      </c>
      <c r="I1888" t="str" cm="1">
        <f t="array" ref="I1888">_xlfn.IFS('Paraclinicos '!Q1823="","",'Paraclinicos '!Q1823&gt;=65,1,'Paraclinicos '!Q1823&lt;65,0)</f>
        <v/>
      </c>
      <c r="J1888" t="str" cm="1">
        <f t="array" ref="J1888">_xlfn.IFS('Paraclinicos '!I1823="","",'Paraclinicos '!I1823&gt;7,1,'Paraclinicos '!I1823&lt;=7,0)</f>
        <v/>
      </c>
      <c r="K1888" t="str" cm="1">
        <f t="array" ref="K1888">_xlfn.IFS('Paraclinicos '!W1823="","",'Paraclinicos '!W1823&lt;=8,1,'Paraclinicos '!W1823&gt;8,0)</f>
        <v/>
      </c>
      <c r="L1888" t="str" cm="1">
        <f t="array" ref="L1888">_xlfn.IFS('Paraclinicos '!S1823="","",'Paraclinicos '!S1823&gt;=30,1,'Paraclinicos '!S1823&lt;30,0)</f>
        <v/>
      </c>
      <c r="M1888" t="str" cm="1">
        <f t="array" ref="M1888">_xlfn.IFS(OR('Paraclinicos '!T1823="",'Paraclinicos '!U1823=""),"",OR('Paraclinicos '!T1823&lt;=90,'Paraclinicos '!U1823&lt;=60),1,OR('Paraclinicos '!T1823&gt;90,'Paraclinicos '!U1823&gt;60),0)</f>
        <v/>
      </c>
      <c r="N1888" s="45" t="str">
        <f t="shared" si="89"/>
        <v/>
      </c>
      <c r="O1888" t="str" cm="1">
        <f t="array" ref="O1888">_xlfn.IFS(OR('Paraclinicos '!M1823="",'Paraclinicos '!N1823="",'Paraclinicos '!N1823=0),"",'Paraclinicos '!M1823/'Paraclinicos '!N1823&lt;100,4,'Paraclinicos '!M1823/'Paraclinicos '!N1823&lt;200,3,'Paraclinicos '!M1823/'Paraclinicos '!N1823&lt;300,2,'Paraclinicos '!M1823/'Paraclinicos '!N1823&lt;400,1,'Paraclinicos '!M1823/'Paraclinicos '!N1823&gt;=400,0)</f>
        <v/>
      </c>
      <c r="P1888" t="str" cm="1">
        <f t="array" ref="P1888">_xlfn.IFS('Paraclinicos '!C1823="","",'Paraclinicos '!C1823&lt;20,4,'Paraclinicos '!C1823&lt;50,3,'Paraclinicos '!C1823&lt;100,2,'Paraclinicos '!C1823&lt;150,1,'Paraclinicos '!C1823&gt;150,0)</f>
        <v/>
      </c>
      <c r="Q1888" t="str" cm="1">
        <f t="array" ref="Q1888">_xlfn.IFS('Paraclinicos '!O1823="","",'Paraclinicos '!O1823&lt;1.2,0,'Paraclinicos '!O1823&lt;2,1,'Paraclinicos '!O1823&lt;3.5,2,'Paraclinicos '!O1823&lt;5,3,'Paraclinicos '!O1823&gt;5,4)</f>
        <v/>
      </c>
      <c r="R1888" t="str" cm="1">
        <f t="array" ref="R1888">_xlfn.IFS('Paraclinicos '!J1823="","",'Paraclinicos '!J1823&lt;1.2,0,'Paraclinicos '!J1823&lt;2,1,'Paraclinicos '!J1823&lt;6,2,'Paraclinicos '!J1823&lt;12,3,'Paraclinicos '!J1823&gt;=12,4)</f>
        <v/>
      </c>
      <c r="S1888" t="str" cm="1">
        <f t="array" ref="S1888">_xlfn.IFS('Paraclinicos '!Y1823="","",'Paraclinicos '!Y1823&lt;70,1,'Paraclinicos '!Y1823&gt;=70,0)</f>
        <v/>
      </c>
      <c r="T1888" t="str" cm="1">
        <f t="array" ref="T1888">_xlfn.IFS('Paraclinicos '!W1823="","",'Paraclinicos '!W1823&lt;6,4,'Paraclinicos '!W1823&lt;10,3,'Paraclinicos '!W1823&lt;13,2,'Paraclinicos '!W1823&lt;15,1,'Paraclinicos '!W1823=15,0)</f>
        <v/>
      </c>
      <c r="U1888" s="54" t="str">
        <f t="shared" si="87"/>
        <v/>
      </c>
      <c r="V1888" t="str" cm="1">
        <f t="array" ref="V1888">_xlfn.IFS('Paraclinicos '!S1823="","",OR('Paraclinicos '!S1823&lt;=8,'Paraclinicos '!S1823&gt;=25),3,'Paraclinicos '!S1823&lt;12,1,'Paraclinicos '!S1823&lt;21,0,'Paraclinicos '!S1823&lt;25,2)</f>
        <v/>
      </c>
      <c r="W1888" t="str">
        <f>IFERROR(IF(INDEX('BD Demog para scores enalazar'!Y$2:'BD Demog para scores enalazar'!Y$3000,MATCH(Formulas!A1888,'BD Demog para scores enalazar'!A$2:'BD Demog para scores enalazar'!A$3000,0))=1,"SI","NO"),"")</f>
        <v/>
      </c>
      <c r="X1888" s="9" t="str">
        <f>IFERROR(IF(INDEX('BD Demog para scores enalazar'!AJ$2:'BD Demog para scores enalazar'!AJ$3000,MATCH(Formulas!A1888,'BD Demog para scores enalazar'!A$2:'BD Demog para scores enalazar'!A$3000,0))=1,"SI","NO"),"")</f>
        <v/>
      </c>
      <c r="Y1888" t="str" cm="1">
        <f t="array" ref="Y1888">IF(AND(W1888="NO",X1888="NO"),_xlfn.IFS('Paraclinicos '!K1823&lt;=91,3,'Paraclinicos '!K1823&lt;94,2,'Paraclinicos '!K1823&lt;96,1,'Paraclinicos '!K1823&gt;=96,0),"")</f>
        <v/>
      </c>
      <c r="Z1888" t="str" cm="1">
        <f t="array" ref="Z1888">IF(OR(W1888="SI",X1888="SI"),_xlfn.IFS(OR(AND('Paraclinicos '!K1824&lt;=83),AND('Paraclinicos '!K1824&gt;=97,AA1888=2)),3,OR(AND('Paraclinicos '!K1824&lt;=86),AND('Paraclinicos '!K1824&gt;=94,AA1888=2)),2,OR(AND('Paraclinicos '!K1824&lt;=88),AND('Paraclinicos '!K1824&gt;=92,AA1888=2)),1,OR(AND('Paraclinicos '!K1824&gt;=88,'Paraclinicos '!K1824&lt;=92),AND('Paraclinicos '!K1824&gt;=93,AA1888=0)),0),"")</f>
        <v/>
      </c>
      <c r="AA1888" t="str" cm="1">
        <f t="array" ref="AA1888">_xlfn.IFS('Paraclinicos '!E1823="","",'Paraclinicos '!E1823="Oxigeno",2,'Paraclinicos '!E1823="Aire",0)</f>
        <v/>
      </c>
    </row>
    <row r="1889" spans="1:27" x14ac:dyDescent="0.25">
      <c r="A1889">
        <f>'Paraclinicos '!A1824</f>
        <v>0</v>
      </c>
      <c r="B1889" s="3">
        <f>'Paraclinicos '!R1824</f>
        <v>0</v>
      </c>
      <c r="C1889" t="str" cm="1">
        <f t="array" ref="C1889">_xlfn.IFS('Paraclinicos '!Q1824="","",'Paraclinicos '!Q1824&gt;60,3,'Paraclinicos '!Q1824&lt;=60,1)</f>
        <v/>
      </c>
      <c r="D1889" t="str">
        <f>IFERROR(IF(INDEX('BD Demog para scores enalazar'!BC$2:BC$3000,MATCH(Formulas!A1889,'BD Demog para scores enalazar'!A$2:A$3000,0))=0,"SI","NO"),"")</f>
        <v/>
      </c>
      <c r="E1889" t="str" cm="1">
        <f t="array" ref="E1889">_xlfn.IFS(D1889="","",D1889="SI",4,D1889="NO",1)</f>
        <v/>
      </c>
      <c r="F1889" t="str" cm="1">
        <f t="array" ref="F1889">_xlfn.IFS('Paraclinicos '!B1824="","",'Paraclinicos '!B1824&gt;1,1,'Paraclinicos '!B1824&lt;=1,3)</f>
        <v/>
      </c>
      <c r="G1889" t="str" cm="1">
        <f t="array" ref="G1889">_xlfn.IFS('Paraclinicos '!D1824="","",AND('Paraclinicos '!D1824&gt;=250,'Paraclinicos '!D1824&lt;=500),2,'Paraclinicos '!D1824&gt;500,3,'Paraclinicos '!D1824&lt;250,1)</f>
        <v/>
      </c>
      <c r="H1889" s="50" t="str">
        <f t="shared" si="88"/>
        <v/>
      </c>
      <c r="I1889" t="str" cm="1">
        <f t="array" ref="I1889">_xlfn.IFS('Paraclinicos '!Q1824="","",'Paraclinicos '!Q1824&gt;=65,1,'Paraclinicos '!Q1824&lt;65,0)</f>
        <v/>
      </c>
      <c r="J1889" t="str" cm="1">
        <f t="array" ref="J1889">_xlfn.IFS('Paraclinicos '!I1824="","",'Paraclinicos '!I1824&gt;7,1,'Paraclinicos '!I1824&lt;=7,0)</f>
        <v/>
      </c>
      <c r="K1889" t="str" cm="1">
        <f t="array" ref="K1889">_xlfn.IFS('Paraclinicos '!W1824="","",'Paraclinicos '!W1824&lt;=8,1,'Paraclinicos '!W1824&gt;8,0)</f>
        <v/>
      </c>
      <c r="L1889" t="str" cm="1">
        <f t="array" ref="L1889">_xlfn.IFS('Paraclinicos '!S1824="","",'Paraclinicos '!S1824&gt;=30,1,'Paraclinicos '!S1824&lt;30,0)</f>
        <v/>
      </c>
      <c r="M1889" t="str" cm="1">
        <f t="array" ref="M1889">_xlfn.IFS(OR('Paraclinicos '!T1824="",'Paraclinicos '!U1824=""),"",OR('Paraclinicos '!T1824&lt;=90,'Paraclinicos '!U1824&lt;=60),1,OR('Paraclinicos '!T1824&gt;90,'Paraclinicos '!U1824&gt;60),0)</f>
        <v/>
      </c>
      <c r="N1889" s="45" t="str">
        <f t="shared" si="89"/>
        <v/>
      </c>
      <c r="O1889" t="str" cm="1">
        <f t="array" ref="O1889">_xlfn.IFS(OR('Paraclinicos '!M1824="",'Paraclinicos '!N1824="",'Paraclinicos '!N1824=0),"",'Paraclinicos '!M1824/'Paraclinicos '!N1824&lt;100,4,'Paraclinicos '!M1824/'Paraclinicos '!N1824&lt;200,3,'Paraclinicos '!M1824/'Paraclinicos '!N1824&lt;300,2,'Paraclinicos '!M1824/'Paraclinicos '!N1824&lt;400,1,'Paraclinicos '!M1824/'Paraclinicos '!N1824&gt;=400,0)</f>
        <v/>
      </c>
      <c r="P1889" t="str" cm="1">
        <f t="array" ref="P1889">_xlfn.IFS('Paraclinicos '!C1824="","",'Paraclinicos '!C1824&lt;20,4,'Paraclinicos '!C1824&lt;50,3,'Paraclinicos '!C1824&lt;100,2,'Paraclinicos '!C1824&lt;150,1,'Paraclinicos '!C1824&gt;150,0)</f>
        <v/>
      </c>
      <c r="Q1889" t="str" cm="1">
        <f t="array" ref="Q1889">_xlfn.IFS('Paraclinicos '!O1824="","",'Paraclinicos '!O1824&lt;1.2,0,'Paraclinicos '!O1824&lt;2,1,'Paraclinicos '!O1824&lt;3.5,2,'Paraclinicos '!O1824&lt;5,3,'Paraclinicos '!O1824&gt;5,4)</f>
        <v/>
      </c>
      <c r="R1889" t="str" cm="1">
        <f t="array" ref="R1889">_xlfn.IFS('Paraclinicos '!J1824="","",'Paraclinicos '!J1824&lt;1.2,0,'Paraclinicos '!J1824&lt;2,1,'Paraclinicos '!J1824&lt;6,2,'Paraclinicos '!J1824&lt;12,3,'Paraclinicos '!J1824&gt;=12,4)</f>
        <v/>
      </c>
      <c r="S1889" t="str" cm="1">
        <f t="array" ref="S1889">_xlfn.IFS('Paraclinicos '!Y1824="","",'Paraclinicos '!Y1824&lt;70,1,'Paraclinicos '!Y1824&gt;=70,0)</f>
        <v/>
      </c>
      <c r="T1889" t="str" cm="1">
        <f t="array" ref="T1889">_xlfn.IFS('Paraclinicos '!W1824="","",'Paraclinicos '!W1824&lt;6,4,'Paraclinicos '!W1824&lt;10,3,'Paraclinicos '!W1824&lt;13,2,'Paraclinicos '!W1824&lt;15,1,'Paraclinicos '!W1824=15,0)</f>
        <v/>
      </c>
      <c r="U1889" s="54" t="str">
        <f t="shared" si="87"/>
        <v/>
      </c>
      <c r="V1889" t="str" cm="1">
        <f t="array" ref="V1889">_xlfn.IFS('Paraclinicos '!S1824="","",OR('Paraclinicos '!S1824&lt;=8,'Paraclinicos '!S1824&gt;=25),3,'Paraclinicos '!S1824&lt;12,1,'Paraclinicos '!S1824&lt;21,0,'Paraclinicos '!S1824&lt;25,2)</f>
        <v/>
      </c>
      <c r="W1889" t="str">
        <f>IFERROR(IF(INDEX('BD Demog para scores enalazar'!Y$2:'BD Demog para scores enalazar'!Y$3000,MATCH(Formulas!A1889,'BD Demog para scores enalazar'!A$2:'BD Demog para scores enalazar'!A$3000,0))=1,"SI","NO"),"")</f>
        <v/>
      </c>
      <c r="X1889" s="9" t="str">
        <f>IFERROR(IF(INDEX('BD Demog para scores enalazar'!AJ$2:'BD Demog para scores enalazar'!AJ$3000,MATCH(Formulas!A1889,'BD Demog para scores enalazar'!A$2:'BD Demog para scores enalazar'!A$3000,0))=1,"SI","NO"),"")</f>
        <v/>
      </c>
      <c r="Y1889" t="str" cm="1">
        <f t="array" ref="Y1889">IF(AND(W1889="NO",X1889="NO"),_xlfn.IFS('Paraclinicos '!K1824&lt;=91,3,'Paraclinicos '!K1824&lt;94,2,'Paraclinicos '!K1824&lt;96,1,'Paraclinicos '!K1824&gt;=96,0),"")</f>
        <v/>
      </c>
      <c r="Z1889" t="str" cm="1">
        <f t="array" ref="Z1889">IF(OR(W1889="SI",X1889="SI"),_xlfn.IFS(OR(AND('Paraclinicos '!K1825&lt;=83),AND('Paraclinicos '!K1825&gt;=97,AA1889=2)),3,OR(AND('Paraclinicos '!K1825&lt;=86),AND('Paraclinicos '!K1825&gt;=94,AA1889=2)),2,OR(AND('Paraclinicos '!K1825&lt;=88),AND('Paraclinicos '!K1825&gt;=92,AA1889=2)),1,OR(AND('Paraclinicos '!K1825&gt;=88,'Paraclinicos '!K1825&lt;=92),AND('Paraclinicos '!K1825&gt;=93,AA1889=0)),0),"")</f>
        <v/>
      </c>
      <c r="AA1889" t="str" cm="1">
        <f t="array" ref="AA1889">_xlfn.IFS('Paraclinicos '!E1824="","",'Paraclinicos '!E1824="Oxigeno",2,'Paraclinicos '!E1824="Aire",0)</f>
        <v/>
      </c>
    </row>
    <row r="1890" spans="1:27" x14ac:dyDescent="0.25">
      <c r="A1890">
        <f>'Paraclinicos '!A1825</f>
        <v>0</v>
      </c>
      <c r="B1890" s="3">
        <f>'Paraclinicos '!R1825</f>
        <v>0</v>
      </c>
      <c r="C1890" t="str" cm="1">
        <f t="array" ref="C1890">_xlfn.IFS('Paraclinicos '!Q1825="","",'Paraclinicos '!Q1825&gt;60,3,'Paraclinicos '!Q1825&lt;=60,1)</f>
        <v/>
      </c>
      <c r="D1890" t="str">
        <f>IFERROR(IF(INDEX('BD Demog para scores enalazar'!BC$2:BC$3000,MATCH(Formulas!A1890,'BD Demog para scores enalazar'!A$2:A$3000,0))=0,"SI","NO"),"")</f>
        <v/>
      </c>
      <c r="E1890" t="str" cm="1">
        <f t="array" ref="E1890">_xlfn.IFS(D1890="","",D1890="SI",4,D1890="NO",1)</f>
        <v/>
      </c>
      <c r="F1890" t="str" cm="1">
        <f t="array" ref="F1890">_xlfn.IFS('Paraclinicos '!B1825="","",'Paraclinicos '!B1825&gt;1,1,'Paraclinicos '!B1825&lt;=1,3)</f>
        <v/>
      </c>
      <c r="G1890" t="str" cm="1">
        <f t="array" ref="G1890">_xlfn.IFS('Paraclinicos '!D1825="","",AND('Paraclinicos '!D1825&gt;=250,'Paraclinicos '!D1825&lt;=500),2,'Paraclinicos '!D1825&gt;500,3,'Paraclinicos '!D1825&lt;250,1)</f>
        <v/>
      </c>
      <c r="H1890" s="50" t="str">
        <f t="shared" si="88"/>
        <v/>
      </c>
      <c r="I1890" t="str" cm="1">
        <f t="array" ref="I1890">_xlfn.IFS('Paraclinicos '!Q1825="","",'Paraclinicos '!Q1825&gt;=65,1,'Paraclinicos '!Q1825&lt;65,0)</f>
        <v/>
      </c>
      <c r="J1890" t="str" cm="1">
        <f t="array" ref="J1890">_xlfn.IFS('Paraclinicos '!I1825="","",'Paraclinicos '!I1825&gt;7,1,'Paraclinicos '!I1825&lt;=7,0)</f>
        <v/>
      </c>
      <c r="K1890" t="str" cm="1">
        <f t="array" ref="K1890">_xlfn.IFS('Paraclinicos '!W1825="","",'Paraclinicos '!W1825&lt;=8,1,'Paraclinicos '!W1825&gt;8,0)</f>
        <v/>
      </c>
      <c r="L1890" t="str" cm="1">
        <f t="array" ref="L1890">_xlfn.IFS('Paraclinicos '!S1825="","",'Paraclinicos '!S1825&gt;=30,1,'Paraclinicos '!S1825&lt;30,0)</f>
        <v/>
      </c>
      <c r="M1890" t="str" cm="1">
        <f t="array" ref="M1890">_xlfn.IFS(OR('Paraclinicos '!T1825="",'Paraclinicos '!U1825=""),"",OR('Paraclinicos '!T1825&lt;=90,'Paraclinicos '!U1825&lt;=60),1,OR('Paraclinicos '!T1825&gt;90,'Paraclinicos '!U1825&gt;60),0)</f>
        <v/>
      </c>
      <c r="N1890" s="45" t="str">
        <f t="shared" si="89"/>
        <v/>
      </c>
      <c r="O1890" t="str" cm="1">
        <f t="array" ref="O1890">_xlfn.IFS(OR('Paraclinicos '!M1825="",'Paraclinicos '!N1825="",'Paraclinicos '!N1825=0),"",'Paraclinicos '!M1825/'Paraclinicos '!N1825&lt;100,4,'Paraclinicos '!M1825/'Paraclinicos '!N1825&lt;200,3,'Paraclinicos '!M1825/'Paraclinicos '!N1825&lt;300,2,'Paraclinicos '!M1825/'Paraclinicos '!N1825&lt;400,1,'Paraclinicos '!M1825/'Paraclinicos '!N1825&gt;=400,0)</f>
        <v/>
      </c>
      <c r="P1890" t="str" cm="1">
        <f t="array" ref="P1890">_xlfn.IFS('Paraclinicos '!C1825="","",'Paraclinicos '!C1825&lt;20,4,'Paraclinicos '!C1825&lt;50,3,'Paraclinicos '!C1825&lt;100,2,'Paraclinicos '!C1825&lt;150,1,'Paraclinicos '!C1825&gt;150,0)</f>
        <v/>
      </c>
      <c r="Q1890" t="str" cm="1">
        <f t="array" ref="Q1890">_xlfn.IFS('Paraclinicos '!O1825="","",'Paraclinicos '!O1825&lt;1.2,0,'Paraclinicos '!O1825&lt;2,1,'Paraclinicos '!O1825&lt;3.5,2,'Paraclinicos '!O1825&lt;5,3,'Paraclinicos '!O1825&gt;5,4)</f>
        <v/>
      </c>
      <c r="R1890" t="str" cm="1">
        <f t="array" ref="R1890">_xlfn.IFS('Paraclinicos '!J1825="","",'Paraclinicos '!J1825&lt;1.2,0,'Paraclinicos '!J1825&lt;2,1,'Paraclinicos '!J1825&lt;6,2,'Paraclinicos '!J1825&lt;12,3,'Paraclinicos '!J1825&gt;=12,4)</f>
        <v/>
      </c>
      <c r="S1890" t="str" cm="1">
        <f t="array" ref="S1890">_xlfn.IFS('Paraclinicos '!Y1825="","",'Paraclinicos '!Y1825&lt;70,1,'Paraclinicos '!Y1825&gt;=70,0)</f>
        <v/>
      </c>
      <c r="T1890" t="str" cm="1">
        <f t="array" ref="T1890">_xlfn.IFS('Paraclinicos '!W1825="","",'Paraclinicos '!W1825&lt;6,4,'Paraclinicos '!W1825&lt;10,3,'Paraclinicos '!W1825&lt;13,2,'Paraclinicos '!W1825&lt;15,1,'Paraclinicos '!W1825=15,0)</f>
        <v/>
      </c>
      <c r="U1890" s="54" t="str">
        <f t="shared" si="87"/>
        <v/>
      </c>
      <c r="V1890" t="str" cm="1">
        <f t="array" ref="V1890">_xlfn.IFS('Paraclinicos '!S1825="","",OR('Paraclinicos '!S1825&lt;=8,'Paraclinicos '!S1825&gt;=25),3,'Paraclinicos '!S1825&lt;12,1,'Paraclinicos '!S1825&lt;21,0,'Paraclinicos '!S1825&lt;25,2)</f>
        <v/>
      </c>
      <c r="W1890" t="str">
        <f>IFERROR(IF(INDEX('BD Demog para scores enalazar'!Y$2:'BD Demog para scores enalazar'!Y$3000,MATCH(Formulas!A1890,'BD Demog para scores enalazar'!A$2:'BD Demog para scores enalazar'!A$3000,0))=1,"SI","NO"),"")</f>
        <v/>
      </c>
      <c r="X1890" s="9" t="str">
        <f>IFERROR(IF(INDEX('BD Demog para scores enalazar'!AJ$2:'BD Demog para scores enalazar'!AJ$3000,MATCH(Formulas!A1890,'BD Demog para scores enalazar'!A$2:'BD Demog para scores enalazar'!A$3000,0))=1,"SI","NO"),"")</f>
        <v/>
      </c>
      <c r="Y1890" t="str" cm="1">
        <f t="array" ref="Y1890">IF(AND(W1890="NO",X1890="NO"),_xlfn.IFS('Paraclinicos '!K1825&lt;=91,3,'Paraclinicos '!K1825&lt;94,2,'Paraclinicos '!K1825&lt;96,1,'Paraclinicos '!K1825&gt;=96,0),"")</f>
        <v/>
      </c>
      <c r="Z1890" t="str" cm="1">
        <f t="array" ref="Z1890">IF(OR(W1890="SI",X1890="SI"),_xlfn.IFS(OR(AND('Paraclinicos '!K1826&lt;=83),AND('Paraclinicos '!K1826&gt;=97,AA1890=2)),3,OR(AND('Paraclinicos '!K1826&lt;=86),AND('Paraclinicos '!K1826&gt;=94,AA1890=2)),2,OR(AND('Paraclinicos '!K1826&lt;=88),AND('Paraclinicos '!K1826&gt;=92,AA1890=2)),1,OR(AND('Paraclinicos '!K1826&gt;=88,'Paraclinicos '!K1826&lt;=92),AND('Paraclinicos '!K1826&gt;=93,AA1890=0)),0),"")</f>
        <v/>
      </c>
      <c r="AA1890" t="str" cm="1">
        <f t="array" ref="AA1890">_xlfn.IFS('Paraclinicos '!E1825="","",'Paraclinicos '!E1825="Oxigeno",2,'Paraclinicos '!E1825="Aire",0)</f>
        <v/>
      </c>
    </row>
    <row r="1891" spans="1:27" x14ac:dyDescent="0.25">
      <c r="A1891">
        <f>'Paraclinicos '!A1826</f>
        <v>0</v>
      </c>
      <c r="B1891" s="3">
        <f>'Paraclinicos '!R1826</f>
        <v>0</v>
      </c>
      <c r="C1891" t="str" cm="1">
        <f t="array" ref="C1891">_xlfn.IFS('Paraclinicos '!Q1826="","",'Paraclinicos '!Q1826&gt;60,3,'Paraclinicos '!Q1826&lt;=60,1)</f>
        <v/>
      </c>
      <c r="D1891" t="str">
        <f>IFERROR(IF(INDEX('BD Demog para scores enalazar'!BC$2:BC$3000,MATCH(Formulas!A1891,'BD Demog para scores enalazar'!A$2:A$3000,0))=0,"SI","NO"),"")</f>
        <v/>
      </c>
      <c r="E1891" t="str" cm="1">
        <f t="array" ref="E1891">_xlfn.IFS(D1891="","",D1891="SI",4,D1891="NO",1)</f>
        <v/>
      </c>
      <c r="F1891" t="str" cm="1">
        <f t="array" ref="F1891">_xlfn.IFS('Paraclinicos '!B1826="","",'Paraclinicos '!B1826&gt;1,1,'Paraclinicos '!B1826&lt;=1,3)</f>
        <v/>
      </c>
      <c r="G1891" t="str" cm="1">
        <f t="array" ref="G1891">_xlfn.IFS('Paraclinicos '!D1826="","",AND('Paraclinicos '!D1826&gt;=250,'Paraclinicos '!D1826&lt;=500),2,'Paraclinicos '!D1826&gt;500,3,'Paraclinicos '!D1826&lt;250,1)</f>
        <v/>
      </c>
      <c r="H1891" s="50" t="str">
        <f t="shared" si="88"/>
        <v/>
      </c>
      <c r="I1891" t="str" cm="1">
        <f t="array" ref="I1891">_xlfn.IFS('Paraclinicos '!Q1826="","",'Paraclinicos '!Q1826&gt;=65,1,'Paraclinicos '!Q1826&lt;65,0)</f>
        <v/>
      </c>
      <c r="J1891" t="str" cm="1">
        <f t="array" ref="J1891">_xlfn.IFS('Paraclinicos '!I1826="","",'Paraclinicos '!I1826&gt;7,1,'Paraclinicos '!I1826&lt;=7,0)</f>
        <v/>
      </c>
      <c r="K1891" t="str" cm="1">
        <f t="array" ref="K1891">_xlfn.IFS('Paraclinicos '!W1826="","",'Paraclinicos '!W1826&lt;=8,1,'Paraclinicos '!W1826&gt;8,0)</f>
        <v/>
      </c>
      <c r="L1891" t="str" cm="1">
        <f t="array" ref="L1891">_xlfn.IFS('Paraclinicos '!S1826="","",'Paraclinicos '!S1826&gt;=30,1,'Paraclinicos '!S1826&lt;30,0)</f>
        <v/>
      </c>
      <c r="M1891" t="str" cm="1">
        <f t="array" ref="M1891">_xlfn.IFS(OR('Paraclinicos '!T1826="",'Paraclinicos '!U1826=""),"",OR('Paraclinicos '!T1826&lt;=90,'Paraclinicos '!U1826&lt;=60),1,OR('Paraclinicos '!T1826&gt;90,'Paraclinicos '!U1826&gt;60),0)</f>
        <v/>
      </c>
      <c r="N1891" s="45" t="str">
        <f t="shared" si="89"/>
        <v/>
      </c>
      <c r="O1891" t="str" cm="1">
        <f t="array" ref="O1891">_xlfn.IFS(OR('Paraclinicos '!M1826="",'Paraclinicos '!N1826="",'Paraclinicos '!N1826=0),"",'Paraclinicos '!M1826/'Paraclinicos '!N1826&lt;100,4,'Paraclinicos '!M1826/'Paraclinicos '!N1826&lt;200,3,'Paraclinicos '!M1826/'Paraclinicos '!N1826&lt;300,2,'Paraclinicos '!M1826/'Paraclinicos '!N1826&lt;400,1,'Paraclinicos '!M1826/'Paraclinicos '!N1826&gt;=400,0)</f>
        <v/>
      </c>
      <c r="P1891" t="str" cm="1">
        <f t="array" ref="P1891">_xlfn.IFS('Paraclinicos '!C1826="","",'Paraclinicos '!C1826&lt;20,4,'Paraclinicos '!C1826&lt;50,3,'Paraclinicos '!C1826&lt;100,2,'Paraclinicos '!C1826&lt;150,1,'Paraclinicos '!C1826&gt;150,0)</f>
        <v/>
      </c>
      <c r="Q1891" t="str" cm="1">
        <f t="array" ref="Q1891">_xlfn.IFS('Paraclinicos '!O1826="","",'Paraclinicos '!O1826&lt;1.2,0,'Paraclinicos '!O1826&lt;2,1,'Paraclinicos '!O1826&lt;3.5,2,'Paraclinicos '!O1826&lt;5,3,'Paraclinicos '!O1826&gt;5,4)</f>
        <v/>
      </c>
      <c r="R1891" t="str" cm="1">
        <f t="array" ref="R1891">_xlfn.IFS('Paraclinicos '!J1826="","",'Paraclinicos '!J1826&lt;1.2,0,'Paraclinicos '!J1826&lt;2,1,'Paraclinicos '!J1826&lt;6,2,'Paraclinicos '!J1826&lt;12,3,'Paraclinicos '!J1826&gt;=12,4)</f>
        <v/>
      </c>
      <c r="S1891" t="str" cm="1">
        <f t="array" ref="S1891">_xlfn.IFS('Paraclinicos '!Y1826="","",'Paraclinicos '!Y1826&lt;70,1,'Paraclinicos '!Y1826&gt;=70,0)</f>
        <v/>
      </c>
      <c r="T1891" t="str" cm="1">
        <f t="array" ref="T1891">_xlfn.IFS('Paraclinicos '!W1826="","",'Paraclinicos '!W1826&lt;6,4,'Paraclinicos '!W1826&lt;10,3,'Paraclinicos '!W1826&lt;13,2,'Paraclinicos '!W1826&lt;15,1,'Paraclinicos '!W1826=15,0)</f>
        <v/>
      </c>
      <c r="U1891" s="54" t="str">
        <f t="shared" si="87"/>
        <v/>
      </c>
      <c r="V1891" t="str" cm="1">
        <f t="array" ref="V1891">_xlfn.IFS('Paraclinicos '!S1826="","",OR('Paraclinicos '!S1826&lt;=8,'Paraclinicos '!S1826&gt;=25),3,'Paraclinicos '!S1826&lt;12,1,'Paraclinicos '!S1826&lt;21,0,'Paraclinicos '!S1826&lt;25,2)</f>
        <v/>
      </c>
      <c r="W1891" t="str">
        <f>IFERROR(IF(INDEX('BD Demog para scores enalazar'!Y$2:'BD Demog para scores enalazar'!Y$3000,MATCH(Formulas!A1891,'BD Demog para scores enalazar'!A$2:'BD Demog para scores enalazar'!A$3000,0))=1,"SI","NO"),"")</f>
        <v/>
      </c>
      <c r="X1891" s="9" t="str">
        <f>IFERROR(IF(INDEX('BD Demog para scores enalazar'!AJ$2:'BD Demog para scores enalazar'!AJ$3000,MATCH(Formulas!A1891,'BD Demog para scores enalazar'!A$2:'BD Demog para scores enalazar'!A$3000,0))=1,"SI","NO"),"")</f>
        <v/>
      </c>
      <c r="Y1891" t="str" cm="1">
        <f t="array" ref="Y1891">IF(AND(W1891="NO",X1891="NO"),_xlfn.IFS('Paraclinicos '!K1826&lt;=91,3,'Paraclinicos '!K1826&lt;94,2,'Paraclinicos '!K1826&lt;96,1,'Paraclinicos '!K1826&gt;=96,0),"")</f>
        <v/>
      </c>
      <c r="Z1891" t="str" cm="1">
        <f t="array" ref="Z1891">IF(OR(W1891="SI",X1891="SI"),_xlfn.IFS(OR(AND('Paraclinicos '!K1827&lt;=83),AND('Paraclinicos '!K1827&gt;=97,AA1891=2)),3,OR(AND('Paraclinicos '!K1827&lt;=86),AND('Paraclinicos '!K1827&gt;=94,AA1891=2)),2,OR(AND('Paraclinicos '!K1827&lt;=88),AND('Paraclinicos '!K1827&gt;=92,AA1891=2)),1,OR(AND('Paraclinicos '!K1827&gt;=88,'Paraclinicos '!K1827&lt;=92),AND('Paraclinicos '!K1827&gt;=93,AA1891=0)),0),"")</f>
        <v/>
      </c>
      <c r="AA1891" t="str" cm="1">
        <f t="array" ref="AA1891">_xlfn.IFS('Paraclinicos '!E1826="","",'Paraclinicos '!E1826="Oxigeno",2,'Paraclinicos '!E1826="Aire",0)</f>
        <v/>
      </c>
    </row>
    <row r="1892" spans="1:27" x14ac:dyDescent="0.25">
      <c r="A1892">
        <f>'Paraclinicos '!A1827</f>
        <v>0</v>
      </c>
      <c r="B1892" s="3">
        <f>'Paraclinicos '!R1827</f>
        <v>0</v>
      </c>
      <c r="C1892" t="str" cm="1">
        <f t="array" ref="C1892">_xlfn.IFS('Paraclinicos '!Q1827="","",'Paraclinicos '!Q1827&gt;60,3,'Paraclinicos '!Q1827&lt;=60,1)</f>
        <v/>
      </c>
      <c r="D1892" t="str">
        <f>IFERROR(IF(INDEX('BD Demog para scores enalazar'!BC$2:BC$3000,MATCH(Formulas!A1892,'BD Demog para scores enalazar'!A$2:A$3000,0))=0,"SI","NO"),"")</f>
        <v/>
      </c>
      <c r="E1892" t="str" cm="1">
        <f t="array" ref="E1892">_xlfn.IFS(D1892="","",D1892="SI",4,D1892="NO",1)</f>
        <v/>
      </c>
      <c r="F1892" t="str" cm="1">
        <f t="array" ref="F1892">_xlfn.IFS('Paraclinicos '!B1827="","",'Paraclinicos '!B1827&gt;1,1,'Paraclinicos '!B1827&lt;=1,3)</f>
        <v/>
      </c>
      <c r="G1892" t="str" cm="1">
        <f t="array" ref="G1892">_xlfn.IFS('Paraclinicos '!D1827="","",AND('Paraclinicos '!D1827&gt;=250,'Paraclinicos '!D1827&lt;=500),2,'Paraclinicos '!D1827&gt;500,3,'Paraclinicos '!D1827&lt;250,1)</f>
        <v/>
      </c>
      <c r="H1892" s="50" t="str">
        <f t="shared" si="88"/>
        <v/>
      </c>
      <c r="I1892" t="str" cm="1">
        <f t="array" ref="I1892">_xlfn.IFS('Paraclinicos '!Q1827="","",'Paraclinicos '!Q1827&gt;=65,1,'Paraclinicos '!Q1827&lt;65,0)</f>
        <v/>
      </c>
      <c r="J1892" t="str" cm="1">
        <f t="array" ref="J1892">_xlfn.IFS('Paraclinicos '!I1827="","",'Paraclinicos '!I1827&gt;7,1,'Paraclinicos '!I1827&lt;=7,0)</f>
        <v/>
      </c>
      <c r="K1892" t="str" cm="1">
        <f t="array" ref="K1892">_xlfn.IFS('Paraclinicos '!W1827="","",'Paraclinicos '!W1827&lt;=8,1,'Paraclinicos '!W1827&gt;8,0)</f>
        <v/>
      </c>
      <c r="L1892" t="str" cm="1">
        <f t="array" ref="L1892">_xlfn.IFS('Paraclinicos '!S1827="","",'Paraclinicos '!S1827&gt;=30,1,'Paraclinicos '!S1827&lt;30,0)</f>
        <v/>
      </c>
      <c r="M1892" t="str" cm="1">
        <f t="array" ref="M1892">_xlfn.IFS(OR('Paraclinicos '!T1827="",'Paraclinicos '!U1827=""),"",OR('Paraclinicos '!T1827&lt;=90,'Paraclinicos '!U1827&lt;=60),1,OR('Paraclinicos '!T1827&gt;90,'Paraclinicos '!U1827&gt;60),0)</f>
        <v/>
      </c>
      <c r="N1892" s="45" t="str">
        <f t="shared" si="89"/>
        <v/>
      </c>
      <c r="O1892" t="str" cm="1">
        <f t="array" ref="O1892">_xlfn.IFS(OR('Paraclinicos '!M1827="",'Paraclinicos '!N1827="",'Paraclinicos '!N1827=0),"",'Paraclinicos '!M1827/'Paraclinicos '!N1827&lt;100,4,'Paraclinicos '!M1827/'Paraclinicos '!N1827&lt;200,3,'Paraclinicos '!M1827/'Paraclinicos '!N1827&lt;300,2,'Paraclinicos '!M1827/'Paraclinicos '!N1827&lt;400,1,'Paraclinicos '!M1827/'Paraclinicos '!N1827&gt;=400,0)</f>
        <v/>
      </c>
      <c r="P1892" t="str" cm="1">
        <f t="array" ref="P1892">_xlfn.IFS('Paraclinicos '!C1827="","",'Paraclinicos '!C1827&lt;20,4,'Paraclinicos '!C1827&lt;50,3,'Paraclinicos '!C1827&lt;100,2,'Paraclinicos '!C1827&lt;150,1,'Paraclinicos '!C1827&gt;150,0)</f>
        <v/>
      </c>
      <c r="Q1892" t="str" cm="1">
        <f t="array" ref="Q1892">_xlfn.IFS('Paraclinicos '!O1827="","",'Paraclinicos '!O1827&lt;1.2,0,'Paraclinicos '!O1827&lt;2,1,'Paraclinicos '!O1827&lt;3.5,2,'Paraclinicos '!O1827&lt;5,3,'Paraclinicos '!O1827&gt;5,4)</f>
        <v/>
      </c>
      <c r="R1892" t="str" cm="1">
        <f t="array" ref="R1892">_xlfn.IFS('Paraclinicos '!J1827="","",'Paraclinicos '!J1827&lt;1.2,0,'Paraclinicos '!J1827&lt;2,1,'Paraclinicos '!J1827&lt;6,2,'Paraclinicos '!J1827&lt;12,3,'Paraclinicos '!J1827&gt;=12,4)</f>
        <v/>
      </c>
      <c r="S1892" t="str" cm="1">
        <f t="array" ref="S1892">_xlfn.IFS('Paraclinicos '!Y1827="","",'Paraclinicos '!Y1827&lt;70,1,'Paraclinicos '!Y1827&gt;=70,0)</f>
        <v/>
      </c>
      <c r="T1892" t="str" cm="1">
        <f t="array" ref="T1892">_xlfn.IFS('Paraclinicos '!W1827="","",'Paraclinicos '!W1827&lt;6,4,'Paraclinicos '!W1827&lt;10,3,'Paraclinicos '!W1827&lt;13,2,'Paraclinicos '!W1827&lt;15,1,'Paraclinicos '!W1827=15,0)</f>
        <v/>
      </c>
      <c r="U1892" s="54" t="str">
        <f t="shared" si="87"/>
        <v/>
      </c>
      <c r="V1892" t="str" cm="1">
        <f t="array" ref="V1892">_xlfn.IFS('Paraclinicos '!S1827="","",OR('Paraclinicos '!S1827&lt;=8,'Paraclinicos '!S1827&gt;=25),3,'Paraclinicos '!S1827&lt;12,1,'Paraclinicos '!S1827&lt;21,0,'Paraclinicos '!S1827&lt;25,2)</f>
        <v/>
      </c>
      <c r="W1892" t="str">
        <f>IFERROR(IF(INDEX('BD Demog para scores enalazar'!Y$2:'BD Demog para scores enalazar'!Y$3000,MATCH(Formulas!A1892,'BD Demog para scores enalazar'!A$2:'BD Demog para scores enalazar'!A$3000,0))=1,"SI","NO"),"")</f>
        <v/>
      </c>
      <c r="X1892" s="9" t="str">
        <f>IFERROR(IF(INDEX('BD Demog para scores enalazar'!AJ$2:'BD Demog para scores enalazar'!AJ$3000,MATCH(Formulas!A1892,'BD Demog para scores enalazar'!A$2:'BD Demog para scores enalazar'!A$3000,0))=1,"SI","NO"),"")</f>
        <v/>
      </c>
      <c r="Y1892" t="str" cm="1">
        <f t="array" ref="Y1892">IF(AND(W1892="NO",X1892="NO"),_xlfn.IFS('Paraclinicos '!K1827&lt;=91,3,'Paraclinicos '!K1827&lt;94,2,'Paraclinicos '!K1827&lt;96,1,'Paraclinicos '!K1827&gt;=96,0),"")</f>
        <v/>
      </c>
      <c r="Z1892" t="str" cm="1">
        <f t="array" ref="Z1892">IF(OR(W1892="SI",X1892="SI"),_xlfn.IFS(OR(AND('Paraclinicos '!K1828&lt;=83),AND('Paraclinicos '!K1828&gt;=97,AA1892=2)),3,OR(AND('Paraclinicos '!K1828&lt;=86),AND('Paraclinicos '!K1828&gt;=94,AA1892=2)),2,OR(AND('Paraclinicos '!K1828&lt;=88),AND('Paraclinicos '!K1828&gt;=92,AA1892=2)),1,OR(AND('Paraclinicos '!K1828&gt;=88,'Paraclinicos '!K1828&lt;=92),AND('Paraclinicos '!K1828&gt;=93,AA1892=0)),0),"")</f>
        <v/>
      </c>
      <c r="AA1892" t="str" cm="1">
        <f t="array" ref="AA1892">_xlfn.IFS('Paraclinicos '!E1827="","",'Paraclinicos '!E1827="Oxigeno",2,'Paraclinicos '!E1827="Aire",0)</f>
        <v/>
      </c>
    </row>
    <row r="1893" spans="1:27" x14ac:dyDescent="0.25">
      <c r="A1893">
        <f>'Paraclinicos '!A1828</f>
        <v>0</v>
      </c>
      <c r="B1893" s="3">
        <f>'Paraclinicos '!R1828</f>
        <v>0</v>
      </c>
      <c r="C1893" t="str" cm="1">
        <f t="array" ref="C1893">_xlfn.IFS('Paraclinicos '!Q1828="","",'Paraclinicos '!Q1828&gt;60,3,'Paraclinicos '!Q1828&lt;=60,1)</f>
        <v/>
      </c>
      <c r="D1893" t="str">
        <f>IFERROR(IF(INDEX('BD Demog para scores enalazar'!BC$2:BC$3000,MATCH(Formulas!A1893,'BD Demog para scores enalazar'!A$2:A$3000,0))=0,"SI","NO"),"")</f>
        <v/>
      </c>
      <c r="E1893" t="str" cm="1">
        <f t="array" ref="E1893">_xlfn.IFS(D1893="","",D1893="SI",4,D1893="NO",1)</f>
        <v/>
      </c>
      <c r="F1893" t="str" cm="1">
        <f t="array" ref="F1893">_xlfn.IFS('Paraclinicos '!B1828="","",'Paraclinicos '!B1828&gt;1,1,'Paraclinicos '!B1828&lt;=1,3)</f>
        <v/>
      </c>
      <c r="G1893" t="str" cm="1">
        <f t="array" ref="G1893">_xlfn.IFS('Paraclinicos '!D1828="","",AND('Paraclinicos '!D1828&gt;=250,'Paraclinicos '!D1828&lt;=500),2,'Paraclinicos '!D1828&gt;500,3,'Paraclinicos '!D1828&lt;250,1)</f>
        <v/>
      </c>
      <c r="H1893" s="50" t="str">
        <f t="shared" si="88"/>
        <v/>
      </c>
      <c r="I1893" t="str" cm="1">
        <f t="array" ref="I1893">_xlfn.IFS('Paraclinicos '!Q1828="","",'Paraclinicos '!Q1828&gt;=65,1,'Paraclinicos '!Q1828&lt;65,0)</f>
        <v/>
      </c>
      <c r="J1893" t="str" cm="1">
        <f t="array" ref="J1893">_xlfn.IFS('Paraclinicos '!I1828="","",'Paraclinicos '!I1828&gt;7,1,'Paraclinicos '!I1828&lt;=7,0)</f>
        <v/>
      </c>
      <c r="K1893" t="str" cm="1">
        <f t="array" ref="K1893">_xlfn.IFS('Paraclinicos '!W1828="","",'Paraclinicos '!W1828&lt;=8,1,'Paraclinicos '!W1828&gt;8,0)</f>
        <v/>
      </c>
      <c r="L1893" t="str" cm="1">
        <f t="array" ref="L1893">_xlfn.IFS('Paraclinicos '!S1828="","",'Paraclinicos '!S1828&gt;=30,1,'Paraclinicos '!S1828&lt;30,0)</f>
        <v/>
      </c>
      <c r="M1893" t="str" cm="1">
        <f t="array" ref="M1893">_xlfn.IFS(OR('Paraclinicos '!T1828="",'Paraclinicos '!U1828=""),"",OR('Paraclinicos '!T1828&lt;=90,'Paraclinicos '!U1828&lt;=60),1,OR('Paraclinicos '!T1828&gt;90,'Paraclinicos '!U1828&gt;60),0)</f>
        <v/>
      </c>
      <c r="N1893" s="45" t="str">
        <f t="shared" si="89"/>
        <v/>
      </c>
      <c r="O1893" t="str" cm="1">
        <f t="array" ref="O1893">_xlfn.IFS(OR('Paraclinicos '!M1828="",'Paraclinicos '!N1828="",'Paraclinicos '!N1828=0),"",'Paraclinicos '!M1828/'Paraclinicos '!N1828&lt;100,4,'Paraclinicos '!M1828/'Paraclinicos '!N1828&lt;200,3,'Paraclinicos '!M1828/'Paraclinicos '!N1828&lt;300,2,'Paraclinicos '!M1828/'Paraclinicos '!N1828&lt;400,1,'Paraclinicos '!M1828/'Paraclinicos '!N1828&gt;=400,0)</f>
        <v/>
      </c>
      <c r="P1893" t="str" cm="1">
        <f t="array" ref="P1893">_xlfn.IFS('Paraclinicos '!C1828="","",'Paraclinicos '!C1828&lt;20,4,'Paraclinicos '!C1828&lt;50,3,'Paraclinicos '!C1828&lt;100,2,'Paraclinicos '!C1828&lt;150,1,'Paraclinicos '!C1828&gt;150,0)</f>
        <v/>
      </c>
      <c r="Q1893" t="str" cm="1">
        <f t="array" ref="Q1893">_xlfn.IFS('Paraclinicos '!O1828="","",'Paraclinicos '!O1828&lt;1.2,0,'Paraclinicos '!O1828&lt;2,1,'Paraclinicos '!O1828&lt;3.5,2,'Paraclinicos '!O1828&lt;5,3,'Paraclinicos '!O1828&gt;5,4)</f>
        <v/>
      </c>
      <c r="R1893" t="str" cm="1">
        <f t="array" ref="R1893">_xlfn.IFS('Paraclinicos '!J1828="","",'Paraclinicos '!J1828&lt;1.2,0,'Paraclinicos '!J1828&lt;2,1,'Paraclinicos '!J1828&lt;6,2,'Paraclinicos '!J1828&lt;12,3,'Paraclinicos '!J1828&gt;=12,4)</f>
        <v/>
      </c>
      <c r="S1893" t="str" cm="1">
        <f t="array" ref="S1893">_xlfn.IFS('Paraclinicos '!Y1828="","",'Paraclinicos '!Y1828&lt;70,1,'Paraclinicos '!Y1828&gt;=70,0)</f>
        <v/>
      </c>
      <c r="T1893" t="str" cm="1">
        <f t="array" ref="T1893">_xlfn.IFS('Paraclinicos '!W1828="","",'Paraclinicos '!W1828&lt;6,4,'Paraclinicos '!W1828&lt;10,3,'Paraclinicos '!W1828&lt;13,2,'Paraclinicos '!W1828&lt;15,1,'Paraclinicos '!W1828=15,0)</f>
        <v/>
      </c>
      <c r="U1893" s="54" t="str">
        <f t="shared" si="87"/>
        <v/>
      </c>
      <c r="V1893" t="str" cm="1">
        <f t="array" ref="V1893">_xlfn.IFS('Paraclinicos '!S1828="","",OR('Paraclinicos '!S1828&lt;=8,'Paraclinicos '!S1828&gt;=25),3,'Paraclinicos '!S1828&lt;12,1,'Paraclinicos '!S1828&lt;21,0,'Paraclinicos '!S1828&lt;25,2)</f>
        <v/>
      </c>
      <c r="W1893" t="str">
        <f>IFERROR(IF(INDEX('BD Demog para scores enalazar'!Y$2:'BD Demog para scores enalazar'!Y$3000,MATCH(Formulas!A1893,'BD Demog para scores enalazar'!A$2:'BD Demog para scores enalazar'!A$3000,0))=1,"SI","NO"),"")</f>
        <v/>
      </c>
      <c r="X1893" s="9" t="str">
        <f>IFERROR(IF(INDEX('BD Demog para scores enalazar'!AJ$2:'BD Demog para scores enalazar'!AJ$3000,MATCH(Formulas!A1893,'BD Demog para scores enalazar'!A$2:'BD Demog para scores enalazar'!A$3000,0))=1,"SI","NO"),"")</f>
        <v/>
      </c>
      <c r="Y1893" t="str" cm="1">
        <f t="array" ref="Y1893">IF(AND(W1893="NO",X1893="NO"),_xlfn.IFS('Paraclinicos '!K1828&lt;=91,3,'Paraclinicos '!K1828&lt;94,2,'Paraclinicos '!K1828&lt;96,1,'Paraclinicos '!K1828&gt;=96,0),"")</f>
        <v/>
      </c>
      <c r="Z1893" t="str" cm="1">
        <f t="array" ref="Z1893">IF(OR(W1893="SI",X1893="SI"),_xlfn.IFS(OR(AND('Paraclinicos '!K1829&lt;=83),AND('Paraclinicos '!K1829&gt;=97,AA1893=2)),3,OR(AND('Paraclinicos '!K1829&lt;=86),AND('Paraclinicos '!K1829&gt;=94,AA1893=2)),2,OR(AND('Paraclinicos '!K1829&lt;=88),AND('Paraclinicos '!K1829&gt;=92,AA1893=2)),1,OR(AND('Paraclinicos '!K1829&gt;=88,'Paraclinicos '!K1829&lt;=92),AND('Paraclinicos '!K1829&gt;=93,AA1893=0)),0),"")</f>
        <v/>
      </c>
      <c r="AA1893" t="str" cm="1">
        <f t="array" ref="AA1893">_xlfn.IFS('Paraclinicos '!E1828="","",'Paraclinicos '!E1828="Oxigeno",2,'Paraclinicos '!E1828="Aire",0)</f>
        <v/>
      </c>
    </row>
    <row r="1894" spans="1:27" x14ac:dyDescent="0.25">
      <c r="A1894">
        <f>'Paraclinicos '!A1829</f>
        <v>0</v>
      </c>
      <c r="B1894" s="3">
        <f>'Paraclinicos '!R1829</f>
        <v>0</v>
      </c>
      <c r="C1894" t="str" cm="1">
        <f t="array" ref="C1894">_xlfn.IFS('Paraclinicos '!Q1829="","",'Paraclinicos '!Q1829&gt;60,3,'Paraclinicos '!Q1829&lt;=60,1)</f>
        <v/>
      </c>
      <c r="D1894" t="str">
        <f>IFERROR(IF(INDEX('BD Demog para scores enalazar'!BC$2:BC$3000,MATCH(Formulas!A1894,'BD Demog para scores enalazar'!A$2:A$3000,0))=0,"SI","NO"),"")</f>
        <v/>
      </c>
      <c r="E1894" t="str" cm="1">
        <f t="array" ref="E1894">_xlfn.IFS(D1894="","",D1894="SI",4,D1894="NO",1)</f>
        <v/>
      </c>
      <c r="F1894" t="str" cm="1">
        <f t="array" ref="F1894">_xlfn.IFS('Paraclinicos '!B1829="","",'Paraclinicos '!B1829&gt;1,1,'Paraclinicos '!B1829&lt;=1,3)</f>
        <v/>
      </c>
      <c r="G1894" t="str" cm="1">
        <f t="array" ref="G1894">_xlfn.IFS('Paraclinicos '!D1829="","",AND('Paraclinicos '!D1829&gt;=250,'Paraclinicos '!D1829&lt;=500),2,'Paraclinicos '!D1829&gt;500,3,'Paraclinicos '!D1829&lt;250,1)</f>
        <v/>
      </c>
      <c r="H1894" s="50" t="str">
        <f t="shared" si="88"/>
        <v/>
      </c>
      <c r="I1894" t="str" cm="1">
        <f t="array" ref="I1894">_xlfn.IFS('Paraclinicos '!Q1829="","",'Paraclinicos '!Q1829&gt;=65,1,'Paraclinicos '!Q1829&lt;65,0)</f>
        <v/>
      </c>
      <c r="J1894" t="str" cm="1">
        <f t="array" ref="J1894">_xlfn.IFS('Paraclinicos '!I1829="","",'Paraclinicos '!I1829&gt;7,1,'Paraclinicos '!I1829&lt;=7,0)</f>
        <v/>
      </c>
      <c r="K1894" t="str" cm="1">
        <f t="array" ref="K1894">_xlfn.IFS('Paraclinicos '!W1829="","",'Paraclinicos '!W1829&lt;=8,1,'Paraclinicos '!W1829&gt;8,0)</f>
        <v/>
      </c>
      <c r="L1894" t="str" cm="1">
        <f t="array" ref="L1894">_xlfn.IFS('Paraclinicos '!S1829="","",'Paraclinicos '!S1829&gt;=30,1,'Paraclinicos '!S1829&lt;30,0)</f>
        <v/>
      </c>
      <c r="M1894" t="str" cm="1">
        <f t="array" ref="M1894">_xlfn.IFS(OR('Paraclinicos '!T1829="",'Paraclinicos '!U1829=""),"",OR('Paraclinicos '!T1829&lt;=90,'Paraclinicos '!U1829&lt;=60),1,OR('Paraclinicos '!T1829&gt;90,'Paraclinicos '!U1829&gt;60),0)</f>
        <v/>
      </c>
      <c r="N1894" s="45" t="str">
        <f t="shared" si="89"/>
        <v/>
      </c>
      <c r="O1894" t="str" cm="1">
        <f t="array" ref="O1894">_xlfn.IFS(OR('Paraclinicos '!M1829="",'Paraclinicos '!N1829="",'Paraclinicos '!N1829=0),"",'Paraclinicos '!M1829/'Paraclinicos '!N1829&lt;100,4,'Paraclinicos '!M1829/'Paraclinicos '!N1829&lt;200,3,'Paraclinicos '!M1829/'Paraclinicos '!N1829&lt;300,2,'Paraclinicos '!M1829/'Paraclinicos '!N1829&lt;400,1,'Paraclinicos '!M1829/'Paraclinicos '!N1829&gt;=400,0)</f>
        <v/>
      </c>
      <c r="P1894" t="str" cm="1">
        <f t="array" ref="P1894">_xlfn.IFS('Paraclinicos '!C1829="","",'Paraclinicos '!C1829&lt;20,4,'Paraclinicos '!C1829&lt;50,3,'Paraclinicos '!C1829&lt;100,2,'Paraclinicos '!C1829&lt;150,1,'Paraclinicos '!C1829&gt;150,0)</f>
        <v/>
      </c>
      <c r="Q1894" t="str" cm="1">
        <f t="array" ref="Q1894">_xlfn.IFS('Paraclinicos '!O1829="","",'Paraclinicos '!O1829&lt;1.2,0,'Paraclinicos '!O1829&lt;2,1,'Paraclinicos '!O1829&lt;3.5,2,'Paraclinicos '!O1829&lt;5,3,'Paraclinicos '!O1829&gt;5,4)</f>
        <v/>
      </c>
      <c r="R1894" t="str" cm="1">
        <f t="array" ref="R1894">_xlfn.IFS('Paraclinicos '!J1829="","",'Paraclinicos '!J1829&lt;1.2,0,'Paraclinicos '!J1829&lt;2,1,'Paraclinicos '!J1829&lt;6,2,'Paraclinicos '!J1829&lt;12,3,'Paraclinicos '!J1829&gt;=12,4)</f>
        <v/>
      </c>
      <c r="S1894" t="str" cm="1">
        <f t="array" ref="S1894">_xlfn.IFS('Paraclinicos '!Y1829="","",'Paraclinicos '!Y1829&lt;70,1,'Paraclinicos '!Y1829&gt;=70,0)</f>
        <v/>
      </c>
      <c r="T1894" t="str" cm="1">
        <f t="array" ref="T1894">_xlfn.IFS('Paraclinicos '!W1829="","",'Paraclinicos '!W1829&lt;6,4,'Paraclinicos '!W1829&lt;10,3,'Paraclinicos '!W1829&lt;13,2,'Paraclinicos '!W1829&lt;15,1,'Paraclinicos '!W1829=15,0)</f>
        <v/>
      </c>
      <c r="U1894" s="54" t="str">
        <f t="shared" si="87"/>
        <v/>
      </c>
      <c r="V1894" t="str" cm="1">
        <f t="array" ref="V1894">_xlfn.IFS('Paraclinicos '!S1829="","",OR('Paraclinicos '!S1829&lt;=8,'Paraclinicos '!S1829&gt;=25),3,'Paraclinicos '!S1829&lt;12,1,'Paraclinicos '!S1829&lt;21,0,'Paraclinicos '!S1829&lt;25,2)</f>
        <v/>
      </c>
      <c r="W1894" t="str">
        <f>IFERROR(IF(INDEX('BD Demog para scores enalazar'!Y$2:'BD Demog para scores enalazar'!Y$3000,MATCH(Formulas!A1894,'BD Demog para scores enalazar'!A$2:'BD Demog para scores enalazar'!A$3000,0))=1,"SI","NO"),"")</f>
        <v/>
      </c>
      <c r="X1894" s="9" t="str">
        <f>IFERROR(IF(INDEX('BD Demog para scores enalazar'!AJ$2:'BD Demog para scores enalazar'!AJ$3000,MATCH(Formulas!A1894,'BD Demog para scores enalazar'!A$2:'BD Demog para scores enalazar'!A$3000,0))=1,"SI","NO"),"")</f>
        <v/>
      </c>
      <c r="Y1894" t="str" cm="1">
        <f t="array" ref="Y1894">IF(AND(W1894="NO",X1894="NO"),_xlfn.IFS('Paraclinicos '!K1829&lt;=91,3,'Paraclinicos '!K1829&lt;94,2,'Paraclinicos '!K1829&lt;96,1,'Paraclinicos '!K1829&gt;=96,0),"")</f>
        <v/>
      </c>
      <c r="Z1894" t="str" cm="1">
        <f t="array" ref="Z1894">IF(OR(W1894="SI",X1894="SI"),_xlfn.IFS(OR(AND('Paraclinicos '!K1830&lt;=83),AND('Paraclinicos '!K1830&gt;=97,AA1894=2)),3,OR(AND('Paraclinicos '!K1830&lt;=86),AND('Paraclinicos '!K1830&gt;=94,AA1894=2)),2,OR(AND('Paraclinicos '!K1830&lt;=88),AND('Paraclinicos '!K1830&gt;=92,AA1894=2)),1,OR(AND('Paraclinicos '!K1830&gt;=88,'Paraclinicos '!K1830&lt;=92),AND('Paraclinicos '!K1830&gt;=93,AA1894=0)),0),"")</f>
        <v/>
      </c>
      <c r="AA1894" t="str" cm="1">
        <f t="array" ref="AA1894">_xlfn.IFS('Paraclinicos '!E1829="","",'Paraclinicos '!E1829="Oxigeno",2,'Paraclinicos '!E1829="Aire",0)</f>
        <v/>
      </c>
    </row>
    <row r="1895" spans="1:27" x14ac:dyDescent="0.25">
      <c r="A1895">
        <f>'Paraclinicos '!A1830</f>
        <v>0</v>
      </c>
      <c r="B1895" s="3">
        <f>'Paraclinicos '!R1830</f>
        <v>0</v>
      </c>
      <c r="C1895" t="str" cm="1">
        <f t="array" ref="C1895">_xlfn.IFS('Paraclinicos '!Q1830="","",'Paraclinicos '!Q1830&gt;60,3,'Paraclinicos '!Q1830&lt;=60,1)</f>
        <v/>
      </c>
      <c r="D1895" t="str">
        <f>IFERROR(IF(INDEX('BD Demog para scores enalazar'!BC$2:BC$3000,MATCH(Formulas!A1895,'BD Demog para scores enalazar'!A$2:A$3000,0))=0,"SI","NO"),"")</f>
        <v/>
      </c>
      <c r="E1895" t="str" cm="1">
        <f t="array" ref="E1895">_xlfn.IFS(D1895="","",D1895="SI",4,D1895="NO",1)</f>
        <v/>
      </c>
      <c r="F1895" t="str" cm="1">
        <f t="array" ref="F1895">_xlfn.IFS('Paraclinicos '!B1830="","",'Paraclinicos '!B1830&gt;1,1,'Paraclinicos '!B1830&lt;=1,3)</f>
        <v/>
      </c>
      <c r="G1895" t="str" cm="1">
        <f t="array" ref="G1895">_xlfn.IFS('Paraclinicos '!D1830="","",AND('Paraclinicos '!D1830&gt;=250,'Paraclinicos '!D1830&lt;=500),2,'Paraclinicos '!D1830&gt;500,3,'Paraclinicos '!D1830&lt;250,1)</f>
        <v/>
      </c>
      <c r="H1895" s="50" t="str">
        <f t="shared" si="88"/>
        <v/>
      </c>
      <c r="I1895" t="str" cm="1">
        <f t="array" ref="I1895">_xlfn.IFS('Paraclinicos '!Q1830="","",'Paraclinicos '!Q1830&gt;=65,1,'Paraclinicos '!Q1830&lt;65,0)</f>
        <v/>
      </c>
      <c r="J1895" t="str" cm="1">
        <f t="array" ref="J1895">_xlfn.IFS('Paraclinicos '!I1830="","",'Paraclinicos '!I1830&gt;7,1,'Paraclinicos '!I1830&lt;=7,0)</f>
        <v/>
      </c>
      <c r="K1895" t="str" cm="1">
        <f t="array" ref="K1895">_xlfn.IFS('Paraclinicos '!W1830="","",'Paraclinicos '!W1830&lt;=8,1,'Paraclinicos '!W1830&gt;8,0)</f>
        <v/>
      </c>
      <c r="L1895" t="str" cm="1">
        <f t="array" ref="L1895">_xlfn.IFS('Paraclinicos '!S1830="","",'Paraclinicos '!S1830&gt;=30,1,'Paraclinicos '!S1830&lt;30,0)</f>
        <v/>
      </c>
      <c r="M1895" t="str" cm="1">
        <f t="array" ref="M1895">_xlfn.IFS(OR('Paraclinicos '!T1830="",'Paraclinicos '!U1830=""),"",OR('Paraclinicos '!T1830&lt;=90,'Paraclinicos '!U1830&lt;=60),1,OR('Paraclinicos '!T1830&gt;90,'Paraclinicos '!U1830&gt;60),0)</f>
        <v/>
      </c>
      <c r="N1895" s="45" t="str">
        <f t="shared" si="89"/>
        <v/>
      </c>
      <c r="O1895" t="str" cm="1">
        <f t="array" ref="O1895">_xlfn.IFS(OR('Paraclinicos '!M1830="",'Paraclinicos '!N1830="",'Paraclinicos '!N1830=0),"",'Paraclinicos '!M1830/'Paraclinicos '!N1830&lt;100,4,'Paraclinicos '!M1830/'Paraclinicos '!N1830&lt;200,3,'Paraclinicos '!M1830/'Paraclinicos '!N1830&lt;300,2,'Paraclinicos '!M1830/'Paraclinicos '!N1830&lt;400,1,'Paraclinicos '!M1830/'Paraclinicos '!N1830&gt;=400,0)</f>
        <v/>
      </c>
      <c r="P1895" t="str" cm="1">
        <f t="array" ref="P1895">_xlfn.IFS('Paraclinicos '!C1830="","",'Paraclinicos '!C1830&lt;20,4,'Paraclinicos '!C1830&lt;50,3,'Paraclinicos '!C1830&lt;100,2,'Paraclinicos '!C1830&lt;150,1,'Paraclinicos '!C1830&gt;150,0)</f>
        <v/>
      </c>
      <c r="Q1895" t="str" cm="1">
        <f t="array" ref="Q1895">_xlfn.IFS('Paraclinicos '!O1830="","",'Paraclinicos '!O1830&lt;1.2,0,'Paraclinicos '!O1830&lt;2,1,'Paraclinicos '!O1830&lt;3.5,2,'Paraclinicos '!O1830&lt;5,3,'Paraclinicos '!O1830&gt;5,4)</f>
        <v/>
      </c>
      <c r="R1895" t="str" cm="1">
        <f t="array" ref="R1895">_xlfn.IFS('Paraclinicos '!J1830="","",'Paraclinicos '!J1830&lt;1.2,0,'Paraclinicos '!J1830&lt;2,1,'Paraclinicos '!J1830&lt;6,2,'Paraclinicos '!J1830&lt;12,3,'Paraclinicos '!J1830&gt;=12,4)</f>
        <v/>
      </c>
      <c r="S1895" t="str" cm="1">
        <f t="array" ref="S1895">_xlfn.IFS('Paraclinicos '!Y1830="","",'Paraclinicos '!Y1830&lt;70,1,'Paraclinicos '!Y1830&gt;=70,0)</f>
        <v/>
      </c>
      <c r="T1895" t="str" cm="1">
        <f t="array" ref="T1895">_xlfn.IFS('Paraclinicos '!W1830="","",'Paraclinicos '!W1830&lt;6,4,'Paraclinicos '!W1830&lt;10,3,'Paraclinicos '!W1830&lt;13,2,'Paraclinicos '!W1830&lt;15,1,'Paraclinicos '!W1830=15,0)</f>
        <v/>
      </c>
      <c r="U1895" s="54" t="str">
        <f t="shared" si="87"/>
        <v/>
      </c>
      <c r="V1895" t="str" cm="1">
        <f t="array" ref="V1895">_xlfn.IFS('Paraclinicos '!S1830="","",OR('Paraclinicos '!S1830&lt;=8,'Paraclinicos '!S1830&gt;=25),3,'Paraclinicos '!S1830&lt;12,1,'Paraclinicos '!S1830&lt;21,0,'Paraclinicos '!S1830&lt;25,2)</f>
        <v/>
      </c>
      <c r="W1895" t="str">
        <f>IFERROR(IF(INDEX('BD Demog para scores enalazar'!Y$2:'BD Demog para scores enalazar'!Y$3000,MATCH(Formulas!A1895,'BD Demog para scores enalazar'!A$2:'BD Demog para scores enalazar'!A$3000,0))=1,"SI","NO"),"")</f>
        <v/>
      </c>
      <c r="X1895" s="9" t="str">
        <f>IFERROR(IF(INDEX('BD Demog para scores enalazar'!AJ$2:'BD Demog para scores enalazar'!AJ$3000,MATCH(Formulas!A1895,'BD Demog para scores enalazar'!A$2:'BD Demog para scores enalazar'!A$3000,0))=1,"SI","NO"),"")</f>
        <v/>
      </c>
      <c r="Y1895" t="str" cm="1">
        <f t="array" ref="Y1895">IF(AND(W1895="NO",X1895="NO"),_xlfn.IFS('Paraclinicos '!K1830&lt;=91,3,'Paraclinicos '!K1830&lt;94,2,'Paraclinicos '!K1830&lt;96,1,'Paraclinicos '!K1830&gt;=96,0),"")</f>
        <v/>
      </c>
      <c r="Z1895" t="str" cm="1">
        <f t="array" ref="Z1895">IF(OR(W1895="SI",X1895="SI"),_xlfn.IFS(OR(AND('Paraclinicos '!K1831&lt;=83),AND('Paraclinicos '!K1831&gt;=97,AA1895=2)),3,OR(AND('Paraclinicos '!K1831&lt;=86),AND('Paraclinicos '!K1831&gt;=94,AA1895=2)),2,OR(AND('Paraclinicos '!K1831&lt;=88),AND('Paraclinicos '!K1831&gt;=92,AA1895=2)),1,OR(AND('Paraclinicos '!K1831&gt;=88,'Paraclinicos '!K1831&lt;=92),AND('Paraclinicos '!K1831&gt;=93,AA1895=0)),0),"")</f>
        <v/>
      </c>
      <c r="AA1895" t="str" cm="1">
        <f t="array" ref="AA1895">_xlfn.IFS('Paraclinicos '!E1830="","",'Paraclinicos '!E1830="Oxigeno",2,'Paraclinicos '!E1830="Aire",0)</f>
        <v/>
      </c>
    </row>
    <row r="1896" spans="1:27" x14ac:dyDescent="0.25">
      <c r="A1896">
        <f>'Paraclinicos '!A1831</f>
        <v>0</v>
      </c>
      <c r="B1896" s="3">
        <f>'Paraclinicos '!R1831</f>
        <v>0</v>
      </c>
      <c r="C1896" t="str" cm="1">
        <f t="array" ref="C1896">_xlfn.IFS('Paraclinicos '!Q1831="","",'Paraclinicos '!Q1831&gt;60,3,'Paraclinicos '!Q1831&lt;=60,1)</f>
        <v/>
      </c>
      <c r="D1896" t="str">
        <f>IFERROR(IF(INDEX('BD Demog para scores enalazar'!BC$2:BC$3000,MATCH(Formulas!A1896,'BD Demog para scores enalazar'!A$2:A$3000,0))=0,"SI","NO"),"")</f>
        <v/>
      </c>
      <c r="E1896" t="str" cm="1">
        <f t="array" ref="E1896">_xlfn.IFS(D1896="","",D1896="SI",4,D1896="NO",1)</f>
        <v/>
      </c>
      <c r="F1896" t="str" cm="1">
        <f t="array" ref="F1896">_xlfn.IFS('Paraclinicos '!B1831="","",'Paraclinicos '!B1831&gt;1,1,'Paraclinicos '!B1831&lt;=1,3)</f>
        <v/>
      </c>
      <c r="G1896" t="str" cm="1">
        <f t="array" ref="G1896">_xlfn.IFS('Paraclinicos '!D1831="","",AND('Paraclinicos '!D1831&gt;=250,'Paraclinicos '!D1831&lt;=500),2,'Paraclinicos '!D1831&gt;500,3,'Paraclinicos '!D1831&lt;250,1)</f>
        <v/>
      </c>
      <c r="H1896" s="50" t="str">
        <f t="shared" si="88"/>
        <v/>
      </c>
      <c r="I1896" t="str" cm="1">
        <f t="array" ref="I1896">_xlfn.IFS('Paraclinicos '!Q1831="","",'Paraclinicos '!Q1831&gt;=65,1,'Paraclinicos '!Q1831&lt;65,0)</f>
        <v/>
      </c>
      <c r="J1896" t="str" cm="1">
        <f t="array" ref="J1896">_xlfn.IFS('Paraclinicos '!I1831="","",'Paraclinicos '!I1831&gt;7,1,'Paraclinicos '!I1831&lt;=7,0)</f>
        <v/>
      </c>
      <c r="K1896" t="str" cm="1">
        <f t="array" ref="K1896">_xlfn.IFS('Paraclinicos '!W1831="","",'Paraclinicos '!W1831&lt;=8,1,'Paraclinicos '!W1831&gt;8,0)</f>
        <v/>
      </c>
      <c r="L1896" t="str" cm="1">
        <f t="array" ref="L1896">_xlfn.IFS('Paraclinicos '!S1831="","",'Paraclinicos '!S1831&gt;=30,1,'Paraclinicos '!S1831&lt;30,0)</f>
        <v/>
      </c>
      <c r="M1896" t="str" cm="1">
        <f t="array" ref="M1896">_xlfn.IFS(OR('Paraclinicos '!T1831="",'Paraclinicos '!U1831=""),"",OR('Paraclinicos '!T1831&lt;=90,'Paraclinicos '!U1831&lt;=60),1,OR('Paraclinicos '!T1831&gt;90,'Paraclinicos '!U1831&gt;60),0)</f>
        <v/>
      </c>
      <c r="N1896" s="45" t="str">
        <f t="shared" si="89"/>
        <v/>
      </c>
      <c r="O1896" t="str" cm="1">
        <f t="array" ref="O1896">_xlfn.IFS(OR('Paraclinicos '!M1831="",'Paraclinicos '!N1831="",'Paraclinicos '!N1831=0),"",'Paraclinicos '!M1831/'Paraclinicos '!N1831&lt;100,4,'Paraclinicos '!M1831/'Paraclinicos '!N1831&lt;200,3,'Paraclinicos '!M1831/'Paraclinicos '!N1831&lt;300,2,'Paraclinicos '!M1831/'Paraclinicos '!N1831&lt;400,1,'Paraclinicos '!M1831/'Paraclinicos '!N1831&gt;=400,0)</f>
        <v/>
      </c>
      <c r="P1896" t="str" cm="1">
        <f t="array" ref="P1896">_xlfn.IFS('Paraclinicos '!C1831="","",'Paraclinicos '!C1831&lt;20,4,'Paraclinicos '!C1831&lt;50,3,'Paraclinicos '!C1831&lt;100,2,'Paraclinicos '!C1831&lt;150,1,'Paraclinicos '!C1831&gt;150,0)</f>
        <v/>
      </c>
      <c r="Q1896" t="str" cm="1">
        <f t="array" ref="Q1896">_xlfn.IFS('Paraclinicos '!O1831="","",'Paraclinicos '!O1831&lt;1.2,0,'Paraclinicos '!O1831&lt;2,1,'Paraclinicos '!O1831&lt;3.5,2,'Paraclinicos '!O1831&lt;5,3,'Paraclinicos '!O1831&gt;5,4)</f>
        <v/>
      </c>
      <c r="R1896" t="str" cm="1">
        <f t="array" ref="R1896">_xlfn.IFS('Paraclinicos '!J1831="","",'Paraclinicos '!J1831&lt;1.2,0,'Paraclinicos '!J1831&lt;2,1,'Paraclinicos '!J1831&lt;6,2,'Paraclinicos '!J1831&lt;12,3,'Paraclinicos '!J1831&gt;=12,4)</f>
        <v/>
      </c>
      <c r="S1896" t="str" cm="1">
        <f t="array" ref="S1896">_xlfn.IFS('Paraclinicos '!Y1831="","",'Paraclinicos '!Y1831&lt;70,1,'Paraclinicos '!Y1831&gt;=70,0)</f>
        <v/>
      </c>
      <c r="T1896" t="str" cm="1">
        <f t="array" ref="T1896">_xlfn.IFS('Paraclinicos '!W1831="","",'Paraclinicos '!W1831&lt;6,4,'Paraclinicos '!W1831&lt;10,3,'Paraclinicos '!W1831&lt;13,2,'Paraclinicos '!W1831&lt;15,1,'Paraclinicos '!W1831=15,0)</f>
        <v/>
      </c>
      <c r="U1896" s="54" t="str">
        <f t="shared" si="87"/>
        <v/>
      </c>
      <c r="V1896" t="str" cm="1">
        <f t="array" ref="V1896">_xlfn.IFS('Paraclinicos '!S1831="","",OR('Paraclinicos '!S1831&lt;=8,'Paraclinicos '!S1831&gt;=25),3,'Paraclinicos '!S1831&lt;12,1,'Paraclinicos '!S1831&lt;21,0,'Paraclinicos '!S1831&lt;25,2)</f>
        <v/>
      </c>
      <c r="W1896" t="str">
        <f>IFERROR(IF(INDEX('BD Demog para scores enalazar'!Y$2:'BD Demog para scores enalazar'!Y$3000,MATCH(Formulas!A1896,'BD Demog para scores enalazar'!A$2:'BD Demog para scores enalazar'!A$3000,0))=1,"SI","NO"),"")</f>
        <v/>
      </c>
      <c r="X1896" s="9" t="str">
        <f>IFERROR(IF(INDEX('BD Demog para scores enalazar'!AJ$2:'BD Demog para scores enalazar'!AJ$3000,MATCH(Formulas!A1896,'BD Demog para scores enalazar'!A$2:'BD Demog para scores enalazar'!A$3000,0))=1,"SI","NO"),"")</f>
        <v/>
      </c>
      <c r="Y1896" t="str" cm="1">
        <f t="array" ref="Y1896">IF(AND(W1896="NO",X1896="NO"),_xlfn.IFS('Paraclinicos '!K1831&lt;=91,3,'Paraclinicos '!K1831&lt;94,2,'Paraclinicos '!K1831&lt;96,1,'Paraclinicos '!K1831&gt;=96,0),"")</f>
        <v/>
      </c>
      <c r="Z1896" t="str" cm="1">
        <f t="array" ref="Z1896">IF(OR(W1896="SI",X1896="SI"),_xlfn.IFS(OR(AND('Paraclinicos '!K1832&lt;=83),AND('Paraclinicos '!K1832&gt;=97,AA1896=2)),3,OR(AND('Paraclinicos '!K1832&lt;=86),AND('Paraclinicos '!K1832&gt;=94,AA1896=2)),2,OR(AND('Paraclinicos '!K1832&lt;=88),AND('Paraclinicos '!K1832&gt;=92,AA1896=2)),1,OR(AND('Paraclinicos '!K1832&gt;=88,'Paraclinicos '!K1832&lt;=92),AND('Paraclinicos '!K1832&gt;=93,AA1896=0)),0),"")</f>
        <v/>
      </c>
      <c r="AA1896" t="str" cm="1">
        <f t="array" ref="AA1896">_xlfn.IFS('Paraclinicos '!E1831="","",'Paraclinicos '!E1831="Oxigeno",2,'Paraclinicos '!E1831="Aire",0)</f>
        <v/>
      </c>
    </row>
    <row r="1897" spans="1:27" x14ac:dyDescent="0.25">
      <c r="A1897">
        <f>'Paraclinicos '!A1832</f>
        <v>0</v>
      </c>
      <c r="B1897" s="3">
        <f>'Paraclinicos '!R1832</f>
        <v>0</v>
      </c>
      <c r="C1897" t="str" cm="1">
        <f t="array" ref="C1897">_xlfn.IFS('Paraclinicos '!Q1832="","",'Paraclinicos '!Q1832&gt;60,3,'Paraclinicos '!Q1832&lt;=60,1)</f>
        <v/>
      </c>
      <c r="D1897" t="str">
        <f>IFERROR(IF(INDEX('BD Demog para scores enalazar'!BC$2:BC$3000,MATCH(Formulas!A1897,'BD Demog para scores enalazar'!A$2:A$3000,0))=0,"SI","NO"),"")</f>
        <v/>
      </c>
      <c r="E1897" t="str" cm="1">
        <f t="array" ref="E1897">_xlfn.IFS(D1897="","",D1897="SI",4,D1897="NO",1)</f>
        <v/>
      </c>
      <c r="F1897" t="str" cm="1">
        <f t="array" ref="F1897">_xlfn.IFS('Paraclinicos '!B1832="","",'Paraclinicos '!B1832&gt;1,1,'Paraclinicos '!B1832&lt;=1,3)</f>
        <v/>
      </c>
      <c r="G1897" t="str" cm="1">
        <f t="array" ref="G1897">_xlfn.IFS('Paraclinicos '!D1832="","",AND('Paraclinicos '!D1832&gt;=250,'Paraclinicos '!D1832&lt;=500),2,'Paraclinicos '!D1832&gt;500,3,'Paraclinicos '!D1832&lt;250,1)</f>
        <v/>
      </c>
      <c r="H1897" s="50" t="str">
        <f t="shared" si="88"/>
        <v/>
      </c>
      <c r="I1897" t="str" cm="1">
        <f t="array" ref="I1897">_xlfn.IFS('Paraclinicos '!Q1832="","",'Paraclinicos '!Q1832&gt;=65,1,'Paraclinicos '!Q1832&lt;65,0)</f>
        <v/>
      </c>
      <c r="J1897" t="str" cm="1">
        <f t="array" ref="J1897">_xlfn.IFS('Paraclinicos '!I1832="","",'Paraclinicos '!I1832&gt;7,1,'Paraclinicos '!I1832&lt;=7,0)</f>
        <v/>
      </c>
      <c r="K1897" t="str" cm="1">
        <f t="array" ref="K1897">_xlfn.IFS('Paraclinicos '!W1832="","",'Paraclinicos '!W1832&lt;=8,1,'Paraclinicos '!W1832&gt;8,0)</f>
        <v/>
      </c>
      <c r="L1897" t="str" cm="1">
        <f t="array" ref="L1897">_xlfn.IFS('Paraclinicos '!S1832="","",'Paraclinicos '!S1832&gt;=30,1,'Paraclinicos '!S1832&lt;30,0)</f>
        <v/>
      </c>
      <c r="M1897" t="str" cm="1">
        <f t="array" ref="M1897">_xlfn.IFS(OR('Paraclinicos '!T1832="",'Paraclinicos '!U1832=""),"",OR('Paraclinicos '!T1832&lt;=90,'Paraclinicos '!U1832&lt;=60),1,OR('Paraclinicos '!T1832&gt;90,'Paraclinicos '!U1832&gt;60),0)</f>
        <v/>
      </c>
      <c r="N1897" s="45" t="str">
        <f t="shared" si="89"/>
        <v/>
      </c>
      <c r="O1897" t="str" cm="1">
        <f t="array" ref="O1897">_xlfn.IFS(OR('Paraclinicos '!M1832="",'Paraclinicos '!N1832="",'Paraclinicos '!N1832=0),"",'Paraclinicos '!M1832/'Paraclinicos '!N1832&lt;100,4,'Paraclinicos '!M1832/'Paraclinicos '!N1832&lt;200,3,'Paraclinicos '!M1832/'Paraclinicos '!N1832&lt;300,2,'Paraclinicos '!M1832/'Paraclinicos '!N1832&lt;400,1,'Paraclinicos '!M1832/'Paraclinicos '!N1832&gt;=400,0)</f>
        <v/>
      </c>
      <c r="P1897" t="str" cm="1">
        <f t="array" ref="P1897">_xlfn.IFS('Paraclinicos '!C1832="","",'Paraclinicos '!C1832&lt;20,4,'Paraclinicos '!C1832&lt;50,3,'Paraclinicos '!C1832&lt;100,2,'Paraclinicos '!C1832&lt;150,1,'Paraclinicos '!C1832&gt;150,0)</f>
        <v/>
      </c>
      <c r="Q1897" t="str" cm="1">
        <f t="array" ref="Q1897">_xlfn.IFS('Paraclinicos '!O1832="","",'Paraclinicos '!O1832&lt;1.2,0,'Paraclinicos '!O1832&lt;2,1,'Paraclinicos '!O1832&lt;3.5,2,'Paraclinicos '!O1832&lt;5,3,'Paraclinicos '!O1832&gt;5,4)</f>
        <v/>
      </c>
      <c r="R1897" t="str" cm="1">
        <f t="array" ref="R1897">_xlfn.IFS('Paraclinicos '!J1832="","",'Paraclinicos '!J1832&lt;1.2,0,'Paraclinicos '!J1832&lt;2,1,'Paraclinicos '!J1832&lt;6,2,'Paraclinicos '!J1832&lt;12,3,'Paraclinicos '!J1832&gt;=12,4)</f>
        <v/>
      </c>
      <c r="S1897" t="str" cm="1">
        <f t="array" ref="S1897">_xlfn.IFS('Paraclinicos '!Y1832="","",'Paraclinicos '!Y1832&lt;70,1,'Paraclinicos '!Y1832&gt;=70,0)</f>
        <v/>
      </c>
      <c r="T1897" t="str" cm="1">
        <f t="array" ref="T1897">_xlfn.IFS('Paraclinicos '!W1832="","",'Paraclinicos '!W1832&lt;6,4,'Paraclinicos '!W1832&lt;10,3,'Paraclinicos '!W1832&lt;13,2,'Paraclinicos '!W1832&lt;15,1,'Paraclinicos '!W1832=15,0)</f>
        <v/>
      </c>
      <c r="U1897" s="54" t="str">
        <f t="shared" si="87"/>
        <v/>
      </c>
      <c r="V1897" t="str" cm="1">
        <f t="array" ref="V1897">_xlfn.IFS('Paraclinicos '!S1832="","",OR('Paraclinicos '!S1832&lt;=8,'Paraclinicos '!S1832&gt;=25),3,'Paraclinicos '!S1832&lt;12,1,'Paraclinicos '!S1832&lt;21,0,'Paraclinicos '!S1832&lt;25,2)</f>
        <v/>
      </c>
      <c r="W1897" t="str">
        <f>IFERROR(IF(INDEX('BD Demog para scores enalazar'!Y$2:'BD Demog para scores enalazar'!Y$3000,MATCH(Formulas!A1897,'BD Demog para scores enalazar'!A$2:'BD Demog para scores enalazar'!A$3000,0))=1,"SI","NO"),"")</f>
        <v/>
      </c>
      <c r="X1897" s="9" t="str">
        <f>IFERROR(IF(INDEX('BD Demog para scores enalazar'!AJ$2:'BD Demog para scores enalazar'!AJ$3000,MATCH(Formulas!A1897,'BD Demog para scores enalazar'!A$2:'BD Demog para scores enalazar'!A$3000,0))=1,"SI","NO"),"")</f>
        <v/>
      </c>
      <c r="Y1897" t="str" cm="1">
        <f t="array" ref="Y1897">IF(AND(W1897="NO",X1897="NO"),_xlfn.IFS('Paraclinicos '!K1832&lt;=91,3,'Paraclinicos '!K1832&lt;94,2,'Paraclinicos '!K1832&lt;96,1,'Paraclinicos '!K1832&gt;=96,0),"")</f>
        <v/>
      </c>
      <c r="Z1897" t="str" cm="1">
        <f t="array" ref="Z1897">IF(OR(W1897="SI",X1897="SI"),_xlfn.IFS(OR(AND('Paraclinicos '!K1833&lt;=83),AND('Paraclinicos '!K1833&gt;=97,AA1897=2)),3,OR(AND('Paraclinicos '!K1833&lt;=86),AND('Paraclinicos '!K1833&gt;=94,AA1897=2)),2,OR(AND('Paraclinicos '!K1833&lt;=88),AND('Paraclinicos '!K1833&gt;=92,AA1897=2)),1,OR(AND('Paraclinicos '!K1833&gt;=88,'Paraclinicos '!K1833&lt;=92),AND('Paraclinicos '!K1833&gt;=93,AA1897=0)),0),"")</f>
        <v/>
      </c>
      <c r="AA1897" t="str" cm="1">
        <f t="array" ref="AA1897">_xlfn.IFS('Paraclinicos '!E1832="","",'Paraclinicos '!E1832="Oxigeno",2,'Paraclinicos '!E1832="Aire",0)</f>
        <v/>
      </c>
    </row>
    <row r="1898" spans="1:27" x14ac:dyDescent="0.25">
      <c r="A1898">
        <f>'Paraclinicos '!A1833</f>
        <v>0</v>
      </c>
      <c r="B1898" s="3">
        <f>'Paraclinicos '!R1833</f>
        <v>0</v>
      </c>
      <c r="C1898" t="str" cm="1">
        <f t="array" ref="C1898">_xlfn.IFS('Paraclinicos '!Q1833="","",'Paraclinicos '!Q1833&gt;60,3,'Paraclinicos '!Q1833&lt;=60,1)</f>
        <v/>
      </c>
      <c r="D1898" t="str">
        <f>IFERROR(IF(INDEX('BD Demog para scores enalazar'!BC$2:BC$3000,MATCH(Formulas!A1898,'BD Demog para scores enalazar'!A$2:A$3000,0))=0,"SI","NO"),"")</f>
        <v/>
      </c>
      <c r="E1898" t="str" cm="1">
        <f t="array" ref="E1898">_xlfn.IFS(D1898="","",D1898="SI",4,D1898="NO",1)</f>
        <v/>
      </c>
      <c r="F1898" t="str" cm="1">
        <f t="array" ref="F1898">_xlfn.IFS('Paraclinicos '!B1833="","",'Paraclinicos '!B1833&gt;1,1,'Paraclinicos '!B1833&lt;=1,3)</f>
        <v/>
      </c>
      <c r="G1898" t="str" cm="1">
        <f t="array" ref="G1898">_xlfn.IFS('Paraclinicos '!D1833="","",AND('Paraclinicos '!D1833&gt;=250,'Paraclinicos '!D1833&lt;=500),2,'Paraclinicos '!D1833&gt;500,3,'Paraclinicos '!D1833&lt;250,1)</f>
        <v/>
      </c>
      <c r="H1898" s="50" t="str">
        <f t="shared" si="88"/>
        <v/>
      </c>
      <c r="I1898" t="str" cm="1">
        <f t="array" ref="I1898">_xlfn.IFS('Paraclinicos '!Q1833="","",'Paraclinicos '!Q1833&gt;=65,1,'Paraclinicos '!Q1833&lt;65,0)</f>
        <v/>
      </c>
      <c r="J1898" t="str" cm="1">
        <f t="array" ref="J1898">_xlfn.IFS('Paraclinicos '!I1833="","",'Paraclinicos '!I1833&gt;7,1,'Paraclinicos '!I1833&lt;=7,0)</f>
        <v/>
      </c>
      <c r="K1898" t="str" cm="1">
        <f t="array" ref="K1898">_xlfn.IFS('Paraclinicos '!W1833="","",'Paraclinicos '!W1833&lt;=8,1,'Paraclinicos '!W1833&gt;8,0)</f>
        <v/>
      </c>
      <c r="L1898" t="str" cm="1">
        <f t="array" ref="L1898">_xlfn.IFS('Paraclinicos '!S1833="","",'Paraclinicos '!S1833&gt;=30,1,'Paraclinicos '!S1833&lt;30,0)</f>
        <v/>
      </c>
      <c r="M1898" t="str" cm="1">
        <f t="array" ref="M1898">_xlfn.IFS(OR('Paraclinicos '!T1833="",'Paraclinicos '!U1833=""),"",OR('Paraclinicos '!T1833&lt;=90,'Paraclinicos '!U1833&lt;=60),1,OR('Paraclinicos '!T1833&gt;90,'Paraclinicos '!U1833&gt;60),0)</f>
        <v/>
      </c>
      <c r="N1898" s="45" t="str">
        <f t="shared" si="89"/>
        <v/>
      </c>
      <c r="O1898" t="str" cm="1">
        <f t="array" ref="O1898">_xlfn.IFS(OR('Paraclinicos '!M1833="",'Paraclinicos '!N1833="",'Paraclinicos '!N1833=0),"",'Paraclinicos '!M1833/'Paraclinicos '!N1833&lt;100,4,'Paraclinicos '!M1833/'Paraclinicos '!N1833&lt;200,3,'Paraclinicos '!M1833/'Paraclinicos '!N1833&lt;300,2,'Paraclinicos '!M1833/'Paraclinicos '!N1833&lt;400,1,'Paraclinicos '!M1833/'Paraclinicos '!N1833&gt;=400,0)</f>
        <v/>
      </c>
      <c r="P1898" t="str" cm="1">
        <f t="array" ref="P1898">_xlfn.IFS('Paraclinicos '!C1833="","",'Paraclinicos '!C1833&lt;20,4,'Paraclinicos '!C1833&lt;50,3,'Paraclinicos '!C1833&lt;100,2,'Paraclinicos '!C1833&lt;150,1,'Paraclinicos '!C1833&gt;150,0)</f>
        <v/>
      </c>
      <c r="Q1898" t="str" cm="1">
        <f t="array" ref="Q1898">_xlfn.IFS('Paraclinicos '!O1833="","",'Paraclinicos '!O1833&lt;1.2,0,'Paraclinicos '!O1833&lt;2,1,'Paraclinicos '!O1833&lt;3.5,2,'Paraclinicos '!O1833&lt;5,3,'Paraclinicos '!O1833&gt;5,4)</f>
        <v/>
      </c>
      <c r="R1898" t="str" cm="1">
        <f t="array" ref="R1898">_xlfn.IFS('Paraclinicos '!J1833="","",'Paraclinicos '!J1833&lt;1.2,0,'Paraclinicos '!J1833&lt;2,1,'Paraclinicos '!J1833&lt;6,2,'Paraclinicos '!J1833&lt;12,3,'Paraclinicos '!J1833&gt;=12,4)</f>
        <v/>
      </c>
      <c r="S1898" t="str" cm="1">
        <f t="array" ref="S1898">_xlfn.IFS('Paraclinicos '!Y1833="","",'Paraclinicos '!Y1833&lt;70,1,'Paraclinicos '!Y1833&gt;=70,0)</f>
        <v/>
      </c>
      <c r="T1898" t="str" cm="1">
        <f t="array" ref="T1898">_xlfn.IFS('Paraclinicos '!W1833="","",'Paraclinicos '!W1833&lt;6,4,'Paraclinicos '!W1833&lt;10,3,'Paraclinicos '!W1833&lt;13,2,'Paraclinicos '!W1833&lt;15,1,'Paraclinicos '!W1833=15,0)</f>
        <v/>
      </c>
      <c r="U1898" s="54" t="str">
        <f t="shared" si="87"/>
        <v/>
      </c>
      <c r="V1898" t="str" cm="1">
        <f t="array" ref="V1898">_xlfn.IFS('Paraclinicos '!S1833="","",OR('Paraclinicos '!S1833&lt;=8,'Paraclinicos '!S1833&gt;=25),3,'Paraclinicos '!S1833&lt;12,1,'Paraclinicos '!S1833&lt;21,0,'Paraclinicos '!S1833&lt;25,2)</f>
        <v/>
      </c>
      <c r="W1898" t="str">
        <f>IFERROR(IF(INDEX('BD Demog para scores enalazar'!Y$2:'BD Demog para scores enalazar'!Y$3000,MATCH(Formulas!A1898,'BD Demog para scores enalazar'!A$2:'BD Demog para scores enalazar'!A$3000,0))=1,"SI","NO"),"")</f>
        <v/>
      </c>
      <c r="X1898" s="9" t="str">
        <f>IFERROR(IF(INDEX('BD Demog para scores enalazar'!AJ$2:'BD Demog para scores enalazar'!AJ$3000,MATCH(Formulas!A1898,'BD Demog para scores enalazar'!A$2:'BD Demog para scores enalazar'!A$3000,0))=1,"SI","NO"),"")</f>
        <v/>
      </c>
      <c r="Y1898" t="str" cm="1">
        <f t="array" ref="Y1898">IF(AND(W1898="NO",X1898="NO"),_xlfn.IFS('Paraclinicos '!K1833&lt;=91,3,'Paraclinicos '!K1833&lt;94,2,'Paraclinicos '!K1833&lt;96,1,'Paraclinicos '!K1833&gt;=96,0),"")</f>
        <v/>
      </c>
      <c r="Z1898" t="str" cm="1">
        <f t="array" ref="Z1898">IF(OR(W1898="SI",X1898="SI"),_xlfn.IFS(OR(AND('Paraclinicos '!K1834&lt;=83),AND('Paraclinicos '!K1834&gt;=97,AA1898=2)),3,OR(AND('Paraclinicos '!K1834&lt;=86),AND('Paraclinicos '!K1834&gt;=94,AA1898=2)),2,OR(AND('Paraclinicos '!K1834&lt;=88),AND('Paraclinicos '!K1834&gt;=92,AA1898=2)),1,OR(AND('Paraclinicos '!K1834&gt;=88,'Paraclinicos '!K1834&lt;=92),AND('Paraclinicos '!K1834&gt;=93,AA1898=0)),0),"")</f>
        <v/>
      </c>
      <c r="AA1898" t="str" cm="1">
        <f t="array" ref="AA1898">_xlfn.IFS('Paraclinicos '!E1833="","",'Paraclinicos '!E1833="Oxigeno",2,'Paraclinicos '!E1833="Aire",0)</f>
        <v/>
      </c>
    </row>
    <row r="1899" spans="1:27" x14ac:dyDescent="0.25">
      <c r="A1899">
        <f>'Paraclinicos '!A1834</f>
        <v>0</v>
      </c>
      <c r="B1899" s="3">
        <f>'Paraclinicos '!R1834</f>
        <v>0</v>
      </c>
      <c r="C1899" t="str" cm="1">
        <f t="array" ref="C1899">_xlfn.IFS('Paraclinicos '!Q1834="","",'Paraclinicos '!Q1834&gt;60,3,'Paraclinicos '!Q1834&lt;=60,1)</f>
        <v/>
      </c>
      <c r="D1899" t="str">
        <f>IFERROR(IF(INDEX('BD Demog para scores enalazar'!BC$2:BC$3000,MATCH(Formulas!A1899,'BD Demog para scores enalazar'!A$2:A$3000,0))=0,"SI","NO"),"")</f>
        <v/>
      </c>
      <c r="E1899" t="str" cm="1">
        <f t="array" ref="E1899">_xlfn.IFS(D1899="","",D1899="SI",4,D1899="NO",1)</f>
        <v/>
      </c>
      <c r="F1899" t="str" cm="1">
        <f t="array" ref="F1899">_xlfn.IFS('Paraclinicos '!B1834="","",'Paraclinicos '!B1834&gt;1,1,'Paraclinicos '!B1834&lt;=1,3)</f>
        <v/>
      </c>
      <c r="G1899" t="str" cm="1">
        <f t="array" ref="G1899">_xlfn.IFS('Paraclinicos '!D1834="","",AND('Paraclinicos '!D1834&gt;=250,'Paraclinicos '!D1834&lt;=500),2,'Paraclinicos '!D1834&gt;500,3,'Paraclinicos '!D1834&lt;250,1)</f>
        <v/>
      </c>
      <c r="H1899" s="50" t="str">
        <f t="shared" si="88"/>
        <v/>
      </c>
      <c r="I1899" t="str" cm="1">
        <f t="array" ref="I1899">_xlfn.IFS('Paraclinicos '!Q1834="","",'Paraclinicos '!Q1834&gt;=65,1,'Paraclinicos '!Q1834&lt;65,0)</f>
        <v/>
      </c>
      <c r="J1899" t="str" cm="1">
        <f t="array" ref="J1899">_xlfn.IFS('Paraclinicos '!I1834="","",'Paraclinicos '!I1834&gt;7,1,'Paraclinicos '!I1834&lt;=7,0)</f>
        <v/>
      </c>
      <c r="K1899" t="str" cm="1">
        <f t="array" ref="K1899">_xlfn.IFS('Paraclinicos '!W1834="","",'Paraclinicos '!W1834&lt;=8,1,'Paraclinicos '!W1834&gt;8,0)</f>
        <v/>
      </c>
      <c r="L1899" t="str" cm="1">
        <f t="array" ref="L1899">_xlfn.IFS('Paraclinicos '!S1834="","",'Paraclinicos '!S1834&gt;=30,1,'Paraclinicos '!S1834&lt;30,0)</f>
        <v/>
      </c>
      <c r="M1899" t="str" cm="1">
        <f t="array" ref="M1899">_xlfn.IFS(OR('Paraclinicos '!T1834="",'Paraclinicos '!U1834=""),"",OR('Paraclinicos '!T1834&lt;=90,'Paraclinicos '!U1834&lt;=60),1,OR('Paraclinicos '!T1834&gt;90,'Paraclinicos '!U1834&gt;60),0)</f>
        <v/>
      </c>
      <c r="N1899" s="45" t="str">
        <f t="shared" si="89"/>
        <v/>
      </c>
      <c r="O1899" t="str" cm="1">
        <f t="array" ref="O1899">_xlfn.IFS(OR('Paraclinicos '!M1834="",'Paraclinicos '!N1834="",'Paraclinicos '!N1834=0),"",'Paraclinicos '!M1834/'Paraclinicos '!N1834&lt;100,4,'Paraclinicos '!M1834/'Paraclinicos '!N1834&lt;200,3,'Paraclinicos '!M1834/'Paraclinicos '!N1834&lt;300,2,'Paraclinicos '!M1834/'Paraclinicos '!N1834&lt;400,1,'Paraclinicos '!M1834/'Paraclinicos '!N1834&gt;=400,0)</f>
        <v/>
      </c>
      <c r="P1899" t="str" cm="1">
        <f t="array" ref="P1899">_xlfn.IFS('Paraclinicos '!C1834="","",'Paraclinicos '!C1834&lt;20,4,'Paraclinicos '!C1834&lt;50,3,'Paraclinicos '!C1834&lt;100,2,'Paraclinicos '!C1834&lt;150,1,'Paraclinicos '!C1834&gt;150,0)</f>
        <v/>
      </c>
      <c r="Q1899" t="str" cm="1">
        <f t="array" ref="Q1899">_xlfn.IFS('Paraclinicos '!O1834="","",'Paraclinicos '!O1834&lt;1.2,0,'Paraclinicos '!O1834&lt;2,1,'Paraclinicos '!O1834&lt;3.5,2,'Paraclinicos '!O1834&lt;5,3,'Paraclinicos '!O1834&gt;5,4)</f>
        <v/>
      </c>
      <c r="R1899" t="str" cm="1">
        <f t="array" ref="R1899">_xlfn.IFS('Paraclinicos '!J1834="","",'Paraclinicos '!J1834&lt;1.2,0,'Paraclinicos '!J1834&lt;2,1,'Paraclinicos '!J1834&lt;6,2,'Paraclinicos '!J1834&lt;12,3,'Paraclinicos '!J1834&gt;=12,4)</f>
        <v/>
      </c>
      <c r="S1899" t="str" cm="1">
        <f t="array" ref="S1899">_xlfn.IFS('Paraclinicos '!Y1834="","",'Paraclinicos '!Y1834&lt;70,1,'Paraclinicos '!Y1834&gt;=70,0)</f>
        <v/>
      </c>
      <c r="T1899" t="str" cm="1">
        <f t="array" ref="T1899">_xlfn.IFS('Paraclinicos '!W1834="","",'Paraclinicos '!W1834&lt;6,4,'Paraclinicos '!W1834&lt;10,3,'Paraclinicos '!W1834&lt;13,2,'Paraclinicos '!W1834&lt;15,1,'Paraclinicos '!W1834=15,0)</f>
        <v/>
      </c>
      <c r="U1899" s="54" t="str">
        <f t="shared" si="87"/>
        <v/>
      </c>
      <c r="V1899" t="str" cm="1">
        <f t="array" ref="V1899">_xlfn.IFS('Paraclinicos '!S1834="","",OR('Paraclinicos '!S1834&lt;=8,'Paraclinicos '!S1834&gt;=25),3,'Paraclinicos '!S1834&lt;12,1,'Paraclinicos '!S1834&lt;21,0,'Paraclinicos '!S1834&lt;25,2)</f>
        <v/>
      </c>
      <c r="W1899" t="str">
        <f>IFERROR(IF(INDEX('BD Demog para scores enalazar'!Y$2:'BD Demog para scores enalazar'!Y$3000,MATCH(Formulas!A1899,'BD Demog para scores enalazar'!A$2:'BD Demog para scores enalazar'!A$3000,0))=1,"SI","NO"),"")</f>
        <v/>
      </c>
      <c r="X1899" s="9" t="str">
        <f>IFERROR(IF(INDEX('BD Demog para scores enalazar'!AJ$2:'BD Demog para scores enalazar'!AJ$3000,MATCH(Formulas!A1899,'BD Demog para scores enalazar'!A$2:'BD Demog para scores enalazar'!A$3000,0))=1,"SI","NO"),"")</f>
        <v/>
      </c>
      <c r="Y1899" t="str" cm="1">
        <f t="array" ref="Y1899">IF(AND(W1899="NO",X1899="NO"),_xlfn.IFS('Paraclinicos '!K1834&lt;=91,3,'Paraclinicos '!K1834&lt;94,2,'Paraclinicos '!K1834&lt;96,1,'Paraclinicos '!K1834&gt;=96,0),"")</f>
        <v/>
      </c>
      <c r="Z1899" t="str" cm="1">
        <f t="array" ref="Z1899">IF(OR(W1899="SI",X1899="SI"),_xlfn.IFS(OR(AND('Paraclinicos '!K1835&lt;=83),AND('Paraclinicos '!K1835&gt;=97,AA1899=2)),3,OR(AND('Paraclinicos '!K1835&lt;=86),AND('Paraclinicos '!K1835&gt;=94,AA1899=2)),2,OR(AND('Paraclinicos '!K1835&lt;=88),AND('Paraclinicos '!K1835&gt;=92,AA1899=2)),1,OR(AND('Paraclinicos '!K1835&gt;=88,'Paraclinicos '!K1835&lt;=92),AND('Paraclinicos '!K1835&gt;=93,AA1899=0)),0),"")</f>
        <v/>
      </c>
      <c r="AA1899" t="str" cm="1">
        <f t="array" ref="AA1899">_xlfn.IFS('Paraclinicos '!E1834="","",'Paraclinicos '!E1834="Oxigeno",2,'Paraclinicos '!E1834="Aire",0)</f>
        <v/>
      </c>
    </row>
    <row r="1900" spans="1:27" x14ac:dyDescent="0.25">
      <c r="A1900">
        <f>'Paraclinicos '!A1835</f>
        <v>0</v>
      </c>
      <c r="B1900" s="3">
        <f>'Paraclinicos '!R1835</f>
        <v>0</v>
      </c>
      <c r="C1900" t="str" cm="1">
        <f t="array" ref="C1900">_xlfn.IFS('Paraclinicos '!Q1835="","",'Paraclinicos '!Q1835&gt;60,3,'Paraclinicos '!Q1835&lt;=60,1)</f>
        <v/>
      </c>
      <c r="D1900" t="str">
        <f>IFERROR(IF(INDEX('BD Demog para scores enalazar'!BC$2:BC$3000,MATCH(Formulas!A1900,'BD Demog para scores enalazar'!A$2:A$3000,0))=0,"SI","NO"),"")</f>
        <v/>
      </c>
      <c r="E1900" t="str" cm="1">
        <f t="array" ref="E1900">_xlfn.IFS(D1900="","",D1900="SI",4,D1900="NO",1)</f>
        <v/>
      </c>
      <c r="F1900" t="str" cm="1">
        <f t="array" ref="F1900">_xlfn.IFS('Paraclinicos '!B1835="","",'Paraclinicos '!B1835&gt;1,1,'Paraclinicos '!B1835&lt;=1,3)</f>
        <v/>
      </c>
      <c r="G1900" t="str" cm="1">
        <f t="array" ref="G1900">_xlfn.IFS('Paraclinicos '!D1835="","",AND('Paraclinicos '!D1835&gt;=250,'Paraclinicos '!D1835&lt;=500),2,'Paraclinicos '!D1835&gt;500,3,'Paraclinicos '!D1835&lt;250,1)</f>
        <v/>
      </c>
      <c r="H1900" s="50" t="str">
        <f t="shared" si="88"/>
        <v/>
      </c>
      <c r="I1900" t="str" cm="1">
        <f t="array" ref="I1900">_xlfn.IFS('Paraclinicos '!Q1835="","",'Paraclinicos '!Q1835&gt;=65,1,'Paraclinicos '!Q1835&lt;65,0)</f>
        <v/>
      </c>
      <c r="J1900" t="str" cm="1">
        <f t="array" ref="J1900">_xlfn.IFS('Paraclinicos '!I1835="","",'Paraclinicos '!I1835&gt;7,1,'Paraclinicos '!I1835&lt;=7,0)</f>
        <v/>
      </c>
      <c r="K1900" t="str" cm="1">
        <f t="array" ref="K1900">_xlfn.IFS('Paraclinicos '!W1835="","",'Paraclinicos '!W1835&lt;=8,1,'Paraclinicos '!W1835&gt;8,0)</f>
        <v/>
      </c>
      <c r="L1900" t="str" cm="1">
        <f t="array" ref="L1900">_xlfn.IFS('Paraclinicos '!S1835="","",'Paraclinicos '!S1835&gt;=30,1,'Paraclinicos '!S1835&lt;30,0)</f>
        <v/>
      </c>
      <c r="M1900" t="str" cm="1">
        <f t="array" ref="M1900">_xlfn.IFS(OR('Paraclinicos '!T1835="",'Paraclinicos '!U1835=""),"",OR('Paraclinicos '!T1835&lt;=90,'Paraclinicos '!U1835&lt;=60),1,OR('Paraclinicos '!T1835&gt;90,'Paraclinicos '!U1835&gt;60),0)</f>
        <v/>
      </c>
      <c r="N1900" s="45" t="str">
        <f t="shared" si="89"/>
        <v/>
      </c>
      <c r="O1900" t="str" cm="1">
        <f t="array" ref="O1900">_xlfn.IFS(OR('Paraclinicos '!M1835="",'Paraclinicos '!N1835="",'Paraclinicos '!N1835=0),"",'Paraclinicos '!M1835/'Paraclinicos '!N1835&lt;100,4,'Paraclinicos '!M1835/'Paraclinicos '!N1835&lt;200,3,'Paraclinicos '!M1835/'Paraclinicos '!N1835&lt;300,2,'Paraclinicos '!M1835/'Paraclinicos '!N1835&lt;400,1,'Paraclinicos '!M1835/'Paraclinicos '!N1835&gt;=400,0)</f>
        <v/>
      </c>
      <c r="P1900" t="str" cm="1">
        <f t="array" ref="P1900">_xlfn.IFS('Paraclinicos '!C1835="","",'Paraclinicos '!C1835&lt;20,4,'Paraclinicos '!C1835&lt;50,3,'Paraclinicos '!C1835&lt;100,2,'Paraclinicos '!C1835&lt;150,1,'Paraclinicos '!C1835&gt;150,0)</f>
        <v/>
      </c>
      <c r="Q1900" t="str" cm="1">
        <f t="array" ref="Q1900">_xlfn.IFS('Paraclinicos '!O1835="","",'Paraclinicos '!O1835&lt;1.2,0,'Paraclinicos '!O1835&lt;2,1,'Paraclinicos '!O1835&lt;3.5,2,'Paraclinicos '!O1835&lt;5,3,'Paraclinicos '!O1835&gt;5,4)</f>
        <v/>
      </c>
      <c r="R1900" t="str" cm="1">
        <f t="array" ref="R1900">_xlfn.IFS('Paraclinicos '!J1835="","",'Paraclinicos '!J1835&lt;1.2,0,'Paraclinicos '!J1835&lt;2,1,'Paraclinicos '!J1835&lt;6,2,'Paraclinicos '!J1835&lt;12,3,'Paraclinicos '!J1835&gt;=12,4)</f>
        <v/>
      </c>
      <c r="S1900" t="str" cm="1">
        <f t="array" ref="S1900">_xlfn.IFS('Paraclinicos '!Y1835="","",'Paraclinicos '!Y1835&lt;70,1,'Paraclinicos '!Y1835&gt;=70,0)</f>
        <v/>
      </c>
      <c r="T1900" t="str" cm="1">
        <f t="array" ref="T1900">_xlfn.IFS('Paraclinicos '!W1835="","",'Paraclinicos '!W1835&lt;6,4,'Paraclinicos '!W1835&lt;10,3,'Paraclinicos '!W1835&lt;13,2,'Paraclinicos '!W1835&lt;15,1,'Paraclinicos '!W1835=15,0)</f>
        <v/>
      </c>
      <c r="U1900" s="54" t="str">
        <f t="shared" si="87"/>
        <v/>
      </c>
      <c r="V1900" t="str" cm="1">
        <f t="array" ref="V1900">_xlfn.IFS('Paraclinicos '!S1835="","",OR('Paraclinicos '!S1835&lt;=8,'Paraclinicos '!S1835&gt;=25),3,'Paraclinicos '!S1835&lt;12,1,'Paraclinicos '!S1835&lt;21,0,'Paraclinicos '!S1835&lt;25,2)</f>
        <v/>
      </c>
      <c r="W1900" t="str">
        <f>IFERROR(IF(INDEX('BD Demog para scores enalazar'!Y$2:'BD Demog para scores enalazar'!Y$3000,MATCH(Formulas!A1900,'BD Demog para scores enalazar'!A$2:'BD Demog para scores enalazar'!A$3000,0))=1,"SI","NO"),"")</f>
        <v/>
      </c>
      <c r="X1900" s="9" t="str">
        <f>IFERROR(IF(INDEX('BD Demog para scores enalazar'!AJ$2:'BD Demog para scores enalazar'!AJ$3000,MATCH(Formulas!A1900,'BD Demog para scores enalazar'!A$2:'BD Demog para scores enalazar'!A$3000,0))=1,"SI","NO"),"")</f>
        <v/>
      </c>
      <c r="Y1900" t="str" cm="1">
        <f t="array" ref="Y1900">IF(AND(W1900="NO",X1900="NO"),_xlfn.IFS('Paraclinicos '!K1835&lt;=91,3,'Paraclinicos '!K1835&lt;94,2,'Paraclinicos '!K1835&lt;96,1,'Paraclinicos '!K1835&gt;=96,0),"")</f>
        <v/>
      </c>
      <c r="Z1900" t="str" cm="1">
        <f t="array" ref="Z1900">IF(OR(W1900="SI",X1900="SI"),_xlfn.IFS(OR(AND('Paraclinicos '!K1836&lt;=83),AND('Paraclinicos '!K1836&gt;=97,AA1900=2)),3,OR(AND('Paraclinicos '!K1836&lt;=86),AND('Paraclinicos '!K1836&gt;=94,AA1900=2)),2,OR(AND('Paraclinicos '!K1836&lt;=88),AND('Paraclinicos '!K1836&gt;=92,AA1900=2)),1,OR(AND('Paraclinicos '!K1836&gt;=88,'Paraclinicos '!K1836&lt;=92),AND('Paraclinicos '!K1836&gt;=93,AA1900=0)),0),"")</f>
        <v/>
      </c>
      <c r="AA1900" t="str" cm="1">
        <f t="array" ref="AA1900">_xlfn.IFS('Paraclinicos '!E1835="","",'Paraclinicos '!E1835="Oxigeno",2,'Paraclinicos '!E1835="Aire",0)</f>
        <v/>
      </c>
    </row>
    <row r="1901" spans="1:27" x14ac:dyDescent="0.25">
      <c r="A1901">
        <f>'Paraclinicos '!A1836</f>
        <v>0</v>
      </c>
      <c r="B1901" s="3">
        <f>'Paraclinicos '!R1836</f>
        <v>0</v>
      </c>
      <c r="C1901" t="str" cm="1">
        <f t="array" ref="C1901">_xlfn.IFS('Paraclinicos '!Q1836="","",'Paraclinicos '!Q1836&gt;60,3,'Paraclinicos '!Q1836&lt;=60,1)</f>
        <v/>
      </c>
      <c r="D1901" t="str">
        <f>IFERROR(IF(INDEX('BD Demog para scores enalazar'!BC$2:BC$3000,MATCH(Formulas!A1901,'BD Demog para scores enalazar'!A$2:A$3000,0))=0,"SI","NO"),"")</f>
        <v/>
      </c>
      <c r="E1901" t="str" cm="1">
        <f t="array" ref="E1901">_xlfn.IFS(D1901="","",D1901="SI",4,D1901="NO",1)</f>
        <v/>
      </c>
      <c r="F1901" t="str" cm="1">
        <f t="array" ref="F1901">_xlfn.IFS('Paraclinicos '!B1836="","",'Paraclinicos '!B1836&gt;1,1,'Paraclinicos '!B1836&lt;=1,3)</f>
        <v/>
      </c>
      <c r="G1901" t="str" cm="1">
        <f t="array" ref="G1901">_xlfn.IFS('Paraclinicos '!D1836="","",AND('Paraclinicos '!D1836&gt;=250,'Paraclinicos '!D1836&lt;=500),2,'Paraclinicos '!D1836&gt;500,3,'Paraclinicos '!D1836&lt;250,1)</f>
        <v/>
      </c>
      <c r="H1901" s="50" t="str">
        <f t="shared" si="88"/>
        <v/>
      </c>
      <c r="I1901" t="str" cm="1">
        <f t="array" ref="I1901">_xlfn.IFS('Paraclinicos '!Q1836="","",'Paraclinicos '!Q1836&gt;=65,1,'Paraclinicos '!Q1836&lt;65,0)</f>
        <v/>
      </c>
      <c r="J1901" t="str" cm="1">
        <f t="array" ref="J1901">_xlfn.IFS('Paraclinicos '!I1836="","",'Paraclinicos '!I1836&gt;7,1,'Paraclinicos '!I1836&lt;=7,0)</f>
        <v/>
      </c>
      <c r="K1901" t="str" cm="1">
        <f t="array" ref="K1901">_xlfn.IFS('Paraclinicos '!W1836="","",'Paraclinicos '!W1836&lt;=8,1,'Paraclinicos '!W1836&gt;8,0)</f>
        <v/>
      </c>
      <c r="L1901" t="str" cm="1">
        <f t="array" ref="L1901">_xlfn.IFS('Paraclinicos '!S1836="","",'Paraclinicos '!S1836&gt;=30,1,'Paraclinicos '!S1836&lt;30,0)</f>
        <v/>
      </c>
      <c r="M1901" t="str" cm="1">
        <f t="array" ref="M1901">_xlfn.IFS(OR('Paraclinicos '!T1836="",'Paraclinicos '!U1836=""),"",OR('Paraclinicos '!T1836&lt;=90,'Paraclinicos '!U1836&lt;=60),1,OR('Paraclinicos '!T1836&gt;90,'Paraclinicos '!U1836&gt;60),0)</f>
        <v/>
      </c>
      <c r="N1901" s="45" t="str">
        <f t="shared" si="89"/>
        <v/>
      </c>
      <c r="O1901" t="str" cm="1">
        <f t="array" ref="O1901">_xlfn.IFS(OR('Paraclinicos '!M1836="",'Paraclinicos '!N1836="",'Paraclinicos '!N1836=0),"",'Paraclinicos '!M1836/'Paraclinicos '!N1836&lt;100,4,'Paraclinicos '!M1836/'Paraclinicos '!N1836&lt;200,3,'Paraclinicos '!M1836/'Paraclinicos '!N1836&lt;300,2,'Paraclinicos '!M1836/'Paraclinicos '!N1836&lt;400,1,'Paraclinicos '!M1836/'Paraclinicos '!N1836&gt;=400,0)</f>
        <v/>
      </c>
      <c r="P1901" t="str" cm="1">
        <f t="array" ref="P1901">_xlfn.IFS('Paraclinicos '!C1836="","",'Paraclinicos '!C1836&lt;20,4,'Paraclinicos '!C1836&lt;50,3,'Paraclinicos '!C1836&lt;100,2,'Paraclinicos '!C1836&lt;150,1,'Paraclinicos '!C1836&gt;150,0)</f>
        <v/>
      </c>
      <c r="Q1901" t="str" cm="1">
        <f t="array" ref="Q1901">_xlfn.IFS('Paraclinicos '!O1836="","",'Paraclinicos '!O1836&lt;1.2,0,'Paraclinicos '!O1836&lt;2,1,'Paraclinicos '!O1836&lt;3.5,2,'Paraclinicos '!O1836&lt;5,3,'Paraclinicos '!O1836&gt;5,4)</f>
        <v/>
      </c>
      <c r="R1901" t="str" cm="1">
        <f t="array" ref="R1901">_xlfn.IFS('Paraclinicos '!J1836="","",'Paraclinicos '!J1836&lt;1.2,0,'Paraclinicos '!J1836&lt;2,1,'Paraclinicos '!J1836&lt;6,2,'Paraclinicos '!J1836&lt;12,3,'Paraclinicos '!J1836&gt;=12,4)</f>
        <v/>
      </c>
      <c r="S1901" t="str" cm="1">
        <f t="array" ref="S1901">_xlfn.IFS('Paraclinicos '!Y1836="","",'Paraclinicos '!Y1836&lt;70,1,'Paraclinicos '!Y1836&gt;=70,0)</f>
        <v/>
      </c>
      <c r="T1901" t="str" cm="1">
        <f t="array" ref="T1901">_xlfn.IFS('Paraclinicos '!W1836="","",'Paraclinicos '!W1836&lt;6,4,'Paraclinicos '!W1836&lt;10,3,'Paraclinicos '!W1836&lt;13,2,'Paraclinicos '!W1836&lt;15,1,'Paraclinicos '!W1836=15,0)</f>
        <v/>
      </c>
      <c r="U1901" s="54" t="str">
        <f t="shared" si="87"/>
        <v/>
      </c>
      <c r="V1901" t="str" cm="1">
        <f t="array" ref="V1901">_xlfn.IFS('Paraclinicos '!S1836="","",OR('Paraclinicos '!S1836&lt;=8,'Paraclinicos '!S1836&gt;=25),3,'Paraclinicos '!S1836&lt;12,1,'Paraclinicos '!S1836&lt;21,0,'Paraclinicos '!S1836&lt;25,2)</f>
        <v/>
      </c>
      <c r="W1901" t="str">
        <f>IFERROR(IF(INDEX('BD Demog para scores enalazar'!Y$2:'BD Demog para scores enalazar'!Y$3000,MATCH(Formulas!A1901,'BD Demog para scores enalazar'!A$2:'BD Demog para scores enalazar'!A$3000,0))=1,"SI","NO"),"")</f>
        <v/>
      </c>
      <c r="X1901" s="9" t="str">
        <f>IFERROR(IF(INDEX('BD Demog para scores enalazar'!AJ$2:'BD Demog para scores enalazar'!AJ$3000,MATCH(Formulas!A1901,'BD Demog para scores enalazar'!A$2:'BD Demog para scores enalazar'!A$3000,0))=1,"SI","NO"),"")</f>
        <v/>
      </c>
      <c r="Y1901" t="str" cm="1">
        <f t="array" ref="Y1901">IF(AND(W1901="NO",X1901="NO"),_xlfn.IFS('Paraclinicos '!K1836&lt;=91,3,'Paraclinicos '!K1836&lt;94,2,'Paraclinicos '!K1836&lt;96,1,'Paraclinicos '!K1836&gt;=96,0),"")</f>
        <v/>
      </c>
      <c r="Z1901" t="str" cm="1">
        <f t="array" ref="Z1901">IF(OR(W1901="SI",X1901="SI"),_xlfn.IFS(OR(AND('Paraclinicos '!K1837&lt;=83),AND('Paraclinicos '!K1837&gt;=97,AA1901=2)),3,OR(AND('Paraclinicos '!K1837&lt;=86),AND('Paraclinicos '!K1837&gt;=94,AA1901=2)),2,OR(AND('Paraclinicos '!K1837&lt;=88),AND('Paraclinicos '!K1837&gt;=92,AA1901=2)),1,OR(AND('Paraclinicos '!K1837&gt;=88,'Paraclinicos '!K1837&lt;=92),AND('Paraclinicos '!K1837&gt;=93,AA1901=0)),0),"")</f>
        <v/>
      </c>
      <c r="AA1901" t="str" cm="1">
        <f t="array" ref="AA1901">_xlfn.IFS('Paraclinicos '!E1836="","",'Paraclinicos '!E1836="Oxigeno",2,'Paraclinicos '!E1836="Aire",0)</f>
        <v/>
      </c>
    </row>
    <row r="1902" spans="1:27" x14ac:dyDescent="0.25">
      <c r="A1902">
        <f>'Paraclinicos '!A1837</f>
        <v>0</v>
      </c>
      <c r="B1902" s="3">
        <f>'Paraclinicos '!R1837</f>
        <v>0</v>
      </c>
      <c r="C1902" t="str" cm="1">
        <f t="array" ref="C1902">_xlfn.IFS('Paraclinicos '!Q1837="","",'Paraclinicos '!Q1837&gt;60,3,'Paraclinicos '!Q1837&lt;=60,1)</f>
        <v/>
      </c>
      <c r="D1902" t="str">
        <f>IFERROR(IF(INDEX('BD Demog para scores enalazar'!BC$2:BC$3000,MATCH(Formulas!A1902,'BD Demog para scores enalazar'!A$2:A$3000,0))=0,"SI","NO"),"")</f>
        <v/>
      </c>
      <c r="E1902" t="str" cm="1">
        <f t="array" ref="E1902">_xlfn.IFS(D1902="","",D1902="SI",4,D1902="NO",1)</f>
        <v/>
      </c>
      <c r="F1902" t="str" cm="1">
        <f t="array" ref="F1902">_xlfn.IFS('Paraclinicos '!B1837="","",'Paraclinicos '!B1837&gt;1,1,'Paraclinicos '!B1837&lt;=1,3)</f>
        <v/>
      </c>
      <c r="G1902" t="str" cm="1">
        <f t="array" ref="G1902">_xlfn.IFS('Paraclinicos '!D1837="","",AND('Paraclinicos '!D1837&gt;=250,'Paraclinicos '!D1837&lt;=500),2,'Paraclinicos '!D1837&gt;500,3,'Paraclinicos '!D1837&lt;250,1)</f>
        <v/>
      </c>
      <c r="H1902" s="50" t="str">
        <f t="shared" si="88"/>
        <v/>
      </c>
      <c r="I1902" t="str" cm="1">
        <f t="array" ref="I1902">_xlfn.IFS('Paraclinicos '!Q1837="","",'Paraclinicos '!Q1837&gt;=65,1,'Paraclinicos '!Q1837&lt;65,0)</f>
        <v/>
      </c>
      <c r="J1902" t="str" cm="1">
        <f t="array" ref="J1902">_xlfn.IFS('Paraclinicos '!I1837="","",'Paraclinicos '!I1837&gt;7,1,'Paraclinicos '!I1837&lt;=7,0)</f>
        <v/>
      </c>
      <c r="K1902" t="str" cm="1">
        <f t="array" ref="K1902">_xlfn.IFS('Paraclinicos '!W1837="","",'Paraclinicos '!W1837&lt;=8,1,'Paraclinicos '!W1837&gt;8,0)</f>
        <v/>
      </c>
      <c r="L1902" t="str" cm="1">
        <f t="array" ref="L1902">_xlfn.IFS('Paraclinicos '!S1837="","",'Paraclinicos '!S1837&gt;=30,1,'Paraclinicos '!S1837&lt;30,0)</f>
        <v/>
      </c>
      <c r="M1902" t="str" cm="1">
        <f t="array" ref="M1902">_xlfn.IFS(OR('Paraclinicos '!T1837="",'Paraclinicos '!U1837=""),"",OR('Paraclinicos '!T1837&lt;=90,'Paraclinicos '!U1837&lt;=60),1,OR('Paraclinicos '!T1837&gt;90,'Paraclinicos '!U1837&gt;60),0)</f>
        <v/>
      </c>
      <c r="N1902" s="45" t="str">
        <f t="shared" si="89"/>
        <v/>
      </c>
      <c r="O1902" t="str" cm="1">
        <f t="array" ref="O1902">_xlfn.IFS(OR('Paraclinicos '!M1837="",'Paraclinicos '!N1837="",'Paraclinicos '!N1837=0),"",'Paraclinicos '!M1837/'Paraclinicos '!N1837&lt;100,4,'Paraclinicos '!M1837/'Paraclinicos '!N1837&lt;200,3,'Paraclinicos '!M1837/'Paraclinicos '!N1837&lt;300,2,'Paraclinicos '!M1837/'Paraclinicos '!N1837&lt;400,1,'Paraclinicos '!M1837/'Paraclinicos '!N1837&gt;=400,0)</f>
        <v/>
      </c>
      <c r="P1902" t="str" cm="1">
        <f t="array" ref="P1902">_xlfn.IFS('Paraclinicos '!C1837="","",'Paraclinicos '!C1837&lt;20,4,'Paraclinicos '!C1837&lt;50,3,'Paraclinicos '!C1837&lt;100,2,'Paraclinicos '!C1837&lt;150,1,'Paraclinicos '!C1837&gt;150,0)</f>
        <v/>
      </c>
      <c r="Q1902" t="str" cm="1">
        <f t="array" ref="Q1902">_xlfn.IFS('Paraclinicos '!O1837="","",'Paraclinicos '!O1837&lt;1.2,0,'Paraclinicos '!O1837&lt;2,1,'Paraclinicos '!O1837&lt;3.5,2,'Paraclinicos '!O1837&lt;5,3,'Paraclinicos '!O1837&gt;5,4)</f>
        <v/>
      </c>
      <c r="R1902" t="str" cm="1">
        <f t="array" ref="R1902">_xlfn.IFS('Paraclinicos '!J1837="","",'Paraclinicos '!J1837&lt;1.2,0,'Paraclinicos '!J1837&lt;2,1,'Paraclinicos '!J1837&lt;6,2,'Paraclinicos '!J1837&lt;12,3,'Paraclinicos '!J1837&gt;=12,4)</f>
        <v/>
      </c>
      <c r="S1902" t="str" cm="1">
        <f t="array" ref="S1902">_xlfn.IFS('Paraclinicos '!Y1837="","",'Paraclinicos '!Y1837&lt;70,1,'Paraclinicos '!Y1837&gt;=70,0)</f>
        <v/>
      </c>
      <c r="T1902" t="str" cm="1">
        <f t="array" ref="T1902">_xlfn.IFS('Paraclinicos '!W1837="","",'Paraclinicos '!W1837&lt;6,4,'Paraclinicos '!W1837&lt;10,3,'Paraclinicos '!W1837&lt;13,2,'Paraclinicos '!W1837&lt;15,1,'Paraclinicos '!W1837=15,0)</f>
        <v/>
      </c>
      <c r="U1902" s="54" t="str">
        <f t="shared" si="87"/>
        <v/>
      </c>
      <c r="V1902" t="str" cm="1">
        <f t="array" ref="V1902">_xlfn.IFS('Paraclinicos '!S1837="","",OR('Paraclinicos '!S1837&lt;=8,'Paraclinicos '!S1837&gt;=25),3,'Paraclinicos '!S1837&lt;12,1,'Paraclinicos '!S1837&lt;21,0,'Paraclinicos '!S1837&lt;25,2)</f>
        <v/>
      </c>
      <c r="W1902" t="str">
        <f>IFERROR(IF(INDEX('BD Demog para scores enalazar'!Y$2:'BD Demog para scores enalazar'!Y$3000,MATCH(Formulas!A1902,'BD Demog para scores enalazar'!A$2:'BD Demog para scores enalazar'!A$3000,0))=1,"SI","NO"),"")</f>
        <v/>
      </c>
      <c r="X1902" s="9" t="str">
        <f>IFERROR(IF(INDEX('BD Demog para scores enalazar'!AJ$2:'BD Demog para scores enalazar'!AJ$3000,MATCH(Formulas!A1902,'BD Demog para scores enalazar'!A$2:'BD Demog para scores enalazar'!A$3000,0))=1,"SI","NO"),"")</f>
        <v/>
      </c>
      <c r="Y1902" t="str" cm="1">
        <f t="array" ref="Y1902">IF(AND(W1902="NO",X1902="NO"),_xlfn.IFS('Paraclinicos '!K1837&lt;=91,3,'Paraclinicos '!K1837&lt;94,2,'Paraclinicos '!K1837&lt;96,1,'Paraclinicos '!K1837&gt;=96,0),"")</f>
        <v/>
      </c>
      <c r="Z1902" t="str" cm="1">
        <f t="array" ref="Z1902">IF(OR(W1902="SI",X1902="SI"),_xlfn.IFS(OR(AND('Paraclinicos '!K1838&lt;=83),AND('Paraclinicos '!K1838&gt;=97,AA1902=2)),3,OR(AND('Paraclinicos '!K1838&lt;=86),AND('Paraclinicos '!K1838&gt;=94,AA1902=2)),2,OR(AND('Paraclinicos '!K1838&lt;=88),AND('Paraclinicos '!K1838&gt;=92,AA1902=2)),1,OR(AND('Paraclinicos '!K1838&gt;=88,'Paraclinicos '!K1838&lt;=92),AND('Paraclinicos '!K1838&gt;=93,AA1902=0)),0),"")</f>
        <v/>
      </c>
      <c r="AA1902" t="str" cm="1">
        <f t="array" ref="AA1902">_xlfn.IFS('Paraclinicos '!E1837="","",'Paraclinicos '!E1837="Oxigeno",2,'Paraclinicos '!E1837="Aire",0)</f>
        <v/>
      </c>
    </row>
    <row r="1903" spans="1:27" x14ac:dyDescent="0.25">
      <c r="A1903">
        <f>'Paraclinicos '!A1838</f>
        <v>0</v>
      </c>
      <c r="B1903" s="3">
        <f>'Paraclinicos '!R1838</f>
        <v>0</v>
      </c>
      <c r="C1903" t="str" cm="1">
        <f t="array" ref="C1903">_xlfn.IFS('Paraclinicos '!Q1838="","",'Paraclinicos '!Q1838&gt;60,3,'Paraclinicos '!Q1838&lt;=60,1)</f>
        <v/>
      </c>
      <c r="D1903" t="str">
        <f>IFERROR(IF(INDEX('BD Demog para scores enalazar'!BC$2:BC$3000,MATCH(Formulas!A1903,'BD Demog para scores enalazar'!A$2:A$3000,0))=0,"SI","NO"),"")</f>
        <v/>
      </c>
      <c r="E1903" t="str" cm="1">
        <f t="array" ref="E1903">_xlfn.IFS(D1903="","",D1903="SI",4,D1903="NO",1)</f>
        <v/>
      </c>
      <c r="F1903" t="str" cm="1">
        <f t="array" ref="F1903">_xlfn.IFS('Paraclinicos '!B1838="","",'Paraclinicos '!B1838&gt;1,1,'Paraclinicos '!B1838&lt;=1,3)</f>
        <v/>
      </c>
      <c r="G1903" t="str" cm="1">
        <f t="array" ref="G1903">_xlfn.IFS('Paraclinicos '!D1838="","",AND('Paraclinicos '!D1838&gt;=250,'Paraclinicos '!D1838&lt;=500),2,'Paraclinicos '!D1838&gt;500,3,'Paraclinicos '!D1838&lt;250,1)</f>
        <v/>
      </c>
      <c r="H1903" s="50" t="str">
        <f t="shared" si="88"/>
        <v/>
      </c>
      <c r="I1903" t="str" cm="1">
        <f t="array" ref="I1903">_xlfn.IFS('Paraclinicos '!Q1838="","",'Paraclinicos '!Q1838&gt;=65,1,'Paraclinicos '!Q1838&lt;65,0)</f>
        <v/>
      </c>
      <c r="J1903" t="str" cm="1">
        <f t="array" ref="J1903">_xlfn.IFS('Paraclinicos '!I1838="","",'Paraclinicos '!I1838&gt;7,1,'Paraclinicos '!I1838&lt;=7,0)</f>
        <v/>
      </c>
      <c r="K1903" t="str" cm="1">
        <f t="array" ref="K1903">_xlfn.IFS('Paraclinicos '!W1838="","",'Paraclinicos '!W1838&lt;=8,1,'Paraclinicos '!W1838&gt;8,0)</f>
        <v/>
      </c>
      <c r="L1903" t="str" cm="1">
        <f t="array" ref="L1903">_xlfn.IFS('Paraclinicos '!S1838="","",'Paraclinicos '!S1838&gt;=30,1,'Paraclinicos '!S1838&lt;30,0)</f>
        <v/>
      </c>
      <c r="M1903" t="str" cm="1">
        <f t="array" ref="M1903">_xlfn.IFS(OR('Paraclinicos '!T1838="",'Paraclinicos '!U1838=""),"",OR('Paraclinicos '!T1838&lt;=90,'Paraclinicos '!U1838&lt;=60),1,OR('Paraclinicos '!T1838&gt;90,'Paraclinicos '!U1838&gt;60),0)</f>
        <v/>
      </c>
      <c r="N1903" s="45" t="str">
        <f t="shared" si="89"/>
        <v/>
      </c>
      <c r="O1903" t="str" cm="1">
        <f t="array" ref="O1903">_xlfn.IFS(OR('Paraclinicos '!M1838="",'Paraclinicos '!N1838="",'Paraclinicos '!N1838=0),"",'Paraclinicos '!M1838/'Paraclinicos '!N1838&lt;100,4,'Paraclinicos '!M1838/'Paraclinicos '!N1838&lt;200,3,'Paraclinicos '!M1838/'Paraclinicos '!N1838&lt;300,2,'Paraclinicos '!M1838/'Paraclinicos '!N1838&lt;400,1,'Paraclinicos '!M1838/'Paraclinicos '!N1838&gt;=400,0)</f>
        <v/>
      </c>
      <c r="P1903" t="str" cm="1">
        <f t="array" ref="P1903">_xlfn.IFS('Paraclinicos '!C1838="","",'Paraclinicos '!C1838&lt;20,4,'Paraclinicos '!C1838&lt;50,3,'Paraclinicos '!C1838&lt;100,2,'Paraclinicos '!C1838&lt;150,1,'Paraclinicos '!C1838&gt;150,0)</f>
        <v/>
      </c>
      <c r="Q1903" t="str" cm="1">
        <f t="array" ref="Q1903">_xlfn.IFS('Paraclinicos '!O1838="","",'Paraclinicos '!O1838&lt;1.2,0,'Paraclinicos '!O1838&lt;2,1,'Paraclinicos '!O1838&lt;3.5,2,'Paraclinicos '!O1838&lt;5,3,'Paraclinicos '!O1838&gt;5,4)</f>
        <v/>
      </c>
      <c r="R1903" t="str" cm="1">
        <f t="array" ref="R1903">_xlfn.IFS('Paraclinicos '!J1838="","",'Paraclinicos '!J1838&lt;1.2,0,'Paraclinicos '!J1838&lt;2,1,'Paraclinicos '!J1838&lt;6,2,'Paraclinicos '!J1838&lt;12,3,'Paraclinicos '!J1838&gt;=12,4)</f>
        <v/>
      </c>
      <c r="S1903" t="str" cm="1">
        <f t="array" ref="S1903">_xlfn.IFS('Paraclinicos '!Y1838="","",'Paraclinicos '!Y1838&lt;70,1,'Paraclinicos '!Y1838&gt;=70,0)</f>
        <v/>
      </c>
      <c r="T1903" t="str" cm="1">
        <f t="array" ref="T1903">_xlfn.IFS('Paraclinicos '!W1838="","",'Paraclinicos '!W1838&lt;6,4,'Paraclinicos '!W1838&lt;10,3,'Paraclinicos '!W1838&lt;13,2,'Paraclinicos '!W1838&lt;15,1,'Paraclinicos '!W1838=15,0)</f>
        <v/>
      </c>
      <c r="U1903" s="54" t="str">
        <f t="shared" si="87"/>
        <v/>
      </c>
      <c r="V1903" t="str" cm="1">
        <f t="array" ref="V1903">_xlfn.IFS('Paraclinicos '!S1838="","",OR('Paraclinicos '!S1838&lt;=8,'Paraclinicos '!S1838&gt;=25),3,'Paraclinicos '!S1838&lt;12,1,'Paraclinicos '!S1838&lt;21,0,'Paraclinicos '!S1838&lt;25,2)</f>
        <v/>
      </c>
      <c r="W1903" t="str">
        <f>IFERROR(IF(INDEX('BD Demog para scores enalazar'!Y$2:'BD Demog para scores enalazar'!Y$3000,MATCH(Formulas!A1903,'BD Demog para scores enalazar'!A$2:'BD Demog para scores enalazar'!A$3000,0))=1,"SI","NO"),"")</f>
        <v/>
      </c>
      <c r="X1903" s="9" t="str">
        <f>IFERROR(IF(INDEX('BD Demog para scores enalazar'!AJ$2:'BD Demog para scores enalazar'!AJ$3000,MATCH(Formulas!A1903,'BD Demog para scores enalazar'!A$2:'BD Demog para scores enalazar'!A$3000,0))=1,"SI","NO"),"")</f>
        <v/>
      </c>
      <c r="Y1903" t="str" cm="1">
        <f t="array" ref="Y1903">IF(AND(W1903="NO",X1903="NO"),_xlfn.IFS('Paraclinicos '!K1838&lt;=91,3,'Paraclinicos '!K1838&lt;94,2,'Paraclinicos '!K1838&lt;96,1,'Paraclinicos '!K1838&gt;=96,0),"")</f>
        <v/>
      </c>
      <c r="Z1903" t="str" cm="1">
        <f t="array" ref="Z1903">IF(OR(W1903="SI",X1903="SI"),_xlfn.IFS(OR(AND('Paraclinicos '!K1839&lt;=83),AND('Paraclinicos '!K1839&gt;=97,AA1903=2)),3,OR(AND('Paraclinicos '!K1839&lt;=86),AND('Paraclinicos '!K1839&gt;=94,AA1903=2)),2,OR(AND('Paraclinicos '!K1839&lt;=88),AND('Paraclinicos '!K1839&gt;=92,AA1903=2)),1,OR(AND('Paraclinicos '!K1839&gt;=88,'Paraclinicos '!K1839&lt;=92),AND('Paraclinicos '!K1839&gt;=93,AA1903=0)),0),"")</f>
        <v/>
      </c>
      <c r="AA1903" t="str" cm="1">
        <f t="array" ref="AA1903">_xlfn.IFS('Paraclinicos '!E1838="","",'Paraclinicos '!E1838="Oxigeno",2,'Paraclinicos '!E1838="Aire",0)</f>
        <v/>
      </c>
    </row>
    <row r="1904" spans="1:27" x14ac:dyDescent="0.25">
      <c r="A1904">
        <f>'Paraclinicos '!A1839</f>
        <v>0</v>
      </c>
      <c r="B1904" s="3">
        <f>'Paraclinicos '!R1839</f>
        <v>0</v>
      </c>
      <c r="C1904" t="str" cm="1">
        <f t="array" ref="C1904">_xlfn.IFS('Paraclinicos '!Q1839="","",'Paraclinicos '!Q1839&gt;60,3,'Paraclinicos '!Q1839&lt;=60,1)</f>
        <v/>
      </c>
      <c r="D1904" t="str">
        <f>IFERROR(IF(INDEX('BD Demog para scores enalazar'!BC$2:BC$3000,MATCH(Formulas!A1904,'BD Demog para scores enalazar'!A$2:A$3000,0))=0,"SI","NO"),"")</f>
        <v/>
      </c>
      <c r="E1904" t="str" cm="1">
        <f t="array" ref="E1904">_xlfn.IFS(D1904="","",D1904="SI",4,D1904="NO",1)</f>
        <v/>
      </c>
      <c r="F1904" t="str" cm="1">
        <f t="array" ref="F1904">_xlfn.IFS('Paraclinicos '!B1839="","",'Paraclinicos '!B1839&gt;1,1,'Paraclinicos '!B1839&lt;=1,3)</f>
        <v/>
      </c>
      <c r="G1904" t="str" cm="1">
        <f t="array" ref="G1904">_xlfn.IFS('Paraclinicos '!D1839="","",AND('Paraclinicos '!D1839&gt;=250,'Paraclinicos '!D1839&lt;=500),2,'Paraclinicos '!D1839&gt;500,3,'Paraclinicos '!D1839&lt;250,1)</f>
        <v/>
      </c>
      <c r="H1904" s="50" t="str">
        <f t="shared" si="88"/>
        <v/>
      </c>
      <c r="I1904" t="str" cm="1">
        <f t="array" ref="I1904">_xlfn.IFS('Paraclinicos '!Q1839="","",'Paraclinicos '!Q1839&gt;=65,1,'Paraclinicos '!Q1839&lt;65,0)</f>
        <v/>
      </c>
      <c r="J1904" t="str" cm="1">
        <f t="array" ref="J1904">_xlfn.IFS('Paraclinicos '!I1839="","",'Paraclinicos '!I1839&gt;7,1,'Paraclinicos '!I1839&lt;=7,0)</f>
        <v/>
      </c>
      <c r="K1904" t="str" cm="1">
        <f t="array" ref="K1904">_xlfn.IFS('Paraclinicos '!W1839="","",'Paraclinicos '!W1839&lt;=8,1,'Paraclinicos '!W1839&gt;8,0)</f>
        <v/>
      </c>
      <c r="L1904" t="str" cm="1">
        <f t="array" ref="L1904">_xlfn.IFS('Paraclinicos '!S1839="","",'Paraclinicos '!S1839&gt;=30,1,'Paraclinicos '!S1839&lt;30,0)</f>
        <v/>
      </c>
      <c r="M1904" t="str" cm="1">
        <f t="array" ref="M1904">_xlfn.IFS(OR('Paraclinicos '!T1839="",'Paraclinicos '!U1839=""),"",OR('Paraclinicos '!T1839&lt;=90,'Paraclinicos '!U1839&lt;=60),1,OR('Paraclinicos '!T1839&gt;90,'Paraclinicos '!U1839&gt;60),0)</f>
        <v/>
      </c>
      <c r="N1904" s="45" t="str">
        <f t="shared" si="89"/>
        <v/>
      </c>
      <c r="O1904" t="str" cm="1">
        <f t="array" ref="O1904">_xlfn.IFS(OR('Paraclinicos '!M1839="",'Paraclinicos '!N1839="",'Paraclinicos '!N1839=0),"",'Paraclinicos '!M1839/'Paraclinicos '!N1839&lt;100,4,'Paraclinicos '!M1839/'Paraclinicos '!N1839&lt;200,3,'Paraclinicos '!M1839/'Paraclinicos '!N1839&lt;300,2,'Paraclinicos '!M1839/'Paraclinicos '!N1839&lt;400,1,'Paraclinicos '!M1839/'Paraclinicos '!N1839&gt;=400,0)</f>
        <v/>
      </c>
      <c r="P1904" t="str" cm="1">
        <f t="array" ref="P1904">_xlfn.IFS('Paraclinicos '!C1839="","",'Paraclinicos '!C1839&lt;20,4,'Paraclinicos '!C1839&lt;50,3,'Paraclinicos '!C1839&lt;100,2,'Paraclinicos '!C1839&lt;150,1,'Paraclinicos '!C1839&gt;150,0)</f>
        <v/>
      </c>
      <c r="Q1904" t="str" cm="1">
        <f t="array" ref="Q1904">_xlfn.IFS('Paraclinicos '!O1839="","",'Paraclinicos '!O1839&lt;1.2,0,'Paraclinicos '!O1839&lt;2,1,'Paraclinicos '!O1839&lt;3.5,2,'Paraclinicos '!O1839&lt;5,3,'Paraclinicos '!O1839&gt;5,4)</f>
        <v/>
      </c>
      <c r="R1904" t="str" cm="1">
        <f t="array" ref="R1904">_xlfn.IFS('Paraclinicos '!J1839="","",'Paraclinicos '!J1839&lt;1.2,0,'Paraclinicos '!J1839&lt;2,1,'Paraclinicos '!J1839&lt;6,2,'Paraclinicos '!J1839&lt;12,3,'Paraclinicos '!J1839&gt;=12,4)</f>
        <v/>
      </c>
      <c r="S1904" t="str" cm="1">
        <f t="array" ref="S1904">_xlfn.IFS('Paraclinicos '!Y1839="","",'Paraclinicos '!Y1839&lt;70,1,'Paraclinicos '!Y1839&gt;=70,0)</f>
        <v/>
      </c>
      <c r="T1904" t="str" cm="1">
        <f t="array" ref="T1904">_xlfn.IFS('Paraclinicos '!W1839="","",'Paraclinicos '!W1839&lt;6,4,'Paraclinicos '!W1839&lt;10,3,'Paraclinicos '!W1839&lt;13,2,'Paraclinicos '!W1839&lt;15,1,'Paraclinicos '!W1839=15,0)</f>
        <v/>
      </c>
      <c r="U1904" s="54" t="str">
        <f t="shared" si="87"/>
        <v/>
      </c>
      <c r="V1904" t="str" cm="1">
        <f t="array" ref="V1904">_xlfn.IFS('Paraclinicos '!S1839="","",OR('Paraclinicos '!S1839&lt;=8,'Paraclinicos '!S1839&gt;=25),3,'Paraclinicos '!S1839&lt;12,1,'Paraclinicos '!S1839&lt;21,0,'Paraclinicos '!S1839&lt;25,2)</f>
        <v/>
      </c>
      <c r="W1904" t="str">
        <f>IFERROR(IF(INDEX('BD Demog para scores enalazar'!Y$2:'BD Demog para scores enalazar'!Y$3000,MATCH(Formulas!A1904,'BD Demog para scores enalazar'!A$2:'BD Demog para scores enalazar'!A$3000,0))=1,"SI","NO"),"")</f>
        <v/>
      </c>
      <c r="X1904" s="9" t="str">
        <f>IFERROR(IF(INDEX('BD Demog para scores enalazar'!AJ$2:'BD Demog para scores enalazar'!AJ$3000,MATCH(Formulas!A1904,'BD Demog para scores enalazar'!A$2:'BD Demog para scores enalazar'!A$3000,0))=1,"SI","NO"),"")</f>
        <v/>
      </c>
      <c r="Y1904" t="str" cm="1">
        <f t="array" ref="Y1904">IF(AND(W1904="NO",X1904="NO"),_xlfn.IFS('Paraclinicos '!K1839&lt;=91,3,'Paraclinicos '!K1839&lt;94,2,'Paraclinicos '!K1839&lt;96,1,'Paraclinicos '!K1839&gt;=96,0),"")</f>
        <v/>
      </c>
      <c r="Z1904" t="str" cm="1">
        <f t="array" ref="Z1904">IF(OR(W1904="SI",X1904="SI"),_xlfn.IFS(OR(AND('Paraclinicos '!K1840&lt;=83),AND('Paraclinicos '!K1840&gt;=97,AA1904=2)),3,OR(AND('Paraclinicos '!K1840&lt;=86),AND('Paraclinicos '!K1840&gt;=94,AA1904=2)),2,OR(AND('Paraclinicos '!K1840&lt;=88),AND('Paraclinicos '!K1840&gt;=92,AA1904=2)),1,OR(AND('Paraclinicos '!K1840&gt;=88,'Paraclinicos '!K1840&lt;=92),AND('Paraclinicos '!K1840&gt;=93,AA1904=0)),0),"")</f>
        <v/>
      </c>
      <c r="AA1904" t="str" cm="1">
        <f t="array" ref="AA1904">_xlfn.IFS('Paraclinicos '!E1839="","",'Paraclinicos '!E1839="Oxigeno",2,'Paraclinicos '!E1839="Aire",0)</f>
        <v/>
      </c>
    </row>
    <row r="1905" spans="1:27" x14ac:dyDescent="0.25">
      <c r="A1905">
        <f>'Paraclinicos '!A1840</f>
        <v>0</v>
      </c>
      <c r="B1905" s="3">
        <f>'Paraclinicos '!R1840</f>
        <v>0</v>
      </c>
      <c r="C1905" t="str" cm="1">
        <f t="array" ref="C1905">_xlfn.IFS('Paraclinicos '!Q1840="","",'Paraclinicos '!Q1840&gt;60,3,'Paraclinicos '!Q1840&lt;=60,1)</f>
        <v/>
      </c>
      <c r="D1905" t="str">
        <f>IFERROR(IF(INDEX('BD Demog para scores enalazar'!BC$2:BC$3000,MATCH(Formulas!A1905,'BD Demog para scores enalazar'!A$2:A$3000,0))=0,"SI","NO"),"")</f>
        <v/>
      </c>
      <c r="E1905" t="str" cm="1">
        <f t="array" ref="E1905">_xlfn.IFS(D1905="","",D1905="SI",4,D1905="NO",1)</f>
        <v/>
      </c>
      <c r="F1905" t="str" cm="1">
        <f t="array" ref="F1905">_xlfn.IFS('Paraclinicos '!B1840="","",'Paraclinicos '!B1840&gt;1,1,'Paraclinicos '!B1840&lt;=1,3)</f>
        <v/>
      </c>
      <c r="G1905" t="str" cm="1">
        <f t="array" ref="G1905">_xlfn.IFS('Paraclinicos '!D1840="","",AND('Paraclinicos '!D1840&gt;=250,'Paraclinicos '!D1840&lt;=500),2,'Paraclinicos '!D1840&gt;500,3,'Paraclinicos '!D1840&lt;250,1)</f>
        <v/>
      </c>
      <c r="H1905" s="50" t="str">
        <f t="shared" si="88"/>
        <v/>
      </c>
      <c r="I1905" t="str" cm="1">
        <f t="array" ref="I1905">_xlfn.IFS('Paraclinicos '!Q1840="","",'Paraclinicos '!Q1840&gt;=65,1,'Paraclinicos '!Q1840&lt;65,0)</f>
        <v/>
      </c>
      <c r="J1905" t="str" cm="1">
        <f t="array" ref="J1905">_xlfn.IFS('Paraclinicos '!I1840="","",'Paraclinicos '!I1840&gt;7,1,'Paraclinicos '!I1840&lt;=7,0)</f>
        <v/>
      </c>
      <c r="K1905" t="str" cm="1">
        <f t="array" ref="K1905">_xlfn.IFS('Paraclinicos '!W1840="","",'Paraclinicos '!W1840&lt;=8,1,'Paraclinicos '!W1840&gt;8,0)</f>
        <v/>
      </c>
      <c r="L1905" t="str" cm="1">
        <f t="array" ref="L1905">_xlfn.IFS('Paraclinicos '!S1840="","",'Paraclinicos '!S1840&gt;=30,1,'Paraclinicos '!S1840&lt;30,0)</f>
        <v/>
      </c>
      <c r="M1905" t="str" cm="1">
        <f t="array" ref="M1905">_xlfn.IFS(OR('Paraclinicos '!T1840="",'Paraclinicos '!U1840=""),"",OR('Paraclinicos '!T1840&lt;=90,'Paraclinicos '!U1840&lt;=60),1,OR('Paraclinicos '!T1840&gt;90,'Paraclinicos '!U1840&gt;60),0)</f>
        <v/>
      </c>
      <c r="N1905" s="45" t="str">
        <f t="shared" si="89"/>
        <v/>
      </c>
      <c r="O1905" t="str" cm="1">
        <f t="array" ref="O1905">_xlfn.IFS(OR('Paraclinicos '!M1840="",'Paraclinicos '!N1840="",'Paraclinicos '!N1840=0),"",'Paraclinicos '!M1840/'Paraclinicos '!N1840&lt;100,4,'Paraclinicos '!M1840/'Paraclinicos '!N1840&lt;200,3,'Paraclinicos '!M1840/'Paraclinicos '!N1840&lt;300,2,'Paraclinicos '!M1840/'Paraclinicos '!N1840&lt;400,1,'Paraclinicos '!M1840/'Paraclinicos '!N1840&gt;=400,0)</f>
        <v/>
      </c>
      <c r="P1905" t="str" cm="1">
        <f t="array" ref="P1905">_xlfn.IFS('Paraclinicos '!C1840="","",'Paraclinicos '!C1840&lt;20,4,'Paraclinicos '!C1840&lt;50,3,'Paraclinicos '!C1840&lt;100,2,'Paraclinicos '!C1840&lt;150,1,'Paraclinicos '!C1840&gt;150,0)</f>
        <v/>
      </c>
      <c r="Q1905" t="str" cm="1">
        <f t="array" ref="Q1905">_xlfn.IFS('Paraclinicos '!O1840="","",'Paraclinicos '!O1840&lt;1.2,0,'Paraclinicos '!O1840&lt;2,1,'Paraclinicos '!O1840&lt;3.5,2,'Paraclinicos '!O1840&lt;5,3,'Paraclinicos '!O1840&gt;5,4)</f>
        <v/>
      </c>
      <c r="R1905" t="str" cm="1">
        <f t="array" ref="R1905">_xlfn.IFS('Paraclinicos '!J1840="","",'Paraclinicos '!J1840&lt;1.2,0,'Paraclinicos '!J1840&lt;2,1,'Paraclinicos '!J1840&lt;6,2,'Paraclinicos '!J1840&lt;12,3,'Paraclinicos '!J1840&gt;=12,4)</f>
        <v/>
      </c>
      <c r="S1905" t="str" cm="1">
        <f t="array" ref="S1905">_xlfn.IFS('Paraclinicos '!Y1840="","",'Paraclinicos '!Y1840&lt;70,1,'Paraclinicos '!Y1840&gt;=70,0)</f>
        <v/>
      </c>
      <c r="T1905" t="str" cm="1">
        <f t="array" ref="T1905">_xlfn.IFS('Paraclinicos '!W1840="","",'Paraclinicos '!W1840&lt;6,4,'Paraclinicos '!W1840&lt;10,3,'Paraclinicos '!W1840&lt;13,2,'Paraclinicos '!W1840&lt;15,1,'Paraclinicos '!W1840=15,0)</f>
        <v/>
      </c>
      <c r="U1905" s="54" t="str">
        <f t="shared" si="87"/>
        <v/>
      </c>
      <c r="V1905" t="str" cm="1">
        <f t="array" ref="V1905">_xlfn.IFS('Paraclinicos '!S1840="","",OR('Paraclinicos '!S1840&lt;=8,'Paraclinicos '!S1840&gt;=25),3,'Paraclinicos '!S1840&lt;12,1,'Paraclinicos '!S1840&lt;21,0,'Paraclinicos '!S1840&lt;25,2)</f>
        <v/>
      </c>
      <c r="W1905" t="str">
        <f>IFERROR(IF(INDEX('BD Demog para scores enalazar'!Y$2:'BD Demog para scores enalazar'!Y$3000,MATCH(Formulas!A1905,'BD Demog para scores enalazar'!A$2:'BD Demog para scores enalazar'!A$3000,0))=1,"SI","NO"),"")</f>
        <v/>
      </c>
      <c r="X1905" s="9" t="str">
        <f>IFERROR(IF(INDEX('BD Demog para scores enalazar'!AJ$2:'BD Demog para scores enalazar'!AJ$3000,MATCH(Formulas!A1905,'BD Demog para scores enalazar'!A$2:'BD Demog para scores enalazar'!A$3000,0))=1,"SI","NO"),"")</f>
        <v/>
      </c>
      <c r="Y1905" t="str" cm="1">
        <f t="array" ref="Y1905">IF(AND(W1905="NO",X1905="NO"),_xlfn.IFS('Paraclinicos '!K1840&lt;=91,3,'Paraclinicos '!K1840&lt;94,2,'Paraclinicos '!K1840&lt;96,1,'Paraclinicos '!K1840&gt;=96,0),"")</f>
        <v/>
      </c>
      <c r="Z1905" t="str" cm="1">
        <f t="array" ref="Z1905">IF(OR(W1905="SI",X1905="SI"),_xlfn.IFS(OR(AND('Paraclinicos '!K1841&lt;=83),AND('Paraclinicos '!K1841&gt;=97,AA1905=2)),3,OR(AND('Paraclinicos '!K1841&lt;=86),AND('Paraclinicos '!K1841&gt;=94,AA1905=2)),2,OR(AND('Paraclinicos '!K1841&lt;=88),AND('Paraclinicos '!K1841&gt;=92,AA1905=2)),1,OR(AND('Paraclinicos '!K1841&gt;=88,'Paraclinicos '!K1841&lt;=92),AND('Paraclinicos '!K1841&gt;=93,AA1905=0)),0),"")</f>
        <v/>
      </c>
      <c r="AA1905" t="str" cm="1">
        <f t="array" ref="AA1905">_xlfn.IFS('Paraclinicos '!E1840="","",'Paraclinicos '!E1840="Oxigeno",2,'Paraclinicos '!E1840="Aire",0)</f>
        <v/>
      </c>
    </row>
    <row r="1906" spans="1:27" x14ac:dyDescent="0.25">
      <c r="A1906">
        <f>'Paraclinicos '!A1841</f>
        <v>0</v>
      </c>
      <c r="B1906" s="3">
        <f>'Paraclinicos '!R1841</f>
        <v>0</v>
      </c>
      <c r="C1906" t="str" cm="1">
        <f t="array" ref="C1906">_xlfn.IFS('Paraclinicos '!Q1841="","",'Paraclinicos '!Q1841&gt;60,3,'Paraclinicos '!Q1841&lt;=60,1)</f>
        <v/>
      </c>
      <c r="D1906" t="str">
        <f>IFERROR(IF(INDEX('BD Demog para scores enalazar'!BC$2:BC$3000,MATCH(Formulas!A1906,'BD Demog para scores enalazar'!A$2:A$3000,0))=0,"SI","NO"),"")</f>
        <v/>
      </c>
      <c r="E1906" t="str" cm="1">
        <f t="array" ref="E1906">_xlfn.IFS(D1906="","",D1906="SI",4,D1906="NO",1)</f>
        <v/>
      </c>
      <c r="F1906" t="str" cm="1">
        <f t="array" ref="F1906">_xlfn.IFS('Paraclinicos '!B1841="","",'Paraclinicos '!B1841&gt;1,1,'Paraclinicos '!B1841&lt;=1,3)</f>
        <v/>
      </c>
      <c r="G1906" t="str" cm="1">
        <f t="array" ref="G1906">_xlfn.IFS('Paraclinicos '!D1841="","",AND('Paraclinicos '!D1841&gt;=250,'Paraclinicos '!D1841&lt;=500),2,'Paraclinicos '!D1841&gt;500,3,'Paraclinicos '!D1841&lt;250,1)</f>
        <v/>
      </c>
      <c r="H1906" s="50" t="str">
        <f t="shared" si="88"/>
        <v/>
      </c>
      <c r="I1906" t="str" cm="1">
        <f t="array" ref="I1906">_xlfn.IFS('Paraclinicos '!Q1841="","",'Paraclinicos '!Q1841&gt;=65,1,'Paraclinicos '!Q1841&lt;65,0)</f>
        <v/>
      </c>
      <c r="J1906" t="str" cm="1">
        <f t="array" ref="J1906">_xlfn.IFS('Paraclinicos '!I1841="","",'Paraclinicos '!I1841&gt;7,1,'Paraclinicos '!I1841&lt;=7,0)</f>
        <v/>
      </c>
      <c r="K1906" t="str" cm="1">
        <f t="array" ref="K1906">_xlfn.IFS('Paraclinicos '!W1841="","",'Paraclinicos '!W1841&lt;=8,1,'Paraclinicos '!W1841&gt;8,0)</f>
        <v/>
      </c>
      <c r="L1906" t="str" cm="1">
        <f t="array" ref="L1906">_xlfn.IFS('Paraclinicos '!S1841="","",'Paraclinicos '!S1841&gt;=30,1,'Paraclinicos '!S1841&lt;30,0)</f>
        <v/>
      </c>
      <c r="M1906" t="str" cm="1">
        <f t="array" ref="M1906">_xlfn.IFS(OR('Paraclinicos '!T1841="",'Paraclinicos '!U1841=""),"",OR('Paraclinicos '!T1841&lt;=90,'Paraclinicos '!U1841&lt;=60),1,OR('Paraclinicos '!T1841&gt;90,'Paraclinicos '!U1841&gt;60),0)</f>
        <v/>
      </c>
      <c r="N1906" s="45" t="str">
        <f t="shared" si="89"/>
        <v/>
      </c>
      <c r="O1906" t="str" cm="1">
        <f t="array" ref="O1906">_xlfn.IFS(OR('Paraclinicos '!M1841="",'Paraclinicos '!N1841="",'Paraclinicos '!N1841=0),"",'Paraclinicos '!M1841/'Paraclinicos '!N1841&lt;100,4,'Paraclinicos '!M1841/'Paraclinicos '!N1841&lt;200,3,'Paraclinicos '!M1841/'Paraclinicos '!N1841&lt;300,2,'Paraclinicos '!M1841/'Paraclinicos '!N1841&lt;400,1,'Paraclinicos '!M1841/'Paraclinicos '!N1841&gt;=400,0)</f>
        <v/>
      </c>
      <c r="P1906" t="str" cm="1">
        <f t="array" ref="P1906">_xlfn.IFS('Paraclinicos '!C1841="","",'Paraclinicos '!C1841&lt;20,4,'Paraclinicos '!C1841&lt;50,3,'Paraclinicos '!C1841&lt;100,2,'Paraclinicos '!C1841&lt;150,1,'Paraclinicos '!C1841&gt;150,0)</f>
        <v/>
      </c>
      <c r="Q1906" t="str" cm="1">
        <f t="array" ref="Q1906">_xlfn.IFS('Paraclinicos '!O1841="","",'Paraclinicos '!O1841&lt;1.2,0,'Paraclinicos '!O1841&lt;2,1,'Paraclinicos '!O1841&lt;3.5,2,'Paraclinicos '!O1841&lt;5,3,'Paraclinicos '!O1841&gt;5,4)</f>
        <v/>
      </c>
      <c r="R1906" t="str" cm="1">
        <f t="array" ref="R1906">_xlfn.IFS('Paraclinicos '!J1841="","",'Paraclinicos '!J1841&lt;1.2,0,'Paraclinicos '!J1841&lt;2,1,'Paraclinicos '!J1841&lt;6,2,'Paraclinicos '!J1841&lt;12,3,'Paraclinicos '!J1841&gt;=12,4)</f>
        <v/>
      </c>
      <c r="S1906" t="str" cm="1">
        <f t="array" ref="S1906">_xlfn.IFS('Paraclinicos '!Y1841="","",'Paraclinicos '!Y1841&lt;70,1,'Paraclinicos '!Y1841&gt;=70,0)</f>
        <v/>
      </c>
      <c r="T1906" t="str" cm="1">
        <f t="array" ref="T1906">_xlfn.IFS('Paraclinicos '!W1841="","",'Paraclinicos '!W1841&lt;6,4,'Paraclinicos '!W1841&lt;10,3,'Paraclinicos '!W1841&lt;13,2,'Paraclinicos '!W1841&lt;15,1,'Paraclinicos '!W1841=15,0)</f>
        <v/>
      </c>
      <c r="U1906" s="54" t="str">
        <f t="shared" si="87"/>
        <v/>
      </c>
      <c r="V1906" t="str" cm="1">
        <f t="array" ref="V1906">_xlfn.IFS('Paraclinicos '!S1841="","",OR('Paraclinicos '!S1841&lt;=8,'Paraclinicos '!S1841&gt;=25),3,'Paraclinicos '!S1841&lt;12,1,'Paraclinicos '!S1841&lt;21,0,'Paraclinicos '!S1841&lt;25,2)</f>
        <v/>
      </c>
      <c r="W1906" t="str">
        <f>IFERROR(IF(INDEX('BD Demog para scores enalazar'!Y$2:'BD Demog para scores enalazar'!Y$3000,MATCH(Formulas!A1906,'BD Demog para scores enalazar'!A$2:'BD Demog para scores enalazar'!A$3000,0))=1,"SI","NO"),"")</f>
        <v/>
      </c>
      <c r="X1906" s="9" t="str">
        <f>IFERROR(IF(INDEX('BD Demog para scores enalazar'!AJ$2:'BD Demog para scores enalazar'!AJ$3000,MATCH(Formulas!A1906,'BD Demog para scores enalazar'!A$2:'BD Demog para scores enalazar'!A$3000,0))=1,"SI","NO"),"")</f>
        <v/>
      </c>
      <c r="Y1906" t="str" cm="1">
        <f t="array" ref="Y1906">IF(AND(W1906="NO",X1906="NO"),_xlfn.IFS('Paraclinicos '!K1841&lt;=91,3,'Paraclinicos '!K1841&lt;94,2,'Paraclinicos '!K1841&lt;96,1,'Paraclinicos '!K1841&gt;=96,0),"")</f>
        <v/>
      </c>
      <c r="Z1906" t="str" cm="1">
        <f t="array" ref="Z1906">IF(OR(W1906="SI",X1906="SI"),_xlfn.IFS(OR(AND('Paraclinicos '!K1842&lt;=83),AND('Paraclinicos '!K1842&gt;=97,AA1906=2)),3,OR(AND('Paraclinicos '!K1842&lt;=86),AND('Paraclinicos '!K1842&gt;=94,AA1906=2)),2,OR(AND('Paraclinicos '!K1842&lt;=88),AND('Paraclinicos '!K1842&gt;=92,AA1906=2)),1,OR(AND('Paraclinicos '!K1842&gt;=88,'Paraclinicos '!K1842&lt;=92),AND('Paraclinicos '!K1842&gt;=93,AA1906=0)),0),"")</f>
        <v/>
      </c>
      <c r="AA1906" t="str" cm="1">
        <f t="array" ref="AA1906">_xlfn.IFS('Paraclinicos '!E1841="","",'Paraclinicos '!E1841="Oxigeno",2,'Paraclinicos '!E1841="Aire",0)</f>
        <v/>
      </c>
    </row>
    <row r="1907" spans="1:27" x14ac:dyDescent="0.25">
      <c r="A1907">
        <f>'Paraclinicos '!A1842</f>
        <v>0</v>
      </c>
      <c r="B1907" s="3">
        <f>'Paraclinicos '!R1842</f>
        <v>0</v>
      </c>
      <c r="C1907" t="str" cm="1">
        <f t="array" ref="C1907">_xlfn.IFS('Paraclinicos '!Q1842="","",'Paraclinicos '!Q1842&gt;60,3,'Paraclinicos '!Q1842&lt;=60,1)</f>
        <v/>
      </c>
      <c r="D1907" t="str">
        <f>IFERROR(IF(INDEX('BD Demog para scores enalazar'!BC$2:BC$3000,MATCH(Formulas!A1907,'BD Demog para scores enalazar'!A$2:A$3000,0))=0,"SI","NO"),"")</f>
        <v/>
      </c>
      <c r="E1907" t="str" cm="1">
        <f t="array" ref="E1907">_xlfn.IFS(D1907="","",D1907="SI",4,D1907="NO",1)</f>
        <v/>
      </c>
      <c r="F1907" t="str" cm="1">
        <f t="array" ref="F1907">_xlfn.IFS('Paraclinicos '!B1842="","",'Paraclinicos '!B1842&gt;1,1,'Paraclinicos '!B1842&lt;=1,3)</f>
        <v/>
      </c>
      <c r="G1907" t="str" cm="1">
        <f t="array" ref="G1907">_xlfn.IFS('Paraclinicos '!D1842="","",AND('Paraclinicos '!D1842&gt;=250,'Paraclinicos '!D1842&lt;=500),2,'Paraclinicos '!D1842&gt;500,3,'Paraclinicos '!D1842&lt;250,1)</f>
        <v/>
      </c>
      <c r="H1907" s="50" t="str">
        <f t="shared" si="88"/>
        <v/>
      </c>
      <c r="I1907" t="str" cm="1">
        <f t="array" ref="I1907">_xlfn.IFS('Paraclinicos '!Q1842="","",'Paraclinicos '!Q1842&gt;=65,1,'Paraclinicos '!Q1842&lt;65,0)</f>
        <v/>
      </c>
      <c r="J1907" t="str" cm="1">
        <f t="array" ref="J1907">_xlfn.IFS('Paraclinicos '!I1842="","",'Paraclinicos '!I1842&gt;7,1,'Paraclinicos '!I1842&lt;=7,0)</f>
        <v/>
      </c>
      <c r="K1907" t="str" cm="1">
        <f t="array" ref="K1907">_xlfn.IFS('Paraclinicos '!W1842="","",'Paraclinicos '!W1842&lt;=8,1,'Paraclinicos '!W1842&gt;8,0)</f>
        <v/>
      </c>
      <c r="L1907" t="str" cm="1">
        <f t="array" ref="L1907">_xlfn.IFS('Paraclinicos '!S1842="","",'Paraclinicos '!S1842&gt;=30,1,'Paraclinicos '!S1842&lt;30,0)</f>
        <v/>
      </c>
      <c r="M1907" t="str" cm="1">
        <f t="array" ref="M1907">_xlfn.IFS(OR('Paraclinicos '!T1842="",'Paraclinicos '!U1842=""),"",OR('Paraclinicos '!T1842&lt;=90,'Paraclinicos '!U1842&lt;=60),1,OR('Paraclinicos '!T1842&gt;90,'Paraclinicos '!U1842&gt;60),0)</f>
        <v/>
      </c>
      <c r="N1907" s="45" t="str">
        <f t="shared" si="89"/>
        <v/>
      </c>
      <c r="O1907" t="str" cm="1">
        <f t="array" ref="O1907">_xlfn.IFS(OR('Paraclinicos '!M1842="",'Paraclinicos '!N1842="",'Paraclinicos '!N1842=0),"",'Paraclinicos '!M1842/'Paraclinicos '!N1842&lt;100,4,'Paraclinicos '!M1842/'Paraclinicos '!N1842&lt;200,3,'Paraclinicos '!M1842/'Paraclinicos '!N1842&lt;300,2,'Paraclinicos '!M1842/'Paraclinicos '!N1842&lt;400,1,'Paraclinicos '!M1842/'Paraclinicos '!N1842&gt;=400,0)</f>
        <v/>
      </c>
      <c r="P1907" t="str" cm="1">
        <f t="array" ref="P1907">_xlfn.IFS('Paraclinicos '!C1842="","",'Paraclinicos '!C1842&lt;20,4,'Paraclinicos '!C1842&lt;50,3,'Paraclinicos '!C1842&lt;100,2,'Paraclinicos '!C1842&lt;150,1,'Paraclinicos '!C1842&gt;150,0)</f>
        <v/>
      </c>
      <c r="Q1907" t="str" cm="1">
        <f t="array" ref="Q1907">_xlfn.IFS('Paraclinicos '!O1842="","",'Paraclinicos '!O1842&lt;1.2,0,'Paraclinicos '!O1842&lt;2,1,'Paraclinicos '!O1842&lt;3.5,2,'Paraclinicos '!O1842&lt;5,3,'Paraclinicos '!O1842&gt;5,4)</f>
        <v/>
      </c>
      <c r="R1907" t="str" cm="1">
        <f t="array" ref="R1907">_xlfn.IFS('Paraclinicos '!J1842="","",'Paraclinicos '!J1842&lt;1.2,0,'Paraclinicos '!J1842&lt;2,1,'Paraclinicos '!J1842&lt;6,2,'Paraclinicos '!J1842&lt;12,3,'Paraclinicos '!J1842&gt;=12,4)</f>
        <v/>
      </c>
      <c r="S1907" t="str" cm="1">
        <f t="array" ref="S1907">_xlfn.IFS('Paraclinicos '!Y1842="","",'Paraclinicos '!Y1842&lt;70,1,'Paraclinicos '!Y1842&gt;=70,0)</f>
        <v/>
      </c>
      <c r="T1907" t="str" cm="1">
        <f t="array" ref="T1907">_xlfn.IFS('Paraclinicos '!W1842="","",'Paraclinicos '!W1842&lt;6,4,'Paraclinicos '!W1842&lt;10,3,'Paraclinicos '!W1842&lt;13,2,'Paraclinicos '!W1842&lt;15,1,'Paraclinicos '!W1842=15,0)</f>
        <v/>
      </c>
      <c r="U1907" s="54" t="str">
        <f t="shared" si="87"/>
        <v/>
      </c>
      <c r="V1907" t="str" cm="1">
        <f t="array" ref="V1907">_xlfn.IFS('Paraclinicos '!S1842="","",OR('Paraclinicos '!S1842&lt;=8,'Paraclinicos '!S1842&gt;=25),3,'Paraclinicos '!S1842&lt;12,1,'Paraclinicos '!S1842&lt;21,0,'Paraclinicos '!S1842&lt;25,2)</f>
        <v/>
      </c>
      <c r="W1907" t="str">
        <f>IFERROR(IF(INDEX('BD Demog para scores enalazar'!Y$2:'BD Demog para scores enalazar'!Y$3000,MATCH(Formulas!A1907,'BD Demog para scores enalazar'!A$2:'BD Demog para scores enalazar'!A$3000,0))=1,"SI","NO"),"")</f>
        <v/>
      </c>
      <c r="X1907" s="9" t="str">
        <f>IFERROR(IF(INDEX('BD Demog para scores enalazar'!AJ$2:'BD Demog para scores enalazar'!AJ$3000,MATCH(Formulas!A1907,'BD Demog para scores enalazar'!A$2:'BD Demog para scores enalazar'!A$3000,0))=1,"SI","NO"),"")</f>
        <v/>
      </c>
      <c r="Y1907" t="str" cm="1">
        <f t="array" ref="Y1907">IF(AND(W1907="NO",X1907="NO"),_xlfn.IFS('Paraclinicos '!K1842&lt;=91,3,'Paraclinicos '!K1842&lt;94,2,'Paraclinicos '!K1842&lt;96,1,'Paraclinicos '!K1842&gt;=96,0),"")</f>
        <v/>
      </c>
      <c r="Z1907" t="str" cm="1">
        <f t="array" ref="Z1907">IF(OR(W1907="SI",X1907="SI"),_xlfn.IFS(OR(AND('Paraclinicos '!K1843&lt;=83),AND('Paraclinicos '!K1843&gt;=97,AA1907=2)),3,OR(AND('Paraclinicos '!K1843&lt;=86),AND('Paraclinicos '!K1843&gt;=94,AA1907=2)),2,OR(AND('Paraclinicos '!K1843&lt;=88),AND('Paraclinicos '!K1843&gt;=92,AA1907=2)),1,OR(AND('Paraclinicos '!K1843&gt;=88,'Paraclinicos '!K1843&lt;=92),AND('Paraclinicos '!K1843&gt;=93,AA1907=0)),0),"")</f>
        <v/>
      </c>
      <c r="AA1907" t="str" cm="1">
        <f t="array" ref="AA1907">_xlfn.IFS('Paraclinicos '!E1842="","",'Paraclinicos '!E1842="Oxigeno",2,'Paraclinicos '!E1842="Aire",0)</f>
        <v/>
      </c>
    </row>
    <row r="1908" spans="1:27" x14ac:dyDescent="0.25">
      <c r="A1908">
        <f>'Paraclinicos '!A1843</f>
        <v>0</v>
      </c>
      <c r="B1908" s="3">
        <f>'Paraclinicos '!R1843</f>
        <v>0</v>
      </c>
      <c r="C1908" t="str" cm="1">
        <f t="array" ref="C1908">_xlfn.IFS('Paraclinicos '!Q1843="","",'Paraclinicos '!Q1843&gt;60,3,'Paraclinicos '!Q1843&lt;=60,1)</f>
        <v/>
      </c>
      <c r="D1908" t="str">
        <f>IFERROR(IF(INDEX('BD Demog para scores enalazar'!BC$2:BC$3000,MATCH(Formulas!A1908,'BD Demog para scores enalazar'!A$2:A$3000,0))=0,"SI","NO"),"")</f>
        <v/>
      </c>
      <c r="E1908" t="str" cm="1">
        <f t="array" ref="E1908">_xlfn.IFS(D1908="","",D1908="SI",4,D1908="NO",1)</f>
        <v/>
      </c>
      <c r="F1908" t="str" cm="1">
        <f t="array" ref="F1908">_xlfn.IFS('Paraclinicos '!B1843="","",'Paraclinicos '!B1843&gt;1,1,'Paraclinicos '!B1843&lt;=1,3)</f>
        <v/>
      </c>
      <c r="G1908" t="str" cm="1">
        <f t="array" ref="G1908">_xlfn.IFS('Paraclinicos '!D1843="","",AND('Paraclinicos '!D1843&gt;=250,'Paraclinicos '!D1843&lt;=500),2,'Paraclinicos '!D1843&gt;500,3,'Paraclinicos '!D1843&lt;250,1)</f>
        <v/>
      </c>
      <c r="H1908" s="50" t="str">
        <f t="shared" si="88"/>
        <v/>
      </c>
      <c r="I1908" t="str" cm="1">
        <f t="array" ref="I1908">_xlfn.IFS('Paraclinicos '!Q1843="","",'Paraclinicos '!Q1843&gt;=65,1,'Paraclinicos '!Q1843&lt;65,0)</f>
        <v/>
      </c>
      <c r="J1908" t="str" cm="1">
        <f t="array" ref="J1908">_xlfn.IFS('Paraclinicos '!I1843="","",'Paraclinicos '!I1843&gt;7,1,'Paraclinicos '!I1843&lt;=7,0)</f>
        <v/>
      </c>
      <c r="K1908" t="str" cm="1">
        <f t="array" ref="K1908">_xlfn.IFS('Paraclinicos '!W1843="","",'Paraclinicos '!W1843&lt;=8,1,'Paraclinicos '!W1843&gt;8,0)</f>
        <v/>
      </c>
      <c r="L1908" t="str" cm="1">
        <f t="array" ref="L1908">_xlfn.IFS('Paraclinicos '!S1843="","",'Paraclinicos '!S1843&gt;=30,1,'Paraclinicos '!S1843&lt;30,0)</f>
        <v/>
      </c>
      <c r="M1908" t="str" cm="1">
        <f t="array" ref="M1908">_xlfn.IFS(OR('Paraclinicos '!T1843="",'Paraclinicos '!U1843=""),"",OR('Paraclinicos '!T1843&lt;=90,'Paraclinicos '!U1843&lt;=60),1,OR('Paraclinicos '!T1843&gt;90,'Paraclinicos '!U1843&gt;60),0)</f>
        <v/>
      </c>
      <c r="N1908" s="45" t="str">
        <f t="shared" si="89"/>
        <v/>
      </c>
      <c r="O1908" t="str" cm="1">
        <f t="array" ref="O1908">_xlfn.IFS(OR('Paraclinicos '!M1843="",'Paraclinicos '!N1843="",'Paraclinicos '!N1843=0),"",'Paraclinicos '!M1843/'Paraclinicos '!N1843&lt;100,4,'Paraclinicos '!M1843/'Paraclinicos '!N1843&lt;200,3,'Paraclinicos '!M1843/'Paraclinicos '!N1843&lt;300,2,'Paraclinicos '!M1843/'Paraclinicos '!N1843&lt;400,1,'Paraclinicos '!M1843/'Paraclinicos '!N1843&gt;=400,0)</f>
        <v/>
      </c>
      <c r="P1908" t="str" cm="1">
        <f t="array" ref="P1908">_xlfn.IFS('Paraclinicos '!C1843="","",'Paraclinicos '!C1843&lt;20,4,'Paraclinicos '!C1843&lt;50,3,'Paraclinicos '!C1843&lt;100,2,'Paraclinicos '!C1843&lt;150,1,'Paraclinicos '!C1843&gt;150,0)</f>
        <v/>
      </c>
      <c r="Q1908" t="str" cm="1">
        <f t="array" ref="Q1908">_xlfn.IFS('Paraclinicos '!O1843="","",'Paraclinicos '!O1843&lt;1.2,0,'Paraclinicos '!O1843&lt;2,1,'Paraclinicos '!O1843&lt;3.5,2,'Paraclinicos '!O1843&lt;5,3,'Paraclinicos '!O1843&gt;5,4)</f>
        <v/>
      </c>
      <c r="R1908" t="str" cm="1">
        <f t="array" ref="R1908">_xlfn.IFS('Paraclinicos '!J1843="","",'Paraclinicos '!J1843&lt;1.2,0,'Paraclinicos '!J1843&lt;2,1,'Paraclinicos '!J1843&lt;6,2,'Paraclinicos '!J1843&lt;12,3,'Paraclinicos '!J1843&gt;=12,4)</f>
        <v/>
      </c>
      <c r="S1908" t="str" cm="1">
        <f t="array" ref="S1908">_xlfn.IFS('Paraclinicos '!Y1843="","",'Paraclinicos '!Y1843&lt;70,1,'Paraclinicos '!Y1843&gt;=70,0)</f>
        <v/>
      </c>
      <c r="T1908" t="str" cm="1">
        <f t="array" ref="T1908">_xlfn.IFS('Paraclinicos '!W1843="","",'Paraclinicos '!W1843&lt;6,4,'Paraclinicos '!W1843&lt;10,3,'Paraclinicos '!W1843&lt;13,2,'Paraclinicos '!W1843&lt;15,1,'Paraclinicos '!W1843=15,0)</f>
        <v/>
      </c>
      <c r="U1908" s="54" t="str">
        <f t="shared" si="87"/>
        <v/>
      </c>
      <c r="V1908" t="str" cm="1">
        <f t="array" ref="V1908">_xlfn.IFS('Paraclinicos '!S1843="","",OR('Paraclinicos '!S1843&lt;=8,'Paraclinicos '!S1843&gt;=25),3,'Paraclinicos '!S1843&lt;12,1,'Paraclinicos '!S1843&lt;21,0,'Paraclinicos '!S1843&lt;25,2)</f>
        <v/>
      </c>
      <c r="W1908" t="str">
        <f>IFERROR(IF(INDEX('BD Demog para scores enalazar'!Y$2:'BD Demog para scores enalazar'!Y$3000,MATCH(Formulas!A1908,'BD Demog para scores enalazar'!A$2:'BD Demog para scores enalazar'!A$3000,0))=1,"SI","NO"),"")</f>
        <v/>
      </c>
      <c r="X1908" s="9" t="str">
        <f>IFERROR(IF(INDEX('BD Demog para scores enalazar'!AJ$2:'BD Demog para scores enalazar'!AJ$3000,MATCH(Formulas!A1908,'BD Demog para scores enalazar'!A$2:'BD Demog para scores enalazar'!A$3000,0))=1,"SI","NO"),"")</f>
        <v/>
      </c>
      <c r="Y1908" t="str" cm="1">
        <f t="array" ref="Y1908">IF(AND(W1908="NO",X1908="NO"),_xlfn.IFS('Paraclinicos '!K1843&lt;=91,3,'Paraclinicos '!K1843&lt;94,2,'Paraclinicos '!K1843&lt;96,1,'Paraclinicos '!K1843&gt;=96,0),"")</f>
        <v/>
      </c>
      <c r="Z1908" t="str" cm="1">
        <f t="array" ref="Z1908">IF(OR(W1908="SI",X1908="SI"),_xlfn.IFS(OR(AND('Paraclinicos '!K1844&lt;=83),AND('Paraclinicos '!K1844&gt;=97,AA1908=2)),3,OR(AND('Paraclinicos '!K1844&lt;=86),AND('Paraclinicos '!K1844&gt;=94,AA1908=2)),2,OR(AND('Paraclinicos '!K1844&lt;=88),AND('Paraclinicos '!K1844&gt;=92,AA1908=2)),1,OR(AND('Paraclinicos '!K1844&gt;=88,'Paraclinicos '!K1844&lt;=92),AND('Paraclinicos '!K1844&gt;=93,AA1908=0)),0),"")</f>
        <v/>
      </c>
      <c r="AA1908" t="str" cm="1">
        <f t="array" ref="AA1908">_xlfn.IFS('Paraclinicos '!E1843="","",'Paraclinicos '!E1843="Oxigeno",2,'Paraclinicos '!E1843="Aire",0)</f>
        <v/>
      </c>
    </row>
    <row r="1909" spans="1:27" x14ac:dyDescent="0.25">
      <c r="A1909">
        <f>'Paraclinicos '!A1844</f>
        <v>0</v>
      </c>
      <c r="B1909" s="3">
        <f>'Paraclinicos '!R1844</f>
        <v>0</v>
      </c>
      <c r="C1909" t="str" cm="1">
        <f t="array" ref="C1909">_xlfn.IFS('Paraclinicos '!Q1844="","",'Paraclinicos '!Q1844&gt;60,3,'Paraclinicos '!Q1844&lt;=60,1)</f>
        <v/>
      </c>
      <c r="D1909" t="str">
        <f>IFERROR(IF(INDEX('BD Demog para scores enalazar'!BC$2:BC$3000,MATCH(Formulas!A1909,'BD Demog para scores enalazar'!A$2:A$3000,0))=0,"SI","NO"),"")</f>
        <v/>
      </c>
      <c r="E1909" t="str" cm="1">
        <f t="array" ref="E1909">_xlfn.IFS(D1909="","",D1909="SI",4,D1909="NO",1)</f>
        <v/>
      </c>
      <c r="F1909" t="str" cm="1">
        <f t="array" ref="F1909">_xlfn.IFS('Paraclinicos '!B1844="","",'Paraclinicos '!B1844&gt;1,1,'Paraclinicos '!B1844&lt;=1,3)</f>
        <v/>
      </c>
      <c r="G1909" t="str" cm="1">
        <f t="array" ref="G1909">_xlfn.IFS('Paraclinicos '!D1844="","",AND('Paraclinicos '!D1844&gt;=250,'Paraclinicos '!D1844&lt;=500),2,'Paraclinicos '!D1844&gt;500,3,'Paraclinicos '!D1844&lt;250,1)</f>
        <v/>
      </c>
      <c r="H1909" s="50" t="str">
        <f t="shared" si="88"/>
        <v/>
      </c>
      <c r="I1909" t="str" cm="1">
        <f t="array" ref="I1909">_xlfn.IFS('Paraclinicos '!Q1844="","",'Paraclinicos '!Q1844&gt;=65,1,'Paraclinicos '!Q1844&lt;65,0)</f>
        <v/>
      </c>
      <c r="J1909" t="str" cm="1">
        <f t="array" ref="J1909">_xlfn.IFS('Paraclinicos '!I1844="","",'Paraclinicos '!I1844&gt;7,1,'Paraclinicos '!I1844&lt;=7,0)</f>
        <v/>
      </c>
      <c r="K1909" t="str" cm="1">
        <f t="array" ref="K1909">_xlfn.IFS('Paraclinicos '!W1844="","",'Paraclinicos '!W1844&lt;=8,1,'Paraclinicos '!W1844&gt;8,0)</f>
        <v/>
      </c>
      <c r="L1909" t="str" cm="1">
        <f t="array" ref="L1909">_xlfn.IFS('Paraclinicos '!S1844="","",'Paraclinicos '!S1844&gt;=30,1,'Paraclinicos '!S1844&lt;30,0)</f>
        <v/>
      </c>
      <c r="M1909" t="str" cm="1">
        <f t="array" ref="M1909">_xlfn.IFS(OR('Paraclinicos '!T1844="",'Paraclinicos '!U1844=""),"",OR('Paraclinicos '!T1844&lt;=90,'Paraclinicos '!U1844&lt;=60),1,OR('Paraclinicos '!T1844&gt;90,'Paraclinicos '!U1844&gt;60),0)</f>
        <v/>
      </c>
      <c r="N1909" s="45" t="str">
        <f t="shared" si="89"/>
        <v/>
      </c>
      <c r="O1909" t="str" cm="1">
        <f t="array" ref="O1909">_xlfn.IFS(OR('Paraclinicos '!M1844="",'Paraclinicos '!N1844="",'Paraclinicos '!N1844=0),"",'Paraclinicos '!M1844/'Paraclinicos '!N1844&lt;100,4,'Paraclinicos '!M1844/'Paraclinicos '!N1844&lt;200,3,'Paraclinicos '!M1844/'Paraclinicos '!N1844&lt;300,2,'Paraclinicos '!M1844/'Paraclinicos '!N1844&lt;400,1,'Paraclinicos '!M1844/'Paraclinicos '!N1844&gt;=400,0)</f>
        <v/>
      </c>
      <c r="P1909" t="str" cm="1">
        <f t="array" ref="P1909">_xlfn.IFS('Paraclinicos '!C1844="","",'Paraclinicos '!C1844&lt;20,4,'Paraclinicos '!C1844&lt;50,3,'Paraclinicos '!C1844&lt;100,2,'Paraclinicos '!C1844&lt;150,1,'Paraclinicos '!C1844&gt;150,0)</f>
        <v/>
      </c>
      <c r="Q1909" t="str" cm="1">
        <f t="array" ref="Q1909">_xlfn.IFS('Paraclinicos '!O1844="","",'Paraclinicos '!O1844&lt;1.2,0,'Paraclinicos '!O1844&lt;2,1,'Paraclinicos '!O1844&lt;3.5,2,'Paraclinicos '!O1844&lt;5,3,'Paraclinicos '!O1844&gt;5,4)</f>
        <v/>
      </c>
      <c r="R1909" t="str" cm="1">
        <f t="array" ref="R1909">_xlfn.IFS('Paraclinicos '!J1844="","",'Paraclinicos '!J1844&lt;1.2,0,'Paraclinicos '!J1844&lt;2,1,'Paraclinicos '!J1844&lt;6,2,'Paraclinicos '!J1844&lt;12,3,'Paraclinicos '!J1844&gt;=12,4)</f>
        <v/>
      </c>
      <c r="S1909" t="str" cm="1">
        <f t="array" ref="S1909">_xlfn.IFS('Paraclinicos '!Y1844="","",'Paraclinicos '!Y1844&lt;70,1,'Paraclinicos '!Y1844&gt;=70,0)</f>
        <v/>
      </c>
      <c r="T1909" t="str" cm="1">
        <f t="array" ref="T1909">_xlfn.IFS('Paraclinicos '!W1844="","",'Paraclinicos '!W1844&lt;6,4,'Paraclinicos '!W1844&lt;10,3,'Paraclinicos '!W1844&lt;13,2,'Paraclinicos '!W1844&lt;15,1,'Paraclinicos '!W1844=15,0)</f>
        <v/>
      </c>
      <c r="U1909" s="54" t="str">
        <f t="shared" si="87"/>
        <v/>
      </c>
      <c r="V1909" t="str" cm="1">
        <f t="array" ref="V1909">_xlfn.IFS('Paraclinicos '!S1844="","",OR('Paraclinicos '!S1844&lt;=8,'Paraclinicos '!S1844&gt;=25),3,'Paraclinicos '!S1844&lt;12,1,'Paraclinicos '!S1844&lt;21,0,'Paraclinicos '!S1844&lt;25,2)</f>
        <v/>
      </c>
      <c r="W1909" t="str">
        <f>IFERROR(IF(INDEX('BD Demog para scores enalazar'!Y$2:'BD Demog para scores enalazar'!Y$3000,MATCH(Formulas!A1909,'BD Demog para scores enalazar'!A$2:'BD Demog para scores enalazar'!A$3000,0))=1,"SI","NO"),"")</f>
        <v/>
      </c>
      <c r="X1909" s="9" t="str">
        <f>IFERROR(IF(INDEX('BD Demog para scores enalazar'!AJ$2:'BD Demog para scores enalazar'!AJ$3000,MATCH(Formulas!A1909,'BD Demog para scores enalazar'!A$2:'BD Demog para scores enalazar'!A$3000,0))=1,"SI","NO"),"")</f>
        <v/>
      </c>
      <c r="Y1909" t="str" cm="1">
        <f t="array" ref="Y1909">IF(AND(W1909="NO",X1909="NO"),_xlfn.IFS('Paraclinicos '!K1844&lt;=91,3,'Paraclinicos '!K1844&lt;94,2,'Paraclinicos '!K1844&lt;96,1,'Paraclinicos '!K1844&gt;=96,0),"")</f>
        <v/>
      </c>
      <c r="Z1909" t="str" cm="1">
        <f t="array" ref="Z1909">IF(OR(W1909="SI",X1909="SI"),_xlfn.IFS(OR(AND('Paraclinicos '!K1845&lt;=83),AND('Paraclinicos '!K1845&gt;=97,AA1909=2)),3,OR(AND('Paraclinicos '!K1845&lt;=86),AND('Paraclinicos '!K1845&gt;=94,AA1909=2)),2,OR(AND('Paraclinicos '!K1845&lt;=88),AND('Paraclinicos '!K1845&gt;=92,AA1909=2)),1,OR(AND('Paraclinicos '!K1845&gt;=88,'Paraclinicos '!K1845&lt;=92),AND('Paraclinicos '!K1845&gt;=93,AA1909=0)),0),"")</f>
        <v/>
      </c>
      <c r="AA1909" t="str" cm="1">
        <f t="array" ref="AA1909">_xlfn.IFS('Paraclinicos '!E1844="","",'Paraclinicos '!E1844="Oxigeno",2,'Paraclinicos '!E1844="Aire",0)</f>
        <v/>
      </c>
    </row>
    <row r="1910" spans="1:27" x14ac:dyDescent="0.25">
      <c r="A1910">
        <f>'Paraclinicos '!A1845</f>
        <v>0</v>
      </c>
      <c r="B1910" s="3">
        <f>'Paraclinicos '!R1845</f>
        <v>0</v>
      </c>
      <c r="C1910" t="str" cm="1">
        <f t="array" ref="C1910">_xlfn.IFS('Paraclinicos '!Q1845="","",'Paraclinicos '!Q1845&gt;60,3,'Paraclinicos '!Q1845&lt;=60,1)</f>
        <v/>
      </c>
      <c r="D1910" t="str">
        <f>IFERROR(IF(INDEX('BD Demog para scores enalazar'!BC$2:BC$3000,MATCH(Formulas!A1910,'BD Demog para scores enalazar'!A$2:A$3000,0))=0,"SI","NO"),"")</f>
        <v/>
      </c>
      <c r="E1910" t="str" cm="1">
        <f t="array" ref="E1910">_xlfn.IFS(D1910="","",D1910="SI",4,D1910="NO",1)</f>
        <v/>
      </c>
      <c r="F1910" t="str" cm="1">
        <f t="array" ref="F1910">_xlfn.IFS('Paraclinicos '!B1845="","",'Paraclinicos '!B1845&gt;1,1,'Paraclinicos '!B1845&lt;=1,3)</f>
        <v/>
      </c>
      <c r="G1910" t="str" cm="1">
        <f t="array" ref="G1910">_xlfn.IFS('Paraclinicos '!D1845="","",AND('Paraclinicos '!D1845&gt;=250,'Paraclinicos '!D1845&lt;=500),2,'Paraclinicos '!D1845&gt;500,3,'Paraclinicos '!D1845&lt;250,1)</f>
        <v/>
      </c>
      <c r="H1910" s="50" t="str">
        <f t="shared" si="88"/>
        <v/>
      </c>
      <c r="I1910" t="str" cm="1">
        <f t="array" ref="I1910">_xlfn.IFS('Paraclinicos '!Q1845="","",'Paraclinicos '!Q1845&gt;=65,1,'Paraclinicos '!Q1845&lt;65,0)</f>
        <v/>
      </c>
      <c r="J1910" t="str" cm="1">
        <f t="array" ref="J1910">_xlfn.IFS('Paraclinicos '!I1845="","",'Paraclinicos '!I1845&gt;7,1,'Paraclinicos '!I1845&lt;=7,0)</f>
        <v/>
      </c>
      <c r="K1910" t="str" cm="1">
        <f t="array" ref="K1910">_xlfn.IFS('Paraclinicos '!W1845="","",'Paraclinicos '!W1845&lt;=8,1,'Paraclinicos '!W1845&gt;8,0)</f>
        <v/>
      </c>
      <c r="L1910" t="str" cm="1">
        <f t="array" ref="L1910">_xlfn.IFS('Paraclinicos '!S1845="","",'Paraclinicos '!S1845&gt;=30,1,'Paraclinicos '!S1845&lt;30,0)</f>
        <v/>
      </c>
      <c r="M1910" t="str" cm="1">
        <f t="array" ref="M1910">_xlfn.IFS(OR('Paraclinicos '!T1845="",'Paraclinicos '!U1845=""),"",OR('Paraclinicos '!T1845&lt;=90,'Paraclinicos '!U1845&lt;=60),1,OR('Paraclinicos '!T1845&gt;90,'Paraclinicos '!U1845&gt;60),0)</f>
        <v/>
      </c>
      <c r="N1910" s="45" t="str">
        <f t="shared" si="89"/>
        <v/>
      </c>
      <c r="O1910" t="str" cm="1">
        <f t="array" ref="O1910">_xlfn.IFS(OR('Paraclinicos '!M1845="",'Paraclinicos '!N1845="",'Paraclinicos '!N1845=0),"",'Paraclinicos '!M1845/'Paraclinicos '!N1845&lt;100,4,'Paraclinicos '!M1845/'Paraclinicos '!N1845&lt;200,3,'Paraclinicos '!M1845/'Paraclinicos '!N1845&lt;300,2,'Paraclinicos '!M1845/'Paraclinicos '!N1845&lt;400,1,'Paraclinicos '!M1845/'Paraclinicos '!N1845&gt;=400,0)</f>
        <v/>
      </c>
      <c r="P1910" t="str" cm="1">
        <f t="array" ref="P1910">_xlfn.IFS('Paraclinicos '!C1845="","",'Paraclinicos '!C1845&lt;20,4,'Paraclinicos '!C1845&lt;50,3,'Paraclinicos '!C1845&lt;100,2,'Paraclinicos '!C1845&lt;150,1,'Paraclinicos '!C1845&gt;150,0)</f>
        <v/>
      </c>
      <c r="Q1910" t="str" cm="1">
        <f t="array" ref="Q1910">_xlfn.IFS('Paraclinicos '!O1845="","",'Paraclinicos '!O1845&lt;1.2,0,'Paraclinicos '!O1845&lt;2,1,'Paraclinicos '!O1845&lt;3.5,2,'Paraclinicos '!O1845&lt;5,3,'Paraclinicos '!O1845&gt;5,4)</f>
        <v/>
      </c>
      <c r="R1910" t="str" cm="1">
        <f t="array" ref="R1910">_xlfn.IFS('Paraclinicos '!J1845="","",'Paraclinicos '!J1845&lt;1.2,0,'Paraclinicos '!J1845&lt;2,1,'Paraclinicos '!J1845&lt;6,2,'Paraclinicos '!J1845&lt;12,3,'Paraclinicos '!J1845&gt;=12,4)</f>
        <v/>
      </c>
      <c r="S1910" t="str" cm="1">
        <f t="array" ref="S1910">_xlfn.IFS('Paraclinicos '!Y1845="","",'Paraclinicos '!Y1845&lt;70,1,'Paraclinicos '!Y1845&gt;=70,0)</f>
        <v/>
      </c>
      <c r="T1910" t="str" cm="1">
        <f t="array" ref="T1910">_xlfn.IFS('Paraclinicos '!W1845="","",'Paraclinicos '!W1845&lt;6,4,'Paraclinicos '!W1845&lt;10,3,'Paraclinicos '!W1845&lt;13,2,'Paraclinicos '!W1845&lt;15,1,'Paraclinicos '!W1845=15,0)</f>
        <v/>
      </c>
      <c r="U1910" s="54" t="str">
        <f t="shared" si="87"/>
        <v/>
      </c>
      <c r="V1910" t="str" cm="1">
        <f t="array" ref="V1910">_xlfn.IFS('Paraclinicos '!S1845="","",OR('Paraclinicos '!S1845&lt;=8,'Paraclinicos '!S1845&gt;=25),3,'Paraclinicos '!S1845&lt;12,1,'Paraclinicos '!S1845&lt;21,0,'Paraclinicos '!S1845&lt;25,2)</f>
        <v/>
      </c>
      <c r="W1910" t="str">
        <f>IFERROR(IF(INDEX('BD Demog para scores enalazar'!Y$2:'BD Demog para scores enalazar'!Y$3000,MATCH(Formulas!A1910,'BD Demog para scores enalazar'!A$2:'BD Demog para scores enalazar'!A$3000,0))=1,"SI","NO"),"")</f>
        <v/>
      </c>
      <c r="X1910" s="9" t="str">
        <f>IFERROR(IF(INDEX('BD Demog para scores enalazar'!AJ$2:'BD Demog para scores enalazar'!AJ$3000,MATCH(Formulas!A1910,'BD Demog para scores enalazar'!A$2:'BD Demog para scores enalazar'!A$3000,0))=1,"SI","NO"),"")</f>
        <v/>
      </c>
      <c r="Y1910" t="str" cm="1">
        <f t="array" ref="Y1910">IF(AND(W1910="NO",X1910="NO"),_xlfn.IFS('Paraclinicos '!K1845&lt;=91,3,'Paraclinicos '!K1845&lt;94,2,'Paraclinicos '!K1845&lt;96,1,'Paraclinicos '!K1845&gt;=96,0),"")</f>
        <v/>
      </c>
      <c r="Z1910" t="str" cm="1">
        <f t="array" ref="Z1910">IF(OR(W1910="SI",X1910="SI"),_xlfn.IFS(OR(AND('Paraclinicos '!K1846&lt;=83),AND('Paraclinicos '!K1846&gt;=97,AA1910=2)),3,OR(AND('Paraclinicos '!K1846&lt;=86),AND('Paraclinicos '!K1846&gt;=94,AA1910=2)),2,OR(AND('Paraclinicos '!K1846&lt;=88),AND('Paraclinicos '!K1846&gt;=92,AA1910=2)),1,OR(AND('Paraclinicos '!K1846&gt;=88,'Paraclinicos '!K1846&lt;=92),AND('Paraclinicos '!K1846&gt;=93,AA1910=0)),0),"")</f>
        <v/>
      </c>
      <c r="AA1910" t="str" cm="1">
        <f t="array" ref="AA1910">_xlfn.IFS('Paraclinicos '!E1845="","",'Paraclinicos '!E1845="Oxigeno",2,'Paraclinicos '!E1845="Aire",0)</f>
        <v/>
      </c>
    </row>
    <row r="1911" spans="1:27" x14ac:dyDescent="0.25">
      <c r="A1911">
        <f>'Paraclinicos '!A1846</f>
        <v>0</v>
      </c>
      <c r="B1911" s="3">
        <f>'Paraclinicos '!R1846</f>
        <v>0</v>
      </c>
      <c r="C1911" t="str" cm="1">
        <f t="array" ref="C1911">_xlfn.IFS('Paraclinicos '!Q1846="","",'Paraclinicos '!Q1846&gt;60,3,'Paraclinicos '!Q1846&lt;=60,1)</f>
        <v/>
      </c>
      <c r="D1911" t="str">
        <f>IFERROR(IF(INDEX('BD Demog para scores enalazar'!BC$2:BC$3000,MATCH(Formulas!A1911,'BD Demog para scores enalazar'!A$2:A$3000,0))=0,"SI","NO"),"")</f>
        <v/>
      </c>
      <c r="E1911" t="str" cm="1">
        <f t="array" ref="E1911">_xlfn.IFS(D1911="","",D1911="SI",4,D1911="NO",1)</f>
        <v/>
      </c>
      <c r="F1911" t="str" cm="1">
        <f t="array" ref="F1911">_xlfn.IFS('Paraclinicos '!B1846="","",'Paraclinicos '!B1846&gt;1,1,'Paraclinicos '!B1846&lt;=1,3)</f>
        <v/>
      </c>
      <c r="G1911" t="str" cm="1">
        <f t="array" ref="G1911">_xlfn.IFS('Paraclinicos '!D1846="","",AND('Paraclinicos '!D1846&gt;=250,'Paraclinicos '!D1846&lt;=500),2,'Paraclinicos '!D1846&gt;500,3,'Paraclinicos '!D1846&lt;250,1)</f>
        <v/>
      </c>
      <c r="H1911" s="50" t="str">
        <f t="shared" si="88"/>
        <v/>
      </c>
      <c r="I1911" t="str" cm="1">
        <f t="array" ref="I1911">_xlfn.IFS('Paraclinicos '!Q1846="","",'Paraclinicos '!Q1846&gt;=65,1,'Paraclinicos '!Q1846&lt;65,0)</f>
        <v/>
      </c>
      <c r="J1911" t="str" cm="1">
        <f t="array" ref="J1911">_xlfn.IFS('Paraclinicos '!I1846="","",'Paraclinicos '!I1846&gt;7,1,'Paraclinicos '!I1846&lt;=7,0)</f>
        <v/>
      </c>
      <c r="K1911" t="str" cm="1">
        <f t="array" ref="K1911">_xlfn.IFS('Paraclinicos '!W1846="","",'Paraclinicos '!W1846&lt;=8,1,'Paraclinicos '!W1846&gt;8,0)</f>
        <v/>
      </c>
      <c r="L1911" t="str" cm="1">
        <f t="array" ref="L1911">_xlfn.IFS('Paraclinicos '!S1846="","",'Paraclinicos '!S1846&gt;=30,1,'Paraclinicos '!S1846&lt;30,0)</f>
        <v/>
      </c>
      <c r="M1911" t="str" cm="1">
        <f t="array" ref="M1911">_xlfn.IFS(OR('Paraclinicos '!T1846="",'Paraclinicos '!U1846=""),"",OR('Paraclinicos '!T1846&lt;=90,'Paraclinicos '!U1846&lt;=60),1,OR('Paraclinicos '!T1846&gt;90,'Paraclinicos '!U1846&gt;60),0)</f>
        <v/>
      </c>
      <c r="N1911" s="45" t="str">
        <f t="shared" si="89"/>
        <v/>
      </c>
      <c r="O1911" t="str" cm="1">
        <f t="array" ref="O1911">_xlfn.IFS(OR('Paraclinicos '!M1846="",'Paraclinicos '!N1846="",'Paraclinicos '!N1846=0),"",'Paraclinicos '!M1846/'Paraclinicos '!N1846&lt;100,4,'Paraclinicos '!M1846/'Paraclinicos '!N1846&lt;200,3,'Paraclinicos '!M1846/'Paraclinicos '!N1846&lt;300,2,'Paraclinicos '!M1846/'Paraclinicos '!N1846&lt;400,1,'Paraclinicos '!M1846/'Paraclinicos '!N1846&gt;=400,0)</f>
        <v/>
      </c>
      <c r="P1911" t="str" cm="1">
        <f t="array" ref="P1911">_xlfn.IFS('Paraclinicos '!C1846="","",'Paraclinicos '!C1846&lt;20,4,'Paraclinicos '!C1846&lt;50,3,'Paraclinicos '!C1846&lt;100,2,'Paraclinicos '!C1846&lt;150,1,'Paraclinicos '!C1846&gt;150,0)</f>
        <v/>
      </c>
      <c r="Q1911" t="str" cm="1">
        <f t="array" ref="Q1911">_xlfn.IFS('Paraclinicos '!O1846="","",'Paraclinicos '!O1846&lt;1.2,0,'Paraclinicos '!O1846&lt;2,1,'Paraclinicos '!O1846&lt;3.5,2,'Paraclinicos '!O1846&lt;5,3,'Paraclinicos '!O1846&gt;5,4)</f>
        <v/>
      </c>
      <c r="R1911" t="str" cm="1">
        <f t="array" ref="R1911">_xlfn.IFS('Paraclinicos '!J1846="","",'Paraclinicos '!J1846&lt;1.2,0,'Paraclinicos '!J1846&lt;2,1,'Paraclinicos '!J1846&lt;6,2,'Paraclinicos '!J1846&lt;12,3,'Paraclinicos '!J1846&gt;=12,4)</f>
        <v/>
      </c>
      <c r="S1911" t="str" cm="1">
        <f t="array" ref="S1911">_xlfn.IFS('Paraclinicos '!Y1846="","",'Paraclinicos '!Y1846&lt;70,1,'Paraclinicos '!Y1846&gt;=70,0)</f>
        <v/>
      </c>
      <c r="T1911" t="str" cm="1">
        <f t="array" ref="T1911">_xlfn.IFS('Paraclinicos '!W1846="","",'Paraclinicos '!W1846&lt;6,4,'Paraclinicos '!W1846&lt;10,3,'Paraclinicos '!W1846&lt;13,2,'Paraclinicos '!W1846&lt;15,1,'Paraclinicos '!W1846=15,0)</f>
        <v/>
      </c>
      <c r="U1911" s="54" t="str">
        <f t="shared" si="87"/>
        <v/>
      </c>
      <c r="V1911" t="str" cm="1">
        <f t="array" ref="V1911">_xlfn.IFS('Paraclinicos '!S1846="","",OR('Paraclinicos '!S1846&lt;=8,'Paraclinicos '!S1846&gt;=25),3,'Paraclinicos '!S1846&lt;12,1,'Paraclinicos '!S1846&lt;21,0,'Paraclinicos '!S1846&lt;25,2)</f>
        <v/>
      </c>
      <c r="W1911" t="str">
        <f>IFERROR(IF(INDEX('BD Demog para scores enalazar'!Y$2:'BD Demog para scores enalazar'!Y$3000,MATCH(Formulas!A1911,'BD Demog para scores enalazar'!A$2:'BD Demog para scores enalazar'!A$3000,0))=1,"SI","NO"),"")</f>
        <v/>
      </c>
      <c r="X1911" s="9" t="str">
        <f>IFERROR(IF(INDEX('BD Demog para scores enalazar'!AJ$2:'BD Demog para scores enalazar'!AJ$3000,MATCH(Formulas!A1911,'BD Demog para scores enalazar'!A$2:'BD Demog para scores enalazar'!A$3000,0))=1,"SI","NO"),"")</f>
        <v/>
      </c>
      <c r="Y1911" t="str" cm="1">
        <f t="array" ref="Y1911">IF(AND(W1911="NO",X1911="NO"),_xlfn.IFS('Paraclinicos '!K1846&lt;=91,3,'Paraclinicos '!K1846&lt;94,2,'Paraclinicos '!K1846&lt;96,1,'Paraclinicos '!K1846&gt;=96,0),"")</f>
        <v/>
      </c>
      <c r="Z1911" t="str" cm="1">
        <f t="array" ref="Z1911">IF(OR(W1911="SI",X1911="SI"),_xlfn.IFS(OR(AND('Paraclinicos '!K1847&lt;=83),AND('Paraclinicos '!K1847&gt;=97,AA1911=2)),3,OR(AND('Paraclinicos '!K1847&lt;=86),AND('Paraclinicos '!K1847&gt;=94,AA1911=2)),2,OR(AND('Paraclinicos '!K1847&lt;=88),AND('Paraclinicos '!K1847&gt;=92,AA1911=2)),1,OR(AND('Paraclinicos '!K1847&gt;=88,'Paraclinicos '!K1847&lt;=92),AND('Paraclinicos '!K1847&gt;=93,AA1911=0)),0),"")</f>
        <v/>
      </c>
      <c r="AA1911" t="str" cm="1">
        <f t="array" ref="AA1911">_xlfn.IFS('Paraclinicos '!E1846="","",'Paraclinicos '!E1846="Oxigeno",2,'Paraclinicos '!E1846="Aire",0)</f>
        <v/>
      </c>
    </row>
    <row r="1912" spans="1:27" x14ac:dyDescent="0.25">
      <c r="A1912">
        <f>'Paraclinicos '!A1847</f>
        <v>0</v>
      </c>
      <c r="B1912" s="3">
        <f>'Paraclinicos '!R1847</f>
        <v>0</v>
      </c>
      <c r="C1912" t="str" cm="1">
        <f t="array" ref="C1912">_xlfn.IFS('Paraclinicos '!Q1847="","",'Paraclinicos '!Q1847&gt;60,3,'Paraclinicos '!Q1847&lt;=60,1)</f>
        <v/>
      </c>
      <c r="D1912" t="str">
        <f>IFERROR(IF(INDEX('BD Demog para scores enalazar'!BC$2:BC$3000,MATCH(Formulas!A1912,'BD Demog para scores enalazar'!A$2:A$3000,0))=0,"SI","NO"),"")</f>
        <v/>
      </c>
      <c r="E1912" t="str" cm="1">
        <f t="array" ref="E1912">_xlfn.IFS(D1912="","",D1912="SI",4,D1912="NO",1)</f>
        <v/>
      </c>
      <c r="F1912" t="str" cm="1">
        <f t="array" ref="F1912">_xlfn.IFS('Paraclinicos '!B1847="","",'Paraclinicos '!B1847&gt;1,1,'Paraclinicos '!B1847&lt;=1,3)</f>
        <v/>
      </c>
      <c r="G1912" t="str" cm="1">
        <f t="array" ref="G1912">_xlfn.IFS('Paraclinicos '!D1847="","",AND('Paraclinicos '!D1847&gt;=250,'Paraclinicos '!D1847&lt;=500),2,'Paraclinicos '!D1847&gt;500,3,'Paraclinicos '!D1847&lt;250,1)</f>
        <v/>
      </c>
      <c r="H1912" s="50" t="str">
        <f t="shared" si="88"/>
        <v/>
      </c>
      <c r="I1912" t="str" cm="1">
        <f t="array" ref="I1912">_xlfn.IFS('Paraclinicos '!Q1847="","",'Paraclinicos '!Q1847&gt;=65,1,'Paraclinicos '!Q1847&lt;65,0)</f>
        <v/>
      </c>
      <c r="J1912" t="str" cm="1">
        <f t="array" ref="J1912">_xlfn.IFS('Paraclinicos '!I1847="","",'Paraclinicos '!I1847&gt;7,1,'Paraclinicos '!I1847&lt;=7,0)</f>
        <v/>
      </c>
      <c r="K1912" t="str" cm="1">
        <f t="array" ref="K1912">_xlfn.IFS('Paraclinicos '!W1847="","",'Paraclinicos '!W1847&lt;=8,1,'Paraclinicos '!W1847&gt;8,0)</f>
        <v/>
      </c>
      <c r="L1912" t="str" cm="1">
        <f t="array" ref="L1912">_xlfn.IFS('Paraclinicos '!S1847="","",'Paraclinicos '!S1847&gt;=30,1,'Paraclinicos '!S1847&lt;30,0)</f>
        <v/>
      </c>
      <c r="M1912" t="str" cm="1">
        <f t="array" ref="M1912">_xlfn.IFS(OR('Paraclinicos '!T1847="",'Paraclinicos '!U1847=""),"",OR('Paraclinicos '!T1847&lt;=90,'Paraclinicos '!U1847&lt;=60),1,OR('Paraclinicos '!T1847&gt;90,'Paraclinicos '!U1847&gt;60),0)</f>
        <v/>
      </c>
      <c r="N1912" s="45" t="str">
        <f t="shared" si="89"/>
        <v/>
      </c>
      <c r="O1912" t="str" cm="1">
        <f t="array" ref="O1912">_xlfn.IFS(OR('Paraclinicos '!M1847="",'Paraclinicos '!N1847="",'Paraclinicos '!N1847=0),"",'Paraclinicos '!M1847/'Paraclinicos '!N1847&lt;100,4,'Paraclinicos '!M1847/'Paraclinicos '!N1847&lt;200,3,'Paraclinicos '!M1847/'Paraclinicos '!N1847&lt;300,2,'Paraclinicos '!M1847/'Paraclinicos '!N1847&lt;400,1,'Paraclinicos '!M1847/'Paraclinicos '!N1847&gt;=400,0)</f>
        <v/>
      </c>
      <c r="P1912" t="str" cm="1">
        <f t="array" ref="P1912">_xlfn.IFS('Paraclinicos '!C1847="","",'Paraclinicos '!C1847&lt;20,4,'Paraclinicos '!C1847&lt;50,3,'Paraclinicos '!C1847&lt;100,2,'Paraclinicos '!C1847&lt;150,1,'Paraclinicos '!C1847&gt;150,0)</f>
        <v/>
      </c>
      <c r="Q1912" t="str" cm="1">
        <f t="array" ref="Q1912">_xlfn.IFS('Paraclinicos '!O1847="","",'Paraclinicos '!O1847&lt;1.2,0,'Paraclinicos '!O1847&lt;2,1,'Paraclinicos '!O1847&lt;3.5,2,'Paraclinicos '!O1847&lt;5,3,'Paraclinicos '!O1847&gt;5,4)</f>
        <v/>
      </c>
      <c r="R1912" t="str" cm="1">
        <f t="array" ref="R1912">_xlfn.IFS('Paraclinicos '!J1847="","",'Paraclinicos '!J1847&lt;1.2,0,'Paraclinicos '!J1847&lt;2,1,'Paraclinicos '!J1847&lt;6,2,'Paraclinicos '!J1847&lt;12,3,'Paraclinicos '!J1847&gt;=12,4)</f>
        <v/>
      </c>
      <c r="S1912" t="str" cm="1">
        <f t="array" ref="S1912">_xlfn.IFS('Paraclinicos '!Y1847="","",'Paraclinicos '!Y1847&lt;70,1,'Paraclinicos '!Y1847&gt;=70,0)</f>
        <v/>
      </c>
      <c r="T1912" t="str" cm="1">
        <f t="array" ref="T1912">_xlfn.IFS('Paraclinicos '!W1847="","",'Paraclinicos '!W1847&lt;6,4,'Paraclinicos '!W1847&lt;10,3,'Paraclinicos '!W1847&lt;13,2,'Paraclinicos '!W1847&lt;15,1,'Paraclinicos '!W1847=15,0)</f>
        <v/>
      </c>
      <c r="U1912" s="54" t="str">
        <f t="shared" si="87"/>
        <v/>
      </c>
      <c r="V1912" t="str" cm="1">
        <f t="array" ref="V1912">_xlfn.IFS('Paraclinicos '!S1847="","",OR('Paraclinicos '!S1847&lt;=8,'Paraclinicos '!S1847&gt;=25),3,'Paraclinicos '!S1847&lt;12,1,'Paraclinicos '!S1847&lt;21,0,'Paraclinicos '!S1847&lt;25,2)</f>
        <v/>
      </c>
      <c r="W1912" t="str">
        <f>IFERROR(IF(INDEX('BD Demog para scores enalazar'!Y$2:'BD Demog para scores enalazar'!Y$3000,MATCH(Formulas!A1912,'BD Demog para scores enalazar'!A$2:'BD Demog para scores enalazar'!A$3000,0))=1,"SI","NO"),"")</f>
        <v/>
      </c>
      <c r="X1912" s="9" t="str">
        <f>IFERROR(IF(INDEX('BD Demog para scores enalazar'!AJ$2:'BD Demog para scores enalazar'!AJ$3000,MATCH(Formulas!A1912,'BD Demog para scores enalazar'!A$2:'BD Demog para scores enalazar'!A$3000,0))=1,"SI","NO"),"")</f>
        <v/>
      </c>
      <c r="Y1912" t="str" cm="1">
        <f t="array" ref="Y1912">IF(AND(W1912="NO",X1912="NO"),_xlfn.IFS('Paraclinicos '!K1847&lt;=91,3,'Paraclinicos '!K1847&lt;94,2,'Paraclinicos '!K1847&lt;96,1,'Paraclinicos '!K1847&gt;=96,0),"")</f>
        <v/>
      </c>
      <c r="Z1912" t="str" cm="1">
        <f t="array" ref="Z1912">IF(OR(W1912="SI",X1912="SI"),_xlfn.IFS(OR(AND('Paraclinicos '!K1848&lt;=83),AND('Paraclinicos '!K1848&gt;=97,AA1912=2)),3,OR(AND('Paraclinicos '!K1848&lt;=86),AND('Paraclinicos '!K1848&gt;=94,AA1912=2)),2,OR(AND('Paraclinicos '!K1848&lt;=88),AND('Paraclinicos '!K1848&gt;=92,AA1912=2)),1,OR(AND('Paraclinicos '!K1848&gt;=88,'Paraclinicos '!K1848&lt;=92),AND('Paraclinicos '!K1848&gt;=93,AA1912=0)),0),"")</f>
        <v/>
      </c>
      <c r="AA1912" t="str" cm="1">
        <f t="array" ref="AA1912">_xlfn.IFS('Paraclinicos '!E1847="","",'Paraclinicos '!E1847="Oxigeno",2,'Paraclinicos '!E1847="Aire",0)</f>
        <v/>
      </c>
    </row>
    <row r="1913" spans="1:27" x14ac:dyDescent="0.25">
      <c r="A1913">
        <f>'Paraclinicos '!A1848</f>
        <v>0</v>
      </c>
      <c r="B1913" s="3">
        <f>'Paraclinicos '!R1848</f>
        <v>0</v>
      </c>
      <c r="C1913" t="str" cm="1">
        <f t="array" ref="C1913">_xlfn.IFS('Paraclinicos '!Q1848="","",'Paraclinicos '!Q1848&gt;60,3,'Paraclinicos '!Q1848&lt;=60,1)</f>
        <v/>
      </c>
      <c r="D1913" t="str">
        <f>IFERROR(IF(INDEX('BD Demog para scores enalazar'!BC$2:BC$3000,MATCH(Formulas!A1913,'BD Demog para scores enalazar'!A$2:A$3000,0))=0,"SI","NO"),"")</f>
        <v/>
      </c>
      <c r="E1913" t="str" cm="1">
        <f t="array" ref="E1913">_xlfn.IFS(D1913="","",D1913="SI",4,D1913="NO",1)</f>
        <v/>
      </c>
      <c r="F1913" t="str" cm="1">
        <f t="array" ref="F1913">_xlfn.IFS('Paraclinicos '!B1848="","",'Paraclinicos '!B1848&gt;1,1,'Paraclinicos '!B1848&lt;=1,3)</f>
        <v/>
      </c>
      <c r="G1913" t="str" cm="1">
        <f t="array" ref="G1913">_xlfn.IFS('Paraclinicos '!D1848="","",AND('Paraclinicos '!D1848&gt;=250,'Paraclinicos '!D1848&lt;=500),2,'Paraclinicos '!D1848&gt;500,3,'Paraclinicos '!D1848&lt;250,1)</f>
        <v/>
      </c>
      <c r="H1913" s="50" t="str">
        <f t="shared" si="88"/>
        <v/>
      </c>
      <c r="I1913" t="str" cm="1">
        <f t="array" ref="I1913">_xlfn.IFS('Paraclinicos '!Q1848="","",'Paraclinicos '!Q1848&gt;=65,1,'Paraclinicos '!Q1848&lt;65,0)</f>
        <v/>
      </c>
      <c r="J1913" t="str" cm="1">
        <f t="array" ref="J1913">_xlfn.IFS('Paraclinicos '!I1848="","",'Paraclinicos '!I1848&gt;7,1,'Paraclinicos '!I1848&lt;=7,0)</f>
        <v/>
      </c>
      <c r="K1913" t="str" cm="1">
        <f t="array" ref="K1913">_xlfn.IFS('Paraclinicos '!W1848="","",'Paraclinicos '!W1848&lt;=8,1,'Paraclinicos '!W1848&gt;8,0)</f>
        <v/>
      </c>
      <c r="L1913" t="str" cm="1">
        <f t="array" ref="L1913">_xlfn.IFS('Paraclinicos '!S1848="","",'Paraclinicos '!S1848&gt;=30,1,'Paraclinicos '!S1848&lt;30,0)</f>
        <v/>
      </c>
      <c r="M1913" t="str" cm="1">
        <f t="array" ref="M1913">_xlfn.IFS(OR('Paraclinicos '!T1848="",'Paraclinicos '!U1848=""),"",OR('Paraclinicos '!T1848&lt;=90,'Paraclinicos '!U1848&lt;=60),1,OR('Paraclinicos '!T1848&gt;90,'Paraclinicos '!U1848&gt;60),0)</f>
        <v/>
      </c>
      <c r="N1913" s="45" t="str">
        <f t="shared" si="89"/>
        <v/>
      </c>
      <c r="O1913" t="str" cm="1">
        <f t="array" ref="O1913">_xlfn.IFS(OR('Paraclinicos '!M1848="",'Paraclinicos '!N1848="",'Paraclinicos '!N1848=0),"",'Paraclinicos '!M1848/'Paraclinicos '!N1848&lt;100,4,'Paraclinicos '!M1848/'Paraclinicos '!N1848&lt;200,3,'Paraclinicos '!M1848/'Paraclinicos '!N1848&lt;300,2,'Paraclinicos '!M1848/'Paraclinicos '!N1848&lt;400,1,'Paraclinicos '!M1848/'Paraclinicos '!N1848&gt;=400,0)</f>
        <v/>
      </c>
      <c r="P1913" t="str" cm="1">
        <f t="array" ref="P1913">_xlfn.IFS('Paraclinicos '!C1848="","",'Paraclinicos '!C1848&lt;20,4,'Paraclinicos '!C1848&lt;50,3,'Paraclinicos '!C1848&lt;100,2,'Paraclinicos '!C1848&lt;150,1,'Paraclinicos '!C1848&gt;150,0)</f>
        <v/>
      </c>
      <c r="Q1913" t="str" cm="1">
        <f t="array" ref="Q1913">_xlfn.IFS('Paraclinicos '!O1848="","",'Paraclinicos '!O1848&lt;1.2,0,'Paraclinicos '!O1848&lt;2,1,'Paraclinicos '!O1848&lt;3.5,2,'Paraclinicos '!O1848&lt;5,3,'Paraclinicos '!O1848&gt;5,4)</f>
        <v/>
      </c>
      <c r="R1913" t="str" cm="1">
        <f t="array" ref="R1913">_xlfn.IFS('Paraclinicos '!J1848="","",'Paraclinicos '!J1848&lt;1.2,0,'Paraclinicos '!J1848&lt;2,1,'Paraclinicos '!J1848&lt;6,2,'Paraclinicos '!J1848&lt;12,3,'Paraclinicos '!J1848&gt;=12,4)</f>
        <v/>
      </c>
      <c r="S1913" t="str" cm="1">
        <f t="array" ref="S1913">_xlfn.IFS('Paraclinicos '!Y1848="","",'Paraclinicos '!Y1848&lt;70,1,'Paraclinicos '!Y1848&gt;=70,0)</f>
        <v/>
      </c>
      <c r="T1913" t="str" cm="1">
        <f t="array" ref="T1913">_xlfn.IFS('Paraclinicos '!W1848="","",'Paraclinicos '!W1848&lt;6,4,'Paraclinicos '!W1848&lt;10,3,'Paraclinicos '!W1848&lt;13,2,'Paraclinicos '!W1848&lt;15,1,'Paraclinicos '!W1848=15,0)</f>
        <v/>
      </c>
      <c r="U1913" s="54" t="str">
        <f t="shared" si="87"/>
        <v/>
      </c>
      <c r="V1913" t="str" cm="1">
        <f t="array" ref="V1913">_xlfn.IFS('Paraclinicos '!S1848="","",OR('Paraclinicos '!S1848&lt;=8,'Paraclinicos '!S1848&gt;=25),3,'Paraclinicos '!S1848&lt;12,1,'Paraclinicos '!S1848&lt;21,0,'Paraclinicos '!S1848&lt;25,2)</f>
        <v/>
      </c>
      <c r="W1913" t="str">
        <f>IFERROR(IF(INDEX('BD Demog para scores enalazar'!Y$2:'BD Demog para scores enalazar'!Y$3000,MATCH(Formulas!A1913,'BD Demog para scores enalazar'!A$2:'BD Demog para scores enalazar'!A$3000,0))=1,"SI","NO"),"")</f>
        <v/>
      </c>
      <c r="X1913" s="9" t="str">
        <f>IFERROR(IF(INDEX('BD Demog para scores enalazar'!AJ$2:'BD Demog para scores enalazar'!AJ$3000,MATCH(Formulas!A1913,'BD Demog para scores enalazar'!A$2:'BD Demog para scores enalazar'!A$3000,0))=1,"SI","NO"),"")</f>
        <v/>
      </c>
      <c r="Y1913" t="str" cm="1">
        <f t="array" ref="Y1913">IF(AND(W1913="NO",X1913="NO"),_xlfn.IFS('Paraclinicos '!K1848&lt;=91,3,'Paraclinicos '!K1848&lt;94,2,'Paraclinicos '!K1848&lt;96,1,'Paraclinicos '!K1848&gt;=96,0),"")</f>
        <v/>
      </c>
      <c r="Z1913" t="str" cm="1">
        <f t="array" ref="Z1913">IF(OR(W1913="SI",X1913="SI"),_xlfn.IFS(OR(AND('Paraclinicos '!K1849&lt;=83),AND('Paraclinicos '!K1849&gt;=97,AA1913=2)),3,OR(AND('Paraclinicos '!K1849&lt;=86),AND('Paraclinicos '!K1849&gt;=94,AA1913=2)),2,OR(AND('Paraclinicos '!K1849&lt;=88),AND('Paraclinicos '!K1849&gt;=92,AA1913=2)),1,OR(AND('Paraclinicos '!K1849&gt;=88,'Paraclinicos '!K1849&lt;=92),AND('Paraclinicos '!K1849&gt;=93,AA1913=0)),0),"")</f>
        <v/>
      </c>
      <c r="AA1913" t="str" cm="1">
        <f t="array" ref="AA1913">_xlfn.IFS('Paraclinicos '!E1848="","",'Paraclinicos '!E1848="Oxigeno",2,'Paraclinicos '!E1848="Aire",0)</f>
        <v/>
      </c>
    </row>
    <row r="1914" spans="1:27" x14ac:dyDescent="0.25">
      <c r="A1914">
        <f>'Paraclinicos '!A1849</f>
        <v>0</v>
      </c>
      <c r="B1914" s="3">
        <f>'Paraclinicos '!R1849</f>
        <v>0</v>
      </c>
      <c r="C1914" t="str" cm="1">
        <f t="array" ref="C1914">_xlfn.IFS('Paraclinicos '!Q1849="","",'Paraclinicos '!Q1849&gt;60,3,'Paraclinicos '!Q1849&lt;=60,1)</f>
        <v/>
      </c>
      <c r="D1914" t="str">
        <f>IFERROR(IF(INDEX('BD Demog para scores enalazar'!BC$2:BC$3000,MATCH(Formulas!A1914,'BD Demog para scores enalazar'!A$2:A$3000,0))=0,"SI","NO"),"")</f>
        <v/>
      </c>
      <c r="E1914" t="str" cm="1">
        <f t="array" ref="E1914">_xlfn.IFS(D1914="","",D1914="SI",4,D1914="NO",1)</f>
        <v/>
      </c>
      <c r="F1914" t="str" cm="1">
        <f t="array" ref="F1914">_xlfn.IFS('Paraclinicos '!B1849="","",'Paraclinicos '!B1849&gt;1,1,'Paraclinicos '!B1849&lt;=1,3)</f>
        <v/>
      </c>
      <c r="G1914" t="str" cm="1">
        <f t="array" ref="G1914">_xlfn.IFS('Paraclinicos '!D1849="","",AND('Paraclinicos '!D1849&gt;=250,'Paraclinicos '!D1849&lt;=500),2,'Paraclinicos '!D1849&gt;500,3,'Paraclinicos '!D1849&lt;250,1)</f>
        <v/>
      </c>
      <c r="H1914" s="50" t="str">
        <f t="shared" si="88"/>
        <v/>
      </c>
      <c r="I1914" t="str" cm="1">
        <f t="array" ref="I1914">_xlfn.IFS('Paraclinicos '!Q1849="","",'Paraclinicos '!Q1849&gt;=65,1,'Paraclinicos '!Q1849&lt;65,0)</f>
        <v/>
      </c>
      <c r="J1914" t="str" cm="1">
        <f t="array" ref="J1914">_xlfn.IFS('Paraclinicos '!I1849="","",'Paraclinicos '!I1849&gt;7,1,'Paraclinicos '!I1849&lt;=7,0)</f>
        <v/>
      </c>
      <c r="K1914" t="str" cm="1">
        <f t="array" ref="K1914">_xlfn.IFS('Paraclinicos '!W1849="","",'Paraclinicos '!W1849&lt;=8,1,'Paraclinicos '!W1849&gt;8,0)</f>
        <v/>
      </c>
      <c r="L1914" t="str" cm="1">
        <f t="array" ref="L1914">_xlfn.IFS('Paraclinicos '!S1849="","",'Paraclinicos '!S1849&gt;=30,1,'Paraclinicos '!S1849&lt;30,0)</f>
        <v/>
      </c>
      <c r="M1914" t="str" cm="1">
        <f t="array" ref="M1914">_xlfn.IFS(OR('Paraclinicos '!T1849="",'Paraclinicos '!U1849=""),"",OR('Paraclinicos '!T1849&lt;=90,'Paraclinicos '!U1849&lt;=60),1,OR('Paraclinicos '!T1849&gt;90,'Paraclinicos '!U1849&gt;60),0)</f>
        <v/>
      </c>
      <c r="N1914" s="45" t="str">
        <f t="shared" si="89"/>
        <v/>
      </c>
      <c r="O1914" t="str" cm="1">
        <f t="array" ref="O1914">_xlfn.IFS(OR('Paraclinicos '!M1849="",'Paraclinicos '!N1849="",'Paraclinicos '!N1849=0),"",'Paraclinicos '!M1849/'Paraclinicos '!N1849&lt;100,4,'Paraclinicos '!M1849/'Paraclinicos '!N1849&lt;200,3,'Paraclinicos '!M1849/'Paraclinicos '!N1849&lt;300,2,'Paraclinicos '!M1849/'Paraclinicos '!N1849&lt;400,1,'Paraclinicos '!M1849/'Paraclinicos '!N1849&gt;=400,0)</f>
        <v/>
      </c>
      <c r="P1914" t="str" cm="1">
        <f t="array" ref="P1914">_xlfn.IFS('Paraclinicos '!C1849="","",'Paraclinicos '!C1849&lt;20,4,'Paraclinicos '!C1849&lt;50,3,'Paraclinicos '!C1849&lt;100,2,'Paraclinicos '!C1849&lt;150,1,'Paraclinicos '!C1849&gt;150,0)</f>
        <v/>
      </c>
      <c r="Q1914" t="str" cm="1">
        <f t="array" ref="Q1914">_xlfn.IFS('Paraclinicos '!O1849="","",'Paraclinicos '!O1849&lt;1.2,0,'Paraclinicos '!O1849&lt;2,1,'Paraclinicos '!O1849&lt;3.5,2,'Paraclinicos '!O1849&lt;5,3,'Paraclinicos '!O1849&gt;5,4)</f>
        <v/>
      </c>
      <c r="R1914" t="str" cm="1">
        <f t="array" ref="R1914">_xlfn.IFS('Paraclinicos '!J1849="","",'Paraclinicos '!J1849&lt;1.2,0,'Paraclinicos '!J1849&lt;2,1,'Paraclinicos '!J1849&lt;6,2,'Paraclinicos '!J1849&lt;12,3,'Paraclinicos '!J1849&gt;=12,4)</f>
        <v/>
      </c>
      <c r="S1914" t="str" cm="1">
        <f t="array" ref="S1914">_xlfn.IFS('Paraclinicos '!Y1849="","",'Paraclinicos '!Y1849&lt;70,1,'Paraclinicos '!Y1849&gt;=70,0)</f>
        <v/>
      </c>
      <c r="T1914" t="str" cm="1">
        <f t="array" ref="T1914">_xlfn.IFS('Paraclinicos '!W1849="","",'Paraclinicos '!W1849&lt;6,4,'Paraclinicos '!W1849&lt;10,3,'Paraclinicos '!W1849&lt;13,2,'Paraclinicos '!W1849&lt;15,1,'Paraclinicos '!W1849=15,0)</f>
        <v/>
      </c>
      <c r="U1914" s="54" t="str">
        <f t="shared" si="87"/>
        <v/>
      </c>
      <c r="V1914" t="str" cm="1">
        <f t="array" ref="V1914">_xlfn.IFS('Paraclinicos '!S1849="","",OR('Paraclinicos '!S1849&lt;=8,'Paraclinicos '!S1849&gt;=25),3,'Paraclinicos '!S1849&lt;12,1,'Paraclinicos '!S1849&lt;21,0,'Paraclinicos '!S1849&lt;25,2)</f>
        <v/>
      </c>
      <c r="W1914" t="str">
        <f>IFERROR(IF(INDEX('BD Demog para scores enalazar'!Y$2:'BD Demog para scores enalazar'!Y$3000,MATCH(Formulas!A1914,'BD Demog para scores enalazar'!A$2:'BD Demog para scores enalazar'!A$3000,0))=1,"SI","NO"),"")</f>
        <v/>
      </c>
      <c r="X1914" s="9" t="str">
        <f>IFERROR(IF(INDEX('BD Demog para scores enalazar'!AJ$2:'BD Demog para scores enalazar'!AJ$3000,MATCH(Formulas!A1914,'BD Demog para scores enalazar'!A$2:'BD Demog para scores enalazar'!A$3000,0))=1,"SI","NO"),"")</f>
        <v/>
      </c>
      <c r="Y1914" t="str" cm="1">
        <f t="array" ref="Y1914">IF(AND(W1914="NO",X1914="NO"),_xlfn.IFS('Paraclinicos '!K1849&lt;=91,3,'Paraclinicos '!K1849&lt;94,2,'Paraclinicos '!K1849&lt;96,1,'Paraclinicos '!K1849&gt;=96,0),"")</f>
        <v/>
      </c>
      <c r="Z1914" t="str" cm="1">
        <f t="array" ref="Z1914">IF(OR(W1914="SI",X1914="SI"),_xlfn.IFS(OR(AND('Paraclinicos '!K1850&lt;=83),AND('Paraclinicos '!K1850&gt;=97,AA1914=2)),3,OR(AND('Paraclinicos '!K1850&lt;=86),AND('Paraclinicos '!K1850&gt;=94,AA1914=2)),2,OR(AND('Paraclinicos '!K1850&lt;=88),AND('Paraclinicos '!K1850&gt;=92,AA1914=2)),1,OR(AND('Paraclinicos '!K1850&gt;=88,'Paraclinicos '!K1850&lt;=92),AND('Paraclinicos '!K1850&gt;=93,AA1914=0)),0),"")</f>
        <v/>
      </c>
      <c r="AA1914" t="str" cm="1">
        <f t="array" ref="AA1914">_xlfn.IFS('Paraclinicos '!E1849="","",'Paraclinicos '!E1849="Oxigeno",2,'Paraclinicos '!E1849="Aire",0)</f>
        <v/>
      </c>
    </row>
    <row r="1915" spans="1:27" x14ac:dyDescent="0.25">
      <c r="A1915">
        <f>'Paraclinicos '!A1850</f>
        <v>0</v>
      </c>
      <c r="B1915" s="3">
        <f>'Paraclinicos '!R1850</f>
        <v>0</v>
      </c>
      <c r="C1915" t="str" cm="1">
        <f t="array" ref="C1915">_xlfn.IFS('Paraclinicos '!Q1850="","",'Paraclinicos '!Q1850&gt;60,3,'Paraclinicos '!Q1850&lt;=60,1)</f>
        <v/>
      </c>
      <c r="D1915" t="str">
        <f>IFERROR(IF(INDEX('BD Demog para scores enalazar'!BC$2:BC$3000,MATCH(Formulas!A1915,'BD Demog para scores enalazar'!A$2:A$3000,0))=0,"SI","NO"),"")</f>
        <v/>
      </c>
      <c r="E1915" t="str" cm="1">
        <f t="array" ref="E1915">_xlfn.IFS(D1915="","",D1915="SI",4,D1915="NO",1)</f>
        <v/>
      </c>
      <c r="F1915" t="str" cm="1">
        <f t="array" ref="F1915">_xlfn.IFS('Paraclinicos '!B1850="","",'Paraclinicos '!B1850&gt;1,1,'Paraclinicos '!B1850&lt;=1,3)</f>
        <v/>
      </c>
      <c r="G1915" t="str" cm="1">
        <f t="array" ref="G1915">_xlfn.IFS('Paraclinicos '!D1850="","",AND('Paraclinicos '!D1850&gt;=250,'Paraclinicos '!D1850&lt;=500),2,'Paraclinicos '!D1850&gt;500,3,'Paraclinicos '!D1850&lt;250,1)</f>
        <v/>
      </c>
      <c r="H1915" s="50" t="str">
        <f t="shared" si="88"/>
        <v/>
      </c>
      <c r="I1915" t="str" cm="1">
        <f t="array" ref="I1915">_xlfn.IFS('Paraclinicos '!Q1850="","",'Paraclinicos '!Q1850&gt;=65,1,'Paraclinicos '!Q1850&lt;65,0)</f>
        <v/>
      </c>
      <c r="J1915" t="str" cm="1">
        <f t="array" ref="J1915">_xlfn.IFS('Paraclinicos '!I1850="","",'Paraclinicos '!I1850&gt;7,1,'Paraclinicos '!I1850&lt;=7,0)</f>
        <v/>
      </c>
      <c r="K1915" t="str" cm="1">
        <f t="array" ref="K1915">_xlfn.IFS('Paraclinicos '!W1850="","",'Paraclinicos '!W1850&lt;=8,1,'Paraclinicos '!W1850&gt;8,0)</f>
        <v/>
      </c>
      <c r="L1915" t="str" cm="1">
        <f t="array" ref="L1915">_xlfn.IFS('Paraclinicos '!S1850="","",'Paraclinicos '!S1850&gt;=30,1,'Paraclinicos '!S1850&lt;30,0)</f>
        <v/>
      </c>
      <c r="M1915" t="str" cm="1">
        <f t="array" ref="M1915">_xlfn.IFS(OR('Paraclinicos '!T1850="",'Paraclinicos '!U1850=""),"",OR('Paraclinicos '!T1850&lt;=90,'Paraclinicos '!U1850&lt;=60),1,OR('Paraclinicos '!T1850&gt;90,'Paraclinicos '!U1850&gt;60),0)</f>
        <v/>
      </c>
      <c r="N1915" s="45" t="str">
        <f t="shared" si="89"/>
        <v/>
      </c>
      <c r="O1915" t="str" cm="1">
        <f t="array" ref="O1915">_xlfn.IFS(OR('Paraclinicos '!M1850="",'Paraclinicos '!N1850="",'Paraclinicos '!N1850=0),"",'Paraclinicos '!M1850/'Paraclinicos '!N1850&lt;100,4,'Paraclinicos '!M1850/'Paraclinicos '!N1850&lt;200,3,'Paraclinicos '!M1850/'Paraclinicos '!N1850&lt;300,2,'Paraclinicos '!M1850/'Paraclinicos '!N1850&lt;400,1,'Paraclinicos '!M1850/'Paraclinicos '!N1850&gt;=400,0)</f>
        <v/>
      </c>
      <c r="P1915" t="str" cm="1">
        <f t="array" ref="P1915">_xlfn.IFS('Paraclinicos '!C1850="","",'Paraclinicos '!C1850&lt;20,4,'Paraclinicos '!C1850&lt;50,3,'Paraclinicos '!C1850&lt;100,2,'Paraclinicos '!C1850&lt;150,1,'Paraclinicos '!C1850&gt;150,0)</f>
        <v/>
      </c>
      <c r="Q1915" t="str" cm="1">
        <f t="array" ref="Q1915">_xlfn.IFS('Paraclinicos '!O1850="","",'Paraclinicos '!O1850&lt;1.2,0,'Paraclinicos '!O1850&lt;2,1,'Paraclinicos '!O1850&lt;3.5,2,'Paraclinicos '!O1850&lt;5,3,'Paraclinicos '!O1850&gt;5,4)</f>
        <v/>
      </c>
      <c r="R1915" t="str" cm="1">
        <f t="array" ref="R1915">_xlfn.IFS('Paraclinicos '!J1850="","",'Paraclinicos '!J1850&lt;1.2,0,'Paraclinicos '!J1850&lt;2,1,'Paraclinicos '!J1850&lt;6,2,'Paraclinicos '!J1850&lt;12,3,'Paraclinicos '!J1850&gt;=12,4)</f>
        <v/>
      </c>
      <c r="S1915" t="str" cm="1">
        <f t="array" ref="S1915">_xlfn.IFS('Paraclinicos '!Y1850="","",'Paraclinicos '!Y1850&lt;70,1,'Paraclinicos '!Y1850&gt;=70,0)</f>
        <v/>
      </c>
      <c r="T1915" t="str" cm="1">
        <f t="array" ref="T1915">_xlfn.IFS('Paraclinicos '!W1850="","",'Paraclinicos '!W1850&lt;6,4,'Paraclinicos '!W1850&lt;10,3,'Paraclinicos '!W1850&lt;13,2,'Paraclinicos '!W1850&lt;15,1,'Paraclinicos '!W1850=15,0)</f>
        <v/>
      </c>
      <c r="U1915" s="54" t="str">
        <f t="shared" si="87"/>
        <v/>
      </c>
      <c r="V1915" t="str" cm="1">
        <f t="array" ref="V1915">_xlfn.IFS('Paraclinicos '!S1850="","",OR('Paraclinicos '!S1850&lt;=8,'Paraclinicos '!S1850&gt;=25),3,'Paraclinicos '!S1850&lt;12,1,'Paraclinicos '!S1850&lt;21,0,'Paraclinicos '!S1850&lt;25,2)</f>
        <v/>
      </c>
      <c r="W1915" t="str">
        <f>IFERROR(IF(INDEX('BD Demog para scores enalazar'!Y$2:'BD Demog para scores enalazar'!Y$3000,MATCH(Formulas!A1915,'BD Demog para scores enalazar'!A$2:'BD Demog para scores enalazar'!A$3000,0))=1,"SI","NO"),"")</f>
        <v/>
      </c>
      <c r="X1915" s="9" t="str">
        <f>IFERROR(IF(INDEX('BD Demog para scores enalazar'!AJ$2:'BD Demog para scores enalazar'!AJ$3000,MATCH(Formulas!A1915,'BD Demog para scores enalazar'!A$2:'BD Demog para scores enalazar'!A$3000,0))=1,"SI","NO"),"")</f>
        <v/>
      </c>
      <c r="Y1915" t="str" cm="1">
        <f t="array" ref="Y1915">IF(AND(W1915="NO",X1915="NO"),_xlfn.IFS('Paraclinicos '!K1850&lt;=91,3,'Paraclinicos '!K1850&lt;94,2,'Paraclinicos '!K1850&lt;96,1,'Paraclinicos '!K1850&gt;=96,0),"")</f>
        <v/>
      </c>
      <c r="Z1915" t="str" cm="1">
        <f t="array" ref="Z1915">IF(OR(W1915="SI",X1915="SI"),_xlfn.IFS(OR(AND('Paraclinicos '!K1851&lt;=83),AND('Paraclinicos '!K1851&gt;=97,AA1915=2)),3,OR(AND('Paraclinicos '!K1851&lt;=86),AND('Paraclinicos '!K1851&gt;=94,AA1915=2)),2,OR(AND('Paraclinicos '!K1851&lt;=88),AND('Paraclinicos '!K1851&gt;=92,AA1915=2)),1,OR(AND('Paraclinicos '!K1851&gt;=88,'Paraclinicos '!K1851&lt;=92),AND('Paraclinicos '!K1851&gt;=93,AA1915=0)),0),"")</f>
        <v/>
      </c>
      <c r="AA1915" t="str" cm="1">
        <f t="array" ref="AA1915">_xlfn.IFS('Paraclinicos '!E1850="","",'Paraclinicos '!E1850="Oxigeno",2,'Paraclinicos '!E1850="Aire",0)</f>
        <v/>
      </c>
    </row>
    <row r="1916" spans="1:27" x14ac:dyDescent="0.25">
      <c r="A1916">
        <f>'Paraclinicos '!A1851</f>
        <v>0</v>
      </c>
      <c r="B1916" s="3">
        <f>'Paraclinicos '!R1851</f>
        <v>0</v>
      </c>
      <c r="C1916" t="str" cm="1">
        <f t="array" ref="C1916">_xlfn.IFS('Paraclinicos '!Q1851="","",'Paraclinicos '!Q1851&gt;60,3,'Paraclinicos '!Q1851&lt;=60,1)</f>
        <v/>
      </c>
      <c r="D1916" t="str">
        <f>IFERROR(IF(INDEX('BD Demog para scores enalazar'!BC$2:BC$3000,MATCH(Formulas!A1916,'BD Demog para scores enalazar'!A$2:A$3000,0))=0,"SI","NO"),"")</f>
        <v/>
      </c>
      <c r="E1916" t="str" cm="1">
        <f t="array" ref="E1916">_xlfn.IFS(D1916="","",D1916="SI",4,D1916="NO",1)</f>
        <v/>
      </c>
      <c r="F1916" t="str" cm="1">
        <f t="array" ref="F1916">_xlfn.IFS('Paraclinicos '!B1851="","",'Paraclinicos '!B1851&gt;1,1,'Paraclinicos '!B1851&lt;=1,3)</f>
        <v/>
      </c>
      <c r="G1916" t="str" cm="1">
        <f t="array" ref="G1916">_xlfn.IFS('Paraclinicos '!D1851="","",AND('Paraclinicos '!D1851&gt;=250,'Paraclinicos '!D1851&lt;=500),2,'Paraclinicos '!D1851&gt;500,3,'Paraclinicos '!D1851&lt;250,1)</f>
        <v/>
      </c>
      <c r="H1916" s="50" t="str">
        <f t="shared" si="88"/>
        <v/>
      </c>
      <c r="I1916" t="str" cm="1">
        <f t="array" ref="I1916">_xlfn.IFS('Paraclinicos '!Q1851="","",'Paraclinicos '!Q1851&gt;=65,1,'Paraclinicos '!Q1851&lt;65,0)</f>
        <v/>
      </c>
      <c r="J1916" t="str" cm="1">
        <f t="array" ref="J1916">_xlfn.IFS('Paraclinicos '!I1851="","",'Paraclinicos '!I1851&gt;7,1,'Paraclinicos '!I1851&lt;=7,0)</f>
        <v/>
      </c>
      <c r="K1916" t="str" cm="1">
        <f t="array" ref="K1916">_xlfn.IFS('Paraclinicos '!W1851="","",'Paraclinicos '!W1851&lt;=8,1,'Paraclinicos '!W1851&gt;8,0)</f>
        <v/>
      </c>
      <c r="L1916" t="str" cm="1">
        <f t="array" ref="L1916">_xlfn.IFS('Paraclinicos '!S1851="","",'Paraclinicos '!S1851&gt;=30,1,'Paraclinicos '!S1851&lt;30,0)</f>
        <v/>
      </c>
      <c r="M1916" t="str" cm="1">
        <f t="array" ref="M1916">_xlfn.IFS(OR('Paraclinicos '!T1851="",'Paraclinicos '!U1851=""),"",OR('Paraclinicos '!T1851&lt;=90,'Paraclinicos '!U1851&lt;=60),1,OR('Paraclinicos '!T1851&gt;90,'Paraclinicos '!U1851&gt;60),0)</f>
        <v/>
      </c>
      <c r="N1916" s="45" t="str">
        <f t="shared" si="89"/>
        <v/>
      </c>
      <c r="O1916" t="str" cm="1">
        <f t="array" ref="O1916">_xlfn.IFS(OR('Paraclinicos '!M1851="",'Paraclinicos '!N1851="",'Paraclinicos '!N1851=0),"",'Paraclinicos '!M1851/'Paraclinicos '!N1851&lt;100,4,'Paraclinicos '!M1851/'Paraclinicos '!N1851&lt;200,3,'Paraclinicos '!M1851/'Paraclinicos '!N1851&lt;300,2,'Paraclinicos '!M1851/'Paraclinicos '!N1851&lt;400,1,'Paraclinicos '!M1851/'Paraclinicos '!N1851&gt;=400,0)</f>
        <v/>
      </c>
      <c r="P1916" t="str" cm="1">
        <f t="array" ref="P1916">_xlfn.IFS('Paraclinicos '!C1851="","",'Paraclinicos '!C1851&lt;20,4,'Paraclinicos '!C1851&lt;50,3,'Paraclinicos '!C1851&lt;100,2,'Paraclinicos '!C1851&lt;150,1,'Paraclinicos '!C1851&gt;150,0)</f>
        <v/>
      </c>
      <c r="Q1916" t="str" cm="1">
        <f t="array" ref="Q1916">_xlfn.IFS('Paraclinicos '!O1851="","",'Paraclinicos '!O1851&lt;1.2,0,'Paraclinicos '!O1851&lt;2,1,'Paraclinicos '!O1851&lt;3.5,2,'Paraclinicos '!O1851&lt;5,3,'Paraclinicos '!O1851&gt;5,4)</f>
        <v/>
      </c>
      <c r="R1916" t="str" cm="1">
        <f t="array" ref="R1916">_xlfn.IFS('Paraclinicos '!J1851="","",'Paraclinicos '!J1851&lt;1.2,0,'Paraclinicos '!J1851&lt;2,1,'Paraclinicos '!J1851&lt;6,2,'Paraclinicos '!J1851&lt;12,3,'Paraclinicos '!J1851&gt;=12,4)</f>
        <v/>
      </c>
      <c r="S1916" t="str" cm="1">
        <f t="array" ref="S1916">_xlfn.IFS('Paraclinicos '!Y1851="","",'Paraclinicos '!Y1851&lt;70,1,'Paraclinicos '!Y1851&gt;=70,0)</f>
        <v/>
      </c>
      <c r="T1916" t="str" cm="1">
        <f t="array" ref="T1916">_xlfn.IFS('Paraclinicos '!W1851="","",'Paraclinicos '!W1851&lt;6,4,'Paraclinicos '!W1851&lt;10,3,'Paraclinicos '!W1851&lt;13,2,'Paraclinicos '!W1851&lt;15,1,'Paraclinicos '!W1851=15,0)</f>
        <v/>
      </c>
      <c r="U1916" s="54" t="str">
        <f t="shared" si="87"/>
        <v/>
      </c>
      <c r="V1916" t="str" cm="1">
        <f t="array" ref="V1916">_xlfn.IFS('Paraclinicos '!S1851="","",OR('Paraclinicos '!S1851&lt;=8,'Paraclinicos '!S1851&gt;=25),3,'Paraclinicos '!S1851&lt;12,1,'Paraclinicos '!S1851&lt;21,0,'Paraclinicos '!S1851&lt;25,2)</f>
        <v/>
      </c>
      <c r="W1916" t="str">
        <f>IFERROR(IF(INDEX('BD Demog para scores enalazar'!Y$2:'BD Demog para scores enalazar'!Y$3000,MATCH(Formulas!A1916,'BD Demog para scores enalazar'!A$2:'BD Demog para scores enalazar'!A$3000,0))=1,"SI","NO"),"")</f>
        <v/>
      </c>
      <c r="X1916" s="9" t="str">
        <f>IFERROR(IF(INDEX('BD Demog para scores enalazar'!AJ$2:'BD Demog para scores enalazar'!AJ$3000,MATCH(Formulas!A1916,'BD Demog para scores enalazar'!A$2:'BD Demog para scores enalazar'!A$3000,0))=1,"SI","NO"),"")</f>
        <v/>
      </c>
      <c r="Y1916" t="str" cm="1">
        <f t="array" ref="Y1916">IF(AND(W1916="NO",X1916="NO"),_xlfn.IFS('Paraclinicos '!K1851&lt;=91,3,'Paraclinicos '!K1851&lt;94,2,'Paraclinicos '!K1851&lt;96,1,'Paraclinicos '!K1851&gt;=96,0),"")</f>
        <v/>
      </c>
      <c r="Z1916" t="str" cm="1">
        <f t="array" ref="Z1916">IF(OR(W1916="SI",X1916="SI"),_xlfn.IFS(OR(AND('Paraclinicos '!K1852&lt;=83),AND('Paraclinicos '!K1852&gt;=97,AA1916=2)),3,OR(AND('Paraclinicos '!K1852&lt;=86),AND('Paraclinicos '!K1852&gt;=94,AA1916=2)),2,OR(AND('Paraclinicos '!K1852&lt;=88),AND('Paraclinicos '!K1852&gt;=92,AA1916=2)),1,OR(AND('Paraclinicos '!K1852&gt;=88,'Paraclinicos '!K1852&lt;=92),AND('Paraclinicos '!K1852&gt;=93,AA1916=0)),0),"")</f>
        <v/>
      </c>
      <c r="AA1916" t="str" cm="1">
        <f t="array" ref="AA1916">_xlfn.IFS('Paraclinicos '!E1851="","",'Paraclinicos '!E1851="Oxigeno",2,'Paraclinicos '!E1851="Aire",0)</f>
        <v/>
      </c>
    </row>
    <row r="1917" spans="1:27" x14ac:dyDescent="0.25">
      <c r="A1917">
        <f>'Paraclinicos '!A1852</f>
        <v>0</v>
      </c>
      <c r="B1917" s="3">
        <f>'Paraclinicos '!R1852</f>
        <v>0</v>
      </c>
      <c r="C1917" t="str" cm="1">
        <f t="array" ref="C1917">_xlfn.IFS('Paraclinicos '!Q1852="","",'Paraclinicos '!Q1852&gt;60,3,'Paraclinicos '!Q1852&lt;=60,1)</f>
        <v/>
      </c>
      <c r="D1917" t="str">
        <f>IFERROR(IF(INDEX('BD Demog para scores enalazar'!BC$2:BC$3000,MATCH(Formulas!A1917,'BD Demog para scores enalazar'!A$2:A$3000,0))=0,"SI","NO"),"")</f>
        <v/>
      </c>
      <c r="E1917" t="str" cm="1">
        <f t="array" ref="E1917">_xlfn.IFS(D1917="","",D1917="SI",4,D1917="NO",1)</f>
        <v/>
      </c>
      <c r="F1917" t="str" cm="1">
        <f t="array" ref="F1917">_xlfn.IFS('Paraclinicos '!B1852="","",'Paraclinicos '!B1852&gt;1,1,'Paraclinicos '!B1852&lt;=1,3)</f>
        <v/>
      </c>
      <c r="G1917" t="str" cm="1">
        <f t="array" ref="G1917">_xlfn.IFS('Paraclinicos '!D1852="","",AND('Paraclinicos '!D1852&gt;=250,'Paraclinicos '!D1852&lt;=500),2,'Paraclinicos '!D1852&gt;500,3,'Paraclinicos '!D1852&lt;250,1)</f>
        <v/>
      </c>
      <c r="H1917" s="50" t="str">
        <f t="shared" si="88"/>
        <v/>
      </c>
      <c r="I1917" t="str" cm="1">
        <f t="array" ref="I1917">_xlfn.IFS('Paraclinicos '!Q1852="","",'Paraclinicos '!Q1852&gt;=65,1,'Paraclinicos '!Q1852&lt;65,0)</f>
        <v/>
      </c>
      <c r="J1917" t="str" cm="1">
        <f t="array" ref="J1917">_xlfn.IFS('Paraclinicos '!I1852="","",'Paraclinicos '!I1852&gt;7,1,'Paraclinicos '!I1852&lt;=7,0)</f>
        <v/>
      </c>
      <c r="K1917" t="str" cm="1">
        <f t="array" ref="K1917">_xlfn.IFS('Paraclinicos '!W1852="","",'Paraclinicos '!W1852&lt;=8,1,'Paraclinicos '!W1852&gt;8,0)</f>
        <v/>
      </c>
      <c r="L1917" t="str" cm="1">
        <f t="array" ref="L1917">_xlfn.IFS('Paraclinicos '!S1852="","",'Paraclinicos '!S1852&gt;=30,1,'Paraclinicos '!S1852&lt;30,0)</f>
        <v/>
      </c>
      <c r="M1917" t="str" cm="1">
        <f t="array" ref="M1917">_xlfn.IFS(OR('Paraclinicos '!T1852="",'Paraclinicos '!U1852=""),"",OR('Paraclinicos '!T1852&lt;=90,'Paraclinicos '!U1852&lt;=60),1,OR('Paraclinicos '!T1852&gt;90,'Paraclinicos '!U1852&gt;60),0)</f>
        <v/>
      </c>
      <c r="N1917" s="45" t="str">
        <f t="shared" si="89"/>
        <v/>
      </c>
      <c r="O1917" t="str" cm="1">
        <f t="array" ref="O1917">_xlfn.IFS(OR('Paraclinicos '!M1852="",'Paraclinicos '!N1852="",'Paraclinicos '!N1852=0),"",'Paraclinicos '!M1852/'Paraclinicos '!N1852&lt;100,4,'Paraclinicos '!M1852/'Paraclinicos '!N1852&lt;200,3,'Paraclinicos '!M1852/'Paraclinicos '!N1852&lt;300,2,'Paraclinicos '!M1852/'Paraclinicos '!N1852&lt;400,1,'Paraclinicos '!M1852/'Paraclinicos '!N1852&gt;=400,0)</f>
        <v/>
      </c>
      <c r="P1917" t="str" cm="1">
        <f t="array" ref="P1917">_xlfn.IFS('Paraclinicos '!C1852="","",'Paraclinicos '!C1852&lt;20,4,'Paraclinicos '!C1852&lt;50,3,'Paraclinicos '!C1852&lt;100,2,'Paraclinicos '!C1852&lt;150,1,'Paraclinicos '!C1852&gt;150,0)</f>
        <v/>
      </c>
      <c r="Q1917" t="str" cm="1">
        <f t="array" ref="Q1917">_xlfn.IFS('Paraclinicos '!O1852="","",'Paraclinicos '!O1852&lt;1.2,0,'Paraclinicos '!O1852&lt;2,1,'Paraclinicos '!O1852&lt;3.5,2,'Paraclinicos '!O1852&lt;5,3,'Paraclinicos '!O1852&gt;5,4)</f>
        <v/>
      </c>
      <c r="R1917" t="str" cm="1">
        <f t="array" ref="R1917">_xlfn.IFS('Paraclinicos '!J1852="","",'Paraclinicos '!J1852&lt;1.2,0,'Paraclinicos '!J1852&lt;2,1,'Paraclinicos '!J1852&lt;6,2,'Paraclinicos '!J1852&lt;12,3,'Paraclinicos '!J1852&gt;=12,4)</f>
        <v/>
      </c>
      <c r="S1917" t="str" cm="1">
        <f t="array" ref="S1917">_xlfn.IFS('Paraclinicos '!Y1852="","",'Paraclinicos '!Y1852&lt;70,1,'Paraclinicos '!Y1852&gt;=70,0)</f>
        <v/>
      </c>
      <c r="T1917" t="str" cm="1">
        <f t="array" ref="T1917">_xlfn.IFS('Paraclinicos '!W1852="","",'Paraclinicos '!W1852&lt;6,4,'Paraclinicos '!W1852&lt;10,3,'Paraclinicos '!W1852&lt;13,2,'Paraclinicos '!W1852&lt;15,1,'Paraclinicos '!W1852=15,0)</f>
        <v/>
      </c>
      <c r="U1917" s="54" t="str">
        <f t="shared" si="87"/>
        <v/>
      </c>
      <c r="V1917" t="str" cm="1">
        <f t="array" ref="V1917">_xlfn.IFS('Paraclinicos '!S1852="","",OR('Paraclinicos '!S1852&lt;=8,'Paraclinicos '!S1852&gt;=25),3,'Paraclinicos '!S1852&lt;12,1,'Paraclinicos '!S1852&lt;21,0,'Paraclinicos '!S1852&lt;25,2)</f>
        <v/>
      </c>
      <c r="W1917" t="str">
        <f>IFERROR(IF(INDEX('BD Demog para scores enalazar'!Y$2:'BD Demog para scores enalazar'!Y$3000,MATCH(Formulas!A1917,'BD Demog para scores enalazar'!A$2:'BD Demog para scores enalazar'!A$3000,0))=1,"SI","NO"),"")</f>
        <v/>
      </c>
      <c r="X1917" s="9" t="str">
        <f>IFERROR(IF(INDEX('BD Demog para scores enalazar'!AJ$2:'BD Demog para scores enalazar'!AJ$3000,MATCH(Formulas!A1917,'BD Demog para scores enalazar'!A$2:'BD Demog para scores enalazar'!A$3000,0))=1,"SI","NO"),"")</f>
        <v/>
      </c>
      <c r="Y1917" t="str" cm="1">
        <f t="array" ref="Y1917">IF(AND(W1917="NO",X1917="NO"),_xlfn.IFS('Paraclinicos '!K1852&lt;=91,3,'Paraclinicos '!K1852&lt;94,2,'Paraclinicos '!K1852&lt;96,1,'Paraclinicos '!K1852&gt;=96,0),"")</f>
        <v/>
      </c>
      <c r="Z1917" t="str" cm="1">
        <f t="array" ref="Z1917">IF(OR(W1917="SI",X1917="SI"),_xlfn.IFS(OR(AND('Paraclinicos '!K1853&lt;=83),AND('Paraclinicos '!K1853&gt;=97,AA1917=2)),3,OR(AND('Paraclinicos '!K1853&lt;=86),AND('Paraclinicos '!K1853&gt;=94,AA1917=2)),2,OR(AND('Paraclinicos '!K1853&lt;=88),AND('Paraclinicos '!K1853&gt;=92,AA1917=2)),1,OR(AND('Paraclinicos '!K1853&gt;=88,'Paraclinicos '!K1853&lt;=92),AND('Paraclinicos '!K1853&gt;=93,AA1917=0)),0),"")</f>
        <v/>
      </c>
      <c r="AA1917" t="str" cm="1">
        <f t="array" ref="AA1917">_xlfn.IFS('Paraclinicos '!E1852="","",'Paraclinicos '!E1852="Oxigeno",2,'Paraclinicos '!E1852="Aire",0)</f>
        <v/>
      </c>
    </row>
    <row r="1918" spans="1:27" x14ac:dyDescent="0.25">
      <c r="A1918">
        <f>'Paraclinicos '!A1853</f>
        <v>0</v>
      </c>
      <c r="B1918" s="3">
        <f>'Paraclinicos '!R1853</f>
        <v>0</v>
      </c>
      <c r="C1918" t="str" cm="1">
        <f t="array" ref="C1918">_xlfn.IFS('Paraclinicos '!Q1853="","",'Paraclinicos '!Q1853&gt;60,3,'Paraclinicos '!Q1853&lt;=60,1)</f>
        <v/>
      </c>
      <c r="D1918" t="str">
        <f>IFERROR(IF(INDEX('BD Demog para scores enalazar'!BC$2:BC$3000,MATCH(Formulas!A1918,'BD Demog para scores enalazar'!A$2:A$3000,0))=0,"SI","NO"),"")</f>
        <v/>
      </c>
      <c r="E1918" t="str" cm="1">
        <f t="array" ref="E1918">_xlfn.IFS(D1918="","",D1918="SI",4,D1918="NO",1)</f>
        <v/>
      </c>
      <c r="F1918" t="str" cm="1">
        <f t="array" ref="F1918">_xlfn.IFS('Paraclinicos '!B1853="","",'Paraclinicos '!B1853&gt;1,1,'Paraclinicos '!B1853&lt;=1,3)</f>
        <v/>
      </c>
      <c r="G1918" t="str" cm="1">
        <f t="array" ref="G1918">_xlfn.IFS('Paraclinicos '!D1853="","",AND('Paraclinicos '!D1853&gt;=250,'Paraclinicos '!D1853&lt;=500),2,'Paraclinicos '!D1853&gt;500,3,'Paraclinicos '!D1853&lt;250,1)</f>
        <v/>
      </c>
      <c r="H1918" s="50" t="str">
        <f t="shared" si="88"/>
        <v/>
      </c>
      <c r="I1918" t="str" cm="1">
        <f t="array" ref="I1918">_xlfn.IFS('Paraclinicos '!Q1853="","",'Paraclinicos '!Q1853&gt;=65,1,'Paraclinicos '!Q1853&lt;65,0)</f>
        <v/>
      </c>
      <c r="J1918" t="str" cm="1">
        <f t="array" ref="J1918">_xlfn.IFS('Paraclinicos '!I1853="","",'Paraclinicos '!I1853&gt;7,1,'Paraclinicos '!I1853&lt;=7,0)</f>
        <v/>
      </c>
      <c r="K1918" t="str" cm="1">
        <f t="array" ref="K1918">_xlfn.IFS('Paraclinicos '!W1853="","",'Paraclinicos '!W1853&lt;=8,1,'Paraclinicos '!W1853&gt;8,0)</f>
        <v/>
      </c>
      <c r="L1918" t="str" cm="1">
        <f t="array" ref="L1918">_xlfn.IFS('Paraclinicos '!S1853="","",'Paraclinicos '!S1853&gt;=30,1,'Paraclinicos '!S1853&lt;30,0)</f>
        <v/>
      </c>
      <c r="M1918" t="str" cm="1">
        <f t="array" ref="M1918">_xlfn.IFS(OR('Paraclinicos '!T1853="",'Paraclinicos '!U1853=""),"",OR('Paraclinicos '!T1853&lt;=90,'Paraclinicos '!U1853&lt;=60),1,OR('Paraclinicos '!T1853&gt;90,'Paraclinicos '!U1853&gt;60),0)</f>
        <v/>
      </c>
      <c r="N1918" s="45" t="str">
        <f t="shared" si="89"/>
        <v/>
      </c>
      <c r="O1918" t="str" cm="1">
        <f t="array" ref="O1918">_xlfn.IFS(OR('Paraclinicos '!M1853="",'Paraclinicos '!N1853="",'Paraclinicos '!N1853=0),"",'Paraclinicos '!M1853/'Paraclinicos '!N1853&lt;100,4,'Paraclinicos '!M1853/'Paraclinicos '!N1853&lt;200,3,'Paraclinicos '!M1853/'Paraclinicos '!N1853&lt;300,2,'Paraclinicos '!M1853/'Paraclinicos '!N1853&lt;400,1,'Paraclinicos '!M1853/'Paraclinicos '!N1853&gt;=400,0)</f>
        <v/>
      </c>
      <c r="P1918" t="str" cm="1">
        <f t="array" ref="P1918">_xlfn.IFS('Paraclinicos '!C1853="","",'Paraclinicos '!C1853&lt;20,4,'Paraclinicos '!C1853&lt;50,3,'Paraclinicos '!C1853&lt;100,2,'Paraclinicos '!C1853&lt;150,1,'Paraclinicos '!C1853&gt;150,0)</f>
        <v/>
      </c>
      <c r="Q1918" t="str" cm="1">
        <f t="array" ref="Q1918">_xlfn.IFS('Paraclinicos '!O1853="","",'Paraclinicos '!O1853&lt;1.2,0,'Paraclinicos '!O1853&lt;2,1,'Paraclinicos '!O1853&lt;3.5,2,'Paraclinicos '!O1853&lt;5,3,'Paraclinicos '!O1853&gt;5,4)</f>
        <v/>
      </c>
      <c r="R1918" t="str" cm="1">
        <f t="array" ref="R1918">_xlfn.IFS('Paraclinicos '!J1853="","",'Paraclinicos '!J1853&lt;1.2,0,'Paraclinicos '!J1853&lt;2,1,'Paraclinicos '!J1853&lt;6,2,'Paraclinicos '!J1853&lt;12,3,'Paraclinicos '!J1853&gt;=12,4)</f>
        <v/>
      </c>
      <c r="S1918" t="str" cm="1">
        <f t="array" ref="S1918">_xlfn.IFS('Paraclinicos '!Y1853="","",'Paraclinicos '!Y1853&lt;70,1,'Paraclinicos '!Y1853&gt;=70,0)</f>
        <v/>
      </c>
      <c r="T1918" t="str" cm="1">
        <f t="array" ref="T1918">_xlfn.IFS('Paraclinicos '!W1853="","",'Paraclinicos '!W1853&lt;6,4,'Paraclinicos '!W1853&lt;10,3,'Paraclinicos '!W1853&lt;13,2,'Paraclinicos '!W1853&lt;15,1,'Paraclinicos '!W1853=15,0)</f>
        <v/>
      </c>
      <c r="U1918" s="54" t="str">
        <f t="shared" si="87"/>
        <v/>
      </c>
      <c r="V1918" t="str" cm="1">
        <f t="array" ref="V1918">_xlfn.IFS('Paraclinicos '!S1853="","",OR('Paraclinicos '!S1853&lt;=8,'Paraclinicos '!S1853&gt;=25),3,'Paraclinicos '!S1853&lt;12,1,'Paraclinicos '!S1853&lt;21,0,'Paraclinicos '!S1853&lt;25,2)</f>
        <v/>
      </c>
      <c r="W1918" t="str">
        <f>IFERROR(IF(INDEX('BD Demog para scores enalazar'!Y$2:'BD Demog para scores enalazar'!Y$3000,MATCH(Formulas!A1918,'BD Demog para scores enalazar'!A$2:'BD Demog para scores enalazar'!A$3000,0))=1,"SI","NO"),"")</f>
        <v/>
      </c>
      <c r="X1918" s="9" t="str">
        <f>IFERROR(IF(INDEX('BD Demog para scores enalazar'!AJ$2:'BD Demog para scores enalazar'!AJ$3000,MATCH(Formulas!A1918,'BD Demog para scores enalazar'!A$2:'BD Demog para scores enalazar'!A$3000,0))=1,"SI","NO"),"")</f>
        <v/>
      </c>
      <c r="Y1918" t="str" cm="1">
        <f t="array" ref="Y1918">IF(AND(W1918="NO",X1918="NO"),_xlfn.IFS('Paraclinicos '!K1853&lt;=91,3,'Paraclinicos '!K1853&lt;94,2,'Paraclinicos '!K1853&lt;96,1,'Paraclinicos '!K1853&gt;=96,0),"")</f>
        <v/>
      </c>
      <c r="Z1918" t="str" cm="1">
        <f t="array" ref="Z1918">IF(OR(W1918="SI",X1918="SI"),_xlfn.IFS(OR(AND('Paraclinicos '!K1854&lt;=83),AND('Paraclinicos '!K1854&gt;=97,AA1918=2)),3,OR(AND('Paraclinicos '!K1854&lt;=86),AND('Paraclinicos '!K1854&gt;=94,AA1918=2)),2,OR(AND('Paraclinicos '!K1854&lt;=88),AND('Paraclinicos '!K1854&gt;=92,AA1918=2)),1,OR(AND('Paraclinicos '!K1854&gt;=88,'Paraclinicos '!K1854&lt;=92),AND('Paraclinicos '!K1854&gt;=93,AA1918=0)),0),"")</f>
        <v/>
      </c>
      <c r="AA1918" t="str" cm="1">
        <f t="array" ref="AA1918">_xlfn.IFS('Paraclinicos '!E1853="","",'Paraclinicos '!E1853="Oxigeno",2,'Paraclinicos '!E1853="Aire",0)</f>
        <v/>
      </c>
    </row>
    <row r="1919" spans="1:27" x14ac:dyDescent="0.25">
      <c r="A1919">
        <f>'Paraclinicos '!A1854</f>
        <v>0</v>
      </c>
      <c r="B1919" s="3">
        <f>'Paraclinicos '!R1854</f>
        <v>0</v>
      </c>
      <c r="C1919" t="str" cm="1">
        <f t="array" ref="C1919">_xlfn.IFS('Paraclinicos '!Q1854="","",'Paraclinicos '!Q1854&gt;60,3,'Paraclinicos '!Q1854&lt;=60,1)</f>
        <v/>
      </c>
      <c r="D1919" t="str">
        <f>IFERROR(IF(INDEX('BD Demog para scores enalazar'!BC$2:BC$3000,MATCH(Formulas!A1919,'BD Demog para scores enalazar'!A$2:A$3000,0))=0,"SI","NO"),"")</f>
        <v/>
      </c>
      <c r="E1919" t="str" cm="1">
        <f t="array" ref="E1919">_xlfn.IFS(D1919="","",D1919="SI",4,D1919="NO",1)</f>
        <v/>
      </c>
      <c r="F1919" t="str" cm="1">
        <f t="array" ref="F1919">_xlfn.IFS('Paraclinicos '!B1854="","",'Paraclinicos '!B1854&gt;1,1,'Paraclinicos '!B1854&lt;=1,3)</f>
        <v/>
      </c>
      <c r="G1919" t="str" cm="1">
        <f t="array" ref="G1919">_xlfn.IFS('Paraclinicos '!D1854="","",AND('Paraclinicos '!D1854&gt;=250,'Paraclinicos '!D1854&lt;=500),2,'Paraclinicos '!D1854&gt;500,3,'Paraclinicos '!D1854&lt;250,1)</f>
        <v/>
      </c>
      <c r="H1919" s="50" t="str">
        <f t="shared" si="88"/>
        <v/>
      </c>
      <c r="I1919" t="str" cm="1">
        <f t="array" ref="I1919">_xlfn.IFS('Paraclinicos '!Q1854="","",'Paraclinicos '!Q1854&gt;=65,1,'Paraclinicos '!Q1854&lt;65,0)</f>
        <v/>
      </c>
      <c r="J1919" t="str" cm="1">
        <f t="array" ref="J1919">_xlfn.IFS('Paraclinicos '!I1854="","",'Paraclinicos '!I1854&gt;7,1,'Paraclinicos '!I1854&lt;=7,0)</f>
        <v/>
      </c>
      <c r="K1919" t="str" cm="1">
        <f t="array" ref="K1919">_xlfn.IFS('Paraclinicos '!W1854="","",'Paraclinicos '!W1854&lt;=8,1,'Paraclinicos '!W1854&gt;8,0)</f>
        <v/>
      </c>
      <c r="L1919" t="str" cm="1">
        <f t="array" ref="L1919">_xlfn.IFS('Paraclinicos '!S1854="","",'Paraclinicos '!S1854&gt;=30,1,'Paraclinicos '!S1854&lt;30,0)</f>
        <v/>
      </c>
      <c r="M1919" t="str" cm="1">
        <f t="array" ref="M1919">_xlfn.IFS(OR('Paraclinicos '!T1854="",'Paraclinicos '!U1854=""),"",OR('Paraclinicos '!T1854&lt;=90,'Paraclinicos '!U1854&lt;=60),1,OR('Paraclinicos '!T1854&gt;90,'Paraclinicos '!U1854&gt;60),0)</f>
        <v/>
      </c>
      <c r="N1919" s="45" t="str">
        <f t="shared" si="89"/>
        <v/>
      </c>
      <c r="O1919" t="str" cm="1">
        <f t="array" ref="O1919">_xlfn.IFS(OR('Paraclinicos '!M1854="",'Paraclinicos '!N1854="",'Paraclinicos '!N1854=0),"",'Paraclinicos '!M1854/'Paraclinicos '!N1854&lt;100,4,'Paraclinicos '!M1854/'Paraclinicos '!N1854&lt;200,3,'Paraclinicos '!M1854/'Paraclinicos '!N1854&lt;300,2,'Paraclinicos '!M1854/'Paraclinicos '!N1854&lt;400,1,'Paraclinicos '!M1854/'Paraclinicos '!N1854&gt;=400,0)</f>
        <v/>
      </c>
      <c r="P1919" t="str" cm="1">
        <f t="array" ref="P1919">_xlfn.IFS('Paraclinicos '!C1854="","",'Paraclinicos '!C1854&lt;20,4,'Paraclinicos '!C1854&lt;50,3,'Paraclinicos '!C1854&lt;100,2,'Paraclinicos '!C1854&lt;150,1,'Paraclinicos '!C1854&gt;150,0)</f>
        <v/>
      </c>
      <c r="Q1919" t="str" cm="1">
        <f t="array" ref="Q1919">_xlfn.IFS('Paraclinicos '!O1854="","",'Paraclinicos '!O1854&lt;1.2,0,'Paraclinicos '!O1854&lt;2,1,'Paraclinicos '!O1854&lt;3.5,2,'Paraclinicos '!O1854&lt;5,3,'Paraclinicos '!O1854&gt;5,4)</f>
        <v/>
      </c>
      <c r="R1919" t="str" cm="1">
        <f t="array" ref="R1919">_xlfn.IFS('Paraclinicos '!J1854="","",'Paraclinicos '!J1854&lt;1.2,0,'Paraclinicos '!J1854&lt;2,1,'Paraclinicos '!J1854&lt;6,2,'Paraclinicos '!J1854&lt;12,3,'Paraclinicos '!J1854&gt;=12,4)</f>
        <v/>
      </c>
      <c r="S1919" t="str" cm="1">
        <f t="array" ref="S1919">_xlfn.IFS('Paraclinicos '!Y1854="","",'Paraclinicos '!Y1854&lt;70,1,'Paraclinicos '!Y1854&gt;=70,0)</f>
        <v/>
      </c>
      <c r="T1919" t="str" cm="1">
        <f t="array" ref="T1919">_xlfn.IFS('Paraclinicos '!W1854="","",'Paraclinicos '!W1854&lt;6,4,'Paraclinicos '!W1854&lt;10,3,'Paraclinicos '!W1854&lt;13,2,'Paraclinicos '!W1854&lt;15,1,'Paraclinicos '!W1854=15,0)</f>
        <v/>
      </c>
      <c r="U1919" s="54" t="str">
        <f t="shared" si="87"/>
        <v/>
      </c>
      <c r="V1919" t="str" cm="1">
        <f t="array" ref="V1919">_xlfn.IFS('Paraclinicos '!S1854="","",OR('Paraclinicos '!S1854&lt;=8,'Paraclinicos '!S1854&gt;=25),3,'Paraclinicos '!S1854&lt;12,1,'Paraclinicos '!S1854&lt;21,0,'Paraclinicos '!S1854&lt;25,2)</f>
        <v/>
      </c>
      <c r="W1919" t="str">
        <f>IFERROR(IF(INDEX('BD Demog para scores enalazar'!Y$2:'BD Demog para scores enalazar'!Y$3000,MATCH(Formulas!A1919,'BD Demog para scores enalazar'!A$2:'BD Demog para scores enalazar'!A$3000,0))=1,"SI","NO"),"")</f>
        <v/>
      </c>
      <c r="X1919" s="9" t="str">
        <f>IFERROR(IF(INDEX('BD Demog para scores enalazar'!AJ$2:'BD Demog para scores enalazar'!AJ$3000,MATCH(Formulas!A1919,'BD Demog para scores enalazar'!A$2:'BD Demog para scores enalazar'!A$3000,0))=1,"SI","NO"),"")</f>
        <v/>
      </c>
      <c r="Y1919" t="str" cm="1">
        <f t="array" ref="Y1919">IF(AND(W1919="NO",X1919="NO"),_xlfn.IFS('Paraclinicos '!K1854&lt;=91,3,'Paraclinicos '!K1854&lt;94,2,'Paraclinicos '!K1854&lt;96,1,'Paraclinicos '!K1854&gt;=96,0),"")</f>
        <v/>
      </c>
      <c r="Z1919" t="str" cm="1">
        <f t="array" ref="Z1919">IF(OR(W1919="SI",X1919="SI"),_xlfn.IFS(OR(AND('Paraclinicos '!K1855&lt;=83),AND('Paraclinicos '!K1855&gt;=97,AA1919=2)),3,OR(AND('Paraclinicos '!K1855&lt;=86),AND('Paraclinicos '!K1855&gt;=94,AA1919=2)),2,OR(AND('Paraclinicos '!K1855&lt;=88),AND('Paraclinicos '!K1855&gt;=92,AA1919=2)),1,OR(AND('Paraclinicos '!K1855&gt;=88,'Paraclinicos '!K1855&lt;=92),AND('Paraclinicos '!K1855&gt;=93,AA1919=0)),0),"")</f>
        <v/>
      </c>
      <c r="AA1919" t="str" cm="1">
        <f t="array" ref="AA1919">_xlfn.IFS('Paraclinicos '!E1854="","",'Paraclinicos '!E1854="Oxigeno",2,'Paraclinicos '!E1854="Aire",0)</f>
        <v/>
      </c>
    </row>
    <row r="1920" spans="1:27" x14ac:dyDescent="0.25">
      <c r="A1920">
        <f>'Paraclinicos '!A1855</f>
        <v>0</v>
      </c>
      <c r="B1920" s="3">
        <f>'Paraclinicos '!R1855</f>
        <v>0</v>
      </c>
      <c r="C1920" t="str" cm="1">
        <f t="array" ref="C1920">_xlfn.IFS('Paraclinicos '!Q1855="","",'Paraclinicos '!Q1855&gt;60,3,'Paraclinicos '!Q1855&lt;=60,1)</f>
        <v/>
      </c>
      <c r="D1920" t="str">
        <f>IFERROR(IF(INDEX('BD Demog para scores enalazar'!BC$2:BC$3000,MATCH(Formulas!A1920,'BD Demog para scores enalazar'!A$2:A$3000,0))=0,"SI","NO"),"")</f>
        <v/>
      </c>
      <c r="E1920" t="str" cm="1">
        <f t="array" ref="E1920">_xlfn.IFS(D1920="","",D1920="SI",4,D1920="NO",1)</f>
        <v/>
      </c>
      <c r="F1920" t="str" cm="1">
        <f t="array" ref="F1920">_xlfn.IFS('Paraclinicos '!B1855="","",'Paraclinicos '!B1855&gt;1,1,'Paraclinicos '!B1855&lt;=1,3)</f>
        <v/>
      </c>
      <c r="G1920" t="str" cm="1">
        <f t="array" ref="G1920">_xlfn.IFS('Paraclinicos '!D1855="","",AND('Paraclinicos '!D1855&gt;=250,'Paraclinicos '!D1855&lt;=500),2,'Paraclinicos '!D1855&gt;500,3,'Paraclinicos '!D1855&lt;250,1)</f>
        <v/>
      </c>
      <c r="H1920" s="50" t="str">
        <f t="shared" si="88"/>
        <v/>
      </c>
      <c r="I1920" t="str" cm="1">
        <f t="array" ref="I1920">_xlfn.IFS('Paraclinicos '!Q1855="","",'Paraclinicos '!Q1855&gt;=65,1,'Paraclinicos '!Q1855&lt;65,0)</f>
        <v/>
      </c>
      <c r="J1920" t="str" cm="1">
        <f t="array" ref="J1920">_xlfn.IFS('Paraclinicos '!I1855="","",'Paraclinicos '!I1855&gt;7,1,'Paraclinicos '!I1855&lt;=7,0)</f>
        <v/>
      </c>
      <c r="K1920" t="str" cm="1">
        <f t="array" ref="K1920">_xlfn.IFS('Paraclinicos '!W1855="","",'Paraclinicos '!W1855&lt;=8,1,'Paraclinicos '!W1855&gt;8,0)</f>
        <v/>
      </c>
      <c r="L1920" t="str" cm="1">
        <f t="array" ref="L1920">_xlfn.IFS('Paraclinicos '!S1855="","",'Paraclinicos '!S1855&gt;=30,1,'Paraclinicos '!S1855&lt;30,0)</f>
        <v/>
      </c>
      <c r="M1920" t="str" cm="1">
        <f t="array" ref="M1920">_xlfn.IFS(OR('Paraclinicos '!T1855="",'Paraclinicos '!U1855=""),"",OR('Paraclinicos '!T1855&lt;=90,'Paraclinicos '!U1855&lt;=60),1,OR('Paraclinicos '!T1855&gt;90,'Paraclinicos '!U1855&gt;60),0)</f>
        <v/>
      </c>
      <c r="N1920" s="45" t="str">
        <f t="shared" si="89"/>
        <v/>
      </c>
      <c r="O1920" t="str" cm="1">
        <f t="array" ref="O1920">_xlfn.IFS(OR('Paraclinicos '!M1855="",'Paraclinicos '!N1855="",'Paraclinicos '!N1855=0),"",'Paraclinicos '!M1855/'Paraclinicos '!N1855&lt;100,4,'Paraclinicos '!M1855/'Paraclinicos '!N1855&lt;200,3,'Paraclinicos '!M1855/'Paraclinicos '!N1855&lt;300,2,'Paraclinicos '!M1855/'Paraclinicos '!N1855&lt;400,1,'Paraclinicos '!M1855/'Paraclinicos '!N1855&gt;=400,0)</f>
        <v/>
      </c>
      <c r="P1920" t="str" cm="1">
        <f t="array" ref="P1920">_xlfn.IFS('Paraclinicos '!C1855="","",'Paraclinicos '!C1855&lt;20,4,'Paraclinicos '!C1855&lt;50,3,'Paraclinicos '!C1855&lt;100,2,'Paraclinicos '!C1855&lt;150,1,'Paraclinicos '!C1855&gt;150,0)</f>
        <v/>
      </c>
      <c r="Q1920" t="str" cm="1">
        <f t="array" ref="Q1920">_xlfn.IFS('Paraclinicos '!O1855="","",'Paraclinicos '!O1855&lt;1.2,0,'Paraclinicos '!O1855&lt;2,1,'Paraclinicos '!O1855&lt;3.5,2,'Paraclinicos '!O1855&lt;5,3,'Paraclinicos '!O1855&gt;5,4)</f>
        <v/>
      </c>
      <c r="R1920" t="str" cm="1">
        <f t="array" ref="R1920">_xlfn.IFS('Paraclinicos '!J1855="","",'Paraclinicos '!J1855&lt;1.2,0,'Paraclinicos '!J1855&lt;2,1,'Paraclinicos '!J1855&lt;6,2,'Paraclinicos '!J1855&lt;12,3,'Paraclinicos '!J1855&gt;=12,4)</f>
        <v/>
      </c>
      <c r="S1920" t="str" cm="1">
        <f t="array" ref="S1920">_xlfn.IFS('Paraclinicos '!Y1855="","",'Paraclinicos '!Y1855&lt;70,1,'Paraclinicos '!Y1855&gt;=70,0)</f>
        <v/>
      </c>
      <c r="T1920" t="str" cm="1">
        <f t="array" ref="T1920">_xlfn.IFS('Paraclinicos '!W1855="","",'Paraclinicos '!W1855&lt;6,4,'Paraclinicos '!W1855&lt;10,3,'Paraclinicos '!W1855&lt;13,2,'Paraclinicos '!W1855&lt;15,1,'Paraclinicos '!W1855=15,0)</f>
        <v/>
      </c>
      <c r="U1920" s="54" t="str">
        <f t="shared" si="87"/>
        <v/>
      </c>
      <c r="V1920" t="str" cm="1">
        <f t="array" ref="V1920">_xlfn.IFS('Paraclinicos '!S1855="","",OR('Paraclinicos '!S1855&lt;=8,'Paraclinicos '!S1855&gt;=25),3,'Paraclinicos '!S1855&lt;12,1,'Paraclinicos '!S1855&lt;21,0,'Paraclinicos '!S1855&lt;25,2)</f>
        <v/>
      </c>
      <c r="W1920" t="str">
        <f>IFERROR(IF(INDEX('BD Demog para scores enalazar'!Y$2:'BD Demog para scores enalazar'!Y$3000,MATCH(Formulas!A1920,'BD Demog para scores enalazar'!A$2:'BD Demog para scores enalazar'!A$3000,0))=1,"SI","NO"),"")</f>
        <v/>
      </c>
      <c r="X1920" s="9" t="str">
        <f>IFERROR(IF(INDEX('BD Demog para scores enalazar'!AJ$2:'BD Demog para scores enalazar'!AJ$3000,MATCH(Formulas!A1920,'BD Demog para scores enalazar'!A$2:'BD Demog para scores enalazar'!A$3000,0))=1,"SI","NO"),"")</f>
        <v/>
      </c>
      <c r="Y1920" t="str" cm="1">
        <f t="array" ref="Y1920">IF(AND(W1920="NO",X1920="NO"),_xlfn.IFS('Paraclinicos '!K1855&lt;=91,3,'Paraclinicos '!K1855&lt;94,2,'Paraclinicos '!K1855&lt;96,1,'Paraclinicos '!K1855&gt;=96,0),"")</f>
        <v/>
      </c>
      <c r="Z1920" t="str" cm="1">
        <f t="array" ref="Z1920">IF(OR(W1920="SI",X1920="SI"),_xlfn.IFS(OR(AND('Paraclinicos '!K1856&lt;=83),AND('Paraclinicos '!K1856&gt;=97,AA1920=2)),3,OR(AND('Paraclinicos '!K1856&lt;=86),AND('Paraclinicos '!K1856&gt;=94,AA1920=2)),2,OR(AND('Paraclinicos '!K1856&lt;=88),AND('Paraclinicos '!K1856&gt;=92,AA1920=2)),1,OR(AND('Paraclinicos '!K1856&gt;=88,'Paraclinicos '!K1856&lt;=92),AND('Paraclinicos '!K1856&gt;=93,AA1920=0)),0),"")</f>
        <v/>
      </c>
      <c r="AA1920" t="str" cm="1">
        <f t="array" ref="AA1920">_xlfn.IFS('Paraclinicos '!E1855="","",'Paraclinicos '!E1855="Oxigeno",2,'Paraclinicos '!E1855="Aire",0)</f>
        <v/>
      </c>
    </row>
    <row r="1921" spans="1:27" x14ac:dyDescent="0.25">
      <c r="A1921">
        <f>'Paraclinicos '!A1856</f>
        <v>0</v>
      </c>
      <c r="B1921" s="3">
        <f>'Paraclinicos '!R1856</f>
        <v>0</v>
      </c>
      <c r="C1921" t="str" cm="1">
        <f t="array" ref="C1921">_xlfn.IFS('Paraclinicos '!Q1856="","",'Paraclinicos '!Q1856&gt;60,3,'Paraclinicos '!Q1856&lt;=60,1)</f>
        <v/>
      </c>
      <c r="D1921" t="str">
        <f>IFERROR(IF(INDEX('BD Demog para scores enalazar'!BC$2:BC$3000,MATCH(Formulas!A1921,'BD Demog para scores enalazar'!A$2:A$3000,0))=0,"SI","NO"),"")</f>
        <v/>
      </c>
      <c r="E1921" t="str" cm="1">
        <f t="array" ref="E1921">_xlfn.IFS(D1921="","",D1921="SI",4,D1921="NO",1)</f>
        <v/>
      </c>
      <c r="F1921" t="str" cm="1">
        <f t="array" ref="F1921">_xlfn.IFS('Paraclinicos '!B1856="","",'Paraclinicos '!B1856&gt;1,1,'Paraclinicos '!B1856&lt;=1,3)</f>
        <v/>
      </c>
      <c r="G1921" t="str" cm="1">
        <f t="array" ref="G1921">_xlfn.IFS('Paraclinicos '!D1856="","",AND('Paraclinicos '!D1856&gt;=250,'Paraclinicos '!D1856&lt;=500),2,'Paraclinicos '!D1856&gt;500,3,'Paraclinicos '!D1856&lt;250,1)</f>
        <v/>
      </c>
      <c r="H1921" s="50" t="str">
        <f t="shared" si="88"/>
        <v/>
      </c>
      <c r="I1921" t="str" cm="1">
        <f t="array" ref="I1921">_xlfn.IFS('Paraclinicos '!Q1856="","",'Paraclinicos '!Q1856&gt;=65,1,'Paraclinicos '!Q1856&lt;65,0)</f>
        <v/>
      </c>
      <c r="J1921" t="str" cm="1">
        <f t="array" ref="J1921">_xlfn.IFS('Paraclinicos '!I1856="","",'Paraclinicos '!I1856&gt;7,1,'Paraclinicos '!I1856&lt;=7,0)</f>
        <v/>
      </c>
      <c r="K1921" t="str" cm="1">
        <f t="array" ref="K1921">_xlfn.IFS('Paraclinicos '!W1856="","",'Paraclinicos '!W1856&lt;=8,1,'Paraclinicos '!W1856&gt;8,0)</f>
        <v/>
      </c>
      <c r="L1921" t="str" cm="1">
        <f t="array" ref="L1921">_xlfn.IFS('Paraclinicos '!S1856="","",'Paraclinicos '!S1856&gt;=30,1,'Paraclinicos '!S1856&lt;30,0)</f>
        <v/>
      </c>
      <c r="M1921" t="str" cm="1">
        <f t="array" ref="M1921">_xlfn.IFS(OR('Paraclinicos '!T1856="",'Paraclinicos '!U1856=""),"",OR('Paraclinicos '!T1856&lt;=90,'Paraclinicos '!U1856&lt;=60),1,OR('Paraclinicos '!T1856&gt;90,'Paraclinicos '!U1856&gt;60),0)</f>
        <v/>
      </c>
      <c r="N1921" s="45" t="str">
        <f t="shared" si="89"/>
        <v/>
      </c>
      <c r="O1921" t="str" cm="1">
        <f t="array" ref="O1921">_xlfn.IFS(OR('Paraclinicos '!M1856="",'Paraclinicos '!N1856="",'Paraclinicos '!N1856=0),"",'Paraclinicos '!M1856/'Paraclinicos '!N1856&lt;100,4,'Paraclinicos '!M1856/'Paraclinicos '!N1856&lt;200,3,'Paraclinicos '!M1856/'Paraclinicos '!N1856&lt;300,2,'Paraclinicos '!M1856/'Paraclinicos '!N1856&lt;400,1,'Paraclinicos '!M1856/'Paraclinicos '!N1856&gt;=400,0)</f>
        <v/>
      </c>
      <c r="P1921" t="str" cm="1">
        <f t="array" ref="P1921">_xlfn.IFS('Paraclinicos '!C1856="","",'Paraclinicos '!C1856&lt;20,4,'Paraclinicos '!C1856&lt;50,3,'Paraclinicos '!C1856&lt;100,2,'Paraclinicos '!C1856&lt;150,1,'Paraclinicos '!C1856&gt;150,0)</f>
        <v/>
      </c>
      <c r="Q1921" t="str" cm="1">
        <f t="array" ref="Q1921">_xlfn.IFS('Paraclinicos '!O1856="","",'Paraclinicos '!O1856&lt;1.2,0,'Paraclinicos '!O1856&lt;2,1,'Paraclinicos '!O1856&lt;3.5,2,'Paraclinicos '!O1856&lt;5,3,'Paraclinicos '!O1856&gt;5,4)</f>
        <v/>
      </c>
      <c r="R1921" t="str" cm="1">
        <f t="array" ref="R1921">_xlfn.IFS('Paraclinicos '!J1856="","",'Paraclinicos '!J1856&lt;1.2,0,'Paraclinicos '!J1856&lt;2,1,'Paraclinicos '!J1856&lt;6,2,'Paraclinicos '!J1856&lt;12,3,'Paraclinicos '!J1856&gt;=12,4)</f>
        <v/>
      </c>
      <c r="S1921" t="str" cm="1">
        <f t="array" ref="S1921">_xlfn.IFS('Paraclinicos '!Y1856="","",'Paraclinicos '!Y1856&lt;70,1,'Paraclinicos '!Y1856&gt;=70,0)</f>
        <v/>
      </c>
      <c r="T1921" t="str" cm="1">
        <f t="array" ref="T1921">_xlfn.IFS('Paraclinicos '!W1856="","",'Paraclinicos '!W1856&lt;6,4,'Paraclinicos '!W1856&lt;10,3,'Paraclinicos '!W1856&lt;13,2,'Paraclinicos '!W1856&lt;15,1,'Paraclinicos '!W1856=15,0)</f>
        <v/>
      </c>
      <c r="U1921" s="54" t="str">
        <f t="shared" si="87"/>
        <v/>
      </c>
      <c r="V1921" t="str" cm="1">
        <f t="array" ref="V1921">_xlfn.IFS('Paraclinicos '!S1856="","",OR('Paraclinicos '!S1856&lt;=8,'Paraclinicos '!S1856&gt;=25),3,'Paraclinicos '!S1856&lt;12,1,'Paraclinicos '!S1856&lt;21,0,'Paraclinicos '!S1856&lt;25,2)</f>
        <v/>
      </c>
      <c r="W1921" t="str">
        <f>IFERROR(IF(INDEX('BD Demog para scores enalazar'!Y$2:'BD Demog para scores enalazar'!Y$3000,MATCH(Formulas!A1921,'BD Demog para scores enalazar'!A$2:'BD Demog para scores enalazar'!A$3000,0))=1,"SI","NO"),"")</f>
        <v/>
      </c>
      <c r="X1921" s="9" t="str">
        <f>IFERROR(IF(INDEX('BD Demog para scores enalazar'!AJ$2:'BD Demog para scores enalazar'!AJ$3000,MATCH(Formulas!A1921,'BD Demog para scores enalazar'!A$2:'BD Demog para scores enalazar'!A$3000,0))=1,"SI","NO"),"")</f>
        <v/>
      </c>
      <c r="Y1921" t="str" cm="1">
        <f t="array" ref="Y1921">IF(AND(W1921="NO",X1921="NO"),_xlfn.IFS('Paraclinicos '!K1856&lt;=91,3,'Paraclinicos '!K1856&lt;94,2,'Paraclinicos '!K1856&lt;96,1,'Paraclinicos '!K1856&gt;=96,0),"")</f>
        <v/>
      </c>
      <c r="Z1921" t="str" cm="1">
        <f t="array" ref="Z1921">IF(OR(W1921="SI",X1921="SI"),_xlfn.IFS(OR(AND('Paraclinicos '!K1857&lt;=83),AND('Paraclinicos '!K1857&gt;=97,AA1921=2)),3,OR(AND('Paraclinicos '!K1857&lt;=86),AND('Paraclinicos '!K1857&gt;=94,AA1921=2)),2,OR(AND('Paraclinicos '!K1857&lt;=88),AND('Paraclinicos '!K1857&gt;=92,AA1921=2)),1,OR(AND('Paraclinicos '!K1857&gt;=88,'Paraclinicos '!K1857&lt;=92),AND('Paraclinicos '!K1857&gt;=93,AA1921=0)),0),"")</f>
        <v/>
      </c>
      <c r="AA1921" t="str" cm="1">
        <f t="array" ref="AA1921">_xlfn.IFS('Paraclinicos '!E1856="","",'Paraclinicos '!E1856="Oxigeno",2,'Paraclinicos '!E1856="Aire",0)</f>
        <v/>
      </c>
    </row>
    <row r="1922" spans="1:27" x14ac:dyDescent="0.25">
      <c r="A1922">
        <f>'Paraclinicos '!A1857</f>
        <v>0</v>
      </c>
      <c r="B1922" s="3">
        <f>'Paraclinicos '!R1857</f>
        <v>0</v>
      </c>
      <c r="C1922" t="str" cm="1">
        <f t="array" ref="C1922">_xlfn.IFS('Paraclinicos '!Q1857="","",'Paraclinicos '!Q1857&gt;60,3,'Paraclinicos '!Q1857&lt;=60,1)</f>
        <v/>
      </c>
      <c r="D1922" t="str">
        <f>IFERROR(IF(INDEX('BD Demog para scores enalazar'!BC$2:BC$3000,MATCH(Formulas!A1922,'BD Demog para scores enalazar'!A$2:A$3000,0))=0,"SI","NO"),"")</f>
        <v/>
      </c>
      <c r="E1922" t="str" cm="1">
        <f t="array" ref="E1922">_xlfn.IFS(D1922="","",D1922="SI",4,D1922="NO",1)</f>
        <v/>
      </c>
      <c r="F1922" t="str" cm="1">
        <f t="array" ref="F1922">_xlfn.IFS('Paraclinicos '!B1857="","",'Paraclinicos '!B1857&gt;1,1,'Paraclinicos '!B1857&lt;=1,3)</f>
        <v/>
      </c>
      <c r="G1922" t="str" cm="1">
        <f t="array" ref="G1922">_xlfn.IFS('Paraclinicos '!D1857="","",AND('Paraclinicos '!D1857&gt;=250,'Paraclinicos '!D1857&lt;=500),2,'Paraclinicos '!D1857&gt;500,3,'Paraclinicos '!D1857&lt;250,1)</f>
        <v/>
      </c>
      <c r="H1922" s="50" t="str">
        <f t="shared" si="88"/>
        <v/>
      </c>
      <c r="I1922" t="str" cm="1">
        <f t="array" ref="I1922">_xlfn.IFS('Paraclinicos '!Q1857="","",'Paraclinicos '!Q1857&gt;=65,1,'Paraclinicos '!Q1857&lt;65,0)</f>
        <v/>
      </c>
      <c r="J1922" t="str" cm="1">
        <f t="array" ref="J1922">_xlfn.IFS('Paraclinicos '!I1857="","",'Paraclinicos '!I1857&gt;7,1,'Paraclinicos '!I1857&lt;=7,0)</f>
        <v/>
      </c>
      <c r="K1922" t="str" cm="1">
        <f t="array" ref="K1922">_xlfn.IFS('Paraclinicos '!W1857="","",'Paraclinicos '!W1857&lt;=8,1,'Paraclinicos '!W1857&gt;8,0)</f>
        <v/>
      </c>
      <c r="L1922" t="str" cm="1">
        <f t="array" ref="L1922">_xlfn.IFS('Paraclinicos '!S1857="","",'Paraclinicos '!S1857&gt;=30,1,'Paraclinicos '!S1857&lt;30,0)</f>
        <v/>
      </c>
      <c r="M1922" t="str" cm="1">
        <f t="array" ref="M1922">_xlfn.IFS(OR('Paraclinicos '!T1857="",'Paraclinicos '!U1857=""),"",OR('Paraclinicos '!T1857&lt;=90,'Paraclinicos '!U1857&lt;=60),1,OR('Paraclinicos '!T1857&gt;90,'Paraclinicos '!U1857&gt;60),0)</f>
        <v/>
      </c>
      <c r="N1922" s="45" t="str">
        <f t="shared" si="89"/>
        <v/>
      </c>
      <c r="O1922" t="str" cm="1">
        <f t="array" ref="O1922">_xlfn.IFS(OR('Paraclinicos '!M1857="",'Paraclinicos '!N1857="",'Paraclinicos '!N1857=0),"",'Paraclinicos '!M1857/'Paraclinicos '!N1857&lt;100,4,'Paraclinicos '!M1857/'Paraclinicos '!N1857&lt;200,3,'Paraclinicos '!M1857/'Paraclinicos '!N1857&lt;300,2,'Paraclinicos '!M1857/'Paraclinicos '!N1857&lt;400,1,'Paraclinicos '!M1857/'Paraclinicos '!N1857&gt;=400,0)</f>
        <v/>
      </c>
      <c r="P1922" t="str" cm="1">
        <f t="array" ref="P1922">_xlfn.IFS('Paraclinicos '!C1857="","",'Paraclinicos '!C1857&lt;20,4,'Paraclinicos '!C1857&lt;50,3,'Paraclinicos '!C1857&lt;100,2,'Paraclinicos '!C1857&lt;150,1,'Paraclinicos '!C1857&gt;150,0)</f>
        <v/>
      </c>
      <c r="Q1922" t="str" cm="1">
        <f t="array" ref="Q1922">_xlfn.IFS('Paraclinicos '!O1857="","",'Paraclinicos '!O1857&lt;1.2,0,'Paraclinicos '!O1857&lt;2,1,'Paraclinicos '!O1857&lt;3.5,2,'Paraclinicos '!O1857&lt;5,3,'Paraclinicos '!O1857&gt;5,4)</f>
        <v/>
      </c>
      <c r="R1922" t="str" cm="1">
        <f t="array" ref="R1922">_xlfn.IFS('Paraclinicos '!J1857="","",'Paraclinicos '!J1857&lt;1.2,0,'Paraclinicos '!J1857&lt;2,1,'Paraclinicos '!J1857&lt;6,2,'Paraclinicos '!J1857&lt;12,3,'Paraclinicos '!J1857&gt;=12,4)</f>
        <v/>
      </c>
      <c r="S1922" t="str" cm="1">
        <f t="array" ref="S1922">_xlfn.IFS('Paraclinicos '!Y1857="","",'Paraclinicos '!Y1857&lt;70,1,'Paraclinicos '!Y1857&gt;=70,0)</f>
        <v/>
      </c>
      <c r="T1922" t="str" cm="1">
        <f t="array" ref="T1922">_xlfn.IFS('Paraclinicos '!W1857="","",'Paraclinicos '!W1857&lt;6,4,'Paraclinicos '!W1857&lt;10,3,'Paraclinicos '!W1857&lt;13,2,'Paraclinicos '!W1857&lt;15,1,'Paraclinicos '!W1857=15,0)</f>
        <v/>
      </c>
      <c r="U1922" s="54" t="str">
        <f t="shared" si="87"/>
        <v/>
      </c>
      <c r="V1922" t="str" cm="1">
        <f t="array" ref="V1922">_xlfn.IFS('Paraclinicos '!S1857="","",OR('Paraclinicos '!S1857&lt;=8,'Paraclinicos '!S1857&gt;=25),3,'Paraclinicos '!S1857&lt;12,1,'Paraclinicos '!S1857&lt;21,0,'Paraclinicos '!S1857&lt;25,2)</f>
        <v/>
      </c>
      <c r="W1922" t="str">
        <f>IFERROR(IF(INDEX('BD Demog para scores enalazar'!Y$2:'BD Demog para scores enalazar'!Y$3000,MATCH(Formulas!A1922,'BD Demog para scores enalazar'!A$2:'BD Demog para scores enalazar'!A$3000,0))=1,"SI","NO"),"")</f>
        <v/>
      </c>
      <c r="X1922" s="9" t="str">
        <f>IFERROR(IF(INDEX('BD Demog para scores enalazar'!AJ$2:'BD Demog para scores enalazar'!AJ$3000,MATCH(Formulas!A1922,'BD Demog para scores enalazar'!A$2:'BD Demog para scores enalazar'!A$3000,0))=1,"SI","NO"),"")</f>
        <v/>
      </c>
      <c r="Y1922" t="str" cm="1">
        <f t="array" ref="Y1922">IF(AND(W1922="NO",X1922="NO"),_xlfn.IFS('Paraclinicos '!K1857&lt;=91,3,'Paraclinicos '!K1857&lt;94,2,'Paraclinicos '!K1857&lt;96,1,'Paraclinicos '!K1857&gt;=96,0),"")</f>
        <v/>
      </c>
      <c r="Z1922" t="str" cm="1">
        <f t="array" ref="Z1922">IF(OR(W1922="SI",X1922="SI"),_xlfn.IFS(OR(AND('Paraclinicos '!K1858&lt;=83),AND('Paraclinicos '!K1858&gt;=97,AA1922=2)),3,OR(AND('Paraclinicos '!K1858&lt;=86),AND('Paraclinicos '!K1858&gt;=94,AA1922=2)),2,OR(AND('Paraclinicos '!K1858&lt;=88),AND('Paraclinicos '!K1858&gt;=92,AA1922=2)),1,OR(AND('Paraclinicos '!K1858&gt;=88,'Paraclinicos '!K1858&lt;=92),AND('Paraclinicos '!K1858&gt;=93,AA1922=0)),0),"")</f>
        <v/>
      </c>
      <c r="AA1922" t="str" cm="1">
        <f t="array" ref="AA1922">_xlfn.IFS('Paraclinicos '!E1857="","",'Paraclinicos '!E1857="Oxigeno",2,'Paraclinicos '!E1857="Aire",0)</f>
        <v/>
      </c>
    </row>
    <row r="1923" spans="1:27" x14ac:dyDescent="0.25">
      <c r="A1923">
        <f>'Paraclinicos '!A1858</f>
        <v>0</v>
      </c>
      <c r="B1923" s="3">
        <f>'Paraclinicos '!R1858</f>
        <v>0</v>
      </c>
      <c r="C1923" t="str" cm="1">
        <f t="array" ref="C1923">_xlfn.IFS('Paraclinicos '!Q1858="","",'Paraclinicos '!Q1858&gt;60,3,'Paraclinicos '!Q1858&lt;=60,1)</f>
        <v/>
      </c>
      <c r="D1923" t="str">
        <f>IFERROR(IF(INDEX('BD Demog para scores enalazar'!BC$2:BC$3000,MATCH(Formulas!A1923,'BD Demog para scores enalazar'!A$2:A$3000,0))=0,"SI","NO"),"")</f>
        <v/>
      </c>
      <c r="E1923" t="str" cm="1">
        <f t="array" ref="E1923">_xlfn.IFS(D1923="","",D1923="SI",4,D1923="NO",1)</f>
        <v/>
      </c>
      <c r="F1923" t="str" cm="1">
        <f t="array" ref="F1923">_xlfn.IFS('Paraclinicos '!B1858="","",'Paraclinicos '!B1858&gt;1,1,'Paraclinicos '!B1858&lt;=1,3)</f>
        <v/>
      </c>
      <c r="G1923" t="str" cm="1">
        <f t="array" ref="G1923">_xlfn.IFS('Paraclinicos '!D1858="","",AND('Paraclinicos '!D1858&gt;=250,'Paraclinicos '!D1858&lt;=500),2,'Paraclinicos '!D1858&gt;500,3,'Paraclinicos '!D1858&lt;250,1)</f>
        <v/>
      </c>
      <c r="H1923" s="50" t="str">
        <f t="shared" si="88"/>
        <v/>
      </c>
      <c r="I1923" t="str" cm="1">
        <f t="array" ref="I1923">_xlfn.IFS('Paraclinicos '!Q1858="","",'Paraclinicos '!Q1858&gt;=65,1,'Paraclinicos '!Q1858&lt;65,0)</f>
        <v/>
      </c>
      <c r="J1923" t="str" cm="1">
        <f t="array" ref="J1923">_xlfn.IFS('Paraclinicos '!I1858="","",'Paraclinicos '!I1858&gt;7,1,'Paraclinicos '!I1858&lt;=7,0)</f>
        <v/>
      </c>
      <c r="K1923" t="str" cm="1">
        <f t="array" ref="K1923">_xlfn.IFS('Paraclinicos '!W1858="","",'Paraclinicos '!W1858&lt;=8,1,'Paraclinicos '!W1858&gt;8,0)</f>
        <v/>
      </c>
      <c r="L1923" t="str" cm="1">
        <f t="array" ref="L1923">_xlfn.IFS('Paraclinicos '!S1858="","",'Paraclinicos '!S1858&gt;=30,1,'Paraclinicos '!S1858&lt;30,0)</f>
        <v/>
      </c>
      <c r="M1923" t="str" cm="1">
        <f t="array" ref="M1923">_xlfn.IFS(OR('Paraclinicos '!T1858="",'Paraclinicos '!U1858=""),"",OR('Paraclinicos '!T1858&lt;=90,'Paraclinicos '!U1858&lt;=60),1,OR('Paraclinicos '!T1858&gt;90,'Paraclinicos '!U1858&gt;60),0)</f>
        <v/>
      </c>
      <c r="N1923" s="45" t="str">
        <f t="shared" si="89"/>
        <v/>
      </c>
      <c r="O1923" t="str" cm="1">
        <f t="array" ref="O1923">_xlfn.IFS(OR('Paraclinicos '!M1858="",'Paraclinicos '!N1858="",'Paraclinicos '!N1858=0),"",'Paraclinicos '!M1858/'Paraclinicos '!N1858&lt;100,4,'Paraclinicos '!M1858/'Paraclinicos '!N1858&lt;200,3,'Paraclinicos '!M1858/'Paraclinicos '!N1858&lt;300,2,'Paraclinicos '!M1858/'Paraclinicos '!N1858&lt;400,1,'Paraclinicos '!M1858/'Paraclinicos '!N1858&gt;=400,0)</f>
        <v/>
      </c>
      <c r="P1923" t="str" cm="1">
        <f t="array" ref="P1923">_xlfn.IFS('Paraclinicos '!C1858="","",'Paraclinicos '!C1858&lt;20,4,'Paraclinicos '!C1858&lt;50,3,'Paraclinicos '!C1858&lt;100,2,'Paraclinicos '!C1858&lt;150,1,'Paraclinicos '!C1858&gt;150,0)</f>
        <v/>
      </c>
      <c r="Q1923" t="str" cm="1">
        <f t="array" ref="Q1923">_xlfn.IFS('Paraclinicos '!O1858="","",'Paraclinicos '!O1858&lt;1.2,0,'Paraclinicos '!O1858&lt;2,1,'Paraclinicos '!O1858&lt;3.5,2,'Paraclinicos '!O1858&lt;5,3,'Paraclinicos '!O1858&gt;5,4)</f>
        <v/>
      </c>
      <c r="R1923" t="str" cm="1">
        <f t="array" ref="R1923">_xlfn.IFS('Paraclinicos '!J1858="","",'Paraclinicos '!J1858&lt;1.2,0,'Paraclinicos '!J1858&lt;2,1,'Paraclinicos '!J1858&lt;6,2,'Paraclinicos '!J1858&lt;12,3,'Paraclinicos '!J1858&gt;=12,4)</f>
        <v/>
      </c>
      <c r="S1923" t="str" cm="1">
        <f t="array" ref="S1923">_xlfn.IFS('Paraclinicos '!Y1858="","",'Paraclinicos '!Y1858&lt;70,1,'Paraclinicos '!Y1858&gt;=70,0)</f>
        <v/>
      </c>
      <c r="T1923" t="str" cm="1">
        <f t="array" ref="T1923">_xlfn.IFS('Paraclinicos '!W1858="","",'Paraclinicos '!W1858&lt;6,4,'Paraclinicos '!W1858&lt;10,3,'Paraclinicos '!W1858&lt;13,2,'Paraclinicos '!W1858&lt;15,1,'Paraclinicos '!W1858=15,0)</f>
        <v/>
      </c>
      <c r="U1923" s="54" t="str">
        <f t="shared" ref="U1923:U1986" si="90">IF(AND(O1923="",P1923="",Q1923="",R1923="",S1923="",T1923=""),"",SUM(O1923:T1923))</f>
        <v/>
      </c>
      <c r="V1923" t="str" cm="1">
        <f t="array" ref="V1923">_xlfn.IFS('Paraclinicos '!S1858="","",OR('Paraclinicos '!S1858&lt;=8,'Paraclinicos '!S1858&gt;=25),3,'Paraclinicos '!S1858&lt;12,1,'Paraclinicos '!S1858&lt;21,0,'Paraclinicos '!S1858&lt;25,2)</f>
        <v/>
      </c>
      <c r="W1923" t="str">
        <f>IFERROR(IF(INDEX('BD Demog para scores enalazar'!Y$2:'BD Demog para scores enalazar'!Y$3000,MATCH(Formulas!A1923,'BD Demog para scores enalazar'!A$2:'BD Demog para scores enalazar'!A$3000,0))=1,"SI","NO"),"")</f>
        <v/>
      </c>
      <c r="X1923" s="9" t="str">
        <f>IFERROR(IF(INDEX('BD Demog para scores enalazar'!AJ$2:'BD Demog para scores enalazar'!AJ$3000,MATCH(Formulas!A1923,'BD Demog para scores enalazar'!A$2:'BD Demog para scores enalazar'!A$3000,0))=1,"SI","NO"),"")</f>
        <v/>
      </c>
      <c r="Y1923" t="str" cm="1">
        <f t="array" ref="Y1923">IF(AND(W1923="NO",X1923="NO"),_xlfn.IFS('Paraclinicos '!K1858&lt;=91,3,'Paraclinicos '!K1858&lt;94,2,'Paraclinicos '!K1858&lt;96,1,'Paraclinicos '!K1858&gt;=96,0),"")</f>
        <v/>
      </c>
      <c r="Z1923" t="str" cm="1">
        <f t="array" ref="Z1923">IF(OR(W1923="SI",X1923="SI"),_xlfn.IFS(OR(AND('Paraclinicos '!K1859&lt;=83),AND('Paraclinicos '!K1859&gt;=97,AA1923=2)),3,OR(AND('Paraclinicos '!K1859&lt;=86),AND('Paraclinicos '!K1859&gt;=94,AA1923=2)),2,OR(AND('Paraclinicos '!K1859&lt;=88),AND('Paraclinicos '!K1859&gt;=92,AA1923=2)),1,OR(AND('Paraclinicos '!K1859&gt;=88,'Paraclinicos '!K1859&lt;=92),AND('Paraclinicos '!K1859&gt;=93,AA1923=0)),0),"")</f>
        <v/>
      </c>
      <c r="AA1923" t="str" cm="1">
        <f t="array" ref="AA1923">_xlfn.IFS('Paraclinicos '!E1858="","",'Paraclinicos '!E1858="Oxigeno",2,'Paraclinicos '!E1858="Aire",0)</f>
        <v/>
      </c>
    </row>
    <row r="1924" spans="1:27" x14ac:dyDescent="0.25">
      <c r="A1924">
        <f>'Paraclinicos '!A1859</f>
        <v>0</v>
      </c>
      <c r="B1924" s="3">
        <f>'Paraclinicos '!R1859</f>
        <v>0</v>
      </c>
      <c r="C1924" t="str" cm="1">
        <f t="array" ref="C1924">_xlfn.IFS('Paraclinicos '!Q1859="","",'Paraclinicos '!Q1859&gt;60,3,'Paraclinicos '!Q1859&lt;=60,1)</f>
        <v/>
      </c>
      <c r="D1924" t="str">
        <f>IFERROR(IF(INDEX('BD Demog para scores enalazar'!BC$2:BC$3000,MATCH(Formulas!A1924,'BD Demog para scores enalazar'!A$2:A$3000,0))=0,"SI","NO"),"")</f>
        <v/>
      </c>
      <c r="E1924" t="str" cm="1">
        <f t="array" ref="E1924">_xlfn.IFS(D1924="","",D1924="SI",4,D1924="NO",1)</f>
        <v/>
      </c>
      <c r="F1924" t="str" cm="1">
        <f t="array" ref="F1924">_xlfn.IFS('Paraclinicos '!B1859="","",'Paraclinicos '!B1859&gt;1,1,'Paraclinicos '!B1859&lt;=1,3)</f>
        <v/>
      </c>
      <c r="G1924" t="str" cm="1">
        <f t="array" ref="G1924">_xlfn.IFS('Paraclinicos '!D1859="","",AND('Paraclinicos '!D1859&gt;=250,'Paraclinicos '!D1859&lt;=500),2,'Paraclinicos '!D1859&gt;500,3,'Paraclinicos '!D1859&lt;250,1)</f>
        <v/>
      </c>
      <c r="H1924" s="50" t="str">
        <f t="shared" ref="H1924:H1987" si="91">IF(AND(C1924="",E1924="",F1924="",G1924=""),"",SUM(C1924,E1924:G1924))</f>
        <v/>
      </c>
      <c r="I1924" t="str" cm="1">
        <f t="array" ref="I1924">_xlfn.IFS('Paraclinicos '!Q1859="","",'Paraclinicos '!Q1859&gt;=65,1,'Paraclinicos '!Q1859&lt;65,0)</f>
        <v/>
      </c>
      <c r="J1924" t="str" cm="1">
        <f t="array" ref="J1924">_xlfn.IFS('Paraclinicos '!I1859="","",'Paraclinicos '!I1859&gt;7,1,'Paraclinicos '!I1859&lt;=7,0)</f>
        <v/>
      </c>
      <c r="K1924" t="str" cm="1">
        <f t="array" ref="K1924">_xlfn.IFS('Paraclinicos '!W1859="","",'Paraclinicos '!W1859&lt;=8,1,'Paraclinicos '!W1859&gt;8,0)</f>
        <v/>
      </c>
      <c r="L1924" t="str" cm="1">
        <f t="array" ref="L1924">_xlfn.IFS('Paraclinicos '!S1859="","",'Paraclinicos '!S1859&gt;=30,1,'Paraclinicos '!S1859&lt;30,0)</f>
        <v/>
      </c>
      <c r="M1924" t="str" cm="1">
        <f t="array" ref="M1924">_xlfn.IFS(OR('Paraclinicos '!T1859="",'Paraclinicos '!U1859=""),"",OR('Paraclinicos '!T1859&lt;=90,'Paraclinicos '!U1859&lt;=60),1,OR('Paraclinicos '!T1859&gt;90,'Paraclinicos '!U1859&gt;60),0)</f>
        <v/>
      </c>
      <c r="N1924" s="45" t="str">
        <f t="shared" ref="N1924:N1987" si="92">IF(AND(J1923="",J1924="",K1924="",L1924="",M1924=""),"",SUM(J1923:M1924))</f>
        <v/>
      </c>
      <c r="O1924" t="str" cm="1">
        <f t="array" ref="O1924">_xlfn.IFS(OR('Paraclinicos '!M1859="",'Paraclinicos '!N1859="",'Paraclinicos '!N1859=0),"",'Paraclinicos '!M1859/'Paraclinicos '!N1859&lt;100,4,'Paraclinicos '!M1859/'Paraclinicos '!N1859&lt;200,3,'Paraclinicos '!M1859/'Paraclinicos '!N1859&lt;300,2,'Paraclinicos '!M1859/'Paraclinicos '!N1859&lt;400,1,'Paraclinicos '!M1859/'Paraclinicos '!N1859&gt;=400,0)</f>
        <v/>
      </c>
      <c r="P1924" t="str" cm="1">
        <f t="array" ref="P1924">_xlfn.IFS('Paraclinicos '!C1859="","",'Paraclinicos '!C1859&lt;20,4,'Paraclinicos '!C1859&lt;50,3,'Paraclinicos '!C1859&lt;100,2,'Paraclinicos '!C1859&lt;150,1,'Paraclinicos '!C1859&gt;150,0)</f>
        <v/>
      </c>
      <c r="Q1924" t="str" cm="1">
        <f t="array" ref="Q1924">_xlfn.IFS('Paraclinicos '!O1859="","",'Paraclinicos '!O1859&lt;1.2,0,'Paraclinicos '!O1859&lt;2,1,'Paraclinicos '!O1859&lt;3.5,2,'Paraclinicos '!O1859&lt;5,3,'Paraclinicos '!O1859&gt;5,4)</f>
        <v/>
      </c>
      <c r="R1924" t="str" cm="1">
        <f t="array" ref="R1924">_xlfn.IFS('Paraclinicos '!J1859="","",'Paraclinicos '!J1859&lt;1.2,0,'Paraclinicos '!J1859&lt;2,1,'Paraclinicos '!J1859&lt;6,2,'Paraclinicos '!J1859&lt;12,3,'Paraclinicos '!J1859&gt;=12,4)</f>
        <v/>
      </c>
      <c r="S1924" t="str" cm="1">
        <f t="array" ref="S1924">_xlfn.IFS('Paraclinicos '!Y1859="","",'Paraclinicos '!Y1859&lt;70,1,'Paraclinicos '!Y1859&gt;=70,0)</f>
        <v/>
      </c>
      <c r="T1924" t="str" cm="1">
        <f t="array" ref="T1924">_xlfn.IFS('Paraclinicos '!W1859="","",'Paraclinicos '!W1859&lt;6,4,'Paraclinicos '!W1859&lt;10,3,'Paraclinicos '!W1859&lt;13,2,'Paraclinicos '!W1859&lt;15,1,'Paraclinicos '!W1859=15,0)</f>
        <v/>
      </c>
      <c r="U1924" s="54" t="str">
        <f t="shared" si="90"/>
        <v/>
      </c>
      <c r="V1924" t="str" cm="1">
        <f t="array" ref="V1924">_xlfn.IFS('Paraclinicos '!S1859="","",OR('Paraclinicos '!S1859&lt;=8,'Paraclinicos '!S1859&gt;=25),3,'Paraclinicos '!S1859&lt;12,1,'Paraclinicos '!S1859&lt;21,0,'Paraclinicos '!S1859&lt;25,2)</f>
        <v/>
      </c>
      <c r="W1924" t="str">
        <f>IFERROR(IF(INDEX('BD Demog para scores enalazar'!Y$2:'BD Demog para scores enalazar'!Y$3000,MATCH(Formulas!A1924,'BD Demog para scores enalazar'!A$2:'BD Demog para scores enalazar'!A$3000,0))=1,"SI","NO"),"")</f>
        <v/>
      </c>
      <c r="X1924" s="9" t="str">
        <f>IFERROR(IF(INDEX('BD Demog para scores enalazar'!AJ$2:'BD Demog para scores enalazar'!AJ$3000,MATCH(Formulas!A1924,'BD Demog para scores enalazar'!A$2:'BD Demog para scores enalazar'!A$3000,0))=1,"SI","NO"),"")</f>
        <v/>
      </c>
      <c r="Y1924" t="str" cm="1">
        <f t="array" ref="Y1924">IF(AND(W1924="NO",X1924="NO"),_xlfn.IFS('Paraclinicos '!K1859&lt;=91,3,'Paraclinicos '!K1859&lt;94,2,'Paraclinicos '!K1859&lt;96,1,'Paraclinicos '!K1859&gt;=96,0),"")</f>
        <v/>
      </c>
      <c r="Z1924" t="str" cm="1">
        <f t="array" ref="Z1924">IF(OR(W1924="SI",X1924="SI"),_xlfn.IFS(OR(AND('Paraclinicos '!K1860&lt;=83),AND('Paraclinicos '!K1860&gt;=97,AA1924=2)),3,OR(AND('Paraclinicos '!K1860&lt;=86),AND('Paraclinicos '!K1860&gt;=94,AA1924=2)),2,OR(AND('Paraclinicos '!K1860&lt;=88),AND('Paraclinicos '!K1860&gt;=92,AA1924=2)),1,OR(AND('Paraclinicos '!K1860&gt;=88,'Paraclinicos '!K1860&lt;=92),AND('Paraclinicos '!K1860&gt;=93,AA1924=0)),0),"")</f>
        <v/>
      </c>
      <c r="AA1924" t="str" cm="1">
        <f t="array" ref="AA1924">_xlfn.IFS('Paraclinicos '!E1859="","",'Paraclinicos '!E1859="Oxigeno",2,'Paraclinicos '!E1859="Aire",0)</f>
        <v/>
      </c>
    </row>
    <row r="1925" spans="1:27" x14ac:dyDescent="0.25">
      <c r="A1925">
        <f>'Paraclinicos '!A1860</f>
        <v>0</v>
      </c>
      <c r="B1925" s="3">
        <f>'Paraclinicos '!R1860</f>
        <v>0</v>
      </c>
      <c r="C1925" t="str" cm="1">
        <f t="array" ref="C1925">_xlfn.IFS('Paraclinicos '!Q1860="","",'Paraclinicos '!Q1860&gt;60,3,'Paraclinicos '!Q1860&lt;=60,1)</f>
        <v/>
      </c>
      <c r="D1925" t="str">
        <f>IFERROR(IF(INDEX('BD Demog para scores enalazar'!BC$2:BC$3000,MATCH(Formulas!A1925,'BD Demog para scores enalazar'!A$2:A$3000,0))=0,"SI","NO"),"")</f>
        <v/>
      </c>
      <c r="E1925" t="str" cm="1">
        <f t="array" ref="E1925">_xlfn.IFS(D1925="","",D1925="SI",4,D1925="NO",1)</f>
        <v/>
      </c>
      <c r="F1925" t="str" cm="1">
        <f t="array" ref="F1925">_xlfn.IFS('Paraclinicos '!B1860="","",'Paraclinicos '!B1860&gt;1,1,'Paraclinicos '!B1860&lt;=1,3)</f>
        <v/>
      </c>
      <c r="G1925" t="str" cm="1">
        <f t="array" ref="G1925">_xlfn.IFS('Paraclinicos '!D1860="","",AND('Paraclinicos '!D1860&gt;=250,'Paraclinicos '!D1860&lt;=500),2,'Paraclinicos '!D1860&gt;500,3,'Paraclinicos '!D1860&lt;250,1)</f>
        <v/>
      </c>
      <c r="H1925" s="50" t="str">
        <f t="shared" si="91"/>
        <v/>
      </c>
      <c r="I1925" t="str" cm="1">
        <f t="array" ref="I1925">_xlfn.IFS('Paraclinicos '!Q1860="","",'Paraclinicos '!Q1860&gt;=65,1,'Paraclinicos '!Q1860&lt;65,0)</f>
        <v/>
      </c>
      <c r="J1925" t="str" cm="1">
        <f t="array" ref="J1925">_xlfn.IFS('Paraclinicos '!I1860="","",'Paraclinicos '!I1860&gt;7,1,'Paraclinicos '!I1860&lt;=7,0)</f>
        <v/>
      </c>
      <c r="K1925" t="str" cm="1">
        <f t="array" ref="K1925">_xlfn.IFS('Paraclinicos '!W1860="","",'Paraclinicos '!W1860&lt;=8,1,'Paraclinicos '!W1860&gt;8,0)</f>
        <v/>
      </c>
      <c r="L1925" t="str" cm="1">
        <f t="array" ref="L1925">_xlfn.IFS('Paraclinicos '!S1860="","",'Paraclinicos '!S1860&gt;=30,1,'Paraclinicos '!S1860&lt;30,0)</f>
        <v/>
      </c>
      <c r="M1925" t="str" cm="1">
        <f t="array" ref="M1925">_xlfn.IFS(OR('Paraclinicos '!T1860="",'Paraclinicos '!U1860=""),"",OR('Paraclinicos '!T1860&lt;=90,'Paraclinicos '!U1860&lt;=60),1,OR('Paraclinicos '!T1860&gt;90,'Paraclinicos '!U1860&gt;60),0)</f>
        <v/>
      </c>
      <c r="N1925" s="45" t="str">
        <f t="shared" si="92"/>
        <v/>
      </c>
      <c r="O1925" t="str" cm="1">
        <f t="array" ref="O1925">_xlfn.IFS(OR('Paraclinicos '!M1860="",'Paraclinicos '!N1860="",'Paraclinicos '!N1860=0),"",'Paraclinicos '!M1860/'Paraclinicos '!N1860&lt;100,4,'Paraclinicos '!M1860/'Paraclinicos '!N1860&lt;200,3,'Paraclinicos '!M1860/'Paraclinicos '!N1860&lt;300,2,'Paraclinicos '!M1860/'Paraclinicos '!N1860&lt;400,1,'Paraclinicos '!M1860/'Paraclinicos '!N1860&gt;=400,0)</f>
        <v/>
      </c>
      <c r="P1925" t="str" cm="1">
        <f t="array" ref="P1925">_xlfn.IFS('Paraclinicos '!C1860="","",'Paraclinicos '!C1860&lt;20,4,'Paraclinicos '!C1860&lt;50,3,'Paraclinicos '!C1860&lt;100,2,'Paraclinicos '!C1860&lt;150,1,'Paraclinicos '!C1860&gt;150,0)</f>
        <v/>
      </c>
      <c r="Q1925" t="str" cm="1">
        <f t="array" ref="Q1925">_xlfn.IFS('Paraclinicos '!O1860="","",'Paraclinicos '!O1860&lt;1.2,0,'Paraclinicos '!O1860&lt;2,1,'Paraclinicos '!O1860&lt;3.5,2,'Paraclinicos '!O1860&lt;5,3,'Paraclinicos '!O1860&gt;5,4)</f>
        <v/>
      </c>
      <c r="R1925" t="str" cm="1">
        <f t="array" ref="R1925">_xlfn.IFS('Paraclinicos '!J1860="","",'Paraclinicos '!J1860&lt;1.2,0,'Paraclinicos '!J1860&lt;2,1,'Paraclinicos '!J1860&lt;6,2,'Paraclinicos '!J1860&lt;12,3,'Paraclinicos '!J1860&gt;=12,4)</f>
        <v/>
      </c>
      <c r="S1925" t="str" cm="1">
        <f t="array" ref="S1925">_xlfn.IFS('Paraclinicos '!Y1860="","",'Paraclinicos '!Y1860&lt;70,1,'Paraclinicos '!Y1860&gt;=70,0)</f>
        <v/>
      </c>
      <c r="T1925" t="str" cm="1">
        <f t="array" ref="T1925">_xlfn.IFS('Paraclinicos '!W1860="","",'Paraclinicos '!W1860&lt;6,4,'Paraclinicos '!W1860&lt;10,3,'Paraclinicos '!W1860&lt;13,2,'Paraclinicos '!W1860&lt;15,1,'Paraclinicos '!W1860=15,0)</f>
        <v/>
      </c>
      <c r="U1925" s="54" t="str">
        <f t="shared" si="90"/>
        <v/>
      </c>
      <c r="V1925" t="str" cm="1">
        <f t="array" ref="V1925">_xlfn.IFS('Paraclinicos '!S1860="","",OR('Paraclinicos '!S1860&lt;=8,'Paraclinicos '!S1860&gt;=25),3,'Paraclinicos '!S1860&lt;12,1,'Paraclinicos '!S1860&lt;21,0,'Paraclinicos '!S1860&lt;25,2)</f>
        <v/>
      </c>
      <c r="W1925" t="str">
        <f>IFERROR(IF(INDEX('BD Demog para scores enalazar'!Y$2:'BD Demog para scores enalazar'!Y$3000,MATCH(Formulas!A1925,'BD Demog para scores enalazar'!A$2:'BD Demog para scores enalazar'!A$3000,0))=1,"SI","NO"),"")</f>
        <v/>
      </c>
      <c r="X1925" s="9" t="str">
        <f>IFERROR(IF(INDEX('BD Demog para scores enalazar'!AJ$2:'BD Demog para scores enalazar'!AJ$3000,MATCH(Formulas!A1925,'BD Demog para scores enalazar'!A$2:'BD Demog para scores enalazar'!A$3000,0))=1,"SI","NO"),"")</f>
        <v/>
      </c>
      <c r="Y1925" t="str" cm="1">
        <f t="array" ref="Y1925">IF(AND(W1925="NO",X1925="NO"),_xlfn.IFS('Paraclinicos '!K1860&lt;=91,3,'Paraclinicos '!K1860&lt;94,2,'Paraclinicos '!K1860&lt;96,1,'Paraclinicos '!K1860&gt;=96,0),"")</f>
        <v/>
      </c>
      <c r="Z1925" t="str" cm="1">
        <f t="array" ref="Z1925">IF(OR(W1925="SI",X1925="SI"),_xlfn.IFS(OR(AND('Paraclinicos '!K1861&lt;=83),AND('Paraclinicos '!K1861&gt;=97,AA1925=2)),3,OR(AND('Paraclinicos '!K1861&lt;=86),AND('Paraclinicos '!K1861&gt;=94,AA1925=2)),2,OR(AND('Paraclinicos '!K1861&lt;=88),AND('Paraclinicos '!K1861&gt;=92,AA1925=2)),1,OR(AND('Paraclinicos '!K1861&gt;=88,'Paraclinicos '!K1861&lt;=92),AND('Paraclinicos '!K1861&gt;=93,AA1925=0)),0),"")</f>
        <v/>
      </c>
      <c r="AA1925" t="str" cm="1">
        <f t="array" ref="AA1925">_xlfn.IFS('Paraclinicos '!E1860="","",'Paraclinicos '!E1860="Oxigeno",2,'Paraclinicos '!E1860="Aire",0)</f>
        <v/>
      </c>
    </row>
    <row r="1926" spans="1:27" x14ac:dyDescent="0.25">
      <c r="A1926">
        <f>'Paraclinicos '!A1861</f>
        <v>0</v>
      </c>
      <c r="B1926" s="3">
        <f>'Paraclinicos '!R1861</f>
        <v>0</v>
      </c>
      <c r="C1926" t="str" cm="1">
        <f t="array" ref="C1926">_xlfn.IFS('Paraclinicos '!Q1861="","",'Paraclinicos '!Q1861&gt;60,3,'Paraclinicos '!Q1861&lt;=60,1)</f>
        <v/>
      </c>
      <c r="D1926" t="str">
        <f>IFERROR(IF(INDEX('BD Demog para scores enalazar'!BC$2:BC$3000,MATCH(Formulas!A1926,'BD Demog para scores enalazar'!A$2:A$3000,0))=0,"SI","NO"),"")</f>
        <v/>
      </c>
      <c r="E1926" t="str" cm="1">
        <f t="array" ref="E1926">_xlfn.IFS(D1926="","",D1926="SI",4,D1926="NO",1)</f>
        <v/>
      </c>
      <c r="F1926" t="str" cm="1">
        <f t="array" ref="F1926">_xlfn.IFS('Paraclinicos '!B1861="","",'Paraclinicos '!B1861&gt;1,1,'Paraclinicos '!B1861&lt;=1,3)</f>
        <v/>
      </c>
      <c r="G1926" t="str" cm="1">
        <f t="array" ref="G1926">_xlfn.IFS('Paraclinicos '!D1861="","",AND('Paraclinicos '!D1861&gt;=250,'Paraclinicos '!D1861&lt;=500),2,'Paraclinicos '!D1861&gt;500,3,'Paraclinicos '!D1861&lt;250,1)</f>
        <v/>
      </c>
      <c r="H1926" s="50" t="str">
        <f t="shared" si="91"/>
        <v/>
      </c>
      <c r="I1926" t="str" cm="1">
        <f t="array" ref="I1926">_xlfn.IFS('Paraclinicos '!Q1861="","",'Paraclinicos '!Q1861&gt;=65,1,'Paraclinicos '!Q1861&lt;65,0)</f>
        <v/>
      </c>
      <c r="J1926" t="str" cm="1">
        <f t="array" ref="J1926">_xlfn.IFS('Paraclinicos '!I1861="","",'Paraclinicos '!I1861&gt;7,1,'Paraclinicos '!I1861&lt;=7,0)</f>
        <v/>
      </c>
      <c r="K1926" t="str" cm="1">
        <f t="array" ref="K1926">_xlfn.IFS('Paraclinicos '!W1861="","",'Paraclinicos '!W1861&lt;=8,1,'Paraclinicos '!W1861&gt;8,0)</f>
        <v/>
      </c>
      <c r="L1926" t="str" cm="1">
        <f t="array" ref="L1926">_xlfn.IFS('Paraclinicos '!S1861="","",'Paraclinicos '!S1861&gt;=30,1,'Paraclinicos '!S1861&lt;30,0)</f>
        <v/>
      </c>
      <c r="M1926" t="str" cm="1">
        <f t="array" ref="M1926">_xlfn.IFS(OR('Paraclinicos '!T1861="",'Paraclinicos '!U1861=""),"",OR('Paraclinicos '!T1861&lt;=90,'Paraclinicos '!U1861&lt;=60),1,OR('Paraclinicos '!T1861&gt;90,'Paraclinicos '!U1861&gt;60),0)</f>
        <v/>
      </c>
      <c r="N1926" s="45" t="str">
        <f t="shared" si="92"/>
        <v/>
      </c>
      <c r="O1926" t="str" cm="1">
        <f t="array" ref="O1926">_xlfn.IFS(OR('Paraclinicos '!M1861="",'Paraclinicos '!N1861="",'Paraclinicos '!N1861=0),"",'Paraclinicos '!M1861/'Paraclinicos '!N1861&lt;100,4,'Paraclinicos '!M1861/'Paraclinicos '!N1861&lt;200,3,'Paraclinicos '!M1861/'Paraclinicos '!N1861&lt;300,2,'Paraclinicos '!M1861/'Paraclinicos '!N1861&lt;400,1,'Paraclinicos '!M1861/'Paraclinicos '!N1861&gt;=400,0)</f>
        <v/>
      </c>
      <c r="P1926" t="str" cm="1">
        <f t="array" ref="P1926">_xlfn.IFS('Paraclinicos '!C1861="","",'Paraclinicos '!C1861&lt;20,4,'Paraclinicos '!C1861&lt;50,3,'Paraclinicos '!C1861&lt;100,2,'Paraclinicos '!C1861&lt;150,1,'Paraclinicos '!C1861&gt;150,0)</f>
        <v/>
      </c>
      <c r="Q1926" t="str" cm="1">
        <f t="array" ref="Q1926">_xlfn.IFS('Paraclinicos '!O1861="","",'Paraclinicos '!O1861&lt;1.2,0,'Paraclinicos '!O1861&lt;2,1,'Paraclinicos '!O1861&lt;3.5,2,'Paraclinicos '!O1861&lt;5,3,'Paraclinicos '!O1861&gt;5,4)</f>
        <v/>
      </c>
      <c r="R1926" t="str" cm="1">
        <f t="array" ref="R1926">_xlfn.IFS('Paraclinicos '!J1861="","",'Paraclinicos '!J1861&lt;1.2,0,'Paraclinicos '!J1861&lt;2,1,'Paraclinicos '!J1861&lt;6,2,'Paraclinicos '!J1861&lt;12,3,'Paraclinicos '!J1861&gt;=12,4)</f>
        <v/>
      </c>
      <c r="S1926" t="str" cm="1">
        <f t="array" ref="S1926">_xlfn.IFS('Paraclinicos '!Y1861="","",'Paraclinicos '!Y1861&lt;70,1,'Paraclinicos '!Y1861&gt;=70,0)</f>
        <v/>
      </c>
      <c r="T1926" t="str" cm="1">
        <f t="array" ref="T1926">_xlfn.IFS('Paraclinicos '!W1861="","",'Paraclinicos '!W1861&lt;6,4,'Paraclinicos '!W1861&lt;10,3,'Paraclinicos '!W1861&lt;13,2,'Paraclinicos '!W1861&lt;15,1,'Paraclinicos '!W1861=15,0)</f>
        <v/>
      </c>
      <c r="U1926" s="54" t="str">
        <f t="shared" si="90"/>
        <v/>
      </c>
      <c r="V1926" t="str" cm="1">
        <f t="array" ref="V1926">_xlfn.IFS('Paraclinicos '!S1861="","",OR('Paraclinicos '!S1861&lt;=8,'Paraclinicos '!S1861&gt;=25),3,'Paraclinicos '!S1861&lt;12,1,'Paraclinicos '!S1861&lt;21,0,'Paraclinicos '!S1861&lt;25,2)</f>
        <v/>
      </c>
      <c r="W1926" t="str">
        <f>IFERROR(IF(INDEX('BD Demog para scores enalazar'!Y$2:'BD Demog para scores enalazar'!Y$3000,MATCH(Formulas!A1926,'BD Demog para scores enalazar'!A$2:'BD Demog para scores enalazar'!A$3000,0))=1,"SI","NO"),"")</f>
        <v/>
      </c>
      <c r="X1926" s="9" t="str">
        <f>IFERROR(IF(INDEX('BD Demog para scores enalazar'!AJ$2:'BD Demog para scores enalazar'!AJ$3000,MATCH(Formulas!A1926,'BD Demog para scores enalazar'!A$2:'BD Demog para scores enalazar'!A$3000,0))=1,"SI","NO"),"")</f>
        <v/>
      </c>
      <c r="Y1926" t="str" cm="1">
        <f t="array" ref="Y1926">IF(AND(W1926="NO",X1926="NO"),_xlfn.IFS('Paraclinicos '!K1861&lt;=91,3,'Paraclinicos '!K1861&lt;94,2,'Paraclinicos '!K1861&lt;96,1,'Paraclinicos '!K1861&gt;=96,0),"")</f>
        <v/>
      </c>
      <c r="Z1926" t="str" cm="1">
        <f t="array" ref="Z1926">IF(OR(W1926="SI",X1926="SI"),_xlfn.IFS(OR(AND('Paraclinicos '!K1862&lt;=83),AND('Paraclinicos '!K1862&gt;=97,AA1926=2)),3,OR(AND('Paraclinicos '!K1862&lt;=86),AND('Paraclinicos '!K1862&gt;=94,AA1926=2)),2,OR(AND('Paraclinicos '!K1862&lt;=88),AND('Paraclinicos '!K1862&gt;=92,AA1926=2)),1,OR(AND('Paraclinicos '!K1862&gt;=88,'Paraclinicos '!K1862&lt;=92),AND('Paraclinicos '!K1862&gt;=93,AA1926=0)),0),"")</f>
        <v/>
      </c>
      <c r="AA1926" t="str" cm="1">
        <f t="array" ref="AA1926">_xlfn.IFS('Paraclinicos '!E1861="","",'Paraclinicos '!E1861="Oxigeno",2,'Paraclinicos '!E1861="Aire",0)</f>
        <v/>
      </c>
    </row>
    <row r="1927" spans="1:27" x14ac:dyDescent="0.25">
      <c r="A1927">
        <f>'Paraclinicos '!A1862</f>
        <v>0</v>
      </c>
      <c r="B1927" s="3">
        <f>'Paraclinicos '!R1862</f>
        <v>0</v>
      </c>
      <c r="C1927" t="str" cm="1">
        <f t="array" ref="C1927">_xlfn.IFS('Paraclinicos '!Q1862="","",'Paraclinicos '!Q1862&gt;60,3,'Paraclinicos '!Q1862&lt;=60,1)</f>
        <v/>
      </c>
      <c r="D1927" t="str">
        <f>IFERROR(IF(INDEX('BD Demog para scores enalazar'!BC$2:BC$3000,MATCH(Formulas!A1927,'BD Demog para scores enalazar'!A$2:A$3000,0))=0,"SI","NO"),"")</f>
        <v/>
      </c>
      <c r="E1927" t="str" cm="1">
        <f t="array" ref="E1927">_xlfn.IFS(D1927="","",D1927="SI",4,D1927="NO",1)</f>
        <v/>
      </c>
      <c r="F1927" t="str" cm="1">
        <f t="array" ref="F1927">_xlfn.IFS('Paraclinicos '!B1862="","",'Paraclinicos '!B1862&gt;1,1,'Paraclinicos '!B1862&lt;=1,3)</f>
        <v/>
      </c>
      <c r="G1927" t="str" cm="1">
        <f t="array" ref="G1927">_xlfn.IFS('Paraclinicos '!D1862="","",AND('Paraclinicos '!D1862&gt;=250,'Paraclinicos '!D1862&lt;=500),2,'Paraclinicos '!D1862&gt;500,3,'Paraclinicos '!D1862&lt;250,1)</f>
        <v/>
      </c>
      <c r="H1927" s="50" t="str">
        <f t="shared" si="91"/>
        <v/>
      </c>
      <c r="I1927" t="str" cm="1">
        <f t="array" ref="I1927">_xlfn.IFS('Paraclinicos '!Q1862="","",'Paraclinicos '!Q1862&gt;=65,1,'Paraclinicos '!Q1862&lt;65,0)</f>
        <v/>
      </c>
      <c r="J1927" t="str" cm="1">
        <f t="array" ref="J1927">_xlfn.IFS('Paraclinicos '!I1862="","",'Paraclinicos '!I1862&gt;7,1,'Paraclinicos '!I1862&lt;=7,0)</f>
        <v/>
      </c>
      <c r="K1927" t="str" cm="1">
        <f t="array" ref="K1927">_xlfn.IFS('Paraclinicos '!W1862="","",'Paraclinicos '!W1862&lt;=8,1,'Paraclinicos '!W1862&gt;8,0)</f>
        <v/>
      </c>
      <c r="L1927" t="str" cm="1">
        <f t="array" ref="L1927">_xlfn.IFS('Paraclinicos '!S1862="","",'Paraclinicos '!S1862&gt;=30,1,'Paraclinicos '!S1862&lt;30,0)</f>
        <v/>
      </c>
      <c r="M1927" t="str" cm="1">
        <f t="array" ref="M1927">_xlfn.IFS(OR('Paraclinicos '!T1862="",'Paraclinicos '!U1862=""),"",OR('Paraclinicos '!T1862&lt;=90,'Paraclinicos '!U1862&lt;=60),1,OR('Paraclinicos '!T1862&gt;90,'Paraclinicos '!U1862&gt;60),0)</f>
        <v/>
      </c>
      <c r="N1927" s="45" t="str">
        <f t="shared" si="92"/>
        <v/>
      </c>
      <c r="O1927" t="str" cm="1">
        <f t="array" ref="O1927">_xlfn.IFS(OR('Paraclinicos '!M1862="",'Paraclinicos '!N1862="",'Paraclinicos '!N1862=0),"",'Paraclinicos '!M1862/'Paraclinicos '!N1862&lt;100,4,'Paraclinicos '!M1862/'Paraclinicos '!N1862&lt;200,3,'Paraclinicos '!M1862/'Paraclinicos '!N1862&lt;300,2,'Paraclinicos '!M1862/'Paraclinicos '!N1862&lt;400,1,'Paraclinicos '!M1862/'Paraclinicos '!N1862&gt;=400,0)</f>
        <v/>
      </c>
      <c r="P1927" t="str" cm="1">
        <f t="array" ref="P1927">_xlfn.IFS('Paraclinicos '!C1862="","",'Paraclinicos '!C1862&lt;20,4,'Paraclinicos '!C1862&lt;50,3,'Paraclinicos '!C1862&lt;100,2,'Paraclinicos '!C1862&lt;150,1,'Paraclinicos '!C1862&gt;150,0)</f>
        <v/>
      </c>
      <c r="Q1927" t="str" cm="1">
        <f t="array" ref="Q1927">_xlfn.IFS('Paraclinicos '!O1862="","",'Paraclinicos '!O1862&lt;1.2,0,'Paraclinicos '!O1862&lt;2,1,'Paraclinicos '!O1862&lt;3.5,2,'Paraclinicos '!O1862&lt;5,3,'Paraclinicos '!O1862&gt;5,4)</f>
        <v/>
      </c>
      <c r="R1927" t="str" cm="1">
        <f t="array" ref="R1927">_xlfn.IFS('Paraclinicos '!J1862="","",'Paraclinicos '!J1862&lt;1.2,0,'Paraclinicos '!J1862&lt;2,1,'Paraclinicos '!J1862&lt;6,2,'Paraclinicos '!J1862&lt;12,3,'Paraclinicos '!J1862&gt;=12,4)</f>
        <v/>
      </c>
      <c r="S1927" t="str" cm="1">
        <f t="array" ref="S1927">_xlfn.IFS('Paraclinicos '!Y1862="","",'Paraclinicos '!Y1862&lt;70,1,'Paraclinicos '!Y1862&gt;=70,0)</f>
        <v/>
      </c>
      <c r="T1927" t="str" cm="1">
        <f t="array" ref="T1927">_xlfn.IFS('Paraclinicos '!W1862="","",'Paraclinicos '!W1862&lt;6,4,'Paraclinicos '!W1862&lt;10,3,'Paraclinicos '!W1862&lt;13,2,'Paraclinicos '!W1862&lt;15,1,'Paraclinicos '!W1862=15,0)</f>
        <v/>
      </c>
      <c r="U1927" s="54" t="str">
        <f t="shared" si="90"/>
        <v/>
      </c>
      <c r="V1927" t="str" cm="1">
        <f t="array" ref="V1927">_xlfn.IFS('Paraclinicos '!S1862="","",OR('Paraclinicos '!S1862&lt;=8,'Paraclinicos '!S1862&gt;=25),3,'Paraclinicos '!S1862&lt;12,1,'Paraclinicos '!S1862&lt;21,0,'Paraclinicos '!S1862&lt;25,2)</f>
        <v/>
      </c>
      <c r="W1927" t="str">
        <f>IFERROR(IF(INDEX('BD Demog para scores enalazar'!Y$2:'BD Demog para scores enalazar'!Y$3000,MATCH(Formulas!A1927,'BD Demog para scores enalazar'!A$2:'BD Demog para scores enalazar'!A$3000,0))=1,"SI","NO"),"")</f>
        <v/>
      </c>
      <c r="X1927" s="9" t="str">
        <f>IFERROR(IF(INDEX('BD Demog para scores enalazar'!AJ$2:'BD Demog para scores enalazar'!AJ$3000,MATCH(Formulas!A1927,'BD Demog para scores enalazar'!A$2:'BD Demog para scores enalazar'!A$3000,0))=1,"SI","NO"),"")</f>
        <v/>
      </c>
      <c r="Y1927" t="str" cm="1">
        <f t="array" ref="Y1927">IF(AND(W1927="NO",X1927="NO"),_xlfn.IFS('Paraclinicos '!K1862&lt;=91,3,'Paraclinicos '!K1862&lt;94,2,'Paraclinicos '!K1862&lt;96,1,'Paraclinicos '!K1862&gt;=96,0),"")</f>
        <v/>
      </c>
      <c r="Z1927" t="str" cm="1">
        <f t="array" ref="Z1927">IF(OR(W1927="SI",X1927="SI"),_xlfn.IFS(OR(AND('Paraclinicos '!K1863&lt;=83),AND('Paraclinicos '!K1863&gt;=97,AA1927=2)),3,OR(AND('Paraclinicos '!K1863&lt;=86),AND('Paraclinicos '!K1863&gt;=94,AA1927=2)),2,OR(AND('Paraclinicos '!K1863&lt;=88),AND('Paraclinicos '!K1863&gt;=92,AA1927=2)),1,OR(AND('Paraclinicos '!K1863&gt;=88,'Paraclinicos '!K1863&lt;=92),AND('Paraclinicos '!K1863&gt;=93,AA1927=0)),0),"")</f>
        <v/>
      </c>
      <c r="AA1927" t="str" cm="1">
        <f t="array" ref="AA1927">_xlfn.IFS('Paraclinicos '!E1862="","",'Paraclinicos '!E1862="Oxigeno",2,'Paraclinicos '!E1862="Aire",0)</f>
        <v/>
      </c>
    </row>
    <row r="1928" spans="1:27" x14ac:dyDescent="0.25">
      <c r="A1928">
        <f>'Paraclinicos '!A1863</f>
        <v>0</v>
      </c>
      <c r="B1928" s="3">
        <f>'Paraclinicos '!R1863</f>
        <v>0</v>
      </c>
      <c r="C1928" t="str" cm="1">
        <f t="array" ref="C1928">_xlfn.IFS('Paraclinicos '!Q1863="","",'Paraclinicos '!Q1863&gt;60,3,'Paraclinicos '!Q1863&lt;=60,1)</f>
        <v/>
      </c>
      <c r="D1928" t="str">
        <f>IFERROR(IF(INDEX('BD Demog para scores enalazar'!BC$2:BC$3000,MATCH(Formulas!A1928,'BD Demog para scores enalazar'!A$2:A$3000,0))=0,"SI","NO"),"")</f>
        <v/>
      </c>
      <c r="E1928" t="str" cm="1">
        <f t="array" ref="E1928">_xlfn.IFS(D1928="","",D1928="SI",4,D1928="NO",1)</f>
        <v/>
      </c>
      <c r="F1928" t="str" cm="1">
        <f t="array" ref="F1928">_xlfn.IFS('Paraclinicos '!B1863="","",'Paraclinicos '!B1863&gt;1,1,'Paraclinicos '!B1863&lt;=1,3)</f>
        <v/>
      </c>
      <c r="G1928" t="str" cm="1">
        <f t="array" ref="G1928">_xlfn.IFS('Paraclinicos '!D1863="","",AND('Paraclinicos '!D1863&gt;=250,'Paraclinicos '!D1863&lt;=500),2,'Paraclinicos '!D1863&gt;500,3,'Paraclinicos '!D1863&lt;250,1)</f>
        <v/>
      </c>
      <c r="H1928" s="50" t="str">
        <f t="shared" si="91"/>
        <v/>
      </c>
      <c r="I1928" t="str" cm="1">
        <f t="array" ref="I1928">_xlfn.IFS('Paraclinicos '!Q1863="","",'Paraclinicos '!Q1863&gt;=65,1,'Paraclinicos '!Q1863&lt;65,0)</f>
        <v/>
      </c>
      <c r="J1928" t="str" cm="1">
        <f t="array" ref="J1928">_xlfn.IFS('Paraclinicos '!I1863="","",'Paraclinicos '!I1863&gt;7,1,'Paraclinicos '!I1863&lt;=7,0)</f>
        <v/>
      </c>
      <c r="K1928" t="str" cm="1">
        <f t="array" ref="K1928">_xlfn.IFS('Paraclinicos '!W1863="","",'Paraclinicos '!W1863&lt;=8,1,'Paraclinicos '!W1863&gt;8,0)</f>
        <v/>
      </c>
      <c r="L1928" t="str" cm="1">
        <f t="array" ref="L1928">_xlfn.IFS('Paraclinicos '!S1863="","",'Paraclinicos '!S1863&gt;=30,1,'Paraclinicos '!S1863&lt;30,0)</f>
        <v/>
      </c>
      <c r="M1928" t="str" cm="1">
        <f t="array" ref="M1928">_xlfn.IFS(OR('Paraclinicos '!T1863="",'Paraclinicos '!U1863=""),"",OR('Paraclinicos '!T1863&lt;=90,'Paraclinicos '!U1863&lt;=60),1,OR('Paraclinicos '!T1863&gt;90,'Paraclinicos '!U1863&gt;60),0)</f>
        <v/>
      </c>
      <c r="N1928" s="45" t="str">
        <f t="shared" si="92"/>
        <v/>
      </c>
      <c r="O1928" t="str" cm="1">
        <f t="array" ref="O1928">_xlfn.IFS(OR('Paraclinicos '!M1863="",'Paraclinicos '!N1863="",'Paraclinicos '!N1863=0),"",'Paraclinicos '!M1863/'Paraclinicos '!N1863&lt;100,4,'Paraclinicos '!M1863/'Paraclinicos '!N1863&lt;200,3,'Paraclinicos '!M1863/'Paraclinicos '!N1863&lt;300,2,'Paraclinicos '!M1863/'Paraclinicos '!N1863&lt;400,1,'Paraclinicos '!M1863/'Paraclinicos '!N1863&gt;=400,0)</f>
        <v/>
      </c>
      <c r="P1928" t="str" cm="1">
        <f t="array" ref="P1928">_xlfn.IFS('Paraclinicos '!C1863="","",'Paraclinicos '!C1863&lt;20,4,'Paraclinicos '!C1863&lt;50,3,'Paraclinicos '!C1863&lt;100,2,'Paraclinicos '!C1863&lt;150,1,'Paraclinicos '!C1863&gt;150,0)</f>
        <v/>
      </c>
      <c r="Q1928" t="str" cm="1">
        <f t="array" ref="Q1928">_xlfn.IFS('Paraclinicos '!O1863="","",'Paraclinicos '!O1863&lt;1.2,0,'Paraclinicos '!O1863&lt;2,1,'Paraclinicos '!O1863&lt;3.5,2,'Paraclinicos '!O1863&lt;5,3,'Paraclinicos '!O1863&gt;5,4)</f>
        <v/>
      </c>
      <c r="R1928" t="str" cm="1">
        <f t="array" ref="R1928">_xlfn.IFS('Paraclinicos '!J1863="","",'Paraclinicos '!J1863&lt;1.2,0,'Paraclinicos '!J1863&lt;2,1,'Paraclinicos '!J1863&lt;6,2,'Paraclinicos '!J1863&lt;12,3,'Paraclinicos '!J1863&gt;=12,4)</f>
        <v/>
      </c>
      <c r="S1928" t="str" cm="1">
        <f t="array" ref="S1928">_xlfn.IFS('Paraclinicos '!Y1863="","",'Paraclinicos '!Y1863&lt;70,1,'Paraclinicos '!Y1863&gt;=70,0)</f>
        <v/>
      </c>
      <c r="T1928" t="str" cm="1">
        <f t="array" ref="T1928">_xlfn.IFS('Paraclinicos '!W1863="","",'Paraclinicos '!W1863&lt;6,4,'Paraclinicos '!W1863&lt;10,3,'Paraclinicos '!W1863&lt;13,2,'Paraclinicos '!W1863&lt;15,1,'Paraclinicos '!W1863=15,0)</f>
        <v/>
      </c>
      <c r="U1928" s="54" t="str">
        <f t="shared" si="90"/>
        <v/>
      </c>
      <c r="V1928" t="str" cm="1">
        <f t="array" ref="V1928">_xlfn.IFS('Paraclinicos '!S1863="","",OR('Paraclinicos '!S1863&lt;=8,'Paraclinicos '!S1863&gt;=25),3,'Paraclinicos '!S1863&lt;12,1,'Paraclinicos '!S1863&lt;21,0,'Paraclinicos '!S1863&lt;25,2)</f>
        <v/>
      </c>
      <c r="W1928" t="str">
        <f>IFERROR(IF(INDEX('BD Demog para scores enalazar'!Y$2:'BD Demog para scores enalazar'!Y$3000,MATCH(Formulas!A1928,'BD Demog para scores enalazar'!A$2:'BD Demog para scores enalazar'!A$3000,0))=1,"SI","NO"),"")</f>
        <v/>
      </c>
      <c r="X1928" s="9" t="str">
        <f>IFERROR(IF(INDEX('BD Demog para scores enalazar'!AJ$2:'BD Demog para scores enalazar'!AJ$3000,MATCH(Formulas!A1928,'BD Demog para scores enalazar'!A$2:'BD Demog para scores enalazar'!A$3000,0))=1,"SI","NO"),"")</f>
        <v/>
      </c>
      <c r="Y1928" t="str" cm="1">
        <f t="array" ref="Y1928">IF(AND(W1928="NO",X1928="NO"),_xlfn.IFS('Paraclinicos '!K1863&lt;=91,3,'Paraclinicos '!K1863&lt;94,2,'Paraclinicos '!K1863&lt;96,1,'Paraclinicos '!K1863&gt;=96,0),"")</f>
        <v/>
      </c>
      <c r="Z1928" t="str" cm="1">
        <f t="array" ref="Z1928">IF(OR(W1928="SI",X1928="SI"),_xlfn.IFS(OR(AND('Paraclinicos '!K1864&lt;=83),AND('Paraclinicos '!K1864&gt;=97,AA1928=2)),3,OR(AND('Paraclinicos '!K1864&lt;=86),AND('Paraclinicos '!K1864&gt;=94,AA1928=2)),2,OR(AND('Paraclinicos '!K1864&lt;=88),AND('Paraclinicos '!K1864&gt;=92,AA1928=2)),1,OR(AND('Paraclinicos '!K1864&gt;=88,'Paraclinicos '!K1864&lt;=92),AND('Paraclinicos '!K1864&gt;=93,AA1928=0)),0),"")</f>
        <v/>
      </c>
      <c r="AA1928" t="str" cm="1">
        <f t="array" ref="AA1928">_xlfn.IFS('Paraclinicos '!E1863="","",'Paraclinicos '!E1863="Oxigeno",2,'Paraclinicos '!E1863="Aire",0)</f>
        <v/>
      </c>
    </row>
    <row r="1929" spans="1:27" x14ac:dyDescent="0.25">
      <c r="A1929">
        <f>'Paraclinicos '!A1864</f>
        <v>0</v>
      </c>
      <c r="B1929" s="3">
        <f>'Paraclinicos '!R1864</f>
        <v>0</v>
      </c>
      <c r="C1929" t="str" cm="1">
        <f t="array" ref="C1929">_xlfn.IFS('Paraclinicos '!Q1864="","",'Paraclinicos '!Q1864&gt;60,3,'Paraclinicos '!Q1864&lt;=60,1)</f>
        <v/>
      </c>
      <c r="D1929" t="str">
        <f>IFERROR(IF(INDEX('BD Demog para scores enalazar'!BC$2:BC$3000,MATCH(Formulas!A1929,'BD Demog para scores enalazar'!A$2:A$3000,0))=0,"SI","NO"),"")</f>
        <v/>
      </c>
      <c r="E1929" t="str" cm="1">
        <f t="array" ref="E1929">_xlfn.IFS(D1929="","",D1929="SI",4,D1929="NO",1)</f>
        <v/>
      </c>
      <c r="F1929" t="str" cm="1">
        <f t="array" ref="F1929">_xlfn.IFS('Paraclinicos '!B1864="","",'Paraclinicos '!B1864&gt;1,1,'Paraclinicos '!B1864&lt;=1,3)</f>
        <v/>
      </c>
      <c r="G1929" t="str" cm="1">
        <f t="array" ref="G1929">_xlfn.IFS('Paraclinicos '!D1864="","",AND('Paraclinicos '!D1864&gt;=250,'Paraclinicos '!D1864&lt;=500),2,'Paraclinicos '!D1864&gt;500,3,'Paraclinicos '!D1864&lt;250,1)</f>
        <v/>
      </c>
      <c r="H1929" s="50" t="str">
        <f t="shared" si="91"/>
        <v/>
      </c>
      <c r="I1929" t="str" cm="1">
        <f t="array" ref="I1929">_xlfn.IFS('Paraclinicos '!Q1864="","",'Paraclinicos '!Q1864&gt;=65,1,'Paraclinicos '!Q1864&lt;65,0)</f>
        <v/>
      </c>
      <c r="J1929" t="str" cm="1">
        <f t="array" ref="J1929">_xlfn.IFS('Paraclinicos '!I1864="","",'Paraclinicos '!I1864&gt;7,1,'Paraclinicos '!I1864&lt;=7,0)</f>
        <v/>
      </c>
      <c r="K1929" t="str" cm="1">
        <f t="array" ref="K1929">_xlfn.IFS('Paraclinicos '!W1864="","",'Paraclinicos '!W1864&lt;=8,1,'Paraclinicos '!W1864&gt;8,0)</f>
        <v/>
      </c>
      <c r="L1929" t="str" cm="1">
        <f t="array" ref="L1929">_xlfn.IFS('Paraclinicos '!S1864="","",'Paraclinicos '!S1864&gt;=30,1,'Paraclinicos '!S1864&lt;30,0)</f>
        <v/>
      </c>
      <c r="M1929" t="str" cm="1">
        <f t="array" ref="M1929">_xlfn.IFS(OR('Paraclinicos '!T1864="",'Paraclinicos '!U1864=""),"",OR('Paraclinicos '!T1864&lt;=90,'Paraclinicos '!U1864&lt;=60),1,OR('Paraclinicos '!T1864&gt;90,'Paraclinicos '!U1864&gt;60),0)</f>
        <v/>
      </c>
      <c r="N1929" s="45" t="str">
        <f t="shared" si="92"/>
        <v/>
      </c>
      <c r="O1929" t="str" cm="1">
        <f t="array" ref="O1929">_xlfn.IFS(OR('Paraclinicos '!M1864="",'Paraclinicos '!N1864="",'Paraclinicos '!N1864=0),"",'Paraclinicos '!M1864/'Paraclinicos '!N1864&lt;100,4,'Paraclinicos '!M1864/'Paraclinicos '!N1864&lt;200,3,'Paraclinicos '!M1864/'Paraclinicos '!N1864&lt;300,2,'Paraclinicos '!M1864/'Paraclinicos '!N1864&lt;400,1,'Paraclinicos '!M1864/'Paraclinicos '!N1864&gt;=400,0)</f>
        <v/>
      </c>
      <c r="P1929" t="str" cm="1">
        <f t="array" ref="P1929">_xlfn.IFS('Paraclinicos '!C1864="","",'Paraclinicos '!C1864&lt;20,4,'Paraclinicos '!C1864&lt;50,3,'Paraclinicos '!C1864&lt;100,2,'Paraclinicos '!C1864&lt;150,1,'Paraclinicos '!C1864&gt;150,0)</f>
        <v/>
      </c>
      <c r="Q1929" t="str" cm="1">
        <f t="array" ref="Q1929">_xlfn.IFS('Paraclinicos '!O1864="","",'Paraclinicos '!O1864&lt;1.2,0,'Paraclinicos '!O1864&lt;2,1,'Paraclinicos '!O1864&lt;3.5,2,'Paraclinicos '!O1864&lt;5,3,'Paraclinicos '!O1864&gt;5,4)</f>
        <v/>
      </c>
      <c r="R1929" t="str" cm="1">
        <f t="array" ref="R1929">_xlfn.IFS('Paraclinicos '!J1864="","",'Paraclinicos '!J1864&lt;1.2,0,'Paraclinicos '!J1864&lt;2,1,'Paraclinicos '!J1864&lt;6,2,'Paraclinicos '!J1864&lt;12,3,'Paraclinicos '!J1864&gt;=12,4)</f>
        <v/>
      </c>
      <c r="S1929" t="str" cm="1">
        <f t="array" ref="S1929">_xlfn.IFS('Paraclinicos '!Y1864="","",'Paraclinicos '!Y1864&lt;70,1,'Paraclinicos '!Y1864&gt;=70,0)</f>
        <v/>
      </c>
      <c r="T1929" t="str" cm="1">
        <f t="array" ref="T1929">_xlfn.IFS('Paraclinicos '!W1864="","",'Paraclinicos '!W1864&lt;6,4,'Paraclinicos '!W1864&lt;10,3,'Paraclinicos '!W1864&lt;13,2,'Paraclinicos '!W1864&lt;15,1,'Paraclinicos '!W1864=15,0)</f>
        <v/>
      </c>
      <c r="U1929" s="54" t="str">
        <f t="shared" si="90"/>
        <v/>
      </c>
      <c r="V1929" t="str" cm="1">
        <f t="array" ref="V1929">_xlfn.IFS('Paraclinicos '!S1864="","",OR('Paraclinicos '!S1864&lt;=8,'Paraclinicos '!S1864&gt;=25),3,'Paraclinicos '!S1864&lt;12,1,'Paraclinicos '!S1864&lt;21,0,'Paraclinicos '!S1864&lt;25,2)</f>
        <v/>
      </c>
      <c r="W1929" t="str">
        <f>IFERROR(IF(INDEX('BD Demog para scores enalazar'!Y$2:'BD Demog para scores enalazar'!Y$3000,MATCH(Formulas!A1929,'BD Demog para scores enalazar'!A$2:'BD Demog para scores enalazar'!A$3000,0))=1,"SI","NO"),"")</f>
        <v/>
      </c>
      <c r="X1929" s="9" t="str">
        <f>IFERROR(IF(INDEX('BD Demog para scores enalazar'!AJ$2:'BD Demog para scores enalazar'!AJ$3000,MATCH(Formulas!A1929,'BD Demog para scores enalazar'!A$2:'BD Demog para scores enalazar'!A$3000,0))=1,"SI","NO"),"")</f>
        <v/>
      </c>
      <c r="Y1929" t="str" cm="1">
        <f t="array" ref="Y1929">IF(AND(W1929="NO",X1929="NO"),_xlfn.IFS('Paraclinicos '!K1864&lt;=91,3,'Paraclinicos '!K1864&lt;94,2,'Paraclinicos '!K1864&lt;96,1,'Paraclinicos '!K1864&gt;=96,0),"")</f>
        <v/>
      </c>
      <c r="Z1929" t="str" cm="1">
        <f t="array" ref="Z1929">IF(OR(W1929="SI",X1929="SI"),_xlfn.IFS(OR(AND('Paraclinicos '!K1865&lt;=83),AND('Paraclinicos '!K1865&gt;=97,AA1929=2)),3,OR(AND('Paraclinicos '!K1865&lt;=86),AND('Paraclinicos '!K1865&gt;=94,AA1929=2)),2,OR(AND('Paraclinicos '!K1865&lt;=88),AND('Paraclinicos '!K1865&gt;=92,AA1929=2)),1,OR(AND('Paraclinicos '!K1865&gt;=88,'Paraclinicos '!K1865&lt;=92),AND('Paraclinicos '!K1865&gt;=93,AA1929=0)),0),"")</f>
        <v/>
      </c>
      <c r="AA1929" t="str" cm="1">
        <f t="array" ref="AA1929">_xlfn.IFS('Paraclinicos '!E1864="","",'Paraclinicos '!E1864="Oxigeno",2,'Paraclinicos '!E1864="Aire",0)</f>
        <v/>
      </c>
    </row>
    <row r="1930" spans="1:27" x14ac:dyDescent="0.25">
      <c r="A1930">
        <f>'Paraclinicos '!A1865</f>
        <v>0</v>
      </c>
      <c r="B1930" s="3">
        <f>'Paraclinicos '!R1865</f>
        <v>0</v>
      </c>
      <c r="C1930" t="str" cm="1">
        <f t="array" ref="C1930">_xlfn.IFS('Paraclinicos '!Q1865="","",'Paraclinicos '!Q1865&gt;60,3,'Paraclinicos '!Q1865&lt;=60,1)</f>
        <v/>
      </c>
      <c r="D1930" t="str">
        <f>IFERROR(IF(INDEX('BD Demog para scores enalazar'!BC$2:BC$3000,MATCH(Formulas!A1930,'BD Demog para scores enalazar'!A$2:A$3000,0))=0,"SI","NO"),"")</f>
        <v/>
      </c>
      <c r="E1930" t="str" cm="1">
        <f t="array" ref="E1930">_xlfn.IFS(D1930="","",D1930="SI",4,D1930="NO",1)</f>
        <v/>
      </c>
      <c r="F1930" t="str" cm="1">
        <f t="array" ref="F1930">_xlfn.IFS('Paraclinicos '!B1865="","",'Paraclinicos '!B1865&gt;1,1,'Paraclinicos '!B1865&lt;=1,3)</f>
        <v/>
      </c>
      <c r="G1930" t="str" cm="1">
        <f t="array" ref="G1930">_xlfn.IFS('Paraclinicos '!D1865="","",AND('Paraclinicos '!D1865&gt;=250,'Paraclinicos '!D1865&lt;=500),2,'Paraclinicos '!D1865&gt;500,3,'Paraclinicos '!D1865&lt;250,1)</f>
        <v/>
      </c>
      <c r="H1930" s="50" t="str">
        <f t="shared" si="91"/>
        <v/>
      </c>
      <c r="I1930" t="str" cm="1">
        <f t="array" ref="I1930">_xlfn.IFS('Paraclinicos '!Q1865="","",'Paraclinicos '!Q1865&gt;=65,1,'Paraclinicos '!Q1865&lt;65,0)</f>
        <v/>
      </c>
      <c r="J1930" t="str" cm="1">
        <f t="array" ref="J1930">_xlfn.IFS('Paraclinicos '!I1865="","",'Paraclinicos '!I1865&gt;7,1,'Paraclinicos '!I1865&lt;=7,0)</f>
        <v/>
      </c>
      <c r="K1930" t="str" cm="1">
        <f t="array" ref="K1930">_xlfn.IFS('Paraclinicos '!W1865="","",'Paraclinicos '!W1865&lt;=8,1,'Paraclinicos '!W1865&gt;8,0)</f>
        <v/>
      </c>
      <c r="L1930" t="str" cm="1">
        <f t="array" ref="L1930">_xlfn.IFS('Paraclinicos '!S1865="","",'Paraclinicos '!S1865&gt;=30,1,'Paraclinicos '!S1865&lt;30,0)</f>
        <v/>
      </c>
      <c r="M1930" t="str" cm="1">
        <f t="array" ref="M1930">_xlfn.IFS(OR('Paraclinicos '!T1865="",'Paraclinicos '!U1865=""),"",OR('Paraclinicos '!T1865&lt;=90,'Paraclinicos '!U1865&lt;=60),1,OR('Paraclinicos '!T1865&gt;90,'Paraclinicos '!U1865&gt;60),0)</f>
        <v/>
      </c>
      <c r="N1930" s="45" t="str">
        <f t="shared" si="92"/>
        <v/>
      </c>
      <c r="O1930" t="str" cm="1">
        <f t="array" ref="O1930">_xlfn.IFS(OR('Paraclinicos '!M1865="",'Paraclinicos '!N1865="",'Paraclinicos '!N1865=0),"",'Paraclinicos '!M1865/'Paraclinicos '!N1865&lt;100,4,'Paraclinicos '!M1865/'Paraclinicos '!N1865&lt;200,3,'Paraclinicos '!M1865/'Paraclinicos '!N1865&lt;300,2,'Paraclinicos '!M1865/'Paraclinicos '!N1865&lt;400,1,'Paraclinicos '!M1865/'Paraclinicos '!N1865&gt;=400,0)</f>
        <v/>
      </c>
      <c r="P1930" t="str" cm="1">
        <f t="array" ref="P1930">_xlfn.IFS('Paraclinicos '!C1865="","",'Paraclinicos '!C1865&lt;20,4,'Paraclinicos '!C1865&lt;50,3,'Paraclinicos '!C1865&lt;100,2,'Paraclinicos '!C1865&lt;150,1,'Paraclinicos '!C1865&gt;150,0)</f>
        <v/>
      </c>
      <c r="Q1930" t="str" cm="1">
        <f t="array" ref="Q1930">_xlfn.IFS('Paraclinicos '!O1865="","",'Paraclinicos '!O1865&lt;1.2,0,'Paraclinicos '!O1865&lt;2,1,'Paraclinicos '!O1865&lt;3.5,2,'Paraclinicos '!O1865&lt;5,3,'Paraclinicos '!O1865&gt;5,4)</f>
        <v/>
      </c>
      <c r="R1930" t="str" cm="1">
        <f t="array" ref="R1930">_xlfn.IFS('Paraclinicos '!J1865="","",'Paraclinicos '!J1865&lt;1.2,0,'Paraclinicos '!J1865&lt;2,1,'Paraclinicos '!J1865&lt;6,2,'Paraclinicos '!J1865&lt;12,3,'Paraclinicos '!J1865&gt;=12,4)</f>
        <v/>
      </c>
      <c r="S1930" t="str" cm="1">
        <f t="array" ref="S1930">_xlfn.IFS('Paraclinicos '!Y1865="","",'Paraclinicos '!Y1865&lt;70,1,'Paraclinicos '!Y1865&gt;=70,0)</f>
        <v/>
      </c>
      <c r="T1930" t="str" cm="1">
        <f t="array" ref="T1930">_xlfn.IFS('Paraclinicos '!W1865="","",'Paraclinicos '!W1865&lt;6,4,'Paraclinicos '!W1865&lt;10,3,'Paraclinicos '!W1865&lt;13,2,'Paraclinicos '!W1865&lt;15,1,'Paraclinicos '!W1865=15,0)</f>
        <v/>
      </c>
      <c r="U1930" s="54" t="str">
        <f t="shared" si="90"/>
        <v/>
      </c>
      <c r="V1930" t="str" cm="1">
        <f t="array" ref="V1930">_xlfn.IFS('Paraclinicos '!S1865="","",OR('Paraclinicos '!S1865&lt;=8,'Paraclinicos '!S1865&gt;=25),3,'Paraclinicos '!S1865&lt;12,1,'Paraclinicos '!S1865&lt;21,0,'Paraclinicos '!S1865&lt;25,2)</f>
        <v/>
      </c>
      <c r="W1930" t="str">
        <f>IFERROR(IF(INDEX('BD Demog para scores enalazar'!Y$2:'BD Demog para scores enalazar'!Y$3000,MATCH(Formulas!A1930,'BD Demog para scores enalazar'!A$2:'BD Demog para scores enalazar'!A$3000,0))=1,"SI","NO"),"")</f>
        <v/>
      </c>
      <c r="X1930" s="9" t="str">
        <f>IFERROR(IF(INDEX('BD Demog para scores enalazar'!AJ$2:'BD Demog para scores enalazar'!AJ$3000,MATCH(Formulas!A1930,'BD Demog para scores enalazar'!A$2:'BD Demog para scores enalazar'!A$3000,0))=1,"SI","NO"),"")</f>
        <v/>
      </c>
      <c r="Y1930" t="str" cm="1">
        <f t="array" ref="Y1930">IF(AND(W1930="NO",X1930="NO"),_xlfn.IFS('Paraclinicos '!K1865&lt;=91,3,'Paraclinicos '!K1865&lt;94,2,'Paraclinicos '!K1865&lt;96,1,'Paraclinicos '!K1865&gt;=96,0),"")</f>
        <v/>
      </c>
      <c r="Z1930" t="str" cm="1">
        <f t="array" ref="Z1930">IF(OR(W1930="SI",X1930="SI"),_xlfn.IFS(OR(AND('Paraclinicos '!K1866&lt;=83),AND('Paraclinicos '!K1866&gt;=97,AA1930=2)),3,OR(AND('Paraclinicos '!K1866&lt;=86),AND('Paraclinicos '!K1866&gt;=94,AA1930=2)),2,OR(AND('Paraclinicos '!K1866&lt;=88),AND('Paraclinicos '!K1866&gt;=92,AA1930=2)),1,OR(AND('Paraclinicos '!K1866&gt;=88,'Paraclinicos '!K1866&lt;=92),AND('Paraclinicos '!K1866&gt;=93,AA1930=0)),0),"")</f>
        <v/>
      </c>
      <c r="AA1930" t="str" cm="1">
        <f t="array" ref="AA1930">_xlfn.IFS('Paraclinicos '!E1865="","",'Paraclinicos '!E1865="Oxigeno",2,'Paraclinicos '!E1865="Aire",0)</f>
        <v/>
      </c>
    </row>
    <row r="1931" spans="1:27" x14ac:dyDescent="0.25">
      <c r="A1931">
        <f>'Paraclinicos '!A1866</f>
        <v>0</v>
      </c>
      <c r="B1931" s="3">
        <f>'Paraclinicos '!R1866</f>
        <v>0</v>
      </c>
      <c r="C1931" t="str" cm="1">
        <f t="array" ref="C1931">_xlfn.IFS('Paraclinicos '!Q1866="","",'Paraclinicos '!Q1866&gt;60,3,'Paraclinicos '!Q1866&lt;=60,1)</f>
        <v/>
      </c>
      <c r="D1931" t="str">
        <f>IFERROR(IF(INDEX('BD Demog para scores enalazar'!BC$2:BC$3000,MATCH(Formulas!A1931,'BD Demog para scores enalazar'!A$2:A$3000,0))=0,"SI","NO"),"")</f>
        <v/>
      </c>
      <c r="E1931" t="str" cm="1">
        <f t="array" ref="E1931">_xlfn.IFS(D1931="","",D1931="SI",4,D1931="NO",1)</f>
        <v/>
      </c>
      <c r="F1931" t="str" cm="1">
        <f t="array" ref="F1931">_xlfn.IFS('Paraclinicos '!B1866="","",'Paraclinicos '!B1866&gt;1,1,'Paraclinicos '!B1866&lt;=1,3)</f>
        <v/>
      </c>
      <c r="G1931" t="str" cm="1">
        <f t="array" ref="G1931">_xlfn.IFS('Paraclinicos '!D1866="","",AND('Paraclinicos '!D1866&gt;=250,'Paraclinicos '!D1866&lt;=500),2,'Paraclinicos '!D1866&gt;500,3,'Paraclinicos '!D1866&lt;250,1)</f>
        <v/>
      </c>
      <c r="H1931" s="50" t="str">
        <f t="shared" si="91"/>
        <v/>
      </c>
      <c r="I1931" t="str" cm="1">
        <f t="array" ref="I1931">_xlfn.IFS('Paraclinicos '!Q1866="","",'Paraclinicos '!Q1866&gt;=65,1,'Paraclinicos '!Q1866&lt;65,0)</f>
        <v/>
      </c>
      <c r="J1931" t="str" cm="1">
        <f t="array" ref="J1931">_xlfn.IFS('Paraclinicos '!I1866="","",'Paraclinicos '!I1866&gt;7,1,'Paraclinicos '!I1866&lt;=7,0)</f>
        <v/>
      </c>
      <c r="K1931" t="str" cm="1">
        <f t="array" ref="K1931">_xlfn.IFS('Paraclinicos '!W1866="","",'Paraclinicos '!W1866&lt;=8,1,'Paraclinicos '!W1866&gt;8,0)</f>
        <v/>
      </c>
      <c r="L1931" t="str" cm="1">
        <f t="array" ref="L1931">_xlfn.IFS('Paraclinicos '!S1866="","",'Paraclinicos '!S1866&gt;=30,1,'Paraclinicos '!S1866&lt;30,0)</f>
        <v/>
      </c>
      <c r="M1931" t="str" cm="1">
        <f t="array" ref="M1931">_xlfn.IFS(OR('Paraclinicos '!T1866="",'Paraclinicos '!U1866=""),"",OR('Paraclinicos '!T1866&lt;=90,'Paraclinicos '!U1866&lt;=60),1,OR('Paraclinicos '!T1866&gt;90,'Paraclinicos '!U1866&gt;60),0)</f>
        <v/>
      </c>
      <c r="N1931" s="45" t="str">
        <f t="shared" si="92"/>
        <v/>
      </c>
      <c r="O1931" t="str" cm="1">
        <f t="array" ref="O1931">_xlfn.IFS(OR('Paraclinicos '!M1866="",'Paraclinicos '!N1866="",'Paraclinicos '!N1866=0),"",'Paraclinicos '!M1866/'Paraclinicos '!N1866&lt;100,4,'Paraclinicos '!M1866/'Paraclinicos '!N1866&lt;200,3,'Paraclinicos '!M1866/'Paraclinicos '!N1866&lt;300,2,'Paraclinicos '!M1866/'Paraclinicos '!N1866&lt;400,1,'Paraclinicos '!M1866/'Paraclinicos '!N1866&gt;=400,0)</f>
        <v/>
      </c>
      <c r="P1931" t="str" cm="1">
        <f t="array" ref="P1931">_xlfn.IFS('Paraclinicos '!C1866="","",'Paraclinicos '!C1866&lt;20,4,'Paraclinicos '!C1866&lt;50,3,'Paraclinicos '!C1866&lt;100,2,'Paraclinicos '!C1866&lt;150,1,'Paraclinicos '!C1866&gt;150,0)</f>
        <v/>
      </c>
      <c r="Q1931" t="str" cm="1">
        <f t="array" ref="Q1931">_xlfn.IFS('Paraclinicos '!O1866="","",'Paraclinicos '!O1866&lt;1.2,0,'Paraclinicos '!O1866&lt;2,1,'Paraclinicos '!O1866&lt;3.5,2,'Paraclinicos '!O1866&lt;5,3,'Paraclinicos '!O1866&gt;5,4)</f>
        <v/>
      </c>
      <c r="R1931" t="str" cm="1">
        <f t="array" ref="R1931">_xlfn.IFS('Paraclinicos '!J1866="","",'Paraclinicos '!J1866&lt;1.2,0,'Paraclinicos '!J1866&lt;2,1,'Paraclinicos '!J1866&lt;6,2,'Paraclinicos '!J1866&lt;12,3,'Paraclinicos '!J1866&gt;=12,4)</f>
        <v/>
      </c>
      <c r="S1931" t="str" cm="1">
        <f t="array" ref="S1931">_xlfn.IFS('Paraclinicos '!Y1866="","",'Paraclinicos '!Y1866&lt;70,1,'Paraclinicos '!Y1866&gt;=70,0)</f>
        <v/>
      </c>
      <c r="T1931" t="str" cm="1">
        <f t="array" ref="T1931">_xlfn.IFS('Paraclinicos '!W1866="","",'Paraclinicos '!W1866&lt;6,4,'Paraclinicos '!W1866&lt;10,3,'Paraclinicos '!W1866&lt;13,2,'Paraclinicos '!W1866&lt;15,1,'Paraclinicos '!W1866=15,0)</f>
        <v/>
      </c>
      <c r="U1931" s="54" t="str">
        <f t="shared" si="90"/>
        <v/>
      </c>
      <c r="V1931" t="str" cm="1">
        <f t="array" ref="V1931">_xlfn.IFS('Paraclinicos '!S1866="","",OR('Paraclinicos '!S1866&lt;=8,'Paraclinicos '!S1866&gt;=25),3,'Paraclinicos '!S1866&lt;12,1,'Paraclinicos '!S1866&lt;21,0,'Paraclinicos '!S1866&lt;25,2)</f>
        <v/>
      </c>
      <c r="W1931" t="str">
        <f>IFERROR(IF(INDEX('BD Demog para scores enalazar'!Y$2:'BD Demog para scores enalazar'!Y$3000,MATCH(Formulas!A1931,'BD Demog para scores enalazar'!A$2:'BD Demog para scores enalazar'!A$3000,0))=1,"SI","NO"),"")</f>
        <v/>
      </c>
      <c r="X1931" s="9" t="str">
        <f>IFERROR(IF(INDEX('BD Demog para scores enalazar'!AJ$2:'BD Demog para scores enalazar'!AJ$3000,MATCH(Formulas!A1931,'BD Demog para scores enalazar'!A$2:'BD Demog para scores enalazar'!A$3000,0))=1,"SI","NO"),"")</f>
        <v/>
      </c>
      <c r="Y1931" t="str" cm="1">
        <f t="array" ref="Y1931">IF(AND(W1931="NO",X1931="NO"),_xlfn.IFS('Paraclinicos '!K1866&lt;=91,3,'Paraclinicos '!K1866&lt;94,2,'Paraclinicos '!K1866&lt;96,1,'Paraclinicos '!K1866&gt;=96,0),"")</f>
        <v/>
      </c>
      <c r="Z1931" t="str" cm="1">
        <f t="array" ref="Z1931">IF(OR(W1931="SI",X1931="SI"),_xlfn.IFS(OR(AND('Paraclinicos '!K1867&lt;=83),AND('Paraclinicos '!K1867&gt;=97,AA1931=2)),3,OR(AND('Paraclinicos '!K1867&lt;=86),AND('Paraclinicos '!K1867&gt;=94,AA1931=2)),2,OR(AND('Paraclinicos '!K1867&lt;=88),AND('Paraclinicos '!K1867&gt;=92,AA1931=2)),1,OR(AND('Paraclinicos '!K1867&gt;=88,'Paraclinicos '!K1867&lt;=92),AND('Paraclinicos '!K1867&gt;=93,AA1931=0)),0),"")</f>
        <v/>
      </c>
      <c r="AA1931" t="str" cm="1">
        <f t="array" ref="AA1931">_xlfn.IFS('Paraclinicos '!E1866="","",'Paraclinicos '!E1866="Oxigeno",2,'Paraclinicos '!E1866="Aire",0)</f>
        <v/>
      </c>
    </row>
    <row r="1932" spans="1:27" x14ac:dyDescent="0.25">
      <c r="A1932">
        <f>'Paraclinicos '!A1867</f>
        <v>0</v>
      </c>
      <c r="B1932" s="3">
        <f>'Paraclinicos '!R1867</f>
        <v>0</v>
      </c>
      <c r="C1932" t="str" cm="1">
        <f t="array" ref="C1932">_xlfn.IFS('Paraclinicos '!Q1867="","",'Paraclinicos '!Q1867&gt;60,3,'Paraclinicos '!Q1867&lt;=60,1)</f>
        <v/>
      </c>
      <c r="D1932" t="str">
        <f>IFERROR(IF(INDEX('BD Demog para scores enalazar'!BC$2:BC$3000,MATCH(Formulas!A1932,'BD Demog para scores enalazar'!A$2:A$3000,0))=0,"SI","NO"),"")</f>
        <v/>
      </c>
      <c r="E1932" t="str" cm="1">
        <f t="array" ref="E1932">_xlfn.IFS(D1932="","",D1932="SI",4,D1932="NO",1)</f>
        <v/>
      </c>
      <c r="F1932" t="str" cm="1">
        <f t="array" ref="F1932">_xlfn.IFS('Paraclinicos '!B1867="","",'Paraclinicos '!B1867&gt;1,1,'Paraclinicos '!B1867&lt;=1,3)</f>
        <v/>
      </c>
      <c r="G1932" t="str" cm="1">
        <f t="array" ref="G1932">_xlfn.IFS('Paraclinicos '!D1867="","",AND('Paraclinicos '!D1867&gt;=250,'Paraclinicos '!D1867&lt;=500),2,'Paraclinicos '!D1867&gt;500,3,'Paraclinicos '!D1867&lt;250,1)</f>
        <v/>
      </c>
      <c r="H1932" s="50" t="str">
        <f t="shared" si="91"/>
        <v/>
      </c>
      <c r="I1932" t="str" cm="1">
        <f t="array" ref="I1932">_xlfn.IFS('Paraclinicos '!Q1867="","",'Paraclinicos '!Q1867&gt;=65,1,'Paraclinicos '!Q1867&lt;65,0)</f>
        <v/>
      </c>
      <c r="J1932" t="str" cm="1">
        <f t="array" ref="J1932">_xlfn.IFS('Paraclinicos '!I1867="","",'Paraclinicos '!I1867&gt;7,1,'Paraclinicos '!I1867&lt;=7,0)</f>
        <v/>
      </c>
      <c r="K1932" t="str" cm="1">
        <f t="array" ref="K1932">_xlfn.IFS('Paraclinicos '!W1867="","",'Paraclinicos '!W1867&lt;=8,1,'Paraclinicos '!W1867&gt;8,0)</f>
        <v/>
      </c>
      <c r="L1932" t="str" cm="1">
        <f t="array" ref="L1932">_xlfn.IFS('Paraclinicos '!S1867="","",'Paraclinicos '!S1867&gt;=30,1,'Paraclinicos '!S1867&lt;30,0)</f>
        <v/>
      </c>
      <c r="M1932" t="str" cm="1">
        <f t="array" ref="M1932">_xlfn.IFS(OR('Paraclinicos '!T1867="",'Paraclinicos '!U1867=""),"",OR('Paraclinicos '!T1867&lt;=90,'Paraclinicos '!U1867&lt;=60),1,OR('Paraclinicos '!T1867&gt;90,'Paraclinicos '!U1867&gt;60),0)</f>
        <v/>
      </c>
      <c r="N1932" s="45" t="str">
        <f t="shared" si="92"/>
        <v/>
      </c>
      <c r="O1932" t="str" cm="1">
        <f t="array" ref="O1932">_xlfn.IFS(OR('Paraclinicos '!M1867="",'Paraclinicos '!N1867="",'Paraclinicos '!N1867=0),"",'Paraclinicos '!M1867/'Paraclinicos '!N1867&lt;100,4,'Paraclinicos '!M1867/'Paraclinicos '!N1867&lt;200,3,'Paraclinicos '!M1867/'Paraclinicos '!N1867&lt;300,2,'Paraclinicos '!M1867/'Paraclinicos '!N1867&lt;400,1,'Paraclinicos '!M1867/'Paraclinicos '!N1867&gt;=400,0)</f>
        <v/>
      </c>
      <c r="P1932" t="str" cm="1">
        <f t="array" ref="P1932">_xlfn.IFS('Paraclinicos '!C1867="","",'Paraclinicos '!C1867&lt;20,4,'Paraclinicos '!C1867&lt;50,3,'Paraclinicos '!C1867&lt;100,2,'Paraclinicos '!C1867&lt;150,1,'Paraclinicos '!C1867&gt;150,0)</f>
        <v/>
      </c>
      <c r="Q1932" t="str" cm="1">
        <f t="array" ref="Q1932">_xlfn.IFS('Paraclinicos '!O1867="","",'Paraclinicos '!O1867&lt;1.2,0,'Paraclinicos '!O1867&lt;2,1,'Paraclinicos '!O1867&lt;3.5,2,'Paraclinicos '!O1867&lt;5,3,'Paraclinicos '!O1867&gt;5,4)</f>
        <v/>
      </c>
      <c r="R1932" t="str" cm="1">
        <f t="array" ref="R1932">_xlfn.IFS('Paraclinicos '!J1867="","",'Paraclinicos '!J1867&lt;1.2,0,'Paraclinicos '!J1867&lt;2,1,'Paraclinicos '!J1867&lt;6,2,'Paraclinicos '!J1867&lt;12,3,'Paraclinicos '!J1867&gt;=12,4)</f>
        <v/>
      </c>
      <c r="S1932" t="str" cm="1">
        <f t="array" ref="S1932">_xlfn.IFS('Paraclinicos '!Y1867="","",'Paraclinicos '!Y1867&lt;70,1,'Paraclinicos '!Y1867&gt;=70,0)</f>
        <v/>
      </c>
      <c r="T1932" t="str" cm="1">
        <f t="array" ref="T1932">_xlfn.IFS('Paraclinicos '!W1867="","",'Paraclinicos '!W1867&lt;6,4,'Paraclinicos '!W1867&lt;10,3,'Paraclinicos '!W1867&lt;13,2,'Paraclinicos '!W1867&lt;15,1,'Paraclinicos '!W1867=15,0)</f>
        <v/>
      </c>
      <c r="U1932" s="54" t="str">
        <f t="shared" si="90"/>
        <v/>
      </c>
      <c r="V1932" t="str" cm="1">
        <f t="array" ref="V1932">_xlfn.IFS('Paraclinicos '!S1867="","",OR('Paraclinicos '!S1867&lt;=8,'Paraclinicos '!S1867&gt;=25),3,'Paraclinicos '!S1867&lt;12,1,'Paraclinicos '!S1867&lt;21,0,'Paraclinicos '!S1867&lt;25,2)</f>
        <v/>
      </c>
      <c r="W1932" t="str">
        <f>IFERROR(IF(INDEX('BD Demog para scores enalazar'!Y$2:'BD Demog para scores enalazar'!Y$3000,MATCH(Formulas!A1932,'BD Demog para scores enalazar'!A$2:'BD Demog para scores enalazar'!A$3000,0))=1,"SI","NO"),"")</f>
        <v/>
      </c>
      <c r="X1932" s="9" t="str">
        <f>IFERROR(IF(INDEX('BD Demog para scores enalazar'!AJ$2:'BD Demog para scores enalazar'!AJ$3000,MATCH(Formulas!A1932,'BD Demog para scores enalazar'!A$2:'BD Demog para scores enalazar'!A$3000,0))=1,"SI","NO"),"")</f>
        <v/>
      </c>
      <c r="Y1932" t="str" cm="1">
        <f t="array" ref="Y1932">IF(AND(W1932="NO",X1932="NO"),_xlfn.IFS('Paraclinicos '!K1867&lt;=91,3,'Paraclinicos '!K1867&lt;94,2,'Paraclinicos '!K1867&lt;96,1,'Paraclinicos '!K1867&gt;=96,0),"")</f>
        <v/>
      </c>
      <c r="Z1932" t="str" cm="1">
        <f t="array" ref="Z1932">IF(OR(W1932="SI",X1932="SI"),_xlfn.IFS(OR(AND('Paraclinicos '!K1868&lt;=83),AND('Paraclinicos '!K1868&gt;=97,AA1932=2)),3,OR(AND('Paraclinicos '!K1868&lt;=86),AND('Paraclinicos '!K1868&gt;=94,AA1932=2)),2,OR(AND('Paraclinicos '!K1868&lt;=88),AND('Paraclinicos '!K1868&gt;=92,AA1932=2)),1,OR(AND('Paraclinicos '!K1868&gt;=88,'Paraclinicos '!K1868&lt;=92),AND('Paraclinicos '!K1868&gt;=93,AA1932=0)),0),"")</f>
        <v/>
      </c>
      <c r="AA1932" t="str" cm="1">
        <f t="array" ref="AA1932">_xlfn.IFS('Paraclinicos '!E1867="","",'Paraclinicos '!E1867="Oxigeno",2,'Paraclinicos '!E1867="Aire",0)</f>
        <v/>
      </c>
    </row>
    <row r="1933" spans="1:27" x14ac:dyDescent="0.25">
      <c r="A1933">
        <f>'Paraclinicos '!A1868</f>
        <v>0</v>
      </c>
      <c r="B1933" s="3">
        <f>'Paraclinicos '!R1868</f>
        <v>0</v>
      </c>
      <c r="C1933" t="str" cm="1">
        <f t="array" ref="C1933">_xlfn.IFS('Paraclinicos '!Q1868="","",'Paraclinicos '!Q1868&gt;60,3,'Paraclinicos '!Q1868&lt;=60,1)</f>
        <v/>
      </c>
      <c r="D1933" t="str">
        <f>IFERROR(IF(INDEX('BD Demog para scores enalazar'!BC$2:BC$3000,MATCH(Formulas!A1933,'BD Demog para scores enalazar'!A$2:A$3000,0))=0,"SI","NO"),"")</f>
        <v/>
      </c>
      <c r="E1933" t="str" cm="1">
        <f t="array" ref="E1933">_xlfn.IFS(D1933="","",D1933="SI",4,D1933="NO",1)</f>
        <v/>
      </c>
      <c r="F1933" t="str" cm="1">
        <f t="array" ref="F1933">_xlfn.IFS('Paraclinicos '!B1868="","",'Paraclinicos '!B1868&gt;1,1,'Paraclinicos '!B1868&lt;=1,3)</f>
        <v/>
      </c>
      <c r="G1933" t="str" cm="1">
        <f t="array" ref="G1933">_xlfn.IFS('Paraclinicos '!D1868="","",AND('Paraclinicos '!D1868&gt;=250,'Paraclinicos '!D1868&lt;=500),2,'Paraclinicos '!D1868&gt;500,3,'Paraclinicos '!D1868&lt;250,1)</f>
        <v/>
      </c>
      <c r="H1933" s="50" t="str">
        <f t="shared" si="91"/>
        <v/>
      </c>
      <c r="I1933" t="str" cm="1">
        <f t="array" ref="I1933">_xlfn.IFS('Paraclinicos '!Q1868="","",'Paraclinicos '!Q1868&gt;=65,1,'Paraclinicos '!Q1868&lt;65,0)</f>
        <v/>
      </c>
      <c r="J1933" t="str" cm="1">
        <f t="array" ref="J1933">_xlfn.IFS('Paraclinicos '!I1868="","",'Paraclinicos '!I1868&gt;7,1,'Paraclinicos '!I1868&lt;=7,0)</f>
        <v/>
      </c>
      <c r="K1933" t="str" cm="1">
        <f t="array" ref="K1933">_xlfn.IFS('Paraclinicos '!W1868="","",'Paraclinicos '!W1868&lt;=8,1,'Paraclinicos '!W1868&gt;8,0)</f>
        <v/>
      </c>
      <c r="L1933" t="str" cm="1">
        <f t="array" ref="L1933">_xlfn.IFS('Paraclinicos '!S1868="","",'Paraclinicos '!S1868&gt;=30,1,'Paraclinicos '!S1868&lt;30,0)</f>
        <v/>
      </c>
      <c r="M1933" t="str" cm="1">
        <f t="array" ref="M1933">_xlfn.IFS(OR('Paraclinicos '!T1868="",'Paraclinicos '!U1868=""),"",OR('Paraclinicos '!T1868&lt;=90,'Paraclinicos '!U1868&lt;=60),1,OR('Paraclinicos '!T1868&gt;90,'Paraclinicos '!U1868&gt;60),0)</f>
        <v/>
      </c>
      <c r="N1933" s="45" t="str">
        <f t="shared" si="92"/>
        <v/>
      </c>
      <c r="O1933" t="str" cm="1">
        <f t="array" ref="O1933">_xlfn.IFS(OR('Paraclinicos '!M1868="",'Paraclinicos '!N1868="",'Paraclinicos '!N1868=0),"",'Paraclinicos '!M1868/'Paraclinicos '!N1868&lt;100,4,'Paraclinicos '!M1868/'Paraclinicos '!N1868&lt;200,3,'Paraclinicos '!M1868/'Paraclinicos '!N1868&lt;300,2,'Paraclinicos '!M1868/'Paraclinicos '!N1868&lt;400,1,'Paraclinicos '!M1868/'Paraclinicos '!N1868&gt;=400,0)</f>
        <v/>
      </c>
      <c r="P1933" t="str" cm="1">
        <f t="array" ref="P1933">_xlfn.IFS('Paraclinicos '!C1868="","",'Paraclinicos '!C1868&lt;20,4,'Paraclinicos '!C1868&lt;50,3,'Paraclinicos '!C1868&lt;100,2,'Paraclinicos '!C1868&lt;150,1,'Paraclinicos '!C1868&gt;150,0)</f>
        <v/>
      </c>
      <c r="Q1933" t="str" cm="1">
        <f t="array" ref="Q1933">_xlfn.IFS('Paraclinicos '!O1868="","",'Paraclinicos '!O1868&lt;1.2,0,'Paraclinicos '!O1868&lt;2,1,'Paraclinicos '!O1868&lt;3.5,2,'Paraclinicos '!O1868&lt;5,3,'Paraclinicos '!O1868&gt;5,4)</f>
        <v/>
      </c>
      <c r="R1933" t="str" cm="1">
        <f t="array" ref="R1933">_xlfn.IFS('Paraclinicos '!J1868="","",'Paraclinicos '!J1868&lt;1.2,0,'Paraclinicos '!J1868&lt;2,1,'Paraclinicos '!J1868&lt;6,2,'Paraclinicos '!J1868&lt;12,3,'Paraclinicos '!J1868&gt;=12,4)</f>
        <v/>
      </c>
      <c r="S1933" t="str" cm="1">
        <f t="array" ref="S1933">_xlfn.IFS('Paraclinicos '!Y1868="","",'Paraclinicos '!Y1868&lt;70,1,'Paraclinicos '!Y1868&gt;=70,0)</f>
        <v/>
      </c>
      <c r="T1933" t="str" cm="1">
        <f t="array" ref="T1933">_xlfn.IFS('Paraclinicos '!W1868="","",'Paraclinicos '!W1868&lt;6,4,'Paraclinicos '!W1868&lt;10,3,'Paraclinicos '!W1868&lt;13,2,'Paraclinicos '!W1868&lt;15,1,'Paraclinicos '!W1868=15,0)</f>
        <v/>
      </c>
      <c r="U1933" s="54" t="str">
        <f t="shared" si="90"/>
        <v/>
      </c>
      <c r="V1933" t="str" cm="1">
        <f t="array" ref="V1933">_xlfn.IFS('Paraclinicos '!S1868="","",OR('Paraclinicos '!S1868&lt;=8,'Paraclinicos '!S1868&gt;=25),3,'Paraclinicos '!S1868&lt;12,1,'Paraclinicos '!S1868&lt;21,0,'Paraclinicos '!S1868&lt;25,2)</f>
        <v/>
      </c>
      <c r="W1933" t="str">
        <f>IFERROR(IF(INDEX('BD Demog para scores enalazar'!Y$2:'BD Demog para scores enalazar'!Y$3000,MATCH(Formulas!A1933,'BD Demog para scores enalazar'!A$2:'BD Demog para scores enalazar'!A$3000,0))=1,"SI","NO"),"")</f>
        <v/>
      </c>
      <c r="X1933" s="9" t="str">
        <f>IFERROR(IF(INDEX('BD Demog para scores enalazar'!AJ$2:'BD Demog para scores enalazar'!AJ$3000,MATCH(Formulas!A1933,'BD Demog para scores enalazar'!A$2:'BD Demog para scores enalazar'!A$3000,0))=1,"SI","NO"),"")</f>
        <v/>
      </c>
      <c r="Y1933" t="str" cm="1">
        <f t="array" ref="Y1933">IF(AND(W1933="NO",X1933="NO"),_xlfn.IFS('Paraclinicos '!K1868&lt;=91,3,'Paraclinicos '!K1868&lt;94,2,'Paraclinicos '!K1868&lt;96,1,'Paraclinicos '!K1868&gt;=96,0),"")</f>
        <v/>
      </c>
      <c r="Z1933" t="str" cm="1">
        <f t="array" ref="Z1933">IF(OR(W1933="SI",X1933="SI"),_xlfn.IFS(OR(AND('Paraclinicos '!K1869&lt;=83),AND('Paraclinicos '!K1869&gt;=97,AA1933=2)),3,OR(AND('Paraclinicos '!K1869&lt;=86),AND('Paraclinicos '!K1869&gt;=94,AA1933=2)),2,OR(AND('Paraclinicos '!K1869&lt;=88),AND('Paraclinicos '!K1869&gt;=92,AA1933=2)),1,OR(AND('Paraclinicos '!K1869&gt;=88,'Paraclinicos '!K1869&lt;=92),AND('Paraclinicos '!K1869&gt;=93,AA1933=0)),0),"")</f>
        <v/>
      </c>
      <c r="AA1933" t="str" cm="1">
        <f t="array" ref="AA1933">_xlfn.IFS('Paraclinicos '!E1868="","",'Paraclinicos '!E1868="Oxigeno",2,'Paraclinicos '!E1868="Aire",0)</f>
        <v/>
      </c>
    </row>
    <row r="1934" spans="1:27" x14ac:dyDescent="0.25">
      <c r="A1934">
        <f>'Paraclinicos '!A1869</f>
        <v>0</v>
      </c>
      <c r="B1934" s="3">
        <f>'Paraclinicos '!R1869</f>
        <v>0</v>
      </c>
      <c r="C1934" t="str" cm="1">
        <f t="array" ref="C1934">_xlfn.IFS('Paraclinicos '!Q1869="","",'Paraclinicos '!Q1869&gt;60,3,'Paraclinicos '!Q1869&lt;=60,1)</f>
        <v/>
      </c>
      <c r="D1934" t="str">
        <f>IFERROR(IF(INDEX('BD Demog para scores enalazar'!BC$2:BC$3000,MATCH(Formulas!A1934,'BD Demog para scores enalazar'!A$2:A$3000,0))=0,"SI","NO"),"")</f>
        <v/>
      </c>
      <c r="E1934" t="str" cm="1">
        <f t="array" ref="E1934">_xlfn.IFS(D1934="","",D1934="SI",4,D1934="NO",1)</f>
        <v/>
      </c>
      <c r="F1934" t="str" cm="1">
        <f t="array" ref="F1934">_xlfn.IFS('Paraclinicos '!B1869="","",'Paraclinicos '!B1869&gt;1,1,'Paraclinicos '!B1869&lt;=1,3)</f>
        <v/>
      </c>
      <c r="G1934" t="str" cm="1">
        <f t="array" ref="G1934">_xlfn.IFS('Paraclinicos '!D1869="","",AND('Paraclinicos '!D1869&gt;=250,'Paraclinicos '!D1869&lt;=500),2,'Paraclinicos '!D1869&gt;500,3,'Paraclinicos '!D1869&lt;250,1)</f>
        <v/>
      </c>
      <c r="H1934" s="50" t="str">
        <f t="shared" si="91"/>
        <v/>
      </c>
      <c r="I1934" t="str" cm="1">
        <f t="array" ref="I1934">_xlfn.IFS('Paraclinicos '!Q1869="","",'Paraclinicos '!Q1869&gt;=65,1,'Paraclinicos '!Q1869&lt;65,0)</f>
        <v/>
      </c>
      <c r="J1934" t="str" cm="1">
        <f t="array" ref="J1934">_xlfn.IFS('Paraclinicos '!I1869="","",'Paraclinicos '!I1869&gt;7,1,'Paraclinicos '!I1869&lt;=7,0)</f>
        <v/>
      </c>
      <c r="K1934" t="str" cm="1">
        <f t="array" ref="K1934">_xlfn.IFS('Paraclinicos '!W1869="","",'Paraclinicos '!W1869&lt;=8,1,'Paraclinicos '!W1869&gt;8,0)</f>
        <v/>
      </c>
      <c r="L1934" t="str" cm="1">
        <f t="array" ref="L1934">_xlfn.IFS('Paraclinicos '!S1869="","",'Paraclinicos '!S1869&gt;=30,1,'Paraclinicos '!S1869&lt;30,0)</f>
        <v/>
      </c>
      <c r="M1934" t="str" cm="1">
        <f t="array" ref="M1934">_xlfn.IFS(OR('Paraclinicos '!T1869="",'Paraclinicos '!U1869=""),"",OR('Paraclinicos '!T1869&lt;=90,'Paraclinicos '!U1869&lt;=60),1,OR('Paraclinicos '!T1869&gt;90,'Paraclinicos '!U1869&gt;60),0)</f>
        <v/>
      </c>
      <c r="N1934" s="45" t="str">
        <f t="shared" si="92"/>
        <v/>
      </c>
      <c r="O1934" t="str" cm="1">
        <f t="array" ref="O1934">_xlfn.IFS(OR('Paraclinicos '!M1869="",'Paraclinicos '!N1869="",'Paraclinicos '!N1869=0),"",'Paraclinicos '!M1869/'Paraclinicos '!N1869&lt;100,4,'Paraclinicos '!M1869/'Paraclinicos '!N1869&lt;200,3,'Paraclinicos '!M1869/'Paraclinicos '!N1869&lt;300,2,'Paraclinicos '!M1869/'Paraclinicos '!N1869&lt;400,1,'Paraclinicos '!M1869/'Paraclinicos '!N1869&gt;=400,0)</f>
        <v/>
      </c>
      <c r="P1934" t="str" cm="1">
        <f t="array" ref="P1934">_xlfn.IFS('Paraclinicos '!C1869="","",'Paraclinicos '!C1869&lt;20,4,'Paraclinicos '!C1869&lt;50,3,'Paraclinicos '!C1869&lt;100,2,'Paraclinicos '!C1869&lt;150,1,'Paraclinicos '!C1869&gt;150,0)</f>
        <v/>
      </c>
      <c r="Q1934" t="str" cm="1">
        <f t="array" ref="Q1934">_xlfn.IFS('Paraclinicos '!O1869="","",'Paraclinicos '!O1869&lt;1.2,0,'Paraclinicos '!O1869&lt;2,1,'Paraclinicos '!O1869&lt;3.5,2,'Paraclinicos '!O1869&lt;5,3,'Paraclinicos '!O1869&gt;5,4)</f>
        <v/>
      </c>
      <c r="R1934" t="str" cm="1">
        <f t="array" ref="R1934">_xlfn.IFS('Paraclinicos '!J1869="","",'Paraclinicos '!J1869&lt;1.2,0,'Paraclinicos '!J1869&lt;2,1,'Paraclinicos '!J1869&lt;6,2,'Paraclinicos '!J1869&lt;12,3,'Paraclinicos '!J1869&gt;=12,4)</f>
        <v/>
      </c>
      <c r="S1934" t="str" cm="1">
        <f t="array" ref="S1934">_xlfn.IFS('Paraclinicos '!Y1869="","",'Paraclinicos '!Y1869&lt;70,1,'Paraclinicos '!Y1869&gt;=70,0)</f>
        <v/>
      </c>
      <c r="T1934" t="str" cm="1">
        <f t="array" ref="T1934">_xlfn.IFS('Paraclinicos '!W1869="","",'Paraclinicos '!W1869&lt;6,4,'Paraclinicos '!W1869&lt;10,3,'Paraclinicos '!W1869&lt;13,2,'Paraclinicos '!W1869&lt;15,1,'Paraclinicos '!W1869=15,0)</f>
        <v/>
      </c>
      <c r="U1934" s="54" t="str">
        <f t="shared" si="90"/>
        <v/>
      </c>
      <c r="V1934" t="str" cm="1">
        <f t="array" ref="V1934">_xlfn.IFS('Paraclinicos '!S1869="","",OR('Paraclinicos '!S1869&lt;=8,'Paraclinicos '!S1869&gt;=25),3,'Paraclinicos '!S1869&lt;12,1,'Paraclinicos '!S1869&lt;21,0,'Paraclinicos '!S1869&lt;25,2)</f>
        <v/>
      </c>
      <c r="W1934" t="str">
        <f>IFERROR(IF(INDEX('BD Demog para scores enalazar'!Y$2:'BD Demog para scores enalazar'!Y$3000,MATCH(Formulas!A1934,'BD Demog para scores enalazar'!A$2:'BD Demog para scores enalazar'!A$3000,0))=1,"SI","NO"),"")</f>
        <v/>
      </c>
      <c r="X1934" s="9" t="str">
        <f>IFERROR(IF(INDEX('BD Demog para scores enalazar'!AJ$2:'BD Demog para scores enalazar'!AJ$3000,MATCH(Formulas!A1934,'BD Demog para scores enalazar'!A$2:'BD Demog para scores enalazar'!A$3000,0))=1,"SI","NO"),"")</f>
        <v/>
      </c>
      <c r="Y1934" t="str" cm="1">
        <f t="array" ref="Y1934">IF(AND(W1934="NO",X1934="NO"),_xlfn.IFS('Paraclinicos '!K1869&lt;=91,3,'Paraclinicos '!K1869&lt;94,2,'Paraclinicos '!K1869&lt;96,1,'Paraclinicos '!K1869&gt;=96,0),"")</f>
        <v/>
      </c>
      <c r="Z1934" t="str" cm="1">
        <f t="array" ref="Z1934">IF(OR(W1934="SI",X1934="SI"),_xlfn.IFS(OR(AND('Paraclinicos '!K1870&lt;=83),AND('Paraclinicos '!K1870&gt;=97,AA1934=2)),3,OR(AND('Paraclinicos '!K1870&lt;=86),AND('Paraclinicos '!K1870&gt;=94,AA1934=2)),2,OR(AND('Paraclinicos '!K1870&lt;=88),AND('Paraclinicos '!K1870&gt;=92,AA1934=2)),1,OR(AND('Paraclinicos '!K1870&gt;=88,'Paraclinicos '!K1870&lt;=92),AND('Paraclinicos '!K1870&gt;=93,AA1934=0)),0),"")</f>
        <v/>
      </c>
      <c r="AA1934" t="str" cm="1">
        <f t="array" ref="AA1934">_xlfn.IFS('Paraclinicos '!E1869="","",'Paraclinicos '!E1869="Oxigeno",2,'Paraclinicos '!E1869="Aire",0)</f>
        <v/>
      </c>
    </row>
    <row r="1935" spans="1:27" x14ac:dyDescent="0.25">
      <c r="A1935">
        <f>'Paraclinicos '!A1870</f>
        <v>0</v>
      </c>
      <c r="B1935" s="3">
        <f>'Paraclinicos '!R1870</f>
        <v>0</v>
      </c>
      <c r="C1935" t="str" cm="1">
        <f t="array" ref="C1935">_xlfn.IFS('Paraclinicos '!Q1870="","",'Paraclinicos '!Q1870&gt;60,3,'Paraclinicos '!Q1870&lt;=60,1)</f>
        <v/>
      </c>
      <c r="D1935" t="str">
        <f>IFERROR(IF(INDEX('BD Demog para scores enalazar'!BC$2:BC$3000,MATCH(Formulas!A1935,'BD Demog para scores enalazar'!A$2:A$3000,0))=0,"SI","NO"),"")</f>
        <v/>
      </c>
      <c r="E1935" t="str" cm="1">
        <f t="array" ref="E1935">_xlfn.IFS(D1935="","",D1935="SI",4,D1935="NO",1)</f>
        <v/>
      </c>
      <c r="F1935" t="str" cm="1">
        <f t="array" ref="F1935">_xlfn.IFS('Paraclinicos '!B1870="","",'Paraclinicos '!B1870&gt;1,1,'Paraclinicos '!B1870&lt;=1,3)</f>
        <v/>
      </c>
      <c r="G1935" t="str" cm="1">
        <f t="array" ref="G1935">_xlfn.IFS('Paraclinicos '!D1870="","",AND('Paraclinicos '!D1870&gt;=250,'Paraclinicos '!D1870&lt;=500),2,'Paraclinicos '!D1870&gt;500,3,'Paraclinicos '!D1870&lt;250,1)</f>
        <v/>
      </c>
      <c r="H1935" s="50" t="str">
        <f t="shared" si="91"/>
        <v/>
      </c>
      <c r="I1935" t="str" cm="1">
        <f t="array" ref="I1935">_xlfn.IFS('Paraclinicos '!Q1870="","",'Paraclinicos '!Q1870&gt;=65,1,'Paraclinicos '!Q1870&lt;65,0)</f>
        <v/>
      </c>
      <c r="J1935" t="str" cm="1">
        <f t="array" ref="J1935">_xlfn.IFS('Paraclinicos '!I1870="","",'Paraclinicos '!I1870&gt;7,1,'Paraclinicos '!I1870&lt;=7,0)</f>
        <v/>
      </c>
      <c r="K1935" t="str" cm="1">
        <f t="array" ref="K1935">_xlfn.IFS('Paraclinicos '!W1870="","",'Paraclinicos '!W1870&lt;=8,1,'Paraclinicos '!W1870&gt;8,0)</f>
        <v/>
      </c>
      <c r="L1935" t="str" cm="1">
        <f t="array" ref="L1935">_xlfn.IFS('Paraclinicos '!S1870="","",'Paraclinicos '!S1870&gt;=30,1,'Paraclinicos '!S1870&lt;30,0)</f>
        <v/>
      </c>
      <c r="M1935" t="str" cm="1">
        <f t="array" ref="M1935">_xlfn.IFS(OR('Paraclinicos '!T1870="",'Paraclinicos '!U1870=""),"",OR('Paraclinicos '!T1870&lt;=90,'Paraclinicos '!U1870&lt;=60),1,OR('Paraclinicos '!T1870&gt;90,'Paraclinicos '!U1870&gt;60),0)</f>
        <v/>
      </c>
      <c r="N1935" s="45" t="str">
        <f t="shared" si="92"/>
        <v/>
      </c>
      <c r="O1935" t="str" cm="1">
        <f t="array" ref="O1935">_xlfn.IFS(OR('Paraclinicos '!M1870="",'Paraclinicos '!N1870="",'Paraclinicos '!N1870=0),"",'Paraclinicos '!M1870/'Paraclinicos '!N1870&lt;100,4,'Paraclinicos '!M1870/'Paraclinicos '!N1870&lt;200,3,'Paraclinicos '!M1870/'Paraclinicos '!N1870&lt;300,2,'Paraclinicos '!M1870/'Paraclinicos '!N1870&lt;400,1,'Paraclinicos '!M1870/'Paraclinicos '!N1870&gt;=400,0)</f>
        <v/>
      </c>
      <c r="P1935" t="str" cm="1">
        <f t="array" ref="P1935">_xlfn.IFS('Paraclinicos '!C1870="","",'Paraclinicos '!C1870&lt;20,4,'Paraclinicos '!C1870&lt;50,3,'Paraclinicos '!C1870&lt;100,2,'Paraclinicos '!C1870&lt;150,1,'Paraclinicos '!C1870&gt;150,0)</f>
        <v/>
      </c>
      <c r="Q1935" t="str" cm="1">
        <f t="array" ref="Q1935">_xlfn.IFS('Paraclinicos '!O1870="","",'Paraclinicos '!O1870&lt;1.2,0,'Paraclinicos '!O1870&lt;2,1,'Paraclinicos '!O1870&lt;3.5,2,'Paraclinicos '!O1870&lt;5,3,'Paraclinicos '!O1870&gt;5,4)</f>
        <v/>
      </c>
      <c r="R1935" t="str" cm="1">
        <f t="array" ref="R1935">_xlfn.IFS('Paraclinicos '!J1870="","",'Paraclinicos '!J1870&lt;1.2,0,'Paraclinicos '!J1870&lt;2,1,'Paraclinicos '!J1870&lt;6,2,'Paraclinicos '!J1870&lt;12,3,'Paraclinicos '!J1870&gt;=12,4)</f>
        <v/>
      </c>
      <c r="S1935" t="str" cm="1">
        <f t="array" ref="S1935">_xlfn.IFS('Paraclinicos '!Y1870="","",'Paraclinicos '!Y1870&lt;70,1,'Paraclinicos '!Y1870&gt;=70,0)</f>
        <v/>
      </c>
      <c r="T1935" t="str" cm="1">
        <f t="array" ref="T1935">_xlfn.IFS('Paraclinicos '!W1870="","",'Paraclinicos '!W1870&lt;6,4,'Paraclinicos '!W1870&lt;10,3,'Paraclinicos '!W1870&lt;13,2,'Paraclinicos '!W1870&lt;15,1,'Paraclinicos '!W1870=15,0)</f>
        <v/>
      </c>
      <c r="U1935" s="54" t="str">
        <f t="shared" si="90"/>
        <v/>
      </c>
      <c r="V1935" t="str" cm="1">
        <f t="array" ref="V1935">_xlfn.IFS('Paraclinicos '!S1870="","",OR('Paraclinicos '!S1870&lt;=8,'Paraclinicos '!S1870&gt;=25),3,'Paraclinicos '!S1870&lt;12,1,'Paraclinicos '!S1870&lt;21,0,'Paraclinicos '!S1870&lt;25,2)</f>
        <v/>
      </c>
      <c r="W1935" t="str">
        <f>IFERROR(IF(INDEX('BD Demog para scores enalazar'!Y$2:'BD Demog para scores enalazar'!Y$3000,MATCH(Formulas!A1935,'BD Demog para scores enalazar'!A$2:'BD Demog para scores enalazar'!A$3000,0))=1,"SI","NO"),"")</f>
        <v/>
      </c>
      <c r="X1935" s="9" t="str">
        <f>IFERROR(IF(INDEX('BD Demog para scores enalazar'!AJ$2:'BD Demog para scores enalazar'!AJ$3000,MATCH(Formulas!A1935,'BD Demog para scores enalazar'!A$2:'BD Demog para scores enalazar'!A$3000,0))=1,"SI","NO"),"")</f>
        <v/>
      </c>
      <c r="Y1935" t="str" cm="1">
        <f t="array" ref="Y1935">IF(AND(W1935="NO",X1935="NO"),_xlfn.IFS('Paraclinicos '!K1870&lt;=91,3,'Paraclinicos '!K1870&lt;94,2,'Paraclinicos '!K1870&lt;96,1,'Paraclinicos '!K1870&gt;=96,0),"")</f>
        <v/>
      </c>
      <c r="Z1935" t="str" cm="1">
        <f t="array" ref="Z1935">IF(OR(W1935="SI",X1935="SI"),_xlfn.IFS(OR(AND('Paraclinicos '!K1871&lt;=83),AND('Paraclinicos '!K1871&gt;=97,AA1935=2)),3,OR(AND('Paraclinicos '!K1871&lt;=86),AND('Paraclinicos '!K1871&gt;=94,AA1935=2)),2,OR(AND('Paraclinicos '!K1871&lt;=88),AND('Paraclinicos '!K1871&gt;=92,AA1935=2)),1,OR(AND('Paraclinicos '!K1871&gt;=88,'Paraclinicos '!K1871&lt;=92),AND('Paraclinicos '!K1871&gt;=93,AA1935=0)),0),"")</f>
        <v/>
      </c>
      <c r="AA1935" t="str" cm="1">
        <f t="array" ref="AA1935">_xlfn.IFS('Paraclinicos '!E1870="","",'Paraclinicos '!E1870="Oxigeno",2,'Paraclinicos '!E1870="Aire",0)</f>
        <v/>
      </c>
    </row>
    <row r="1936" spans="1:27" x14ac:dyDescent="0.25">
      <c r="A1936">
        <f>'Paraclinicos '!A1871</f>
        <v>0</v>
      </c>
      <c r="B1936" s="3">
        <f>'Paraclinicos '!R1871</f>
        <v>0</v>
      </c>
      <c r="C1936" t="str" cm="1">
        <f t="array" ref="C1936">_xlfn.IFS('Paraclinicos '!Q1871="","",'Paraclinicos '!Q1871&gt;60,3,'Paraclinicos '!Q1871&lt;=60,1)</f>
        <v/>
      </c>
      <c r="D1936" t="str">
        <f>IFERROR(IF(INDEX('BD Demog para scores enalazar'!BC$2:BC$3000,MATCH(Formulas!A1936,'BD Demog para scores enalazar'!A$2:A$3000,0))=0,"SI","NO"),"")</f>
        <v/>
      </c>
      <c r="E1936" t="str" cm="1">
        <f t="array" ref="E1936">_xlfn.IFS(D1936="","",D1936="SI",4,D1936="NO",1)</f>
        <v/>
      </c>
      <c r="F1936" t="str" cm="1">
        <f t="array" ref="F1936">_xlfn.IFS('Paraclinicos '!B1871="","",'Paraclinicos '!B1871&gt;1,1,'Paraclinicos '!B1871&lt;=1,3)</f>
        <v/>
      </c>
      <c r="G1936" t="str" cm="1">
        <f t="array" ref="G1936">_xlfn.IFS('Paraclinicos '!D1871="","",AND('Paraclinicos '!D1871&gt;=250,'Paraclinicos '!D1871&lt;=500),2,'Paraclinicos '!D1871&gt;500,3,'Paraclinicos '!D1871&lt;250,1)</f>
        <v/>
      </c>
      <c r="H1936" s="50" t="str">
        <f t="shared" si="91"/>
        <v/>
      </c>
      <c r="I1936" t="str" cm="1">
        <f t="array" ref="I1936">_xlfn.IFS('Paraclinicos '!Q1871="","",'Paraclinicos '!Q1871&gt;=65,1,'Paraclinicos '!Q1871&lt;65,0)</f>
        <v/>
      </c>
      <c r="J1936" t="str" cm="1">
        <f t="array" ref="J1936">_xlfn.IFS('Paraclinicos '!I1871="","",'Paraclinicos '!I1871&gt;7,1,'Paraclinicos '!I1871&lt;=7,0)</f>
        <v/>
      </c>
      <c r="K1936" t="str" cm="1">
        <f t="array" ref="K1936">_xlfn.IFS('Paraclinicos '!W1871="","",'Paraclinicos '!W1871&lt;=8,1,'Paraclinicos '!W1871&gt;8,0)</f>
        <v/>
      </c>
      <c r="L1936" t="str" cm="1">
        <f t="array" ref="L1936">_xlfn.IFS('Paraclinicos '!S1871="","",'Paraclinicos '!S1871&gt;=30,1,'Paraclinicos '!S1871&lt;30,0)</f>
        <v/>
      </c>
      <c r="M1936" t="str" cm="1">
        <f t="array" ref="M1936">_xlfn.IFS(OR('Paraclinicos '!T1871="",'Paraclinicos '!U1871=""),"",OR('Paraclinicos '!T1871&lt;=90,'Paraclinicos '!U1871&lt;=60),1,OR('Paraclinicos '!T1871&gt;90,'Paraclinicos '!U1871&gt;60),0)</f>
        <v/>
      </c>
      <c r="N1936" s="45" t="str">
        <f t="shared" si="92"/>
        <v/>
      </c>
      <c r="O1936" t="str" cm="1">
        <f t="array" ref="O1936">_xlfn.IFS(OR('Paraclinicos '!M1871="",'Paraclinicos '!N1871="",'Paraclinicos '!N1871=0),"",'Paraclinicos '!M1871/'Paraclinicos '!N1871&lt;100,4,'Paraclinicos '!M1871/'Paraclinicos '!N1871&lt;200,3,'Paraclinicos '!M1871/'Paraclinicos '!N1871&lt;300,2,'Paraclinicos '!M1871/'Paraclinicos '!N1871&lt;400,1,'Paraclinicos '!M1871/'Paraclinicos '!N1871&gt;=400,0)</f>
        <v/>
      </c>
      <c r="P1936" t="str" cm="1">
        <f t="array" ref="P1936">_xlfn.IFS('Paraclinicos '!C1871="","",'Paraclinicos '!C1871&lt;20,4,'Paraclinicos '!C1871&lt;50,3,'Paraclinicos '!C1871&lt;100,2,'Paraclinicos '!C1871&lt;150,1,'Paraclinicos '!C1871&gt;150,0)</f>
        <v/>
      </c>
      <c r="Q1936" t="str" cm="1">
        <f t="array" ref="Q1936">_xlfn.IFS('Paraclinicos '!O1871="","",'Paraclinicos '!O1871&lt;1.2,0,'Paraclinicos '!O1871&lt;2,1,'Paraclinicos '!O1871&lt;3.5,2,'Paraclinicos '!O1871&lt;5,3,'Paraclinicos '!O1871&gt;5,4)</f>
        <v/>
      </c>
      <c r="R1936" t="str" cm="1">
        <f t="array" ref="R1936">_xlfn.IFS('Paraclinicos '!J1871="","",'Paraclinicos '!J1871&lt;1.2,0,'Paraclinicos '!J1871&lt;2,1,'Paraclinicos '!J1871&lt;6,2,'Paraclinicos '!J1871&lt;12,3,'Paraclinicos '!J1871&gt;=12,4)</f>
        <v/>
      </c>
      <c r="S1936" t="str" cm="1">
        <f t="array" ref="S1936">_xlfn.IFS('Paraclinicos '!Y1871="","",'Paraclinicos '!Y1871&lt;70,1,'Paraclinicos '!Y1871&gt;=70,0)</f>
        <v/>
      </c>
      <c r="T1936" t="str" cm="1">
        <f t="array" ref="T1936">_xlfn.IFS('Paraclinicos '!W1871="","",'Paraclinicos '!W1871&lt;6,4,'Paraclinicos '!W1871&lt;10,3,'Paraclinicos '!W1871&lt;13,2,'Paraclinicos '!W1871&lt;15,1,'Paraclinicos '!W1871=15,0)</f>
        <v/>
      </c>
      <c r="U1936" s="54" t="str">
        <f t="shared" si="90"/>
        <v/>
      </c>
      <c r="V1936" t="str" cm="1">
        <f t="array" ref="V1936">_xlfn.IFS('Paraclinicos '!S1871="","",OR('Paraclinicos '!S1871&lt;=8,'Paraclinicos '!S1871&gt;=25),3,'Paraclinicos '!S1871&lt;12,1,'Paraclinicos '!S1871&lt;21,0,'Paraclinicos '!S1871&lt;25,2)</f>
        <v/>
      </c>
      <c r="W1936" t="str">
        <f>IFERROR(IF(INDEX('BD Demog para scores enalazar'!Y$2:'BD Demog para scores enalazar'!Y$3000,MATCH(Formulas!A1936,'BD Demog para scores enalazar'!A$2:'BD Demog para scores enalazar'!A$3000,0))=1,"SI","NO"),"")</f>
        <v/>
      </c>
      <c r="X1936" s="9" t="str">
        <f>IFERROR(IF(INDEX('BD Demog para scores enalazar'!AJ$2:'BD Demog para scores enalazar'!AJ$3000,MATCH(Formulas!A1936,'BD Demog para scores enalazar'!A$2:'BD Demog para scores enalazar'!A$3000,0))=1,"SI","NO"),"")</f>
        <v/>
      </c>
      <c r="Y1936" t="str" cm="1">
        <f t="array" ref="Y1936">IF(AND(W1936="NO",X1936="NO"),_xlfn.IFS('Paraclinicos '!K1871&lt;=91,3,'Paraclinicos '!K1871&lt;94,2,'Paraclinicos '!K1871&lt;96,1,'Paraclinicos '!K1871&gt;=96,0),"")</f>
        <v/>
      </c>
      <c r="Z1936" t="str" cm="1">
        <f t="array" ref="Z1936">IF(OR(W1936="SI",X1936="SI"),_xlfn.IFS(OR(AND('Paraclinicos '!K1872&lt;=83),AND('Paraclinicos '!K1872&gt;=97,AA1936=2)),3,OR(AND('Paraclinicos '!K1872&lt;=86),AND('Paraclinicos '!K1872&gt;=94,AA1936=2)),2,OR(AND('Paraclinicos '!K1872&lt;=88),AND('Paraclinicos '!K1872&gt;=92,AA1936=2)),1,OR(AND('Paraclinicos '!K1872&gt;=88,'Paraclinicos '!K1872&lt;=92),AND('Paraclinicos '!K1872&gt;=93,AA1936=0)),0),"")</f>
        <v/>
      </c>
      <c r="AA1936" t="str" cm="1">
        <f t="array" ref="AA1936">_xlfn.IFS('Paraclinicos '!E1871="","",'Paraclinicos '!E1871="Oxigeno",2,'Paraclinicos '!E1871="Aire",0)</f>
        <v/>
      </c>
    </row>
    <row r="1937" spans="1:27" x14ac:dyDescent="0.25">
      <c r="A1937">
        <f>'Paraclinicos '!A1872</f>
        <v>0</v>
      </c>
      <c r="B1937" s="3">
        <f>'Paraclinicos '!R1872</f>
        <v>0</v>
      </c>
      <c r="C1937" t="str" cm="1">
        <f t="array" ref="C1937">_xlfn.IFS('Paraclinicos '!Q1872="","",'Paraclinicos '!Q1872&gt;60,3,'Paraclinicos '!Q1872&lt;=60,1)</f>
        <v/>
      </c>
      <c r="D1937" t="str">
        <f>IFERROR(IF(INDEX('BD Demog para scores enalazar'!BC$2:BC$3000,MATCH(Formulas!A1937,'BD Demog para scores enalazar'!A$2:A$3000,0))=0,"SI","NO"),"")</f>
        <v/>
      </c>
      <c r="E1937" t="str" cm="1">
        <f t="array" ref="E1937">_xlfn.IFS(D1937="","",D1937="SI",4,D1937="NO",1)</f>
        <v/>
      </c>
      <c r="F1937" t="str" cm="1">
        <f t="array" ref="F1937">_xlfn.IFS('Paraclinicos '!B1872="","",'Paraclinicos '!B1872&gt;1,1,'Paraclinicos '!B1872&lt;=1,3)</f>
        <v/>
      </c>
      <c r="G1937" t="str" cm="1">
        <f t="array" ref="G1937">_xlfn.IFS('Paraclinicos '!D1872="","",AND('Paraclinicos '!D1872&gt;=250,'Paraclinicos '!D1872&lt;=500),2,'Paraclinicos '!D1872&gt;500,3,'Paraclinicos '!D1872&lt;250,1)</f>
        <v/>
      </c>
      <c r="H1937" s="50" t="str">
        <f t="shared" si="91"/>
        <v/>
      </c>
      <c r="I1937" t="str" cm="1">
        <f t="array" ref="I1937">_xlfn.IFS('Paraclinicos '!Q1872="","",'Paraclinicos '!Q1872&gt;=65,1,'Paraclinicos '!Q1872&lt;65,0)</f>
        <v/>
      </c>
      <c r="J1937" t="str" cm="1">
        <f t="array" ref="J1937">_xlfn.IFS('Paraclinicos '!I1872="","",'Paraclinicos '!I1872&gt;7,1,'Paraclinicos '!I1872&lt;=7,0)</f>
        <v/>
      </c>
      <c r="K1937" t="str" cm="1">
        <f t="array" ref="K1937">_xlfn.IFS('Paraclinicos '!W1872="","",'Paraclinicos '!W1872&lt;=8,1,'Paraclinicos '!W1872&gt;8,0)</f>
        <v/>
      </c>
      <c r="L1937" t="str" cm="1">
        <f t="array" ref="L1937">_xlfn.IFS('Paraclinicos '!S1872="","",'Paraclinicos '!S1872&gt;=30,1,'Paraclinicos '!S1872&lt;30,0)</f>
        <v/>
      </c>
      <c r="M1937" t="str" cm="1">
        <f t="array" ref="M1937">_xlfn.IFS(OR('Paraclinicos '!T1872="",'Paraclinicos '!U1872=""),"",OR('Paraclinicos '!T1872&lt;=90,'Paraclinicos '!U1872&lt;=60),1,OR('Paraclinicos '!T1872&gt;90,'Paraclinicos '!U1872&gt;60),0)</f>
        <v/>
      </c>
      <c r="N1937" s="45" t="str">
        <f t="shared" si="92"/>
        <v/>
      </c>
      <c r="O1937" t="str" cm="1">
        <f t="array" ref="O1937">_xlfn.IFS(OR('Paraclinicos '!M1872="",'Paraclinicos '!N1872="",'Paraclinicos '!N1872=0),"",'Paraclinicos '!M1872/'Paraclinicos '!N1872&lt;100,4,'Paraclinicos '!M1872/'Paraclinicos '!N1872&lt;200,3,'Paraclinicos '!M1872/'Paraclinicos '!N1872&lt;300,2,'Paraclinicos '!M1872/'Paraclinicos '!N1872&lt;400,1,'Paraclinicos '!M1872/'Paraclinicos '!N1872&gt;=400,0)</f>
        <v/>
      </c>
      <c r="P1937" t="str" cm="1">
        <f t="array" ref="P1937">_xlfn.IFS('Paraclinicos '!C1872="","",'Paraclinicos '!C1872&lt;20,4,'Paraclinicos '!C1872&lt;50,3,'Paraclinicos '!C1872&lt;100,2,'Paraclinicos '!C1872&lt;150,1,'Paraclinicos '!C1872&gt;150,0)</f>
        <v/>
      </c>
      <c r="Q1937" t="str" cm="1">
        <f t="array" ref="Q1937">_xlfn.IFS('Paraclinicos '!O1872="","",'Paraclinicos '!O1872&lt;1.2,0,'Paraclinicos '!O1872&lt;2,1,'Paraclinicos '!O1872&lt;3.5,2,'Paraclinicos '!O1872&lt;5,3,'Paraclinicos '!O1872&gt;5,4)</f>
        <v/>
      </c>
      <c r="R1937" t="str" cm="1">
        <f t="array" ref="R1937">_xlfn.IFS('Paraclinicos '!J1872="","",'Paraclinicos '!J1872&lt;1.2,0,'Paraclinicos '!J1872&lt;2,1,'Paraclinicos '!J1872&lt;6,2,'Paraclinicos '!J1872&lt;12,3,'Paraclinicos '!J1872&gt;=12,4)</f>
        <v/>
      </c>
      <c r="S1937" t="str" cm="1">
        <f t="array" ref="S1937">_xlfn.IFS('Paraclinicos '!Y1872="","",'Paraclinicos '!Y1872&lt;70,1,'Paraclinicos '!Y1872&gt;=70,0)</f>
        <v/>
      </c>
      <c r="T1937" t="str" cm="1">
        <f t="array" ref="T1937">_xlfn.IFS('Paraclinicos '!W1872="","",'Paraclinicos '!W1872&lt;6,4,'Paraclinicos '!W1872&lt;10,3,'Paraclinicos '!W1872&lt;13,2,'Paraclinicos '!W1872&lt;15,1,'Paraclinicos '!W1872=15,0)</f>
        <v/>
      </c>
      <c r="U1937" s="54" t="str">
        <f t="shared" si="90"/>
        <v/>
      </c>
      <c r="V1937" t="str" cm="1">
        <f t="array" ref="V1937">_xlfn.IFS('Paraclinicos '!S1872="","",OR('Paraclinicos '!S1872&lt;=8,'Paraclinicos '!S1872&gt;=25),3,'Paraclinicos '!S1872&lt;12,1,'Paraclinicos '!S1872&lt;21,0,'Paraclinicos '!S1872&lt;25,2)</f>
        <v/>
      </c>
      <c r="W1937" t="str">
        <f>IFERROR(IF(INDEX('BD Demog para scores enalazar'!Y$2:'BD Demog para scores enalazar'!Y$3000,MATCH(Formulas!A1937,'BD Demog para scores enalazar'!A$2:'BD Demog para scores enalazar'!A$3000,0))=1,"SI","NO"),"")</f>
        <v/>
      </c>
      <c r="X1937" s="9" t="str">
        <f>IFERROR(IF(INDEX('BD Demog para scores enalazar'!AJ$2:'BD Demog para scores enalazar'!AJ$3000,MATCH(Formulas!A1937,'BD Demog para scores enalazar'!A$2:'BD Demog para scores enalazar'!A$3000,0))=1,"SI","NO"),"")</f>
        <v/>
      </c>
      <c r="Y1937" t="str" cm="1">
        <f t="array" ref="Y1937">IF(AND(W1937="NO",X1937="NO"),_xlfn.IFS('Paraclinicos '!K1872&lt;=91,3,'Paraclinicos '!K1872&lt;94,2,'Paraclinicos '!K1872&lt;96,1,'Paraclinicos '!K1872&gt;=96,0),"")</f>
        <v/>
      </c>
      <c r="Z1937" t="str" cm="1">
        <f t="array" ref="Z1937">IF(OR(W1937="SI",X1937="SI"),_xlfn.IFS(OR(AND('Paraclinicos '!K1873&lt;=83),AND('Paraclinicos '!K1873&gt;=97,AA1937=2)),3,OR(AND('Paraclinicos '!K1873&lt;=86),AND('Paraclinicos '!K1873&gt;=94,AA1937=2)),2,OR(AND('Paraclinicos '!K1873&lt;=88),AND('Paraclinicos '!K1873&gt;=92,AA1937=2)),1,OR(AND('Paraclinicos '!K1873&gt;=88,'Paraclinicos '!K1873&lt;=92),AND('Paraclinicos '!K1873&gt;=93,AA1937=0)),0),"")</f>
        <v/>
      </c>
      <c r="AA1937" t="str" cm="1">
        <f t="array" ref="AA1937">_xlfn.IFS('Paraclinicos '!E1872="","",'Paraclinicos '!E1872="Oxigeno",2,'Paraclinicos '!E1872="Aire",0)</f>
        <v/>
      </c>
    </row>
    <row r="1938" spans="1:27" x14ac:dyDescent="0.25">
      <c r="A1938">
        <f>'Paraclinicos '!A1873</f>
        <v>0</v>
      </c>
      <c r="B1938" s="3">
        <f>'Paraclinicos '!R1873</f>
        <v>0</v>
      </c>
      <c r="C1938" t="str" cm="1">
        <f t="array" ref="C1938">_xlfn.IFS('Paraclinicos '!Q1873="","",'Paraclinicos '!Q1873&gt;60,3,'Paraclinicos '!Q1873&lt;=60,1)</f>
        <v/>
      </c>
      <c r="D1938" t="str">
        <f>IFERROR(IF(INDEX('BD Demog para scores enalazar'!BC$2:BC$3000,MATCH(Formulas!A1938,'BD Demog para scores enalazar'!A$2:A$3000,0))=0,"SI","NO"),"")</f>
        <v/>
      </c>
      <c r="E1938" t="str" cm="1">
        <f t="array" ref="E1938">_xlfn.IFS(D1938="","",D1938="SI",4,D1938="NO",1)</f>
        <v/>
      </c>
      <c r="F1938" t="str" cm="1">
        <f t="array" ref="F1938">_xlfn.IFS('Paraclinicos '!B1873="","",'Paraclinicos '!B1873&gt;1,1,'Paraclinicos '!B1873&lt;=1,3)</f>
        <v/>
      </c>
      <c r="G1938" t="str" cm="1">
        <f t="array" ref="G1938">_xlfn.IFS('Paraclinicos '!D1873="","",AND('Paraclinicos '!D1873&gt;=250,'Paraclinicos '!D1873&lt;=500),2,'Paraclinicos '!D1873&gt;500,3,'Paraclinicos '!D1873&lt;250,1)</f>
        <v/>
      </c>
      <c r="H1938" s="50" t="str">
        <f t="shared" si="91"/>
        <v/>
      </c>
      <c r="I1938" t="str" cm="1">
        <f t="array" ref="I1938">_xlfn.IFS('Paraclinicos '!Q1873="","",'Paraclinicos '!Q1873&gt;=65,1,'Paraclinicos '!Q1873&lt;65,0)</f>
        <v/>
      </c>
      <c r="J1938" t="str" cm="1">
        <f t="array" ref="J1938">_xlfn.IFS('Paraclinicos '!I1873="","",'Paraclinicos '!I1873&gt;7,1,'Paraclinicos '!I1873&lt;=7,0)</f>
        <v/>
      </c>
      <c r="K1938" t="str" cm="1">
        <f t="array" ref="K1938">_xlfn.IFS('Paraclinicos '!W1873="","",'Paraclinicos '!W1873&lt;=8,1,'Paraclinicos '!W1873&gt;8,0)</f>
        <v/>
      </c>
      <c r="L1938" t="str" cm="1">
        <f t="array" ref="L1938">_xlfn.IFS('Paraclinicos '!S1873="","",'Paraclinicos '!S1873&gt;=30,1,'Paraclinicos '!S1873&lt;30,0)</f>
        <v/>
      </c>
      <c r="M1938" t="str" cm="1">
        <f t="array" ref="M1938">_xlfn.IFS(OR('Paraclinicos '!T1873="",'Paraclinicos '!U1873=""),"",OR('Paraclinicos '!T1873&lt;=90,'Paraclinicos '!U1873&lt;=60),1,OR('Paraclinicos '!T1873&gt;90,'Paraclinicos '!U1873&gt;60),0)</f>
        <v/>
      </c>
      <c r="N1938" s="45" t="str">
        <f t="shared" si="92"/>
        <v/>
      </c>
      <c r="O1938" t="str" cm="1">
        <f t="array" ref="O1938">_xlfn.IFS(OR('Paraclinicos '!M1873="",'Paraclinicos '!N1873="",'Paraclinicos '!N1873=0),"",'Paraclinicos '!M1873/'Paraclinicos '!N1873&lt;100,4,'Paraclinicos '!M1873/'Paraclinicos '!N1873&lt;200,3,'Paraclinicos '!M1873/'Paraclinicos '!N1873&lt;300,2,'Paraclinicos '!M1873/'Paraclinicos '!N1873&lt;400,1,'Paraclinicos '!M1873/'Paraclinicos '!N1873&gt;=400,0)</f>
        <v/>
      </c>
      <c r="P1938" t="str" cm="1">
        <f t="array" ref="P1938">_xlfn.IFS('Paraclinicos '!C1873="","",'Paraclinicos '!C1873&lt;20,4,'Paraclinicos '!C1873&lt;50,3,'Paraclinicos '!C1873&lt;100,2,'Paraclinicos '!C1873&lt;150,1,'Paraclinicos '!C1873&gt;150,0)</f>
        <v/>
      </c>
      <c r="Q1938" t="str" cm="1">
        <f t="array" ref="Q1938">_xlfn.IFS('Paraclinicos '!O1873="","",'Paraclinicos '!O1873&lt;1.2,0,'Paraclinicos '!O1873&lt;2,1,'Paraclinicos '!O1873&lt;3.5,2,'Paraclinicos '!O1873&lt;5,3,'Paraclinicos '!O1873&gt;5,4)</f>
        <v/>
      </c>
      <c r="R1938" t="str" cm="1">
        <f t="array" ref="R1938">_xlfn.IFS('Paraclinicos '!J1873="","",'Paraclinicos '!J1873&lt;1.2,0,'Paraclinicos '!J1873&lt;2,1,'Paraclinicos '!J1873&lt;6,2,'Paraclinicos '!J1873&lt;12,3,'Paraclinicos '!J1873&gt;=12,4)</f>
        <v/>
      </c>
      <c r="S1938" t="str" cm="1">
        <f t="array" ref="S1938">_xlfn.IFS('Paraclinicos '!Y1873="","",'Paraclinicos '!Y1873&lt;70,1,'Paraclinicos '!Y1873&gt;=70,0)</f>
        <v/>
      </c>
      <c r="T1938" t="str" cm="1">
        <f t="array" ref="T1938">_xlfn.IFS('Paraclinicos '!W1873="","",'Paraclinicos '!W1873&lt;6,4,'Paraclinicos '!W1873&lt;10,3,'Paraclinicos '!W1873&lt;13,2,'Paraclinicos '!W1873&lt;15,1,'Paraclinicos '!W1873=15,0)</f>
        <v/>
      </c>
      <c r="U1938" s="54" t="str">
        <f t="shared" si="90"/>
        <v/>
      </c>
      <c r="V1938" t="str" cm="1">
        <f t="array" ref="V1938">_xlfn.IFS('Paraclinicos '!S1873="","",OR('Paraclinicos '!S1873&lt;=8,'Paraclinicos '!S1873&gt;=25),3,'Paraclinicos '!S1873&lt;12,1,'Paraclinicos '!S1873&lt;21,0,'Paraclinicos '!S1873&lt;25,2)</f>
        <v/>
      </c>
      <c r="W1938" t="str">
        <f>IFERROR(IF(INDEX('BD Demog para scores enalazar'!Y$2:'BD Demog para scores enalazar'!Y$3000,MATCH(Formulas!A1938,'BD Demog para scores enalazar'!A$2:'BD Demog para scores enalazar'!A$3000,0))=1,"SI","NO"),"")</f>
        <v/>
      </c>
      <c r="X1938" s="9" t="str">
        <f>IFERROR(IF(INDEX('BD Demog para scores enalazar'!AJ$2:'BD Demog para scores enalazar'!AJ$3000,MATCH(Formulas!A1938,'BD Demog para scores enalazar'!A$2:'BD Demog para scores enalazar'!A$3000,0))=1,"SI","NO"),"")</f>
        <v/>
      </c>
      <c r="Y1938" t="str" cm="1">
        <f t="array" ref="Y1938">IF(AND(W1938="NO",X1938="NO"),_xlfn.IFS('Paraclinicos '!K1873&lt;=91,3,'Paraclinicos '!K1873&lt;94,2,'Paraclinicos '!K1873&lt;96,1,'Paraclinicos '!K1873&gt;=96,0),"")</f>
        <v/>
      </c>
      <c r="Z1938" t="str" cm="1">
        <f t="array" ref="Z1938">IF(OR(W1938="SI",X1938="SI"),_xlfn.IFS(OR(AND('Paraclinicos '!K1874&lt;=83),AND('Paraclinicos '!K1874&gt;=97,AA1938=2)),3,OR(AND('Paraclinicos '!K1874&lt;=86),AND('Paraclinicos '!K1874&gt;=94,AA1938=2)),2,OR(AND('Paraclinicos '!K1874&lt;=88),AND('Paraclinicos '!K1874&gt;=92,AA1938=2)),1,OR(AND('Paraclinicos '!K1874&gt;=88,'Paraclinicos '!K1874&lt;=92),AND('Paraclinicos '!K1874&gt;=93,AA1938=0)),0),"")</f>
        <v/>
      </c>
      <c r="AA1938" t="str" cm="1">
        <f t="array" ref="AA1938">_xlfn.IFS('Paraclinicos '!E1873="","",'Paraclinicos '!E1873="Oxigeno",2,'Paraclinicos '!E1873="Aire",0)</f>
        <v/>
      </c>
    </row>
    <row r="1939" spans="1:27" x14ac:dyDescent="0.25">
      <c r="A1939">
        <f>'Paraclinicos '!A1874</f>
        <v>0</v>
      </c>
      <c r="B1939" s="3">
        <f>'Paraclinicos '!R1874</f>
        <v>0</v>
      </c>
      <c r="C1939" t="str" cm="1">
        <f t="array" ref="C1939">_xlfn.IFS('Paraclinicos '!Q1874="","",'Paraclinicos '!Q1874&gt;60,3,'Paraclinicos '!Q1874&lt;=60,1)</f>
        <v/>
      </c>
      <c r="D1939" t="str">
        <f>IFERROR(IF(INDEX('BD Demog para scores enalazar'!BC$2:BC$3000,MATCH(Formulas!A1939,'BD Demog para scores enalazar'!A$2:A$3000,0))=0,"SI","NO"),"")</f>
        <v/>
      </c>
      <c r="E1939" t="str" cm="1">
        <f t="array" ref="E1939">_xlfn.IFS(D1939="","",D1939="SI",4,D1939="NO",1)</f>
        <v/>
      </c>
      <c r="F1939" t="str" cm="1">
        <f t="array" ref="F1939">_xlfn.IFS('Paraclinicos '!B1874="","",'Paraclinicos '!B1874&gt;1,1,'Paraclinicos '!B1874&lt;=1,3)</f>
        <v/>
      </c>
      <c r="G1939" t="str" cm="1">
        <f t="array" ref="G1939">_xlfn.IFS('Paraclinicos '!D1874="","",AND('Paraclinicos '!D1874&gt;=250,'Paraclinicos '!D1874&lt;=500),2,'Paraclinicos '!D1874&gt;500,3,'Paraclinicos '!D1874&lt;250,1)</f>
        <v/>
      </c>
      <c r="H1939" s="50" t="str">
        <f t="shared" si="91"/>
        <v/>
      </c>
      <c r="I1939" t="str" cm="1">
        <f t="array" ref="I1939">_xlfn.IFS('Paraclinicos '!Q1874="","",'Paraclinicos '!Q1874&gt;=65,1,'Paraclinicos '!Q1874&lt;65,0)</f>
        <v/>
      </c>
      <c r="J1939" t="str" cm="1">
        <f t="array" ref="J1939">_xlfn.IFS('Paraclinicos '!I1874="","",'Paraclinicos '!I1874&gt;7,1,'Paraclinicos '!I1874&lt;=7,0)</f>
        <v/>
      </c>
      <c r="K1939" t="str" cm="1">
        <f t="array" ref="K1939">_xlfn.IFS('Paraclinicos '!W1874="","",'Paraclinicos '!W1874&lt;=8,1,'Paraclinicos '!W1874&gt;8,0)</f>
        <v/>
      </c>
      <c r="L1939" t="str" cm="1">
        <f t="array" ref="L1939">_xlfn.IFS('Paraclinicos '!S1874="","",'Paraclinicos '!S1874&gt;=30,1,'Paraclinicos '!S1874&lt;30,0)</f>
        <v/>
      </c>
      <c r="M1939" t="str" cm="1">
        <f t="array" ref="M1939">_xlfn.IFS(OR('Paraclinicos '!T1874="",'Paraclinicos '!U1874=""),"",OR('Paraclinicos '!T1874&lt;=90,'Paraclinicos '!U1874&lt;=60),1,OR('Paraclinicos '!T1874&gt;90,'Paraclinicos '!U1874&gt;60),0)</f>
        <v/>
      </c>
      <c r="N1939" s="45" t="str">
        <f t="shared" si="92"/>
        <v/>
      </c>
      <c r="O1939" t="str" cm="1">
        <f t="array" ref="O1939">_xlfn.IFS(OR('Paraclinicos '!M1874="",'Paraclinicos '!N1874="",'Paraclinicos '!N1874=0),"",'Paraclinicos '!M1874/'Paraclinicos '!N1874&lt;100,4,'Paraclinicos '!M1874/'Paraclinicos '!N1874&lt;200,3,'Paraclinicos '!M1874/'Paraclinicos '!N1874&lt;300,2,'Paraclinicos '!M1874/'Paraclinicos '!N1874&lt;400,1,'Paraclinicos '!M1874/'Paraclinicos '!N1874&gt;=400,0)</f>
        <v/>
      </c>
      <c r="P1939" t="str" cm="1">
        <f t="array" ref="P1939">_xlfn.IFS('Paraclinicos '!C1874="","",'Paraclinicos '!C1874&lt;20,4,'Paraclinicos '!C1874&lt;50,3,'Paraclinicos '!C1874&lt;100,2,'Paraclinicos '!C1874&lt;150,1,'Paraclinicos '!C1874&gt;150,0)</f>
        <v/>
      </c>
      <c r="Q1939" t="str" cm="1">
        <f t="array" ref="Q1939">_xlfn.IFS('Paraclinicos '!O1874="","",'Paraclinicos '!O1874&lt;1.2,0,'Paraclinicos '!O1874&lt;2,1,'Paraclinicos '!O1874&lt;3.5,2,'Paraclinicos '!O1874&lt;5,3,'Paraclinicos '!O1874&gt;5,4)</f>
        <v/>
      </c>
      <c r="R1939" t="str" cm="1">
        <f t="array" ref="R1939">_xlfn.IFS('Paraclinicos '!J1874="","",'Paraclinicos '!J1874&lt;1.2,0,'Paraclinicos '!J1874&lt;2,1,'Paraclinicos '!J1874&lt;6,2,'Paraclinicos '!J1874&lt;12,3,'Paraclinicos '!J1874&gt;=12,4)</f>
        <v/>
      </c>
      <c r="S1939" t="str" cm="1">
        <f t="array" ref="S1939">_xlfn.IFS('Paraclinicos '!Y1874="","",'Paraclinicos '!Y1874&lt;70,1,'Paraclinicos '!Y1874&gt;=70,0)</f>
        <v/>
      </c>
      <c r="T1939" t="str" cm="1">
        <f t="array" ref="T1939">_xlfn.IFS('Paraclinicos '!W1874="","",'Paraclinicos '!W1874&lt;6,4,'Paraclinicos '!W1874&lt;10,3,'Paraclinicos '!W1874&lt;13,2,'Paraclinicos '!W1874&lt;15,1,'Paraclinicos '!W1874=15,0)</f>
        <v/>
      </c>
      <c r="U1939" s="54" t="str">
        <f t="shared" si="90"/>
        <v/>
      </c>
      <c r="V1939" t="str" cm="1">
        <f t="array" ref="V1939">_xlfn.IFS('Paraclinicos '!S1874="","",OR('Paraclinicos '!S1874&lt;=8,'Paraclinicos '!S1874&gt;=25),3,'Paraclinicos '!S1874&lt;12,1,'Paraclinicos '!S1874&lt;21,0,'Paraclinicos '!S1874&lt;25,2)</f>
        <v/>
      </c>
      <c r="W1939" t="str">
        <f>IFERROR(IF(INDEX('BD Demog para scores enalazar'!Y$2:'BD Demog para scores enalazar'!Y$3000,MATCH(Formulas!A1939,'BD Demog para scores enalazar'!A$2:'BD Demog para scores enalazar'!A$3000,0))=1,"SI","NO"),"")</f>
        <v/>
      </c>
      <c r="X1939" s="9" t="str">
        <f>IFERROR(IF(INDEX('BD Demog para scores enalazar'!AJ$2:'BD Demog para scores enalazar'!AJ$3000,MATCH(Formulas!A1939,'BD Demog para scores enalazar'!A$2:'BD Demog para scores enalazar'!A$3000,0))=1,"SI","NO"),"")</f>
        <v/>
      </c>
      <c r="Y1939" t="str" cm="1">
        <f t="array" ref="Y1939">IF(AND(W1939="NO",X1939="NO"),_xlfn.IFS('Paraclinicos '!K1874&lt;=91,3,'Paraclinicos '!K1874&lt;94,2,'Paraclinicos '!K1874&lt;96,1,'Paraclinicos '!K1874&gt;=96,0),"")</f>
        <v/>
      </c>
      <c r="Z1939" t="str" cm="1">
        <f t="array" ref="Z1939">IF(OR(W1939="SI",X1939="SI"),_xlfn.IFS(OR(AND('Paraclinicos '!K1875&lt;=83),AND('Paraclinicos '!K1875&gt;=97,AA1939=2)),3,OR(AND('Paraclinicos '!K1875&lt;=86),AND('Paraclinicos '!K1875&gt;=94,AA1939=2)),2,OR(AND('Paraclinicos '!K1875&lt;=88),AND('Paraclinicos '!K1875&gt;=92,AA1939=2)),1,OR(AND('Paraclinicos '!K1875&gt;=88,'Paraclinicos '!K1875&lt;=92),AND('Paraclinicos '!K1875&gt;=93,AA1939=0)),0),"")</f>
        <v/>
      </c>
      <c r="AA1939" t="str" cm="1">
        <f t="array" ref="AA1939">_xlfn.IFS('Paraclinicos '!E1874="","",'Paraclinicos '!E1874="Oxigeno",2,'Paraclinicos '!E1874="Aire",0)</f>
        <v/>
      </c>
    </row>
    <row r="1940" spans="1:27" x14ac:dyDescent="0.25">
      <c r="A1940">
        <f>'Paraclinicos '!A1875</f>
        <v>0</v>
      </c>
      <c r="B1940" s="3">
        <f>'Paraclinicos '!R1875</f>
        <v>0</v>
      </c>
      <c r="C1940" t="str" cm="1">
        <f t="array" ref="C1940">_xlfn.IFS('Paraclinicos '!Q1875="","",'Paraclinicos '!Q1875&gt;60,3,'Paraclinicos '!Q1875&lt;=60,1)</f>
        <v/>
      </c>
      <c r="D1940" t="str">
        <f>IFERROR(IF(INDEX('BD Demog para scores enalazar'!BC$2:BC$3000,MATCH(Formulas!A1940,'BD Demog para scores enalazar'!A$2:A$3000,0))=0,"SI","NO"),"")</f>
        <v/>
      </c>
      <c r="E1940" t="str" cm="1">
        <f t="array" ref="E1940">_xlfn.IFS(D1940="","",D1940="SI",4,D1940="NO",1)</f>
        <v/>
      </c>
      <c r="F1940" t="str" cm="1">
        <f t="array" ref="F1940">_xlfn.IFS('Paraclinicos '!B1875="","",'Paraclinicos '!B1875&gt;1,1,'Paraclinicos '!B1875&lt;=1,3)</f>
        <v/>
      </c>
      <c r="G1940" t="str" cm="1">
        <f t="array" ref="G1940">_xlfn.IFS('Paraclinicos '!D1875="","",AND('Paraclinicos '!D1875&gt;=250,'Paraclinicos '!D1875&lt;=500),2,'Paraclinicos '!D1875&gt;500,3,'Paraclinicos '!D1875&lt;250,1)</f>
        <v/>
      </c>
      <c r="H1940" s="50" t="str">
        <f t="shared" si="91"/>
        <v/>
      </c>
      <c r="I1940" t="str" cm="1">
        <f t="array" ref="I1940">_xlfn.IFS('Paraclinicos '!Q1875="","",'Paraclinicos '!Q1875&gt;=65,1,'Paraclinicos '!Q1875&lt;65,0)</f>
        <v/>
      </c>
      <c r="J1940" t="str" cm="1">
        <f t="array" ref="J1940">_xlfn.IFS('Paraclinicos '!I1875="","",'Paraclinicos '!I1875&gt;7,1,'Paraclinicos '!I1875&lt;=7,0)</f>
        <v/>
      </c>
      <c r="K1940" t="str" cm="1">
        <f t="array" ref="K1940">_xlfn.IFS('Paraclinicos '!W1875="","",'Paraclinicos '!W1875&lt;=8,1,'Paraclinicos '!W1875&gt;8,0)</f>
        <v/>
      </c>
      <c r="L1940" t="str" cm="1">
        <f t="array" ref="L1940">_xlfn.IFS('Paraclinicos '!S1875="","",'Paraclinicos '!S1875&gt;=30,1,'Paraclinicos '!S1875&lt;30,0)</f>
        <v/>
      </c>
      <c r="M1940" t="str" cm="1">
        <f t="array" ref="M1940">_xlfn.IFS(OR('Paraclinicos '!T1875="",'Paraclinicos '!U1875=""),"",OR('Paraclinicos '!T1875&lt;=90,'Paraclinicos '!U1875&lt;=60),1,OR('Paraclinicos '!T1875&gt;90,'Paraclinicos '!U1875&gt;60),0)</f>
        <v/>
      </c>
      <c r="N1940" s="45" t="str">
        <f t="shared" si="92"/>
        <v/>
      </c>
      <c r="O1940" t="str" cm="1">
        <f t="array" ref="O1940">_xlfn.IFS(OR('Paraclinicos '!M1875="",'Paraclinicos '!N1875="",'Paraclinicos '!N1875=0),"",'Paraclinicos '!M1875/'Paraclinicos '!N1875&lt;100,4,'Paraclinicos '!M1875/'Paraclinicos '!N1875&lt;200,3,'Paraclinicos '!M1875/'Paraclinicos '!N1875&lt;300,2,'Paraclinicos '!M1875/'Paraclinicos '!N1875&lt;400,1,'Paraclinicos '!M1875/'Paraclinicos '!N1875&gt;=400,0)</f>
        <v/>
      </c>
      <c r="P1940" t="str" cm="1">
        <f t="array" ref="P1940">_xlfn.IFS('Paraclinicos '!C1875="","",'Paraclinicos '!C1875&lt;20,4,'Paraclinicos '!C1875&lt;50,3,'Paraclinicos '!C1875&lt;100,2,'Paraclinicos '!C1875&lt;150,1,'Paraclinicos '!C1875&gt;150,0)</f>
        <v/>
      </c>
      <c r="Q1940" t="str" cm="1">
        <f t="array" ref="Q1940">_xlfn.IFS('Paraclinicos '!O1875="","",'Paraclinicos '!O1875&lt;1.2,0,'Paraclinicos '!O1875&lt;2,1,'Paraclinicos '!O1875&lt;3.5,2,'Paraclinicos '!O1875&lt;5,3,'Paraclinicos '!O1875&gt;5,4)</f>
        <v/>
      </c>
      <c r="R1940" t="str" cm="1">
        <f t="array" ref="R1940">_xlfn.IFS('Paraclinicos '!J1875="","",'Paraclinicos '!J1875&lt;1.2,0,'Paraclinicos '!J1875&lt;2,1,'Paraclinicos '!J1875&lt;6,2,'Paraclinicos '!J1875&lt;12,3,'Paraclinicos '!J1875&gt;=12,4)</f>
        <v/>
      </c>
      <c r="S1940" t="str" cm="1">
        <f t="array" ref="S1940">_xlfn.IFS('Paraclinicos '!Y1875="","",'Paraclinicos '!Y1875&lt;70,1,'Paraclinicos '!Y1875&gt;=70,0)</f>
        <v/>
      </c>
      <c r="T1940" t="str" cm="1">
        <f t="array" ref="T1940">_xlfn.IFS('Paraclinicos '!W1875="","",'Paraclinicos '!W1875&lt;6,4,'Paraclinicos '!W1875&lt;10,3,'Paraclinicos '!W1875&lt;13,2,'Paraclinicos '!W1875&lt;15,1,'Paraclinicos '!W1875=15,0)</f>
        <v/>
      </c>
      <c r="U1940" s="54" t="str">
        <f t="shared" si="90"/>
        <v/>
      </c>
      <c r="V1940" t="str" cm="1">
        <f t="array" ref="V1940">_xlfn.IFS('Paraclinicos '!S1875="","",OR('Paraclinicos '!S1875&lt;=8,'Paraclinicos '!S1875&gt;=25),3,'Paraclinicos '!S1875&lt;12,1,'Paraclinicos '!S1875&lt;21,0,'Paraclinicos '!S1875&lt;25,2)</f>
        <v/>
      </c>
      <c r="W1940" t="str">
        <f>IFERROR(IF(INDEX('BD Demog para scores enalazar'!Y$2:'BD Demog para scores enalazar'!Y$3000,MATCH(Formulas!A1940,'BD Demog para scores enalazar'!A$2:'BD Demog para scores enalazar'!A$3000,0))=1,"SI","NO"),"")</f>
        <v/>
      </c>
      <c r="X1940" s="9" t="str">
        <f>IFERROR(IF(INDEX('BD Demog para scores enalazar'!AJ$2:'BD Demog para scores enalazar'!AJ$3000,MATCH(Formulas!A1940,'BD Demog para scores enalazar'!A$2:'BD Demog para scores enalazar'!A$3000,0))=1,"SI","NO"),"")</f>
        <v/>
      </c>
      <c r="Y1940" t="str" cm="1">
        <f t="array" ref="Y1940">IF(AND(W1940="NO",X1940="NO"),_xlfn.IFS('Paraclinicos '!K1875&lt;=91,3,'Paraclinicos '!K1875&lt;94,2,'Paraclinicos '!K1875&lt;96,1,'Paraclinicos '!K1875&gt;=96,0),"")</f>
        <v/>
      </c>
      <c r="Z1940" t="str" cm="1">
        <f t="array" ref="Z1940">IF(OR(W1940="SI",X1940="SI"),_xlfn.IFS(OR(AND('Paraclinicos '!K1876&lt;=83),AND('Paraclinicos '!K1876&gt;=97,AA1940=2)),3,OR(AND('Paraclinicos '!K1876&lt;=86),AND('Paraclinicos '!K1876&gt;=94,AA1940=2)),2,OR(AND('Paraclinicos '!K1876&lt;=88),AND('Paraclinicos '!K1876&gt;=92,AA1940=2)),1,OR(AND('Paraclinicos '!K1876&gt;=88,'Paraclinicos '!K1876&lt;=92),AND('Paraclinicos '!K1876&gt;=93,AA1940=0)),0),"")</f>
        <v/>
      </c>
      <c r="AA1940" t="str" cm="1">
        <f t="array" ref="AA1940">_xlfn.IFS('Paraclinicos '!E1875="","",'Paraclinicos '!E1875="Oxigeno",2,'Paraclinicos '!E1875="Aire",0)</f>
        <v/>
      </c>
    </row>
    <row r="1941" spans="1:27" x14ac:dyDescent="0.25">
      <c r="A1941">
        <f>'Paraclinicos '!A1876</f>
        <v>0</v>
      </c>
      <c r="B1941" s="3">
        <f>'Paraclinicos '!R1876</f>
        <v>0</v>
      </c>
      <c r="C1941" t="str" cm="1">
        <f t="array" ref="C1941">_xlfn.IFS('Paraclinicos '!Q1876="","",'Paraclinicos '!Q1876&gt;60,3,'Paraclinicos '!Q1876&lt;=60,1)</f>
        <v/>
      </c>
      <c r="D1941" t="str">
        <f>IFERROR(IF(INDEX('BD Demog para scores enalazar'!BC$2:BC$3000,MATCH(Formulas!A1941,'BD Demog para scores enalazar'!A$2:A$3000,0))=0,"SI","NO"),"")</f>
        <v/>
      </c>
      <c r="E1941" t="str" cm="1">
        <f t="array" ref="E1941">_xlfn.IFS(D1941="","",D1941="SI",4,D1941="NO",1)</f>
        <v/>
      </c>
      <c r="F1941" t="str" cm="1">
        <f t="array" ref="F1941">_xlfn.IFS('Paraclinicos '!B1876="","",'Paraclinicos '!B1876&gt;1,1,'Paraclinicos '!B1876&lt;=1,3)</f>
        <v/>
      </c>
      <c r="G1941" t="str" cm="1">
        <f t="array" ref="G1941">_xlfn.IFS('Paraclinicos '!D1876="","",AND('Paraclinicos '!D1876&gt;=250,'Paraclinicos '!D1876&lt;=500),2,'Paraclinicos '!D1876&gt;500,3,'Paraclinicos '!D1876&lt;250,1)</f>
        <v/>
      </c>
      <c r="H1941" s="50" t="str">
        <f t="shared" si="91"/>
        <v/>
      </c>
      <c r="I1941" t="str" cm="1">
        <f t="array" ref="I1941">_xlfn.IFS('Paraclinicos '!Q1876="","",'Paraclinicos '!Q1876&gt;=65,1,'Paraclinicos '!Q1876&lt;65,0)</f>
        <v/>
      </c>
      <c r="J1941" t="str" cm="1">
        <f t="array" ref="J1941">_xlfn.IFS('Paraclinicos '!I1876="","",'Paraclinicos '!I1876&gt;7,1,'Paraclinicos '!I1876&lt;=7,0)</f>
        <v/>
      </c>
      <c r="K1941" t="str" cm="1">
        <f t="array" ref="K1941">_xlfn.IFS('Paraclinicos '!W1876="","",'Paraclinicos '!W1876&lt;=8,1,'Paraclinicos '!W1876&gt;8,0)</f>
        <v/>
      </c>
      <c r="L1941" t="str" cm="1">
        <f t="array" ref="L1941">_xlfn.IFS('Paraclinicos '!S1876="","",'Paraclinicos '!S1876&gt;=30,1,'Paraclinicos '!S1876&lt;30,0)</f>
        <v/>
      </c>
      <c r="M1941" t="str" cm="1">
        <f t="array" ref="M1941">_xlfn.IFS(OR('Paraclinicos '!T1876="",'Paraclinicos '!U1876=""),"",OR('Paraclinicos '!T1876&lt;=90,'Paraclinicos '!U1876&lt;=60),1,OR('Paraclinicos '!T1876&gt;90,'Paraclinicos '!U1876&gt;60),0)</f>
        <v/>
      </c>
      <c r="N1941" s="45" t="str">
        <f t="shared" si="92"/>
        <v/>
      </c>
      <c r="O1941" t="str" cm="1">
        <f t="array" ref="O1941">_xlfn.IFS(OR('Paraclinicos '!M1876="",'Paraclinicos '!N1876="",'Paraclinicos '!N1876=0),"",'Paraclinicos '!M1876/'Paraclinicos '!N1876&lt;100,4,'Paraclinicos '!M1876/'Paraclinicos '!N1876&lt;200,3,'Paraclinicos '!M1876/'Paraclinicos '!N1876&lt;300,2,'Paraclinicos '!M1876/'Paraclinicos '!N1876&lt;400,1,'Paraclinicos '!M1876/'Paraclinicos '!N1876&gt;=400,0)</f>
        <v/>
      </c>
      <c r="P1941" t="str" cm="1">
        <f t="array" ref="P1941">_xlfn.IFS('Paraclinicos '!C1876="","",'Paraclinicos '!C1876&lt;20,4,'Paraclinicos '!C1876&lt;50,3,'Paraclinicos '!C1876&lt;100,2,'Paraclinicos '!C1876&lt;150,1,'Paraclinicos '!C1876&gt;150,0)</f>
        <v/>
      </c>
      <c r="Q1941" t="str" cm="1">
        <f t="array" ref="Q1941">_xlfn.IFS('Paraclinicos '!O1876="","",'Paraclinicos '!O1876&lt;1.2,0,'Paraclinicos '!O1876&lt;2,1,'Paraclinicos '!O1876&lt;3.5,2,'Paraclinicos '!O1876&lt;5,3,'Paraclinicos '!O1876&gt;5,4)</f>
        <v/>
      </c>
      <c r="R1941" t="str" cm="1">
        <f t="array" ref="R1941">_xlfn.IFS('Paraclinicos '!J1876="","",'Paraclinicos '!J1876&lt;1.2,0,'Paraclinicos '!J1876&lt;2,1,'Paraclinicos '!J1876&lt;6,2,'Paraclinicos '!J1876&lt;12,3,'Paraclinicos '!J1876&gt;=12,4)</f>
        <v/>
      </c>
      <c r="S1941" t="str" cm="1">
        <f t="array" ref="S1941">_xlfn.IFS('Paraclinicos '!Y1876="","",'Paraclinicos '!Y1876&lt;70,1,'Paraclinicos '!Y1876&gt;=70,0)</f>
        <v/>
      </c>
      <c r="T1941" t="str" cm="1">
        <f t="array" ref="T1941">_xlfn.IFS('Paraclinicos '!W1876="","",'Paraclinicos '!W1876&lt;6,4,'Paraclinicos '!W1876&lt;10,3,'Paraclinicos '!W1876&lt;13,2,'Paraclinicos '!W1876&lt;15,1,'Paraclinicos '!W1876=15,0)</f>
        <v/>
      </c>
      <c r="U1941" s="54" t="str">
        <f t="shared" si="90"/>
        <v/>
      </c>
      <c r="V1941" t="str" cm="1">
        <f t="array" ref="V1941">_xlfn.IFS('Paraclinicos '!S1876="","",OR('Paraclinicos '!S1876&lt;=8,'Paraclinicos '!S1876&gt;=25),3,'Paraclinicos '!S1876&lt;12,1,'Paraclinicos '!S1876&lt;21,0,'Paraclinicos '!S1876&lt;25,2)</f>
        <v/>
      </c>
      <c r="W1941" t="str">
        <f>IFERROR(IF(INDEX('BD Demog para scores enalazar'!Y$2:'BD Demog para scores enalazar'!Y$3000,MATCH(Formulas!A1941,'BD Demog para scores enalazar'!A$2:'BD Demog para scores enalazar'!A$3000,0))=1,"SI","NO"),"")</f>
        <v/>
      </c>
      <c r="X1941" s="9" t="str">
        <f>IFERROR(IF(INDEX('BD Demog para scores enalazar'!AJ$2:'BD Demog para scores enalazar'!AJ$3000,MATCH(Formulas!A1941,'BD Demog para scores enalazar'!A$2:'BD Demog para scores enalazar'!A$3000,0))=1,"SI","NO"),"")</f>
        <v/>
      </c>
      <c r="Y1941" t="str" cm="1">
        <f t="array" ref="Y1941">IF(AND(W1941="NO",X1941="NO"),_xlfn.IFS('Paraclinicos '!K1876&lt;=91,3,'Paraclinicos '!K1876&lt;94,2,'Paraclinicos '!K1876&lt;96,1,'Paraclinicos '!K1876&gt;=96,0),"")</f>
        <v/>
      </c>
      <c r="Z1941" t="str" cm="1">
        <f t="array" ref="Z1941">IF(OR(W1941="SI",X1941="SI"),_xlfn.IFS(OR(AND('Paraclinicos '!K1877&lt;=83),AND('Paraclinicos '!K1877&gt;=97,AA1941=2)),3,OR(AND('Paraclinicos '!K1877&lt;=86),AND('Paraclinicos '!K1877&gt;=94,AA1941=2)),2,OR(AND('Paraclinicos '!K1877&lt;=88),AND('Paraclinicos '!K1877&gt;=92,AA1941=2)),1,OR(AND('Paraclinicos '!K1877&gt;=88,'Paraclinicos '!K1877&lt;=92),AND('Paraclinicos '!K1877&gt;=93,AA1941=0)),0),"")</f>
        <v/>
      </c>
      <c r="AA1941" t="str" cm="1">
        <f t="array" ref="AA1941">_xlfn.IFS('Paraclinicos '!E1876="","",'Paraclinicos '!E1876="Oxigeno",2,'Paraclinicos '!E1876="Aire",0)</f>
        <v/>
      </c>
    </row>
    <row r="1942" spans="1:27" x14ac:dyDescent="0.25">
      <c r="A1942">
        <f>'Paraclinicos '!A1877</f>
        <v>0</v>
      </c>
      <c r="B1942" s="3">
        <f>'Paraclinicos '!R1877</f>
        <v>0</v>
      </c>
      <c r="C1942" t="str" cm="1">
        <f t="array" ref="C1942">_xlfn.IFS('Paraclinicos '!Q1877="","",'Paraclinicos '!Q1877&gt;60,3,'Paraclinicos '!Q1877&lt;=60,1)</f>
        <v/>
      </c>
      <c r="D1942" t="str">
        <f>IFERROR(IF(INDEX('BD Demog para scores enalazar'!BC$2:BC$3000,MATCH(Formulas!A1942,'BD Demog para scores enalazar'!A$2:A$3000,0))=0,"SI","NO"),"")</f>
        <v/>
      </c>
      <c r="E1942" t="str" cm="1">
        <f t="array" ref="E1942">_xlfn.IFS(D1942="","",D1942="SI",4,D1942="NO",1)</f>
        <v/>
      </c>
      <c r="F1942" t="str" cm="1">
        <f t="array" ref="F1942">_xlfn.IFS('Paraclinicos '!B1877="","",'Paraclinicos '!B1877&gt;1,1,'Paraclinicos '!B1877&lt;=1,3)</f>
        <v/>
      </c>
      <c r="G1942" t="str" cm="1">
        <f t="array" ref="G1942">_xlfn.IFS('Paraclinicos '!D1877="","",AND('Paraclinicos '!D1877&gt;=250,'Paraclinicos '!D1877&lt;=500),2,'Paraclinicos '!D1877&gt;500,3,'Paraclinicos '!D1877&lt;250,1)</f>
        <v/>
      </c>
      <c r="H1942" s="50" t="str">
        <f t="shared" si="91"/>
        <v/>
      </c>
      <c r="I1942" t="str" cm="1">
        <f t="array" ref="I1942">_xlfn.IFS('Paraclinicos '!Q1877="","",'Paraclinicos '!Q1877&gt;=65,1,'Paraclinicos '!Q1877&lt;65,0)</f>
        <v/>
      </c>
      <c r="J1942" t="str" cm="1">
        <f t="array" ref="J1942">_xlfn.IFS('Paraclinicos '!I1877="","",'Paraclinicos '!I1877&gt;7,1,'Paraclinicos '!I1877&lt;=7,0)</f>
        <v/>
      </c>
      <c r="K1942" t="str" cm="1">
        <f t="array" ref="K1942">_xlfn.IFS('Paraclinicos '!W1877="","",'Paraclinicos '!W1877&lt;=8,1,'Paraclinicos '!W1877&gt;8,0)</f>
        <v/>
      </c>
      <c r="L1942" t="str" cm="1">
        <f t="array" ref="L1942">_xlfn.IFS('Paraclinicos '!S1877="","",'Paraclinicos '!S1877&gt;=30,1,'Paraclinicos '!S1877&lt;30,0)</f>
        <v/>
      </c>
      <c r="M1942" t="str" cm="1">
        <f t="array" ref="M1942">_xlfn.IFS(OR('Paraclinicos '!T1877="",'Paraclinicos '!U1877=""),"",OR('Paraclinicos '!T1877&lt;=90,'Paraclinicos '!U1877&lt;=60),1,OR('Paraclinicos '!T1877&gt;90,'Paraclinicos '!U1877&gt;60),0)</f>
        <v/>
      </c>
      <c r="N1942" s="45" t="str">
        <f t="shared" si="92"/>
        <v/>
      </c>
      <c r="O1942" t="str" cm="1">
        <f t="array" ref="O1942">_xlfn.IFS(OR('Paraclinicos '!M1877="",'Paraclinicos '!N1877="",'Paraclinicos '!N1877=0),"",'Paraclinicos '!M1877/'Paraclinicos '!N1877&lt;100,4,'Paraclinicos '!M1877/'Paraclinicos '!N1877&lt;200,3,'Paraclinicos '!M1877/'Paraclinicos '!N1877&lt;300,2,'Paraclinicos '!M1877/'Paraclinicos '!N1877&lt;400,1,'Paraclinicos '!M1877/'Paraclinicos '!N1877&gt;=400,0)</f>
        <v/>
      </c>
      <c r="P1942" t="str" cm="1">
        <f t="array" ref="P1942">_xlfn.IFS('Paraclinicos '!C1877="","",'Paraclinicos '!C1877&lt;20,4,'Paraclinicos '!C1877&lt;50,3,'Paraclinicos '!C1877&lt;100,2,'Paraclinicos '!C1877&lt;150,1,'Paraclinicos '!C1877&gt;150,0)</f>
        <v/>
      </c>
      <c r="Q1942" t="str" cm="1">
        <f t="array" ref="Q1942">_xlfn.IFS('Paraclinicos '!O1877="","",'Paraclinicos '!O1877&lt;1.2,0,'Paraclinicos '!O1877&lt;2,1,'Paraclinicos '!O1877&lt;3.5,2,'Paraclinicos '!O1877&lt;5,3,'Paraclinicos '!O1877&gt;5,4)</f>
        <v/>
      </c>
      <c r="R1942" t="str" cm="1">
        <f t="array" ref="R1942">_xlfn.IFS('Paraclinicos '!J1877="","",'Paraclinicos '!J1877&lt;1.2,0,'Paraclinicos '!J1877&lt;2,1,'Paraclinicos '!J1877&lt;6,2,'Paraclinicos '!J1877&lt;12,3,'Paraclinicos '!J1877&gt;=12,4)</f>
        <v/>
      </c>
      <c r="S1942" t="str" cm="1">
        <f t="array" ref="S1942">_xlfn.IFS('Paraclinicos '!Y1877="","",'Paraclinicos '!Y1877&lt;70,1,'Paraclinicos '!Y1877&gt;=70,0)</f>
        <v/>
      </c>
      <c r="T1942" t="str" cm="1">
        <f t="array" ref="T1942">_xlfn.IFS('Paraclinicos '!W1877="","",'Paraclinicos '!W1877&lt;6,4,'Paraclinicos '!W1877&lt;10,3,'Paraclinicos '!W1877&lt;13,2,'Paraclinicos '!W1877&lt;15,1,'Paraclinicos '!W1877=15,0)</f>
        <v/>
      </c>
      <c r="U1942" s="54" t="str">
        <f t="shared" si="90"/>
        <v/>
      </c>
      <c r="V1942" t="str" cm="1">
        <f t="array" ref="V1942">_xlfn.IFS('Paraclinicos '!S1877="","",OR('Paraclinicos '!S1877&lt;=8,'Paraclinicos '!S1877&gt;=25),3,'Paraclinicos '!S1877&lt;12,1,'Paraclinicos '!S1877&lt;21,0,'Paraclinicos '!S1877&lt;25,2)</f>
        <v/>
      </c>
      <c r="W1942" t="str">
        <f>IFERROR(IF(INDEX('BD Demog para scores enalazar'!Y$2:'BD Demog para scores enalazar'!Y$3000,MATCH(Formulas!A1942,'BD Demog para scores enalazar'!A$2:'BD Demog para scores enalazar'!A$3000,0))=1,"SI","NO"),"")</f>
        <v/>
      </c>
      <c r="X1942" s="9" t="str">
        <f>IFERROR(IF(INDEX('BD Demog para scores enalazar'!AJ$2:'BD Demog para scores enalazar'!AJ$3000,MATCH(Formulas!A1942,'BD Demog para scores enalazar'!A$2:'BD Demog para scores enalazar'!A$3000,0))=1,"SI","NO"),"")</f>
        <v/>
      </c>
      <c r="Y1942" t="str" cm="1">
        <f t="array" ref="Y1942">IF(AND(W1942="NO",X1942="NO"),_xlfn.IFS('Paraclinicos '!K1877&lt;=91,3,'Paraclinicos '!K1877&lt;94,2,'Paraclinicos '!K1877&lt;96,1,'Paraclinicos '!K1877&gt;=96,0),"")</f>
        <v/>
      </c>
      <c r="Z1942" t="str" cm="1">
        <f t="array" ref="Z1942">IF(OR(W1942="SI",X1942="SI"),_xlfn.IFS(OR(AND('Paraclinicos '!K1878&lt;=83),AND('Paraclinicos '!K1878&gt;=97,AA1942=2)),3,OR(AND('Paraclinicos '!K1878&lt;=86),AND('Paraclinicos '!K1878&gt;=94,AA1942=2)),2,OR(AND('Paraclinicos '!K1878&lt;=88),AND('Paraclinicos '!K1878&gt;=92,AA1942=2)),1,OR(AND('Paraclinicos '!K1878&gt;=88,'Paraclinicos '!K1878&lt;=92),AND('Paraclinicos '!K1878&gt;=93,AA1942=0)),0),"")</f>
        <v/>
      </c>
      <c r="AA1942" t="str" cm="1">
        <f t="array" ref="AA1942">_xlfn.IFS('Paraclinicos '!E1877="","",'Paraclinicos '!E1877="Oxigeno",2,'Paraclinicos '!E1877="Aire",0)</f>
        <v/>
      </c>
    </row>
    <row r="1943" spans="1:27" x14ac:dyDescent="0.25">
      <c r="A1943">
        <f>'Paraclinicos '!A1878</f>
        <v>0</v>
      </c>
      <c r="B1943" s="3">
        <f>'Paraclinicos '!R1878</f>
        <v>0</v>
      </c>
      <c r="C1943" t="str" cm="1">
        <f t="array" ref="C1943">_xlfn.IFS('Paraclinicos '!Q1878="","",'Paraclinicos '!Q1878&gt;60,3,'Paraclinicos '!Q1878&lt;=60,1)</f>
        <v/>
      </c>
      <c r="D1943" t="str">
        <f>IFERROR(IF(INDEX('BD Demog para scores enalazar'!BC$2:BC$3000,MATCH(Formulas!A1943,'BD Demog para scores enalazar'!A$2:A$3000,0))=0,"SI","NO"),"")</f>
        <v/>
      </c>
      <c r="E1943" t="str" cm="1">
        <f t="array" ref="E1943">_xlfn.IFS(D1943="","",D1943="SI",4,D1943="NO",1)</f>
        <v/>
      </c>
      <c r="F1943" t="str" cm="1">
        <f t="array" ref="F1943">_xlfn.IFS('Paraclinicos '!B1878="","",'Paraclinicos '!B1878&gt;1,1,'Paraclinicos '!B1878&lt;=1,3)</f>
        <v/>
      </c>
      <c r="G1943" t="str" cm="1">
        <f t="array" ref="G1943">_xlfn.IFS('Paraclinicos '!D1878="","",AND('Paraclinicos '!D1878&gt;=250,'Paraclinicos '!D1878&lt;=500),2,'Paraclinicos '!D1878&gt;500,3,'Paraclinicos '!D1878&lt;250,1)</f>
        <v/>
      </c>
      <c r="H1943" s="50" t="str">
        <f t="shared" si="91"/>
        <v/>
      </c>
      <c r="I1943" t="str" cm="1">
        <f t="array" ref="I1943">_xlfn.IFS('Paraclinicos '!Q1878="","",'Paraclinicos '!Q1878&gt;=65,1,'Paraclinicos '!Q1878&lt;65,0)</f>
        <v/>
      </c>
      <c r="J1943" t="str" cm="1">
        <f t="array" ref="J1943">_xlfn.IFS('Paraclinicos '!I1878="","",'Paraclinicos '!I1878&gt;7,1,'Paraclinicos '!I1878&lt;=7,0)</f>
        <v/>
      </c>
      <c r="K1943" t="str" cm="1">
        <f t="array" ref="K1943">_xlfn.IFS('Paraclinicos '!W1878="","",'Paraclinicos '!W1878&lt;=8,1,'Paraclinicos '!W1878&gt;8,0)</f>
        <v/>
      </c>
      <c r="L1943" t="str" cm="1">
        <f t="array" ref="L1943">_xlfn.IFS('Paraclinicos '!S1878="","",'Paraclinicos '!S1878&gt;=30,1,'Paraclinicos '!S1878&lt;30,0)</f>
        <v/>
      </c>
      <c r="M1943" t="str" cm="1">
        <f t="array" ref="M1943">_xlfn.IFS(OR('Paraclinicos '!T1878="",'Paraclinicos '!U1878=""),"",OR('Paraclinicos '!T1878&lt;=90,'Paraclinicos '!U1878&lt;=60),1,OR('Paraclinicos '!T1878&gt;90,'Paraclinicos '!U1878&gt;60),0)</f>
        <v/>
      </c>
      <c r="N1943" s="45" t="str">
        <f t="shared" si="92"/>
        <v/>
      </c>
      <c r="O1943" t="str" cm="1">
        <f t="array" ref="O1943">_xlfn.IFS(OR('Paraclinicos '!M1878="",'Paraclinicos '!N1878="",'Paraclinicos '!N1878=0),"",'Paraclinicos '!M1878/'Paraclinicos '!N1878&lt;100,4,'Paraclinicos '!M1878/'Paraclinicos '!N1878&lt;200,3,'Paraclinicos '!M1878/'Paraclinicos '!N1878&lt;300,2,'Paraclinicos '!M1878/'Paraclinicos '!N1878&lt;400,1,'Paraclinicos '!M1878/'Paraclinicos '!N1878&gt;=400,0)</f>
        <v/>
      </c>
      <c r="P1943" t="str" cm="1">
        <f t="array" ref="P1943">_xlfn.IFS('Paraclinicos '!C1878="","",'Paraclinicos '!C1878&lt;20,4,'Paraclinicos '!C1878&lt;50,3,'Paraclinicos '!C1878&lt;100,2,'Paraclinicos '!C1878&lt;150,1,'Paraclinicos '!C1878&gt;150,0)</f>
        <v/>
      </c>
      <c r="Q1943" t="str" cm="1">
        <f t="array" ref="Q1943">_xlfn.IFS('Paraclinicos '!O1878="","",'Paraclinicos '!O1878&lt;1.2,0,'Paraclinicos '!O1878&lt;2,1,'Paraclinicos '!O1878&lt;3.5,2,'Paraclinicos '!O1878&lt;5,3,'Paraclinicos '!O1878&gt;5,4)</f>
        <v/>
      </c>
      <c r="R1943" t="str" cm="1">
        <f t="array" ref="R1943">_xlfn.IFS('Paraclinicos '!J1878="","",'Paraclinicos '!J1878&lt;1.2,0,'Paraclinicos '!J1878&lt;2,1,'Paraclinicos '!J1878&lt;6,2,'Paraclinicos '!J1878&lt;12,3,'Paraclinicos '!J1878&gt;=12,4)</f>
        <v/>
      </c>
      <c r="S1943" t="str" cm="1">
        <f t="array" ref="S1943">_xlfn.IFS('Paraclinicos '!Y1878="","",'Paraclinicos '!Y1878&lt;70,1,'Paraclinicos '!Y1878&gt;=70,0)</f>
        <v/>
      </c>
      <c r="T1943" t="str" cm="1">
        <f t="array" ref="T1943">_xlfn.IFS('Paraclinicos '!W1878="","",'Paraclinicos '!W1878&lt;6,4,'Paraclinicos '!W1878&lt;10,3,'Paraclinicos '!W1878&lt;13,2,'Paraclinicos '!W1878&lt;15,1,'Paraclinicos '!W1878=15,0)</f>
        <v/>
      </c>
      <c r="U1943" s="54" t="str">
        <f t="shared" si="90"/>
        <v/>
      </c>
      <c r="V1943" t="str" cm="1">
        <f t="array" ref="V1943">_xlfn.IFS('Paraclinicos '!S1878="","",OR('Paraclinicos '!S1878&lt;=8,'Paraclinicos '!S1878&gt;=25),3,'Paraclinicos '!S1878&lt;12,1,'Paraclinicos '!S1878&lt;21,0,'Paraclinicos '!S1878&lt;25,2)</f>
        <v/>
      </c>
      <c r="W1943" t="str">
        <f>IFERROR(IF(INDEX('BD Demog para scores enalazar'!Y$2:'BD Demog para scores enalazar'!Y$3000,MATCH(Formulas!A1943,'BD Demog para scores enalazar'!A$2:'BD Demog para scores enalazar'!A$3000,0))=1,"SI","NO"),"")</f>
        <v/>
      </c>
      <c r="X1943" s="9" t="str">
        <f>IFERROR(IF(INDEX('BD Demog para scores enalazar'!AJ$2:'BD Demog para scores enalazar'!AJ$3000,MATCH(Formulas!A1943,'BD Demog para scores enalazar'!A$2:'BD Demog para scores enalazar'!A$3000,0))=1,"SI","NO"),"")</f>
        <v/>
      </c>
      <c r="Y1943" t="str" cm="1">
        <f t="array" ref="Y1943">IF(AND(W1943="NO",X1943="NO"),_xlfn.IFS('Paraclinicos '!K1878&lt;=91,3,'Paraclinicos '!K1878&lt;94,2,'Paraclinicos '!K1878&lt;96,1,'Paraclinicos '!K1878&gt;=96,0),"")</f>
        <v/>
      </c>
      <c r="Z1943" t="str" cm="1">
        <f t="array" ref="Z1943">IF(OR(W1943="SI",X1943="SI"),_xlfn.IFS(OR(AND('Paraclinicos '!K1879&lt;=83),AND('Paraclinicos '!K1879&gt;=97,AA1943=2)),3,OR(AND('Paraclinicos '!K1879&lt;=86),AND('Paraclinicos '!K1879&gt;=94,AA1943=2)),2,OR(AND('Paraclinicos '!K1879&lt;=88),AND('Paraclinicos '!K1879&gt;=92,AA1943=2)),1,OR(AND('Paraclinicos '!K1879&gt;=88,'Paraclinicos '!K1879&lt;=92),AND('Paraclinicos '!K1879&gt;=93,AA1943=0)),0),"")</f>
        <v/>
      </c>
      <c r="AA1943" t="str" cm="1">
        <f t="array" ref="AA1943">_xlfn.IFS('Paraclinicos '!E1878="","",'Paraclinicos '!E1878="Oxigeno",2,'Paraclinicos '!E1878="Aire",0)</f>
        <v/>
      </c>
    </row>
    <row r="1944" spans="1:27" x14ac:dyDescent="0.25">
      <c r="A1944">
        <f>'Paraclinicos '!A1879</f>
        <v>0</v>
      </c>
      <c r="B1944" s="3">
        <f>'Paraclinicos '!R1879</f>
        <v>0</v>
      </c>
      <c r="C1944" t="str" cm="1">
        <f t="array" ref="C1944">_xlfn.IFS('Paraclinicos '!Q1879="","",'Paraclinicos '!Q1879&gt;60,3,'Paraclinicos '!Q1879&lt;=60,1)</f>
        <v/>
      </c>
      <c r="D1944" t="str">
        <f>IFERROR(IF(INDEX('BD Demog para scores enalazar'!BC$2:BC$3000,MATCH(Formulas!A1944,'BD Demog para scores enalazar'!A$2:A$3000,0))=0,"SI","NO"),"")</f>
        <v/>
      </c>
      <c r="E1944" t="str" cm="1">
        <f t="array" ref="E1944">_xlfn.IFS(D1944="","",D1944="SI",4,D1944="NO",1)</f>
        <v/>
      </c>
      <c r="F1944" t="str" cm="1">
        <f t="array" ref="F1944">_xlfn.IFS('Paraclinicos '!B1879="","",'Paraclinicos '!B1879&gt;1,1,'Paraclinicos '!B1879&lt;=1,3)</f>
        <v/>
      </c>
      <c r="G1944" t="str" cm="1">
        <f t="array" ref="G1944">_xlfn.IFS('Paraclinicos '!D1879="","",AND('Paraclinicos '!D1879&gt;=250,'Paraclinicos '!D1879&lt;=500),2,'Paraclinicos '!D1879&gt;500,3,'Paraclinicos '!D1879&lt;250,1)</f>
        <v/>
      </c>
      <c r="H1944" s="50" t="str">
        <f t="shared" si="91"/>
        <v/>
      </c>
      <c r="I1944" t="str" cm="1">
        <f t="array" ref="I1944">_xlfn.IFS('Paraclinicos '!Q1879="","",'Paraclinicos '!Q1879&gt;=65,1,'Paraclinicos '!Q1879&lt;65,0)</f>
        <v/>
      </c>
      <c r="J1944" t="str" cm="1">
        <f t="array" ref="J1944">_xlfn.IFS('Paraclinicos '!I1879="","",'Paraclinicos '!I1879&gt;7,1,'Paraclinicos '!I1879&lt;=7,0)</f>
        <v/>
      </c>
      <c r="K1944" t="str" cm="1">
        <f t="array" ref="K1944">_xlfn.IFS('Paraclinicos '!W1879="","",'Paraclinicos '!W1879&lt;=8,1,'Paraclinicos '!W1879&gt;8,0)</f>
        <v/>
      </c>
      <c r="L1944" t="str" cm="1">
        <f t="array" ref="L1944">_xlfn.IFS('Paraclinicos '!S1879="","",'Paraclinicos '!S1879&gt;=30,1,'Paraclinicos '!S1879&lt;30,0)</f>
        <v/>
      </c>
      <c r="M1944" t="str" cm="1">
        <f t="array" ref="M1944">_xlfn.IFS(OR('Paraclinicos '!T1879="",'Paraclinicos '!U1879=""),"",OR('Paraclinicos '!T1879&lt;=90,'Paraclinicos '!U1879&lt;=60),1,OR('Paraclinicos '!T1879&gt;90,'Paraclinicos '!U1879&gt;60),0)</f>
        <v/>
      </c>
      <c r="N1944" s="45" t="str">
        <f t="shared" si="92"/>
        <v/>
      </c>
      <c r="O1944" t="str" cm="1">
        <f t="array" ref="O1944">_xlfn.IFS(OR('Paraclinicos '!M1879="",'Paraclinicos '!N1879="",'Paraclinicos '!N1879=0),"",'Paraclinicos '!M1879/'Paraclinicos '!N1879&lt;100,4,'Paraclinicos '!M1879/'Paraclinicos '!N1879&lt;200,3,'Paraclinicos '!M1879/'Paraclinicos '!N1879&lt;300,2,'Paraclinicos '!M1879/'Paraclinicos '!N1879&lt;400,1,'Paraclinicos '!M1879/'Paraclinicos '!N1879&gt;=400,0)</f>
        <v/>
      </c>
      <c r="P1944" t="str" cm="1">
        <f t="array" ref="P1944">_xlfn.IFS('Paraclinicos '!C1879="","",'Paraclinicos '!C1879&lt;20,4,'Paraclinicos '!C1879&lt;50,3,'Paraclinicos '!C1879&lt;100,2,'Paraclinicos '!C1879&lt;150,1,'Paraclinicos '!C1879&gt;150,0)</f>
        <v/>
      </c>
      <c r="Q1944" t="str" cm="1">
        <f t="array" ref="Q1944">_xlfn.IFS('Paraclinicos '!O1879="","",'Paraclinicos '!O1879&lt;1.2,0,'Paraclinicos '!O1879&lt;2,1,'Paraclinicos '!O1879&lt;3.5,2,'Paraclinicos '!O1879&lt;5,3,'Paraclinicos '!O1879&gt;5,4)</f>
        <v/>
      </c>
      <c r="R1944" t="str" cm="1">
        <f t="array" ref="R1944">_xlfn.IFS('Paraclinicos '!J1879="","",'Paraclinicos '!J1879&lt;1.2,0,'Paraclinicos '!J1879&lt;2,1,'Paraclinicos '!J1879&lt;6,2,'Paraclinicos '!J1879&lt;12,3,'Paraclinicos '!J1879&gt;=12,4)</f>
        <v/>
      </c>
      <c r="S1944" t="str" cm="1">
        <f t="array" ref="S1944">_xlfn.IFS('Paraclinicos '!Y1879="","",'Paraclinicos '!Y1879&lt;70,1,'Paraclinicos '!Y1879&gt;=70,0)</f>
        <v/>
      </c>
      <c r="T1944" t="str" cm="1">
        <f t="array" ref="T1944">_xlfn.IFS('Paraclinicos '!W1879="","",'Paraclinicos '!W1879&lt;6,4,'Paraclinicos '!W1879&lt;10,3,'Paraclinicos '!W1879&lt;13,2,'Paraclinicos '!W1879&lt;15,1,'Paraclinicos '!W1879=15,0)</f>
        <v/>
      </c>
      <c r="U1944" s="54" t="str">
        <f t="shared" si="90"/>
        <v/>
      </c>
      <c r="V1944" t="str" cm="1">
        <f t="array" ref="V1944">_xlfn.IFS('Paraclinicos '!S1879="","",OR('Paraclinicos '!S1879&lt;=8,'Paraclinicos '!S1879&gt;=25),3,'Paraclinicos '!S1879&lt;12,1,'Paraclinicos '!S1879&lt;21,0,'Paraclinicos '!S1879&lt;25,2)</f>
        <v/>
      </c>
      <c r="W1944" t="str">
        <f>IFERROR(IF(INDEX('BD Demog para scores enalazar'!Y$2:'BD Demog para scores enalazar'!Y$3000,MATCH(Formulas!A1944,'BD Demog para scores enalazar'!A$2:'BD Demog para scores enalazar'!A$3000,0))=1,"SI","NO"),"")</f>
        <v/>
      </c>
      <c r="X1944" s="9" t="str">
        <f>IFERROR(IF(INDEX('BD Demog para scores enalazar'!AJ$2:'BD Demog para scores enalazar'!AJ$3000,MATCH(Formulas!A1944,'BD Demog para scores enalazar'!A$2:'BD Demog para scores enalazar'!A$3000,0))=1,"SI","NO"),"")</f>
        <v/>
      </c>
      <c r="Y1944" t="str" cm="1">
        <f t="array" ref="Y1944">IF(AND(W1944="NO",X1944="NO"),_xlfn.IFS('Paraclinicos '!K1879&lt;=91,3,'Paraclinicos '!K1879&lt;94,2,'Paraclinicos '!K1879&lt;96,1,'Paraclinicos '!K1879&gt;=96,0),"")</f>
        <v/>
      </c>
      <c r="Z1944" t="str" cm="1">
        <f t="array" ref="Z1944">IF(OR(W1944="SI",X1944="SI"),_xlfn.IFS(OR(AND('Paraclinicos '!K1880&lt;=83),AND('Paraclinicos '!K1880&gt;=97,AA1944=2)),3,OR(AND('Paraclinicos '!K1880&lt;=86),AND('Paraclinicos '!K1880&gt;=94,AA1944=2)),2,OR(AND('Paraclinicos '!K1880&lt;=88),AND('Paraclinicos '!K1880&gt;=92,AA1944=2)),1,OR(AND('Paraclinicos '!K1880&gt;=88,'Paraclinicos '!K1880&lt;=92),AND('Paraclinicos '!K1880&gt;=93,AA1944=0)),0),"")</f>
        <v/>
      </c>
      <c r="AA1944" t="str" cm="1">
        <f t="array" ref="AA1944">_xlfn.IFS('Paraclinicos '!E1879="","",'Paraclinicos '!E1879="Oxigeno",2,'Paraclinicos '!E1879="Aire",0)</f>
        <v/>
      </c>
    </row>
    <row r="1945" spans="1:27" x14ac:dyDescent="0.25">
      <c r="A1945">
        <f>'Paraclinicos '!A1880</f>
        <v>0</v>
      </c>
      <c r="B1945" s="3">
        <f>'Paraclinicos '!R1880</f>
        <v>0</v>
      </c>
      <c r="C1945" t="str" cm="1">
        <f t="array" ref="C1945">_xlfn.IFS('Paraclinicos '!Q1880="","",'Paraclinicos '!Q1880&gt;60,3,'Paraclinicos '!Q1880&lt;=60,1)</f>
        <v/>
      </c>
      <c r="D1945" t="str">
        <f>IFERROR(IF(INDEX('BD Demog para scores enalazar'!BC$2:BC$3000,MATCH(Formulas!A1945,'BD Demog para scores enalazar'!A$2:A$3000,0))=0,"SI","NO"),"")</f>
        <v/>
      </c>
      <c r="E1945" t="str" cm="1">
        <f t="array" ref="E1945">_xlfn.IFS(D1945="","",D1945="SI",4,D1945="NO",1)</f>
        <v/>
      </c>
      <c r="F1945" t="str" cm="1">
        <f t="array" ref="F1945">_xlfn.IFS('Paraclinicos '!B1880="","",'Paraclinicos '!B1880&gt;1,1,'Paraclinicos '!B1880&lt;=1,3)</f>
        <v/>
      </c>
      <c r="G1945" t="str" cm="1">
        <f t="array" ref="G1945">_xlfn.IFS('Paraclinicos '!D1880="","",AND('Paraclinicos '!D1880&gt;=250,'Paraclinicos '!D1880&lt;=500),2,'Paraclinicos '!D1880&gt;500,3,'Paraclinicos '!D1880&lt;250,1)</f>
        <v/>
      </c>
      <c r="H1945" s="50" t="str">
        <f t="shared" si="91"/>
        <v/>
      </c>
      <c r="I1945" t="str" cm="1">
        <f t="array" ref="I1945">_xlfn.IFS('Paraclinicos '!Q1880="","",'Paraclinicos '!Q1880&gt;=65,1,'Paraclinicos '!Q1880&lt;65,0)</f>
        <v/>
      </c>
      <c r="J1945" t="str" cm="1">
        <f t="array" ref="J1945">_xlfn.IFS('Paraclinicos '!I1880="","",'Paraclinicos '!I1880&gt;7,1,'Paraclinicos '!I1880&lt;=7,0)</f>
        <v/>
      </c>
      <c r="K1945" t="str" cm="1">
        <f t="array" ref="K1945">_xlfn.IFS('Paraclinicos '!W1880="","",'Paraclinicos '!W1880&lt;=8,1,'Paraclinicos '!W1880&gt;8,0)</f>
        <v/>
      </c>
      <c r="L1945" t="str" cm="1">
        <f t="array" ref="L1945">_xlfn.IFS('Paraclinicos '!S1880="","",'Paraclinicos '!S1880&gt;=30,1,'Paraclinicos '!S1880&lt;30,0)</f>
        <v/>
      </c>
      <c r="M1945" t="str" cm="1">
        <f t="array" ref="M1945">_xlfn.IFS(OR('Paraclinicos '!T1880="",'Paraclinicos '!U1880=""),"",OR('Paraclinicos '!T1880&lt;=90,'Paraclinicos '!U1880&lt;=60),1,OR('Paraclinicos '!T1880&gt;90,'Paraclinicos '!U1880&gt;60),0)</f>
        <v/>
      </c>
      <c r="N1945" s="45" t="str">
        <f t="shared" si="92"/>
        <v/>
      </c>
      <c r="O1945" t="str" cm="1">
        <f t="array" ref="O1945">_xlfn.IFS(OR('Paraclinicos '!M1880="",'Paraclinicos '!N1880="",'Paraclinicos '!N1880=0),"",'Paraclinicos '!M1880/'Paraclinicos '!N1880&lt;100,4,'Paraclinicos '!M1880/'Paraclinicos '!N1880&lt;200,3,'Paraclinicos '!M1880/'Paraclinicos '!N1880&lt;300,2,'Paraclinicos '!M1880/'Paraclinicos '!N1880&lt;400,1,'Paraclinicos '!M1880/'Paraclinicos '!N1880&gt;=400,0)</f>
        <v/>
      </c>
      <c r="P1945" t="str" cm="1">
        <f t="array" ref="P1945">_xlfn.IFS('Paraclinicos '!C1880="","",'Paraclinicos '!C1880&lt;20,4,'Paraclinicos '!C1880&lt;50,3,'Paraclinicos '!C1880&lt;100,2,'Paraclinicos '!C1880&lt;150,1,'Paraclinicos '!C1880&gt;150,0)</f>
        <v/>
      </c>
      <c r="Q1945" t="str" cm="1">
        <f t="array" ref="Q1945">_xlfn.IFS('Paraclinicos '!O1880="","",'Paraclinicos '!O1880&lt;1.2,0,'Paraclinicos '!O1880&lt;2,1,'Paraclinicos '!O1880&lt;3.5,2,'Paraclinicos '!O1880&lt;5,3,'Paraclinicos '!O1880&gt;5,4)</f>
        <v/>
      </c>
      <c r="R1945" t="str" cm="1">
        <f t="array" ref="R1945">_xlfn.IFS('Paraclinicos '!J1880="","",'Paraclinicos '!J1880&lt;1.2,0,'Paraclinicos '!J1880&lt;2,1,'Paraclinicos '!J1880&lt;6,2,'Paraclinicos '!J1880&lt;12,3,'Paraclinicos '!J1880&gt;=12,4)</f>
        <v/>
      </c>
      <c r="S1945" t="str" cm="1">
        <f t="array" ref="S1945">_xlfn.IFS('Paraclinicos '!Y1880="","",'Paraclinicos '!Y1880&lt;70,1,'Paraclinicos '!Y1880&gt;=70,0)</f>
        <v/>
      </c>
      <c r="T1945" t="str" cm="1">
        <f t="array" ref="T1945">_xlfn.IFS('Paraclinicos '!W1880="","",'Paraclinicos '!W1880&lt;6,4,'Paraclinicos '!W1880&lt;10,3,'Paraclinicos '!W1880&lt;13,2,'Paraclinicos '!W1880&lt;15,1,'Paraclinicos '!W1880=15,0)</f>
        <v/>
      </c>
      <c r="U1945" s="54" t="str">
        <f t="shared" si="90"/>
        <v/>
      </c>
      <c r="V1945" t="str" cm="1">
        <f t="array" ref="V1945">_xlfn.IFS('Paraclinicos '!S1880="","",OR('Paraclinicos '!S1880&lt;=8,'Paraclinicos '!S1880&gt;=25),3,'Paraclinicos '!S1880&lt;12,1,'Paraclinicos '!S1880&lt;21,0,'Paraclinicos '!S1880&lt;25,2)</f>
        <v/>
      </c>
      <c r="W1945" t="str">
        <f>IFERROR(IF(INDEX('BD Demog para scores enalazar'!Y$2:'BD Demog para scores enalazar'!Y$3000,MATCH(Formulas!A1945,'BD Demog para scores enalazar'!A$2:'BD Demog para scores enalazar'!A$3000,0))=1,"SI","NO"),"")</f>
        <v/>
      </c>
      <c r="X1945" s="9" t="str">
        <f>IFERROR(IF(INDEX('BD Demog para scores enalazar'!AJ$2:'BD Demog para scores enalazar'!AJ$3000,MATCH(Formulas!A1945,'BD Demog para scores enalazar'!A$2:'BD Demog para scores enalazar'!A$3000,0))=1,"SI","NO"),"")</f>
        <v/>
      </c>
      <c r="Y1945" t="str" cm="1">
        <f t="array" ref="Y1945">IF(AND(W1945="NO",X1945="NO"),_xlfn.IFS('Paraclinicos '!K1880&lt;=91,3,'Paraclinicos '!K1880&lt;94,2,'Paraclinicos '!K1880&lt;96,1,'Paraclinicos '!K1880&gt;=96,0),"")</f>
        <v/>
      </c>
      <c r="Z1945" t="str" cm="1">
        <f t="array" ref="Z1945">IF(OR(W1945="SI",X1945="SI"),_xlfn.IFS(OR(AND('Paraclinicos '!K1881&lt;=83),AND('Paraclinicos '!K1881&gt;=97,AA1945=2)),3,OR(AND('Paraclinicos '!K1881&lt;=86),AND('Paraclinicos '!K1881&gt;=94,AA1945=2)),2,OR(AND('Paraclinicos '!K1881&lt;=88),AND('Paraclinicos '!K1881&gt;=92,AA1945=2)),1,OR(AND('Paraclinicos '!K1881&gt;=88,'Paraclinicos '!K1881&lt;=92),AND('Paraclinicos '!K1881&gt;=93,AA1945=0)),0),"")</f>
        <v/>
      </c>
      <c r="AA1945" t="str" cm="1">
        <f t="array" ref="AA1945">_xlfn.IFS('Paraclinicos '!E1880="","",'Paraclinicos '!E1880="Oxigeno",2,'Paraclinicos '!E1880="Aire",0)</f>
        <v/>
      </c>
    </row>
    <row r="1946" spans="1:27" x14ac:dyDescent="0.25">
      <c r="A1946">
        <f>'Paraclinicos '!A1881</f>
        <v>0</v>
      </c>
      <c r="B1946" s="3">
        <f>'Paraclinicos '!R1881</f>
        <v>0</v>
      </c>
      <c r="C1946" t="str" cm="1">
        <f t="array" ref="C1946">_xlfn.IFS('Paraclinicos '!Q1881="","",'Paraclinicos '!Q1881&gt;60,3,'Paraclinicos '!Q1881&lt;=60,1)</f>
        <v/>
      </c>
      <c r="D1946" t="str">
        <f>IFERROR(IF(INDEX('BD Demog para scores enalazar'!BC$2:BC$3000,MATCH(Formulas!A1946,'BD Demog para scores enalazar'!A$2:A$3000,0))=0,"SI","NO"),"")</f>
        <v/>
      </c>
      <c r="E1946" t="str" cm="1">
        <f t="array" ref="E1946">_xlfn.IFS(D1946="","",D1946="SI",4,D1946="NO",1)</f>
        <v/>
      </c>
      <c r="F1946" t="str" cm="1">
        <f t="array" ref="F1946">_xlfn.IFS('Paraclinicos '!B1881="","",'Paraclinicos '!B1881&gt;1,1,'Paraclinicos '!B1881&lt;=1,3)</f>
        <v/>
      </c>
      <c r="G1946" t="str" cm="1">
        <f t="array" ref="G1946">_xlfn.IFS('Paraclinicos '!D1881="","",AND('Paraclinicos '!D1881&gt;=250,'Paraclinicos '!D1881&lt;=500),2,'Paraclinicos '!D1881&gt;500,3,'Paraclinicos '!D1881&lt;250,1)</f>
        <v/>
      </c>
      <c r="H1946" s="50" t="str">
        <f t="shared" si="91"/>
        <v/>
      </c>
      <c r="I1946" t="str" cm="1">
        <f t="array" ref="I1946">_xlfn.IFS('Paraclinicos '!Q1881="","",'Paraclinicos '!Q1881&gt;=65,1,'Paraclinicos '!Q1881&lt;65,0)</f>
        <v/>
      </c>
      <c r="J1946" t="str" cm="1">
        <f t="array" ref="J1946">_xlfn.IFS('Paraclinicos '!I1881="","",'Paraclinicos '!I1881&gt;7,1,'Paraclinicos '!I1881&lt;=7,0)</f>
        <v/>
      </c>
      <c r="K1946" t="str" cm="1">
        <f t="array" ref="K1946">_xlfn.IFS('Paraclinicos '!W1881="","",'Paraclinicos '!W1881&lt;=8,1,'Paraclinicos '!W1881&gt;8,0)</f>
        <v/>
      </c>
      <c r="L1946" t="str" cm="1">
        <f t="array" ref="L1946">_xlfn.IFS('Paraclinicos '!S1881="","",'Paraclinicos '!S1881&gt;=30,1,'Paraclinicos '!S1881&lt;30,0)</f>
        <v/>
      </c>
      <c r="M1946" t="str" cm="1">
        <f t="array" ref="M1946">_xlfn.IFS(OR('Paraclinicos '!T1881="",'Paraclinicos '!U1881=""),"",OR('Paraclinicos '!T1881&lt;=90,'Paraclinicos '!U1881&lt;=60),1,OR('Paraclinicos '!T1881&gt;90,'Paraclinicos '!U1881&gt;60),0)</f>
        <v/>
      </c>
      <c r="N1946" s="45" t="str">
        <f t="shared" si="92"/>
        <v/>
      </c>
      <c r="O1946" t="str" cm="1">
        <f t="array" ref="O1946">_xlfn.IFS(OR('Paraclinicos '!M1881="",'Paraclinicos '!N1881="",'Paraclinicos '!N1881=0),"",'Paraclinicos '!M1881/'Paraclinicos '!N1881&lt;100,4,'Paraclinicos '!M1881/'Paraclinicos '!N1881&lt;200,3,'Paraclinicos '!M1881/'Paraclinicos '!N1881&lt;300,2,'Paraclinicos '!M1881/'Paraclinicos '!N1881&lt;400,1,'Paraclinicos '!M1881/'Paraclinicos '!N1881&gt;=400,0)</f>
        <v/>
      </c>
      <c r="P1946" t="str" cm="1">
        <f t="array" ref="P1946">_xlfn.IFS('Paraclinicos '!C1881="","",'Paraclinicos '!C1881&lt;20,4,'Paraclinicos '!C1881&lt;50,3,'Paraclinicos '!C1881&lt;100,2,'Paraclinicos '!C1881&lt;150,1,'Paraclinicos '!C1881&gt;150,0)</f>
        <v/>
      </c>
      <c r="Q1946" t="str" cm="1">
        <f t="array" ref="Q1946">_xlfn.IFS('Paraclinicos '!O1881="","",'Paraclinicos '!O1881&lt;1.2,0,'Paraclinicos '!O1881&lt;2,1,'Paraclinicos '!O1881&lt;3.5,2,'Paraclinicos '!O1881&lt;5,3,'Paraclinicos '!O1881&gt;5,4)</f>
        <v/>
      </c>
      <c r="R1946" t="str" cm="1">
        <f t="array" ref="R1946">_xlfn.IFS('Paraclinicos '!J1881="","",'Paraclinicos '!J1881&lt;1.2,0,'Paraclinicos '!J1881&lt;2,1,'Paraclinicos '!J1881&lt;6,2,'Paraclinicos '!J1881&lt;12,3,'Paraclinicos '!J1881&gt;=12,4)</f>
        <v/>
      </c>
      <c r="S1946" t="str" cm="1">
        <f t="array" ref="S1946">_xlfn.IFS('Paraclinicos '!Y1881="","",'Paraclinicos '!Y1881&lt;70,1,'Paraclinicos '!Y1881&gt;=70,0)</f>
        <v/>
      </c>
      <c r="T1946" t="str" cm="1">
        <f t="array" ref="T1946">_xlfn.IFS('Paraclinicos '!W1881="","",'Paraclinicos '!W1881&lt;6,4,'Paraclinicos '!W1881&lt;10,3,'Paraclinicos '!W1881&lt;13,2,'Paraclinicos '!W1881&lt;15,1,'Paraclinicos '!W1881=15,0)</f>
        <v/>
      </c>
      <c r="U1946" s="54" t="str">
        <f t="shared" si="90"/>
        <v/>
      </c>
      <c r="V1946" t="str" cm="1">
        <f t="array" ref="V1946">_xlfn.IFS('Paraclinicos '!S1881="","",OR('Paraclinicos '!S1881&lt;=8,'Paraclinicos '!S1881&gt;=25),3,'Paraclinicos '!S1881&lt;12,1,'Paraclinicos '!S1881&lt;21,0,'Paraclinicos '!S1881&lt;25,2)</f>
        <v/>
      </c>
      <c r="W1946" t="str">
        <f>IFERROR(IF(INDEX('BD Demog para scores enalazar'!Y$2:'BD Demog para scores enalazar'!Y$3000,MATCH(Formulas!A1946,'BD Demog para scores enalazar'!A$2:'BD Demog para scores enalazar'!A$3000,0))=1,"SI","NO"),"")</f>
        <v/>
      </c>
      <c r="X1946" s="9" t="str">
        <f>IFERROR(IF(INDEX('BD Demog para scores enalazar'!AJ$2:'BD Demog para scores enalazar'!AJ$3000,MATCH(Formulas!A1946,'BD Demog para scores enalazar'!A$2:'BD Demog para scores enalazar'!A$3000,0))=1,"SI","NO"),"")</f>
        <v/>
      </c>
      <c r="Y1946" t="str" cm="1">
        <f t="array" ref="Y1946">IF(AND(W1946="NO",X1946="NO"),_xlfn.IFS('Paraclinicos '!K1881&lt;=91,3,'Paraclinicos '!K1881&lt;94,2,'Paraclinicos '!K1881&lt;96,1,'Paraclinicos '!K1881&gt;=96,0),"")</f>
        <v/>
      </c>
      <c r="Z1946" t="str" cm="1">
        <f t="array" ref="Z1946">IF(OR(W1946="SI",X1946="SI"),_xlfn.IFS(OR(AND('Paraclinicos '!K1882&lt;=83),AND('Paraclinicos '!K1882&gt;=97,AA1946=2)),3,OR(AND('Paraclinicos '!K1882&lt;=86),AND('Paraclinicos '!K1882&gt;=94,AA1946=2)),2,OR(AND('Paraclinicos '!K1882&lt;=88),AND('Paraclinicos '!K1882&gt;=92,AA1946=2)),1,OR(AND('Paraclinicos '!K1882&gt;=88,'Paraclinicos '!K1882&lt;=92),AND('Paraclinicos '!K1882&gt;=93,AA1946=0)),0),"")</f>
        <v/>
      </c>
      <c r="AA1946" t="str" cm="1">
        <f t="array" ref="AA1946">_xlfn.IFS('Paraclinicos '!E1881="","",'Paraclinicos '!E1881="Oxigeno",2,'Paraclinicos '!E1881="Aire",0)</f>
        <v/>
      </c>
    </row>
    <row r="1947" spans="1:27" x14ac:dyDescent="0.25">
      <c r="A1947">
        <f>'Paraclinicos '!A1882</f>
        <v>0</v>
      </c>
      <c r="B1947" s="3">
        <f>'Paraclinicos '!R1882</f>
        <v>0</v>
      </c>
      <c r="C1947" t="str" cm="1">
        <f t="array" ref="C1947">_xlfn.IFS('Paraclinicos '!Q1882="","",'Paraclinicos '!Q1882&gt;60,3,'Paraclinicos '!Q1882&lt;=60,1)</f>
        <v/>
      </c>
      <c r="D1947" t="str">
        <f>IFERROR(IF(INDEX('BD Demog para scores enalazar'!BC$2:BC$3000,MATCH(Formulas!A1947,'BD Demog para scores enalazar'!A$2:A$3000,0))=0,"SI","NO"),"")</f>
        <v/>
      </c>
      <c r="E1947" t="str" cm="1">
        <f t="array" ref="E1947">_xlfn.IFS(D1947="","",D1947="SI",4,D1947="NO",1)</f>
        <v/>
      </c>
      <c r="F1947" t="str" cm="1">
        <f t="array" ref="F1947">_xlfn.IFS('Paraclinicos '!B1882="","",'Paraclinicos '!B1882&gt;1,1,'Paraclinicos '!B1882&lt;=1,3)</f>
        <v/>
      </c>
      <c r="G1947" t="str" cm="1">
        <f t="array" ref="G1947">_xlfn.IFS('Paraclinicos '!D1882="","",AND('Paraclinicos '!D1882&gt;=250,'Paraclinicos '!D1882&lt;=500),2,'Paraclinicos '!D1882&gt;500,3,'Paraclinicos '!D1882&lt;250,1)</f>
        <v/>
      </c>
      <c r="H1947" s="50" t="str">
        <f t="shared" si="91"/>
        <v/>
      </c>
      <c r="I1947" t="str" cm="1">
        <f t="array" ref="I1947">_xlfn.IFS('Paraclinicos '!Q1882="","",'Paraclinicos '!Q1882&gt;=65,1,'Paraclinicos '!Q1882&lt;65,0)</f>
        <v/>
      </c>
      <c r="J1947" t="str" cm="1">
        <f t="array" ref="J1947">_xlfn.IFS('Paraclinicos '!I1882="","",'Paraclinicos '!I1882&gt;7,1,'Paraclinicos '!I1882&lt;=7,0)</f>
        <v/>
      </c>
      <c r="K1947" t="str" cm="1">
        <f t="array" ref="K1947">_xlfn.IFS('Paraclinicos '!W1882="","",'Paraclinicos '!W1882&lt;=8,1,'Paraclinicos '!W1882&gt;8,0)</f>
        <v/>
      </c>
      <c r="L1947" t="str" cm="1">
        <f t="array" ref="L1947">_xlfn.IFS('Paraclinicos '!S1882="","",'Paraclinicos '!S1882&gt;=30,1,'Paraclinicos '!S1882&lt;30,0)</f>
        <v/>
      </c>
      <c r="M1947" t="str" cm="1">
        <f t="array" ref="M1947">_xlfn.IFS(OR('Paraclinicos '!T1882="",'Paraclinicos '!U1882=""),"",OR('Paraclinicos '!T1882&lt;=90,'Paraclinicos '!U1882&lt;=60),1,OR('Paraclinicos '!T1882&gt;90,'Paraclinicos '!U1882&gt;60),0)</f>
        <v/>
      </c>
      <c r="N1947" s="45" t="str">
        <f t="shared" si="92"/>
        <v/>
      </c>
      <c r="O1947" t="str" cm="1">
        <f t="array" ref="O1947">_xlfn.IFS(OR('Paraclinicos '!M1882="",'Paraclinicos '!N1882="",'Paraclinicos '!N1882=0),"",'Paraclinicos '!M1882/'Paraclinicos '!N1882&lt;100,4,'Paraclinicos '!M1882/'Paraclinicos '!N1882&lt;200,3,'Paraclinicos '!M1882/'Paraclinicos '!N1882&lt;300,2,'Paraclinicos '!M1882/'Paraclinicos '!N1882&lt;400,1,'Paraclinicos '!M1882/'Paraclinicos '!N1882&gt;=400,0)</f>
        <v/>
      </c>
      <c r="P1947" t="str" cm="1">
        <f t="array" ref="P1947">_xlfn.IFS('Paraclinicos '!C1882="","",'Paraclinicos '!C1882&lt;20,4,'Paraclinicos '!C1882&lt;50,3,'Paraclinicos '!C1882&lt;100,2,'Paraclinicos '!C1882&lt;150,1,'Paraclinicos '!C1882&gt;150,0)</f>
        <v/>
      </c>
      <c r="Q1947" t="str" cm="1">
        <f t="array" ref="Q1947">_xlfn.IFS('Paraclinicos '!O1882="","",'Paraclinicos '!O1882&lt;1.2,0,'Paraclinicos '!O1882&lt;2,1,'Paraclinicos '!O1882&lt;3.5,2,'Paraclinicos '!O1882&lt;5,3,'Paraclinicos '!O1882&gt;5,4)</f>
        <v/>
      </c>
      <c r="R1947" t="str" cm="1">
        <f t="array" ref="R1947">_xlfn.IFS('Paraclinicos '!J1882="","",'Paraclinicos '!J1882&lt;1.2,0,'Paraclinicos '!J1882&lt;2,1,'Paraclinicos '!J1882&lt;6,2,'Paraclinicos '!J1882&lt;12,3,'Paraclinicos '!J1882&gt;=12,4)</f>
        <v/>
      </c>
      <c r="S1947" t="str" cm="1">
        <f t="array" ref="S1947">_xlfn.IFS('Paraclinicos '!Y1882="","",'Paraclinicos '!Y1882&lt;70,1,'Paraclinicos '!Y1882&gt;=70,0)</f>
        <v/>
      </c>
      <c r="T1947" t="str" cm="1">
        <f t="array" ref="T1947">_xlfn.IFS('Paraclinicos '!W1882="","",'Paraclinicos '!W1882&lt;6,4,'Paraclinicos '!W1882&lt;10,3,'Paraclinicos '!W1882&lt;13,2,'Paraclinicos '!W1882&lt;15,1,'Paraclinicos '!W1882=15,0)</f>
        <v/>
      </c>
      <c r="U1947" s="54" t="str">
        <f t="shared" si="90"/>
        <v/>
      </c>
      <c r="V1947" t="str" cm="1">
        <f t="array" ref="V1947">_xlfn.IFS('Paraclinicos '!S1882="","",OR('Paraclinicos '!S1882&lt;=8,'Paraclinicos '!S1882&gt;=25),3,'Paraclinicos '!S1882&lt;12,1,'Paraclinicos '!S1882&lt;21,0,'Paraclinicos '!S1882&lt;25,2)</f>
        <v/>
      </c>
      <c r="W1947" t="str">
        <f>IFERROR(IF(INDEX('BD Demog para scores enalazar'!Y$2:'BD Demog para scores enalazar'!Y$3000,MATCH(Formulas!A1947,'BD Demog para scores enalazar'!A$2:'BD Demog para scores enalazar'!A$3000,0))=1,"SI","NO"),"")</f>
        <v/>
      </c>
      <c r="X1947" s="9" t="str">
        <f>IFERROR(IF(INDEX('BD Demog para scores enalazar'!AJ$2:'BD Demog para scores enalazar'!AJ$3000,MATCH(Formulas!A1947,'BD Demog para scores enalazar'!A$2:'BD Demog para scores enalazar'!A$3000,0))=1,"SI","NO"),"")</f>
        <v/>
      </c>
      <c r="Y1947" t="str" cm="1">
        <f t="array" ref="Y1947">IF(AND(W1947="NO",X1947="NO"),_xlfn.IFS('Paraclinicos '!K1882&lt;=91,3,'Paraclinicos '!K1882&lt;94,2,'Paraclinicos '!K1882&lt;96,1,'Paraclinicos '!K1882&gt;=96,0),"")</f>
        <v/>
      </c>
      <c r="Z1947" t="str" cm="1">
        <f t="array" ref="Z1947">IF(OR(W1947="SI",X1947="SI"),_xlfn.IFS(OR(AND('Paraclinicos '!K1883&lt;=83),AND('Paraclinicos '!K1883&gt;=97,AA1947=2)),3,OR(AND('Paraclinicos '!K1883&lt;=86),AND('Paraclinicos '!K1883&gt;=94,AA1947=2)),2,OR(AND('Paraclinicos '!K1883&lt;=88),AND('Paraclinicos '!K1883&gt;=92,AA1947=2)),1,OR(AND('Paraclinicos '!K1883&gt;=88,'Paraclinicos '!K1883&lt;=92),AND('Paraclinicos '!K1883&gt;=93,AA1947=0)),0),"")</f>
        <v/>
      </c>
      <c r="AA1947" t="str" cm="1">
        <f t="array" ref="AA1947">_xlfn.IFS('Paraclinicos '!E1882="","",'Paraclinicos '!E1882="Oxigeno",2,'Paraclinicos '!E1882="Aire",0)</f>
        <v/>
      </c>
    </row>
    <row r="1948" spans="1:27" x14ac:dyDescent="0.25">
      <c r="A1948">
        <f>'Paraclinicos '!A1883</f>
        <v>0</v>
      </c>
      <c r="B1948" s="3">
        <f>'Paraclinicos '!R1883</f>
        <v>0</v>
      </c>
      <c r="C1948" t="str" cm="1">
        <f t="array" ref="C1948">_xlfn.IFS('Paraclinicos '!Q1883="","",'Paraclinicos '!Q1883&gt;60,3,'Paraclinicos '!Q1883&lt;=60,1)</f>
        <v/>
      </c>
      <c r="D1948" t="str">
        <f>IFERROR(IF(INDEX('BD Demog para scores enalazar'!BC$2:BC$3000,MATCH(Formulas!A1948,'BD Demog para scores enalazar'!A$2:A$3000,0))=0,"SI","NO"),"")</f>
        <v/>
      </c>
      <c r="E1948" t="str" cm="1">
        <f t="array" ref="E1948">_xlfn.IFS(D1948="","",D1948="SI",4,D1948="NO",1)</f>
        <v/>
      </c>
      <c r="F1948" t="str" cm="1">
        <f t="array" ref="F1948">_xlfn.IFS('Paraclinicos '!B1883="","",'Paraclinicos '!B1883&gt;1,1,'Paraclinicos '!B1883&lt;=1,3)</f>
        <v/>
      </c>
      <c r="G1948" t="str" cm="1">
        <f t="array" ref="G1948">_xlfn.IFS('Paraclinicos '!D1883="","",AND('Paraclinicos '!D1883&gt;=250,'Paraclinicos '!D1883&lt;=500),2,'Paraclinicos '!D1883&gt;500,3,'Paraclinicos '!D1883&lt;250,1)</f>
        <v/>
      </c>
      <c r="H1948" s="50" t="str">
        <f t="shared" si="91"/>
        <v/>
      </c>
      <c r="I1948" t="str" cm="1">
        <f t="array" ref="I1948">_xlfn.IFS('Paraclinicos '!Q1883="","",'Paraclinicos '!Q1883&gt;=65,1,'Paraclinicos '!Q1883&lt;65,0)</f>
        <v/>
      </c>
      <c r="J1948" t="str" cm="1">
        <f t="array" ref="J1948">_xlfn.IFS('Paraclinicos '!I1883="","",'Paraclinicos '!I1883&gt;7,1,'Paraclinicos '!I1883&lt;=7,0)</f>
        <v/>
      </c>
      <c r="K1948" t="str" cm="1">
        <f t="array" ref="K1948">_xlfn.IFS('Paraclinicos '!W1883="","",'Paraclinicos '!W1883&lt;=8,1,'Paraclinicos '!W1883&gt;8,0)</f>
        <v/>
      </c>
      <c r="L1948" t="str" cm="1">
        <f t="array" ref="L1948">_xlfn.IFS('Paraclinicos '!S1883="","",'Paraclinicos '!S1883&gt;=30,1,'Paraclinicos '!S1883&lt;30,0)</f>
        <v/>
      </c>
      <c r="M1948" t="str" cm="1">
        <f t="array" ref="M1948">_xlfn.IFS(OR('Paraclinicos '!T1883="",'Paraclinicos '!U1883=""),"",OR('Paraclinicos '!T1883&lt;=90,'Paraclinicos '!U1883&lt;=60),1,OR('Paraclinicos '!T1883&gt;90,'Paraclinicos '!U1883&gt;60),0)</f>
        <v/>
      </c>
      <c r="N1948" s="45" t="str">
        <f t="shared" si="92"/>
        <v/>
      </c>
      <c r="O1948" t="str" cm="1">
        <f t="array" ref="O1948">_xlfn.IFS(OR('Paraclinicos '!M1883="",'Paraclinicos '!N1883="",'Paraclinicos '!N1883=0),"",'Paraclinicos '!M1883/'Paraclinicos '!N1883&lt;100,4,'Paraclinicos '!M1883/'Paraclinicos '!N1883&lt;200,3,'Paraclinicos '!M1883/'Paraclinicos '!N1883&lt;300,2,'Paraclinicos '!M1883/'Paraclinicos '!N1883&lt;400,1,'Paraclinicos '!M1883/'Paraclinicos '!N1883&gt;=400,0)</f>
        <v/>
      </c>
      <c r="P1948" t="str" cm="1">
        <f t="array" ref="P1948">_xlfn.IFS('Paraclinicos '!C1883="","",'Paraclinicos '!C1883&lt;20,4,'Paraclinicos '!C1883&lt;50,3,'Paraclinicos '!C1883&lt;100,2,'Paraclinicos '!C1883&lt;150,1,'Paraclinicos '!C1883&gt;150,0)</f>
        <v/>
      </c>
      <c r="Q1948" t="str" cm="1">
        <f t="array" ref="Q1948">_xlfn.IFS('Paraclinicos '!O1883="","",'Paraclinicos '!O1883&lt;1.2,0,'Paraclinicos '!O1883&lt;2,1,'Paraclinicos '!O1883&lt;3.5,2,'Paraclinicos '!O1883&lt;5,3,'Paraclinicos '!O1883&gt;5,4)</f>
        <v/>
      </c>
      <c r="R1948" t="str" cm="1">
        <f t="array" ref="R1948">_xlfn.IFS('Paraclinicos '!J1883="","",'Paraclinicos '!J1883&lt;1.2,0,'Paraclinicos '!J1883&lt;2,1,'Paraclinicos '!J1883&lt;6,2,'Paraclinicos '!J1883&lt;12,3,'Paraclinicos '!J1883&gt;=12,4)</f>
        <v/>
      </c>
      <c r="S1948" t="str" cm="1">
        <f t="array" ref="S1948">_xlfn.IFS('Paraclinicos '!Y1883="","",'Paraclinicos '!Y1883&lt;70,1,'Paraclinicos '!Y1883&gt;=70,0)</f>
        <v/>
      </c>
      <c r="T1948" t="str" cm="1">
        <f t="array" ref="T1948">_xlfn.IFS('Paraclinicos '!W1883="","",'Paraclinicos '!W1883&lt;6,4,'Paraclinicos '!W1883&lt;10,3,'Paraclinicos '!W1883&lt;13,2,'Paraclinicos '!W1883&lt;15,1,'Paraclinicos '!W1883=15,0)</f>
        <v/>
      </c>
      <c r="U1948" s="54" t="str">
        <f t="shared" si="90"/>
        <v/>
      </c>
      <c r="V1948" t="str" cm="1">
        <f t="array" ref="V1948">_xlfn.IFS('Paraclinicos '!S1883="","",OR('Paraclinicos '!S1883&lt;=8,'Paraclinicos '!S1883&gt;=25),3,'Paraclinicos '!S1883&lt;12,1,'Paraclinicos '!S1883&lt;21,0,'Paraclinicos '!S1883&lt;25,2)</f>
        <v/>
      </c>
      <c r="W1948" t="str">
        <f>IFERROR(IF(INDEX('BD Demog para scores enalazar'!Y$2:'BD Demog para scores enalazar'!Y$3000,MATCH(Formulas!A1948,'BD Demog para scores enalazar'!A$2:'BD Demog para scores enalazar'!A$3000,0))=1,"SI","NO"),"")</f>
        <v/>
      </c>
      <c r="X1948" s="9" t="str">
        <f>IFERROR(IF(INDEX('BD Demog para scores enalazar'!AJ$2:'BD Demog para scores enalazar'!AJ$3000,MATCH(Formulas!A1948,'BD Demog para scores enalazar'!A$2:'BD Demog para scores enalazar'!A$3000,0))=1,"SI","NO"),"")</f>
        <v/>
      </c>
      <c r="Y1948" t="str" cm="1">
        <f t="array" ref="Y1948">IF(AND(W1948="NO",X1948="NO"),_xlfn.IFS('Paraclinicos '!K1883&lt;=91,3,'Paraclinicos '!K1883&lt;94,2,'Paraclinicos '!K1883&lt;96,1,'Paraclinicos '!K1883&gt;=96,0),"")</f>
        <v/>
      </c>
      <c r="Z1948" t="str" cm="1">
        <f t="array" ref="Z1948">IF(OR(W1948="SI",X1948="SI"),_xlfn.IFS(OR(AND('Paraclinicos '!K1884&lt;=83),AND('Paraclinicos '!K1884&gt;=97,AA1948=2)),3,OR(AND('Paraclinicos '!K1884&lt;=86),AND('Paraclinicos '!K1884&gt;=94,AA1948=2)),2,OR(AND('Paraclinicos '!K1884&lt;=88),AND('Paraclinicos '!K1884&gt;=92,AA1948=2)),1,OR(AND('Paraclinicos '!K1884&gt;=88,'Paraclinicos '!K1884&lt;=92),AND('Paraclinicos '!K1884&gt;=93,AA1948=0)),0),"")</f>
        <v/>
      </c>
      <c r="AA1948" t="str" cm="1">
        <f t="array" ref="AA1948">_xlfn.IFS('Paraclinicos '!E1883="","",'Paraclinicos '!E1883="Oxigeno",2,'Paraclinicos '!E1883="Aire",0)</f>
        <v/>
      </c>
    </row>
    <row r="1949" spans="1:27" x14ac:dyDescent="0.25">
      <c r="A1949">
        <f>'Paraclinicos '!A1884</f>
        <v>0</v>
      </c>
      <c r="B1949" s="3">
        <f>'Paraclinicos '!R1884</f>
        <v>0</v>
      </c>
      <c r="C1949" t="str" cm="1">
        <f t="array" ref="C1949">_xlfn.IFS('Paraclinicos '!Q1884="","",'Paraclinicos '!Q1884&gt;60,3,'Paraclinicos '!Q1884&lt;=60,1)</f>
        <v/>
      </c>
      <c r="D1949" t="str">
        <f>IFERROR(IF(INDEX('BD Demog para scores enalazar'!BC$2:BC$3000,MATCH(Formulas!A1949,'BD Demog para scores enalazar'!A$2:A$3000,0))=0,"SI","NO"),"")</f>
        <v/>
      </c>
      <c r="E1949" t="str" cm="1">
        <f t="array" ref="E1949">_xlfn.IFS(D1949="","",D1949="SI",4,D1949="NO",1)</f>
        <v/>
      </c>
      <c r="F1949" t="str" cm="1">
        <f t="array" ref="F1949">_xlfn.IFS('Paraclinicos '!B1884="","",'Paraclinicos '!B1884&gt;1,1,'Paraclinicos '!B1884&lt;=1,3)</f>
        <v/>
      </c>
      <c r="G1949" t="str" cm="1">
        <f t="array" ref="G1949">_xlfn.IFS('Paraclinicos '!D1884="","",AND('Paraclinicos '!D1884&gt;=250,'Paraclinicos '!D1884&lt;=500),2,'Paraclinicos '!D1884&gt;500,3,'Paraclinicos '!D1884&lt;250,1)</f>
        <v/>
      </c>
      <c r="H1949" s="50" t="str">
        <f t="shared" si="91"/>
        <v/>
      </c>
      <c r="I1949" t="str" cm="1">
        <f t="array" ref="I1949">_xlfn.IFS('Paraclinicos '!Q1884="","",'Paraclinicos '!Q1884&gt;=65,1,'Paraclinicos '!Q1884&lt;65,0)</f>
        <v/>
      </c>
      <c r="J1949" t="str" cm="1">
        <f t="array" ref="J1949">_xlfn.IFS('Paraclinicos '!I1884="","",'Paraclinicos '!I1884&gt;7,1,'Paraclinicos '!I1884&lt;=7,0)</f>
        <v/>
      </c>
      <c r="K1949" t="str" cm="1">
        <f t="array" ref="K1949">_xlfn.IFS('Paraclinicos '!W1884="","",'Paraclinicos '!W1884&lt;=8,1,'Paraclinicos '!W1884&gt;8,0)</f>
        <v/>
      </c>
      <c r="L1949" t="str" cm="1">
        <f t="array" ref="L1949">_xlfn.IFS('Paraclinicos '!S1884="","",'Paraclinicos '!S1884&gt;=30,1,'Paraclinicos '!S1884&lt;30,0)</f>
        <v/>
      </c>
      <c r="M1949" t="str" cm="1">
        <f t="array" ref="M1949">_xlfn.IFS(OR('Paraclinicos '!T1884="",'Paraclinicos '!U1884=""),"",OR('Paraclinicos '!T1884&lt;=90,'Paraclinicos '!U1884&lt;=60),1,OR('Paraclinicos '!T1884&gt;90,'Paraclinicos '!U1884&gt;60),0)</f>
        <v/>
      </c>
      <c r="N1949" s="45" t="str">
        <f t="shared" si="92"/>
        <v/>
      </c>
      <c r="O1949" t="str" cm="1">
        <f t="array" ref="O1949">_xlfn.IFS(OR('Paraclinicos '!M1884="",'Paraclinicos '!N1884="",'Paraclinicos '!N1884=0),"",'Paraclinicos '!M1884/'Paraclinicos '!N1884&lt;100,4,'Paraclinicos '!M1884/'Paraclinicos '!N1884&lt;200,3,'Paraclinicos '!M1884/'Paraclinicos '!N1884&lt;300,2,'Paraclinicos '!M1884/'Paraclinicos '!N1884&lt;400,1,'Paraclinicos '!M1884/'Paraclinicos '!N1884&gt;=400,0)</f>
        <v/>
      </c>
      <c r="P1949" t="str" cm="1">
        <f t="array" ref="P1949">_xlfn.IFS('Paraclinicos '!C1884="","",'Paraclinicos '!C1884&lt;20,4,'Paraclinicos '!C1884&lt;50,3,'Paraclinicos '!C1884&lt;100,2,'Paraclinicos '!C1884&lt;150,1,'Paraclinicos '!C1884&gt;150,0)</f>
        <v/>
      </c>
      <c r="Q1949" t="str" cm="1">
        <f t="array" ref="Q1949">_xlfn.IFS('Paraclinicos '!O1884="","",'Paraclinicos '!O1884&lt;1.2,0,'Paraclinicos '!O1884&lt;2,1,'Paraclinicos '!O1884&lt;3.5,2,'Paraclinicos '!O1884&lt;5,3,'Paraclinicos '!O1884&gt;5,4)</f>
        <v/>
      </c>
      <c r="R1949" t="str" cm="1">
        <f t="array" ref="R1949">_xlfn.IFS('Paraclinicos '!J1884="","",'Paraclinicos '!J1884&lt;1.2,0,'Paraclinicos '!J1884&lt;2,1,'Paraclinicos '!J1884&lt;6,2,'Paraclinicos '!J1884&lt;12,3,'Paraclinicos '!J1884&gt;=12,4)</f>
        <v/>
      </c>
      <c r="S1949" t="str" cm="1">
        <f t="array" ref="S1949">_xlfn.IFS('Paraclinicos '!Y1884="","",'Paraclinicos '!Y1884&lt;70,1,'Paraclinicos '!Y1884&gt;=70,0)</f>
        <v/>
      </c>
      <c r="T1949" t="str" cm="1">
        <f t="array" ref="T1949">_xlfn.IFS('Paraclinicos '!W1884="","",'Paraclinicos '!W1884&lt;6,4,'Paraclinicos '!W1884&lt;10,3,'Paraclinicos '!W1884&lt;13,2,'Paraclinicos '!W1884&lt;15,1,'Paraclinicos '!W1884=15,0)</f>
        <v/>
      </c>
      <c r="U1949" s="54" t="str">
        <f t="shared" si="90"/>
        <v/>
      </c>
      <c r="V1949" t="str" cm="1">
        <f t="array" ref="V1949">_xlfn.IFS('Paraclinicos '!S1884="","",OR('Paraclinicos '!S1884&lt;=8,'Paraclinicos '!S1884&gt;=25),3,'Paraclinicos '!S1884&lt;12,1,'Paraclinicos '!S1884&lt;21,0,'Paraclinicos '!S1884&lt;25,2)</f>
        <v/>
      </c>
      <c r="W1949" t="str">
        <f>IFERROR(IF(INDEX('BD Demog para scores enalazar'!Y$2:'BD Demog para scores enalazar'!Y$3000,MATCH(Formulas!A1949,'BD Demog para scores enalazar'!A$2:'BD Demog para scores enalazar'!A$3000,0))=1,"SI","NO"),"")</f>
        <v/>
      </c>
      <c r="X1949" s="9" t="str">
        <f>IFERROR(IF(INDEX('BD Demog para scores enalazar'!AJ$2:'BD Demog para scores enalazar'!AJ$3000,MATCH(Formulas!A1949,'BD Demog para scores enalazar'!A$2:'BD Demog para scores enalazar'!A$3000,0))=1,"SI","NO"),"")</f>
        <v/>
      </c>
      <c r="Y1949" t="str" cm="1">
        <f t="array" ref="Y1949">IF(AND(W1949="NO",X1949="NO"),_xlfn.IFS('Paraclinicos '!K1884&lt;=91,3,'Paraclinicos '!K1884&lt;94,2,'Paraclinicos '!K1884&lt;96,1,'Paraclinicos '!K1884&gt;=96,0),"")</f>
        <v/>
      </c>
      <c r="Z1949" t="str" cm="1">
        <f t="array" ref="Z1949">IF(OR(W1949="SI",X1949="SI"),_xlfn.IFS(OR(AND('Paraclinicos '!K1885&lt;=83),AND('Paraclinicos '!K1885&gt;=97,AA1949=2)),3,OR(AND('Paraclinicos '!K1885&lt;=86),AND('Paraclinicos '!K1885&gt;=94,AA1949=2)),2,OR(AND('Paraclinicos '!K1885&lt;=88),AND('Paraclinicos '!K1885&gt;=92,AA1949=2)),1,OR(AND('Paraclinicos '!K1885&gt;=88,'Paraclinicos '!K1885&lt;=92),AND('Paraclinicos '!K1885&gt;=93,AA1949=0)),0),"")</f>
        <v/>
      </c>
      <c r="AA1949" t="str" cm="1">
        <f t="array" ref="AA1949">_xlfn.IFS('Paraclinicos '!E1884="","",'Paraclinicos '!E1884="Oxigeno",2,'Paraclinicos '!E1884="Aire",0)</f>
        <v/>
      </c>
    </row>
    <row r="1950" spans="1:27" x14ac:dyDescent="0.25">
      <c r="A1950">
        <f>'Paraclinicos '!A1885</f>
        <v>0</v>
      </c>
      <c r="B1950" s="3">
        <f>'Paraclinicos '!R1885</f>
        <v>0</v>
      </c>
      <c r="C1950" t="str" cm="1">
        <f t="array" ref="C1950">_xlfn.IFS('Paraclinicos '!Q1885="","",'Paraclinicos '!Q1885&gt;60,3,'Paraclinicos '!Q1885&lt;=60,1)</f>
        <v/>
      </c>
      <c r="D1950" t="str">
        <f>IFERROR(IF(INDEX('BD Demog para scores enalazar'!BC$2:BC$3000,MATCH(Formulas!A1950,'BD Demog para scores enalazar'!A$2:A$3000,0))=0,"SI","NO"),"")</f>
        <v/>
      </c>
      <c r="E1950" t="str" cm="1">
        <f t="array" ref="E1950">_xlfn.IFS(D1950="","",D1950="SI",4,D1950="NO",1)</f>
        <v/>
      </c>
      <c r="F1950" t="str" cm="1">
        <f t="array" ref="F1950">_xlfn.IFS('Paraclinicos '!B1885="","",'Paraclinicos '!B1885&gt;1,1,'Paraclinicos '!B1885&lt;=1,3)</f>
        <v/>
      </c>
      <c r="G1950" t="str" cm="1">
        <f t="array" ref="G1950">_xlfn.IFS('Paraclinicos '!D1885="","",AND('Paraclinicos '!D1885&gt;=250,'Paraclinicos '!D1885&lt;=500),2,'Paraclinicos '!D1885&gt;500,3,'Paraclinicos '!D1885&lt;250,1)</f>
        <v/>
      </c>
      <c r="H1950" s="50" t="str">
        <f t="shared" si="91"/>
        <v/>
      </c>
      <c r="I1950" t="str" cm="1">
        <f t="array" ref="I1950">_xlfn.IFS('Paraclinicos '!Q1885="","",'Paraclinicos '!Q1885&gt;=65,1,'Paraclinicos '!Q1885&lt;65,0)</f>
        <v/>
      </c>
      <c r="J1950" t="str" cm="1">
        <f t="array" ref="J1950">_xlfn.IFS('Paraclinicos '!I1885="","",'Paraclinicos '!I1885&gt;7,1,'Paraclinicos '!I1885&lt;=7,0)</f>
        <v/>
      </c>
      <c r="K1950" t="str" cm="1">
        <f t="array" ref="K1950">_xlfn.IFS('Paraclinicos '!W1885="","",'Paraclinicos '!W1885&lt;=8,1,'Paraclinicos '!W1885&gt;8,0)</f>
        <v/>
      </c>
      <c r="L1950" t="str" cm="1">
        <f t="array" ref="L1950">_xlfn.IFS('Paraclinicos '!S1885="","",'Paraclinicos '!S1885&gt;=30,1,'Paraclinicos '!S1885&lt;30,0)</f>
        <v/>
      </c>
      <c r="M1950" t="str" cm="1">
        <f t="array" ref="M1950">_xlfn.IFS(OR('Paraclinicos '!T1885="",'Paraclinicos '!U1885=""),"",OR('Paraclinicos '!T1885&lt;=90,'Paraclinicos '!U1885&lt;=60),1,OR('Paraclinicos '!T1885&gt;90,'Paraclinicos '!U1885&gt;60),0)</f>
        <v/>
      </c>
      <c r="N1950" s="45" t="str">
        <f t="shared" si="92"/>
        <v/>
      </c>
      <c r="O1950" t="str" cm="1">
        <f t="array" ref="O1950">_xlfn.IFS(OR('Paraclinicos '!M1885="",'Paraclinicos '!N1885="",'Paraclinicos '!N1885=0),"",'Paraclinicos '!M1885/'Paraclinicos '!N1885&lt;100,4,'Paraclinicos '!M1885/'Paraclinicos '!N1885&lt;200,3,'Paraclinicos '!M1885/'Paraclinicos '!N1885&lt;300,2,'Paraclinicos '!M1885/'Paraclinicos '!N1885&lt;400,1,'Paraclinicos '!M1885/'Paraclinicos '!N1885&gt;=400,0)</f>
        <v/>
      </c>
      <c r="P1950" t="str" cm="1">
        <f t="array" ref="P1950">_xlfn.IFS('Paraclinicos '!C1885="","",'Paraclinicos '!C1885&lt;20,4,'Paraclinicos '!C1885&lt;50,3,'Paraclinicos '!C1885&lt;100,2,'Paraclinicos '!C1885&lt;150,1,'Paraclinicos '!C1885&gt;150,0)</f>
        <v/>
      </c>
      <c r="Q1950" t="str" cm="1">
        <f t="array" ref="Q1950">_xlfn.IFS('Paraclinicos '!O1885="","",'Paraclinicos '!O1885&lt;1.2,0,'Paraclinicos '!O1885&lt;2,1,'Paraclinicos '!O1885&lt;3.5,2,'Paraclinicos '!O1885&lt;5,3,'Paraclinicos '!O1885&gt;5,4)</f>
        <v/>
      </c>
      <c r="R1950" t="str" cm="1">
        <f t="array" ref="R1950">_xlfn.IFS('Paraclinicos '!J1885="","",'Paraclinicos '!J1885&lt;1.2,0,'Paraclinicos '!J1885&lt;2,1,'Paraclinicos '!J1885&lt;6,2,'Paraclinicos '!J1885&lt;12,3,'Paraclinicos '!J1885&gt;=12,4)</f>
        <v/>
      </c>
      <c r="S1950" t="str" cm="1">
        <f t="array" ref="S1950">_xlfn.IFS('Paraclinicos '!Y1885="","",'Paraclinicos '!Y1885&lt;70,1,'Paraclinicos '!Y1885&gt;=70,0)</f>
        <v/>
      </c>
      <c r="T1950" t="str" cm="1">
        <f t="array" ref="T1950">_xlfn.IFS('Paraclinicos '!W1885="","",'Paraclinicos '!W1885&lt;6,4,'Paraclinicos '!W1885&lt;10,3,'Paraclinicos '!W1885&lt;13,2,'Paraclinicos '!W1885&lt;15,1,'Paraclinicos '!W1885=15,0)</f>
        <v/>
      </c>
      <c r="U1950" s="54" t="str">
        <f t="shared" si="90"/>
        <v/>
      </c>
      <c r="V1950" t="str" cm="1">
        <f t="array" ref="V1950">_xlfn.IFS('Paraclinicos '!S1885="","",OR('Paraclinicos '!S1885&lt;=8,'Paraclinicos '!S1885&gt;=25),3,'Paraclinicos '!S1885&lt;12,1,'Paraclinicos '!S1885&lt;21,0,'Paraclinicos '!S1885&lt;25,2)</f>
        <v/>
      </c>
      <c r="W1950" t="str">
        <f>IFERROR(IF(INDEX('BD Demog para scores enalazar'!Y$2:'BD Demog para scores enalazar'!Y$3000,MATCH(Formulas!A1950,'BD Demog para scores enalazar'!A$2:'BD Demog para scores enalazar'!A$3000,0))=1,"SI","NO"),"")</f>
        <v/>
      </c>
      <c r="X1950" s="9" t="str">
        <f>IFERROR(IF(INDEX('BD Demog para scores enalazar'!AJ$2:'BD Demog para scores enalazar'!AJ$3000,MATCH(Formulas!A1950,'BD Demog para scores enalazar'!A$2:'BD Demog para scores enalazar'!A$3000,0))=1,"SI","NO"),"")</f>
        <v/>
      </c>
      <c r="Y1950" t="str" cm="1">
        <f t="array" ref="Y1950">IF(AND(W1950="NO",X1950="NO"),_xlfn.IFS('Paraclinicos '!K1885&lt;=91,3,'Paraclinicos '!K1885&lt;94,2,'Paraclinicos '!K1885&lt;96,1,'Paraclinicos '!K1885&gt;=96,0),"")</f>
        <v/>
      </c>
      <c r="Z1950" t="str" cm="1">
        <f t="array" ref="Z1950">IF(OR(W1950="SI",X1950="SI"),_xlfn.IFS(OR(AND('Paraclinicos '!K1886&lt;=83),AND('Paraclinicos '!K1886&gt;=97,AA1950=2)),3,OR(AND('Paraclinicos '!K1886&lt;=86),AND('Paraclinicos '!K1886&gt;=94,AA1950=2)),2,OR(AND('Paraclinicos '!K1886&lt;=88),AND('Paraclinicos '!K1886&gt;=92,AA1950=2)),1,OR(AND('Paraclinicos '!K1886&gt;=88,'Paraclinicos '!K1886&lt;=92),AND('Paraclinicos '!K1886&gt;=93,AA1950=0)),0),"")</f>
        <v/>
      </c>
      <c r="AA1950" t="str" cm="1">
        <f t="array" ref="AA1950">_xlfn.IFS('Paraclinicos '!E1885="","",'Paraclinicos '!E1885="Oxigeno",2,'Paraclinicos '!E1885="Aire",0)</f>
        <v/>
      </c>
    </row>
    <row r="1951" spans="1:27" x14ac:dyDescent="0.25">
      <c r="A1951">
        <f>'Paraclinicos '!A1886</f>
        <v>0</v>
      </c>
      <c r="B1951" s="3">
        <f>'Paraclinicos '!R1886</f>
        <v>0</v>
      </c>
      <c r="C1951" t="str" cm="1">
        <f t="array" ref="C1951">_xlfn.IFS('Paraclinicos '!Q1886="","",'Paraclinicos '!Q1886&gt;60,3,'Paraclinicos '!Q1886&lt;=60,1)</f>
        <v/>
      </c>
      <c r="D1951" t="str">
        <f>IFERROR(IF(INDEX('BD Demog para scores enalazar'!BC$2:BC$3000,MATCH(Formulas!A1951,'BD Demog para scores enalazar'!A$2:A$3000,0))=0,"SI","NO"),"")</f>
        <v/>
      </c>
      <c r="E1951" t="str" cm="1">
        <f t="array" ref="E1951">_xlfn.IFS(D1951="","",D1951="SI",4,D1951="NO",1)</f>
        <v/>
      </c>
      <c r="F1951" t="str" cm="1">
        <f t="array" ref="F1951">_xlfn.IFS('Paraclinicos '!B1886="","",'Paraclinicos '!B1886&gt;1,1,'Paraclinicos '!B1886&lt;=1,3)</f>
        <v/>
      </c>
      <c r="G1951" t="str" cm="1">
        <f t="array" ref="G1951">_xlfn.IFS('Paraclinicos '!D1886="","",AND('Paraclinicos '!D1886&gt;=250,'Paraclinicos '!D1886&lt;=500),2,'Paraclinicos '!D1886&gt;500,3,'Paraclinicos '!D1886&lt;250,1)</f>
        <v/>
      </c>
      <c r="H1951" s="50" t="str">
        <f t="shared" si="91"/>
        <v/>
      </c>
      <c r="I1951" t="str" cm="1">
        <f t="array" ref="I1951">_xlfn.IFS('Paraclinicos '!Q1886="","",'Paraclinicos '!Q1886&gt;=65,1,'Paraclinicos '!Q1886&lt;65,0)</f>
        <v/>
      </c>
      <c r="J1951" t="str" cm="1">
        <f t="array" ref="J1951">_xlfn.IFS('Paraclinicos '!I1886="","",'Paraclinicos '!I1886&gt;7,1,'Paraclinicos '!I1886&lt;=7,0)</f>
        <v/>
      </c>
      <c r="K1951" t="str" cm="1">
        <f t="array" ref="K1951">_xlfn.IFS('Paraclinicos '!W1886="","",'Paraclinicos '!W1886&lt;=8,1,'Paraclinicos '!W1886&gt;8,0)</f>
        <v/>
      </c>
      <c r="L1951" t="str" cm="1">
        <f t="array" ref="L1951">_xlfn.IFS('Paraclinicos '!S1886="","",'Paraclinicos '!S1886&gt;=30,1,'Paraclinicos '!S1886&lt;30,0)</f>
        <v/>
      </c>
      <c r="M1951" t="str" cm="1">
        <f t="array" ref="M1951">_xlfn.IFS(OR('Paraclinicos '!T1886="",'Paraclinicos '!U1886=""),"",OR('Paraclinicos '!T1886&lt;=90,'Paraclinicos '!U1886&lt;=60),1,OR('Paraclinicos '!T1886&gt;90,'Paraclinicos '!U1886&gt;60),0)</f>
        <v/>
      </c>
      <c r="N1951" s="45" t="str">
        <f t="shared" si="92"/>
        <v/>
      </c>
      <c r="O1951" t="str" cm="1">
        <f t="array" ref="O1951">_xlfn.IFS(OR('Paraclinicos '!M1886="",'Paraclinicos '!N1886="",'Paraclinicos '!N1886=0),"",'Paraclinicos '!M1886/'Paraclinicos '!N1886&lt;100,4,'Paraclinicos '!M1886/'Paraclinicos '!N1886&lt;200,3,'Paraclinicos '!M1886/'Paraclinicos '!N1886&lt;300,2,'Paraclinicos '!M1886/'Paraclinicos '!N1886&lt;400,1,'Paraclinicos '!M1886/'Paraclinicos '!N1886&gt;=400,0)</f>
        <v/>
      </c>
      <c r="P1951" t="str" cm="1">
        <f t="array" ref="P1951">_xlfn.IFS('Paraclinicos '!C1886="","",'Paraclinicos '!C1886&lt;20,4,'Paraclinicos '!C1886&lt;50,3,'Paraclinicos '!C1886&lt;100,2,'Paraclinicos '!C1886&lt;150,1,'Paraclinicos '!C1886&gt;150,0)</f>
        <v/>
      </c>
      <c r="Q1951" t="str" cm="1">
        <f t="array" ref="Q1951">_xlfn.IFS('Paraclinicos '!O1886="","",'Paraclinicos '!O1886&lt;1.2,0,'Paraclinicos '!O1886&lt;2,1,'Paraclinicos '!O1886&lt;3.5,2,'Paraclinicos '!O1886&lt;5,3,'Paraclinicos '!O1886&gt;5,4)</f>
        <v/>
      </c>
      <c r="R1951" t="str" cm="1">
        <f t="array" ref="R1951">_xlfn.IFS('Paraclinicos '!J1886="","",'Paraclinicos '!J1886&lt;1.2,0,'Paraclinicos '!J1886&lt;2,1,'Paraclinicos '!J1886&lt;6,2,'Paraclinicos '!J1886&lt;12,3,'Paraclinicos '!J1886&gt;=12,4)</f>
        <v/>
      </c>
      <c r="S1951" t="str" cm="1">
        <f t="array" ref="S1951">_xlfn.IFS('Paraclinicos '!Y1886="","",'Paraclinicos '!Y1886&lt;70,1,'Paraclinicos '!Y1886&gt;=70,0)</f>
        <v/>
      </c>
      <c r="T1951" t="str" cm="1">
        <f t="array" ref="T1951">_xlfn.IFS('Paraclinicos '!W1886="","",'Paraclinicos '!W1886&lt;6,4,'Paraclinicos '!W1886&lt;10,3,'Paraclinicos '!W1886&lt;13,2,'Paraclinicos '!W1886&lt;15,1,'Paraclinicos '!W1886=15,0)</f>
        <v/>
      </c>
      <c r="U1951" s="54" t="str">
        <f t="shared" si="90"/>
        <v/>
      </c>
      <c r="V1951" t="str" cm="1">
        <f t="array" ref="V1951">_xlfn.IFS('Paraclinicos '!S1886="","",OR('Paraclinicos '!S1886&lt;=8,'Paraclinicos '!S1886&gt;=25),3,'Paraclinicos '!S1886&lt;12,1,'Paraclinicos '!S1886&lt;21,0,'Paraclinicos '!S1886&lt;25,2)</f>
        <v/>
      </c>
      <c r="W1951" t="str">
        <f>IFERROR(IF(INDEX('BD Demog para scores enalazar'!Y$2:'BD Demog para scores enalazar'!Y$3000,MATCH(Formulas!A1951,'BD Demog para scores enalazar'!A$2:'BD Demog para scores enalazar'!A$3000,0))=1,"SI","NO"),"")</f>
        <v/>
      </c>
      <c r="X1951" s="9" t="str">
        <f>IFERROR(IF(INDEX('BD Demog para scores enalazar'!AJ$2:'BD Demog para scores enalazar'!AJ$3000,MATCH(Formulas!A1951,'BD Demog para scores enalazar'!A$2:'BD Demog para scores enalazar'!A$3000,0))=1,"SI","NO"),"")</f>
        <v/>
      </c>
      <c r="Y1951" t="str" cm="1">
        <f t="array" ref="Y1951">IF(AND(W1951="NO",X1951="NO"),_xlfn.IFS('Paraclinicos '!K1886&lt;=91,3,'Paraclinicos '!K1886&lt;94,2,'Paraclinicos '!K1886&lt;96,1,'Paraclinicos '!K1886&gt;=96,0),"")</f>
        <v/>
      </c>
      <c r="Z1951" t="str" cm="1">
        <f t="array" ref="Z1951">IF(OR(W1951="SI",X1951="SI"),_xlfn.IFS(OR(AND('Paraclinicos '!K1887&lt;=83),AND('Paraclinicos '!K1887&gt;=97,AA1951=2)),3,OR(AND('Paraclinicos '!K1887&lt;=86),AND('Paraclinicos '!K1887&gt;=94,AA1951=2)),2,OR(AND('Paraclinicos '!K1887&lt;=88),AND('Paraclinicos '!K1887&gt;=92,AA1951=2)),1,OR(AND('Paraclinicos '!K1887&gt;=88,'Paraclinicos '!K1887&lt;=92),AND('Paraclinicos '!K1887&gt;=93,AA1951=0)),0),"")</f>
        <v/>
      </c>
      <c r="AA1951" t="str" cm="1">
        <f t="array" ref="AA1951">_xlfn.IFS('Paraclinicos '!E1886="","",'Paraclinicos '!E1886="Oxigeno",2,'Paraclinicos '!E1886="Aire",0)</f>
        <v/>
      </c>
    </row>
    <row r="1952" spans="1:27" x14ac:dyDescent="0.25">
      <c r="A1952">
        <f>'Paraclinicos '!A1887</f>
        <v>0</v>
      </c>
      <c r="B1952" s="3">
        <f>'Paraclinicos '!R1887</f>
        <v>0</v>
      </c>
      <c r="C1952" t="str" cm="1">
        <f t="array" ref="C1952">_xlfn.IFS('Paraclinicos '!Q1887="","",'Paraclinicos '!Q1887&gt;60,3,'Paraclinicos '!Q1887&lt;=60,1)</f>
        <v/>
      </c>
      <c r="D1952" t="str">
        <f>IFERROR(IF(INDEX('BD Demog para scores enalazar'!BC$2:BC$3000,MATCH(Formulas!A1952,'BD Demog para scores enalazar'!A$2:A$3000,0))=0,"SI","NO"),"")</f>
        <v/>
      </c>
      <c r="E1952" t="str" cm="1">
        <f t="array" ref="E1952">_xlfn.IFS(D1952="","",D1952="SI",4,D1952="NO",1)</f>
        <v/>
      </c>
      <c r="F1952" t="str" cm="1">
        <f t="array" ref="F1952">_xlfn.IFS('Paraclinicos '!B1887="","",'Paraclinicos '!B1887&gt;1,1,'Paraclinicos '!B1887&lt;=1,3)</f>
        <v/>
      </c>
      <c r="G1952" t="str" cm="1">
        <f t="array" ref="G1952">_xlfn.IFS('Paraclinicos '!D1887="","",AND('Paraclinicos '!D1887&gt;=250,'Paraclinicos '!D1887&lt;=500),2,'Paraclinicos '!D1887&gt;500,3,'Paraclinicos '!D1887&lt;250,1)</f>
        <v/>
      </c>
      <c r="H1952" s="50" t="str">
        <f t="shared" si="91"/>
        <v/>
      </c>
      <c r="I1952" t="str" cm="1">
        <f t="array" ref="I1952">_xlfn.IFS('Paraclinicos '!Q1887="","",'Paraclinicos '!Q1887&gt;=65,1,'Paraclinicos '!Q1887&lt;65,0)</f>
        <v/>
      </c>
      <c r="J1952" t="str" cm="1">
        <f t="array" ref="J1952">_xlfn.IFS('Paraclinicos '!I1887="","",'Paraclinicos '!I1887&gt;7,1,'Paraclinicos '!I1887&lt;=7,0)</f>
        <v/>
      </c>
      <c r="K1952" t="str" cm="1">
        <f t="array" ref="K1952">_xlfn.IFS('Paraclinicos '!W1887="","",'Paraclinicos '!W1887&lt;=8,1,'Paraclinicos '!W1887&gt;8,0)</f>
        <v/>
      </c>
      <c r="L1952" t="str" cm="1">
        <f t="array" ref="L1952">_xlfn.IFS('Paraclinicos '!S1887="","",'Paraclinicos '!S1887&gt;=30,1,'Paraclinicos '!S1887&lt;30,0)</f>
        <v/>
      </c>
      <c r="M1952" t="str" cm="1">
        <f t="array" ref="M1952">_xlfn.IFS(OR('Paraclinicos '!T1887="",'Paraclinicos '!U1887=""),"",OR('Paraclinicos '!T1887&lt;=90,'Paraclinicos '!U1887&lt;=60),1,OR('Paraclinicos '!T1887&gt;90,'Paraclinicos '!U1887&gt;60),0)</f>
        <v/>
      </c>
      <c r="N1952" s="45" t="str">
        <f t="shared" si="92"/>
        <v/>
      </c>
      <c r="O1952" t="str" cm="1">
        <f t="array" ref="O1952">_xlfn.IFS(OR('Paraclinicos '!M1887="",'Paraclinicos '!N1887="",'Paraclinicos '!N1887=0),"",'Paraclinicos '!M1887/'Paraclinicos '!N1887&lt;100,4,'Paraclinicos '!M1887/'Paraclinicos '!N1887&lt;200,3,'Paraclinicos '!M1887/'Paraclinicos '!N1887&lt;300,2,'Paraclinicos '!M1887/'Paraclinicos '!N1887&lt;400,1,'Paraclinicos '!M1887/'Paraclinicos '!N1887&gt;=400,0)</f>
        <v/>
      </c>
      <c r="P1952" t="str" cm="1">
        <f t="array" ref="P1952">_xlfn.IFS('Paraclinicos '!C1887="","",'Paraclinicos '!C1887&lt;20,4,'Paraclinicos '!C1887&lt;50,3,'Paraclinicos '!C1887&lt;100,2,'Paraclinicos '!C1887&lt;150,1,'Paraclinicos '!C1887&gt;150,0)</f>
        <v/>
      </c>
      <c r="Q1952" t="str" cm="1">
        <f t="array" ref="Q1952">_xlfn.IFS('Paraclinicos '!O1887="","",'Paraclinicos '!O1887&lt;1.2,0,'Paraclinicos '!O1887&lt;2,1,'Paraclinicos '!O1887&lt;3.5,2,'Paraclinicos '!O1887&lt;5,3,'Paraclinicos '!O1887&gt;5,4)</f>
        <v/>
      </c>
      <c r="R1952" t="str" cm="1">
        <f t="array" ref="R1952">_xlfn.IFS('Paraclinicos '!J1887="","",'Paraclinicos '!J1887&lt;1.2,0,'Paraclinicos '!J1887&lt;2,1,'Paraclinicos '!J1887&lt;6,2,'Paraclinicos '!J1887&lt;12,3,'Paraclinicos '!J1887&gt;=12,4)</f>
        <v/>
      </c>
      <c r="S1952" t="str" cm="1">
        <f t="array" ref="S1952">_xlfn.IFS('Paraclinicos '!Y1887="","",'Paraclinicos '!Y1887&lt;70,1,'Paraclinicos '!Y1887&gt;=70,0)</f>
        <v/>
      </c>
      <c r="T1952" t="str" cm="1">
        <f t="array" ref="T1952">_xlfn.IFS('Paraclinicos '!W1887="","",'Paraclinicos '!W1887&lt;6,4,'Paraclinicos '!W1887&lt;10,3,'Paraclinicos '!W1887&lt;13,2,'Paraclinicos '!W1887&lt;15,1,'Paraclinicos '!W1887=15,0)</f>
        <v/>
      </c>
      <c r="U1952" s="54" t="str">
        <f t="shared" si="90"/>
        <v/>
      </c>
      <c r="V1952" t="str" cm="1">
        <f t="array" ref="V1952">_xlfn.IFS('Paraclinicos '!S1887="","",OR('Paraclinicos '!S1887&lt;=8,'Paraclinicos '!S1887&gt;=25),3,'Paraclinicos '!S1887&lt;12,1,'Paraclinicos '!S1887&lt;21,0,'Paraclinicos '!S1887&lt;25,2)</f>
        <v/>
      </c>
      <c r="W1952" t="str">
        <f>IFERROR(IF(INDEX('BD Demog para scores enalazar'!Y$2:'BD Demog para scores enalazar'!Y$3000,MATCH(Formulas!A1952,'BD Demog para scores enalazar'!A$2:'BD Demog para scores enalazar'!A$3000,0))=1,"SI","NO"),"")</f>
        <v/>
      </c>
      <c r="X1952" s="9" t="str">
        <f>IFERROR(IF(INDEX('BD Demog para scores enalazar'!AJ$2:'BD Demog para scores enalazar'!AJ$3000,MATCH(Formulas!A1952,'BD Demog para scores enalazar'!A$2:'BD Demog para scores enalazar'!A$3000,0))=1,"SI","NO"),"")</f>
        <v/>
      </c>
      <c r="Y1952" t="str" cm="1">
        <f t="array" ref="Y1952">IF(AND(W1952="NO",X1952="NO"),_xlfn.IFS('Paraclinicos '!K1887&lt;=91,3,'Paraclinicos '!K1887&lt;94,2,'Paraclinicos '!K1887&lt;96,1,'Paraclinicos '!K1887&gt;=96,0),"")</f>
        <v/>
      </c>
      <c r="Z1952" t="str" cm="1">
        <f t="array" ref="Z1952">IF(OR(W1952="SI",X1952="SI"),_xlfn.IFS(OR(AND('Paraclinicos '!K1888&lt;=83),AND('Paraclinicos '!K1888&gt;=97,AA1952=2)),3,OR(AND('Paraclinicos '!K1888&lt;=86),AND('Paraclinicos '!K1888&gt;=94,AA1952=2)),2,OR(AND('Paraclinicos '!K1888&lt;=88),AND('Paraclinicos '!K1888&gt;=92,AA1952=2)),1,OR(AND('Paraclinicos '!K1888&gt;=88,'Paraclinicos '!K1888&lt;=92),AND('Paraclinicos '!K1888&gt;=93,AA1952=0)),0),"")</f>
        <v/>
      </c>
      <c r="AA1952" t="str" cm="1">
        <f t="array" ref="AA1952">_xlfn.IFS('Paraclinicos '!E1887="","",'Paraclinicos '!E1887="Oxigeno",2,'Paraclinicos '!E1887="Aire",0)</f>
        <v/>
      </c>
    </row>
    <row r="1953" spans="1:27" x14ac:dyDescent="0.25">
      <c r="A1953">
        <f>'Paraclinicos '!A1888</f>
        <v>0</v>
      </c>
      <c r="B1953" s="3">
        <f>'Paraclinicos '!R1888</f>
        <v>0</v>
      </c>
      <c r="C1953" t="str" cm="1">
        <f t="array" ref="C1953">_xlfn.IFS('Paraclinicos '!Q1888="","",'Paraclinicos '!Q1888&gt;60,3,'Paraclinicos '!Q1888&lt;=60,1)</f>
        <v/>
      </c>
      <c r="D1953" t="str">
        <f>IFERROR(IF(INDEX('BD Demog para scores enalazar'!BC$2:BC$3000,MATCH(Formulas!A1953,'BD Demog para scores enalazar'!A$2:A$3000,0))=0,"SI","NO"),"")</f>
        <v/>
      </c>
      <c r="E1953" t="str" cm="1">
        <f t="array" ref="E1953">_xlfn.IFS(D1953="","",D1953="SI",4,D1953="NO",1)</f>
        <v/>
      </c>
      <c r="F1953" t="str" cm="1">
        <f t="array" ref="F1953">_xlfn.IFS('Paraclinicos '!B1888="","",'Paraclinicos '!B1888&gt;1,1,'Paraclinicos '!B1888&lt;=1,3)</f>
        <v/>
      </c>
      <c r="G1953" t="str" cm="1">
        <f t="array" ref="G1953">_xlfn.IFS('Paraclinicos '!D1888="","",AND('Paraclinicos '!D1888&gt;=250,'Paraclinicos '!D1888&lt;=500),2,'Paraclinicos '!D1888&gt;500,3,'Paraclinicos '!D1888&lt;250,1)</f>
        <v/>
      </c>
      <c r="H1953" s="50" t="str">
        <f t="shared" si="91"/>
        <v/>
      </c>
      <c r="I1953" t="str" cm="1">
        <f t="array" ref="I1953">_xlfn.IFS('Paraclinicos '!Q1888="","",'Paraclinicos '!Q1888&gt;=65,1,'Paraclinicos '!Q1888&lt;65,0)</f>
        <v/>
      </c>
      <c r="J1953" t="str" cm="1">
        <f t="array" ref="J1953">_xlfn.IFS('Paraclinicos '!I1888="","",'Paraclinicos '!I1888&gt;7,1,'Paraclinicos '!I1888&lt;=7,0)</f>
        <v/>
      </c>
      <c r="K1953" t="str" cm="1">
        <f t="array" ref="K1953">_xlfn.IFS('Paraclinicos '!W1888="","",'Paraclinicos '!W1888&lt;=8,1,'Paraclinicos '!W1888&gt;8,0)</f>
        <v/>
      </c>
      <c r="L1953" t="str" cm="1">
        <f t="array" ref="L1953">_xlfn.IFS('Paraclinicos '!S1888="","",'Paraclinicos '!S1888&gt;=30,1,'Paraclinicos '!S1888&lt;30,0)</f>
        <v/>
      </c>
      <c r="M1953" t="str" cm="1">
        <f t="array" ref="M1953">_xlfn.IFS(OR('Paraclinicos '!T1888="",'Paraclinicos '!U1888=""),"",OR('Paraclinicos '!T1888&lt;=90,'Paraclinicos '!U1888&lt;=60),1,OR('Paraclinicos '!T1888&gt;90,'Paraclinicos '!U1888&gt;60),0)</f>
        <v/>
      </c>
      <c r="N1953" s="45" t="str">
        <f t="shared" si="92"/>
        <v/>
      </c>
      <c r="O1953" t="str" cm="1">
        <f t="array" ref="O1953">_xlfn.IFS(OR('Paraclinicos '!M1888="",'Paraclinicos '!N1888="",'Paraclinicos '!N1888=0),"",'Paraclinicos '!M1888/'Paraclinicos '!N1888&lt;100,4,'Paraclinicos '!M1888/'Paraclinicos '!N1888&lt;200,3,'Paraclinicos '!M1888/'Paraclinicos '!N1888&lt;300,2,'Paraclinicos '!M1888/'Paraclinicos '!N1888&lt;400,1,'Paraclinicos '!M1888/'Paraclinicos '!N1888&gt;=400,0)</f>
        <v/>
      </c>
      <c r="P1953" t="str" cm="1">
        <f t="array" ref="P1953">_xlfn.IFS('Paraclinicos '!C1888="","",'Paraclinicos '!C1888&lt;20,4,'Paraclinicos '!C1888&lt;50,3,'Paraclinicos '!C1888&lt;100,2,'Paraclinicos '!C1888&lt;150,1,'Paraclinicos '!C1888&gt;150,0)</f>
        <v/>
      </c>
      <c r="Q1953" t="str" cm="1">
        <f t="array" ref="Q1953">_xlfn.IFS('Paraclinicos '!O1888="","",'Paraclinicos '!O1888&lt;1.2,0,'Paraclinicos '!O1888&lt;2,1,'Paraclinicos '!O1888&lt;3.5,2,'Paraclinicos '!O1888&lt;5,3,'Paraclinicos '!O1888&gt;5,4)</f>
        <v/>
      </c>
      <c r="R1953" t="str" cm="1">
        <f t="array" ref="R1953">_xlfn.IFS('Paraclinicos '!J1888="","",'Paraclinicos '!J1888&lt;1.2,0,'Paraclinicos '!J1888&lt;2,1,'Paraclinicos '!J1888&lt;6,2,'Paraclinicos '!J1888&lt;12,3,'Paraclinicos '!J1888&gt;=12,4)</f>
        <v/>
      </c>
      <c r="S1953" t="str" cm="1">
        <f t="array" ref="S1953">_xlfn.IFS('Paraclinicos '!Y1888="","",'Paraclinicos '!Y1888&lt;70,1,'Paraclinicos '!Y1888&gt;=70,0)</f>
        <v/>
      </c>
      <c r="T1953" t="str" cm="1">
        <f t="array" ref="T1953">_xlfn.IFS('Paraclinicos '!W1888="","",'Paraclinicos '!W1888&lt;6,4,'Paraclinicos '!W1888&lt;10,3,'Paraclinicos '!W1888&lt;13,2,'Paraclinicos '!W1888&lt;15,1,'Paraclinicos '!W1888=15,0)</f>
        <v/>
      </c>
      <c r="U1953" s="54" t="str">
        <f t="shared" si="90"/>
        <v/>
      </c>
      <c r="V1953" t="str" cm="1">
        <f t="array" ref="V1953">_xlfn.IFS('Paraclinicos '!S1888="","",OR('Paraclinicos '!S1888&lt;=8,'Paraclinicos '!S1888&gt;=25),3,'Paraclinicos '!S1888&lt;12,1,'Paraclinicos '!S1888&lt;21,0,'Paraclinicos '!S1888&lt;25,2)</f>
        <v/>
      </c>
      <c r="W1953" t="str">
        <f>IFERROR(IF(INDEX('BD Demog para scores enalazar'!Y$2:'BD Demog para scores enalazar'!Y$3000,MATCH(Formulas!A1953,'BD Demog para scores enalazar'!A$2:'BD Demog para scores enalazar'!A$3000,0))=1,"SI","NO"),"")</f>
        <v/>
      </c>
      <c r="X1953" s="9" t="str">
        <f>IFERROR(IF(INDEX('BD Demog para scores enalazar'!AJ$2:'BD Demog para scores enalazar'!AJ$3000,MATCH(Formulas!A1953,'BD Demog para scores enalazar'!A$2:'BD Demog para scores enalazar'!A$3000,0))=1,"SI","NO"),"")</f>
        <v/>
      </c>
      <c r="Y1953" t="str" cm="1">
        <f t="array" ref="Y1953">IF(AND(W1953="NO",X1953="NO"),_xlfn.IFS('Paraclinicos '!K1888&lt;=91,3,'Paraclinicos '!K1888&lt;94,2,'Paraclinicos '!K1888&lt;96,1,'Paraclinicos '!K1888&gt;=96,0),"")</f>
        <v/>
      </c>
      <c r="Z1953" t="str" cm="1">
        <f t="array" ref="Z1953">IF(OR(W1953="SI",X1953="SI"),_xlfn.IFS(OR(AND('Paraclinicos '!K1889&lt;=83),AND('Paraclinicos '!K1889&gt;=97,AA1953=2)),3,OR(AND('Paraclinicos '!K1889&lt;=86),AND('Paraclinicos '!K1889&gt;=94,AA1953=2)),2,OR(AND('Paraclinicos '!K1889&lt;=88),AND('Paraclinicos '!K1889&gt;=92,AA1953=2)),1,OR(AND('Paraclinicos '!K1889&gt;=88,'Paraclinicos '!K1889&lt;=92),AND('Paraclinicos '!K1889&gt;=93,AA1953=0)),0),"")</f>
        <v/>
      </c>
      <c r="AA1953" t="str" cm="1">
        <f t="array" ref="AA1953">_xlfn.IFS('Paraclinicos '!E1888="","",'Paraclinicos '!E1888="Oxigeno",2,'Paraclinicos '!E1888="Aire",0)</f>
        <v/>
      </c>
    </row>
    <row r="1954" spans="1:27" x14ac:dyDescent="0.25">
      <c r="A1954">
        <f>'Paraclinicos '!A1889</f>
        <v>0</v>
      </c>
      <c r="B1954" s="3">
        <f>'Paraclinicos '!R1889</f>
        <v>0</v>
      </c>
      <c r="C1954" t="str" cm="1">
        <f t="array" ref="C1954">_xlfn.IFS('Paraclinicos '!Q1889="","",'Paraclinicos '!Q1889&gt;60,3,'Paraclinicos '!Q1889&lt;=60,1)</f>
        <v/>
      </c>
      <c r="D1954" t="str">
        <f>IFERROR(IF(INDEX('BD Demog para scores enalazar'!BC$2:BC$3000,MATCH(Formulas!A1954,'BD Demog para scores enalazar'!A$2:A$3000,0))=0,"SI","NO"),"")</f>
        <v/>
      </c>
      <c r="E1954" t="str" cm="1">
        <f t="array" ref="E1954">_xlfn.IFS(D1954="","",D1954="SI",4,D1954="NO",1)</f>
        <v/>
      </c>
      <c r="F1954" t="str" cm="1">
        <f t="array" ref="F1954">_xlfn.IFS('Paraclinicos '!B1889="","",'Paraclinicos '!B1889&gt;1,1,'Paraclinicos '!B1889&lt;=1,3)</f>
        <v/>
      </c>
      <c r="G1954" t="str" cm="1">
        <f t="array" ref="G1954">_xlfn.IFS('Paraclinicos '!D1889="","",AND('Paraclinicos '!D1889&gt;=250,'Paraclinicos '!D1889&lt;=500),2,'Paraclinicos '!D1889&gt;500,3,'Paraclinicos '!D1889&lt;250,1)</f>
        <v/>
      </c>
      <c r="H1954" s="50" t="str">
        <f t="shared" si="91"/>
        <v/>
      </c>
      <c r="I1954" t="str" cm="1">
        <f t="array" ref="I1954">_xlfn.IFS('Paraclinicos '!Q1889="","",'Paraclinicos '!Q1889&gt;=65,1,'Paraclinicos '!Q1889&lt;65,0)</f>
        <v/>
      </c>
      <c r="J1954" t="str" cm="1">
        <f t="array" ref="J1954">_xlfn.IFS('Paraclinicos '!I1889="","",'Paraclinicos '!I1889&gt;7,1,'Paraclinicos '!I1889&lt;=7,0)</f>
        <v/>
      </c>
      <c r="K1954" t="str" cm="1">
        <f t="array" ref="K1954">_xlfn.IFS('Paraclinicos '!W1889="","",'Paraclinicos '!W1889&lt;=8,1,'Paraclinicos '!W1889&gt;8,0)</f>
        <v/>
      </c>
      <c r="L1954" t="str" cm="1">
        <f t="array" ref="L1954">_xlfn.IFS('Paraclinicos '!S1889="","",'Paraclinicos '!S1889&gt;=30,1,'Paraclinicos '!S1889&lt;30,0)</f>
        <v/>
      </c>
      <c r="M1954" t="str" cm="1">
        <f t="array" ref="M1954">_xlfn.IFS(OR('Paraclinicos '!T1889="",'Paraclinicos '!U1889=""),"",OR('Paraclinicos '!T1889&lt;=90,'Paraclinicos '!U1889&lt;=60),1,OR('Paraclinicos '!T1889&gt;90,'Paraclinicos '!U1889&gt;60),0)</f>
        <v/>
      </c>
      <c r="N1954" s="45" t="str">
        <f t="shared" si="92"/>
        <v/>
      </c>
      <c r="O1954" t="str" cm="1">
        <f t="array" ref="O1954">_xlfn.IFS(OR('Paraclinicos '!M1889="",'Paraclinicos '!N1889="",'Paraclinicos '!N1889=0),"",'Paraclinicos '!M1889/'Paraclinicos '!N1889&lt;100,4,'Paraclinicos '!M1889/'Paraclinicos '!N1889&lt;200,3,'Paraclinicos '!M1889/'Paraclinicos '!N1889&lt;300,2,'Paraclinicos '!M1889/'Paraclinicos '!N1889&lt;400,1,'Paraclinicos '!M1889/'Paraclinicos '!N1889&gt;=400,0)</f>
        <v/>
      </c>
      <c r="P1954" t="str" cm="1">
        <f t="array" ref="P1954">_xlfn.IFS('Paraclinicos '!C1889="","",'Paraclinicos '!C1889&lt;20,4,'Paraclinicos '!C1889&lt;50,3,'Paraclinicos '!C1889&lt;100,2,'Paraclinicos '!C1889&lt;150,1,'Paraclinicos '!C1889&gt;150,0)</f>
        <v/>
      </c>
      <c r="Q1954" t="str" cm="1">
        <f t="array" ref="Q1954">_xlfn.IFS('Paraclinicos '!O1889="","",'Paraclinicos '!O1889&lt;1.2,0,'Paraclinicos '!O1889&lt;2,1,'Paraclinicos '!O1889&lt;3.5,2,'Paraclinicos '!O1889&lt;5,3,'Paraclinicos '!O1889&gt;5,4)</f>
        <v/>
      </c>
      <c r="R1954" t="str" cm="1">
        <f t="array" ref="R1954">_xlfn.IFS('Paraclinicos '!J1889="","",'Paraclinicos '!J1889&lt;1.2,0,'Paraclinicos '!J1889&lt;2,1,'Paraclinicos '!J1889&lt;6,2,'Paraclinicos '!J1889&lt;12,3,'Paraclinicos '!J1889&gt;=12,4)</f>
        <v/>
      </c>
      <c r="S1954" t="str" cm="1">
        <f t="array" ref="S1954">_xlfn.IFS('Paraclinicos '!Y1889="","",'Paraclinicos '!Y1889&lt;70,1,'Paraclinicos '!Y1889&gt;=70,0)</f>
        <v/>
      </c>
      <c r="T1954" t="str" cm="1">
        <f t="array" ref="T1954">_xlfn.IFS('Paraclinicos '!W1889="","",'Paraclinicos '!W1889&lt;6,4,'Paraclinicos '!W1889&lt;10,3,'Paraclinicos '!W1889&lt;13,2,'Paraclinicos '!W1889&lt;15,1,'Paraclinicos '!W1889=15,0)</f>
        <v/>
      </c>
      <c r="U1954" s="54" t="str">
        <f t="shared" si="90"/>
        <v/>
      </c>
      <c r="V1954" t="str" cm="1">
        <f t="array" ref="V1954">_xlfn.IFS('Paraclinicos '!S1889="","",OR('Paraclinicos '!S1889&lt;=8,'Paraclinicos '!S1889&gt;=25),3,'Paraclinicos '!S1889&lt;12,1,'Paraclinicos '!S1889&lt;21,0,'Paraclinicos '!S1889&lt;25,2)</f>
        <v/>
      </c>
      <c r="W1954" t="str">
        <f>IFERROR(IF(INDEX('BD Demog para scores enalazar'!Y$2:'BD Demog para scores enalazar'!Y$3000,MATCH(Formulas!A1954,'BD Demog para scores enalazar'!A$2:'BD Demog para scores enalazar'!A$3000,0))=1,"SI","NO"),"")</f>
        <v/>
      </c>
      <c r="X1954" s="9" t="str">
        <f>IFERROR(IF(INDEX('BD Demog para scores enalazar'!AJ$2:'BD Demog para scores enalazar'!AJ$3000,MATCH(Formulas!A1954,'BD Demog para scores enalazar'!A$2:'BD Demog para scores enalazar'!A$3000,0))=1,"SI","NO"),"")</f>
        <v/>
      </c>
      <c r="Y1954" t="str" cm="1">
        <f t="array" ref="Y1954">IF(AND(W1954="NO",X1954="NO"),_xlfn.IFS('Paraclinicos '!K1889&lt;=91,3,'Paraclinicos '!K1889&lt;94,2,'Paraclinicos '!K1889&lt;96,1,'Paraclinicos '!K1889&gt;=96,0),"")</f>
        <v/>
      </c>
      <c r="Z1954" t="str" cm="1">
        <f t="array" ref="Z1954">IF(OR(W1954="SI",X1954="SI"),_xlfn.IFS(OR(AND('Paraclinicos '!K1890&lt;=83),AND('Paraclinicos '!K1890&gt;=97,AA1954=2)),3,OR(AND('Paraclinicos '!K1890&lt;=86),AND('Paraclinicos '!K1890&gt;=94,AA1954=2)),2,OR(AND('Paraclinicos '!K1890&lt;=88),AND('Paraclinicos '!K1890&gt;=92,AA1954=2)),1,OR(AND('Paraclinicos '!K1890&gt;=88,'Paraclinicos '!K1890&lt;=92),AND('Paraclinicos '!K1890&gt;=93,AA1954=0)),0),"")</f>
        <v/>
      </c>
      <c r="AA1954" t="str" cm="1">
        <f t="array" ref="AA1954">_xlfn.IFS('Paraclinicos '!E1889="","",'Paraclinicos '!E1889="Oxigeno",2,'Paraclinicos '!E1889="Aire",0)</f>
        <v/>
      </c>
    </row>
    <row r="1955" spans="1:27" x14ac:dyDescent="0.25">
      <c r="A1955">
        <f>'Paraclinicos '!A1890</f>
        <v>0</v>
      </c>
      <c r="B1955" s="3">
        <f>'Paraclinicos '!R1890</f>
        <v>0</v>
      </c>
      <c r="C1955" t="str" cm="1">
        <f t="array" ref="C1955">_xlfn.IFS('Paraclinicos '!Q1890="","",'Paraclinicos '!Q1890&gt;60,3,'Paraclinicos '!Q1890&lt;=60,1)</f>
        <v/>
      </c>
      <c r="D1955" t="str">
        <f>IFERROR(IF(INDEX('BD Demog para scores enalazar'!BC$2:BC$3000,MATCH(Formulas!A1955,'BD Demog para scores enalazar'!A$2:A$3000,0))=0,"SI","NO"),"")</f>
        <v/>
      </c>
      <c r="E1955" t="str" cm="1">
        <f t="array" ref="E1955">_xlfn.IFS(D1955="","",D1955="SI",4,D1955="NO",1)</f>
        <v/>
      </c>
      <c r="F1955" t="str" cm="1">
        <f t="array" ref="F1955">_xlfn.IFS('Paraclinicos '!B1890="","",'Paraclinicos '!B1890&gt;1,1,'Paraclinicos '!B1890&lt;=1,3)</f>
        <v/>
      </c>
      <c r="G1955" t="str" cm="1">
        <f t="array" ref="G1955">_xlfn.IFS('Paraclinicos '!D1890="","",AND('Paraclinicos '!D1890&gt;=250,'Paraclinicos '!D1890&lt;=500),2,'Paraclinicos '!D1890&gt;500,3,'Paraclinicos '!D1890&lt;250,1)</f>
        <v/>
      </c>
      <c r="H1955" s="50" t="str">
        <f t="shared" si="91"/>
        <v/>
      </c>
      <c r="I1955" t="str" cm="1">
        <f t="array" ref="I1955">_xlfn.IFS('Paraclinicos '!Q1890="","",'Paraclinicos '!Q1890&gt;=65,1,'Paraclinicos '!Q1890&lt;65,0)</f>
        <v/>
      </c>
      <c r="J1955" t="str" cm="1">
        <f t="array" ref="J1955">_xlfn.IFS('Paraclinicos '!I1890="","",'Paraclinicos '!I1890&gt;7,1,'Paraclinicos '!I1890&lt;=7,0)</f>
        <v/>
      </c>
      <c r="K1955" t="str" cm="1">
        <f t="array" ref="K1955">_xlfn.IFS('Paraclinicos '!W1890="","",'Paraclinicos '!W1890&lt;=8,1,'Paraclinicos '!W1890&gt;8,0)</f>
        <v/>
      </c>
      <c r="L1955" t="str" cm="1">
        <f t="array" ref="L1955">_xlfn.IFS('Paraclinicos '!S1890="","",'Paraclinicos '!S1890&gt;=30,1,'Paraclinicos '!S1890&lt;30,0)</f>
        <v/>
      </c>
      <c r="M1955" t="str" cm="1">
        <f t="array" ref="M1955">_xlfn.IFS(OR('Paraclinicos '!T1890="",'Paraclinicos '!U1890=""),"",OR('Paraclinicos '!T1890&lt;=90,'Paraclinicos '!U1890&lt;=60),1,OR('Paraclinicos '!T1890&gt;90,'Paraclinicos '!U1890&gt;60),0)</f>
        <v/>
      </c>
      <c r="N1955" s="45" t="str">
        <f t="shared" si="92"/>
        <v/>
      </c>
      <c r="O1955" t="str" cm="1">
        <f t="array" ref="O1955">_xlfn.IFS(OR('Paraclinicos '!M1890="",'Paraclinicos '!N1890="",'Paraclinicos '!N1890=0),"",'Paraclinicos '!M1890/'Paraclinicos '!N1890&lt;100,4,'Paraclinicos '!M1890/'Paraclinicos '!N1890&lt;200,3,'Paraclinicos '!M1890/'Paraclinicos '!N1890&lt;300,2,'Paraclinicos '!M1890/'Paraclinicos '!N1890&lt;400,1,'Paraclinicos '!M1890/'Paraclinicos '!N1890&gt;=400,0)</f>
        <v/>
      </c>
      <c r="P1955" t="str" cm="1">
        <f t="array" ref="P1955">_xlfn.IFS('Paraclinicos '!C1890="","",'Paraclinicos '!C1890&lt;20,4,'Paraclinicos '!C1890&lt;50,3,'Paraclinicos '!C1890&lt;100,2,'Paraclinicos '!C1890&lt;150,1,'Paraclinicos '!C1890&gt;150,0)</f>
        <v/>
      </c>
      <c r="Q1955" t="str" cm="1">
        <f t="array" ref="Q1955">_xlfn.IFS('Paraclinicos '!O1890="","",'Paraclinicos '!O1890&lt;1.2,0,'Paraclinicos '!O1890&lt;2,1,'Paraclinicos '!O1890&lt;3.5,2,'Paraclinicos '!O1890&lt;5,3,'Paraclinicos '!O1890&gt;5,4)</f>
        <v/>
      </c>
      <c r="R1955" t="str" cm="1">
        <f t="array" ref="R1955">_xlfn.IFS('Paraclinicos '!J1890="","",'Paraclinicos '!J1890&lt;1.2,0,'Paraclinicos '!J1890&lt;2,1,'Paraclinicos '!J1890&lt;6,2,'Paraclinicos '!J1890&lt;12,3,'Paraclinicos '!J1890&gt;=12,4)</f>
        <v/>
      </c>
      <c r="S1955" t="str" cm="1">
        <f t="array" ref="S1955">_xlfn.IFS('Paraclinicos '!Y1890="","",'Paraclinicos '!Y1890&lt;70,1,'Paraclinicos '!Y1890&gt;=70,0)</f>
        <v/>
      </c>
      <c r="T1955" t="str" cm="1">
        <f t="array" ref="T1955">_xlfn.IFS('Paraclinicos '!W1890="","",'Paraclinicos '!W1890&lt;6,4,'Paraclinicos '!W1890&lt;10,3,'Paraclinicos '!W1890&lt;13,2,'Paraclinicos '!W1890&lt;15,1,'Paraclinicos '!W1890=15,0)</f>
        <v/>
      </c>
      <c r="U1955" s="54" t="str">
        <f t="shared" si="90"/>
        <v/>
      </c>
      <c r="V1955" t="str" cm="1">
        <f t="array" ref="V1955">_xlfn.IFS('Paraclinicos '!S1890="","",OR('Paraclinicos '!S1890&lt;=8,'Paraclinicos '!S1890&gt;=25),3,'Paraclinicos '!S1890&lt;12,1,'Paraclinicos '!S1890&lt;21,0,'Paraclinicos '!S1890&lt;25,2)</f>
        <v/>
      </c>
      <c r="W1955" t="str">
        <f>IFERROR(IF(INDEX('BD Demog para scores enalazar'!Y$2:'BD Demog para scores enalazar'!Y$3000,MATCH(Formulas!A1955,'BD Demog para scores enalazar'!A$2:'BD Demog para scores enalazar'!A$3000,0))=1,"SI","NO"),"")</f>
        <v/>
      </c>
      <c r="X1955" s="9" t="str">
        <f>IFERROR(IF(INDEX('BD Demog para scores enalazar'!AJ$2:'BD Demog para scores enalazar'!AJ$3000,MATCH(Formulas!A1955,'BD Demog para scores enalazar'!A$2:'BD Demog para scores enalazar'!A$3000,0))=1,"SI","NO"),"")</f>
        <v/>
      </c>
      <c r="Y1955" t="str" cm="1">
        <f t="array" ref="Y1955">IF(AND(W1955="NO",X1955="NO"),_xlfn.IFS('Paraclinicos '!K1890&lt;=91,3,'Paraclinicos '!K1890&lt;94,2,'Paraclinicos '!K1890&lt;96,1,'Paraclinicos '!K1890&gt;=96,0),"")</f>
        <v/>
      </c>
      <c r="Z1955" t="str" cm="1">
        <f t="array" ref="Z1955">IF(OR(W1955="SI",X1955="SI"),_xlfn.IFS(OR(AND('Paraclinicos '!K1891&lt;=83),AND('Paraclinicos '!K1891&gt;=97,AA1955=2)),3,OR(AND('Paraclinicos '!K1891&lt;=86),AND('Paraclinicos '!K1891&gt;=94,AA1955=2)),2,OR(AND('Paraclinicos '!K1891&lt;=88),AND('Paraclinicos '!K1891&gt;=92,AA1955=2)),1,OR(AND('Paraclinicos '!K1891&gt;=88,'Paraclinicos '!K1891&lt;=92),AND('Paraclinicos '!K1891&gt;=93,AA1955=0)),0),"")</f>
        <v/>
      </c>
      <c r="AA1955" t="str" cm="1">
        <f t="array" ref="AA1955">_xlfn.IFS('Paraclinicos '!E1890="","",'Paraclinicos '!E1890="Oxigeno",2,'Paraclinicos '!E1890="Aire",0)</f>
        <v/>
      </c>
    </row>
    <row r="1956" spans="1:27" x14ac:dyDescent="0.25">
      <c r="A1956">
        <f>'Paraclinicos '!A1891</f>
        <v>0</v>
      </c>
      <c r="B1956" s="3">
        <f>'Paraclinicos '!R1891</f>
        <v>0</v>
      </c>
      <c r="C1956" t="str" cm="1">
        <f t="array" ref="C1956">_xlfn.IFS('Paraclinicos '!Q1891="","",'Paraclinicos '!Q1891&gt;60,3,'Paraclinicos '!Q1891&lt;=60,1)</f>
        <v/>
      </c>
      <c r="D1956" t="str">
        <f>IFERROR(IF(INDEX('BD Demog para scores enalazar'!BC$2:BC$3000,MATCH(Formulas!A1956,'BD Demog para scores enalazar'!A$2:A$3000,0))=0,"SI","NO"),"")</f>
        <v/>
      </c>
      <c r="E1956" t="str" cm="1">
        <f t="array" ref="E1956">_xlfn.IFS(D1956="","",D1956="SI",4,D1956="NO",1)</f>
        <v/>
      </c>
      <c r="F1956" t="str" cm="1">
        <f t="array" ref="F1956">_xlfn.IFS('Paraclinicos '!B1891="","",'Paraclinicos '!B1891&gt;1,1,'Paraclinicos '!B1891&lt;=1,3)</f>
        <v/>
      </c>
      <c r="G1956" t="str" cm="1">
        <f t="array" ref="G1956">_xlfn.IFS('Paraclinicos '!D1891="","",AND('Paraclinicos '!D1891&gt;=250,'Paraclinicos '!D1891&lt;=500),2,'Paraclinicos '!D1891&gt;500,3,'Paraclinicos '!D1891&lt;250,1)</f>
        <v/>
      </c>
      <c r="H1956" s="50" t="str">
        <f t="shared" si="91"/>
        <v/>
      </c>
      <c r="I1956" t="str" cm="1">
        <f t="array" ref="I1956">_xlfn.IFS('Paraclinicos '!Q1891="","",'Paraclinicos '!Q1891&gt;=65,1,'Paraclinicos '!Q1891&lt;65,0)</f>
        <v/>
      </c>
      <c r="J1956" t="str" cm="1">
        <f t="array" ref="J1956">_xlfn.IFS('Paraclinicos '!I1891="","",'Paraclinicos '!I1891&gt;7,1,'Paraclinicos '!I1891&lt;=7,0)</f>
        <v/>
      </c>
      <c r="K1956" t="str" cm="1">
        <f t="array" ref="K1956">_xlfn.IFS('Paraclinicos '!W1891="","",'Paraclinicos '!W1891&lt;=8,1,'Paraclinicos '!W1891&gt;8,0)</f>
        <v/>
      </c>
      <c r="L1956" t="str" cm="1">
        <f t="array" ref="L1956">_xlfn.IFS('Paraclinicos '!S1891="","",'Paraclinicos '!S1891&gt;=30,1,'Paraclinicos '!S1891&lt;30,0)</f>
        <v/>
      </c>
      <c r="M1956" t="str" cm="1">
        <f t="array" ref="M1956">_xlfn.IFS(OR('Paraclinicos '!T1891="",'Paraclinicos '!U1891=""),"",OR('Paraclinicos '!T1891&lt;=90,'Paraclinicos '!U1891&lt;=60),1,OR('Paraclinicos '!T1891&gt;90,'Paraclinicos '!U1891&gt;60),0)</f>
        <v/>
      </c>
      <c r="N1956" s="45" t="str">
        <f t="shared" si="92"/>
        <v/>
      </c>
      <c r="O1956" t="str" cm="1">
        <f t="array" ref="O1956">_xlfn.IFS(OR('Paraclinicos '!M1891="",'Paraclinicos '!N1891="",'Paraclinicos '!N1891=0),"",'Paraclinicos '!M1891/'Paraclinicos '!N1891&lt;100,4,'Paraclinicos '!M1891/'Paraclinicos '!N1891&lt;200,3,'Paraclinicos '!M1891/'Paraclinicos '!N1891&lt;300,2,'Paraclinicos '!M1891/'Paraclinicos '!N1891&lt;400,1,'Paraclinicos '!M1891/'Paraclinicos '!N1891&gt;=400,0)</f>
        <v/>
      </c>
      <c r="P1956" t="str" cm="1">
        <f t="array" ref="P1956">_xlfn.IFS('Paraclinicos '!C1891="","",'Paraclinicos '!C1891&lt;20,4,'Paraclinicos '!C1891&lt;50,3,'Paraclinicos '!C1891&lt;100,2,'Paraclinicos '!C1891&lt;150,1,'Paraclinicos '!C1891&gt;150,0)</f>
        <v/>
      </c>
      <c r="Q1956" t="str" cm="1">
        <f t="array" ref="Q1956">_xlfn.IFS('Paraclinicos '!O1891="","",'Paraclinicos '!O1891&lt;1.2,0,'Paraclinicos '!O1891&lt;2,1,'Paraclinicos '!O1891&lt;3.5,2,'Paraclinicos '!O1891&lt;5,3,'Paraclinicos '!O1891&gt;5,4)</f>
        <v/>
      </c>
      <c r="R1956" t="str" cm="1">
        <f t="array" ref="R1956">_xlfn.IFS('Paraclinicos '!J1891="","",'Paraclinicos '!J1891&lt;1.2,0,'Paraclinicos '!J1891&lt;2,1,'Paraclinicos '!J1891&lt;6,2,'Paraclinicos '!J1891&lt;12,3,'Paraclinicos '!J1891&gt;=12,4)</f>
        <v/>
      </c>
      <c r="S1956" t="str" cm="1">
        <f t="array" ref="S1956">_xlfn.IFS('Paraclinicos '!Y1891="","",'Paraclinicos '!Y1891&lt;70,1,'Paraclinicos '!Y1891&gt;=70,0)</f>
        <v/>
      </c>
      <c r="T1956" t="str" cm="1">
        <f t="array" ref="T1956">_xlfn.IFS('Paraclinicos '!W1891="","",'Paraclinicos '!W1891&lt;6,4,'Paraclinicos '!W1891&lt;10,3,'Paraclinicos '!W1891&lt;13,2,'Paraclinicos '!W1891&lt;15,1,'Paraclinicos '!W1891=15,0)</f>
        <v/>
      </c>
      <c r="U1956" s="54" t="str">
        <f t="shared" si="90"/>
        <v/>
      </c>
      <c r="V1956" t="str" cm="1">
        <f t="array" ref="V1956">_xlfn.IFS('Paraclinicos '!S1891="","",OR('Paraclinicos '!S1891&lt;=8,'Paraclinicos '!S1891&gt;=25),3,'Paraclinicos '!S1891&lt;12,1,'Paraclinicos '!S1891&lt;21,0,'Paraclinicos '!S1891&lt;25,2)</f>
        <v/>
      </c>
      <c r="W1956" t="str">
        <f>IFERROR(IF(INDEX('BD Demog para scores enalazar'!Y$2:'BD Demog para scores enalazar'!Y$3000,MATCH(Formulas!A1956,'BD Demog para scores enalazar'!A$2:'BD Demog para scores enalazar'!A$3000,0))=1,"SI","NO"),"")</f>
        <v/>
      </c>
      <c r="X1956" s="9" t="str">
        <f>IFERROR(IF(INDEX('BD Demog para scores enalazar'!AJ$2:'BD Demog para scores enalazar'!AJ$3000,MATCH(Formulas!A1956,'BD Demog para scores enalazar'!A$2:'BD Demog para scores enalazar'!A$3000,0))=1,"SI","NO"),"")</f>
        <v/>
      </c>
      <c r="Y1956" t="str" cm="1">
        <f t="array" ref="Y1956">IF(AND(W1956="NO",X1956="NO"),_xlfn.IFS('Paraclinicos '!K1891&lt;=91,3,'Paraclinicos '!K1891&lt;94,2,'Paraclinicos '!K1891&lt;96,1,'Paraclinicos '!K1891&gt;=96,0),"")</f>
        <v/>
      </c>
      <c r="Z1956" t="str" cm="1">
        <f t="array" ref="Z1956">IF(OR(W1956="SI",X1956="SI"),_xlfn.IFS(OR(AND('Paraclinicos '!K1892&lt;=83),AND('Paraclinicos '!K1892&gt;=97,AA1956=2)),3,OR(AND('Paraclinicos '!K1892&lt;=86),AND('Paraclinicos '!K1892&gt;=94,AA1956=2)),2,OR(AND('Paraclinicos '!K1892&lt;=88),AND('Paraclinicos '!K1892&gt;=92,AA1956=2)),1,OR(AND('Paraclinicos '!K1892&gt;=88,'Paraclinicos '!K1892&lt;=92),AND('Paraclinicos '!K1892&gt;=93,AA1956=0)),0),"")</f>
        <v/>
      </c>
      <c r="AA1956" t="str" cm="1">
        <f t="array" ref="AA1956">_xlfn.IFS('Paraclinicos '!E1891="","",'Paraclinicos '!E1891="Oxigeno",2,'Paraclinicos '!E1891="Aire",0)</f>
        <v/>
      </c>
    </row>
    <row r="1957" spans="1:27" x14ac:dyDescent="0.25">
      <c r="A1957">
        <f>'Paraclinicos '!A1892</f>
        <v>0</v>
      </c>
      <c r="B1957" s="3">
        <f>'Paraclinicos '!R1892</f>
        <v>0</v>
      </c>
      <c r="C1957" t="str" cm="1">
        <f t="array" ref="C1957">_xlfn.IFS('Paraclinicos '!Q1892="","",'Paraclinicos '!Q1892&gt;60,3,'Paraclinicos '!Q1892&lt;=60,1)</f>
        <v/>
      </c>
      <c r="D1957" t="str">
        <f>IFERROR(IF(INDEX('BD Demog para scores enalazar'!BC$2:BC$3000,MATCH(Formulas!A1957,'BD Demog para scores enalazar'!A$2:A$3000,0))=0,"SI","NO"),"")</f>
        <v/>
      </c>
      <c r="E1957" t="str" cm="1">
        <f t="array" ref="E1957">_xlfn.IFS(D1957="","",D1957="SI",4,D1957="NO",1)</f>
        <v/>
      </c>
      <c r="F1957" t="str" cm="1">
        <f t="array" ref="F1957">_xlfn.IFS('Paraclinicos '!B1892="","",'Paraclinicos '!B1892&gt;1,1,'Paraclinicos '!B1892&lt;=1,3)</f>
        <v/>
      </c>
      <c r="G1957" t="str" cm="1">
        <f t="array" ref="G1957">_xlfn.IFS('Paraclinicos '!D1892="","",AND('Paraclinicos '!D1892&gt;=250,'Paraclinicos '!D1892&lt;=500),2,'Paraclinicos '!D1892&gt;500,3,'Paraclinicos '!D1892&lt;250,1)</f>
        <v/>
      </c>
      <c r="H1957" s="50" t="str">
        <f t="shared" si="91"/>
        <v/>
      </c>
      <c r="I1957" t="str" cm="1">
        <f t="array" ref="I1957">_xlfn.IFS('Paraclinicos '!Q1892="","",'Paraclinicos '!Q1892&gt;=65,1,'Paraclinicos '!Q1892&lt;65,0)</f>
        <v/>
      </c>
      <c r="J1957" t="str" cm="1">
        <f t="array" ref="J1957">_xlfn.IFS('Paraclinicos '!I1892="","",'Paraclinicos '!I1892&gt;7,1,'Paraclinicos '!I1892&lt;=7,0)</f>
        <v/>
      </c>
      <c r="K1957" t="str" cm="1">
        <f t="array" ref="K1957">_xlfn.IFS('Paraclinicos '!W1892="","",'Paraclinicos '!W1892&lt;=8,1,'Paraclinicos '!W1892&gt;8,0)</f>
        <v/>
      </c>
      <c r="L1957" t="str" cm="1">
        <f t="array" ref="L1957">_xlfn.IFS('Paraclinicos '!S1892="","",'Paraclinicos '!S1892&gt;=30,1,'Paraclinicos '!S1892&lt;30,0)</f>
        <v/>
      </c>
      <c r="M1957" t="str" cm="1">
        <f t="array" ref="M1957">_xlfn.IFS(OR('Paraclinicos '!T1892="",'Paraclinicos '!U1892=""),"",OR('Paraclinicos '!T1892&lt;=90,'Paraclinicos '!U1892&lt;=60),1,OR('Paraclinicos '!T1892&gt;90,'Paraclinicos '!U1892&gt;60),0)</f>
        <v/>
      </c>
      <c r="N1957" s="45" t="str">
        <f t="shared" si="92"/>
        <v/>
      </c>
      <c r="O1957" t="str" cm="1">
        <f t="array" ref="O1957">_xlfn.IFS(OR('Paraclinicos '!M1892="",'Paraclinicos '!N1892="",'Paraclinicos '!N1892=0),"",'Paraclinicos '!M1892/'Paraclinicos '!N1892&lt;100,4,'Paraclinicos '!M1892/'Paraclinicos '!N1892&lt;200,3,'Paraclinicos '!M1892/'Paraclinicos '!N1892&lt;300,2,'Paraclinicos '!M1892/'Paraclinicos '!N1892&lt;400,1,'Paraclinicos '!M1892/'Paraclinicos '!N1892&gt;=400,0)</f>
        <v/>
      </c>
      <c r="P1957" t="str" cm="1">
        <f t="array" ref="P1957">_xlfn.IFS('Paraclinicos '!C1892="","",'Paraclinicos '!C1892&lt;20,4,'Paraclinicos '!C1892&lt;50,3,'Paraclinicos '!C1892&lt;100,2,'Paraclinicos '!C1892&lt;150,1,'Paraclinicos '!C1892&gt;150,0)</f>
        <v/>
      </c>
      <c r="Q1957" t="str" cm="1">
        <f t="array" ref="Q1957">_xlfn.IFS('Paraclinicos '!O1892="","",'Paraclinicos '!O1892&lt;1.2,0,'Paraclinicos '!O1892&lt;2,1,'Paraclinicos '!O1892&lt;3.5,2,'Paraclinicos '!O1892&lt;5,3,'Paraclinicos '!O1892&gt;5,4)</f>
        <v/>
      </c>
      <c r="R1957" t="str" cm="1">
        <f t="array" ref="R1957">_xlfn.IFS('Paraclinicos '!J1892="","",'Paraclinicos '!J1892&lt;1.2,0,'Paraclinicos '!J1892&lt;2,1,'Paraclinicos '!J1892&lt;6,2,'Paraclinicos '!J1892&lt;12,3,'Paraclinicos '!J1892&gt;=12,4)</f>
        <v/>
      </c>
      <c r="S1957" t="str" cm="1">
        <f t="array" ref="S1957">_xlfn.IFS('Paraclinicos '!Y1892="","",'Paraclinicos '!Y1892&lt;70,1,'Paraclinicos '!Y1892&gt;=70,0)</f>
        <v/>
      </c>
      <c r="T1957" t="str" cm="1">
        <f t="array" ref="T1957">_xlfn.IFS('Paraclinicos '!W1892="","",'Paraclinicos '!W1892&lt;6,4,'Paraclinicos '!W1892&lt;10,3,'Paraclinicos '!W1892&lt;13,2,'Paraclinicos '!W1892&lt;15,1,'Paraclinicos '!W1892=15,0)</f>
        <v/>
      </c>
      <c r="U1957" s="54" t="str">
        <f t="shared" si="90"/>
        <v/>
      </c>
      <c r="V1957" t="str" cm="1">
        <f t="array" ref="V1957">_xlfn.IFS('Paraclinicos '!S1892="","",OR('Paraclinicos '!S1892&lt;=8,'Paraclinicos '!S1892&gt;=25),3,'Paraclinicos '!S1892&lt;12,1,'Paraclinicos '!S1892&lt;21,0,'Paraclinicos '!S1892&lt;25,2)</f>
        <v/>
      </c>
      <c r="W1957" t="str">
        <f>IFERROR(IF(INDEX('BD Demog para scores enalazar'!Y$2:'BD Demog para scores enalazar'!Y$3000,MATCH(Formulas!A1957,'BD Demog para scores enalazar'!A$2:'BD Demog para scores enalazar'!A$3000,0))=1,"SI","NO"),"")</f>
        <v/>
      </c>
      <c r="X1957" s="9" t="str">
        <f>IFERROR(IF(INDEX('BD Demog para scores enalazar'!AJ$2:'BD Demog para scores enalazar'!AJ$3000,MATCH(Formulas!A1957,'BD Demog para scores enalazar'!A$2:'BD Demog para scores enalazar'!A$3000,0))=1,"SI","NO"),"")</f>
        <v/>
      </c>
      <c r="Y1957" t="str" cm="1">
        <f t="array" ref="Y1957">IF(AND(W1957="NO",X1957="NO"),_xlfn.IFS('Paraclinicos '!K1892&lt;=91,3,'Paraclinicos '!K1892&lt;94,2,'Paraclinicos '!K1892&lt;96,1,'Paraclinicos '!K1892&gt;=96,0),"")</f>
        <v/>
      </c>
      <c r="Z1957" t="str" cm="1">
        <f t="array" ref="Z1957">IF(OR(W1957="SI",X1957="SI"),_xlfn.IFS(OR(AND('Paraclinicos '!K1893&lt;=83),AND('Paraclinicos '!K1893&gt;=97,AA1957=2)),3,OR(AND('Paraclinicos '!K1893&lt;=86),AND('Paraclinicos '!K1893&gt;=94,AA1957=2)),2,OR(AND('Paraclinicos '!K1893&lt;=88),AND('Paraclinicos '!K1893&gt;=92,AA1957=2)),1,OR(AND('Paraclinicos '!K1893&gt;=88,'Paraclinicos '!K1893&lt;=92),AND('Paraclinicos '!K1893&gt;=93,AA1957=0)),0),"")</f>
        <v/>
      </c>
      <c r="AA1957" t="str" cm="1">
        <f t="array" ref="AA1957">_xlfn.IFS('Paraclinicos '!E1892="","",'Paraclinicos '!E1892="Oxigeno",2,'Paraclinicos '!E1892="Aire",0)</f>
        <v/>
      </c>
    </row>
    <row r="1958" spans="1:27" x14ac:dyDescent="0.25">
      <c r="A1958">
        <f>'Paraclinicos '!A1893</f>
        <v>0</v>
      </c>
      <c r="B1958" s="3">
        <f>'Paraclinicos '!R1893</f>
        <v>0</v>
      </c>
      <c r="C1958" t="str" cm="1">
        <f t="array" ref="C1958">_xlfn.IFS('Paraclinicos '!Q1893="","",'Paraclinicos '!Q1893&gt;60,3,'Paraclinicos '!Q1893&lt;=60,1)</f>
        <v/>
      </c>
      <c r="D1958" t="str">
        <f>IFERROR(IF(INDEX('BD Demog para scores enalazar'!BC$2:BC$3000,MATCH(Formulas!A1958,'BD Demog para scores enalazar'!A$2:A$3000,0))=0,"SI","NO"),"")</f>
        <v/>
      </c>
      <c r="E1958" t="str" cm="1">
        <f t="array" ref="E1958">_xlfn.IFS(D1958="","",D1958="SI",4,D1958="NO",1)</f>
        <v/>
      </c>
      <c r="F1958" t="str" cm="1">
        <f t="array" ref="F1958">_xlfn.IFS('Paraclinicos '!B1893="","",'Paraclinicos '!B1893&gt;1,1,'Paraclinicos '!B1893&lt;=1,3)</f>
        <v/>
      </c>
      <c r="G1958" t="str" cm="1">
        <f t="array" ref="G1958">_xlfn.IFS('Paraclinicos '!D1893="","",AND('Paraclinicos '!D1893&gt;=250,'Paraclinicos '!D1893&lt;=500),2,'Paraclinicos '!D1893&gt;500,3,'Paraclinicos '!D1893&lt;250,1)</f>
        <v/>
      </c>
      <c r="H1958" s="50" t="str">
        <f t="shared" si="91"/>
        <v/>
      </c>
      <c r="I1958" t="str" cm="1">
        <f t="array" ref="I1958">_xlfn.IFS('Paraclinicos '!Q1893="","",'Paraclinicos '!Q1893&gt;=65,1,'Paraclinicos '!Q1893&lt;65,0)</f>
        <v/>
      </c>
      <c r="J1958" t="str" cm="1">
        <f t="array" ref="J1958">_xlfn.IFS('Paraclinicos '!I1893="","",'Paraclinicos '!I1893&gt;7,1,'Paraclinicos '!I1893&lt;=7,0)</f>
        <v/>
      </c>
      <c r="K1958" t="str" cm="1">
        <f t="array" ref="K1958">_xlfn.IFS('Paraclinicos '!W1893="","",'Paraclinicos '!W1893&lt;=8,1,'Paraclinicos '!W1893&gt;8,0)</f>
        <v/>
      </c>
      <c r="L1958" t="str" cm="1">
        <f t="array" ref="L1958">_xlfn.IFS('Paraclinicos '!S1893="","",'Paraclinicos '!S1893&gt;=30,1,'Paraclinicos '!S1893&lt;30,0)</f>
        <v/>
      </c>
      <c r="M1958" t="str" cm="1">
        <f t="array" ref="M1958">_xlfn.IFS(OR('Paraclinicos '!T1893="",'Paraclinicos '!U1893=""),"",OR('Paraclinicos '!T1893&lt;=90,'Paraclinicos '!U1893&lt;=60),1,OR('Paraclinicos '!T1893&gt;90,'Paraclinicos '!U1893&gt;60),0)</f>
        <v/>
      </c>
      <c r="N1958" s="45" t="str">
        <f t="shared" si="92"/>
        <v/>
      </c>
      <c r="O1958" t="str" cm="1">
        <f t="array" ref="O1958">_xlfn.IFS(OR('Paraclinicos '!M1893="",'Paraclinicos '!N1893="",'Paraclinicos '!N1893=0),"",'Paraclinicos '!M1893/'Paraclinicos '!N1893&lt;100,4,'Paraclinicos '!M1893/'Paraclinicos '!N1893&lt;200,3,'Paraclinicos '!M1893/'Paraclinicos '!N1893&lt;300,2,'Paraclinicos '!M1893/'Paraclinicos '!N1893&lt;400,1,'Paraclinicos '!M1893/'Paraclinicos '!N1893&gt;=400,0)</f>
        <v/>
      </c>
      <c r="P1958" t="str" cm="1">
        <f t="array" ref="P1958">_xlfn.IFS('Paraclinicos '!C1893="","",'Paraclinicos '!C1893&lt;20,4,'Paraclinicos '!C1893&lt;50,3,'Paraclinicos '!C1893&lt;100,2,'Paraclinicos '!C1893&lt;150,1,'Paraclinicos '!C1893&gt;150,0)</f>
        <v/>
      </c>
      <c r="Q1958" t="str" cm="1">
        <f t="array" ref="Q1958">_xlfn.IFS('Paraclinicos '!O1893="","",'Paraclinicos '!O1893&lt;1.2,0,'Paraclinicos '!O1893&lt;2,1,'Paraclinicos '!O1893&lt;3.5,2,'Paraclinicos '!O1893&lt;5,3,'Paraclinicos '!O1893&gt;5,4)</f>
        <v/>
      </c>
      <c r="R1958" t="str" cm="1">
        <f t="array" ref="R1958">_xlfn.IFS('Paraclinicos '!J1893="","",'Paraclinicos '!J1893&lt;1.2,0,'Paraclinicos '!J1893&lt;2,1,'Paraclinicos '!J1893&lt;6,2,'Paraclinicos '!J1893&lt;12,3,'Paraclinicos '!J1893&gt;=12,4)</f>
        <v/>
      </c>
      <c r="S1958" t="str" cm="1">
        <f t="array" ref="S1958">_xlfn.IFS('Paraclinicos '!Y1893="","",'Paraclinicos '!Y1893&lt;70,1,'Paraclinicos '!Y1893&gt;=70,0)</f>
        <v/>
      </c>
      <c r="T1958" t="str" cm="1">
        <f t="array" ref="T1958">_xlfn.IFS('Paraclinicos '!W1893="","",'Paraclinicos '!W1893&lt;6,4,'Paraclinicos '!W1893&lt;10,3,'Paraclinicos '!W1893&lt;13,2,'Paraclinicos '!W1893&lt;15,1,'Paraclinicos '!W1893=15,0)</f>
        <v/>
      </c>
      <c r="U1958" s="54" t="str">
        <f t="shared" si="90"/>
        <v/>
      </c>
      <c r="V1958" t="str" cm="1">
        <f t="array" ref="V1958">_xlfn.IFS('Paraclinicos '!S1893="","",OR('Paraclinicos '!S1893&lt;=8,'Paraclinicos '!S1893&gt;=25),3,'Paraclinicos '!S1893&lt;12,1,'Paraclinicos '!S1893&lt;21,0,'Paraclinicos '!S1893&lt;25,2)</f>
        <v/>
      </c>
      <c r="W1958" t="str">
        <f>IFERROR(IF(INDEX('BD Demog para scores enalazar'!Y$2:'BD Demog para scores enalazar'!Y$3000,MATCH(Formulas!A1958,'BD Demog para scores enalazar'!A$2:'BD Demog para scores enalazar'!A$3000,0))=1,"SI","NO"),"")</f>
        <v/>
      </c>
      <c r="X1958" s="9" t="str">
        <f>IFERROR(IF(INDEX('BD Demog para scores enalazar'!AJ$2:'BD Demog para scores enalazar'!AJ$3000,MATCH(Formulas!A1958,'BD Demog para scores enalazar'!A$2:'BD Demog para scores enalazar'!A$3000,0))=1,"SI","NO"),"")</f>
        <v/>
      </c>
      <c r="Y1958" t="str" cm="1">
        <f t="array" ref="Y1958">IF(AND(W1958="NO",X1958="NO"),_xlfn.IFS('Paraclinicos '!K1893&lt;=91,3,'Paraclinicos '!K1893&lt;94,2,'Paraclinicos '!K1893&lt;96,1,'Paraclinicos '!K1893&gt;=96,0),"")</f>
        <v/>
      </c>
      <c r="Z1958" t="str" cm="1">
        <f t="array" ref="Z1958">IF(OR(W1958="SI",X1958="SI"),_xlfn.IFS(OR(AND('Paraclinicos '!K1894&lt;=83),AND('Paraclinicos '!K1894&gt;=97,AA1958=2)),3,OR(AND('Paraclinicos '!K1894&lt;=86),AND('Paraclinicos '!K1894&gt;=94,AA1958=2)),2,OR(AND('Paraclinicos '!K1894&lt;=88),AND('Paraclinicos '!K1894&gt;=92,AA1958=2)),1,OR(AND('Paraclinicos '!K1894&gt;=88,'Paraclinicos '!K1894&lt;=92),AND('Paraclinicos '!K1894&gt;=93,AA1958=0)),0),"")</f>
        <v/>
      </c>
      <c r="AA1958" t="str" cm="1">
        <f t="array" ref="AA1958">_xlfn.IFS('Paraclinicos '!E1893="","",'Paraclinicos '!E1893="Oxigeno",2,'Paraclinicos '!E1893="Aire",0)</f>
        <v/>
      </c>
    </row>
    <row r="1959" spans="1:27" x14ac:dyDescent="0.25">
      <c r="A1959">
        <f>'Paraclinicos '!A1894</f>
        <v>0</v>
      </c>
      <c r="B1959" s="3">
        <f>'Paraclinicos '!R1894</f>
        <v>0</v>
      </c>
      <c r="C1959" t="str" cm="1">
        <f t="array" ref="C1959">_xlfn.IFS('Paraclinicos '!Q1894="","",'Paraclinicos '!Q1894&gt;60,3,'Paraclinicos '!Q1894&lt;=60,1)</f>
        <v/>
      </c>
      <c r="D1959" t="str">
        <f>IFERROR(IF(INDEX('BD Demog para scores enalazar'!BC$2:BC$3000,MATCH(Formulas!A1959,'BD Demog para scores enalazar'!A$2:A$3000,0))=0,"SI","NO"),"")</f>
        <v/>
      </c>
      <c r="E1959" t="str" cm="1">
        <f t="array" ref="E1959">_xlfn.IFS(D1959="","",D1959="SI",4,D1959="NO",1)</f>
        <v/>
      </c>
      <c r="F1959" t="str" cm="1">
        <f t="array" ref="F1959">_xlfn.IFS('Paraclinicos '!B1894="","",'Paraclinicos '!B1894&gt;1,1,'Paraclinicos '!B1894&lt;=1,3)</f>
        <v/>
      </c>
      <c r="G1959" t="str" cm="1">
        <f t="array" ref="G1959">_xlfn.IFS('Paraclinicos '!D1894="","",AND('Paraclinicos '!D1894&gt;=250,'Paraclinicos '!D1894&lt;=500),2,'Paraclinicos '!D1894&gt;500,3,'Paraclinicos '!D1894&lt;250,1)</f>
        <v/>
      </c>
      <c r="H1959" s="50" t="str">
        <f t="shared" si="91"/>
        <v/>
      </c>
      <c r="I1959" t="str" cm="1">
        <f t="array" ref="I1959">_xlfn.IFS('Paraclinicos '!Q1894="","",'Paraclinicos '!Q1894&gt;=65,1,'Paraclinicos '!Q1894&lt;65,0)</f>
        <v/>
      </c>
      <c r="J1959" t="str" cm="1">
        <f t="array" ref="J1959">_xlfn.IFS('Paraclinicos '!I1894="","",'Paraclinicos '!I1894&gt;7,1,'Paraclinicos '!I1894&lt;=7,0)</f>
        <v/>
      </c>
      <c r="K1959" t="str" cm="1">
        <f t="array" ref="K1959">_xlfn.IFS('Paraclinicos '!W1894="","",'Paraclinicos '!W1894&lt;=8,1,'Paraclinicos '!W1894&gt;8,0)</f>
        <v/>
      </c>
      <c r="L1959" t="str" cm="1">
        <f t="array" ref="L1959">_xlfn.IFS('Paraclinicos '!S1894="","",'Paraclinicos '!S1894&gt;=30,1,'Paraclinicos '!S1894&lt;30,0)</f>
        <v/>
      </c>
      <c r="M1959" t="str" cm="1">
        <f t="array" ref="M1959">_xlfn.IFS(OR('Paraclinicos '!T1894="",'Paraclinicos '!U1894=""),"",OR('Paraclinicos '!T1894&lt;=90,'Paraclinicos '!U1894&lt;=60),1,OR('Paraclinicos '!T1894&gt;90,'Paraclinicos '!U1894&gt;60),0)</f>
        <v/>
      </c>
      <c r="N1959" s="45" t="str">
        <f t="shared" si="92"/>
        <v/>
      </c>
      <c r="O1959" t="str" cm="1">
        <f t="array" ref="O1959">_xlfn.IFS(OR('Paraclinicos '!M1894="",'Paraclinicos '!N1894="",'Paraclinicos '!N1894=0),"",'Paraclinicos '!M1894/'Paraclinicos '!N1894&lt;100,4,'Paraclinicos '!M1894/'Paraclinicos '!N1894&lt;200,3,'Paraclinicos '!M1894/'Paraclinicos '!N1894&lt;300,2,'Paraclinicos '!M1894/'Paraclinicos '!N1894&lt;400,1,'Paraclinicos '!M1894/'Paraclinicos '!N1894&gt;=400,0)</f>
        <v/>
      </c>
      <c r="P1959" t="str" cm="1">
        <f t="array" ref="P1959">_xlfn.IFS('Paraclinicos '!C1894="","",'Paraclinicos '!C1894&lt;20,4,'Paraclinicos '!C1894&lt;50,3,'Paraclinicos '!C1894&lt;100,2,'Paraclinicos '!C1894&lt;150,1,'Paraclinicos '!C1894&gt;150,0)</f>
        <v/>
      </c>
      <c r="Q1959" t="str" cm="1">
        <f t="array" ref="Q1959">_xlfn.IFS('Paraclinicos '!O1894="","",'Paraclinicos '!O1894&lt;1.2,0,'Paraclinicos '!O1894&lt;2,1,'Paraclinicos '!O1894&lt;3.5,2,'Paraclinicos '!O1894&lt;5,3,'Paraclinicos '!O1894&gt;5,4)</f>
        <v/>
      </c>
      <c r="R1959" t="str" cm="1">
        <f t="array" ref="R1959">_xlfn.IFS('Paraclinicos '!J1894="","",'Paraclinicos '!J1894&lt;1.2,0,'Paraclinicos '!J1894&lt;2,1,'Paraclinicos '!J1894&lt;6,2,'Paraclinicos '!J1894&lt;12,3,'Paraclinicos '!J1894&gt;=12,4)</f>
        <v/>
      </c>
      <c r="S1959" t="str" cm="1">
        <f t="array" ref="S1959">_xlfn.IFS('Paraclinicos '!Y1894="","",'Paraclinicos '!Y1894&lt;70,1,'Paraclinicos '!Y1894&gt;=70,0)</f>
        <v/>
      </c>
      <c r="T1959" t="str" cm="1">
        <f t="array" ref="T1959">_xlfn.IFS('Paraclinicos '!W1894="","",'Paraclinicos '!W1894&lt;6,4,'Paraclinicos '!W1894&lt;10,3,'Paraclinicos '!W1894&lt;13,2,'Paraclinicos '!W1894&lt;15,1,'Paraclinicos '!W1894=15,0)</f>
        <v/>
      </c>
      <c r="U1959" s="54" t="str">
        <f t="shared" si="90"/>
        <v/>
      </c>
      <c r="V1959" t="str" cm="1">
        <f t="array" ref="V1959">_xlfn.IFS('Paraclinicos '!S1894="","",OR('Paraclinicos '!S1894&lt;=8,'Paraclinicos '!S1894&gt;=25),3,'Paraclinicos '!S1894&lt;12,1,'Paraclinicos '!S1894&lt;21,0,'Paraclinicos '!S1894&lt;25,2)</f>
        <v/>
      </c>
      <c r="W1959" t="str">
        <f>IFERROR(IF(INDEX('BD Demog para scores enalazar'!Y$2:'BD Demog para scores enalazar'!Y$3000,MATCH(Formulas!A1959,'BD Demog para scores enalazar'!A$2:'BD Demog para scores enalazar'!A$3000,0))=1,"SI","NO"),"")</f>
        <v/>
      </c>
      <c r="X1959" s="9" t="str">
        <f>IFERROR(IF(INDEX('BD Demog para scores enalazar'!AJ$2:'BD Demog para scores enalazar'!AJ$3000,MATCH(Formulas!A1959,'BD Demog para scores enalazar'!A$2:'BD Demog para scores enalazar'!A$3000,0))=1,"SI","NO"),"")</f>
        <v/>
      </c>
      <c r="Y1959" t="str" cm="1">
        <f t="array" ref="Y1959">IF(AND(W1959="NO",X1959="NO"),_xlfn.IFS('Paraclinicos '!K1894&lt;=91,3,'Paraclinicos '!K1894&lt;94,2,'Paraclinicos '!K1894&lt;96,1,'Paraclinicos '!K1894&gt;=96,0),"")</f>
        <v/>
      </c>
      <c r="Z1959" t="str" cm="1">
        <f t="array" ref="Z1959">IF(OR(W1959="SI",X1959="SI"),_xlfn.IFS(OR(AND('Paraclinicos '!K1895&lt;=83),AND('Paraclinicos '!K1895&gt;=97,AA1959=2)),3,OR(AND('Paraclinicos '!K1895&lt;=86),AND('Paraclinicos '!K1895&gt;=94,AA1959=2)),2,OR(AND('Paraclinicos '!K1895&lt;=88),AND('Paraclinicos '!K1895&gt;=92,AA1959=2)),1,OR(AND('Paraclinicos '!K1895&gt;=88,'Paraclinicos '!K1895&lt;=92),AND('Paraclinicos '!K1895&gt;=93,AA1959=0)),0),"")</f>
        <v/>
      </c>
      <c r="AA1959" t="str" cm="1">
        <f t="array" ref="AA1959">_xlfn.IFS('Paraclinicos '!E1894="","",'Paraclinicos '!E1894="Oxigeno",2,'Paraclinicos '!E1894="Aire",0)</f>
        <v/>
      </c>
    </row>
    <row r="1960" spans="1:27" x14ac:dyDescent="0.25">
      <c r="A1960">
        <f>'Paraclinicos '!A1895</f>
        <v>0</v>
      </c>
      <c r="B1960" s="3">
        <f>'Paraclinicos '!R1895</f>
        <v>0</v>
      </c>
      <c r="C1960" t="str" cm="1">
        <f t="array" ref="C1960">_xlfn.IFS('Paraclinicos '!Q1895="","",'Paraclinicos '!Q1895&gt;60,3,'Paraclinicos '!Q1895&lt;=60,1)</f>
        <v/>
      </c>
      <c r="D1960" t="str">
        <f>IFERROR(IF(INDEX('BD Demog para scores enalazar'!BC$2:BC$3000,MATCH(Formulas!A1960,'BD Demog para scores enalazar'!A$2:A$3000,0))=0,"SI","NO"),"")</f>
        <v/>
      </c>
      <c r="E1960" t="str" cm="1">
        <f t="array" ref="E1960">_xlfn.IFS(D1960="","",D1960="SI",4,D1960="NO",1)</f>
        <v/>
      </c>
      <c r="F1960" t="str" cm="1">
        <f t="array" ref="F1960">_xlfn.IFS('Paraclinicos '!B1895="","",'Paraclinicos '!B1895&gt;1,1,'Paraclinicos '!B1895&lt;=1,3)</f>
        <v/>
      </c>
      <c r="G1960" t="str" cm="1">
        <f t="array" ref="G1960">_xlfn.IFS('Paraclinicos '!D1895="","",AND('Paraclinicos '!D1895&gt;=250,'Paraclinicos '!D1895&lt;=500),2,'Paraclinicos '!D1895&gt;500,3,'Paraclinicos '!D1895&lt;250,1)</f>
        <v/>
      </c>
      <c r="H1960" s="50" t="str">
        <f t="shared" si="91"/>
        <v/>
      </c>
      <c r="I1960" t="str" cm="1">
        <f t="array" ref="I1960">_xlfn.IFS('Paraclinicos '!Q1895="","",'Paraclinicos '!Q1895&gt;=65,1,'Paraclinicos '!Q1895&lt;65,0)</f>
        <v/>
      </c>
      <c r="J1960" t="str" cm="1">
        <f t="array" ref="J1960">_xlfn.IFS('Paraclinicos '!I1895="","",'Paraclinicos '!I1895&gt;7,1,'Paraclinicos '!I1895&lt;=7,0)</f>
        <v/>
      </c>
      <c r="K1960" t="str" cm="1">
        <f t="array" ref="K1960">_xlfn.IFS('Paraclinicos '!W1895="","",'Paraclinicos '!W1895&lt;=8,1,'Paraclinicos '!W1895&gt;8,0)</f>
        <v/>
      </c>
      <c r="L1960" t="str" cm="1">
        <f t="array" ref="L1960">_xlfn.IFS('Paraclinicos '!S1895="","",'Paraclinicos '!S1895&gt;=30,1,'Paraclinicos '!S1895&lt;30,0)</f>
        <v/>
      </c>
      <c r="M1960" t="str" cm="1">
        <f t="array" ref="M1960">_xlfn.IFS(OR('Paraclinicos '!T1895="",'Paraclinicos '!U1895=""),"",OR('Paraclinicos '!T1895&lt;=90,'Paraclinicos '!U1895&lt;=60),1,OR('Paraclinicos '!T1895&gt;90,'Paraclinicos '!U1895&gt;60),0)</f>
        <v/>
      </c>
      <c r="N1960" s="45" t="str">
        <f t="shared" si="92"/>
        <v/>
      </c>
      <c r="O1960" t="str" cm="1">
        <f t="array" ref="O1960">_xlfn.IFS(OR('Paraclinicos '!M1895="",'Paraclinicos '!N1895="",'Paraclinicos '!N1895=0),"",'Paraclinicos '!M1895/'Paraclinicos '!N1895&lt;100,4,'Paraclinicos '!M1895/'Paraclinicos '!N1895&lt;200,3,'Paraclinicos '!M1895/'Paraclinicos '!N1895&lt;300,2,'Paraclinicos '!M1895/'Paraclinicos '!N1895&lt;400,1,'Paraclinicos '!M1895/'Paraclinicos '!N1895&gt;=400,0)</f>
        <v/>
      </c>
      <c r="P1960" t="str" cm="1">
        <f t="array" ref="P1960">_xlfn.IFS('Paraclinicos '!C1895="","",'Paraclinicos '!C1895&lt;20,4,'Paraclinicos '!C1895&lt;50,3,'Paraclinicos '!C1895&lt;100,2,'Paraclinicos '!C1895&lt;150,1,'Paraclinicos '!C1895&gt;150,0)</f>
        <v/>
      </c>
      <c r="Q1960" t="str" cm="1">
        <f t="array" ref="Q1960">_xlfn.IFS('Paraclinicos '!O1895="","",'Paraclinicos '!O1895&lt;1.2,0,'Paraclinicos '!O1895&lt;2,1,'Paraclinicos '!O1895&lt;3.5,2,'Paraclinicos '!O1895&lt;5,3,'Paraclinicos '!O1895&gt;5,4)</f>
        <v/>
      </c>
      <c r="R1960" t="str" cm="1">
        <f t="array" ref="R1960">_xlfn.IFS('Paraclinicos '!J1895="","",'Paraclinicos '!J1895&lt;1.2,0,'Paraclinicos '!J1895&lt;2,1,'Paraclinicos '!J1895&lt;6,2,'Paraclinicos '!J1895&lt;12,3,'Paraclinicos '!J1895&gt;=12,4)</f>
        <v/>
      </c>
      <c r="S1960" t="str" cm="1">
        <f t="array" ref="S1960">_xlfn.IFS('Paraclinicos '!Y1895="","",'Paraclinicos '!Y1895&lt;70,1,'Paraclinicos '!Y1895&gt;=70,0)</f>
        <v/>
      </c>
      <c r="T1960" t="str" cm="1">
        <f t="array" ref="T1960">_xlfn.IFS('Paraclinicos '!W1895="","",'Paraclinicos '!W1895&lt;6,4,'Paraclinicos '!W1895&lt;10,3,'Paraclinicos '!W1895&lt;13,2,'Paraclinicos '!W1895&lt;15,1,'Paraclinicos '!W1895=15,0)</f>
        <v/>
      </c>
      <c r="U1960" s="54" t="str">
        <f t="shared" si="90"/>
        <v/>
      </c>
      <c r="V1960" t="str" cm="1">
        <f t="array" ref="V1960">_xlfn.IFS('Paraclinicos '!S1895="","",OR('Paraclinicos '!S1895&lt;=8,'Paraclinicos '!S1895&gt;=25),3,'Paraclinicos '!S1895&lt;12,1,'Paraclinicos '!S1895&lt;21,0,'Paraclinicos '!S1895&lt;25,2)</f>
        <v/>
      </c>
      <c r="W1960" t="str">
        <f>IFERROR(IF(INDEX('BD Demog para scores enalazar'!Y$2:'BD Demog para scores enalazar'!Y$3000,MATCH(Formulas!A1960,'BD Demog para scores enalazar'!A$2:'BD Demog para scores enalazar'!A$3000,0))=1,"SI","NO"),"")</f>
        <v/>
      </c>
      <c r="X1960" s="9" t="str">
        <f>IFERROR(IF(INDEX('BD Demog para scores enalazar'!AJ$2:'BD Demog para scores enalazar'!AJ$3000,MATCH(Formulas!A1960,'BD Demog para scores enalazar'!A$2:'BD Demog para scores enalazar'!A$3000,0))=1,"SI","NO"),"")</f>
        <v/>
      </c>
      <c r="Y1960" t="str" cm="1">
        <f t="array" ref="Y1960">IF(AND(W1960="NO",X1960="NO"),_xlfn.IFS('Paraclinicos '!K1895&lt;=91,3,'Paraclinicos '!K1895&lt;94,2,'Paraclinicos '!K1895&lt;96,1,'Paraclinicos '!K1895&gt;=96,0),"")</f>
        <v/>
      </c>
      <c r="Z1960" t="str" cm="1">
        <f t="array" ref="Z1960">IF(OR(W1960="SI",X1960="SI"),_xlfn.IFS(OR(AND('Paraclinicos '!K1896&lt;=83),AND('Paraclinicos '!K1896&gt;=97,AA1960=2)),3,OR(AND('Paraclinicos '!K1896&lt;=86),AND('Paraclinicos '!K1896&gt;=94,AA1960=2)),2,OR(AND('Paraclinicos '!K1896&lt;=88),AND('Paraclinicos '!K1896&gt;=92,AA1960=2)),1,OR(AND('Paraclinicos '!K1896&gt;=88,'Paraclinicos '!K1896&lt;=92),AND('Paraclinicos '!K1896&gt;=93,AA1960=0)),0),"")</f>
        <v/>
      </c>
      <c r="AA1960" t="str" cm="1">
        <f t="array" ref="AA1960">_xlfn.IFS('Paraclinicos '!E1895="","",'Paraclinicos '!E1895="Oxigeno",2,'Paraclinicos '!E1895="Aire",0)</f>
        <v/>
      </c>
    </row>
    <row r="1961" spans="1:27" x14ac:dyDescent="0.25">
      <c r="A1961">
        <f>'Paraclinicos '!A1896</f>
        <v>0</v>
      </c>
      <c r="B1961" s="3">
        <f>'Paraclinicos '!R1896</f>
        <v>0</v>
      </c>
      <c r="C1961" t="str" cm="1">
        <f t="array" ref="C1961">_xlfn.IFS('Paraclinicos '!Q1896="","",'Paraclinicos '!Q1896&gt;60,3,'Paraclinicos '!Q1896&lt;=60,1)</f>
        <v/>
      </c>
      <c r="D1961" t="str">
        <f>IFERROR(IF(INDEX('BD Demog para scores enalazar'!BC$2:BC$3000,MATCH(Formulas!A1961,'BD Demog para scores enalazar'!A$2:A$3000,0))=0,"SI","NO"),"")</f>
        <v/>
      </c>
      <c r="E1961" t="str" cm="1">
        <f t="array" ref="E1961">_xlfn.IFS(D1961="","",D1961="SI",4,D1961="NO",1)</f>
        <v/>
      </c>
      <c r="F1961" t="str" cm="1">
        <f t="array" ref="F1961">_xlfn.IFS('Paraclinicos '!B1896="","",'Paraclinicos '!B1896&gt;1,1,'Paraclinicos '!B1896&lt;=1,3)</f>
        <v/>
      </c>
      <c r="G1961" t="str" cm="1">
        <f t="array" ref="G1961">_xlfn.IFS('Paraclinicos '!D1896="","",AND('Paraclinicos '!D1896&gt;=250,'Paraclinicos '!D1896&lt;=500),2,'Paraclinicos '!D1896&gt;500,3,'Paraclinicos '!D1896&lt;250,1)</f>
        <v/>
      </c>
      <c r="H1961" s="50" t="str">
        <f t="shared" si="91"/>
        <v/>
      </c>
      <c r="I1961" t="str" cm="1">
        <f t="array" ref="I1961">_xlfn.IFS('Paraclinicos '!Q1896="","",'Paraclinicos '!Q1896&gt;=65,1,'Paraclinicos '!Q1896&lt;65,0)</f>
        <v/>
      </c>
      <c r="J1961" t="str" cm="1">
        <f t="array" ref="J1961">_xlfn.IFS('Paraclinicos '!I1896="","",'Paraclinicos '!I1896&gt;7,1,'Paraclinicos '!I1896&lt;=7,0)</f>
        <v/>
      </c>
      <c r="K1961" t="str" cm="1">
        <f t="array" ref="K1961">_xlfn.IFS('Paraclinicos '!W1896="","",'Paraclinicos '!W1896&lt;=8,1,'Paraclinicos '!W1896&gt;8,0)</f>
        <v/>
      </c>
      <c r="L1961" t="str" cm="1">
        <f t="array" ref="L1961">_xlfn.IFS('Paraclinicos '!S1896="","",'Paraclinicos '!S1896&gt;=30,1,'Paraclinicos '!S1896&lt;30,0)</f>
        <v/>
      </c>
      <c r="M1961" t="str" cm="1">
        <f t="array" ref="M1961">_xlfn.IFS(OR('Paraclinicos '!T1896="",'Paraclinicos '!U1896=""),"",OR('Paraclinicos '!T1896&lt;=90,'Paraclinicos '!U1896&lt;=60),1,OR('Paraclinicos '!T1896&gt;90,'Paraclinicos '!U1896&gt;60),0)</f>
        <v/>
      </c>
      <c r="N1961" s="45" t="str">
        <f t="shared" si="92"/>
        <v/>
      </c>
      <c r="O1961" t="str" cm="1">
        <f t="array" ref="O1961">_xlfn.IFS(OR('Paraclinicos '!M1896="",'Paraclinicos '!N1896="",'Paraclinicos '!N1896=0),"",'Paraclinicos '!M1896/'Paraclinicos '!N1896&lt;100,4,'Paraclinicos '!M1896/'Paraclinicos '!N1896&lt;200,3,'Paraclinicos '!M1896/'Paraclinicos '!N1896&lt;300,2,'Paraclinicos '!M1896/'Paraclinicos '!N1896&lt;400,1,'Paraclinicos '!M1896/'Paraclinicos '!N1896&gt;=400,0)</f>
        <v/>
      </c>
      <c r="P1961" t="str" cm="1">
        <f t="array" ref="P1961">_xlfn.IFS('Paraclinicos '!C1896="","",'Paraclinicos '!C1896&lt;20,4,'Paraclinicos '!C1896&lt;50,3,'Paraclinicos '!C1896&lt;100,2,'Paraclinicos '!C1896&lt;150,1,'Paraclinicos '!C1896&gt;150,0)</f>
        <v/>
      </c>
      <c r="Q1961" t="str" cm="1">
        <f t="array" ref="Q1961">_xlfn.IFS('Paraclinicos '!O1896="","",'Paraclinicos '!O1896&lt;1.2,0,'Paraclinicos '!O1896&lt;2,1,'Paraclinicos '!O1896&lt;3.5,2,'Paraclinicos '!O1896&lt;5,3,'Paraclinicos '!O1896&gt;5,4)</f>
        <v/>
      </c>
      <c r="R1961" t="str" cm="1">
        <f t="array" ref="R1961">_xlfn.IFS('Paraclinicos '!J1896="","",'Paraclinicos '!J1896&lt;1.2,0,'Paraclinicos '!J1896&lt;2,1,'Paraclinicos '!J1896&lt;6,2,'Paraclinicos '!J1896&lt;12,3,'Paraclinicos '!J1896&gt;=12,4)</f>
        <v/>
      </c>
      <c r="S1961" t="str" cm="1">
        <f t="array" ref="S1961">_xlfn.IFS('Paraclinicos '!Y1896="","",'Paraclinicos '!Y1896&lt;70,1,'Paraclinicos '!Y1896&gt;=70,0)</f>
        <v/>
      </c>
      <c r="T1961" t="str" cm="1">
        <f t="array" ref="T1961">_xlfn.IFS('Paraclinicos '!W1896="","",'Paraclinicos '!W1896&lt;6,4,'Paraclinicos '!W1896&lt;10,3,'Paraclinicos '!W1896&lt;13,2,'Paraclinicos '!W1896&lt;15,1,'Paraclinicos '!W1896=15,0)</f>
        <v/>
      </c>
      <c r="U1961" s="54" t="str">
        <f t="shared" si="90"/>
        <v/>
      </c>
      <c r="V1961" t="str" cm="1">
        <f t="array" ref="V1961">_xlfn.IFS('Paraclinicos '!S1896="","",OR('Paraclinicos '!S1896&lt;=8,'Paraclinicos '!S1896&gt;=25),3,'Paraclinicos '!S1896&lt;12,1,'Paraclinicos '!S1896&lt;21,0,'Paraclinicos '!S1896&lt;25,2)</f>
        <v/>
      </c>
      <c r="W1961" t="str">
        <f>IFERROR(IF(INDEX('BD Demog para scores enalazar'!Y$2:'BD Demog para scores enalazar'!Y$3000,MATCH(Formulas!A1961,'BD Demog para scores enalazar'!A$2:'BD Demog para scores enalazar'!A$3000,0))=1,"SI","NO"),"")</f>
        <v/>
      </c>
      <c r="X1961" s="9" t="str">
        <f>IFERROR(IF(INDEX('BD Demog para scores enalazar'!AJ$2:'BD Demog para scores enalazar'!AJ$3000,MATCH(Formulas!A1961,'BD Demog para scores enalazar'!A$2:'BD Demog para scores enalazar'!A$3000,0))=1,"SI","NO"),"")</f>
        <v/>
      </c>
      <c r="Y1961" t="str" cm="1">
        <f t="array" ref="Y1961">IF(AND(W1961="NO",X1961="NO"),_xlfn.IFS('Paraclinicos '!K1896&lt;=91,3,'Paraclinicos '!K1896&lt;94,2,'Paraclinicos '!K1896&lt;96,1,'Paraclinicos '!K1896&gt;=96,0),"")</f>
        <v/>
      </c>
      <c r="Z1961" t="str" cm="1">
        <f t="array" ref="Z1961">IF(OR(W1961="SI",X1961="SI"),_xlfn.IFS(OR(AND('Paraclinicos '!K1897&lt;=83),AND('Paraclinicos '!K1897&gt;=97,AA1961=2)),3,OR(AND('Paraclinicos '!K1897&lt;=86),AND('Paraclinicos '!K1897&gt;=94,AA1961=2)),2,OR(AND('Paraclinicos '!K1897&lt;=88),AND('Paraclinicos '!K1897&gt;=92,AA1961=2)),1,OR(AND('Paraclinicos '!K1897&gt;=88,'Paraclinicos '!K1897&lt;=92),AND('Paraclinicos '!K1897&gt;=93,AA1961=0)),0),"")</f>
        <v/>
      </c>
      <c r="AA1961" t="str" cm="1">
        <f t="array" ref="AA1961">_xlfn.IFS('Paraclinicos '!E1896="","",'Paraclinicos '!E1896="Oxigeno",2,'Paraclinicos '!E1896="Aire",0)</f>
        <v/>
      </c>
    </row>
    <row r="1962" spans="1:27" x14ac:dyDescent="0.25">
      <c r="A1962">
        <f>'Paraclinicos '!A1897</f>
        <v>0</v>
      </c>
      <c r="B1962" s="3">
        <f>'Paraclinicos '!R1897</f>
        <v>0</v>
      </c>
      <c r="C1962" t="str" cm="1">
        <f t="array" ref="C1962">_xlfn.IFS('Paraclinicos '!Q1897="","",'Paraclinicos '!Q1897&gt;60,3,'Paraclinicos '!Q1897&lt;=60,1)</f>
        <v/>
      </c>
      <c r="D1962" t="str">
        <f>IFERROR(IF(INDEX('BD Demog para scores enalazar'!BC$2:BC$3000,MATCH(Formulas!A1962,'BD Demog para scores enalazar'!A$2:A$3000,0))=0,"SI","NO"),"")</f>
        <v/>
      </c>
      <c r="E1962" t="str" cm="1">
        <f t="array" ref="E1962">_xlfn.IFS(D1962="","",D1962="SI",4,D1962="NO",1)</f>
        <v/>
      </c>
      <c r="F1962" t="str" cm="1">
        <f t="array" ref="F1962">_xlfn.IFS('Paraclinicos '!B1897="","",'Paraclinicos '!B1897&gt;1,1,'Paraclinicos '!B1897&lt;=1,3)</f>
        <v/>
      </c>
      <c r="G1962" t="str" cm="1">
        <f t="array" ref="G1962">_xlfn.IFS('Paraclinicos '!D1897="","",AND('Paraclinicos '!D1897&gt;=250,'Paraclinicos '!D1897&lt;=500),2,'Paraclinicos '!D1897&gt;500,3,'Paraclinicos '!D1897&lt;250,1)</f>
        <v/>
      </c>
      <c r="H1962" s="50" t="str">
        <f t="shared" si="91"/>
        <v/>
      </c>
      <c r="I1962" t="str" cm="1">
        <f t="array" ref="I1962">_xlfn.IFS('Paraclinicos '!Q1897="","",'Paraclinicos '!Q1897&gt;=65,1,'Paraclinicos '!Q1897&lt;65,0)</f>
        <v/>
      </c>
      <c r="J1962" t="str" cm="1">
        <f t="array" ref="J1962">_xlfn.IFS('Paraclinicos '!I1897="","",'Paraclinicos '!I1897&gt;7,1,'Paraclinicos '!I1897&lt;=7,0)</f>
        <v/>
      </c>
      <c r="K1962" t="str" cm="1">
        <f t="array" ref="K1962">_xlfn.IFS('Paraclinicos '!W1897="","",'Paraclinicos '!W1897&lt;=8,1,'Paraclinicos '!W1897&gt;8,0)</f>
        <v/>
      </c>
      <c r="L1962" t="str" cm="1">
        <f t="array" ref="L1962">_xlfn.IFS('Paraclinicos '!S1897="","",'Paraclinicos '!S1897&gt;=30,1,'Paraclinicos '!S1897&lt;30,0)</f>
        <v/>
      </c>
      <c r="M1962" t="str" cm="1">
        <f t="array" ref="M1962">_xlfn.IFS(OR('Paraclinicos '!T1897="",'Paraclinicos '!U1897=""),"",OR('Paraclinicos '!T1897&lt;=90,'Paraclinicos '!U1897&lt;=60),1,OR('Paraclinicos '!T1897&gt;90,'Paraclinicos '!U1897&gt;60),0)</f>
        <v/>
      </c>
      <c r="N1962" s="45" t="str">
        <f t="shared" si="92"/>
        <v/>
      </c>
      <c r="O1962" t="str" cm="1">
        <f t="array" ref="O1962">_xlfn.IFS(OR('Paraclinicos '!M1897="",'Paraclinicos '!N1897="",'Paraclinicos '!N1897=0),"",'Paraclinicos '!M1897/'Paraclinicos '!N1897&lt;100,4,'Paraclinicos '!M1897/'Paraclinicos '!N1897&lt;200,3,'Paraclinicos '!M1897/'Paraclinicos '!N1897&lt;300,2,'Paraclinicos '!M1897/'Paraclinicos '!N1897&lt;400,1,'Paraclinicos '!M1897/'Paraclinicos '!N1897&gt;=400,0)</f>
        <v/>
      </c>
      <c r="P1962" t="str" cm="1">
        <f t="array" ref="P1962">_xlfn.IFS('Paraclinicos '!C1897="","",'Paraclinicos '!C1897&lt;20,4,'Paraclinicos '!C1897&lt;50,3,'Paraclinicos '!C1897&lt;100,2,'Paraclinicos '!C1897&lt;150,1,'Paraclinicos '!C1897&gt;150,0)</f>
        <v/>
      </c>
      <c r="Q1962" t="str" cm="1">
        <f t="array" ref="Q1962">_xlfn.IFS('Paraclinicos '!O1897="","",'Paraclinicos '!O1897&lt;1.2,0,'Paraclinicos '!O1897&lt;2,1,'Paraclinicos '!O1897&lt;3.5,2,'Paraclinicos '!O1897&lt;5,3,'Paraclinicos '!O1897&gt;5,4)</f>
        <v/>
      </c>
      <c r="R1962" t="str" cm="1">
        <f t="array" ref="R1962">_xlfn.IFS('Paraclinicos '!J1897="","",'Paraclinicos '!J1897&lt;1.2,0,'Paraclinicos '!J1897&lt;2,1,'Paraclinicos '!J1897&lt;6,2,'Paraclinicos '!J1897&lt;12,3,'Paraclinicos '!J1897&gt;=12,4)</f>
        <v/>
      </c>
      <c r="S1962" t="str" cm="1">
        <f t="array" ref="S1962">_xlfn.IFS('Paraclinicos '!Y1897="","",'Paraclinicos '!Y1897&lt;70,1,'Paraclinicos '!Y1897&gt;=70,0)</f>
        <v/>
      </c>
      <c r="T1962" t="str" cm="1">
        <f t="array" ref="T1962">_xlfn.IFS('Paraclinicos '!W1897="","",'Paraclinicos '!W1897&lt;6,4,'Paraclinicos '!W1897&lt;10,3,'Paraclinicos '!W1897&lt;13,2,'Paraclinicos '!W1897&lt;15,1,'Paraclinicos '!W1897=15,0)</f>
        <v/>
      </c>
      <c r="U1962" s="54" t="str">
        <f t="shared" si="90"/>
        <v/>
      </c>
      <c r="V1962" t="str" cm="1">
        <f t="array" ref="V1962">_xlfn.IFS('Paraclinicos '!S1897="","",OR('Paraclinicos '!S1897&lt;=8,'Paraclinicos '!S1897&gt;=25),3,'Paraclinicos '!S1897&lt;12,1,'Paraclinicos '!S1897&lt;21,0,'Paraclinicos '!S1897&lt;25,2)</f>
        <v/>
      </c>
      <c r="W1962" t="str">
        <f>IFERROR(IF(INDEX('BD Demog para scores enalazar'!Y$2:'BD Demog para scores enalazar'!Y$3000,MATCH(Formulas!A1962,'BD Demog para scores enalazar'!A$2:'BD Demog para scores enalazar'!A$3000,0))=1,"SI","NO"),"")</f>
        <v/>
      </c>
      <c r="X1962" s="9" t="str">
        <f>IFERROR(IF(INDEX('BD Demog para scores enalazar'!AJ$2:'BD Demog para scores enalazar'!AJ$3000,MATCH(Formulas!A1962,'BD Demog para scores enalazar'!A$2:'BD Demog para scores enalazar'!A$3000,0))=1,"SI","NO"),"")</f>
        <v/>
      </c>
      <c r="Y1962" t="str" cm="1">
        <f t="array" ref="Y1962">IF(AND(W1962="NO",X1962="NO"),_xlfn.IFS('Paraclinicos '!K1897&lt;=91,3,'Paraclinicos '!K1897&lt;94,2,'Paraclinicos '!K1897&lt;96,1,'Paraclinicos '!K1897&gt;=96,0),"")</f>
        <v/>
      </c>
      <c r="Z1962" t="str" cm="1">
        <f t="array" ref="Z1962">IF(OR(W1962="SI",X1962="SI"),_xlfn.IFS(OR(AND('Paraclinicos '!K1898&lt;=83),AND('Paraclinicos '!K1898&gt;=97,AA1962=2)),3,OR(AND('Paraclinicos '!K1898&lt;=86),AND('Paraclinicos '!K1898&gt;=94,AA1962=2)),2,OR(AND('Paraclinicos '!K1898&lt;=88),AND('Paraclinicos '!K1898&gt;=92,AA1962=2)),1,OR(AND('Paraclinicos '!K1898&gt;=88,'Paraclinicos '!K1898&lt;=92),AND('Paraclinicos '!K1898&gt;=93,AA1962=0)),0),"")</f>
        <v/>
      </c>
      <c r="AA1962" t="str" cm="1">
        <f t="array" ref="AA1962">_xlfn.IFS('Paraclinicos '!E1897="","",'Paraclinicos '!E1897="Oxigeno",2,'Paraclinicos '!E1897="Aire",0)</f>
        <v/>
      </c>
    </row>
    <row r="1963" spans="1:27" x14ac:dyDescent="0.25">
      <c r="A1963">
        <f>'Paraclinicos '!A1898</f>
        <v>0</v>
      </c>
      <c r="B1963" s="3">
        <f>'Paraclinicos '!R1898</f>
        <v>0</v>
      </c>
      <c r="C1963" t="str" cm="1">
        <f t="array" ref="C1963">_xlfn.IFS('Paraclinicos '!Q1898="","",'Paraclinicos '!Q1898&gt;60,3,'Paraclinicos '!Q1898&lt;=60,1)</f>
        <v/>
      </c>
      <c r="D1963" t="str">
        <f>IFERROR(IF(INDEX('BD Demog para scores enalazar'!BC$2:BC$3000,MATCH(Formulas!A1963,'BD Demog para scores enalazar'!A$2:A$3000,0))=0,"SI","NO"),"")</f>
        <v/>
      </c>
      <c r="E1963" t="str" cm="1">
        <f t="array" ref="E1963">_xlfn.IFS(D1963="","",D1963="SI",4,D1963="NO",1)</f>
        <v/>
      </c>
      <c r="F1963" t="str" cm="1">
        <f t="array" ref="F1963">_xlfn.IFS('Paraclinicos '!B1898="","",'Paraclinicos '!B1898&gt;1,1,'Paraclinicos '!B1898&lt;=1,3)</f>
        <v/>
      </c>
      <c r="G1963" t="str" cm="1">
        <f t="array" ref="G1963">_xlfn.IFS('Paraclinicos '!D1898="","",AND('Paraclinicos '!D1898&gt;=250,'Paraclinicos '!D1898&lt;=500),2,'Paraclinicos '!D1898&gt;500,3,'Paraclinicos '!D1898&lt;250,1)</f>
        <v/>
      </c>
      <c r="H1963" s="50" t="str">
        <f t="shared" si="91"/>
        <v/>
      </c>
      <c r="I1963" t="str" cm="1">
        <f t="array" ref="I1963">_xlfn.IFS('Paraclinicos '!Q1898="","",'Paraclinicos '!Q1898&gt;=65,1,'Paraclinicos '!Q1898&lt;65,0)</f>
        <v/>
      </c>
      <c r="J1963" t="str" cm="1">
        <f t="array" ref="J1963">_xlfn.IFS('Paraclinicos '!I1898="","",'Paraclinicos '!I1898&gt;7,1,'Paraclinicos '!I1898&lt;=7,0)</f>
        <v/>
      </c>
      <c r="K1963" t="str" cm="1">
        <f t="array" ref="K1963">_xlfn.IFS('Paraclinicos '!W1898="","",'Paraclinicos '!W1898&lt;=8,1,'Paraclinicos '!W1898&gt;8,0)</f>
        <v/>
      </c>
      <c r="L1963" t="str" cm="1">
        <f t="array" ref="L1963">_xlfn.IFS('Paraclinicos '!S1898="","",'Paraclinicos '!S1898&gt;=30,1,'Paraclinicos '!S1898&lt;30,0)</f>
        <v/>
      </c>
      <c r="M1963" t="str" cm="1">
        <f t="array" ref="M1963">_xlfn.IFS(OR('Paraclinicos '!T1898="",'Paraclinicos '!U1898=""),"",OR('Paraclinicos '!T1898&lt;=90,'Paraclinicos '!U1898&lt;=60),1,OR('Paraclinicos '!T1898&gt;90,'Paraclinicos '!U1898&gt;60),0)</f>
        <v/>
      </c>
      <c r="N1963" s="45" t="str">
        <f t="shared" si="92"/>
        <v/>
      </c>
      <c r="O1963" t="str" cm="1">
        <f t="array" ref="O1963">_xlfn.IFS(OR('Paraclinicos '!M1898="",'Paraclinicos '!N1898="",'Paraclinicos '!N1898=0),"",'Paraclinicos '!M1898/'Paraclinicos '!N1898&lt;100,4,'Paraclinicos '!M1898/'Paraclinicos '!N1898&lt;200,3,'Paraclinicos '!M1898/'Paraclinicos '!N1898&lt;300,2,'Paraclinicos '!M1898/'Paraclinicos '!N1898&lt;400,1,'Paraclinicos '!M1898/'Paraclinicos '!N1898&gt;=400,0)</f>
        <v/>
      </c>
      <c r="P1963" t="str" cm="1">
        <f t="array" ref="P1963">_xlfn.IFS('Paraclinicos '!C1898="","",'Paraclinicos '!C1898&lt;20,4,'Paraclinicos '!C1898&lt;50,3,'Paraclinicos '!C1898&lt;100,2,'Paraclinicos '!C1898&lt;150,1,'Paraclinicos '!C1898&gt;150,0)</f>
        <v/>
      </c>
      <c r="Q1963" t="str" cm="1">
        <f t="array" ref="Q1963">_xlfn.IFS('Paraclinicos '!O1898="","",'Paraclinicos '!O1898&lt;1.2,0,'Paraclinicos '!O1898&lt;2,1,'Paraclinicos '!O1898&lt;3.5,2,'Paraclinicos '!O1898&lt;5,3,'Paraclinicos '!O1898&gt;5,4)</f>
        <v/>
      </c>
      <c r="R1963" t="str" cm="1">
        <f t="array" ref="R1963">_xlfn.IFS('Paraclinicos '!J1898="","",'Paraclinicos '!J1898&lt;1.2,0,'Paraclinicos '!J1898&lt;2,1,'Paraclinicos '!J1898&lt;6,2,'Paraclinicos '!J1898&lt;12,3,'Paraclinicos '!J1898&gt;=12,4)</f>
        <v/>
      </c>
      <c r="S1963" t="str" cm="1">
        <f t="array" ref="S1963">_xlfn.IFS('Paraclinicos '!Y1898="","",'Paraclinicos '!Y1898&lt;70,1,'Paraclinicos '!Y1898&gt;=70,0)</f>
        <v/>
      </c>
      <c r="T1963" t="str" cm="1">
        <f t="array" ref="T1963">_xlfn.IFS('Paraclinicos '!W1898="","",'Paraclinicos '!W1898&lt;6,4,'Paraclinicos '!W1898&lt;10,3,'Paraclinicos '!W1898&lt;13,2,'Paraclinicos '!W1898&lt;15,1,'Paraclinicos '!W1898=15,0)</f>
        <v/>
      </c>
      <c r="U1963" s="54" t="str">
        <f t="shared" si="90"/>
        <v/>
      </c>
      <c r="V1963" t="str" cm="1">
        <f t="array" ref="V1963">_xlfn.IFS('Paraclinicos '!S1898="","",OR('Paraclinicos '!S1898&lt;=8,'Paraclinicos '!S1898&gt;=25),3,'Paraclinicos '!S1898&lt;12,1,'Paraclinicos '!S1898&lt;21,0,'Paraclinicos '!S1898&lt;25,2)</f>
        <v/>
      </c>
      <c r="W1963" t="str">
        <f>IFERROR(IF(INDEX('BD Demog para scores enalazar'!Y$2:'BD Demog para scores enalazar'!Y$3000,MATCH(Formulas!A1963,'BD Demog para scores enalazar'!A$2:'BD Demog para scores enalazar'!A$3000,0))=1,"SI","NO"),"")</f>
        <v/>
      </c>
      <c r="X1963" s="9" t="str">
        <f>IFERROR(IF(INDEX('BD Demog para scores enalazar'!AJ$2:'BD Demog para scores enalazar'!AJ$3000,MATCH(Formulas!A1963,'BD Demog para scores enalazar'!A$2:'BD Demog para scores enalazar'!A$3000,0))=1,"SI","NO"),"")</f>
        <v/>
      </c>
      <c r="Y1963" t="str" cm="1">
        <f t="array" ref="Y1963">IF(AND(W1963="NO",X1963="NO"),_xlfn.IFS('Paraclinicos '!K1898&lt;=91,3,'Paraclinicos '!K1898&lt;94,2,'Paraclinicos '!K1898&lt;96,1,'Paraclinicos '!K1898&gt;=96,0),"")</f>
        <v/>
      </c>
      <c r="Z1963" t="str" cm="1">
        <f t="array" ref="Z1963">IF(OR(W1963="SI",X1963="SI"),_xlfn.IFS(OR(AND('Paraclinicos '!K1899&lt;=83),AND('Paraclinicos '!K1899&gt;=97,AA1963=2)),3,OR(AND('Paraclinicos '!K1899&lt;=86),AND('Paraclinicos '!K1899&gt;=94,AA1963=2)),2,OR(AND('Paraclinicos '!K1899&lt;=88),AND('Paraclinicos '!K1899&gt;=92,AA1963=2)),1,OR(AND('Paraclinicos '!K1899&gt;=88,'Paraclinicos '!K1899&lt;=92),AND('Paraclinicos '!K1899&gt;=93,AA1963=0)),0),"")</f>
        <v/>
      </c>
      <c r="AA1963" t="str" cm="1">
        <f t="array" ref="AA1963">_xlfn.IFS('Paraclinicos '!E1898="","",'Paraclinicos '!E1898="Oxigeno",2,'Paraclinicos '!E1898="Aire",0)</f>
        <v/>
      </c>
    </row>
    <row r="1964" spans="1:27" x14ac:dyDescent="0.25">
      <c r="A1964">
        <f>'Paraclinicos '!A1899</f>
        <v>0</v>
      </c>
      <c r="B1964" s="3">
        <f>'Paraclinicos '!R1899</f>
        <v>0</v>
      </c>
      <c r="C1964" t="str" cm="1">
        <f t="array" ref="C1964">_xlfn.IFS('Paraclinicos '!Q1899="","",'Paraclinicos '!Q1899&gt;60,3,'Paraclinicos '!Q1899&lt;=60,1)</f>
        <v/>
      </c>
      <c r="D1964" t="str">
        <f>IFERROR(IF(INDEX('BD Demog para scores enalazar'!BC$2:BC$3000,MATCH(Formulas!A1964,'BD Demog para scores enalazar'!A$2:A$3000,0))=0,"SI","NO"),"")</f>
        <v/>
      </c>
      <c r="E1964" t="str" cm="1">
        <f t="array" ref="E1964">_xlfn.IFS(D1964="","",D1964="SI",4,D1964="NO",1)</f>
        <v/>
      </c>
      <c r="F1964" t="str" cm="1">
        <f t="array" ref="F1964">_xlfn.IFS('Paraclinicos '!B1899="","",'Paraclinicos '!B1899&gt;1,1,'Paraclinicos '!B1899&lt;=1,3)</f>
        <v/>
      </c>
      <c r="G1964" t="str" cm="1">
        <f t="array" ref="G1964">_xlfn.IFS('Paraclinicos '!D1899="","",AND('Paraclinicos '!D1899&gt;=250,'Paraclinicos '!D1899&lt;=500),2,'Paraclinicos '!D1899&gt;500,3,'Paraclinicos '!D1899&lt;250,1)</f>
        <v/>
      </c>
      <c r="H1964" s="50" t="str">
        <f t="shared" si="91"/>
        <v/>
      </c>
      <c r="I1964" t="str" cm="1">
        <f t="array" ref="I1964">_xlfn.IFS('Paraclinicos '!Q1899="","",'Paraclinicos '!Q1899&gt;=65,1,'Paraclinicos '!Q1899&lt;65,0)</f>
        <v/>
      </c>
      <c r="J1964" t="str" cm="1">
        <f t="array" ref="J1964">_xlfn.IFS('Paraclinicos '!I1899="","",'Paraclinicos '!I1899&gt;7,1,'Paraclinicos '!I1899&lt;=7,0)</f>
        <v/>
      </c>
      <c r="K1964" t="str" cm="1">
        <f t="array" ref="K1964">_xlfn.IFS('Paraclinicos '!W1899="","",'Paraclinicos '!W1899&lt;=8,1,'Paraclinicos '!W1899&gt;8,0)</f>
        <v/>
      </c>
      <c r="L1964" t="str" cm="1">
        <f t="array" ref="L1964">_xlfn.IFS('Paraclinicos '!S1899="","",'Paraclinicos '!S1899&gt;=30,1,'Paraclinicos '!S1899&lt;30,0)</f>
        <v/>
      </c>
      <c r="M1964" t="str" cm="1">
        <f t="array" ref="M1964">_xlfn.IFS(OR('Paraclinicos '!T1899="",'Paraclinicos '!U1899=""),"",OR('Paraclinicos '!T1899&lt;=90,'Paraclinicos '!U1899&lt;=60),1,OR('Paraclinicos '!T1899&gt;90,'Paraclinicos '!U1899&gt;60),0)</f>
        <v/>
      </c>
      <c r="N1964" s="45" t="str">
        <f t="shared" si="92"/>
        <v/>
      </c>
      <c r="O1964" t="str" cm="1">
        <f t="array" ref="O1964">_xlfn.IFS(OR('Paraclinicos '!M1899="",'Paraclinicos '!N1899="",'Paraclinicos '!N1899=0),"",'Paraclinicos '!M1899/'Paraclinicos '!N1899&lt;100,4,'Paraclinicos '!M1899/'Paraclinicos '!N1899&lt;200,3,'Paraclinicos '!M1899/'Paraclinicos '!N1899&lt;300,2,'Paraclinicos '!M1899/'Paraclinicos '!N1899&lt;400,1,'Paraclinicos '!M1899/'Paraclinicos '!N1899&gt;=400,0)</f>
        <v/>
      </c>
      <c r="P1964" t="str" cm="1">
        <f t="array" ref="P1964">_xlfn.IFS('Paraclinicos '!C1899="","",'Paraclinicos '!C1899&lt;20,4,'Paraclinicos '!C1899&lt;50,3,'Paraclinicos '!C1899&lt;100,2,'Paraclinicos '!C1899&lt;150,1,'Paraclinicos '!C1899&gt;150,0)</f>
        <v/>
      </c>
      <c r="Q1964" t="str" cm="1">
        <f t="array" ref="Q1964">_xlfn.IFS('Paraclinicos '!O1899="","",'Paraclinicos '!O1899&lt;1.2,0,'Paraclinicos '!O1899&lt;2,1,'Paraclinicos '!O1899&lt;3.5,2,'Paraclinicos '!O1899&lt;5,3,'Paraclinicos '!O1899&gt;5,4)</f>
        <v/>
      </c>
      <c r="R1964" t="str" cm="1">
        <f t="array" ref="R1964">_xlfn.IFS('Paraclinicos '!J1899="","",'Paraclinicos '!J1899&lt;1.2,0,'Paraclinicos '!J1899&lt;2,1,'Paraclinicos '!J1899&lt;6,2,'Paraclinicos '!J1899&lt;12,3,'Paraclinicos '!J1899&gt;=12,4)</f>
        <v/>
      </c>
      <c r="S1964" t="str" cm="1">
        <f t="array" ref="S1964">_xlfn.IFS('Paraclinicos '!Y1899="","",'Paraclinicos '!Y1899&lt;70,1,'Paraclinicos '!Y1899&gt;=70,0)</f>
        <v/>
      </c>
      <c r="T1964" t="str" cm="1">
        <f t="array" ref="T1964">_xlfn.IFS('Paraclinicos '!W1899="","",'Paraclinicos '!W1899&lt;6,4,'Paraclinicos '!W1899&lt;10,3,'Paraclinicos '!W1899&lt;13,2,'Paraclinicos '!W1899&lt;15,1,'Paraclinicos '!W1899=15,0)</f>
        <v/>
      </c>
      <c r="U1964" s="54" t="str">
        <f t="shared" si="90"/>
        <v/>
      </c>
      <c r="V1964" t="str" cm="1">
        <f t="array" ref="V1964">_xlfn.IFS('Paraclinicos '!S1899="","",OR('Paraclinicos '!S1899&lt;=8,'Paraclinicos '!S1899&gt;=25),3,'Paraclinicos '!S1899&lt;12,1,'Paraclinicos '!S1899&lt;21,0,'Paraclinicos '!S1899&lt;25,2)</f>
        <v/>
      </c>
      <c r="W1964" t="str">
        <f>IFERROR(IF(INDEX('BD Demog para scores enalazar'!Y$2:'BD Demog para scores enalazar'!Y$3000,MATCH(Formulas!A1964,'BD Demog para scores enalazar'!A$2:'BD Demog para scores enalazar'!A$3000,0))=1,"SI","NO"),"")</f>
        <v/>
      </c>
      <c r="X1964" s="9" t="str">
        <f>IFERROR(IF(INDEX('BD Demog para scores enalazar'!AJ$2:'BD Demog para scores enalazar'!AJ$3000,MATCH(Formulas!A1964,'BD Demog para scores enalazar'!A$2:'BD Demog para scores enalazar'!A$3000,0))=1,"SI","NO"),"")</f>
        <v/>
      </c>
      <c r="Y1964" t="str" cm="1">
        <f t="array" ref="Y1964">IF(AND(W1964="NO",X1964="NO"),_xlfn.IFS('Paraclinicos '!K1899&lt;=91,3,'Paraclinicos '!K1899&lt;94,2,'Paraclinicos '!K1899&lt;96,1,'Paraclinicos '!K1899&gt;=96,0),"")</f>
        <v/>
      </c>
      <c r="Z1964" t="str" cm="1">
        <f t="array" ref="Z1964">IF(OR(W1964="SI",X1964="SI"),_xlfn.IFS(OR(AND('Paraclinicos '!K1900&lt;=83),AND('Paraclinicos '!K1900&gt;=97,AA1964=2)),3,OR(AND('Paraclinicos '!K1900&lt;=86),AND('Paraclinicos '!K1900&gt;=94,AA1964=2)),2,OR(AND('Paraclinicos '!K1900&lt;=88),AND('Paraclinicos '!K1900&gt;=92,AA1964=2)),1,OR(AND('Paraclinicos '!K1900&gt;=88,'Paraclinicos '!K1900&lt;=92),AND('Paraclinicos '!K1900&gt;=93,AA1964=0)),0),"")</f>
        <v/>
      </c>
      <c r="AA1964" t="str" cm="1">
        <f t="array" ref="AA1964">_xlfn.IFS('Paraclinicos '!E1899="","",'Paraclinicos '!E1899="Oxigeno",2,'Paraclinicos '!E1899="Aire",0)</f>
        <v/>
      </c>
    </row>
    <row r="1965" spans="1:27" x14ac:dyDescent="0.25">
      <c r="A1965">
        <f>'Paraclinicos '!A1900</f>
        <v>0</v>
      </c>
      <c r="B1965" s="3">
        <f>'Paraclinicos '!R1900</f>
        <v>0</v>
      </c>
      <c r="C1965" t="str" cm="1">
        <f t="array" ref="C1965">_xlfn.IFS('Paraclinicos '!Q1900="","",'Paraclinicos '!Q1900&gt;60,3,'Paraclinicos '!Q1900&lt;=60,1)</f>
        <v/>
      </c>
      <c r="D1965" t="str">
        <f>IFERROR(IF(INDEX('BD Demog para scores enalazar'!BC$2:BC$3000,MATCH(Formulas!A1965,'BD Demog para scores enalazar'!A$2:A$3000,0))=0,"SI","NO"),"")</f>
        <v/>
      </c>
      <c r="E1965" t="str" cm="1">
        <f t="array" ref="E1965">_xlfn.IFS(D1965="","",D1965="SI",4,D1965="NO",1)</f>
        <v/>
      </c>
      <c r="F1965" t="str" cm="1">
        <f t="array" ref="F1965">_xlfn.IFS('Paraclinicos '!B1900="","",'Paraclinicos '!B1900&gt;1,1,'Paraclinicos '!B1900&lt;=1,3)</f>
        <v/>
      </c>
      <c r="G1965" t="str" cm="1">
        <f t="array" ref="G1965">_xlfn.IFS('Paraclinicos '!D1900="","",AND('Paraclinicos '!D1900&gt;=250,'Paraclinicos '!D1900&lt;=500),2,'Paraclinicos '!D1900&gt;500,3,'Paraclinicos '!D1900&lt;250,1)</f>
        <v/>
      </c>
      <c r="H1965" s="50" t="str">
        <f t="shared" si="91"/>
        <v/>
      </c>
      <c r="I1965" t="str" cm="1">
        <f t="array" ref="I1965">_xlfn.IFS('Paraclinicos '!Q1900="","",'Paraclinicos '!Q1900&gt;=65,1,'Paraclinicos '!Q1900&lt;65,0)</f>
        <v/>
      </c>
      <c r="J1965" t="str" cm="1">
        <f t="array" ref="J1965">_xlfn.IFS('Paraclinicos '!I1900="","",'Paraclinicos '!I1900&gt;7,1,'Paraclinicos '!I1900&lt;=7,0)</f>
        <v/>
      </c>
      <c r="K1965" t="str" cm="1">
        <f t="array" ref="K1965">_xlfn.IFS('Paraclinicos '!W1900="","",'Paraclinicos '!W1900&lt;=8,1,'Paraclinicos '!W1900&gt;8,0)</f>
        <v/>
      </c>
      <c r="L1965" t="str" cm="1">
        <f t="array" ref="L1965">_xlfn.IFS('Paraclinicos '!S1900="","",'Paraclinicos '!S1900&gt;=30,1,'Paraclinicos '!S1900&lt;30,0)</f>
        <v/>
      </c>
      <c r="M1965" t="str" cm="1">
        <f t="array" ref="M1965">_xlfn.IFS(OR('Paraclinicos '!T1900="",'Paraclinicos '!U1900=""),"",OR('Paraclinicos '!T1900&lt;=90,'Paraclinicos '!U1900&lt;=60),1,OR('Paraclinicos '!T1900&gt;90,'Paraclinicos '!U1900&gt;60),0)</f>
        <v/>
      </c>
      <c r="N1965" s="45" t="str">
        <f t="shared" si="92"/>
        <v/>
      </c>
      <c r="O1965" t="str" cm="1">
        <f t="array" ref="O1965">_xlfn.IFS(OR('Paraclinicos '!M1900="",'Paraclinicos '!N1900="",'Paraclinicos '!N1900=0),"",'Paraclinicos '!M1900/'Paraclinicos '!N1900&lt;100,4,'Paraclinicos '!M1900/'Paraclinicos '!N1900&lt;200,3,'Paraclinicos '!M1900/'Paraclinicos '!N1900&lt;300,2,'Paraclinicos '!M1900/'Paraclinicos '!N1900&lt;400,1,'Paraclinicos '!M1900/'Paraclinicos '!N1900&gt;=400,0)</f>
        <v/>
      </c>
      <c r="P1965" t="str" cm="1">
        <f t="array" ref="P1965">_xlfn.IFS('Paraclinicos '!C1900="","",'Paraclinicos '!C1900&lt;20,4,'Paraclinicos '!C1900&lt;50,3,'Paraclinicos '!C1900&lt;100,2,'Paraclinicos '!C1900&lt;150,1,'Paraclinicos '!C1900&gt;150,0)</f>
        <v/>
      </c>
      <c r="Q1965" t="str" cm="1">
        <f t="array" ref="Q1965">_xlfn.IFS('Paraclinicos '!O1900="","",'Paraclinicos '!O1900&lt;1.2,0,'Paraclinicos '!O1900&lt;2,1,'Paraclinicos '!O1900&lt;3.5,2,'Paraclinicos '!O1900&lt;5,3,'Paraclinicos '!O1900&gt;5,4)</f>
        <v/>
      </c>
      <c r="R1965" t="str" cm="1">
        <f t="array" ref="R1965">_xlfn.IFS('Paraclinicos '!J1900="","",'Paraclinicos '!J1900&lt;1.2,0,'Paraclinicos '!J1900&lt;2,1,'Paraclinicos '!J1900&lt;6,2,'Paraclinicos '!J1900&lt;12,3,'Paraclinicos '!J1900&gt;=12,4)</f>
        <v/>
      </c>
      <c r="S1965" t="str" cm="1">
        <f t="array" ref="S1965">_xlfn.IFS('Paraclinicos '!Y1900="","",'Paraclinicos '!Y1900&lt;70,1,'Paraclinicos '!Y1900&gt;=70,0)</f>
        <v/>
      </c>
      <c r="T1965" t="str" cm="1">
        <f t="array" ref="T1965">_xlfn.IFS('Paraclinicos '!W1900="","",'Paraclinicos '!W1900&lt;6,4,'Paraclinicos '!W1900&lt;10,3,'Paraclinicos '!W1900&lt;13,2,'Paraclinicos '!W1900&lt;15,1,'Paraclinicos '!W1900=15,0)</f>
        <v/>
      </c>
      <c r="U1965" s="54" t="str">
        <f t="shared" si="90"/>
        <v/>
      </c>
      <c r="V1965" t="str" cm="1">
        <f t="array" ref="V1965">_xlfn.IFS('Paraclinicos '!S1900="","",OR('Paraclinicos '!S1900&lt;=8,'Paraclinicos '!S1900&gt;=25),3,'Paraclinicos '!S1900&lt;12,1,'Paraclinicos '!S1900&lt;21,0,'Paraclinicos '!S1900&lt;25,2)</f>
        <v/>
      </c>
      <c r="W1965" t="str">
        <f>IFERROR(IF(INDEX('BD Demog para scores enalazar'!Y$2:'BD Demog para scores enalazar'!Y$3000,MATCH(Formulas!A1965,'BD Demog para scores enalazar'!A$2:'BD Demog para scores enalazar'!A$3000,0))=1,"SI","NO"),"")</f>
        <v/>
      </c>
      <c r="X1965" s="9" t="str">
        <f>IFERROR(IF(INDEX('BD Demog para scores enalazar'!AJ$2:'BD Demog para scores enalazar'!AJ$3000,MATCH(Formulas!A1965,'BD Demog para scores enalazar'!A$2:'BD Demog para scores enalazar'!A$3000,0))=1,"SI","NO"),"")</f>
        <v/>
      </c>
      <c r="Y1965" t="str" cm="1">
        <f t="array" ref="Y1965">IF(AND(W1965="NO",X1965="NO"),_xlfn.IFS('Paraclinicos '!K1900&lt;=91,3,'Paraclinicos '!K1900&lt;94,2,'Paraclinicos '!K1900&lt;96,1,'Paraclinicos '!K1900&gt;=96,0),"")</f>
        <v/>
      </c>
      <c r="Z1965" t="str" cm="1">
        <f t="array" ref="Z1965">IF(OR(W1965="SI",X1965="SI"),_xlfn.IFS(OR(AND('Paraclinicos '!K1901&lt;=83),AND('Paraclinicos '!K1901&gt;=97,AA1965=2)),3,OR(AND('Paraclinicos '!K1901&lt;=86),AND('Paraclinicos '!K1901&gt;=94,AA1965=2)),2,OR(AND('Paraclinicos '!K1901&lt;=88),AND('Paraclinicos '!K1901&gt;=92,AA1965=2)),1,OR(AND('Paraclinicos '!K1901&gt;=88,'Paraclinicos '!K1901&lt;=92),AND('Paraclinicos '!K1901&gt;=93,AA1965=0)),0),"")</f>
        <v/>
      </c>
      <c r="AA1965" t="str" cm="1">
        <f t="array" ref="AA1965">_xlfn.IFS('Paraclinicos '!E1900="","",'Paraclinicos '!E1900="Oxigeno",2,'Paraclinicos '!E1900="Aire",0)</f>
        <v/>
      </c>
    </row>
    <row r="1966" spans="1:27" x14ac:dyDescent="0.25">
      <c r="A1966">
        <f>'Paraclinicos '!A1901</f>
        <v>0</v>
      </c>
      <c r="B1966" s="3">
        <f>'Paraclinicos '!R1901</f>
        <v>0</v>
      </c>
      <c r="C1966" t="str" cm="1">
        <f t="array" ref="C1966">_xlfn.IFS('Paraclinicos '!Q1901="","",'Paraclinicos '!Q1901&gt;60,3,'Paraclinicos '!Q1901&lt;=60,1)</f>
        <v/>
      </c>
      <c r="D1966" t="str">
        <f>IFERROR(IF(INDEX('BD Demog para scores enalazar'!BC$2:BC$3000,MATCH(Formulas!A1966,'BD Demog para scores enalazar'!A$2:A$3000,0))=0,"SI","NO"),"")</f>
        <v/>
      </c>
      <c r="E1966" t="str" cm="1">
        <f t="array" ref="E1966">_xlfn.IFS(D1966="","",D1966="SI",4,D1966="NO",1)</f>
        <v/>
      </c>
      <c r="F1966" t="str" cm="1">
        <f t="array" ref="F1966">_xlfn.IFS('Paraclinicos '!B1901="","",'Paraclinicos '!B1901&gt;1,1,'Paraclinicos '!B1901&lt;=1,3)</f>
        <v/>
      </c>
      <c r="G1966" t="str" cm="1">
        <f t="array" ref="G1966">_xlfn.IFS('Paraclinicos '!D1901="","",AND('Paraclinicos '!D1901&gt;=250,'Paraclinicos '!D1901&lt;=500),2,'Paraclinicos '!D1901&gt;500,3,'Paraclinicos '!D1901&lt;250,1)</f>
        <v/>
      </c>
      <c r="H1966" s="50" t="str">
        <f t="shared" si="91"/>
        <v/>
      </c>
      <c r="I1966" t="str" cm="1">
        <f t="array" ref="I1966">_xlfn.IFS('Paraclinicos '!Q1901="","",'Paraclinicos '!Q1901&gt;=65,1,'Paraclinicos '!Q1901&lt;65,0)</f>
        <v/>
      </c>
      <c r="J1966" t="str" cm="1">
        <f t="array" ref="J1966">_xlfn.IFS('Paraclinicos '!I1901="","",'Paraclinicos '!I1901&gt;7,1,'Paraclinicos '!I1901&lt;=7,0)</f>
        <v/>
      </c>
      <c r="K1966" t="str" cm="1">
        <f t="array" ref="K1966">_xlfn.IFS('Paraclinicos '!W1901="","",'Paraclinicos '!W1901&lt;=8,1,'Paraclinicos '!W1901&gt;8,0)</f>
        <v/>
      </c>
      <c r="L1966" t="str" cm="1">
        <f t="array" ref="L1966">_xlfn.IFS('Paraclinicos '!S1901="","",'Paraclinicos '!S1901&gt;=30,1,'Paraclinicos '!S1901&lt;30,0)</f>
        <v/>
      </c>
      <c r="M1966" t="str" cm="1">
        <f t="array" ref="M1966">_xlfn.IFS(OR('Paraclinicos '!T1901="",'Paraclinicos '!U1901=""),"",OR('Paraclinicos '!T1901&lt;=90,'Paraclinicos '!U1901&lt;=60),1,OR('Paraclinicos '!T1901&gt;90,'Paraclinicos '!U1901&gt;60),0)</f>
        <v/>
      </c>
      <c r="N1966" s="45" t="str">
        <f t="shared" si="92"/>
        <v/>
      </c>
      <c r="O1966" t="str" cm="1">
        <f t="array" ref="O1966">_xlfn.IFS(OR('Paraclinicos '!M1901="",'Paraclinicos '!N1901="",'Paraclinicos '!N1901=0),"",'Paraclinicos '!M1901/'Paraclinicos '!N1901&lt;100,4,'Paraclinicos '!M1901/'Paraclinicos '!N1901&lt;200,3,'Paraclinicos '!M1901/'Paraclinicos '!N1901&lt;300,2,'Paraclinicos '!M1901/'Paraclinicos '!N1901&lt;400,1,'Paraclinicos '!M1901/'Paraclinicos '!N1901&gt;=400,0)</f>
        <v/>
      </c>
      <c r="P1966" t="str" cm="1">
        <f t="array" ref="P1966">_xlfn.IFS('Paraclinicos '!C1901="","",'Paraclinicos '!C1901&lt;20,4,'Paraclinicos '!C1901&lt;50,3,'Paraclinicos '!C1901&lt;100,2,'Paraclinicos '!C1901&lt;150,1,'Paraclinicos '!C1901&gt;150,0)</f>
        <v/>
      </c>
      <c r="Q1966" t="str" cm="1">
        <f t="array" ref="Q1966">_xlfn.IFS('Paraclinicos '!O1901="","",'Paraclinicos '!O1901&lt;1.2,0,'Paraclinicos '!O1901&lt;2,1,'Paraclinicos '!O1901&lt;3.5,2,'Paraclinicos '!O1901&lt;5,3,'Paraclinicos '!O1901&gt;5,4)</f>
        <v/>
      </c>
      <c r="R1966" t="str" cm="1">
        <f t="array" ref="R1966">_xlfn.IFS('Paraclinicos '!J1901="","",'Paraclinicos '!J1901&lt;1.2,0,'Paraclinicos '!J1901&lt;2,1,'Paraclinicos '!J1901&lt;6,2,'Paraclinicos '!J1901&lt;12,3,'Paraclinicos '!J1901&gt;=12,4)</f>
        <v/>
      </c>
      <c r="S1966" t="str" cm="1">
        <f t="array" ref="S1966">_xlfn.IFS('Paraclinicos '!Y1901="","",'Paraclinicos '!Y1901&lt;70,1,'Paraclinicos '!Y1901&gt;=70,0)</f>
        <v/>
      </c>
      <c r="T1966" t="str" cm="1">
        <f t="array" ref="T1966">_xlfn.IFS('Paraclinicos '!W1901="","",'Paraclinicos '!W1901&lt;6,4,'Paraclinicos '!W1901&lt;10,3,'Paraclinicos '!W1901&lt;13,2,'Paraclinicos '!W1901&lt;15,1,'Paraclinicos '!W1901=15,0)</f>
        <v/>
      </c>
      <c r="U1966" s="54" t="str">
        <f t="shared" si="90"/>
        <v/>
      </c>
      <c r="V1966" t="str" cm="1">
        <f t="array" ref="V1966">_xlfn.IFS('Paraclinicos '!S1901="","",OR('Paraclinicos '!S1901&lt;=8,'Paraclinicos '!S1901&gt;=25),3,'Paraclinicos '!S1901&lt;12,1,'Paraclinicos '!S1901&lt;21,0,'Paraclinicos '!S1901&lt;25,2)</f>
        <v/>
      </c>
      <c r="W1966" t="str">
        <f>IFERROR(IF(INDEX('BD Demog para scores enalazar'!Y$2:'BD Demog para scores enalazar'!Y$3000,MATCH(Formulas!A1966,'BD Demog para scores enalazar'!A$2:'BD Demog para scores enalazar'!A$3000,0))=1,"SI","NO"),"")</f>
        <v/>
      </c>
      <c r="X1966" s="9" t="str">
        <f>IFERROR(IF(INDEX('BD Demog para scores enalazar'!AJ$2:'BD Demog para scores enalazar'!AJ$3000,MATCH(Formulas!A1966,'BD Demog para scores enalazar'!A$2:'BD Demog para scores enalazar'!A$3000,0))=1,"SI","NO"),"")</f>
        <v/>
      </c>
      <c r="Y1966" t="str" cm="1">
        <f t="array" ref="Y1966">IF(AND(W1966="NO",X1966="NO"),_xlfn.IFS('Paraclinicos '!K1901&lt;=91,3,'Paraclinicos '!K1901&lt;94,2,'Paraclinicos '!K1901&lt;96,1,'Paraclinicos '!K1901&gt;=96,0),"")</f>
        <v/>
      </c>
      <c r="Z1966" t="str" cm="1">
        <f t="array" ref="Z1966">IF(OR(W1966="SI",X1966="SI"),_xlfn.IFS(OR(AND('Paraclinicos '!K1902&lt;=83),AND('Paraclinicos '!K1902&gt;=97,AA1966=2)),3,OR(AND('Paraclinicos '!K1902&lt;=86),AND('Paraclinicos '!K1902&gt;=94,AA1966=2)),2,OR(AND('Paraclinicos '!K1902&lt;=88),AND('Paraclinicos '!K1902&gt;=92,AA1966=2)),1,OR(AND('Paraclinicos '!K1902&gt;=88,'Paraclinicos '!K1902&lt;=92),AND('Paraclinicos '!K1902&gt;=93,AA1966=0)),0),"")</f>
        <v/>
      </c>
      <c r="AA1966" t="str" cm="1">
        <f t="array" ref="AA1966">_xlfn.IFS('Paraclinicos '!E1901="","",'Paraclinicos '!E1901="Oxigeno",2,'Paraclinicos '!E1901="Aire",0)</f>
        <v/>
      </c>
    </row>
    <row r="1967" spans="1:27" x14ac:dyDescent="0.25">
      <c r="A1967">
        <f>'Paraclinicos '!A1902</f>
        <v>0</v>
      </c>
      <c r="B1967" s="3">
        <f>'Paraclinicos '!R1902</f>
        <v>0</v>
      </c>
      <c r="C1967" t="str" cm="1">
        <f t="array" ref="C1967">_xlfn.IFS('Paraclinicos '!Q1902="","",'Paraclinicos '!Q1902&gt;60,3,'Paraclinicos '!Q1902&lt;=60,1)</f>
        <v/>
      </c>
      <c r="D1967" t="str">
        <f>IFERROR(IF(INDEX('BD Demog para scores enalazar'!BC$2:BC$3000,MATCH(Formulas!A1967,'BD Demog para scores enalazar'!A$2:A$3000,0))=0,"SI","NO"),"")</f>
        <v/>
      </c>
      <c r="E1967" t="str" cm="1">
        <f t="array" ref="E1967">_xlfn.IFS(D1967="","",D1967="SI",4,D1967="NO",1)</f>
        <v/>
      </c>
      <c r="F1967" t="str" cm="1">
        <f t="array" ref="F1967">_xlfn.IFS('Paraclinicos '!B1902="","",'Paraclinicos '!B1902&gt;1,1,'Paraclinicos '!B1902&lt;=1,3)</f>
        <v/>
      </c>
      <c r="G1967" t="str" cm="1">
        <f t="array" ref="G1967">_xlfn.IFS('Paraclinicos '!D1902="","",AND('Paraclinicos '!D1902&gt;=250,'Paraclinicos '!D1902&lt;=500),2,'Paraclinicos '!D1902&gt;500,3,'Paraclinicos '!D1902&lt;250,1)</f>
        <v/>
      </c>
      <c r="H1967" s="50" t="str">
        <f t="shared" si="91"/>
        <v/>
      </c>
      <c r="I1967" t="str" cm="1">
        <f t="array" ref="I1967">_xlfn.IFS('Paraclinicos '!Q1902="","",'Paraclinicos '!Q1902&gt;=65,1,'Paraclinicos '!Q1902&lt;65,0)</f>
        <v/>
      </c>
      <c r="J1967" t="str" cm="1">
        <f t="array" ref="J1967">_xlfn.IFS('Paraclinicos '!I1902="","",'Paraclinicos '!I1902&gt;7,1,'Paraclinicos '!I1902&lt;=7,0)</f>
        <v/>
      </c>
      <c r="K1967" t="str" cm="1">
        <f t="array" ref="K1967">_xlfn.IFS('Paraclinicos '!W1902="","",'Paraclinicos '!W1902&lt;=8,1,'Paraclinicos '!W1902&gt;8,0)</f>
        <v/>
      </c>
      <c r="L1967" t="str" cm="1">
        <f t="array" ref="L1967">_xlfn.IFS('Paraclinicos '!S1902="","",'Paraclinicos '!S1902&gt;=30,1,'Paraclinicos '!S1902&lt;30,0)</f>
        <v/>
      </c>
      <c r="M1967" t="str" cm="1">
        <f t="array" ref="M1967">_xlfn.IFS(OR('Paraclinicos '!T1902="",'Paraclinicos '!U1902=""),"",OR('Paraclinicos '!T1902&lt;=90,'Paraclinicos '!U1902&lt;=60),1,OR('Paraclinicos '!T1902&gt;90,'Paraclinicos '!U1902&gt;60),0)</f>
        <v/>
      </c>
      <c r="N1967" s="45" t="str">
        <f t="shared" si="92"/>
        <v/>
      </c>
      <c r="O1967" t="str" cm="1">
        <f t="array" ref="O1967">_xlfn.IFS(OR('Paraclinicos '!M1902="",'Paraclinicos '!N1902="",'Paraclinicos '!N1902=0),"",'Paraclinicos '!M1902/'Paraclinicos '!N1902&lt;100,4,'Paraclinicos '!M1902/'Paraclinicos '!N1902&lt;200,3,'Paraclinicos '!M1902/'Paraclinicos '!N1902&lt;300,2,'Paraclinicos '!M1902/'Paraclinicos '!N1902&lt;400,1,'Paraclinicos '!M1902/'Paraclinicos '!N1902&gt;=400,0)</f>
        <v/>
      </c>
      <c r="P1967" t="str" cm="1">
        <f t="array" ref="P1967">_xlfn.IFS('Paraclinicos '!C1902="","",'Paraclinicos '!C1902&lt;20,4,'Paraclinicos '!C1902&lt;50,3,'Paraclinicos '!C1902&lt;100,2,'Paraclinicos '!C1902&lt;150,1,'Paraclinicos '!C1902&gt;150,0)</f>
        <v/>
      </c>
      <c r="Q1967" t="str" cm="1">
        <f t="array" ref="Q1967">_xlfn.IFS('Paraclinicos '!O1902="","",'Paraclinicos '!O1902&lt;1.2,0,'Paraclinicos '!O1902&lt;2,1,'Paraclinicos '!O1902&lt;3.5,2,'Paraclinicos '!O1902&lt;5,3,'Paraclinicos '!O1902&gt;5,4)</f>
        <v/>
      </c>
      <c r="R1967" t="str" cm="1">
        <f t="array" ref="R1967">_xlfn.IFS('Paraclinicos '!J1902="","",'Paraclinicos '!J1902&lt;1.2,0,'Paraclinicos '!J1902&lt;2,1,'Paraclinicos '!J1902&lt;6,2,'Paraclinicos '!J1902&lt;12,3,'Paraclinicos '!J1902&gt;=12,4)</f>
        <v/>
      </c>
      <c r="S1967" t="str" cm="1">
        <f t="array" ref="S1967">_xlfn.IFS('Paraclinicos '!Y1902="","",'Paraclinicos '!Y1902&lt;70,1,'Paraclinicos '!Y1902&gt;=70,0)</f>
        <v/>
      </c>
      <c r="T1967" t="str" cm="1">
        <f t="array" ref="T1967">_xlfn.IFS('Paraclinicos '!W1902="","",'Paraclinicos '!W1902&lt;6,4,'Paraclinicos '!W1902&lt;10,3,'Paraclinicos '!W1902&lt;13,2,'Paraclinicos '!W1902&lt;15,1,'Paraclinicos '!W1902=15,0)</f>
        <v/>
      </c>
      <c r="U1967" s="54" t="str">
        <f t="shared" si="90"/>
        <v/>
      </c>
      <c r="V1967" t="str" cm="1">
        <f t="array" ref="V1967">_xlfn.IFS('Paraclinicos '!S1902="","",OR('Paraclinicos '!S1902&lt;=8,'Paraclinicos '!S1902&gt;=25),3,'Paraclinicos '!S1902&lt;12,1,'Paraclinicos '!S1902&lt;21,0,'Paraclinicos '!S1902&lt;25,2)</f>
        <v/>
      </c>
      <c r="W1967" t="str">
        <f>IFERROR(IF(INDEX('BD Demog para scores enalazar'!Y$2:'BD Demog para scores enalazar'!Y$3000,MATCH(Formulas!A1967,'BD Demog para scores enalazar'!A$2:'BD Demog para scores enalazar'!A$3000,0))=1,"SI","NO"),"")</f>
        <v/>
      </c>
      <c r="X1967" s="9" t="str">
        <f>IFERROR(IF(INDEX('BD Demog para scores enalazar'!AJ$2:'BD Demog para scores enalazar'!AJ$3000,MATCH(Formulas!A1967,'BD Demog para scores enalazar'!A$2:'BD Demog para scores enalazar'!A$3000,0))=1,"SI","NO"),"")</f>
        <v/>
      </c>
      <c r="Y1967" t="str" cm="1">
        <f t="array" ref="Y1967">IF(AND(W1967="NO",X1967="NO"),_xlfn.IFS('Paraclinicos '!K1902&lt;=91,3,'Paraclinicos '!K1902&lt;94,2,'Paraclinicos '!K1902&lt;96,1,'Paraclinicos '!K1902&gt;=96,0),"")</f>
        <v/>
      </c>
      <c r="Z1967" t="str" cm="1">
        <f t="array" ref="Z1967">IF(OR(W1967="SI",X1967="SI"),_xlfn.IFS(OR(AND('Paraclinicos '!K1903&lt;=83),AND('Paraclinicos '!K1903&gt;=97,AA1967=2)),3,OR(AND('Paraclinicos '!K1903&lt;=86),AND('Paraclinicos '!K1903&gt;=94,AA1967=2)),2,OR(AND('Paraclinicos '!K1903&lt;=88),AND('Paraclinicos '!K1903&gt;=92,AA1967=2)),1,OR(AND('Paraclinicos '!K1903&gt;=88,'Paraclinicos '!K1903&lt;=92),AND('Paraclinicos '!K1903&gt;=93,AA1967=0)),0),"")</f>
        <v/>
      </c>
      <c r="AA1967" t="str" cm="1">
        <f t="array" ref="AA1967">_xlfn.IFS('Paraclinicos '!E1902="","",'Paraclinicos '!E1902="Oxigeno",2,'Paraclinicos '!E1902="Aire",0)</f>
        <v/>
      </c>
    </row>
    <row r="1968" spans="1:27" x14ac:dyDescent="0.25">
      <c r="A1968">
        <f>'Paraclinicos '!A1903</f>
        <v>0</v>
      </c>
      <c r="B1968" s="3">
        <f>'Paraclinicos '!R1903</f>
        <v>0</v>
      </c>
      <c r="C1968" t="str" cm="1">
        <f t="array" ref="C1968">_xlfn.IFS('Paraclinicos '!Q1903="","",'Paraclinicos '!Q1903&gt;60,3,'Paraclinicos '!Q1903&lt;=60,1)</f>
        <v/>
      </c>
      <c r="D1968" t="str">
        <f>IFERROR(IF(INDEX('BD Demog para scores enalazar'!BC$2:BC$3000,MATCH(Formulas!A1968,'BD Demog para scores enalazar'!A$2:A$3000,0))=0,"SI","NO"),"")</f>
        <v/>
      </c>
      <c r="E1968" t="str" cm="1">
        <f t="array" ref="E1968">_xlfn.IFS(D1968="","",D1968="SI",4,D1968="NO",1)</f>
        <v/>
      </c>
      <c r="F1968" t="str" cm="1">
        <f t="array" ref="F1968">_xlfn.IFS('Paraclinicos '!B1903="","",'Paraclinicos '!B1903&gt;1,1,'Paraclinicos '!B1903&lt;=1,3)</f>
        <v/>
      </c>
      <c r="G1968" t="str" cm="1">
        <f t="array" ref="G1968">_xlfn.IFS('Paraclinicos '!D1903="","",AND('Paraclinicos '!D1903&gt;=250,'Paraclinicos '!D1903&lt;=500),2,'Paraclinicos '!D1903&gt;500,3,'Paraclinicos '!D1903&lt;250,1)</f>
        <v/>
      </c>
      <c r="H1968" s="50" t="str">
        <f t="shared" si="91"/>
        <v/>
      </c>
      <c r="I1968" t="str" cm="1">
        <f t="array" ref="I1968">_xlfn.IFS('Paraclinicos '!Q1903="","",'Paraclinicos '!Q1903&gt;=65,1,'Paraclinicos '!Q1903&lt;65,0)</f>
        <v/>
      </c>
      <c r="J1968" t="str" cm="1">
        <f t="array" ref="J1968">_xlfn.IFS('Paraclinicos '!I1903="","",'Paraclinicos '!I1903&gt;7,1,'Paraclinicos '!I1903&lt;=7,0)</f>
        <v/>
      </c>
      <c r="K1968" t="str" cm="1">
        <f t="array" ref="K1968">_xlfn.IFS('Paraclinicos '!W1903="","",'Paraclinicos '!W1903&lt;=8,1,'Paraclinicos '!W1903&gt;8,0)</f>
        <v/>
      </c>
      <c r="L1968" t="str" cm="1">
        <f t="array" ref="L1968">_xlfn.IFS('Paraclinicos '!S1903="","",'Paraclinicos '!S1903&gt;=30,1,'Paraclinicos '!S1903&lt;30,0)</f>
        <v/>
      </c>
      <c r="M1968" t="str" cm="1">
        <f t="array" ref="M1968">_xlfn.IFS(OR('Paraclinicos '!T1903="",'Paraclinicos '!U1903=""),"",OR('Paraclinicos '!T1903&lt;=90,'Paraclinicos '!U1903&lt;=60),1,OR('Paraclinicos '!T1903&gt;90,'Paraclinicos '!U1903&gt;60),0)</f>
        <v/>
      </c>
      <c r="N1968" s="45" t="str">
        <f t="shared" si="92"/>
        <v/>
      </c>
      <c r="O1968" t="str" cm="1">
        <f t="array" ref="O1968">_xlfn.IFS(OR('Paraclinicos '!M1903="",'Paraclinicos '!N1903="",'Paraclinicos '!N1903=0),"",'Paraclinicos '!M1903/'Paraclinicos '!N1903&lt;100,4,'Paraclinicos '!M1903/'Paraclinicos '!N1903&lt;200,3,'Paraclinicos '!M1903/'Paraclinicos '!N1903&lt;300,2,'Paraclinicos '!M1903/'Paraclinicos '!N1903&lt;400,1,'Paraclinicos '!M1903/'Paraclinicos '!N1903&gt;=400,0)</f>
        <v/>
      </c>
      <c r="P1968" t="str" cm="1">
        <f t="array" ref="P1968">_xlfn.IFS('Paraclinicos '!C1903="","",'Paraclinicos '!C1903&lt;20,4,'Paraclinicos '!C1903&lt;50,3,'Paraclinicos '!C1903&lt;100,2,'Paraclinicos '!C1903&lt;150,1,'Paraclinicos '!C1903&gt;150,0)</f>
        <v/>
      </c>
      <c r="Q1968" t="str" cm="1">
        <f t="array" ref="Q1968">_xlfn.IFS('Paraclinicos '!O1903="","",'Paraclinicos '!O1903&lt;1.2,0,'Paraclinicos '!O1903&lt;2,1,'Paraclinicos '!O1903&lt;3.5,2,'Paraclinicos '!O1903&lt;5,3,'Paraclinicos '!O1903&gt;5,4)</f>
        <v/>
      </c>
      <c r="R1968" t="str" cm="1">
        <f t="array" ref="R1968">_xlfn.IFS('Paraclinicos '!J1903="","",'Paraclinicos '!J1903&lt;1.2,0,'Paraclinicos '!J1903&lt;2,1,'Paraclinicos '!J1903&lt;6,2,'Paraclinicos '!J1903&lt;12,3,'Paraclinicos '!J1903&gt;=12,4)</f>
        <v/>
      </c>
      <c r="S1968" t="str" cm="1">
        <f t="array" ref="S1968">_xlfn.IFS('Paraclinicos '!Y1903="","",'Paraclinicos '!Y1903&lt;70,1,'Paraclinicos '!Y1903&gt;=70,0)</f>
        <v/>
      </c>
      <c r="T1968" t="str" cm="1">
        <f t="array" ref="T1968">_xlfn.IFS('Paraclinicos '!W1903="","",'Paraclinicos '!W1903&lt;6,4,'Paraclinicos '!W1903&lt;10,3,'Paraclinicos '!W1903&lt;13,2,'Paraclinicos '!W1903&lt;15,1,'Paraclinicos '!W1903=15,0)</f>
        <v/>
      </c>
      <c r="U1968" s="54" t="str">
        <f t="shared" si="90"/>
        <v/>
      </c>
      <c r="V1968" t="str" cm="1">
        <f t="array" ref="V1968">_xlfn.IFS('Paraclinicos '!S1903="","",OR('Paraclinicos '!S1903&lt;=8,'Paraclinicos '!S1903&gt;=25),3,'Paraclinicos '!S1903&lt;12,1,'Paraclinicos '!S1903&lt;21,0,'Paraclinicos '!S1903&lt;25,2)</f>
        <v/>
      </c>
      <c r="W1968" t="str">
        <f>IFERROR(IF(INDEX('BD Demog para scores enalazar'!Y$2:'BD Demog para scores enalazar'!Y$3000,MATCH(Formulas!A1968,'BD Demog para scores enalazar'!A$2:'BD Demog para scores enalazar'!A$3000,0))=1,"SI","NO"),"")</f>
        <v/>
      </c>
      <c r="X1968" s="9" t="str">
        <f>IFERROR(IF(INDEX('BD Demog para scores enalazar'!AJ$2:'BD Demog para scores enalazar'!AJ$3000,MATCH(Formulas!A1968,'BD Demog para scores enalazar'!A$2:'BD Demog para scores enalazar'!A$3000,0))=1,"SI","NO"),"")</f>
        <v/>
      </c>
      <c r="Y1968" t="str" cm="1">
        <f t="array" ref="Y1968">IF(AND(W1968="NO",X1968="NO"),_xlfn.IFS('Paraclinicos '!K1903&lt;=91,3,'Paraclinicos '!K1903&lt;94,2,'Paraclinicos '!K1903&lt;96,1,'Paraclinicos '!K1903&gt;=96,0),"")</f>
        <v/>
      </c>
      <c r="Z1968" t="str" cm="1">
        <f t="array" ref="Z1968">IF(OR(W1968="SI",X1968="SI"),_xlfn.IFS(OR(AND('Paraclinicos '!K1904&lt;=83),AND('Paraclinicos '!K1904&gt;=97,AA1968=2)),3,OR(AND('Paraclinicos '!K1904&lt;=86),AND('Paraclinicos '!K1904&gt;=94,AA1968=2)),2,OR(AND('Paraclinicos '!K1904&lt;=88),AND('Paraclinicos '!K1904&gt;=92,AA1968=2)),1,OR(AND('Paraclinicos '!K1904&gt;=88,'Paraclinicos '!K1904&lt;=92),AND('Paraclinicos '!K1904&gt;=93,AA1968=0)),0),"")</f>
        <v/>
      </c>
      <c r="AA1968" t="str" cm="1">
        <f t="array" ref="AA1968">_xlfn.IFS('Paraclinicos '!E1903="","",'Paraclinicos '!E1903="Oxigeno",2,'Paraclinicos '!E1903="Aire",0)</f>
        <v/>
      </c>
    </row>
    <row r="1969" spans="1:27" x14ac:dyDescent="0.25">
      <c r="A1969">
        <f>'Paraclinicos '!A1904</f>
        <v>0</v>
      </c>
      <c r="B1969" s="3">
        <f>'Paraclinicos '!R1904</f>
        <v>0</v>
      </c>
      <c r="C1969" t="str" cm="1">
        <f t="array" ref="C1969">_xlfn.IFS('Paraclinicos '!Q1904="","",'Paraclinicos '!Q1904&gt;60,3,'Paraclinicos '!Q1904&lt;=60,1)</f>
        <v/>
      </c>
      <c r="D1969" t="str">
        <f>IFERROR(IF(INDEX('BD Demog para scores enalazar'!BC$2:BC$3000,MATCH(Formulas!A1969,'BD Demog para scores enalazar'!A$2:A$3000,0))=0,"SI","NO"),"")</f>
        <v/>
      </c>
      <c r="E1969" t="str" cm="1">
        <f t="array" ref="E1969">_xlfn.IFS(D1969="","",D1969="SI",4,D1969="NO",1)</f>
        <v/>
      </c>
      <c r="F1969" t="str" cm="1">
        <f t="array" ref="F1969">_xlfn.IFS('Paraclinicos '!B1904="","",'Paraclinicos '!B1904&gt;1,1,'Paraclinicos '!B1904&lt;=1,3)</f>
        <v/>
      </c>
      <c r="G1969" t="str" cm="1">
        <f t="array" ref="G1969">_xlfn.IFS('Paraclinicos '!D1904="","",AND('Paraclinicos '!D1904&gt;=250,'Paraclinicos '!D1904&lt;=500),2,'Paraclinicos '!D1904&gt;500,3,'Paraclinicos '!D1904&lt;250,1)</f>
        <v/>
      </c>
      <c r="H1969" s="50" t="str">
        <f t="shared" si="91"/>
        <v/>
      </c>
      <c r="I1969" t="str" cm="1">
        <f t="array" ref="I1969">_xlfn.IFS('Paraclinicos '!Q1904="","",'Paraclinicos '!Q1904&gt;=65,1,'Paraclinicos '!Q1904&lt;65,0)</f>
        <v/>
      </c>
      <c r="J1969" t="str" cm="1">
        <f t="array" ref="J1969">_xlfn.IFS('Paraclinicos '!I1904="","",'Paraclinicos '!I1904&gt;7,1,'Paraclinicos '!I1904&lt;=7,0)</f>
        <v/>
      </c>
      <c r="K1969" t="str" cm="1">
        <f t="array" ref="K1969">_xlfn.IFS('Paraclinicos '!W1904="","",'Paraclinicos '!W1904&lt;=8,1,'Paraclinicos '!W1904&gt;8,0)</f>
        <v/>
      </c>
      <c r="L1969" t="str" cm="1">
        <f t="array" ref="L1969">_xlfn.IFS('Paraclinicos '!S1904="","",'Paraclinicos '!S1904&gt;=30,1,'Paraclinicos '!S1904&lt;30,0)</f>
        <v/>
      </c>
      <c r="M1969" t="str" cm="1">
        <f t="array" ref="M1969">_xlfn.IFS(OR('Paraclinicos '!T1904="",'Paraclinicos '!U1904=""),"",OR('Paraclinicos '!T1904&lt;=90,'Paraclinicos '!U1904&lt;=60),1,OR('Paraclinicos '!T1904&gt;90,'Paraclinicos '!U1904&gt;60),0)</f>
        <v/>
      </c>
      <c r="N1969" s="45" t="str">
        <f t="shared" si="92"/>
        <v/>
      </c>
      <c r="O1969" t="str" cm="1">
        <f t="array" ref="O1969">_xlfn.IFS(OR('Paraclinicos '!M1904="",'Paraclinicos '!N1904="",'Paraclinicos '!N1904=0),"",'Paraclinicos '!M1904/'Paraclinicos '!N1904&lt;100,4,'Paraclinicos '!M1904/'Paraclinicos '!N1904&lt;200,3,'Paraclinicos '!M1904/'Paraclinicos '!N1904&lt;300,2,'Paraclinicos '!M1904/'Paraclinicos '!N1904&lt;400,1,'Paraclinicos '!M1904/'Paraclinicos '!N1904&gt;=400,0)</f>
        <v/>
      </c>
      <c r="P1969" t="str" cm="1">
        <f t="array" ref="P1969">_xlfn.IFS('Paraclinicos '!C1904="","",'Paraclinicos '!C1904&lt;20,4,'Paraclinicos '!C1904&lt;50,3,'Paraclinicos '!C1904&lt;100,2,'Paraclinicos '!C1904&lt;150,1,'Paraclinicos '!C1904&gt;150,0)</f>
        <v/>
      </c>
      <c r="Q1969" t="str" cm="1">
        <f t="array" ref="Q1969">_xlfn.IFS('Paraclinicos '!O1904="","",'Paraclinicos '!O1904&lt;1.2,0,'Paraclinicos '!O1904&lt;2,1,'Paraclinicos '!O1904&lt;3.5,2,'Paraclinicos '!O1904&lt;5,3,'Paraclinicos '!O1904&gt;5,4)</f>
        <v/>
      </c>
      <c r="R1969" t="str" cm="1">
        <f t="array" ref="R1969">_xlfn.IFS('Paraclinicos '!J1904="","",'Paraclinicos '!J1904&lt;1.2,0,'Paraclinicos '!J1904&lt;2,1,'Paraclinicos '!J1904&lt;6,2,'Paraclinicos '!J1904&lt;12,3,'Paraclinicos '!J1904&gt;=12,4)</f>
        <v/>
      </c>
      <c r="S1969" t="str" cm="1">
        <f t="array" ref="S1969">_xlfn.IFS('Paraclinicos '!Y1904="","",'Paraclinicos '!Y1904&lt;70,1,'Paraclinicos '!Y1904&gt;=70,0)</f>
        <v/>
      </c>
      <c r="T1969" t="str" cm="1">
        <f t="array" ref="T1969">_xlfn.IFS('Paraclinicos '!W1904="","",'Paraclinicos '!W1904&lt;6,4,'Paraclinicos '!W1904&lt;10,3,'Paraclinicos '!W1904&lt;13,2,'Paraclinicos '!W1904&lt;15,1,'Paraclinicos '!W1904=15,0)</f>
        <v/>
      </c>
      <c r="U1969" s="54" t="str">
        <f t="shared" si="90"/>
        <v/>
      </c>
      <c r="V1969" t="str" cm="1">
        <f t="array" ref="V1969">_xlfn.IFS('Paraclinicos '!S1904="","",OR('Paraclinicos '!S1904&lt;=8,'Paraclinicos '!S1904&gt;=25),3,'Paraclinicos '!S1904&lt;12,1,'Paraclinicos '!S1904&lt;21,0,'Paraclinicos '!S1904&lt;25,2)</f>
        <v/>
      </c>
      <c r="W1969" t="str">
        <f>IFERROR(IF(INDEX('BD Demog para scores enalazar'!Y$2:'BD Demog para scores enalazar'!Y$3000,MATCH(Formulas!A1969,'BD Demog para scores enalazar'!A$2:'BD Demog para scores enalazar'!A$3000,0))=1,"SI","NO"),"")</f>
        <v/>
      </c>
      <c r="X1969" s="9" t="str">
        <f>IFERROR(IF(INDEX('BD Demog para scores enalazar'!AJ$2:'BD Demog para scores enalazar'!AJ$3000,MATCH(Formulas!A1969,'BD Demog para scores enalazar'!A$2:'BD Demog para scores enalazar'!A$3000,0))=1,"SI","NO"),"")</f>
        <v/>
      </c>
      <c r="Y1969" t="str" cm="1">
        <f t="array" ref="Y1969">IF(AND(W1969="NO",X1969="NO"),_xlfn.IFS('Paraclinicos '!K1904&lt;=91,3,'Paraclinicos '!K1904&lt;94,2,'Paraclinicos '!K1904&lt;96,1,'Paraclinicos '!K1904&gt;=96,0),"")</f>
        <v/>
      </c>
      <c r="Z1969" t="str" cm="1">
        <f t="array" ref="Z1969">IF(OR(W1969="SI",X1969="SI"),_xlfn.IFS(OR(AND('Paraclinicos '!K1905&lt;=83),AND('Paraclinicos '!K1905&gt;=97,AA1969=2)),3,OR(AND('Paraclinicos '!K1905&lt;=86),AND('Paraclinicos '!K1905&gt;=94,AA1969=2)),2,OR(AND('Paraclinicos '!K1905&lt;=88),AND('Paraclinicos '!K1905&gt;=92,AA1969=2)),1,OR(AND('Paraclinicos '!K1905&gt;=88,'Paraclinicos '!K1905&lt;=92),AND('Paraclinicos '!K1905&gt;=93,AA1969=0)),0),"")</f>
        <v/>
      </c>
      <c r="AA1969" t="str" cm="1">
        <f t="array" ref="AA1969">_xlfn.IFS('Paraclinicos '!E1904="","",'Paraclinicos '!E1904="Oxigeno",2,'Paraclinicos '!E1904="Aire",0)</f>
        <v/>
      </c>
    </row>
    <row r="1970" spans="1:27" x14ac:dyDescent="0.25">
      <c r="A1970">
        <f>'Paraclinicos '!A1905</f>
        <v>0</v>
      </c>
      <c r="B1970" s="3">
        <f>'Paraclinicos '!R1905</f>
        <v>0</v>
      </c>
      <c r="C1970" t="str" cm="1">
        <f t="array" ref="C1970">_xlfn.IFS('Paraclinicos '!Q1905="","",'Paraclinicos '!Q1905&gt;60,3,'Paraclinicos '!Q1905&lt;=60,1)</f>
        <v/>
      </c>
      <c r="D1970" t="str">
        <f>IFERROR(IF(INDEX('BD Demog para scores enalazar'!BC$2:BC$3000,MATCH(Formulas!A1970,'BD Demog para scores enalazar'!A$2:A$3000,0))=0,"SI","NO"),"")</f>
        <v/>
      </c>
      <c r="E1970" t="str" cm="1">
        <f t="array" ref="E1970">_xlfn.IFS(D1970="","",D1970="SI",4,D1970="NO",1)</f>
        <v/>
      </c>
      <c r="F1970" t="str" cm="1">
        <f t="array" ref="F1970">_xlfn.IFS('Paraclinicos '!B1905="","",'Paraclinicos '!B1905&gt;1,1,'Paraclinicos '!B1905&lt;=1,3)</f>
        <v/>
      </c>
      <c r="G1970" t="str" cm="1">
        <f t="array" ref="G1970">_xlfn.IFS('Paraclinicos '!D1905="","",AND('Paraclinicos '!D1905&gt;=250,'Paraclinicos '!D1905&lt;=500),2,'Paraclinicos '!D1905&gt;500,3,'Paraclinicos '!D1905&lt;250,1)</f>
        <v/>
      </c>
      <c r="H1970" s="50" t="str">
        <f t="shared" si="91"/>
        <v/>
      </c>
      <c r="I1970" t="str" cm="1">
        <f t="array" ref="I1970">_xlfn.IFS('Paraclinicos '!Q1905="","",'Paraclinicos '!Q1905&gt;=65,1,'Paraclinicos '!Q1905&lt;65,0)</f>
        <v/>
      </c>
      <c r="J1970" t="str" cm="1">
        <f t="array" ref="J1970">_xlfn.IFS('Paraclinicos '!I1905="","",'Paraclinicos '!I1905&gt;7,1,'Paraclinicos '!I1905&lt;=7,0)</f>
        <v/>
      </c>
      <c r="K1970" t="str" cm="1">
        <f t="array" ref="K1970">_xlfn.IFS('Paraclinicos '!W1905="","",'Paraclinicos '!W1905&lt;=8,1,'Paraclinicos '!W1905&gt;8,0)</f>
        <v/>
      </c>
      <c r="L1970" t="str" cm="1">
        <f t="array" ref="L1970">_xlfn.IFS('Paraclinicos '!S1905="","",'Paraclinicos '!S1905&gt;=30,1,'Paraclinicos '!S1905&lt;30,0)</f>
        <v/>
      </c>
      <c r="M1970" t="str" cm="1">
        <f t="array" ref="M1970">_xlfn.IFS(OR('Paraclinicos '!T1905="",'Paraclinicos '!U1905=""),"",OR('Paraclinicos '!T1905&lt;=90,'Paraclinicos '!U1905&lt;=60),1,OR('Paraclinicos '!T1905&gt;90,'Paraclinicos '!U1905&gt;60),0)</f>
        <v/>
      </c>
      <c r="N1970" s="45" t="str">
        <f t="shared" si="92"/>
        <v/>
      </c>
      <c r="O1970" t="str" cm="1">
        <f t="array" ref="O1970">_xlfn.IFS(OR('Paraclinicos '!M1905="",'Paraclinicos '!N1905="",'Paraclinicos '!N1905=0),"",'Paraclinicos '!M1905/'Paraclinicos '!N1905&lt;100,4,'Paraclinicos '!M1905/'Paraclinicos '!N1905&lt;200,3,'Paraclinicos '!M1905/'Paraclinicos '!N1905&lt;300,2,'Paraclinicos '!M1905/'Paraclinicos '!N1905&lt;400,1,'Paraclinicos '!M1905/'Paraclinicos '!N1905&gt;=400,0)</f>
        <v/>
      </c>
      <c r="P1970" t="str" cm="1">
        <f t="array" ref="P1970">_xlfn.IFS('Paraclinicos '!C1905="","",'Paraclinicos '!C1905&lt;20,4,'Paraclinicos '!C1905&lt;50,3,'Paraclinicos '!C1905&lt;100,2,'Paraclinicos '!C1905&lt;150,1,'Paraclinicos '!C1905&gt;150,0)</f>
        <v/>
      </c>
      <c r="Q1970" t="str" cm="1">
        <f t="array" ref="Q1970">_xlfn.IFS('Paraclinicos '!O1905="","",'Paraclinicos '!O1905&lt;1.2,0,'Paraclinicos '!O1905&lt;2,1,'Paraclinicos '!O1905&lt;3.5,2,'Paraclinicos '!O1905&lt;5,3,'Paraclinicos '!O1905&gt;5,4)</f>
        <v/>
      </c>
      <c r="R1970" t="str" cm="1">
        <f t="array" ref="R1970">_xlfn.IFS('Paraclinicos '!J1905="","",'Paraclinicos '!J1905&lt;1.2,0,'Paraclinicos '!J1905&lt;2,1,'Paraclinicos '!J1905&lt;6,2,'Paraclinicos '!J1905&lt;12,3,'Paraclinicos '!J1905&gt;=12,4)</f>
        <v/>
      </c>
      <c r="S1970" t="str" cm="1">
        <f t="array" ref="S1970">_xlfn.IFS('Paraclinicos '!Y1905="","",'Paraclinicos '!Y1905&lt;70,1,'Paraclinicos '!Y1905&gt;=70,0)</f>
        <v/>
      </c>
      <c r="T1970" t="str" cm="1">
        <f t="array" ref="T1970">_xlfn.IFS('Paraclinicos '!W1905="","",'Paraclinicos '!W1905&lt;6,4,'Paraclinicos '!W1905&lt;10,3,'Paraclinicos '!W1905&lt;13,2,'Paraclinicos '!W1905&lt;15,1,'Paraclinicos '!W1905=15,0)</f>
        <v/>
      </c>
      <c r="U1970" s="54" t="str">
        <f t="shared" si="90"/>
        <v/>
      </c>
      <c r="V1970" t="str" cm="1">
        <f t="array" ref="V1970">_xlfn.IFS('Paraclinicos '!S1905="","",OR('Paraclinicos '!S1905&lt;=8,'Paraclinicos '!S1905&gt;=25),3,'Paraclinicos '!S1905&lt;12,1,'Paraclinicos '!S1905&lt;21,0,'Paraclinicos '!S1905&lt;25,2)</f>
        <v/>
      </c>
      <c r="W1970" t="str">
        <f>IFERROR(IF(INDEX('BD Demog para scores enalazar'!Y$2:'BD Demog para scores enalazar'!Y$3000,MATCH(Formulas!A1970,'BD Demog para scores enalazar'!A$2:'BD Demog para scores enalazar'!A$3000,0))=1,"SI","NO"),"")</f>
        <v/>
      </c>
      <c r="X1970" s="9" t="str">
        <f>IFERROR(IF(INDEX('BD Demog para scores enalazar'!AJ$2:'BD Demog para scores enalazar'!AJ$3000,MATCH(Formulas!A1970,'BD Demog para scores enalazar'!A$2:'BD Demog para scores enalazar'!A$3000,0))=1,"SI","NO"),"")</f>
        <v/>
      </c>
      <c r="Y1970" t="str" cm="1">
        <f t="array" ref="Y1970">IF(AND(W1970="NO",X1970="NO"),_xlfn.IFS('Paraclinicos '!K1905&lt;=91,3,'Paraclinicos '!K1905&lt;94,2,'Paraclinicos '!K1905&lt;96,1,'Paraclinicos '!K1905&gt;=96,0),"")</f>
        <v/>
      </c>
      <c r="Z1970" t="str" cm="1">
        <f t="array" ref="Z1970">IF(OR(W1970="SI",X1970="SI"),_xlfn.IFS(OR(AND('Paraclinicos '!K1906&lt;=83),AND('Paraclinicos '!K1906&gt;=97,AA1970=2)),3,OR(AND('Paraclinicos '!K1906&lt;=86),AND('Paraclinicos '!K1906&gt;=94,AA1970=2)),2,OR(AND('Paraclinicos '!K1906&lt;=88),AND('Paraclinicos '!K1906&gt;=92,AA1970=2)),1,OR(AND('Paraclinicos '!K1906&gt;=88,'Paraclinicos '!K1906&lt;=92),AND('Paraclinicos '!K1906&gt;=93,AA1970=0)),0),"")</f>
        <v/>
      </c>
      <c r="AA1970" t="str" cm="1">
        <f t="array" ref="AA1970">_xlfn.IFS('Paraclinicos '!E1905="","",'Paraclinicos '!E1905="Oxigeno",2,'Paraclinicos '!E1905="Aire",0)</f>
        <v/>
      </c>
    </row>
    <row r="1971" spans="1:27" x14ac:dyDescent="0.25">
      <c r="A1971">
        <f>'Paraclinicos '!A1906</f>
        <v>0</v>
      </c>
      <c r="B1971" s="3">
        <f>'Paraclinicos '!R1906</f>
        <v>0</v>
      </c>
      <c r="C1971" t="str" cm="1">
        <f t="array" ref="C1971">_xlfn.IFS('Paraclinicos '!Q1906="","",'Paraclinicos '!Q1906&gt;60,3,'Paraclinicos '!Q1906&lt;=60,1)</f>
        <v/>
      </c>
      <c r="D1971" t="str">
        <f>IFERROR(IF(INDEX('BD Demog para scores enalazar'!BC$2:BC$3000,MATCH(Formulas!A1971,'BD Demog para scores enalazar'!A$2:A$3000,0))=0,"SI","NO"),"")</f>
        <v/>
      </c>
      <c r="E1971" t="str" cm="1">
        <f t="array" ref="E1971">_xlfn.IFS(D1971="","",D1971="SI",4,D1971="NO",1)</f>
        <v/>
      </c>
      <c r="F1971" t="str" cm="1">
        <f t="array" ref="F1971">_xlfn.IFS('Paraclinicos '!B1906="","",'Paraclinicos '!B1906&gt;1,1,'Paraclinicos '!B1906&lt;=1,3)</f>
        <v/>
      </c>
      <c r="G1971" t="str" cm="1">
        <f t="array" ref="G1971">_xlfn.IFS('Paraclinicos '!D1906="","",AND('Paraclinicos '!D1906&gt;=250,'Paraclinicos '!D1906&lt;=500),2,'Paraclinicos '!D1906&gt;500,3,'Paraclinicos '!D1906&lt;250,1)</f>
        <v/>
      </c>
      <c r="H1971" s="50" t="str">
        <f t="shared" si="91"/>
        <v/>
      </c>
      <c r="I1971" t="str" cm="1">
        <f t="array" ref="I1971">_xlfn.IFS('Paraclinicos '!Q1906="","",'Paraclinicos '!Q1906&gt;=65,1,'Paraclinicos '!Q1906&lt;65,0)</f>
        <v/>
      </c>
      <c r="J1971" t="str" cm="1">
        <f t="array" ref="J1971">_xlfn.IFS('Paraclinicos '!I1906="","",'Paraclinicos '!I1906&gt;7,1,'Paraclinicos '!I1906&lt;=7,0)</f>
        <v/>
      </c>
      <c r="K1971" t="str" cm="1">
        <f t="array" ref="K1971">_xlfn.IFS('Paraclinicos '!W1906="","",'Paraclinicos '!W1906&lt;=8,1,'Paraclinicos '!W1906&gt;8,0)</f>
        <v/>
      </c>
      <c r="L1971" t="str" cm="1">
        <f t="array" ref="L1971">_xlfn.IFS('Paraclinicos '!S1906="","",'Paraclinicos '!S1906&gt;=30,1,'Paraclinicos '!S1906&lt;30,0)</f>
        <v/>
      </c>
      <c r="M1971" t="str" cm="1">
        <f t="array" ref="M1971">_xlfn.IFS(OR('Paraclinicos '!T1906="",'Paraclinicos '!U1906=""),"",OR('Paraclinicos '!T1906&lt;=90,'Paraclinicos '!U1906&lt;=60),1,OR('Paraclinicos '!T1906&gt;90,'Paraclinicos '!U1906&gt;60),0)</f>
        <v/>
      </c>
      <c r="N1971" s="45" t="str">
        <f t="shared" si="92"/>
        <v/>
      </c>
      <c r="O1971" t="str" cm="1">
        <f t="array" ref="O1971">_xlfn.IFS(OR('Paraclinicos '!M1906="",'Paraclinicos '!N1906="",'Paraclinicos '!N1906=0),"",'Paraclinicos '!M1906/'Paraclinicos '!N1906&lt;100,4,'Paraclinicos '!M1906/'Paraclinicos '!N1906&lt;200,3,'Paraclinicos '!M1906/'Paraclinicos '!N1906&lt;300,2,'Paraclinicos '!M1906/'Paraclinicos '!N1906&lt;400,1,'Paraclinicos '!M1906/'Paraclinicos '!N1906&gt;=400,0)</f>
        <v/>
      </c>
      <c r="P1971" t="str" cm="1">
        <f t="array" ref="P1971">_xlfn.IFS('Paraclinicos '!C1906="","",'Paraclinicos '!C1906&lt;20,4,'Paraclinicos '!C1906&lt;50,3,'Paraclinicos '!C1906&lt;100,2,'Paraclinicos '!C1906&lt;150,1,'Paraclinicos '!C1906&gt;150,0)</f>
        <v/>
      </c>
      <c r="Q1971" t="str" cm="1">
        <f t="array" ref="Q1971">_xlfn.IFS('Paraclinicos '!O1906="","",'Paraclinicos '!O1906&lt;1.2,0,'Paraclinicos '!O1906&lt;2,1,'Paraclinicos '!O1906&lt;3.5,2,'Paraclinicos '!O1906&lt;5,3,'Paraclinicos '!O1906&gt;5,4)</f>
        <v/>
      </c>
      <c r="R1971" t="str" cm="1">
        <f t="array" ref="R1971">_xlfn.IFS('Paraclinicos '!J1906="","",'Paraclinicos '!J1906&lt;1.2,0,'Paraclinicos '!J1906&lt;2,1,'Paraclinicos '!J1906&lt;6,2,'Paraclinicos '!J1906&lt;12,3,'Paraclinicos '!J1906&gt;=12,4)</f>
        <v/>
      </c>
      <c r="S1971" t="str" cm="1">
        <f t="array" ref="S1971">_xlfn.IFS('Paraclinicos '!Y1906="","",'Paraclinicos '!Y1906&lt;70,1,'Paraclinicos '!Y1906&gt;=70,0)</f>
        <v/>
      </c>
      <c r="T1971" t="str" cm="1">
        <f t="array" ref="T1971">_xlfn.IFS('Paraclinicos '!W1906="","",'Paraclinicos '!W1906&lt;6,4,'Paraclinicos '!W1906&lt;10,3,'Paraclinicos '!W1906&lt;13,2,'Paraclinicos '!W1906&lt;15,1,'Paraclinicos '!W1906=15,0)</f>
        <v/>
      </c>
      <c r="U1971" s="54" t="str">
        <f t="shared" si="90"/>
        <v/>
      </c>
      <c r="V1971" t="str" cm="1">
        <f t="array" ref="V1971">_xlfn.IFS('Paraclinicos '!S1906="","",OR('Paraclinicos '!S1906&lt;=8,'Paraclinicos '!S1906&gt;=25),3,'Paraclinicos '!S1906&lt;12,1,'Paraclinicos '!S1906&lt;21,0,'Paraclinicos '!S1906&lt;25,2)</f>
        <v/>
      </c>
      <c r="W1971" t="str">
        <f>IFERROR(IF(INDEX('BD Demog para scores enalazar'!Y$2:'BD Demog para scores enalazar'!Y$3000,MATCH(Formulas!A1971,'BD Demog para scores enalazar'!A$2:'BD Demog para scores enalazar'!A$3000,0))=1,"SI","NO"),"")</f>
        <v/>
      </c>
      <c r="X1971" s="9" t="str">
        <f>IFERROR(IF(INDEX('BD Demog para scores enalazar'!AJ$2:'BD Demog para scores enalazar'!AJ$3000,MATCH(Formulas!A1971,'BD Demog para scores enalazar'!A$2:'BD Demog para scores enalazar'!A$3000,0))=1,"SI","NO"),"")</f>
        <v/>
      </c>
      <c r="Y1971" t="str" cm="1">
        <f t="array" ref="Y1971">IF(AND(W1971="NO",X1971="NO"),_xlfn.IFS('Paraclinicos '!K1906&lt;=91,3,'Paraclinicos '!K1906&lt;94,2,'Paraclinicos '!K1906&lt;96,1,'Paraclinicos '!K1906&gt;=96,0),"")</f>
        <v/>
      </c>
      <c r="Z1971" t="str" cm="1">
        <f t="array" ref="Z1971">IF(OR(W1971="SI",X1971="SI"),_xlfn.IFS(OR(AND('Paraclinicos '!K1907&lt;=83),AND('Paraclinicos '!K1907&gt;=97,AA1971=2)),3,OR(AND('Paraclinicos '!K1907&lt;=86),AND('Paraclinicos '!K1907&gt;=94,AA1971=2)),2,OR(AND('Paraclinicos '!K1907&lt;=88),AND('Paraclinicos '!K1907&gt;=92,AA1971=2)),1,OR(AND('Paraclinicos '!K1907&gt;=88,'Paraclinicos '!K1907&lt;=92),AND('Paraclinicos '!K1907&gt;=93,AA1971=0)),0),"")</f>
        <v/>
      </c>
      <c r="AA1971" t="str" cm="1">
        <f t="array" ref="AA1971">_xlfn.IFS('Paraclinicos '!E1906="","",'Paraclinicos '!E1906="Oxigeno",2,'Paraclinicos '!E1906="Aire",0)</f>
        <v/>
      </c>
    </row>
    <row r="1972" spans="1:27" x14ac:dyDescent="0.25">
      <c r="A1972">
        <f>'Paraclinicos '!A1907</f>
        <v>0</v>
      </c>
      <c r="B1972" s="3">
        <f>'Paraclinicos '!R1907</f>
        <v>0</v>
      </c>
      <c r="C1972" t="str" cm="1">
        <f t="array" ref="C1972">_xlfn.IFS('Paraclinicos '!Q1907="","",'Paraclinicos '!Q1907&gt;60,3,'Paraclinicos '!Q1907&lt;=60,1)</f>
        <v/>
      </c>
      <c r="D1972" t="str">
        <f>IFERROR(IF(INDEX('BD Demog para scores enalazar'!BC$2:BC$3000,MATCH(Formulas!A1972,'BD Demog para scores enalazar'!A$2:A$3000,0))=0,"SI","NO"),"")</f>
        <v/>
      </c>
      <c r="E1972" t="str" cm="1">
        <f t="array" ref="E1972">_xlfn.IFS(D1972="","",D1972="SI",4,D1972="NO",1)</f>
        <v/>
      </c>
      <c r="F1972" t="str" cm="1">
        <f t="array" ref="F1972">_xlfn.IFS('Paraclinicos '!B1907="","",'Paraclinicos '!B1907&gt;1,1,'Paraclinicos '!B1907&lt;=1,3)</f>
        <v/>
      </c>
      <c r="G1972" t="str" cm="1">
        <f t="array" ref="G1972">_xlfn.IFS('Paraclinicos '!D1907="","",AND('Paraclinicos '!D1907&gt;=250,'Paraclinicos '!D1907&lt;=500),2,'Paraclinicos '!D1907&gt;500,3,'Paraclinicos '!D1907&lt;250,1)</f>
        <v/>
      </c>
      <c r="H1972" s="50" t="str">
        <f t="shared" si="91"/>
        <v/>
      </c>
      <c r="I1972" t="str" cm="1">
        <f t="array" ref="I1972">_xlfn.IFS('Paraclinicos '!Q1907="","",'Paraclinicos '!Q1907&gt;=65,1,'Paraclinicos '!Q1907&lt;65,0)</f>
        <v/>
      </c>
      <c r="J1972" t="str" cm="1">
        <f t="array" ref="J1972">_xlfn.IFS('Paraclinicos '!I1907="","",'Paraclinicos '!I1907&gt;7,1,'Paraclinicos '!I1907&lt;=7,0)</f>
        <v/>
      </c>
      <c r="K1972" t="str" cm="1">
        <f t="array" ref="K1972">_xlfn.IFS('Paraclinicos '!W1907="","",'Paraclinicos '!W1907&lt;=8,1,'Paraclinicos '!W1907&gt;8,0)</f>
        <v/>
      </c>
      <c r="L1972" t="str" cm="1">
        <f t="array" ref="L1972">_xlfn.IFS('Paraclinicos '!S1907="","",'Paraclinicos '!S1907&gt;=30,1,'Paraclinicos '!S1907&lt;30,0)</f>
        <v/>
      </c>
      <c r="M1972" t="str" cm="1">
        <f t="array" ref="M1972">_xlfn.IFS(OR('Paraclinicos '!T1907="",'Paraclinicos '!U1907=""),"",OR('Paraclinicos '!T1907&lt;=90,'Paraclinicos '!U1907&lt;=60),1,OR('Paraclinicos '!T1907&gt;90,'Paraclinicos '!U1907&gt;60),0)</f>
        <v/>
      </c>
      <c r="N1972" s="45" t="str">
        <f t="shared" si="92"/>
        <v/>
      </c>
      <c r="O1972" t="str" cm="1">
        <f t="array" ref="O1972">_xlfn.IFS(OR('Paraclinicos '!M1907="",'Paraclinicos '!N1907="",'Paraclinicos '!N1907=0),"",'Paraclinicos '!M1907/'Paraclinicos '!N1907&lt;100,4,'Paraclinicos '!M1907/'Paraclinicos '!N1907&lt;200,3,'Paraclinicos '!M1907/'Paraclinicos '!N1907&lt;300,2,'Paraclinicos '!M1907/'Paraclinicos '!N1907&lt;400,1,'Paraclinicos '!M1907/'Paraclinicos '!N1907&gt;=400,0)</f>
        <v/>
      </c>
      <c r="P1972" t="str" cm="1">
        <f t="array" ref="P1972">_xlfn.IFS('Paraclinicos '!C1907="","",'Paraclinicos '!C1907&lt;20,4,'Paraclinicos '!C1907&lt;50,3,'Paraclinicos '!C1907&lt;100,2,'Paraclinicos '!C1907&lt;150,1,'Paraclinicos '!C1907&gt;150,0)</f>
        <v/>
      </c>
      <c r="Q1972" t="str" cm="1">
        <f t="array" ref="Q1972">_xlfn.IFS('Paraclinicos '!O1907="","",'Paraclinicos '!O1907&lt;1.2,0,'Paraclinicos '!O1907&lt;2,1,'Paraclinicos '!O1907&lt;3.5,2,'Paraclinicos '!O1907&lt;5,3,'Paraclinicos '!O1907&gt;5,4)</f>
        <v/>
      </c>
      <c r="R1972" t="str" cm="1">
        <f t="array" ref="R1972">_xlfn.IFS('Paraclinicos '!J1907="","",'Paraclinicos '!J1907&lt;1.2,0,'Paraclinicos '!J1907&lt;2,1,'Paraclinicos '!J1907&lt;6,2,'Paraclinicos '!J1907&lt;12,3,'Paraclinicos '!J1907&gt;=12,4)</f>
        <v/>
      </c>
      <c r="S1972" t="str" cm="1">
        <f t="array" ref="S1972">_xlfn.IFS('Paraclinicos '!Y1907="","",'Paraclinicos '!Y1907&lt;70,1,'Paraclinicos '!Y1907&gt;=70,0)</f>
        <v/>
      </c>
      <c r="T1972" t="str" cm="1">
        <f t="array" ref="T1972">_xlfn.IFS('Paraclinicos '!W1907="","",'Paraclinicos '!W1907&lt;6,4,'Paraclinicos '!W1907&lt;10,3,'Paraclinicos '!W1907&lt;13,2,'Paraclinicos '!W1907&lt;15,1,'Paraclinicos '!W1907=15,0)</f>
        <v/>
      </c>
      <c r="U1972" s="54" t="str">
        <f t="shared" si="90"/>
        <v/>
      </c>
      <c r="V1972" t="str" cm="1">
        <f t="array" ref="V1972">_xlfn.IFS('Paraclinicos '!S1907="","",OR('Paraclinicos '!S1907&lt;=8,'Paraclinicos '!S1907&gt;=25),3,'Paraclinicos '!S1907&lt;12,1,'Paraclinicos '!S1907&lt;21,0,'Paraclinicos '!S1907&lt;25,2)</f>
        <v/>
      </c>
      <c r="W1972" t="str">
        <f>IFERROR(IF(INDEX('BD Demog para scores enalazar'!Y$2:'BD Demog para scores enalazar'!Y$3000,MATCH(Formulas!A1972,'BD Demog para scores enalazar'!A$2:'BD Demog para scores enalazar'!A$3000,0))=1,"SI","NO"),"")</f>
        <v/>
      </c>
      <c r="X1972" s="9" t="str">
        <f>IFERROR(IF(INDEX('BD Demog para scores enalazar'!AJ$2:'BD Demog para scores enalazar'!AJ$3000,MATCH(Formulas!A1972,'BD Demog para scores enalazar'!A$2:'BD Demog para scores enalazar'!A$3000,0))=1,"SI","NO"),"")</f>
        <v/>
      </c>
      <c r="Y1972" t="str" cm="1">
        <f t="array" ref="Y1972">IF(AND(W1972="NO",X1972="NO"),_xlfn.IFS('Paraclinicos '!K1907&lt;=91,3,'Paraclinicos '!K1907&lt;94,2,'Paraclinicos '!K1907&lt;96,1,'Paraclinicos '!K1907&gt;=96,0),"")</f>
        <v/>
      </c>
      <c r="Z1972" t="str" cm="1">
        <f t="array" ref="Z1972">IF(OR(W1972="SI",X1972="SI"),_xlfn.IFS(OR(AND('Paraclinicos '!K1908&lt;=83),AND('Paraclinicos '!K1908&gt;=97,AA1972=2)),3,OR(AND('Paraclinicos '!K1908&lt;=86),AND('Paraclinicos '!K1908&gt;=94,AA1972=2)),2,OR(AND('Paraclinicos '!K1908&lt;=88),AND('Paraclinicos '!K1908&gt;=92,AA1972=2)),1,OR(AND('Paraclinicos '!K1908&gt;=88,'Paraclinicos '!K1908&lt;=92),AND('Paraclinicos '!K1908&gt;=93,AA1972=0)),0),"")</f>
        <v/>
      </c>
      <c r="AA1972" t="str" cm="1">
        <f t="array" ref="AA1972">_xlfn.IFS('Paraclinicos '!E1907="","",'Paraclinicos '!E1907="Oxigeno",2,'Paraclinicos '!E1907="Aire",0)</f>
        <v/>
      </c>
    </row>
    <row r="1973" spans="1:27" x14ac:dyDescent="0.25">
      <c r="A1973">
        <f>'Paraclinicos '!A1908</f>
        <v>0</v>
      </c>
      <c r="B1973" s="3">
        <f>'Paraclinicos '!R1908</f>
        <v>0</v>
      </c>
      <c r="C1973" t="str" cm="1">
        <f t="array" ref="C1973">_xlfn.IFS('Paraclinicos '!Q1908="","",'Paraclinicos '!Q1908&gt;60,3,'Paraclinicos '!Q1908&lt;=60,1)</f>
        <v/>
      </c>
      <c r="D1973" t="str">
        <f>IFERROR(IF(INDEX('BD Demog para scores enalazar'!BC$2:BC$3000,MATCH(Formulas!A1973,'BD Demog para scores enalazar'!A$2:A$3000,0))=0,"SI","NO"),"")</f>
        <v/>
      </c>
      <c r="E1973" t="str" cm="1">
        <f t="array" ref="E1973">_xlfn.IFS(D1973="","",D1973="SI",4,D1973="NO",1)</f>
        <v/>
      </c>
      <c r="F1973" t="str" cm="1">
        <f t="array" ref="F1973">_xlfn.IFS('Paraclinicos '!B1908="","",'Paraclinicos '!B1908&gt;1,1,'Paraclinicos '!B1908&lt;=1,3)</f>
        <v/>
      </c>
      <c r="G1973" t="str" cm="1">
        <f t="array" ref="G1973">_xlfn.IFS('Paraclinicos '!D1908="","",AND('Paraclinicos '!D1908&gt;=250,'Paraclinicos '!D1908&lt;=500),2,'Paraclinicos '!D1908&gt;500,3,'Paraclinicos '!D1908&lt;250,1)</f>
        <v/>
      </c>
      <c r="H1973" s="50" t="str">
        <f t="shared" si="91"/>
        <v/>
      </c>
      <c r="I1973" t="str" cm="1">
        <f t="array" ref="I1973">_xlfn.IFS('Paraclinicos '!Q1908="","",'Paraclinicos '!Q1908&gt;=65,1,'Paraclinicos '!Q1908&lt;65,0)</f>
        <v/>
      </c>
      <c r="J1973" t="str" cm="1">
        <f t="array" ref="J1973">_xlfn.IFS('Paraclinicos '!I1908="","",'Paraclinicos '!I1908&gt;7,1,'Paraclinicos '!I1908&lt;=7,0)</f>
        <v/>
      </c>
      <c r="K1973" t="str" cm="1">
        <f t="array" ref="K1973">_xlfn.IFS('Paraclinicos '!W1908="","",'Paraclinicos '!W1908&lt;=8,1,'Paraclinicos '!W1908&gt;8,0)</f>
        <v/>
      </c>
      <c r="L1973" t="str" cm="1">
        <f t="array" ref="L1973">_xlfn.IFS('Paraclinicos '!S1908="","",'Paraclinicos '!S1908&gt;=30,1,'Paraclinicos '!S1908&lt;30,0)</f>
        <v/>
      </c>
      <c r="M1973" t="str" cm="1">
        <f t="array" ref="M1973">_xlfn.IFS(OR('Paraclinicos '!T1908="",'Paraclinicos '!U1908=""),"",OR('Paraclinicos '!T1908&lt;=90,'Paraclinicos '!U1908&lt;=60),1,OR('Paraclinicos '!T1908&gt;90,'Paraclinicos '!U1908&gt;60),0)</f>
        <v/>
      </c>
      <c r="N1973" s="45" t="str">
        <f t="shared" si="92"/>
        <v/>
      </c>
      <c r="O1973" t="str" cm="1">
        <f t="array" ref="O1973">_xlfn.IFS(OR('Paraclinicos '!M1908="",'Paraclinicos '!N1908="",'Paraclinicos '!N1908=0),"",'Paraclinicos '!M1908/'Paraclinicos '!N1908&lt;100,4,'Paraclinicos '!M1908/'Paraclinicos '!N1908&lt;200,3,'Paraclinicos '!M1908/'Paraclinicos '!N1908&lt;300,2,'Paraclinicos '!M1908/'Paraclinicos '!N1908&lt;400,1,'Paraclinicos '!M1908/'Paraclinicos '!N1908&gt;=400,0)</f>
        <v/>
      </c>
      <c r="P1973" t="str" cm="1">
        <f t="array" ref="P1973">_xlfn.IFS('Paraclinicos '!C1908="","",'Paraclinicos '!C1908&lt;20,4,'Paraclinicos '!C1908&lt;50,3,'Paraclinicos '!C1908&lt;100,2,'Paraclinicos '!C1908&lt;150,1,'Paraclinicos '!C1908&gt;150,0)</f>
        <v/>
      </c>
      <c r="Q1973" t="str" cm="1">
        <f t="array" ref="Q1973">_xlfn.IFS('Paraclinicos '!O1908="","",'Paraclinicos '!O1908&lt;1.2,0,'Paraclinicos '!O1908&lt;2,1,'Paraclinicos '!O1908&lt;3.5,2,'Paraclinicos '!O1908&lt;5,3,'Paraclinicos '!O1908&gt;5,4)</f>
        <v/>
      </c>
      <c r="R1973" t="str" cm="1">
        <f t="array" ref="R1973">_xlfn.IFS('Paraclinicos '!J1908="","",'Paraclinicos '!J1908&lt;1.2,0,'Paraclinicos '!J1908&lt;2,1,'Paraclinicos '!J1908&lt;6,2,'Paraclinicos '!J1908&lt;12,3,'Paraclinicos '!J1908&gt;=12,4)</f>
        <v/>
      </c>
      <c r="S1973" t="str" cm="1">
        <f t="array" ref="S1973">_xlfn.IFS('Paraclinicos '!Y1908="","",'Paraclinicos '!Y1908&lt;70,1,'Paraclinicos '!Y1908&gt;=70,0)</f>
        <v/>
      </c>
      <c r="T1973" t="str" cm="1">
        <f t="array" ref="T1973">_xlfn.IFS('Paraclinicos '!W1908="","",'Paraclinicos '!W1908&lt;6,4,'Paraclinicos '!W1908&lt;10,3,'Paraclinicos '!W1908&lt;13,2,'Paraclinicos '!W1908&lt;15,1,'Paraclinicos '!W1908=15,0)</f>
        <v/>
      </c>
      <c r="U1973" s="54" t="str">
        <f t="shared" si="90"/>
        <v/>
      </c>
      <c r="V1973" t="str" cm="1">
        <f t="array" ref="V1973">_xlfn.IFS('Paraclinicos '!S1908="","",OR('Paraclinicos '!S1908&lt;=8,'Paraclinicos '!S1908&gt;=25),3,'Paraclinicos '!S1908&lt;12,1,'Paraclinicos '!S1908&lt;21,0,'Paraclinicos '!S1908&lt;25,2)</f>
        <v/>
      </c>
      <c r="W1973" t="str">
        <f>IFERROR(IF(INDEX('BD Demog para scores enalazar'!Y$2:'BD Demog para scores enalazar'!Y$3000,MATCH(Formulas!A1973,'BD Demog para scores enalazar'!A$2:'BD Demog para scores enalazar'!A$3000,0))=1,"SI","NO"),"")</f>
        <v/>
      </c>
      <c r="X1973" s="9" t="str">
        <f>IFERROR(IF(INDEX('BD Demog para scores enalazar'!AJ$2:'BD Demog para scores enalazar'!AJ$3000,MATCH(Formulas!A1973,'BD Demog para scores enalazar'!A$2:'BD Demog para scores enalazar'!A$3000,0))=1,"SI","NO"),"")</f>
        <v/>
      </c>
      <c r="Y1973" t="str" cm="1">
        <f t="array" ref="Y1973">IF(AND(W1973="NO",X1973="NO"),_xlfn.IFS('Paraclinicos '!K1908&lt;=91,3,'Paraclinicos '!K1908&lt;94,2,'Paraclinicos '!K1908&lt;96,1,'Paraclinicos '!K1908&gt;=96,0),"")</f>
        <v/>
      </c>
      <c r="Z1973" t="str" cm="1">
        <f t="array" ref="Z1973">IF(OR(W1973="SI",X1973="SI"),_xlfn.IFS(OR(AND('Paraclinicos '!K1909&lt;=83),AND('Paraclinicos '!K1909&gt;=97,AA1973=2)),3,OR(AND('Paraclinicos '!K1909&lt;=86),AND('Paraclinicos '!K1909&gt;=94,AA1973=2)),2,OR(AND('Paraclinicos '!K1909&lt;=88),AND('Paraclinicos '!K1909&gt;=92,AA1973=2)),1,OR(AND('Paraclinicos '!K1909&gt;=88,'Paraclinicos '!K1909&lt;=92),AND('Paraclinicos '!K1909&gt;=93,AA1973=0)),0),"")</f>
        <v/>
      </c>
      <c r="AA1973" t="str" cm="1">
        <f t="array" ref="AA1973">_xlfn.IFS('Paraclinicos '!E1908="","",'Paraclinicos '!E1908="Oxigeno",2,'Paraclinicos '!E1908="Aire",0)</f>
        <v/>
      </c>
    </row>
    <row r="1974" spans="1:27" x14ac:dyDescent="0.25">
      <c r="A1974">
        <f>'Paraclinicos '!A1909</f>
        <v>0</v>
      </c>
      <c r="B1974" s="3">
        <f>'Paraclinicos '!R1909</f>
        <v>0</v>
      </c>
      <c r="C1974" t="str" cm="1">
        <f t="array" ref="C1974">_xlfn.IFS('Paraclinicos '!Q1909="","",'Paraclinicos '!Q1909&gt;60,3,'Paraclinicos '!Q1909&lt;=60,1)</f>
        <v/>
      </c>
      <c r="D1974" t="str">
        <f>IFERROR(IF(INDEX('BD Demog para scores enalazar'!BC$2:BC$3000,MATCH(Formulas!A1974,'BD Demog para scores enalazar'!A$2:A$3000,0))=0,"SI","NO"),"")</f>
        <v/>
      </c>
      <c r="E1974" t="str" cm="1">
        <f t="array" ref="E1974">_xlfn.IFS(D1974="","",D1974="SI",4,D1974="NO",1)</f>
        <v/>
      </c>
      <c r="F1974" t="str" cm="1">
        <f t="array" ref="F1974">_xlfn.IFS('Paraclinicos '!B1909="","",'Paraclinicos '!B1909&gt;1,1,'Paraclinicos '!B1909&lt;=1,3)</f>
        <v/>
      </c>
      <c r="G1974" t="str" cm="1">
        <f t="array" ref="G1974">_xlfn.IFS('Paraclinicos '!D1909="","",AND('Paraclinicos '!D1909&gt;=250,'Paraclinicos '!D1909&lt;=500),2,'Paraclinicos '!D1909&gt;500,3,'Paraclinicos '!D1909&lt;250,1)</f>
        <v/>
      </c>
      <c r="H1974" s="50" t="str">
        <f t="shared" si="91"/>
        <v/>
      </c>
      <c r="I1974" t="str" cm="1">
        <f t="array" ref="I1974">_xlfn.IFS('Paraclinicos '!Q1909="","",'Paraclinicos '!Q1909&gt;=65,1,'Paraclinicos '!Q1909&lt;65,0)</f>
        <v/>
      </c>
      <c r="J1974" t="str" cm="1">
        <f t="array" ref="J1974">_xlfn.IFS('Paraclinicos '!I1909="","",'Paraclinicos '!I1909&gt;7,1,'Paraclinicos '!I1909&lt;=7,0)</f>
        <v/>
      </c>
      <c r="K1974" t="str" cm="1">
        <f t="array" ref="K1974">_xlfn.IFS('Paraclinicos '!W1909="","",'Paraclinicos '!W1909&lt;=8,1,'Paraclinicos '!W1909&gt;8,0)</f>
        <v/>
      </c>
      <c r="L1974" t="str" cm="1">
        <f t="array" ref="L1974">_xlfn.IFS('Paraclinicos '!S1909="","",'Paraclinicos '!S1909&gt;=30,1,'Paraclinicos '!S1909&lt;30,0)</f>
        <v/>
      </c>
      <c r="M1974" t="str" cm="1">
        <f t="array" ref="M1974">_xlfn.IFS(OR('Paraclinicos '!T1909="",'Paraclinicos '!U1909=""),"",OR('Paraclinicos '!T1909&lt;=90,'Paraclinicos '!U1909&lt;=60),1,OR('Paraclinicos '!T1909&gt;90,'Paraclinicos '!U1909&gt;60),0)</f>
        <v/>
      </c>
      <c r="N1974" s="45" t="str">
        <f t="shared" si="92"/>
        <v/>
      </c>
      <c r="O1974" t="str" cm="1">
        <f t="array" ref="O1974">_xlfn.IFS(OR('Paraclinicos '!M1909="",'Paraclinicos '!N1909="",'Paraclinicos '!N1909=0),"",'Paraclinicos '!M1909/'Paraclinicos '!N1909&lt;100,4,'Paraclinicos '!M1909/'Paraclinicos '!N1909&lt;200,3,'Paraclinicos '!M1909/'Paraclinicos '!N1909&lt;300,2,'Paraclinicos '!M1909/'Paraclinicos '!N1909&lt;400,1,'Paraclinicos '!M1909/'Paraclinicos '!N1909&gt;=400,0)</f>
        <v/>
      </c>
      <c r="P1974" t="str" cm="1">
        <f t="array" ref="P1974">_xlfn.IFS('Paraclinicos '!C1909="","",'Paraclinicos '!C1909&lt;20,4,'Paraclinicos '!C1909&lt;50,3,'Paraclinicos '!C1909&lt;100,2,'Paraclinicos '!C1909&lt;150,1,'Paraclinicos '!C1909&gt;150,0)</f>
        <v/>
      </c>
      <c r="Q1974" t="str" cm="1">
        <f t="array" ref="Q1974">_xlfn.IFS('Paraclinicos '!O1909="","",'Paraclinicos '!O1909&lt;1.2,0,'Paraclinicos '!O1909&lt;2,1,'Paraclinicos '!O1909&lt;3.5,2,'Paraclinicos '!O1909&lt;5,3,'Paraclinicos '!O1909&gt;5,4)</f>
        <v/>
      </c>
      <c r="R1974" t="str" cm="1">
        <f t="array" ref="R1974">_xlfn.IFS('Paraclinicos '!J1909="","",'Paraclinicos '!J1909&lt;1.2,0,'Paraclinicos '!J1909&lt;2,1,'Paraclinicos '!J1909&lt;6,2,'Paraclinicos '!J1909&lt;12,3,'Paraclinicos '!J1909&gt;=12,4)</f>
        <v/>
      </c>
      <c r="S1974" t="str" cm="1">
        <f t="array" ref="S1974">_xlfn.IFS('Paraclinicos '!Y1909="","",'Paraclinicos '!Y1909&lt;70,1,'Paraclinicos '!Y1909&gt;=70,0)</f>
        <v/>
      </c>
      <c r="T1974" t="str" cm="1">
        <f t="array" ref="T1974">_xlfn.IFS('Paraclinicos '!W1909="","",'Paraclinicos '!W1909&lt;6,4,'Paraclinicos '!W1909&lt;10,3,'Paraclinicos '!W1909&lt;13,2,'Paraclinicos '!W1909&lt;15,1,'Paraclinicos '!W1909=15,0)</f>
        <v/>
      </c>
      <c r="U1974" s="54" t="str">
        <f t="shared" si="90"/>
        <v/>
      </c>
      <c r="V1974" t="str" cm="1">
        <f t="array" ref="V1974">_xlfn.IFS('Paraclinicos '!S1909="","",OR('Paraclinicos '!S1909&lt;=8,'Paraclinicos '!S1909&gt;=25),3,'Paraclinicos '!S1909&lt;12,1,'Paraclinicos '!S1909&lt;21,0,'Paraclinicos '!S1909&lt;25,2)</f>
        <v/>
      </c>
      <c r="W1974" t="str">
        <f>IFERROR(IF(INDEX('BD Demog para scores enalazar'!Y$2:'BD Demog para scores enalazar'!Y$3000,MATCH(Formulas!A1974,'BD Demog para scores enalazar'!A$2:'BD Demog para scores enalazar'!A$3000,0))=1,"SI","NO"),"")</f>
        <v/>
      </c>
      <c r="X1974" s="9" t="str">
        <f>IFERROR(IF(INDEX('BD Demog para scores enalazar'!AJ$2:'BD Demog para scores enalazar'!AJ$3000,MATCH(Formulas!A1974,'BD Demog para scores enalazar'!A$2:'BD Demog para scores enalazar'!A$3000,0))=1,"SI","NO"),"")</f>
        <v/>
      </c>
      <c r="Y1974" t="str" cm="1">
        <f t="array" ref="Y1974">IF(AND(W1974="NO",X1974="NO"),_xlfn.IFS('Paraclinicos '!K1909&lt;=91,3,'Paraclinicos '!K1909&lt;94,2,'Paraclinicos '!K1909&lt;96,1,'Paraclinicos '!K1909&gt;=96,0),"")</f>
        <v/>
      </c>
      <c r="Z1974" t="str" cm="1">
        <f t="array" ref="Z1974">IF(OR(W1974="SI",X1974="SI"),_xlfn.IFS(OR(AND('Paraclinicos '!K1910&lt;=83),AND('Paraclinicos '!K1910&gt;=97,AA1974=2)),3,OR(AND('Paraclinicos '!K1910&lt;=86),AND('Paraclinicos '!K1910&gt;=94,AA1974=2)),2,OR(AND('Paraclinicos '!K1910&lt;=88),AND('Paraclinicos '!K1910&gt;=92,AA1974=2)),1,OR(AND('Paraclinicos '!K1910&gt;=88,'Paraclinicos '!K1910&lt;=92),AND('Paraclinicos '!K1910&gt;=93,AA1974=0)),0),"")</f>
        <v/>
      </c>
      <c r="AA1974" t="str" cm="1">
        <f t="array" ref="AA1974">_xlfn.IFS('Paraclinicos '!E1909="","",'Paraclinicos '!E1909="Oxigeno",2,'Paraclinicos '!E1909="Aire",0)</f>
        <v/>
      </c>
    </row>
    <row r="1975" spans="1:27" x14ac:dyDescent="0.25">
      <c r="A1975">
        <f>'Paraclinicos '!A1910</f>
        <v>0</v>
      </c>
      <c r="B1975" s="3">
        <f>'Paraclinicos '!R1910</f>
        <v>0</v>
      </c>
      <c r="C1975" t="str" cm="1">
        <f t="array" ref="C1975">_xlfn.IFS('Paraclinicos '!Q1910="","",'Paraclinicos '!Q1910&gt;60,3,'Paraclinicos '!Q1910&lt;=60,1)</f>
        <v/>
      </c>
      <c r="D1975" t="str">
        <f>IFERROR(IF(INDEX('BD Demog para scores enalazar'!BC$2:BC$3000,MATCH(Formulas!A1975,'BD Demog para scores enalazar'!A$2:A$3000,0))=0,"SI","NO"),"")</f>
        <v/>
      </c>
      <c r="E1975" t="str" cm="1">
        <f t="array" ref="E1975">_xlfn.IFS(D1975="","",D1975="SI",4,D1975="NO",1)</f>
        <v/>
      </c>
      <c r="F1975" t="str" cm="1">
        <f t="array" ref="F1975">_xlfn.IFS('Paraclinicos '!B1910="","",'Paraclinicos '!B1910&gt;1,1,'Paraclinicos '!B1910&lt;=1,3)</f>
        <v/>
      </c>
      <c r="G1975" t="str" cm="1">
        <f t="array" ref="G1975">_xlfn.IFS('Paraclinicos '!D1910="","",AND('Paraclinicos '!D1910&gt;=250,'Paraclinicos '!D1910&lt;=500),2,'Paraclinicos '!D1910&gt;500,3,'Paraclinicos '!D1910&lt;250,1)</f>
        <v/>
      </c>
      <c r="H1975" s="50" t="str">
        <f t="shared" si="91"/>
        <v/>
      </c>
      <c r="I1975" t="str" cm="1">
        <f t="array" ref="I1975">_xlfn.IFS('Paraclinicos '!Q1910="","",'Paraclinicos '!Q1910&gt;=65,1,'Paraclinicos '!Q1910&lt;65,0)</f>
        <v/>
      </c>
      <c r="J1975" t="str" cm="1">
        <f t="array" ref="J1975">_xlfn.IFS('Paraclinicos '!I1910="","",'Paraclinicos '!I1910&gt;7,1,'Paraclinicos '!I1910&lt;=7,0)</f>
        <v/>
      </c>
      <c r="K1975" t="str" cm="1">
        <f t="array" ref="K1975">_xlfn.IFS('Paraclinicos '!W1910="","",'Paraclinicos '!W1910&lt;=8,1,'Paraclinicos '!W1910&gt;8,0)</f>
        <v/>
      </c>
      <c r="L1975" t="str" cm="1">
        <f t="array" ref="L1975">_xlfn.IFS('Paraclinicos '!S1910="","",'Paraclinicos '!S1910&gt;=30,1,'Paraclinicos '!S1910&lt;30,0)</f>
        <v/>
      </c>
      <c r="M1975" t="str" cm="1">
        <f t="array" ref="M1975">_xlfn.IFS(OR('Paraclinicos '!T1910="",'Paraclinicos '!U1910=""),"",OR('Paraclinicos '!T1910&lt;=90,'Paraclinicos '!U1910&lt;=60),1,OR('Paraclinicos '!T1910&gt;90,'Paraclinicos '!U1910&gt;60),0)</f>
        <v/>
      </c>
      <c r="N1975" s="45" t="str">
        <f t="shared" si="92"/>
        <v/>
      </c>
      <c r="O1975" t="str" cm="1">
        <f t="array" ref="O1975">_xlfn.IFS(OR('Paraclinicos '!M1910="",'Paraclinicos '!N1910="",'Paraclinicos '!N1910=0),"",'Paraclinicos '!M1910/'Paraclinicos '!N1910&lt;100,4,'Paraclinicos '!M1910/'Paraclinicos '!N1910&lt;200,3,'Paraclinicos '!M1910/'Paraclinicos '!N1910&lt;300,2,'Paraclinicos '!M1910/'Paraclinicos '!N1910&lt;400,1,'Paraclinicos '!M1910/'Paraclinicos '!N1910&gt;=400,0)</f>
        <v/>
      </c>
      <c r="P1975" t="str" cm="1">
        <f t="array" ref="P1975">_xlfn.IFS('Paraclinicos '!C1910="","",'Paraclinicos '!C1910&lt;20,4,'Paraclinicos '!C1910&lt;50,3,'Paraclinicos '!C1910&lt;100,2,'Paraclinicos '!C1910&lt;150,1,'Paraclinicos '!C1910&gt;150,0)</f>
        <v/>
      </c>
      <c r="Q1975" t="str" cm="1">
        <f t="array" ref="Q1975">_xlfn.IFS('Paraclinicos '!O1910="","",'Paraclinicos '!O1910&lt;1.2,0,'Paraclinicos '!O1910&lt;2,1,'Paraclinicos '!O1910&lt;3.5,2,'Paraclinicos '!O1910&lt;5,3,'Paraclinicos '!O1910&gt;5,4)</f>
        <v/>
      </c>
      <c r="R1975" t="str" cm="1">
        <f t="array" ref="R1975">_xlfn.IFS('Paraclinicos '!J1910="","",'Paraclinicos '!J1910&lt;1.2,0,'Paraclinicos '!J1910&lt;2,1,'Paraclinicos '!J1910&lt;6,2,'Paraclinicos '!J1910&lt;12,3,'Paraclinicos '!J1910&gt;=12,4)</f>
        <v/>
      </c>
      <c r="S1975" t="str" cm="1">
        <f t="array" ref="S1975">_xlfn.IFS('Paraclinicos '!Y1910="","",'Paraclinicos '!Y1910&lt;70,1,'Paraclinicos '!Y1910&gt;=70,0)</f>
        <v/>
      </c>
      <c r="T1975" t="str" cm="1">
        <f t="array" ref="T1975">_xlfn.IFS('Paraclinicos '!W1910="","",'Paraclinicos '!W1910&lt;6,4,'Paraclinicos '!W1910&lt;10,3,'Paraclinicos '!W1910&lt;13,2,'Paraclinicos '!W1910&lt;15,1,'Paraclinicos '!W1910=15,0)</f>
        <v/>
      </c>
      <c r="U1975" s="54" t="str">
        <f t="shared" si="90"/>
        <v/>
      </c>
      <c r="V1975" t="str" cm="1">
        <f t="array" ref="V1975">_xlfn.IFS('Paraclinicos '!S1910="","",OR('Paraclinicos '!S1910&lt;=8,'Paraclinicos '!S1910&gt;=25),3,'Paraclinicos '!S1910&lt;12,1,'Paraclinicos '!S1910&lt;21,0,'Paraclinicos '!S1910&lt;25,2)</f>
        <v/>
      </c>
      <c r="W1975" t="str">
        <f>IFERROR(IF(INDEX('BD Demog para scores enalazar'!Y$2:'BD Demog para scores enalazar'!Y$3000,MATCH(Formulas!A1975,'BD Demog para scores enalazar'!A$2:'BD Demog para scores enalazar'!A$3000,0))=1,"SI","NO"),"")</f>
        <v/>
      </c>
      <c r="X1975" s="9" t="str">
        <f>IFERROR(IF(INDEX('BD Demog para scores enalazar'!AJ$2:'BD Demog para scores enalazar'!AJ$3000,MATCH(Formulas!A1975,'BD Demog para scores enalazar'!A$2:'BD Demog para scores enalazar'!A$3000,0))=1,"SI","NO"),"")</f>
        <v/>
      </c>
      <c r="Y1975" t="str" cm="1">
        <f t="array" ref="Y1975">IF(AND(W1975="NO",X1975="NO"),_xlfn.IFS('Paraclinicos '!K1910&lt;=91,3,'Paraclinicos '!K1910&lt;94,2,'Paraclinicos '!K1910&lt;96,1,'Paraclinicos '!K1910&gt;=96,0),"")</f>
        <v/>
      </c>
      <c r="Z1975" t="str" cm="1">
        <f t="array" ref="Z1975">IF(OR(W1975="SI",X1975="SI"),_xlfn.IFS(OR(AND('Paraclinicos '!K1911&lt;=83),AND('Paraclinicos '!K1911&gt;=97,AA1975=2)),3,OR(AND('Paraclinicos '!K1911&lt;=86),AND('Paraclinicos '!K1911&gt;=94,AA1975=2)),2,OR(AND('Paraclinicos '!K1911&lt;=88),AND('Paraclinicos '!K1911&gt;=92,AA1975=2)),1,OR(AND('Paraclinicos '!K1911&gt;=88,'Paraclinicos '!K1911&lt;=92),AND('Paraclinicos '!K1911&gt;=93,AA1975=0)),0),"")</f>
        <v/>
      </c>
      <c r="AA1975" t="str" cm="1">
        <f t="array" ref="AA1975">_xlfn.IFS('Paraclinicos '!E1910="","",'Paraclinicos '!E1910="Oxigeno",2,'Paraclinicos '!E1910="Aire",0)</f>
        <v/>
      </c>
    </row>
    <row r="1976" spans="1:27" x14ac:dyDescent="0.25">
      <c r="A1976">
        <f>'Paraclinicos '!A1911</f>
        <v>0</v>
      </c>
      <c r="B1976" s="3">
        <f>'Paraclinicos '!R1911</f>
        <v>0</v>
      </c>
      <c r="C1976" t="str" cm="1">
        <f t="array" ref="C1976">_xlfn.IFS('Paraclinicos '!Q1911="","",'Paraclinicos '!Q1911&gt;60,3,'Paraclinicos '!Q1911&lt;=60,1)</f>
        <v/>
      </c>
      <c r="D1976" t="str">
        <f>IFERROR(IF(INDEX('BD Demog para scores enalazar'!BC$2:BC$3000,MATCH(Formulas!A1976,'BD Demog para scores enalazar'!A$2:A$3000,0))=0,"SI","NO"),"")</f>
        <v/>
      </c>
      <c r="E1976" t="str" cm="1">
        <f t="array" ref="E1976">_xlfn.IFS(D1976="","",D1976="SI",4,D1976="NO",1)</f>
        <v/>
      </c>
      <c r="F1976" t="str" cm="1">
        <f t="array" ref="F1976">_xlfn.IFS('Paraclinicos '!B1911="","",'Paraclinicos '!B1911&gt;1,1,'Paraclinicos '!B1911&lt;=1,3)</f>
        <v/>
      </c>
      <c r="G1976" t="str" cm="1">
        <f t="array" ref="G1976">_xlfn.IFS('Paraclinicos '!D1911="","",AND('Paraclinicos '!D1911&gt;=250,'Paraclinicos '!D1911&lt;=500),2,'Paraclinicos '!D1911&gt;500,3,'Paraclinicos '!D1911&lt;250,1)</f>
        <v/>
      </c>
      <c r="H1976" s="50" t="str">
        <f t="shared" si="91"/>
        <v/>
      </c>
      <c r="I1976" t="str" cm="1">
        <f t="array" ref="I1976">_xlfn.IFS('Paraclinicos '!Q1911="","",'Paraclinicos '!Q1911&gt;=65,1,'Paraclinicos '!Q1911&lt;65,0)</f>
        <v/>
      </c>
      <c r="J1976" t="str" cm="1">
        <f t="array" ref="J1976">_xlfn.IFS('Paraclinicos '!I1911="","",'Paraclinicos '!I1911&gt;7,1,'Paraclinicos '!I1911&lt;=7,0)</f>
        <v/>
      </c>
      <c r="K1976" t="str" cm="1">
        <f t="array" ref="K1976">_xlfn.IFS('Paraclinicos '!W1911="","",'Paraclinicos '!W1911&lt;=8,1,'Paraclinicos '!W1911&gt;8,0)</f>
        <v/>
      </c>
      <c r="L1976" t="str" cm="1">
        <f t="array" ref="L1976">_xlfn.IFS('Paraclinicos '!S1911="","",'Paraclinicos '!S1911&gt;=30,1,'Paraclinicos '!S1911&lt;30,0)</f>
        <v/>
      </c>
      <c r="M1976" t="str" cm="1">
        <f t="array" ref="M1976">_xlfn.IFS(OR('Paraclinicos '!T1911="",'Paraclinicos '!U1911=""),"",OR('Paraclinicos '!T1911&lt;=90,'Paraclinicos '!U1911&lt;=60),1,OR('Paraclinicos '!T1911&gt;90,'Paraclinicos '!U1911&gt;60),0)</f>
        <v/>
      </c>
      <c r="N1976" s="45" t="str">
        <f t="shared" si="92"/>
        <v/>
      </c>
      <c r="O1976" t="str" cm="1">
        <f t="array" ref="O1976">_xlfn.IFS(OR('Paraclinicos '!M1911="",'Paraclinicos '!N1911="",'Paraclinicos '!N1911=0),"",'Paraclinicos '!M1911/'Paraclinicos '!N1911&lt;100,4,'Paraclinicos '!M1911/'Paraclinicos '!N1911&lt;200,3,'Paraclinicos '!M1911/'Paraclinicos '!N1911&lt;300,2,'Paraclinicos '!M1911/'Paraclinicos '!N1911&lt;400,1,'Paraclinicos '!M1911/'Paraclinicos '!N1911&gt;=400,0)</f>
        <v/>
      </c>
      <c r="P1976" t="str" cm="1">
        <f t="array" ref="P1976">_xlfn.IFS('Paraclinicos '!C1911="","",'Paraclinicos '!C1911&lt;20,4,'Paraclinicos '!C1911&lt;50,3,'Paraclinicos '!C1911&lt;100,2,'Paraclinicos '!C1911&lt;150,1,'Paraclinicos '!C1911&gt;150,0)</f>
        <v/>
      </c>
      <c r="Q1976" t="str" cm="1">
        <f t="array" ref="Q1976">_xlfn.IFS('Paraclinicos '!O1911="","",'Paraclinicos '!O1911&lt;1.2,0,'Paraclinicos '!O1911&lt;2,1,'Paraclinicos '!O1911&lt;3.5,2,'Paraclinicos '!O1911&lt;5,3,'Paraclinicos '!O1911&gt;5,4)</f>
        <v/>
      </c>
      <c r="R1976" t="str" cm="1">
        <f t="array" ref="R1976">_xlfn.IFS('Paraclinicos '!J1911="","",'Paraclinicos '!J1911&lt;1.2,0,'Paraclinicos '!J1911&lt;2,1,'Paraclinicos '!J1911&lt;6,2,'Paraclinicos '!J1911&lt;12,3,'Paraclinicos '!J1911&gt;=12,4)</f>
        <v/>
      </c>
      <c r="S1976" t="str" cm="1">
        <f t="array" ref="S1976">_xlfn.IFS('Paraclinicos '!Y1911="","",'Paraclinicos '!Y1911&lt;70,1,'Paraclinicos '!Y1911&gt;=70,0)</f>
        <v/>
      </c>
      <c r="T1976" t="str" cm="1">
        <f t="array" ref="T1976">_xlfn.IFS('Paraclinicos '!W1911="","",'Paraclinicos '!W1911&lt;6,4,'Paraclinicos '!W1911&lt;10,3,'Paraclinicos '!W1911&lt;13,2,'Paraclinicos '!W1911&lt;15,1,'Paraclinicos '!W1911=15,0)</f>
        <v/>
      </c>
      <c r="U1976" s="54" t="str">
        <f t="shared" si="90"/>
        <v/>
      </c>
      <c r="V1976" t="str" cm="1">
        <f t="array" ref="V1976">_xlfn.IFS('Paraclinicos '!S1911="","",OR('Paraclinicos '!S1911&lt;=8,'Paraclinicos '!S1911&gt;=25),3,'Paraclinicos '!S1911&lt;12,1,'Paraclinicos '!S1911&lt;21,0,'Paraclinicos '!S1911&lt;25,2)</f>
        <v/>
      </c>
      <c r="W1976" t="str">
        <f>IFERROR(IF(INDEX('BD Demog para scores enalazar'!Y$2:'BD Demog para scores enalazar'!Y$3000,MATCH(Formulas!A1976,'BD Demog para scores enalazar'!A$2:'BD Demog para scores enalazar'!A$3000,0))=1,"SI","NO"),"")</f>
        <v/>
      </c>
      <c r="X1976" s="9" t="str">
        <f>IFERROR(IF(INDEX('BD Demog para scores enalazar'!AJ$2:'BD Demog para scores enalazar'!AJ$3000,MATCH(Formulas!A1976,'BD Demog para scores enalazar'!A$2:'BD Demog para scores enalazar'!A$3000,0))=1,"SI","NO"),"")</f>
        <v/>
      </c>
      <c r="Y1976" t="str" cm="1">
        <f t="array" ref="Y1976">IF(AND(W1976="NO",X1976="NO"),_xlfn.IFS('Paraclinicos '!K1911&lt;=91,3,'Paraclinicos '!K1911&lt;94,2,'Paraclinicos '!K1911&lt;96,1,'Paraclinicos '!K1911&gt;=96,0),"")</f>
        <v/>
      </c>
      <c r="Z1976" t="str" cm="1">
        <f t="array" ref="Z1976">IF(OR(W1976="SI",X1976="SI"),_xlfn.IFS(OR(AND('Paraclinicos '!K1912&lt;=83),AND('Paraclinicos '!K1912&gt;=97,AA1976=2)),3,OR(AND('Paraclinicos '!K1912&lt;=86),AND('Paraclinicos '!K1912&gt;=94,AA1976=2)),2,OR(AND('Paraclinicos '!K1912&lt;=88),AND('Paraclinicos '!K1912&gt;=92,AA1976=2)),1,OR(AND('Paraclinicos '!K1912&gt;=88,'Paraclinicos '!K1912&lt;=92),AND('Paraclinicos '!K1912&gt;=93,AA1976=0)),0),"")</f>
        <v/>
      </c>
      <c r="AA1976" t="str" cm="1">
        <f t="array" ref="AA1976">_xlfn.IFS('Paraclinicos '!E1911="","",'Paraclinicos '!E1911="Oxigeno",2,'Paraclinicos '!E1911="Aire",0)</f>
        <v/>
      </c>
    </row>
    <row r="1977" spans="1:27" x14ac:dyDescent="0.25">
      <c r="A1977">
        <f>'Paraclinicos '!A1912</f>
        <v>0</v>
      </c>
      <c r="B1977" s="3">
        <f>'Paraclinicos '!R1912</f>
        <v>0</v>
      </c>
      <c r="C1977" t="str" cm="1">
        <f t="array" ref="C1977">_xlfn.IFS('Paraclinicos '!Q1912="","",'Paraclinicos '!Q1912&gt;60,3,'Paraclinicos '!Q1912&lt;=60,1)</f>
        <v/>
      </c>
      <c r="D1977" t="str">
        <f>IFERROR(IF(INDEX('BD Demog para scores enalazar'!BC$2:BC$3000,MATCH(Formulas!A1977,'BD Demog para scores enalazar'!A$2:A$3000,0))=0,"SI","NO"),"")</f>
        <v/>
      </c>
      <c r="E1977" t="str" cm="1">
        <f t="array" ref="E1977">_xlfn.IFS(D1977="","",D1977="SI",4,D1977="NO",1)</f>
        <v/>
      </c>
      <c r="F1977" t="str" cm="1">
        <f t="array" ref="F1977">_xlfn.IFS('Paraclinicos '!B1912="","",'Paraclinicos '!B1912&gt;1,1,'Paraclinicos '!B1912&lt;=1,3)</f>
        <v/>
      </c>
      <c r="G1977" t="str" cm="1">
        <f t="array" ref="G1977">_xlfn.IFS('Paraclinicos '!D1912="","",AND('Paraclinicos '!D1912&gt;=250,'Paraclinicos '!D1912&lt;=500),2,'Paraclinicos '!D1912&gt;500,3,'Paraclinicos '!D1912&lt;250,1)</f>
        <v/>
      </c>
      <c r="H1977" s="50" t="str">
        <f t="shared" si="91"/>
        <v/>
      </c>
      <c r="I1977" t="str" cm="1">
        <f t="array" ref="I1977">_xlfn.IFS('Paraclinicos '!Q1912="","",'Paraclinicos '!Q1912&gt;=65,1,'Paraclinicos '!Q1912&lt;65,0)</f>
        <v/>
      </c>
      <c r="J1977" t="str" cm="1">
        <f t="array" ref="J1977">_xlfn.IFS('Paraclinicos '!I1912="","",'Paraclinicos '!I1912&gt;7,1,'Paraclinicos '!I1912&lt;=7,0)</f>
        <v/>
      </c>
      <c r="K1977" t="str" cm="1">
        <f t="array" ref="K1977">_xlfn.IFS('Paraclinicos '!W1912="","",'Paraclinicos '!W1912&lt;=8,1,'Paraclinicos '!W1912&gt;8,0)</f>
        <v/>
      </c>
      <c r="L1977" t="str" cm="1">
        <f t="array" ref="L1977">_xlfn.IFS('Paraclinicos '!S1912="","",'Paraclinicos '!S1912&gt;=30,1,'Paraclinicos '!S1912&lt;30,0)</f>
        <v/>
      </c>
      <c r="M1977" t="str" cm="1">
        <f t="array" ref="M1977">_xlfn.IFS(OR('Paraclinicos '!T1912="",'Paraclinicos '!U1912=""),"",OR('Paraclinicos '!T1912&lt;=90,'Paraclinicos '!U1912&lt;=60),1,OR('Paraclinicos '!T1912&gt;90,'Paraclinicos '!U1912&gt;60),0)</f>
        <v/>
      </c>
      <c r="N1977" s="45" t="str">
        <f t="shared" si="92"/>
        <v/>
      </c>
      <c r="O1977" t="str" cm="1">
        <f t="array" ref="O1977">_xlfn.IFS(OR('Paraclinicos '!M1912="",'Paraclinicos '!N1912="",'Paraclinicos '!N1912=0),"",'Paraclinicos '!M1912/'Paraclinicos '!N1912&lt;100,4,'Paraclinicos '!M1912/'Paraclinicos '!N1912&lt;200,3,'Paraclinicos '!M1912/'Paraclinicos '!N1912&lt;300,2,'Paraclinicos '!M1912/'Paraclinicos '!N1912&lt;400,1,'Paraclinicos '!M1912/'Paraclinicos '!N1912&gt;=400,0)</f>
        <v/>
      </c>
      <c r="P1977" t="str" cm="1">
        <f t="array" ref="P1977">_xlfn.IFS('Paraclinicos '!C1912="","",'Paraclinicos '!C1912&lt;20,4,'Paraclinicos '!C1912&lt;50,3,'Paraclinicos '!C1912&lt;100,2,'Paraclinicos '!C1912&lt;150,1,'Paraclinicos '!C1912&gt;150,0)</f>
        <v/>
      </c>
      <c r="Q1977" t="str" cm="1">
        <f t="array" ref="Q1977">_xlfn.IFS('Paraclinicos '!O1912="","",'Paraclinicos '!O1912&lt;1.2,0,'Paraclinicos '!O1912&lt;2,1,'Paraclinicos '!O1912&lt;3.5,2,'Paraclinicos '!O1912&lt;5,3,'Paraclinicos '!O1912&gt;5,4)</f>
        <v/>
      </c>
      <c r="R1977" t="str" cm="1">
        <f t="array" ref="R1977">_xlfn.IFS('Paraclinicos '!J1912="","",'Paraclinicos '!J1912&lt;1.2,0,'Paraclinicos '!J1912&lt;2,1,'Paraclinicos '!J1912&lt;6,2,'Paraclinicos '!J1912&lt;12,3,'Paraclinicos '!J1912&gt;=12,4)</f>
        <v/>
      </c>
      <c r="S1977" t="str" cm="1">
        <f t="array" ref="S1977">_xlfn.IFS('Paraclinicos '!Y1912="","",'Paraclinicos '!Y1912&lt;70,1,'Paraclinicos '!Y1912&gt;=70,0)</f>
        <v/>
      </c>
      <c r="T1977" t="str" cm="1">
        <f t="array" ref="T1977">_xlfn.IFS('Paraclinicos '!W1912="","",'Paraclinicos '!W1912&lt;6,4,'Paraclinicos '!W1912&lt;10,3,'Paraclinicos '!W1912&lt;13,2,'Paraclinicos '!W1912&lt;15,1,'Paraclinicos '!W1912=15,0)</f>
        <v/>
      </c>
      <c r="U1977" s="54" t="str">
        <f t="shared" si="90"/>
        <v/>
      </c>
      <c r="V1977" t="str" cm="1">
        <f t="array" ref="V1977">_xlfn.IFS('Paraclinicos '!S1912="","",OR('Paraclinicos '!S1912&lt;=8,'Paraclinicos '!S1912&gt;=25),3,'Paraclinicos '!S1912&lt;12,1,'Paraclinicos '!S1912&lt;21,0,'Paraclinicos '!S1912&lt;25,2)</f>
        <v/>
      </c>
      <c r="W1977" t="str">
        <f>IFERROR(IF(INDEX('BD Demog para scores enalazar'!Y$2:'BD Demog para scores enalazar'!Y$3000,MATCH(Formulas!A1977,'BD Demog para scores enalazar'!A$2:'BD Demog para scores enalazar'!A$3000,0))=1,"SI","NO"),"")</f>
        <v/>
      </c>
      <c r="X1977" s="9" t="str">
        <f>IFERROR(IF(INDEX('BD Demog para scores enalazar'!AJ$2:'BD Demog para scores enalazar'!AJ$3000,MATCH(Formulas!A1977,'BD Demog para scores enalazar'!A$2:'BD Demog para scores enalazar'!A$3000,0))=1,"SI","NO"),"")</f>
        <v/>
      </c>
      <c r="Y1977" t="str" cm="1">
        <f t="array" ref="Y1977">IF(AND(W1977="NO",X1977="NO"),_xlfn.IFS('Paraclinicos '!K1912&lt;=91,3,'Paraclinicos '!K1912&lt;94,2,'Paraclinicos '!K1912&lt;96,1,'Paraclinicos '!K1912&gt;=96,0),"")</f>
        <v/>
      </c>
      <c r="Z1977" t="str" cm="1">
        <f t="array" ref="Z1977">IF(OR(W1977="SI",X1977="SI"),_xlfn.IFS(OR(AND('Paraclinicos '!K1913&lt;=83),AND('Paraclinicos '!K1913&gt;=97,AA1977=2)),3,OR(AND('Paraclinicos '!K1913&lt;=86),AND('Paraclinicos '!K1913&gt;=94,AA1977=2)),2,OR(AND('Paraclinicos '!K1913&lt;=88),AND('Paraclinicos '!K1913&gt;=92,AA1977=2)),1,OR(AND('Paraclinicos '!K1913&gt;=88,'Paraclinicos '!K1913&lt;=92),AND('Paraclinicos '!K1913&gt;=93,AA1977=0)),0),"")</f>
        <v/>
      </c>
      <c r="AA1977" t="str" cm="1">
        <f t="array" ref="AA1977">_xlfn.IFS('Paraclinicos '!E1912="","",'Paraclinicos '!E1912="Oxigeno",2,'Paraclinicos '!E1912="Aire",0)</f>
        <v/>
      </c>
    </row>
    <row r="1978" spans="1:27" x14ac:dyDescent="0.25">
      <c r="A1978">
        <f>'Paraclinicos '!A1913</f>
        <v>0</v>
      </c>
      <c r="B1978" s="3">
        <f>'Paraclinicos '!R1913</f>
        <v>0</v>
      </c>
      <c r="C1978" t="str" cm="1">
        <f t="array" ref="C1978">_xlfn.IFS('Paraclinicos '!Q1913="","",'Paraclinicos '!Q1913&gt;60,3,'Paraclinicos '!Q1913&lt;=60,1)</f>
        <v/>
      </c>
      <c r="D1978" t="str">
        <f>IFERROR(IF(INDEX('BD Demog para scores enalazar'!BC$2:BC$3000,MATCH(Formulas!A1978,'BD Demog para scores enalazar'!A$2:A$3000,0))=0,"SI","NO"),"")</f>
        <v/>
      </c>
      <c r="E1978" t="str" cm="1">
        <f t="array" ref="E1978">_xlfn.IFS(D1978="","",D1978="SI",4,D1978="NO",1)</f>
        <v/>
      </c>
      <c r="F1978" t="str" cm="1">
        <f t="array" ref="F1978">_xlfn.IFS('Paraclinicos '!B1913="","",'Paraclinicos '!B1913&gt;1,1,'Paraclinicos '!B1913&lt;=1,3)</f>
        <v/>
      </c>
      <c r="G1978" t="str" cm="1">
        <f t="array" ref="G1978">_xlfn.IFS('Paraclinicos '!D1913="","",AND('Paraclinicos '!D1913&gt;=250,'Paraclinicos '!D1913&lt;=500),2,'Paraclinicos '!D1913&gt;500,3,'Paraclinicos '!D1913&lt;250,1)</f>
        <v/>
      </c>
      <c r="H1978" s="50" t="str">
        <f t="shared" si="91"/>
        <v/>
      </c>
      <c r="I1978" t="str" cm="1">
        <f t="array" ref="I1978">_xlfn.IFS('Paraclinicos '!Q1913="","",'Paraclinicos '!Q1913&gt;=65,1,'Paraclinicos '!Q1913&lt;65,0)</f>
        <v/>
      </c>
      <c r="J1978" t="str" cm="1">
        <f t="array" ref="J1978">_xlfn.IFS('Paraclinicos '!I1913="","",'Paraclinicos '!I1913&gt;7,1,'Paraclinicos '!I1913&lt;=7,0)</f>
        <v/>
      </c>
      <c r="K1978" t="str" cm="1">
        <f t="array" ref="K1978">_xlfn.IFS('Paraclinicos '!W1913="","",'Paraclinicos '!W1913&lt;=8,1,'Paraclinicos '!W1913&gt;8,0)</f>
        <v/>
      </c>
      <c r="L1978" t="str" cm="1">
        <f t="array" ref="L1978">_xlfn.IFS('Paraclinicos '!S1913="","",'Paraclinicos '!S1913&gt;=30,1,'Paraclinicos '!S1913&lt;30,0)</f>
        <v/>
      </c>
      <c r="M1978" t="str" cm="1">
        <f t="array" ref="M1978">_xlfn.IFS(OR('Paraclinicos '!T1913="",'Paraclinicos '!U1913=""),"",OR('Paraclinicos '!T1913&lt;=90,'Paraclinicos '!U1913&lt;=60),1,OR('Paraclinicos '!T1913&gt;90,'Paraclinicos '!U1913&gt;60),0)</f>
        <v/>
      </c>
      <c r="N1978" s="45" t="str">
        <f t="shared" si="92"/>
        <v/>
      </c>
      <c r="O1978" t="str" cm="1">
        <f t="array" ref="O1978">_xlfn.IFS(OR('Paraclinicos '!M1913="",'Paraclinicos '!N1913="",'Paraclinicos '!N1913=0),"",'Paraclinicos '!M1913/'Paraclinicos '!N1913&lt;100,4,'Paraclinicos '!M1913/'Paraclinicos '!N1913&lt;200,3,'Paraclinicos '!M1913/'Paraclinicos '!N1913&lt;300,2,'Paraclinicos '!M1913/'Paraclinicos '!N1913&lt;400,1,'Paraclinicos '!M1913/'Paraclinicos '!N1913&gt;=400,0)</f>
        <v/>
      </c>
      <c r="P1978" t="str" cm="1">
        <f t="array" ref="P1978">_xlfn.IFS('Paraclinicos '!C1913="","",'Paraclinicos '!C1913&lt;20,4,'Paraclinicos '!C1913&lt;50,3,'Paraclinicos '!C1913&lt;100,2,'Paraclinicos '!C1913&lt;150,1,'Paraclinicos '!C1913&gt;150,0)</f>
        <v/>
      </c>
      <c r="Q1978" t="str" cm="1">
        <f t="array" ref="Q1978">_xlfn.IFS('Paraclinicos '!O1913="","",'Paraclinicos '!O1913&lt;1.2,0,'Paraclinicos '!O1913&lt;2,1,'Paraclinicos '!O1913&lt;3.5,2,'Paraclinicos '!O1913&lt;5,3,'Paraclinicos '!O1913&gt;5,4)</f>
        <v/>
      </c>
      <c r="R1978" t="str" cm="1">
        <f t="array" ref="R1978">_xlfn.IFS('Paraclinicos '!J1913="","",'Paraclinicos '!J1913&lt;1.2,0,'Paraclinicos '!J1913&lt;2,1,'Paraclinicos '!J1913&lt;6,2,'Paraclinicos '!J1913&lt;12,3,'Paraclinicos '!J1913&gt;=12,4)</f>
        <v/>
      </c>
      <c r="S1978" t="str" cm="1">
        <f t="array" ref="S1978">_xlfn.IFS('Paraclinicos '!Y1913="","",'Paraclinicos '!Y1913&lt;70,1,'Paraclinicos '!Y1913&gt;=70,0)</f>
        <v/>
      </c>
      <c r="T1978" t="str" cm="1">
        <f t="array" ref="T1978">_xlfn.IFS('Paraclinicos '!W1913="","",'Paraclinicos '!W1913&lt;6,4,'Paraclinicos '!W1913&lt;10,3,'Paraclinicos '!W1913&lt;13,2,'Paraclinicos '!W1913&lt;15,1,'Paraclinicos '!W1913=15,0)</f>
        <v/>
      </c>
      <c r="U1978" s="54" t="str">
        <f t="shared" si="90"/>
        <v/>
      </c>
      <c r="V1978" t="str" cm="1">
        <f t="array" ref="V1978">_xlfn.IFS('Paraclinicos '!S1913="","",OR('Paraclinicos '!S1913&lt;=8,'Paraclinicos '!S1913&gt;=25),3,'Paraclinicos '!S1913&lt;12,1,'Paraclinicos '!S1913&lt;21,0,'Paraclinicos '!S1913&lt;25,2)</f>
        <v/>
      </c>
      <c r="W1978" t="str">
        <f>IFERROR(IF(INDEX('BD Demog para scores enalazar'!Y$2:'BD Demog para scores enalazar'!Y$3000,MATCH(Formulas!A1978,'BD Demog para scores enalazar'!A$2:'BD Demog para scores enalazar'!A$3000,0))=1,"SI","NO"),"")</f>
        <v/>
      </c>
      <c r="X1978" s="9" t="str">
        <f>IFERROR(IF(INDEX('BD Demog para scores enalazar'!AJ$2:'BD Demog para scores enalazar'!AJ$3000,MATCH(Formulas!A1978,'BD Demog para scores enalazar'!A$2:'BD Demog para scores enalazar'!A$3000,0))=1,"SI","NO"),"")</f>
        <v/>
      </c>
      <c r="Y1978" t="str" cm="1">
        <f t="array" ref="Y1978">IF(AND(W1978="NO",X1978="NO"),_xlfn.IFS('Paraclinicos '!K1913&lt;=91,3,'Paraclinicos '!K1913&lt;94,2,'Paraclinicos '!K1913&lt;96,1,'Paraclinicos '!K1913&gt;=96,0),"")</f>
        <v/>
      </c>
      <c r="Z1978" t="str" cm="1">
        <f t="array" ref="Z1978">IF(OR(W1978="SI",X1978="SI"),_xlfn.IFS(OR(AND('Paraclinicos '!K1914&lt;=83),AND('Paraclinicos '!K1914&gt;=97,AA1978=2)),3,OR(AND('Paraclinicos '!K1914&lt;=86),AND('Paraclinicos '!K1914&gt;=94,AA1978=2)),2,OR(AND('Paraclinicos '!K1914&lt;=88),AND('Paraclinicos '!K1914&gt;=92,AA1978=2)),1,OR(AND('Paraclinicos '!K1914&gt;=88,'Paraclinicos '!K1914&lt;=92),AND('Paraclinicos '!K1914&gt;=93,AA1978=0)),0),"")</f>
        <v/>
      </c>
      <c r="AA1978" t="str" cm="1">
        <f t="array" ref="AA1978">_xlfn.IFS('Paraclinicos '!E1913="","",'Paraclinicos '!E1913="Oxigeno",2,'Paraclinicos '!E1913="Aire",0)</f>
        <v/>
      </c>
    </row>
    <row r="1979" spans="1:27" x14ac:dyDescent="0.25">
      <c r="A1979">
        <f>'Paraclinicos '!A1914</f>
        <v>0</v>
      </c>
      <c r="B1979" s="3">
        <f>'Paraclinicos '!R1914</f>
        <v>0</v>
      </c>
      <c r="C1979" t="str" cm="1">
        <f t="array" ref="C1979">_xlfn.IFS('Paraclinicos '!Q1914="","",'Paraclinicos '!Q1914&gt;60,3,'Paraclinicos '!Q1914&lt;=60,1)</f>
        <v/>
      </c>
      <c r="D1979" t="str">
        <f>IFERROR(IF(INDEX('BD Demog para scores enalazar'!BC$2:BC$3000,MATCH(Formulas!A1979,'BD Demog para scores enalazar'!A$2:A$3000,0))=0,"SI","NO"),"")</f>
        <v/>
      </c>
      <c r="E1979" t="str" cm="1">
        <f t="array" ref="E1979">_xlfn.IFS(D1979="","",D1979="SI",4,D1979="NO",1)</f>
        <v/>
      </c>
      <c r="F1979" t="str" cm="1">
        <f t="array" ref="F1979">_xlfn.IFS('Paraclinicos '!B1914="","",'Paraclinicos '!B1914&gt;1,1,'Paraclinicos '!B1914&lt;=1,3)</f>
        <v/>
      </c>
      <c r="G1979" t="str" cm="1">
        <f t="array" ref="G1979">_xlfn.IFS('Paraclinicos '!D1914="","",AND('Paraclinicos '!D1914&gt;=250,'Paraclinicos '!D1914&lt;=500),2,'Paraclinicos '!D1914&gt;500,3,'Paraclinicos '!D1914&lt;250,1)</f>
        <v/>
      </c>
      <c r="H1979" s="50" t="str">
        <f t="shared" si="91"/>
        <v/>
      </c>
      <c r="I1979" t="str" cm="1">
        <f t="array" ref="I1979">_xlfn.IFS('Paraclinicos '!Q1914="","",'Paraclinicos '!Q1914&gt;=65,1,'Paraclinicos '!Q1914&lt;65,0)</f>
        <v/>
      </c>
      <c r="J1979" t="str" cm="1">
        <f t="array" ref="J1979">_xlfn.IFS('Paraclinicos '!I1914="","",'Paraclinicos '!I1914&gt;7,1,'Paraclinicos '!I1914&lt;=7,0)</f>
        <v/>
      </c>
      <c r="K1979" t="str" cm="1">
        <f t="array" ref="K1979">_xlfn.IFS('Paraclinicos '!W1914="","",'Paraclinicos '!W1914&lt;=8,1,'Paraclinicos '!W1914&gt;8,0)</f>
        <v/>
      </c>
      <c r="L1979" t="str" cm="1">
        <f t="array" ref="L1979">_xlfn.IFS('Paraclinicos '!S1914="","",'Paraclinicos '!S1914&gt;=30,1,'Paraclinicos '!S1914&lt;30,0)</f>
        <v/>
      </c>
      <c r="M1979" t="str" cm="1">
        <f t="array" ref="M1979">_xlfn.IFS(OR('Paraclinicos '!T1914="",'Paraclinicos '!U1914=""),"",OR('Paraclinicos '!T1914&lt;=90,'Paraclinicos '!U1914&lt;=60),1,OR('Paraclinicos '!T1914&gt;90,'Paraclinicos '!U1914&gt;60),0)</f>
        <v/>
      </c>
      <c r="N1979" s="45" t="str">
        <f t="shared" si="92"/>
        <v/>
      </c>
      <c r="O1979" t="str" cm="1">
        <f t="array" ref="O1979">_xlfn.IFS(OR('Paraclinicos '!M1914="",'Paraclinicos '!N1914="",'Paraclinicos '!N1914=0),"",'Paraclinicos '!M1914/'Paraclinicos '!N1914&lt;100,4,'Paraclinicos '!M1914/'Paraclinicos '!N1914&lt;200,3,'Paraclinicos '!M1914/'Paraclinicos '!N1914&lt;300,2,'Paraclinicos '!M1914/'Paraclinicos '!N1914&lt;400,1,'Paraclinicos '!M1914/'Paraclinicos '!N1914&gt;=400,0)</f>
        <v/>
      </c>
      <c r="P1979" t="str" cm="1">
        <f t="array" ref="P1979">_xlfn.IFS('Paraclinicos '!C1914="","",'Paraclinicos '!C1914&lt;20,4,'Paraclinicos '!C1914&lt;50,3,'Paraclinicos '!C1914&lt;100,2,'Paraclinicos '!C1914&lt;150,1,'Paraclinicos '!C1914&gt;150,0)</f>
        <v/>
      </c>
      <c r="Q1979" t="str" cm="1">
        <f t="array" ref="Q1979">_xlfn.IFS('Paraclinicos '!O1914="","",'Paraclinicos '!O1914&lt;1.2,0,'Paraclinicos '!O1914&lt;2,1,'Paraclinicos '!O1914&lt;3.5,2,'Paraclinicos '!O1914&lt;5,3,'Paraclinicos '!O1914&gt;5,4)</f>
        <v/>
      </c>
      <c r="R1979" t="str" cm="1">
        <f t="array" ref="R1979">_xlfn.IFS('Paraclinicos '!J1914="","",'Paraclinicos '!J1914&lt;1.2,0,'Paraclinicos '!J1914&lt;2,1,'Paraclinicos '!J1914&lt;6,2,'Paraclinicos '!J1914&lt;12,3,'Paraclinicos '!J1914&gt;=12,4)</f>
        <v/>
      </c>
      <c r="S1979" t="str" cm="1">
        <f t="array" ref="S1979">_xlfn.IFS('Paraclinicos '!Y1914="","",'Paraclinicos '!Y1914&lt;70,1,'Paraclinicos '!Y1914&gt;=70,0)</f>
        <v/>
      </c>
      <c r="T1979" t="str" cm="1">
        <f t="array" ref="T1979">_xlfn.IFS('Paraclinicos '!W1914="","",'Paraclinicos '!W1914&lt;6,4,'Paraclinicos '!W1914&lt;10,3,'Paraclinicos '!W1914&lt;13,2,'Paraclinicos '!W1914&lt;15,1,'Paraclinicos '!W1914=15,0)</f>
        <v/>
      </c>
      <c r="U1979" s="54" t="str">
        <f t="shared" si="90"/>
        <v/>
      </c>
      <c r="V1979" t="str" cm="1">
        <f t="array" ref="V1979">_xlfn.IFS('Paraclinicos '!S1914="","",OR('Paraclinicos '!S1914&lt;=8,'Paraclinicos '!S1914&gt;=25),3,'Paraclinicos '!S1914&lt;12,1,'Paraclinicos '!S1914&lt;21,0,'Paraclinicos '!S1914&lt;25,2)</f>
        <v/>
      </c>
      <c r="W1979" t="str">
        <f>IFERROR(IF(INDEX('BD Demog para scores enalazar'!Y$2:'BD Demog para scores enalazar'!Y$3000,MATCH(Formulas!A1979,'BD Demog para scores enalazar'!A$2:'BD Demog para scores enalazar'!A$3000,0))=1,"SI","NO"),"")</f>
        <v/>
      </c>
      <c r="X1979" s="9" t="str">
        <f>IFERROR(IF(INDEX('BD Demog para scores enalazar'!AJ$2:'BD Demog para scores enalazar'!AJ$3000,MATCH(Formulas!A1979,'BD Demog para scores enalazar'!A$2:'BD Demog para scores enalazar'!A$3000,0))=1,"SI","NO"),"")</f>
        <v/>
      </c>
      <c r="Y1979" t="str" cm="1">
        <f t="array" ref="Y1979">IF(AND(W1979="NO",X1979="NO"),_xlfn.IFS('Paraclinicos '!K1914&lt;=91,3,'Paraclinicos '!K1914&lt;94,2,'Paraclinicos '!K1914&lt;96,1,'Paraclinicos '!K1914&gt;=96,0),"")</f>
        <v/>
      </c>
      <c r="Z1979" t="str" cm="1">
        <f t="array" ref="Z1979">IF(OR(W1979="SI",X1979="SI"),_xlfn.IFS(OR(AND('Paraclinicos '!K1915&lt;=83),AND('Paraclinicos '!K1915&gt;=97,AA1979=2)),3,OR(AND('Paraclinicos '!K1915&lt;=86),AND('Paraclinicos '!K1915&gt;=94,AA1979=2)),2,OR(AND('Paraclinicos '!K1915&lt;=88),AND('Paraclinicos '!K1915&gt;=92,AA1979=2)),1,OR(AND('Paraclinicos '!K1915&gt;=88,'Paraclinicos '!K1915&lt;=92),AND('Paraclinicos '!K1915&gt;=93,AA1979=0)),0),"")</f>
        <v/>
      </c>
      <c r="AA1979" t="str" cm="1">
        <f t="array" ref="AA1979">_xlfn.IFS('Paraclinicos '!E1914="","",'Paraclinicos '!E1914="Oxigeno",2,'Paraclinicos '!E1914="Aire",0)</f>
        <v/>
      </c>
    </row>
    <row r="1980" spans="1:27" x14ac:dyDescent="0.25">
      <c r="A1980">
        <f>'Paraclinicos '!A1915</f>
        <v>0</v>
      </c>
      <c r="B1980" s="3">
        <f>'Paraclinicos '!R1915</f>
        <v>0</v>
      </c>
      <c r="C1980" t="str" cm="1">
        <f t="array" ref="C1980">_xlfn.IFS('Paraclinicos '!Q1915="","",'Paraclinicos '!Q1915&gt;60,3,'Paraclinicos '!Q1915&lt;=60,1)</f>
        <v/>
      </c>
      <c r="D1980" t="str">
        <f>IFERROR(IF(INDEX('BD Demog para scores enalazar'!BC$2:BC$3000,MATCH(Formulas!A1980,'BD Demog para scores enalazar'!A$2:A$3000,0))=0,"SI","NO"),"")</f>
        <v/>
      </c>
      <c r="E1980" t="str" cm="1">
        <f t="array" ref="E1980">_xlfn.IFS(D1980="","",D1980="SI",4,D1980="NO",1)</f>
        <v/>
      </c>
      <c r="F1980" t="str" cm="1">
        <f t="array" ref="F1980">_xlfn.IFS('Paraclinicos '!B1915="","",'Paraclinicos '!B1915&gt;1,1,'Paraclinicos '!B1915&lt;=1,3)</f>
        <v/>
      </c>
      <c r="G1980" t="str" cm="1">
        <f t="array" ref="G1980">_xlfn.IFS('Paraclinicos '!D1915="","",AND('Paraclinicos '!D1915&gt;=250,'Paraclinicos '!D1915&lt;=500),2,'Paraclinicos '!D1915&gt;500,3,'Paraclinicos '!D1915&lt;250,1)</f>
        <v/>
      </c>
      <c r="H1980" s="50" t="str">
        <f t="shared" si="91"/>
        <v/>
      </c>
      <c r="I1980" t="str" cm="1">
        <f t="array" ref="I1980">_xlfn.IFS('Paraclinicos '!Q1915="","",'Paraclinicos '!Q1915&gt;=65,1,'Paraclinicos '!Q1915&lt;65,0)</f>
        <v/>
      </c>
      <c r="J1980" t="str" cm="1">
        <f t="array" ref="J1980">_xlfn.IFS('Paraclinicos '!I1915="","",'Paraclinicos '!I1915&gt;7,1,'Paraclinicos '!I1915&lt;=7,0)</f>
        <v/>
      </c>
      <c r="K1980" t="str" cm="1">
        <f t="array" ref="K1980">_xlfn.IFS('Paraclinicos '!W1915="","",'Paraclinicos '!W1915&lt;=8,1,'Paraclinicos '!W1915&gt;8,0)</f>
        <v/>
      </c>
      <c r="L1980" t="str" cm="1">
        <f t="array" ref="L1980">_xlfn.IFS('Paraclinicos '!S1915="","",'Paraclinicos '!S1915&gt;=30,1,'Paraclinicos '!S1915&lt;30,0)</f>
        <v/>
      </c>
      <c r="M1980" t="str" cm="1">
        <f t="array" ref="M1980">_xlfn.IFS(OR('Paraclinicos '!T1915="",'Paraclinicos '!U1915=""),"",OR('Paraclinicos '!T1915&lt;=90,'Paraclinicos '!U1915&lt;=60),1,OR('Paraclinicos '!T1915&gt;90,'Paraclinicos '!U1915&gt;60),0)</f>
        <v/>
      </c>
      <c r="N1980" s="45" t="str">
        <f t="shared" si="92"/>
        <v/>
      </c>
      <c r="O1980" t="str" cm="1">
        <f t="array" ref="O1980">_xlfn.IFS(OR('Paraclinicos '!M1915="",'Paraclinicos '!N1915="",'Paraclinicos '!N1915=0),"",'Paraclinicos '!M1915/'Paraclinicos '!N1915&lt;100,4,'Paraclinicos '!M1915/'Paraclinicos '!N1915&lt;200,3,'Paraclinicos '!M1915/'Paraclinicos '!N1915&lt;300,2,'Paraclinicos '!M1915/'Paraclinicos '!N1915&lt;400,1,'Paraclinicos '!M1915/'Paraclinicos '!N1915&gt;=400,0)</f>
        <v/>
      </c>
      <c r="P1980" t="str" cm="1">
        <f t="array" ref="P1980">_xlfn.IFS('Paraclinicos '!C1915="","",'Paraclinicos '!C1915&lt;20,4,'Paraclinicos '!C1915&lt;50,3,'Paraclinicos '!C1915&lt;100,2,'Paraclinicos '!C1915&lt;150,1,'Paraclinicos '!C1915&gt;150,0)</f>
        <v/>
      </c>
      <c r="Q1980" t="str" cm="1">
        <f t="array" ref="Q1980">_xlfn.IFS('Paraclinicos '!O1915="","",'Paraclinicos '!O1915&lt;1.2,0,'Paraclinicos '!O1915&lt;2,1,'Paraclinicos '!O1915&lt;3.5,2,'Paraclinicos '!O1915&lt;5,3,'Paraclinicos '!O1915&gt;5,4)</f>
        <v/>
      </c>
      <c r="R1980" t="str" cm="1">
        <f t="array" ref="R1980">_xlfn.IFS('Paraclinicos '!J1915="","",'Paraclinicos '!J1915&lt;1.2,0,'Paraclinicos '!J1915&lt;2,1,'Paraclinicos '!J1915&lt;6,2,'Paraclinicos '!J1915&lt;12,3,'Paraclinicos '!J1915&gt;=12,4)</f>
        <v/>
      </c>
      <c r="S1980" t="str" cm="1">
        <f t="array" ref="S1980">_xlfn.IFS('Paraclinicos '!Y1915="","",'Paraclinicos '!Y1915&lt;70,1,'Paraclinicos '!Y1915&gt;=70,0)</f>
        <v/>
      </c>
      <c r="T1980" t="str" cm="1">
        <f t="array" ref="T1980">_xlfn.IFS('Paraclinicos '!W1915="","",'Paraclinicos '!W1915&lt;6,4,'Paraclinicos '!W1915&lt;10,3,'Paraclinicos '!W1915&lt;13,2,'Paraclinicos '!W1915&lt;15,1,'Paraclinicos '!W1915=15,0)</f>
        <v/>
      </c>
      <c r="U1980" s="54" t="str">
        <f t="shared" si="90"/>
        <v/>
      </c>
      <c r="V1980" t="str" cm="1">
        <f t="array" ref="V1980">_xlfn.IFS('Paraclinicos '!S1915="","",OR('Paraclinicos '!S1915&lt;=8,'Paraclinicos '!S1915&gt;=25),3,'Paraclinicos '!S1915&lt;12,1,'Paraclinicos '!S1915&lt;21,0,'Paraclinicos '!S1915&lt;25,2)</f>
        <v/>
      </c>
      <c r="W1980" t="str">
        <f>IFERROR(IF(INDEX('BD Demog para scores enalazar'!Y$2:'BD Demog para scores enalazar'!Y$3000,MATCH(Formulas!A1980,'BD Demog para scores enalazar'!A$2:'BD Demog para scores enalazar'!A$3000,0))=1,"SI","NO"),"")</f>
        <v/>
      </c>
      <c r="X1980" s="9" t="str">
        <f>IFERROR(IF(INDEX('BD Demog para scores enalazar'!AJ$2:'BD Demog para scores enalazar'!AJ$3000,MATCH(Formulas!A1980,'BD Demog para scores enalazar'!A$2:'BD Demog para scores enalazar'!A$3000,0))=1,"SI","NO"),"")</f>
        <v/>
      </c>
      <c r="Y1980" t="str" cm="1">
        <f t="array" ref="Y1980">IF(AND(W1980="NO",X1980="NO"),_xlfn.IFS('Paraclinicos '!K1915&lt;=91,3,'Paraclinicos '!K1915&lt;94,2,'Paraclinicos '!K1915&lt;96,1,'Paraclinicos '!K1915&gt;=96,0),"")</f>
        <v/>
      </c>
      <c r="Z1980" t="str" cm="1">
        <f t="array" ref="Z1980">IF(OR(W1980="SI",X1980="SI"),_xlfn.IFS(OR(AND('Paraclinicos '!K1916&lt;=83),AND('Paraclinicos '!K1916&gt;=97,AA1980=2)),3,OR(AND('Paraclinicos '!K1916&lt;=86),AND('Paraclinicos '!K1916&gt;=94,AA1980=2)),2,OR(AND('Paraclinicos '!K1916&lt;=88),AND('Paraclinicos '!K1916&gt;=92,AA1980=2)),1,OR(AND('Paraclinicos '!K1916&gt;=88,'Paraclinicos '!K1916&lt;=92),AND('Paraclinicos '!K1916&gt;=93,AA1980=0)),0),"")</f>
        <v/>
      </c>
      <c r="AA1980" t="str" cm="1">
        <f t="array" ref="AA1980">_xlfn.IFS('Paraclinicos '!E1915="","",'Paraclinicos '!E1915="Oxigeno",2,'Paraclinicos '!E1915="Aire",0)</f>
        <v/>
      </c>
    </row>
    <row r="1981" spans="1:27" x14ac:dyDescent="0.25">
      <c r="A1981">
        <f>'Paraclinicos '!A1916</f>
        <v>0</v>
      </c>
      <c r="B1981" s="3">
        <f>'Paraclinicos '!R1916</f>
        <v>0</v>
      </c>
      <c r="C1981" t="str" cm="1">
        <f t="array" ref="C1981">_xlfn.IFS('Paraclinicos '!Q1916="","",'Paraclinicos '!Q1916&gt;60,3,'Paraclinicos '!Q1916&lt;=60,1)</f>
        <v/>
      </c>
      <c r="D1981" t="str">
        <f>IFERROR(IF(INDEX('BD Demog para scores enalazar'!BC$2:BC$3000,MATCH(Formulas!A1981,'BD Demog para scores enalazar'!A$2:A$3000,0))=0,"SI","NO"),"")</f>
        <v/>
      </c>
      <c r="E1981" t="str" cm="1">
        <f t="array" ref="E1981">_xlfn.IFS(D1981="","",D1981="SI",4,D1981="NO",1)</f>
        <v/>
      </c>
      <c r="F1981" t="str" cm="1">
        <f t="array" ref="F1981">_xlfn.IFS('Paraclinicos '!B1916="","",'Paraclinicos '!B1916&gt;1,1,'Paraclinicos '!B1916&lt;=1,3)</f>
        <v/>
      </c>
      <c r="G1981" t="str" cm="1">
        <f t="array" ref="G1981">_xlfn.IFS('Paraclinicos '!D1916="","",AND('Paraclinicos '!D1916&gt;=250,'Paraclinicos '!D1916&lt;=500),2,'Paraclinicos '!D1916&gt;500,3,'Paraclinicos '!D1916&lt;250,1)</f>
        <v/>
      </c>
      <c r="H1981" s="50" t="str">
        <f t="shared" si="91"/>
        <v/>
      </c>
      <c r="I1981" t="str" cm="1">
        <f t="array" ref="I1981">_xlfn.IFS('Paraclinicos '!Q1916="","",'Paraclinicos '!Q1916&gt;=65,1,'Paraclinicos '!Q1916&lt;65,0)</f>
        <v/>
      </c>
      <c r="J1981" t="str" cm="1">
        <f t="array" ref="J1981">_xlfn.IFS('Paraclinicos '!I1916="","",'Paraclinicos '!I1916&gt;7,1,'Paraclinicos '!I1916&lt;=7,0)</f>
        <v/>
      </c>
      <c r="K1981" t="str" cm="1">
        <f t="array" ref="K1981">_xlfn.IFS('Paraclinicos '!W1916="","",'Paraclinicos '!W1916&lt;=8,1,'Paraclinicos '!W1916&gt;8,0)</f>
        <v/>
      </c>
      <c r="L1981" t="str" cm="1">
        <f t="array" ref="L1981">_xlfn.IFS('Paraclinicos '!S1916="","",'Paraclinicos '!S1916&gt;=30,1,'Paraclinicos '!S1916&lt;30,0)</f>
        <v/>
      </c>
      <c r="M1981" t="str" cm="1">
        <f t="array" ref="M1981">_xlfn.IFS(OR('Paraclinicos '!T1916="",'Paraclinicos '!U1916=""),"",OR('Paraclinicos '!T1916&lt;=90,'Paraclinicos '!U1916&lt;=60),1,OR('Paraclinicos '!T1916&gt;90,'Paraclinicos '!U1916&gt;60),0)</f>
        <v/>
      </c>
      <c r="N1981" s="45" t="str">
        <f t="shared" si="92"/>
        <v/>
      </c>
      <c r="O1981" t="str" cm="1">
        <f t="array" ref="O1981">_xlfn.IFS(OR('Paraclinicos '!M1916="",'Paraclinicos '!N1916="",'Paraclinicos '!N1916=0),"",'Paraclinicos '!M1916/'Paraclinicos '!N1916&lt;100,4,'Paraclinicos '!M1916/'Paraclinicos '!N1916&lt;200,3,'Paraclinicos '!M1916/'Paraclinicos '!N1916&lt;300,2,'Paraclinicos '!M1916/'Paraclinicos '!N1916&lt;400,1,'Paraclinicos '!M1916/'Paraclinicos '!N1916&gt;=400,0)</f>
        <v/>
      </c>
      <c r="P1981" t="str" cm="1">
        <f t="array" ref="P1981">_xlfn.IFS('Paraclinicos '!C1916="","",'Paraclinicos '!C1916&lt;20,4,'Paraclinicos '!C1916&lt;50,3,'Paraclinicos '!C1916&lt;100,2,'Paraclinicos '!C1916&lt;150,1,'Paraclinicos '!C1916&gt;150,0)</f>
        <v/>
      </c>
      <c r="Q1981" t="str" cm="1">
        <f t="array" ref="Q1981">_xlfn.IFS('Paraclinicos '!O1916="","",'Paraclinicos '!O1916&lt;1.2,0,'Paraclinicos '!O1916&lt;2,1,'Paraclinicos '!O1916&lt;3.5,2,'Paraclinicos '!O1916&lt;5,3,'Paraclinicos '!O1916&gt;5,4)</f>
        <v/>
      </c>
      <c r="R1981" t="str" cm="1">
        <f t="array" ref="R1981">_xlfn.IFS('Paraclinicos '!J1916="","",'Paraclinicos '!J1916&lt;1.2,0,'Paraclinicos '!J1916&lt;2,1,'Paraclinicos '!J1916&lt;6,2,'Paraclinicos '!J1916&lt;12,3,'Paraclinicos '!J1916&gt;=12,4)</f>
        <v/>
      </c>
      <c r="S1981" t="str" cm="1">
        <f t="array" ref="S1981">_xlfn.IFS('Paraclinicos '!Y1916="","",'Paraclinicos '!Y1916&lt;70,1,'Paraclinicos '!Y1916&gt;=70,0)</f>
        <v/>
      </c>
      <c r="T1981" t="str" cm="1">
        <f t="array" ref="T1981">_xlfn.IFS('Paraclinicos '!W1916="","",'Paraclinicos '!W1916&lt;6,4,'Paraclinicos '!W1916&lt;10,3,'Paraclinicos '!W1916&lt;13,2,'Paraclinicos '!W1916&lt;15,1,'Paraclinicos '!W1916=15,0)</f>
        <v/>
      </c>
      <c r="U1981" s="54" t="str">
        <f t="shared" si="90"/>
        <v/>
      </c>
      <c r="V1981" t="str" cm="1">
        <f t="array" ref="V1981">_xlfn.IFS('Paraclinicos '!S1916="","",OR('Paraclinicos '!S1916&lt;=8,'Paraclinicos '!S1916&gt;=25),3,'Paraclinicos '!S1916&lt;12,1,'Paraclinicos '!S1916&lt;21,0,'Paraclinicos '!S1916&lt;25,2)</f>
        <v/>
      </c>
      <c r="W1981" t="str">
        <f>IFERROR(IF(INDEX('BD Demog para scores enalazar'!Y$2:'BD Demog para scores enalazar'!Y$3000,MATCH(Formulas!A1981,'BD Demog para scores enalazar'!A$2:'BD Demog para scores enalazar'!A$3000,0))=1,"SI","NO"),"")</f>
        <v/>
      </c>
      <c r="X1981" s="9" t="str">
        <f>IFERROR(IF(INDEX('BD Demog para scores enalazar'!AJ$2:'BD Demog para scores enalazar'!AJ$3000,MATCH(Formulas!A1981,'BD Demog para scores enalazar'!A$2:'BD Demog para scores enalazar'!A$3000,0))=1,"SI","NO"),"")</f>
        <v/>
      </c>
      <c r="Y1981" t="str" cm="1">
        <f t="array" ref="Y1981">IF(AND(W1981="NO",X1981="NO"),_xlfn.IFS('Paraclinicos '!K1916&lt;=91,3,'Paraclinicos '!K1916&lt;94,2,'Paraclinicos '!K1916&lt;96,1,'Paraclinicos '!K1916&gt;=96,0),"")</f>
        <v/>
      </c>
      <c r="Z1981" t="str" cm="1">
        <f t="array" ref="Z1981">IF(OR(W1981="SI",X1981="SI"),_xlfn.IFS(OR(AND('Paraclinicos '!K1917&lt;=83),AND('Paraclinicos '!K1917&gt;=97,AA1981=2)),3,OR(AND('Paraclinicos '!K1917&lt;=86),AND('Paraclinicos '!K1917&gt;=94,AA1981=2)),2,OR(AND('Paraclinicos '!K1917&lt;=88),AND('Paraclinicos '!K1917&gt;=92,AA1981=2)),1,OR(AND('Paraclinicos '!K1917&gt;=88,'Paraclinicos '!K1917&lt;=92),AND('Paraclinicos '!K1917&gt;=93,AA1981=0)),0),"")</f>
        <v/>
      </c>
      <c r="AA1981" t="str" cm="1">
        <f t="array" ref="AA1981">_xlfn.IFS('Paraclinicos '!E1916="","",'Paraclinicos '!E1916="Oxigeno",2,'Paraclinicos '!E1916="Aire",0)</f>
        <v/>
      </c>
    </row>
    <row r="1982" spans="1:27" x14ac:dyDescent="0.25">
      <c r="A1982">
        <f>'Paraclinicos '!A1917</f>
        <v>0</v>
      </c>
      <c r="B1982" s="3">
        <f>'Paraclinicos '!R1917</f>
        <v>0</v>
      </c>
      <c r="C1982" t="str" cm="1">
        <f t="array" ref="C1982">_xlfn.IFS('Paraclinicos '!Q1917="","",'Paraclinicos '!Q1917&gt;60,3,'Paraclinicos '!Q1917&lt;=60,1)</f>
        <v/>
      </c>
      <c r="D1982" t="str">
        <f>IFERROR(IF(INDEX('BD Demog para scores enalazar'!BC$2:BC$3000,MATCH(Formulas!A1982,'BD Demog para scores enalazar'!A$2:A$3000,0))=0,"SI","NO"),"")</f>
        <v/>
      </c>
      <c r="E1982" t="str" cm="1">
        <f t="array" ref="E1982">_xlfn.IFS(D1982="","",D1982="SI",4,D1982="NO",1)</f>
        <v/>
      </c>
      <c r="F1982" t="str" cm="1">
        <f t="array" ref="F1982">_xlfn.IFS('Paraclinicos '!B1917="","",'Paraclinicos '!B1917&gt;1,1,'Paraclinicos '!B1917&lt;=1,3)</f>
        <v/>
      </c>
      <c r="G1982" t="str" cm="1">
        <f t="array" ref="G1982">_xlfn.IFS('Paraclinicos '!D1917="","",AND('Paraclinicos '!D1917&gt;=250,'Paraclinicos '!D1917&lt;=500),2,'Paraclinicos '!D1917&gt;500,3,'Paraclinicos '!D1917&lt;250,1)</f>
        <v/>
      </c>
      <c r="H1982" s="50" t="str">
        <f t="shared" si="91"/>
        <v/>
      </c>
      <c r="I1982" t="str" cm="1">
        <f t="array" ref="I1982">_xlfn.IFS('Paraclinicos '!Q1917="","",'Paraclinicos '!Q1917&gt;=65,1,'Paraclinicos '!Q1917&lt;65,0)</f>
        <v/>
      </c>
      <c r="J1982" t="str" cm="1">
        <f t="array" ref="J1982">_xlfn.IFS('Paraclinicos '!I1917="","",'Paraclinicos '!I1917&gt;7,1,'Paraclinicos '!I1917&lt;=7,0)</f>
        <v/>
      </c>
      <c r="K1982" t="str" cm="1">
        <f t="array" ref="K1982">_xlfn.IFS('Paraclinicos '!W1917="","",'Paraclinicos '!W1917&lt;=8,1,'Paraclinicos '!W1917&gt;8,0)</f>
        <v/>
      </c>
      <c r="L1982" t="str" cm="1">
        <f t="array" ref="L1982">_xlfn.IFS('Paraclinicos '!S1917="","",'Paraclinicos '!S1917&gt;=30,1,'Paraclinicos '!S1917&lt;30,0)</f>
        <v/>
      </c>
      <c r="M1982" t="str" cm="1">
        <f t="array" ref="M1982">_xlfn.IFS(OR('Paraclinicos '!T1917="",'Paraclinicos '!U1917=""),"",OR('Paraclinicos '!T1917&lt;=90,'Paraclinicos '!U1917&lt;=60),1,OR('Paraclinicos '!T1917&gt;90,'Paraclinicos '!U1917&gt;60),0)</f>
        <v/>
      </c>
      <c r="N1982" s="45" t="str">
        <f t="shared" si="92"/>
        <v/>
      </c>
      <c r="O1982" t="str" cm="1">
        <f t="array" ref="O1982">_xlfn.IFS(OR('Paraclinicos '!M1917="",'Paraclinicos '!N1917="",'Paraclinicos '!N1917=0),"",'Paraclinicos '!M1917/'Paraclinicos '!N1917&lt;100,4,'Paraclinicos '!M1917/'Paraclinicos '!N1917&lt;200,3,'Paraclinicos '!M1917/'Paraclinicos '!N1917&lt;300,2,'Paraclinicos '!M1917/'Paraclinicos '!N1917&lt;400,1,'Paraclinicos '!M1917/'Paraclinicos '!N1917&gt;=400,0)</f>
        <v/>
      </c>
      <c r="P1982" t="str" cm="1">
        <f t="array" ref="P1982">_xlfn.IFS('Paraclinicos '!C1917="","",'Paraclinicos '!C1917&lt;20,4,'Paraclinicos '!C1917&lt;50,3,'Paraclinicos '!C1917&lt;100,2,'Paraclinicos '!C1917&lt;150,1,'Paraclinicos '!C1917&gt;150,0)</f>
        <v/>
      </c>
      <c r="Q1982" t="str" cm="1">
        <f t="array" ref="Q1982">_xlfn.IFS('Paraclinicos '!O1917="","",'Paraclinicos '!O1917&lt;1.2,0,'Paraclinicos '!O1917&lt;2,1,'Paraclinicos '!O1917&lt;3.5,2,'Paraclinicos '!O1917&lt;5,3,'Paraclinicos '!O1917&gt;5,4)</f>
        <v/>
      </c>
      <c r="R1982" t="str" cm="1">
        <f t="array" ref="R1982">_xlfn.IFS('Paraclinicos '!J1917="","",'Paraclinicos '!J1917&lt;1.2,0,'Paraclinicos '!J1917&lt;2,1,'Paraclinicos '!J1917&lt;6,2,'Paraclinicos '!J1917&lt;12,3,'Paraclinicos '!J1917&gt;=12,4)</f>
        <v/>
      </c>
      <c r="S1982" t="str" cm="1">
        <f t="array" ref="S1982">_xlfn.IFS('Paraclinicos '!Y1917="","",'Paraclinicos '!Y1917&lt;70,1,'Paraclinicos '!Y1917&gt;=70,0)</f>
        <v/>
      </c>
      <c r="T1982" t="str" cm="1">
        <f t="array" ref="T1982">_xlfn.IFS('Paraclinicos '!W1917="","",'Paraclinicos '!W1917&lt;6,4,'Paraclinicos '!W1917&lt;10,3,'Paraclinicos '!W1917&lt;13,2,'Paraclinicos '!W1917&lt;15,1,'Paraclinicos '!W1917=15,0)</f>
        <v/>
      </c>
      <c r="U1982" s="54" t="str">
        <f t="shared" si="90"/>
        <v/>
      </c>
      <c r="V1982" t="str" cm="1">
        <f t="array" ref="V1982">_xlfn.IFS('Paraclinicos '!S1917="","",OR('Paraclinicos '!S1917&lt;=8,'Paraclinicos '!S1917&gt;=25),3,'Paraclinicos '!S1917&lt;12,1,'Paraclinicos '!S1917&lt;21,0,'Paraclinicos '!S1917&lt;25,2)</f>
        <v/>
      </c>
      <c r="W1982" t="str">
        <f>IFERROR(IF(INDEX('BD Demog para scores enalazar'!Y$2:'BD Demog para scores enalazar'!Y$3000,MATCH(Formulas!A1982,'BD Demog para scores enalazar'!A$2:'BD Demog para scores enalazar'!A$3000,0))=1,"SI","NO"),"")</f>
        <v/>
      </c>
      <c r="X1982" s="9" t="str">
        <f>IFERROR(IF(INDEX('BD Demog para scores enalazar'!AJ$2:'BD Demog para scores enalazar'!AJ$3000,MATCH(Formulas!A1982,'BD Demog para scores enalazar'!A$2:'BD Demog para scores enalazar'!A$3000,0))=1,"SI","NO"),"")</f>
        <v/>
      </c>
      <c r="Y1982" t="str" cm="1">
        <f t="array" ref="Y1982">IF(AND(W1982="NO",X1982="NO"),_xlfn.IFS('Paraclinicos '!K1917&lt;=91,3,'Paraclinicos '!K1917&lt;94,2,'Paraclinicos '!K1917&lt;96,1,'Paraclinicos '!K1917&gt;=96,0),"")</f>
        <v/>
      </c>
      <c r="Z1982" t="str" cm="1">
        <f t="array" ref="Z1982">IF(OR(W1982="SI",X1982="SI"),_xlfn.IFS(OR(AND('Paraclinicos '!K1918&lt;=83),AND('Paraclinicos '!K1918&gt;=97,AA1982=2)),3,OR(AND('Paraclinicos '!K1918&lt;=86),AND('Paraclinicos '!K1918&gt;=94,AA1982=2)),2,OR(AND('Paraclinicos '!K1918&lt;=88),AND('Paraclinicos '!K1918&gt;=92,AA1982=2)),1,OR(AND('Paraclinicos '!K1918&gt;=88,'Paraclinicos '!K1918&lt;=92),AND('Paraclinicos '!K1918&gt;=93,AA1982=0)),0),"")</f>
        <v/>
      </c>
      <c r="AA1982" t="str" cm="1">
        <f t="array" ref="AA1982">_xlfn.IFS('Paraclinicos '!E1917="","",'Paraclinicos '!E1917="Oxigeno",2,'Paraclinicos '!E1917="Aire",0)</f>
        <v/>
      </c>
    </row>
    <row r="1983" spans="1:27" x14ac:dyDescent="0.25">
      <c r="A1983">
        <f>'Paraclinicos '!A1918</f>
        <v>0</v>
      </c>
      <c r="B1983" s="3">
        <f>'Paraclinicos '!R1918</f>
        <v>0</v>
      </c>
      <c r="C1983" t="str" cm="1">
        <f t="array" ref="C1983">_xlfn.IFS('Paraclinicos '!Q1918="","",'Paraclinicos '!Q1918&gt;60,3,'Paraclinicos '!Q1918&lt;=60,1)</f>
        <v/>
      </c>
      <c r="D1983" t="str">
        <f>IFERROR(IF(INDEX('BD Demog para scores enalazar'!BC$2:BC$3000,MATCH(Formulas!A1983,'BD Demog para scores enalazar'!A$2:A$3000,0))=0,"SI","NO"),"")</f>
        <v/>
      </c>
      <c r="E1983" t="str" cm="1">
        <f t="array" ref="E1983">_xlfn.IFS(D1983="","",D1983="SI",4,D1983="NO",1)</f>
        <v/>
      </c>
      <c r="F1983" t="str" cm="1">
        <f t="array" ref="F1983">_xlfn.IFS('Paraclinicos '!B1918="","",'Paraclinicos '!B1918&gt;1,1,'Paraclinicos '!B1918&lt;=1,3)</f>
        <v/>
      </c>
      <c r="G1983" t="str" cm="1">
        <f t="array" ref="G1983">_xlfn.IFS('Paraclinicos '!D1918="","",AND('Paraclinicos '!D1918&gt;=250,'Paraclinicos '!D1918&lt;=500),2,'Paraclinicos '!D1918&gt;500,3,'Paraclinicos '!D1918&lt;250,1)</f>
        <v/>
      </c>
      <c r="H1983" s="50" t="str">
        <f t="shared" si="91"/>
        <v/>
      </c>
      <c r="I1983" t="str" cm="1">
        <f t="array" ref="I1983">_xlfn.IFS('Paraclinicos '!Q1918="","",'Paraclinicos '!Q1918&gt;=65,1,'Paraclinicos '!Q1918&lt;65,0)</f>
        <v/>
      </c>
      <c r="J1983" t="str" cm="1">
        <f t="array" ref="J1983">_xlfn.IFS('Paraclinicos '!I1918="","",'Paraclinicos '!I1918&gt;7,1,'Paraclinicos '!I1918&lt;=7,0)</f>
        <v/>
      </c>
      <c r="K1983" t="str" cm="1">
        <f t="array" ref="K1983">_xlfn.IFS('Paraclinicos '!W1918="","",'Paraclinicos '!W1918&lt;=8,1,'Paraclinicos '!W1918&gt;8,0)</f>
        <v/>
      </c>
      <c r="L1983" t="str" cm="1">
        <f t="array" ref="L1983">_xlfn.IFS('Paraclinicos '!S1918="","",'Paraclinicos '!S1918&gt;=30,1,'Paraclinicos '!S1918&lt;30,0)</f>
        <v/>
      </c>
      <c r="M1983" t="str" cm="1">
        <f t="array" ref="M1983">_xlfn.IFS(OR('Paraclinicos '!T1918="",'Paraclinicos '!U1918=""),"",OR('Paraclinicos '!T1918&lt;=90,'Paraclinicos '!U1918&lt;=60),1,OR('Paraclinicos '!T1918&gt;90,'Paraclinicos '!U1918&gt;60),0)</f>
        <v/>
      </c>
      <c r="N1983" s="45" t="str">
        <f t="shared" si="92"/>
        <v/>
      </c>
      <c r="O1983" t="str" cm="1">
        <f t="array" ref="O1983">_xlfn.IFS(OR('Paraclinicos '!M1918="",'Paraclinicos '!N1918="",'Paraclinicos '!N1918=0),"",'Paraclinicos '!M1918/'Paraclinicos '!N1918&lt;100,4,'Paraclinicos '!M1918/'Paraclinicos '!N1918&lt;200,3,'Paraclinicos '!M1918/'Paraclinicos '!N1918&lt;300,2,'Paraclinicos '!M1918/'Paraclinicos '!N1918&lt;400,1,'Paraclinicos '!M1918/'Paraclinicos '!N1918&gt;=400,0)</f>
        <v/>
      </c>
      <c r="P1983" t="str" cm="1">
        <f t="array" ref="P1983">_xlfn.IFS('Paraclinicos '!C1918="","",'Paraclinicos '!C1918&lt;20,4,'Paraclinicos '!C1918&lt;50,3,'Paraclinicos '!C1918&lt;100,2,'Paraclinicos '!C1918&lt;150,1,'Paraclinicos '!C1918&gt;150,0)</f>
        <v/>
      </c>
      <c r="Q1983" t="str" cm="1">
        <f t="array" ref="Q1983">_xlfn.IFS('Paraclinicos '!O1918="","",'Paraclinicos '!O1918&lt;1.2,0,'Paraclinicos '!O1918&lt;2,1,'Paraclinicos '!O1918&lt;3.5,2,'Paraclinicos '!O1918&lt;5,3,'Paraclinicos '!O1918&gt;5,4)</f>
        <v/>
      </c>
      <c r="R1983" t="str" cm="1">
        <f t="array" ref="R1983">_xlfn.IFS('Paraclinicos '!J1918="","",'Paraclinicos '!J1918&lt;1.2,0,'Paraclinicos '!J1918&lt;2,1,'Paraclinicos '!J1918&lt;6,2,'Paraclinicos '!J1918&lt;12,3,'Paraclinicos '!J1918&gt;=12,4)</f>
        <v/>
      </c>
      <c r="S1983" t="str" cm="1">
        <f t="array" ref="S1983">_xlfn.IFS('Paraclinicos '!Y1918="","",'Paraclinicos '!Y1918&lt;70,1,'Paraclinicos '!Y1918&gt;=70,0)</f>
        <v/>
      </c>
      <c r="T1983" t="str" cm="1">
        <f t="array" ref="T1983">_xlfn.IFS('Paraclinicos '!W1918="","",'Paraclinicos '!W1918&lt;6,4,'Paraclinicos '!W1918&lt;10,3,'Paraclinicos '!W1918&lt;13,2,'Paraclinicos '!W1918&lt;15,1,'Paraclinicos '!W1918=15,0)</f>
        <v/>
      </c>
      <c r="U1983" s="54" t="str">
        <f t="shared" si="90"/>
        <v/>
      </c>
      <c r="V1983" t="str" cm="1">
        <f t="array" ref="V1983">_xlfn.IFS('Paraclinicos '!S1918="","",OR('Paraclinicos '!S1918&lt;=8,'Paraclinicos '!S1918&gt;=25),3,'Paraclinicos '!S1918&lt;12,1,'Paraclinicos '!S1918&lt;21,0,'Paraclinicos '!S1918&lt;25,2)</f>
        <v/>
      </c>
      <c r="W1983" t="str">
        <f>IFERROR(IF(INDEX('BD Demog para scores enalazar'!Y$2:'BD Demog para scores enalazar'!Y$3000,MATCH(Formulas!A1983,'BD Demog para scores enalazar'!A$2:'BD Demog para scores enalazar'!A$3000,0))=1,"SI","NO"),"")</f>
        <v/>
      </c>
      <c r="X1983" s="9" t="str">
        <f>IFERROR(IF(INDEX('BD Demog para scores enalazar'!AJ$2:'BD Demog para scores enalazar'!AJ$3000,MATCH(Formulas!A1983,'BD Demog para scores enalazar'!A$2:'BD Demog para scores enalazar'!A$3000,0))=1,"SI","NO"),"")</f>
        <v/>
      </c>
      <c r="Y1983" t="str" cm="1">
        <f t="array" ref="Y1983">IF(AND(W1983="NO",X1983="NO"),_xlfn.IFS('Paraclinicos '!K1918&lt;=91,3,'Paraclinicos '!K1918&lt;94,2,'Paraclinicos '!K1918&lt;96,1,'Paraclinicos '!K1918&gt;=96,0),"")</f>
        <v/>
      </c>
      <c r="Z1983" t="str" cm="1">
        <f t="array" ref="Z1983">IF(OR(W1983="SI",X1983="SI"),_xlfn.IFS(OR(AND('Paraclinicos '!K1919&lt;=83),AND('Paraclinicos '!K1919&gt;=97,AA1983=2)),3,OR(AND('Paraclinicos '!K1919&lt;=86),AND('Paraclinicos '!K1919&gt;=94,AA1983=2)),2,OR(AND('Paraclinicos '!K1919&lt;=88),AND('Paraclinicos '!K1919&gt;=92,AA1983=2)),1,OR(AND('Paraclinicos '!K1919&gt;=88,'Paraclinicos '!K1919&lt;=92),AND('Paraclinicos '!K1919&gt;=93,AA1983=0)),0),"")</f>
        <v/>
      </c>
      <c r="AA1983" t="str" cm="1">
        <f t="array" ref="AA1983">_xlfn.IFS('Paraclinicos '!E1918="","",'Paraclinicos '!E1918="Oxigeno",2,'Paraclinicos '!E1918="Aire",0)</f>
        <v/>
      </c>
    </row>
    <row r="1984" spans="1:27" x14ac:dyDescent="0.25">
      <c r="A1984">
        <f>'Paraclinicos '!A1919</f>
        <v>0</v>
      </c>
      <c r="B1984" s="3">
        <f>'Paraclinicos '!R1919</f>
        <v>0</v>
      </c>
      <c r="C1984" t="str" cm="1">
        <f t="array" ref="C1984">_xlfn.IFS('Paraclinicos '!Q1919="","",'Paraclinicos '!Q1919&gt;60,3,'Paraclinicos '!Q1919&lt;=60,1)</f>
        <v/>
      </c>
      <c r="D1984" t="str">
        <f>IFERROR(IF(INDEX('BD Demog para scores enalazar'!BC$2:BC$3000,MATCH(Formulas!A1984,'BD Demog para scores enalazar'!A$2:A$3000,0))=0,"SI","NO"),"")</f>
        <v/>
      </c>
      <c r="E1984" t="str" cm="1">
        <f t="array" ref="E1984">_xlfn.IFS(D1984="","",D1984="SI",4,D1984="NO",1)</f>
        <v/>
      </c>
      <c r="F1984" t="str" cm="1">
        <f t="array" ref="F1984">_xlfn.IFS('Paraclinicos '!B1919="","",'Paraclinicos '!B1919&gt;1,1,'Paraclinicos '!B1919&lt;=1,3)</f>
        <v/>
      </c>
      <c r="G1984" t="str" cm="1">
        <f t="array" ref="G1984">_xlfn.IFS('Paraclinicos '!D1919="","",AND('Paraclinicos '!D1919&gt;=250,'Paraclinicos '!D1919&lt;=500),2,'Paraclinicos '!D1919&gt;500,3,'Paraclinicos '!D1919&lt;250,1)</f>
        <v/>
      </c>
      <c r="H1984" s="50" t="str">
        <f t="shared" si="91"/>
        <v/>
      </c>
      <c r="I1984" t="str" cm="1">
        <f t="array" ref="I1984">_xlfn.IFS('Paraclinicos '!Q1919="","",'Paraclinicos '!Q1919&gt;=65,1,'Paraclinicos '!Q1919&lt;65,0)</f>
        <v/>
      </c>
      <c r="J1984" t="str" cm="1">
        <f t="array" ref="J1984">_xlfn.IFS('Paraclinicos '!I1919="","",'Paraclinicos '!I1919&gt;7,1,'Paraclinicos '!I1919&lt;=7,0)</f>
        <v/>
      </c>
      <c r="K1984" t="str" cm="1">
        <f t="array" ref="K1984">_xlfn.IFS('Paraclinicos '!W1919="","",'Paraclinicos '!W1919&lt;=8,1,'Paraclinicos '!W1919&gt;8,0)</f>
        <v/>
      </c>
      <c r="L1984" t="str" cm="1">
        <f t="array" ref="L1984">_xlfn.IFS('Paraclinicos '!S1919="","",'Paraclinicos '!S1919&gt;=30,1,'Paraclinicos '!S1919&lt;30,0)</f>
        <v/>
      </c>
      <c r="M1984" t="str" cm="1">
        <f t="array" ref="M1984">_xlfn.IFS(OR('Paraclinicos '!T1919="",'Paraclinicos '!U1919=""),"",OR('Paraclinicos '!T1919&lt;=90,'Paraclinicos '!U1919&lt;=60),1,OR('Paraclinicos '!T1919&gt;90,'Paraclinicos '!U1919&gt;60),0)</f>
        <v/>
      </c>
      <c r="N1984" s="45" t="str">
        <f t="shared" si="92"/>
        <v/>
      </c>
      <c r="O1984" t="str" cm="1">
        <f t="array" ref="O1984">_xlfn.IFS(OR('Paraclinicos '!M1919="",'Paraclinicos '!N1919="",'Paraclinicos '!N1919=0),"",'Paraclinicos '!M1919/'Paraclinicos '!N1919&lt;100,4,'Paraclinicos '!M1919/'Paraclinicos '!N1919&lt;200,3,'Paraclinicos '!M1919/'Paraclinicos '!N1919&lt;300,2,'Paraclinicos '!M1919/'Paraclinicos '!N1919&lt;400,1,'Paraclinicos '!M1919/'Paraclinicos '!N1919&gt;=400,0)</f>
        <v/>
      </c>
      <c r="P1984" t="str" cm="1">
        <f t="array" ref="P1984">_xlfn.IFS('Paraclinicos '!C1919="","",'Paraclinicos '!C1919&lt;20,4,'Paraclinicos '!C1919&lt;50,3,'Paraclinicos '!C1919&lt;100,2,'Paraclinicos '!C1919&lt;150,1,'Paraclinicos '!C1919&gt;150,0)</f>
        <v/>
      </c>
      <c r="Q1984" t="str" cm="1">
        <f t="array" ref="Q1984">_xlfn.IFS('Paraclinicos '!O1919="","",'Paraclinicos '!O1919&lt;1.2,0,'Paraclinicos '!O1919&lt;2,1,'Paraclinicos '!O1919&lt;3.5,2,'Paraclinicos '!O1919&lt;5,3,'Paraclinicos '!O1919&gt;5,4)</f>
        <v/>
      </c>
      <c r="R1984" t="str" cm="1">
        <f t="array" ref="R1984">_xlfn.IFS('Paraclinicos '!J1919="","",'Paraclinicos '!J1919&lt;1.2,0,'Paraclinicos '!J1919&lt;2,1,'Paraclinicos '!J1919&lt;6,2,'Paraclinicos '!J1919&lt;12,3,'Paraclinicos '!J1919&gt;=12,4)</f>
        <v/>
      </c>
      <c r="S1984" t="str" cm="1">
        <f t="array" ref="S1984">_xlfn.IFS('Paraclinicos '!Y1919="","",'Paraclinicos '!Y1919&lt;70,1,'Paraclinicos '!Y1919&gt;=70,0)</f>
        <v/>
      </c>
      <c r="T1984" t="str" cm="1">
        <f t="array" ref="T1984">_xlfn.IFS('Paraclinicos '!W1919="","",'Paraclinicos '!W1919&lt;6,4,'Paraclinicos '!W1919&lt;10,3,'Paraclinicos '!W1919&lt;13,2,'Paraclinicos '!W1919&lt;15,1,'Paraclinicos '!W1919=15,0)</f>
        <v/>
      </c>
      <c r="U1984" s="54" t="str">
        <f t="shared" si="90"/>
        <v/>
      </c>
      <c r="V1984" t="str" cm="1">
        <f t="array" ref="V1984">_xlfn.IFS('Paraclinicos '!S1919="","",OR('Paraclinicos '!S1919&lt;=8,'Paraclinicos '!S1919&gt;=25),3,'Paraclinicos '!S1919&lt;12,1,'Paraclinicos '!S1919&lt;21,0,'Paraclinicos '!S1919&lt;25,2)</f>
        <v/>
      </c>
      <c r="W1984" t="str">
        <f>IFERROR(IF(INDEX('BD Demog para scores enalazar'!Y$2:'BD Demog para scores enalazar'!Y$3000,MATCH(Formulas!A1984,'BD Demog para scores enalazar'!A$2:'BD Demog para scores enalazar'!A$3000,0))=1,"SI","NO"),"")</f>
        <v/>
      </c>
      <c r="X1984" s="9" t="str">
        <f>IFERROR(IF(INDEX('BD Demog para scores enalazar'!AJ$2:'BD Demog para scores enalazar'!AJ$3000,MATCH(Formulas!A1984,'BD Demog para scores enalazar'!A$2:'BD Demog para scores enalazar'!A$3000,0))=1,"SI","NO"),"")</f>
        <v/>
      </c>
      <c r="Y1984" t="str" cm="1">
        <f t="array" ref="Y1984">IF(AND(W1984="NO",X1984="NO"),_xlfn.IFS('Paraclinicos '!K1919&lt;=91,3,'Paraclinicos '!K1919&lt;94,2,'Paraclinicos '!K1919&lt;96,1,'Paraclinicos '!K1919&gt;=96,0),"")</f>
        <v/>
      </c>
      <c r="Z1984" t="str" cm="1">
        <f t="array" ref="Z1984">IF(OR(W1984="SI",X1984="SI"),_xlfn.IFS(OR(AND('Paraclinicos '!K1920&lt;=83),AND('Paraclinicos '!K1920&gt;=97,AA1984=2)),3,OR(AND('Paraclinicos '!K1920&lt;=86),AND('Paraclinicos '!K1920&gt;=94,AA1984=2)),2,OR(AND('Paraclinicos '!K1920&lt;=88),AND('Paraclinicos '!K1920&gt;=92,AA1984=2)),1,OR(AND('Paraclinicos '!K1920&gt;=88,'Paraclinicos '!K1920&lt;=92),AND('Paraclinicos '!K1920&gt;=93,AA1984=0)),0),"")</f>
        <v/>
      </c>
      <c r="AA1984" t="str" cm="1">
        <f t="array" ref="AA1984">_xlfn.IFS('Paraclinicos '!E1919="","",'Paraclinicos '!E1919="Oxigeno",2,'Paraclinicos '!E1919="Aire",0)</f>
        <v/>
      </c>
    </row>
    <row r="1985" spans="1:27" x14ac:dyDescent="0.25">
      <c r="A1985">
        <f>'Paraclinicos '!A1920</f>
        <v>0</v>
      </c>
      <c r="B1985" s="3">
        <f>'Paraclinicos '!R1920</f>
        <v>0</v>
      </c>
      <c r="C1985" t="str" cm="1">
        <f t="array" ref="C1985">_xlfn.IFS('Paraclinicos '!Q1920="","",'Paraclinicos '!Q1920&gt;60,3,'Paraclinicos '!Q1920&lt;=60,1)</f>
        <v/>
      </c>
      <c r="D1985" t="str">
        <f>IFERROR(IF(INDEX('BD Demog para scores enalazar'!BC$2:BC$3000,MATCH(Formulas!A1985,'BD Demog para scores enalazar'!A$2:A$3000,0))=0,"SI","NO"),"")</f>
        <v/>
      </c>
      <c r="E1985" t="str" cm="1">
        <f t="array" ref="E1985">_xlfn.IFS(D1985="","",D1985="SI",4,D1985="NO",1)</f>
        <v/>
      </c>
      <c r="F1985" t="str" cm="1">
        <f t="array" ref="F1985">_xlfn.IFS('Paraclinicos '!B1920="","",'Paraclinicos '!B1920&gt;1,1,'Paraclinicos '!B1920&lt;=1,3)</f>
        <v/>
      </c>
      <c r="G1985" t="str" cm="1">
        <f t="array" ref="G1985">_xlfn.IFS('Paraclinicos '!D1920="","",AND('Paraclinicos '!D1920&gt;=250,'Paraclinicos '!D1920&lt;=500),2,'Paraclinicos '!D1920&gt;500,3,'Paraclinicos '!D1920&lt;250,1)</f>
        <v/>
      </c>
      <c r="H1985" s="50" t="str">
        <f t="shared" si="91"/>
        <v/>
      </c>
      <c r="I1985" t="str" cm="1">
        <f t="array" ref="I1985">_xlfn.IFS('Paraclinicos '!Q1920="","",'Paraclinicos '!Q1920&gt;=65,1,'Paraclinicos '!Q1920&lt;65,0)</f>
        <v/>
      </c>
      <c r="J1985" t="str" cm="1">
        <f t="array" ref="J1985">_xlfn.IFS('Paraclinicos '!I1920="","",'Paraclinicos '!I1920&gt;7,1,'Paraclinicos '!I1920&lt;=7,0)</f>
        <v/>
      </c>
      <c r="K1985" t="str" cm="1">
        <f t="array" ref="K1985">_xlfn.IFS('Paraclinicos '!W1920="","",'Paraclinicos '!W1920&lt;=8,1,'Paraclinicos '!W1920&gt;8,0)</f>
        <v/>
      </c>
      <c r="L1985" t="str" cm="1">
        <f t="array" ref="L1985">_xlfn.IFS('Paraclinicos '!S1920="","",'Paraclinicos '!S1920&gt;=30,1,'Paraclinicos '!S1920&lt;30,0)</f>
        <v/>
      </c>
      <c r="M1985" t="str" cm="1">
        <f t="array" ref="M1985">_xlfn.IFS(OR('Paraclinicos '!T1920="",'Paraclinicos '!U1920=""),"",OR('Paraclinicos '!T1920&lt;=90,'Paraclinicos '!U1920&lt;=60),1,OR('Paraclinicos '!T1920&gt;90,'Paraclinicos '!U1920&gt;60),0)</f>
        <v/>
      </c>
      <c r="N1985" s="45" t="str">
        <f t="shared" si="92"/>
        <v/>
      </c>
      <c r="O1985" t="str" cm="1">
        <f t="array" ref="O1985">_xlfn.IFS(OR('Paraclinicos '!M1920="",'Paraclinicos '!N1920="",'Paraclinicos '!N1920=0),"",'Paraclinicos '!M1920/'Paraclinicos '!N1920&lt;100,4,'Paraclinicos '!M1920/'Paraclinicos '!N1920&lt;200,3,'Paraclinicos '!M1920/'Paraclinicos '!N1920&lt;300,2,'Paraclinicos '!M1920/'Paraclinicos '!N1920&lt;400,1,'Paraclinicos '!M1920/'Paraclinicos '!N1920&gt;=400,0)</f>
        <v/>
      </c>
      <c r="P1985" t="str" cm="1">
        <f t="array" ref="P1985">_xlfn.IFS('Paraclinicos '!C1920="","",'Paraclinicos '!C1920&lt;20,4,'Paraclinicos '!C1920&lt;50,3,'Paraclinicos '!C1920&lt;100,2,'Paraclinicos '!C1920&lt;150,1,'Paraclinicos '!C1920&gt;150,0)</f>
        <v/>
      </c>
      <c r="Q1985" t="str" cm="1">
        <f t="array" ref="Q1985">_xlfn.IFS('Paraclinicos '!O1920="","",'Paraclinicos '!O1920&lt;1.2,0,'Paraclinicos '!O1920&lt;2,1,'Paraclinicos '!O1920&lt;3.5,2,'Paraclinicos '!O1920&lt;5,3,'Paraclinicos '!O1920&gt;5,4)</f>
        <v/>
      </c>
      <c r="R1985" t="str" cm="1">
        <f t="array" ref="R1985">_xlfn.IFS('Paraclinicos '!J1920="","",'Paraclinicos '!J1920&lt;1.2,0,'Paraclinicos '!J1920&lt;2,1,'Paraclinicos '!J1920&lt;6,2,'Paraclinicos '!J1920&lt;12,3,'Paraclinicos '!J1920&gt;=12,4)</f>
        <v/>
      </c>
      <c r="S1985" t="str" cm="1">
        <f t="array" ref="S1985">_xlfn.IFS('Paraclinicos '!Y1920="","",'Paraclinicos '!Y1920&lt;70,1,'Paraclinicos '!Y1920&gt;=70,0)</f>
        <v/>
      </c>
      <c r="T1985" t="str" cm="1">
        <f t="array" ref="T1985">_xlfn.IFS('Paraclinicos '!W1920="","",'Paraclinicos '!W1920&lt;6,4,'Paraclinicos '!W1920&lt;10,3,'Paraclinicos '!W1920&lt;13,2,'Paraclinicos '!W1920&lt;15,1,'Paraclinicos '!W1920=15,0)</f>
        <v/>
      </c>
      <c r="U1985" s="54" t="str">
        <f t="shared" si="90"/>
        <v/>
      </c>
      <c r="V1985" t="str" cm="1">
        <f t="array" ref="V1985">_xlfn.IFS('Paraclinicos '!S1920="","",OR('Paraclinicos '!S1920&lt;=8,'Paraclinicos '!S1920&gt;=25),3,'Paraclinicos '!S1920&lt;12,1,'Paraclinicos '!S1920&lt;21,0,'Paraclinicos '!S1920&lt;25,2)</f>
        <v/>
      </c>
      <c r="W1985" t="str">
        <f>IFERROR(IF(INDEX('BD Demog para scores enalazar'!Y$2:'BD Demog para scores enalazar'!Y$3000,MATCH(Formulas!A1985,'BD Demog para scores enalazar'!A$2:'BD Demog para scores enalazar'!A$3000,0))=1,"SI","NO"),"")</f>
        <v/>
      </c>
      <c r="X1985" s="9" t="str">
        <f>IFERROR(IF(INDEX('BD Demog para scores enalazar'!AJ$2:'BD Demog para scores enalazar'!AJ$3000,MATCH(Formulas!A1985,'BD Demog para scores enalazar'!A$2:'BD Demog para scores enalazar'!A$3000,0))=1,"SI","NO"),"")</f>
        <v/>
      </c>
      <c r="Y1985" t="str" cm="1">
        <f t="array" ref="Y1985">IF(AND(W1985="NO",X1985="NO"),_xlfn.IFS('Paraclinicos '!K1920&lt;=91,3,'Paraclinicos '!K1920&lt;94,2,'Paraclinicos '!K1920&lt;96,1,'Paraclinicos '!K1920&gt;=96,0),"")</f>
        <v/>
      </c>
      <c r="Z1985" t="str" cm="1">
        <f t="array" ref="Z1985">IF(OR(W1985="SI",X1985="SI"),_xlfn.IFS(OR(AND('Paraclinicos '!K1921&lt;=83),AND('Paraclinicos '!K1921&gt;=97,AA1985=2)),3,OR(AND('Paraclinicos '!K1921&lt;=86),AND('Paraclinicos '!K1921&gt;=94,AA1985=2)),2,OR(AND('Paraclinicos '!K1921&lt;=88),AND('Paraclinicos '!K1921&gt;=92,AA1985=2)),1,OR(AND('Paraclinicos '!K1921&gt;=88,'Paraclinicos '!K1921&lt;=92),AND('Paraclinicos '!K1921&gt;=93,AA1985=0)),0),"")</f>
        <v/>
      </c>
      <c r="AA1985" t="str" cm="1">
        <f t="array" ref="AA1985">_xlfn.IFS('Paraclinicos '!E1920="","",'Paraclinicos '!E1920="Oxigeno",2,'Paraclinicos '!E1920="Aire",0)</f>
        <v/>
      </c>
    </row>
    <row r="1986" spans="1:27" x14ac:dyDescent="0.25">
      <c r="A1986">
        <f>'Paraclinicos '!A1921</f>
        <v>0</v>
      </c>
      <c r="B1986" s="3">
        <f>'Paraclinicos '!R1921</f>
        <v>0</v>
      </c>
      <c r="C1986" t="str" cm="1">
        <f t="array" ref="C1986">_xlfn.IFS('Paraclinicos '!Q1921="","",'Paraclinicos '!Q1921&gt;60,3,'Paraclinicos '!Q1921&lt;=60,1)</f>
        <v/>
      </c>
      <c r="D1986" t="str">
        <f>IFERROR(IF(INDEX('BD Demog para scores enalazar'!BC$2:BC$3000,MATCH(Formulas!A1986,'BD Demog para scores enalazar'!A$2:A$3000,0))=0,"SI","NO"),"")</f>
        <v/>
      </c>
      <c r="E1986" t="str" cm="1">
        <f t="array" ref="E1986">_xlfn.IFS(D1986="","",D1986="SI",4,D1986="NO",1)</f>
        <v/>
      </c>
      <c r="F1986" t="str" cm="1">
        <f t="array" ref="F1986">_xlfn.IFS('Paraclinicos '!B1921="","",'Paraclinicos '!B1921&gt;1,1,'Paraclinicos '!B1921&lt;=1,3)</f>
        <v/>
      </c>
      <c r="G1986" t="str" cm="1">
        <f t="array" ref="G1986">_xlfn.IFS('Paraclinicos '!D1921="","",AND('Paraclinicos '!D1921&gt;=250,'Paraclinicos '!D1921&lt;=500),2,'Paraclinicos '!D1921&gt;500,3,'Paraclinicos '!D1921&lt;250,1)</f>
        <v/>
      </c>
      <c r="H1986" s="50" t="str">
        <f t="shared" si="91"/>
        <v/>
      </c>
      <c r="I1986" t="str" cm="1">
        <f t="array" ref="I1986">_xlfn.IFS('Paraclinicos '!Q1921="","",'Paraclinicos '!Q1921&gt;=65,1,'Paraclinicos '!Q1921&lt;65,0)</f>
        <v/>
      </c>
      <c r="J1986" t="str" cm="1">
        <f t="array" ref="J1986">_xlfn.IFS('Paraclinicos '!I1921="","",'Paraclinicos '!I1921&gt;7,1,'Paraclinicos '!I1921&lt;=7,0)</f>
        <v/>
      </c>
      <c r="K1986" t="str" cm="1">
        <f t="array" ref="K1986">_xlfn.IFS('Paraclinicos '!W1921="","",'Paraclinicos '!W1921&lt;=8,1,'Paraclinicos '!W1921&gt;8,0)</f>
        <v/>
      </c>
      <c r="L1986" t="str" cm="1">
        <f t="array" ref="L1986">_xlfn.IFS('Paraclinicos '!S1921="","",'Paraclinicos '!S1921&gt;=30,1,'Paraclinicos '!S1921&lt;30,0)</f>
        <v/>
      </c>
      <c r="M1986" t="str" cm="1">
        <f t="array" ref="M1986">_xlfn.IFS(OR('Paraclinicos '!T1921="",'Paraclinicos '!U1921=""),"",OR('Paraclinicos '!T1921&lt;=90,'Paraclinicos '!U1921&lt;=60),1,OR('Paraclinicos '!T1921&gt;90,'Paraclinicos '!U1921&gt;60),0)</f>
        <v/>
      </c>
      <c r="N1986" s="45" t="str">
        <f t="shared" si="92"/>
        <v/>
      </c>
      <c r="O1986" t="str" cm="1">
        <f t="array" ref="O1986">_xlfn.IFS(OR('Paraclinicos '!M1921="",'Paraclinicos '!N1921="",'Paraclinicos '!N1921=0),"",'Paraclinicos '!M1921/'Paraclinicos '!N1921&lt;100,4,'Paraclinicos '!M1921/'Paraclinicos '!N1921&lt;200,3,'Paraclinicos '!M1921/'Paraclinicos '!N1921&lt;300,2,'Paraclinicos '!M1921/'Paraclinicos '!N1921&lt;400,1,'Paraclinicos '!M1921/'Paraclinicos '!N1921&gt;=400,0)</f>
        <v/>
      </c>
      <c r="P1986" t="str" cm="1">
        <f t="array" ref="P1986">_xlfn.IFS('Paraclinicos '!C1921="","",'Paraclinicos '!C1921&lt;20,4,'Paraclinicos '!C1921&lt;50,3,'Paraclinicos '!C1921&lt;100,2,'Paraclinicos '!C1921&lt;150,1,'Paraclinicos '!C1921&gt;150,0)</f>
        <v/>
      </c>
      <c r="Q1986" t="str" cm="1">
        <f t="array" ref="Q1986">_xlfn.IFS('Paraclinicos '!O1921="","",'Paraclinicos '!O1921&lt;1.2,0,'Paraclinicos '!O1921&lt;2,1,'Paraclinicos '!O1921&lt;3.5,2,'Paraclinicos '!O1921&lt;5,3,'Paraclinicos '!O1921&gt;5,4)</f>
        <v/>
      </c>
      <c r="R1986" t="str" cm="1">
        <f t="array" ref="R1986">_xlfn.IFS('Paraclinicos '!J1921="","",'Paraclinicos '!J1921&lt;1.2,0,'Paraclinicos '!J1921&lt;2,1,'Paraclinicos '!J1921&lt;6,2,'Paraclinicos '!J1921&lt;12,3,'Paraclinicos '!J1921&gt;=12,4)</f>
        <v/>
      </c>
      <c r="S1986" t="str" cm="1">
        <f t="array" ref="S1986">_xlfn.IFS('Paraclinicos '!Y1921="","",'Paraclinicos '!Y1921&lt;70,1,'Paraclinicos '!Y1921&gt;=70,0)</f>
        <v/>
      </c>
      <c r="T1986" t="str" cm="1">
        <f t="array" ref="T1986">_xlfn.IFS('Paraclinicos '!W1921="","",'Paraclinicos '!W1921&lt;6,4,'Paraclinicos '!W1921&lt;10,3,'Paraclinicos '!W1921&lt;13,2,'Paraclinicos '!W1921&lt;15,1,'Paraclinicos '!W1921=15,0)</f>
        <v/>
      </c>
      <c r="U1986" s="54" t="str">
        <f t="shared" si="90"/>
        <v/>
      </c>
      <c r="V1986" t="str" cm="1">
        <f t="array" ref="V1986">_xlfn.IFS('Paraclinicos '!S1921="","",OR('Paraclinicos '!S1921&lt;=8,'Paraclinicos '!S1921&gt;=25),3,'Paraclinicos '!S1921&lt;12,1,'Paraclinicos '!S1921&lt;21,0,'Paraclinicos '!S1921&lt;25,2)</f>
        <v/>
      </c>
      <c r="W1986" t="str">
        <f>IFERROR(IF(INDEX('BD Demog para scores enalazar'!Y$2:'BD Demog para scores enalazar'!Y$3000,MATCH(Formulas!A1986,'BD Demog para scores enalazar'!A$2:'BD Demog para scores enalazar'!A$3000,0))=1,"SI","NO"),"")</f>
        <v/>
      </c>
      <c r="X1986" s="9" t="str">
        <f>IFERROR(IF(INDEX('BD Demog para scores enalazar'!AJ$2:'BD Demog para scores enalazar'!AJ$3000,MATCH(Formulas!A1986,'BD Demog para scores enalazar'!A$2:'BD Demog para scores enalazar'!A$3000,0))=1,"SI","NO"),"")</f>
        <v/>
      </c>
      <c r="Y1986" t="str" cm="1">
        <f t="array" ref="Y1986">IF(AND(W1986="NO",X1986="NO"),_xlfn.IFS('Paraclinicos '!K1921&lt;=91,3,'Paraclinicos '!K1921&lt;94,2,'Paraclinicos '!K1921&lt;96,1,'Paraclinicos '!K1921&gt;=96,0),"")</f>
        <v/>
      </c>
      <c r="Z1986" t="str" cm="1">
        <f t="array" ref="Z1986">IF(OR(W1986="SI",X1986="SI"),_xlfn.IFS(OR(AND('Paraclinicos '!K1922&lt;=83),AND('Paraclinicos '!K1922&gt;=97,AA1986=2)),3,OR(AND('Paraclinicos '!K1922&lt;=86),AND('Paraclinicos '!K1922&gt;=94,AA1986=2)),2,OR(AND('Paraclinicos '!K1922&lt;=88),AND('Paraclinicos '!K1922&gt;=92,AA1986=2)),1,OR(AND('Paraclinicos '!K1922&gt;=88,'Paraclinicos '!K1922&lt;=92),AND('Paraclinicos '!K1922&gt;=93,AA1986=0)),0),"")</f>
        <v/>
      </c>
      <c r="AA1986" t="str" cm="1">
        <f t="array" ref="AA1986">_xlfn.IFS('Paraclinicos '!E1921="","",'Paraclinicos '!E1921="Oxigeno",2,'Paraclinicos '!E1921="Aire",0)</f>
        <v/>
      </c>
    </row>
    <row r="1987" spans="1:27" x14ac:dyDescent="0.25">
      <c r="A1987">
        <f>'Paraclinicos '!A1922</f>
        <v>0</v>
      </c>
      <c r="B1987" s="3">
        <f>'Paraclinicos '!R1922</f>
        <v>0</v>
      </c>
      <c r="C1987" t="str" cm="1">
        <f t="array" ref="C1987">_xlfn.IFS('Paraclinicos '!Q1922="","",'Paraclinicos '!Q1922&gt;60,3,'Paraclinicos '!Q1922&lt;=60,1)</f>
        <v/>
      </c>
      <c r="D1987" t="str">
        <f>IFERROR(IF(INDEX('BD Demog para scores enalazar'!BC$2:BC$3000,MATCH(Formulas!A1987,'BD Demog para scores enalazar'!A$2:A$3000,0))=0,"SI","NO"),"")</f>
        <v/>
      </c>
      <c r="E1987" t="str" cm="1">
        <f t="array" ref="E1987">_xlfn.IFS(D1987="","",D1987="SI",4,D1987="NO",1)</f>
        <v/>
      </c>
      <c r="F1987" t="str" cm="1">
        <f t="array" ref="F1987">_xlfn.IFS('Paraclinicos '!B1922="","",'Paraclinicos '!B1922&gt;1,1,'Paraclinicos '!B1922&lt;=1,3)</f>
        <v/>
      </c>
      <c r="G1987" t="str" cm="1">
        <f t="array" ref="G1987">_xlfn.IFS('Paraclinicos '!D1922="","",AND('Paraclinicos '!D1922&gt;=250,'Paraclinicos '!D1922&lt;=500),2,'Paraclinicos '!D1922&gt;500,3,'Paraclinicos '!D1922&lt;250,1)</f>
        <v/>
      </c>
      <c r="H1987" s="50" t="str">
        <f t="shared" si="91"/>
        <v/>
      </c>
      <c r="I1987" t="str" cm="1">
        <f t="array" ref="I1987">_xlfn.IFS('Paraclinicos '!Q1922="","",'Paraclinicos '!Q1922&gt;=65,1,'Paraclinicos '!Q1922&lt;65,0)</f>
        <v/>
      </c>
      <c r="J1987" t="str" cm="1">
        <f t="array" ref="J1987">_xlfn.IFS('Paraclinicos '!I1922="","",'Paraclinicos '!I1922&gt;7,1,'Paraclinicos '!I1922&lt;=7,0)</f>
        <v/>
      </c>
      <c r="K1987" t="str" cm="1">
        <f t="array" ref="K1987">_xlfn.IFS('Paraclinicos '!W1922="","",'Paraclinicos '!W1922&lt;=8,1,'Paraclinicos '!W1922&gt;8,0)</f>
        <v/>
      </c>
      <c r="L1987" t="str" cm="1">
        <f t="array" ref="L1987">_xlfn.IFS('Paraclinicos '!S1922="","",'Paraclinicos '!S1922&gt;=30,1,'Paraclinicos '!S1922&lt;30,0)</f>
        <v/>
      </c>
      <c r="M1987" t="str" cm="1">
        <f t="array" ref="M1987">_xlfn.IFS(OR('Paraclinicos '!T1922="",'Paraclinicos '!U1922=""),"",OR('Paraclinicos '!T1922&lt;=90,'Paraclinicos '!U1922&lt;=60),1,OR('Paraclinicos '!T1922&gt;90,'Paraclinicos '!U1922&gt;60),0)</f>
        <v/>
      </c>
      <c r="N1987" s="45" t="str">
        <f t="shared" si="92"/>
        <v/>
      </c>
      <c r="O1987" t="str" cm="1">
        <f t="array" ref="O1987">_xlfn.IFS(OR('Paraclinicos '!M1922="",'Paraclinicos '!N1922="",'Paraclinicos '!N1922=0),"",'Paraclinicos '!M1922/'Paraclinicos '!N1922&lt;100,4,'Paraclinicos '!M1922/'Paraclinicos '!N1922&lt;200,3,'Paraclinicos '!M1922/'Paraclinicos '!N1922&lt;300,2,'Paraclinicos '!M1922/'Paraclinicos '!N1922&lt;400,1,'Paraclinicos '!M1922/'Paraclinicos '!N1922&gt;=400,0)</f>
        <v/>
      </c>
      <c r="P1987" t="str" cm="1">
        <f t="array" ref="P1987">_xlfn.IFS('Paraclinicos '!C1922="","",'Paraclinicos '!C1922&lt;20,4,'Paraclinicos '!C1922&lt;50,3,'Paraclinicos '!C1922&lt;100,2,'Paraclinicos '!C1922&lt;150,1,'Paraclinicos '!C1922&gt;150,0)</f>
        <v/>
      </c>
      <c r="Q1987" t="str" cm="1">
        <f t="array" ref="Q1987">_xlfn.IFS('Paraclinicos '!O1922="","",'Paraclinicos '!O1922&lt;1.2,0,'Paraclinicos '!O1922&lt;2,1,'Paraclinicos '!O1922&lt;3.5,2,'Paraclinicos '!O1922&lt;5,3,'Paraclinicos '!O1922&gt;5,4)</f>
        <v/>
      </c>
      <c r="R1987" t="str" cm="1">
        <f t="array" ref="R1987">_xlfn.IFS('Paraclinicos '!J1922="","",'Paraclinicos '!J1922&lt;1.2,0,'Paraclinicos '!J1922&lt;2,1,'Paraclinicos '!J1922&lt;6,2,'Paraclinicos '!J1922&lt;12,3,'Paraclinicos '!J1922&gt;=12,4)</f>
        <v/>
      </c>
      <c r="S1987" t="str" cm="1">
        <f t="array" ref="S1987">_xlfn.IFS('Paraclinicos '!Y1922="","",'Paraclinicos '!Y1922&lt;70,1,'Paraclinicos '!Y1922&gt;=70,0)</f>
        <v/>
      </c>
      <c r="T1987" t="str" cm="1">
        <f t="array" ref="T1987">_xlfn.IFS('Paraclinicos '!W1922="","",'Paraclinicos '!W1922&lt;6,4,'Paraclinicos '!W1922&lt;10,3,'Paraclinicos '!W1922&lt;13,2,'Paraclinicos '!W1922&lt;15,1,'Paraclinicos '!W1922=15,0)</f>
        <v/>
      </c>
      <c r="U1987" s="54" t="str">
        <f t="shared" ref="U1987:U2050" si="93">IF(AND(O1987="",P1987="",Q1987="",R1987="",S1987="",T1987=""),"",SUM(O1987:T1987))</f>
        <v/>
      </c>
      <c r="V1987" t="str" cm="1">
        <f t="array" ref="V1987">_xlfn.IFS('Paraclinicos '!S1922="","",OR('Paraclinicos '!S1922&lt;=8,'Paraclinicos '!S1922&gt;=25),3,'Paraclinicos '!S1922&lt;12,1,'Paraclinicos '!S1922&lt;21,0,'Paraclinicos '!S1922&lt;25,2)</f>
        <v/>
      </c>
      <c r="W1987" t="str">
        <f>IFERROR(IF(INDEX('BD Demog para scores enalazar'!Y$2:'BD Demog para scores enalazar'!Y$3000,MATCH(Formulas!A1987,'BD Demog para scores enalazar'!A$2:'BD Demog para scores enalazar'!A$3000,0))=1,"SI","NO"),"")</f>
        <v/>
      </c>
      <c r="X1987" s="9" t="str">
        <f>IFERROR(IF(INDEX('BD Demog para scores enalazar'!AJ$2:'BD Demog para scores enalazar'!AJ$3000,MATCH(Formulas!A1987,'BD Demog para scores enalazar'!A$2:'BD Demog para scores enalazar'!A$3000,0))=1,"SI","NO"),"")</f>
        <v/>
      </c>
      <c r="Y1987" t="str" cm="1">
        <f t="array" ref="Y1987">IF(AND(W1987="NO",X1987="NO"),_xlfn.IFS('Paraclinicos '!K1922&lt;=91,3,'Paraclinicos '!K1922&lt;94,2,'Paraclinicos '!K1922&lt;96,1,'Paraclinicos '!K1922&gt;=96,0),"")</f>
        <v/>
      </c>
      <c r="Z1987" t="str" cm="1">
        <f t="array" ref="Z1987">IF(OR(W1987="SI",X1987="SI"),_xlfn.IFS(OR(AND('Paraclinicos '!K1923&lt;=83),AND('Paraclinicos '!K1923&gt;=97,AA1987=2)),3,OR(AND('Paraclinicos '!K1923&lt;=86),AND('Paraclinicos '!K1923&gt;=94,AA1987=2)),2,OR(AND('Paraclinicos '!K1923&lt;=88),AND('Paraclinicos '!K1923&gt;=92,AA1987=2)),1,OR(AND('Paraclinicos '!K1923&gt;=88,'Paraclinicos '!K1923&lt;=92),AND('Paraclinicos '!K1923&gt;=93,AA1987=0)),0),"")</f>
        <v/>
      </c>
      <c r="AA1987" t="str" cm="1">
        <f t="array" ref="AA1987">_xlfn.IFS('Paraclinicos '!E1922="","",'Paraclinicos '!E1922="Oxigeno",2,'Paraclinicos '!E1922="Aire",0)</f>
        <v/>
      </c>
    </row>
    <row r="1988" spans="1:27" x14ac:dyDescent="0.25">
      <c r="A1988">
        <f>'Paraclinicos '!A1923</f>
        <v>0</v>
      </c>
      <c r="B1988" s="3">
        <f>'Paraclinicos '!R1923</f>
        <v>0</v>
      </c>
      <c r="C1988" t="str" cm="1">
        <f t="array" ref="C1988">_xlfn.IFS('Paraclinicos '!Q1923="","",'Paraclinicos '!Q1923&gt;60,3,'Paraclinicos '!Q1923&lt;=60,1)</f>
        <v/>
      </c>
      <c r="D1988" t="str">
        <f>IFERROR(IF(INDEX('BD Demog para scores enalazar'!BC$2:BC$3000,MATCH(Formulas!A1988,'BD Demog para scores enalazar'!A$2:A$3000,0))=0,"SI","NO"),"")</f>
        <v/>
      </c>
      <c r="E1988" t="str" cm="1">
        <f t="array" ref="E1988">_xlfn.IFS(D1988="","",D1988="SI",4,D1988="NO",1)</f>
        <v/>
      </c>
      <c r="F1988" t="str" cm="1">
        <f t="array" ref="F1988">_xlfn.IFS('Paraclinicos '!B1923="","",'Paraclinicos '!B1923&gt;1,1,'Paraclinicos '!B1923&lt;=1,3)</f>
        <v/>
      </c>
      <c r="G1988" t="str" cm="1">
        <f t="array" ref="G1988">_xlfn.IFS('Paraclinicos '!D1923="","",AND('Paraclinicos '!D1923&gt;=250,'Paraclinicos '!D1923&lt;=500),2,'Paraclinicos '!D1923&gt;500,3,'Paraclinicos '!D1923&lt;250,1)</f>
        <v/>
      </c>
      <c r="H1988" s="50" t="str">
        <f t="shared" ref="H1988:H2051" si="94">IF(AND(C1988="",E1988="",F1988="",G1988=""),"",SUM(C1988,E1988:G1988))</f>
        <v/>
      </c>
      <c r="I1988" t="str" cm="1">
        <f t="array" ref="I1988">_xlfn.IFS('Paraclinicos '!Q1923="","",'Paraclinicos '!Q1923&gt;=65,1,'Paraclinicos '!Q1923&lt;65,0)</f>
        <v/>
      </c>
      <c r="J1988" t="str" cm="1">
        <f t="array" ref="J1988">_xlfn.IFS('Paraclinicos '!I1923="","",'Paraclinicos '!I1923&gt;7,1,'Paraclinicos '!I1923&lt;=7,0)</f>
        <v/>
      </c>
      <c r="K1988" t="str" cm="1">
        <f t="array" ref="K1988">_xlfn.IFS('Paraclinicos '!W1923="","",'Paraclinicos '!W1923&lt;=8,1,'Paraclinicos '!W1923&gt;8,0)</f>
        <v/>
      </c>
      <c r="L1988" t="str" cm="1">
        <f t="array" ref="L1988">_xlfn.IFS('Paraclinicos '!S1923="","",'Paraclinicos '!S1923&gt;=30,1,'Paraclinicos '!S1923&lt;30,0)</f>
        <v/>
      </c>
      <c r="M1988" t="str" cm="1">
        <f t="array" ref="M1988">_xlfn.IFS(OR('Paraclinicos '!T1923="",'Paraclinicos '!U1923=""),"",OR('Paraclinicos '!T1923&lt;=90,'Paraclinicos '!U1923&lt;=60),1,OR('Paraclinicos '!T1923&gt;90,'Paraclinicos '!U1923&gt;60),0)</f>
        <v/>
      </c>
      <c r="N1988" s="45" t="str">
        <f t="shared" ref="N1988:N2051" si="95">IF(AND(J1987="",J1988="",K1988="",L1988="",M1988=""),"",SUM(J1987:M1988))</f>
        <v/>
      </c>
      <c r="O1988" t="str" cm="1">
        <f t="array" ref="O1988">_xlfn.IFS(OR('Paraclinicos '!M1923="",'Paraclinicos '!N1923="",'Paraclinicos '!N1923=0),"",'Paraclinicos '!M1923/'Paraclinicos '!N1923&lt;100,4,'Paraclinicos '!M1923/'Paraclinicos '!N1923&lt;200,3,'Paraclinicos '!M1923/'Paraclinicos '!N1923&lt;300,2,'Paraclinicos '!M1923/'Paraclinicos '!N1923&lt;400,1,'Paraclinicos '!M1923/'Paraclinicos '!N1923&gt;=400,0)</f>
        <v/>
      </c>
      <c r="P1988" t="str" cm="1">
        <f t="array" ref="P1988">_xlfn.IFS('Paraclinicos '!C1923="","",'Paraclinicos '!C1923&lt;20,4,'Paraclinicos '!C1923&lt;50,3,'Paraclinicos '!C1923&lt;100,2,'Paraclinicos '!C1923&lt;150,1,'Paraclinicos '!C1923&gt;150,0)</f>
        <v/>
      </c>
      <c r="Q1988" t="str" cm="1">
        <f t="array" ref="Q1988">_xlfn.IFS('Paraclinicos '!O1923="","",'Paraclinicos '!O1923&lt;1.2,0,'Paraclinicos '!O1923&lt;2,1,'Paraclinicos '!O1923&lt;3.5,2,'Paraclinicos '!O1923&lt;5,3,'Paraclinicos '!O1923&gt;5,4)</f>
        <v/>
      </c>
      <c r="R1988" t="str" cm="1">
        <f t="array" ref="R1988">_xlfn.IFS('Paraclinicos '!J1923="","",'Paraclinicos '!J1923&lt;1.2,0,'Paraclinicos '!J1923&lt;2,1,'Paraclinicos '!J1923&lt;6,2,'Paraclinicos '!J1923&lt;12,3,'Paraclinicos '!J1923&gt;=12,4)</f>
        <v/>
      </c>
      <c r="S1988" t="str" cm="1">
        <f t="array" ref="S1988">_xlfn.IFS('Paraclinicos '!Y1923="","",'Paraclinicos '!Y1923&lt;70,1,'Paraclinicos '!Y1923&gt;=70,0)</f>
        <v/>
      </c>
      <c r="T1988" t="str" cm="1">
        <f t="array" ref="T1988">_xlfn.IFS('Paraclinicos '!W1923="","",'Paraclinicos '!W1923&lt;6,4,'Paraclinicos '!W1923&lt;10,3,'Paraclinicos '!W1923&lt;13,2,'Paraclinicos '!W1923&lt;15,1,'Paraclinicos '!W1923=15,0)</f>
        <v/>
      </c>
      <c r="U1988" s="54" t="str">
        <f t="shared" si="93"/>
        <v/>
      </c>
      <c r="V1988" t="str" cm="1">
        <f t="array" ref="V1988">_xlfn.IFS('Paraclinicos '!S1923="","",OR('Paraclinicos '!S1923&lt;=8,'Paraclinicos '!S1923&gt;=25),3,'Paraclinicos '!S1923&lt;12,1,'Paraclinicos '!S1923&lt;21,0,'Paraclinicos '!S1923&lt;25,2)</f>
        <v/>
      </c>
      <c r="W1988" t="str">
        <f>IFERROR(IF(INDEX('BD Demog para scores enalazar'!Y$2:'BD Demog para scores enalazar'!Y$3000,MATCH(Formulas!A1988,'BD Demog para scores enalazar'!A$2:'BD Demog para scores enalazar'!A$3000,0))=1,"SI","NO"),"")</f>
        <v/>
      </c>
      <c r="X1988" s="9" t="str">
        <f>IFERROR(IF(INDEX('BD Demog para scores enalazar'!AJ$2:'BD Demog para scores enalazar'!AJ$3000,MATCH(Formulas!A1988,'BD Demog para scores enalazar'!A$2:'BD Demog para scores enalazar'!A$3000,0))=1,"SI","NO"),"")</f>
        <v/>
      </c>
      <c r="Y1988" t="str" cm="1">
        <f t="array" ref="Y1988">IF(AND(W1988="NO",X1988="NO"),_xlfn.IFS('Paraclinicos '!K1923&lt;=91,3,'Paraclinicos '!K1923&lt;94,2,'Paraclinicos '!K1923&lt;96,1,'Paraclinicos '!K1923&gt;=96,0),"")</f>
        <v/>
      </c>
      <c r="Z1988" t="str" cm="1">
        <f t="array" ref="Z1988">IF(OR(W1988="SI",X1988="SI"),_xlfn.IFS(OR(AND('Paraclinicos '!K1924&lt;=83),AND('Paraclinicos '!K1924&gt;=97,AA1988=2)),3,OR(AND('Paraclinicos '!K1924&lt;=86),AND('Paraclinicos '!K1924&gt;=94,AA1988=2)),2,OR(AND('Paraclinicos '!K1924&lt;=88),AND('Paraclinicos '!K1924&gt;=92,AA1988=2)),1,OR(AND('Paraclinicos '!K1924&gt;=88,'Paraclinicos '!K1924&lt;=92),AND('Paraclinicos '!K1924&gt;=93,AA1988=0)),0),"")</f>
        <v/>
      </c>
      <c r="AA1988" t="str" cm="1">
        <f t="array" ref="AA1988">_xlfn.IFS('Paraclinicos '!E1923="","",'Paraclinicos '!E1923="Oxigeno",2,'Paraclinicos '!E1923="Aire",0)</f>
        <v/>
      </c>
    </row>
    <row r="1989" spans="1:27" x14ac:dyDescent="0.25">
      <c r="A1989">
        <f>'Paraclinicos '!A1924</f>
        <v>0</v>
      </c>
      <c r="B1989" s="3">
        <f>'Paraclinicos '!R1924</f>
        <v>0</v>
      </c>
      <c r="C1989" t="str" cm="1">
        <f t="array" ref="C1989">_xlfn.IFS('Paraclinicos '!Q1924="","",'Paraclinicos '!Q1924&gt;60,3,'Paraclinicos '!Q1924&lt;=60,1)</f>
        <v/>
      </c>
      <c r="D1989" t="str">
        <f>IFERROR(IF(INDEX('BD Demog para scores enalazar'!BC$2:BC$3000,MATCH(Formulas!A1989,'BD Demog para scores enalazar'!A$2:A$3000,0))=0,"SI","NO"),"")</f>
        <v/>
      </c>
      <c r="E1989" t="str" cm="1">
        <f t="array" ref="E1989">_xlfn.IFS(D1989="","",D1989="SI",4,D1989="NO",1)</f>
        <v/>
      </c>
      <c r="F1989" t="str" cm="1">
        <f t="array" ref="F1989">_xlfn.IFS('Paraclinicos '!B1924="","",'Paraclinicos '!B1924&gt;1,1,'Paraclinicos '!B1924&lt;=1,3)</f>
        <v/>
      </c>
      <c r="G1989" t="str" cm="1">
        <f t="array" ref="G1989">_xlfn.IFS('Paraclinicos '!D1924="","",AND('Paraclinicos '!D1924&gt;=250,'Paraclinicos '!D1924&lt;=500),2,'Paraclinicos '!D1924&gt;500,3,'Paraclinicos '!D1924&lt;250,1)</f>
        <v/>
      </c>
      <c r="H1989" s="50" t="str">
        <f t="shared" si="94"/>
        <v/>
      </c>
      <c r="I1989" t="str" cm="1">
        <f t="array" ref="I1989">_xlfn.IFS('Paraclinicos '!Q1924="","",'Paraclinicos '!Q1924&gt;=65,1,'Paraclinicos '!Q1924&lt;65,0)</f>
        <v/>
      </c>
      <c r="J1989" t="str" cm="1">
        <f t="array" ref="J1989">_xlfn.IFS('Paraclinicos '!I1924="","",'Paraclinicos '!I1924&gt;7,1,'Paraclinicos '!I1924&lt;=7,0)</f>
        <v/>
      </c>
      <c r="K1989" t="str" cm="1">
        <f t="array" ref="K1989">_xlfn.IFS('Paraclinicos '!W1924="","",'Paraclinicos '!W1924&lt;=8,1,'Paraclinicos '!W1924&gt;8,0)</f>
        <v/>
      </c>
      <c r="L1989" t="str" cm="1">
        <f t="array" ref="L1989">_xlfn.IFS('Paraclinicos '!S1924="","",'Paraclinicos '!S1924&gt;=30,1,'Paraclinicos '!S1924&lt;30,0)</f>
        <v/>
      </c>
      <c r="M1989" t="str" cm="1">
        <f t="array" ref="M1989">_xlfn.IFS(OR('Paraclinicos '!T1924="",'Paraclinicos '!U1924=""),"",OR('Paraclinicos '!T1924&lt;=90,'Paraclinicos '!U1924&lt;=60),1,OR('Paraclinicos '!T1924&gt;90,'Paraclinicos '!U1924&gt;60),0)</f>
        <v/>
      </c>
      <c r="N1989" s="45" t="str">
        <f t="shared" si="95"/>
        <v/>
      </c>
      <c r="O1989" t="str" cm="1">
        <f t="array" ref="O1989">_xlfn.IFS(OR('Paraclinicos '!M1924="",'Paraclinicos '!N1924="",'Paraclinicos '!N1924=0),"",'Paraclinicos '!M1924/'Paraclinicos '!N1924&lt;100,4,'Paraclinicos '!M1924/'Paraclinicos '!N1924&lt;200,3,'Paraclinicos '!M1924/'Paraclinicos '!N1924&lt;300,2,'Paraclinicos '!M1924/'Paraclinicos '!N1924&lt;400,1,'Paraclinicos '!M1924/'Paraclinicos '!N1924&gt;=400,0)</f>
        <v/>
      </c>
      <c r="P1989" t="str" cm="1">
        <f t="array" ref="P1989">_xlfn.IFS('Paraclinicos '!C1924="","",'Paraclinicos '!C1924&lt;20,4,'Paraclinicos '!C1924&lt;50,3,'Paraclinicos '!C1924&lt;100,2,'Paraclinicos '!C1924&lt;150,1,'Paraclinicos '!C1924&gt;150,0)</f>
        <v/>
      </c>
      <c r="Q1989" t="str" cm="1">
        <f t="array" ref="Q1989">_xlfn.IFS('Paraclinicos '!O1924="","",'Paraclinicos '!O1924&lt;1.2,0,'Paraclinicos '!O1924&lt;2,1,'Paraclinicos '!O1924&lt;3.5,2,'Paraclinicos '!O1924&lt;5,3,'Paraclinicos '!O1924&gt;5,4)</f>
        <v/>
      </c>
      <c r="R1989" t="str" cm="1">
        <f t="array" ref="R1989">_xlfn.IFS('Paraclinicos '!J1924="","",'Paraclinicos '!J1924&lt;1.2,0,'Paraclinicos '!J1924&lt;2,1,'Paraclinicos '!J1924&lt;6,2,'Paraclinicos '!J1924&lt;12,3,'Paraclinicos '!J1924&gt;=12,4)</f>
        <v/>
      </c>
      <c r="S1989" t="str" cm="1">
        <f t="array" ref="S1989">_xlfn.IFS('Paraclinicos '!Y1924="","",'Paraclinicos '!Y1924&lt;70,1,'Paraclinicos '!Y1924&gt;=70,0)</f>
        <v/>
      </c>
      <c r="T1989" t="str" cm="1">
        <f t="array" ref="T1989">_xlfn.IFS('Paraclinicos '!W1924="","",'Paraclinicos '!W1924&lt;6,4,'Paraclinicos '!W1924&lt;10,3,'Paraclinicos '!W1924&lt;13,2,'Paraclinicos '!W1924&lt;15,1,'Paraclinicos '!W1924=15,0)</f>
        <v/>
      </c>
      <c r="U1989" s="54" t="str">
        <f t="shared" si="93"/>
        <v/>
      </c>
      <c r="V1989" t="str" cm="1">
        <f t="array" ref="V1989">_xlfn.IFS('Paraclinicos '!S1924="","",OR('Paraclinicos '!S1924&lt;=8,'Paraclinicos '!S1924&gt;=25),3,'Paraclinicos '!S1924&lt;12,1,'Paraclinicos '!S1924&lt;21,0,'Paraclinicos '!S1924&lt;25,2)</f>
        <v/>
      </c>
      <c r="W1989" t="str">
        <f>IFERROR(IF(INDEX('BD Demog para scores enalazar'!Y$2:'BD Demog para scores enalazar'!Y$3000,MATCH(Formulas!A1989,'BD Demog para scores enalazar'!A$2:'BD Demog para scores enalazar'!A$3000,0))=1,"SI","NO"),"")</f>
        <v/>
      </c>
      <c r="X1989" s="9" t="str">
        <f>IFERROR(IF(INDEX('BD Demog para scores enalazar'!AJ$2:'BD Demog para scores enalazar'!AJ$3000,MATCH(Formulas!A1989,'BD Demog para scores enalazar'!A$2:'BD Demog para scores enalazar'!A$3000,0))=1,"SI","NO"),"")</f>
        <v/>
      </c>
      <c r="Y1989" t="str" cm="1">
        <f t="array" ref="Y1989">IF(AND(W1989="NO",X1989="NO"),_xlfn.IFS('Paraclinicos '!K1924&lt;=91,3,'Paraclinicos '!K1924&lt;94,2,'Paraclinicos '!K1924&lt;96,1,'Paraclinicos '!K1924&gt;=96,0),"")</f>
        <v/>
      </c>
      <c r="Z1989" t="str" cm="1">
        <f t="array" ref="Z1989">IF(OR(W1989="SI",X1989="SI"),_xlfn.IFS(OR(AND('Paraclinicos '!K1925&lt;=83),AND('Paraclinicos '!K1925&gt;=97,AA1989=2)),3,OR(AND('Paraclinicos '!K1925&lt;=86),AND('Paraclinicos '!K1925&gt;=94,AA1989=2)),2,OR(AND('Paraclinicos '!K1925&lt;=88),AND('Paraclinicos '!K1925&gt;=92,AA1989=2)),1,OR(AND('Paraclinicos '!K1925&gt;=88,'Paraclinicos '!K1925&lt;=92),AND('Paraclinicos '!K1925&gt;=93,AA1989=0)),0),"")</f>
        <v/>
      </c>
      <c r="AA1989" t="str" cm="1">
        <f t="array" ref="AA1989">_xlfn.IFS('Paraclinicos '!E1924="","",'Paraclinicos '!E1924="Oxigeno",2,'Paraclinicos '!E1924="Aire",0)</f>
        <v/>
      </c>
    </row>
    <row r="1990" spans="1:27" x14ac:dyDescent="0.25">
      <c r="A1990">
        <f>'Paraclinicos '!A1925</f>
        <v>0</v>
      </c>
      <c r="B1990" s="3">
        <f>'Paraclinicos '!R1925</f>
        <v>0</v>
      </c>
      <c r="C1990" t="str" cm="1">
        <f t="array" ref="C1990">_xlfn.IFS('Paraclinicos '!Q1925="","",'Paraclinicos '!Q1925&gt;60,3,'Paraclinicos '!Q1925&lt;=60,1)</f>
        <v/>
      </c>
      <c r="D1990" t="str">
        <f>IFERROR(IF(INDEX('BD Demog para scores enalazar'!BC$2:BC$3000,MATCH(Formulas!A1990,'BD Demog para scores enalazar'!A$2:A$3000,0))=0,"SI","NO"),"")</f>
        <v/>
      </c>
      <c r="E1990" t="str" cm="1">
        <f t="array" ref="E1990">_xlfn.IFS(D1990="","",D1990="SI",4,D1990="NO",1)</f>
        <v/>
      </c>
      <c r="F1990" t="str" cm="1">
        <f t="array" ref="F1990">_xlfn.IFS('Paraclinicos '!B1925="","",'Paraclinicos '!B1925&gt;1,1,'Paraclinicos '!B1925&lt;=1,3)</f>
        <v/>
      </c>
      <c r="G1990" t="str" cm="1">
        <f t="array" ref="G1990">_xlfn.IFS('Paraclinicos '!D1925="","",AND('Paraclinicos '!D1925&gt;=250,'Paraclinicos '!D1925&lt;=500),2,'Paraclinicos '!D1925&gt;500,3,'Paraclinicos '!D1925&lt;250,1)</f>
        <v/>
      </c>
      <c r="H1990" s="50" t="str">
        <f t="shared" si="94"/>
        <v/>
      </c>
      <c r="I1990" t="str" cm="1">
        <f t="array" ref="I1990">_xlfn.IFS('Paraclinicos '!Q1925="","",'Paraclinicos '!Q1925&gt;=65,1,'Paraclinicos '!Q1925&lt;65,0)</f>
        <v/>
      </c>
      <c r="J1990" t="str" cm="1">
        <f t="array" ref="J1990">_xlfn.IFS('Paraclinicos '!I1925="","",'Paraclinicos '!I1925&gt;7,1,'Paraclinicos '!I1925&lt;=7,0)</f>
        <v/>
      </c>
      <c r="K1990" t="str" cm="1">
        <f t="array" ref="K1990">_xlfn.IFS('Paraclinicos '!W1925="","",'Paraclinicos '!W1925&lt;=8,1,'Paraclinicos '!W1925&gt;8,0)</f>
        <v/>
      </c>
      <c r="L1990" t="str" cm="1">
        <f t="array" ref="L1990">_xlfn.IFS('Paraclinicos '!S1925="","",'Paraclinicos '!S1925&gt;=30,1,'Paraclinicos '!S1925&lt;30,0)</f>
        <v/>
      </c>
      <c r="M1990" t="str" cm="1">
        <f t="array" ref="M1990">_xlfn.IFS(OR('Paraclinicos '!T1925="",'Paraclinicos '!U1925=""),"",OR('Paraclinicos '!T1925&lt;=90,'Paraclinicos '!U1925&lt;=60),1,OR('Paraclinicos '!T1925&gt;90,'Paraclinicos '!U1925&gt;60),0)</f>
        <v/>
      </c>
      <c r="N1990" s="45" t="str">
        <f t="shared" si="95"/>
        <v/>
      </c>
      <c r="O1990" t="str" cm="1">
        <f t="array" ref="O1990">_xlfn.IFS(OR('Paraclinicos '!M1925="",'Paraclinicos '!N1925="",'Paraclinicos '!N1925=0),"",'Paraclinicos '!M1925/'Paraclinicos '!N1925&lt;100,4,'Paraclinicos '!M1925/'Paraclinicos '!N1925&lt;200,3,'Paraclinicos '!M1925/'Paraclinicos '!N1925&lt;300,2,'Paraclinicos '!M1925/'Paraclinicos '!N1925&lt;400,1,'Paraclinicos '!M1925/'Paraclinicos '!N1925&gt;=400,0)</f>
        <v/>
      </c>
      <c r="P1990" t="str" cm="1">
        <f t="array" ref="P1990">_xlfn.IFS('Paraclinicos '!C1925="","",'Paraclinicos '!C1925&lt;20,4,'Paraclinicos '!C1925&lt;50,3,'Paraclinicos '!C1925&lt;100,2,'Paraclinicos '!C1925&lt;150,1,'Paraclinicos '!C1925&gt;150,0)</f>
        <v/>
      </c>
      <c r="Q1990" t="str" cm="1">
        <f t="array" ref="Q1990">_xlfn.IFS('Paraclinicos '!O1925="","",'Paraclinicos '!O1925&lt;1.2,0,'Paraclinicos '!O1925&lt;2,1,'Paraclinicos '!O1925&lt;3.5,2,'Paraclinicos '!O1925&lt;5,3,'Paraclinicos '!O1925&gt;5,4)</f>
        <v/>
      </c>
      <c r="R1990" t="str" cm="1">
        <f t="array" ref="R1990">_xlfn.IFS('Paraclinicos '!J1925="","",'Paraclinicos '!J1925&lt;1.2,0,'Paraclinicos '!J1925&lt;2,1,'Paraclinicos '!J1925&lt;6,2,'Paraclinicos '!J1925&lt;12,3,'Paraclinicos '!J1925&gt;=12,4)</f>
        <v/>
      </c>
      <c r="S1990" t="str" cm="1">
        <f t="array" ref="S1990">_xlfn.IFS('Paraclinicos '!Y1925="","",'Paraclinicos '!Y1925&lt;70,1,'Paraclinicos '!Y1925&gt;=70,0)</f>
        <v/>
      </c>
      <c r="T1990" t="str" cm="1">
        <f t="array" ref="T1990">_xlfn.IFS('Paraclinicos '!W1925="","",'Paraclinicos '!W1925&lt;6,4,'Paraclinicos '!W1925&lt;10,3,'Paraclinicos '!W1925&lt;13,2,'Paraclinicos '!W1925&lt;15,1,'Paraclinicos '!W1925=15,0)</f>
        <v/>
      </c>
      <c r="U1990" s="54" t="str">
        <f t="shared" si="93"/>
        <v/>
      </c>
      <c r="V1990" t="str" cm="1">
        <f t="array" ref="V1990">_xlfn.IFS('Paraclinicos '!S1925="","",OR('Paraclinicos '!S1925&lt;=8,'Paraclinicos '!S1925&gt;=25),3,'Paraclinicos '!S1925&lt;12,1,'Paraclinicos '!S1925&lt;21,0,'Paraclinicos '!S1925&lt;25,2)</f>
        <v/>
      </c>
      <c r="W1990" t="str">
        <f>IFERROR(IF(INDEX('BD Demog para scores enalazar'!Y$2:'BD Demog para scores enalazar'!Y$3000,MATCH(Formulas!A1990,'BD Demog para scores enalazar'!A$2:'BD Demog para scores enalazar'!A$3000,0))=1,"SI","NO"),"")</f>
        <v/>
      </c>
      <c r="X1990" s="9" t="str">
        <f>IFERROR(IF(INDEX('BD Demog para scores enalazar'!AJ$2:'BD Demog para scores enalazar'!AJ$3000,MATCH(Formulas!A1990,'BD Demog para scores enalazar'!A$2:'BD Demog para scores enalazar'!A$3000,0))=1,"SI","NO"),"")</f>
        <v/>
      </c>
      <c r="Y1990" t="str" cm="1">
        <f t="array" ref="Y1990">IF(AND(W1990="NO",X1990="NO"),_xlfn.IFS('Paraclinicos '!K1925&lt;=91,3,'Paraclinicos '!K1925&lt;94,2,'Paraclinicos '!K1925&lt;96,1,'Paraclinicos '!K1925&gt;=96,0),"")</f>
        <v/>
      </c>
      <c r="Z1990" t="str" cm="1">
        <f t="array" ref="Z1990">IF(OR(W1990="SI",X1990="SI"),_xlfn.IFS(OR(AND('Paraclinicos '!K1926&lt;=83),AND('Paraclinicos '!K1926&gt;=97,AA1990=2)),3,OR(AND('Paraclinicos '!K1926&lt;=86),AND('Paraclinicos '!K1926&gt;=94,AA1990=2)),2,OR(AND('Paraclinicos '!K1926&lt;=88),AND('Paraclinicos '!K1926&gt;=92,AA1990=2)),1,OR(AND('Paraclinicos '!K1926&gt;=88,'Paraclinicos '!K1926&lt;=92),AND('Paraclinicos '!K1926&gt;=93,AA1990=0)),0),"")</f>
        <v/>
      </c>
      <c r="AA1990" t="str" cm="1">
        <f t="array" ref="AA1990">_xlfn.IFS('Paraclinicos '!E1925="","",'Paraclinicos '!E1925="Oxigeno",2,'Paraclinicos '!E1925="Aire",0)</f>
        <v/>
      </c>
    </row>
    <row r="1991" spans="1:27" x14ac:dyDescent="0.25">
      <c r="A1991">
        <f>'Paraclinicos '!A1926</f>
        <v>0</v>
      </c>
      <c r="B1991" s="3">
        <f>'Paraclinicos '!R1926</f>
        <v>0</v>
      </c>
      <c r="C1991" t="str" cm="1">
        <f t="array" ref="C1991">_xlfn.IFS('Paraclinicos '!Q1926="","",'Paraclinicos '!Q1926&gt;60,3,'Paraclinicos '!Q1926&lt;=60,1)</f>
        <v/>
      </c>
      <c r="D1991" t="str">
        <f>IFERROR(IF(INDEX('BD Demog para scores enalazar'!BC$2:BC$3000,MATCH(Formulas!A1991,'BD Demog para scores enalazar'!A$2:A$3000,0))=0,"SI","NO"),"")</f>
        <v/>
      </c>
      <c r="E1991" t="str" cm="1">
        <f t="array" ref="E1991">_xlfn.IFS(D1991="","",D1991="SI",4,D1991="NO",1)</f>
        <v/>
      </c>
      <c r="F1991" t="str" cm="1">
        <f t="array" ref="F1991">_xlfn.IFS('Paraclinicos '!B1926="","",'Paraclinicos '!B1926&gt;1,1,'Paraclinicos '!B1926&lt;=1,3)</f>
        <v/>
      </c>
      <c r="G1991" t="str" cm="1">
        <f t="array" ref="G1991">_xlfn.IFS('Paraclinicos '!D1926="","",AND('Paraclinicos '!D1926&gt;=250,'Paraclinicos '!D1926&lt;=500),2,'Paraclinicos '!D1926&gt;500,3,'Paraclinicos '!D1926&lt;250,1)</f>
        <v/>
      </c>
      <c r="H1991" s="50" t="str">
        <f t="shared" si="94"/>
        <v/>
      </c>
      <c r="I1991" t="str" cm="1">
        <f t="array" ref="I1991">_xlfn.IFS('Paraclinicos '!Q1926="","",'Paraclinicos '!Q1926&gt;=65,1,'Paraclinicos '!Q1926&lt;65,0)</f>
        <v/>
      </c>
      <c r="J1991" t="str" cm="1">
        <f t="array" ref="J1991">_xlfn.IFS('Paraclinicos '!I1926="","",'Paraclinicos '!I1926&gt;7,1,'Paraclinicos '!I1926&lt;=7,0)</f>
        <v/>
      </c>
      <c r="K1991" t="str" cm="1">
        <f t="array" ref="K1991">_xlfn.IFS('Paraclinicos '!W1926="","",'Paraclinicos '!W1926&lt;=8,1,'Paraclinicos '!W1926&gt;8,0)</f>
        <v/>
      </c>
      <c r="L1991" t="str" cm="1">
        <f t="array" ref="L1991">_xlfn.IFS('Paraclinicos '!S1926="","",'Paraclinicos '!S1926&gt;=30,1,'Paraclinicos '!S1926&lt;30,0)</f>
        <v/>
      </c>
      <c r="M1991" t="str" cm="1">
        <f t="array" ref="M1991">_xlfn.IFS(OR('Paraclinicos '!T1926="",'Paraclinicos '!U1926=""),"",OR('Paraclinicos '!T1926&lt;=90,'Paraclinicos '!U1926&lt;=60),1,OR('Paraclinicos '!T1926&gt;90,'Paraclinicos '!U1926&gt;60),0)</f>
        <v/>
      </c>
      <c r="N1991" s="45" t="str">
        <f t="shared" si="95"/>
        <v/>
      </c>
      <c r="O1991" t="str" cm="1">
        <f t="array" ref="O1991">_xlfn.IFS(OR('Paraclinicos '!M1926="",'Paraclinicos '!N1926="",'Paraclinicos '!N1926=0),"",'Paraclinicos '!M1926/'Paraclinicos '!N1926&lt;100,4,'Paraclinicos '!M1926/'Paraclinicos '!N1926&lt;200,3,'Paraclinicos '!M1926/'Paraclinicos '!N1926&lt;300,2,'Paraclinicos '!M1926/'Paraclinicos '!N1926&lt;400,1,'Paraclinicos '!M1926/'Paraclinicos '!N1926&gt;=400,0)</f>
        <v/>
      </c>
      <c r="P1991" t="str" cm="1">
        <f t="array" ref="P1991">_xlfn.IFS('Paraclinicos '!C1926="","",'Paraclinicos '!C1926&lt;20,4,'Paraclinicos '!C1926&lt;50,3,'Paraclinicos '!C1926&lt;100,2,'Paraclinicos '!C1926&lt;150,1,'Paraclinicos '!C1926&gt;150,0)</f>
        <v/>
      </c>
      <c r="Q1991" t="str" cm="1">
        <f t="array" ref="Q1991">_xlfn.IFS('Paraclinicos '!O1926="","",'Paraclinicos '!O1926&lt;1.2,0,'Paraclinicos '!O1926&lt;2,1,'Paraclinicos '!O1926&lt;3.5,2,'Paraclinicos '!O1926&lt;5,3,'Paraclinicos '!O1926&gt;5,4)</f>
        <v/>
      </c>
      <c r="R1991" t="str" cm="1">
        <f t="array" ref="R1991">_xlfn.IFS('Paraclinicos '!J1926="","",'Paraclinicos '!J1926&lt;1.2,0,'Paraclinicos '!J1926&lt;2,1,'Paraclinicos '!J1926&lt;6,2,'Paraclinicos '!J1926&lt;12,3,'Paraclinicos '!J1926&gt;=12,4)</f>
        <v/>
      </c>
      <c r="S1991" t="str" cm="1">
        <f t="array" ref="S1991">_xlfn.IFS('Paraclinicos '!Y1926="","",'Paraclinicos '!Y1926&lt;70,1,'Paraclinicos '!Y1926&gt;=70,0)</f>
        <v/>
      </c>
      <c r="T1991" t="str" cm="1">
        <f t="array" ref="T1991">_xlfn.IFS('Paraclinicos '!W1926="","",'Paraclinicos '!W1926&lt;6,4,'Paraclinicos '!W1926&lt;10,3,'Paraclinicos '!W1926&lt;13,2,'Paraclinicos '!W1926&lt;15,1,'Paraclinicos '!W1926=15,0)</f>
        <v/>
      </c>
      <c r="U1991" s="54" t="str">
        <f t="shared" si="93"/>
        <v/>
      </c>
      <c r="V1991" t="str" cm="1">
        <f t="array" ref="V1991">_xlfn.IFS('Paraclinicos '!S1926="","",OR('Paraclinicos '!S1926&lt;=8,'Paraclinicos '!S1926&gt;=25),3,'Paraclinicos '!S1926&lt;12,1,'Paraclinicos '!S1926&lt;21,0,'Paraclinicos '!S1926&lt;25,2)</f>
        <v/>
      </c>
      <c r="W1991" t="str">
        <f>IFERROR(IF(INDEX('BD Demog para scores enalazar'!Y$2:'BD Demog para scores enalazar'!Y$3000,MATCH(Formulas!A1991,'BD Demog para scores enalazar'!A$2:'BD Demog para scores enalazar'!A$3000,0))=1,"SI","NO"),"")</f>
        <v/>
      </c>
      <c r="X1991" s="9" t="str">
        <f>IFERROR(IF(INDEX('BD Demog para scores enalazar'!AJ$2:'BD Demog para scores enalazar'!AJ$3000,MATCH(Formulas!A1991,'BD Demog para scores enalazar'!A$2:'BD Demog para scores enalazar'!A$3000,0))=1,"SI","NO"),"")</f>
        <v/>
      </c>
      <c r="Y1991" t="str" cm="1">
        <f t="array" ref="Y1991">IF(AND(W1991="NO",X1991="NO"),_xlfn.IFS('Paraclinicos '!K1926&lt;=91,3,'Paraclinicos '!K1926&lt;94,2,'Paraclinicos '!K1926&lt;96,1,'Paraclinicos '!K1926&gt;=96,0),"")</f>
        <v/>
      </c>
      <c r="Z1991" t="str" cm="1">
        <f t="array" ref="Z1991">IF(OR(W1991="SI",X1991="SI"),_xlfn.IFS(OR(AND('Paraclinicos '!K1927&lt;=83),AND('Paraclinicos '!K1927&gt;=97,AA1991=2)),3,OR(AND('Paraclinicos '!K1927&lt;=86),AND('Paraclinicos '!K1927&gt;=94,AA1991=2)),2,OR(AND('Paraclinicos '!K1927&lt;=88),AND('Paraclinicos '!K1927&gt;=92,AA1991=2)),1,OR(AND('Paraclinicos '!K1927&gt;=88,'Paraclinicos '!K1927&lt;=92),AND('Paraclinicos '!K1927&gt;=93,AA1991=0)),0),"")</f>
        <v/>
      </c>
      <c r="AA1991" t="str" cm="1">
        <f t="array" ref="AA1991">_xlfn.IFS('Paraclinicos '!E1926="","",'Paraclinicos '!E1926="Oxigeno",2,'Paraclinicos '!E1926="Aire",0)</f>
        <v/>
      </c>
    </row>
    <row r="1992" spans="1:27" x14ac:dyDescent="0.25">
      <c r="A1992">
        <f>'Paraclinicos '!A1927</f>
        <v>0</v>
      </c>
      <c r="B1992" s="3">
        <f>'Paraclinicos '!R1927</f>
        <v>0</v>
      </c>
      <c r="C1992" t="str" cm="1">
        <f t="array" ref="C1992">_xlfn.IFS('Paraclinicos '!Q1927="","",'Paraclinicos '!Q1927&gt;60,3,'Paraclinicos '!Q1927&lt;=60,1)</f>
        <v/>
      </c>
      <c r="D1992" t="str">
        <f>IFERROR(IF(INDEX('BD Demog para scores enalazar'!BC$2:BC$3000,MATCH(Formulas!A1992,'BD Demog para scores enalazar'!A$2:A$3000,0))=0,"SI","NO"),"")</f>
        <v/>
      </c>
      <c r="E1992" t="str" cm="1">
        <f t="array" ref="E1992">_xlfn.IFS(D1992="","",D1992="SI",4,D1992="NO",1)</f>
        <v/>
      </c>
      <c r="F1992" t="str" cm="1">
        <f t="array" ref="F1992">_xlfn.IFS('Paraclinicos '!B1927="","",'Paraclinicos '!B1927&gt;1,1,'Paraclinicos '!B1927&lt;=1,3)</f>
        <v/>
      </c>
      <c r="G1992" t="str" cm="1">
        <f t="array" ref="G1992">_xlfn.IFS('Paraclinicos '!D1927="","",AND('Paraclinicos '!D1927&gt;=250,'Paraclinicos '!D1927&lt;=500),2,'Paraclinicos '!D1927&gt;500,3,'Paraclinicos '!D1927&lt;250,1)</f>
        <v/>
      </c>
      <c r="H1992" s="50" t="str">
        <f t="shared" si="94"/>
        <v/>
      </c>
      <c r="I1992" t="str" cm="1">
        <f t="array" ref="I1992">_xlfn.IFS('Paraclinicos '!Q1927="","",'Paraclinicos '!Q1927&gt;=65,1,'Paraclinicos '!Q1927&lt;65,0)</f>
        <v/>
      </c>
      <c r="J1992" t="str" cm="1">
        <f t="array" ref="J1992">_xlfn.IFS('Paraclinicos '!I1927="","",'Paraclinicos '!I1927&gt;7,1,'Paraclinicos '!I1927&lt;=7,0)</f>
        <v/>
      </c>
      <c r="K1992" t="str" cm="1">
        <f t="array" ref="K1992">_xlfn.IFS('Paraclinicos '!W1927="","",'Paraclinicos '!W1927&lt;=8,1,'Paraclinicos '!W1927&gt;8,0)</f>
        <v/>
      </c>
      <c r="L1992" t="str" cm="1">
        <f t="array" ref="L1992">_xlfn.IFS('Paraclinicos '!S1927="","",'Paraclinicos '!S1927&gt;=30,1,'Paraclinicos '!S1927&lt;30,0)</f>
        <v/>
      </c>
      <c r="M1992" t="str" cm="1">
        <f t="array" ref="M1992">_xlfn.IFS(OR('Paraclinicos '!T1927="",'Paraclinicos '!U1927=""),"",OR('Paraclinicos '!T1927&lt;=90,'Paraclinicos '!U1927&lt;=60),1,OR('Paraclinicos '!T1927&gt;90,'Paraclinicos '!U1927&gt;60),0)</f>
        <v/>
      </c>
      <c r="N1992" s="45" t="str">
        <f t="shared" si="95"/>
        <v/>
      </c>
      <c r="O1992" t="str" cm="1">
        <f t="array" ref="O1992">_xlfn.IFS(OR('Paraclinicos '!M1927="",'Paraclinicos '!N1927="",'Paraclinicos '!N1927=0),"",'Paraclinicos '!M1927/'Paraclinicos '!N1927&lt;100,4,'Paraclinicos '!M1927/'Paraclinicos '!N1927&lt;200,3,'Paraclinicos '!M1927/'Paraclinicos '!N1927&lt;300,2,'Paraclinicos '!M1927/'Paraclinicos '!N1927&lt;400,1,'Paraclinicos '!M1927/'Paraclinicos '!N1927&gt;=400,0)</f>
        <v/>
      </c>
      <c r="P1992" t="str" cm="1">
        <f t="array" ref="P1992">_xlfn.IFS('Paraclinicos '!C1927="","",'Paraclinicos '!C1927&lt;20,4,'Paraclinicos '!C1927&lt;50,3,'Paraclinicos '!C1927&lt;100,2,'Paraclinicos '!C1927&lt;150,1,'Paraclinicos '!C1927&gt;150,0)</f>
        <v/>
      </c>
      <c r="Q1992" t="str" cm="1">
        <f t="array" ref="Q1992">_xlfn.IFS('Paraclinicos '!O1927="","",'Paraclinicos '!O1927&lt;1.2,0,'Paraclinicos '!O1927&lt;2,1,'Paraclinicos '!O1927&lt;3.5,2,'Paraclinicos '!O1927&lt;5,3,'Paraclinicos '!O1927&gt;5,4)</f>
        <v/>
      </c>
      <c r="R1992" t="str" cm="1">
        <f t="array" ref="R1992">_xlfn.IFS('Paraclinicos '!J1927="","",'Paraclinicos '!J1927&lt;1.2,0,'Paraclinicos '!J1927&lt;2,1,'Paraclinicos '!J1927&lt;6,2,'Paraclinicos '!J1927&lt;12,3,'Paraclinicos '!J1927&gt;=12,4)</f>
        <v/>
      </c>
      <c r="S1992" t="str" cm="1">
        <f t="array" ref="S1992">_xlfn.IFS('Paraclinicos '!Y1927="","",'Paraclinicos '!Y1927&lt;70,1,'Paraclinicos '!Y1927&gt;=70,0)</f>
        <v/>
      </c>
      <c r="T1992" t="str" cm="1">
        <f t="array" ref="T1992">_xlfn.IFS('Paraclinicos '!W1927="","",'Paraclinicos '!W1927&lt;6,4,'Paraclinicos '!W1927&lt;10,3,'Paraclinicos '!W1927&lt;13,2,'Paraclinicos '!W1927&lt;15,1,'Paraclinicos '!W1927=15,0)</f>
        <v/>
      </c>
      <c r="U1992" s="54" t="str">
        <f t="shared" si="93"/>
        <v/>
      </c>
      <c r="V1992" t="str" cm="1">
        <f t="array" ref="V1992">_xlfn.IFS('Paraclinicos '!S1927="","",OR('Paraclinicos '!S1927&lt;=8,'Paraclinicos '!S1927&gt;=25),3,'Paraclinicos '!S1927&lt;12,1,'Paraclinicos '!S1927&lt;21,0,'Paraclinicos '!S1927&lt;25,2)</f>
        <v/>
      </c>
      <c r="W1992" t="str">
        <f>IFERROR(IF(INDEX('BD Demog para scores enalazar'!Y$2:'BD Demog para scores enalazar'!Y$3000,MATCH(Formulas!A1992,'BD Demog para scores enalazar'!A$2:'BD Demog para scores enalazar'!A$3000,0))=1,"SI","NO"),"")</f>
        <v/>
      </c>
      <c r="X1992" s="9" t="str">
        <f>IFERROR(IF(INDEX('BD Demog para scores enalazar'!AJ$2:'BD Demog para scores enalazar'!AJ$3000,MATCH(Formulas!A1992,'BD Demog para scores enalazar'!A$2:'BD Demog para scores enalazar'!A$3000,0))=1,"SI","NO"),"")</f>
        <v/>
      </c>
      <c r="Y1992" t="str" cm="1">
        <f t="array" ref="Y1992">IF(AND(W1992="NO",X1992="NO"),_xlfn.IFS('Paraclinicos '!K1927&lt;=91,3,'Paraclinicos '!K1927&lt;94,2,'Paraclinicos '!K1927&lt;96,1,'Paraclinicos '!K1927&gt;=96,0),"")</f>
        <v/>
      </c>
      <c r="Z1992" t="str" cm="1">
        <f t="array" ref="Z1992">IF(OR(W1992="SI",X1992="SI"),_xlfn.IFS(OR(AND('Paraclinicos '!K1928&lt;=83),AND('Paraclinicos '!K1928&gt;=97,AA1992=2)),3,OR(AND('Paraclinicos '!K1928&lt;=86),AND('Paraclinicos '!K1928&gt;=94,AA1992=2)),2,OR(AND('Paraclinicos '!K1928&lt;=88),AND('Paraclinicos '!K1928&gt;=92,AA1992=2)),1,OR(AND('Paraclinicos '!K1928&gt;=88,'Paraclinicos '!K1928&lt;=92),AND('Paraclinicos '!K1928&gt;=93,AA1992=0)),0),"")</f>
        <v/>
      </c>
      <c r="AA1992" t="str" cm="1">
        <f t="array" ref="AA1992">_xlfn.IFS('Paraclinicos '!E1927="","",'Paraclinicos '!E1927="Oxigeno",2,'Paraclinicos '!E1927="Aire",0)</f>
        <v/>
      </c>
    </row>
    <row r="1993" spans="1:27" x14ac:dyDescent="0.25">
      <c r="A1993">
        <f>'Paraclinicos '!A1928</f>
        <v>0</v>
      </c>
      <c r="B1993" s="3">
        <f>'Paraclinicos '!R1928</f>
        <v>0</v>
      </c>
      <c r="C1993" t="str" cm="1">
        <f t="array" ref="C1993">_xlfn.IFS('Paraclinicos '!Q1928="","",'Paraclinicos '!Q1928&gt;60,3,'Paraclinicos '!Q1928&lt;=60,1)</f>
        <v/>
      </c>
      <c r="D1993" t="str">
        <f>IFERROR(IF(INDEX('BD Demog para scores enalazar'!BC$2:BC$3000,MATCH(Formulas!A1993,'BD Demog para scores enalazar'!A$2:A$3000,0))=0,"SI","NO"),"")</f>
        <v/>
      </c>
      <c r="E1993" t="str" cm="1">
        <f t="array" ref="E1993">_xlfn.IFS(D1993="","",D1993="SI",4,D1993="NO",1)</f>
        <v/>
      </c>
      <c r="F1993" t="str" cm="1">
        <f t="array" ref="F1993">_xlfn.IFS('Paraclinicos '!B1928="","",'Paraclinicos '!B1928&gt;1,1,'Paraclinicos '!B1928&lt;=1,3)</f>
        <v/>
      </c>
      <c r="G1993" t="str" cm="1">
        <f t="array" ref="G1993">_xlfn.IFS('Paraclinicos '!D1928="","",AND('Paraclinicos '!D1928&gt;=250,'Paraclinicos '!D1928&lt;=500),2,'Paraclinicos '!D1928&gt;500,3,'Paraclinicos '!D1928&lt;250,1)</f>
        <v/>
      </c>
      <c r="H1993" s="50" t="str">
        <f t="shared" si="94"/>
        <v/>
      </c>
      <c r="I1993" t="str" cm="1">
        <f t="array" ref="I1993">_xlfn.IFS('Paraclinicos '!Q1928="","",'Paraclinicos '!Q1928&gt;=65,1,'Paraclinicos '!Q1928&lt;65,0)</f>
        <v/>
      </c>
      <c r="J1993" t="str" cm="1">
        <f t="array" ref="J1993">_xlfn.IFS('Paraclinicos '!I1928="","",'Paraclinicos '!I1928&gt;7,1,'Paraclinicos '!I1928&lt;=7,0)</f>
        <v/>
      </c>
      <c r="K1993" t="str" cm="1">
        <f t="array" ref="K1993">_xlfn.IFS('Paraclinicos '!W1928="","",'Paraclinicos '!W1928&lt;=8,1,'Paraclinicos '!W1928&gt;8,0)</f>
        <v/>
      </c>
      <c r="L1993" t="str" cm="1">
        <f t="array" ref="L1993">_xlfn.IFS('Paraclinicos '!S1928="","",'Paraclinicos '!S1928&gt;=30,1,'Paraclinicos '!S1928&lt;30,0)</f>
        <v/>
      </c>
      <c r="M1993" t="str" cm="1">
        <f t="array" ref="M1993">_xlfn.IFS(OR('Paraclinicos '!T1928="",'Paraclinicos '!U1928=""),"",OR('Paraclinicos '!T1928&lt;=90,'Paraclinicos '!U1928&lt;=60),1,OR('Paraclinicos '!T1928&gt;90,'Paraclinicos '!U1928&gt;60),0)</f>
        <v/>
      </c>
      <c r="N1993" s="45" t="str">
        <f t="shared" si="95"/>
        <v/>
      </c>
      <c r="O1993" t="str" cm="1">
        <f t="array" ref="O1993">_xlfn.IFS(OR('Paraclinicos '!M1928="",'Paraclinicos '!N1928="",'Paraclinicos '!N1928=0),"",'Paraclinicos '!M1928/'Paraclinicos '!N1928&lt;100,4,'Paraclinicos '!M1928/'Paraclinicos '!N1928&lt;200,3,'Paraclinicos '!M1928/'Paraclinicos '!N1928&lt;300,2,'Paraclinicos '!M1928/'Paraclinicos '!N1928&lt;400,1,'Paraclinicos '!M1928/'Paraclinicos '!N1928&gt;=400,0)</f>
        <v/>
      </c>
      <c r="P1993" t="str" cm="1">
        <f t="array" ref="P1993">_xlfn.IFS('Paraclinicos '!C1928="","",'Paraclinicos '!C1928&lt;20,4,'Paraclinicos '!C1928&lt;50,3,'Paraclinicos '!C1928&lt;100,2,'Paraclinicos '!C1928&lt;150,1,'Paraclinicos '!C1928&gt;150,0)</f>
        <v/>
      </c>
      <c r="Q1993" t="str" cm="1">
        <f t="array" ref="Q1993">_xlfn.IFS('Paraclinicos '!O1928="","",'Paraclinicos '!O1928&lt;1.2,0,'Paraclinicos '!O1928&lt;2,1,'Paraclinicos '!O1928&lt;3.5,2,'Paraclinicos '!O1928&lt;5,3,'Paraclinicos '!O1928&gt;5,4)</f>
        <v/>
      </c>
      <c r="R1993" t="str" cm="1">
        <f t="array" ref="R1993">_xlfn.IFS('Paraclinicos '!J1928="","",'Paraclinicos '!J1928&lt;1.2,0,'Paraclinicos '!J1928&lt;2,1,'Paraclinicos '!J1928&lt;6,2,'Paraclinicos '!J1928&lt;12,3,'Paraclinicos '!J1928&gt;=12,4)</f>
        <v/>
      </c>
      <c r="S1993" t="str" cm="1">
        <f t="array" ref="S1993">_xlfn.IFS('Paraclinicos '!Y1928="","",'Paraclinicos '!Y1928&lt;70,1,'Paraclinicos '!Y1928&gt;=70,0)</f>
        <v/>
      </c>
      <c r="T1993" t="str" cm="1">
        <f t="array" ref="T1993">_xlfn.IFS('Paraclinicos '!W1928="","",'Paraclinicos '!W1928&lt;6,4,'Paraclinicos '!W1928&lt;10,3,'Paraclinicos '!W1928&lt;13,2,'Paraclinicos '!W1928&lt;15,1,'Paraclinicos '!W1928=15,0)</f>
        <v/>
      </c>
      <c r="U1993" s="54" t="str">
        <f t="shared" si="93"/>
        <v/>
      </c>
      <c r="V1993" t="str" cm="1">
        <f t="array" ref="V1993">_xlfn.IFS('Paraclinicos '!S1928="","",OR('Paraclinicos '!S1928&lt;=8,'Paraclinicos '!S1928&gt;=25),3,'Paraclinicos '!S1928&lt;12,1,'Paraclinicos '!S1928&lt;21,0,'Paraclinicos '!S1928&lt;25,2)</f>
        <v/>
      </c>
      <c r="W1993" t="str">
        <f>IFERROR(IF(INDEX('BD Demog para scores enalazar'!Y$2:'BD Demog para scores enalazar'!Y$3000,MATCH(Formulas!A1993,'BD Demog para scores enalazar'!A$2:'BD Demog para scores enalazar'!A$3000,0))=1,"SI","NO"),"")</f>
        <v/>
      </c>
      <c r="X1993" s="9" t="str">
        <f>IFERROR(IF(INDEX('BD Demog para scores enalazar'!AJ$2:'BD Demog para scores enalazar'!AJ$3000,MATCH(Formulas!A1993,'BD Demog para scores enalazar'!A$2:'BD Demog para scores enalazar'!A$3000,0))=1,"SI","NO"),"")</f>
        <v/>
      </c>
      <c r="Y1993" t="str" cm="1">
        <f t="array" ref="Y1993">IF(AND(W1993="NO",X1993="NO"),_xlfn.IFS('Paraclinicos '!K1928&lt;=91,3,'Paraclinicos '!K1928&lt;94,2,'Paraclinicos '!K1928&lt;96,1,'Paraclinicos '!K1928&gt;=96,0),"")</f>
        <v/>
      </c>
      <c r="Z1993" t="str" cm="1">
        <f t="array" ref="Z1993">IF(OR(W1993="SI",X1993="SI"),_xlfn.IFS(OR(AND('Paraclinicos '!K1929&lt;=83),AND('Paraclinicos '!K1929&gt;=97,AA1993=2)),3,OR(AND('Paraclinicos '!K1929&lt;=86),AND('Paraclinicos '!K1929&gt;=94,AA1993=2)),2,OR(AND('Paraclinicos '!K1929&lt;=88),AND('Paraclinicos '!K1929&gt;=92,AA1993=2)),1,OR(AND('Paraclinicos '!K1929&gt;=88,'Paraclinicos '!K1929&lt;=92),AND('Paraclinicos '!K1929&gt;=93,AA1993=0)),0),"")</f>
        <v/>
      </c>
      <c r="AA1993" t="str" cm="1">
        <f t="array" ref="AA1993">_xlfn.IFS('Paraclinicos '!E1928="","",'Paraclinicos '!E1928="Oxigeno",2,'Paraclinicos '!E1928="Aire",0)</f>
        <v/>
      </c>
    </row>
    <row r="1994" spans="1:27" x14ac:dyDescent="0.25">
      <c r="A1994">
        <f>'Paraclinicos '!A1929</f>
        <v>0</v>
      </c>
      <c r="B1994" s="3">
        <f>'Paraclinicos '!R1929</f>
        <v>0</v>
      </c>
      <c r="C1994" t="str" cm="1">
        <f t="array" ref="C1994">_xlfn.IFS('Paraclinicos '!Q1929="","",'Paraclinicos '!Q1929&gt;60,3,'Paraclinicos '!Q1929&lt;=60,1)</f>
        <v/>
      </c>
      <c r="D1994" t="str">
        <f>IFERROR(IF(INDEX('BD Demog para scores enalazar'!BC$2:BC$3000,MATCH(Formulas!A1994,'BD Demog para scores enalazar'!A$2:A$3000,0))=0,"SI","NO"),"")</f>
        <v/>
      </c>
      <c r="E1994" t="str" cm="1">
        <f t="array" ref="E1994">_xlfn.IFS(D1994="","",D1994="SI",4,D1994="NO",1)</f>
        <v/>
      </c>
      <c r="F1994" t="str" cm="1">
        <f t="array" ref="F1994">_xlfn.IFS('Paraclinicos '!B1929="","",'Paraclinicos '!B1929&gt;1,1,'Paraclinicos '!B1929&lt;=1,3)</f>
        <v/>
      </c>
      <c r="G1994" t="str" cm="1">
        <f t="array" ref="G1994">_xlfn.IFS('Paraclinicos '!D1929="","",AND('Paraclinicos '!D1929&gt;=250,'Paraclinicos '!D1929&lt;=500),2,'Paraclinicos '!D1929&gt;500,3,'Paraclinicos '!D1929&lt;250,1)</f>
        <v/>
      </c>
      <c r="H1994" s="50" t="str">
        <f t="shared" si="94"/>
        <v/>
      </c>
      <c r="I1994" t="str" cm="1">
        <f t="array" ref="I1994">_xlfn.IFS('Paraclinicos '!Q1929="","",'Paraclinicos '!Q1929&gt;=65,1,'Paraclinicos '!Q1929&lt;65,0)</f>
        <v/>
      </c>
      <c r="J1994" t="str" cm="1">
        <f t="array" ref="J1994">_xlfn.IFS('Paraclinicos '!I1929="","",'Paraclinicos '!I1929&gt;7,1,'Paraclinicos '!I1929&lt;=7,0)</f>
        <v/>
      </c>
      <c r="K1994" t="str" cm="1">
        <f t="array" ref="K1994">_xlfn.IFS('Paraclinicos '!W1929="","",'Paraclinicos '!W1929&lt;=8,1,'Paraclinicos '!W1929&gt;8,0)</f>
        <v/>
      </c>
      <c r="L1994" t="str" cm="1">
        <f t="array" ref="L1994">_xlfn.IFS('Paraclinicos '!S1929="","",'Paraclinicos '!S1929&gt;=30,1,'Paraclinicos '!S1929&lt;30,0)</f>
        <v/>
      </c>
      <c r="M1994" t="str" cm="1">
        <f t="array" ref="M1994">_xlfn.IFS(OR('Paraclinicos '!T1929="",'Paraclinicos '!U1929=""),"",OR('Paraclinicos '!T1929&lt;=90,'Paraclinicos '!U1929&lt;=60),1,OR('Paraclinicos '!T1929&gt;90,'Paraclinicos '!U1929&gt;60),0)</f>
        <v/>
      </c>
      <c r="N1994" s="45" t="str">
        <f t="shared" si="95"/>
        <v/>
      </c>
      <c r="O1994" t="str" cm="1">
        <f t="array" ref="O1994">_xlfn.IFS(OR('Paraclinicos '!M1929="",'Paraclinicos '!N1929="",'Paraclinicos '!N1929=0),"",'Paraclinicos '!M1929/'Paraclinicos '!N1929&lt;100,4,'Paraclinicos '!M1929/'Paraclinicos '!N1929&lt;200,3,'Paraclinicos '!M1929/'Paraclinicos '!N1929&lt;300,2,'Paraclinicos '!M1929/'Paraclinicos '!N1929&lt;400,1,'Paraclinicos '!M1929/'Paraclinicos '!N1929&gt;=400,0)</f>
        <v/>
      </c>
      <c r="P1994" t="str" cm="1">
        <f t="array" ref="P1994">_xlfn.IFS('Paraclinicos '!C1929="","",'Paraclinicos '!C1929&lt;20,4,'Paraclinicos '!C1929&lt;50,3,'Paraclinicos '!C1929&lt;100,2,'Paraclinicos '!C1929&lt;150,1,'Paraclinicos '!C1929&gt;150,0)</f>
        <v/>
      </c>
      <c r="Q1994" t="str" cm="1">
        <f t="array" ref="Q1994">_xlfn.IFS('Paraclinicos '!O1929="","",'Paraclinicos '!O1929&lt;1.2,0,'Paraclinicos '!O1929&lt;2,1,'Paraclinicos '!O1929&lt;3.5,2,'Paraclinicos '!O1929&lt;5,3,'Paraclinicos '!O1929&gt;5,4)</f>
        <v/>
      </c>
      <c r="R1994" t="str" cm="1">
        <f t="array" ref="R1994">_xlfn.IFS('Paraclinicos '!J1929="","",'Paraclinicos '!J1929&lt;1.2,0,'Paraclinicos '!J1929&lt;2,1,'Paraclinicos '!J1929&lt;6,2,'Paraclinicos '!J1929&lt;12,3,'Paraclinicos '!J1929&gt;=12,4)</f>
        <v/>
      </c>
      <c r="S1994" t="str" cm="1">
        <f t="array" ref="S1994">_xlfn.IFS('Paraclinicos '!Y1929="","",'Paraclinicos '!Y1929&lt;70,1,'Paraclinicos '!Y1929&gt;=70,0)</f>
        <v/>
      </c>
      <c r="T1994" t="str" cm="1">
        <f t="array" ref="T1994">_xlfn.IFS('Paraclinicos '!W1929="","",'Paraclinicos '!W1929&lt;6,4,'Paraclinicos '!W1929&lt;10,3,'Paraclinicos '!W1929&lt;13,2,'Paraclinicos '!W1929&lt;15,1,'Paraclinicos '!W1929=15,0)</f>
        <v/>
      </c>
      <c r="U1994" s="54" t="str">
        <f t="shared" si="93"/>
        <v/>
      </c>
      <c r="V1994" t="str" cm="1">
        <f t="array" ref="V1994">_xlfn.IFS('Paraclinicos '!S1929="","",OR('Paraclinicos '!S1929&lt;=8,'Paraclinicos '!S1929&gt;=25),3,'Paraclinicos '!S1929&lt;12,1,'Paraclinicos '!S1929&lt;21,0,'Paraclinicos '!S1929&lt;25,2)</f>
        <v/>
      </c>
      <c r="W1994" t="str">
        <f>IFERROR(IF(INDEX('BD Demog para scores enalazar'!Y$2:'BD Demog para scores enalazar'!Y$3000,MATCH(Formulas!A1994,'BD Demog para scores enalazar'!A$2:'BD Demog para scores enalazar'!A$3000,0))=1,"SI","NO"),"")</f>
        <v/>
      </c>
      <c r="X1994" s="9" t="str">
        <f>IFERROR(IF(INDEX('BD Demog para scores enalazar'!AJ$2:'BD Demog para scores enalazar'!AJ$3000,MATCH(Formulas!A1994,'BD Demog para scores enalazar'!A$2:'BD Demog para scores enalazar'!A$3000,0))=1,"SI","NO"),"")</f>
        <v/>
      </c>
      <c r="Y1994" t="str" cm="1">
        <f t="array" ref="Y1994">IF(AND(W1994="NO",X1994="NO"),_xlfn.IFS('Paraclinicos '!K1929&lt;=91,3,'Paraclinicos '!K1929&lt;94,2,'Paraclinicos '!K1929&lt;96,1,'Paraclinicos '!K1929&gt;=96,0),"")</f>
        <v/>
      </c>
      <c r="Z1994" t="str" cm="1">
        <f t="array" ref="Z1994">IF(OR(W1994="SI",X1994="SI"),_xlfn.IFS(OR(AND('Paraclinicos '!K1930&lt;=83),AND('Paraclinicos '!K1930&gt;=97,AA1994=2)),3,OR(AND('Paraclinicos '!K1930&lt;=86),AND('Paraclinicos '!K1930&gt;=94,AA1994=2)),2,OR(AND('Paraclinicos '!K1930&lt;=88),AND('Paraclinicos '!K1930&gt;=92,AA1994=2)),1,OR(AND('Paraclinicos '!K1930&gt;=88,'Paraclinicos '!K1930&lt;=92),AND('Paraclinicos '!K1930&gt;=93,AA1994=0)),0),"")</f>
        <v/>
      </c>
      <c r="AA1994" t="str" cm="1">
        <f t="array" ref="AA1994">_xlfn.IFS('Paraclinicos '!E1929="","",'Paraclinicos '!E1929="Oxigeno",2,'Paraclinicos '!E1929="Aire",0)</f>
        <v/>
      </c>
    </row>
    <row r="1995" spans="1:27" x14ac:dyDescent="0.25">
      <c r="A1995">
        <f>'Paraclinicos '!A1930</f>
        <v>0</v>
      </c>
      <c r="B1995" s="3">
        <f>'Paraclinicos '!R1930</f>
        <v>0</v>
      </c>
      <c r="C1995" t="str" cm="1">
        <f t="array" ref="C1995">_xlfn.IFS('Paraclinicos '!Q1930="","",'Paraclinicos '!Q1930&gt;60,3,'Paraclinicos '!Q1930&lt;=60,1)</f>
        <v/>
      </c>
      <c r="D1995" t="str">
        <f>IFERROR(IF(INDEX('BD Demog para scores enalazar'!BC$2:BC$3000,MATCH(Formulas!A1995,'BD Demog para scores enalazar'!A$2:A$3000,0))=0,"SI","NO"),"")</f>
        <v/>
      </c>
      <c r="E1995" t="str" cm="1">
        <f t="array" ref="E1995">_xlfn.IFS(D1995="","",D1995="SI",4,D1995="NO",1)</f>
        <v/>
      </c>
      <c r="F1995" t="str" cm="1">
        <f t="array" ref="F1995">_xlfn.IFS('Paraclinicos '!B1930="","",'Paraclinicos '!B1930&gt;1,1,'Paraclinicos '!B1930&lt;=1,3)</f>
        <v/>
      </c>
      <c r="G1995" t="str" cm="1">
        <f t="array" ref="G1995">_xlfn.IFS('Paraclinicos '!D1930="","",AND('Paraclinicos '!D1930&gt;=250,'Paraclinicos '!D1930&lt;=500),2,'Paraclinicos '!D1930&gt;500,3,'Paraclinicos '!D1930&lt;250,1)</f>
        <v/>
      </c>
      <c r="H1995" s="50" t="str">
        <f t="shared" si="94"/>
        <v/>
      </c>
      <c r="I1995" t="str" cm="1">
        <f t="array" ref="I1995">_xlfn.IFS('Paraclinicos '!Q1930="","",'Paraclinicos '!Q1930&gt;=65,1,'Paraclinicos '!Q1930&lt;65,0)</f>
        <v/>
      </c>
      <c r="J1995" t="str" cm="1">
        <f t="array" ref="J1995">_xlfn.IFS('Paraclinicos '!I1930="","",'Paraclinicos '!I1930&gt;7,1,'Paraclinicos '!I1930&lt;=7,0)</f>
        <v/>
      </c>
      <c r="K1995" t="str" cm="1">
        <f t="array" ref="K1995">_xlfn.IFS('Paraclinicos '!W1930="","",'Paraclinicos '!W1930&lt;=8,1,'Paraclinicos '!W1930&gt;8,0)</f>
        <v/>
      </c>
      <c r="L1995" t="str" cm="1">
        <f t="array" ref="L1995">_xlfn.IFS('Paraclinicos '!S1930="","",'Paraclinicos '!S1930&gt;=30,1,'Paraclinicos '!S1930&lt;30,0)</f>
        <v/>
      </c>
      <c r="M1995" t="str" cm="1">
        <f t="array" ref="M1995">_xlfn.IFS(OR('Paraclinicos '!T1930="",'Paraclinicos '!U1930=""),"",OR('Paraclinicos '!T1930&lt;=90,'Paraclinicos '!U1930&lt;=60),1,OR('Paraclinicos '!T1930&gt;90,'Paraclinicos '!U1930&gt;60),0)</f>
        <v/>
      </c>
      <c r="N1995" s="45" t="str">
        <f t="shared" si="95"/>
        <v/>
      </c>
      <c r="O1995" t="str" cm="1">
        <f t="array" ref="O1995">_xlfn.IFS(OR('Paraclinicos '!M1930="",'Paraclinicos '!N1930="",'Paraclinicos '!N1930=0),"",'Paraclinicos '!M1930/'Paraclinicos '!N1930&lt;100,4,'Paraclinicos '!M1930/'Paraclinicos '!N1930&lt;200,3,'Paraclinicos '!M1930/'Paraclinicos '!N1930&lt;300,2,'Paraclinicos '!M1930/'Paraclinicos '!N1930&lt;400,1,'Paraclinicos '!M1930/'Paraclinicos '!N1930&gt;=400,0)</f>
        <v/>
      </c>
      <c r="P1995" t="str" cm="1">
        <f t="array" ref="P1995">_xlfn.IFS('Paraclinicos '!C1930="","",'Paraclinicos '!C1930&lt;20,4,'Paraclinicos '!C1930&lt;50,3,'Paraclinicos '!C1930&lt;100,2,'Paraclinicos '!C1930&lt;150,1,'Paraclinicos '!C1930&gt;150,0)</f>
        <v/>
      </c>
      <c r="Q1995" t="str" cm="1">
        <f t="array" ref="Q1995">_xlfn.IFS('Paraclinicos '!O1930="","",'Paraclinicos '!O1930&lt;1.2,0,'Paraclinicos '!O1930&lt;2,1,'Paraclinicos '!O1930&lt;3.5,2,'Paraclinicos '!O1930&lt;5,3,'Paraclinicos '!O1930&gt;5,4)</f>
        <v/>
      </c>
      <c r="R1995" t="str" cm="1">
        <f t="array" ref="R1995">_xlfn.IFS('Paraclinicos '!J1930="","",'Paraclinicos '!J1930&lt;1.2,0,'Paraclinicos '!J1930&lt;2,1,'Paraclinicos '!J1930&lt;6,2,'Paraclinicos '!J1930&lt;12,3,'Paraclinicos '!J1930&gt;=12,4)</f>
        <v/>
      </c>
      <c r="S1995" t="str" cm="1">
        <f t="array" ref="S1995">_xlfn.IFS('Paraclinicos '!Y1930="","",'Paraclinicos '!Y1930&lt;70,1,'Paraclinicos '!Y1930&gt;=70,0)</f>
        <v/>
      </c>
      <c r="T1995" t="str" cm="1">
        <f t="array" ref="T1995">_xlfn.IFS('Paraclinicos '!W1930="","",'Paraclinicos '!W1930&lt;6,4,'Paraclinicos '!W1930&lt;10,3,'Paraclinicos '!W1930&lt;13,2,'Paraclinicos '!W1930&lt;15,1,'Paraclinicos '!W1930=15,0)</f>
        <v/>
      </c>
      <c r="U1995" s="54" t="str">
        <f t="shared" si="93"/>
        <v/>
      </c>
      <c r="V1995" t="str" cm="1">
        <f t="array" ref="V1995">_xlfn.IFS('Paraclinicos '!S1930="","",OR('Paraclinicos '!S1930&lt;=8,'Paraclinicos '!S1930&gt;=25),3,'Paraclinicos '!S1930&lt;12,1,'Paraclinicos '!S1930&lt;21,0,'Paraclinicos '!S1930&lt;25,2)</f>
        <v/>
      </c>
      <c r="W1995" t="str">
        <f>IFERROR(IF(INDEX('BD Demog para scores enalazar'!Y$2:'BD Demog para scores enalazar'!Y$3000,MATCH(Formulas!A1995,'BD Demog para scores enalazar'!A$2:'BD Demog para scores enalazar'!A$3000,0))=1,"SI","NO"),"")</f>
        <v/>
      </c>
      <c r="X1995" s="9" t="str">
        <f>IFERROR(IF(INDEX('BD Demog para scores enalazar'!AJ$2:'BD Demog para scores enalazar'!AJ$3000,MATCH(Formulas!A1995,'BD Demog para scores enalazar'!A$2:'BD Demog para scores enalazar'!A$3000,0))=1,"SI","NO"),"")</f>
        <v/>
      </c>
      <c r="Y1995" t="str" cm="1">
        <f t="array" ref="Y1995">IF(AND(W1995="NO",X1995="NO"),_xlfn.IFS('Paraclinicos '!K1930&lt;=91,3,'Paraclinicos '!K1930&lt;94,2,'Paraclinicos '!K1930&lt;96,1,'Paraclinicos '!K1930&gt;=96,0),"")</f>
        <v/>
      </c>
      <c r="Z1995" t="str" cm="1">
        <f t="array" ref="Z1995">IF(OR(W1995="SI",X1995="SI"),_xlfn.IFS(OR(AND('Paraclinicos '!K1931&lt;=83),AND('Paraclinicos '!K1931&gt;=97,AA1995=2)),3,OR(AND('Paraclinicos '!K1931&lt;=86),AND('Paraclinicos '!K1931&gt;=94,AA1995=2)),2,OR(AND('Paraclinicos '!K1931&lt;=88),AND('Paraclinicos '!K1931&gt;=92,AA1995=2)),1,OR(AND('Paraclinicos '!K1931&gt;=88,'Paraclinicos '!K1931&lt;=92),AND('Paraclinicos '!K1931&gt;=93,AA1995=0)),0),"")</f>
        <v/>
      </c>
      <c r="AA1995" t="str" cm="1">
        <f t="array" ref="AA1995">_xlfn.IFS('Paraclinicos '!E1930="","",'Paraclinicos '!E1930="Oxigeno",2,'Paraclinicos '!E1930="Aire",0)</f>
        <v/>
      </c>
    </row>
    <row r="1996" spans="1:27" x14ac:dyDescent="0.25">
      <c r="A1996">
        <f>'Paraclinicos '!A1931</f>
        <v>0</v>
      </c>
      <c r="B1996" s="3">
        <f>'Paraclinicos '!R1931</f>
        <v>0</v>
      </c>
      <c r="C1996" t="str" cm="1">
        <f t="array" ref="C1996">_xlfn.IFS('Paraclinicos '!Q1931="","",'Paraclinicos '!Q1931&gt;60,3,'Paraclinicos '!Q1931&lt;=60,1)</f>
        <v/>
      </c>
      <c r="D1996" t="str">
        <f>IFERROR(IF(INDEX('BD Demog para scores enalazar'!BC$2:BC$3000,MATCH(Formulas!A1996,'BD Demog para scores enalazar'!A$2:A$3000,0))=0,"SI","NO"),"")</f>
        <v/>
      </c>
      <c r="E1996" t="str" cm="1">
        <f t="array" ref="E1996">_xlfn.IFS(D1996="","",D1996="SI",4,D1996="NO",1)</f>
        <v/>
      </c>
      <c r="F1996" t="str" cm="1">
        <f t="array" ref="F1996">_xlfn.IFS('Paraclinicos '!B1931="","",'Paraclinicos '!B1931&gt;1,1,'Paraclinicos '!B1931&lt;=1,3)</f>
        <v/>
      </c>
      <c r="G1996" t="str" cm="1">
        <f t="array" ref="G1996">_xlfn.IFS('Paraclinicos '!D1931="","",AND('Paraclinicos '!D1931&gt;=250,'Paraclinicos '!D1931&lt;=500),2,'Paraclinicos '!D1931&gt;500,3,'Paraclinicos '!D1931&lt;250,1)</f>
        <v/>
      </c>
      <c r="H1996" s="50" t="str">
        <f t="shared" si="94"/>
        <v/>
      </c>
      <c r="I1996" t="str" cm="1">
        <f t="array" ref="I1996">_xlfn.IFS('Paraclinicos '!Q1931="","",'Paraclinicos '!Q1931&gt;=65,1,'Paraclinicos '!Q1931&lt;65,0)</f>
        <v/>
      </c>
      <c r="J1996" t="str" cm="1">
        <f t="array" ref="J1996">_xlfn.IFS('Paraclinicos '!I1931="","",'Paraclinicos '!I1931&gt;7,1,'Paraclinicos '!I1931&lt;=7,0)</f>
        <v/>
      </c>
      <c r="K1996" t="str" cm="1">
        <f t="array" ref="K1996">_xlfn.IFS('Paraclinicos '!W1931="","",'Paraclinicos '!W1931&lt;=8,1,'Paraclinicos '!W1931&gt;8,0)</f>
        <v/>
      </c>
      <c r="L1996" t="str" cm="1">
        <f t="array" ref="L1996">_xlfn.IFS('Paraclinicos '!S1931="","",'Paraclinicos '!S1931&gt;=30,1,'Paraclinicos '!S1931&lt;30,0)</f>
        <v/>
      </c>
      <c r="M1996" t="str" cm="1">
        <f t="array" ref="M1996">_xlfn.IFS(OR('Paraclinicos '!T1931="",'Paraclinicos '!U1931=""),"",OR('Paraclinicos '!T1931&lt;=90,'Paraclinicos '!U1931&lt;=60),1,OR('Paraclinicos '!T1931&gt;90,'Paraclinicos '!U1931&gt;60),0)</f>
        <v/>
      </c>
      <c r="N1996" s="45" t="str">
        <f t="shared" si="95"/>
        <v/>
      </c>
      <c r="O1996" t="str" cm="1">
        <f t="array" ref="O1996">_xlfn.IFS(OR('Paraclinicos '!M1931="",'Paraclinicos '!N1931="",'Paraclinicos '!N1931=0),"",'Paraclinicos '!M1931/'Paraclinicos '!N1931&lt;100,4,'Paraclinicos '!M1931/'Paraclinicos '!N1931&lt;200,3,'Paraclinicos '!M1931/'Paraclinicos '!N1931&lt;300,2,'Paraclinicos '!M1931/'Paraclinicos '!N1931&lt;400,1,'Paraclinicos '!M1931/'Paraclinicos '!N1931&gt;=400,0)</f>
        <v/>
      </c>
      <c r="P1996" t="str" cm="1">
        <f t="array" ref="P1996">_xlfn.IFS('Paraclinicos '!C1931="","",'Paraclinicos '!C1931&lt;20,4,'Paraclinicos '!C1931&lt;50,3,'Paraclinicos '!C1931&lt;100,2,'Paraclinicos '!C1931&lt;150,1,'Paraclinicos '!C1931&gt;150,0)</f>
        <v/>
      </c>
      <c r="Q1996" t="str" cm="1">
        <f t="array" ref="Q1996">_xlfn.IFS('Paraclinicos '!O1931="","",'Paraclinicos '!O1931&lt;1.2,0,'Paraclinicos '!O1931&lt;2,1,'Paraclinicos '!O1931&lt;3.5,2,'Paraclinicos '!O1931&lt;5,3,'Paraclinicos '!O1931&gt;5,4)</f>
        <v/>
      </c>
      <c r="R1996" t="str" cm="1">
        <f t="array" ref="R1996">_xlfn.IFS('Paraclinicos '!J1931="","",'Paraclinicos '!J1931&lt;1.2,0,'Paraclinicos '!J1931&lt;2,1,'Paraclinicos '!J1931&lt;6,2,'Paraclinicos '!J1931&lt;12,3,'Paraclinicos '!J1931&gt;=12,4)</f>
        <v/>
      </c>
      <c r="S1996" t="str" cm="1">
        <f t="array" ref="S1996">_xlfn.IFS('Paraclinicos '!Y1931="","",'Paraclinicos '!Y1931&lt;70,1,'Paraclinicos '!Y1931&gt;=70,0)</f>
        <v/>
      </c>
      <c r="T1996" t="str" cm="1">
        <f t="array" ref="T1996">_xlfn.IFS('Paraclinicos '!W1931="","",'Paraclinicos '!W1931&lt;6,4,'Paraclinicos '!W1931&lt;10,3,'Paraclinicos '!W1931&lt;13,2,'Paraclinicos '!W1931&lt;15,1,'Paraclinicos '!W1931=15,0)</f>
        <v/>
      </c>
      <c r="U1996" s="54" t="str">
        <f t="shared" si="93"/>
        <v/>
      </c>
      <c r="V1996" t="str" cm="1">
        <f t="array" ref="V1996">_xlfn.IFS('Paraclinicos '!S1931="","",OR('Paraclinicos '!S1931&lt;=8,'Paraclinicos '!S1931&gt;=25),3,'Paraclinicos '!S1931&lt;12,1,'Paraclinicos '!S1931&lt;21,0,'Paraclinicos '!S1931&lt;25,2)</f>
        <v/>
      </c>
      <c r="W1996" t="str">
        <f>IFERROR(IF(INDEX('BD Demog para scores enalazar'!Y$2:'BD Demog para scores enalazar'!Y$3000,MATCH(Formulas!A1996,'BD Demog para scores enalazar'!A$2:'BD Demog para scores enalazar'!A$3000,0))=1,"SI","NO"),"")</f>
        <v/>
      </c>
      <c r="X1996" s="9" t="str">
        <f>IFERROR(IF(INDEX('BD Demog para scores enalazar'!AJ$2:'BD Demog para scores enalazar'!AJ$3000,MATCH(Formulas!A1996,'BD Demog para scores enalazar'!A$2:'BD Demog para scores enalazar'!A$3000,0))=1,"SI","NO"),"")</f>
        <v/>
      </c>
      <c r="Y1996" t="str" cm="1">
        <f t="array" ref="Y1996">IF(AND(W1996="NO",X1996="NO"),_xlfn.IFS('Paraclinicos '!K1931&lt;=91,3,'Paraclinicos '!K1931&lt;94,2,'Paraclinicos '!K1931&lt;96,1,'Paraclinicos '!K1931&gt;=96,0),"")</f>
        <v/>
      </c>
      <c r="Z1996" t="str" cm="1">
        <f t="array" ref="Z1996">IF(OR(W1996="SI",X1996="SI"),_xlfn.IFS(OR(AND('Paraclinicos '!K1932&lt;=83),AND('Paraclinicos '!K1932&gt;=97,AA1996=2)),3,OR(AND('Paraclinicos '!K1932&lt;=86),AND('Paraclinicos '!K1932&gt;=94,AA1996=2)),2,OR(AND('Paraclinicos '!K1932&lt;=88),AND('Paraclinicos '!K1932&gt;=92,AA1996=2)),1,OR(AND('Paraclinicos '!K1932&gt;=88,'Paraclinicos '!K1932&lt;=92),AND('Paraclinicos '!K1932&gt;=93,AA1996=0)),0),"")</f>
        <v/>
      </c>
      <c r="AA1996" t="str" cm="1">
        <f t="array" ref="AA1996">_xlfn.IFS('Paraclinicos '!E1931="","",'Paraclinicos '!E1931="Oxigeno",2,'Paraclinicos '!E1931="Aire",0)</f>
        <v/>
      </c>
    </row>
    <row r="1997" spans="1:27" x14ac:dyDescent="0.25">
      <c r="A1997">
        <f>'Paraclinicos '!A1932</f>
        <v>0</v>
      </c>
      <c r="B1997" s="3">
        <f>'Paraclinicos '!R1932</f>
        <v>0</v>
      </c>
      <c r="C1997" t="str" cm="1">
        <f t="array" ref="C1997">_xlfn.IFS('Paraclinicos '!Q1932="","",'Paraclinicos '!Q1932&gt;60,3,'Paraclinicos '!Q1932&lt;=60,1)</f>
        <v/>
      </c>
      <c r="D1997" t="str">
        <f>IFERROR(IF(INDEX('BD Demog para scores enalazar'!BC$2:BC$3000,MATCH(Formulas!A1997,'BD Demog para scores enalazar'!A$2:A$3000,0))=0,"SI","NO"),"")</f>
        <v/>
      </c>
      <c r="E1997" t="str" cm="1">
        <f t="array" ref="E1997">_xlfn.IFS(D1997="","",D1997="SI",4,D1997="NO",1)</f>
        <v/>
      </c>
      <c r="F1997" t="str" cm="1">
        <f t="array" ref="F1997">_xlfn.IFS('Paraclinicos '!B1932="","",'Paraclinicos '!B1932&gt;1,1,'Paraclinicos '!B1932&lt;=1,3)</f>
        <v/>
      </c>
      <c r="G1997" t="str" cm="1">
        <f t="array" ref="G1997">_xlfn.IFS('Paraclinicos '!D1932="","",AND('Paraclinicos '!D1932&gt;=250,'Paraclinicos '!D1932&lt;=500),2,'Paraclinicos '!D1932&gt;500,3,'Paraclinicos '!D1932&lt;250,1)</f>
        <v/>
      </c>
      <c r="H1997" s="50" t="str">
        <f t="shared" si="94"/>
        <v/>
      </c>
      <c r="I1997" t="str" cm="1">
        <f t="array" ref="I1997">_xlfn.IFS('Paraclinicos '!Q1932="","",'Paraclinicos '!Q1932&gt;=65,1,'Paraclinicos '!Q1932&lt;65,0)</f>
        <v/>
      </c>
      <c r="J1997" t="str" cm="1">
        <f t="array" ref="J1997">_xlfn.IFS('Paraclinicos '!I1932="","",'Paraclinicos '!I1932&gt;7,1,'Paraclinicos '!I1932&lt;=7,0)</f>
        <v/>
      </c>
      <c r="K1997" t="str" cm="1">
        <f t="array" ref="K1997">_xlfn.IFS('Paraclinicos '!W1932="","",'Paraclinicos '!W1932&lt;=8,1,'Paraclinicos '!W1932&gt;8,0)</f>
        <v/>
      </c>
      <c r="L1997" t="str" cm="1">
        <f t="array" ref="L1997">_xlfn.IFS('Paraclinicos '!S1932="","",'Paraclinicos '!S1932&gt;=30,1,'Paraclinicos '!S1932&lt;30,0)</f>
        <v/>
      </c>
      <c r="M1997" t="str" cm="1">
        <f t="array" ref="M1997">_xlfn.IFS(OR('Paraclinicos '!T1932="",'Paraclinicos '!U1932=""),"",OR('Paraclinicos '!T1932&lt;=90,'Paraclinicos '!U1932&lt;=60),1,OR('Paraclinicos '!T1932&gt;90,'Paraclinicos '!U1932&gt;60),0)</f>
        <v/>
      </c>
      <c r="N1997" s="45" t="str">
        <f t="shared" si="95"/>
        <v/>
      </c>
      <c r="O1997" t="str" cm="1">
        <f t="array" ref="O1997">_xlfn.IFS(OR('Paraclinicos '!M1932="",'Paraclinicos '!N1932="",'Paraclinicos '!N1932=0),"",'Paraclinicos '!M1932/'Paraclinicos '!N1932&lt;100,4,'Paraclinicos '!M1932/'Paraclinicos '!N1932&lt;200,3,'Paraclinicos '!M1932/'Paraclinicos '!N1932&lt;300,2,'Paraclinicos '!M1932/'Paraclinicos '!N1932&lt;400,1,'Paraclinicos '!M1932/'Paraclinicos '!N1932&gt;=400,0)</f>
        <v/>
      </c>
      <c r="P1997" t="str" cm="1">
        <f t="array" ref="P1997">_xlfn.IFS('Paraclinicos '!C1932="","",'Paraclinicos '!C1932&lt;20,4,'Paraclinicos '!C1932&lt;50,3,'Paraclinicos '!C1932&lt;100,2,'Paraclinicos '!C1932&lt;150,1,'Paraclinicos '!C1932&gt;150,0)</f>
        <v/>
      </c>
      <c r="Q1997" t="str" cm="1">
        <f t="array" ref="Q1997">_xlfn.IFS('Paraclinicos '!O1932="","",'Paraclinicos '!O1932&lt;1.2,0,'Paraclinicos '!O1932&lt;2,1,'Paraclinicos '!O1932&lt;3.5,2,'Paraclinicos '!O1932&lt;5,3,'Paraclinicos '!O1932&gt;5,4)</f>
        <v/>
      </c>
      <c r="R1997" t="str" cm="1">
        <f t="array" ref="R1997">_xlfn.IFS('Paraclinicos '!J1932="","",'Paraclinicos '!J1932&lt;1.2,0,'Paraclinicos '!J1932&lt;2,1,'Paraclinicos '!J1932&lt;6,2,'Paraclinicos '!J1932&lt;12,3,'Paraclinicos '!J1932&gt;=12,4)</f>
        <v/>
      </c>
      <c r="S1997" t="str" cm="1">
        <f t="array" ref="S1997">_xlfn.IFS('Paraclinicos '!Y1932="","",'Paraclinicos '!Y1932&lt;70,1,'Paraclinicos '!Y1932&gt;=70,0)</f>
        <v/>
      </c>
      <c r="T1997" t="str" cm="1">
        <f t="array" ref="T1997">_xlfn.IFS('Paraclinicos '!W1932="","",'Paraclinicos '!W1932&lt;6,4,'Paraclinicos '!W1932&lt;10,3,'Paraclinicos '!W1932&lt;13,2,'Paraclinicos '!W1932&lt;15,1,'Paraclinicos '!W1932=15,0)</f>
        <v/>
      </c>
      <c r="U1997" s="54" t="str">
        <f t="shared" si="93"/>
        <v/>
      </c>
      <c r="V1997" t="str" cm="1">
        <f t="array" ref="V1997">_xlfn.IFS('Paraclinicos '!S1932="","",OR('Paraclinicos '!S1932&lt;=8,'Paraclinicos '!S1932&gt;=25),3,'Paraclinicos '!S1932&lt;12,1,'Paraclinicos '!S1932&lt;21,0,'Paraclinicos '!S1932&lt;25,2)</f>
        <v/>
      </c>
      <c r="W1997" t="str">
        <f>IFERROR(IF(INDEX('BD Demog para scores enalazar'!Y$2:'BD Demog para scores enalazar'!Y$3000,MATCH(Formulas!A1997,'BD Demog para scores enalazar'!A$2:'BD Demog para scores enalazar'!A$3000,0))=1,"SI","NO"),"")</f>
        <v/>
      </c>
      <c r="X1997" s="9" t="str">
        <f>IFERROR(IF(INDEX('BD Demog para scores enalazar'!AJ$2:'BD Demog para scores enalazar'!AJ$3000,MATCH(Formulas!A1997,'BD Demog para scores enalazar'!A$2:'BD Demog para scores enalazar'!A$3000,0))=1,"SI","NO"),"")</f>
        <v/>
      </c>
      <c r="Y1997" t="str" cm="1">
        <f t="array" ref="Y1997">IF(AND(W1997="NO",X1997="NO"),_xlfn.IFS('Paraclinicos '!K1932&lt;=91,3,'Paraclinicos '!K1932&lt;94,2,'Paraclinicos '!K1932&lt;96,1,'Paraclinicos '!K1932&gt;=96,0),"")</f>
        <v/>
      </c>
      <c r="Z1997" t="str" cm="1">
        <f t="array" ref="Z1997">IF(OR(W1997="SI",X1997="SI"),_xlfn.IFS(OR(AND('Paraclinicos '!K1933&lt;=83),AND('Paraclinicos '!K1933&gt;=97,AA1997=2)),3,OR(AND('Paraclinicos '!K1933&lt;=86),AND('Paraclinicos '!K1933&gt;=94,AA1997=2)),2,OR(AND('Paraclinicos '!K1933&lt;=88),AND('Paraclinicos '!K1933&gt;=92,AA1997=2)),1,OR(AND('Paraclinicos '!K1933&gt;=88,'Paraclinicos '!K1933&lt;=92),AND('Paraclinicos '!K1933&gt;=93,AA1997=0)),0),"")</f>
        <v/>
      </c>
      <c r="AA1997" t="str" cm="1">
        <f t="array" ref="AA1997">_xlfn.IFS('Paraclinicos '!E1932="","",'Paraclinicos '!E1932="Oxigeno",2,'Paraclinicos '!E1932="Aire",0)</f>
        <v/>
      </c>
    </row>
    <row r="1998" spans="1:27" x14ac:dyDescent="0.25">
      <c r="A1998">
        <f>'Paraclinicos '!A1933</f>
        <v>0</v>
      </c>
      <c r="B1998" s="3">
        <f>'Paraclinicos '!R1933</f>
        <v>0</v>
      </c>
      <c r="C1998" t="str" cm="1">
        <f t="array" ref="C1998">_xlfn.IFS('Paraclinicos '!Q1933="","",'Paraclinicos '!Q1933&gt;60,3,'Paraclinicos '!Q1933&lt;=60,1)</f>
        <v/>
      </c>
      <c r="D1998" t="str">
        <f>IFERROR(IF(INDEX('BD Demog para scores enalazar'!BC$2:BC$3000,MATCH(Formulas!A1998,'BD Demog para scores enalazar'!A$2:A$3000,0))=0,"SI","NO"),"")</f>
        <v/>
      </c>
      <c r="E1998" t="str" cm="1">
        <f t="array" ref="E1998">_xlfn.IFS(D1998="","",D1998="SI",4,D1998="NO",1)</f>
        <v/>
      </c>
      <c r="F1998" t="str" cm="1">
        <f t="array" ref="F1998">_xlfn.IFS('Paraclinicos '!B1933="","",'Paraclinicos '!B1933&gt;1,1,'Paraclinicos '!B1933&lt;=1,3)</f>
        <v/>
      </c>
      <c r="G1998" t="str" cm="1">
        <f t="array" ref="G1998">_xlfn.IFS('Paraclinicos '!D1933="","",AND('Paraclinicos '!D1933&gt;=250,'Paraclinicos '!D1933&lt;=500),2,'Paraclinicos '!D1933&gt;500,3,'Paraclinicos '!D1933&lt;250,1)</f>
        <v/>
      </c>
      <c r="H1998" s="50" t="str">
        <f t="shared" si="94"/>
        <v/>
      </c>
      <c r="I1998" t="str" cm="1">
        <f t="array" ref="I1998">_xlfn.IFS('Paraclinicos '!Q1933="","",'Paraclinicos '!Q1933&gt;=65,1,'Paraclinicos '!Q1933&lt;65,0)</f>
        <v/>
      </c>
      <c r="J1998" t="str" cm="1">
        <f t="array" ref="J1998">_xlfn.IFS('Paraclinicos '!I1933="","",'Paraclinicos '!I1933&gt;7,1,'Paraclinicos '!I1933&lt;=7,0)</f>
        <v/>
      </c>
      <c r="K1998" t="str" cm="1">
        <f t="array" ref="K1998">_xlfn.IFS('Paraclinicos '!W1933="","",'Paraclinicos '!W1933&lt;=8,1,'Paraclinicos '!W1933&gt;8,0)</f>
        <v/>
      </c>
      <c r="L1998" t="str" cm="1">
        <f t="array" ref="L1998">_xlfn.IFS('Paraclinicos '!S1933="","",'Paraclinicos '!S1933&gt;=30,1,'Paraclinicos '!S1933&lt;30,0)</f>
        <v/>
      </c>
      <c r="M1998" t="str" cm="1">
        <f t="array" ref="M1998">_xlfn.IFS(OR('Paraclinicos '!T1933="",'Paraclinicos '!U1933=""),"",OR('Paraclinicos '!T1933&lt;=90,'Paraclinicos '!U1933&lt;=60),1,OR('Paraclinicos '!T1933&gt;90,'Paraclinicos '!U1933&gt;60),0)</f>
        <v/>
      </c>
      <c r="N1998" s="45" t="str">
        <f t="shared" si="95"/>
        <v/>
      </c>
      <c r="O1998" t="str" cm="1">
        <f t="array" ref="O1998">_xlfn.IFS(OR('Paraclinicos '!M1933="",'Paraclinicos '!N1933="",'Paraclinicos '!N1933=0),"",'Paraclinicos '!M1933/'Paraclinicos '!N1933&lt;100,4,'Paraclinicos '!M1933/'Paraclinicos '!N1933&lt;200,3,'Paraclinicos '!M1933/'Paraclinicos '!N1933&lt;300,2,'Paraclinicos '!M1933/'Paraclinicos '!N1933&lt;400,1,'Paraclinicos '!M1933/'Paraclinicos '!N1933&gt;=400,0)</f>
        <v/>
      </c>
      <c r="P1998" t="str" cm="1">
        <f t="array" ref="P1998">_xlfn.IFS('Paraclinicos '!C1933="","",'Paraclinicos '!C1933&lt;20,4,'Paraclinicos '!C1933&lt;50,3,'Paraclinicos '!C1933&lt;100,2,'Paraclinicos '!C1933&lt;150,1,'Paraclinicos '!C1933&gt;150,0)</f>
        <v/>
      </c>
      <c r="Q1998" t="str" cm="1">
        <f t="array" ref="Q1998">_xlfn.IFS('Paraclinicos '!O1933="","",'Paraclinicos '!O1933&lt;1.2,0,'Paraclinicos '!O1933&lt;2,1,'Paraclinicos '!O1933&lt;3.5,2,'Paraclinicos '!O1933&lt;5,3,'Paraclinicos '!O1933&gt;5,4)</f>
        <v/>
      </c>
      <c r="R1998" t="str" cm="1">
        <f t="array" ref="R1998">_xlfn.IFS('Paraclinicos '!J1933="","",'Paraclinicos '!J1933&lt;1.2,0,'Paraclinicos '!J1933&lt;2,1,'Paraclinicos '!J1933&lt;6,2,'Paraclinicos '!J1933&lt;12,3,'Paraclinicos '!J1933&gt;=12,4)</f>
        <v/>
      </c>
      <c r="S1998" t="str" cm="1">
        <f t="array" ref="S1998">_xlfn.IFS('Paraclinicos '!Y1933="","",'Paraclinicos '!Y1933&lt;70,1,'Paraclinicos '!Y1933&gt;=70,0)</f>
        <v/>
      </c>
      <c r="T1998" t="str" cm="1">
        <f t="array" ref="T1998">_xlfn.IFS('Paraclinicos '!W1933="","",'Paraclinicos '!W1933&lt;6,4,'Paraclinicos '!W1933&lt;10,3,'Paraclinicos '!W1933&lt;13,2,'Paraclinicos '!W1933&lt;15,1,'Paraclinicos '!W1933=15,0)</f>
        <v/>
      </c>
      <c r="U1998" s="54" t="str">
        <f t="shared" si="93"/>
        <v/>
      </c>
      <c r="V1998" t="str" cm="1">
        <f t="array" ref="V1998">_xlfn.IFS('Paraclinicos '!S1933="","",OR('Paraclinicos '!S1933&lt;=8,'Paraclinicos '!S1933&gt;=25),3,'Paraclinicos '!S1933&lt;12,1,'Paraclinicos '!S1933&lt;21,0,'Paraclinicos '!S1933&lt;25,2)</f>
        <v/>
      </c>
      <c r="W1998" t="str">
        <f>IFERROR(IF(INDEX('BD Demog para scores enalazar'!Y$2:'BD Demog para scores enalazar'!Y$3000,MATCH(Formulas!A1998,'BD Demog para scores enalazar'!A$2:'BD Demog para scores enalazar'!A$3000,0))=1,"SI","NO"),"")</f>
        <v/>
      </c>
      <c r="X1998" s="9" t="str">
        <f>IFERROR(IF(INDEX('BD Demog para scores enalazar'!AJ$2:'BD Demog para scores enalazar'!AJ$3000,MATCH(Formulas!A1998,'BD Demog para scores enalazar'!A$2:'BD Demog para scores enalazar'!A$3000,0))=1,"SI","NO"),"")</f>
        <v/>
      </c>
      <c r="Y1998" t="str" cm="1">
        <f t="array" ref="Y1998">IF(AND(W1998="NO",X1998="NO"),_xlfn.IFS('Paraclinicos '!K1933&lt;=91,3,'Paraclinicos '!K1933&lt;94,2,'Paraclinicos '!K1933&lt;96,1,'Paraclinicos '!K1933&gt;=96,0),"")</f>
        <v/>
      </c>
      <c r="Z1998" t="str" cm="1">
        <f t="array" ref="Z1998">IF(OR(W1998="SI",X1998="SI"),_xlfn.IFS(OR(AND('Paraclinicos '!K1934&lt;=83),AND('Paraclinicos '!K1934&gt;=97,AA1998=2)),3,OR(AND('Paraclinicos '!K1934&lt;=86),AND('Paraclinicos '!K1934&gt;=94,AA1998=2)),2,OR(AND('Paraclinicos '!K1934&lt;=88),AND('Paraclinicos '!K1934&gt;=92,AA1998=2)),1,OR(AND('Paraclinicos '!K1934&gt;=88,'Paraclinicos '!K1934&lt;=92),AND('Paraclinicos '!K1934&gt;=93,AA1998=0)),0),"")</f>
        <v/>
      </c>
      <c r="AA1998" t="str" cm="1">
        <f t="array" ref="AA1998">_xlfn.IFS('Paraclinicos '!E1933="","",'Paraclinicos '!E1933="Oxigeno",2,'Paraclinicos '!E1933="Aire",0)</f>
        <v/>
      </c>
    </row>
    <row r="1999" spans="1:27" x14ac:dyDescent="0.25">
      <c r="A1999">
        <f>'Paraclinicos '!A1934</f>
        <v>0</v>
      </c>
      <c r="B1999" s="3">
        <f>'Paraclinicos '!R1934</f>
        <v>0</v>
      </c>
      <c r="C1999" t="str" cm="1">
        <f t="array" ref="C1999">_xlfn.IFS('Paraclinicos '!Q1934="","",'Paraclinicos '!Q1934&gt;60,3,'Paraclinicos '!Q1934&lt;=60,1)</f>
        <v/>
      </c>
      <c r="D1999" t="str">
        <f>IFERROR(IF(INDEX('BD Demog para scores enalazar'!BC$2:BC$3000,MATCH(Formulas!A1999,'BD Demog para scores enalazar'!A$2:A$3000,0))=0,"SI","NO"),"")</f>
        <v/>
      </c>
      <c r="E1999" t="str" cm="1">
        <f t="array" ref="E1999">_xlfn.IFS(D1999="","",D1999="SI",4,D1999="NO",1)</f>
        <v/>
      </c>
      <c r="F1999" t="str" cm="1">
        <f t="array" ref="F1999">_xlfn.IFS('Paraclinicos '!B1934="","",'Paraclinicos '!B1934&gt;1,1,'Paraclinicos '!B1934&lt;=1,3)</f>
        <v/>
      </c>
      <c r="G1999" t="str" cm="1">
        <f t="array" ref="G1999">_xlfn.IFS('Paraclinicos '!D1934="","",AND('Paraclinicos '!D1934&gt;=250,'Paraclinicos '!D1934&lt;=500),2,'Paraclinicos '!D1934&gt;500,3,'Paraclinicos '!D1934&lt;250,1)</f>
        <v/>
      </c>
      <c r="H1999" s="50" t="str">
        <f t="shared" si="94"/>
        <v/>
      </c>
      <c r="I1999" t="str" cm="1">
        <f t="array" ref="I1999">_xlfn.IFS('Paraclinicos '!Q1934="","",'Paraclinicos '!Q1934&gt;=65,1,'Paraclinicos '!Q1934&lt;65,0)</f>
        <v/>
      </c>
      <c r="J1999" t="str" cm="1">
        <f t="array" ref="J1999">_xlfn.IFS('Paraclinicos '!I1934="","",'Paraclinicos '!I1934&gt;7,1,'Paraclinicos '!I1934&lt;=7,0)</f>
        <v/>
      </c>
      <c r="K1999" t="str" cm="1">
        <f t="array" ref="K1999">_xlfn.IFS('Paraclinicos '!W1934="","",'Paraclinicos '!W1934&lt;=8,1,'Paraclinicos '!W1934&gt;8,0)</f>
        <v/>
      </c>
      <c r="L1999" t="str" cm="1">
        <f t="array" ref="L1999">_xlfn.IFS('Paraclinicos '!S1934="","",'Paraclinicos '!S1934&gt;=30,1,'Paraclinicos '!S1934&lt;30,0)</f>
        <v/>
      </c>
      <c r="M1999" t="str" cm="1">
        <f t="array" ref="M1999">_xlfn.IFS(OR('Paraclinicos '!T1934="",'Paraclinicos '!U1934=""),"",OR('Paraclinicos '!T1934&lt;=90,'Paraclinicos '!U1934&lt;=60),1,OR('Paraclinicos '!T1934&gt;90,'Paraclinicos '!U1934&gt;60),0)</f>
        <v/>
      </c>
      <c r="N1999" s="45" t="str">
        <f t="shared" si="95"/>
        <v/>
      </c>
      <c r="O1999" t="str" cm="1">
        <f t="array" ref="O1999">_xlfn.IFS(OR('Paraclinicos '!M1934="",'Paraclinicos '!N1934="",'Paraclinicos '!N1934=0),"",'Paraclinicos '!M1934/'Paraclinicos '!N1934&lt;100,4,'Paraclinicos '!M1934/'Paraclinicos '!N1934&lt;200,3,'Paraclinicos '!M1934/'Paraclinicos '!N1934&lt;300,2,'Paraclinicos '!M1934/'Paraclinicos '!N1934&lt;400,1,'Paraclinicos '!M1934/'Paraclinicos '!N1934&gt;=400,0)</f>
        <v/>
      </c>
      <c r="P1999" t="str" cm="1">
        <f t="array" ref="P1999">_xlfn.IFS('Paraclinicos '!C1934="","",'Paraclinicos '!C1934&lt;20,4,'Paraclinicos '!C1934&lt;50,3,'Paraclinicos '!C1934&lt;100,2,'Paraclinicos '!C1934&lt;150,1,'Paraclinicos '!C1934&gt;150,0)</f>
        <v/>
      </c>
      <c r="Q1999" t="str" cm="1">
        <f t="array" ref="Q1999">_xlfn.IFS('Paraclinicos '!O1934="","",'Paraclinicos '!O1934&lt;1.2,0,'Paraclinicos '!O1934&lt;2,1,'Paraclinicos '!O1934&lt;3.5,2,'Paraclinicos '!O1934&lt;5,3,'Paraclinicos '!O1934&gt;5,4)</f>
        <v/>
      </c>
      <c r="R1999" t="str" cm="1">
        <f t="array" ref="R1999">_xlfn.IFS('Paraclinicos '!J1934="","",'Paraclinicos '!J1934&lt;1.2,0,'Paraclinicos '!J1934&lt;2,1,'Paraclinicos '!J1934&lt;6,2,'Paraclinicos '!J1934&lt;12,3,'Paraclinicos '!J1934&gt;=12,4)</f>
        <v/>
      </c>
      <c r="S1999" t="str" cm="1">
        <f t="array" ref="S1999">_xlfn.IFS('Paraclinicos '!Y1934="","",'Paraclinicos '!Y1934&lt;70,1,'Paraclinicos '!Y1934&gt;=70,0)</f>
        <v/>
      </c>
      <c r="T1999" t="str" cm="1">
        <f t="array" ref="T1999">_xlfn.IFS('Paraclinicos '!W1934="","",'Paraclinicos '!W1934&lt;6,4,'Paraclinicos '!W1934&lt;10,3,'Paraclinicos '!W1934&lt;13,2,'Paraclinicos '!W1934&lt;15,1,'Paraclinicos '!W1934=15,0)</f>
        <v/>
      </c>
      <c r="U1999" s="54" t="str">
        <f t="shared" si="93"/>
        <v/>
      </c>
      <c r="V1999" t="str" cm="1">
        <f t="array" ref="V1999">_xlfn.IFS('Paraclinicos '!S1934="","",OR('Paraclinicos '!S1934&lt;=8,'Paraclinicos '!S1934&gt;=25),3,'Paraclinicos '!S1934&lt;12,1,'Paraclinicos '!S1934&lt;21,0,'Paraclinicos '!S1934&lt;25,2)</f>
        <v/>
      </c>
      <c r="W1999" t="str">
        <f>IFERROR(IF(INDEX('BD Demog para scores enalazar'!Y$2:'BD Demog para scores enalazar'!Y$3000,MATCH(Formulas!A1999,'BD Demog para scores enalazar'!A$2:'BD Demog para scores enalazar'!A$3000,0))=1,"SI","NO"),"")</f>
        <v/>
      </c>
      <c r="X1999" s="9" t="str">
        <f>IFERROR(IF(INDEX('BD Demog para scores enalazar'!AJ$2:'BD Demog para scores enalazar'!AJ$3000,MATCH(Formulas!A1999,'BD Demog para scores enalazar'!A$2:'BD Demog para scores enalazar'!A$3000,0))=1,"SI","NO"),"")</f>
        <v/>
      </c>
      <c r="Y1999" t="str" cm="1">
        <f t="array" ref="Y1999">IF(AND(W1999="NO",X1999="NO"),_xlfn.IFS('Paraclinicos '!K1934&lt;=91,3,'Paraclinicos '!K1934&lt;94,2,'Paraclinicos '!K1934&lt;96,1,'Paraclinicos '!K1934&gt;=96,0),"")</f>
        <v/>
      </c>
      <c r="Z1999" t="str" cm="1">
        <f t="array" ref="Z1999">IF(OR(W1999="SI",X1999="SI"),_xlfn.IFS(OR(AND('Paraclinicos '!K1935&lt;=83),AND('Paraclinicos '!K1935&gt;=97,AA1999=2)),3,OR(AND('Paraclinicos '!K1935&lt;=86),AND('Paraclinicos '!K1935&gt;=94,AA1999=2)),2,OR(AND('Paraclinicos '!K1935&lt;=88),AND('Paraclinicos '!K1935&gt;=92,AA1999=2)),1,OR(AND('Paraclinicos '!K1935&gt;=88,'Paraclinicos '!K1935&lt;=92),AND('Paraclinicos '!K1935&gt;=93,AA1999=0)),0),"")</f>
        <v/>
      </c>
      <c r="AA1999" t="str" cm="1">
        <f t="array" ref="AA1999">_xlfn.IFS('Paraclinicos '!E1934="","",'Paraclinicos '!E1934="Oxigeno",2,'Paraclinicos '!E1934="Aire",0)</f>
        <v/>
      </c>
    </row>
    <row r="2000" spans="1:27" x14ac:dyDescent="0.25">
      <c r="A2000">
        <f>'Paraclinicos '!A1935</f>
        <v>0</v>
      </c>
      <c r="B2000" s="3">
        <f>'Paraclinicos '!R1935</f>
        <v>0</v>
      </c>
      <c r="C2000" t="str" cm="1">
        <f t="array" ref="C2000">_xlfn.IFS('Paraclinicos '!Q1935="","",'Paraclinicos '!Q1935&gt;60,3,'Paraclinicos '!Q1935&lt;=60,1)</f>
        <v/>
      </c>
      <c r="D2000" t="str">
        <f>IFERROR(IF(INDEX('BD Demog para scores enalazar'!BC$2:BC$3000,MATCH(Formulas!A2000,'BD Demog para scores enalazar'!A$2:A$3000,0))=0,"SI","NO"),"")</f>
        <v/>
      </c>
      <c r="E2000" t="str" cm="1">
        <f t="array" ref="E2000">_xlfn.IFS(D2000="","",D2000="SI",4,D2000="NO",1)</f>
        <v/>
      </c>
      <c r="F2000" t="str" cm="1">
        <f t="array" ref="F2000">_xlfn.IFS('Paraclinicos '!B1935="","",'Paraclinicos '!B1935&gt;1,1,'Paraclinicos '!B1935&lt;=1,3)</f>
        <v/>
      </c>
      <c r="G2000" t="str" cm="1">
        <f t="array" ref="G2000">_xlfn.IFS('Paraclinicos '!D1935="","",AND('Paraclinicos '!D1935&gt;=250,'Paraclinicos '!D1935&lt;=500),2,'Paraclinicos '!D1935&gt;500,3,'Paraclinicos '!D1935&lt;250,1)</f>
        <v/>
      </c>
      <c r="H2000" s="50" t="str">
        <f t="shared" si="94"/>
        <v/>
      </c>
      <c r="I2000" t="str" cm="1">
        <f t="array" ref="I2000">_xlfn.IFS('Paraclinicos '!Q1935="","",'Paraclinicos '!Q1935&gt;=65,1,'Paraclinicos '!Q1935&lt;65,0)</f>
        <v/>
      </c>
      <c r="J2000" t="str" cm="1">
        <f t="array" ref="J2000">_xlfn.IFS('Paraclinicos '!I1935="","",'Paraclinicos '!I1935&gt;7,1,'Paraclinicos '!I1935&lt;=7,0)</f>
        <v/>
      </c>
      <c r="K2000" t="str" cm="1">
        <f t="array" ref="K2000">_xlfn.IFS('Paraclinicos '!W1935="","",'Paraclinicos '!W1935&lt;=8,1,'Paraclinicos '!W1935&gt;8,0)</f>
        <v/>
      </c>
      <c r="L2000" t="str" cm="1">
        <f t="array" ref="L2000">_xlfn.IFS('Paraclinicos '!S1935="","",'Paraclinicos '!S1935&gt;=30,1,'Paraclinicos '!S1935&lt;30,0)</f>
        <v/>
      </c>
      <c r="M2000" t="str" cm="1">
        <f t="array" ref="M2000">_xlfn.IFS(OR('Paraclinicos '!T1935="",'Paraclinicos '!U1935=""),"",OR('Paraclinicos '!T1935&lt;=90,'Paraclinicos '!U1935&lt;=60),1,OR('Paraclinicos '!T1935&gt;90,'Paraclinicos '!U1935&gt;60),0)</f>
        <v/>
      </c>
      <c r="N2000" s="45" t="str">
        <f t="shared" si="95"/>
        <v/>
      </c>
      <c r="O2000" t="str" cm="1">
        <f t="array" ref="O2000">_xlfn.IFS(OR('Paraclinicos '!M1935="",'Paraclinicos '!N1935="",'Paraclinicos '!N1935=0),"",'Paraclinicos '!M1935/'Paraclinicos '!N1935&lt;100,4,'Paraclinicos '!M1935/'Paraclinicos '!N1935&lt;200,3,'Paraclinicos '!M1935/'Paraclinicos '!N1935&lt;300,2,'Paraclinicos '!M1935/'Paraclinicos '!N1935&lt;400,1,'Paraclinicos '!M1935/'Paraclinicos '!N1935&gt;=400,0)</f>
        <v/>
      </c>
      <c r="P2000" t="str" cm="1">
        <f t="array" ref="P2000">_xlfn.IFS('Paraclinicos '!C1935="","",'Paraclinicos '!C1935&lt;20,4,'Paraclinicos '!C1935&lt;50,3,'Paraclinicos '!C1935&lt;100,2,'Paraclinicos '!C1935&lt;150,1,'Paraclinicos '!C1935&gt;150,0)</f>
        <v/>
      </c>
      <c r="Q2000" t="str" cm="1">
        <f t="array" ref="Q2000">_xlfn.IFS('Paraclinicos '!O1935="","",'Paraclinicos '!O1935&lt;1.2,0,'Paraclinicos '!O1935&lt;2,1,'Paraclinicos '!O1935&lt;3.5,2,'Paraclinicos '!O1935&lt;5,3,'Paraclinicos '!O1935&gt;5,4)</f>
        <v/>
      </c>
      <c r="R2000" t="str" cm="1">
        <f t="array" ref="R2000">_xlfn.IFS('Paraclinicos '!J1935="","",'Paraclinicos '!J1935&lt;1.2,0,'Paraclinicos '!J1935&lt;2,1,'Paraclinicos '!J1935&lt;6,2,'Paraclinicos '!J1935&lt;12,3,'Paraclinicos '!J1935&gt;=12,4)</f>
        <v/>
      </c>
      <c r="S2000" t="str" cm="1">
        <f t="array" ref="S2000">_xlfn.IFS('Paraclinicos '!Y1935="","",'Paraclinicos '!Y1935&lt;70,1,'Paraclinicos '!Y1935&gt;=70,0)</f>
        <v/>
      </c>
      <c r="T2000" t="str" cm="1">
        <f t="array" ref="T2000">_xlfn.IFS('Paraclinicos '!W1935="","",'Paraclinicos '!W1935&lt;6,4,'Paraclinicos '!W1935&lt;10,3,'Paraclinicos '!W1935&lt;13,2,'Paraclinicos '!W1935&lt;15,1,'Paraclinicos '!W1935=15,0)</f>
        <v/>
      </c>
      <c r="U2000" s="54" t="str">
        <f t="shared" si="93"/>
        <v/>
      </c>
      <c r="V2000" t="str" cm="1">
        <f t="array" ref="V2000">_xlfn.IFS('Paraclinicos '!S1935="","",OR('Paraclinicos '!S1935&lt;=8,'Paraclinicos '!S1935&gt;=25),3,'Paraclinicos '!S1935&lt;12,1,'Paraclinicos '!S1935&lt;21,0,'Paraclinicos '!S1935&lt;25,2)</f>
        <v/>
      </c>
      <c r="W2000" t="str">
        <f>IFERROR(IF(INDEX('BD Demog para scores enalazar'!Y$2:'BD Demog para scores enalazar'!Y$3000,MATCH(Formulas!A2000,'BD Demog para scores enalazar'!A$2:'BD Demog para scores enalazar'!A$3000,0))=1,"SI","NO"),"")</f>
        <v/>
      </c>
      <c r="X2000" s="9" t="str">
        <f>IFERROR(IF(INDEX('BD Demog para scores enalazar'!AJ$2:'BD Demog para scores enalazar'!AJ$3000,MATCH(Formulas!A2000,'BD Demog para scores enalazar'!A$2:'BD Demog para scores enalazar'!A$3000,0))=1,"SI","NO"),"")</f>
        <v/>
      </c>
      <c r="Y2000" t="str" cm="1">
        <f t="array" ref="Y2000">IF(AND(W2000="NO",X2000="NO"),_xlfn.IFS('Paraclinicos '!K1935&lt;=91,3,'Paraclinicos '!K1935&lt;94,2,'Paraclinicos '!K1935&lt;96,1,'Paraclinicos '!K1935&gt;=96,0),"")</f>
        <v/>
      </c>
      <c r="Z2000" t="str" cm="1">
        <f t="array" ref="Z2000">IF(OR(W2000="SI",X2000="SI"),_xlfn.IFS(OR(AND('Paraclinicos '!K1936&lt;=83),AND('Paraclinicos '!K1936&gt;=97,AA2000=2)),3,OR(AND('Paraclinicos '!K1936&lt;=86),AND('Paraclinicos '!K1936&gt;=94,AA2000=2)),2,OR(AND('Paraclinicos '!K1936&lt;=88),AND('Paraclinicos '!K1936&gt;=92,AA2000=2)),1,OR(AND('Paraclinicos '!K1936&gt;=88,'Paraclinicos '!K1936&lt;=92),AND('Paraclinicos '!K1936&gt;=93,AA2000=0)),0),"")</f>
        <v/>
      </c>
      <c r="AA2000" t="str" cm="1">
        <f t="array" ref="AA2000">_xlfn.IFS('Paraclinicos '!E1935="","",'Paraclinicos '!E1935="Oxigeno",2,'Paraclinicos '!E1935="Aire",0)</f>
        <v/>
      </c>
    </row>
    <row r="2001" spans="1:27" x14ac:dyDescent="0.25">
      <c r="A2001">
        <f>'Paraclinicos '!A1936</f>
        <v>0</v>
      </c>
      <c r="B2001" s="3">
        <f>'Paraclinicos '!R1936</f>
        <v>0</v>
      </c>
      <c r="C2001" t="str" cm="1">
        <f t="array" ref="C2001">_xlfn.IFS('Paraclinicos '!Q1936="","",'Paraclinicos '!Q1936&gt;60,3,'Paraclinicos '!Q1936&lt;=60,1)</f>
        <v/>
      </c>
      <c r="D2001" t="str">
        <f>IFERROR(IF(INDEX('BD Demog para scores enalazar'!BC$2:BC$3000,MATCH(Formulas!A2001,'BD Demog para scores enalazar'!A$2:A$3000,0))=0,"SI","NO"),"")</f>
        <v/>
      </c>
      <c r="E2001" t="str" cm="1">
        <f t="array" ref="E2001">_xlfn.IFS(D2001="","",D2001="SI",4,D2001="NO",1)</f>
        <v/>
      </c>
      <c r="F2001" t="str" cm="1">
        <f t="array" ref="F2001">_xlfn.IFS('Paraclinicos '!B1936="","",'Paraclinicos '!B1936&gt;1,1,'Paraclinicos '!B1936&lt;=1,3)</f>
        <v/>
      </c>
      <c r="G2001" t="str" cm="1">
        <f t="array" ref="G2001">_xlfn.IFS('Paraclinicos '!D1936="","",AND('Paraclinicos '!D1936&gt;=250,'Paraclinicos '!D1936&lt;=500),2,'Paraclinicos '!D1936&gt;500,3,'Paraclinicos '!D1936&lt;250,1)</f>
        <v/>
      </c>
      <c r="H2001" s="50" t="str">
        <f t="shared" si="94"/>
        <v/>
      </c>
      <c r="I2001" t="str" cm="1">
        <f t="array" ref="I2001">_xlfn.IFS('Paraclinicos '!Q1936="","",'Paraclinicos '!Q1936&gt;=65,1,'Paraclinicos '!Q1936&lt;65,0)</f>
        <v/>
      </c>
      <c r="J2001" t="str" cm="1">
        <f t="array" ref="J2001">_xlfn.IFS('Paraclinicos '!I1936="","",'Paraclinicos '!I1936&gt;7,1,'Paraclinicos '!I1936&lt;=7,0)</f>
        <v/>
      </c>
      <c r="K2001" t="str" cm="1">
        <f t="array" ref="K2001">_xlfn.IFS('Paraclinicos '!W1936="","",'Paraclinicos '!W1936&lt;=8,1,'Paraclinicos '!W1936&gt;8,0)</f>
        <v/>
      </c>
      <c r="L2001" t="str" cm="1">
        <f t="array" ref="L2001">_xlfn.IFS('Paraclinicos '!S1936="","",'Paraclinicos '!S1936&gt;=30,1,'Paraclinicos '!S1936&lt;30,0)</f>
        <v/>
      </c>
      <c r="M2001" t="str" cm="1">
        <f t="array" ref="M2001">_xlfn.IFS(OR('Paraclinicos '!T1936="",'Paraclinicos '!U1936=""),"",OR('Paraclinicos '!T1936&lt;=90,'Paraclinicos '!U1936&lt;=60),1,OR('Paraclinicos '!T1936&gt;90,'Paraclinicos '!U1936&gt;60),0)</f>
        <v/>
      </c>
      <c r="N2001" s="45" t="str">
        <f t="shared" si="95"/>
        <v/>
      </c>
      <c r="O2001" t="str" cm="1">
        <f t="array" ref="O2001">_xlfn.IFS(OR('Paraclinicos '!M1936="",'Paraclinicos '!N1936="",'Paraclinicos '!N1936=0),"",'Paraclinicos '!M1936/'Paraclinicos '!N1936&lt;100,4,'Paraclinicos '!M1936/'Paraclinicos '!N1936&lt;200,3,'Paraclinicos '!M1936/'Paraclinicos '!N1936&lt;300,2,'Paraclinicos '!M1936/'Paraclinicos '!N1936&lt;400,1,'Paraclinicos '!M1936/'Paraclinicos '!N1936&gt;=400,0)</f>
        <v/>
      </c>
      <c r="P2001" t="str" cm="1">
        <f t="array" ref="P2001">_xlfn.IFS('Paraclinicos '!C1936="","",'Paraclinicos '!C1936&lt;20,4,'Paraclinicos '!C1936&lt;50,3,'Paraclinicos '!C1936&lt;100,2,'Paraclinicos '!C1936&lt;150,1,'Paraclinicos '!C1936&gt;150,0)</f>
        <v/>
      </c>
      <c r="Q2001" t="str" cm="1">
        <f t="array" ref="Q2001">_xlfn.IFS('Paraclinicos '!O1936="","",'Paraclinicos '!O1936&lt;1.2,0,'Paraclinicos '!O1936&lt;2,1,'Paraclinicos '!O1936&lt;3.5,2,'Paraclinicos '!O1936&lt;5,3,'Paraclinicos '!O1936&gt;5,4)</f>
        <v/>
      </c>
      <c r="R2001" t="str" cm="1">
        <f t="array" ref="R2001">_xlfn.IFS('Paraclinicos '!J1936="","",'Paraclinicos '!J1936&lt;1.2,0,'Paraclinicos '!J1936&lt;2,1,'Paraclinicos '!J1936&lt;6,2,'Paraclinicos '!J1936&lt;12,3,'Paraclinicos '!J1936&gt;=12,4)</f>
        <v/>
      </c>
      <c r="S2001" t="str" cm="1">
        <f t="array" ref="S2001">_xlfn.IFS('Paraclinicos '!Y1936="","",'Paraclinicos '!Y1936&lt;70,1,'Paraclinicos '!Y1936&gt;=70,0)</f>
        <v/>
      </c>
      <c r="T2001" t="str" cm="1">
        <f t="array" ref="T2001">_xlfn.IFS('Paraclinicos '!W1936="","",'Paraclinicos '!W1936&lt;6,4,'Paraclinicos '!W1936&lt;10,3,'Paraclinicos '!W1936&lt;13,2,'Paraclinicos '!W1936&lt;15,1,'Paraclinicos '!W1936=15,0)</f>
        <v/>
      </c>
      <c r="U2001" s="54" t="str">
        <f t="shared" si="93"/>
        <v/>
      </c>
      <c r="V2001" t="str" cm="1">
        <f t="array" ref="V2001">_xlfn.IFS('Paraclinicos '!S1936="","",OR('Paraclinicos '!S1936&lt;=8,'Paraclinicos '!S1936&gt;=25),3,'Paraclinicos '!S1936&lt;12,1,'Paraclinicos '!S1936&lt;21,0,'Paraclinicos '!S1936&lt;25,2)</f>
        <v/>
      </c>
      <c r="W2001" t="str">
        <f>IFERROR(IF(INDEX('BD Demog para scores enalazar'!Y$2:'BD Demog para scores enalazar'!Y$3000,MATCH(Formulas!A2001,'BD Demog para scores enalazar'!A$2:'BD Demog para scores enalazar'!A$3000,0))=1,"SI","NO"),"")</f>
        <v/>
      </c>
      <c r="X2001" s="9" t="str">
        <f>IFERROR(IF(INDEX('BD Demog para scores enalazar'!AJ$2:'BD Demog para scores enalazar'!AJ$3000,MATCH(Formulas!A2001,'BD Demog para scores enalazar'!A$2:'BD Demog para scores enalazar'!A$3000,0))=1,"SI","NO"),"")</f>
        <v/>
      </c>
      <c r="Y2001" t="str" cm="1">
        <f t="array" ref="Y2001">IF(AND(W2001="NO",X2001="NO"),_xlfn.IFS('Paraclinicos '!K1936&lt;=91,3,'Paraclinicos '!K1936&lt;94,2,'Paraclinicos '!K1936&lt;96,1,'Paraclinicos '!K1936&gt;=96,0),"")</f>
        <v/>
      </c>
      <c r="Z2001" t="str" cm="1">
        <f t="array" ref="Z2001">IF(OR(W2001="SI",X2001="SI"),_xlfn.IFS(OR(AND('Paraclinicos '!K1937&lt;=83),AND('Paraclinicos '!K1937&gt;=97,AA2001=2)),3,OR(AND('Paraclinicos '!K1937&lt;=86),AND('Paraclinicos '!K1937&gt;=94,AA2001=2)),2,OR(AND('Paraclinicos '!K1937&lt;=88),AND('Paraclinicos '!K1937&gt;=92,AA2001=2)),1,OR(AND('Paraclinicos '!K1937&gt;=88,'Paraclinicos '!K1937&lt;=92),AND('Paraclinicos '!K1937&gt;=93,AA2001=0)),0),"")</f>
        <v/>
      </c>
      <c r="AA2001" t="str" cm="1">
        <f t="array" ref="AA2001">_xlfn.IFS('Paraclinicos '!E1936="","",'Paraclinicos '!E1936="Oxigeno",2,'Paraclinicos '!E1936="Aire",0)</f>
        <v/>
      </c>
    </row>
    <row r="2002" spans="1:27" x14ac:dyDescent="0.25">
      <c r="A2002">
        <f>'Paraclinicos '!A1937</f>
        <v>0</v>
      </c>
      <c r="B2002" s="3">
        <f>'Paraclinicos '!R1937</f>
        <v>0</v>
      </c>
      <c r="C2002" t="str" cm="1">
        <f t="array" ref="C2002">_xlfn.IFS('Paraclinicos '!Q1937="","",'Paraclinicos '!Q1937&gt;60,3,'Paraclinicos '!Q1937&lt;=60,1)</f>
        <v/>
      </c>
      <c r="D2002" t="str">
        <f>IFERROR(IF(INDEX('BD Demog para scores enalazar'!BC$2:BC$3000,MATCH(Formulas!A2002,'BD Demog para scores enalazar'!A$2:A$3000,0))=0,"SI","NO"),"")</f>
        <v/>
      </c>
      <c r="E2002" t="str" cm="1">
        <f t="array" ref="E2002">_xlfn.IFS(D2002="","",D2002="SI",4,D2002="NO",1)</f>
        <v/>
      </c>
      <c r="F2002" t="str" cm="1">
        <f t="array" ref="F2002">_xlfn.IFS('Paraclinicos '!B1937="","",'Paraclinicos '!B1937&gt;1,1,'Paraclinicos '!B1937&lt;=1,3)</f>
        <v/>
      </c>
      <c r="G2002" t="str" cm="1">
        <f t="array" ref="G2002">_xlfn.IFS('Paraclinicos '!D1937="","",AND('Paraclinicos '!D1937&gt;=250,'Paraclinicos '!D1937&lt;=500),2,'Paraclinicos '!D1937&gt;500,3,'Paraclinicos '!D1937&lt;250,1)</f>
        <v/>
      </c>
      <c r="H2002" s="50" t="str">
        <f t="shared" si="94"/>
        <v/>
      </c>
      <c r="I2002" t="str" cm="1">
        <f t="array" ref="I2002">_xlfn.IFS('Paraclinicos '!Q1937="","",'Paraclinicos '!Q1937&gt;=65,1,'Paraclinicos '!Q1937&lt;65,0)</f>
        <v/>
      </c>
      <c r="J2002" t="str" cm="1">
        <f t="array" ref="J2002">_xlfn.IFS('Paraclinicos '!I1937="","",'Paraclinicos '!I1937&gt;7,1,'Paraclinicos '!I1937&lt;=7,0)</f>
        <v/>
      </c>
      <c r="K2002" t="str" cm="1">
        <f t="array" ref="K2002">_xlfn.IFS('Paraclinicos '!W1937="","",'Paraclinicos '!W1937&lt;=8,1,'Paraclinicos '!W1937&gt;8,0)</f>
        <v/>
      </c>
      <c r="L2002" t="str" cm="1">
        <f t="array" ref="L2002">_xlfn.IFS('Paraclinicos '!S1937="","",'Paraclinicos '!S1937&gt;=30,1,'Paraclinicos '!S1937&lt;30,0)</f>
        <v/>
      </c>
      <c r="M2002" t="str" cm="1">
        <f t="array" ref="M2002">_xlfn.IFS(OR('Paraclinicos '!T1937="",'Paraclinicos '!U1937=""),"",OR('Paraclinicos '!T1937&lt;=90,'Paraclinicos '!U1937&lt;=60),1,OR('Paraclinicos '!T1937&gt;90,'Paraclinicos '!U1937&gt;60),0)</f>
        <v/>
      </c>
      <c r="N2002" s="45" t="str">
        <f t="shared" si="95"/>
        <v/>
      </c>
      <c r="O2002" t="str" cm="1">
        <f t="array" ref="O2002">_xlfn.IFS(OR('Paraclinicos '!M1937="",'Paraclinicos '!N1937="",'Paraclinicos '!N1937=0),"",'Paraclinicos '!M1937/'Paraclinicos '!N1937&lt;100,4,'Paraclinicos '!M1937/'Paraclinicos '!N1937&lt;200,3,'Paraclinicos '!M1937/'Paraclinicos '!N1937&lt;300,2,'Paraclinicos '!M1937/'Paraclinicos '!N1937&lt;400,1,'Paraclinicos '!M1937/'Paraclinicos '!N1937&gt;=400,0)</f>
        <v/>
      </c>
      <c r="P2002" t="str" cm="1">
        <f t="array" ref="P2002">_xlfn.IFS('Paraclinicos '!C1937="","",'Paraclinicos '!C1937&lt;20,4,'Paraclinicos '!C1937&lt;50,3,'Paraclinicos '!C1937&lt;100,2,'Paraclinicos '!C1937&lt;150,1,'Paraclinicos '!C1937&gt;150,0)</f>
        <v/>
      </c>
      <c r="Q2002" t="str" cm="1">
        <f t="array" ref="Q2002">_xlfn.IFS('Paraclinicos '!O1937="","",'Paraclinicos '!O1937&lt;1.2,0,'Paraclinicos '!O1937&lt;2,1,'Paraclinicos '!O1937&lt;3.5,2,'Paraclinicos '!O1937&lt;5,3,'Paraclinicos '!O1937&gt;5,4)</f>
        <v/>
      </c>
      <c r="R2002" t="str" cm="1">
        <f t="array" ref="R2002">_xlfn.IFS('Paraclinicos '!J1937="","",'Paraclinicos '!J1937&lt;1.2,0,'Paraclinicos '!J1937&lt;2,1,'Paraclinicos '!J1937&lt;6,2,'Paraclinicos '!J1937&lt;12,3,'Paraclinicos '!J1937&gt;=12,4)</f>
        <v/>
      </c>
      <c r="S2002" t="str" cm="1">
        <f t="array" ref="S2002">_xlfn.IFS('Paraclinicos '!Y1937="","",'Paraclinicos '!Y1937&lt;70,1,'Paraclinicos '!Y1937&gt;=70,0)</f>
        <v/>
      </c>
      <c r="T2002" t="str" cm="1">
        <f t="array" ref="T2002">_xlfn.IFS('Paraclinicos '!W1937="","",'Paraclinicos '!W1937&lt;6,4,'Paraclinicos '!W1937&lt;10,3,'Paraclinicos '!W1937&lt;13,2,'Paraclinicos '!W1937&lt;15,1,'Paraclinicos '!W1937=15,0)</f>
        <v/>
      </c>
      <c r="U2002" s="54" t="str">
        <f t="shared" si="93"/>
        <v/>
      </c>
      <c r="V2002" t="str" cm="1">
        <f t="array" ref="V2002">_xlfn.IFS('Paraclinicos '!S1937="","",OR('Paraclinicos '!S1937&lt;=8,'Paraclinicos '!S1937&gt;=25),3,'Paraclinicos '!S1937&lt;12,1,'Paraclinicos '!S1937&lt;21,0,'Paraclinicos '!S1937&lt;25,2)</f>
        <v/>
      </c>
      <c r="W2002" t="str">
        <f>IFERROR(IF(INDEX('BD Demog para scores enalazar'!Y$2:'BD Demog para scores enalazar'!Y$3000,MATCH(Formulas!A2002,'BD Demog para scores enalazar'!A$2:'BD Demog para scores enalazar'!A$3000,0))=1,"SI","NO"),"")</f>
        <v/>
      </c>
      <c r="X2002" s="9" t="str">
        <f>IFERROR(IF(INDEX('BD Demog para scores enalazar'!AJ$2:'BD Demog para scores enalazar'!AJ$3000,MATCH(Formulas!A2002,'BD Demog para scores enalazar'!A$2:'BD Demog para scores enalazar'!A$3000,0))=1,"SI","NO"),"")</f>
        <v/>
      </c>
      <c r="Y2002" t="str" cm="1">
        <f t="array" ref="Y2002">IF(AND(W2002="NO",X2002="NO"),_xlfn.IFS('Paraclinicos '!K1937&lt;=91,3,'Paraclinicos '!K1937&lt;94,2,'Paraclinicos '!K1937&lt;96,1,'Paraclinicos '!K1937&gt;=96,0),"")</f>
        <v/>
      </c>
      <c r="Z2002" t="str" cm="1">
        <f t="array" ref="Z2002">IF(OR(W2002="SI",X2002="SI"),_xlfn.IFS(OR(AND('Paraclinicos '!K1938&lt;=83),AND('Paraclinicos '!K1938&gt;=97,AA2002=2)),3,OR(AND('Paraclinicos '!K1938&lt;=86),AND('Paraclinicos '!K1938&gt;=94,AA2002=2)),2,OR(AND('Paraclinicos '!K1938&lt;=88),AND('Paraclinicos '!K1938&gt;=92,AA2002=2)),1,OR(AND('Paraclinicos '!K1938&gt;=88,'Paraclinicos '!K1938&lt;=92),AND('Paraclinicos '!K1938&gt;=93,AA2002=0)),0),"")</f>
        <v/>
      </c>
      <c r="AA2002" t="str" cm="1">
        <f t="array" ref="AA2002">_xlfn.IFS('Paraclinicos '!E1937="","",'Paraclinicos '!E1937="Oxigeno",2,'Paraclinicos '!E1937="Aire",0)</f>
        <v/>
      </c>
    </row>
    <row r="2003" spans="1:27" x14ac:dyDescent="0.25">
      <c r="A2003">
        <f>'Paraclinicos '!A1938</f>
        <v>0</v>
      </c>
      <c r="B2003" s="3">
        <f>'Paraclinicos '!R1938</f>
        <v>0</v>
      </c>
      <c r="C2003" t="str" cm="1">
        <f t="array" ref="C2003">_xlfn.IFS('Paraclinicos '!Q1938="","",'Paraclinicos '!Q1938&gt;60,3,'Paraclinicos '!Q1938&lt;=60,1)</f>
        <v/>
      </c>
      <c r="D2003" t="str">
        <f>IFERROR(IF(INDEX('BD Demog para scores enalazar'!BC$2:BC$3000,MATCH(Formulas!A2003,'BD Demog para scores enalazar'!A$2:A$3000,0))=0,"SI","NO"),"")</f>
        <v/>
      </c>
      <c r="E2003" t="str" cm="1">
        <f t="array" ref="E2003">_xlfn.IFS(D2003="","",D2003="SI",4,D2003="NO",1)</f>
        <v/>
      </c>
      <c r="F2003" t="str" cm="1">
        <f t="array" ref="F2003">_xlfn.IFS('Paraclinicos '!B1938="","",'Paraclinicos '!B1938&gt;1,1,'Paraclinicos '!B1938&lt;=1,3)</f>
        <v/>
      </c>
      <c r="G2003" t="str" cm="1">
        <f t="array" ref="G2003">_xlfn.IFS('Paraclinicos '!D1938="","",AND('Paraclinicos '!D1938&gt;=250,'Paraclinicos '!D1938&lt;=500),2,'Paraclinicos '!D1938&gt;500,3,'Paraclinicos '!D1938&lt;250,1)</f>
        <v/>
      </c>
      <c r="H2003" s="50" t="str">
        <f t="shared" si="94"/>
        <v/>
      </c>
      <c r="I2003" t="str" cm="1">
        <f t="array" ref="I2003">_xlfn.IFS('Paraclinicos '!Q1938="","",'Paraclinicos '!Q1938&gt;=65,1,'Paraclinicos '!Q1938&lt;65,0)</f>
        <v/>
      </c>
      <c r="J2003" t="str" cm="1">
        <f t="array" ref="J2003">_xlfn.IFS('Paraclinicos '!I1938="","",'Paraclinicos '!I1938&gt;7,1,'Paraclinicos '!I1938&lt;=7,0)</f>
        <v/>
      </c>
      <c r="K2003" t="str" cm="1">
        <f t="array" ref="K2003">_xlfn.IFS('Paraclinicos '!W1938="","",'Paraclinicos '!W1938&lt;=8,1,'Paraclinicos '!W1938&gt;8,0)</f>
        <v/>
      </c>
      <c r="L2003" t="str" cm="1">
        <f t="array" ref="L2003">_xlfn.IFS('Paraclinicos '!S1938="","",'Paraclinicos '!S1938&gt;=30,1,'Paraclinicos '!S1938&lt;30,0)</f>
        <v/>
      </c>
      <c r="M2003" t="str" cm="1">
        <f t="array" ref="M2003">_xlfn.IFS(OR('Paraclinicos '!T1938="",'Paraclinicos '!U1938=""),"",OR('Paraclinicos '!T1938&lt;=90,'Paraclinicos '!U1938&lt;=60),1,OR('Paraclinicos '!T1938&gt;90,'Paraclinicos '!U1938&gt;60),0)</f>
        <v/>
      </c>
      <c r="N2003" s="45" t="str">
        <f t="shared" si="95"/>
        <v/>
      </c>
      <c r="O2003" t="str" cm="1">
        <f t="array" ref="O2003">_xlfn.IFS(OR('Paraclinicos '!M1938="",'Paraclinicos '!N1938="",'Paraclinicos '!N1938=0),"",'Paraclinicos '!M1938/'Paraclinicos '!N1938&lt;100,4,'Paraclinicos '!M1938/'Paraclinicos '!N1938&lt;200,3,'Paraclinicos '!M1938/'Paraclinicos '!N1938&lt;300,2,'Paraclinicos '!M1938/'Paraclinicos '!N1938&lt;400,1,'Paraclinicos '!M1938/'Paraclinicos '!N1938&gt;=400,0)</f>
        <v/>
      </c>
      <c r="P2003" t="str" cm="1">
        <f t="array" ref="P2003">_xlfn.IFS('Paraclinicos '!C1938="","",'Paraclinicos '!C1938&lt;20,4,'Paraclinicos '!C1938&lt;50,3,'Paraclinicos '!C1938&lt;100,2,'Paraclinicos '!C1938&lt;150,1,'Paraclinicos '!C1938&gt;150,0)</f>
        <v/>
      </c>
      <c r="Q2003" t="str" cm="1">
        <f t="array" ref="Q2003">_xlfn.IFS('Paraclinicos '!O1938="","",'Paraclinicos '!O1938&lt;1.2,0,'Paraclinicos '!O1938&lt;2,1,'Paraclinicos '!O1938&lt;3.5,2,'Paraclinicos '!O1938&lt;5,3,'Paraclinicos '!O1938&gt;5,4)</f>
        <v/>
      </c>
      <c r="R2003" t="str" cm="1">
        <f t="array" ref="R2003">_xlfn.IFS('Paraclinicos '!J1938="","",'Paraclinicos '!J1938&lt;1.2,0,'Paraclinicos '!J1938&lt;2,1,'Paraclinicos '!J1938&lt;6,2,'Paraclinicos '!J1938&lt;12,3,'Paraclinicos '!J1938&gt;=12,4)</f>
        <v/>
      </c>
      <c r="S2003" t="str" cm="1">
        <f t="array" ref="S2003">_xlfn.IFS('Paraclinicos '!Y1938="","",'Paraclinicos '!Y1938&lt;70,1,'Paraclinicos '!Y1938&gt;=70,0)</f>
        <v/>
      </c>
      <c r="T2003" t="str" cm="1">
        <f t="array" ref="T2003">_xlfn.IFS('Paraclinicos '!W1938="","",'Paraclinicos '!W1938&lt;6,4,'Paraclinicos '!W1938&lt;10,3,'Paraclinicos '!W1938&lt;13,2,'Paraclinicos '!W1938&lt;15,1,'Paraclinicos '!W1938=15,0)</f>
        <v/>
      </c>
      <c r="U2003" s="54" t="str">
        <f t="shared" si="93"/>
        <v/>
      </c>
      <c r="V2003" t="str" cm="1">
        <f t="array" ref="V2003">_xlfn.IFS('Paraclinicos '!S1938="","",OR('Paraclinicos '!S1938&lt;=8,'Paraclinicos '!S1938&gt;=25),3,'Paraclinicos '!S1938&lt;12,1,'Paraclinicos '!S1938&lt;21,0,'Paraclinicos '!S1938&lt;25,2)</f>
        <v/>
      </c>
      <c r="W2003" t="str">
        <f>IFERROR(IF(INDEX('BD Demog para scores enalazar'!Y$2:'BD Demog para scores enalazar'!Y$3000,MATCH(Formulas!A2003,'BD Demog para scores enalazar'!A$2:'BD Demog para scores enalazar'!A$3000,0))=1,"SI","NO"),"")</f>
        <v/>
      </c>
      <c r="X2003" s="9" t="str">
        <f>IFERROR(IF(INDEX('BD Demog para scores enalazar'!AJ$2:'BD Demog para scores enalazar'!AJ$3000,MATCH(Formulas!A2003,'BD Demog para scores enalazar'!A$2:'BD Demog para scores enalazar'!A$3000,0))=1,"SI","NO"),"")</f>
        <v/>
      </c>
      <c r="Y2003" t="str" cm="1">
        <f t="array" ref="Y2003">IF(AND(W2003="NO",X2003="NO"),_xlfn.IFS('Paraclinicos '!K1938&lt;=91,3,'Paraclinicos '!K1938&lt;94,2,'Paraclinicos '!K1938&lt;96,1,'Paraclinicos '!K1938&gt;=96,0),"")</f>
        <v/>
      </c>
      <c r="Z2003" t="str" cm="1">
        <f t="array" ref="Z2003">IF(OR(W2003="SI",X2003="SI"),_xlfn.IFS(OR(AND('Paraclinicos '!K1939&lt;=83),AND('Paraclinicos '!K1939&gt;=97,AA2003=2)),3,OR(AND('Paraclinicos '!K1939&lt;=86),AND('Paraclinicos '!K1939&gt;=94,AA2003=2)),2,OR(AND('Paraclinicos '!K1939&lt;=88),AND('Paraclinicos '!K1939&gt;=92,AA2003=2)),1,OR(AND('Paraclinicos '!K1939&gt;=88,'Paraclinicos '!K1939&lt;=92),AND('Paraclinicos '!K1939&gt;=93,AA2003=0)),0),"")</f>
        <v/>
      </c>
      <c r="AA2003" t="str" cm="1">
        <f t="array" ref="AA2003">_xlfn.IFS('Paraclinicos '!E1938="","",'Paraclinicos '!E1938="Oxigeno",2,'Paraclinicos '!E1938="Aire",0)</f>
        <v/>
      </c>
    </row>
    <row r="2004" spans="1:27" x14ac:dyDescent="0.25">
      <c r="A2004">
        <f>'Paraclinicos '!A1939</f>
        <v>0</v>
      </c>
      <c r="B2004" s="3">
        <f>'Paraclinicos '!R1939</f>
        <v>0</v>
      </c>
      <c r="C2004" t="str" cm="1">
        <f t="array" ref="C2004">_xlfn.IFS('Paraclinicos '!Q1939="","",'Paraclinicos '!Q1939&gt;60,3,'Paraclinicos '!Q1939&lt;=60,1)</f>
        <v/>
      </c>
      <c r="D2004" t="str">
        <f>IFERROR(IF(INDEX('BD Demog para scores enalazar'!BC$2:BC$3000,MATCH(Formulas!A2004,'BD Demog para scores enalazar'!A$2:A$3000,0))=0,"SI","NO"),"")</f>
        <v/>
      </c>
      <c r="E2004" t="str" cm="1">
        <f t="array" ref="E2004">_xlfn.IFS(D2004="","",D2004="SI",4,D2004="NO",1)</f>
        <v/>
      </c>
      <c r="F2004" t="str" cm="1">
        <f t="array" ref="F2004">_xlfn.IFS('Paraclinicos '!B1939="","",'Paraclinicos '!B1939&gt;1,1,'Paraclinicos '!B1939&lt;=1,3)</f>
        <v/>
      </c>
      <c r="G2004" t="str" cm="1">
        <f t="array" ref="G2004">_xlfn.IFS('Paraclinicos '!D1939="","",AND('Paraclinicos '!D1939&gt;=250,'Paraclinicos '!D1939&lt;=500),2,'Paraclinicos '!D1939&gt;500,3,'Paraclinicos '!D1939&lt;250,1)</f>
        <v/>
      </c>
      <c r="H2004" s="50" t="str">
        <f t="shared" si="94"/>
        <v/>
      </c>
      <c r="I2004" t="str" cm="1">
        <f t="array" ref="I2004">_xlfn.IFS('Paraclinicos '!Q1939="","",'Paraclinicos '!Q1939&gt;=65,1,'Paraclinicos '!Q1939&lt;65,0)</f>
        <v/>
      </c>
      <c r="J2004" t="str" cm="1">
        <f t="array" ref="J2004">_xlfn.IFS('Paraclinicos '!I1939="","",'Paraclinicos '!I1939&gt;7,1,'Paraclinicos '!I1939&lt;=7,0)</f>
        <v/>
      </c>
      <c r="K2004" t="str" cm="1">
        <f t="array" ref="K2004">_xlfn.IFS('Paraclinicos '!W1939="","",'Paraclinicos '!W1939&lt;=8,1,'Paraclinicos '!W1939&gt;8,0)</f>
        <v/>
      </c>
      <c r="L2004" t="str" cm="1">
        <f t="array" ref="L2004">_xlfn.IFS('Paraclinicos '!S1939="","",'Paraclinicos '!S1939&gt;=30,1,'Paraclinicos '!S1939&lt;30,0)</f>
        <v/>
      </c>
      <c r="M2004" t="str" cm="1">
        <f t="array" ref="M2004">_xlfn.IFS(OR('Paraclinicos '!T1939="",'Paraclinicos '!U1939=""),"",OR('Paraclinicos '!T1939&lt;=90,'Paraclinicos '!U1939&lt;=60),1,OR('Paraclinicos '!T1939&gt;90,'Paraclinicos '!U1939&gt;60),0)</f>
        <v/>
      </c>
      <c r="N2004" s="45" t="str">
        <f t="shared" si="95"/>
        <v/>
      </c>
      <c r="O2004" t="str" cm="1">
        <f t="array" ref="O2004">_xlfn.IFS(OR('Paraclinicos '!M1939="",'Paraclinicos '!N1939="",'Paraclinicos '!N1939=0),"",'Paraclinicos '!M1939/'Paraclinicos '!N1939&lt;100,4,'Paraclinicos '!M1939/'Paraclinicos '!N1939&lt;200,3,'Paraclinicos '!M1939/'Paraclinicos '!N1939&lt;300,2,'Paraclinicos '!M1939/'Paraclinicos '!N1939&lt;400,1,'Paraclinicos '!M1939/'Paraclinicos '!N1939&gt;=400,0)</f>
        <v/>
      </c>
      <c r="P2004" t="str" cm="1">
        <f t="array" ref="P2004">_xlfn.IFS('Paraclinicos '!C1939="","",'Paraclinicos '!C1939&lt;20,4,'Paraclinicos '!C1939&lt;50,3,'Paraclinicos '!C1939&lt;100,2,'Paraclinicos '!C1939&lt;150,1,'Paraclinicos '!C1939&gt;150,0)</f>
        <v/>
      </c>
      <c r="Q2004" t="str" cm="1">
        <f t="array" ref="Q2004">_xlfn.IFS('Paraclinicos '!O1939="","",'Paraclinicos '!O1939&lt;1.2,0,'Paraclinicos '!O1939&lt;2,1,'Paraclinicos '!O1939&lt;3.5,2,'Paraclinicos '!O1939&lt;5,3,'Paraclinicos '!O1939&gt;5,4)</f>
        <v/>
      </c>
      <c r="R2004" t="str" cm="1">
        <f t="array" ref="R2004">_xlfn.IFS('Paraclinicos '!J1939="","",'Paraclinicos '!J1939&lt;1.2,0,'Paraclinicos '!J1939&lt;2,1,'Paraclinicos '!J1939&lt;6,2,'Paraclinicos '!J1939&lt;12,3,'Paraclinicos '!J1939&gt;=12,4)</f>
        <v/>
      </c>
      <c r="S2004" t="str" cm="1">
        <f t="array" ref="S2004">_xlfn.IFS('Paraclinicos '!Y1939="","",'Paraclinicos '!Y1939&lt;70,1,'Paraclinicos '!Y1939&gt;=70,0)</f>
        <v/>
      </c>
      <c r="T2004" t="str" cm="1">
        <f t="array" ref="T2004">_xlfn.IFS('Paraclinicos '!W1939="","",'Paraclinicos '!W1939&lt;6,4,'Paraclinicos '!W1939&lt;10,3,'Paraclinicos '!W1939&lt;13,2,'Paraclinicos '!W1939&lt;15,1,'Paraclinicos '!W1939=15,0)</f>
        <v/>
      </c>
      <c r="U2004" s="54" t="str">
        <f t="shared" si="93"/>
        <v/>
      </c>
      <c r="V2004" t="str" cm="1">
        <f t="array" ref="V2004">_xlfn.IFS('Paraclinicos '!S1939="","",OR('Paraclinicos '!S1939&lt;=8,'Paraclinicos '!S1939&gt;=25),3,'Paraclinicos '!S1939&lt;12,1,'Paraclinicos '!S1939&lt;21,0,'Paraclinicos '!S1939&lt;25,2)</f>
        <v/>
      </c>
      <c r="W2004" t="str">
        <f>IFERROR(IF(INDEX('BD Demog para scores enalazar'!Y$2:'BD Demog para scores enalazar'!Y$3000,MATCH(Formulas!A2004,'BD Demog para scores enalazar'!A$2:'BD Demog para scores enalazar'!A$3000,0))=1,"SI","NO"),"")</f>
        <v/>
      </c>
      <c r="X2004" s="9" t="str">
        <f>IFERROR(IF(INDEX('BD Demog para scores enalazar'!AJ$2:'BD Demog para scores enalazar'!AJ$3000,MATCH(Formulas!A2004,'BD Demog para scores enalazar'!A$2:'BD Demog para scores enalazar'!A$3000,0))=1,"SI","NO"),"")</f>
        <v/>
      </c>
      <c r="Y2004" t="str" cm="1">
        <f t="array" ref="Y2004">IF(AND(W2004="NO",X2004="NO"),_xlfn.IFS('Paraclinicos '!K1939&lt;=91,3,'Paraclinicos '!K1939&lt;94,2,'Paraclinicos '!K1939&lt;96,1,'Paraclinicos '!K1939&gt;=96,0),"")</f>
        <v/>
      </c>
      <c r="Z2004" t="str" cm="1">
        <f t="array" ref="Z2004">IF(OR(W2004="SI",X2004="SI"),_xlfn.IFS(OR(AND('Paraclinicos '!K1940&lt;=83),AND('Paraclinicos '!K1940&gt;=97,AA2004=2)),3,OR(AND('Paraclinicos '!K1940&lt;=86),AND('Paraclinicos '!K1940&gt;=94,AA2004=2)),2,OR(AND('Paraclinicos '!K1940&lt;=88),AND('Paraclinicos '!K1940&gt;=92,AA2004=2)),1,OR(AND('Paraclinicos '!K1940&gt;=88,'Paraclinicos '!K1940&lt;=92),AND('Paraclinicos '!K1940&gt;=93,AA2004=0)),0),"")</f>
        <v/>
      </c>
      <c r="AA2004" t="str" cm="1">
        <f t="array" ref="AA2004">_xlfn.IFS('Paraclinicos '!E1939="","",'Paraclinicos '!E1939="Oxigeno",2,'Paraclinicos '!E1939="Aire",0)</f>
        <v/>
      </c>
    </row>
    <row r="2005" spans="1:27" x14ac:dyDescent="0.25">
      <c r="A2005">
        <f>'Paraclinicos '!A1940</f>
        <v>0</v>
      </c>
      <c r="B2005" s="3">
        <f>'Paraclinicos '!R1940</f>
        <v>0</v>
      </c>
      <c r="C2005" t="str" cm="1">
        <f t="array" ref="C2005">_xlfn.IFS('Paraclinicos '!Q1940="","",'Paraclinicos '!Q1940&gt;60,3,'Paraclinicos '!Q1940&lt;=60,1)</f>
        <v/>
      </c>
      <c r="D2005" t="str">
        <f>IFERROR(IF(INDEX('BD Demog para scores enalazar'!BC$2:BC$3000,MATCH(Formulas!A2005,'BD Demog para scores enalazar'!A$2:A$3000,0))=0,"SI","NO"),"")</f>
        <v/>
      </c>
      <c r="E2005" t="str" cm="1">
        <f t="array" ref="E2005">_xlfn.IFS(D2005="","",D2005="SI",4,D2005="NO",1)</f>
        <v/>
      </c>
      <c r="F2005" t="str" cm="1">
        <f t="array" ref="F2005">_xlfn.IFS('Paraclinicos '!B1940="","",'Paraclinicos '!B1940&gt;1,1,'Paraclinicos '!B1940&lt;=1,3)</f>
        <v/>
      </c>
      <c r="G2005" t="str" cm="1">
        <f t="array" ref="G2005">_xlfn.IFS('Paraclinicos '!D1940="","",AND('Paraclinicos '!D1940&gt;=250,'Paraclinicos '!D1940&lt;=500),2,'Paraclinicos '!D1940&gt;500,3,'Paraclinicos '!D1940&lt;250,1)</f>
        <v/>
      </c>
      <c r="H2005" s="50" t="str">
        <f t="shared" si="94"/>
        <v/>
      </c>
      <c r="I2005" t="str" cm="1">
        <f t="array" ref="I2005">_xlfn.IFS('Paraclinicos '!Q1940="","",'Paraclinicos '!Q1940&gt;=65,1,'Paraclinicos '!Q1940&lt;65,0)</f>
        <v/>
      </c>
      <c r="J2005" t="str" cm="1">
        <f t="array" ref="J2005">_xlfn.IFS('Paraclinicos '!I1940="","",'Paraclinicos '!I1940&gt;7,1,'Paraclinicos '!I1940&lt;=7,0)</f>
        <v/>
      </c>
      <c r="K2005" t="str" cm="1">
        <f t="array" ref="K2005">_xlfn.IFS('Paraclinicos '!W1940="","",'Paraclinicos '!W1940&lt;=8,1,'Paraclinicos '!W1940&gt;8,0)</f>
        <v/>
      </c>
      <c r="L2005" t="str" cm="1">
        <f t="array" ref="L2005">_xlfn.IFS('Paraclinicos '!S1940="","",'Paraclinicos '!S1940&gt;=30,1,'Paraclinicos '!S1940&lt;30,0)</f>
        <v/>
      </c>
      <c r="M2005" t="str" cm="1">
        <f t="array" ref="M2005">_xlfn.IFS(OR('Paraclinicos '!T1940="",'Paraclinicos '!U1940=""),"",OR('Paraclinicos '!T1940&lt;=90,'Paraclinicos '!U1940&lt;=60),1,OR('Paraclinicos '!T1940&gt;90,'Paraclinicos '!U1940&gt;60),0)</f>
        <v/>
      </c>
      <c r="N2005" s="45" t="str">
        <f t="shared" si="95"/>
        <v/>
      </c>
      <c r="O2005" t="str" cm="1">
        <f t="array" ref="O2005">_xlfn.IFS(OR('Paraclinicos '!M1940="",'Paraclinicos '!N1940="",'Paraclinicos '!N1940=0),"",'Paraclinicos '!M1940/'Paraclinicos '!N1940&lt;100,4,'Paraclinicos '!M1940/'Paraclinicos '!N1940&lt;200,3,'Paraclinicos '!M1940/'Paraclinicos '!N1940&lt;300,2,'Paraclinicos '!M1940/'Paraclinicos '!N1940&lt;400,1,'Paraclinicos '!M1940/'Paraclinicos '!N1940&gt;=400,0)</f>
        <v/>
      </c>
      <c r="P2005" t="str" cm="1">
        <f t="array" ref="P2005">_xlfn.IFS('Paraclinicos '!C1940="","",'Paraclinicos '!C1940&lt;20,4,'Paraclinicos '!C1940&lt;50,3,'Paraclinicos '!C1940&lt;100,2,'Paraclinicos '!C1940&lt;150,1,'Paraclinicos '!C1940&gt;150,0)</f>
        <v/>
      </c>
      <c r="Q2005" t="str" cm="1">
        <f t="array" ref="Q2005">_xlfn.IFS('Paraclinicos '!O1940="","",'Paraclinicos '!O1940&lt;1.2,0,'Paraclinicos '!O1940&lt;2,1,'Paraclinicos '!O1940&lt;3.5,2,'Paraclinicos '!O1940&lt;5,3,'Paraclinicos '!O1940&gt;5,4)</f>
        <v/>
      </c>
      <c r="R2005" t="str" cm="1">
        <f t="array" ref="R2005">_xlfn.IFS('Paraclinicos '!J1940="","",'Paraclinicos '!J1940&lt;1.2,0,'Paraclinicos '!J1940&lt;2,1,'Paraclinicos '!J1940&lt;6,2,'Paraclinicos '!J1940&lt;12,3,'Paraclinicos '!J1940&gt;=12,4)</f>
        <v/>
      </c>
      <c r="S2005" t="str" cm="1">
        <f t="array" ref="S2005">_xlfn.IFS('Paraclinicos '!Y1940="","",'Paraclinicos '!Y1940&lt;70,1,'Paraclinicos '!Y1940&gt;=70,0)</f>
        <v/>
      </c>
      <c r="T2005" t="str" cm="1">
        <f t="array" ref="T2005">_xlfn.IFS('Paraclinicos '!W1940="","",'Paraclinicos '!W1940&lt;6,4,'Paraclinicos '!W1940&lt;10,3,'Paraclinicos '!W1940&lt;13,2,'Paraclinicos '!W1940&lt;15,1,'Paraclinicos '!W1940=15,0)</f>
        <v/>
      </c>
      <c r="U2005" s="54" t="str">
        <f t="shared" si="93"/>
        <v/>
      </c>
      <c r="V2005" t="str" cm="1">
        <f t="array" ref="V2005">_xlfn.IFS('Paraclinicos '!S1940="","",OR('Paraclinicos '!S1940&lt;=8,'Paraclinicos '!S1940&gt;=25),3,'Paraclinicos '!S1940&lt;12,1,'Paraclinicos '!S1940&lt;21,0,'Paraclinicos '!S1940&lt;25,2)</f>
        <v/>
      </c>
      <c r="W2005" t="str">
        <f>IFERROR(IF(INDEX('BD Demog para scores enalazar'!Y$2:'BD Demog para scores enalazar'!Y$3000,MATCH(Formulas!A2005,'BD Demog para scores enalazar'!A$2:'BD Demog para scores enalazar'!A$3000,0))=1,"SI","NO"),"")</f>
        <v/>
      </c>
      <c r="X2005" s="9" t="str">
        <f>IFERROR(IF(INDEX('BD Demog para scores enalazar'!AJ$2:'BD Demog para scores enalazar'!AJ$3000,MATCH(Formulas!A2005,'BD Demog para scores enalazar'!A$2:'BD Demog para scores enalazar'!A$3000,0))=1,"SI","NO"),"")</f>
        <v/>
      </c>
      <c r="Y2005" t="str" cm="1">
        <f t="array" ref="Y2005">IF(AND(W2005="NO",X2005="NO"),_xlfn.IFS('Paraclinicos '!K1940&lt;=91,3,'Paraclinicos '!K1940&lt;94,2,'Paraclinicos '!K1940&lt;96,1,'Paraclinicos '!K1940&gt;=96,0),"")</f>
        <v/>
      </c>
      <c r="Z2005" t="str" cm="1">
        <f t="array" ref="Z2005">IF(OR(W2005="SI",X2005="SI"),_xlfn.IFS(OR(AND('Paraclinicos '!K1941&lt;=83),AND('Paraclinicos '!K1941&gt;=97,AA2005=2)),3,OR(AND('Paraclinicos '!K1941&lt;=86),AND('Paraclinicos '!K1941&gt;=94,AA2005=2)),2,OR(AND('Paraclinicos '!K1941&lt;=88),AND('Paraclinicos '!K1941&gt;=92,AA2005=2)),1,OR(AND('Paraclinicos '!K1941&gt;=88,'Paraclinicos '!K1941&lt;=92),AND('Paraclinicos '!K1941&gt;=93,AA2005=0)),0),"")</f>
        <v/>
      </c>
      <c r="AA2005" t="str" cm="1">
        <f t="array" ref="AA2005">_xlfn.IFS('Paraclinicos '!E1940="","",'Paraclinicos '!E1940="Oxigeno",2,'Paraclinicos '!E1940="Aire",0)</f>
        <v/>
      </c>
    </row>
    <row r="2006" spans="1:27" x14ac:dyDescent="0.25">
      <c r="A2006">
        <f>'Paraclinicos '!A1941</f>
        <v>0</v>
      </c>
      <c r="B2006" s="3">
        <f>'Paraclinicos '!R1941</f>
        <v>0</v>
      </c>
      <c r="C2006" t="str" cm="1">
        <f t="array" ref="C2006">_xlfn.IFS('Paraclinicos '!Q1941="","",'Paraclinicos '!Q1941&gt;60,3,'Paraclinicos '!Q1941&lt;=60,1)</f>
        <v/>
      </c>
      <c r="D2006" t="str">
        <f>IFERROR(IF(INDEX('BD Demog para scores enalazar'!BC$2:BC$3000,MATCH(Formulas!A2006,'BD Demog para scores enalazar'!A$2:A$3000,0))=0,"SI","NO"),"")</f>
        <v/>
      </c>
      <c r="E2006" t="str" cm="1">
        <f t="array" ref="E2006">_xlfn.IFS(D2006="","",D2006="SI",4,D2006="NO",1)</f>
        <v/>
      </c>
      <c r="F2006" t="str" cm="1">
        <f t="array" ref="F2006">_xlfn.IFS('Paraclinicos '!B1941="","",'Paraclinicos '!B1941&gt;1,1,'Paraclinicos '!B1941&lt;=1,3)</f>
        <v/>
      </c>
      <c r="G2006" t="str" cm="1">
        <f t="array" ref="G2006">_xlfn.IFS('Paraclinicos '!D1941="","",AND('Paraclinicos '!D1941&gt;=250,'Paraclinicos '!D1941&lt;=500),2,'Paraclinicos '!D1941&gt;500,3,'Paraclinicos '!D1941&lt;250,1)</f>
        <v/>
      </c>
      <c r="H2006" s="50" t="str">
        <f t="shared" si="94"/>
        <v/>
      </c>
      <c r="I2006" t="str" cm="1">
        <f t="array" ref="I2006">_xlfn.IFS('Paraclinicos '!Q1941="","",'Paraclinicos '!Q1941&gt;=65,1,'Paraclinicos '!Q1941&lt;65,0)</f>
        <v/>
      </c>
      <c r="J2006" t="str" cm="1">
        <f t="array" ref="J2006">_xlfn.IFS('Paraclinicos '!I1941="","",'Paraclinicos '!I1941&gt;7,1,'Paraclinicos '!I1941&lt;=7,0)</f>
        <v/>
      </c>
      <c r="K2006" t="str" cm="1">
        <f t="array" ref="K2006">_xlfn.IFS('Paraclinicos '!W1941="","",'Paraclinicos '!W1941&lt;=8,1,'Paraclinicos '!W1941&gt;8,0)</f>
        <v/>
      </c>
      <c r="L2006" t="str" cm="1">
        <f t="array" ref="L2006">_xlfn.IFS('Paraclinicos '!S1941="","",'Paraclinicos '!S1941&gt;=30,1,'Paraclinicos '!S1941&lt;30,0)</f>
        <v/>
      </c>
      <c r="M2006" t="str" cm="1">
        <f t="array" ref="M2006">_xlfn.IFS(OR('Paraclinicos '!T1941="",'Paraclinicos '!U1941=""),"",OR('Paraclinicos '!T1941&lt;=90,'Paraclinicos '!U1941&lt;=60),1,OR('Paraclinicos '!T1941&gt;90,'Paraclinicos '!U1941&gt;60),0)</f>
        <v/>
      </c>
      <c r="N2006" s="45" t="str">
        <f t="shared" si="95"/>
        <v/>
      </c>
      <c r="O2006" t="str" cm="1">
        <f t="array" ref="O2006">_xlfn.IFS(OR('Paraclinicos '!M1941="",'Paraclinicos '!N1941="",'Paraclinicos '!N1941=0),"",'Paraclinicos '!M1941/'Paraclinicos '!N1941&lt;100,4,'Paraclinicos '!M1941/'Paraclinicos '!N1941&lt;200,3,'Paraclinicos '!M1941/'Paraclinicos '!N1941&lt;300,2,'Paraclinicos '!M1941/'Paraclinicos '!N1941&lt;400,1,'Paraclinicos '!M1941/'Paraclinicos '!N1941&gt;=400,0)</f>
        <v/>
      </c>
      <c r="P2006" t="str" cm="1">
        <f t="array" ref="P2006">_xlfn.IFS('Paraclinicos '!C1941="","",'Paraclinicos '!C1941&lt;20,4,'Paraclinicos '!C1941&lt;50,3,'Paraclinicos '!C1941&lt;100,2,'Paraclinicos '!C1941&lt;150,1,'Paraclinicos '!C1941&gt;150,0)</f>
        <v/>
      </c>
      <c r="Q2006" t="str" cm="1">
        <f t="array" ref="Q2006">_xlfn.IFS('Paraclinicos '!O1941="","",'Paraclinicos '!O1941&lt;1.2,0,'Paraclinicos '!O1941&lt;2,1,'Paraclinicos '!O1941&lt;3.5,2,'Paraclinicos '!O1941&lt;5,3,'Paraclinicos '!O1941&gt;5,4)</f>
        <v/>
      </c>
      <c r="R2006" t="str" cm="1">
        <f t="array" ref="R2006">_xlfn.IFS('Paraclinicos '!J1941="","",'Paraclinicos '!J1941&lt;1.2,0,'Paraclinicos '!J1941&lt;2,1,'Paraclinicos '!J1941&lt;6,2,'Paraclinicos '!J1941&lt;12,3,'Paraclinicos '!J1941&gt;=12,4)</f>
        <v/>
      </c>
      <c r="S2006" t="str" cm="1">
        <f t="array" ref="S2006">_xlfn.IFS('Paraclinicos '!Y1941="","",'Paraclinicos '!Y1941&lt;70,1,'Paraclinicos '!Y1941&gt;=70,0)</f>
        <v/>
      </c>
      <c r="T2006" t="str" cm="1">
        <f t="array" ref="T2006">_xlfn.IFS('Paraclinicos '!W1941="","",'Paraclinicos '!W1941&lt;6,4,'Paraclinicos '!W1941&lt;10,3,'Paraclinicos '!W1941&lt;13,2,'Paraclinicos '!W1941&lt;15,1,'Paraclinicos '!W1941=15,0)</f>
        <v/>
      </c>
      <c r="U2006" s="54" t="str">
        <f t="shared" si="93"/>
        <v/>
      </c>
      <c r="V2006" t="str" cm="1">
        <f t="array" ref="V2006">_xlfn.IFS('Paraclinicos '!S1941="","",OR('Paraclinicos '!S1941&lt;=8,'Paraclinicos '!S1941&gt;=25),3,'Paraclinicos '!S1941&lt;12,1,'Paraclinicos '!S1941&lt;21,0,'Paraclinicos '!S1941&lt;25,2)</f>
        <v/>
      </c>
      <c r="W2006" t="str">
        <f>IFERROR(IF(INDEX('BD Demog para scores enalazar'!Y$2:'BD Demog para scores enalazar'!Y$3000,MATCH(Formulas!A2006,'BD Demog para scores enalazar'!A$2:'BD Demog para scores enalazar'!A$3000,0))=1,"SI","NO"),"")</f>
        <v/>
      </c>
      <c r="X2006" s="9" t="str">
        <f>IFERROR(IF(INDEX('BD Demog para scores enalazar'!AJ$2:'BD Demog para scores enalazar'!AJ$3000,MATCH(Formulas!A2006,'BD Demog para scores enalazar'!A$2:'BD Demog para scores enalazar'!A$3000,0))=1,"SI","NO"),"")</f>
        <v/>
      </c>
      <c r="Y2006" t="str" cm="1">
        <f t="array" ref="Y2006">IF(AND(W2006="NO",X2006="NO"),_xlfn.IFS('Paraclinicos '!K1941&lt;=91,3,'Paraclinicos '!K1941&lt;94,2,'Paraclinicos '!K1941&lt;96,1,'Paraclinicos '!K1941&gt;=96,0),"")</f>
        <v/>
      </c>
      <c r="Z2006" t="str" cm="1">
        <f t="array" ref="Z2006">IF(OR(W2006="SI",X2006="SI"),_xlfn.IFS(OR(AND('Paraclinicos '!K1942&lt;=83),AND('Paraclinicos '!K1942&gt;=97,AA2006=2)),3,OR(AND('Paraclinicos '!K1942&lt;=86),AND('Paraclinicos '!K1942&gt;=94,AA2006=2)),2,OR(AND('Paraclinicos '!K1942&lt;=88),AND('Paraclinicos '!K1942&gt;=92,AA2006=2)),1,OR(AND('Paraclinicos '!K1942&gt;=88,'Paraclinicos '!K1942&lt;=92),AND('Paraclinicos '!K1942&gt;=93,AA2006=0)),0),"")</f>
        <v/>
      </c>
      <c r="AA2006" t="str" cm="1">
        <f t="array" ref="AA2006">_xlfn.IFS('Paraclinicos '!E1941="","",'Paraclinicos '!E1941="Oxigeno",2,'Paraclinicos '!E1941="Aire",0)</f>
        <v/>
      </c>
    </row>
    <row r="2007" spans="1:27" x14ac:dyDescent="0.25">
      <c r="A2007">
        <f>'Paraclinicos '!A1942</f>
        <v>0</v>
      </c>
      <c r="B2007" s="3">
        <f>'Paraclinicos '!R1942</f>
        <v>0</v>
      </c>
      <c r="C2007" t="str" cm="1">
        <f t="array" ref="C2007">_xlfn.IFS('Paraclinicos '!Q1942="","",'Paraclinicos '!Q1942&gt;60,3,'Paraclinicos '!Q1942&lt;=60,1)</f>
        <v/>
      </c>
      <c r="D2007" t="str">
        <f>IFERROR(IF(INDEX('BD Demog para scores enalazar'!BC$2:BC$3000,MATCH(Formulas!A2007,'BD Demog para scores enalazar'!A$2:A$3000,0))=0,"SI","NO"),"")</f>
        <v/>
      </c>
      <c r="E2007" t="str" cm="1">
        <f t="array" ref="E2007">_xlfn.IFS(D2007="","",D2007="SI",4,D2007="NO",1)</f>
        <v/>
      </c>
      <c r="F2007" t="str" cm="1">
        <f t="array" ref="F2007">_xlfn.IFS('Paraclinicos '!B1942="","",'Paraclinicos '!B1942&gt;1,1,'Paraclinicos '!B1942&lt;=1,3)</f>
        <v/>
      </c>
      <c r="G2007" t="str" cm="1">
        <f t="array" ref="G2007">_xlfn.IFS('Paraclinicos '!D1942="","",AND('Paraclinicos '!D1942&gt;=250,'Paraclinicos '!D1942&lt;=500),2,'Paraclinicos '!D1942&gt;500,3,'Paraclinicos '!D1942&lt;250,1)</f>
        <v/>
      </c>
      <c r="H2007" s="50" t="str">
        <f t="shared" si="94"/>
        <v/>
      </c>
      <c r="I2007" t="str" cm="1">
        <f t="array" ref="I2007">_xlfn.IFS('Paraclinicos '!Q1942="","",'Paraclinicos '!Q1942&gt;=65,1,'Paraclinicos '!Q1942&lt;65,0)</f>
        <v/>
      </c>
      <c r="J2007" t="str" cm="1">
        <f t="array" ref="J2007">_xlfn.IFS('Paraclinicos '!I1942="","",'Paraclinicos '!I1942&gt;7,1,'Paraclinicos '!I1942&lt;=7,0)</f>
        <v/>
      </c>
      <c r="K2007" t="str" cm="1">
        <f t="array" ref="K2007">_xlfn.IFS('Paraclinicos '!W1942="","",'Paraclinicos '!W1942&lt;=8,1,'Paraclinicos '!W1942&gt;8,0)</f>
        <v/>
      </c>
      <c r="L2007" t="str" cm="1">
        <f t="array" ref="L2007">_xlfn.IFS('Paraclinicos '!S1942="","",'Paraclinicos '!S1942&gt;=30,1,'Paraclinicos '!S1942&lt;30,0)</f>
        <v/>
      </c>
      <c r="M2007" t="str" cm="1">
        <f t="array" ref="M2007">_xlfn.IFS(OR('Paraclinicos '!T1942="",'Paraclinicos '!U1942=""),"",OR('Paraclinicos '!T1942&lt;=90,'Paraclinicos '!U1942&lt;=60),1,OR('Paraclinicos '!T1942&gt;90,'Paraclinicos '!U1942&gt;60),0)</f>
        <v/>
      </c>
      <c r="N2007" s="45" t="str">
        <f t="shared" si="95"/>
        <v/>
      </c>
      <c r="O2007" t="str" cm="1">
        <f t="array" ref="O2007">_xlfn.IFS(OR('Paraclinicos '!M1942="",'Paraclinicos '!N1942="",'Paraclinicos '!N1942=0),"",'Paraclinicos '!M1942/'Paraclinicos '!N1942&lt;100,4,'Paraclinicos '!M1942/'Paraclinicos '!N1942&lt;200,3,'Paraclinicos '!M1942/'Paraclinicos '!N1942&lt;300,2,'Paraclinicos '!M1942/'Paraclinicos '!N1942&lt;400,1,'Paraclinicos '!M1942/'Paraclinicos '!N1942&gt;=400,0)</f>
        <v/>
      </c>
      <c r="P2007" t="str" cm="1">
        <f t="array" ref="P2007">_xlfn.IFS('Paraclinicos '!C1942="","",'Paraclinicos '!C1942&lt;20,4,'Paraclinicos '!C1942&lt;50,3,'Paraclinicos '!C1942&lt;100,2,'Paraclinicos '!C1942&lt;150,1,'Paraclinicos '!C1942&gt;150,0)</f>
        <v/>
      </c>
      <c r="Q2007" t="str" cm="1">
        <f t="array" ref="Q2007">_xlfn.IFS('Paraclinicos '!O1942="","",'Paraclinicos '!O1942&lt;1.2,0,'Paraclinicos '!O1942&lt;2,1,'Paraclinicos '!O1942&lt;3.5,2,'Paraclinicos '!O1942&lt;5,3,'Paraclinicos '!O1942&gt;5,4)</f>
        <v/>
      </c>
      <c r="R2007" t="str" cm="1">
        <f t="array" ref="R2007">_xlfn.IFS('Paraclinicos '!J1942="","",'Paraclinicos '!J1942&lt;1.2,0,'Paraclinicos '!J1942&lt;2,1,'Paraclinicos '!J1942&lt;6,2,'Paraclinicos '!J1942&lt;12,3,'Paraclinicos '!J1942&gt;=12,4)</f>
        <v/>
      </c>
      <c r="S2007" t="str" cm="1">
        <f t="array" ref="S2007">_xlfn.IFS('Paraclinicos '!Y1942="","",'Paraclinicos '!Y1942&lt;70,1,'Paraclinicos '!Y1942&gt;=70,0)</f>
        <v/>
      </c>
      <c r="T2007" t="str" cm="1">
        <f t="array" ref="T2007">_xlfn.IFS('Paraclinicos '!W1942="","",'Paraclinicos '!W1942&lt;6,4,'Paraclinicos '!W1942&lt;10,3,'Paraclinicos '!W1942&lt;13,2,'Paraclinicos '!W1942&lt;15,1,'Paraclinicos '!W1942=15,0)</f>
        <v/>
      </c>
      <c r="U2007" s="54" t="str">
        <f t="shared" si="93"/>
        <v/>
      </c>
      <c r="V2007" t="str" cm="1">
        <f t="array" ref="V2007">_xlfn.IFS('Paraclinicos '!S1942="","",OR('Paraclinicos '!S1942&lt;=8,'Paraclinicos '!S1942&gt;=25),3,'Paraclinicos '!S1942&lt;12,1,'Paraclinicos '!S1942&lt;21,0,'Paraclinicos '!S1942&lt;25,2)</f>
        <v/>
      </c>
      <c r="W2007" t="str">
        <f>IFERROR(IF(INDEX('BD Demog para scores enalazar'!Y$2:'BD Demog para scores enalazar'!Y$3000,MATCH(Formulas!A2007,'BD Demog para scores enalazar'!A$2:'BD Demog para scores enalazar'!A$3000,0))=1,"SI","NO"),"")</f>
        <v/>
      </c>
      <c r="X2007" s="9" t="str">
        <f>IFERROR(IF(INDEX('BD Demog para scores enalazar'!AJ$2:'BD Demog para scores enalazar'!AJ$3000,MATCH(Formulas!A2007,'BD Demog para scores enalazar'!A$2:'BD Demog para scores enalazar'!A$3000,0))=1,"SI","NO"),"")</f>
        <v/>
      </c>
      <c r="Y2007" t="str" cm="1">
        <f t="array" ref="Y2007">IF(AND(W2007="NO",X2007="NO"),_xlfn.IFS('Paraclinicos '!K1942&lt;=91,3,'Paraclinicos '!K1942&lt;94,2,'Paraclinicos '!K1942&lt;96,1,'Paraclinicos '!K1942&gt;=96,0),"")</f>
        <v/>
      </c>
      <c r="Z2007" t="str" cm="1">
        <f t="array" ref="Z2007">IF(OR(W2007="SI",X2007="SI"),_xlfn.IFS(OR(AND('Paraclinicos '!K1943&lt;=83),AND('Paraclinicos '!K1943&gt;=97,AA2007=2)),3,OR(AND('Paraclinicos '!K1943&lt;=86),AND('Paraclinicos '!K1943&gt;=94,AA2007=2)),2,OR(AND('Paraclinicos '!K1943&lt;=88),AND('Paraclinicos '!K1943&gt;=92,AA2007=2)),1,OR(AND('Paraclinicos '!K1943&gt;=88,'Paraclinicos '!K1943&lt;=92),AND('Paraclinicos '!K1943&gt;=93,AA2007=0)),0),"")</f>
        <v/>
      </c>
      <c r="AA2007" t="str" cm="1">
        <f t="array" ref="AA2007">_xlfn.IFS('Paraclinicos '!E1942="","",'Paraclinicos '!E1942="Oxigeno",2,'Paraclinicos '!E1942="Aire",0)</f>
        <v/>
      </c>
    </row>
    <row r="2008" spans="1:27" x14ac:dyDescent="0.25">
      <c r="A2008">
        <f>'Paraclinicos '!A1943</f>
        <v>0</v>
      </c>
      <c r="B2008" s="3">
        <f>'Paraclinicos '!R1943</f>
        <v>0</v>
      </c>
      <c r="C2008" t="str" cm="1">
        <f t="array" ref="C2008">_xlfn.IFS('Paraclinicos '!Q1943="","",'Paraclinicos '!Q1943&gt;60,3,'Paraclinicos '!Q1943&lt;=60,1)</f>
        <v/>
      </c>
      <c r="D2008" t="str">
        <f>IFERROR(IF(INDEX('BD Demog para scores enalazar'!BC$2:BC$3000,MATCH(Formulas!A2008,'BD Demog para scores enalazar'!A$2:A$3000,0))=0,"SI","NO"),"")</f>
        <v/>
      </c>
      <c r="E2008" t="str" cm="1">
        <f t="array" ref="E2008">_xlfn.IFS(D2008="","",D2008="SI",4,D2008="NO",1)</f>
        <v/>
      </c>
      <c r="F2008" t="str" cm="1">
        <f t="array" ref="F2008">_xlfn.IFS('Paraclinicos '!B1943="","",'Paraclinicos '!B1943&gt;1,1,'Paraclinicos '!B1943&lt;=1,3)</f>
        <v/>
      </c>
      <c r="G2008" t="str" cm="1">
        <f t="array" ref="G2008">_xlfn.IFS('Paraclinicos '!D1943="","",AND('Paraclinicos '!D1943&gt;=250,'Paraclinicos '!D1943&lt;=500),2,'Paraclinicos '!D1943&gt;500,3,'Paraclinicos '!D1943&lt;250,1)</f>
        <v/>
      </c>
      <c r="H2008" s="50" t="str">
        <f t="shared" si="94"/>
        <v/>
      </c>
      <c r="I2008" t="str" cm="1">
        <f t="array" ref="I2008">_xlfn.IFS('Paraclinicos '!Q1943="","",'Paraclinicos '!Q1943&gt;=65,1,'Paraclinicos '!Q1943&lt;65,0)</f>
        <v/>
      </c>
      <c r="J2008" t="str" cm="1">
        <f t="array" ref="J2008">_xlfn.IFS('Paraclinicos '!I1943="","",'Paraclinicos '!I1943&gt;7,1,'Paraclinicos '!I1943&lt;=7,0)</f>
        <v/>
      </c>
      <c r="K2008" t="str" cm="1">
        <f t="array" ref="K2008">_xlfn.IFS('Paraclinicos '!W1943="","",'Paraclinicos '!W1943&lt;=8,1,'Paraclinicos '!W1943&gt;8,0)</f>
        <v/>
      </c>
      <c r="L2008" t="str" cm="1">
        <f t="array" ref="L2008">_xlfn.IFS('Paraclinicos '!S1943="","",'Paraclinicos '!S1943&gt;=30,1,'Paraclinicos '!S1943&lt;30,0)</f>
        <v/>
      </c>
      <c r="M2008" t="str" cm="1">
        <f t="array" ref="M2008">_xlfn.IFS(OR('Paraclinicos '!T1943="",'Paraclinicos '!U1943=""),"",OR('Paraclinicos '!T1943&lt;=90,'Paraclinicos '!U1943&lt;=60),1,OR('Paraclinicos '!T1943&gt;90,'Paraclinicos '!U1943&gt;60),0)</f>
        <v/>
      </c>
      <c r="N2008" s="45" t="str">
        <f t="shared" si="95"/>
        <v/>
      </c>
      <c r="O2008" t="str" cm="1">
        <f t="array" ref="O2008">_xlfn.IFS(OR('Paraclinicos '!M1943="",'Paraclinicos '!N1943="",'Paraclinicos '!N1943=0),"",'Paraclinicos '!M1943/'Paraclinicos '!N1943&lt;100,4,'Paraclinicos '!M1943/'Paraclinicos '!N1943&lt;200,3,'Paraclinicos '!M1943/'Paraclinicos '!N1943&lt;300,2,'Paraclinicos '!M1943/'Paraclinicos '!N1943&lt;400,1,'Paraclinicos '!M1943/'Paraclinicos '!N1943&gt;=400,0)</f>
        <v/>
      </c>
      <c r="P2008" t="str" cm="1">
        <f t="array" ref="P2008">_xlfn.IFS('Paraclinicos '!C1943="","",'Paraclinicos '!C1943&lt;20,4,'Paraclinicos '!C1943&lt;50,3,'Paraclinicos '!C1943&lt;100,2,'Paraclinicos '!C1943&lt;150,1,'Paraclinicos '!C1943&gt;150,0)</f>
        <v/>
      </c>
      <c r="Q2008" t="str" cm="1">
        <f t="array" ref="Q2008">_xlfn.IFS('Paraclinicos '!O1943="","",'Paraclinicos '!O1943&lt;1.2,0,'Paraclinicos '!O1943&lt;2,1,'Paraclinicos '!O1943&lt;3.5,2,'Paraclinicos '!O1943&lt;5,3,'Paraclinicos '!O1943&gt;5,4)</f>
        <v/>
      </c>
      <c r="R2008" t="str" cm="1">
        <f t="array" ref="R2008">_xlfn.IFS('Paraclinicos '!J1943="","",'Paraclinicos '!J1943&lt;1.2,0,'Paraclinicos '!J1943&lt;2,1,'Paraclinicos '!J1943&lt;6,2,'Paraclinicos '!J1943&lt;12,3,'Paraclinicos '!J1943&gt;=12,4)</f>
        <v/>
      </c>
      <c r="S2008" t="str" cm="1">
        <f t="array" ref="S2008">_xlfn.IFS('Paraclinicos '!Y1943="","",'Paraclinicos '!Y1943&lt;70,1,'Paraclinicos '!Y1943&gt;=70,0)</f>
        <v/>
      </c>
      <c r="T2008" t="str" cm="1">
        <f t="array" ref="T2008">_xlfn.IFS('Paraclinicos '!W1943="","",'Paraclinicos '!W1943&lt;6,4,'Paraclinicos '!W1943&lt;10,3,'Paraclinicos '!W1943&lt;13,2,'Paraclinicos '!W1943&lt;15,1,'Paraclinicos '!W1943=15,0)</f>
        <v/>
      </c>
      <c r="U2008" s="54" t="str">
        <f t="shared" si="93"/>
        <v/>
      </c>
      <c r="V2008" t="str" cm="1">
        <f t="array" ref="V2008">_xlfn.IFS('Paraclinicos '!S1943="","",OR('Paraclinicos '!S1943&lt;=8,'Paraclinicos '!S1943&gt;=25),3,'Paraclinicos '!S1943&lt;12,1,'Paraclinicos '!S1943&lt;21,0,'Paraclinicos '!S1943&lt;25,2)</f>
        <v/>
      </c>
      <c r="W2008" t="str">
        <f>IFERROR(IF(INDEX('BD Demog para scores enalazar'!Y$2:'BD Demog para scores enalazar'!Y$3000,MATCH(Formulas!A2008,'BD Demog para scores enalazar'!A$2:'BD Demog para scores enalazar'!A$3000,0))=1,"SI","NO"),"")</f>
        <v/>
      </c>
      <c r="X2008" s="9" t="str">
        <f>IFERROR(IF(INDEX('BD Demog para scores enalazar'!AJ$2:'BD Demog para scores enalazar'!AJ$3000,MATCH(Formulas!A2008,'BD Demog para scores enalazar'!A$2:'BD Demog para scores enalazar'!A$3000,0))=1,"SI","NO"),"")</f>
        <v/>
      </c>
      <c r="Y2008" t="str" cm="1">
        <f t="array" ref="Y2008">IF(AND(W2008="NO",X2008="NO"),_xlfn.IFS('Paraclinicos '!K1943&lt;=91,3,'Paraclinicos '!K1943&lt;94,2,'Paraclinicos '!K1943&lt;96,1,'Paraclinicos '!K1943&gt;=96,0),"")</f>
        <v/>
      </c>
      <c r="Z2008" t="str" cm="1">
        <f t="array" ref="Z2008">IF(OR(W2008="SI",X2008="SI"),_xlfn.IFS(OR(AND('Paraclinicos '!K1944&lt;=83),AND('Paraclinicos '!K1944&gt;=97,AA2008=2)),3,OR(AND('Paraclinicos '!K1944&lt;=86),AND('Paraclinicos '!K1944&gt;=94,AA2008=2)),2,OR(AND('Paraclinicos '!K1944&lt;=88),AND('Paraclinicos '!K1944&gt;=92,AA2008=2)),1,OR(AND('Paraclinicos '!K1944&gt;=88,'Paraclinicos '!K1944&lt;=92),AND('Paraclinicos '!K1944&gt;=93,AA2008=0)),0),"")</f>
        <v/>
      </c>
      <c r="AA2008" t="str" cm="1">
        <f t="array" ref="AA2008">_xlfn.IFS('Paraclinicos '!E1943="","",'Paraclinicos '!E1943="Oxigeno",2,'Paraclinicos '!E1943="Aire",0)</f>
        <v/>
      </c>
    </row>
    <row r="2009" spans="1:27" x14ac:dyDescent="0.25">
      <c r="A2009">
        <f>'Paraclinicos '!A1944</f>
        <v>0</v>
      </c>
      <c r="B2009" s="3">
        <f>'Paraclinicos '!R1944</f>
        <v>0</v>
      </c>
      <c r="C2009" t="str" cm="1">
        <f t="array" ref="C2009">_xlfn.IFS('Paraclinicos '!Q1944="","",'Paraclinicos '!Q1944&gt;60,3,'Paraclinicos '!Q1944&lt;=60,1)</f>
        <v/>
      </c>
      <c r="D2009" t="str">
        <f>IFERROR(IF(INDEX('BD Demog para scores enalazar'!BC$2:BC$3000,MATCH(Formulas!A2009,'BD Demog para scores enalazar'!A$2:A$3000,0))=0,"SI","NO"),"")</f>
        <v/>
      </c>
      <c r="E2009" t="str" cm="1">
        <f t="array" ref="E2009">_xlfn.IFS(D2009="","",D2009="SI",4,D2009="NO",1)</f>
        <v/>
      </c>
      <c r="F2009" t="str" cm="1">
        <f t="array" ref="F2009">_xlfn.IFS('Paraclinicos '!B1944="","",'Paraclinicos '!B1944&gt;1,1,'Paraclinicos '!B1944&lt;=1,3)</f>
        <v/>
      </c>
      <c r="G2009" t="str" cm="1">
        <f t="array" ref="G2009">_xlfn.IFS('Paraclinicos '!D1944="","",AND('Paraclinicos '!D1944&gt;=250,'Paraclinicos '!D1944&lt;=500),2,'Paraclinicos '!D1944&gt;500,3,'Paraclinicos '!D1944&lt;250,1)</f>
        <v/>
      </c>
      <c r="H2009" s="50" t="str">
        <f t="shared" si="94"/>
        <v/>
      </c>
      <c r="I2009" t="str" cm="1">
        <f t="array" ref="I2009">_xlfn.IFS('Paraclinicos '!Q1944="","",'Paraclinicos '!Q1944&gt;=65,1,'Paraclinicos '!Q1944&lt;65,0)</f>
        <v/>
      </c>
      <c r="J2009" t="str" cm="1">
        <f t="array" ref="J2009">_xlfn.IFS('Paraclinicos '!I1944="","",'Paraclinicos '!I1944&gt;7,1,'Paraclinicos '!I1944&lt;=7,0)</f>
        <v/>
      </c>
      <c r="K2009" t="str" cm="1">
        <f t="array" ref="K2009">_xlfn.IFS('Paraclinicos '!W1944="","",'Paraclinicos '!W1944&lt;=8,1,'Paraclinicos '!W1944&gt;8,0)</f>
        <v/>
      </c>
      <c r="L2009" t="str" cm="1">
        <f t="array" ref="L2009">_xlfn.IFS('Paraclinicos '!S1944="","",'Paraclinicos '!S1944&gt;=30,1,'Paraclinicos '!S1944&lt;30,0)</f>
        <v/>
      </c>
      <c r="M2009" t="str" cm="1">
        <f t="array" ref="M2009">_xlfn.IFS(OR('Paraclinicos '!T1944="",'Paraclinicos '!U1944=""),"",OR('Paraclinicos '!T1944&lt;=90,'Paraclinicos '!U1944&lt;=60),1,OR('Paraclinicos '!T1944&gt;90,'Paraclinicos '!U1944&gt;60),0)</f>
        <v/>
      </c>
      <c r="N2009" s="45" t="str">
        <f t="shared" si="95"/>
        <v/>
      </c>
      <c r="O2009" t="str" cm="1">
        <f t="array" ref="O2009">_xlfn.IFS(OR('Paraclinicos '!M1944="",'Paraclinicos '!N1944="",'Paraclinicos '!N1944=0),"",'Paraclinicos '!M1944/'Paraclinicos '!N1944&lt;100,4,'Paraclinicos '!M1944/'Paraclinicos '!N1944&lt;200,3,'Paraclinicos '!M1944/'Paraclinicos '!N1944&lt;300,2,'Paraclinicos '!M1944/'Paraclinicos '!N1944&lt;400,1,'Paraclinicos '!M1944/'Paraclinicos '!N1944&gt;=400,0)</f>
        <v/>
      </c>
      <c r="P2009" t="str" cm="1">
        <f t="array" ref="P2009">_xlfn.IFS('Paraclinicos '!C1944="","",'Paraclinicos '!C1944&lt;20,4,'Paraclinicos '!C1944&lt;50,3,'Paraclinicos '!C1944&lt;100,2,'Paraclinicos '!C1944&lt;150,1,'Paraclinicos '!C1944&gt;150,0)</f>
        <v/>
      </c>
      <c r="Q2009" t="str" cm="1">
        <f t="array" ref="Q2009">_xlfn.IFS('Paraclinicos '!O1944="","",'Paraclinicos '!O1944&lt;1.2,0,'Paraclinicos '!O1944&lt;2,1,'Paraclinicos '!O1944&lt;3.5,2,'Paraclinicos '!O1944&lt;5,3,'Paraclinicos '!O1944&gt;5,4)</f>
        <v/>
      </c>
      <c r="R2009" t="str" cm="1">
        <f t="array" ref="R2009">_xlfn.IFS('Paraclinicos '!J1944="","",'Paraclinicos '!J1944&lt;1.2,0,'Paraclinicos '!J1944&lt;2,1,'Paraclinicos '!J1944&lt;6,2,'Paraclinicos '!J1944&lt;12,3,'Paraclinicos '!J1944&gt;=12,4)</f>
        <v/>
      </c>
      <c r="S2009" t="str" cm="1">
        <f t="array" ref="S2009">_xlfn.IFS('Paraclinicos '!Y1944="","",'Paraclinicos '!Y1944&lt;70,1,'Paraclinicos '!Y1944&gt;=70,0)</f>
        <v/>
      </c>
      <c r="T2009" t="str" cm="1">
        <f t="array" ref="T2009">_xlfn.IFS('Paraclinicos '!W1944="","",'Paraclinicos '!W1944&lt;6,4,'Paraclinicos '!W1944&lt;10,3,'Paraclinicos '!W1944&lt;13,2,'Paraclinicos '!W1944&lt;15,1,'Paraclinicos '!W1944=15,0)</f>
        <v/>
      </c>
      <c r="U2009" s="54" t="str">
        <f t="shared" si="93"/>
        <v/>
      </c>
      <c r="V2009" t="str" cm="1">
        <f t="array" ref="V2009">_xlfn.IFS('Paraclinicos '!S1944="","",OR('Paraclinicos '!S1944&lt;=8,'Paraclinicos '!S1944&gt;=25),3,'Paraclinicos '!S1944&lt;12,1,'Paraclinicos '!S1944&lt;21,0,'Paraclinicos '!S1944&lt;25,2)</f>
        <v/>
      </c>
      <c r="W2009" t="str">
        <f>IFERROR(IF(INDEX('BD Demog para scores enalazar'!Y$2:'BD Demog para scores enalazar'!Y$3000,MATCH(Formulas!A2009,'BD Demog para scores enalazar'!A$2:'BD Demog para scores enalazar'!A$3000,0))=1,"SI","NO"),"")</f>
        <v/>
      </c>
      <c r="X2009" s="9" t="str">
        <f>IFERROR(IF(INDEX('BD Demog para scores enalazar'!AJ$2:'BD Demog para scores enalazar'!AJ$3000,MATCH(Formulas!A2009,'BD Demog para scores enalazar'!A$2:'BD Demog para scores enalazar'!A$3000,0))=1,"SI","NO"),"")</f>
        <v/>
      </c>
      <c r="Y2009" t="str" cm="1">
        <f t="array" ref="Y2009">IF(AND(W2009="NO",X2009="NO"),_xlfn.IFS('Paraclinicos '!K1944&lt;=91,3,'Paraclinicos '!K1944&lt;94,2,'Paraclinicos '!K1944&lt;96,1,'Paraclinicos '!K1944&gt;=96,0),"")</f>
        <v/>
      </c>
      <c r="Z2009" t="str" cm="1">
        <f t="array" ref="Z2009">IF(OR(W2009="SI",X2009="SI"),_xlfn.IFS(OR(AND('Paraclinicos '!K1945&lt;=83),AND('Paraclinicos '!K1945&gt;=97,AA2009=2)),3,OR(AND('Paraclinicos '!K1945&lt;=86),AND('Paraclinicos '!K1945&gt;=94,AA2009=2)),2,OR(AND('Paraclinicos '!K1945&lt;=88),AND('Paraclinicos '!K1945&gt;=92,AA2009=2)),1,OR(AND('Paraclinicos '!K1945&gt;=88,'Paraclinicos '!K1945&lt;=92),AND('Paraclinicos '!K1945&gt;=93,AA2009=0)),0),"")</f>
        <v/>
      </c>
      <c r="AA2009" t="str" cm="1">
        <f t="array" ref="AA2009">_xlfn.IFS('Paraclinicos '!E1944="","",'Paraclinicos '!E1944="Oxigeno",2,'Paraclinicos '!E1944="Aire",0)</f>
        <v/>
      </c>
    </row>
    <row r="2010" spans="1:27" x14ac:dyDescent="0.25">
      <c r="A2010">
        <f>'Paraclinicos '!A1945</f>
        <v>0</v>
      </c>
      <c r="B2010" s="3">
        <f>'Paraclinicos '!R1945</f>
        <v>0</v>
      </c>
      <c r="C2010" t="str" cm="1">
        <f t="array" ref="C2010">_xlfn.IFS('Paraclinicos '!Q1945="","",'Paraclinicos '!Q1945&gt;60,3,'Paraclinicos '!Q1945&lt;=60,1)</f>
        <v/>
      </c>
      <c r="D2010" t="str">
        <f>IFERROR(IF(INDEX('BD Demog para scores enalazar'!BC$2:BC$3000,MATCH(Formulas!A2010,'BD Demog para scores enalazar'!A$2:A$3000,0))=0,"SI","NO"),"")</f>
        <v/>
      </c>
      <c r="E2010" t="str" cm="1">
        <f t="array" ref="E2010">_xlfn.IFS(D2010="","",D2010="SI",4,D2010="NO",1)</f>
        <v/>
      </c>
      <c r="F2010" t="str" cm="1">
        <f t="array" ref="F2010">_xlfn.IFS('Paraclinicos '!B1945="","",'Paraclinicos '!B1945&gt;1,1,'Paraclinicos '!B1945&lt;=1,3)</f>
        <v/>
      </c>
      <c r="G2010" t="str" cm="1">
        <f t="array" ref="G2010">_xlfn.IFS('Paraclinicos '!D1945="","",AND('Paraclinicos '!D1945&gt;=250,'Paraclinicos '!D1945&lt;=500),2,'Paraclinicos '!D1945&gt;500,3,'Paraclinicos '!D1945&lt;250,1)</f>
        <v/>
      </c>
      <c r="H2010" s="50" t="str">
        <f t="shared" si="94"/>
        <v/>
      </c>
      <c r="I2010" t="str" cm="1">
        <f t="array" ref="I2010">_xlfn.IFS('Paraclinicos '!Q1945="","",'Paraclinicos '!Q1945&gt;=65,1,'Paraclinicos '!Q1945&lt;65,0)</f>
        <v/>
      </c>
      <c r="J2010" t="str" cm="1">
        <f t="array" ref="J2010">_xlfn.IFS('Paraclinicos '!I1945="","",'Paraclinicos '!I1945&gt;7,1,'Paraclinicos '!I1945&lt;=7,0)</f>
        <v/>
      </c>
      <c r="K2010" t="str" cm="1">
        <f t="array" ref="K2010">_xlfn.IFS('Paraclinicos '!W1945="","",'Paraclinicos '!W1945&lt;=8,1,'Paraclinicos '!W1945&gt;8,0)</f>
        <v/>
      </c>
      <c r="L2010" t="str" cm="1">
        <f t="array" ref="L2010">_xlfn.IFS('Paraclinicos '!S1945="","",'Paraclinicos '!S1945&gt;=30,1,'Paraclinicos '!S1945&lt;30,0)</f>
        <v/>
      </c>
      <c r="M2010" t="str" cm="1">
        <f t="array" ref="M2010">_xlfn.IFS(OR('Paraclinicos '!T1945="",'Paraclinicos '!U1945=""),"",OR('Paraclinicos '!T1945&lt;=90,'Paraclinicos '!U1945&lt;=60),1,OR('Paraclinicos '!T1945&gt;90,'Paraclinicos '!U1945&gt;60),0)</f>
        <v/>
      </c>
      <c r="N2010" s="45" t="str">
        <f t="shared" si="95"/>
        <v/>
      </c>
      <c r="O2010" t="str" cm="1">
        <f t="array" ref="O2010">_xlfn.IFS(OR('Paraclinicos '!M1945="",'Paraclinicos '!N1945="",'Paraclinicos '!N1945=0),"",'Paraclinicos '!M1945/'Paraclinicos '!N1945&lt;100,4,'Paraclinicos '!M1945/'Paraclinicos '!N1945&lt;200,3,'Paraclinicos '!M1945/'Paraclinicos '!N1945&lt;300,2,'Paraclinicos '!M1945/'Paraclinicos '!N1945&lt;400,1,'Paraclinicos '!M1945/'Paraclinicos '!N1945&gt;=400,0)</f>
        <v/>
      </c>
      <c r="P2010" t="str" cm="1">
        <f t="array" ref="P2010">_xlfn.IFS('Paraclinicos '!C1945="","",'Paraclinicos '!C1945&lt;20,4,'Paraclinicos '!C1945&lt;50,3,'Paraclinicos '!C1945&lt;100,2,'Paraclinicos '!C1945&lt;150,1,'Paraclinicos '!C1945&gt;150,0)</f>
        <v/>
      </c>
      <c r="Q2010" t="str" cm="1">
        <f t="array" ref="Q2010">_xlfn.IFS('Paraclinicos '!O1945="","",'Paraclinicos '!O1945&lt;1.2,0,'Paraclinicos '!O1945&lt;2,1,'Paraclinicos '!O1945&lt;3.5,2,'Paraclinicos '!O1945&lt;5,3,'Paraclinicos '!O1945&gt;5,4)</f>
        <v/>
      </c>
      <c r="R2010" t="str" cm="1">
        <f t="array" ref="R2010">_xlfn.IFS('Paraclinicos '!J1945="","",'Paraclinicos '!J1945&lt;1.2,0,'Paraclinicos '!J1945&lt;2,1,'Paraclinicos '!J1945&lt;6,2,'Paraclinicos '!J1945&lt;12,3,'Paraclinicos '!J1945&gt;=12,4)</f>
        <v/>
      </c>
      <c r="S2010" t="str" cm="1">
        <f t="array" ref="S2010">_xlfn.IFS('Paraclinicos '!Y1945="","",'Paraclinicos '!Y1945&lt;70,1,'Paraclinicos '!Y1945&gt;=70,0)</f>
        <v/>
      </c>
      <c r="T2010" t="str" cm="1">
        <f t="array" ref="T2010">_xlfn.IFS('Paraclinicos '!W1945="","",'Paraclinicos '!W1945&lt;6,4,'Paraclinicos '!W1945&lt;10,3,'Paraclinicos '!W1945&lt;13,2,'Paraclinicos '!W1945&lt;15,1,'Paraclinicos '!W1945=15,0)</f>
        <v/>
      </c>
      <c r="U2010" s="54" t="str">
        <f t="shared" si="93"/>
        <v/>
      </c>
      <c r="V2010" t="str" cm="1">
        <f t="array" ref="V2010">_xlfn.IFS('Paraclinicos '!S1945="","",OR('Paraclinicos '!S1945&lt;=8,'Paraclinicos '!S1945&gt;=25),3,'Paraclinicos '!S1945&lt;12,1,'Paraclinicos '!S1945&lt;21,0,'Paraclinicos '!S1945&lt;25,2)</f>
        <v/>
      </c>
      <c r="W2010" t="str">
        <f>IFERROR(IF(INDEX('BD Demog para scores enalazar'!Y$2:'BD Demog para scores enalazar'!Y$3000,MATCH(Formulas!A2010,'BD Demog para scores enalazar'!A$2:'BD Demog para scores enalazar'!A$3000,0))=1,"SI","NO"),"")</f>
        <v/>
      </c>
      <c r="X2010" s="9" t="str">
        <f>IFERROR(IF(INDEX('BD Demog para scores enalazar'!AJ$2:'BD Demog para scores enalazar'!AJ$3000,MATCH(Formulas!A2010,'BD Demog para scores enalazar'!A$2:'BD Demog para scores enalazar'!A$3000,0))=1,"SI","NO"),"")</f>
        <v/>
      </c>
      <c r="Y2010" t="str" cm="1">
        <f t="array" ref="Y2010">IF(AND(W2010="NO",X2010="NO"),_xlfn.IFS('Paraclinicos '!K1945&lt;=91,3,'Paraclinicos '!K1945&lt;94,2,'Paraclinicos '!K1945&lt;96,1,'Paraclinicos '!K1945&gt;=96,0),"")</f>
        <v/>
      </c>
      <c r="Z2010" t="str" cm="1">
        <f t="array" ref="Z2010">IF(OR(W2010="SI",X2010="SI"),_xlfn.IFS(OR(AND('Paraclinicos '!K1946&lt;=83),AND('Paraclinicos '!K1946&gt;=97,AA2010=2)),3,OR(AND('Paraclinicos '!K1946&lt;=86),AND('Paraclinicos '!K1946&gt;=94,AA2010=2)),2,OR(AND('Paraclinicos '!K1946&lt;=88),AND('Paraclinicos '!K1946&gt;=92,AA2010=2)),1,OR(AND('Paraclinicos '!K1946&gt;=88,'Paraclinicos '!K1946&lt;=92),AND('Paraclinicos '!K1946&gt;=93,AA2010=0)),0),"")</f>
        <v/>
      </c>
      <c r="AA2010" t="str" cm="1">
        <f t="array" ref="AA2010">_xlfn.IFS('Paraclinicos '!E1945="","",'Paraclinicos '!E1945="Oxigeno",2,'Paraclinicos '!E1945="Aire",0)</f>
        <v/>
      </c>
    </row>
    <row r="2011" spans="1:27" x14ac:dyDescent="0.25">
      <c r="A2011">
        <f>'Paraclinicos '!A1946</f>
        <v>0</v>
      </c>
      <c r="B2011" s="3">
        <f>'Paraclinicos '!R1946</f>
        <v>0</v>
      </c>
      <c r="C2011" t="str" cm="1">
        <f t="array" ref="C2011">_xlfn.IFS('Paraclinicos '!Q1946="","",'Paraclinicos '!Q1946&gt;60,3,'Paraclinicos '!Q1946&lt;=60,1)</f>
        <v/>
      </c>
      <c r="D2011" t="str">
        <f>IFERROR(IF(INDEX('BD Demog para scores enalazar'!BC$2:BC$3000,MATCH(Formulas!A2011,'BD Demog para scores enalazar'!A$2:A$3000,0))=0,"SI","NO"),"")</f>
        <v/>
      </c>
      <c r="E2011" t="str" cm="1">
        <f t="array" ref="E2011">_xlfn.IFS(D2011="","",D2011="SI",4,D2011="NO",1)</f>
        <v/>
      </c>
      <c r="F2011" t="str" cm="1">
        <f t="array" ref="F2011">_xlfn.IFS('Paraclinicos '!B1946="","",'Paraclinicos '!B1946&gt;1,1,'Paraclinicos '!B1946&lt;=1,3)</f>
        <v/>
      </c>
      <c r="G2011" t="str" cm="1">
        <f t="array" ref="G2011">_xlfn.IFS('Paraclinicos '!D1946="","",AND('Paraclinicos '!D1946&gt;=250,'Paraclinicos '!D1946&lt;=500),2,'Paraclinicos '!D1946&gt;500,3,'Paraclinicos '!D1946&lt;250,1)</f>
        <v/>
      </c>
      <c r="H2011" s="50" t="str">
        <f t="shared" si="94"/>
        <v/>
      </c>
      <c r="I2011" t="str" cm="1">
        <f t="array" ref="I2011">_xlfn.IFS('Paraclinicos '!Q1946="","",'Paraclinicos '!Q1946&gt;=65,1,'Paraclinicos '!Q1946&lt;65,0)</f>
        <v/>
      </c>
      <c r="J2011" t="str" cm="1">
        <f t="array" ref="J2011">_xlfn.IFS('Paraclinicos '!I1946="","",'Paraclinicos '!I1946&gt;7,1,'Paraclinicos '!I1946&lt;=7,0)</f>
        <v/>
      </c>
      <c r="K2011" t="str" cm="1">
        <f t="array" ref="K2011">_xlfn.IFS('Paraclinicos '!W1946="","",'Paraclinicos '!W1946&lt;=8,1,'Paraclinicos '!W1946&gt;8,0)</f>
        <v/>
      </c>
      <c r="L2011" t="str" cm="1">
        <f t="array" ref="L2011">_xlfn.IFS('Paraclinicos '!S1946="","",'Paraclinicos '!S1946&gt;=30,1,'Paraclinicos '!S1946&lt;30,0)</f>
        <v/>
      </c>
      <c r="M2011" t="str" cm="1">
        <f t="array" ref="M2011">_xlfn.IFS(OR('Paraclinicos '!T1946="",'Paraclinicos '!U1946=""),"",OR('Paraclinicos '!T1946&lt;=90,'Paraclinicos '!U1946&lt;=60),1,OR('Paraclinicos '!T1946&gt;90,'Paraclinicos '!U1946&gt;60),0)</f>
        <v/>
      </c>
      <c r="N2011" s="45" t="str">
        <f t="shared" si="95"/>
        <v/>
      </c>
      <c r="O2011" t="str" cm="1">
        <f t="array" ref="O2011">_xlfn.IFS(OR('Paraclinicos '!M1946="",'Paraclinicos '!N1946="",'Paraclinicos '!N1946=0),"",'Paraclinicos '!M1946/'Paraclinicos '!N1946&lt;100,4,'Paraclinicos '!M1946/'Paraclinicos '!N1946&lt;200,3,'Paraclinicos '!M1946/'Paraclinicos '!N1946&lt;300,2,'Paraclinicos '!M1946/'Paraclinicos '!N1946&lt;400,1,'Paraclinicos '!M1946/'Paraclinicos '!N1946&gt;=400,0)</f>
        <v/>
      </c>
      <c r="P2011" t="str" cm="1">
        <f t="array" ref="P2011">_xlfn.IFS('Paraclinicos '!C1946="","",'Paraclinicos '!C1946&lt;20,4,'Paraclinicos '!C1946&lt;50,3,'Paraclinicos '!C1946&lt;100,2,'Paraclinicos '!C1946&lt;150,1,'Paraclinicos '!C1946&gt;150,0)</f>
        <v/>
      </c>
      <c r="Q2011" t="str" cm="1">
        <f t="array" ref="Q2011">_xlfn.IFS('Paraclinicos '!O1946="","",'Paraclinicos '!O1946&lt;1.2,0,'Paraclinicos '!O1946&lt;2,1,'Paraclinicos '!O1946&lt;3.5,2,'Paraclinicos '!O1946&lt;5,3,'Paraclinicos '!O1946&gt;5,4)</f>
        <v/>
      </c>
      <c r="R2011" t="str" cm="1">
        <f t="array" ref="R2011">_xlfn.IFS('Paraclinicos '!J1946="","",'Paraclinicos '!J1946&lt;1.2,0,'Paraclinicos '!J1946&lt;2,1,'Paraclinicos '!J1946&lt;6,2,'Paraclinicos '!J1946&lt;12,3,'Paraclinicos '!J1946&gt;=12,4)</f>
        <v/>
      </c>
      <c r="S2011" t="str" cm="1">
        <f t="array" ref="S2011">_xlfn.IFS('Paraclinicos '!Y1946="","",'Paraclinicos '!Y1946&lt;70,1,'Paraclinicos '!Y1946&gt;=70,0)</f>
        <v/>
      </c>
      <c r="T2011" t="str" cm="1">
        <f t="array" ref="T2011">_xlfn.IFS('Paraclinicos '!W1946="","",'Paraclinicos '!W1946&lt;6,4,'Paraclinicos '!W1946&lt;10,3,'Paraclinicos '!W1946&lt;13,2,'Paraclinicos '!W1946&lt;15,1,'Paraclinicos '!W1946=15,0)</f>
        <v/>
      </c>
      <c r="U2011" s="54" t="str">
        <f t="shared" si="93"/>
        <v/>
      </c>
      <c r="V2011" t="str" cm="1">
        <f t="array" ref="V2011">_xlfn.IFS('Paraclinicos '!S1946="","",OR('Paraclinicos '!S1946&lt;=8,'Paraclinicos '!S1946&gt;=25),3,'Paraclinicos '!S1946&lt;12,1,'Paraclinicos '!S1946&lt;21,0,'Paraclinicos '!S1946&lt;25,2)</f>
        <v/>
      </c>
      <c r="W2011" t="str">
        <f>IFERROR(IF(INDEX('BD Demog para scores enalazar'!Y$2:'BD Demog para scores enalazar'!Y$3000,MATCH(Formulas!A2011,'BD Demog para scores enalazar'!A$2:'BD Demog para scores enalazar'!A$3000,0))=1,"SI","NO"),"")</f>
        <v/>
      </c>
      <c r="X2011" s="9" t="str">
        <f>IFERROR(IF(INDEX('BD Demog para scores enalazar'!AJ$2:'BD Demog para scores enalazar'!AJ$3000,MATCH(Formulas!A2011,'BD Demog para scores enalazar'!A$2:'BD Demog para scores enalazar'!A$3000,0))=1,"SI","NO"),"")</f>
        <v/>
      </c>
      <c r="Y2011" t="str" cm="1">
        <f t="array" ref="Y2011">IF(AND(W2011="NO",X2011="NO"),_xlfn.IFS('Paraclinicos '!K1946&lt;=91,3,'Paraclinicos '!K1946&lt;94,2,'Paraclinicos '!K1946&lt;96,1,'Paraclinicos '!K1946&gt;=96,0),"")</f>
        <v/>
      </c>
      <c r="Z2011" t="str" cm="1">
        <f t="array" ref="Z2011">IF(OR(W2011="SI",X2011="SI"),_xlfn.IFS(OR(AND('Paraclinicos '!K1947&lt;=83),AND('Paraclinicos '!K1947&gt;=97,AA2011=2)),3,OR(AND('Paraclinicos '!K1947&lt;=86),AND('Paraclinicos '!K1947&gt;=94,AA2011=2)),2,OR(AND('Paraclinicos '!K1947&lt;=88),AND('Paraclinicos '!K1947&gt;=92,AA2011=2)),1,OR(AND('Paraclinicos '!K1947&gt;=88,'Paraclinicos '!K1947&lt;=92),AND('Paraclinicos '!K1947&gt;=93,AA2011=0)),0),"")</f>
        <v/>
      </c>
      <c r="AA2011" t="str" cm="1">
        <f t="array" ref="AA2011">_xlfn.IFS('Paraclinicos '!E1946="","",'Paraclinicos '!E1946="Oxigeno",2,'Paraclinicos '!E1946="Aire",0)</f>
        <v/>
      </c>
    </row>
    <row r="2012" spans="1:27" x14ac:dyDescent="0.25">
      <c r="A2012">
        <f>'Paraclinicos '!A1947</f>
        <v>0</v>
      </c>
      <c r="B2012" s="3">
        <f>'Paraclinicos '!R1947</f>
        <v>0</v>
      </c>
      <c r="C2012" t="str" cm="1">
        <f t="array" ref="C2012">_xlfn.IFS('Paraclinicos '!Q1947="","",'Paraclinicos '!Q1947&gt;60,3,'Paraclinicos '!Q1947&lt;=60,1)</f>
        <v/>
      </c>
      <c r="D2012" t="str">
        <f>IFERROR(IF(INDEX('BD Demog para scores enalazar'!BC$2:BC$3000,MATCH(Formulas!A2012,'BD Demog para scores enalazar'!A$2:A$3000,0))=0,"SI","NO"),"")</f>
        <v/>
      </c>
      <c r="E2012" t="str" cm="1">
        <f t="array" ref="E2012">_xlfn.IFS(D2012="","",D2012="SI",4,D2012="NO",1)</f>
        <v/>
      </c>
      <c r="F2012" t="str" cm="1">
        <f t="array" ref="F2012">_xlfn.IFS('Paraclinicos '!B1947="","",'Paraclinicos '!B1947&gt;1,1,'Paraclinicos '!B1947&lt;=1,3)</f>
        <v/>
      </c>
      <c r="G2012" t="str" cm="1">
        <f t="array" ref="G2012">_xlfn.IFS('Paraclinicos '!D1947="","",AND('Paraclinicos '!D1947&gt;=250,'Paraclinicos '!D1947&lt;=500),2,'Paraclinicos '!D1947&gt;500,3,'Paraclinicos '!D1947&lt;250,1)</f>
        <v/>
      </c>
      <c r="H2012" s="50" t="str">
        <f t="shared" si="94"/>
        <v/>
      </c>
      <c r="I2012" t="str" cm="1">
        <f t="array" ref="I2012">_xlfn.IFS('Paraclinicos '!Q1947="","",'Paraclinicos '!Q1947&gt;=65,1,'Paraclinicos '!Q1947&lt;65,0)</f>
        <v/>
      </c>
      <c r="J2012" t="str" cm="1">
        <f t="array" ref="J2012">_xlfn.IFS('Paraclinicos '!I1947="","",'Paraclinicos '!I1947&gt;7,1,'Paraclinicos '!I1947&lt;=7,0)</f>
        <v/>
      </c>
      <c r="K2012" t="str" cm="1">
        <f t="array" ref="K2012">_xlfn.IFS('Paraclinicos '!W1947="","",'Paraclinicos '!W1947&lt;=8,1,'Paraclinicos '!W1947&gt;8,0)</f>
        <v/>
      </c>
      <c r="L2012" t="str" cm="1">
        <f t="array" ref="L2012">_xlfn.IFS('Paraclinicos '!S1947="","",'Paraclinicos '!S1947&gt;=30,1,'Paraclinicos '!S1947&lt;30,0)</f>
        <v/>
      </c>
      <c r="M2012" t="str" cm="1">
        <f t="array" ref="M2012">_xlfn.IFS(OR('Paraclinicos '!T1947="",'Paraclinicos '!U1947=""),"",OR('Paraclinicos '!T1947&lt;=90,'Paraclinicos '!U1947&lt;=60),1,OR('Paraclinicos '!T1947&gt;90,'Paraclinicos '!U1947&gt;60),0)</f>
        <v/>
      </c>
      <c r="N2012" s="45" t="str">
        <f t="shared" si="95"/>
        <v/>
      </c>
      <c r="O2012" t="str" cm="1">
        <f t="array" ref="O2012">_xlfn.IFS(OR('Paraclinicos '!M1947="",'Paraclinicos '!N1947="",'Paraclinicos '!N1947=0),"",'Paraclinicos '!M1947/'Paraclinicos '!N1947&lt;100,4,'Paraclinicos '!M1947/'Paraclinicos '!N1947&lt;200,3,'Paraclinicos '!M1947/'Paraclinicos '!N1947&lt;300,2,'Paraclinicos '!M1947/'Paraclinicos '!N1947&lt;400,1,'Paraclinicos '!M1947/'Paraclinicos '!N1947&gt;=400,0)</f>
        <v/>
      </c>
      <c r="P2012" t="str" cm="1">
        <f t="array" ref="P2012">_xlfn.IFS('Paraclinicos '!C1947="","",'Paraclinicos '!C1947&lt;20,4,'Paraclinicos '!C1947&lt;50,3,'Paraclinicos '!C1947&lt;100,2,'Paraclinicos '!C1947&lt;150,1,'Paraclinicos '!C1947&gt;150,0)</f>
        <v/>
      </c>
      <c r="Q2012" t="str" cm="1">
        <f t="array" ref="Q2012">_xlfn.IFS('Paraclinicos '!O1947="","",'Paraclinicos '!O1947&lt;1.2,0,'Paraclinicos '!O1947&lt;2,1,'Paraclinicos '!O1947&lt;3.5,2,'Paraclinicos '!O1947&lt;5,3,'Paraclinicos '!O1947&gt;5,4)</f>
        <v/>
      </c>
      <c r="R2012" t="str" cm="1">
        <f t="array" ref="R2012">_xlfn.IFS('Paraclinicos '!J1947="","",'Paraclinicos '!J1947&lt;1.2,0,'Paraclinicos '!J1947&lt;2,1,'Paraclinicos '!J1947&lt;6,2,'Paraclinicos '!J1947&lt;12,3,'Paraclinicos '!J1947&gt;=12,4)</f>
        <v/>
      </c>
      <c r="S2012" t="str" cm="1">
        <f t="array" ref="S2012">_xlfn.IFS('Paraclinicos '!Y1947="","",'Paraclinicos '!Y1947&lt;70,1,'Paraclinicos '!Y1947&gt;=70,0)</f>
        <v/>
      </c>
      <c r="T2012" t="str" cm="1">
        <f t="array" ref="T2012">_xlfn.IFS('Paraclinicos '!W1947="","",'Paraclinicos '!W1947&lt;6,4,'Paraclinicos '!W1947&lt;10,3,'Paraclinicos '!W1947&lt;13,2,'Paraclinicos '!W1947&lt;15,1,'Paraclinicos '!W1947=15,0)</f>
        <v/>
      </c>
      <c r="U2012" s="54" t="str">
        <f t="shared" si="93"/>
        <v/>
      </c>
      <c r="V2012" t="str" cm="1">
        <f t="array" ref="V2012">_xlfn.IFS('Paraclinicos '!S1947="","",OR('Paraclinicos '!S1947&lt;=8,'Paraclinicos '!S1947&gt;=25),3,'Paraclinicos '!S1947&lt;12,1,'Paraclinicos '!S1947&lt;21,0,'Paraclinicos '!S1947&lt;25,2)</f>
        <v/>
      </c>
      <c r="W2012" t="str">
        <f>IFERROR(IF(INDEX('BD Demog para scores enalazar'!Y$2:'BD Demog para scores enalazar'!Y$3000,MATCH(Formulas!A2012,'BD Demog para scores enalazar'!A$2:'BD Demog para scores enalazar'!A$3000,0))=1,"SI","NO"),"")</f>
        <v/>
      </c>
      <c r="X2012" s="9" t="str">
        <f>IFERROR(IF(INDEX('BD Demog para scores enalazar'!AJ$2:'BD Demog para scores enalazar'!AJ$3000,MATCH(Formulas!A2012,'BD Demog para scores enalazar'!A$2:'BD Demog para scores enalazar'!A$3000,0))=1,"SI","NO"),"")</f>
        <v/>
      </c>
      <c r="Y2012" t="str" cm="1">
        <f t="array" ref="Y2012">IF(AND(W2012="NO",X2012="NO"),_xlfn.IFS('Paraclinicos '!K1947&lt;=91,3,'Paraclinicos '!K1947&lt;94,2,'Paraclinicos '!K1947&lt;96,1,'Paraclinicos '!K1947&gt;=96,0),"")</f>
        <v/>
      </c>
      <c r="Z2012" t="str" cm="1">
        <f t="array" ref="Z2012">IF(OR(W2012="SI",X2012="SI"),_xlfn.IFS(OR(AND('Paraclinicos '!K1948&lt;=83),AND('Paraclinicos '!K1948&gt;=97,AA2012=2)),3,OR(AND('Paraclinicos '!K1948&lt;=86),AND('Paraclinicos '!K1948&gt;=94,AA2012=2)),2,OR(AND('Paraclinicos '!K1948&lt;=88),AND('Paraclinicos '!K1948&gt;=92,AA2012=2)),1,OR(AND('Paraclinicos '!K1948&gt;=88,'Paraclinicos '!K1948&lt;=92),AND('Paraclinicos '!K1948&gt;=93,AA2012=0)),0),"")</f>
        <v/>
      </c>
      <c r="AA2012" t="str" cm="1">
        <f t="array" ref="AA2012">_xlfn.IFS('Paraclinicos '!E1947="","",'Paraclinicos '!E1947="Oxigeno",2,'Paraclinicos '!E1947="Aire",0)</f>
        <v/>
      </c>
    </row>
    <row r="2013" spans="1:27" x14ac:dyDescent="0.25">
      <c r="A2013">
        <f>'Paraclinicos '!A1948</f>
        <v>0</v>
      </c>
      <c r="B2013" s="3">
        <f>'Paraclinicos '!R1948</f>
        <v>0</v>
      </c>
      <c r="C2013" t="str" cm="1">
        <f t="array" ref="C2013">_xlfn.IFS('Paraclinicos '!Q1948="","",'Paraclinicos '!Q1948&gt;60,3,'Paraclinicos '!Q1948&lt;=60,1)</f>
        <v/>
      </c>
      <c r="D2013" t="str">
        <f>IFERROR(IF(INDEX('BD Demog para scores enalazar'!BC$2:BC$3000,MATCH(Formulas!A2013,'BD Demog para scores enalazar'!A$2:A$3000,0))=0,"SI","NO"),"")</f>
        <v/>
      </c>
      <c r="E2013" t="str" cm="1">
        <f t="array" ref="E2013">_xlfn.IFS(D2013="","",D2013="SI",4,D2013="NO",1)</f>
        <v/>
      </c>
      <c r="F2013" t="str" cm="1">
        <f t="array" ref="F2013">_xlfn.IFS('Paraclinicos '!B1948="","",'Paraclinicos '!B1948&gt;1,1,'Paraclinicos '!B1948&lt;=1,3)</f>
        <v/>
      </c>
      <c r="G2013" t="str" cm="1">
        <f t="array" ref="G2013">_xlfn.IFS('Paraclinicos '!D1948="","",AND('Paraclinicos '!D1948&gt;=250,'Paraclinicos '!D1948&lt;=500),2,'Paraclinicos '!D1948&gt;500,3,'Paraclinicos '!D1948&lt;250,1)</f>
        <v/>
      </c>
      <c r="H2013" s="50" t="str">
        <f t="shared" si="94"/>
        <v/>
      </c>
      <c r="I2013" t="str" cm="1">
        <f t="array" ref="I2013">_xlfn.IFS('Paraclinicos '!Q1948="","",'Paraclinicos '!Q1948&gt;=65,1,'Paraclinicos '!Q1948&lt;65,0)</f>
        <v/>
      </c>
      <c r="J2013" t="str" cm="1">
        <f t="array" ref="J2013">_xlfn.IFS('Paraclinicos '!I1948="","",'Paraclinicos '!I1948&gt;7,1,'Paraclinicos '!I1948&lt;=7,0)</f>
        <v/>
      </c>
      <c r="K2013" t="str" cm="1">
        <f t="array" ref="K2013">_xlfn.IFS('Paraclinicos '!W1948="","",'Paraclinicos '!W1948&lt;=8,1,'Paraclinicos '!W1948&gt;8,0)</f>
        <v/>
      </c>
      <c r="L2013" t="str" cm="1">
        <f t="array" ref="L2013">_xlfn.IFS('Paraclinicos '!S1948="","",'Paraclinicos '!S1948&gt;=30,1,'Paraclinicos '!S1948&lt;30,0)</f>
        <v/>
      </c>
      <c r="M2013" t="str" cm="1">
        <f t="array" ref="M2013">_xlfn.IFS(OR('Paraclinicos '!T1948="",'Paraclinicos '!U1948=""),"",OR('Paraclinicos '!T1948&lt;=90,'Paraclinicos '!U1948&lt;=60),1,OR('Paraclinicos '!T1948&gt;90,'Paraclinicos '!U1948&gt;60),0)</f>
        <v/>
      </c>
      <c r="N2013" s="45" t="str">
        <f t="shared" si="95"/>
        <v/>
      </c>
      <c r="O2013" t="str" cm="1">
        <f t="array" ref="O2013">_xlfn.IFS(OR('Paraclinicos '!M1948="",'Paraclinicos '!N1948="",'Paraclinicos '!N1948=0),"",'Paraclinicos '!M1948/'Paraclinicos '!N1948&lt;100,4,'Paraclinicos '!M1948/'Paraclinicos '!N1948&lt;200,3,'Paraclinicos '!M1948/'Paraclinicos '!N1948&lt;300,2,'Paraclinicos '!M1948/'Paraclinicos '!N1948&lt;400,1,'Paraclinicos '!M1948/'Paraclinicos '!N1948&gt;=400,0)</f>
        <v/>
      </c>
      <c r="P2013" t="str" cm="1">
        <f t="array" ref="P2013">_xlfn.IFS('Paraclinicos '!C1948="","",'Paraclinicos '!C1948&lt;20,4,'Paraclinicos '!C1948&lt;50,3,'Paraclinicos '!C1948&lt;100,2,'Paraclinicos '!C1948&lt;150,1,'Paraclinicos '!C1948&gt;150,0)</f>
        <v/>
      </c>
      <c r="Q2013" t="str" cm="1">
        <f t="array" ref="Q2013">_xlfn.IFS('Paraclinicos '!O1948="","",'Paraclinicos '!O1948&lt;1.2,0,'Paraclinicos '!O1948&lt;2,1,'Paraclinicos '!O1948&lt;3.5,2,'Paraclinicos '!O1948&lt;5,3,'Paraclinicos '!O1948&gt;5,4)</f>
        <v/>
      </c>
      <c r="R2013" t="str" cm="1">
        <f t="array" ref="R2013">_xlfn.IFS('Paraclinicos '!J1948="","",'Paraclinicos '!J1948&lt;1.2,0,'Paraclinicos '!J1948&lt;2,1,'Paraclinicos '!J1948&lt;6,2,'Paraclinicos '!J1948&lt;12,3,'Paraclinicos '!J1948&gt;=12,4)</f>
        <v/>
      </c>
      <c r="S2013" t="str" cm="1">
        <f t="array" ref="S2013">_xlfn.IFS('Paraclinicos '!Y1948="","",'Paraclinicos '!Y1948&lt;70,1,'Paraclinicos '!Y1948&gt;=70,0)</f>
        <v/>
      </c>
      <c r="T2013" t="str" cm="1">
        <f t="array" ref="T2013">_xlfn.IFS('Paraclinicos '!W1948="","",'Paraclinicos '!W1948&lt;6,4,'Paraclinicos '!W1948&lt;10,3,'Paraclinicos '!W1948&lt;13,2,'Paraclinicos '!W1948&lt;15,1,'Paraclinicos '!W1948=15,0)</f>
        <v/>
      </c>
      <c r="U2013" s="54" t="str">
        <f t="shared" si="93"/>
        <v/>
      </c>
      <c r="V2013" t="str" cm="1">
        <f t="array" ref="V2013">_xlfn.IFS('Paraclinicos '!S1948="","",OR('Paraclinicos '!S1948&lt;=8,'Paraclinicos '!S1948&gt;=25),3,'Paraclinicos '!S1948&lt;12,1,'Paraclinicos '!S1948&lt;21,0,'Paraclinicos '!S1948&lt;25,2)</f>
        <v/>
      </c>
      <c r="W2013" t="str">
        <f>IFERROR(IF(INDEX('BD Demog para scores enalazar'!Y$2:'BD Demog para scores enalazar'!Y$3000,MATCH(Formulas!A2013,'BD Demog para scores enalazar'!A$2:'BD Demog para scores enalazar'!A$3000,0))=1,"SI","NO"),"")</f>
        <v/>
      </c>
      <c r="X2013" s="9" t="str">
        <f>IFERROR(IF(INDEX('BD Demog para scores enalazar'!AJ$2:'BD Demog para scores enalazar'!AJ$3000,MATCH(Formulas!A2013,'BD Demog para scores enalazar'!A$2:'BD Demog para scores enalazar'!A$3000,0))=1,"SI","NO"),"")</f>
        <v/>
      </c>
      <c r="Y2013" t="str" cm="1">
        <f t="array" ref="Y2013">IF(AND(W2013="NO",X2013="NO"),_xlfn.IFS('Paraclinicos '!K1948&lt;=91,3,'Paraclinicos '!K1948&lt;94,2,'Paraclinicos '!K1948&lt;96,1,'Paraclinicos '!K1948&gt;=96,0),"")</f>
        <v/>
      </c>
      <c r="Z2013" t="str" cm="1">
        <f t="array" ref="Z2013">IF(OR(W2013="SI",X2013="SI"),_xlfn.IFS(OR(AND('Paraclinicos '!K1949&lt;=83),AND('Paraclinicos '!K1949&gt;=97,AA2013=2)),3,OR(AND('Paraclinicos '!K1949&lt;=86),AND('Paraclinicos '!K1949&gt;=94,AA2013=2)),2,OR(AND('Paraclinicos '!K1949&lt;=88),AND('Paraclinicos '!K1949&gt;=92,AA2013=2)),1,OR(AND('Paraclinicos '!K1949&gt;=88,'Paraclinicos '!K1949&lt;=92),AND('Paraclinicos '!K1949&gt;=93,AA2013=0)),0),"")</f>
        <v/>
      </c>
      <c r="AA2013" t="str" cm="1">
        <f t="array" ref="AA2013">_xlfn.IFS('Paraclinicos '!E1948="","",'Paraclinicos '!E1948="Oxigeno",2,'Paraclinicos '!E1948="Aire",0)</f>
        <v/>
      </c>
    </row>
    <row r="2014" spans="1:27" x14ac:dyDescent="0.25">
      <c r="A2014">
        <f>'Paraclinicos '!A1949</f>
        <v>0</v>
      </c>
      <c r="B2014" s="3">
        <f>'Paraclinicos '!R1949</f>
        <v>0</v>
      </c>
      <c r="C2014" t="str" cm="1">
        <f t="array" ref="C2014">_xlfn.IFS('Paraclinicos '!Q1949="","",'Paraclinicos '!Q1949&gt;60,3,'Paraclinicos '!Q1949&lt;=60,1)</f>
        <v/>
      </c>
      <c r="D2014" t="str">
        <f>IFERROR(IF(INDEX('BD Demog para scores enalazar'!BC$2:BC$3000,MATCH(Formulas!A2014,'BD Demog para scores enalazar'!A$2:A$3000,0))=0,"SI","NO"),"")</f>
        <v/>
      </c>
      <c r="E2014" t="str" cm="1">
        <f t="array" ref="E2014">_xlfn.IFS(D2014="","",D2014="SI",4,D2014="NO",1)</f>
        <v/>
      </c>
      <c r="F2014" t="str" cm="1">
        <f t="array" ref="F2014">_xlfn.IFS('Paraclinicos '!B1949="","",'Paraclinicos '!B1949&gt;1,1,'Paraclinicos '!B1949&lt;=1,3)</f>
        <v/>
      </c>
      <c r="G2014" t="str" cm="1">
        <f t="array" ref="G2014">_xlfn.IFS('Paraclinicos '!D1949="","",AND('Paraclinicos '!D1949&gt;=250,'Paraclinicos '!D1949&lt;=500),2,'Paraclinicos '!D1949&gt;500,3,'Paraclinicos '!D1949&lt;250,1)</f>
        <v/>
      </c>
      <c r="H2014" s="50" t="str">
        <f t="shared" si="94"/>
        <v/>
      </c>
      <c r="I2014" t="str" cm="1">
        <f t="array" ref="I2014">_xlfn.IFS('Paraclinicos '!Q1949="","",'Paraclinicos '!Q1949&gt;=65,1,'Paraclinicos '!Q1949&lt;65,0)</f>
        <v/>
      </c>
      <c r="J2014" t="str" cm="1">
        <f t="array" ref="J2014">_xlfn.IFS('Paraclinicos '!I1949="","",'Paraclinicos '!I1949&gt;7,1,'Paraclinicos '!I1949&lt;=7,0)</f>
        <v/>
      </c>
      <c r="K2014" t="str" cm="1">
        <f t="array" ref="K2014">_xlfn.IFS('Paraclinicos '!W1949="","",'Paraclinicos '!W1949&lt;=8,1,'Paraclinicos '!W1949&gt;8,0)</f>
        <v/>
      </c>
      <c r="L2014" t="str" cm="1">
        <f t="array" ref="L2014">_xlfn.IFS('Paraclinicos '!S1949="","",'Paraclinicos '!S1949&gt;=30,1,'Paraclinicos '!S1949&lt;30,0)</f>
        <v/>
      </c>
      <c r="M2014" t="str" cm="1">
        <f t="array" ref="M2014">_xlfn.IFS(OR('Paraclinicos '!T1949="",'Paraclinicos '!U1949=""),"",OR('Paraclinicos '!T1949&lt;=90,'Paraclinicos '!U1949&lt;=60),1,OR('Paraclinicos '!T1949&gt;90,'Paraclinicos '!U1949&gt;60),0)</f>
        <v/>
      </c>
      <c r="N2014" s="45" t="str">
        <f t="shared" si="95"/>
        <v/>
      </c>
      <c r="O2014" t="str" cm="1">
        <f t="array" ref="O2014">_xlfn.IFS(OR('Paraclinicos '!M1949="",'Paraclinicos '!N1949="",'Paraclinicos '!N1949=0),"",'Paraclinicos '!M1949/'Paraclinicos '!N1949&lt;100,4,'Paraclinicos '!M1949/'Paraclinicos '!N1949&lt;200,3,'Paraclinicos '!M1949/'Paraclinicos '!N1949&lt;300,2,'Paraclinicos '!M1949/'Paraclinicos '!N1949&lt;400,1,'Paraclinicos '!M1949/'Paraclinicos '!N1949&gt;=400,0)</f>
        <v/>
      </c>
      <c r="P2014" t="str" cm="1">
        <f t="array" ref="P2014">_xlfn.IFS('Paraclinicos '!C1949="","",'Paraclinicos '!C1949&lt;20,4,'Paraclinicos '!C1949&lt;50,3,'Paraclinicos '!C1949&lt;100,2,'Paraclinicos '!C1949&lt;150,1,'Paraclinicos '!C1949&gt;150,0)</f>
        <v/>
      </c>
      <c r="Q2014" t="str" cm="1">
        <f t="array" ref="Q2014">_xlfn.IFS('Paraclinicos '!O1949="","",'Paraclinicos '!O1949&lt;1.2,0,'Paraclinicos '!O1949&lt;2,1,'Paraclinicos '!O1949&lt;3.5,2,'Paraclinicos '!O1949&lt;5,3,'Paraclinicos '!O1949&gt;5,4)</f>
        <v/>
      </c>
      <c r="R2014" t="str" cm="1">
        <f t="array" ref="R2014">_xlfn.IFS('Paraclinicos '!J1949="","",'Paraclinicos '!J1949&lt;1.2,0,'Paraclinicos '!J1949&lt;2,1,'Paraclinicos '!J1949&lt;6,2,'Paraclinicos '!J1949&lt;12,3,'Paraclinicos '!J1949&gt;=12,4)</f>
        <v/>
      </c>
      <c r="S2014" t="str" cm="1">
        <f t="array" ref="S2014">_xlfn.IFS('Paraclinicos '!Y1949="","",'Paraclinicos '!Y1949&lt;70,1,'Paraclinicos '!Y1949&gt;=70,0)</f>
        <v/>
      </c>
      <c r="T2014" t="str" cm="1">
        <f t="array" ref="T2014">_xlfn.IFS('Paraclinicos '!W1949="","",'Paraclinicos '!W1949&lt;6,4,'Paraclinicos '!W1949&lt;10,3,'Paraclinicos '!W1949&lt;13,2,'Paraclinicos '!W1949&lt;15,1,'Paraclinicos '!W1949=15,0)</f>
        <v/>
      </c>
      <c r="U2014" s="54" t="str">
        <f t="shared" si="93"/>
        <v/>
      </c>
      <c r="V2014" t="str" cm="1">
        <f t="array" ref="V2014">_xlfn.IFS('Paraclinicos '!S1949="","",OR('Paraclinicos '!S1949&lt;=8,'Paraclinicos '!S1949&gt;=25),3,'Paraclinicos '!S1949&lt;12,1,'Paraclinicos '!S1949&lt;21,0,'Paraclinicos '!S1949&lt;25,2)</f>
        <v/>
      </c>
      <c r="W2014" t="str">
        <f>IFERROR(IF(INDEX('BD Demog para scores enalazar'!Y$2:'BD Demog para scores enalazar'!Y$3000,MATCH(Formulas!A2014,'BD Demog para scores enalazar'!A$2:'BD Demog para scores enalazar'!A$3000,0))=1,"SI","NO"),"")</f>
        <v/>
      </c>
      <c r="X2014" s="9" t="str">
        <f>IFERROR(IF(INDEX('BD Demog para scores enalazar'!AJ$2:'BD Demog para scores enalazar'!AJ$3000,MATCH(Formulas!A2014,'BD Demog para scores enalazar'!A$2:'BD Demog para scores enalazar'!A$3000,0))=1,"SI","NO"),"")</f>
        <v/>
      </c>
      <c r="Y2014" t="str" cm="1">
        <f t="array" ref="Y2014">IF(AND(W2014="NO",X2014="NO"),_xlfn.IFS('Paraclinicos '!K1949&lt;=91,3,'Paraclinicos '!K1949&lt;94,2,'Paraclinicos '!K1949&lt;96,1,'Paraclinicos '!K1949&gt;=96,0),"")</f>
        <v/>
      </c>
      <c r="Z2014" t="str" cm="1">
        <f t="array" ref="Z2014">IF(OR(W2014="SI",X2014="SI"),_xlfn.IFS(OR(AND('Paraclinicos '!K1950&lt;=83),AND('Paraclinicos '!K1950&gt;=97,AA2014=2)),3,OR(AND('Paraclinicos '!K1950&lt;=86),AND('Paraclinicos '!K1950&gt;=94,AA2014=2)),2,OR(AND('Paraclinicos '!K1950&lt;=88),AND('Paraclinicos '!K1950&gt;=92,AA2014=2)),1,OR(AND('Paraclinicos '!K1950&gt;=88,'Paraclinicos '!K1950&lt;=92),AND('Paraclinicos '!K1950&gt;=93,AA2014=0)),0),"")</f>
        <v/>
      </c>
      <c r="AA2014" t="str" cm="1">
        <f t="array" ref="AA2014">_xlfn.IFS('Paraclinicos '!E1949="","",'Paraclinicos '!E1949="Oxigeno",2,'Paraclinicos '!E1949="Aire",0)</f>
        <v/>
      </c>
    </row>
    <row r="2015" spans="1:27" x14ac:dyDescent="0.25">
      <c r="A2015">
        <f>'Paraclinicos '!A1950</f>
        <v>0</v>
      </c>
      <c r="B2015" s="3">
        <f>'Paraclinicos '!R1950</f>
        <v>0</v>
      </c>
      <c r="C2015" t="str" cm="1">
        <f t="array" ref="C2015">_xlfn.IFS('Paraclinicos '!Q1950="","",'Paraclinicos '!Q1950&gt;60,3,'Paraclinicos '!Q1950&lt;=60,1)</f>
        <v/>
      </c>
      <c r="D2015" t="str">
        <f>IFERROR(IF(INDEX('BD Demog para scores enalazar'!BC$2:BC$3000,MATCH(Formulas!A2015,'BD Demog para scores enalazar'!A$2:A$3000,0))=0,"SI","NO"),"")</f>
        <v/>
      </c>
      <c r="E2015" t="str" cm="1">
        <f t="array" ref="E2015">_xlfn.IFS(D2015="","",D2015="SI",4,D2015="NO",1)</f>
        <v/>
      </c>
      <c r="F2015" t="str" cm="1">
        <f t="array" ref="F2015">_xlfn.IFS('Paraclinicos '!B1950="","",'Paraclinicos '!B1950&gt;1,1,'Paraclinicos '!B1950&lt;=1,3)</f>
        <v/>
      </c>
      <c r="G2015" t="str" cm="1">
        <f t="array" ref="G2015">_xlfn.IFS('Paraclinicos '!D1950="","",AND('Paraclinicos '!D1950&gt;=250,'Paraclinicos '!D1950&lt;=500),2,'Paraclinicos '!D1950&gt;500,3,'Paraclinicos '!D1950&lt;250,1)</f>
        <v/>
      </c>
      <c r="H2015" s="50" t="str">
        <f t="shared" si="94"/>
        <v/>
      </c>
      <c r="I2015" t="str" cm="1">
        <f t="array" ref="I2015">_xlfn.IFS('Paraclinicos '!Q1950="","",'Paraclinicos '!Q1950&gt;=65,1,'Paraclinicos '!Q1950&lt;65,0)</f>
        <v/>
      </c>
      <c r="J2015" t="str" cm="1">
        <f t="array" ref="J2015">_xlfn.IFS('Paraclinicos '!I1950="","",'Paraclinicos '!I1950&gt;7,1,'Paraclinicos '!I1950&lt;=7,0)</f>
        <v/>
      </c>
      <c r="K2015" t="str" cm="1">
        <f t="array" ref="K2015">_xlfn.IFS('Paraclinicos '!W1950="","",'Paraclinicos '!W1950&lt;=8,1,'Paraclinicos '!W1950&gt;8,0)</f>
        <v/>
      </c>
      <c r="L2015" t="str" cm="1">
        <f t="array" ref="L2015">_xlfn.IFS('Paraclinicos '!S1950="","",'Paraclinicos '!S1950&gt;=30,1,'Paraclinicos '!S1950&lt;30,0)</f>
        <v/>
      </c>
      <c r="M2015" t="str" cm="1">
        <f t="array" ref="M2015">_xlfn.IFS(OR('Paraclinicos '!T1950="",'Paraclinicos '!U1950=""),"",OR('Paraclinicos '!T1950&lt;=90,'Paraclinicos '!U1950&lt;=60),1,OR('Paraclinicos '!T1950&gt;90,'Paraclinicos '!U1950&gt;60),0)</f>
        <v/>
      </c>
      <c r="N2015" s="45" t="str">
        <f t="shared" si="95"/>
        <v/>
      </c>
      <c r="O2015" t="str" cm="1">
        <f t="array" ref="O2015">_xlfn.IFS(OR('Paraclinicos '!M1950="",'Paraclinicos '!N1950="",'Paraclinicos '!N1950=0),"",'Paraclinicos '!M1950/'Paraclinicos '!N1950&lt;100,4,'Paraclinicos '!M1950/'Paraclinicos '!N1950&lt;200,3,'Paraclinicos '!M1950/'Paraclinicos '!N1950&lt;300,2,'Paraclinicos '!M1950/'Paraclinicos '!N1950&lt;400,1,'Paraclinicos '!M1950/'Paraclinicos '!N1950&gt;=400,0)</f>
        <v/>
      </c>
      <c r="P2015" t="str" cm="1">
        <f t="array" ref="P2015">_xlfn.IFS('Paraclinicos '!C1950="","",'Paraclinicos '!C1950&lt;20,4,'Paraclinicos '!C1950&lt;50,3,'Paraclinicos '!C1950&lt;100,2,'Paraclinicos '!C1950&lt;150,1,'Paraclinicos '!C1950&gt;150,0)</f>
        <v/>
      </c>
      <c r="Q2015" t="str" cm="1">
        <f t="array" ref="Q2015">_xlfn.IFS('Paraclinicos '!O1950="","",'Paraclinicos '!O1950&lt;1.2,0,'Paraclinicos '!O1950&lt;2,1,'Paraclinicos '!O1950&lt;3.5,2,'Paraclinicos '!O1950&lt;5,3,'Paraclinicos '!O1950&gt;5,4)</f>
        <v/>
      </c>
      <c r="R2015" t="str" cm="1">
        <f t="array" ref="R2015">_xlfn.IFS('Paraclinicos '!J1950="","",'Paraclinicos '!J1950&lt;1.2,0,'Paraclinicos '!J1950&lt;2,1,'Paraclinicos '!J1950&lt;6,2,'Paraclinicos '!J1950&lt;12,3,'Paraclinicos '!J1950&gt;=12,4)</f>
        <v/>
      </c>
      <c r="S2015" t="str" cm="1">
        <f t="array" ref="S2015">_xlfn.IFS('Paraclinicos '!Y1950="","",'Paraclinicos '!Y1950&lt;70,1,'Paraclinicos '!Y1950&gt;=70,0)</f>
        <v/>
      </c>
      <c r="T2015" t="str" cm="1">
        <f t="array" ref="T2015">_xlfn.IFS('Paraclinicos '!W1950="","",'Paraclinicos '!W1950&lt;6,4,'Paraclinicos '!W1950&lt;10,3,'Paraclinicos '!W1950&lt;13,2,'Paraclinicos '!W1950&lt;15,1,'Paraclinicos '!W1950=15,0)</f>
        <v/>
      </c>
      <c r="U2015" s="54" t="str">
        <f t="shared" si="93"/>
        <v/>
      </c>
      <c r="V2015" t="str" cm="1">
        <f t="array" ref="V2015">_xlfn.IFS('Paraclinicos '!S1950="","",OR('Paraclinicos '!S1950&lt;=8,'Paraclinicos '!S1950&gt;=25),3,'Paraclinicos '!S1950&lt;12,1,'Paraclinicos '!S1950&lt;21,0,'Paraclinicos '!S1950&lt;25,2)</f>
        <v/>
      </c>
      <c r="W2015" t="str">
        <f>IFERROR(IF(INDEX('BD Demog para scores enalazar'!Y$2:'BD Demog para scores enalazar'!Y$3000,MATCH(Formulas!A2015,'BD Demog para scores enalazar'!A$2:'BD Demog para scores enalazar'!A$3000,0))=1,"SI","NO"),"")</f>
        <v/>
      </c>
      <c r="X2015" s="9" t="str">
        <f>IFERROR(IF(INDEX('BD Demog para scores enalazar'!AJ$2:'BD Demog para scores enalazar'!AJ$3000,MATCH(Formulas!A2015,'BD Demog para scores enalazar'!A$2:'BD Demog para scores enalazar'!A$3000,0))=1,"SI","NO"),"")</f>
        <v/>
      </c>
      <c r="Y2015" t="str" cm="1">
        <f t="array" ref="Y2015">IF(AND(W2015="NO",X2015="NO"),_xlfn.IFS('Paraclinicos '!K1950&lt;=91,3,'Paraclinicos '!K1950&lt;94,2,'Paraclinicos '!K1950&lt;96,1,'Paraclinicos '!K1950&gt;=96,0),"")</f>
        <v/>
      </c>
      <c r="Z2015" t="str" cm="1">
        <f t="array" ref="Z2015">IF(OR(W2015="SI",X2015="SI"),_xlfn.IFS(OR(AND('Paraclinicos '!K1951&lt;=83),AND('Paraclinicos '!K1951&gt;=97,AA2015=2)),3,OR(AND('Paraclinicos '!K1951&lt;=86),AND('Paraclinicos '!K1951&gt;=94,AA2015=2)),2,OR(AND('Paraclinicos '!K1951&lt;=88),AND('Paraclinicos '!K1951&gt;=92,AA2015=2)),1,OR(AND('Paraclinicos '!K1951&gt;=88,'Paraclinicos '!K1951&lt;=92),AND('Paraclinicos '!K1951&gt;=93,AA2015=0)),0),"")</f>
        <v/>
      </c>
      <c r="AA2015" t="str" cm="1">
        <f t="array" ref="AA2015">_xlfn.IFS('Paraclinicos '!E1950="","",'Paraclinicos '!E1950="Oxigeno",2,'Paraclinicos '!E1950="Aire",0)</f>
        <v/>
      </c>
    </row>
    <row r="2016" spans="1:27" x14ac:dyDescent="0.25">
      <c r="A2016">
        <f>'Paraclinicos '!A1951</f>
        <v>0</v>
      </c>
      <c r="B2016" s="3">
        <f>'Paraclinicos '!R1951</f>
        <v>0</v>
      </c>
      <c r="C2016" t="str" cm="1">
        <f t="array" ref="C2016">_xlfn.IFS('Paraclinicos '!Q1951="","",'Paraclinicos '!Q1951&gt;60,3,'Paraclinicos '!Q1951&lt;=60,1)</f>
        <v/>
      </c>
      <c r="D2016" t="str">
        <f>IFERROR(IF(INDEX('BD Demog para scores enalazar'!BC$2:BC$3000,MATCH(Formulas!A2016,'BD Demog para scores enalazar'!A$2:A$3000,0))=0,"SI","NO"),"")</f>
        <v/>
      </c>
      <c r="E2016" t="str" cm="1">
        <f t="array" ref="E2016">_xlfn.IFS(D2016="","",D2016="SI",4,D2016="NO",1)</f>
        <v/>
      </c>
      <c r="F2016" t="str" cm="1">
        <f t="array" ref="F2016">_xlfn.IFS('Paraclinicos '!B1951="","",'Paraclinicos '!B1951&gt;1,1,'Paraclinicos '!B1951&lt;=1,3)</f>
        <v/>
      </c>
      <c r="G2016" t="str" cm="1">
        <f t="array" ref="G2016">_xlfn.IFS('Paraclinicos '!D1951="","",AND('Paraclinicos '!D1951&gt;=250,'Paraclinicos '!D1951&lt;=500),2,'Paraclinicos '!D1951&gt;500,3,'Paraclinicos '!D1951&lt;250,1)</f>
        <v/>
      </c>
      <c r="H2016" s="50" t="str">
        <f t="shared" si="94"/>
        <v/>
      </c>
      <c r="I2016" t="str" cm="1">
        <f t="array" ref="I2016">_xlfn.IFS('Paraclinicos '!Q1951="","",'Paraclinicos '!Q1951&gt;=65,1,'Paraclinicos '!Q1951&lt;65,0)</f>
        <v/>
      </c>
      <c r="J2016" t="str" cm="1">
        <f t="array" ref="J2016">_xlfn.IFS('Paraclinicos '!I1951="","",'Paraclinicos '!I1951&gt;7,1,'Paraclinicos '!I1951&lt;=7,0)</f>
        <v/>
      </c>
      <c r="K2016" t="str" cm="1">
        <f t="array" ref="K2016">_xlfn.IFS('Paraclinicos '!W1951="","",'Paraclinicos '!W1951&lt;=8,1,'Paraclinicos '!W1951&gt;8,0)</f>
        <v/>
      </c>
      <c r="L2016" t="str" cm="1">
        <f t="array" ref="L2016">_xlfn.IFS('Paraclinicos '!S1951="","",'Paraclinicos '!S1951&gt;=30,1,'Paraclinicos '!S1951&lt;30,0)</f>
        <v/>
      </c>
      <c r="M2016" t="str" cm="1">
        <f t="array" ref="M2016">_xlfn.IFS(OR('Paraclinicos '!T1951="",'Paraclinicos '!U1951=""),"",OR('Paraclinicos '!T1951&lt;=90,'Paraclinicos '!U1951&lt;=60),1,OR('Paraclinicos '!T1951&gt;90,'Paraclinicos '!U1951&gt;60),0)</f>
        <v/>
      </c>
      <c r="N2016" s="45" t="str">
        <f t="shared" si="95"/>
        <v/>
      </c>
      <c r="O2016" t="str" cm="1">
        <f t="array" ref="O2016">_xlfn.IFS(OR('Paraclinicos '!M1951="",'Paraclinicos '!N1951="",'Paraclinicos '!N1951=0),"",'Paraclinicos '!M1951/'Paraclinicos '!N1951&lt;100,4,'Paraclinicos '!M1951/'Paraclinicos '!N1951&lt;200,3,'Paraclinicos '!M1951/'Paraclinicos '!N1951&lt;300,2,'Paraclinicos '!M1951/'Paraclinicos '!N1951&lt;400,1,'Paraclinicos '!M1951/'Paraclinicos '!N1951&gt;=400,0)</f>
        <v/>
      </c>
      <c r="P2016" t="str" cm="1">
        <f t="array" ref="P2016">_xlfn.IFS('Paraclinicos '!C1951="","",'Paraclinicos '!C1951&lt;20,4,'Paraclinicos '!C1951&lt;50,3,'Paraclinicos '!C1951&lt;100,2,'Paraclinicos '!C1951&lt;150,1,'Paraclinicos '!C1951&gt;150,0)</f>
        <v/>
      </c>
      <c r="Q2016" t="str" cm="1">
        <f t="array" ref="Q2016">_xlfn.IFS('Paraclinicos '!O1951="","",'Paraclinicos '!O1951&lt;1.2,0,'Paraclinicos '!O1951&lt;2,1,'Paraclinicos '!O1951&lt;3.5,2,'Paraclinicos '!O1951&lt;5,3,'Paraclinicos '!O1951&gt;5,4)</f>
        <v/>
      </c>
      <c r="R2016" t="str" cm="1">
        <f t="array" ref="R2016">_xlfn.IFS('Paraclinicos '!J1951="","",'Paraclinicos '!J1951&lt;1.2,0,'Paraclinicos '!J1951&lt;2,1,'Paraclinicos '!J1951&lt;6,2,'Paraclinicos '!J1951&lt;12,3,'Paraclinicos '!J1951&gt;=12,4)</f>
        <v/>
      </c>
      <c r="S2016" t="str" cm="1">
        <f t="array" ref="S2016">_xlfn.IFS('Paraclinicos '!Y1951="","",'Paraclinicos '!Y1951&lt;70,1,'Paraclinicos '!Y1951&gt;=70,0)</f>
        <v/>
      </c>
      <c r="T2016" t="str" cm="1">
        <f t="array" ref="T2016">_xlfn.IFS('Paraclinicos '!W1951="","",'Paraclinicos '!W1951&lt;6,4,'Paraclinicos '!W1951&lt;10,3,'Paraclinicos '!W1951&lt;13,2,'Paraclinicos '!W1951&lt;15,1,'Paraclinicos '!W1951=15,0)</f>
        <v/>
      </c>
      <c r="U2016" s="54" t="str">
        <f t="shared" si="93"/>
        <v/>
      </c>
      <c r="V2016" t="str" cm="1">
        <f t="array" ref="V2016">_xlfn.IFS('Paraclinicos '!S1951="","",OR('Paraclinicos '!S1951&lt;=8,'Paraclinicos '!S1951&gt;=25),3,'Paraclinicos '!S1951&lt;12,1,'Paraclinicos '!S1951&lt;21,0,'Paraclinicos '!S1951&lt;25,2)</f>
        <v/>
      </c>
      <c r="W2016" t="str">
        <f>IFERROR(IF(INDEX('BD Demog para scores enalazar'!Y$2:'BD Demog para scores enalazar'!Y$3000,MATCH(Formulas!A2016,'BD Demog para scores enalazar'!A$2:'BD Demog para scores enalazar'!A$3000,0))=1,"SI","NO"),"")</f>
        <v/>
      </c>
      <c r="X2016" s="9" t="str">
        <f>IFERROR(IF(INDEX('BD Demog para scores enalazar'!AJ$2:'BD Demog para scores enalazar'!AJ$3000,MATCH(Formulas!A2016,'BD Demog para scores enalazar'!A$2:'BD Demog para scores enalazar'!A$3000,0))=1,"SI","NO"),"")</f>
        <v/>
      </c>
      <c r="Y2016" t="str" cm="1">
        <f t="array" ref="Y2016">IF(AND(W2016="NO",X2016="NO"),_xlfn.IFS('Paraclinicos '!K1951&lt;=91,3,'Paraclinicos '!K1951&lt;94,2,'Paraclinicos '!K1951&lt;96,1,'Paraclinicos '!K1951&gt;=96,0),"")</f>
        <v/>
      </c>
      <c r="Z2016" t="str" cm="1">
        <f t="array" ref="Z2016">IF(OR(W2016="SI",X2016="SI"),_xlfn.IFS(OR(AND('Paraclinicos '!K1952&lt;=83),AND('Paraclinicos '!K1952&gt;=97,AA2016=2)),3,OR(AND('Paraclinicos '!K1952&lt;=86),AND('Paraclinicos '!K1952&gt;=94,AA2016=2)),2,OR(AND('Paraclinicos '!K1952&lt;=88),AND('Paraclinicos '!K1952&gt;=92,AA2016=2)),1,OR(AND('Paraclinicos '!K1952&gt;=88,'Paraclinicos '!K1952&lt;=92),AND('Paraclinicos '!K1952&gt;=93,AA2016=0)),0),"")</f>
        <v/>
      </c>
      <c r="AA2016" t="str" cm="1">
        <f t="array" ref="AA2016">_xlfn.IFS('Paraclinicos '!E1951="","",'Paraclinicos '!E1951="Oxigeno",2,'Paraclinicos '!E1951="Aire",0)</f>
        <v/>
      </c>
    </row>
    <row r="2017" spans="1:27" x14ac:dyDescent="0.25">
      <c r="A2017">
        <f>'Paraclinicos '!A1952</f>
        <v>0</v>
      </c>
      <c r="B2017" s="3">
        <f>'Paraclinicos '!R1952</f>
        <v>0</v>
      </c>
      <c r="C2017" t="str" cm="1">
        <f t="array" ref="C2017">_xlfn.IFS('Paraclinicos '!Q1952="","",'Paraclinicos '!Q1952&gt;60,3,'Paraclinicos '!Q1952&lt;=60,1)</f>
        <v/>
      </c>
      <c r="D2017" t="str">
        <f>IFERROR(IF(INDEX('BD Demog para scores enalazar'!BC$2:BC$3000,MATCH(Formulas!A2017,'BD Demog para scores enalazar'!A$2:A$3000,0))=0,"SI","NO"),"")</f>
        <v/>
      </c>
      <c r="E2017" t="str" cm="1">
        <f t="array" ref="E2017">_xlfn.IFS(D2017="","",D2017="SI",4,D2017="NO",1)</f>
        <v/>
      </c>
      <c r="F2017" t="str" cm="1">
        <f t="array" ref="F2017">_xlfn.IFS('Paraclinicos '!B1952="","",'Paraclinicos '!B1952&gt;1,1,'Paraclinicos '!B1952&lt;=1,3)</f>
        <v/>
      </c>
      <c r="G2017" t="str" cm="1">
        <f t="array" ref="G2017">_xlfn.IFS('Paraclinicos '!D1952="","",AND('Paraclinicos '!D1952&gt;=250,'Paraclinicos '!D1952&lt;=500),2,'Paraclinicos '!D1952&gt;500,3,'Paraclinicos '!D1952&lt;250,1)</f>
        <v/>
      </c>
      <c r="H2017" s="50" t="str">
        <f t="shared" si="94"/>
        <v/>
      </c>
      <c r="I2017" t="str" cm="1">
        <f t="array" ref="I2017">_xlfn.IFS('Paraclinicos '!Q1952="","",'Paraclinicos '!Q1952&gt;=65,1,'Paraclinicos '!Q1952&lt;65,0)</f>
        <v/>
      </c>
      <c r="J2017" t="str" cm="1">
        <f t="array" ref="J2017">_xlfn.IFS('Paraclinicos '!I1952="","",'Paraclinicos '!I1952&gt;7,1,'Paraclinicos '!I1952&lt;=7,0)</f>
        <v/>
      </c>
      <c r="K2017" t="str" cm="1">
        <f t="array" ref="K2017">_xlfn.IFS('Paraclinicos '!W1952="","",'Paraclinicos '!W1952&lt;=8,1,'Paraclinicos '!W1952&gt;8,0)</f>
        <v/>
      </c>
      <c r="L2017" t="str" cm="1">
        <f t="array" ref="L2017">_xlfn.IFS('Paraclinicos '!S1952="","",'Paraclinicos '!S1952&gt;=30,1,'Paraclinicos '!S1952&lt;30,0)</f>
        <v/>
      </c>
      <c r="M2017" t="str" cm="1">
        <f t="array" ref="M2017">_xlfn.IFS(OR('Paraclinicos '!T1952="",'Paraclinicos '!U1952=""),"",OR('Paraclinicos '!T1952&lt;=90,'Paraclinicos '!U1952&lt;=60),1,OR('Paraclinicos '!T1952&gt;90,'Paraclinicos '!U1952&gt;60),0)</f>
        <v/>
      </c>
      <c r="N2017" s="45" t="str">
        <f t="shared" si="95"/>
        <v/>
      </c>
      <c r="O2017" t="str" cm="1">
        <f t="array" ref="O2017">_xlfn.IFS(OR('Paraclinicos '!M1952="",'Paraclinicos '!N1952="",'Paraclinicos '!N1952=0),"",'Paraclinicos '!M1952/'Paraclinicos '!N1952&lt;100,4,'Paraclinicos '!M1952/'Paraclinicos '!N1952&lt;200,3,'Paraclinicos '!M1952/'Paraclinicos '!N1952&lt;300,2,'Paraclinicos '!M1952/'Paraclinicos '!N1952&lt;400,1,'Paraclinicos '!M1952/'Paraclinicos '!N1952&gt;=400,0)</f>
        <v/>
      </c>
      <c r="P2017" t="str" cm="1">
        <f t="array" ref="P2017">_xlfn.IFS('Paraclinicos '!C1952="","",'Paraclinicos '!C1952&lt;20,4,'Paraclinicos '!C1952&lt;50,3,'Paraclinicos '!C1952&lt;100,2,'Paraclinicos '!C1952&lt;150,1,'Paraclinicos '!C1952&gt;150,0)</f>
        <v/>
      </c>
      <c r="Q2017" t="str" cm="1">
        <f t="array" ref="Q2017">_xlfn.IFS('Paraclinicos '!O1952="","",'Paraclinicos '!O1952&lt;1.2,0,'Paraclinicos '!O1952&lt;2,1,'Paraclinicos '!O1952&lt;3.5,2,'Paraclinicos '!O1952&lt;5,3,'Paraclinicos '!O1952&gt;5,4)</f>
        <v/>
      </c>
      <c r="R2017" t="str" cm="1">
        <f t="array" ref="R2017">_xlfn.IFS('Paraclinicos '!J1952="","",'Paraclinicos '!J1952&lt;1.2,0,'Paraclinicos '!J1952&lt;2,1,'Paraclinicos '!J1952&lt;6,2,'Paraclinicos '!J1952&lt;12,3,'Paraclinicos '!J1952&gt;=12,4)</f>
        <v/>
      </c>
      <c r="S2017" t="str" cm="1">
        <f t="array" ref="S2017">_xlfn.IFS('Paraclinicos '!Y1952="","",'Paraclinicos '!Y1952&lt;70,1,'Paraclinicos '!Y1952&gt;=70,0)</f>
        <v/>
      </c>
      <c r="T2017" t="str" cm="1">
        <f t="array" ref="T2017">_xlfn.IFS('Paraclinicos '!W1952="","",'Paraclinicos '!W1952&lt;6,4,'Paraclinicos '!W1952&lt;10,3,'Paraclinicos '!W1952&lt;13,2,'Paraclinicos '!W1952&lt;15,1,'Paraclinicos '!W1952=15,0)</f>
        <v/>
      </c>
      <c r="U2017" s="54" t="str">
        <f t="shared" si="93"/>
        <v/>
      </c>
      <c r="V2017" t="str" cm="1">
        <f t="array" ref="V2017">_xlfn.IFS('Paraclinicos '!S1952="","",OR('Paraclinicos '!S1952&lt;=8,'Paraclinicos '!S1952&gt;=25),3,'Paraclinicos '!S1952&lt;12,1,'Paraclinicos '!S1952&lt;21,0,'Paraclinicos '!S1952&lt;25,2)</f>
        <v/>
      </c>
      <c r="W2017" t="str">
        <f>IFERROR(IF(INDEX('BD Demog para scores enalazar'!Y$2:'BD Demog para scores enalazar'!Y$3000,MATCH(Formulas!A2017,'BD Demog para scores enalazar'!A$2:'BD Demog para scores enalazar'!A$3000,0))=1,"SI","NO"),"")</f>
        <v/>
      </c>
      <c r="X2017" s="9" t="str">
        <f>IFERROR(IF(INDEX('BD Demog para scores enalazar'!AJ$2:'BD Demog para scores enalazar'!AJ$3000,MATCH(Formulas!A2017,'BD Demog para scores enalazar'!A$2:'BD Demog para scores enalazar'!A$3000,0))=1,"SI","NO"),"")</f>
        <v/>
      </c>
      <c r="Y2017" t="str" cm="1">
        <f t="array" ref="Y2017">IF(AND(W2017="NO",X2017="NO"),_xlfn.IFS('Paraclinicos '!K1952&lt;=91,3,'Paraclinicos '!K1952&lt;94,2,'Paraclinicos '!K1952&lt;96,1,'Paraclinicos '!K1952&gt;=96,0),"")</f>
        <v/>
      </c>
      <c r="Z2017" t="str" cm="1">
        <f t="array" ref="Z2017">IF(OR(W2017="SI",X2017="SI"),_xlfn.IFS(OR(AND('Paraclinicos '!K1953&lt;=83),AND('Paraclinicos '!K1953&gt;=97,AA2017=2)),3,OR(AND('Paraclinicos '!K1953&lt;=86),AND('Paraclinicos '!K1953&gt;=94,AA2017=2)),2,OR(AND('Paraclinicos '!K1953&lt;=88),AND('Paraclinicos '!K1953&gt;=92,AA2017=2)),1,OR(AND('Paraclinicos '!K1953&gt;=88,'Paraclinicos '!K1953&lt;=92),AND('Paraclinicos '!K1953&gt;=93,AA2017=0)),0),"")</f>
        <v/>
      </c>
      <c r="AA2017" t="str" cm="1">
        <f t="array" ref="AA2017">_xlfn.IFS('Paraclinicos '!E1952="","",'Paraclinicos '!E1952="Oxigeno",2,'Paraclinicos '!E1952="Aire",0)</f>
        <v/>
      </c>
    </row>
    <row r="2018" spans="1:27" x14ac:dyDescent="0.25">
      <c r="A2018">
        <f>'Paraclinicos '!A1953</f>
        <v>0</v>
      </c>
      <c r="B2018" s="3">
        <f>'Paraclinicos '!R1953</f>
        <v>0</v>
      </c>
      <c r="C2018" t="str" cm="1">
        <f t="array" ref="C2018">_xlfn.IFS('Paraclinicos '!Q1953="","",'Paraclinicos '!Q1953&gt;60,3,'Paraclinicos '!Q1953&lt;=60,1)</f>
        <v/>
      </c>
      <c r="D2018" t="str">
        <f>IFERROR(IF(INDEX('BD Demog para scores enalazar'!BC$2:BC$3000,MATCH(Formulas!A2018,'BD Demog para scores enalazar'!A$2:A$3000,0))=0,"SI","NO"),"")</f>
        <v/>
      </c>
      <c r="E2018" t="str" cm="1">
        <f t="array" ref="E2018">_xlfn.IFS(D2018="","",D2018="SI",4,D2018="NO",1)</f>
        <v/>
      </c>
      <c r="F2018" t="str" cm="1">
        <f t="array" ref="F2018">_xlfn.IFS('Paraclinicos '!B1953="","",'Paraclinicos '!B1953&gt;1,1,'Paraclinicos '!B1953&lt;=1,3)</f>
        <v/>
      </c>
      <c r="G2018" t="str" cm="1">
        <f t="array" ref="G2018">_xlfn.IFS('Paraclinicos '!D1953="","",AND('Paraclinicos '!D1953&gt;=250,'Paraclinicos '!D1953&lt;=500),2,'Paraclinicos '!D1953&gt;500,3,'Paraclinicos '!D1953&lt;250,1)</f>
        <v/>
      </c>
      <c r="H2018" s="50" t="str">
        <f t="shared" si="94"/>
        <v/>
      </c>
      <c r="I2018" t="str" cm="1">
        <f t="array" ref="I2018">_xlfn.IFS('Paraclinicos '!Q1953="","",'Paraclinicos '!Q1953&gt;=65,1,'Paraclinicos '!Q1953&lt;65,0)</f>
        <v/>
      </c>
      <c r="J2018" t="str" cm="1">
        <f t="array" ref="J2018">_xlfn.IFS('Paraclinicos '!I1953="","",'Paraclinicos '!I1953&gt;7,1,'Paraclinicos '!I1953&lt;=7,0)</f>
        <v/>
      </c>
      <c r="K2018" t="str" cm="1">
        <f t="array" ref="K2018">_xlfn.IFS('Paraclinicos '!W1953="","",'Paraclinicos '!W1953&lt;=8,1,'Paraclinicos '!W1953&gt;8,0)</f>
        <v/>
      </c>
      <c r="L2018" t="str" cm="1">
        <f t="array" ref="L2018">_xlfn.IFS('Paraclinicos '!S1953="","",'Paraclinicos '!S1953&gt;=30,1,'Paraclinicos '!S1953&lt;30,0)</f>
        <v/>
      </c>
      <c r="M2018" t="str" cm="1">
        <f t="array" ref="M2018">_xlfn.IFS(OR('Paraclinicos '!T1953="",'Paraclinicos '!U1953=""),"",OR('Paraclinicos '!T1953&lt;=90,'Paraclinicos '!U1953&lt;=60),1,OR('Paraclinicos '!T1953&gt;90,'Paraclinicos '!U1953&gt;60),0)</f>
        <v/>
      </c>
      <c r="N2018" s="45" t="str">
        <f t="shared" si="95"/>
        <v/>
      </c>
      <c r="O2018" t="str" cm="1">
        <f t="array" ref="O2018">_xlfn.IFS(OR('Paraclinicos '!M1953="",'Paraclinicos '!N1953="",'Paraclinicos '!N1953=0),"",'Paraclinicos '!M1953/'Paraclinicos '!N1953&lt;100,4,'Paraclinicos '!M1953/'Paraclinicos '!N1953&lt;200,3,'Paraclinicos '!M1953/'Paraclinicos '!N1953&lt;300,2,'Paraclinicos '!M1953/'Paraclinicos '!N1953&lt;400,1,'Paraclinicos '!M1953/'Paraclinicos '!N1953&gt;=400,0)</f>
        <v/>
      </c>
      <c r="P2018" t="str" cm="1">
        <f t="array" ref="P2018">_xlfn.IFS('Paraclinicos '!C1953="","",'Paraclinicos '!C1953&lt;20,4,'Paraclinicos '!C1953&lt;50,3,'Paraclinicos '!C1953&lt;100,2,'Paraclinicos '!C1953&lt;150,1,'Paraclinicos '!C1953&gt;150,0)</f>
        <v/>
      </c>
      <c r="Q2018" t="str" cm="1">
        <f t="array" ref="Q2018">_xlfn.IFS('Paraclinicos '!O1953="","",'Paraclinicos '!O1953&lt;1.2,0,'Paraclinicos '!O1953&lt;2,1,'Paraclinicos '!O1953&lt;3.5,2,'Paraclinicos '!O1953&lt;5,3,'Paraclinicos '!O1953&gt;5,4)</f>
        <v/>
      </c>
      <c r="R2018" t="str" cm="1">
        <f t="array" ref="R2018">_xlfn.IFS('Paraclinicos '!J1953="","",'Paraclinicos '!J1953&lt;1.2,0,'Paraclinicos '!J1953&lt;2,1,'Paraclinicos '!J1953&lt;6,2,'Paraclinicos '!J1953&lt;12,3,'Paraclinicos '!J1953&gt;=12,4)</f>
        <v/>
      </c>
      <c r="S2018" t="str" cm="1">
        <f t="array" ref="S2018">_xlfn.IFS('Paraclinicos '!Y1953="","",'Paraclinicos '!Y1953&lt;70,1,'Paraclinicos '!Y1953&gt;=70,0)</f>
        <v/>
      </c>
      <c r="T2018" t="str" cm="1">
        <f t="array" ref="T2018">_xlfn.IFS('Paraclinicos '!W1953="","",'Paraclinicos '!W1953&lt;6,4,'Paraclinicos '!W1953&lt;10,3,'Paraclinicos '!W1953&lt;13,2,'Paraclinicos '!W1953&lt;15,1,'Paraclinicos '!W1953=15,0)</f>
        <v/>
      </c>
      <c r="U2018" s="54" t="str">
        <f t="shared" si="93"/>
        <v/>
      </c>
      <c r="V2018" t="str" cm="1">
        <f t="array" ref="V2018">_xlfn.IFS('Paraclinicos '!S1953="","",OR('Paraclinicos '!S1953&lt;=8,'Paraclinicos '!S1953&gt;=25),3,'Paraclinicos '!S1953&lt;12,1,'Paraclinicos '!S1953&lt;21,0,'Paraclinicos '!S1953&lt;25,2)</f>
        <v/>
      </c>
      <c r="W2018" t="str">
        <f>IFERROR(IF(INDEX('BD Demog para scores enalazar'!Y$2:'BD Demog para scores enalazar'!Y$3000,MATCH(Formulas!A2018,'BD Demog para scores enalazar'!A$2:'BD Demog para scores enalazar'!A$3000,0))=1,"SI","NO"),"")</f>
        <v/>
      </c>
      <c r="X2018" s="9" t="str">
        <f>IFERROR(IF(INDEX('BD Demog para scores enalazar'!AJ$2:'BD Demog para scores enalazar'!AJ$3000,MATCH(Formulas!A2018,'BD Demog para scores enalazar'!A$2:'BD Demog para scores enalazar'!A$3000,0))=1,"SI","NO"),"")</f>
        <v/>
      </c>
      <c r="Y2018" t="str" cm="1">
        <f t="array" ref="Y2018">IF(AND(W2018="NO",X2018="NO"),_xlfn.IFS('Paraclinicos '!K1953&lt;=91,3,'Paraclinicos '!K1953&lt;94,2,'Paraclinicos '!K1953&lt;96,1,'Paraclinicos '!K1953&gt;=96,0),"")</f>
        <v/>
      </c>
      <c r="Z2018" t="str" cm="1">
        <f t="array" ref="Z2018">IF(OR(W2018="SI",X2018="SI"),_xlfn.IFS(OR(AND('Paraclinicos '!K1954&lt;=83),AND('Paraclinicos '!K1954&gt;=97,AA2018=2)),3,OR(AND('Paraclinicos '!K1954&lt;=86),AND('Paraclinicos '!K1954&gt;=94,AA2018=2)),2,OR(AND('Paraclinicos '!K1954&lt;=88),AND('Paraclinicos '!K1954&gt;=92,AA2018=2)),1,OR(AND('Paraclinicos '!K1954&gt;=88,'Paraclinicos '!K1954&lt;=92),AND('Paraclinicos '!K1954&gt;=93,AA2018=0)),0),"")</f>
        <v/>
      </c>
      <c r="AA2018" t="str" cm="1">
        <f t="array" ref="AA2018">_xlfn.IFS('Paraclinicos '!E1953="","",'Paraclinicos '!E1953="Oxigeno",2,'Paraclinicos '!E1953="Aire",0)</f>
        <v/>
      </c>
    </row>
    <row r="2019" spans="1:27" x14ac:dyDescent="0.25">
      <c r="A2019">
        <f>'Paraclinicos '!A1954</f>
        <v>0</v>
      </c>
      <c r="B2019" s="3">
        <f>'Paraclinicos '!R1954</f>
        <v>0</v>
      </c>
      <c r="C2019" t="str" cm="1">
        <f t="array" ref="C2019">_xlfn.IFS('Paraclinicos '!Q1954="","",'Paraclinicos '!Q1954&gt;60,3,'Paraclinicos '!Q1954&lt;=60,1)</f>
        <v/>
      </c>
      <c r="D2019" t="str">
        <f>IFERROR(IF(INDEX('BD Demog para scores enalazar'!BC$2:BC$3000,MATCH(Formulas!A2019,'BD Demog para scores enalazar'!A$2:A$3000,0))=0,"SI","NO"),"")</f>
        <v/>
      </c>
      <c r="E2019" t="str" cm="1">
        <f t="array" ref="E2019">_xlfn.IFS(D2019="","",D2019="SI",4,D2019="NO",1)</f>
        <v/>
      </c>
      <c r="F2019" t="str" cm="1">
        <f t="array" ref="F2019">_xlfn.IFS('Paraclinicos '!B1954="","",'Paraclinicos '!B1954&gt;1,1,'Paraclinicos '!B1954&lt;=1,3)</f>
        <v/>
      </c>
      <c r="G2019" t="str" cm="1">
        <f t="array" ref="G2019">_xlfn.IFS('Paraclinicos '!D1954="","",AND('Paraclinicos '!D1954&gt;=250,'Paraclinicos '!D1954&lt;=500),2,'Paraclinicos '!D1954&gt;500,3,'Paraclinicos '!D1954&lt;250,1)</f>
        <v/>
      </c>
      <c r="H2019" s="50" t="str">
        <f t="shared" si="94"/>
        <v/>
      </c>
      <c r="I2019" t="str" cm="1">
        <f t="array" ref="I2019">_xlfn.IFS('Paraclinicos '!Q1954="","",'Paraclinicos '!Q1954&gt;=65,1,'Paraclinicos '!Q1954&lt;65,0)</f>
        <v/>
      </c>
      <c r="J2019" t="str" cm="1">
        <f t="array" ref="J2019">_xlfn.IFS('Paraclinicos '!I1954="","",'Paraclinicos '!I1954&gt;7,1,'Paraclinicos '!I1954&lt;=7,0)</f>
        <v/>
      </c>
      <c r="K2019" t="str" cm="1">
        <f t="array" ref="K2019">_xlfn.IFS('Paraclinicos '!W1954="","",'Paraclinicos '!W1954&lt;=8,1,'Paraclinicos '!W1954&gt;8,0)</f>
        <v/>
      </c>
      <c r="L2019" t="str" cm="1">
        <f t="array" ref="L2019">_xlfn.IFS('Paraclinicos '!S1954="","",'Paraclinicos '!S1954&gt;=30,1,'Paraclinicos '!S1954&lt;30,0)</f>
        <v/>
      </c>
      <c r="M2019" t="str" cm="1">
        <f t="array" ref="M2019">_xlfn.IFS(OR('Paraclinicos '!T1954="",'Paraclinicos '!U1954=""),"",OR('Paraclinicos '!T1954&lt;=90,'Paraclinicos '!U1954&lt;=60),1,OR('Paraclinicos '!T1954&gt;90,'Paraclinicos '!U1954&gt;60),0)</f>
        <v/>
      </c>
      <c r="N2019" s="45" t="str">
        <f t="shared" si="95"/>
        <v/>
      </c>
      <c r="O2019" t="str" cm="1">
        <f t="array" ref="O2019">_xlfn.IFS(OR('Paraclinicos '!M1954="",'Paraclinicos '!N1954="",'Paraclinicos '!N1954=0),"",'Paraclinicos '!M1954/'Paraclinicos '!N1954&lt;100,4,'Paraclinicos '!M1954/'Paraclinicos '!N1954&lt;200,3,'Paraclinicos '!M1954/'Paraclinicos '!N1954&lt;300,2,'Paraclinicos '!M1954/'Paraclinicos '!N1954&lt;400,1,'Paraclinicos '!M1954/'Paraclinicos '!N1954&gt;=400,0)</f>
        <v/>
      </c>
      <c r="P2019" t="str" cm="1">
        <f t="array" ref="P2019">_xlfn.IFS('Paraclinicos '!C1954="","",'Paraclinicos '!C1954&lt;20,4,'Paraclinicos '!C1954&lt;50,3,'Paraclinicos '!C1954&lt;100,2,'Paraclinicos '!C1954&lt;150,1,'Paraclinicos '!C1954&gt;150,0)</f>
        <v/>
      </c>
      <c r="Q2019" t="str" cm="1">
        <f t="array" ref="Q2019">_xlfn.IFS('Paraclinicos '!O1954="","",'Paraclinicos '!O1954&lt;1.2,0,'Paraclinicos '!O1954&lt;2,1,'Paraclinicos '!O1954&lt;3.5,2,'Paraclinicos '!O1954&lt;5,3,'Paraclinicos '!O1954&gt;5,4)</f>
        <v/>
      </c>
      <c r="R2019" t="str" cm="1">
        <f t="array" ref="R2019">_xlfn.IFS('Paraclinicos '!J1954="","",'Paraclinicos '!J1954&lt;1.2,0,'Paraclinicos '!J1954&lt;2,1,'Paraclinicos '!J1954&lt;6,2,'Paraclinicos '!J1954&lt;12,3,'Paraclinicos '!J1954&gt;=12,4)</f>
        <v/>
      </c>
      <c r="S2019" t="str" cm="1">
        <f t="array" ref="S2019">_xlfn.IFS('Paraclinicos '!Y1954="","",'Paraclinicos '!Y1954&lt;70,1,'Paraclinicos '!Y1954&gt;=70,0)</f>
        <v/>
      </c>
      <c r="T2019" t="str" cm="1">
        <f t="array" ref="T2019">_xlfn.IFS('Paraclinicos '!W1954="","",'Paraclinicos '!W1954&lt;6,4,'Paraclinicos '!W1954&lt;10,3,'Paraclinicos '!W1954&lt;13,2,'Paraclinicos '!W1954&lt;15,1,'Paraclinicos '!W1954=15,0)</f>
        <v/>
      </c>
      <c r="U2019" s="54" t="str">
        <f t="shared" si="93"/>
        <v/>
      </c>
      <c r="V2019" t="str" cm="1">
        <f t="array" ref="V2019">_xlfn.IFS('Paraclinicos '!S1954="","",OR('Paraclinicos '!S1954&lt;=8,'Paraclinicos '!S1954&gt;=25),3,'Paraclinicos '!S1954&lt;12,1,'Paraclinicos '!S1954&lt;21,0,'Paraclinicos '!S1954&lt;25,2)</f>
        <v/>
      </c>
      <c r="W2019" t="str">
        <f>IFERROR(IF(INDEX('BD Demog para scores enalazar'!Y$2:'BD Demog para scores enalazar'!Y$3000,MATCH(Formulas!A2019,'BD Demog para scores enalazar'!A$2:'BD Demog para scores enalazar'!A$3000,0))=1,"SI","NO"),"")</f>
        <v/>
      </c>
      <c r="X2019" s="9" t="str">
        <f>IFERROR(IF(INDEX('BD Demog para scores enalazar'!AJ$2:'BD Demog para scores enalazar'!AJ$3000,MATCH(Formulas!A2019,'BD Demog para scores enalazar'!A$2:'BD Demog para scores enalazar'!A$3000,0))=1,"SI","NO"),"")</f>
        <v/>
      </c>
      <c r="Y2019" t="str" cm="1">
        <f t="array" ref="Y2019">IF(AND(W2019="NO",X2019="NO"),_xlfn.IFS('Paraclinicos '!K1954&lt;=91,3,'Paraclinicos '!K1954&lt;94,2,'Paraclinicos '!K1954&lt;96,1,'Paraclinicos '!K1954&gt;=96,0),"")</f>
        <v/>
      </c>
      <c r="Z2019" t="str" cm="1">
        <f t="array" ref="Z2019">IF(OR(W2019="SI",X2019="SI"),_xlfn.IFS(OR(AND('Paraclinicos '!K1955&lt;=83),AND('Paraclinicos '!K1955&gt;=97,AA2019=2)),3,OR(AND('Paraclinicos '!K1955&lt;=86),AND('Paraclinicos '!K1955&gt;=94,AA2019=2)),2,OR(AND('Paraclinicos '!K1955&lt;=88),AND('Paraclinicos '!K1955&gt;=92,AA2019=2)),1,OR(AND('Paraclinicos '!K1955&gt;=88,'Paraclinicos '!K1955&lt;=92),AND('Paraclinicos '!K1955&gt;=93,AA2019=0)),0),"")</f>
        <v/>
      </c>
      <c r="AA2019" t="str" cm="1">
        <f t="array" ref="AA2019">_xlfn.IFS('Paraclinicos '!E1954="","",'Paraclinicos '!E1954="Oxigeno",2,'Paraclinicos '!E1954="Aire",0)</f>
        <v/>
      </c>
    </row>
    <row r="2020" spans="1:27" x14ac:dyDescent="0.25">
      <c r="A2020">
        <f>'Paraclinicos '!A1955</f>
        <v>0</v>
      </c>
      <c r="B2020" s="3">
        <f>'Paraclinicos '!R1955</f>
        <v>0</v>
      </c>
      <c r="C2020" t="str" cm="1">
        <f t="array" ref="C2020">_xlfn.IFS('Paraclinicos '!Q1955="","",'Paraclinicos '!Q1955&gt;60,3,'Paraclinicos '!Q1955&lt;=60,1)</f>
        <v/>
      </c>
      <c r="D2020" t="str">
        <f>IFERROR(IF(INDEX('BD Demog para scores enalazar'!BC$2:BC$3000,MATCH(Formulas!A2020,'BD Demog para scores enalazar'!A$2:A$3000,0))=0,"SI","NO"),"")</f>
        <v/>
      </c>
      <c r="E2020" t="str" cm="1">
        <f t="array" ref="E2020">_xlfn.IFS(D2020="","",D2020="SI",4,D2020="NO",1)</f>
        <v/>
      </c>
      <c r="F2020" t="str" cm="1">
        <f t="array" ref="F2020">_xlfn.IFS('Paraclinicos '!B1955="","",'Paraclinicos '!B1955&gt;1,1,'Paraclinicos '!B1955&lt;=1,3)</f>
        <v/>
      </c>
      <c r="G2020" t="str" cm="1">
        <f t="array" ref="G2020">_xlfn.IFS('Paraclinicos '!D1955="","",AND('Paraclinicos '!D1955&gt;=250,'Paraclinicos '!D1955&lt;=500),2,'Paraclinicos '!D1955&gt;500,3,'Paraclinicos '!D1955&lt;250,1)</f>
        <v/>
      </c>
      <c r="H2020" s="50" t="str">
        <f t="shared" si="94"/>
        <v/>
      </c>
      <c r="I2020" t="str" cm="1">
        <f t="array" ref="I2020">_xlfn.IFS('Paraclinicos '!Q1955="","",'Paraclinicos '!Q1955&gt;=65,1,'Paraclinicos '!Q1955&lt;65,0)</f>
        <v/>
      </c>
      <c r="J2020" t="str" cm="1">
        <f t="array" ref="J2020">_xlfn.IFS('Paraclinicos '!I1955="","",'Paraclinicos '!I1955&gt;7,1,'Paraclinicos '!I1955&lt;=7,0)</f>
        <v/>
      </c>
      <c r="K2020" t="str" cm="1">
        <f t="array" ref="K2020">_xlfn.IFS('Paraclinicos '!W1955="","",'Paraclinicos '!W1955&lt;=8,1,'Paraclinicos '!W1955&gt;8,0)</f>
        <v/>
      </c>
      <c r="L2020" t="str" cm="1">
        <f t="array" ref="L2020">_xlfn.IFS('Paraclinicos '!S1955="","",'Paraclinicos '!S1955&gt;=30,1,'Paraclinicos '!S1955&lt;30,0)</f>
        <v/>
      </c>
      <c r="M2020" t="str" cm="1">
        <f t="array" ref="M2020">_xlfn.IFS(OR('Paraclinicos '!T1955="",'Paraclinicos '!U1955=""),"",OR('Paraclinicos '!T1955&lt;=90,'Paraclinicos '!U1955&lt;=60),1,OR('Paraclinicos '!T1955&gt;90,'Paraclinicos '!U1955&gt;60),0)</f>
        <v/>
      </c>
      <c r="N2020" s="45" t="str">
        <f t="shared" si="95"/>
        <v/>
      </c>
      <c r="O2020" t="str" cm="1">
        <f t="array" ref="O2020">_xlfn.IFS(OR('Paraclinicos '!M1955="",'Paraclinicos '!N1955="",'Paraclinicos '!N1955=0),"",'Paraclinicos '!M1955/'Paraclinicos '!N1955&lt;100,4,'Paraclinicos '!M1955/'Paraclinicos '!N1955&lt;200,3,'Paraclinicos '!M1955/'Paraclinicos '!N1955&lt;300,2,'Paraclinicos '!M1955/'Paraclinicos '!N1955&lt;400,1,'Paraclinicos '!M1955/'Paraclinicos '!N1955&gt;=400,0)</f>
        <v/>
      </c>
      <c r="P2020" t="str" cm="1">
        <f t="array" ref="P2020">_xlfn.IFS('Paraclinicos '!C1955="","",'Paraclinicos '!C1955&lt;20,4,'Paraclinicos '!C1955&lt;50,3,'Paraclinicos '!C1955&lt;100,2,'Paraclinicos '!C1955&lt;150,1,'Paraclinicos '!C1955&gt;150,0)</f>
        <v/>
      </c>
      <c r="Q2020" t="str" cm="1">
        <f t="array" ref="Q2020">_xlfn.IFS('Paraclinicos '!O1955="","",'Paraclinicos '!O1955&lt;1.2,0,'Paraclinicos '!O1955&lt;2,1,'Paraclinicos '!O1955&lt;3.5,2,'Paraclinicos '!O1955&lt;5,3,'Paraclinicos '!O1955&gt;5,4)</f>
        <v/>
      </c>
      <c r="R2020" t="str" cm="1">
        <f t="array" ref="R2020">_xlfn.IFS('Paraclinicos '!J1955="","",'Paraclinicos '!J1955&lt;1.2,0,'Paraclinicos '!J1955&lt;2,1,'Paraclinicos '!J1955&lt;6,2,'Paraclinicos '!J1955&lt;12,3,'Paraclinicos '!J1955&gt;=12,4)</f>
        <v/>
      </c>
      <c r="S2020" t="str" cm="1">
        <f t="array" ref="S2020">_xlfn.IFS('Paraclinicos '!Y1955="","",'Paraclinicos '!Y1955&lt;70,1,'Paraclinicos '!Y1955&gt;=70,0)</f>
        <v/>
      </c>
      <c r="T2020" t="str" cm="1">
        <f t="array" ref="T2020">_xlfn.IFS('Paraclinicos '!W1955="","",'Paraclinicos '!W1955&lt;6,4,'Paraclinicos '!W1955&lt;10,3,'Paraclinicos '!W1955&lt;13,2,'Paraclinicos '!W1955&lt;15,1,'Paraclinicos '!W1955=15,0)</f>
        <v/>
      </c>
      <c r="U2020" s="54" t="str">
        <f t="shared" si="93"/>
        <v/>
      </c>
      <c r="V2020" t="str" cm="1">
        <f t="array" ref="V2020">_xlfn.IFS('Paraclinicos '!S1955="","",OR('Paraclinicos '!S1955&lt;=8,'Paraclinicos '!S1955&gt;=25),3,'Paraclinicos '!S1955&lt;12,1,'Paraclinicos '!S1955&lt;21,0,'Paraclinicos '!S1955&lt;25,2)</f>
        <v/>
      </c>
      <c r="W2020" t="str">
        <f>IFERROR(IF(INDEX('BD Demog para scores enalazar'!Y$2:'BD Demog para scores enalazar'!Y$3000,MATCH(Formulas!A2020,'BD Demog para scores enalazar'!A$2:'BD Demog para scores enalazar'!A$3000,0))=1,"SI","NO"),"")</f>
        <v/>
      </c>
      <c r="X2020" s="9" t="str">
        <f>IFERROR(IF(INDEX('BD Demog para scores enalazar'!AJ$2:'BD Demog para scores enalazar'!AJ$3000,MATCH(Formulas!A2020,'BD Demog para scores enalazar'!A$2:'BD Demog para scores enalazar'!A$3000,0))=1,"SI","NO"),"")</f>
        <v/>
      </c>
      <c r="Y2020" t="str" cm="1">
        <f t="array" ref="Y2020">IF(AND(W2020="NO",X2020="NO"),_xlfn.IFS('Paraclinicos '!K1955&lt;=91,3,'Paraclinicos '!K1955&lt;94,2,'Paraclinicos '!K1955&lt;96,1,'Paraclinicos '!K1955&gt;=96,0),"")</f>
        <v/>
      </c>
      <c r="Z2020" t="str" cm="1">
        <f t="array" ref="Z2020">IF(OR(W2020="SI",X2020="SI"),_xlfn.IFS(OR(AND('Paraclinicos '!K1956&lt;=83),AND('Paraclinicos '!K1956&gt;=97,AA2020=2)),3,OR(AND('Paraclinicos '!K1956&lt;=86),AND('Paraclinicos '!K1956&gt;=94,AA2020=2)),2,OR(AND('Paraclinicos '!K1956&lt;=88),AND('Paraclinicos '!K1956&gt;=92,AA2020=2)),1,OR(AND('Paraclinicos '!K1956&gt;=88,'Paraclinicos '!K1956&lt;=92),AND('Paraclinicos '!K1956&gt;=93,AA2020=0)),0),"")</f>
        <v/>
      </c>
      <c r="AA2020" t="str" cm="1">
        <f t="array" ref="AA2020">_xlfn.IFS('Paraclinicos '!E1955="","",'Paraclinicos '!E1955="Oxigeno",2,'Paraclinicos '!E1955="Aire",0)</f>
        <v/>
      </c>
    </row>
    <row r="2021" spans="1:27" x14ac:dyDescent="0.25">
      <c r="A2021">
        <f>'Paraclinicos '!A1956</f>
        <v>0</v>
      </c>
      <c r="B2021" s="3">
        <f>'Paraclinicos '!R1956</f>
        <v>0</v>
      </c>
      <c r="C2021" t="str" cm="1">
        <f t="array" ref="C2021">_xlfn.IFS('Paraclinicos '!Q1956="","",'Paraclinicos '!Q1956&gt;60,3,'Paraclinicos '!Q1956&lt;=60,1)</f>
        <v/>
      </c>
      <c r="D2021" t="str">
        <f>IFERROR(IF(INDEX('BD Demog para scores enalazar'!BC$2:BC$3000,MATCH(Formulas!A2021,'BD Demog para scores enalazar'!A$2:A$3000,0))=0,"SI","NO"),"")</f>
        <v/>
      </c>
      <c r="E2021" t="str" cm="1">
        <f t="array" ref="E2021">_xlfn.IFS(D2021="","",D2021="SI",4,D2021="NO",1)</f>
        <v/>
      </c>
      <c r="F2021" t="str" cm="1">
        <f t="array" ref="F2021">_xlfn.IFS('Paraclinicos '!B1956="","",'Paraclinicos '!B1956&gt;1,1,'Paraclinicos '!B1956&lt;=1,3)</f>
        <v/>
      </c>
      <c r="G2021" t="str" cm="1">
        <f t="array" ref="G2021">_xlfn.IFS('Paraclinicos '!D1956="","",AND('Paraclinicos '!D1956&gt;=250,'Paraclinicos '!D1956&lt;=500),2,'Paraclinicos '!D1956&gt;500,3,'Paraclinicos '!D1956&lt;250,1)</f>
        <v/>
      </c>
      <c r="H2021" s="50" t="str">
        <f t="shared" si="94"/>
        <v/>
      </c>
      <c r="I2021" t="str" cm="1">
        <f t="array" ref="I2021">_xlfn.IFS('Paraclinicos '!Q1956="","",'Paraclinicos '!Q1956&gt;=65,1,'Paraclinicos '!Q1956&lt;65,0)</f>
        <v/>
      </c>
      <c r="J2021" t="str" cm="1">
        <f t="array" ref="J2021">_xlfn.IFS('Paraclinicos '!I1956="","",'Paraclinicos '!I1956&gt;7,1,'Paraclinicos '!I1956&lt;=7,0)</f>
        <v/>
      </c>
      <c r="K2021" t="str" cm="1">
        <f t="array" ref="K2021">_xlfn.IFS('Paraclinicos '!W1956="","",'Paraclinicos '!W1956&lt;=8,1,'Paraclinicos '!W1956&gt;8,0)</f>
        <v/>
      </c>
      <c r="L2021" t="str" cm="1">
        <f t="array" ref="L2021">_xlfn.IFS('Paraclinicos '!S1956="","",'Paraclinicos '!S1956&gt;=30,1,'Paraclinicos '!S1956&lt;30,0)</f>
        <v/>
      </c>
      <c r="M2021" t="str" cm="1">
        <f t="array" ref="M2021">_xlfn.IFS(OR('Paraclinicos '!T1956="",'Paraclinicos '!U1956=""),"",OR('Paraclinicos '!T1956&lt;=90,'Paraclinicos '!U1956&lt;=60),1,OR('Paraclinicos '!T1956&gt;90,'Paraclinicos '!U1956&gt;60),0)</f>
        <v/>
      </c>
      <c r="N2021" s="45" t="str">
        <f t="shared" si="95"/>
        <v/>
      </c>
      <c r="O2021" t="str" cm="1">
        <f t="array" ref="O2021">_xlfn.IFS(OR('Paraclinicos '!M1956="",'Paraclinicos '!N1956="",'Paraclinicos '!N1956=0),"",'Paraclinicos '!M1956/'Paraclinicos '!N1956&lt;100,4,'Paraclinicos '!M1956/'Paraclinicos '!N1956&lt;200,3,'Paraclinicos '!M1956/'Paraclinicos '!N1956&lt;300,2,'Paraclinicos '!M1956/'Paraclinicos '!N1956&lt;400,1,'Paraclinicos '!M1956/'Paraclinicos '!N1956&gt;=400,0)</f>
        <v/>
      </c>
      <c r="P2021" t="str" cm="1">
        <f t="array" ref="P2021">_xlfn.IFS('Paraclinicos '!C1956="","",'Paraclinicos '!C1956&lt;20,4,'Paraclinicos '!C1956&lt;50,3,'Paraclinicos '!C1956&lt;100,2,'Paraclinicos '!C1956&lt;150,1,'Paraclinicos '!C1956&gt;150,0)</f>
        <v/>
      </c>
      <c r="Q2021" t="str" cm="1">
        <f t="array" ref="Q2021">_xlfn.IFS('Paraclinicos '!O1956="","",'Paraclinicos '!O1956&lt;1.2,0,'Paraclinicos '!O1956&lt;2,1,'Paraclinicos '!O1956&lt;3.5,2,'Paraclinicos '!O1956&lt;5,3,'Paraclinicos '!O1956&gt;5,4)</f>
        <v/>
      </c>
      <c r="R2021" t="str" cm="1">
        <f t="array" ref="R2021">_xlfn.IFS('Paraclinicos '!J1956="","",'Paraclinicos '!J1956&lt;1.2,0,'Paraclinicos '!J1956&lt;2,1,'Paraclinicos '!J1956&lt;6,2,'Paraclinicos '!J1956&lt;12,3,'Paraclinicos '!J1956&gt;=12,4)</f>
        <v/>
      </c>
      <c r="S2021" t="str" cm="1">
        <f t="array" ref="S2021">_xlfn.IFS('Paraclinicos '!Y1956="","",'Paraclinicos '!Y1956&lt;70,1,'Paraclinicos '!Y1956&gt;=70,0)</f>
        <v/>
      </c>
      <c r="T2021" t="str" cm="1">
        <f t="array" ref="T2021">_xlfn.IFS('Paraclinicos '!W1956="","",'Paraclinicos '!W1956&lt;6,4,'Paraclinicos '!W1956&lt;10,3,'Paraclinicos '!W1956&lt;13,2,'Paraclinicos '!W1956&lt;15,1,'Paraclinicos '!W1956=15,0)</f>
        <v/>
      </c>
      <c r="U2021" s="54" t="str">
        <f t="shared" si="93"/>
        <v/>
      </c>
      <c r="V2021" t="str" cm="1">
        <f t="array" ref="V2021">_xlfn.IFS('Paraclinicos '!S1956="","",OR('Paraclinicos '!S1956&lt;=8,'Paraclinicos '!S1956&gt;=25),3,'Paraclinicos '!S1956&lt;12,1,'Paraclinicos '!S1956&lt;21,0,'Paraclinicos '!S1956&lt;25,2)</f>
        <v/>
      </c>
      <c r="W2021" t="str">
        <f>IFERROR(IF(INDEX('BD Demog para scores enalazar'!Y$2:'BD Demog para scores enalazar'!Y$3000,MATCH(Formulas!A2021,'BD Demog para scores enalazar'!A$2:'BD Demog para scores enalazar'!A$3000,0))=1,"SI","NO"),"")</f>
        <v/>
      </c>
      <c r="X2021" s="9" t="str">
        <f>IFERROR(IF(INDEX('BD Demog para scores enalazar'!AJ$2:'BD Demog para scores enalazar'!AJ$3000,MATCH(Formulas!A2021,'BD Demog para scores enalazar'!A$2:'BD Demog para scores enalazar'!A$3000,0))=1,"SI","NO"),"")</f>
        <v/>
      </c>
      <c r="Y2021" t="str" cm="1">
        <f t="array" ref="Y2021">IF(AND(W2021="NO",X2021="NO"),_xlfn.IFS('Paraclinicos '!K1956&lt;=91,3,'Paraclinicos '!K1956&lt;94,2,'Paraclinicos '!K1956&lt;96,1,'Paraclinicos '!K1956&gt;=96,0),"")</f>
        <v/>
      </c>
      <c r="Z2021" t="str" cm="1">
        <f t="array" ref="Z2021">IF(OR(W2021="SI",X2021="SI"),_xlfn.IFS(OR(AND('Paraclinicos '!K1957&lt;=83),AND('Paraclinicos '!K1957&gt;=97,AA2021=2)),3,OR(AND('Paraclinicos '!K1957&lt;=86),AND('Paraclinicos '!K1957&gt;=94,AA2021=2)),2,OR(AND('Paraclinicos '!K1957&lt;=88),AND('Paraclinicos '!K1957&gt;=92,AA2021=2)),1,OR(AND('Paraclinicos '!K1957&gt;=88,'Paraclinicos '!K1957&lt;=92),AND('Paraclinicos '!K1957&gt;=93,AA2021=0)),0),"")</f>
        <v/>
      </c>
      <c r="AA2021" t="str" cm="1">
        <f t="array" ref="AA2021">_xlfn.IFS('Paraclinicos '!E1956="","",'Paraclinicos '!E1956="Oxigeno",2,'Paraclinicos '!E1956="Aire",0)</f>
        <v/>
      </c>
    </row>
    <row r="2022" spans="1:27" x14ac:dyDescent="0.25">
      <c r="A2022">
        <f>'Paraclinicos '!A1957</f>
        <v>0</v>
      </c>
      <c r="B2022" s="3">
        <f>'Paraclinicos '!R1957</f>
        <v>0</v>
      </c>
      <c r="C2022" t="str" cm="1">
        <f t="array" ref="C2022">_xlfn.IFS('Paraclinicos '!Q1957="","",'Paraclinicos '!Q1957&gt;60,3,'Paraclinicos '!Q1957&lt;=60,1)</f>
        <v/>
      </c>
      <c r="D2022" t="str">
        <f>IFERROR(IF(INDEX('BD Demog para scores enalazar'!BC$2:BC$3000,MATCH(Formulas!A2022,'BD Demog para scores enalazar'!A$2:A$3000,0))=0,"SI","NO"),"")</f>
        <v/>
      </c>
      <c r="E2022" t="str" cm="1">
        <f t="array" ref="E2022">_xlfn.IFS(D2022="","",D2022="SI",4,D2022="NO",1)</f>
        <v/>
      </c>
      <c r="F2022" t="str" cm="1">
        <f t="array" ref="F2022">_xlfn.IFS('Paraclinicos '!B1957="","",'Paraclinicos '!B1957&gt;1,1,'Paraclinicos '!B1957&lt;=1,3)</f>
        <v/>
      </c>
      <c r="G2022" t="str" cm="1">
        <f t="array" ref="G2022">_xlfn.IFS('Paraclinicos '!D1957="","",AND('Paraclinicos '!D1957&gt;=250,'Paraclinicos '!D1957&lt;=500),2,'Paraclinicos '!D1957&gt;500,3,'Paraclinicos '!D1957&lt;250,1)</f>
        <v/>
      </c>
      <c r="H2022" s="50" t="str">
        <f t="shared" si="94"/>
        <v/>
      </c>
      <c r="I2022" t="str" cm="1">
        <f t="array" ref="I2022">_xlfn.IFS('Paraclinicos '!Q1957="","",'Paraclinicos '!Q1957&gt;=65,1,'Paraclinicos '!Q1957&lt;65,0)</f>
        <v/>
      </c>
      <c r="J2022" t="str" cm="1">
        <f t="array" ref="J2022">_xlfn.IFS('Paraclinicos '!I1957="","",'Paraclinicos '!I1957&gt;7,1,'Paraclinicos '!I1957&lt;=7,0)</f>
        <v/>
      </c>
      <c r="K2022" t="str" cm="1">
        <f t="array" ref="K2022">_xlfn.IFS('Paraclinicos '!W1957="","",'Paraclinicos '!W1957&lt;=8,1,'Paraclinicos '!W1957&gt;8,0)</f>
        <v/>
      </c>
      <c r="L2022" t="str" cm="1">
        <f t="array" ref="L2022">_xlfn.IFS('Paraclinicos '!S1957="","",'Paraclinicos '!S1957&gt;=30,1,'Paraclinicos '!S1957&lt;30,0)</f>
        <v/>
      </c>
      <c r="M2022" t="str" cm="1">
        <f t="array" ref="M2022">_xlfn.IFS(OR('Paraclinicos '!T1957="",'Paraclinicos '!U1957=""),"",OR('Paraclinicos '!T1957&lt;=90,'Paraclinicos '!U1957&lt;=60),1,OR('Paraclinicos '!T1957&gt;90,'Paraclinicos '!U1957&gt;60),0)</f>
        <v/>
      </c>
      <c r="N2022" s="45" t="str">
        <f t="shared" si="95"/>
        <v/>
      </c>
      <c r="O2022" t="str" cm="1">
        <f t="array" ref="O2022">_xlfn.IFS(OR('Paraclinicos '!M1957="",'Paraclinicos '!N1957="",'Paraclinicos '!N1957=0),"",'Paraclinicos '!M1957/'Paraclinicos '!N1957&lt;100,4,'Paraclinicos '!M1957/'Paraclinicos '!N1957&lt;200,3,'Paraclinicos '!M1957/'Paraclinicos '!N1957&lt;300,2,'Paraclinicos '!M1957/'Paraclinicos '!N1957&lt;400,1,'Paraclinicos '!M1957/'Paraclinicos '!N1957&gt;=400,0)</f>
        <v/>
      </c>
      <c r="P2022" t="str" cm="1">
        <f t="array" ref="P2022">_xlfn.IFS('Paraclinicos '!C1957="","",'Paraclinicos '!C1957&lt;20,4,'Paraclinicos '!C1957&lt;50,3,'Paraclinicos '!C1957&lt;100,2,'Paraclinicos '!C1957&lt;150,1,'Paraclinicos '!C1957&gt;150,0)</f>
        <v/>
      </c>
      <c r="Q2022" t="str" cm="1">
        <f t="array" ref="Q2022">_xlfn.IFS('Paraclinicos '!O1957="","",'Paraclinicos '!O1957&lt;1.2,0,'Paraclinicos '!O1957&lt;2,1,'Paraclinicos '!O1957&lt;3.5,2,'Paraclinicos '!O1957&lt;5,3,'Paraclinicos '!O1957&gt;5,4)</f>
        <v/>
      </c>
      <c r="R2022" t="str" cm="1">
        <f t="array" ref="R2022">_xlfn.IFS('Paraclinicos '!J1957="","",'Paraclinicos '!J1957&lt;1.2,0,'Paraclinicos '!J1957&lt;2,1,'Paraclinicos '!J1957&lt;6,2,'Paraclinicos '!J1957&lt;12,3,'Paraclinicos '!J1957&gt;=12,4)</f>
        <v/>
      </c>
      <c r="S2022" t="str" cm="1">
        <f t="array" ref="S2022">_xlfn.IFS('Paraclinicos '!Y1957="","",'Paraclinicos '!Y1957&lt;70,1,'Paraclinicos '!Y1957&gt;=70,0)</f>
        <v/>
      </c>
      <c r="T2022" t="str" cm="1">
        <f t="array" ref="T2022">_xlfn.IFS('Paraclinicos '!W1957="","",'Paraclinicos '!W1957&lt;6,4,'Paraclinicos '!W1957&lt;10,3,'Paraclinicos '!W1957&lt;13,2,'Paraclinicos '!W1957&lt;15,1,'Paraclinicos '!W1957=15,0)</f>
        <v/>
      </c>
      <c r="U2022" s="54" t="str">
        <f t="shared" si="93"/>
        <v/>
      </c>
      <c r="V2022" t="str" cm="1">
        <f t="array" ref="V2022">_xlfn.IFS('Paraclinicos '!S1957="","",OR('Paraclinicos '!S1957&lt;=8,'Paraclinicos '!S1957&gt;=25),3,'Paraclinicos '!S1957&lt;12,1,'Paraclinicos '!S1957&lt;21,0,'Paraclinicos '!S1957&lt;25,2)</f>
        <v/>
      </c>
      <c r="W2022" t="str">
        <f>IFERROR(IF(INDEX('BD Demog para scores enalazar'!Y$2:'BD Demog para scores enalazar'!Y$3000,MATCH(Formulas!A2022,'BD Demog para scores enalazar'!A$2:'BD Demog para scores enalazar'!A$3000,0))=1,"SI","NO"),"")</f>
        <v/>
      </c>
      <c r="X2022" s="9" t="str">
        <f>IFERROR(IF(INDEX('BD Demog para scores enalazar'!AJ$2:'BD Demog para scores enalazar'!AJ$3000,MATCH(Formulas!A2022,'BD Demog para scores enalazar'!A$2:'BD Demog para scores enalazar'!A$3000,0))=1,"SI","NO"),"")</f>
        <v/>
      </c>
      <c r="Y2022" t="str" cm="1">
        <f t="array" ref="Y2022">IF(AND(W2022="NO",X2022="NO"),_xlfn.IFS('Paraclinicos '!K1957&lt;=91,3,'Paraclinicos '!K1957&lt;94,2,'Paraclinicos '!K1957&lt;96,1,'Paraclinicos '!K1957&gt;=96,0),"")</f>
        <v/>
      </c>
      <c r="Z2022" t="str" cm="1">
        <f t="array" ref="Z2022">IF(OR(W2022="SI",X2022="SI"),_xlfn.IFS(OR(AND('Paraclinicos '!K1958&lt;=83),AND('Paraclinicos '!K1958&gt;=97,AA2022=2)),3,OR(AND('Paraclinicos '!K1958&lt;=86),AND('Paraclinicos '!K1958&gt;=94,AA2022=2)),2,OR(AND('Paraclinicos '!K1958&lt;=88),AND('Paraclinicos '!K1958&gt;=92,AA2022=2)),1,OR(AND('Paraclinicos '!K1958&gt;=88,'Paraclinicos '!K1958&lt;=92),AND('Paraclinicos '!K1958&gt;=93,AA2022=0)),0),"")</f>
        <v/>
      </c>
      <c r="AA2022" t="str" cm="1">
        <f t="array" ref="AA2022">_xlfn.IFS('Paraclinicos '!E1957="","",'Paraclinicos '!E1957="Oxigeno",2,'Paraclinicos '!E1957="Aire",0)</f>
        <v/>
      </c>
    </row>
    <row r="2023" spans="1:27" x14ac:dyDescent="0.25">
      <c r="A2023">
        <f>'Paraclinicos '!A1958</f>
        <v>0</v>
      </c>
      <c r="B2023" s="3">
        <f>'Paraclinicos '!R1958</f>
        <v>0</v>
      </c>
      <c r="C2023" t="str" cm="1">
        <f t="array" ref="C2023">_xlfn.IFS('Paraclinicos '!Q1958="","",'Paraclinicos '!Q1958&gt;60,3,'Paraclinicos '!Q1958&lt;=60,1)</f>
        <v/>
      </c>
      <c r="D2023" t="str">
        <f>IFERROR(IF(INDEX('BD Demog para scores enalazar'!BC$2:BC$3000,MATCH(Formulas!A2023,'BD Demog para scores enalazar'!A$2:A$3000,0))=0,"SI","NO"),"")</f>
        <v/>
      </c>
      <c r="E2023" t="str" cm="1">
        <f t="array" ref="E2023">_xlfn.IFS(D2023="","",D2023="SI",4,D2023="NO",1)</f>
        <v/>
      </c>
      <c r="F2023" t="str" cm="1">
        <f t="array" ref="F2023">_xlfn.IFS('Paraclinicos '!B1958="","",'Paraclinicos '!B1958&gt;1,1,'Paraclinicos '!B1958&lt;=1,3)</f>
        <v/>
      </c>
      <c r="G2023" t="str" cm="1">
        <f t="array" ref="G2023">_xlfn.IFS('Paraclinicos '!D1958="","",AND('Paraclinicos '!D1958&gt;=250,'Paraclinicos '!D1958&lt;=500),2,'Paraclinicos '!D1958&gt;500,3,'Paraclinicos '!D1958&lt;250,1)</f>
        <v/>
      </c>
      <c r="H2023" s="50" t="str">
        <f t="shared" si="94"/>
        <v/>
      </c>
      <c r="I2023" t="str" cm="1">
        <f t="array" ref="I2023">_xlfn.IFS('Paraclinicos '!Q1958="","",'Paraclinicos '!Q1958&gt;=65,1,'Paraclinicos '!Q1958&lt;65,0)</f>
        <v/>
      </c>
      <c r="J2023" t="str" cm="1">
        <f t="array" ref="J2023">_xlfn.IFS('Paraclinicos '!I1958="","",'Paraclinicos '!I1958&gt;7,1,'Paraclinicos '!I1958&lt;=7,0)</f>
        <v/>
      </c>
      <c r="K2023" t="str" cm="1">
        <f t="array" ref="K2023">_xlfn.IFS('Paraclinicos '!W1958="","",'Paraclinicos '!W1958&lt;=8,1,'Paraclinicos '!W1958&gt;8,0)</f>
        <v/>
      </c>
      <c r="L2023" t="str" cm="1">
        <f t="array" ref="L2023">_xlfn.IFS('Paraclinicos '!S1958="","",'Paraclinicos '!S1958&gt;=30,1,'Paraclinicos '!S1958&lt;30,0)</f>
        <v/>
      </c>
      <c r="M2023" t="str" cm="1">
        <f t="array" ref="M2023">_xlfn.IFS(OR('Paraclinicos '!T1958="",'Paraclinicos '!U1958=""),"",OR('Paraclinicos '!T1958&lt;=90,'Paraclinicos '!U1958&lt;=60),1,OR('Paraclinicos '!T1958&gt;90,'Paraclinicos '!U1958&gt;60),0)</f>
        <v/>
      </c>
      <c r="N2023" s="45" t="str">
        <f t="shared" si="95"/>
        <v/>
      </c>
      <c r="O2023" t="str" cm="1">
        <f t="array" ref="O2023">_xlfn.IFS(OR('Paraclinicos '!M1958="",'Paraclinicos '!N1958="",'Paraclinicos '!N1958=0),"",'Paraclinicos '!M1958/'Paraclinicos '!N1958&lt;100,4,'Paraclinicos '!M1958/'Paraclinicos '!N1958&lt;200,3,'Paraclinicos '!M1958/'Paraclinicos '!N1958&lt;300,2,'Paraclinicos '!M1958/'Paraclinicos '!N1958&lt;400,1,'Paraclinicos '!M1958/'Paraclinicos '!N1958&gt;=400,0)</f>
        <v/>
      </c>
      <c r="P2023" t="str" cm="1">
        <f t="array" ref="P2023">_xlfn.IFS('Paraclinicos '!C1958="","",'Paraclinicos '!C1958&lt;20,4,'Paraclinicos '!C1958&lt;50,3,'Paraclinicos '!C1958&lt;100,2,'Paraclinicos '!C1958&lt;150,1,'Paraclinicos '!C1958&gt;150,0)</f>
        <v/>
      </c>
      <c r="Q2023" t="str" cm="1">
        <f t="array" ref="Q2023">_xlfn.IFS('Paraclinicos '!O1958="","",'Paraclinicos '!O1958&lt;1.2,0,'Paraclinicos '!O1958&lt;2,1,'Paraclinicos '!O1958&lt;3.5,2,'Paraclinicos '!O1958&lt;5,3,'Paraclinicos '!O1958&gt;5,4)</f>
        <v/>
      </c>
      <c r="R2023" t="str" cm="1">
        <f t="array" ref="R2023">_xlfn.IFS('Paraclinicos '!J1958="","",'Paraclinicos '!J1958&lt;1.2,0,'Paraclinicos '!J1958&lt;2,1,'Paraclinicos '!J1958&lt;6,2,'Paraclinicos '!J1958&lt;12,3,'Paraclinicos '!J1958&gt;=12,4)</f>
        <v/>
      </c>
      <c r="S2023" t="str" cm="1">
        <f t="array" ref="S2023">_xlfn.IFS('Paraclinicos '!Y1958="","",'Paraclinicos '!Y1958&lt;70,1,'Paraclinicos '!Y1958&gt;=70,0)</f>
        <v/>
      </c>
      <c r="T2023" t="str" cm="1">
        <f t="array" ref="T2023">_xlfn.IFS('Paraclinicos '!W1958="","",'Paraclinicos '!W1958&lt;6,4,'Paraclinicos '!W1958&lt;10,3,'Paraclinicos '!W1958&lt;13,2,'Paraclinicos '!W1958&lt;15,1,'Paraclinicos '!W1958=15,0)</f>
        <v/>
      </c>
      <c r="U2023" s="54" t="str">
        <f t="shared" si="93"/>
        <v/>
      </c>
      <c r="V2023" t="str" cm="1">
        <f t="array" ref="V2023">_xlfn.IFS('Paraclinicos '!S1958="","",OR('Paraclinicos '!S1958&lt;=8,'Paraclinicos '!S1958&gt;=25),3,'Paraclinicos '!S1958&lt;12,1,'Paraclinicos '!S1958&lt;21,0,'Paraclinicos '!S1958&lt;25,2)</f>
        <v/>
      </c>
      <c r="W2023" t="str">
        <f>IFERROR(IF(INDEX('BD Demog para scores enalazar'!Y$2:'BD Demog para scores enalazar'!Y$3000,MATCH(Formulas!A2023,'BD Demog para scores enalazar'!A$2:'BD Demog para scores enalazar'!A$3000,0))=1,"SI","NO"),"")</f>
        <v/>
      </c>
      <c r="X2023" s="9" t="str">
        <f>IFERROR(IF(INDEX('BD Demog para scores enalazar'!AJ$2:'BD Demog para scores enalazar'!AJ$3000,MATCH(Formulas!A2023,'BD Demog para scores enalazar'!A$2:'BD Demog para scores enalazar'!A$3000,0))=1,"SI","NO"),"")</f>
        <v/>
      </c>
      <c r="Y2023" t="str" cm="1">
        <f t="array" ref="Y2023">IF(AND(W2023="NO",X2023="NO"),_xlfn.IFS('Paraclinicos '!K1958&lt;=91,3,'Paraclinicos '!K1958&lt;94,2,'Paraclinicos '!K1958&lt;96,1,'Paraclinicos '!K1958&gt;=96,0),"")</f>
        <v/>
      </c>
      <c r="Z2023" t="str" cm="1">
        <f t="array" ref="Z2023">IF(OR(W2023="SI",X2023="SI"),_xlfn.IFS(OR(AND('Paraclinicos '!K1959&lt;=83),AND('Paraclinicos '!K1959&gt;=97,AA2023=2)),3,OR(AND('Paraclinicos '!K1959&lt;=86),AND('Paraclinicos '!K1959&gt;=94,AA2023=2)),2,OR(AND('Paraclinicos '!K1959&lt;=88),AND('Paraclinicos '!K1959&gt;=92,AA2023=2)),1,OR(AND('Paraclinicos '!K1959&gt;=88,'Paraclinicos '!K1959&lt;=92),AND('Paraclinicos '!K1959&gt;=93,AA2023=0)),0),"")</f>
        <v/>
      </c>
      <c r="AA2023" t="str" cm="1">
        <f t="array" ref="AA2023">_xlfn.IFS('Paraclinicos '!E1958="","",'Paraclinicos '!E1958="Oxigeno",2,'Paraclinicos '!E1958="Aire",0)</f>
        <v/>
      </c>
    </row>
    <row r="2024" spans="1:27" x14ac:dyDescent="0.25">
      <c r="A2024">
        <f>'Paraclinicos '!A1959</f>
        <v>0</v>
      </c>
      <c r="B2024" s="3">
        <f>'Paraclinicos '!R1959</f>
        <v>0</v>
      </c>
      <c r="C2024" t="str" cm="1">
        <f t="array" ref="C2024">_xlfn.IFS('Paraclinicos '!Q1959="","",'Paraclinicos '!Q1959&gt;60,3,'Paraclinicos '!Q1959&lt;=60,1)</f>
        <v/>
      </c>
      <c r="D2024" t="str">
        <f>IFERROR(IF(INDEX('BD Demog para scores enalazar'!BC$2:BC$3000,MATCH(Formulas!A2024,'BD Demog para scores enalazar'!A$2:A$3000,0))=0,"SI","NO"),"")</f>
        <v/>
      </c>
      <c r="E2024" t="str" cm="1">
        <f t="array" ref="E2024">_xlfn.IFS(D2024="","",D2024="SI",4,D2024="NO",1)</f>
        <v/>
      </c>
      <c r="F2024" t="str" cm="1">
        <f t="array" ref="F2024">_xlfn.IFS('Paraclinicos '!B1959="","",'Paraclinicos '!B1959&gt;1,1,'Paraclinicos '!B1959&lt;=1,3)</f>
        <v/>
      </c>
      <c r="G2024" t="str" cm="1">
        <f t="array" ref="G2024">_xlfn.IFS('Paraclinicos '!D1959="","",AND('Paraclinicos '!D1959&gt;=250,'Paraclinicos '!D1959&lt;=500),2,'Paraclinicos '!D1959&gt;500,3,'Paraclinicos '!D1959&lt;250,1)</f>
        <v/>
      </c>
      <c r="H2024" s="50" t="str">
        <f t="shared" si="94"/>
        <v/>
      </c>
      <c r="I2024" t="str" cm="1">
        <f t="array" ref="I2024">_xlfn.IFS('Paraclinicos '!Q1959="","",'Paraclinicos '!Q1959&gt;=65,1,'Paraclinicos '!Q1959&lt;65,0)</f>
        <v/>
      </c>
      <c r="J2024" t="str" cm="1">
        <f t="array" ref="J2024">_xlfn.IFS('Paraclinicos '!I1959="","",'Paraclinicos '!I1959&gt;7,1,'Paraclinicos '!I1959&lt;=7,0)</f>
        <v/>
      </c>
      <c r="K2024" t="str" cm="1">
        <f t="array" ref="K2024">_xlfn.IFS('Paraclinicos '!W1959="","",'Paraclinicos '!W1959&lt;=8,1,'Paraclinicos '!W1959&gt;8,0)</f>
        <v/>
      </c>
      <c r="L2024" t="str" cm="1">
        <f t="array" ref="L2024">_xlfn.IFS('Paraclinicos '!S1959="","",'Paraclinicos '!S1959&gt;=30,1,'Paraclinicos '!S1959&lt;30,0)</f>
        <v/>
      </c>
      <c r="M2024" t="str" cm="1">
        <f t="array" ref="M2024">_xlfn.IFS(OR('Paraclinicos '!T1959="",'Paraclinicos '!U1959=""),"",OR('Paraclinicos '!T1959&lt;=90,'Paraclinicos '!U1959&lt;=60),1,OR('Paraclinicos '!T1959&gt;90,'Paraclinicos '!U1959&gt;60),0)</f>
        <v/>
      </c>
      <c r="N2024" s="45" t="str">
        <f t="shared" si="95"/>
        <v/>
      </c>
      <c r="O2024" t="str" cm="1">
        <f t="array" ref="O2024">_xlfn.IFS(OR('Paraclinicos '!M1959="",'Paraclinicos '!N1959="",'Paraclinicos '!N1959=0),"",'Paraclinicos '!M1959/'Paraclinicos '!N1959&lt;100,4,'Paraclinicos '!M1959/'Paraclinicos '!N1959&lt;200,3,'Paraclinicos '!M1959/'Paraclinicos '!N1959&lt;300,2,'Paraclinicos '!M1959/'Paraclinicos '!N1959&lt;400,1,'Paraclinicos '!M1959/'Paraclinicos '!N1959&gt;=400,0)</f>
        <v/>
      </c>
      <c r="P2024" t="str" cm="1">
        <f t="array" ref="P2024">_xlfn.IFS('Paraclinicos '!C1959="","",'Paraclinicos '!C1959&lt;20,4,'Paraclinicos '!C1959&lt;50,3,'Paraclinicos '!C1959&lt;100,2,'Paraclinicos '!C1959&lt;150,1,'Paraclinicos '!C1959&gt;150,0)</f>
        <v/>
      </c>
      <c r="Q2024" t="str" cm="1">
        <f t="array" ref="Q2024">_xlfn.IFS('Paraclinicos '!O1959="","",'Paraclinicos '!O1959&lt;1.2,0,'Paraclinicos '!O1959&lt;2,1,'Paraclinicos '!O1959&lt;3.5,2,'Paraclinicos '!O1959&lt;5,3,'Paraclinicos '!O1959&gt;5,4)</f>
        <v/>
      </c>
      <c r="R2024" t="str" cm="1">
        <f t="array" ref="R2024">_xlfn.IFS('Paraclinicos '!J1959="","",'Paraclinicos '!J1959&lt;1.2,0,'Paraclinicos '!J1959&lt;2,1,'Paraclinicos '!J1959&lt;6,2,'Paraclinicos '!J1959&lt;12,3,'Paraclinicos '!J1959&gt;=12,4)</f>
        <v/>
      </c>
      <c r="S2024" t="str" cm="1">
        <f t="array" ref="S2024">_xlfn.IFS('Paraclinicos '!Y1959="","",'Paraclinicos '!Y1959&lt;70,1,'Paraclinicos '!Y1959&gt;=70,0)</f>
        <v/>
      </c>
      <c r="T2024" t="str" cm="1">
        <f t="array" ref="T2024">_xlfn.IFS('Paraclinicos '!W1959="","",'Paraclinicos '!W1959&lt;6,4,'Paraclinicos '!W1959&lt;10,3,'Paraclinicos '!W1959&lt;13,2,'Paraclinicos '!W1959&lt;15,1,'Paraclinicos '!W1959=15,0)</f>
        <v/>
      </c>
      <c r="U2024" s="54" t="str">
        <f t="shared" si="93"/>
        <v/>
      </c>
      <c r="V2024" t="str" cm="1">
        <f t="array" ref="V2024">_xlfn.IFS('Paraclinicos '!S1959="","",OR('Paraclinicos '!S1959&lt;=8,'Paraclinicos '!S1959&gt;=25),3,'Paraclinicos '!S1959&lt;12,1,'Paraclinicos '!S1959&lt;21,0,'Paraclinicos '!S1959&lt;25,2)</f>
        <v/>
      </c>
      <c r="W2024" t="str">
        <f>IFERROR(IF(INDEX('BD Demog para scores enalazar'!Y$2:'BD Demog para scores enalazar'!Y$3000,MATCH(Formulas!A2024,'BD Demog para scores enalazar'!A$2:'BD Demog para scores enalazar'!A$3000,0))=1,"SI","NO"),"")</f>
        <v/>
      </c>
      <c r="X2024" s="9" t="str">
        <f>IFERROR(IF(INDEX('BD Demog para scores enalazar'!AJ$2:'BD Demog para scores enalazar'!AJ$3000,MATCH(Formulas!A2024,'BD Demog para scores enalazar'!A$2:'BD Demog para scores enalazar'!A$3000,0))=1,"SI","NO"),"")</f>
        <v/>
      </c>
      <c r="Y2024" t="str" cm="1">
        <f t="array" ref="Y2024">IF(AND(W2024="NO",X2024="NO"),_xlfn.IFS('Paraclinicos '!K1959&lt;=91,3,'Paraclinicos '!K1959&lt;94,2,'Paraclinicos '!K1959&lt;96,1,'Paraclinicos '!K1959&gt;=96,0),"")</f>
        <v/>
      </c>
      <c r="Z2024" t="str" cm="1">
        <f t="array" ref="Z2024">IF(OR(W2024="SI",X2024="SI"),_xlfn.IFS(OR(AND('Paraclinicos '!K1960&lt;=83),AND('Paraclinicos '!K1960&gt;=97,AA2024=2)),3,OR(AND('Paraclinicos '!K1960&lt;=86),AND('Paraclinicos '!K1960&gt;=94,AA2024=2)),2,OR(AND('Paraclinicos '!K1960&lt;=88),AND('Paraclinicos '!K1960&gt;=92,AA2024=2)),1,OR(AND('Paraclinicos '!K1960&gt;=88,'Paraclinicos '!K1960&lt;=92),AND('Paraclinicos '!K1960&gt;=93,AA2024=0)),0),"")</f>
        <v/>
      </c>
      <c r="AA2024" t="str" cm="1">
        <f t="array" ref="AA2024">_xlfn.IFS('Paraclinicos '!E1959="","",'Paraclinicos '!E1959="Oxigeno",2,'Paraclinicos '!E1959="Aire",0)</f>
        <v/>
      </c>
    </row>
    <row r="2025" spans="1:27" x14ac:dyDescent="0.25">
      <c r="A2025">
        <f>'Paraclinicos '!A1960</f>
        <v>0</v>
      </c>
      <c r="B2025" s="3">
        <f>'Paraclinicos '!R1960</f>
        <v>0</v>
      </c>
      <c r="C2025" t="str" cm="1">
        <f t="array" ref="C2025">_xlfn.IFS('Paraclinicos '!Q1960="","",'Paraclinicos '!Q1960&gt;60,3,'Paraclinicos '!Q1960&lt;=60,1)</f>
        <v/>
      </c>
      <c r="D2025" t="str">
        <f>IFERROR(IF(INDEX('BD Demog para scores enalazar'!BC$2:BC$3000,MATCH(Formulas!A2025,'BD Demog para scores enalazar'!A$2:A$3000,0))=0,"SI","NO"),"")</f>
        <v/>
      </c>
      <c r="E2025" t="str" cm="1">
        <f t="array" ref="E2025">_xlfn.IFS(D2025="","",D2025="SI",4,D2025="NO",1)</f>
        <v/>
      </c>
      <c r="F2025" t="str" cm="1">
        <f t="array" ref="F2025">_xlfn.IFS('Paraclinicos '!B1960="","",'Paraclinicos '!B1960&gt;1,1,'Paraclinicos '!B1960&lt;=1,3)</f>
        <v/>
      </c>
      <c r="G2025" t="str" cm="1">
        <f t="array" ref="G2025">_xlfn.IFS('Paraclinicos '!D1960="","",AND('Paraclinicos '!D1960&gt;=250,'Paraclinicos '!D1960&lt;=500),2,'Paraclinicos '!D1960&gt;500,3,'Paraclinicos '!D1960&lt;250,1)</f>
        <v/>
      </c>
      <c r="H2025" s="50" t="str">
        <f t="shared" si="94"/>
        <v/>
      </c>
      <c r="I2025" t="str" cm="1">
        <f t="array" ref="I2025">_xlfn.IFS('Paraclinicos '!Q1960="","",'Paraclinicos '!Q1960&gt;=65,1,'Paraclinicos '!Q1960&lt;65,0)</f>
        <v/>
      </c>
      <c r="J2025" t="str" cm="1">
        <f t="array" ref="J2025">_xlfn.IFS('Paraclinicos '!I1960="","",'Paraclinicos '!I1960&gt;7,1,'Paraclinicos '!I1960&lt;=7,0)</f>
        <v/>
      </c>
      <c r="K2025" t="str" cm="1">
        <f t="array" ref="K2025">_xlfn.IFS('Paraclinicos '!W1960="","",'Paraclinicos '!W1960&lt;=8,1,'Paraclinicos '!W1960&gt;8,0)</f>
        <v/>
      </c>
      <c r="L2025" t="str" cm="1">
        <f t="array" ref="L2025">_xlfn.IFS('Paraclinicos '!S1960="","",'Paraclinicos '!S1960&gt;=30,1,'Paraclinicos '!S1960&lt;30,0)</f>
        <v/>
      </c>
      <c r="M2025" t="str" cm="1">
        <f t="array" ref="M2025">_xlfn.IFS(OR('Paraclinicos '!T1960="",'Paraclinicos '!U1960=""),"",OR('Paraclinicos '!T1960&lt;=90,'Paraclinicos '!U1960&lt;=60),1,OR('Paraclinicos '!T1960&gt;90,'Paraclinicos '!U1960&gt;60),0)</f>
        <v/>
      </c>
      <c r="N2025" s="45" t="str">
        <f t="shared" si="95"/>
        <v/>
      </c>
      <c r="O2025" t="str" cm="1">
        <f t="array" ref="O2025">_xlfn.IFS(OR('Paraclinicos '!M1960="",'Paraclinicos '!N1960="",'Paraclinicos '!N1960=0),"",'Paraclinicos '!M1960/'Paraclinicos '!N1960&lt;100,4,'Paraclinicos '!M1960/'Paraclinicos '!N1960&lt;200,3,'Paraclinicos '!M1960/'Paraclinicos '!N1960&lt;300,2,'Paraclinicos '!M1960/'Paraclinicos '!N1960&lt;400,1,'Paraclinicos '!M1960/'Paraclinicos '!N1960&gt;=400,0)</f>
        <v/>
      </c>
      <c r="P2025" t="str" cm="1">
        <f t="array" ref="P2025">_xlfn.IFS('Paraclinicos '!C1960="","",'Paraclinicos '!C1960&lt;20,4,'Paraclinicos '!C1960&lt;50,3,'Paraclinicos '!C1960&lt;100,2,'Paraclinicos '!C1960&lt;150,1,'Paraclinicos '!C1960&gt;150,0)</f>
        <v/>
      </c>
      <c r="Q2025" t="str" cm="1">
        <f t="array" ref="Q2025">_xlfn.IFS('Paraclinicos '!O1960="","",'Paraclinicos '!O1960&lt;1.2,0,'Paraclinicos '!O1960&lt;2,1,'Paraclinicos '!O1960&lt;3.5,2,'Paraclinicos '!O1960&lt;5,3,'Paraclinicos '!O1960&gt;5,4)</f>
        <v/>
      </c>
      <c r="R2025" t="str" cm="1">
        <f t="array" ref="R2025">_xlfn.IFS('Paraclinicos '!J1960="","",'Paraclinicos '!J1960&lt;1.2,0,'Paraclinicos '!J1960&lt;2,1,'Paraclinicos '!J1960&lt;6,2,'Paraclinicos '!J1960&lt;12,3,'Paraclinicos '!J1960&gt;=12,4)</f>
        <v/>
      </c>
      <c r="S2025" t="str" cm="1">
        <f t="array" ref="S2025">_xlfn.IFS('Paraclinicos '!Y1960="","",'Paraclinicos '!Y1960&lt;70,1,'Paraclinicos '!Y1960&gt;=70,0)</f>
        <v/>
      </c>
      <c r="T2025" t="str" cm="1">
        <f t="array" ref="T2025">_xlfn.IFS('Paraclinicos '!W1960="","",'Paraclinicos '!W1960&lt;6,4,'Paraclinicos '!W1960&lt;10,3,'Paraclinicos '!W1960&lt;13,2,'Paraclinicos '!W1960&lt;15,1,'Paraclinicos '!W1960=15,0)</f>
        <v/>
      </c>
      <c r="U2025" s="54" t="str">
        <f t="shared" si="93"/>
        <v/>
      </c>
      <c r="V2025" t="str" cm="1">
        <f t="array" ref="V2025">_xlfn.IFS('Paraclinicos '!S1960="","",OR('Paraclinicos '!S1960&lt;=8,'Paraclinicos '!S1960&gt;=25),3,'Paraclinicos '!S1960&lt;12,1,'Paraclinicos '!S1960&lt;21,0,'Paraclinicos '!S1960&lt;25,2)</f>
        <v/>
      </c>
      <c r="W2025" t="str">
        <f>IFERROR(IF(INDEX('BD Demog para scores enalazar'!Y$2:'BD Demog para scores enalazar'!Y$3000,MATCH(Formulas!A2025,'BD Demog para scores enalazar'!A$2:'BD Demog para scores enalazar'!A$3000,0))=1,"SI","NO"),"")</f>
        <v/>
      </c>
      <c r="X2025" s="9" t="str">
        <f>IFERROR(IF(INDEX('BD Demog para scores enalazar'!AJ$2:'BD Demog para scores enalazar'!AJ$3000,MATCH(Formulas!A2025,'BD Demog para scores enalazar'!A$2:'BD Demog para scores enalazar'!A$3000,0))=1,"SI","NO"),"")</f>
        <v/>
      </c>
      <c r="Y2025" t="str" cm="1">
        <f t="array" ref="Y2025">IF(AND(W2025="NO",X2025="NO"),_xlfn.IFS('Paraclinicos '!K1960&lt;=91,3,'Paraclinicos '!K1960&lt;94,2,'Paraclinicos '!K1960&lt;96,1,'Paraclinicos '!K1960&gt;=96,0),"")</f>
        <v/>
      </c>
      <c r="Z2025" t="str" cm="1">
        <f t="array" ref="Z2025">IF(OR(W2025="SI",X2025="SI"),_xlfn.IFS(OR(AND('Paraclinicos '!K1961&lt;=83),AND('Paraclinicos '!K1961&gt;=97,AA2025=2)),3,OR(AND('Paraclinicos '!K1961&lt;=86),AND('Paraclinicos '!K1961&gt;=94,AA2025=2)),2,OR(AND('Paraclinicos '!K1961&lt;=88),AND('Paraclinicos '!K1961&gt;=92,AA2025=2)),1,OR(AND('Paraclinicos '!K1961&gt;=88,'Paraclinicos '!K1961&lt;=92),AND('Paraclinicos '!K1961&gt;=93,AA2025=0)),0),"")</f>
        <v/>
      </c>
      <c r="AA2025" t="str" cm="1">
        <f t="array" ref="AA2025">_xlfn.IFS('Paraclinicos '!E1960="","",'Paraclinicos '!E1960="Oxigeno",2,'Paraclinicos '!E1960="Aire",0)</f>
        <v/>
      </c>
    </row>
    <row r="2026" spans="1:27" x14ac:dyDescent="0.25">
      <c r="A2026">
        <f>'Paraclinicos '!A1961</f>
        <v>0</v>
      </c>
      <c r="B2026" s="3">
        <f>'Paraclinicos '!R1961</f>
        <v>0</v>
      </c>
      <c r="C2026" t="str" cm="1">
        <f t="array" ref="C2026">_xlfn.IFS('Paraclinicos '!Q1961="","",'Paraclinicos '!Q1961&gt;60,3,'Paraclinicos '!Q1961&lt;=60,1)</f>
        <v/>
      </c>
      <c r="D2026" t="str">
        <f>IFERROR(IF(INDEX('BD Demog para scores enalazar'!BC$2:BC$3000,MATCH(Formulas!A2026,'BD Demog para scores enalazar'!A$2:A$3000,0))=0,"SI","NO"),"")</f>
        <v/>
      </c>
      <c r="E2026" t="str" cm="1">
        <f t="array" ref="E2026">_xlfn.IFS(D2026="","",D2026="SI",4,D2026="NO",1)</f>
        <v/>
      </c>
      <c r="F2026" t="str" cm="1">
        <f t="array" ref="F2026">_xlfn.IFS('Paraclinicos '!B1961="","",'Paraclinicos '!B1961&gt;1,1,'Paraclinicos '!B1961&lt;=1,3)</f>
        <v/>
      </c>
      <c r="G2026" t="str" cm="1">
        <f t="array" ref="G2026">_xlfn.IFS('Paraclinicos '!D1961="","",AND('Paraclinicos '!D1961&gt;=250,'Paraclinicos '!D1961&lt;=500),2,'Paraclinicos '!D1961&gt;500,3,'Paraclinicos '!D1961&lt;250,1)</f>
        <v/>
      </c>
      <c r="H2026" s="50" t="str">
        <f t="shared" si="94"/>
        <v/>
      </c>
      <c r="I2026" t="str" cm="1">
        <f t="array" ref="I2026">_xlfn.IFS('Paraclinicos '!Q1961="","",'Paraclinicos '!Q1961&gt;=65,1,'Paraclinicos '!Q1961&lt;65,0)</f>
        <v/>
      </c>
      <c r="J2026" t="str" cm="1">
        <f t="array" ref="J2026">_xlfn.IFS('Paraclinicos '!I1961="","",'Paraclinicos '!I1961&gt;7,1,'Paraclinicos '!I1961&lt;=7,0)</f>
        <v/>
      </c>
      <c r="K2026" t="str" cm="1">
        <f t="array" ref="K2026">_xlfn.IFS('Paraclinicos '!W1961="","",'Paraclinicos '!W1961&lt;=8,1,'Paraclinicos '!W1961&gt;8,0)</f>
        <v/>
      </c>
      <c r="L2026" t="str" cm="1">
        <f t="array" ref="L2026">_xlfn.IFS('Paraclinicos '!S1961="","",'Paraclinicos '!S1961&gt;=30,1,'Paraclinicos '!S1961&lt;30,0)</f>
        <v/>
      </c>
      <c r="M2026" t="str" cm="1">
        <f t="array" ref="M2026">_xlfn.IFS(OR('Paraclinicos '!T1961="",'Paraclinicos '!U1961=""),"",OR('Paraclinicos '!T1961&lt;=90,'Paraclinicos '!U1961&lt;=60),1,OR('Paraclinicos '!T1961&gt;90,'Paraclinicos '!U1961&gt;60),0)</f>
        <v/>
      </c>
      <c r="N2026" s="45" t="str">
        <f t="shared" si="95"/>
        <v/>
      </c>
      <c r="O2026" t="str" cm="1">
        <f t="array" ref="O2026">_xlfn.IFS(OR('Paraclinicos '!M1961="",'Paraclinicos '!N1961="",'Paraclinicos '!N1961=0),"",'Paraclinicos '!M1961/'Paraclinicos '!N1961&lt;100,4,'Paraclinicos '!M1961/'Paraclinicos '!N1961&lt;200,3,'Paraclinicos '!M1961/'Paraclinicos '!N1961&lt;300,2,'Paraclinicos '!M1961/'Paraclinicos '!N1961&lt;400,1,'Paraclinicos '!M1961/'Paraclinicos '!N1961&gt;=400,0)</f>
        <v/>
      </c>
      <c r="P2026" t="str" cm="1">
        <f t="array" ref="P2026">_xlfn.IFS('Paraclinicos '!C1961="","",'Paraclinicos '!C1961&lt;20,4,'Paraclinicos '!C1961&lt;50,3,'Paraclinicos '!C1961&lt;100,2,'Paraclinicos '!C1961&lt;150,1,'Paraclinicos '!C1961&gt;150,0)</f>
        <v/>
      </c>
      <c r="Q2026" t="str" cm="1">
        <f t="array" ref="Q2026">_xlfn.IFS('Paraclinicos '!O1961="","",'Paraclinicos '!O1961&lt;1.2,0,'Paraclinicos '!O1961&lt;2,1,'Paraclinicos '!O1961&lt;3.5,2,'Paraclinicos '!O1961&lt;5,3,'Paraclinicos '!O1961&gt;5,4)</f>
        <v/>
      </c>
      <c r="R2026" t="str" cm="1">
        <f t="array" ref="R2026">_xlfn.IFS('Paraclinicos '!J1961="","",'Paraclinicos '!J1961&lt;1.2,0,'Paraclinicos '!J1961&lt;2,1,'Paraclinicos '!J1961&lt;6,2,'Paraclinicos '!J1961&lt;12,3,'Paraclinicos '!J1961&gt;=12,4)</f>
        <v/>
      </c>
      <c r="S2026" t="str" cm="1">
        <f t="array" ref="S2026">_xlfn.IFS('Paraclinicos '!Y1961="","",'Paraclinicos '!Y1961&lt;70,1,'Paraclinicos '!Y1961&gt;=70,0)</f>
        <v/>
      </c>
      <c r="T2026" t="str" cm="1">
        <f t="array" ref="T2026">_xlfn.IFS('Paraclinicos '!W1961="","",'Paraclinicos '!W1961&lt;6,4,'Paraclinicos '!W1961&lt;10,3,'Paraclinicos '!W1961&lt;13,2,'Paraclinicos '!W1961&lt;15,1,'Paraclinicos '!W1961=15,0)</f>
        <v/>
      </c>
      <c r="U2026" s="54" t="str">
        <f t="shared" si="93"/>
        <v/>
      </c>
      <c r="V2026" t="str" cm="1">
        <f t="array" ref="V2026">_xlfn.IFS('Paraclinicos '!S1961="","",OR('Paraclinicos '!S1961&lt;=8,'Paraclinicos '!S1961&gt;=25),3,'Paraclinicos '!S1961&lt;12,1,'Paraclinicos '!S1961&lt;21,0,'Paraclinicos '!S1961&lt;25,2)</f>
        <v/>
      </c>
      <c r="W2026" t="str">
        <f>IFERROR(IF(INDEX('BD Demog para scores enalazar'!Y$2:'BD Demog para scores enalazar'!Y$3000,MATCH(Formulas!A2026,'BD Demog para scores enalazar'!A$2:'BD Demog para scores enalazar'!A$3000,0))=1,"SI","NO"),"")</f>
        <v/>
      </c>
      <c r="X2026" s="9" t="str">
        <f>IFERROR(IF(INDEX('BD Demog para scores enalazar'!AJ$2:'BD Demog para scores enalazar'!AJ$3000,MATCH(Formulas!A2026,'BD Demog para scores enalazar'!A$2:'BD Demog para scores enalazar'!A$3000,0))=1,"SI","NO"),"")</f>
        <v/>
      </c>
      <c r="Y2026" t="str" cm="1">
        <f t="array" ref="Y2026">IF(AND(W2026="NO",X2026="NO"),_xlfn.IFS('Paraclinicos '!K1961&lt;=91,3,'Paraclinicos '!K1961&lt;94,2,'Paraclinicos '!K1961&lt;96,1,'Paraclinicos '!K1961&gt;=96,0),"")</f>
        <v/>
      </c>
      <c r="Z2026" t="str" cm="1">
        <f t="array" ref="Z2026">IF(OR(W2026="SI",X2026="SI"),_xlfn.IFS(OR(AND('Paraclinicos '!K1962&lt;=83),AND('Paraclinicos '!K1962&gt;=97,AA2026=2)),3,OR(AND('Paraclinicos '!K1962&lt;=86),AND('Paraclinicos '!K1962&gt;=94,AA2026=2)),2,OR(AND('Paraclinicos '!K1962&lt;=88),AND('Paraclinicos '!K1962&gt;=92,AA2026=2)),1,OR(AND('Paraclinicos '!K1962&gt;=88,'Paraclinicos '!K1962&lt;=92),AND('Paraclinicos '!K1962&gt;=93,AA2026=0)),0),"")</f>
        <v/>
      </c>
      <c r="AA2026" t="str" cm="1">
        <f t="array" ref="AA2026">_xlfn.IFS('Paraclinicos '!E1961="","",'Paraclinicos '!E1961="Oxigeno",2,'Paraclinicos '!E1961="Aire",0)</f>
        <v/>
      </c>
    </row>
    <row r="2027" spans="1:27" x14ac:dyDescent="0.25">
      <c r="A2027">
        <f>'Paraclinicos '!A1962</f>
        <v>0</v>
      </c>
      <c r="B2027" s="3">
        <f>'Paraclinicos '!R1962</f>
        <v>0</v>
      </c>
      <c r="C2027" t="str" cm="1">
        <f t="array" ref="C2027">_xlfn.IFS('Paraclinicos '!Q1962="","",'Paraclinicos '!Q1962&gt;60,3,'Paraclinicos '!Q1962&lt;=60,1)</f>
        <v/>
      </c>
      <c r="D2027" t="str">
        <f>IFERROR(IF(INDEX('BD Demog para scores enalazar'!BC$2:BC$3000,MATCH(Formulas!A2027,'BD Demog para scores enalazar'!A$2:A$3000,0))=0,"SI","NO"),"")</f>
        <v/>
      </c>
      <c r="E2027" t="str" cm="1">
        <f t="array" ref="E2027">_xlfn.IFS(D2027="","",D2027="SI",4,D2027="NO",1)</f>
        <v/>
      </c>
      <c r="F2027" t="str" cm="1">
        <f t="array" ref="F2027">_xlfn.IFS('Paraclinicos '!B1962="","",'Paraclinicos '!B1962&gt;1,1,'Paraclinicos '!B1962&lt;=1,3)</f>
        <v/>
      </c>
      <c r="G2027" t="str" cm="1">
        <f t="array" ref="G2027">_xlfn.IFS('Paraclinicos '!D1962="","",AND('Paraclinicos '!D1962&gt;=250,'Paraclinicos '!D1962&lt;=500),2,'Paraclinicos '!D1962&gt;500,3,'Paraclinicos '!D1962&lt;250,1)</f>
        <v/>
      </c>
      <c r="H2027" s="50" t="str">
        <f t="shared" si="94"/>
        <v/>
      </c>
      <c r="I2027" t="str" cm="1">
        <f t="array" ref="I2027">_xlfn.IFS('Paraclinicos '!Q1962="","",'Paraclinicos '!Q1962&gt;=65,1,'Paraclinicos '!Q1962&lt;65,0)</f>
        <v/>
      </c>
      <c r="J2027" t="str" cm="1">
        <f t="array" ref="J2027">_xlfn.IFS('Paraclinicos '!I1962="","",'Paraclinicos '!I1962&gt;7,1,'Paraclinicos '!I1962&lt;=7,0)</f>
        <v/>
      </c>
      <c r="K2027" t="str" cm="1">
        <f t="array" ref="K2027">_xlfn.IFS('Paraclinicos '!W1962="","",'Paraclinicos '!W1962&lt;=8,1,'Paraclinicos '!W1962&gt;8,0)</f>
        <v/>
      </c>
      <c r="L2027" t="str" cm="1">
        <f t="array" ref="L2027">_xlfn.IFS('Paraclinicos '!S1962="","",'Paraclinicos '!S1962&gt;=30,1,'Paraclinicos '!S1962&lt;30,0)</f>
        <v/>
      </c>
      <c r="M2027" t="str" cm="1">
        <f t="array" ref="M2027">_xlfn.IFS(OR('Paraclinicos '!T1962="",'Paraclinicos '!U1962=""),"",OR('Paraclinicos '!T1962&lt;=90,'Paraclinicos '!U1962&lt;=60),1,OR('Paraclinicos '!T1962&gt;90,'Paraclinicos '!U1962&gt;60),0)</f>
        <v/>
      </c>
      <c r="N2027" s="45" t="str">
        <f t="shared" si="95"/>
        <v/>
      </c>
      <c r="O2027" t="str" cm="1">
        <f t="array" ref="O2027">_xlfn.IFS(OR('Paraclinicos '!M1962="",'Paraclinicos '!N1962="",'Paraclinicos '!N1962=0),"",'Paraclinicos '!M1962/'Paraclinicos '!N1962&lt;100,4,'Paraclinicos '!M1962/'Paraclinicos '!N1962&lt;200,3,'Paraclinicos '!M1962/'Paraclinicos '!N1962&lt;300,2,'Paraclinicos '!M1962/'Paraclinicos '!N1962&lt;400,1,'Paraclinicos '!M1962/'Paraclinicos '!N1962&gt;=400,0)</f>
        <v/>
      </c>
      <c r="P2027" t="str" cm="1">
        <f t="array" ref="P2027">_xlfn.IFS('Paraclinicos '!C1962="","",'Paraclinicos '!C1962&lt;20,4,'Paraclinicos '!C1962&lt;50,3,'Paraclinicos '!C1962&lt;100,2,'Paraclinicos '!C1962&lt;150,1,'Paraclinicos '!C1962&gt;150,0)</f>
        <v/>
      </c>
      <c r="Q2027" t="str" cm="1">
        <f t="array" ref="Q2027">_xlfn.IFS('Paraclinicos '!O1962="","",'Paraclinicos '!O1962&lt;1.2,0,'Paraclinicos '!O1962&lt;2,1,'Paraclinicos '!O1962&lt;3.5,2,'Paraclinicos '!O1962&lt;5,3,'Paraclinicos '!O1962&gt;5,4)</f>
        <v/>
      </c>
      <c r="R2027" t="str" cm="1">
        <f t="array" ref="R2027">_xlfn.IFS('Paraclinicos '!J1962="","",'Paraclinicos '!J1962&lt;1.2,0,'Paraclinicos '!J1962&lt;2,1,'Paraclinicos '!J1962&lt;6,2,'Paraclinicos '!J1962&lt;12,3,'Paraclinicos '!J1962&gt;=12,4)</f>
        <v/>
      </c>
      <c r="S2027" t="str" cm="1">
        <f t="array" ref="S2027">_xlfn.IFS('Paraclinicos '!Y1962="","",'Paraclinicos '!Y1962&lt;70,1,'Paraclinicos '!Y1962&gt;=70,0)</f>
        <v/>
      </c>
      <c r="T2027" t="str" cm="1">
        <f t="array" ref="T2027">_xlfn.IFS('Paraclinicos '!W1962="","",'Paraclinicos '!W1962&lt;6,4,'Paraclinicos '!W1962&lt;10,3,'Paraclinicos '!W1962&lt;13,2,'Paraclinicos '!W1962&lt;15,1,'Paraclinicos '!W1962=15,0)</f>
        <v/>
      </c>
      <c r="U2027" s="54" t="str">
        <f t="shared" si="93"/>
        <v/>
      </c>
      <c r="V2027" t="str" cm="1">
        <f t="array" ref="V2027">_xlfn.IFS('Paraclinicos '!S1962="","",OR('Paraclinicos '!S1962&lt;=8,'Paraclinicos '!S1962&gt;=25),3,'Paraclinicos '!S1962&lt;12,1,'Paraclinicos '!S1962&lt;21,0,'Paraclinicos '!S1962&lt;25,2)</f>
        <v/>
      </c>
      <c r="W2027" t="str">
        <f>IFERROR(IF(INDEX('BD Demog para scores enalazar'!Y$2:'BD Demog para scores enalazar'!Y$3000,MATCH(Formulas!A2027,'BD Demog para scores enalazar'!A$2:'BD Demog para scores enalazar'!A$3000,0))=1,"SI","NO"),"")</f>
        <v/>
      </c>
      <c r="X2027" s="9" t="str">
        <f>IFERROR(IF(INDEX('BD Demog para scores enalazar'!AJ$2:'BD Demog para scores enalazar'!AJ$3000,MATCH(Formulas!A2027,'BD Demog para scores enalazar'!A$2:'BD Demog para scores enalazar'!A$3000,0))=1,"SI","NO"),"")</f>
        <v/>
      </c>
      <c r="Y2027" t="str" cm="1">
        <f t="array" ref="Y2027">IF(AND(W2027="NO",X2027="NO"),_xlfn.IFS('Paraclinicos '!K1962&lt;=91,3,'Paraclinicos '!K1962&lt;94,2,'Paraclinicos '!K1962&lt;96,1,'Paraclinicos '!K1962&gt;=96,0),"")</f>
        <v/>
      </c>
      <c r="Z2027" t="str" cm="1">
        <f t="array" ref="Z2027">IF(OR(W2027="SI",X2027="SI"),_xlfn.IFS(OR(AND('Paraclinicos '!K1963&lt;=83),AND('Paraclinicos '!K1963&gt;=97,AA2027=2)),3,OR(AND('Paraclinicos '!K1963&lt;=86),AND('Paraclinicos '!K1963&gt;=94,AA2027=2)),2,OR(AND('Paraclinicos '!K1963&lt;=88),AND('Paraclinicos '!K1963&gt;=92,AA2027=2)),1,OR(AND('Paraclinicos '!K1963&gt;=88,'Paraclinicos '!K1963&lt;=92),AND('Paraclinicos '!K1963&gt;=93,AA2027=0)),0),"")</f>
        <v/>
      </c>
      <c r="AA2027" t="str" cm="1">
        <f t="array" ref="AA2027">_xlfn.IFS('Paraclinicos '!E1962="","",'Paraclinicos '!E1962="Oxigeno",2,'Paraclinicos '!E1962="Aire",0)</f>
        <v/>
      </c>
    </row>
    <row r="2028" spans="1:27" x14ac:dyDescent="0.25">
      <c r="A2028">
        <f>'Paraclinicos '!A1963</f>
        <v>0</v>
      </c>
      <c r="B2028" s="3">
        <f>'Paraclinicos '!R1963</f>
        <v>0</v>
      </c>
      <c r="C2028" t="str" cm="1">
        <f t="array" ref="C2028">_xlfn.IFS('Paraclinicos '!Q1963="","",'Paraclinicos '!Q1963&gt;60,3,'Paraclinicos '!Q1963&lt;=60,1)</f>
        <v/>
      </c>
      <c r="D2028" t="str">
        <f>IFERROR(IF(INDEX('BD Demog para scores enalazar'!BC$2:BC$3000,MATCH(Formulas!A2028,'BD Demog para scores enalazar'!A$2:A$3000,0))=0,"SI","NO"),"")</f>
        <v/>
      </c>
      <c r="E2028" t="str" cm="1">
        <f t="array" ref="E2028">_xlfn.IFS(D2028="","",D2028="SI",4,D2028="NO",1)</f>
        <v/>
      </c>
      <c r="F2028" t="str" cm="1">
        <f t="array" ref="F2028">_xlfn.IFS('Paraclinicos '!B1963="","",'Paraclinicos '!B1963&gt;1,1,'Paraclinicos '!B1963&lt;=1,3)</f>
        <v/>
      </c>
      <c r="G2028" t="str" cm="1">
        <f t="array" ref="G2028">_xlfn.IFS('Paraclinicos '!D1963="","",AND('Paraclinicos '!D1963&gt;=250,'Paraclinicos '!D1963&lt;=500),2,'Paraclinicos '!D1963&gt;500,3,'Paraclinicos '!D1963&lt;250,1)</f>
        <v/>
      </c>
      <c r="H2028" s="50" t="str">
        <f t="shared" si="94"/>
        <v/>
      </c>
      <c r="I2028" t="str" cm="1">
        <f t="array" ref="I2028">_xlfn.IFS('Paraclinicos '!Q1963="","",'Paraclinicos '!Q1963&gt;=65,1,'Paraclinicos '!Q1963&lt;65,0)</f>
        <v/>
      </c>
      <c r="J2028" t="str" cm="1">
        <f t="array" ref="J2028">_xlfn.IFS('Paraclinicos '!I1963="","",'Paraclinicos '!I1963&gt;7,1,'Paraclinicos '!I1963&lt;=7,0)</f>
        <v/>
      </c>
      <c r="K2028" t="str" cm="1">
        <f t="array" ref="K2028">_xlfn.IFS('Paraclinicos '!W1963="","",'Paraclinicos '!W1963&lt;=8,1,'Paraclinicos '!W1963&gt;8,0)</f>
        <v/>
      </c>
      <c r="L2028" t="str" cm="1">
        <f t="array" ref="L2028">_xlfn.IFS('Paraclinicos '!S1963="","",'Paraclinicos '!S1963&gt;=30,1,'Paraclinicos '!S1963&lt;30,0)</f>
        <v/>
      </c>
      <c r="M2028" t="str" cm="1">
        <f t="array" ref="M2028">_xlfn.IFS(OR('Paraclinicos '!T1963="",'Paraclinicos '!U1963=""),"",OR('Paraclinicos '!T1963&lt;=90,'Paraclinicos '!U1963&lt;=60),1,OR('Paraclinicos '!T1963&gt;90,'Paraclinicos '!U1963&gt;60),0)</f>
        <v/>
      </c>
      <c r="N2028" s="45" t="str">
        <f t="shared" si="95"/>
        <v/>
      </c>
      <c r="O2028" t="str" cm="1">
        <f t="array" ref="O2028">_xlfn.IFS(OR('Paraclinicos '!M1963="",'Paraclinicos '!N1963="",'Paraclinicos '!N1963=0),"",'Paraclinicos '!M1963/'Paraclinicos '!N1963&lt;100,4,'Paraclinicos '!M1963/'Paraclinicos '!N1963&lt;200,3,'Paraclinicos '!M1963/'Paraclinicos '!N1963&lt;300,2,'Paraclinicos '!M1963/'Paraclinicos '!N1963&lt;400,1,'Paraclinicos '!M1963/'Paraclinicos '!N1963&gt;=400,0)</f>
        <v/>
      </c>
      <c r="P2028" t="str" cm="1">
        <f t="array" ref="P2028">_xlfn.IFS('Paraclinicos '!C1963="","",'Paraclinicos '!C1963&lt;20,4,'Paraclinicos '!C1963&lt;50,3,'Paraclinicos '!C1963&lt;100,2,'Paraclinicos '!C1963&lt;150,1,'Paraclinicos '!C1963&gt;150,0)</f>
        <v/>
      </c>
      <c r="Q2028" t="str" cm="1">
        <f t="array" ref="Q2028">_xlfn.IFS('Paraclinicos '!O1963="","",'Paraclinicos '!O1963&lt;1.2,0,'Paraclinicos '!O1963&lt;2,1,'Paraclinicos '!O1963&lt;3.5,2,'Paraclinicos '!O1963&lt;5,3,'Paraclinicos '!O1963&gt;5,4)</f>
        <v/>
      </c>
      <c r="R2028" t="str" cm="1">
        <f t="array" ref="R2028">_xlfn.IFS('Paraclinicos '!J1963="","",'Paraclinicos '!J1963&lt;1.2,0,'Paraclinicos '!J1963&lt;2,1,'Paraclinicos '!J1963&lt;6,2,'Paraclinicos '!J1963&lt;12,3,'Paraclinicos '!J1963&gt;=12,4)</f>
        <v/>
      </c>
      <c r="S2028" t="str" cm="1">
        <f t="array" ref="S2028">_xlfn.IFS('Paraclinicos '!Y1963="","",'Paraclinicos '!Y1963&lt;70,1,'Paraclinicos '!Y1963&gt;=70,0)</f>
        <v/>
      </c>
      <c r="T2028" t="str" cm="1">
        <f t="array" ref="T2028">_xlfn.IFS('Paraclinicos '!W1963="","",'Paraclinicos '!W1963&lt;6,4,'Paraclinicos '!W1963&lt;10,3,'Paraclinicos '!W1963&lt;13,2,'Paraclinicos '!W1963&lt;15,1,'Paraclinicos '!W1963=15,0)</f>
        <v/>
      </c>
      <c r="U2028" s="54" t="str">
        <f t="shared" si="93"/>
        <v/>
      </c>
      <c r="V2028" t="str" cm="1">
        <f t="array" ref="V2028">_xlfn.IFS('Paraclinicos '!S1963="","",OR('Paraclinicos '!S1963&lt;=8,'Paraclinicos '!S1963&gt;=25),3,'Paraclinicos '!S1963&lt;12,1,'Paraclinicos '!S1963&lt;21,0,'Paraclinicos '!S1963&lt;25,2)</f>
        <v/>
      </c>
      <c r="W2028" t="str">
        <f>IFERROR(IF(INDEX('BD Demog para scores enalazar'!Y$2:'BD Demog para scores enalazar'!Y$3000,MATCH(Formulas!A2028,'BD Demog para scores enalazar'!A$2:'BD Demog para scores enalazar'!A$3000,0))=1,"SI","NO"),"")</f>
        <v/>
      </c>
      <c r="X2028" s="9" t="str">
        <f>IFERROR(IF(INDEX('BD Demog para scores enalazar'!AJ$2:'BD Demog para scores enalazar'!AJ$3000,MATCH(Formulas!A2028,'BD Demog para scores enalazar'!A$2:'BD Demog para scores enalazar'!A$3000,0))=1,"SI","NO"),"")</f>
        <v/>
      </c>
      <c r="Y2028" t="str" cm="1">
        <f t="array" ref="Y2028">IF(AND(W2028="NO",X2028="NO"),_xlfn.IFS('Paraclinicos '!K1963&lt;=91,3,'Paraclinicos '!K1963&lt;94,2,'Paraclinicos '!K1963&lt;96,1,'Paraclinicos '!K1963&gt;=96,0),"")</f>
        <v/>
      </c>
      <c r="Z2028" t="str" cm="1">
        <f t="array" ref="Z2028">IF(OR(W2028="SI",X2028="SI"),_xlfn.IFS(OR(AND('Paraclinicos '!K1964&lt;=83),AND('Paraclinicos '!K1964&gt;=97,AA2028=2)),3,OR(AND('Paraclinicos '!K1964&lt;=86),AND('Paraclinicos '!K1964&gt;=94,AA2028=2)),2,OR(AND('Paraclinicos '!K1964&lt;=88),AND('Paraclinicos '!K1964&gt;=92,AA2028=2)),1,OR(AND('Paraclinicos '!K1964&gt;=88,'Paraclinicos '!K1964&lt;=92),AND('Paraclinicos '!K1964&gt;=93,AA2028=0)),0),"")</f>
        <v/>
      </c>
      <c r="AA2028" t="str" cm="1">
        <f t="array" ref="AA2028">_xlfn.IFS('Paraclinicos '!E1963="","",'Paraclinicos '!E1963="Oxigeno",2,'Paraclinicos '!E1963="Aire",0)</f>
        <v/>
      </c>
    </row>
    <row r="2029" spans="1:27" x14ac:dyDescent="0.25">
      <c r="A2029">
        <f>'Paraclinicos '!A1964</f>
        <v>0</v>
      </c>
      <c r="B2029" s="3">
        <f>'Paraclinicos '!R1964</f>
        <v>0</v>
      </c>
      <c r="C2029" t="str" cm="1">
        <f t="array" ref="C2029">_xlfn.IFS('Paraclinicos '!Q1964="","",'Paraclinicos '!Q1964&gt;60,3,'Paraclinicos '!Q1964&lt;=60,1)</f>
        <v/>
      </c>
      <c r="D2029" t="str">
        <f>IFERROR(IF(INDEX('BD Demog para scores enalazar'!BC$2:BC$3000,MATCH(Formulas!A2029,'BD Demog para scores enalazar'!A$2:A$3000,0))=0,"SI","NO"),"")</f>
        <v/>
      </c>
      <c r="E2029" t="str" cm="1">
        <f t="array" ref="E2029">_xlfn.IFS(D2029="","",D2029="SI",4,D2029="NO",1)</f>
        <v/>
      </c>
      <c r="F2029" t="str" cm="1">
        <f t="array" ref="F2029">_xlfn.IFS('Paraclinicos '!B1964="","",'Paraclinicos '!B1964&gt;1,1,'Paraclinicos '!B1964&lt;=1,3)</f>
        <v/>
      </c>
      <c r="G2029" t="str" cm="1">
        <f t="array" ref="G2029">_xlfn.IFS('Paraclinicos '!D1964="","",AND('Paraclinicos '!D1964&gt;=250,'Paraclinicos '!D1964&lt;=500),2,'Paraclinicos '!D1964&gt;500,3,'Paraclinicos '!D1964&lt;250,1)</f>
        <v/>
      </c>
      <c r="H2029" s="50" t="str">
        <f t="shared" si="94"/>
        <v/>
      </c>
      <c r="I2029" t="str" cm="1">
        <f t="array" ref="I2029">_xlfn.IFS('Paraclinicos '!Q1964="","",'Paraclinicos '!Q1964&gt;=65,1,'Paraclinicos '!Q1964&lt;65,0)</f>
        <v/>
      </c>
      <c r="J2029" t="str" cm="1">
        <f t="array" ref="J2029">_xlfn.IFS('Paraclinicos '!I1964="","",'Paraclinicos '!I1964&gt;7,1,'Paraclinicos '!I1964&lt;=7,0)</f>
        <v/>
      </c>
      <c r="K2029" t="str" cm="1">
        <f t="array" ref="K2029">_xlfn.IFS('Paraclinicos '!W1964="","",'Paraclinicos '!W1964&lt;=8,1,'Paraclinicos '!W1964&gt;8,0)</f>
        <v/>
      </c>
      <c r="L2029" t="str" cm="1">
        <f t="array" ref="L2029">_xlfn.IFS('Paraclinicos '!S1964="","",'Paraclinicos '!S1964&gt;=30,1,'Paraclinicos '!S1964&lt;30,0)</f>
        <v/>
      </c>
      <c r="M2029" t="str" cm="1">
        <f t="array" ref="M2029">_xlfn.IFS(OR('Paraclinicos '!T1964="",'Paraclinicos '!U1964=""),"",OR('Paraclinicos '!T1964&lt;=90,'Paraclinicos '!U1964&lt;=60),1,OR('Paraclinicos '!T1964&gt;90,'Paraclinicos '!U1964&gt;60),0)</f>
        <v/>
      </c>
      <c r="N2029" s="45" t="str">
        <f t="shared" si="95"/>
        <v/>
      </c>
      <c r="O2029" t="str" cm="1">
        <f t="array" ref="O2029">_xlfn.IFS(OR('Paraclinicos '!M1964="",'Paraclinicos '!N1964="",'Paraclinicos '!N1964=0),"",'Paraclinicos '!M1964/'Paraclinicos '!N1964&lt;100,4,'Paraclinicos '!M1964/'Paraclinicos '!N1964&lt;200,3,'Paraclinicos '!M1964/'Paraclinicos '!N1964&lt;300,2,'Paraclinicos '!M1964/'Paraclinicos '!N1964&lt;400,1,'Paraclinicos '!M1964/'Paraclinicos '!N1964&gt;=400,0)</f>
        <v/>
      </c>
      <c r="P2029" t="str" cm="1">
        <f t="array" ref="P2029">_xlfn.IFS('Paraclinicos '!C1964="","",'Paraclinicos '!C1964&lt;20,4,'Paraclinicos '!C1964&lt;50,3,'Paraclinicos '!C1964&lt;100,2,'Paraclinicos '!C1964&lt;150,1,'Paraclinicos '!C1964&gt;150,0)</f>
        <v/>
      </c>
      <c r="Q2029" t="str" cm="1">
        <f t="array" ref="Q2029">_xlfn.IFS('Paraclinicos '!O1964="","",'Paraclinicos '!O1964&lt;1.2,0,'Paraclinicos '!O1964&lt;2,1,'Paraclinicos '!O1964&lt;3.5,2,'Paraclinicos '!O1964&lt;5,3,'Paraclinicos '!O1964&gt;5,4)</f>
        <v/>
      </c>
      <c r="R2029" t="str" cm="1">
        <f t="array" ref="R2029">_xlfn.IFS('Paraclinicos '!J1964="","",'Paraclinicos '!J1964&lt;1.2,0,'Paraclinicos '!J1964&lt;2,1,'Paraclinicos '!J1964&lt;6,2,'Paraclinicos '!J1964&lt;12,3,'Paraclinicos '!J1964&gt;=12,4)</f>
        <v/>
      </c>
      <c r="S2029" t="str" cm="1">
        <f t="array" ref="S2029">_xlfn.IFS('Paraclinicos '!Y1964="","",'Paraclinicos '!Y1964&lt;70,1,'Paraclinicos '!Y1964&gt;=70,0)</f>
        <v/>
      </c>
      <c r="T2029" t="str" cm="1">
        <f t="array" ref="T2029">_xlfn.IFS('Paraclinicos '!W1964="","",'Paraclinicos '!W1964&lt;6,4,'Paraclinicos '!W1964&lt;10,3,'Paraclinicos '!W1964&lt;13,2,'Paraclinicos '!W1964&lt;15,1,'Paraclinicos '!W1964=15,0)</f>
        <v/>
      </c>
      <c r="U2029" s="54" t="str">
        <f t="shared" si="93"/>
        <v/>
      </c>
      <c r="V2029" t="str" cm="1">
        <f t="array" ref="V2029">_xlfn.IFS('Paraclinicos '!S1964="","",OR('Paraclinicos '!S1964&lt;=8,'Paraclinicos '!S1964&gt;=25),3,'Paraclinicos '!S1964&lt;12,1,'Paraclinicos '!S1964&lt;21,0,'Paraclinicos '!S1964&lt;25,2)</f>
        <v/>
      </c>
      <c r="W2029" t="str">
        <f>IFERROR(IF(INDEX('BD Demog para scores enalazar'!Y$2:'BD Demog para scores enalazar'!Y$3000,MATCH(Formulas!A2029,'BD Demog para scores enalazar'!A$2:'BD Demog para scores enalazar'!A$3000,0))=1,"SI","NO"),"")</f>
        <v/>
      </c>
      <c r="X2029" s="9" t="str">
        <f>IFERROR(IF(INDEX('BD Demog para scores enalazar'!AJ$2:'BD Demog para scores enalazar'!AJ$3000,MATCH(Formulas!A2029,'BD Demog para scores enalazar'!A$2:'BD Demog para scores enalazar'!A$3000,0))=1,"SI","NO"),"")</f>
        <v/>
      </c>
      <c r="Y2029" t="str" cm="1">
        <f t="array" ref="Y2029">IF(AND(W2029="NO",X2029="NO"),_xlfn.IFS('Paraclinicos '!K1964&lt;=91,3,'Paraclinicos '!K1964&lt;94,2,'Paraclinicos '!K1964&lt;96,1,'Paraclinicos '!K1964&gt;=96,0),"")</f>
        <v/>
      </c>
      <c r="Z2029" t="str" cm="1">
        <f t="array" ref="Z2029">IF(OR(W2029="SI",X2029="SI"),_xlfn.IFS(OR(AND('Paraclinicos '!K1965&lt;=83),AND('Paraclinicos '!K1965&gt;=97,AA2029=2)),3,OR(AND('Paraclinicos '!K1965&lt;=86),AND('Paraclinicos '!K1965&gt;=94,AA2029=2)),2,OR(AND('Paraclinicos '!K1965&lt;=88),AND('Paraclinicos '!K1965&gt;=92,AA2029=2)),1,OR(AND('Paraclinicos '!K1965&gt;=88,'Paraclinicos '!K1965&lt;=92),AND('Paraclinicos '!K1965&gt;=93,AA2029=0)),0),"")</f>
        <v/>
      </c>
      <c r="AA2029" t="str" cm="1">
        <f t="array" ref="AA2029">_xlfn.IFS('Paraclinicos '!E1964="","",'Paraclinicos '!E1964="Oxigeno",2,'Paraclinicos '!E1964="Aire",0)</f>
        <v/>
      </c>
    </row>
    <row r="2030" spans="1:27" x14ac:dyDescent="0.25">
      <c r="A2030">
        <f>'Paraclinicos '!A1965</f>
        <v>0</v>
      </c>
      <c r="B2030" s="3">
        <f>'Paraclinicos '!R1965</f>
        <v>0</v>
      </c>
      <c r="C2030" t="str" cm="1">
        <f t="array" ref="C2030">_xlfn.IFS('Paraclinicos '!Q1965="","",'Paraclinicos '!Q1965&gt;60,3,'Paraclinicos '!Q1965&lt;=60,1)</f>
        <v/>
      </c>
      <c r="D2030" t="str">
        <f>IFERROR(IF(INDEX('BD Demog para scores enalazar'!BC$2:BC$3000,MATCH(Formulas!A2030,'BD Demog para scores enalazar'!A$2:A$3000,0))=0,"SI","NO"),"")</f>
        <v/>
      </c>
      <c r="E2030" t="str" cm="1">
        <f t="array" ref="E2030">_xlfn.IFS(D2030="","",D2030="SI",4,D2030="NO",1)</f>
        <v/>
      </c>
      <c r="F2030" t="str" cm="1">
        <f t="array" ref="F2030">_xlfn.IFS('Paraclinicos '!B1965="","",'Paraclinicos '!B1965&gt;1,1,'Paraclinicos '!B1965&lt;=1,3)</f>
        <v/>
      </c>
      <c r="G2030" t="str" cm="1">
        <f t="array" ref="G2030">_xlfn.IFS('Paraclinicos '!D1965="","",AND('Paraclinicos '!D1965&gt;=250,'Paraclinicos '!D1965&lt;=500),2,'Paraclinicos '!D1965&gt;500,3,'Paraclinicos '!D1965&lt;250,1)</f>
        <v/>
      </c>
      <c r="H2030" s="50" t="str">
        <f t="shared" si="94"/>
        <v/>
      </c>
      <c r="I2030" t="str" cm="1">
        <f t="array" ref="I2030">_xlfn.IFS('Paraclinicos '!Q1965="","",'Paraclinicos '!Q1965&gt;=65,1,'Paraclinicos '!Q1965&lt;65,0)</f>
        <v/>
      </c>
      <c r="J2030" t="str" cm="1">
        <f t="array" ref="J2030">_xlfn.IFS('Paraclinicos '!I1965="","",'Paraclinicos '!I1965&gt;7,1,'Paraclinicos '!I1965&lt;=7,0)</f>
        <v/>
      </c>
      <c r="K2030" t="str" cm="1">
        <f t="array" ref="K2030">_xlfn.IFS('Paraclinicos '!W1965="","",'Paraclinicos '!W1965&lt;=8,1,'Paraclinicos '!W1965&gt;8,0)</f>
        <v/>
      </c>
      <c r="L2030" t="str" cm="1">
        <f t="array" ref="L2030">_xlfn.IFS('Paraclinicos '!S1965="","",'Paraclinicos '!S1965&gt;=30,1,'Paraclinicos '!S1965&lt;30,0)</f>
        <v/>
      </c>
      <c r="M2030" t="str" cm="1">
        <f t="array" ref="M2030">_xlfn.IFS(OR('Paraclinicos '!T1965="",'Paraclinicos '!U1965=""),"",OR('Paraclinicos '!T1965&lt;=90,'Paraclinicos '!U1965&lt;=60),1,OR('Paraclinicos '!T1965&gt;90,'Paraclinicos '!U1965&gt;60),0)</f>
        <v/>
      </c>
      <c r="N2030" s="45" t="str">
        <f t="shared" si="95"/>
        <v/>
      </c>
      <c r="O2030" t="str" cm="1">
        <f t="array" ref="O2030">_xlfn.IFS(OR('Paraclinicos '!M1965="",'Paraclinicos '!N1965="",'Paraclinicos '!N1965=0),"",'Paraclinicos '!M1965/'Paraclinicos '!N1965&lt;100,4,'Paraclinicos '!M1965/'Paraclinicos '!N1965&lt;200,3,'Paraclinicos '!M1965/'Paraclinicos '!N1965&lt;300,2,'Paraclinicos '!M1965/'Paraclinicos '!N1965&lt;400,1,'Paraclinicos '!M1965/'Paraclinicos '!N1965&gt;=400,0)</f>
        <v/>
      </c>
      <c r="P2030" t="str" cm="1">
        <f t="array" ref="P2030">_xlfn.IFS('Paraclinicos '!C1965="","",'Paraclinicos '!C1965&lt;20,4,'Paraclinicos '!C1965&lt;50,3,'Paraclinicos '!C1965&lt;100,2,'Paraclinicos '!C1965&lt;150,1,'Paraclinicos '!C1965&gt;150,0)</f>
        <v/>
      </c>
      <c r="Q2030" t="str" cm="1">
        <f t="array" ref="Q2030">_xlfn.IFS('Paraclinicos '!O1965="","",'Paraclinicos '!O1965&lt;1.2,0,'Paraclinicos '!O1965&lt;2,1,'Paraclinicos '!O1965&lt;3.5,2,'Paraclinicos '!O1965&lt;5,3,'Paraclinicos '!O1965&gt;5,4)</f>
        <v/>
      </c>
      <c r="R2030" t="str" cm="1">
        <f t="array" ref="R2030">_xlfn.IFS('Paraclinicos '!J1965="","",'Paraclinicos '!J1965&lt;1.2,0,'Paraclinicos '!J1965&lt;2,1,'Paraclinicos '!J1965&lt;6,2,'Paraclinicos '!J1965&lt;12,3,'Paraclinicos '!J1965&gt;=12,4)</f>
        <v/>
      </c>
      <c r="S2030" t="str" cm="1">
        <f t="array" ref="S2030">_xlfn.IFS('Paraclinicos '!Y1965="","",'Paraclinicos '!Y1965&lt;70,1,'Paraclinicos '!Y1965&gt;=70,0)</f>
        <v/>
      </c>
      <c r="T2030" t="str" cm="1">
        <f t="array" ref="T2030">_xlfn.IFS('Paraclinicos '!W1965="","",'Paraclinicos '!W1965&lt;6,4,'Paraclinicos '!W1965&lt;10,3,'Paraclinicos '!W1965&lt;13,2,'Paraclinicos '!W1965&lt;15,1,'Paraclinicos '!W1965=15,0)</f>
        <v/>
      </c>
      <c r="U2030" s="54" t="str">
        <f t="shared" si="93"/>
        <v/>
      </c>
      <c r="V2030" t="str" cm="1">
        <f t="array" ref="V2030">_xlfn.IFS('Paraclinicos '!S1965="","",OR('Paraclinicos '!S1965&lt;=8,'Paraclinicos '!S1965&gt;=25),3,'Paraclinicos '!S1965&lt;12,1,'Paraclinicos '!S1965&lt;21,0,'Paraclinicos '!S1965&lt;25,2)</f>
        <v/>
      </c>
      <c r="W2030" t="str">
        <f>IFERROR(IF(INDEX('BD Demog para scores enalazar'!Y$2:'BD Demog para scores enalazar'!Y$3000,MATCH(Formulas!A2030,'BD Demog para scores enalazar'!A$2:'BD Demog para scores enalazar'!A$3000,0))=1,"SI","NO"),"")</f>
        <v/>
      </c>
      <c r="X2030" s="9" t="str">
        <f>IFERROR(IF(INDEX('BD Demog para scores enalazar'!AJ$2:'BD Demog para scores enalazar'!AJ$3000,MATCH(Formulas!A2030,'BD Demog para scores enalazar'!A$2:'BD Demog para scores enalazar'!A$3000,0))=1,"SI","NO"),"")</f>
        <v/>
      </c>
      <c r="Y2030" t="str" cm="1">
        <f t="array" ref="Y2030">IF(AND(W2030="NO",X2030="NO"),_xlfn.IFS('Paraclinicos '!K1965&lt;=91,3,'Paraclinicos '!K1965&lt;94,2,'Paraclinicos '!K1965&lt;96,1,'Paraclinicos '!K1965&gt;=96,0),"")</f>
        <v/>
      </c>
      <c r="Z2030" t="str" cm="1">
        <f t="array" ref="Z2030">IF(OR(W2030="SI",X2030="SI"),_xlfn.IFS(OR(AND('Paraclinicos '!K1966&lt;=83),AND('Paraclinicos '!K1966&gt;=97,AA2030=2)),3,OR(AND('Paraclinicos '!K1966&lt;=86),AND('Paraclinicos '!K1966&gt;=94,AA2030=2)),2,OR(AND('Paraclinicos '!K1966&lt;=88),AND('Paraclinicos '!K1966&gt;=92,AA2030=2)),1,OR(AND('Paraclinicos '!K1966&gt;=88,'Paraclinicos '!K1966&lt;=92),AND('Paraclinicos '!K1966&gt;=93,AA2030=0)),0),"")</f>
        <v/>
      </c>
      <c r="AA2030" t="str" cm="1">
        <f t="array" ref="AA2030">_xlfn.IFS('Paraclinicos '!E1965="","",'Paraclinicos '!E1965="Oxigeno",2,'Paraclinicos '!E1965="Aire",0)</f>
        <v/>
      </c>
    </row>
    <row r="2031" spans="1:27" x14ac:dyDescent="0.25">
      <c r="A2031">
        <f>'Paraclinicos '!A1966</f>
        <v>0</v>
      </c>
      <c r="B2031" s="3">
        <f>'Paraclinicos '!R1966</f>
        <v>0</v>
      </c>
      <c r="C2031" t="str" cm="1">
        <f t="array" ref="C2031">_xlfn.IFS('Paraclinicos '!Q1966="","",'Paraclinicos '!Q1966&gt;60,3,'Paraclinicos '!Q1966&lt;=60,1)</f>
        <v/>
      </c>
      <c r="D2031" t="str">
        <f>IFERROR(IF(INDEX('BD Demog para scores enalazar'!BC$2:BC$3000,MATCH(Formulas!A2031,'BD Demog para scores enalazar'!A$2:A$3000,0))=0,"SI","NO"),"")</f>
        <v/>
      </c>
      <c r="E2031" t="str" cm="1">
        <f t="array" ref="E2031">_xlfn.IFS(D2031="","",D2031="SI",4,D2031="NO",1)</f>
        <v/>
      </c>
      <c r="F2031" t="str" cm="1">
        <f t="array" ref="F2031">_xlfn.IFS('Paraclinicos '!B1966="","",'Paraclinicos '!B1966&gt;1,1,'Paraclinicos '!B1966&lt;=1,3)</f>
        <v/>
      </c>
      <c r="G2031" t="str" cm="1">
        <f t="array" ref="G2031">_xlfn.IFS('Paraclinicos '!D1966="","",AND('Paraclinicos '!D1966&gt;=250,'Paraclinicos '!D1966&lt;=500),2,'Paraclinicos '!D1966&gt;500,3,'Paraclinicos '!D1966&lt;250,1)</f>
        <v/>
      </c>
      <c r="H2031" s="50" t="str">
        <f t="shared" si="94"/>
        <v/>
      </c>
      <c r="I2031" t="str" cm="1">
        <f t="array" ref="I2031">_xlfn.IFS('Paraclinicos '!Q1966="","",'Paraclinicos '!Q1966&gt;=65,1,'Paraclinicos '!Q1966&lt;65,0)</f>
        <v/>
      </c>
      <c r="J2031" t="str" cm="1">
        <f t="array" ref="J2031">_xlfn.IFS('Paraclinicos '!I1966="","",'Paraclinicos '!I1966&gt;7,1,'Paraclinicos '!I1966&lt;=7,0)</f>
        <v/>
      </c>
      <c r="K2031" t="str" cm="1">
        <f t="array" ref="K2031">_xlfn.IFS('Paraclinicos '!W1966="","",'Paraclinicos '!W1966&lt;=8,1,'Paraclinicos '!W1966&gt;8,0)</f>
        <v/>
      </c>
      <c r="L2031" t="str" cm="1">
        <f t="array" ref="L2031">_xlfn.IFS('Paraclinicos '!S1966="","",'Paraclinicos '!S1966&gt;=30,1,'Paraclinicos '!S1966&lt;30,0)</f>
        <v/>
      </c>
      <c r="M2031" t="str" cm="1">
        <f t="array" ref="M2031">_xlfn.IFS(OR('Paraclinicos '!T1966="",'Paraclinicos '!U1966=""),"",OR('Paraclinicos '!T1966&lt;=90,'Paraclinicos '!U1966&lt;=60),1,OR('Paraclinicos '!T1966&gt;90,'Paraclinicos '!U1966&gt;60),0)</f>
        <v/>
      </c>
      <c r="N2031" s="45" t="str">
        <f t="shared" si="95"/>
        <v/>
      </c>
      <c r="O2031" t="str" cm="1">
        <f t="array" ref="O2031">_xlfn.IFS(OR('Paraclinicos '!M1966="",'Paraclinicos '!N1966="",'Paraclinicos '!N1966=0),"",'Paraclinicos '!M1966/'Paraclinicos '!N1966&lt;100,4,'Paraclinicos '!M1966/'Paraclinicos '!N1966&lt;200,3,'Paraclinicos '!M1966/'Paraclinicos '!N1966&lt;300,2,'Paraclinicos '!M1966/'Paraclinicos '!N1966&lt;400,1,'Paraclinicos '!M1966/'Paraclinicos '!N1966&gt;=400,0)</f>
        <v/>
      </c>
      <c r="P2031" t="str" cm="1">
        <f t="array" ref="P2031">_xlfn.IFS('Paraclinicos '!C1966="","",'Paraclinicos '!C1966&lt;20,4,'Paraclinicos '!C1966&lt;50,3,'Paraclinicos '!C1966&lt;100,2,'Paraclinicos '!C1966&lt;150,1,'Paraclinicos '!C1966&gt;150,0)</f>
        <v/>
      </c>
      <c r="Q2031" t="str" cm="1">
        <f t="array" ref="Q2031">_xlfn.IFS('Paraclinicos '!O1966="","",'Paraclinicos '!O1966&lt;1.2,0,'Paraclinicos '!O1966&lt;2,1,'Paraclinicos '!O1966&lt;3.5,2,'Paraclinicos '!O1966&lt;5,3,'Paraclinicos '!O1966&gt;5,4)</f>
        <v/>
      </c>
      <c r="R2031" t="str" cm="1">
        <f t="array" ref="R2031">_xlfn.IFS('Paraclinicos '!J1966="","",'Paraclinicos '!J1966&lt;1.2,0,'Paraclinicos '!J1966&lt;2,1,'Paraclinicos '!J1966&lt;6,2,'Paraclinicos '!J1966&lt;12,3,'Paraclinicos '!J1966&gt;=12,4)</f>
        <v/>
      </c>
      <c r="S2031" t="str" cm="1">
        <f t="array" ref="S2031">_xlfn.IFS('Paraclinicos '!Y1966="","",'Paraclinicos '!Y1966&lt;70,1,'Paraclinicos '!Y1966&gt;=70,0)</f>
        <v/>
      </c>
      <c r="T2031" t="str" cm="1">
        <f t="array" ref="T2031">_xlfn.IFS('Paraclinicos '!W1966="","",'Paraclinicos '!W1966&lt;6,4,'Paraclinicos '!W1966&lt;10,3,'Paraclinicos '!W1966&lt;13,2,'Paraclinicos '!W1966&lt;15,1,'Paraclinicos '!W1966=15,0)</f>
        <v/>
      </c>
      <c r="U2031" s="54" t="str">
        <f t="shared" si="93"/>
        <v/>
      </c>
      <c r="V2031" t="str" cm="1">
        <f t="array" ref="V2031">_xlfn.IFS('Paraclinicos '!S1966="","",OR('Paraclinicos '!S1966&lt;=8,'Paraclinicos '!S1966&gt;=25),3,'Paraclinicos '!S1966&lt;12,1,'Paraclinicos '!S1966&lt;21,0,'Paraclinicos '!S1966&lt;25,2)</f>
        <v/>
      </c>
      <c r="W2031" t="str">
        <f>IFERROR(IF(INDEX('BD Demog para scores enalazar'!Y$2:'BD Demog para scores enalazar'!Y$3000,MATCH(Formulas!A2031,'BD Demog para scores enalazar'!A$2:'BD Demog para scores enalazar'!A$3000,0))=1,"SI","NO"),"")</f>
        <v/>
      </c>
      <c r="X2031" s="9" t="str">
        <f>IFERROR(IF(INDEX('BD Demog para scores enalazar'!AJ$2:'BD Demog para scores enalazar'!AJ$3000,MATCH(Formulas!A2031,'BD Demog para scores enalazar'!A$2:'BD Demog para scores enalazar'!A$3000,0))=1,"SI","NO"),"")</f>
        <v/>
      </c>
      <c r="Y2031" t="str" cm="1">
        <f t="array" ref="Y2031">IF(AND(W2031="NO",X2031="NO"),_xlfn.IFS('Paraclinicos '!K1966&lt;=91,3,'Paraclinicos '!K1966&lt;94,2,'Paraclinicos '!K1966&lt;96,1,'Paraclinicos '!K1966&gt;=96,0),"")</f>
        <v/>
      </c>
      <c r="Z2031" t="str" cm="1">
        <f t="array" ref="Z2031">IF(OR(W2031="SI",X2031="SI"),_xlfn.IFS(OR(AND('Paraclinicos '!K1967&lt;=83),AND('Paraclinicos '!K1967&gt;=97,AA2031=2)),3,OR(AND('Paraclinicos '!K1967&lt;=86),AND('Paraclinicos '!K1967&gt;=94,AA2031=2)),2,OR(AND('Paraclinicos '!K1967&lt;=88),AND('Paraclinicos '!K1967&gt;=92,AA2031=2)),1,OR(AND('Paraclinicos '!K1967&gt;=88,'Paraclinicos '!K1967&lt;=92),AND('Paraclinicos '!K1967&gt;=93,AA2031=0)),0),"")</f>
        <v/>
      </c>
      <c r="AA2031" t="str" cm="1">
        <f t="array" ref="AA2031">_xlfn.IFS('Paraclinicos '!E1966="","",'Paraclinicos '!E1966="Oxigeno",2,'Paraclinicos '!E1966="Aire",0)</f>
        <v/>
      </c>
    </row>
    <row r="2032" spans="1:27" x14ac:dyDescent="0.25">
      <c r="A2032">
        <f>'Paraclinicos '!A1967</f>
        <v>0</v>
      </c>
      <c r="B2032" s="3">
        <f>'Paraclinicos '!R1967</f>
        <v>0</v>
      </c>
      <c r="C2032" t="str" cm="1">
        <f t="array" ref="C2032">_xlfn.IFS('Paraclinicos '!Q1967="","",'Paraclinicos '!Q1967&gt;60,3,'Paraclinicos '!Q1967&lt;=60,1)</f>
        <v/>
      </c>
      <c r="D2032" t="str">
        <f>IFERROR(IF(INDEX('BD Demog para scores enalazar'!BC$2:BC$3000,MATCH(Formulas!A2032,'BD Demog para scores enalazar'!A$2:A$3000,0))=0,"SI","NO"),"")</f>
        <v/>
      </c>
      <c r="E2032" t="str" cm="1">
        <f t="array" ref="E2032">_xlfn.IFS(D2032="","",D2032="SI",4,D2032="NO",1)</f>
        <v/>
      </c>
      <c r="F2032" t="str" cm="1">
        <f t="array" ref="F2032">_xlfn.IFS('Paraclinicos '!B1967="","",'Paraclinicos '!B1967&gt;1,1,'Paraclinicos '!B1967&lt;=1,3)</f>
        <v/>
      </c>
      <c r="G2032" t="str" cm="1">
        <f t="array" ref="G2032">_xlfn.IFS('Paraclinicos '!D1967="","",AND('Paraclinicos '!D1967&gt;=250,'Paraclinicos '!D1967&lt;=500),2,'Paraclinicos '!D1967&gt;500,3,'Paraclinicos '!D1967&lt;250,1)</f>
        <v/>
      </c>
      <c r="H2032" s="50" t="str">
        <f t="shared" si="94"/>
        <v/>
      </c>
      <c r="I2032" t="str" cm="1">
        <f t="array" ref="I2032">_xlfn.IFS('Paraclinicos '!Q1967="","",'Paraclinicos '!Q1967&gt;=65,1,'Paraclinicos '!Q1967&lt;65,0)</f>
        <v/>
      </c>
      <c r="J2032" t="str" cm="1">
        <f t="array" ref="J2032">_xlfn.IFS('Paraclinicos '!I1967="","",'Paraclinicos '!I1967&gt;7,1,'Paraclinicos '!I1967&lt;=7,0)</f>
        <v/>
      </c>
      <c r="K2032" t="str" cm="1">
        <f t="array" ref="K2032">_xlfn.IFS('Paraclinicos '!W1967="","",'Paraclinicos '!W1967&lt;=8,1,'Paraclinicos '!W1967&gt;8,0)</f>
        <v/>
      </c>
      <c r="L2032" t="str" cm="1">
        <f t="array" ref="L2032">_xlfn.IFS('Paraclinicos '!S1967="","",'Paraclinicos '!S1967&gt;=30,1,'Paraclinicos '!S1967&lt;30,0)</f>
        <v/>
      </c>
      <c r="M2032" t="str" cm="1">
        <f t="array" ref="M2032">_xlfn.IFS(OR('Paraclinicos '!T1967="",'Paraclinicos '!U1967=""),"",OR('Paraclinicos '!T1967&lt;=90,'Paraclinicos '!U1967&lt;=60),1,OR('Paraclinicos '!T1967&gt;90,'Paraclinicos '!U1967&gt;60),0)</f>
        <v/>
      </c>
      <c r="N2032" s="45" t="str">
        <f t="shared" si="95"/>
        <v/>
      </c>
      <c r="O2032" t="str" cm="1">
        <f t="array" ref="O2032">_xlfn.IFS(OR('Paraclinicos '!M1967="",'Paraclinicos '!N1967="",'Paraclinicos '!N1967=0),"",'Paraclinicos '!M1967/'Paraclinicos '!N1967&lt;100,4,'Paraclinicos '!M1967/'Paraclinicos '!N1967&lt;200,3,'Paraclinicos '!M1967/'Paraclinicos '!N1967&lt;300,2,'Paraclinicos '!M1967/'Paraclinicos '!N1967&lt;400,1,'Paraclinicos '!M1967/'Paraclinicos '!N1967&gt;=400,0)</f>
        <v/>
      </c>
      <c r="P2032" t="str" cm="1">
        <f t="array" ref="P2032">_xlfn.IFS('Paraclinicos '!C1967="","",'Paraclinicos '!C1967&lt;20,4,'Paraclinicos '!C1967&lt;50,3,'Paraclinicos '!C1967&lt;100,2,'Paraclinicos '!C1967&lt;150,1,'Paraclinicos '!C1967&gt;150,0)</f>
        <v/>
      </c>
      <c r="Q2032" t="str" cm="1">
        <f t="array" ref="Q2032">_xlfn.IFS('Paraclinicos '!O1967="","",'Paraclinicos '!O1967&lt;1.2,0,'Paraclinicos '!O1967&lt;2,1,'Paraclinicos '!O1967&lt;3.5,2,'Paraclinicos '!O1967&lt;5,3,'Paraclinicos '!O1967&gt;5,4)</f>
        <v/>
      </c>
      <c r="R2032" t="str" cm="1">
        <f t="array" ref="R2032">_xlfn.IFS('Paraclinicos '!J1967="","",'Paraclinicos '!J1967&lt;1.2,0,'Paraclinicos '!J1967&lt;2,1,'Paraclinicos '!J1967&lt;6,2,'Paraclinicos '!J1967&lt;12,3,'Paraclinicos '!J1967&gt;=12,4)</f>
        <v/>
      </c>
      <c r="S2032" t="str" cm="1">
        <f t="array" ref="S2032">_xlfn.IFS('Paraclinicos '!Y1967="","",'Paraclinicos '!Y1967&lt;70,1,'Paraclinicos '!Y1967&gt;=70,0)</f>
        <v/>
      </c>
      <c r="T2032" t="str" cm="1">
        <f t="array" ref="T2032">_xlfn.IFS('Paraclinicos '!W1967="","",'Paraclinicos '!W1967&lt;6,4,'Paraclinicos '!W1967&lt;10,3,'Paraclinicos '!W1967&lt;13,2,'Paraclinicos '!W1967&lt;15,1,'Paraclinicos '!W1967=15,0)</f>
        <v/>
      </c>
      <c r="U2032" s="54" t="str">
        <f t="shared" si="93"/>
        <v/>
      </c>
      <c r="V2032" t="str" cm="1">
        <f t="array" ref="V2032">_xlfn.IFS('Paraclinicos '!S1967="","",OR('Paraclinicos '!S1967&lt;=8,'Paraclinicos '!S1967&gt;=25),3,'Paraclinicos '!S1967&lt;12,1,'Paraclinicos '!S1967&lt;21,0,'Paraclinicos '!S1967&lt;25,2)</f>
        <v/>
      </c>
      <c r="W2032" t="str">
        <f>IFERROR(IF(INDEX('BD Demog para scores enalazar'!Y$2:'BD Demog para scores enalazar'!Y$3000,MATCH(Formulas!A2032,'BD Demog para scores enalazar'!A$2:'BD Demog para scores enalazar'!A$3000,0))=1,"SI","NO"),"")</f>
        <v/>
      </c>
      <c r="X2032" s="9" t="str">
        <f>IFERROR(IF(INDEX('BD Demog para scores enalazar'!AJ$2:'BD Demog para scores enalazar'!AJ$3000,MATCH(Formulas!A2032,'BD Demog para scores enalazar'!A$2:'BD Demog para scores enalazar'!A$3000,0))=1,"SI","NO"),"")</f>
        <v/>
      </c>
      <c r="Y2032" t="str" cm="1">
        <f t="array" ref="Y2032">IF(AND(W2032="NO",X2032="NO"),_xlfn.IFS('Paraclinicos '!K1967&lt;=91,3,'Paraclinicos '!K1967&lt;94,2,'Paraclinicos '!K1967&lt;96,1,'Paraclinicos '!K1967&gt;=96,0),"")</f>
        <v/>
      </c>
      <c r="Z2032" t="str" cm="1">
        <f t="array" ref="Z2032">IF(OR(W2032="SI",X2032="SI"),_xlfn.IFS(OR(AND('Paraclinicos '!K1968&lt;=83),AND('Paraclinicos '!K1968&gt;=97,AA2032=2)),3,OR(AND('Paraclinicos '!K1968&lt;=86),AND('Paraclinicos '!K1968&gt;=94,AA2032=2)),2,OR(AND('Paraclinicos '!K1968&lt;=88),AND('Paraclinicos '!K1968&gt;=92,AA2032=2)),1,OR(AND('Paraclinicos '!K1968&gt;=88,'Paraclinicos '!K1968&lt;=92),AND('Paraclinicos '!K1968&gt;=93,AA2032=0)),0),"")</f>
        <v/>
      </c>
      <c r="AA2032" t="str" cm="1">
        <f t="array" ref="AA2032">_xlfn.IFS('Paraclinicos '!E1967="","",'Paraclinicos '!E1967="Oxigeno",2,'Paraclinicos '!E1967="Aire",0)</f>
        <v/>
      </c>
    </row>
    <row r="2033" spans="1:27" x14ac:dyDescent="0.25">
      <c r="A2033">
        <f>'Paraclinicos '!A1968</f>
        <v>0</v>
      </c>
      <c r="B2033" s="3">
        <f>'Paraclinicos '!R1968</f>
        <v>0</v>
      </c>
      <c r="C2033" t="str" cm="1">
        <f t="array" ref="C2033">_xlfn.IFS('Paraclinicos '!Q1968="","",'Paraclinicos '!Q1968&gt;60,3,'Paraclinicos '!Q1968&lt;=60,1)</f>
        <v/>
      </c>
      <c r="D2033" t="str">
        <f>IFERROR(IF(INDEX('BD Demog para scores enalazar'!BC$2:BC$3000,MATCH(Formulas!A2033,'BD Demog para scores enalazar'!A$2:A$3000,0))=0,"SI","NO"),"")</f>
        <v/>
      </c>
      <c r="E2033" t="str" cm="1">
        <f t="array" ref="E2033">_xlfn.IFS(D2033="","",D2033="SI",4,D2033="NO",1)</f>
        <v/>
      </c>
      <c r="F2033" t="str" cm="1">
        <f t="array" ref="F2033">_xlfn.IFS('Paraclinicos '!B1968="","",'Paraclinicos '!B1968&gt;1,1,'Paraclinicos '!B1968&lt;=1,3)</f>
        <v/>
      </c>
      <c r="G2033" t="str" cm="1">
        <f t="array" ref="G2033">_xlfn.IFS('Paraclinicos '!D1968="","",AND('Paraclinicos '!D1968&gt;=250,'Paraclinicos '!D1968&lt;=500),2,'Paraclinicos '!D1968&gt;500,3,'Paraclinicos '!D1968&lt;250,1)</f>
        <v/>
      </c>
      <c r="H2033" s="50" t="str">
        <f t="shared" si="94"/>
        <v/>
      </c>
      <c r="I2033" t="str" cm="1">
        <f t="array" ref="I2033">_xlfn.IFS('Paraclinicos '!Q1968="","",'Paraclinicos '!Q1968&gt;=65,1,'Paraclinicos '!Q1968&lt;65,0)</f>
        <v/>
      </c>
      <c r="J2033" t="str" cm="1">
        <f t="array" ref="J2033">_xlfn.IFS('Paraclinicos '!I1968="","",'Paraclinicos '!I1968&gt;7,1,'Paraclinicos '!I1968&lt;=7,0)</f>
        <v/>
      </c>
      <c r="K2033" t="str" cm="1">
        <f t="array" ref="K2033">_xlfn.IFS('Paraclinicos '!W1968="","",'Paraclinicos '!W1968&lt;=8,1,'Paraclinicos '!W1968&gt;8,0)</f>
        <v/>
      </c>
      <c r="L2033" t="str" cm="1">
        <f t="array" ref="L2033">_xlfn.IFS('Paraclinicos '!S1968="","",'Paraclinicos '!S1968&gt;=30,1,'Paraclinicos '!S1968&lt;30,0)</f>
        <v/>
      </c>
      <c r="M2033" t="str" cm="1">
        <f t="array" ref="M2033">_xlfn.IFS(OR('Paraclinicos '!T1968="",'Paraclinicos '!U1968=""),"",OR('Paraclinicos '!T1968&lt;=90,'Paraclinicos '!U1968&lt;=60),1,OR('Paraclinicos '!T1968&gt;90,'Paraclinicos '!U1968&gt;60),0)</f>
        <v/>
      </c>
      <c r="N2033" s="45" t="str">
        <f t="shared" si="95"/>
        <v/>
      </c>
      <c r="O2033" t="str" cm="1">
        <f t="array" ref="O2033">_xlfn.IFS(OR('Paraclinicos '!M1968="",'Paraclinicos '!N1968="",'Paraclinicos '!N1968=0),"",'Paraclinicos '!M1968/'Paraclinicos '!N1968&lt;100,4,'Paraclinicos '!M1968/'Paraclinicos '!N1968&lt;200,3,'Paraclinicos '!M1968/'Paraclinicos '!N1968&lt;300,2,'Paraclinicos '!M1968/'Paraclinicos '!N1968&lt;400,1,'Paraclinicos '!M1968/'Paraclinicos '!N1968&gt;=400,0)</f>
        <v/>
      </c>
      <c r="P2033" t="str" cm="1">
        <f t="array" ref="P2033">_xlfn.IFS('Paraclinicos '!C1968="","",'Paraclinicos '!C1968&lt;20,4,'Paraclinicos '!C1968&lt;50,3,'Paraclinicos '!C1968&lt;100,2,'Paraclinicos '!C1968&lt;150,1,'Paraclinicos '!C1968&gt;150,0)</f>
        <v/>
      </c>
      <c r="Q2033" t="str" cm="1">
        <f t="array" ref="Q2033">_xlfn.IFS('Paraclinicos '!O1968="","",'Paraclinicos '!O1968&lt;1.2,0,'Paraclinicos '!O1968&lt;2,1,'Paraclinicos '!O1968&lt;3.5,2,'Paraclinicos '!O1968&lt;5,3,'Paraclinicos '!O1968&gt;5,4)</f>
        <v/>
      </c>
      <c r="R2033" t="str" cm="1">
        <f t="array" ref="R2033">_xlfn.IFS('Paraclinicos '!J1968="","",'Paraclinicos '!J1968&lt;1.2,0,'Paraclinicos '!J1968&lt;2,1,'Paraclinicos '!J1968&lt;6,2,'Paraclinicos '!J1968&lt;12,3,'Paraclinicos '!J1968&gt;=12,4)</f>
        <v/>
      </c>
      <c r="S2033" t="str" cm="1">
        <f t="array" ref="S2033">_xlfn.IFS('Paraclinicos '!Y1968="","",'Paraclinicos '!Y1968&lt;70,1,'Paraclinicos '!Y1968&gt;=70,0)</f>
        <v/>
      </c>
      <c r="T2033" t="str" cm="1">
        <f t="array" ref="T2033">_xlfn.IFS('Paraclinicos '!W1968="","",'Paraclinicos '!W1968&lt;6,4,'Paraclinicos '!W1968&lt;10,3,'Paraclinicos '!W1968&lt;13,2,'Paraclinicos '!W1968&lt;15,1,'Paraclinicos '!W1968=15,0)</f>
        <v/>
      </c>
      <c r="U2033" s="54" t="str">
        <f t="shared" si="93"/>
        <v/>
      </c>
      <c r="V2033" t="str" cm="1">
        <f t="array" ref="V2033">_xlfn.IFS('Paraclinicos '!S1968="","",OR('Paraclinicos '!S1968&lt;=8,'Paraclinicos '!S1968&gt;=25),3,'Paraclinicos '!S1968&lt;12,1,'Paraclinicos '!S1968&lt;21,0,'Paraclinicos '!S1968&lt;25,2)</f>
        <v/>
      </c>
      <c r="W2033" t="str">
        <f>IFERROR(IF(INDEX('BD Demog para scores enalazar'!Y$2:'BD Demog para scores enalazar'!Y$3000,MATCH(Formulas!A2033,'BD Demog para scores enalazar'!A$2:'BD Demog para scores enalazar'!A$3000,0))=1,"SI","NO"),"")</f>
        <v/>
      </c>
      <c r="X2033" s="9" t="str">
        <f>IFERROR(IF(INDEX('BD Demog para scores enalazar'!AJ$2:'BD Demog para scores enalazar'!AJ$3000,MATCH(Formulas!A2033,'BD Demog para scores enalazar'!A$2:'BD Demog para scores enalazar'!A$3000,0))=1,"SI","NO"),"")</f>
        <v/>
      </c>
      <c r="Y2033" t="str" cm="1">
        <f t="array" ref="Y2033">IF(AND(W2033="NO",X2033="NO"),_xlfn.IFS('Paraclinicos '!K1968&lt;=91,3,'Paraclinicos '!K1968&lt;94,2,'Paraclinicos '!K1968&lt;96,1,'Paraclinicos '!K1968&gt;=96,0),"")</f>
        <v/>
      </c>
      <c r="Z2033" t="str" cm="1">
        <f t="array" ref="Z2033">IF(OR(W2033="SI",X2033="SI"),_xlfn.IFS(OR(AND('Paraclinicos '!K1969&lt;=83),AND('Paraclinicos '!K1969&gt;=97,AA2033=2)),3,OR(AND('Paraclinicos '!K1969&lt;=86),AND('Paraclinicos '!K1969&gt;=94,AA2033=2)),2,OR(AND('Paraclinicos '!K1969&lt;=88),AND('Paraclinicos '!K1969&gt;=92,AA2033=2)),1,OR(AND('Paraclinicos '!K1969&gt;=88,'Paraclinicos '!K1969&lt;=92),AND('Paraclinicos '!K1969&gt;=93,AA2033=0)),0),"")</f>
        <v/>
      </c>
      <c r="AA2033" t="str" cm="1">
        <f t="array" ref="AA2033">_xlfn.IFS('Paraclinicos '!E1968="","",'Paraclinicos '!E1968="Oxigeno",2,'Paraclinicos '!E1968="Aire",0)</f>
        <v/>
      </c>
    </row>
    <row r="2034" spans="1:27" x14ac:dyDescent="0.25">
      <c r="A2034">
        <f>'Paraclinicos '!A1969</f>
        <v>0</v>
      </c>
      <c r="B2034" s="3">
        <f>'Paraclinicos '!R1969</f>
        <v>0</v>
      </c>
      <c r="C2034" t="str" cm="1">
        <f t="array" ref="C2034">_xlfn.IFS('Paraclinicos '!Q1969="","",'Paraclinicos '!Q1969&gt;60,3,'Paraclinicos '!Q1969&lt;=60,1)</f>
        <v/>
      </c>
      <c r="D2034" t="str">
        <f>IFERROR(IF(INDEX('BD Demog para scores enalazar'!BC$2:BC$3000,MATCH(Formulas!A2034,'BD Demog para scores enalazar'!A$2:A$3000,0))=0,"SI","NO"),"")</f>
        <v/>
      </c>
      <c r="E2034" t="str" cm="1">
        <f t="array" ref="E2034">_xlfn.IFS(D2034="","",D2034="SI",4,D2034="NO",1)</f>
        <v/>
      </c>
      <c r="F2034" t="str" cm="1">
        <f t="array" ref="F2034">_xlfn.IFS('Paraclinicos '!B1969="","",'Paraclinicos '!B1969&gt;1,1,'Paraclinicos '!B1969&lt;=1,3)</f>
        <v/>
      </c>
      <c r="G2034" t="str" cm="1">
        <f t="array" ref="G2034">_xlfn.IFS('Paraclinicos '!D1969="","",AND('Paraclinicos '!D1969&gt;=250,'Paraclinicos '!D1969&lt;=500),2,'Paraclinicos '!D1969&gt;500,3,'Paraclinicos '!D1969&lt;250,1)</f>
        <v/>
      </c>
      <c r="H2034" s="50" t="str">
        <f t="shared" si="94"/>
        <v/>
      </c>
      <c r="I2034" t="str" cm="1">
        <f t="array" ref="I2034">_xlfn.IFS('Paraclinicos '!Q1969="","",'Paraclinicos '!Q1969&gt;=65,1,'Paraclinicos '!Q1969&lt;65,0)</f>
        <v/>
      </c>
      <c r="J2034" t="str" cm="1">
        <f t="array" ref="J2034">_xlfn.IFS('Paraclinicos '!I1969="","",'Paraclinicos '!I1969&gt;7,1,'Paraclinicos '!I1969&lt;=7,0)</f>
        <v/>
      </c>
      <c r="K2034" t="str" cm="1">
        <f t="array" ref="K2034">_xlfn.IFS('Paraclinicos '!W1969="","",'Paraclinicos '!W1969&lt;=8,1,'Paraclinicos '!W1969&gt;8,0)</f>
        <v/>
      </c>
      <c r="L2034" t="str" cm="1">
        <f t="array" ref="L2034">_xlfn.IFS('Paraclinicos '!S1969="","",'Paraclinicos '!S1969&gt;=30,1,'Paraclinicos '!S1969&lt;30,0)</f>
        <v/>
      </c>
      <c r="M2034" t="str" cm="1">
        <f t="array" ref="M2034">_xlfn.IFS(OR('Paraclinicos '!T1969="",'Paraclinicos '!U1969=""),"",OR('Paraclinicos '!T1969&lt;=90,'Paraclinicos '!U1969&lt;=60),1,OR('Paraclinicos '!T1969&gt;90,'Paraclinicos '!U1969&gt;60),0)</f>
        <v/>
      </c>
      <c r="N2034" s="45" t="str">
        <f t="shared" si="95"/>
        <v/>
      </c>
      <c r="O2034" t="str" cm="1">
        <f t="array" ref="O2034">_xlfn.IFS(OR('Paraclinicos '!M1969="",'Paraclinicos '!N1969="",'Paraclinicos '!N1969=0),"",'Paraclinicos '!M1969/'Paraclinicos '!N1969&lt;100,4,'Paraclinicos '!M1969/'Paraclinicos '!N1969&lt;200,3,'Paraclinicos '!M1969/'Paraclinicos '!N1969&lt;300,2,'Paraclinicos '!M1969/'Paraclinicos '!N1969&lt;400,1,'Paraclinicos '!M1969/'Paraclinicos '!N1969&gt;=400,0)</f>
        <v/>
      </c>
      <c r="P2034" t="str" cm="1">
        <f t="array" ref="P2034">_xlfn.IFS('Paraclinicos '!C1969="","",'Paraclinicos '!C1969&lt;20,4,'Paraclinicos '!C1969&lt;50,3,'Paraclinicos '!C1969&lt;100,2,'Paraclinicos '!C1969&lt;150,1,'Paraclinicos '!C1969&gt;150,0)</f>
        <v/>
      </c>
      <c r="Q2034" t="str" cm="1">
        <f t="array" ref="Q2034">_xlfn.IFS('Paraclinicos '!O1969="","",'Paraclinicos '!O1969&lt;1.2,0,'Paraclinicos '!O1969&lt;2,1,'Paraclinicos '!O1969&lt;3.5,2,'Paraclinicos '!O1969&lt;5,3,'Paraclinicos '!O1969&gt;5,4)</f>
        <v/>
      </c>
      <c r="R2034" t="str" cm="1">
        <f t="array" ref="R2034">_xlfn.IFS('Paraclinicos '!J1969="","",'Paraclinicos '!J1969&lt;1.2,0,'Paraclinicos '!J1969&lt;2,1,'Paraclinicos '!J1969&lt;6,2,'Paraclinicos '!J1969&lt;12,3,'Paraclinicos '!J1969&gt;=12,4)</f>
        <v/>
      </c>
      <c r="S2034" t="str" cm="1">
        <f t="array" ref="S2034">_xlfn.IFS('Paraclinicos '!Y1969="","",'Paraclinicos '!Y1969&lt;70,1,'Paraclinicos '!Y1969&gt;=70,0)</f>
        <v/>
      </c>
      <c r="T2034" t="str" cm="1">
        <f t="array" ref="T2034">_xlfn.IFS('Paraclinicos '!W1969="","",'Paraclinicos '!W1969&lt;6,4,'Paraclinicos '!W1969&lt;10,3,'Paraclinicos '!W1969&lt;13,2,'Paraclinicos '!W1969&lt;15,1,'Paraclinicos '!W1969=15,0)</f>
        <v/>
      </c>
      <c r="U2034" s="54" t="str">
        <f t="shared" si="93"/>
        <v/>
      </c>
      <c r="V2034" t="str" cm="1">
        <f t="array" ref="V2034">_xlfn.IFS('Paraclinicos '!S1969="","",OR('Paraclinicos '!S1969&lt;=8,'Paraclinicos '!S1969&gt;=25),3,'Paraclinicos '!S1969&lt;12,1,'Paraclinicos '!S1969&lt;21,0,'Paraclinicos '!S1969&lt;25,2)</f>
        <v/>
      </c>
      <c r="W2034" t="str">
        <f>IFERROR(IF(INDEX('BD Demog para scores enalazar'!Y$2:'BD Demog para scores enalazar'!Y$3000,MATCH(Formulas!A2034,'BD Demog para scores enalazar'!A$2:'BD Demog para scores enalazar'!A$3000,0))=1,"SI","NO"),"")</f>
        <v/>
      </c>
      <c r="X2034" s="9" t="str">
        <f>IFERROR(IF(INDEX('BD Demog para scores enalazar'!AJ$2:'BD Demog para scores enalazar'!AJ$3000,MATCH(Formulas!A2034,'BD Demog para scores enalazar'!A$2:'BD Demog para scores enalazar'!A$3000,0))=1,"SI","NO"),"")</f>
        <v/>
      </c>
      <c r="Y2034" t="str" cm="1">
        <f t="array" ref="Y2034">IF(AND(W2034="NO",X2034="NO"),_xlfn.IFS('Paraclinicos '!K1969&lt;=91,3,'Paraclinicos '!K1969&lt;94,2,'Paraclinicos '!K1969&lt;96,1,'Paraclinicos '!K1969&gt;=96,0),"")</f>
        <v/>
      </c>
      <c r="Z2034" t="str" cm="1">
        <f t="array" ref="Z2034">IF(OR(W2034="SI",X2034="SI"),_xlfn.IFS(OR(AND('Paraclinicos '!K1970&lt;=83),AND('Paraclinicos '!K1970&gt;=97,AA2034=2)),3,OR(AND('Paraclinicos '!K1970&lt;=86),AND('Paraclinicos '!K1970&gt;=94,AA2034=2)),2,OR(AND('Paraclinicos '!K1970&lt;=88),AND('Paraclinicos '!K1970&gt;=92,AA2034=2)),1,OR(AND('Paraclinicos '!K1970&gt;=88,'Paraclinicos '!K1970&lt;=92),AND('Paraclinicos '!K1970&gt;=93,AA2034=0)),0),"")</f>
        <v/>
      </c>
      <c r="AA2034" t="str" cm="1">
        <f t="array" ref="AA2034">_xlfn.IFS('Paraclinicos '!E1969="","",'Paraclinicos '!E1969="Oxigeno",2,'Paraclinicos '!E1969="Aire",0)</f>
        <v/>
      </c>
    </row>
    <row r="2035" spans="1:27" x14ac:dyDescent="0.25">
      <c r="A2035">
        <f>'Paraclinicos '!A1970</f>
        <v>0</v>
      </c>
      <c r="B2035" s="3">
        <f>'Paraclinicos '!R1970</f>
        <v>0</v>
      </c>
      <c r="C2035" t="str" cm="1">
        <f t="array" ref="C2035">_xlfn.IFS('Paraclinicos '!Q1970="","",'Paraclinicos '!Q1970&gt;60,3,'Paraclinicos '!Q1970&lt;=60,1)</f>
        <v/>
      </c>
      <c r="D2035" t="str">
        <f>IFERROR(IF(INDEX('BD Demog para scores enalazar'!BC$2:BC$3000,MATCH(Formulas!A2035,'BD Demog para scores enalazar'!A$2:A$3000,0))=0,"SI","NO"),"")</f>
        <v/>
      </c>
      <c r="E2035" t="str" cm="1">
        <f t="array" ref="E2035">_xlfn.IFS(D2035="","",D2035="SI",4,D2035="NO",1)</f>
        <v/>
      </c>
      <c r="F2035" t="str" cm="1">
        <f t="array" ref="F2035">_xlfn.IFS('Paraclinicos '!B1970="","",'Paraclinicos '!B1970&gt;1,1,'Paraclinicos '!B1970&lt;=1,3)</f>
        <v/>
      </c>
      <c r="G2035" t="str" cm="1">
        <f t="array" ref="G2035">_xlfn.IFS('Paraclinicos '!D1970="","",AND('Paraclinicos '!D1970&gt;=250,'Paraclinicos '!D1970&lt;=500),2,'Paraclinicos '!D1970&gt;500,3,'Paraclinicos '!D1970&lt;250,1)</f>
        <v/>
      </c>
      <c r="H2035" s="50" t="str">
        <f t="shared" si="94"/>
        <v/>
      </c>
      <c r="I2035" t="str" cm="1">
        <f t="array" ref="I2035">_xlfn.IFS('Paraclinicos '!Q1970="","",'Paraclinicos '!Q1970&gt;=65,1,'Paraclinicos '!Q1970&lt;65,0)</f>
        <v/>
      </c>
      <c r="J2035" t="str" cm="1">
        <f t="array" ref="J2035">_xlfn.IFS('Paraclinicos '!I1970="","",'Paraclinicos '!I1970&gt;7,1,'Paraclinicos '!I1970&lt;=7,0)</f>
        <v/>
      </c>
      <c r="K2035" t="str" cm="1">
        <f t="array" ref="K2035">_xlfn.IFS('Paraclinicos '!W1970="","",'Paraclinicos '!W1970&lt;=8,1,'Paraclinicos '!W1970&gt;8,0)</f>
        <v/>
      </c>
      <c r="L2035" t="str" cm="1">
        <f t="array" ref="L2035">_xlfn.IFS('Paraclinicos '!S1970="","",'Paraclinicos '!S1970&gt;=30,1,'Paraclinicos '!S1970&lt;30,0)</f>
        <v/>
      </c>
      <c r="M2035" t="str" cm="1">
        <f t="array" ref="M2035">_xlfn.IFS(OR('Paraclinicos '!T1970="",'Paraclinicos '!U1970=""),"",OR('Paraclinicos '!T1970&lt;=90,'Paraclinicos '!U1970&lt;=60),1,OR('Paraclinicos '!T1970&gt;90,'Paraclinicos '!U1970&gt;60),0)</f>
        <v/>
      </c>
      <c r="N2035" s="45" t="str">
        <f t="shared" si="95"/>
        <v/>
      </c>
      <c r="O2035" t="str" cm="1">
        <f t="array" ref="O2035">_xlfn.IFS(OR('Paraclinicos '!M1970="",'Paraclinicos '!N1970="",'Paraclinicos '!N1970=0),"",'Paraclinicos '!M1970/'Paraclinicos '!N1970&lt;100,4,'Paraclinicos '!M1970/'Paraclinicos '!N1970&lt;200,3,'Paraclinicos '!M1970/'Paraclinicos '!N1970&lt;300,2,'Paraclinicos '!M1970/'Paraclinicos '!N1970&lt;400,1,'Paraclinicos '!M1970/'Paraclinicos '!N1970&gt;=400,0)</f>
        <v/>
      </c>
      <c r="P2035" t="str" cm="1">
        <f t="array" ref="P2035">_xlfn.IFS('Paraclinicos '!C1970="","",'Paraclinicos '!C1970&lt;20,4,'Paraclinicos '!C1970&lt;50,3,'Paraclinicos '!C1970&lt;100,2,'Paraclinicos '!C1970&lt;150,1,'Paraclinicos '!C1970&gt;150,0)</f>
        <v/>
      </c>
      <c r="Q2035" t="str" cm="1">
        <f t="array" ref="Q2035">_xlfn.IFS('Paraclinicos '!O1970="","",'Paraclinicos '!O1970&lt;1.2,0,'Paraclinicos '!O1970&lt;2,1,'Paraclinicos '!O1970&lt;3.5,2,'Paraclinicos '!O1970&lt;5,3,'Paraclinicos '!O1970&gt;5,4)</f>
        <v/>
      </c>
      <c r="R2035" t="str" cm="1">
        <f t="array" ref="R2035">_xlfn.IFS('Paraclinicos '!J1970="","",'Paraclinicos '!J1970&lt;1.2,0,'Paraclinicos '!J1970&lt;2,1,'Paraclinicos '!J1970&lt;6,2,'Paraclinicos '!J1970&lt;12,3,'Paraclinicos '!J1970&gt;=12,4)</f>
        <v/>
      </c>
      <c r="S2035" t="str" cm="1">
        <f t="array" ref="S2035">_xlfn.IFS('Paraclinicos '!Y1970="","",'Paraclinicos '!Y1970&lt;70,1,'Paraclinicos '!Y1970&gt;=70,0)</f>
        <v/>
      </c>
      <c r="T2035" t="str" cm="1">
        <f t="array" ref="T2035">_xlfn.IFS('Paraclinicos '!W1970="","",'Paraclinicos '!W1970&lt;6,4,'Paraclinicos '!W1970&lt;10,3,'Paraclinicos '!W1970&lt;13,2,'Paraclinicos '!W1970&lt;15,1,'Paraclinicos '!W1970=15,0)</f>
        <v/>
      </c>
      <c r="U2035" s="54" t="str">
        <f t="shared" si="93"/>
        <v/>
      </c>
      <c r="V2035" t="str" cm="1">
        <f t="array" ref="V2035">_xlfn.IFS('Paraclinicos '!S1970="","",OR('Paraclinicos '!S1970&lt;=8,'Paraclinicos '!S1970&gt;=25),3,'Paraclinicos '!S1970&lt;12,1,'Paraclinicos '!S1970&lt;21,0,'Paraclinicos '!S1970&lt;25,2)</f>
        <v/>
      </c>
      <c r="W2035" t="str">
        <f>IFERROR(IF(INDEX('BD Demog para scores enalazar'!Y$2:'BD Demog para scores enalazar'!Y$3000,MATCH(Formulas!A2035,'BD Demog para scores enalazar'!A$2:'BD Demog para scores enalazar'!A$3000,0))=1,"SI","NO"),"")</f>
        <v/>
      </c>
      <c r="X2035" s="9" t="str">
        <f>IFERROR(IF(INDEX('BD Demog para scores enalazar'!AJ$2:'BD Demog para scores enalazar'!AJ$3000,MATCH(Formulas!A2035,'BD Demog para scores enalazar'!A$2:'BD Demog para scores enalazar'!A$3000,0))=1,"SI","NO"),"")</f>
        <v/>
      </c>
      <c r="Y2035" t="str" cm="1">
        <f t="array" ref="Y2035">IF(AND(W2035="NO",X2035="NO"),_xlfn.IFS('Paraclinicos '!K1970&lt;=91,3,'Paraclinicos '!K1970&lt;94,2,'Paraclinicos '!K1970&lt;96,1,'Paraclinicos '!K1970&gt;=96,0),"")</f>
        <v/>
      </c>
      <c r="Z2035" t="str" cm="1">
        <f t="array" ref="Z2035">IF(OR(W2035="SI",X2035="SI"),_xlfn.IFS(OR(AND('Paraclinicos '!K1971&lt;=83),AND('Paraclinicos '!K1971&gt;=97,AA2035=2)),3,OR(AND('Paraclinicos '!K1971&lt;=86),AND('Paraclinicos '!K1971&gt;=94,AA2035=2)),2,OR(AND('Paraclinicos '!K1971&lt;=88),AND('Paraclinicos '!K1971&gt;=92,AA2035=2)),1,OR(AND('Paraclinicos '!K1971&gt;=88,'Paraclinicos '!K1971&lt;=92),AND('Paraclinicos '!K1971&gt;=93,AA2035=0)),0),"")</f>
        <v/>
      </c>
      <c r="AA2035" t="str" cm="1">
        <f t="array" ref="AA2035">_xlfn.IFS('Paraclinicos '!E1970="","",'Paraclinicos '!E1970="Oxigeno",2,'Paraclinicos '!E1970="Aire",0)</f>
        <v/>
      </c>
    </row>
    <row r="2036" spans="1:27" x14ac:dyDescent="0.25">
      <c r="A2036">
        <f>'Paraclinicos '!A1971</f>
        <v>0</v>
      </c>
      <c r="B2036" s="3">
        <f>'Paraclinicos '!R1971</f>
        <v>0</v>
      </c>
      <c r="C2036" t="str" cm="1">
        <f t="array" ref="C2036">_xlfn.IFS('Paraclinicos '!Q1971="","",'Paraclinicos '!Q1971&gt;60,3,'Paraclinicos '!Q1971&lt;=60,1)</f>
        <v/>
      </c>
      <c r="D2036" t="str">
        <f>IFERROR(IF(INDEX('BD Demog para scores enalazar'!BC$2:BC$3000,MATCH(Formulas!A2036,'BD Demog para scores enalazar'!A$2:A$3000,0))=0,"SI","NO"),"")</f>
        <v/>
      </c>
      <c r="E2036" t="str" cm="1">
        <f t="array" ref="E2036">_xlfn.IFS(D2036="","",D2036="SI",4,D2036="NO",1)</f>
        <v/>
      </c>
      <c r="F2036" t="str" cm="1">
        <f t="array" ref="F2036">_xlfn.IFS('Paraclinicos '!B1971="","",'Paraclinicos '!B1971&gt;1,1,'Paraclinicos '!B1971&lt;=1,3)</f>
        <v/>
      </c>
      <c r="G2036" t="str" cm="1">
        <f t="array" ref="G2036">_xlfn.IFS('Paraclinicos '!D1971="","",AND('Paraclinicos '!D1971&gt;=250,'Paraclinicos '!D1971&lt;=500),2,'Paraclinicos '!D1971&gt;500,3,'Paraclinicos '!D1971&lt;250,1)</f>
        <v/>
      </c>
      <c r="H2036" s="50" t="str">
        <f t="shared" si="94"/>
        <v/>
      </c>
      <c r="I2036" t="str" cm="1">
        <f t="array" ref="I2036">_xlfn.IFS('Paraclinicos '!Q1971="","",'Paraclinicos '!Q1971&gt;=65,1,'Paraclinicos '!Q1971&lt;65,0)</f>
        <v/>
      </c>
      <c r="J2036" t="str" cm="1">
        <f t="array" ref="J2036">_xlfn.IFS('Paraclinicos '!I1971="","",'Paraclinicos '!I1971&gt;7,1,'Paraclinicos '!I1971&lt;=7,0)</f>
        <v/>
      </c>
      <c r="K2036" t="str" cm="1">
        <f t="array" ref="K2036">_xlfn.IFS('Paraclinicos '!W1971="","",'Paraclinicos '!W1971&lt;=8,1,'Paraclinicos '!W1971&gt;8,0)</f>
        <v/>
      </c>
      <c r="L2036" t="str" cm="1">
        <f t="array" ref="L2036">_xlfn.IFS('Paraclinicos '!S1971="","",'Paraclinicos '!S1971&gt;=30,1,'Paraclinicos '!S1971&lt;30,0)</f>
        <v/>
      </c>
      <c r="M2036" t="str" cm="1">
        <f t="array" ref="M2036">_xlfn.IFS(OR('Paraclinicos '!T1971="",'Paraclinicos '!U1971=""),"",OR('Paraclinicos '!T1971&lt;=90,'Paraclinicos '!U1971&lt;=60),1,OR('Paraclinicos '!T1971&gt;90,'Paraclinicos '!U1971&gt;60),0)</f>
        <v/>
      </c>
      <c r="N2036" s="45" t="str">
        <f t="shared" si="95"/>
        <v/>
      </c>
      <c r="O2036" t="str" cm="1">
        <f t="array" ref="O2036">_xlfn.IFS(OR('Paraclinicos '!M1971="",'Paraclinicos '!N1971="",'Paraclinicos '!N1971=0),"",'Paraclinicos '!M1971/'Paraclinicos '!N1971&lt;100,4,'Paraclinicos '!M1971/'Paraclinicos '!N1971&lt;200,3,'Paraclinicos '!M1971/'Paraclinicos '!N1971&lt;300,2,'Paraclinicos '!M1971/'Paraclinicos '!N1971&lt;400,1,'Paraclinicos '!M1971/'Paraclinicos '!N1971&gt;=400,0)</f>
        <v/>
      </c>
      <c r="P2036" t="str" cm="1">
        <f t="array" ref="P2036">_xlfn.IFS('Paraclinicos '!C1971="","",'Paraclinicos '!C1971&lt;20,4,'Paraclinicos '!C1971&lt;50,3,'Paraclinicos '!C1971&lt;100,2,'Paraclinicos '!C1971&lt;150,1,'Paraclinicos '!C1971&gt;150,0)</f>
        <v/>
      </c>
      <c r="Q2036" t="str" cm="1">
        <f t="array" ref="Q2036">_xlfn.IFS('Paraclinicos '!O1971="","",'Paraclinicos '!O1971&lt;1.2,0,'Paraclinicos '!O1971&lt;2,1,'Paraclinicos '!O1971&lt;3.5,2,'Paraclinicos '!O1971&lt;5,3,'Paraclinicos '!O1971&gt;5,4)</f>
        <v/>
      </c>
      <c r="R2036" t="str" cm="1">
        <f t="array" ref="R2036">_xlfn.IFS('Paraclinicos '!J1971="","",'Paraclinicos '!J1971&lt;1.2,0,'Paraclinicos '!J1971&lt;2,1,'Paraclinicos '!J1971&lt;6,2,'Paraclinicos '!J1971&lt;12,3,'Paraclinicos '!J1971&gt;=12,4)</f>
        <v/>
      </c>
      <c r="S2036" t="str" cm="1">
        <f t="array" ref="S2036">_xlfn.IFS('Paraclinicos '!Y1971="","",'Paraclinicos '!Y1971&lt;70,1,'Paraclinicos '!Y1971&gt;=70,0)</f>
        <v/>
      </c>
      <c r="T2036" t="str" cm="1">
        <f t="array" ref="T2036">_xlfn.IFS('Paraclinicos '!W1971="","",'Paraclinicos '!W1971&lt;6,4,'Paraclinicos '!W1971&lt;10,3,'Paraclinicos '!W1971&lt;13,2,'Paraclinicos '!W1971&lt;15,1,'Paraclinicos '!W1971=15,0)</f>
        <v/>
      </c>
      <c r="U2036" s="54" t="str">
        <f t="shared" si="93"/>
        <v/>
      </c>
      <c r="V2036" t="str" cm="1">
        <f t="array" ref="V2036">_xlfn.IFS('Paraclinicos '!S1971="","",OR('Paraclinicos '!S1971&lt;=8,'Paraclinicos '!S1971&gt;=25),3,'Paraclinicos '!S1971&lt;12,1,'Paraclinicos '!S1971&lt;21,0,'Paraclinicos '!S1971&lt;25,2)</f>
        <v/>
      </c>
      <c r="W2036" t="str">
        <f>IFERROR(IF(INDEX('BD Demog para scores enalazar'!Y$2:'BD Demog para scores enalazar'!Y$3000,MATCH(Formulas!A2036,'BD Demog para scores enalazar'!A$2:'BD Demog para scores enalazar'!A$3000,0))=1,"SI","NO"),"")</f>
        <v/>
      </c>
      <c r="X2036" s="9" t="str">
        <f>IFERROR(IF(INDEX('BD Demog para scores enalazar'!AJ$2:'BD Demog para scores enalazar'!AJ$3000,MATCH(Formulas!A2036,'BD Demog para scores enalazar'!A$2:'BD Demog para scores enalazar'!A$3000,0))=1,"SI","NO"),"")</f>
        <v/>
      </c>
      <c r="Y2036" t="str" cm="1">
        <f t="array" ref="Y2036">IF(AND(W2036="NO",X2036="NO"),_xlfn.IFS('Paraclinicos '!K1971&lt;=91,3,'Paraclinicos '!K1971&lt;94,2,'Paraclinicos '!K1971&lt;96,1,'Paraclinicos '!K1971&gt;=96,0),"")</f>
        <v/>
      </c>
      <c r="Z2036" t="str" cm="1">
        <f t="array" ref="Z2036">IF(OR(W2036="SI",X2036="SI"),_xlfn.IFS(OR(AND('Paraclinicos '!K1972&lt;=83),AND('Paraclinicos '!K1972&gt;=97,AA2036=2)),3,OR(AND('Paraclinicos '!K1972&lt;=86),AND('Paraclinicos '!K1972&gt;=94,AA2036=2)),2,OR(AND('Paraclinicos '!K1972&lt;=88),AND('Paraclinicos '!K1972&gt;=92,AA2036=2)),1,OR(AND('Paraclinicos '!K1972&gt;=88,'Paraclinicos '!K1972&lt;=92),AND('Paraclinicos '!K1972&gt;=93,AA2036=0)),0),"")</f>
        <v/>
      </c>
      <c r="AA2036" t="str" cm="1">
        <f t="array" ref="AA2036">_xlfn.IFS('Paraclinicos '!E1971="","",'Paraclinicos '!E1971="Oxigeno",2,'Paraclinicos '!E1971="Aire",0)</f>
        <v/>
      </c>
    </row>
    <row r="2037" spans="1:27" x14ac:dyDescent="0.25">
      <c r="A2037">
        <f>'Paraclinicos '!A1972</f>
        <v>0</v>
      </c>
      <c r="B2037" s="3">
        <f>'Paraclinicos '!R1972</f>
        <v>0</v>
      </c>
      <c r="C2037" t="str" cm="1">
        <f t="array" ref="C2037">_xlfn.IFS('Paraclinicos '!Q1972="","",'Paraclinicos '!Q1972&gt;60,3,'Paraclinicos '!Q1972&lt;=60,1)</f>
        <v/>
      </c>
      <c r="D2037" t="str">
        <f>IFERROR(IF(INDEX('BD Demog para scores enalazar'!BC$2:BC$3000,MATCH(Formulas!A2037,'BD Demog para scores enalazar'!A$2:A$3000,0))=0,"SI","NO"),"")</f>
        <v/>
      </c>
      <c r="E2037" t="str" cm="1">
        <f t="array" ref="E2037">_xlfn.IFS(D2037="","",D2037="SI",4,D2037="NO",1)</f>
        <v/>
      </c>
      <c r="F2037" t="str" cm="1">
        <f t="array" ref="F2037">_xlfn.IFS('Paraclinicos '!B1972="","",'Paraclinicos '!B1972&gt;1,1,'Paraclinicos '!B1972&lt;=1,3)</f>
        <v/>
      </c>
      <c r="G2037" t="str" cm="1">
        <f t="array" ref="G2037">_xlfn.IFS('Paraclinicos '!D1972="","",AND('Paraclinicos '!D1972&gt;=250,'Paraclinicos '!D1972&lt;=500),2,'Paraclinicos '!D1972&gt;500,3,'Paraclinicos '!D1972&lt;250,1)</f>
        <v/>
      </c>
      <c r="H2037" s="50" t="str">
        <f t="shared" si="94"/>
        <v/>
      </c>
      <c r="I2037" t="str" cm="1">
        <f t="array" ref="I2037">_xlfn.IFS('Paraclinicos '!Q1972="","",'Paraclinicos '!Q1972&gt;=65,1,'Paraclinicos '!Q1972&lt;65,0)</f>
        <v/>
      </c>
      <c r="J2037" t="str" cm="1">
        <f t="array" ref="J2037">_xlfn.IFS('Paraclinicos '!I1972="","",'Paraclinicos '!I1972&gt;7,1,'Paraclinicos '!I1972&lt;=7,0)</f>
        <v/>
      </c>
      <c r="K2037" t="str" cm="1">
        <f t="array" ref="K2037">_xlfn.IFS('Paraclinicos '!W1972="","",'Paraclinicos '!W1972&lt;=8,1,'Paraclinicos '!W1972&gt;8,0)</f>
        <v/>
      </c>
      <c r="L2037" t="str" cm="1">
        <f t="array" ref="L2037">_xlfn.IFS('Paraclinicos '!S1972="","",'Paraclinicos '!S1972&gt;=30,1,'Paraclinicos '!S1972&lt;30,0)</f>
        <v/>
      </c>
      <c r="M2037" t="str" cm="1">
        <f t="array" ref="M2037">_xlfn.IFS(OR('Paraclinicos '!T1972="",'Paraclinicos '!U1972=""),"",OR('Paraclinicos '!T1972&lt;=90,'Paraclinicos '!U1972&lt;=60),1,OR('Paraclinicos '!T1972&gt;90,'Paraclinicos '!U1972&gt;60),0)</f>
        <v/>
      </c>
      <c r="N2037" s="45" t="str">
        <f t="shared" si="95"/>
        <v/>
      </c>
      <c r="O2037" t="str" cm="1">
        <f t="array" ref="O2037">_xlfn.IFS(OR('Paraclinicos '!M1972="",'Paraclinicos '!N1972="",'Paraclinicos '!N1972=0),"",'Paraclinicos '!M1972/'Paraclinicos '!N1972&lt;100,4,'Paraclinicos '!M1972/'Paraclinicos '!N1972&lt;200,3,'Paraclinicos '!M1972/'Paraclinicos '!N1972&lt;300,2,'Paraclinicos '!M1972/'Paraclinicos '!N1972&lt;400,1,'Paraclinicos '!M1972/'Paraclinicos '!N1972&gt;=400,0)</f>
        <v/>
      </c>
      <c r="P2037" t="str" cm="1">
        <f t="array" ref="P2037">_xlfn.IFS('Paraclinicos '!C1972="","",'Paraclinicos '!C1972&lt;20,4,'Paraclinicos '!C1972&lt;50,3,'Paraclinicos '!C1972&lt;100,2,'Paraclinicos '!C1972&lt;150,1,'Paraclinicos '!C1972&gt;150,0)</f>
        <v/>
      </c>
      <c r="Q2037" t="str" cm="1">
        <f t="array" ref="Q2037">_xlfn.IFS('Paraclinicos '!O1972="","",'Paraclinicos '!O1972&lt;1.2,0,'Paraclinicos '!O1972&lt;2,1,'Paraclinicos '!O1972&lt;3.5,2,'Paraclinicos '!O1972&lt;5,3,'Paraclinicos '!O1972&gt;5,4)</f>
        <v/>
      </c>
      <c r="R2037" t="str" cm="1">
        <f t="array" ref="R2037">_xlfn.IFS('Paraclinicos '!J1972="","",'Paraclinicos '!J1972&lt;1.2,0,'Paraclinicos '!J1972&lt;2,1,'Paraclinicos '!J1972&lt;6,2,'Paraclinicos '!J1972&lt;12,3,'Paraclinicos '!J1972&gt;=12,4)</f>
        <v/>
      </c>
      <c r="S2037" t="str" cm="1">
        <f t="array" ref="S2037">_xlfn.IFS('Paraclinicos '!Y1972="","",'Paraclinicos '!Y1972&lt;70,1,'Paraclinicos '!Y1972&gt;=70,0)</f>
        <v/>
      </c>
      <c r="T2037" t="str" cm="1">
        <f t="array" ref="T2037">_xlfn.IFS('Paraclinicos '!W1972="","",'Paraclinicos '!W1972&lt;6,4,'Paraclinicos '!W1972&lt;10,3,'Paraclinicos '!W1972&lt;13,2,'Paraclinicos '!W1972&lt;15,1,'Paraclinicos '!W1972=15,0)</f>
        <v/>
      </c>
      <c r="U2037" s="54" t="str">
        <f t="shared" si="93"/>
        <v/>
      </c>
      <c r="V2037" t="str" cm="1">
        <f t="array" ref="V2037">_xlfn.IFS('Paraclinicos '!S1972="","",OR('Paraclinicos '!S1972&lt;=8,'Paraclinicos '!S1972&gt;=25),3,'Paraclinicos '!S1972&lt;12,1,'Paraclinicos '!S1972&lt;21,0,'Paraclinicos '!S1972&lt;25,2)</f>
        <v/>
      </c>
      <c r="W2037" t="str">
        <f>IFERROR(IF(INDEX('BD Demog para scores enalazar'!Y$2:'BD Demog para scores enalazar'!Y$3000,MATCH(Formulas!A2037,'BD Demog para scores enalazar'!A$2:'BD Demog para scores enalazar'!A$3000,0))=1,"SI","NO"),"")</f>
        <v/>
      </c>
      <c r="X2037" s="9" t="str">
        <f>IFERROR(IF(INDEX('BD Demog para scores enalazar'!AJ$2:'BD Demog para scores enalazar'!AJ$3000,MATCH(Formulas!A2037,'BD Demog para scores enalazar'!A$2:'BD Demog para scores enalazar'!A$3000,0))=1,"SI","NO"),"")</f>
        <v/>
      </c>
      <c r="Y2037" t="str" cm="1">
        <f t="array" ref="Y2037">IF(AND(W2037="NO",X2037="NO"),_xlfn.IFS('Paraclinicos '!K1972&lt;=91,3,'Paraclinicos '!K1972&lt;94,2,'Paraclinicos '!K1972&lt;96,1,'Paraclinicos '!K1972&gt;=96,0),"")</f>
        <v/>
      </c>
      <c r="Z2037" t="str" cm="1">
        <f t="array" ref="Z2037">IF(OR(W2037="SI",X2037="SI"),_xlfn.IFS(OR(AND('Paraclinicos '!K1973&lt;=83),AND('Paraclinicos '!K1973&gt;=97,AA2037=2)),3,OR(AND('Paraclinicos '!K1973&lt;=86),AND('Paraclinicos '!K1973&gt;=94,AA2037=2)),2,OR(AND('Paraclinicos '!K1973&lt;=88),AND('Paraclinicos '!K1973&gt;=92,AA2037=2)),1,OR(AND('Paraclinicos '!K1973&gt;=88,'Paraclinicos '!K1973&lt;=92),AND('Paraclinicos '!K1973&gt;=93,AA2037=0)),0),"")</f>
        <v/>
      </c>
      <c r="AA2037" t="str" cm="1">
        <f t="array" ref="AA2037">_xlfn.IFS('Paraclinicos '!E1972="","",'Paraclinicos '!E1972="Oxigeno",2,'Paraclinicos '!E1972="Aire",0)</f>
        <v/>
      </c>
    </row>
    <row r="2038" spans="1:27" x14ac:dyDescent="0.25">
      <c r="A2038">
        <f>'Paraclinicos '!A1973</f>
        <v>0</v>
      </c>
      <c r="B2038" s="3">
        <f>'Paraclinicos '!R1973</f>
        <v>0</v>
      </c>
      <c r="C2038" t="str" cm="1">
        <f t="array" ref="C2038">_xlfn.IFS('Paraclinicos '!Q1973="","",'Paraclinicos '!Q1973&gt;60,3,'Paraclinicos '!Q1973&lt;=60,1)</f>
        <v/>
      </c>
      <c r="D2038" t="str">
        <f>IFERROR(IF(INDEX('BD Demog para scores enalazar'!BC$2:BC$3000,MATCH(Formulas!A2038,'BD Demog para scores enalazar'!A$2:A$3000,0))=0,"SI","NO"),"")</f>
        <v/>
      </c>
      <c r="E2038" t="str" cm="1">
        <f t="array" ref="E2038">_xlfn.IFS(D2038="","",D2038="SI",4,D2038="NO",1)</f>
        <v/>
      </c>
      <c r="F2038" t="str" cm="1">
        <f t="array" ref="F2038">_xlfn.IFS('Paraclinicos '!B1973="","",'Paraclinicos '!B1973&gt;1,1,'Paraclinicos '!B1973&lt;=1,3)</f>
        <v/>
      </c>
      <c r="G2038" t="str" cm="1">
        <f t="array" ref="G2038">_xlfn.IFS('Paraclinicos '!D1973="","",AND('Paraclinicos '!D1973&gt;=250,'Paraclinicos '!D1973&lt;=500),2,'Paraclinicos '!D1973&gt;500,3,'Paraclinicos '!D1973&lt;250,1)</f>
        <v/>
      </c>
      <c r="H2038" s="50" t="str">
        <f t="shared" si="94"/>
        <v/>
      </c>
      <c r="I2038" t="str" cm="1">
        <f t="array" ref="I2038">_xlfn.IFS('Paraclinicos '!Q1973="","",'Paraclinicos '!Q1973&gt;=65,1,'Paraclinicos '!Q1973&lt;65,0)</f>
        <v/>
      </c>
      <c r="J2038" t="str" cm="1">
        <f t="array" ref="J2038">_xlfn.IFS('Paraclinicos '!I1973="","",'Paraclinicos '!I1973&gt;7,1,'Paraclinicos '!I1973&lt;=7,0)</f>
        <v/>
      </c>
      <c r="K2038" t="str" cm="1">
        <f t="array" ref="K2038">_xlfn.IFS('Paraclinicos '!W1973="","",'Paraclinicos '!W1973&lt;=8,1,'Paraclinicos '!W1973&gt;8,0)</f>
        <v/>
      </c>
      <c r="L2038" t="str" cm="1">
        <f t="array" ref="L2038">_xlfn.IFS('Paraclinicos '!S1973="","",'Paraclinicos '!S1973&gt;=30,1,'Paraclinicos '!S1973&lt;30,0)</f>
        <v/>
      </c>
      <c r="M2038" t="str" cm="1">
        <f t="array" ref="M2038">_xlfn.IFS(OR('Paraclinicos '!T1973="",'Paraclinicos '!U1973=""),"",OR('Paraclinicos '!T1973&lt;=90,'Paraclinicos '!U1973&lt;=60),1,OR('Paraclinicos '!T1973&gt;90,'Paraclinicos '!U1973&gt;60),0)</f>
        <v/>
      </c>
      <c r="N2038" s="45" t="str">
        <f t="shared" si="95"/>
        <v/>
      </c>
      <c r="O2038" t="str" cm="1">
        <f t="array" ref="O2038">_xlfn.IFS(OR('Paraclinicos '!M1973="",'Paraclinicos '!N1973="",'Paraclinicos '!N1973=0),"",'Paraclinicos '!M1973/'Paraclinicos '!N1973&lt;100,4,'Paraclinicos '!M1973/'Paraclinicos '!N1973&lt;200,3,'Paraclinicos '!M1973/'Paraclinicos '!N1973&lt;300,2,'Paraclinicos '!M1973/'Paraclinicos '!N1973&lt;400,1,'Paraclinicos '!M1973/'Paraclinicos '!N1973&gt;=400,0)</f>
        <v/>
      </c>
      <c r="P2038" t="str" cm="1">
        <f t="array" ref="P2038">_xlfn.IFS('Paraclinicos '!C1973="","",'Paraclinicos '!C1973&lt;20,4,'Paraclinicos '!C1973&lt;50,3,'Paraclinicos '!C1973&lt;100,2,'Paraclinicos '!C1973&lt;150,1,'Paraclinicos '!C1973&gt;150,0)</f>
        <v/>
      </c>
      <c r="Q2038" t="str" cm="1">
        <f t="array" ref="Q2038">_xlfn.IFS('Paraclinicos '!O1973="","",'Paraclinicos '!O1973&lt;1.2,0,'Paraclinicos '!O1973&lt;2,1,'Paraclinicos '!O1973&lt;3.5,2,'Paraclinicos '!O1973&lt;5,3,'Paraclinicos '!O1973&gt;5,4)</f>
        <v/>
      </c>
      <c r="R2038" t="str" cm="1">
        <f t="array" ref="R2038">_xlfn.IFS('Paraclinicos '!J1973="","",'Paraclinicos '!J1973&lt;1.2,0,'Paraclinicos '!J1973&lt;2,1,'Paraclinicos '!J1973&lt;6,2,'Paraclinicos '!J1973&lt;12,3,'Paraclinicos '!J1973&gt;=12,4)</f>
        <v/>
      </c>
      <c r="S2038" t="str" cm="1">
        <f t="array" ref="S2038">_xlfn.IFS('Paraclinicos '!Y1973="","",'Paraclinicos '!Y1973&lt;70,1,'Paraclinicos '!Y1973&gt;=70,0)</f>
        <v/>
      </c>
      <c r="T2038" t="str" cm="1">
        <f t="array" ref="T2038">_xlfn.IFS('Paraclinicos '!W1973="","",'Paraclinicos '!W1973&lt;6,4,'Paraclinicos '!W1973&lt;10,3,'Paraclinicos '!W1973&lt;13,2,'Paraclinicos '!W1973&lt;15,1,'Paraclinicos '!W1973=15,0)</f>
        <v/>
      </c>
      <c r="U2038" s="54" t="str">
        <f t="shared" si="93"/>
        <v/>
      </c>
      <c r="V2038" t="str" cm="1">
        <f t="array" ref="V2038">_xlfn.IFS('Paraclinicos '!S1973="","",OR('Paraclinicos '!S1973&lt;=8,'Paraclinicos '!S1973&gt;=25),3,'Paraclinicos '!S1973&lt;12,1,'Paraclinicos '!S1973&lt;21,0,'Paraclinicos '!S1973&lt;25,2)</f>
        <v/>
      </c>
      <c r="W2038" t="str">
        <f>IFERROR(IF(INDEX('BD Demog para scores enalazar'!Y$2:'BD Demog para scores enalazar'!Y$3000,MATCH(Formulas!A2038,'BD Demog para scores enalazar'!A$2:'BD Demog para scores enalazar'!A$3000,0))=1,"SI","NO"),"")</f>
        <v/>
      </c>
      <c r="X2038" s="9" t="str">
        <f>IFERROR(IF(INDEX('BD Demog para scores enalazar'!AJ$2:'BD Demog para scores enalazar'!AJ$3000,MATCH(Formulas!A2038,'BD Demog para scores enalazar'!A$2:'BD Demog para scores enalazar'!A$3000,0))=1,"SI","NO"),"")</f>
        <v/>
      </c>
      <c r="Y2038" t="str" cm="1">
        <f t="array" ref="Y2038">IF(AND(W2038="NO",X2038="NO"),_xlfn.IFS('Paraclinicos '!K1973&lt;=91,3,'Paraclinicos '!K1973&lt;94,2,'Paraclinicos '!K1973&lt;96,1,'Paraclinicos '!K1973&gt;=96,0),"")</f>
        <v/>
      </c>
      <c r="Z2038" t="str" cm="1">
        <f t="array" ref="Z2038">IF(OR(W2038="SI",X2038="SI"),_xlfn.IFS(OR(AND('Paraclinicos '!K1974&lt;=83),AND('Paraclinicos '!K1974&gt;=97,AA2038=2)),3,OR(AND('Paraclinicos '!K1974&lt;=86),AND('Paraclinicos '!K1974&gt;=94,AA2038=2)),2,OR(AND('Paraclinicos '!K1974&lt;=88),AND('Paraclinicos '!K1974&gt;=92,AA2038=2)),1,OR(AND('Paraclinicos '!K1974&gt;=88,'Paraclinicos '!K1974&lt;=92),AND('Paraclinicos '!K1974&gt;=93,AA2038=0)),0),"")</f>
        <v/>
      </c>
      <c r="AA2038" t="str" cm="1">
        <f t="array" ref="AA2038">_xlfn.IFS('Paraclinicos '!E1973="","",'Paraclinicos '!E1973="Oxigeno",2,'Paraclinicos '!E1973="Aire",0)</f>
        <v/>
      </c>
    </row>
    <row r="2039" spans="1:27" x14ac:dyDescent="0.25">
      <c r="A2039">
        <f>'Paraclinicos '!A1974</f>
        <v>0</v>
      </c>
      <c r="B2039" s="3">
        <f>'Paraclinicos '!R1974</f>
        <v>0</v>
      </c>
      <c r="C2039" t="str" cm="1">
        <f t="array" ref="C2039">_xlfn.IFS('Paraclinicos '!Q1974="","",'Paraclinicos '!Q1974&gt;60,3,'Paraclinicos '!Q1974&lt;=60,1)</f>
        <v/>
      </c>
      <c r="D2039" t="str">
        <f>IFERROR(IF(INDEX('BD Demog para scores enalazar'!BC$2:BC$3000,MATCH(Formulas!A2039,'BD Demog para scores enalazar'!A$2:A$3000,0))=0,"SI","NO"),"")</f>
        <v/>
      </c>
      <c r="E2039" t="str" cm="1">
        <f t="array" ref="E2039">_xlfn.IFS(D2039="","",D2039="SI",4,D2039="NO",1)</f>
        <v/>
      </c>
      <c r="F2039" t="str" cm="1">
        <f t="array" ref="F2039">_xlfn.IFS('Paraclinicos '!B1974="","",'Paraclinicos '!B1974&gt;1,1,'Paraclinicos '!B1974&lt;=1,3)</f>
        <v/>
      </c>
      <c r="G2039" t="str" cm="1">
        <f t="array" ref="G2039">_xlfn.IFS('Paraclinicos '!D1974="","",AND('Paraclinicos '!D1974&gt;=250,'Paraclinicos '!D1974&lt;=500),2,'Paraclinicos '!D1974&gt;500,3,'Paraclinicos '!D1974&lt;250,1)</f>
        <v/>
      </c>
      <c r="H2039" s="50" t="str">
        <f t="shared" si="94"/>
        <v/>
      </c>
      <c r="I2039" t="str" cm="1">
        <f t="array" ref="I2039">_xlfn.IFS('Paraclinicos '!Q1974="","",'Paraclinicos '!Q1974&gt;=65,1,'Paraclinicos '!Q1974&lt;65,0)</f>
        <v/>
      </c>
      <c r="J2039" t="str" cm="1">
        <f t="array" ref="J2039">_xlfn.IFS('Paraclinicos '!I1974="","",'Paraclinicos '!I1974&gt;7,1,'Paraclinicos '!I1974&lt;=7,0)</f>
        <v/>
      </c>
      <c r="K2039" t="str" cm="1">
        <f t="array" ref="K2039">_xlfn.IFS('Paraclinicos '!W1974="","",'Paraclinicos '!W1974&lt;=8,1,'Paraclinicos '!W1974&gt;8,0)</f>
        <v/>
      </c>
      <c r="L2039" t="str" cm="1">
        <f t="array" ref="L2039">_xlfn.IFS('Paraclinicos '!S1974="","",'Paraclinicos '!S1974&gt;=30,1,'Paraclinicos '!S1974&lt;30,0)</f>
        <v/>
      </c>
      <c r="M2039" t="str" cm="1">
        <f t="array" ref="M2039">_xlfn.IFS(OR('Paraclinicos '!T1974="",'Paraclinicos '!U1974=""),"",OR('Paraclinicos '!T1974&lt;=90,'Paraclinicos '!U1974&lt;=60),1,OR('Paraclinicos '!T1974&gt;90,'Paraclinicos '!U1974&gt;60),0)</f>
        <v/>
      </c>
      <c r="N2039" s="45" t="str">
        <f t="shared" si="95"/>
        <v/>
      </c>
      <c r="O2039" t="str" cm="1">
        <f t="array" ref="O2039">_xlfn.IFS(OR('Paraclinicos '!M1974="",'Paraclinicos '!N1974="",'Paraclinicos '!N1974=0),"",'Paraclinicos '!M1974/'Paraclinicos '!N1974&lt;100,4,'Paraclinicos '!M1974/'Paraclinicos '!N1974&lt;200,3,'Paraclinicos '!M1974/'Paraclinicos '!N1974&lt;300,2,'Paraclinicos '!M1974/'Paraclinicos '!N1974&lt;400,1,'Paraclinicos '!M1974/'Paraclinicos '!N1974&gt;=400,0)</f>
        <v/>
      </c>
      <c r="P2039" t="str" cm="1">
        <f t="array" ref="P2039">_xlfn.IFS('Paraclinicos '!C1974="","",'Paraclinicos '!C1974&lt;20,4,'Paraclinicos '!C1974&lt;50,3,'Paraclinicos '!C1974&lt;100,2,'Paraclinicos '!C1974&lt;150,1,'Paraclinicos '!C1974&gt;150,0)</f>
        <v/>
      </c>
      <c r="Q2039" t="str" cm="1">
        <f t="array" ref="Q2039">_xlfn.IFS('Paraclinicos '!O1974="","",'Paraclinicos '!O1974&lt;1.2,0,'Paraclinicos '!O1974&lt;2,1,'Paraclinicos '!O1974&lt;3.5,2,'Paraclinicos '!O1974&lt;5,3,'Paraclinicos '!O1974&gt;5,4)</f>
        <v/>
      </c>
      <c r="R2039" t="str" cm="1">
        <f t="array" ref="R2039">_xlfn.IFS('Paraclinicos '!J1974="","",'Paraclinicos '!J1974&lt;1.2,0,'Paraclinicos '!J1974&lt;2,1,'Paraclinicos '!J1974&lt;6,2,'Paraclinicos '!J1974&lt;12,3,'Paraclinicos '!J1974&gt;=12,4)</f>
        <v/>
      </c>
      <c r="S2039" t="str" cm="1">
        <f t="array" ref="S2039">_xlfn.IFS('Paraclinicos '!Y1974="","",'Paraclinicos '!Y1974&lt;70,1,'Paraclinicos '!Y1974&gt;=70,0)</f>
        <v/>
      </c>
      <c r="T2039" t="str" cm="1">
        <f t="array" ref="T2039">_xlfn.IFS('Paraclinicos '!W1974="","",'Paraclinicos '!W1974&lt;6,4,'Paraclinicos '!W1974&lt;10,3,'Paraclinicos '!W1974&lt;13,2,'Paraclinicos '!W1974&lt;15,1,'Paraclinicos '!W1974=15,0)</f>
        <v/>
      </c>
      <c r="U2039" s="54" t="str">
        <f t="shared" si="93"/>
        <v/>
      </c>
      <c r="V2039" t="str" cm="1">
        <f t="array" ref="V2039">_xlfn.IFS('Paraclinicos '!S1974="","",OR('Paraclinicos '!S1974&lt;=8,'Paraclinicos '!S1974&gt;=25),3,'Paraclinicos '!S1974&lt;12,1,'Paraclinicos '!S1974&lt;21,0,'Paraclinicos '!S1974&lt;25,2)</f>
        <v/>
      </c>
      <c r="W2039" t="str">
        <f>IFERROR(IF(INDEX('BD Demog para scores enalazar'!Y$2:'BD Demog para scores enalazar'!Y$3000,MATCH(Formulas!A2039,'BD Demog para scores enalazar'!A$2:'BD Demog para scores enalazar'!A$3000,0))=1,"SI","NO"),"")</f>
        <v/>
      </c>
      <c r="X2039" s="9" t="str">
        <f>IFERROR(IF(INDEX('BD Demog para scores enalazar'!AJ$2:'BD Demog para scores enalazar'!AJ$3000,MATCH(Formulas!A2039,'BD Demog para scores enalazar'!A$2:'BD Demog para scores enalazar'!A$3000,0))=1,"SI","NO"),"")</f>
        <v/>
      </c>
      <c r="Y2039" t="str" cm="1">
        <f t="array" ref="Y2039">IF(AND(W2039="NO",X2039="NO"),_xlfn.IFS('Paraclinicos '!K1974&lt;=91,3,'Paraclinicos '!K1974&lt;94,2,'Paraclinicos '!K1974&lt;96,1,'Paraclinicos '!K1974&gt;=96,0),"")</f>
        <v/>
      </c>
      <c r="Z2039" t="str" cm="1">
        <f t="array" ref="Z2039">IF(OR(W2039="SI",X2039="SI"),_xlfn.IFS(OR(AND('Paraclinicos '!K1975&lt;=83),AND('Paraclinicos '!K1975&gt;=97,AA2039=2)),3,OR(AND('Paraclinicos '!K1975&lt;=86),AND('Paraclinicos '!K1975&gt;=94,AA2039=2)),2,OR(AND('Paraclinicos '!K1975&lt;=88),AND('Paraclinicos '!K1975&gt;=92,AA2039=2)),1,OR(AND('Paraclinicos '!K1975&gt;=88,'Paraclinicos '!K1975&lt;=92),AND('Paraclinicos '!K1975&gt;=93,AA2039=0)),0),"")</f>
        <v/>
      </c>
      <c r="AA2039" t="str" cm="1">
        <f t="array" ref="AA2039">_xlfn.IFS('Paraclinicos '!E1974="","",'Paraclinicos '!E1974="Oxigeno",2,'Paraclinicos '!E1974="Aire",0)</f>
        <v/>
      </c>
    </row>
    <row r="2040" spans="1:27" x14ac:dyDescent="0.25">
      <c r="A2040">
        <f>'Paraclinicos '!A1975</f>
        <v>0</v>
      </c>
      <c r="B2040" s="3">
        <f>'Paraclinicos '!R1975</f>
        <v>0</v>
      </c>
      <c r="C2040" t="str" cm="1">
        <f t="array" ref="C2040">_xlfn.IFS('Paraclinicos '!Q1975="","",'Paraclinicos '!Q1975&gt;60,3,'Paraclinicos '!Q1975&lt;=60,1)</f>
        <v/>
      </c>
      <c r="D2040" t="str">
        <f>IFERROR(IF(INDEX('BD Demog para scores enalazar'!BC$2:BC$3000,MATCH(Formulas!A2040,'BD Demog para scores enalazar'!A$2:A$3000,0))=0,"SI","NO"),"")</f>
        <v/>
      </c>
      <c r="E2040" t="str" cm="1">
        <f t="array" ref="E2040">_xlfn.IFS(D2040="","",D2040="SI",4,D2040="NO",1)</f>
        <v/>
      </c>
      <c r="F2040" t="str" cm="1">
        <f t="array" ref="F2040">_xlfn.IFS('Paraclinicos '!B1975="","",'Paraclinicos '!B1975&gt;1,1,'Paraclinicos '!B1975&lt;=1,3)</f>
        <v/>
      </c>
      <c r="G2040" t="str" cm="1">
        <f t="array" ref="G2040">_xlfn.IFS('Paraclinicos '!D1975="","",AND('Paraclinicos '!D1975&gt;=250,'Paraclinicos '!D1975&lt;=500),2,'Paraclinicos '!D1975&gt;500,3,'Paraclinicos '!D1975&lt;250,1)</f>
        <v/>
      </c>
      <c r="H2040" s="50" t="str">
        <f t="shared" si="94"/>
        <v/>
      </c>
      <c r="I2040" t="str" cm="1">
        <f t="array" ref="I2040">_xlfn.IFS('Paraclinicos '!Q1975="","",'Paraclinicos '!Q1975&gt;=65,1,'Paraclinicos '!Q1975&lt;65,0)</f>
        <v/>
      </c>
      <c r="J2040" t="str" cm="1">
        <f t="array" ref="J2040">_xlfn.IFS('Paraclinicos '!I1975="","",'Paraclinicos '!I1975&gt;7,1,'Paraclinicos '!I1975&lt;=7,0)</f>
        <v/>
      </c>
      <c r="K2040" t="str" cm="1">
        <f t="array" ref="K2040">_xlfn.IFS('Paraclinicos '!W1975="","",'Paraclinicos '!W1975&lt;=8,1,'Paraclinicos '!W1975&gt;8,0)</f>
        <v/>
      </c>
      <c r="L2040" t="str" cm="1">
        <f t="array" ref="L2040">_xlfn.IFS('Paraclinicos '!S1975="","",'Paraclinicos '!S1975&gt;=30,1,'Paraclinicos '!S1975&lt;30,0)</f>
        <v/>
      </c>
      <c r="M2040" t="str" cm="1">
        <f t="array" ref="M2040">_xlfn.IFS(OR('Paraclinicos '!T1975="",'Paraclinicos '!U1975=""),"",OR('Paraclinicos '!T1975&lt;=90,'Paraclinicos '!U1975&lt;=60),1,OR('Paraclinicos '!T1975&gt;90,'Paraclinicos '!U1975&gt;60),0)</f>
        <v/>
      </c>
      <c r="N2040" s="45" t="str">
        <f t="shared" si="95"/>
        <v/>
      </c>
      <c r="O2040" t="str" cm="1">
        <f t="array" ref="O2040">_xlfn.IFS(OR('Paraclinicos '!M1975="",'Paraclinicos '!N1975="",'Paraclinicos '!N1975=0),"",'Paraclinicos '!M1975/'Paraclinicos '!N1975&lt;100,4,'Paraclinicos '!M1975/'Paraclinicos '!N1975&lt;200,3,'Paraclinicos '!M1975/'Paraclinicos '!N1975&lt;300,2,'Paraclinicos '!M1975/'Paraclinicos '!N1975&lt;400,1,'Paraclinicos '!M1975/'Paraclinicos '!N1975&gt;=400,0)</f>
        <v/>
      </c>
      <c r="P2040" t="str" cm="1">
        <f t="array" ref="P2040">_xlfn.IFS('Paraclinicos '!C1975="","",'Paraclinicos '!C1975&lt;20,4,'Paraclinicos '!C1975&lt;50,3,'Paraclinicos '!C1975&lt;100,2,'Paraclinicos '!C1975&lt;150,1,'Paraclinicos '!C1975&gt;150,0)</f>
        <v/>
      </c>
      <c r="Q2040" t="str" cm="1">
        <f t="array" ref="Q2040">_xlfn.IFS('Paraclinicos '!O1975="","",'Paraclinicos '!O1975&lt;1.2,0,'Paraclinicos '!O1975&lt;2,1,'Paraclinicos '!O1975&lt;3.5,2,'Paraclinicos '!O1975&lt;5,3,'Paraclinicos '!O1975&gt;5,4)</f>
        <v/>
      </c>
      <c r="R2040" t="str" cm="1">
        <f t="array" ref="R2040">_xlfn.IFS('Paraclinicos '!J1975="","",'Paraclinicos '!J1975&lt;1.2,0,'Paraclinicos '!J1975&lt;2,1,'Paraclinicos '!J1975&lt;6,2,'Paraclinicos '!J1975&lt;12,3,'Paraclinicos '!J1975&gt;=12,4)</f>
        <v/>
      </c>
      <c r="S2040" t="str" cm="1">
        <f t="array" ref="S2040">_xlfn.IFS('Paraclinicos '!Y1975="","",'Paraclinicos '!Y1975&lt;70,1,'Paraclinicos '!Y1975&gt;=70,0)</f>
        <v/>
      </c>
      <c r="T2040" t="str" cm="1">
        <f t="array" ref="T2040">_xlfn.IFS('Paraclinicos '!W1975="","",'Paraclinicos '!W1975&lt;6,4,'Paraclinicos '!W1975&lt;10,3,'Paraclinicos '!W1975&lt;13,2,'Paraclinicos '!W1975&lt;15,1,'Paraclinicos '!W1975=15,0)</f>
        <v/>
      </c>
      <c r="U2040" s="54" t="str">
        <f t="shared" si="93"/>
        <v/>
      </c>
      <c r="V2040" t="str" cm="1">
        <f t="array" ref="V2040">_xlfn.IFS('Paraclinicos '!S1975="","",OR('Paraclinicos '!S1975&lt;=8,'Paraclinicos '!S1975&gt;=25),3,'Paraclinicos '!S1975&lt;12,1,'Paraclinicos '!S1975&lt;21,0,'Paraclinicos '!S1975&lt;25,2)</f>
        <v/>
      </c>
      <c r="W2040" t="str">
        <f>IFERROR(IF(INDEX('BD Demog para scores enalazar'!Y$2:'BD Demog para scores enalazar'!Y$3000,MATCH(Formulas!A2040,'BD Demog para scores enalazar'!A$2:'BD Demog para scores enalazar'!A$3000,0))=1,"SI","NO"),"")</f>
        <v/>
      </c>
      <c r="X2040" s="9" t="str">
        <f>IFERROR(IF(INDEX('BD Demog para scores enalazar'!AJ$2:'BD Demog para scores enalazar'!AJ$3000,MATCH(Formulas!A2040,'BD Demog para scores enalazar'!A$2:'BD Demog para scores enalazar'!A$3000,0))=1,"SI","NO"),"")</f>
        <v/>
      </c>
      <c r="Y2040" t="str" cm="1">
        <f t="array" ref="Y2040">IF(AND(W2040="NO",X2040="NO"),_xlfn.IFS('Paraclinicos '!K1975&lt;=91,3,'Paraclinicos '!K1975&lt;94,2,'Paraclinicos '!K1975&lt;96,1,'Paraclinicos '!K1975&gt;=96,0),"")</f>
        <v/>
      </c>
      <c r="Z2040" t="str" cm="1">
        <f t="array" ref="Z2040">IF(OR(W2040="SI",X2040="SI"),_xlfn.IFS(OR(AND('Paraclinicos '!K1976&lt;=83),AND('Paraclinicos '!K1976&gt;=97,AA2040=2)),3,OR(AND('Paraclinicos '!K1976&lt;=86),AND('Paraclinicos '!K1976&gt;=94,AA2040=2)),2,OR(AND('Paraclinicos '!K1976&lt;=88),AND('Paraclinicos '!K1976&gt;=92,AA2040=2)),1,OR(AND('Paraclinicos '!K1976&gt;=88,'Paraclinicos '!K1976&lt;=92),AND('Paraclinicos '!K1976&gt;=93,AA2040=0)),0),"")</f>
        <v/>
      </c>
      <c r="AA2040" t="str" cm="1">
        <f t="array" ref="AA2040">_xlfn.IFS('Paraclinicos '!E1975="","",'Paraclinicos '!E1975="Oxigeno",2,'Paraclinicos '!E1975="Aire",0)</f>
        <v/>
      </c>
    </row>
    <row r="2041" spans="1:27" x14ac:dyDescent="0.25">
      <c r="A2041">
        <f>'Paraclinicos '!A1976</f>
        <v>0</v>
      </c>
      <c r="B2041" s="3">
        <f>'Paraclinicos '!R1976</f>
        <v>0</v>
      </c>
      <c r="C2041" t="str" cm="1">
        <f t="array" ref="C2041">_xlfn.IFS('Paraclinicos '!Q1976="","",'Paraclinicos '!Q1976&gt;60,3,'Paraclinicos '!Q1976&lt;=60,1)</f>
        <v/>
      </c>
      <c r="D2041" t="str">
        <f>IFERROR(IF(INDEX('BD Demog para scores enalazar'!BC$2:BC$3000,MATCH(Formulas!A2041,'BD Demog para scores enalazar'!A$2:A$3000,0))=0,"SI","NO"),"")</f>
        <v/>
      </c>
      <c r="E2041" t="str" cm="1">
        <f t="array" ref="E2041">_xlfn.IFS(D2041="","",D2041="SI",4,D2041="NO",1)</f>
        <v/>
      </c>
      <c r="F2041" t="str" cm="1">
        <f t="array" ref="F2041">_xlfn.IFS('Paraclinicos '!B1976="","",'Paraclinicos '!B1976&gt;1,1,'Paraclinicos '!B1976&lt;=1,3)</f>
        <v/>
      </c>
      <c r="G2041" t="str" cm="1">
        <f t="array" ref="G2041">_xlfn.IFS('Paraclinicos '!D1976="","",AND('Paraclinicos '!D1976&gt;=250,'Paraclinicos '!D1976&lt;=500),2,'Paraclinicos '!D1976&gt;500,3,'Paraclinicos '!D1976&lt;250,1)</f>
        <v/>
      </c>
      <c r="H2041" s="50" t="str">
        <f t="shared" si="94"/>
        <v/>
      </c>
      <c r="I2041" t="str" cm="1">
        <f t="array" ref="I2041">_xlfn.IFS('Paraclinicos '!Q1976="","",'Paraclinicos '!Q1976&gt;=65,1,'Paraclinicos '!Q1976&lt;65,0)</f>
        <v/>
      </c>
      <c r="J2041" t="str" cm="1">
        <f t="array" ref="J2041">_xlfn.IFS('Paraclinicos '!I1976="","",'Paraclinicos '!I1976&gt;7,1,'Paraclinicos '!I1976&lt;=7,0)</f>
        <v/>
      </c>
      <c r="K2041" t="str" cm="1">
        <f t="array" ref="K2041">_xlfn.IFS('Paraclinicos '!W1976="","",'Paraclinicos '!W1976&lt;=8,1,'Paraclinicos '!W1976&gt;8,0)</f>
        <v/>
      </c>
      <c r="L2041" t="str" cm="1">
        <f t="array" ref="L2041">_xlfn.IFS('Paraclinicos '!S1976="","",'Paraclinicos '!S1976&gt;=30,1,'Paraclinicos '!S1976&lt;30,0)</f>
        <v/>
      </c>
      <c r="M2041" t="str" cm="1">
        <f t="array" ref="M2041">_xlfn.IFS(OR('Paraclinicos '!T1976="",'Paraclinicos '!U1976=""),"",OR('Paraclinicos '!T1976&lt;=90,'Paraclinicos '!U1976&lt;=60),1,OR('Paraclinicos '!T1976&gt;90,'Paraclinicos '!U1976&gt;60),0)</f>
        <v/>
      </c>
      <c r="N2041" s="45" t="str">
        <f t="shared" si="95"/>
        <v/>
      </c>
      <c r="O2041" t="str" cm="1">
        <f t="array" ref="O2041">_xlfn.IFS(OR('Paraclinicos '!M1976="",'Paraclinicos '!N1976="",'Paraclinicos '!N1976=0),"",'Paraclinicos '!M1976/'Paraclinicos '!N1976&lt;100,4,'Paraclinicos '!M1976/'Paraclinicos '!N1976&lt;200,3,'Paraclinicos '!M1976/'Paraclinicos '!N1976&lt;300,2,'Paraclinicos '!M1976/'Paraclinicos '!N1976&lt;400,1,'Paraclinicos '!M1976/'Paraclinicos '!N1976&gt;=400,0)</f>
        <v/>
      </c>
      <c r="P2041" t="str" cm="1">
        <f t="array" ref="P2041">_xlfn.IFS('Paraclinicos '!C1976="","",'Paraclinicos '!C1976&lt;20,4,'Paraclinicos '!C1976&lt;50,3,'Paraclinicos '!C1976&lt;100,2,'Paraclinicos '!C1976&lt;150,1,'Paraclinicos '!C1976&gt;150,0)</f>
        <v/>
      </c>
      <c r="Q2041" t="str" cm="1">
        <f t="array" ref="Q2041">_xlfn.IFS('Paraclinicos '!O1976="","",'Paraclinicos '!O1976&lt;1.2,0,'Paraclinicos '!O1976&lt;2,1,'Paraclinicos '!O1976&lt;3.5,2,'Paraclinicos '!O1976&lt;5,3,'Paraclinicos '!O1976&gt;5,4)</f>
        <v/>
      </c>
      <c r="R2041" t="str" cm="1">
        <f t="array" ref="R2041">_xlfn.IFS('Paraclinicos '!J1976="","",'Paraclinicos '!J1976&lt;1.2,0,'Paraclinicos '!J1976&lt;2,1,'Paraclinicos '!J1976&lt;6,2,'Paraclinicos '!J1976&lt;12,3,'Paraclinicos '!J1976&gt;=12,4)</f>
        <v/>
      </c>
      <c r="S2041" t="str" cm="1">
        <f t="array" ref="S2041">_xlfn.IFS('Paraclinicos '!Y1976="","",'Paraclinicos '!Y1976&lt;70,1,'Paraclinicos '!Y1976&gt;=70,0)</f>
        <v/>
      </c>
      <c r="T2041" t="str" cm="1">
        <f t="array" ref="T2041">_xlfn.IFS('Paraclinicos '!W1976="","",'Paraclinicos '!W1976&lt;6,4,'Paraclinicos '!W1976&lt;10,3,'Paraclinicos '!W1976&lt;13,2,'Paraclinicos '!W1976&lt;15,1,'Paraclinicos '!W1976=15,0)</f>
        <v/>
      </c>
      <c r="U2041" s="54" t="str">
        <f t="shared" si="93"/>
        <v/>
      </c>
      <c r="V2041" t="str" cm="1">
        <f t="array" ref="V2041">_xlfn.IFS('Paraclinicos '!S1976="","",OR('Paraclinicos '!S1976&lt;=8,'Paraclinicos '!S1976&gt;=25),3,'Paraclinicos '!S1976&lt;12,1,'Paraclinicos '!S1976&lt;21,0,'Paraclinicos '!S1976&lt;25,2)</f>
        <v/>
      </c>
      <c r="W2041" t="str">
        <f>IFERROR(IF(INDEX('BD Demog para scores enalazar'!Y$2:'BD Demog para scores enalazar'!Y$3000,MATCH(Formulas!A2041,'BD Demog para scores enalazar'!A$2:'BD Demog para scores enalazar'!A$3000,0))=1,"SI","NO"),"")</f>
        <v/>
      </c>
      <c r="X2041" s="9" t="str">
        <f>IFERROR(IF(INDEX('BD Demog para scores enalazar'!AJ$2:'BD Demog para scores enalazar'!AJ$3000,MATCH(Formulas!A2041,'BD Demog para scores enalazar'!A$2:'BD Demog para scores enalazar'!A$3000,0))=1,"SI","NO"),"")</f>
        <v/>
      </c>
      <c r="Y2041" t="str" cm="1">
        <f t="array" ref="Y2041">IF(AND(W2041="NO",X2041="NO"),_xlfn.IFS('Paraclinicos '!K1976&lt;=91,3,'Paraclinicos '!K1976&lt;94,2,'Paraclinicos '!K1976&lt;96,1,'Paraclinicos '!K1976&gt;=96,0),"")</f>
        <v/>
      </c>
      <c r="Z2041" t="str" cm="1">
        <f t="array" ref="Z2041">IF(OR(W2041="SI",X2041="SI"),_xlfn.IFS(OR(AND('Paraclinicos '!K1977&lt;=83),AND('Paraclinicos '!K1977&gt;=97,AA2041=2)),3,OR(AND('Paraclinicos '!K1977&lt;=86),AND('Paraclinicos '!K1977&gt;=94,AA2041=2)),2,OR(AND('Paraclinicos '!K1977&lt;=88),AND('Paraclinicos '!K1977&gt;=92,AA2041=2)),1,OR(AND('Paraclinicos '!K1977&gt;=88,'Paraclinicos '!K1977&lt;=92),AND('Paraclinicos '!K1977&gt;=93,AA2041=0)),0),"")</f>
        <v/>
      </c>
      <c r="AA2041" t="str" cm="1">
        <f t="array" ref="AA2041">_xlfn.IFS('Paraclinicos '!E1976="","",'Paraclinicos '!E1976="Oxigeno",2,'Paraclinicos '!E1976="Aire",0)</f>
        <v/>
      </c>
    </row>
    <row r="2042" spans="1:27" x14ac:dyDescent="0.25">
      <c r="A2042">
        <f>'Paraclinicos '!A1977</f>
        <v>0</v>
      </c>
      <c r="B2042" s="3">
        <f>'Paraclinicos '!R1977</f>
        <v>0</v>
      </c>
      <c r="C2042" t="str" cm="1">
        <f t="array" ref="C2042">_xlfn.IFS('Paraclinicos '!Q1977="","",'Paraclinicos '!Q1977&gt;60,3,'Paraclinicos '!Q1977&lt;=60,1)</f>
        <v/>
      </c>
      <c r="D2042" t="str">
        <f>IFERROR(IF(INDEX('BD Demog para scores enalazar'!BC$2:BC$3000,MATCH(Formulas!A2042,'BD Demog para scores enalazar'!A$2:A$3000,0))=0,"SI","NO"),"")</f>
        <v/>
      </c>
      <c r="E2042" t="str" cm="1">
        <f t="array" ref="E2042">_xlfn.IFS(D2042="","",D2042="SI",4,D2042="NO",1)</f>
        <v/>
      </c>
      <c r="F2042" t="str" cm="1">
        <f t="array" ref="F2042">_xlfn.IFS('Paraclinicos '!B1977="","",'Paraclinicos '!B1977&gt;1,1,'Paraclinicos '!B1977&lt;=1,3)</f>
        <v/>
      </c>
      <c r="G2042" t="str" cm="1">
        <f t="array" ref="G2042">_xlfn.IFS('Paraclinicos '!D1977="","",AND('Paraclinicos '!D1977&gt;=250,'Paraclinicos '!D1977&lt;=500),2,'Paraclinicos '!D1977&gt;500,3,'Paraclinicos '!D1977&lt;250,1)</f>
        <v/>
      </c>
      <c r="H2042" s="50" t="str">
        <f t="shared" si="94"/>
        <v/>
      </c>
      <c r="I2042" t="str" cm="1">
        <f t="array" ref="I2042">_xlfn.IFS('Paraclinicos '!Q1977="","",'Paraclinicos '!Q1977&gt;=65,1,'Paraclinicos '!Q1977&lt;65,0)</f>
        <v/>
      </c>
      <c r="J2042" t="str" cm="1">
        <f t="array" ref="J2042">_xlfn.IFS('Paraclinicos '!I1977="","",'Paraclinicos '!I1977&gt;7,1,'Paraclinicos '!I1977&lt;=7,0)</f>
        <v/>
      </c>
      <c r="K2042" t="str" cm="1">
        <f t="array" ref="K2042">_xlfn.IFS('Paraclinicos '!W1977="","",'Paraclinicos '!W1977&lt;=8,1,'Paraclinicos '!W1977&gt;8,0)</f>
        <v/>
      </c>
      <c r="L2042" t="str" cm="1">
        <f t="array" ref="L2042">_xlfn.IFS('Paraclinicos '!S1977="","",'Paraclinicos '!S1977&gt;=30,1,'Paraclinicos '!S1977&lt;30,0)</f>
        <v/>
      </c>
      <c r="M2042" t="str" cm="1">
        <f t="array" ref="M2042">_xlfn.IFS(OR('Paraclinicos '!T1977="",'Paraclinicos '!U1977=""),"",OR('Paraclinicos '!T1977&lt;=90,'Paraclinicos '!U1977&lt;=60),1,OR('Paraclinicos '!T1977&gt;90,'Paraclinicos '!U1977&gt;60),0)</f>
        <v/>
      </c>
      <c r="N2042" s="45" t="str">
        <f t="shared" si="95"/>
        <v/>
      </c>
      <c r="O2042" t="str" cm="1">
        <f t="array" ref="O2042">_xlfn.IFS(OR('Paraclinicos '!M1977="",'Paraclinicos '!N1977="",'Paraclinicos '!N1977=0),"",'Paraclinicos '!M1977/'Paraclinicos '!N1977&lt;100,4,'Paraclinicos '!M1977/'Paraclinicos '!N1977&lt;200,3,'Paraclinicos '!M1977/'Paraclinicos '!N1977&lt;300,2,'Paraclinicos '!M1977/'Paraclinicos '!N1977&lt;400,1,'Paraclinicos '!M1977/'Paraclinicos '!N1977&gt;=400,0)</f>
        <v/>
      </c>
      <c r="P2042" t="str" cm="1">
        <f t="array" ref="P2042">_xlfn.IFS('Paraclinicos '!C1977="","",'Paraclinicos '!C1977&lt;20,4,'Paraclinicos '!C1977&lt;50,3,'Paraclinicos '!C1977&lt;100,2,'Paraclinicos '!C1977&lt;150,1,'Paraclinicos '!C1977&gt;150,0)</f>
        <v/>
      </c>
      <c r="Q2042" t="str" cm="1">
        <f t="array" ref="Q2042">_xlfn.IFS('Paraclinicos '!O1977="","",'Paraclinicos '!O1977&lt;1.2,0,'Paraclinicos '!O1977&lt;2,1,'Paraclinicos '!O1977&lt;3.5,2,'Paraclinicos '!O1977&lt;5,3,'Paraclinicos '!O1977&gt;5,4)</f>
        <v/>
      </c>
      <c r="R2042" t="str" cm="1">
        <f t="array" ref="R2042">_xlfn.IFS('Paraclinicos '!J1977="","",'Paraclinicos '!J1977&lt;1.2,0,'Paraclinicos '!J1977&lt;2,1,'Paraclinicos '!J1977&lt;6,2,'Paraclinicos '!J1977&lt;12,3,'Paraclinicos '!J1977&gt;=12,4)</f>
        <v/>
      </c>
      <c r="S2042" t="str" cm="1">
        <f t="array" ref="S2042">_xlfn.IFS('Paraclinicos '!Y1977="","",'Paraclinicos '!Y1977&lt;70,1,'Paraclinicos '!Y1977&gt;=70,0)</f>
        <v/>
      </c>
      <c r="T2042" t="str" cm="1">
        <f t="array" ref="T2042">_xlfn.IFS('Paraclinicos '!W1977="","",'Paraclinicos '!W1977&lt;6,4,'Paraclinicos '!W1977&lt;10,3,'Paraclinicos '!W1977&lt;13,2,'Paraclinicos '!W1977&lt;15,1,'Paraclinicos '!W1977=15,0)</f>
        <v/>
      </c>
      <c r="U2042" s="54" t="str">
        <f t="shared" si="93"/>
        <v/>
      </c>
      <c r="V2042" t="str" cm="1">
        <f t="array" ref="V2042">_xlfn.IFS('Paraclinicos '!S1977="","",OR('Paraclinicos '!S1977&lt;=8,'Paraclinicos '!S1977&gt;=25),3,'Paraclinicos '!S1977&lt;12,1,'Paraclinicos '!S1977&lt;21,0,'Paraclinicos '!S1977&lt;25,2)</f>
        <v/>
      </c>
      <c r="W2042" t="str">
        <f>IFERROR(IF(INDEX('BD Demog para scores enalazar'!Y$2:'BD Demog para scores enalazar'!Y$3000,MATCH(Formulas!A2042,'BD Demog para scores enalazar'!A$2:'BD Demog para scores enalazar'!A$3000,0))=1,"SI","NO"),"")</f>
        <v/>
      </c>
      <c r="X2042" s="9" t="str">
        <f>IFERROR(IF(INDEX('BD Demog para scores enalazar'!AJ$2:'BD Demog para scores enalazar'!AJ$3000,MATCH(Formulas!A2042,'BD Demog para scores enalazar'!A$2:'BD Demog para scores enalazar'!A$3000,0))=1,"SI","NO"),"")</f>
        <v/>
      </c>
      <c r="Y2042" t="str" cm="1">
        <f t="array" ref="Y2042">IF(AND(W2042="NO",X2042="NO"),_xlfn.IFS('Paraclinicos '!K1977&lt;=91,3,'Paraclinicos '!K1977&lt;94,2,'Paraclinicos '!K1977&lt;96,1,'Paraclinicos '!K1977&gt;=96,0),"")</f>
        <v/>
      </c>
      <c r="Z2042" t="str" cm="1">
        <f t="array" ref="Z2042">IF(OR(W2042="SI",X2042="SI"),_xlfn.IFS(OR(AND('Paraclinicos '!K1978&lt;=83),AND('Paraclinicos '!K1978&gt;=97,AA2042=2)),3,OR(AND('Paraclinicos '!K1978&lt;=86),AND('Paraclinicos '!K1978&gt;=94,AA2042=2)),2,OR(AND('Paraclinicos '!K1978&lt;=88),AND('Paraclinicos '!K1978&gt;=92,AA2042=2)),1,OR(AND('Paraclinicos '!K1978&gt;=88,'Paraclinicos '!K1978&lt;=92),AND('Paraclinicos '!K1978&gt;=93,AA2042=0)),0),"")</f>
        <v/>
      </c>
      <c r="AA2042" t="str" cm="1">
        <f t="array" ref="AA2042">_xlfn.IFS('Paraclinicos '!E1977="","",'Paraclinicos '!E1977="Oxigeno",2,'Paraclinicos '!E1977="Aire",0)</f>
        <v/>
      </c>
    </row>
    <row r="2043" spans="1:27" x14ac:dyDescent="0.25">
      <c r="A2043">
        <f>'Paraclinicos '!A1978</f>
        <v>0</v>
      </c>
      <c r="B2043" s="3">
        <f>'Paraclinicos '!R1978</f>
        <v>0</v>
      </c>
      <c r="C2043" t="str" cm="1">
        <f t="array" ref="C2043">_xlfn.IFS('Paraclinicos '!Q1978="","",'Paraclinicos '!Q1978&gt;60,3,'Paraclinicos '!Q1978&lt;=60,1)</f>
        <v/>
      </c>
      <c r="D2043" t="str">
        <f>IFERROR(IF(INDEX('BD Demog para scores enalazar'!BC$2:BC$3000,MATCH(Formulas!A2043,'BD Demog para scores enalazar'!A$2:A$3000,0))=0,"SI","NO"),"")</f>
        <v/>
      </c>
      <c r="E2043" t="str" cm="1">
        <f t="array" ref="E2043">_xlfn.IFS(D2043="","",D2043="SI",4,D2043="NO",1)</f>
        <v/>
      </c>
      <c r="F2043" t="str" cm="1">
        <f t="array" ref="F2043">_xlfn.IFS('Paraclinicos '!B1978="","",'Paraclinicos '!B1978&gt;1,1,'Paraclinicos '!B1978&lt;=1,3)</f>
        <v/>
      </c>
      <c r="G2043" t="str" cm="1">
        <f t="array" ref="G2043">_xlfn.IFS('Paraclinicos '!D1978="","",AND('Paraclinicos '!D1978&gt;=250,'Paraclinicos '!D1978&lt;=500),2,'Paraclinicos '!D1978&gt;500,3,'Paraclinicos '!D1978&lt;250,1)</f>
        <v/>
      </c>
      <c r="H2043" s="50" t="str">
        <f t="shared" si="94"/>
        <v/>
      </c>
      <c r="I2043" t="str" cm="1">
        <f t="array" ref="I2043">_xlfn.IFS('Paraclinicos '!Q1978="","",'Paraclinicos '!Q1978&gt;=65,1,'Paraclinicos '!Q1978&lt;65,0)</f>
        <v/>
      </c>
      <c r="J2043" t="str" cm="1">
        <f t="array" ref="J2043">_xlfn.IFS('Paraclinicos '!I1978="","",'Paraclinicos '!I1978&gt;7,1,'Paraclinicos '!I1978&lt;=7,0)</f>
        <v/>
      </c>
      <c r="K2043" t="str" cm="1">
        <f t="array" ref="K2043">_xlfn.IFS('Paraclinicos '!W1978="","",'Paraclinicos '!W1978&lt;=8,1,'Paraclinicos '!W1978&gt;8,0)</f>
        <v/>
      </c>
      <c r="L2043" t="str" cm="1">
        <f t="array" ref="L2043">_xlfn.IFS('Paraclinicos '!S1978="","",'Paraclinicos '!S1978&gt;=30,1,'Paraclinicos '!S1978&lt;30,0)</f>
        <v/>
      </c>
      <c r="M2043" t="str" cm="1">
        <f t="array" ref="M2043">_xlfn.IFS(OR('Paraclinicos '!T1978="",'Paraclinicos '!U1978=""),"",OR('Paraclinicos '!T1978&lt;=90,'Paraclinicos '!U1978&lt;=60),1,OR('Paraclinicos '!T1978&gt;90,'Paraclinicos '!U1978&gt;60),0)</f>
        <v/>
      </c>
      <c r="N2043" s="45" t="str">
        <f t="shared" si="95"/>
        <v/>
      </c>
      <c r="O2043" t="str" cm="1">
        <f t="array" ref="O2043">_xlfn.IFS(OR('Paraclinicos '!M1978="",'Paraclinicos '!N1978="",'Paraclinicos '!N1978=0),"",'Paraclinicos '!M1978/'Paraclinicos '!N1978&lt;100,4,'Paraclinicos '!M1978/'Paraclinicos '!N1978&lt;200,3,'Paraclinicos '!M1978/'Paraclinicos '!N1978&lt;300,2,'Paraclinicos '!M1978/'Paraclinicos '!N1978&lt;400,1,'Paraclinicos '!M1978/'Paraclinicos '!N1978&gt;=400,0)</f>
        <v/>
      </c>
      <c r="P2043" t="str" cm="1">
        <f t="array" ref="P2043">_xlfn.IFS('Paraclinicos '!C1978="","",'Paraclinicos '!C1978&lt;20,4,'Paraclinicos '!C1978&lt;50,3,'Paraclinicos '!C1978&lt;100,2,'Paraclinicos '!C1978&lt;150,1,'Paraclinicos '!C1978&gt;150,0)</f>
        <v/>
      </c>
      <c r="Q2043" t="str" cm="1">
        <f t="array" ref="Q2043">_xlfn.IFS('Paraclinicos '!O1978="","",'Paraclinicos '!O1978&lt;1.2,0,'Paraclinicos '!O1978&lt;2,1,'Paraclinicos '!O1978&lt;3.5,2,'Paraclinicos '!O1978&lt;5,3,'Paraclinicos '!O1978&gt;5,4)</f>
        <v/>
      </c>
      <c r="R2043" t="str" cm="1">
        <f t="array" ref="R2043">_xlfn.IFS('Paraclinicos '!J1978="","",'Paraclinicos '!J1978&lt;1.2,0,'Paraclinicos '!J1978&lt;2,1,'Paraclinicos '!J1978&lt;6,2,'Paraclinicos '!J1978&lt;12,3,'Paraclinicos '!J1978&gt;=12,4)</f>
        <v/>
      </c>
      <c r="S2043" t="str" cm="1">
        <f t="array" ref="S2043">_xlfn.IFS('Paraclinicos '!Y1978="","",'Paraclinicos '!Y1978&lt;70,1,'Paraclinicos '!Y1978&gt;=70,0)</f>
        <v/>
      </c>
      <c r="T2043" t="str" cm="1">
        <f t="array" ref="T2043">_xlfn.IFS('Paraclinicos '!W1978="","",'Paraclinicos '!W1978&lt;6,4,'Paraclinicos '!W1978&lt;10,3,'Paraclinicos '!W1978&lt;13,2,'Paraclinicos '!W1978&lt;15,1,'Paraclinicos '!W1978=15,0)</f>
        <v/>
      </c>
      <c r="U2043" s="54" t="str">
        <f t="shared" si="93"/>
        <v/>
      </c>
      <c r="V2043" t="str" cm="1">
        <f t="array" ref="V2043">_xlfn.IFS('Paraclinicos '!S1978="","",OR('Paraclinicos '!S1978&lt;=8,'Paraclinicos '!S1978&gt;=25),3,'Paraclinicos '!S1978&lt;12,1,'Paraclinicos '!S1978&lt;21,0,'Paraclinicos '!S1978&lt;25,2)</f>
        <v/>
      </c>
      <c r="W2043" t="str">
        <f>IFERROR(IF(INDEX('BD Demog para scores enalazar'!Y$2:'BD Demog para scores enalazar'!Y$3000,MATCH(Formulas!A2043,'BD Demog para scores enalazar'!A$2:'BD Demog para scores enalazar'!A$3000,0))=1,"SI","NO"),"")</f>
        <v/>
      </c>
      <c r="X2043" s="9" t="str">
        <f>IFERROR(IF(INDEX('BD Demog para scores enalazar'!AJ$2:'BD Demog para scores enalazar'!AJ$3000,MATCH(Formulas!A2043,'BD Demog para scores enalazar'!A$2:'BD Demog para scores enalazar'!A$3000,0))=1,"SI","NO"),"")</f>
        <v/>
      </c>
      <c r="Y2043" t="str" cm="1">
        <f t="array" ref="Y2043">IF(AND(W2043="NO",X2043="NO"),_xlfn.IFS('Paraclinicos '!K1978&lt;=91,3,'Paraclinicos '!K1978&lt;94,2,'Paraclinicos '!K1978&lt;96,1,'Paraclinicos '!K1978&gt;=96,0),"")</f>
        <v/>
      </c>
      <c r="Z2043" t="str" cm="1">
        <f t="array" ref="Z2043">IF(OR(W2043="SI",X2043="SI"),_xlfn.IFS(OR(AND('Paraclinicos '!K1979&lt;=83),AND('Paraclinicos '!K1979&gt;=97,AA2043=2)),3,OR(AND('Paraclinicos '!K1979&lt;=86),AND('Paraclinicos '!K1979&gt;=94,AA2043=2)),2,OR(AND('Paraclinicos '!K1979&lt;=88),AND('Paraclinicos '!K1979&gt;=92,AA2043=2)),1,OR(AND('Paraclinicos '!K1979&gt;=88,'Paraclinicos '!K1979&lt;=92),AND('Paraclinicos '!K1979&gt;=93,AA2043=0)),0),"")</f>
        <v/>
      </c>
      <c r="AA2043" t="str" cm="1">
        <f t="array" ref="AA2043">_xlfn.IFS('Paraclinicos '!E1978="","",'Paraclinicos '!E1978="Oxigeno",2,'Paraclinicos '!E1978="Aire",0)</f>
        <v/>
      </c>
    </row>
    <row r="2044" spans="1:27" x14ac:dyDescent="0.25">
      <c r="A2044">
        <f>'Paraclinicos '!A1979</f>
        <v>0</v>
      </c>
      <c r="B2044" s="3">
        <f>'Paraclinicos '!R1979</f>
        <v>0</v>
      </c>
      <c r="C2044" t="str" cm="1">
        <f t="array" ref="C2044">_xlfn.IFS('Paraclinicos '!Q1979="","",'Paraclinicos '!Q1979&gt;60,3,'Paraclinicos '!Q1979&lt;=60,1)</f>
        <v/>
      </c>
      <c r="D2044" t="str">
        <f>IFERROR(IF(INDEX('BD Demog para scores enalazar'!BC$2:BC$3000,MATCH(Formulas!A2044,'BD Demog para scores enalazar'!A$2:A$3000,0))=0,"SI","NO"),"")</f>
        <v/>
      </c>
      <c r="E2044" t="str" cm="1">
        <f t="array" ref="E2044">_xlfn.IFS(D2044="","",D2044="SI",4,D2044="NO",1)</f>
        <v/>
      </c>
      <c r="F2044" t="str" cm="1">
        <f t="array" ref="F2044">_xlfn.IFS('Paraclinicos '!B1979="","",'Paraclinicos '!B1979&gt;1,1,'Paraclinicos '!B1979&lt;=1,3)</f>
        <v/>
      </c>
      <c r="G2044" t="str" cm="1">
        <f t="array" ref="G2044">_xlfn.IFS('Paraclinicos '!D1979="","",AND('Paraclinicos '!D1979&gt;=250,'Paraclinicos '!D1979&lt;=500),2,'Paraclinicos '!D1979&gt;500,3,'Paraclinicos '!D1979&lt;250,1)</f>
        <v/>
      </c>
      <c r="H2044" s="50" t="str">
        <f t="shared" si="94"/>
        <v/>
      </c>
      <c r="I2044" t="str" cm="1">
        <f t="array" ref="I2044">_xlfn.IFS('Paraclinicos '!Q1979="","",'Paraclinicos '!Q1979&gt;=65,1,'Paraclinicos '!Q1979&lt;65,0)</f>
        <v/>
      </c>
      <c r="J2044" t="str" cm="1">
        <f t="array" ref="J2044">_xlfn.IFS('Paraclinicos '!I1979="","",'Paraclinicos '!I1979&gt;7,1,'Paraclinicos '!I1979&lt;=7,0)</f>
        <v/>
      </c>
      <c r="K2044" t="str" cm="1">
        <f t="array" ref="K2044">_xlfn.IFS('Paraclinicos '!W1979="","",'Paraclinicos '!W1979&lt;=8,1,'Paraclinicos '!W1979&gt;8,0)</f>
        <v/>
      </c>
      <c r="L2044" t="str" cm="1">
        <f t="array" ref="L2044">_xlfn.IFS('Paraclinicos '!S1979="","",'Paraclinicos '!S1979&gt;=30,1,'Paraclinicos '!S1979&lt;30,0)</f>
        <v/>
      </c>
      <c r="M2044" t="str" cm="1">
        <f t="array" ref="M2044">_xlfn.IFS(OR('Paraclinicos '!T1979="",'Paraclinicos '!U1979=""),"",OR('Paraclinicos '!T1979&lt;=90,'Paraclinicos '!U1979&lt;=60),1,OR('Paraclinicos '!T1979&gt;90,'Paraclinicos '!U1979&gt;60),0)</f>
        <v/>
      </c>
      <c r="N2044" s="45" t="str">
        <f t="shared" si="95"/>
        <v/>
      </c>
      <c r="O2044" t="str" cm="1">
        <f t="array" ref="O2044">_xlfn.IFS(OR('Paraclinicos '!M1979="",'Paraclinicos '!N1979="",'Paraclinicos '!N1979=0),"",'Paraclinicos '!M1979/'Paraclinicos '!N1979&lt;100,4,'Paraclinicos '!M1979/'Paraclinicos '!N1979&lt;200,3,'Paraclinicos '!M1979/'Paraclinicos '!N1979&lt;300,2,'Paraclinicos '!M1979/'Paraclinicos '!N1979&lt;400,1,'Paraclinicos '!M1979/'Paraclinicos '!N1979&gt;=400,0)</f>
        <v/>
      </c>
      <c r="P2044" t="str" cm="1">
        <f t="array" ref="P2044">_xlfn.IFS('Paraclinicos '!C1979="","",'Paraclinicos '!C1979&lt;20,4,'Paraclinicos '!C1979&lt;50,3,'Paraclinicos '!C1979&lt;100,2,'Paraclinicos '!C1979&lt;150,1,'Paraclinicos '!C1979&gt;150,0)</f>
        <v/>
      </c>
      <c r="Q2044" t="str" cm="1">
        <f t="array" ref="Q2044">_xlfn.IFS('Paraclinicos '!O1979="","",'Paraclinicos '!O1979&lt;1.2,0,'Paraclinicos '!O1979&lt;2,1,'Paraclinicos '!O1979&lt;3.5,2,'Paraclinicos '!O1979&lt;5,3,'Paraclinicos '!O1979&gt;5,4)</f>
        <v/>
      </c>
      <c r="R2044" t="str" cm="1">
        <f t="array" ref="R2044">_xlfn.IFS('Paraclinicos '!J1979="","",'Paraclinicos '!J1979&lt;1.2,0,'Paraclinicos '!J1979&lt;2,1,'Paraclinicos '!J1979&lt;6,2,'Paraclinicos '!J1979&lt;12,3,'Paraclinicos '!J1979&gt;=12,4)</f>
        <v/>
      </c>
      <c r="S2044" t="str" cm="1">
        <f t="array" ref="S2044">_xlfn.IFS('Paraclinicos '!Y1979="","",'Paraclinicos '!Y1979&lt;70,1,'Paraclinicos '!Y1979&gt;=70,0)</f>
        <v/>
      </c>
      <c r="T2044" t="str" cm="1">
        <f t="array" ref="T2044">_xlfn.IFS('Paraclinicos '!W1979="","",'Paraclinicos '!W1979&lt;6,4,'Paraclinicos '!W1979&lt;10,3,'Paraclinicos '!W1979&lt;13,2,'Paraclinicos '!W1979&lt;15,1,'Paraclinicos '!W1979=15,0)</f>
        <v/>
      </c>
      <c r="U2044" s="54" t="str">
        <f t="shared" si="93"/>
        <v/>
      </c>
      <c r="V2044" t="str" cm="1">
        <f t="array" ref="V2044">_xlfn.IFS('Paraclinicos '!S1979="","",OR('Paraclinicos '!S1979&lt;=8,'Paraclinicos '!S1979&gt;=25),3,'Paraclinicos '!S1979&lt;12,1,'Paraclinicos '!S1979&lt;21,0,'Paraclinicos '!S1979&lt;25,2)</f>
        <v/>
      </c>
      <c r="W2044" t="str">
        <f>IFERROR(IF(INDEX('BD Demog para scores enalazar'!Y$2:'BD Demog para scores enalazar'!Y$3000,MATCH(Formulas!A2044,'BD Demog para scores enalazar'!A$2:'BD Demog para scores enalazar'!A$3000,0))=1,"SI","NO"),"")</f>
        <v/>
      </c>
      <c r="X2044" s="9" t="str">
        <f>IFERROR(IF(INDEX('BD Demog para scores enalazar'!AJ$2:'BD Demog para scores enalazar'!AJ$3000,MATCH(Formulas!A2044,'BD Demog para scores enalazar'!A$2:'BD Demog para scores enalazar'!A$3000,0))=1,"SI","NO"),"")</f>
        <v/>
      </c>
      <c r="Y2044" t="str" cm="1">
        <f t="array" ref="Y2044">IF(AND(W2044="NO",X2044="NO"),_xlfn.IFS('Paraclinicos '!K1979&lt;=91,3,'Paraclinicos '!K1979&lt;94,2,'Paraclinicos '!K1979&lt;96,1,'Paraclinicos '!K1979&gt;=96,0),"")</f>
        <v/>
      </c>
      <c r="Z2044" t="str" cm="1">
        <f t="array" ref="Z2044">IF(OR(W2044="SI",X2044="SI"),_xlfn.IFS(OR(AND('Paraclinicos '!K1980&lt;=83),AND('Paraclinicos '!K1980&gt;=97,AA2044=2)),3,OR(AND('Paraclinicos '!K1980&lt;=86),AND('Paraclinicos '!K1980&gt;=94,AA2044=2)),2,OR(AND('Paraclinicos '!K1980&lt;=88),AND('Paraclinicos '!K1980&gt;=92,AA2044=2)),1,OR(AND('Paraclinicos '!K1980&gt;=88,'Paraclinicos '!K1980&lt;=92),AND('Paraclinicos '!K1980&gt;=93,AA2044=0)),0),"")</f>
        <v/>
      </c>
      <c r="AA2044" t="str" cm="1">
        <f t="array" ref="AA2044">_xlfn.IFS('Paraclinicos '!E1979="","",'Paraclinicos '!E1979="Oxigeno",2,'Paraclinicos '!E1979="Aire",0)</f>
        <v/>
      </c>
    </row>
    <row r="2045" spans="1:27" x14ac:dyDescent="0.25">
      <c r="A2045">
        <f>'Paraclinicos '!A1980</f>
        <v>0</v>
      </c>
      <c r="B2045" s="3">
        <f>'Paraclinicos '!R1980</f>
        <v>0</v>
      </c>
      <c r="C2045" t="str" cm="1">
        <f t="array" ref="C2045">_xlfn.IFS('Paraclinicos '!Q1980="","",'Paraclinicos '!Q1980&gt;60,3,'Paraclinicos '!Q1980&lt;=60,1)</f>
        <v/>
      </c>
      <c r="D2045" t="str">
        <f>IFERROR(IF(INDEX('BD Demog para scores enalazar'!BC$2:BC$3000,MATCH(Formulas!A2045,'BD Demog para scores enalazar'!A$2:A$3000,0))=0,"SI","NO"),"")</f>
        <v/>
      </c>
      <c r="E2045" t="str" cm="1">
        <f t="array" ref="E2045">_xlfn.IFS(D2045="","",D2045="SI",4,D2045="NO",1)</f>
        <v/>
      </c>
      <c r="F2045" t="str" cm="1">
        <f t="array" ref="F2045">_xlfn.IFS('Paraclinicos '!B1980="","",'Paraclinicos '!B1980&gt;1,1,'Paraclinicos '!B1980&lt;=1,3)</f>
        <v/>
      </c>
      <c r="G2045" t="str" cm="1">
        <f t="array" ref="G2045">_xlfn.IFS('Paraclinicos '!D1980="","",AND('Paraclinicos '!D1980&gt;=250,'Paraclinicos '!D1980&lt;=500),2,'Paraclinicos '!D1980&gt;500,3,'Paraclinicos '!D1980&lt;250,1)</f>
        <v/>
      </c>
      <c r="H2045" s="50" t="str">
        <f t="shared" si="94"/>
        <v/>
      </c>
      <c r="I2045" t="str" cm="1">
        <f t="array" ref="I2045">_xlfn.IFS('Paraclinicos '!Q1980="","",'Paraclinicos '!Q1980&gt;=65,1,'Paraclinicos '!Q1980&lt;65,0)</f>
        <v/>
      </c>
      <c r="J2045" t="str" cm="1">
        <f t="array" ref="J2045">_xlfn.IFS('Paraclinicos '!I1980="","",'Paraclinicos '!I1980&gt;7,1,'Paraclinicos '!I1980&lt;=7,0)</f>
        <v/>
      </c>
      <c r="K2045" t="str" cm="1">
        <f t="array" ref="K2045">_xlfn.IFS('Paraclinicos '!W1980="","",'Paraclinicos '!W1980&lt;=8,1,'Paraclinicos '!W1980&gt;8,0)</f>
        <v/>
      </c>
      <c r="L2045" t="str" cm="1">
        <f t="array" ref="L2045">_xlfn.IFS('Paraclinicos '!S1980="","",'Paraclinicos '!S1980&gt;=30,1,'Paraclinicos '!S1980&lt;30,0)</f>
        <v/>
      </c>
      <c r="M2045" t="str" cm="1">
        <f t="array" ref="M2045">_xlfn.IFS(OR('Paraclinicos '!T1980="",'Paraclinicos '!U1980=""),"",OR('Paraclinicos '!T1980&lt;=90,'Paraclinicos '!U1980&lt;=60),1,OR('Paraclinicos '!T1980&gt;90,'Paraclinicos '!U1980&gt;60),0)</f>
        <v/>
      </c>
      <c r="N2045" s="45" t="str">
        <f t="shared" si="95"/>
        <v/>
      </c>
      <c r="O2045" t="str" cm="1">
        <f t="array" ref="O2045">_xlfn.IFS(OR('Paraclinicos '!M1980="",'Paraclinicos '!N1980="",'Paraclinicos '!N1980=0),"",'Paraclinicos '!M1980/'Paraclinicos '!N1980&lt;100,4,'Paraclinicos '!M1980/'Paraclinicos '!N1980&lt;200,3,'Paraclinicos '!M1980/'Paraclinicos '!N1980&lt;300,2,'Paraclinicos '!M1980/'Paraclinicos '!N1980&lt;400,1,'Paraclinicos '!M1980/'Paraclinicos '!N1980&gt;=400,0)</f>
        <v/>
      </c>
      <c r="P2045" t="str" cm="1">
        <f t="array" ref="P2045">_xlfn.IFS('Paraclinicos '!C1980="","",'Paraclinicos '!C1980&lt;20,4,'Paraclinicos '!C1980&lt;50,3,'Paraclinicos '!C1980&lt;100,2,'Paraclinicos '!C1980&lt;150,1,'Paraclinicos '!C1980&gt;150,0)</f>
        <v/>
      </c>
      <c r="Q2045" t="str" cm="1">
        <f t="array" ref="Q2045">_xlfn.IFS('Paraclinicos '!O1980="","",'Paraclinicos '!O1980&lt;1.2,0,'Paraclinicos '!O1980&lt;2,1,'Paraclinicos '!O1980&lt;3.5,2,'Paraclinicos '!O1980&lt;5,3,'Paraclinicos '!O1980&gt;5,4)</f>
        <v/>
      </c>
      <c r="R2045" t="str" cm="1">
        <f t="array" ref="R2045">_xlfn.IFS('Paraclinicos '!J1980="","",'Paraclinicos '!J1980&lt;1.2,0,'Paraclinicos '!J1980&lt;2,1,'Paraclinicos '!J1980&lt;6,2,'Paraclinicos '!J1980&lt;12,3,'Paraclinicos '!J1980&gt;=12,4)</f>
        <v/>
      </c>
      <c r="S2045" t="str" cm="1">
        <f t="array" ref="S2045">_xlfn.IFS('Paraclinicos '!Y1980="","",'Paraclinicos '!Y1980&lt;70,1,'Paraclinicos '!Y1980&gt;=70,0)</f>
        <v/>
      </c>
      <c r="T2045" t="str" cm="1">
        <f t="array" ref="T2045">_xlfn.IFS('Paraclinicos '!W1980="","",'Paraclinicos '!W1980&lt;6,4,'Paraclinicos '!W1980&lt;10,3,'Paraclinicos '!W1980&lt;13,2,'Paraclinicos '!W1980&lt;15,1,'Paraclinicos '!W1980=15,0)</f>
        <v/>
      </c>
      <c r="U2045" s="54" t="str">
        <f t="shared" si="93"/>
        <v/>
      </c>
      <c r="V2045" t="str" cm="1">
        <f t="array" ref="V2045">_xlfn.IFS('Paraclinicos '!S1980="","",OR('Paraclinicos '!S1980&lt;=8,'Paraclinicos '!S1980&gt;=25),3,'Paraclinicos '!S1980&lt;12,1,'Paraclinicos '!S1980&lt;21,0,'Paraclinicos '!S1980&lt;25,2)</f>
        <v/>
      </c>
      <c r="W2045" t="str">
        <f>IFERROR(IF(INDEX('BD Demog para scores enalazar'!Y$2:'BD Demog para scores enalazar'!Y$3000,MATCH(Formulas!A2045,'BD Demog para scores enalazar'!A$2:'BD Demog para scores enalazar'!A$3000,0))=1,"SI","NO"),"")</f>
        <v/>
      </c>
      <c r="X2045" s="9" t="str">
        <f>IFERROR(IF(INDEX('BD Demog para scores enalazar'!AJ$2:'BD Demog para scores enalazar'!AJ$3000,MATCH(Formulas!A2045,'BD Demog para scores enalazar'!A$2:'BD Demog para scores enalazar'!A$3000,0))=1,"SI","NO"),"")</f>
        <v/>
      </c>
      <c r="Y2045" t="str" cm="1">
        <f t="array" ref="Y2045">IF(AND(W2045="NO",X2045="NO"),_xlfn.IFS('Paraclinicos '!K1980&lt;=91,3,'Paraclinicos '!K1980&lt;94,2,'Paraclinicos '!K1980&lt;96,1,'Paraclinicos '!K1980&gt;=96,0),"")</f>
        <v/>
      </c>
      <c r="Z2045" t="str" cm="1">
        <f t="array" ref="Z2045">IF(OR(W2045="SI",X2045="SI"),_xlfn.IFS(OR(AND('Paraclinicos '!K1981&lt;=83),AND('Paraclinicos '!K1981&gt;=97,AA2045=2)),3,OR(AND('Paraclinicos '!K1981&lt;=86),AND('Paraclinicos '!K1981&gt;=94,AA2045=2)),2,OR(AND('Paraclinicos '!K1981&lt;=88),AND('Paraclinicos '!K1981&gt;=92,AA2045=2)),1,OR(AND('Paraclinicos '!K1981&gt;=88,'Paraclinicos '!K1981&lt;=92),AND('Paraclinicos '!K1981&gt;=93,AA2045=0)),0),"")</f>
        <v/>
      </c>
      <c r="AA2045" t="str" cm="1">
        <f t="array" ref="AA2045">_xlfn.IFS('Paraclinicos '!E1980="","",'Paraclinicos '!E1980="Oxigeno",2,'Paraclinicos '!E1980="Aire",0)</f>
        <v/>
      </c>
    </row>
    <row r="2046" spans="1:27" x14ac:dyDescent="0.25">
      <c r="A2046">
        <f>'Paraclinicos '!A1981</f>
        <v>0</v>
      </c>
      <c r="B2046" s="3">
        <f>'Paraclinicos '!R1981</f>
        <v>0</v>
      </c>
      <c r="C2046" t="str" cm="1">
        <f t="array" ref="C2046">_xlfn.IFS('Paraclinicos '!Q1981="","",'Paraclinicos '!Q1981&gt;60,3,'Paraclinicos '!Q1981&lt;=60,1)</f>
        <v/>
      </c>
      <c r="D2046" t="str">
        <f>IFERROR(IF(INDEX('BD Demog para scores enalazar'!BC$2:BC$3000,MATCH(Formulas!A2046,'BD Demog para scores enalazar'!A$2:A$3000,0))=0,"SI","NO"),"")</f>
        <v/>
      </c>
      <c r="E2046" t="str" cm="1">
        <f t="array" ref="E2046">_xlfn.IFS(D2046="","",D2046="SI",4,D2046="NO",1)</f>
        <v/>
      </c>
      <c r="F2046" t="str" cm="1">
        <f t="array" ref="F2046">_xlfn.IFS('Paraclinicos '!B1981="","",'Paraclinicos '!B1981&gt;1,1,'Paraclinicos '!B1981&lt;=1,3)</f>
        <v/>
      </c>
      <c r="G2046" t="str" cm="1">
        <f t="array" ref="G2046">_xlfn.IFS('Paraclinicos '!D1981="","",AND('Paraclinicos '!D1981&gt;=250,'Paraclinicos '!D1981&lt;=500),2,'Paraclinicos '!D1981&gt;500,3,'Paraclinicos '!D1981&lt;250,1)</f>
        <v/>
      </c>
      <c r="H2046" s="50" t="str">
        <f t="shared" si="94"/>
        <v/>
      </c>
      <c r="I2046" t="str" cm="1">
        <f t="array" ref="I2046">_xlfn.IFS('Paraclinicos '!Q1981="","",'Paraclinicos '!Q1981&gt;=65,1,'Paraclinicos '!Q1981&lt;65,0)</f>
        <v/>
      </c>
      <c r="J2046" t="str" cm="1">
        <f t="array" ref="J2046">_xlfn.IFS('Paraclinicos '!I1981="","",'Paraclinicos '!I1981&gt;7,1,'Paraclinicos '!I1981&lt;=7,0)</f>
        <v/>
      </c>
      <c r="K2046" t="str" cm="1">
        <f t="array" ref="K2046">_xlfn.IFS('Paraclinicos '!W1981="","",'Paraclinicos '!W1981&lt;=8,1,'Paraclinicos '!W1981&gt;8,0)</f>
        <v/>
      </c>
      <c r="L2046" t="str" cm="1">
        <f t="array" ref="L2046">_xlfn.IFS('Paraclinicos '!S1981="","",'Paraclinicos '!S1981&gt;=30,1,'Paraclinicos '!S1981&lt;30,0)</f>
        <v/>
      </c>
      <c r="M2046" t="str" cm="1">
        <f t="array" ref="M2046">_xlfn.IFS(OR('Paraclinicos '!T1981="",'Paraclinicos '!U1981=""),"",OR('Paraclinicos '!T1981&lt;=90,'Paraclinicos '!U1981&lt;=60),1,OR('Paraclinicos '!T1981&gt;90,'Paraclinicos '!U1981&gt;60),0)</f>
        <v/>
      </c>
      <c r="N2046" s="45" t="str">
        <f t="shared" si="95"/>
        <v/>
      </c>
      <c r="O2046" t="str" cm="1">
        <f t="array" ref="O2046">_xlfn.IFS(OR('Paraclinicos '!M1981="",'Paraclinicos '!N1981="",'Paraclinicos '!N1981=0),"",'Paraclinicos '!M1981/'Paraclinicos '!N1981&lt;100,4,'Paraclinicos '!M1981/'Paraclinicos '!N1981&lt;200,3,'Paraclinicos '!M1981/'Paraclinicos '!N1981&lt;300,2,'Paraclinicos '!M1981/'Paraclinicos '!N1981&lt;400,1,'Paraclinicos '!M1981/'Paraclinicos '!N1981&gt;=400,0)</f>
        <v/>
      </c>
      <c r="P2046" t="str" cm="1">
        <f t="array" ref="P2046">_xlfn.IFS('Paraclinicos '!C1981="","",'Paraclinicos '!C1981&lt;20,4,'Paraclinicos '!C1981&lt;50,3,'Paraclinicos '!C1981&lt;100,2,'Paraclinicos '!C1981&lt;150,1,'Paraclinicos '!C1981&gt;150,0)</f>
        <v/>
      </c>
      <c r="Q2046" t="str" cm="1">
        <f t="array" ref="Q2046">_xlfn.IFS('Paraclinicos '!O1981="","",'Paraclinicos '!O1981&lt;1.2,0,'Paraclinicos '!O1981&lt;2,1,'Paraclinicos '!O1981&lt;3.5,2,'Paraclinicos '!O1981&lt;5,3,'Paraclinicos '!O1981&gt;5,4)</f>
        <v/>
      </c>
      <c r="R2046" t="str" cm="1">
        <f t="array" ref="R2046">_xlfn.IFS('Paraclinicos '!J1981="","",'Paraclinicos '!J1981&lt;1.2,0,'Paraclinicos '!J1981&lt;2,1,'Paraclinicos '!J1981&lt;6,2,'Paraclinicos '!J1981&lt;12,3,'Paraclinicos '!J1981&gt;=12,4)</f>
        <v/>
      </c>
      <c r="S2046" t="str" cm="1">
        <f t="array" ref="S2046">_xlfn.IFS('Paraclinicos '!Y1981="","",'Paraclinicos '!Y1981&lt;70,1,'Paraclinicos '!Y1981&gt;=70,0)</f>
        <v/>
      </c>
      <c r="T2046" t="str" cm="1">
        <f t="array" ref="T2046">_xlfn.IFS('Paraclinicos '!W1981="","",'Paraclinicos '!W1981&lt;6,4,'Paraclinicos '!W1981&lt;10,3,'Paraclinicos '!W1981&lt;13,2,'Paraclinicos '!W1981&lt;15,1,'Paraclinicos '!W1981=15,0)</f>
        <v/>
      </c>
      <c r="U2046" s="54" t="str">
        <f t="shared" si="93"/>
        <v/>
      </c>
      <c r="V2046" t="str" cm="1">
        <f t="array" ref="V2046">_xlfn.IFS('Paraclinicos '!S1981="","",OR('Paraclinicos '!S1981&lt;=8,'Paraclinicos '!S1981&gt;=25),3,'Paraclinicos '!S1981&lt;12,1,'Paraclinicos '!S1981&lt;21,0,'Paraclinicos '!S1981&lt;25,2)</f>
        <v/>
      </c>
      <c r="W2046" t="str">
        <f>IFERROR(IF(INDEX('BD Demog para scores enalazar'!Y$2:'BD Demog para scores enalazar'!Y$3000,MATCH(Formulas!A2046,'BD Demog para scores enalazar'!A$2:'BD Demog para scores enalazar'!A$3000,0))=1,"SI","NO"),"")</f>
        <v/>
      </c>
      <c r="X2046" s="9" t="str">
        <f>IFERROR(IF(INDEX('BD Demog para scores enalazar'!AJ$2:'BD Demog para scores enalazar'!AJ$3000,MATCH(Formulas!A2046,'BD Demog para scores enalazar'!A$2:'BD Demog para scores enalazar'!A$3000,0))=1,"SI","NO"),"")</f>
        <v/>
      </c>
      <c r="Y2046" t="str" cm="1">
        <f t="array" ref="Y2046">IF(AND(W2046="NO",X2046="NO"),_xlfn.IFS('Paraclinicos '!K1981&lt;=91,3,'Paraclinicos '!K1981&lt;94,2,'Paraclinicos '!K1981&lt;96,1,'Paraclinicos '!K1981&gt;=96,0),"")</f>
        <v/>
      </c>
      <c r="Z2046" t="str" cm="1">
        <f t="array" ref="Z2046">IF(OR(W2046="SI",X2046="SI"),_xlfn.IFS(OR(AND('Paraclinicos '!K1982&lt;=83),AND('Paraclinicos '!K1982&gt;=97,AA2046=2)),3,OR(AND('Paraclinicos '!K1982&lt;=86),AND('Paraclinicos '!K1982&gt;=94,AA2046=2)),2,OR(AND('Paraclinicos '!K1982&lt;=88),AND('Paraclinicos '!K1982&gt;=92,AA2046=2)),1,OR(AND('Paraclinicos '!K1982&gt;=88,'Paraclinicos '!K1982&lt;=92),AND('Paraclinicos '!K1982&gt;=93,AA2046=0)),0),"")</f>
        <v/>
      </c>
      <c r="AA2046" t="str" cm="1">
        <f t="array" ref="AA2046">_xlfn.IFS('Paraclinicos '!E1981="","",'Paraclinicos '!E1981="Oxigeno",2,'Paraclinicos '!E1981="Aire",0)</f>
        <v/>
      </c>
    </row>
    <row r="2047" spans="1:27" x14ac:dyDescent="0.25">
      <c r="A2047">
        <f>'Paraclinicos '!A1982</f>
        <v>0</v>
      </c>
      <c r="B2047" s="3">
        <f>'Paraclinicos '!R1982</f>
        <v>0</v>
      </c>
      <c r="C2047" t="str" cm="1">
        <f t="array" ref="C2047">_xlfn.IFS('Paraclinicos '!Q1982="","",'Paraclinicos '!Q1982&gt;60,3,'Paraclinicos '!Q1982&lt;=60,1)</f>
        <v/>
      </c>
      <c r="D2047" t="str">
        <f>IFERROR(IF(INDEX('BD Demog para scores enalazar'!BC$2:BC$3000,MATCH(Formulas!A2047,'BD Demog para scores enalazar'!A$2:A$3000,0))=0,"SI","NO"),"")</f>
        <v/>
      </c>
      <c r="E2047" t="str" cm="1">
        <f t="array" ref="E2047">_xlfn.IFS(D2047="","",D2047="SI",4,D2047="NO",1)</f>
        <v/>
      </c>
      <c r="F2047" t="str" cm="1">
        <f t="array" ref="F2047">_xlfn.IFS('Paraclinicos '!B1982="","",'Paraclinicos '!B1982&gt;1,1,'Paraclinicos '!B1982&lt;=1,3)</f>
        <v/>
      </c>
      <c r="G2047" t="str" cm="1">
        <f t="array" ref="G2047">_xlfn.IFS('Paraclinicos '!D1982="","",AND('Paraclinicos '!D1982&gt;=250,'Paraclinicos '!D1982&lt;=500),2,'Paraclinicos '!D1982&gt;500,3,'Paraclinicos '!D1982&lt;250,1)</f>
        <v/>
      </c>
      <c r="H2047" s="50" t="str">
        <f t="shared" si="94"/>
        <v/>
      </c>
      <c r="I2047" t="str" cm="1">
        <f t="array" ref="I2047">_xlfn.IFS('Paraclinicos '!Q1982="","",'Paraclinicos '!Q1982&gt;=65,1,'Paraclinicos '!Q1982&lt;65,0)</f>
        <v/>
      </c>
      <c r="J2047" t="str" cm="1">
        <f t="array" ref="J2047">_xlfn.IFS('Paraclinicos '!I1982="","",'Paraclinicos '!I1982&gt;7,1,'Paraclinicos '!I1982&lt;=7,0)</f>
        <v/>
      </c>
      <c r="K2047" t="str" cm="1">
        <f t="array" ref="K2047">_xlfn.IFS('Paraclinicos '!W1982="","",'Paraclinicos '!W1982&lt;=8,1,'Paraclinicos '!W1982&gt;8,0)</f>
        <v/>
      </c>
      <c r="L2047" t="str" cm="1">
        <f t="array" ref="L2047">_xlfn.IFS('Paraclinicos '!S1982="","",'Paraclinicos '!S1982&gt;=30,1,'Paraclinicos '!S1982&lt;30,0)</f>
        <v/>
      </c>
      <c r="M2047" t="str" cm="1">
        <f t="array" ref="M2047">_xlfn.IFS(OR('Paraclinicos '!T1982="",'Paraclinicos '!U1982=""),"",OR('Paraclinicos '!T1982&lt;=90,'Paraclinicos '!U1982&lt;=60),1,OR('Paraclinicos '!T1982&gt;90,'Paraclinicos '!U1982&gt;60),0)</f>
        <v/>
      </c>
      <c r="N2047" s="45" t="str">
        <f t="shared" si="95"/>
        <v/>
      </c>
      <c r="O2047" t="str" cm="1">
        <f t="array" ref="O2047">_xlfn.IFS(OR('Paraclinicos '!M1982="",'Paraclinicos '!N1982="",'Paraclinicos '!N1982=0),"",'Paraclinicos '!M1982/'Paraclinicos '!N1982&lt;100,4,'Paraclinicos '!M1982/'Paraclinicos '!N1982&lt;200,3,'Paraclinicos '!M1982/'Paraclinicos '!N1982&lt;300,2,'Paraclinicos '!M1982/'Paraclinicos '!N1982&lt;400,1,'Paraclinicos '!M1982/'Paraclinicos '!N1982&gt;=400,0)</f>
        <v/>
      </c>
      <c r="P2047" t="str" cm="1">
        <f t="array" ref="P2047">_xlfn.IFS('Paraclinicos '!C1982="","",'Paraclinicos '!C1982&lt;20,4,'Paraclinicos '!C1982&lt;50,3,'Paraclinicos '!C1982&lt;100,2,'Paraclinicos '!C1982&lt;150,1,'Paraclinicos '!C1982&gt;150,0)</f>
        <v/>
      </c>
      <c r="Q2047" t="str" cm="1">
        <f t="array" ref="Q2047">_xlfn.IFS('Paraclinicos '!O1982="","",'Paraclinicos '!O1982&lt;1.2,0,'Paraclinicos '!O1982&lt;2,1,'Paraclinicos '!O1982&lt;3.5,2,'Paraclinicos '!O1982&lt;5,3,'Paraclinicos '!O1982&gt;5,4)</f>
        <v/>
      </c>
      <c r="R2047" t="str" cm="1">
        <f t="array" ref="R2047">_xlfn.IFS('Paraclinicos '!J1982="","",'Paraclinicos '!J1982&lt;1.2,0,'Paraclinicos '!J1982&lt;2,1,'Paraclinicos '!J1982&lt;6,2,'Paraclinicos '!J1982&lt;12,3,'Paraclinicos '!J1982&gt;=12,4)</f>
        <v/>
      </c>
      <c r="S2047" t="str" cm="1">
        <f t="array" ref="S2047">_xlfn.IFS('Paraclinicos '!Y1982="","",'Paraclinicos '!Y1982&lt;70,1,'Paraclinicos '!Y1982&gt;=70,0)</f>
        <v/>
      </c>
      <c r="T2047" t="str" cm="1">
        <f t="array" ref="T2047">_xlfn.IFS('Paraclinicos '!W1982="","",'Paraclinicos '!W1982&lt;6,4,'Paraclinicos '!W1982&lt;10,3,'Paraclinicos '!W1982&lt;13,2,'Paraclinicos '!W1982&lt;15,1,'Paraclinicos '!W1982=15,0)</f>
        <v/>
      </c>
      <c r="U2047" s="54" t="str">
        <f t="shared" si="93"/>
        <v/>
      </c>
      <c r="V2047" t="str" cm="1">
        <f t="array" ref="V2047">_xlfn.IFS('Paraclinicos '!S1982="","",OR('Paraclinicos '!S1982&lt;=8,'Paraclinicos '!S1982&gt;=25),3,'Paraclinicos '!S1982&lt;12,1,'Paraclinicos '!S1982&lt;21,0,'Paraclinicos '!S1982&lt;25,2)</f>
        <v/>
      </c>
      <c r="W2047" t="str">
        <f>IFERROR(IF(INDEX('BD Demog para scores enalazar'!Y$2:'BD Demog para scores enalazar'!Y$3000,MATCH(Formulas!A2047,'BD Demog para scores enalazar'!A$2:'BD Demog para scores enalazar'!A$3000,0))=1,"SI","NO"),"")</f>
        <v/>
      </c>
      <c r="X2047" s="9" t="str">
        <f>IFERROR(IF(INDEX('BD Demog para scores enalazar'!AJ$2:'BD Demog para scores enalazar'!AJ$3000,MATCH(Formulas!A2047,'BD Demog para scores enalazar'!A$2:'BD Demog para scores enalazar'!A$3000,0))=1,"SI","NO"),"")</f>
        <v/>
      </c>
      <c r="Y2047" t="str" cm="1">
        <f t="array" ref="Y2047">IF(AND(W2047="NO",X2047="NO"),_xlfn.IFS('Paraclinicos '!K1982&lt;=91,3,'Paraclinicos '!K1982&lt;94,2,'Paraclinicos '!K1982&lt;96,1,'Paraclinicos '!K1982&gt;=96,0),"")</f>
        <v/>
      </c>
      <c r="Z2047" t="str" cm="1">
        <f t="array" ref="Z2047">IF(OR(W2047="SI",X2047="SI"),_xlfn.IFS(OR(AND('Paraclinicos '!K1983&lt;=83),AND('Paraclinicos '!K1983&gt;=97,AA2047=2)),3,OR(AND('Paraclinicos '!K1983&lt;=86),AND('Paraclinicos '!K1983&gt;=94,AA2047=2)),2,OR(AND('Paraclinicos '!K1983&lt;=88),AND('Paraclinicos '!K1983&gt;=92,AA2047=2)),1,OR(AND('Paraclinicos '!K1983&gt;=88,'Paraclinicos '!K1983&lt;=92),AND('Paraclinicos '!K1983&gt;=93,AA2047=0)),0),"")</f>
        <v/>
      </c>
      <c r="AA2047" t="str" cm="1">
        <f t="array" ref="AA2047">_xlfn.IFS('Paraclinicos '!E1982="","",'Paraclinicos '!E1982="Oxigeno",2,'Paraclinicos '!E1982="Aire",0)</f>
        <v/>
      </c>
    </row>
    <row r="2048" spans="1:27" x14ac:dyDescent="0.25">
      <c r="A2048">
        <f>'Paraclinicos '!A1983</f>
        <v>0</v>
      </c>
      <c r="B2048" s="3">
        <f>'Paraclinicos '!R1983</f>
        <v>0</v>
      </c>
      <c r="C2048" t="str" cm="1">
        <f t="array" ref="C2048">_xlfn.IFS('Paraclinicos '!Q1983="","",'Paraclinicos '!Q1983&gt;60,3,'Paraclinicos '!Q1983&lt;=60,1)</f>
        <v/>
      </c>
      <c r="D2048" t="str">
        <f>IFERROR(IF(INDEX('BD Demog para scores enalazar'!BC$2:BC$3000,MATCH(Formulas!A2048,'BD Demog para scores enalazar'!A$2:A$3000,0))=0,"SI","NO"),"")</f>
        <v/>
      </c>
      <c r="E2048" t="str" cm="1">
        <f t="array" ref="E2048">_xlfn.IFS(D2048="","",D2048="SI",4,D2048="NO",1)</f>
        <v/>
      </c>
      <c r="F2048" t="str" cm="1">
        <f t="array" ref="F2048">_xlfn.IFS('Paraclinicos '!B1983="","",'Paraclinicos '!B1983&gt;1,1,'Paraclinicos '!B1983&lt;=1,3)</f>
        <v/>
      </c>
      <c r="G2048" t="str" cm="1">
        <f t="array" ref="G2048">_xlfn.IFS('Paraclinicos '!D1983="","",AND('Paraclinicos '!D1983&gt;=250,'Paraclinicos '!D1983&lt;=500),2,'Paraclinicos '!D1983&gt;500,3,'Paraclinicos '!D1983&lt;250,1)</f>
        <v/>
      </c>
      <c r="H2048" s="50" t="str">
        <f t="shared" si="94"/>
        <v/>
      </c>
      <c r="I2048" t="str" cm="1">
        <f t="array" ref="I2048">_xlfn.IFS('Paraclinicos '!Q1983="","",'Paraclinicos '!Q1983&gt;=65,1,'Paraclinicos '!Q1983&lt;65,0)</f>
        <v/>
      </c>
      <c r="J2048" t="str" cm="1">
        <f t="array" ref="J2048">_xlfn.IFS('Paraclinicos '!I1983="","",'Paraclinicos '!I1983&gt;7,1,'Paraclinicos '!I1983&lt;=7,0)</f>
        <v/>
      </c>
      <c r="K2048" t="str" cm="1">
        <f t="array" ref="K2048">_xlfn.IFS('Paraclinicos '!W1983="","",'Paraclinicos '!W1983&lt;=8,1,'Paraclinicos '!W1983&gt;8,0)</f>
        <v/>
      </c>
      <c r="L2048" t="str" cm="1">
        <f t="array" ref="L2048">_xlfn.IFS('Paraclinicos '!S1983="","",'Paraclinicos '!S1983&gt;=30,1,'Paraclinicos '!S1983&lt;30,0)</f>
        <v/>
      </c>
      <c r="M2048" t="str" cm="1">
        <f t="array" ref="M2048">_xlfn.IFS(OR('Paraclinicos '!T1983="",'Paraclinicos '!U1983=""),"",OR('Paraclinicos '!T1983&lt;=90,'Paraclinicos '!U1983&lt;=60),1,OR('Paraclinicos '!T1983&gt;90,'Paraclinicos '!U1983&gt;60),0)</f>
        <v/>
      </c>
      <c r="N2048" s="45" t="str">
        <f t="shared" si="95"/>
        <v/>
      </c>
      <c r="O2048" t="str" cm="1">
        <f t="array" ref="O2048">_xlfn.IFS(OR('Paraclinicos '!M1983="",'Paraclinicos '!N1983="",'Paraclinicos '!N1983=0),"",'Paraclinicos '!M1983/'Paraclinicos '!N1983&lt;100,4,'Paraclinicos '!M1983/'Paraclinicos '!N1983&lt;200,3,'Paraclinicos '!M1983/'Paraclinicos '!N1983&lt;300,2,'Paraclinicos '!M1983/'Paraclinicos '!N1983&lt;400,1,'Paraclinicos '!M1983/'Paraclinicos '!N1983&gt;=400,0)</f>
        <v/>
      </c>
      <c r="P2048" t="str" cm="1">
        <f t="array" ref="P2048">_xlfn.IFS('Paraclinicos '!C1983="","",'Paraclinicos '!C1983&lt;20,4,'Paraclinicos '!C1983&lt;50,3,'Paraclinicos '!C1983&lt;100,2,'Paraclinicos '!C1983&lt;150,1,'Paraclinicos '!C1983&gt;150,0)</f>
        <v/>
      </c>
      <c r="Q2048" t="str" cm="1">
        <f t="array" ref="Q2048">_xlfn.IFS('Paraclinicos '!O1983="","",'Paraclinicos '!O1983&lt;1.2,0,'Paraclinicos '!O1983&lt;2,1,'Paraclinicos '!O1983&lt;3.5,2,'Paraclinicos '!O1983&lt;5,3,'Paraclinicos '!O1983&gt;5,4)</f>
        <v/>
      </c>
      <c r="R2048" t="str" cm="1">
        <f t="array" ref="R2048">_xlfn.IFS('Paraclinicos '!J1983="","",'Paraclinicos '!J1983&lt;1.2,0,'Paraclinicos '!J1983&lt;2,1,'Paraclinicos '!J1983&lt;6,2,'Paraclinicos '!J1983&lt;12,3,'Paraclinicos '!J1983&gt;=12,4)</f>
        <v/>
      </c>
      <c r="S2048" t="str" cm="1">
        <f t="array" ref="S2048">_xlfn.IFS('Paraclinicos '!Y1983="","",'Paraclinicos '!Y1983&lt;70,1,'Paraclinicos '!Y1983&gt;=70,0)</f>
        <v/>
      </c>
      <c r="T2048" t="str" cm="1">
        <f t="array" ref="T2048">_xlfn.IFS('Paraclinicos '!W1983="","",'Paraclinicos '!W1983&lt;6,4,'Paraclinicos '!W1983&lt;10,3,'Paraclinicos '!W1983&lt;13,2,'Paraclinicos '!W1983&lt;15,1,'Paraclinicos '!W1983=15,0)</f>
        <v/>
      </c>
      <c r="U2048" s="54" t="str">
        <f t="shared" si="93"/>
        <v/>
      </c>
      <c r="V2048" t="str" cm="1">
        <f t="array" ref="V2048">_xlfn.IFS('Paraclinicos '!S1983="","",OR('Paraclinicos '!S1983&lt;=8,'Paraclinicos '!S1983&gt;=25),3,'Paraclinicos '!S1983&lt;12,1,'Paraclinicos '!S1983&lt;21,0,'Paraclinicos '!S1983&lt;25,2)</f>
        <v/>
      </c>
      <c r="W2048" t="str">
        <f>IFERROR(IF(INDEX('BD Demog para scores enalazar'!Y$2:'BD Demog para scores enalazar'!Y$3000,MATCH(Formulas!A2048,'BD Demog para scores enalazar'!A$2:'BD Demog para scores enalazar'!A$3000,0))=1,"SI","NO"),"")</f>
        <v/>
      </c>
      <c r="X2048" s="9" t="str">
        <f>IFERROR(IF(INDEX('BD Demog para scores enalazar'!AJ$2:'BD Demog para scores enalazar'!AJ$3000,MATCH(Formulas!A2048,'BD Demog para scores enalazar'!A$2:'BD Demog para scores enalazar'!A$3000,0))=1,"SI","NO"),"")</f>
        <v/>
      </c>
      <c r="Y2048" t="str" cm="1">
        <f t="array" ref="Y2048">IF(AND(W2048="NO",X2048="NO"),_xlfn.IFS('Paraclinicos '!K1983&lt;=91,3,'Paraclinicos '!K1983&lt;94,2,'Paraclinicos '!K1983&lt;96,1,'Paraclinicos '!K1983&gt;=96,0),"")</f>
        <v/>
      </c>
      <c r="Z2048" t="str" cm="1">
        <f t="array" ref="Z2048">IF(OR(W2048="SI",X2048="SI"),_xlfn.IFS(OR(AND('Paraclinicos '!K1984&lt;=83),AND('Paraclinicos '!K1984&gt;=97,AA2048=2)),3,OR(AND('Paraclinicos '!K1984&lt;=86),AND('Paraclinicos '!K1984&gt;=94,AA2048=2)),2,OR(AND('Paraclinicos '!K1984&lt;=88),AND('Paraclinicos '!K1984&gt;=92,AA2048=2)),1,OR(AND('Paraclinicos '!K1984&gt;=88,'Paraclinicos '!K1984&lt;=92),AND('Paraclinicos '!K1984&gt;=93,AA2048=0)),0),"")</f>
        <v/>
      </c>
      <c r="AA2048" t="str" cm="1">
        <f t="array" ref="AA2048">_xlfn.IFS('Paraclinicos '!E1983="","",'Paraclinicos '!E1983="Oxigeno",2,'Paraclinicos '!E1983="Aire",0)</f>
        <v/>
      </c>
    </row>
    <row r="2049" spans="1:27" x14ac:dyDescent="0.25">
      <c r="A2049">
        <f>'Paraclinicos '!A1984</f>
        <v>0</v>
      </c>
      <c r="B2049" s="3">
        <f>'Paraclinicos '!R1984</f>
        <v>0</v>
      </c>
      <c r="C2049" t="str" cm="1">
        <f t="array" ref="C2049">_xlfn.IFS('Paraclinicos '!Q1984="","",'Paraclinicos '!Q1984&gt;60,3,'Paraclinicos '!Q1984&lt;=60,1)</f>
        <v/>
      </c>
      <c r="D2049" t="str">
        <f>IFERROR(IF(INDEX('BD Demog para scores enalazar'!BC$2:BC$3000,MATCH(Formulas!A2049,'BD Demog para scores enalazar'!A$2:A$3000,0))=0,"SI","NO"),"")</f>
        <v/>
      </c>
      <c r="E2049" t="str" cm="1">
        <f t="array" ref="E2049">_xlfn.IFS(D2049="","",D2049="SI",4,D2049="NO",1)</f>
        <v/>
      </c>
      <c r="F2049" t="str" cm="1">
        <f t="array" ref="F2049">_xlfn.IFS('Paraclinicos '!B1984="","",'Paraclinicos '!B1984&gt;1,1,'Paraclinicos '!B1984&lt;=1,3)</f>
        <v/>
      </c>
      <c r="G2049" t="str" cm="1">
        <f t="array" ref="G2049">_xlfn.IFS('Paraclinicos '!D1984="","",AND('Paraclinicos '!D1984&gt;=250,'Paraclinicos '!D1984&lt;=500),2,'Paraclinicos '!D1984&gt;500,3,'Paraclinicos '!D1984&lt;250,1)</f>
        <v/>
      </c>
      <c r="H2049" s="50" t="str">
        <f t="shared" si="94"/>
        <v/>
      </c>
      <c r="I2049" t="str" cm="1">
        <f t="array" ref="I2049">_xlfn.IFS('Paraclinicos '!Q1984="","",'Paraclinicos '!Q1984&gt;=65,1,'Paraclinicos '!Q1984&lt;65,0)</f>
        <v/>
      </c>
      <c r="J2049" t="str" cm="1">
        <f t="array" ref="J2049">_xlfn.IFS('Paraclinicos '!I1984="","",'Paraclinicos '!I1984&gt;7,1,'Paraclinicos '!I1984&lt;=7,0)</f>
        <v/>
      </c>
      <c r="K2049" t="str" cm="1">
        <f t="array" ref="K2049">_xlfn.IFS('Paraclinicos '!W1984="","",'Paraclinicos '!W1984&lt;=8,1,'Paraclinicos '!W1984&gt;8,0)</f>
        <v/>
      </c>
      <c r="L2049" t="str" cm="1">
        <f t="array" ref="L2049">_xlfn.IFS('Paraclinicos '!S1984="","",'Paraclinicos '!S1984&gt;=30,1,'Paraclinicos '!S1984&lt;30,0)</f>
        <v/>
      </c>
      <c r="M2049" t="str" cm="1">
        <f t="array" ref="M2049">_xlfn.IFS(OR('Paraclinicos '!T1984="",'Paraclinicos '!U1984=""),"",OR('Paraclinicos '!T1984&lt;=90,'Paraclinicos '!U1984&lt;=60),1,OR('Paraclinicos '!T1984&gt;90,'Paraclinicos '!U1984&gt;60),0)</f>
        <v/>
      </c>
      <c r="N2049" s="45" t="str">
        <f t="shared" si="95"/>
        <v/>
      </c>
      <c r="O2049" t="str" cm="1">
        <f t="array" ref="O2049">_xlfn.IFS(OR('Paraclinicos '!M1984="",'Paraclinicos '!N1984="",'Paraclinicos '!N1984=0),"",'Paraclinicos '!M1984/'Paraclinicos '!N1984&lt;100,4,'Paraclinicos '!M1984/'Paraclinicos '!N1984&lt;200,3,'Paraclinicos '!M1984/'Paraclinicos '!N1984&lt;300,2,'Paraclinicos '!M1984/'Paraclinicos '!N1984&lt;400,1,'Paraclinicos '!M1984/'Paraclinicos '!N1984&gt;=400,0)</f>
        <v/>
      </c>
      <c r="P2049" t="str" cm="1">
        <f t="array" ref="P2049">_xlfn.IFS('Paraclinicos '!C1984="","",'Paraclinicos '!C1984&lt;20,4,'Paraclinicos '!C1984&lt;50,3,'Paraclinicos '!C1984&lt;100,2,'Paraclinicos '!C1984&lt;150,1,'Paraclinicos '!C1984&gt;150,0)</f>
        <v/>
      </c>
      <c r="Q2049" t="str" cm="1">
        <f t="array" ref="Q2049">_xlfn.IFS('Paraclinicos '!O1984="","",'Paraclinicos '!O1984&lt;1.2,0,'Paraclinicos '!O1984&lt;2,1,'Paraclinicos '!O1984&lt;3.5,2,'Paraclinicos '!O1984&lt;5,3,'Paraclinicos '!O1984&gt;5,4)</f>
        <v/>
      </c>
      <c r="R2049" t="str" cm="1">
        <f t="array" ref="R2049">_xlfn.IFS('Paraclinicos '!J1984="","",'Paraclinicos '!J1984&lt;1.2,0,'Paraclinicos '!J1984&lt;2,1,'Paraclinicos '!J1984&lt;6,2,'Paraclinicos '!J1984&lt;12,3,'Paraclinicos '!J1984&gt;=12,4)</f>
        <v/>
      </c>
      <c r="S2049" t="str" cm="1">
        <f t="array" ref="S2049">_xlfn.IFS('Paraclinicos '!Y1984="","",'Paraclinicos '!Y1984&lt;70,1,'Paraclinicos '!Y1984&gt;=70,0)</f>
        <v/>
      </c>
      <c r="T2049" t="str" cm="1">
        <f t="array" ref="T2049">_xlfn.IFS('Paraclinicos '!W1984="","",'Paraclinicos '!W1984&lt;6,4,'Paraclinicos '!W1984&lt;10,3,'Paraclinicos '!W1984&lt;13,2,'Paraclinicos '!W1984&lt;15,1,'Paraclinicos '!W1984=15,0)</f>
        <v/>
      </c>
      <c r="U2049" s="54" t="str">
        <f t="shared" si="93"/>
        <v/>
      </c>
      <c r="V2049" t="str" cm="1">
        <f t="array" ref="V2049">_xlfn.IFS('Paraclinicos '!S1984="","",OR('Paraclinicos '!S1984&lt;=8,'Paraclinicos '!S1984&gt;=25),3,'Paraclinicos '!S1984&lt;12,1,'Paraclinicos '!S1984&lt;21,0,'Paraclinicos '!S1984&lt;25,2)</f>
        <v/>
      </c>
      <c r="W2049" t="str">
        <f>IFERROR(IF(INDEX('BD Demog para scores enalazar'!Y$2:'BD Demog para scores enalazar'!Y$3000,MATCH(Formulas!A2049,'BD Demog para scores enalazar'!A$2:'BD Demog para scores enalazar'!A$3000,0))=1,"SI","NO"),"")</f>
        <v/>
      </c>
      <c r="X2049" s="9" t="str">
        <f>IFERROR(IF(INDEX('BD Demog para scores enalazar'!AJ$2:'BD Demog para scores enalazar'!AJ$3000,MATCH(Formulas!A2049,'BD Demog para scores enalazar'!A$2:'BD Demog para scores enalazar'!A$3000,0))=1,"SI","NO"),"")</f>
        <v/>
      </c>
      <c r="Y2049" t="str" cm="1">
        <f t="array" ref="Y2049">IF(AND(W2049="NO",X2049="NO"),_xlfn.IFS('Paraclinicos '!K1984&lt;=91,3,'Paraclinicos '!K1984&lt;94,2,'Paraclinicos '!K1984&lt;96,1,'Paraclinicos '!K1984&gt;=96,0),"")</f>
        <v/>
      </c>
      <c r="Z2049" t="str" cm="1">
        <f t="array" ref="Z2049">IF(OR(W2049="SI",X2049="SI"),_xlfn.IFS(OR(AND('Paraclinicos '!K1985&lt;=83),AND('Paraclinicos '!K1985&gt;=97,AA2049=2)),3,OR(AND('Paraclinicos '!K1985&lt;=86),AND('Paraclinicos '!K1985&gt;=94,AA2049=2)),2,OR(AND('Paraclinicos '!K1985&lt;=88),AND('Paraclinicos '!K1985&gt;=92,AA2049=2)),1,OR(AND('Paraclinicos '!K1985&gt;=88,'Paraclinicos '!K1985&lt;=92),AND('Paraclinicos '!K1985&gt;=93,AA2049=0)),0),"")</f>
        <v/>
      </c>
      <c r="AA2049" t="str" cm="1">
        <f t="array" ref="AA2049">_xlfn.IFS('Paraclinicos '!E1984="","",'Paraclinicos '!E1984="Oxigeno",2,'Paraclinicos '!E1984="Aire",0)</f>
        <v/>
      </c>
    </row>
    <row r="2050" spans="1:27" x14ac:dyDescent="0.25">
      <c r="A2050">
        <f>'Paraclinicos '!A1985</f>
        <v>0</v>
      </c>
      <c r="B2050" s="3">
        <f>'Paraclinicos '!R1985</f>
        <v>0</v>
      </c>
      <c r="C2050" t="str" cm="1">
        <f t="array" ref="C2050">_xlfn.IFS('Paraclinicos '!Q1985="","",'Paraclinicos '!Q1985&gt;60,3,'Paraclinicos '!Q1985&lt;=60,1)</f>
        <v/>
      </c>
      <c r="D2050" t="str">
        <f>IFERROR(IF(INDEX('BD Demog para scores enalazar'!BC$2:BC$3000,MATCH(Formulas!A2050,'BD Demog para scores enalazar'!A$2:A$3000,0))=0,"SI","NO"),"")</f>
        <v/>
      </c>
      <c r="E2050" t="str" cm="1">
        <f t="array" ref="E2050">_xlfn.IFS(D2050="","",D2050="SI",4,D2050="NO",1)</f>
        <v/>
      </c>
      <c r="F2050" t="str" cm="1">
        <f t="array" ref="F2050">_xlfn.IFS('Paraclinicos '!B1985="","",'Paraclinicos '!B1985&gt;1,1,'Paraclinicos '!B1985&lt;=1,3)</f>
        <v/>
      </c>
      <c r="G2050" t="str" cm="1">
        <f t="array" ref="G2050">_xlfn.IFS('Paraclinicos '!D1985="","",AND('Paraclinicos '!D1985&gt;=250,'Paraclinicos '!D1985&lt;=500),2,'Paraclinicos '!D1985&gt;500,3,'Paraclinicos '!D1985&lt;250,1)</f>
        <v/>
      </c>
      <c r="H2050" s="50" t="str">
        <f t="shared" si="94"/>
        <v/>
      </c>
      <c r="I2050" t="str" cm="1">
        <f t="array" ref="I2050">_xlfn.IFS('Paraclinicos '!Q1985="","",'Paraclinicos '!Q1985&gt;=65,1,'Paraclinicos '!Q1985&lt;65,0)</f>
        <v/>
      </c>
      <c r="J2050" t="str" cm="1">
        <f t="array" ref="J2050">_xlfn.IFS('Paraclinicos '!I1985="","",'Paraclinicos '!I1985&gt;7,1,'Paraclinicos '!I1985&lt;=7,0)</f>
        <v/>
      </c>
      <c r="K2050" t="str" cm="1">
        <f t="array" ref="K2050">_xlfn.IFS('Paraclinicos '!W1985="","",'Paraclinicos '!W1985&lt;=8,1,'Paraclinicos '!W1985&gt;8,0)</f>
        <v/>
      </c>
      <c r="L2050" t="str" cm="1">
        <f t="array" ref="L2050">_xlfn.IFS('Paraclinicos '!S1985="","",'Paraclinicos '!S1985&gt;=30,1,'Paraclinicos '!S1985&lt;30,0)</f>
        <v/>
      </c>
      <c r="M2050" t="str" cm="1">
        <f t="array" ref="M2050">_xlfn.IFS(OR('Paraclinicos '!T1985="",'Paraclinicos '!U1985=""),"",OR('Paraclinicos '!T1985&lt;=90,'Paraclinicos '!U1985&lt;=60),1,OR('Paraclinicos '!T1985&gt;90,'Paraclinicos '!U1985&gt;60),0)</f>
        <v/>
      </c>
      <c r="N2050" s="45" t="str">
        <f t="shared" si="95"/>
        <v/>
      </c>
      <c r="O2050" t="str" cm="1">
        <f t="array" ref="O2050">_xlfn.IFS(OR('Paraclinicos '!M1985="",'Paraclinicos '!N1985="",'Paraclinicos '!N1985=0),"",'Paraclinicos '!M1985/'Paraclinicos '!N1985&lt;100,4,'Paraclinicos '!M1985/'Paraclinicos '!N1985&lt;200,3,'Paraclinicos '!M1985/'Paraclinicos '!N1985&lt;300,2,'Paraclinicos '!M1985/'Paraclinicos '!N1985&lt;400,1,'Paraclinicos '!M1985/'Paraclinicos '!N1985&gt;=400,0)</f>
        <v/>
      </c>
      <c r="P2050" t="str" cm="1">
        <f t="array" ref="P2050">_xlfn.IFS('Paraclinicos '!C1985="","",'Paraclinicos '!C1985&lt;20,4,'Paraclinicos '!C1985&lt;50,3,'Paraclinicos '!C1985&lt;100,2,'Paraclinicos '!C1985&lt;150,1,'Paraclinicos '!C1985&gt;150,0)</f>
        <v/>
      </c>
      <c r="Q2050" t="str" cm="1">
        <f t="array" ref="Q2050">_xlfn.IFS('Paraclinicos '!O1985="","",'Paraclinicos '!O1985&lt;1.2,0,'Paraclinicos '!O1985&lt;2,1,'Paraclinicos '!O1985&lt;3.5,2,'Paraclinicos '!O1985&lt;5,3,'Paraclinicos '!O1985&gt;5,4)</f>
        <v/>
      </c>
      <c r="R2050" t="str" cm="1">
        <f t="array" ref="R2050">_xlfn.IFS('Paraclinicos '!J1985="","",'Paraclinicos '!J1985&lt;1.2,0,'Paraclinicos '!J1985&lt;2,1,'Paraclinicos '!J1985&lt;6,2,'Paraclinicos '!J1985&lt;12,3,'Paraclinicos '!J1985&gt;=12,4)</f>
        <v/>
      </c>
      <c r="S2050" t="str" cm="1">
        <f t="array" ref="S2050">_xlfn.IFS('Paraclinicos '!Y1985="","",'Paraclinicos '!Y1985&lt;70,1,'Paraclinicos '!Y1985&gt;=70,0)</f>
        <v/>
      </c>
      <c r="T2050" t="str" cm="1">
        <f t="array" ref="T2050">_xlfn.IFS('Paraclinicos '!W1985="","",'Paraclinicos '!W1985&lt;6,4,'Paraclinicos '!W1985&lt;10,3,'Paraclinicos '!W1985&lt;13,2,'Paraclinicos '!W1985&lt;15,1,'Paraclinicos '!W1985=15,0)</f>
        <v/>
      </c>
      <c r="U2050" s="54" t="str">
        <f t="shared" si="93"/>
        <v/>
      </c>
      <c r="V2050" t="str" cm="1">
        <f t="array" ref="V2050">_xlfn.IFS('Paraclinicos '!S1985="","",OR('Paraclinicos '!S1985&lt;=8,'Paraclinicos '!S1985&gt;=25),3,'Paraclinicos '!S1985&lt;12,1,'Paraclinicos '!S1985&lt;21,0,'Paraclinicos '!S1985&lt;25,2)</f>
        <v/>
      </c>
      <c r="W2050" t="str">
        <f>IFERROR(IF(INDEX('BD Demog para scores enalazar'!Y$2:'BD Demog para scores enalazar'!Y$3000,MATCH(Formulas!A2050,'BD Demog para scores enalazar'!A$2:'BD Demog para scores enalazar'!A$3000,0))=1,"SI","NO"),"")</f>
        <v/>
      </c>
      <c r="X2050" s="9" t="str">
        <f>IFERROR(IF(INDEX('BD Demog para scores enalazar'!AJ$2:'BD Demog para scores enalazar'!AJ$3000,MATCH(Formulas!A2050,'BD Demog para scores enalazar'!A$2:'BD Demog para scores enalazar'!A$3000,0))=1,"SI","NO"),"")</f>
        <v/>
      </c>
      <c r="Y2050" t="str" cm="1">
        <f t="array" ref="Y2050">IF(AND(W2050="NO",X2050="NO"),_xlfn.IFS('Paraclinicos '!K1985&lt;=91,3,'Paraclinicos '!K1985&lt;94,2,'Paraclinicos '!K1985&lt;96,1,'Paraclinicos '!K1985&gt;=96,0),"")</f>
        <v/>
      </c>
      <c r="Z2050" t="str" cm="1">
        <f t="array" ref="Z2050">IF(OR(W2050="SI",X2050="SI"),_xlfn.IFS(OR(AND('Paraclinicos '!K1986&lt;=83),AND('Paraclinicos '!K1986&gt;=97,AA2050=2)),3,OR(AND('Paraclinicos '!K1986&lt;=86),AND('Paraclinicos '!K1986&gt;=94,AA2050=2)),2,OR(AND('Paraclinicos '!K1986&lt;=88),AND('Paraclinicos '!K1986&gt;=92,AA2050=2)),1,OR(AND('Paraclinicos '!K1986&gt;=88,'Paraclinicos '!K1986&lt;=92),AND('Paraclinicos '!K1986&gt;=93,AA2050=0)),0),"")</f>
        <v/>
      </c>
      <c r="AA2050" t="str" cm="1">
        <f t="array" ref="AA2050">_xlfn.IFS('Paraclinicos '!E1985="","",'Paraclinicos '!E1985="Oxigeno",2,'Paraclinicos '!E1985="Aire",0)</f>
        <v/>
      </c>
    </row>
    <row r="2051" spans="1:27" x14ac:dyDescent="0.25">
      <c r="A2051">
        <f>'Paraclinicos '!A1986</f>
        <v>0</v>
      </c>
      <c r="B2051" s="3">
        <f>'Paraclinicos '!R1986</f>
        <v>0</v>
      </c>
      <c r="C2051" t="str" cm="1">
        <f t="array" ref="C2051">_xlfn.IFS('Paraclinicos '!Q1986="","",'Paraclinicos '!Q1986&gt;60,3,'Paraclinicos '!Q1986&lt;=60,1)</f>
        <v/>
      </c>
      <c r="D2051" t="str">
        <f>IFERROR(IF(INDEX('BD Demog para scores enalazar'!BC$2:BC$3000,MATCH(Formulas!A2051,'BD Demog para scores enalazar'!A$2:A$3000,0))=0,"SI","NO"),"")</f>
        <v/>
      </c>
      <c r="E2051" t="str" cm="1">
        <f t="array" ref="E2051">_xlfn.IFS(D2051="","",D2051="SI",4,D2051="NO",1)</f>
        <v/>
      </c>
      <c r="F2051" t="str" cm="1">
        <f t="array" ref="F2051">_xlfn.IFS('Paraclinicos '!B1986="","",'Paraclinicos '!B1986&gt;1,1,'Paraclinicos '!B1986&lt;=1,3)</f>
        <v/>
      </c>
      <c r="G2051" t="str" cm="1">
        <f t="array" ref="G2051">_xlfn.IFS('Paraclinicos '!D1986="","",AND('Paraclinicos '!D1986&gt;=250,'Paraclinicos '!D1986&lt;=500),2,'Paraclinicos '!D1986&gt;500,3,'Paraclinicos '!D1986&lt;250,1)</f>
        <v/>
      </c>
      <c r="H2051" s="50" t="str">
        <f t="shared" si="94"/>
        <v/>
      </c>
      <c r="I2051" t="str" cm="1">
        <f t="array" ref="I2051">_xlfn.IFS('Paraclinicos '!Q1986="","",'Paraclinicos '!Q1986&gt;=65,1,'Paraclinicos '!Q1986&lt;65,0)</f>
        <v/>
      </c>
      <c r="J2051" t="str" cm="1">
        <f t="array" ref="J2051">_xlfn.IFS('Paraclinicos '!I1986="","",'Paraclinicos '!I1986&gt;7,1,'Paraclinicos '!I1986&lt;=7,0)</f>
        <v/>
      </c>
      <c r="K2051" t="str" cm="1">
        <f t="array" ref="K2051">_xlfn.IFS('Paraclinicos '!W1986="","",'Paraclinicos '!W1986&lt;=8,1,'Paraclinicos '!W1986&gt;8,0)</f>
        <v/>
      </c>
      <c r="L2051" t="str" cm="1">
        <f t="array" ref="L2051">_xlfn.IFS('Paraclinicos '!S1986="","",'Paraclinicos '!S1986&gt;=30,1,'Paraclinicos '!S1986&lt;30,0)</f>
        <v/>
      </c>
      <c r="M2051" t="str" cm="1">
        <f t="array" ref="M2051">_xlfn.IFS(OR('Paraclinicos '!T1986="",'Paraclinicos '!U1986=""),"",OR('Paraclinicos '!T1986&lt;=90,'Paraclinicos '!U1986&lt;=60),1,OR('Paraclinicos '!T1986&gt;90,'Paraclinicos '!U1986&gt;60),0)</f>
        <v/>
      </c>
      <c r="N2051" s="45" t="str">
        <f t="shared" si="95"/>
        <v/>
      </c>
      <c r="O2051" t="str" cm="1">
        <f t="array" ref="O2051">_xlfn.IFS(OR('Paraclinicos '!M1986="",'Paraclinicos '!N1986="",'Paraclinicos '!N1986=0),"",'Paraclinicos '!M1986/'Paraclinicos '!N1986&lt;100,4,'Paraclinicos '!M1986/'Paraclinicos '!N1986&lt;200,3,'Paraclinicos '!M1986/'Paraclinicos '!N1986&lt;300,2,'Paraclinicos '!M1986/'Paraclinicos '!N1986&lt;400,1,'Paraclinicos '!M1986/'Paraclinicos '!N1986&gt;=400,0)</f>
        <v/>
      </c>
      <c r="P2051" t="str" cm="1">
        <f t="array" ref="P2051">_xlfn.IFS('Paraclinicos '!C1986="","",'Paraclinicos '!C1986&lt;20,4,'Paraclinicos '!C1986&lt;50,3,'Paraclinicos '!C1986&lt;100,2,'Paraclinicos '!C1986&lt;150,1,'Paraclinicos '!C1986&gt;150,0)</f>
        <v/>
      </c>
      <c r="Q2051" t="str" cm="1">
        <f t="array" ref="Q2051">_xlfn.IFS('Paraclinicos '!O1986="","",'Paraclinicos '!O1986&lt;1.2,0,'Paraclinicos '!O1986&lt;2,1,'Paraclinicos '!O1986&lt;3.5,2,'Paraclinicos '!O1986&lt;5,3,'Paraclinicos '!O1986&gt;5,4)</f>
        <v/>
      </c>
      <c r="R2051" t="str" cm="1">
        <f t="array" ref="R2051">_xlfn.IFS('Paraclinicos '!J1986="","",'Paraclinicos '!J1986&lt;1.2,0,'Paraclinicos '!J1986&lt;2,1,'Paraclinicos '!J1986&lt;6,2,'Paraclinicos '!J1986&lt;12,3,'Paraclinicos '!J1986&gt;=12,4)</f>
        <v/>
      </c>
      <c r="S2051" t="str" cm="1">
        <f t="array" ref="S2051">_xlfn.IFS('Paraclinicos '!Y1986="","",'Paraclinicos '!Y1986&lt;70,1,'Paraclinicos '!Y1986&gt;=70,0)</f>
        <v/>
      </c>
      <c r="T2051" t="str" cm="1">
        <f t="array" ref="T2051">_xlfn.IFS('Paraclinicos '!W1986="","",'Paraclinicos '!W1986&lt;6,4,'Paraclinicos '!W1986&lt;10,3,'Paraclinicos '!W1986&lt;13,2,'Paraclinicos '!W1986&lt;15,1,'Paraclinicos '!W1986=15,0)</f>
        <v/>
      </c>
      <c r="U2051" s="54" t="str">
        <f t="shared" ref="U2051:U2114" si="96">IF(AND(O2051="",P2051="",Q2051="",R2051="",S2051="",T2051=""),"",SUM(O2051:T2051))</f>
        <v/>
      </c>
      <c r="V2051" t="str" cm="1">
        <f t="array" ref="V2051">_xlfn.IFS('Paraclinicos '!S1986="","",OR('Paraclinicos '!S1986&lt;=8,'Paraclinicos '!S1986&gt;=25),3,'Paraclinicos '!S1986&lt;12,1,'Paraclinicos '!S1986&lt;21,0,'Paraclinicos '!S1986&lt;25,2)</f>
        <v/>
      </c>
      <c r="W2051" t="str">
        <f>IFERROR(IF(INDEX('BD Demog para scores enalazar'!Y$2:'BD Demog para scores enalazar'!Y$3000,MATCH(Formulas!A2051,'BD Demog para scores enalazar'!A$2:'BD Demog para scores enalazar'!A$3000,0))=1,"SI","NO"),"")</f>
        <v/>
      </c>
      <c r="X2051" s="9" t="str">
        <f>IFERROR(IF(INDEX('BD Demog para scores enalazar'!AJ$2:'BD Demog para scores enalazar'!AJ$3000,MATCH(Formulas!A2051,'BD Demog para scores enalazar'!A$2:'BD Demog para scores enalazar'!A$3000,0))=1,"SI","NO"),"")</f>
        <v/>
      </c>
      <c r="Y2051" t="str" cm="1">
        <f t="array" ref="Y2051">IF(AND(W2051="NO",X2051="NO"),_xlfn.IFS('Paraclinicos '!K1986&lt;=91,3,'Paraclinicos '!K1986&lt;94,2,'Paraclinicos '!K1986&lt;96,1,'Paraclinicos '!K1986&gt;=96,0),"")</f>
        <v/>
      </c>
      <c r="Z2051" t="str" cm="1">
        <f t="array" ref="Z2051">IF(OR(W2051="SI",X2051="SI"),_xlfn.IFS(OR(AND('Paraclinicos '!K1987&lt;=83),AND('Paraclinicos '!K1987&gt;=97,AA2051=2)),3,OR(AND('Paraclinicos '!K1987&lt;=86),AND('Paraclinicos '!K1987&gt;=94,AA2051=2)),2,OR(AND('Paraclinicos '!K1987&lt;=88),AND('Paraclinicos '!K1987&gt;=92,AA2051=2)),1,OR(AND('Paraclinicos '!K1987&gt;=88,'Paraclinicos '!K1987&lt;=92),AND('Paraclinicos '!K1987&gt;=93,AA2051=0)),0),"")</f>
        <v/>
      </c>
      <c r="AA2051" t="str" cm="1">
        <f t="array" ref="AA2051">_xlfn.IFS('Paraclinicos '!E1986="","",'Paraclinicos '!E1986="Oxigeno",2,'Paraclinicos '!E1986="Aire",0)</f>
        <v/>
      </c>
    </row>
    <row r="2052" spans="1:27" x14ac:dyDescent="0.25">
      <c r="A2052">
        <f>'Paraclinicos '!A1987</f>
        <v>0</v>
      </c>
      <c r="B2052" s="3">
        <f>'Paraclinicos '!R1987</f>
        <v>0</v>
      </c>
      <c r="C2052" t="str" cm="1">
        <f t="array" ref="C2052">_xlfn.IFS('Paraclinicos '!Q1987="","",'Paraclinicos '!Q1987&gt;60,3,'Paraclinicos '!Q1987&lt;=60,1)</f>
        <v/>
      </c>
      <c r="D2052" t="str">
        <f>IFERROR(IF(INDEX('BD Demog para scores enalazar'!BC$2:BC$3000,MATCH(Formulas!A2052,'BD Demog para scores enalazar'!A$2:A$3000,0))=0,"SI","NO"),"")</f>
        <v/>
      </c>
      <c r="E2052" t="str" cm="1">
        <f t="array" ref="E2052">_xlfn.IFS(D2052="","",D2052="SI",4,D2052="NO",1)</f>
        <v/>
      </c>
      <c r="F2052" t="str" cm="1">
        <f t="array" ref="F2052">_xlfn.IFS('Paraclinicos '!B1987="","",'Paraclinicos '!B1987&gt;1,1,'Paraclinicos '!B1987&lt;=1,3)</f>
        <v/>
      </c>
      <c r="G2052" t="str" cm="1">
        <f t="array" ref="G2052">_xlfn.IFS('Paraclinicos '!D1987="","",AND('Paraclinicos '!D1987&gt;=250,'Paraclinicos '!D1987&lt;=500),2,'Paraclinicos '!D1987&gt;500,3,'Paraclinicos '!D1987&lt;250,1)</f>
        <v/>
      </c>
      <c r="H2052" s="50" t="str">
        <f t="shared" ref="H2052:H2115" si="97">IF(AND(C2052="",E2052="",F2052="",G2052=""),"",SUM(C2052,E2052:G2052))</f>
        <v/>
      </c>
      <c r="I2052" t="str" cm="1">
        <f t="array" ref="I2052">_xlfn.IFS('Paraclinicos '!Q1987="","",'Paraclinicos '!Q1987&gt;=65,1,'Paraclinicos '!Q1987&lt;65,0)</f>
        <v/>
      </c>
      <c r="J2052" t="str" cm="1">
        <f t="array" ref="J2052">_xlfn.IFS('Paraclinicos '!I1987="","",'Paraclinicos '!I1987&gt;7,1,'Paraclinicos '!I1987&lt;=7,0)</f>
        <v/>
      </c>
      <c r="K2052" t="str" cm="1">
        <f t="array" ref="K2052">_xlfn.IFS('Paraclinicos '!W1987="","",'Paraclinicos '!W1987&lt;=8,1,'Paraclinicos '!W1987&gt;8,0)</f>
        <v/>
      </c>
      <c r="L2052" t="str" cm="1">
        <f t="array" ref="L2052">_xlfn.IFS('Paraclinicos '!S1987="","",'Paraclinicos '!S1987&gt;=30,1,'Paraclinicos '!S1987&lt;30,0)</f>
        <v/>
      </c>
      <c r="M2052" t="str" cm="1">
        <f t="array" ref="M2052">_xlfn.IFS(OR('Paraclinicos '!T1987="",'Paraclinicos '!U1987=""),"",OR('Paraclinicos '!T1987&lt;=90,'Paraclinicos '!U1987&lt;=60),1,OR('Paraclinicos '!T1987&gt;90,'Paraclinicos '!U1987&gt;60),0)</f>
        <v/>
      </c>
      <c r="N2052" s="45" t="str">
        <f t="shared" ref="N2052:N2115" si="98">IF(AND(J2051="",J2052="",K2052="",L2052="",M2052=""),"",SUM(J2051:M2052))</f>
        <v/>
      </c>
      <c r="O2052" t="str" cm="1">
        <f t="array" ref="O2052">_xlfn.IFS(OR('Paraclinicos '!M1987="",'Paraclinicos '!N1987="",'Paraclinicos '!N1987=0),"",'Paraclinicos '!M1987/'Paraclinicos '!N1987&lt;100,4,'Paraclinicos '!M1987/'Paraclinicos '!N1987&lt;200,3,'Paraclinicos '!M1987/'Paraclinicos '!N1987&lt;300,2,'Paraclinicos '!M1987/'Paraclinicos '!N1987&lt;400,1,'Paraclinicos '!M1987/'Paraclinicos '!N1987&gt;=400,0)</f>
        <v/>
      </c>
      <c r="P2052" t="str" cm="1">
        <f t="array" ref="P2052">_xlfn.IFS('Paraclinicos '!C1987="","",'Paraclinicos '!C1987&lt;20,4,'Paraclinicos '!C1987&lt;50,3,'Paraclinicos '!C1987&lt;100,2,'Paraclinicos '!C1987&lt;150,1,'Paraclinicos '!C1987&gt;150,0)</f>
        <v/>
      </c>
      <c r="Q2052" t="str" cm="1">
        <f t="array" ref="Q2052">_xlfn.IFS('Paraclinicos '!O1987="","",'Paraclinicos '!O1987&lt;1.2,0,'Paraclinicos '!O1987&lt;2,1,'Paraclinicos '!O1987&lt;3.5,2,'Paraclinicos '!O1987&lt;5,3,'Paraclinicos '!O1987&gt;5,4)</f>
        <v/>
      </c>
      <c r="R2052" t="str" cm="1">
        <f t="array" ref="R2052">_xlfn.IFS('Paraclinicos '!J1987="","",'Paraclinicos '!J1987&lt;1.2,0,'Paraclinicos '!J1987&lt;2,1,'Paraclinicos '!J1987&lt;6,2,'Paraclinicos '!J1987&lt;12,3,'Paraclinicos '!J1987&gt;=12,4)</f>
        <v/>
      </c>
      <c r="S2052" t="str" cm="1">
        <f t="array" ref="S2052">_xlfn.IFS('Paraclinicos '!Y1987="","",'Paraclinicos '!Y1987&lt;70,1,'Paraclinicos '!Y1987&gt;=70,0)</f>
        <v/>
      </c>
      <c r="T2052" t="str" cm="1">
        <f t="array" ref="T2052">_xlfn.IFS('Paraclinicos '!W1987="","",'Paraclinicos '!W1987&lt;6,4,'Paraclinicos '!W1987&lt;10,3,'Paraclinicos '!W1987&lt;13,2,'Paraclinicos '!W1987&lt;15,1,'Paraclinicos '!W1987=15,0)</f>
        <v/>
      </c>
      <c r="U2052" s="54" t="str">
        <f t="shared" si="96"/>
        <v/>
      </c>
      <c r="V2052" t="str" cm="1">
        <f t="array" ref="V2052">_xlfn.IFS('Paraclinicos '!S1987="","",OR('Paraclinicos '!S1987&lt;=8,'Paraclinicos '!S1987&gt;=25),3,'Paraclinicos '!S1987&lt;12,1,'Paraclinicos '!S1987&lt;21,0,'Paraclinicos '!S1987&lt;25,2)</f>
        <v/>
      </c>
      <c r="W2052" t="str">
        <f>IFERROR(IF(INDEX('BD Demog para scores enalazar'!Y$2:'BD Demog para scores enalazar'!Y$3000,MATCH(Formulas!A2052,'BD Demog para scores enalazar'!A$2:'BD Demog para scores enalazar'!A$3000,0))=1,"SI","NO"),"")</f>
        <v/>
      </c>
      <c r="X2052" s="9" t="str">
        <f>IFERROR(IF(INDEX('BD Demog para scores enalazar'!AJ$2:'BD Demog para scores enalazar'!AJ$3000,MATCH(Formulas!A2052,'BD Demog para scores enalazar'!A$2:'BD Demog para scores enalazar'!A$3000,0))=1,"SI","NO"),"")</f>
        <v/>
      </c>
      <c r="Y2052" t="str" cm="1">
        <f t="array" ref="Y2052">IF(AND(W2052="NO",X2052="NO"),_xlfn.IFS('Paraclinicos '!K1987&lt;=91,3,'Paraclinicos '!K1987&lt;94,2,'Paraclinicos '!K1987&lt;96,1,'Paraclinicos '!K1987&gt;=96,0),"")</f>
        <v/>
      </c>
      <c r="Z2052" t="str" cm="1">
        <f t="array" ref="Z2052">IF(OR(W2052="SI",X2052="SI"),_xlfn.IFS(OR(AND('Paraclinicos '!K1988&lt;=83),AND('Paraclinicos '!K1988&gt;=97,AA2052=2)),3,OR(AND('Paraclinicos '!K1988&lt;=86),AND('Paraclinicos '!K1988&gt;=94,AA2052=2)),2,OR(AND('Paraclinicos '!K1988&lt;=88),AND('Paraclinicos '!K1988&gt;=92,AA2052=2)),1,OR(AND('Paraclinicos '!K1988&gt;=88,'Paraclinicos '!K1988&lt;=92),AND('Paraclinicos '!K1988&gt;=93,AA2052=0)),0),"")</f>
        <v/>
      </c>
      <c r="AA2052" t="str" cm="1">
        <f t="array" ref="AA2052">_xlfn.IFS('Paraclinicos '!E1987="","",'Paraclinicos '!E1987="Oxigeno",2,'Paraclinicos '!E1987="Aire",0)</f>
        <v/>
      </c>
    </row>
    <row r="2053" spans="1:27" x14ac:dyDescent="0.25">
      <c r="A2053">
        <f>'Paraclinicos '!A1988</f>
        <v>0</v>
      </c>
      <c r="B2053" s="3">
        <f>'Paraclinicos '!R1988</f>
        <v>0</v>
      </c>
      <c r="C2053" t="str" cm="1">
        <f t="array" ref="C2053">_xlfn.IFS('Paraclinicos '!Q1988="","",'Paraclinicos '!Q1988&gt;60,3,'Paraclinicos '!Q1988&lt;=60,1)</f>
        <v/>
      </c>
      <c r="D2053" t="str">
        <f>IFERROR(IF(INDEX('BD Demog para scores enalazar'!BC$2:BC$3000,MATCH(Formulas!A2053,'BD Demog para scores enalazar'!A$2:A$3000,0))=0,"SI","NO"),"")</f>
        <v/>
      </c>
      <c r="E2053" t="str" cm="1">
        <f t="array" ref="E2053">_xlfn.IFS(D2053="","",D2053="SI",4,D2053="NO",1)</f>
        <v/>
      </c>
      <c r="F2053" t="str" cm="1">
        <f t="array" ref="F2053">_xlfn.IFS('Paraclinicos '!B1988="","",'Paraclinicos '!B1988&gt;1,1,'Paraclinicos '!B1988&lt;=1,3)</f>
        <v/>
      </c>
      <c r="G2053" t="str" cm="1">
        <f t="array" ref="G2053">_xlfn.IFS('Paraclinicos '!D1988="","",AND('Paraclinicos '!D1988&gt;=250,'Paraclinicos '!D1988&lt;=500),2,'Paraclinicos '!D1988&gt;500,3,'Paraclinicos '!D1988&lt;250,1)</f>
        <v/>
      </c>
      <c r="H2053" s="50" t="str">
        <f t="shared" si="97"/>
        <v/>
      </c>
      <c r="I2053" t="str" cm="1">
        <f t="array" ref="I2053">_xlfn.IFS('Paraclinicos '!Q1988="","",'Paraclinicos '!Q1988&gt;=65,1,'Paraclinicos '!Q1988&lt;65,0)</f>
        <v/>
      </c>
      <c r="J2053" t="str" cm="1">
        <f t="array" ref="J2053">_xlfn.IFS('Paraclinicos '!I1988="","",'Paraclinicos '!I1988&gt;7,1,'Paraclinicos '!I1988&lt;=7,0)</f>
        <v/>
      </c>
      <c r="K2053" t="str" cm="1">
        <f t="array" ref="K2053">_xlfn.IFS('Paraclinicos '!W1988="","",'Paraclinicos '!W1988&lt;=8,1,'Paraclinicos '!W1988&gt;8,0)</f>
        <v/>
      </c>
      <c r="L2053" t="str" cm="1">
        <f t="array" ref="L2053">_xlfn.IFS('Paraclinicos '!S1988="","",'Paraclinicos '!S1988&gt;=30,1,'Paraclinicos '!S1988&lt;30,0)</f>
        <v/>
      </c>
      <c r="M2053" t="str" cm="1">
        <f t="array" ref="M2053">_xlfn.IFS(OR('Paraclinicos '!T1988="",'Paraclinicos '!U1988=""),"",OR('Paraclinicos '!T1988&lt;=90,'Paraclinicos '!U1988&lt;=60),1,OR('Paraclinicos '!T1988&gt;90,'Paraclinicos '!U1988&gt;60),0)</f>
        <v/>
      </c>
      <c r="N2053" s="45" t="str">
        <f t="shared" si="98"/>
        <v/>
      </c>
      <c r="O2053" t="str" cm="1">
        <f t="array" ref="O2053">_xlfn.IFS(OR('Paraclinicos '!M1988="",'Paraclinicos '!N1988="",'Paraclinicos '!N1988=0),"",'Paraclinicos '!M1988/'Paraclinicos '!N1988&lt;100,4,'Paraclinicos '!M1988/'Paraclinicos '!N1988&lt;200,3,'Paraclinicos '!M1988/'Paraclinicos '!N1988&lt;300,2,'Paraclinicos '!M1988/'Paraclinicos '!N1988&lt;400,1,'Paraclinicos '!M1988/'Paraclinicos '!N1988&gt;=400,0)</f>
        <v/>
      </c>
      <c r="P2053" t="str" cm="1">
        <f t="array" ref="P2053">_xlfn.IFS('Paraclinicos '!C1988="","",'Paraclinicos '!C1988&lt;20,4,'Paraclinicos '!C1988&lt;50,3,'Paraclinicos '!C1988&lt;100,2,'Paraclinicos '!C1988&lt;150,1,'Paraclinicos '!C1988&gt;150,0)</f>
        <v/>
      </c>
      <c r="Q2053" t="str" cm="1">
        <f t="array" ref="Q2053">_xlfn.IFS('Paraclinicos '!O1988="","",'Paraclinicos '!O1988&lt;1.2,0,'Paraclinicos '!O1988&lt;2,1,'Paraclinicos '!O1988&lt;3.5,2,'Paraclinicos '!O1988&lt;5,3,'Paraclinicos '!O1988&gt;5,4)</f>
        <v/>
      </c>
      <c r="R2053" t="str" cm="1">
        <f t="array" ref="R2053">_xlfn.IFS('Paraclinicos '!J1988="","",'Paraclinicos '!J1988&lt;1.2,0,'Paraclinicos '!J1988&lt;2,1,'Paraclinicos '!J1988&lt;6,2,'Paraclinicos '!J1988&lt;12,3,'Paraclinicos '!J1988&gt;=12,4)</f>
        <v/>
      </c>
      <c r="S2053" t="str" cm="1">
        <f t="array" ref="S2053">_xlfn.IFS('Paraclinicos '!Y1988="","",'Paraclinicos '!Y1988&lt;70,1,'Paraclinicos '!Y1988&gt;=70,0)</f>
        <v/>
      </c>
      <c r="T2053" t="str" cm="1">
        <f t="array" ref="T2053">_xlfn.IFS('Paraclinicos '!W1988="","",'Paraclinicos '!W1988&lt;6,4,'Paraclinicos '!W1988&lt;10,3,'Paraclinicos '!W1988&lt;13,2,'Paraclinicos '!W1988&lt;15,1,'Paraclinicos '!W1988=15,0)</f>
        <v/>
      </c>
      <c r="U2053" s="54" t="str">
        <f t="shared" si="96"/>
        <v/>
      </c>
      <c r="V2053" t="str" cm="1">
        <f t="array" ref="V2053">_xlfn.IFS('Paraclinicos '!S1988="","",OR('Paraclinicos '!S1988&lt;=8,'Paraclinicos '!S1988&gt;=25),3,'Paraclinicos '!S1988&lt;12,1,'Paraclinicos '!S1988&lt;21,0,'Paraclinicos '!S1988&lt;25,2)</f>
        <v/>
      </c>
      <c r="W2053" t="str">
        <f>IFERROR(IF(INDEX('BD Demog para scores enalazar'!Y$2:'BD Demog para scores enalazar'!Y$3000,MATCH(Formulas!A2053,'BD Demog para scores enalazar'!A$2:'BD Demog para scores enalazar'!A$3000,0))=1,"SI","NO"),"")</f>
        <v/>
      </c>
      <c r="X2053" s="9" t="str">
        <f>IFERROR(IF(INDEX('BD Demog para scores enalazar'!AJ$2:'BD Demog para scores enalazar'!AJ$3000,MATCH(Formulas!A2053,'BD Demog para scores enalazar'!A$2:'BD Demog para scores enalazar'!A$3000,0))=1,"SI","NO"),"")</f>
        <v/>
      </c>
      <c r="Y2053" t="str" cm="1">
        <f t="array" ref="Y2053">IF(AND(W2053="NO",X2053="NO"),_xlfn.IFS('Paraclinicos '!K1988&lt;=91,3,'Paraclinicos '!K1988&lt;94,2,'Paraclinicos '!K1988&lt;96,1,'Paraclinicos '!K1988&gt;=96,0),"")</f>
        <v/>
      </c>
      <c r="Z2053" t="str" cm="1">
        <f t="array" ref="Z2053">IF(OR(W2053="SI",X2053="SI"),_xlfn.IFS(OR(AND('Paraclinicos '!K1989&lt;=83),AND('Paraclinicos '!K1989&gt;=97,AA2053=2)),3,OR(AND('Paraclinicos '!K1989&lt;=86),AND('Paraclinicos '!K1989&gt;=94,AA2053=2)),2,OR(AND('Paraclinicos '!K1989&lt;=88),AND('Paraclinicos '!K1989&gt;=92,AA2053=2)),1,OR(AND('Paraclinicos '!K1989&gt;=88,'Paraclinicos '!K1989&lt;=92),AND('Paraclinicos '!K1989&gt;=93,AA2053=0)),0),"")</f>
        <v/>
      </c>
      <c r="AA2053" t="str" cm="1">
        <f t="array" ref="AA2053">_xlfn.IFS('Paraclinicos '!E1988="","",'Paraclinicos '!E1988="Oxigeno",2,'Paraclinicos '!E1988="Aire",0)</f>
        <v/>
      </c>
    </row>
    <row r="2054" spans="1:27" x14ac:dyDescent="0.25">
      <c r="A2054">
        <f>'Paraclinicos '!A1989</f>
        <v>0</v>
      </c>
      <c r="B2054" s="3">
        <f>'Paraclinicos '!R1989</f>
        <v>0</v>
      </c>
      <c r="C2054" t="str" cm="1">
        <f t="array" ref="C2054">_xlfn.IFS('Paraclinicos '!Q1989="","",'Paraclinicos '!Q1989&gt;60,3,'Paraclinicos '!Q1989&lt;=60,1)</f>
        <v/>
      </c>
      <c r="D2054" t="str">
        <f>IFERROR(IF(INDEX('BD Demog para scores enalazar'!BC$2:BC$3000,MATCH(Formulas!A2054,'BD Demog para scores enalazar'!A$2:A$3000,0))=0,"SI","NO"),"")</f>
        <v/>
      </c>
      <c r="E2054" t="str" cm="1">
        <f t="array" ref="E2054">_xlfn.IFS(D2054="","",D2054="SI",4,D2054="NO",1)</f>
        <v/>
      </c>
      <c r="F2054" t="str" cm="1">
        <f t="array" ref="F2054">_xlfn.IFS('Paraclinicos '!B1989="","",'Paraclinicos '!B1989&gt;1,1,'Paraclinicos '!B1989&lt;=1,3)</f>
        <v/>
      </c>
      <c r="G2054" t="str" cm="1">
        <f t="array" ref="G2054">_xlfn.IFS('Paraclinicos '!D1989="","",AND('Paraclinicos '!D1989&gt;=250,'Paraclinicos '!D1989&lt;=500),2,'Paraclinicos '!D1989&gt;500,3,'Paraclinicos '!D1989&lt;250,1)</f>
        <v/>
      </c>
      <c r="H2054" s="50" t="str">
        <f t="shared" si="97"/>
        <v/>
      </c>
      <c r="I2054" t="str" cm="1">
        <f t="array" ref="I2054">_xlfn.IFS('Paraclinicos '!Q1989="","",'Paraclinicos '!Q1989&gt;=65,1,'Paraclinicos '!Q1989&lt;65,0)</f>
        <v/>
      </c>
      <c r="J2054" t="str" cm="1">
        <f t="array" ref="J2054">_xlfn.IFS('Paraclinicos '!I1989="","",'Paraclinicos '!I1989&gt;7,1,'Paraclinicos '!I1989&lt;=7,0)</f>
        <v/>
      </c>
      <c r="K2054" t="str" cm="1">
        <f t="array" ref="K2054">_xlfn.IFS('Paraclinicos '!W1989="","",'Paraclinicos '!W1989&lt;=8,1,'Paraclinicos '!W1989&gt;8,0)</f>
        <v/>
      </c>
      <c r="L2054" t="str" cm="1">
        <f t="array" ref="L2054">_xlfn.IFS('Paraclinicos '!S1989="","",'Paraclinicos '!S1989&gt;=30,1,'Paraclinicos '!S1989&lt;30,0)</f>
        <v/>
      </c>
      <c r="M2054" t="str" cm="1">
        <f t="array" ref="M2054">_xlfn.IFS(OR('Paraclinicos '!T1989="",'Paraclinicos '!U1989=""),"",OR('Paraclinicos '!T1989&lt;=90,'Paraclinicos '!U1989&lt;=60),1,OR('Paraclinicos '!T1989&gt;90,'Paraclinicos '!U1989&gt;60),0)</f>
        <v/>
      </c>
      <c r="N2054" s="45" t="str">
        <f t="shared" si="98"/>
        <v/>
      </c>
      <c r="O2054" t="str" cm="1">
        <f t="array" ref="O2054">_xlfn.IFS(OR('Paraclinicos '!M1989="",'Paraclinicos '!N1989="",'Paraclinicos '!N1989=0),"",'Paraclinicos '!M1989/'Paraclinicos '!N1989&lt;100,4,'Paraclinicos '!M1989/'Paraclinicos '!N1989&lt;200,3,'Paraclinicos '!M1989/'Paraclinicos '!N1989&lt;300,2,'Paraclinicos '!M1989/'Paraclinicos '!N1989&lt;400,1,'Paraclinicos '!M1989/'Paraclinicos '!N1989&gt;=400,0)</f>
        <v/>
      </c>
      <c r="P2054" t="str" cm="1">
        <f t="array" ref="P2054">_xlfn.IFS('Paraclinicos '!C1989="","",'Paraclinicos '!C1989&lt;20,4,'Paraclinicos '!C1989&lt;50,3,'Paraclinicos '!C1989&lt;100,2,'Paraclinicos '!C1989&lt;150,1,'Paraclinicos '!C1989&gt;150,0)</f>
        <v/>
      </c>
      <c r="Q2054" t="str" cm="1">
        <f t="array" ref="Q2054">_xlfn.IFS('Paraclinicos '!O1989="","",'Paraclinicos '!O1989&lt;1.2,0,'Paraclinicos '!O1989&lt;2,1,'Paraclinicos '!O1989&lt;3.5,2,'Paraclinicos '!O1989&lt;5,3,'Paraclinicos '!O1989&gt;5,4)</f>
        <v/>
      </c>
      <c r="R2054" t="str" cm="1">
        <f t="array" ref="R2054">_xlfn.IFS('Paraclinicos '!J1989="","",'Paraclinicos '!J1989&lt;1.2,0,'Paraclinicos '!J1989&lt;2,1,'Paraclinicos '!J1989&lt;6,2,'Paraclinicos '!J1989&lt;12,3,'Paraclinicos '!J1989&gt;=12,4)</f>
        <v/>
      </c>
      <c r="S2054" t="str" cm="1">
        <f t="array" ref="S2054">_xlfn.IFS('Paraclinicos '!Y1989="","",'Paraclinicos '!Y1989&lt;70,1,'Paraclinicos '!Y1989&gt;=70,0)</f>
        <v/>
      </c>
      <c r="T2054" t="str" cm="1">
        <f t="array" ref="T2054">_xlfn.IFS('Paraclinicos '!W1989="","",'Paraclinicos '!W1989&lt;6,4,'Paraclinicos '!W1989&lt;10,3,'Paraclinicos '!W1989&lt;13,2,'Paraclinicos '!W1989&lt;15,1,'Paraclinicos '!W1989=15,0)</f>
        <v/>
      </c>
      <c r="U2054" s="54" t="str">
        <f t="shared" si="96"/>
        <v/>
      </c>
      <c r="V2054" t="str" cm="1">
        <f t="array" ref="V2054">_xlfn.IFS('Paraclinicos '!S1989="","",OR('Paraclinicos '!S1989&lt;=8,'Paraclinicos '!S1989&gt;=25),3,'Paraclinicos '!S1989&lt;12,1,'Paraclinicos '!S1989&lt;21,0,'Paraclinicos '!S1989&lt;25,2)</f>
        <v/>
      </c>
      <c r="W2054" t="str">
        <f>IFERROR(IF(INDEX('BD Demog para scores enalazar'!Y$2:'BD Demog para scores enalazar'!Y$3000,MATCH(Formulas!A2054,'BD Demog para scores enalazar'!A$2:'BD Demog para scores enalazar'!A$3000,0))=1,"SI","NO"),"")</f>
        <v/>
      </c>
      <c r="X2054" s="9" t="str">
        <f>IFERROR(IF(INDEX('BD Demog para scores enalazar'!AJ$2:'BD Demog para scores enalazar'!AJ$3000,MATCH(Formulas!A2054,'BD Demog para scores enalazar'!A$2:'BD Demog para scores enalazar'!A$3000,0))=1,"SI","NO"),"")</f>
        <v/>
      </c>
      <c r="Y2054" t="str" cm="1">
        <f t="array" ref="Y2054">IF(AND(W2054="NO",X2054="NO"),_xlfn.IFS('Paraclinicos '!K1989&lt;=91,3,'Paraclinicos '!K1989&lt;94,2,'Paraclinicos '!K1989&lt;96,1,'Paraclinicos '!K1989&gt;=96,0),"")</f>
        <v/>
      </c>
      <c r="Z2054" t="str" cm="1">
        <f t="array" ref="Z2054">IF(OR(W2054="SI",X2054="SI"),_xlfn.IFS(OR(AND('Paraclinicos '!K1990&lt;=83),AND('Paraclinicos '!K1990&gt;=97,AA2054=2)),3,OR(AND('Paraclinicos '!K1990&lt;=86),AND('Paraclinicos '!K1990&gt;=94,AA2054=2)),2,OR(AND('Paraclinicos '!K1990&lt;=88),AND('Paraclinicos '!K1990&gt;=92,AA2054=2)),1,OR(AND('Paraclinicos '!K1990&gt;=88,'Paraclinicos '!K1990&lt;=92),AND('Paraclinicos '!K1990&gt;=93,AA2054=0)),0),"")</f>
        <v/>
      </c>
      <c r="AA2054" t="str" cm="1">
        <f t="array" ref="AA2054">_xlfn.IFS('Paraclinicos '!E1989="","",'Paraclinicos '!E1989="Oxigeno",2,'Paraclinicos '!E1989="Aire",0)</f>
        <v/>
      </c>
    </row>
    <row r="2055" spans="1:27" x14ac:dyDescent="0.25">
      <c r="A2055">
        <f>'Paraclinicos '!A1990</f>
        <v>0</v>
      </c>
      <c r="B2055" s="3">
        <f>'Paraclinicos '!R1990</f>
        <v>0</v>
      </c>
      <c r="C2055" t="str" cm="1">
        <f t="array" ref="C2055">_xlfn.IFS('Paraclinicos '!Q1990="","",'Paraclinicos '!Q1990&gt;60,3,'Paraclinicos '!Q1990&lt;=60,1)</f>
        <v/>
      </c>
      <c r="D2055" t="str">
        <f>IFERROR(IF(INDEX('BD Demog para scores enalazar'!BC$2:BC$3000,MATCH(Formulas!A2055,'BD Demog para scores enalazar'!A$2:A$3000,0))=0,"SI","NO"),"")</f>
        <v/>
      </c>
      <c r="E2055" t="str" cm="1">
        <f t="array" ref="E2055">_xlfn.IFS(D2055="","",D2055="SI",4,D2055="NO",1)</f>
        <v/>
      </c>
      <c r="F2055" t="str" cm="1">
        <f t="array" ref="F2055">_xlfn.IFS('Paraclinicos '!B1990="","",'Paraclinicos '!B1990&gt;1,1,'Paraclinicos '!B1990&lt;=1,3)</f>
        <v/>
      </c>
      <c r="G2055" t="str" cm="1">
        <f t="array" ref="G2055">_xlfn.IFS('Paraclinicos '!D1990="","",AND('Paraclinicos '!D1990&gt;=250,'Paraclinicos '!D1990&lt;=500),2,'Paraclinicos '!D1990&gt;500,3,'Paraclinicos '!D1990&lt;250,1)</f>
        <v/>
      </c>
      <c r="H2055" s="50" t="str">
        <f t="shared" si="97"/>
        <v/>
      </c>
      <c r="I2055" t="str" cm="1">
        <f t="array" ref="I2055">_xlfn.IFS('Paraclinicos '!Q1990="","",'Paraclinicos '!Q1990&gt;=65,1,'Paraclinicos '!Q1990&lt;65,0)</f>
        <v/>
      </c>
      <c r="J2055" t="str" cm="1">
        <f t="array" ref="J2055">_xlfn.IFS('Paraclinicos '!I1990="","",'Paraclinicos '!I1990&gt;7,1,'Paraclinicos '!I1990&lt;=7,0)</f>
        <v/>
      </c>
      <c r="K2055" t="str" cm="1">
        <f t="array" ref="K2055">_xlfn.IFS('Paraclinicos '!W1990="","",'Paraclinicos '!W1990&lt;=8,1,'Paraclinicos '!W1990&gt;8,0)</f>
        <v/>
      </c>
      <c r="L2055" t="str" cm="1">
        <f t="array" ref="L2055">_xlfn.IFS('Paraclinicos '!S1990="","",'Paraclinicos '!S1990&gt;=30,1,'Paraclinicos '!S1990&lt;30,0)</f>
        <v/>
      </c>
      <c r="M2055" t="str" cm="1">
        <f t="array" ref="M2055">_xlfn.IFS(OR('Paraclinicos '!T1990="",'Paraclinicos '!U1990=""),"",OR('Paraclinicos '!T1990&lt;=90,'Paraclinicos '!U1990&lt;=60),1,OR('Paraclinicos '!T1990&gt;90,'Paraclinicos '!U1990&gt;60),0)</f>
        <v/>
      </c>
      <c r="N2055" s="45" t="str">
        <f t="shared" si="98"/>
        <v/>
      </c>
      <c r="O2055" t="str" cm="1">
        <f t="array" ref="O2055">_xlfn.IFS(OR('Paraclinicos '!M1990="",'Paraclinicos '!N1990="",'Paraclinicos '!N1990=0),"",'Paraclinicos '!M1990/'Paraclinicos '!N1990&lt;100,4,'Paraclinicos '!M1990/'Paraclinicos '!N1990&lt;200,3,'Paraclinicos '!M1990/'Paraclinicos '!N1990&lt;300,2,'Paraclinicos '!M1990/'Paraclinicos '!N1990&lt;400,1,'Paraclinicos '!M1990/'Paraclinicos '!N1990&gt;=400,0)</f>
        <v/>
      </c>
      <c r="P2055" t="str" cm="1">
        <f t="array" ref="P2055">_xlfn.IFS('Paraclinicos '!C1990="","",'Paraclinicos '!C1990&lt;20,4,'Paraclinicos '!C1990&lt;50,3,'Paraclinicos '!C1990&lt;100,2,'Paraclinicos '!C1990&lt;150,1,'Paraclinicos '!C1990&gt;150,0)</f>
        <v/>
      </c>
      <c r="Q2055" t="str" cm="1">
        <f t="array" ref="Q2055">_xlfn.IFS('Paraclinicos '!O1990="","",'Paraclinicos '!O1990&lt;1.2,0,'Paraclinicos '!O1990&lt;2,1,'Paraclinicos '!O1990&lt;3.5,2,'Paraclinicos '!O1990&lt;5,3,'Paraclinicos '!O1990&gt;5,4)</f>
        <v/>
      </c>
      <c r="R2055" t="str" cm="1">
        <f t="array" ref="R2055">_xlfn.IFS('Paraclinicos '!J1990="","",'Paraclinicos '!J1990&lt;1.2,0,'Paraclinicos '!J1990&lt;2,1,'Paraclinicos '!J1990&lt;6,2,'Paraclinicos '!J1990&lt;12,3,'Paraclinicos '!J1990&gt;=12,4)</f>
        <v/>
      </c>
      <c r="S2055" t="str" cm="1">
        <f t="array" ref="S2055">_xlfn.IFS('Paraclinicos '!Y1990="","",'Paraclinicos '!Y1990&lt;70,1,'Paraclinicos '!Y1990&gt;=70,0)</f>
        <v/>
      </c>
      <c r="T2055" t="str" cm="1">
        <f t="array" ref="T2055">_xlfn.IFS('Paraclinicos '!W1990="","",'Paraclinicos '!W1990&lt;6,4,'Paraclinicos '!W1990&lt;10,3,'Paraclinicos '!W1990&lt;13,2,'Paraclinicos '!W1990&lt;15,1,'Paraclinicos '!W1990=15,0)</f>
        <v/>
      </c>
      <c r="U2055" s="54" t="str">
        <f t="shared" si="96"/>
        <v/>
      </c>
      <c r="V2055" t="str" cm="1">
        <f t="array" ref="V2055">_xlfn.IFS('Paraclinicos '!S1990="","",OR('Paraclinicos '!S1990&lt;=8,'Paraclinicos '!S1990&gt;=25),3,'Paraclinicos '!S1990&lt;12,1,'Paraclinicos '!S1990&lt;21,0,'Paraclinicos '!S1990&lt;25,2)</f>
        <v/>
      </c>
      <c r="W2055" t="str">
        <f>IFERROR(IF(INDEX('BD Demog para scores enalazar'!Y$2:'BD Demog para scores enalazar'!Y$3000,MATCH(Formulas!A2055,'BD Demog para scores enalazar'!A$2:'BD Demog para scores enalazar'!A$3000,0))=1,"SI","NO"),"")</f>
        <v/>
      </c>
      <c r="X2055" s="9" t="str">
        <f>IFERROR(IF(INDEX('BD Demog para scores enalazar'!AJ$2:'BD Demog para scores enalazar'!AJ$3000,MATCH(Formulas!A2055,'BD Demog para scores enalazar'!A$2:'BD Demog para scores enalazar'!A$3000,0))=1,"SI","NO"),"")</f>
        <v/>
      </c>
      <c r="Y2055" t="str" cm="1">
        <f t="array" ref="Y2055">IF(AND(W2055="NO",X2055="NO"),_xlfn.IFS('Paraclinicos '!K1990&lt;=91,3,'Paraclinicos '!K1990&lt;94,2,'Paraclinicos '!K1990&lt;96,1,'Paraclinicos '!K1990&gt;=96,0),"")</f>
        <v/>
      </c>
      <c r="Z2055" t="str" cm="1">
        <f t="array" ref="Z2055">IF(OR(W2055="SI",X2055="SI"),_xlfn.IFS(OR(AND('Paraclinicos '!K1991&lt;=83),AND('Paraclinicos '!K1991&gt;=97,AA2055=2)),3,OR(AND('Paraclinicos '!K1991&lt;=86),AND('Paraclinicos '!K1991&gt;=94,AA2055=2)),2,OR(AND('Paraclinicos '!K1991&lt;=88),AND('Paraclinicos '!K1991&gt;=92,AA2055=2)),1,OR(AND('Paraclinicos '!K1991&gt;=88,'Paraclinicos '!K1991&lt;=92),AND('Paraclinicos '!K1991&gt;=93,AA2055=0)),0),"")</f>
        <v/>
      </c>
      <c r="AA2055" t="str" cm="1">
        <f t="array" ref="AA2055">_xlfn.IFS('Paraclinicos '!E1990="","",'Paraclinicos '!E1990="Oxigeno",2,'Paraclinicos '!E1990="Aire",0)</f>
        <v/>
      </c>
    </row>
    <row r="2056" spans="1:27" x14ac:dyDescent="0.25">
      <c r="A2056">
        <f>'Paraclinicos '!A1991</f>
        <v>0</v>
      </c>
      <c r="B2056" s="3">
        <f>'Paraclinicos '!R1991</f>
        <v>0</v>
      </c>
      <c r="C2056" t="str" cm="1">
        <f t="array" ref="C2056">_xlfn.IFS('Paraclinicos '!Q1991="","",'Paraclinicos '!Q1991&gt;60,3,'Paraclinicos '!Q1991&lt;=60,1)</f>
        <v/>
      </c>
      <c r="D2056" t="str">
        <f>IFERROR(IF(INDEX('BD Demog para scores enalazar'!BC$2:BC$3000,MATCH(Formulas!A2056,'BD Demog para scores enalazar'!A$2:A$3000,0))=0,"SI","NO"),"")</f>
        <v/>
      </c>
      <c r="E2056" t="str" cm="1">
        <f t="array" ref="E2056">_xlfn.IFS(D2056="","",D2056="SI",4,D2056="NO",1)</f>
        <v/>
      </c>
      <c r="F2056" t="str" cm="1">
        <f t="array" ref="F2056">_xlfn.IFS('Paraclinicos '!B1991="","",'Paraclinicos '!B1991&gt;1,1,'Paraclinicos '!B1991&lt;=1,3)</f>
        <v/>
      </c>
      <c r="G2056" t="str" cm="1">
        <f t="array" ref="G2056">_xlfn.IFS('Paraclinicos '!D1991="","",AND('Paraclinicos '!D1991&gt;=250,'Paraclinicos '!D1991&lt;=500),2,'Paraclinicos '!D1991&gt;500,3,'Paraclinicos '!D1991&lt;250,1)</f>
        <v/>
      </c>
      <c r="H2056" s="50" t="str">
        <f t="shared" si="97"/>
        <v/>
      </c>
      <c r="I2056" t="str" cm="1">
        <f t="array" ref="I2056">_xlfn.IFS('Paraclinicos '!Q1991="","",'Paraclinicos '!Q1991&gt;=65,1,'Paraclinicos '!Q1991&lt;65,0)</f>
        <v/>
      </c>
      <c r="J2056" t="str" cm="1">
        <f t="array" ref="J2056">_xlfn.IFS('Paraclinicos '!I1991="","",'Paraclinicos '!I1991&gt;7,1,'Paraclinicos '!I1991&lt;=7,0)</f>
        <v/>
      </c>
      <c r="K2056" t="str" cm="1">
        <f t="array" ref="K2056">_xlfn.IFS('Paraclinicos '!W1991="","",'Paraclinicos '!W1991&lt;=8,1,'Paraclinicos '!W1991&gt;8,0)</f>
        <v/>
      </c>
      <c r="L2056" t="str" cm="1">
        <f t="array" ref="L2056">_xlfn.IFS('Paraclinicos '!S1991="","",'Paraclinicos '!S1991&gt;=30,1,'Paraclinicos '!S1991&lt;30,0)</f>
        <v/>
      </c>
      <c r="M2056" t="str" cm="1">
        <f t="array" ref="M2056">_xlfn.IFS(OR('Paraclinicos '!T1991="",'Paraclinicos '!U1991=""),"",OR('Paraclinicos '!T1991&lt;=90,'Paraclinicos '!U1991&lt;=60),1,OR('Paraclinicos '!T1991&gt;90,'Paraclinicos '!U1991&gt;60),0)</f>
        <v/>
      </c>
      <c r="N2056" s="45" t="str">
        <f t="shared" si="98"/>
        <v/>
      </c>
      <c r="O2056" t="str" cm="1">
        <f t="array" ref="O2056">_xlfn.IFS(OR('Paraclinicos '!M1991="",'Paraclinicos '!N1991="",'Paraclinicos '!N1991=0),"",'Paraclinicos '!M1991/'Paraclinicos '!N1991&lt;100,4,'Paraclinicos '!M1991/'Paraclinicos '!N1991&lt;200,3,'Paraclinicos '!M1991/'Paraclinicos '!N1991&lt;300,2,'Paraclinicos '!M1991/'Paraclinicos '!N1991&lt;400,1,'Paraclinicos '!M1991/'Paraclinicos '!N1991&gt;=400,0)</f>
        <v/>
      </c>
      <c r="P2056" t="str" cm="1">
        <f t="array" ref="P2056">_xlfn.IFS('Paraclinicos '!C1991="","",'Paraclinicos '!C1991&lt;20,4,'Paraclinicos '!C1991&lt;50,3,'Paraclinicos '!C1991&lt;100,2,'Paraclinicos '!C1991&lt;150,1,'Paraclinicos '!C1991&gt;150,0)</f>
        <v/>
      </c>
      <c r="Q2056" t="str" cm="1">
        <f t="array" ref="Q2056">_xlfn.IFS('Paraclinicos '!O1991="","",'Paraclinicos '!O1991&lt;1.2,0,'Paraclinicos '!O1991&lt;2,1,'Paraclinicos '!O1991&lt;3.5,2,'Paraclinicos '!O1991&lt;5,3,'Paraclinicos '!O1991&gt;5,4)</f>
        <v/>
      </c>
      <c r="R2056" t="str" cm="1">
        <f t="array" ref="R2056">_xlfn.IFS('Paraclinicos '!J1991="","",'Paraclinicos '!J1991&lt;1.2,0,'Paraclinicos '!J1991&lt;2,1,'Paraclinicos '!J1991&lt;6,2,'Paraclinicos '!J1991&lt;12,3,'Paraclinicos '!J1991&gt;=12,4)</f>
        <v/>
      </c>
      <c r="S2056" t="str" cm="1">
        <f t="array" ref="S2056">_xlfn.IFS('Paraclinicos '!Y1991="","",'Paraclinicos '!Y1991&lt;70,1,'Paraclinicos '!Y1991&gt;=70,0)</f>
        <v/>
      </c>
      <c r="T2056" t="str" cm="1">
        <f t="array" ref="T2056">_xlfn.IFS('Paraclinicos '!W1991="","",'Paraclinicos '!W1991&lt;6,4,'Paraclinicos '!W1991&lt;10,3,'Paraclinicos '!W1991&lt;13,2,'Paraclinicos '!W1991&lt;15,1,'Paraclinicos '!W1991=15,0)</f>
        <v/>
      </c>
      <c r="U2056" s="54" t="str">
        <f t="shared" si="96"/>
        <v/>
      </c>
      <c r="V2056" t="str" cm="1">
        <f t="array" ref="V2056">_xlfn.IFS('Paraclinicos '!S1991="","",OR('Paraclinicos '!S1991&lt;=8,'Paraclinicos '!S1991&gt;=25),3,'Paraclinicos '!S1991&lt;12,1,'Paraclinicos '!S1991&lt;21,0,'Paraclinicos '!S1991&lt;25,2)</f>
        <v/>
      </c>
      <c r="W2056" t="str">
        <f>IFERROR(IF(INDEX('BD Demog para scores enalazar'!Y$2:'BD Demog para scores enalazar'!Y$3000,MATCH(Formulas!A2056,'BD Demog para scores enalazar'!A$2:'BD Demog para scores enalazar'!A$3000,0))=1,"SI","NO"),"")</f>
        <v/>
      </c>
      <c r="X2056" s="9" t="str">
        <f>IFERROR(IF(INDEX('BD Demog para scores enalazar'!AJ$2:'BD Demog para scores enalazar'!AJ$3000,MATCH(Formulas!A2056,'BD Demog para scores enalazar'!A$2:'BD Demog para scores enalazar'!A$3000,0))=1,"SI","NO"),"")</f>
        <v/>
      </c>
      <c r="Y2056" t="str" cm="1">
        <f t="array" ref="Y2056">IF(AND(W2056="NO",X2056="NO"),_xlfn.IFS('Paraclinicos '!K1991&lt;=91,3,'Paraclinicos '!K1991&lt;94,2,'Paraclinicos '!K1991&lt;96,1,'Paraclinicos '!K1991&gt;=96,0),"")</f>
        <v/>
      </c>
      <c r="Z2056" t="str" cm="1">
        <f t="array" ref="Z2056">IF(OR(W2056="SI",X2056="SI"),_xlfn.IFS(OR(AND('Paraclinicos '!K1992&lt;=83),AND('Paraclinicos '!K1992&gt;=97,AA2056=2)),3,OR(AND('Paraclinicos '!K1992&lt;=86),AND('Paraclinicos '!K1992&gt;=94,AA2056=2)),2,OR(AND('Paraclinicos '!K1992&lt;=88),AND('Paraclinicos '!K1992&gt;=92,AA2056=2)),1,OR(AND('Paraclinicos '!K1992&gt;=88,'Paraclinicos '!K1992&lt;=92),AND('Paraclinicos '!K1992&gt;=93,AA2056=0)),0),"")</f>
        <v/>
      </c>
      <c r="AA2056" t="str" cm="1">
        <f t="array" ref="AA2056">_xlfn.IFS('Paraclinicos '!E1991="","",'Paraclinicos '!E1991="Oxigeno",2,'Paraclinicos '!E1991="Aire",0)</f>
        <v/>
      </c>
    </row>
    <row r="2057" spans="1:27" x14ac:dyDescent="0.25">
      <c r="A2057">
        <f>'Paraclinicos '!A1992</f>
        <v>0</v>
      </c>
      <c r="B2057" s="3">
        <f>'Paraclinicos '!R1992</f>
        <v>0</v>
      </c>
      <c r="C2057" t="str" cm="1">
        <f t="array" ref="C2057">_xlfn.IFS('Paraclinicos '!Q1992="","",'Paraclinicos '!Q1992&gt;60,3,'Paraclinicos '!Q1992&lt;=60,1)</f>
        <v/>
      </c>
      <c r="D2057" t="str">
        <f>IFERROR(IF(INDEX('BD Demog para scores enalazar'!BC$2:BC$3000,MATCH(Formulas!A2057,'BD Demog para scores enalazar'!A$2:A$3000,0))=0,"SI","NO"),"")</f>
        <v/>
      </c>
      <c r="E2057" t="str" cm="1">
        <f t="array" ref="E2057">_xlfn.IFS(D2057="","",D2057="SI",4,D2057="NO",1)</f>
        <v/>
      </c>
      <c r="F2057" t="str" cm="1">
        <f t="array" ref="F2057">_xlfn.IFS('Paraclinicos '!B1992="","",'Paraclinicos '!B1992&gt;1,1,'Paraclinicos '!B1992&lt;=1,3)</f>
        <v/>
      </c>
      <c r="G2057" t="str" cm="1">
        <f t="array" ref="G2057">_xlfn.IFS('Paraclinicos '!D1992="","",AND('Paraclinicos '!D1992&gt;=250,'Paraclinicos '!D1992&lt;=500),2,'Paraclinicos '!D1992&gt;500,3,'Paraclinicos '!D1992&lt;250,1)</f>
        <v/>
      </c>
      <c r="H2057" s="50" t="str">
        <f t="shared" si="97"/>
        <v/>
      </c>
      <c r="I2057" t="str" cm="1">
        <f t="array" ref="I2057">_xlfn.IFS('Paraclinicos '!Q1992="","",'Paraclinicos '!Q1992&gt;=65,1,'Paraclinicos '!Q1992&lt;65,0)</f>
        <v/>
      </c>
      <c r="J2057" t="str" cm="1">
        <f t="array" ref="J2057">_xlfn.IFS('Paraclinicos '!I1992="","",'Paraclinicos '!I1992&gt;7,1,'Paraclinicos '!I1992&lt;=7,0)</f>
        <v/>
      </c>
      <c r="K2057" t="str" cm="1">
        <f t="array" ref="K2057">_xlfn.IFS('Paraclinicos '!W1992="","",'Paraclinicos '!W1992&lt;=8,1,'Paraclinicos '!W1992&gt;8,0)</f>
        <v/>
      </c>
      <c r="L2057" t="str" cm="1">
        <f t="array" ref="L2057">_xlfn.IFS('Paraclinicos '!S1992="","",'Paraclinicos '!S1992&gt;=30,1,'Paraclinicos '!S1992&lt;30,0)</f>
        <v/>
      </c>
      <c r="M2057" t="str" cm="1">
        <f t="array" ref="M2057">_xlfn.IFS(OR('Paraclinicos '!T1992="",'Paraclinicos '!U1992=""),"",OR('Paraclinicos '!T1992&lt;=90,'Paraclinicos '!U1992&lt;=60),1,OR('Paraclinicos '!T1992&gt;90,'Paraclinicos '!U1992&gt;60),0)</f>
        <v/>
      </c>
      <c r="N2057" s="45" t="str">
        <f t="shared" si="98"/>
        <v/>
      </c>
      <c r="O2057" t="str" cm="1">
        <f t="array" ref="O2057">_xlfn.IFS(OR('Paraclinicos '!M1992="",'Paraclinicos '!N1992="",'Paraclinicos '!N1992=0),"",'Paraclinicos '!M1992/'Paraclinicos '!N1992&lt;100,4,'Paraclinicos '!M1992/'Paraclinicos '!N1992&lt;200,3,'Paraclinicos '!M1992/'Paraclinicos '!N1992&lt;300,2,'Paraclinicos '!M1992/'Paraclinicos '!N1992&lt;400,1,'Paraclinicos '!M1992/'Paraclinicos '!N1992&gt;=400,0)</f>
        <v/>
      </c>
      <c r="P2057" t="str" cm="1">
        <f t="array" ref="P2057">_xlfn.IFS('Paraclinicos '!C1992="","",'Paraclinicos '!C1992&lt;20,4,'Paraclinicos '!C1992&lt;50,3,'Paraclinicos '!C1992&lt;100,2,'Paraclinicos '!C1992&lt;150,1,'Paraclinicos '!C1992&gt;150,0)</f>
        <v/>
      </c>
      <c r="Q2057" t="str" cm="1">
        <f t="array" ref="Q2057">_xlfn.IFS('Paraclinicos '!O1992="","",'Paraclinicos '!O1992&lt;1.2,0,'Paraclinicos '!O1992&lt;2,1,'Paraclinicos '!O1992&lt;3.5,2,'Paraclinicos '!O1992&lt;5,3,'Paraclinicos '!O1992&gt;5,4)</f>
        <v/>
      </c>
      <c r="R2057" t="str" cm="1">
        <f t="array" ref="R2057">_xlfn.IFS('Paraclinicos '!J1992="","",'Paraclinicos '!J1992&lt;1.2,0,'Paraclinicos '!J1992&lt;2,1,'Paraclinicos '!J1992&lt;6,2,'Paraclinicos '!J1992&lt;12,3,'Paraclinicos '!J1992&gt;=12,4)</f>
        <v/>
      </c>
      <c r="S2057" t="str" cm="1">
        <f t="array" ref="S2057">_xlfn.IFS('Paraclinicos '!Y1992="","",'Paraclinicos '!Y1992&lt;70,1,'Paraclinicos '!Y1992&gt;=70,0)</f>
        <v/>
      </c>
      <c r="T2057" t="str" cm="1">
        <f t="array" ref="T2057">_xlfn.IFS('Paraclinicos '!W1992="","",'Paraclinicos '!W1992&lt;6,4,'Paraclinicos '!W1992&lt;10,3,'Paraclinicos '!W1992&lt;13,2,'Paraclinicos '!W1992&lt;15,1,'Paraclinicos '!W1992=15,0)</f>
        <v/>
      </c>
      <c r="U2057" s="54" t="str">
        <f t="shared" si="96"/>
        <v/>
      </c>
      <c r="V2057" t="str" cm="1">
        <f t="array" ref="V2057">_xlfn.IFS('Paraclinicos '!S1992="","",OR('Paraclinicos '!S1992&lt;=8,'Paraclinicos '!S1992&gt;=25),3,'Paraclinicos '!S1992&lt;12,1,'Paraclinicos '!S1992&lt;21,0,'Paraclinicos '!S1992&lt;25,2)</f>
        <v/>
      </c>
      <c r="W2057" t="str">
        <f>IFERROR(IF(INDEX('BD Demog para scores enalazar'!Y$2:'BD Demog para scores enalazar'!Y$3000,MATCH(Formulas!A2057,'BD Demog para scores enalazar'!A$2:'BD Demog para scores enalazar'!A$3000,0))=1,"SI","NO"),"")</f>
        <v/>
      </c>
      <c r="X2057" s="9" t="str">
        <f>IFERROR(IF(INDEX('BD Demog para scores enalazar'!AJ$2:'BD Demog para scores enalazar'!AJ$3000,MATCH(Formulas!A2057,'BD Demog para scores enalazar'!A$2:'BD Demog para scores enalazar'!A$3000,0))=1,"SI","NO"),"")</f>
        <v/>
      </c>
      <c r="Y2057" t="str" cm="1">
        <f t="array" ref="Y2057">IF(AND(W2057="NO",X2057="NO"),_xlfn.IFS('Paraclinicos '!K1992&lt;=91,3,'Paraclinicos '!K1992&lt;94,2,'Paraclinicos '!K1992&lt;96,1,'Paraclinicos '!K1992&gt;=96,0),"")</f>
        <v/>
      </c>
      <c r="Z2057" t="str" cm="1">
        <f t="array" ref="Z2057">IF(OR(W2057="SI",X2057="SI"),_xlfn.IFS(OR(AND('Paraclinicos '!K1993&lt;=83),AND('Paraclinicos '!K1993&gt;=97,AA2057=2)),3,OR(AND('Paraclinicos '!K1993&lt;=86),AND('Paraclinicos '!K1993&gt;=94,AA2057=2)),2,OR(AND('Paraclinicos '!K1993&lt;=88),AND('Paraclinicos '!K1993&gt;=92,AA2057=2)),1,OR(AND('Paraclinicos '!K1993&gt;=88,'Paraclinicos '!K1993&lt;=92),AND('Paraclinicos '!K1993&gt;=93,AA2057=0)),0),"")</f>
        <v/>
      </c>
      <c r="AA2057" t="str" cm="1">
        <f t="array" ref="AA2057">_xlfn.IFS('Paraclinicos '!E1992="","",'Paraclinicos '!E1992="Oxigeno",2,'Paraclinicos '!E1992="Aire",0)</f>
        <v/>
      </c>
    </row>
    <row r="2058" spans="1:27" x14ac:dyDescent="0.25">
      <c r="A2058">
        <f>'Paraclinicos '!A1993</f>
        <v>0</v>
      </c>
      <c r="B2058" s="3">
        <f>'Paraclinicos '!R1993</f>
        <v>0</v>
      </c>
      <c r="C2058" t="str" cm="1">
        <f t="array" ref="C2058">_xlfn.IFS('Paraclinicos '!Q1993="","",'Paraclinicos '!Q1993&gt;60,3,'Paraclinicos '!Q1993&lt;=60,1)</f>
        <v/>
      </c>
      <c r="D2058" t="str">
        <f>IFERROR(IF(INDEX('BD Demog para scores enalazar'!BC$2:BC$3000,MATCH(Formulas!A2058,'BD Demog para scores enalazar'!A$2:A$3000,0))=0,"SI","NO"),"")</f>
        <v/>
      </c>
      <c r="E2058" t="str" cm="1">
        <f t="array" ref="E2058">_xlfn.IFS(D2058="","",D2058="SI",4,D2058="NO",1)</f>
        <v/>
      </c>
      <c r="F2058" t="str" cm="1">
        <f t="array" ref="F2058">_xlfn.IFS('Paraclinicos '!B1993="","",'Paraclinicos '!B1993&gt;1,1,'Paraclinicos '!B1993&lt;=1,3)</f>
        <v/>
      </c>
      <c r="G2058" t="str" cm="1">
        <f t="array" ref="G2058">_xlfn.IFS('Paraclinicos '!D1993="","",AND('Paraclinicos '!D1993&gt;=250,'Paraclinicos '!D1993&lt;=500),2,'Paraclinicos '!D1993&gt;500,3,'Paraclinicos '!D1993&lt;250,1)</f>
        <v/>
      </c>
      <c r="H2058" s="50" t="str">
        <f t="shared" si="97"/>
        <v/>
      </c>
      <c r="I2058" t="str" cm="1">
        <f t="array" ref="I2058">_xlfn.IFS('Paraclinicos '!Q1993="","",'Paraclinicos '!Q1993&gt;=65,1,'Paraclinicos '!Q1993&lt;65,0)</f>
        <v/>
      </c>
      <c r="J2058" t="str" cm="1">
        <f t="array" ref="J2058">_xlfn.IFS('Paraclinicos '!I1993="","",'Paraclinicos '!I1993&gt;7,1,'Paraclinicos '!I1993&lt;=7,0)</f>
        <v/>
      </c>
      <c r="K2058" t="str" cm="1">
        <f t="array" ref="K2058">_xlfn.IFS('Paraclinicos '!W1993="","",'Paraclinicos '!W1993&lt;=8,1,'Paraclinicos '!W1993&gt;8,0)</f>
        <v/>
      </c>
      <c r="L2058" t="str" cm="1">
        <f t="array" ref="L2058">_xlfn.IFS('Paraclinicos '!S1993="","",'Paraclinicos '!S1993&gt;=30,1,'Paraclinicos '!S1993&lt;30,0)</f>
        <v/>
      </c>
      <c r="M2058" t="str" cm="1">
        <f t="array" ref="M2058">_xlfn.IFS(OR('Paraclinicos '!T1993="",'Paraclinicos '!U1993=""),"",OR('Paraclinicos '!T1993&lt;=90,'Paraclinicos '!U1993&lt;=60),1,OR('Paraclinicos '!T1993&gt;90,'Paraclinicos '!U1993&gt;60),0)</f>
        <v/>
      </c>
      <c r="N2058" s="45" t="str">
        <f t="shared" si="98"/>
        <v/>
      </c>
      <c r="O2058" t="str" cm="1">
        <f t="array" ref="O2058">_xlfn.IFS(OR('Paraclinicos '!M1993="",'Paraclinicos '!N1993="",'Paraclinicos '!N1993=0),"",'Paraclinicos '!M1993/'Paraclinicos '!N1993&lt;100,4,'Paraclinicos '!M1993/'Paraclinicos '!N1993&lt;200,3,'Paraclinicos '!M1993/'Paraclinicos '!N1993&lt;300,2,'Paraclinicos '!M1993/'Paraclinicos '!N1993&lt;400,1,'Paraclinicos '!M1993/'Paraclinicos '!N1993&gt;=400,0)</f>
        <v/>
      </c>
      <c r="P2058" t="str" cm="1">
        <f t="array" ref="P2058">_xlfn.IFS('Paraclinicos '!C1993="","",'Paraclinicos '!C1993&lt;20,4,'Paraclinicos '!C1993&lt;50,3,'Paraclinicos '!C1993&lt;100,2,'Paraclinicos '!C1993&lt;150,1,'Paraclinicos '!C1993&gt;150,0)</f>
        <v/>
      </c>
      <c r="Q2058" t="str" cm="1">
        <f t="array" ref="Q2058">_xlfn.IFS('Paraclinicos '!O1993="","",'Paraclinicos '!O1993&lt;1.2,0,'Paraclinicos '!O1993&lt;2,1,'Paraclinicos '!O1993&lt;3.5,2,'Paraclinicos '!O1993&lt;5,3,'Paraclinicos '!O1993&gt;5,4)</f>
        <v/>
      </c>
      <c r="R2058" t="str" cm="1">
        <f t="array" ref="R2058">_xlfn.IFS('Paraclinicos '!J1993="","",'Paraclinicos '!J1993&lt;1.2,0,'Paraclinicos '!J1993&lt;2,1,'Paraclinicos '!J1993&lt;6,2,'Paraclinicos '!J1993&lt;12,3,'Paraclinicos '!J1993&gt;=12,4)</f>
        <v/>
      </c>
      <c r="S2058" t="str" cm="1">
        <f t="array" ref="S2058">_xlfn.IFS('Paraclinicos '!Y1993="","",'Paraclinicos '!Y1993&lt;70,1,'Paraclinicos '!Y1993&gt;=70,0)</f>
        <v/>
      </c>
      <c r="T2058" t="str" cm="1">
        <f t="array" ref="T2058">_xlfn.IFS('Paraclinicos '!W1993="","",'Paraclinicos '!W1993&lt;6,4,'Paraclinicos '!W1993&lt;10,3,'Paraclinicos '!W1993&lt;13,2,'Paraclinicos '!W1993&lt;15,1,'Paraclinicos '!W1993=15,0)</f>
        <v/>
      </c>
      <c r="U2058" s="54" t="str">
        <f t="shared" si="96"/>
        <v/>
      </c>
      <c r="V2058" t="str" cm="1">
        <f t="array" ref="V2058">_xlfn.IFS('Paraclinicos '!S1993="","",OR('Paraclinicos '!S1993&lt;=8,'Paraclinicos '!S1993&gt;=25),3,'Paraclinicos '!S1993&lt;12,1,'Paraclinicos '!S1993&lt;21,0,'Paraclinicos '!S1993&lt;25,2)</f>
        <v/>
      </c>
      <c r="W2058" t="str">
        <f>IFERROR(IF(INDEX('BD Demog para scores enalazar'!Y$2:'BD Demog para scores enalazar'!Y$3000,MATCH(Formulas!A2058,'BD Demog para scores enalazar'!A$2:'BD Demog para scores enalazar'!A$3000,0))=1,"SI","NO"),"")</f>
        <v/>
      </c>
      <c r="X2058" s="9" t="str">
        <f>IFERROR(IF(INDEX('BD Demog para scores enalazar'!AJ$2:'BD Demog para scores enalazar'!AJ$3000,MATCH(Formulas!A2058,'BD Demog para scores enalazar'!A$2:'BD Demog para scores enalazar'!A$3000,0))=1,"SI","NO"),"")</f>
        <v/>
      </c>
      <c r="Y2058" t="str" cm="1">
        <f t="array" ref="Y2058">IF(AND(W2058="NO",X2058="NO"),_xlfn.IFS('Paraclinicos '!K1993&lt;=91,3,'Paraclinicos '!K1993&lt;94,2,'Paraclinicos '!K1993&lt;96,1,'Paraclinicos '!K1993&gt;=96,0),"")</f>
        <v/>
      </c>
      <c r="Z2058" t="str" cm="1">
        <f t="array" ref="Z2058">IF(OR(W2058="SI",X2058="SI"),_xlfn.IFS(OR(AND('Paraclinicos '!K1994&lt;=83),AND('Paraclinicos '!K1994&gt;=97,AA2058=2)),3,OR(AND('Paraclinicos '!K1994&lt;=86),AND('Paraclinicos '!K1994&gt;=94,AA2058=2)),2,OR(AND('Paraclinicos '!K1994&lt;=88),AND('Paraclinicos '!K1994&gt;=92,AA2058=2)),1,OR(AND('Paraclinicos '!K1994&gt;=88,'Paraclinicos '!K1994&lt;=92),AND('Paraclinicos '!K1994&gt;=93,AA2058=0)),0),"")</f>
        <v/>
      </c>
      <c r="AA2058" t="str" cm="1">
        <f t="array" ref="AA2058">_xlfn.IFS('Paraclinicos '!E1993="","",'Paraclinicos '!E1993="Oxigeno",2,'Paraclinicos '!E1993="Aire",0)</f>
        <v/>
      </c>
    </row>
    <row r="2059" spans="1:27" x14ac:dyDescent="0.25">
      <c r="A2059">
        <f>'Paraclinicos '!A1994</f>
        <v>0</v>
      </c>
      <c r="B2059" s="3">
        <f>'Paraclinicos '!R1994</f>
        <v>0</v>
      </c>
      <c r="C2059" t="str" cm="1">
        <f t="array" ref="C2059">_xlfn.IFS('Paraclinicos '!Q1994="","",'Paraclinicos '!Q1994&gt;60,3,'Paraclinicos '!Q1994&lt;=60,1)</f>
        <v/>
      </c>
      <c r="D2059" t="str">
        <f>IFERROR(IF(INDEX('BD Demog para scores enalazar'!BC$2:BC$3000,MATCH(Formulas!A2059,'BD Demog para scores enalazar'!A$2:A$3000,0))=0,"SI","NO"),"")</f>
        <v/>
      </c>
      <c r="E2059" t="str" cm="1">
        <f t="array" ref="E2059">_xlfn.IFS(D2059="","",D2059="SI",4,D2059="NO",1)</f>
        <v/>
      </c>
      <c r="F2059" t="str" cm="1">
        <f t="array" ref="F2059">_xlfn.IFS('Paraclinicos '!B1994="","",'Paraclinicos '!B1994&gt;1,1,'Paraclinicos '!B1994&lt;=1,3)</f>
        <v/>
      </c>
      <c r="G2059" t="str" cm="1">
        <f t="array" ref="G2059">_xlfn.IFS('Paraclinicos '!D1994="","",AND('Paraclinicos '!D1994&gt;=250,'Paraclinicos '!D1994&lt;=500),2,'Paraclinicos '!D1994&gt;500,3,'Paraclinicos '!D1994&lt;250,1)</f>
        <v/>
      </c>
      <c r="H2059" s="50" t="str">
        <f t="shared" si="97"/>
        <v/>
      </c>
      <c r="I2059" t="str" cm="1">
        <f t="array" ref="I2059">_xlfn.IFS('Paraclinicos '!Q1994="","",'Paraclinicos '!Q1994&gt;=65,1,'Paraclinicos '!Q1994&lt;65,0)</f>
        <v/>
      </c>
      <c r="J2059" t="str" cm="1">
        <f t="array" ref="J2059">_xlfn.IFS('Paraclinicos '!I1994="","",'Paraclinicos '!I1994&gt;7,1,'Paraclinicos '!I1994&lt;=7,0)</f>
        <v/>
      </c>
      <c r="K2059" t="str" cm="1">
        <f t="array" ref="K2059">_xlfn.IFS('Paraclinicos '!W1994="","",'Paraclinicos '!W1994&lt;=8,1,'Paraclinicos '!W1994&gt;8,0)</f>
        <v/>
      </c>
      <c r="L2059" t="str" cm="1">
        <f t="array" ref="L2059">_xlfn.IFS('Paraclinicos '!S1994="","",'Paraclinicos '!S1994&gt;=30,1,'Paraclinicos '!S1994&lt;30,0)</f>
        <v/>
      </c>
      <c r="M2059" t="str" cm="1">
        <f t="array" ref="M2059">_xlfn.IFS(OR('Paraclinicos '!T1994="",'Paraclinicos '!U1994=""),"",OR('Paraclinicos '!T1994&lt;=90,'Paraclinicos '!U1994&lt;=60),1,OR('Paraclinicos '!T1994&gt;90,'Paraclinicos '!U1994&gt;60),0)</f>
        <v/>
      </c>
      <c r="N2059" s="45" t="str">
        <f t="shared" si="98"/>
        <v/>
      </c>
      <c r="O2059" t="str" cm="1">
        <f t="array" ref="O2059">_xlfn.IFS(OR('Paraclinicos '!M1994="",'Paraclinicos '!N1994="",'Paraclinicos '!N1994=0),"",'Paraclinicos '!M1994/'Paraclinicos '!N1994&lt;100,4,'Paraclinicos '!M1994/'Paraclinicos '!N1994&lt;200,3,'Paraclinicos '!M1994/'Paraclinicos '!N1994&lt;300,2,'Paraclinicos '!M1994/'Paraclinicos '!N1994&lt;400,1,'Paraclinicos '!M1994/'Paraclinicos '!N1994&gt;=400,0)</f>
        <v/>
      </c>
      <c r="P2059" t="str" cm="1">
        <f t="array" ref="P2059">_xlfn.IFS('Paraclinicos '!C1994="","",'Paraclinicos '!C1994&lt;20,4,'Paraclinicos '!C1994&lt;50,3,'Paraclinicos '!C1994&lt;100,2,'Paraclinicos '!C1994&lt;150,1,'Paraclinicos '!C1994&gt;150,0)</f>
        <v/>
      </c>
      <c r="Q2059" t="str" cm="1">
        <f t="array" ref="Q2059">_xlfn.IFS('Paraclinicos '!O1994="","",'Paraclinicos '!O1994&lt;1.2,0,'Paraclinicos '!O1994&lt;2,1,'Paraclinicos '!O1994&lt;3.5,2,'Paraclinicos '!O1994&lt;5,3,'Paraclinicos '!O1994&gt;5,4)</f>
        <v/>
      </c>
      <c r="R2059" t="str" cm="1">
        <f t="array" ref="R2059">_xlfn.IFS('Paraclinicos '!J1994="","",'Paraclinicos '!J1994&lt;1.2,0,'Paraclinicos '!J1994&lt;2,1,'Paraclinicos '!J1994&lt;6,2,'Paraclinicos '!J1994&lt;12,3,'Paraclinicos '!J1994&gt;=12,4)</f>
        <v/>
      </c>
      <c r="S2059" t="str" cm="1">
        <f t="array" ref="S2059">_xlfn.IFS('Paraclinicos '!Y1994="","",'Paraclinicos '!Y1994&lt;70,1,'Paraclinicos '!Y1994&gt;=70,0)</f>
        <v/>
      </c>
      <c r="T2059" t="str" cm="1">
        <f t="array" ref="T2059">_xlfn.IFS('Paraclinicos '!W1994="","",'Paraclinicos '!W1994&lt;6,4,'Paraclinicos '!W1994&lt;10,3,'Paraclinicos '!W1994&lt;13,2,'Paraclinicos '!W1994&lt;15,1,'Paraclinicos '!W1994=15,0)</f>
        <v/>
      </c>
      <c r="U2059" s="54" t="str">
        <f t="shared" si="96"/>
        <v/>
      </c>
      <c r="V2059" t="str" cm="1">
        <f t="array" ref="V2059">_xlfn.IFS('Paraclinicos '!S1994="","",OR('Paraclinicos '!S1994&lt;=8,'Paraclinicos '!S1994&gt;=25),3,'Paraclinicos '!S1994&lt;12,1,'Paraclinicos '!S1994&lt;21,0,'Paraclinicos '!S1994&lt;25,2)</f>
        <v/>
      </c>
      <c r="W2059" t="str">
        <f>IFERROR(IF(INDEX('BD Demog para scores enalazar'!Y$2:'BD Demog para scores enalazar'!Y$3000,MATCH(Formulas!A2059,'BD Demog para scores enalazar'!A$2:'BD Demog para scores enalazar'!A$3000,0))=1,"SI","NO"),"")</f>
        <v/>
      </c>
      <c r="X2059" s="9" t="str">
        <f>IFERROR(IF(INDEX('BD Demog para scores enalazar'!AJ$2:'BD Demog para scores enalazar'!AJ$3000,MATCH(Formulas!A2059,'BD Demog para scores enalazar'!A$2:'BD Demog para scores enalazar'!A$3000,0))=1,"SI","NO"),"")</f>
        <v/>
      </c>
      <c r="Y2059" t="str" cm="1">
        <f t="array" ref="Y2059">IF(AND(W2059="NO",X2059="NO"),_xlfn.IFS('Paraclinicos '!K1994&lt;=91,3,'Paraclinicos '!K1994&lt;94,2,'Paraclinicos '!K1994&lt;96,1,'Paraclinicos '!K1994&gt;=96,0),"")</f>
        <v/>
      </c>
      <c r="Z2059" t="str" cm="1">
        <f t="array" ref="Z2059">IF(OR(W2059="SI",X2059="SI"),_xlfn.IFS(OR(AND('Paraclinicos '!K1995&lt;=83),AND('Paraclinicos '!K1995&gt;=97,AA2059=2)),3,OR(AND('Paraclinicos '!K1995&lt;=86),AND('Paraclinicos '!K1995&gt;=94,AA2059=2)),2,OR(AND('Paraclinicos '!K1995&lt;=88),AND('Paraclinicos '!K1995&gt;=92,AA2059=2)),1,OR(AND('Paraclinicos '!K1995&gt;=88,'Paraclinicos '!K1995&lt;=92),AND('Paraclinicos '!K1995&gt;=93,AA2059=0)),0),"")</f>
        <v/>
      </c>
      <c r="AA2059" t="str" cm="1">
        <f t="array" ref="AA2059">_xlfn.IFS('Paraclinicos '!E1994="","",'Paraclinicos '!E1994="Oxigeno",2,'Paraclinicos '!E1994="Aire",0)</f>
        <v/>
      </c>
    </row>
    <row r="2060" spans="1:27" x14ac:dyDescent="0.25">
      <c r="A2060">
        <f>'Paraclinicos '!A1995</f>
        <v>0</v>
      </c>
      <c r="B2060" s="3">
        <f>'Paraclinicos '!R1995</f>
        <v>0</v>
      </c>
      <c r="C2060" t="str" cm="1">
        <f t="array" ref="C2060">_xlfn.IFS('Paraclinicos '!Q1995="","",'Paraclinicos '!Q1995&gt;60,3,'Paraclinicos '!Q1995&lt;=60,1)</f>
        <v/>
      </c>
      <c r="D2060" t="str">
        <f>IFERROR(IF(INDEX('BD Demog para scores enalazar'!BC$2:BC$3000,MATCH(Formulas!A2060,'BD Demog para scores enalazar'!A$2:A$3000,0))=0,"SI","NO"),"")</f>
        <v/>
      </c>
      <c r="E2060" t="str" cm="1">
        <f t="array" ref="E2060">_xlfn.IFS(D2060="","",D2060="SI",4,D2060="NO",1)</f>
        <v/>
      </c>
      <c r="F2060" t="str" cm="1">
        <f t="array" ref="F2060">_xlfn.IFS('Paraclinicos '!B1995="","",'Paraclinicos '!B1995&gt;1,1,'Paraclinicos '!B1995&lt;=1,3)</f>
        <v/>
      </c>
      <c r="G2060" t="str" cm="1">
        <f t="array" ref="G2060">_xlfn.IFS('Paraclinicos '!D1995="","",AND('Paraclinicos '!D1995&gt;=250,'Paraclinicos '!D1995&lt;=500),2,'Paraclinicos '!D1995&gt;500,3,'Paraclinicos '!D1995&lt;250,1)</f>
        <v/>
      </c>
      <c r="H2060" s="50" t="str">
        <f t="shared" si="97"/>
        <v/>
      </c>
      <c r="I2060" t="str" cm="1">
        <f t="array" ref="I2060">_xlfn.IFS('Paraclinicos '!Q1995="","",'Paraclinicos '!Q1995&gt;=65,1,'Paraclinicos '!Q1995&lt;65,0)</f>
        <v/>
      </c>
      <c r="J2060" t="str" cm="1">
        <f t="array" ref="J2060">_xlfn.IFS('Paraclinicos '!I1995="","",'Paraclinicos '!I1995&gt;7,1,'Paraclinicos '!I1995&lt;=7,0)</f>
        <v/>
      </c>
      <c r="K2060" t="str" cm="1">
        <f t="array" ref="K2060">_xlfn.IFS('Paraclinicos '!W1995="","",'Paraclinicos '!W1995&lt;=8,1,'Paraclinicos '!W1995&gt;8,0)</f>
        <v/>
      </c>
      <c r="L2060" t="str" cm="1">
        <f t="array" ref="L2060">_xlfn.IFS('Paraclinicos '!S1995="","",'Paraclinicos '!S1995&gt;=30,1,'Paraclinicos '!S1995&lt;30,0)</f>
        <v/>
      </c>
      <c r="M2060" t="str" cm="1">
        <f t="array" ref="M2060">_xlfn.IFS(OR('Paraclinicos '!T1995="",'Paraclinicos '!U1995=""),"",OR('Paraclinicos '!T1995&lt;=90,'Paraclinicos '!U1995&lt;=60),1,OR('Paraclinicos '!T1995&gt;90,'Paraclinicos '!U1995&gt;60),0)</f>
        <v/>
      </c>
      <c r="N2060" s="45" t="str">
        <f t="shared" si="98"/>
        <v/>
      </c>
      <c r="O2060" t="str" cm="1">
        <f t="array" ref="O2060">_xlfn.IFS(OR('Paraclinicos '!M1995="",'Paraclinicos '!N1995="",'Paraclinicos '!N1995=0),"",'Paraclinicos '!M1995/'Paraclinicos '!N1995&lt;100,4,'Paraclinicos '!M1995/'Paraclinicos '!N1995&lt;200,3,'Paraclinicos '!M1995/'Paraclinicos '!N1995&lt;300,2,'Paraclinicos '!M1995/'Paraclinicos '!N1995&lt;400,1,'Paraclinicos '!M1995/'Paraclinicos '!N1995&gt;=400,0)</f>
        <v/>
      </c>
      <c r="P2060" t="str" cm="1">
        <f t="array" ref="P2060">_xlfn.IFS('Paraclinicos '!C1995="","",'Paraclinicos '!C1995&lt;20,4,'Paraclinicos '!C1995&lt;50,3,'Paraclinicos '!C1995&lt;100,2,'Paraclinicos '!C1995&lt;150,1,'Paraclinicos '!C1995&gt;150,0)</f>
        <v/>
      </c>
      <c r="Q2060" t="str" cm="1">
        <f t="array" ref="Q2060">_xlfn.IFS('Paraclinicos '!O1995="","",'Paraclinicos '!O1995&lt;1.2,0,'Paraclinicos '!O1995&lt;2,1,'Paraclinicos '!O1995&lt;3.5,2,'Paraclinicos '!O1995&lt;5,3,'Paraclinicos '!O1995&gt;5,4)</f>
        <v/>
      </c>
      <c r="R2060" t="str" cm="1">
        <f t="array" ref="R2060">_xlfn.IFS('Paraclinicos '!J1995="","",'Paraclinicos '!J1995&lt;1.2,0,'Paraclinicos '!J1995&lt;2,1,'Paraclinicos '!J1995&lt;6,2,'Paraclinicos '!J1995&lt;12,3,'Paraclinicos '!J1995&gt;=12,4)</f>
        <v/>
      </c>
      <c r="S2060" t="str" cm="1">
        <f t="array" ref="S2060">_xlfn.IFS('Paraclinicos '!Y1995="","",'Paraclinicos '!Y1995&lt;70,1,'Paraclinicos '!Y1995&gt;=70,0)</f>
        <v/>
      </c>
      <c r="T2060" t="str" cm="1">
        <f t="array" ref="T2060">_xlfn.IFS('Paraclinicos '!W1995="","",'Paraclinicos '!W1995&lt;6,4,'Paraclinicos '!W1995&lt;10,3,'Paraclinicos '!W1995&lt;13,2,'Paraclinicos '!W1995&lt;15,1,'Paraclinicos '!W1995=15,0)</f>
        <v/>
      </c>
      <c r="U2060" s="54" t="str">
        <f t="shared" si="96"/>
        <v/>
      </c>
      <c r="V2060" t="str" cm="1">
        <f t="array" ref="V2060">_xlfn.IFS('Paraclinicos '!S1995="","",OR('Paraclinicos '!S1995&lt;=8,'Paraclinicos '!S1995&gt;=25),3,'Paraclinicos '!S1995&lt;12,1,'Paraclinicos '!S1995&lt;21,0,'Paraclinicos '!S1995&lt;25,2)</f>
        <v/>
      </c>
      <c r="W2060" t="str">
        <f>IFERROR(IF(INDEX('BD Demog para scores enalazar'!Y$2:'BD Demog para scores enalazar'!Y$3000,MATCH(Formulas!A2060,'BD Demog para scores enalazar'!A$2:'BD Demog para scores enalazar'!A$3000,0))=1,"SI","NO"),"")</f>
        <v/>
      </c>
      <c r="X2060" s="9" t="str">
        <f>IFERROR(IF(INDEX('BD Demog para scores enalazar'!AJ$2:'BD Demog para scores enalazar'!AJ$3000,MATCH(Formulas!A2060,'BD Demog para scores enalazar'!A$2:'BD Demog para scores enalazar'!A$3000,0))=1,"SI","NO"),"")</f>
        <v/>
      </c>
      <c r="Y2060" t="str" cm="1">
        <f t="array" ref="Y2060">IF(AND(W2060="NO",X2060="NO"),_xlfn.IFS('Paraclinicos '!K1995&lt;=91,3,'Paraclinicos '!K1995&lt;94,2,'Paraclinicos '!K1995&lt;96,1,'Paraclinicos '!K1995&gt;=96,0),"")</f>
        <v/>
      </c>
      <c r="Z2060" t="str" cm="1">
        <f t="array" ref="Z2060">IF(OR(W2060="SI",X2060="SI"),_xlfn.IFS(OR(AND('Paraclinicos '!K1996&lt;=83),AND('Paraclinicos '!K1996&gt;=97,AA2060=2)),3,OR(AND('Paraclinicos '!K1996&lt;=86),AND('Paraclinicos '!K1996&gt;=94,AA2060=2)),2,OR(AND('Paraclinicos '!K1996&lt;=88),AND('Paraclinicos '!K1996&gt;=92,AA2060=2)),1,OR(AND('Paraclinicos '!K1996&gt;=88,'Paraclinicos '!K1996&lt;=92),AND('Paraclinicos '!K1996&gt;=93,AA2060=0)),0),"")</f>
        <v/>
      </c>
      <c r="AA2060" t="str" cm="1">
        <f t="array" ref="AA2060">_xlfn.IFS('Paraclinicos '!E1995="","",'Paraclinicos '!E1995="Oxigeno",2,'Paraclinicos '!E1995="Aire",0)</f>
        <v/>
      </c>
    </row>
    <row r="2061" spans="1:27" x14ac:dyDescent="0.25">
      <c r="A2061">
        <f>'Paraclinicos '!A1996</f>
        <v>0</v>
      </c>
      <c r="B2061" s="3">
        <f>'Paraclinicos '!R1996</f>
        <v>0</v>
      </c>
      <c r="C2061" t="str" cm="1">
        <f t="array" ref="C2061">_xlfn.IFS('Paraclinicos '!Q1996="","",'Paraclinicos '!Q1996&gt;60,3,'Paraclinicos '!Q1996&lt;=60,1)</f>
        <v/>
      </c>
      <c r="D2061" t="str">
        <f>IFERROR(IF(INDEX('BD Demog para scores enalazar'!BC$2:BC$3000,MATCH(Formulas!A2061,'BD Demog para scores enalazar'!A$2:A$3000,0))=0,"SI","NO"),"")</f>
        <v/>
      </c>
      <c r="E2061" t="str" cm="1">
        <f t="array" ref="E2061">_xlfn.IFS(D2061="","",D2061="SI",4,D2061="NO",1)</f>
        <v/>
      </c>
      <c r="F2061" t="str" cm="1">
        <f t="array" ref="F2061">_xlfn.IFS('Paraclinicos '!B1996="","",'Paraclinicos '!B1996&gt;1,1,'Paraclinicos '!B1996&lt;=1,3)</f>
        <v/>
      </c>
      <c r="G2061" t="str" cm="1">
        <f t="array" ref="G2061">_xlfn.IFS('Paraclinicos '!D1996="","",AND('Paraclinicos '!D1996&gt;=250,'Paraclinicos '!D1996&lt;=500),2,'Paraclinicos '!D1996&gt;500,3,'Paraclinicos '!D1996&lt;250,1)</f>
        <v/>
      </c>
      <c r="H2061" s="50" t="str">
        <f t="shared" si="97"/>
        <v/>
      </c>
      <c r="I2061" t="str" cm="1">
        <f t="array" ref="I2061">_xlfn.IFS('Paraclinicos '!Q1996="","",'Paraclinicos '!Q1996&gt;=65,1,'Paraclinicos '!Q1996&lt;65,0)</f>
        <v/>
      </c>
      <c r="J2061" t="str" cm="1">
        <f t="array" ref="J2061">_xlfn.IFS('Paraclinicos '!I1996="","",'Paraclinicos '!I1996&gt;7,1,'Paraclinicos '!I1996&lt;=7,0)</f>
        <v/>
      </c>
      <c r="K2061" t="str" cm="1">
        <f t="array" ref="K2061">_xlfn.IFS('Paraclinicos '!W1996="","",'Paraclinicos '!W1996&lt;=8,1,'Paraclinicos '!W1996&gt;8,0)</f>
        <v/>
      </c>
      <c r="L2061" t="str" cm="1">
        <f t="array" ref="L2061">_xlfn.IFS('Paraclinicos '!S1996="","",'Paraclinicos '!S1996&gt;=30,1,'Paraclinicos '!S1996&lt;30,0)</f>
        <v/>
      </c>
      <c r="M2061" t="str" cm="1">
        <f t="array" ref="M2061">_xlfn.IFS(OR('Paraclinicos '!T1996="",'Paraclinicos '!U1996=""),"",OR('Paraclinicos '!T1996&lt;=90,'Paraclinicos '!U1996&lt;=60),1,OR('Paraclinicos '!T1996&gt;90,'Paraclinicos '!U1996&gt;60),0)</f>
        <v/>
      </c>
      <c r="N2061" s="45" t="str">
        <f t="shared" si="98"/>
        <v/>
      </c>
      <c r="O2061" t="str" cm="1">
        <f t="array" ref="O2061">_xlfn.IFS(OR('Paraclinicos '!M1996="",'Paraclinicos '!N1996="",'Paraclinicos '!N1996=0),"",'Paraclinicos '!M1996/'Paraclinicos '!N1996&lt;100,4,'Paraclinicos '!M1996/'Paraclinicos '!N1996&lt;200,3,'Paraclinicos '!M1996/'Paraclinicos '!N1996&lt;300,2,'Paraclinicos '!M1996/'Paraclinicos '!N1996&lt;400,1,'Paraclinicos '!M1996/'Paraclinicos '!N1996&gt;=400,0)</f>
        <v/>
      </c>
      <c r="P2061" t="str" cm="1">
        <f t="array" ref="P2061">_xlfn.IFS('Paraclinicos '!C1996="","",'Paraclinicos '!C1996&lt;20,4,'Paraclinicos '!C1996&lt;50,3,'Paraclinicos '!C1996&lt;100,2,'Paraclinicos '!C1996&lt;150,1,'Paraclinicos '!C1996&gt;150,0)</f>
        <v/>
      </c>
      <c r="Q2061" t="str" cm="1">
        <f t="array" ref="Q2061">_xlfn.IFS('Paraclinicos '!O1996="","",'Paraclinicos '!O1996&lt;1.2,0,'Paraclinicos '!O1996&lt;2,1,'Paraclinicos '!O1996&lt;3.5,2,'Paraclinicos '!O1996&lt;5,3,'Paraclinicos '!O1996&gt;5,4)</f>
        <v/>
      </c>
      <c r="R2061" t="str" cm="1">
        <f t="array" ref="R2061">_xlfn.IFS('Paraclinicos '!J1996="","",'Paraclinicos '!J1996&lt;1.2,0,'Paraclinicos '!J1996&lt;2,1,'Paraclinicos '!J1996&lt;6,2,'Paraclinicos '!J1996&lt;12,3,'Paraclinicos '!J1996&gt;=12,4)</f>
        <v/>
      </c>
      <c r="S2061" t="str" cm="1">
        <f t="array" ref="S2061">_xlfn.IFS('Paraclinicos '!Y1996="","",'Paraclinicos '!Y1996&lt;70,1,'Paraclinicos '!Y1996&gt;=70,0)</f>
        <v/>
      </c>
      <c r="T2061" t="str" cm="1">
        <f t="array" ref="T2061">_xlfn.IFS('Paraclinicos '!W1996="","",'Paraclinicos '!W1996&lt;6,4,'Paraclinicos '!W1996&lt;10,3,'Paraclinicos '!W1996&lt;13,2,'Paraclinicos '!W1996&lt;15,1,'Paraclinicos '!W1996=15,0)</f>
        <v/>
      </c>
      <c r="U2061" s="54" t="str">
        <f t="shared" si="96"/>
        <v/>
      </c>
      <c r="V2061" t="str" cm="1">
        <f t="array" ref="V2061">_xlfn.IFS('Paraclinicos '!S1996="","",OR('Paraclinicos '!S1996&lt;=8,'Paraclinicos '!S1996&gt;=25),3,'Paraclinicos '!S1996&lt;12,1,'Paraclinicos '!S1996&lt;21,0,'Paraclinicos '!S1996&lt;25,2)</f>
        <v/>
      </c>
      <c r="W2061" t="str">
        <f>IFERROR(IF(INDEX('BD Demog para scores enalazar'!Y$2:'BD Demog para scores enalazar'!Y$3000,MATCH(Formulas!A2061,'BD Demog para scores enalazar'!A$2:'BD Demog para scores enalazar'!A$3000,0))=1,"SI","NO"),"")</f>
        <v/>
      </c>
      <c r="X2061" s="9" t="str">
        <f>IFERROR(IF(INDEX('BD Demog para scores enalazar'!AJ$2:'BD Demog para scores enalazar'!AJ$3000,MATCH(Formulas!A2061,'BD Demog para scores enalazar'!A$2:'BD Demog para scores enalazar'!A$3000,0))=1,"SI","NO"),"")</f>
        <v/>
      </c>
      <c r="Y2061" t="str" cm="1">
        <f t="array" ref="Y2061">IF(AND(W2061="NO",X2061="NO"),_xlfn.IFS('Paraclinicos '!K1996&lt;=91,3,'Paraclinicos '!K1996&lt;94,2,'Paraclinicos '!K1996&lt;96,1,'Paraclinicos '!K1996&gt;=96,0),"")</f>
        <v/>
      </c>
      <c r="Z2061" t="str" cm="1">
        <f t="array" ref="Z2061">IF(OR(W2061="SI",X2061="SI"),_xlfn.IFS(OR(AND('Paraclinicos '!K1997&lt;=83),AND('Paraclinicos '!K1997&gt;=97,AA2061=2)),3,OR(AND('Paraclinicos '!K1997&lt;=86),AND('Paraclinicos '!K1997&gt;=94,AA2061=2)),2,OR(AND('Paraclinicos '!K1997&lt;=88),AND('Paraclinicos '!K1997&gt;=92,AA2061=2)),1,OR(AND('Paraclinicos '!K1997&gt;=88,'Paraclinicos '!K1997&lt;=92),AND('Paraclinicos '!K1997&gt;=93,AA2061=0)),0),"")</f>
        <v/>
      </c>
      <c r="AA2061" t="str" cm="1">
        <f t="array" ref="AA2061">_xlfn.IFS('Paraclinicos '!E1996="","",'Paraclinicos '!E1996="Oxigeno",2,'Paraclinicos '!E1996="Aire",0)</f>
        <v/>
      </c>
    </row>
    <row r="2062" spans="1:27" x14ac:dyDescent="0.25">
      <c r="A2062">
        <f>'Paraclinicos '!A1997</f>
        <v>0</v>
      </c>
      <c r="B2062" s="3">
        <f>'Paraclinicos '!R1997</f>
        <v>0</v>
      </c>
      <c r="C2062" t="str" cm="1">
        <f t="array" ref="C2062">_xlfn.IFS('Paraclinicos '!Q1997="","",'Paraclinicos '!Q1997&gt;60,3,'Paraclinicos '!Q1997&lt;=60,1)</f>
        <v/>
      </c>
      <c r="D2062" t="str">
        <f>IFERROR(IF(INDEX('BD Demog para scores enalazar'!BC$2:BC$3000,MATCH(Formulas!A2062,'BD Demog para scores enalazar'!A$2:A$3000,0))=0,"SI","NO"),"")</f>
        <v/>
      </c>
      <c r="E2062" t="str" cm="1">
        <f t="array" ref="E2062">_xlfn.IFS(D2062="","",D2062="SI",4,D2062="NO",1)</f>
        <v/>
      </c>
      <c r="F2062" t="str" cm="1">
        <f t="array" ref="F2062">_xlfn.IFS('Paraclinicos '!B1997="","",'Paraclinicos '!B1997&gt;1,1,'Paraclinicos '!B1997&lt;=1,3)</f>
        <v/>
      </c>
      <c r="G2062" t="str" cm="1">
        <f t="array" ref="G2062">_xlfn.IFS('Paraclinicos '!D1997="","",AND('Paraclinicos '!D1997&gt;=250,'Paraclinicos '!D1997&lt;=500),2,'Paraclinicos '!D1997&gt;500,3,'Paraclinicos '!D1997&lt;250,1)</f>
        <v/>
      </c>
      <c r="H2062" s="50" t="str">
        <f t="shared" si="97"/>
        <v/>
      </c>
      <c r="I2062" t="str" cm="1">
        <f t="array" ref="I2062">_xlfn.IFS('Paraclinicos '!Q1997="","",'Paraclinicos '!Q1997&gt;=65,1,'Paraclinicos '!Q1997&lt;65,0)</f>
        <v/>
      </c>
      <c r="J2062" t="str" cm="1">
        <f t="array" ref="J2062">_xlfn.IFS('Paraclinicos '!I1997="","",'Paraclinicos '!I1997&gt;7,1,'Paraclinicos '!I1997&lt;=7,0)</f>
        <v/>
      </c>
      <c r="K2062" t="str" cm="1">
        <f t="array" ref="K2062">_xlfn.IFS('Paraclinicos '!W1997="","",'Paraclinicos '!W1997&lt;=8,1,'Paraclinicos '!W1997&gt;8,0)</f>
        <v/>
      </c>
      <c r="L2062" t="str" cm="1">
        <f t="array" ref="L2062">_xlfn.IFS('Paraclinicos '!S1997="","",'Paraclinicos '!S1997&gt;=30,1,'Paraclinicos '!S1997&lt;30,0)</f>
        <v/>
      </c>
      <c r="M2062" t="str" cm="1">
        <f t="array" ref="M2062">_xlfn.IFS(OR('Paraclinicos '!T1997="",'Paraclinicos '!U1997=""),"",OR('Paraclinicos '!T1997&lt;=90,'Paraclinicos '!U1997&lt;=60),1,OR('Paraclinicos '!T1997&gt;90,'Paraclinicos '!U1997&gt;60),0)</f>
        <v/>
      </c>
      <c r="N2062" s="45" t="str">
        <f t="shared" si="98"/>
        <v/>
      </c>
      <c r="O2062" t="str" cm="1">
        <f t="array" ref="O2062">_xlfn.IFS(OR('Paraclinicos '!M1997="",'Paraclinicos '!N1997="",'Paraclinicos '!N1997=0),"",'Paraclinicos '!M1997/'Paraclinicos '!N1997&lt;100,4,'Paraclinicos '!M1997/'Paraclinicos '!N1997&lt;200,3,'Paraclinicos '!M1997/'Paraclinicos '!N1997&lt;300,2,'Paraclinicos '!M1997/'Paraclinicos '!N1997&lt;400,1,'Paraclinicos '!M1997/'Paraclinicos '!N1997&gt;=400,0)</f>
        <v/>
      </c>
      <c r="P2062" t="str" cm="1">
        <f t="array" ref="P2062">_xlfn.IFS('Paraclinicos '!C1997="","",'Paraclinicos '!C1997&lt;20,4,'Paraclinicos '!C1997&lt;50,3,'Paraclinicos '!C1997&lt;100,2,'Paraclinicos '!C1997&lt;150,1,'Paraclinicos '!C1997&gt;150,0)</f>
        <v/>
      </c>
      <c r="Q2062" t="str" cm="1">
        <f t="array" ref="Q2062">_xlfn.IFS('Paraclinicos '!O1997="","",'Paraclinicos '!O1997&lt;1.2,0,'Paraclinicos '!O1997&lt;2,1,'Paraclinicos '!O1997&lt;3.5,2,'Paraclinicos '!O1997&lt;5,3,'Paraclinicos '!O1997&gt;5,4)</f>
        <v/>
      </c>
      <c r="R2062" t="str" cm="1">
        <f t="array" ref="R2062">_xlfn.IFS('Paraclinicos '!J1997="","",'Paraclinicos '!J1997&lt;1.2,0,'Paraclinicos '!J1997&lt;2,1,'Paraclinicos '!J1997&lt;6,2,'Paraclinicos '!J1997&lt;12,3,'Paraclinicos '!J1997&gt;=12,4)</f>
        <v/>
      </c>
      <c r="S2062" t="str" cm="1">
        <f t="array" ref="S2062">_xlfn.IFS('Paraclinicos '!Y1997="","",'Paraclinicos '!Y1997&lt;70,1,'Paraclinicos '!Y1997&gt;=70,0)</f>
        <v/>
      </c>
      <c r="T2062" t="str" cm="1">
        <f t="array" ref="T2062">_xlfn.IFS('Paraclinicos '!W1997="","",'Paraclinicos '!W1997&lt;6,4,'Paraclinicos '!W1997&lt;10,3,'Paraclinicos '!W1997&lt;13,2,'Paraclinicos '!W1997&lt;15,1,'Paraclinicos '!W1997=15,0)</f>
        <v/>
      </c>
      <c r="U2062" s="54" t="str">
        <f t="shared" si="96"/>
        <v/>
      </c>
      <c r="V2062" t="str" cm="1">
        <f t="array" ref="V2062">_xlfn.IFS('Paraclinicos '!S1997="","",OR('Paraclinicos '!S1997&lt;=8,'Paraclinicos '!S1997&gt;=25),3,'Paraclinicos '!S1997&lt;12,1,'Paraclinicos '!S1997&lt;21,0,'Paraclinicos '!S1997&lt;25,2)</f>
        <v/>
      </c>
      <c r="W2062" t="str">
        <f>IFERROR(IF(INDEX('BD Demog para scores enalazar'!Y$2:'BD Demog para scores enalazar'!Y$3000,MATCH(Formulas!A2062,'BD Demog para scores enalazar'!A$2:'BD Demog para scores enalazar'!A$3000,0))=1,"SI","NO"),"")</f>
        <v/>
      </c>
      <c r="X2062" s="9" t="str">
        <f>IFERROR(IF(INDEX('BD Demog para scores enalazar'!AJ$2:'BD Demog para scores enalazar'!AJ$3000,MATCH(Formulas!A2062,'BD Demog para scores enalazar'!A$2:'BD Demog para scores enalazar'!A$3000,0))=1,"SI","NO"),"")</f>
        <v/>
      </c>
      <c r="Y2062" t="str" cm="1">
        <f t="array" ref="Y2062">IF(AND(W2062="NO",X2062="NO"),_xlfn.IFS('Paraclinicos '!K1997&lt;=91,3,'Paraclinicos '!K1997&lt;94,2,'Paraclinicos '!K1997&lt;96,1,'Paraclinicos '!K1997&gt;=96,0),"")</f>
        <v/>
      </c>
      <c r="Z2062" t="str" cm="1">
        <f t="array" ref="Z2062">IF(OR(W2062="SI",X2062="SI"),_xlfn.IFS(OR(AND('Paraclinicos '!K1998&lt;=83),AND('Paraclinicos '!K1998&gt;=97,AA2062=2)),3,OR(AND('Paraclinicos '!K1998&lt;=86),AND('Paraclinicos '!K1998&gt;=94,AA2062=2)),2,OR(AND('Paraclinicos '!K1998&lt;=88),AND('Paraclinicos '!K1998&gt;=92,AA2062=2)),1,OR(AND('Paraclinicos '!K1998&gt;=88,'Paraclinicos '!K1998&lt;=92),AND('Paraclinicos '!K1998&gt;=93,AA2062=0)),0),"")</f>
        <v/>
      </c>
      <c r="AA2062" t="str" cm="1">
        <f t="array" ref="AA2062">_xlfn.IFS('Paraclinicos '!E1997="","",'Paraclinicos '!E1997="Oxigeno",2,'Paraclinicos '!E1997="Aire",0)</f>
        <v/>
      </c>
    </row>
    <row r="2063" spans="1:27" x14ac:dyDescent="0.25">
      <c r="A2063">
        <f>'Paraclinicos '!A1998</f>
        <v>0</v>
      </c>
      <c r="B2063" s="3">
        <f>'Paraclinicos '!R1998</f>
        <v>0</v>
      </c>
      <c r="C2063" t="str" cm="1">
        <f t="array" ref="C2063">_xlfn.IFS('Paraclinicos '!Q1998="","",'Paraclinicos '!Q1998&gt;60,3,'Paraclinicos '!Q1998&lt;=60,1)</f>
        <v/>
      </c>
      <c r="D2063" t="str">
        <f>IFERROR(IF(INDEX('BD Demog para scores enalazar'!BC$2:BC$3000,MATCH(Formulas!A2063,'BD Demog para scores enalazar'!A$2:A$3000,0))=0,"SI","NO"),"")</f>
        <v/>
      </c>
      <c r="E2063" t="str" cm="1">
        <f t="array" ref="E2063">_xlfn.IFS(D2063="","",D2063="SI",4,D2063="NO",1)</f>
        <v/>
      </c>
      <c r="F2063" t="str" cm="1">
        <f t="array" ref="F2063">_xlfn.IFS('Paraclinicos '!B1998="","",'Paraclinicos '!B1998&gt;1,1,'Paraclinicos '!B1998&lt;=1,3)</f>
        <v/>
      </c>
      <c r="G2063" t="str" cm="1">
        <f t="array" ref="G2063">_xlfn.IFS('Paraclinicos '!D1998="","",AND('Paraclinicos '!D1998&gt;=250,'Paraclinicos '!D1998&lt;=500),2,'Paraclinicos '!D1998&gt;500,3,'Paraclinicos '!D1998&lt;250,1)</f>
        <v/>
      </c>
      <c r="H2063" s="50" t="str">
        <f t="shared" si="97"/>
        <v/>
      </c>
      <c r="I2063" t="str" cm="1">
        <f t="array" ref="I2063">_xlfn.IFS('Paraclinicos '!Q1998="","",'Paraclinicos '!Q1998&gt;=65,1,'Paraclinicos '!Q1998&lt;65,0)</f>
        <v/>
      </c>
      <c r="J2063" t="str" cm="1">
        <f t="array" ref="J2063">_xlfn.IFS('Paraclinicos '!I1998="","",'Paraclinicos '!I1998&gt;7,1,'Paraclinicos '!I1998&lt;=7,0)</f>
        <v/>
      </c>
      <c r="K2063" t="str" cm="1">
        <f t="array" ref="K2063">_xlfn.IFS('Paraclinicos '!W1998="","",'Paraclinicos '!W1998&lt;=8,1,'Paraclinicos '!W1998&gt;8,0)</f>
        <v/>
      </c>
      <c r="L2063" t="str" cm="1">
        <f t="array" ref="L2063">_xlfn.IFS('Paraclinicos '!S1998="","",'Paraclinicos '!S1998&gt;=30,1,'Paraclinicos '!S1998&lt;30,0)</f>
        <v/>
      </c>
      <c r="M2063" t="str" cm="1">
        <f t="array" ref="M2063">_xlfn.IFS(OR('Paraclinicos '!T1998="",'Paraclinicos '!U1998=""),"",OR('Paraclinicos '!T1998&lt;=90,'Paraclinicos '!U1998&lt;=60),1,OR('Paraclinicos '!T1998&gt;90,'Paraclinicos '!U1998&gt;60),0)</f>
        <v/>
      </c>
      <c r="N2063" s="45" t="str">
        <f t="shared" si="98"/>
        <v/>
      </c>
      <c r="O2063" t="str" cm="1">
        <f t="array" ref="O2063">_xlfn.IFS(OR('Paraclinicos '!M1998="",'Paraclinicos '!N1998="",'Paraclinicos '!N1998=0),"",'Paraclinicos '!M1998/'Paraclinicos '!N1998&lt;100,4,'Paraclinicos '!M1998/'Paraclinicos '!N1998&lt;200,3,'Paraclinicos '!M1998/'Paraclinicos '!N1998&lt;300,2,'Paraclinicos '!M1998/'Paraclinicos '!N1998&lt;400,1,'Paraclinicos '!M1998/'Paraclinicos '!N1998&gt;=400,0)</f>
        <v/>
      </c>
      <c r="P2063" t="str" cm="1">
        <f t="array" ref="P2063">_xlfn.IFS('Paraclinicos '!C1998="","",'Paraclinicos '!C1998&lt;20,4,'Paraclinicos '!C1998&lt;50,3,'Paraclinicos '!C1998&lt;100,2,'Paraclinicos '!C1998&lt;150,1,'Paraclinicos '!C1998&gt;150,0)</f>
        <v/>
      </c>
      <c r="Q2063" t="str" cm="1">
        <f t="array" ref="Q2063">_xlfn.IFS('Paraclinicos '!O1998="","",'Paraclinicos '!O1998&lt;1.2,0,'Paraclinicos '!O1998&lt;2,1,'Paraclinicos '!O1998&lt;3.5,2,'Paraclinicos '!O1998&lt;5,3,'Paraclinicos '!O1998&gt;5,4)</f>
        <v/>
      </c>
      <c r="R2063" t="str" cm="1">
        <f t="array" ref="R2063">_xlfn.IFS('Paraclinicos '!J1998="","",'Paraclinicos '!J1998&lt;1.2,0,'Paraclinicos '!J1998&lt;2,1,'Paraclinicos '!J1998&lt;6,2,'Paraclinicos '!J1998&lt;12,3,'Paraclinicos '!J1998&gt;=12,4)</f>
        <v/>
      </c>
      <c r="S2063" t="str" cm="1">
        <f t="array" ref="S2063">_xlfn.IFS('Paraclinicos '!Y1998="","",'Paraclinicos '!Y1998&lt;70,1,'Paraclinicos '!Y1998&gt;=70,0)</f>
        <v/>
      </c>
      <c r="T2063" t="str" cm="1">
        <f t="array" ref="T2063">_xlfn.IFS('Paraclinicos '!W1998="","",'Paraclinicos '!W1998&lt;6,4,'Paraclinicos '!W1998&lt;10,3,'Paraclinicos '!W1998&lt;13,2,'Paraclinicos '!W1998&lt;15,1,'Paraclinicos '!W1998=15,0)</f>
        <v/>
      </c>
      <c r="U2063" s="54" t="str">
        <f t="shared" si="96"/>
        <v/>
      </c>
      <c r="V2063" t="str" cm="1">
        <f t="array" ref="V2063">_xlfn.IFS('Paraclinicos '!S1998="","",OR('Paraclinicos '!S1998&lt;=8,'Paraclinicos '!S1998&gt;=25),3,'Paraclinicos '!S1998&lt;12,1,'Paraclinicos '!S1998&lt;21,0,'Paraclinicos '!S1998&lt;25,2)</f>
        <v/>
      </c>
      <c r="W2063" t="str">
        <f>IFERROR(IF(INDEX('BD Demog para scores enalazar'!Y$2:'BD Demog para scores enalazar'!Y$3000,MATCH(Formulas!A2063,'BD Demog para scores enalazar'!A$2:'BD Demog para scores enalazar'!A$3000,0))=1,"SI","NO"),"")</f>
        <v/>
      </c>
      <c r="X2063" s="9" t="str">
        <f>IFERROR(IF(INDEX('BD Demog para scores enalazar'!AJ$2:'BD Demog para scores enalazar'!AJ$3000,MATCH(Formulas!A2063,'BD Demog para scores enalazar'!A$2:'BD Demog para scores enalazar'!A$3000,0))=1,"SI","NO"),"")</f>
        <v/>
      </c>
      <c r="Y2063" t="str" cm="1">
        <f t="array" ref="Y2063">IF(AND(W2063="NO",X2063="NO"),_xlfn.IFS('Paraclinicos '!K1998&lt;=91,3,'Paraclinicos '!K1998&lt;94,2,'Paraclinicos '!K1998&lt;96,1,'Paraclinicos '!K1998&gt;=96,0),"")</f>
        <v/>
      </c>
      <c r="Z2063" t="str" cm="1">
        <f t="array" ref="Z2063">IF(OR(W2063="SI",X2063="SI"),_xlfn.IFS(OR(AND('Paraclinicos '!K1999&lt;=83),AND('Paraclinicos '!K1999&gt;=97,AA2063=2)),3,OR(AND('Paraclinicos '!K1999&lt;=86),AND('Paraclinicos '!K1999&gt;=94,AA2063=2)),2,OR(AND('Paraclinicos '!K1999&lt;=88),AND('Paraclinicos '!K1999&gt;=92,AA2063=2)),1,OR(AND('Paraclinicos '!K1999&gt;=88,'Paraclinicos '!K1999&lt;=92),AND('Paraclinicos '!K1999&gt;=93,AA2063=0)),0),"")</f>
        <v/>
      </c>
      <c r="AA2063" t="str" cm="1">
        <f t="array" ref="AA2063">_xlfn.IFS('Paraclinicos '!E1998="","",'Paraclinicos '!E1998="Oxigeno",2,'Paraclinicos '!E1998="Aire",0)</f>
        <v/>
      </c>
    </row>
    <row r="2064" spans="1:27" x14ac:dyDescent="0.25">
      <c r="A2064">
        <f>'Paraclinicos '!A1999</f>
        <v>0</v>
      </c>
      <c r="B2064" s="3">
        <f>'Paraclinicos '!R1999</f>
        <v>0</v>
      </c>
      <c r="C2064" t="str" cm="1">
        <f t="array" ref="C2064">_xlfn.IFS('Paraclinicos '!Q1999="","",'Paraclinicos '!Q1999&gt;60,3,'Paraclinicos '!Q1999&lt;=60,1)</f>
        <v/>
      </c>
      <c r="D2064" t="str">
        <f>IFERROR(IF(INDEX('BD Demog para scores enalazar'!BC$2:BC$3000,MATCH(Formulas!A2064,'BD Demog para scores enalazar'!A$2:A$3000,0))=0,"SI","NO"),"")</f>
        <v/>
      </c>
      <c r="E2064" t="str" cm="1">
        <f t="array" ref="E2064">_xlfn.IFS(D2064="","",D2064="SI",4,D2064="NO",1)</f>
        <v/>
      </c>
      <c r="F2064" t="str" cm="1">
        <f t="array" ref="F2064">_xlfn.IFS('Paraclinicos '!B1999="","",'Paraclinicos '!B1999&gt;1,1,'Paraclinicos '!B1999&lt;=1,3)</f>
        <v/>
      </c>
      <c r="G2064" t="str" cm="1">
        <f t="array" ref="G2064">_xlfn.IFS('Paraclinicos '!D1999="","",AND('Paraclinicos '!D1999&gt;=250,'Paraclinicos '!D1999&lt;=500),2,'Paraclinicos '!D1999&gt;500,3,'Paraclinicos '!D1999&lt;250,1)</f>
        <v/>
      </c>
      <c r="H2064" s="50" t="str">
        <f t="shared" si="97"/>
        <v/>
      </c>
      <c r="I2064" t="str" cm="1">
        <f t="array" ref="I2064">_xlfn.IFS('Paraclinicos '!Q1999="","",'Paraclinicos '!Q1999&gt;=65,1,'Paraclinicos '!Q1999&lt;65,0)</f>
        <v/>
      </c>
      <c r="J2064" t="str" cm="1">
        <f t="array" ref="J2064">_xlfn.IFS('Paraclinicos '!I1999="","",'Paraclinicos '!I1999&gt;7,1,'Paraclinicos '!I1999&lt;=7,0)</f>
        <v/>
      </c>
      <c r="K2064" t="str" cm="1">
        <f t="array" ref="K2064">_xlfn.IFS('Paraclinicos '!W1999="","",'Paraclinicos '!W1999&lt;=8,1,'Paraclinicos '!W1999&gt;8,0)</f>
        <v/>
      </c>
      <c r="L2064" t="str" cm="1">
        <f t="array" ref="L2064">_xlfn.IFS('Paraclinicos '!S1999="","",'Paraclinicos '!S1999&gt;=30,1,'Paraclinicos '!S1999&lt;30,0)</f>
        <v/>
      </c>
      <c r="M2064" t="str" cm="1">
        <f t="array" ref="M2064">_xlfn.IFS(OR('Paraclinicos '!T1999="",'Paraclinicos '!U1999=""),"",OR('Paraclinicos '!T1999&lt;=90,'Paraclinicos '!U1999&lt;=60),1,OR('Paraclinicos '!T1999&gt;90,'Paraclinicos '!U1999&gt;60),0)</f>
        <v/>
      </c>
      <c r="N2064" s="45" t="str">
        <f t="shared" si="98"/>
        <v/>
      </c>
      <c r="O2064" t="str" cm="1">
        <f t="array" ref="O2064">_xlfn.IFS(OR('Paraclinicos '!M1999="",'Paraclinicos '!N1999="",'Paraclinicos '!N1999=0),"",'Paraclinicos '!M1999/'Paraclinicos '!N1999&lt;100,4,'Paraclinicos '!M1999/'Paraclinicos '!N1999&lt;200,3,'Paraclinicos '!M1999/'Paraclinicos '!N1999&lt;300,2,'Paraclinicos '!M1999/'Paraclinicos '!N1999&lt;400,1,'Paraclinicos '!M1999/'Paraclinicos '!N1999&gt;=400,0)</f>
        <v/>
      </c>
      <c r="P2064" t="str" cm="1">
        <f t="array" ref="P2064">_xlfn.IFS('Paraclinicos '!C1999="","",'Paraclinicos '!C1999&lt;20,4,'Paraclinicos '!C1999&lt;50,3,'Paraclinicos '!C1999&lt;100,2,'Paraclinicos '!C1999&lt;150,1,'Paraclinicos '!C1999&gt;150,0)</f>
        <v/>
      </c>
      <c r="Q2064" t="str" cm="1">
        <f t="array" ref="Q2064">_xlfn.IFS('Paraclinicos '!O1999="","",'Paraclinicos '!O1999&lt;1.2,0,'Paraclinicos '!O1999&lt;2,1,'Paraclinicos '!O1999&lt;3.5,2,'Paraclinicos '!O1999&lt;5,3,'Paraclinicos '!O1999&gt;5,4)</f>
        <v/>
      </c>
      <c r="R2064" t="str" cm="1">
        <f t="array" ref="R2064">_xlfn.IFS('Paraclinicos '!J1999="","",'Paraclinicos '!J1999&lt;1.2,0,'Paraclinicos '!J1999&lt;2,1,'Paraclinicos '!J1999&lt;6,2,'Paraclinicos '!J1999&lt;12,3,'Paraclinicos '!J1999&gt;=12,4)</f>
        <v/>
      </c>
      <c r="S2064" t="str" cm="1">
        <f t="array" ref="S2064">_xlfn.IFS('Paraclinicos '!Y1999="","",'Paraclinicos '!Y1999&lt;70,1,'Paraclinicos '!Y1999&gt;=70,0)</f>
        <v/>
      </c>
      <c r="T2064" t="str" cm="1">
        <f t="array" ref="T2064">_xlfn.IFS('Paraclinicos '!W1999="","",'Paraclinicos '!W1999&lt;6,4,'Paraclinicos '!W1999&lt;10,3,'Paraclinicos '!W1999&lt;13,2,'Paraclinicos '!W1999&lt;15,1,'Paraclinicos '!W1999=15,0)</f>
        <v/>
      </c>
      <c r="U2064" s="54" t="str">
        <f t="shared" si="96"/>
        <v/>
      </c>
      <c r="V2064" t="str" cm="1">
        <f t="array" ref="V2064">_xlfn.IFS('Paraclinicos '!S1999="","",OR('Paraclinicos '!S1999&lt;=8,'Paraclinicos '!S1999&gt;=25),3,'Paraclinicos '!S1999&lt;12,1,'Paraclinicos '!S1999&lt;21,0,'Paraclinicos '!S1999&lt;25,2)</f>
        <v/>
      </c>
      <c r="W2064" t="str">
        <f>IFERROR(IF(INDEX('BD Demog para scores enalazar'!Y$2:'BD Demog para scores enalazar'!Y$3000,MATCH(Formulas!A2064,'BD Demog para scores enalazar'!A$2:'BD Demog para scores enalazar'!A$3000,0))=1,"SI","NO"),"")</f>
        <v/>
      </c>
      <c r="X2064" s="9" t="str">
        <f>IFERROR(IF(INDEX('BD Demog para scores enalazar'!AJ$2:'BD Demog para scores enalazar'!AJ$3000,MATCH(Formulas!A2064,'BD Demog para scores enalazar'!A$2:'BD Demog para scores enalazar'!A$3000,0))=1,"SI","NO"),"")</f>
        <v/>
      </c>
      <c r="Y2064" t="str" cm="1">
        <f t="array" ref="Y2064">IF(AND(W2064="NO",X2064="NO"),_xlfn.IFS('Paraclinicos '!K1999&lt;=91,3,'Paraclinicos '!K1999&lt;94,2,'Paraclinicos '!K1999&lt;96,1,'Paraclinicos '!K1999&gt;=96,0),"")</f>
        <v/>
      </c>
      <c r="Z2064" t="str" cm="1">
        <f t="array" ref="Z2064">IF(OR(W2064="SI",X2064="SI"),_xlfn.IFS(OR(AND('Paraclinicos '!K2000&lt;=83),AND('Paraclinicos '!K2000&gt;=97,AA2064=2)),3,OR(AND('Paraclinicos '!K2000&lt;=86),AND('Paraclinicos '!K2000&gt;=94,AA2064=2)),2,OR(AND('Paraclinicos '!K2000&lt;=88),AND('Paraclinicos '!K2000&gt;=92,AA2064=2)),1,OR(AND('Paraclinicos '!K2000&gt;=88,'Paraclinicos '!K2000&lt;=92),AND('Paraclinicos '!K2000&gt;=93,AA2064=0)),0),"")</f>
        <v/>
      </c>
      <c r="AA2064" t="str" cm="1">
        <f t="array" ref="AA2064">_xlfn.IFS('Paraclinicos '!E1999="","",'Paraclinicos '!E1999="Oxigeno",2,'Paraclinicos '!E1999="Aire",0)</f>
        <v/>
      </c>
    </row>
    <row r="2065" spans="1:27" x14ac:dyDescent="0.25">
      <c r="A2065">
        <f>'Paraclinicos '!A2000</f>
        <v>0</v>
      </c>
      <c r="B2065" s="3">
        <f>'Paraclinicos '!R2000</f>
        <v>0</v>
      </c>
      <c r="C2065" t="str" cm="1">
        <f t="array" ref="C2065">_xlfn.IFS('Paraclinicos '!Q2000="","",'Paraclinicos '!Q2000&gt;60,3,'Paraclinicos '!Q2000&lt;=60,1)</f>
        <v/>
      </c>
      <c r="D2065" t="str">
        <f>IFERROR(IF(INDEX('BD Demog para scores enalazar'!BC$2:BC$3000,MATCH(Formulas!A2065,'BD Demog para scores enalazar'!A$2:A$3000,0))=0,"SI","NO"),"")</f>
        <v/>
      </c>
      <c r="E2065" t="str" cm="1">
        <f t="array" ref="E2065">_xlfn.IFS(D2065="","",D2065="SI",4,D2065="NO",1)</f>
        <v/>
      </c>
      <c r="F2065" t="str" cm="1">
        <f t="array" ref="F2065">_xlfn.IFS('Paraclinicos '!B2000="","",'Paraclinicos '!B2000&gt;1,1,'Paraclinicos '!B2000&lt;=1,3)</f>
        <v/>
      </c>
      <c r="G2065" t="str" cm="1">
        <f t="array" ref="G2065">_xlfn.IFS('Paraclinicos '!D2000="","",AND('Paraclinicos '!D2000&gt;=250,'Paraclinicos '!D2000&lt;=500),2,'Paraclinicos '!D2000&gt;500,3,'Paraclinicos '!D2000&lt;250,1)</f>
        <v/>
      </c>
      <c r="H2065" s="50" t="str">
        <f t="shared" si="97"/>
        <v/>
      </c>
      <c r="I2065" t="str" cm="1">
        <f t="array" ref="I2065">_xlfn.IFS('Paraclinicos '!Q2000="","",'Paraclinicos '!Q2000&gt;=65,1,'Paraclinicos '!Q2000&lt;65,0)</f>
        <v/>
      </c>
      <c r="J2065" t="str" cm="1">
        <f t="array" ref="J2065">_xlfn.IFS('Paraclinicos '!I2000="","",'Paraclinicos '!I2000&gt;7,1,'Paraclinicos '!I2000&lt;=7,0)</f>
        <v/>
      </c>
      <c r="K2065" t="str" cm="1">
        <f t="array" ref="K2065">_xlfn.IFS('Paraclinicos '!W2000="","",'Paraclinicos '!W2000&lt;=8,1,'Paraclinicos '!W2000&gt;8,0)</f>
        <v/>
      </c>
      <c r="L2065" t="str" cm="1">
        <f t="array" ref="L2065">_xlfn.IFS('Paraclinicos '!S2000="","",'Paraclinicos '!S2000&gt;=30,1,'Paraclinicos '!S2000&lt;30,0)</f>
        <v/>
      </c>
      <c r="M2065" t="str" cm="1">
        <f t="array" ref="M2065">_xlfn.IFS(OR('Paraclinicos '!T2000="",'Paraclinicos '!U2000=""),"",OR('Paraclinicos '!T2000&lt;=90,'Paraclinicos '!U2000&lt;=60),1,OR('Paraclinicos '!T2000&gt;90,'Paraclinicos '!U2000&gt;60),0)</f>
        <v/>
      </c>
      <c r="N2065" s="45" t="str">
        <f t="shared" si="98"/>
        <v/>
      </c>
      <c r="O2065" t="str" cm="1">
        <f t="array" ref="O2065">_xlfn.IFS(OR('Paraclinicos '!M2000="",'Paraclinicos '!N2000="",'Paraclinicos '!N2000=0),"",'Paraclinicos '!M2000/'Paraclinicos '!N2000&lt;100,4,'Paraclinicos '!M2000/'Paraclinicos '!N2000&lt;200,3,'Paraclinicos '!M2000/'Paraclinicos '!N2000&lt;300,2,'Paraclinicos '!M2000/'Paraclinicos '!N2000&lt;400,1,'Paraclinicos '!M2000/'Paraclinicos '!N2000&gt;=400,0)</f>
        <v/>
      </c>
      <c r="P2065" t="str" cm="1">
        <f t="array" ref="P2065">_xlfn.IFS('Paraclinicos '!C2000="","",'Paraclinicos '!C2000&lt;20,4,'Paraclinicos '!C2000&lt;50,3,'Paraclinicos '!C2000&lt;100,2,'Paraclinicos '!C2000&lt;150,1,'Paraclinicos '!C2000&gt;150,0)</f>
        <v/>
      </c>
      <c r="Q2065" t="str" cm="1">
        <f t="array" ref="Q2065">_xlfn.IFS('Paraclinicos '!O2000="","",'Paraclinicos '!O2000&lt;1.2,0,'Paraclinicos '!O2000&lt;2,1,'Paraclinicos '!O2000&lt;3.5,2,'Paraclinicos '!O2000&lt;5,3,'Paraclinicos '!O2000&gt;5,4)</f>
        <v/>
      </c>
      <c r="R2065" t="str" cm="1">
        <f t="array" ref="R2065">_xlfn.IFS('Paraclinicos '!J2000="","",'Paraclinicos '!J2000&lt;1.2,0,'Paraclinicos '!J2000&lt;2,1,'Paraclinicos '!J2000&lt;6,2,'Paraclinicos '!J2000&lt;12,3,'Paraclinicos '!J2000&gt;=12,4)</f>
        <v/>
      </c>
      <c r="S2065" t="str" cm="1">
        <f t="array" ref="S2065">_xlfn.IFS('Paraclinicos '!Y2000="","",'Paraclinicos '!Y2000&lt;70,1,'Paraclinicos '!Y2000&gt;=70,0)</f>
        <v/>
      </c>
      <c r="T2065" t="str" cm="1">
        <f t="array" ref="T2065">_xlfn.IFS('Paraclinicos '!W2000="","",'Paraclinicos '!W2000&lt;6,4,'Paraclinicos '!W2000&lt;10,3,'Paraclinicos '!W2000&lt;13,2,'Paraclinicos '!W2000&lt;15,1,'Paraclinicos '!W2000=15,0)</f>
        <v/>
      </c>
      <c r="U2065" s="54" t="str">
        <f t="shared" si="96"/>
        <v/>
      </c>
      <c r="V2065" t="str" cm="1">
        <f t="array" ref="V2065">_xlfn.IFS('Paraclinicos '!S2000="","",OR('Paraclinicos '!S2000&lt;=8,'Paraclinicos '!S2000&gt;=25),3,'Paraclinicos '!S2000&lt;12,1,'Paraclinicos '!S2000&lt;21,0,'Paraclinicos '!S2000&lt;25,2)</f>
        <v/>
      </c>
      <c r="W2065" t="str">
        <f>IFERROR(IF(INDEX('BD Demog para scores enalazar'!Y$2:'BD Demog para scores enalazar'!Y$3000,MATCH(Formulas!A2065,'BD Demog para scores enalazar'!A$2:'BD Demog para scores enalazar'!A$3000,0))=1,"SI","NO"),"")</f>
        <v/>
      </c>
      <c r="X2065" s="9" t="str">
        <f>IFERROR(IF(INDEX('BD Demog para scores enalazar'!AJ$2:'BD Demog para scores enalazar'!AJ$3000,MATCH(Formulas!A2065,'BD Demog para scores enalazar'!A$2:'BD Demog para scores enalazar'!A$3000,0))=1,"SI","NO"),"")</f>
        <v/>
      </c>
      <c r="Y2065" t="str" cm="1">
        <f t="array" ref="Y2065">IF(AND(W2065="NO",X2065="NO"),_xlfn.IFS('Paraclinicos '!K2000&lt;=91,3,'Paraclinicos '!K2000&lt;94,2,'Paraclinicos '!K2000&lt;96,1,'Paraclinicos '!K2000&gt;=96,0),"")</f>
        <v/>
      </c>
      <c r="Z2065" t="str" cm="1">
        <f t="array" ref="Z2065">IF(OR(W2065="SI",X2065="SI"),_xlfn.IFS(OR(AND('Paraclinicos '!K2001&lt;=83),AND('Paraclinicos '!K2001&gt;=97,AA2065=2)),3,OR(AND('Paraclinicos '!K2001&lt;=86),AND('Paraclinicos '!K2001&gt;=94,AA2065=2)),2,OR(AND('Paraclinicos '!K2001&lt;=88),AND('Paraclinicos '!K2001&gt;=92,AA2065=2)),1,OR(AND('Paraclinicos '!K2001&gt;=88,'Paraclinicos '!K2001&lt;=92),AND('Paraclinicos '!K2001&gt;=93,AA2065=0)),0),"")</f>
        <v/>
      </c>
      <c r="AA2065" t="str" cm="1">
        <f t="array" ref="AA2065">_xlfn.IFS('Paraclinicos '!E2000="","",'Paraclinicos '!E2000="Oxigeno",2,'Paraclinicos '!E2000="Aire",0)</f>
        <v/>
      </c>
    </row>
    <row r="2066" spans="1:27" x14ac:dyDescent="0.25">
      <c r="A2066">
        <f>'Paraclinicos '!A2001</f>
        <v>0</v>
      </c>
      <c r="B2066" s="3">
        <f>'Paraclinicos '!R2001</f>
        <v>0</v>
      </c>
      <c r="C2066" t="str" cm="1">
        <f t="array" ref="C2066">_xlfn.IFS('Paraclinicos '!Q2001="","",'Paraclinicos '!Q2001&gt;60,3,'Paraclinicos '!Q2001&lt;=60,1)</f>
        <v/>
      </c>
      <c r="D2066" t="str">
        <f>IFERROR(IF(INDEX('BD Demog para scores enalazar'!BC$2:BC$3000,MATCH(Formulas!A2066,'BD Demog para scores enalazar'!A$2:A$3000,0))=0,"SI","NO"),"")</f>
        <v/>
      </c>
      <c r="E2066" t="str" cm="1">
        <f t="array" ref="E2066">_xlfn.IFS(D2066="","",D2066="SI",4,D2066="NO",1)</f>
        <v/>
      </c>
      <c r="F2066" t="str" cm="1">
        <f t="array" ref="F2066">_xlfn.IFS('Paraclinicos '!B2001="","",'Paraclinicos '!B2001&gt;1,1,'Paraclinicos '!B2001&lt;=1,3)</f>
        <v/>
      </c>
      <c r="G2066" t="str" cm="1">
        <f t="array" ref="G2066">_xlfn.IFS('Paraclinicos '!D2001="","",AND('Paraclinicos '!D2001&gt;=250,'Paraclinicos '!D2001&lt;=500),2,'Paraclinicos '!D2001&gt;500,3,'Paraclinicos '!D2001&lt;250,1)</f>
        <v/>
      </c>
      <c r="H2066" s="50" t="str">
        <f t="shared" si="97"/>
        <v/>
      </c>
      <c r="I2066" t="str" cm="1">
        <f t="array" ref="I2066">_xlfn.IFS('Paraclinicos '!Q2001="","",'Paraclinicos '!Q2001&gt;=65,1,'Paraclinicos '!Q2001&lt;65,0)</f>
        <v/>
      </c>
      <c r="J2066" t="str" cm="1">
        <f t="array" ref="J2066">_xlfn.IFS('Paraclinicos '!I2001="","",'Paraclinicos '!I2001&gt;7,1,'Paraclinicos '!I2001&lt;=7,0)</f>
        <v/>
      </c>
      <c r="K2066" t="str" cm="1">
        <f t="array" ref="K2066">_xlfn.IFS('Paraclinicos '!W2001="","",'Paraclinicos '!W2001&lt;=8,1,'Paraclinicos '!W2001&gt;8,0)</f>
        <v/>
      </c>
      <c r="L2066" t="str" cm="1">
        <f t="array" ref="L2066">_xlfn.IFS('Paraclinicos '!S2001="","",'Paraclinicos '!S2001&gt;=30,1,'Paraclinicos '!S2001&lt;30,0)</f>
        <v/>
      </c>
      <c r="M2066" t="str" cm="1">
        <f t="array" ref="M2066">_xlfn.IFS(OR('Paraclinicos '!T2001="",'Paraclinicos '!U2001=""),"",OR('Paraclinicos '!T2001&lt;=90,'Paraclinicos '!U2001&lt;=60),1,OR('Paraclinicos '!T2001&gt;90,'Paraclinicos '!U2001&gt;60),0)</f>
        <v/>
      </c>
      <c r="N2066" s="45" t="str">
        <f t="shared" si="98"/>
        <v/>
      </c>
      <c r="O2066" t="str" cm="1">
        <f t="array" ref="O2066">_xlfn.IFS(OR('Paraclinicos '!M2001="",'Paraclinicos '!N2001="",'Paraclinicos '!N2001=0),"",'Paraclinicos '!M2001/'Paraclinicos '!N2001&lt;100,4,'Paraclinicos '!M2001/'Paraclinicos '!N2001&lt;200,3,'Paraclinicos '!M2001/'Paraclinicos '!N2001&lt;300,2,'Paraclinicos '!M2001/'Paraclinicos '!N2001&lt;400,1,'Paraclinicos '!M2001/'Paraclinicos '!N2001&gt;=400,0)</f>
        <v/>
      </c>
      <c r="P2066" t="str" cm="1">
        <f t="array" ref="P2066">_xlfn.IFS('Paraclinicos '!C2001="","",'Paraclinicos '!C2001&lt;20,4,'Paraclinicos '!C2001&lt;50,3,'Paraclinicos '!C2001&lt;100,2,'Paraclinicos '!C2001&lt;150,1,'Paraclinicos '!C2001&gt;150,0)</f>
        <v/>
      </c>
      <c r="Q2066" t="str" cm="1">
        <f t="array" ref="Q2066">_xlfn.IFS('Paraclinicos '!O2001="","",'Paraclinicos '!O2001&lt;1.2,0,'Paraclinicos '!O2001&lt;2,1,'Paraclinicos '!O2001&lt;3.5,2,'Paraclinicos '!O2001&lt;5,3,'Paraclinicos '!O2001&gt;5,4)</f>
        <v/>
      </c>
      <c r="R2066" t="str" cm="1">
        <f t="array" ref="R2066">_xlfn.IFS('Paraclinicos '!J2001="","",'Paraclinicos '!J2001&lt;1.2,0,'Paraclinicos '!J2001&lt;2,1,'Paraclinicos '!J2001&lt;6,2,'Paraclinicos '!J2001&lt;12,3,'Paraclinicos '!J2001&gt;=12,4)</f>
        <v/>
      </c>
      <c r="S2066" t="str" cm="1">
        <f t="array" ref="S2066">_xlfn.IFS('Paraclinicos '!Y2001="","",'Paraclinicos '!Y2001&lt;70,1,'Paraclinicos '!Y2001&gt;=70,0)</f>
        <v/>
      </c>
      <c r="T2066" t="str" cm="1">
        <f t="array" ref="T2066">_xlfn.IFS('Paraclinicos '!W2001="","",'Paraclinicos '!W2001&lt;6,4,'Paraclinicos '!W2001&lt;10,3,'Paraclinicos '!W2001&lt;13,2,'Paraclinicos '!W2001&lt;15,1,'Paraclinicos '!W2001=15,0)</f>
        <v/>
      </c>
      <c r="U2066" s="54" t="str">
        <f t="shared" si="96"/>
        <v/>
      </c>
      <c r="V2066" t="str" cm="1">
        <f t="array" ref="V2066">_xlfn.IFS('Paraclinicos '!S2001="","",OR('Paraclinicos '!S2001&lt;=8,'Paraclinicos '!S2001&gt;=25),3,'Paraclinicos '!S2001&lt;12,1,'Paraclinicos '!S2001&lt;21,0,'Paraclinicos '!S2001&lt;25,2)</f>
        <v/>
      </c>
      <c r="W2066" t="str">
        <f>IFERROR(IF(INDEX('BD Demog para scores enalazar'!Y$2:'BD Demog para scores enalazar'!Y$3000,MATCH(Formulas!A2066,'BD Demog para scores enalazar'!A$2:'BD Demog para scores enalazar'!A$3000,0))=1,"SI","NO"),"")</f>
        <v/>
      </c>
      <c r="X2066" s="9" t="str">
        <f>IFERROR(IF(INDEX('BD Demog para scores enalazar'!AJ$2:'BD Demog para scores enalazar'!AJ$3000,MATCH(Formulas!A2066,'BD Demog para scores enalazar'!A$2:'BD Demog para scores enalazar'!A$3000,0))=1,"SI","NO"),"")</f>
        <v/>
      </c>
      <c r="Y2066" t="str" cm="1">
        <f t="array" ref="Y2066">IF(AND(W2066="NO",X2066="NO"),_xlfn.IFS('Paraclinicos '!K2001&lt;=91,3,'Paraclinicos '!K2001&lt;94,2,'Paraclinicos '!K2001&lt;96,1,'Paraclinicos '!K2001&gt;=96,0),"")</f>
        <v/>
      </c>
      <c r="Z2066" t="str" cm="1">
        <f t="array" ref="Z2066">IF(OR(W2066="SI",X2066="SI"),_xlfn.IFS(OR(AND('Paraclinicos '!K2002&lt;=83),AND('Paraclinicos '!K2002&gt;=97,AA2066=2)),3,OR(AND('Paraclinicos '!K2002&lt;=86),AND('Paraclinicos '!K2002&gt;=94,AA2066=2)),2,OR(AND('Paraclinicos '!K2002&lt;=88),AND('Paraclinicos '!K2002&gt;=92,AA2066=2)),1,OR(AND('Paraclinicos '!K2002&gt;=88,'Paraclinicos '!K2002&lt;=92),AND('Paraclinicos '!K2002&gt;=93,AA2066=0)),0),"")</f>
        <v/>
      </c>
      <c r="AA2066" t="str" cm="1">
        <f t="array" ref="AA2066">_xlfn.IFS('Paraclinicos '!E2001="","",'Paraclinicos '!E2001="Oxigeno",2,'Paraclinicos '!E2001="Aire",0)</f>
        <v/>
      </c>
    </row>
    <row r="2067" spans="1:27" x14ac:dyDescent="0.25">
      <c r="A2067">
        <f>'Paraclinicos '!A2002</f>
        <v>0</v>
      </c>
      <c r="B2067" s="3">
        <f>'Paraclinicos '!R2002</f>
        <v>0</v>
      </c>
      <c r="C2067" t="str" cm="1">
        <f t="array" ref="C2067">_xlfn.IFS('Paraclinicos '!Q2002="","",'Paraclinicos '!Q2002&gt;60,3,'Paraclinicos '!Q2002&lt;=60,1)</f>
        <v/>
      </c>
      <c r="D2067" t="str">
        <f>IFERROR(IF(INDEX('BD Demog para scores enalazar'!BC$2:BC$3000,MATCH(Formulas!A2067,'BD Demog para scores enalazar'!A$2:A$3000,0))=0,"SI","NO"),"")</f>
        <v/>
      </c>
      <c r="E2067" t="str" cm="1">
        <f t="array" ref="E2067">_xlfn.IFS(D2067="","",D2067="SI",4,D2067="NO",1)</f>
        <v/>
      </c>
      <c r="F2067" t="str" cm="1">
        <f t="array" ref="F2067">_xlfn.IFS('Paraclinicos '!B2002="","",'Paraclinicos '!B2002&gt;1,1,'Paraclinicos '!B2002&lt;=1,3)</f>
        <v/>
      </c>
      <c r="G2067" t="str" cm="1">
        <f t="array" ref="G2067">_xlfn.IFS('Paraclinicos '!D2002="","",AND('Paraclinicos '!D2002&gt;=250,'Paraclinicos '!D2002&lt;=500),2,'Paraclinicos '!D2002&gt;500,3,'Paraclinicos '!D2002&lt;250,1)</f>
        <v/>
      </c>
      <c r="H2067" s="50" t="str">
        <f t="shared" si="97"/>
        <v/>
      </c>
      <c r="I2067" t="str" cm="1">
        <f t="array" ref="I2067">_xlfn.IFS('Paraclinicos '!Q2002="","",'Paraclinicos '!Q2002&gt;=65,1,'Paraclinicos '!Q2002&lt;65,0)</f>
        <v/>
      </c>
      <c r="J2067" t="str" cm="1">
        <f t="array" ref="J2067">_xlfn.IFS('Paraclinicos '!I2002="","",'Paraclinicos '!I2002&gt;7,1,'Paraclinicos '!I2002&lt;=7,0)</f>
        <v/>
      </c>
      <c r="K2067" t="str" cm="1">
        <f t="array" ref="K2067">_xlfn.IFS('Paraclinicos '!W2002="","",'Paraclinicos '!W2002&lt;=8,1,'Paraclinicos '!W2002&gt;8,0)</f>
        <v/>
      </c>
      <c r="L2067" t="str" cm="1">
        <f t="array" ref="L2067">_xlfn.IFS('Paraclinicos '!S2002="","",'Paraclinicos '!S2002&gt;=30,1,'Paraclinicos '!S2002&lt;30,0)</f>
        <v/>
      </c>
      <c r="M2067" t="str" cm="1">
        <f t="array" ref="M2067">_xlfn.IFS(OR('Paraclinicos '!T2002="",'Paraclinicos '!U2002=""),"",OR('Paraclinicos '!T2002&lt;=90,'Paraclinicos '!U2002&lt;=60),1,OR('Paraclinicos '!T2002&gt;90,'Paraclinicos '!U2002&gt;60),0)</f>
        <v/>
      </c>
      <c r="N2067" s="45" t="str">
        <f t="shared" si="98"/>
        <v/>
      </c>
      <c r="O2067" t="str" cm="1">
        <f t="array" ref="O2067">_xlfn.IFS(OR('Paraclinicos '!M2002="",'Paraclinicos '!N2002="",'Paraclinicos '!N2002=0),"",'Paraclinicos '!M2002/'Paraclinicos '!N2002&lt;100,4,'Paraclinicos '!M2002/'Paraclinicos '!N2002&lt;200,3,'Paraclinicos '!M2002/'Paraclinicos '!N2002&lt;300,2,'Paraclinicos '!M2002/'Paraclinicos '!N2002&lt;400,1,'Paraclinicos '!M2002/'Paraclinicos '!N2002&gt;=400,0)</f>
        <v/>
      </c>
      <c r="P2067" t="str" cm="1">
        <f t="array" ref="P2067">_xlfn.IFS('Paraclinicos '!C2002="","",'Paraclinicos '!C2002&lt;20,4,'Paraclinicos '!C2002&lt;50,3,'Paraclinicos '!C2002&lt;100,2,'Paraclinicos '!C2002&lt;150,1,'Paraclinicos '!C2002&gt;150,0)</f>
        <v/>
      </c>
      <c r="Q2067" t="str" cm="1">
        <f t="array" ref="Q2067">_xlfn.IFS('Paraclinicos '!O2002="","",'Paraclinicos '!O2002&lt;1.2,0,'Paraclinicos '!O2002&lt;2,1,'Paraclinicos '!O2002&lt;3.5,2,'Paraclinicos '!O2002&lt;5,3,'Paraclinicos '!O2002&gt;5,4)</f>
        <v/>
      </c>
      <c r="R2067" t="str" cm="1">
        <f t="array" ref="R2067">_xlfn.IFS('Paraclinicos '!J2002="","",'Paraclinicos '!J2002&lt;1.2,0,'Paraclinicos '!J2002&lt;2,1,'Paraclinicos '!J2002&lt;6,2,'Paraclinicos '!J2002&lt;12,3,'Paraclinicos '!J2002&gt;=12,4)</f>
        <v/>
      </c>
      <c r="S2067" t="str" cm="1">
        <f t="array" ref="S2067">_xlfn.IFS('Paraclinicos '!Y2002="","",'Paraclinicos '!Y2002&lt;70,1,'Paraclinicos '!Y2002&gt;=70,0)</f>
        <v/>
      </c>
      <c r="T2067" t="str" cm="1">
        <f t="array" ref="T2067">_xlfn.IFS('Paraclinicos '!W2002="","",'Paraclinicos '!W2002&lt;6,4,'Paraclinicos '!W2002&lt;10,3,'Paraclinicos '!W2002&lt;13,2,'Paraclinicos '!W2002&lt;15,1,'Paraclinicos '!W2002=15,0)</f>
        <v/>
      </c>
      <c r="U2067" s="54" t="str">
        <f t="shared" si="96"/>
        <v/>
      </c>
      <c r="V2067" t="str" cm="1">
        <f t="array" ref="V2067">_xlfn.IFS('Paraclinicos '!S2002="","",OR('Paraclinicos '!S2002&lt;=8,'Paraclinicos '!S2002&gt;=25),3,'Paraclinicos '!S2002&lt;12,1,'Paraclinicos '!S2002&lt;21,0,'Paraclinicos '!S2002&lt;25,2)</f>
        <v/>
      </c>
      <c r="W2067" t="str">
        <f>IFERROR(IF(INDEX('BD Demog para scores enalazar'!Y$2:'BD Demog para scores enalazar'!Y$3000,MATCH(Formulas!A2067,'BD Demog para scores enalazar'!A$2:'BD Demog para scores enalazar'!A$3000,0))=1,"SI","NO"),"")</f>
        <v/>
      </c>
      <c r="X2067" s="9" t="str">
        <f>IFERROR(IF(INDEX('BD Demog para scores enalazar'!AJ$2:'BD Demog para scores enalazar'!AJ$3000,MATCH(Formulas!A2067,'BD Demog para scores enalazar'!A$2:'BD Demog para scores enalazar'!A$3000,0))=1,"SI","NO"),"")</f>
        <v/>
      </c>
      <c r="Y2067" t="str" cm="1">
        <f t="array" ref="Y2067">IF(AND(W2067="NO",X2067="NO"),_xlfn.IFS('Paraclinicos '!K2002&lt;=91,3,'Paraclinicos '!K2002&lt;94,2,'Paraclinicos '!K2002&lt;96,1,'Paraclinicos '!K2002&gt;=96,0),"")</f>
        <v/>
      </c>
      <c r="Z2067" t="str" cm="1">
        <f t="array" ref="Z2067">IF(OR(W2067="SI",X2067="SI"),_xlfn.IFS(OR(AND('Paraclinicos '!K2003&lt;=83),AND('Paraclinicos '!K2003&gt;=97,AA2067=2)),3,OR(AND('Paraclinicos '!K2003&lt;=86),AND('Paraclinicos '!K2003&gt;=94,AA2067=2)),2,OR(AND('Paraclinicos '!K2003&lt;=88),AND('Paraclinicos '!K2003&gt;=92,AA2067=2)),1,OR(AND('Paraclinicos '!K2003&gt;=88,'Paraclinicos '!K2003&lt;=92),AND('Paraclinicos '!K2003&gt;=93,AA2067=0)),0),"")</f>
        <v/>
      </c>
      <c r="AA2067" t="str" cm="1">
        <f t="array" ref="AA2067">_xlfn.IFS('Paraclinicos '!E2002="","",'Paraclinicos '!E2002="Oxigeno",2,'Paraclinicos '!E2002="Aire",0)</f>
        <v/>
      </c>
    </row>
    <row r="2068" spans="1:27" x14ac:dyDescent="0.25">
      <c r="A2068">
        <f>'Paraclinicos '!A2003</f>
        <v>0</v>
      </c>
      <c r="B2068" s="3">
        <f>'Paraclinicos '!R2003</f>
        <v>0</v>
      </c>
      <c r="C2068" t="str" cm="1">
        <f t="array" ref="C2068">_xlfn.IFS('Paraclinicos '!Q2003="","",'Paraclinicos '!Q2003&gt;60,3,'Paraclinicos '!Q2003&lt;=60,1)</f>
        <v/>
      </c>
      <c r="D2068" t="str">
        <f>IFERROR(IF(INDEX('BD Demog para scores enalazar'!BC$2:BC$3000,MATCH(Formulas!A2068,'BD Demog para scores enalazar'!A$2:A$3000,0))=0,"SI","NO"),"")</f>
        <v/>
      </c>
      <c r="E2068" t="str" cm="1">
        <f t="array" ref="E2068">_xlfn.IFS(D2068="","",D2068="SI",4,D2068="NO",1)</f>
        <v/>
      </c>
      <c r="F2068" t="str" cm="1">
        <f t="array" ref="F2068">_xlfn.IFS('Paraclinicos '!B2003="","",'Paraclinicos '!B2003&gt;1,1,'Paraclinicos '!B2003&lt;=1,3)</f>
        <v/>
      </c>
      <c r="G2068" t="str" cm="1">
        <f t="array" ref="G2068">_xlfn.IFS('Paraclinicos '!D2003="","",AND('Paraclinicos '!D2003&gt;=250,'Paraclinicos '!D2003&lt;=500),2,'Paraclinicos '!D2003&gt;500,3,'Paraclinicos '!D2003&lt;250,1)</f>
        <v/>
      </c>
      <c r="H2068" s="50" t="str">
        <f t="shared" si="97"/>
        <v/>
      </c>
      <c r="I2068" t="str" cm="1">
        <f t="array" ref="I2068">_xlfn.IFS('Paraclinicos '!Q2003="","",'Paraclinicos '!Q2003&gt;=65,1,'Paraclinicos '!Q2003&lt;65,0)</f>
        <v/>
      </c>
      <c r="J2068" t="str" cm="1">
        <f t="array" ref="J2068">_xlfn.IFS('Paraclinicos '!I2003="","",'Paraclinicos '!I2003&gt;7,1,'Paraclinicos '!I2003&lt;=7,0)</f>
        <v/>
      </c>
      <c r="K2068" t="str" cm="1">
        <f t="array" ref="K2068">_xlfn.IFS('Paraclinicos '!W2003="","",'Paraclinicos '!W2003&lt;=8,1,'Paraclinicos '!W2003&gt;8,0)</f>
        <v/>
      </c>
      <c r="L2068" t="str" cm="1">
        <f t="array" ref="L2068">_xlfn.IFS('Paraclinicos '!S2003="","",'Paraclinicos '!S2003&gt;=30,1,'Paraclinicos '!S2003&lt;30,0)</f>
        <v/>
      </c>
      <c r="M2068" t="str" cm="1">
        <f t="array" ref="M2068">_xlfn.IFS(OR('Paraclinicos '!T2003="",'Paraclinicos '!U2003=""),"",OR('Paraclinicos '!T2003&lt;=90,'Paraclinicos '!U2003&lt;=60),1,OR('Paraclinicos '!T2003&gt;90,'Paraclinicos '!U2003&gt;60),0)</f>
        <v/>
      </c>
      <c r="N2068" s="45" t="str">
        <f t="shared" si="98"/>
        <v/>
      </c>
      <c r="O2068" t="str" cm="1">
        <f t="array" ref="O2068">_xlfn.IFS(OR('Paraclinicos '!M2003="",'Paraclinicos '!N2003="",'Paraclinicos '!N2003=0),"",'Paraclinicos '!M2003/'Paraclinicos '!N2003&lt;100,4,'Paraclinicos '!M2003/'Paraclinicos '!N2003&lt;200,3,'Paraclinicos '!M2003/'Paraclinicos '!N2003&lt;300,2,'Paraclinicos '!M2003/'Paraclinicos '!N2003&lt;400,1,'Paraclinicos '!M2003/'Paraclinicos '!N2003&gt;=400,0)</f>
        <v/>
      </c>
      <c r="P2068" t="str" cm="1">
        <f t="array" ref="P2068">_xlfn.IFS('Paraclinicos '!C2003="","",'Paraclinicos '!C2003&lt;20,4,'Paraclinicos '!C2003&lt;50,3,'Paraclinicos '!C2003&lt;100,2,'Paraclinicos '!C2003&lt;150,1,'Paraclinicos '!C2003&gt;150,0)</f>
        <v/>
      </c>
      <c r="Q2068" t="str" cm="1">
        <f t="array" ref="Q2068">_xlfn.IFS('Paraclinicos '!O2003="","",'Paraclinicos '!O2003&lt;1.2,0,'Paraclinicos '!O2003&lt;2,1,'Paraclinicos '!O2003&lt;3.5,2,'Paraclinicos '!O2003&lt;5,3,'Paraclinicos '!O2003&gt;5,4)</f>
        <v/>
      </c>
      <c r="R2068" t="str" cm="1">
        <f t="array" ref="R2068">_xlfn.IFS('Paraclinicos '!J2003="","",'Paraclinicos '!J2003&lt;1.2,0,'Paraclinicos '!J2003&lt;2,1,'Paraclinicos '!J2003&lt;6,2,'Paraclinicos '!J2003&lt;12,3,'Paraclinicos '!J2003&gt;=12,4)</f>
        <v/>
      </c>
      <c r="S2068" t="str" cm="1">
        <f t="array" ref="S2068">_xlfn.IFS('Paraclinicos '!Y2003="","",'Paraclinicos '!Y2003&lt;70,1,'Paraclinicos '!Y2003&gt;=70,0)</f>
        <v/>
      </c>
      <c r="T2068" t="str" cm="1">
        <f t="array" ref="T2068">_xlfn.IFS('Paraclinicos '!W2003="","",'Paraclinicos '!W2003&lt;6,4,'Paraclinicos '!W2003&lt;10,3,'Paraclinicos '!W2003&lt;13,2,'Paraclinicos '!W2003&lt;15,1,'Paraclinicos '!W2003=15,0)</f>
        <v/>
      </c>
      <c r="U2068" s="54" t="str">
        <f t="shared" si="96"/>
        <v/>
      </c>
      <c r="V2068" t="str" cm="1">
        <f t="array" ref="V2068">_xlfn.IFS('Paraclinicos '!S2003="","",OR('Paraclinicos '!S2003&lt;=8,'Paraclinicos '!S2003&gt;=25),3,'Paraclinicos '!S2003&lt;12,1,'Paraclinicos '!S2003&lt;21,0,'Paraclinicos '!S2003&lt;25,2)</f>
        <v/>
      </c>
      <c r="W2068" t="str">
        <f>IFERROR(IF(INDEX('BD Demog para scores enalazar'!Y$2:'BD Demog para scores enalazar'!Y$3000,MATCH(Formulas!A2068,'BD Demog para scores enalazar'!A$2:'BD Demog para scores enalazar'!A$3000,0))=1,"SI","NO"),"")</f>
        <v/>
      </c>
      <c r="X2068" s="9" t="str">
        <f>IFERROR(IF(INDEX('BD Demog para scores enalazar'!AJ$2:'BD Demog para scores enalazar'!AJ$3000,MATCH(Formulas!A2068,'BD Demog para scores enalazar'!A$2:'BD Demog para scores enalazar'!A$3000,0))=1,"SI","NO"),"")</f>
        <v/>
      </c>
      <c r="Y2068" t="str" cm="1">
        <f t="array" ref="Y2068">IF(AND(W2068="NO",X2068="NO"),_xlfn.IFS('Paraclinicos '!K2003&lt;=91,3,'Paraclinicos '!K2003&lt;94,2,'Paraclinicos '!K2003&lt;96,1,'Paraclinicos '!K2003&gt;=96,0),"")</f>
        <v/>
      </c>
      <c r="Z2068" t="str" cm="1">
        <f t="array" ref="Z2068">IF(OR(W2068="SI",X2068="SI"),_xlfn.IFS(OR(AND('Paraclinicos '!K2004&lt;=83),AND('Paraclinicos '!K2004&gt;=97,AA2068=2)),3,OR(AND('Paraclinicos '!K2004&lt;=86),AND('Paraclinicos '!K2004&gt;=94,AA2068=2)),2,OR(AND('Paraclinicos '!K2004&lt;=88),AND('Paraclinicos '!K2004&gt;=92,AA2068=2)),1,OR(AND('Paraclinicos '!K2004&gt;=88,'Paraclinicos '!K2004&lt;=92),AND('Paraclinicos '!K2004&gt;=93,AA2068=0)),0),"")</f>
        <v/>
      </c>
      <c r="AA2068" t="str" cm="1">
        <f t="array" ref="AA2068">_xlfn.IFS('Paraclinicos '!E2003="","",'Paraclinicos '!E2003="Oxigeno",2,'Paraclinicos '!E2003="Aire",0)</f>
        <v/>
      </c>
    </row>
    <row r="2069" spans="1:27" x14ac:dyDescent="0.25">
      <c r="A2069">
        <f>'Paraclinicos '!A2004</f>
        <v>0</v>
      </c>
      <c r="B2069" s="3">
        <f>'Paraclinicos '!R2004</f>
        <v>0</v>
      </c>
      <c r="C2069" t="str" cm="1">
        <f t="array" ref="C2069">_xlfn.IFS('Paraclinicos '!Q2004="","",'Paraclinicos '!Q2004&gt;60,3,'Paraclinicos '!Q2004&lt;=60,1)</f>
        <v/>
      </c>
      <c r="D2069" t="str">
        <f>IFERROR(IF(INDEX('BD Demog para scores enalazar'!BC$2:BC$3000,MATCH(Formulas!A2069,'BD Demog para scores enalazar'!A$2:A$3000,0))=0,"SI","NO"),"")</f>
        <v/>
      </c>
      <c r="E2069" t="str" cm="1">
        <f t="array" ref="E2069">_xlfn.IFS(D2069="","",D2069="SI",4,D2069="NO",1)</f>
        <v/>
      </c>
      <c r="F2069" t="str" cm="1">
        <f t="array" ref="F2069">_xlfn.IFS('Paraclinicos '!B2004="","",'Paraclinicos '!B2004&gt;1,1,'Paraclinicos '!B2004&lt;=1,3)</f>
        <v/>
      </c>
      <c r="G2069" t="str" cm="1">
        <f t="array" ref="G2069">_xlfn.IFS('Paraclinicos '!D2004="","",AND('Paraclinicos '!D2004&gt;=250,'Paraclinicos '!D2004&lt;=500),2,'Paraclinicos '!D2004&gt;500,3,'Paraclinicos '!D2004&lt;250,1)</f>
        <v/>
      </c>
      <c r="H2069" s="50" t="str">
        <f t="shared" si="97"/>
        <v/>
      </c>
      <c r="I2069" t="str" cm="1">
        <f t="array" ref="I2069">_xlfn.IFS('Paraclinicos '!Q2004="","",'Paraclinicos '!Q2004&gt;=65,1,'Paraclinicos '!Q2004&lt;65,0)</f>
        <v/>
      </c>
      <c r="J2069" t="str" cm="1">
        <f t="array" ref="J2069">_xlfn.IFS('Paraclinicos '!I2004="","",'Paraclinicos '!I2004&gt;7,1,'Paraclinicos '!I2004&lt;=7,0)</f>
        <v/>
      </c>
      <c r="K2069" t="str" cm="1">
        <f t="array" ref="K2069">_xlfn.IFS('Paraclinicos '!W2004="","",'Paraclinicos '!W2004&lt;=8,1,'Paraclinicos '!W2004&gt;8,0)</f>
        <v/>
      </c>
      <c r="L2069" t="str" cm="1">
        <f t="array" ref="L2069">_xlfn.IFS('Paraclinicos '!S2004="","",'Paraclinicos '!S2004&gt;=30,1,'Paraclinicos '!S2004&lt;30,0)</f>
        <v/>
      </c>
      <c r="M2069" t="str" cm="1">
        <f t="array" ref="M2069">_xlfn.IFS(OR('Paraclinicos '!T2004="",'Paraclinicos '!U2004=""),"",OR('Paraclinicos '!T2004&lt;=90,'Paraclinicos '!U2004&lt;=60),1,OR('Paraclinicos '!T2004&gt;90,'Paraclinicos '!U2004&gt;60),0)</f>
        <v/>
      </c>
      <c r="N2069" s="45" t="str">
        <f t="shared" si="98"/>
        <v/>
      </c>
      <c r="O2069" t="str" cm="1">
        <f t="array" ref="O2069">_xlfn.IFS(OR('Paraclinicos '!M2004="",'Paraclinicos '!N2004="",'Paraclinicos '!N2004=0),"",'Paraclinicos '!M2004/'Paraclinicos '!N2004&lt;100,4,'Paraclinicos '!M2004/'Paraclinicos '!N2004&lt;200,3,'Paraclinicos '!M2004/'Paraclinicos '!N2004&lt;300,2,'Paraclinicos '!M2004/'Paraclinicos '!N2004&lt;400,1,'Paraclinicos '!M2004/'Paraclinicos '!N2004&gt;=400,0)</f>
        <v/>
      </c>
      <c r="P2069" t="str" cm="1">
        <f t="array" ref="P2069">_xlfn.IFS('Paraclinicos '!C2004="","",'Paraclinicos '!C2004&lt;20,4,'Paraclinicos '!C2004&lt;50,3,'Paraclinicos '!C2004&lt;100,2,'Paraclinicos '!C2004&lt;150,1,'Paraclinicos '!C2004&gt;150,0)</f>
        <v/>
      </c>
      <c r="Q2069" t="str" cm="1">
        <f t="array" ref="Q2069">_xlfn.IFS('Paraclinicos '!O2004="","",'Paraclinicos '!O2004&lt;1.2,0,'Paraclinicos '!O2004&lt;2,1,'Paraclinicos '!O2004&lt;3.5,2,'Paraclinicos '!O2004&lt;5,3,'Paraclinicos '!O2004&gt;5,4)</f>
        <v/>
      </c>
      <c r="R2069" t="str" cm="1">
        <f t="array" ref="R2069">_xlfn.IFS('Paraclinicos '!J2004="","",'Paraclinicos '!J2004&lt;1.2,0,'Paraclinicos '!J2004&lt;2,1,'Paraclinicos '!J2004&lt;6,2,'Paraclinicos '!J2004&lt;12,3,'Paraclinicos '!J2004&gt;=12,4)</f>
        <v/>
      </c>
      <c r="S2069" t="str" cm="1">
        <f t="array" ref="S2069">_xlfn.IFS('Paraclinicos '!Y2004="","",'Paraclinicos '!Y2004&lt;70,1,'Paraclinicos '!Y2004&gt;=70,0)</f>
        <v/>
      </c>
      <c r="T2069" t="str" cm="1">
        <f t="array" ref="T2069">_xlfn.IFS('Paraclinicos '!W2004="","",'Paraclinicos '!W2004&lt;6,4,'Paraclinicos '!W2004&lt;10,3,'Paraclinicos '!W2004&lt;13,2,'Paraclinicos '!W2004&lt;15,1,'Paraclinicos '!W2004=15,0)</f>
        <v/>
      </c>
      <c r="U2069" s="54" t="str">
        <f t="shared" si="96"/>
        <v/>
      </c>
      <c r="V2069" t="str" cm="1">
        <f t="array" ref="V2069">_xlfn.IFS('Paraclinicos '!S2004="","",OR('Paraclinicos '!S2004&lt;=8,'Paraclinicos '!S2004&gt;=25),3,'Paraclinicos '!S2004&lt;12,1,'Paraclinicos '!S2004&lt;21,0,'Paraclinicos '!S2004&lt;25,2)</f>
        <v/>
      </c>
      <c r="W2069" t="str">
        <f>IFERROR(IF(INDEX('BD Demog para scores enalazar'!Y$2:'BD Demog para scores enalazar'!Y$3000,MATCH(Formulas!A2069,'BD Demog para scores enalazar'!A$2:'BD Demog para scores enalazar'!A$3000,0))=1,"SI","NO"),"")</f>
        <v/>
      </c>
      <c r="X2069" s="9" t="str">
        <f>IFERROR(IF(INDEX('BD Demog para scores enalazar'!AJ$2:'BD Demog para scores enalazar'!AJ$3000,MATCH(Formulas!A2069,'BD Demog para scores enalazar'!A$2:'BD Demog para scores enalazar'!A$3000,0))=1,"SI","NO"),"")</f>
        <v/>
      </c>
      <c r="Y2069" t="str" cm="1">
        <f t="array" ref="Y2069">IF(AND(W2069="NO",X2069="NO"),_xlfn.IFS('Paraclinicos '!K2004&lt;=91,3,'Paraclinicos '!K2004&lt;94,2,'Paraclinicos '!K2004&lt;96,1,'Paraclinicos '!K2004&gt;=96,0),"")</f>
        <v/>
      </c>
      <c r="Z2069" t="str" cm="1">
        <f t="array" ref="Z2069">IF(OR(W2069="SI",X2069="SI"),_xlfn.IFS(OR(AND('Paraclinicos '!K2005&lt;=83),AND('Paraclinicos '!K2005&gt;=97,AA2069=2)),3,OR(AND('Paraclinicos '!K2005&lt;=86),AND('Paraclinicos '!K2005&gt;=94,AA2069=2)),2,OR(AND('Paraclinicos '!K2005&lt;=88),AND('Paraclinicos '!K2005&gt;=92,AA2069=2)),1,OR(AND('Paraclinicos '!K2005&gt;=88,'Paraclinicos '!K2005&lt;=92),AND('Paraclinicos '!K2005&gt;=93,AA2069=0)),0),"")</f>
        <v/>
      </c>
      <c r="AA2069" t="str" cm="1">
        <f t="array" ref="AA2069">_xlfn.IFS('Paraclinicos '!E2004="","",'Paraclinicos '!E2004="Oxigeno",2,'Paraclinicos '!E2004="Aire",0)</f>
        <v/>
      </c>
    </row>
    <row r="2070" spans="1:27" x14ac:dyDescent="0.25">
      <c r="A2070">
        <f>'Paraclinicos '!A2005</f>
        <v>0</v>
      </c>
      <c r="B2070" s="3">
        <f>'Paraclinicos '!R2005</f>
        <v>0</v>
      </c>
      <c r="C2070" t="str" cm="1">
        <f t="array" ref="C2070">_xlfn.IFS('Paraclinicos '!Q2005="","",'Paraclinicos '!Q2005&gt;60,3,'Paraclinicos '!Q2005&lt;=60,1)</f>
        <v/>
      </c>
      <c r="D2070" t="str">
        <f>IFERROR(IF(INDEX('BD Demog para scores enalazar'!BC$2:BC$3000,MATCH(Formulas!A2070,'BD Demog para scores enalazar'!A$2:A$3000,0))=0,"SI","NO"),"")</f>
        <v/>
      </c>
      <c r="E2070" t="str" cm="1">
        <f t="array" ref="E2070">_xlfn.IFS(D2070="","",D2070="SI",4,D2070="NO",1)</f>
        <v/>
      </c>
      <c r="F2070" t="str" cm="1">
        <f t="array" ref="F2070">_xlfn.IFS('Paraclinicos '!B2005="","",'Paraclinicos '!B2005&gt;1,1,'Paraclinicos '!B2005&lt;=1,3)</f>
        <v/>
      </c>
      <c r="G2070" t="str" cm="1">
        <f t="array" ref="G2070">_xlfn.IFS('Paraclinicos '!D2005="","",AND('Paraclinicos '!D2005&gt;=250,'Paraclinicos '!D2005&lt;=500),2,'Paraclinicos '!D2005&gt;500,3,'Paraclinicos '!D2005&lt;250,1)</f>
        <v/>
      </c>
      <c r="H2070" s="50" t="str">
        <f t="shared" si="97"/>
        <v/>
      </c>
      <c r="I2070" t="str" cm="1">
        <f t="array" ref="I2070">_xlfn.IFS('Paraclinicos '!Q2005="","",'Paraclinicos '!Q2005&gt;=65,1,'Paraclinicos '!Q2005&lt;65,0)</f>
        <v/>
      </c>
      <c r="J2070" t="str" cm="1">
        <f t="array" ref="J2070">_xlfn.IFS('Paraclinicos '!I2005="","",'Paraclinicos '!I2005&gt;7,1,'Paraclinicos '!I2005&lt;=7,0)</f>
        <v/>
      </c>
      <c r="K2070" t="str" cm="1">
        <f t="array" ref="K2070">_xlfn.IFS('Paraclinicos '!W2005="","",'Paraclinicos '!W2005&lt;=8,1,'Paraclinicos '!W2005&gt;8,0)</f>
        <v/>
      </c>
      <c r="L2070" t="str" cm="1">
        <f t="array" ref="L2070">_xlfn.IFS('Paraclinicos '!S2005="","",'Paraclinicos '!S2005&gt;=30,1,'Paraclinicos '!S2005&lt;30,0)</f>
        <v/>
      </c>
      <c r="M2070" t="str" cm="1">
        <f t="array" ref="M2070">_xlfn.IFS(OR('Paraclinicos '!T2005="",'Paraclinicos '!U2005=""),"",OR('Paraclinicos '!T2005&lt;=90,'Paraclinicos '!U2005&lt;=60),1,OR('Paraclinicos '!T2005&gt;90,'Paraclinicos '!U2005&gt;60),0)</f>
        <v/>
      </c>
      <c r="N2070" s="45" t="str">
        <f t="shared" si="98"/>
        <v/>
      </c>
      <c r="O2070" t="str" cm="1">
        <f t="array" ref="O2070">_xlfn.IFS(OR('Paraclinicos '!M2005="",'Paraclinicos '!N2005="",'Paraclinicos '!N2005=0),"",'Paraclinicos '!M2005/'Paraclinicos '!N2005&lt;100,4,'Paraclinicos '!M2005/'Paraclinicos '!N2005&lt;200,3,'Paraclinicos '!M2005/'Paraclinicos '!N2005&lt;300,2,'Paraclinicos '!M2005/'Paraclinicos '!N2005&lt;400,1,'Paraclinicos '!M2005/'Paraclinicos '!N2005&gt;=400,0)</f>
        <v/>
      </c>
      <c r="P2070" t="str" cm="1">
        <f t="array" ref="P2070">_xlfn.IFS('Paraclinicos '!C2005="","",'Paraclinicos '!C2005&lt;20,4,'Paraclinicos '!C2005&lt;50,3,'Paraclinicos '!C2005&lt;100,2,'Paraclinicos '!C2005&lt;150,1,'Paraclinicos '!C2005&gt;150,0)</f>
        <v/>
      </c>
      <c r="Q2070" t="str" cm="1">
        <f t="array" ref="Q2070">_xlfn.IFS('Paraclinicos '!O2005="","",'Paraclinicos '!O2005&lt;1.2,0,'Paraclinicos '!O2005&lt;2,1,'Paraclinicos '!O2005&lt;3.5,2,'Paraclinicos '!O2005&lt;5,3,'Paraclinicos '!O2005&gt;5,4)</f>
        <v/>
      </c>
      <c r="R2070" t="str" cm="1">
        <f t="array" ref="R2070">_xlfn.IFS('Paraclinicos '!J2005="","",'Paraclinicos '!J2005&lt;1.2,0,'Paraclinicos '!J2005&lt;2,1,'Paraclinicos '!J2005&lt;6,2,'Paraclinicos '!J2005&lt;12,3,'Paraclinicos '!J2005&gt;=12,4)</f>
        <v/>
      </c>
      <c r="S2070" t="str" cm="1">
        <f t="array" ref="S2070">_xlfn.IFS('Paraclinicos '!Y2005="","",'Paraclinicos '!Y2005&lt;70,1,'Paraclinicos '!Y2005&gt;=70,0)</f>
        <v/>
      </c>
      <c r="T2070" t="str" cm="1">
        <f t="array" ref="T2070">_xlfn.IFS('Paraclinicos '!W2005="","",'Paraclinicos '!W2005&lt;6,4,'Paraclinicos '!W2005&lt;10,3,'Paraclinicos '!W2005&lt;13,2,'Paraclinicos '!W2005&lt;15,1,'Paraclinicos '!W2005=15,0)</f>
        <v/>
      </c>
      <c r="U2070" s="54" t="str">
        <f t="shared" si="96"/>
        <v/>
      </c>
      <c r="V2070" t="str" cm="1">
        <f t="array" ref="V2070">_xlfn.IFS('Paraclinicos '!S2005="","",OR('Paraclinicos '!S2005&lt;=8,'Paraclinicos '!S2005&gt;=25),3,'Paraclinicos '!S2005&lt;12,1,'Paraclinicos '!S2005&lt;21,0,'Paraclinicos '!S2005&lt;25,2)</f>
        <v/>
      </c>
      <c r="W2070" t="str">
        <f>IFERROR(IF(INDEX('BD Demog para scores enalazar'!Y$2:'BD Demog para scores enalazar'!Y$3000,MATCH(Formulas!A2070,'BD Demog para scores enalazar'!A$2:'BD Demog para scores enalazar'!A$3000,0))=1,"SI","NO"),"")</f>
        <v/>
      </c>
      <c r="X2070" s="9" t="str">
        <f>IFERROR(IF(INDEX('BD Demog para scores enalazar'!AJ$2:'BD Demog para scores enalazar'!AJ$3000,MATCH(Formulas!A2070,'BD Demog para scores enalazar'!A$2:'BD Demog para scores enalazar'!A$3000,0))=1,"SI","NO"),"")</f>
        <v/>
      </c>
      <c r="Y2070" t="str" cm="1">
        <f t="array" ref="Y2070">IF(AND(W2070="NO",X2070="NO"),_xlfn.IFS('Paraclinicos '!K2005&lt;=91,3,'Paraclinicos '!K2005&lt;94,2,'Paraclinicos '!K2005&lt;96,1,'Paraclinicos '!K2005&gt;=96,0),"")</f>
        <v/>
      </c>
      <c r="Z2070" t="str" cm="1">
        <f t="array" ref="Z2070">IF(OR(W2070="SI",X2070="SI"),_xlfn.IFS(OR(AND('Paraclinicos '!K2006&lt;=83),AND('Paraclinicos '!K2006&gt;=97,AA2070=2)),3,OR(AND('Paraclinicos '!K2006&lt;=86),AND('Paraclinicos '!K2006&gt;=94,AA2070=2)),2,OR(AND('Paraclinicos '!K2006&lt;=88),AND('Paraclinicos '!K2006&gt;=92,AA2070=2)),1,OR(AND('Paraclinicos '!K2006&gt;=88,'Paraclinicos '!K2006&lt;=92),AND('Paraclinicos '!K2006&gt;=93,AA2070=0)),0),"")</f>
        <v/>
      </c>
      <c r="AA2070" t="str" cm="1">
        <f t="array" ref="AA2070">_xlfn.IFS('Paraclinicos '!E2005="","",'Paraclinicos '!E2005="Oxigeno",2,'Paraclinicos '!E2005="Aire",0)</f>
        <v/>
      </c>
    </row>
    <row r="2071" spans="1:27" x14ac:dyDescent="0.25">
      <c r="A2071">
        <f>'Paraclinicos '!A2006</f>
        <v>0</v>
      </c>
      <c r="B2071" s="3">
        <f>'Paraclinicos '!R2006</f>
        <v>0</v>
      </c>
      <c r="C2071" t="str" cm="1">
        <f t="array" ref="C2071">_xlfn.IFS('Paraclinicos '!Q2006="","",'Paraclinicos '!Q2006&gt;60,3,'Paraclinicos '!Q2006&lt;=60,1)</f>
        <v/>
      </c>
      <c r="D2071" t="str">
        <f>IFERROR(IF(INDEX('BD Demog para scores enalazar'!BC$2:BC$3000,MATCH(Formulas!A2071,'BD Demog para scores enalazar'!A$2:A$3000,0))=0,"SI","NO"),"")</f>
        <v/>
      </c>
      <c r="E2071" t="str" cm="1">
        <f t="array" ref="E2071">_xlfn.IFS(D2071="","",D2071="SI",4,D2071="NO",1)</f>
        <v/>
      </c>
      <c r="F2071" t="str" cm="1">
        <f t="array" ref="F2071">_xlfn.IFS('Paraclinicos '!B2006="","",'Paraclinicos '!B2006&gt;1,1,'Paraclinicos '!B2006&lt;=1,3)</f>
        <v/>
      </c>
      <c r="G2071" t="str" cm="1">
        <f t="array" ref="G2071">_xlfn.IFS('Paraclinicos '!D2006="","",AND('Paraclinicos '!D2006&gt;=250,'Paraclinicos '!D2006&lt;=500),2,'Paraclinicos '!D2006&gt;500,3,'Paraclinicos '!D2006&lt;250,1)</f>
        <v/>
      </c>
      <c r="H2071" s="50" t="str">
        <f t="shared" si="97"/>
        <v/>
      </c>
      <c r="I2071" t="str" cm="1">
        <f t="array" ref="I2071">_xlfn.IFS('Paraclinicos '!Q2006="","",'Paraclinicos '!Q2006&gt;=65,1,'Paraclinicos '!Q2006&lt;65,0)</f>
        <v/>
      </c>
      <c r="J2071" t="str" cm="1">
        <f t="array" ref="J2071">_xlfn.IFS('Paraclinicos '!I2006="","",'Paraclinicos '!I2006&gt;7,1,'Paraclinicos '!I2006&lt;=7,0)</f>
        <v/>
      </c>
      <c r="K2071" t="str" cm="1">
        <f t="array" ref="K2071">_xlfn.IFS('Paraclinicos '!W2006="","",'Paraclinicos '!W2006&lt;=8,1,'Paraclinicos '!W2006&gt;8,0)</f>
        <v/>
      </c>
      <c r="L2071" t="str" cm="1">
        <f t="array" ref="L2071">_xlfn.IFS('Paraclinicos '!S2006="","",'Paraclinicos '!S2006&gt;=30,1,'Paraclinicos '!S2006&lt;30,0)</f>
        <v/>
      </c>
      <c r="M2071" t="str" cm="1">
        <f t="array" ref="M2071">_xlfn.IFS(OR('Paraclinicos '!T2006="",'Paraclinicos '!U2006=""),"",OR('Paraclinicos '!T2006&lt;=90,'Paraclinicos '!U2006&lt;=60),1,OR('Paraclinicos '!T2006&gt;90,'Paraclinicos '!U2006&gt;60),0)</f>
        <v/>
      </c>
      <c r="N2071" s="45" t="str">
        <f t="shared" si="98"/>
        <v/>
      </c>
      <c r="O2071" t="str" cm="1">
        <f t="array" ref="O2071">_xlfn.IFS(OR('Paraclinicos '!M2006="",'Paraclinicos '!N2006="",'Paraclinicos '!N2006=0),"",'Paraclinicos '!M2006/'Paraclinicos '!N2006&lt;100,4,'Paraclinicos '!M2006/'Paraclinicos '!N2006&lt;200,3,'Paraclinicos '!M2006/'Paraclinicos '!N2006&lt;300,2,'Paraclinicos '!M2006/'Paraclinicos '!N2006&lt;400,1,'Paraclinicos '!M2006/'Paraclinicos '!N2006&gt;=400,0)</f>
        <v/>
      </c>
      <c r="P2071" t="str" cm="1">
        <f t="array" ref="P2071">_xlfn.IFS('Paraclinicos '!C2006="","",'Paraclinicos '!C2006&lt;20,4,'Paraclinicos '!C2006&lt;50,3,'Paraclinicos '!C2006&lt;100,2,'Paraclinicos '!C2006&lt;150,1,'Paraclinicos '!C2006&gt;150,0)</f>
        <v/>
      </c>
      <c r="Q2071" t="str" cm="1">
        <f t="array" ref="Q2071">_xlfn.IFS('Paraclinicos '!O2006="","",'Paraclinicos '!O2006&lt;1.2,0,'Paraclinicos '!O2006&lt;2,1,'Paraclinicos '!O2006&lt;3.5,2,'Paraclinicos '!O2006&lt;5,3,'Paraclinicos '!O2006&gt;5,4)</f>
        <v/>
      </c>
      <c r="R2071" t="str" cm="1">
        <f t="array" ref="R2071">_xlfn.IFS('Paraclinicos '!J2006="","",'Paraclinicos '!J2006&lt;1.2,0,'Paraclinicos '!J2006&lt;2,1,'Paraclinicos '!J2006&lt;6,2,'Paraclinicos '!J2006&lt;12,3,'Paraclinicos '!J2006&gt;=12,4)</f>
        <v/>
      </c>
      <c r="S2071" t="str" cm="1">
        <f t="array" ref="S2071">_xlfn.IFS('Paraclinicos '!Y2006="","",'Paraclinicos '!Y2006&lt;70,1,'Paraclinicos '!Y2006&gt;=70,0)</f>
        <v/>
      </c>
      <c r="T2071" t="str" cm="1">
        <f t="array" ref="T2071">_xlfn.IFS('Paraclinicos '!W2006="","",'Paraclinicos '!W2006&lt;6,4,'Paraclinicos '!W2006&lt;10,3,'Paraclinicos '!W2006&lt;13,2,'Paraclinicos '!W2006&lt;15,1,'Paraclinicos '!W2006=15,0)</f>
        <v/>
      </c>
      <c r="U2071" s="54" t="str">
        <f t="shared" si="96"/>
        <v/>
      </c>
      <c r="V2071" t="str" cm="1">
        <f t="array" ref="V2071">_xlfn.IFS('Paraclinicos '!S2006="","",OR('Paraclinicos '!S2006&lt;=8,'Paraclinicos '!S2006&gt;=25),3,'Paraclinicos '!S2006&lt;12,1,'Paraclinicos '!S2006&lt;21,0,'Paraclinicos '!S2006&lt;25,2)</f>
        <v/>
      </c>
      <c r="W2071" t="str">
        <f>IFERROR(IF(INDEX('BD Demog para scores enalazar'!Y$2:'BD Demog para scores enalazar'!Y$3000,MATCH(Formulas!A2071,'BD Demog para scores enalazar'!A$2:'BD Demog para scores enalazar'!A$3000,0))=1,"SI","NO"),"")</f>
        <v/>
      </c>
      <c r="X2071" s="9" t="str">
        <f>IFERROR(IF(INDEX('BD Demog para scores enalazar'!AJ$2:'BD Demog para scores enalazar'!AJ$3000,MATCH(Formulas!A2071,'BD Demog para scores enalazar'!A$2:'BD Demog para scores enalazar'!A$3000,0))=1,"SI","NO"),"")</f>
        <v/>
      </c>
      <c r="Y2071" t="str" cm="1">
        <f t="array" ref="Y2071">IF(AND(W2071="NO",X2071="NO"),_xlfn.IFS('Paraclinicos '!K2006&lt;=91,3,'Paraclinicos '!K2006&lt;94,2,'Paraclinicos '!K2006&lt;96,1,'Paraclinicos '!K2006&gt;=96,0),"")</f>
        <v/>
      </c>
      <c r="Z2071" t="str" cm="1">
        <f t="array" ref="Z2071">IF(OR(W2071="SI",X2071="SI"),_xlfn.IFS(OR(AND('Paraclinicos '!K2007&lt;=83),AND('Paraclinicos '!K2007&gt;=97,AA2071=2)),3,OR(AND('Paraclinicos '!K2007&lt;=86),AND('Paraclinicos '!K2007&gt;=94,AA2071=2)),2,OR(AND('Paraclinicos '!K2007&lt;=88),AND('Paraclinicos '!K2007&gt;=92,AA2071=2)),1,OR(AND('Paraclinicos '!K2007&gt;=88,'Paraclinicos '!K2007&lt;=92),AND('Paraclinicos '!K2007&gt;=93,AA2071=0)),0),"")</f>
        <v/>
      </c>
      <c r="AA2071" t="str" cm="1">
        <f t="array" ref="AA2071">_xlfn.IFS('Paraclinicos '!E2006="","",'Paraclinicos '!E2006="Oxigeno",2,'Paraclinicos '!E2006="Aire",0)</f>
        <v/>
      </c>
    </row>
    <row r="2072" spans="1:27" x14ac:dyDescent="0.25">
      <c r="A2072">
        <f>'Paraclinicos '!A2007</f>
        <v>0</v>
      </c>
      <c r="B2072" s="3">
        <f>'Paraclinicos '!R2007</f>
        <v>0</v>
      </c>
      <c r="C2072" t="str" cm="1">
        <f t="array" ref="C2072">_xlfn.IFS('Paraclinicos '!Q2007="","",'Paraclinicos '!Q2007&gt;60,3,'Paraclinicos '!Q2007&lt;=60,1)</f>
        <v/>
      </c>
      <c r="D2072" t="str">
        <f>IFERROR(IF(INDEX('BD Demog para scores enalazar'!BC$2:BC$3000,MATCH(Formulas!A2072,'BD Demog para scores enalazar'!A$2:A$3000,0))=0,"SI","NO"),"")</f>
        <v/>
      </c>
      <c r="E2072" t="str" cm="1">
        <f t="array" ref="E2072">_xlfn.IFS(D2072="","",D2072="SI",4,D2072="NO",1)</f>
        <v/>
      </c>
      <c r="F2072" t="str" cm="1">
        <f t="array" ref="F2072">_xlfn.IFS('Paraclinicos '!B2007="","",'Paraclinicos '!B2007&gt;1,1,'Paraclinicos '!B2007&lt;=1,3)</f>
        <v/>
      </c>
      <c r="G2072" t="str" cm="1">
        <f t="array" ref="G2072">_xlfn.IFS('Paraclinicos '!D2007="","",AND('Paraclinicos '!D2007&gt;=250,'Paraclinicos '!D2007&lt;=500),2,'Paraclinicos '!D2007&gt;500,3,'Paraclinicos '!D2007&lt;250,1)</f>
        <v/>
      </c>
      <c r="H2072" s="50" t="str">
        <f t="shared" si="97"/>
        <v/>
      </c>
      <c r="I2072" t="str" cm="1">
        <f t="array" ref="I2072">_xlfn.IFS('Paraclinicos '!Q2007="","",'Paraclinicos '!Q2007&gt;=65,1,'Paraclinicos '!Q2007&lt;65,0)</f>
        <v/>
      </c>
      <c r="J2072" t="str" cm="1">
        <f t="array" ref="J2072">_xlfn.IFS('Paraclinicos '!I2007="","",'Paraclinicos '!I2007&gt;7,1,'Paraclinicos '!I2007&lt;=7,0)</f>
        <v/>
      </c>
      <c r="K2072" t="str" cm="1">
        <f t="array" ref="K2072">_xlfn.IFS('Paraclinicos '!W2007="","",'Paraclinicos '!W2007&lt;=8,1,'Paraclinicos '!W2007&gt;8,0)</f>
        <v/>
      </c>
      <c r="L2072" t="str" cm="1">
        <f t="array" ref="L2072">_xlfn.IFS('Paraclinicos '!S2007="","",'Paraclinicos '!S2007&gt;=30,1,'Paraclinicos '!S2007&lt;30,0)</f>
        <v/>
      </c>
      <c r="M2072" t="str" cm="1">
        <f t="array" ref="M2072">_xlfn.IFS(OR('Paraclinicos '!T2007="",'Paraclinicos '!U2007=""),"",OR('Paraclinicos '!T2007&lt;=90,'Paraclinicos '!U2007&lt;=60),1,OR('Paraclinicos '!T2007&gt;90,'Paraclinicos '!U2007&gt;60),0)</f>
        <v/>
      </c>
      <c r="N2072" s="45" t="str">
        <f t="shared" si="98"/>
        <v/>
      </c>
      <c r="O2072" t="str" cm="1">
        <f t="array" ref="O2072">_xlfn.IFS(OR('Paraclinicos '!M2007="",'Paraclinicos '!N2007="",'Paraclinicos '!N2007=0),"",'Paraclinicos '!M2007/'Paraclinicos '!N2007&lt;100,4,'Paraclinicos '!M2007/'Paraclinicos '!N2007&lt;200,3,'Paraclinicos '!M2007/'Paraclinicos '!N2007&lt;300,2,'Paraclinicos '!M2007/'Paraclinicos '!N2007&lt;400,1,'Paraclinicos '!M2007/'Paraclinicos '!N2007&gt;=400,0)</f>
        <v/>
      </c>
      <c r="P2072" t="str" cm="1">
        <f t="array" ref="P2072">_xlfn.IFS('Paraclinicos '!C2007="","",'Paraclinicos '!C2007&lt;20,4,'Paraclinicos '!C2007&lt;50,3,'Paraclinicos '!C2007&lt;100,2,'Paraclinicos '!C2007&lt;150,1,'Paraclinicos '!C2007&gt;150,0)</f>
        <v/>
      </c>
      <c r="Q2072" t="str" cm="1">
        <f t="array" ref="Q2072">_xlfn.IFS('Paraclinicos '!O2007="","",'Paraclinicos '!O2007&lt;1.2,0,'Paraclinicos '!O2007&lt;2,1,'Paraclinicos '!O2007&lt;3.5,2,'Paraclinicos '!O2007&lt;5,3,'Paraclinicos '!O2007&gt;5,4)</f>
        <v/>
      </c>
      <c r="R2072" t="str" cm="1">
        <f t="array" ref="R2072">_xlfn.IFS('Paraclinicos '!J2007="","",'Paraclinicos '!J2007&lt;1.2,0,'Paraclinicos '!J2007&lt;2,1,'Paraclinicos '!J2007&lt;6,2,'Paraclinicos '!J2007&lt;12,3,'Paraclinicos '!J2007&gt;=12,4)</f>
        <v/>
      </c>
      <c r="S2072" t="str" cm="1">
        <f t="array" ref="S2072">_xlfn.IFS('Paraclinicos '!Y2007="","",'Paraclinicos '!Y2007&lt;70,1,'Paraclinicos '!Y2007&gt;=70,0)</f>
        <v/>
      </c>
      <c r="T2072" t="str" cm="1">
        <f t="array" ref="T2072">_xlfn.IFS('Paraclinicos '!W2007="","",'Paraclinicos '!W2007&lt;6,4,'Paraclinicos '!W2007&lt;10,3,'Paraclinicos '!W2007&lt;13,2,'Paraclinicos '!W2007&lt;15,1,'Paraclinicos '!W2007=15,0)</f>
        <v/>
      </c>
      <c r="U2072" s="54" t="str">
        <f t="shared" si="96"/>
        <v/>
      </c>
      <c r="V2072" t="str" cm="1">
        <f t="array" ref="V2072">_xlfn.IFS('Paraclinicos '!S2007="","",OR('Paraclinicos '!S2007&lt;=8,'Paraclinicos '!S2007&gt;=25),3,'Paraclinicos '!S2007&lt;12,1,'Paraclinicos '!S2007&lt;21,0,'Paraclinicos '!S2007&lt;25,2)</f>
        <v/>
      </c>
      <c r="W2072" t="str">
        <f>IFERROR(IF(INDEX('BD Demog para scores enalazar'!Y$2:'BD Demog para scores enalazar'!Y$3000,MATCH(Formulas!A2072,'BD Demog para scores enalazar'!A$2:'BD Demog para scores enalazar'!A$3000,0))=1,"SI","NO"),"")</f>
        <v/>
      </c>
      <c r="X2072" s="9" t="str">
        <f>IFERROR(IF(INDEX('BD Demog para scores enalazar'!AJ$2:'BD Demog para scores enalazar'!AJ$3000,MATCH(Formulas!A2072,'BD Demog para scores enalazar'!A$2:'BD Demog para scores enalazar'!A$3000,0))=1,"SI","NO"),"")</f>
        <v/>
      </c>
      <c r="Y2072" t="str" cm="1">
        <f t="array" ref="Y2072">IF(AND(W2072="NO",X2072="NO"),_xlfn.IFS('Paraclinicos '!K2007&lt;=91,3,'Paraclinicos '!K2007&lt;94,2,'Paraclinicos '!K2007&lt;96,1,'Paraclinicos '!K2007&gt;=96,0),"")</f>
        <v/>
      </c>
      <c r="Z2072" t="str" cm="1">
        <f t="array" ref="Z2072">IF(OR(W2072="SI",X2072="SI"),_xlfn.IFS(OR(AND('Paraclinicos '!K2008&lt;=83),AND('Paraclinicos '!K2008&gt;=97,AA2072=2)),3,OR(AND('Paraclinicos '!K2008&lt;=86),AND('Paraclinicos '!K2008&gt;=94,AA2072=2)),2,OR(AND('Paraclinicos '!K2008&lt;=88),AND('Paraclinicos '!K2008&gt;=92,AA2072=2)),1,OR(AND('Paraclinicos '!K2008&gt;=88,'Paraclinicos '!K2008&lt;=92),AND('Paraclinicos '!K2008&gt;=93,AA2072=0)),0),"")</f>
        <v/>
      </c>
      <c r="AA2072" t="str" cm="1">
        <f t="array" ref="AA2072">_xlfn.IFS('Paraclinicos '!E2007="","",'Paraclinicos '!E2007="Oxigeno",2,'Paraclinicos '!E2007="Aire",0)</f>
        <v/>
      </c>
    </row>
    <row r="2073" spans="1:27" x14ac:dyDescent="0.25">
      <c r="A2073">
        <f>'Paraclinicos '!A2008</f>
        <v>0</v>
      </c>
      <c r="B2073" s="3">
        <f>'Paraclinicos '!R2008</f>
        <v>0</v>
      </c>
      <c r="C2073" t="str" cm="1">
        <f t="array" ref="C2073">_xlfn.IFS('Paraclinicos '!Q2008="","",'Paraclinicos '!Q2008&gt;60,3,'Paraclinicos '!Q2008&lt;=60,1)</f>
        <v/>
      </c>
      <c r="D2073" t="str">
        <f>IFERROR(IF(INDEX('BD Demog para scores enalazar'!BC$2:BC$3000,MATCH(Formulas!A2073,'BD Demog para scores enalazar'!A$2:A$3000,0))=0,"SI","NO"),"")</f>
        <v/>
      </c>
      <c r="E2073" t="str" cm="1">
        <f t="array" ref="E2073">_xlfn.IFS(D2073="","",D2073="SI",4,D2073="NO",1)</f>
        <v/>
      </c>
      <c r="F2073" t="str" cm="1">
        <f t="array" ref="F2073">_xlfn.IFS('Paraclinicos '!B2008="","",'Paraclinicos '!B2008&gt;1,1,'Paraclinicos '!B2008&lt;=1,3)</f>
        <v/>
      </c>
      <c r="G2073" t="str" cm="1">
        <f t="array" ref="G2073">_xlfn.IFS('Paraclinicos '!D2008="","",AND('Paraclinicos '!D2008&gt;=250,'Paraclinicos '!D2008&lt;=500),2,'Paraclinicos '!D2008&gt;500,3,'Paraclinicos '!D2008&lt;250,1)</f>
        <v/>
      </c>
      <c r="H2073" s="50" t="str">
        <f t="shared" si="97"/>
        <v/>
      </c>
      <c r="I2073" t="str" cm="1">
        <f t="array" ref="I2073">_xlfn.IFS('Paraclinicos '!Q2008="","",'Paraclinicos '!Q2008&gt;=65,1,'Paraclinicos '!Q2008&lt;65,0)</f>
        <v/>
      </c>
      <c r="J2073" t="str" cm="1">
        <f t="array" ref="J2073">_xlfn.IFS('Paraclinicos '!I2008="","",'Paraclinicos '!I2008&gt;7,1,'Paraclinicos '!I2008&lt;=7,0)</f>
        <v/>
      </c>
      <c r="K2073" t="str" cm="1">
        <f t="array" ref="K2073">_xlfn.IFS('Paraclinicos '!W2008="","",'Paraclinicos '!W2008&lt;=8,1,'Paraclinicos '!W2008&gt;8,0)</f>
        <v/>
      </c>
      <c r="L2073" t="str" cm="1">
        <f t="array" ref="L2073">_xlfn.IFS('Paraclinicos '!S2008="","",'Paraclinicos '!S2008&gt;=30,1,'Paraclinicos '!S2008&lt;30,0)</f>
        <v/>
      </c>
      <c r="M2073" t="str" cm="1">
        <f t="array" ref="M2073">_xlfn.IFS(OR('Paraclinicos '!T2008="",'Paraclinicos '!U2008=""),"",OR('Paraclinicos '!T2008&lt;=90,'Paraclinicos '!U2008&lt;=60),1,OR('Paraclinicos '!T2008&gt;90,'Paraclinicos '!U2008&gt;60),0)</f>
        <v/>
      </c>
      <c r="N2073" s="45" t="str">
        <f t="shared" si="98"/>
        <v/>
      </c>
      <c r="O2073" t="str" cm="1">
        <f t="array" ref="O2073">_xlfn.IFS(OR('Paraclinicos '!M2008="",'Paraclinicos '!N2008="",'Paraclinicos '!N2008=0),"",'Paraclinicos '!M2008/'Paraclinicos '!N2008&lt;100,4,'Paraclinicos '!M2008/'Paraclinicos '!N2008&lt;200,3,'Paraclinicos '!M2008/'Paraclinicos '!N2008&lt;300,2,'Paraclinicos '!M2008/'Paraclinicos '!N2008&lt;400,1,'Paraclinicos '!M2008/'Paraclinicos '!N2008&gt;=400,0)</f>
        <v/>
      </c>
      <c r="P2073" t="str" cm="1">
        <f t="array" ref="P2073">_xlfn.IFS('Paraclinicos '!C2008="","",'Paraclinicos '!C2008&lt;20,4,'Paraclinicos '!C2008&lt;50,3,'Paraclinicos '!C2008&lt;100,2,'Paraclinicos '!C2008&lt;150,1,'Paraclinicos '!C2008&gt;150,0)</f>
        <v/>
      </c>
      <c r="Q2073" t="str" cm="1">
        <f t="array" ref="Q2073">_xlfn.IFS('Paraclinicos '!O2008="","",'Paraclinicos '!O2008&lt;1.2,0,'Paraclinicos '!O2008&lt;2,1,'Paraclinicos '!O2008&lt;3.5,2,'Paraclinicos '!O2008&lt;5,3,'Paraclinicos '!O2008&gt;5,4)</f>
        <v/>
      </c>
      <c r="R2073" t="str" cm="1">
        <f t="array" ref="R2073">_xlfn.IFS('Paraclinicos '!J2008="","",'Paraclinicos '!J2008&lt;1.2,0,'Paraclinicos '!J2008&lt;2,1,'Paraclinicos '!J2008&lt;6,2,'Paraclinicos '!J2008&lt;12,3,'Paraclinicos '!J2008&gt;=12,4)</f>
        <v/>
      </c>
      <c r="S2073" t="str" cm="1">
        <f t="array" ref="S2073">_xlfn.IFS('Paraclinicos '!Y2008="","",'Paraclinicos '!Y2008&lt;70,1,'Paraclinicos '!Y2008&gt;=70,0)</f>
        <v/>
      </c>
      <c r="T2073" t="str" cm="1">
        <f t="array" ref="T2073">_xlfn.IFS('Paraclinicos '!W2008="","",'Paraclinicos '!W2008&lt;6,4,'Paraclinicos '!W2008&lt;10,3,'Paraclinicos '!W2008&lt;13,2,'Paraclinicos '!W2008&lt;15,1,'Paraclinicos '!W2008=15,0)</f>
        <v/>
      </c>
      <c r="U2073" s="54" t="str">
        <f t="shared" si="96"/>
        <v/>
      </c>
      <c r="V2073" t="str" cm="1">
        <f t="array" ref="V2073">_xlfn.IFS('Paraclinicos '!S2008="","",OR('Paraclinicos '!S2008&lt;=8,'Paraclinicos '!S2008&gt;=25),3,'Paraclinicos '!S2008&lt;12,1,'Paraclinicos '!S2008&lt;21,0,'Paraclinicos '!S2008&lt;25,2)</f>
        <v/>
      </c>
      <c r="W2073" t="str">
        <f>IFERROR(IF(INDEX('BD Demog para scores enalazar'!Y$2:'BD Demog para scores enalazar'!Y$3000,MATCH(Formulas!A2073,'BD Demog para scores enalazar'!A$2:'BD Demog para scores enalazar'!A$3000,0))=1,"SI","NO"),"")</f>
        <v/>
      </c>
      <c r="X2073" s="9" t="str">
        <f>IFERROR(IF(INDEX('BD Demog para scores enalazar'!AJ$2:'BD Demog para scores enalazar'!AJ$3000,MATCH(Formulas!A2073,'BD Demog para scores enalazar'!A$2:'BD Demog para scores enalazar'!A$3000,0))=1,"SI","NO"),"")</f>
        <v/>
      </c>
      <c r="Y2073" t="str" cm="1">
        <f t="array" ref="Y2073">IF(AND(W2073="NO",X2073="NO"),_xlfn.IFS('Paraclinicos '!K2008&lt;=91,3,'Paraclinicos '!K2008&lt;94,2,'Paraclinicos '!K2008&lt;96,1,'Paraclinicos '!K2008&gt;=96,0),"")</f>
        <v/>
      </c>
      <c r="Z2073" t="str" cm="1">
        <f t="array" ref="Z2073">IF(OR(W2073="SI",X2073="SI"),_xlfn.IFS(OR(AND('Paraclinicos '!K2009&lt;=83),AND('Paraclinicos '!K2009&gt;=97,AA2073=2)),3,OR(AND('Paraclinicos '!K2009&lt;=86),AND('Paraclinicos '!K2009&gt;=94,AA2073=2)),2,OR(AND('Paraclinicos '!K2009&lt;=88),AND('Paraclinicos '!K2009&gt;=92,AA2073=2)),1,OR(AND('Paraclinicos '!K2009&gt;=88,'Paraclinicos '!K2009&lt;=92),AND('Paraclinicos '!K2009&gt;=93,AA2073=0)),0),"")</f>
        <v/>
      </c>
      <c r="AA2073" t="str" cm="1">
        <f t="array" ref="AA2073">_xlfn.IFS('Paraclinicos '!E2008="","",'Paraclinicos '!E2008="Oxigeno",2,'Paraclinicos '!E2008="Aire",0)</f>
        <v/>
      </c>
    </row>
    <row r="2074" spans="1:27" x14ac:dyDescent="0.25">
      <c r="A2074">
        <f>'Paraclinicos '!A2009</f>
        <v>0</v>
      </c>
      <c r="B2074" s="3">
        <f>'Paraclinicos '!R2009</f>
        <v>0</v>
      </c>
      <c r="C2074" t="str" cm="1">
        <f t="array" ref="C2074">_xlfn.IFS('Paraclinicos '!Q2009="","",'Paraclinicos '!Q2009&gt;60,3,'Paraclinicos '!Q2009&lt;=60,1)</f>
        <v/>
      </c>
      <c r="D2074" t="str">
        <f>IFERROR(IF(INDEX('BD Demog para scores enalazar'!BC$2:BC$3000,MATCH(Formulas!A2074,'BD Demog para scores enalazar'!A$2:A$3000,0))=0,"SI","NO"),"")</f>
        <v/>
      </c>
      <c r="E2074" t="str" cm="1">
        <f t="array" ref="E2074">_xlfn.IFS(D2074="","",D2074="SI",4,D2074="NO",1)</f>
        <v/>
      </c>
      <c r="F2074" t="str" cm="1">
        <f t="array" ref="F2074">_xlfn.IFS('Paraclinicos '!B2009="","",'Paraclinicos '!B2009&gt;1,1,'Paraclinicos '!B2009&lt;=1,3)</f>
        <v/>
      </c>
      <c r="G2074" t="str" cm="1">
        <f t="array" ref="G2074">_xlfn.IFS('Paraclinicos '!D2009="","",AND('Paraclinicos '!D2009&gt;=250,'Paraclinicos '!D2009&lt;=500),2,'Paraclinicos '!D2009&gt;500,3,'Paraclinicos '!D2009&lt;250,1)</f>
        <v/>
      </c>
      <c r="H2074" s="50" t="str">
        <f t="shared" si="97"/>
        <v/>
      </c>
      <c r="I2074" t="str" cm="1">
        <f t="array" ref="I2074">_xlfn.IFS('Paraclinicos '!Q2009="","",'Paraclinicos '!Q2009&gt;=65,1,'Paraclinicos '!Q2009&lt;65,0)</f>
        <v/>
      </c>
      <c r="J2074" t="str" cm="1">
        <f t="array" ref="J2074">_xlfn.IFS('Paraclinicos '!I2009="","",'Paraclinicos '!I2009&gt;7,1,'Paraclinicos '!I2009&lt;=7,0)</f>
        <v/>
      </c>
      <c r="K2074" t="str" cm="1">
        <f t="array" ref="K2074">_xlfn.IFS('Paraclinicos '!W2009="","",'Paraclinicos '!W2009&lt;=8,1,'Paraclinicos '!W2009&gt;8,0)</f>
        <v/>
      </c>
      <c r="L2074" t="str" cm="1">
        <f t="array" ref="L2074">_xlfn.IFS('Paraclinicos '!S2009="","",'Paraclinicos '!S2009&gt;=30,1,'Paraclinicos '!S2009&lt;30,0)</f>
        <v/>
      </c>
      <c r="M2074" t="str" cm="1">
        <f t="array" ref="M2074">_xlfn.IFS(OR('Paraclinicos '!T2009="",'Paraclinicos '!U2009=""),"",OR('Paraclinicos '!T2009&lt;=90,'Paraclinicos '!U2009&lt;=60),1,OR('Paraclinicos '!T2009&gt;90,'Paraclinicos '!U2009&gt;60),0)</f>
        <v/>
      </c>
      <c r="N2074" s="45" t="str">
        <f t="shared" si="98"/>
        <v/>
      </c>
      <c r="O2074" t="str" cm="1">
        <f t="array" ref="O2074">_xlfn.IFS(OR('Paraclinicos '!M2009="",'Paraclinicos '!N2009="",'Paraclinicos '!N2009=0),"",'Paraclinicos '!M2009/'Paraclinicos '!N2009&lt;100,4,'Paraclinicos '!M2009/'Paraclinicos '!N2009&lt;200,3,'Paraclinicos '!M2009/'Paraclinicos '!N2009&lt;300,2,'Paraclinicos '!M2009/'Paraclinicos '!N2009&lt;400,1,'Paraclinicos '!M2009/'Paraclinicos '!N2009&gt;=400,0)</f>
        <v/>
      </c>
      <c r="P2074" t="str" cm="1">
        <f t="array" ref="P2074">_xlfn.IFS('Paraclinicos '!C2009="","",'Paraclinicos '!C2009&lt;20,4,'Paraclinicos '!C2009&lt;50,3,'Paraclinicos '!C2009&lt;100,2,'Paraclinicos '!C2009&lt;150,1,'Paraclinicos '!C2009&gt;150,0)</f>
        <v/>
      </c>
      <c r="Q2074" t="str" cm="1">
        <f t="array" ref="Q2074">_xlfn.IFS('Paraclinicos '!O2009="","",'Paraclinicos '!O2009&lt;1.2,0,'Paraclinicos '!O2009&lt;2,1,'Paraclinicos '!O2009&lt;3.5,2,'Paraclinicos '!O2009&lt;5,3,'Paraclinicos '!O2009&gt;5,4)</f>
        <v/>
      </c>
      <c r="R2074" t="str" cm="1">
        <f t="array" ref="R2074">_xlfn.IFS('Paraclinicos '!J2009="","",'Paraclinicos '!J2009&lt;1.2,0,'Paraclinicos '!J2009&lt;2,1,'Paraclinicos '!J2009&lt;6,2,'Paraclinicos '!J2009&lt;12,3,'Paraclinicos '!J2009&gt;=12,4)</f>
        <v/>
      </c>
      <c r="S2074" t="str" cm="1">
        <f t="array" ref="S2074">_xlfn.IFS('Paraclinicos '!Y2009="","",'Paraclinicos '!Y2009&lt;70,1,'Paraclinicos '!Y2009&gt;=70,0)</f>
        <v/>
      </c>
      <c r="T2074" t="str" cm="1">
        <f t="array" ref="T2074">_xlfn.IFS('Paraclinicos '!W2009="","",'Paraclinicos '!W2009&lt;6,4,'Paraclinicos '!W2009&lt;10,3,'Paraclinicos '!W2009&lt;13,2,'Paraclinicos '!W2009&lt;15,1,'Paraclinicos '!W2009=15,0)</f>
        <v/>
      </c>
      <c r="U2074" s="54" t="str">
        <f t="shared" si="96"/>
        <v/>
      </c>
      <c r="V2074" t="str" cm="1">
        <f t="array" ref="V2074">_xlfn.IFS('Paraclinicos '!S2009="","",OR('Paraclinicos '!S2009&lt;=8,'Paraclinicos '!S2009&gt;=25),3,'Paraclinicos '!S2009&lt;12,1,'Paraclinicos '!S2009&lt;21,0,'Paraclinicos '!S2009&lt;25,2)</f>
        <v/>
      </c>
      <c r="W2074" t="str">
        <f>IFERROR(IF(INDEX('BD Demog para scores enalazar'!Y$2:'BD Demog para scores enalazar'!Y$3000,MATCH(Formulas!A2074,'BD Demog para scores enalazar'!A$2:'BD Demog para scores enalazar'!A$3000,0))=1,"SI","NO"),"")</f>
        <v/>
      </c>
      <c r="X2074" s="9" t="str">
        <f>IFERROR(IF(INDEX('BD Demog para scores enalazar'!AJ$2:'BD Demog para scores enalazar'!AJ$3000,MATCH(Formulas!A2074,'BD Demog para scores enalazar'!A$2:'BD Demog para scores enalazar'!A$3000,0))=1,"SI","NO"),"")</f>
        <v/>
      </c>
      <c r="Y2074" t="str" cm="1">
        <f t="array" ref="Y2074">IF(AND(W2074="NO",X2074="NO"),_xlfn.IFS('Paraclinicos '!K2009&lt;=91,3,'Paraclinicos '!K2009&lt;94,2,'Paraclinicos '!K2009&lt;96,1,'Paraclinicos '!K2009&gt;=96,0),"")</f>
        <v/>
      </c>
      <c r="Z2074" t="str" cm="1">
        <f t="array" ref="Z2074">IF(OR(W2074="SI",X2074="SI"),_xlfn.IFS(OR(AND('Paraclinicos '!K2010&lt;=83),AND('Paraclinicos '!K2010&gt;=97,AA2074=2)),3,OR(AND('Paraclinicos '!K2010&lt;=86),AND('Paraclinicos '!K2010&gt;=94,AA2074=2)),2,OR(AND('Paraclinicos '!K2010&lt;=88),AND('Paraclinicos '!K2010&gt;=92,AA2074=2)),1,OR(AND('Paraclinicos '!K2010&gt;=88,'Paraclinicos '!K2010&lt;=92),AND('Paraclinicos '!K2010&gt;=93,AA2074=0)),0),"")</f>
        <v/>
      </c>
      <c r="AA2074" t="str" cm="1">
        <f t="array" ref="AA2074">_xlfn.IFS('Paraclinicos '!E2009="","",'Paraclinicos '!E2009="Oxigeno",2,'Paraclinicos '!E2009="Aire",0)</f>
        <v/>
      </c>
    </row>
    <row r="2075" spans="1:27" x14ac:dyDescent="0.25">
      <c r="A2075">
        <f>'Paraclinicos '!A2010</f>
        <v>0</v>
      </c>
      <c r="B2075" s="3">
        <f>'Paraclinicos '!R2010</f>
        <v>0</v>
      </c>
      <c r="C2075" t="str" cm="1">
        <f t="array" ref="C2075">_xlfn.IFS('Paraclinicos '!Q2010="","",'Paraclinicos '!Q2010&gt;60,3,'Paraclinicos '!Q2010&lt;=60,1)</f>
        <v/>
      </c>
      <c r="D2075" t="str">
        <f>IFERROR(IF(INDEX('BD Demog para scores enalazar'!BC$2:BC$3000,MATCH(Formulas!A2075,'BD Demog para scores enalazar'!A$2:A$3000,0))=0,"SI","NO"),"")</f>
        <v/>
      </c>
      <c r="E2075" t="str" cm="1">
        <f t="array" ref="E2075">_xlfn.IFS(D2075="","",D2075="SI",4,D2075="NO",1)</f>
        <v/>
      </c>
      <c r="F2075" t="str" cm="1">
        <f t="array" ref="F2075">_xlfn.IFS('Paraclinicos '!B2010="","",'Paraclinicos '!B2010&gt;1,1,'Paraclinicos '!B2010&lt;=1,3)</f>
        <v/>
      </c>
      <c r="G2075" t="str" cm="1">
        <f t="array" ref="G2075">_xlfn.IFS('Paraclinicos '!D2010="","",AND('Paraclinicos '!D2010&gt;=250,'Paraclinicos '!D2010&lt;=500),2,'Paraclinicos '!D2010&gt;500,3,'Paraclinicos '!D2010&lt;250,1)</f>
        <v/>
      </c>
      <c r="H2075" s="50" t="str">
        <f t="shared" si="97"/>
        <v/>
      </c>
      <c r="I2075" t="str" cm="1">
        <f t="array" ref="I2075">_xlfn.IFS('Paraclinicos '!Q2010="","",'Paraclinicos '!Q2010&gt;=65,1,'Paraclinicos '!Q2010&lt;65,0)</f>
        <v/>
      </c>
      <c r="J2075" t="str" cm="1">
        <f t="array" ref="J2075">_xlfn.IFS('Paraclinicos '!I2010="","",'Paraclinicos '!I2010&gt;7,1,'Paraclinicos '!I2010&lt;=7,0)</f>
        <v/>
      </c>
      <c r="K2075" t="str" cm="1">
        <f t="array" ref="K2075">_xlfn.IFS('Paraclinicos '!W2010="","",'Paraclinicos '!W2010&lt;=8,1,'Paraclinicos '!W2010&gt;8,0)</f>
        <v/>
      </c>
      <c r="L2075" t="str" cm="1">
        <f t="array" ref="L2075">_xlfn.IFS('Paraclinicos '!S2010="","",'Paraclinicos '!S2010&gt;=30,1,'Paraclinicos '!S2010&lt;30,0)</f>
        <v/>
      </c>
      <c r="M2075" t="str" cm="1">
        <f t="array" ref="M2075">_xlfn.IFS(OR('Paraclinicos '!T2010="",'Paraclinicos '!U2010=""),"",OR('Paraclinicos '!T2010&lt;=90,'Paraclinicos '!U2010&lt;=60),1,OR('Paraclinicos '!T2010&gt;90,'Paraclinicos '!U2010&gt;60),0)</f>
        <v/>
      </c>
      <c r="N2075" s="45" t="str">
        <f t="shared" si="98"/>
        <v/>
      </c>
      <c r="O2075" t="str" cm="1">
        <f t="array" ref="O2075">_xlfn.IFS(OR('Paraclinicos '!M2010="",'Paraclinicos '!N2010="",'Paraclinicos '!N2010=0),"",'Paraclinicos '!M2010/'Paraclinicos '!N2010&lt;100,4,'Paraclinicos '!M2010/'Paraclinicos '!N2010&lt;200,3,'Paraclinicos '!M2010/'Paraclinicos '!N2010&lt;300,2,'Paraclinicos '!M2010/'Paraclinicos '!N2010&lt;400,1,'Paraclinicos '!M2010/'Paraclinicos '!N2010&gt;=400,0)</f>
        <v/>
      </c>
      <c r="P2075" t="str" cm="1">
        <f t="array" ref="P2075">_xlfn.IFS('Paraclinicos '!C2010="","",'Paraclinicos '!C2010&lt;20,4,'Paraclinicos '!C2010&lt;50,3,'Paraclinicos '!C2010&lt;100,2,'Paraclinicos '!C2010&lt;150,1,'Paraclinicos '!C2010&gt;150,0)</f>
        <v/>
      </c>
      <c r="Q2075" t="str" cm="1">
        <f t="array" ref="Q2075">_xlfn.IFS('Paraclinicos '!O2010="","",'Paraclinicos '!O2010&lt;1.2,0,'Paraclinicos '!O2010&lt;2,1,'Paraclinicos '!O2010&lt;3.5,2,'Paraclinicos '!O2010&lt;5,3,'Paraclinicos '!O2010&gt;5,4)</f>
        <v/>
      </c>
      <c r="R2075" t="str" cm="1">
        <f t="array" ref="R2075">_xlfn.IFS('Paraclinicos '!J2010="","",'Paraclinicos '!J2010&lt;1.2,0,'Paraclinicos '!J2010&lt;2,1,'Paraclinicos '!J2010&lt;6,2,'Paraclinicos '!J2010&lt;12,3,'Paraclinicos '!J2010&gt;=12,4)</f>
        <v/>
      </c>
      <c r="S2075" t="str" cm="1">
        <f t="array" ref="S2075">_xlfn.IFS('Paraclinicos '!Y2010="","",'Paraclinicos '!Y2010&lt;70,1,'Paraclinicos '!Y2010&gt;=70,0)</f>
        <v/>
      </c>
      <c r="T2075" t="str" cm="1">
        <f t="array" ref="T2075">_xlfn.IFS('Paraclinicos '!W2010="","",'Paraclinicos '!W2010&lt;6,4,'Paraclinicos '!W2010&lt;10,3,'Paraclinicos '!W2010&lt;13,2,'Paraclinicos '!W2010&lt;15,1,'Paraclinicos '!W2010=15,0)</f>
        <v/>
      </c>
      <c r="U2075" s="54" t="str">
        <f t="shared" si="96"/>
        <v/>
      </c>
      <c r="V2075" t="str" cm="1">
        <f t="array" ref="V2075">_xlfn.IFS('Paraclinicos '!S2010="","",OR('Paraclinicos '!S2010&lt;=8,'Paraclinicos '!S2010&gt;=25),3,'Paraclinicos '!S2010&lt;12,1,'Paraclinicos '!S2010&lt;21,0,'Paraclinicos '!S2010&lt;25,2)</f>
        <v/>
      </c>
      <c r="W2075" t="str">
        <f>IFERROR(IF(INDEX('BD Demog para scores enalazar'!Y$2:'BD Demog para scores enalazar'!Y$3000,MATCH(Formulas!A2075,'BD Demog para scores enalazar'!A$2:'BD Demog para scores enalazar'!A$3000,0))=1,"SI","NO"),"")</f>
        <v/>
      </c>
      <c r="X2075" s="9" t="str">
        <f>IFERROR(IF(INDEX('BD Demog para scores enalazar'!AJ$2:'BD Demog para scores enalazar'!AJ$3000,MATCH(Formulas!A2075,'BD Demog para scores enalazar'!A$2:'BD Demog para scores enalazar'!A$3000,0))=1,"SI","NO"),"")</f>
        <v/>
      </c>
      <c r="Y2075" t="str" cm="1">
        <f t="array" ref="Y2075">IF(AND(W2075="NO",X2075="NO"),_xlfn.IFS('Paraclinicos '!K2010&lt;=91,3,'Paraclinicos '!K2010&lt;94,2,'Paraclinicos '!K2010&lt;96,1,'Paraclinicos '!K2010&gt;=96,0),"")</f>
        <v/>
      </c>
      <c r="Z2075" t="str" cm="1">
        <f t="array" ref="Z2075">IF(OR(W2075="SI",X2075="SI"),_xlfn.IFS(OR(AND('Paraclinicos '!K2011&lt;=83),AND('Paraclinicos '!K2011&gt;=97,AA2075=2)),3,OR(AND('Paraclinicos '!K2011&lt;=86),AND('Paraclinicos '!K2011&gt;=94,AA2075=2)),2,OR(AND('Paraclinicos '!K2011&lt;=88),AND('Paraclinicos '!K2011&gt;=92,AA2075=2)),1,OR(AND('Paraclinicos '!K2011&gt;=88,'Paraclinicos '!K2011&lt;=92),AND('Paraclinicos '!K2011&gt;=93,AA2075=0)),0),"")</f>
        <v/>
      </c>
      <c r="AA2075" t="str" cm="1">
        <f t="array" ref="AA2075">_xlfn.IFS('Paraclinicos '!E2010="","",'Paraclinicos '!E2010="Oxigeno",2,'Paraclinicos '!E2010="Aire",0)</f>
        <v/>
      </c>
    </row>
    <row r="2076" spans="1:27" x14ac:dyDescent="0.25">
      <c r="A2076">
        <f>'Paraclinicos '!A2011</f>
        <v>0</v>
      </c>
      <c r="B2076" s="3">
        <f>'Paraclinicos '!R2011</f>
        <v>0</v>
      </c>
      <c r="C2076" t="str" cm="1">
        <f t="array" ref="C2076">_xlfn.IFS('Paraclinicos '!Q2011="","",'Paraclinicos '!Q2011&gt;60,3,'Paraclinicos '!Q2011&lt;=60,1)</f>
        <v/>
      </c>
      <c r="D2076" t="str">
        <f>IFERROR(IF(INDEX('BD Demog para scores enalazar'!BC$2:BC$3000,MATCH(Formulas!A2076,'BD Demog para scores enalazar'!A$2:A$3000,0))=0,"SI","NO"),"")</f>
        <v/>
      </c>
      <c r="E2076" t="str" cm="1">
        <f t="array" ref="E2076">_xlfn.IFS(D2076="","",D2076="SI",4,D2076="NO",1)</f>
        <v/>
      </c>
      <c r="F2076" t="str" cm="1">
        <f t="array" ref="F2076">_xlfn.IFS('Paraclinicos '!B2011="","",'Paraclinicos '!B2011&gt;1,1,'Paraclinicos '!B2011&lt;=1,3)</f>
        <v/>
      </c>
      <c r="G2076" t="str" cm="1">
        <f t="array" ref="G2076">_xlfn.IFS('Paraclinicos '!D2011="","",AND('Paraclinicos '!D2011&gt;=250,'Paraclinicos '!D2011&lt;=500),2,'Paraclinicos '!D2011&gt;500,3,'Paraclinicos '!D2011&lt;250,1)</f>
        <v/>
      </c>
      <c r="H2076" s="50" t="str">
        <f t="shared" si="97"/>
        <v/>
      </c>
      <c r="I2076" t="str" cm="1">
        <f t="array" ref="I2076">_xlfn.IFS('Paraclinicos '!Q2011="","",'Paraclinicos '!Q2011&gt;=65,1,'Paraclinicos '!Q2011&lt;65,0)</f>
        <v/>
      </c>
      <c r="J2076" t="str" cm="1">
        <f t="array" ref="J2076">_xlfn.IFS('Paraclinicos '!I2011="","",'Paraclinicos '!I2011&gt;7,1,'Paraclinicos '!I2011&lt;=7,0)</f>
        <v/>
      </c>
      <c r="K2076" t="str" cm="1">
        <f t="array" ref="K2076">_xlfn.IFS('Paraclinicos '!W2011="","",'Paraclinicos '!W2011&lt;=8,1,'Paraclinicos '!W2011&gt;8,0)</f>
        <v/>
      </c>
      <c r="L2076" t="str" cm="1">
        <f t="array" ref="L2076">_xlfn.IFS('Paraclinicos '!S2011="","",'Paraclinicos '!S2011&gt;=30,1,'Paraclinicos '!S2011&lt;30,0)</f>
        <v/>
      </c>
      <c r="M2076" t="str" cm="1">
        <f t="array" ref="M2076">_xlfn.IFS(OR('Paraclinicos '!T2011="",'Paraclinicos '!U2011=""),"",OR('Paraclinicos '!T2011&lt;=90,'Paraclinicos '!U2011&lt;=60),1,OR('Paraclinicos '!T2011&gt;90,'Paraclinicos '!U2011&gt;60),0)</f>
        <v/>
      </c>
      <c r="N2076" s="45" t="str">
        <f t="shared" si="98"/>
        <v/>
      </c>
      <c r="O2076" t="str" cm="1">
        <f t="array" ref="O2076">_xlfn.IFS(OR('Paraclinicos '!M2011="",'Paraclinicos '!N2011="",'Paraclinicos '!N2011=0),"",'Paraclinicos '!M2011/'Paraclinicos '!N2011&lt;100,4,'Paraclinicos '!M2011/'Paraclinicos '!N2011&lt;200,3,'Paraclinicos '!M2011/'Paraclinicos '!N2011&lt;300,2,'Paraclinicos '!M2011/'Paraclinicos '!N2011&lt;400,1,'Paraclinicos '!M2011/'Paraclinicos '!N2011&gt;=400,0)</f>
        <v/>
      </c>
      <c r="P2076" t="str" cm="1">
        <f t="array" ref="P2076">_xlfn.IFS('Paraclinicos '!C2011="","",'Paraclinicos '!C2011&lt;20,4,'Paraclinicos '!C2011&lt;50,3,'Paraclinicos '!C2011&lt;100,2,'Paraclinicos '!C2011&lt;150,1,'Paraclinicos '!C2011&gt;150,0)</f>
        <v/>
      </c>
      <c r="Q2076" t="str" cm="1">
        <f t="array" ref="Q2076">_xlfn.IFS('Paraclinicos '!O2011="","",'Paraclinicos '!O2011&lt;1.2,0,'Paraclinicos '!O2011&lt;2,1,'Paraclinicos '!O2011&lt;3.5,2,'Paraclinicos '!O2011&lt;5,3,'Paraclinicos '!O2011&gt;5,4)</f>
        <v/>
      </c>
      <c r="R2076" t="str" cm="1">
        <f t="array" ref="R2076">_xlfn.IFS('Paraclinicos '!J2011="","",'Paraclinicos '!J2011&lt;1.2,0,'Paraclinicos '!J2011&lt;2,1,'Paraclinicos '!J2011&lt;6,2,'Paraclinicos '!J2011&lt;12,3,'Paraclinicos '!J2011&gt;=12,4)</f>
        <v/>
      </c>
      <c r="S2076" t="str" cm="1">
        <f t="array" ref="S2076">_xlfn.IFS('Paraclinicos '!Y2011="","",'Paraclinicos '!Y2011&lt;70,1,'Paraclinicos '!Y2011&gt;=70,0)</f>
        <v/>
      </c>
      <c r="T2076" t="str" cm="1">
        <f t="array" ref="T2076">_xlfn.IFS('Paraclinicos '!W2011="","",'Paraclinicos '!W2011&lt;6,4,'Paraclinicos '!W2011&lt;10,3,'Paraclinicos '!W2011&lt;13,2,'Paraclinicos '!W2011&lt;15,1,'Paraclinicos '!W2011=15,0)</f>
        <v/>
      </c>
      <c r="U2076" s="54" t="str">
        <f t="shared" si="96"/>
        <v/>
      </c>
      <c r="V2076" t="str" cm="1">
        <f t="array" ref="V2076">_xlfn.IFS('Paraclinicos '!S2011="","",OR('Paraclinicos '!S2011&lt;=8,'Paraclinicos '!S2011&gt;=25),3,'Paraclinicos '!S2011&lt;12,1,'Paraclinicos '!S2011&lt;21,0,'Paraclinicos '!S2011&lt;25,2)</f>
        <v/>
      </c>
      <c r="W2076" t="str">
        <f>IFERROR(IF(INDEX('BD Demog para scores enalazar'!Y$2:'BD Demog para scores enalazar'!Y$3000,MATCH(Formulas!A2076,'BD Demog para scores enalazar'!A$2:'BD Demog para scores enalazar'!A$3000,0))=1,"SI","NO"),"")</f>
        <v/>
      </c>
      <c r="X2076" s="9" t="str">
        <f>IFERROR(IF(INDEX('BD Demog para scores enalazar'!AJ$2:'BD Demog para scores enalazar'!AJ$3000,MATCH(Formulas!A2076,'BD Demog para scores enalazar'!A$2:'BD Demog para scores enalazar'!A$3000,0))=1,"SI","NO"),"")</f>
        <v/>
      </c>
      <c r="Y2076" t="str" cm="1">
        <f t="array" ref="Y2076">IF(AND(W2076="NO",X2076="NO"),_xlfn.IFS('Paraclinicos '!K2011&lt;=91,3,'Paraclinicos '!K2011&lt;94,2,'Paraclinicos '!K2011&lt;96,1,'Paraclinicos '!K2011&gt;=96,0),"")</f>
        <v/>
      </c>
      <c r="Z2076" t="str" cm="1">
        <f t="array" ref="Z2076">IF(OR(W2076="SI",X2076="SI"),_xlfn.IFS(OR(AND('Paraclinicos '!K2012&lt;=83),AND('Paraclinicos '!K2012&gt;=97,AA2076=2)),3,OR(AND('Paraclinicos '!K2012&lt;=86),AND('Paraclinicos '!K2012&gt;=94,AA2076=2)),2,OR(AND('Paraclinicos '!K2012&lt;=88),AND('Paraclinicos '!K2012&gt;=92,AA2076=2)),1,OR(AND('Paraclinicos '!K2012&gt;=88,'Paraclinicos '!K2012&lt;=92),AND('Paraclinicos '!K2012&gt;=93,AA2076=0)),0),"")</f>
        <v/>
      </c>
      <c r="AA2076" t="str" cm="1">
        <f t="array" ref="AA2076">_xlfn.IFS('Paraclinicos '!E2011="","",'Paraclinicos '!E2011="Oxigeno",2,'Paraclinicos '!E2011="Aire",0)</f>
        <v/>
      </c>
    </row>
    <row r="2077" spans="1:27" x14ac:dyDescent="0.25">
      <c r="A2077">
        <f>'Paraclinicos '!A2012</f>
        <v>0</v>
      </c>
      <c r="B2077" s="3">
        <f>'Paraclinicos '!R2012</f>
        <v>0</v>
      </c>
      <c r="C2077" t="str" cm="1">
        <f t="array" ref="C2077">_xlfn.IFS('Paraclinicos '!Q2012="","",'Paraclinicos '!Q2012&gt;60,3,'Paraclinicos '!Q2012&lt;=60,1)</f>
        <v/>
      </c>
      <c r="D2077" t="str">
        <f>IFERROR(IF(INDEX('BD Demog para scores enalazar'!BC$2:BC$3000,MATCH(Formulas!A2077,'BD Demog para scores enalazar'!A$2:A$3000,0))=0,"SI","NO"),"")</f>
        <v/>
      </c>
      <c r="E2077" t="str" cm="1">
        <f t="array" ref="E2077">_xlfn.IFS(D2077="","",D2077="SI",4,D2077="NO",1)</f>
        <v/>
      </c>
      <c r="F2077" t="str" cm="1">
        <f t="array" ref="F2077">_xlfn.IFS('Paraclinicos '!B2012="","",'Paraclinicos '!B2012&gt;1,1,'Paraclinicos '!B2012&lt;=1,3)</f>
        <v/>
      </c>
      <c r="G2077" t="str" cm="1">
        <f t="array" ref="G2077">_xlfn.IFS('Paraclinicos '!D2012="","",AND('Paraclinicos '!D2012&gt;=250,'Paraclinicos '!D2012&lt;=500),2,'Paraclinicos '!D2012&gt;500,3,'Paraclinicos '!D2012&lt;250,1)</f>
        <v/>
      </c>
      <c r="H2077" s="50" t="str">
        <f t="shared" si="97"/>
        <v/>
      </c>
      <c r="I2077" t="str" cm="1">
        <f t="array" ref="I2077">_xlfn.IFS('Paraclinicos '!Q2012="","",'Paraclinicos '!Q2012&gt;=65,1,'Paraclinicos '!Q2012&lt;65,0)</f>
        <v/>
      </c>
      <c r="J2077" t="str" cm="1">
        <f t="array" ref="J2077">_xlfn.IFS('Paraclinicos '!I2012="","",'Paraclinicos '!I2012&gt;7,1,'Paraclinicos '!I2012&lt;=7,0)</f>
        <v/>
      </c>
      <c r="K2077" t="str" cm="1">
        <f t="array" ref="K2077">_xlfn.IFS('Paraclinicos '!W2012="","",'Paraclinicos '!W2012&lt;=8,1,'Paraclinicos '!W2012&gt;8,0)</f>
        <v/>
      </c>
      <c r="L2077" t="str" cm="1">
        <f t="array" ref="L2077">_xlfn.IFS('Paraclinicos '!S2012="","",'Paraclinicos '!S2012&gt;=30,1,'Paraclinicos '!S2012&lt;30,0)</f>
        <v/>
      </c>
      <c r="M2077" t="str" cm="1">
        <f t="array" ref="M2077">_xlfn.IFS(OR('Paraclinicos '!T2012="",'Paraclinicos '!U2012=""),"",OR('Paraclinicos '!T2012&lt;=90,'Paraclinicos '!U2012&lt;=60),1,OR('Paraclinicos '!T2012&gt;90,'Paraclinicos '!U2012&gt;60),0)</f>
        <v/>
      </c>
      <c r="N2077" s="45" t="str">
        <f t="shared" si="98"/>
        <v/>
      </c>
      <c r="O2077" t="str" cm="1">
        <f t="array" ref="O2077">_xlfn.IFS(OR('Paraclinicos '!M2012="",'Paraclinicos '!N2012="",'Paraclinicos '!N2012=0),"",'Paraclinicos '!M2012/'Paraclinicos '!N2012&lt;100,4,'Paraclinicos '!M2012/'Paraclinicos '!N2012&lt;200,3,'Paraclinicos '!M2012/'Paraclinicos '!N2012&lt;300,2,'Paraclinicos '!M2012/'Paraclinicos '!N2012&lt;400,1,'Paraclinicos '!M2012/'Paraclinicos '!N2012&gt;=400,0)</f>
        <v/>
      </c>
      <c r="P2077" t="str" cm="1">
        <f t="array" ref="P2077">_xlfn.IFS('Paraclinicos '!C2012="","",'Paraclinicos '!C2012&lt;20,4,'Paraclinicos '!C2012&lt;50,3,'Paraclinicos '!C2012&lt;100,2,'Paraclinicos '!C2012&lt;150,1,'Paraclinicos '!C2012&gt;150,0)</f>
        <v/>
      </c>
      <c r="Q2077" t="str" cm="1">
        <f t="array" ref="Q2077">_xlfn.IFS('Paraclinicos '!O2012="","",'Paraclinicos '!O2012&lt;1.2,0,'Paraclinicos '!O2012&lt;2,1,'Paraclinicos '!O2012&lt;3.5,2,'Paraclinicos '!O2012&lt;5,3,'Paraclinicos '!O2012&gt;5,4)</f>
        <v/>
      </c>
      <c r="R2077" t="str" cm="1">
        <f t="array" ref="R2077">_xlfn.IFS('Paraclinicos '!J2012="","",'Paraclinicos '!J2012&lt;1.2,0,'Paraclinicos '!J2012&lt;2,1,'Paraclinicos '!J2012&lt;6,2,'Paraclinicos '!J2012&lt;12,3,'Paraclinicos '!J2012&gt;=12,4)</f>
        <v/>
      </c>
      <c r="S2077" t="str" cm="1">
        <f t="array" ref="S2077">_xlfn.IFS('Paraclinicos '!Y2012="","",'Paraclinicos '!Y2012&lt;70,1,'Paraclinicos '!Y2012&gt;=70,0)</f>
        <v/>
      </c>
      <c r="T2077" t="str" cm="1">
        <f t="array" ref="T2077">_xlfn.IFS('Paraclinicos '!W2012="","",'Paraclinicos '!W2012&lt;6,4,'Paraclinicos '!W2012&lt;10,3,'Paraclinicos '!W2012&lt;13,2,'Paraclinicos '!W2012&lt;15,1,'Paraclinicos '!W2012=15,0)</f>
        <v/>
      </c>
      <c r="U2077" s="54" t="str">
        <f t="shared" si="96"/>
        <v/>
      </c>
      <c r="V2077" t="str" cm="1">
        <f t="array" ref="V2077">_xlfn.IFS('Paraclinicos '!S2012="","",OR('Paraclinicos '!S2012&lt;=8,'Paraclinicos '!S2012&gt;=25),3,'Paraclinicos '!S2012&lt;12,1,'Paraclinicos '!S2012&lt;21,0,'Paraclinicos '!S2012&lt;25,2)</f>
        <v/>
      </c>
      <c r="W2077" t="str">
        <f>IFERROR(IF(INDEX('BD Demog para scores enalazar'!Y$2:'BD Demog para scores enalazar'!Y$3000,MATCH(Formulas!A2077,'BD Demog para scores enalazar'!A$2:'BD Demog para scores enalazar'!A$3000,0))=1,"SI","NO"),"")</f>
        <v/>
      </c>
      <c r="X2077" s="9" t="str">
        <f>IFERROR(IF(INDEX('BD Demog para scores enalazar'!AJ$2:'BD Demog para scores enalazar'!AJ$3000,MATCH(Formulas!A2077,'BD Demog para scores enalazar'!A$2:'BD Demog para scores enalazar'!A$3000,0))=1,"SI","NO"),"")</f>
        <v/>
      </c>
      <c r="Y2077" t="str" cm="1">
        <f t="array" ref="Y2077">IF(AND(W2077="NO",X2077="NO"),_xlfn.IFS('Paraclinicos '!K2012&lt;=91,3,'Paraclinicos '!K2012&lt;94,2,'Paraclinicos '!K2012&lt;96,1,'Paraclinicos '!K2012&gt;=96,0),"")</f>
        <v/>
      </c>
      <c r="Z2077" t="str" cm="1">
        <f t="array" ref="Z2077">IF(OR(W2077="SI",X2077="SI"),_xlfn.IFS(OR(AND('Paraclinicos '!K2013&lt;=83),AND('Paraclinicos '!K2013&gt;=97,AA2077=2)),3,OR(AND('Paraclinicos '!K2013&lt;=86),AND('Paraclinicos '!K2013&gt;=94,AA2077=2)),2,OR(AND('Paraclinicos '!K2013&lt;=88),AND('Paraclinicos '!K2013&gt;=92,AA2077=2)),1,OR(AND('Paraclinicos '!K2013&gt;=88,'Paraclinicos '!K2013&lt;=92),AND('Paraclinicos '!K2013&gt;=93,AA2077=0)),0),"")</f>
        <v/>
      </c>
      <c r="AA2077" t="str" cm="1">
        <f t="array" ref="AA2077">_xlfn.IFS('Paraclinicos '!E2012="","",'Paraclinicos '!E2012="Oxigeno",2,'Paraclinicos '!E2012="Aire",0)</f>
        <v/>
      </c>
    </row>
    <row r="2078" spans="1:27" x14ac:dyDescent="0.25">
      <c r="A2078">
        <f>'Paraclinicos '!A2013</f>
        <v>0</v>
      </c>
      <c r="B2078" s="3">
        <f>'Paraclinicos '!R2013</f>
        <v>0</v>
      </c>
      <c r="C2078" t="str" cm="1">
        <f t="array" ref="C2078">_xlfn.IFS('Paraclinicos '!Q2013="","",'Paraclinicos '!Q2013&gt;60,3,'Paraclinicos '!Q2013&lt;=60,1)</f>
        <v/>
      </c>
      <c r="D2078" t="str">
        <f>IFERROR(IF(INDEX('BD Demog para scores enalazar'!BC$2:BC$3000,MATCH(Formulas!A2078,'BD Demog para scores enalazar'!A$2:A$3000,0))=0,"SI","NO"),"")</f>
        <v/>
      </c>
      <c r="E2078" t="str" cm="1">
        <f t="array" ref="E2078">_xlfn.IFS(D2078="","",D2078="SI",4,D2078="NO",1)</f>
        <v/>
      </c>
      <c r="F2078" t="str" cm="1">
        <f t="array" ref="F2078">_xlfn.IFS('Paraclinicos '!B2013="","",'Paraclinicos '!B2013&gt;1,1,'Paraclinicos '!B2013&lt;=1,3)</f>
        <v/>
      </c>
      <c r="G2078" t="str" cm="1">
        <f t="array" ref="G2078">_xlfn.IFS('Paraclinicos '!D2013="","",AND('Paraclinicos '!D2013&gt;=250,'Paraclinicos '!D2013&lt;=500),2,'Paraclinicos '!D2013&gt;500,3,'Paraclinicos '!D2013&lt;250,1)</f>
        <v/>
      </c>
      <c r="H2078" s="50" t="str">
        <f t="shared" si="97"/>
        <v/>
      </c>
      <c r="I2078" t="str" cm="1">
        <f t="array" ref="I2078">_xlfn.IFS('Paraclinicos '!Q2013="","",'Paraclinicos '!Q2013&gt;=65,1,'Paraclinicos '!Q2013&lt;65,0)</f>
        <v/>
      </c>
      <c r="J2078" t="str" cm="1">
        <f t="array" ref="J2078">_xlfn.IFS('Paraclinicos '!I2013="","",'Paraclinicos '!I2013&gt;7,1,'Paraclinicos '!I2013&lt;=7,0)</f>
        <v/>
      </c>
      <c r="K2078" t="str" cm="1">
        <f t="array" ref="K2078">_xlfn.IFS('Paraclinicos '!W2013="","",'Paraclinicos '!W2013&lt;=8,1,'Paraclinicos '!W2013&gt;8,0)</f>
        <v/>
      </c>
      <c r="L2078" t="str" cm="1">
        <f t="array" ref="L2078">_xlfn.IFS('Paraclinicos '!S2013="","",'Paraclinicos '!S2013&gt;=30,1,'Paraclinicos '!S2013&lt;30,0)</f>
        <v/>
      </c>
      <c r="M2078" t="str" cm="1">
        <f t="array" ref="M2078">_xlfn.IFS(OR('Paraclinicos '!T2013="",'Paraclinicos '!U2013=""),"",OR('Paraclinicos '!T2013&lt;=90,'Paraclinicos '!U2013&lt;=60),1,OR('Paraclinicos '!T2013&gt;90,'Paraclinicos '!U2013&gt;60),0)</f>
        <v/>
      </c>
      <c r="N2078" s="45" t="str">
        <f t="shared" si="98"/>
        <v/>
      </c>
      <c r="O2078" t="str" cm="1">
        <f t="array" ref="O2078">_xlfn.IFS(OR('Paraclinicos '!M2013="",'Paraclinicos '!N2013="",'Paraclinicos '!N2013=0),"",'Paraclinicos '!M2013/'Paraclinicos '!N2013&lt;100,4,'Paraclinicos '!M2013/'Paraclinicos '!N2013&lt;200,3,'Paraclinicos '!M2013/'Paraclinicos '!N2013&lt;300,2,'Paraclinicos '!M2013/'Paraclinicos '!N2013&lt;400,1,'Paraclinicos '!M2013/'Paraclinicos '!N2013&gt;=400,0)</f>
        <v/>
      </c>
      <c r="P2078" t="str" cm="1">
        <f t="array" ref="P2078">_xlfn.IFS('Paraclinicos '!C2013="","",'Paraclinicos '!C2013&lt;20,4,'Paraclinicos '!C2013&lt;50,3,'Paraclinicos '!C2013&lt;100,2,'Paraclinicos '!C2013&lt;150,1,'Paraclinicos '!C2013&gt;150,0)</f>
        <v/>
      </c>
      <c r="Q2078" t="str" cm="1">
        <f t="array" ref="Q2078">_xlfn.IFS('Paraclinicos '!O2013="","",'Paraclinicos '!O2013&lt;1.2,0,'Paraclinicos '!O2013&lt;2,1,'Paraclinicos '!O2013&lt;3.5,2,'Paraclinicos '!O2013&lt;5,3,'Paraclinicos '!O2013&gt;5,4)</f>
        <v/>
      </c>
      <c r="R2078" t="str" cm="1">
        <f t="array" ref="R2078">_xlfn.IFS('Paraclinicos '!J2013="","",'Paraclinicos '!J2013&lt;1.2,0,'Paraclinicos '!J2013&lt;2,1,'Paraclinicos '!J2013&lt;6,2,'Paraclinicos '!J2013&lt;12,3,'Paraclinicos '!J2013&gt;=12,4)</f>
        <v/>
      </c>
      <c r="S2078" t="str" cm="1">
        <f t="array" ref="S2078">_xlfn.IFS('Paraclinicos '!Y2013="","",'Paraclinicos '!Y2013&lt;70,1,'Paraclinicos '!Y2013&gt;=70,0)</f>
        <v/>
      </c>
      <c r="T2078" t="str" cm="1">
        <f t="array" ref="T2078">_xlfn.IFS('Paraclinicos '!W2013="","",'Paraclinicos '!W2013&lt;6,4,'Paraclinicos '!W2013&lt;10,3,'Paraclinicos '!W2013&lt;13,2,'Paraclinicos '!W2013&lt;15,1,'Paraclinicos '!W2013=15,0)</f>
        <v/>
      </c>
      <c r="U2078" s="54" t="str">
        <f t="shared" si="96"/>
        <v/>
      </c>
      <c r="V2078" t="str" cm="1">
        <f t="array" ref="V2078">_xlfn.IFS('Paraclinicos '!S2013="","",OR('Paraclinicos '!S2013&lt;=8,'Paraclinicos '!S2013&gt;=25),3,'Paraclinicos '!S2013&lt;12,1,'Paraclinicos '!S2013&lt;21,0,'Paraclinicos '!S2013&lt;25,2)</f>
        <v/>
      </c>
      <c r="W2078" t="str">
        <f>IFERROR(IF(INDEX('BD Demog para scores enalazar'!Y$2:'BD Demog para scores enalazar'!Y$3000,MATCH(Formulas!A2078,'BD Demog para scores enalazar'!A$2:'BD Demog para scores enalazar'!A$3000,0))=1,"SI","NO"),"")</f>
        <v/>
      </c>
      <c r="X2078" s="9" t="str">
        <f>IFERROR(IF(INDEX('BD Demog para scores enalazar'!AJ$2:'BD Demog para scores enalazar'!AJ$3000,MATCH(Formulas!A2078,'BD Demog para scores enalazar'!A$2:'BD Demog para scores enalazar'!A$3000,0))=1,"SI","NO"),"")</f>
        <v/>
      </c>
      <c r="Y2078" t="str" cm="1">
        <f t="array" ref="Y2078">IF(AND(W2078="NO",X2078="NO"),_xlfn.IFS('Paraclinicos '!K2013&lt;=91,3,'Paraclinicos '!K2013&lt;94,2,'Paraclinicos '!K2013&lt;96,1,'Paraclinicos '!K2013&gt;=96,0),"")</f>
        <v/>
      </c>
      <c r="Z2078" t="str" cm="1">
        <f t="array" ref="Z2078">IF(OR(W2078="SI",X2078="SI"),_xlfn.IFS(OR(AND('Paraclinicos '!K2014&lt;=83),AND('Paraclinicos '!K2014&gt;=97,AA2078=2)),3,OR(AND('Paraclinicos '!K2014&lt;=86),AND('Paraclinicos '!K2014&gt;=94,AA2078=2)),2,OR(AND('Paraclinicos '!K2014&lt;=88),AND('Paraclinicos '!K2014&gt;=92,AA2078=2)),1,OR(AND('Paraclinicos '!K2014&gt;=88,'Paraclinicos '!K2014&lt;=92),AND('Paraclinicos '!K2014&gt;=93,AA2078=0)),0),"")</f>
        <v/>
      </c>
      <c r="AA2078" t="str" cm="1">
        <f t="array" ref="AA2078">_xlfn.IFS('Paraclinicos '!E2013="","",'Paraclinicos '!E2013="Oxigeno",2,'Paraclinicos '!E2013="Aire",0)</f>
        <v/>
      </c>
    </row>
    <row r="2079" spans="1:27" x14ac:dyDescent="0.25">
      <c r="A2079">
        <f>'Paraclinicos '!A2014</f>
        <v>0</v>
      </c>
      <c r="B2079" s="3">
        <f>'Paraclinicos '!R2014</f>
        <v>0</v>
      </c>
      <c r="C2079" t="str" cm="1">
        <f t="array" ref="C2079">_xlfn.IFS('Paraclinicos '!Q2014="","",'Paraclinicos '!Q2014&gt;60,3,'Paraclinicos '!Q2014&lt;=60,1)</f>
        <v/>
      </c>
      <c r="D2079" t="str">
        <f>IFERROR(IF(INDEX('BD Demog para scores enalazar'!BC$2:BC$3000,MATCH(Formulas!A2079,'BD Demog para scores enalazar'!A$2:A$3000,0))=0,"SI","NO"),"")</f>
        <v/>
      </c>
      <c r="E2079" t="str" cm="1">
        <f t="array" ref="E2079">_xlfn.IFS(D2079="","",D2079="SI",4,D2079="NO",1)</f>
        <v/>
      </c>
      <c r="F2079" t="str" cm="1">
        <f t="array" ref="F2079">_xlfn.IFS('Paraclinicos '!B2014="","",'Paraclinicos '!B2014&gt;1,1,'Paraclinicos '!B2014&lt;=1,3)</f>
        <v/>
      </c>
      <c r="G2079" t="str" cm="1">
        <f t="array" ref="G2079">_xlfn.IFS('Paraclinicos '!D2014="","",AND('Paraclinicos '!D2014&gt;=250,'Paraclinicos '!D2014&lt;=500),2,'Paraclinicos '!D2014&gt;500,3,'Paraclinicos '!D2014&lt;250,1)</f>
        <v/>
      </c>
      <c r="H2079" s="50" t="str">
        <f t="shared" si="97"/>
        <v/>
      </c>
      <c r="I2079" t="str" cm="1">
        <f t="array" ref="I2079">_xlfn.IFS('Paraclinicos '!Q2014="","",'Paraclinicos '!Q2014&gt;=65,1,'Paraclinicos '!Q2014&lt;65,0)</f>
        <v/>
      </c>
      <c r="J2079" t="str" cm="1">
        <f t="array" ref="J2079">_xlfn.IFS('Paraclinicos '!I2014="","",'Paraclinicos '!I2014&gt;7,1,'Paraclinicos '!I2014&lt;=7,0)</f>
        <v/>
      </c>
      <c r="K2079" t="str" cm="1">
        <f t="array" ref="K2079">_xlfn.IFS('Paraclinicos '!W2014="","",'Paraclinicos '!W2014&lt;=8,1,'Paraclinicos '!W2014&gt;8,0)</f>
        <v/>
      </c>
      <c r="L2079" t="str" cm="1">
        <f t="array" ref="L2079">_xlfn.IFS('Paraclinicos '!S2014="","",'Paraclinicos '!S2014&gt;=30,1,'Paraclinicos '!S2014&lt;30,0)</f>
        <v/>
      </c>
      <c r="M2079" t="str" cm="1">
        <f t="array" ref="M2079">_xlfn.IFS(OR('Paraclinicos '!T2014="",'Paraclinicos '!U2014=""),"",OR('Paraclinicos '!T2014&lt;=90,'Paraclinicos '!U2014&lt;=60),1,OR('Paraclinicos '!T2014&gt;90,'Paraclinicos '!U2014&gt;60),0)</f>
        <v/>
      </c>
      <c r="N2079" s="45" t="str">
        <f t="shared" si="98"/>
        <v/>
      </c>
      <c r="O2079" t="str" cm="1">
        <f t="array" ref="O2079">_xlfn.IFS(OR('Paraclinicos '!M2014="",'Paraclinicos '!N2014="",'Paraclinicos '!N2014=0),"",'Paraclinicos '!M2014/'Paraclinicos '!N2014&lt;100,4,'Paraclinicos '!M2014/'Paraclinicos '!N2014&lt;200,3,'Paraclinicos '!M2014/'Paraclinicos '!N2014&lt;300,2,'Paraclinicos '!M2014/'Paraclinicos '!N2014&lt;400,1,'Paraclinicos '!M2014/'Paraclinicos '!N2014&gt;=400,0)</f>
        <v/>
      </c>
      <c r="P2079" t="str" cm="1">
        <f t="array" ref="P2079">_xlfn.IFS('Paraclinicos '!C2014="","",'Paraclinicos '!C2014&lt;20,4,'Paraclinicos '!C2014&lt;50,3,'Paraclinicos '!C2014&lt;100,2,'Paraclinicos '!C2014&lt;150,1,'Paraclinicos '!C2014&gt;150,0)</f>
        <v/>
      </c>
      <c r="Q2079" t="str" cm="1">
        <f t="array" ref="Q2079">_xlfn.IFS('Paraclinicos '!O2014="","",'Paraclinicos '!O2014&lt;1.2,0,'Paraclinicos '!O2014&lt;2,1,'Paraclinicos '!O2014&lt;3.5,2,'Paraclinicos '!O2014&lt;5,3,'Paraclinicos '!O2014&gt;5,4)</f>
        <v/>
      </c>
      <c r="R2079" t="str" cm="1">
        <f t="array" ref="R2079">_xlfn.IFS('Paraclinicos '!J2014="","",'Paraclinicos '!J2014&lt;1.2,0,'Paraclinicos '!J2014&lt;2,1,'Paraclinicos '!J2014&lt;6,2,'Paraclinicos '!J2014&lt;12,3,'Paraclinicos '!J2014&gt;=12,4)</f>
        <v/>
      </c>
      <c r="S2079" t="str" cm="1">
        <f t="array" ref="S2079">_xlfn.IFS('Paraclinicos '!Y2014="","",'Paraclinicos '!Y2014&lt;70,1,'Paraclinicos '!Y2014&gt;=70,0)</f>
        <v/>
      </c>
      <c r="T2079" t="str" cm="1">
        <f t="array" ref="T2079">_xlfn.IFS('Paraclinicos '!W2014="","",'Paraclinicos '!W2014&lt;6,4,'Paraclinicos '!W2014&lt;10,3,'Paraclinicos '!W2014&lt;13,2,'Paraclinicos '!W2014&lt;15,1,'Paraclinicos '!W2014=15,0)</f>
        <v/>
      </c>
      <c r="U2079" s="54" t="str">
        <f t="shared" si="96"/>
        <v/>
      </c>
      <c r="V2079" t="str" cm="1">
        <f t="array" ref="V2079">_xlfn.IFS('Paraclinicos '!S2014="","",OR('Paraclinicos '!S2014&lt;=8,'Paraclinicos '!S2014&gt;=25),3,'Paraclinicos '!S2014&lt;12,1,'Paraclinicos '!S2014&lt;21,0,'Paraclinicos '!S2014&lt;25,2)</f>
        <v/>
      </c>
      <c r="W2079" t="str">
        <f>IFERROR(IF(INDEX('BD Demog para scores enalazar'!Y$2:'BD Demog para scores enalazar'!Y$3000,MATCH(Formulas!A2079,'BD Demog para scores enalazar'!A$2:'BD Demog para scores enalazar'!A$3000,0))=1,"SI","NO"),"")</f>
        <v/>
      </c>
      <c r="X2079" s="9" t="str">
        <f>IFERROR(IF(INDEX('BD Demog para scores enalazar'!AJ$2:'BD Demog para scores enalazar'!AJ$3000,MATCH(Formulas!A2079,'BD Demog para scores enalazar'!A$2:'BD Demog para scores enalazar'!A$3000,0))=1,"SI","NO"),"")</f>
        <v/>
      </c>
      <c r="Y2079" t="str" cm="1">
        <f t="array" ref="Y2079">IF(AND(W2079="NO",X2079="NO"),_xlfn.IFS('Paraclinicos '!K2014&lt;=91,3,'Paraclinicos '!K2014&lt;94,2,'Paraclinicos '!K2014&lt;96,1,'Paraclinicos '!K2014&gt;=96,0),"")</f>
        <v/>
      </c>
      <c r="Z2079" t="str" cm="1">
        <f t="array" ref="Z2079">IF(OR(W2079="SI",X2079="SI"),_xlfn.IFS(OR(AND('Paraclinicos '!K2015&lt;=83),AND('Paraclinicos '!K2015&gt;=97,AA2079=2)),3,OR(AND('Paraclinicos '!K2015&lt;=86),AND('Paraclinicos '!K2015&gt;=94,AA2079=2)),2,OR(AND('Paraclinicos '!K2015&lt;=88),AND('Paraclinicos '!K2015&gt;=92,AA2079=2)),1,OR(AND('Paraclinicos '!K2015&gt;=88,'Paraclinicos '!K2015&lt;=92),AND('Paraclinicos '!K2015&gt;=93,AA2079=0)),0),"")</f>
        <v/>
      </c>
      <c r="AA2079" t="str" cm="1">
        <f t="array" ref="AA2079">_xlfn.IFS('Paraclinicos '!E2014="","",'Paraclinicos '!E2014="Oxigeno",2,'Paraclinicos '!E2014="Aire",0)</f>
        <v/>
      </c>
    </row>
    <row r="2080" spans="1:27" x14ac:dyDescent="0.25">
      <c r="A2080">
        <f>'Paraclinicos '!A2015</f>
        <v>0</v>
      </c>
      <c r="B2080" s="3">
        <f>'Paraclinicos '!R2015</f>
        <v>0</v>
      </c>
      <c r="C2080" t="str" cm="1">
        <f t="array" ref="C2080">_xlfn.IFS('Paraclinicos '!Q2015="","",'Paraclinicos '!Q2015&gt;60,3,'Paraclinicos '!Q2015&lt;=60,1)</f>
        <v/>
      </c>
      <c r="D2080" t="str">
        <f>IFERROR(IF(INDEX('BD Demog para scores enalazar'!BC$2:BC$3000,MATCH(Formulas!A2080,'BD Demog para scores enalazar'!A$2:A$3000,0))=0,"SI","NO"),"")</f>
        <v/>
      </c>
      <c r="E2080" t="str" cm="1">
        <f t="array" ref="E2080">_xlfn.IFS(D2080="","",D2080="SI",4,D2080="NO",1)</f>
        <v/>
      </c>
      <c r="F2080" t="str" cm="1">
        <f t="array" ref="F2080">_xlfn.IFS('Paraclinicos '!B2015="","",'Paraclinicos '!B2015&gt;1,1,'Paraclinicos '!B2015&lt;=1,3)</f>
        <v/>
      </c>
      <c r="G2080" t="str" cm="1">
        <f t="array" ref="G2080">_xlfn.IFS('Paraclinicos '!D2015="","",AND('Paraclinicos '!D2015&gt;=250,'Paraclinicos '!D2015&lt;=500),2,'Paraclinicos '!D2015&gt;500,3,'Paraclinicos '!D2015&lt;250,1)</f>
        <v/>
      </c>
      <c r="H2080" s="50" t="str">
        <f t="shared" si="97"/>
        <v/>
      </c>
      <c r="I2080" t="str" cm="1">
        <f t="array" ref="I2080">_xlfn.IFS('Paraclinicos '!Q2015="","",'Paraclinicos '!Q2015&gt;=65,1,'Paraclinicos '!Q2015&lt;65,0)</f>
        <v/>
      </c>
      <c r="J2080" t="str" cm="1">
        <f t="array" ref="J2080">_xlfn.IFS('Paraclinicos '!I2015="","",'Paraclinicos '!I2015&gt;7,1,'Paraclinicos '!I2015&lt;=7,0)</f>
        <v/>
      </c>
      <c r="K2080" t="str" cm="1">
        <f t="array" ref="K2080">_xlfn.IFS('Paraclinicos '!W2015="","",'Paraclinicos '!W2015&lt;=8,1,'Paraclinicos '!W2015&gt;8,0)</f>
        <v/>
      </c>
      <c r="L2080" t="str" cm="1">
        <f t="array" ref="L2080">_xlfn.IFS('Paraclinicos '!S2015="","",'Paraclinicos '!S2015&gt;=30,1,'Paraclinicos '!S2015&lt;30,0)</f>
        <v/>
      </c>
      <c r="M2080" t="str" cm="1">
        <f t="array" ref="M2080">_xlfn.IFS(OR('Paraclinicos '!T2015="",'Paraclinicos '!U2015=""),"",OR('Paraclinicos '!T2015&lt;=90,'Paraclinicos '!U2015&lt;=60),1,OR('Paraclinicos '!T2015&gt;90,'Paraclinicos '!U2015&gt;60),0)</f>
        <v/>
      </c>
      <c r="N2080" s="45" t="str">
        <f t="shared" si="98"/>
        <v/>
      </c>
      <c r="O2080" t="str" cm="1">
        <f t="array" ref="O2080">_xlfn.IFS(OR('Paraclinicos '!M2015="",'Paraclinicos '!N2015="",'Paraclinicos '!N2015=0),"",'Paraclinicos '!M2015/'Paraclinicos '!N2015&lt;100,4,'Paraclinicos '!M2015/'Paraclinicos '!N2015&lt;200,3,'Paraclinicos '!M2015/'Paraclinicos '!N2015&lt;300,2,'Paraclinicos '!M2015/'Paraclinicos '!N2015&lt;400,1,'Paraclinicos '!M2015/'Paraclinicos '!N2015&gt;=400,0)</f>
        <v/>
      </c>
      <c r="P2080" t="str" cm="1">
        <f t="array" ref="P2080">_xlfn.IFS('Paraclinicos '!C2015="","",'Paraclinicos '!C2015&lt;20,4,'Paraclinicos '!C2015&lt;50,3,'Paraclinicos '!C2015&lt;100,2,'Paraclinicos '!C2015&lt;150,1,'Paraclinicos '!C2015&gt;150,0)</f>
        <v/>
      </c>
      <c r="Q2080" t="str" cm="1">
        <f t="array" ref="Q2080">_xlfn.IFS('Paraclinicos '!O2015="","",'Paraclinicos '!O2015&lt;1.2,0,'Paraclinicos '!O2015&lt;2,1,'Paraclinicos '!O2015&lt;3.5,2,'Paraclinicos '!O2015&lt;5,3,'Paraclinicos '!O2015&gt;5,4)</f>
        <v/>
      </c>
      <c r="R2080" t="str" cm="1">
        <f t="array" ref="R2080">_xlfn.IFS('Paraclinicos '!J2015="","",'Paraclinicos '!J2015&lt;1.2,0,'Paraclinicos '!J2015&lt;2,1,'Paraclinicos '!J2015&lt;6,2,'Paraclinicos '!J2015&lt;12,3,'Paraclinicos '!J2015&gt;=12,4)</f>
        <v/>
      </c>
      <c r="S2080" t="str" cm="1">
        <f t="array" ref="S2080">_xlfn.IFS('Paraclinicos '!Y2015="","",'Paraclinicos '!Y2015&lt;70,1,'Paraclinicos '!Y2015&gt;=70,0)</f>
        <v/>
      </c>
      <c r="T2080" t="str" cm="1">
        <f t="array" ref="T2080">_xlfn.IFS('Paraclinicos '!W2015="","",'Paraclinicos '!W2015&lt;6,4,'Paraclinicos '!W2015&lt;10,3,'Paraclinicos '!W2015&lt;13,2,'Paraclinicos '!W2015&lt;15,1,'Paraclinicos '!W2015=15,0)</f>
        <v/>
      </c>
      <c r="U2080" s="54" t="str">
        <f t="shared" si="96"/>
        <v/>
      </c>
      <c r="V2080" t="str" cm="1">
        <f t="array" ref="V2080">_xlfn.IFS('Paraclinicos '!S2015="","",OR('Paraclinicos '!S2015&lt;=8,'Paraclinicos '!S2015&gt;=25),3,'Paraclinicos '!S2015&lt;12,1,'Paraclinicos '!S2015&lt;21,0,'Paraclinicos '!S2015&lt;25,2)</f>
        <v/>
      </c>
      <c r="W2080" t="str">
        <f>IFERROR(IF(INDEX('BD Demog para scores enalazar'!Y$2:'BD Demog para scores enalazar'!Y$3000,MATCH(Formulas!A2080,'BD Demog para scores enalazar'!A$2:'BD Demog para scores enalazar'!A$3000,0))=1,"SI","NO"),"")</f>
        <v/>
      </c>
      <c r="X2080" s="9" t="str">
        <f>IFERROR(IF(INDEX('BD Demog para scores enalazar'!AJ$2:'BD Demog para scores enalazar'!AJ$3000,MATCH(Formulas!A2080,'BD Demog para scores enalazar'!A$2:'BD Demog para scores enalazar'!A$3000,0))=1,"SI","NO"),"")</f>
        <v/>
      </c>
      <c r="Y2080" t="str" cm="1">
        <f t="array" ref="Y2080">IF(AND(W2080="NO",X2080="NO"),_xlfn.IFS('Paraclinicos '!K2015&lt;=91,3,'Paraclinicos '!K2015&lt;94,2,'Paraclinicos '!K2015&lt;96,1,'Paraclinicos '!K2015&gt;=96,0),"")</f>
        <v/>
      </c>
      <c r="Z2080" t="str" cm="1">
        <f t="array" ref="Z2080">IF(OR(W2080="SI",X2080="SI"),_xlfn.IFS(OR(AND('Paraclinicos '!K2016&lt;=83),AND('Paraclinicos '!K2016&gt;=97,AA2080=2)),3,OR(AND('Paraclinicos '!K2016&lt;=86),AND('Paraclinicos '!K2016&gt;=94,AA2080=2)),2,OR(AND('Paraclinicos '!K2016&lt;=88),AND('Paraclinicos '!K2016&gt;=92,AA2080=2)),1,OR(AND('Paraclinicos '!K2016&gt;=88,'Paraclinicos '!K2016&lt;=92),AND('Paraclinicos '!K2016&gt;=93,AA2080=0)),0),"")</f>
        <v/>
      </c>
      <c r="AA2080" t="str" cm="1">
        <f t="array" ref="AA2080">_xlfn.IFS('Paraclinicos '!E2015="","",'Paraclinicos '!E2015="Oxigeno",2,'Paraclinicos '!E2015="Aire",0)</f>
        <v/>
      </c>
    </row>
    <row r="2081" spans="1:27" x14ac:dyDescent="0.25">
      <c r="A2081">
        <f>'Paraclinicos '!A2016</f>
        <v>0</v>
      </c>
      <c r="B2081" s="3">
        <f>'Paraclinicos '!R2016</f>
        <v>0</v>
      </c>
      <c r="C2081" t="str" cm="1">
        <f t="array" ref="C2081">_xlfn.IFS('Paraclinicos '!Q2016="","",'Paraclinicos '!Q2016&gt;60,3,'Paraclinicos '!Q2016&lt;=60,1)</f>
        <v/>
      </c>
      <c r="D2081" t="str">
        <f>IFERROR(IF(INDEX('BD Demog para scores enalazar'!BC$2:BC$3000,MATCH(Formulas!A2081,'BD Demog para scores enalazar'!A$2:A$3000,0))=0,"SI","NO"),"")</f>
        <v/>
      </c>
      <c r="E2081" t="str" cm="1">
        <f t="array" ref="E2081">_xlfn.IFS(D2081="","",D2081="SI",4,D2081="NO",1)</f>
        <v/>
      </c>
      <c r="F2081" t="str" cm="1">
        <f t="array" ref="F2081">_xlfn.IFS('Paraclinicos '!B2016="","",'Paraclinicos '!B2016&gt;1,1,'Paraclinicos '!B2016&lt;=1,3)</f>
        <v/>
      </c>
      <c r="G2081" t="str" cm="1">
        <f t="array" ref="G2081">_xlfn.IFS('Paraclinicos '!D2016="","",AND('Paraclinicos '!D2016&gt;=250,'Paraclinicos '!D2016&lt;=500),2,'Paraclinicos '!D2016&gt;500,3,'Paraclinicos '!D2016&lt;250,1)</f>
        <v/>
      </c>
      <c r="H2081" s="50" t="str">
        <f t="shared" si="97"/>
        <v/>
      </c>
      <c r="I2081" t="str" cm="1">
        <f t="array" ref="I2081">_xlfn.IFS('Paraclinicos '!Q2016="","",'Paraclinicos '!Q2016&gt;=65,1,'Paraclinicos '!Q2016&lt;65,0)</f>
        <v/>
      </c>
      <c r="J2081" t="str" cm="1">
        <f t="array" ref="J2081">_xlfn.IFS('Paraclinicos '!I2016="","",'Paraclinicos '!I2016&gt;7,1,'Paraclinicos '!I2016&lt;=7,0)</f>
        <v/>
      </c>
      <c r="K2081" t="str" cm="1">
        <f t="array" ref="K2081">_xlfn.IFS('Paraclinicos '!W2016="","",'Paraclinicos '!W2016&lt;=8,1,'Paraclinicos '!W2016&gt;8,0)</f>
        <v/>
      </c>
      <c r="L2081" t="str" cm="1">
        <f t="array" ref="L2081">_xlfn.IFS('Paraclinicos '!S2016="","",'Paraclinicos '!S2016&gt;=30,1,'Paraclinicos '!S2016&lt;30,0)</f>
        <v/>
      </c>
      <c r="M2081" t="str" cm="1">
        <f t="array" ref="M2081">_xlfn.IFS(OR('Paraclinicos '!T2016="",'Paraclinicos '!U2016=""),"",OR('Paraclinicos '!T2016&lt;=90,'Paraclinicos '!U2016&lt;=60),1,OR('Paraclinicos '!T2016&gt;90,'Paraclinicos '!U2016&gt;60),0)</f>
        <v/>
      </c>
      <c r="N2081" s="45" t="str">
        <f t="shared" si="98"/>
        <v/>
      </c>
      <c r="O2081" t="str" cm="1">
        <f t="array" ref="O2081">_xlfn.IFS(OR('Paraclinicos '!M2016="",'Paraclinicos '!N2016="",'Paraclinicos '!N2016=0),"",'Paraclinicos '!M2016/'Paraclinicos '!N2016&lt;100,4,'Paraclinicos '!M2016/'Paraclinicos '!N2016&lt;200,3,'Paraclinicos '!M2016/'Paraclinicos '!N2016&lt;300,2,'Paraclinicos '!M2016/'Paraclinicos '!N2016&lt;400,1,'Paraclinicos '!M2016/'Paraclinicos '!N2016&gt;=400,0)</f>
        <v/>
      </c>
      <c r="P2081" t="str" cm="1">
        <f t="array" ref="P2081">_xlfn.IFS('Paraclinicos '!C2016="","",'Paraclinicos '!C2016&lt;20,4,'Paraclinicos '!C2016&lt;50,3,'Paraclinicos '!C2016&lt;100,2,'Paraclinicos '!C2016&lt;150,1,'Paraclinicos '!C2016&gt;150,0)</f>
        <v/>
      </c>
      <c r="Q2081" t="str" cm="1">
        <f t="array" ref="Q2081">_xlfn.IFS('Paraclinicos '!O2016="","",'Paraclinicos '!O2016&lt;1.2,0,'Paraclinicos '!O2016&lt;2,1,'Paraclinicos '!O2016&lt;3.5,2,'Paraclinicos '!O2016&lt;5,3,'Paraclinicos '!O2016&gt;5,4)</f>
        <v/>
      </c>
      <c r="R2081" t="str" cm="1">
        <f t="array" ref="R2081">_xlfn.IFS('Paraclinicos '!J2016="","",'Paraclinicos '!J2016&lt;1.2,0,'Paraclinicos '!J2016&lt;2,1,'Paraclinicos '!J2016&lt;6,2,'Paraclinicos '!J2016&lt;12,3,'Paraclinicos '!J2016&gt;=12,4)</f>
        <v/>
      </c>
      <c r="S2081" t="str" cm="1">
        <f t="array" ref="S2081">_xlfn.IFS('Paraclinicos '!Y2016="","",'Paraclinicos '!Y2016&lt;70,1,'Paraclinicos '!Y2016&gt;=70,0)</f>
        <v/>
      </c>
      <c r="T2081" t="str" cm="1">
        <f t="array" ref="T2081">_xlfn.IFS('Paraclinicos '!W2016="","",'Paraclinicos '!W2016&lt;6,4,'Paraclinicos '!W2016&lt;10,3,'Paraclinicos '!W2016&lt;13,2,'Paraclinicos '!W2016&lt;15,1,'Paraclinicos '!W2016=15,0)</f>
        <v/>
      </c>
      <c r="U2081" s="54" t="str">
        <f t="shared" si="96"/>
        <v/>
      </c>
      <c r="V2081" t="str" cm="1">
        <f t="array" ref="V2081">_xlfn.IFS('Paraclinicos '!S2016="","",OR('Paraclinicos '!S2016&lt;=8,'Paraclinicos '!S2016&gt;=25),3,'Paraclinicos '!S2016&lt;12,1,'Paraclinicos '!S2016&lt;21,0,'Paraclinicos '!S2016&lt;25,2)</f>
        <v/>
      </c>
      <c r="W2081" t="str">
        <f>IFERROR(IF(INDEX('BD Demog para scores enalazar'!Y$2:'BD Demog para scores enalazar'!Y$3000,MATCH(Formulas!A2081,'BD Demog para scores enalazar'!A$2:'BD Demog para scores enalazar'!A$3000,0))=1,"SI","NO"),"")</f>
        <v/>
      </c>
      <c r="X2081" s="9" t="str">
        <f>IFERROR(IF(INDEX('BD Demog para scores enalazar'!AJ$2:'BD Demog para scores enalazar'!AJ$3000,MATCH(Formulas!A2081,'BD Demog para scores enalazar'!A$2:'BD Demog para scores enalazar'!A$3000,0))=1,"SI","NO"),"")</f>
        <v/>
      </c>
      <c r="Y2081" t="str" cm="1">
        <f t="array" ref="Y2081">IF(AND(W2081="NO",X2081="NO"),_xlfn.IFS('Paraclinicos '!K2016&lt;=91,3,'Paraclinicos '!K2016&lt;94,2,'Paraclinicos '!K2016&lt;96,1,'Paraclinicos '!K2016&gt;=96,0),"")</f>
        <v/>
      </c>
      <c r="Z2081" t="str" cm="1">
        <f t="array" ref="Z2081">IF(OR(W2081="SI",X2081="SI"),_xlfn.IFS(OR(AND('Paraclinicos '!K2017&lt;=83),AND('Paraclinicos '!K2017&gt;=97,AA2081=2)),3,OR(AND('Paraclinicos '!K2017&lt;=86),AND('Paraclinicos '!K2017&gt;=94,AA2081=2)),2,OR(AND('Paraclinicos '!K2017&lt;=88),AND('Paraclinicos '!K2017&gt;=92,AA2081=2)),1,OR(AND('Paraclinicos '!K2017&gt;=88,'Paraclinicos '!K2017&lt;=92),AND('Paraclinicos '!K2017&gt;=93,AA2081=0)),0),"")</f>
        <v/>
      </c>
      <c r="AA2081" t="str" cm="1">
        <f t="array" ref="AA2081">_xlfn.IFS('Paraclinicos '!E2016="","",'Paraclinicos '!E2016="Oxigeno",2,'Paraclinicos '!E2016="Aire",0)</f>
        <v/>
      </c>
    </row>
    <row r="2082" spans="1:27" x14ac:dyDescent="0.25">
      <c r="A2082">
        <f>'Paraclinicos '!A2017</f>
        <v>0</v>
      </c>
      <c r="B2082" s="3">
        <f>'Paraclinicos '!R2017</f>
        <v>0</v>
      </c>
      <c r="C2082" t="str" cm="1">
        <f t="array" ref="C2082">_xlfn.IFS('Paraclinicos '!Q2017="","",'Paraclinicos '!Q2017&gt;60,3,'Paraclinicos '!Q2017&lt;=60,1)</f>
        <v/>
      </c>
      <c r="D2082" t="str">
        <f>IFERROR(IF(INDEX('BD Demog para scores enalazar'!BC$2:BC$3000,MATCH(Formulas!A2082,'BD Demog para scores enalazar'!A$2:A$3000,0))=0,"SI","NO"),"")</f>
        <v/>
      </c>
      <c r="E2082" t="str" cm="1">
        <f t="array" ref="E2082">_xlfn.IFS(D2082="","",D2082="SI",4,D2082="NO",1)</f>
        <v/>
      </c>
      <c r="F2082" t="str" cm="1">
        <f t="array" ref="F2082">_xlfn.IFS('Paraclinicos '!B2017="","",'Paraclinicos '!B2017&gt;1,1,'Paraclinicos '!B2017&lt;=1,3)</f>
        <v/>
      </c>
      <c r="G2082" t="str" cm="1">
        <f t="array" ref="G2082">_xlfn.IFS('Paraclinicos '!D2017="","",AND('Paraclinicos '!D2017&gt;=250,'Paraclinicos '!D2017&lt;=500),2,'Paraclinicos '!D2017&gt;500,3,'Paraclinicos '!D2017&lt;250,1)</f>
        <v/>
      </c>
      <c r="H2082" s="50" t="str">
        <f t="shared" si="97"/>
        <v/>
      </c>
      <c r="I2082" t="str" cm="1">
        <f t="array" ref="I2082">_xlfn.IFS('Paraclinicos '!Q2017="","",'Paraclinicos '!Q2017&gt;=65,1,'Paraclinicos '!Q2017&lt;65,0)</f>
        <v/>
      </c>
      <c r="J2082" t="str" cm="1">
        <f t="array" ref="J2082">_xlfn.IFS('Paraclinicos '!I2017="","",'Paraclinicos '!I2017&gt;7,1,'Paraclinicos '!I2017&lt;=7,0)</f>
        <v/>
      </c>
      <c r="K2082" t="str" cm="1">
        <f t="array" ref="K2082">_xlfn.IFS('Paraclinicos '!W2017="","",'Paraclinicos '!W2017&lt;=8,1,'Paraclinicos '!W2017&gt;8,0)</f>
        <v/>
      </c>
      <c r="L2082" t="str" cm="1">
        <f t="array" ref="L2082">_xlfn.IFS('Paraclinicos '!S2017="","",'Paraclinicos '!S2017&gt;=30,1,'Paraclinicos '!S2017&lt;30,0)</f>
        <v/>
      </c>
      <c r="M2082" t="str" cm="1">
        <f t="array" ref="M2082">_xlfn.IFS(OR('Paraclinicos '!T2017="",'Paraclinicos '!U2017=""),"",OR('Paraclinicos '!T2017&lt;=90,'Paraclinicos '!U2017&lt;=60),1,OR('Paraclinicos '!T2017&gt;90,'Paraclinicos '!U2017&gt;60),0)</f>
        <v/>
      </c>
      <c r="N2082" s="45" t="str">
        <f t="shared" si="98"/>
        <v/>
      </c>
      <c r="O2082" t="str" cm="1">
        <f t="array" ref="O2082">_xlfn.IFS(OR('Paraclinicos '!M2017="",'Paraclinicos '!N2017="",'Paraclinicos '!N2017=0),"",'Paraclinicos '!M2017/'Paraclinicos '!N2017&lt;100,4,'Paraclinicos '!M2017/'Paraclinicos '!N2017&lt;200,3,'Paraclinicos '!M2017/'Paraclinicos '!N2017&lt;300,2,'Paraclinicos '!M2017/'Paraclinicos '!N2017&lt;400,1,'Paraclinicos '!M2017/'Paraclinicos '!N2017&gt;=400,0)</f>
        <v/>
      </c>
      <c r="P2082" t="str" cm="1">
        <f t="array" ref="P2082">_xlfn.IFS('Paraclinicos '!C2017="","",'Paraclinicos '!C2017&lt;20,4,'Paraclinicos '!C2017&lt;50,3,'Paraclinicos '!C2017&lt;100,2,'Paraclinicos '!C2017&lt;150,1,'Paraclinicos '!C2017&gt;150,0)</f>
        <v/>
      </c>
      <c r="Q2082" t="str" cm="1">
        <f t="array" ref="Q2082">_xlfn.IFS('Paraclinicos '!O2017="","",'Paraclinicos '!O2017&lt;1.2,0,'Paraclinicos '!O2017&lt;2,1,'Paraclinicos '!O2017&lt;3.5,2,'Paraclinicos '!O2017&lt;5,3,'Paraclinicos '!O2017&gt;5,4)</f>
        <v/>
      </c>
      <c r="R2082" t="str" cm="1">
        <f t="array" ref="R2082">_xlfn.IFS('Paraclinicos '!J2017="","",'Paraclinicos '!J2017&lt;1.2,0,'Paraclinicos '!J2017&lt;2,1,'Paraclinicos '!J2017&lt;6,2,'Paraclinicos '!J2017&lt;12,3,'Paraclinicos '!J2017&gt;=12,4)</f>
        <v/>
      </c>
      <c r="S2082" t="str" cm="1">
        <f t="array" ref="S2082">_xlfn.IFS('Paraclinicos '!Y2017="","",'Paraclinicos '!Y2017&lt;70,1,'Paraclinicos '!Y2017&gt;=70,0)</f>
        <v/>
      </c>
      <c r="T2082" t="str" cm="1">
        <f t="array" ref="T2082">_xlfn.IFS('Paraclinicos '!W2017="","",'Paraclinicos '!W2017&lt;6,4,'Paraclinicos '!W2017&lt;10,3,'Paraclinicos '!W2017&lt;13,2,'Paraclinicos '!W2017&lt;15,1,'Paraclinicos '!W2017=15,0)</f>
        <v/>
      </c>
      <c r="U2082" s="54" t="str">
        <f t="shared" si="96"/>
        <v/>
      </c>
      <c r="V2082" t="str" cm="1">
        <f t="array" ref="V2082">_xlfn.IFS('Paraclinicos '!S2017="","",OR('Paraclinicos '!S2017&lt;=8,'Paraclinicos '!S2017&gt;=25),3,'Paraclinicos '!S2017&lt;12,1,'Paraclinicos '!S2017&lt;21,0,'Paraclinicos '!S2017&lt;25,2)</f>
        <v/>
      </c>
      <c r="W2082" t="str">
        <f>IFERROR(IF(INDEX('BD Demog para scores enalazar'!Y$2:'BD Demog para scores enalazar'!Y$3000,MATCH(Formulas!A2082,'BD Demog para scores enalazar'!A$2:'BD Demog para scores enalazar'!A$3000,0))=1,"SI","NO"),"")</f>
        <v/>
      </c>
      <c r="X2082" s="9" t="str">
        <f>IFERROR(IF(INDEX('BD Demog para scores enalazar'!AJ$2:'BD Demog para scores enalazar'!AJ$3000,MATCH(Formulas!A2082,'BD Demog para scores enalazar'!A$2:'BD Demog para scores enalazar'!A$3000,0))=1,"SI","NO"),"")</f>
        <v/>
      </c>
      <c r="Y2082" t="str" cm="1">
        <f t="array" ref="Y2082">IF(AND(W2082="NO",X2082="NO"),_xlfn.IFS('Paraclinicos '!K2017&lt;=91,3,'Paraclinicos '!K2017&lt;94,2,'Paraclinicos '!K2017&lt;96,1,'Paraclinicos '!K2017&gt;=96,0),"")</f>
        <v/>
      </c>
      <c r="Z2082" t="str" cm="1">
        <f t="array" ref="Z2082">IF(OR(W2082="SI",X2082="SI"),_xlfn.IFS(OR(AND('Paraclinicos '!K2018&lt;=83),AND('Paraclinicos '!K2018&gt;=97,AA2082=2)),3,OR(AND('Paraclinicos '!K2018&lt;=86),AND('Paraclinicos '!K2018&gt;=94,AA2082=2)),2,OR(AND('Paraclinicos '!K2018&lt;=88),AND('Paraclinicos '!K2018&gt;=92,AA2082=2)),1,OR(AND('Paraclinicos '!K2018&gt;=88,'Paraclinicos '!K2018&lt;=92),AND('Paraclinicos '!K2018&gt;=93,AA2082=0)),0),"")</f>
        <v/>
      </c>
      <c r="AA2082" t="str" cm="1">
        <f t="array" ref="AA2082">_xlfn.IFS('Paraclinicos '!E2017="","",'Paraclinicos '!E2017="Oxigeno",2,'Paraclinicos '!E2017="Aire",0)</f>
        <v/>
      </c>
    </row>
    <row r="2083" spans="1:27" x14ac:dyDescent="0.25">
      <c r="A2083">
        <f>'Paraclinicos '!A2018</f>
        <v>0</v>
      </c>
      <c r="B2083" s="3">
        <f>'Paraclinicos '!R2018</f>
        <v>0</v>
      </c>
      <c r="C2083" t="str" cm="1">
        <f t="array" ref="C2083">_xlfn.IFS('Paraclinicos '!Q2018="","",'Paraclinicos '!Q2018&gt;60,3,'Paraclinicos '!Q2018&lt;=60,1)</f>
        <v/>
      </c>
      <c r="D2083" t="str">
        <f>IFERROR(IF(INDEX('BD Demog para scores enalazar'!BC$2:BC$3000,MATCH(Formulas!A2083,'BD Demog para scores enalazar'!A$2:A$3000,0))=0,"SI","NO"),"")</f>
        <v/>
      </c>
      <c r="E2083" t="str" cm="1">
        <f t="array" ref="E2083">_xlfn.IFS(D2083="","",D2083="SI",4,D2083="NO",1)</f>
        <v/>
      </c>
      <c r="F2083" t="str" cm="1">
        <f t="array" ref="F2083">_xlfn.IFS('Paraclinicos '!B2018="","",'Paraclinicos '!B2018&gt;1,1,'Paraclinicos '!B2018&lt;=1,3)</f>
        <v/>
      </c>
      <c r="G2083" t="str" cm="1">
        <f t="array" ref="G2083">_xlfn.IFS('Paraclinicos '!D2018="","",AND('Paraclinicos '!D2018&gt;=250,'Paraclinicos '!D2018&lt;=500),2,'Paraclinicos '!D2018&gt;500,3,'Paraclinicos '!D2018&lt;250,1)</f>
        <v/>
      </c>
      <c r="H2083" s="50" t="str">
        <f t="shared" si="97"/>
        <v/>
      </c>
      <c r="I2083" t="str" cm="1">
        <f t="array" ref="I2083">_xlfn.IFS('Paraclinicos '!Q2018="","",'Paraclinicos '!Q2018&gt;=65,1,'Paraclinicos '!Q2018&lt;65,0)</f>
        <v/>
      </c>
      <c r="J2083" t="str" cm="1">
        <f t="array" ref="J2083">_xlfn.IFS('Paraclinicos '!I2018="","",'Paraclinicos '!I2018&gt;7,1,'Paraclinicos '!I2018&lt;=7,0)</f>
        <v/>
      </c>
      <c r="K2083" t="str" cm="1">
        <f t="array" ref="K2083">_xlfn.IFS('Paraclinicos '!W2018="","",'Paraclinicos '!W2018&lt;=8,1,'Paraclinicos '!W2018&gt;8,0)</f>
        <v/>
      </c>
      <c r="L2083" t="str" cm="1">
        <f t="array" ref="L2083">_xlfn.IFS('Paraclinicos '!S2018="","",'Paraclinicos '!S2018&gt;=30,1,'Paraclinicos '!S2018&lt;30,0)</f>
        <v/>
      </c>
      <c r="M2083" t="str" cm="1">
        <f t="array" ref="M2083">_xlfn.IFS(OR('Paraclinicos '!T2018="",'Paraclinicos '!U2018=""),"",OR('Paraclinicos '!T2018&lt;=90,'Paraclinicos '!U2018&lt;=60),1,OR('Paraclinicos '!T2018&gt;90,'Paraclinicos '!U2018&gt;60),0)</f>
        <v/>
      </c>
      <c r="N2083" s="45" t="str">
        <f t="shared" si="98"/>
        <v/>
      </c>
      <c r="O2083" t="str" cm="1">
        <f t="array" ref="O2083">_xlfn.IFS(OR('Paraclinicos '!M2018="",'Paraclinicos '!N2018="",'Paraclinicos '!N2018=0),"",'Paraclinicos '!M2018/'Paraclinicos '!N2018&lt;100,4,'Paraclinicos '!M2018/'Paraclinicos '!N2018&lt;200,3,'Paraclinicos '!M2018/'Paraclinicos '!N2018&lt;300,2,'Paraclinicos '!M2018/'Paraclinicos '!N2018&lt;400,1,'Paraclinicos '!M2018/'Paraclinicos '!N2018&gt;=400,0)</f>
        <v/>
      </c>
      <c r="P2083" t="str" cm="1">
        <f t="array" ref="P2083">_xlfn.IFS('Paraclinicos '!C2018="","",'Paraclinicos '!C2018&lt;20,4,'Paraclinicos '!C2018&lt;50,3,'Paraclinicos '!C2018&lt;100,2,'Paraclinicos '!C2018&lt;150,1,'Paraclinicos '!C2018&gt;150,0)</f>
        <v/>
      </c>
      <c r="Q2083" t="str" cm="1">
        <f t="array" ref="Q2083">_xlfn.IFS('Paraclinicos '!O2018="","",'Paraclinicos '!O2018&lt;1.2,0,'Paraclinicos '!O2018&lt;2,1,'Paraclinicos '!O2018&lt;3.5,2,'Paraclinicos '!O2018&lt;5,3,'Paraclinicos '!O2018&gt;5,4)</f>
        <v/>
      </c>
      <c r="R2083" t="str" cm="1">
        <f t="array" ref="R2083">_xlfn.IFS('Paraclinicos '!J2018="","",'Paraclinicos '!J2018&lt;1.2,0,'Paraclinicos '!J2018&lt;2,1,'Paraclinicos '!J2018&lt;6,2,'Paraclinicos '!J2018&lt;12,3,'Paraclinicos '!J2018&gt;=12,4)</f>
        <v/>
      </c>
      <c r="S2083" t="str" cm="1">
        <f t="array" ref="S2083">_xlfn.IFS('Paraclinicos '!Y2018="","",'Paraclinicos '!Y2018&lt;70,1,'Paraclinicos '!Y2018&gt;=70,0)</f>
        <v/>
      </c>
      <c r="T2083" t="str" cm="1">
        <f t="array" ref="T2083">_xlfn.IFS('Paraclinicos '!W2018="","",'Paraclinicos '!W2018&lt;6,4,'Paraclinicos '!W2018&lt;10,3,'Paraclinicos '!W2018&lt;13,2,'Paraclinicos '!W2018&lt;15,1,'Paraclinicos '!W2018=15,0)</f>
        <v/>
      </c>
      <c r="U2083" s="54" t="str">
        <f t="shared" si="96"/>
        <v/>
      </c>
      <c r="V2083" t="str" cm="1">
        <f t="array" ref="V2083">_xlfn.IFS('Paraclinicos '!S2018="","",OR('Paraclinicos '!S2018&lt;=8,'Paraclinicos '!S2018&gt;=25),3,'Paraclinicos '!S2018&lt;12,1,'Paraclinicos '!S2018&lt;21,0,'Paraclinicos '!S2018&lt;25,2)</f>
        <v/>
      </c>
      <c r="W2083" t="str">
        <f>IFERROR(IF(INDEX('BD Demog para scores enalazar'!Y$2:'BD Demog para scores enalazar'!Y$3000,MATCH(Formulas!A2083,'BD Demog para scores enalazar'!A$2:'BD Demog para scores enalazar'!A$3000,0))=1,"SI","NO"),"")</f>
        <v/>
      </c>
      <c r="X2083" s="9" t="str">
        <f>IFERROR(IF(INDEX('BD Demog para scores enalazar'!AJ$2:'BD Demog para scores enalazar'!AJ$3000,MATCH(Formulas!A2083,'BD Demog para scores enalazar'!A$2:'BD Demog para scores enalazar'!A$3000,0))=1,"SI","NO"),"")</f>
        <v/>
      </c>
      <c r="Y2083" t="str" cm="1">
        <f t="array" ref="Y2083">IF(AND(W2083="NO",X2083="NO"),_xlfn.IFS('Paraclinicos '!K2018&lt;=91,3,'Paraclinicos '!K2018&lt;94,2,'Paraclinicos '!K2018&lt;96,1,'Paraclinicos '!K2018&gt;=96,0),"")</f>
        <v/>
      </c>
      <c r="Z2083" t="str" cm="1">
        <f t="array" ref="Z2083">IF(OR(W2083="SI",X2083="SI"),_xlfn.IFS(OR(AND('Paraclinicos '!K2019&lt;=83),AND('Paraclinicos '!K2019&gt;=97,AA2083=2)),3,OR(AND('Paraclinicos '!K2019&lt;=86),AND('Paraclinicos '!K2019&gt;=94,AA2083=2)),2,OR(AND('Paraclinicos '!K2019&lt;=88),AND('Paraclinicos '!K2019&gt;=92,AA2083=2)),1,OR(AND('Paraclinicos '!K2019&gt;=88,'Paraclinicos '!K2019&lt;=92),AND('Paraclinicos '!K2019&gt;=93,AA2083=0)),0),"")</f>
        <v/>
      </c>
      <c r="AA2083" t="str" cm="1">
        <f t="array" ref="AA2083">_xlfn.IFS('Paraclinicos '!E2018="","",'Paraclinicos '!E2018="Oxigeno",2,'Paraclinicos '!E2018="Aire",0)</f>
        <v/>
      </c>
    </row>
    <row r="2084" spans="1:27" x14ac:dyDescent="0.25">
      <c r="A2084">
        <f>'Paraclinicos '!A2019</f>
        <v>0</v>
      </c>
      <c r="B2084" s="3">
        <f>'Paraclinicos '!R2019</f>
        <v>0</v>
      </c>
      <c r="C2084" t="str" cm="1">
        <f t="array" ref="C2084">_xlfn.IFS('Paraclinicos '!Q2019="","",'Paraclinicos '!Q2019&gt;60,3,'Paraclinicos '!Q2019&lt;=60,1)</f>
        <v/>
      </c>
      <c r="D2084" t="str">
        <f>IFERROR(IF(INDEX('BD Demog para scores enalazar'!BC$2:BC$3000,MATCH(Formulas!A2084,'BD Demog para scores enalazar'!A$2:A$3000,0))=0,"SI","NO"),"")</f>
        <v/>
      </c>
      <c r="E2084" t="str" cm="1">
        <f t="array" ref="E2084">_xlfn.IFS(D2084="","",D2084="SI",4,D2084="NO",1)</f>
        <v/>
      </c>
      <c r="F2084" t="str" cm="1">
        <f t="array" ref="F2084">_xlfn.IFS('Paraclinicos '!B2019="","",'Paraclinicos '!B2019&gt;1,1,'Paraclinicos '!B2019&lt;=1,3)</f>
        <v/>
      </c>
      <c r="G2084" t="str" cm="1">
        <f t="array" ref="G2084">_xlfn.IFS('Paraclinicos '!D2019="","",AND('Paraclinicos '!D2019&gt;=250,'Paraclinicos '!D2019&lt;=500),2,'Paraclinicos '!D2019&gt;500,3,'Paraclinicos '!D2019&lt;250,1)</f>
        <v/>
      </c>
      <c r="H2084" s="50" t="str">
        <f t="shared" si="97"/>
        <v/>
      </c>
      <c r="I2084" t="str" cm="1">
        <f t="array" ref="I2084">_xlfn.IFS('Paraclinicos '!Q2019="","",'Paraclinicos '!Q2019&gt;=65,1,'Paraclinicos '!Q2019&lt;65,0)</f>
        <v/>
      </c>
      <c r="J2084" t="str" cm="1">
        <f t="array" ref="J2084">_xlfn.IFS('Paraclinicos '!I2019="","",'Paraclinicos '!I2019&gt;7,1,'Paraclinicos '!I2019&lt;=7,0)</f>
        <v/>
      </c>
      <c r="K2084" t="str" cm="1">
        <f t="array" ref="K2084">_xlfn.IFS('Paraclinicos '!W2019="","",'Paraclinicos '!W2019&lt;=8,1,'Paraclinicos '!W2019&gt;8,0)</f>
        <v/>
      </c>
      <c r="L2084" t="str" cm="1">
        <f t="array" ref="L2084">_xlfn.IFS('Paraclinicos '!S2019="","",'Paraclinicos '!S2019&gt;=30,1,'Paraclinicos '!S2019&lt;30,0)</f>
        <v/>
      </c>
      <c r="M2084" t="str" cm="1">
        <f t="array" ref="M2084">_xlfn.IFS(OR('Paraclinicos '!T2019="",'Paraclinicos '!U2019=""),"",OR('Paraclinicos '!T2019&lt;=90,'Paraclinicos '!U2019&lt;=60),1,OR('Paraclinicos '!T2019&gt;90,'Paraclinicos '!U2019&gt;60),0)</f>
        <v/>
      </c>
      <c r="N2084" s="45" t="str">
        <f t="shared" si="98"/>
        <v/>
      </c>
      <c r="O2084" t="str" cm="1">
        <f t="array" ref="O2084">_xlfn.IFS(OR('Paraclinicos '!M2019="",'Paraclinicos '!N2019="",'Paraclinicos '!N2019=0),"",'Paraclinicos '!M2019/'Paraclinicos '!N2019&lt;100,4,'Paraclinicos '!M2019/'Paraclinicos '!N2019&lt;200,3,'Paraclinicos '!M2019/'Paraclinicos '!N2019&lt;300,2,'Paraclinicos '!M2019/'Paraclinicos '!N2019&lt;400,1,'Paraclinicos '!M2019/'Paraclinicos '!N2019&gt;=400,0)</f>
        <v/>
      </c>
      <c r="P2084" t="str" cm="1">
        <f t="array" ref="P2084">_xlfn.IFS('Paraclinicos '!C2019="","",'Paraclinicos '!C2019&lt;20,4,'Paraclinicos '!C2019&lt;50,3,'Paraclinicos '!C2019&lt;100,2,'Paraclinicos '!C2019&lt;150,1,'Paraclinicos '!C2019&gt;150,0)</f>
        <v/>
      </c>
      <c r="Q2084" t="str" cm="1">
        <f t="array" ref="Q2084">_xlfn.IFS('Paraclinicos '!O2019="","",'Paraclinicos '!O2019&lt;1.2,0,'Paraclinicos '!O2019&lt;2,1,'Paraclinicos '!O2019&lt;3.5,2,'Paraclinicos '!O2019&lt;5,3,'Paraclinicos '!O2019&gt;5,4)</f>
        <v/>
      </c>
      <c r="R2084" t="str" cm="1">
        <f t="array" ref="R2084">_xlfn.IFS('Paraclinicos '!J2019="","",'Paraclinicos '!J2019&lt;1.2,0,'Paraclinicos '!J2019&lt;2,1,'Paraclinicos '!J2019&lt;6,2,'Paraclinicos '!J2019&lt;12,3,'Paraclinicos '!J2019&gt;=12,4)</f>
        <v/>
      </c>
      <c r="S2084" t="str" cm="1">
        <f t="array" ref="S2084">_xlfn.IFS('Paraclinicos '!Y2019="","",'Paraclinicos '!Y2019&lt;70,1,'Paraclinicos '!Y2019&gt;=70,0)</f>
        <v/>
      </c>
      <c r="T2084" t="str" cm="1">
        <f t="array" ref="T2084">_xlfn.IFS('Paraclinicos '!W2019="","",'Paraclinicos '!W2019&lt;6,4,'Paraclinicos '!W2019&lt;10,3,'Paraclinicos '!W2019&lt;13,2,'Paraclinicos '!W2019&lt;15,1,'Paraclinicos '!W2019=15,0)</f>
        <v/>
      </c>
      <c r="U2084" s="54" t="str">
        <f t="shared" si="96"/>
        <v/>
      </c>
      <c r="V2084" t="str" cm="1">
        <f t="array" ref="V2084">_xlfn.IFS('Paraclinicos '!S2019="","",OR('Paraclinicos '!S2019&lt;=8,'Paraclinicos '!S2019&gt;=25),3,'Paraclinicos '!S2019&lt;12,1,'Paraclinicos '!S2019&lt;21,0,'Paraclinicos '!S2019&lt;25,2)</f>
        <v/>
      </c>
      <c r="W2084" t="str">
        <f>IFERROR(IF(INDEX('BD Demog para scores enalazar'!Y$2:'BD Demog para scores enalazar'!Y$3000,MATCH(Formulas!A2084,'BD Demog para scores enalazar'!A$2:'BD Demog para scores enalazar'!A$3000,0))=1,"SI","NO"),"")</f>
        <v/>
      </c>
      <c r="X2084" s="9" t="str">
        <f>IFERROR(IF(INDEX('BD Demog para scores enalazar'!AJ$2:'BD Demog para scores enalazar'!AJ$3000,MATCH(Formulas!A2084,'BD Demog para scores enalazar'!A$2:'BD Demog para scores enalazar'!A$3000,0))=1,"SI","NO"),"")</f>
        <v/>
      </c>
      <c r="Y2084" t="str" cm="1">
        <f t="array" ref="Y2084">IF(AND(W2084="NO",X2084="NO"),_xlfn.IFS('Paraclinicos '!K2019&lt;=91,3,'Paraclinicos '!K2019&lt;94,2,'Paraclinicos '!K2019&lt;96,1,'Paraclinicos '!K2019&gt;=96,0),"")</f>
        <v/>
      </c>
      <c r="Z2084" t="str" cm="1">
        <f t="array" ref="Z2084">IF(OR(W2084="SI",X2084="SI"),_xlfn.IFS(OR(AND('Paraclinicos '!K2020&lt;=83),AND('Paraclinicos '!K2020&gt;=97,AA2084=2)),3,OR(AND('Paraclinicos '!K2020&lt;=86),AND('Paraclinicos '!K2020&gt;=94,AA2084=2)),2,OR(AND('Paraclinicos '!K2020&lt;=88),AND('Paraclinicos '!K2020&gt;=92,AA2084=2)),1,OR(AND('Paraclinicos '!K2020&gt;=88,'Paraclinicos '!K2020&lt;=92),AND('Paraclinicos '!K2020&gt;=93,AA2084=0)),0),"")</f>
        <v/>
      </c>
      <c r="AA2084" t="str" cm="1">
        <f t="array" ref="AA2084">_xlfn.IFS('Paraclinicos '!E2019="","",'Paraclinicos '!E2019="Oxigeno",2,'Paraclinicos '!E2019="Aire",0)</f>
        <v/>
      </c>
    </row>
    <row r="2085" spans="1:27" x14ac:dyDescent="0.25">
      <c r="A2085">
        <f>'Paraclinicos '!A2020</f>
        <v>0</v>
      </c>
      <c r="B2085" s="3">
        <f>'Paraclinicos '!R2020</f>
        <v>0</v>
      </c>
      <c r="C2085" t="str" cm="1">
        <f t="array" ref="C2085">_xlfn.IFS('Paraclinicos '!Q2020="","",'Paraclinicos '!Q2020&gt;60,3,'Paraclinicos '!Q2020&lt;=60,1)</f>
        <v/>
      </c>
      <c r="D2085" t="str">
        <f>IFERROR(IF(INDEX('BD Demog para scores enalazar'!BC$2:BC$3000,MATCH(Formulas!A2085,'BD Demog para scores enalazar'!A$2:A$3000,0))=0,"SI","NO"),"")</f>
        <v/>
      </c>
      <c r="E2085" t="str" cm="1">
        <f t="array" ref="E2085">_xlfn.IFS(D2085="","",D2085="SI",4,D2085="NO",1)</f>
        <v/>
      </c>
      <c r="F2085" t="str" cm="1">
        <f t="array" ref="F2085">_xlfn.IFS('Paraclinicos '!B2020="","",'Paraclinicos '!B2020&gt;1,1,'Paraclinicos '!B2020&lt;=1,3)</f>
        <v/>
      </c>
      <c r="G2085" t="str" cm="1">
        <f t="array" ref="G2085">_xlfn.IFS('Paraclinicos '!D2020="","",AND('Paraclinicos '!D2020&gt;=250,'Paraclinicos '!D2020&lt;=500),2,'Paraclinicos '!D2020&gt;500,3,'Paraclinicos '!D2020&lt;250,1)</f>
        <v/>
      </c>
      <c r="H2085" s="50" t="str">
        <f t="shared" si="97"/>
        <v/>
      </c>
      <c r="I2085" t="str" cm="1">
        <f t="array" ref="I2085">_xlfn.IFS('Paraclinicos '!Q2020="","",'Paraclinicos '!Q2020&gt;=65,1,'Paraclinicos '!Q2020&lt;65,0)</f>
        <v/>
      </c>
      <c r="J2085" t="str" cm="1">
        <f t="array" ref="J2085">_xlfn.IFS('Paraclinicos '!I2020="","",'Paraclinicos '!I2020&gt;7,1,'Paraclinicos '!I2020&lt;=7,0)</f>
        <v/>
      </c>
      <c r="K2085" t="str" cm="1">
        <f t="array" ref="K2085">_xlfn.IFS('Paraclinicos '!W2020="","",'Paraclinicos '!W2020&lt;=8,1,'Paraclinicos '!W2020&gt;8,0)</f>
        <v/>
      </c>
      <c r="L2085" t="str" cm="1">
        <f t="array" ref="L2085">_xlfn.IFS('Paraclinicos '!S2020="","",'Paraclinicos '!S2020&gt;=30,1,'Paraclinicos '!S2020&lt;30,0)</f>
        <v/>
      </c>
      <c r="M2085" t="str" cm="1">
        <f t="array" ref="M2085">_xlfn.IFS(OR('Paraclinicos '!T2020="",'Paraclinicos '!U2020=""),"",OR('Paraclinicos '!T2020&lt;=90,'Paraclinicos '!U2020&lt;=60),1,OR('Paraclinicos '!T2020&gt;90,'Paraclinicos '!U2020&gt;60),0)</f>
        <v/>
      </c>
      <c r="N2085" s="45" t="str">
        <f t="shared" si="98"/>
        <v/>
      </c>
      <c r="O2085" t="str" cm="1">
        <f t="array" ref="O2085">_xlfn.IFS(OR('Paraclinicos '!M2020="",'Paraclinicos '!N2020="",'Paraclinicos '!N2020=0),"",'Paraclinicos '!M2020/'Paraclinicos '!N2020&lt;100,4,'Paraclinicos '!M2020/'Paraclinicos '!N2020&lt;200,3,'Paraclinicos '!M2020/'Paraclinicos '!N2020&lt;300,2,'Paraclinicos '!M2020/'Paraclinicos '!N2020&lt;400,1,'Paraclinicos '!M2020/'Paraclinicos '!N2020&gt;=400,0)</f>
        <v/>
      </c>
      <c r="P2085" t="str" cm="1">
        <f t="array" ref="P2085">_xlfn.IFS('Paraclinicos '!C2020="","",'Paraclinicos '!C2020&lt;20,4,'Paraclinicos '!C2020&lt;50,3,'Paraclinicos '!C2020&lt;100,2,'Paraclinicos '!C2020&lt;150,1,'Paraclinicos '!C2020&gt;150,0)</f>
        <v/>
      </c>
      <c r="Q2085" t="str" cm="1">
        <f t="array" ref="Q2085">_xlfn.IFS('Paraclinicos '!O2020="","",'Paraclinicos '!O2020&lt;1.2,0,'Paraclinicos '!O2020&lt;2,1,'Paraclinicos '!O2020&lt;3.5,2,'Paraclinicos '!O2020&lt;5,3,'Paraclinicos '!O2020&gt;5,4)</f>
        <v/>
      </c>
      <c r="R2085" t="str" cm="1">
        <f t="array" ref="R2085">_xlfn.IFS('Paraclinicos '!J2020="","",'Paraclinicos '!J2020&lt;1.2,0,'Paraclinicos '!J2020&lt;2,1,'Paraclinicos '!J2020&lt;6,2,'Paraclinicos '!J2020&lt;12,3,'Paraclinicos '!J2020&gt;=12,4)</f>
        <v/>
      </c>
      <c r="S2085" t="str" cm="1">
        <f t="array" ref="S2085">_xlfn.IFS('Paraclinicos '!Y2020="","",'Paraclinicos '!Y2020&lt;70,1,'Paraclinicos '!Y2020&gt;=70,0)</f>
        <v/>
      </c>
      <c r="T2085" t="str" cm="1">
        <f t="array" ref="T2085">_xlfn.IFS('Paraclinicos '!W2020="","",'Paraclinicos '!W2020&lt;6,4,'Paraclinicos '!W2020&lt;10,3,'Paraclinicos '!W2020&lt;13,2,'Paraclinicos '!W2020&lt;15,1,'Paraclinicos '!W2020=15,0)</f>
        <v/>
      </c>
      <c r="U2085" s="54" t="str">
        <f t="shared" si="96"/>
        <v/>
      </c>
      <c r="V2085" t="str" cm="1">
        <f t="array" ref="V2085">_xlfn.IFS('Paraclinicos '!S2020="","",OR('Paraclinicos '!S2020&lt;=8,'Paraclinicos '!S2020&gt;=25),3,'Paraclinicos '!S2020&lt;12,1,'Paraclinicos '!S2020&lt;21,0,'Paraclinicos '!S2020&lt;25,2)</f>
        <v/>
      </c>
      <c r="W2085" t="str">
        <f>IFERROR(IF(INDEX('BD Demog para scores enalazar'!Y$2:'BD Demog para scores enalazar'!Y$3000,MATCH(Formulas!A2085,'BD Demog para scores enalazar'!A$2:'BD Demog para scores enalazar'!A$3000,0))=1,"SI","NO"),"")</f>
        <v/>
      </c>
      <c r="X2085" s="9" t="str">
        <f>IFERROR(IF(INDEX('BD Demog para scores enalazar'!AJ$2:'BD Demog para scores enalazar'!AJ$3000,MATCH(Formulas!A2085,'BD Demog para scores enalazar'!A$2:'BD Demog para scores enalazar'!A$3000,0))=1,"SI","NO"),"")</f>
        <v/>
      </c>
      <c r="Y2085" t="str" cm="1">
        <f t="array" ref="Y2085">IF(AND(W2085="NO",X2085="NO"),_xlfn.IFS('Paraclinicos '!K2020&lt;=91,3,'Paraclinicos '!K2020&lt;94,2,'Paraclinicos '!K2020&lt;96,1,'Paraclinicos '!K2020&gt;=96,0),"")</f>
        <v/>
      </c>
      <c r="Z2085" t="str" cm="1">
        <f t="array" ref="Z2085">IF(OR(W2085="SI",X2085="SI"),_xlfn.IFS(OR(AND('Paraclinicos '!K2021&lt;=83),AND('Paraclinicos '!K2021&gt;=97,AA2085=2)),3,OR(AND('Paraclinicos '!K2021&lt;=86),AND('Paraclinicos '!K2021&gt;=94,AA2085=2)),2,OR(AND('Paraclinicos '!K2021&lt;=88),AND('Paraclinicos '!K2021&gt;=92,AA2085=2)),1,OR(AND('Paraclinicos '!K2021&gt;=88,'Paraclinicos '!K2021&lt;=92),AND('Paraclinicos '!K2021&gt;=93,AA2085=0)),0),"")</f>
        <v/>
      </c>
      <c r="AA2085" t="str" cm="1">
        <f t="array" ref="AA2085">_xlfn.IFS('Paraclinicos '!E2020="","",'Paraclinicos '!E2020="Oxigeno",2,'Paraclinicos '!E2020="Aire",0)</f>
        <v/>
      </c>
    </row>
    <row r="2086" spans="1:27" x14ac:dyDescent="0.25">
      <c r="A2086">
        <f>'Paraclinicos '!A2021</f>
        <v>0</v>
      </c>
      <c r="B2086" s="3">
        <f>'Paraclinicos '!R2021</f>
        <v>0</v>
      </c>
      <c r="C2086" t="str" cm="1">
        <f t="array" ref="C2086">_xlfn.IFS('Paraclinicos '!Q2021="","",'Paraclinicos '!Q2021&gt;60,3,'Paraclinicos '!Q2021&lt;=60,1)</f>
        <v/>
      </c>
      <c r="D2086" t="str">
        <f>IFERROR(IF(INDEX('BD Demog para scores enalazar'!BC$2:BC$3000,MATCH(Formulas!A2086,'BD Demog para scores enalazar'!A$2:A$3000,0))=0,"SI","NO"),"")</f>
        <v/>
      </c>
      <c r="E2086" t="str" cm="1">
        <f t="array" ref="E2086">_xlfn.IFS(D2086="","",D2086="SI",4,D2086="NO",1)</f>
        <v/>
      </c>
      <c r="F2086" t="str" cm="1">
        <f t="array" ref="F2086">_xlfn.IFS('Paraclinicos '!B2021="","",'Paraclinicos '!B2021&gt;1,1,'Paraclinicos '!B2021&lt;=1,3)</f>
        <v/>
      </c>
      <c r="G2086" t="str" cm="1">
        <f t="array" ref="G2086">_xlfn.IFS('Paraclinicos '!D2021="","",AND('Paraclinicos '!D2021&gt;=250,'Paraclinicos '!D2021&lt;=500),2,'Paraclinicos '!D2021&gt;500,3,'Paraclinicos '!D2021&lt;250,1)</f>
        <v/>
      </c>
      <c r="H2086" s="50" t="str">
        <f t="shared" si="97"/>
        <v/>
      </c>
      <c r="I2086" t="str" cm="1">
        <f t="array" ref="I2086">_xlfn.IFS('Paraclinicos '!Q2021="","",'Paraclinicos '!Q2021&gt;=65,1,'Paraclinicos '!Q2021&lt;65,0)</f>
        <v/>
      </c>
      <c r="J2086" t="str" cm="1">
        <f t="array" ref="J2086">_xlfn.IFS('Paraclinicos '!I2021="","",'Paraclinicos '!I2021&gt;7,1,'Paraclinicos '!I2021&lt;=7,0)</f>
        <v/>
      </c>
      <c r="K2086" t="str" cm="1">
        <f t="array" ref="K2086">_xlfn.IFS('Paraclinicos '!W2021="","",'Paraclinicos '!W2021&lt;=8,1,'Paraclinicos '!W2021&gt;8,0)</f>
        <v/>
      </c>
      <c r="L2086" t="str" cm="1">
        <f t="array" ref="L2086">_xlfn.IFS('Paraclinicos '!S2021="","",'Paraclinicos '!S2021&gt;=30,1,'Paraclinicos '!S2021&lt;30,0)</f>
        <v/>
      </c>
      <c r="M2086" t="str" cm="1">
        <f t="array" ref="M2086">_xlfn.IFS(OR('Paraclinicos '!T2021="",'Paraclinicos '!U2021=""),"",OR('Paraclinicos '!T2021&lt;=90,'Paraclinicos '!U2021&lt;=60),1,OR('Paraclinicos '!T2021&gt;90,'Paraclinicos '!U2021&gt;60),0)</f>
        <v/>
      </c>
      <c r="N2086" s="45" t="str">
        <f t="shared" si="98"/>
        <v/>
      </c>
      <c r="O2086" t="str" cm="1">
        <f t="array" ref="O2086">_xlfn.IFS(OR('Paraclinicos '!M2021="",'Paraclinicos '!N2021="",'Paraclinicos '!N2021=0),"",'Paraclinicos '!M2021/'Paraclinicos '!N2021&lt;100,4,'Paraclinicos '!M2021/'Paraclinicos '!N2021&lt;200,3,'Paraclinicos '!M2021/'Paraclinicos '!N2021&lt;300,2,'Paraclinicos '!M2021/'Paraclinicos '!N2021&lt;400,1,'Paraclinicos '!M2021/'Paraclinicos '!N2021&gt;=400,0)</f>
        <v/>
      </c>
      <c r="P2086" t="str" cm="1">
        <f t="array" ref="P2086">_xlfn.IFS('Paraclinicos '!C2021="","",'Paraclinicos '!C2021&lt;20,4,'Paraclinicos '!C2021&lt;50,3,'Paraclinicos '!C2021&lt;100,2,'Paraclinicos '!C2021&lt;150,1,'Paraclinicos '!C2021&gt;150,0)</f>
        <v/>
      </c>
      <c r="Q2086" t="str" cm="1">
        <f t="array" ref="Q2086">_xlfn.IFS('Paraclinicos '!O2021="","",'Paraclinicos '!O2021&lt;1.2,0,'Paraclinicos '!O2021&lt;2,1,'Paraclinicos '!O2021&lt;3.5,2,'Paraclinicos '!O2021&lt;5,3,'Paraclinicos '!O2021&gt;5,4)</f>
        <v/>
      </c>
      <c r="R2086" t="str" cm="1">
        <f t="array" ref="R2086">_xlfn.IFS('Paraclinicos '!J2021="","",'Paraclinicos '!J2021&lt;1.2,0,'Paraclinicos '!J2021&lt;2,1,'Paraclinicos '!J2021&lt;6,2,'Paraclinicos '!J2021&lt;12,3,'Paraclinicos '!J2021&gt;=12,4)</f>
        <v/>
      </c>
      <c r="S2086" t="str" cm="1">
        <f t="array" ref="S2086">_xlfn.IFS('Paraclinicos '!Y2021="","",'Paraclinicos '!Y2021&lt;70,1,'Paraclinicos '!Y2021&gt;=70,0)</f>
        <v/>
      </c>
      <c r="T2086" t="str" cm="1">
        <f t="array" ref="T2086">_xlfn.IFS('Paraclinicos '!W2021="","",'Paraclinicos '!W2021&lt;6,4,'Paraclinicos '!W2021&lt;10,3,'Paraclinicos '!W2021&lt;13,2,'Paraclinicos '!W2021&lt;15,1,'Paraclinicos '!W2021=15,0)</f>
        <v/>
      </c>
      <c r="U2086" s="54" t="str">
        <f t="shared" si="96"/>
        <v/>
      </c>
      <c r="V2086" t="str" cm="1">
        <f t="array" ref="V2086">_xlfn.IFS('Paraclinicos '!S2021="","",OR('Paraclinicos '!S2021&lt;=8,'Paraclinicos '!S2021&gt;=25),3,'Paraclinicos '!S2021&lt;12,1,'Paraclinicos '!S2021&lt;21,0,'Paraclinicos '!S2021&lt;25,2)</f>
        <v/>
      </c>
      <c r="W2086" t="str">
        <f>IFERROR(IF(INDEX('BD Demog para scores enalazar'!Y$2:'BD Demog para scores enalazar'!Y$3000,MATCH(Formulas!A2086,'BD Demog para scores enalazar'!A$2:'BD Demog para scores enalazar'!A$3000,0))=1,"SI","NO"),"")</f>
        <v/>
      </c>
      <c r="X2086" s="9" t="str">
        <f>IFERROR(IF(INDEX('BD Demog para scores enalazar'!AJ$2:'BD Demog para scores enalazar'!AJ$3000,MATCH(Formulas!A2086,'BD Demog para scores enalazar'!A$2:'BD Demog para scores enalazar'!A$3000,0))=1,"SI","NO"),"")</f>
        <v/>
      </c>
      <c r="Y2086" t="str" cm="1">
        <f t="array" ref="Y2086">IF(AND(W2086="NO",X2086="NO"),_xlfn.IFS('Paraclinicos '!K2021&lt;=91,3,'Paraclinicos '!K2021&lt;94,2,'Paraclinicos '!K2021&lt;96,1,'Paraclinicos '!K2021&gt;=96,0),"")</f>
        <v/>
      </c>
      <c r="Z2086" t="str" cm="1">
        <f t="array" ref="Z2086">IF(OR(W2086="SI",X2086="SI"),_xlfn.IFS(OR(AND('Paraclinicos '!K2022&lt;=83),AND('Paraclinicos '!K2022&gt;=97,AA2086=2)),3,OR(AND('Paraclinicos '!K2022&lt;=86),AND('Paraclinicos '!K2022&gt;=94,AA2086=2)),2,OR(AND('Paraclinicos '!K2022&lt;=88),AND('Paraclinicos '!K2022&gt;=92,AA2086=2)),1,OR(AND('Paraclinicos '!K2022&gt;=88,'Paraclinicos '!K2022&lt;=92),AND('Paraclinicos '!K2022&gt;=93,AA2086=0)),0),"")</f>
        <v/>
      </c>
      <c r="AA2086" t="str" cm="1">
        <f t="array" ref="AA2086">_xlfn.IFS('Paraclinicos '!E2021="","",'Paraclinicos '!E2021="Oxigeno",2,'Paraclinicos '!E2021="Aire",0)</f>
        <v/>
      </c>
    </row>
    <row r="2087" spans="1:27" x14ac:dyDescent="0.25">
      <c r="A2087">
        <f>'Paraclinicos '!A2022</f>
        <v>0</v>
      </c>
      <c r="B2087" s="3">
        <f>'Paraclinicos '!R2022</f>
        <v>0</v>
      </c>
      <c r="C2087" t="str" cm="1">
        <f t="array" ref="C2087">_xlfn.IFS('Paraclinicos '!Q2022="","",'Paraclinicos '!Q2022&gt;60,3,'Paraclinicos '!Q2022&lt;=60,1)</f>
        <v/>
      </c>
      <c r="D2087" t="str">
        <f>IFERROR(IF(INDEX('BD Demog para scores enalazar'!BC$2:BC$3000,MATCH(Formulas!A2087,'BD Demog para scores enalazar'!A$2:A$3000,0))=0,"SI","NO"),"")</f>
        <v/>
      </c>
      <c r="E2087" t="str" cm="1">
        <f t="array" ref="E2087">_xlfn.IFS(D2087="","",D2087="SI",4,D2087="NO",1)</f>
        <v/>
      </c>
      <c r="F2087" t="str" cm="1">
        <f t="array" ref="F2087">_xlfn.IFS('Paraclinicos '!B2022="","",'Paraclinicos '!B2022&gt;1,1,'Paraclinicos '!B2022&lt;=1,3)</f>
        <v/>
      </c>
      <c r="G2087" t="str" cm="1">
        <f t="array" ref="G2087">_xlfn.IFS('Paraclinicos '!D2022="","",AND('Paraclinicos '!D2022&gt;=250,'Paraclinicos '!D2022&lt;=500),2,'Paraclinicos '!D2022&gt;500,3,'Paraclinicos '!D2022&lt;250,1)</f>
        <v/>
      </c>
      <c r="H2087" s="50" t="str">
        <f t="shared" si="97"/>
        <v/>
      </c>
      <c r="I2087" t="str" cm="1">
        <f t="array" ref="I2087">_xlfn.IFS('Paraclinicos '!Q2022="","",'Paraclinicos '!Q2022&gt;=65,1,'Paraclinicos '!Q2022&lt;65,0)</f>
        <v/>
      </c>
      <c r="J2087" t="str" cm="1">
        <f t="array" ref="J2087">_xlfn.IFS('Paraclinicos '!I2022="","",'Paraclinicos '!I2022&gt;7,1,'Paraclinicos '!I2022&lt;=7,0)</f>
        <v/>
      </c>
      <c r="K2087" t="str" cm="1">
        <f t="array" ref="K2087">_xlfn.IFS('Paraclinicos '!W2022="","",'Paraclinicos '!W2022&lt;=8,1,'Paraclinicos '!W2022&gt;8,0)</f>
        <v/>
      </c>
      <c r="L2087" t="str" cm="1">
        <f t="array" ref="L2087">_xlfn.IFS('Paraclinicos '!S2022="","",'Paraclinicos '!S2022&gt;=30,1,'Paraclinicos '!S2022&lt;30,0)</f>
        <v/>
      </c>
      <c r="M2087" t="str" cm="1">
        <f t="array" ref="M2087">_xlfn.IFS(OR('Paraclinicos '!T2022="",'Paraclinicos '!U2022=""),"",OR('Paraclinicos '!T2022&lt;=90,'Paraclinicos '!U2022&lt;=60),1,OR('Paraclinicos '!T2022&gt;90,'Paraclinicos '!U2022&gt;60),0)</f>
        <v/>
      </c>
      <c r="N2087" s="45" t="str">
        <f t="shared" si="98"/>
        <v/>
      </c>
      <c r="O2087" t="str" cm="1">
        <f t="array" ref="O2087">_xlfn.IFS(OR('Paraclinicos '!M2022="",'Paraclinicos '!N2022="",'Paraclinicos '!N2022=0),"",'Paraclinicos '!M2022/'Paraclinicos '!N2022&lt;100,4,'Paraclinicos '!M2022/'Paraclinicos '!N2022&lt;200,3,'Paraclinicos '!M2022/'Paraclinicos '!N2022&lt;300,2,'Paraclinicos '!M2022/'Paraclinicos '!N2022&lt;400,1,'Paraclinicos '!M2022/'Paraclinicos '!N2022&gt;=400,0)</f>
        <v/>
      </c>
      <c r="P2087" t="str" cm="1">
        <f t="array" ref="P2087">_xlfn.IFS('Paraclinicos '!C2022="","",'Paraclinicos '!C2022&lt;20,4,'Paraclinicos '!C2022&lt;50,3,'Paraclinicos '!C2022&lt;100,2,'Paraclinicos '!C2022&lt;150,1,'Paraclinicos '!C2022&gt;150,0)</f>
        <v/>
      </c>
      <c r="Q2087" t="str" cm="1">
        <f t="array" ref="Q2087">_xlfn.IFS('Paraclinicos '!O2022="","",'Paraclinicos '!O2022&lt;1.2,0,'Paraclinicos '!O2022&lt;2,1,'Paraclinicos '!O2022&lt;3.5,2,'Paraclinicos '!O2022&lt;5,3,'Paraclinicos '!O2022&gt;5,4)</f>
        <v/>
      </c>
      <c r="R2087" t="str" cm="1">
        <f t="array" ref="R2087">_xlfn.IFS('Paraclinicos '!J2022="","",'Paraclinicos '!J2022&lt;1.2,0,'Paraclinicos '!J2022&lt;2,1,'Paraclinicos '!J2022&lt;6,2,'Paraclinicos '!J2022&lt;12,3,'Paraclinicos '!J2022&gt;=12,4)</f>
        <v/>
      </c>
      <c r="S2087" t="str" cm="1">
        <f t="array" ref="S2087">_xlfn.IFS('Paraclinicos '!Y2022="","",'Paraclinicos '!Y2022&lt;70,1,'Paraclinicos '!Y2022&gt;=70,0)</f>
        <v/>
      </c>
      <c r="T2087" t="str" cm="1">
        <f t="array" ref="T2087">_xlfn.IFS('Paraclinicos '!W2022="","",'Paraclinicos '!W2022&lt;6,4,'Paraclinicos '!W2022&lt;10,3,'Paraclinicos '!W2022&lt;13,2,'Paraclinicos '!W2022&lt;15,1,'Paraclinicos '!W2022=15,0)</f>
        <v/>
      </c>
      <c r="U2087" s="54" t="str">
        <f t="shared" si="96"/>
        <v/>
      </c>
      <c r="V2087" t="str" cm="1">
        <f t="array" ref="V2087">_xlfn.IFS('Paraclinicos '!S2022="","",OR('Paraclinicos '!S2022&lt;=8,'Paraclinicos '!S2022&gt;=25),3,'Paraclinicos '!S2022&lt;12,1,'Paraclinicos '!S2022&lt;21,0,'Paraclinicos '!S2022&lt;25,2)</f>
        <v/>
      </c>
      <c r="W2087" t="str">
        <f>IFERROR(IF(INDEX('BD Demog para scores enalazar'!Y$2:'BD Demog para scores enalazar'!Y$3000,MATCH(Formulas!A2087,'BD Demog para scores enalazar'!A$2:'BD Demog para scores enalazar'!A$3000,0))=1,"SI","NO"),"")</f>
        <v/>
      </c>
      <c r="X2087" s="9" t="str">
        <f>IFERROR(IF(INDEX('BD Demog para scores enalazar'!AJ$2:'BD Demog para scores enalazar'!AJ$3000,MATCH(Formulas!A2087,'BD Demog para scores enalazar'!A$2:'BD Demog para scores enalazar'!A$3000,0))=1,"SI","NO"),"")</f>
        <v/>
      </c>
      <c r="Y2087" t="str" cm="1">
        <f t="array" ref="Y2087">IF(AND(W2087="NO",X2087="NO"),_xlfn.IFS('Paraclinicos '!K2022&lt;=91,3,'Paraclinicos '!K2022&lt;94,2,'Paraclinicos '!K2022&lt;96,1,'Paraclinicos '!K2022&gt;=96,0),"")</f>
        <v/>
      </c>
      <c r="Z2087" t="str" cm="1">
        <f t="array" ref="Z2087">IF(OR(W2087="SI",X2087="SI"),_xlfn.IFS(OR(AND('Paraclinicos '!K2023&lt;=83),AND('Paraclinicos '!K2023&gt;=97,AA2087=2)),3,OR(AND('Paraclinicos '!K2023&lt;=86),AND('Paraclinicos '!K2023&gt;=94,AA2087=2)),2,OR(AND('Paraclinicos '!K2023&lt;=88),AND('Paraclinicos '!K2023&gt;=92,AA2087=2)),1,OR(AND('Paraclinicos '!K2023&gt;=88,'Paraclinicos '!K2023&lt;=92),AND('Paraclinicos '!K2023&gt;=93,AA2087=0)),0),"")</f>
        <v/>
      </c>
      <c r="AA2087" t="str" cm="1">
        <f t="array" ref="AA2087">_xlfn.IFS('Paraclinicos '!E2022="","",'Paraclinicos '!E2022="Oxigeno",2,'Paraclinicos '!E2022="Aire",0)</f>
        <v/>
      </c>
    </row>
    <row r="2088" spans="1:27" x14ac:dyDescent="0.25">
      <c r="A2088">
        <f>'Paraclinicos '!A2023</f>
        <v>0</v>
      </c>
      <c r="B2088" s="3">
        <f>'Paraclinicos '!R2023</f>
        <v>0</v>
      </c>
      <c r="C2088" t="str" cm="1">
        <f t="array" ref="C2088">_xlfn.IFS('Paraclinicos '!Q2023="","",'Paraclinicos '!Q2023&gt;60,3,'Paraclinicos '!Q2023&lt;=60,1)</f>
        <v/>
      </c>
      <c r="D2088" t="str">
        <f>IFERROR(IF(INDEX('BD Demog para scores enalazar'!BC$2:BC$3000,MATCH(Formulas!A2088,'BD Demog para scores enalazar'!A$2:A$3000,0))=0,"SI","NO"),"")</f>
        <v/>
      </c>
      <c r="E2088" t="str" cm="1">
        <f t="array" ref="E2088">_xlfn.IFS(D2088="","",D2088="SI",4,D2088="NO",1)</f>
        <v/>
      </c>
      <c r="F2088" t="str" cm="1">
        <f t="array" ref="F2088">_xlfn.IFS('Paraclinicos '!B2023="","",'Paraclinicos '!B2023&gt;1,1,'Paraclinicos '!B2023&lt;=1,3)</f>
        <v/>
      </c>
      <c r="G2088" t="str" cm="1">
        <f t="array" ref="G2088">_xlfn.IFS('Paraclinicos '!D2023="","",AND('Paraclinicos '!D2023&gt;=250,'Paraclinicos '!D2023&lt;=500),2,'Paraclinicos '!D2023&gt;500,3,'Paraclinicos '!D2023&lt;250,1)</f>
        <v/>
      </c>
      <c r="H2088" s="50" t="str">
        <f t="shared" si="97"/>
        <v/>
      </c>
      <c r="I2088" t="str" cm="1">
        <f t="array" ref="I2088">_xlfn.IFS('Paraclinicos '!Q2023="","",'Paraclinicos '!Q2023&gt;=65,1,'Paraclinicos '!Q2023&lt;65,0)</f>
        <v/>
      </c>
      <c r="J2088" t="str" cm="1">
        <f t="array" ref="J2088">_xlfn.IFS('Paraclinicos '!I2023="","",'Paraclinicos '!I2023&gt;7,1,'Paraclinicos '!I2023&lt;=7,0)</f>
        <v/>
      </c>
      <c r="K2088" t="str" cm="1">
        <f t="array" ref="K2088">_xlfn.IFS('Paraclinicos '!W2023="","",'Paraclinicos '!W2023&lt;=8,1,'Paraclinicos '!W2023&gt;8,0)</f>
        <v/>
      </c>
      <c r="L2088" t="str" cm="1">
        <f t="array" ref="L2088">_xlfn.IFS('Paraclinicos '!S2023="","",'Paraclinicos '!S2023&gt;=30,1,'Paraclinicos '!S2023&lt;30,0)</f>
        <v/>
      </c>
      <c r="M2088" t="str" cm="1">
        <f t="array" ref="M2088">_xlfn.IFS(OR('Paraclinicos '!T2023="",'Paraclinicos '!U2023=""),"",OR('Paraclinicos '!T2023&lt;=90,'Paraclinicos '!U2023&lt;=60),1,OR('Paraclinicos '!T2023&gt;90,'Paraclinicos '!U2023&gt;60),0)</f>
        <v/>
      </c>
      <c r="N2088" s="45" t="str">
        <f t="shared" si="98"/>
        <v/>
      </c>
      <c r="O2088" t="str" cm="1">
        <f t="array" ref="O2088">_xlfn.IFS(OR('Paraclinicos '!M2023="",'Paraclinicos '!N2023="",'Paraclinicos '!N2023=0),"",'Paraclinicos '!M2023/'Paraclinicos '!N2023&lt;100,4,'Paraclinicos '!M2023/'Paraclinicos '!N2023&lt;200,3,'Paraclinicos '!M2023/'Paraclinicos '!N2023&lt;300,2,'Paraclinicos '!M2023/'Paraclinicos '!N2023&lt;400,1,'Paraclinicos '!M2023/'Paraclinicos '!N2023&gt;=400,0)</f>
        <v/>
      </c>
      <c r="P2088" t="str" cm="1">
        <f t="array" ref="P2088">_xlfn.IFS('Paraclinicos '!C2023="","",'Paraclinicos '!C2023&lt;20,4,'Paraclinicos '!C2023&lt;50,3,'Paraclinicos '!C2023&lt;100,2,'Paraclinicos '!C2023&lt;150,1,'Paraclinicos '!C2023&gt;150,0)</f>
        <v/>
      </c>
      <c r="Q2088" t="str" cm="1">
        <f t="array" ref="Q2088">_xlfn.IFS('Paraclinicos '!O2023="","",'Paraclinicos '!O2023&lt;1.2,0,'Paraclinicos '!O2023&lt;2,1,'Paraclinicos '!O2023&lt;3.5,2,'Paraclinicos '!O2023&lt;5,3,'Paraclinicos '!O2023&gt;5,4)</f>
        <v/>
      </c>
      <c r="R2088" t="str" cm="1">
        <f t="array" ref="R2088">_xlfn.IFS('Paraclinicos '!J2023="","",'Paraclinicos '!J2023&lt;1.2,0,'Paraclinicos '!J2023&lt;2,1,'Paraclinicos '!J2023&lt;6,2,'Paraclinicos '!J2023&lt;12,3,'Paraclinicos '!J2023&gt;=12,4)</f>
        <v/>
      </c>
      <c r="S2088" t="str" cm="1">
        <f t="array" ref="S2088">_xlfn.IFS('Paraclinicos '!Y2023="","",'Paraclinicos '!Y2023&lt;70,1,'Paraclinicos '!Y2023&gt;=70,0)</f>
        <v/>
      </c>
      <c r="T2088" t="str" cm="1">
        <f t="array" ref="T2088">_xlfn.IFS('Paraclinicos '!W2023="","",'Paraclinicos '!W2023&lt;6,4,'Paraclinicos '!W2023&lt;10,3,'Paraclinicos '!W2023&lt;13,2,'Paraclinicos '!W2023&lt;15,1,'Paraclinicos '!W2023=15,0)</f>
        <v/>
      </c>
      <c r="U2088" s="54" t="str">
        <f t="shared" si="96"/>
        <v/>
      </c>
      <c r="V2088" t="str" cm="1">
        <f t="array" ref="V2088">_xlfn.IFS('Paraclinicos '!S2023="","",OR('Paraclinicos '!S2023&lt;=8,'Paraclinicos '!S2023&gt;=25),3,'Paraclinicos '!S2023&lt;12,1,'Paraclinicos '!S2023&lt;21,0,'Paraclinicos '!S2023&lt;25,2)</f>
        <v/>
      </c>
      <c r="W2088" t="str">
        <f>IFERROR(IF(INDEX('BD Demog para scores enalazar'!Y$2:'BD Demog para scores enalazar'!Y$3000,MATCH(Formulas!A2088,'BD Demog para scores enalazar'!A$2:'BD Demog para scores enalazar'!A$3000,0))=1,"SI","NO"),"")</f>
        <v/>
      </c>
      <c r="X2088" s="9" t="str">
        <f>IFERROR(IF(INDEX('BD Demog para scores enalazar'!AJ$2:'BD Demog para scores enalazar'!AJ$3000,MATCH(Formulas!A2088,'BD Demog para scores enalazar'!A$2:'BD Demog para scores enalazar'!A$3000,0))=1,"SI","NO"),"")</f>
        <v/>
      </c>
      <c r="Y2088" t="str" cm="1">
        <f t="array" ref="Y2088">IF(AND(W2088="NO",X2088="NO"),_xlfn.IFS('Paraclinicos '!K2023&lt;=91,3,'Paraclinicos '!K2023&lt;94,2,'Paraclinicos '!K2023&lt;96,1,'Paraclinicos '!K2023&gt;=96,0),"")</f>
        <v/>
      </c>
      <c r="Z2088" t="str" cm="1">
        <f t="array" ref="Z2088">IF(OR(W2088="SI",X2088="SI"),_xlfn.IFS(OR(AND('Paraclinicos '!K2024&lt;=83),AND('Paraclinicos '!K2024&gt;=97,AA2088=2)),3,OR(AND('Paraclinicos '!K2024&lt;=86),AND('Paraclinicos '!K2024&gt;=94,AA2088=2)),2,OR(AND('Paraclinicos '!K2024&lt;=88),AND('Paraclinicos '!K2024&gt;=92,AA2088=2)),1,OR(AND('Paraclinicos '!K2024&gt;=88,'Paraclinicos '!K2024&lt;=92),AND('Paraclinicos '!K2024&gt;=93,AA2088=0)),0),"")</f>
        <v/>
      </c>
      <c r="AA2088" t="str" cm="1">
        <f t="array" ref="AA2088">_xlfn.IFS('Paraclinicos '!E2023="","",'Paraclinicos '!E2023="Oxigeno",2,'Paraclinicos '!E2023="Aire",0)</f>
        <v/>
      </c>
    </row>
    <row r="2089" spans="1:27" x14ac:dyDescent="0.25">
      <c r="A2089">
        <f>'Paraclinicos '!A2024</f>
        <v>0</v>
      </c>
      <c r="B2089" s="3">
        <f>'Paraclinicos '!R2024</f>
        <v>0</v>
      </c>
      <c r="C2089" t="str" cm="1">
        <f t="array" ref="C2089">_xlfn.IFS('Paraclinicos '!Q2024="","",'Paraclinicos '!Q2024&gt;60,3,'Paraclinicos '!Q2024&lt;=60,1)</f>
        <v/>
      </c>
      <c r="D2089" t="str">
        <f>IFERROR(IF(INDEX('BD Demog para scores enalazar'!BC$2:BC$3000,MATCH(Formulas!A2089,'BD Demog para scores enalazar'!A$2:A$3000,0))=0,"SI","NO"),"")</f>
        <v/>
      </c>
      <c r="E2089" t="str" cm="1">
        <f t="array" ref="E2089">_xlfn.IFS(D2089="","",D2089="SI",4,D2089="NO",1)</f>
        <v/>
      </c>
      <c r="F2089" t="str" cm="1">
        <f t="array" ref="F2089">_xlfn.IFS('Paraclinicos '!B2024="","",'Paraclinicos '!B2024&gt;1,1,'Paraclinicos '!B2024&lt;=1,3)</f>
        <v/>
      </c>
      <c r="G2089" t="str" cm="1">
        <f t="array" ref="G2089">_xlfn.IFS('Paraclinicos '!D2024="","",AND('Paraclinicos '!D2024&gt;=250,'Paraclinicos '!D2024&lt;=500),2,'Paraclinicos '!D2024&gt;500,3,'Paraclinicos '!D2024&lt;250,1)</f>
        <v/>
      </c>
      <c r="H2089" s="50" t="str">
        <f t="shared" si="97"/>
        <v/>
      </c>
      <c r="I2089" t="str" cm="1">
        <f t="array" ref="I2089">_xlfn.IFS('Paraclinicos '!Q2024="","",'Paraclinicos '!Q2024&gt;=65,1,'Paraclinicos '!Q2024&lt;65,0)</f>
        <v/>
      </c>
      <c r="J2089" t="str" cm="1">
        <f t="array" ref="J2089">_xlfn.IFS('Paraclinicos '!I2024="","",'Paraclinicos '!I2024&gt;7,1,'Paraclinicos '!I2024&lt;=7,0)</f>
        <v/>
      </c>
      <c r="K2089" t="str" cm="1">
        <f t="array" ref="K2089">_xlfn.IFS('Paraclinicos '!W2024="","",'Paraclinicos '!W2024&lt;=8,1,'Paraclinicos '!W2024&gt;8,0)</f>
        <v/>
      </c>
      <c r="L2089" t="str" cm="1">
        <f t="array" ref="L2089">_xlfn.IFS('Paraclinicos '!S2024="","",'Paraclinicos '!S2024&gt;=30,1,'Paraclinicos '!S2024&lt;30,0)</f>
        <v/>
      </c>
      <c r="M2089" t="str" cm="1">
        <f t="array" ref="M2089">_xlfn.IFS(OR('Paraclinicos '!T2024="",'Paraclinicos '!U2024=""),"",OR('Paraclinicos '!T2024&lt;=90,'Paraclinicos '!U2024&lt;=60),1,OR('Paraclinicos '!T2024&gt;90,'Paraclinicos '!U2024&gt;60),0)</f>
        <v/>
      </c>
      <c r="N2089" s="45" t="str">
        <f t="shared" si="98"/>
        <v/>
      </c>
      <c r="O2089" t="str" cm="1">
        <f t="array" ref="O2089">_xlfn.IFS(OR('Paraclinicos '!M2024="",'Paraclinicos '!N2024="",'Paraclinicos '!N2024=0),"",'Paraclinicos '!M2024/'Paraclinicos '!N2024&lt;100,4,'Paraclinicos '!M2024/'Paraclinicos '!N2024&lt;200,3,'Paraclinicos '!M2024/'Paraclinicos '!N2024&lt;300,2,'Paraclinicos '!M2024/'Paraclinicos '!N2024&lt;400,1,'Paraclinicos '!M2024/'Paraclinicos '!N2024&gt;=400,0)</f>
        <v/>
      </c>
      <c r="P2089" t="str" cm="1">
        <f t="array" ref="P2089">_xlfn.IFS('Paraclinicos '!C2024="","",'Paraclinicos '!C2024&lt;20,4,'Paraclinicos '!C2024&lt;50,3,'Paraclinicos '!C2024&lt;100,2,'Paraclinicos '!C2024&lt;150,1,'Paraclinicos '!C2024&gt;150,0)</f>
        <v/>
      </c>
      <c r="Q2089" t="str" cm="1">
        <f t="array" ref="Q2089">_xlfn.IFS('Paraclinicos '!O2024="","",'Paraclinicos '!O2024&lt;1.2,0,'Paraclinicos '!O2024&lt;2,1,'Paraclinicos '!O2024&lt;3.5,2,'Paraclinicos '!O2024&lt;5,3,'Paraclinicos '!O2024&gt;5,4)</f>
        <v/>
      </c>
      <c r="R2089" t="str" cm="1">
        <f t="array" ref="R2089">_xlfn.IFS('Paraclinicos '!J2024="","",'Paraclinicos '!J2024&lt;1.2,0,'Paraclinicos '!J2024&lt;2,1,'Paraclinicos '!J2024&lt;6,2,'Paraclinicos '!J2024&lt;12,3,'Paraclinicos '!J2024&gt;=12,4)</f>
        <v/>
      </c>
      <c r="S2089" t="str" cm="1">
        <f t="array" ref="S2089">_xlfn.IFS('Paraclinicos '!Y2024="","",'Paraclinicos '!Y2024&lt;70,1,'Paraclinicos '!Y2024&gt;=70,0)</f>
        <v/>
      </c>
      <c r="T2089" t="str" cm="1">
        <f t="array" ref="T2089">_xlfn.IFS('Paraclinicos '!W2024="","",'Paraclinicos '!W2024&lt;6,4,'Paraclinicos '!W2024&lt;10,3,'Paraclinicos '!W2024&lt;13,2,'Paraclinicos '!W2024&lt;15,1,'Paraclinicos '!W2024=15,0)</f>
        <v/>
      </c>
      <c r="U2089" s="54" t="str">
        <f t="shared" si="96"/>
        <v/>
      </c>
      <c r="V2089" t="str" cm="1">
        <f t="array" ref="V2089">_xlfn.IFS('Paraclinicos '!S2024="","",OR('Paraclinicos '!S2024&lt;=8,'Paraclinicos '!S2024&gt;=25),3,'Paraclinicos '!S2024&lt;12,1,'Paraclinicos '!S2024&lt;21,0,'Paraclinicos '!S2024&lt;25,2)</f>
        <v/>
      </c>
      <c r="W2089" t="str">
        <f>IFERROR(IF(INDEX('BD Demog para scores enalazar'!Y$2:'BD Demog para scores enalazar'!Y$3000,MATCH(Formulas!A2089,'BD Demog para scores enalazar'!A$2:'BD Demog para scores enalazar'!A$3000,0))=1,"SI","NO"),"")</f>
        <v/>
      </c>
      <c r="X2089" s="9" t="str">
        <f>IFERROR(IF(INDEX('BD Demog para scores enalazar'!AJ$2:'BD Demog para scores enalazar'!AJ$3000,MATCH(Formulas!A2089,'BD Demog para scores enalazar'!A$2:'BD Demog para scores enalazar'!A$3000,0))=1,"SI","NO"),"")</f>
        <v/>
      </c>
      <c r="Y2089" t="str" cm="1">
        <f t="array" ref="Y2089">IF(AND(W2089="NO",X2089="NO"),_xlfn.IFS('Paraclinicos '!K2024&lt;=91,3,'Paraclinicos '!K2024&lt;94,2,'Paraclinicos '!K2024&lt;96,1,'Paraclinicos '!K2024&gt;=96,0),"")</f>
        <v/>
      </c>
      <c r="Z2089" t="str" cm="1">
        <f t="array" ref="Z2089">IF(OR(W2089="SI",X2089="SI"),_xlfn.IFS(OR(AND('Paraclinicos '!K2025&lt;=83),AND('Paraclinicos '!K2025&gt;=97,AA2089=2)),3,OR(AND('Paraclinicos '!K2025&lt;=86),AND('Paraclinicos '!K2025&gt;=94,AA2089=2)),2,OR(AND('Paraclinicos '!K2025&lt;=88),AND('Paraclinicos '!K2025&gt;=92,AA2089=2)),1,OR(AND('Paraclinicos '!K2025&gt;=88,'Paraclinicos '!K2025&lt;=92),AND('Paraclinicos '!K2025&gt;=93,AA2089=0)),0),"")</f>
        <v/>
      </c>
      <c r="AA2089" t="str" cm="1">
        <f t="array" ref="AA2089">_xlfn.IFS('Paraclinicos '!E2024="","",'Paraclinicos '!E2024="Oxigeno",2,'Paraclinicos '!E2024="Aire",0)</f>
        <v/>
      </c>
    </row>
    <row r="2090" spans="1:27" x14ac:dyDescent="0.25">
      <c r="A2090">
        <f>'Paraclinicos '!A2025</f>
        <v>0</v>
      </c>
      <c r="B2090" s="3">
        <f>'Paraclinicos '!R2025</f>
        <v>0</v>
      </c>
      <c r="C2090" t="str" cm="1">
        <f t="array" ref="C2090">_xlfn.IFS('Paraclinicos '!Q2025="","",'Paraclinicos '!Q2025&gt;60,3,'Paraclinicos '!Q2025&lt;=60,1)</f>
        <v/>
      </c>
      <c r="D2090" t="str">
        <f>IFERROR(IF(INDEX('BD Demog para scores enalazar'!BC$2:BC$3000,MATCH(Formulas!A2090,'BD Demog para scores enalazar'!A$2:A$3000,0))=0,"SI","NO"),"")</f>
        <v/>
      </c>
      <c r="E2090" t="str" cm="1">
        <f t="array" ref="E2090">_xlfn.IFS(D2090="","",D2090="SI",4,D2090="NO",1)</f>
        <v/>
      </c>
      <c r="F2090" t="str" cm="1">
        <f t="array" ref="F2090">_xlfn.IFS('Paraclinicos '!B2025="","",'Paraclinicos '!B2025&gt;1,1,'Paraclinicos '!B2025&lt;=1,3)</f>
        <v/>
      </c>
      <c r="G2090" t="str" cm="1">
        <f t="array" ref="G2090">_xlfn.IFS('Paraclinicos '!D2025="","",AND('Paraclinicos '!D2025&gt;=250,'Paraclinicos '!D2025&lt;=500),2,'Paraclinicos '!D2025&gt;500,3,'Paraclinicos '!D2025&lt;250,1)</f>
        <v/>
      </c>
      <c r="H2090" s="50" t="str">
        <f t="shared" si="97"/>
        <v/>
      </c>
      <c r="I2090" t="str" cm="1">
        <f t="array" ref="I2090">_xlfn.IFS('Paraclinicos '!Q2025="","",'Paraclinicos '!Q2025&gt;=65,1,'Paraclinicos '!Q2025&lt;65,0)</f>
        <v/>
      </c>
      <c r="J2090" t="str" cm="1">
        <f t="array" ref="J2090">_xlfn.IFS('Paraclinicos '!I2025="","",'Paraclinicos '!I2025&gt;7,1,'Paraclinicos '!I2025&lt;=7,0)</f>
        <v/>
      </c>
      <c r="K2090" t="str" cm="1">
        <f t="array" ref="K2090">_xlfn.IFS('Paraclinicos '!W2025="","",'Paraclinicos '!W2025&lt;=8,1,'Paraclinicos '!W2025&gt;8,0)</f>
        <v/>
      </c>
      <c r="L2090" t="str" cm="1">
        <f t="array" ref="L2090">_xlfn.IFS('Paraclinicos '!S2025="","",'Paraclinicos '!S2025&gt;=30,1,'Paraclinicos '!S2025&lt;30,0)</f>
        <v/>
      </c>
      <c r="M2090" t="str" cm="1">
        <f t="array" ref="M2090">_xlfn.IFS(OR('Paraclinicos '!T2025="",'Paraclinicos '!U2025=""),"",OR('Paraclinicos '!T2025&lt;=90,'Paraclinicos '!U2025&lt;=60),1,OR('Paraclinicos '!T2025&gt;90,'Paraclinicos '!U2025&gt;60),0)</f>
        <v/>
      </c>
      <c r="N2090" s="45" t="str">
        <f t="shared" si="98"/>
        <v/>
      </c>
      <c r="O2090" t="str" cm="1">
        <f t="array" ref="O2090">_xlfn.IFS(OR('Paraclinicos '!M2025="",'Paraclinicos '!N2025="",'Paraclinicos '!N2025=0),"",'Paraclinicos '!M2025/'Paraclinicos '!N2025&lt;100,4,'Paraclinicos '!M2025/'Paraclinicos '!N2025&lt;200,3,'Paraclinicos '!M2025/'Paraclinicos '!N2025&lt;300,2,'Paraclinicos '!M2025/'Paraclinicos '!N2025&lt;400,1,'Paraclinicos '!M2025/'Paraclinicos '!N2025&gt;=400,0)</f>
        <v/>
      </c>
      <c r="P2090" t="str" cm="1">
        <f t="array" ref="P2090">_xlfn.IFS('Paraclinicos '!C2025="","",'Paraclinicos '!C2025&lt;20,4,'Paraclinicos '!C2025&lt;50,3,'Paraclinicos '!C2025&lt;100,2,'Paraclinicos '!C2025&lt;150,1,'Paraclinicos '!C2025&gt;150,0)</f>
        <v/>
      </c>
      <c r="Q2090" t="str" cm="1">
        <f t="array" ref="Q2090">_xlfn.IFS('Paraclinicos '!O2025="","",'Paraclinicos '!O2025&lt;1.2,0,'Paraclinicos '!O2025&lt;2,1,'Paraclinicos '!O2025&lt;3.5,2,'Paraclinicos '!O2025&lt;5,3,'Paraclinicos '!O2025&gt;5,4)</f>
        <v/>
      </c>
      <c r="R2090" t="str" cm="1">
        <f t="array" ref="R2090">_xlfn.IFS('Paraclinicos '!J2025="","",'Paraclinicos '!J2025&lt;1.2,0,'Paraclinicos '!J2025&lt;2,1,'Paraclinicos '!J2025&lt;6,2,'Paraclinicos '!J2025&lt;12,3,'Paraclinicos '!J2025&gt;=12,4)</f>
        <v/>
      </c>
      <c r="S2090" t="str" cm="1">
        <f t="array" ref="S2090">_xlfn.IFS('Paraclinicos '!Y2025="","",'Paraclinicos '!Y2025&lt;70,1,'Paraclinicos '!Y2025&gt;=70,0)</f>
        <v/>
      </c>
      <c r="T2090" t="str" cm="1">
        <f t="array" ref="T2090">_xlfn.IFS('Paraclinicos '!W2025="","",'Paraclinicos '!W2025&lt;6,4,'Paraclinicos '!W2025&lt;10,3,'Paraclinicos '!W2025&lt;13,2,'Paraclinicos '!W2025&lt;15,1,'Paraclinicos '!W2025=15,0)</f>
        <v/>
      </c>
      <c r="U2090" s="54" t="str">
        <f t="shared" si="96"/>
        <v/>
      </c>
      <c r="V2090" t="str" cm="1">
        <f t="array" ref="V2090">_xlfn.IFS('Paraclinicos '!S2025="","",OR('Paraclinicos '!S2025&lt;=8,'Paraclinicos '!S2025&gt;=25),3,'Paraclinicos '!S2025&lt;12,1,'Paraclinicos '!S2025&lt;21,0,'Paraclinicos '!S2025&lt;25,2)</f>
        <v/>
      </c>
      <c r="W2090" t="str">
        <f>IFERROR(IF(INDEX('BD Demog para scores enalazar'!Y$2:'BD Demog para scores enalazar'!Y$3000,MATCH(Formulas!A2090,'BD Demog para scores enalazar'!A$2:'BD Demog para scores enalazar'!A$3000,0))=1,"SI","NO"),"")</f>
        <v/>
      </c>
      <c r="X2090" s="9" t="str">
        <f>IFERROR(IF(INDEX('BD Demog para scores enalazar'!AJ$2:'BD Demog para scores enalazar'!AJ$3000,MATCH(Formulas!A2090,'BD Demog para scores enalazar'!A$2:'BD Demog para scores enalazar'!A$3000,0))=1,"SI","NO"),"")</f>
        <v/>
      </c>
      <c r="Y2090" t="str" cm="1">
        <f t="array" ref="Y2090">IF(AND(W2090="NO",X2090="NO"),_xlfn.IFS('Paraclinicos '!K2025&lt;=91,3,'Paraclinicos '!K2025&lt;94,2,'Paraclinicos '!K2025&lt;96,1,'Paraclinicos '!K2025&gt;=96,0),"")</f>
        <v/>
      </c>
      <c r="Z2090" t="str" cm="1">
        <f t="array" ref="Z2090">IF(OR(W2090="SI",X2090="SI"),_xlfn.IFS(OR(AND('Paraclinicos '!K2026&lt;=83),AND('Paraclinicos '!K2026&gt;=97,AA2090=2)),3,OR(AND('Paraclinicos '!K2026&lt;=86),AND('Paraclinicos '!K2026&gt;=94,AA2090=2)),2,OR(AND('Paraclinicos '!K2026&lt;=88),AND('Paraclinicos '!K2026&gt;=92,AA2090=2)),1,OR(AND('Paraclinicos '!K2026&gt;=88,'Paraclinicos '!K2026&lt;=92),AND('Paraclinicos '!K2026&gt;=93,AA2090=0)),0),"")</f>
        <v/>
      </c>
      <c r="AA2090" t="str" cm="1">
        <f t="array" ref="AA2090">_xlfn.IFS('Paraclinicos '!E2025="","",'Paraclinicos '!E2025="Oxigeno",2,'Paraclinicos '!E2025="Aire",0)</f>
        <v/>
      </c>
    </row>
    <row r="2091" spans="1:27" x14ac:dyDescent="0.25">
      <c r="A2091">
        <f>'Paraclinicos '!A2026</f>
        <v>0</v>
      </c>
      <c r="B2091" s="3">
        <f>'Paraclinicos '!R2026</f>
        <v>0</v>
      </c>
      <c r="C2091" t="str" cm="1">
        <f t="array" ref="C2091">_xlfn.IFS('Paraclinicos '!Q2026="","",'Paraclinicos '!Q2026&gt;60,3,'Paraclinicos '!Q2026&lt;=60,1)</f>
        <v/>
      </c>
      <c r="D2091" t="str">
        <f>IFERROR(IF(INDEX('BD Demog para scores enalazar'!BC$2:BC$3000,MATCH(Formulas!A2091,'BD Demog para scores enalazar'!A$2:A$3000,0))=0,"SI","NO"),"")</f>
        <v/>
      </c>
      <c r="E2091" t="str" cm="1">
        <f t="array" ref="E2091">_xlfn.IFS(D2091="","",D2091="SI",4,D2091="NO",1)</f>
        <v/>
      </c>
      <c r="F2091" t="str" cm="1">
        <f t="array" ref="F2091">_xlfn.IFS('Paraclinicos '!B2026="","",'Paraclinicos '!B2026&gt;1,1,'Paraclinicos '!B2026&lt;=1,3)</f>
        <v/>
      </c>
      <c r="G2091" t="str" cm="1">
        <f t="array" ref="G2091">_xlfn.IFS('Paraclinicos '!D2026="","",AND('Paraclinicos '!D2026&gt;=250,'Paraclinicos '!D2026&lt;=500),2,'Paraclinicos '!D2026&gt;500,3,'Paraclinicos '!D2026&lt;250,1)</f>
        <v/>
      </c>
      <c r="H2091" s="50" t="str">
        <f t="shared" si="97"/>
        <v/>
      </c>
      <c r="I2091" t="str" cm="1">
        <f t="array" ref="I2091">_xlfn.IFS('Paraclinicos '!Q2026="","",'Paraclinicos '!Q2026&gt;=65,1,'Paraclinicos '!Q2026&lt;65,0)</f>
        <v/>
      </c>
      <c r="J2091" t="str" cm="1">
        <f t="array" ref="J2091">_xlfn.IFS('Paraclinicos '!I2026="","",'Paraclinicos '!I2026&gt;7,1,'Paraclinicos '!I2026&lt;=7,0)</f>
        <v/>
      </c>
      <c r="K2091" t="str" cm="1">
        <f t="array" ref="K2091">_xlfn.IFS('Paraclinicos '!W2026="","",'Paraclinicos '!W2026&lt;=8,1,'Paraclinicos '!W2026&gt;8,0)</f>
        <v/>
      </c>
      <c r="L2091" t="str" cm="1">
        <f t="array" ref="L2091">_xlfn.IFS('Paraclinicos '!S2026="","",'Paraclinicos '!S2026&gt;=30,1,'Paraclinicos '!S2026&lt;30,0)</f>
        <v/>
      </c>
      <c r="M2091" t="str" cm="1">
        <f t="array" ref="M2091">_xlfn.IFS(OR('Paraclinicos '!T2026="",'Paraclinicos '!U2026=""),"",OR('Paraclinicos '!T2026&lt;=90,'Paraclinicos '!U2026&lt;=60),1,OR('Paraclinicos '!T2026&gt;90,'Paraclinicos '!U2026&gt;60),0)</f>
        <v/>
      </c>
      <c r="N2091" s="45" t="str">
        <f t="shared" si="98"/>
        <v/>
      </c>
      <c r="O2091" t="str" cm="1">
        <f t="array" ref="O2091">_xlfn.IFS(OR('Paraclinicos '!M2026="",'Paraclinicos '!N2026="",'Paraclinicos '!N2026=0),"",'Paraclinicos '!M2026/'Paraclinicos '!N2026&lt;100,4,'Paraclinicos '!M2026/'Paraclinicos '!N2026&lt;200,3,'Paraclinicos '!M2026/'Paraclinicos '!N2026&lt;300,2,'Paraclinicos '!M2026/'Paraclinicos '!N2026&lt;400,1,'Paraclinicos '!M2026/'Paraclinicos '!N2026&gt;=400,0)</f>
        <v/>
      </c>
      <c r="P2091" t="str" cm="1">
        <f t="array" ref="P2091">_xlfn.IFS('Paraclinicos '!C2026="","",'Paraclinicos '!C2026&lt;20,4,'Paraclinicos '!C2026&lt;50,3,'Paraclinicos '!C2026&lt;100,2,'Paraclinicos '!C2026&lt;150,1,'Paraclinicos '!C2026&gt;150,0)</f>
        <v/>
      </c>
      <c r="Q2091" t="str" cm="1">
        <f t="array" ref="Q2091">_xlfn.IFS('Paraclinicos '!O2026="","",'Paraclinicos '!O2026&lt;1.2,0,'Paraclinicos '!O2026&lt;2,1,'Paraclinicos '!O2026&lt;3.5,2,'Paraclinicos '!O2026&lt;5,3,'Paraclinicos '!O2026&gt;5,4)</f>
        <v/>
      </c>
      <c r="R2091" t="str" cm="1">
        <f t="array" ref="R2091">_xlfn.IFS('Paraclinicos '!J2026="","",'Paraclinicos '!J2026&lt;1.2,0,'Paraclinicos '!J2026&lt;2,1,'Paraclinicos '!J2026&lt;6,2,'Paraclinicos '!J2026&lt;12,3,'Paraclinicos '!J2026&gt;=12,4)</f>
        <v/>
      </c>
      <c r="S2091" t="str" cm="1">
        <f t="array" ref="S2091">_xlfn.IFS('Paraclinicos '!Y2026="","",'Paraclinicos '!Y2026&lt;70,1,'Paraclinicos '!Y2026&gt;=70,0)</f>
        <v/>
      </c>
      <c r="T2091" t="str" cm="1">
        <f t="array" ref="T2091">_xlfn.IFS('Paraclinicos '!W2026="","",'Paraclinicos '!W2026&lt;6,4,'Paraclinicos '!W2026&lt;10,3,'Paraclinicos '!W2026&lt;13,2,'Paraclinicos '!W2026&lt;15,1,'Paraclinicos '!W2026=15,0)</f>
        <v/>
      </c>
      <c r="U2091" s="54" t="str">
        <f t="shared" si="96"/>
        <v/>
      </c>
      <c r="V2091" t="str" cm="1">
        <f t="array" ref="V2091">_xlfn.IFS('Paraclinicos '!S2026="","",OR('Paraclinicos '!S2026&lt;=8,'Paraclinicos '!S2026&gt;=25),3,'Paraclinicos '!S2026&lt;12,1,'Paraclinicos '!S2026&lt;21,0,'Paraclinicos '!S2026&lt;25,2)</f>
        <v/>
      </c>
      <c r="W2091" t="str">
        <f>IFERROR(IF(INDEX('BD Demog para scores enalazar'!Y$2:'BD Demog para scores enalazar'!Y$3000,MATCH(Formulas!A2091,'BD Demog para scores enalazar'!A$2:'BD Demog para scores enalazar'!A$3000,0))=1,"SI","NO"),"")</f>
        <v/>
      </c>
      <c r="X2091" s="9" t="str">
        <f>IFERROR(IF(INDEX('BD Demog para scores enalazar'!AJ$2:'BD Demog para scores enalazar'!AJ$3000,MATCH(Formulas!A2091,'BD Demog para scores enalazar'!A$2:'BD Demog para scores enalazar'!A$3000,0))=1,"SI","NO"),"")</f>
        <v/>
      </c>
      <c r="Y2091" t="str" cm="1">
        <f t="array" ref="Y2091">IF(AND(W2091="NO",X2091="NO"),_xlfn.IFS('Paraclinicos '!K2026&lt;=91,3,'Paraclinicos '!K2026&lt;94,2,'Paraclinicos '!K2026&lt;96,1,'Paraclinicos '!K2026&gt;=96,0),"")</f>
        <v/>
      </c>
      <c r="Z2091" t="str" cm="1">
        <f t="array" ref="Z2091">IF(OR(W2091="SI",X2091="SI"),_xlfn.IFS(OR(AND('Paraclinicos '!K2027&lt;=83),AND('Paraclinicos '!K2027&gt;=97,AA2091=2)),3,OR(AND('Paraclinicos '!K2027&lt;=86),AND('Paraclinicos '!K2027&gt;=94,AA2091=2)),2,OR(AND('Paraclinicos '!K2027&lt;=88),AND('Paraclinicos '!K2027&gt;=92,AA2091=2)),1,OR(AND('Paraclinicos '!K2027&gt;=88,'Paraclinicos '!K2027&lt;=92),AND('Paraclinicos '!K2027&gt;=93,AA2091=0)),0),"")</f>
        <v/>
      </c>
      <c r="AA2091" t="str" cm="1">
        <f t="array" ref="AA2091">_xlfn.IFS('Paraclinicos '!E2026="","",'Paraclinicos '!E2026="Oxigeno",2,'Paraclinicos '!E2026="Aire",0)</f>
        <v/>
      </c>
    </row>
    <row r="2092" spans="1:27" x14ac:dyDescent="0.25">
      <c r="A2092">
        <f>'Paraclinicos '!A2027</f>
        <v>0</v>
      </c>
      <c r="B2092" s="3">
        <f>'Paraclinicos '!R2027</f>
        <v>0</v>
      </c>
      <c r="C2092" t="str" cm="1">
        <f t="array" ref="C2092">_xlfn.IFS('Paraclinicos '!Q2027="","",'Paraclinicos '!Q2027&gt;60,3,'Paraclinicos '!Q2027&lt;=60,1)</f>
        <v/>
      </c>
      <c r="D2092" t="str">
        <f>IFERROR(IF(INDEX('BD Demog para scores enalazar'!BC$2:BC$3000,MATCH(Formulas!A2092,'BD Demog para scores enalazar'!A$2:A$3000,0))=0,"SI","NO"),"")</f>
        <v/>
      </c>
      <c r="E2092" t="str" cm="1">
        <f t="array" ref="E2092">_xlfn.IFS(D2092="","",D2092="SI",4,D2092="NO",1)</f>
        <v/>
      </c>
      <c r="F2092" t="str" cm="1">
        <f t="array" ref="F2092">_xlfn.IFS('Paraclinicos '!B2027="","",'Paraclinicos '!B2027&gt;1,1,'Paraclinicos '!B2027&lt;=1,3)</f>
        <v/>
      </c>
      <c r="G2092" t="str" cm="1">
        <f t="array" ref="G2092">_xlfn.IFS('Paraclinicos '!D2027="","",AND('Paraclinicos '!D2027&gt;=250,'Paraclinicos '!D2027&lt;=500),2,'Paraclinicos '!D2027&gt;500,3,'Paraclinicos '!D2027&lt;250,1)</f>
        <v/>
      </c>
      <c r="H2092" s="50" t="str">
        <f t="shared" si="97"/>
        <v/>
      </c>
      <c r="I2092" t="str" cm="1">
        <f t="array" ref="I2092">_xlfn.IFS('Paraclinicos '!Q2027="","",'Paraclinicos '!Q2027&gt;=65,1,'Paraclinicos '!Q2027&lt;65,0)</f>
        <v/>
      </c>
      <c r="J2092" t="str" cm="1">
        <f t="array" ref="J2092">_xlfn.IFS('Paraclinicos '!I2027="","",'Paraclinicos '!I2027&gt;7,1,'Paraclinicos '!I2027&lt;=7,0)</f>
        <v/>
      </c>
      <c r="K2092" t="str" cm="1">
        <f t="array" ref="K2092">_xlfn.IFS('Paraclinicos '!W2027="","",'Paraclinicos '!W2027&lt;=8,1,'Paraclinicos '!W2027&gt;8,0)</f>
        <v/>
      </c>
      <c r="L2092" t="str" cm="1">
        <f t="array" ref="L2092">_xlfn.IFS('Paraclinicos '!S2027="","",'Paraclinicos '!S2027&gt;=30,1,'Paraclinicos '!S2027&lt;30,0)</f>
        <v/>
      </c>
      <c r="M2092" t="str" cm="1">
        <f t="array" ref="M2092">_xlfn.IFS(OR('Paraclinicos '!T2027="",'Paraclinicos '!U2027=""),"",OR('Paraclinicos '!T2027&lt;=90,'Paraclinicos '!U2027&lt;=60),1,OR('Paraclinicos '!T2027&gt;90,'Paraclinicos '!U2027&gt;60),0)</f>
        <v/>
      </c>
      <c r="N2092" s="45" t="str">
        <f t="shared" si="98"/>
        <v/>
      </c>
      <c r="O2092" t="str" cm="1">
        <f t="array" ref="O2092">_xlfn.IFS(OR('Paraclinicos '!M2027="",'Paraclinicos '!N2027="",'Paraclinicos '!N2027=0),"",'Paraclinicos '!M2027/'Paraclinicos '!N2027&lt;100,4,'Paraclinicos '!M2027/'Paraclinicos '!N2027&lt;200,3,'Paraclinicos '!M2027/'Paraclinicos '!N2027&lt;300,2,'Paraclinicos '!M2027/'Paraclinicos '!N2027&lt;400,1,'Paraclinicos '!M2027/'Paraclinicos '!N2027&gt;=400,0)</f>
        <v/>
      </c>
      <c r="P2092" t="str" cm="1">
        <f t="array" ref="P2092">_xlfn.IFS('Paraclinicos '!C2027="","",'Paraclinicos '!C2027&lt;20,4,'Paraclinicos '!C2027&lt;50,3,'Paraclinicos '!C2027&lt;100,2,'Paraclinicos '!C2027&lt;150,1,'Paraclinicos '!C2027&gt;150,0)</f>
        <v/>
      </c>
      <c r="Q2092" t="str" cm="1">
        <f t="array" ref="Q2092">_xlfn.IFS('Paraclinicos '!O2027="","",'Paraclinicos '!O2027&lt;1.2,0,'Paraclinicos '!O2027&lt;2,1,'Paraclinicos '!O2027&lt;3.5,2,'Paraclinicos '!O2027&lt;5,3,'Paraclinicos '!O2027&gt;5,4)</f>
        <v/>
      </c>
      <c r="R2092" t="str" cm="1">
        <f t="array" ref="R2092">_xlfn.IFS('Paraclinicos '!J2027="","",'Paraclinicos '!J2027&lt;1.2,0,'Paraclinicos '!J2027&lt;2,1,'Paraclinicos '!J2027&lt;6,2,'Paraclinicos '!J2027&lt;12,3,'Paraclinicos '!J2027&gt;=12,4)</f>
        <v/>
      </c>
      <c r="S2092" t="str" cm="1">
        <f t="array" ref="S2092">_xlfn.IFS('Paraclinicos '!Y2027="","",'Paraclinicos '!Y2027&lt;70,1,'Paraclinicos '!Y2027&gt;=70,0)</f>
        <v/>
      </c>
      <c r="T2092" t="str" cm="1">
        <f t="array" ref="T2092">_xlfn.IFS('Paraclinicos '!W2027="","",'Paraclinicos '!W2027&lt;6,4,'Paraclinicos '!W2027&lt;10,3,'Paraclinicos '!W2027&lt;13,2,'Paraclinicos '!W2027&lt;15,1,'Paraclinicos '!W2027=15,0)</f>
        <v/>
      </c>
      <c r="U2092" s="54" t="str">
        <f t="shared" si="96"/>
        <v/>
      </c>
      <c r="V2092" t="str" cm="1">
        <f t="array" ref="V2092">_xlfn.IFS('Paraclinicos '!S2027="","",OR('Paraclinicos '!S2027&lt;=8,'Paraclinicos '!S2027&gt;=25),3,'Paraclinicos '!S2027&lt;12,1,'Paraclinicos '!S2027&lt;21,0,'Paraclinicos '!S2027&lt;25,2)</f>
        <v/>
      </c>
      <c r="W2092" t="str">
        <f>IFERROR(IF(INDEX('BD Demog para scores enalazar'!Y$2:'BD Demog para scores enalazar'!Y$3000,MATCH(Formulas!A2092,'BD Demog para scores enalazar'!A$2:'BD Demog para scores enalazar'!A$3000,0))=1,"SI","NO"),"")</f>
        <v/>
      </c>
      <c r="X2092" s="9" t="str">
        <f>IFERROR(IF(INDEX('BD Demog para scores enalazar'!AJ$2:'BD Demog para scores enalazar'!AJ$3000,MATCH(Formulas!A2092,'BD Demog para scores enalazar'!A$2:'BD Demog para scores enalazar'!A$3000,0))=1,"SI","NO"),"")</f>
        <v/>
      </c>
      <c r="Y2092" t="str" cm="1">
        <f t="array" ref="Y2092">IF(AND(W2092="NO",X2092="NO"),_xlfn.IFS('Paraclinicos '!K2027&lt;=91,3,'Paraclinicos '!K2027&lt;94,2,'Paraclinicos '!K2027&lt;96,1,'Paraclinicos '!K2027&gt;=96,0),"")</f>
        <v/>
      </c>
      <c r="Z2092" t="str" cm="1">
        <f t="array" ref="Z2092">IF(OR(W2092="SI",X2092="SI"),_xlfn.IFS(OR(AND('Paraclinicos '!K2028&lt;=83),AND('Paraclinicos '!K2028&gt;=97,AA2092=2)),3,OR(AND('Paraclinicos '!K2028&lt;=86),AND('Paraclinicos '!K2028&gt;=94,AA2092=2)),2,OR(AND('Paraclinicos '!K2028&lt;=88),AND('Paraclinicos '!K2028&gt;=92,AA2092=2)),1,OR(AND('Paraclinicos '!K2028&gt;=88,'Paraclinicos '!K2028&lt;=92),AND('Paraclinicos '!K2028&gt;=93,AA2092=0)),0),"")</f>
        <v/>
      </c>
      <c r="AA2092" t="str" cm="1">
        <f t="array" ref="AA2092">_xlfn.IFS('Paraclinicos '!E2027="","",'Paraclinicos '!E2027="Oxigeno",2,'Paraclinicos '!E2027="Aire",0)</f>
        <v/>
      </c>
    </row>
    <row r="2093" spans="1:27" x14ac:dyDescent="0.25">
      <c r="A2093">
        <f>'Paraclinicos '!A2028</f>
        <v>0</v>
      </c>
      <c r="B2093" s="3">
        <f>'Paraclinicos '!R2028</f>
        <v>0</v>
      </c>
      <c r="C2093" t="str" cm="1">
        <f t="array" ref="C2093">_xlfn.IFS('Paraclinicos '!Q2028="","",'Paraclinicos '!Q2028&gt;60,3,'Paraclinicos '!Q2028&lt;=60,1)</f>
        <v/>
      </c>
      <c r="D2093" t="str">
        <f>IFERROR(IF(INDEX('BD Demog para scores enalazar'!BC$2:BC$3000,MATCH(Formulas!A2093,'BD Demog para scores enalazar'!A$2:A$3000,0))=0,"SI","NO"),"")</f>
        <v/>
      </c>
      <c r="E2093" t="str" cm="1">
        <f t="array" ref="E2093">_xlfn.IFS(D2093="","",D2093="SI",4,D2093="NO",1)</f>
        <v/>
      </c>
      <c r="F2093" t="str" cm="1">
        <f t="array" ref="F2093">_xlfn.IFS('Paraclinicos '!B2028="","",'Paraclinicos '!B2028&gt;1,1,'Paraclinicos '!B2028&lt;=1,3)</f>
        <v/>
      </c>
      <c r="G2093" t="str" cm="1">
        <f t="array" ref="G2093">_xlfn.IFS('Paraclinicos '!D2028="","",AND('Paraclinicos '!D2028&gt;=250,'Paraclinicos '!D2028&lt;=500),2,'Paraclinicos '!D2028&gt;500,3,'Paraclinicos '!D2028&lt;250,1)</f>
        <v/>
      </c>
      <c r="H2093" s="50" t="str">
        <f t="shared" si="97"/>
        <v/>
      </c>
      <c r="I2093" t="str" cm="1">
        <f t="array" ref="I2093">_xlfn.IFS('Paraclinicos '!Q2028="","",'Paraclinicos '!Q2028&gt;=65,1,'Paraclinicos '!Q2028&lt;65,0)</f>
        <v/>
      </c>
      <c r="J2093" t="str" cm="1">
        <f t="array" ref="J2093">_xlfn.IFS('Paraclinicos '!I2028="","",'Paraclinicos '!I2028&gt;7,1,'Paraclinicos '!I2028&lt;=7,0)</f>
        <v/>
      </c>
      <c r="K2093" t="str" cm="1">
        <f t="array" ref="K2093">_xlfn.IFS('Paraclinicos '!W2028="","",'Paraclinicos '!W2028&lt;=8,1,'Paraclinicos '!W2028&gt;8,0)</f>
        <v/>
      </c>
      <c r="L2093" t="str" cm="1">
        <f t="array" ref="L2093">_xlfn.IFS('Paraclinicos '!S2028="","",'Paraclinicos '!S2028&gt;=30,1,'Paraclinicos '!S2028&lt;30,0)</f>
        <v/>
      </c>
      <c r="M2093" t="str" cm="1">
        <f t="array" ref="M2093">_xlfn.IFS(OR('Paraclinicos '!T2028="",'Paraclinicos '!U2028=""),"",OR('Paraclinicos '!T2028&lt;=90,'Paraclinicos '!U2028&lt;=60),1,OR('Paraclinicos '!T2028&gt;90,'Paraclinicos '!U2028&gt;60),0)</f>
        <v/>
      </c>
      <c r="N2093" s="45" t="str">
        <f t="shared" si="98"/>
        <v/>
      </c>
      <c r="O2093" t="str" cm="1">
        <f t="array" ref="O2093">_xlfn.IFS(OR('Paraclinicos '!M2028="",'Paraclinicos '!N2028="",'Paraclinicos '!N2028=0),"",'Paraclinicos '!M2028/'Paraclinicos '!N2028&lt;100,4,'Paraclinicos '!M2028/'Paraclinicos '!N2028&lt;200,3,'Paraclinicos '!M2028/'Paraclinicos '!N2028&lt;300,2,'Paraclinicos '!M2028/'Paraclinicos '!N2028&lt;400,1,'Paraclinicos '!M2028/'Paraclinicos '!N2028&gt;=400,0)</f>
        <v/>
      </c>
      <c r="P2093" t="str" cm="1">
        <f t="array" ref="P2093">_xlfn.IFS('Paraclinicos '!C2028="","",'Paraclinicos '!C2028&lt;20,4,'Paraclinicos '!C2028&lt;50,3,'Paraclinicos '!C2028&lt;100,2,'Paraclinicos '!C2028&lt;150,1,'Paraclinicos '!C2028&gt;150,0)</f>
        <v/>
      </c>
      <c r="Q2093" t="str" cm="1">
        <f t="array" ref="Q2093">_xlfn.IFS('Paraclinicos '!O2028="","",'Paraclinicos '!O2028&lt;1.2,0,'Paraclinicos '!O2028&lt;2,1,'Paraclinicos '!O2028&lt;3.5,2,'Paraclinicos '!O2028&lt;5,3,'Paraclinicos '!O2028&gt;5,4)</f>
        <v/>
      </c>
      <c r="R2093" t="str" cm="1">
        <f t="array" ref="R2093">_xlfn.IFS('Paraclinicos '!J2028="","",'Paraclinicos '!J2028&lt;1.2,0,'Paraclinicos '!J2028&lt;2,1,'Paraclinicos '!J2028&lt;6,2,'Paraclinicos '!J2028&lt;12,3,'Paraclinicos '!J2028&gt;=12,4)</f>
        <v/>
      </c>
      <c r="S2093" t="str" cm="1">
        <f t="array" ref="S2093">_xlfn.IFS('Paraclinicos '!Y2028="","",'Paraclinicos '!Y2028&lt;70,1,'Paraclinicos '!Y2028&gt;=70,0)</f>
        <v/>
      </c>
      <c r="T2093" t="str" cm="1">
        <f t="array" ref="T2093">_xlfn.IFS('Paraclinicos '!W2028="","",'Paraclinicos '!W2028&lt;6,4,'Paraclinicos '!W2028&lt;10,3,'Paraclinicos '!W2028&lt;13,2,'Paraclinicos '!W2028&lt;15,1,'Paraclinicos '!W2028=15,0)</f>
        <v/>
      </c>
      <c r="U2093" s="54" t="str">
        <f t="shared" si="96"/>
        <v/>
      </c>
      <c r="V2093" t="str" cm="1">
        <f t="array" ref="V2093">_xlfn.IFS('Paraclinicos '!S2028="","",OR('Paraclinicos '!S2028&lt;=8,'Paraclinicos '!S2028&gt;=25),3,'Paraclinicos '!S2028&lt;12,1,'Paraclinicos '!S2028&lt;21,0,'Paraclinicos '!S2028&lt;25,2)</f>
        <v/>
      </c>
      <c r="W2093" t="str">
        <f>IFERROR(IF(INDEX('BD Demog para scores enalazar'!Y$2:'BD Demog para scores enalazar'!Y$3000,MATCH(Formulas!A2093,'BD Demog para scores enalazar'!A$2:'BD Demog para scores enalazar'!A$3000,0))=1,"SI","NO"),"")</f>
        <v/>
      </c>
      <c r="X2093" s="9" t="str">
        <f>IFERROR(IF(INDEX('BD Demog para scores enalazar'!AJ$2:'BD Demog para scores enalazar'!AJ$3000,MATCH(Formulas!A2093,'BD Demog para scores enalazar'!A$2:'BD Demog para scores enalazar'!A$3000,0))=1,"SI","NO"),"")</f>
        <v/>
      </c>
      <c r="Y2093" t="str" cm="1">
        <f t="array" ref="Y2093">IF(AND(W2093="NO",X2093="NO"),_xlfn.IFS('Paraclinicos '!K2028&lt;=91,3,'Paraclinicos '!K2028&lt;94,2,'Paraclinicos '!K2028&lt;96,1,'Paraclinicos '!K2028&gt;=96,0),"")</f>
        <v/>
      </c>
      <c r="Z2093" t="str" cm="1">
        <f t="array" ref="Z2093">IF(OR(W2093="SI",X2093="SI"),_xlfn.IFS(OR(AND('Paraclinicos '!K2029&lt;=83),AND('Paraclinicos '!K2029&gt;=97,AA2093=2)),3,OR(AND('Paraclinicos '!K2029&lt;=86),AND('Paraclinicos '!K2029&gt;=94,AA2093=2)),2,OR(AND('Paraclinicos '!K2029&lt;=88),AND('Paraclinicos '!K2029&gt;=92,AA2093=2)),1,OR(AND('Paraclinicos '!K2029&gt;=88,'Paraclinicos '!K2029&lt;=92),AND('Paraclinicos '!K2029&gt;=93,AA2093=0)),0),"")</f>
        <v/>
      </c>
      <c r="AA2093" t="str" cm="1">
        <f t="array" ref="AA2093">_xlfn.IFS('Paraclinicos '!E2028="","",'Paraclinicos '!E2028="Oxigeno",2,'Paraclinicos '!E2028="Aire",0)</f>
        <v/>
      </c>
    </row>
    <row r="2094" spans="1:27" x14ac:dyDescent="0.25">
      <c r="A2094">
        <f>'Paraclinicos '!A2029</f>
        <v>0</v>
      </c>
      <c r="B2094" s="3">
        <f>'Paraclinicos '!R2029</f>
        <v>0</v>
      </c>
      <c r="C2094" t="str" cm="1">
        <f t="array" ref="C2094">_xlfn.IFS('Paraclinicos '!Q2029="","",'Paraclinicos '!Q2029&gt;60,3,'Paraclinicos '!Q2029&lt;=60,1)</f>
        <v/>
      </c>
      <c r="D2094" t="str">
        <f>IFERROR(IF(INDEX('BD Demog para scores enalazar'!BC$2:BC$3000,MATCH(Formulas!A2094,'BD Demog para scores enalazar'!A$2:A$3000,0))=0,"SI","NO"),"")</f>
        <v/>
      </c>
      <c r="E2094" t="str" cm="1">
        <f t="array" ref="E2094">_xlfn.IFS(D2094="","",D2094="SI",4,D2094="NO",1)</f>
        <v/>
      </c>
      <c r="F2094" t="str" cm="1">
        <f t="array" ref="F2094">_xlfn.IFS('Paraclinicos '!B2029="","",'Paraclinicos '!B2029&gt;1,1,'Paraclinicos '!B2029&lt;=1,3)</f>
        <v/>
      </c>
      <c r="G2094" t="str" cm="1">
        <f t="array" ref="G2094">_xlfn.IFS('Paraclinicos '!D2029="","",AND('Paraclinicos '!D2029&gt;=250,'Paraclinicos '!D2029&lt;=500),2,'Paraclinicos '!D2029&gt;500,3,'Paraclinicos '!D2029&lt;250,1)</f>
        <v/>
      </c>
      <c r="H2094" s="50" t="str">
        <f t="shared" si="97"/>
        <v/>
      </c>
      <c r="I2094" t="str" cm="1">
        <f t="array" ref="I2094">_xlfn.IFS('Paraclinicos '!Q2029="","",'Paraclinicos '!Q2029&gt;=65,1,'Paraclinicos '!Q2029&lt;65,0)</f>
        <v/>
      </c>
      <c r="J2094" t="str" cm="1">
        <f t="array" ref="J2094">_xlfn.IFS('Paraclinicos '!I2029="","",'Paraclinicos '!I2029&gt;7,1,'Paraclinicos '!I2029&lt;=7,0)</f>
        <v/>
      </c>
      <c r="K2094" t="str" cm="1">
        <f t="array" ref="K2094">_xlfn.IFS('Paraclinicos '!W2029="","",'Paraclinicos '!W2029&lt;=8,1,'Paraclinicos '!W2029&gt;8,0)</f>
        <v/>
      </c>
      <c r="L2094" t="str" cm="1">
        <f t="array" ref="L2094">_xlfn.IFS('Paraclinicos '!S2029="","",'Paraclinicos '!S2029&gt;=30,1,'Paraclinicos '!S2029&lt;30,0)</f>
        <v/>
      </c>
      <c r="M2094" t="str" cm="1">
        <f t="array" ref="M2094">_xlfn.IFS(OR('Paraclinicos '!T2029="",'Paraclinicos '!U2029=""),"",OR('Paraclinicos '!T2029&lt;=90,'Paraclinicos '!U2029&lt;=60),1,OR('Paraclinicos '!T2029&gt;90,'Paraclinicos '!U2029&gt;60),0)</f>
        <v/>
      </c>
      <c r="N2094" s="45" t="str">
        <f t="shared" si="98"/>
        <v/>
      </c>
      <c r="O2094" t="str" cm="1">
        <f t="array" ref="O2094">_xlfn.IFS(OR('Paraclinicos '!M2029="",'Paraclinicos '!N2029="",'Paraclinicos '!N2029=0),"",'Paraclinicos '!M2029/'Paraclinicos '!N2029&lt;100,4,'Paraclinicos '!M2029/'Paraclinicos '!N2029&lt;200,3,'Paraclinicos '!M2029/'Paraclinicos '!N2029&lt;300,2,'Paraclinicos '!M2029/'Paraclinicos '!N2029&lt;400,1,'Paraclinicos '!M2029/'Paraclinicos '!N2029&gt;=400,0)</f>
        <v/>
      </c>
      <c r="P2094" t="str" cm="1">
        <f t="array" ref="P2094">_xlfn.IFS('Paraclinicos '!C2029="","",'Paraclinicos '!C2029&lt;20,4,'Paraclinicos '!C2029&lt;50,3,'Paraclinicos '!C2029&lt;100,2,'Paraclinicos '!C2029&lt;150,1,'Paraclinicos '!C2029&gt;150,0)</f>
        <v/>
      </c>
      <c r="Q2094" t="str" cm="1">
        <f t="array" ref="Q2094">_xlfn.IFS('Paraclinicos '!O2029="","",'Paraclinicos '!O2029&lt;1.2,0,'Paraclinicos '!O2029&lt;2,1,'Paraclinicos '!O2029&lt;3.5,2,'Paraclinicos '!O2029&lt;5,3,'Paraclinicos '!O2029&gt;5,4)</f>
        <v/>
      </c>
      <c r="R2094" t="str" cm="1">
        <f t="array" ref="R2094">_xlfn.IFS('Paraclinicos '!J2029="","",'Paraclinicos '!J2029&lt;1.2,0,'Paraclinicos '!J2029&lt;2,1,'Paraclinicos '!J2029&lt;6,2,'Paraclinicos '!J2029&lt;12,3,'Paraclinicos '!J2029&gt;=12,4)</f>
        <v/>
      </c>
      <c r="S2094" t="str" cm="1">
        <f t="array" ref="S2094">_xlfn.IFS('Paraclinicos '!Y2029="","",'Paraclinicos '!Y2029&lt;70,1,'Paraclinicos '!Y2029&gt;=70,0)</f>
        <v/>
      </c>
      <c r="T2094" t="str" cm="1">
        <f t="array" ref="T2094">_xlfn.IFS('Paraclinicos '!W2029="","",'Paraclinicos '!W2029&lt;6,4,'Paraclinicos '!W2029&lt;10,3,'Paraclinicos '!W2029&lt;13,2,'Paraclinicos '!W2029&lt;15,1,'Paraclinicos '!W2029=15,0)</f>
        <v/>
      </c>
      <c r="U2094" s="54" t="str">
        <f t="shared" si="96"/>
        <v/>
      </c>
      <c r="V2094" t="str" cm="1">
        <f t="array" ref="V2094">_xlfn.IFS('Paraclinicos '!S2029="","",OR('Paraclinicos '!S2029&lt;=8,'Paraclinicos '!S2029&gt;=25),3,'Paraclinicos '!S2029&lt;12,1,'Paraclinicos '!S2029&lt;21,0,'Paraclinicos '!S2029&lt;25,2)</f>
        <v/>
      </c>
      <c r="W2094" t="str">
        <f>IFERROR(IF(INDEX('BD Demog para scores enalazar'!Y$2:'BD Demog para scores enalazar'!Y$3000,MATCH(Formulas!A2094,'BD Demog para scores enalazar'!A$2:'BD Demog para scores enalazar'!A$3000,0))=1,"SI","NO"),"")</f>
        <v/>
      </c>
      <c r="X2094" s="9" t="str">
        <f>IFERROR(IF(INDEX('BD Demog para scores enalazar'!AJ$2:'BD Demog para scores enalazar'!AJ$3000,MATCH(Formulas!A2094,'BD Demog para scores enalazar'!A$2:'BD Demog para scores enalazar'!A$3000,0))=1,"SI","NO"),"")</f>
        <v/>
      </c>
      <c r="Y2094" t="str" cm="1">
        <f t="array" ref="Y2094">IF(AND(W2094="NO",X2094="NO"),_xlfn.IFS('Paraclinicos '!K2029&lt;=91,3,'Paraclinicos '!K2029&lt;94,2,'Paraclinicos '!K2029&lt;96,1,'Paraclinicos '!K2029&gt;=96,0),"")</f>
        <v/>
      </c>
      <c r="Z2094" t="str" cm="1">
        <f t="array" ref="Z2094">IF(OR(W2094="SI",X2094="SI"),_xlfn.IFS(OR(AND('Paraclinicos '!K2030&lt;=83),AND('Paraclinicos '!K2030&gt;=97,AA2094=2)),3,OR(AND('Paraclinicos '!K2030&lt;=86),AND('Paraclinicos '!K2030&gt;=94,AA2094=2)),2,OR(AND('Paraclinicos '!K2030&lt;=88),AND('Paraclinicos '!K2030&gt;=92,AA2094=2)),1,OR(AND('Paraclinicos '!K2030&gt;=88,'Paraclinicos '!K2030&lt;=92),AND('Paraclinicos '!K2030&gt;=93,AA2094=0)),0),"")</f>
        <v/>
      </c>
      <c r="AA2094" t="str" cm="1">
        <f t="array" ref="AA2094">_xlfn.IFS('Paraclinicos '!E2029="","",'Paraclinicos '!E2029="Oxigeno",2,'Paraclinicos '!E2029="Aire",0)</f>
        <v/>
      </c>
    </row>
    <row r="2095" spans="1:27" x14ac:dyDescent="0.25">
      <c r="A2095">
        <f>'Paraclinicos '!A2030</f>
        <v>0</v>
      </c>
      <c r="B2095" s="3">
        <f>'Paraclinicos '!R2030</f>
        <v>0</v>
      </c>
      <c r="C2095" t="str" cm="1">
        <f t="array" ref="C2095">_xlfn.IFS('Paraclinicos '!Q2030="","",'Paraclinicos '!Q2030&gt;60,3,'Paraclinicos '!Q2030&lt;=60,1)</f>
        <v/>
      </c>
      <c r="D2095" t="str">
        <f>IFERROR(IF(INDEX('BD Demog para scores enalazar'!BC$2:BC$3000,MATCH(Formulas!A2095,'BD Demog para scores enalazar'!A$2:A$3000,0))=0,"SI","NO"),"")</f>
        <v/>
      </c>
      <c r="E2095" t="str" cm="1">
        <f t="array" ref="E2095">_xlfn.IFS(D2095="","",D2095="SI",4,D2095="NO",1)</f>
        <v/>
      </c>
      <c r="F2095" t="str" cm="1">
        <f t="array" ref="F2095">_xlfn.IFS('Paraclinicos '!B2030="","",'Paraclinicos '!B2030&gt;1,1,'Paraclinicos '!B2030&lt;=1,3)</f>
        <v/>
      </c>
      <c r="G2095" t="str" cm="1">
        <f t="array" ref="G2095">_xlfn.IFS('Paraclinicos '!D2030="","",AND('Paraclinicos '!D2030&gt;=250,'Paraclinicos '!D2030&lt;=500),2,'Paraclinicos '!D2030&gt;500,3,'Paraclinicos '!D2030&lt;250,1)</f>
        <v/>
      </c>
      <c r="H2095" s="50" t="str">
        <f t="shared" si="97"/>
        <v/>
      </c>
      <c r="I2095" t="str" cm="1">
        <f t="array" ref="I2095">_xlfn.IFS('Paraclinicos '!Q2030="","",'Paraclinicos '!Q2030&gt;=65,1,'Paraclinicos '!Q2030&lt;65,0)</f>
        <v/>
      </c>
      <c r="J2095" t="str" cm="1">
        <f t="array" ref="J2095">_xlfn.IFS('Paraclinicos '!I2030="","",'Paraclinicos '!I2030&gt;7,1,'Paraclinicos '!I2030&lt;=7,0)</f>
        <v/>
      </c>
      <c r="K2095" t="str" cm="1">
        <f t="array" ref="K2095">_xlfn.IFS('Paraclinicos '!W2030="","",'Paraclinicos '!W2030&lt;=8,1,'Paraclinicos '!W2030&gt;8,0)</f>
        <v/>
      </c>
      <c r="L2095" t="str" cm="1">
        <f t="array" ref="L2095">_xlfn.IFS('Paraclinicos '!S2030="","",'Paraclinicos '!S2030&gt;=30,1,'Paraclinicos '!S2030&lt;30,0)</f>
        <v/>
      </c>
      <c r="M2095" t="str" cm="1">
        <f t="array" ref="M2095">_xlfn.IFS(OR('Paraclinicos '!T2030="",'Paraclinicos '!U2030=""),"",OR('Paraclinicos '!T2030&lt;=90,'Paraclinicos '!U2030&lt;=60),1,OR('Paraclinicos '!T2030&gt;90,'Paraclinicos '!U2030&gt;60),0)</f>
        <v/>
      </c>
      <c r="N2095" s="45" t="str">
        <f t="shared" si="98"/>
        <v/>
      </c>
      <c r="O2095" t="str" cm="1">
        <f t="array" ref="O2095">_xlfn.IFS(OR('Paraclinicos '!M2030="",'Paraclinicos '!N2030="",'Paraclinicos '!N2030=0),"",'Paraclinicos '!M2030/'Paraclinicos '!N2030&lt;100,4,'Paraclinicos '!M2030/'Paraclinicos '!N2030&lt;200,3,'Paraclinicos '!M2030/'Paraclinicos '!N2030&lt;300,2,'Paraclinicos '!M2030/'Paraclinicos '!N2030&lt;400,1,'Paraclinicos '!M2030/'Paraclinicos '!N2030&gt;=400,0)</f>
        <v/>
      </c>
      <c r="P2095" t="str" cm="1">
        <f t="array" ref="P2095">_xlfn.IFS('Paraclinicos '!C2030="","",'Paraclinicos '!C2030&lt;20,4,'Paraclinicos '!C2030&lt;50,3,'Paraclinicos '!C2030&lt;100,2,'Paraclinicos '!C2030&lt;150,1,'Paraclinicos '!C2030&gt;150,0)</f>
        <v/>
      </c>
      <c r="Q2095" t="str" cm="1">
        <f t="array" ref="Q2095">_xlfn.IFS('Paraclinicos '!O2030="","",'Paraclinicos '!O2030&lt;1.2,0,'Paraclinicos '!O2030&lt;2,1,'Paraclinicos '!O2030&lt;3.5,2,'Paraclinicos '!O2030&lt;5,3,'Paraclinicos '!O2030&gt;5,4)</f>
        <v/>
      </c>
      <c r="R2095" t="str" cm="1">
        <f t="array" ref="R2095">_xlfn.IFS('Paraclinicos '!J2030="","",'Paraclinicos '!J2030&lt;1.2,0,'Paraclinicos '!J2030&lt;2,1,'Paraclinicos '!J2030&lt;6,2,'Paraclinicos '!J2030&lt;12,3,'Paraclinicos '!J2030&gt;=12,4)</f>
        <v/>
      </c>
      <c r="S2095" t="str" cm="1">
        <f t="array" ref="S2095">_xlfn.IFS('Paraclinicos '!Y2030="","",'Paraclinicos '!Y2030&lt;70,1,'Paraclinicos '!Y2030&gt;=70,0)</f>
        <v/>
      </c>
      <c r="T2095" t="str" cm="1">
        <f t="array" ref="T2095">_xlfn.IFS('Paraclinicos '!W2030="","",'Paraclinicos '!W2030&lt;6,4,'Paraclinicos '!W2030&lt;10,3,'Paraclinicos '!W2030&lt;13,2,'Paraclinicos '!W2030&lt;15,1,'Paraclinicos '!W2030=15,0)</f>
        <v/>
      </c>
      <c r="U2095" s="54" t="str">
        <f t="shared" si="96"/>
        <v/>
      </c>
      <c r="V2095" t="str" cm="1">
        <f t="array" ref="V2095">_xlfn.IFS('Paraclinicos '!S2030="","",OR('Paraclinicos '!S2030&lt;=8,'Paraclinicos '!S2030&gt;=25),3,'Paraclinicos '!S2030&lt;12,1,'Paraclinicos '!S2030&lt;21,0,'Paraclinicos '!S2030&lt;25,2)</f>
        <v/>
      </c>
      <c r="W2095" t="str">
        <f>IFERROR(IF(INDEX('BD Demog para scores enalazar'!Y$2:'BD Demog para scores enalazar'!Y$3000,MATCH(Formulas!A2095,'BD Demog para scores enalazar'!A$2:'BD Demog para scores enalazar'!A$3000,0))=1,"SI","NO"),"")</f>
        <v/>
      </c>
      <c r="X2095" s="9" t="str">
        <f>IFERROR(IF(INDEX('BD Demog para scores enalazar'!AJ$2:'BD Demog para scores enalazar'!AJ$3000,MATCH(Formulas!A2095,'BD Demog para scores enalazar'!A$2:'BD Demog para scores enalazar'!A$3000,0))=1,"SI","NO"),"")</f>
        <v/>
      </c>
      <c r="Y2095" t="str" cm="1">
        <f t="array" ref="Y2095">IF(AND(W2095="NO",X2095="NO"),_xlfn.IFS('Paraclinicos '!K2030&lt;=91,3,'Paraclinicos '!K2030&lt;94,2,'Paraclinicos '!K2030&lt;96,1,'Paraclinicos '!K2030&gt;=96,0),"")</f>
        <v/>
      </c>
      <c r="Z2095" t="str" cm="1">
        <f t="array" ref="Z2095">IF(OR(W2095="SI",X2095="SI"),_xlfn.IFS(OR(AND('Paraclinicos '!K2031&lt;=83),AND('Paraclinicos '!K2031&gt;=97,AA2095=2)),3,OR(AND('Paraclinicos '!K2031&lt;=86),AND('Paraclinicos '!K2031&gt;=94,AA2095=2)),2,OR(AND('Paraclinicos '!K2031&lt;=88),AND('Paraclinicos '!K2031&gt;=92,AA2095=2)),1,OR(AND('Paraclinicos '!K2031&gt;=88,'Paraclinicos '!K2031&lt;=92),AND('Paraclinicos '!K2031&gt;=93,AA2095=0)),0),"")</f>
        <v/>
      </c>
      <c r="AA2095" t="str" cm="1">
        <f t="array" ref="AA2095">_xlfn.IFS('Paraclinicos '!E2030="","",'Paraclinicos '!E2030="Oxigeno",2,'Paraclinicos '!E2030="Aire",0)</f>
        <v/>
      </c>
    </row>
    <row r="2096" spans="1:27" x14ac:dyDescent="0.25">
      <c r="A2096">
        <f>'Paraclinicos '!A2031</f>
        <v>0</v>
      </c>
      <c r="B2096" s="3">
        <f>'Paraclinicos '!R2031</f>
        <v>0</v>
      </c>
      <c r="C2096" t="str" cm="1">
        <f t="array" ref="C2096">_xlfn.IFS('Paraclinicos '!Q2031="","",'Paraclinicos '!Q2031&gt;60,3,'Paraclinicos '!Q2031&lt;=60,1)</f>
        <v/>
      </c>
      <c r="D2096" t="str">
        <f>IFERROR(IF(INDEX('BD Demog para scores enalazar'!BC$2:BC$3000,MATCH(Formulas!A2096,'BD Demog para scores enalazar'!A$2:A$3000,0))=0,"SI","NO"),"")</f>
        <v/>
      </c>
      <c r="E2096" t="str" cm="1">
        <f t="array" ref="E2096">_xlfn.IFS(D2096="","",D2096="SI",4,D2096="NO",1)</f>
        <v/>
      </c>
      <c r="F2096" t="str" cm="1">
        <f t="array" ref="F2096">_xlfn.IFS('Paraclinicos '!B2031="","",'Paraclinicos '!B2031&gt;1,1,'Paraclinicos '!B2031&lt;=1,3)</f>
        <v/>
      </c>
      <c r="G2096" t="str" cm="1">
        <f t="array" ref="G2096">_xlfn.IFS('Paraclinicos '!D2031="","",AND('Paraclinicos '!D2031&gt;=250,'Paraclinicos '!D2031&lt;=500),2,'Paraclinicos '!D2031&gt;500,3,'Paraclinicos '!D2031&lt;250,1)</f>
        <v/>
      </c>
      <c r="H2096" s="50" t="str">
        <f t="shared" si="97"/>
        <v/>
      </c>
      <c r="I2096" t="str" cm="1">
        <f t="array" ref="I2096">_xlfn.IFS('Paraclinicos '!Q2031="","",'Paraclinicos '!Q2031&gt;=65,1,'Paraclinicos '!Q2031&lt;65,0)</f>
        <v/>
      </c>
      <c r="J2096" t="str" cm="1">
        <f t="array" ref="J2096">_xlfn.IFS('Paraclinicos '!I2031="","",'Paraclinicos '!I2031&gt;7,1,'Paraclinicos '!I2031&lt;=7,0)</f>
        <v/>
      </c>
      <c r="K2096" t="str" cm="1">
        <f t="array" ref="K2096">_xlfn.IFS('Paraclinicos '!W2031="","",'Paraclinicos '!W2031&lt;=8,1,'Paraclinicos '!W2031&gt;8,0)</f>
        <v/>
      </c>
      <c r="L2096" t="str" cm="1">
        <f t="array" ref="L2096">_xlfn.IFS('Paraclinicos '!S2031="","",'Paraclinicos '!S2031&gt;=30,1,'Paraclinicos '!S2031&lt;30,0)</f>
        <v/>
      </c>
      <c r="M2096" t="str" cm="1">
        <f t="array" ref="M2096">_xlfn.IFS(OR('Paraclinicos '!T2031="",'Paraclinicos '!U2031=""),"",OR('Paraclinicos '!T2031&lt;=90,'Paraclinicos '!U2031&lt;=60),1,OR('Paraclinicos '!T2031&gt;90,'Paraclinicos '!U2031&gt;60),0)</f>
        <v/>
      </c>
      <c r="N2096" s="45" t="str">
        <f t="shared" si="98"/>
        <v/>
      </c>
      <c r="O2096" t="str" cm="1">
        <f t="array" ref="O2096">_xlfn.IFS(OR('Paraclinicos '!M2031="",'Paraclinicos '!N2031="",'Paraclinicos '!N2031=0),"",'Paraclinicos '!M2031/'Paraclinicos '!N2031&lt;100,4,'Paraclinicos '!M2031/'Paraclinicos '!N2031&lt;200,3,'Paraclinicos '!M2031/'Paraclinicos '!N2031&lt;300,2,'Paraclinicos '!M2031/'Paraclinicos '!N2031&lt;400,1,'Paraclinicos '!M2031/'Paraclinicos '!N2031&gt;=400,0)</f>
        <v/>
      </c>
      <c r="P2096" t="str" cm="1">
        <f t="array" ref="P2096">_xlfn.IFS('Paraclinicos '!C2031="","",'Paraclinicos '!C2031&lt;20,4,'Paraclinicos '!C2031&lt;50,3,'Paraclinicos '!C2031&lt;100,2,'Paraclinicos '!C2031&lt;150,1,'Paraclinicos '!C2031&gt;150,0)</f>
        <v/>
      </c>
      <c r="Q2096" t="str" cm="1">
        <f t="array" ref="Q2096">_xlfn.IFS('Paraclinicos '!O2031="","",'Paraclinicos '!O2031&lt;1.2,0,'Paraclinicos '!O2031&lt;2,1,'Paraclinicos '!O2031&lt;3.5,2,'Paraclinicos '!O2031&lt;5,3,'Paraclinicos '!O2031&gt;5,4)</f>
        <v/>
      </c>
      <c r="R2096" t="str" cm="1">
        <f t="array" ref="R2096">_xlfn.IFS('Paraclinicos '!J2031="","",'Paraclinicos '!J2031&lt;1.2,0,'Paraclinicos '!J2031&lt;2,1,'Paraclinicos '!J2031&lt;6,2,'Paraclinicos '!J2031&lt;12,3,'Paraclinicos '!J2031&gt;=12,4)</f>
        <v/>
      </c>
      <c r="S2096" t="str" cm="1">
        <f t="array" ref="S2096">_xlfn.IFS('Paraclinicos '!Y2031="","",'Paraclinicos '!Y2031&lt;70,1,'Paraclinicos '!Y2031&gt;=70,0)</f>
        <v/>
      </c>
      <c r="T2096" t="str" cm="1">
        <f t="array" ref="T2096">_xlfn.IFS('Paraclinicos '!W2031="","",'Paraclinicos '!W2031&lt;6,4,'Paraclinicos '!W2031&lt;10,3,'Paraclinicos '!W2031&lt;13,2,'Paraclinicos '!W2031&lt;15,1,'Paraclinicos '!W2031=15,0)</f>
        <v/>
      </c>
      <c r="U2096" s="54" t="str">
        <f t="shared" si="96"/>
        <v/>
      </c>
      <c r="V2096" t="str" cm="1">
        <f t="array" ref="V2096">_xlfn.IFS('Paraclinicos '!S2031="","",OR('Paraclinicos '!S2031&lt;=8,'Paraclinicos '!S2031&gt;=25),3,'Paraclinicos '!S2031&lt;12,1,'Paraclinicos '!S2031&lt;21,0,'Paraclinicos '!S2031&lt;25,2)</f>
        <v/>
      </c>
      <c r="W2096" t="str">
        <f>IFERROR(IF(INDEX('BD Demog para scores enalazar'!Y$2:'BD Demog para scores enalazar'!Y$3000,MATCH(Formulas!A2096,'BD Demog para scores enalazar'!A$2:'BD Demog para scores enalazar'!A$3000,0))=1,"SI","NO"),"")</f>
        <v/>
      </c>
      <c r="X2096" s="9" t="str">
        <f>IFERROR(IF(INDEX('BD Demog para scores enalazar'!AJ$2:'BD Demog para scores enalazar'!AJ$3000,MATCH(Formulas!A2096,'BD Demog para scores enalazar'!A$2:'BD Demog para scores enalazar'!A$3000,0))=1,"SI","NO"),"")</f>
        <v/>
      </c>
      <c r="Y2096" t="str" cm="1">
        <f t="array" ref="Y2096">IF(AND(W2096="NO",X2096="NO"),_xlfn.IFS('Paraclinicos '!K2031&lt;=91,3,'Paraclinicos '!K2031&lt;94,2,'Paraclinicos '!K2031&lt;96,1,'Paraclinicos '!K2031&gt;=96,0),"")</f>
        <v/>
      </c>
      <c r="Z2096" t="str" cm="1">
        <f t="array" ref="Z2096">IF(OR(W2096="SI",X2096="SI"),_xlfn.IFS(OR(AND('Paraclinicos '!K2032&lt;=83),AND('Paraclinicos '!K2032&gt;=97,AA2096=2)),3,OR(AND('Paraclinicos '!K2032&lt;=86),AND('Paraclinicos '!K2032&gt;=94,AA2096=2)),2,OR(AND('Paraclinicos '!K2032&lt;=88),AND('Paraclinicos '!K2032&gt;=92,AA2096=2)),1,OR(AND('Paraclinicos '!K2032&gt;=88,'Paraclinicos '!K2032&lt;=92),AND('Paraclinicos '!K2032&gt;=93,AA2096=0)),0),"")</f>
        <v/>
      </c>
      <c r="AA2096" t="str" cm="1">
        <f t="array" ref="AA2096">_xlfn.IFS('Paraclinicos '!E2031="","",'Paraclinicos '!E2031="Oxigeno",2,'Paraclinicos '!E2031="Aire",0)</f>
        <v/>
      </c>
    </row>
    <row r="2097" spans="1:27" x14ac:dyDescent="0.25">
      <c r="A2097">
        <f>'Paraclinicos '!A2032</f>
        <v>0</v>
      </c>
      <c r="B2097" s="3">
        <f>'Paraclinicos '!R2032</f>
        <v>0</v>
      </c>
      <c r="C2097" t="str" cm="1">
        <f t="array" ref="C2097">_xlfn.IFS('Paraclinicos '!Q2032="","",'Paraclinicos '!Q2032&gt;60,3,'Paraclinicos '!Q2032&lt;=60,1)</f>
        <v/>
      </c>
      <c r="D2097" t="str">
        <f>IFERROR(IF(INDEX('BD Demog para scores enalazar'!BC$2:BC$3000,MATCH(Formulas!A2097,'BD Demog para scores enalazar'!A$2:A$3000,0))=0,"SI","NO"),"")</f>
        <v/>
      </c>
      <c r="E2097" t="str" cm="1">
        <f t="array" ref="E2097">_xlfn.IFS(D2097="","",D2097="SI",4,D2097="NO",1)</f>
        <v/>
      </c>
      <c r="F2097" t="str" cm="1">
        <f t="array" ref="F2097">_xlfn.IFS('Paraclinicos '!B2032="","",'Paraclinicos '!B2032&gt;1,1,'Paraclinicos '!B2032&lt;=1,3)</f>
        <v/>
      </c>
      <c r="G2097" t="str" cm="1">
        <f t="array" ref="G2097">_xlfn.IFS('Paraclinicos '!D2032="","",AND('Paraclinicos '!D2032&gt;=250,'Paraclinicos '!D2032&lt;=500),2,'Paraclinicos '!D2032&gt;500,3,'Paraclinicos '!D2032&lt;250,1)</f>
        <v/>
      </c>
      <c r="H2097" s="50" t="str">
        <f t="shared" si="97"/>
        <v/>
      </c>
      <c r="I2097" t="str" cm="1">
        <f t="array" ref="I2097">_xlfn.IFS('Paraclinicos '!Q2032="","",'Paraclinicos '!Q2032&gt;=65,1,'Paraclinicos '!Q2032&lt;65,0)</f>
        <v/>
      </c>
      <c r="J2097" t="str" cm="1">
        <f t="array" ref="J2097">_xlfn.IFS('Paraclinicos '!I2032="","",'Paraclinicos '!I2032&gt;7,1,'Paraclinicos '!I2032&lt;=7,0)</f>
        <v/>
      </c>
      <c r="K2097" t="str" cm="1">
        <f t="array" ref="K2097">_xlfn.IFS('Paraclinicos '!W2032="","",'Paraclinicos '!W2032&lt;=8,1,'Paraclinicos '!W2032&gt;8,0)</f>
        <v/>
      </c>
      <c r="L2097" t="str" cm="1">
        <f t="array" ref="L2097">_xlfn.IFS('Paraclinicos '!S2032="","",'Paraclinicos '!S2032&gt;=30,1,'Paraclinicos '!S2032&lt;30,0)</f>
        <v/>
      </c>
      <c r="M2097" t="str" cm="1">
        <f t="array" ref="M2097">_xlfn.IFS(OR('Paraclinicos '!T2032="",'Paraclinicos '!U2032=""),"",OR('Paraclinicos '!T2032&lt;=90,'Paraclinicos '!U2032&lt;=60),1,OR('Paraclinicos '!T2032&gt;90,'Paraclinicos '!U2032&gt;60),0)</f>
        <v/>
      </c>
      <c r="N2097" s="45" t="str">
        <f t="shared" si="98"/>
        <v/>
      </c>
      <c r="O2097" t="str" cm="1">
        <f t="array" ref="O2097">_xlfn.IFS(OR('Paraclinicos '!M2032="",'Paraclinicos '!N2032="",'Paraclinicos '!N2032=0),"",'Paraclinicos '!M2032/'Paraclinicos '!N2032&lt;100,4,'Paraclinicos '!M2032/'Paraclinicos '!N2032&lt;200,3,'Paraclinicos '!M2032/'Paraclinicos '!N2032&lt;300,2,'Paraclinicos '!M2032/'Paraclinicos '!N2032&lt;400,1,'Paraclinicos '!M2032/'Paraclinicos '!N2032&gt;=400,0)</f>
        <v/>
      </c>
      <c r="P2097" t="str" cm="1">
        <f t="array" ref="P2097">_xlfn.IFS('Paraclinicos '!C2032="","",'Paraclinicos '!C2032&lt;20,4,'Paraclinicos '!C2032&lt;50,3,'Paraclinicos '!C2032&lt;100,2,'Paraclinicos '!C2032&lt;150,1,'Paraclinicos '!C2032&gt;150,0)</f>
        <v/>
      </c>
      <c r="Q2097" t="str" cm="1">
        <f t="array" ref="Q2097">_xlfn.IFS('Paraclinicos '!O2032="","",'Paraclinicos '!O2032&lt;1.2,0,'Paraclinicos '!O2032&lt;2,1,'Paraclinicos '!O2032&lt;3.5,2,'Paraclinicos '!O2032&lt;5,3,'Paraclinicos '!O2032&gt;5,4)</f>
        <v/>
      </c>
      <c r="R2097" t="str" cm="1">
        <f t="array" ref="R2097">_xlfn.IFS('Paraclinicos '!J2032="","",'Paraclinicos '!J2032&lt;1.2,0,'Paraclinicos '!J2032&lt;2,1,'Paraclinicos '!J2032&lt;6,2,'Paraclinicos '!J2032&lt;12,3,'Paraclinicos '!J2032&gt;=12,4)</f>
        <v/>
      </c>
      <c r="S2097" t="str" cm="1">
        <f t="array" ref="S2097">_xlfn.IFS('Paraclinicos '!Y2032="","",'Paraclinicos '!Y2032&lt;70,1,'Paraclinicos '!Y2032&gt;=70,0)</f>
        <v/>
      </c>
      <c r="T2097" t="str" cm="1">
        <f t="array" ref="T2097">_xlfn.IFS('Paraclinicos '!W2032="","",'Paraclinicos '!W2032&lt;6,4,'Paraclinicos '!W2032&lt;10,3,'Paraclinicos '!W2032&lt;13,2,'Paraclinicos '!W2032&lt;15,1,'Paraclinicos '!W2032=15,0)</f>
        <v/>
      </c>
      <c r="U2097" s="54" t="str">
        <f t="shared" si="96"/>
        <v/>
      </c>
      <c r="V2097" t="str" cm="1">
        <f t="array" ref="V2097">_xlfn.IFS('Paraclinicos '!S2032="","",OR('Paraclinicos '!S2032&lt;=8,'Paraclinicos '!S2032&gt;=25),3,'Paraclinicos '!S2032&lt;12,1,'Paraclinicos '!S2032&lt;21,0,'Paraclinicos '!S2032&lt;25,2)</f>
        <v/>
      </c>
      <c r="W2097" t="str">
        <f>IFERROR(IF(INDEX('BD Demog para scores enalazar'!Y$2:'BD Demog para scores enalazar'!Y$3000,MATCH(Formulas!A2097,'BD Demog para scores enalazar'!A$2:'BD Demog para scores enalazar'!A$3000,0))=1,"SI","NO"),"")</f>
        <v/>
      </c>
      <c r="X2097" s="9" t="str">
        <f>IFERROR(IF(INDEX('BD Demog para scores enalazar'!AJ$2:'BD Demog para scores enalazar'!AJ$3000,MATCH(Formulas!A2097,'BD Demog para scores enalazar'!A$2:'BD Demog para scores enalazar'!A$3000,0))=1,"SI","NO"),"")</f>
        <v/>
      </c>
      <c r="Y2097" t="str" cm="1">
        <f t="array" ref="Y2097">IF(AND(W2097="NO",X2097="NO"),_xlfn.IFS('Paraclinicos '!K2032&lt;=91,3,'Paraclinicos '!K2032&lt;94,2,'Paraclinicos '!K2032&lt;96,1,'Paraclinicos '!K2032&gt;=96,0),"")</f>
        <v/>
      </c>
      <c r="Z2097" t="str" cm="1">
        <f t="array" ref="Z2097">IF(OR(W2097="SI",X2097="SI"),_xlfn.IFS(OR(AND('Paraclinicos '!K2033&lt;=83),AND('Paraclinicos '!K2033&gt;=97,AA2097=2)),3,OR(AND('Paraclinicos '!K2033&lt;=86),AND('Paraclinicos '!K2033&gt;=94,AA2097=2)),2,OR(AND('Paraclinicos '!K2033&lt;=88),AND('Paraclinicos '!K2033&gt;=92,AA2097=2)),1,OR(AND('Paraclinicos '!K2033&gt;=88,'Paraclinicos '!K2033&lt;=92),AND('Paraclinicos '!K2033&gt;=93,AA2097=0)),0),"")</f>
        <v/>
      </c>
      <c r="AA2097" t="str" cm="1">
        <f t="array" ref="AA2097">_xlfn.IFS('Paraclinicos '!E2032="","",'Paraclinicos '!E2032="Oxigeno",2,'Paraclinicos '!E2032="Aire",0)</f>
        <v/>
      </c>
    </row>
    <row r="2098" spans="1:27" x14ac:dyDescent="0.25">
      <c r="A2098">
        <f>'Paraclinicos '!A2033</f>
        <v>0</v>
      </c>
      <c r="B2098" s="3">
        <f>'Paraclinicos '!R2033</f>
        <v>0</v>
      </c>
      <c r="C2098" t="str" cm="1">
        <f t="array" ref="C2098">_xlfn.IFS('Paraclinicos '!Q2033="","",'Paraclinicos '!Q2033&gt;60,3,'Paraclinicos '!Q2033&lt;=60,1)</f>
        <v/>
      </c>
      <c r="D2098" t="str">
        <f>IFERROR(IF(INDEX('BD Demog para scores enalazar'!BC$2:BC$3000,MATCH(Formulas!A2098,'BD Demog para scores enalazar'!A$2:A$3000,0))=0,"SI","NO"),"")</f>
        <v/>
      </c>
      <c r="E2098" t="str" cm="1">
        <f t="array" ref="E2098">_xlfn.IFS(D2098="","",D2098="SI",4,D2098="NO",1)</f>
        <v/>
      </c>
      <c r="F2098" t="str" cm="1">
        <f t="array" ref="F2098">_xlfn.IFS('Paraclinicos '!B2033="","",'Paraclinicos '!B2033&gt;1,1,'Paraclinicos '!B2033&lt;=1,3)</f>
        <v/>
      </c>
      <c r="G2098" t="str" cm="1">
        <f t="array" ref="G2098">_xlfn.IFS('Paraclinicos '!D2033="","",AND('Paraclinicos '!D2033&gt;=250,'Paraclinicos '!D2033&lt;=500),2,'Paraclinicos '!D2033&gt;500,3,'Paraclinicos '!D2033&lt;250,1)</f>
        <v/>
      </c>
      <c r="H2098" s="50" t="str">
        <f t="shared" si="97"/>
        <v/>
      </c>
      <c r="I2098" t="str" cm="1">
        <f t="array" ref="I2098">_xlfn.IFS('Paraclinicos '!Q2033="","",'Paraclinicos '!Q2033&gt;=65,1,'Paraclinicos '!Q2033&lt;65,0)</f>
        <v/>
      </c>
      <c r="J2098" t="str" cm="1">
        <f t="array" ref="J2098">_xlfn.IFS('Paraclinicos '!I2033="","",'Paraclinicos '!I2033&gt;7,1,'Paraclinicos '!I2033&lt;=7,0)</f>
        <v/>
      </c>
      <c r="K2098" t="str" cm="1">
        <f t="array" ref="K2098">_xlfn.IFS('Paraclinicos '!W2033="","",'Paraclinicos '!W2033&lt;=8,1,'Paraclinicos '!W2033&gt;8,0)</f>
        <v/>
      </c>
      <c r="L2098" t="str" cm="1">
        <f t="array" ref="L2098">_xlfn.IFS('Paraclinicos '!S2033="","",'Paraclinicos '!S2033&gt;=30,1,'Paraclinicos '!S2033&lt;30,0)</f>
        <v/>
      </c>
      <c r="M2098" t="str" cm="1">
        <f t="array" ref="M2098">_xlfn.IFS(OR('Paraclinicos '!T2033="",'Paraclinicos '!U2033=""),"",OR('Paraclinicos '!T2033&lt;=90,'Paraclinicos '!U2033&lt;=60),1,OR('Paraclinicos '!T2033&gt;90,'Paraclinicos '!U2033&gt;60),0)</f>
        <v/>
      </c>
      <c r="N2098" s="45" t="str">
        <f t="shared" si="98"/>
        <v/>
      </c>
      <c r="O2098" t="str" cm="1">
        <f t="array" ref="O2098">_xlfn.IFS(OR('Paraclinicos '!M2033="",'Paraclinicos '!N2033="",'Paraclinicos '!N2033=0),"",'Paraclinicos '!M2033/'Paraclinicos '!N2033&lt;100,4,'Paraclinicos '!M2033/'Paraclinicos '!N2033&lt;200,3,'Paraclinicos '!M2033/'Paraclinicos '!N2033&lt;300,2,'Paraclinicos '!M2033/'Paraclinicos '!N2033&lt;400,1,'Paraclinicos '!M2033/'Paraclinicos '!N2033&gt;=400,0)</f>
        <v/>
      </c>
      <c r="P2098" t="str" cm="1">
        <f t="array" ref="P2098">_xlfn.IFS('Paraclinicos '!C2033="","",'Paraclinicos '!C2033&lt;20,4,'Paraclinicos '!C2033&lt;50,3,'Paraclinicos '!C2033&lt;100,2,'Paraclinicos '!C2033&lt;150,1,'Paraclinicos '!C2033&gt;150,0)</f>
        <v/>
      </c>
      <c r="Q2098" t="str" cm="1">
        <f t="array" ref="Q2098">_xlfn.IFS('Paraclinicos '!O2033="","",'Paraclinicos '!O2033&lt;1.2,0,'Paraclinicos '!O2033&lt;2,1,'Paraclinicos '!O2033&lt;3.5,2,'Paraclinicos '!O2033&lt;5,3,'Paraclinicos '!O2033&gt;5,4)</f>
        <v/>
      </c>
      <c r="R2098" t="str" cm="1">
        <f t="array" ref="R2098">_xlfn.IFS('Paraclinicos '!J2033="","",'Paraclinicos '!J2033&lt;1.2,0,'Paraclinicos '!J2033&lt;2,1,'Paraclinicos '!J2033&lt;6,2,'Paraclinicos '!J2033&lt;12,3,'Paraclinicos '!J2033&gt;=12,4)</f>
        <v/>
      </c>
      <c r="S2098" t="str" cm="1">
        <f t="array" ref="S2098">_xlfn.IFS('Paraclinicos '!Y2033="","",'Paraclinicos '!Y2033&lt;70,1,'Paraclinicos '!Y2033&gt;=70,0)</f>
        <v/>
      </c>
      <c r="T2098" t="str" cm="1">
        <f t="array" ref="T2098">_xlfn.IFS('Paraclinicos '!W2033="","",'Paraclinicos '!W2033&lt;6,4,'Paraclinicos '!W2033&lt;10,3,'Paraclinicos '!W2033&lt;13,2,'Paraclinicos '!W2033&lt;15,1,'Paraclinicos '!W2033=15,0)</f>
        <v/>
      </c>
      <c r="U2098" s="54" t="str">
        <f t="shared" si="96"/>
        <v/>
      </c>
      <c r="V2098" t="str" cm="1">
        <f t="array" ref="V2098">_xlfn.IFS('Paraclinicos '!S2033="","",OR('Paraclinicos '!S2033&lt;=8,'Paraclinicos '!S2033&gt;=25),3,'Paraclinicos '!S2033&lt;12,1,'Paraclinicos '!S2033&lt;21,0,'Paraclinicos '!S2033&lt;25,2)</f>
        <v/>
      </c>
      <c r="W2098" t="str">
        <f>IFERROR(IF(INDEX('BD Demog para scores enalazar'!Y$2:'BD Demog para scores enalazar'!Y$3000,MATCH(Formulas!A2098,'BD Demog para scores enalazar'!A$2:'BD Demog para scores enalazar'!A$3000,0))=1,"SI","NO"),"")</f>
        <v/>
      </c>
      <c r="X2098" s="9" t="str">
        <f>IFERROR(IF(INDEX('BD Demog para scores enalazar'!AJ$2:'BD Demog para scores enalazar'!AJ$3000,MATCH(Formulas!A2098,'BD Demog para scores enalazar'!A$2:'BD Demog para scores enalazar'!A$3000,0))=1,"SI","NO"),"")</f>
        <v/>
      </c>
      <c r="Y2098" t="str" cm="1">
        <f t="array" ref="Y2098">IF(AND(W2098="NO",X2098="NO"),_xlfn.IFS('Paraclinicos '!K2033&lt;=91,3,'Paraclinicos '!K2033&lt;94,2,'Paraclinicos '!K2033&lt;96,1,'Paraclinicos '!K2033&gt;=96,0),"")</f>
        <v/>
      </c>
      <c r="Z2098" t="str" cm="1">
        <f t="array" ref="Z2098">IF(OR(W2098="SI",X2098="SI"),_xlfn.IFS(OR(AND('Paraclinicos '!K2034&lt;=83),AND('Paraclinicos '!K2034&gt;=97,AA2098=2)),3,OR(AND('Paraclinicos '!K2034&lt;=86),AND('Paraclinicos '!K2034&gt;=94,AA2098=2)),2,OR(AND('Paraclinicos '!K2034&lt;=88),AND('Paraclinicos '!K2034&gt;=92,AA2098=2)),1,OR(AND('Paraclinicos '!K2034&gt;=88,'Paraclinicos '!K2034&lt;=92),AND('Paraclinicos '!K2034&gt;=93,AA2098=0)),0),"")</f>
        <v/>
      </c>
      <c r="AA2098" t="str" cm="1">
        <f t="array" ref="AA2098">_xlfn.IFS('Paraclinicos '!E2033="","",'Paraclinicos '!E2033="Oxigeno",2,'Paraclinicos '!E2033="Aire",0)</f>
        <v/>
      </c>
    </row>
    <row r="2099" spans="1:27" x14ac:dyDescent="0.25">
      <c r="A2099">
        <f>'Paraclinicos '!A2034</f>
        <v>0</v>
      </c>
      <c r="B2099" s="3">
        <f>'Paraclinicos '!R2034</f>
        <v>0</v>
      </c>
      <c r="C2099" t="str" cm="1">
        <f t="array" ref="C2099">_xlfn.IFS('Paraclinicos '!Q2034="","",'Paraclinicos '!Q2034&gt;60,3,'Paraclinicos '!Q2034&lt;=60,1)</f>
        <v/>
      </c>
      <c r="D2099" t="str">
        <f>IFERROR(IF(INDEX('BD Demog para scores enalazar'!BC$2:BC$3000,MATCH(Formulas!A2099,'BD Demog para scores enalazar'!A$2:A$3000,0))=0,"SI","NO"),"")</f>
        <v/>
      </c>
      <c r="E2099" t="str" cm="1">
        <f t="array" ref="E2099">_xlfn.IFS(D2099="","",D2099="SI",4,D2099="NO",1)</f>
        <v/>
      </c>
      <c r="F2099" t="str" cm="1">
        <f t="array" ref="F2099">_xlfn.IFS('Paraclinicos '!B2034="","",'Paraclinicos '!B2034&gt;1,1,'Paraclinicos '!B2034&lt;=1,3)</f>
        <v/>
      </c>
      <c r="G2099" t="str" cm="1">
        <f t="array" ref="G2099">_xlfn.IFS('Paraclinicos '!D2034="","",AND('Paraclinicos '!D2034&gt;=250,'Paraclinicos '!D2034&lt;=500),2,'Paraclinicos '!D2034&gt;500,3,'Paraclinicos '!D2034&lt;250,1)</f>
        <v/>
      </c>
      <c r="H2099" s="50" t="str">
        <f t="shared" si="97"/>
        <v/>
      </c>
      <c r="I2099" t="str" cm="1">
        <f t="array" ref="I2099">_xlfn.IFS('Paraclinicos '!Q2034="","",'Paraclinicos '!Q2034&gt;=65,1,'Paraclinicos '!Q2034&lt;65,0)</f>
        <v/>
      </c>
      <c r="J2099" t="str" cm="1">
        <f t="array" ref="J2099">_xlfn.IFS('Paraclinicos '!I2034="","",'Paraclinicos '!I2034&gt;7,1,'Paraclinicos '!I2034&lt;=7,0)</f>
        <v/>
      </c>
      <c r="K2099" t="str" cm="1">
        <f t="array" ref="K2099">_xlfn.IFS('Paraclinicos '!W2034="","",'Paraclinicos '!W2034&lt;=8,1,'Paraclinicos '!W2034&gt;8,0)</f>
        <v/>
      </c>
      <c r="L2099" t="str" cm="1">
        <f t="array" ref="L2099">_xlfn.IFS('Paraclinicos '!S2034="","",'Paraclinicos '!S2034&gt;=30,1,'Paraclinicos '!S2034&lt;30,0)</f>
        <v/>
      </c>
      <c r="M2099" t="str" cm="1">
        <f t="array" ref="M2099">_xlfn.IFS(OR('Paraclinicos '!T2034="",'Paraclinicos '!U2034=""),"",OR('Paraclinicos '!T2034&lt;=90,'Paraclinicos '!U2034&lt;=60),1,OR('Paraclinicos '!T2034&gt;90,'Paraclinicos '!U2034&gt;60),0)</f>
        <v/>
      </c>
      <c r="N2099" s="45" t="str">
        <f t="shared" si="98"/>
        <v/>
      </c>
      <c r="O2099" t="str" cm="1">
        <f t="array" ref="O2099">_xlfn.IFS(OR('Paraclinicos '!M2034="",'Paraclinicos '!N2034="",'Paraclinicos '!N2034=0),"",'Paraclinicos '!M2034/'Paraclinicos '!N2034&lt;100,4,'Paraclinicos '!M2034/'Paraclinicos '!N2034&lt;200,3,'Paraclinicos '!M2034/'Paraclinicos '!N2034&lt;300,2,'Paraclinicos '!M2034/'Paraclinicos '!N2034&lt;400,1,'Paraclinicos '!M2034/'Paraclinicos '!N2034&gt;=400,0)</f>
        <v/>
      </c>
      <c r="P2099" t="str" cm="1">
        <f t="array" ref="P2099">_xlfn.IFS('Paraclinicos '!C2034="","",'Paraclinicos '!C2034&lt;20,4,'Paraclinicos '!C2034&lt;50,3,'Paraclinicos '!C2034&lt;100,2,'Paraclinicos '!C2034&lt;150,1,'Paraclinicos '!C2034&gt;150,0)</f>
        <v/>
      </c>
      <c r="Q2099" t="str" cm="1">
        <f t="array" ref="Q2099">_xlfn.IFS('Paraclinicos '!O2034="","",'Paraclinicos '!O2034&lt;1.2,0,'Paraclinicos '!O2034&lt;2,1,'Paraclinicos '!O2034&lt;3.5,2,'Paraclinicos '!O2034&lt;5,3,'Paraclinicos '!O2034&gt;5,4)</f>
        <v/>
      </c>
      <c r="R2099" t="str" cm="1">
        <f t="array" ref="R2099">_xlfn.IFS('Paraclinicos '!J2034="","",'Paraclinicos '!J2034&lt;1.2,0,'Paraclinicos '!J2034&lt;2,1,'Paraclinicos '!J2034&lt;6,2,'Paraclinicos '!J2034&lt;12,3,'Paraclinicos '!J2034&gt;=12,4)</f>
        <v/>
      </c>
      <c r="S2099" t="str" cm="1">
        <f t="array" ref="S2099">_xlfn.IFS('Paraclinicos '!Y2034="","",'Paraclinicos '!Y2034&lt;70,1,'Paraclinicos '!Y2034&gt;=70,0)</f>
        <v/>
      </c>
      <c r="T2099" t="str" cm="1">
        <f t="array" ref="T2099">_xlfn.IFS('Paraclinicos '!W2034="","",'Paraclinicos '!W2034&lt;6,4,'Paraclinicos '!W2034&lt;10,3,'Paraclinicos '!W2034&lt;13,2,'Paraclinicos '!W2034&lt;15,1,'Paraclinicos '!W2034=15,0)</f>
        <v/>
      </c>
      <c r="U2099" s="54" t="str">
        <f t="shared" si="96"/>
        <v/>
      </c>
      <c r="V2099" t="str" cm="1">
        <f t="array" ref="V2099">_xlfn.IFS('Paraclinicos '!S2034="","",OR('Paraclinicos '!S2034&lt;=8,'Paraclinicos '!S2034&gt;=25),3,'Paraclinicos '!S2034&lt;12,1,'Paraclinicos '!S2034&lt;21,0,'Paraclinicos '!S2034&lt;25,2)</f>
        <v/>
      </c>
      <c r="W2099" t="str">
        <f>IFERROR(IF(INDEX('BD Demog para scores enalazar'!Y$2:'BD Demog para scores enalazar'!Y$3000,MATCH(Formulas!A2099,'BD Demog para scores enalazar'!A$2:'BD Demog para scores enalazar'!A$3000,0))=1,"SI","NO"),"")</f>
        <v/>
      </c>
      <c r="X2099" s="9" t="str">
        <f>IFERROR(IF(INDEX('BD Demog para scores enalazar'!AJ$2:'BD Demog para scores enalazar'!AJ$3000,MATCH(Formulas!A2099,'BD Demog para scores enalazar'!A$2:'BD Demog para scores enalazar'!A$3000,0))=1,"SI","NO"),"")</f>
        <v/>
      </c>
      <c r="Y2099" t="str" cm="1">
        <f t="array" ref="Y2099">IF(AND(W2099="NO",X2099="NO"),_xlfn.IFS('Paraclinicos '!K2034&lt;=91,3,'Paraclinicos '!K2034&lt;94,2,'Paraclinicos '!K2034&lt;96,1,'Paraclinicos '!K2034&gt;=96,0),"")</f>
        <v/>
      </c>
      <c r="Z2099" t="str" cm="1">
        <f t="array" ref="Z2099">IF(OR(W2099="SI",X2099="SI"),_xlfn.IFS(OR(AND('Paraclinicos '!K2035&lt;=83),AND('Paraclinicos '!K2035&gt;=97,AA2099=2)),3,OR(AND('Paraclinicos '!K2035&lt;=86),AND('Paraclinicos '!K2035&gt;=94,AA2099=2)),2,OR(AND('Paraclinicos '!K2035&lt;=88),AND('Paraclinicos '!K2035&gt;=92,AA2099=2)),1,OR(AND('Paraclinicos '!K2035&gt;=88,'Paraclinicos '!K2035&lt;=92),AND('Paraclinicos '!K2035&gt;=93,AA2099=0)),0),"")</f>
        <v/>
      </c>
      <c r="AA2099" t="str" cm="1">
        <f t="array" ref="AA2099">_xlfn.IFS('Paraclinicos '!E2034="","",'Paraclinicos '!E2034="Oxigeno",2,'Paraclinicos '!E2034="Aire",0)</f>
        <v/>
      </c>
    </row>
    <row r="2100" spans="1:27" x14ac:dyDescent="0.25">
      <c r="A2100">
        <f>'Paraclinicos '!A2035</f>
        <v>0</v>
      </c>
      <c r="B2100" s="3">
        <f>'Paraclinicos '!R2035</f>
        <v>0</v>
      </c>
      <c r="C2100" t="str" cm="1">
        <f t="array" ref="C2100">_xlfn.IFS('Paraclinicos '!Q2035="","",'Paraclinicos '!Q2035&gt;60,3,'Paraclinicos '!Q2035&lt;=60,1)</f>
        <v/>
      </c>
      <c r="D2100" t="str">
        <f>IFERROR(IF(INDEX('BD Demog para scores enalazar'!BC$2:BC$3000,MATCH(Formulas!A2100,'BD Demog para scores enalazar'!A$2:A$3000,0))=0,"SI","NO"),"")</f>
        <v/>
      </c>
      <c r="E2100" t="str" cm="1">
        <f t="array" ref="E2100">_xlfn.IFS(D2100="","",D2100="SI",4,D2100="NO",1)</f>
        <v/>
      </c>
      <c r="F2100" t="str" cm="1">
        <f t="array" ref="F2100">_xlfn.IFS('Paraclinicos '!B2035="","",'Paraclinicos '!B2035&gt;1,1,'Paraclinicos '!B2035&lt;=1,3)</f>
        <v/>
      </c>
      <c r="G2100" t="str" cm="1">
        <f t="array" ref="G2100">_xlfn.IFS('Paraclinicos '!D2035="","",AND('Paraclinicos '!D2035&gt;=250,'Paraclinicos '!D2035&lt;=500),2,'Paraclinicos '!D2035&gt;500,3,'Paraclinicos '!D2035&lt;250,1)</f>
        <v/>
      </c>
      <c r="H2100" s="50" t="str">
        <f t="shared" si="97"/>
        <v/>
      </c>
      <c r="I2100" t="str" cm="1">
        <f t="array" ref="I2100">_xlfn.IFS('Paraclinicos '!Q2035="","",'Paraclinicos '!Q2035&gt;=65,1,'Paraclinicos '!Q2035&lt;65,0)</f>
        <v/>
      </c>
      <c r="J2100" t="str" cm="1">
        <f t="array" ref="J2100">_xlfn.IFS('Paraclinicos '!I2035="","",'Paraclinicos '!I2035&gt;7,1,'Paraclinicos '!I2035&lt;=7,0)</f>
        <v/>
      </c>
      <c r="K2100" t="str" cm="1">
        <f t="array" ref="K2100">_xlfn.IFS('Paraclinicos '!W2035="","",'Paraclinicos '!W2035&lt;=8,1,'Paraclinicos '!W2035&gt;8,0)</f>
        <v/>
      </c>
      <c r="L2100" t="str" cm="1">
        <f t="array" ref="L2100">_xlfn.IFS('Paraclinicos '!S2035="","",'Paraclinicos '!S2035&gt;=30,1,'Paraclinicos '!S2035&lt;30,0)</f>
        <v/>
      </c>
      <c r="M2100" t="str" cm="1">
        <f t="array" ref="M2100">_xlfn.IFS(OR('Paraclinicos '!T2035="",'Paraclinicos '!U2035=""),"",OR('Paraclinicos '!T2035&lt;=90,'Paraclinicos '!U2035&lt;=60),1,OR('Paraclinicos '!T2035&gt;90,'Paraclinicos '!U2035&gt;60),0)</f>
        <v/>
      </c>
      <c r="N2100" s="45" t="str">
        <f t="shared" si="98"/>
        <v/>
      </c>
      <c r="O2100" t="str" cm="1">
        <f t="array" ref="O2100">_xlfn.IFS(OR('Paraclinicos '!M2035="",'Paraclinicos '!N2035="",'Paraclinicos '!N2035=0),"",'Paraclinicos '!M2035/'Paraclinicos '!N2035&lt;100,4,'Paraclinicos '!M2035/'Paraclinicos '!N2035&lt;200,3,'Paraclinicos '!M2035/'Paraclinicos '!N2035&lt;300,2,'Paraclinicos '!M2035/'Paraclinicos '!N2035&lt;400,1,'Paraclinicos '!M2035/'Paraclinicos '!N2035&gt;=400,0)</f>
        <v/>
      </c>
      <c r="P2100" t="str" cm="1">
        <f t="array" ref="P2100">_xlfn.IFS('Paraclinicos '!C2035="","",'Paraclinicos '!C2035&lt;20,4,'Paraclinicos '!C2035&lt;50,3,'Paraclinicos '!C2035&lt;100,2,'Paraclinicos '!C2035&lt;150,1,'Paraclinicos '!C2035&gt;150,0)</f>
        <v/>
      </c>
      <c r="Q2100" t="str" cm="1">
        <f t="array" ref="Q2100">_xlfn.IFS('Paraclinicos '!O2035="","",'Paraclinicos '!O2035&lt;1.2,0,'Paraclinicos '!O2035&lt;2,1,'Paraclinicos '!O2035&lt;3.5,2,'Paraclinicos '!O2035&lt;5,3,'Paraclinicos '!O2035&gt;5,4)</f>
        <v/>
      </c>
      <c r="R2100" t="str" cm="1">
        <f t="array" ref="R2100">_xlfn.IFS('Paraclinicos '!J2035="","",'Paraclinicos '!J2035&lt;1.2,0,'Paraclinicos '!J2035&lt;2,1,'Paraclinicos '!J2035&lt;6,2,'Paraclinicos '!J2035&lt;12,3,'Paraclinicos '!J2035&gt;=12,4)</f>
        <v/>
      </c>
      <c r="S2100" t="str" cm="1">
        <f t="array" ref="S2100">_xlfn.IFS('Paraclinicos '!Y2035="","",'Paraclinicos '!Y2035&lt;70,1,'Paraclinicos '!Y2035&gt;=70,0)</f>
        <v/>
      </c>
      <c r="T2100" t="str" cm="1">
        <f t="array" ref="T2100">_xlfn.IFS('Paraclinicos '!W2035="","",'Paraclinicos '!W2035&lt;6,4,'Paraclinicos '!W2035&lt;10,3,'Paraclinicos '!W2035&lt;13,2,'Paraclinicos '!W2035&lt;15,1,'Paraclinicos '!W2035=15,0)</f>
        <v/>
      </c>
      <c r="U2100" s="54" t="str">
        <f t="shared" si="96"/>
        <v/>
      </c>
      <c r="V2100" t="str" cm="1">
        <f t="array" ref="V2100">_xlfn.IFS('Paraclinicos '!S2035="","",OR('Paraclinicos '!S2035&lt;=8,'Paraclinicos '!S2035&gt;=25),3,'Paraclinicos '!S2035&lt;12,1,'Paraclinicos '!S2035&lt;21,0,'Paraclinicos '!S2035&lt;25,2)</f>
        <v/>
      </c>
      <c r="W2100" t="str">
        <f>IFERROR(IF(INDEX('BD Demog para scores enalazar'!Y$2:'BD Demog para scores enalazar'!Y$3000,MATCH(Formulas!A2100,'BD Demog para scores enalazar'!A$2:'BD Demog para scores enalazar'!A$3000,0))=1,"SI","NO"),"")</f>
        <v/>
      </c>
      <c r="X2100" s="9" t="str">
        <f>IFERROR(IF(INDEX('BD Demog para scores enalazar'!AJ$2:'BD Demog para scores enalazar'!AJ$3000,MATCH(Formulas!A2100,'BD Demog para scores enalazar'!A$2:'BD Demog para scores enalazar'!A$3000,0))=1,"SI","NO"),"")</f>
        <v/>
      </c>
      <c r="Y2100" t="str" cm="1">
        <f t="array" ref="Y2100">IF(AND(W2100="NO",X2100="NO"),_xlfn.IFS('Paraclinicos '!K2035&lt;=91,3,'Paraclinicos '!K2035&lt;94,2,'Paraclinicos '!K2035&lt;96,1,'Paraclinicos '!K2035&gt;=96,0),"")</f>
        <v/>
      </c>
      <c r="Z2100" t="str" cm="1">
        <f t="array" ref="Z2100">IF(OR(W2100="SI",X2100="SI"),_xlfn.IFS(OR(AND('Paraclinicos '!K2036&lt;=83),AND('Paraclinicos '!K2036&gt;=97,AA2100=2)),3,OR(AND('Paraclinicos '!K2036&lt;=86),AND('Paraclinicos '!K2036&gt;=94,AA2100=2)),2,OR(AND('Paraclinicos '!K2036&lt;=88),AND('Paraclinicos '!K2036&gt;=92,AA2100=2)),1,OR(AND('Paraclinicos '!K2036&gt;=88,'Paraclinicos '!K2036&lt;=92),AND('Paraclinicos '!K2036&gt;=93,AA2100=0)),0),"")</f>
        <v/>
      </c>
      <c r="AA2100" t="str" cm="1">
        <f t="array" ref="AA2100">_xlfn.IFS('Paraclinicos '!E2035="","",'Paraclinicos '!E2035="Oxigeno",2,'Paraclinicos '!E2035="Aire",0)</f>
        <v/>
      </c>
    </row>
    <row r="2101" spans="1:27" x14ac:dyDescent="0.25">
      <c r="A2101">
        <f>'Paraclinicos '!A2036</f>
        <v>0</v>
      </c>
      <c r="B2101" s="3">
        <f>'Paraclinicos '!R2036</f>
        <v>0</v>
      </c>
      <c r="C2101" t="str" cm="1">
        <f t="array" ref="C2101">_xlfn.IFS('Paraclinicos '!Q2036="","",'Paraclinicos '!Q2036&gt;60,3,'Paraclinicos '!Q2036&lt;=60,1)</f>
        <v/>
      </c>
      <c r="D2101" t="str">
        <f>IFERROR(IF(INDEX('BD Demog para scores enalazar'!BC$2:BC$3000,MATCH(Formulas!A2101,'BD Demog para scores enalazar'!A$2:A$3000,0))=0,"SI","NO"),"")</f>
        <v/>
      </c>
      <c r="E2101" t="str" cm="1">
        <f t="array" ref="E2101">_xlfn.IFS(D2101="","",D2101="SI",4,D2101="NO",1)</f>
        <v/>
      </c>
      <c r="F2101" t="str" cm="1">
        <f t="array" ref="F2101">_xlfn.IFS('Paraclinicos '!B2036="","",'Paraclinicos '!B2036&gt;1,1,'Paraclinicos '!B2036&lt;=1,3)</f>
        <v/>
      </c>
      <c r="G2101" t="str" cm="1">
        <f t="array" ref="G2101">_xlfn.IFS('Paraclinicos '!D2036="","",AND('Paraclinicos '!D2036&gt;=250,'Paraclinicos '!D2036&lt;=500),2,'Paraclinicos '!D2036&gt;500,3,'Paraclinicos '!D2036&lt;250,1)</f>
        <v/>
      </c>
      <c r="H2101" s="50" t="str">
        <f t="shared" si="97"/>
        <v/>
      </c>
      <c r="I2101" t="str" cm="1">
        <f t="array" ref="I2101">_xlfn.IFS('Paraclinicos '!Q2036="","",'Paraclinicos '!Q2036&gt;=65,1,'Paraclinicos '!Q2036&lt;65,0)</f>
        <v/>
      </c>
      <c r="J2101" t="str" cm="1">
        <f t="array" ref="J2101">_xlfn.IFS('Paraclinicos '!I2036="","",'Paraclinicos '!I2036&gt;7,1,'Paraclinicos '!I2036&lt;=7,0)</f>
        <v/>
      </c>
      <c r="K2101" t="str" cm="1">
        <f t="array" ref="K2101">_xlfn.IFS('Paraclinicos '!W2036="","",'Paraclinicos '!W2036&lt;=8,1,'Paraclinicos '!W2036&gt;8,0)</f>
        <v/>
      </c>
      <c r="L2101" t="str" cm="1">
        <f t="array" ref="L2101">_xlfn.IFS('Paraclinicos '!S2036="","",'Paraclinicos '!S2036&gt;=30,1,'Paraclinicos '!S2036&lt;30,0)</f>
        <v/>
      </c>
      <c r="M2101" t="str" cm="1">
        <f t="array" ref="M2101">_xlfn.IFS(OR('Paraclinicos '!T2036="",'Paraclinicos '!U2036=""),"",OR('Paraclinicos '!T2036&lt;=90,'Paraclinicos '!U2036&lt;=60),1,OR('Paraclinicos '!T2036&gt;90,'Paraclinicos '!U2036&gt;60),0)</f>
        <v/>
      </c>
      <c r="N2101" s="45" t="str">
        <f t="shared" si="98"/>
        <v/>
      </c>
      <c r="O2101" t="str" cm="1">
        <f t="array" ref="O2101">_xlfn.IFS(OR('Paraclinicos '!M2036="",'Paraclinicos '!N2036="",'Paraclinicos '!N2036=0),"",'Paraclinicos '!M2036/'Paraclinicos '!N2036&lt;100,4,'Paraclinicos '!M2036/'Paraclinicos '!N2036&lt;200,3,'Paraclinicos '!M2036/'Paraclinicos '!N2036&lt;300,2,'Paraclinicos '!M2036/'Paraclinicos '!N2036&lt;400,1,'Paraclinicos '!M2036/'Paraclinicos '!N2036&gt;=400,0)</f>
        <v/>
      </c>
      <c r="P2101" t="str" cm="1">
        <f t="array" ref="P2101">_xlfn.IFS('Paraclinicos '!C2036="","",'Paraclinicos '!C2036&lt;20,4,'Paraclinicos '!C2036&lt;50,3,'Paraclinicos '!C2036&lt;100,2,'Paraclinicos '!C2036&lt;150,1,'Paraclinicos '!C2036&gt;150,0)</f>
        <v/>
      </c>
      <c r="Q2101" t="str" cm="1">
        <f t="array" ref="Q2101">_xlfn.IFS('Paraclinicos '!O2036="","",'Paraclinicos '!O2036&lt;1.2,0,'Paraclinicos '!O2036&lt;2,1,'Paraclinicos '!O2036&lt;3.5,2,'Paraclinicos '!O2036&lt;5,3,'Paraclinicos '!O2036&gt;5,4)</f>
        <v/>
      </c>
      <c r="R2101" t="str" cm="1">
        <f t="array" ref="R2101">_xlfn.IFS('Paraclinicos '!J2036="","",'Paraclinicos '!J2036&lt;1.2,0,'Paraclinicos '!J2036&lt;2,1,'Paraclinicos '!J2036&lt;6,2,'Paraclinicos '!J2036&lt;12,3,'Paraclinicos '!J2036&gt;=12,4)</f>
        <v/>
      </c>
      <c r="S2101" t="str" cm="1">
        <f t="array" ref="S2101">_xlfn.IFS('Paraclinicos '!Y2036="","",'Paraclinicos '!Y2036&lt;70,1,'Paraclinicos '!Y2036&gt;=70,0)</f>
        <v/>
      </c>
      <c r="T2101" t="str" cm="1">
        <f t="array" ref="T2101">_xlfn.IFS('Paraclinicos '!W2036="","",'Paraclinicos '!W2036&lt;6,4,'Paraclinicos '!W2036&lt;10,3,'Paraclinicos '!W2036&lt;13,2,'Paraclinicos '!W2036&lt;15,1,'Paraclinicos '!W2036=15,0)</f>
        <v/>
      </c>
      <c r="U2101" s="54" t="str">
        <f t="shared" si="96"/>
        <v/>
      </c>
      <c r="V2101" t="str" cm="1">
        <f t="array" ref="V2101">_xlfn.IFS('Paraclinicos '!S2036="","",OR('Paraclinicos '!S2036&lt;=8,'Paraclinicos '!S2036&gt;=25),3,'Paraclinicos '!S2036&lt;12,1,'Paraclinicos '!S2036&lt;21,0,'Paraclinicos '!S2036&lt;25,2)</f>
        <v/>
      </c>
      <c r="W2101" t="str">
        <f>IFERROR(IF(INDEX('BD Demog para scores enalazar'!Y$2:'BD Demog para scores enalazar'!Y$3000,MATCH(Formulas!A2101,'BD Demog para scores enalazar'!A$2:'BD Demog para scores enalazar'!A$3000,0))=1,"SI","NO"),"")</f>
        <v/>
      </c>
      <c r="X2101" s="9" t="str">
        <f>IFERROR(IF(INDEX('BD Demog para scores enalazar'!AJ$2:'BD Demog para scores enalazar'!AJ$3000,MATCH(Formulas!A2101,'BD Demog para scores enalazar'!A$2:'BD Demog para scores enalazar'!A$3000,0))=1,"SI","NO"),"")</f>
        <v/>
      </c>
      <c r="Y2101" t="str" cm="1">
        <f t="array" ref="Y2101">IF(AND(W2101="NO",X2101="NO"),_xlfn.IFS('Paraclinicos '!K2036&lt;=91,3,'Paraclinicos '!K2036&lt;94,2,'Paraclinicos '!K2036&lt;96,1,'Paraclinicos '!K2036&gt;=96,0),"")</f>
        <v/>
      </c>
      <c r="Z2101" t="str" cm="1">
        <f t="array" ref="Z2101">IF(OR(W2101="SI",X2101="SI"),_xlfn.IFS(OR(AND('Paraclinicos '!K2037&lt;=83),AND('Paraclinicos '!K2037&gt;=97,AA2101=2)),3,OR(AND('Paraclinicos '!K2037&lt;=86),AND('Paraclinicos '!K2037&gt;=94,AA2101=2)),2,OR(AND('Paraclinicos '!K2037&lt;=88),AND('Paraclinicos '!K2037&gt;=92,AA2101=2)),1,OR(AND('Paraclinicos '!K2037&gt;=88,'Paraclinicos '!K2037&lt;=92),AND('Paraclinicos '!K2037&gt;=93,AA2101=0)),0),"")</f>
        <v/>
      </c>
      <c r="AA2101" t="str" cm="1">
        <f t="array" ref="AA2101">_xlfn.IFS('Paraclinicos '!E2036="","",'Paraclinicos '!E2036="Oxigeno",2,'Paraclinicos '!E2036="Aire",0)</f>
        <v/>
      </c>
    </row>
    <row r="2102" spans="1:27" x14ac:dyDescent="0.25">
      <c r="A2102">
        <f>'Paraclinicos '!A2037</f>
        <v>0</v>
      </c>
      <c r="B2102" s="3">
        <f>'Paraclinicos '!R2037</f>
        <v>0</v>
      </c>
      <c r="C2102" t="str" cm="1">
        <f t="array" ref="C2102">_xlfn.IFS('Paraclinicos '!Q2037="","",'Paraclinicos '!Q2037&gt;60,3,'Paraclinicos '!Q2037&lt;=60,1)</f>
        <v/>
      </c>
      <c r="D2102" t="str">
        <f>IFERROR(IF(INDEX('BD Demog para scores enalazar'!BC$2:BC$3000,MATCH(Formulas!A2102,'BD Demog para scores enalazar'!A$2:A$3000,0))=0,"SI","NO"),"")</f>
        <v/>
      </c>
      <c r="E2102" t="str" cm="1">
        <f t="array" ref="E2102">_xlfn.IFS(D2102="","",D2102="SI",4,D2102="NO",1)</f>
        <v/>
      </c>
      <c r="F2102" t="str" cm="1">
        <f t="array" ref="F2102">_xlfn.IFS('Paraclinicos '!B2037="","",'Paraclinicos '!B2037&gt;1,1,'Paraclinicos '!B2037&lt;=1,3)</f>
        <v/>
      </c>
      <c r="G2102" t="str" cm="1">
        <f t="array" ref="G2102">_xlfn.IFS('Paraclinicos '!D2037="","",AND('Paraclinicos '!D2037&gt;=250,'Paraclinicos '!D2037&lt;=500),2,'Paraclinicos '!D2037&gt;500,3,'Paraclinicos '!D2037&lt;250,1)</f>
        <v/>
      </c>
      <c r="H2102" s="50" t="str">
        <f t="shared" si="97"/>
        <v/>
      </c>
      <c r="I2102" t="str" cm="1">
        <f t="array" ref="I2102">_xlfn.IFS('Paraclinicos '!Q2037="","",'Paraclinicos '!Q2037&gt;=65,1,'Paraclinicos '!Q2037&lt;65,0)</f>
        <v/>
      </c>
      <c r="J2102" t="str" cm="1">
        <f t="array" ref="J2102">_xlfn.IFS('Paraclinicos '!I2037="","",'Paraclinicos '!I2037&gt;7,1,'Paraclinicos '!I2037&lt;=7,0)</f>
        <v/>
      </c>
      <c r="K2102" t="str" cm="1">
        <f t="array" ref="K2102">_xlfn.IFS('Paraclinicos '!W2037="","",'Paraclinicos '!W2037&lt;=8,1,'Paraclinicos '!W2037&gt;8,0)</f>
        <v/>
      </c>
      <c r="L2102" t="str" cm="1">
        <f t="array" ref="L2102">_xlfn.IFS('Paraclinicos '!S2037="","",'Paraclinicos '!S2037&gt;=30,1,'Paraclinicos '!S2037&lt;30,0)</f>
        <v/>
      </c>
      <c r="M2102" t="str" cm="1">
        <f t="array" ref="M2102">_xlfn.IFS(OR('Paraclinicos '!T2037="",'Paraclinicos '!U2037=""),"",OR('Paraclinicos '!T2037&lt;=90,'Paraclinicos '!U2037&lt;=60),1,OR('Paraclinicos '!T2037&gt;90,'Paraclinicos '!U2037&gt;60),0)</f>
        <v/>
      </c>
      <c r="N2102" s="45" t="str">
        <f t="shared" si="98"/>
        <v/>
      </c>
      <c r="O2102" t="str" cm="1">
        <f t="array" ref="O2102">_xlfn.IFS(OR('Paraclinicos '!M2037="",'Paraclinicos '!N2037="",'Paraclinicos '!N2037=0),"",'Paraclinicos '!M2037/'Paraclinicos '!N2037&lt;100,4,'Paraclinicos '!M2037/'Paraclinicos '!N2037&lt;200,3,'Paraclinicos '!M2037/'Paraclinicos '!N2037&lt;300,2,'Paraclinicos '!M2037/'Paraclinicos '!N2037&lt;400,1,'Paraclinicos '!M2037/'Paraclinicos '!N2037&gt;=400,0)</f>
        <v/>
      </c>
      <c r="P2102" t="str" cm="1">
        <f t="array" ref="P2102">_xlfn.IFS('Paraclinicos '!C2037="","",'Paraclinicos '!C2037&lt;20,4,'Paraclinicos '!C2037&lt;50,3,'Paraclinicos '!C2037&lt;100,2,'Paraclinicos '!C2037&lt;150,1,'Paraclinicos '!C2037&gt;150,0)</f>
        <v/>
      </c>
      <c r="Q2102" t="str" cm="1">
        <f t="array" ref="Q2102">_xlfn.IFS('Paraclinicos '!O2037="","",'Paraclinicos '!O2037&lt;1.2,0,'Paraclinicos '!O2037&lt;2,1,'Paraclinicos '!O2037&lt;3.5,2,'Paraclinicos '!O2037&lt;5,3,'Paraclinicos '!O2037&gt;5,4)</f>
        <v/>
      </c>
      <c r="R2102" t="str" cm="1">
        <f t="array" ref="R2102">_xlfn.IFS('Paraclinicos '!J2037="","",'Paraclinicos '!J2037&lt;1.2,0,'Paraclinicos '!J2037&lt;2,1,'Paraclinicos '!J2037&lt;6,2,'Paraclinicos '!J2037&lt;12,3,'Paraclinicos '!J2037&gt;=12,4)</f>
        <v/>
      </c>
      <c r="S2102" t="str" cm="1">
        <f t="array" ref="S2102">_xlfn.IFS('Paraclinicos '!Y2037="","",'Paraclinicos '!Y2037&lt;70,1,'Paraclinicos '!Y2037&gt;=70,0)</f>
        <v/>
      </c>
      <c r="T2102" t="str" cm="1">
        <f t="array" ref="T2102">_xlfn.IFS('Paraclinicos '!W2037="","",'Paraclinicos '!W2037&lt;6,4,'Paraclinicos '!W2037&lt;10,3,'Paraclinicos '!W2037&lt;13,2,'Paraclinicos '!W2037&lt;15,1,'Paraclinicos '!W2037=15,0)</f>
        <v/>
      </c>
      <c r="U2102" s="54" t="str">
        <f t="shared" si="96"/>
        <v/>
      </c>
      <c r="V2102" t="str" cm="1">
        <f t="array" ref="V2102">_xlfn.IFS('Paraclinicos '!S2037="","",OR('Paraclinicos '!S2037&lt;=8,'Paraclinicos '!S2037&gt;=25),3,'Paraclinicos '!S2037&lt;12,1,'Paraclinicos '!S2037&lt;21,0,'Paraclinicos '!S2037&lt;25,2)</f>
        <v/>
      </c>
      <c r="W2102" t="str">
        <f>IFERROR(IF(INDEX('BD Demog para scores enalazar'!Y$2:'BD Demog para scores enalazar'!Y$3000,MATCH(Formulas!A2102,'BD Demog para scores enalazar'!A$2:'BD Demog para scores enalazar'!A$3000,0))=1,"SI","NO"),"")</f>
        <v/>
      </c>
      <c r="X2102" s="9" t="str">
        <f>IFERROR(IF(INDEX('BD Demog para scores enalazar'!AJ$2:'BD Demog para scores enalazar'!AJ$3000,MATCH(Formulas!A2102,'BD Demog para scores enalazar'!A$2:'BD Demog para scores enalazar'!A$3000,0))=1,"SI","NO"),"")</f>
        <v/>
      </c>
      <c r="Y2102" t="str" cm="1">
        <f t="array" ref="Y2102">IF(AND(W2102="NO",X2102="NO"),_xlfn.IFS('Paraclinicos '!K2037&lt;=91,3,'Paraclinicos '!K2037&lt;94,2,'Paraclinicos '!K2037&lt;96,1,'Paraclinicos '!K2037&gt;=96,0),"")</f>
        <v/>
      </c>
      <c r="Z2102" t="str" cm="1">
        <f t="array" ref="Z2102">IF(OR(W2102="SI",X2102="SI"),_xlfn.IFS(OR(AND('Paraclinicos '!K2038&lt;=83),AND('Paraclinicos '!K2038&gt;=97,AA2102=2)),3,OR(AND('Paraclinicos '!K2038&lt;=86),AND('Paraclinicos '!K2038&gt;=94,AA2102=2)),2,OR(AND('Paraclinicos '!K2038&lt;=88),AND('Paraclinicos '!K2038&gt;=92,AA2102=2)),1,OR(AND('Paraclinicos '!K2038&gt;=88,'Paraclinicos '!K2038&lt;=92),AND('Paraclinicos '!K2038&gt;=93,AA2102=0)),0),"")</f>
        <v/>
      </c>
      <c r="AA2102" t="str" cm="1">
        <f t="array" ref="AA2102">_xlfn.IFS('Paraclinicos '!E2037="","",'Paraclinicos '!E2037="Oxigeno",2,'Paraclinicos '!E2037="Aire",0)</f>
        <v/>
      </c>
    </row>
    <row r="2103" spans="1:27" x14ac:dyDescent="0.25">
      <c r="A2103">
        <f>'Paraclinicos '!A2038</f>
        <v>0</v>
      </c>
      <c r="B2103" s="3">
        <f>'Paraclinicos '!R2038</f>
        <v>0</v>
      </c>
      <c r="C2103" t="str" cm="1">
        <f t="array" ref="C2103">_xlfn.IFS('Paraclinicos '!Q2038="","",'Paraclinicos '!Q2038&gt;60,3,'Paraclinicos '!Q2038&lt;=60,1)</f>
        <v/>
      </c>
      <c r="D2103" t="str">
        <f>IFERROR(IF(INDEX('BD Demog para scores enalazar'!BC$2:BC$3000,MATCH(Formulas!A2103,'BD Demog para scores enalazar'!A$2:A$3000,0))=0,"SI","NO"),"")</f>
        <v/>
      </c>
      <c r="E2103" t="str" cm="1">
        <f t="array" ref="E2103">_xlfn.IFS(D2103="","",D2103="SI",4,D2103="NO",1)</f>
        <v/>
      </c>
      <c r="F2103" t="str" cm="1">
        <f t="array" ref="F2103">_xlfn.IFS('Paraclinicos '!B2038="","",'Paraclinicos '!B2038&gt;1,1,'Paraclinicos '!B2038&lt;=1,3)</f>
        <v/>
      </c>
      <c r="G2103" t="str" cm="1">
        <f t="array" ref="G2103">_xlfn.IFS('Paraclinicos '!D2038="","",AND('Paraclinicos '!D2038&gt;=250,'Paraclinicos '!D2038&lt;=500),2,'Paraclinicos '!D2038&gt;500,3,'Paraclinicos '!D2038&lt;250,1)</f>
        <v/>
      </c>
      <c r="H2103" s="50" t="str">
        <f t="shared" si="97"/>
        <v/>
      </c>
      <c r="I2103" t="str" cm="1">
        <f t="array" ref="I2103">_xlfn.IFS('Paraclinicos '!Q2038="","",'Paraclinicos '!Q2038&gt;=65,1,'Paraclinicos '!Q2038&lt;65,0)</f>
        <v/>
      </c>
      <c r="J2103" t="str" cm="1">
        <f t="array" ref="J2103">_xlfn.IFS('Paraclinicos '!I2038="","",'Paraclinicos '!I2038&gt;7,1,'Paraclinicos '!I2038&lt;=7,0)</f>
        <v/>
      </c>
      <c r="K2103" t="str" cm="1">
        <f t="array" ref="K2103">_xlfn.IFS('Paraclinicos '!W2038="","",'Paraclinicos '!W2038&lt;=8,1,'Paraclinicos '!W2038&gt;8,0)</f>
        <v/>
      </c>
      <c r="L2103" t="str" cm="1">
        <f t="array" ref="L2103">_xlfn.IFS('Paraclinicos '!S2038="","",'Paraclinicos '!S2038&gt;=30,1,'Paraclinicos '!S2038&lt;30,0)</f>
        <v/>
      </c>
      <c r="M2103" t="str" cm="1">
        <f t="array" ref="M2103">_xlfn.IFS(OR('Paraclinicos '!T2038="",'Paraclinicos '!U2038=""),"",OR('Paraclinicos '!T2038&lt;=90,'Paraclinicos '!U2038&lt;=60),1,OR('Paraclinicos '!T2038&gt;90,'Paraclinicos '!U2038&gt;60),0)</f>
        <v/>
      </c>
      <c r="N2103" s="45" t="str">
        <f t="shared" si="98"/>
        <v/>
      </c>
      <c r="O2103" t="str" cm="1">
        <f t="array" ref="O2103">_xlfn.IFS(OR('Paraclinicos '!M2038="",'Paraclinicos '!N2038="",'Paraclinicos '!N2038=0),"",'Paraclinicos '!M2038/'Paraclinicos '!N2038&lt;100,4,'Paraclinicos '!M2038/'Paraclinicos '!N2038&lt;200,3,'Paraclinicos '!M2038/'Paraclinicos '!N2038&lt;300,2,'Paraclinicos '!M2038/'Paraclinicos '!N2038&lt;400,1,'Paraclinicos '!M2038/'Paraclinicos '!N2038&gt;=400,0)</f>
        <v/>
      </c>
      <c r="P2103" t="str" cm="1">
        <f t="array" ref="P2103">_xlfn.IFS('Paraclinicos '!C2038="","",'Paraclinicos '!C2038&lt;20,4,'Paraclinicos '!C2038&lt;50,3,'Paraclinicos '!C2038&lt;100,2,'Paraclinicos '!C2038&lt;150,1,'Paraclinicos '!C2038&gt;150,0)</f>
        <v/>
      </c>
      <c r="Q2103" t="str" cm="1">
        <f t="array" ref="Q2103">_xlfn.IFS('Paraclinicos '!O2038="","",'Paraclinicos '!O2038&lt;1.2,0,'Paraclinicos '!O2038&lt;2,1,'Paraclinicos '!O2038&lt;3.5,2,'Paraclinicos '!O2038&lt;5,3,'Paraclinicos '!O2038&gt;5,4)</f>
        <v/>
      </c>
      <c r="R2103" t="str" cm="1">
        <f t="array" ref="R2103">_xlfn.IFS('Paraclinicos '!J2038="","",'Paraclinicos '!J2038&lt;1.2,0,'Paraclinicos '!J2038&lt;2,1,'Paraclinicos '!J2038&lt;6,2,'Paraclinicos '!J2038&lt;12,3,'Paraclinicos '!J2038&gt;=12,4)</f>
        <v/>
      </c>
      <c r="S2103" t="str" cm="1">
        <f t="array" ref="S2103">_xlfn.IFS('Paraclinicos '!Y2038="","",'Paraclinicos '!Y2038&lt;70,1,'Paraclinicos '!Y2038&gt;=70,0)</f>
        <v/>
      </c>
      <c r="T2103" t="str" cm="1">
        <f t="array" ref="T2103">_xlfn.IFS('Paraclinicos '!W2038="","",'Paraclinicos '!W2038&lt;6,4,'Paraclinicos '!W2038&lt;10,3,'Paraclinicos '!W2038&lt;13,2,'Paraclinicos '!W2038&lt;15,1,'Paraclinicos '!W2038=15,0)</f>
        <v/>
      </c>
      <c r="U2103" s="54" t="str">
        <f t="shared" si="96"/>
        <v/>
      </c>
      <c r="V2103" t="str" cm="1">
        <f t="array" ref="V2103">_xlfn.IFS('Paraclinicos '!S2038="","",OR('Paraclinicos '!S2038&lt;=8,'Paraclinicos '!S2038&gt;=25),3,'Paraclinicos '!S2038&lt;12,1,'Paraclinicos '!S2038&lt;21,0,'Paraclinicos '!S2038&lt;25,2)</f>
        <v/>
      </c>
      <c r="W2103" t="str">
        <f>IFERROR(IF(INDEX('BD Demog para scores enalazar'!Y$2:'BD Demog para scores enalazar'!Y$3000,MATCH(Formulas!A2103,'BD Demog para scores enalazar'!A$2:'BD Demog para scores enalazar'!A$3000,0))=1,"SI","NO"),"")</f>
        <v/>
      </c>
      <c r="X2103" s="9" t="str">
        <f>IFERROR(IF(INDEX('BD Demog para scores enalazar'!AJ$2:'BD Demog para scores enalazar'!AJ$3000,MATCH(Formulas!A2103,'BD Demog para scores enalazar'!A$2:'BD Demog para scores enalazar'!A$3000,0))=1,"SI","NO"),"")</f>
        <v/>
      </c>
      <c r="Y2103" t="str" cm="1">
        <f t="array" ref="Y2103">IF(AND(W2103="NO",X2103="NO"),_xlfn.IFS('Paraclinicos '!K2038&lt;=91,3,'Paraclinicos '!K2038&lt;94,2,'Paraclinicos '!K2038&lt;96,1,'Paraclinicos '!K2038&gt;=96,0),"")</f>
        <v/>
      </c>
      <c r="Z2103" t="str" cm="1">
        <f t="array" ref="Z2103">IF(OR(W2103="SI",X2103="SI"),_xlfn.IFS(OR(AND('Paraclinicos '!K2039&lt;=83),AND('Paraclinicos '!K2039&gt;=97,AA2103=2)),3,OR(AND('Paraclinicos '!K2039&lt;=86),AND('Paraclinicos '!K2039&gt;=94,AA2103=2)),2,OR(AND('Paraclinicos '!K2039&lt;=88),AND('Paraclinicos '!K2039&gt;=92,AA2103=2)),1,OR(AND('Paraclinicos '!K2039&gt;=88,'Paraclinicos '!K2039&lt;=92),AND('Paraclinicos '!K2039&gt;=93,AA2103=0)),0),"")</f>
        <v/>
      </c>
      <c r="AA2103" t="str" cm="1">
        <f t="array" ref="AA2103">_xlfn.IFS('Paraclinicos '!E2038="","",'Paraclinicos '!E2038="Oxigeno",2,'Paraclinicos '!E2038="Aire",0)</f>
        <v/>
      </c>
    </row>
    <row r="2104" spans="1:27" x14ac:dyDescent="0.25">
      <c r="A2104">
        <f>'Paraclinicos '!A2039</f>
        <v>0</v>
      </c>
      <c r="B2104" s="3">
        <f>'Paraclinicos '!R2039</f>
        <v>0</v>
      </c>
      <c r="C2104" t="str" cm="1">
        <f t="array" ref="C2104">_xlfn.IFS('Paraclinicos '!Q2039="","",'Paraclinicos '!Q2039&gt;60,3,'Paraclinicos '!Q2039&lt;=60,1)</f>
        <v/>
      </c>
      <c r="D2104" t="str">
        <f>IFERROR(IF(INDEX('BD Demog para scores enalazar'!BC$2:BC$3000,MATCH(Formulas!A2104,'BD Demog para scores enalazar'!A$2:A$3000,0))=0,"SI","NO"),"")</f>
        <v/>
      </c>
      <c r="E2104" t="str" cm="1">
        <f t="array" ref="E2104">_xlfn.IFS(D2104="","",D2104="SI",4,D2104="NO",1)</f>
        <v/>
      </c>
      <c r="F2104" t="str" cm="1">
        <f t="array" ref="F2104">_xlfn.IFS('Paraclinicos '!B2039="","",'Paraclinicos '!B2039&gt;1,1,'Paraclinicos '!B2039&lt;=1,3)</f>
        <v/>
      </c>
      <c r="G2104" t="str" cm="1">
        <f t="array" ref="G2104">_xlfn.IFS('Paraclinicos '!D2039="","",AND('Paraclinicos '!D2039&gt;=250,'Paraclinicos '!D2039&lt;=500),2,'Paraclinicos '!D2039&gt;500,3,'Paraclinicos '!D2039&lt;250,1)</f>
        <v/>
      </c>
      <c r="H2104" s="50" t="str">
        <f t="shared" si="97"/>
        <v/>
      </c>
      <c r="I2104" t="str" cm="1">
        <f t="array" ref="I2104">_xlfn.IFS('Paraclinicos '!Q2039="","",'Paraclinicos '!Q2039&gt;=65,1,'Paraclinicos '!Q2039&lt;65,0)</f>
        <v/>
      </c>
      <c r="J2104" t="str" cm="1">
        <f t="array" ref="J2104">_xlfn.IFS('Paraclinicos '!I2039="","",'Paraclinicos '!I2039&gt;7,1,'Paraclinicos '!I2039&lt;=7,0)</f>
        <v/>
      </c>
      <c r="K2104" t="str" cm="1">
        <f t="array" ref="K2104">_xlfn.IFS('Paraclinicos '!W2039="","",'Paraclinicos '!W2039&lt;=8,1,'Paraclinicos '!W2039&gt;8,0)</f>
        <v/>
      </c>
      <c r="L2104" t="str" cm="1">
        <f t="array" ref="L2104">_xlfn.IFS('Paraclinicos '!S2039="","",'Paraclinicos '!S2039&gt;=30,1,'Paraclinicos '!S2039&lt;30,0)</f>
        <v/>
      </c>
      <c r="M2104" t="str" cm="1">
        <f t="array" ref="M2104">_xlfn.IFS(OR('Paraclinicos '!T2039="",'Paraclinicos '!U2039=""),"",OR('Paraclinicos '!T2039&lt;=90,'Paraclinicos '!U2039&lt;=60),1,OR('Paraclinicos '!T2039&gt;90,'Paraclinicos '!U2039&gt;60),0)</f>
        <v/>
      </c>
      <c r="N2104" s="45" t="str">
        <f t="shared" si="98"/>
        <v/>
      </c>
      <c r="O2104" t="str" cm="1">
        <f t="array" ref="O2104">_xlfn.IFS(OR('Paraclinicos '!M2039="",'Paraclinicos '!N2039="",'Paraclinicos '!N2039=0),"",'Paraclinicos '!M2039/'Paraclinicos '!N2039&lt;100,4,'Paraclinicos '!M2039/'Paraclinicos '!N2039&lt;200,3,'Paraclinicos '!M2039/'Paraclinicos '!N2039&lt;300,2,'Paraclinicos '!M2039/'Paraclinicos '!N2039&lt;400,1,'Paraclinicos '!M2039/'Paraclinicos '!N2039&gt;=400,0)</f>
        <v/>
      </c>
      <c r="P2104" t="str" cm="1">
        <f t="array" ref="P2104">_xlfn.IFS('Paraclinicos '!C2039="","",'Paraclinicos '!C2039&lt;20,4,'Paraclinicos '!C2039&lt;50,3,'Paraclinicos '!C2039&lt;100,2,'Paraclinicos '!C2039&lt;150,1,'Paraclinicos '!C2039&gt;150,0)</f>
        <v/>
      </c>
      <c r="Q2104" t="str" cm="1">
        <f t="array" ref="Q2104">_xlfn.IFS('Paraclinicos '!O2039="","",'Paraclinicos '!O2039&lt;1.2,0,'Paraclinicos '!O2039&lt;2,1,'Paraclinicos '!O2039&lt;3.5,2,'Paraclinicos '!O2039&lt;5,3,'Paraclinicos '!O2039&gt;5,4)</f>
        <v/>
      </c>
      <c r="R2104" t="str" cm="1">
        <f t="array" ref="R2104">_xlfn.IFS('Paraclinicos '!J2039="","",'Paraclinicos '!J2039&lt;1.2,0,'Paraclinicos '!J2039&lt;2,1,'Paraclinicos '!J2039&lt;6,2,'Paraclinicos '!J2039&lt;12,3,'Paraclinicos '!J2039&gt;=12,4)</f>
        <v/>
      </c>
      <c r="S2104" t="str" cm="1">
        <f t="array" ref="S2104">_xlfn.IFS('Paraclinicos '!Y2039="","",'Paraclinicos '!Y2039&lt;70,1,'Paraclinicos '!Y2039&gt;=70,0)</f>
        <v/>
      </c>
      <c r="T2104" t="str" cm="1">
        <f t="array" ref="T2104">_xlfn.IFS('Paraclinicos '!W2039="","",'Paraclinicos '!W2039&lt;6,4,'Paraclinicos '!W2039&lt;10,3,'Paraclinicos '!W2039&lt;13,2,'Paraclinicos '!W2039&lt;15,1,'Paraclinicos '!W2039=15,0)</f>
        <v/>
      </c>
      <c r="U2104" s="54" t="str">
        <f t="shared" si="96"/>
        <v/>
      </c>
      <c r="V2104" t="str" cm="1">
        <f t="array" ref="V2104">_xlfn.IFS('Paraclinicos '!S2039="","",OR('Paraclinicos '!S2039&lt;=8,'Paraclinicos '!S2039&gt;=25),3,'Paraclinicos '!S2039&lt;12,1,'Paraclinicos '!S2039&lt;21,0,'Paraclinicos '!S2039&lt;25,2)</f>
        <v/>
      </c>
      <c r="W2104" t="str">
        <f>IFERROR(IF(INDEX('BD Demog para scores enalazar'!Y$2:'BD Demog para scores enalazar'!Y$3000,MATCH(Formulas!A2104,'BD Demog para scores enalazar'!A$2:'BD Demog para scores enalazar'!A$3000,0))=1,"SI","NO"),"")</f>
        <v/>
      </c>
      <c r="X2104" s="9" t="str">
        <f>IFERROR(IF(INDEX('BD Demog para scores enalazar'!AJ$2:'BD Demog para scores enalazar'!AJ$3000,MATCH(Formulas!A2104,'BD Demog para scores enalazar'!A$2:'BD Demog para scores enalazar'!A$3000,0))=1,"SI","NO"),"")</f>
        <v/>
      </c>
      <c r="Y2104" t="str" cm="1">
        <f t="array" ref="Y2104">IF(AND(W2104="NO",X2104="NO"),_xlfn.IFS('Paraclinicos '!K2039&lt;=91,3,'Paraclinicos '!K2039&lt;94,2,'Paraclinicos '!K2039&lt;96,1,'Paraclinicos '!K2039&gt;=96,0),"")</f>
        <v/>
      </c>
      <c r="Z2104" t="str" cm="1">
        <f t="array" ref="Z2104">IF(OR(W2104="SI",X2104="SI"),_xlfn.IFS(OR(AND('Paraclinicos '!K2040&lt;=83),AND('Paraclinicos '!K2040&gt;=97,AA2104=2)),3,OR(AND('Paraclinicos '!K2040&lt;=86),AND('Paraclinicos '!K2040&gt;=94,AA2104=2)),2,OR(AND('Paraclinicos '!K2040&lt;=88),AND('Paraclinicos '!K2040&gt;=92,AA2104=2)),1,OR(AND('Paraclinicos '!K2040&gt;=88,'Paraclinicos '!K2040&lt;=92),AND('Paraclinicos '!K2040&gt;=93,AA2104=0)),0),"")</f>
        <v/>
      </c>
      <c r="AA2104" t="str" cm="1">
        <f t="array" ref="AA2104">_xlfn.IFS('Paraclinicos '!E2039="","",'Paraclinicos '!E2039="Oxigeno",2,'Paraclinicos '!E2039="Aire",0)</f>
        <v/>
      </c>
    </row>
    <row r="2105" spans="1:27" x14ac:dyDescent="0.25">
      <c r="A2105">
        <f>'Paraclinicos '!A2040</f>
        <v>0</v>
      </c>
      <c r="B2105" s="3">
        <f>'Paraclinicos '!R2040</f>
        <v>0</v>
      </c>
      <c r="C2105" t="str" cm="1">
        <f t="array" ref="C2105">_xlfn.IFS('Paraclinicos '!Q2040="","",'Paraclinicos '!Q2040&gt;60,3,'Paraclinicos '!Q2040&lt;=60,1)</f>
        <v/>
      </c>
      <c r="D2105" t="str">
        <f>IFERROR(IF(INDEX('BD Demog para scores enalazar'!BC$2:BC$3000,MATCH(Formulas!A2105,'BD Demog para scores enalazar'!A$2:A$3000,0))=0,"SI","NO"),"")</f>
        <v/>
      </c>
      <c r="E2105" t="str" cm="1">
        <f t="array" ref="E2105">_xlfn.IFS(D2105="","",D2105="SI",4,D2105="NO",1)</f>
        <v/>
      </c>
      <c r="F2105" t="str" cm="1">
        <f t="array" ref="F2105">_xlfn.IFS('Paraclinicos '!B2040="","",'Paraclinicos '!B2040&gt;1,1,'Paraclinicos '!B2040&lt;=1,3)</f>
        <v/>
      </c>
      <c r="G2105" t="str" cm="1">
        <f t="array" ref="G2105">_xlfn.IFS('Paraclinicos '!D2040="","",AND('Paraclinicos '!D2040&gt;=250,'Paraclinicos '!D2040&lt;=500),2,'Paraclinicos '!D2040&gt;500,3,'Paraclinicos '!D2040&lt;250,1)</f>
        <v/>
      </c>
      <c r="H2105" s="50" t="str">
        <f t="shared" si="97"/>
        <v/>
      </c>
      <c r="I2105" t="str" cm="1">
        <f t="array" ref="I2105">_xlfn.IFS('Paraclinicos '!Q2040="","",'Paraclinicos '!Q2040&gt;=65,1,'Paraclinicos '!Q2040&lt;65,0)</f>
        <v/>
      </c>
      <c r="J2105" t="str" cm="1">
        <f t="array" ref="J2105">_xlfn.IFS('Paraclinicos '!I2040="","",'Paraclinicos '!I2040&gt;7,1,'Paraclinicos '!I2040&lt;=7,0)</f>
        <v/>
      </c>
      <c r="K2105" t="str" cm="1">
        <f t="array" ref="K2105">_xlfn.IFS('Paraclinicos '!W2040="","",'Paraclinicos '!W2040&lt;=8,1,'Paraclinicos '!W2040&gt;8,0)</f>
        <v/>
      </c>
      <c r="L2105" t="str" cm="1">
        <f t="array" ref="L2105">_xlfn.IFS('Paraclinicos '!S2040="","",'Paraclinicos '!S2040&gt;=30,1,'Paraclinicos '!S2040&lt;30,0)</f>
        <v/>
      </c>
      <c r="M2105" t="str" cm="1">
        <f t="array" ref="M2105">_xlfn.IFS(OR('Paraclinicos '!T2040="",'Paraclinicos '!U2040=""),"",OR('Paraclinicos '!T2040&lt;=90,'Paraclinicos '!U2040&lt;=60),1,OR('Paraclinicos '!T2040&gt;90,'Paraclinicos '!U2040&gt;60),0)</f>
        <v/>
      </c>
      <c r="N2105" s="45" t="str">
        <f t="shared" si="98"/>
        <v/>
      </c>
      <c r="O2105" t="str" cm="1">
        <f t="array" ref="O2105">_xlfn.IFS(OR('Paraclinicos '!M2040="",'Paraclinicos '!N2040="",'Paraclinicos '!N2040=0),"",'Paraclinicos '!M2040/'Paraclinicos '!N2040&lt;100,4,'Paraclinicos '!M2040/'Paraclinicos '!N2040&lt;200,3,'Paraclinicos '!M2040/'Paraclinicos '!N2040&lt;300,2,'Paraclinicos '!M2040/'Paraclinicos '!N2040&lt;400,1,'Paraclinicos '!M2040/'Paraclinicos '!N2040&gt;=400,0)</f>
        <v/>
      </c>
      <c r="P2105" t="str" cm="1">
        <f t="array" ref="P2105">_xlfn.IFS('Paraclinicos '!C2040="","",'Paraclinicos '!C2040&lt;20,4,'Paraclinicos '!C2040&lt;50,3,'Paraclinicos '!C2040&lt;100,2,'Paraclinicos '!C2040&lt;150,1,'Paraclinicos '!C2040&gt;150,0)</f>
        <v/>
      </c>
      <c r="Q2105" t="str" cm="1">
        <f t="array" ref="Q2105">_xlfn.IFS('Paraclinicos '!O2040="","",'Paraclinicos '!O2040&lt;1.2,0,'Paraclinicos '!O2040&lt;2,1,'Paraclinicos '!O2040&lt;3.5,2,'Paraclinicos '!O2040&lt;5,3,'Paraclinicos '!O2040&gt;5,4)</f>
        <v/>
      </c>
      <c r="R2105" t="str" cm="1">
        <f t="array" ref="R2105">_xlfn.IFS('Paraclinicos '!J2040="","",'Paraclinicos '!J2040&lt;1.2,0,'Paraclinicos '!J2040&lt;2,1,'Paraclinicos '!J2040&lt;6,2,'Paraclinicos '!J2040&lt;12,3,'Paraclinicos '!J2040&gt;=12,4)</f>
        <v/>
      </c>
      <c r="S2105" t="str" cm="1">
        <f t="array" ref="S2105">_xlfn.IFS('Paraclinicos '!Y2040="","",'Paraclinicos '!Y2040&lt;70,1,'Paraclinicos '!Y2040&gt;=70,0)</f>
        <v/>
      </c>
      <c r="T2105" t="str" cm="1">
        <f t="array" ref="T2105">_xlfn.IFS('Paraclinicos '!W2040="","",'Paraclinicos '!W2040&lt;6,4,'Paraclinicos '!W2040&lt;10,3,'Paraclinicos '!W2040&lt;13,2,'Paraclinicos '!W2040&lt;15,1,'Paraclinicos '!W2040=15,0)</f>
        <v/>
      </c>
      <c r="U2105" s="54" t="str">
        <f t="shared" si="96"/>
        <v/>
      </c>
      <c r="V2105" t="str" cm="1">
        <f t="array" ref="V2105">_xlfn.IFS('Paraclinicos '!S2040="","",OR('Paraclinicos '!S2040&lt;=8,'Paraclinicos '!S2040&gt;=25),3,'Paraclinicos '!S2040&lt;12,1,'Paraclinicos '!S2040&lt;21,0,'Paraclinicos '!S2040&lt;25,2)</f>
        <v/>
      </c>
      <c r="W2105" t="str">
        <f>IFERROR(IF(INDEX('BD Demog para scores enalazar'!Y$2:'BD Demog para scores enalazar'!Y$3000,MATCH(Formulas!A2105,'BD Demog para scores enalazar'!A$2:'BD Demog para scores enalazar'!A$3000,0))=1,"SI","NO"),"")</f>
        <v/>
      </c>
      <c r="X2105" s="9" t="str">
        <f>IFERROR(IF(INDEX('BD Demog para scores enalazar'!AJ$2:'BD Demog para scores enalazar'!AJ$3000,MATCH(Formulas!A2105,'BD Demog para scores enalazar'!A$2:'BD Demog para scores enalazar'!A$3000,0))=1,"SI","NO"),"")</f>
        <v/>
      </c>
      <c r="Y2105" t="str" cm="1">
        <f t="array" ref="Y2105">IF(AND(W2105="NO",X2105="NO"),_xlfn.IFS('Paraclinicos '!K2040&lt;=91,3,'Paraclinicos '!K2040&lt;94,2,'Paraclinicos '!K2040&lt;96,1,'Paraclinicos '!K2040&gt;=96,0),"")</f>
        <v/>
      </c>
      <c r="Z2105" t="str" cm="1">
        <f t="array" ref="Z2105">IF(OR(W2105="SI",X2105="SI"),_xlfn.IFS(OR(AND('Paraclinicos '!K2041&lt;=83),AND('Paraclinicos '!K2041&gt;=97,AA2105=2)),3,OR(AND('Paraclinicos '!K2041&lt;=86),AND('Paraclinicos '!K2041&gt;=94,AA2105=2)),2,OR(AND('Paraclinicos '!K2041&lt;=88),AND('Paraclinicos '!K2041&gt;=92,AA2105=2)),1,OR(AND('Paraclinicos '!K2041&gt;=88,'Paraclinicos '!K2041&lt;=92),AND('Paraclinicos '!K2041&gt;=93,AA2105=0)),0),"")</f>
        <v/>
      </c>
      <c r="AA2105" t="str" cm="1">
        <f t="array" ref="AA2105">_xlfn.IFS('Paraclinicos '!E2040="","",'Paraclinicos '!E2040="Oxigeno",2,'Paraclinicos '!E2040="Aire",0)</f>
        <v/>
      </c>
    </row>
    <row r="2106" spans="1:27" x14ac:dyDescent="0.25">
      <c r="A2106">
        <f>'Paraclinicos '!A2041</f>
        <v>0</v>
      </c>
      <c r="B2106" s="3">
        <f>'Paraclinicos '!R2041</f>
        <v>0</v>
      </c>
      <c r="C2106" t="str" cm="1">
        <f t="array" ref="C2106">_xlfn.IFS('Paraclinicos '!Q2041="","",'Paraclinicos '!Q2041&gt;60,3,'Paraclinicos '!Q2041&lt;=60,1)</f>
        <v/>
      </c>
      <c r="D2106" t="str">
        <f>IFERROR(IF(INDEX('BD Demog para scores enalazar'!BC$2:BC$3000,MATCH(Formulas!A2106,'BD Demog para scores enalazar'!A$2:A$3000,0))=0,"SI","NO"),"")</f>
        <v/>
      </c>
      <c r="E2106" t="str" cm="1">
        <f t="array" ref="E2106">_xlfn.IFS(D2106="","",D2106="SI",4,D2106="NO",1)</f>
        <v/>
      </c>
      <c r="F2106" t="str" cm="1">
        <f t="array" ref="F2106">_xlfn.IFS('Paraclinicos '!B2041="","",'Paraclinicos '!B2041&gt;1,1,'Paraclinicos '!B2041&lt;=1,3)</f>
        <v/>
      </c>
      <c r="G2106" t="str" cm="1">
        <f t="array" ref="G2106">_xlfn.IFS('Paraclinicos '!D2041="","",AND('Paraclinicos '!D2041&gt;=250,'Paraclinicos '!D2041&lt;=500),2,'Paraclinicos '!D2041&gt;500,3,'Paraclinicos '!D2041&lt;250,1)</f>
        <v/>
      </c>
      <c r="H2106" s="50" t="str">
        <f t="shared" si="97"/>
        <v/>
      </c>
      <c r="I2106" t="str" cm="1">
        <f t="array" ref="I2106">_xlfn.IFS('Paraclinicos '!Q2041="","",'Paraclinicos '!Q2041&gt;=65,1,'Paraclinicos '!Q2041&lt;65,0)</f>
        <v/>
      </c>
      <c r="J2106" t="str" cm="1">
        <f t="array" ref="J2106">_xlfn.IFS('Paraclinicos '!I2041="","",'Paraclinicos '!I2041&gt;7,1,'Paraclinicos '!I2041&lt;=7,0)</f>
        <v/>
      </c>
      <c r="K2106" t="str" cm="1">
        <f t="array" ref="K2106">_xlfn.IFS('Paraclinicos '!W2041="","",'Paraclinicos '!W2041&lt;=8,1,'Paraclinicos '!W2041&gt;8,0)</f>
        <v/>
      </c>
      <c r="L2106" t="str" cm="1">
        <f t="array" ref="L2106">_xlfn.IFS('Paraclinicos '!S2041="","",'Paraclinicos '!S2041&gt;=30,1,'Paraclinicos '!S2041&lt;30,0)</f>
        <v/>
      </c>
      <c r="M2106" t="str" cm="1">
        <f t="array" ref="M2106">_xlfn.IFS(OR('Paraclinicos '!T2041="",'Paraclinicos '!U2041=""),"",OR('Paraclinicos '!T2041&lt;=90,'Paraclinicos '!U2041&lt;=60),1,OR('Paraclinicos '!T2041&gt;90,'Paraclinicos '!U2041&gt;60),0)</f>
        <v/>
      </c>
      <c r="N2106" s="45" t="str">
        <f t="shared" si="98"/>
        <v/>
      </c>
      <c r="O2106" t="str" cm="1">
        <f t="array" ref="O2106">_xlfn.IFS(OR('Paraclinicos '!M2041="",'Paraclinicos '!N2041="",'Paraclinicos '!N2041=0),"",'Paraclinicos '!M2041/'Paraclinicos '!N2041&lt;100,4,'Paraclinicos '!M2041/'Paraclinicos '!N2041&lt;200,3,'Paraclinicos '!M2041/'Paraclinicos '!N2041&lt;300,2,'Paraclinicos '!M2041/'Paraclinicos '!N2041&lt;400,1,'Paraclinicos '!M2041/'Paraclinicos '!N2041&gt;=400,0)</f>
        <v/>
      </c>
      <c r="P2106" t="str" cm="1">
        <f t="array" ref="P2106">_xlfn.IFS('Paraclinicos '!C2041="","",'Paraclinicos '!C2041&lt;20,4,'Paraclinicos '!C2041&lt;50,3,'Paraclinicos '!C2041&lt;100,2,'Paraclinicos '!C2041&lt;150,1,'Paraclinicos '!C2041&gt;150,0)</f>
        <v/>
      </c>
      <c r="Q2106" t="str" cm="1">
        <f t="array" ref="Q2106">_xlfn.IFS('Paraclinicos '!O2041="","",'Paraclinicos '!O2041&lt;1.2,0,'Paraclinicos '!O2041&lt;2,1,'Paraclinicos '!O2041&lt;3.5,2,'Paraclinicos '!O2041&lt;5,3,'Paraclinicos '!O2041&gt;5,4)</f>
        <v/>
      </c>
      <c r="R2106" t="str" cm="1">
        <f t="array" ref="R2106">_xlfn.IFS('Paraclinicos '!J2041="","",'Paraclinicos '!J2041&lt;1.2,0,'Paraclinicos '!J2041&lt;2,1,'Paraclinicos '!J2041&lt;6,2,'Paraclinicos '!J2041&lt;12,3,'Paraclinicos '!J2041&gt;=12,4)</f>
        <v/>
      </c>
      <c r="S2106" t="str" cm="1">
        <f t="array" ref="S2106">_xlfn.IFS('Paraclinicos '!Y2041="","",'Paraclinicos '!Y2041&lt;70,1,'Paraclinicos '!Y2041&gt;=70,0)</f>
        <v/>
      </c>
      <c r="T2106" t="str" cm="1">
        <f t="array" ref="T2106">_xlfn.IFS('Paraclinicos '!W2041="","",'Paraclinicos '!W2041&lt;6,4,'Paraclinicos '!W2041&lt;10,3,'Paraclinicos '!W2041&lt;13,2,'Paraclinicos '!W2041&lt;15,1,'Paraclinicos '!W2041=15,0)</f>
        <v/>
      </c>
      <c r="U2106" s="54" t="str">
        <f t="shared" si="96"/>
        <v/>
      </c>
      <c r="V2106" t="str" cm="1">
        <f t="array" ref="V2106">_xlfn.IFS('Paraclinicos '!S2041="","",OR('Paraclinicos '!S2041&lt;=8,'Paraclinicos '!S2041&gt;=25),3,'Paraclinicos '!S2041&lt;12,1,'Paraclinicos '!S2041&lt;21,0,'Paraclinicos '!S2041&lt;25,2)</f>
        <v/>
      </c>
      <c r="W2106" t="str">
        <f>IFERROR(IF(INDEX('BD Demog para scores enalazar'!Y$2:'BD Demog para scores enalazar'!Y$3000,MATCH(Formulas!A2106,'BD Demog para scores enalazar'!A$2:'BD Demog para scores enalazar'!A$3000,0))=1,"SI","NO"),"")</f>
        <v/>
      </c>
      <c r="X2106" s="9" t="str">
        <f>IFERROR(IF(INDEX('BD Demog para scores enalazar'!AJ$2:'BD Demog para scores enalazar'!AJ$3000,MATCH(Formulas!A2106,'BD Demog para scores enalazar'!A$2:'BD Demog para scores enalazar'!A$3000,0))=1,"SI","NO"),"")</f>
        <v/>
      </c>
      <c r="Y2106" t="str" cm="1">
        <f t="array" ref="Y2106">IF(AND(W2106="NO",X2106="NO"),_xlfn.IFS('Paraclinicos '!K2041&lt;=91,3,'Paraclinicos '!K2041&lt;94,2,'Paraclinicos '!K2041&lt;96,1,'Paraclinicos '!K2041&gt;=96,0),"")</f>
        <v/>
      </c>
      <c r="Z2106" t="str" cm="1">
        <f t="array" ref="Z2106">IF(OR(W2106="SI",X2106="SI"),_xlfn.IFS(OR(AND('Paraclinicos '!K2042&lt;=83),AND('Paraclinicos '!K2042&gt;=97,AA2106=2)),3,OR(AND('Paraclinicos '!K2042&lt;=86),AND('Paraclinicos '!K2042&gt;=94,AA2106=2)),2,OR(AND('Paraclinicos '!K2042&lt;=88),AND('Paraclinicos '!K2042&gt;=92,AA2106=2)),1,OR(AND('Paraclinicos '!K2042&gt;=88,'Paraclinicos '!K2042&lt;=92),AND('Paraclinicos '!K2042&gt;=93,AA2106=0)),0),"")</f>
        <v/>
      </c>
      <c r="AA2106" t="str" cm="1">
        <f t="array" ref="AA2106">_xlfn.IFS('Paraclinicos '!E2041="","",'Paraclinicos '!E2041="Oxigeno",2,'Paraclinicos '!E2041="Aire",0)</f>
        <v/>
      </c>
    </row>
    <row r="2107" spans="1:27" x14ac:dyDescent="0.25">
      <c r="A2107">
        <f>'Paraclinicos '!A2042</f>
        <v>0</v>
      </c>
      <c r="B2107" s="3">
        <f>'Paraclinicos '!R2042</f>
        <v>0</v>
      </c>
      <c r="C2107" t="str" cm="1">
        <f t="array" ref="C2107">_xlfn.IFS('Paraclinicos '!Q2042="","",'Paraclinicos '!Q2042&gt;60,3,'Paraclinicos '!Q2042&lt;=60,1)</f>
        <v/>
      </c>
      <c r="D2107" t="str">
        <f>IFERROR(IF(INDEX('BD Demog para scores enalazar'!BC$2:BC$3000,MATCH(Formulas!A2107,'BD Demog para scores enalazar'!A$2:A$3000,0))=0,"SI","NO"),"")</f>
        <v/>
      </c>
      <c r="E2107" t="str" cm="1">
        <f t="array" ref="E2107">_xlfn.IFS(D2107="","",D2107="SI",4,D2107="NO",1)</f>
        <v/>
      </c>
      <c r="F2107" t="str" cm="1">
        <f t="array" ref="F2107">_xlfn.IFS('Paraclinicos '!B2042="","",'Paraclinicos '!B2042&gt;1,1,'Paraclinicos '!B2042&lt;=1,3)</f>
        <v/>
      </c>
      <c r="G2107" t="str" cm="1">
        <f t="array" ref="G2107">_xlfn.IFS('Paraclinicos '!D2042="","",AND('Paraclinicos '!D2042&gt;=250,'Paraclinicos '!D2042&lt;=500),2,'Paraclinicos '!D2042&gt;500,3,'Paraclinicos '!D2042&lt;250,1)</f>
        <v/>
      </c>
      <c r="H2107" s="50" t="str">
        <f t="shared" si="97"/>
        <v/>
      </c>
      <c r="I2107" t="str" cm="1">
        <f t="array" ref="I2107">_xlfn.IFS('Paraclinicos '!Q2042="","",'Paraclinicos '!Q2042&gt;=65,1,'Paraclinicos '!Q2042&lt;65,0)</f>
        <v/>
      </c>
      <c r="J2107" t="str" cm="1">
        <f t="array" ref="J2107">_xlfn.IFS('Paraclinicos '!I2042="","",'Paraclinicos '!I2042&gt;7,1,'Paraclinicos '!I2042&lt;=7,0)</f>
        <v/>
      </c>
      <c r="K2107" t="str" cm="1">
        <f t="array" ref="K2107">_xlfn.IFS('Paraclinicos '!W2042="","",'Paraclinicos '!W2042&lt;=8,1,'Paraclinicos '!W2042&gt;8,0)</f>
        <v/>
      </c>
      <c r="L2107" t="str" cm="1">
        <f t="array" ref="L2107">_xlfn.IFS('Paraclinicos '!S2042="","",'Paraclinicos '!S2042&gt;=30,1,'Paraclinicos '!S2042&lt;30,0)</f>
        <v/>
      </c>
      <c r="M2107" t="str" cm="1">
        <f t="array" ref="M2107">_xlfn.IFS(OR('Paraclinicos '!T2042="",'Paraclinicos '!U2042=""),"",OR('Paraclinicos '!T2042&lt;=90,'Paraclinicos '!U2042&lt;=60),1,OR('Paraclinicos '!T2042&gt;90,'Paraclinicos '!U2042&gt;60),0)</f>
        <v/>
      </c>
      <c r="N2107" s="45" t="str">
        <f t="shared" si="98"/>
        <v/>
      </c>
      <c r="O2107" t="str" cm="1">
        <f t="array" ref="O2107">_xlfn.IFS(OR('Paraclinicos '!M2042="",'Paraclinicos '!N2042="",'Paraclinicos '!N2042=0),"",'Paraclinicos '!M2042/'Paraclinicos '!N2042&lt;100,4,'Paraclinicos '!M2042/'Paraclinicos '!N2042&lt;200,3,'Paraclinicos '!M2042/'Paraclinicos '!N2042&lt;300,2,'Paraclinicos '!M2042/'Paraclinicos '!N2042&lt;400,1,'Paraclinicos '!M2042/'Paraclinicos '!N2042&gt;=400,0)</f>
        <v/>
      </c>
      <c r="P2107" t="str" cm="1">
        <f t="array" ref="P2107">_xlfn.IFS('Paraclinicos '!C2042="","",'Paraclinicos '!C2042&lt;20,4,'Paraclinicos '!C2042&lt;50,3,'Paraclinicos '!C2042&lt;100,2,'Paraclinicos '!C2042&lt;150,1,'Paraclinicos '!C2042&gt;150,0)</f>
        <v/>
      </c>
      <c r="Q2107" t="str" cm="1">
        <f t="array" ref="Q2107">_xlfn.IFS('Paraclinicos '!O2042="","",'Paraclinicos '!O2042&lt;1.2,0,'Paraclinicos '!O2042&lt;2,1,'Paraclinicos '!O2042&lt;3.5,2,'Paraclinicos '!O2042&lt;5,3,'Paraclinicos '!O2042&gt;5,4)</f>
        <v/>
      </c>
      <c r="R2107" t="str" cm="1">
        <f t="array" ref="R2107">_xlfn.IFS('Paraclinicos '!J2042="","",'Paraclinicos '!J2042&lt;1.2,0,'Paraclinicos '!J2042&lt;2,1,'Paraclinicos '!J2042&lt;6,2,'Paraclinicos '!J2042&lt;12,3,'Paraclinicos '!J2042&gt;=12,4)</f>
        <v/>
      </c>
      <c r="S2107" t="str" cm="1">
        <f t="array" ref="S2107">_xlfn.IFS('Paraclinicos '!Y2042="","",'Paraclinicos '!Y2042&lt;70,1,'Paraclinicos '!Y2042&gt;=70,0)</f>
        <v/>
      </c>
      <c r="T2107" t="str" cm="1">
        <f t="array" ref="T2107">_xlfn.IFS('Paraclinicos '!W2042="","",'Paraclinicos '!W2042&lt;6,4,'Paraclinicos '!W2042&lt;10,3,'Paraclinicos '!W2042&lt;13,2,'Paraclinicos '!W2042&lt;15,1,'Paraclinicos '!W2042=15,0)</f>
        <v/>
      </c>
      <c r="U2107" s="54" t="str">
        <f t="shared" si="96"/>
        <v/>
      </c>
      <c r="V2107" t="str" cm="1">
        <f t="array" ref="V2107">_xlfn.IFS('Paraclinicos '!S2042="","",OR('Paraclinicos '!S2042&lt;=8,'Paraclinicos '!S2042&gt;=25),3,'Paraclinicos '!S2042&lt;12,1,'Paraclinicos '!S2042&lt;21,0,'Paraclinicos '!S2042&lt;25,2)</f>
        <v/>
      </c>
      <c r="W2107" t="str">
        <f>IFERROR(IF(INDEX('BD Demog para scores enalazar'!Y$2:'BD Demog para scores enalazar'!Y$3000,MATCH(Formulas!A2107,'BD Demog para scores enalazar'!A$2:'BD Demog para scores enalazar'!A$3000,0))=1,"SI","NO"),"")</f>
        <v/>
      </c>
      <c r="X2107" s="9" t="str">
        <f>IFERROR(IF(INDEX('BD Demog para scores enalazar'!AJ$2:'BD Demog para scores enalazar'!AJ$3000,MATCH(Formulas!A2107,'BD Demog para scores enalazar'!A$2:'BD Demog para scores enalazar'!A$3000,0))=1,"SI","NO"),"")</f>
        <v/>
      </c>
      <c r="Y2107" t="str" cm="1">
        <f t="array" ref="Y2107">IF(AND(W2107="NO",X2107="NO"),_xlfn.IFS('Paraclinicos '!K2042&lt;=91,3,'Paraclinicos '!K2042&lt;94,2,'Paraclinicos '!K2042&lt;96,1,'Paraclinicos '!K2042&gt;=96,0),"")</f>
        <v/>
      </c>
      <c r="Z2107" t="str" cm="1">
        <f t="array" ref="Z2107">IF(OR(W2107="SI",X2107="SI"),_xlfn.IFS(OR(AND('Paraclinicos '!K2043&lt;=83),AND('Paraclinicos '!K2043&gt;=97,AA2107=2)),3,OR(AND('Paraclinicos '!K2043&lt;=86),AND('Paraclinicos '!K2043&gt;=94,AA2107=2)),2,OR(AND('Paraclinicos '!K2043&lt;=88),AND('Paraclinicos '!K2043&gt;=92,AA2107=2)),1,OR(AND('Paraclinicos '!K2043&gt;=88,'Paraclinicos '!K2043&lt;=92),AND('Paraclinicos '!K2043&gt;=93,AA2107=0)),0),"")</f>
        <v/>
      </c>
      <c r="AA2107" t="str" cm="1">
        <f t="array" ref="AA2107">_xlfn.IFS('Paraclinicos '!E2042="","",'Paraclinicos '!E2042="Oxigeno",2,'Paraclinicos '!E2042="Aire",0)</f>
        <v/>
      </c>
    </row>
    <row r="2108" spans="1:27" x14ac:dyDescent="0.25">
      <c r="A2108">
        <f>'Paraclinicos '!A2043</f>
        <v>0</v>
      </c>
      <c r="B2108" s="3">
        <f>'Paraclinicos '!R2043</f>
        <v>0</v>
      </c>
      <c r="C2108" t="str" cm="1">
        <f t="array" ref="C2108">_xlfn.IFS('Paraclinicos '!Q2043="","",'Paraclinicos '!Q2043&gt;60,3,'Paraclinicos '!Q2043&lt;=60,1)</f>
        <v/>
      </c>
      <c r="D2108" t="str">
        <f>IFERROR(IF(INDEX('BD Demog para scores enalazar'!BC$2:BC$3000,MATCH(Formulas!A2108,'BD Demog para scores enalazar'!A$2:A$3000,0))=0,"SI","NO"),"")</f>
        <v/>
      </c>
      <c r="E2108" t="str" cm="1">
        <f t="array" ref="E2108">_xlfn.IFS(D2108="","",D2108="SI",4,D2108="NO",1)</f>
        <v/>
      </c>
      <c r="F2108" t="str" cm="1">
        <f t="array" ref="F2108">_xlfn.IFS('Paraclinicos '!B2043="","",'Paraclinicos '!B2043&gt;1,1,'Paraclinicos '!B2043&lt;=1,3)</f>
        <v/>
      </c>
      <c r="G2108" t="str" cm="1">
        <f t="array" ref="G2108">_xlfn.IFS('Paraclinicos '!D2043="","",AND('Paraclinicos '!D2043&gt;=250,'Paraclinicos '!D2043&lt;=500),2,'Paraclinicos '!D2043&gt;500,3,'Paraclinicos '!D2043&lt;250,1)</f>
        <v/>
      </c>
      <c r="H2108" s="50" t="str">
        <f t="shared" si="97"/>
        <v/>
      </c>
      <c r="I2108" t="str" cm="1">
        <f t="array" ref="I2108">_xlfn.IFS('Paraclinicos '!Q2043="","",'Paraclinicos '!Q2043&gt;=65,1,'Paraclinicos '!Q2043&lt;65,0)</f>
        <v/>
      </c>
      <c r="J2108" t="str" cm="1">
        <f t="array" ref="J2108">_xlfn.IFS('Paraclinicos '!I2043="","",'Paraclinicos '!I2043&gt;7,1,'Paraclinicos '!I2043&lt;=7,0)</f>
        <v/>
      </c>
      <c r="K2108" t="str" cm="1">
        <f t="array" ref="K2108">_xlfn.IFS('Paraclinicos '!W2043="","",'Paraclinicos '!W2043&lt;=8,1,'Paraclinicos '!W2043&gt;8,0)</f>
        <v/>
      </c>
      <c r="L2108" t="str" cm="1">
        <f t="array" ref="L2108">_xlfn.IFS('Paraclinicos '!S2043="","",'Paraclinicos '!S2043&gt;=30,1,'Paraclinicos '!S2043&lt;30,0)</f>
        <v/>
      </c>
      <c r="M2108" t="str" cm="1">
        <f t="array" ref="M2108">_xlfn.IFS(OR('Paraclinicos '!T2043="",'Paraclinicos '!U2043=""),"",OR('Paraclinicos '!T2043&lt;=90,'Paraclinicos '!U2043&lt;=60),1,OR('Paraclinicos '!T2043&gt;90,'Paraclinicos '!U2043&gt;60),0)</f>
        <v/>
      </c>
      <c r="N2108" s="45" t="str">
        <f t="shared" si="98"/>
        <v/>
      </c>
      <c r="O2108" t="str" cm="1">
        <f t="array" ref="O2108">_xlfn.IFS(OR('Paraclinicos '!M2043="",'Paraclinicos '!N2043="",'Paraclinicos '!N2043=0),"",'Paraclinicos '!M2043/'Paraclinicos '!N2043&lt;100,4,'Paraclinicos '!M2043/'Paraclinicos '!N2043&lt;200,3,'Paraclinicos '!M2043/'Paraclinicos '!N2043&lt;300,2,'Paraclinicos '!M2043/'Paraclinicos '!N2043&lt;400,1,'Paraclinicos '!M2043/'Paraclinicos '!N2043&gt;=400,0)</f>
        <v/>
      </c>
      <c r="P2108" t="str" cm="1">
        <f t="array" ref="P2108">_xlfn.IFS('Paraclinicos '!C2043="","",'Paraclinicos '!C2043&lt;20,4,'Paraclinicos '!C2043&lt;50,3,'Paraclinicos '!C2043&lt;100,2,'Paraclinicos '!C2043&lt;150,1,'Paraclinicos '!C2043&gt;150,0)</f>
        <v/>
      </c>
      <c r="Q2108" t="str" cm="1">
        <f t="array" ref="Q2108">_xlfn.IFS('Paraclinicos '!O2043="","",'Paraclinicos '!O2043&lt;1.2,0,'Paraclinicos '!O2043&lt;2,1,'Paraclinicos '!O2043&lt;3.5,2,'Paraclinicos '!O2043&lt;5,3,'Paraclinicos '!O2043&gt;5,4)</f>
        <v/>
      </c>
      <c r="R2108" t="str" cm="1">
        <f t="array" ref="R2108">_xlfn.IFS('Paraclinicos '!J2043="","",'Paraclinicos '!J2043&lt;1.2,0,'Paraclinicos '!J2043&lt;2,1,'Paraclinicos '!J2043&lt;6,2,'Paraclinicos '!J2043&lt;12,3,'Paraclinicos '!J2043&gt;=12,4)</f>
        <v/>
      </c>
      <c r="S2108" t="str" cm="1">
        <f t="array" ref="S2108">_xlfn.IFS('Paraclinicos '!Y2043="","",'Paraclinicos '!Y2043&lt;70,1,'Paraclinicos '!Y2043&gt;=70,0)</f>
        <v/>
      </c>
      <c r="T2108" t="str" cm="1">
        <f t="array" ref="T2108">_xlfn.IFS('Paraclinicos '!W2043="","",'Paraclinicos '!W2043&lt;6,4,'Paraclinicos '!W2043&lt;10,3,'Paraclinicos '!W2043&lt;13,2,'Paraclinicos '!W2043&lt;15,1,'Paraclinicos '!W2043=15,0)</f>
        <v/>
      </c>
      <c r="U2108" s="54" t="str">
        <f t="shared" si="96"/>
        <v/>
      </c>
      <c r="V2108" t="str" cm="1">
        <f t="array" ref="V2108">_xlfn.IFS('Paraclinicos '!S2043="","",OR('Paraclinicos '!S2043&lt;=8,'Paraclinicos '!S2043&gt;=25),3,'Paraclinicos '!S2043&lt;12,1,'Paraclinicos '!S2043&lt;21,0,'Paraclinicos '!S2043&lt;25,2)</f>
        <v/>
      </c>
      <c r="W2108" t="str">
        <f>IFERROR(IF(INDEX('BD Demog para scores enalazar'!Y$2:'BD Demog para scores enalazar'!Y$3000,MATCH(Formulas!A2108,'BD Demog para scores enalazar'!A$2:'BD Demog para scores enalazar'!A$3000,0))=1,"SI","NO"),"")</f>
        <v/>
      </c>
      <c r="X2108" s="9" t="str">
        <f>IFERROR(IF(INDEX('BD Demog para scores enalazar'!AJ$2:'BD Demog para scores enalazar'!AJ$3000,MATCH(Formulas!A2108,'BD Demog para scores enalazar'!A$2:'BD Demog para scores enalazar'!A$3000,0))=1,"SI","NO"),"")</f>
        <v/>
      </c>
      <c r="Y2108" t="str" cm="1">
        <f t="array" ref="Y2108">IF(AND(W2108="NO",X2108="NO"),_xlfn.IFS('Paraclinicos '!K2043&lt;=91,3,'Paraclinicos '!K2043&lt;94,2,'Paraclinicos '!K2043&lt;96,1,'Paraclinicos '!K2043&gt;=96,0),"")</f>
        <v/>
      </c>
      <c r="Z2108" t="str" cm="1">
        <f t="array" ref="Z2108">IF(OR(W2108="SI",X2108="SI"),_xlfn.IFS(OR(AND('Paraclinicos '!K2044&lt;=83),AND('Paraclinicos '!K2044&gt;=97,AA2108=2)),3,OR(AND('Paraclinicos '!K2044&lt;=86),AND('Paraclinicos '!K2044&gt;=94,AA2108=2)),2,OR(AND('Paraclinicos '!K2044&lt;=88),AND('Paraclinicos '!K2044&gt;=92,AA2108=2)),1,OR(AND('Paraclinicos '!K2044&gt;=88,'Paraclinicos '!K2044&lt;=92),AND('Paraclinicos '!K2044&gt;=93,AA2108=0)),0),"")</f>
        <v/>
      </c>
      <c r="AA2108" t="str" cm="1">
        <f t="array" ref="AA2108">_xlfn.IFS('Paraclinicos '!E2043="","",'Paraclinicos '!E2043="Oxigeno",2,'Paraclinicos '!E2043="Aire",0)</f>
        <v/>
      </c>
    </row>
    <row r="2109" spans="1:27" x14ac:dyDescent="0.25">
      <c r="A2109">
        <f>'Paraclinicos '!A2044</f>
        <v>0</v>
      </c>
      <c r="B2109" s="3">
        <f>'Paraclinicos '!R2044</f>
        <v>0</v>
      </c>
      <c r="C2109" t="str" cm="1">
        <f t="array" ref="C2109">_xlfn.IFS('Paraclinicos '!Q2044="","",'Paraclinicos '!Q2044&gt;60,3,'Paraclinicos '!Q2044&lt;=60,1)</f>
        <v/>
      </c>
      <c r="D2109" t="str">
        <f>IFERROR(IF(INDEX('BD Demog para scores enalazar'!BC$2:BC$3000,MATCH(Formulas!A2109,'BD Demog para scores enalazar'!A$2:A$3000,0))=0,"SI","NO"),"")</f>
        <v/>
      </c>
      <c r="E2109" t="str" cm="1">
        <f t="array" ref="E2109">_xlfn.IFS(D2109="","",D2109="SI",4,D2109="NO",1)</f>
        <v/>
      </c>
      <c r="F2109" t="str" cm="1">
        <f t="array" ref="F2109">_xlfn.IFS('Paraclinicos '!B2044="","",'Paraclinicos '!B2044&gt;1,1,'Paraclinicos '!B2044&lt;=1,3)</f>
        <v/>
      </c>
      <c r="G2109" t="str" cm="1">
        <f t="array" ref="G2109">_xlfn.IFS('Paraclinicos '!D2044="","",AND('Paraclinicos '!D2044&gt;=250,'Paraclinicos '!D2044&lt;=500),2,'Paraclinicos '!D2044&gt;500,3,'Paraclinicos '!D2044&lt;250,1)</f>
        <v/>
      </c>
      <c r="H2109" s="50" t="str">
        <f t="shared" si="97"/>
        <v/>
      </c>
      <c r="I2109" t="str" cm="1">
        <f t="array" ref="I2109">_xlfn.IFS('Paraclinicos '!Q2044="","",'Paraclinicos '!Q2044&gt;=65,1,'Paraclinicos '!Q2044&lt;65,0)</f>
        <v/>
      </c>
      <c r="J2109" t="str" cm="1">
        <f t="array" ref="J2109">_xlfn.IFS('Paraclinicos '!I2044="","",'Paraclinicos '!I2044&gt;7,1,'Paraclinicos '!I2044&lt;=7,0)</f>
        <v/>
      </c>
      <c r="K2109" t="str" cm="1">
        <f t="array" ref="K2109">_xlfn.IFS('Paraclinicos '!W2044="","",'Paraclinicos '!W2044&lt;=8,1,'Paraclinicos '!W2044&gt;8,0)</f>
        <v/>
      </c>
      <c r="L2109" t="str" cm="1">
        <f t="array" ref="L2109">_xlfn.IFS('Paraclinicos '!S2044="","",'Paraclinicos '!S2044&gt;=30,1,'Paraclinicos '!S2044&lt;30,0)</f>
        <v/>
      </c>
      <c r="M2109" t="str" cm="1">
        <f t="array" ref="M2109">_xlfn.IFS(OR('Paraclinicos '!T2044="",'Paraclinicos '!U2044=""),"",OR('Paraclinicos '!T2044&lt;=90,'Paraclinicos '!U2044&lt;=60),1,OR('Paraclinicos '!T2044&gt;90,'Paraclinicos '!U2044&gt;60),0)</f>
        <v/>
      </c>
      <c r="N2109" s="45" t="str">
        <f t="shared" si="98"/>
        <v/>
      </c>
      <c r="O2109" t="str" cm="1">
        <f t="array" ref="O2109">_xlfn.IFS(OR('Paraclinicos '!M2044="",'Paraclinicos '!N2044="",'Paraclinicos '!N2044=0),"",'Paraclinicos '!M2044/'Paraclinicos '!N2044&lt;100,4,'Paraclinicos '!M2044/'Paraclinicos '!N2044&lt;200,3,'Paraclinicos '!M2044/'Paraclinicos '!N2044&lt;300,2,'Paraclinicos '!M2044/'Paraclinicos '!N2044&lt;400,1,'Paraclinicos '!M2044/'Paraclinicos '!N2044&gt;=400,0)</f>
        <v/>
      </c>
      <c r="P2109" t="str" cm="1">
        <f t="array" ref="P2109">_xlfn.IFS('Paraclinicos '!C2044="","",'Paraclinicos '!C2044&lt;20,4,'Paraclinicos '!C2044&lt;50,3,'Paraclinicos '!C2044&lt;100,2,'Paraclinicos '!C2044&lt;150,1,'Paraclinicos '!C2044&gt;150,0)</f>
        <v/>
      </c>
      <c r="Q2109" t="str" cm="1">
        <f t="array" ref="Q2109">_xlfn.IFS('Paraclinicos '!O2044="","",'Paraclinicos '!O2044&lt;1.2,0,'Paraclinicos '!O2044&lt;2,1,'Paraclinicos '!O2044&lt;3.5,2,'Paraclinicos '!O2044&lt;5,3,'Paraclinicos '!O2044&gt;5,4)</f>
        <v/>
      </c>
      <c r="R2109" t="str" cm="1">
        <f t="array" ref="R2109">_xlfn.IFS('Paraclinicos '!J2044="","",'Paraclinicos '!J2044&lt;1.2,0,'Paraclinicos '!J2044&lt;2,1,'Paraclinicos '!J2044&lt;6,2,'Paraclinicos '!J2044&lt;12,3,'Paraclinicos '!J2044&gt;=12,4)</f>
        <v/>
      </c>
      <c r="S2109" t="str" cm="1">
        <f t="array" ref="S2109">_xlfn.IFS('Paraclinicos '!Y2044="","",'Paraclinicos '!Y2044&lt;70,1,'Paraclinicos '!Y2044&gt;=70,0)</f>
        <v/>
      </c>
      <c r="T2109" t="str" cm="1">
        <f t="array" ref="T2109">_xlfn.IFS('Paraclinicos '!W2044="","",'Paraclinicos '!W2044&lt;6,4,'Paraclinicos '!W2044&lt;10,3,'Paraclinicos '!W2044&lt;13,2,'Paraclinicos '!W2044&lt;15,1,'Paraclinicos '!W2044=15,0)</f>
        <v/>
      </c>
      <c r="U2109" s="54" t="str">
        <f t="shared" si="96"/>
        <v/>
      </c>
      <c r="V2109" t="str" cm="1">
        <f t="array" ref="V2109">_xlfn.IFS('Paraclinicos '!S2044="","",OR('Paraclinicos '!S2044&lt;=8,'Paraclinicos '!S2044&gt;=25),3,'Paraclinicos '!S2044&lt;12,1,'Paraclinicos '!S2044&lt;21,0,'Paraclinicos '!S2044&lt;25,2)</f>
        <v/>
      </c>
      <c r="W2109" t="str">
        <f>IFERROR(IF(INDEX('BD Demog para scores enalazar'!Y$2:'BD Demog para scores enalazar'!Y$3000,MATCH(Formulas!A2109,'BD Demog para scores enalazar'!A$2:'BD Demog para scores enalazar'!A$3000,0))=1,"SI","NO"),"")</f>
        <v/>
      </c>
      <c r="X2109" s="9" t="str">
        <f>IFERROR(IF(INDEX('BD Demog para scores enalazar'!AJ$2:'BD Demog para scores enalazar'!AJ$3000,MATCH(Formulas!A2109,'BD Demog para scores enalazar'!A$2:'BD Demog para scores enalazar'!A$3000,0))=1,"SI","NO"),"")</f>
        <v/>
      </c>
      <c r="Y2109" t="str" cm="1">
        <f t="array" ref="Y2109">IF(AND(W2109="NO",X2109="NO"),_xlfn.IFS('Paraclinicos '!K2044&lt;=91,3,'Paraclinicos '!K2044&lt;94,2,'Paraclinicos '!K2044&lt;96,1,'Paraclinicos '!K2044&gt;=96,0),"")</f>
        <v/>
      </c>
      <c r="Z2109" t="str" cm="1">
        <f t="array" ref="Z2109">IF(OR(W2109="SI",X2109="SI"),_xlfn.IFS(OR(AND('Paraclinicos '!K2045&lt;=83),AND('Paraclinicos '!K2045&gt;=97,AA2109=2)),3,OR(AND('Paraclinicos '!K2045&lt;=86),AND('Paraclinicos '!K2045&gt;=94,AA2109=2)),2,OR(AND('Paraclinicos '!K2045&lt;=88),AND('Paraclinicos '!K2045&gt;=92,AA2109=2)),1,OR(AND('Paraclinicos '!K2045&gt;=88,'Paraclinicos '!K2045&lt;=92),AND('Paraclinicos '!K2045&gt;=93,AA2109=0)),0),"")</f>
        <v/>
      </c>
      <c r="AA2109" t="str" cm="1">
        <f t="array" ref="AA2109">_xlfn.IFS('Paraclinicos '!E2044="","",'Paraclinicos '!E2044="Oxigeno",2,'Paraclinicos '!E2044="Aire",0)</f>
        <v/>
      </c>
    </row>
    <row r="2110" spans="1:27" x14ac:dyDescent="0.25">
      <c r="A2110">
        <f>'Paraclinicos '!A2045</f>
        <v>0</v>
      </c>
      <c r="B2110" s="3">
        <f>'Paraclinicos '!R2045</f>
        <v>0</v>
      </c>
      <c r="C2110" t="str" cm="1">
        <f t="array" ref="C2110">_xlfn.IFS('Paraclinicos '!Q2045="","",'Paraclinicos '!Q2045&gt;60,3,'Paraclinicos '!Q2045&lt;=60,1)</f>
        <v/>
      </c>
      <c r="D2110" t="str">
        <f>IFERROR(IF(INDEX('BD Demog para scores enalazar'!BC$2:BC$3000,MATCH(Formulas!A2110,'BD Demog para scores enalazar'!A$2:A$3000,0))=0,"SI","NO"),"")</f>
        <v/>
      </c>
      <c r="E2110" t="str" cm="1">
        <f t="array" ref="E2110">_xlfn.IFS(D2110="","",D2110="SI",4,D2110="NO",1)</f>
        <v/>
      </c>
      <c r="F2110" t="str" cm="1">
        <f t="array" ref="F2110">_xlfn.IFS('Paraclinicos '!B2045="","",'Paraclinicos '!B2045&gt;1,1,'Paraclinicos '!B2045&lt;=1,3)</f>
        <v/>
      </c>
      <c r="G2110" t="str" cm="1">
        <f t="array" ref="G2110">_xlfn.IFS('Paraclinicos '!D2045="","",AND('Paraclinicos '!D2045&gt;=250,'Paraclinicos '!D2045&lt;=500),2,'Paraclinicos '!D2045&gt;500,3,'Paraclinicos '!D2045&lt;250,1)</f>
        <v/>
      </c>
      <c r="H2110" s="50" t="str">
        <f t="shared" si="97"/>
        <v/>
      </c>
      <c r="I2110" t="str" cm="1">
        <f t="array" ref="I2110">_xlfn.IFS('Paraclinicos '!Q2045="","",'Paraclinicos '!Q2045&gt;=65,1,'Paraclinicos '!Q2045&lt;65,0)</f>
        <v/>
      </c>
      <c r="J2110" t="str" cm="1">
        <f t="array" ref="J2110">_xlfn.IFS('Paraclinicos '!I2045="","",'Paraclinicos '!I2045&gt;7,1,'Paraclinicos '!I2045&lt;=7,0)</f>
        <v/>
      </c>
      <c r="K2110" t="str" cm="1">
        <f t="array" ref="K2110">_xlfn.IFS('Paraclinicos '!W2045="","",'Paraclinicos '!W2045&lt;=8,1,'Paraclinicos '!W2045&gt;8,0)</f>
        <v/>
      </c>
      <c r="L2110" t="str" cm="1">
        <f t="array" ref="L2110">_xlfn.IFS('Paraclinicos '!S2045="","",'Paraclinicos '!S2045&gt;=30,1,'Paraclinicos '!S2045&lt;30,0)</f>
        <v/>
      </c>
      <c r="M2110" t="str" cm="1">
        <f t="array" ref="M2110">_xlfn.IFS(OR('Paraclinicos '!T2045="",'Paraclinicos '!U2045=""),"",OR('Paraclinicos '!T2045&lt;=90,'Paraclinicos '!U2045&lt;=60),1,OR('Paraclinicos '!T2045&gt;90,'Paraclinicos '!U2045&gt;60),0)</f>
        <v/>
      </c>
      <c r="N2110" s="45" t="str">
        <f t="shared" si="98"/>
        <v/>
      </c>
      <c r="O2110" t="str" cm="1">
        <f t="array" ref="O2110">_xlfn.IFS(OR('Paraclinicos '!M2045="",'Paraclinicos '!N2045="",'Paraclinicos '!N2045=0),"",'Paraclinicos '!M2045/'Paraclinicos '!N2045&lt;100,4,'Paraclinicos '!M2045/'Paraclinicos '!N2045&lt;200,3,'Paraclinicos '!M2045/'Paraclinicos '!N2045&lt;300,2,'Paraclinicos '!M2045/'Paraclinicos '!N2045&lt;400,1,'Paraclinicos '!M2045/'Paraclinicos '!N2045&gt;=400,0)</f>
        <v/>
      </c>
      <c r="P2110" t="str" cm="1">
        <f t="array" ref="P2110">_xlfn.IFS('Paraclinicos '!C2045="","",'Paraclinicos '!C2045&lt;20,4,'Paraclinicos '!C2045&lt;50,3,'Paraclinicos '!C2045&lt;100,2,'Paraclinicos '!C2045&lt;150,1,'Paraclinicos '!C2045&gt;150,0)</f>
        <v/>
      </c>
      <c r="Q2110" t="str" cm="1">
        <f t="array" ref="Q2110">_xlfn.IFS('Paraclinicos '!O2045="","",'Paraclinicos '!O2045&lt;1.2,0,'Paraclinicos '!O2045&lt;2,1,'Paraclinicos '!O2045&lt;3.5,2,'Paraclinicos '!O2045&lt;5,3,'Paraclinicos '!O2045&gt;5,4)</f>
        <v/>
      </c>
      <c r="R2110" t="str" cm="1">
        <f t="array" ref="R2110">_xlfn.IFS('Paraclinicos '!J2045="","",'Paraclinicos '!J2045&lt;1.2,0,'Paraclinicos '!J2045&lt;2,1,'Paraclinicos '!J2045&lt;6,2,'Paraclinicos '!J2045&lt;12,3,'Paraclinicos '!J2045&gt;=12,4)</f>
        <v/>
      </c>
      <c r="S2110" t="str" cm="1">
        <f t="array" ref="S2110">_xlfn.IFS('Paraclinicos '!Y2045="","",'Paraclinicos '!Y2045&lt;70,1,'Paraclinicos '!Y2045&gt;=70,0)</f>
        <v/>
      </c>
      <c r="T2110" t="str" cm="1">
        <f t="array" ref="T2110">_xlfn.IFS('Paraclinicos '!W2045="","",'Paraclinicos '!W2045&lt;6,4,'Paraclinicos '!W2045&lt;10,3,'Paraclinicos '!W2045&lt;13,2,'Paraclinicos '!W2045&lt;15,1,'Paraclinicos '!W2045=15,0)</f>
        <v/>
      </c>
      <c r="U2110" s="54" t="str">
        <f t="shared" si="96"/>
        <v/>
      </c>
      <c r="V2110" t="str" cm="1">
        <f t="array" ref="V2110">_xlfn.IFS('Paraclinicos '!S2045="","",OR('Paraclinicos '!S2045&lt;=8,'Paraclinicos '!S2045&gt;=25),3,'Paraclinicos '!S2045&lt;12,1,'Paraclinicos '!S2045&lt;21,0,'Paraclinicos '!S2045&lt;25,2)</f>
        <v/>
      </c>
      <c r="W2110" t="str">
        <f>IFERROR(IF(INDEX('BD Demog para scores enalazar'!Y$2:'BD Demog para scores enalazar'!Y$3000,MATCH(Formulas!A2110,'BD Demog para scores enalazar'!A$2:'BD Demog para scores enalazar'!A$3000,0))=1,"SI","NO"),"")</f>
        <v/>
      </c>
      <c r="X2110" s="9" t="str">
        <f>IFERROR(IF(INDEX('BD Demog para scores enalazar'!AJ$2:'BD Demog para scores enalazar'!AJ$3000,MATCH(Formulas!A2110,'BD Demog para scores enalazar'!A$2:'BD Demog para scores enalazar'!A$3000,0))=1,"SI","NO"),"")</f>
        <v/>
      </c>
      <c r="Y2110" t="str" cm="1">
        <f t="array" ref="Y2110">IF(AND(W2110="NO",X2110="NO"),_xlfn.IFS('Paraclinicos '!K2045&lt;=91,3,'Paraclinicos '!K2045&lt;94,2,'Paraclinicos '!K2045&lt;96,1,'Paraclinicos '!K2045&gt;=96,0),"")</f>
        <v/>
      </c>
      <c r="Z2110" t="str" cm="1">
        <f t="array" ref="Z2110">IF(OR(W2110="SI",X2110="SI"),_xlfn.IFS(OR(AND('Paraclinicos '!K2046&lt;=83),AND('Paraclinicos '!K2046&gt;=97,AA2110=2)),3,OR(AND('Paraclinicos '!K2046&lt;=86),AND('Paraclinicos '!K2046&gt;=94,AA2110=2)),2,OR(AND('Paraclinicos '!K2046&lt;=88),AND('Paraclinicos '!K2046&gt;=92,AA2110=2)),1,OR(AND('Paraclinicos '!K2046&gt;=88,'Paraclinicos '!K2046&lt;=92),AND('Paraclinicos '!K2046&gt;=93,AA2110=0)),0),"")</f>
        <v/>
      </c>
      <c r="AA2110" t="str" cm="1">
        <f t="array" ref="AA2110">_xlfn.IFS('Paraclinicos '!E2045="","",'Paraclinicos '!E2045="Oxigeno",2,'Paraclinicos '!E2045="Aire",0)</f>
        <v/>
      </c>
    </row>
    <row r="2111" spans="1:27" x14ac:dyDescent="0.25">
      <c r="A2111">
        <f>'Paraclinicos '!A2046</f>
        <v>0</v>
      </c>
      <c r="B2111" s="3">
        <f>'Paraclinicos '!R2046</f>
        <v>0</v>
      </c>
      <c r="C2111" t="str" cm="1">
        <f t="array" ref="C2111">_xlfn.IFS('Paraclinicos '!Q2046="","",'Paraclinicos '!Q2046&gt;60,3,'Paraclinicos '!Q2046&lt;=60,1)</f>
        <v/>
      </c>
      <c r="D2111" t="str">
        <f>IFERROR(IF(INDEX('BD Demog para scores enalazar'!BC$2:BC$3000,MATCH(Formulas!A2111,'BD Demog para scores enalazar'!A$2:A$3000,0))=0,"SI","NO"),"")</f>
        <v/>
      </c>
      <c r="E2111" t="str" cm="1">
        <f t="array" ref="E2111">_xlfn.IFS(D2111="","",D2111="SI",4,D2111="NO",1)</f>
        <v/>
      </c>
      <c r="F2111" t="str" cm="1">
        <f t="array" ref="F2111">_xlfn.IFS('Paraclinicos '!B2046="","",'Paraclinicos '!B2046&gt;1,1,'Paraclinicos '!B2046&lt;=1,3)</f>
        <v/>
      </c>
      <c r="G2111" t="str" cm="1">
        <f t="array" ref="G2111">_xlfn.IFS('Paraclinicos '!D2046="","",AND('Paraclinicos '!D2046&gt;=250,'Paraclinicos '!D2046&lt;=500),2,'Paraclinicos '!D2046&gt;500,3,'Paraclinicos '!D2046&lt;250,1)</f>
        <v/>
      </c>
      <c r="H2111" s="50" t="str">
        <f t="shared" si="97"/>
        <v/>
      </c>
      <c r="I2111" t="str" cm="1">
        <f t="array" ref="I2111">_xlfn.IFS('Paraclinicos '!Q2046="","",'Paraclinicos '!Q2046&gt;=65,1,'Paraclinicos '!Q2046&lt;65,0)</f>
        <v/>
      </c>
      <c r="J2111" t="str" cm="1">
        <f t="array" ref="J2111">_xlfn.IFS('Paraclinicos '!I2046="","",'Paraclinicos '!I2046&gt;7,1,'Paraclinicos '!I2046&lt;=7,0)</f>
        <v/>
      </c>
      <c r="K2111" t="str" cm="1">
        <f t="array" ref="K2111">_xlfn.IFS('Paraclinicos '!W2046="","",'Paraclinicos '!W2046&lt;=8,1,'Paraclinicos '!W2046&gt;8,0)</f>
        <v/>
      </c>
      <c r="L2111" t="str" cm="1">
        <f t="array" ref="L2111">_xlfn.IFS('Paraclinicos '!S2046="","",'Paraclinicos '!S2046&gt;=30,1,'Paraclinicos '!S2046&lt;30,0)</f>
        <v/>
      </c>
      <c r="M2111" t="str" cm="1">
        <f t="array" ref="M2111">_xlfn.IFS(OR('Paraclinicos '!T2046="",'Paraclinicos '!U2046=""),"",OR('Paraclinicos '!T2046&lt;=90,'Paraclinicos '!U2046&lt;=60),1,OR('Paraclinicos '!T2046&gt;90,'Paraclinicos '!U2046&gt;60),0)</f>
        <v/>
      </c>
      <c r="N2111" s="45" t="str">
        <f t="shared" si="98"/>
        <v/>
      </c>
      <c r="O2111" t="str" cm="1">
        <f t="array" ref="O2111">_xlfn.IFS(OR('Paraclinicos '!M2046="",'Paraclinicos '!N2046="",'Paraclinicos '!N2046=0),"",'Paraclinicos '!M2046/'Paraclinicos '!N2046&lt;100,4,'Paraclinicos '!M2046/'Paraclinicos '!N2046&lt;200,3,'Paraclinicos '!M2046/'Paraclinicos '!N2046&lt;300,2,'Paraclinicos '!M2046/'Paraclinicos '!N2046&lt;400,1,'Paraclinicos '!M2046/'Paraclinicos '!N2046&gt;=400,0)</f>
        <v/>
      </c>
      <c r="P2111" t="str" cm="1">
        <f t="array" ref="P2111">_xlfn.IFS('Paraclinicos '!C2046="","",'Paraclinicos '!C2046&lt;20,4,'Paraclinicos '!C2046&lt;50,3,'Paraclinicos '!C2046&lt;100,2,'Paraclinicos '!C2046&lt;150,1,'Paraclinicos '!C2046&gt;150,0)</f>
        <v/>
      </c>
      <c r="Q2111" t="str" cm="1">
        <f t="array" ref="Q2111">_xlfn.IFS('Paraclinicos '!O2046="","",'Paraclinicos '!O2046&lt;1.2,0,'Paraclinicos '!O2046&lt;2,1,'Paraclinicos '!O2046&lt;3.5,2,'Paraclinicos '!O2046&lt;5,3,'Paraclinicos '!O2046&gt;5,4)</f>
        <v/>
      </c>
      <c r="R2111" t="str" cm="1">
        <f t="array" ref="R2111">_xlfn.IFS('Paraclinicos '!J2046="","",'Paraclinicos '!J2046&lt;1.2,0,'Paraclinicos '!J2046&lt;2,1,'Paraclinicos '!J2046&lt;6,2,'Paraclinicos '!J2046&lt;12,3,'Paraclinicos '!J2046&gt;=12,4)</f>
        <v/>
      </c>
      <c r="S2111" t="str" cm="1">
        <f t="array" ref="S2111">_xlfn.IFS('Paraclinicos '!Y2046="","",'Paraclinicos '!Y2046&lt;70,1,'Paraclinicos '!Y2046&gt;=70,0)</f>
        <v/>
      </c>
      <c r="T2111" t="str" cm="1">
        <f t="array" ref="T2111">_xlfn.IFS('Paraclinicos '!W2046="","",'Paraclinicos '!W2046&lt;6,4,'Paraclinicos '!W2046&lt;10,3,'Paraclinicos '!W2046&lt;13,2,'Paraclinicos '!W2046&lt;15,1,'Paraclinicos '!W2046=15,0)</f>
        <v/>
      </c>
      <c r="U2111" s="54" t="str">
        <f t="shared" si="96"/>
        <v/>
      </c>
      <c r="V2111" t="str" cm="1">
        <f t="array" ref="V2111">_xlfn.IFS('Paraclinicos '!S2046="","",OR('Paraclinicos '!S2046&lt;=8,'Paraclinicos '!S2046&gt;=25),3,'Paraclinicos '!S2046&lt;12,1,'Paraclinicos '!S2046&lt;21,0,'Paraclinicos '!S2046&lt;25,2)</f>
        <v/>
      </c>
      <c r="W2111" t="str">
        <f>IFERROR(IF(INDEX('BD Demog para scores enalazar'!Y$2:'BD Demog para scores enalazar'!Y$3000,MATCH(Formulas!A2111,'BD Demog para scores enalazar'!A$2:'BD Demog para scores enalazar'!A$3000,0))=1,"SI","NO"),"")</f>
        <v/>
      </c>
      <c r="X2111" s="9" t="str">
        <f>IFERROR(IF(INDEX('BD Demog para scores enalazar'!AJ$2:'BD Demog para scores enalazar'!AJ$3000,MATCH(Formulas!A2111,'BD Demog para scores enalazar'!A$2:'BD Demog para scores enalazar'!A$3000,0))=1,"SI","NO"),"")</f>
        <v/>
      </c>
      <c r="Y2111" t="str" cm="1">
        <f t="array" ref="Y2111">IF(AND(W2111="NO",X2111="NO"),_xlfn.IFS('Paraclinicos '!K2046&lt;=91,3,'Paraclinicos '!K2046&lt;94,2,'Paraclinicos '!K2046&lt;96,1,'Paraclinicos '!K2046&gt;=96,0),"")</f>
        <v/>
      </c>
      <c r="Z2111" t="str" cm="1">
        <f t="array" ref="Z2111">IF(OR(W2111="SI",X2111="SI"),_xlfn.IFS(OR(AND('Paraclinicos '!K2047&lt;=83),AND('Paraclinicos '!K2047&gt;=97,AA2111=2)),3,OR(AND('Paraclinicos '!K2047&lt;=86),AND('Paraclinicos '!K2047&gt;=94,AA2111=2)),2,OR(AND('Paraclinicos '!K2047&lt;=88),AND('Paraclinicos '!K2047&gt;=92,AA2111=2)),1,OR(AND('Paraclinicos '!K2047&gt;=88,'Paraclinicos '!K2047&lt;=92),AND('Paraclinicos '!K2047&gt;=93,AA2111=0)),0),"")</f>
        <v/>
      </c>
      <c r="AA2111" t="str" cm="1">
        <f t="array" ref="AA2111">_xlfn.IFS('Paraclinicos '!E2046="","",'Paraclinicos '!E2046="Oxigeno",2,'Paraclinicos '!E2046="Aire",0)</f>
        <v/>
      </c>
    </row>
    <row r="2112" spans="1:27" x14ac:dyDescent="0.25">
      <c r="A2112">
        <f>'Paraclinicos '!A2047</f>
        <v>0</v>
      </c>
      <c r="B2112" s="3">
        <f>'Paraclinicos '!R2047</f>
        <v>0</v>
      </c>
      <c r="C2112" t="str" cm="1">
        <f t="array" ref="C2112">_xlfn.IFS('Paraclinicos '!Q2047="","",'Paraclinicos '!Q2047&gt;60,3,'Paraclinicos '!Q2047&lt;=60,1)</f>
        <v/>
      </c>
      <c r="D2112" t="str">
        <f>IFERROR(IF(INDEX('BD Demog para scores enalazar'!BC$2:BC$3000,MATCH(Formulas!A2112,'BD Demog para scores enalazar'!A$2:A$3000,0))=0,"SI","NO"),"")</f>
        <v/>
      </c>
      <c r="E2112" t="str" cm="1">
        <f t="array" ref="E2112">_xlfn.IFS(D2112="","",D2112="SI",4,D2112="NO",1)</f>
        <v/>
      </c>
      <c r="F2112" t="str" cm="1">
        <f t="array" ref="F2112">_xlfn.IFS('Paraclinicos '!B2047="","",'Paraclinicos '!B2047&gt;1,1,'Paraclinicos '!B2047&lt;=1,3)</f>
        <v/>
      </c>
      <c r="G2112" t="str" cm="1">
        <f t="array" ref="G2112">_xlfn.IFS('Paraclinicos '!D2047="","",AND('Paraclinicos '!D2047&gt;=250,'Paraclinicos '!D2047&lt;=500),2,'Paraclinicos '!D2047&gt;500,3,'Paraclinicos '!D2047&lt;250,1)</f>
        <v/>
      </c>
      <c r="H2112" s="50" t="str">
        <f t="shared" si="97"/>
        <v/>
      </c>
      <c r="I2112" t="str" cm="1">
        <f t="array" ref="I2112">_xlfn.IFS('Paraclinicos '!Q2047="","",'Paraclinicos '!Q2047&gt;=65,1,'Paraclinicos '!Q2047&lt;65,0)</f>
        <v/>
      </c>
      <c r="J2112" t="str" cm="1">
        <f t="array" ref="J2112">_xlfn.IFS('Paraclinicos '!I2047="","",'Paraclinicos '!I2047&gt;7,1,'Paraclinicos '!I2047&lt;=7,0)</f>
        <v/>
      </c>
      <c r="K2112" t="str" cm="1">
        <f t="array" ref="K2112">_xlfn.IFS('Paraclinicos '!W2047="","",'Paraclinicos '!W2047&lt;=8,1,'Paraclinicos '!W2047&gt;8,0)</f>
        <v/>
      </c>
      <c r="L2112" t="str" cm="1">
        <f t="array" ref="L2112">_xlfn.IFS('Paraclinicos '!S2047="","",'Paraclinicos '!S2047&gt;=30,1,'Paraclinicos '!S2047&lt;30,0)</f>
        <v/>
      </c>
      <c r="M2112" t="str" cm="1">
        <f t="array" ref="M2112">_xlfn.IFS(OR('Paraclinicos '!T2047="",'Paraclinicos '!U2047=""),"",OR('Paraclinicos '!T2047&lt;=90,'Paraclinicos '!U2047&lt;=60),1,OR('Paraclinicos '!T2047&gt;90,'Paraclinicos '!U2047&gt;60),0)</f>
        <v/>
      </c>
      <c r="N2112" s="45" t="str">
        <f t="shared" si="98"/>
        <v/>
      </c>
      <c r="O2112" t="str" cm="1">
        <f t="array" ref="O2112">_xlfn.IFS(OR('Paraclinicos '!M2047="",'Paraclinicos '!N2047="",'Paraclinicos '!N2047=0),"",'Paraclinicos '!M2047/'Paraclinicos '!N2047&lt;100,4,'Paraclinicos '!M2047/'Paraclinicos '!N2047&lt;200,3,'Paraclinicos '!M2047/'Paraclinicos '!N2047&lt;300,2,'Paraclinicos '!M2047/'Paraclinicos '!N2047&lt;400,1,'Paraclinicos '!M2047/'Paraclinicos '!N2047&gt;=400,0)</f>
        <v/>
      </c>
      <c r="P2112" t="str" cm="1">
        <f t="array" ref="P2112">_xlfn.IFS('Paraclinicos '!C2047="","",'Paraclinicos '!C2047&lt;20,4,'Paraclinicos '!C2047&lt;50,3,'Paraclinicos '!C2047&lt;100,2,'Paraclinicos '!C2047&lt;150,1,'Paraclinicos '!C2047&gt;150,0)</f>
        <v/>
      </c>
      <c r="Q2112" t="str" cm="1">
        <f t="array" ref="Q2112">_xlfn.IFS('Paraclinicos '!O2047="","",'Paraclinicos '!O2047&lt;1.2,0,'Paraclinicos '!O2047&lt;2,1,'Paraclinicos '!O2047&lt;3.5,2,'Paraclinicos '!O2047&lt;5,3,'Paraclinicos '!O2047&gt;5,4)</f>
        <v/>
      </c>
      <c r="R2112" t="str" cm="1">
        <f t="array" ref="R2112">_xlfn.IFS('Paraclinicos '!J2047="","",'Paraclinicos '!J2047&lt;1.2,0,'Paraclinicos '!J2047&lt;2,1,'Paraclinicos '!J2047&lt;6,2,'Paraclinicos '!J2047&lt;12,3,'Paraclinicos '!J2047&gt;=12,4)</f>
        <v/>
      </c>
      <c r="S2112" t="str" cm="1">
        <f t="array" ref="S2112">_xlfn.IFS('Paraclinicos '!Y2047="","",'Paraclinicos '!Y2047&lt;70,1,'Paraclinicos '!Y2047&gt;=70,0)</f>
        <v/>
      </c>
      <c r="T2112" t="str" cm="1">
        <f t="array" ref="T2112">_xlfn.IFS('Paraclinicos '!W2047="","",'Paraclinicos '!W2047&lt;6,4,'Paraclinicos '!W2047&lt;10,3,'Paraclinicos '!W2047&lt;13,2,'Paraclinicos '!W2047&lt;15,1,'Paraclinicos '!W2047=15,0)</f>
        <v/>
      </c>
      <c r="U2112" s="54" t="str">
        <f t="shared" si="96"/>
        <v/>
      </c>
      <c r="V2112" t="str" cm="1">
        <f t="array" ref="V2112">_xlfn.IFS('Paraclinicos '!S2047="","",OR('Paraclinicos '!S2047&lt;=8,'Paraclinicos '!S2047&gt;=25),3,'Paraclinicos '!S2047&lt;12,1,'Paraclinicos '!S2047&lt;21,0,'Paraclinicos '!S2047&lt;25,2)</f>
        <v/>
      </c>
      <c r="W2112" t="str">
        <f>IFERROR(IF(INDEX('BD Demog para scores enalazar'!Y$2:'BD Demog para scores enalazar'!Y$3000,MATCH(Formulas!A2112,'BD Demog para scores enalazar'!A$2:'BD Demog para scores enalazar'!A$3000,0))=1,"SI","NO"),"")</f>
        <v/>
      </c>
      <c r="X2112" s="9" t="str">
        <f>IFERROR(IF(INDEX('BD Demog para scores enalazar'!AJ$2:'BD Demog para scores enalazar'!AJ$3000,MATCH(Formulas!A2112,'BD Demog para scores enalazar'!A$2:'BD Demog para scores enalazar'!A$3000,0))=1,"SI","NO"),"")</f>
        <v/>
      </c>
      <c r="Y2112" t="str" cm="1">
        <f t="array" ref="Y2112">IF(AND(W2112="NO",X2112="NO"),_xlfn.IFS('Paraclinicos '!K2047&lt;=91,3,'Paraclinicos '!K2047&lt;94,2,'Paraclinicos '!K2047&lt;96,1,'Paraclinicos '!K2047&gt;=96,0),"")</f>
        <v/>
      </c>
      <c r="Z2112" t="str" cm="1">
        <f t="array" ref="Z2112">IF(OR(W2112="SI",X2112="SI"),_xlfn.IFS(OR(AND('Paraclinicos '!K2048&lt;=83),AND('Paraclinicos '!K2048&gt;=97,AA2112=2)),3,OR(AND('Paraclinicos '!K2048&lt;=86),AND('Paraclinicos '!K2048&gt;=94,AA2112=2)),2,OR(AND('Paraclinicos '!K2048&lt;=88),AND('Paraclinicos '!K2048&gt;=92,AA2112=2)),1,OR(AND('Paraclinicos '!K2048&gt;=88,'Paraclinicos '!K2048&lt;=92),AND('Paraclinicos '!K2048&gt;=93,AA2112=0)),0),"")</f>
        <v/>
      </c>
      <c r="AA2112" t="str" cm="1">
        <f t="array" ref="AA2112">_xlfn.IFS('Paraclinicos '!E2047="","",'Paraclinicos '!E2047="Oxigeno",2,'Paraclinicos '!E2047="Aire",0)</f>
        <v/>
      </c>
    </row>
    <row r="2113" spans="1:27" x14ac:dyDescent="0.25">
      <c r="A2113">
        <f>'Paraclinicos '!A2048</f>
        <v>0</v>
      </c>
      <c r="B2113" s="3">
        <f>'Paraclinicos '!R2048</f>
        <v>0</v>
      </c>
      <c r="C2113" t="str" cm="1">
        <f t="array" ref="C2113">_xlfn.IFS('Paraclinicos '!Q2048="","",'Paraclinicos '!Q2048&gt;60,3,'Paraclinicos '!Q2048&lt;=60,1)</f>
        <v/>
      </c>
      <c r="D2113" t="str">
        <f>IFERROR(IF(INDEX('BD Demog para scores enalazar'!BC$2:BC$3000,MATCH(Formulas!A2113,'BD Demog para scores enalazar'!A$2:A$3000,0))=0,"SI","NO"),"")</f>
        <v/>
      </c>
      <c r="E2113" t="str" cm="1">
        <f t="array" ref="E2113">_xlfn.IFS(D2113="","",D2113="SI",4,D2113="NO",1)</f>
        <v/>
      </c>
      <c r="F2113" t="str" cm="1">
        <f t="array" ref="F2113">_xlfn.IFS('Paraclinicos '!B2048="","",'Paraclinicos '!B2048&gt;1,1,'Paraclinicos '!B2048&lt;=1,3)</f>
        <v/>
      </c>
      <c r="G2113" t="str" cm="1">
        <f t="array" ref="G2113">_xlfn.IFS('Paraclinicos '!D2048="","",AND('Paraclinicos '!D2048&gt;=250,'Paraclinicos '!D2048&lt;=500),2,'Paraclinicos '!D2048&gt;500,3,'Paraclinicos '!D2048&lt;250,1)</f>
        <v/>
      </c>
      <c r="H2113" s="50" t="str">
        <f t="shared" si="97"/>
        <v/>
      </c>
      <c r="I2113" t="str" cm="1">
        <f t="array" ref="I2113">_xlfn.IFS('Paraclinicos '!Q2048="","",'Paraclinicos '!Q2048&gt;=65,1,'Paraclinicos '!Q2048&lt;65,0)</f>
        <v/>
      </c>
      <c r="J2113" t="str" cm="1">
        <f t="array" ref="J2113">_xlfn.IFS('Paraclinicos '!I2048="","",'Paraclinicos '!I2048&gt;7,1,'Paraclinicos '!I2048&lt;=7,0)</f>
        <v/>
      </c>
      <c r="K2113" t="str" cm="1">
        <f t="array" ref="K2113">_xlfn.IFS('Paraclinicos '!W2048="","",'Paraclinicos '!W2048&lt;=8,1,'Paraclinicos '!W2048&gt;8,0)</f>
        <v/>
      </c>
      <c r="L2113" t="str" cm="1">
        <f t="array" ref="L2113">_xlfn.IFS('Paraclinicos '!S2048="","",'Paraclinicos '!S2048&gt;=30,1,'Paraclinicos '!S2048&lt;30,0)</f>
        <v/>
      </c>
      <c r="M2113" t="str" cm="1">
        <f t="array" ref="M2113">_xlfn.IFS(OR('Paraclinicos '!T2048="",'Paraclinicos '!U2048=""),"",OR('Paraclinicos '!T2048&lt;=90,'Paraclinicos '!U2048&lt;=60),1,OR('Paraclinicos '!T2048&gt;90,'Paraclinicos '!U2048&gt;60),0)</f>
        <v/>
      </c>
      <c r="N2113" s="45" t="str">
        <f t="shared" si="98"/>
        <v/>
      </c>
      <c r="O2113" t="str" cm="1">
        <f t="array" ref="O2113">_xlfn.IFS(OR('Paraclinicos '!M2048="",'Paraclinicos '!N2048="",'Paraclinicos '!N2048=0),"",'Paraclinicos '!M2048/'Paraclinicos '!N2048&lt;100,4,'Paraclinicos '!M2048/'Paraclinicos '!N2048&lt;200,3,'Paraclinicos '!M2048/'Paraclinicos '!N2048&lt;300,2,'Paraclinicos '!M2048/'Paraclinicos '!N2048&lt;400,1,'Paraclinicos '!M2048/'Paraclinicos '!N2048&gt;=400,0)</f>
        <v/>
      </c>
      <c r="P2113" t="str" cm="1">
        <f t="array" ref="P2113">_xlfn.IFS('Paraclinicos '!C2048="","",'Paraclinicos '!C2048&lt;20,4,'Paraclinicos '!C2048&lt;50,3,'Paraclinicos '!C2048&lt;100,2,'Paraclinicos '!C2048&lt;150,1,'Paraclinicos '!C2048&gt;150,0)</f>
        <v/>
      </c>
      <c r="Q2113" t="str" cm="1">
        <f t="array" ref="Q2113">_xlfn.IFS('Paraclinicos '!O2048="","",'Paraclinicos '!O2048&lt;1.2,0,'Paraclinicos '!O2048&lt;2,1,'Paraclinicos '!O2048&lt;3.5,2,'Paraclinicos '!O2048&lt;5,3,'Paraclinicos '!O2048&gt;5,4)</f>
        <v/>
      </c>
      <c r="R2113" t="str" cm="1">
        <f t="array" ref="R2113">_xlfn.IFS('Paraclinicos '!J2048="","",'Paraclinicos '!J2048&lt;1.2,0,'Paraclinicos '!J2048&lt;2,1,'Paraclinicos '!J2048&lt;6,2,'Paraclinicos '!J2048&lt;12,3,'Paraclinicos '!J2048&gt;=12,4)</f>
        <v/>
      </c>
      <c r="S2113" t="str" cm="1">
        <f t="array" ref="S2113">_xlfn.IFS('Paraclinicos '!Y2048="","",'Paraclinicos '!Y2048&lt;70,1,'Paraclinicos '!Y2048&gt;=70,0)</f>
        <v/>
      </c>
      <c r="T2113" t="str" cm="1">
        <f t="array" ref="T2113">_xlfn.IFS('Paraclinicos '!W2048="","",'Paraclinicos '!W2048&lt;6,4,'Paraclinicos '!W2048&lt;10,3,'Paraclinicos '!W2048&lt;13,2,'Paraclinicos '!W2048&lt;15,1,'Paraclinicos '!W2048=15,0)</f>
        <v/>
      </c>
      <c r="U2113" s="54" t="str">
        <f t="shared" si="96"/>
        <v/>
      </c>
      <c r="V2113" t="str" cm="1">
        <f t="array" ref="V2113">_xlfn.IFS('Paraclinicos '!S2048="","",OR('Paraclinicos '!S2048&lt;=8,'Paraclinicos '!S2048&gt;=25),3,'Paraclinicos '!S2048&lt;12,1,'Paraclinicos '!S2048&lt;21,0,'Paraclinicos '!S2048&lt;25,2)</f>
        <v/>
      </c>
      <c r="W2113" t="str">
        <f>IFERROR(IF(INDEX('BD Demog para scores enalazar'!Y$2:'BD Demog para scores enalazar'!Y$3000,MATCH(Formulas!A2113,'BD Demog para scores enalazar'!A$2:'BD Demog para scores enalazar'!A$3000,0))=1,"SI","NO"),"")</f>
        <v/>
      </c>
      <c r="X2113" s="9" t="str">
        <f>IFERROR(IF(INDEX('BD Demog para scores enalazar'!AJ$2:'BD Demog para scores enalazar'!AJ$3000,MATCH(Formulas!A2113,'BD Demog para scores enalazar'!A$2:'BD Demog para scores enalazar'!A$3000,0))=1,"SI","NO"),"")</f>
        <v/>
      </c>
      <c r="Y2113" t="str" cm="1">
        <f t="array" ref="Y2113">IF(AND(W2113="NO",X2113="NO"),_xlfn.IFS('Paraclinicos '!K2048&lt;=91,3,'Paraclinicos '!K2048&lt;94,2,'Paraclinicos '!K2048&lt;96,1,'Paraclinicos '!K2048&gt;=96,0),"")</f>
        <v/>
      </c>
      <c r="Z2113" t="str" cm="1">
        <f t="array" ref="Z2113">IF(OR(W2113="SI",X2113="SI"),_xlfn.IFS(OR(AND('Paraclinicos '!K2049&lt;=83),AND('Paraclinicos '!K2049&gt;=97,AA2113=2)),3,OR(AND('Paraclinicos '!K2049&lt;=86),AND('Paraclinicos '!K2049&gt;=94,AA2113=2)),2,OR(AND('Paraclinicos '!K2049&lt;=88),AND('Paraclinicos '!K2049&gt;=92,AA2113=2)),1,OR(AND('Paraclinicos '!K2049&gt;=88,'Paraclinicos '!K2049&lt;=92),AND('Paraclinicos '!K2049&gt;=93,AA2113=0)),0),"")</f>
        <v/>
      </c>
      <c r="AA2113" t="str" cm="1">
        <f t="array" ref="AA2113">_xlfn.IFS('Paraclinicos '!E2048="","",'Paraclinicos '!E2048="Oxigeno",2,'Paraclinicos '!E2048="Aire",0)</f>
        <v/>
      </c>
    </row>
    <row r="2114" spans="1:27" x14ac:dyDescent="0.25">
      <c r="A2114">
        <f>'Paraclinicos '!A2049</f>
        <v>0</v>
      </c>
      <c r="B2114" s="3">
        <f>'Paraclinicos '!R2049</f>
        <v>0</v>
      </c>
      <c r="C2114" t="str" cm="1">
        <f t="array" ref="C2114">_xlfn.IFS('Paraclinicos '!Q2049="","",'Paraclinicos '!Q2049&gt;60,3,'Paraclinicos '!Q2049&lt;=60,1)</f>
        <v/>
      </c>
      <c r="D2114" t="str">
        <f>IFERROR(IF(INDEX('BD Demog para scores enalazar'!BC$2:BC$3000,MATCH(Formulas!A2114,'BD Demog para scores enalazar'!A$2:A$3000,0))=0,"SI","NO"),"")</f>
        <v/>
      </c>
      <c r="E2114" t="str" cm="1">
        <f t="array" ref="E2114">_xlfn.IFS(D2114="","",D2114="SI",4,D2114="NO",1)</f>
        <v/>
      </c>
      <c r="F2114" t="str" cm="1">
        <f t="array" ref="F2114">_xlfn.IFS('Paraclinicos '!B2049="","",'Paraclinicos '!B2049&gt;1,1,'Paraclinicos '!B2049&lt;=1,3)</f>
        <v/>
      </c>
      <c r="G2114" t="str" cm="1">
        <f t="array" ref="G2114">_xlfn.IFS('Paraclinicos '!D2049="","",AND('Paraclinicos '!D2049&gt;=250,'Paraclinicos '!D2049&lt;=500),2,'Paraclinicos '!D2049&gt;500,3,'Paraclinicos '!D2049&lt;250,1)</f>
        <v/>
      </c>
      <c r="H2114" s="50" t="str">
        <f t="shared" si="97"/>
        <v/>
      </c>
      <c r="I2114" t="str" cm="1">
        <f t="array" ref="I2114">_xlfn.IFS('Paraclinicos '!Q2049="","",'Paraclinicos '!Q2049&gt;=65,1,'Paraclinicos '!Q2049&lt;65,0)</f>
        <v/>
      </c>
      <c r="J2114" t="str" cm="1">
        <f t="array" ref="J2114">_xlfn.IFS('Paraclinicos '!I2049="","",'Paraclinicos '!I2049&gt;7,1,'Paraclinicos '!I2049&lt;=7,0)</f>
        <v/>
      </c>
      <c r="K2114" t="str" cm="1">
        <f t="array" ref="K2114">_xlfn.IFS('Paraclinicos '!W2049="","",'Paraclinicos '!W2049&lt;=8,1,'Paraclinicos '!W2049&gt;8,0)</f>
        <v/>
      </c>
      <c r="L2114" t="str" cm="1">
        <f t="array" ref="L2114">_xlfn.IFS('Paraclinicos '!S2049="","",'Paraclinicos '!S2049&gt;=30,1,'Paraclinicos '!S2049&lt;30,0)</f>
        <v/>
      </c>
      <c r="M2114" t="str" cm="1">
        <f t="array" ref="M2114">_xlfn.IFS(OR('Paraclinicos '!T2049="",'Paraclinicos '!U2049=""),"",OR('Paraclinicos '!T2049&lt;=90,'Paraclinicos '!U2049&lt;=60),1,OR('Paraclinicos '!T2049&gt;90,'Paraclinicos '!U2049&gt;60),0)</f>
        <v/>
      </c>
      <c r="N2114" s="45" t="str">
        <f t="shared" si="98"/>
        <v/>
      </c>
      <c r="O2114" t="str" cm="1">
        <f t="array" ref="O2114">_xlfn.IFS(OR('Paraclinicos '!M2049="",'Paraclinicos '!N2049="",'Paraclinicos '!N2049=0),"",'Paraclinicos '!M2049/'Paraclinicos '!N2049&lt;100,4,'Paraclinicos '!M2049/'Paraclinicos '!N2049&lt;200,3,'Paraclinicos '!M2049/'Paraclinicos '!N2049&lt;300,2,'Paraclinicos '!M2049/'Paraclinicos '!N2049&lt;400,1,'Paraclinicos '!M2049/'Paraclinicos '!N2049&gt;=400,0)</f>
        <v/>
      </c>
      <c r="P2114" t="str" cm="1">
        <f t="array" ref="P2114">_xlfn.IFS('Paraclinicos '!C2049="","",'Paraclinicos '!C2049&lt;20,4,'Paraclinicos '!C2049&lt;50,3,'Paraclinicos '!C2049&lt;100,2,'Paraclinicos '!C2049&lt;150,1,'Paraclinicos '!C2049&gt;150,0)</f>
        <v/>
      </c>
      <c r="Q2114" t="str" cm="1">
        <f t="array" ref="Q2114">_xlfn.IFS('Paraclinicos '!O2049="","",'Paraclinicos '!O2049&lt;1.2,0,'Paraclinicos '!O2049&lt;2,1,'Paraclinicos '!O2049&lt;3.5,2,'Paraclinicos '!O2049&lt;5,3,'Paraclinicos '!O2049&gt;5,4)</f>
        <v/>
      </c>
      <c r="R2114" t="str" cm="1">
        <f t="array" ref="R2114">_xlfn.IFS('Paraclinicos '!J2049="","",'Paraclinicos '!J2049&lt;1.2,0,'Paraclinicos '!J2049&lt;2,1,'Paraclinicos '!J2049&lt;6,2,'Paraclinicos '!J2049&lt;12,3,'Paraclinicos '!J2049&gt;=12,4)</f>
        <v/>
      </c>
      <c r="S2114" t="str" cm="1">
        <f t="array" ref="S2114">_xlfn.IFS('Paraclinicos '!Y2049="","",'Paraclinicos '!Y2049&lt;70,1,'Paraclinicos '!Y2049&gt;=70,0)</f>
        <v/>
      </c>
      <c r="T2114" t="str" cm="1">
        <f t="array" ref="T2114">_xlfn.IFS('Paraclinicos '!W2049="","",'Paraclinicos '!W2049&lt;6,4,'Paraclinicos '!W2049&lt;10,3,'Paraclinicos '!W2049&lt;13,2,'Paraclinicos '!W2049&lt;15,1,'Paraclinicos '!W2049=15,0)</f>
        <v/>
      </c>
      <c r="U2114" s="54" t="str">
        <f t="shared" si="96"/>
        <v/>
      </c>
      <c r="V2114" t="str" cm="1">
        <f t="array" ref="V2114">_xlfn.IFS('Paraclinicos '!S2049="","",OR('Paraclinicos '!S2049&lt;=8,'Paraclinicos '!S2049&gt;=25),3,'Paraclinicos '!S2049&lt;12,1,'Paraclinicos '!S2049&lt;21,0,'Paraclinicos '!S2049&lt;25,2)</f>
        <v/>
      </c>
      <c r="W2114" t="str">
        <f>IFERROR(IF(INDEX('BD Demog para scores enalazar'!Y$2:'BD Demog para scores enalazar'!Y$3000,MATCH(Formulas!A2114,'BD Demog para scores enalazar'!A$2:'BD Demog para scores enalazar'!A$3000,0))=1,"SI","NO"),"")</f>
        <v/>
      </c>
      <c r="X2114" s="9" t="str">
        <f>IFERROR(IF(INDEX('BD Demog para scores enalazar'!AJ$2:'BD Demog para scores enalazar'!AJ$3000,MATCH(Formulas!A2114,'BD Demog para scores enalazar'!A$2:'BD Demog para scores enalazar'!A$3000,0))=1,"SI","NO"),"")</f>
        <v/>
      </c>
      <c r="Y2114" t="str" cm="1">
        <f t="array" ref="Y2114">IF(AND(W2114="NO",X2114="NO"),_xlfn.IFS('Paraclinicos '!K2049&lt;=91,3,'Paraclinicos '!K2049&lt;94,2,'Paraclinicos '!K2049&lt;96,1,'Paraclinicos '!K2049&gt;=96,0),"")</f>
        <v/>
      </c>
      <c r="Z2114" t="str" cm="1">
        <f t="array" ref="Z2114">IF(OR(W2114="SI",X2114="SI"),_xlfn.IFS(OR(AND('Paraclinicos '!K2050&lt;=83),AND('Paraclinicos '!K2050&gt;=97,AA2114=2)),3,OR(AND('Paraclinicos '!K2050&lt;=86),AND('Paraclinicos '!K2050&gt;=94,AA2114=2)),2,OR(AND('Paraclinicos '!K2050&lt;=88),AND('Paraclinicos '!K2050&gt;=92,AA2114=2)),1,OR(AND('Paraclinicos '!K2050&gt;=88,'Paraclinicos '!K2050&lt;=92),AND('Paraclinicos '!K2050&gt;=93,AA2114=0)),0),"")</f>
        <v/>
      </c>
      <c r="AA2114" t="str" cm="1">
        <f t="array" ref="AA2114">_xlfn.IFS('Paraclinicos '!E2049="","",'Paraclinicos '!E2049="Oxigeno",2,'Paraclinicos '!E2049="Aire",0)</f>
        <v/>
      </c>
    </row>
    <row r="2115" spans="1:27" x14ac:dyDescent="0.25">
      <c r="A2115">
        <f>'Paraclinicos '!A2050</f>
        <v>0</v>
      </c>
      <c r="B2115" s="3">
        <f>'Paraclinicos '!R2050</f>
        <v>0</v>
      </c>
      <c r="C2115" t="str" cm="1">
        <f t="array" ref="C2115">_xlfn.IFS('Paraclinicos '!Q2050="","",'Paraclinicos '!Q2050&gt;60,3,'Paraclinicos '!Q2050&lt;=60,1)</f>
        <v/>
      </c>
      <c r="D2115" t="str">
        <f>IFERROR(IF(INDEX('BD Demog para scores enalazar'!BC$2:BC$3000,MATCH(Formulas!A2115,'BD Demog para scores enalazar'!A$2:A$3000,0))=0,"SI","NO"),"")</f>
        <v/>
      </c>
      <c r="E2115" t="str" cm="1">
        <f t="array" ref="E2115">_xlfn.IFS(D2115="","",D2115="SI",4,D2115="NO",1)</f>
        <v/>
      </c>
      <c r="F2115" t="str" cm="1">
        <f t="array" ref="F2115">_xlfn.IFS('Paraclinicos '!B2050="","",'Paraclinicos '!B2050&gt;1,1,'Paraclinicos '!B2050&lt;=1,3)</f>
        <v/>
      </c>
      <c r="G2115" t="str" cm="1">
        <f t="array" ref="G2115">_xlfn.IFS('Paraclinicos '!D2050="","",AND('Paraclinicos '!D2050&gt;=250,'Paraclinicos '!D2050&lt;=500),2,'Paraclinicos '!D2050&gt;500,3,'Paraclinicos '!D2050&lt;250,1)</f>
        <v/>
      </c>
      <c r="H2115" s="50" t="str">
        <f t="shared" si="97"/>
        <v/>
      </c>
      <c r="I2115" t="str" cm="1">
        <f t="array" ref="I2115">_xlfn.IFS('Paraclinicos '!Q2050="","",'Paraclinicos '!Q2050&gt;=65,1,'Paraclinicos '!Q2050&lt;65,0)</f>
        <v/>
      </c>
      <c r="J2115" t="str" cm="1">
        <f t="array" ref="J2115">_xlfn.IFS('Paraclinicos '!I2050="","",'Paraclinicos '!I2050&gt;7,1,'Paraclinicos '!I2050&lt;=7,0)</f>
        <v/>
      </c>
      <c r="K2115" t="str" cm="1">
        <f t="array" ref="K2115">_xlfn.IFS('Paraclinicos '!W2050="","",'Paraclinicos '!W2050&lt;=8,1,'Paraclinicos '!W2050&gt;8,0)</f>
        <v/>
      </c>
      <c r="L2115" t="str" cm="1">
        <f t="array" ref="L2115">_xlfn.IFS('Paraclinicos '!S2050="","",'Paraclinicos '!S2050&gt;=30,1,'Paraclinicos '!S2050&lt;30,0)</f>
        <v/>
      </c>
      <c r="M2115" t="str" cm="1">
        <f t="array" ref="M2115">_xlfn.IFS(OR('Paraclinicos '!T2050="",'Paraclinicos '!U2050=""),"",OR('Paraclinicos '!T2050&lt;=90,'Paraclinicos '!U2050&lt;=60),1,OR('Paraclinicos '!T2050&gt;90,'Paraclinicos '!U2050&gt;60),0)</f>
        <v/>
      </c>
      <c r="N2115" s="45" t="str">
        <f t="shared" si="98"/>
        <v/>
      </c>
      <c r="O2115" t="str" cm="1">
        <f t="array" ref="O2115">_xlfn.IFS(OR('Paraclinicos '!M2050="",'Paraclinicos '!N2050="",'Paraclinicos '!N2050=0),"",'Paraclinicos '!M2050/'Paraclinicos '!N2050&lt;100,4,'Paraclinicos '!M2050/'Paraclinicos '!N2050&lt;200,3,'Paraclinicos '!M2050/'Paraclinicos '!N2050&lt;300,2,'Paraclinicos '!M2050/'Paraclinicos '!N2050&lt;400,1,'Paraclinicos '!M2050/'Paraclinicos '!N2050&gt;=400,0)</f>
        <v/>
      </c>
      <c r="P2115" t="str" cm="1">
        <f t="array" ref="P2115">_xlfn.IFS('Paraclinicos '!C2050="","",'Paraclinicos '!C2050&lt;20,4,'Paraclinicos '!C2050&lt;50,3,'Paraclinicos '!C2050&lt;100,2,'Paraclinicos '!C2050&lt;150,1,'Paraclinicos '!C2050&gt;150,0)</f>
        <v/>
      </c>
      <c r="Q2115" t="str" cm="1">
        <f t="array" ref="Q2115">_xlfn.IFS('Paraclinicos '!O2050="","",'Paraclinicos '!O2050&lt;1.2,0,'Paraclinicos '!O2050&lt;2,1,'Paraclinicos '!O2050&lt;3.5,2,'Paraclinicos '!O2050&lt;5,3,'Paraclinicos '!O2050&gt;5,4)</f>
        <v/>
      </c>
      <c r="R2115" t="str" cm="1">
        <f t="array" ref="R2115">_xlfn.IFS('Paraclinicos '!J2050="","",'Paraclinicos '!J2050&lt;1.2,0,'Paraclinicos '!J2050&lt;2,1,'Paraclinicos '!J2050&lt;6,2,'Paraclinicos '!J2050&lt;12,3,'Paraclinicos '!J2050&gt;=12,4)</f>
        <v/>
      </c>
      <c r="S2115" t="str" cm="1">
        <f t="array" ref="S2115">_xlfn.IFS('Paraclinicos '!Y2050="","",'Paraclinicos '!Y2050&lt;70,1,'Paraclinicos '!Y2050&gt;=70,0)</f>
        <v/>
      </c>
      <c r="T2115" t="str" cm="1">
        <f t="array" ref="T2115">_xlfn.IFS('Paraclinicos '!W2050="","",'Paraclinicos '!W2050&lt;6,4,'Paraclinicos '!W2050&lt;10,3,'Paraclinicos '!W2050&lt;13,2,'Paraclinicos '!W2050&lt;15,1,'Paraclinicos '!W2050=15,0)</f>
        <v/>
      </c>
      <c r="U2115" s="54" t="str">
        <f t="shared" ref="U2115:U2178" si="99">IF(AND(O2115="",P2115="",Q2115="",R2115="",S2115="",T2115=""),"",SUM(O2115:T2115))</f>
        <v/>
      </c>
      <c r="V2115" t="str" cm="1">
        <f t="array" ref="V2115">_xlfn.IFS('Paraclinicos '!S2050="","",OR('Paraclinicos '!S2050&lt;=8,'Paraclinicos '!S2050&gt;=25),3,'Paraclinicos '!S2050&lt;12,1,'Paraclinicos '!S2050&lt;21,0,'Paraclinicos '!S2050&lt;25,2)</f>
        <v/>
      </c>
      <c r="W2115" t="str">
        <f>IFERROR(IF(INDEX('BD Demog para scores enalazar'!Y$2:'BD Demog para scores enalazar'!Y$3000,MATCH(Formulas!A2115,'BD Demog para scores enalazar'!A$2:'BD Demog para scores enalazar'!A$3000,0))=1,"SI","NO"),"")</f>
        <v/>
      </c>
      <c r="X2115" s="9" t="str">
        <f>IFERROR(IF(INDEX('BD Demog para scores enalazar'!AJ$2:'BD Demog para scores enalazar'!AJ$3000,MATCH(Formulas!A2115,'BD Demog para scores enalazar'!A$2:'BD Demog para scores enalazar'!A$3000,0))=1,"SI","NO"),"")</f>
        <v/>
      </c>
      <c r="Y2115" t="str" cm="1">
        <f t="array" ref="Y2115">IF(AND(W2115="NO",X2115="NO"),_xlfn.IFS('Paraclinicos '!K2050&lt;=91,3,'Paraclinicos '!K2050&lt;94,2,'Paraclinicos '!K2050&lt;96,1,'Paraclinicos '!K2050&gt;=96,0),"")</f>
        <v/>
      </c>
      <c r="Z2115" t="str" cm="1">
        <f t="array" ref="Z2115">IF(OR(W2115="SI",X2115="SI"),_xlfn.IFS(OR(AND('Paraclinicos '!K2051&lt;=83),AND('Paraclinicos '!K2051&gt;=97,AA2115=2)),3,OR(AND('Paraclinicos '!K2051&lt;=86),AND('Paraclinicos '!K2051&gt;=94,AA2115=2)),2,OR(AND('Paraclinicos '!K2051&lt;=88),AND('Paraclinicos '!K2051&gt;=92,AA2115=2)),1,OR(AND('Paraclinicos '!K2051&gt;=88,'Paraclinicos '!K2051&lt;=92),AND('Paraclinicos '!K2051&gt;=93,AA2115=0)),0),"")</f>
        <v/>
      </c>
      <c r="AA2115" t="str" cm="1">
        <f t="array" ref="AA2115">_xlfn.IFS('Paraclinicos '!E2050="","",'Paraclinicos '!E2050="Oxigeno",2,'Paraclinicos '!E2050="Aire",0)</f>
        <v/>
      </c>
    </row>
    <row r="2116" spans="1:27" x14ac:dyDescent="0.25">
      <c r="A2116">
        <f>'Paraclinicos '!A2051</f>
        <v>0</v>
      </c>
      <c r="B2116" s="3">
        <f>'Paraclinicos '!R2051</f>
        <v>0</v>
      </c>
      <c r="C2116" t="str" cm="1">
        <f t="array" ref="C2116">_xlfn.IFS('Paraclinicos '!Q2051="","",'Paraclinicos '!Q2051&gt;60,3,'Paraclinicos '!Q2051&lt;=60,1)</f>
        <v/>
      </c>
      <c r="D2116" t="str">
        <f>IFERROR(IF(INDEX('BD Demog para scores enalazar'!BC$2:BC$3000,MATCH(Formulas!A2116,'BD Demog para scores enalazar'!A$2:A$3000,0))=0,"SI","NO"),"")</f>
        <v/>
      </c>
      <c r="E2116" t="str" cm="1">
        <f t="array" ref="E2116">_xlfn.IFS(D2116="","",D2116="SI",4,D2116="NO",1)</f>
        <v/>
      </c>
      <c r="F2116" t="str" cm="1">
        <f t="array" ref="F2116">_xlfn.IFS('Paraclinicos '!B2051="","",'Paraclinicos '!B2051&gt;1,1,'Paraclinicos '!B2051&lt;=1,3)</f>
        <v/>
      </c>
      <c r="G2116" t="str" cm="1">
        <f t="array" ref="G2116">_xlfn.IFS('Paraclinicos '!D2051="","",AND('Paraclinicos '!D2051&gt;=250,'Paraclinicos '!D2051&lt;=500),2,'Paraclinicos '!D2051&gt;500,3,'Paraclinicos '!D2051&lt;250,1)</f>
        <v/>
      </c>
      <c r="H2116" s="50" t="str">
        <f t="shared" ref="H2116:H2179" si="100">IF(AND(C2116="",E2116="",F2116="",G2116=""),"",SUM(C2116,E2116:G2116))</f>
        <v/>
      </c>
      <c r="I2116" t="str" cm="1">
        <f t="array" ref="I2116">_xlfn.IFS('Paraclinicos '!Q2051="","",'Paraclinicos '!Q2051&gt;=65,1,'Paraclinicos '!Q2051&lt;65,0)</f>
        <v/>
      </c>
      <c r="J2116" t="str" cm="1">
        <f t="array" ref="J2116">_xlfn.IFS('Paraclinicos '!I2051="","",'Paraclinicos '!I2051&gt;7,1,'Paraclinicos '!I2051&lt;=7,0)</f>
        <v/>
      </c>
      <c r="K2116" t="str" cm="1">
        <f t="array" ref="K2116">_xlfn.IFS('Paraclinicos '!W2051="","",'Paraclinicos '!W2051&lt;=8,1,'Paraclinicos '!W2051&gt;8,0)</f>
        <v/>
      </c>
      <c r="L2116" t="str" cm="1">
        <f t="array" ref="L2116">_xlfn.IFS('Paraclinicos '!S2051="","",'Paraclinicos '!S2051&gt;=30,1,'Paraclinicos '!S2051&lt;30,0)</f>
        <v/>
      </c>
      <c r="M2116" t="str" cm="1">
        <f t="array" ref="M2116">_xlfn.IFS(OR('Paraclinicos '!T2051="",'Paraclinicos '!U2051=""),"",OR('Paraclinicos '!T2051&lt;=90,'Paraclinicos '!U2051&lt;=60),1,OR('Paraclinicos '!T2051&gt;90,'Paraclinicos '!U2051&gt;60),0)</f>
        <v/>
      </c>
      <c r="N2116" s="45" t="str">
        <f t="shared" ref="N2116:N2179" si="101">IF(AND(J2115="",J2116="",K2116="",L2116="",M2116=""),"",SUM(J2115:M2116))</f>
        <v/>
      </c>
      <c r="O2116" t="str" cm="1">
        <f t="array" ref="O2116">_xlfn.IFS(OR('Paraclinicos '!M2051="",'Paraclinicos '!N2051="",'Paraclinicos '!N2051=0),"",'Paraclinicos '!M2051/'Paraclinicos '!N2051&lt;100,4,'Paraclinicos '!M2051/'Paraclinicos '!N2051&lt;200,3,'Paraclinicos '!M2051/'Paraclinicos '!N2051&lt;300,2,'Paraclinicos '!M2051/'Paraclinicos '!N2051&lt;400,1,'Paraclinicos '!M2051/'Paraclinicos '!N2051&gt;=400,0)</f>
        <v/>
      </c>
      <c r="P2116" t="str" cm="1">
        <f t="array" ref="P2116">_xlfn.IFS('Paraclinicos '!C2051="","",'Paraclinicos '!C2051&lt;20,4,'Paraclinicos '!C2051&lt;50,3,'Paraclinicos '!C2051&lt;100,2,'Paraclinicos '!C2051&lt;150,1,'Paraclinicos '!C2051&gt;150,0)</f>
        <v/>
      </c>
      <c r="Q2116" t="str" cm="1">
        <f t="array" ref="Q2116">_xlfn.IFS('Paraclinicos '!O2051="","",'Paraclinicos '!O2051&lt;1.2,0,'Paraclinicos '!O2051&lt;2,1,'Paraclinicos '!O2051&lt;3.5,2,'Paraclinicos '!O2051&lt;5,3,'Paraclinicos '!O2051&gt;5,4)</f>
        <v/>
      </c>
      <c r="R2116" t="str" cm="1">
        <f t="array" ref="R2116">_xlfn.IFS('Paraclinicos '!J2051="","",'Paraclinicos '!J2051&lt;1.2,0,'Paraclinicos '!J2051&lt;2,1,'Paraclinicos '!J2051&lt;6,2,'Paraclinicos '!J2051&lt;12,3,'Paraclinicos '!J2051&gt;=12,4)</f>
        <v/>
      </c>
      <c r="S2116" t="str" cm="1">
        <f t="array" ref="S2116">_xlfn.IFS('Paraclinicos '!Y2051="","",'Paraclinicos '!Y2051&lt;70,1,'Paraclinicos '!Y2051&gt;=70,0)</f>
        <v/>
      </c>
      <c r="T2116" t="str" cm="1">
        <f t="array" ref="T2116">_xlfn.IFS('Paraclinicos '!W2051="","",'Paraclinicos '!W2051&lt;6,4,'Paraclinicos '!W2051&lt;10,3,'Paraclinicos '!W2051&lt;13,2,'Paraclinicos '!W2051&lt;15,1,'Paraclinicos '!W2051=15,0)</f>
        <v/>
      </c>
      <c r="U2116" s="54" t="str">
        <f t="shared" si="99"/>
        <v/>
      </c>
      <c r="V2116" t="str" cm="1">
        <f t="array" ref="V2116">_xlfn.IFS('Paraclinicos '!S2051="","",OR('Paraclinicos '!S2051&lt;=8,'Paraclinicos '!S2051&gt;=25),3,'Paraclinicos '!S2051&lt;12,1,'Paraclinicos '!S2051&lt;21,0,'Paraclinicos '!S2051&lt;25,2)</f>
        <v/>
      </c>
      <c r="W2116" t="str">
        <f>IFERROR(IF(INDEX('BD Demog para scores enalazar'!Y$2:'BD Demog para scores enalazar'!Y$3000,MATCH(Formulas!A2116,'BD Demog para scores enalazar'!A$2:'BD Demog para scores enalazar'!A$3000,0))=1,"SI","NO"),"")</f>
        <v/>
      </c>
      <c r="X2116" s="9" t="str">
        <f>IFERROR(IF(INDEX('BD Demog para scores enalazar'!AJ$2:'BD Demog para scores enalazar'!AJ$3000,MATCH(Formulas!A2116,'BD Demog para scores enalazar'!A$2:'BD Demog para scores enalazar'!A$3000,0))=1,"SI","NO"),"")</f>
        <v/>
      </c>
      <c r="Y2116" t="str" cm="1">
        <f t="array" ref="Y2116">IF(AND(W2116="NO",X2116="NO"),_xlfn.IFS('Paraclinicos '!K2051&lt;=91,3,'Paraclinicos '!K2051&lt;94,2,'Paraclinicos '!K2051&lt;96,1,'Paraclinicos '!K2051&gt;=96,0),"")</f>
        <v/>
      </c>
      <c r="Z2116" t="str" cm="1">
        <f t="array" ref="Z2116">IF(OR(W2116="SI",X2116="SI"),_xlfn.IFS(OR(AND('Paraclinicos '!K2052&lt;=83),AND('Paraclinicos '!K2052&gt;=97,AA2116=2)),3,OR(AND('Paraclinicos '!K2052&lt;=86),AND('Paraclinicos '!K2052&gt;=94,AA2116=2)),2,OR(AND('Paraclinicos '!K2052&lt;=88),AND('Paraclinicos '!K2052&gt;=92,AA2116=2)),1,OR(AND('Paraclinicos '!K2052&gt;=88,'Paraclinicos '!K2052&lt;=92),AND('Paraclinicos '!K2052&gt;=93,AA2116=0)),0),"")</f>
        <v/>
      </c>
      <c r="AA2116" t="str" cm="1">
        <f t="array" ref="AA2116">_xlfn.IFS('Paraclinicos '!E2051="","",'Paraclinicos '!E2051="Oxigeno",2,'Paraclinicos '!E2051="Aire",0)</f>
        <v/>
      </c>
    </row>
    <row r="2117" spans="1:27" x14ac:dyDescent="0.25">
      <c r="A2117">
        <f>'Paraclinicos '!A2052</f>
        <v>0</v>
      </c>
      <c r="B2117" s="3">
        <f>'Paraclinicos '!R2052</f>
        <v>0</v>
      </c>
      <c r="C2117" t="str" cm="1">
        <f t="array" ref="C2117">_xlfn.IFS('Paraclinicos '!Q2052="","",'Paraclinicos '!Q2052&gt;60,3,'Paraclinicos '!Q2052&lt;=60,1)</f>
        <v/>
      </c>
      <c r="D2117" t="str">
        <f>IFERROR(IF(INDEX('BD Demog para scores enalazar'!BC$2:BC$3000,MATCH(Formulas!A2117,'BD Demog para scores enalazar'!A$2:A$3000,0))=0,"SI","NO"),"")</f>
        <v/>
      </c>
      <c r="E2117" t="str" cm="1">
        <f t="array" ref="E2117">_xlfn.IFS(D2117="","",D2117="SI",4,D2117="NO",1)</f>
        <v/>
      </c>
      <c r="F2117" t="str" cm="1">
        <f t="array" ref="F2117">_xlfn.IFS('Paraclinicos '!B2052="","",'Paraclinicos '!B2052&gt;1,1,'Paraclinicos '!B2052&lt;=1,3)</f>
        <v/>
      </c>
      <c r="G2117" t="str" cm="1">
        <f t="array" ref="G2117">_xlfn.IFS('Paraclinicos '!D2052="","",AND('Paraclinicos '!D2052&gt;=250,'Paraclinicos '!D2052&lt;=500),2,'Paraclinicos '!D2052&gt;500,3,'Paraclinicos '!D2052&lt;250,1)</f>
        <v/>
      </c>
      <c r="H2117" s="50" t="str">
        <f t="shared" si="100"/>
        <v/>
      </c>
      <c r="I2117" t="str" cm="1">
        <f t="array" ref="I2117">_xlfn.IFS('Paraclinicos '!Q2052="","",'Paraclinicos '!Q2052&gt;=65,1,'Paraclinicos '!Q2052&lt;65,0)</f>
        <v/>
      </c>
      <c r="J2117" t="str" cm="1">
        <f t="array" ref="J2117">_xlfn.IFS('Paraclinicos '!I2052="","",'Paraclinicos '!I2052&gt;7,1,'Paraclinicos '!I2052&lt;=7,0)</f>
        <v/>
      </c>
      <c r="K2117" t="str" cm="1">
        <f t="array" ref="K2117">_xlfn.IFS('Paraclinicos '!W2052="","",'Paraclinicos '!W2052&lt;=8,1,'Paraclinicos '!W2052&gt;8,0)</f>
        <v/>
      </c>
      <c r="L2117" t="str" cm="1">
        <f t="array" ref="L2117">_xlfn.IFS('Paraclinicos '!S2052="","",'Paraclinicos '!S2052&gt;=30,1,'Paraclinicos '!S2052&lt;30,0)</f>
        <v/>
      </c>
      <c r="M2117" t="str" cm="1">
        <f t="array" ref="M2117">_xlfn.IFS(OR('Paraclinicos '!T2052="",'Paraclinicos '!U2052=""),"",OR('Paraclinicos '!T2052&lt;=90,'Paraclinicos '!U2052&lt;=60),1,OR('Paraclinicos '!T2052&gt;90,'Paraclinicos '!U2052&gt;60),0)</f>
        <v/>
      </c>
      <c r="N2117" s="45" t="str">
        <f t="shared" si="101"/>
        <v/>
      </c>
      <c r="O2117" t="str" cm="1">
        <f t="array" ref="O2117">_xlfn.IFS(OR('Paraclinicos '!M2052="",'Paraclinicos '!N2052="",'Paraclinicos '!N2052=0),"",'Paraclinicos '!M2052/'Paraclinicos '!N2052&lt;100,4,'Paraclinicos '!M2052/'Paraclinicos '!N2052&lt;200,3,'Paraclinicos '!M2052/'Paraclinicos '!N2052&lt;300,2,'Paraclinicos '!M2052/'Paraclinicos '!N2052&lt;400,1,'Paraclinicos '!M2052/'Paraclinicos '!N2052&gt;=400,0)</f>
        <v/>
      </c>
      <c r="P2117" t="str" cm="1">
        <f t="array" ref="P2117">_xlfn.IFS('Paraclinicos '!C2052="","",'Paraclinicos '!C2052&lt;20,4,'Paraclinicos '!C2052&lt;50,3,'Paraclinicos '!C2052&lt;100,2,'Paraclinicos '!C2052&lt;150,1,'Paraclinicos '!C2052&gt;150,0)</f>
        <v/>
      </c>
      <c r="Q2117" t="str" cm="1">
        <f t="array" ref="Q2117">_xlfn.IFS('Paraclinicos '!O2052="","",'Paraclinicos '!O2052&lt;1.2,0,'Paraclinicos '!O2052&lt;2,1,'Paraclinicos '!O2052&lt;3.5,2,'Paraclinicos '!O2052&lt;5,3,'Paraclinicos '!O2052&gt;5,4)</f>
        <v/>
      </c>
      <c r="R2117" t="str" cm="1">
        <f t="array" ref="R2117">_xlfn.IFS('Paraclinicos '!J2052="","",'Paraclinicos '!J2052&lt;1.2,0,'Paraclinicos '!J2052&lt;2,1,'Paraclinicos '!J2052&lt;6,2,'Paraclinicos '!J2052&lt;12,3,'Paraclinicos '!J2052&gt;=12,4)</f>
        <v/>
      </c>
      <c r="S2117" t="str" cm="1">
        <f t="array" ref="S2117">_xlfn.IFS('Paraclinicos '!Y2052="","",'Paraclinicos '!Y2052&lt;70,1,'Paraclinicos '!Y2052&gt;=70,0)</f>
        <v/>
      </c>
      <c r="T2117" t="str" cm="1">
        <f t="array" ref="T2117">_xlfn.IFS('Paraclinicos '!W2052="","",'Paraclinicos '!W2052&lt;6,4,'Paraclinicos '!W2052&lt;10,3,'Paraclinicos '!W2052&lt;13,2,'Paraclinicos '!W2052&lt;15,1,'Paraclinicos '!W2052=15,0)</f>
        <v/>
      </c>
      <c r="U2117" s="54" t="str">
        <f t="shared" si="99"/>
        <v/>
      </c>
      <c r="V2117" t="str" cm="1">
        <f t="array" ref="V2117">_xlfn.IFS('Paraclinicos '!S2052="","",OR('Paraclinicos '!S2052&lt;=8,'Paraclinicos '!S2052&gt;=25),3,'Paraclinicos '!S2052&lt;12,1,'Paraclinicos '!S2052&lt;21,0,'Paraclinicos '!S2052&lt;25,2)</f>
        <v/>
      </c>
      <c r="W2117" t="str">
        <f>IFERROR(IF(INDEX('BD Demog para scores enalazar'!Y$2:'BD Demog para scores enalazar'!Y$3000,MATCH(Formulas!A2117,'BD Demog para scores enalazar'!A$2:'BD Demog para scores enalazar'!A$3000,0))=1,"SI","NO"),"")</f>
        <v/>
      </c>
      <c r="X2117" s="9" t="str">
        <f>IFERROR(IF(INDEX('BD Demog para scores enalazar'!AJ$2:'BD Demog para scores enalazar'!AJ$3000,MATCH(Formulas!A2117,'BD Demog para scores enalazar'!A$2:'BD Demog para scores enalazar'!A$3000,0))=1,"SI","NO"),"")</f>
        <v/>
      </c>
      <c r="Y2117" t="str" cm="1">
        <f t="array" ref="Y2117">IF(AND(W2117="NO",X2117="NO"),_xlfn.IFS('Paraclinicos '!K2052&lt;=91,3,'Paraclinicos '!K2052&lt;94,2,'Paraclinicos '!K2052&lt;96,1,'Paraclinicos '!K2052&gt;=96,0),"")</f>
        <v/>
      </c>
      <c r="Z2117" t="str" cm="1">
        <f t="array" ref="Z2117">IF(OR(W2117="SI",X2117="SI"),_xlfn.IFS(OR(AND('Paraclinicos '!K2053&lt;=83),AND('Paraclinicos '!K2053&gt;=97,AA2117=2)),3,OR(AND('Paraclinicos '!K2053&lt;=86),AND('Paraclinicos '!K2053&gt;=94,AA2117=2)),2,OR(AND('Paraclinicos '!K2053&lt;=88),AND('Paraclinicos '!K2053&gt;=92,AA2117=2)),1,OR(AND('Paraclinicos '!K2053&gt;=88,'Paraclinicos '!K2053&lt;=92),AND('Paraclinicos '!K2053&gt;=93,AA2117=0)),0),"")</f>
        <v/>
      </c>
      <c r="AA2117" t="str" cm="1">
        <f t="array" ref="AA2117">_xlfn.IFS('Paraclinicos '!E2052="","",'Paraclinicos '!E2052="Oxigeno",2,'Paraclinicos '!E2052="Aire",0)</f>
        <v/>
      </c>
    </row>
    <row r="2118" spans="1:27" x14ac:dyDescent="0.25">
      <c r="A2118">
        <f>'Paraclinicos '!A2053</f>
        <v>0</v>
      </c>
      <c r="B2118" s="3">
        <f>'Paraclinicos '!R2053</f>
        <v>0</v>
      </c>
      <c r="C2118" t="str" cm="1">
        <f t="array" ref="C2118">_xlfn.IFS('Paraclinicos '!Q2053="","",'Paraclinicos '!Q2053&gt;60,3,'Paraclinicos '!Q2053&lt;=60,1)</f>
        <v/>
      </c>
      <c r="D2118" t="str">
        <f>IFERROR(IF(INDEX('BD Demog para scores enalazar'!BC$2:BC$3000,MATCH(Formulas!A2118,'BD Demog para scores enalazar'!A$2:A$3000,0))=0,"SI","NO"),"")</f>
        <v/>
      </c>
      <c r="E2118" t="str" cm="1">
        <f t="array" ref="E2118">_xlfn.IFS(D2118="","",D2118="SI",4,D2118="NO",1)</f>
        <v/>
      </c>
      <c r="F2118" t="str" cm="1">
        <f t="array" ref="F2118">_xlfn.IFS('Paraclinicos '!B2053="","",'Paraclinicos '!B2053&gt;1,1,'Paraclinicos '!B2053&lt;=1,3)</f>
        <v/>
      </c>
      <c r="G2118" t="str" cm="1">
        <f t="array" ref="G2118">_xlfn.IFS('Paraclinicos '!D2053="","",AND('Paraclinicos '!D2053&gt;=250,'Paraclinicos '!D2053&lt;=500),2,'Paraclinicos '!D2053&gt;500,3,'Paraclinicos '!D2053&lt;250,1)</f>
        <v/>
      </c>
      <c r="H2118" s="50" t="str">
        <f t="shared" si="100"/>
        <v/>
      </c>
      <c r="I2118" t="str" cm="1">
        <f t="array" ref="I2118">_xlfn.IFS('Paraclinicos '!Q2053="","",'Paraclinicos '!Q2053&gt;=65,1,'Paraclinicos '!Q2053&lt;65,0)</f>
        <v/>
      </c>
      <c r="J2118" t="str" cm="1">
        <f t="array" ref="J2118">_xlfn.IFS('Paraclinicos '!I2053="","",'Paraclinicos '!I2053&gt;7,1,'Paraclinicos '!I2053&lt;=7,0)</f>
        <v/>
      </c>
      <c r="K2118" t="str" cm="1">
        <f t="array" ref="K2118">_xlfn.IFS('Paraclinicos '!W2053="","",'Paraclinicos '!W2053&lt;=8,1,'Paraclinicos '!W2053&gt;8,0)</f>
        <v/>
      </c>
      <c r="L2118" t="str" cm="1">
        <f t="array" ref="L2118">_xlfn.IFS('Paraclinicos '!S2053="","",'Paraclinicos '!S2053&gt;=30,1,'Paraclinicos '!S2053&lt;30,0)</f>
        <v/>
      </c>
      <c r="M2118" t="str" cm="1">
        <f t="array" ref="M2118">_xlfn.IFS(OR('Paraclinicos '!T2053="",'Paraclinicos '!U2053=""),"",OR('Paraclinicos '!T2053&lt;=90,'Paraclinicos '!U2053&lt;=60),1,OR('Paraclinicos '!T2053&gt;90,'Paraclinicos '!U2053&gt;60),0)</f>
        <v/>
      </c>
      <c r="N2118" s="45" t="str">
        <f t="shared" si="101"/>
        <v/>
      </c>
      <c r="O2118" t="str" cm="1">
        <f t="array" ref="O2118">_xlfn.IFS(OR('Paraclinicos '!M2053="",'Paraclinicos '!N2053="",'Paraclinicos '!N2053=0),"",'Paraclinicos '!M2053/'Paraclinicos '!N2053&lt;100,4,'Paraclinicos '!M2053/'Paraclinicos '!N2053&lt;200,3,'Paraclinicos '!M2053/'Paraclinicos '!N2053&lt;300,2,'Paraclinicos '!M2053/'Paraclinicos '!N2053&lt;400,1,'Paraclinicos '!M2053/'Paraclinicos '!N2053&gt;=400,0)</f>
        <v/>
      </c>
      <c r="P2118" t="str" cm="1">
        <f t="array" ref="P2118">_xlfn.IFS('Paraclinicos '!C2053="","",'Paraclinicos '!C2053&lt;20,4,'Paraclinicos '!C2053&lt;50,3,'Paraclinicos '!C2053&lt;100,2,'Paraclinicos '!C2053&lt;150,1,'Paraclinicos '!C2053&gt;150,0)</f>
        <v/>
      </c>
      <c r="Q2118" t="str" cm="1">
        <f t="array" ref="Q2118">_xlfn.IFS('Paraclinicos '!O2053="","",'Paraclinicos '!O2053&lt;1.2,0,'Paraclinicos '!O2053&lt;2,1,'Paraclinicos '!O2053&lt;3.5,2,'Paraclinicos '!O2053&lt;5,3,'Paraclinicos '!O2053&gt;5,4)</f>
        <v/>
      </c>
      <c r="R2118" t="str" cm="1">
        <f t="array" ref="R2118">_xlfn.IFS('Paraclinicos '!J2053="","",'Paraclinicos '!J2053&lt;1.2,0,'Paraclinicos '!J2053&lt;2,1,'Paraclinicos '!J2053&lt;6,2,'Paraclinicos '!J2053&lt;12,3,'Paraclinicos '!J2053&gt;=12,4)</f>
        <v/>
      </c>
      <c r="S2118" t="str" cm="1">
        <f t="array" ref="S2118">_xlfn.IFS('Paraclinicos '!Y2053="","",'Paraclinicos '!Y2053&lt;70,1,'Paraclinicos '!Y2053&gt;=70,0)</f>
        <v/>
      </c>
      <c r="T2118" t="str" cm="1">
        <f t="array" ref="T2118">_xlfn.IFS('Paraclinicos '!W2053="","",'Paraclinicos '!W2053&lt;6,4,'Paraclinicos '!W2053&lt;10,3,'Paraclinicos '!W2053&lt;13,2,'Paraclinicos '!W2053&lt;15,1,'Paraclinicos '!W2053=15,0)</f>
        <v/>
      </c>
      <c r="U2118" s="54" t="str">
        <f t="shared" si="99"/>
        <v/>
      </c>
      <c r="V2118" t="str" cm="1">
        <f t="array" ref="V2118">_xlfn.IFS('Paraclinicos '!S2053="","",OR('Paraclinicos '!S2053&lt;=8,'Paraclinicos '!S2053&gt;=25),3,'Paraclinicos '!S2053&lt;12,1,'Paraclinicos '!S2053&lt;21,0,'Paraclinicos '!S2053&lt;25,2)</f>
        <v/>
      </c>
      <c r="W2118" t="str">
        <f>IFERROR(IF(INDEX('BD Demog para scores enalazar'!Y$2:'BD Demog para scores enalazar'!Y$3000,MATCH(Formulas!A2118,'BD Demog para scores enalazar'!A$2:'BD Demog para scores enalazar'!A$3000,0))=1,"SI","NO"),"")</f>
        <v/>
      </c>
      <c r="X2118" s="9" t="str">
        <f>IFERROR(IF(INDEX('BD Demog para scores enalazar'!AJ$2:'BD Demog para scores enalazar'!AJ$3000,MATCH(Formulas!A2118,'BD Demog para scores enalazar'!A$2:'BD Demog para scores enalazar'!A$3000,0))=1,"SI","NO"),"")</f>
        <v/>
      </c>
      <c r="Y2118" t="str" cm="1">
        <f t="array" ref="Y2118">IF(AND(W2118="NO",X2118="NO"),_xlfn.IFS('Paraclinicos '!K2053&lt;=91,3,'Paraclinicos '!K2053&lt;94,2,'Paraclinicos '!K2053&lt;96,1,'Paraclinicos '!K2053&gt;=96,0),"")</f>
        <v/>
      </c>
      <c r="Z2118" t="str" cm="1">
        <f t="array" ref="Z2118">IF(OR(W2118="SI",X2118="SI"),_xlfn.IFS(OR(AND('Paraclinicos '!K2054&lt;=83),AND('Paraclinicos '!K2054&gt;=97,AA2118=2)),3,OR(AND('Paraclinicos '!K2054&lt;=86),AND('Paraclinicos '!K2054&gt;=94,AA2118=2)),2,OR(AND('Paraclinicos '!K2054&lt;=88),AND('Paraclinicos '!K2054&gt;=92,AA2118=2)),1,OR(AND('Paraclinicos '!K2054&gt;=88,'Paraclinicos '!K2054&lt;=92),AND('Paraclinicos '!K2054&gt;=93,AA2118=0)),0),"")</f>
        <v/>
      </c>
      <c r="AA2118" t="str" cm="1">
        <f t="array" ref="AA2118">_xlfn.IFS('Paraclinicos '!E2053="","",'Paraclinicos '!E2053="Oxigeno",2,'Paraclinicos '!E2053="Aire",0)</f>
        <v/>
      </c>
    </row>
    <row r="2119" spans="1:27" x14ac:dyDescent="0.25">
      <c r="A2119">
        <f>'Paraclinicos '!A2054</f>
        <v>0</v>
      </c>
      <c r="B2119" s="3">
        <f>'Paraclinicos '!R2054</f>
        <v>0</v>
      </c>
      <c r="C2119" t="str" cm="1">
        <f t="array" ref="C2119">_xlfn.IFS('Paraclinicos '!Q2054="","",'Paraclinicos '!Q2054&gt;60,3,'Paraclinicos '!Q2054&lt;=60,1)</f>
        <v/>
      </c>
      <c r="D2119" t="str">
        <f>IFERROR(IF(INDEX('BD Demog para scores enalazar'!BC$2:BC$3000,MATCH(Formulas!A2119,'BD Demog para scores enalazar'!A$2:A$3000,0))=0,"SI","NO"),"")</f>
        <v/>
      </c>
      <c r="E2119" t="str" cm="1">
        <f t="array" ref="E2119">_xlfn.IFS(D2119="","",D2119="SI",4,D2119="NO",1)</f>
        <v/>
      </c>
      <c r="F2119" t="str" cm="1">
        <f t="array" ref="F2119">_xlfn.IFS('Paraclinicos '!B2054="","",'Paraclinicos '!B2054&gt;1,1,'Paraclinicos '!B2054&lt;=1,3)</f>
        <v/>
      </c>
      <c r="G2119" t="str" cm="1">
        <f t="array" ref="G2119">_xlfn.IFS('Paraclinicos '!D2054="","",AND('Paraclinicos '!D2054&gt;=250,'Paraclinicos '!D2054&lt;=500),2,'Paraclinicos '!D2054&gt;500,3,'Paraclinicos '!D2054&lt;250,1)</f>
        <v/>
      </c>
      <c r="H2119" s="50" t="str">
        <f t="shared" si="100"/>
        <v/>
      </c>
      <c r="I2119" t="str" cm="1">
        <f t="array" ref="I2119">_xlfn.IFS('Paraclinicos '!Q2054="","",'Paraclinicos '!Q2054&gt;=65,1,'Paraclinicos '!Q2054&lt;65,0)</f>
        <v/>
      </c>
      <c r="J2119" t="str" cm="1">
        <f t="array" ref="J2119">_xlfn.IFS('Paraclinicos '!I2054="","",'Paraclinicos '!I2054&gt;7,1,'Paraclinicos '!I2054&lt;=7,0)</f>
        <v/>
      </c>
      <c r="K2119" t="str" cm="1">
        <f t="array" ref="K2119">_xlfn.IFS('Paraclinicos '!W2054="","",'Paraclinicos '!W2054&lt;=8,1,'Paraclinicos '!W2054&gt;8,0)</f>
        <v/>
      </c>
      <c r="L2119" t="str" cm="1">
        <f t="array" ref="L2119">_xlfn.IFS('Paraclinicos '!S2054="","",'Paraclinicos '!S2054&gt;=30,1,'Paraclinicos '!S2054&lt;30,0)</f>
        <v/>
      </c>
      <c r="M2119" t="str" cm="1">
        <f t="array" ref="M2119">_xlfn.IFS(OR('Paraclinicos '!T2054="",'Paraclinicos '!U2054=""),"",OR('Paraclinicos '!T2054&lt;=90,'Paraclinicos '!U2054&lt;=60),1,OR('Paraclinicos '!T2054&gt;90,'Paraclinicos '!U2054&gt;60),0)</f>
        <v/>
      </c>
      <c r="N2119" s="45" t="str">
        <f t="shared" si="101"/>
        <v/>
      </c>
      <c r="O2119" t="str" cm="1">
        <f t="array" ref="O2119">_xlfn.IFS(OR('Paraclinicos '!M2054="",'Paraclinicos '!N2054="",'Paraclinicos '!N2054=0),"",'Paraclinicos '!M2054/'Paraclinicos '!N2054&lt;100,4,'Paraclinicos '!M2054/'Paraclinicos '!N2054&lt;200,3,'Paraclinicos '!M2054/'Paraclinicos '!N2054&lt;300,2,'Paraclinicos '!M2054/'Paraclinicos '!N2054&lt;400,1,'Paraclinicos '!M2054/'Paraclinicos '!N2054&gt;=400,0)</f>
        <v/>
      </c>
      <c r="P2119" t="str" cm="1">
        <f t="array" ref="P2119">_xlfn.IFS('Paraclinicos '!C2054="","",'Paraclinicos '!C2054&lt;20,4,'Paraclinicos '!C2054&lt;50,3,'Paraclinicos '!C2054&lt;100,2,'Paraclinicos '!C2054&lt;150,1,'Paraclinicos '!C2054&gt;150,0)</f>
        <v/>
      </c>
      <c r="Q2119" t="str" cm="1">
        <f t="array" ref="Q2119">_xlfn.IFS('Paraclinicos '!O2054="","",'Paraclinicos '!O2054&lt;1.2,0,'Paraclinicos '!O2054&lt;2,1,'Paraclinicos '!O2054&lt;3.5,2,'Paraclinicos '!O2054&lt;5,3,'Paraclinicos '!O2054&gt;5,4)</f>
        <v/>
      </c>
      <c r="R2119" t="str" cm="1">
        <f t="array" ref="R2119">_xlfn.IFS('Paraclinicos '!J2054="","",'Paraclinicos '!J2054&lt;1.2,0,'Paraclinicos '!J2054&lt;2,1,'Paraclinicos '!J2054&lt;6,2,'Paraclinicos '!J2054&lt;12,3,'Paraclinicos '!J2054&gt;=12,4)</f>
        <v/>
      </c>
      <c r="S2119" t="str" cm="1">
        <f t="array" ref="S2119">_xlfn.IFS('Paraclinicos '!Y2054="","",'Paraclinicos '!Y2054&lt;70,1,'Paraclinicos '!Y2054&gt;=70,0)</f>
        <v/>
      </c>
      <c r="T2119" t="str" cm="1">
        <f t="array" ref="T2119">_xlfn.IFS('Paraclinicos '!W2054="","",'Paraclinicos '!W2054&lt;6,4,'Paraclinicos '!W2054&lt;10,3,'Paraclinicos '!W2054&lt;13,2,'Paraclinicos '!W2054&lt;15,1,'Paraclinicos '!W2054=15,0)</f>
        <v/>
      </c>
      <c r="U2119" s="54" t="str">
        <f t="shared" si="99"/>
        <v/>
      </c>
      <c r="V2119" t="str" cm="1">
        <f t="array" ref="V2119">_xlfn.IFS('Paraclinicos '!S2054="","",OR('Paraclinicos '!S2054&lt;=8,'Paraclinicos '!S2054&gt;=25),3,'Paraclinicos '!S2054&lt;12,1,'Paraclinicos '!S2054&lt;21,0,'Paraclinicos '!S2054&lt;25,2)</f>
        <v/>
      </c>
      <c r="W2119" t="str">
        <f>IFERROR(IF(INDEX('BD Demog para scores enalazar'!Y$2:'BD Demog para scores enalazar'!Y$3000,MATCH(Formulas!A2119,'BD Demog para scores enalazar'!A$2:'BD Demog para scores enalazar'!A$3000,0))=1,"SI","NO"),"")</f>
        <v/>
      </c>
      <c r="X2119" s="9" t="str">
        <f>IFERROR(IF(INDEX('BD Demog para scores enalazar'!AJ$2:'BD Demog para scores enalazar'!AJ$3000,MATCH(Formulas!A2119,'BD Demog para scores enalazar'!A$2:'BD Demog para scores enalazar'!A$3000,0))=1,"SI","NO"),"")</f>
        <v/>
      </c>
      <c r="Y2119" t="str" cm="1">
        <f t="array" ref="Y2119">IF(AND(W2119="NO",X2119="NO"),_xlfn.IFS('Paraclinicos '!K2054&lt;=91,3,'Paraclinicos '!K2054&lt;94,2,'Paraclinicos '!K2054&lt;96,1,'Paraclinicos '!K2054&gt;=96,0),"")</f>
        <v/>
      </c>
      <c r="Z2119" t="str" cm="1">
        <f t="array" ref="Z2119">IF(OR(W2119="SI",X2119="SI"),_xlfn.IFS(OR(AND('Paraclinicos '!K2055&lt;=83),AND('Paraclinicos '!K2055&gt;=97,AA2119=2)),3,OR(AND('Paraclinicos '!K2055&lt;=86),AND('Paraclinicos '!K2055&gt;=94,AA2119=2)),2,OR(AND('Paraclinicos '!K2055&lt;=88),AND('Paraclinicos '!K2055&gt;=92,AA2119=2)),1,OR(AND('Paraclinicos '!K2055&gt;=88,'Paraclinicos '!K2055&lt;=92),AND('Paraclinicos '!K2055&gt;=93,AA2119=0)),0),"")</f>
        <v/>
      </c>
      <c r="AA2119" t="str" cm="1">
        <f t="array" ref="AA2119">_xlfn.IFS('Paraclinicos '!E2054="","",'Paraclinicos '!E2054="Oxigeno",2,'Paraclinicos '!E2054="Aire",0)</f>
        <v/>
      </c>
    </row>
    <row r="2120" spans="1:27" x14ac:dyDescent="0.25">
      <c r="A2120">
        <f>'Paraclinicos '!A2055</f>
        <v>0</v>
      </c>
      <c r="B2120" s="3">
        <f>'Paraclinicos '!R2055</f>
        <v>0</v>
      </c>
      <c r="C2120" t="str" cm="1">
        <f t="array" ref="C2120">_xlfn.IFS('Paraclinicos '!Q2055="","",'Paraclinicos '!Q2055&gt;60,3,'Paraclinicos '!Q2055&lt;=60,1)</f>
        <v/>
      </c>
      <c r="D2120" t="str">
        <f>IFERROR(IF(INDEX('BD Demog para scores enalazar'!BC$2:BC$3000,MATCH(Formulas!A2120,'BD Demog para scores enalazar'!A$2:A$3000,0))=0,"SI","NO"),"")</f>
        <v/>
      </c>
      <c r="E2120" t="str" cm="1">
        <f t="array" ref="E2120">_xlfn.IFS(D2120="","",D2120="SI",4,D2120="NO",1)</f>
        <v/>
      </c>
      <c r="F2120" t="str" cm="1">
        <f t="array" ref="F2120">_xlfn.IFS('Paraclinicos '!B2055="","",'Paraclinicos '!B2055&gt;1,1,'Paraclinicos '!B2055&lt;=1,3)</f>
        <v/>
      </c>
      <c r="G2120" t="str" cm="1">
        <f t="array" ref="G2120">_xlfn.IFS('Paraclinicos '!D2055="","",AND('Paraclinicos '!D2055&gt;=250,'Paraclinicos '!D2055&lt;=500),2,'Paraclinicos '!D2055&gt;500,3,'Paraclinicos '!D2055&lt;250,1)</f>
        <v/>
      </c>
      <c r="H2120" s="50" t="str">
        <f t="shared" si="100"/>
        <v/>
      </c>
      <c r="I2120" t="str" cm="1">
        <f t="array" ref="I2120">_xlfn.IFS('Paraclinicos '!Q2055="","",'Paraclinicos '!Q2055&gt;=65,1,'Paraclinicos '!Q2055&lt;65,0)</f>
        <v/>
      </c>
      <c r="J2120" t="str" cm="1">
        <f t="array" ref="J2120">_xlfn.IFS('Paraclinicos '!I2055="","",'Paraclinicos '!I2055&gt;7,1,'Paraclinicos '!I2055&lt;=7,0)</f>
        <v/>
      </c>
      <c r="K2120" t="str" cm="1">
        <f t="array" ref="K2120">_xlfn.IFS('Paraclinicos '!W2055="","",'Paraclinicos '!W2055&lt;=8,1,'Paraclinicos '!W2055&gt;8,0)</f>
        <v/>
      </c>
      <c r="L2120" t="str" cm="1">
        <f t="array" ref="L2120">_xlfn.IFS('Paraclinicos '!S2055="","",'Paraclinicos '!S2055&gt;=30,1,'Paraclinicos '!S2055&lt;30,0)</f>
        <v/>
      </c>
      <c r="M2120" t="str" cm="1">
        <f t="array" ref="M2120">_xlfn.IFS(OR('Paraclinicos '!T2055="",'Paraclinicos '!U2055=""),"",OR('Paraclinicos '!T2055&lt;=90,'Paraclinicos '!U2055&lt;=60),1,OR('Paraclinicos '!T2055&gt;90,'Paraclinicos '!U2055&gt;60),0)</f>
        <v/>
      </c>
      <c r="N2120" s="45" t="str">
        <f t="shared" si="101"/>
        <v/>
      </c>
      <c r="O2120" t="str" cm="1">
        <f t="array" ref="O2120">_xlfn.IFS(OR('Paraclinicos '!M2055="",'Paraclinicos '!N2055="",'Paraclinicos '!N2055=0),"",'Paraclinicos '!M2055/'Paraclinicos '!N2055&lt;100,4,'Paraclinicos '!M2055/'Paraclinicos '!N2055&lt;200,3,'Paraclinicos '!M2055/'Paraclinicos '!N2055&lt;300,2,'Paraclinicos '!M2055/'Paraclinicos '!N2055&lt;400,1,'Paraclinicos '!M2055/'Paraclinicos '!N2055&gt;=400,0)</f>
        <v/>
      </c>
      <c r="P2120" t="str" cm="1">
        <f t="array" ref="P2120">_xlfn.IFS('Paraclinicos '!C2055="","",'Paraclinicos '!C2055&lt;20,4,'Paraclinicos '!C2055&lt;50,3,'Paraclinicos '!C2055&lt;100,2,'Paraclinicos '!C2055&lt;150,1,'Paraclinicos '!C2055&gt;150,0)</f>
        <v/>
      </c>
      <c r="Q2120" t="str" cm="1">
        <f t="array" ref="Q2120">_xlfn.IFS('Paraclinicos '!O2055="","",'Paraclinicos '!O2055&lt;1.2,0,'Paraclinicos '!O2055&lt;2,1,'Paraclinicos '!O2055&lt;3.5,2,'Paraclinicos '!O2055&lt;5,3,'Paraclinicos '!O2055&gt;5,4)</f>
        <v/>
      </c>
      <c r="R2120" t="str" cm="1">
        <f t="array" ref="R2120">_xlfn.IFS('Paraclinicos '!J2055="","",'Paraclinicos '!J2055&lt;1.2,0,'Paraclinicos '!J2055&lt;2,1,'Paraclinicos '!J2055&lt;6,2,'Paraclinicos '!J2055&lt;12,3,'Paraclinicos '!J2055&gt;=12,4)</f>
        <v/>
      </c>
      <c r="S2120" t="str" cm="1">
        <f t="array" ref="S2120">_xlfn.IFS('Paraclinicos '!Y2055="","",'Paraclinicos '!Y2055&lt;70,1,'Paraclinicos '!Y2055&gt;=70,0)</f>
        <v/>
      </c>
      <c r="T2120" t="str" cm="1">
        <f t="array" ref="T2120">_xlfn.IFS('Paraclinicos '!W2055="","",'Paraclinicos '!W2055&lt;6,4,'Paraclinicos '!W2055&lt;10,3,'Paraclinicos '!W2055&lt;13,2,'Paraclinicos '!W2055&lt;15,1,'Paraclinicos '!W2055=15,0)</f>
        <v/>
      </c>
      <c r="U2120" s="54" t="str">
        <f t="shared" si="99"/>
        <v/>
      </c>
      <c r="V2120" t="str" cm="1">
        <f t="array" ref="V2120">_xlfn.IFS('Paraclinicos '!S2055="","",OR('Paraclinicos '!S2055&lt;=8,'Paraclinicos '!S2055&gt;=25),3,'Paraclinicos '!S2055&lt;12,1,'Paraclinicos '!S2055&lt;21,0,'Paraclinicos '!S2055&lt;25,2)</f>
        <v/>
      </c>
      <c r="W2120" t="str">
        <f>IFERROR(IF(INDEX('BD Demog para scores enalazar'!Y$2:'BD Demog para scores enalazar'!Y$3000,MATCH(Formulas!A2120,'BD Demog para scores enalazar'!A$2:'BD Demog para scores enalazar'!A$3000,0))=1,"SI","NO"),"")</f>
        <v/>
      </c>
      <c r="X2120" s="9" t="str">
        <f>IFERROR(IF(INDEX('BD Demog para scores enalazar'!AJ$2:'BD Demog para scores enalazar'!AJ$3000,MATCH(Formulas!A2120,'BD Demog para scores enalazar'!A$2:'BD Demog para scores enalazar'!A$3000,0))=1,"SI","NO"),"")</f>
        <v/>
      </c>
      <c r="Y2120" t="str" cm="1">
        <f t="array" ref="Y2120">IF(AND(W2120="NO",X2120="NO"),_xlfn.IFS('Paraclinicos '!K2055&lt;=91,3,'Paraclinicos '!K2055&lt;94,2,'Paraclinicos '!K2055&lt;96,1,'Paraclinicos '!K2055&gt;=96,0),"")</f>
        <v/>
      </c>
      <c r="Z2120" t="str" cm="1">
        <f t="array" ref="Z2120">IF(OR(W2120="SI",X2120="SI"),_xlfn.IFS(OR(AND('Paraclinicos '!K2056&lt;=83),AND('Paraclinicos '!K2056&gt;=97,AA2120=2)),3,OR(AND('Paraclinicos '!K2056&lt;=86),AND('Paraclinicos '!K2056&gt;=94,AA2120=2)),2,OR(AND('Paraclinicos '!K2056&lt;=88),AND('Paraclinicos '!K2056&gt;=92,AA2120=2)),1,OR(AND('Paraclinicos '!K2056&gt;=88,'Paraclinicos '!K2056&lt;=92),AND('Paraclinicos '!K2056&gt;=93,AA2120=0)),0),"")</f>
        <v/>
      </c>
      <c r="AA2120" t="str" cm="1">
        <f t="array" ref="AA2120">_xlfn.IFS('Paraclinicos '!E2055="","",'Paraclinicos '!E2055="Oxigeno",2,'Paraclinicos '!E2055="Aire",0)</f>
        <v/>
      </c>
    </row>
    <row r="2121" spans="1:27" x14ac:dyDescent="0.25">
      <c r="A2121">
        <f>'Paraclinicos '!A2056</f>
        <v>0</v>
      </c>
      <c r="B2121" s="3">
        <f>'Paraclinicos '!R2056</f>
        <v>0</v>
      </c>
      <c r="C2121" t="str" cm="1">
        <f t="array" ref="C2121">_xlfn.IFS('Paraclinicos '!Q2056="","",'Paraclinicos '!Q2056&gt;60,3,'Paraclinicos '!Q2056&lt;=60,1)</f>
        <v/>
      </c>
      <c r="D2121" t="str">
        <f>IFERROR(IF(INDEX('BD Demog para scores enalazar'!BC$2:BC$3000,MATCH(Formulas!A2121,'BD Demog para scores enalazar'!A$2:A$3000,0))=0,"SI","NO"),"")</f>
        <v/>
      </c>
      <c r="E2121" t="str" cm="1">
        <f t="array" ref="E2121">_xlfn.IFS(D2121="","",D2121="SI",4,D2121="NO",1)</f>
        <v/>
      </c>
      <c r="F2121" t="str" cm="1">
        <f t="array" ref="F2121">_xlfn.IFS('Paraclinicos '!B2056="","",'Paraclinicos '!B2056&gt;1,1,'Paraclinicos '!B2056&lt;=1,3)</f>
        <v/>
      </c>
      <c r="G2121" t="str" cm="1">
        <f t="array" ref="G2121">_xlfn.IFS('Paraclinicos '!D2056="","",AND('Paraclinicos '!D2056&gt;=250,'Paraclinicos '!D2056&lt;=500),2,'Paraclinicos '!D2056&gt;500,3,'Paraclinicos '!D2056&lt;250,1)</f>
        <v/>
      </c>
      <c r="H2121" s="50" t="str">
        <f t="shared" si="100"/>
        <v/>
      </c>
      <c r="I2121" t="str" cm="1">
        <f t="array" ref="I2121">_xlfn.IFS('Paraclinicos '!Q2056="","",'Paraclinicos '!Q2056&gt;=65,1,'Paraclinicos '!Q2056&lt;65,0)</f>
        <v/>
      </c>
      <c r="J2121" t="str" cm="1">
        <f t="array" ref="J2121">_xlfn.IFS('Paraclinicos '!I2056="","",'Paraclinicos '!I2056&gt;7,1,'Paraclinicos '!I2056&lt;=7,0)</f>
        <v/>
      </c>
      <c r="K2121" t="str" cm="1">
        <f t="array" ref="K2121">_xlfn.IFS('Paraclinicos '!W2056="","",'Paraclinicos '!W2056&lt;=8,1,'Paraclinicos '!W2056&gt;8,0)</f>
        <v/>
      </c>
      <c r="L2121" t="str" cm="1">
        <f t="array" ref="L2121">_xlfn.IFS('Paraclinicos '!S2056="","",'Paraclinicos '!S2056&gt;=30,1,'Paraclinicos '!S2056&lt;30,0)</f>
        <v/>
      </c>
      <c r="M2121" t="str" cm="1">
        <f t="array" ref="M2121">_xlfn.IFS(OR('Paraclinicos '!T2056="",'Paraclinicos '!U2056=""),"",OR('Paraclinicos '!T2056&lt;=90,'Paraclinicos '!U2056&lt;=60),1,OR('Paraclinicos '!T2056&gt;90,'Paraclinicos '!U2056&gt;60),0)</f>
        <v/>
      </c>
      <c r="N2121" s="45" t="str">
        <f t="shared" si="101"/>
        <v/>
      </c>
      <c r="O2121" t="str" cm="1">
        <f t="array" ref="O2121">_xlfn.IFS(OR('Paraclinicos '!M2056="",'Paraclinicos '!N2056="",'Paraclinicos '!N2056=0),"",'Paraclinicos '!M2056/'Paraclinicos '!N2056&lt;100,4,'Paraclinicos '!M2056/'Paraclinicos '!N2056&lt;200,3,'Paraclinicos '!M2056/'Paraclinicos '!N2056&lt;300,2,'Paraclinicos '!M2056/'Paraclinicos '!N2056&lt;400,1,'Paraclinicos '!M2056/'Paraclinicos '!N2056&gt;=400,0)</f>
        <v/>
      </c>
      <c r="P2121" t="str" cm="1">
        <f t="array" ref="P2121">_xlfn.IFS('Paraclinicos '!C2056="","",'Paraclinicos '!C2056&lt;20,4,'Paraclinicos '!C2056&lt;50,3,'Paraclinicos '!C2056&lt;100,2,'Paraclinicos '!C2056&lt;150,1,'Paraclinicos '!C2056&gt;150,0)</f>
        <v/>
      </c>
      <c r="Q2121" t="str" cm="1">
        <f t="array" ref="Q2121">_xlfn.IFS('Paraclinicos '!O2056="","",'Paraclinicos '!O2056&lt;1.2,0,'Paraclinicos '!O2056&lt;2,1,'Paraclinicos '!O2056&lt;3.5,2,'Paraclinicos '!O2056&lt;5,3,'Paraclinicos '!O2056&gt;5,4)</f>
        <v/>
      </c>
      <c r="R2121" t="str" cm="1">
        <f t="array" ref="R2121">_xlfn.IFS('Paraclinicos '!J2056="","",'Paraclinicos '!J2056&lt;1.2,0,'Paraclinicos '!J2056&lt;2,1,'Paraclinicos '!J2056&lt;6,2,'Paraclinicos '!J2056&lt;12,3,'Paraclinicos '!J2056&gt;=12,4)</f>
        <v/>
      </c>
      <c r="S2121" t="str" cm="1">
        <f t="array" ref="S2121">_xlfn.IFS('Paraclinicos '!Y2056="","",'Paraclinicos '!Y2056&lt;70,1,'Paraclinicos '!Y2056&gt;=70,0)</f>
        <v/>
      </c>
      <c r="T2121" t="str" cm="1">
        <f t="array" ref="T2121">_xlfn.IFS('Paraclinicos '!W2056="","",'Paraclinicos '!W2056&lt;6,4,'Paraclinicos '!W2056&lt;10,3,'Paraclinicos '!W2056&lt;13,2,'Paraclinicos '!W2056&lt;15,1,'Paraclinicos '!W2056=15,0)</f>
        <v/>
      </c>
      <c r="U2121" s="54" t="str">
        <f t="shared" si="99"/>
        <v/>
      </c>
      <c r="V2121" t="str" cm="1">
        <f t="array" ref="V2121">_xlfn.IFS('Paraclinicos '!S2056="","",OR('Paraclinicos '!S2056&lt;=8,'Paraclinicos '!S2056&gt;=25),3,'Paraclinicos '!S2056&lt;12,1,'Paraclinicos '!S2056&lt;21,0,'Paraclinicos '!S2056&lt;25,2)</f>
        <v/>
      </c>
      <c r="W2121" t="str">
        <f>IFERROR(IF(INDEX('BD Demog para scores enalazar'!Y$2:'BD Demog para scores enalazar'!Y$3000,MATCH(Formulas!A2121,'BD Demog para scores enalazar'!A$2:'BD Demog para scores enalazar'!A$3000,0))=1,"SI","NO"),"")</f>
        <v/>
      </c>
      <c r="X2121" s="9" t="str">
        <f>IFERROR(IF(INDEX('BD Demog para scores enalazar'!AJ$2:'BD Demog para scores enalazar'!AJ$3000,MATCH(Formulas!A2121,'BD Demog para scores enalazar'!A$2:'BD Demog para scores enalazar'!A$3000,0))=1,"SI","NO"),"")</f>
        <v/>
      </c>
      <c r="Y2121" t="str" cm="1">
        <f t="array" ref="Y2121">IF(AND(W2121="NO",X2121="NO"),_xlfn.IFS('Paraclinicos '!K2056&lt;=91,3,'Paraclinicos '!K2056&lt;94,2,'Paraclinicos '!K2056&lt;96,1,'Paraclinicos '!K2056&gt;=96,0),"")</f>
        <v/>
      </c>
      <c r="Z2121" t="str" cm="1">
        <f t="array" ref="Z2121">IF(OR(W2121="SI",X2121="SI"),_xlfn.IFS(OR(AND('Paraclinicos '!K2057&lt;=83),AND('Paraclinicos '!K2057&gt;=97,AA2121=2)),3,OR(AND('Paraclinicos '!K2057&lt;=86),AND('Paraclinicos '!K2057&gt;=94,AA2121=2)),2,OR(AND('Paraclinicos '!K2057&lt;=88),AND('Paraclinicos '!K2057&gt;=92,AA2121=2)),1,OR(AND('Paraclinicos '!K2057&gt;=88,'Paraclinicos '!K2057&lt;=92),AND('Paraclinicos '!K2057&gt;=93,AA2121=0)),0),"")</f>
        <v/>
      </c>
      <c r="AA2121" t="str" cm="1">
        <f t="array" ref="AA2121">_xlfn.IFS('Paraclinicos '!E2056="","",'Paraclinicos '!E2056="Oxigeno",2,'Paraclinicos '!E2056="Aire",0)</f>
        <v/>
      </c>
    </row>
    <row r="2122" spans="1:27" x14ac:dyDescent="0.25">
      <c r="A2122">
        <f>'Paraclinicos '!A2057</f>
        <v>0</v>
      </c>
      <c r="B2122" s="3">
        <f>'Paraclinicos '!R2057</f>
        <v>0</v>
      </c>
      <c r="C2122" t="str" cm="1">
        <f t="array" ref="C2122">_xlfn.IFS('Paraclinicos '!Q2057="","",'Paraclinicos '!Q2057&gt;60,3,'Paraclinicos '!Q2057&lt;=60,1)</f>
        <v/>
      </c>
      <c r="D2122" t="str">
        <f>IFERROR(IF(INDEX('BD Demog para scores enalazar'!BC$2:BC$3000,MATCH(Formulas!A2122,'BD Demog para scores enalazar'!A$2:A$3000,0))=0,"SI","NO"),"")</f>
        <v/>
      </c>
      <c r="E2122" t="str" cm="1">
        <f t="array" ref="E2122">_xlfn.IFS(D2122="","",D2122="SI",4,D2122="NO",1)</f>
        <v/>
      </c>
      <c r="F2122" t="str" cm="1">
        <f t="array" ref="F2122">_xlfn.IFS('Paraclinicos '!B2057="","",'Paraclinicos '!B2057&gt;1,1,'Paraclinicos '!B2057&lt;=1,3)</f>
        <v/>
      </c>
      <c r="G2122" t="str" cm="1">
        <f t="array" ref="G2122">_xlfn.IFS('Paraclinicos '!D2057="","",AND('Paraclinicos '!D2057&gt;=250,'Paraclinicos '!D2057&lt;=500),2,'Paraclinicos '!D2057&gt;500,3,'Paraclinicos '!D2057&lt;250,1)</f>
        <v/>
      </c>
      <c r="H2122" s="50" t="str">
        <f t="shared" si="100"/>
        <v/>
      </c>
      <c r="I2122" t="str" cm="1">
        <f t="array" ref="I2122">_xlfn.IFS('Paraclinicos '!Q2057="","",'Paraclinicos '!Q2057&gt;=65,1,'Paraclinicos '!Q2057&lt;65,0)</f>
        <v/>
      </c>
      <c r="J2122" t="str" cm="1">
        <f t="array" ref="J2122">_xlfn.IFS('Paraclinicos '!I2057="","",'Paraclinicos '!I2057&gt;7,1,'Paraclinicos '!I2057&lt;=7,0)</f>
        <v/>
      </c>
      <c r="K2122" t="str" cm="1">
        <f t="array" ref="K2122">_xlfn.IFS('Paraclinicos '!W2057="","",'Paraclinicos '!W2057&lt;=8,1,'Paraclinicos '!W2057&gt;8,0)</f>
        <v/>
      </c>
      <c r="L2122" t="str" cm="1">
        <f t="array" ref="L2122">_xlfn.IFS('Paraclinicos '!S2057="","",'Paraclinicos '!S2057&gt;=30,1,'Paraclinicos '!S2057&lt;30,0)</f>
        <v/>
      </c>
      <c r="M2122" t="str" cm="1">
        <f t="array" ref="M2122">_xlfn.IFS(OR('Paraclinicos '!T2057="",'Paraclinicos '!U2057=""),"",OR('Paraclinicos '!T2057&lt;=90,'Paraclinicos '!U2057&lt;=60),1,OR('Paraclinicos '!T2057&gt;90,'Paraclinicos '!U2057&gt;60),0)</f>
        <v/>
      </c>
      <c r="N2122" s="45" t="str">
        <f t="shared" si="101"/>
        <v/>
      </c>
      <c r="O2122" t="str" cm="1">
        <f t="array" ref="O2122">_xlfn.IFS(OR('Paraclinicos '!M2057="",'Paraclinicos '!N2057="",'Paraclinicos '!N2057=0),"",'Paraclinicos '!M2057/'Paraclinicos '!N2057&lt;100,4,'Paraclinicos '!M2057/'Paraclinicos '!N2057&lt;200,3,'Paraclinicos '!M2057/'Paraclinicos '!N2057&lt;300,2,'Paraclinicos '!M2057/'Paraclinicos '!N2057&lt;400,1,'Paraclinicos '!M2057/'Paraclinicos '!N2057&gt;=400,0)</f>
        <v/>
      </c>
      <c r="P2122" t="str" cm="1">
        <f t="array" ref="P2122">_xlfn.IFS('Paraclinicos '!C2057="","",'Paraclinicos '!C2057&lt;20,4,'Paraclinicos '!C2057&lt;50,3,'Paraclinicos '!C2057&lt;100,2,'Paraclinicos '!C2057&lt;150,1,'Paraclinicos '!C2057&gt;150,0)</f>
        <v/>
      </c>
      <c r="Q2122" t="str" cm="1">
        <f t="array" ref="Q2122">_xlfn.IFS('Paraclinicos '!O2057="","",'Paraclinicos '!O2057&lt;1.2,0,'Paraclinicos '!O2057&lt;2,1,'Paraclinicos '!O2057&lt;3.5,2,'Paraclinicos '!O2057&lt;5,3,'Paraclinicos '!O2057&gt;5,4)</f>
        <v/>
      </c>
      <c r="R2122" t="str" cm="1">
        <f t="array" ref="R2122">_xlfn.IFS('Paraclinicos '!J2057="","",'Paraclinicos '!J2057&lt;1.2,0,'Paraclinicos '!J2057&lt;2,1,'Paraclinicos '!J2057&lt;6,2,'Paraclinicos '!J2057&lt;12,3,'Paraclinicos '!J2057&gt;=12,4)</f>
        <v/>
      </c>
      <c r="S2122" t="str" cm="1">
        <f t="array" ref="S2122">_xlfn.IFS('Paraclinicos '!Y2057="","",'Paraclinicos '!Y2057&lt;70,1,'Paraclinicos '!Y2057&gt;=70,0)</f>
        <v/>
      </c>
      <c r="T2122" t="str" cm="1">
        <f t="array" ref="T2122">_xlfn.IFS('Paraclinicos '!W2057="","",'Paraclinicos '!W2057&lt;6,4,'Paraclinicos '!W2057&lt;10,3,'Paraclinicos '!W2057&lt;13,2,'Paraclinicos '!W2057&lt;15,1,'Paraclinicos '!W2057=15,0)</f>
        <v/>
      </c>
      <c r="U2122" s="54" t="str">
        <f t="shared" si="99"/>
        <v/>
      </c>
      <c r="V2122" t="str" cm="1">
        <f t="array" ref="V2122">_xlfn.IFS('Paraclinicos '!S2057="","",OR('Paraclinicos '!S2057&lt;=8,'Paraclinicos '!S2057&gt;=25),3,'Paraclinicos '!S2057&lt;12,1,'Paraclinicos '!S2057&lt;21,0,'Paraclinicos '!S2057&lt;25,2)</f>
        <v/>
      </c>
      <c r="W2122" t="str">
        <f>IFERROR(IF(INDEX('BD Demog para scores enalazar'!Y$2:'BD Demog para scores enalazar'!Y$3000,MATCH(Formulas!A2122,'BD Demog para scores enalazar'!A$2:'BD Demog para scores enalazar'!A$3000,0))=1,"SI","NO"),"")</f>
        <v/>
      </c>
      <c r="X2122" s="9" t="str">
        <f>IFERROR(IF(INDEX('BD Demog para scores enalazar'!AJ$2:'BD Demog para scores enalazar'!AJ$3000,MATCH(Formulas!A2122,'BD Demog para scores enalazar'!A$2:'BD Demog para scores enalazar'!A$3000,0))=1,"SI","NO"),"")</f>
        <v/>
      </c>
      <c r="Y2122" t="str" cm="1">
        <f t="array" ref="Y2122">IF(AND(W2122="NO",X2122="NO"),_xlfn.IFS('Paraclinicos '!K2057&lt;=91,3,'Paraclinicos '!K2057&lt;94,2,'Paraclinicos '!K2057&lt;96,1,'Paraclinicos '!K2057&gt;=96,0),"")</f>
        <v/>
      </c>
      <c r="Z2122" t="str" cm="1">
        <f t="array" ref="Z2122">IF(OR(W2122="SI",X2122="SI"),_xlfn.IFS(OR(AND('Paraclinicos '!K2058&lt;=83),AND('Paraclinicos '!K2058&gt;=97,AA2122=2)),3,OR(AND('Paraclinicos '!K2058&lt;=86),AND('Paraclinicos '!K2058&gt;=94,AA2122=2)),2,OR(AND('Paraclinicos '!K2058&lt;=88),AND('Paraclinicos '!K2058&gt;=92,AA2122=2)),1,OR(AND('Paraclinicos '!K2058&gt;=88,'Paraclinicos '!K2058&lt;=92),AND('Paraclinicos '!K2058&gt;=93,AA2122=0)),0),"")</f>
        <v/>
      </c>
      <c r="AA2122" t="str" cm="1">
        <f t="array" ref="AA2122">_xlfn.IFS('Paraclinicos '!E2057="","",'Paraclinicos '!E2057="Oxigeno",2,'Paraclinicos '!E2057="Aire",0)</f>
        <v/>
      </c>
    </row>
    <row r="2123" spans="1:27" x14ac:dyDescent="0.25">
      <c r="A2123">
        <f>'Paraclinicos '!A2058</f>
        <v>0</v>
      </c>
      <c r="B2123" s="3">
        <f>'Paraclinicos '!R2058</f>
        <v>0</v>
      </c>
      <c r="C2123" t="str" cm="1">
        <f t="array" ref="C2123">_xlfn.IFS('Paraclinicos '!Q2058="","",'Paraclinicos '!Q2058&gt;60,3,'Paraclinicos '!Q2058&lt;=60,1)</f>
        <v/>
      </c>
      <c r="D2123" t="str">
        <f>IFERROR(IF(INDEX('BD Demog para scores enalazar'!BC$2:BC$3000,MATCH(Formulas!A2123,'BD Demog para scores enalazar'!A$2:A$3000,0))=0,"SI","NO"),"")</f>
        <v/>
      </c>
      <c r="E2123" t="str" cm="1">
        <f t="array" ref="E2123">_xlfn.IFS(D2123="","",D2123="SI",4,D2123="NO",1)</f>
        <v/>
      </c>
      <c r="F2123" t="str" cm="1">
        <f t="array" ref="F2123">_xlfn.IFS('Paraclinicos '!B2058="","",'Paraclinicos '!B2058&gt;1,1,'Paraclinicos '!B2058&lt;=1,3)</f>
        <v/>
      </c>
      <c r="G2123" t="str" cm="1">
        <f t="array" ref="G2123">_xlfn.IFS('Paraclinicos '!D2058="","",AND('Paraclinicos '!D2058&gt;=250,'Paraclinicos '!D2058&lt;=500),2,'Paraclinicos '!D2058&gt;500,3,'Paraclinicos '!D2058&lt;250,1)</f>
        <v/>
      </c>
      <c r="H2123" s="50" t="str">
        <f t="shared" si="100"/>
        <v/>
      </c>
      <c r="I2123" t="str" cm="1">
        <f t="array" ref="I2123">_xlfn.IFS('Paraclinicos '!Q2058="","",'Paraclinicos '!Q2058&gt;=65,1,'Paraclinicos '!Q2058&lt;65,0)</f>
        <v/>
      </c>
      <c r="J2123" t="str" cm="1">
        <f t="array" ref="J2123">_xlfn.IFS('Paraclinicos '!I2058="","",'Paraclinicos '!I2058&gt;7,1,'Paraclinicos '!I2058&lt;=7,0)</f>
        <v/>
      </c>
      <c r="K2123" t="str" cm="1">
        <f t="array" ref="K2123">_xlfn.IFS('Paraclinicos '!W2058="","",'Paraclinicos '!W2058&lt;=8,1,'Paraclinicos '!W2058&gt;8,0)</f>
        <v/>
      </c>
      <c r="L2123" t="str" cm="1">
        <f t="array" ref="L2123">_xlfn.IFS('Paraclinicos '!S2058="","",'Paraclinicos '!S2058&gt;=30,1,'Paraclinicos '!S2058&lt;30,0)</f>
        <v/>
      </c>
      <c r="M2123" t="str" cm="1">
        <f t="array" ref="M2123">_xlfn.IFS(OR('Paraclinicos '!T2058="",'Paraclinicos '!U2058=""),"",OR('Paraclinicos '!T2058&lt;=90,'Paraclinicos '!U2058&lt;=60),1,OR('Paraclinicos '!T2058&gt;90,'Paraclinicos '!U2058&gt;60),0)</f>
        <v/>
      </c>
      <c r="N2123" s="45" t="str">
        <f t="shared" si="101"/>
        <v/>
      </c>
      <c r="O2123" t="str" cm="1">
        <f t="array" ref="O2123">_xlfn.IFS(OR('Paraclinicos '!M2058="",'Paraclinicos '!N2058="",'Paraclinicos '!N2058=0),"",'Paraclinicos '!M2058/'Paraclinicos '!N2058&lt;100,4,'Paraclinicos '!M2058/'Paraclinicos '!N2058&lt;200,3,'Paraclinicos '!M2058/'Paraclinicos '!N2058&lt;300,2,'Paraclinicos '!M2058/'Paraclinicos '!N2058&lt;400,1,'Paraclinicos '!M2058/'Paraclinicos '!N2058&gt;=400,0)</f>
        <v/>
      </c>
      <c r="P2123" t="str" cm="1">
        <f t="array" ref="P2123">_xlfn.IFS('Paraclinicos '!C2058="","",'Paraclinicos '!C2058&lt;20,4,'Paraclinicos '!C2058&lt;50,3,'Paraclinicos '!C2058&lt;100,2,'Paraclinicos '!C2058&lt;150,1,'Paraclinicos '!C2058&gt;150,0)</f>
        <v/>
      </c>
      <c r="Q2123" t="str" cm="1">
        <f t="array" ref="Q2123">_xlfn.IFS('Paraclinicos '!O2058="","",'Paraclinicos '!O2058&lt;1.2,0,'Paraclinicos '!O2058&lt;2,1,'Paraclinicos '!O2058&lt;3.5,2,'Paraclinicos '!O2058&lt;5,3,'Paraclinicos '!O2058&gt;5,4)</f>
        <v/>
      </c>
      <c r="R2123" t="str" cm="1">
        <f t="array" ref="R2123">_xlfn.IFS('Paraclinicos '!J2058="","",'Paraclinicos '!J2058&lt;1.2,0,'Paraclinicos '!J2058&lt;2,1,'Paraclinicos '!J2058&lt;6,2,'Paraclinicos '!J2058&lt;12,3,'Paraclinicos '!J2058&gt;=12,4)</f>
        <v/>
      </c>
      <c r="S2123" t="str" cm="1">
        <f t="array" ref="S2123">_xlfn.IFS('Paraclinicos '!Y2058="","",'Paraclinicos '!Y2058&lt;70,1,'Paraclinicos '!Y2058&gt;=70,0)</f>
        <v/>
      </c>
      <c r="T2123" t="str" cm="1">
        <f t="array" ref="T2123">_xlfn.IFS('Paraclinicos '!W2058="","",'Paraclinicos '!W2058&lt;6,4,'Paraclinicos '!W2058&lt;10,3,'Paraclinicos '!W2058&lt;13,2,'Paraclinicos '!W2058&lt;15,1,'Paraclinicos '!W2058=15,0)</f>
        <v/>
      </c>
      <c r="U2123" s="54" t="str">
        <f t="shared" si="99"/>
        <v/>
      </c>
      <c r="V2123" t="str" cm="1">
        <f t="array" ref="V2123">_xlfn.IFS('Paraclinicos '!S2058="","",OR('Paraclinicos '!S2058&lt;=8,'Paraclinicos '!S2058&gt;=25),3,'Paraclinicos '!S2058&lt;12,1,'Paraclinicos '!S2058&lt;21,0,'Paraclinicos '!S2058&lt;25,2)</f>
        <v/>
      </c>
      <c r="W2123" t="str">
        <f>IFERROR(IF(INDEX('BD Demog para scores enalazar'!Y$2:'BD Demog para scores enalazar'!Y$3000,MATCH(Formulas!A2123,'BD Demog para scores enalazar'!A$2:'BD Demog para scores enalazar'!A$3000,0))=1,"SI","NO"),"")</f>
        <v/>
      </c>
      <c r="X2123" s="9" t="str">
        <f>IFERROR(IF(INDEX('BD Demog para scores enalazar'!AJ$2:'BD Demog para scores enalazar'!AJ$3000,MATCH(Formulas!A2123,'BD Demog para scores enalazar'!A$2:'BD Demog para scores enalazar'!A$3000,0))=1,"SI","NO"),"")</f>
        <v/>
      </c>
      <c r="Y2123" t="str" cm="1">
        <f t="array" ref="Y2123">IF(AND(W2123="NO",X2123="NO"),_xlfn.IFS('Paraclinicos '!K2058&lt;=91,3,'Paraclinicos '!K2058&lt;94,2,'Paraclinicos '!K2058&lt;96,1,'Paraclinicos '!K2058&gt;=96,0),"")</f>
        <v/>
      </c>
      <c r="Z2123" t="str" cm="1">
        <f t="array" ref="Z2123">IF(OR(W2123="SI",X2123="SI"),_xlfn.IFS(OR(AND('Paraclinicos '!K2059&lt;=83),AND('Paraclinicos '!K2059&gt;=97,AA2123=2)),3,OR(AND('Paraclinicos '!K2059&lt;=86),AND('Paraclinicos '!K2059&gt;=94,AA2123=2)),2,OR(AND('Paraclinicos '!K2059&lt;=88),AND('Paraclinicos '!K2059&gt;=92,AA2123=2)),1,OR(AND('Paraclinicos '!K2059&gt;=88,'Paraclinicos '!K2059&lt;=92),AND('Paraclinicos '!K2059&gt;=93,AA2123=0)),0),"")</f>
        <v/>
      </c>
      <c r="AA2123" t="str" cm="1">
        <f t="array" ref="AA2123">_xlfn.IFS('Paraclinicos '!E2058="","",'Paraclinicos '!E2058="Oxigeno",2,'Paraclinicos '!E2058="Aire",0)</f>
        <v/>
      </c>
    </row>
    <row r="2124" spans="1:27" x14ac:dyDescent="0.25">
      <c r="A2124">
        <f>'Paraclinicos '!A2059</f>
        <v>0</v>
      </c>
      <c r="B2124" s="3">
        <f>'Paraclinicos '!R2059</f>
        <v>0</v>
      </c>
      <c r="C2124" t="str" cm="1">
        <f t="array" ref="C2124">_xlfn.IFS('Paraclinicos '!Q2059="","",'Paraclinicos '!Q2059&gt;60,3,'Paraclinicos '!Q2059&lt;=60,1)</f>
        <v/>
      </c>
      <c r="D2124" t="str">
        <f>IFERROR(IF(INDEX('BD Demog para scores enalazar'!BC$2:BC$3000,MATCH(Formulas!A2124,'BD Demog para scores enalazar'!A$2:A$3000,0))=0,"SI","NO"),"")</f>
        <v/>
      </c>
      <c r="E2124" t="str" cm="1">
        <f t="array" ref="E2124">_xlfn.IFS(D2124="","",D2124="SI",4,D2124="NO",1)</f>
        <v/>
      </c>
      <c r="F2124" t="str" cm="1">
        <f t="array" ref="F2124">_xlfn.IFS('Paraclinicos '!B2059="","",'Paraclinicos '!B2059&gt;1,1,'Paraclinicos '!B2059&lt;=1,3)</f>
        <v/>
      </c>
      <c r="G2124" t="str" cm="1">
        <f t="array" ref="G2124">_xlfn.IFS('Paraclinicos '!D2059="","",AND('Paraclinicos '!D2059&gt;=250,'Paraclinicos '!D2059&lt;=500),2,'Paraclinicos '!D2059&gt;500,3,'Paraclinicos '!D2059&lt;250,1)</f>
        <v/>
      </c>
      <c r="H2124" s="50" t="str">
        <f t="shared" si="100"/>
        <v/>
      </c>
      <c r="I2124" t="str" cm="1">
        <f t="array" ref="I2124">_xlfn.IFS('Paraclinicos '!Q2059="","",'Paraclinicos '!Q2059&gt;=65,1,'Paraclinicos '!Q2059&lt;65,0)</f>
        <v/>
      </c>
      <c r="J2124" t="str" cm="1">
        <f t="array" ref="J2124">_xlfn.IFS('Paraclinicos '!I2059="","",'Paraclinicos '!I2059&gt;7,1,'Paraclinicos '!I2059&lt;=7,0)</f>
        <v/>
      </c>
      <c r="K2124" t="str" cm="1">
        <f t="array" ref="K2124">_xlfn.IFS('Paraclinicos '!W2059="","",'Paraclinicos '!W2059&lt;=8,1,'Paraclinicos '!W2059&gt;8,0)</f>
        <v/>
      </c>
      <c r="L2124" t="str" cm="1">
        <f t="array" ref="L2124">_xlfn.IFS('Paraclinicos '!S2059="","",'Paraclinicos '!S2059&gt;=30,1,'Paraclinicos '!S2059&lt;30,0)</f>
        <v/>
      </c>
      <c r="M2124" t="str" cm="1">
        <f t="array" ref="M2124">_xlfn.IFS(OR('Paraclinicos '!T2059="",'Paraclinicos '!U2059=""),"",OR('Paraclinicos '!T2059&lt;=90,'Paraclinicos '!U2059&lt;=60),1,OR('Paraclinicos '!T2059&gt;90,'Paraclinicos '!U2059&gt;60),0)</f>
        <v/>
      </c>
      <c r="N2124" s="45" t="str">
        <f t="shared" si="101"/>
        <v/>
      </c>
      <c r="O2124" t="str" cm="1">
        <f t="array" ref="O2124">_xlfn.IFS(OR('Paraclinicos '!M2059="",'Paraclinicos '!N2059="",'Paraclinicos '!N2059=0),"",'Paraclinicos '!M2059/'Paraclinicos '!N2059&lt;100,4,'Paraclinicos '!M2059/'Paraclinicos '!N2059&lt;200,3,'Paraclinicos '!M2059/'Paraclinicos '!N2059&lt;300,2,'Paraclinicos '!M2059/'Paraclinicos '!N2059&lt;400,1,'Paraclinicos '!M2059/'Paraclinicos '!N2059&gt;=400,0)</f>
        <v/>
      </c>
      <c r="P2124" t="str" cm="1">
        <f t="array" ref="P2124">_xlfn.IFS('Paraclinicos '!C2059="","",'Paraclinicos '!C2059&lt;20,4,'Paraclinicos '!C2059&lt;50,3,'Paraclinicos '!C2059&lt;100,2,'Paraclinicos '!C2059&lt;150,1,'Paraclinicos '!C2059&gt;150,0)</f>
        <v/>
      </c>
      <c r="Q2124" t="str" cm="1">
        <f t="array" ref="Q2124">_xlfn.IFS('Paraclinicos '!O2059="","",'Paraclinicos '!O2059&lt;1.2,0,'Paraclinicos '!O2059&lt;2,1,'Paraclinicos '!O2059&lt;3.5,2,'Paraclinicos '!O2059&lt;5,3,'Paraclinicos '!O2059&gt;5,4)</f>
        <v/>
      </c>
      <c r="R2124" t="str" cm="1">
        <f t="array" ref="R2124">_xlfn.IFS('Paraclinicos '!J2059="","",'Paraclinicos '!J2059&lt;1.2,0,'Paraclinicos '!J2059&lt;2,1,'Paraclinicos '!J2059&lt;6,2,'Paraclinicos '!J2059&lt;12,3,'Paraclinicos '!J2059&gt;=12,4)</f>
        <v/>
      </c>
      <c r="S2124" t="str" cm="1">
        <f t="array" ref="S2124">_xlfn.IFS('Paraclinicos '!Y2059="","",'Paraclinicos '!Y2059&lt;70,1,'Paraclinicos '!Y2059&gt;=70,0)</f>
        <v/>
      </c>
      <c r="T2124" t="str" cm="1">
        <f t="array" ref="T2124">_xlfn.IFS('Paraclinicos '!W2059="","",'Paraclinicos '!W2059&lt;6,4,'Paraclinicos '!W2059&lt;10,3,'Paraclinicos '!W2059&lt;13,2,'Paraclinicos '!W2059&lt;15,1,'Paraclinicos '!W2059=15,0)</f>
        <v/>
      </c>
      <c r="U2124" s="54" t="str">
        <f t="shared" si="99"/>
        <v/>
      </c>
      <c r="V2124" t="str" cm="1">
        <f t="array" ref="V2124">_xlfn.IFS('Paraclinicos '!S2059="","",OR('Paraclinicos '!S2059&lt;=8,'Paraclinicos '!S2059&gt;=25),3,'Paraclinicos '!S2059&lt;12,1,'Paraclinicos '!S2059&lt;21,0,'Paraclinicos '!S2059&lt;25,2)</f>
        <v/>
      </c>
      <c r="W2124" t="str">
        <f>IFERROR(IF(INDEX('BD Demog para scores enalazar'!Y$2:'BD Demog para scores enalazar'!Y$3000,MATCH(Formulas!A2124,'BD Demog para scores enalazar'!A$2:'BD Demog para scores enalazar'!A$3000,0))=1,"SI","NO"),"")</f>
        <v/>
      </c>
      <c r="X2124" s="9" t="str">
        <f>IFERROR(IF(INDEX('BD Demog para scores enalazar'!AJ$2:'BD Demog para scores enalazar'!AJ$3000,MATCH(Formulas!A2124,'BD Demog para scores enalazar'!A$2:'BD Demog para scores enalazar'!A$3000,0))=1,"SI","NO"),"")</f>
        <v/>
      </c>
      <c r="Y2124" t="str" cm="1">
        <f t="array" ref="Y2124">IF(AND(W2124="NO",X2124="NO"),_xlfn.IFS('Paraclinicos '!K2059&lt;=91,3,'Paraclinicos '!K2059&lt;94,2,'Paraclinicos '!K2059&lt;96,1,'Paraclinicos '!K2059&gt;=96,0),"")</f>
        <v/>
      </c>
      <c r="Z2124" t="str" cm="1">
        <f t="array" ref="Z2124">IF(OR(W2124="SI",X2124="SI"),_xlfn.IFS(OR(AND('Paraclinicos '!K2060&lt;=83),AND('Paraclinicos '!K2060&gt;=97,AA2124=2)),3,OR(AND('Paraclinicos '!K2060&lt;=86),AND('Paraclinicos '!K2060&gt;=94,AA2124=2)),2,OR(AND('Paraclinicos '!K2060&lt;=88),AND('Paraclinicos '!K2060&gt;=92,AA2124=2)),1,OR(AND('Paraclinicos '!K2060&gt;=88,'Paraclinicos '!K2060&lt;=92),AND('Paraclinicos '!K2060&gt;=93,AA2124=0)),0),"")</f>
        <v/>
      </c>
      <c r="AA2124" t="str" cm="1">
        <f t="array" ref="AA2124">_xlfn.IFS('Paraclinicos '!E2059="","",'Paraclinicos '!E2059="Oxigeno",2,'Paraclinicos '!E2059="Aire",0)</f>
        <v/>
      </c>
    </row>
    <row r="2125" spans="1:27" x14ac:dyDescent="0.25">
      <c r="A2125">
        <f>'Paraclinicos '!A2060</f>
        <v>0</v>
      </c>
      <c r="B2125" s="3">
        <f>'Paraclinicos '!R2060</f>
        <v>0</v>
      </c>
      <c r="C2125" t="str" cm="1">
        <f t="array" ref="C2125">_xlfn.IFS('Paraclinicos '!Q2060="","",'Paraclinicos '!Q2060&gt;60,3,'Paraclinicos '!Q2060&lt;=60,1)</f>
        <v/>
      </c>
      <c r="D2125" t="str">
        <f>IFERROR(IF(INDEX('BD Demog para scores enalazar'!BC$2:BC$3000,MATCH(Formulas!A2125,'BD Demog para scores enalazar'!A$2:A$3000,0))=0,"SI","NO"),"")</f>
        <v/>
      </c>
      <c r="E2125" t="str" cm="1">
        <f t="array" ref="E2125">_xlfn.IFS(D2125="","",D2125="SI",4,D2125="NO",1)</f>
        <v/>
      </c>
      <c r="F2125" t="str" cm="1">
        <f t="array" ref="F2125">_xlfn.IFS('Paraclinicos '!B2060="","",'Paraclinicos '!B2060&gt;1,1,'Paraclinicos '!B2060&lt;=1,3)</f>
        <v/>
      </c>
      <c r="G2125" t="str" cm="1">
        <f t="array" ref="G2125">_xlfn.IFS('Paraclinicos '!D2060="","",AND('Paraclinicos '!D2060&gt;=250,'Paraclinicos '!D2060&lt;=500),2,'Paraclinicos '!D2060&gt;500,3,'Paraclinicos '!D2060&lt;250,1)</f>
        <v/>
      </c>
      <c r="H2125" s="50" t="str">
        <f t="shared" si="100"/>
        <v/>
      </c>
      <c r="I2125" t="str" cm="1">
        <f t="array" ref="I2125">_xlfn.IFS('Paraclinicos '!Q2060="","",'Paraclinicos '!Q2060&gt;=65,1,'Paraclinicos '!Q2060&lt;65,0)</f>
        <v/>
      </c>
      <c r="J2125" t="str" cm="1">
        <f t="array" ref="J2125">_xlfn.IFS('Paraclinicos '!I2060="","",'Paraclinicos '!I2060&gt;7,1,'Paraclinicos '!I2060&lt;=7,0)</f>
        <v/>
      </c>
      <c r="K2125" t="str" cm="1">
        <f t="array" ref="K2125">_xlfn.IFS('Paraclinicos '!W2060="","",'Paraclinicos '!W2060&lt;=8,1,'Paraclinicos '!W2060&gt;8,0)</f>
        <v/>
      </c>
      <c r="L2125" t="str" cm="1">
        <f t="array" ref="L2125">_xlfn.IFS('Paraclinicos '!S2060="","",'Paraclinicos '!S2060&gt;=30,1,'Paraclinicos '!S2060&lt;30,0)</f>
        <v/>
      </c>
      <c r="M2125" t="str" cm="1">
        <f t="array" ref="M2125">_xlfn.IFS(OR('Paraclinicos '!T2060="",'Paraclinicos '!U2060=""),"",OR('Paraclinicos '!T2060&lt;=90,'Paraclinicos '!U2060&lt;=60),1,OR('Paraclinicos '!T2060&gt;90,'Paraclinicos '!U2060&gt;60),0)</f>
        <v/>
      </c>
      <c r="N2125" s="45" t="str">
        <f t="shared" si="101"/>
        <v/>
      </c>
      <c r="O2125" t="str" cm="1">
        <f t="array" ref="O2125">_xlfn.IFS(OR('Paraclinicos '!M2060="",'Paraclinicos '!N2060="",'Paraclinicos '!N2060=0),"",'Paraclinicos '!M2060/'Paraclinicos '!N2060&lt;100,4,'Paraclinicos '!M2060/'Paraclinicos '!N2060&lt;200,3,'Paraclinicos '!M2060/'Paraclinicos '!N2060&lt;300,2,'Paraclinicos '!M2060/'Paraclinicos '!N2060&lt;400,1,'Paraclinicos '!M2060/'Paraclinicos '!N2060&gt;=400,0)</f>
        <v/>
      </c>
      <c r="P2125" t="str" cm="1">
        <f t="array" ref="P2125">_xlfn.IFS('Paraclinicos '!C2060="","",'Paraclinicos '!C2060&lt;20,4,'Paraclinicos '!C2060&lt;50,3,'Paraclinicos '!C2060&lt;100,2,'Paraclinicos '!C2060&lt;150,1,'Paraclinicos '!C2060&gt;150,0)</f>
        <v/>
      </c>
      <c r="Q2125" t="str" cm="1">
        <f t="array" ref="Q2125">_xlfn.IFS('Paraclinicos '!O2060="","",'Paraclinicos '!O2060&lt;1.2,0,'Paraclinicos '!O2060&lt;2,1,'Paraclinicos '!O2060&lt;3.5,2,'Paraclinicos '!O2060&lt;5,3,'Paraclinicos '!O2060&gt;5,4)</f>
        <v/>
      </c>
      <c r="R2125" t="str" cm="1">
        <f t="array" ref="R2125">_xlfn.IFS('Paraclinicos '!J2060="","",'Paraclinicos '!J2060&lt;1.2,0,'Paraclinicos '!J2060&lt;2,1,'Paraclinicos '!J2060&lt;6,2,'Paraclinicos '!J2060&lt;12,3,'Paraclinicos '!J2060&gt;=12,4)</f>
        <v/>
      </c>
      <c r="S2125" t="str" cm="1">
        <f t="array" ref="S2125">_xlfn.IFS('Paraclinicos '!Y2060="","",'Paraclinicos '!Y2060&lt;70,1,'Paraclinicos '!Y2060&gt;=70,0)</f>
        <v/>
      </c>
      <c r="T2125" t="str" cm="1">
        <f t="array" ref="T2125">_xlfn.IFS('Paraclinicos '!W2060="","",'Paraclinicos '!W2060&lt;6,4,'Paraclinicos '!W2060&lt;10,3,'Paraclinicos '!W2060&lt;13,2,'Paraclinicos '!W2060&lt;15,1,'Paraclinicos '!W2060=15,0)</f>
        <v/>
      </c>
      <c r="U2125" s="54" t="str">
        <f t="shared" si="99"/>
        <v/>
      </c>
      <c r="V2125" t="str" cm="1">
        <f t="array" ref="V2125">_xlfn.IFS('Paraclinicos '!S2060="","",OR('Paraclinicos '!S2060&lt;=8,'Paraclinicos '!S2060&gt;=25),3,'Paraclinicos '!S2060&lt;12,1,'Paraclinicos '!S2060&lt;21,0,'Paraclinicos '!S2060&lt;25,2)</f>
        <v/>
      </c>
      <c r="W2125" t="str">
        <f>IFERROR(IF(INDEX('BD Demog para scores enalazar'!Y$2:'BD Demog para scores enalazar'!Y$3000,MATCH(Formulas!A2125,'BD Demog para scores enalazar'!A$2:'BD Demog para scores enalazar'!A$3000,0))=1,"SI","NO"),"")</f>
        <v/>
      </c>
      <c r="X2125" s="9" t="str">
        <f>IFERROR(IF(INDEX('BD Demog para scores enalazar'!AJ$2:'BD Demog para scores enalazar'!AJ$3000,MATCH(Formulas!A2125,'BD Demog para scores enalazar'!A$2:'BD Demog para scores enalazar'!A$3000,0))=1,"SI","NO"),"")</f>
        <v/>
      </c>
      <c r="Y2125" t="str" cm="1">
        <f t="array" ref="Y2125">IF(AND(W2125="NO",X2125="NO"),_xlfn.IFS('Paraclinicos '!K2060&lt;=91,3,'Paraclinicos '!K2060&lt;94,2,'Paraclinicos '!K2060&lt;96,1,'Paraclinicos '!K2060&gt;=96,0),"")</f>
        <v/>
      </c>
      <c r="Z2125" t="str" cm="1">
        <f t="array" ref="Z2125">IF(OR(W2125="SI",X2125="SI"),_xlfn.IFS(OR(AND('Paraclinicos '!K2061&lt;=83),AND('Paraclinicos '!K2061&gt;=97,AA2125=2)),3,OR(AND('Paraclinicos '!K2061&lt;=86),AND('Paraclinicos '!K2061&gt;=94,AA2125=2)),2,OR(AND('Paraclinicos '!K2061&lt;=88),AND('Paraclinicos '!K2061&gt;=92,AA2125=2)),1,OR(AND('Paraclinicos '!K2061&gt;=88,'Paraclinicos '!K2061&lt;=92),AND('Paraclinicos '!K2061&gt;=93,AA2125=0)),0),"")</f>
        <v/>
      </c>
      <c r="AA2125" t="str" cm="1">
        <f t="array" ref="AA2125">_xlfn.IFS('Paraclinicos '!E2060="","",'Paraclinicos '!E2060="Oxigeno",2,'Paraclinicos '!E2060="Aire",0)</f>
        <v/>
      </c>
    </row>
    <row r="2126" spans="1:27" x14ac:dyDescent="0.25">
      <c r="A2126">
        <f>'Paraclinicos '!A2061</f>
        <v>0</v>
      </c>
      <c r="B2126" s="3">
        <f>'Paraclinicos '!R2061</f>
        <v>0</v>
      </c>
      <c r="C2126" t="str" cm="1">
        <f t="array" ref="C2126">_xlfn.IFS('Paraclinicos '!Q2061="","",'Paraclinicos '!Q2061&gt;60,3,'Paraclinicos '!Q2061&lt;=60,1)</f>
        <v/>
      </c>
      <c r="D2126" t="str">
        <f>IFERROR(IF(INDEX('BD Demog para scores enalazar'!BC$2:BC$3000,MATCH(Formulas!A2126,'BD Demog para scores enalazar'!A$2:A$3000,0))=0,"SI","NO"),"")</f>
        <v/>
      </c>
      <c r="E2126" t="str" cm="1">
        <f t="array" ref="E2126">_xlfn.IFS(D2126="","",D2126="SI",4,D2126="NO",1)</f>
        <v/>
      </c>
      <c r="F2126" t="str" cm="1">
        <f t="array" ref="F2126">_xlfn.IFS('Paraclinicos '!B2061="","",'Paraclinicos '!B2061&gt;1,1,'Paraclinicos '!B2061&lt;=1,3)</f>
        <v/>
      </c>
      <c r="G2126" t="str" cm="1">
        <f t="array" ref="G2126">_xlfn.IFS('Paraclinicos '!D2061="","",AND('Paraclinicos '!D2061&gt;=250,'Paraclinicos '!D2061&lt;=500),2,'Paraclinicos '!D2061&gt;500,3,'Paraclinicos '!D2061&lt;250,1)</f>
        <v/>
      </c>
      <c r="H2126" s="50" t="str">
        <f t="shared" si="100"/>
        <v/>
      </c>
      <c r="I2126" t="str" cm="1">
        <f t="array" ref="I2126">_xlfn.IFS('Paraclinicos '!Q2061="","",'Paraclinicos '!Q2061&gt;=65,1,'Paraclinicos '!Q2061&lt;65,0)</f>
        <v/>
      </c>
      <c r="J2126" t="str" cm="1">
        <f t="array" ref="J2126">_xlfn.IFS('Paraclinicos '!I2061="","",'Paraclinicos '!I2061&gt;7,1,'Paraclinicos '!I2061&lt;=7,0)</f>
        <v/>
      </c>
      <c r="K2126" t="str" cm="1">
        <f t="array" ref="K2126">_xlfn.IFS('Paraclinicos '!W2061="","",'Paraclinicos '!W2061&lt;=8,1,'Paraclinicos '!W2061&gt;8,0)</f>
        <v/>
      </c>
      <c r="L2126" t="str" cm="1">
        <f t="array" ref="L2126">_xlfn.IFS('Paraclinicos '!S2061="","",'Paraclinicos '!S2061&gt;=30,1,'Paraclinicos '!S2061&lt;30,0)</f>
        <v/>
      </c>
      <c r="M2126" t="str" cm="1">
        <f t="array" ref="M2126">_xlfn.IFS(OR('Paraclinicos '!T2061="",'Paraclinicos '!U2061=""),"",OR('Paraclinicos '!T2061&lt;=90,'Paraclinicos '!U2061&lt;=60),1,OR('Paraclinicos '!T2061&gt;90,'Paraclinicos '!U2061&gt;60),0)</f>
        <v/>
      </c>
      <c r="N2126" s="45" t="str">
        <f t="shared" si="101"/>
        <v/>
      </c>
      <c r="O2126" t="str" cm="1">
        <f t="array" ref="O2126">_xlfn.IFS(OR('Paraclinicos '!M2061="",'Paraclinicos '!N2061="",'Paraclinicos '!N2061=0),"",'Paraclinicos '!M2061/'Paraclinicos '!N2061&lt;100,4,'Paraclinicos '!M2061/'Paraclinicos '!N2061&lt;200,3,'Paraclinicos '!M2061/'Paraclinicos '!N2061&lt;300,2,'Paraclinicos '!M2061/'Paraclinicos '!N2061&lt;400,1,'Paraclinicos '!M2061/'Paraclinicos '!N2061&gt;=400,0)</f>
        <v/>
      </c>
      <c r="P2126" t="str" cm="1">
        <f t="array" ref="P2126">_xlfn.IFS('Paraclinicos '!C2061="","",'Paraclinicos '!C2061&lt;20,4,'Paraclinicos '!C2061&lt;50,3,'Paraclinicos '!C2061&lt;100,2,'Paraclinicos '!C2061&lt;150,1,'Paraclinicos '!C2061&gt;150,0)</f>
        <v/>
      </c>
      <c r="Q2126" t="str" cm="1">
        <f t="array" ref="Q2126">_xlfn.IFS('Paraclinicos '!O2061="","",'Paraclinicos '!O2061&lt;1.2,0,'Paraclinicos '!O2061&lt;2,1,'Paraclinicos '!O2061&lt;3.5,2,'Paraclinicos '!O2061&lt;5,3,'Paraclinicos '!O2061&gt;5,4)</f>
        <v/>
      </c>
      <c r="R2126" t="str" cm="1">
        <f t="array" ref="R2126">_xlfn.IFS('Paraclinicos '!J2061="","",'Paraclinicos '!J2061&lt;1.2,0,'Paraclinicos '!J2061&lt;2,1,'Paraclinicos '!J2061&lt;6,2,'Paraclinicos '!J2061&lt;12,3,'Paraclinicos '!J2061&gt;=12,4)</f>
        <v/>
      </c>
      <c r="S2126" t="str" cm="1">
        <f t="array" ref="S2126">_xlfn.IFS('Paraclinicos '!Y2061="","",'Paraclinicos '!Y2061&lt;70,1,'Paraclinicos '!Y2061&gt;=70,0)</f>
        <v/>
      </c>
      <c r="T2126" t="str" cm="1">
        <f t="array" ref="T2126">_xlfn.IFS('Paraclinicos '!W2061="","",'Paraclinicos '!W2061&lt;6,4,'Paraclinicos '!W2061&lt;10,3,'Paraclinicos '!W2061&lt;13,2,'Paraclinicos '!W2061&lt;15,1,'Paraclinicos '!W2061=15,0)</f>
        <v/>
      </c>
      <c r="U2126" s="54" t="str">
        <f t="shared" si="99"/>
        <v/>
      </c>
      <c r="V2126" t="str" cm="1">
        <f t="array" ref="V2126">_xlfn.IFS('Paraclinicos '!S2061="","",OR('Paraclinicos '!S2061&lt;=8,'Paraclinicos '!S2061&gt;=25),3,'Paraclinicos '!S2061&lt;12,1,'Paraclinicos '!S2061&lt;21,0,'Paraclinicos '!S2061&lt;25,2)</f>
        <v/>
      </c>
      <c r="W2126" t="str">
        <f>IFERROR(IF(INDEX('BD Demog para scores enalazar'!Y$2:'BD Demog para scores enalazar'!Y$3000,MATCH(Formulas!A2126,'BD Demog para scores enalazar'!A$2:'BD Demog para scores enalazar'!A$3000,0))=1,"SI","NO"),"")</f>
        <v/>
      </c>
      <c r="X2126" s="9" t="str">
        <f>IFERROR(IF(INDEX('BD Demog para scores enalazar'!AJ$2:'BD Demog para scores enalazar'!AJ$3000,MATCH(Formulas!A2126,'BD Demog para scores enalazar'!A$2:'BD Demog para scores enalazar'!A$3000,0))=1,"SI","NO"),"")</f>
        <v/>
      </c>
      <c r="Y2126" t="str" cm="1">
        <f t="array" ref="Y2126">IF(AND(W2126="NO",X2126="NO"),_xlfn.IFS('Paraclinicos '!K2061&lt;=91,3,'Paraclinicos '!K2061&lt;94,2,'Paraclinicos '!K2061&lt;96,1,'Paraclinicos '!K2061&gt;=96,0),"")</f>
        <v/>
      </c>
      <c r="Z2126" t="str" cm="1">
        <f t="array" ref="Z2126">IF(OR(W2126="SI",X2126="SI"),_xlfn.IFS(OR(AND('Paraclinicos '!K2062&lt;=83),AND('Paraclinicos '!K2062&gt;=97,AA2126=2)),3,OR(AND('Paraclinicos '!K2062&lt;=86),AND('Paraclinicos '!K2062&gt;=94,AA2126=2)),2,OR(AND('Paraclinicos '!K2062&lt;=88),AND('Paraclinicos '!K2062&gt;=92,AA2126=2)),1,OR(AND('Paraclinicos '!K2062&gt;=88,'Paraclinicos '!K2062&lt;=92),AND('Paraclinicos '!K2062&gt;=93,AA2126=0)),0),"")</f>
        <v/>
      </c>
      <c r="AA2126" t="str" cm="1">
        <f t="array" ref="AA2126">_xlfn.IFS('Paraclinicos '!E2061="","",'Paraclinicos '!E2061="Oxigeno",2,'Paraclinicos '!E2061="Aire",0)</f>
        <v/>
      </c>
    </row>
    <row r="2127" spans="1:27" x14ac:dyDescent="0.25">
      <c r="A2127">
        <f>'Paraclinicos '!A2062</f>
        <v>0</v>
      </c>
      <c r="B2127" s="3">
        <f>'Paraclinicos '!R2062</f>
        <v>0</v>
      </c>
      <c r="C2127" t="str" cm="1">
        <f t="array" ref="C2127">_xlfn.IFS('Paraclinicos '!Q2062="","",'Paraclinicos '!Q2062&gt;60,3,'Paraclinicos '!Q2062&lt;=60,1)</f>
        <v/>
      </c>
      <c r="D2127" t="str">
        <f>IFERROR(IF(INDEX('BD Demog para scores enalazar'!BC$2:BC$3000,MATCH(Formulas!A2127,'BD Demog para scores enalazar'!A$2:A$3000,0))=0,"SI","NO"),"")</f>
        <v/>
      </c>
      <c r="E2127" t="str" cm="1">
        <f t="array" ref="E2127">_xlfn.IFS(D2127="","",D2127="SI",4,D2127="NO",1)</f>
        <v/>
      </c>
      <c r="F2127" t="str" cm="1">
        <f t="array" ref="F2127">_xlfn.IFS('Paraclinicos '!B2062="","",'Paraclinicos '!B2062&gt;1,1,'Paraclinicos '!B2062&lt;=1,3)</f>
        <v/>
      </c>
      <c r="G2127" t="str" cm="1">
        <f t="array" ref="G2127">_xlfn.IFS('Paraclinicos '!D2062="","",AND('Paraclinicos '!D2062&gt;=250,'Paraclinicos '!D2062&lt;=500),2,'Paraclinicos '!D2062&gt;500,3,'Paraclinicos '!D2062&lt;250,1)</f>
        <v/>
      </c>
      <c r="H2127" s="50" t="str">
        <f t="shared" si="100"/>
        <v/>
      </c>
      <c r="I2127" t="str" cm="1">
        <f t="array" ref="I2127">_xlfn.IFS('Paraclinicos '!Q2062="","",'Paraclinicos '!Q2062&gt;=65,1,'Paraclinicos '!Q2062&lt;65,0)</f>
        <v/>
      </c>
      <c r="J2127" t="str" cm="1">
        <f t="array" ref="J2127">_xlfn.IFS('Paraclinicos '!I2062="","",'Paraclinicos '!I2062&gt;7,1,'Paraclinicos '!I2062&lt;=7,0)</f>
        <v/>
      </c>
      <c r="K2127" t="str" cm="1">
        <f t="array" ref="K2127">_xlfn.IFS('Paraclinicos '!W2062="","",'Paraclinicos '!W2062&lt;=8,1,'Paraclinicos '!W2062&gt;8,0)</f>
        <v/>
      </c>
      <c r="L2127" t="str" cm="1">
        <f t="array" ref="L2127">_xlfn.IFS('Paraclinicos '!S2062="","",'Paraclinicos '!S2062&gt;=30,1,'Paraclinicos '!S2062&lt;30,0)</f>
        <v/>
      </c>
      <c r="M2127" t="str" cm="1">
        <f t="array" ref="M2127">_xlfn.IFS(OR('Paraclinicos '!T2062="",'Paraclinicos '!U2062=""),"",OR('Paraclinicos '!T2062&lt;=90,'Paraclinicos '!U2062&lt;=60),1,OR('Paraclinicos '!T2062&gt;90,'Paraclinicos '!U2062&gt;60),0)</f>
        <v/>
      </c>
      <c r="N2127" s="45" t="str">
        <f t="shared" si="101"/>
        <v/>
      </c>
      <c r="O2127" t="str" cm="1">
        <f t="array" ref="O2127">_xlfn.IFS(OR('Paraclinicos '!M2062="",'Paraclinicos '!N2062="",'Paraclinicos '!N2062=0),"",'Paraclinicos '!M2062/'Paraclinicos '!N2062&lt;100,4,'Paraclinicos '!M2062/'Paraclinicos '!N2062&lt;200,3,'Paraclinicos '!M2062/'Paraclinicos '!N2062&lt;300,2,'Paraclinicos '!M2062/'Paraclinicos '!N2062&lt;400,1,'Paraclinicos '!M2062/'Paraclinicos '!N2062&gt;=400,0)</f>
        <v/>
      </c>
      <c r="P2127" t="str" cm="1">
        <f t="array" ref="P2127">_xlfn.IFS('Paraclinicos '!C2062="","",'Paraclinicos '!C2062&lt;20,4,'Paraclinicos '!C2062&lt;50,3,'Paraclinicos '!C2062&lt;100,2,'Paraclinicos '!C2062&lt;150,1,'Paraclinicos '!C2062&gt;150,0)</f>
        <v/>
      </c>
      <c r="Q2127" t="str" cm="1">
        <f t="array" ref="Q2127">_xlfn.IFS('Paraclinicos '!O2062="","",'Paraclinicos '!O2062&lt;1.2,0,'Paraclinicos '!O2062&lt;2,1,'Paraclinicos '!O2062&lt;3.5,2,'Paraclinicos '!O2062&lt;5,3,'Paraclinicos '!O2062&gt;5,4)</f>
        <v/>
      </c>
      <c r="R2127" t="str" cm="1">
        <f t="array" ref="R2127">_xlfn.IFS('Paraclinicos '!J2062="","",'Paraclinicos '!J2062&lt;1.2,0,'Paraclinicos '!J2062&lt;2,1,'Paraclinicos '!J2062&lt;6,2,'Paraclinicos '!J2062&lt;12,3,'Paraclinicos '!J2062&gt;=12,4)</f>
        <v/>
      </c>
      <c r="S2127" t="str" cm="1">
        <f t="array" ref="S2127">_xlfn.IFS('Paraclinicos '!Y2062="","",'Paraclinicos '!Y2062&lt;70,1,'Paraclinicos '!Y2062&gt;=70,0)</f>
        <v/>
      </c>
      <c r="T2127" t="str" cm="1">
        <f t="array" ref="T2127">_xlfn.IFS('Paraclinicos '!W2062="","",'Paraclinicos '!W2062&lt;6,4,'Paraclinicos '!W2062&lt;10,3,'Paraclinicos '!W2062&lt;13,2,'Paraclinicos '!W2062&lt;15,1,'Paraclinicos '!W2062=15,0)</f>
        <v/>
      </c>
      <c r="U2127" s="54" t="str">
        <f t="shared" si="99"/>
        <v/>
      </c>
      <c r="V2127" t="str" cm="1">
        <f t="array" ref="V2127">_xlfn.IFS('Paraclinicos '!S2062="","",OR('Paraclinicos '!S2062&lt;=8,'Paraclinicos '!S2062&gt;=25),3,'Paraclinicos '!S2062&lt;12,1,'Paraclinicos '!S2062&lt;21,0,'Paraclinicos '!S2062&lt;25,2)</f>
        <v/>
      </c>
      <c r="W2127" t="str">
        <f>IFERROR(IF(INDEX('BD Demog para scores enalazar'!Y$2:'BD Demog para scores enalazar'!Y$3000,MATCH(Formulas!A2127,'BD Demog para scores enalazar'!A$2:'BD Demog para scores enalazar'!A$3000,0))=1,"SI","NO"),"")</f>
        <v/>
      </c>
      <c r="X2127" s="9" t="str">
        <f>IFERROR(IF(INDEX('BD Demog para scores enalazar'!AJ$2:'BD Demog para scores enalazar'!AJ$3000,MATCH(Formulas!A2127,'BD Demog para scores enalazar'!A$2:'BD Demog para scores enalazar'!A$3000,0))=1,"SI","NO"),"")</f>
        <v/>
      </c>
      <c r="Y2127" t="str" cm="1">
        <f t="array" ref="Y2127">IF(AND(W2127="NO",X2127="NO"),_xlfn.IFS('Paraclinicos '!K2062&lt;=91,3,'Paraclinicos '!K2062&lt;94,2,'Paraclinicos '!K2062&lt;96,1,'Paraclinicos '!K2062&gt;=96,0),"")</f>
        <v/>
      </c>
      <c r="Z2127" t="str" cm="1">
        <f t="array" ref="Z2127">IF(OR(W2127="SI",X2127="SI"),_xlfn.IFS(OR(AND('Paraclinicos '!K2063&lt;=83),AND('Paraclinicos '!K2063&gt;=97,AA2127=2)),3,OR(AND('Paraclinicos '!K2063&lt;=86),AND('Paraclinicos '!K2063&gt;=94,AA2127=2)),2,OR(AND('Paraclinicos '!K2063&lt;=88),AND('Paraclinicos '!K2063&gt;=92,AA2127=2)),1,OR(AND('Paraclinicos '!K2063&gt;=88,'Paraclinicos '!K2063&lt;=92),AND('Paraclinicos '!K2063&gt;=93,AA2127=0)),0),"")</f>
        <v/>
      </c>
      <c r="AA2127" t="str" cm="1">
        <f t="array" ref="AA2127">_xlfn.IFS('Paraclinicos '!E2062="","",'Paraclinicos '!E2062="Oxigeno",2,'Paraclinicos '!E2062="Aire",0)</f>
        <v/>
      </c>
    </row>
    <row r="2128" spans="1:27" x14ac:dyDescent="0.25">
      <c r="A2128">
        <f>'Paraclinicos '!A2063</f>
        <v>0</v>
      </c>
      <c r="B2128" s="3">
        <f>'Paraclinicos '!R2063</f>
        <v>0</v>
      </c>
      <c r="C2128" t="str" cm="1">
        <f t="array" ref="C2128">_xlfn.IFS('Paraclinicos '!Q2063="","",'Paraclinicos '!Q2063&gt;60,3,'Paraclinicos '!Q2063&lt;=60,1)</f>
        <v/>
      </c>
      <c r="D2128" t="str">
        <f>IFERROR(IF(INDEX('BD Demog para scores enalazar'!BC$2:BC$3000,MATCH(Formulas!A2128,'BD Demog para scores enalazar'!A$2:A$3000,0))=0,"SI","NO"),"")</f>
        <v/>
      </c>
      <c r="E2128" t="str" cm="1">
        <f t="array" ref="E2128">_xlfn.IFS(D2128="","",D2128="SI",4,D2128="NO",1)</f>
        <v/>
      </c>
      <c r="F2128" t="str" cm="1">
        <f t="array" ref="F2128">_xlfn.IFS('Paraclinicos '!B2063="","",'Paraclinicos '!B2063&gt;1,1,'Paraclinicos '!B2063&lt;=1,3)</f>
        <v/>
      </c>
      <c r="G2128" t="str" cm="1">
        <f t="array" ref="G2128">_xlfn.IFS('Paraclinicos '!D2063="","",AND('Paraclinicos '!D2063&gt;=250,'Paraclinicos '!D2063&lt;=500),2,'Paraclinicos '!D2063&gt;500,3,'Paraclinicos '!D2063&lt;250,1)</f>
        <v/>
      </c>
      <c r="H2128" s="50" t="str">
        <f t="shared" si="100"/>
        <v/>
      </c>
      <c r="I2128" t="str" cm="1">
        <f t="array" ref="I2128">_xlfn.IFS('Paraclinicos '!Q2063="","",'Paraclinicos '!Q2063&gt;=65,1,'Paraclinicos '!Q2063&lt;65,0)</f>
        <v/>
      </c>
      <c r="J2128" t="str" cm="1">
        <f t="array" ref="J2128">_xlfn.IFS('Paraclinicos '!I2063="","",'Paraclinicos '!I2063&gt;7,1,'Paraclinicos '!I2063&lt;=7,0)</f>
        <v/>
      </c>
      <c r="K2128" t="str" cm="1">
        <f t="array" ref="K2128">_xlfn.IFS('Paraclinicos '!W2063="","",'Paraclinicos '!W2063&lt;=8,1,'Paraclinicos '!W2063&gt;8,0)</f>
        <v/>
      </c>
      <c r="L2128" t="str" cm="1">
        <f t="array" ref="L2128">_xlfn.IFS('Paraclinicos '!S2063="","",'Paraclinicos '!S2063&gt;=30,1,'Paraclinicos '!S2063&lt;30,0)</f>
        <v/>
      </c>
      <c r="M2128" t="str" cm="1">
        <f t="array" ref="M2128">_xlfn.IFS(OR('Paraclinicos '!T2063="",'Paraclinicos '!U2063=""),"",OR('Paraclinicos '!T2063&lt;=90,'Paraclinicos '!U2063&lt;=60),1,OR('Paraclinicos '!T2063&gt;90,'Paraclinicos '!U2063&gt;60),0)</f>
        <v/>
      </c>
      <c r="N2128" s="45" t="str">
        <f t="shared" si="101"/>
        <v/>
      </c>
      <c r="O2128" t="str" cm="1">
        <f t="array" ref="O2128">_xlfn.IFS(OR('Paraclinicos '!M2063="",'Paraclinicos '!N2063="",'Paraclinicos '!N2063=0),"",'Paraclinicos '!M2063/'Paraclinicos '!N2063&lt;100,4,'Paraclinicos '!M2063/'Paraclinicos '!N2063&lt;200,3,'Paraclinicos '!M2063/'Paraclinicos '!N2063&lt;300,2,'Paraclinicos '!M2063/'Paraclinicos '!N2063&lt;400,1,'Paraclinicos '!M2063/'Paraclinicos '!N2063&gt;=400,0)</f>
        <v/>
      </c>
      <c r="P2128" t="str" cm="1">
        <f t="array" ref="P2128">_xlfn.IFS('Paraclinicos '!C2063="","",'Paraclinicos '!C2063&lt;20,4,'Paraclinicos '!C2063&lt;50,3,'Paraclinicos '!C2063&lt;100,2,'Paraclinicos '!C2063&lt;150,1,'Paraclinicos '!C2063&gt;150,0)</f>
        <v/>
      </c>
      <c r="Q2128" t="str" cm="1">
        <f t="array" ref="Q2128">_xlfn.IFS('Paraclinicos '!O2063="","",'Paraclinicos '!O2063&lt;1.2,0,'Paraclinicos '!O2063&lt;2,1,'Paraclinicos '!O2063&lt;3.5,2,'Paraclinicos '!O2063&lt;5,3,'Paraclinicos '!O2063&gt;5,4)</f>
        <v/>
      </c>
      <c r="R2128" t="str" cm="1">
        <f t="array" ref="R2128">_xlfn.IFS('Paraclinicos '!J2063="","",'Paraclinicos '!J2063&lt;1.2,0,'Paraclinicos '!J2063&lt;2,1,'Paraclinicos '!J2063&lt;6,2,'Paraclinicos '!J2063&lt;12,3,'Paraclinicos '!J2063&gt;=12,4)</f>
        <v/>
      </c>
      <c r="S2128" t="str" cm="1">
        <f t="array" ref="S2128">_xlfn.IFS('Paraclinicos '!Y2063="","",'Paraclinicos '!Y2063&lt;70,1,'Paraclinicos '!Y2063&gt;=70,0)</f>
        <v/>
      </c>
      <c r="T2128" t="str" cm="1">
        <f t="array" ref="T2128">_xlfn.IFS('Paraclinicos '!W2063="","",'Paraclinicos '!W2063&lt;6,4,'Paraclinicos '!W2063&lt;10,3,'Paraclinicos '!W2063&lt;13,2,'Paraclinicos '!W2063&lt;15,1,'Paraclinicos '!W2063=15,0)</f>
        <v/>
      </c>
      <c r="U2128" s="54" t="str">
        <f t="shared" si="99"/>
        <v/>
      </c>
      <c r="V2128" t="str" cm="1">
        <f t="array" ref="V2128">_xlfn.IFS('Paraclinicos '!S2063="","",OR('Paraclinicos '!S2063&lt;=8,'Paraclinicos '!S2063&gt;=25),3,'Paraclinicos '!S2063&lt;12,1,'Paraclinicos '!S2063&lt;21,0,'Paraclinicos '!S2063&lt;25,2)</f>
        <v/>
      </c>
      <c r="W2128" t="str">
        <f>IFERROR(IF(INDEX('BD Demog para scores enalazar'!Y$2:'BD Demog para scores enalazar'!Y$3000,MATCH(Formulas!A2128,'BD Demog para scores enalazar'!A$2:'BD Demog para scores enalazar'!A$3000,0))=1,"SI","NO"),"")</f>
        <v/>
      </c>
      <c r="X2128" s="9" t="str">
        <f>IFERROR(IF(INDEX('BD Demog para scores enalazar'!AJ$2:'BD Demog para scores enalazar'!AJ$3000,MATCH(Formulas!A2128,'BD Demog para scores enalazar'!A$2:'BD Demog para scores enalazar'!A$3000,0))=1,"SI","NO"),"")</f>
        <v/>
      </c>
      <c r="Y2128" t="str" cm="1">
        <f t="array" ref="Y2128">IF(AND(W2128="NO",X2128="NO"),_xlfn.IFS('Paraclinicos '!K2063&lt;=91,3,'Paraclinicos '!K2063&lt;94,2,'Paraclinicos '!K2063&lt;96,1,'Paraclinicos '!K2063&gt;=96,0),"")</f>
        <v/>
      </c>
      <c r="Z2128" t="str" cm="1">
        <f t="array" ref="Z2128">IF(OR(W2128="SI",X2128="SI"),_xlfn.IFS(OR(AND('Paraclinicos '!K2064&lt;=83),AND('Paraclinicos '!K2064&gt;=97,AA2128=2)),3,OR(AND('Paraclinicos '!K2064&lt;=86),AND('Paraclinicos '!K2064&gt;=94,AA2128=2)),2,OR(AND('Paraclinicos '!K2064&lt;=88),AND('Paraclinicos '!K2064&gt;=92,AA2128=2)),1,OR(AND('Paraclinicos '!K2064&gt;=88,'Paraclinicos '!K2064&lt;=92),AND('Paraclinicos '!K2064&gt;=93,AA2128=0)),0),"")</f>
        <v/>
      </c>
      <c r="AA2128" t="str" cm="1">
        <f t="array" ref="AA2128">_xlfn.IFS('Paraclinicos '!E2063="","",'Paraclinicos '!E2063="Oxigeno",2,'Paraclinicos '!E2063="Aire",0)</f>
        <v/>
      </c>
    </row>
    <row r="2129" spans="1:27" x14ac:dyDescent="0.25">
      <c r="A2129">
        <f>'Paraclinicos '!A2064</f>
        <v>0</v>
      </c>
      <c r="B2129" s="3">
        <f>'Paraclinicos '!R2064</f>
        <v>0</v>
      </c>
      <c r="C2129" t="str" cm="1">
        <f t="array" ref="C2129">_xlfn.IFS('Paraclinicos '!Q2064="","",'Paraclinicos '!Q2064&gt;60,3,'Paraclinicos '!Q2064&lt;=60,1)</f>
        <v/>
      </c>
      <c r="D2129" t="str">
        <f>IFERROR(IF(INDEX('BD Demog para scores enalazar'!BC$2:BC$3000,MATCH(Formulas!A2129,'BD Demog para scores enalazar'!A$2:A$3000,0))=0,"SI","NO"),"")</f>
        <v/>
      </c>
      <c r="E2129" t="str" cm="1">
        <f t="array" ref="E2129">_xlfn.IFS(D2129="","",D2129="SI",4,D2129="NO",1)</f>
        <v/>
      </c>
      <c r="F2129" t="str" cm="1">
        <f t="array" ref="F2129">_xlfn.IFS('Paraclinicos '!B2064="","",'Paraclinicos '!B2064&gt;1,1,'Paraclinicos '!B2064&lt;=1,3)</f>
        <v/>
      </c>
      <c r="G2129" t="str" cm="1">
        <f t="array" ref="G2129">_xlfn.IFS('Paraclinicos '!D2064="","",AND('Paraclinicos '!D2064&gt;=250,'Paraclinicos '!D2064&lt;=500),2,'Paraclinicos '!D2064&gt;500,3,'Paraclinicos '!D2064&lt;250,1)</f>
        <v/>
      </c>
      <c r="H2129" s="50" t="str">
        <f t="shared" si="100"/>
        <v/>
      </c>
      <c r="I2129" t="str" cm="1">
        <f t="array" ref="I2129">_xlfn.IFS('Paraclinicos '!Q2064="","",'Paraclinicos '!Q2064&gt;=65,1,'Paraclinicos '!Q2064&lt;65,0)</f>
        <v/>
      </c>
      <c r="J2129" t="str" cm="1">
        <f t="array" ref="J2129">_xlfn.IFS('Paraclinicos '!I2064="","",'Paraclinicos '!I2064&gt;7,1,'Paraclinicos '!I2064&lt;=7,0)</f>
        <v/>
      </c>
      <c r="K2129" t="str" cm="1">
        <f t="array" ref="K2129">_xlfn.IFS('Paraclinicos '!W2064="","",'Paraclinicos '!W2064&lt;=8,1,'Paraclinicos '!W2064&gt;8,0)</f>
        <v/>
      </c>
      <c r="L2129" t="str" cm="1">
        <f t="array" ref="L2129">_xlfn.IFS('Paraclinicos '!S2064="","",'Paraclinicos '!S2064&gt;=30,1,'Paraclinicos '!S2064&lt;30,0)</f>
        <v/>
      </c>
      <c r="M2129" t="str" cm="1">
        <f t="array" ref="M2129">_xlfn.IFS(OR('Paraclinicos '!T2064="",'Paraclinicos '!U2064=""),"",OR('Paraclinicos '!T2064&lt;=90,'Paraclinicos '!U2064&lt;=60),1,OR('Paraclinicos '!T2064&gt;90,'Paraclinicos '!U2064&gt;60),0)</f>
        <v/>
      </c>
      <c r="N2129" s="45" t="str">
        <f t="shared" si="101"/>
        <v/>
      </c>
      <c r="O2129" t="str" cm="1">
        <f t="array" ref="O2129">_xlfn.IFS(OR('Paraclinicos '!M2064="",'Paraclinicos '!N2064="",'Paraclinicos '!N2064=0),"",'Paraclinicos '!M2064/'Paraclinicos '!N2064&lt;100,4,'Paraclinicos '!M2064/'Paraclinicos '!N2064&lt;200,3,'Paraclinicos '!M2064/'Paraclinicos '!N2064&lt;300,2,'Paraclinicos '!M2064/'Paraclinicos '!N2064&lt;400,1,'Paraclinicos '!M2064/'Paraclinicos '!N2064&gt;=400,0)</f>
        <v/>
      </c>
      <c r="P2129" t="str" cm="1">
        <f t="array" ref="P2129">_xlfn.IFS('Paraclinicos '!C2064="","",'Paraclinicos '!C2064&lt;20,4,'Paraclinicos '!C2064&lt;50,3,'Paraclinicos '!C2064&lt;100,2,'Paraclinicos '!C2064&lt;150,1,'Paraclinicos '!C2064&gt;150,0)</f>
        <v/>
      </c>
      <c r="Q2129" t="str" cm="1">
        <f t="array" ref="Q2129">_xlfn.IFS('Paraclinicos '!O2064="","",'Paraclinicos '!O2064&lt;1.2,0,'Paraclinicos '!O2064&lt;2,1,'Paraclinicos '!O2064&lt;3.5,2,'Paraclinicos '!O2064&lt;5,3,'Paraclinicos '!O2064&gt;5,4)</f>
        <v/>
      </c>
      <c r="R2129" t="str" cm="1">
        <f t="array" ref="R2129">_xlfn.IFS('Paraclinicos '!J2064="","",'Paraclinicos '!J2064&lt;1.2,0,'Paraclinicos '!J2064&lt;2,1,'Paraclinicos '!J2064&lt;6,2,'Paraclinicos '!J2064&lt;12,3,'Paraclinicos '!J2064&gt;=12,4)</f>
        <v/>
      </c>
      <c r="S2129" t="str" cm="1">
        <f t="array" ref="S2129">_xlfn.IFS('Paraclinicos '!Y2064="","",'Paraclinicos '!Y2064&lt;70,1,'Paraclinicos '!Y2064&gt;=70,0)</f>
        <v/>
      </c>
      <c r="T2129" t="str" cm="1">
        <f t="array" ref="T2129">_xlfn.IFS('Paraclinicos '!W2064="","",'Paraclinicos '!W2064&lt;6,4,'Paraclinicos '!W2064&lt;10,3,'Paraclinicos '!W2064&lt;13,2,'Paraclinicos '!W2064&lt;15,1,'Paraclinicos '!W2064=15,0)</f>
        <v/>
      </c>
      <c r="U2129" s="54" t="str">
        <f t="shared" si="99"/>
        <v/>
      </c>
      <c r="V2129" t="str" cm="1">
        <f t="array" ref="V2129">_xlfn.IFS('Paraclinicos '!S2064="","",OR('Paraclinicos '!S2064&lt;=8,'Paraclinicos '!S2064&gt;=25),3,'Paraclinicos '!S2064&lt;12,1,'Paraclinicos '!S2064&lt;21,0,'Paraclinicos '!S2064&lt;25,2)</f>
        <v/>
      </c>
      <c r="W2129" t="str">
        <f>IFERROR(IF(INDEX('BD Demog para scores enalazar'!Y$2:'BD Demog para scores enalazar'!Y$3000,MATCH(Formulas!A2129,'BD Demog para scores enalazar'!A$2:'BD Demog para scores enalazar'!A$3000,0))=1,"SI","NO"),"")</f>
        <v/>
      </c>
      <c r="X2129" s="9" t="str">
        <f>IFERROR(IF(INDEX('BD Demog para scores enalazar'!AJ$2:'BD Demog para scores enalazar'!AJ$3000,MATCH(Formulas!A2129,'BD Demog para scores enalazar'!A$2:'BD Demog para scores enalazar'!A$3000,0))=1,"SI","NO"),"")</f>
        <v/>
      </c>
      <c r="Y2129" t="str" cm="1">
        <f t="array" ref="Y2129">IF(AND(W2129="NO",X2129="NO"),_xlfn.IFS('Paraclinicos '!K2064&lt;=91,3,'Paraclinicos '!K2064&lt;94,2,'Paraclinicos '!K2064&lt;96,1,'Paraclinicos '!K2064&gt;=96,0),"")</f>
        <v/>
      </c>
      <c r="Z2129" t="str" cm="1">
        <f t="array" ref="Z2129">IF(OR(W2129="SI",X2129="SI"),_xlfn.IFS(OR(AND('Paraclinicos '!K2065&lt;=83),AND('Paraclinicos '!K2065&gt;=97,AA2129=2)),3,OR(AND('Paraclinicos '!K2065&lt;=86),AND('Paraclinicos '!K2065&gt;=94,AA2129=2)),2,OR(AND('Paraclinicos '!K2065&lt;=88),AND('Paraclinicos '!K2065&gt;=92,AA2129=2)),1,OR(AND('Paraclinicos '!K2065&gt;=88,'Paraclinicos '!K2065&lt;=92),AND('Paraclinicos '!K2065&gt;=93,AA2129=0)),0),"")</f>
        <v/>
      </c>
      <c r="AA2129" t="str" cm="1">
        <f t="array" ref="AA2129">_xlfn.IFS('Paraclinicos '!E2064="","",'Paraclinicos '!E2064="Oxigeno",2,'Paraclinicos '!E2064="Aire",0)</f>
        <v/>
      </c>
    </row>
    <row r="2130" spans="1:27" x14ac:dyDescent="0.25">
      <c r="A2130">
        <f>'Paraclinicos '!A2065</f>
        <v>0</v>
      </c>
      <c r="B2130" s="3">
        <f>'Paraclinicos '!R2065</f>
        <v>0</v>
      </c>
      <c r="C2130" t="str" cm="1">
        <f t="array" ref="C2130">_xlfn.IFS('Paraclinicos '!Q2065="","",'Paraclinicos '!Q2065&gt;60,3,'Paraclinicos '!Q2065&lt;=60,1)</f>
        <v/>
      </c>
      <c r="D2130" t="str">
        <f>IFERROR(IF(INDEX('BD Demog para scores enalazar'!BC$2:BC$3000,MATCH(Formulas!A2130,'BD Demog para scores enalazar'!A$2:A$3000,0))=0,"SI","NO"),"")</f>
        <v/>
      </c>
      <c r="E2130" t="str" cm="1">
        <f t="array" ref="E2130">_xlfn.IFS(D2130="","",D2130="SI",4,D2130="NO",1)</f>
        <v/>
      </c>
      <c r="F2130" t="str" cm="1">
        <f t="array" ref="F2130">_xlfn.IFS('Paraclinicos '!B2065="","",'Paraclinicos '!B2065&gt;1,1,'Paraclinicos '!B2065&lt;=1,3)</f>
        <v/>
      </c>
      <c r="G2130" t="str" cm="1">
        <f t="array" ref="G2130">_xlfn.IFS('Paraclinicos '!D2065="","",AND('Paraclinicos '!D2065&gt;=250,'Paraclinicos '!D2065&lt;=500),2,'Paraclinicos '!D2065&gt;500,3,'Paraclinicos '!D2065&lt;250,1)</f>
        <v/>
      </c>
      <c r="H2130" s="50" t="str">
        <f t="shared" si="100"/>
        <v/>
      </c>
      <c r="I2130" t="str" cm="1">
        <f t="array" ref="I2130">_xlfn.IFS('Paraclinicos '!Q2065="","",'Paraclinicos '!Q2065&gt;=65,1,'Paraclinicos '!Q2065&lt;65,0)</f>
        <v/>
      </c>
      <c r="J2130" t="str" cm="1">
        <f t="array" ref="J2130">_xlfn.IFS('Paraclinicos '!I2065="","",'Paraclinicos '!I2065&gt;7,1,'Paraclinicos '!I2065&lt;=7,0)</f>
        <v/>
      </c>
      <c r="K2130" t="str" cm="1">
        <f t="array" ref="K2130">_xlfn.IFS('Paraclinicos '!W2065="","",'Paraclinicos '!W2065&lt;=8,1,'Paraclinicos '!W2065&gt;8,0)</f>
        <v/>
      </c>
      <c r="L2130" t="str" cm="1">
        <f t="array" ref="L2130">_xlfn.IFS('Paraclinicos '!S2065="","",'Paraclinicos '!S2065&gt;=30,1,'Paraclinicos '!S2065&lt;30,0)</f>
        <v/>
      </c>
      <c r="M2130" t="str" cm="1">
        <f t="array" ref="M2130">_xlfn.IFS(OR('Paraclinicos '!T2065="",'Paraclinicos '!U2065=""),"",OR('Paraclinicos '!T2065&lt;=90,'Paraclinicos '!U2065&lt;=60),1,OR('Paraclinicos '!T2065&gt;90,'Paraclinicos '!U2065&gt;60),0)</f>
        <v/>
      </c>
      <c r="N2130" s="45" t="str">
        <f t="shared" si="101"/>
        <v/>
      </c>
      <c r="O2130" t="str" cm="1">
        <f t="array" ref="O2130">_xlfn.IFS(OR('Paraclinicos '!M2065="",'Paraclinicos '!N2065="",'Paraclinicos '!N2065=0),"",'Paraclinicos '!M2065/'Paraclinicos '!N2065&lt;100,4,'Paraclinicos '!M2065/'Paraclinicos '!N2065&lt;200,3,'Paraclinicos '!M2065/'Paraclinicos '!N2065&lt;300,2,'Paraclinicos '!M2065/'Paraclinicos '!N2065&lt;400,1,'Paraclinicos '!M2065/'Paraclinicos '!N2065&gt;=400,0)</f>
        <v/>
      </c>
      <c r="P2130" t="str" cm="1">
        <f t="array" ref="P2130">_xlfn.IFS('Paraclinicos '!C2065="","",'Paraclinicos '!C2065&lt;20,4,'Paraclinicos '!C2065&lt;50,3,'Paraclinicos '!C2065&lt;100,2,'Paraclinicos '!C2065&lt;150,1,'Paraclinicos '!C2065&gt;150,0)</f>
        <v/>
      </c>
      <c r="Q2130" t="str" cm="1">
        <f t="array" ref="Q2130">_xlfn.IFS('Paraclinicos '!O2065="","",'Paraclinicos '!O2065&lt;1.2,0,'Paraclinicos '!O2065&lt;2,1,'Paraclinicos '!O2065&lt;3.5,2,'Paraclinicos '!O2065&lt;5,3,'Paraclinicos '!O2065&gt;5,4)</f>
        <v/>
      </c>
      <c r="R2130" t="str" cm="1">
        <f t="array" ref="R2130">_xlfn.IFS('Paraclinicos '!J2065="","",'Paraclinicos '!J2065&lt;1.2,0,'Paraclinicos '!J2065&lt;2,1,'Paraclinicos '!J2065&lt;6,2,'Paraclinicos '!J2065&lt;12,3,'Paraclinicos '!J2065&gt;=12,4)</f>
        <v/>
      </c>
      <c r="S2130" t="str" cm="1">
        <f t="array" ref="S2130">_xlfn.IFS('Paraclinicos '!Y2065="","",'Paraclinicos '!Y2065&lt;70,1,'Paraclinicos '!Y2065&gt;=70,0)</f>
        <v/>
      </c>
      <c r="T2130" t="str" cm="1">
        <f t="array" ref="T2130">_xlfn.IFS('Paraclinicos '!W2065="","",'Paraclinicos '!W2065&lt;6,4,'Paraclinicos '!W2065&lt;10,3,'Paraclinicos '!W2065&lt;13,2,'Paraclinicos '!W2065&lt;15,1,'Paraclinicos '!W2065=15,0)</f>
        <v/>
      </c>
      <c r="U2130" s="54" t="str">
        <f t="shared" si="99"/>
        <v/>
      </c>
      <c r="V2130" t="str" cm="1">
        <f t="array" ref="V2130">_xlfn.IFS('Paraclinicos '!S2065="","",OR('Paraclinicos '!S2065&lt;=8,'Paraclinicos '!S2065&gt;=25),3,'Paraclinicos '!S2065&lt;12,1,'Paraclinicos '!S2065&lt;21,0,'Paraclinicos '!S2065&lt;25,2)</f>
        <v/>
      </c>
      <c r="W2130" t="str">
        <f>IFERROR(IF(INDEX('BD Demog para scores enalazar'!Y$2:'BD Demog para scores enalazar'!Y$3000,MATCH(Formulas!A2130,'BD Demog para scores enalazar'!A$2:'BD Demog para scores enalazar'!A$3000,0))=1,"SI","NO"),"")</f>
        <v/>
      </c>
      <c r="X2130" s="9" t="str">
        <f>IFERROR(IF(INDEX('BD Demog para scores enalazar'!AJ$2:'BD Demog para scores enalazar'!AJ$3000,MATCH(Formulas!A2130,'BD Demog para scores enalazar'!A$2:'BD Demog para scores enalazar'!A$3000,0))=1,"SI","NO"),"")</f>
        <v/>
      </c>
      <c r="Y2130" t="str" cm="1">
        <f t="array" ref="Y2130">IF(AND(W2130="NO",X2130="NO"),_xlfn.IFS('Paraclinicos '!K2065&lt;=91,3,'Paraclinicos '!K2065&lt;94,2,'Paraclinicos '!K2065&lt;96,1,'Paraclinicos '!K2065&gt;=96,0),"")</f>
        <v/>
      </c>
      <c r="Z2130" t="str" cm="1">
        <f t="array" ref="Z2130">IF(OR(W2130="SI",X2130="SI"),_xlfn.IFS(OR(AND('Paraclinicos '!K2066&lt;=83),AND('Paraclinicos '!K2066&gt;=97,AA2130=2)),3,OR(AND('Paraclinicos '!K2066&lt;=86),AND('Paraclinicos '!K2066&gt;=94,AA2130=2)),2,OR(AND('Paraclinicos '!K2066&lt;=88),AND('Paraclinicos '!K2066&gt;=92,AA2130=2)),1,OR(AND('Paraclinicos '!K2066&gt;=88,'Paraclinicos '!K2066&lt;=92),AND('Paraclinicos '!K2066&gt;=93,AA2130=0)),0),"")</f>
        <v/>
      </c>
      <c r="AA2130" t="str" cm="1">
        <f t="array" ref="AA2130">_xlfn.IFS('Paraclinicos '!E2065="","",'Paraclinicos '!E2065="Oxigeno",2,'Paraclinicos '!E2065="Aire",0)</f>
        <v/>
      </c>
    </row>
    <row r="2131" spans="1:27" x14ac:dyDescent="0.25">
      <c r="A2131">
        <f>'Paraclinicos '!A2066</f>
        <v>0</v>
      </c>
      <c r="B2131" s="3">
        <f>'Paraclinicos '!R2066</f>
        <v>0</v>
      </c>
      <c r="C2131" t="str" cm="1">
        <f t="array" ref="C2131">_xlfn.IFS('Paraclinicos '!Q2066="","",'Paraclinicos '!Q2066&gt;60,3,'Paraclinicos '!Q2066&lt;=60,1)</f>
        <v/>
      </c>
      <c r="D2131" t="str">
        <f>IFERROR(IF(INDEX('BD Demog para scores enalazar'!BC$2:BC$3000,MATCH(Formulas!A2131,'BD Demog para scores enalazar'!A$2:A$3000,0))=0,"SI","NO"),"")</f>
        <v/>
      </c>
      <c r="E2131" t="str" cm="1">
        <f t="array" ref="E2131">_xlfn.IFS(D2131="","",D2131="SI",4,D2131="NO",1)</f>
        <v/>
      </c>
      <c r="F2131" t="str" cm="1">
        <f t="array" ref="F2131">_xlfn.IFS('Paraclinicos '!B2066="","",'Paraclinicos '!B2066&gt;1,1,'Paraclinicos '!B2066&lt;=1,3)</f>
        <v/>
      </c>
      <c r="G2131" t="str" cm="1">
        <f t="array" ref="G2131">_xlfn.IFS('Paraclinicos '!D2066="","",AND('Paraclinicos '!D2066&gt;=250,'Paraclinicos '!D2066&lt;=500),2,'Paraclinicos '!D2066&gt;500,3,'Paraclinicos '!D2066&lt;250,1)</f>
        <v/>
      </c>
      <c r="H2131" s="50" t="str">
        <f t="shared" si="100"/>
        <v/>
      </c>
      <c r="I2131" t="str" cm="1">
        <f t="array" ref="I2131">_xlfn.IFS('Paraclinicos '!Q2066="","",'Paraclinicos '!Q2066&gt;=65,1,'Paraclinicos '!Q2066&lt;65,0)</f>
        <v/>
      </c>
      <c r="J2131" t="str" cm="1">
        <f t="array" ref="J2131">_xlfn.IFS('Paraclinicos '!I2066="","",'Paraclinicos '!I2066&gt;7,1,'Paraclinicos '!I2066&lt;=7,0)</f>
        <v/>
      </c>
      <c r="K2131" t="str" cm="1">
        <f t="array" ref="K2131">_xlfn.IFS('Paraclinicos '!W2066="","",'Paraclinicos '!W2066&lt;=8,1,'Paraclinicos '!W2066&gt;8,0)</f>
        <v/>
      </c>
      <c r="L2131" t="str" cm="1">
        <f t="array" ref="L2131">_xlfn.IFS('Paraclinicos '!S2066="","",'Paraclinicos '!S2066&gt;=30,1,'Paraclinicos '!S2066&lt;30,0)</f>
        <v/>
      </c>
      <c r="M2131" t="str" cm="1">
        <f t="array" ref="M2131">_xlfn.IFS(OR('Paraclinicos '!T2066="",'Paraclinicos '!U2066=""),"",OR('Paraclinicos '!T2066&lt;=90,'Paraclinicos '!U2066&lt;=60),1,OR('Paraclinicos '!T2066&gt;90,'Paraclinicos '!U2066&gt;60),0)</f>
        <v/>
      </c>
      <c r="N2131" s="45" t="str">
        <f t="shared" si="101"/>
        <v/>
      </c>
      <c r="O2131" t="str" cm="1">
        <f t="array" ref="O2131">_xlfn.IFS(OR('Paraclinicos '!M2066="",'Paraclinicos '!N2066="",'Paraclinicos '!N2066=0),"",'Paraclinicos '!M2066/'Paraclinicos '!N2066&lt;100,4,'Paraclinicos '!M2066/'Paraclinicos '!N2066&lt;200,3,'Paraclinicos '!M2066/'Paraclinicos '!N2066&lt;300,2,'Paraclinicos '!M2066/'Paraclinicos '!N2066&lt;400,1,'Paraclinicos '!M2066/'Paraclinicos '!N2066&gt;=400,0)</f>
        <v/>
      </c>
      <c r="P2131" t="str" cm="1">
        <f t="array" ref="P2131">_xlfn.IFS('Paraclinicos '!C2066="","",'Paraclinicos '!C2066&lt;20,4,'Paraclinicos '!C2066&lt;50,3,'Paraclinicos '!C2066&lt;100,2,'Paraclinicos '!C2066&lt;150,1,'Paraclinicos '!C2066&gt;150,0)</f>
        <v/>
      </c>
      <c r="Q2131" t="str" cm="1">
        <f t="array" ref="Q2131">_xlfn.IFS('Paraclinicos '!O2066="","",'Paraclinicos '!O2066&lt;1.2,0,'Paraclinicos '!O2066&lt;2,1,'Paraclinicos '!O2066&lt;3.5,2,'Paraclinicos '!O2066&lt;5,3,'Paraclinicos '!O2066&gt;5,4)</f>
        <v/>
      </c>
      <c r="R2131" t="str" cm="1">
        <f t="array" ref="R2131">_xlfn.IFS('Paraclinicos '!J2066="","",'Paraclinicos '!J2066&lt;1.2,0,'Paraclinicos '!J2066&lt;2,1,'Paraclinicos '!J2066&lt;6,2,'Paraclinicos '!J2066&lt;12,3,'Paraclinicos '!J2066&gt;=12,4)</f>
        <v/>
      </c>
      <c r="S2131" t="str" cm="1">
        <f t="array" ref="S2131">_xlfn.IFS('Paraclinicos '!Y2066="","",'Paraclinicos '!Y2066&lt;70,1,'Paraclinicos '!Y2066&gt;=70,0)</f>
        <v/>
      </c>
      <c r="T2131" t="str" cm="1">
        <f t="array" ref="T2131">_xlfn.IFS('Paraclinicos '!W2066="","",'Paraclinicos '!W2066&lt;6,4,'Paraclinicos '!W2066&lt;10,3,'Paraclinicos '!W2066&lt;13,2,'Paraclinicos '!W2066&lt;15,1,'Paraclinicos '!W2066=15,0)</f>
        <v/>
      </c>
      <c r="U2131" s="54" t="str">
        <f t="shared" si="99"/>
        <v/>
      </c>
      <c r="V2131" t="str" cm="1">
        <f t="array" ref="V2131">_xlfn.IFS('Paraclinicos '!S2066="","",OR('Paraclinicos '!S2066&lt;=8,'Paraclinicos '!S2066&gt;=25),3,'Paraclinicos '!S2066&lt;12,1,'Paraclinicos '!S2066&lt;21,0,'Paraclinicos '!S2066&lt;25,2)</f>
        <v/>
      </c>
      <c r="W2131" t="str">
        <f>IFERROR(IF(INDEX('BD Demog para scores enalazar'!Y$2:'BD Demog para scores enalazar'!Y$3000,MATCH(Formulas!A2131,'BD Demog para scores enalazar'!A$2:'BD Demog para scores enalazar'!A$3000,0))=1,"SI","NO"),"")</f>
        <v/>
      </c>
      <c r="X2131" s="9" t="str">
        <f>IFERROR(IF(INDEX('BD Demog para scores enalazar'!AJ$2:'BD Demog para scores enalazar'!AJ$3000,MATCH(Formulas!A2131,'BD Demog para scores enalazar'!A$2:'BD Demog para scores enalazar'!A$3000,0))=1,"SI","NO"),"")</f>
        <v/>
      </c>
      <c r="Y2131" t="str" cm="1">
        <f t="array" ref="Y2131">IF(AND(W2131="NO",X2131="NO"),_xlfn.IFS('Paraclinicos '!K2066&lt;=91,3,'Paraclinicos '!K2066&lt;94,2,'Paraclinicos '!K2066&lt;96,1,'Paraclinicos '!K2066&gt;=96,0),"")</f>
        <v/>
      </c>
      <c r="Z2131" t="str" cm="1">
        <f t="array" ref="Z2131">IF(OR(W2131="SI",X2131="SI"),_xlfn.IFS(OR(AND('Paraclinicos '!K2067&lt;=83),AND('Paraclinicos '!K2067&gt;=97,AA2131=2)),3,OR(AND('Paraclinicos '!K2067&lt;=86),AND('Paraclinicos '!K2067&gt;=94,AA2131=2)),2,OR(AND('Paraclinicos '!K2067&lt;=88),AND('Paraclinicos '!K2067&gt;=92,AA2131=2)),1,OR(AND('Paraclinicos '!K2067&gt;=88,'Paraclinicos '!K2067&lt;=92),AND('Paraclinicos '!K2067&gt;=93,AA2131=0)),0),"")</f>
        <v/>
      </c>
      <c r="AA2131" t="str" cm="1">
        <f t="array" ref="AA2131">_xlfn.IFS('Paraclinicos '!E2066="","",'Paraclinicos '!E2066="Oxigeno",2,'Paraclinicos '!E2066="Aire",0)</f>
        <v/>
      </c>
    </row>
    <row r="2132" spans="1:27" x14ac:dyDescent="0.25">
      <c r="A2132">
        <f>'Paraclinicos '!A2067</f>
        <v>0</v>
      </c>
      <c r="B2132" s="3">
        <f>'Paraclinicos '!R2067</f>
        <v>0</v>
      </c>
      <c r="C2132" t="str" cm="1">
        <f t="array" ref="C2132">_xlfn.IFS('Paraclinicos '!Q2067="","",'Paraclinicos '!Q2067&gt;60,3,'Paraclinicos '!Q2067&lt;=60,1)</f>
        <v/>
      </c>
      <c r="D2132" t="str">
        <f>IFERROR(IF(INDEX('BD Demog para scores enalazar'!BC$2:BC$3000,MATCH(Formulas!A2132,'BD Demog para scores enalazar'!A$2:A$3000,0))=0,"SI","NO"),"")</f>
        <v/>
      </c>
      <c r="E2132" t="str" cm="1">
        <f t="array" ref="E2132">_xlfn.IFS(D2132="","",D2132="SI",4,D2132="NO",1)</f>
        <v/>
      </c>
      <c r="F2132" t="str" cm="1">
        <f t="array" ref="F2132">_xlfn.IFS('Paraclinicos '!B2067="","",'Paraclinicos '!B2067&gt;1,1,'Paraclinicos '!B2067&lt;=1,3)</f>
        <v/>
      </c>
      <c r="G2132" t="str" cm="1">
        <f t="array" ref="G2132">_xlfn.IFS('Paraclinicos '!D2067="","",AND('Paraclinicos '!D2067&gt;=250,'Paraclinicos '!D2067&lt;=500),2,'Paraclinicos '!D2067&gt;500,3,'Paraclinicos '!D2067&lt;250,1)</f>
        <v/>
      </c>
      <c r="H2132" s="50" t="str">
        <f t="shared" si="100"/>
        <v/>
      </c>
      <c r="I2132" t="str" cm="1">
        <f t="array" ref="I2132">_xlfn.IFS('Paraclinicos '!Q2067="","",'Paraclinicos '!Q2067&gt;=65,1,'Paraclinicos '!Q2067&lt;65,0)</f>
        <v/>
      </c>
      <c r="J2132" t="str" cm="1">
        <f t="array" ref="J2132">_xlfn.IFS('Paraclinicos '!I2067="","",'Paraclinicos '!I2067&gt;7,1,'Paraclinicos '!I2067&lt;=7,0)</f>
        <v/>
      </c>
      <c r="K2132" t="str" cm="1">
        <f t="array" ref="K2132">_xlfn.IFS('Paraclinicos '!W2067="","",'Paraclinicos '!W2067&lt;=8,1,'Paraclinicos '!W2067&gt;8,0)</f>
        <v/>
      </c>
      <c r="L2132" t="str" cm="1">
        <f t="array" ref="L2132">_xlfn.IFS('Paraclinicos '!S2067="","",'Paraclinicos '!S2067&gt;=30,1,'Paraclinicos '!S2067&lt;30,0)</f>
        <v/>
      </c>
      <c r="M2132" t="str" cm="1">
        <f t="array" ref="M2132">_xlfn.IFS(OR('Paraclinicos '!T2067="",'Paraclinicos '!U2067=""),"",OR('Paraclinicos '!T2067&lt;=90,'Paraclinicos '!U2067&lt;=60),1,OR('Paraclinicos '!T2067&gt;90,'Paraclinicos '!U2067&gt;60),0)</f>
        <v/>
      </c>
      <c r="N2132" s="45" t="str">
        <f t="shared" si="101"/>
        <v/>
      </c>
      <c r="O2132" t="str" cm="1">
        <f t="array" ref="O2132">_xlfn.IFS(OR('Paraclinicos '!M2067="",'Paraclinicos '!N2067="",'Paraclinicos '!N2067=0),"",'Paraclinicos '!M2067/'Paraclinicos '!N2067&lt;100,4,'Paraclinicos '!M2067/'Paraclinicos '!N2067&lt;200,3,'Paraclinicos '!M2067/'Paraclinicos '!N2067&lt;300,2,'Paraclinicos '!M2067/'Paraclinicos '!N2067&lt;400,1,'Paraclinicos '!M2067/'Paraclinicos '!N2067&gt;=400,0)</f>
        <v/>
      </c>
      <c r="P2132" t="str" cm="1">
        <f t="array" ref="P2132">_xlfn.IFS('Paraclinicos '!C2067="","",'Paraclinicos '!C2067&lt;20,4,'Paraclinicos '!C2067&lt;50,3,'Paraclinicos '!C2067&lt;100,2,'Paraclinicos '!C2067&lt;150,1,'Paraclinicos '!C2067&gt;150,0)</f>
        <v/>
      </c>
      <c r="Q2132" t="str" cm="1">
        <f t="array" ref="Q2132">_xlfn.IFS('Paraclinicos '!O2067="","",'Paraclinicos '!O2067&lt;1.2,0,'Paraclinicos '!O2067&lt;2,1,'Paraclinicos '!O2067&lt;3.5,2,'Paraclinicos '!O2067&lt;5,3,'Paraclinicos '!O2067&gt;5,4)</f>
        <v/>
      </c>
      <c r="R2132" t="str" cm="1">
        <f t="array" ref="R2132">_xlfn.IFS('Paraclinicos '!J2067="","",'Paraclinicos '!J2067&lt;1.2,0,'Paraclinicos '!J2067&lt;2,1,'Paraclinicos '!J2067&lt;6,2,'Paraclinicos '!J2067&lt;12,3,'Paraclinicos '!J2067&gt;=12,4)</f>
        <v/>
      </c>
      <c r="S2132" t="str" cm="1">
        <f t="array" ref="S2132">_xlfn.IFS('Paraclinicos '!Y2067="","",'Paraclinicos '!Y2067&lt;70,1,'Paraclinicos '!Y2067&gt;=70,0)</f>
        <v/>
      </c>
      <c r="T2132" t="str" cm="1">
        <f t="array" ref="T2132">_xlfn.IFS('Paraclinicos '!W2067="","",'Paraclinicos '!W2067&lt;6,4,'Paraclinicos '!W2067&lt;10,3,'Paraclinicos '!W2067&lt;13,2,'Paraclinicos '!W2067&lt;15,1,'Paraclinicos '!W2067=15,0)</f>
        <v/>
      </c>
      <c r="U2132" s="54" t="str">
        <f t="shared" si="99"/>
        <v/>
      </c>
      <c r="V2132" t="str" cm="1">
        <f t="array" ref="V2132">_xlfn.IFS('Paraclinicos '!S2067="","",OR('Paraclinicos '!S2067&lt;=8,'Paraclinicos '!S2067&gt;=25),3,'Paraclinicos '!S2067&lt;12,1,'Paraclinicos '!S2067&lt;21,0,'Paraclinicos '!S2067&lt;25,2)</f>
        <v/>
      </c>
      <c r="W2132" t="str">
        <f>IFERROR(IF(INDEX('BD Demog para scores enalazar'!Y$2:'BD Demog para scores enalazar'!Y$3000,MATCH(Formulas!A2132,'BD Demog para scores enalazar'!A$2:'BD Demog para scores enalazar'!A$3000,0))=1,"SI","NO"),"")</f>
        <v/>
      </c>
      <c r="X2132" s="9" t="str">
        <f>IFERROR(IF(INDEX('BD Demog para scores enalazar'!AJ$2:'BD Demog para scores enalazar'!AJ$3000,MATCH(Formulas!A2132,'BD Demog para scores enalazar'!A$2:'BD Demog para scores enalazar'!A$3000,0))=1,"SI","NO"),"")</f>
        <v/>
      </c>
      <c r="Y2132" t="str" cm="1">
        <f t="array" ref="Y2132">IF(AND(W2132="NO",X2132="NO"),_xlfn.IFS('Paraclinicos '!K2067&lt;=91,3,'Paraclinicos '!K2067&lt;94,2,'Paraclinicos '!K2067&lt;96,1,'Paraclinicos '!K2067&gt;=96,0),"")</f>
        <v/>
      </c>
      <c r="Z2132" t="str" cm="1">
        <f t="array" ref="Z2132">IF(OR(W2132="SI",X2132="SI"),_xlfn.IFS(OR(AND('Paraclinicos '!K2068&lt;=83),AND('Paraclinicos '!K2068&gt;=97,AA2132=2)),3,OR(AND('Paraclinicos '!K2068&lt;=86),AND('Paraclinicos '!K2068&gt;=94,AA2132=2)),2,OR(AND('Paraclinicos '!K2068&lt;=88),AND('Paraclinicos '!K2068&gt;=92,AA2132=2)),1,OR(AND('Paraclinicos '!K2068&gt;=88,'Paraclinicos '!K2068&lt;=92),AND('Paraclinicos '!K2068&gt;=93,AA2132=0)),0),"")</f>
        <v/>
      </c>
      <c r="AA2132" t="str" cm="1">
        <f t="array" ref="AA2132">_xlfn.IFS('Paraclinicos '!E2067="","",'Paraclinicos '!E2067="Oxigeno",2,'Paraclinicos '!E2067="Aire",0)</f>
        <v/>
      </c>
    </row>
    <row r="2133" spans="1:27" x14ac:dyDescent="0.25">
      <c r="A2133">
        <f>'Paraclinicos '!A2068</f>
        <v>0</v>
      </c>
      <c r="B2133" s="3">
        <f>'Paraclinicos '!R2068</f>
        <v>0</v>
      </c>
      <c r="C2133" t="str" cm="1">
        <f t="array" ref="C2133">_xlfn.IFS('Paraclinicos '!Q2068="","",'Paraclinicos '!Q2068&gt;60,3,'Paraclinicos '!Q2068&lt;=60,1)</f>
        <v/>
      </c>
      <c r="D2133" t="str">
        <f>IFERROR(IF(INDEX('BD Demog para scores enalazar'!BC$2:BC$3000,MATCH(Formulas!A2133,'BD Demog para scores enalazar'!A$2:A$3000,0))=0,"SI","NO"),"")</f>
        <v/>
      </c>
      <c r="E2133" t="str" cm="1">
        <f t="array" ref="E2133">_xlfn.IFS(D2133="","",D2133="SI",4,D2133="NO",1)</f>
        <v/>
      </c>
      <c r="F2133" t="str" cm="1">
        <f t="array" ref="F2133">_xlfn.IFS('Paraclinicos '!B2068="","",'Paraclinicos '!B2068&gt;1,1,'Paraclinicos '!B2068&lt;=1,3)</f>
        <v/>
      </c>
      <c r="G2133" t="str" cm="1">
        <f t="array" ref="G2133">_xlfn.IFS('Paraclinicos '!D2068="","",AND('Paraclinicos '!D2068&gt;=250,'Paraclinicos '!D2068&lt;=500),2,'Paraclinicos '!D2068&gt;500,3,'Paraclinicos '!D2068&lt;250,1)</f>
        <v/>
      </c>
      <c r="H2133" s="50" t="str">
        <f t="shared" si="100"/>
        <v/>
      </c>
      <c r="I2133" t="str" cm="1">
        <f t="array" ref="I2133">_xlfn.IFS('Paraclinicos '!Q2068="","",'Paraclinicos '!Q2068&gt;=65,1,'Paraclinicos '!Q2068&lt;65,0)</f>
        <v/>
      </c>
      <c r="J2133" t="str" cm="1">
        <f t="array" ref="J2133">_xlfn.IFS('Paraclinicos '!I2068="","",'Paraclinicos '!I2068&gt;7,1,'Paraclinicos '!I2068&lt;=7,0)</f>
        <v/>
      </c>
      <c r="K2133" t="str" cm="1">
        <f t="array" ref="K2133">_xlfn.IFS('Paraclinicos '!W2068="","",'Paraclinicos '!W2068&lt;=8,1,'Paraclinicos '!W2068&gt;8,0)</f>
        <v/>
      </c>
      <c r="L2133" t="str" cm="1">
        <f t="array" ref="L2133">_xlfn.IFS('Paraclinicos '!S2068="","",'Paraclinicos '!S2068&gt;=30,1,'Paraclinicos '!S2068&lt;30,0)</f>
        <v/>
      </c>
      <c r="M2133" t="str" cm="1">
        <f t="array" ref="M2133">_xlfn.IFS(OR('Paraclinicos '!T2068="",'Paraclinicos '!U2068=""),"",OR('Paraclinicos '!T2068&lt;=90,'Paraclinicos '!U2068&lt;=60),1,OR('Paraclinicos '!T2068&gt;90,'Paraclinicos '!U2068&gt;60),0)</f>
        <v/>
      </c>
      <c r="N2133" s="45" t="str">
        <f t="shared" si="101"/>
        <v/>
      </c>
      <c r="O2133" t="str" cm="1">
        <f t="array" ref="O2133">_xlfn.IFS(OR('Paraclinicos '!M2068="",'Paraclinicos '!N2068="",'Paraclinicos '!N2068=0),"",'Paraclinicos '!M2068/'Paraclinicos '!N2068&lt;100,4,'Paraclinicos '!M2068/'Paraclinicos '!N2068&lt;200,3,'Paraclinicos '!M2068/'Paraclinicos '!N2068&lt;300,2,'Paraclinicos '!M2068/'Paraclinicos '!N2068&lt;400,1,'Paraclinicos '!M2068/'Paraclinicos '!N2068&gt;=400,0)</f>
        <v/>
      </c>
      <c r="P2133" t="str" cm="1">
        <f t="array" ref="P2133">_xlfn.IFS('Paraclinicos '!C2068="","",'Paraclinicos '!C2068&lt;20,4,'Paraclinicos '!C2068&lt;50,3,'Paraclinicos '!C2068&lt;100,2,'Paraclinicos '!C2068&lt;150,1,'Paraclinicos '!C2068&gt;150,0)</f>
        <v/>
      </c>
      <c r="Q2133" t="str" cm="1">
        <f t="array" ref="Q2133">_xlfn.IFS('Paraclinicos '!O2068="","",'Paraclinicos '!O2068&lt;1.2,0,'Paraclinicos '!O2068&lt;2,1,'Paraclinicos '!O2068&lt;3.5,2,'Paraclinicos '!O2068&lt;5,3,'Paraclinicos '!O2068&gt;5,4)</f>
        <v/>
      </c>
      <c r="R2133" t="str" cm="1">
        <f t="array" ref="R2133">_xlfn.IFS('Paraclinicos '!J2068="","",'Paraclinicos '!J2068&lt;1.2,0,'Paraclinicos '!J2068&lt;2,1,'Paraclinicos '!J2068&lt;6,2,'Paraclinicos '!J2068&lt;12,3,'Paraclinicos '!J2068&gt;=12,4)</f>
        <v/>
      </c>
      <c r="S2133" t="str" cm="1">
        <f t="array" ref="S2133">_xlfn.IFS('Paraclinicos '!Y2068="","",'Paraclinicos '!Y2068&lt;70,1,'Paraclinicos '!Y2068&gt;=70,0)</f>
        <v/>
      </c>
      <c r="T2133" t="str" cm="1">
        <f t="array" ref="T2133">_xlfn.IFS('Paraclinicos '!W2068="","",'Paraclinicos '!W2068&lt;6,4,'Paraclinicos '!W2068&lt;10,3,'Paraclinicos '!W2068&lt;13,2,'Paraclinicos '!W2068&lt;15,1,'Paraclinicos '!W2068=15,0)</f>
        <v/>
      </c>
      <c r="U2133" s="54" t="str">
        <f t="shared" si="99"/>
        <v/>
      </c>
      <c r="V2133" t="str" cm="1">
        <f t="array" ref="V2133">_xlfn.IFS('Paraclinicos '!S2068="","",OR('Paraclinicos '!S2068&lt;=8,'Paraclinicos '!S2068&gt;=25),3,'Paraclinicos '!S2068&lt;12,1,'Paraclinicos '!S2068&lt;21,0,'Paraclinicos '!S2068&lt;25,2)</f>
        <v/>
      </c>
      <c r="W2133" t="str">
        <f>IFERROR(IF(INDEX('BD Demog para scores enalazar'!Y$2:'BD Demog para scores enalazar'!Y$3000,MATCH(Formulas!A2133,'BD Demog para scores enalazar'!A$2:'BD Demog para scores enalazar'!A$3000,0))=1,"SI","NO"),"")</f>
        <v/>
      </c>
      <c r="X2133" s="9" t="str">
        <f>IFERROR(IF(INDEX('BD Demog para scores enalazar'!AJ$2:'BD Demog para scores enalazar'!AJ$3000,MATCH(Formulas!A2133,'BD Demog para scores enalazar'!A$2:'BD Demog para scores enalazar'!A$3000,0))=1,"SI","NO"),"")</f>
        <v/>
      </c>
      <c r="Y2133" t="str" cm="1">
        <f t="array" ref="Y2133">IF(AND(W2133="NO",X2133="NO"),_xlfn.IFS('Paraclinicos '!K2068&lt;=91,3,'Paraclinicos '!K2068&lt;94,2,'Paraclinicos '!K2068&lt;96,1,'Paraclinicos '!K2068&gt;=96,0),"")</f>
        <v/>
      </c>
      <c r="Z2133" t="str" cm="1">
        <f t="array" ref="Z2133">IF(OR(W2133="SI",X2133="SI"),_xlfn.IFS(OR(AND('Paraclinicos '!K2069&lt;=83),AND('Paraclinicos '!K2069&gt;=97,AA2133=2)),3,OR(AND('Paraclinicos '!K2069&lt;=86),AND('Paraclinicos '!K2069&gt;=94,AA2133=2)),2,OR(AND('Paraclinicos '!K2069&lt;=88),AND('Paraclinicos '!K2069&gt;=92,AA2133=2)),1,OR(AND('Paraclinicos '!K2069&gt;=88,'Paraclinicos '!K2069&lt;=92),AND('Paraclinicos '!K2069&gt;=93,AA2133=0)),0),"")</f>
        <v/>
      </c>
      <c r="AA2133" t="str" cm="1">
        <f t="array" ref="AA2133">_xlfn.IFS('Paraclinicos '!E2068="","",'Paraclinicos '!E2068="Oxigeno",2,'Paraclinicos '!E2068="Aire",0)</f>
        <v/>
      </c>
    </row>
    <row r="2134" spans="1:27" x14ac:dyDescent="0.25">
      <c r="A2134">
        <f>'Paraclinicos '!A2069</f>
        <v>0</v>
      </c>
      <c r="B2134" s="3">
        <f>'Paraclinicos '!R2069</f>
        <v>0</v>
      </c>
      <c r="C2134" t="str" cm="1">
        <f t="array" ref="C2134">_xlfn.IFS('Paraclinicos '!Q2069="","",'Paraclinicos '!Q2069&gt;60,3,'Paraclinicos '!Q2069&lt;=60,1)</f>
        <v/>
      </c>
      <c r="D2134" t="str">
        <f>IFERROR(IF(INDEX('BD Demog para scores enalazar'!BC$2:BC$3000,MATCH(Formulas!A2134,'BD Demog para scores enalazar'!A$2:A$3000,0))=0,"SI","NO"),"")</f>
        <v/>
      </c>
      <c r="E2134" t="str" cm="1">
        <f t="array" ref="E2134">_xlfn.IFS(D2134="","",D2134="SI",4,D2134="NO",1)</f>
        <v/>
      </c>
      <c r="F2134" t="str" cm="1">
        <f t="array" ref="F2134">_xlfn.IFS('Paraclinicos '!B2069="","",'Paraclinicos '!B2069&gt;1,1,'Paraclinicos '!B2069&lt;=1,3)</f>
        <v/>
      </c>
      <c r="G2134" t="str" cm="1">
        <f t="array" ref="G2134">_xlfn.IFS('Paraclinicos '!D2069="","",AND('Paraclinicos '!D2069&gt;=250,'Paraclinicos '!D2069&lt;=500),2,'Paraclinicos '!D2069&gt;500,3,'Paraclinicos '!D2069&lt;250,1)</f>
        <v/>
      </c>
      <c r="H2134" s="50" t="str">
        <f t="shared" si="100"/>
        <v/>
      </c>
      <c r="I2134" t="str" cm="1">
        <f t="array" ref="I2134">_xlfn.IFS('Paraclinicos '!Q2069="","",'Paraclinicos '!Q2069&gt;=65,1,'Paraclinicos '!Q2069&lt;65,0)</f>
        <v/>
      </c>
      <c r="J2134" t="str" cm="1">
        <f t="array" ref="J2134">_xlfn.IFS('Paraclinicos '!I2069="","",'Paraclinicos '!I2069&gt;7,1,'Paraclinicos '!I2069&lt;=7,0)</f>
        <v/>
      </c>
      <c r="K2134" t="str" cm="1">
        <f t="array" ref="K2134">_xlfn.IFS('Paraclinicos '!W2069="","",'Paraclinicos '!W2069&lt;=8,1,'Paraclinicos '!W2069&gt;8,0)</f>
        <v/>
      </c>
      <c r="L2134" t="str" cm="1">
        <f t="array" ref="L2134">_xlfn.IFS('Paraclinicos '!S2069="","",'Paraclinicos '!S2069&gt;=30,1,'Paraclinicos '!S2069&lt;30,0)</f>
        <v/>
      </c>
      <c r="M2134" t="str" cm="1">
        <f t="array" ref="M2134">_xlfn.IFS(OR('Paraclinicos '!T2069="",'Paraclinicos '!U2069=""),"",OR('Paraclinicos '!T2069&lt;=90,'Paraclinicos '!U2069&lt;=60),1,OR('Paraclinicos '!T2069&gt;90,'Paraclinicos '!U2069&gt;60),0)</f>
        <v/>
      </c>
      <c r="N2134" s="45" t="str">
        <f t="shared" si="101"/>
        <v/>
      </c>
      <c r="O2134" t="str" cm="1">
        <f t="array" ref="O2134">_xlfn.IFS(OR('Paraclinicos '!M2069="",'Paraclinicos '!N2069="",'Paraclinicos '!N2069=0),"",'Paraclinicos '!M2069/'Paraclinicos '!N2069&lt;100,4,'Paraclinicos '!M2069/'Paraclinicos '!N2069&lt;200,3,'Paraclinicos '!M2069/'Paraclinicos '!N2069&lt;300,2,'Paraclinicos '!M2069/'Paraclinicos '!N2069&lt;400,1,'Paraclinicos '!M2069/'Paraclinicos '!N2069&gt;=400,0)</f>
        <v/>
      </c>
      <c r="P2134" t="str" cm="1">
        <f t="array" ref="P2134">_xlfn.IFS('Paraclinicos '!C2069="","",'Paraclinicos '!C2069&lt;20,4,'Paraclinicos '!C2069&lt;50,3,'Paraclinicos '!C2069&lt;100,2,'Paraclinicos '!C2069&lt;150,1,'Paraclinicos '!C2069&gt;150,0)</f>
        <v/>
      </c>
      <c r="Q2134" t="str" cm="1">
        <f t="array" ref="Q2134">_xlfn.IFS('Paraclinicos '!O2069="","",'Paraclinicos '!O2069&lt;1.2,0,'Paraclinicos '!O2069&lt;2,1,'Paraclinicos '!O2069&lt;3.5,2,'Paraclinicos '!O2069&lt;5,3,'Paraclinicos '!O2069&gt;5,4)</f>
        <v/>
      </c>
      <c r="R2134" t="str" cm="1">
        <f t="array" ref="R2134">_xlfn.IFS('Paraclinicos '!J2069="","",'Paraclinicos '!J2069&lt;1.2,0,'Paraclinicos '!J2069&lt;2,1,'Paraclinicos '!J2069&lt;6,2,'Paraclinicos '!J2069&lt;12,3,'Paraclinicos '!J2069&gt;=12,4)</f>
        <v/>
      </c>
      <c r="S2134" t="str" cm="1">
        <f t="array" ref="S2134">_xlfn.IFS('Paraclinicos '!Y2069="","",'Paraclinicos '!Y2069&lt;70,1,'Paraclinicos '!Y2069&gt;=70,0)</f>
        <v/>
      </c>
      <c r="T2134" t="str" cm="1">
        <f t="array" ref="T2134">_xlfn.IFS('Paraclinicos '!W2069="","",'Paraclinicos '!W2069&lt;6,4,'Paraclinicos '!W2069&lt;10,3,'Paraclinicos '!W2069&lt;13,2,'Paraclinicos '!W2069&lt;15,1,'Paraclinicos '!W2069=15,0)</f>
        <v/>
      </c>
      <c r="U2134" s="54" t="str">
        <f t="shared" si="99"/>
        <v/>
      </c>
      <c r="V2134" t="str" cm="1">
        <f t="array" ref="V2134">_xlfn.IFS('Paraclinicos '!S2069="","",OR('Paraclinicos '!S2069&lt;=8,'Paraclinicos '!S2069&gt;=25),3,'Paraclinicos '!S2069&lt;12,1,'Paraclinicos '!S2069&lt;21,0,'Paraclinicos '!S2069&lt;25,2)</f>
        <v/>
      </c>
      <c r="W2134" t="str">
        <f>IFERROR(IF(INDEX('BD Demog para scores enalazar'!Y$2:'BD Demog para scores enalazar'!Y$3000,MATCH(Formulas!A2134,'BD Demog para scores enalazar'!A$2:'BD Demog para scores enalazar'!A$3000,0))=1,"SI","NO"),"")</f>
        <v/>
      </c>
      <c r="X2134" s="9" t="str">
        <f>IFERROR(IF(INDEX('BD Demog para scores enalazar'!AJ$2:'BD Demog para scores enalazar'!AJ$3000,MATCH(Formulas!A2134,'BD Demog para scores enalazar'!A$2:'BD Demog para scores enalazar'!A$3000,0))=1,"SI","NO"),"")</f>
        <v/>
      </c>
      <c r="Y2134" t="str" cm="1">
        <f t="array" ref="Y2134">IF(AND(W2134="NO",X2134="NO"),_xlfn.IFS('Paraclinicos '!K2069&lt;=91,3,'Paraclinicos '!K2069&lt;94,2,'Paraclinicos '!K2069&lt;96,1,'Paraclinicos '!K2069&gt;=96,0),"")</f>
        <v/>
      </c>
      <c r="Z2134" t="str" cm="1">
        <f t="array" ref="Z2134">IF(OR(W2134="SI",X2134="SI"),_xlfn.IFS(OR(AND('Paraclinicos '!K2070&lt;=83),AND('Paraclinicos '!K2070&gt;=97,AA2134=2)),3,OR(AND('Paraclinicos '!K2070&lt;=86),AND('Paraclinicos '!K2070&gt;=94,AA2134=2)),2,OR(AND('Paraclinicos '!K2070&lt;=88),AND('Paraclinicos '!K2070&gt;=92,AA2134=2)),1,OR(AND('Paraclinicos '!K2070&gt;=88,'Paraclinicos '!K2070&lt;=92),AND('Paraclinicos '!K2070&gt;=93,AA2134=0)),0),"")</f>
        <v/>
      </c>
      <c r="AA2134" t="str" cm="1">
        <f t="array" ref="AA2134">_xlfn.IFS('Paraclinicos '!E2069="","",'Paraclinicos '!E2069="Oxigeno",2,'Paraclinicos '!E2069="Aire",0)</f>
        <v/>
      </c>
    </row>
    <row r="2135" spans="1:27" x14ac:dyDescent="0.25">
      <c r="A2135">
        <f>'Paraclinicos '!A2070</f>
        <v>0</v>
      </c>
      <c r="B2135" s="3">
        <f>'Paraclinicos '!R2070</f>
        <v>0</v>
      </c>
      <c r="C2135" t="str" cm="1">
        <f t="array" ref="C2135">_xlfn.IFS('Paraclinicos '!Q2070="","",'Paraclinicos '!Q2070&gt;60,3,'Paraclinicos '!Q2070&lt;=60,1)</f>
        <v/>
      </c>
      <c r="D2135" t="str">
        <f>IFERROR(IF(INDEX('BD Demog para scores enalazar'!BC$2:BC$3000,MATCH(Formulas!A2135,'BD Demog para scores enalazar'!A$2:A$3000,0))=0,"SI","NO"),"")</f>
        <v/>
      </c>
      <c r="E2135" t="str" cm="1">
        <f t="array" ref="E2135">_xlfn.IFS(D2135="","",D2135="SI",4,D2135="NO",1)</f>
        <v/>
      </c>
      <c r="F2135" t="str" cm="1">
        <f t="array" ref="F2135">_xlfn.IFS('Paraclinicos '!B2070="","",'Paraclinicos '!B2070&gt;1,1,'Paraclinicos '!B2070&lt;=1,3)</f>
        <v/>
      </c>
      <c r="G2135" t="str" cm="1">
        <f t="array" ref="G2135">_xlfn.IFS('Paraclinicos '!D2070="","",AND('Paraclinicos '!D2070&gt;=250,'Paraclinicos '!D2070&lt;=500),2,'Paraclinicos '!D2070&gt;500,3,'Paraclinicos '!D2070&lt;250,1)</f>
        <v/>
      </c>
      <c r="H2135" s="50" t="str">
        <f t="shared" si="100"/>
        <v/>
      </c>
      <c r="I2135" t="str" cm="1">
        <f t="array" ref="I2135">_xlfn.IFS('Paraclinicos '!Q2070="","",'Paraclinicos '!Q2070&gt;=65,1,'Paraclinicos '!Q2070&lt;65,0)</f>
        <v/>
      </c>
      <c r="J2135" t="str" cm="1">
        <f t="array" ref="J2135">_xlfn.IFS('Paraclinicos '!I2070="","",'Paraclinicos '!I2070&gt;7,1,'Paraclinicos '!I2070&lt;=7,0)</f>
        <v/>
      </c>
      <c r="K2135" t="str" cm="1">
        <f t="array" ref="K2135">_xlfn.IFS('Paraclinicos '!W2070="","",'Paraclinicos '!W2070&lt;=8,1,'Paraclinicos '!W2070&gt;8,0)</f>
        <v/>
      </c>
      <c r="L2135" t="str" cm="1">
        <f t="array" ref="L2135">_xlfn.IFS('Paraclinicos '!S2070="","",'Paraclinicos '!S2070&gt;=30,1,'Paraclinicos '!S2070&lt;30,0)</f>
        <v/>
      </c>
      <c r="M2135" t="str" cm="1">
        <f t="array" ref="M2135">_xlfn.IFS(OR('Paraclinicos '!T2070="",'Paraclinicos '!U2070=""),"",OR('Paraclinicos '!T2070&lt;=90,'Paraclinicos '!U2070&lt;=60),1,OR('Paraclinicos '!T2070&gt;90,'Paraclinicos '!U2070&gt;60),0)</f>
        <v/>
      </c>
      <c r="N2135" s="45" t="str">
        <f t="shared" si="101"/>
        <v/>
      </c>
      <c r="O2135" t="str" cm="1">
        <f t="array" ref="O2135">_xlfn.IFS(OR('Paraclinicos '!M2070="",'Paraclinicos '!N2070="",'Paraclinicos '!N2070=0),"",'Paraclinicos '!M2070/'Paraclinicos '!N2070&lt;100,4,'Paraclinicos '!M2070/'Paraclinicos '!N2070&lt;200,3,'Paraclinicos '!M2070/'Paraclinicos '!N2070&lt;300,2,'Paraclinicos '!M2070/'Paraclinicos '!N2070&lt;400,1,'Paraclinicos '!M2070/'Paraclinicos '!N2070&gt;=400,0)</f>
        <v/>
      </c>
      <c r="P2135" t="str" cm="1">
        <f t="array" ref="P2135">_xlfn.IFS('Paraclinicos '!C2070="","",'Paraclinicos '!C2070&lt;20,4,'Paraclinicos '!C2070&lt;50,3,'Paraclinicos '!C2070&lt;100,2,'Paraclinicos '!C2070&lt;150,1,'Paraclinicos '!C2070&gt;150,0)</f>
        <v/>
      </c>
      <c r="Q2135" t="str" cm="1">
        <f t="array" ref="Q2135">_xlfn.IFS('Paraclinicos '!O2070="","",'Paraclinicos '!O2070&lt;1.2,0,'Paraclinicos '!O2070&lt;2,1,'Paraclinicos '!O2070&lt;3.5,2,'Paraclinicos '!O2070&lt;5,3,'Paraclinicos '!O2070&gt;5,4)</f>
        <v/>
      </c>
      <c r="R2135" t="str" cm="1">
        <f t="array" ref="R2135">_xlfn.IFS('Paraclinicos '!J2070="","",'Paraclinicos '!J2070&lt;1.2,0,'Paraclinicos '!J2070&lt;2,1,'Paraclinicos '!J2070&lt;6,2,'Paraclinicos '!J2070&lt;12,3,'Paraclinicos '!J2070&gt;=12,4)</f>
        <v/>
      </c>
      <c r="S2135" t="str" cm="1">
        <f t="array" ref="S2135">_xlfn.IFS('Paraclinicos '!Y2070="","",'Paraclinicos '!Y2070&lt;70,1,'Paraclinicos '!Y2070&gt;=70,0)</f>
        <v/>
      </c>
      <c r="T2135" t="str" cm="1">
        <f t="array" ref="T2135">_xlfn.IFS('Paraclinicos '!W2070="","",'Paraclinicos '!W2070&lt;6,4,'Paraclinicos '!W2070&lt;10,3,'Paraclinicos '!W2070&lt;13,2,'Paraclinicos '!W2070&lt;15,1,'Paraclinicos '!W2070=15,0)</f>
        <v/>
      </c>
      <c r="U2135" s="54" t="str">
        <f t="shared" si="99"/>
        <v/>
      </c>
      <c r="V2135" t="str" cm="1">
        <f t="array" ref="V2135">_xlfn.IFS('Paraclinicos '!S2070="","",OR('Paraclinicos '!S2070&lt;=8,'Paraclinicos '!S2070&gt;=25),3,'Paraclinicos '!S2070&lt;12,1,'Paraclinicos '!S2070&lt;21,0,'Paraclinicos '!S2070&lt;25,2)</f>
        <v/>
      </c>
      <c r="W2135" t="str">
        <f>IFERROR(IF(INDEX('BD Demog para scores enalazar'!Y$2:'BD Demog para scores enalazar'!Y$3000,MATCH(Formulas!A2135,'BD Demog para scores enalazar'!A$2:'BD Demog para scores enalazar'!A$3000,0))=1,"SI","NO"),"")</f>
        <v/>
      </c>
      <c r="X2135" s="9" t="str">
        <f>IFERROR(IF(INDEX('BD Demog para scores enalazar'!AJ$2:'BD Demog para scores enalazar'!AJ$3000,MATCH(Formulas!A2135,'BD Demog para scores enalazar'!A$2:'BD Demog para scores enalazar'!A$3000,0))=1,"SI","NO"),"")</f>
        <v/>
      </c>
      <c r="Y2135" t="str" cm="1">
        <f t="array" ref="Y2135">IF(AND(W2135="NO",X2135="NO"),_xlfn.IFS('Paraclinicos '!K2070&lt;=91,3,'Paraclinicos '!K2070&lt;94,2,'Paraclinicos '!K2070&lt;96,1,'Paraclinicos '!K2070&gt;=96,0),"")</f>
        <v/>
      </c>
      <c r="Z2135" t="str" cm="1">
        <f t="array" ref="Z2135">IF(OR(W2135="SI",X2135="SI"),_xlfn.IFS(OR(AND('Paraclinicos '!K2071&lt;=83),AND('Paraclinicos '!K2071&gt;=97,AA2135=2)),3,OR(AND('Paraclinicos '!K2071&lt;=86),AND('Paraclinicos '!K2071&gt;=94,AA2135=2)),2,OR(AND('Paraclinicos '!K2071&lt;=88),AND('Paraclinicos '!K2071&gt;=92,AA2135=2)),1,OR(AND('Paraclinicos '!K2071&gt;=88,'Paraclinicos '!K2071&lt;=92),AND('Paraclinicos '!K2071&gt;=93,AA2135=0)),0),"")</f>
        <v/>
      </c>
      <c r="AA2135" t="str" cm="1">
        <f t="array" ref="AA2135">_xlfn.IFS('Paraclinicos '!E2070="","",'Paraclinicos '!E2070="Oxigeno",2,'Paraclinicos '!E2070="Aire",0)</f>
        <v/>
      </c>
    </row>
    <row r="2136" spans="1:27" x14ac:dyDescent="0.25">
      <c r="A2136">
        <f>'Paraclinicos '!A2071</f>
        <v>0</v>
      </c>
      <c r="B2136" s="3">
        <f>'Paraclinicos '!R2071</f>
        <v>0</v>
      </c>
      <c r="C2136" t="str" cm="1">
        <f t="array" ref="C2136">_xlfn.IFS('Paraclinicos '!Q2071="","",'Paraclinicos '!Q2071&gt;60,3,'Paraclinicos '!Q2071&lt;=60,1)</f>
        <v/>
      </c>
      <c r="D2136" t="str">
        <f>IFERROR(IF(INDEX('BD Demog para scores enalazar'!BC$2:BC$3000,MATCH(Formulas!A2136,'BD Demog para scores enalazar'!A$2:A$3000,0))=0,"SI","NO"),"")</f>
        <v/>
      </c>
      <c r="E2136" t="str" cm="1">
        <f t="array" ref="E2136">_xlfn.IFS(D2136="","",D2136="SI",4,D2136="NO",1)</f>
        <v/>
      </c>
      <c r="F2136" t="str" cm="1">
        <f t="array" ref="F2136">_xlfn.IFS('Paraclinicos '!B2071="","",'Paraclinicos '!B2071&gt;1,1,'Paraclinicos '!B2071&lt;=1,3)</f>
        <v/>
      </c>
      <c r="G2136" t="str" cm="1">
        <f t="array" ref="G2136">_xlfn.IFS('Paraclinicos '!D2071="","",AND('Paraclinicos '!D2071&gt;=250,'Paraclinicos '!D2071&lt;=500),2,'Paraclinicos '!D2071&gt;500,3,'Paraclinicos '!D2071&lt;250,1)</f>
        <v/>
      </c>
      <c r="H2136" s="50" t="str">
        <f t="shared" si="100"/>
        <v/>
      </c>
      <c r="I2136" t="str" cm="1">
        <f t="array" ref="I2136">_xlfn.IFS('Paraclinicos '!Q2071="","",'Paraclinicos '!Q2071&gt;=65,1,'Paraclinicos '!Q2071&lt;65,0)</f>
        <v/>
      </c>
      <c r="J2136" t="str" cm="1">
        <f t="array" ref="J2136">_xlfn.IFS('Paraclinicos '!I2071="","",'Paraclinicos '!I2071&gt;7,1,'Paraclinicos '!I2071&lt;=7,0)</f>
        <v/>
      </c>
      <c r="K2136" t="str" cm="1">
        <f t="array" ref="K2136">_xlfn.IFS('Paraclinicos '!W2071="","",'Paraclinicos '!W2071&lt;=8,1,'Paraclinicos '!W2071&gt;8,0)</f>
        <v/>
      </c>
      <c r="L2136" t="str" cm="1">
        <f t="array" ref="L2136">_xlfn.IFS('Paraclinicos '!S2071="","",'Paraclinicos '!S2071&gt;=30,1,'Paraclinicos '!S2071&lt;30,0)</f>
        <v/>
      </c>
      <c r="M2136" t="str" cm="1">
        <f t="array" ref="M2136">_xlfn.IFS(OR('Paraclinicos '!T2071="",'Paraclinicos '!U2071=""),"",OR('Paraclinicos '!T2071&lt;=90,'Paraclinicos '!U2071&lt;=60),1,OR('Paraclinicos '!T2071&gt;90,'Paraclinicos '!U2071&gt;60),0)</f>
        <v/>
      </c>
      <c r="N2136" s="45" t="str">
        <f t="shared" si="101"/>
        <v/>
      </c>
      <c r="O2136" t="str" cm="1">
        <f t="array" ref="O2136">_xlfn.IFS(OR('Paraclinicos '!M2071="",'Paraclinicos '!N2071="",'Paraclinicos '!N2071=0),"",'Paraclinicos '!M2071/'Paraclinicos '!N2071&lt;100,4,'Paraclinicos '!M2071/'Paraclinicos '!N2071&lt;200,3,'Paraclinicos '!M2071/'Paraclinicos '!N2071&lt;300,2,'Paraclinicos '!M2071/'Paraclinicos '!N2071&lt;400,1,'Paraclinicos '!M2071/'Paraclinicos '!N2071&gt;=400,0)</f>
        <v/>
      </c>
      <c r="P2136" t="str" cm="1">
        <f t="array" ref="P2136">_xlfn.IFS('Paraclinicos '!C2071="","",'Paraclinicos '!C2071&lt;20,4,'Paraclinicos '!C2071&lt;50,3,'Paraclinicos '!C2071&lt;100,2,'Paraclinicos '!C2071&lt;150,1,'Paraclinicos '!C2071&gt;150,0)</f>
        <v/>
      </c>
      <c r="Q2136" t="str" cm="1">
        <f t="array" ref="Q2136">_xlfn.IFS('Paraclinicos '!O2071="","",'Paraclinicos '!O2071&lt;1.2,0,'Paraclinicos '!O2071&lt;2,1,'Paraclinicos '!O2071&lt;3.5,2,'Paraclinicos '!O2071&lt;5,3,'Paraclinicos '!O2071&gt;5,4)</f>
        <v/>
      </c>
      <c r="R2136" t="str" cm="1">
        <f t="array" ref="R2136">_xlfn.IFS('Paraclinicos '!J2071="","",'Paraclinicos '!J2071&lt;1.2,0,'Paraclinicos '!J2071&lt;2,1,'Paraclinicos '!J2071&lt;6,2,'Paraclinicos '!J2071&lt;12,3,'Paraclinicos '!J2071&gt;=12,4)</f>
        <v/>
      </c>
      <c r="S2136" t="str" cm="1">
        <f t="array" ref="S2136">_xlfn.IFS('Paraclinicos '!Y2071="","",'Paraclinicos '!Y2071&lt;70,1,'Paraclinicos '!Y2071&gt;=70,0)</f>
        <v/>
      </c>
      <c r="T2136" t="str" cm="1">
        <f t="array" ref="T2136">_xlfn.IFS('Paraclinicos '!W2071="","",'Paraclinicos '!W2071&lt;6,4,'Paraclinicos '!W2071&lt;10,3,'Paraclinicos '!W2071&lt;13,2,'Paraclinicos '!W2071&lt;15,1,'Paraclinicos '!W2071=15,0)</f>
        <v/>
      </c>
      <c r="U2136" s="54" t="str">
        <f t="shared" si="99"/>
        <v/>
      </c>
      <c r="V2136" t="str" cm="1">
        <f t="array" ref="V2136">_xlfn.IFS('Paraclinicos '!S2071="","",OR('Paraclinicos '!S2071&lt;=8,'Paraclinicos '!S2071&gt;=25),3,'Paraclinicos '!S2071&lt;12,1,'Paraclinicos '!S2071&lt;21,0,'Paraclinicos '!S2071&lt;25,2)</f>
        <v/>
      </c>
      <c r="W2136" t="str">
        <f>IFERROR(IF(INDEX('BD Demog para scores enalazar'!Y$2:'BD Demog para scores enalazar'!Y$3000,MATCH(Formulas!A2136,'BD Demog para scores enalazar'!A$2:'BD Demog para scores enalazar'!A$3000,0))=1,"SI","NO"),"")</f>
        <v/>
      </c>
      <c r="X2136" s="9" t="str">
        <f>IFERROR(IF(INDEX('BD Demog para scores enalazar'!AJ$2:'BD Demog para scores enalazar'!AJ$3000,MATCH(Formulas!A2136,'BD Demog para scores enalazar'!A$2:'BD Demog para scores enalazar'!A$3000,0))=1,"SI","NO"),"")</f>
        <v/>
      </c>
      <c r="Y2136" t="str" cm="1">
        <f t="array" ref="Y2136">IF(AND(W2136="NO",X2136="NO"),_xlfn.IFS('Paraclinicos '!K2071&lt;=91,3,'Paraclinicos '!K2071&lt;94,2,'Paraclinicos '!K2071&lt;96,1,'Paraclinicos '!K2071&gt;=96,0),"")</f>
        <v/>
      </c>
      <c r="Z2136" t="str" cm="1">
        <f t="array" ref="Z2136">IF(OR(W2136="SI",X2136="SI"),_xlfn.IFS(OR(AND('Paraclinicos '!K2072&lt;=83),AND('Paraclinicos '!K2072&gt;=97,AA2136=2)),3,OR(AND('Paraclinicos '!K2072&lt;=86),AND('Paraclinicos '!K2072&gt;=94,AA2136=2)),2,OR(AND('Paraclinicos '!K2072&lt;=88),AND('Paraclinicos '!K2072&gt;=92,AA2136=2)),1,OR(AND('Paraclinicos '!K2072&gt;=88,'Paraclinicos '!K2072&lt;=92),AND('Paraclinicos '!K2072&gt;=93,AA2136=0)),0),"")</f>
        <v/>
      </c>
      <c r="AA2136" t="str" cm="1">
        <f t="array" ref="AA2136">_xlfn.IFS('Paraclinicos '!E2071="","",'Paraclinicos '!E2071="Oxigeno",2,'Paraclinicos '!E2071="Aire",0)</f>
        <v/>
      </c>
    </row>
    <row r="2137" spans="1:27" x14ac:dyDescent="0.25">
      <c r="A2137">
        <f>'Paraclinicos '!A2072</f>
        <v>0</v>
      </c>
      <c r="B2137" s="3">
        <f>'Paraclinicos '!R2072</f>
        <v>0</v>
      </c>
      <c r="C2137" t="str" cm="1">
        <f t="array" ref="C2137">_xlfn.IFS('Paraclinicos '!Q2072="","",'Paraclinicos '!Q2072&gt;60,3,'Paraclinicos '!Q2072&lt;=60,1)</f>
        <v/>
      </c>
      <c r="D2137" t="str">
        <f>IFERROR(IF(INDEX('BD Demog para scores enalazar'!BC$2:BC$3000,MATCH(Formulas!A2137,'BD Demog para scores enalazar'!A$2:A$3000,0))=0,"SI","NO"),"")</f>
        <v/>
      </c>
      <c r="E2137" t="str" cm="1">
        <f t="array" ref="E2137">_xlfn.IFS(D2137="","",D2137="SI",4,D2137="NO",1)</f>
        <v/>
      </c>
      <c r="F2137" t="str" cm="1">
        <f t="array" ref="F2137">_xlfn.IFS('Paraclinicos '!B2072="","",'Paraclinicos '!B2072&gt;1,1,'Paraclinicos '!B2072&lt;=1,3)</f>
        <v/>
      </c>
      <c r="G2137" t="str" cm="1">
        <f t="array" ref="G2137">_xlfn.IFS('Paraclinicos '!D2072="","",AND('Paraclinicos '!D2072&gt;=250,'Paraclinicos '!D2072&lt;=500),2,'Paraclinicos '!D2072&gt;500,3,'Paraclinicos '!D2072&lt;250,1)</f>
        <v/>
      </c>
      <c r="H2137" s="50" t="str">
        <f t="shared" si="100"/>
        <v/>
      </c>
      <c r="I2137" t="str" cm="1">
        <f t="array" ref="I2137">_xlfn.IFS('Paraclinicos '!Q2072="","",'Paraclinicos '!Q2072&gt;=65,1,'Paraclinicos '!Q2072&lt;65,0)</f>
        <v/>
      </c>
      <c r="J2137" t="str" cm="1">
        <f t="array" ref="J2137">_xlfn.IFS('Paraclinicos '!I2072="","",'Paraclinicos '!I2072&gt;7,1,'Paraclinicos '!I2072&lt;=7,0)</f>
        <v/>
      </c>
      <c r="K2137" t="str" cm="1">
        <f t="array" ref="K2137">_xlfn.IFS('Paraclinicos '!W2072="","",'Paraclinicos '!W2072&lt;=8,1,'Paraclinicos '!W2072&gt;8,0)</f>
        <v/>
      </c>
      <c r="L2137" t="str" cm="1">
        <f t="array" ref="L2137">_xlfn.IFS('Paraclinicos '!S2072="","",'Paraclinicos '!S2072&gt;=30,1,'Paraclinicos '!S2072&lt;30,0)</f>
        <v/>
      </c>
      <c r="M2137" t="str" cm="1">
        <f t="array" ref="M2137">_xlfn.IFS(OR('Paraclinicos '!T2072="",'Paraclinicos '!U2072=""),"",OR('Paraclinicos '!T2072&lt;=90,'Paraclinicos '!U2072&lt;=60),1,OR('Paraclinicos '!T2072&gt;90,'Paraclinicos '!U2072&gt;60),0)</f>
        <v/>
      </c>
      <c r="N2137" s="45" t="str">
        <f t="shared" si="101"/>
        <v/>
      </c>
      <c r="O2137" t="str" cm="1">
        <f t="array" ref="O2137">_xlfn.IFS(OR('Paraclinicos '!M2072="",'Paraclinicos '!N2072="",'Paraclinicos '!N2072=0),"",'Paraclinicos '!M2072/'Paraclinicos '!N2072&lt;100,4,'Paraclinicos '!M2072/'Paraclinicos '!N2072&lt;200,3,'Paraclinicos '!M2072/'Paraclinicos '!N2072&lt;300,2,'Paraclinicos '!M2072/'Paraclinicos '!N2072&lt;400,1,'Paraclinicos '!M2072/'Paraclinicos '!N2072&gt;=400,0)</f>
        <v/>
      </c>
      <c r="P2137" t="str" cm="1">
        <f t="array" ref="P2137">_xlfn.IFS('Paraclinicos '!C2072="","",'Paraclinicos '!C2072&lt;20,4,'Paraclinicos '!C2072&lt;50,3,'Paraclinicos '!C2072&lt;100,2,'Paraclinicos '!C2072&lt;150,1,'Paraclinicos '!C2072&gt;150,0)</f>
        <v/>
      </c>
      <c r="Q2137" t="str" cm="1">
        <f t="array" ref="Q2137">_xlfn.IFS('Paraclinicos '!O2072="","",'Paraclinicos '!O2072&lt;1.2,0,'Paraclinicos '!O2072&lt;2,1,'Paraclinicos '!O2072&lt;3.5,2,'Paraclinicos '!O2072&lt;5,3,'Paraclinicos '!O2072&gt;5,4)</f>
        <v/>
      </c>
      <c r="R2137" t="str" cm="1">
        <f t="array" ref="R2137">_xlfn.IFS('Paraclinicos '!J2072="","",'Paraclinicos '!J2072&lt;1.2,0,'Paraclinicos '!J2072&lt;2,1,'Paraclinicos '!J2072&lt;6,2,'Paraclinicos '!J2072&lt;12,3,'Paraclinicos '!J2072&gt;=12,4)</f>
        <v/>
      </c>
      <c r="S2137" t="str" cm="1">
        <f t="array" ref="S2137">_xlfn.IFS('Paraclinicos '!Y2072="","",'Paraclinicos '!Y2072&lt;70,1,'Paraclinicos '!Y2072&gt;=70,0)</f>
        <v/>
      </c>
      <c r="T2137" t="str" cm="1">
        <f t="array" ref="T2137">_xlfn.IFS('Paraclinicos '!W2072="","",'Paraclinicos '!W2072&lt;6,4,'Paraclinicos '!W2072&lt;10,3,'Paraclinicos '!W2072&lt;13,2,'Paraclinicos '!W2072&lt;15,1,'Paraclinicos '!W2072=15,0)</f>
        <v/>
      </c>
      <c r="U2137" s="54" t="str">
        <f t="shared" si="99"/>
        <v/>
      </c>
      <c r="V2137" t="str" cm="1">
        <f t="array" ref="V2137">_xlfn.IFS('Paraclinicos '!S2072="","",OR('Paraclinicos '!S2072&lt;=8,'Paraclinicos '!S2072&gt;=25),3,'Paraclinicos '!S2072&lt;12,1,'Paraclinicos '!S2072&lt;21,0,'Paraclinicos '!S2072&lt;25,2)</f>
        <v/>
      </c>
      <c r="W2137" t="str">
        <f>IFERROR(IF(INDEX('BD Demog para scores enalazar'!Y$2:'BD Demog para scores enalazar'!Y$3000,MATCH(Formulas!A2137,'BD Demog para scores enalazar'!A$2:'BD Demog para scores enalazar'!A$3000,0))=1,"SI","NO"),"")</f>
        <v/>
      </c>
      <c r="X2137" s="9" t="str">
        <f>IFERROR(IF(INDEX('BD Demog para scores enalazar'!AJ$2:'BD Demog para scores enalazar'!AJ$3000,MATCH(Formulas!A2137,'BD Demog para scores enalazar'!A$2:'BD Demog para scores enalazar'!A$3000,0))=1,"SI","NO"),"")</f>
        <v/>
      </c>
      <c r="Y2137" t="str" cm="1">
        <f t="array" ref="Y2137">IF(AND(W2137="NO",X2137="NO"),_xlfn.IFS('Paraclinicos '!K2072&lt;=91,3,'Paraclinicos '!K2072&lt;94,2,'Paraclinicos '!K2072&lt;96,1,'Paraclinicos '!K2072&gt;=96,0),"")</f>
        <v/>
      </c>
      <c r="Z2137" t="str" cm="1">
        <f t="array" ref="Z2137">IF(OR(W2137="SI",X2137="SI"),_xlfn.IFS(OR(AND('Paraclinicos '!K2073&lt;=83),AND('Paraclinicos '!K2073&gt;=97,AA2137=2)),3,OR(AND('Paraclinicos '!K2073&lt;=86),AND('Paraclinicos '!K2073&gt;=94,AA2137=2)),2,OR(AND('Paraclinicos '!K2073&lt;=88),AND('Paraclinicos '!K2073&gt;=92,AA2137=2)),1,OR(AND('Paraclinicos '!K2073&gt;=88,'Paraclinicos '!K2073&lt;=92),AND('Paraclinicos '!K2073&gt;=93,AA2137=0)),0),"")</f>
        <v/>
      </c>
      <c r="AA2137" t="str" cm="1">
        <f t="array" ref="AA2137">_xlfn.IFS('Paraclinicos '!E2072="","",'Paraclinicos '!E2072="Oxigeno",2,'Paraclinicos '!E2072="Aire",0)</f>
        <v/>
      </c>
    </row>
    <row r="2138" spans="1:27" x14ac:dyDescent="0.25">
      <c r="A2138">
        <f>'Paraclinicos '!A2073</f>
        <v>0</v>
      </c>
      <c r="B2138" s="3">
        <f>'Paraclinicos '!R2073</f>
        <v>0</v>
      </c>
      <c r="C2138" t="str" cm="1">
        <f t="array" ref="C2138">_xlfn.IFS('Paraclinicos '!Q2073="","",'Paraclinicos '!Q2073&gt;60,3,'Paraclinicos '!Q2073&lt;=60,1)</f>
        <v/>
      </c>
      <c r="D2138" t="str">
        <f>IFERROR(IF(INDEX('BD Demog para scores enalazar'!BC$2:BC$3000,MATCH(Formulas!A2138,'BD Demog para scores enalazar'!A$2:A$3000,0))=0,"SI","NO"),"")</f>
        <v/>
      </c>
      <c r="E2138" t="str" cm="1">
        <f t="array" ref="E2138">_xlfn.IFS(D2138="","",D2138="SI",4,D2138="NO",1)</f>
        <v/>
      </c>
      <c r="F2138" t="str" cm="1">
        <f t="array" ref="F2138">_xlfn.IFS('Paraclinicos '!B2073="","",'Paraclinicos '!B2073&gt;1,1,'Paraclinicos '!B2073&lt;=1,3)</f>
        <v/>
      </c>
      <c r="G2138" t="str" cm="1">
        <f t="array" ref="G2138">_xlfn.IFS('Paraclinicos '!D2073="","",AND('Paraclinicos '!D2073&gt;=250,'Paraclinicos '!D2073&lt;=500),2,'Paraclinicos '!D2073&gt;500,3,'Paraclinicos '!D2073&lt;250,1)</f>
        <v/>
      </c>
      <c r="H2138" s="50" t="str">
        <f t="shared" si="100"/>
        <v/>
      </c>
      <c r="I2138" t="str" cm="1">
        <f t="array" ref="I2138">_xlfn.IFS('Paraclinicos '!Q2073="","",'Paraclinicos '!Q2073&gt;=65,1,'Paraclinicos '!Q2073&lt;65,0)</f>
        <v/>
      </c>
      <c r="J2138" t="str" cm="1">
        <f t="array" ref="J2138">_xlfn.IFS('Paraclinicos '!I2073="","",'Paraclinicos '!I2073&gt;7,1,'Paraclinicos '!I2073&lt;=7,0)</f>
        <v/>
      </c>
      <c r="K2138" t="str" cm="1">
        <f t="array" ref="K2138">_xlfn.IFS('Paraclinicos '!W2073="","",'Paraclinicos '!W2073&lt;=8,1,'Paraclinicos '!W2073&gt;8,0)</f>
        <v/>
      </c>
      <c r="L2138" t="str" cm="1">
        <f t="array" ref="L2138">_xlfn.IFS('Paraclinicos '!S2073="","",'Paraclinicos '!S2073&gt;=30,1,'Paraclinicos '!S2073&lt;30,0)</f>
        <v/>
      </c>
      <c r="M2138" t="str" cm="1">
        <f t="array" ref="M2138">_xlfn.IFS(OR('Paraclinicos '!T2073="",'Paraclinicos '!U2073=""),"",OR('Paraclinicos '!T2073&lt;=90,'Paraclinicos '!U2073&lt;=60),1,OR('Paraclinicos '!T2073&gt;90,'Paraclinicos '!U2073&gt;60),0)</f>
        <v/>
      </c>
      <c r="N2138" s="45" t="str">
        <f t="shared" si="101"/>
        <v/>
      </c>
      <c r="O2138" t="str" cm="1">
        <f t="array" ref="O2138">_xlfn.IFS(OR('Paraclinicos '!M2073="",'Paraclinicos '!N2073="",'Paraclinicos '!N2073=0),"",'Paraclinicos '!M2073/'Paraclinicos '!N2073&lt;100,4,'Paraclinicos '!M2073/'Paraclinicos '!N2073&lt;200,3,'Paraclinicos '!M2073/'Paraclinicos '!N2073&lt;300,2,'Paraclinicos '!M2073/'Paraclinicos '!N2073&lt;400,1,'Paraclinicos '!M2073/'Paraclinicos '!N2073&gt;=400,0)</f>
        <v/>
      </c>
      <c r="P2138" t="str" cm="1">
        <f t="array" ref="P2138">_xlfn.IFS('Paraclinicos '!C2073="","",'Paraclinicos '!C2073&lt;20,4,'Paraclinicos '!C2073&lt;50,3,'Paraclinicos '!C2073&lt;100,2,'Paraclinicos '!C2073&lt;150,1,'Paraclinicos '!C2073&gt;150,0)</f>
        <v/>
      </c>
      <c r="Q2138" t="str" cm="1">
        <f t="array" ref="Q2138">_xlfn.IFS('Paraclinicos '!O2073="","",'Paraclinicos '!O2073&lt;1.2,0,'Paraclinicos '!O2073&lt;2,1,'Paraclinicos '!O2073&lt;3.5,2,'Paraclinicos '!O2073&lt;5,3,'Paraclinicos '!O2073&gt;5,4)</f>
        <v/>
      </c>
      <c r="R2138" t="str" cm="1">
        <f t="array" ref="R2138">_xlfn.IFS('Paraclinicos '!J2073="","",'Paraclinicos '!J2073&lt;1.2,0,'Paraclinicos '!J2073&lt;2,1,'Paraclinicos '!J2073&lt;6,2,'Paraclinicos '!J2073&lt;12,3,'Paraclinicos '!J2073&gt;=12,4)</f>
        <v/>
      </c>
      <c r="S2138" t="str" cm="1">
        <f t="array" ref="S2138">_xlfn.IFS('Paraclinicos '!Y2073="","",'Paraclinicos '!Y2073&lt;70,1,'Paraclinicos '!Y2073&gt;=70,0)</f>
        <v/>
      </c>
      <c r="T2138" t="str" cm="1">
        <f t="array" ref="T2138">_xlfn.IFS('Paraclinicos '!W2073="","",'Paraclinicos '!W2073&lt;6,4,'Paraclinicos '!W2073&lt;10,3,'Paraclinicos '!W2073&lt;13,2,'Paraclinicos '!W2073&lt;15,1,'Paraclinicos '!W2073=15,0)</f>
        <v/>
      </c>
      <c r="U2138" s="54" t="str">
        <f t="shared" si="99"/>
        <v/>
      </c>
      <c r="V2138" t="str" cm="1">
        <f t="array" ref="V2138">_xlfn.IFS('Paraclinicos '!S2073="","",OR('Paraclinicos '!S2073&lt;=8,'Paraclinicos '!S2073&gt;=25),3,'Paraclinicos '!S2073&lt;12,1,'Paraclinicos '!S2073&lt;21,0,'Paraclinicos '!S2073&lt;25,2)</f>
        <v/>
      </c>
      <c r="W2138" t="str">
        <f>IFERROR(IF(INDEX('BD Demog para scores enalazar'!Y$2:'BD Demog para scores enalazar'!Y$3000,MATCH(Formulas!A2138,'BD Demog para scores enalazar'!A$2:'BD Demog para scores enalazar'!A$3000,0))=1,"SI","NO"),"")</f>
        <v/>
      </c>
      <c r="X2138" s="9" t="str">
        <f>IFERROR(IF(INDEX('BD Demog para scores enalazar'!AJ$2:'BD Demog para scores enalazar'!AJ$3000,MATCH(Formulas!A2138,'BD Demog para scores enalazar'!A$2:'BD Demog para scores enalazar'!A$3000,0))=1,"SI","NO"),"")</f>
        <v/>
      </c>
      <c r="Y2138" t="str" cm="1">
        <f t="array" ref="Y2138">IF(AND(W2138="NO",X2138="NO"),_xlfn.IFS('Paraclinicos '!K2073&lt;=91,3,'Paraclinicos '!K2073&lt;94,2,'Paraclinicos '!K2073&lt;96,1,'Paraclinicos '!K2073&gt;=96,0),"")</f>
        <v/>
      </c>
      <c r="Z2138" t="str" cm="1">
        <f t="array" ref="Z2138">IF(OR(W2138="SI",X2138="SI"),_xlfn.IFS(OR(AND('Paraclinicos '!K2074&lt;=83),AND('Paraclinicos '!K2074&gt;=97,AA2138=2)),3,OR(AND('Paraclinicos '!K2074&lt;=86),AND('Paraclinicos '!K2074&gt;=94,AA2138=2)),2,OR(AND('Paraclinicos '!K2074&lt;=88),AND('Paraclinicos '!K2074&gt;=92,AA2138=2)),1,OR(AND('Paraclinicos '!K2074&gt;=88,'Paraclinicos '!K2074&lt;=92),AND('Paraclinicos '!K2074&gt;=93,AA2138=0)),0),"")</f>
        <v/>
      </c>
      <c r="AA2138" t="str" cm="1">
        <f t="array" ref="AA2138">_xlfn.IFS('Paraclinicos '!E2073="","",'Paraclinicos '!E2073="Oxigeno",2,'Paraclinicos '!E2073="Aire",0)</f>
        <v/>
      </c>
    </row>
    <row r="2139" spans="1:27" x14ac:dyDescent="0.25">
      <c r="A2139">
        <f>'Paraclinicos '!A2074</f>
        <v>0</v>
      </c>
      <c r="B2139" s="3">
        <f>'Paraclinicos '!R2074</f>
        <v>0</v>
      </c>
      <c r="C2139" t="str" cm="1">
        <f t="array" ref="C2139">_xlfn.IFS('Paraclinicos '!Q2074="","",'Paraclinicos '!Q2074&gt;60,3,'Paraclinicos '!Q2074&lt;=60,1)</f>
        <v/>
      </c>
      <c r="D2139" t="str">
        <f>IFERROR(IF(INDEX('BD Demog para scores enalazar'!BC$2:BC$3000,MATCH(Formulas!A2139,'BD Demog para scores enalazar'!A$2:A$3000,0))=0,"SI","NO"),"")</f>
        <v/>
      </c>
      <c r="E2139" t="str" cm="1">
        <f t="array" ref="E2139">_xlfn.IFS(D2139="","",D2139="SI",4,D2139="NO",1)</f>
        <v/>
      </c>
      <c r="F2139" t="str" cm="1">
        <f t="array" ref="F2139">_xlfn.IFS('Paraclinicos '!B2074="","",'Paraclinicos '!B2074&gt;1,1,'Paraclinicos '!B2074&lt;=1,3)</f>
        <v/>
      </c>
      <c r="G2139" t="str" cm="1">
        <f t="array" ref="G2139">_xlfn.IFS('Paraclinicos '!D2074="","",AND('Paraclinicos '!D2074&gt;=250,'Paraclinicos '!D2074&lt;=500),2,'Paraclinicos '!D2074&gt;500,3,'Paraclinicos '!D2074&lt;250,1)</f>
        <v/>
      </c>
      <c r="H2139" s="50" t="str">
        <f t="shared" si="100"/>
        <v/>
      </c>
      <c r="I2139" t="str" cm="1">
        <f t="array" ref="I2139">_xlfn.IFS('Paraclinicos '!Q2074="","",'Paraclinicos '!Q2074&gt;=65,1,'Paraclinicos '!Q2074&lt;65,0)</f>
        <v/>
      </c>
      <c r="J2139" t="str" cm="1">
        <f t="array" ref="J2139">_xlfn.IFS('Paraclinicos '!I2074="","",'Paraclinicos '!I2074&gt;7,1,'Paraclinicos '!I2074&lt;=7,0)</f>
        <v/>
      </c>
      <c r="K2139" t="str" cm="1">
        <f t="array" ref="K2139">_xlfn.IFS('Paraclinicos '!W2074="","",'Paraclinicos '!W2074&lt;=8,1,'Paraclinicos '!W2074&gt;8,0)</f>
        <v/>
      </c>
      <c r="L2139" t="str" cm="1">
        <f t="array" ref="L2139">_xlfn.IFS('Paraclinicos '!S2074="","",'Paraclinicos '!S2074&gt;=30,1,'Paraclinicos '!S2074&lt;30,0)</f>
        <v/>
      </c>
      <c r="M2139" t="str" cm="1">
        <f t="array" ref="M2139">_xlfn.IFS(OR('Paraclinicos '!T2074="",'Paraclinicos '!U2074=""),"",OR('Paraclinicos '!T2074&lt;=90,'Paraclinicos '!U2074&lt;=60),1,OR('Paraclinicos '!T2074&gt;90,'Paraclinicos '!U2074&gt;60),0)</f>
        <v/>
      </c>
      <c r="N2139" s="45" t="str">
        <f t="shared" si="101"/>
        <v/>
      </c>
      <c r="O2139" t="str" cm="1">
        <f t="array" ref="O2139">_xlfn.IFS(OR('Paraclinicos '!M2074="",'Paraclinicos '!N2074="",'Paraclinicos '!N2074=0),"",'Paraclinicos '!M2074/'Paraclinicos '!N2074&lt;100,4,'Paraclinicos '!M2074/'Paraclinicos '!N2074&lt;200,3,'Paraclinicos '!M2074/'Paraclinicos '!N2074&lt;300,2,'Paraclinicos '!M2074/'Paraclinicos '!N2074&lt;400,1,'Paraclinicos '!M2074/'Paraclinicos '!N2074&gt;=400,0)</f>
        <v/>
      </c>
      <c r="P2139" t="str" cm="1">
        <f t="array" ref="P2139">_xlfn.IFS('Paraclinicos '!C2074="","",'Paraclinicos '!C2074&lt;20,4,'Paraclinicos '!C2074&lt;50,3,'Paraclinicos '!C2074&lt;100,2,'Paraclinicos '!C2074&lt;150,1,'Paraclinicos '!C2074&gt;150,0)</f>
        <v/>
      </c>
      <c r="Q2139" t="str" cm="1">
        <f t="array" ref="Q2139">_xlfn.IFS('Paraclinicos '!O2074="","",'Paraclinicos '!O2074&lt;1.2,0,'Paraclinicos '!O2074&lt;2,1,'Paraclinicos '!O2074&lt;3.5,2,'Paraclinicos '!O2074&lt;5,3,'Paraclinicos '!O2074&gt;5,4)</f>
        <v/>
      </c>
      <c r="R2139" t="str" cm="1">
        <f t="array" ref="R2139">_xlfn.IFS('Paraclinicos '!J2074="","",'Paraclinicos '!J2074&lt;1.2,0,'Paraclinicos '!J2074&lt;2,1,'Paraclinicos '!J2074&lt;6,2,'Paraclinicos '!J2074&lt;12,3,'Paraclinicos '!J2074&gt;=12,4)</f>
        <v/>
      </c>
      <c r="S2139" t="str" cm="1">
        <f t="array" ref="S2139">_xlfn.IFS('Paraclinicos '!Y2074="","",'Paraclinicos '!Y2074&lt;70,1,'Paraclinicos '!Y2074&gt;=70,0)</f>
        <v/>
      </c>
      <c r="T2139" t="str" cm="1">
        <f t="array" ref="T2139">_xlfn.IFS('Paraclinicos '!W2074="","",'Paraclinicos '!W2074&lt;6,4,'Paraclinicos '!W2074&lt;10,3,'Paraclinicos '!W2074&lt;13,2,'Paraclinicos '!W2074&lt;15,1,'Paraclinicos '!W2074=15,0)</f>
        <v/>
      </c>
      <c r="U2139" s="54" t="str">
        <f t="shared" si="99"/>
        <v/>
      </c>
      <c r="V2139" t="str" cm="1">
        <f t="array" ref="V2139">_xlfn.IFS('Paraclinicos '!S2074="","",OR('Paraclinicos '!S2074&lt;=8,'Paraclinicos '!S2074&gt;=25),3,'Paraclinicos '!S2074&lt;12,1,'Paraclinicos '!S2074&lt;21,0,'Paraclinicos '!S2074&lt;25,2)</f>
        <v/>
      </c>
      <c r="W2139" t="str">
        <f>IFERROR(IF(INDEX('BD Demog para scores enalazar'!Y$2:'BD Demog para scores enalazar'!Y$3000,MATCH(Formulas!A2139,'BD Demog para scores enalazar'!A$2:'BD Demog para scores enalazar'!A$3000,0))=1,"SI","NO"),"")</f>
        <v/>
      </c>
      <c r="X2139" s="9" t="str">
        <f>IFERROR(IF(INDEX('BD Demog para scores enalazar'!AJ$2:'BD Demog para scores enalazar'!AJ$3000,MATCH(Formulas!A2139,'BD Demog para scores enalazar'!A$2:'BD Demog para scores enalazar'!A$3000,0))=1,"SI","NO"),"")</f>
        <v/>
      </c>
      <c r="Y2139" t="str" cm="1">
        <f t="array" ref="Y2139">IF(AND(W2139="NO",X2139="NO"),_xlfn.IFS('Paraclinicos '!K2074&lt;=91,3,'Paraclinicos '!K2074&lt;94,2,'Paraclinicos '!K2074&lt;96,1,'Paraclinicos '!K2074&gt;=96,0),"")</f>
        <v/>
      </c>
      <c r="Z2139" t="str" cm="1">
        <f t="array" ref="Z2139">IF(OR(W2139="SI",X2139="SI"),_xlfn.IFS(OR(AND('Paraclinicos '!K2075&lt;=83),AND('Paraclinicos '!K2075&gt;=97,AA2139=2)),3,OR(AND('Paraclinicos '!K2075&lt;=86),AND('Paraclinicos '!K2075&gt;=94,AA2139=2)),2,OR(AND('Paraclinicos '!K2075&lt;=88),AND('Paraclinicos '!K2075&gt;=92,AA2139=2)),1,OR(AND('Paraclinicos '!K2075&gt;=88,'Paraclinicos '!K2075&lt;=92),AND('Paraclinicos '!K2075&gt;=93,AA2139=0)),0),"")</f>
        <v/>
      </c>
      <c r="AA2139" t="str" cm="1">
        <f t="array" ref="AA2139">_xlfn.IFS('Paraclinicos '!E2074="","",'Paraclinicos '!E2074="Oxigeno",2,'Paraclinicos '!E2074="Aire",0)</f>
        <v/>
      </c>
    </row>
    <row r="2140" spans="1:27" x14ac:dyDescent="0.25">
      <c r="A2140">
        <f>'Paraclinicos '!A2075</f>
        <v>0</v>
      </c>
      <c r="B2140" s="3">
        <f>'Paraclinicos '!R2075</f>
        <v>0</v>
      </c>
      <c r="C2140" t="str" cm="1">
        <f t="array" ref="C2140">_xlfn.IFS('Paraclinicos '!Q2075="","",'Paraclinicos '!Q2075&gt;60,3,'Paraclinicos '!Q2075&lt;=60,1)</f>
        <v/>
      </c>
      <c r="D2140" t="str">
        <f>IFERROR(IF(INDEX('BD Demog para scores enalazar'!BC$2:BC$3000,MATCH(Formulas!A2140,'BD Demog para scores enalazar'!A$2:A$3000,0))=0,"SI","NO"),"")</f>
        <v/>
      </c>
      <c r="E2140" t="str" cm="1">
        <f t="array" ref="E2140">_xlfn.IFS(D2140="","",D2140="SI",4,D2140="NO",1)</f>
        <v/>
      </c>
      <c r="F2140" t="str" cm="1">
        <f t="array" ref="F2140">_xlfn.IFS('Paraclinicos '!B2075="","",'Paraclinicos '!B2075&gt;1,1,'Paraclinicos '!B2075&lt;=1,3)</f>
        <v/>
      </c>
      <c r="G2140" t="str" cm="1">
        <f t="array" ref="G2140">_xlfn.IFS('Paraclinicos '!D2075="","",AND('Paraclinicos '!D2075&gt;=250,'Paraclinicos '!D2075&lt;=500),2,'Paraclinicos '!D2075&gt;500,3,'Paraclinicos '!D2075&lt;250,1)</f>
        <v/>
      </c>
      <c r="H2140" s="50" t="str">
        <f t="shared" si="100"/>
        <v/>
      </c>
      <c r="I2140" t="str" cm="1">
        <f t="array" ref="I2140">_xlfn.IFS('Paraclinicos '!Q2075="","",'Paraclinicos '!Q2075&gt;=65,1,'Paraclinicos '!Q2075&lt;65,0)</f>
        <v/>
      </c>
      <c r="J2140" t="str" cm="1">
        <f t="array" ref="J2140">_xlfn.IFS('Paraclinicos '!I2075="","",'Paraclinicos '!I2075&gt;7,1,'Paraclinicos '!I2075&lt;=7,0)</f>
        <v/>
      </c>
      <c r="K2140" t="str" cm="1">
        <f t="array" ref="K2140">_xlfn.IFS('Paraclinicos '!W2075="","",'Paraclinicos '!W2075&lt;=8,1,'Paraclinicos '!W2075&gt;8,0)</f>
        <v/>
      </c>
      <c r="L2140" t="str" cm="1">
        <f t="array" ref="L2140">_xlfn.IFS('Paraclinicos '!S2075="","",'Paraclinicos '!S2075&gt;=30,1,'Paraclinicos '!S2075&lt;30,0)</f>
        <v/>
      </c>
      <c r="M2140" t="str" cm="1">
        <f t="array" ref="M2140">_xlfn.IFS(OR('Paraclinicos '!T2075="",'Paraclinicos '!U2075=""),"",OR('Paraclinicos '!T2075&lt;=90,'Paraclinicos '!U2075&lt;=60),1,OR('Paraclinicos '!T2075&gt;90,'Paraclinicos '!U2075&gt;60),0)</f>
        <v/>
      </c>
      <c r="N2140" s="45" t="str">
        <f t="shared" si="101"/>
        <v/>
      </c>
      <c r="O2140" t="str" cm="1">
        <f t="array" ref="O2140">_xlfn.IFS(OR('Paraclinicos '!M2075="",'Paraclinicos '!N2075="",'Paraclinicos '!N2075=0),"",'Paraclinicos '!M2075/'Paraclinicos '!N2075&lt;100,4,'Paraclinicos '!M2075/'Paraclinicos '!N2075&lt;200,3,'Paraclinicos '!M2075/'Paraclinicos '!N2075&lt;300,2,'Paraclinicos '!M2075/'Paraclinicos '!N2075&lt;400,1,'Paraclinicos '!M2075/'Paraclinicos '!N2075&gt;=400,0)</f>
        <v/>
      </c>
      <c r="P2140" t="str" cm="1">
        <f t="array" ref="P2140">_xlfn.IFS('Paraclinicos '!C2075="","",'Paraclinicos '!C2075&lt;20,4,'Paraclinicos '!C2075&lt;50,3,'Paraclinicos '!C2075&lt;100,2,'Paraclinicos '!C2075&lt;150,1,'Paraclinicos '!C2075&gt;150,0)</f>
        <v/>
      </c>
      <c r="Q2140" t="str" cm="1">
        <f t="array" ref="Q2140">_xlfn.IFS('Paraclinicos '!O2075="","",'Paraclinicos '!O2075&lt;1.2,0,'Paraclinicos '!O2075&lt;2,1,'Paraclinicos '!O2075&lt;3.5,2,'Paraclinicos '!O2075&lt;5,3,'Paraclinicos '!O2075&gt;5,4)</f>
        <v/>
      </c>
      <c r="R2140" t="str" cm="1">
        <f t="array" ref="R2140">_xlfn.IFS('Paraclinicos '!J2075="","",'Paraclinicos '!J2075&lt;1.2,0,'Paraclinicos '!J2075&lt;2,1,'Paraclinicos '!J2075&lt;6,2,'Paraclinicos '!J2075&lt;12,3,'Paraclinicos '!J2075&gt;=12,4)</f>
        <v/>
      </c>
      <c r="S2140" t="str" cm="1">
        <f t="array" ref="S2140">_xlfn.IFS('Paraclinicos '!Y2075="","",'Paraclinicos '!Y2075&lt;70,1,'Paraclinicos '!Y2075&gt;=70,0)</f>
        <v/>
      </c>
      <c r="T2140" t="str" cm="1">
        <f t="array" ref="T2140">_xlfn.IFS('Paraclinicos '!W2075="","",'Paraclinicos '!W2075&lt;6,4,'Paraclinicos '!W2075&lt;10,3,'Paraclinicos '!W2075&lt;13,2,'Paraclinicos '!W2075&lt;15,1,'Paraclinicos '!W2075=15,0)</f>
        <v/>
      </c>
      <c r="U2140" s="54" t="str">
        <f t="shared" si="99"/>
        <v/>
      </c>
      <c r="V2140" t="str" cm="1">
        <f t="array" ref="V2140">_xlfn.IFS('Paraclinicos '!S2075="","",OR('Paraclinicos '!S2075&lt;=8,'Paraclinicos '!S2075&gt;=25),3,'Paraclinicos '!S2075&lt;12,1,'Paraclinicos '!S2075&lt;21,0,'Paraclinicos '!S2075&lt;25,2)</f>
        <v/>
      </c>
      <c r="W2140" t="str">
        <f>IFERROR(IF(INDEX('BD Demog para scores enalazar'!Y$2:'BD Demog para scores enalazar'!Y$3000,MATCH(Formulas!A2140,'BD Demog para scores enalazar'!A$2:'BD Demog para scores enalazar'!A$3000,0))=1,"SI","NO"),"")</f>
        <v/>
      </c>
      <c r="X2140" s="9" t="str">
        <f>IFERROR(IF(INDEX('BD Demog para scores enalazar'!AJ$2:'BD Demog para scores enalazar'!AJ$3000,MATCH(Formulas!A2140,'BD Demog para scores enalazar'!A$2:'BD Demog para scores enalazar'!A$3000,0))=1,"SI","NO"),"")</f>
        <v/>
      </c>
      <c r="Y2140" t="str" cm="1">
        <f t="array" ref="Y2140">IF(AND(W2140="NO",X2140="NO"),_xlfn.IFS('Paraclinicos '!K2075&lt;=91,3,'Paraclinicos '!K2075&lt;94,2,'Paraclinicos '!K2075&lt;96,1,'Paraclinicos '!K2075&gt;=96,0),"")</f>
        <v/>
      </c>
      <c r="Z2140" t="str" cm="1">
        <f t="array" ref="Z2140">IF(OR(W2140="SI",X2140="SI"),_xlfn.IFS(OR(AND('Paraclinicos '!K2076&lt;=83),AND('Paraclinicos '!K2076&gt;=97,AA2140=2)),3,OR(AND('Paraclinicos '!K2076&lt;=86),AND('Paraclinicos '!K2076&gt;=94,AA2140=2)),2,OR(AND('Paraclinicos '!K2076&lt;=88),AND('Paraclinicos '!K2076&gt;=92,AA2140=2)),1,OR(AND('Paraclinicos '!K2076&gt;=88,'Paraclinicos '!K2076&lt;=92),AND('Paraclinicos '!K2076&gt;=93,AA2140=0)),0),"")</f>
        <v/>
      </c>
      <c r="AA2140" t="str" cm="1">
        <f t="array" ref="AA2140">_xlfn.IFS('Paraclinicos '!E2075="","",'Paraclinicos '!E2075="Oxigeno",2,'Paraclinicos '!E2075="Aire",0)</f>
        <v/>
      </c>
    </row>
    <row r="2141" spans="1:27" x14ac:dyDescent="0.25">
      <c r="A2141">
        <f>'Paraclinicos '!A2076</f>
        <v>0</v>
      </c>
      <c r="B2141" s="3">
        <f>'Paraclinicos '!R2076</f>
        <v>0</v>
      </c>
      <c r="C2141" t="str" cm="1">
        <f t="array" ref="C2141">_xlfn.IFS('Paraclinicos '!Q2076="","",'Paraclinicos '!Q2076&gt;60,3,'Paraclinicos '!Q2076&lt;=60,1)</f>
        <v/>
      </c>
      <c r="D2141" t="str">
        <f>IFERROR(IF(INDEX('BD Demog para scores enalazar'!BC$2:BC$3000,MATCH(Formulas!A2141,'BD Demog para scores enalazar'!A$2:A$3000,0))=0,"SI","NO"),"")</f>
        <v/>
      </c>
      <c r="E2141" t="str" cm="1">
        <f t="array" ref="E2141">_xlfn.IFS(D2141="","",D2141="SI",4,D2141="NO",1)</f>
        <v/>
      </c>
      <c r="F2141" t="str" cm="1">
        <f t="array" ref="F2141">_xlfn.IFS('Paraclinicos '!B2076="","",'Paraclinicos '!B2076&gt;1,1,'Paraclinicos '!B2076&lt;=1,3)</f>
        <v/>
      </c>
      <c r="G2141" t="str" cm="1">
        <f t="array" ref="G2141">_xlfn.IFS('Paraclinicos '!D2076="","",AND('Paraclinicos '!D2076&gt;=250,'Paraclinicos '!D2076&lt;=500),2,'Paraclinicos '!D2076&gt;500,3,'Paraclinicos '!D2076&lt;250,1)</f>
        <v/>
      </c>
      <c r="H2141" s="50" t="str">
        <f t="shared" si="100"/>
        <v/>
      </c>
      <c r="I2141" t="str" cm="1">
        <f t="array" ref="I2141">_xlfn.IFS('Paraclinicos '!Q2076="","",'Paraclinicos '!Q2076&gt;=65,1,'Paraclinicos '!Q2076&lt;65,0)</f>
        <v/>
      </c>
      <c r="J2141" t="str" cm="1">
        <f t="array" ref="J2141">_xlfn.IFS('Paraclinicos '!I2076="","",'Paraclinicos '!I2076&gt;7,1,'Paraclinicos '!I2076&lt;=7,0)</f>
        <v/>
      </c>
      <c r="K2141" t="str" cm="1">
        <f t="array" ref="K2141">_xlfn.IFS('Paraclinicos '!W2076="","",'Paraclinicos '!W2076&lt;=8,1,'Paraclinicos '!W2076&gt;8,0)</f>
        <v/>
      </c>
      <c r="L2141" t="str" cm="1">
        <f t="array" ref="L2141">_xlfn.IFS('Paraclinicos '!S2076="","",'Paraclinicos '!S2076&gt;=30,1,'Paraclinicos '!S2076&lt;30,0)</f>
        <v/>
      </c>
      <c r="M2141" t="str" cm="1">
        <f t="array" ref="M2141">_xlfn.IFS(OR('Paraclinicos '!T2076="",'Paraclinicos '!U2076=""),"",OR('Paraclinicos '!T2076&lt;=90,'Paraclinicos '!U2076&lt;=60),1,OR('Paraclinicos '!T2076&gt;90,'Paraclinicos '!U2076&gt;60),0)</f>
        <v/>
      </c>
      <c r="N2141" s="45" t="str">
        <f t="shared" si="101"/>
        <v/>
      </c>
      <c r="O2141" t="str" cm="1">
        <f t="array" ref="O2141">_xlfn.IFS(OR('Paraclinicos '!M2076="",'Paraclinicos '!N2076="",'Paraclinicos '!N2076=0),"",'Paraclinicos '!M2076/'Paraclinicos '!N2076&lt;100,4,'Paraclinicos '!M2076/'Paraclinicos '!N2076&lt;200,3,'Paraclinicos '!M2076/'Paraclinicos '!N2076&lt;300,2,'Paraclinicos '!M2076/'Paraclinicos '!N2076&lt;400,1,'Paraclinicos '!M2076/'Paraclinicos '!N2076&gt;=400,0)</f>
        <v/>
      </c>
      <c r="P2141" t="str" cm="1">
        <f t="array" ref="P2141">_xlfn.IFS('Paraclinicos '!C2076="","",'Paraclinicos '!C2076&lt;20,4,'Paraclinicos '!C2076&lt;50,3,'Paraclinicos '!C2076&lt;100,2,'Paraclinicos '!C2076&lt;150,1,'Paraclinicos '!C2076&gt;150,0)</f>
        <v/>
      </c>
      <c r="Q2141" t="str" cm="1">
        <f t="array" ref="Q2141">_xlfn.IFS('Paraclinicos '!O2076="","",'Paraclinicos '!O2076&lt;1.2,0,'Paraclinicos '!O2076&lt;2,1,'Paraclinicos '!O2076&lt;3.5,2,'Paraclinicos '!O2076&lt;5,3,'Paraclinicos '!O2076&gt;5,4)</f>
        <v/>
      </c>
      <c r="R2141" t="str" cm="1">
        <f t="array" ref="R2141">_xlfn.IFS('Paraclinicos '!J2076="","",'Paraclinicos '!J2076&lt;1.2,0,'Paraclinicos '!J2076&lt;2,1,'Paraclinicos '!J2076&lt;6,2,'Paraclinicos '!J2076&lt;12,3,'Paraclinicos '!J2076&gt;=12,4)</f>
        <v/>
      </c>
      <c r="S2141" t="str" cm="1">
        <f t="array" ref="S2141">_xlfn.IFS('Paraclinicos '!Y2076="","",'Paraclinicos '!Y2076&lt;70,1,'Paraclinicos '!Y2076&gt;=70,0)</f>
        <v/>
      </c>
      <c r="T2141" t="str" cm="1">
        <f t="array" ref="T2141">_xlfn.IFS('Paraclinicos '!W2076="","",'Paraclinicos '!W2076&lt;6,4,'Paraclinicos '!W2076&lt;10,3,'Paraclinicos '!W2076&lt;13,2,'Paraclinicos '!W2076&lt;15,1,'Paraclinicos '!W2076=15,0)</f>
        <v/>
      </c>
      <c r="U2141" s="54" t="str">
        <f t="shared" si="99"/>
        <v/>
      </c>
      <c r="V2141" t="str" cm="1">
        <f t="array" ref="V2141">_xlfn.IFS('Paraclinicos '!S2076="","",OR('Paraclinicos '!S2076&lt;=8,'Paraclinicos '!S2076&gt;=25),3,'Paraclinicos '!S2076&lt;12,1,'Paraclinicos '!S2076&lt;21,0,'Paraclinicos '!S2076&lt;25,2)</f>
        <v/>
      </c>
      <c r="W2141" t="str">
        <f>IFERROR(IF(INDEX('BD Demog para scores enalazar'!Y$2:'BD Demog para scores enalazar'!Y$3000,MATCH(Formulas!A2141,'BD Demog para scores enalazar'!A$2:'BD Demog para scores enalazar'!A$3000,0))=1,"SI","NO"),"")</f>
        <v/>
      </c>
      <c r="X2141" s="9" t="str">
        <f>IFERROR(IF(INDEX('BD Demog para scores enalazar'!AJ$2:'BD Demog para scores enalazar'!AJ$3000,MATCH(Formulas!A2141,'BD Demog para scores enalazar'!A$2:'BD Demog para scores enalazar'!A$3000,0))=1,"SI","NO"),"")</f>
        <v/>
      </c>
      <c r="Y2141" t="str" cm="1">
        <f t="array" ref="Y2141">IF(AND(W2141="NO",X2141="NO"),_xlfn.IFS('Paraclinicos '!K2076&lt;=91,3,'Paraclinicos '!K2076&lt;94,2,'Paraclinicos '!K2076&lt;96,1,'Paraclinicos '!K2076&gt;=96,0),"")</f>
        <v/>
      </c>
      <c r="Z2141" t="str" cm="1">
        <f t="array" ref="Z2141">IF(OR(W2141="SI",X2141="SI"),_xlfn.IFS(OR(AND('Paraclinicos '!K2077&lt;=83),AND('Paraclinicos '!K2077&gt;=97,AA2141=2)),3,OR(AND('Paraclinicos '!K2077&lt;=86),AND('Paraclinicos '!K2077&gt;=94,AA2141=2)),2,OR(AND('Paraclinicos '!K2077&lt;=88),AND('Paraclinicos '!K2077&gt;=92,AA2141=2)),1,OR(AND('Paraclinicos '!K2077&gt;=88,'Paraclinicos '!K2077&lt;=92),AND('Paraclinicos '!K2077&gt;=93,AA2141=0)),0),"")</f>
        <v/>
      </c>
      <c r="AA2141" t="str" cm="1">
        <f t="array" ref="AA2141">_xlfn.IFS('Paraclinicos '!E2076="","",'Paraclinicos '!E2076="Oxigeno",2,'Paraclinicos '!E2076="Aire",0)</f>
        <v/>
      </c>
    </row>
    <row r="2142" spans="1:27" x14ac:dyDescent="0.25">
      <c r="A2142">
        <f>'Paraclinicos '!A2077</f>
        <v>0</v>
      </c>
      <c r="B2142" s="3">
        <f>'Paraclinicos '!R2077</f>
        <v>0</v>
      </c>
      <c r="C2142" t="str" cm="1">
        <f t="array" ref="C2142">_xlfn.IFS('Paraclinicos '!Q2077="","",'Paraclinicos '!Q2077&gt;60,3,'Paraclinicos '!Q2077&lt;=60,1)</f>
        <v/>
      </c>
      <c r="D2142" t="str">
        <f>IFERROR(IF(INDEX('BD Demog para scores enalazar'!BC$2:BC$3000,MATCH(Formulas!A2142,'BD Demog para scores enalazar'!A$2:A$3000,0))=0,"SI","NO"),"")</f>
        <v/>
      </c>
      <c r="E2142" t="str" cm="1">
        <f t="array" ref="E2142">_xlfn.IFS(D2142="","",D2142="SI",4,D2142="NO",1)</f>
        <v/>
      </c>
      <c r="F2142" t="str" cm="1">
        <f t="array" ref="F2142">_xlfn.IFS('Paraclinicos '!B2077="","",'Paraclinicos '!B2077&gt;1,1,'Paraclinicos '!B2077&lt;=1,3)</f>
        <v/>
      </c>
      <c r="G2142" t="str" cm="1">
        <f t="array" ref="G2142">_xlfn.IFS('Paraclinicos '!D2077="","",AND('Paraclinicos '!D2077&gt;=250,'Paraclinicos '!D2077&lt;=500),2,'Paraclinicos '!D2077&gt;500,3,'Paraclinicos '!D2077&lt;250,1)</f>
        <v/>
      </c>
      <c r="H2142" s="50" t="str">
        <f t="shared" si="100"/>
        <v/>
      </c>
      <c r="I2142" t="str" cm="1">
        <f t="array" ref="I2142">_xlfn.IFS('Paraclinicos '!Q2077="","",'Paraclinicos '!Q2077&gt;=65,1,'Paraclinicos '!Q2077&lt;65,0)</f>
        <v/>
      </c>
      <c r="J2142" t="str" cm="1">
        <f t="array" ref="J2142">_xlfn.IFS('Paraclinicos '!I2077="","",'Paraclinicos '!I2077&gt;7,1,'Paraclinicos '!I2077&lt;=7,0)</f>
        <v/>
      </c>
      <c r="K2142" t="str" cm="1">
        <f t="array" ref="K2142">_xlfn.IFS('Paraclinicos '!W2077="","",'Paraclinicos '!W2077&lt;=8,1,'Paraclinicos '!W2077&gt;8,0)</f>
        <v/>
      </c>
      <c r="L2142" t="str" cm="1">
        <f t="array" ref="L2142">_xlfn.IFS('Paraclinicos '!S2077="","",'Paraclinicos '!S2077&gt;=30,1,'Paraclinicos '!S2077&lt;30,0)</f>
        <v/>
      </c>
      <c r="M2142" t="str" cm="1">
        <f t="array" ref="M2142">_xlfn.IFS(OR('Paraclinicos '!T2077="",'Paraclinicos '!U2077=""),"",OR('Paraclinicos '!T2077&lt;=90,'Paraclinicos '!U2077&lt;=60),1,OR('Paraclinicos '!T2077&gt;90,'Paraclinicos '!U2077&gt;60),0)</f>
        <v/>
      </c>
      <c r="N2142" s="45" t="str">
        <f t="shared" si="101"/>
        <v/>
      </c>
      <c r="O2142" t="str" cm="1">
        <f t="array" ref="O2142">_xlfn.IFS(OR('Paraclinicos '!M2077="",'Paraclinicos '!N2077="",'Paraclinicos '!N2077=0),"",'Paraclinicos '!M2077/'Paraclinicos '!N2077&lt;100,4,'Paraclinicos '!M2077/'Paraclinicos '!N2077&lt;200,3,'Paraclinicos '!M2077/'Paraclinicos '!N2077&lt;300,2,'Paraclinicos '!M2077/'Paraclinicos '!N2077&lt;400,1,'Paraclinicos '!M2077/'Paraclinicos '!N2077&gt;=400,0)</f>
        <v/>
      </c>
      <c r="P2142" t="str" cm="1">
        <f t="array" ref="P2142">_xlfn.IFS('Paraclinicos '!C2077="","",'Paraclinicos '!C2077&lt;20,4,'Paraclinicos '!C2077&lt;50,3,'Paraclinicos '!C2077&lt;100,2,'Paraclinicos '!C2077&lt;150,1,'Paraclinicos '!C2077&gt;150,0)</f>
        <v/>
      </c>
      <c r="Q2142" t="str" cm="1">
        <f t="array" ref="Q2142">_xlfn.IFS('Paraclinicos '!O2077="","",'Paraclinicos '!O2077&lt;1.2,0,'Paraclinicos '!O2077&lt;2,1,'Paraclinicos '!O2077&lt;3.5,2,'Paraclinicos '!O2077&lt;5,3,'Paraclinicos '!O2077&gt;5,4)</f>
        <v/>
      </c>
      <c r="R2142" t="str" cm="1">
        <f t="array" ref="R2142">_xlfn.IFS('Paraclinicos '!J2077="","",'Paraclinicos '!J2077&lt;1.2,0,'Paraclinicos '!J2077&lt;2,1,'Paraclinicos '!J2077&lt;6,2,'Paraclinicos '!J2077&lt;12,3,'Paraclinicos '!J2077&gt;=12,4)</f>
        <v/>
      </c>
      <c r="S2142" t="str" cm="1">
        <f t="array" ref="S2142">_xlfn.IFS('Paraclinicos '!Y2077="","",'Paraclinicos '!Y2077&lt;70,1,'Paraclinicos '!Y2077&gt;=70,0)</f>
        <v/>
      </c>
      <c r="T2142" t="str" cm="1">
        <f t="array" ref="T2142">_xlfn.IFS('Paraclinicos '!W2077="","",'Paraclinicos '!W2077&lt;6,4,'Paraclinicos '!W2077&lt;10,3,'Paraclinicos '!W2077&lt;13,2,'Paraclinicos '!W2077&lt;15,1,'Paraclinicos '!W2077=15,0)</f>
        <v/>
      </c>
      <c r="U2142" s="54" t="str">
        <f t="shared" si="99"/>
        <v/>
      </c>
      <c r="V2142" t="str" cm="1">
        <f t="array" ref="V2142">_xlfn.IFS('Paraclinicos '!S2077="","",OR('Paraclinicos '!S2077&lt;=8,'Paraclinicos '!S2077&gt;=25),3,'Paraclinicos '!S2077&lt;12,1,'Paraclinicos '!S2077&lt;21,0,'Paraclinicos '!S2077&lt;25,2)</f>
        <v/>
      </c>
      <c r="W2142" t="str">
        <f>IFERROR(IF(INDEX('BD Demog para scores enalazar'!Y$2:'BD Demog para scores enalazar'!Y$3000,MATCH(Formulas!A2142,'BD Demog para scores enalazar'!A$2:'BD Demog para scores enalazar'!A$3000,0))=1,"SI","NO"),"")</f>
        <v/>
      </c>
      <c r="X2142" s="9" t="str">
        <f>IFERROR(IF(INDEX('BD Demog para scores enalazar'!AJ$2:'BD Demog para scores enalazar'!AJ$3000,MATCH(Formulas!A2142,'BD Demog para scores enalazar'!A$2:'BD Demog para scores enalazar'!A$3000,0))=1,"SI","NO"),"")</f>
        <v/>
      </c>
      <c r="Y2142" t="str" cm="1">
        <f t="array" ref="Y2142">IF(AND(W2142="NO",X2142="NO"),_xlfn.IFS('Paraclinicos '!K2077&lt;=91,3,'Paraclinicos '!K2077&lt;94,2,'Paraclinicos '!K2077&lt;96,1,'Paraclinicos '!K2077&gt;=96,0),"")</f>
        <v/>
      </c>
      <c r="Z2142" t="str" cm="1">
        <f t="array" ref="Z2142">IF(OR(W2142="SI",X2142="SI"),_xlfn.IFS(OR(AND('Paraclinicos '!K2078&lt;=83),AND('Paraclinicos '!K2078&gt;=97,AA2142=2)),3,OR(AND('Paraclinicos '!K2078&lt;=86),AND('Paraclinicos '!K2078&gt;=94,AA2142=2)),2,OR(AND('Paraclinicos '!K2078&lt;=88),AND('Paraclinicos '!K2078&gt;=92,AA2142=2)),1,OR(AND('Paraclinicos '!K2078&gt;=88,'Paraclinicos '!K2078&lt;=92),AND('Paraclinicos '!K2078&gt;=93,AA2142=0)),0),"")</f>
        <v/>
      </c>
      <c r="AA2142" t="str" cm="1">
        <f t="array" ref="AA2142">_xlfn.IFS('Paraclinicos '!E2077="","",'Paraclinicos '!E2077="Oxigeno",2,'Paraclinicos '!E2077="Aire",0)</f>
        <v/>
      </c>
    </row>
    <row r="2143" spans="1:27" x14ac:dyDescent="0.25">
      <c r="A2143">
        <f>'Paraclinicos '!A2078</f>
        <v>0</v>
      </c>
      <c r="B2143" s="3">
        <f>'Paraclinicos '!R2078</f>
        <v>0</v>
      </c>
      <c r="C2143" t="str" cm="1">
        <f t="array" ref="C2143">_xlfn.IFS('Paraclinicos '!Q2078="","",'Paraclinicos '!Q2078&gt;60,3,'Paraclinicos '!Q2078&lt;=60,1)</f>
        <v/>
      </c>
      <c r="D2143" t="str">
        <f>IFERROR(IF(INDEX('BD Demog para scores enalazar'!BC$2:BC$3000,MATCH(Formulas!A2143,'BD Demog para scores enalazar'!A$2:A$3000,0))=0,"SI","NO"),"")</f>
        <v/>
      </c>
      <c r="E2143" t="str" cm="1">
        <f t="array" ref="E2143">_xlfn.IFS(D2143="","",D2143="SI",4,D2143="NO",1)</f>
        <v/>
      </c>
      <c r="F2143" t="str" cm="1">
        <f t="array" ref="F2143">_xlfn.IFS('Paraclinicos '!B2078="","",'Paraclinicos '!B2078&gt;1,1,'Paraclinicos '!B2078&lt;=1,3)</f>
        <v/>
      </c>
      <c r="G2143" t="str" cm="1">
        <f t="array" ref="G2143">_xlfn.IFS('Paraclinicos '!D2078="","",AND('Paraclinicos '!D2078&gt;=250,'Paraclinicos '!D2078&lt;=500),2,'Paraclinicos '!D2078&gt;500,3,'Paraclinicos '!D2078&lt;250,1)</f>
        <v/>
      </c>
      <c r="H2143" s="50" t="str">
        <f t="shared" si="100"/>
        <v/>
      </c>
      <c r="I2143" t="str" cm="1">
        <f t="array" ref="I2143">_xlfn.IFS('Paraclinicos '!Q2078="","",'Paraclinicos '!Q2078&gt;=65,1,'Paraclinicos '!Q2078&lt;65,0)</f>
        <v/>
      </c>
      <c r="J2143" t="str" cm="1">
        <f t="array" ref="J2143">_xlfn.IFS('Paraclinicos '!I2078="","",'Paraclinicos '!I2078&gt;7,1,'Paraclinicos '!I2078&lt;=7,0)</f>
        <v/>
      </c>
      <c r="K2143" t="str" cm="1">
        <f t="array" ref="K2143">_xlfn.IFS('Paraclinicos '!W2078="","",'Paraclinicos '!W2078&lt;=8,1,'Paraclinicos '!W2078&gt;8,0)</f>
        <v/>
      </c>
      <c r="L2143" t="str" cm="1">
        <f t="array" ref="L2143">_xlfn.IFS('Paraclinicos '!S2078="","",'Paraclinicos '!S2078&gt;=30,1,'Paraclinicos '!S2078&lt;30,0)</f>
        <v/>
      </c>
      <c r="M2143" t="str" cm="1">
        <f t="array" ref="M2143">_xlfn.IFS(OR('Paraclinicos '!T2078="",'Paraclinicos '!U2078=""),"",OR('Paraclinicos '!T2078&lt;=90,'Paraclinicos '!U2078&lt;=60),1,OR('Paraclinicos '!T2078&gt;90,'Paraclinicos '!U2078&gt;60),0)</f>
        <v/>
      </c>
      <c r="N2143" s="45" t="str">
        <f t="shared" si="101"/>
        <v/>
      </c>
      <c r="O2143" t="str" cm="1">
        <f t="array" ref="O2143">_xlfn.IFS(OR('Paraclinicos '!M2078="",'Paraclinicos '!N2078="",'Paraclinicos '!N2078=0),"",'Paraclinicos '!M2078/'Paraclinicos '!N2078&lt;100,4,'Paraclinicos '!M2078/'Paraclinicos '!N2078&lt;200,3,'Paraclinicos '!M2078/'Paraclinicos '!N2078&lt;300,2,'Paraclinicos '!M2078/'Paraclinicos '!N2078&lt;400,1,'Paraclinicos '!M2078/'Paraclinicos '!N2078&gt;=400,0)</f>
        <v/>
      </c>
      <c r="P2143" t="str" cm="1">
        <f t="array" ref="P2143">_xlfn.IFS('Paraclinicos '!C2078="","",'Paraclinicos '!C2078&lt;20,4,'Paraclinicos '!C2078&lt;50,3,'Paraclinicos '!C2078&lt;100,2,'Paraclinicos '!C2078&lt;150,1,'Paraclinicos '!C2078&gt;150,0)</f>
        <v/>
      </c>
      <c r="Q2143" t="str" cm="1">
        <f t="array" ref="Q2143">_xlfn.IFS('Paraclinicos '!O2078="","",'Paraclinicos '!O2078&lt;1.2,0,'Paraclinicos '!O2078&lt;2,1,'Paraclinicos '!O2078&lt;3.5,2,'Paraclinicos '!O2078&lt;5,3,'Paraclinicos '!O2078&gt;5,4)</f>
        <v/>
      </c>
      <c r="R2143" t="str" cm="1">
        <f t="array" ref="R2143">_xlfn.IFS('Paraclinicos '!J2078="","",'Paraclinicos '!J2078&lt;1.2,0,'Paraclinicos '!J2078&lt;2,1,'Paraclinicos '!J2078&lt;6,2,'Paraclinicos '!J2078&lt;12,3,'Paraclinicos '!J2078&gt;=12,4)</f>
        <v/>
      </c>
      <c r="S2143" t="str" cm="1">
        <f t="array" ref="S2143">_xlfn.IFS('Paraclinicos '!Y2078="","",'Paraclinicos '!Y2078&lt;70,1,'Paraclinicos '!Y2078&gt;=70,0)</f>
        <v/>
      </c>
      <c r="T2143" t="str" cm="1">
        <f t="array" ref="T2143">_xlfn.IFS('Paraclinicos '!W2078="","",'Paraclinicos '!W2078&lt;6,4,'Paraclinicos '!W2078&lt;10,3,'Paraclinicos '!W2078&lt;13,2,'Paraclinicos '!W2078&lt;15,1,'Paraclinicos '!W2078=15,0)</f>
        <v/>
      </c>
      <c r="U2143" s="54" t="str">
        <f t="shared" si="99"/>
        <v/>
      </c>
      <c r="V2143" t="str" cm="1">
        <f t="array" ref="V2143">_xlfn.IFS('Paraclinicos '!S2078="","",OR('Paraclinicos '!S2078&lt;=8,'Paraclinicos '!S2078&gt;=25),3,'Paraclinicos '!S2078&lt;12,1,'Paraclinicos '!S2078&lt;21,0,'Paraclinicos '!S2078&lt;25,2)</f>
        <v/>
      </c>
      <c r="W2143" t="str">
        <f>IFERROR(IF(INDEX('BD Demog para scores enalazar'!Y$2:'BD Demog para scores enalazar'!Y$3000,MATCH(Formulas!A2143,'BD Demog para scores enalazar'!A$2:'BD Demog para scores enalazar'!A$3000,0))=1,"SI","NO"),"")</f>
        <v/>
      </c>
      <c r="X2143" s="9" t="str">
        <f>IFERROR(IF(INDEX('BD Demog para scores enalazar'!AJ$2:'BD Demog para scores enalazar'!AJ$3000,MATCH(Formulas!A2143,'BD Demog para scores enalazar'!A$2:'BD Demog para scores enalazar'!A$3000,0))=1,"SI","NO"),"")</f>
        <v/>
      </c>
      <c r="Y2143" t="str" cm="1">
        <f t="array" ref="Y2143">IF(AND(W2143="NO",X2143="NO"),_xlfn.IFS('Paraclinicos '!K2078&lt;=91,3,'Paraclinicos '!K2078&lt;94,2,'Paraclinicos '!K2078&lt;96,1,'Paraclinicos '!K2078&gt;=96,0),"")</f>
        <v/>
      </c>
      <c r="Z2143" t="str" cm="1">
        <f t="array" ref="Z2143">IF(OR(W2143="SI",X2143="SI"),_xlfn.IFS(OR(AND('Paraclinicos '!K2079&lt;=83),AND('Paraclinicos '!K2079&gt;=97,AA2143=2)),3,OR(AND('Paraclinicos '!K2079&lt;=86),AND('Paraclinicos '!K2079&gt;=94,AA2143=2)),2,OR(AND('Paraclinicos '!K2079&lt;=88),AND('Paraclinicos '!K2079&gt;=92,AA2143=2)),1,OR(AND('Paraclinicos '!K2079&gt;=88,'Paraclinicos '!K2079&lt;=92),AND('Paraclinicos '!K2079&gt;=93,AA2143=0)),0),"")</f>
        <v/>
      </c>
      <c r="AA2143" t="str" cm="1">
        <f t="array" ref="AA2143">_xlfn.IFS('Paraclinicos '!E2078="","",'Paraclinicos '!E2078="Oxigeno",2,'Paraclinicos '!E2078="Aire",0)</f>
        <v/>
      </c>
    </row>
    <row r="2144" spans="1:27" x14ac:dyDescent="0.25">
      <c r="A2144">
        <f>'Paraclinicos '!A2079</f>
        <v>0</v>
      </c>
      <c r="B2144" s="3">
        <f>'Paraclinicos '!R2079</f>
        <v>0</v>
      </c>
      <c r="C2144" t="str" cm="1">
        <f t="array" ref="C2144">_xlfn.IFS('Paraclinicos '!Q2079="","",'Paraclinicos '!Q2079&gt;60,3,'Paraclinicos '!Q2079&lt;=60,1)</f>
        <v/>
      </c>
      <c r="D2144" t="str">
        <f>IFERROR(IF(INDEX('BD Demog para scores enalazar'!BC$2:BC$3000,MATCH(Formulas!A2144,'BD Demog para scores enalazar'!A$2:A$3000,0))=0,"SI","NO"),"")</f>
        <v/>
      </c>
      <c r="E2144" t="str" cm="1">
        <f t="array" ref="E2144">_xlfn.IFS(D2144="","",D2144="SI",4,D2144="NO",1)</f>
        <v/>
      </c>
      <c r="F2144" t="str" cm="1">
        <f t="array" ref="F2144">_xlfn.IFS('Paraclinicos '!B2079="","",'Paraclinicos '!B2079&gt;1,1,'Paraclinicos '!B2079&lt;=1,3)</f>
        <v/>
      </c>
      <c r="G2144" t="str" cm="1">
        <f t="array" ref="G2144">_xlfn.IFS('Paraclinicos '!D2079="","",AND('Paraclinicos '!D2079&gt;=250,'Paraclinicos '!D2079&lt;=500),2,'Paraclinicos '!D2079&gt;500,3,'Paraclinicos '!D2079&lt;250,1)</f>
        <v/>
      </c>
      <c r="H2144" s="50" t="str">
        <f t="shared" si="100"/>
        <v/>
      </c>
      <c r="I2144" t="str" cm="1">
        <f t="array" ref="I2144">_xlfn.IFS('Paraclinicos '!Q2079="","",'Paraclinicos '!Q2079&gt;=65,1,'Paraclinicos '!Q2079&lt;65,0)</f>
        <v/>
      </c>
      <c r="J2144" t="str" cm="1">
        <f t="array" ref="J2144">_xlfn.IFS('Paraclinicos '!I2079="","",'Paraclinicos '!I2079&gt;7,1,'Paraclinicos '!I2079&lt;=7,0)</f>
        <v/>
      </c>
      <c r="K2144" t="str" cm="1">
        <f t="array" ref="K2144">_xlfn.IFS('Paraclinicos '!W2079="","",'Paraclinicos '!W2079&lt;=8,1,'Paraclinicos '!W2079&gt;8,0)</f>
        <v/>
      </c>
      <c r="L2144" t="str" cm="1">
        <f t="array" ref="L2144">_xlfn.IFS('Paraclinicos '!S2079="","",'Paraclinicos '!S2079&gt;=30,1,'Paraclinicos '!S2079&lt;30,0)</f>
        <v/>
      </c>
      <c r="M2144" t="str" cm="1">
        <f t="array" ref="M2144">_xlfn.IFS(OR('Paraclinicos '!T2079="",'Paraclinicos '!U2079=""),"",OR('Paraclinicos '!T2079&lt;=90,'Paraclinicos '!U2079&lt;=60),1,OR('Paraclinicos '!T2079&gt;90,'Paraclinicos '!U2079&gt;60),0)</f>
        <v/>
      </c>
      <c r="N2144" s="45" t="str">
        <f t="shared" si="101"/>
        <v/>
      </c>
      <c r="O2144" t="str" cm="1">
        <f t="array" ref="O2144">_xlfn.IFS(OR('Paraclinicos '!M2079="",'Paraclinicos '!N2079="",'Paraclinicos '!N2079=0),"",'Paraclinicos '!M2079/'Paraclinicos '!N2079&lt;100,4,'Paraclinicos '!M2079/'Paraclinicos '!N2079&lt;200,3,'Paraclinicos '!M2079/'Paraclinicos '!N2079&lt;300,2,'Paraclinicos '!M2079/'Paraclinicos '!N2079&lt;400,1,'Paraclinicos '!M2079/'Paraclinicos '!N2079&gt;=400,0)</f>
        <v/>
      </c>
      <c r="P2144" t="str" cm="1">
        <f t="array" ref="P2144">_xlfn.IFS('Paraclinicos '!C2079="","",'Paraclinicos '!C2079&lt;20,4,'Paraclinicos '!C2079&lt;50,3,'Paraclinicos '!C2079&lt;100,2,'Paraclinicos '!C2079&lt;150,1,'Paraclinicos '!C2079&gt;150,0)</f>
        <v/>
      </c>
      <c r="Q2144" t="str" cm="1">
        <f t="array" ref="Q2144">_xlfn.IFS('Paraclinicos '!O2079="","",'Paraclinicos '!O2079&lt;1.2,0,'Paraclinicos '!O2079&lt;2,1,'Paraclinicos '!O2079&lt;3.5,2,'Paraclinicos '!O2079&lt;5,3,'Paraclinicos '!O2079&gt;5,4)</f>
        <v/>
      </c>
      <c r="R2144" t="str" cm="1">
        <f t="array" ref="R2144">_xlfn.IFS('Paraclinicos '!J2079="","",'Paraclinicos '!J2079&lt;1.2,0,'Paraclinicos '!J2079&lt;2,1,'Paraclinicos '!J2079&lt;6,2,'Paraclinicos '!J2079&lt;12,3,'Paraclinicos '!J2079&gt;=12,4)</f>
        <v/>
      </c>
      <c r="S2144" t="str" cm="1">
        <f t="array" ref="S2144">_xlfn.IFS('Paraclinicos '!Y2079="","",'Paraclinicos '!Y2079&lt;70,1,'Paraclinicos '!Y2079&gt;=70,0)</f>
        <v/>
      </c>
      <c r="T2144" t="str" cm="1">
        <f t="array" ref="T2144">_xlfn.IFS('Paraclinicos '!W2079="","",'Paraclinicos '!W2079&lt;6,4,'Paraclinicos '!W2079&lt;10,3,'Paraclinicos '!W2079&lt;13,2,'Paraclinicos '!W2079&lt;15,1,'Paraclinicos '!W2079=15,0)</f>
        <v/>
      </c>
      <c r="U2144" s="54" t="str">
        <f t="shared" si="99"/>
        <v/>
      </c>
      <c r="V2144" t="str" cm="1">
        <f t="array" ref="V2144">_xlfn.IFS('Paraclinicos '!S2079="","",OR('Paraclinicos '!S2079&lt;=8,'Paraclinicos '!S2079&gt;=25),3,'Paraclinicos '!S2079&lt;12,1,'Paraclinicos '!S2079&lt;21,0,'Paraclinicos '!S2079&lt;25,2)</f>
        <v/>
      </c>
      <c r="W2144" t="str">
        <f>IFERROR(IF(INDEX('BD Demog para scores enalazar'!Y$2:'BD Demog para scores enalazar'!Y$3000,MATCH(Formulas!A2144,'BD Demog para scores enalazar'!A$2:'BD Demog para scores enalazar'!A$3000,0))=1,"SI","NO"),"")</f>
        <v/>
      </c>
      <c r="X2144" s="9" t="str">
        <f>IFERROR(IF(INDEX('BD Demog para scores enalazar'!AJ$2:'BD Demog para scores enalazar'!AJ$3000,MATCH(Formulas!A2144,'BD Demog para scores enalazar'!A$2:'BD Demog para scores enalazar'!A$3000,0))=1,"SI","NO"),"")</f>
        <v/>
      </c>
      <c r="Y2144" t="str" cm="1">
        <f t="array" ref="Y2144">IF(AND(W2144="NO",X2144="NO"),_xlfn.IFS('Paraclinicos '!K2079&lt;=91,3,'Paraclinicos '!K2079&lt;94,2,'Paraclinicos '!K2079&lt;96,1,'Paraclinicos '!K2079&gt;=96,0),"")</f>
        <v/>
      </c>
      <c r="Z2144" t="str" cm="1">
        <f t="array" ref="Z2144">IF(OR(W2144="SI",X2144="SI"),_xlfn.IFS(OR(AND('Paraclinicos '!K2080&lt;=83),AND('Paraclinicos '!K2080&gt;=97,AA2144=2)),3,OR(AND('Paraclinicos '!K2080&lt;=86),AND('Paraclinicos '!K2080&gt;=94,AA2144=2)),2,OR(AND('Paraclinicos '!K2080&lt;=88),AND('Paraclinicos '!K2080&gt;=92,AA2144=2)),1,OR(AND('Paraclinicos '!K2080&gt;=88,'Paraclinicos '!K2080&lt;=92),AND('Paraclinicos '!K2080&gt;=93,AA2144=0)),0),"")</f>
        <v/>
      </c>
      <c r="AA2144" t="str" cm="1">
        <f t="array" ref="AA2144">_xlfn.IFS('Paraclinicos '!E2079="","",'Paraclinicos '!E2079="Oxigeno",2,'Paraclinicos '!E2079="Aire",0)</f>
        <v/>
      </c>
    </row>
    <row r="2145" spans="1:27" x14ac:dyDescent="0.25">
      <c r="A2145">
        <f>'Paraclinicos '!A2080</f>
        <v>0</v>
      </c>
      <c r="B2145" s="3">
        <f>'Paraclinicos '!R2080</f>
        <v>0</v>
      </c>
      <c r="C2145" t="str" cm="1">
        <f t="array" ref="C2145">_xlfn.IFS('Paraclinicos '!Q2080="","",'Paraclinicos '!Q2080&gt;60,3,'Paraclinicos '!Q2080&lt;=60,1)</f>
        <v/>
      </c>
      <c r="D2145" t="str">
        <f>IFERROR(IF(INDEX('BD Demog para scores enalazar'!BC$2:BC$3000,MATCH(Formulas!A2145,'BD Demog para scores enalazar'!A$2:A$3000,0))=0,"SI","NO"),"")</f>
        <v/>
      </c>
      <c r="E2145" t="str" cm="1">
        <f t="array" ref="E2145">_xlfn.IFS(D2145="","",D2145="SI",4,D2145="NO",1)</f>
        <v/>
      </c>
      <c r="F2145" t="str" cm="1">
        <f t="array" ref="F2145">_xlfn.IFS('Paraclinicos '!B2080="","",'Paraclinicos '!B2080&gt;1,1,'Paraclinicos '!B2080&lt;=1,3)</f>
        <v/>
      </c>
      <c r="G2145" t="str" cm="1">
        <f t="array" ref="G2145">_xlfn.IFS('Paraclinicos '!D2080="","",AND('Paraclinicos '!D2080&gt;=250,'Paraclinicos '!D2080&lt;=500),2,'Paraclinicos '!D2080&gt;500,3,'Paraclinicos '!D2080&lt;250,1)</f>
        <v/>
      </c>
      <c r="H2145" s="50" t="str">
        <f t="shared" si="100"/>
        <v/>
      </c>
      <c r="I2145" t="str" cm="1">
        <f t="array" ref="I2145">_xlfn.IFS('Paraclinicos '!Q2080="","",'Paraclinicos '!Q2080&gt;=65,1,'Paraclinicos '!Q2080&lt;65,0)</f>
        <v/>
      </c>
      <c r="J2145" t="str" cm="1">
        <f t="array" ref="J2145">_xlfn.IFS('Paraclinicos '!I2080="","",'Paraclinicos '!I2080&gt;7,1,'Paraclinicos '!I2080&lt;=7,0)</f>
        <v/>
      </c>
      <c r="K2145" t="str" cm="1">
        <f t="array" ref="K2145">_xlfn.IFS('Paraclinicos '!W2080="","",'Paraclinicos '!W2080&lt;=8,1,'Paraclinicos '!W2080&gt;8,0)</f>
        <v/>
      </c>
      <c r="L2145" t="str" cm="1">
        <f t="array" ref="L2145">_xlfn.IFS('Paraclinicos '!S2080="","",'Paraclinicos '!S2080&gt;=30,1,'Paraclinicos '!S2080&lt;30,0)</f>
        <v/>
      </c>
      <c r="M2145" t="str" cm="1">
        <f t="array" ref="M2145">_xlfn.IFS(OR('Paraclinicos '!T2080="",'Paraclinicos '!U2080=""),"",OR('Paraclinicos '!T2080&lt;=90,'Paraclinicos '!U2080&lt;=60),1,OR('Paraclinicos '!T2080&gt;90,'Paraclinicos '!U2080&gt;60),0)</f>
        <v/>
      </c>
      <c r="N2145" s="45" t="str">
        <f t="shared" si="101"/>
        <v/>
      </c>
      <c r="O2145" t="str" cm="1">
        <f t="array" ref="O2145">_xlfn.IFS(OR('Paraclinicos '!M2080="",'Paraclinicos '!N2080="",'Paraclinicos '!N2080=0),"",'Paraclinicos '!M2080/'Paraclinicos '!N2080&lt;100,4,'Paraclinicos '!M2080/'Paraclinicos '!N2080&lt;200,3,'Paraclinicos '!M2080/'Paraclinicos '!N2080&lt;300,2,'Paraclinicos '!M2080/'Paraclinicos '!N2080&lt;400,1,'Paraclinicos '!M2080/'Paraclinicos '!N2080&gt;=400,0)</f>
        <v/>
      </c>
      <c r="P2145" t="str" cm="1">
        <f t="array" ref="P2145">_xlfn.IFS('Paraclinicos '!C2080="","",'Paraclinicos '!C2080&lt;20,4,'Paraclinicos '!C2080&lt;50,3,'Paraclinicos '!C2080&lt;100,2,'Paraclinicos '!C2080&lt;150,1,'Paraclinicos '!C2080&gt;150,0)</f>
        <v/>
      </c>
      <c r="Q2145" t="str" cm="1">
        <f t="array" ref="Q2145">_xlfn.IFS('Paraclinicos '!O2080="","",'Paraclinicos '!O2080&lt;1.2,0,'Paraclinicos '!O2080&lt;2,1,'Paraclinicos '!O2080&lt;3.5,2,'Paraclinicos '!O2080&lt;5,3,'Paraclinicos '!O2080&gt;5,4)</f>
        <v/>
      </c>
      <c r="R2145" t="str" cm="1">
        <f t="array" ref="R2145">_xlfn.IFS('Paraclinicos '!J2080="","",'Paraclinicos '!J2080&lt;1.2,0,'Paraclinicos '!J2080&lt;2,1,'Paraclinicos '!J2080&lt;6,2,'Paraclinicos '!J2080&lt;12,3,'Paraclinicos '!J2080&gt;=12,4)</f>
        <v/>
      </c>
      <c r="S2145" t="str" cm="1">
        <f t="array" ref="S2145">_xlfn.IFS('Paraclinicos '!Y2080="","",'Paraclinicos '!Y2080&lt;70,1,'Paraclinicos '!Y2080&gt;=70,0)</f>
        <v/>
      </c>
      <c r="T2145" t="str" cm="1">
        <f t="array" ref="T2145">_xlfn.IFS('Paraclinicos '!W2080="","",'Paraclinicos '!W2080&lt;6,4,'Paraclinicos '!W2080&lt;10,3,'Paraclinicos '!W2080&lt;13,2,'Paraclinicos '!W2080&lt;15,1,'Paraclinicos '!W2080=15,0)</f>
        <v/>
      </c>
      <c r="U2145" s="54" t="str">
        <f t="shared" si="99"/>
        <v/>
      </c>
      <c r="V2145" t="str" cm="1">
        <f t="array" ref="V2145">_xlfn.IFS('Paraclinicos '!S2080="","",OR('Paraclinicos '!S2080&lt;=8,'Paraclinicos '!S2080&gt;=25),3,'Paraclinicos '!S2080&lt;12,1,'Paraclinicos '!S2080&lt;21,0,'Paraclinicos '!S2080&lt;25,2)</f>
        <v/>
      </c>
      <c r="W2145" t="str">
        <f>IFERROR(IF(INDEX('BD Demog para scores enalazar'!Y$2:'BD Demog para scores enalazar'!Y$3000,MATCH(Formulas!A2145,'BD Demog para scores enalazar'!A$2:'BD Demog para scores enalazar'!A$3000,0))=1,"SI","NO"),"")</f>
        <v/>
      </c>
      <c r="X2145" s="9" t="str">
        <f>IFERROR(IF(INDEX('BD Demog para scores enalazar'!AJ$2:'BD Demog para scores enalazar'!AJ$3000,MATCH(Formulas!A2145,'BD Demog para scores enalazar'!A$2:'BD Demog para scores enalazar'!A$3000,0))=1,"SI","NO"),"")</f>
        <v/>
      </c>
      <c r="Y2145" t="str" cm="1">
        <f t="array" ref="Y2145">IF(AND(W2145="NO",X2145="NO"),_xlfn.IFS('Paraclinicos '!K2080&lt;=91,3,'Paraclinicos '!K2080&lt;94,2,'Paraclinicos '!K2080&lt;96,1,'Paraclinicos '!K2080&gt;=96,0),"")</f>
        <v/>
      </c>
      <c r="Z2145" t="str" cm="1">
        <f t="array" ref="Z2145">IF(OR(W2145="SI",X2145="SI"),_xlfn.IFS(OR(AND('Paraclinicos '!K2081&lt;=83),AND('Paraclinicos '!K2081&gt;=97,AA2145=2)),3,OR(AND('Paraclinicos '!K2081&lt;=86),AND('Paraclinicos '!K2081&gt;=94,AA2145=2)),2,OR(AND('Paraclinicos '!K2081&lt;=88),AND('Paraclinicos '!K2081&gt;=92,AA2145=2)),1,OR(AND('Paraclinicos '!K2081&gt;=88,'Paraclinicos '!K2081&lt;=92),AND('Paraclinicos '!K2081&gt;=93,AA2145=0)),0),"")</f>
        <v/>
      </c>
      <c r="AA2145" t="str" cm="1">
        <f t="array" ref="AA2145">_xlfn.IFS('Paraclinicos '!E2080="","",'Paraclinicos '!E2080="Oxigeno",2,'Paraclinicos '!E2080="Aire",0)</f>
        <v/>
      </c>
    </row>
    <row r="2146" spans="1:27" x14ac:dyDescent="0.25">
      <c r="A2146">
        <f>'Paraclinicos '!A2081</f>
        <v>0</v>
      </c>
      <c r="B2146" s="3">
        <f>'Paraclinicos '!R2081</f>
        <v>0</v>
      </c>
      <c r="C2146" t="str" cm="1">
        <f t="array" ref="C2146">_xlfn.IFS('Paraclinicos '!Q2081="","",'Paraclinicos '!Q2081&gt;60,3,'Paraclinicos '!Q2081&lt;=60,1)</f>
        <v/>
      </c>
      <c r="D2146" t="str">
        <f>IFERROR(IF(INDEX('BD Demog para scores enalazar'!BC$2:BC$3000,MATCH(Formulas!A2146,'BD Demog para scores enalazar'!A$2:A$3000,0))=0,"SI","NO"),"")</f>
        <v/>
      </c>
      <c r="E2146" t="str" cm="1">
        <f t="array" ref="E2146">_xlfn.IFS(D2146="","",D2146="SI",4,D2146="NO",1)</f>
        <v/>
      </c>
      <c r="F2146" t="str" cm="1">
        <f t="array" ref="F2146">_xlfn.IFS('Paraclinicos '!B2081="","",'Paraclinicos '!B2081&gt;1,1,'Paraclinicos '!B2081&lt;=1,3)</f>
        <v/>
      </c>
      <c r="G2146" t="str" cm="1">
        <f t="array" ref="G2146">_xlfn.IFS('Paraclinicos '!D2081="","",AND('Paraclinicos '!D2081&gt;=250,'Paraclinicos '!D2081&lt;=500),2,'Paraclinicos '!D2081&gt;500,3,'Paraclinicos '!D2081&lt;250,1)</f>
        <v/>
      </c>
      <c r="H2146" s="50" t="str">
        <f t="shared" si="100"/>
        <v/>
      </c>
      <c r="I2146" t="str" cm="1">
        <f t="array" ref="I2146">_xlfn.IFS('Paraclinicos '!Q2081="","",'Paraclinicos '!Q2081&gt;=65,1,'Paraclinicos '!Q2081&lt;65,0)</f>
        <v/>
      </c>
      <c r="J2146" t="str" cm="1">
        <f t="array" ref="J2146">_xlfn.IFS('Paraclinicos '!I2081="","",'Paraclinicos '!I2081&gt;7,1,'Paraclinicos '!I2081&lt;=7,0)</f>
        <v/>
      </c>
      <c r="K2146" t="str" cm="1">
        <f t="array" ref="K2146">_xlfn.IFS('Paraclinicos '!W2081="","",'Paraclinicos '!W2081&lt;=8,1,'Paraclinicos '!W2081&gt;8,0)</f>
        <v/>
      </c>
      <c r="L2146" t="str" cm="1">
        <f t="array" ref="L2146">_xlfn.IFS('Paraclinicos '!S2081="","",'Paraclinicos '!S2081&gt;=30,1,'Paraclinicos '!S2081&lt;30,0)</f>
        <v/>
      </c>
      <c r="M2146" t="str" cm="1">
        <f t="array" ref="M2146">_xlfn.IFS(OR('Paraclinicos '!T2081="",'Paraclinicos '!U2081=""),"",OR('Paraclinicos '!T2081&lt;=90,'Paraclinicos '!U2081&lt;=60),1,OR('Paraclinicos '!T2081&gt;90,'Paraclinicos '!U2081&gt;60),0)</f>
        <v/>
      </c>
      <c r="N2146" s="45" t="str">
        <f t="shared" si="101"/>
        <v/>
      </c>
      <c r="O2146" t="str" cm="1">
        <f t="array" ref="O2146">_xlfn.IFS(OR('Paraclinicos '!M2081="",'Paraclinicos '!N2081="",'Paraclinicos '!N2081=0),"",'Paraclinicos '!M2081/'Paraclinicos '!N2081&lt;100,4,'Paraclinicos '!M2081/'Paraclinicos '!N2081&lt;200,3,'Paraclinicos '!M2081/'Paraclinicos '!N2081&lt;300,2,'Paraclinicos '!M2081/'Paraclinicos '!N2081&lt;400,1,'Paraclinicos '!M2081/'Paraclinicos '!N2081&gt;=400,0)</f>
        <v/>
      </c>
      <c r="P2146" t="str" cm="1">
        <f t="array" ref="P2146">_xlfn.IFS('Paraclinicos '!C2081="","",'Paraclinicos '!C2081&lt;20,4,'Paraclinicos '!C2081&lt;50,3,'Paraclinicos '!C2081&lt;100,2,'Paraclinicos '!C2081&lt;150,1,'Paraclinicos '!C2081&gt;150,0)</f>
        <v/>
      </c>
      <c r="Q2146" t="str" cm="1">
        <f t="array" ref="Q2146">_xlfn.IFS('Paraclinicos '!O2081="","",'Paraclinicos '!O2081&lt;1.2,0,'Paraclinicos '!O2081&lt;2,1,'Paraclinicos '!O2081&lt;3.5,2,'Paraclinicos '!O2081&lt;5,3,'Paraclinicos '!O2081&gt;5,4)</f>
        <v/>
      </c>
      <c r="R2146" t="str" cm="1">
        <f t="array" ref="R2146">_xlfn.IFS('Paraclinicos '!J2081="","",'Paraclinicos '!J2081&lt;1.2,0,'Paraclinicos '!J2081&lt;2,1,'Paraclinicos '!J2081&lt;6,2,'Paraclinicos '!J2081&lt;12,3,'Paraclinicos '!J2081&gt;=12,4)</f>
        <v/>
      </c>
      <c r="S2146" t="str" cm="1">
        <f t="array" ref="S2146">_xlfn.IFS('Paraclinicos '!Y2081="","",'Paraclinicos '!Y2081&lt;70,1,'Paraclinicos '!Y2081&gt;=70,0)</f>
        <v/>
      </c>
      <c r="T2146" t="str" cm="1">
        <f t="array" ref="T2146">_xlfn.IFS('Paraclinicos '!W2081="","",'Paraclinicos '!W2081&lt;6,4,'Paraclinicos '!W2081&lt;10,3,'Paraclinicos '!W2081&lt;13,2,'Paraclinicos '!W2081&lt;15,1,'Paraclinicos '!W2081=15,0)</f>
        <v/>
      </c>
      <c r="U2146" s="54" t="str">
        <f t="shared" si="99"/>
        <v/>
      </c>
      <c r="V2146" t="str" cm="1">
        <f t="array" ref="V2146">_xlfn.IFS('Paraclinicos '!S2081="","",OR('Paraclinicos '!S2081&lt;=8,'Paraclinicos '!S2081&gt;=25),3,'Paraclinicos '!S2081&lt;12,1,'Paraclinicos '!S2081&lt;21,0,'Paraclinicos '!S2081&lt;25,2)</f>
        <v/>
      </c>
      <c r="W2146" t="str">
        <f>IFERROR(IF(INDEX('BD Demog para scores enalazar'!Y$2:'BD Demog para scores enalazar'!Y$3000,MATCH(Formulas!A2146,'BD Demog para scores enalazar'!A$2:'BD Demog para scores enalazar'!A$3000,0))=1,"SI","NO"),"")</f>
        <v/>
      </c>
      <c r="X2146" s="9" t="str">
        <f>IFERROR(IF(INDEX('BD Demog para scores enalazar'!AJ$2:'BD Demog para scores enalazar'!AJ$3000,MATCH(Formulas!A2146,'BD Demog para scores enalazar'!A$2:'BD Demog para scores enalazar'!A$3000,0))=1,"SI","NO"),"")</f>
        <v/>
      </c>
      <c r="Y2146" t="str" cm="1">
        <f t="array" ref="Y2146">IF(AND(W2146="NO",X2146="NO"),_xlfn.IFS('Paraclinicos '!K2081&lt;=91,3,'Paraclinicos '!K2081&lt;94,2,'Paraclinicos '!K2081&lt;96,1,'Paraclinicos '!K2081&gt;=96,0),"")</f>
        <v/>
      </c>
      <c r="Z2146" t="str" cm="1">
        <f t="array" ref="Z2146">IF(OR(W2146="SI",X2146="SI"),_xlfn.IFS(OR(AND('Paraclinicos '!K2082&lt;=83),AND('Paraclinicos '!K2082&gt;=97,AA2146=2)),3,OR(AND('Paraclinicos '!K2082&lt;=86),AND('Paraclinicos '!K2082&gt;=94,AA2146=2)),2,OR(AND('Paraclinicos '!K2082&lt;=88),AND('Paraclinicos '!K2082&gt;=92,AA2146=2)),1,OR(AND('Paraclinicos '!K2082&gt;=88,'Paraclinicos '!K2082&lt;=92),AND('Paraclinicos '!K2082&gt;=93,AA2146=0)),0),"")</f>
        <v/>
      </c>
      <c r="AA2146" t="str" cm="1">
        <f t="array" ref="AA2146">_xlfn.IFS('Paraclinicos '!E2081="","",'Paraclinicos '!E2081="Oxigeno",2,'Paraclinicos '!E2081="Aire",0)</f>
        <v/>
      </c>
    </row>
    <row r="2147" spans="1:27" x14ac:dyDescent="0.25">
      <c r="A2147">
        <f>'Paraclinicos '!A2082</f>
        <v>0</v>
      </c>
      <c r="B2147" s="3">
        <f>'Paraclinicos '!R2082</f>
        <v>0</v>
      </c>
      <c r="C2147" t="str" cm="1">
        <f t="array" ref="C2147">_xlfn.IFS('Paraclinicos '!Q2082="","",'Paraclinicos '!Q2082&gt;60,3,'Paraclinicos '!Q2082&lt;=60,1)</f>
        <v/>
      </c>
      <c r="D2147" t="str">
        <f>IFERROR(IF(INDEX('BD Demog para scores enalazar'!BC$2:BC$3000,MATCH(Formulas!A2147,'BD Demog para scores enalazar'!A$2:A$3000,0))=0,"SI","NO"),"")</f>
        <v/>
      </c>
      <c r="E2147" t="str" cm="1">
        <f t="array" ref="E2147">_xlfn.IFS(D2147="","",D2147="SI",4,D2147="NO",1)</f>
        <v/>
      </c>
      <c r="F2147" t="str" cm="1">
        <f t="array" ref="F2147">_xlfn.IFS('Paraclinicos '!B2082="","",'Paraclinicos '!B2082&gt;1,1,'Paraclinicos '!B2082&lt;=1,3)</f>
        <v/>
      </c>
      <c r="G2147" t="str" cm="1">
        <f t="array" ref="G2147">_xlfn.IFS('Paraclinicos '!D2082="","",AND('Paraclinicos '!D2082&gt;=250,'Paraclinicos '!D2082&lt;=500),2,'Paraclinicos '!D2082&gt;500,3,'Paraclinicos '!D2082&lt;250,1)</f>
        <v/>
      </c>
      <c r="H2147" s="50" t="str">
        <f t="shared" si="100"/>
        <v/>
      </c>
      <c r="I2147" t="str" cm="1">
        <f t="array" ref="I2147">_xlfn.IFS('Paraclinicos '!Q2082="","",'Paraclinicos '!Q2082&gt;=65,1,'Paraclinicos '!Q2082&lt;65,0)</f>
        <v/>
      </c>
      <c r="J2147" t="str" cm="1">
        <f t="array" ref="J2147">_xlfn.IFS('Paraclinicos '!I2082="","",'Paraclinicos '!I2082&gt;7,1,'Paraclinicos '!I2082&lt;=7,0)</f>
        <v/>
      </c>
      <c r="K2147" t="str" cm="1">
        <f t="array" ref="K2147">_xlfn.IFS('Paraclinicos '!W2082="","",'Paraclinicos '!W2082&lt;=8,1,'Paraclinicos '!W2082&gt;8,0)</f>
        <v/>
      </c>
      <c r="L2147" t="str" cm="1">
        <f t="array" ref="L2147">_xlfn.IFS('Paraclinicos '!S2082="","",'Paraclinicos '!S2082&gt;=30,1,'Paraclinicos '!S2082&lt;30,0)</f>
        <v/>
      </c>
      <c r="M2147" t="str" cm="1">
        <f t="array" ref="M2147">_xlfn.IFS(OR('Paraclinicos '!T2082="",'Paraclinicos '!U2082=""),"",OR('Paraclinicos '!T2082&lt;=90,'Paraclinicos '!U2082&lt;=60),1,OR('Paraclinicos '!T2082&gt;90,'Paraclinicos '!U2082&gt;60),0)</f>
        <v/>
      </c>
      <c r="N2147" s="45" t="str">
        <f t="shared" si="101"/>
        <v/>
      </c>
      <c r="O2147" t="str" cm="1">
        <f t="array" ref="O2147">_xlfn.IFS(OR('Paraclinicos '!M2082="",'Paraclinicos '!N2082="",'Paraclinicos '!N2082=0),"",'Paraclinicos '!M2082/'Paraclinicos '!N2082&lt;100,4,'Paraclinicos '!M2082/'Paraclinicos '!N2082&lt;200,3,'Paraclinicos '!M2082/'Paraclinicos '!N2082&lt;300,2,'Paraclinicos '!M2082/'Paraclinicos '!N2082&lt;400,1,'Paraclinicos '!M2082/'Paraclinicos '!N2082&gt;=400,0)</f>
        <v/>
      </c>
      <c r="P2147" t="str" cm="1">
        <f t="array" ref="P2147">_xlfn.IFS('Paraclinicos '!C2082="","",'Paraclinicos '!C2082&lt;20,4,'Paraclinicos '!C2082&lt;50,3,'Paraclinicos '!C2082&lt;100,2,'Paraclinicos '!C2082&lt;150,1,'Paraclinicos '!C2082&gt;150,0)</f>
        <v/>
      </c>
      <c r="Q2147" t="str" cm="1">
        <f t="array" ref="Q2147">_xlfn.IFS('Paraclinicos '!O2082="","",'Paraclinicos '!O2082&lt;1.2,0,'Paraclinicos '!O2082&lt;2,1,'Paraclinicos '!O2082&lt;3.5,2,'Paraclinicos '!O2082&lt;5,3,'Paraclinicos '!O2082&gt;5,4)</f>
        <v/>
      </c>
      <c r="R2147" t="str" cm="1">
        <f t="array" ref="R2147">_xlfn.IFS('Paraclinicos '!J2082="","",'Paraclinicos '!J2082&lt;1.2,0,'Paraclinicos '!J2082&lt;2,1,'Paraclinicos '!J2082&lt;6,2,'Paraclinicos '!J2082&lt;12,3,'Paraclinicos '!J2082&gt;=12,4)</f>
        <v/>
      </c>
      <c r="S2147" t="str" cm="1">
        <f t="array" ref="S2147">_xlfn.IFS('Paraclinicos '!Y2082="","",'Paraclinicos '!Y2082&lt;70,1,'Paraclinicos '!Y2082&gt;=70,0)</f>
        <v/>
      </c>
      <c r="T2147" t="str" cm="1">
        <f t="array" ref="T2147">_xlfn.IFS('Paraclinicos '!W2082="","",'Paraclinicos '!W2082&lt;6,4,'Paraclinicos '!W2082&lt;10,3,'Paraclinicos '!W2082&lt;13,2,'Paraclinicos '!W2082&lt;15,1,'Paraclinicos '!W2082=15,0)</f>
        <v/>
      </c>
      <c r="U2147" s="54" t="str">
        <f t="shared" si="99"/>
        <v/>
      </c>
      <c r="V2147" t="str" cm="1">
        <f t="array" ref="V2147">_xlfn.IFS('Paraclinicos '!S2082="","",OR('Paraclinicos '!S2082&lt;=8,'Paraclinicos '!S2082&gt;=25),3,'Paraclinicos '!S2082&lt;12,1,'Paraclinicos '!S2082&lt;21,0,'Paraclinicos '!S2082&lt;25,2)</f>
        <v/>
      </c>
      <c r="W2147" t="str">
        <f>IFERROR(IF(INDEX('BD Demog para scores enalazar'!Y$2:'BD Demog para scores enalazar'!Y$3000,MATCH(Formulas!A2147,'BD Demog para scores enalazar'!A$2:'BD Demog para scores enalazar'!A$3000,0))=1,"SI","NO"),"")</f>
        <v/>
      </c>
      <c r="X2147" s="9" t="str">
        <f>IFERROR(IF(INDEX('BD Demog para scores enalazar'!AJ$2:'BD Demog para scores enalazar'!AJ$3000,MATCH(Formulas!A2147,'BD Demog para scores enalazar'!A$2:'BD Demog para scores enalazar'!A$3000,0))=1,"SI","NO"),"")</f>
        <v/>
      </c>
      <c r="Y2147" t="str" cm="1">
        <f t="array" ref="Y2147">IF(AND(W2147="NO",X2147="NO"),_xlfn.IFS('Paraclinicos '!K2082&lt;=91,3,'Paraclinicos '!K2082&lt;94,2,'Paraclinicos '!K2082&lt;96,1,'Paraclinicos '!K2082&gt;=96,0),"")</f>
        <v/>
      </c>
      <c r="Z2147" t="str" cm="1">
        <f t="array" ref="Z2147">IF(OR(W2147="SI",X2147="SI"),_xlfn.IFS(OR(AND('Paraclinicos '!K2083&lt;=83),AND('Paraclinicos '!K2083&gt;=97,AA2147=2)),3,OR(AND('Paraclinicos '!K2083&lt;=86),AND('Paraclinicos '!K2083&gt;=94,AA2147=2)),2,OR(AND('Paraclinicos '!K2083&lt;=88),AND('Paraclinicos '!K2083&gt;=92,AA2147=2)),1,OR(AND('Paraclinicos '!K2083&gt;=88,'Paraclinicos '!K2083&lt;=92),AND('Paraclinicos '!K2083&gt;=93,AA2147=0)),0),"")</f>
        <v/>
      </c>
      <c r="AA2147" t="str" cm="1">
        <f t="array" ref="AA2147">_xlfn.IFS('Paraclinicos '!E2082="","",'Paraclinicos '!E2082="Oxigeno",2,'Paraclinicos '!E2082="Aire",0)</f>
        <v/>
      </c>
    </row>
    <row r="2148" spans="1:27" x14ac:dyDescent="0.25">
      <c r="A2148">
        <f>'Paraclinicos '!A2083</f>
        <v>0</v>
      </c>
      <c r="B2148" s="3">
        <f>'Paraclinicos '!R2083</f>
        <v>0</v>
      </c>
      <c r="C2148" t="str" cm="1">
        <f t="array" ref="C2148">_xlfn.IFS('Paraclinicos '!Q2083="","",'Paraclinicos '!Q2083&gt;60,3,'Paraclinicos '!Q2083&lt;=60,1)</f>
        <v/>
      </c>
      <c r="D2148" t="str">
        <f>IFERROR(IF(INDEX('BD Demog para scores enalazar'!BC$2:BC$3000,MATCH(Formulas!A2148,'BD Demog para scores enalazar'!A$2:A$3000,0))=0,"SI","NO"),"")</f>
        <v/>
      </c>
      <c r="E2148" t="str" cm="1">
        <f t="array" ref="E2148">_xlfn.IFS(D2148="","",D2148="SI",4,D2148="NO",1)</f>
        <v/>
      </c>
      <c r="F2148" t="str" cm="1">
        <f t="array" ref="F2148">_xlfn.IFS('Paraclinicos '!B2083="","",'Paraclinicos '!B2083&gt;1,1,'Paraclinicos '!B2083&lt;=1,3)</f>
        <v/>
      </c>
      <c r="G2148" t="str" cm="1">
        <f t="array" ref="G2148">_xlfn.IFS('Paraclinicos '!D2083="","",AND('Paraclinicos '!D2083&gt;=250,'Paraclinicos '!D2083&lt;=500),2,'Paraclinicos '!D2083&gt;500,3,'Paraclinicos '!D2083&lt;250,1)</f>
        <v/>
      </c>
      <c r="H2148" s="50" t="str">
        <f t="shared" si="100"/>
        <v/>
      </c>
      <c r="I2148" t="str" cm="1">
        <f t="array" ref="I2148">_xlfn.IFS('Paraclinicos '!Q2083="","",'Paraclinicos '!Q2083&gt;=65,1,'Paraclinicos '!Q2083&lt;65,0)</f>
        <v/>
      </c>
      <c r="J2148" t="str" cm="1">
        <f t="array" ref="J2148">_xlfn.IFS('Paraclinicos '!I2083="","",'Paraclinicos '!I2083&gt;7,1,'Paraclinicos '!I2083&lt;=7,0)</f>
        <v/>
      </c>
      <c r="K2148" t="str" cm="1">
        <f t="array" ref="K2148">_xlfn.IFS('Paraclinicos '!W2083="","",'Paraclinicos '!W2083&lt;=8,1,'Paraclinicos '!W2083&gt;8,0)</f>
        <v/>
      </c>
      <c r="L2148" t="str" cm="1">
        <f t="array" ref="L2148">_xlfn.IFS('Paraclinicos '!S2083="","",'Paraclinicos '!S2083&gt;=30,1,'Paraclinicos '!S2083&lt;30,0)</f>
        <v/>
      </c>
      <c r="M2148" t="str" cm="1">
        <f t="array" ref="M2148">_xlfn.IFS(OR('Paraclinicos '!T2083="",'Paraclinicos '!U2083=""),"",OR('Paraclinicos '!T2083&lt;=90,'Paraclinicos '!U2083&lt;=60),1,OR('Paraclinicos '!T2083&gt;90,'Paraclinicos '!U2083&gt;60),0)</f>
        <v/>
      </c>
      <c r="N2148" s="45" t="str">
        <f t="shared" si="101"/>
        <v/>
      </c>
      <c r="O2148" t="str" cm="1">
        <f t="array" ref="O2148">_xlfn.IFS(OR('Paraclinicos '!M2083="",'Paraclinicos '!N2083="",'Paraclinicos '!N2083=0),"",'Paraclinicos '!M2083/'Paraclinicos '!N2083&lt;100,4,'Paraclinicos '!M2083/'Paraclinicos '!N2083&lt;200,3,'Paraclinicos '!M2083/'Paraclinicos '!N2083&lt;300,2,'Paraclinicos '!M2083/'Paraclinicos '!N2083&lt;400,1,'Paraclinicos '!M2083/'Paraclinicos '!N2083&gt;=400,0)</f>
        <v/>
      </c>
      <c r="P2148" t="str" cm="1">
        <f t="array" ref="P2148">_xlfn.IFS('Paraclinicos '!C2083="","",'Paraclinicos '!C2083&lt;20,4,'Paraclinicos '!C2083&lt;50,3,'Paraclinicos '!C2083&lt;100,2,'Paraclinicos '!C2083&lt;150,1,'Paraclinicos '!C2083&gt;150,0)</f>
        <v/>
      </c>
      <c r="Q2148" t="str" cm="1">
        <f t="array" ref="Q2148">_xlfn.IFS('Paraclinicos '!O2083="","",'Paraclinicos '!O2083&lt;1.2,0,'Paraclinicos '!O2083&lt;2,1,'Paraclinicos '!O2083&lt;3.5,2,'Paraclinicos '!O2083&lt;5,3,'Paraclinicos '!O2083&gt;5,4)</f>
        <v/>
      </c>
      <c r="R2148" t="str" cm="1">
        <f t="array" ref="R2148">_xlfn.IFS('Paraclinicos '!J2083="","",'Paraclinicos '!J2083&lt;1.2,0,'Paraclinicos '!J2083&lt;2,1,'Paraclinicos '!J2083&lt;6,2,'Paraclinicos '!J2083&lt;12,3,'Paraclinicos '!J2083&gt;=12,4)</f>
        <v/>
      </c>
      <c r="S2148" t="str" cm="1">
        <f t="array" ref="S2148">_xlfn.IFS('Paraclinicos '!Y2083="","",'Paraclinicos '!Y2083&lt;70,1,'Paraclinicos '!Y2083&gt;=70,0)</f>
        <v/>
      </c>
      <c r="T2148" t="str" cm="1">
        <f t="array" ref="T2148">_xlfn.IFS('Paraclinicos '!W2083="","",'Paraclinicos '!W2083&lt;6,4,'Paraclinicos '!W2083&lt;10,3,'Paraclinicos '!W2083&lt;13,2,'Paraclinicos '!W2083&lt;15,1,'Paraclinicos '!W2083=15,0)</f>
        <v/>
      </c>
      <c r="U2148" s="54" t="str">
        <f t="shared" si="99"/>
        <v/>
      </c>
      <c r="V2148" t="str" cm="1">
        <f t="array" ref="V2148">_xlfn.IFS('Paraclinicos '!S2083="","",OR('Paraclinicos '!S2083&lt;=8,'Paraclinicos '!S2083&gt;=25),3,'Paraclinicos '!S2083&lt;12,1,'Paraclinicos '!S2083&lt;21,0,'Paraclinicos '!S2083&lt;25,2)</f>
        <v/>
      </c>
      <c r="W2148" t="str">
        <f>IFERROR(IF(INDEX('BD Demog para scores enalazar'!Y$2:'BD Demog para scores enalazar'!Y$3000,MATCH(Formulas!A2148,'BD Demog para scores enalazar'!A$2:'BD Demog para scores enalazar'!A$3000,0))=1,"SI","NO"),"")</f>
        <v/>
      </c>
      <c r="X2148" s="9" t="str">
        <f>IFERROR(IF(INDEX('BD Demog para scores enalazar'!AJ$2:'BD Demog para scores enalazar'!AJ$3000,MATCH(Formulas!A2148,'BD Demog para scores enalazar'!A$2:'BD Demog para scores enalazar'!A$3000,0))=1,"SI","NO"),"")</f>
        <v/>
      </c>
      <c r="Y2148" t="str" cm="1">
        <f t="array" ref="Y2148">IF(AND(W2148="NO",X2148="NO"),_xlfn.IFS('Paraclinicos '!K2083&lt;=91,3,'Paraclinicos '!K2083&lt;94,2,'Paraclinicos '!K2083&lt;96,1,'Paraclinicos '!K2083&gt;=96,0),"")</f>
        <v/>
      </c>
      <c r="Z2148" t="str" cm="1">
        <f t="array" ref="Z2148">IF(OR(W2148="SI",X2148="SI"),_xlfn.IFS(OR(AND('Paraclinicos '!K2084&lt;=83),AND('Paraclinicos '!K2084&gt;=97,AA2148=2)),3,OR(AND('Paraclinicos '!K2084&lt;=86),AND('Paraclinicos '!K2084&gt;=94,AA2148=2)),2,OR(AND('Paraclinicos '!K2084&lt;=88),AND('Paraclinicos '!K2084&gt;=92,AA2148=2)),1,OR(AND('Paraclinicos '!K2084&gt;=88,'Paraclinicos '!K2084&lt;=92),AND('Paraclinicos '!K2084&gt;=93,AA2148=0)),0),"")</f>
        <v/>
      </c>
      <c r="AA2148" t="str" cm="1">
        <f t="array" ref="AA2148">_xlfn.IFS('Paraclinicos '!E2083="","",'Paraclinicos '!E2083="Oxigeno",2,'Paraclinicos '!E2083="Aire",0)</f>
        <v/>
      </c>
    </row>
    <row r="2149" spans="1:27" x14ac:dyDescent="0.25">
      <c r="A2149">
        <f>'Paraclinicos '!A2084</f>
        <v>0</v>
      </c>
      <c r="B2149" s="3">
        <f>'Paraclinicos '!R2084</f>
        <v>0</v>
      </c>
      <c r="C2149" t="str" cm="1">
        <f t="array" ref="C2149">_xlfn.IFS('Paraclinicos '!Q2084="","",'Paraclinicos '!Q2084&gt;60,3,'Paraclinicos '!Q2084&lt;=60,1)</f>
        <v/>
      </c>
      <c r="D2149" t="str">
        <f>IFERROR(IF(INDEX('BD Demog para scores enalazar'!BC$2:BC$3000,MATCH(Formulas!A2149,'BD Demog para scores enalazar'!A$2:A$3000,0))=0,"SI","NO"),"")</f>
        <v/>
      </c>
      <c r="E2149" t="str" cm="1">
        <f t="array" ref="E2149">_xlfn.IFS(D2149="","",D2149="SI",4,D2149="NO",1)</f>
        <v/>
      </c>
      <c r="F2149" t="str" cm="1">
        <f t="array" ref="F2149">_xlfn.IFS('Paraclinicos '!B2084="","",'Paraclinicos '!B2084&gt;1,1,'Paraclinicos '!B2084&lt;=1,3)</f>
        <v/>
      </c>
      <c r="G2149" t="str" cm="1">
        <f t="array" ref="G2149">_xlfn.IFS('Paraclinicos '!D2084="","",AND('Paraclinicos '!D2084&gt;=250,'Paraclinicos '!D2084&lt;=500),2,'Paraclinicos '!D2084&gt;500,3,'Paraclinicos '!D2084&lt;250,1)</f>
        <v/>
      </c>
      <c r="H2149" s="50" t="str">
        <f t="shared" si="100"/>
        <v/>
      </c>
      <c r="I2149" t="str" cm="1">
        <f t="array" ref="I2149">_xlfn.IFS('Paraclinicos '!Q2084="","",'Paraclinicos '!Q2084&gt;=65,1,'Paraclinicos '!Q2084&lt;65,0)</f>
        <v/>
      </c>
      <c r="J2149" t="str" cm="1">
        <f t="array" ref="J2149">_xlfn.IFS('Paraclinicos '!I2084="","",'Paraclinicos '!I2084&gt;7,1,'Paraclinicos '!I2084&lt;=7,0)</f>
        <v/>
      </c>
      <c r="K2149" t="str" cm="1">
        <f t="array" ref="K2149">_xlfn.IFS('Paraclinicos '!W2084="","",'Paraclinicos '!W2084&lt;=8,1,'Paraclinicos '!W2084&gt;8,0)</f>
        <v/>
      </c>
      <c r="L2149" t="str" cm="1">
        <f t="array" ref="L2149">_xlfn.IFS('Paraclinicos '!S2084="","",'Paraclinicos '!S2084&gt;=30,1,'Paraclinicos '!S2084&lt;30,0)</f>
        <v/>
      </c>
      <c r="M2149" t="str" cm="1">
        <f t="array" ref="M2149">_xlfn.IFS(OR('Paraclinicos '!T2084="",'Paraclinicos '!U2084=""),"",OR('Paraclinicos '!T2084&lt;=90,'Paraclinicos '!U2084&lt;=60),1,OR('Paraclinicos '!T2084&gt;90,'Paraclinicos '!U2084&gt;60),0)</f>
        <v/>
      </c>
      <c r="N2149" s="45" t="str">
        <f t="shared" si="101"/>
        <v/>
      </c>
      <c r="O2149" t="str" cm="1">
        <f t="array" ref="O2149">_xlfn.IFS(OR('Paraclinicos '!M2084="",'Paraclinicos '!N2084="",'Paraclinicos '!N2084=0),"",'Paraclinicos '!M2084/'Paraclinicos '!N2084&lt;100,4,'Paraclinicos '!M2084/'Paraclinicos '!N2084&lt;200,3,'Paraclinicos '!M2084/'Paraclinicos '!N2084&lt;300,2,'Paraclinicos '!M2084/'Paraclinicos '!N2084&lt;400,1,'Paraclinicos '!M2084/'Paraclinicos '!N2084&gt;=400,0)</f>
        <v/>
      </c>
      <c r="P2149" t="str" cm="1">
        <f t="array" ref="P2149">_xlfn.IFS('Paraclinicos '!C2084="","",'Paraclinicos '!C2084&lt;20,4,'Paraclinicos '!C2084&lt;50,3,'Paraclinicos '!C2084&lt;100,2,'Paraclinicos '!C2084&lt;150,1,'Paraclinicos '!C2084&gt;150,0)</f>
        <v/>
      </c>
      <c r="Q2149" t="str" cm="1">
        <f t="array" ref="Q2149">_xlfn.IFS('Paraclinicos '!O2084="","",'Paraclinicos '!O2084&lt;1.2,0,'Paraclinicos '!O2084&lt;2,1,'Paraclinicos '!O2084&lt;3.5,2,'Paraclinicos '!O2084&lt;5,3,'Paraclinicos '!O2084&gt;5,4)</f>
        <v/>
      </c>
      <c r="R2149" t="str" cm="1">
        <f t="array" ref="R2149">_xlfn.IFS('Paraclinicos '!J2084="","",'Paraclinicos '!J2084&lt;1.2,0,'Paraclinicos '!J2084&lt;2,1,'Paraclinicos '!J2084&lt;6,2,'Paraclinicos '!J2084&lt;12,3,'Paraclinicos '!J2084&gt;=12,4)</f>
        <v/>
      </c>
      <c r="S2149" t="str" cm="1">
        <f t="array" ref="S2149">_xlfn.IFS('Paraclinicos '!Y2084="","",'Paraclinicos '!Y2084&lt;70,1,'Paraclinicos '!Y2084&gt;=70,0)</f>
        <v/>
      </c>
      <c r="T2149" t="str" cm="1">
        <f t="array" ref="T2149">_xlfn.IFS('Paraclinicos '!W2084="","",'Paraclinicos '!W2084&lt;6,4,'Paraclinicos '!W2084&lt;10,3,'Paraclinicos '!W2084&lt;13,2,'Paraclinicos '!W2084&lt;15,1,'Paraclinicos '!W2084=15,0)</f>
        <v/>
      </c>
      <c r="U2149" s="54" t="str">
        <f t="shared" si="99"/>
        <v/>
      </c>
      <c r="V2149" t="str" cm="1">
        <f t="array" ref="V2149">_xlfn.IFS('Paraclinicos '!S2084="","",OR('Paraclinicos '!S2084&lt;=8,'Paraclinicos '!S2084&gt;=25),3,'Paraclinicos '!S2084&lt;12,1,'Paraclinicos '!S2084&lt;21,0,'Paraclinicos '!S2084&lt;25,2)</f>
        <v/>
      </c>
      <c r="W2149" t="str">
        <f>IFERROR(IF(INDEX('BD Demog para scores enalazar'!Y$2:'BD Demog para scores enalazar'!Y$3000,MATCH(Formulas!A2149,'BD Demog para scores enalazar'!A$2:'BD Demog para scores enalazar'!A$3000,0))=1,"SI","NO"),"")</f>
        <v/>
      </c>
      <c r="X2149" s="9" t="str">
        <f>IFERROR(IF(INDEX('BD Demog para scores enalazar'!AJ$2:'BD Demog para scores enalazar'!AJ$3000,MATCH(Formulas!A2149,'BD Demog para scores enalazar'!A$2:'BD Demog para scores enalazar'!A$3000,0))=1,"SI","NO"),"")</f>
        <v/>
      </c>
      <c r="Y2149" t="str" cm="1">
        <f t="array" ref="Y2149">IF(AND(W2149="NO",X2149="NO"),_xlfn.IFS('Paraclinicos '!K2084&lt;=91,3,'Paraclinicos '!K2084&lt;94,2,'Paraclinicos '!K2084&lt;96,1,'Paraclinicos '!K2084&gt;=96,0),"")</f>
        <v/>
      </c>
      <c r="Z2149" t="str" cm="1">
        <f t="array" ref="Z2149">IF(OR(W2149="SI",X2149="SI"),_xlfn.IFS(OR(AND('Paraclinicos '!K2085&lt;=83),AND('Paraclinicos '!K2085&gt;=97,AA2149=2)),3,OR(AND('Paraclinicos '!K2085&lt;=86),AND('Paraclinicos '!K2085&gt;=94,AA2149=2)),2,OR(AND('Paraclinicos '!K2085&lt;=88),AND('Paraclinicos '!K2085&gt;=92,AA2149=2)),1,OR(AND('Paraclinicos '!K2085&gt;=88,'Paraclinicos '!K2085&lt;=92),AND('Paraclinicos '!K2085&gt;=93,AA2149=0)),0),"")</f>
        <v/>
      </c>
      <c r="AA2149" t="str" cm="1">
        <f t="array" ref="AA2149">_xlfn.IFS('Paraclinicos '!E2084="","",'Paraclinicos '!E2084="Oxigeno",2,'Paraclinicos '!E2084="Aire",0)</f>
        <v/>
      </c>
    </row>
    <row r="2150" spans="1:27" x14ac:dyDescent="0.25">
      <c r="A2150">
        <f>'Paraclinicos '!A2085</f>
        <v>0</v>
      </c>
      <c r="B2150" s="3">
        <f>'Paraclinicos '!R2085</f>
        <v>0</v>
      </c>
      <c r="C2150" t="str" cm="1">
        <f t="array" ref="C2150">_xlfn.IFS('Paraclinicos '!Q2085="","",'Paraclinicos '!Q2085&gt;60,3,'Paraclinicos '!Q2085&lt;=60,1)</f>
        <v/>
      </c>
      <c r="D2150" t="str">
        <f>IFERROR(IF(INDEX('BD Demog para scores enalazar'!BC$2:BC$3000,MATCH(Formulas!A2150,'BD Demog para scores enalazar'!A$2:A$3000,0))=0,"SI","NO"),"")</f>
        <v/>
      </c>
      <c r="E2150" t="str" cm="1">
        <f t="array" ref="E2150">_xlfn.IFS(D2150="","",D2150="SI",4,D2150="NO",1)</f>
        <v/>
      </c>
      <c r="F2150" t="str" cm="1">
        <f t="array" ref="F2150">_xlfn.IFS('Paraclinicos '!B2085="","",'Paraclinicos '!B2085&gt;1,1,'Paraclinicos '!B2085&lt;=1,3)</f>
        <v/>
      </c>
      <c r="G2150" t="str" cm="1">
        <f t="array" ref="G2150">_xlfn.IFS('Paraclinicos '!D2085="","",AND('Paraclinicos '!D2085&gt;=250,'Paraclinicos '!D2085&lt;=500),2,'Paraclinicos '!D2085&gt;500,3,'Paraclinicos '!D2085&lt;250,1)</f>
        <v/>
      </c>
      <c r="H2150" s="50" t="str">
        <f t="shared" si="100"/>
        <v/>
      </c>
      <c r="I2150" t="str" cm="1">
        <f t="array" ref="I2150">_xlfn.IFS('Paraclinicos '!Q2085="","",'Paraclinicos '!Q2085&gt;=65,1,'Paraclinicos '!Q2085&lt;65,0)</f>
        <v/>
      </c>
      <c r="J2150" t="str" cm="1">
        <f t="array" ref="J2150">_xlfn.IFS('Paraclinicos '!I2085="","",'Paraclinicos '!I2085&gt;7,1,'Paraclinicos '!I2085&lt;=7,0)</f>
        <v/>
      </c>
      <c r="K2150" t="str" cm="1">
        <f t="array" ref="K2150">_xlfn.IFS('Paraclinicos '!W2085="","",'Paraclinicos '!W2085&lt;=8,1,'Paraclinicos '!W2085&gt;8,0)</f>
        <v/>
      </c>
      <c r="L2150" t="str" cm="1">
        <f t="array" ref="L2150">_xlfn.IFS('Paraclinicos '!S2085="","",'Paraclinicos '!S2085&gt;=30,1,'Paraclinicos '!S2085&lt;30,0)</f>
        <v/>
      </c>
      <c r="M2150" t="str" cm="1">
        <f t="array" ref="M2150">_xlfn.IFS(OR('Paraclinicos '!T2085="",'Paraclinicos '!U2085=""),"",OR('Paraclinicos '!T2085&lt;=90,'Paraclinicos '!U2085&lt;=60),1,OR('Paraclinicos '!T2085&gt;90,'Paraclinicos '!U2085&gt;60),0)</f>
        <v/>
      </c>
      <c r="N2150" s="45" t="str">
        <f t="shared" si="101"/>
        <v/>
      </c>
      <c r="O2150" t="str" cm="1">
        <f t="array" ref="O2150">_xlfn.IFS(OR('Paraclinicos '!M2085="",'Paraclinicos '!N2085="",'Paraclinicos '!N2085=0),"",'Paraclinicos '!M2085/'Paraclinicos '!N2085&lt;100,4,'Paraclinicos '!M2085/'Paraclinicos '!N2085&lt;200,3,'Paraclinicos '!M2085/'Paraclinicos '!N2085&lt;300,2,'Paraclinicos '!M2085/'Paraclinicos '!N2085&lt;400,1,'Paraclinicos '!M2085/'Paraclinicos '!N2085&gt;=400,0)</f>
        <v/>
      </c>
      <c r="P2150" t="str" cm="1">
        <f t="array" ref="P2150">_xlfn.IFS('Paraclinicos '!C2085="","",'Paraclinicos '!C2085&lt;20,4,'Paraclinicos '!C2085&lt;50,3,'Paraclinicos '!C2085&lt;100,2,'Paraclinicos '!C2085&lt;150,1,'Paraclinicos '!C2085&gt;150,0)</f>
        <v/>
      </c>
      <c r="Q2150" t="str" cm="1">
        <f t="array" ref="Q2150">_xlfn.IFS('Paraclinicos '!O2085="","",'Paraclinicos '!O2085&lt;1.2,0,'Paraclinicos '!O2085&lt;2,1,'Paraclinicos '!O2085&lt;3.5,2,'Paraclinicos '!O2085&lt;5,3,'Paraclinicos '!O2085&gt;5,4)</f>
        <v/>
      </c>
      <c r="R2150" t="str" cm="1">
        <f t="array" ref="R2150">_xlfn.IFS('Paraclinicos '!J2085="","",'Paraclinicos '!J2085&lt;1.2,0,'Paraclinicos '!J2085&lt;2,1,'Paraclinicos '!J2085&lt;6,2,'Paraclinicos '!J2085&lt;12,3,'Paraclinicos '!J2085&gt;=12,4)</f>
        <v/>
      </c>
      <c r="S2150" t="str" cm="1">
        <f t="array" ref="S2150">_xlfn.IFS('Paraclinicos '!Y2085="","",'Paraclinicos '!Y2085&lt;70,1,'Paraclinicos '!Y2085&gt;=70,0)</f>
        <v/>
      </c>
      <c r="T2150" t="str" cm="1">
        <f t="array" ref="T2150">_xlfn.IFS('Paraclinicos '!W2085="","",'Paraclinicos '!W2085&lt;6,4,'Paraclinicos '!W2085&lt;10,3,'Paraclinicos '!W2085&lt;13,2,'Paraclinicos '!W2085&lt;15,1,'Paraclinicos '!W2085=15,0)</f>
        <v/>
      </c>
      <c r="U2150" s="54" t="str">
        <f t="shared" si="99"/>
        <v/>
      </c>
      <c r="V2150" t="str" cm="1">
        <f t="array" ref="V2150">_xlfn.IFS('Paraclinicos '!S2085="","",OR('Paraclinicos '!S2085&lt;=8,'Paraclinicos '!S2085&gt;=25),3,'Paraclinicos '!S2085&lt;12,1,'Paraclinicos '!S2085&lt;21,0,'Paraclinicos '!S2085&lt;25,2)</f>
        <v/>
      </c>
      <c r="W2150" t="str">
        <f>IFERROR(IF(INDEX('BD Demog para scores enalazar'!Y$2:'BD Demog para scores enalazar'!Y$3000,MATCH(Formulas!A2150,'BD Demog para scores enalazar'!A$2:'BD Demog para scores enalazar'!A$3000,0))=1,"SI","NO"),"")</f>
        <v/>
      </c>
      <c r="X2150" s="9" t="str">
        <f>IFERROR(IF(INDEX('BD Demog para scores enalazar'!AJ$2:'BD Demog para scores enalazar'!AJ$3000,MATCH(Formulas!A2150,'BD Demog para scores enalazar'!A$2:'BD Demog para scores enalazar'!A$3000,0))=1,"SI","NO"),"")</f>
        <v/>
      </c>
      <c r="Y2150" t="str" cm="1">
        <f t="array" ref="Y2150">IF(AND(W2150="NO",X2150="NO"),_xlfn.IFS('Paraclinicos '!K2085&lt;=91,3,'Paraclinicos '!K2085&lt;94,2,'Paraclinicos '!K2085&lt;96,1,'Paraclinicos '!K2085&gt;=96,0),"")</f>
        <v/>
      </c>
      <c r="Z2150" t="str" cm="1">
        <f t="array" ref="Z2150">IF(OR(W2150="SI",X2150="SI"),_xlfn.IFS(OR(AND('Paraclinicos '!K2086&lt;=83),AND('Paraclinicos '!K2086&gt;=97,AA2150=2)),3,OR(AND('Paraclinicos '!K2086&lt;=86),AND('Paraclinicos '!K2086&gt;=94,AA2150=2)),2,OR(AND('Paraclinicos '!K2086&lt;=88),AND('Paraclinicos '!K2086&gt;=92,AA2150=2)),1,OR(AND('Paraclinicos '!K2086&gt;=88,'Paraclinicos '!K2086&lt;=92),AND('Paraclinicos '!K2086&gt;=93,AA2150=0)),0),"")</f>
        <v/>
      </c>
      <c r="AA2150" t="str" cm="1">
        <f t="array" ref="AA2150">_xlfn.IFS('Paraclinicos '!E2085="","",'Paraclinicos '!E2085="Oxigeno",2,'Paraclinicos '!E2085="Aire",0)</f>
        <v/>
      </c>
    </row>
    <row r="2151" spans="1:27" x14ac:dyDescent="0.25">
      <c r="A2151">
        <f>'Paraclinicos '!A2086</f>
        <v>0</v>
      </c>
      <c r="B2151" s="3">
        <f>'Paraclinicos '!R2086</f>
        <v>0</v>
      </c>
      <c r="C2151" t="str" cm="1">
        <f t="array" ref="C2151">_xlfn.IFS('Paraclinicos '!Q2086="","",'Paraclinicos '!Q2086&gt;60,3,'Paraclinicos '!Q2086&lt;=60,1)</f>
        <v/>
      </c>
      <c r="D2151" t="str">
        <f>IFERROR(IF(INDEX('BD Demog para scores enalazar'!BC$2:BC$3000,MATCH(Formulas!A2151,'BD Demog para scores enalazar'!A$2:A$3000,0))=0,"SI","NO"),"")</f>
        <v/>
      </c>
      <c r="E2151" t="str" cm="1">
        <f t="array" ref="E2151">_xlfn.IFS(D2151="","",D2151="SI",4,D2151="NO",1)</f>
        <v/>
      </c>
      <c r="F2151" t="str" cm="1">
        <f t="array" ref="F2151">_xlfn.IFS('Paraclinicos '!B2086="","",'Paraclinicos '!B2086&gt;1,1,'Paraclinicos '!B2086&lt;=1,3)</f>
        <v/>
      </c>
      <c r="G2151" t="str" cm="1">
        <f t="array" ref="G2151">_xlfn.IFS('Paraclinicos '!D2086="","",AND('Paraclinicos '!D2086&gt;=250,'Paraclinicos '!D2086&lt;=500),2,'Paraclinicos '!D2086&gt;500,3,'Paraclinicos '!D2086&lt;250,1)</f>
        <v/>
      </c>
      <c r="H2151" s="50" t="str">
        <f t="shared" si="100"/>
        <v/>
      </c>
      <c r="I2151" t="str" cm="1">
        <f t="array" ref="I2151">_xlfn.IFS('Paraclinicos '!Q2086="","",'Paraclinicos '!Q2086&gt;=65,1,'Paraclinicos '!Q2086&lt;65,0)</f>
        <v/>
      </c>
      <c r="J2151" t="str" cm="1">
        <f t="array" ref="J2151">_xlfn.IFS('Paraclinicos '!I2086="","",'Paraclinicos '!I2086&gt;7,1,'Paraclinicos '!I2086&lt;=7,0)</f>
        <v/>
      </c>
      <c r="K2151" t="str" cm="1">
        <f t="array" ref="K2151">_xlfn.IFS('Paraclinicos '!W2086="","",'Paraclinicos '!W2086&lt;=8,1,'Paraclinicos '!W2086&gt;8,0)</f>
        <v/>
      </c>
      <c r="L2151" t="str" cm="1">
        <f t="array" ref="L2151">_xlfn.IFS('Paraclinicos '!S2086="","",'Paraclinicos '!S2086&gt;=30,1,'Paraclinicos '!S2086&lt;30,0)</f>
        <v/>
      </c>
      <c r="M2151" t="str" cm="1">
        <f t="array" ref="M2151">_xlfn.IFS(OR('Paraclinicos '!T2086="",'Paraclinicos '!U2086=""),"",OR('Paraclinicos '!T2086&lt;=90,'Paraclinicos '!U2086&lt;=60),1,OR('Paraclinicos '!T2086&gt;90,'Paraclinicos '!U2086&gt;60),0)</f>
        <v/>
      </c>
      <c r="N2151" s="45" t="str">
        <f t="shared" si="101"/>
        <v/>
      </c>
      <c r="O2151" t="str" cm="1">
        <f t="array" ref="O2151">_xlfn.IFS(OR('Paraclinicos '!M2086="",'Paraclinicos '!N2086="",'Paraclinicos '!N2086=0),"",'Paraclinicos '!M2086/'Paraclinicos '!N2086&lt;100,4,'Paraclinicos '!M2086/'Paraclinicos '!N2086&lt;200,3,'Paraclinicos '!M2086/'Paraclinicos '!N2086&lt;300,2,'Paraclinicos '!M2086/'Paraclinicos '!N2086&lt;400,1,'Paraclinicos '!M2086/'Paraclinicos '!N2086&gt;=400,0)</f>
        <v/>
      </c>
      <c r="P2151" t="str" cm="1">
        <f t="array" ref="P2151">_xlfn.IFS('Paraclinicos '!C2086="","",'Paraclinicos '!C2086&lt;20,4,'Paraclinicos '!C2086&lt;50,3,'Paraclinicos '!C2086&lt;100,2,'Paraclinicos '!C2086&lt;150,1,'Paraclinicos '!C2086&gt;150,0)</f>
        <v/>
      </c>
      <c r="Q2151" t="str" cm="1">
        <f t="array" ref="Q2151">_xlfn.IFS('Paraclinicos '!O2086="","",'Paraclinicos '!O2086&lt;1.2,0,'Paraclinicos '!O2086&lt;2,1,'Paraclinicos '!O2086&lt;3.5,2,'Paraclinicos '!O2086&lt;5,3,'Paraclinicos '!O2086&gt;5,4)</f>
        <v/>
      </c>
      <c r="R2151" t="str" cm="1">
        <f t="array" ref="R2151">_xlfn.IFS('Paraclinicos '!J2086="","",'Paraclinicos '!J2086&lt;1.2,0,'Paraclinicos '!J2086&lt;2,1,'Paraclinicos '!J2086&lt;6,2,'Paraclinicos '!J2086&lt;12,3,'Paraclinicos '!J2086&gt;=12,4)</f>
        <v/>
      </c>
      <c r="S2151" t="str" cm="1">
        <f t="array" ref="S2151">_xlfn.IFS('Paraclinicos '!Y2086="","",'Paraclinicos '!Y2086&lt;70,1,'Paraclinicos '!Y2086&gt;=70,0)</f>
        <v/>
      </c>
      <c r="T2151" t="str" cm="1">
        <f t="array" ref="T2151">_xlfn.IFS('Paraclinicos '!W2086="","",'Paraclinicos '!W2086&lt;6,4,'Paraclinicos '!W2086&lt;10,3,'Paraclinicos '!W2086&lt;13,2,'Paraclinicos '!W2086&lt;15,1,'Paraclinicos '!W2086=15,0)</f>
        <v/>
      </c>
      <c r="U2151" s="54" t="str">
        <f t="shared" si="99"/>
        <v/>
      </c>
      <c r="V2151" t="str" cm="1">
        <f t="array" ref="V2151">_xlfn.IFS('Paraclinicos '!S2086="","",OR('Paraclinicos '!S2086&lt;=8,'Paraclinicos '!S2086&gt;=25),3,'Paraclinicos '!S2086&lt;12,1,'Paraclinicos '!S2086&lt;21,0,'Paraclinicos '!S2086&lt;25,2)</f>
        <v/>
      </c>
      <c r="W2151" t="str">
        <f>IFERROR(IF(INDEX('BD Demog para scores enalazar'!Y$2:'BD Demog para scores enalazar'!Y$3000,MATCH(Formulas!A2151,'BD Demog para scores enalazar'!A$2:'BD Demog para scores enalazar'!A$3000,0))=1,"SI","NO"),"")</f>
        <v/>
      </c>
      <c r="X2151" s="9" t="str">
        <f>IFERROR(IF(INDEX('BD Demog para scores enalazar'!AJ$2:'BD Demog para scores enalazar'!AJ$3000,MATCH(Formulas!A2151,'BD Demog para scores enalazar'!A$2:'BD Demog para scores enalazar'!A$3000,0))=1,"SI","NO"),"")</f>
        <v/>
      </c>
      <c r="Y2151" t="str" cm="1">
        <f t="array" ref="Y2151">IF(AND(W2151="NO",X2151="NO"),_xlfn.IFS('Paraclinicos '!K2086&lt;=91,3,'Paraclinicos '!K2086&lt;94,2,'Paraclinicos '!K2086&lt;96,1,'Paraclinicos '!K2086&gt;=96,0),"")</f>
        <v/>
      </c>
      <c r="Z2151" t="str" cm="1">
        <f t="array" ref="Z2151">IF(OR(W2151="SI",X2151="SI"),_xlfn.IFS(OR(AND('Paraclinicos '!K2087&lt;=83),AND('Paraclinicos '!K2087&gt;=97,AA2151=2)),3,OR(AND('Paraclinicos '!K2087&lt;=86),AND('Paraclinicos '!K2087&gt;=94,AA2151=2)),2,OR(AND('Paraclinicos '!K2087&lt;=88),AND('Paraclinicos '!K2087&gt;=92,AA2151=2)),1,OR(AND('Paraclinicos '!K2087&gt;=88,'Paraclinicos '!K2087&lt;=92),AND('Paraclinicos '!K2087&gt;=93,AA2151=0)),0),"")</f>
        <v/>
      </c>
      <c r="AA2151" t="str" cm="1">
        <f t="array" ref="AA2151">_xlfn.IFS('Paraclinicos '!E2086="","",'Paraclinicos '!E2086="Oxigeno",2,'Paraclinicos '!E2086="Aire",0)</f>
        <v/>
      </c>
    </row>
    <row r="2152" spans="1:27" x14ac:dyDescent="0.25">
      <c r="A2152">
        <f>'Paraclinicos '!A2087</f>
        <v>0</v>
      </c>
      <c r="B2152" s="3">
        <f>'Paraclinicos '!R2087</f>
        <v>0</v>
      </c>
      <c r="C2152" t="str" cm="1">
        <f t="array" ref="C2152">_xlfn.IFS('Paraclinicos '!Q2087="","",'Paraclinicos '!Q2087&gt;60,3,'Paraclinicos '!Q2087&lt;=60,1)</f>
        <v/>
      </c>
      <c r="D2152" t="str">
        <f>IFERROR(IF(INDEX('BD Demog para scores enalazar'!BC$2:BC$3000,MATCH(Formulas!A2152,'BD Demog para scores enalazar'!A$2:A$3000,0))=0,"SI","NO"),"")</f>
        <v/>
      </c>
      <c r="E2152" t="str" cm="1">
        <f t="array" ref="E2152">_xlfn.IFS(D2152="","",D2152="SI",4,D2152="NO",1)</f>
        <v/>
      </c>
      <c r="F2152" t="str" cm="1">
        <f t="array" ref="F2152">_xlfn.IFS('Paraclinicos '!B2087="","",'Paraclinicos '!B2087&gt;1,1,'Paraclinicos '!B2087&lt;=1,3)</f>
        <v/>
      </c>
      <c r="G2152" t="str" cm="1">
        <f t="array" ref="G2152">_xlfn.IFS('Paraclinicos '!D2087="","",AND('Paraclinicos '!D2087&gt;=250,'Paraclinicos '!D2087&lt;=500),2,'Paraclinicos '!D2087&gt;500,3,'Paraclinicos '!D2087&lt;250,1)</f>
        <v/>
      </c>
      <c r="H2152" s="50" t="str">
        <f t="shared" si="100"/>
        <v/>
      </c>
      <c r="I2152" t="str" cm="1">
        <f t="array" ref="I2152">_xlfn.IFS('Paraclinicos '!Q2087="","",'Paraclinicos '!Q2087&gt;=65,1,'Paraclinicos '!Q2087&lt;65,0)</f>
        <v/>
      </c>
      <c r="J2152" t="str" cm="1">
        <f t="array" ref="J2152">_xlfn.IFS('Paraclinicos '!I2087="","",'Paraclinicos '!I2087&gt;7,1,'Paraclinicos '!I2087&lt;=7,0)</f>
        <v/>
      </c>
      <c r="K2152" t="str" cm="1">
        <f t="array" ref="K2152">_xlfn.IFS('Paraclinicos '!W2087="","",'Paraclinicos '!W2087&lt;=8,1,'Paraclinicos '!W2087&gt;8,0)</f>
        <v/>
      </c>
      <c r="L2152" t="str" cm="1">
        <f t="array" ref="L2152">_xlfn.IFS('Paraclinicos '!S2087="","",'Paraclinicos '!S2087&gt;=30,1,'Paraclinicos '!S2087&lt;30,0)</f>
        <v/>
      </c>
      <c r="M2152" t="str" cm="1">
        <f t="array" ref="M2152">_xlfn.IFS(OR('Paraclinicos '!T2087="",'Paraclinicos '!U2087=""),"",OR('Paraclinicos '!T2087&lt;=90,'Paraclinicos '!U2087&lt;=60),1,OR('Paraclinicos '!T2087&gt;90,'Paraclinicos '!U2087&gt;60),0)</f>
        <v/>
      </c>
      <c r="N2152" s="45" t="str">
        <f t="shared" si="101"/>
        <v/>
      </c>
      <c r="O2152" t="str" cm="1">
        <f t="array" ref="O2152">_xlfn.IFS(OR('Paraclinicos '!M2087="",'Paraclinicos '!N2087="",'Paraclinicos '!N2087=0),"",'Paraclinicos '!M2087/'Paraclinicos '!N2087&lt;100,4,'Paraclinicos '!M2087/'Paraclinicos '!N2087&lt;200,3,'Paraclinicos '!M2087/'Paraclinicos '!N2087&lt;300,2,'Paraclinicos '!M2087/'Paraclinicos '!N2087&lt;400,1,'Paraclinicos '!M2087/'Paraclinicos '!N2087&gt;=400,0)</f>
        <v/>
      </c>
      <c r="P2152" t="str" cm="1">
        <f t="array" ref="P2152">_xlfn.IFS('Paraclinicos '!C2087="","",'Paraclinicos '!C2087&lt;20,4,'Paraclinicos '!C2087&lt;50,3,'Paraclinicos '!C2087&lt;100,2,'Paraclinicos '!C2087&lt;150,1,'Paraclinicos '!C2087&gt;150,0)</f>
        <v/>
      </c>
      <c r="Q2152" t="str" cm="1">
        <f t="array" ref="Q2152">_xlfn.IFS('Paraclinicos '!O2087="","",'Paraclinicos '!O2087&lt;1.2,0,'Paraclinicos '!O2087&lt;2,1,'Paraclinicos '!O2087&lt;3.5,2,'Paraclinicos '!O2087&lt;5,3,'Paraclinicos '!O2087&gt;5,4)</f>
        <v/>
      </c>
      <c r="R2152" t="str" cm="1">
        <f t="array" ref="R2152">_xlfn.IFS('Paraclinicos '!J2087="","",'Paraclinicos '!J2087&lt;1.2,0,'Paraclinicos '!J2087&lt;2,1,'Paraclinicos '!J2087&lt;6,2,'Paraclinicos '!J2087&lt;12,3,'Paraclinicos '!J2087&gt;=12,4)</f>
        <v/>
      </c>
      <c r="S2152" t="str" cm="1">
        <f t="array" ref="S2152">_xlfn.IFS('Paraclinicos '!Y2087="","",'Paraclinicos '!Y2087&lt;70,1,'Paraclinicos '!Y2087&gt;=70,0)</f>
        <v/>
      </c>
      <c r="T2152" t="str" cm="1">
        <f t="array" ref="T2152">_xlfn.IFS('Paraclinicos '!W2087="","",'Paraclinicos '!W2087&lt;6,4,'Paraclinicos '!W2087&lt;10,3,'Paraclinicos '!W2087&lt;13,2,'Paraclinicos '!W2087&lt;15,1,'Paraclinicos '!W2087=15,0)</f>
        <v/>
      </c>
      <c r="U2152" s="54" t="str">
        <f t="shared" si="99"/>
        <v/>
      </c>
      <c r="V2152" t="str" cm="1">
        <f t="array" ref="V2152">_xlfn.IFS('Paraclinicos '!S2087="","",OR('Paraclinicos '!S2087&lt;=8,'Paraclinicos '!S2087&gt;=25),3,'Paraclinicos '!S2087&lt;12,1,'Paraclinicos '!S2087&lt;21,0,'Paraclinicos '!S2087&lt;25,2)</f>
        <v/>
      </c>
      <c r="W2152" t="str">
        <f>IFERROR(IF(INDEX('BD Demog para scores enalazar'!Y$2:'BD Demog para scores enalazar'!Y$3000,MATCH(Formulas!A2152,'BD Demog para scores enalazar'!A$2:'BD Demog para scores enalazar'!A$3000,0))=1,"SI","NO"),"")</f>
        <v/>
      </c>
      <c r="X2152" s="9" t="str">
        <f>IFERROR(IF(INDEX('BD Demog para scores enalazar'!AJ$2:'BD Demog para scores enalazar'!AJ$3000,MATCH(Formulas!A2152,'BD Demog para scores enalazar'!A$2:'BD Demog para scores enalazar'!A$3000,0))=1,"SI","NO"),"")</f>
        <v/>
      </c>
      <c r="Y2152" t="str" cm="1">
        <f t="array" ref="Y2152">IF(AND(W2152="NO",X2152="NO"),_xlfn.IFS('Paraclinicos '!K2087&lt;=91,3,'Paraclinicos '!K2087&lt;94,2,'Paraclinicos '!K2087&lt;96,1,'Paraclinicos '!K2087&gt;=96,0),"")</f>
        <v/>
      </c>
      <c r="Z2152" t="str" cm="1">
        <f t="array" ref="Z2152">IF(OR(W2152="SI",X2152="SI"),_xlfn.IFS(OR(AND('Paraclinicos '!K2088&lt;=83),AND('Paraclinicos '!K2088&gt;=97,AA2152=2)),3,OR(AND('Paraclinicos '!K2088&lt;=86),AND('Paraclinicos '!K2088&gt;=94,AA2152=2)),2,OR(AND('Paraclinicos '!K2088&lt;=88),AND('Paraclinicos '!K2088&gt;=92,AA2152=2)),1,OR(AND('Paraclinicos '!K2088&gt;=88,'Paraclinicos '!K2088&lt;=92),AND('Paraclinicos '!K2088&gt;=93,AA2152=0)),0),"")</f>
        <v/>
      </c>
      <c r="AA2152" t="str" cm="1">
        <f t="array" ref="AA2152">_xlfn.IFS('Paraclinicos '!E2087="","",'Paraclinicos '!E2087="Oxigeno",2,'Paraclinicos '!E2087="Aire",0)</f>
        <v/>
      </c>
    </row>
    <row r="2153" spans="1:27" x14ac:dyDescent="0.25">
      <c r="A2153">
        <f>'Paraclinicos '!A2088</f>
        <v>0</v>
      </c>
      <c r="B2153" s="3">
        <f>'Paraclinicos '!R2088</f>
        <v>0</v>
      </c>
      <c r="C2153" t="str" cm="1">
        <f t="array" ref="C2153">_xlfn.IFS('Paraclinicos '!Q2088="","",'Paraclinicos '!Q2088&gt;60,3,'Paraclinicos '!Q2088&lt;=60,1)</f>
        <v/>
      </c>
      <c r="D2153" t="str">
        <f>IFERROR(IF(INDEX('BD Demog para scores enalazar'!BC$2:BC$3000,MATCH(Formulas!A2153,'BD Demog para scores enalazar'!A$2:A$3000,0))=0,"SI","NO"),"")</f>
        <v/>
      </c>
      <c r="E2153" t="str" cm="1">
        <f t="array" ref="E2153">_xlfn.IFS(D2153="","",D2153="SI",4,D2153="NO",1)</f>
        <v/>
      </c>
      <c r="F2153" t="str" cm="1">
        <f t="array" ref="F2153">_xlfn.IFS('Paraclinicos '!B2088="","",'Paraclinicos '!B2088&gt;1,1,'Paraclinicos '!B2088&lt;=1,3)</f>
        <v/>
      </c>
      <c r="G2153" t="str" cm="1">
        <f t="array" ref="G2153">_xlfn.IFS('Paraclinicos '!D2088="","",AND('Paraclinicos '!D2088&gt;=250,'Paraclinicos '!D2088&lt;=500),2,'Paraclinicos '!D2088&gt;500,3,'Paraclinicos '!D2088&lt;250,1)</f>
        <v/>
      </c>
      <c r="H2153" s="50" t="str">
        <f t="shared" si="100"/>
        <v/>
      </c>
      <c r="I2153" t="str" cm="1">
        <f t="array" ref="I2153">_xlfn.IFS('Paraclinicos '!Q2088="","",'Paraclinicos '!Q2088&gt;=65,1,'Paraclinicos '!Q2088&lt;65,0)</f>
        <v/>
      </c>
      <c r="J2153" t="str" cm="1">
        <f t="array" ref="J2153">_xlfn.IFS('Paraclinicos '!I2088="","",'Paraclinicos '!I2088&gt;7,1,'Paraclinicos '!I2088&lt;=7,0)</f>
        <v/>
      </c>
      <c r="K2153" t="str" cm="1">
        <f t="array" ref="K2153">_xlfn.IFS('Paraclinicos '!W2088="","",'Paraclinicos '!W2088&lt;=8,1,'Paraclinicos '!W2088&gt;8,0)</f>
        <v/>
      </c>
      <c r="L2153" t="str" cm="1">
        <f t="array" ref="L2153">_xlfn.IFS('Paraclinicos '!S2088="","",'Paraclinicos '!S2088&gt;=30,1,'Paraclinicos '!S2088&lt;30,0)</f>
        <v/>
      </c>
      <c r="M2153" t="str" cm="1">
        <f t="array" ref="M2153">_xlfn.IFS(OR('Paraclinicos '!T2088="",'Paraclinicos '!U2088=""),"",OR('Paraclinicos '!T2088&lt;=90,'Paraclinicos '!U2088&lt;=60),1,OR('Paraclinicos '!T2088&gt;90,'Paraclinicos '!U2088&gt;60),0)</f>
        <v/>
      </c>
      <c r="N2153" s="45" t="str">
        <f t="shared" si="101"/>
        <v/>
      </c>
      <c r="O2153" t="str" cm="1">
        <f t="array" ref="O2153">_xlfn.IFS(OR('Paraclinicos '!M2088="",'Paraclinicos '!N2088="",'Paraclinicos '!N2088=0),"",'Paraclinicos '!M2088/'Paraclinicos '!N2088&lt;100,4,'Paraclinicos '!M2088/'Paraclinicos '!N2088&lt;200,3,'Paraclinicos '!M2088/'Paraclinicos '!N2088&lt;300,2,'Paraclinicos '!M2088/'Paraclinicos '!N2088&lt;400,1,'Paraclinicos '!M2088/'Paraclinicos '!N2088&gt;=400,0)</f>
        <v/>
      </c>
      <c r="P2153" t="str" cm="1">
        <f t="array" ref="P2153">_xlfn.IFS('Paraclinicos '!C2088="","",'Paraclinicos '!C2088&lt;20,4,'Paraclinicos '!C2088&lt;50,3,'Paraclinicos '!C2088&lt;100,2,'Paraclinicos '!C2088&lt;150,1,'Paraclinicos '!C2088&gt;150,0)</f>
        <v/>
      </c>
      <c r="Q2153" t="str" cm="1">
        <f t="array" ref="Q2153">_xlfn.IFS('Paraclinicos '!O2088="","",'Paraclinicos '!O2088&lt;1.2,0,'Paraclinicos '!O2088&lt;2,1,'Paraclinicos '!O2088&lt;3.5,2,'Paraclinicos '!O2088&lt;5,3,'Paraclinicos '!O2088&gt;5,4)</f>
        <v/>
      </c>
      <c r="R2153" t="str" cm="1">
        <f t="array" ref="R2153">_xlfn.IFS('Paraclinicos '!J2088="","",'Paraclinicos '!J2088&lt;1.2,0,'Paraclinicos '!J2088&lt;2,1,'Paraclinicos '!J2088&lt;6,2,'Paraclinicos '!J2088&lt;12,3,'Paraclinicos '!J2088&gt;=12,4)</f>
        <v/>
      </c>
      <c r="S2153" t="str" cm="1">
        <f t="array" ref="S2153">_xlfn.IFS('Paraclinicos '!Y2088="","",'Paraclinicos '!Y2088&lt;70,1,'Paraclinicos '!Y2088&gt;=70,0)</f>
        <v/>
      </c>
      <c r="T2153" t="str" cm="1">
        <f t="array" ref="T2153">_xlfn.IFS('Paraclinicos '!W2088="","",'Paraclinicos '!W2088&lt;6,4,'Paraclinicos '!W2088&lt;10,3,'Paraclinicos '!W2088&lt;13,2,'Paraclinicos '!W2088&lt;15,1,'Paraclinicos '!W2088=15,0)</f>
        <v/>
      </c>
      <c r="U2153" s="54" t="str">
        <f t="shared" si="99"/>
        <v/>
      </c>
      <c r="V2153" t="str" cm="1">
        <f t="array" ref="V2153">_xlfn.IFS('Paraclinicos '!S2088="","",OR('Paraclinicos '!S2088&lt;=8,'Paraclinicos '!S2088&gt;=25),3,'Paraclinicos '!S2088&lt;12,1,'Paraclinicos '!S2088&lt;21,0,'Paraclinicos '!S2088&lt;25,2)</f>
        <v/>
      </c>
      <c r="W2153" t="str">
        <f>IFERROR(IF(INDEX('BD Demog para scores enalazar'!Y$2:'BD Demog para scores enalazar'!Y$3000,MATCH(Formulas!A2153,'BD Demog para scores enalazar'!A$2:'BD Demog para scores enalazar'!A$3000,0))=1,"SI","NO"),"")</f>
        <v/>
      </c>
      <c r="X2153" s="9" t="str">
        <f>IFERROR(IF(INDEX('BD Demog para scores enalazar'!AJ$2:'BD Demog para scores enalazar'!AJ$3000,MATCH(Formulas!A2153,'BD Demog para scores enalazar'!A$2:'BD Demog para scores enalazar'!A$3000,0))=1,"SI","NO"),"")</f>
        <v/>
      </c>
      <c r="Y2153" t="str" cm="1">
        <f t="array" ref="Y2153">IF(AND(W2153="NO",X2153="NO"),_xlfn.IFS('Paraclinicos '!K2088&lt;=91,3,'Paraclinicos '!K2088&lt;94,2,'Paraclinicos '!K2088&lt;96,1,'Paraclinicos '!K2088&gt;=96,0),"")</f>
        <v/>
      </c>
      <c r="Z2153" t="str" cm="1">
        <f t="array" ref="Z2153">IF(OR(W2153="SI",X2153="SI"),_xlfn.IFS(OR(AND('Paraclinicos '!K2089&lt;=83),AND('Paraclinicos '!K2089&gt;=97,AA2153=2)),3,OR(AND('Paraclinicos '!K2089&lt;=86),AND('Paraclinicos '!K2089&gt;=94,AA2153=2)),2,OR(AND('Paraclinicos '!K2089&lt;=88),AND('Paraclinicos '!K2089&gt;=92,AA2153=2)),1,OR(AND('Paraclinicos '!K2089&gt;=88,'Paraclinicos '!K2089&lt;=92),AND('Paraclinicos '!K2089&gt;=93,AA2153=0)),0),"")</f>
        <v/>
      </c>
      <c r="AA2153" t="str" cm="1">
        <f t="array" ref="AA2153">_xlfn.IFS('Paraclinicos '!E2088="","",'Paraclinicos '!E2088="Oxigeno",2,'Paraclinicos '!E2088="Aire",0)</f>
        <v/>
      </c>
    </row>
    <row r="2154" spans="1:27" x14ac:dyDescent="0.25">
      <c r="A2154">
        <f>'Paraclinicos '!A2089</f>
        <v>0</v>
      </c>
      <c r="B2154" s="3">
        <f>'Paraclinicos '!R2089</f>
        <v>0</v>
      </c>
      <c r="C2154" t="str" cm="1">
        <f t="array" ref="C2154">_xlfn.IFS('Paraclinicos '!Q2089="","",'Paraclinicos '!Q2089&gt;60,3,'Paraclinicos '!Q2089&lt;=60,1)</f>
        <v/>
      </c>
      <c r="D2154" t="str">
        <f>IFERROR(IF(INDEX('BD Demog para scores enalazar'!BC$2:BC$3000,MATCH(Formulas!A2154,'BD Demog para scores enalazar'!A$2:A$3000,0))=0,"SI","NO"),"")</f>
        <v/>
      </c>
      <c r="E2154" t="str" cm="1">
        <f t="array" ref="E2154">_xlfn.IFS(D2154="","",D2154="SI",4,D2154="NO",1)</f>
        <v/>
      </c>
      <c r="F2154" t="str" cm="1">
        <f t="array" ref="F2154">_xlfn.IFS('Paraclinicos '!B2089="","",'Paraclinicos '!B2089&gt;1,1,'Paraclinicos '!B2089&lt;=1,3)</f>
        <v/>
      </c>
      <c r="G2154" t="str" cm="1">
        <f t="array" ref="G2154">_xlfn.IFS('Paraclinicos '!D2089="","",AND('Paraclinicos '!D2089&gt;=250,'Paraclinicos '!D2089&lt;=500),2,'Paraclinicos '!D2089&gt;500,3,'Paraclinicos '!D2089&lt;250,1)</f>
        <v/>
      </c>
      <c r="H2154" s="50" t="str">
        <f t="shared" si="100"/>
        <v/>
      </c>
      <c r="I2154" t="str" cm="1">
        <f t="array" ref="I2154">_xlfn.IFS('Paraclinicos '!Q2089="","",'Paraclinicos '!Q2089&gt;=65,1,'Paraclinicos '!Q2089&lt;65,0)</f>
        <v/>
      </c>
      <c r="J2154" t="str" cm="1">
        <f t="array" ref="J2154">_xlfn.IFS('Paraclinicos '!I2089="","",'Paraclinicos '!I2089&gt;7,1,'Paraclinicos '!I2089&lt;=7,0)</f>
        <v/>
      </c>
      <c r="K2154" t="str" cm="1">
        <f t="array" ref="K2154">_xlfn.IFS('Paraclinicos '!W2089="","",'Paraclinicos '!W2089&lt;=8,1,'Paraclinicos '!W2089&gt;8,0)</f>
        <v/>
      </c>
      <c r="L2154" t="str" cm="1">
        <f t="array" ref="L2154">_xlfn.IFS('Paraclinicos '!S2089="","",'Paraclinicos '!S2089&gt;=30,1,'Paraclinicos '!S2089&lt;30,0)</f>
        <v/>
      </c>
      <c r="M2154" t="str" cm="1">
        <f t="array" ref="M2154">_xlfn.IFS(OR('Paraclinicos '!T2089="",'Paraclinicos '!U2089=""),"",OR('Paraclinicos '!T2089&lt;=90,'Paraclinicos '!U2089&lt;=60),1,OR('Paraclinicos '!T2089&gt;90,'Paraclinicos '!U2089&gt;60),0)</f>
        <v/>
      </c>
      <c r="N2154" s="45" t="str">
        <f t="shared" si="101"/>
        <v/>
      </c>
      <c r="O2154" t="str" cm="1">
        <f t="array" ref="O2154">_xlfn.IFS(OR('Paraclinicos '!M2089="",'Paraclinicos '!N2089="",'Paraclinicos '!N2089=0),"",'Paraclinicos '!M2089/'Paraclinicos '!N2089&lt;100,4,'Paraclinicos '!M2089/'Paraclinicos '!N2089&lt;200,3,'Paraclinicos '!M2089/'Paraclinicos '!N2089&lt;300,2,'Paraclinicos '!M2089/'Paraclinicos '!N2089&lt;400,1,'Paraclinicos '!M2089/'Paraclinicos '!N2089&gt;=400,0)</f>
        <v/>
      </c>
      <c r="P2154" t="str" cm="1">
        <f t="array" ref="P2154">_xlfn.IFS('Paraclinicos '!C2089="","",'Paraclinicos '!C2089&lt;20,4,'Paraclinicos '!C2089&lt;50,3,'Paraclinicos '!C2089&lt;100,2,'Paraclinicos '!C2089&lt;150,1,'Paraclinicos '!C2089&gt;150,0)</f>
        <v/>
      </c>
      <c r="Q2154" t="str" cm="1">
        <f t="array" ref="Q2154">_xlfn.IFS('Paraclinicos '!O2089="","",'Paraclinicos '!O2089&lt;1.2,0,'Paraclinicos '!O2089&lt;2,1,'Paraclinicos '!O2089&lt;3.5,2,'Paraclinicos '!O2089&lt;5,3,'Paraclinicos '!O2089&gt;5,4)</f>
        <v/>
      </c>
      <c r="R2154" t="str" cm="1">
        <f t="array" ref="R2154">_xlfn.IFS('Paraclinicos '!J2089="","",'Paraclinicos '!J2089&lt;1.2,0,'Paraclinicos '!J2089&lt;2,1,'Paraclinicos '!J2089&lt;6,2,'Paraclinicos '!J2089&lt;12,3,'Paraclinicos '!J2089&gt;=12,4)</f>
        <v/>
      </c>
      <c r="S2154" t="str" cm="1">
        <f t="array" ref="S2154">_xlfn.IFS('Paraclinicos '!Y2089="","",'Paraclinicos '!Y2089&lt;70,1,'Paraclinicos '!Y2089&gt;=70,0)</f>
        <v/>
      </c>
      <c r="T2154" t="str" cm="1">
        <f t="array" ref="T2154">_xlfn.IFS('Paraclinicos '!W2089="","",'Paraclinicos '!W2089&lt;6,4,'Paraclinicos '!W2089&lt;10,3,'Paraclinicos '!W2089&lt;13,2,'Paraclinicos '!W2089&lt;15,1,'Paraclinicos '!W2089=15,0)</f>
        <v/>
      </c>
      <c r="U2154" s="54" t="str">
        <f t="shared" si="99"/>
        <v/>
      </c>
      <c r="V2154" t="str" cm="1">
        <f t="array" ref="V2154">_xlfn.IFS('Paraclinicos '!S2089="","",OR('Paraclinicos '!S2089&lt;=8,'Paraclinicos '!S2089&gt;=25),3,'Paraclinicos '!S2089&lt;12,1,'Paraclinicos '!S2089&lt;21,0,'Paraclinicos '!S2089&lt;25,2)</f>
        <v/>
      </c>
      <c r="W2154" t="str">
        <f>IFERROR(IF(INDEX('BD Demog para scores enalazar'!Y$2:'BD Demog para scores enalazar'!Y$3000,MATCH(Formulas!A2154,'BD Demog para scores enalazar'!A$2:'BD Demog para scores enalazar'!A$3000,0))=1,"SI","NO"),"")</f>
        <v/>
      </c>
      <c r="X2154" s="9" t="str">
        <f>IFERROR(IF(INDEX('BD Demog para scores enalazar'!AJ$2:'BD Demog para scores enalazar'!AJ$3000,MATCH(Formulas!A2154,'BD Demog para scores enalazar'!A$2:'BD Demog para scores enalazar'!A$3000,0))=1,"SI","NO"),"")</f>
        <v/>
      </c>
      <c r="Y2154" t="str" cm="1">
        <f t="array" ref="Y2154">IF(AND(W2154="NO",X2154="NO"),_xlfn.IFS('Paraclinicos '!K2089&lt;=91,3,'Paraclinicos '!K2089&lt;94,2,'Paraclinicos '!K2089&lt;96,1,'Paraclinicos '!K2089&gt;=96,0),"")</f>
        <v/>
      </c>
      <c r="Z2154" t="str" cm="1">
        <f t="array" ref="Z2154">IF(OR(W2154="SI",X2154="SI"),_xlfn.IFS(OR(AND('Paraclinicos '!K2090&lt;=83),AND('Paraclinicos '!K2090&gt;=97,AA2154=2)),3,OR(AND('Paraclinicos '!K2090&lt;=86),AND('Paraclinicos '!K2090&gt;=94,AA2154=2)),2,OR(AND('Paraclinicos '!K2090&lt;=88),AND('Paraclinicos '!K2090&gt;=92,AA2154=2)),1,OR(AND('Paraclinicos '!K2090&gt;=88,'Paraclinicos '!K2090&lt;=92),AND('Paraclinicos '!K2090&gt;=93,AA2154=0)),0),"")</f>
        <v/>
      </c>
      <c r="AA2154" t="str" cm="1">
        <f t="array" ref="AA2154">_xlfn.IFS('Paraclinicos '!E2089="","",'Paraclinicos '!E2089="Oxigeno",2,'Paraclinicos '!E2089="Aire",0)</f>
        <v/>
      </c>
    </row>
    <row r="2155" spans="1:27" x14ac:dyDescent="0.25">
      <c r="A2155">
        <f>'Paraclinicos '!A2090</f>
        <v>0</v>
      </c>
      <c r="B2155" s="3">
        <f>'Paraclinicos '!R2090</f>
        <v>0</v>
      </c>
      <c r="C2155" t="str" cm="1">
        <f t="array" ref="C2155">_xlfn.IFS('Paraclinicos '!Q2090="","",'Paraclinicos '!Q2090&gt;60,3,'Paraclinicos '!Q2090&lt;=60,1)</f>
        <v/>
      </c>
      <c r="D2155" t="str">
        <f>IFERROR(IF(INDEX('BD Demog para scores enalazar'!BC$2:BC$3000,MATCH(Formulas!A2155,'BD Demog para scores enalazar'!A$2:A$3000,0))=0,"SI","NO"),"")</f>
        <v/>
      </c>
      <c r="E2155" t="str" cm="1">
        <f t="array" ref="E2155">_xlfn.IFS(D2155="","",D2155="SI",4,D2155="NO",1)</f>
        <v/>
      </c>
      <c r="F2155" t="str" cm="1">
        <f t="array" ref="F2155">_xlfn.IFS('Paraclinicos '!B2090="","",'Paraclinicos '!B2090&gt;1,1,'Paraclinicos '!B2090&lt;=1,3)</f>
        <v/>
      </c>
      <c r="G2155" t="str" cm="1">
        <f t="array" ref="G2155">_xlfn.IFS('Paraclinicos '!D2090="","",AND('Paraclinicos '!D2090&gt;=250,'Paraclinicos '!D2090&lt;=500),2,'Paraclinicos '!D2090&gt;500,3,'Paraclinicos '!D2090&lt;250,1)</f>
        <v/>
      </c>
      <c r="H2155" s="50" t="str">
        <f t="shared" si="100"/>
        <v/>
      </c>
      <c r="I2155" t="str" cm="1">
        <f t="array" ref="I2155">_xlfn.IFS('Paraclinicos '!Q2090="","",'Paraclinicos '!Q2090&gt;=65,1,'Paraclinicos '!Q2090&lt;65,0)</f>
        <v/>
      </c>
      <c r="J2155" t="str" cm="1">
        <f t="array" ref="J2155">_xlfn.IFS('Paraclinicos '!I2090="","",'Paraclinicos '!I2090&gt;7,1,'Paraclinicos '!I2090&lt;=7,0)</f>
        <v/>
      </c>
      <c r="K2155" t="str" cm="1">
        <f t="array" ref="K2155">_xlfn.IFS('Paraclinicos '!W2090="","",'Paraclinicos '!W2090&lt;=8,1,'Paraclinicos '!W2090&gt;8,0)</f>
        <v/>
      </c>
      <c r="L2155" t="str" cm="1">
        <f t="array" ref="L2155">_xlfn.IFS('Paraclinicos '!S2090="","",'Paraclinicos '!S2090&gt;=30,1,'Paraclinicos '!S2090&lt;30,0)</f>
        <v/>
      </c>
      <c r="M2155" t="str" cm="1">
        <f t="array" ref="M2155">_xlfn.IFS(OR('Paraclinicos '!T2090="",'Paraclinicos '!U2090=""),"",OR('Paraclinicos '!T2090&lt;=90,'Paraclinicos '!U2090&lt;=60),1,OR('Paraclinicos '!T2090&gt;90,'Paraclinicos '!U2090&gt;60),0)</f>
        <v/>
      </c>
      <c r="N2155" s="45" t="str">
        <f t="shared" si="101"/>
        <v/>
      </c>
      <c r="O2155" t="str" cm="1">
        <f t="array" ref="O2155">_xlfn.IFS(OR('Paraclinicos '!M2090="",'Paraclinicos '!N2090="",'Paraclinicos '!N2090=0),"",'Paraclinicos '!M2090/'Paraclinicos '!N2090&lt;100,4,'Paraclinicos '!M2090/'Paraclinicos '!N2090&lt;200,3,'Paraclinicos '!M2090/'Paraclinicos '!N2090&lt;300,2,'Paraclinicos '!M2090/'Paraclinicos '!N2090&lt;400,1,'Paraclinicos '!M2090/'Paraclinicos '!N2090&gt;=400,0)</f>
        <v/>
      </c>
      <c r="P2155" t="str" cm="1">
        <f t="array" ref="P2155">_xlfn.IFS('Paraclinicos '!C2090="","",'Paraclinicos '!C2090&lt;20,4,'Paraclinicos '!C2090&lt;50,3,'Paraclinicos '!C2090&lt;100,2,'Paraclinicos '!C2090&lt;150,1,'Paraclinicos '!C2090&gt;150,0)</f>
        <v/>
      </c>
      <c r="Q2155" t="str" cm="1">
        <f t="array" ref="Q2155">_xlfn.IFS('Paraclinicos '!O2090="","",'Paraclinicos '!O2090&lt;1.2,0,'Paraclinicos '!O2090&lt;2,1,'Paraclinicos '!O2090&lt;3.5,2,'Paraclinicos '!O2090&lt;5,3,'Paraclinicos '!O2090&gt;5,4)</f>
        <v/>
      </c>
      <c r="R2155" t="str" cm="1">
        <f t="array" ref="R2155">_xlfn.IFS('Paraclinicos '!J2090="","",'Paraclinicos '!J2090&lt;1.2,0,'Paraclinicos '!J2090&lt;2,1,'Paraclinicos '!J2090&lt;6,2,'Paraclinicos '!J2090&lt;12,3,'Paraclinicos '!J2090&gt;=12,4)</f>
        <v/>
      </c>
      <c r="S2155" t="str" cm="1">
        <f t="array" ref="S2155">_xlfn.IFS('Paraclinicos '!Y2090="","",'Paraclinicos '!Y2090&lt;70,1,'Paraclinicos '!Y2090&gt;=70,0)</f>
        <v/>
      </c>
      <c r="T2155" t="str" cm="1">
        <f t="array" ref="T2155">_xlfn.IFS('Paraclinicos '!W2090="","",'Paraclinicos '!W2090&lt;6,4,'Paraclinicos '!W2090&lt;10,3,'Paraclinicos '!W2090&lt;13,2,'Paraclinicos '!W2090&lt;15,1,'Paraclinicos '!W2090=15,0)</f>
        <v/>
      </c>
      <c r="U2155" s="54" t="str">
        <f t="shared" si="99"/>
        <v/>
      </c>
      <c r="V2155" t="str" cm="1">
        <f t="array" ref="V2155">_xlfn.IFS('Paraclinicos '!S2090="","",OR('Paraclinicos '!S2090&lt;=8,'Paraclinicos '!S2090&gt;=25),3,'Paraclinicos '!S2090&lt;12,1,'Paraclinicos '!S2090&lt;21,0,'Paraclinicos '!S2090&lt;25,2)</f>
        <v/>
      </c>
      <c r="W2155" t="str">
        <f>IFERROR(IF(INDEX('BD Demog para scores enalazar'!Y$2:'BD Demog para scores enalazar'!Y$3000,MATCH(Formulas!A2155,'BD Demog para scores enalazar'!A$2:'BD Demog para scores enalazar'!A$3000,0))=1,"SI","NO"),"")</f>
        <v/>
      </c>
      <c r="X2155" s="9" t="str">
        <f>IFERROR(IF(INDEX('BD Demog para scores enalazar'!AJ$2:'BD Demog para scores enalazar'!AJ$3000,MATCH(Formulas!A2155,'BD Demog para scores enalazar'!A$2:'BD Demog para scores enalazar'!A$3000,0))=1,"SI","NO"),"")</f>
        <v/>
      </c>
      <c r="Y2155" t="str" cm="1">
        <f t="array" ref="Y2155">IF(AND(W2155="NO",X2155="NO"),_xlfn.IFS('Paraclinicos '!K2090&lt;=91,3,'Paraclinicos '!K2090&lt;94,2,'Paraclinicos '!K2090&lt;96,1,'Paraclinicos '!K2090&gt;=96,0),"")</f>
        <v/>
      </c>
      <c r="Z2155" t="str" cm="1">
        <f t="array" ref="Z2155">IF(OR(W2155="SI",X2155="SI"),_xlfn.IFS(OR(AND('Paraclinicos '!K2091&lt;=83),AND('Paraclinicos '!K2091&gt;=97,AA2155=2)),3,OR(AND('Paraclinicos '!K2091&lt;=86),AND('Paraclinicos '!K2091&gt;=94,AA2155=2)),2,OR(AND('Paraclinicos '!K2091&lt;=88),AND('Paraclinicos '!K2091&gt;=92,AA2155=2)),1,OR(AND('Paraclinicos '!K2091&gt;=88,'Paraclinicos '!K2091&lt;=92),AND('Paraclinicos '!K2091&gt;=93,AA2155=0)),0),"")</f>
        <v/>
      </c>
      <c r="AA2155" t="str" cm="1">
        <f t="array" ref="AA2155">_xlfn.IFS('Paraclinicos '!E2090="","",'Paraclinicos '!E2090="Oxigeno",2,'Paraclinicos '!E2090="Aire",0)</f>
        <v/>
      </c>
    </row>
    <row r="2156" spans="1:27" x14ac:dyDescent="0.25">
      <c r="A2156">
        <f>'Paraclinicos '!A2091</f>
        <v>0</v>
      </c>
      <c r="B2156" s="3">
        <f>'Paraclinicos '!R2091</f>
        <v>0</v>
      </c>
      <c r="C2156" t="str" cm="1">
        <f t="array" ref="C2156">_xlfn.IFS('Paraclinicos '!Q2091="","",'Paraclinicos '!Q2091&gt;60,3,'Paraclinicos '!Q2091&lt;=60,1)</f>
        <v/>
      </c>
      <c r="D2156" t="str">
        <f>IFERROR(IF(INDEX('BD Demog para scores enalazar'!BC$2:BC$3000,MATCH(Formulas!A2156,'BD Demog para scores enalazar'!A$2:A$3000,0))=0,"SI","NO"),"")</f>
        <v/>
      </c>
      <c r="E2156" t="str" cm="1">
        <f t="array" ref="E2156">_xlfn.IFS(D2156="","",D2156="SI",4,D2156="NO",1)</f>
        <v/>
      </c>
      <c r="F2156" t="str" cm="1">
        <f t="array" ref="F2156">_xlfn.IFS('Paraclinicos '!B2091="","",'Paraclinicos '!B2091&gt;1,1,'Paraclinicos '!B2091&lt;=1,3)</f>
        <v/>
      </c>
      <c r="G2156" t="str" cm="1">
        <f t="array" ref="G2156">_xlfn.IFS('Paraclinicos '!D2091="","",AND('Paraclinicos '!D2091&gt;=250,'Paraclinicos '!D2091&lt;=500),2,'Paraclinicos '!D2091&gt;500,3,'Paraclinicos '!D2091&lt;250,1)</f>
        <v/>
      </c>
      <c r="H2156" s="50" t="str">
        <f t="shared" si="100"/>
        <v/>
      </c>
      <c r="I2156" t="str" cm="1">
        <f t="array" ref="I2156">_xlfn.IFS('Paraclinicos '!Q2091="","",'Paraclinicos '!Q2091&gt;=65,1,'Paraclinicos '!Q2091&lt;65,0)</f>
        <v/>
      </c>
      <c r="J2156" t="str" cm="1">
        <f t="array" ref="J2156">_xlfn.IFS('Paraclinicos '!I2091="","",'Paraclinicos '!I2091&gt;7,1,'Paraclinicos '!I2091&lt;=7,0)</f>
        <v/>
      </c>
      <c r="K2156" t="str" cm="1">
        <f t="array" ref="K2156">_xlfn.IFS('Paraclinicos '!W2091="","",'Paraclinicos '!W2091&lt;=8,1,'Paraclinicos '!W2091&gt;8,0)</f>
        <v/>
      </c>
      <c r="L2156" t="str" cm="1">
        <f t="array" ref="L2156">_xlfn.IFS('Paraclinicos '!S2091="","",'Paraclinicos '!S2091&gt;=30,1,'Paraclinicos '!S2091&lt;30,0)</f>
        <v/>
      </c>
      <c r="M2156" t="str" cm="1">
        <f t="array" ref="M2156">_xlfn.IFS(OR('Paraclinicos '!T2091="",'Paraclinicos '!U2091=""),"",OR('Paraclinicos '!T2091&lt;=90,'Paraclinicos '!U2091&lt;=60),1,OR('Paraclinicos '!T2091&gt;90,'Paraclinicos '!U2091&gt;60),0)</f>
        <v/>
      </c>
      <c r="N2156" s="45" t="str">
        <f t="shared" si="101"/>
        <v/>
      </c>
      <c r="O2156" t="str" cm="1">
        <f t="array" ref="O2156">_xlfn.IFS(OR('Paraclinicos '!M2091="",'Paraclinicos '!N2091="",'Paraclinicos '!N2091=0),"",'Paraclinicos '!M2091/'Paraclinicos '!N2091&lt;100,4,'Paraclinicos '!M2091/'Paraclinicos '!N2091&lt;200,3,'Paraclinicos '!M2091/'Paraclinicos '!N2091&lt;300,2,'Paraclinicos '!M2091/'Paraclinicos '!N2091&lt;400,1,'Paraclinicos '!M2091/'Paraclinicos '!N2091&gt;=400,0)</f>
        <v/>
      </c>
      <c r="P2156" t="str" cm="1">
        <f t="array" ref="P2156">_xlfn.IFS('Paraclinicos '!C2091="","",'Paraclinicos '!C2091&lt;20,4,'Paraclinicos '!C2091&lt;50,3,'Paraclinicos '!C2091&lt;100,2,'Paraclinicos '!C2091&lt;150,1,'Paraclinicos '!C2091&gt;150,0)</f>
        <v/>
      </c>
      <c r="Q2156" t="str" cm="1">
        <f t="array" ref="Q2156">_xlfn.IFS('Paraclinicos '!O2091="","",'Paraclinicos '!O2091&lt;1.2,0,'Paraclinicos '!O2091&lt;2,1,'Paraclinicos '!O2091&lt;3.5,2,'Paraclinicos '!O2091&lt;5,3,'Paraclinicos '!O2091&gt;5,4)</f>
        <v/>
      </c>
      <c r="R2156" t="str" cm="1">
        <f t="array" ref="R2156">_xlfn.IFS('Paraclinicos '!J2091="","",'Paraclinicos '!J2091&lt;1.2,0,'Paraclinicos '!J2091&lt;2,1,'Paraclinicos '!J2091&lt;6,2,'Paraclinicos '!J2091&lt;12,3,'Paraclinicos '!J2091&gt;=12,4)</f>
        <v/>
      </c>
      <c r="S2156" t="str" cm="1">
        <f t="array" ref="S2156">_xlfn.IFS('Paraclinicos '!Y2091="","",'Paraclinicos '!Y2091&lt;70,1,'Paraclinicos '!Y2091&gt;=70,0)</f>
        <v/>
      </c>
      <c r="T2156" t="str" cm="1">
        <f t="array" ref="T2156">_xlfn.IFS('Paraclinicos '!W2091="","",'Paraclinicos '!W2091&lt;6,4,'Paraclinicos '!W2091&lt;10,3,'Paraclinicos '!W2091&lt;13,2,'Paraclinicos '!W2091&lt;15,1,'Paraclinicos '!W2091=15,0)</f>
        <v/>
      </c>
      <c r="U2156" s="54" t="str">
        <f t="shared" si="99"/>
        <v/>
      </c>
      <c r="V2156" t="str" cm="1">
        <f t="array" ref="V2156">_xlfn.IFS('Paraclinicos '!S2091="","",OR('Paraclinicos '!S2091&lt;=8,'Paraclinicos '!S2091&gt;=25),3,'Paraclinicos '!S2091&lt;12,1,'Paraclinicos '!S2091&lt;21,0,'Paraclinicos '!S2091&lt;25,2)</f>
        <v/>
      </c>
      <c r="W2156" t="str">
        <f>IFERROR(IF(INDEX('BD Demog para scores enalazar'!Y$2:'BD Demog para scores enalazar'!Y$3000,MATCH(Formulas!A2156,'BD Demog para scores enalazar'!A$2:'BD Demog para scores enalazar'!A$3000,0))=1,"SI","NO"),"")</f>
        <v/>
      </c>
      <c r="X2156" s="9" t="str">
        <f>IFERROR(IF(INDEX('BD Demog para scores enalazar'!AJ$2:'BD Demog para scores enalazar'!AJ$3000,MATCH(Formulas!A2156,'BD Demog para scores enalazar'!A$2:'BD Demog para scores enalazar'!A$3000,0))=1,"SI","NO"),"")</f>
        <v/>
      </c>
      <c r="Y2156" t="str" cm="1">
        <f t="array" ref="Y2156">IF(AND(W2156="NO",X2156="NO"),_xlfn.IFS('Paraclinicos '!K2091&lt;=91,3,'Paraclinicos '!K2091&lt;94,2,'Paraclinicos '!K2091&lt;96,1,'Paraclinicos '!K2091&gt;=96,0),"")</f>
        <v/>
      </c>
      <c r="Z2156" t="str" cm="1">
        <f t="array" ref="Z2156">IF(OR(W2156="SI",X2156="SI"),_xlfn.IFS(OR(AND('Paraclinicos '!K2092&lt;=83),AND('Paraclinicos '!K2092&gt;=97,AA2156=2)),3,OR(AND('Paraclinicos '!K2092&lt;=86),AND('Paraclinicos '!K2092&gt;=94,AA2156=2)),2,OR(AND('Paraclinicos '!K2092&lt;=88),AND('Paraclinicos '!K2092&gt;=92,AA2156=2)),1,OR(AND('Paraclinicos '!K2092&gt;=88,'Paraclinicos '!K2092&lt;=92),AND('Paraclinicos '!K2092&gt;=93,AA2156=0)),0),"")</f>
        <v/>
      </c>
      <c r="AA2156" t="str" cm="1">
        <f t="array" ref="AA2156">_xlfn.IFS('Paraclinicos '!E2091="","",'Paraclinicos '!E2091="Oxigeno",2,'Paraclinicos '!E2091="Aire",0)</f>
        <v/>
      </c>
    </row>
    <row r="2157" spans="1:27" x14ac:dyDescent="0.25">
      <c r="A2157">
        <f>'Paraclinicos '!A2092</f>
        <v>0</v>
      </c>
      <c r="B2157" s="3">
        <f>'Paraclinicos '!R2092</f>
        <v>0</v>
      </c>
      <c r="C2157" t="str" cm="1">
        <f t="array" ref="C2157">_xlfn.IFS('Paraclinicos '!Q2092="","",'Paraclinicos '!Q2092&gt;60,3,'Paraclinicos '!Q2092&lt;=60,1)</f>
        <v/>
      </c>
      <c r="D2157" t="str">
        <f>IFERROR(IF(INDEX('BD Demog para scores enalazar'!BC$2:BC$3000,MATCH(Formulas!A2157,'BD Demog para scores enalazar'!A$2:A$3000,0))=0,"SI","NO"),"")</f>
        <v/>
      </c>
      <c r="E2157" t="str" cm="1">
        <f t="array" ref="E2157">_xlfn.IFS(D2157="","",D2157="SI",4,D2157="NO",1)</f>
        <v/>
      </c>
      <c r="F2157" t="str" cm="1">
        <f t="array" ref="F2157">_xlfn.IFS('Paraclinicos '!B2092="","",'Paraclinicos '!B2092&gt;1,1,'Paraclinicos '!B2092&lt;=1,3)</f>
        <v/>
      </c>
      <c r="G2157" t="str" cm="1">
        <f t="array" ref="G2157">_xlfn.IFS('Paraclinicos '!D2092="","",AND('Paraclinicos '!D2092&gt;=250,'Paraclinicos '!D2092&lt;=500),2,'Paraclinicos '!D2092&gt;500,3,'Paraclinicos '!D2092&lt;250,1)</f>
        <v/>
      </c>
      <c r="H2157" s="50" t="str">
        <f t="shared" si="100"/>
        <v/>
      </c>
      <c r="I2157" t="str" cm="1">
        <f t="array" ref="I2157">_xlfn.IFS('Paraclinicos '!Q2092="","",'Paraclinicos '!Q2092&gt;=65,1,'Paraclinicos '!Q2092&lt;65,0)</f>
        <v/>
      </c>
      <c r="J2157" t="str" cm="1">
        <f t="array" ref="J2157">_xlfn.IFS('Paraclinicos '!I2092="","",'Paraclinicos '!I2092&gt;7,1,'Paraclinicos '!I2092&lt;=7,0)</f>
        <v/>
      </c>
      <c r="K2157" t="str" cm="1">
        <f t="array" ref="K2157">_xlfn.IFS('Paraclinicos '!W2092="","",'Paraclinicos '!W2092&lt;=8,1,'Paraclinicos '!W2092&gt;8,0)</f>
        <v/>
      </c>
      <c r="L2157" t="str" cm="1">
        <f t="array" ref="L2157">_xlfn.IFS('Paraclinicos '!S2092="","",'Paraclinicos '!S2092&gt;=30,1,'Paraclinicos '!S2092&lt;30,0)</f>
        <v/>
      </c>
      <c r="M2157" t="str" cm="1">
        <f t="array" ref="M2157">_xlfn.IFS(OR('Paraclinicos '!T2092="",'Paraclinicos '!U2092=""),"",OR('Paraclinicos '!T2092&lt;=90,'Paraclinicos '!U2092&lt;=60),1,OR('Paraclinicos '!T2092&gt;90,'Paraclinicos '!U2092&gt;60),0)</f>
        <v/>
      </c>
      <c r="N2157" s="45" t="str">
        <f t="shared" si="101"/>
        <v/>
      </c>
      <c r="O2157" t="str" cm="1">
        <f t="array" ref="O2157">_xlfn.IFS(OR('Paraclinicos '!M2092="",'Paraclinicos '!N2092="",'Paraclinicos '!N2092=0),"",'Paraclinicos '!M2092/'Paraclinicos '!N2092&lt;100,4,'Paraclinicos '!M2092/'Paraclinicos '!N2092&lt;200,3,'Paraclinicos '!M2092/'Paraclinicos '!N2092&lt;300,2,'Paraclinicos '!M2092/'Paraclinicos '!N2092&lt;400,1,'Paraclinicos '!M2092/'Paraclinicos '!N2092&gt;=400,0)</f>
        <v/>
      </c>
      <c r="P2157" t="str" cm="1">
        <f t="array" ref="P2157">_xlfn.IFS('Paraclinicos '!C2092="","",'Paraclinicos '!C2092&lt;20,4,'Paraclinicos '!C2092&lt;50,3,'Paraclinicos '!C2092&lt;100,2,'Paraclinicos '!C2092&lt;150,1,'Paraclinicos '!C2092&gt;150,0)</f>
        <v/>
      </c>
      <c r="Q2157" t="str" cm="1">
        <f t="array" ref="Q2157">_xlfn.IFS('Paraclinicos '!O2092="","",'Paraclinicos '!O2092&lt;1.2,0,'Paraclinicos '!O2092&lt;2,1,'Paraclinicos '!O2092&lt;3.5,2,'Paraclinicos '!O2092&lt;5,3,'Paraclinicos '!O2092&gt;5,4)</f>
        <v/>
      </c>
      <c r="R2157" t="str" cm="1">
        <f t="array" ref="R2157">_xlfn.IFS('Paraclinicos '!J2092="","",'Paraclinicos '!J2092&lt;1.2,0,'Paraclinicos '!J2092&lt;2,1,'Paraclinicos '!J2092&lt;6,2,'Paraclinicos '!J2092&lt;12,3,'Paraclinicos '!J2092&gt;=12,4)</f>
        <v/>
      </c>
      <c r="S2157" t="str" cm="1">
        <f t="array" ref="S2157">_xlfn.IFS('Paraclinicos '!Y2092="","",'Paraclinicos '!Y2092&lt;70,1,'Paraclinicos '!Y2092&gt;=70,0)</f>
        <v/>
      </c>
      <c r="T2157" t="str" cm="1">
        <f t="array" ref="T2157">_xlfn.IFS('Paraclinicos '!W2092="","",'Paraclinicos '!W2092&lt;6,4,'Paraclinicos '!W2092&lt;10,3,'Paraclinicos '!W2092&lt;13,2,'Paraclinicos '!W2092&lt;15,1,'Paraclinicos '!W2092=15,0)</f>
        <v/>
      </c>
      <c r="U2157" s="54" t="str">
        <f t="shared" si="99"/>
        <v/>
      </c>
      <c r="V2157" t="str" cm="1">
        <f t="array" ref="V2157">_xlfn.IFS('Paraclinicos '!S2092="","",OR('Paraclinicos '!S2092&lt;=8,'Paraclinicos '!S2092&gt;=25),3,'Paraclinicos '!S2092&lt;12,1,'Paraclinicos '!S2092&lt;21,0,'Paraclinicos '!S2092&lt;25,2)</f>
        <v/>
      </c>
      <c r="W2157" t="str">
        <f>IFERROR(IF(INDEX('BD Demog para scores enalazar'!Y$2:'BD Demog para scores enalazar'!Y$3000,MATCH(Formulas!A2157,'BD Demog para scores enalazar'!A$2:'BD Demog para scores enalazar'!A$3000,0))=1,"SI","NO"),"")</f>
        <v/>
      </c>
      <c r="X2157" s="9" t="str">
        <f>IFERROR(IF(INDEX('BD Demog para scores enalazar'!AJ$2:'BD Demog para scores enalazar'!AJ$3000,MATCH(Formulas!A2157,'BD Demog para scores enalazar'!A$2:'BD Demog para scores enalazar'!A$3000,0))=1,"SI","NO"),"")</f>
        <v/>
      </c>
      <c r="Y2157" t="str" cm="1">
        <f t="array" ref="Y2157">IF(AND(W2157="NO",X2157="NO"),_xlfn.IFS('Paraclinicos '!K2092&lt;=91,3,'Paraclinicos '!K2092&lt;94,2,'Paraclinicos '!K2092&lt;96,1,'Paraclinicos '!K2092&gt;=96,0),"")</f>
        <v/>
      </c>
      <c r="Z2157" t="str" cm="1">
        <f t="array" ref="Z2157">IF(OR(W2157="SI",X2157="SI"),_xlfn.IFS(OR(AND('Paraclinicos '!K2093&lt;=83),AND('Paraclinicos '!K2093&gt;=97,AA2157=2)),3,OR(AND('Paraclinicos '!K2093&lt;=86),AND('Paraclinicos '!K2093&gt;=94,AA2157=2)),2,OR(AND('Paraclinicos '!K2093&lt;=88),AND('Paraclinicos '!K2093&gt;=92,AA2157=2)),1,OR(AND('Paraclinicos '!K2093&gt;=88,'Paraclinicos '!K2093&lt;=92),AND('Paraclinicos '!K2093&gt;=93,AA2157=0)),0),"")</f>
        <v/>
      </c>
      <c r="AA2157" t="str" cm="1">
        <f t="array" ref="AA2157">_xlfn.IFS('Paraclinicos '!E2092="","",'Paraclinicos '!E2092="Oxigeno",2,'Paraclinicos '!E2092="Aire",0)</f>
        <v/>
      </c>
    </row>
    <row r="2158" spans="1:27" x14ac:dyDescent="0.25">
      <c r="A2158">
        <f>'Paraclinicos '!A2093</f>
        <v>0</v>
      </c>
      <c r="B2158" s="3">
        <f>'Paraclinicos '!R2093</f>
        <v>0</v>
      </c>
      <c r="C2158" t="str" cm="1">
        <f t="array" ref="C2158">_xlfn.IFS('Paraclinicos '!Q2093="","",'Paraclinicos '!Q2093&gt;60,3,'Paraclinicos '!Q2093&lt;=60,1)</f>
        <v/>
      </c>
      <c r="D2158" t="str">
        <f>IFERROR(IF(INDEX('BD Demog para scores enalazar'!BC$2:BC$3000,MATCH(Formulas!A2158,'BD Demog para scores enalazar'!A$2:A$3000,0))=0,"SI","NO"),"")</f>
        <v/>
      </c>
      <c r="E2158" t="str" cm="1">
        <f t="array" ref="E2158">_xlfn.IFS(D2158="","",D2158="SI",4,D2158="NO",1)</f>
        <v/>
      </c>
      <c r="F2158" t="str" cm="1">
        <f t="array" ref="F2158">_xlfn.IFS('Paraclinicos '!B2093="","",'Paraclinicos '!B2093&gt;1,1,'Paraclinicos '!B2093&lt;=1,3)</f>
        <v/>
      </c>
      <c r="G2158" t="str" cm="1">
        <f t="array" ref="G2158">_xlfn.IFS('Paraclinicos '!D2093="","",AND('Paraclinicos '!D2093&gt;=250,'Paraclinicos '!D2093&lt;=500),2,'Paraclinicos '!D2093&gt;500,3,'Paraclinicos '!D2093&lt;250,1)</f>
        <v/>
      </c>
      <c r="H2158" s="50" t="str">
        <f t="shared" si="100"/>
        <v/>
      </c>
      <c r="I2158" t="str" cm="1">
        <f t="array" ref="I2158">_xlfn.IFS('Paraclinicos '!Q2093="","",'Paraclinicos '!Q2093&gt;=65,1,'Paraclinicos '!Q2093&lt;65,0)</f>
        <v/>
      </c>
      <c r="J2158" t="str" cm="1">
        <f t="array" ref="J2158">_xlfn.IFS('Paraclinicos '!I2093="","",'Paraclinicos '!I2093&gt;7,1,'Paraclinicos '!I2093&lt;=7,0)</f>
        <v/>
      </c>
      <c r="K2158" t="str" cm="1">
        <f t="array" ref="K2158">_xlfn.IFS('Paraclinicos '!W2093="","",'Paraclinicos '!W2093&lt;=8,1,'Paraclinicos '!W2093&gt;8,0)</f>
        <v/>
      </c>
      <c r="L2158" t="str" cm="1">
        <f t="array" ref="L2158">_xlfn.IFS('Paraclinicos '!S2093="","",'Paraclinicos '!S2093&gt;=30,1,'Paraclinicos '!S2093&lt;30,0)</f>
        <v/>
      </c>
      <c r="M2158" t="str" cm="1">
        <f t="array" ref="M2158">_xlfn.IFS(OR('Paraclinicos '!T2093="",'Paraclinicos '!U2093=""),"",OR('Paraclinicos '!T2093&lt;=90,'Paraclinicos '!U2093&lt;=60),1,OR('Paraclinicos '!T2093&gt;90,'Paraclinicos '!U2093&gt;60),0)</f>
        <v/>
      </c>
      <c r="N2158" s="45" t="str">
        <f t="shared" si="101"/>
        <v/>
      </c>
      <c r="O2158" t="str" cm="1">
        <f t="array" ref="O2158">_xlfn.IFS(OR('Paraclinicos '!M2093="",'Paraclinicos '!N2093="",'Paraclinicos '!N2093=0),"",'Paraclinicos '!M2093/'Paraclinicos '!N2093&lt;100,4,'Paraclinicos '!M2093/'Paraclinicos '!N2093&lt;200,3,'Paraclinicos '!M2093/'Paraclinicos '!N2093&lt;300,2,'Paraclinicos '!M2093/'Paraclinicos '!N2093&lt;400,1,'Paraclinicos '!M2093/'Paraclinicos '!N2093&gt;=400,0)</f>
        <v/>
      </c>
      <c r="P2158" t="str" cm="1">
        <f t="array" ref="P2158">_xlfn.IFS('Paraclinicos '!C2093="","",'Paraclinicos '!C2093&lt;20,4,'Paraclinicos '!C2093&lt;50,3,'Paraclinicos '!C2093&lt;100,2,'Paraclinicos '!C2093&lt;150,1,'Paraclinicos '!C2093&gt;150,0)</f>
        <v/>
      </c>
      <c r="Q2158" t="str" cm="1">
        <f t="array" ref="Q2158">_xlfn.IFS('Paraclinicos '!O2093="","",'Paraclinicos '!O2093&lt;1.2,0,'Paraclinicos '!O2093&lt;2,1,'Paraclinicos '!O2093&lt;3.5,2,'Paraclinicos '!O2093&lt;5,3,'Paraclinicos '!O2093&gt;5,4)</f>
        <v/>
      </c>
      <c r="R2158" t="str" cm="1">
        <f t="array" ref="R2158">_xlfn.IFS('Paraclinicos '!J2093="","",'Paraclinicos '!J2093&lt;1.2,0,'Paraclinicos '!J2093&lt;2,1,'Paraclinicos '!J2093&lt;6,2,'Paraclinicos '!J2093&lt;12,3,'Paraclinicos '!J2093&gt;=12,4)</f>
        <v/>
      </c>
      <c r="S2158" t="str" cm="1">
        <f t="array" ref="S2158">_xlfn.IFS('Paraclinicos '!Y2093="","",'Paraclinicos '!Y2093&lt;70,1,'Paraclinicos '!Y2093&gt;=70,0)</f>
        <v/>
      </c>
      <c r="T2158" t="str" cm="1">
        <f t="array" ref="T2158">_xlfn.IFS('Paraclinicos '!W2093="","",'Paraclinicos '!W2093&lt;6,4,'Paraclinicos '!W2093&lt;10,3,'Paraclinicos '!W2093&lt;13,2,'Paraclinicos '!W2093&lt;15,1,'Paraclinicos '!W2093=15,0)</f>
        <v/>
      </c>
      <c r="U2158" s="54" t="str">
        <f t="shared" si="99"/>
        <v/>
      </c>
      <c r="V2158" t="str" cm="1">
        <f t="array" ref="V2158">_xlfn.IFS('Paraclinicos '!S2093="","",OR('Paraclinicos '!S2093&lt;=8,'Paraclinicos '!S2093&gt;=25),3,'Paraclinicos '!S2093&lt;12,1,'Paraclinicos '!S2093&lt;21,0,'Paraclinicos '!S2093&lt;25,2)</f>
        <v/>
      </c>
      <c r="W2158" t="str">
        <f>IFERROR(IF(INDEX('BD Demog para scores enalazar'!Y$2:'BD Demog para scores enalazar'!Y$3000,MATCH(Formulas!A2158,'BD Demog para scores enalazar'!A$2:'BD Demog para scores enalazar'!A$3000,0))=1,"SI","NO"),"")</f>
        <v/>
      </c>
      <c r="X2158" s="9" t="str">
        <f>IFERROR(IF(INDEX('BD Demog para scores enalazar'!AJ$2:'BD Demog para scores enalazar'!AJ$3000,MATCH(Formulas!A2158,'BD Demog para scores enalazar'!A$2:'BD Demog para scores enalazar'!A$3000,0))=1,"SI","NO"),"")</f>
        <v/>
      </c>
      <c r="Y2158" t="str" cm="1">
        <f t="array" ref="Y2158">IF(AND(W2158="NO",X2158="NO"),_xlfn.IFS('Paraclinicos '!K2093&lt;=91,3,'Paraclinicos '!K2093&lt;94,2,'Paraclinicos '!K2093&lt;96,1,'Paraclinicos '!K2093&gt;=96,0),"")</f>
        <v/>
      </c>
      <c r="Z2158" t="str" cm="1">
        <f t="array" ref="Z2158">IF(OR(W2158="SI",X2158="SI"),_xlfn.IFS(OR(AND('Paraclinicos '!K2094&lt;=83),AND('Paraclinicos '!K2094&gt;=97,AA2158=2)),3,OR(AND('Paraclinicos '!K2094&lt;=86),AND('Paraclinicos '!K2094&gt;=94,AA2158=2)),2,OR(AND('Paraclinicos '!K2094&lt;=88),AND('Paraclinicos '!K2094&gt;=92,AA2158=2)),1,OR(AND('Paraclinicos '!K2094&gt;=88,'Paraclinicos '!K2094&lt;=92),AND('Paraclinicos '!K2094&gt;=93,AA2158=0)),0),"")</f>
        <v/>
      </c>
      <c r="AA2158" t="str" cm="1">
        <f t="array" ref="AA2158">_xlfn.IFS('Paraclinicos '!E2093="","",'Paraclinicos '!E2093="Oxigeno",2,'Paraclinicos '!E2093="Aire",0)</f>
        <v/>
      </c>
    </row>
    <row r="2159" spans="1:27" x14ac:dyDescent="0.25">
      <c r="A2159">
        <f>'Paraclinicos '!A2094</f>
        <v>0</v>
      </c>
      <c r="B2159" s="3">
        <f>'Paraclinicos '!R2094</f>
        <v>0</v>
      </c>
      <c r="C2159" t="str" cm="1">
        <f t="array" ref="C2159">_xlfn.IFS('Paraclinicos '!Q2094="","",'Paraclinicos '!Q2094&gt;60,3,'Paraclinicos '!Q2094&lt;=60,1)</f>
        <v/>
      </c>
      <c r="D2159" t="str">
        <f>IFERROR(IF(INDEX('BD Demog para scores enalazar'!BC$2:BC$3000,MATCH(Formulas!A2159,'BD Demog para scores enalazar'!A$2:A$3000,0))=0,"SI","NO"),"")</f>
        <v/>
      </c>
      <c r="E2159" t="str" cm="1">
        <f t="array" ref="E2159">_xlfn.IFS(D2159="","",D2159="SI",4,D2159="NO",1)</f>
        <v/>
      </c>
      <c r="F2159" t="str" cm="1">
        <f t="array" ref="F2159">_xlfn.IFS('Paraclinicos '!B2094="","",'Paraclinicos '!B2094&gt;1,1,'Paraclinicos '!B2094&lt;=1,3)</f>
        <v/>
      </c>
      <c r="G2159" t="str" cm="1">
        <f t="array" ref="G2159">_xlfn.IFS('Paraclinicos '!D2094="","",AND('Paraclinicos '!D2094&gt;=250,'Paraclinicos '!D2094&lt;=500),2,'Paraclinicos '!D2094&gt;500,3,'Paraclinicos '!D2094&lt;250,1)</f>
        <v/>
      </c>
      <c r="H2159" s="50" t="str">
        <f t="shared" si="100"/>
        <v/>
      </c>
      <c r="I2159" t="str" cm="1">
        <f t="array" ref="I2159">_xlfn.IFS('Paraclinicos '!Q2094="","",'Paraclinicos '!Q2094&gt;=65,1,'Paraclinicos '!Q2094&lt;65,0)</f>
        <v/>
      </c>
      <c r="J2159" t="str" cm="1">
        <f t="array" ref="J2159">_xlfn.IFS('Paraclinicos '!I2094="","",'Paraclinicos '!I2094&gt;7,1,'Paraclinicos '!I2094&lt;=7,0)</f>
        <v/>
      </c>
      <c r="K2159" t="str" cm="1">
        <f t="array" ref="K2159">_xlfn.IFS('Paraclinicos '!W2094="","",'Paraclinicos '!W2094&lt;=8,1,'Paraclinicos '!W2094&gt;8,0)</f>
        <v/>
      </c>
      <c r="L2159" t="str" cm="1">
        <f t="array" ref="L2159">_xlfn.IFS('Paraclinicos '!S2094="","",'Paraclinicos '!S2094&gt;=30,1,'Paraclinicos '!S2094&lt;30,0)</f>
        <v/>
      </c>
      <c r="M2159" t="str" cm="1">
        <f t="array" ref="M2159">_xlfn.IFS(OR('Paraclinicos '!T2094="",'Paraclinicos '!U2094=""),"",OR('Paraclinicos '!T2094&lt;=90,'Paraclinicos '!U2094&lt;=60),1,OR('Paraclinicos '!T2094&gt;90,'Paraclinicos '!U2094&gt;60),0)</f>
        <v/>
      </c>
      <c r="N2159" s="45" t="str">
        <f t="shared" si="101"/>
        <v/>
      </c>
      <c r="O2159" t="str" cm="1">
        <f t="array" ref="O2159">_xlfn.IFS(OR('Paraclinicos '!M2094="",'Paraclinicos '!N2094="",'Paraclinicos '!N2094=0),"",'Paraclinicos '!M2094/'Paraclinicos '!N2094&lt;100,4,'Paraclinicos '!M2094/'Paraclinicos '!N2094&lt;200,3,'Paraclinicos '!M2094/'Paraclinicos '!N2094&lt;300,2,'Paraclinicos '!M2094/'Paraclinicos '!N2094&lt;400,1,'Paraclinicos '!M2094/'Paraclinicos '!N2094&gt;=400,0)</f>
        <v/>
      </c>
      <c r="P2159" t="str" cm="1">
        <f t="array" ref="P2159">_xlfn.IFS('Paraclinicos '!C2094="","",'Paraclinicos '!C2094&lt;20,4,'Paraclinicos '!C2094&lt;50,3,'Paraclinicos '!C2094&lt;100,2,'Paraclinicos '!C2094&lt;150,1,'Paraclinicos '!C2094&gt;150,0)</f>
        <v/>
      </c>
      <c r="Q2159" t="str" cm="1">
        <f t="array" ref="Q2159">_xlfn.IFS('Paraclinicos '!O2094="","",'Paraclinicos '!O2094&lt;1.2,0,'Paraclinicos '!O2094&lt;2,1,'Paraclinicos '!O2094&lt;3.5,2,'Paraclinicos '!O2094&lt;5,3,'Paraclinicos '!O2094&gt;5,4)</f>
        <v/>
      </c>
      <c r="R2159" t="str" cm="1">
        <f t="array" ref="R2159">_xlfn.IFS('Paraclinicos '!J2094="","",'Paraclinicos '!J2094&lt;1.2,0,'Paraclinicos '!J2094&lt;2,1,'Paraclinicos '!J2094&lt;6,2,'Paraclinicos '!J2094&lt;12,3,'Paraclinicos '!J2094&gt;=12,4)</f>
        <v/>
      </c>
      <c r="S2159" t="str" cm="1">
        <f t="array" ref="S2159">_xlfn.IFS('Paraclinicos '!Y2094="","",'Paraclinicos '!Y2094&lt;70,1,'Paraclinicos '!Y2094&gt;=70,0)</f>
        <v/>
      </c>
      <c r="T2159" t="str" cm="1">
        <f t="array" ref="T2159">_xlfn.IFS('Paraclinicos '!W2094="","",'Paraclinicos '!W2094&lt;6,4,'Paraclinicos '!W2094&lt;10,3,'Paraclinicos '!W2094&lt;13,2,'Paraclinicos '!W2094&lt;15,1,'Paraclinicos '!W2094=15,0)</f>
        <v/>
      </c>
      <c r="U2159" s="54" t="str">
        <f t="shared" si="99"/>
        <v/>
      </c>
      <c r="V2159" t="str" cm="1">
        <f t="array" ref="V2159">_xlfn.IFS('Paraclinicos '!S2094="","",OR('Paraclinicos '!S2094&lt;=8,'Paraclinicos '!S2094&gt;=25),3,'Paraclinicos '!S2094&lt;12,1,'Paraclinicos '!S2094&lt;21,0,'Paraclinicos '!S2094&lt;25,2)</f>
        <v/>
      </c>
      <c r="W2159" t="str">
        <f>IFERROR(IF(INDEX('BD Demog para scores enalazar'!Y$2:'BD Demog para scores enalazar'!Y$3000,MATCH(Formulas!A2159,'BD Demog para scores enalazar'!A$2:'BD Demog para scores enalazar'!A$3000,0))=1,"SI","NO"),"")</f>
        <v/>
      </c>
      <c r="X2159" s="9" t="str">
        <f>IFERROR(IF(INDEX('BD Demog para scores enalazar'!AJ$2:'BD Demog para scores enalazar'!AJ$3000,MATCH(Formulas!A2159,'BD Demog para scores enalazar'!A$2:'BD Demog para scores enalazar'!A$3000,0))=1,"SI","NO"),"")</f>
        <v/>
      </c>
      <c r="Y2159" t="str" cm="1">
        <f t="array" ref="Y2159">IF(AND(W2159="NO",X2159="NO"),_xlfn.IFS('Paraclinicos '!K2094&lt;=91,3,'Paraclinicos '!K2094&lt;94,2,'Paraclinicos '!K2094&lt;96,1,'Paraclinicos '!K2094&gt;=96,0),"")</f>
        <v/>
      </c>
      <c r="Z2159" t="str" cm="1">
        <f t="array" ref="Z2159">IF(OR(W2159="SI",X2159="SI"),_xlfn.IFS(OR(AND('Paraclinicos '!K2095&lt;=83),AND('Paraclinicos '!K2095&gt;=97,AA2159=2)),3,OR(AND('Paraclinicos '!K2095&lt;=86),AND('Paraclinicos '!K2095&gt;=94,AA2159=2)),2,OR(AND('Paraclinicos '!K2095&lt;=88),AND('Paraclinicos '!K2095&gt;=92,AA2159=2)),1,OR(AND('Paraclinicos '!K2095&gt;=88,'Paraclinicos '!K2095&lt;=92),AND('Paraclinicos '!K2095&gt;=93,AA2159=0)),0),"")</f>
        <v/>
      </c>
      <c r="AA2159" t="str" cm="1">
        <f t="array" ref="AA2159">_xlfn.IFS('Paraclinicos '!E2094="","",'Paraclinicos '!E2094="Oxigeno",2,'Paraclinicos '!E2094="Aire",0)</f>
        <v/>
      </c>
    </row>
    <row r="2160" spans="1:27" x14ac:dyDescent="0.25">
      <c r="A2160">
        <f>'Paraclinicos '!A2095</f>
        <v>0</v>
      </c>
      <c r="B2160" s="3">
        <f>'Paraclinicos '!R2095</f>
        <v>0</v>
      </c>
      <c r="C2160" t="str" cm="1">
        <f t="array" ref="C2160">_xlfn.IFS('Paraclinicos '!Q2095="","",'Paraclinicos '!Q2095&gt;60,3,'Paraclinicos '!Q2095&lt;=60,1)</f>
        <v/>
      </c>
      <c r="D2160" t="str">
        <f>IFERROR(IF(INDEX('BD Demog para scores enalazar'!BC$2:BC$3000,MATCH(Formulas!A2160,'BD Demog para scores enalazar'!A$2:A$3000,0))=0,"SI","NO"),"")</f>
        <v/>
      </c>
      <c r="E2160" t="str" cm="1">
        <f t="array" ref="E2160">_xlfn.IFS(D2160="","",D2160="SI",4,D2160="NO",1)</f>
        <v/>
      </c>
      <c r="F2160" t="str" cm="1">
        <f t="array" ref="F2160">_xlfn.IFS('Paraclinicos '!B2095="","",'Paraclinicos '!B2095&gt;1,1,'Paraclinicos '!B2095&lt;=1,3)</f>
        <v/>
      </c>
      <c r="G2160" t="str" cm="1">
        <f t="array" ref="G2160">_xlfn.IFS('Paraclinicos '!D2095="","",AND('Paraclinicos '!D2095&gt;=250,'Paraclinicos '!D2095&lt;=500),2,'Paraclinicos '!D2095&gt;500,3,'Paraclinicos '!D2095&lt;250,1)</f>
        <v/>
      </c>
      <c r="H2160" s="50" t="str">
        <f t="shared" si="100"/>
        <v/>
      </c>
      <c r="I2160" t="str" cm="1">
        <f t="array" ref="I2160">_xlfn.IFS('Paraclinicos '!Q2095="","",'Paraclinicos '!Q2095&gt;=65,1,'Paraclinicos '!Q2095&lt;65,0)</f>
        <v/>
      </c>
      <c r="J2160" t="str" cm="1">
        <f t="array" ref="J2160">_xlfn.IFS('Paraclinicos '!I2095="","",'Paraclinicos '!I2095&gt;7,1,'Paraclinicos '!I2095&lt;=7,0)</f>
        <v/>
      </c>
      <c r="K2160" t="str" cm="1">
        <f t="array" ref="K2160">_xlfn.IFS('Paraclinicos '!W2095="","",'Paraclinicos '!W2095&lt;=8,1,'Paraclinicos '!W2095&gt;8,0)</f>
        <v/>
      </c>
      <c r="L2160" t="str" cm="1">
        <f t="array" ref="L2160">_xlfn.IFS('Paraclinicos '!S2095="","",'Paraclinicos '!S2095&gt;=30,1,'Paraclinicos '!S2095&lt;30,0)</f>
        <v/>
      </c>
      <c r="M2160" t="str" cm="1">
        <f t="array" ref="M2160">_xlfn.IFS(OR('Paraclinicos '!T2095="",'Paraclinicos '!U2095=""),"",OR('Paraclinicos '!T2095&lt;=90,'Paraclinicos '!U2095&lt;=60),1,OR('Paraclinicos '!T2095&gt;90,'Paraclinicos '!U2095&gt;60),0)</f>
        <v/>
      </c>
      <c r="N2160" s="45" t="str">
        <f t="shared" si="101"/>
        <v/>
      </c>
      <c r="O2160" t="str" cm="1">
        <f t="array" ref="O2160">_xlfn.IFS(OR('Paraclinicos '!M2095="",'Paraclinicos '!N2095="",'Paraclinicos '!N2095=0),"",'Paraclinicos '!M2095/'Paraclinicos '!N2095&lt;100,4,'Paraclinicos '!M2095/'Paraclinicos '!N2095&lt;200,3,'Paraclinicos '!M2095/'Paraclinicos '!N2095&lt;300,2,'Paraclinicos '!M2095/'Paraclinicos '!N2095&lt;400,1,'Paraclinicos '!M2095/'Paraclinicos '!N2095&gt;=400,0)</f>
        <v/>
      </c>
      <c r="P2160" t="str" cm="1">
        <f t="array" ref="P2160">_xlfn.IFS('Paraclinicos '!C2095="","",'Paraclinicos '!C2095&lt;20,4,'Paraclinicos '!C2095&lt;50,3,'Paraclinicos '!C2095&lt;100,2,'Paraclinicos '!C2095&lt;150,1,'Paraclinicos '!C2095&gt;150,0)</f>
        <v/>
      </c>
      <c r="Q2160" t="str" cm="1">
        <f t="array" ref="Q2160">_xlfn.IFS('Paraclinicos '!O2095="","",'Paraclinicos '!O2095&lt;1.2,0,'Paraclinicos '!O2095&lt;2,1,'Paraclinicos '!O2095&lt;3.5,2,'Paraclinicos '!O2095&lt;5,3,'Paraclinicos '!O2095&gt;5,4)</f>
        <v/>
      </c>
      <c r="R2160" t="str" cm="1">
        <f t="array" ref="R2160">_xlfn.IFS('Paraclinicos '!J2095="","",'Paraclinicos '!J2095&lt;1.2,0,'Paraclinicos '!J2095&lt;2,1,'Paraclinicos '!J2095&lt;6,2,'Paraclinicos '!J2095&lt;12,3,'Paraclinicos '!J2095&gt;=12,4)</f>
        <v/>
      </c>
      <c r="S2160" t="str" cm="1">
        <f t="array" ref="S2160">_xlfn.IFS('Paraclinicos '!Y2095="","",'Paraclinicos '!Y2095&lt;70,1,'Paraclinicos '!Y2095&gt;=70,0)</f>
        <v/>
      </c>
      <c r="T2160" t="str" cm="1">
        <f t="array" ref="T2160">_xlfn.IFS('Paraclinicos '!W2095="","",'Paraclinicos '!W2095&lt;6,4,'Paraclinicos '!W2095&lt;10,3,'Paraclinicos '!W2095&lt;13,2,'Paraclinicos '!W2095&lt;15,1,'Paraclinicos '!W2095=15,0)</f>
        <v/>
      </c>
      <c r="U2160" s="54" t="str">
        <f t="shared" si="99"/>
        <v/>
      </c>
      <c r="V2160" t="str" cm="1">
        <f t="array" ref="V2160">_xlfn.IFS('Paraclinicos '!S2095="","",OR('Paraclinicos '!S2095&lt;=8,'Paraclinicos '!S2095&gt;=25),3,'Paraclinicos '!S2095&lt;12,1,'Paraclinicos '!S2095&lt;21,0,'Paraclinicos '!S2095&lt;25,2)</f>
        <v/>
      </c>
      <c r="W2160" t="str">
        <f>IFERROR(IF(INDEX('BD Demog para scores enalazar'!Y$2:'BD Demog para scores enalazar'!Y$3000,MATCH(Formulas!A2160,'BD Demog para scores enalazar'!A$2:'BD Demog para scores enalazar'!A$3000,0))=1,"SI","NO"),"")</f>
        <v/>
      </c>
      <c r="X2160" s="9" t="str">
        <f>IFERROR(IF(INDEX('BD Demog para scores enalazar'!AJ$2:'BD Demog para scores enalazar'!AJ$3000,MATCH(Formulas!A2160,'BD Demog para scores enalazar'!A$2:'BD Demog para scores enalazar'!A$3000,0))=1,"SI","NO"),"")</f>
        <v/>
      </c>
      <c r="Y2160" t="str" cm="1">
        <f t="array" ref="Y2160">IF(AND(W2160="NO",X2160="NO"),_xlfn.IFS('Paraclinicos '!K2095&lt;=91,3,'Paraclinicos '!K2095&lt;94,2,'Paraclinicos '!K2095&lt;96,1,'Paraclinicos '!K2095&gt;=96,0),"")</f>
        <v/>
      </c>
      <c r="Z2160" t="str" cm="1">
        <f t="array" ref="Z2160">IF(OR(W2160="SI",X2160="SI"),_xlfn.IFS(OR(AND('Paraclinicos '!K2096&lt;=83),AND('Paraclinicos '!K2096&gt;=97,AA2160=2)),3,OR(AND('Paraclinicos '!K2096&lt;=86),AND('Paraclinicos '!K2096&gt;=94,AA2160=2)),2,OR(AND('Paraclinicos '!K2096&lt;=88),AND('Paraclinicos '!K2096&gt;=92,AA2160=2)),1,OR(AND('Paraclinicos '!K2096&gt;=88,'Paraclinicos '!K2096&lt;=92),AND('Paraclinicos '!K2096&gt;=93,AA2160=0)),0),"")</f>
        <v/>
      </c>
      <c r="AA2160" t="str" cm="1">
        <f t="array" ref="AA2160">_xlfn.IFS('Paraclinicos '!E2095="","",'Paraclinicos '!E2095="Oxigeno",2,'Paraclinicos '!E2095="Aire",0)</f>
        <v/>
      </c>
    </row>
    <row r="2161" spans="1:27" x14ac:dyDescent="0.25">
      <c r="A2161">
        <f>'Paraclinicos '!A2096</f>
        <v>0</v>
      </c>
      <c r="B2161" s="3">
        <f>'Paraclinicos '!R2096</f>
        <v>0</v>
      </c>
      <c r="C2161" t="str" cm="1">
        <f t="array" ref="C2161">_xlfn.IFS('Paraclinicos '!Q2096="","",'Paraclinicos '!Q2096&gt;60,3,'Paraclinicos '!Q2096&lt;=60,1)</f>
        <v/>
      </c>
      <c r="D2161" t="str">
        <f>IFERROR(IF(INDEX('BD Demog para scores enalazar'!BC$2:BC$3000,MATCH(Formulas!A2161,'BD Demog para scores enalazar'!A$2:A$3000,0))=0,"SI","NO"),"")</f>
        <v/>
      </c>
      <c r="E2161" t="str" cm="1">
        <f t="array" ref="E2161">_xlfn.IFS(D2161="","",D2161="SI",4,D2161="NO",1)</f>
        <v/>
      </c>
      <c r="F2161" t="str" cm="1">
        <f t="array" ref="F2161">_xlfn.IFS('Paraclinicos '!B2096="","",'Paraclinicos '!B2096&gt;1,1,'Paraclinicos '!B2096&lt;=1,3)</f>
        <v/>
      </c>
      <c r="G2161" t="str" cm="1">
        <f t="array" ref="G2161">_xlfn.IFS('Paraclinicos '!D2096="","",AND('Paraclinicos '!D2096&gt;=250,'Paraclinicos '!D2096&lt;=500),2,'Paraclinicos '!D2096&gt;500,3,'Paraclinicos '!D2096&lt;250,1)</f>
        <v/>
      </c>
      <c r="H2161" s="50" t="str">
        <f t="shared" si="100"/>
        <v/>
      </c>
      <c r="I2161" t="str" cm="1">
        <f t="array" ref="I2161">_xlfn.IFS('Paraclinicos '!Q2096="","",'Paraclinicos '!Q2096&gt;=65,1,'Paraclinicos '!Q2096&lt;65,0)</f>
        <v/>
      </c>
      <c r="J2161" t="str" cm="1">
        <f t="array" ref="J2161">_xlfn.IFS('Paraclinicos '!I2096="","",'Paraclinicos '!I2096&gt;7,1,'Paraclinicos '!I2096&lt;=7,0)</f>
        <v/>
      </c>
      <c r="K2161" t="str" cm="1">
        <f t="array" ref="K2161">_xlfn.IFS('Paraclinicos '!W2096="","",'Paraclinicos '!W2096&lt;=8,1,'Paraclinicos '!W2096&gt;8,0)</f>
        <v/>
      </c>
      <c r="L2161" t="str" cm="1">
        <f t="array" ref="L2161">_xlfn.IFS('Paraclinicos '!S2096="","",'Paraclinicos '!S2096&gt;=30,1,'Paraclinicos '!S2096&lt;30,0)</f>
        <v/>
      </c>
      <c r="M2161" t="str" cm="1">
        <f t="array" ref="M2161">_xlfn.IFS(OR('Paraclinicos '!T2096="",'Paraclinicos '!U2096=""),"",OR('Paraclinicos '!T2096&lt;=90,'Paraclinicos '!U2096&lt;=60),1,OR('Paraclinicos '!T2096&gt;90,'Paraclinicos '!U2096&gt;60),0)</f>
        <v/>
      </c>
      <c r="N2161" s="45" t="str">
        <f t="shared" si="101"/>
        <v/>
      </c>
      <c r="O2161" t="str" cm="1">
        <f t="array" ref="O2161">_xlfn.IFS(OR('Paraclinicos '!M2096="",'Paraclinicos '!N2096="",'Paraclinicos '!N2096=0),"",'Paraclinicos '!M2096/'Paraclinicos '!N2096&lt;100,4,'Paraclinicos '!M2096/'Paraclinicos '!N2096&lt;200,3,'Paraclinicos '!M2096/'Paraclinicos '!N2096&lt;300,2,'Paraclinicos '!M2096/'Paraclinicos '!N2096&lt;400,1,'Paraclinicos '!M2096/'Paraclinicos '!N2096&gt;=400,0)</f>
        <v/>
      </c>
      <c r="P2161" t="str" cm="1">
        <f t="array" ref="P2161">_xlfn.IFS('Paraclinicos '!C2096="","",'Paraclinicos '!C2096&lt;20,4,'Paraclinicos '!C2096&lt;50,3,'Paraclinicos '!C2096&lt;100,2,'Paraclinicos '!C2096&lt;150,1,'Paraclinicos '!C2096&gt;150,0)</f>
        <v/>
      </c>
      <c r="Q2161" t="str" cm="1">
        <f t="array" ref="Q2161">_xlfn.IFS('Paraclinicos '!O2096="","",'Paraclinicos '!O2096&lt;1.2,0,'Paraclinicos '!O2096&lt;2,1,'Paraclinicos '!O2096&lt;3.5,2,'Paraclinicos '!O2096&lt;5,3,'Paraclinicos '!O2096&gt;5,4)</f>
        <v/>
      </c>
      <c r="R2161" t="str" cm="1">
        <f t="array" ref="R2161">_xlfn.IFS('Paraclinicos '!J2096="","",'Paraclinicos '!J2096&lt;1.2,0,'Paraclinicos '!J2096&lt;2,1,'Paraclinicos '!J2096&lt;6,2,'Paraclinicos '!J2096&lt;12,3,'Paraclinicos '!J2096&gt;=12,4)</f>
        <v/>
      </c>
      <c r="S2161" t="str" cm="1">
        <f t="array" ref="S2161">_xlfn.IFS('Paraclinicos '!Y2096="","",'Paraclinicos '!Y2096&lt;70,1,'Paraclinicos '!Y2096&gt;=70,0)</f>
        <v/>
      </c>
      <c r="T2161" t="str" cm="1">
        <f t="array" ref="T2161">_xlfn.IFS('Paraclinicos '!W2096="","",'Paraclinicos '!W2096&lt;6,4,'Paraclinicos '!W2096&lt;10,3,'Paraclinicos '!W2096&lt;13,2,'Paraclinicos '!W2096&lt;15,1,'Paraclinicos '!W2096=15,0)</f>
        <v/>
      </c>
      <c r="U2161" s="54" t="str">
        <f t="shared" si="99"/>
        <v/>
      </c>
      <c r="V2161" t="str" cm="1">
        <f t="array" ref="V2161">_xlfn.IFS('Paraclinicos '!S2096="","",OR('Paraclinicos '!S2096&lt;=8,'Paraclinicos '!S2096&gt;=25),3,'Paraclinicos '!S2096&lt;12,1,'Paraclinicos '!S2096&lt;21,0,'Paraclinicos '!S2096&lt;25,2)</f>
        <v/>
      </c>
      <c r="W2161" t="str">
        <f>IFERROR(IF(INDEX('BD Demog para scores enalazar'!Y$2:'BD Demog para scores enalazar'!Y$3000,MATCH(Formulas!A2161,'BD Demog para scores enalazar'!A$2:'BD Demog para scores enalazar'!A$3000,0))=1,"SI","NO"),"")</f>
        <v/>
      </c>
      <c r="X2161" s="9" t="str">
        <f>IFERROR(IF(INDEX('BD Demog para scores enalazar'!AJ$2:'BD Demog para scores enalazar'!AJ$3000,MATCH(Formulas!A2161,'BD Demog para scores enalazar'!A$2:'BD Demog para scores enalazar'!A$3000,0))=1,"SI","NO"),"")</f>
        <v/>
      </c>
      <c r="Y2161" t="str" cm="1">
        <f t="array" ref="Y2161">IF(AND(W2161="NO",X2161="NO"),_xlfn.IFS('Paraclinicos '!K2096&lt;=91,3,'Paraclinicos '!K2096&lt;94,2,'Paraclinicos '!K2096&lt;96,1,'Paraclinicos '!K2096&gt;=96,0),"")</f>
        <v/>
      </c>
      <c r="Z2161" t="str" cm="1">
        <f t="array" ref="Z2161">IF(OR(W2161="SI",X2161="SI"),_xlfn.IFS(OR(AND('Paraclinicos '!K2097&lt;=83),AND('Paraclinicos '!K2097&gt;=97,AA2161=2)),3,OR(AND('Paraclinicos '!K2097&lt;=86),AND('Paraclinicos '!K2097&gt;=94,AA2161=2)),2,OR(AND('Paraclinicos '!K2097&lt;=88),AND('Paraclinicos '!K2097&gt;=92,AA2161=2)),1,OR(AND('Paraclinicos '!K2097&gt;=88,'Paraclinicos '!K2097&lt;=92),AND('Paraclinicos '!K2097&gt;=93,AA2161=0)),0),"")</f>
        <v/>
      </c>
      <c r="AA2161" t="str" cm="1">
        <f t="array" ref="AA2161">_xlfn.IFS('Paraclinicos '!E2096="","",'Paraclinicos '!E2096="Oxigeno",2,'Paraclinicos '!E2096="Aire",0)</f>
        <v/>
      </c>
    </row>
    <row r="2162" spans="1:27" x14ac:dyDescent="0.25">
      <c r="A2162">
        <f>'Paraclinicos '!A2097</f>
        <v>0</v>
      </c>
      <c r="B2162" s="3">
        <f>'Paraclinicos '!R2097</f>
        <v>0</v>
      </c>
      <c r="C2162" t="str" cm="1">
        <f t="array" ref="C2162">_xlfn.IFS('Paraclinicos '!Q2097="","",'Paraclinicos '!Q2097&gt;60,3,'Paraclinicos '!Q2097&lt;=60,1)</f>
        <v/>
      </c>
      <c r="D2162" t="str">
        <f>IFERROR(IF(INDEX('BD Demog para scores enalazar'!BC$2:BC$3000,MATCH(Formulas!A2162,'BD Demog para scores enalazar'!A$2:A$3000,0))=0,"SI","NO"),"")</f>
        <v/>
      </c>
      <c r="E2162" t="str" cm="1">
        <f t="array" ref="E2162">_xlfn.IFS(D2162="","",D2162="SI",4,D2162="NO",1)</f>
        <v/>
      </c>
      <c r="F2162" t="str" cm="1">
        <f t="array" ref="F2162">_xlfn.IFS('Paraclinicos '!B2097="","",'Paraclinicos '!B2097&gt;1,1,'Paraclinicos '!B2097&lt;=1,3)</f>
        <v/>
      </c>
      <c r="G2162" t="str" cm="1">
        <f t="array" ref="G2162">_xlfn.IFS('Paraclinicos '!D2097="","",AND('Paraclinicos '!D2097&gt;=250,'Paraclinicos '!D2097&lt;=500),2,'Paraclinicos '!D2097&gt;500,3,'Paraclinicos '!D2097&lt;250,1)</f>
        <v/>
      </c>
      <c r="H2162" s="50" t="str">
        <f t="shared" si="100"/>
        <v/>
      </c>
      <c r="I2162" t="str" cm="1">
        <f t="array" ref="I2162">_xlfn.IFS('Paraclinicos '!Q2097="","",'Paraclinicos '!Q2097&gt;=65,1,'Paraclinicos '!Q2097&lt;65,0)</f>
        <v/>
      </c>
      <c r="J2162" t="str" cm="1">
        <f t="array" ref="J2162">_xlfn.IFS('Paraclinicos '!I2097="","",'Paraclinicos '!I2097&gt;7,1,'Paraclinicos '!I2097&lt;=7,0)</f>
        <v/>
      </c>
      <c r="K2162" t="str" cm="1">
        <f t="array" ref="K2162">_xlfn.IFS('Paraclinicos '!W2097="","",'Paraclinicos '!W2097&lt;=8,1,'Paraclinicos '!W2097&gt;8,0)</f>
        <v/>
      </c>
      <c r="L2162" t="str" cm="1">
        <f t="array" ref="L2162">_xlfn.IFS('Paraclinicos '!S2097="","",'Paraclinicos '!S2097&gt;=30,1,'Paraclinicos '!S2097&lt;30,0)</f>
        <v/>
      </c>
      <c r="M2162" t="str" cm="1">
        <f t="array" ref="M2162">_xlfn.IFS(OR('Paraclinicos '!T2097="",'Paraclinicos '!U2097=""),"",OR('Paraclinicos '!T2097&lt;=90,'Paraclinicos '!U2097&lt;=60),1,OR('Paraclinicos '!T2097&gt;90,'Paraclinicos '!U2097&gt;60),0)</f>
        <v/>
      </c>
      <c r="N2162" s="45" t="str">
        <f t="shared" si="101"/>
        <v/>
      </c>
      <c r="O2162" t="str" cm="1">
        <f t="array" ref="O2162">_xlfn.IFS(OR('Paraclinicos '!M2097="",'Paraclinicos '!N2097="",'Paraclinicos '!N2097=0),"",'Paraclinicos '!M2097/'Paraclinicos '!N2097&lt;100,4,'Paraclinicos '!M2097/'Paraclinicos '!N2097&lt;200,3,'Paraclinicos '!M2097/'Paraclinicos '!N2097&lt;300,2,'Paraclinicos '!M2097/'Paraclinicos '!N2097&lt;400,1,'Paraclinicos '!M2097/'Paraclinicos '!N2097&gt;=400,0)</f>
        <v/>
      </c>
      <c r="P2162" t="str" cm="1">
        <f t="array" ref="P2162">_xlfn.IFS('Paraclinicos '!C2097="","",'Paraclinicos '!C2097&lt;20,4,'Paraclinicos '!C2097&lt;50,3,'Paraclinicos '!C2097&lt;100,2,'Paraclinicos '!C2097&lt;150,1,'Paraclinicos '!C2097&gt;150,0)</f>
        <v/>
      </c>
      <c r="Q2162" t="str" cm="1">
        <f t="array" ref="Q2162">_xlfn.IFS('Paraclinicos '!O2097="","",'Paraclinicos '!O2097&lt;1.2,0,'Paraclinicos '!O2097&lt;2,1,'Paraclinicos '!O2097&lt;3.5,2,'Paraclinicos '!O2097&lt;5,3,'Paraclinicos '!O2097&gt;5,4)</f>
        <v/>
      </c>
      <c r="R2162" t="str" cm="1">
        <f t="array" ref="R2162">_xlfn.IFS('Paraclinicos '!J2097="","",'Paraclinicos '!J2097&lt;1.2,0,'Paraclinicos '!J2097&lt;2,1,'Paraclinicos '!J2097&lt;6,2,'Paraclinicos '!J2097&lt;12,3,'Paraclinicos '!J2097&gt;=12,4)</f>
        <v/>
      </c>
      <c r="S2162" t="str" cm="1">
        <f t="array" ref="S2162">_xlfn.IFS('Paraclinicos '!Y2097="","",'Paraclinicos '!Y2097&lt;70,1,'Paraclinicos '!Y2097&gt;=70,0)</f>
        <v/>
      </c>
      <c r="T2162" t="str" cm="1">
        <f t="array" ref="T2162">_xlfn.IFS('Paraclinicos '!W2097="","",'Paraclinicos '!W2097&lt;6,4,'Paraclinicos '!W2097&lt;10,3,'Paraclinicos '!W2097&lt;13,2,'Paraclinicos '!W2097&lt;15,1,'Paraclinicos '!W2097=15,0)</f>
        <v/>
      </c>
      <c r="U2162" s="54" t="str">
        <f t="shared" si="99"/>
        <v/>
      </c>
      <c r="V2162" t="str" cm="1">
        <f t="array" ref="V2162">_xlfn.IFS('Paraclinicos '!S2097="","",OR('Paraclinicos '!S2097&lt;=8,'Paraclinicos '!S2097&gt;=25),3,'Paraclinicos '!S2097&lt;12,1,'Paraclinicos '!S2097&lt;21,0,'Paraclinicos '!S2097&lt;25,2)</f>
        <v/>
      </c>
      <c r="W2162" t="str">
        <f>IFERROR(IF(INDEX('BD Demog para scores enalazar'!Y$2:'BD Demog para scores enalazar'!Y$3000,MATCH(Formulas!A2162,'BD Demog para scores enalazar'!A$2:'BD Demog para scores enalazar'!A$3000,0))=1,"SI","NO"),"")</f>
        <v/>
      </c>
      <c r="X2162" s="9" t="str">
        <f>IFERROR(IF(INDEX('BD Demog para scores enalazar'!AJ$2:'BD Demog para scores enalazar'!AJ$3000,MATCH(Formulas!A2162,'BD Demog para scores enalazar'!A$2:'BD Demog para scores enalazar'!A$3000,0))=1,"SI","NO"),"")</f>
        <v/>
      </c>
      <c r="Y2162" t="str" cm="1">
        <f t="array" ref="Y2162">IF(AND(W2162="NO",X2162="NO"),_xlfn.IFS('Paraclinicos '!K2097&lt;=91,3,'Paraclinicos '!K2097&lt;94,2,'Paraclinicos '!K2097&lt;96,1,'Paraclinicos '!K2097&gt;=96,0),"")</f>
        <v/>
      </c>
      <c r="Z2162" t="str" cm="1">
        <f t="array" ref="Z2162">IF(OR(W2162="SI",X2162="SI"),_xlfn.IFS(OR(AND('Paraclinicos '!K2098&lt;=83),AND('Paraclinicos '!K2098&gt;=97,AA2162=2)),3,OR(AND('Paraclinicos '!K2098&lt;=86),AND('Paraclinicos '!K2098&gt;=94,AA2162=2)),2,OR(AND('Paraclinicos '!K2098&lt;=88),AND('Paraclinicos '!K2098&gt;=92,AA2162=2)),1,OR(AND('Paraclinicos '!K2098&gt;=88,'Paraclinicos '!K2098&lt;=92),AND('Paraclinicos '!K2098&gt;=93,AA2162=0)),0),"")</f>
        <v/>
      </c>
      <c r="AA2162" t="str" cm="1">
        <f t="array" ref="AA2162">_xlfn.IFS('Paraclinicos '!E2097="","",'Paraclinicos '!E2097="Oxigeno",2,'Paraclinicos '!E2097="Aire",0)</f>
        <v/>
      </c>
    </row>
    <row r="2163" spans="1:27" x14ac:dyDescent="0.25">
      <c r="A2163">
        <f>'Paraclinicos '!A2098</f>
        <v>0</v>
      </c>
      <c r="B2163" s="3">
        <f>'Paraclinicos '!R2098</f>
        <v>0</v>
      </c>
      <c r="C2163" t="str" cm="1">
        <f t="array" ref="C2163">_xlfn.IFS('Paraclinicos '!Q2098="","",'Paraclinicos '!Q2098&gt;60,3,'Paraclinicos '!Q2098&lt;=60,1)</f>
        <v/>
      </c>
      <c r="D2163" t="str">
        <f>IFERROR(IF(INDEX('BD Demog para scores enalazar'!BC$2:BC$3000,MATCH(Formulas!A2163,'BD Demog para scores enalazar'!A$2:A$3000,0))=0,"SI","NO"),"")</f>
        <v/>
      </c>
      <c r="E2163" t="str" cm="1">
        <f t="array" ref="E2163">_xlfn.IFS(D2163="","",D2163="SI",4,D2163="NO",1)</f>
        <v/>
      </c>
      <c r="F2163" t="str" cm="1">
        <f t="array" ref="F2163">_xlfn.IFS('Paraclinicos '!B2098="","",'Paraclinicos '!B2098&gt;1,1,'Paraclinicos '!B2098&lt;=1,3)</f>
        <v/>
      </c>
      <c r="G2163" t="str" cm="1">
        <f t="array" ref="G2163">_xlfn.IFS('Paraclinicos '!D2098="","",AND('Paraclinicos '!D2098&gt;=250,'Paraclinicos '!D2098&lt;=500),2,'Paraclinicos '!D2098&gt;500,3,'Paraclinicos '!D2098&lt;250,1)</f>
        <v/>
      </c>
      <c r="H2163" s="50" t="str">
        <f t="shared" si="100"/>
        <v/>
      </c>
      <c r="I2163" t="str" cm="1">
        <f t="array" ref="I2163">_xlfn.IFS('Paraclinicos '!Q2098="","",'Paraclinicos '!Q2098&gt;=65,1,'Paraclinicos '!Q2098&lt;65,0)</f>
        <v/>
      </c>
      <c r="J2163" t="str" cm="1">
        <f t="array" ref="J2163">_xlfn.IFS('Paraclinicos '!I2098="","",'Paraclinicos '!I2098&gt;7,1,'Paraclinicos '!I2098&lt;=7,0)</f>
        <v/>
      </c>
      <c r="K2163" t="str" cm="1">
        <f t="array" ref="K2163">_xlfn.IFS('Paraclinicos '!W2098="","",'Paraclinicos '!W2098&lt;=8,1,'Paraclinicos '!W2098&gt;8,0)</f>
        <v/>
      </c>
      <c r="L2163" t="str" cm="1">
        <f t="array" ref="L2163">_xlfn.IFS('Paraclinicos '!S2098="","",'Paraclinicos '!S2098&gt;=30,1,'Paraclinicos '!S2098&lt;30,0)</f>
        <v/>
      </c>
      <c r="M2163" t="str" cm="1">
        <f t="array" ref="M2163">_xlfn.IFS(OR('Paraclinicos '!T2098="",'Paraclinicos '!U2098=""),"",OR('Paraclinicos '!T2098&lt;=90,'Paraclinicos '!U2098&lt;=60),1,OR('Paraclinicos '!T2098&gt;90,'Paraclinicos '!U2098&gt;60),0)</f>
        <v/>
      </c>
      <c r="N2163" s="45" t="str">
        <f t="shared" si="101"/>
        <v/>
      </c>
      <c r="O2163" t="str" cm="1">
        <f t="array" ref="O2163">_xlfn.IFS(OR('Paraclinicos '!M2098="",'Paraclinicos '!N2098="",'Paraclinicos '!N2098=0),"",'Paraclinicos '!M2098/'Paraclinicos '!N2098&lt;100,4,'Paraclinicos '!M2098/'Paraclinicos '!N2098&lt;200,3,'Paraclinicos '!M2098/'Paraclinicos '!N2098&lt;300,2,'Paraclinicos '!M2098/'Paraclinicos '!N2098&lt;400,1,'Paraclinicos '!M2098/'Paraclinicos '!N2098&gt;=400,0)</f>
        <v/>
      </c>
      <c r="P2163" t="str" cm="1">
        <f t="array" ref="P2163">_xlfn.IFS('Paraclinicos '!C2098="","",'Paraclinicos '!C2098&lt;20,4,'Paraclinicos '!C2098&lt;50,3,'Paraclinicos '!C2098&lt;100,2,'Paraclinicos '!C2098&lt;150,1,'Paraclinicos '!C2098&gt;150,0)</f>
        <v/>
      </c>
      <c r="Q2163" t="str" cm="1">
        <f t="array" ref="Q2163">_xlfn.IFS('Paraclinicos '!O2098="","",'Paraclinicos '!O2098&lt;1.2,0,'Paraclinicos '!O2098&lt;2,1,'Paraclinicos '!O2098&lt;3.5,2,'Paraclinicos '!O2098&lt;5,3,'Paraclinicos '!O2098&gt;5,4)</f>
        <v/>
      </c>
      <c r="R2163" t="str" cm="1">
        <f t="array" ref="R2163">_xlfn.IFS('Paraclinicos '!J2098="","",'Paraclinicos '!J2098&lt;1.2,0,'Paraclinicos '!J2098&lt;2,1,'Paraclinicos '!J2098&lt;6,2,'Paraclinicos '!J2098&lt;12,3,'Paraclinicos '!J2098&gt;=12,4)</f>
        <v/>
      </c>
      <c r="S2163" t="str" cm="1">
        <f t="array" ref="S2163">_xlfn.IFS('Paraclinicos '!Y2098="","",'Paraclinicos '!Y2098&lt;70,1,'Paraclinicos '!Y2098&gt;=70,0)</f>
        <v/>
      </c>
      <c r="T2163" t="str" cm="1">
        <f t="array" ref="T2163">_xlfn.IFS('Paraclinicos '!W2098="","",'Paraclinicos '!W2098&lt;6,4,'Paraclinicos '!W2098&lt;10,3,'Paraclinicos '!W2098&lt;13,2,'Paraclinicos '!W2098&lt;15,1,'Paraclinicos '!W2098=15,0)</f>
        <v/>
      </c>
      <c r="U2163" s="54" t="str">
        <f t="shared" si="99"/>
        <v/>
      </c>
      <c r="V2163" t="str" cm="1">
        <f t="array" ref="V2163">_xlfn.IFS('Paraclinicos '!S2098="","",OR('Paraclinicos '!S2098&lt;=8,'Paraclinicos '!S2098&gt;=25),3,'Paraclinicos '!S2098&lt;12,1,'Paraclinicos '!S2098&lt;21,0,'Paraclinicos '!S2098&lt;25,2)</f>
        <v/>
      </c>
      <c r="W2163" t="str">
        <f>IFERROR(IF(INDEX('BD Demog para scores enalazar'!Y$2:'BD Demog para scores enalazar'!Y$3000,MATCH(Formulas!A2163,'BD Demog para scores enalazar'!A$2:'BD Demog para scores enalazar'!A$3000,0))=1,"SI","NO"),"")</f>
        <v/>
      </c>
      <c r="X2163" s="9" t="str">
        <f>IFERROR(IF(INDEX('BD Demog para scores enalazar'!AJ$2:'BD Demog para scores enalazar'!AJ$3000,MATCH(Formulas!A2163,'BD Demog para scores enalazar'!A$2:'BD Demog para scores enalazar'!A$3000,0))=1,"SI","NO"),"")</f>
        <v/>
      </c>
      <c r="Y2163" t="str" cm="1">
        <f t="array" ref="Y2163">IF(AND(W2163="NO",X2163="NO"),_xlfn.IFS('Paraclinicos '!K2098&lt;=91,3,'Paraclinicos '!K2098&lt;94,2,'Paraclinicos '!K2098&lt;96,1,'Paraclinicos '!K2098&gt;=96,0),"")</f>
        <v/>
      </c>
      <c r="Z2163" t="str" cm="1">
        <f t="array" ref="Z2163">IF(OR(W2163="SI",X2163="SI"),_xlfn.IFS(OR(AND('Paraclinicos '!K2099&lt;=83),AND('Paraclinicos '!K2099&gt;=97,AA2163=2)),3,OR(AND('Paraclinicos '!K2099&lt;=86),AND('Paraclinicos '!K2099&gt;=94,AA2163=2)),2,OR(AND('Paraclinicos '!K2099&lt;=88),AND('Paraclinicos '!K2099&gt;=92,AA2163=2)),1,OR(AND('Paraclinicos '!K2099&gt;=88,'Paraclinicos '!K2099&lt;=92),AND('Paraclinicos '!K2099&gt;=93,AA2163=0)),0),"")</f>
        <v/>
      </c>
      <c r="AA2163" t="str" cm="1">
        <f t="array" ref="AA2163">_xlfn.IFS('Paraclinicos '!E2098="","",'Paraclinicos '!E2098="Oxigeno",2,'Paraclinicos '!E2098="Aire",0)</f>
        <v/>
      </c>
    </row>
    <row r="2164" spans="1:27" x14ac:dyDescent="0.25">
      <c r="A2164">
        <f>'Paraclinicos '!A2099</f>
        <v>0</v>
      </c>
      <c r="B2164" s="3">
        <f>'Paraclinicos '!R2099</f>
        <v>0</v>
      </c>
      <c r="C2164" t="str" cm="1">
        <f t="array" ref="C2164">_xlfn.IFS('Paraclinicos '!Q2099="","",'Paraclinicos '!Q2099&gt;60,3,'Paraclinicos '!Q2099&lt;=60,1)</f>
        <v/>
      </c>
      <c r="D2164" t="str">
        <f>IFERROR(IF(INDEX('BD Demog para scores enalazar'!BC$2:BC$3000,MATCH(Formulas!A2164,'BD Demog para scores enalazar'!A$2:A$3000,0))=0,"SI","NO"),"")</f>
        <v/>
      </c>
      <c r="E2164" t="str" cm="1">
        <f t="array" ref="E2164">_xlfn.IFS(D2164="","",D2164="SI",4,D2164="NO",1)</f>
        <v/>
      </c>
      <c r="F2164" t="str" cm="1">
        <f t="array" ref="F2164">_xlfn.IFS('Paraclinicos '!B2099="","",'Paraclinicos '!B2099&gt;1,1,'Paraclinicos '!B2099&lt;=1,3)</f>
        <v/>
      </c>
      <c r="G2164" t="str" cm="1">
        <f t="array" ref="G2164">_xlfn.IFS('Paraclinicos '!D2099="","",AND('Paraclinicos '!D2099&gt;=250,'Paraclinicos '!D2099&lt;=500),2,'Paraclinicos '!D2099&gt;500,3,'Paraclinicos '!D2099&lt;250,1)</f>
        <v/>
      </c>
      <c r="H2164" s="50" t="str">
        <f t="shared" si="100"/>
        <v/>
      </c>
      <c r="I2164" t="str" cm="1">
        <f t="array" ref="I2164">_xlfn.IFS('Paraclinicos '!Q2099="","",'Paraclinicos '!Q2099&gt;=65,1,'Paraclinicos '!Q2099&lt;65,0)</f>
        <v/>
      </c>
      <c r="J2164" t="str" cm="1">
        <f t="array" ref="J2164">_xlfn.IFS('Paraclinicos '!I2099="","",'Paraclinicos '!I2099&gt;7,1,'Paraclinicos '!I2099&lt;=7,0)</f>
        <v/>
      </c>
      <c r="K2164" t="str" cm="1">
        <f t="array" ref="K2164">_xlfn.IFS('Paraclinicos '!W2099="","",'Paraclinicos '!W2099&lt;=8,1,'Paraclinicos '!W2099&gt;8,0)</f>
        <v/>
      </c>
      <c r="L2164" t="str" cm="1">
        <f t="array" ref="L2164">_xlfn.IFS('Paraclinicos '!S2099="","",'Paraclinicos '!S2099&gt;=30,1,'Paraclinicos '!S2099&lt;30,0)</f>
        <v/>
      </c>
      <c r="M2164" t="str" cm="1">
        <f t="array" ref="M2164">_xlfn.IFS(OR('Paraclinicos '!T2099="",'Paraclinicos '!U2099=""),"",OR('Paraclinicos '!T2099&lt;=90,'Paraclinicos '!U2099&lt;=60),1,OR('Paraclinicos '!T2099&gt;90,'Paraclinicos '!U2099&gt;60),0)</f>
        <v/>
      </c>
      <c r="N2164" s="45" t="str">
        <f t="shared" si="101"/>
        <v/>
      </c>
      <c r="O2164" t="str" cm="1">
        <f t="array" ref="O2164">_xlfn.IFS(OR('Paraclinicos '!M2099="",'Paraclinicos '!N2099="",'Paraclinicos '!N2099=0),"",'Paraclinicos '!M2099/'Paraclinicos '!N2099&lt;100,4,'Paraclinicos '!M2099/'Paraclinicos '!N2099&lt;200,3,'Paraclinicos '!M2099/'Paraclinicos '!N2099&lt;300,2,'Paraclinicos '!M2099/'Paraclinicos '!N2099&lt;400,1,'Paraclinicos '!M2099/'Paraclinicos '!N2099&gt;=400,0)</f>
        <v/>
      </c>
      <c r="P2164" t="str" cm="1">
        <f t="array" ref="P2164">_xlfn.IFS('Paraclinicos '!C2099="","",'Paraclinicos '!C2099&lt;20,4,'Paraclinicos '!C2099&lt;50,3,'Paraclinicos '!C2099&lt;100,2,'Paraclinicos '!C2099&lt;150,1,'Paraclinicos '!C2099&gt;150,0)</f>
        <v/>
      </c>
      <c r="Q2164" t="str" cm="1">
        <f t="array" ref="Q2164">_xlfn.IFS('Paraclinicos '!O2099="","",'Paraclinicos '!O2099&lt;1.2,0,'Paraclinicos '!O2099&lt;2,1,'Paraclinicos '!O2099&lt;3.5,2,'Paraclinicos '!O2099&lt;5,3,'Paraclinicos '!O2099&gt;5,4)</f>
        <v/>
      </c>
      <c r="R2164" t="str" cm="1">
        <f t="array" ref="R2164">_xlfn.IFS('Paraclinicos '!J2099="","",'Paraclinicos '!J2099&lt;1.2,0,'Paraclinicos '!J2099&lt;2,1,'Paraclinicos '!J2099&lt;6,2,'Paraclinicos '!J2099&lt;12,3,'Paraclinicos '!J2099&gt;=12,4)</f>
        <v/>
      </c>
      <c r="S2164" t="str" cm="1">
        <f t="array" ref="S2164">_xlfn.IFS('Paraclinicos '!Y2099="","",'Paraclinicos '!Y2099&lt;70,1,'Paraclinicos '!Y2099&gt;=70,0)</f>
        <v/>
      </c>
      <c r="T2164" t="str" cm="1">
        <f t="array" ref="T2164">_xlfn.IFS('Paraclinicos '!W2099="","",'Paraclinicos '!W2099&lt;6,4,'Paraclinicos '!W2099&lt;10,3,'Paraclinicos '!W2099&lt;13,2,'Paraclinicos '!W2099&lt;15,1,'Paraclinicos '!W2099=15,0)</f>
        <v/>
      </c>
      <c r="U2164" s="54" t="str">
        <f t="shared" si="99"/>
        <v/>
      </c>
      <c r="V2164" t="str" cm="1">
        <f t="array" ref="V2164">_xlfn.IFS('Paraclinicos '!S2099="","",OR('Paraclinicos '!S2099&lt;=8,'Paraclinicos '!S2099&gt;=25),3,'Paraclinicos '!S2099&lt;12,1,'Paraclinicos '!S2099&lt;21,0,'Paraclinicos '!S2099&lt;25,2)</f>
        <v/>
      </c>
      <c r="W2164" t="str">
        <f>IFERROR(IF(INDEX('BD Demog para scores enalazar'!Y$2:'BD Demog para scores enalazar'!Y$3000,MATCH(Formulas!A2164,'BD Demog para scores enalazar'!A$2:'BD Demog para scores enalazar'!A$3000,0))=1,"SI","NO"),"")</f>
        <v/>
      </c>
      <c r="X2164" s="9" t="str">
        <f>IFERROR(IF(INDEX('BD Demog para scores enalazar'!AJ$2:'BD Demog para scores enalazar'!AJ$3000,MATCH(Formulas!A2164,'BD Demog para scores enalazar'!A$2:'BD Demog para scores enalazar'!A$3000,0))=1,"SI","NO"),"")</f>
        <v/>
      </c>
      <c r="Y2164" t="str" cm="1">
        <f t="array" ref="Y2164">IF(AND(W2164="NO",X2164="NO"),_xlfn.IFS('Paraclinicos '!K2099&lt;=91,3,'Paraclinicos '!K2099&lt;94,2,'Paraclinicos '!K2099&lt;96,1,'Paraclinicos '!K2099&gt;=96,0),"")</f>
        <v/>
      </c>
      <c r="Z2164" t="str" cm="1">
        <f t="array" ref="Z2164">IF(OR(W2164="SI",X2164="SI"),_xlfn.IFS(OR(AND('Paraclinicos '!K2100&lt;=83),AND('Paraclinicos '!K2100&gt;=97,AA2164=2)),3,OR(AND('Paraclinicos '!K2100&lt;=86),AND('Paraclinicos '!K2100&gt;=94,AA2164=2)),2,OR(AND('Paraclinicos '!K2100&lt;=88),AND('Paraclinicos '!K2100&gt;=92,AA2164=2)),1,OR(AND('Paraclinicos '!K2100&gt;=88,'Paraclinicos '!K2100&lt;=92),AND('Paraclinicos '!K2100&gt;=93,AA2164=0)),0),"")</f>
        <v/>
      </c>
      <c r="AA2164" t="str" cm="1">
        <f t="array" ref="AA2164">_xlfn.IFS('Paraclinicos '!E2099="","",'Paraclinicos '!E2099="Oxigeno",2,'Paraclinicos '!E2099="Aire",0)</f>
        <v/>
      </c>
    </row>
    <row r="2165" spans="1:27" x14ac:dyDescent="0.25">
      <c r="A2165">
        <f>'Paraclinicos '!A2100</f>
        <v>0</v>
      </c>
      <c r="B2165" s="3">
        <f>'Paraclinicos '!R2100</f>
        <v>0</v>
      </c>
      <c r="C2165" t="str" cm="1">
        <f t="array" ref="C2165">_xlfn.IFS('Paraclinicos '!Q2100="","",'Paraclinicos '!Q2100&gt;60,3,'Paraclinicos '!Q2100&lt;=60,1)</f>
        <v/>
      </c>
      <c r="D2165" t="str">
        <f>IFERROR(IF(INDEX('BD Demog para scores enalazar'!BC$2:BC$3000,MATCH(Formulas!A2165,'BD Demog para scores enalazar'!A$2:A$3000,0))=0,"SI","NO"),"")</f>
        <v/>
      </c>
      <c r="E2165" t="str" cm="1">
        <f t="array" ref="E2165">_xlfn.IFS(D2165="","",D2165="SI",4,D2165="NO",1)</f>
        <v/>
      </c>
      <c r="F2165" t="str" cm="1">
        <f t="array" ref="F2165">_xlfn.IFS('Paraclinicos '!B2100="","",'Paraclinicos '!B2100&gt;1,1,'Paraclinicos '!B2100&lt;=1,3)</f>
        <v/>
      </c>
      <c r="G2165" t="str" cm="1">
        <f t="array" ref="G2165">_xlfn.IFS('Paraclinicos '!D2100="","",AND('Paraclinicos '!D2100&gt;=250,'Paraclinicos '!D2100&lt;=500),2,'Paraclinicos '!D2100&gt;500,3,'Paraclinicos '!D2100&lt;250,1)</f>
        <v/>
      </c>
      <c r="H2165" s="50" t="str">
        <f t="shared" si="100"/>
        <v/>
      </c>
      <c r="I2165" t="str" cm="1">
        <f t="array" ref="I2165">_xlfn.IFS('Paraclinicos '!Q2100="","",'Paraclinicos '!Q2100&gt;=65,1,'Paraclinicos '!Q2100&lt;65,0)</f>
        <v/>
      </c>
      <c r="J2165" t="str" cm="1">
        <f t="array" ref="J2165">_xlfn.IFS('Paraclinicos '!I2100="","",'Paraclinicos '!I2100&gt;7,1,'Paraclinicos '!I2100&lt;=7,0)</f>
        <v/>
      </c>
      <c r="K2165" t="str" cm="1">
        <f t="array" ref="K2165">_xlfn.IFS('Paraclinicos '!W2100="","",'Paraclinicos '!W2100&lt;=8,1,'Paraclinicos '!W2100&gt;8,0)</f>
        <v/>
      </c>
      <c r="L2165" t="str" cm="1">
        <f t="array" ref="L2165">_xlfn.IFS('Paraclinicos '!S2100="","",'Paraclinicos '!S2100&gt;=30,1,'Paraclinicos '!S2100&lt;30,0)</f>
        <v/>
      </c>
      <c r="M2165" t="str" cm="1">
        <f t="array" ref="M2165">_xlfn.IFS(OR('Paraclinicos '!T2100="",'Paraclinicos '!U2100=""),"",OR('Paraclinicos '!T2100&lt;=90,'Paraclinicos '!U2100&lt;=60),1,OR('Paraclinicos '!T2100&gt;90,'Paraclinicos '!U2100&gt;60),0)</f>
        <v/>
      </c>
      <c r="N2165" s="45" t="str">
        <f t="shared" si="101"/>
        <v/>
      </c>
      <c r="O2165" t="str" cm="1">
        <f t="array" ref="O2165">_xlfn.IFS(OR('Paraclinicos '!M2100="",'Paraclinicos '!N2100="",'Paraclinicos '!N2100=0),"",'Paraclinicos '!M2100/'Paraclinicos '!N2100&lt;100,4,'Paraclinicos '!M2100/'Paraclinicos '!N2100&lt;200,3,'Paraclinicos '!M2100/'Paraclinicos '!N2100&lt;300,2,'Paraclinicos '!M2100/'Paraclinicos '!N2100&lt;400,1,'Paraclinicos '!M2100/'Paraclinicos '!N2100&gt;=400,0)</f>
        <v/>
      </c>
      <c r="P2165" t="str" cm="1">
        <f t="array" ref="P2165">_xlfn.IFS('Paraclinicos '!C2100="","",'Paraclinicos '!C2100&lt;20,4,'Paraclinicos '!C2100&lt;50,3,'Paraclinicos '!C2100&lt;100,2,'Paraclinicos '!C2100&lt;150,1,'Paraclinicos '!C2100&gt;150,0)</f>
        <v/>
      </c>
      <c r="Q2165" t="str" cm="1">
        <f t="array" ref="Q2165">_xlfn.IFS('Paraclinicos '!O2100="","",'Paraclinicos '!O2100&lt;1.2,0,'Paraclinicos '!O2100&lt;2,1,'Paraclinicos '!O2100&lt;3.5,2,'Paraclinicos '!O2100&lt;5,3,'Paraclinicos '!O2100&gt;5,4)</f>
        <v/>
      </c>
      <c r="R2165" t="str" cm="1">
        <f t="array" ref="R2165">_xlfn.IFS('Paraclinicos '!J2100="","",'Paraclinicos '!J2100&lt;1.2,0,'Paraclinicos '!J2100&lt;2,1,'Paraclinicos '!J2100&lt;6,2,'Paraclinicos '!J2100&lt;12,3,'Paraclinicos '!J2100&gt;=12,4)</f>
        <v/>
      </c>
      <c r="S2165" t="str" cm="1">
        <f t="array" ref="S2165">_xlfn.IFS('Paraclinicos '!Y2100="","",'Paraclinicos '!Y2100&lt;70,1,'Paraclinicos '!Y2100&gt;=70,0)</f>
        <v/>
      </c>
      <c r="T2165" t="str" cm="1">
        <f t="array" ref="T2165">_xlfn.IFS('Paraclinicos '!W2100="","",'Paraclinicos '!W2100&lt;6,4,'Paraclinicos '!W2100&lt;10,3,'Paraclinicos '!W2100&lt;13,2,'Paraclinicos '!W2100&lt;15,1,'Paraclinicos '!W2100=15,0)</f>
        <v/>
      </c>
      <c r="U2165" s="54" t="str">
        <f t="shared" si="99"/>
        <v/>
      </c>
      <c r="V2165" t="str" cm="1">
        <f t="array" ref="V2165">_xlfn.IFS('Paraclinicos '!S2100="","",OR('Paraclinicos '!S2100&lt;=8,'Paraclinicos '!S2100&gt;=25),3,'Paraclinicos '!S2100&lt;12,1,'Paraclinicos '!S2100&lt;21,0,'Paraclinicos '!S2100&lt;25,2)</f>
        <v/>
      </c>
      <c r="W2165" t="str">
        <f>IFERROR(IF(INDEX('BD Demog para scores enalazar'!Y$2:'BD Demog para scores enalazar'!Y$3000,MATCH(Formulas!A2165,'BD Demog para scores enalazar'!A$2:'BD Demog para scores enalazar'!A$3000,0))=1,"SI","NO"),"")</f>
        <v/>
      </c>
      <c r="X2165" s="9" t="str">
        <f>IFERROR(IF(INDEX('BD Demog para scores enalazar'!AJ$2:'BD Demog para scores enalazar'!AJ$3000,MATCH(Formulas!A2165,'BD Demog para scores enalazar'!A$2:'BD Demog para scores enalazar'!A$3000,0))=1,"SI","NO"),"")</f>
        <v/>
      </c>
      <c r="Y2165" t="str" cm="1">
        <f t="array" ref="Y2165">IF(AND(W2165="NO",X2165="NO"),_xlfn.IFS('Paraclinicos '!K2100&lt;=91,3,'Paraclinicos '!K2100&lt;94,2,'Paraclinicos '!K2100&lt;96,1,'Paraclinicos '!K2100&gt;=96,0),"")</f>
        <v/>
      </c>
      <c r="Z2165" t="str" cm="1">
        <f t="array" ref="Z2165">IF(OR(W2165="SI",X2165="SI"),_xlfn.IFS(OR(AND('Paraclinicos '!K2101&lt;=83),AND('Paraclinicos '!K2101&gt;=97,AA2165=2)),3,OR(AND('Paraclinicos '!K2101&lt;=86),AND('Paraclinicos '!K2101&gt;=94,AA2165=2)),2,OR(AND('Paraclinicos '!K2101&lt;=88),AND('Paraclinicos '!K2101&gt;=92,AA2165=2)),1,OR(AND('Paraclinicos '!K2101&gt;=88,'Paraclinicos '!K2101&lt;=92),AND('Paraclinicos '!K2101&gt;=93,AA2165=0)),0),"")</f>
        <v/>
      </c>
      <c r="AA2165" t="str" cm="1">
        <f t="array" ref="AA2165">_xlfn.IFS('Paraclinicos '!E2100="","",'Paraclinicos '!E2100="Oxigeno",2,'Paraclinicos '!E2100="Aire",0)</f>
        <v/>
      </c>
    </row>
    <row r="2166" spans="1:27" x14ac:dyDescent="0.25">
      <c r="A2166">
        <f>'Paraclinicos '!A2101</f>
        <v>0</v>
      </c>
      <c r="B2166" s="3">
        <f>'Paraclinicos '!R2101</f>
        <v>0</v>
      </c>
      <c r="C2166" t="str" cm="1">
        <f t="array" ref="C2166">_xlfn.IFS('Paraclinicos '!Q2101="","",'Paraclinicos '!Q2101&gt;60,3,'Paraclinicos '!Q2101&lt;=60,1)</f>
        <v/>
      </c>
      <c r="D2166" t="str">
        <f>IFERROR(IF(INDEX('BD Demog para scores enalazar'!BC$2:BC$3000,MATCH(Formulas!A2166,'BD Demog para scores enalazar'!A$2:A$3000,0))=0,"SI","NO"),"")</f>
        <v/>
      </c>
      <c r="E2166" t="str" cm="1">
        <f t="array" ref="E2166">_xlfn.IFS(D2166="","",D2166="SI",4,D2166="NO",1)</f>
        <v/>
      </c>
      <c r="F2166" t="str" cm="1">
        <f t="array" ref="F2166">_xlfn.IFS('Paraclinicos '!B2101="","",'Paraclinicos '!B2101&gt;1,1,'Paraclinicos '!B2101&lt;=1,3)</f>
        <v/>
      </c>
      <c r="G2166" t="str" cm="1">
        <f t="array" ref="G2166">_xlfn.IFS('Paraclinicos '!D2101="","",AND('Paraclinicos '!D2101&gt;=250,'Paraclinicos '!D2101&lt;=500),2,'Paraclinicos '!D2101&gt;500,3,'Paraclinicos '!D2101&lt;250,1)</f>
        <v/>
      </c>
      <c r="H2166" s="50" t="str">
        <f t="shared" si="100"/>
        <v/>
      </c>
      <c r="I2166" t="str" cm="1">
        <f t="array" ref="I2166">_xlfn.IFS('Paraclinicos '!Q2101="","",'Paraclinicos '!Q2101&gt;=65,1,'Paraclinicos '!Q2101&lt;65,0)</f>
        <v/>
      </c>
      <c r="J2166" t="str" cm="1">
        <f t="array" ref="J2166">_xlfn.IFS('Paraclinicos '!I2101="","",'Paraclinicos '!I2101&gt;7,1,'Paraclinicos '!I2101&lt;=7,0)</f>
        <v/>
      </c>
      <c r="K2166" t="str" cm="1">
        <f t="array" ref="K2166">_xlfn.IFS('Paraclinicos '!W2101="","",'Paraclinicos '!W2101&lt;=8,1,'Paraclinicos '!W2101&gt;8,0)</f>
        <v/>
      </c>
      <c r="L2166" t="str" cm="1">
        <f t="array" ref="L2166">_xlfn.IFS('Paraclinicos '!S2101="","",'Paraclinicos '!S2101&gt;=30,1,'Paraclinicos '!S2101&lt;30,0)</f>
        <v/>
      </c>
      <c r="M2166" t="str" cm="1">
        <f t="array" ref="M2166">_xlfn.IFS(OR('Paraclinicos '!T2101="",'Paraclinicos '!U2101=""),"",OR('Paraclinicos '!T2101&lt;=90,'Paraclinicos '!U2101&lt;=60),1,OR('Paraclinicos '!T2101&gt;90,'Paraclinicos '!U2101&gt;60),0)</f>
        <v/>
      </c>
      <c r="N2166" s="45" t="str">
        <f t="shared" si="101"/>
        <v/>
      </c>
      <c r="O2166" t="str" cm="1">
        <f t="array" ref="O2166">_xlfn.IFS(OR('Paraclinicos '!M2101="",'Paraclinicos '!N2101="",'Paraclinicos '!N2101=0),"",'Paraclinicos '!M2101/'Paraclinicos '!N2101&lt;100,4,'Paraclinicos '!M2101/'Paraclinicos '!N2101&lt;200,3,'Paraclinicos '!M2101/'Paraclinicos '!N2101&lt;300,2,'Paraclinicos '!M2101/'Paraclinicos '!N2101&lt;400,1,'Paraclinicos '!M2101/'Paraclinicos '!N2101&gt;=400,0)</f>
        <v/>
      </c>
      <c r="P2166" t="str" cm="1">
        <f t="array" ref="P2166">_xlfn.IFS('Paraclinicos '!C2101="","",'Paraclinicos '!C2101&lt;20,4,'Paraclinicos '!C2101&lt;50,3,'Paraclinicos '!C2101&lt;100,2,'Paraclinicos '!C2101&lt;150,1,'Paraclinicos '!C2101&gt;150,0)</f>
        <v/>
      </c>
      <c r="Q2166" t="str" cm="1">
        <f t="array" ref="Q2166">_xlfn.IFS('Paraclinicos '!O2101="","",'Paraclinicos '!O2101&lt;1.2,0,'Paraclinicos '!O2101&lt;2,1,'Paraclinicos '!O2101&lt;3.5,2,'Paraclinicos '!O2101&lt;5,3,'Paraclinicos '!O2101&gt;5,4)</f>
        <v/>
      </c>
      <c r="R2166" t="str" cm="1">
        <f t="array" ref="R2166">_xlfn.IFS('Paraclinicos '!J2101="","",'Paraclinicos '!J2101&lt;1.2,0,'Paraclinicos '!J2101&lt;2,1,'Paraclinicos '!J2101&lt;6,2,'Paraclinicos '!J2101&lt;12,3,'Paraclinicos '!J2101&gt;=12,4)</f>
        <v/>
      </c>
      <c r="S2166" t="str" cm="1">
        <f t="array" ref="S2166">_xlfn.IFS('Paraclinicos '!Y2101="","",'Paraclinicos '!Y2101&lt;70,1,'Paraclinicos '!Y2101&gt;=70,0)</f>
        <v/>
      </c>
      <c r="T2166" t="str" cm="1">
        <f t="array" ref="T2166">_xlfn.IFS('Paraclinicos '!W2101="","",'Paraclinicos '!W2101&lt;6,4,'Paraclinicos '!W2101&lt;10,3,'Paraclinicos '!W2101&lt;13,2,'Paraclinicos '!W2101&lt;15,1,'Paraclinicos '!W2101=15,0)</f>
        <v/>
      </c>
      <c r="U2166" s="54" t="str">
        <f t="shared" si="99"/>
        <v/>
      </c>
      <c r="V2166" t="str" cm="1">
        <f t="array" ref="V2166">_xlfn.IFS('Paraclinicos '!S2101="","",OR('Paraclinicos '!S2101&lt;=8,'Paraclinicos '!S2101&gt;=25),3,'Paraclinicos '!S2101&lt;12,1,'Paraclinicos '!S2101&lt;21,0,'Paraclinicos '!S2101&lt;25,2)</f>
        <v/>
      </c>
      <c r="W2166" t="str">
        <f>IFERROR(IF(INDEX('BD Demog para scores enalazar'!Y$2:'BD Demog para scores enalazar'!Y$3000,MATCH(Formulas!A2166,'BD Demog para scores enalazar'!A$2:'BD Demog para scores enalazar'!A$3000,0))=1,"SI","NO"),"")</f>
        <v/>
      </c>
      <c r="X2166" s="9" t="str">
        <f>IFERROR(IF(INDEX('BD Demog para scores enalazar'!AJ$2:'BD Demog para scores enalazar'!AJ$3000,MATCH(Formulas!A2166,'BD Demog para scores enalazar'!A$2:'BD Demog para scores enalazar'!A$3000,0))=1,"SI","NO"),"")</f>
        <v/>
      </c>
      <c r="Y2166" t="str" cm="1">
        <f t="array" ref="Y2166">IF(AND(W2166="NO",X2166="NO"),_xlfn.IFS('Paraclinicos '!K2101&lt;=91,3,'Paraclinicos '!K2101&lt;94,2,'Paraclinicos '!K2101&lt;96,1,'Paraclinicos '!K2101&gt;=96,0),"")</f>
        <v/>
      </c>
      <c r="Z2166" t="str" cm="1">
        <f t="array" ref="Z2166">IF(OR(W2166="SI",X2166="SI"),_xlfn.IFS(OR(AND('Paraclinicos '!K2102&lt;=83),AND('Paraclinicos '!K2102&gt;=97,AA2166=2)),3,OR(AND('Paraclinicos '!K2102&lt;=86),AND('Paraclinicos '!K2102&gt;=94,AA2166=2)),2,OR(AND('Paraclinicos '!K2102&lt;=88),AND('Paraclinicos '!K2102&gt;=92,AA2166=2)),1,OR(AND('Paraclinicos '!K2102&gt;=88,'Paraclinicos '!K2102&lt;=92),AND('Paraclinicos '!K2102&gt;=93,AA2166=0)),0),"")</f>
        <v/>
      </c>
      <c r="AA2166" t="str" cm="1">
        <f t="array" ref="AA2166">_xlfn.IFS('Paraclinicos '!E2101="","",'Paraclinicos '!E2101="Oxigeno",2,'Paraclinicos '!E2101="Aire",0)</f>
        <v/>
      </c>
    </row>
    <row r="2167" spans="1:27" x14ac:dyDescent="0.25">
      <c r="A2167">
        <f>'Paraclinicos '!A2102</f>
        <v>0</v>
      </c>
      <c r="B2167" s="3">
        <f>'Paraclinicos '!R2102</f>
        <v>0</v>
      </c>
      <c r="C2167" t="str" cm="1">
        <f t="array" ref="C2167">_xlfn.IFS('Paraclinicos '!Q2102="","",'Paraclinicos '!Q2102&gt;60,3,'Paraclinicos '!Q2102&lt;=60,1)</f>
        <v/>
      </c>
      <c r="D2167" t="str">
        <f>IFERROR(IF(INDEX('BD Demog para scores enalazar'!BC$2:BC$3000,MATCH(Formulas!A2167,'BD Demog para scores enalazar'!A$2:A$3000,0))=0,"SI","NO"),"")</f>
        <v/>
      </c>
      <c r="E2167" t="str" cm="1">
        <f t="array" ref="E2167">_xlfn.IFS(D2167="","",D2167="SI",4,D2167="NO",1)</f>
        <v/>
      </c>
      <c r="F2167" t="str" cm="1">
        <f t="array" ref="F2167">_xlfn.IFS('Paraclinicos '!B2102="","",'Paraclinicos '!B2102&gt;1,1,'Paraclinicos '!B2102&lt;=1,3)</f>
        <v/>
      </c>
      <c r="G2167" t="str" cm="1">
        <f t="array" ref="G2167">_xlfn.IFS('Paraclinicos '!D2102="","",AND('Paraclinicos '!D2102&gt;=250,'Paraclinicos '!D2102&lt;=500),2,'Paraclinicos '!D2102&gt;500,3,'Paraclinicos '!D2102&lt;250,1)</f>
        <v/>
      </c>
      <c r="H2167" s="50" t="str">
        <f t="shared" si="100"/>
        <v/>
      </c>
      <c r="I2167" t="str" cm="1">
        <f t="array" ref="I2167">_xlfn.IFS('Paraclinicos '!Q2102="","",'Paraclinicos '!Q2102&gt;=65,1,'Paraclinicos '!Q2102&lt;65,0)</f>
        <v/>
      </c>
      <c r="J2167" t="str" cm="1">
        <f t="array" ref="J2167">_xlfn.IFS('Paraclinicos '!I2102="","",'Paraclinicos '!I2102&gt;7,1,'Paraclinicos '!I2102&lt;=7,0)</f>
        <v/>
      </c>
      <c r="K2167" t="str" cm="1">
        <f t="array" ref="K2167">_xlfn.IFS('Paraclinicos '!W2102="","",'Paraclinicos '!W2102&lt;=8,1,'Paraclinicos '!W2102&gt;8,0)</f>
        <v/>
      </c>
      <c r="L2167" t="str" cm="1">
        <f t="array" ref="L2167">_xlfn.IFS('Paraclinicos '!S2102="","",'Paraclinicos '!S2102&gt;=30,1,'Paraclinicos '!S2102&lt;30,0)</f>
        <v/>
      </c>
      <c r="M2167" t="str" cm="1">
        <f t="array" ref="M2167">_xlfn.IFS(OR('Paraclinicos '!T2102="",'Paraclinicos '!U2102=""),"",OR('Paraclinicos '!T2102&lt;=90,'Paraclinicos '!U2102&lt;=60),1,OR('Paraclinicos '!T2102&gt;90,'Paraclinicos '!U2102&gt;60),0)</f>
        <v/>
      </c>
      <c r="N2167" s="45" t="str">
        <f t="shared" si="101"/>
        <v/>
      </c>
      <c r="O2167" t="str" cm="1">
        <f t="array" ref="O2167">_xlfn.IFS(OR('Paraclinicos '!M2102="",'Paraclinicos '!N2102="",'Paraclinicos '!N2102=0),"",'Paraclinicos '!M2102/'Paraclinicos '!N2102&lt;100,4,'Paraclinicos '!M2102/'Paraclinicos '!N2102&lt;200,3,'Paraclinicos '!M2102/'Paraclinicos '!N2102&lt;300,2,'Paraclinicos '!M2102/'Paraclinicos '!N2102&lt;400,1,'Paraclinicos '!M2102/'Paraclinicos '!N2102&gt;=400,0)</f>
        <v/>
      </c>
      <c r="P2167" t="str" cm="1">
        <f t="array" ref="P2167">_xlfn.IFS('Paraclinicos '!C2102="","",'Paraclinicos '!C2102&lt;20,4,'Paraclinicos '!C2102&lt;50,3,'Paraclinicos '!C2102&lt;100,2,'Paraclinicos '!C2102&lt;150,1,'Paraclinicos '!C2102&gt;150,0)</f>
        <v/>
      </c>
      <c r="Q2167" t="str" cm="1">
        <f t="array" ref="Q2167">_xlfn.IFS('Paraclinicos '!O2102="","",'Paraclinicos '!O2102&lt;1.2,0,'Paraclinicos '!O2102&lt;2,1,'Paraclinicos '!O2102&lt;3.5,2,'Paraclinicos '!O2102&lt;5,3,'Paraclinicos '!O2102&gt;5,4)</f>
        <v/>
      </c>
      <c r="R2167" t="str" cm="1">
        <f t="array" ref="R2167">_xlfn.IFS('Paraclinicos '!J2102="","",'Paraclinicos '!J2102&lt;1.2,0,'Paraclinicos '!J2102&lt;2,1,'Paraclinicos '!J2102&lt;6,2,'Paraclinicos '!J2102&lt;12,3,'Paraclinicos '!J2102&gt;=12,4)</f>
        <v/>
      </c>
      <c r="S2167" t="str" cm="1">
        <f t="array" ref="S2167">_xlfn.IFS('Paraclinicos '!Y2102="","",'Paraclinicos '!Y2102&lt;70,1,'Paraclinicos '!Y2102&gt;=70,0)</f>
        <v/>
      </c>
      <c r="T2167" t="str" cm="1">
        <f t="array" ref="T2167">_xlfn.IFS('Paraclinicos '!W2102="","",'Paraclinicos '!W2102&lt;6,4,'Paraclinicos '!W2102&lt;10,3,'Paraclinicos '!W2102&lt;13,2,'Paraclinicos '!W2102&lt;15,1,'Paraclinicos '!W2102=15,0)</f>
        <v/>
      </c>
      <c r="U2167" s="54" t="str">
        <f t="shared" si="99"/>
        <v/>
      </c>
      <c r="V2167" t="str" cm="1">
        <f t="array" ref="V2167">_xlfn.IFS('Paraclinicos '!S2102="","",OR('Paraclinicos '!S2102&lt;=8,'Paraclinicos '!S2102&gt;=25),3,'Paraclinicos '!S2102&lt;12,1,'Paraclinicos '!S2102&lt;21,0,'Paraclinicos '!S2102&lt;25,2)</f>
        <v/>
      </c>
      <c r="W2167" t="str">
        <f>IFERROR(IF(INDEX('BD Demog para scores enalazar'!Y$2:'BD Demog para scores enalazar'!Y$3000,MATCH(Formulas!A2167,'BD Demog para scores enalazar'!A$2:'BD Demog para scores enalazar'!A$3000,0))=1,"SI","NO"),"")</f>
        <v/>
      </c>
      <c r="X2167" s="9" t="str">
        <f>IFERROR(IF(INDEX('BD Demog para scores enalazar'!AJ$2:'BD Demog para scores enalazar'!AJ$3000,MATCH(Formulas!A2167,'BD Demog para scores enalazar'!A$2:'BD Demog para scores enalazar'!A$3000,0))=1,"SI","NO"),"")</f>
        <v/>
      </c>
      <c r="Y2167" t="str" cm="1">
        <f t="array" ref="Y2167">IF(AND(W2167="NO",X2167="NO"),_xlfn.IFS('Paraclinicos '!K2102&lt;=91,3,'Paraclinicos '!K2102&lt;94,2,'Paraclinicos '!K2102&lt;96,1,'Paraclinicos '!K2102&gt;=96,0),"")</f>
        <v/>
      </c>
      <c r="Z2167" t="str" cm="1">
        <f t="array" ref="Z2167">IF(OR(W2167="SI",X2167="SI"),_xlfn.IFS(OR(AND('Paraclinicos '!K2103&lt;=83),AND('Paraclinicos '!K2103&gt;=97,AA2167=2)),3,OR(AND('Paraclinicos '!K2103&lt;=86),AND('Paraclinicos '!K2103&gt;=94,AA2167=2)),2,OR(AND('Paraclinicos '!K2103&lt;=88),AND('Paraclinicos '!K2103&gt;=92,AA2167=2)),1,OR(AND('Paraclinicos '!K2103&gt;=88,'Paraclinicos '!K2103&lt;=92),AND('Paraclinicos '!K2103&gt;=93,AA2167=0)),0),"")</f>
        <v/>
      </c>
      <c r="AA2167" t="str" cm="1">
        <f t="array" ref="AA2167">_xlfn.IFS('Paraclinicos '!E2102="","",'Paraclinicos '!E2102="Oxigeno",2,'Paraclinicos '!E2102="Aire",0)</f>
        <v/>
      </c>
    </row>
    <row r="2168" spans="1:27" x14ac:dyDescent="0.25">
      <c r="A2168">
        <f>'Paraclinicos '!A2103</f>
        <v>0</v>
      </c>
      <c r="B2168" s="3">
        <f>'Paraclinicos '!R2103</f>
        <v>0</v>
      </c>
      <c r="C2168" t="str" cm="1">
        <f t="array" ref="C2168">_xlfn.IFS('Paraclinicos '!Q2103="","",'Paraclinicos '!Q2103&gt;60,3,'Paraclinicos '!Q2103&lt;=60,1)</f>
        <v/>
      </c>
      <c r="D2168" t="str">
        <f>IFERROR(IF(INDEX('BD Demog para scores enalazar'!BC$2:BC$3000,MATCH(Formulas!A2168,'BD Demog para scores enalazar'!A$2:A$3000,0))=0,"SI","NO"),"")</f>
        <v/>
      </c>
      <c r="E2168" t="str" cm="1">
        <f t="array" ref="E2168">_xlfn.IFS(D2168="","",D2168="SI",4,D2168="NO",1)</f>
        <v/>
      </c>
      <c r="F2168" t="str" cm="1">
        <f t="array" ref="F2168">_xlfn.IFS('Paraclinicos '!B2103="","",'Paraclinicos '!B2103&gt;1,1,'Paraclinicos '!B2103&lt;=1,3)</f>
        <v/>
      </c>
      <c r="G2168" t="str" cm="1">
        <f t="array" ref="G2168">_xlfn.IFS('Paraclinicos '!D2103="","",AND('Paraclinicos '!D2103&gt;=250,'Paraclinicos '!D2103&lt;=500),2,'Paraclinicos '!D2103&gt;500,3,'Paraclinicos '!D2103&lt;250,1)</f>
        <v/>
      </c>
      <c r="H2168" s="50" t="str">
        <f t="shared" si="100"/>
        <v/>
      </c>
      <c r="I2168" t="str" cm="1">
        <f t="array" ref="I2168">_xlfn.IFS('Paraclinicos '!Q2103="","",'Paraclinicos '!Q2103&gt;=65,1,'Paraclinicos '!Q2103&lt;65,0)</f>
        <v/>
      </c>
      <c r="J2168" t="str" cm="1">
        <f t="array" ref="J2168">_xlfn.IFS('Paraclinicos '!I2103="","",'Paraclinicos '!I2103&gt;7,1,'Paraclinicos '!I2103&lt;=7,0)</f>
        <v/>
      </c>
      <c r="K2168" t="str" cm="1">
        <f t="array" ref="K2168">_xlfn.IFS('Paraclinicos '!W2103="","",'Paraclinicos '!W2103&lt;=8,1,'Paraclinicos '!W2103&gt;8,0)</f>
        <v/>
      </c>
      <c r="L2168" t="str" cm="1">
        <f t="array" ref="L2168">_xlfn.IFS('Paraclinicos '!S2103="","",'Paraclinicos '!S2103&gt;=30,1,'Paraclinicos '!S2103&lt;30,0)</f>
        <v/>
      </c>
      <c r="M2168" t="str" cm="1">
        <f t="array" ref="M2168">_xlfn.IFS(OR('Paraclinicos '!T2103="",'Paraclinicos '!U2103=""),"",OR('Paraclinicos '!T2103&lt;=90,'Paraclinicos '!U2103&lt;=60),1,OR('Paraclinicos '!T2103&gt;90,'Paraclinicos '!U2103&gt;60),0)</f>
        <v/>
      </c>
      <c r="N2168" s="45" t="str">
        <f t="shared" si="101"/>
        <v/>
      </c>
      <c r="O2168" t="str" cm="1">
        <f t="array" ref="O2168">_xlfn.IFS(OR('Paraclinicos '!M2103="",'Paraclinicos '!N2103="",'Paraclinicos '!N2103=0),"",'Paraclinicos '!M2103/'Paraclinicos '!N2103&lt;100,4,'Paraclinicos '!M2103/'Paraclinicos '!N2103&lt;200,3,'Paraclinicos '!M2103/'Paraclinicos '!N2103&lt;300,2,'Paraclinicos '!M2103/'Paraclinicos '!N2103&lt;400,1,'Paraclinicos '!M2103/'Paraclinicos '!N2103&gt;=400,0)</f>
        <v/>
      </c>
      <c r="P2168" t="str" cm="1">
        <f t="array" ref="P2168">_xlfn.IFS('Paraclinicos '!C2103="","",'Paraclinicos '!C2103&lt;20,4,'Paraclinicos '!C2103&lt;50,3,'Paraclinicos '!C2103&lt;100,2,'Paraclinicos '!C2103&lt;150,1,'Paraclinicos '!C2103&gt;150,0)</f>
        <v/>
      </c>
      <c r="Q2168" t="str" cm="1">
        <f t="array" ref="Q2168">_xlfn.IFS('Paraclinicos '!O2103="","",'Paraclinicos '!O2103&lt;1.2,0,'Paraclinicos '!O2103&lt;2,1,'Paraclinicos '!O2103&lt;3.5,2,'Paraclinicos '!O2103&lt;5,3,'Paraclinicos '!O2103&gt;5,4)</f>
        <v/>
      </c>
      <c r="R2168" t="str" cm="1">
        <f t="array" ref="R2168">_xlfn.IFS('Paraclinicos '!J2103="","",'Paraclinicos '!J2103&lt;1.2,0,'Paraclinicos '!J2103&lt;2,1,'Paraclinicos '!J2103&lt;6,2,'Paraclinicos '!J2103&lt;12,3,'Paraclinicos '!J2103&gt;=12,4)</f>
        <v/>
      </c>
      <c r="S2168" t="str" cm="1">
        <f t="array" ref="S2168">_xlfn.IFS('Paraclinicos '!Y2103="","",'Paraclinicos '!Y2103&lt;70,1,'Paraclinicos '!Y2103&gt;=70,0)</f>
        <v/>
      </c>
      <c r="T2168" t="str" cm="1">
        <f t="array" ref="T2168">_xlfn.IFS('Paraclinicos '!W2103="","",'Paraclinicos '!W2103&lt;6,4,'Paraclinicos '!W2103&lt;10,3,'Paraclinicos '!W2103&lt;13,2,'Paraclinicos '!W2103&lt;15,1,'Paraclinicos '!W2103=15,0)</f>
        <v/>
      </c>
      <c r="U2168" s="54" t="str">
        <f t="shared" si="99"/>
        <v/>
      </c>
      <c r="V2168" t="str" cm="1">
        <f t="array" ref="V2168">_xlfn.IFS('Paraclinicos '!S2103="","",OR('Paraclinicos '!S2103&lt;=8,'Paraclinicos '!S2103&gt;=25),3,'Paraclinicos '!S2103&lt;12,1,'Paraclinicos '!S2103&lt;21,0,'Paraclinicos '!S2103&lt;25,2)</f>
        <v/>
      </c>
      <c r="W2168" t="str">
        <f>IFERROR(IF(INDEX('BD Demog para scores enalazar'!Y$2:'BD Demog para scores enalazar'!Y$3000,MATCH(Formulas!A2168,'BD Demog para scores enalazar'!A$2:'BD Demog para scores enalazar'!A$3000,0))=1,"SI","NO"),"")</f>
        <v/>
      </c>
      <c r="X2168" s="9" t="str">
        <f>IFERROR(IF(INDEX('BD Demog para scores enalazar'!AJ$2:'BD Demog para scores enalazar'!AJ$3000,MATCH(Formulas!A2168,'BD Demog para scores enalazar'!A$2:'BD Demog para scores enalazar'!A$3000,0))=1,"SI","NO"),"")</f>
        <v/>
      </c>
      <c r="Y2168" t="str" cm="1">
        <f t="array" ref="Y2168">IF(AND(W2168="NO",X2168="NO"),_xlfn.IFS('Paraclinicos '!K2103&lt;=91,3,'Paraclinicos '!K2103&lt;94,2,'Paraclinicos '!K2103&lt;96,1,'Paraclinicos '!K2103&gt;=96,0),"")</f>
        <v/>
      </c>
      <c r="Z2168" t="str" cm="1">
        <f t="array" ref="Z2168">IF(OR(W2168="SI",X2168="SI"),_xlfn.IFS(OR(AND('Paraclinicos '!K2104&lt;=83),AND('Paraclinicos '!K2104&gt;=97,AA2168=2)),3,OR(AND('Paraclinicos '!K2104&lt;=86),AND('Paraclinicos '!K2104&gt;=94,AA2168=2)),2,OR(AND('Paraclinicos '!K2104&lt;=88),AND('Paraclinicos '!K2104&gt;=92,AA2168=2)),1,OR(AND('Paraclinicos '!K2104&gt;=88,'Paraclinicos '!K2104&lt;=92),AND('Paraclinicos '!K2104&gt;=93,AA2168=0)),0),"")</f>
        <v/>
      </c>
      <c r="AA2168" t="str" cm="1">
        <f t="array" ref="AA2168">_xlfn.IFS('Paraclinicos '!E2103="","",'Paraclinicos '!E2103="Oxigeno",2,'Paraclinicos '!E2103="Aire",0)</f>
        <v/>
      </c>
    </row>
    <row r="2169" spans="1:27" x14ac:dyDescent="0.25">
      <c r="A2169">
        <f>'Paraclinicos '!A2104</f>
        <v>0</v>
      </c>
      <c r="B2169" s="3">
        <f>'Paraclinicos '!R2104</f>
        <v>0</v>
      </c>
      <c r="C2169" t="str" cm="1">
        <f t="array" ref="C2169">_xlfn.IFS('Paraclinicos '!Q2104="","",'Paraclinicos '!Q2104&gt;60,3,'Paraclinicos '!Q2104&lt;=60,1)</f>
        <v/>
      </c>
      <c r="D2169" t="str">
        <f>IFERROR(IF(INDEX('BD Demog para scores enalazar'!BC$2:BC$3000,MATCH(Formulas!A2169,'BD Demog para scores enalazar'!A$2:A$3000,0))=0,"SI","NO"),"")</f>
        <v/>
      </c>
      <c r="E2169" t="str" cm="1">
        <f t="array" ref="E2169">_xlfn.IFS(D2169="","",D2169="SI",4,D2169="NO",1)</f>
        <v/>
      </c>
      <c r="F2169" t="str" cm="1">
        <f t="array" ref="F2169">_xlfn.IFS('Paraclinicos '!B2104="","",'Paraclinicos '!B2104&gt;1,1,'Paraclinicos '!B2104&lt;=1,3)</f>
        <v/>
      </c>
      <c r="G2169" t="str" cm="1">
        <f t="array" ref="G2169">_xlfn.IFS('Paraclinicos '!D2104="","",AND('Paraclinicos '!D2104&gt;=250,'Paraclinicos '!D2104&lt;=500),2,'Paraclinicos '!D2104&gt;500,3,'Paraclinicos '!D2104&lt;250,1)</f>
        <v/>
      </c>
      <c r="H2169" s="50" t="str">
        <f t="shared" si="100"/>
        <v/>
      </c>
      <c r="I2169" t="str" cm="1">
        <f t="array" ref="I2169">_xlfn.IFS('Paraclinicos '!Q2104="","",'Paraclinicos '!Q2104&gt;=65,1,'Paraclinicos '!Q2104&lt;65,0)</f>
        <v/>
      </c>
      <c r="J2169" t="str" cm="1">
        <f t="array" ref="J2169">_xlfn.IFS('Paraclinicos '!I2104="","",'Paraclinicos '!I2104&gt;7,1,'Paraclinicos '!I2104&lt;=7,0)</f>
        <v/>
      </c>
      <c r="K2169" t="str" cm="1">
        <f t="array" ref="K2169">_xlfn.IFS('Paraclinicos '!W2104="","",'Paraclinicos '!W2104&lt;=8,1,'Paraclinicos '!W2104&gt;8,0)</f>
        <v/>
      </c>
      <c r="L2169" t="str" cm="1">
        <f t="array" ref="L2169">_xlfn.IFS('Paraclinicos '!S2104="","",'Paraclinicos '!S2104&gt;=30,1,'Paraclinicos '!S2104&lt;30,0)</f>
        <v/>
      </c>
      <c r="M2169" t="str" cm="1">
        <f t="array" ref="M2169">_xlfn.IFS(OR('Paraclinicos '!T2104="",'Paraclinicos '!U2104=""),"",OR('Paraclinicos '!T2104&lt;=90,'Paraclinicos '!U2104&lt;=60),1,OR('Paraclinicos '!T2104&gt;90,'Paraclinicos '!U2104&gt;60),0)</f>
        <v/>
      </c>
      <c r="N2169" s="45" t="str">
        <f t="shared" si="101"/>
        <v/>
      </c>
      <c r="O2169" t="str" cm="1">
        <f t="array" ref="O2169">_xlfn.IFS(OR('Paraclinicos '!M2104="",'Paraclinicos '!N2104="",'Paraclinicos '!N2104=0),"",'Paraclinicos '!M2104/'Paraclinicos '!N2104&lt;100,4,'Paraclinicos '!M2104/'Paraclinicos '!N2104&lt;200,3,'Paraclinicos '!M2104/'Paraclinicos '!N2104&lt;300,2,'Paraclinicos '!M2104/'Paraclinicos '!N2104&lt;400,1,'Paraclinicos '!M2104/'Paraclinicos '!N2104&gt;=400,0)</f>
        <v/>
      </c>
      <c r="P2169" t="str" cm="1">
        <f t="array" ref="P2169">_xlfn.IFS('Paraclinicos '!C2104="","",'Paraclinicos '!C2104&lt;20,4,'Paraclinicos '!C2104&lt;50,3,'Paraclinicos '!C2104&lt;100,2,'Paraclinicos '!C2104&lt;150,1,'Paraclinicos '!C2104&gt;150,0)</f>
        <v/>
      </c>
      <c r="Q2169" t="str" cm="1">
        <f t="array" ref="Q2169">_xlfn.IFS('Paraclinicos '!O2104="","",'Paraclinicos '!O2104&lt;1.2,0,'Paraclinicos '!O2104&lt;2,1,'Paraclinicos '!O2104&lt;3.5,2,'Paraclinicos '!O2104&lt;5,3,'Paraclinicos '!O2104&gt;5,4)</f>
        <v/>
      </c>
      <c r="R2169" t="str" cm="1">
        <f t="array" ref="R2169">_xlfn.IFS('Paraclinicos '!J2104="","",'Paraclinicos '!J2104&lt;1.2,0,'Paraclinicos '!J2104&lt;2,1,'Paraclinicos '!J2104&lt;6,2,'Paraclinicos '!J2104&lt;12,3,'Paraclinicos '!J2104&gt;=12,4)</f>
        <v/>
      </c>
      <c r="S2169" t="str" cm="1">
        <f t="array" ref="S2169">_xlfn.IFS('Paraclinicos '!Y2104="","",'Paraclinicos '!Y2104&lt;70,1,'Paraclinicos '!Y2104&gt;=70,0)</f>
        <v/>
      </c>
      <c r="T2169" t="str" cm="1">
        <f t="array" ref="T2169">_xlfn.IFS('Paraclinicos '!W2104="","",'Paraclinicos '!W2104&lt;6,4,'Paraclinicos '!W2104&lt;10,3,'Paraclinicos '!W2104&lt;13,2,'Paraclinicos '!W2104&lt;15,1,'Paraclinicos '!W2104=15,0)</f>
        <v/>
      </c>
      <c r="U2169" s="54" t="str">
        <f t="shared" si="99"/>
        <v/>
      </c>
      <c r="V2169" t="str" cm="1">
        <f t="array" ref="V2169">_xlfn.IFS('Paraclinicos '!S2104="","",OR('Paraclinicos '!S2104&lt;=8,'Paraclinicos '!S2104&gt;=25),3,'Paraclinicos '!S2104&lt;12,1,'Paraclinicos '!S2104&lt;21,0,'Paraclinicos '!S2104&lt;25,2)</f>
        <v/>
      </c>
      <c r="W2169" t="str">
        <f>IFERROR(IF(INDEX('BD Demog para scores enalazar'!Y$2:'BD Demog para scores enalazar'!Y$3000,MATCH(Formulas!A2169,'BD Demog para scores enalazar'!A$2:'BD Demog para scores enalazar'!A$3000,0))=1,"SI","NO"),"")</f>
        <v/>
      </c>
      <c r="X2169" s="9" t="str">
        <f>IFERROR(IF(INDEX('BD Demog para scores enalazar'!AJ$2:'BD Demog para scores enalazar'!AJ$3000,MATCH(Formulas!A2169,'BD Demog para scores enalazar'!A$2:'BD Demog para scores enalazar'!A$3000,0))=1,"SI","NO"),"")</f>
        <v/>
      </c>
      <c r="Y2169" t="str" cm="1">
        <f t="array" ref="Y2169">IF(AND(W2169="NO",X2169="NO"),_xlfn.IFS('Paraclinicos '!K2104&lt;=91,3,'Paraclinicos '!K2104&lt;94,2,'Paraclinicos '!K2104&lt;96,1,'Paraclinicos '!K2104&gt;=96,0),"")</f>
        <v/>
      </c>
      <c r="Z2169" t="str" cm="1">
        <f t="array" ref="Z2169">IF(OR(W2169="SI",X2169="SI"),_xlfn.IFS(OR(AND('Paraclinicos '!K2105&lt;=83),AND('Paraclinicos '!K2105&gt;=97,AA2169=2)),3,OR(AND('Paraclinicos '!K2105&lt;=86),AND('Paraclinicos '!K2105&gt;=94,AA2169=2)),2,OR(AND('Paraclinicos '!K2105&lt;=88),AND('Paraclinicos '!K2105&gt;=92,AA2169=2)),1,OR(AND('Paraclinicos '!K2105&gt;=88,'Paraclinicos '!K2105&lt;=92),AND('Paraclinicos '!K2105&gt;=93,AA2169=0)),0),"")</f>
        <v/>
      </c>
      <c r="AA2169" t="str" cm="1">
        <f t="array" ref="AA2169">_xlfn.IFS('Paraclinicos '!E2104="","",'Paraclinicos '!E2104="Oxigeno",2,'Paraclinicos '!E2104="Aire",0)</f>
        <v/>
      </c>
    </row>
    <row r="2170" spans="1:27" x14ac:dyDescent="0.25">
      <c r="A2170">
        <f>'Paraclinicos '!A2105</f>
        <v>0</v>
      </c>
      <c r="B2170" s="3">
        <f>'Paraclinicos '!R2105</f>
        <v>0</v>
      </c>
      <c r="C2170" t="str" cm="1">
        <f t="array" ref="C2170">_xlfn.IFS('Paraclinicos '!Q2105="","",'Paraclinicos '!Q2105&gt;60,3,'Paraclinicos '!Q2105&lt;=60,1)</f>
        <v/>
      </c>
      <c r="D2170" t="str">
        <f>IFERROR(IF(INDEX('BD Demog para scores enalazar'!BC$2:BC$3000,MATCH(Formulas!A2170,'BD Demog para scores enalazar'!A$2:A$3000,0))=0,"SI","NO"),"")</f>
        <v/>
      </c>
      <c r="E2170" t="str" cm="1">
        <f t="array" ref="E2170">_xlfn.IFS(D2170="","",D2170="SI",4,D2170="NO",1)</f>
        <v/>
      </c>
      <c r="F2170" t="str" cm="1">
        <f t="array" ref="F2170">_xlfn.IFS('Paraclinicos '!B2105="","",'Paraclinicos '!B2105&gt;1,1,'Paraclinicos '!B2105&lt;=1,3)</f>
        <v/>
      </c>
      <c r="G2170" t="str" cm="1">
        <f t="array" ref="G2170">_xlfn.IFS('Paraclinicos '!D2105="","",AND('Paraclinicos '!D2105&gt;=250,'Paraclinicos '!D2105&lt;=500),2,'Paraclinicos '!D2105&gt;500,3,'Paraclinicos '!D2105&lt;250,1)</f>
        <v/>
      </c>
      <c r="H2170" s="50" t="str">
        <f t="shared" si="100"/>
        <v/>
      </c>
      <c r="I2170" t="str" cm="1">
        <f t="array" ref="I2170">_xlfn.IFS('Paraclinicos '!Q2105="","",'Paraclinicos '!Q2105&gt;=65,1,'Paraclinicos '!Q2105&lt;65,0)</f>
        <v/>
      </c>
      <c r="J2170" t="str" cm="1">
        <f t="array" ref="J2170">_xlfn.IFS('Paraclinicos '!I2105="","",'Paraclinicos '!I2105&gt;7,1,'Paraclinicos '!I2105&lt;=7,0)</f>
        <v/>
      </c>
      <c r="K2170" t="str" cm="1">
        <f t="array" ref="K2170">_xlfn.IFS('Paraclinicos '!W2105="","",'Paraclinicos '!W2105&lt;=8,1,'Paraclinicos '!W2105&gt;8,0)</f>
        <v/>
      </c>
      <c r="L2170" t="str" cm="1">
        <f t="array" ref="L2170">_xlfn.IFS('Paraclinicos '!S2105="","",'Paraclinicos '!S2105&gt;=30,1,'Paraclinicos '!S2105&lt;30,0)</f>
        <v/>
      </c>
      <c r="M2170" t="str" cm="1">
        <f t="array" ref="M2170">_xlfn.IFS(OR('Paraclinicos '!T2105="",'Paraclinicos '!U2105=""),"",OR('Paraclinicos '!T2105&lt;=90,'Paraclinicos '!U2105&lt;=60),1,OR('Paraclinicos '!T2105&gt;90,'Paraclinicos '!U2105&gt;60),0)</f>
        <v/>
      </c>
      <c r="N2170" s="45" t="str">
        <f t="shared" si="101"/>
        <v/>
      </c>
      <c r="O2170" t="str" cm="1">
        <f t="array" ref="O2170">_xlfn.IFS(OR('Paraclinicos '!M2105="",'Paraclinicos '!N2105="",'Paraclinicos '!N2105=0),"",'Paraclinicos '!M2105/'Paraclinicos '!N2105&lt;100,4,'Paraclinicos '!M2105/'Paraclinicos '!N2105&lt;200,3,'Paraclinicos '!M2105/'Paraclinicos '!N2105&lt;300,2,'Paraclinicos '!M2105/'Paraclinicos '!N2105&lt;400,1,'Paraclinicos '!M2105/'Paraclinicos '!N2105&gt;=400,0)</f>
        <v/>
      </c>
      <c r="P2170" t="str" cm="1">
        <f t="array" ref="P2170">_xlfn.IFS('Paraclinicos '!C2105="","",'Paraclinicos '!C2105&lt;20,4,'Paraclinicos '!C2105&lt;50,3,'Paraclinicos '!C2105&lt;100,2,'Paraclinicos '!C2105&lt;150,1,'Paraclinicos '!C2105&gt;150,0)</f>
        <v/>
      </c>
      <c r="Q2170" t="str" cm="1">
        <f t="array" ref="Q2170">_xlfn.IFS('Paraclinicos '!O2105="","",'Paraclinicos '!O2105&lt;1.2,0,'Paraclinicos '!O2105&lt;2,1,'Paraclinicos '!O2105&lt;3.5,2,'Paraclinicos '!O2105&lt;5,3,'Paraclinicos '!O2105&gt;5,4)</f>
        <v/>
      </c>
      <c r="R2170" t="str" cm="1">
        <f t="array" ref="R2170">_xlfn.IFS('Paraclinicos '!J2105="","",'Paraclinicos '!J2105&lt;1.2,0,'Paraclinicos '!J2105&lt;2,1,'Paraclinicos '!J2105&lt;6,2,'Paraclinicos '!J2105&lt;12,3,'Paraclinicos '!J2105&gt;=12,4)</f>
        <v/>
      </c>
      <c r="S2170" t="str" cm="1">
        <f t="array" ref="S2170">_xlfn.IFS('Paraclinicos '!Y2105="","",'Paraclinicos '!Y2105&lt;70,1,'Paraclinicos '!Y2105&gt;=70,0)</f>
        <v/>
      </c>
      <c r="T2170" t="str" cm="1">
        <f t="array" ref="T2170">_xlfn.IFS('Paraclinicos '!W2105="","",'Paraclinicos '!W2105&lt;6,4,'Paraclinicos '!W2105&lt;10,3,'Paraclinicos '!W2105&lt;13,2,'Paraclinicos '!W2105&lt;15,1,'Paraclinicos '!W2105=15,0)</f>
        <v/>
      </c>
      <c r="U2170" s="54" t="str">
        <f t="shared" si="99"/>
        <v/>
      </c>
      <c r="V2170" t="str" cm="1">
        <f t="array" ref="V2170">_xlfn.IFS('Paraclinicos '!S2105="","",OR('Paraclinicos '!S2105&lt;=8,'Paraclinicos '!S2105&gt;=25),3,'Paraclinicos '!S2105&lt;12,1,'Paraclinicos '!S2105&lt;21,0,'Paraclinicos '!S2105&lt;25,2)</f>
        <v/>
      </c>
      <c r="W2170" t="str">
        <f>IFERROR(IF(INDEX('BD Demog para scores enalazar'!Y$2:'BD Demog para scores enalazar'!Y$3000,MATCH(Formulas!A2170,'BD Demog para scores enalazar'!A$2:'BD Demog para scores enalazar'!A$3000,0))=1,"SI","NO"),"")</f>
        <v/>
      </c>
      <c r="X2170" s="9" t="str">
        <f>IFERROR(IF(INDEX('BD Demog para scores enalazar'!AJ$2:'BD Demog para scores enalazar'!AJ$3000,MATCH(Formulas!A2170,'BD Demog para scores enalazar'!A$2:'BD Demog para scores enalazar'!A$3000,0))=1,"SI","NO"),"")</f>
        <v/>
      </c>
      <c r="Y2170" t="str" cm="1">
        <f t="array" ref="Y2170">IF(AND(W2170="NO",X2170="NO"),_xlfn.IFS('Paraclinicos '!K2105&lt;=91,3,'Paraclinicos '!K2105&lt;94,2,'Paraclinicos '!K2105&lt;96,1,'Paraclinicos '!K2105&gt;=96,0),"")</f>
        <v/>
      </c>
      <c r="Z2170" t="str" cm="1">
        <f t="array" ref="Z2170">IF(OR(W2170="SI",X2170="SI"),_xlfn.IFS(OR(AND('Paraclinicos '!K2106&lt;=83),AND('Paraclinicos '!K2106&gt;=97,AA2170=2)),3,OR(AND('Paraclinicos '!K2106&lt;=86),AND('Paraclinicos '!K2106&gt;=94,AA2170=2)),2,OR(AND('Paraclinicos '!K2106&lt;=88),AND('Paraclinicos '!K2106&gt;=92,AA2170=2)),1,OR(AND('Paraclinicos '!K2106&gt;=88,'Paraclinicos '!K2106&lt;=92),AND('Paraclinicos '!K2106&gt;=93,AA2170=0)),0),"")</f>
        <v/>
      </c>
      <c r="AA2170" t="str" cm="1">
        <f t="array" ref="AA2170">_xlfn.IFS('Paraclinicos '!E2105="","",'Paraclinicos '!E2105="Oxigeno",2,'Paraclinicos '!E2105="Aire",0)</f>
        <v/>
      </c>
    </row>
    <row r="2171" spans="1:27" x14ac:dyDescent="0.25">
      <c r="A2171">
        <f>'Paraclinicos '!A2106</f>
        <v>0</v>
      </c>
      <c r="B2171" s="3">
        <f>'Paraclinicos '!R2106</f>
        <v>0</v>
      </c>
      <c r="C2171" t="str" cm="1">
        <f t="array" ref="C2171">_xlfn.IFS('Paraclinicos '!Q2106="","",'Paraclinicos '!Q2106&gt;60,3,'Paraclinicos '!Q2106&lt;=60,1)</f>
        <v/>
      </c>
      <c r="D2171" t="str">
        <f>IFERROR(IF(INDEX('BD Demog para scores enalazar'!BC$2:BC$3000,MATCH(Formulas!A2171,'BD Demog para scores enalazar'!A$2:A$3000,0))=0,"SI","NO"),"")</f>
        <v/>
      </c>
      <c r="E2171" t="str" cm="1">
        <f t="array" ref="E2171">_xlfn.IFS(D2171="","",D2171="SI",4,D2171="NO",1)</f>
        <v/>
      </c>
      <c r="F2171" t="str" cm="1">
        <f t="array" ref="F2171">_xlfn.IFS('Paraclinicos '!B2106="","",'Paraclinicos '!B2106&gt;1,1,'Paraclinicos '!B2106&lt;=1,3)</f>
        <v/>
      </c>
      <c r="G2171" t="str" cm="1">
        <f t="array" ref="G2171">_xlfn.IFS('Paraclinicos '!D2106="","",AND('Paraclinicos '!D2106&gt;=250,'Paraclinicos '!D2106&lt;=500),2,'Paraclinicos '!D2106&gt;500,3,'Paraclinicos '!D2106&lt;250,1)</f>
        <v/>
      </c>
      <c r="H2171" s="50" t="str">
        <f t="shared" si="100"/>
        <v/>
      </c>
      <c r="I2171" t="str" cm="1">
        <f t="array" ref="I2171">_xlfn.IFS('Paraclinicos '!Q2106="","",'Paraclinicos '!Q2106&gt;=65,1,'Paraclinicos '!Q2106&lt;65,0)</f>
        <v/>
      </c>
      <c r="J2171" t="str" cm="1">
        <f t="array" ref="J2171">_xlfn.IFS('Paraclinicos '!I2106="","",'Paraclinicos '!I2106&gt;7,1,'Paraclinicos '!I2106&lt;=7,0)</f>
        <v/>
      </c>
      <c r="K2171" t="str" cm="1">
        <f t="array" ref="K2171">_xlfn.IFS('Paraclinicos '!W2106="","",'Paraclinicos '!W2106&lt;=8,1,'Paraclinicos '!W2106&gt;8,0)</f>
        <v/>
      </c>
      <c r="L2171" t="str" cm="1">
        <f t="array" ref="L2171">_xlfn.IFS('Paraclinicos '!S2106="","",'Paraclinicos '!S2106&gt;=30,1,'Paraclinicos '!S2106&lt;30,0)</f>
        <v/>
      </c>
      <c r="M2171" t="str" cm="1">
        <f t="array" ref="M2171">_xlfn.IFS(OR('Paraclinicos '!T2106="",'Paraclinicos '!U2106=""),"",OR('Paraclinicos '!T2106&lt;=90,'Paraclinicos '!U2106&lt;=60),1,OR('Paraclinicos '!T2106&gt;90,'Paraclinicos '!U2106&gt;60),0)</f>
        <v/>
      </c>
      <c r="N2171" s="45" t="str">
        <f t="shared" si="101"/>
        <v/>
      </c>
      <c r="O2171" t="str" cm="1">
        <f t="array" ref="O2171">_xlfn.IFS(OR('Paraclinicos '!M2106="",'Paraclinicos '!N2106="",'Paraclinicos '!N2106=0),"",'Paraclinicos '!M2106/'Paraclinicos '!N2106&lt;100,4,'Paraclinicos '!M2106/'Paraclinicos '!N2106&lt;200,3,'Paraclinicos '!M2106/'Paraclinicos '!N2106&lt;300,2,'Paraclinicos '!M2106/'Paraclinicos '!N2106&lt;400,1,'Paraclinicos '!M2106/'Paraclinicos '!N2106&gt;=400,0)</f>
        <v/>
      </c>
      <c r="P2171" t="str" cm="1">
        <f t="array" ref="P2171">_xlfn.IFS('Paraclinicos '!C2106="","",'Paraclinicos '!C2106&lt;20,4,'Paraclinicos '!C2106&lt;50,3,'Paraclinicos '!C2106&lt;100,2,'Paraclinicos '!C2106&lt;150,1,'Paraclinicos '!C2106&gt;150,0)</f>
        <v/>
      </c>
      <c r="Q2171" t="str" cm="1">
        <f t="array" ref="Q2171">_xlfn.IFS('Paraclinicos '!O2106="","",'Paraclinicos '!O2106&lt;1.2,0,'Paraclinicos '!O2106&lt;2,1,'Paraclinicos '!O2106&lt;3.5,2,'Paraclinicos '!O2106&lt;5,3,'Paraclinicos '!O2106&gt;5,4)</f>
        <v/>
      </c>
      <c r="R2171" t="str" cm="1">
        <f t="array" ref="R2171">_xlfn.IFS('Paraclinicos '!J2106="","",'Paraclinicos '!J2106&lt;1.2,0,'Paraclinicos '!J2106&lt;2,1,'Paraclinicos '!J2106&lt;6,2,'Paraclinicos '!J2106&lt;12,3,'Paraclinicos '!J2106&gt;=12,4)</f>
        <v/>
      </c>
      <c r="S2171" t="str" cm="1">
        <f t="array" ref="S2171">_xlfn.IFS('Paraclinicos '!Y2106="","",'Paraclinicos '!Y2106&lt;70,1,'Paraclinicos '!Y2106&gt;=70,0)</f>
        <v/>
      </c>
      <c r="T2171" t="str" cm="1">
        <f t="array" ref="T2171">_xlfn.IFS('Paraclinicos '!W2106="","",'Paraclinicos '!W2106&lt;6,4,'Paraclinicos '!W2106&lt;10,3,'Paraclinicos '!W2106&lt;13,2,'Paraclinicos '!W2106&lt;15,1,'Paraclinicos '!W2106=15,0)</f>
        <v/>
      </c>
      <c r="U2171" s="54" t="str">
        <f t="shared" si="99"/>
        <v/>
      </c>
      <c r="V2171" t="str" cm="1">
        <f t="array" ref="V2171">_xlfn.IFS('Paraclinicos '!S2106="","",OR('Paraclinicos '!S2106&lt;=8,'Paraclinicos '!S2106&gt;=25),3,'Paraclinicos '!S2106&lt;12,1,'Paraclinicos '!S2106&lt;21,0,'Paraclinicos '!S2106&lt;25,2)</f>
        <v/>
      </c>
      <c r="W2171" t="str">
        <f>IFERROR(IF(INDEX('BD Demog para scores enalazar'!Y$2:'BD Demog para scores enalazar'!Y$3000,MATCH(Formulas!A2171,'BD Demog para scores enalazar'!A$2:'BD Demog para scores enalazar'!A$3000,0))=1,"SI","NO"),"")</f>
        <v/>
      </c>
      <c r="X2171" s="9" t="str">
        <f>IFERROR(IF(INDEX('BD Demog para scores enalazar'!AJ$2:'BD Demog para scores enalazar'!AJ$3000,MATCH(Formulas!A2171,'BD Demog para scores enalazar'!A$2:'BD Demog para scores enalazar'!A$3000,0))=1,"SI","NO"),"")</f>
        <v/>
      </c>
      <c r="Y2171" t="str" cm="1">
        <f t="array" ref="Y2171">IF(AND(W2171="NO",X2171="NO"),_xlfn.IFS('Paraclinicos '!K2106&lt;=91,3,'Paraclinicos '!K2106&lt;94,2,'Paraclinicos '!K2106&lt;96,1,'Paraclinicos '!K2106&gt;=96,0),"")</f>
        <v/>
      </c>
      <c r="Z2171" t="str" cm="1">
        <f t="array" ref="Z2171">IF(OR(W2171="SI",X2171="SI"),_xlfn.IFS(OR(AND('Paraclinicos '!K2107&lt;=83),AND('Paraclinicos '!K2107&gt;=97,AA2171=2)),3,OR(AND('Paraclinicos '!K2107&lt;=86),AND('Paraclinicos '!K2107&gt;=94,AA2171=2)),2,OR(AND('Paraclinicos '!K2107&lt;=88),AND('Paraclinicos '!K2107&gt;=92,AA2171=2)),1,OR(AND('Paraclinicos '!K2107&gt;=88,'Paraclinicos '!K2107&lt;=92),AND('Paraclinicos '!K2107&gt;=93,AA2171=0)),0),"")</f>
        <v/>
      </c>
      <c r="AA2171" t="str" cm="1">
        <f t="array" ref="AA2171">_xlfn.IFS('Paraclinicos '!E2106="","",'Paraclinicos '!E2106="Oxigeno",2,'Paraclinicos '!E2106="Aire",0)</f>
        <v/>
      </c>
    </row>
    <row r="2172" spans="1:27" x14ac:dyDescent="0.25">
      <c r="A2172">
        <f>'Paraclinicos '!A2107</f>
        <v>0</v>
      </c>
      <c r="B2172" s="3">
        <f>'Paraclinicos '!R2107</f>
        <v>0</v>
      </c>
      <c r="C2172" t="str" cm="1">
        <f t="array" ref="C2172">_xlfn.IFS('Paraclinicos '!Q2107="","",'Paraclinicos '!Q2107&gt;60,3,'Paraclinicos '!Q2107&lt;=60,1)</f>
        <v/>
      </c>
      <c r="D2172" t="str">
        <f>IFERROR(IF(INDEX('BD Demog para scores enalazar'!BC$2:BC$3000,MATCH(Formulas!A2172,'BD Demog para scores enalazar'!A$2:A$3000,0))=0,"SI","NO"),"")</f>
        <v/>
      </c>
      <c r="E2172" t="str" cm="1">
        <f t="array" ref="E2172">_xlfn.IFS(D2172="","",D2172="SI",4,D2172="NO",1)</f>
        <v/>
      </c>
      <c r="F2172" t="str" cm="1">
        <f t="array" ref="F2172">_xlfn.IFS('Paraclinicos '!B2107="","",'Paraclinicos '!B2107&gt;1,1,'Paraclinicos '!B2107&lt;=1,3)</f>
        <v/>
      </c>
      <c r="G2172" t="str" cm="1">
        <f t="array" ref="G2172">_xlfn.IFS('Paraclinicos '!D2107="","",AND('Paraclinicos '!D2107&gt;=250,'Paraclinicos '!D2107&lt;=500),2,'Paraclinicos '!D2107&gt;500,3,'Paraclinicos '!D2107&lt;250,1)</f>
        <v/>
      </c>
      <c r="H2172" s="50" t="str">
        <f t="shared" si="100"/>
        <v/>
      </c>
      <c r="I2172" t="str" cm="1">
        <f t="array" ref="I2172">_xlfn.IFS('Paraclinicos '!Q2107="","",'Paraclinicos '!Q2107&gt;=65,1,'Paraclinicos '!Q2107&lt;65,0)</f>
        <v/>
      </c>
      <c r="J2172" t="str" cm="1">
        <f t="array" ref="J2172">_xlfn.IFS('Paraclinicos '!I2107="","",'Paraclinicos '!I2107&gt;7,1,'Paraclinicos '!I2107&lt;=7,0)</f>
        <v/>
      </c>
      <c r="K2172" t="str" cm="1">
        <f t="array" ref="K2172">_xlfn.IFS('Paraclinicos '!W2107="","",'Paraclinicos '!W2107&lt;=8,1,'Paraclinicos '!W2107&gt;8,0)</f>
        <v/>
      </c>
      <c r="L2172" t="str" cm="1">
        <f t="array" ref="L2172">_xlfn.IFS('Paraclinicos '!S2107="","",'Paraclinicos '!S2107&gt;=30,1,'Paraclinicos '!S2107&lt;30,0)</f>
        <v/>
      </c>
      <c r="M2172" t="str" cm="1">
        <f t="array" ref="M2172">_xlfn.IFS(OR('Paraclinicos '!T2107="",'Paraclinicos '!U2107=""),"",OR('Paraclinicos '!T2107&lt;=90,'Paraclinicos '!U2107&lt;=60),1,OR('Paraclinicos '!T2107&gt;90,'Paraclinicos '!U2107&gt;60),0)</f>
        <v/>
      </c>
      <c r="N2172" s="45" t="str">
        <f t="shared" si="101"/>
        <v/>
      </c>
      <c r="O2172" t="str" cm="1">
        <f t="array" ref="O2172">_xlfn.IFS(OR('Paraclinicos '!M2107="",'Paraclinicos '!N2107="",'Paraclinicos '!N2107=0),"",'Paraclinicos '!M2107/'Paraclinicos '!N2107&lt;100,4,'Paraclinicos '!M2107/'Paraclinicos '!N2107&lt;200,3,'Paraclinicos '!M2107/'Paraclinicos '!N2107&lt;300,2,'Paraclinicos '!M2107/'Paraclinicos '!N2107&lt;400,1,'Paraclinicos '!M2107/'Paraclinicos '!N2107&gt;=400,0)</f>
        <v/>
      </c>
      <c r="P2172" t="str" cm="1">
        <f t="array" ref="P2172">_xlfn.IFS('Paraclinicos '!C2107="","",'Paraclinicos '!C2107&lt;20,4,'Paraclinicos '!C2107&lt;50,3,'Paraclinicos '!C2107&lt;100,2,'Paraclinicos '!C2107&lt;150,1,'Paraclinicos '!C2107&gt;150,0)</f>
        <v/>
      </c>
      <c r="Q2172" t="str" cm="1">
        <f t="array" ref="Q2172">_xlfn.IFS('Paraclinicos '!O2107="","",'Paraclinicos '!O2107&lt;1.2,0,'Paraclinicos '!O2107&lt;2,1,'Paraclinicos '!O2107&lt;3.5,2,'Paraclinicos '!O2107&lt;5,3,'Paraclinicos '!O2107&gt;5,4)</f>
        <v/>
      </c>
      <c r="R2172" t="str" cm="1">
        <f t="array" ref="R2172">_xlfn.IFS('Paraclinicos '!J2107="","",'Paraclinicos '!J2107&lt;1.2,0,'Paraclinicos '!J2107&lt;2,1,'Paraclinicos '!J2107&lt;6,2,'Paraclinicos '!J2107&lt;12,3,'Paraclinicos '!J2107&gt;=12,4)</f>
        <v/>
      </c>
      <c r="S2172" t="str" cm="1">
        <f t="array" ref="S2172">_xlfn.IFS('Paraclinicos '!Y2107="","",'Paraclinicos '!Y2107&lt;70,1,'Paraclinicos '!Y2107&gt;=70,0)</f>
        <v/>
      </c>
      <c r="T2172" t="str" cm="1">
        <f t="array" ref="T2172">_xlfn.IFS('Paraclinicos '!W2107="","",'Paraclinicos '!W2107&lt;6,4,'Paraclinicos '!W2107&lt;10,3,'Paraclinicos '!W2107&lt;13,2,'Paraclinicos '!W2107&lt;15,1,'Paraclinicos '!W2107=15,0)</f>
        <v/>
      </c>
      <c r="U2172" s="54" t="str">
        <f t="shared" si="99"/>
        <v/>
      </c>
      <c r="V2172" t="str" cm="1">
        <f t="array" ref="V2172">_xlfn.IFS('Paraclinicos '!S2107="","",OR('Paraclinicos '!S2107&lt;=8,'Paraclinicos '!S2107&gt;=25),3,'Paraclinicos '!S2107&lt;12,1,'Paraclinicos '!S2107&lt;21,0,'Paraclinicos '!S2107&lt;25,2)</f>
        <v/>
      </c>
      <c r="W2172" t="str">
        <f>IFERROR(IF(INDEX('BD Demog para scores enalazar'!Y$2:'BD Demog para scores enalazar'!Y$3000,MATCH(Formulas!A2172,'BD Demog para scores enalazar'!A$2:'BD Demog para scores enalazar'!A$3000,0))=1,"SI","NO"),"")</f>
        <v/>
      </c>
      <c r="X2172" s="9" t="str">
        <f>IFERROR(IF(INDEX('BD Demog para scores enalazar'!AJ$2:'BD Demog para scores enalazar'!AJ$3000,MATCH(Formulas!A2172,'BD Demog para scores enalazar'!A$2:'BD Demog para scores enalazar'!A$3000,0))=1,"SI","NO"),"")</f>
        <v/>
      </c>
      <c r="Y2172" t="str" cm="1">
        <f t="array" ref="Y2172">IF(AND(W2172="NO",X2172="NO"),_xlfn.IFS('Paraclinicos '!K2107&lt;=91,3,'Paraclinicos '!K2107&lt;94,2,'Paraclinicos '!K2107&lt;96,1,'Paraclinicos '!K2107&gt;=96,0),"")</f>
        <v/>
      </c>
      <c r="Z2172" t="str" cm="1">
        <f t="array" ref="Z2172">IF(OR(W2172="SI",X2172="SI"),_xlfn.IFS(OR(AND('Paraclinicos '!K2108&lt;=83),AND('Paraclinicos '!K2108&gt;=97,AA2172=2)),3,OR(AND('Paraclinicos '!K2108&lt;=86),AND('Paraclinicos '!K2108&gt;=94,AA2172=2)),2,OR(AND('Paraclinicos '!K2108&lt;=88),AND('Paraclinicos '!K2108&gt;=92,AA2172=2)),1,OR(AND('Paraclinicos '!K2108&gt;=88,'Paraclinicos '!K2108&lt;=92),AND('Paraclinicos '!K2108&gt;=93,AA2172=0)),0),"")</f>
        <v/>
      </c>
      <c r="AA2172" t="str" cm="1">
        <f t="array" ref="AA2172">_xlfn.IFS('Paraclinicos '!E2107="","",'Paraclinicos '!E2107="Oxigeno",2,'Paraclinicos '!E2107="Aire",0)</f>
        <v/>
      </c>
    </row>
    <row r="2173" spans="1:27" x14ac:dyDescent="0.25">
      <c r="A2173">
        <f>'Paraclinicos '!A2108</f>
        <v>0</v>
      </c>
      <c r="B2173" s="3">
        <f>'Paraclinicos '!R2108</f>
        <v>0</v>
      </c>
      <c r="C2173" t="str" cm="1">
        <f t="array" ref="C2173">_xlfn.IFS('Paraclinicos '!Q2108="","",'Paraclinicos '!Q2108&gt;60,3,'Paraclinicos '!Q2108&lt;=60,1)</f>
        <v/>
      </c>
      <c r="D2173" t="str">
        <f>IFERROR(IF(INDEX('BD Demog para scores enalazar'!BC$2:BC$3000,MATCH(Formulas!A2173,'BD Demog para scores enalazar'!A$2:A$3000,0))=0,"SI","NO"),"")</f>
        <v/>
      </c>
      <c r="E2173" t="str" cm="1">
        <f t="array" ref="E2173">_xlfn.IFS(D2173="","",D2173="SI",4,D2173="NO",1)</f>
        <v/>
      </c>
      <c r="F2173" t="str" cm="1">
        <f t="array" ref="F2173">_xlfn.IFS('Paraclinicos '!B2108="","",'Paraclinicos '!B2108&gt;1,1,'Paraclinicos '!B2108&lt;=1,3)</f>
        <v/>
      </c>
      <c r="G2173" t="str" cm="1">
        <f t="array" ref="G2173">_xlfn.IFS('Paraclinicos '!D2108="","",AND('Paraclinicos '!D2108&gt;=250,'Paraclinicos '!D2108&lt;=500),2,'Paraclinicos '!D2108&gt;500,3,'Paraclinicos '!D2108&lt;250,1)</f>
        <v/>
      </c>
      <c r="H2173" s="50" t="str">
        <f t="shared" si="100"/>
        <v/>
      </c>
      <c r="I2173" t="str" cm="1">
        <f t="array" ref="I2173">_xlfn.IFS('Paraclinicos '!Q2108="","",'Paraclinicos '!Q2108&gt;=65,1,'Paraclinicos '!Q2108&lt;65,0)</f>
        <v/>
      </c>
      <c r="J2173" t="str" cm="1">
        <f t="array" ref="J2173">_xlfn.IFS('Paraclinicos '!I2108="","",'Paraclinicos '!I2108&gt;7,1,'Paraclinicos '!I2108&lt;=7,0)</f>
        <v/>
      </c>
      <c r="K2173" t="str" cm="1">
        <f t="array" ref="K2173">_xlfn.IFS('Paraclinicos '!W2108="","",'Paraclinicos '!W2108&lt;=8,1,'Paraclinicos '!W2108&gt;8,0)</f>
        <v/>
      </c>
      <c r="L2173" t="str" cm="1">
        <f t="array" ref="L2173">_xlfn.IFS('Paraclinicos '!S2108="","",'Paraclinicos '!S2108&gt;=30,1,'Paraclinicos '!S2108&lt;30,0)</f>
        <v/>
      </c>
      <c r="M2173" t="str" cm="1">
        <f t="array" ref="M2173">_xlfn.IFS(OR('Paraclinicos '!T2108="",'Paraclinicos '!U2108=""),"",OR('Paraclinicos '!T2108&lt;=90,'Paraclinicos '!U2108&lt;=60),1,OR('Paraclinicos '!T2108&gt;90,'Paraclinicos '!U2108&gt;60),0)</f>
        <v/>
      </c>
      <c r="N2173" s="45" t="str">
        <f t="shared" si="101"/>
        <v/>
      </c>
      <c r="O2173" t="str" cm="1">
        <f t="array" ref="O2173">_xlfn.IFS(OR('Paraclinicos '!M2108="",'Paraclinicos '!N2108="",'Paraclinicos '!N2108=0),"",'Paraclinicos '!M2108/'Paraclinicos '!N2108&lt;100,4,'Paraclinicos '!M2108/'Paraclinicos '!N2108&lt;200,3,'Paraclinicos '!M2108/'Paraclinicos '!N2108&lt;300,2,'Paraclinicos '!M2108/'Paraclinicos '!N2108&lt;400,1,'Paraclinicos '!M2108/'Paraclinicos '!N2108&gt;=400,0)</f>
        <v/>
      </c>
      <c r="P2173" t="str" cm="1">
        <f t="array" ref="P2173">_xlfn.IFS('Paraclinicos '!C2108="","",'Paraclinicos '!C2108&lt;20,4,'Paraclinicos '!C2108&lt;50,3,'Paraclinicos '!C2108&lt;100,2,'Paraclinicos '!C2108&lt;150,1,'Paraclinicos '!C2108&gt;150,0)</f>
        <v/>
      </c>
      <c r="Q2173" t="str" cm="1">
        <f t="array" ref="Q2173">_xlfn.IFS('Paraclinicos '!O2108="","",'Paraclinicos '!O2108&lt;1.2,0,'Paraclinicos '!O2108&lt;2,1,'Paraclinicos '!O2108&lt;3.5,2,'Paraclinicos '!O2108&lt;5,3,'Paraclinicos '!O2108&gt;5,4)</f>
        <v/>
      </c>
      <c r="R2173" t="str" cm="1">
        <f t="array" ref="R2173">_xlfn.IFS('Paraclinicos '!J2108="","",'Paraclinicos '!J2108&lt;1.2,0,'Paraclinicos '!J2108&lt;2,1,'Paraclinicos '!J2108&lt;6,2,'Paraclinicos '!J2108&lt;12,3,'Paraclinicos '!J2108&gt;=12,4)</f>
        <v/>
      </c>
      <c r="S2173" t="str" cm="1">
        <f t="array" ref="S2173">_xlfn.IFS('Paraclinicos '!Y2108="","",'Paraclinicos '!Y2108&lt;70,1,'Paraclinicos '!Y2108&gt;=70,0)</f>
        <v/>
      </c>
      <c r="T2173" t="str" cm="1">
        <f t="array" ref="T2173">_xlfn.IFS('Paraclinicos '!W2108="","",'Paraclinicos '!W2108&lt;6,4,'Paraclinicos '!W2108&lt;10,3,'Paraclinicos '!W2108&lt;13,2,'Paraclinicos '!W2108&lt;15,1,'Paraclinicos '!W2108=15,0)</f>
        <v/>
      </c>
      <c r="U2173" s="54" t="str">
        <f t="shared" si="99"/>
        <v/>
      </c>
      <c r="V2173" t="str" cm="1">
        <f t="array" ref="V2173">_xlfn.IFS('Paraclinicos '!S2108="","",OR('Paraclinicos '!S2108&lt;=8,'Paraclinicos '!S2108&gt;=25),3,'Paraclinicos '!S2108&lt;12,1,'Paraclinicos '!S2108&lt;21,0,'Paraclinicos '!S2108&lt;25,2)</f>
        <v/>
      </c>
      <c r="W2173" t="str">
        <f>IFERROR(IF(INDEX('BD Demog para scores enalazar'!Y$2:'BD Demog para scores enalazar'!Y$3000,MATCH(Formulas!A2173,'BD Demog para scores enalazar'!A$2:'BD Demog para scores enalazar'!A$3000,0))=1,"SI","NO"),"")</f>
        <v/>
      </c>
      <c r="X2173" s="9" t="str">
        <f>IFERROR(IF(INDEX('BD Demog para scores enalazar'!AJ$2:'BD Demog para scores enalazar'!AJ$3000,MATCH(Formulas!A2173,'BD Demog para scores enalazar'!A$2:'BD Demog para scores enalazar'!A$3000,0))=1,"SI","NO"),"")</f>
        <v/>
      </c>
      <c r="Y2173" t="str" cm="1">
        <f t="array" ref="Y2173">IF(AND(W2173="NO",X2173="NO"),_xlfn.IFS('Paraclinicos '!K2108&lt;=91,3,'Paraclinicos '!K2108&lt;94,2,'Paraclinicos '!K2108&lt;96,1,'Paraclinicos '!K2108&gt;=96,0),"")</f>
        <v/>
      </c>
      <c r="Z2173" t="str" cm="1">
        <f t="array" ref="Z2173">IF(OR(W2173="SI",X2173="SI"),_xlfn.IFS(OR(AND('Paraclinicos '!K2109&lt;=83),AND('Paraclinicos '!K2109&gt;=97,AA2173=2)),3,OR(AND('Paraclinicos '!K2109&lt;=86),AND('Paraclinicos '!K2109&gt;=94,AA2173=2)),2,OR(AND('Paraclinicos '!K2109&lt;=88),AND('Paraclinicos '!K2109&gt;=92,AA2173=2)),1,OR(AND('Paraclinicos '!K2109&gt;=88,'Paraclinicos '!K2109&lt;=92),AND('Paraclinicos '!K2109&gt;=93,AA2173=0)),0),"")</f>
        <v/>
      </c>
      <c r="AA2173" t="str" cm="1">
        <f t="array" ref="AA2173">_xlfn.IFS('Paraclinicos '!E2108="","",'Paraclinicos '!E2108="Oxigeno",2,'Paraclinicos '!E2108="Aire",0)</f>
        <v/>
      </c>
    </row>
    <row r="2174" spans="1:27" x14ac:dyDescent="0.25">
      <c r="A2174">
        <f>'Paraclinicos '!A2109</f>
        <v>0</v>
      </c>
      <c r="B2174" s="3">
        <f>'Paraclinicos '!R2109</f>
        <v>0</v>
      </c>
      <c r="C2174" t="str" cm="1">
        <f t="array" ref="C2174">_xlfn.IFS('Paraclinicos '!Q2109="","",'Paraclinicos '!Q2109&gt;60,3,'Paraclinicos '!Q2109&lt;=60,1)</f>
        <v/>
      </c>
      <c r="D2174" t="str">
        <f>IFERROR(IF(INDEX('BD Demog para scores enalazar'!BC$2:BC$3000,MATCH(Formulas!A2174,'BD Demog para scores enalazar'!A$2:A$3000,0))=0,"SI","NO"),"")</f>
        <v/>
      </c>
      <c r="E2174" t="str" cm="1">
        <f t="array" ref="E2174">_xlfn.IFS(D2174="","",D2174="SI",4,D2174="NO",1)</f>
        <v/>
      </c>
      <c r="F2174" t="str" cm="1">
        <f t="array" ref="F2174">_xlfn.IFS('Paraclinicos '!B2109="","",'Paraclinicos '!B2109&gt;1,1,'Paraclinicos '!B2109&lt;=1,3)</f>
        <v/>
      </c>
      <c r="G2174" t="str" cm="1">
        <f t="array" ref="G2174">_xlfn.IFS('Paraclinicos '!D2109="","",AND('Paraclinicos '!D2109&gt;=250,'Paraclinicos '!D2109&lt;=500),2,'Paraclinicos '!D2109&gt;500,3,'Paraclinicos '!D2109&lt;250,1)</f>
        <v/>
      </c>
      <c r="H2174" s="50" t="str">
        <f t="shared" si="100"/>
        <v/>
      </c>
      <c r="I2174" t="str" cm="1">
        <f t="array" ref="I2174">_xlfn.IFS('Paraclinicos '!Q2109="","",'Paraclinicos '!Q2109&gt;=65,1,'Paraclinicos '!Q2109&lt;65,0)</f>
        <v/>
      </c>
      <c r="J2174" t="str" cm="1">
        <f t="array" ref="J2174">_xlfn.IFS('Paraclinicos '!I2109="","",'Paraclinicos '!I2109&gt;7,1,'Paraclinicos '!I2109&lt;=7,0)</f>
        <v/>
      </c>
      <c r="K2174" t="str" cm="1">
        <f t="array" ref="K2174">_xlfn.IFS('Paraclinicos '!W2109="","",'Paraclinicos '!W2109&lt;=8,1,'Paraclinicos '!W2109&gt;8,0)</f>
        <v/>
      </c>
      <c r="L2174" t="str" cm="1">
        <f t="array" ref="L2174">_xlfn.IFS('Paraclinicos '!S2109="","",'Paraclinicos '!S2109&gt;=30,1,'Paraclinicos '!S2109&lt;30,0)</f>
        <v/>
      </c>
      <c r="M2174" t="str" cm="1">
        <f t="array" ref="M2174">_xlfn.IFS(OR('Paraclinicos '!T2109="",'Paraclinicos '!U2109=""),"",OR('Paraclinicos '!T2109&lt;=90,'Paraclinicos '!U2109&lt;=60),1,OR('Paraclinicos '!T2109&gt;90,'Paraclinicos '!U2109&gt;60),0)</f>
        <v/>
      </c>
      <c r="N2174" s="45" t="str">
        <f t="shared" si="101"/>
        <v/>
      </c>
      <c r="O2174" t="str" cm="1">
        <f t="array" ref="O2174">_xlfn.IFS(OR('Paraclinicos '!M2109="",'Paraclinicos '!N2109="",'Paraclinicos '!N2109=0),"",'Paraclinicos '!M2109/'Paraclinicos '!N2109&lt;100,4,'Paraclinicos '!M2109/'Paraclinicos '!N2109&lt;200,3,'Paraclinicos '!M2109/'Paraclinicos '!N2109&lt;300,2,'Paraclinicos '!M2109/'Paraclinicos '!N2109&lt;400,1,'Paraclinicos '!M2109/'Paraclinicos '!N2109&gt;=400,0)</f>
        <v/>
      </c>
      <c r="P2174" t="str" cm="1">
        <f t="array" ref="P2174">_xlfn.IFS('Paraclinicos '!C2109="","",'Paraclinicos '!C2109&lt;20,4,'Paraclinicos '!C2109&lt;50,3,'Paraclinicos '!C2109&lt;100,2,'Paraclinicos '!C2109&lt;150,1,'Paraclinicos '!C2109&gt;150,0)</f>
        <v/>
      </c>
      <c r="Q2174" t="str" cm="1">
        <f t="array" ref="Q2174">_xlfn.IFS('Paraclinicos '!O2109="","",'Paraclinicos '!O2109&lt;1.2,0,'Paraclinicos '!O2109&lt;2,1,'Paraclinicos '!O2109&lt;3.5,2,'Paraclinicos '!O2109&lt;5,3,'Paraclinicos '!O2109&gt;5,4)</f>
        <v/>
      </c>
      <c r="R2174" t="str" cm="1">
        <f t="array" ref="R2174">_xlfn.IFS('Paraclinicos '!J2109="","",'Paraclinicos '!J2109&lt;1.2,0,'Paraclinicos '!J2109&lt;2,1,'Paraclinicos '!J2109&lt;6,2,'Paraclinicos '!J2109&lt;12,3,'Paraclinicos '!J2109&gt;=12,4)</f>
        <v/>
      </c>
      <c r="S2174" t="str" cm="1">
        <f t="array" ref="S2174">_xlfn.IFS('Paraclinicos '!Y2109="","",'Paraclinicos '!Y2109&lt;70,1,'Paraclinicos '!Y2109&gt;=70,0)</f>
        <v/>
      </c>
      <c r="T2174" t="str" cm="1">
        <f t="array" ref="T2174">_xlfn.IFS('Paraclinicos '!W2109="","",'Paraclinicos '!W2109&lt;6,4,'Paraclinicos '!W2109&lt;10,3,'Paraclinicos '!W2109&lt;13,2,'Paraclinicos '!W2109&lt;15,1,'Paraclinicos '!W2109=15,0)</f>
        <v/>
      </c>
      <c r="U2174" s="54" t="str">
        <f t="shared" si="99"/>
        <v/>
      </c>
      <c r="V2174" t="str" cm="1">
        <f t="array" ref="V2174">_xlfn.IFS('Paraclinicos '!S2109="","",OR('Paraclinicos '!S2109&lt;=8,'Paraclinicos '!S2109&gt;=25),3,'Paraclinicos '!S2109&lt;12,1,'Paraclinicos '!S2109&lt;21,0,'Paraclinicos '!S2109&lt;25,2)</f>
        <v/>
      </c>
      <c r="W2174" t="str">
        <f>IFERROR(IF(INDEX('BD Demog para scores enalazar'!Y$2:'BD Demog para scores enalazar'!Y$3000,MATCH(Formulas!A2174,'BD Demog para scores enalazar'!A$2:'BD Demog para scores enalazar'!A$3000,0))=1,"SI","NO"),"")</f>
        <v/>
      </c>
      <c r="X2174" s="9" t="str">
        <f>IFERROR(IF(INDEX('BD Demog para scores enalazar'!AJ$2:'BD Demog para scores enalazar'!AJ$3000,MATCH(Formulas!A2174,'BD Demog para scores enalazar'!A$2:'BD Demog para scores enalazar'!A$3000,0))=1,"SI","NO"),"")</f>
        <v/>
      </c>
      <c r="Y2174" t="str" cm="1">
        <f t="array" ref="Y2174">IF(AND(W2174="NO",X2174="NO"),_xlfn.IFS('Paraclinicos '!K2109&lt;=91,3,'Paraclinicos '!K2109&lt;94,2,'Paraclinicos '!K2109&lt;96,1,'Paraclinicos '!K2109&gt;=96,0),"")</f>
        <v/>
      </c>
      <c r="Z2174" t="str" cm="1">
        <f t="array" ref="Z2174">IF(OR(W2174="SI",X2174="SI"),_xlfn.IFS(OR(AND('Paraclinicos '!K2110&lt;=83),AND('Paraclinicos '!K2110&gt;=97,AA2174=2)),3,OR(AND('Paraclinicos '!K2110&lt;=86),AND('Paraclinicos '!K2110&gt;=94,AA2174=2)),2,OR(AND('Paraclinicos '!K2110&lt;=88),AND('Paraclinicos '!K2110&gt;=92,AA2174=2)),1,OR(AND('Paraclinicos '!K2110&gt;=88,'Paraclinicos '!K2110&lt;=92),AND('Paraclinicos '!K2110&gt;=93,AA2174=0)),0),"")</f>
        <v/>
      </c>
      <c r="AA2174" t="str" cm="1">
        <f t="array" ref="AA2174">_xlfn.IFS('Paraclinicos '!E2109="","",'Paraclinicos '!E2109="Oxigeno",2,'Paraclinicos '!E2109="Aire",0)</f>
        <v/>
      </c>
    </row>
    <row r="2175" spans="1:27" x14ac:dyDescent="0.25">
      <c r="A2175">
        <f>'Paraclinicos '!A2110</f>
        <v>0</v>
      </c>
      <c r="B2175" s="3">
        <f>'Paraclinicos '!R2110</f>
        <v>0</v>
      </c>
      <c r="C2175" t="str" cm="1">
        <f t="array" ref="C2175">_xlfn.IFS('Paraclinicos '!Q2110="","",'Paraclinicos '!Q2110&gt;60,3,'Paraclinicos '!Q2110&lt;=60,1)</f>
        <v/>
      </c>
      <c r="D2175" t="str">
        <f>IFERROR(IF(INDEX('BD Demog para scores enalazar'!BC$2:BC$3000,MATCH(Formulas!A2175,'BD Demog para scores enalazar'!A$2:A$3000,0))=0,"SI","NO"),"")</f>
        <v/>
      </c>
      <c r="E2175" t="str" cm="1">
        <f t="array" ref="E2175">_xlfn.IFS(D2175="","",D2175="SI",4,D2175="NO",1)</f>
        <v/>
      </c>
      <c r="F2175" t="str" cm="1">
        <f t="array" ref="F2175">_xlfn.IFS('Paraclinicos '!B2110="","",'Paraclinicos '!B2110&gt;1,1,'Paraclinicos '!B2110&lt;=1,3)</f>
        <v/>
      </c>
      <c r="G2175" t="str" cm="1">
        <f t="array" ref="G2175">_xlfn.IFS('Paraclinicos '!D2110="","",AND('Paraclinicos '!D2110&gt;=250,'Paraclinicos '!D2110&lt;=500),2,'Paraclinicos '!D2110&gt;500,3,'Paraclinicos '!D2110&lt;250,1)</f>
        <v/>
      </c>
      <c r="H2175" s="50" t="str">
        <f t="shared" si="100"/>
        <v/>
      </c>
      <c r="I2175" t="str" cm="1">
        <f t="array" ref="I2175">_xlfn.IFS('Paraclinicos '!Q2110="","",'Paraclinicos '!Q2110&gt;=65,1,'Paraclinicos '!Q2110&lt;65,0)</f>
        <v/>
      </c>
      <c r="J2175" t="str" cm="1">
        <f t="array" ref="J2175">_xlfn.IFS('Paraclinicos '!I2110="","",'Paraclinicos '!I2110&gt;7,1,'Paraclinicos '!I2110&lt;=7,0)</f>
        <v/>
      </c>
      <c r="K2175" t="str" cm="1">
        <f t="array" ref="K2175">_xlfn.IFS('Paraclinicos '!W2110="","",'Paraclinicos '!W2110&lt;=8,1,'Paraclinicos '!W2110&gt;8,0)</f>
        <v/>
      </c>
      <c r="L2175" t="str" cm="1">
        <f t="array" ref="L2175">_xlfn.IFS('Paraclinicos '!S2110="","",'Paraclinicos '!S2110&gt;=30,1,'Paraclinicos '!S2110&lt;30,0)</f>
        <v/>
      </c>
      <c r="M2175" t="str" cm="1">
        <f t="array" ref="M2175">_xlfn.IFS(OR('Paraclinicos '!T2110="",'Paraclinicos '!U2110=""),"",OR('Paraclinicos '!T2110&lt;=90,'Paraclinicos '!U2110&lt;=60),1,OR('Paraclinicos '!T2110&gt;90,'Paraclinicos '!U2110&gt;60),0)</f>
        <v/>
      </c>
      <c r="N2175" s="45" t="str">
        <f t="shared" si="101"/>
        <v/>
      </c>
      <c r="O2175" t="str" cm="1">
        <f t="array" ref="O2175">_xlfn.IFS(OR('Paraclinicos '!M2110="",'Paraclinicos '!N2110="",'Paraclinicos '!N2110=0),"",'Paraclinicos '!M2110/'Paraclinicos '!N2110&lt;100,4,'Paraclinicos '!M2110/'Paraclinicos '!N2110&lt;200,3,'Paraclinicos '!M2110/'Paraclinicos '!N2110&lt;300,2,'Paraclinicos '!M2110/'Paraclinicos '!N2110&lt;400,1,'Paraclinicos '!M2110/'Paraclinicos '!N2110&gt;=400,0)</f>
        <v/>
      </c>
      <c r="P2175" t="str" cm="1">
        <f t="array" ref="P2175">_xlfn.IFS('Paraclinicos '!C2110="","",'Paraclinicos '!C2110&lt;20,4,'Paraclinicos '!C2110&lt;50,3,'Paraclinicos '!C2110&lt;100,2,'Paraclinicos '!C2110&lt;150,1,'Paraclinicos '!C2110&gt;150,0)</f>
        <v/>
      </c>
      <c r="Q2175" t="str" cm="1">
        <f t="array" ref="Q2175">_xlfn.IFS('Paraclinicos '!O2110="","",'Paraclinicos '!O2110&lt;1.2,0,'Paraclinicos '!O2110&lt;2,1,'Paraclinicos '!O2110&lt;3.5,2,'Paraclinicos '!O2110&lt;5,3,'Paraclinicos '!O2110&gt;5,4)</f>
        <v/>
      </c>
      <c r="R2175" t="str" cm="1">
        <f t="array" ref="R2175">_xlfn.IFS('Paraclinicos '!J2110="","",'Paraclinicos '!J2110&lt;1.2,0,'Paraclinicos '!J2110&lt;2,1,'Paraclinicos '!J2110&lt;6,2,'Paraclinicos '!J2110&lt;12,3,'Paraclinicos '!J2110&gt;=12,4)</f>
        <v/>
      </c>
      <c r="S2175" t="str" cm="1">
        <f t="array" ref="S2175">_xlfn.IFS('Paraclinicos '!Y2110="","",'Paraclinicos '!Y2110&lt;70,1,'Paraclinicos '!Y2110&gt;=70,0)</f>
        <v/>
      </c>
      <c r="T2175" t="str" cm="1">
        <f t="array" ref="T2175">_xlfn.IFS('Paraclinicos '!W2110="","",'Paraclinicos '!W2110&lt;6,4,'Paraclinicos '!W2110&lt;10,3,'Paraclinicos '!W2110&lt;13,2,'Paraclinicos '!W2110&lt;15,1,'Paraclinicos '!W2110=15,0)</f>
        <v/>
      </c>
      <c r="U2175" s="54" t="str">
        <f t="shared" si="99"/>
        <v/>
      </c>
      <c r="V2175" t="str" cm="1">
        <f t="array" ref="V2175">_xlfn.IFS('Paraclinicos '!S2110="","",OR('Paraclinicos '!S2110&lt;=8,'Paraclinicos '!S2110&gt;=25),3,'Paraclinicos '!S2110&lt;12,1,'Paraclinicos '!S2110&lt;21,0,'Paraclinicos '!S2110&lt;25,2)</f>
        <v/>
      </c>
      <c r="W2175" t="str">
        <f>IFERROR(IF(INDEX('BD Demog para scores enalazar'!Y$2:'BD Demog para scores enalazar'!Y$3000,MATCH(Formulas!A2175,'BD Demog para scores enalazar'!A$2:'BD Demog para scores enalazar'!A$3000,0))=1,"SI","NO"),"")</f>
        <v/>
      </c>
      <c r="X2175" s="9" t="str">
        <f>IFERROR(IF(INDEX('BD Demog para scores enalazar'!AJ$2:'BD Demog para scores enalazar'!AJ$3000,MATCH(Formulas!A2175,'BD Demog para scores enalazar'!A$2:'BD Demog para scores enalazar'!A$3000,0))=1,"SI","NO"),"")</f>
        <v/>
      </c>
      <c r="Y2175" t="str" cm="1">
        <f t="array" ref="Y2175">IF(AND(W2175="NO",X2175="NO"),_xlfn.IFS('Paraclinicos '!K2110&lt;=91,3,'Paraclinicos '!K2110&lt;94,2,'Paraclinicos '!K2110&lt;96,1,'Paraclinicos '!K2110&gt;=96,0),"")</f>
        <v/>
      </c>
      <c r="Z2175" t="str" cm="1">
        <f t="array" ref="Z2175">IF(OR(W2175="SI",X2175="SI"),_xlfn.IFS(OR(AND('Paraclinicos '!K2111&lt;=83),AND('Paraclinicos '!K2111&gt;=97,AA2175=2)),3,OR(AND('Paraclinicos '!K2111&lt;=86),AND('Paraclinicos '!K2111&gt;=94,AA2175=2)),2,OR(AND('Paraclinicos '!K2111&lt;=88),AND('Paraclinicos '!K2111&gt;=92,AA2175=2)),1,OR(AND('Paraclinicos '!K2111&gt;=88,'Paraclinicos '!K2111&lt;=92),AND('Paraclinicos '!K2111&gt;=93,AA2175=0)),0),"")</f>
        <v/>
      </c>
      <c r="AA2175" t="str" cm="1">
        <f t="array" ref="AA2175">_xlfn.IFS('Paraclinicos '!E2110="","",'Paraclinicos '!E2110="Oxigeno",2,'Paraclinicos '!E2110="Aire",0)</f>
        <v/>
      </c>
    </row>
    <row r="2176" spans="1:27" x14ac:dyDescent="0.25">
      <c r="A2176">
        <f>'Paraclinicos '!A2111</f>
        <v>0</v>
      </c>
      <c r="B2176" s="3">
        <f>'Paraclinicos '!R2111</f>
        <v>0</v>
      </c>
      <c r="C2176" t="str" cm="1">
        <f t="array" ref="C2176">_xlfn.IFS('Paraclinicos '!Q2111="","",'Paraclinicos '!Q2111&gt;60,3,'Paraclinicos '!Q2111&lt;=60,1)</f>
        <v/>
      </c>
      <c r="D2176" t="str">
        <f>IFERROR(IF(INDEX('BD Demog para scores enalazar'!BC$2:BC$3000,MATCH(Formulas!A2176,'BD Demog para scores enalazar'!A$2:A$3000,0))=0,"SI","NO"),"")</f>
        <v/>
      </c>
      <c r="E2176" t="str" cm="1">
        <f t="array" ref="E2176">_xlfn.IFS(D2176="","",D2176="SI",4,D2176="NO",1)</f>
        <v/>
      </c>
      <c r="F2176" t="str" cm="1">
        <f t="array" ref="F2176">_xlfn.IFS('Paraclinicos '!B2111="","",'Paraclinicos '!B2111&gt;1,1,'Paraclinicos '!B2111&lt;=1,3)</f>
        <v/>
      </c>
      <c r="G2176" t="str" cm="1">
        <f t="array" ref="G2176">_xlfn.IFS('Paraclinicos '!D2111="","",AND('Paraclinicos '!D2111&gt;=250,'Paraclinicos '!D2111&lt;=500),2,'Paraclinicos '!D2111&gt;500,3,'Paraclinicos '!D2111&lt;250,1)</f>
        <v/>
      </c>
      <c r="H2176" s="50" t="str">
        <f t="shared" si="100"/>
        <v/>
      </c>
      <c r="I2176" t="str" cm="1">
        <f t="array" ref="I2176">_xlfn.IFS('Paraclinicos '!Q2111="","",'Paraclinicos '!Q2111&gt;=65,1,'Paraclinicos '!Q2111&lt;65,0)</f>
        <v/>
      </c>
      <c r="J2176" t="str" cm="1">
        <f t="array" ref="J2176">_xlfn.IFS('Paraclinicos '!I2111="","",'Paraclinicos '!I2111&gt;7,1,'Paraclinicos '!I2111&lt;=7,0)</f>
        <v/>
      </c>
      <c r="K2176" t="str" cm="1">
        <f t="array" ref="K2176">_xlfn.IFS('Paraclinicos '!W2111="","",'Paraclinicos '!W2111&lt;=8,1,'Paraclinicos '!W2111&gt;8,0)</f>
        <v/>
      </c>
      <c r="L2176" t="str" cm="1">
        <f t="array" ref="L2176">_xlfn.IFS('Paraclinicos '!S2111="","",'Paraclinicos '!S2111&gt;=30,1,'Paraclinicos '!S2111&lt;30,0)</f>
        <v/>
      </c>
      <c r="M2176" t="str" cm="1">
        <f t="array" ref="M2176">_xlfn.IFS(OR('Paraclinicos '!T2111="",'Paraclinicos '!U2111=""),"",OR('Paraclinicos '!T2111&lt;=90,'Paraclinicos '!U2111&lt;=60),1,OR('Paraclinicos '!T2111&gt;90,'Paraclinicos '!U2111&gt;60),0)</f>
        <v/>
      </c>
      <c r="N2176" s="45" t="str">
        <f t="shared" si="101"/>
        <v/>
      </c>
      <c r="O2176" t="str" cm="1">
        <f t="array" ref="O2176">_xlfn.IFS(OR('Paraclinicos '!M2111="",'Paraclinicos '!N2111="",'Paraclinicos '!N2111=0),"",'Paraclinicos '!M2111/'Paraclinicos '!N2111&lt;100,4,'Paraclinicos '!M2111/'Paraclinicos '!N2111&lt;200,3,'Paraclinicos '!M2111/'Paraclinicos '!N2111&lt;300,2,'Paraclinicos '!M2111/'Paraclinicos '!N2111&lt;400,1,'Paraclinicos '!M2111/'Paraclinicos '!N2111&gt;=400,0)</f>
        <v/>
      </c>
      <c r="P2176" t="str" cm="1">
        <f t="array" ref="P2176">_xlfn.IFS('Paraclinicos '!C2111="","",'Paraclinicos '!C2111&lt;20,4,'Paraclinicos '!C2111&lt;50,3,'Paraclinicos '!C2111&lt;100,2,'Paraclinicos '!C2111&lt;150,1,'Paraclinicos '!C2111&gt;150,0)</f>
        <v/>
      </c>
      <c r="Q2176" t="str" cm="1">
        <f t="array" ref="Q2176">_xlfn.IFS('Paraclinicos '!O2111="","",'Paraclinicos '!O2111&lt;1.2,0,'Paraclinicos '!O2111&lt;2,1,'Paraclinicos '!O2111&lt;3.5,2,'Paraclinicos '!O2111&lt;5,3,'Paraclinicos '!O2111&gt;5,4)</f>
        <v/>
      </c>
      <c r="R2176" t="str" cm="1">
        <f t="array" ref="R2176">_xlfn.IFS('Paraclinicos '!J2111="","",'Paraclinicos '!J2111&lt;1.2,0,'Paraclinicos '!J2111&lt;2,1,'Paraclinicos '!J2111&lt;6,2,'Paraclinicos '!J2111&lt;12,3,'Paraclinicos '!J2111&gt;=12,4)</f>
        <v/>
      </c>
      <c r="S2176" t="str" cm="1">
        <f t="array" ref="S2176">_xlfn.IFS('Paraclinicos '!Y2111="","",'Paraclinicos '!Y2111&lt;70,1,'Paraclinicos '!Y2111&gt;=70,0)</f>
        <v/>
      </c>
      <c r="T2176" t="str" cm="1">
        <f t="array" ref="T2176">_xlfn.IFS('Paraclinicos '!W2111="","",'Paraclinicos '!W2111&lt;6,4,'Paraclinicos '!W2111&lt;10,3,'Paraclinicos '!W2111&lt;13,2,'Paraclinicos '!W2111&lt;15,1,'Paraclinicos '!W2111=15,0)</f>
        <v/>
      </c>
      <c r="U2176" s="54" t="str">
        <f t="shared" si="99"/>
        <v/>
      </c>
      <c r="V2176" t="str" cm="1">
        <f t="array" ref="V2176">_xlfn.IFS('Paraclinicos '!S2111="","",OR('Paraclinicos '!S2111&lt;=8,'Paraclinicos '!S2111&gt;=25),3,'Paraclinicos '!S2111&lt;12,1,'Paraclinicos '!S2111&lt;21,0,'Paraclinicos '!S2111&lt;25,2)</f>
        <v/>
      </c>
      <c r="W2176" t="str">
        <f>IFERROR(IF(INDEX('BD Demog para scores enalazar'!Y$2:'BD Demog para scores enalazar'!Y$3000,MATCH(Formulas!A2176,'BD Demog para scores enalazar'!A$2:'BD Demog para scores enalazar'!A$3000,0))=1,"SI","NO"),"")</f>
        <v/>
      </c>
      <c r="X2176" s="9" t="str">
        <f>IFERROR(IF(INDEX('BD Demog para scores enalazar'!AJ$2:'BD Demog para scores enalazar'!AJ$3000,MATCH(Formulas!A2176,'BD Demog para scores enalazar'!A$2:'BD Demog para scores enalazar'!A$3000,0))=1,"SI","NO"),"")</f>
        <v/>
      </c>
      <c r="Y2176" t="str" cm="1">
        <f t="array" ref="Y2176">IF(AND(W2176="NO",X2176="NO"),_xlfn.IFS('Paraclinicos '!K2111&lt;=91,3,'Paraclinicos '!K2111&lt;94,2,'Paraclinicos '!K2111&lt;96,1,'Paraclinicos '!K2111&gt;=96,0),"")</f>
        <v/>
      </c>
      <c r="Z2176" t="str" cm="1">
        <f t="array" ref="Z2176">IF(OR(W2176="SI",X2176="SI"),_xlfn.IFS(OR(AND('Paraclinicos '!K2112&lt;=83),AND('Paraclinicos '!K2112&gt;=97,AA2176=2)),3,OR(AND('Paraclinicos '!K2112&lt;=86),AND('Paraclinicos '!K2112&gt;=94,AA2176=2)),2,OR(AND('Paraclinicos '!K2112&lt;=88),AND('Paraclinicos '!K2112&gt;=92,AA2176=2)),1,OR(AND('Paraclinicos '!K2112&gt;=88,'Paraclinicos '!K2112&lt;=92),AND('Paraclinicos '!K2112&gt;=93,AA2176=0)),0),"")</f>
        <v/>
      </c>
      <c r="AA2176" t="str" cm="1">
        <f t="array" ref="AA2176">_xlfn.IFS('Paraclinicos '!E2111="","",'Paraclinicos '!E2111="Oxigeno",2,'Paraclinicos '!E2111="Aire",0)</f>
        <v/>
      </c>
    </row>
    <row r="2177" spans="1:27" x14ac:dyDescent="0.25">
      <c r="A2177">
        <f>'Paraclinicos '!A2112</f>
        <v>0</v>
      </c>
      <c r="B2177" s="3">
        <f>'Paraclinicos '!R2112</f>
        <v>0</v>
      </c>
      <c r="C2177" t="str" cm="1">
        <f t="array" ref="C2177">_xlfn.IFS('Paraclinicos '!Q2112="","",'Paraclinicos '!Q2112&gt;60,3,'Paraclinicos '!Q2112&lt;=60,1)</f>
        <v/>
      </c>
      <c r="D2177" t="str">
        <f>IFERROR(IF(INDEX('BD Demog para scores enalazar'!BC$2:BC$3000,MATCH(Formulas!A2177,'BD Demog para scores enalazar'!A$2:A$3000,0))=0,"SI","NO"),"")</f>
        <v/>
      </c>
      <c r="E2177" t="str" cm="1">
        <f t="array" ref="E2177">_xlfn.IFS(D2177="","",D2177="SI",4,D2177="NO",1)</f>
        <v/>
      </c>
      <c r="F2177" t="str" cm="1">
        <f t="array" ref="F2177">_xlfn.IFS('Paraclinicos '!B2112="","",'Paraclinicos '!B2112&gt;1,1,'Paraclinicos '!B2112&lt;=1,3)</f>
        <v/>
      </c>
      <c r="G2177" t="str" cm="1">
        <f t="array" ref="G2177">_xlfn.IFS('Paraclinicos '!D2112="","",AND('Paraclinicos '!D2112&gt;=250,'Paraclinicos '!D2112&lt;=500),2,'Paraclinicos '!D2112&gt;500,3,'Paraclinicos '!D2112&lt;250,1)</f>
        <v/>
      </c>
      <c r="H2177" s="50" t="str">
        <f t="shared" si="100"/>
        <v/>
      </c>
      <c r="I2177" t="str" cm="1">
        <f t="array" ref="I2177">_xlfn.IFS('Paraclinicos '!Q2112="","",'Paraclinicos '!Q2112&gt;=65,1,'Paraclinicos '!Q2112&lt;65,0)</f>
        <v/>
      </c>
      <c r="J2177" t="str" cm="1">
        <f t="array" ref="J2177">_xlfn.IFS('Paraclinicos '!I2112="","",'Paraclinicos '!I2112&gt;7,1,'Paraclinicos '!I2112&lt;=7,0)</f>
        <v/>
      </c>
      <c r="K2177" t="str" cm="1">
        <f t="array" ref="K2177">_xlfn.IFS('Paraclinicos '!W2112="","",'Paraclinicos '!W2112&lt;=8,1,'Paraclinicos '!W2112&gt;8,0)</f>
        <v/>
      </c>
      <c r="L2177" t="str" cm="1">
        <f t="array" ref="L2177">_xlfn.IFS('Paraclinicos '!S2112="","",'Paraclinicos '!S2112&gt;=30,1,'Paraclinicos '!S2112&lt;30,0)</f>
        <v/>
      </c>
      <c r="M2177" t="str" cm="1">
        <f t="array" ref="M2177">_xlfn.IFS(OR('Paraclinicos '!T2112="",'Paraclinicos '!U2112=""),"",OR('Paraclinicos '!T2112&lt;=90,'Paraclinicos '!U2112&lt;=60),1,OR('Paraclinicos '!T2112&gt;90,'Paraclinicos '!U2112&gt;60),0)</f>
        <v/>
      </c>
      <c r="N2177" s="45" t="str">
        <f t="shared" si="101"/>
        <v/>
      </c>
      <c r="O2177" t="str" cm="1">
        <f t="array" ref="O2177">_xlfn.IFS(OR('Paraclinicos '!M2112="",'Paraclinicos '!N2112="",'Paraclinicos '!N2112=0),"",'Paraclinicos '!M2112/'Paraclinicos '!N2112&lt;100,4,'Paraclinicos '!M2112/'Paraclinicos '!N2112&lt;200,3,'Paraclinicos '!M2112/'Paraclinicos '!N2112&lt;300,2,'Paraclinicos '!M2112/'Paraclinicos '!N2112&lt;400,1,'Paraclinicos '!M2112/'Paraclinicos '!N2112&gt;=400,0)</f>
        <v/>
      </c>
      <c r="P2177" t="str" cm="1">
        <f t="array" ref="P2177">_xlfn.IFS('Paraclinicos '!C2112="","",'Paraclinicos '!C2112&lt;20,4,'Paraclinicos '!C2112&lt;50,3,'Paraclinicos '!C2112&lt;100,2,'Paraclinicos '!C2112&lt;150,1,'Paraclinicos '!C2112&gt;150,0)</f>
        <v/>
      </c>
      <c r="Q2177" t="str" cm="1">
        <f t="array" ref="Q2177">_xlfn.IFS('Paraclinicos '!O2112="","",'Paraclinicos '!O2112&lt;1.2,0,'Paraclinicos '!O2112&lt;2,1,'Paraclinicos '!O2112&lt;3.5,2,'Paraclinicos '!O2112&lt;5,3,'Paraclinicos '!O2112&gt;5,4)</f>
        <v/>
      </c>
      <c r="R2177" t="str" cm="1">
        <f t="array" ref="R2177">_xlfn.IFS('Paraclinicos '!J2112="","",'Paraclinicos '!J2112&lt;1.2,0,'Paraclinicos '!J2112&lt;2,1,'Paraclinicos '!J2112&lt;6,2,'Paraclinicos '!J2112&lt;12,3,'Paraclinicos '!J2112&gt;=12,4)</f>
        <v/>
      </c>
      <c r="S2177" t="str" cm="1">
        <f t="array" ref="S2177">_xlfn.IFS('Paraclinicos '!Y2112="","",'Paraclinicos '!Y2112&lt;70,1,'Paraclinicos '!Y2112&gt;=70,0)</f>
        <v/>
      </c>
      <c r="T2177" t="str" cm="1">
        <f t="array" ref="T2177">_xlfn.IFS('Paraclinicos '!W2112="","",'Paraclinicos '!W2112&lt;6,4,'Paraclinicos '!W2112&lt;10,3,'Paraclinicos '!W2112&lt;13,2,'Paraclinicos '!W2112&lt;15,1,'Paraclinicos '!W2112=15,0)</f>
        <v/>
      </c>
      <c r="U2177" s="54" t="str">
        <f t="shared" si="99"/>
        <v/>
      </c>
      <c r="V2177" t="str" cm="1">
        <f t="array" ref="V2177">_xlfn.IFS('Paraclinicos '!S2112="","",OR('Paraclinicos '!S2112&lt;=8,'Paraclinicos '!S2112&gt;=25),3,'Paraclinicos '!S2112&lt;12,1,'Paraclinicos '!S2112&lt;21,0,'Paraclinicos '!S2112&lt;25,2)</f>
        <v/>
      </c>
      <c r="W2177" t="str">
        <f>IFERROR(IF(INDEX('BD Demog para scores enalazar'!Y$2:'BD Demog para scores enalazar'!Y$3000,MATCH(Formulas!A2177,'BD Demog para scores enalazar'!A$2:'BD Demog para scores enalazar'!A$3000,0))=1,"SI","NO"),"")</f>
        <v/>
      </c>
      <c r="X2177" s="9" t="str">
        <f>IFERROR(IF(INDEX('BD Demog para scores enalazar'!AJ$2:'BD Demog para scores enalazar'!AJ$3000,MATCH(Formulas!A2177,'BD Demog para scores enalazar'!A$2:'BD Demog para scores enalazar'!A$3000,0))=1,"SI","NO"),"")</f>
        <v/>
      </c>
      <c r="Y2177" t="str" cm="1">
        <f t="array" ref="Y2177">IF(AND(W2177="NO",X2177="NO"),_xlfn.IFS('Paraclinicos '!K2112&lt;=91,3,'Paraclinicos '!K2112&lt;94,2,'Paraclinicos '!K2112&lt;96,1,'Paraclinicos '!K2112&gt;=96,0),"")</f>
        <v/>
      </c>
      <c r="Z2177" t="str" cm="1">
        <f t="array" ref="Z2177">IF(OR(W2177="SI",X2177="SI"),_xlfn.IFS(OR(AND('Paraclinicos '!K2113&lt;=83),AND('Paraclinicos '!K2113&gt;=97,AA2177=2)),3,OR(AND('Paraclinicos '!K2113&lt;=86),AND('Paraclinicos '!K2113&gt;=94,AA2177=2)),2,OR(AND('Paraclinicos '!K2113&lt;=88),AND('Paraclinicos '!K2113&gt;=92,AA2177=2)),1,OR(AND('Paraclinicos '!K2113&gt;=88,'Paraclinicos '!K2113&lt;=92),AND('Paraclinicos '!K2113&gt;=93,AA2177=0)),0),"")</f>
        <v/>
      </c>
      <c r="AA2177" t="str" cm="1">
        <f t="array" ref="AA2177">_xlfn.IFS('Paraclinicos '!E2112="","",'Paraclinicos '!E2112="Oxigeno",2,'Paraclinicos '!E2112="Aire",0)</f>
        <v/>
      </c>
    </row>
    <row r="2178" spans="1:27" x14ac:dyDescent="0.25">
      <c r="A2178">
        <f>'Paraclinicos '!A2113</f>
        <v>0</v>
      </c>
      <c r="B2178" s="3">
        <f>'Paraclinicos '!R2113</f>
        <v>0</v>
      </c>
      <c r="C2178" t="str" cm="1">
        <f t="array" ref="C2178">_xlfn.IFS('Paraclinicos '!Q2113="","",'Paraclinicos '!Q2113&gt;60,3,'Paraclinicos '!Q2113&lt;=60,1)</f>
        <v/>
      </c>
      <c r="D2178" t="str">
        <f>IFERROR(IF(INDEX('BD Demog para scores enalazar'!BC$2:BC$3000,MATCH(Formulas!A2178,'BD Demog para scores enalazar'!A$2:A$3000,0))=0,"SI","NO"),"")</f>
        <v/>
      </c>
      <c r="E2178" t="str" cm="1">
        <f t="array" ref="E2178">_xlfn.IFS(D2178="","",D2178="SI",4,D2178="NO",1)</f>
        <v/>
      </c>
      <c r="F2178" t="str" cm="1">
        <f t="array" ref="F2178">_xlfn.IFS('Paraclinicos '!B2113="","",'Paraclinicos '!B2113&gt;1,1,'Paraclinicos '!B2113&lt;=1,3)</f>
        <v/>
      </c>
      <c r="G2178" t="str" cm="1">
        <f t="array" ref="G2178">_xlfn.IFS('Paraclinicos '!D2113="","",AND('Paraclinicos '!D2113&gt;=250,'Paraclinicos '!D2113&lt;=500),2,'Paraclinicos '!D2113&gt;500,3,'Paraclinicos '!D2113&lt;250,1)</f>
        <v/>
      </c>
      <c r="H2178" s="50" t="str">
        <f t="shared" si="100"/>
        <v/>
      </c>
      <c r="I2178" t="str" cm="1">
        <f t="array" ref="I2178">_xlfn.IFS('Paraclinicos '!Q2113="","",'Paraclinicos '!Q2113&gt;=65,1,'Paraclinicos '!Q2113&lt;65,0)</f>
        <v/>
      </c>
      <c r="J2178" t="str" cm="1">
        <f t="array" ref="J2178">_xlfn.IFS('Paraclinicos '!I2113="","",'Paraclinicos '!I2113&gt;7,1,'Paraclinicos '!I2113&lt;=7,0)</f>
        <v/>
      </c>
      <c r="K2178" t="str" cm="1">
        <f t="array" ref="K2178">_xlfn.IFS('Paraclinicos '!W2113="","",'Paraclinicos '!W2113&lt;=8,1,'Paraclinicos '!W2113&gt;8,0)</f>
        <v/>
      </c>
      <c r="L2178" t="str" cm="1">
        <f t="array" ref="L2178">_xlfn.IFS('Paraclinicos '!S2113="","",'Paraclinicos '!S2113&gt;=30,1,'Paraclinicos '!S2113&lt;30,0)</f>
        <v/>
      </c>
      <c r="M2178" t="str" cm="1">
        <f t="array" ref="M2178">_xlfn.IFS(OR('Paraclinicos '!T2113="",'Paraclinicos '!U2113=""),"",OR('Paraclinicos '!T2113&lt;=90,'Paraclinicos '!U2113&lt;=60),1,OR('Paraclinicos '!T2113&gt;90,'Paraclinicos '!U2113&gt;60),0)</f>
        <v/>
      </c>
      <c r="N2178" s="45" t="str">
        <f t="shared" si="101"/>
        <v/>
      </c>
      <c r="O2178" t="str" cm="1">
        <f t="array" ref="O2178">_xlfn.IFS(OR('Paraclinicos '!M2113="",'Paraclinicos '!N2113="",'Paraclinicos '!N2113=0),"",'Paraclinicos '!M2113/'Paraclinicos '!N2113&lt;100,4,'Paraclinicos '!M2113/'Paraclinicos '!N2113&lt;200,3,'Paraclinicos '!M2113/'Paraclinicos '!N2113&lt;300,2,'Paraclinicos '!M2113/'Paraclinicos '!N2113&lt;400,1,'Paraclinicos '!M2113/'Paraclinicos '!N2113&gt;=400,0)</f>
        <v/>
      </c>
      <c r="P2178" t="str" cm="1">
        <f t="array" ref="P2178">_xlfn.IFS('Paraclinicos '!C2113="","",'Paraclinicos '!C2113&lt;20,4,'Paraclinicos '!C2113&lt;50,3,'Paraclinicos '!C2113&lt;100,2,'Paraclinicos '!C2113&lt;150,1,'Paraclinicos '!C2113&gt;150,0)</f>
        <v/>
      </c>
      <c r="Q2178" t="str" cm="1">
        <f t="array" ref="Q2178">_xlfn.IFS('Paraclinicos '!O2113="","",'Paraclinicos '!O2113&lt;1.2,0,'Paraclinicos '!O2113&lt;2,1,'Paraclinicos '!O2113&lt;3.5,2,'Paraclinicos '!O2113&lt;5,3,'Paraclinicos '!O2113&gt;5,4)</f>
        <v/>
      </c>
      <c r="R2178" t="str" cm="1">
        <f t="array" ref="R2178">_xlfn.IFS('Paraclinicos '!J2113="","",'Paraclinicos '!J2113&lt;1.2,0,'Paraclinicos '!J2113&lt;2,1,'Paraclinicos '!J2113&lt;6,2,'Paraclinicos '!J2113&lt;12,3,'Paraclinicos '!J2113&gt;=12,4)</f>
        <v/>
      </c>
      <c r="S2178" t="str" cm="1">
        <f t="array" ref="S2178">_xlfn.IFS('Paraclinicos '!Y2113="","",'Paraclinicos '!Y2113&lt;70,1,'Paraclinicos '!Y2113&gt;=70,0)</f>
        <v/>
      </c>
      <c r="T2178" t="str" cm="1">
        <f t="array" ref="T2178">_xlfn.IFS('Paraclinicos '!W2113="","",'Paraclinicos '!W2113&lt;6,4,'Paraclinicos '!W2113&lt;10,3,'Paraclinicos '!W2113&lt;13,2,'Paraclinicos '!W2113&lt;15,1,'Paraclinicos '!W2113=15,0)</f>
        <v/>
      </c>
      <c r="U2178" s="54" t="str">
        <f t="shared" si="99"/>
        <v/>
      </c>
      <c r="V2178" t="str" cm="1">
        <f t="array" ref="V2178">_xlfn.IFS('Paraclinicos '!S2113="","",OR('Paraclinicos '!S2113&lt;=8,'Paraclinicos '!S2113&gt;=25),3,'Paraclinicos '!S2113&lt;12,1,'Paraclinicos '!S2113&lt;21,0,'Paraclinicos '!S2113&lt;25,2)</f>
        <v/>
      </c>
      <c r="W2178" t="str">
        <f>IFERROR(IF(INDEX('BD Demog para scores enalazar'!Y$2:'BD Demog para scores enalazar'!Y$3000,MATCH(Formulas!A2178,'BD Demog para scores enalazar'!A$2:'BD Demog para scores enalazar'!A$3000,0))=1,"SI","NO"),"")</f>
        <v/>
      </c>
      <c r="X2178" s="9" t="str">
        <f>IFERROR(IF(INDEX('BD Demog para scores enalazar'!AJ$2:'BD Demog para scores enalazar'!AJ$3000,MATCH(Formulas!A2178,'BD Demog para scores enalazar'!A$2:'BD Demog para scores enalazar'!A$3000,0))=1,"SI","NO"),"")</f>
        <v/>
      </c>
      <c r="Y2178" t="str" cm="1">
        <f t="array" ref="Y2178">IF(AND(W2178="NO",X2178="NO"),_xlfn.IFS('Paraclinicos '!K2113&lt;=91,3,'Paraclinicos '!K2113&lt;94,2,'Paraclinicos '!K2113&lt;96,1,'Paraclinicos '!K2113&gt;=96,0),"")</f>
        <v/>
      </c>
      <c r="Z2178" t="str" cm="1">
        <f t="array" ref="Z2178">IF(OR(W2178="SI",X2178="SI"),_xlfn.IFS(OR(AND('Paraclinicos '!K2114&lt;=83),AND('Paraclinicos '!K2114&gt;=97,AA2178=2)),3,OR(AND('Paraclinicos '!K2114&lt;=86),AND('Paraclinicos '!K2114&gt;=94,AA2178=2)),2,OR(AND('Paraclinicos '!K2114&lt;=88),AND('Paraclinicos '!K2114&gt;=92,AA2178=2)),1,OR(AND('Paraclinicos '!K2114&gt;=88,'Paraclinicos '!K2114&lt;=92),AND('Paraclinicos '!K2114&gt;=93,AA2178=0)),0),"")</f>
        <v/>
      </c>
      <c r="AA2178" t="str" cm="1">
        <f t="array" ref="AA2178">_xlfn.IFS('Paraclinicos '!E2113="","",'Paraclinicos '!E2113="Oxigeno",2,'Paraclinicos '!E2113="Aire",0)</f>
        <v/>
      </c>
    </row>
    <row r="2179" spans="1:27" x14ac:dyDescent="0.25">
      <c r="A2179">
        <f>'Paraclinicos '!A2114</f>
        <v>0</v>
      </c>
      <c r="B2179" s="3">
        <f>'Paraclinicos '!R2114</f>
        <v>0</v>
      </c>
      <c r="C2179" t="str" cm="1">
        <f t="array" ref="C2179">_xlfn.IFS('Paraclinicos '!Q2114="","",'Paraclinicos '!Q2114&gt;60,3,'Paraclinicos '!Q2114&lt;=60,1)</f>
        <v/>
      </c>
      <c r="D2179" t="str">
        <f>IFERROR(IF(INDEX('BD Demog para scores enalazar'!BC$2:BC$3000,MATCH(Formulas!A2179,'BD Demog para scores enalazar'!A$2:A$3000,0))=0,"SI","NO"),"")</f>
        <v/>
      </c>
      <c r="E2179" t="str" cm="1">
        <f t="array" ref="E2179">_xlfn.IFS(D2179="","",D2179="SI",4,D2179="NO",1)</f>
        <v/>
      </c>
      <c r="F2179" t="str" cm="1">
        <f t="array" ref="F2179">_xlfn.IFS('Paraclinicos '!B2114="","",'Paraclinicos '!B2114&gt;1,1,'Paraclinicos '!B2114&lt;=1,3)</f>
        <v/>
      </c>
      <c r="G2179" t="str" cm="1">
        <f t="array" ref="G2179">_xlfn.IFS('Paraclinicos '!D2114="","",AND('Paraclinicos '!D2114&gt;=250,'Paraclinicos '!D2114&lt;=500),2,'Paraclinicos '!D2114&gt;500,3,'Paraclinicos '!D2114&lt;250,1)</f>
        <v/>
      </c>
      <c r="H2179" s="50" t="str">
        <f t="shared" si="100"/>
        <v/>
      </c>
      <c r="I2179" t="str" cm="1">
        <f t="array" ref="I2179">_xlfn.IFS('Paraclinicos '!Q2114="","",'Paraclinicos '!Q2114&gt;=65,1,'Paraclinicos '!Q2114&lt;65,0)</f>
        <v/>
      </c>
      <c r="J2179" t="str" cm="1">
        <f t="array" ref="J2179">_xlfn.IFS('Paraclinicos '!I2114="","",'Paraclinicos '!I2114&gt;7,1,'Paraclinicos '!I2114&lt;=7,0)</f>
        <v/>
      </c>
      <c r="K2179" t="str" cm="1">
        <f t="array" ref="K2179">_xlfn.IFS('Paraclinicos '!W2114="","",'Paraclinicos '!W2114&lt;=8,1,'Paraclinicos '!W2114&gt;8,0)</f>
        <v/>
      </c>
      <c r="L2179" t="str" cm="1">
        <f t="array" ref="L2179">_xlfn.IFS('Paraclinicos '!S2114="","",'Paraclinicos '!S2114&gt;=30,1,'Paraclinicos '!S2114&lt;30,0)</f>
        <v/>
      </c>
      <c r="M2179" t="str" cm="1">
        <f t="array" ref="M2179">_xlfn.IFS(OR('Paraclinicos '!T2114="",'Paraclinicos '!U2114=""),"",OR('Paraclinicos '!T2114&lt;=90,'Paraclinicos '!U2114&lt;=60),1,OR('Paraclinicos '!T2114&gt;90,'Paraclinicos '!U2114&gt;60),0)</f>
        <v/>
      </c>
      <c r="N2179" s="45" t="str">
        <f t="shared" si="101"/>
        <v/>
      </c>
      <c r="O2179" t="str" cm="1">
        <f t="array" ref="O2179">_xlfn.IFS(OR('Paraclinicos '!M2114="",'Paraclinicos '!N2114="",'Paraclinicos '!N2114=0),"",'Paraclinicos '!M2114/'Paraclinicos '!N2114&lt;100,4,'Paraclinicos '!M2114/'Paraclinicos '!N2114&lt;200,3,'Paraclinicos '!M2114/'Paraclinicos '!N2114&lt;300,2,'Paraclinicos '!M2114/'Paraclinicos '!N2114&lt;400,1,'Paraclinicos '!M2114/'Paraclinicos '!N2114&gt;=400,0)</f>
        <v/>
      </c>
      <c r="P2179" t="str" cm="1">
        <f t="array" ref="P2179">_xlfn.IFS('Paraclinicos '!C2114="","",'Paraclinicos '!C2114&lt;20,4,'Paraclinicos '!C2114&lt;50,3,'Paraclinicos '!C2114&lt;100,2,'Paraclinicos '!C2114&lt;150,1,'Paraclinicos '!C2114&gt;150,0)</f>
        <v/>
      </c>
      <c r="Q2179" t="str" cm="1">
        <f t="array" ref="Q2179">_xlfn.IFS('Paraclinicos '!O2114="","",'Paraclinicos '!O2114&lt;1.2,0,'Paraclinicos '!O2114&lt;2,1,'Paraclinicos '!O2114&lt;3.5,2,'Paraclinicos '!O2114&lt;5,3,'Paraclinicos '!O2114&gt;5,4)</f>
        <v/>
      </c>
      <c r="R2179" t="str" cm="1">
        <f t="array" ref="R2179">_xlfn.IFS('Paraclinicos '!J2114="","",'Paraclinicos '!J2114&lt;1.2,0,'Paraclinicos '!J2114&lt;2,1,'Paraclinicos '!J2114&lt;6,2,'Paraclinicos '!J2114&lt;12,3,'Paraclinicos '!J2114&gt;=12,4)</f>
        <v/>
      </c>
      <c r="S2179" t="str" cm="1">
        <f t="array" ref="S2179">_xlfn.IFS('Paraclinicos '!Y2114="","",'Paraclinicos '!Y2114&lt;70,1,'Paraclinicos '!Y2114&gt;=70,0)</f>
        <v/>
      </c>
      <c r="T2179" t="str" cm="1">
        <f t="array" ref="T2179">_xlfn.IFS('Paraclinicos '!W2114="","",'Paraclinicos '!W2114&lt;6,4,'Paraclinicos '!W2114&lt;10,3,'Paraclinicos '!W2114&lt;13,2,'Paraclinicos '!W2114&lt;15,1,'Paraclinicos '!W2114=15,0)</f>
        <v/>
      </c>
      <c r="U2179" s="54" t="str">
        <f t="shared" ref="U2179:U2242" si="102">IF(AND(O2179="",P2179="",Q2179="",R2179="",S2179="",T2179=""),"",SUM(O2179:T2179))</f>
        <v/>
      </c>
      <c r="V2179" t="str" cm="1">
        <f t="array" ref="V2179">_xlfn.IFS('Paraclinicos '!S2114="","",OR('Paraclinicos '!S2114&lt;=8,'Paraclinicos '!S2114&gt;=25),3,'Paraclinicos '!S2114&lt;12,1,'Paraclinicos '!S2114&lt;21,0,'Paraclinicos '!S2114&lt;25,2)</f>
        <v/>
      </c>
      <c r="W2179" t="str">
        <f>IFERROR(IF(INDEX('BD Demog para scores enalazar'!Y$2:'BD Demog para scores enalazar'!Y$3000,MATCH(Formulas!A2179,'BD Demog para scores enalazar'!A$2:'BD Demog para scores enalazar'!A$3000,0))=1,"SI","NO"),"")</f>
        <v/>
      </c>
      <c r="X2179" s="9" t="str">
        <f>IFERROR(IF(INDEX('BD Demog para scores enalazar'!AJ$2:'BD Demog para scores enalazar'!AJ$3000,MATCH(Formulas!A2179,'BD Demog para scores enalazar'!A$2:'BD Demog para scores enalazar'!A$3000,0))=1,"SI","NO"),"")</f>
        <v/>
      </c>
      <c r="Y2179" t="str" cm="1">
        <f t="array" ref="Y2179">IF(AND(W2179="NO",X2179="NO"),_xlfn.IFS('Paraclinicos '!K2114&lt;=91,3,'Paraclinicos '!K2114&lt;94,2,'Paraclinicos '!K2114&lt;96,1,'Paraclinicos '!K2114&gt;=96,0),"")</f>
        <v/>
      </c>
      <c r="Z2179" t="str" cm="1">
        <f t="array" ref="Z2179">IF(OR(W2179="SI",X2179="SI"),_xlfn.IFS(OR(AND('Paraclinicos '!K2115&lt;=83),AND('Paraclinicos '!K2115&gt;=97,AA2179=2)),3,OR(AND('Paraclinicos '!K2115&lt;=86),AND('Paraclinicos '!K2115&gt;=94,AA2179=2)),2,OR(AND('Paraclinicos '!K2115&lt;=88),AND('Paraclinicos '!K2115&gt;=92,AA2179=2)),1,OR(AND('Paraclinicos '!K2115&gt;=88,'Paraclinicos '!K2115&lt;=92),AND('Paraclinicos '!K2115&gt;=93,AA2179=0)),0),"")</f>
        <v/>
      </c>
      <c r="AA2179" t="str" cm="1">
        <f t="array" ref="AA2179">_xlfn.IFS('Paraclinicos '!E2114="","",'Paraclinicos '!E2114="Oxigeno",2,'Paraclinicos '!E2114="Aire",0)</f>
        <v/>
      </c>
    </row>
    <row r="2180" spans="1:27" x14ac:dyDescent="0.25">
      <c r="A2180">
        <f>'Paraclinicos '!A2115</f>
        <v>0</v>
      </c>
      <c r="B2180" s="3">
        <f>'Paraclinicos '!R2115</f>
        <v>0</v>
      </c>
      <c r="C2180" t="str" cm="1">
        <f t="array" ref="C2180">_xlfn.IFS('Paraclinicos '!Q2115="","",'Paraclinicos '!Q2115&gt;60,3,'Paraclinicos '!Q2115&lt;=60,1)</f>
        <v/>
      </c>
      <c r="D2180" t="str">
        <f>IFERROR(IF(INDEX('BD Demog para scores enalazar'!BC$2:BC$3000,MATCH(Formulas!A2180,'BD Demog para scores enalazar'!A$2:A$3000,0))=0,"SI","NO"),"")</f>
        <v/>
      </c>
      <c r="E2180" t="str" cm="1">
        <f t="array" ref="E2180">_xlfn.IFS(D2180="","",D2180="SI",4,D2180="NO",1)</f>
        <v/>
      </c>
      <c r="F2180" t="str" cm="1">
        <f t="array" ref="F2180">_xlfn.IFS('Paraclinicos '!B2115="","",'Paraclinicos '!B2115&gt;1,1,'Paraclinicos '!B2115&lt;=1,3)</f>
        <v/>
      </c>
      <c r="G2180" t="str" cm="1">
        <f t="array" ref="G2180">_xlfn.IFS('Paraclinicos '!D2115="","",AND('Paraclinicos '!D2115&gt;=250,'Paraclinicos '!D2115&lt;=500),2,'Paraclinicos '!D2115&gt;500,3,'Paraclinicos '!D2115&lt;250,1)</f>
        <v/>
      </c>
      <c r="H2180" s="50" t="str">
        <f t="shared" ref="H2180:H2243" si="103">IF(AND(C2180="",E2180="",F2180="",G2180=""),"",SUM(C2180,E2180:G2180))</f>
        <v/>
      </c>
      <c r="I2180" t="str" cm="1">
        <f t="array" ref="I2180">_xlfn.IFS('Paraclinicos '!Q2115="","",'Paraclinicos '!Q2115&gt;=65,1,'Paraclinicos '!Q2115&lt;65,0)</f>
        <v/>
      </c>
      <c r="J2180" t="str" cm="1">
        <f t="array" ref="J2180">_xlfn.IFS('Paraclinicos '!I2115="","",'Paraclinicos '!I2115&gt;7,1,'Paraclinicos '!I2115&lt;=7,0)</f>
        <v/>
      </c>
      <c r="K2180" t="str" cm="1">
        <f t="array" ref="K2180">_xlfn.IFS('Paraclinicos '!W2115="","",'Paraclinicos '!W2115&lt;=8,1,'Paraclinicos '!W2115&gt;8,0)</f>
        <v/>
      </c>
      <c r="L2180" t="str" cm="1">
        <f t="array" ref="L2180">_xlfn.IFS('Paraclinicos '!S2115="","",'Paraclinicos '!S2115&gt;=30,1,'Paraclinicos '!S2115&lt;30,0)</f>
        <v/>
      </c>
      <c r="M2180" t="str" cm="1">
        <f t="array" ref="M2180">_xlfn.IFS(OR('Paraclinicos '!T2115="",'Paraclinicos '!U2115=""),"",OR('Paraclinicos '!T2115&lt;=90,'Paraclinicos '!U2115&lt;=60),1,OR('Paraclinicos '!T2115&gt;90,'Paraclinicos '!U2115&gt;60),0)</f>
        <v/>
      </c>
      <c r="N2180" s="45" t="str">
        <f t="shared" ref="N2180:N2243" si="104">IF(AND(J2179="",J2180="",K2180="",L2180="",M2180=""),"",SUM(J2179:M2180))</f>
        <v/>
      </c>
      <c r="O2180" t="str" cm="1">
        <f t="array" ref="O2180">_xlfn.IFS(OR('Paraclinicos '!M2115="",'Paraclinicos '!N2115="",'Paraclinicos '!N2115=0),"",'Paraclinicos '!M2115/'Paraclinicos '!N2115&lt;100,4,'Paraclinicos '!M2115/'Paraclinicos '!N2115&lt;200,3,'Paraclinicos '!M2115/'Paraclinicos '!N2115&lt;300,2,'Paraclinicos '!M2115/'Paraclinicos '!N2115&lt;400,1,'Paraclinicos '!M2115/'Paraclinicos '!N2115&gt;=400,0)</f>
        <v/>
      </c>
      <c r="P2180" t="str" cm="1">
        <f t="array" ref="P2180">_xlfn.IFS('Paraclinicos '!C2115="","",'Paraclinicos '!C2115&lt;20,4,'Paraclinicos '!C2115&lt;50,3,'Paraclinicos '!C2115&lt;100,2,'Paraclinicos '!C2115&lt;150,1,'Paraclinicos '!C2115&gt;150,0)</f>
        <v/>
      </c>
      <c r="Q2180" t="str" cm="1">
        <f t="array" ref="Q2180">_xlfn.IFS('Paraclinicos '!O2115="","",'Paraclinicos '!O2115&lt;1.2,0,'Paraclinicos '!O2115&lt;2,1,'Paraclinicos '!O2115&lt;3.5,2,'Paraclinicos '!O2115&lt;5,3,'Paraclinicos '!O2115&gt;5,4)</f>
        <v/>
      </c>
      <c r="R2180" t="str" cm="1">
        <f t="array" ref="R2180">_xlfn.IFS('Paraclinicos '!J2115="","",'Paraclinicos '!J2115&lt;1.2,0,'Paraclinicos '!J2115&lt;2,1,'Paraclinicos '!J2115&lt;6,2,'Paraclinicos '!J2115&lt;12,3,'Paraclinicos '!J2115&gt;=12,4)</f>
        <v/>
      </c>
      <c r="S2180" t="str" cm="1">
        <f t="array" ref="S2180">_xlfn.IFS('Paraclinicos '!Y2115="","",'Paraclinicos '!Y2115&lt;70,1,'Paraclinicos '!Y2115&gt;=70,0)</f>
        <v/>
      </c>
      <c r="T2180" t="str" cm="1">
        <f t="array" ref="T2180">_xlfn.IFS('Paraclinicos '!W2115="","",'Paraclinicos '!W2115&lt;6,4,'Paraclinicos '!W2115&lt;10,3,'Paraclinicos '!W2115&lt;13,2,'Paraclinicos '!W2115&lt;15,1,'Paraclinicos '!W2115=15,0)</f>
        <v/>
      </c>
      <c r="U2180" s="54" t="str">
        <f t="shared" si="102"/>
        <v/>
      </c>
      <c r="V2180" t="str" cm="1">
        <f t="array" ref="V2180">_xlfn.IFS('Paraclinicos '!S2115="","",OR('Paraclinicos '!S2115&lt;=8,'Paraclinicos '!S2115&gt;=25),3,'Paraclinicos '!S2115&lt;12,1,'Paraclinicos '!S2115&lt;21,0,'Paraclinicos '!S2115&lt;25,2)</f>
        <v/>
      </c>
      <c r="W2180" t="str">
        <f>IFERROR(IF(INDEX('BD Demog para scores enalazar'!Y$2:'BD Demog para scores enalazar'!Y$3000,MATCH(Formulas!A2180,'BD Demog para scores enalazar'!A$2:'BD Demog para scores enalazar'!A$3000,0))=1,"SI","NO"),"")</f>
        <v/>
      </c>
      <c r="X2180" s="9" t="str">
        <f>IFERROR(IF(INDEX('BD Demog para scores enalazar'!AJ$2:'BD Demog para scores enalazar'!AJ$3000,MATCH(Formulas!A2180,'BD Demog para scores enalazar'!A$2:'BD Demog para scores enalazar'!A$3000,0))=1,"SI","NO"),"")</f>
        <v/>
      </c>
      <c r="Y2180" t="str" cm="1">
        <f t="array" ref="Y2180">IF(AND(W2180="NO",X2180="NO"),_xlfn.IFS('Paraclinicos '!K2115&lt;=91,3,'Paraclinicos '!K2115&lt;94,2,'Paraclinicos '!K2115&lt;96,1,'Paraclinicos '!K2115&gt;=96,0),"")</f>
        <v/>
      </c>
      <c r="Z2180" t="str" cm="1">
        <f t="array" ref="Z2180">IF(OR(W2180="SI",X2180="SI"),_xlfn.IFS(OR(AND('Paraclinicos '!K2116&lt;=83),AND('Paraclinicos '!K2116&gt;=97,AA2180=2)),3,OR(AND('Paraclinicos '!K2116&lt;=86),AND('Paraclinicos '!K2116&gt;=94,AA2180=2)),2,OR(AND('Paraclinicos '!K2116&lt;=88),AND('Paraclinicos '!K2116&gt;=92,AA2180=2)),1,OR(AND('Paraclinicos '!K2116&gt;=88,'Paraclinicos '!K2116&lt;=92),AND('Paraclinicos '!K2116&gt;=93,AA2180=0)),0),"")</f>
        <v/>
      </c>
      <c r="AA2180" t="str" cm="1">
        <f t="array" ref="AA2180">_xlfn.IFS('Paraclinicos '!E2115="","",'Paraclinicos '!E2115="Oxigeno",2,'Paraclinicos '!E2115="Aire",0)</f>
        <v/>
      </c>
    </row>
    <row r="2181" spans="1:27" x14ac:dyDescent="0.25">
      <c r="A2181">
        <f>'Paraclinicos '!A2116</f>
        <v>0</v>
      </c>
      <c r="B2181" s="3">
        <f>'Paraclinicos '!R2116</f>
        <v>0</v>
      </c>
      <c r="C2181" t="str" cm="1">
        <f t="array" ref="C2181">_xlfn.IFS('Paraclinicos '!Q2116="","",'Paraclinicos '!Q2116&gt;60,3,'Paraclinicos '!Q2116&lt;=60,1)</f>
        <v/>
      </c>
      <c r="D2181" t="str">
        <f>IFERROR(IF(INDEX('BD Demog para scores enalazar'!BC$2:BC$3000,MATCH(Formulas!A2181,'BD Demog para scores enalazar'!A$2:A$3000,0))=0,"SI","NO"),"")</f>
        <v/>
      </c>
      <c r="E2181" t="str" cm="1">
        <f t="array" ref="E2181">_xlfn.IFS(D2181="","",D2181="SI",4,D2181="NO",1)</f>
        <v/>
      </c>
      <c r="F2181" t="str" cm="1">
        <f t="array" ref="F2181">_xlfn.IFS('Paraclinicos '!B2116="","",'Paraclinicos '!B2116&gt;1,1,'Paraclinicos '!B2116&lt;=1,3)</f>
        <v/>
      </c>
      <c r="G2181" t="str" cm="1">
        <f t="array" ref="G2181">_xlfn.IFS('Paraclinicos '!D2116="","",AND('Paraclinicos '!D2116&gt;=250,'Paraclinicos '!D2116&lt;=500),2,'Paraclinicos '!D2116&gt;500,3,'Paraclinicos '!D2116&lt;250,1)</f>
        <v/>
      </c>
      <c r="H2181" s="50" t="str">
        <f t="shared" si="103"/>
        <v/>
      </c>
      <c r="I2181" t="str" cm="1">
        <f t="array" ref="I2181">_xlfn.IFS('Paraclinicos '!Q2116="","",'Paraclinicos '!Q2116&gt;=65,1,'Paraclinicos '!Q2116&lt;65,0)</f>
        <v/>
      </c>
      <c r="J2181" t="str" cm="1">
        <f t="array" ref="J2181">_xlfn.IFS('Paraclinicos '!I2116="","",'Paraclinicos '!I2116&gt;7,1,'Paraclinicos '!I2116&lt;=7,0)</f>
        <v/>
      </c>
      <c r="K2181" t="str" cm="1">
        <f t="array" ref="K2181">_xlfn.IFS('Paraclinicos '!W2116="","",'Paraclinicos '!W2116&lt;=8,1,'Paraclinicos '!W2116&gt;8,0)</f>
        <v/>
      </c>
      <c r="L2181" t="str" cm="1">
        <f t="array" ref="L2181">_xlfn.IFS('Paraclinicos '!S2116="","",'Paraclinicos '!S2116&gt;=30,1,'Paraclinicos '!S2116&lt;30,0)</f>
        <v/>
      </c>
      <c r="M2181" t="str" cm="1">
        <f t="array" ref="M2181">_xlfn.IFS(OR('Paraclinicos '!T2116="",'Paraclinicos '!U2116=""),"",OR('Paraclinicos '!T2116&lt;=90,'Paraclinicos '!U2116&lt;=60),1,OR('Paraclinicos '!T2116&gt;90,'Paraclinicos '!U2116&gt;60),0)</f>
        <v/>
      </c>
      <c r="N2181" s="45" t="str">
        <f t="shared" si="104"/>
        <v/>
      </c>
      <c r="O2181" t="str" cm="1">
        <f t="array" ref="O2181">_xlfn.IFS(OR('Paraclinicos '!M2116="",'Paraclinicos '!N2116="",'Paraclinicos '!N2116=0),"",'Paraclinicos '!M2116/'Paraclinicos '!N2116&lt;100,4,'Paraclinicos '!M2116/'Paraclinicos '!N2116&lt;200,3,'Paraclinicos '!M2116/'Paraclinicos '!N2116&lt;300,2,'Paraclinicos '!M2116/'Paraclinicos '!N2116&lt;400,1,'Paraclinicos '!M2116/'Paraclinicos '!N2116&gt;=400,0)</f>
        <v/>
      </c>
      <c r="P2181" t="str" cm="1">
        <f t="array" ref="P2181">_xlfn.IFS('Paraclinicos '!C2116="","",'Paraclinicos '!C2116&lt;20,4,'Paraclinicos '!C2116&lt;50,3,'Paraclinicos '!C2116&lt;100,2,'Paraclinicos '!C2116&lt;150,1,'Paraclinicos '!C2116&gt;150,0)</f>
        <v/>
      </c>
      <c r="Q2181" t="str" cm="1">
        <f t="array" ref="Q2181">_xlfn.IFS('Paraclinicos '!O2116="","",'Paraclinicos '!O2116&lt;1.2,0,'Paraclinicos '!O2116&lt;2,1,'Paraclinicos '!O2116&lt;3.5,2,'Paraclinicos '!O2116&lt;5,3,'Paraclinicos '!O2116&gt;5,4)</f>
        <v/>
      </c>
      <c r="R2181" t="str" cm="1">
        <f t="array" ref="R2181">_xlfn.IFS('Paraclinicos '!J2116="","",'Paraclinicos '!J2116&lt;1.2,0,'Paraclinicos '!J2116&lt;2,1,'Paraclinicos '!J2116&lt;6,2,'Paraclinicos '!J2116&lt;12,3,'Paraclinicos '!J2116&gt;=12,4)</f>
        <v/>
      </c>
      <c r="S2181" t="str" cm="1">
        <f t="array" ref="S2181">_xlfn.IFS('Paraclinicos '!Y2116="","",'Paraclinicos '!Y2116&lt;70,1,'Paraclinicos '!Y2116&gt;=70,0)</f>
        <v/>
      </c>
      <c r="T2181" t="str" cm="1">
        <f t="array" ref="T2181">_xlfn.IFS('Paraclinicos '!W2116="","",'Paraclinicos '!W2116&lt;6,4,'Paraclinicos '!W2116&lt;10,3,'Paraclinicos '!W2116&lt;13,2,'Paraclinicos '!W2116&lt;15,1,'Paraclinicos '!W2116=15,0)</f>
        <v/>
      </c>
      <c r="U2181" s="54" t="str">
        <f t="shared" si="102"/>
        <v/>
      </c>
      <c r="V2181" t="str" cm="1">
        <f t="array" ref="V2181">_xlfn.IFS('Paraclinicos '!S2116="","",OR('Paraclinicos '!S2116&lt;=8,'Paraclinicos '!S2116&gt;=25),3,'Paraclinicos '!S2116&lt;12,1,'Paraclinicos '!S2116&lt;21,0,'Paraclinicos '!S2116&lt;25,2)</f>
        <v/>
      </c>
      <c r="W2181" t="str">
        <f>IFERROR(IF(INDEX('BD Demog para scores enalazar'!Y$2:'BD Demog para scores enalazar'!Y$3000,MATCH(Formulas!A2181,'BD Demog para scores enalazar'!A$2:'BD Demog para scores enalazar'!A$3000,0))=1,"SI","NO"),"")</f>
        <v/>
      </c>
      <c r="X2181" s="9" t="str">
        <f>IFERROR(IF(INDEX('BD Demog para scores enalazar'!AJ$2:'BD Demog para scores enalazar'!AJ$3000,MATCH(Formulas!A2181,'BD Demog para scores enalazar'!A$2:'BD Demog para scores enalazar'!A$3000,0))=1,"SI","NO"),"")</f>
        <v/>
      </c>
      <c r="Y2181" t="str" cm="1">
        <f t="array" ref="Y2181">IF(AND(W2181="NO",X2181="NO"),_xlfn.IFS('Paraclinicos '!K2116&lt;=91,3,'Paraclinicos '!K2116&lt;94,2,'Paraclinicos '!K2116&lt;96,1,'Paraclinicos '!K2116&gt;=96,0),"")</f>
        <v/>
      </c>
      <c r="Z2181" t="str" cm="1">
        <f t="array" ref="Z2181">IF(OR(W2181="SI",X2181="SI"),_xlfn.IFS(OR(AND('Paraclinicos '!K2117&lt;=83),AND('Paraclinicos '!K2117&gt;=97,AA2181=2)),3,OR(AND('Paraclinicos '!K2117&lt;=86),AND('Paraclinicos '!K2117&gt;=94,AA2181=2)),2,OR(AND('Paraclinicos '!K2117&lt;=88),AND('Paraclinicos '!K2117&gt;=92,AA2181=2)),1,OR(AND('Paraclinicos '!K2117&gt;=88,'Paraclinicos '!K2117&lt;=92),AND('Paraclinicos '!K2117&gt;=93,AA2181=0)),0),"")</f>
        <v/>
      </c>
      <c r="AA2181" t="str" cm="1">
        <f t="array" ref="AA2181">_xlfn.IFS('Paraclinicos '!E2116="","",'Paraclinicos '!E2116="Oxigeno",2,'Paraclinicos '!E2116="Aire",0)</f>
        <v/>
      </c>
    </row>
    <row r="2182" spans="1:27" x14ac:dyDescent="0.25">
      <c r="A2182">
        <f>'Paraclinicos '!A2117</f>
        <v>0</v>
      </c>
      <c r="B2182" s="3">
        <f>'Paraclinicos '!R2117</f>
        <v>0</v>
      </c>
      <c r="C2182" t="str" cm="1">
        <f t="array" ref="C2182">_xlfn.IFS('Paraclinicos '!Q2117="","",'Paraclinicos '!Q2117&gt;60,3,'Paraclinicos '!Q2117&lt;=60,1)</f>
        <v/>
      </c>
      <c r="D2182" t="str">
        <f>IFERROR(IF(INDEX('BD Demog para scores enalazar'!BC$2:BC$3000,MATCH(Formulas!A2182,'BD Demog para scores enalazar'!A$2:A$3000,0))=0,"SI","NO"),"")</f>
        <v/>
      </c>
      <c r="E2182" t="str" cm="1">
        <f t="array" ref="E2182">_xlfn.IFS(D2182="","",D2182="SI",4,D2182="NO",1)</f>
        <v/>
      </c>
      <c r="F2182" t="str" cm="1">
        <f t="array" ref="F2182">_xlfn.IFS('Paraclinicos '!B2117="","",'Paraclinicos '!B2117&gt;1,1,'Paraclinicos '!B2117&lt;=1,3)</f>
        <v/>
      </c>
      <c r="G2182" t="str" cm="1">
        <f t="array" ref="G2182">_xlfn.IFS('Paraclinicos '!D2117="","",AND('Paraclinicos '!D2117&gt;=250,'Paraclinicos '!D2117&lt;=500),2,'Paraclinicos '!D2117&gt;500,3,'Paraclinicos '!D2117&lt;250,1)</f>
        <v/>
      </c>
      <c r="H2182" s="50" t="str">
        <f t="shared" si="103"/>
        <v/>
      </c>
      <c r="I2182" t="str" cm="1">
        <f t="array" ref="I2182">_xlfn.IFS('Paraclinicos '!Q2117="","",'Paraclinicos '!Q2117&gt;=65,1,'Paraclinicos '!Q2117&lt;65,0)</f>
        <v/>
      </c>
      <c r="J2182" t="str" cm="1">
        <f t="array" ref="J2182">_xlfn.IFS('Paraclinicos '!I2117="","",'Paraclinicos '!I2117&gt;7,1,'Paraclinicos '!I2117&lt;=7,0)</f>
        <v/>
      </c>
      <c r="K2182" t="str" cm="1">
        <f t="array" ref="K2182">_xlfn.IFS('Paraclinicos '!W2117="","",'Paraclinicos '!W2117&lt;=8,1,'Paraclinicos '!W2117&gt;8,0)</f>
        <v/>
      </c>
      <c r="L2182" t="str" cm="1">
        <f t="array" ref="L2182">_xlfn.IFS('Paraclinicos '!S2117="","",'Paraclinicos '!S2117&gt;=30,1,'Paraclinicos '!S2117&lt;30,0)</f>
        <v/>
      </c>
      <c r="M2182" t="str" cm="1">
        <f t="array" ref="M2182">_xlfn.IFS(OR('Paraclinicos '!T2117="",'Paraclinicos '!U2117=""),"",OR('Paraclinicos '!T2117&lt;=90,'Paraclinicos '!U2117&lt;=60),1,OR('Paraclinicos '!T2117&gt;90,'Paraclinicos '!U2117&gt;60),0)</f>
        <v/>
      </c>
      <c r="N2182" s="45" t="str">
        <f t="shared" si="104"/>
        <v/>
      </c>
      <c r="O2182" t="str" cm="1">
        <f t="array" ref="O2182">_xlfn.IFS(OR('Paraclinicos '!M2117="",'Paraclinicos '!N2117="",'Paraclinicos '!N2117=0),"",'Paraclinicos '!M2117/'Paraclinicos '!N2117&lt;100,4,'Paraclinicos '!M2117/'Paraclinicos '!N2117&lt;200,3,'Paraclinicos '!M2117/'Paraclinicos '!N2117&lt;300,2,'Paraclinicos '!M2117/'Paraclinicos '!N2117&lt;400,1,'Paraclinicos '!M2117/'Paraclinicos '!N2117&gt;=400,0)</f>
        <v/>
      </c>
      <c r="P2182" t="str" cm="1">
        <f t="array" ref="P2182">_xlfn.IFS('Paraclinicos '!C2117="","",'Paraclinicos '!C2117&lt;20,4,'Paraclinicos '!C2117&lt;50,3,'Paraclinicos '!C2117&lt;100,2,'Paraclinicos '!C2117&lt;150,1,'Paraclinicos '!C2117&gt;150,0)</f>
        <v/>
      </c>
      <c r="Q2182" t="str" cm="1">
        <f t="array" ref="Q2182">_xlfn.IFS('Paraclinicos '!O2117="","",'Paraclinicos '!O2117&lt;1.2,0,'Paraclinicos '!O2117&lt;2,1,'Paraclinicos '!O2117&lt;3.5,2,'Paraclinicos '!O2117&lt;5,3,'Paraclinicos '!O2117&gt;5,4)</f>
        <v/>
      </c>
      <c r="R2182" t="str" cm="1">
        <f t="array" ref="R2182">_xlfn.IFS('Paraclinicos '!J2117="","",'Paraclinicos '!J2117&lt;1.2,0,'Paraclinicos '!J2117&lt;2,1,'Paraclinicos '!J2117&lt;6,2,'Paraclinicos '!J2117&lt;12,3,'Paraclinicos '!J2117&gt;=12,4)</f>
        <v/>
      </c>
      <c r="S2182" t="str" cm="1">
        <f t="array" ref="S2182">_xlfn.IFS('Paraclinicos '!Y2117="","",'Paraclinicos '!Y2117&lt;70,1,'Paraclinicos '!Y2117&gt;=70,0)</f>
        <v/>
      </c>
      <c r="T2182" t="str" cm="1">
        <f t="array" ref="T2182">_xlfn.IFS('Paraclinicos '!W2117="","",'Paraclinicos '!W2117&lt;6,4,'Paraclinicos '!W2117&lt;10,3,'Paraclinicos '!W2117&lt;13,2,'Paraclinicos '!W2117&lt;15,1,'Paraclinicos '!W2117=15,0)</f>
        <v/>
      </c>
      <c r="U2182" s="54" t="str">
        <f t="shared" si="102"/>
        <v/>
      </c>
      <c r="V2182" t="str" cm="1">
        <f t="array" ref="V2182">_xlfn.IFS('Paraclinicos '!S2117="","",OR('Paraclinicos '!S2117&lt;=8,'Paraclinicos '!S2117&gt;=25),3,'Paraclinicos '!S2117&lt;12,1,'Paraclinicos '!S2117&lt;21,0,'Paraclinicos '!S2117&lt;25,2)</f>
        <v/>
      </c>
      <c r="W2182" t="str">
        <f>IFERROR(IF(INDEX('BD Demog para scores enalazar'!Y$2:'BD Demog para scores enalazar'!Y$3000,MATCH(Formulas!A2182,'BD Demog para scores enalazar'!A$2:'BD Demog para scores enalazar'!A$3000,0))=1,"SI","NO"),"")</f>
        <v/>
      </c>
      <c r="X2182" s="9" t="str">
        <f>IFERROR(IF(INDEX('BD Demog para scores enalazar'!AJ$2:'BD Demog para scores enalazar'!AJ$3000,MATCH(Formulas!A2182,'BD Demog para scores enalazar'!A$2:'BD Demog para scores enalazar'!A$3000,0))=1,"SI","NO"),"")</f>
        <v/>
      </c>
      <c r="Y2182" t="str" cm="1">
        <f t="array" ref="Y2182">IF(AND(W2182="NO",X2182="NO"),_xlfn.IFS('Paraclinicos '!K2117&lt;=91,3,'Paraclinicos '!K2117&lt;94,2,'Paraclinicos '!K2117&lt;96,1,'Paraclinicos '!K2117&gt;=96,0),"")</f>
        <v/>
      </c>
      <c r="Z2182" t="str" cm="1">
        <f t="array" ref="Z2182">IF(OR(W2182="SI",X2182="SI"),_xlfn.IFS(OR(AND('Paraclinicos '!K2118&lt;=83),AND('Paraclinicos '!K2118&gt;=97,AA2182=2)),3,OR(AND('Paraclinicos '!K2118&lt;=86),AND('Paraclinicos '!K2118&gt;=94,AA2182=2)),2,OR(AND('Paraclinicos '!K2118&lt;=88),AND('Paraclinicos '!K2118&gt;=92,AA2182=2)),1,OR(AND('Paraclinicos '!K2118&gt;=88,'Paraclinicos '!K2118&lt;=92),AND('Paraclinicos '!K2118&gt;=93,AA2182=0)),0),"")</f>
        <v/>
      </c>
      <c r="AA2182" t="str" cm="1">
        <f t="array" ref="AA2182">_xlfn.IFS('Paraclinicos '!E2117="","",'Paraclinicos '!E2117="Oxigeno",2,'Paraclinicos '!E2117="Aire",0)</f>
        <v/>
      </c>
    </row>
    <row r="2183" spans="1:27" x14ac:dyDescent="0.25">
      <c r="A2183">
        <f>'Paraclinicos '!A2118</f>
        <v>0</v>
      </c>
      <c r="B2183" s="3">
        <f>'Paraclinicos '!R2118</f>
        <v>0</v>
      </c>
      <c r="C2183" t="str" cm="1">
        <f t="array" ref="C2183">_xlfn.IFS('Paraclinicos '!Q2118="","",'Paraclinicos '!Q2118&gt;60,3,'Paraclinicos '!Q2118&lt;=60,1)</f>
        <v/>
      </c>
      <c r="D2183" t="str">
        <f>IFERROR(IF(INDEX('BD Demog para scores enalazar'!BC$2:BC$3000,MATCH(Formulas!A2183,'BD Demog para scores enalazar'!A$2:A$3000,0))=0,"SI","NO"),"")</f>
        <v/>
      </c>
      <c r="E2183" t="str" cm="1">
        <f t="array" ref="E2183">_xlfn.IFS(D2183="","",D2183="SI",4,D2183="NO",1)</f>
        <v/>
      </c>
      <c r="F2183" t="str" cm="1">
        <f t="array" ref="F2183">_xlfn.IFS('Paraclinicos '!B2118="","",'Paraclinicos '!B2118&gt;1,1,'Paraclinicos '!B2118&lt;=1,3)</f>
        <v/>
      </c>
      <c r="G2183" t="str" cm="1">
        <f t="array" ref="G2183">_xlfn.IFS('Paraclinicos '!D2118="","",AND('Paraclinicos '!D2118&gt;=250,'Paraclinicos '!D2118&lt;=500),2,'Paraclinicos '!D2118&gt;500,3,'Paraclinicos '!D2118&lt;250,1)</f>
        <v/>
      </c>
      <c r="H2183" s="50" t="str">
        <f t="shared" si="103"/>
        <v/>
      </c>
      <c r="I2183" t="str" cm="1">
        <f t="array" ref="I2183">_xlfn.IFS('Paraclinicos '!Q2118="","",'Paraclinicos '!Q2118&gt;=65,1,'Paraclinicos '!Q2118&lt;65,0)</f>
        <v/>
      </c>
      <c r="J2183" t="str" cm="1">
        <f t="array" ref="J2183">_xlfn.IFS('Paraclinicos '!I2118="","",'Paraclinicos '!I2118&gt;7,1,'Paraclinicos '!I2118&lt;=7,0)</f>
        <v/>
      </c>
      <c r="K2183" t="str" cm="1">
        <f t="array" ref="K2183">_xlfn.IFS('Paraclinicos '!W2118="","",'Paraclinicos '!W2118&lt;=8,1,'Paraclinicos '!W2118&gt;8,0)</f>
        <v/>
      </c>
      <c r="L2183" t="str" cm="1">
        <f t="array" ref="L2183">_xlfn.IFS('Paraclinicos '!S2118="","",'Paraclinicos '!S2118&gt;=30,1,'Paraclinicos '!S2118&lt;30,0)</f>
        <v/>
      </c>
      <c r="M2183" t="str" cm="1">
        <f t="array" ref="M2183">_xlfn.IFS(OR('Paraclinicos '!T2118="",'Paraclinicos '!U2118=""),"",OR('Paraclinicos '!T2118&lt;=90,'Paraclinicos '!U2118&lt;=60),1,OR('Paraclinicos '!T2118&gt;90,'Paraclinicos '!U2118&gt;60),0)</f>
        <v/>
      </c>
      <c r="N2183" s="45" t="str">
        <f t="shared" si="104"/>
        <v/>
      </c>
      <c r="O2183" t="str" cm="1">
        <f t="array" ref="O2183">_xlfn.IFS(OR('Paraclinicos '!M2118="",'Paraclinicos '!N2118="",'Paraclinicos '!N2118=0),"",'Paraclinicos '!M2118/'Paraclinicos '!N2118&lt;100,4,'Paraclinicos '!M2118/'Paraclinicos '!N2118&lt;200,3,'Paraclinicos '!M2118/'Paraclinicos '!N2118&lt;300,2,'Paraclinicos '!M2118/'Paraclinicos '!N2118&lt;400,1,'Paraclinicos '!M2118/'Paraclinicos '!N2118&gt;=400,0)</f>
        <v/>
      </c>
      <c r="P2183" t="str" cm="1">
        <f t="array" ref="P2183">_xlfn.IFS('Paraclinicos '!C2118="","",'Paraclinicos '!C2118&lt;20,4,'Paraclinicos '!C2118&lt;50,3,'Paraclinicos '!C2118&lt;100,2,'Paraclinicos '!C2118&lt;150,1,'Paraclinicos '!C2118&gt;150,0)</f>
        <v/>
      </c>
      <c r="Q2183" t="str" cm="1">
        <f t="array" ref="Q2183">_xlfn.IFS('Paraclinicos '!O2118="","",'Paraclinicos '!O2118&lt;1.2,0,'Paraclinicos '!O2118&lt;2,1,'Paraclinicos '!O2118&lt;3.5,2,'Paraclinicos '!O2118&lt;5,3,'Paraclinicos '!O2118&gt;5,4)</f>
        <v/>
      </c>
      <c r="R2183" t="str" cm="1">
        <f t="array" ref="R2183">_xlfn.IFS('Paraclinicos '!J2118="","",'Paraclinicos '!J2118&lt;1.2,0,'Paraclinicos '!J2118&lt;2,1,'Paraclinicos '!J2118&lt;6,2,'Paraclinicos '!J2118&lt;12,3,'Paraclinicos '!J2118&gt;=12,4)</f>
        <v/>
      </c>
      <c r="S2183" t="str" cm="1">
        <f t="array" ref="S2183">_xlfn.IFS('Paraclinicos '!Y2118="","",'Paraclinicos '!Y2118&lt;70,1,'Paraclinicos '!Y2118&gt;=70,0)</f>
        <v/>
      </c>
      <c r="T2183" t="str" cm="1">
        <f t="array" ref="T2183">_xlfn.IFS('Paraclinicos '!W2118="","",'Paraclinicos '!W2118&lt;6,4,'Paraclinicos '!W2118&lt;10,3,'Paraclinicos '!W2118&lt;13,2,'Paraclinicos '!W2118&lt;15,1,'Paraclinicos '!W2118=15,0)</f>
        <v/>
      </c>
      <c r="U2183" s="54" t="str">
        <f t="shared" si="102"/>
        <v/>
      </c>
      <c r="V2183" t="str" cm="1">
        <f t="array" ref="V2183">_xlfn.IFS('Paraclinicos '!S2118="","",OR('Paraclinicos '!S2118&lt;=8,'Paraclinicos '!S2118&gt;=25),3,'Paraclinicos '!S2118&lt;12,1,'Paraclinicos '!S2118&lt;21,0,'Paraclinicos '!S2118&lt;25,2)</f>
        <v/>
      </c>
      <c r="W2183" t="str">
        <f>IFERROR(IF(INDEX('BD Demog para scores enalazar'!Y$2:'BD Demog para scores enalazar'!Y$3000,MATCH(Formulas!A2183,'BD Demog para scores enalazar'!A$2:'BD Demog para scores enalazar'!A$3000,0))=1,"SI","NO"),"")</f>
        <v/>
      </c>
      <c r="X2183" s="9" t="str">
        <f>IFERROR(IF(INDEX('BD Demog para scores enalazar'!AJ$2:'BD Demog para scores enalazar'!AJ$3000,MATCH(Formulas!A2183,'BD Demog para scores enalazar'!A$2:'BD Demog para scores enalazar'!A$3000,0))=1,"SI","NO"),"")</f>
        <v/>
      </c>
      <c r="Y2183" t="str" cm="1">
        <f t="array" ref="Y2183">IF(AND(W2183="NO",X2183="NO"),_xlfn.IFS('Paraclinicos '!K2118&lt;=91,3,'Paraclinicos '!K2118&lt;94,2,'Paraclinicos '!K2118&lt;96,1,'Paraclinicos '!K2118&gt;=96,0),"")</f>
        <v/>
      </c>
      <c r="Z2183" t="str" cm="1">
        <f t="array" ref="Z2183">IF(OR(W2183="SI",X2183="SI"),_xlfn.IFS(OR(AND('Paraclinicos '!K2119&lt;=83),AND('Paraclinicos '!K2119&gt;=97,AA2183=2)),3,OR(AND('Paraclinicos '!K2119&lt;=86),AND('Paraclinicos '!K2119&gt;=94,AA2183=2)),2,OR(AND('Paraclinicos '!K2119&lt;=88),AND('Paraclinicos '!K2119&gt;=92,AA2183=2)),1,OR(AND('Paraclinicos '!K2119&gt;=88,'Paraclinicos '!K2119&lt;=92),AND('Paraclinicos '!K2119&gt;=93,AA2183=0)),0),"")</f>
        <v/>
      </c>
      <c r="AA2183" t="str" cm="1">
        <f t="array" ref="AA2183">_xlfn.IFS('Paraclinicos '!E2118="","",'Paraclinicos '!E2118="Oxigeno",2,'Paraclinicos '!E2118="Aire",0)</f>
        <v/>
      </c>
    </row>
    <row r="2184" spans="1:27" x14ac:dyDescent="0.25">
      <c r="A2184">
        <f>'Paraclinicos '!A2119</f>
        <v>0</v>
      </c>
      <c r="B2184" s="3">
        <f>'Paraclinicos '!R2119</f>
        <v>0</v>
      </c>
      <c r="C2184" t="str" cm="1">
        <f t="array" ref="C2184">_xlfn.IFS('Paraclinicos '!Q2119="","",'Paraclinicos '!Q2119&gt;60,3,'Paraclinicos '!Q2119&lt;=60,1)</f>
        <v/>
      </c>
      <c r="D2184" t="str">
        <f>IFERROR(IF(INDEX('BD Demog para scores enalazar'!BC$2:BC$3000,MATCH(Formulas!A2184,'BD Demog para scores enalazar'!A$2:A$3000,0))=0,"SI","NO"),"")</f>
        <v/>
      </c>
      <c r="E2184" t="str" cm="1">
        <f t="array" ref="E2184">_xlfn.IFS(D2184="","",D2184="SI",4,D2184="NO",1)</f>
        <v/>
      </c>
      <c r="F2184" t="str" cm="1">
        <f t="array" ref="F2184">_xlfn.IFS('Paraclinicos '!B2119="","",'Paraclinicos '!B2119&gt;1,1,'Paraclinicos '!B2119&lt;=1,3)</f>
        <v/>
      </c>
      <c r="G2184" t="str" cm="1">
        <f t="array" ref="G2184">_xlfn.IFS('Paraclinicos '!D2119="","",AND('Paraclinicos '!D2119&gt;=250,'Paraclinicos '!D2119&lt;=500),2,'Paraclinicos '!D2119&gt;500,3,'Paraclinicos '!D2119&lt;250,1)</f>
        <v/>
      </c>
      <c r="H2184" s="50" t="str">
        <f t="shared" si="103"/>
        <v/>
      </c>
      <c r="I2184" t="str" cm="1">
        <f t="array" ref="I2184">_xlfn.IFS('Paraclinicos '!Q2119="","",'Paraclinicos '!Q2119&gt;=65,1,'Paraclinicos '!Q2119&lt;65,0)</f>
        <v/>
      </c>
      <c r="J2184" t="str" cm="1">
        <f t="array" ref="J2184">_xlfn.IFS('Paraclinicos '!I2119="","",'Paraclinicos '!I2119&gt;7,1,'Paraclinicos '!I2119&lt;=7,0)</f>
        <v/>
      </c>
      <c r="K2184" t="str" cm="1">
        <f t="array" ref="K2184">_xlfn.IFS('Paraclinicos '!W2119="","",'Paraclinicos '!W2119&lt;=8,1,'Paraclinicos '!W2119&gt;8,0)</f>
        <v/>
      </c>
      <c r="L2184" t="str" cm="1">
        <f t="array" ref="L2184">_xlfn.IFS('Paraclinicos '!S2119="","",'Paraclinicos '!S2119&gt;=30,1,'Paraclinicos '!S2119&lt;30,0)</f>
        <v/>
      </c>
      <c r="M2184" t="str" cm="1">
        <f t="array" ref="M2184">_xlfn.IFS(OR('Paraclinicos '!T2119="",'Paraclinicos '!U2119=""),"",OR('Paraclinicos '!T2119&lt;=90,'Paraclinicos '!U2119&lt;=60),1,OR('Paraclinicos '!T2119&gt;90,'Paraclinicos '!U2119&gt;60),0)</f>
        <v/>
      </c>
      <c r="N2184" s="45" t="str">
        <f t="shared" si="104"/>
        <v/>
      </c>
      <c r="O2184" t="str" cm="1">
        <f t="array" ref="O2184">_xlfn.IFS(OR('Paraclinicos '!M2119="",'Paraclinicos '!N2119="",'Paraclinicos '!N2119=0),"",'Paraclinicos '!M2119/'Paraclinicos '!N2119&lt;100,4,'Paraclinicos '!M2119/'Paraclinicos '!N2119&lt;200,3,'Paraclinicos '!M2119/'Paraclinicos '!N2119&lt;300,2,'Paraclinicos '!M2119/'Paraclinicos '!N2119&lt;400,1,'Paraclinicos '!M2119/'Paraclinicos '!N2119&gt;=400,0)</f>
        <v/>
      </c>
      <c r="P2184" t="str" cm="1">
        <f t="array" ref="P2184">_xlfn.IFS('Paraclinicos '!C2119="","",'Paraclinicos '!C2119&lt;20,4,'Paraclinicos '!C2119&lt;50,3,'Paraclinicos '!C2119&lt;100,2,'Paraclinicos '!C2119&lt;150,1,'Paraclinicos '!C2119&gt;150,0)</f>
        <v/>
      </c>
      <c r="Q2184" t="str" cm="1">
        <f t="array" ref="Q2184">_xlfn.IFS('Paraclinicos '!O2119="","",'Paraclinicos '!O2119&lt;1.2,0,'Paraclinicos '!O2119&lt;2,1,'Paraclinicos '!O2119&lt;3.5,2,'Paraclinicos '!O2119&lt;5,3,'Paraclinicos '!O2119&gt;5,4)</f>
        <v/>
      </c>
      <c r="R2184" t="str" cm="1">
        <f t="array" ref="R2184">_xlfn.IFS('Paraclinicos '!J2119="","",'Paraclinicos '!J2119&lt;1.2,0,'Paraclinicos '!J2119&lt;2,1,'Paraclinicos '!J2119&lt;6,2,'Paraclinicos '!J2119&lt;12,3,'Paraclinicos '!J2119&gt;=12,4)</f>
        <v/>
      </c>
      <c r="S2184" t="str" cm="1">
        <f t="array" ref="S2184">_xlfn.IFS('Paraclinicos '!Y2119="","",'Paraclinicos '!Y2119&lt;70,1,'Paraclinicos '!Y2119&gt;=70,0)</f>
        <v/>
      </c>
      <c r="T2184" t="str" cm="1">
        <f t="array" ref="T2184">_xlfn.IFS('Paraclinicos '!W2119="","",'Paraclinicos '!W2119&lt;6,4,'Paraclinicos '!W2119&lt;10,3,'Paraclinicos '!W2119&lt;13,2,'Paraclinicos '!W2119&lt;15,1,'Paraclinicos '!W2119=15,0)</f>
        <v/>
      </c>
      <c r="U2184" s="54" t="str">
        <f t="shared" si="102"/>
        <v/>
      </c>
      <c r="V2184" t="str" cm="1">
        <f t="array" ref="V2184">_xlfn.IFS('Paraclinicos '!S2119="","",OR('Paraclinicos '!S2119&lt;=8,'Paraclinicos '!S2119&gt;=25),3,'Paraclinicos '!S2119&lt;12,1,'Paraclinicos '!S2119&lt;21,0,'Paraclinicos '!S2119&lt;25,2)</f>
        <v/>
      </c>
      <c r="W2184" t="str">
        <f>IFERROR(IF(INDEX('BD Demog para scores enalazar'!Y$2:'BD Demog para scores enalazar'!Y$3000,MATCH(Formulas!A2184,'BD Demog para scores enalazar'!A$2:'BD Demog para scores enalazar'!A$3000,0))=1,"SI","NO"),"")</f>
        <v/>
      </c>
      <c r="X2184" s="9" t="str">
        <f>IFERROR(IF(INDEX('BD Demog para scores enalazar'!AJ$2:'BD Demog para scores enalazar'!AJ$3000,MATCH(Formulas!A2184,'BD Demog para scores enalazar'!A$2:'BD Demog para scores enalazar'!A$3000,0))=1,"SI","NO"),"")</f>
        <v/>
      </c>
      <c r="Y2184" t="str" cm="1">
        <f t="array" ref="Y2184">IF(AND(W2184="NO",X2184="NO"),_xlfn.IFS('Paraclinicos '!K2119&lt;=91,3,'Paraclinicos '!K2119&lt;94,2,'Paraclinicos '!K2119&lt;96,1,'Paraclinicos '!K2119&gt;=96,0),"")</f>
        <v/>
      </c>
      <c r="Z2184" t="str" cm="1">
        <f t="array" ref="Z2184">IF(OR(W2184="SI",X2184="SI"),_xlfn.IFS(OR(AND('Paraclinicos '!K2120&lt;=83),AND('Paraclinicos '!K2120&gt;=97,AA2184=2)),3,OR(AND('Paraclinicos '!K2120&lt;=86),AND('Paraclinicos '!K2120&gt;=94,AA2184=2)),2,OR(AND('Paraclinicos '!K2120&lt;=88),AND('Paraclinicos '!K2120&gt;=92,AA2184=2)),1,OR(AND('Paraclinicos '!K2120&gt;=88,'Paraclinicos '!K2120&lt;=92),AND('Paraclinicos '!K2120&gt;=93,AA2184=0)),0),"")</f>
        <v/>
      </c>
      <c r="AA2184" t="str" cm="1">
        <f t="array" ref="AA2184">_xlfn.IFS('Paraclinicos '!E2119="","",'Paraclinicos '!E2119="Oxigeno",2,'Paraclinicos '!E2119="Aire",0)</f>
        <v/>
      </c>
    </row>
    <row r="2185" spans="1:27" x14ac:dyDescent="0.25">
      <c r="A2185">
        <f>'Paraclinicos '!A2120</f>
        <v>0</v>
      </c>
      <c r="B2185" s="3">
        <f>'Paraclinicos '!R2120</f>
        <v>0</v>
      </c>
      <c r="C2185" t="str" cm="1">
        <f t="array" ref="C2185">_xlfn.IFS('Paraclinicos '!Q2120="","",'Paraclinicos '!Q2120&gt;60,3,'Paraclinicos '!Q2120&lt;=60,1)</f>
        <v/>
      </c>
      <c r="D2185" t="str">
        <f>IFERROR(IF(INDEX('BD Demog para scores enalazar'!BC$2:BC$3000,MATCH(Formulas!A2185,'BD Demog para scores enalazar'!A$2:A$3000,0))=0,"SI","NO"),"")</f>
        <v/>
      </c>
      <c r="E2185" t="str" cm="1">
        <f t="array" ref="E2185">_xlfn.IFS(D2185="","",D2185="SI",4,D2185="NO",1)</f>
        <v/>
      </c>
      <c r="F2185" t="str" cm="1">
        <f t="array" ref="F2185">_xlfn.IFS('Paraclinicos '!B2120="","",'Paraclinicos '!B2120&gt;1,1,'Paraclinicos '!B2120&lt;=1,3)</f>
        <v/>
      </c>
      <c r="G2185" t="str" cm="1">
        <f t="array" ref="G2185">_xlfn.IFS('Paraclinicos '!D2120="","",AND('Paraclinicos '!D2120&gt;=250,'Paraclinicos '!D2120&lt;=500),2,'Paraclinicos '!D2120&gt;500,3,'Paraclinicos '!D2120&lt;250,1)</f>
        <v/>
      </c>
      <c r="H2185" s="50" t="str">
        <f t="shared" si="103"/>
        <v/>
      </c>
      <c r="I2185" t="str" cm="1">
        <f t="array" ref="I2185">_xlfn.IFS('Paraclinicos '!Q2120="","",'Paraclinicos '!Q2120&gt;=65,1,'Paraclinicos '!Q2120&lt;65,0)</f>
        <v/>
      </c>
      <c r="J2185" t="str" cm="1">
        <f t="array" ref="J2185">_xlfn.IFS('Paraclinicos '!I2120="","",'Paraclinicos '!I2120&gt;7,1,'Paraclinicos '!I2120&lt;=7,0)</f>
        <v/>
      </c>
      <c r="K2185" t="str" cm="1">
        <f t="array" ref="K2185">_xlfn.IFS('Paraclinicos '!W2120="","",'Paraclinicos '!W2120&lt;=8,1,'Paraclinicos '!W2120&gt;8,0)</f>
        <v/>
      </c>
      <c r="L2185" t="str" cm="1">
        <f t="array" ref="L2185">_xlfn.IFS('Paraclinicos '!S2120="","",'Paraclinicos '!S2120&gt;=30,1,'Paraclinicos '!S2120&lt;30,0)</f>
        <v/>
      </c>
      <c r="M2185" t="str" cm="1">
        <f t="array" ref="M2185">_xlfn.IFS(OR('Paraclinicos '!T2120="",'Paraclinicos '!U2120=""),"",OR('Paraclinicos '!T2120&lt;=90,'Paraclinicos '!U2120&lt;=60),1,OR('Paraclinicos '!T2120&gt;90,'Paraclinicos '!U2120&gt;60),0)</f>
        <v/>
      </c>
      <c r="N2185" s="45" t="str">
        <f t="shared" si="104"/>
        <v/>
      </c>
      <c r="O2185" t="str" cm="1">
        <f t="array" ref="O2185">_xlfn.IFS(OR('Paraclinicos '!M2120="",'Paraclinicos '!N2120="",'Paraclinicos '!N2120=0),"",'Paraclinicos '!M2120/'Paraclinicos '!N2120&lt;100,4,'Paraclinicos '!M2120/'Paraclinicos '!N2120&lt;200,3,'Paraclinicos '!M2120/'Paraclinicos '!N2120&lt;300,2,'Paraclinicos '!M2120/'Paraclinicos '!N2120&lt;400,1,'Paraclinicos '!M2120/'Paraclinicos '!N2120&gt;=400,0)</f>
        <v/>
      </c>
      <c r="P2185" t="str" cm="1">
        <f t="array" ref="P2185">_xlfn.IFS('Paraclinicos '!C2120="","",'Paraclinicos '!C2120&lt;20,4,'Paraclinicos '!C2120&lt;50,3,'Paraclinicos '!C2120&lt;100,2,'Paraclinicos '!C2120&lt;150,1,'Paraclinicos '!C2120&gt;150,0)</f>
        <v/>
      </c>
      <c r="Q2185" t="str" cm="1">
        <f t="array" ref="Q2185">_xlfn.IFS('Paraclinicos '!O2120="","",'Paraclinicos '!O2120&lt;1.2,0,'Paraclinicos '!O2120&lt;2,1,'Paraclinicos '!O2120&lt;3.5,2,'Paraclinicos '!O2120&lt;5,3,'Paraclinicos '!O2120&gt;5,4)</f>
        <v/>
      </c>
      <c r="R2185" t="str" cm="1">
        <f t="array" ref="R2185">_xlfn.IFS('Paraclinicos '!J2120="","",'Paraclinicos '!J2120&lt;1.2,0,'Paraclinicos '!J2120&lt;2,1,'Paraclinicos '!J2120&lt;6,2,'Paraclinicos '!J2120&lt;12,3,'Paraclinicos '!J2120&gt;=12,4)</f>
        <v/>
      </c>
      <c r="S2185" t="str" cm="1">
        <f t="array" ref="S2185">_xlfn.IFS('Paraclinicos '!Y2120="","",'Paraclinicos '!Y2120&lt;70,1,'Paraclinicos '!Y2120&gt;=70,0)</f>
        <v/>
      </c>
      <c r="T2185" t="str" cm="1">
        <f t="array" ref="T2185">_xlfn.IFS('Paraclinicos '!W2120="","",'Paraclinicos '!W2120&lt;6,4,'Paraclinicos '!W2120&lt;10,3,'Paraclinicos '!W2120&lt;13,2,'Paraclinicos '!W2120&lt;15,1,'Paraclinicos '!W2120=15,0)</f>
        <v/>
      </c>
      <c r="U2185" s="54" t="str">
        <f t="shared" si="102"/>
        <v/>
      </c>
      <c r="V2185" t="str" cm="1">
        <f t="array" ref="V2185">_xlfn.IFS('Paraclinicos '!S2120="","",OR('Paraclinicos '!S2120&lt;=8,'Paraclinicos '!S2120&gt;=25),3,'Paraclinicos '!S2120&lt;12,1,'Paraclinicos '!S2120&lt;21,0,'Paraclinicos '!S2120&lt;25,2)</f>
        <v/>
      </c>
      <c r="W2185" t="str">
        <f>IFERROR(IF(INDEX('BD Demog para scores enalazar'!Y$2:'BD Demog para scores enalazar'!Y$3000,MATCH(Formulas!A2185,'BD Demog para scores enalazar'!A$2:'BD Demog para scores enalazar'!A$3000,0))=1,"SI","NO"),"")</f>
        <v/>
      </c>
      <c r="X2185" s="9" t="str">
        <f>IFERROR(IF(INDEX('BD Demog para scores enalazar'!AJ$2:'BD Demog para scores enalazar'!AJ$3000,MATCH(Formulas!A2185,'BD Demog para scores enalazar'!A$2:'BD Demog para scores enalazar'!A$3000,0))=1,"SI","NO"),"")</f>
        <v/>
      </c>
      <c r="Y2185" t="str" cm="1">
        <f t="array" ref="Y2185">IF(AND(W2185="NO",X2185="NO"),_xlfn.IFS('Paraclinicos '!K2120&lt;=91,3,'Paraclinicos '!K2120&lt;94,2,'Paraclinicos '!K2120&lt;96,1,'Paraclinicos '!K2120&gt;=96,0),"")</f>
        <v/>
      </c>
      <c r="Z2185" t="str" cm="1">
        <f t="array" ref="Z2185">IF(OR(W2185="SI",X2185="SI"),_xlfn.IFS(OR(AND('Paraclinicos '!K2121&lt;=83),AND('Paraclinicos '!K2121&gt;=97,AA2185=2)),3,OR(AND('Paraclinicos '!K2121&lt;=86),AND('Paraclinicos '!K2121&gt;=94,AA2185=2)),2,OR(AND('Paraclinicos '!K2121&lt;=88),AND('Paraclinicos '!K2121&gt;=92,AA2185=2)),1,OR(AND('Paraclinicos '!K2121&gt;=88,'Paraclinicos '!K2121&lt;=92),AND('Paraclinicos '!K2121&gt;=93,AA2185=0)),0),"")</f>
        <v/>
      </c>
      <c r="AA2185" t="str" cm="1">
        <f t="array" ref="AA2185">_xlfn.IFS('Paraclinicos '!E2120="","",'Paraclinicos '!E2120="Oxigeno",2,'Paraclinicos '!E2120="Aire",0)</f>
        <v/>
      </c>
    </row>
    <row r="2186" spans="1:27" x14ac:dyDescent="0.25">
      <c r="A2186">
        <f>'Paraclinicos '!A2121</f>
        <v>0</v>
      </c>
      <c r="B2186" s="3">
        <f>'Paraclinicos '!R2121</f>
        <v>0</v>
      </c>
      <c r="C2186" t="str" cm="1">
        <f t="array" ref="C2186">_xlfn.IFS('Paraclinicos '!Q2121="","",'Paraclinicos '!Q2121&gt;60,3,'Paraclinicos '!Q2121&lt;=60,1)</f>
        <v/>
      </c>
      <c r="D2186" t="str">
        <f>IFERROR(IF(INDEX('BD Demog para scores enalazar'!BC$2:BC$3000,MATCH(Formulas!A2186,'BD Demog para scores enalazar'!A$2:A$3000,0))=0,"SI","NO"),"")</f>
        <v/>
      </c>
      <c r="E2186" t="str" cm="1">
        <f t="array" ref="E2186">_xlfn.IFS(D2186="","",D2186="SI",4,D2186="NO",1)</f>
        <v/>
      </c>
      <c r="F2186" t="str" cm="1">
        <f t="array" ref="F2186">_xlfn.IFS('Paraclinicos '!B2121="","",'Paraclinicos '!B2121&gt;1,1,'Paraclinicos '!B2121&lt;=1,3)</f>
        <v/>
      </c>
      <c r="G2186" t="str" cm="1">
        <f t="array" ref="G2186">_xlfn.IFS('Paraclinicos '!D2121="","",AND('Paraclinicos '!D2121&gt;=250,'Paraclinicos '!D2121&lt;=500),2,'Paraclinicos '!D2121&gt;500,3,'Paraclinicos '!D2121&lt;250,1)</f>
        <v/>
      </c>
      <c r="H2186" s="50" t="str">
        <f t="shared" si="103"/>
        <v/>
      </c>
      <c r="I2186" t="str" cm="1">
        <f t="array" ref="I2186">_xlfn.IFS('Paraclinicos '!Q2121="","",'Paraclinicos '!Q2121&gt;=65,1,'Paraclinicos '!Q2121&lt;65,0)</f>
        <v/>
      </c>
      <c r="J2186" t="str" cm="1">
        <f t="array" ref="J2186">_xlfn.IFS('Paraclinicos '!I2121="","",'Paraclinicos '!I2121&gt;7,1,'Paraclinicos '!I2121&lt;=7,0)</f>
        <v/>
      </c>
      <c r="K2186" t="str" cm="1">
        <f t="array" ref="K2186">_xlfn.IFS('Paraclinicos '!W2121="","",'Paraclinicos '!W2121&lt;=8,1,'Paraclinicos '!W2121&gt;8,0)</f>
        <v/>
      </c>
      <c r="L2186" t="str" cm="1">
        <f t="array" ref="L2186">_xlfn.IFS('Paraclinicos '!S2121="","",'Paraclinicos '!S2121&gt;=30,1,'Paraclinicos '!S2121&lt;30,0)</f>
        <v/>
      </c>
      <c r="M2186" t="str" cm="1">
        <f t="array" ref="M2186">_xlfn.IFS(OR('Paraclinicos '!T2121="",'Paraclinicos '!U2121=""),"",OR('Paraclinicos '!T2121&lt;=90,'Paraclinicos '!U2121&lt;=60),1,OR('Paraclinicos '!T2121&gt;90,'Paraclinicos '!U2121&gt;60),0)</f>
        <v/>
      </c>
      <c r="N2186" s="45" t="str">
        <f t="shared" si="104"/>
        <v/>
      </c>
      <c r="O2186" t="str" cm="1">
        <f t="array" ref="O2186">_xlfn.IFS(OR('Paraclinicos '!M2121="",'Paraclinicos '!N2121="",'Paraclinicos '!N2121=0),"",'Paraclinicos '!M2121/'Paraclinicos '!N2121&lt;100,4,'Paraclinicos '!M2121/'Paraclinicos '!N2121&lt;200,3,'Paraclinicos '!M2121/'Paraclinicos '!N2121&lt;300,2,'Paraclinicos '!M2121/'Paraclinicos '!N2121&lt;400,1,'Paraclinicos '!M2121/'Paraclinicos '!N2121&gt;=400,0)</f>
        <v/>
      </c>
      <c r="P2186" t="str" cm="1">
        <f t="array" ref="P2186">_xlfn.IFS('Paraclinicos '!C2121="","",'Paraclinicos '!C2121&lt;20,4,'Paraclinicos '!C2121&lt;50,3,'Paraclinicos '!C2121&lt;100,2,'Paraclinicos '!C2121&lt;150,1,'Paraclinicos '!C2121&gt;150,0)</f>
        <v/>
      </c>
      <c r="Q2186" t="str" cm="1">
        <f t="array" ref="Q2186">_xlfn.IFS('Paraclinicos '!O2121="","",'Paraclinicos '!O2121&lt;1.2,0,'Paraclinicos '!O2121&lt;2,1,'Paraclinicos '!O2121&lt;3.5,2,'Paraclinicos '!O2121&lt;5,3,'Paraclinicos '!O2121&gt;5,4)</f>
        <v/>
      </c>
      <c r="R2186" t="str" cm="1">
        <f t="array" ref="R2186">_xlfn.IFS('Paraclinicos '!J2121="","",'Paraclinicos '!J2121&lt;1.2,0,'Paraclinicos '!J2121&lt;2,1,'Paraclinicos '!J2121&lt;6,2,'Paraclinicos '!J2121&lt;12,3,'Paraclinicos '!J2121&gt;=12,4)</f>
        <v/>
      </c>
      <c r="S2186" t="str" cm="1">
        <f t="array" ref="S2186">_xlfn.IFS('Paraclinicos '!Y2121="","",'Paraclinicos '!Y2121&lt;70,1,'Paraclinicos '!Y2121&gt;=70,0)</f>
        <v/>
      </c>
      <c r="T2186" t="str" cm="1">
        <f t="array" ref="T2186">_xlfn.IFS('Paraclinicos '!W2121="","",'Paraclinicos '!W2121&lt;6,4,'Paraclinicos '!W2121&lt;10,3,'Paraclinicos '!W2121&lt;13,2,'Paraclinicos '!W2121&lt;15,1,'Paraclinicos '!W2121=15,0)</f>
        <v/>
      </c>
      <c r="U2186" s="54" t="str">
        <f t="shared" si="102"/>
        <v/>
      </c>
      <c r="V2186" t="str" cm="1">
        <f t="array" ref="V2186">_xlfn.IFS('Paraclinicos '!S2121="","",OR('Paraclinicos '!S2121&lt;=8,'Paraclinicos '!S2121&gt;=25),3,'Paraclinicos '!S2121&lt;12,1,'Paraclinicos '!S2121&lt;21,0,'Paraclinicos '!S2121&lt;25,2)</f>
        <v/>
      </c>
      <c r="W2186" t="str">
        <f>IFERROR(IF(INDEX('BD Demog para scores enalazar'!Y$2:'BD Demog para scores enalazar'!Y$3000,MATCH(Formulas!A2186,'BD Demog para scores enalazar'!A$2:'BD Demog para scores enalazar'!A$3000,0))=1,"SI","NO"),"")</f>
        <v/>
      </c>
      <c r="X2186" s="9" t="str">
        <f>IFERROR(IF(INDEX('BD Demog para scores enalazar'!AJ$2:'BD Demog para scores enalazar'!AJ$3000,MATCH(Formulas!A2186,'BD Demog para scores enalazar'!A$2:'BD Demog para scores enalazar'!A$3000,0))=1,"SI","NO"),"")</f>
        <v/>
      </c>
      <c r="Y2186" t="str" cm="1">
        <f t="array" ref="Y2186">IF(AND(W2186="NO",X2186="NO"),_xlfn.IFS('Paraclinicos '!K2121&lt;=91,3,'Paraclinicos '!K2121&lt;94,2,'Paraclinicos '!K2121&lt;96,1,'Paraclinicos '!K2121&gt;=96,0),"")</f>
        <v/>
      </c>
      <c r="Z2186" t="str" cm="1">
        <f t="array" ref="Z2186">IF(OR(W2186="SI",X2186="SI"),_xlfn.IFS(OR(AND('Paraclinicos '!K2122&lt;=83),AND('Paraclinicos '!K2122&gt;=97,AA2186=2)),3,OR(AND('Paraclinicos '!K2122&lt;=86),AND('Paraclinicos '!K2122&gt;=94,AA2186=2)),2,OR(AND('Paraclinicos '!K2122&lt;=88),AND('Paraclinicos '!K2122&gt;=92,AA2186=2)),1,OR(AND('Paraclinicos '!K2122&gt;=88,'Paraclinicos '!K2122&lt;=92),AND('Paraclinicos '!K2122&gt;=93,AA2186=0)),0),"")</f>
        <v/>
      </c>
      <c r="AA2186" t="str" cm="1">
        <f t="array" ref="AA2186">_xlfn.IFS('Paraclinicos '!E2121="","",'Paraclinicos '!E2121="Oxigeno",2,'Paraclinicos '!E2121="Aire",0)</f>
        <v/>
      </c>
    </row>
    <row r="2187" spans="1:27" x14ac:dyDescent="0.25">
      <c r="A2187">
        <f>'Paraclinicos '!A2122</f>
        <v>0</v>
      </c>
      <c r="B2187" s="3">
        <f>'Paraclinicos '!R2122</f>
        <v>0</v>
      </c>
      <c r="C2187" t="str" cm="1">
        <f t="array" ref="C2187">_xlfn.IFS('Paraclinicos '!Q2122="","",'Paraclinicos '!Q2122&gt;60,3,'Paraclinicos '!Q2122&lt;=60,1)</f>
        <v/>
      </c>
      <c r="D2187" t="str">
        <f>IFERROR(IF(INDEX('BD Demog para scores enalazar'!BC$2:BC$3000,MATCH(Formulas!A2187,'BD Demog para scores enalazar'!A$2:A$3000,0))=0,"SI","NO"),"")</f>
        <v/>
      </c>
      <c r="E2187" t="str" cm="1">
        <f t="array" ref="E2187">_xlfn.IFS(D2187="","",D2187="SI",4,D2187="NO",1)</f>
        <v/>
      </c>
      <c r="F2187" t="str" cm="1">
        <f t="array" ref="F2187">_xlfn.IFS('Paraclinicos '!B2122="","",'Paraclinicos '!B2122&gt;1,1,'Paraclinicos '!B2122&lt;=1,3)</f>
        <v/>
      </c>
      <c r="G2187" t="str" cm="1">
        <f t="array" ref="G2187">_xlfn.IFS('Paraclinicos '!D2122="","",AND('Paraclinicos '!D2122&gt;=250,'Paraclinicos '!D2122&lt;=500),2,'Paraclinicos '!D2122&gt;500,3,'Paraclinicos '!D2122&lt;250,1)</f>
        <v/>
      </c>
      <c r="H2187" s="50" t="str">
        <f t="shared" si="103"/>
        <v/>
      </c>
      <c r="I2187" t="str" cm="1">
        <f t="array" ref="I2187">_xlfn.IFS('Paraclinicos '!Q2122="","",'Paraclinicos '!Q2122&gt;=65,1,'Paraclinicos '!Q2122&lt;65,0)</f>
        <v/>
      </c>
      <c r="J2187" t="str" cm="1">
        <f t="array" ref="J2187">_xlfn.IFS('Paraclinicos '!I2122="","",'Paraclinicos '!I2122&gt;7,1,'Paraclinicos '!I2122&lt;=7,0)</f>
        <v/>
      </c>
      <c r="K2187" t="str" cm="1">
        <f t="array" ref="K2187">_xlfn.IFS('Paraclinicos '!W2122="","",'Paraclinicos '!W2122&lt;=8,1,'Paraclinicos '!W2122&gt;8,0)</f>
        <v/>
      </c>
      <c r="L2187" t="str" cm="1">
        <f t="array" ref="L2187">_xlfn.IFS('Paraclinicos '!S2122="","",'Paraclinicos '!S2122&gt;=30,1,'Paraclinicos '!S2122&lt;30,0)</f>
        <v/>
      </c>
      <c r="M2187" t="str" cm="1">
        <f t="array" ref="M2187">_xlfn.IFS(OR('Paraclinicos '!T2122="",'Paraclinicos '!U2122=""),"",OR('Paraclinicos '!T2122&lt;=90,'Paraclinicos '!U2122&lt;=60),1,OR('Paraclinicos '!T2122&gt;90,'Paraclinicos '!U2122&gt;60),0)</f>
        <v/>
      </c>
      <c r="N2187" s="45" t="str">
        <f t="shared" si="104"/>
        <v/>
      </c>
      <c r="O2187" t="str" cm="1">
        <f t="array" ref="O2187">_xlfn.IFS(OR('Paraclinicos '!M2122="",'Paraclinicos '!N2122="",'Paraclinicos '!N2122=0),"",'Paraclinicos '!M2122/'Paraclinicos '!N2122&lt;100,4,'Paraclinicos '!M2122/'Paraclinicos '!N2122&lt;200,3,'Paraclinicos '!M2122/'Paraclinicos '!N2122&lt;300,2,'Paraclinicos '!M2122/'Paraclinicos '!N2122&lt;400,1,'Paraclinicos '!M2122/'Paraclinicos '!N2122&gt;=400,0)</f>
        <v/>
      </c>
      <c r="P2187" t="str" cm="1">
        <f t="array" ref="P2187">_xlfn.IFS('Paraclinicos '!C2122="","",'Paraclinicos '!C2122&lt;20,4,'Paraclinicos '!C2122&lt;50,3,'Paraclinicos '!C2122&lt;100,2,'Paraclinicos '!C2122&lt;150,1,'Paraclinicos '!C2122&gt;150,0)</f>
        <v/>
      </c>
      <c r="Q2187" t="str" cm="1">
        <f t="array" ref="Q2187">_xlfn.IFS('Paraclinicos '!O2122="","",'Paraclinicos '!O2122&lt;1.2,0,'Paraclinicos '!O2122&lt;2,1,'Paraclinicos '!O2122&lt;3.5,2,'Paraclinicos '!O2122&lt;5,3,'Paraclinicos '!O2122&gt;5,4)</f>
        <v/>
      </c>
      <c r="R2187" t="str" cm="1">
        <f t="array" ref="R2187">_xlfn.IFS('Paraclinicos '!J2122="","",'Paraclinicos '!J2122&lt;1.2,0,'Paraclinicos '!J2122&lt;2,1,'Paraclinicos '!J2122&lt;6,2,'Paraclinicos '!J2122&lt;12,3,'Paraclinicos '!J2122&gt;=12,4)</f>
        <v/>
      </c>
      <c r="S2187" t="str" cm="1">
        <f t="array" ref="S2187">_xlfn.IFS('Paraclinicos '!Y2122="","",'Paraclinicos '!Y2122&lt;70,1,'Paraclinicos '!Y2122&gt;=70,0)</f>
        <v/>
      </c>
      <c r="T2187" t="str" cm="1">
        <f t="array" ref="T2187">_xlfn.IFS('Paraclinicos '!W2122="","",'Paraclinicos '!W2122&lt;6,4,'Paraclinicos '!W2122&lt;10,3,'Paraclinicos '!W2122&lt;13,2,'Paraclinicos '!W2122&lt;15,1,'Paraclinicos '!W2122=15,0)</f>
        <v/>
      </c>
      <c r="U2187" s="54" t="str">
        <f t="shared" si="102"/>
        <v/>
      </c>
      <c r="V2187" t="str" cm="1">
        <f t="array" ref="V2187">_xlfn.IFS('Paraclinicos '!S2122="","",OR('Paraclinicos '!S2122&lt;=8,'Paraclinicos '!S2122&gt;=25),3,'Paraclinicos '!S2122&lt;12,1,'Paraclinicos '!S2122&lt;21,0,'Paraclinicos '!S2122&lt;25,2)</f>
        <v/>
      </c>
      <c r="W2187" t="str">
        <f>IFERROR(IF(INDEX('BD Demog para scores enalazar'!Y$2:'BD Demog para scores enalazar'!Y$3000,MATCH(Formulas!A2187,'BD Demog para scores enalazar'!A$2:'BD Demog para scores enalazar'!A$3000,0))=1,"SI","NO"),"")</f>
        <v/>
      </c>
      <c r="X2187" s="9" t="str">
        <f>IFERROR(IF(INDEX('BD Demog para scores enalazar'!AJ$2:'BD Demog para scores enalazar'!AJ$3000,MATCH(Formulas!A2187,'BD Demog para scores enalazar'!A$2:'BD Demog para scores enalazar'!A$3000,0))=1,"SI","NO"),"")</f>
        <v/>
      </c>
      <c r="Y2187" t="str" cm="1">
        <f t="array" ref="Y2187">IF(AND(W2187="NO",X2187="NO"),_xlfn.IFS('Paraclinicos '!K2122&lt;=91,3,'Paraclinicos '!K2122&lt;94,2,'Paraclinicos '!K2122&lt;96,1,'Paraclinicos '!K2122&gt;=96,0),"")</f>
        <v/>
      </c>
      <c r="Z2187" t="str" cm="1">
        <f t="array" ref="Z2187">IF(OR(W2187="SI",X2187="SI"),_xlfn.IFS(OR(AND('Paraclinicos '!K2123&lt;=83),AND('Paraclinicos '!K2123&gt;=97,AA2187=2)),3,OR(AND('Paraclinicos '!K2123&lt;=86),AND('Paraclinicos '!K2123&gt;=94,AA2187=2)),2,OR(AND('Paraclinicos '!K2123&lt;=88),AND('Paraclinicos '!K2123&gt;=92,AA2187=2)),1,OR(AND('Paraclinicos '!K2123&gt;=88,'Paraclinicos '!K2123&lt;=92),AND('Paraclinicos '!K2123&gt;=93,AA2187=0)),0),"")</f>
        <v/>
      </c>
      <c r="AA2187" t="str" cm="1">
        <f t="array" ref="AA2187">_xlfn.IFS('Paraclinicos '!E2122="","",'Paraclinicos '!E2122="Oxigeno",2,'Paraclinicos '!E2122="Aire",0)</f>
        <v/>
      </c>
    </row>
    <row r="2188" spans="1:27" x14ac:dyDescent="0.25">
      <c r="A2188">
        <f>'Paraclinicos '!A2123</f>
        <v>0</v>
      </c>
      <c r="B2188" s="3">
        <f>'Paraclinicos '!R2123</f>
        <v>0</v>
      </c>
      <c r="C2188" t="str" cm="1">
        <f t="array" ref="C2188">_xlfn.IFS('Paraclinicos '!Q2123="","",'Paraclinicos '!Q2123&gt;60,3,'Paraclinicos '!Q2123&lt;=60,1)</f>
        <v/>
      </c>
      <c r="D2188" t="str">
        <f>IFERROR(IF(INDEX('BD Demog para scores enalazar'!BC$2:BC$3000,MATCH(Formulas!A2188,'BD Demog para scores enalazar'!A$2:A$3000,0))=0,"SI","NO"),"")</f>
        <v/>
      </c>
      <c r="E2188" t="str" cm="1">
        <f t="array" ref="E2188">_xlfn.IFS(D2188="","",D2188="SI",4,D2188="NO",1)</f>
        <v/>
      </c>
      <c r="F2188" t="str" cm="1">
        <f t="array" ref="F2188">_xlfn.IFS('Paraclinicos '!B2123="","",'Paraclinicos '!B2123&gt;1,1,'Paraclinicos '!B2123&lt;=1,3)</f>
        <v/>
      </c>
      <c r="G2188" t="str" cm="1">
        <f t="array" ref="G2188">_xlfn.IFS('Paraclinicos '!D2123="","",AND('Paraclinicos '!D2123&gt;=250,'Paraclinicos '!D2123&lt;=500),2,'Paraclinicos '!D2123&gt;500,3,'Paraclinicos '!D2123&lt;250,1)</f>
        <v/>
      </c>
      <c r="H2188" s="50" t="str">
        <f t="shared" si="103"/>
        <v/>
      </c>
      <c r="I2188" t="str" cm="1">
        <f t="array" ref="I2188">_xlfn.IFS('Paraclinicos '!Q2123="","",'Paraclinicos '!Q2123&gt;=65,1,'Paraclinicos '!Q2123&lt;65,0)</f>
        <v/>
      </c>
      <c r="J2188" t="str" cm="1">
        <f t="array" ref="J2188">_xlfn.IFS('Paraclinicos '!I2123="","",'Paraclinicos '!I2123&gt;7,1,'Paraclinicos '!I2123&lt;=7,0)</f>
        <v/>
      </c>
      <c r="K2188" t="str" cm="1">
        <f t="array" ref="K2188">_xlfn.IFS('Paraclinicos '!W2123="","",'Paraclinicos '!W2123&lt;=8,1,'Paraclinicos '!W2123&gt;8,0)</f>
        <v/>
      </c>
      <c r="L2188" t="str" cm="1">
        <f t="array" ref="L2188">_xlfn.IFS('Paraclinicos '!S2123="","",'Paraclinicos '!S2123&gt;=30,1,'Paraclinicos '!S2123&lt;30,0)</f>
        <v/>
      </c>
      <c r="M2188" t="str" cm="1">
        <f t="array" ref="M2188">_xlfn.IFS(OR('Paraclinicos '!T2123="",'Paraclinicos '!U2123=""),"",OR('Paraclinicos '!T2123&lt;=90,'Paraclinicos '!U2123&lt;=60),1,OR('Paraclinicos '!T2123&gt;90,'Paraclinicos '!U2123&gt;60),0)</f>
        <v/>
      </c>
      <c r="N2188" s="45" t="str">
        <f t="shared" si="104"/>
        <v/>
      </c>
      <c r="O2188" t="str" cm="1">
        <f t="array" ref="O2188">_xlfn.IFS(OR('Paraclinicos '!M2123="",'Paraclinicos '!N2123="",'Paraclinicos '!N2123=0),"",'Paraclinicos '!M2123/'Paraclinicos '!N2123&lt;100,4,'Paraclinicos '!M2123/'Paraclinicos '!N2123&lt;200,3,'Paraclinicos '!M2123/'Paraclinicos '!N2123&lt;300,2,'Paraclinicos '!M2123/'Paraclinicos '!N2123&lt;400,1,'Paraclinicos '!M2123/'Paraclinicos '!N2123&gt;=400,0)</f>
        <v/>
      </c>
      <c r="P2188" t="str" cm="1">
        <f t="array" ref="P2188">_xlfn.IFS('Paraclinicos '!C2123="","",'Paraclinicos '!C2123&lt;20,4,'Paraclinicos '!C2123&lt;50,3,'Paraclinicos '!C2123&lt;100,2,'Paraclinicos '!C2123&lt;150,1,'Paraclinicos '!C2123&gt;150,0)</f>
        <v/>
      </c>
      <c r="Q2188" t="str" cm="1">
        <f t="array" ref="Q2188">_xlfn.IFS('Paraclinicos '!O2123="","",'Paraclinicos '!O2123&lt;1.2,0,'Paraclinicos '!O2123&lt;2,1,'Paraclinicos '!O2123&lt;3.5,2,'Paraclinicos '!O2123&lt;5,3,'Paraclinicos '!O2123&gt;5,4)</f>
        <v/>
      </c>
      <c r="R2188" t="str" cm="1">
        <f t="array" ref="R2188">_xlfn.IFS('Paraclinicos '!J2123="","",'Paraclinicos '!J2123&lt;1.2,0,'Paraclinicos '!J2123&lt;2,1,'Paraclinicos '!J2123&lt;6,2,'Paraclinicos '!J2123&lt;12,3,'Paraclinicos '!J2123&gt;=12,4)</f>
        <v/>
      </c>
      <c r="S2188" t="str" cm="1">
        <f t="array" ref="S2188">_xlfn.IFS('Paraclinicos '!Y2123="","",'Paraclinicos '!Y2123&lt;70,1,'Paraclinicos '!Y2123&gt;=70,0)</f>
        <v/>
      </c>
      <c r="T2188" t="str" cm="1">
        <f t="array" ref="T2188">_xlfn.IFS('Paraclinicos '!W2123="","",'Paraclinicos '!W2123&lt;6,4,'Paraclinicos '!W2123&lt;10,3,'Paraclinicos '!W2123&lt;13,2,'Paraclinicos '!W2123&lt;15,1,'Paraclinicos '!W2123=15,0)</f>
        <v/>
      </c>
      <c r="U2188" s="54" t="str">
        <f t="shared" si="102"/>
        <v/>
      </c>
      <c r="V2188" t="str" cm="1">
        <f t="array" ref="V2188">_xlfn.IFS('Paraclinicos '!S2123="","",OR('Paraclinicos '!S2123&lt;=8,'Paraclinicos '!S2123&gt;=25),3,'Paraclinicos '!S2123&lt;12,1,'Paraclinicos '!S2123&lt;21,0,'Paraclinicos '!S2123&lt;25,2)</f>
        <v/>
      </c>
      <c r="W2188" t="str">
        <f>IFERROR(IF(INDEX('BD Demog para scores enalazar'!Y$2:'BD Demog para scores enalazar'!Y$3000,MATCH(Formulas!A2188,'BD Demog para scores enalazar'!A$2:'BD Demog para scores enalazar'!A$3000,0))=1,"SI","NO"),"")</f>
        <v/>
      </c>
      <c r="X2188" s="9" t="str">
        <f>IFERROR(IF(INDEX('BD Demog para scores enalazar'!AJ$2:'BD Demog para scores enalazar'!AJ$3000,MATCH(Formulas!A2188,'BD Demog para scores enalazar'!A$2:'BD Demog para scores enalazar'!A$3000,0))=1,"SI","NO"),"")</f>
        <v/>
      </c>
      <c r="Y2188" t="str" cm="1">
        <f t="array" ref="Y2188">IF(AND(W2188="NO",X2188="NO"),_xlfn.IFS('Paraclinicos '!K2123&lt;=91,3,'Paraclinicos '!K2123&lt;94,2,'Paraclinicos '!K2123&lt;96,1,'Paraclinicos '!K2123&gt;=96,0),"")</f>
        <v/>
      </c>
      <c r="Z2188" t="str" cm="1">
        <f t="array" ref="Z2188">IF(OR(W2188="SI",X2188="SI"),_xlfn.IFS(OR(AND('Paraclinicos '!K2124&lt;=83),AND('Paraclinicos '!K2124&gt;=97,AA2188=2)),3,OR(AND('Paraclinicos '!K2124&lt;=86),AND('Paraclinicos '!K2124&gt;=94,AA2188=2)),2,OR(AND('Paraclinicos '!K2124&lt;=88),AND('Paraclinicos '!K2124&gt;=92,AA2188=2)),1,OR(AND('Paraclinicos '!K2124&gt;=88,'Paraclinicos '!K2124&lt;=92),AND('Paraclinicos '!K2124&gt;=93,AA2188=0)),0),"")</f>
        <v/>
      </c>
      <c r="AA2188" t="str" cm="1">
        <f t="array" ref="AA2188">_xlfn.IFS('Paraclinicos '!E2123="","",'Paraclinicos '!E2123="Oxigeno",2,'Paraclinicos '!E2123="Aire",0)</f>
        <v/>
      </c>
    </row>
    <row r="2189" spans="1:27" x14ac:dyDescent="0.25">
      <c r="A2189">
        <f>'Paraclinicos '!A2124</f>
        <v>0</v>
      </c>
      <c r="B2189" s="3">
        <f>'Paraclinicos '!R2124</f>
        <v>0</v>
      </c>
      <c r="C2189" t="str" cm="1">
        <f t="array" ref="C2189">_xlfn.IFS('Paraclinicos '!Q2124="","",'Paraclinicos '!Q2124&gt;60,3,'Paraclinicos '!Q2124&lt;=60,1)</f>
        <v/>
      </c>
      <c r="D2189" t="str">
        <f>IFERROR(IF(INDEX('BD Demog para scores enalazar'!BC$2:BC$3000,MATCH(Formulas!A2189,'BD Demog para scores enalazar'!A$2:A$3000,0))=0,"SI","NO"),"")</f>
        <v/>
      </c>
      <c r="E2189" t="str" cm="1">
        <f t="array" ref="E2189">_xlfn.IFS(D2189="","",D2189="SI",4,D2189="NO",1)</f>
        <v/>
      </c>
      <c r="F2189" t="str" cm="1">
        <f t="array" ref="F2189">_xlfn.IFS('Paraclinicos '!B2124="","",'Paraclinicos '!B2124&gt;1,1,'Paraclinicos '!B2124&lt;=1,3)</f>
        <v/>
      </c>
      <c r="G2189" t="str" cm="1">
        <f t="array" ref="G2189">_xlfn.IFS('Paraclinicos '!D2124="","",AND('Paraclinicos '!D2124&gt;=250,'Paraclinicos '!D2124&lt;=500),2,'Paraclinicos '!D2124&gt;500,3,'Paraclinicos '!D2124&lt;250,1)</f>
        <v/>
      </c>
      <c r="H2189" s="50" t="str">
        <f t="shared" si="103"/>
        <v/>
      </c>
      <c r="I2189" t="str" cm="1">
        <f t="array" ref="I2189">_xlfn.IFS('Paraclinicos '!Q2124="","",'Paraclinicos '!Q2124&gt;=65,1,'Paraclinicos '!Q2124&lt;65,0)</f>
        <v/>
      </c>
      <c r="J2189" t="str" cm="1">
        <f t="array" ref="J2189">_xlfn.IFS('Paraclinicos '!I2124="","",'Paraclinicos '!I2124&gt;7,1,'Paraclinicos '!I2124&lt;=7,0)</f>
        <v/>
      </c>
      <c r="K2189" t="str" cm="1">
        <f t="array" ref="K2189">_xlfn.IFS('Paraclinicos '!W2124="","",'Paraclinicos '!W2124&lt;=8,1,'Paraclinicos '!W2124&gt;8,0)</f>
        <v/>
      </c>
      <c r="L2189" t="str" cm="1">
        <f t="array" ref="L2189">_xlfn.IFS('Paraclinicos '!S2124="","",'Paraclinicos '!S2124&gt;=30,1,'Paraclinicos '!S2124&lt;30,0)</f>
        <v/>
      </c>
      <c r="M2189" t="str" cm="1">
        <f t="array" ref="M2189">_xlfn.IFS(OR('Paraclinicos '!T2124="",'Paraclinicos '!U2124=""),"",OR('Paraclinicos '!T2124&lt;=90,'Paraclinicos '!U2124&lt;=60),1,OR('Paraclinicos '!T2124&gt;90,'Paraclinicos '!U2124&gt;60),0)</f>
        <v/>
      </c>
      <c r="N2189" s="45" t="str">
        <f t="shared" si="104"/>
        <v/>
      </c>
      <c r="O2189" t="str" cm="1">
        <f t="array" ref="O2189">_xlfn.IFS(OR('Paraclinicos '!M2124="",'Paraclinicos '!N2124="",'Paraclinicos '!N2124=0),"",'Paraclinicos '!M2124/'Paraclinicos '!N2124&lt;100,4,'Paraclinicos '!M2124/'Paraclinicos '!N2124&lt;200,3,'Paraclinicos '!M2124/'Paraclinicos '!N2124&lt;300,2,'Paraclinicos '!M2124/'Paraclinicos '!N2124&lt;400,1,'Paraclinicos '!M2124/'Paraclinicos '!N2124&gt;=400,0)</f>
        <v/>
      </c>
      <c r="P2189" t="str" cm="1">
        <f t="array" ref="P2189">_xlfn.IFS('Paraclinicos '!C2124="","",'Paraclinicos '!C2124&lt;20,4,'Paraclinicos '!C2124&lt;50,3,'Paraclinicos '!C2124&lt;100,2,'Paraclinicos '!C2124&lt;150,1,'Paraclinicos '!C2124&gt;150,0)</f>
        <v/>
      </c>
      <c r="Q2189" t="str" cm="1">
        <f t="array" ref="Q2189">_xlfn.IFS('Paraclinicos '!O2124="","",'Paraclinicos '!O2124&lt;1.2,0,'Paraclinicos '!O2124&lt;2,1,'Paraclinicos '!O2124&lt;3.5,2,'Paraclinicos '!O2124&lt;5,3,'Paraclinicos '!O2124&gt;5,4)</f>
        <v/>
      </c>
      <c r="R2189" t="str" cm="1">
        <f t="array" ref="R2189">_xlfn.IFS('Paraclinicos '!J2124="","",'Paraclinicos '!J2124&lt;1.2,0,'Paraclinicos '!J2124&lt;2,1,'Paraclinicos '!J2124&lt;6,2,'Paraclinicos '!J2124&lt;12,3,'Paraclinicos '!J2124&gt;=12,4)</f>
        <v/>
      </c>
      <c r="S2189" t="str" cm="1">
        <f t="array" ref="S2189">_xlfn.IFS('Paraclinicos '!Y2124="","",'Paraclinicos '!Y2124&lt;70,1,'Paraclinicos '!Y2124&gt;=70,0)</f>
        <v/>
      </c>
      <c r="T2189" t="str" cm="1">
        <f t="array" ref="T2189">_xlfn.IFS('Paraclinicos '!W2124="","",'Paraclinicos '!W2124&lt;6,4,'Paraclinicos '!W2124&lt;10,3,'Paraclinicos '!W2124&lt;13,2,'Paraclinicos '!W2124&lt;15,1,'Paraclinicos '!W2124=15,0)</f>
        <v/>
      </c>
      <c r="U2189" s="54" t="str">
        <f t="shared" si="102"/>
        <v/>
      </c>
      <c r="V2189" t="str" cm="1">
        <f t="array" ref="V2189">_xlfn.IFS('Paraclinicos '!S2124="","",OR('Paraclinicos '!S2124&lt;=8,'Paraclinicos '!S2124&gt;=25),3,'Paraclinicos '!S2124&lt;12,1,'Paraclinicos '!S2124&lt;21,0,'Paraclinicos '!S2124&lt;25,2)</f>
        <v/>
      </c>
      <c r="W2189" t="str">
        <f>IFERROR(IF(INDEX('BD Demog para scores enalazar'!Y$2:'BD Demog para scores enalazar'!Y$3000,MATCH(Formulas!A2189,'BD Demog para scores enalazar'!A$2:'BD Demog para scores enalazar'!A$3000,0))=1,"SI","NO"),"")</f>
        <v/>
      </c>
      <c r="X2189" s="9" t="str">
        <f>IFERROR(IF(INDEX('BD Demog para scores enalazar'!AJ$2:'BD Demog para scores enalazar'!AJ$3000,MATCH(Formulas!A2189,'BD Demog para scores enalazar'!A$2:'BD Demog para scores enalazar'!A$3000,0))=1,"SI","NO"),"")</f>
        <v/>
      </c>
      <c r="Y2189" t="str" cm="1">
        <f t="array" ref="Y2189">IF(AND(W2189="NO",X2189="NO"),_xlfn.IFS('Paraclinicos '!K2124&lt;=91,3,'Paraclinicos '!K2124&lt;94,2,'Paraclinicos '!K2124&lt;96,1,'Paraclinicos '!K2124&gt;=96,0),"")</f>
        <v/>
      </c>
      <c r="Z2189" t="str" cm="1">
        <f t="array" ref="Z2189">IF(OR(W2189="SI",X2189="SI"),_xlfn.IFS(OR(AND('Paraclinicos '!K2125&lt;=83),AND('Paraclinicos '!K2125&gt;=97,AA2189=2)),3,OR(AND('Paraclinicos '!K2125&lt;=86),AND('Paraclinicos '!K2125&gt;=94,AA2189=2)),2,OR(AND('Paraclinicos '!K2125&lt;=88),AND('Paraclinicos '!K2125&gt;=92,AA2189=2)),1,OR(AND('Paraclinicos '!K2125&gt;=88,'Paraclinicos '!K2125&lt;=92),AND('Paraclinicos '!K2125&gt;=93,AA2189=0)),0),"")</f>
        <v/>
      </c>
      <c r="AA2189" t="str" cm="1">
        <f t="array" ref="AA2189">_xlfn.IFS('Paraclinicos '!E2124="","",'Paraclinicos '!E2124="Oxigeno",2,'Paraclinicos '!E2124="Aire",0)</f>
        <v/>
      </c>
    </row>
    <row r="2190" spans="1:27" x14ac:dyDescent="0.25">
      <c r="A2190">
        <f>'Paraclinicos '!A2125</f>
        <v>0</v>
      </c>
      <c r="B2190" s="3">
        <f>'Paraclinicos '!R2125</f>
        <v>0</v>
      </c>
      <c r="C2190" t="str" cm="1">
        <f t="array" ref="C2190">_xlfn.IFS('Paraclinicos '!Q2125="","",'Paraclinicos '!Q2125&gt;60,3,'Paraclinicos '!Q2125&lt;=60,1)</f>
        <v/>
      </c>
      <c r="D2190" t="str">
        <f>IFERROR(IF(INDEX('BD Demog para scores enalazar'!BC$2:BC$3000,MATCH(Formulas!A2190,'BD Demog para scores enalazar'!A$2:A$3000,0))=0,"SI","NO"),"")</f>
        <v/>
      </c>
      <c r="E2190" t="str" cm="1">
        <f t="array" ref="E2190">_xlfn.IFS(D2190="","",D2190="SI",4,D2190="NO",1)</f>
        <v/>
      </c>
      <c r="F2190" t="str" cm="1">
        <f t="array" ref="F2190">_xlfn.IFS('Paraclinicos '!B2125="","",'Paraclinicos '!B2125&gt;1,1,'Paraclinicos '!B2125&lt;=1,3)</f>
        <v/>
      </c>
      <c r="G2190" t="str" cm="1">
        <f t="array" ref="G2190">_xlfn.IFS('Paraclinicos '!D2125="","",AND('Paraclinicos '!D2125&gt;=250,'Paraclinicos '!D2125&lt;=500),2,'Paraclinicos '!D2125&gt;500,3,'Paraclinicos '!D2125&lt;250,1)</f>
        <v/>
      </c>
      <c r="H2190" s="50" t="str">
        <f t="shared" si="103"/>
        <v/>
      </c>
      <c r="I2190" t="str" cm="1">
        <f t="array" ref="I2190">_xlfn.IFS('Paraclinicos '!Q2125="","",'Paraclinicos '!Q2125&gt;=65,1,'Paraclinicos '!Q2125&lt;65,0)</f>
        <v/>
      </c>
      <c r="J2190" t="str" cm="1">
        <f t="array" ref="J2190">_xlfn.IFS('Paraclinicos '!I2125="","",'Paraclinicos '!I2125&gt;7,1,'Paraclinicos '!I2125&lt;=7,0)</f>
        <v/>
      </c>
      <c r="K2190" t="str" cm="1">
        <f t="array" ref="K2190">_xlfn.IFS('Paraclinicos '!W2125="","",'Paraclinicos '!W2125&lt;=8,1,'Paraclinicos '!W2125&gt;8,0)</f>
        <v/>
      </c>
      <c r="L2190" t="str" cm="1">
        <f t="array" ref="L2190">_xlfn.IFS('Paraclinicos '!S2125="","",'Paraclinicos '!S2125&gt;=30,1,'Paraclinicos '!S2125&lt;30,0)</f>
        <v/>
      </c>
      <c r="M2190" t="str" cm="1">
        <f t="array" ref="M2190">_xlfn.IFS(OR('Paraclinicos '!T2125="",'Paraclinicos '!U2125=""),"",OR('Paraclinicos '!T2125&lt;=90,'Paraclinicos '!U2125&lt;=60),1,OR('Paraclinicos '!T2125&gt;90,'Paraclinicos '!U2125&gt;60),0)</f>
        <v/>
      </c>
      <c r="N2190" s="45" t="str">
        <f t="shared" si="104"/>
        <v/>
      </c>
      <c r="O2190" t="str" cm="1">
        <f t="array" ref="O2190">_xlfn.IFS(OR('Paraclinicos '!M2125="",'Paraclinicos '!N2125="",'Paraclinicos '!N2125=0),"",'Paraclinicos '!M2125/'Paraclinicos '!N2125&lt;100,4,'Paraclinicos '!M2125/'Paraclinicos '!N2125&lt;200,3,'Paraclinicos '!M2125/'Paraclinicos '!N2125&lt;300,2,'Paraclinicos '!M2125/'Paraclinicos '!N2125&lt;400,1,'Paraclinicos '!M2125/'Paraclinicos '!N2125&gt;=400,0)</f>
        <v/>
      </c>
      <c r="P2190" t="str" cm="1">
        <f t="array" ref="P2190">_xlfn.IFS('Paraclinicos '!C2125="","",'Paraclinicos '!C2125&lt;20,4,'Paraclinicos '!C2125&lt;50,3,'Paraclinicos '!C2125&lt;100,2,'Paraclinicos '!C2125&lt;150,1,'Paraclinicos '!C2125&gt;150,0)</f>
        <v/>
      </c>
      <c r="Q2190" t="str" cm="1">
        <f t="array" ref="Q2190">_xlfn.IFS('Paraclinicos '!O2125="","",'Paraclinicos '!O2125&lt;1.2,0,'Paraclinicos '!O2125&lt;2,1,'Paraclinicos '!O2125&lt;3.5,2,'Paraclinicos '!O2125&lt;5,3,'Paraclinicos '!O2125&gt;5,4)</f>
        <v/>
      </c>
      <c r="R2190" t="str" cm="1">
        <f t="array" ref="R2190">_xlfn.IFS('Paraclinicos '!J2125="","",'Paraclinicos '!J2125&lt;1.2,0,'Paraclinicos '!J2125&lt;2,1,'Paraclinicos '!J2125&lt;6,2,'Paraclinicos '!J2125&lt;12,3,'Paraclinicos '!J2125&gt;=12,4)</f>
        <v/>
      </c>
      <c r="S2190" t="str" cm="1">
        <f t="array" ref="S2190">_xlfn.IFS('Paraclinicos '!Y2125="","",'Paraclinicos '!Y2125&lt;70,1,'Paraclinicos '!Y2125&gt;=70,0)</f>
        <v/>
      </c>
      <c r="T2190" t="str" cm="1">
        <f t="array" ref="T2190">_xlfn.IFS('Paraclinicos '!W2125="","",'Paraclinicos '!W2125&lt;6,4,'Paraclinicos '!W2125&lt;10,3,'Paraclinicos '!W2125&lt;13,2,'Paraclinicos '!W2125&lt;15,1,'Paraclinicos '!W2125=15,0)</f>
        <v/>
      </c>
      <c r="U2190" s="54" t="str">
        <f t="shared" si="102"/>
        <v/>
      </c>
      <c r="V2190" t="str" cm="1">
        <f t="array" ref="V2190">_xlfn.IFS('Paraclinicos '!S2125="","",OR('Paraclinicos '!S2125&lt;=8,'Paraclinicos '!S2125&gt;=25),3,'Paraclinicos '!S2125&lt;12,1,'Paraclinicos '!S2125&lt;21,0,'Paraclinicos '!S2125&lt;25,2)</f>
        <v/>
      </c>
      <c r="W2190" t="str">
        <f>IFERROR(IF(INDEX('BD Demog para scores enalazar'!Y$2:'BD Demog para scores enalazar'!Y$3000,MATCH(Formulas!A2190,'BD Demog para scores enalazar'!A$2:'BD Demog para scores enalazar'!A$3000,0))=1,"SI","NO"),"")</f>
        <v/>
      </c>
      <c r="X2190" s="9" t="str">
        <f>IFERROR(IF(INDEX('BD Demog para scores enalazar'!AJ$2:'BD Demog para scores enalazar'!AJ$3000,MATCH(Formulas!A2190,'BD Demog para scores enalazar'!A$2:'BD Demog para scores enalazar'!A$3000,0))=1,"SI","NO"),"")</f>
        <v/>
      </c>
      <c r="Y2190" t="str" cm="1">
        <f t="array" ref="Y2190">IF(AND(W2190="NO",X2190="NO"),_xlfn.IFS('Paraclinicos '!K2125&lt;=91,3,'Paraclinicos '!K2125&lt;94,2,'Paraclinicos '!K2125&lt;96,1,'Paraclinicos '!K2125&gt;=96,0),"")</f>
        <v/>
      </c>
      <c r="Z2190" t="str" cm="1">
        <f t="array" ref="Z2190">IF(OR(W2190="SI",X2190="SI"),_xlfn.IFS(OR(AND('Paraclinicos '!K2126&lt;=83),AND('Paraclinicos '!K2126&gt;=97,AA2190=2)),3,OR(AND('Paraclinicos '!K2126&lt;=86),AND('Paraclinicos '!K2126&gt;=94,AA2190=2)),2,OR(AND('Paraclinicos '!K2126&lt;=88),AND('Paraclinicos '!K2126&gt;=92,AA2190=2)),1,OR(AND('Paraclinicos '!K2126&gt;=88,'Paraclinicos '!K2126&lt;=92),AND('Paraclinicos '!K2126&gt;=93,AA2190=0)),0),"")</f>
        <v/>
      </c>
      <c r="AA2190" t="str" cm="1">
        <f t="array" ref="AA2190">_xlfn.IFS('Paraclinicos '!E2125="","",'Paraclinicos '!E2125="Oxigeno",2,'Paraclinicos '!E2125="Aire",0)</f>
        <v/>
      </c>
    </row>
    <row r="2191" spans="1:27" x14ac:dyDescent="0.25">
      <c r="A2191">
        <f>'Paraclinicos '!A2126</f>
        <v>0</v>
      </c>
      <c r="B2191" s="3">
        <f>'Paraclinicos '!R2126</f>
        <v>0</v>
      </c>
      <c r="C2191" t="str" cm="1">
        <f t="array" ref="C2191">_xlfn.IFS('Paraclinicos '!Q2126="","",'Paraclinicos '!Q2126&gt;60,3,'Paraclinicos '!Q2126&lt;=60,1)</f>
        <v/>
      </c>
      <c r="D2191" t="str">
        <f>IFERROR(IF(INDEX('BD Demog para scores enalazar'!BC$2:BC$3000,MATCH(Formulas!A2191,'BD Demog para scores enalazar'!A$2:A$3000,0))=0,"SI","NO"),"")</f>
        <v/>
      </c>
      <c r="E2191" t="str" cm="1">
        <f t="array" ref="E2191">_xlfn.IFS(D2191="","",D2191="SI",4,D2191="NO",1)</f>
        <v/>
      </c>
      <c r="F2191" t="str" cm="1">
        <f t="array" ref="F2191">_xlfn.IFS('Paraclinicos '!B2126="","",'Paraclinicos '!B2126&gt;1,1,'Paraclinicos '!B2126&lt;=1,3)</f>
        <v/>
      </c>
      <c r="G2191" t="str" cm="1">
        <f t="array" ref="G2191">_xlfn.IFS('Paraclinicos '!D2126="","",AND('Paraclinicos '!D2126&gt;=250,'Paraclinicos '!D2126&lt;=500),2,'Paraclinicos '!D2126&gt;500,3,'Paraclinicos '!D2126&lt;250,1)</f>
        <v/>
      </c>
      <c r="H2191" s="50" t="str">
        <f t="shared" si="103"/>
        <v/>
      </c>
      <c r="I2191" t="str" cm="1">
        <f t="array" ref="I2191">_xlfn.IFS('Paraclinicos '!Q2126="","",'Paraclinicos '!Q2126&gt;=65,1,'Paraclinicos '!Q2126&lt;65,0)</f>
        <v/>
      </c>
      <c r="J2191" t="str" cm="1">
        <f t="array" ref="J2191">_xlfn.IFS('Paraclinicos '!I2126="","",'Paraclinicos '!I2126&gt;7,1,'Paraclinicos '!I2126&lt;=7,0)</f>
        <v/>
      </c>
      <c r="K2191" t="str" cm="1">
        <f t="array" ref="K2191">_xlfn.IFS('Paraclinicos '!W2126="","",'Paraclinicos '!W2126&lt;=8,1,'Paraclinicos '!W2126&gt;8,0)</f>
        <v/>
      </c>
      <c r="L2191" t="str" cm="1">
        <f t="array" ref="L2191">_xlfn.IFS('Paraclinicos '!S2126="","",'Paraclinicos '!S2126&gt;=30,1,'Paraclinicos '!S2126&lt;30,0)</f>
        <v/>
      </c>
      <c r="M2191" t="str" cm="1">
        <f t="array" ref="M2191">_xlfn.IFS(OR('Paraclinicos '!T2126="",'Paraclinicos '!U2126=""),"",OR('Paraclinicos '!T2126&lt;=90,'Paraclinicos '!U2126&lt;=60),1,OR('Paraclinicos '!T2126&gt;90,'Paraclinicos '!U2126&gt;60),0)</f>
        <v/>
      </c>
      <c r="N2191" s="45" t="str">
        <f t="shared" si="104"/>
        <v/>
      </c>
      <c r="O2191" t="str" cm="1">
        <f t="array" ref="O2191">_xlfn.IFS(OR('Paraclinicos '!M2126="",'Paraclinicos '!N2126="",'Paraclinicos '!N2126=0),"",'Paraclinicos '!M2126/'Paraclinicos '!N2126&lt;100,4,'Paraclinicos '!M2126/'Paraclinicos '!N2126&lt;200,3,'Paraclinicos '!M2126/'Paraclinicos '!N2126&lt;300,2,'Paraclinicos '!M2126/'Paraclinicos '!N2126&lt;400,1,'Paraclinicos '!M2126/'Paraclinicos '!N2126&gt;=400,0)</f>
        <v/>
      </c>
      <c r="P2191" t="str" cm="1">
        <f t="array" ref="P2191">_xlfn.IFS('Paraclinicos '!C2126="","",'Paraclinicos '!C2126&lt;20,4,'Paraclinicos '!C2126&lt;50,3,'Paraclinicos '!C2126&lt;100,2,'Paraclinicos '!C2126&lt;150,1,'Paraclinicos '!C2126&gt;150,0)</f>
        <v/>
      </c>
      <c r="Q2191" t="str" cm="1">
        <f t="array" ref="Q2191">_xlfn.IFS('Paraclinicos '!O2126="","",'Paraclinicos '!O2126&lt;1.2,0,'Paraclinicos '!O2126&lt;2,1,'Paraclinicos '!O2126&lt;3.5,2,'Paraclinicos '!O2126&lt;5,3,'Paraclinicos '!O2126&gt;5,4)</f>
        <v/>
      </c>
      <c r="R2191" t="str" cm="1">
        <f t="array" ref="R2191">_xlfn.IFS('Paraclinicos '!J2126="","",'Paraclinicos '!J2126&lt;1.2,0,'Paraclinicos '!J2126&lt;2,1,'Paraclinicos '!J2126&lt;6,2,'Paraclinicos '!J2126&lt;12,3,'Paraclinicos '!J2126&gt;=12,4)</f>
        <v/>
      </c>
      <c r="S2191" t="str" cm="1">
        <f t="array" ref="S2191">_xlfn.IFS('Paraclinicos '!Y2126="","",'Paraclinicos '!Y2126&lt;70,1,'Paraclinicos '!Y2126&gt;=70,0)</f>
        <v/>
      </c>
      <c r="T2191" t="str" cm="1">
        <f t="array" ref="T2191">_xlfn.IFS('Paraclinicos '!W2126="","",'Paraclinicos '!W2126&lt;6,4,'Paraclinicos '!W2126&lt;10,3,'Paraclinicos '!W2126&lt;13,2,'Paraclinicos '!W2126&lt;15,1,'Paraclinicos '!W2126=15,0)</f>
        <v/>
      </c>
      <c r="U2191" s="54" t="str">
        <f t="shared" si="102"/>
        <v/>
      </c>
      <c r="V2191" t="str" cm="1">
        <f t="array" ref="V2191">_xlfn.IFS('Paraclinicos '!S2126="","",OR('Paraclinicos '!S2126&lt;=8,'Paraclinicos '!S2126&gt;=25),3,'Paraclinicos '!S2126&lt;12,1,'Paraclinicos '!S2126&lt;21,0,'Paraclinicos '!S2126&lt;25,2)</f>
        <v/>
      </c>
      <c r="W2191" t="str">
        <f>IFERROR(IF(INDEX('BD Demog para scores enalazar'!Y$2:'BD Demog para scores enalazar'!Y$3000,MATCH(Formulas!A2191,'BD Demog para scores enalazar'!A$2:'BD Demog para scores enalazar'!A$3000,0))=1,"SI","NO"),"")</f>
        <v/>
      </c>
      <c r="X2191" s="9" t="str">
        <f>IFERROR(IF(INDEX('BD Demog para scores enalazar'!AJ$2:'BD Demog para scores enalazar'!AJ$3000,MATCH(Formulas!A2191,'BD Demog para scores enalazar'!A$2:'BD Demog para scores enalazar'!A$3000,0))=1,"SI","NO"),"")</f>
        <v/>
      </c>
      <c r="Y2191" t="str" cm="1">
        <f t="array" ref="Y2191">IF(AND(W2191="NO",X2191="NO"),_xlfn.IFS('Paraclinicos '!K2126&lt;=91,3,'Paraclinicos '!K2126&lt;94,2,'Paraclinicos '!K2126&lt;96,1,'Paraclinicos '!K2126&gt;=96,0),"")</f>
        <v/>
      </c>
      <c r="Z2191" t="str" cm="1">
        <f t="array" ref="Z2191">IF(OR(W2191="SI",X2191="SI"),_xlfn.IFS(OR(AND('Paraclinicos '!K2127&lt;=83),AND('Paraclinicos '!K2127&gt;=97,AA2191=2)),3,OR(AND('Paraclinicos '!K2127&lt;=86),AND('Paraclinicos '!K2127&gt;=94,AA2191=2)),2,OR(AND('Paraclinicos '!K2127&lt;=88),AND('Paraclinicos '!K2127&gt;=92,AA2191=2)),1,OR(AND('Paraclinicos '!K2127&gt;=88,'Paraclinicos '!K2127&lt;=92),AND('Paraclinicos '!K2127&gt;=93,AA2191=0)),0),"")</f>
        <v/>
      </c>
      <c r="AA2191" t="str" cm="1">
        <f t="array" ref="AA2191">_xlfn.IFS('Paraclinicos '!E2126="","",'Paraclinicos '!E2126="Oxigeno",2,'Paraclinicos '!E2126="Aire",0)</f>
        <v/>
      </c>
    </row>
    <row r="2192" spans="1:27" x14ac:dyDescent="0.25">
      <c r="A2192">
        <f>'Paraclinicos '!A2127</f>
        <v>0</v>
      </c>
      <c r="B2192" s="3">
        <f>'Paraclinicos '!R2127</f>
        <v>0</v>
      </c>
      <c r="C2192" t="str" cm="1">
        <f t="array" ref="C2192">_xlfn.IFS('Paraclinicos '!Q2127="","",'Paraclinicos '!Q2127&gt;60,3,'Paraclinicos '!Q2127&lt;=60,1)</f>
        <v/>
      </c>
      <c r="D2192" t="str">
        <f>IFERROR(IF(INDEX('BD Demog para scores enalazar'!BC$2:BC$3000,MATCH(Formulas!A2192,'BD Demog para scores enalazar'!A$2:A$3000,0))=0,"SI","NO"),"")</f>
        <v/>
      </c>
      <c r="E2192" t="str" cm="1">
        <f t="array" ref="E2192">_xlfn.IFS(D2192="","",D2192="SI",4,D2192="NO",1)</f>
        <v/>
      </c>
      <c r="F2192" t="str" cm="1">
        <f t="array" ref="F2192">_xlfn.IFS('Paraclinicos '!B2127="","",'Paraclinicos '!B2127&gt;1,1,'Paraclinicos '!B2127&lt;=1,3)</f>
        <v/>
      </c>
      <c r="G2192" t="str" cm="1">
        <f t="array" ref="G2192">_xlfn.IFS('Paraclinicos '!D2127="","",AND('Paraclinicos '!D2127&gt;=250,'Paraclinicos '!D2127&lt;=500),2,'Paraclinicos '!D2127&gt;500,3,'Paraclinicos '!D2127&lt;250,1)</f>
        <v/>
      </c>
      <c r="H2192" s="50" t="str">
        <f t="shared" si="103"/>
        <v/>
      </c>
      <c r="I2192" t="str" cm="1">
        <f t="array" ref="I2192">_xlfn.IFS('Paraclinicos '!Q2127="","",'Paraclinicos '!Q2127&gt;=65,1,'Paraclinicos '!Q2127&lt;65,0)</f>
        <v/>
      </c>
      <c r="J2192" t="str" cm="1">
        <f t="array" ref="J2192">_xlfn.IFS('Paraclinicos '!I2127="","",'Paraclinicos '!I2127&gt;7,1,'Paraclinicos '!I2127&lt;=7,0)</f>
        <v/>
      </c>
      <c r="K2192" t="str" cm="1">
        <f t="array" ref="K2192">_xlfn.IFS('Paraclinicos '!W2127="","",'Paraclinicos '!W2127&lt;=8,1,'Paraclinicos '!W2127&gt;8,0)</f>
        <v/>
      </c>
      <c r="L2192" t="str" cm="1">
        <f t="array" ref="L2192">_xlfn.IFS('Paraclinicos '!S2127="","",'Paraclinicos '!S2127&gt;=30,1,'Paraclinicos '!S2127&lt;30,0)</f>
        <v/>
      </c>
      <c r="M2192" t="str" cm="1">
        <f t="array" ref="M2192">_xlfn.IFS(OR('Paraclinicos '!T2127="",'Paraclinicos '!U2127=""),"",OR('Paraclinicos '!T2127&lt;=90,'Paraclinicos '!U2127&lt;=60),1,OR('Paraclinicos '!T2127&gt;90,'Paraclinicos '!U2127&gt;60),0)</f>
        <v/>
      </c>
      <c r="N2192" s="45" t="str">
        <f t="shared" si="104"/>
        <v/>
      </c>
      <c r="O2192" t="str" cm="1">
        <f t="array" ref="O2192">_xlfn.IFS(OR('Paraclinicos '!M2127="",'Paraclinicos '!N2127="",'Paraclinicos '!N2127=0),"",'Paraclinicos '!M2127/'Paraclinicos '!N2127&lt;100,4,'Paraclinicos '!M2127/'Paraclinicos '!N2127&lt;200,3,'Paraclinicos '!M2127/'Paraclinicos '!N2127&lt;300,2,'Paraclinicos '!M2127/'Paraclinicos '!N2127&lt;400,1,'Paraclinicos '!M2127/'Paraclinicos '!N2127&gt;=400,0)</f>
        <v/>
      </c>
      <c r="P2192" t="str" cm="1">
        <f t="array" ref="P2192">_xlfn.IFS('Paraclinicos '!C2127="","",'Paraclinicos '!C2127&lt;20,4,'Paraclinicos '!C2127&lt;50,3,'Paraclinicos '!C2127&lt;100,2,'Paraclinicos '!C2127&lt;150,1,'Paraclinicos '!C2127&gt;150,0)</f>
        <v/>
      </c>
      <c r="Q2192" t="str" cm="1">
        <f t="array" ref="Q2192">_xlfn.IFS('Paraclinicos '!O2127="","",'Paraclinicos '!O2127&lt;1.2,0,'Paraclinicos '!O2127&lt;2,1,'Paraclinicos '!O2127&lt;3.5,2,'Paraclinicos '!O2127&lt;5,3,'Paraclinicos '!O2127&gt;5,4)</f>
        <v/>
      </c>
      <c r="R2192" t="str" cm="1">
        <f t="array" ref="R2192">_xlfn.IFS('Paraclinicos '!J2127="","",'Paraclinicos '!J2127&lt;1.2,0,'Paraclinicos '!J2127&lt;2,1,'Paraclinicos '!J2127&lt;6,2,'Paraclinicos '!J2127&lt;12,3,'Paraclinicos '!J2127&gt;=12,4)</f>
        <v/>
      </c>
      <c r="S2192" t="str" cm="1">
        <f t="array" ref="S2192">_xlfn.IFS('Paraclinicos '!Y2127="","",'Paraclinicos '!Y2127&lt;70,1,'Paraclinicos '!Y2127&gt;=70,0)</f>
        <v/>
      </c>
      <c r="T2192" t="str" cm="1">
        <f t="array" ref="T2192">_xlfn.IFS('Paraclinicos '!W2127="","",'Paraclinicos '!W2127&lt;6,4,'Paraclinicos '!W2127&lt;10,3,'Paraclinicos '!W2127&lt;13,2,'Paraclinicos '!W2127&lt;15,1,'Paraclinicos '!W2127=15,0)</f>
        <v/>
      </c>
      <c r="U2192" s="54" t="str">
        <f t="shared" si="102"/>
        <v/>
      </c>
      <c r="V2192" t="str" cm="1">
        <f t="array" ref="V2192">_xlfn.IFS('Paraclinicos '!S2127="","",OR('Paraclinicos '!S2127&lt;=8,'Paraclinicos '!S2127&gt;=25),3,'Paraclinicos '!S2127&lt;12,1,'Paraclinicos '!S2127&lt;21,0,'Paraclinicos '!S2127&lt;25,2)</f>
        <v/>
      </c>
      <c r="W2192" t="str">
        <f>IFERROR(IF(INDEX('BD Demog para scores enalazar'!Y$2:'BD Demog para scores enalazar'!Y$3000,MATCH(Formulas!A2192,'BD Demog para scores enalazar'!A$2:'BD Demog para scores enalazar'!A$3000,0))=1,"SI","NO"),"")</f>
        <v/>
      </c>
      <c r="X2192" s="9" t="str">
        <f>IFERROR(IF(INDEX('BD Demog para scores enalazar'!AJ$2:'BD Demog para scores enalazar'!AJ$3000,MATCH(Formulas!A2192,'BD Demog para scores enalazar'!A$2:'BD Demog para scores enalazar'!A$3000,0))=1,"SI","NO"),"")</f>
        <v/>
      </c>
      <c r="Y2192" t="str" cm="1">
        <f t="array" ref="Y2192">IF(AND(W2192="NO",X2192="NO"),_xlfn.IFS('Paraclinicos '!K2127&lt;=91,3,'Paraclinicos '!K2127&lt;94,2,'Paraclinicos '!K2127&lt;96,1,'Paraclinicos '!K2127&gt;=96,0),"")</f>
        <v/>
      </c>
      <c r="Z2192" t="str" cm="1">
        <f t="array" ref="Z2192">IF(OR(W2192="SI",X2192="SI"),_xlfn.IFS(OR(AND('Paraclinicos '!K2128&lt;=83),AND('Paraclinicos '!K2128&gt;=97,AA2192=2)),3,OR(AND('Paraclinicos '!K2128&lt;=86),AND('Paraclinicos '!K2128&gt;=94,AA2192=2)),2,OR(AND('Paraclinicos '!K2128&lt;=88),AND('Paraclinicos '!K2128&gt;=92,AA2192=2)),1,OR(AND('Paraclinicos '!K2128&gt;=88,'Paraclinicos '!K2128&lt;=92),AND('Paraclinicos '!K2128&gt;=93,AA2192=0)),0),"")</f>
        <v/>
      </c>
      <c r="AA2192" t="str" cm="1">
        <f t="array" ref="AA2192">_xlfn.IFS('Paraclinicos '!E2127="","",'Paraclinicos '!E2127="Oxigeno",2,'Paraclinicos '!E2127="Aire",0)</f>
        <v/>
      </c>
    </row>
    <row r="2193" spans="1:27" x14ac:dyDescent="0.25">
      <c r="A2193">
        <f>'Paraclinicos '!A2128</f>
        <v>0</v>
      </c>
      <c r="B2193" s="3">
        <f>'Paraclinicos '!R2128</f>
        <v>0</v>
      </c>
      <c r="C2193" t="str" cm="1">
        <f t="array" ref="C2193">_xlfn.IFS('Paraclinicos '!Q2128="","",'Paraclinicos '!Q2128&gt;60,3,'Paraclinicos '!Q2128&lt;=60,1)</f>
        <v/>
      </c>
      <c r="D2193" t="str">
        <f>IFERROR(IF(INDEX('BD Demog para scores enalazar'!BC$2:BC$3000,MATCH(Formulas!A2193,'BD Demog para scores enalazar'!A$2:A$3000,0))=0,"SI","NO"),"")</f>
        <v/>
      </c>
      <c r="E2193" t="str" cm="1">
        <f t="array" ref="E2193">_xlfn.IFS(D2193="","",D2193="SI",4,D2193="NO",1)</f>
        <v/>
      </c>
      <c r="F2193" t="str" cm="1">
        <f t="array" ref="F2193">_xlfn.IFS('Paraclinicos '!B2128="","",'Paraclinicos '!B2128&gt;1,1,'Paraclinicos '!B2128&lt;=1,3)</f>
        <v/>
      </c>
      <c r="G2193" t="str" cm="1">
        <f t="array" ref="G2193">_xlfn.IFS('Paraclinicos '!D2128="","",AND('Paraclinicos '!D2128&gt;=250,'Paraclinicos '!D2128&lt;=500),2,'Paraclinicos '!D2128&gt;500,3,'Paraclinicos '!D2128&lt;250,1)</f>
        <v/>
      </c>
      <c r="H2193" s="50" t="str">
        <f t="shared" si="103"/>
        <v/>
      </c>
      <c r="I2193" t="str" cm="1">
        <f t="array" ref="I2193">_xlfn.IFS('Paraclinicos '!Q2128="","",'Paraclinicos '!Q2128&gt;=65,1,'Paraclinicos '!Q2128&lt;65,0)</f>
        <v/>
      </c>
      <c r="J2193" t="str" cm="1">
        <f t="array" ref="J2193">_xlfn.IFS('Paraclinicos '!I2128="","",'Paraclinicos '!I2128&gt;7,1,'Paraclinicos '!I2128&lt;=7,0)</f>
        <v/>
      </c>
      <c r="K2193" t="str" cm="1">
        <f t="array" ref="K2193">_xlfn.IFS('Paraclinicos '!W2128="","",'Paraclinicos '!W2128&lt;=8,1,'Paraclinicos '!W2128&gt;8,0)</f>
        <v/>
      </c>
      <c r="L2193" t="str" cm="1">
        <f t="array" ref="L2193">_xlfn.IFS('Paraclinicos '!S2128="","",'Paraclinicos '!S2128&gt;=30,1,'Paraclinicos '!S2128&lt;30,0)</f>
        <v/>
      </c>
      <c r="M2193" t="str" cm="1">
        <f t="array" ref="M2193">_xlfn.IFS(OR('Paraclinicos '!T2128="",'Paraclinicos '!U2128=""),"",OR('Paraclinicos '!T2128&lt;=90,'Paraclinicos '!U2128&lt;=60),1,OR('Paraclinicos '!T2128&gt;90,'Paraclinicos '!U2128&gt;60),0)</f>
        <v/>
      </c>
      <c r="N2193" s="45" t="str">
        <f t="shared" si="104"/>
        <v/>
      </c>
      <c r="O2193" t="str" cm="1">
        <f t="array" ref="O2193">_xlfn.IFS(OR('Paraclinicos '!M2128="",'Paraclinicos '!N2128="",'Paraclinicos '!N2128=0),"",'Paraclinicos '!M2128/'Paraclinicos '!N2128&lt;100,4,'Paraclinicos '!M2128/'Paraclinicos '!N2128&lt;200,3,'Paraclinicos '!M2128/'Paraclinicos '!N2128&lt;300,2,'Paraclinicos '!M2128/'Paraclinicos '!N2128&lt;400,1,'Paraclinicos '!M2128/'Paraclinicos '!N2128&gt;=400,0)</f>
        <v/>
      </c>
      <c r="P2193" t="str" cm="1">
        <f t="array" ref="P2193">_xlfn.IFS('Paraclinicos '!C2128="","",'Paraclinicos '!C2128&lt;20,4,'Paraclinicos '!C2128&lt;50,3,'Paraclinicos '!C2128&lt;100,2,'Paraclinicos '!C2128&lt;150,1,'Paraclinicos '!C2128&gt;150,0)</f>
        <v/>
      </c>
      <c r="Q2193" t="str" cm="1">
        <f t="array" ref="Q2193">_xlfn.IFS('Paraclinicos '!O2128="","",'Paraclinicos '!O2128&lt;1.2,0,'Paraclinicos '!O2128&lt;2,1,'Paraclinicos '!O2128&lt;3.5,2,'Paraclinicos '!O2128&lt;5,3,'Paraclinicos '!O2128&gt;5,4)</f>
        <v/>
      </c>
      <c r="R2193" t="str" cm="1">
        <f t="array" ref="R2193">_xlfn.IFS('Paraclinicos '!J2128="","",'Paraclinicos '!J2128&lt;1.2,0,'Paraclinicos '!J2128&lt;2,1,'Paraclinicos '!J2128&lt;6,2,'Paraclinicos '!J2128&lt;12,3,'Paraclinicos '!J2128&gt;=12,4)</f>
        <v/>
      </c>
      <c r="S2193" t="str" cm="1">
        <f t="array" ref="S2193">_xlfn.IFS('Paraclinicos '!Y2128="","",'Paraclinicos '!Y2128&lt;70,1,'Paraclinicos '!Y2128&gt;=70,0)</f>
        <v/>
      </c>
      <c r="T2193" t="str" cm="1">
        <f t="array" ref="T2193">_xlfn.IFS('Paraclinicos '!W2128="","",'Paraclinicos '!W2128&lt;6,4,'Paraclinicos '!W2128&lt;10,3,'Paraclinicos '!W2128&lt;13,2,'Paraclinicos '!W2128&lt;15,1,'Paraclinicos '!W2128=15,0)</f>
        <v/>
      </c>
      <c r="U2193" s="54" t="str">
        <f t="shared" si="102"/>
        <v/>
      </c>
      <c r="V2193" t="str" cm="1">
        <f t="array" ref="V2193">_xlfn.IFS('Paraclinicos '!S2128="","",OR('Paraclinicos '!S2128&lt;=8,'Paraclinicos '!S2128&gt;=25),3,'Paraclinicos '!S2128&lt;12,1,'Paraclinicos '!S2128&lt;21,0,'Paraclinicos '!S2128&lt;25,2)</f>
        <v/>
      </c>
      <c r="W2193" t="str">
        <f>IFERROR(IF(INDEX('BD Demog para scores enalazar'!Y$2:'BD Demog para scores enalazar'!Y$3000,MATCH(Formulas!A2193,'BD Demog para scores enalazar'!A$2:'BD Demog para scores enalazar'!A$3000,0))=1,"SI","NO"),"")</f>
        <v/>
      </c>
      <c r="X2193" s="9" t="str">
        <f>IFERROR(IF(INDEX('BD Demog para scores enalazar'!AJ$2:'BD Demog para scores enalazar'!AJ$3000,MATCH(Formulas!A2193,'BD Demog para scores enalazar'!A$2:'BD Demog para scores enalazar'!A$3000,0))=1,"SI","NO"),"")</f>
        <v/>
      </c>
      <c r="Y2193" t="str" cm="1">
        <f t="array" ref="Y2193">IF(AND(W2193="NO",X2193="NO"),_xlfn.IFS('Paraclinicos '!K2128&lt;=91,3,'Paraclinicos '!K2128&lt;94,2,'Paraclinicos '!K2128&lt;96,1,'Paraclinicos '!K2128&gt;=96,0),"")</f>
        <v/>
      </c>
      <c r="Z2193" t="str" cm="1">
        <f t="array" ref="Z2193">IF(OR(W2193="SI",X2193="SI"),_xlfn.IFS(OR(AND('Paraclinicos '!K2129&lt;=83),AND('Paraclinicos '!K2129&gt;=97,AA2193=2)),3,OR(AND('Paraclinicos '!K2129&lt;=86),AND('Paraclinicos '!K2129&gt;=94,AA2193=2)),2,OR(AND('Paraclinicos '!K2129&lt;=88),AND('Paraclinicos '!K2129&gt;=92,AA2193=2)),1,OR(AND('Paraclinicos '!K2129&gt;=88,'Paraclinicos '!K2129&lt;=92),AND('Paraclinicos '!K2129&gt;=93,AA2193=0)),0),"")</f>
        <v/>
      </c>
      <c r="AA2193" t="str" cm="1">
        <f t="array" ref="AA2193">_xlfn.IFS('Paraclinicos '!E2128="","",'Paraclinicos '!E2128="Oxigeno",2,'Paraclinicos '!E2128="Aire",0)</f>
        <v/>
      </c>
    </row>
    <row r="2194" spans="1:27" x14ac:dyDescent="0.25">
      <c r="A2194">
        <f>'Paraclinicos '!A2129</f>
        <v>0</v>
      </c>
      <c r="B2194" s="3">
        <f>'Paraclinicos '!R2129</f>
        <v>0</v>
      </c>
      <c r="C2194" t="str" cm="1">
        <f t="array" ref="C2194">_xlfn.IFS('Paraclinicos '!Q2129="","",'Paraclinicos '!Q2129&gt;60,3,'Paraclinicos '!Q2129&lt;=60,1)</f>
        <v/>
      </c>
      <c r="D2194" t="str">
        <f>IFERROR(IF(INDEX('BD Demog para scores enalazar'!BC$2:BC$3000,MATCH(Formulas!A2194,'BD Demog para scores enalazar'!A$2:A$3000,0))=0,"SI","NO"),"")</f>
        <v/>
      </c>
      <c r="E2194" t="str" cm="1">
        <f t="array" ref="E2194">_xlfn.IFS(D2194="","",D2194="SI",4,D2194="NO",1)</f>
        <v/>
      </c>
      <c r="F2194" t="str" cm="1">
        <f t="array" ref="F2194">_xlfn.IFS('Paraclinicos '!B2129="","",'Paraclinicos '!B2129&gt;1,1,'Paraclinicos '!B2129&lt;=1,3)</f>
        <v/>
      </c>
      <c r="G2194" t="str" cm="1">
        <f t="array" ref="G2194">_xlfn.IFS('Paraclinicos '!D2129="","",AND('Paraclinicos '!D2129&gt;=250,'Paraclinicos '!D2129&lt;=500),2,'Paraclinicos '!D2129&gt;500,3,'Paraclinicos '!D2129&lt;250,1)</f>
        <v/>
      </c>
      <c r="H2194" s="50" t="str">
        <f t="shared" si="103"/>
        <v/>
      </c>
      <c r="I2194" t="str" cm="1">
        <f t="array" ref="I2194">_xlfn.IFS('Paraclinicos '!Q2129="","",'Paraclinicos '!Q2129&gt;=65,1,'Paraclinicos '!Q2129&lt;65,0)</f>
        <v/>
      </c>
      <c r="J2194" t="str" cm="1">
        <f t="array" ref="J2194">_xlfn.IFS('Paraclinicos '!I2129="","",'Paraclinicos '!I2129&gt;7,1,'Paraclinicos '!I2129&lt;=7,0)</f>
        <v/>
      </c>
      <c r="K2194" t="str" cm="1">
        <f t="array" ref="K2194">_xlfn.IFS('Paraclinicos '!W2129="","",'Paraclinicos '!W2129&lt;=8,1,'Paraclinicos '!W2129&gt;8,0)</f>
        <v/>
      </c>
      <c r="L2194" t="str" cm="1">
        <f t="array" ref="L2194">_xlfn.IFS('Paraclinicos '!S2129="","",'Paraclinicos '!S2129&gt;=30,1,'Paraclinicos '!S2129&lt;30,0)</f>
        <v/>
      </c>
      <c r="M2194" t="str" cm="1">
        <f t="array" ref="M2194">_xlfn.IFS(OR('Paraclinicos '!T2129="",'Paraclinicos '!U2129=""),"",OR('Paraclinicos '!T2129&lt;=90,'Paraclinicos '!U2129&lt;=60),1,OR('Paraclinicos '!T2129&gt;90,'Paraclinicos '!U2129&gt;60),0)</f>
        <v/>
      </c>
      <c r="N2194" s="45" t="str">
        <f t="shared" si="104"/>
        <v/>
      </c>
      <c r="O2194" t="str" cm="1">
        <f t="array" ref="O2194">_xlfn.IFS(OR('Paraclinicos '!M2129="",'Paraclinicos '!N2129="",'Paraclinicos '!N2129=0),"",'Paraclinicos '!M2129/'Paraclinicos '!N2129&lt;100,4,'Paraclinicos '!M2129/'Paraclinicos '!N2129&lt;200,3,'Paraclinicos '!M2129/'Paraclinicos '!N2129&lt;300,2,'Paraclinicos '!M2129/'Paraclinicos '!N2129&lt;400,1,'Paraclinicos '!M2129/'Paraclinicos '!N2129&gt;=400,0)</f>
        <v/>
      </c>
      <c r="P2194" t="str" cm="1">
        <f t="array" ref="P2194">_xlfn.IFS('Paraclinicos '!C2129="","",'Paraclinicos '!C2129&lt;20,4,'Paraclinicos '!C2129&lt;50,3,'Paraclinicos '!C2129&lt;100,2,'Paraclinicos '!C2129&lt;150,1,'Paraclinicos '!C2129&gt;150,0)</f>
        <v/>
      </c>
      <c r="Q2194" t="str" cm="1">
        <f t="array" ref="Q2194">_xlfn.IFS('Paraclinicos '!O2129="","",'Paraclinicos '!O2129&lt;1.2,0,'Paraclinicos '!O2129&lt;2,1,'Paraclinicos '!O2129&lt;3.5,2,'Paraclinicos '!O2129&lt;5,3,'Paraclinicos '!O2129&gt;5,4)</f>
        <v/>
      </c>
      <c r="R2194" t="str" cm="1">
        <f t="array" ref="R2194">_xlfn.IFS('Paraclinicos '!J2129="","",'Paraclinicos '!J2129&lt;1.2,0,'Paraclinicos '!J2129&lt;2,1,'Paraclinicos '!J2129&lt;6,2,'Paraclinicos '!J2129&lt;12,3,'Paraclinicos '!J2129&gt;=12,4)</f>
        <v/>
      </c>
      <c r="S2194" t="str" cm="1">
        <f t="array" ref="S2194">_xlfn.IFS('Paraclinicos '!Y2129="","",'Paraclinicos '!Y2129&lt;70,1,'Paraclinicos '!Y2129&gt;=70,0)</f>
        <v/>
      </c>
      <c r="T2194" t="str" cm="1">
        <f t="array" ref="T2194">_xlfn.IFS('Paraclinicos '!W2129="","",'Paraclinicos '!W2129&lt;6,4,'Paraclinicos '!W2129&lt;10,3,'Paraclinicos '!W2129&lt;13,2,'Paraclinicos '!W2129&lt;15,1,'Paraclinicos '!W2129=15,0)</f>
        <v/>
      </c>
      <c r="U2194" s="54" t="str">
        <f t="shared" si="102"/>
        <v/>
      </c>
      <c r="V2194" t="str" cm="1">
        <f t="array" ref="V2194">_xlfn.IFS('Paraclinicos '!S2129="","",OR('Paraclinicos '!S2129&lt;=8,'Paraclinicos '!S2129&gt;=25),3,'Paraclinicos '!S2129&lt;12,1,'Paraclinicos '!S2129&lt;21,0,'Paraclinicos '!S2129&lt;25,2)</f>
        <v/>
      </c>
      <c r="W2194" t="str">
        <f>IFERROR(IF(INDEX('BD Demog para scores enalazar'!Y$2:'BD Demog para scores enalazar'!Y$3000,MATCH(Formulas!A2194,'BD Demog para scores enalazar'!A$2:'BD Demog para scores enalazar'!A$3000,0))=1,"SI","NO"),"")</f>
        <v/>
      </c>
      <c r="X2194" s="9" t="str">
        <f>IFERROR(IF(INDEX('BD Demog para scores enalazar'!AJ$2:'BD Demog para scores enalazar'!AJ$3000,MATCH(Formulas!A2194,'BD Demog para scores enalazar'!A$2:'BD Demog para scores enalazar'!A$3000,0))=1,"SI","NO"),"")</f>
        <v/>
      </c>
      <c r="Y2194" t="str" cm="1">
        <f t="array" ref="Y2194">IF(AND(W2194="NO",X2194="NO"),_xlfn.IFS('Paraclinicos '!K2129&lt;=91,3,'Paraclinicos '!K2129&lt;94,2,'Paraclinicos '!K2129&lt;96,1,'Paraclinicos '!K2129&gt;=96,0),"")</f>
        <v/>
      </c>
      <c r="Z2194" t="str" cm="1">
        <f t="array" ref="Z2194">IF(OR(W2194="SI",X2194="SI"),_xlfn.IFS(OR(AND('Paraclinicos '!K2130&lt;=83),AND('Paraclinicos '!K2130&gt;=97,AA2194=2)),3,OR(AND('Paraclinicos '!K2130&lt;=86),AND('Paraclinicos '!K2130&gt;=94,AA2194=2)),2,OR(AND('Paraclinicos '!K2130&lt;=88),AND('Paraclinicos '!K2130&gt;=92,AA2194=2)),1,OR(AND('Paraclinicos '!K2130&gt;=88,'Paraclinicos '!K2130&lt;=92),AND('Paraclinicos '!K2130&gt;=93,AA2194=0)),0),"")</f>
        <v/>
      </c>
      <c r="AA2194" t="str" cm="1">
        <f t="array" ref="AA2194">_xlfn.IFS('Paraclinicos '!E2129="","",'Paraclinicos '!E2129="Oxigeno",2,'Paraclinicos '!E2129="Aire",0)</f>
        <v/>
      </c>
    </row>
    <row r="2195" spans="1:27" x14ac:dyDescent="0.25">
      <c r="A2195">
        <f>'Paraclinicos '!A2130</f>
        <v>0</v>
      </c>
      <c r="B2195" s="3">
        <f>'Paraclinicos '!R2130</f>
        <v>0</v>
      </c>
      <c r="C2195" t="str" cm="1">
        <f t="array" ref="C2195">_xlfn.IFS('Paraclinicos '!Q2130="","",'Paraclinicos '!Q2130&gt;60,3,'Paraclinicos '!Q2130&lt;=60,1)</f>
        <v/>
      </c>
      <c r="D2195" t="str">
        <f>IFERROR(IF(INDEX('BD Demog para scores enalazar'!BC$2:BC$3000,MATCH(Formulas!A2195,'BD Demog para scores enalazar'!A$2:A$3000,0))=0,"SI","NO"),"")</f>
        <v/>
      </c>
      <c r="E2195" t="str" cm="1">
        <f t="array" ref="E2195">_xlfn.IFS(D2195="","",D2195="SI",4,D2195="NO",1)</f>
        <v/>
      </c>
      <c r="F2195" t="str" cm="1">
        <f t="array" ref="F2195">_xlfn.IFS('Paraclinicos '!B2130="","",'Paraclinicos '!B2130&gt;1,1,'Paraclinicos '!B2130&lt;=1,3)</f>
        <v/>
      </c>
      <c r="G2195" t="str" cm="1">
        <f t="array" ref="G2195">_xlfn.IFS('Paraclinicos '!D2130="","",AND('Paraclinicos '!D2130&gt;=250,'Paraclinicos '!D2130&lt;=500),2,'Paraclinicos '!D2130&gt;500,3,'Paraclinicos '!D2130&lt;250,1)</f>
        <v/>
      </c>
      <c r="H2195" s="50" t="str">
        <f t="shared" si="103"/>
        <v/>
      </c>
      <c r="I2195" t="str" cm="1">
        <f t="array" ref="I2195">_xlfn.IFS('Paraclinicos '!Q2130="","",'Paraclinicos '!Q2130&gt;=65,1,'Paraclinicos '!Q2130&lt;65,0)</f>
        <v/>
      </c>
      <c r="J2195" t="str" cm="1">
        <f t="array" ref="J2195">_xlfn.IFS('Paraclinicos '!I2130="","",'Paraclinicos '!I2130&gt;7,1,'Paraclinicos '!I2130&lt;=7,0)</f>
        <v/>
      </c>
      <c r="K2195" t="str" cm="1">
        <f t="array" ref="K2195">_xlfn.IFS('Paraclinicos '!W2130="","",'Paraclinicos '!W2130&lt;=8,1,'Paraclinicos '!W2130&gt;8,0)</f>
        <v/>
      </c>
      <c r="L2195" t="str" cm="1">
        <f t="array" ref="L2195">_xlfn.IFS('Paraclinicos '!S2130="","",'Paraclinicos '!S2130&gt;=30,1,'Paraclinicos '!S2130&lt;30,0)</f>
        <v/>
      </c>
      <c r="M2195" t="str" cm="1">
        <f t="array" ref="M2195">_xlfn.IFS(OR('Paraclinicos '!T2130="",'Paraclinicos '!U2130=""),"",OR('Paraclinicos '!T2130&lt;=90,'Paraclinicos '!U2130&lt;=60),1,OR('Paraclinicos '!T2130&gt;90,'Paraclinicos '!U2130&gt;60),0)</f>
        <v/>
      </c>
      <c r="N2195" s="45" t="str">
        <f t="shared" si="104"/>
        <v/>
      </c>
      <c r="O2195" t="str" cm="1">
        <f t="array" ref="O2195">_xlfn.IFS(OR('Paraclinicos '!M2130="",'Paraclinicos '!N2130="",'Paraclinicos '!N2130=0),"",'Paraclinicos '!M2130/'Paraclinicos '!N2130&lt;100,4,'Paraclinicos '!M2130/'Paraclinicos '!N2130&lt;200,3,'Paraclinicos '!M2130/'Paraclinicos '!N2130&lt;300,2,'Paraclinicos '!M2130/'Paraclinicos '!N2130&lt;400,1,'Paraclinicos '!M2130/'Paraclinicos '!N2130&gt;=400,0)</f>
        <v/>
      </c>
      <c r="P2195" t="str" cm="1">
        <f t="array" ref="P2195">_xlfn.IFS('Paraclinicos '!C2130="","",'Paraclinicos '!C2130&lt;20,4,'Paraclinicos '!C2130&lt;50,3,'Paraclinicos '!C2130&lt;100,2,'Paraclinicos '!C2130&lt;150,1,'Paraclinicos '!C2130&gt;150,0)</f>
        <v/>
      </c>
      <c r="Q2195" t="str" cm="1">
        <f t="array" ref="Q2195">_xlfn.IFS('Paraclinicos '!O2130="","",'Paraclinicos '!O2130&lt;1.2,0,'Paraclinicos '!O2130&lt;2,1,'Paraclinicos '!O2130&lt;3.5,2,'Paraclinicos '!O2130&lt;5,3,'Paraclinicos '!O2130&gt;5,4)</f>
        <v/>
      </c>
      <c r="R2195" t="str" cm="1">
        <f t="array" ref="R2195">_xlfn.IFS('Paraclinicos '!J2130="","",'Paraclinicos '!J2130&lt;1.2,0,'Paraclinicos '!J2130&lt;2,1,'Paraclinicos '!J2130&lt;6,2,'Paraclinicos '!J2130&lt;12,3,'Paraclinicos '!J2130&gt;=12,4)</f>
        <v/>
      </c>
      <c r="S2195" t="str" cm="1">
        <f t="array" ref="S2195">_xlfn.IFS('Paraclinicos '!Y2130="","",'Paraclinicos '!Y2130&lt;70,1,'Paraclinicos '!Y2130&gt;=70,0)</f>
        <v/>
      </c>
      <c r="T2195" t="str" cm="1">
        <f t="array" ref="T2195">_xlfn.IFS('Paraclinicos '!W2130="","",'Paraclinicos '!W2130&lt;6,4,'Paraclinicos '!W2130&lt;10,3,'Paraclinicos '!W2130&lt;13,2,'Paraclinicos '!W2130&lt;15,1,'Paraclinicos '!W2130=15,0)</f>
        <v/>
      </c>
      <c r="U2195" s="54" t="str">
        <f t="shared" si="102"/>
        <v/>
      </c>
      <c r="V2195" t="str" cm="1">
        <f t="array" ref="V2195">_xlfn.IFS('Paraclinicos '!S2130="","",OR('Paraclinicos '!S2130&lt;=8,'Paraclinicos '!S2130&gt;=25),3,'Paraclinicos '!S2130&lt;12,1,'Paraclinicos '!S2130&lt;21,0,'Paraclinicos '!S2130&lt;25,2)</f>
        <v/>
      </c>
      <c r="W2195" t="str">
        <f>IFERROR(IF(INDEX('BD Demog para scores enalazar'!Y$2:'BD Demog para scores enalazar'!Y$3000,MATCH(Formulas!A2195,'BD Demog para scores enalazar'!A$2:'BD Demog para scores enalazar'!A$3000,0))=1,"SI","NO"),"")</f>
        <v/>
      </c>
      <c r="X2195" s="9" t="str">
        <f>IFERROR(IF(INDEX('BD Demog para scores enalazar'!AJ$2:'BD Demog para scores enalazar'!AJ$3000,MATCH(Formulas!A2195,'BD Demog para scores enalazar'!A$2:'BD Demog para scores enalazar'!A$3000,0))=1,"SI","NO"),"")</f>
        <v/>
      </c>
      <c r="Y2195" t="str" cm="1">
        <f t="array" ref="Y2195">IF(AND(W2195="NO",X2195="NO"),_xlfn.IFS('Paraclinicos '!K2130&lt;=91,3,'Paraclinicos '!K2130&lt;94,2,'Paraclinicos '!K2130&lt;96,1,'Paraclinicos '!K2130&gt;=96,0),"")</f>
        <v/>
      </c>
      <c r="Z2195" t="str" cm="1">
        <f t="array" ref="Z2195">IF(OR(W2195="SI",X2195="SI"),_xlfn.IFS(OR(AND('Paraclinicos '!K2131&lt;=83),AND('Paraclinicos '!K2131&gt;=97,AA2195=2)),3,OR(AND('Paraclinicos '!K2131&lt;=86),AND('Paraclinicos '!K2131&gt;=94,AA2195=2)),2,OR(AND('Paraclinicos '!K2131&lt;=88),AND('Paraclinicos '!K2131&gt;=92,AA2195=2)),1,OR(AND('Paraclinicos '!K2131&gt;=88,'Paraclinicos '!K2131&lt;=92),AND('Paraclinicos '!K2131&gt;=93,AA2195=0)),0),"")</f>
        <v/>
      </c>
      <c r="AA2195" t="str" cm="1">
        <f t="array" ref="AA2195">_xlfn.IFS('Paraclinicos '!E2130="","",'Paraclinicos '!E2130="Oxigeno",2,'Paraclinicos '!E2130="Aire",0)</f>
        <v/>
      </c>
    </row>
    <row r="2196" spans="1:27" x14ac:dyDescent="0.25">
      <c r="A2196">
        <f>'Paraclinicos '!A2131</f>
        <v>0</v>
      </c>
      <c r="B2196" s="3">
        <f>'Paraclinicos '!R2131</f>
        <v>0</v>
      </c>
      <c r="C2196" t="str" cm="1">
        <f t="array" ref="C2196">_xlfn.IFS('Paraclinicos '!Q2131="","",'Paraclinicos '!Q2131&gt;60,3,'Paraclinicos '!Q2131&lt;=60,1)</f>
        <v/>
      </c>
      <c r="D2196" t="str">
        <f>IFERROR(IF(INDEX('BD Demog para scores enalazar'!BC$2:BC$3000,MATCH(Formulas!A2196,'BD Demog para scores enalazar'!A$2:A$3000,0))=0,"SI","NO"),"")</f>
        <v/>
      </c>
      <c r="E2196" t="str" cm="1">
        <f t="array" ref="E2196">_xlfn.IFS(D2196="","",D2196="SI",4,D2196="NO",1)</f>
        <v/>
      </c>
      <c r="F2196" t="str" cm="1">
        <f t="array" ref="F2196">_xlfn.IFS('Paraclinicos '!B2131="","",'Paraclinicos '!B2131&gt;1,1,'Paraclinicos '!B2131&lt;=1,3)</f>
        <v/>
      </c>
      <c r="G2196" t="str" cm="1">
        <f t="array" ref="G2196">_xlfn.IFS('Paraclinicos '!D2131="","",AND('Paraclinicos '!D2131&gt;=250,'Paraclinicos '!D2131&lt;=500),2,'Paraclinicos '!D2131&gt;500,3,'Paraclinicos '!D2131&lt;250,1)</f>
        <v/>
      </c>
      <c r="H2196" s="50" t="str">
        <f t="shared" si="103"/>
        <v/>
      </c>
      <c r="I2196" t="str" cm="1">
        <f t="array" ref="I2196">_xlfn.IFS('Paraclinicos '!Q2131="","",'Paraclinicos '!Q2131&gt;=65,1,'Paraclinicos '!Q2131&lt;65,0)</f>
        <v/>
      </c>
      <c r="J2196" t="str" cm="1">
        <f t="array" ref="J2196">_xlfn.IFS('Paraclinicos '!I2131="","",'Paraclinicos '!I2131&gt;7,1,'Paraclinicos '!I2131&lt;=7,0)</f>
        <v/>
      </c>
      <c r="K2196" t="str" cm="1">
        <f t="array" ref="K2196">_xlfn.IFS('Paraclinicos '!W2131="","",'Paraclinicos '!W2131&lt;=8,1,'Paraclinicos '!W2131&gt;8,0)</f>
        <v/>
      </c>
      <c r="L2196" t="str" cm="1">
        <f t="array" ref="L2196">_xlfn.IFS('Paraclinicos '!S2131="","",'Paraclinicos '!S2131&gt;=30,1,'Paraclinicos '!S2131&lt;30,0)</f>
        <v/>
      </c>
      <c r="M2196" t="str" cm="1">
        <f t="array" ref="M2196">_xlfn.IFS(OR('Paraclinicos '!T2131="",'Paraclinicos '!U2131=""),"",OR('Paraclinicos '!T2131&lt;=90,'Paraclinicos '!U2131&lt;=60),1,OR('Paraclinicos '!T2131&gt;90,'Paraclinicos '!U2131&gt;60),0)</f>
        <v/>
      </c>
      <c r="N2196" s="45" t="str">
        <f t="shared" si="104"/>
        <v/>
      </c>
      <c r="O2196" t="str" cm="1">
        <f t="array" ref="O2196">_xlfn.IFS(OR('Paraclinicos '!M2131="",'Paraclinicos '!N2131="",'Paraclinicos '!N2131=0),"",'Paraclinicos '!M2131/'Paraclinicos '!N2131&lt;100,4,'Paraclinicos '!M2131/'Paraclinicos '!N2131&lt;200,3,'Paraclinicos '!M2131/'Paraclinicos '!N2131&lt;300,2,'Paraclinicos '!M2131/'Paraclinicos '!N2131&lt;400,1,'Paraclinicos '!M2131/'Paraclinicos '!N2131&gt;=400,0)</f>
        <v/>
      </c>
      <c r="P2196" t="str" cm="1">
        <f t="array" ref="P2196">_xlfn.IFS('Paraclinicos '!C2131="","",'Paraclinicos '!C2131&lt;20,4,'Paraclinicos '!C2131&lt;50,3,'Paraclinicos '!C2131&lt;100,2,'Paraclinicos '!C2131&lt;150,1,'Paraclinicos '!C2131&gt;150,0)</f>
        <v/>
      </c>
      <c r="Q2196" t="str" cm="1">
        <f t="array" ref="Q2196">_xlfn.IFS('Paraclinicos '!O2131="","",'Paraclinicos '!O2131&lt;1.2,0,'Paraclinicos '!O2131&lt;2,1,'Paraclinicos '!O2131&lt;3.5,2,'Paraclinicos '!O2131&lt;5,3,'Paraclinicos '!O2131&gt;5,4)</f>
        <v/>
      </c>
      <c r="R2196" t="str" cm="1">
        <f t="array" ref="R2196">_xlfn.IFS('Paraclinicos '!J2131="","",'Paraclinicos '!J2131&lt;1.2,0,'Paraclinicos '!J2131&lt;2,1,'Paraclinicos '!J2131&lt;6,2,'Paraclinicos '!J2131&lt;12,3,'Paraclinicos '!J2131&gt;=12,4)</f>
        <v/>
      </c>
      <c r="S2196" t="str" cm="1">
        <f t="array" ref="S2196">_xlfn.IFS('Paraclinicos '!Y2131="","",'Paraclinicos '!Y2131&lt;70,1,'Paraclinicos '!Y2131&gt;=70,0)</f>
        <v/>
      </c>
      <c r="T2196" t="str" cm="1">
        <f t="array" ref="T2196">_xlfn.IFS('Paraclinicos '!W2131="","",'Paraclinicos '!W2131&lt;6,4,'Paraclinicos '!W2131&lt;10,3,'Paraclinicos '!W2131&lt;13,2,'Paraclinicos '!W2131&lt;15,1,'Paraclinicos '!W2131=15,0)</f>
        <v/>
      </c>
      <c r="U2196" s="54" t="str">
        <f t="shared" si="102"/>
        <v/>
      </c>
      <c r="V2196" t="str" cm="1">
        <f t="array" ref="V2196">_xlfn.IFS('Paraclinicos '!S2131="","",OR('Paraclinicos '!S2131&lt;=8,'Paraclinicos '!S2131&gt;=25),3,'Paraclinicos '!S2131&lt;12,1,'Paraclinicos '!S2131&lt;21,0,'Paraclinicos '!S2131&lt;25,2)</f>
        <v/>
      </c>
      <c r="W2196" t="str">
        <f>IFERROR(IF(INDEX('BD Demog para scores enalazar'!Y$2:'BD Demog para scores enalazar'!Y$3000,MATCH(Formulas!A2196,'BD Demog para scores enalazar'!A$2:'BD Demog para scores enalazar'!A$3000,0))=1,"SI","NO"),"")</f>
        <v/>
      </c>
      <c r="X2196" s="9" t="str">
        <f>IFERROR(IF(INDEX('BD Demog para scores enalazar'!AJ$2:'BD Demog para scores enalazar'!AJ$3000,MATCH(Formulas!A2196,'BD Demog para scores enalazar'!A$2:'BD Demog para scores enalazar'!A$3000,0))=1,"SI","NO"),"")</f>
        <v/>
      </c>
      <c r="Y2196" t="str" cm="1">
        <f t="array" ref="Y2196">IF(AND(W2196="NO",X2196="NO"),_xlfn.IFS('Paraclinicos '!K2131&lt;=91,3,'Paraclinicos '!K2131&lt;94,2,'Paraclinicos '!K2131&lt;96,1,'Paraclinicos '!K2131&gt;=96,0),"")</f>
        <v/>
      </c>
      <c r="Z2196" t="str" cm="1">
        <f t="array" ref="Z2196">IF(OR(W2196="SI",X2196="SI"),_xlfn.IFS(OR(AND('Paraclinicos '!K2132&lt;=83),AND('Paraclinicos '!K2132&gt;=97,AA2196=2)),3,OR(AND('Paraclinicos '!K2132&lt;=86),AND('Paraclinicos '!K2132&gt;=94,AA2196=2)),2,OR(AND('Paraclinicos '!K2132&lt;=88),AND('Paraclinicos '!K2132&gt;=92,AA2196=2)),1,OR(AND('Paraclinicos '!K2132&gt;=88,'Paraclinicos '!K2132&lt;=92),AND('Paraclinicos '!K2132&gt;=93,AA2196=0)),0),"")</f>
        <v/>
      </c>
      <c r="AA2196" t="str" cm="1">
        <f t="array" ref="AA2196">_xlfn.IFS('Paraclinicos '!E2131="","",'Paraclinicos '!E2131="Oxigeno",2,'Paraclinicos '!E2131="Aire",0)</f>
        <v/>
      </c>
    </row>
    <row r="2197" spans="1:27" x14ac:dyDescent="0.25">
      <c r="A2197">
        <f>'Paraclinicos '!A2132</f>
        <v>0</v>
      </c>
      <c r="B2197" s="3">
        <f>'Paraclinicos '!R2132</f>
        <v>0</v>
      </c>
      <c r="C2197" t="str" cm="1">
        <f t="array" ref="C2197">_xlfn.IFS('Paraclinicos '!Q2132="","",'Paraclinicos '!Q2132&gt;60,3,'Paraclinicos '!Q2132&lt;=60,1)</f>
        <v/>
      </c>
      <c r="D2197" t="str">
        <f>IFERROR(IF(INDEX('BD Demog para scores enalazar'!BC$2:BC$3000,MATCH(Formulas!A2197,'BD Demog para scores enalazar'!A$2:A$3000,0))=0,"SI","NO"),"")</f>
        <v/>
      </c>
      <c r="E2197" t="str" cm="1">
        <f t="array" ref="E2197">_xlfn.IFS(D2197="","",D2197="SI",4,D2197="NO",1)</f>
        <v/>
      </c>
      <c r="F2197" t="str" cm="1">
        <f t="array" ref="F2197">_xlfn.IFS('Paraclinicos '!B2132="","",'Paraclinicos '!B2132&gt;1,1,'Paraclinicos '!B2132&lt;=1,3)</f>
        <v/>
      </c>
      <c r="G2197" t="str" cm="1">
        <f t="array" ref="G2197">_xlfn.IFS('Paraclinicos '!D2132="","",AND('Paraclinicos '!D2132&gt;=250,'Paraclinicos '!D2132&lt;=500),2,'Paraclinicos '!D2132&gt;500,3,'Paraclinicos '!D2132&lt;250,1)</f>
        <v/>
      </c>
      <c r="H2197" s="50" t="str">
        <f t="shared" si="103"/>
        <v/>
      </c>
      <c r="I2197" t="str" cm="1">
        <f t="array" ref="I2197">_xlfn.IFS('Paraclinicos '!Q2132="","",'Paraclinicos '!Q2132&gt;=65,1,'Paraclinicos '!Q2132&lt;65,0)</f>
        <v/>
      </c>
      <c r="J2197" t="str" cm="1">
        <f t="array" ref="J2197">_xlfn.IFS('Paraclinicos '!I2132="","",'Paraclinicos '!I2132&gt;7,1,'Paraclinicos '!I2132&lt;=7,0)</f>
        <v/>
      </c>
      <c r="K2197" t="str" cm="1">
        <f t="array" ref="K2197">_xlfn.IFS('Paraclinicos '!W2132="","",'Paraclinicos '!W2132&lt;=8,1,'Paraclinicos '!W2132&gt;8,0)</f>
        <v/>
      </c>
      <c r="L2197" t="str" cm="1">
        <f t="array" ref="L2197">_xlfn.IFS('Paraclinicos '!S2132="","",'Paraclinicos '!S2132&gt;=30,1,'Paraclinicos '!S2132&lt;30,0)</f>
        <v/>
      </c>
      <c r="M2197" t="str" cm="1">
        <f t="array" ref="M2197">_xlfn.IFS(OR('Paraclinicos '!T2132="",'Paraclinicos '!U2132=""),"",OR('Paraclinicos '!T2132&lt;=90,'Paraclinicos '!U2132&lt;=60),1,OR('Paraclinicos '!T2132&gt;90,'Paraclinicos '!U2132&gt;60),0)</f>
        <v/>
      </c>
      <c r="N2197" s="45" t="str">
        <f t="shared" si="104"/>
        <v/>
      </c>
      <c r="O2197" t="str" cm="1">
        <f t="array" ref="O2197">_xlfn.IFS(OR('Paraclinicos '!M2132="",'Paraclinicos '!N2132="",'Paraclinicos '!N2132=0),"",'Paraclinicos '!M2132/'Paraclinicos '!N2132&lt;100,4,'Paraclinicos '!M2132/'Paraclinicos '!N2132&lt;200,3,'Paraclinicos '!M2132/'Paraclinicos '!N2132&lt;300,2,'Paraclinicos '!M2132/'Paraclinicos '!N2132&lt;400,1,'Paraclinicos '!M2132/'Paraclinicos '!N2132&gt;=400,0)</f>
        <v/>
      </c>
      <c r="P2197" t="str" cm="1">
        <f t="array" ref="P2197">_xlfn.IFS('Paraclinicos '!C2132="","",'Paraclinicos '!C2132&lt;20,4,'Paraclinicos '!C2132&lt;50,3,'Paraclinicos '!C2132&lt;100,2,'Paraclinicos '!C2132&lt;150,1,'Paraclinicos '!C2132&gt;150,0)</f>
        <v/>
      </c>
      <c r="Q2197" t="str" cm="1">
        <f t="array" ref="Q2197">_xlfn.IFS('Paraclinicos '!O2132="","",'Paraclinicos '!O2132&lt;1.2,0,'Paraclinicos '!O2132&lt;2,1,'Paraclinicos '!O2132&lt;3.5,2,'Paraclinicos '!O2132&lt;5,3,'Paraclinicos '!O2132&gt;5,4)</f>
        <v/>
      </c>
      <c r="R2197" t="str" cm="1">
        <f t="array" ref="R2197">_xlfn.IFS('Paraclinicos '!J2132="","",'Paraclinicos '!J2132&lt;1.2,0,'Paraclinicos '!J2132&lt;2,1,'Paraclinicos '!J2132&lt;6,2,'Paraclinicos '!J2132&lt;12,3,'Paraclinicos '!J2132&gt;=12,4)</f>
        <v/>
      </c>
      <c r="S2197" t="str" cm="1">
        <f t="array" ref="S2197">_xlfn.IFS('Paraclinicos '!Y2132="","",'Paraclinicos '!Y2132&lt;70,1,'Paraclinicos '!Y2132&gt;=70,0)</f>
        <v/>
      </c>
      <c r="T2197" t="str" cm="1">
        <f t="array" ref="T2197">_xlfn.IFS('Paraclinicos '!W2132="","",'Paraclinicos '!W2132&lt;6,4,'Paraclinicos '!W2132&lt;10,3,'Paraclinicos '!W2132&lt;13,2,'Paraclinicos '!W2132&lt;15,1,'Paraclinicos '!W2132=15,0)</f>
        <v/>
      </c>
      <c r="U2197" s="54" t="str">
        <f t="shared" si="102"/>
        <v/>
      </c>
      <c r="V2197" t="str" cm="1">
        <f t="array" ref="V2197">_xlfn.IFS('Paraclinicos '!S2132="","",OR('Paraclinicos '!S2132&lt;=8,'Paraclinicos '!S2132&gt;=25),3,'Paraclinicos '!S2132&lt;12,1,'Paraclinicos '!S2132&lt;21,0,'Paraclinicos '!S2132&lt;25,2)</f>
        <v/>
      </c>
      <c r="W2197" t="str">
        <f>IFERROR(IF(INDEX('BD Demog para scores enalazar'!Y$2:'BD Demog para scores enalazar'!Y$3000,MATCH(Formulas!A2197,'BD Demog para scores enalazar'!A$2:'BD Demog para scores enalazar'!A$3000,0))=1,"SI","NO"),"")</f>
        <v/>
      </c>
      <c r="X2197" s="9" t="str">
        <f>IFERROR(IF(INDEX('BD Demog para scores enalazar'!AJ$2:'BD Demog para scores enalazar'!AJ$3000,MATCH(Formulas!A2197,'BD Demog para scores enalazar'!A$2:'BD Demog para scores enalazar'!A$3000,0))=1,"SI","NO"),"")</f>
        <v/>
      </c>
      <c r="Y2197" t="str" cm="1">
        <f t="array" ref="Y2197">IF(AND(W2197="NO",X2197="NO"),_xlfn.IFS('Paraclinicos '!K2132&lt;=91,3,'Paraclinicos '!K2132&lt;94,2,'Paraclinicos '!K2132&lt;96,1,'Paraclinicos '!K2132&gt;=96,0),"")</f>
        <v/>
      </c>
      <c r="Z2197" t="str" cm="1">
        <f t="array" ref="Z2197">IF(OR(W2197="SI",X2197="SI"),_xlfn.IFS(OR(AND('Paraclinicos '!K2133&lt;=83),AND('Paraclinicos '!K2133&gt;=97,AA2197=2)),3,OR(AND('Paraclinicos '!K2133&lt;=86),AND('Paraclinicos '!K2133&gt;=94,AA2197=2)),2,OR(AND('Paraclinicos '!K2133&lt;=88),AND('Paraclinicos '!K2133&gt;=92,AA2197=2)),1,OR(AND('Paraclinicos '!K2133&gt;=88,'Paraclinicos '!K2133&lt;=92),AND('Paraclinicos '!K2133&gt;=93,AA2197=0)),0),"")</f>
        <v/>
      </c>
      <c r="AA2197" t="str" cm="1">
        <f t="array" ref="AA2197">_xlfn.IFS('Paraclinicos '!E2132="","",'Paraclinicos '!E2132="Oxigeno",2,'Paraclinicos '!E2132="Aire",0)</f>
        <v/>
      </c>
    </row>
    <row r="2198" spans="1:27" x14ac:dyDescent="0.25">
      <c r="A2198">
        <f>'Paraclinicos '!A2133</f>
        <v>0</v>
      </c>
      <c r="B2198" s="3">
        <f>'Paraclinicos '!R2133</f>
        <v>0</v>
      </c>
      <c r="C2198" t="str" cm="1">
        <f t="array" ref="C2198">_xlfn.IFS('Paraclinicos '!Q2133="","",'Paraclinicos '!Q2133&gt;60,3,'Paraclinicos '!Q2133&lt;=60,1)</f>
        <v/>
      </c>
      <c r="D2198" t="str">
        <f>IFERROR(IF(INDEX('BD Demog para scores enalazar'!BC$2:BC$3000,MATCH(Formulas!A2198,'BD Demog para scores enalazar'!A$2:A$3000,0))=0,"SI","NO"),"")</f>
        <v/>
      </c>
      <c r="E2198" t="str" cm="1">
        <f t="array" ref="E2198">_xlfn.IFS(D2198="","",D2198="SI",4,D2198="NO",1)</f>
        <v/>
      </c>
      <c r="F2198" t="str" cm="1">
        <f t="array" ref="F2198">_xlfn.IFS('Paraclinicos '!B2133="","",'Paraclinicos '!B2133&gt;1,1,'Paraclinicos '!B2133&lt;=1,3)</f>
        <v/>
      </c>
      <c r="G2198" t="str" cm="1">
        <f t="array" ref="G2198">_xlfn.IFS('Paraclinicos '!D2133="","",AND('Paraclinicos '!D2133&gt;=250,'Paraclinicos '!D2133&lt;=500),2,'Paraclinicos '!D2133&gt;500,3,'Paraclinicos '!D2133&lt;250,1)</f>
        <v/>
      </c>
      <c r="H2198" s="50" t="str">
        <f t="shared" si="103"/>
        <v/>
      </c>
      <c r="I2198" t="str" cm="1">
        <f t="array" ref="I2198">_xlfn.IFS('Paraclinicos '!Q2133="","",'Paraclinicos '!Q2133&gt;=65,1,'Paraclinicos '!Q2133&lt;65,0)</f>
        <v/>
      </c>
      <c r="J2198" t="str" cm="1">
        <f t="array" ref="J2198">_xlfn.IFS('Paraclinicos '!I2133="","",'Paraclinicos '!I2133&gt;7,1,'Paraclinicos '!I2133&lt;=7,0)</f>
        <v/>
      </c>
      <c r="K2198" t="str" cm="1">
        <f t="array" ref="K2198">_xlfn.IFS('Paraclinicos '!W2133="","",'Paraclinicos '!W2133&lt;=8,1,'Paraclinicos '!W2133&gt;8,0)</f>
        <v/>
      </c>
      <c r="L2198" t="str" cm="1">
        <f t="array" ref="L2198">_xlfn.IFS('Paraclinicos '!S2133="","",'Paraclinicos '!S2133&gt;=30,1,'Paraclinicos '!S2133&lt;30,0)</f>
        <v/>
      </c>
      <c r="M2198" t="str" cm="1">
        <f t="array" ref="M2198">_xlfn.IFS(OR('Paraclinicos '!T2133="",'Paraclinicos '!U2133=""),"",OR('Paraclinicos '!T2133&lt;=90,'Paraclinicos '!U2133&lt;=60),1,OR('Paraclinicos '!T2133&gt;90,'Paraclinicos '!U2133&gt;60),0)</f>
        <v/>
      </c>
      <c r="N2198" s="45" t="str">
        <f t="shared" si="104"/>
        <v/>
      </c>
      <c r="O2198" t="str" cm="1">
        <f t="array" ref="O2198">_xlfn.IFS(OR('Paraclinicos '!M2133="",'Paraclinicos '!N2133="",'Paraclinicos '!N2133=0),"",'Paraclinicos '!M2133/'Paraclinicos '!N2133&lt;100,4,'Paraclinicos '!M2133/'Paraclinicos '!N2133&lt;200,3,'Paraclinicos '!M2133/'Paraclinicos '!N2133&lt;300,2,'Paraclinicos '!M2133/'Paraclinicos '!N2133&lt;400,1,'Paraclinicos '!M2133/'Paraclinicos '!N2133&gt;=400,0)</f>
        <v/>
      </c>
      <c r="P2198" t="str" cm="1">
        <f t="array" ref="P2198">_xlfn.IFS('Paraclinicos '!C2133="","",'Paraclinicos '!C2133&lt;20,4,'Paraclinicos '!C2133&lt;50,3,'Paraclinicos '!C2133&lt;100,2,'Paraclinicos '!C2133&lt;150,1,'Paraclinicos '!C2133&gt;150,0)</f>
        <v/>
      </c>
      <c r="Q2198" t="str" cm="1">
        <f t="array" ref="Q2198">_xlfn.IFS('Paraclinicos '!O2133="","",'Paraclinicos '!O2133&lt;1.2,0,'Paraclinicos '!O2133&lt;2,1,'Paraclinicos '!O2133&lt;3.5,2,'Paraclinicos '!O2133&lt;5,3,'Paraclinicos '!O2133&gt;5,4)</f>
        <v/>
      </c>
      <c r="R2198" t="str" cm="1">
        <f t="array" ref="R2198">_xlfn.IFS('Paraclinicos '!J2133="","",'Paraclinicos '!J2133&lt;1.2,0,'Paraclinicos '!J2133&lt;2,1,'Paraclinicos '!J2133&lt;6,2,'Paraclinicos '!J2133&lt;12,3,'Paraclinicos '!J2133&gt;=12,4)</f>
        <v/>
      </c>
      <c r="S2198" t="str" cm="1">
        <f t="array" ref="S2198">_xlfn.IFS('Paraclinicos '!Y2133="","",'Paraclinicos '!Y2133&lt;70,1,'Paraclinicos '!Y2133&gt;=70,0)</f>
        <v/>
      </c>
      <c r="T2198" t="str" cm="1">
        <f t="array" ref="T2198">_xlfn.IFS('Paraclinicos '!W2133="","",'Paraclinicos '!W2133&lt;6,4,'Paraclinicos '!W2133&lt;10,3,'Paraclinicos '!W2133&lt;13,2,'Paraclinicos '!W2133&lt;15,1,'Paraclinicos '!W2133=15,0)</f>
        <v/>
      </c>
      <c r="U2198" s="54" t="str">
        <f t="shared" si="102"/>
        <v/>
      </c>
      <c r="V2198" t="str" cm="1">
        <f t="array" ref="V2198">_xlfn.IFS('Paraclinicos '!S2133="","",OR('Paraclinicos '!S2133&lt;=8,'Paraclinicos '!S2133&gt;=25),3,'Paraclinicos '!S2133&lt;12,1,'Paraclinicos '!S2133&lt;21,0,'Paraclinicos '!S2133&lt;25,2)</f>
        <v/>
      </c>
      <c r="W2198" t="str">
        <f>IFERROR(IF(INDEX('BD Demog para scores enalazar'!Y$2:'BD Demog para scores enalazar'!Y$3000,MATCH(Formulas!A2198,'BD Demog para scores enalazar'!A$2:'BD Demog para scores enalazar'!A$3000,0))=1,"SI","NO"),"")</f>
        <v/>
      </c>
      <c r="X2198" s="9" t="str">
        <f>IFERROR(IF(INDEX('BD Demog para scores enalazar'!AJ$2:'BD Demog para scores enalazar'!AJ$3000,MATCH(Formulas!A2198,'BD Demog para scores enalazar'!A$2:'BD Demog para scores enalazar'!A$3000,0))=1,"SI","NO"),"")</f>
        <v/>
      </c>
      <c r="Y2198" t="str" cm="1">
        <f t="array" ref="Y2198">IF(AND(W2198="NO",X2198="NO"),_xlfn.IFS('Paraclinicos '!K2133&lt;=91,3,'Paraclinicos '!K2133&lt;94,2,'Paraclinicos '!K2133&lt;96,1,'Paraclinicos '!K2133&gt;=96,0),"")</f>
        <v/>
      </c>
      <c r="Z2198" t="str" cm="1">
        <f t="array" ref="Z2198">IF(OR(W2198="SI",X2198="SI"),_xlfn.IFS(OR(AND('Paraclinicos '!K2134&lt;=83),AND('Paraclinicos '!K2134&gt;=97,AA2198=2)),3,OR(AND('Paraclinicos '!K2134&lt;=86),AND('Paraclinicos '!K2134&gt;=94,AA2198=2)),2,OR(AND('Paraclinicos '!K2134&lt;=88),AND('Paraclinicos '!K2134&gt;=92,AA2198=2)),1,OR(AND('Paraclinicos '!K2134&gt;=88,'Paraclinicos '!K2134&lt;=92),AND('Paraclinicos '!K2134&gt;=93,AA2198=0)),0),"")</f>
        <v/>
      </c>
      <c r="AA2198" t="str" cm="1">
        <f t="array" ref="AA2198">_xlfn.IFS('Paraclinicos '!E2133="","",'Paraclinicos '!E2133="Oxigeno",2,'Paraclinicos '!E2133="Aire",0)</f>
        <v/>
      </c>
    </row>
    <row r="2199" spans="1:27" x14ac:dyDescent="0.25">
      <c r="A2199">
        <f>'Paraclinicos '!A2134</f>
        <v>0</v>
      </c>
      <c r="B2199" s="3">
        <f>'Paraclinicos '!R2134</f>
        <v>0</v>
      </c>
      <c r="C2199" t="str" cm="1">
        <f t="array" ref="C2199">_xlfn.IFS('Paraclinicos '!Q2134="","",'Paraclinicos '!Q2134&gt;60,3,'Paraclinicos '!Q2134&lt;=60,1)</f>
        <v/>
      </c>
      <c r="D2199" t="str">
        <f>IFERROR(IF(INDEX('BD Demog para scores enalazar'!BC$2:BC$3000,MATCH(Formulas!A2199,'BD Demog para scores enalazar'!A$2:A$3000,0))=0,"SI","NO"),"")</f>
        <v/>
      </c>
      <c r="E2199" t="str" cm="1">
        <f t="array" ref="E2199">_xlfn.IFS(D2199="","",D2199="SI",4,D2199="NO",1)</f>
        <v/>
      </c>
      <c r="F2199" t="str" cm="1">
        <f t="array" ref="F2199">_xlfn.IFS('Paraclinicos '!B2134="","",'Paraclinicos '!B2134&gt;1,1,'Paraclinicos '!B2134&lt;=1,3)</f>
        <v/>
      </c>
      <c r="G2199" t="str" cm="1">
        <f t="array" ref="G2199">_xlfn.IFS('Paraclinicos '!D2134="","",AND('Paraclinicos '!D2134&gt;=250,'Paraclinicos '!D2134&lt;=500),2,'Paraclinicos '!D2134&gt;500,3,'Paraclinicos '!D2134&lt;250,1)</f>
        <v/>
      </c>
      <c r="H2199" s="50" t="str">
        <f t="shared" si="103"/>
        <v/>
      </c>
      <c r="I2199" t="str" cm="1">
        <f t="array" ref="I2199">_xlfn.IFS('Paraclinicos '!Q2134="","",'Paraclinicos '!Q2134&gt;=65,1,'Paraclinicos '!Q2134&lt;65,0)</f>
        <v/>
      </c>
      <c r="J2199" t="str" cm="1">
        <f t="array" ref="J2199">_xlfn.IFS('Paraclinicos '!I2134="","",'Paraclinicos '!I2134&gt;7,1,'Paraclinicos '!I2134&lt;=7,0)</f>
        <v/>
      </c>
      <c r="K2199" t="str" cm="1">
        <f t="array" ref="K2199">_xlfn.IFS('Paraclinicos '!W2134="","",'Paraclinicos '!W2134&lt;=8,1,'Paraclinicos '!W2134&gt;8,0)</f>
        <v/>
      </c>
      <c r="L2199" t="str" cm="1">
        <f t="array" ref="L2199">_xlfn.IFS('Paraclinicos '!S2134="","",'Paraclinicos '!S2134&gt;=30,1,'Paraclinicos '!S2134&lt;30,0)</f>
        <v/>
      </c>
      <c r="M2199" t="str" cm="1">
        <f t="array" ref="M2199">_xlfn.IFS(OR('Paraclinicos '!T2134="",'Paraclinicos '!U2134=""),"",OR('Paraclinicos '!T2134&lt;=90,'Paraclinicos '!U2134&lt;=60),1,OR('Paraclinicos '!T2134&gt;90,'Paraclinicos '!U2134&gt;60),0)</f>
        <v/>
      </c>
      <c r="N2199" s="45" t="str">
        <f t="shared" si="104"/>
        <v/>
      </c>
      <c r="O2199" t="str" cm="1">
        <f t="array" ref="O2199">_xlfn.IFS(OR('Paraclinicos '!M2134="",'Paraclinicos '!N2134="",'Paraclinicos '!N2134=0),"",'Paraclinicos '!M2134/'Paraclinicos '!N2134&lt;100,4,'Paraclinicos '!M2134/'Paraclinicos '!N2134&lt;200,3,'Paraclinicos '!M2134/'Paraclinicos '!N2134&lt;300,2,'Paraclinicos '!M2134/'Paraclinicos '!N2134&lt;400,1,'Paraclinicos '!M2134/'Paraclinicos '!N2134&gt;=400,0)</f>
        <v/>
      </c>
      <c r="P2199" t="str" cm="1">
        <f t="array" ref="P2199">_xlfn.IFS('Paraclinicos '!C2134="","",'Paraclinicos '!C2134&lt;20,4,'Paraclinicos '!C2134&lt;50,3,'Paraclinicos '!C2134&lt;100,2,'Paraclinicos '!C2134&lt;150,1,'Paraclinicos '!C2134&gt;150,0)</f>
        <v/>
      </c>
      <c r="Q2199" t="str" cm="1">
        <f t="array" ref="Q2199">_xlfn.IFS('Paraclinicos '!O2134="","",'Paraclinicos '!O2134&lt;1.2,0,'Paraclinicos '!O2134&lt;2,1,'Paraclinicos '!O2134&lt;3.5,2,'Paraclinicos '!O2134&lt;5,3,'Paraclinicos '!O2134&gt;5,4)</f>
        <v/>
      </c>
      <c r="R2199" t="str" cm="1">
        <f t="array" ref="R2199">_xlfn.IFS('Paraclinicos '!J2134="","",'Paraclinicos '!J2134&lt;1.2,0,'Paraclinicos '!J2134&lt;2,1,'Paraclinicos '!J2134&lt;6,2,'Paraclinicos '!J2134&lt;12,3,'Paraclinicos '!J2134&gt;=12,4)</f>
        <v/>
      </c>
      <c r="S2199" t="str" cm="1">
        <f t="array" ref="S2199">_xlfn.IFS('Paraclinicos '!Y2134="","",'Paraclinicos '!Y2134&lt;70,1,'Paraclinicos '!Y2134&gt;=70,0)</f>
        <v/>
      </c>
      <c r="T2199" t="str" cm="1">
        <f t="array" ref="T2199">_xlfn.IFS('Paraclinicos '!W2134="","",'Paraclinicos '!W2134&lt;6,4,'Paraclinicos '!W2134&lt;10,3,'Paraclinicos '!W2134&lt;13,2,'Paraclinicos '!W2134&lt;15,1,'Paraclinicos '!W2134=15,0)</f>
        <v/>
      </c>
      <c r="U2199" s="54" t="str">
        <f t="shared" si="102"/>
        <v/>
      </c>
      <c r="V2199" t="str" cm="1">
        <f t="array" ref="V2199">_xlfn.IFS('Paraclinicos '!S2134="","",OR('Paraclinicos '!S2134&lt;=8,'Paraclinicos '!S2134&gt;=25),3,'Paraclinicos '!S2134&lt;12,1,'Paraclinicos '!S2134&lt;21,0,'Paraclinicos '!S2134&lt;25,2)</f>
        <v/>
      </c>
      <c r="W2199" t="str">
        <f>IFERROR(IF(INDEX('BD Demog para scores enalazar'!Y$2:'BD Demog para scores enalazar'!Y$3000,MATCH(Formulas!A2199,'BD Demog para scores enalazar'!A$2:'BD Demog para scores enalazar'!A$3000,0))=1,"SI","NO"),"")</f>
        <v/>
      </c>
      <c r="X2199" s="9" t="str">
        <f>IFERROR(IF(INDEX('BD Demog para scores enalazar'!AJ$2:'BD Demog para scores enalazar'!AJ$3000,MATCH(Formulas!A2199,'BD Demog para scores enalazar'!A$2:'BD Demog para scores enalazar'!A$3000,0))=1,"SI","NO"),"")</f>
        <v/>
      </c>
      <c r="Y2199" t="str" cm="1">
        <f t="array" ref="Y2199">IF(AND(W2199="NO",X2199="NO"),_xlfn.IFS('Paraclinicos '!K2134&lt;=91,3,'Paraclinicos '!K2134&lt;94,2,'Paraclinicos '!K2134&lt;96,1,'Paraclinicos '!K2134&gt;=96,0),"")</f>
        <v/>
      </c>
      <c r="Z2199" t="str" cm="1">
        <f t="array" ref="Z2199">IF(OR(W2199="SI",X2199="SI"),_xlfn.IFS(OR(AND('Paraclinicos '!K2135&lt;=83),AND('Paraclinicos '!K2135&gt;=97,AA2199=2)),3,OR(AND('Paraclinicos '!K2135&lt;=86),AND('Paraclinicos '!K2135&gt;=94,AA2199=2)),2,OR(AND('Paraclinicos '!K2135&lt;=88),AND('Paraclinicos '!K2135&gt;=92,AA2199=2)),1,OR(AND('Paraclinicos '!K2135&gt;=88,'Paraclinicos '!K2135&lt;=92),AND('Paraclinicos '!K2135&gt;=93,AA2199=0)),0),"")</f>
        <v/>
      </c>
      <c r="AA2199" t="str" cm="1">
        <f t="array" ref="AA2199">_xlfn.IFS('Paraclinicos '!E2134="","",'Paraclinicos '!E2134="Oxigeno",2,'Paraclinicos '!E2134="Aire",0)</f>
        <v/>
      </c>
    </row>
    <row r="2200" spans="1:27" x14ac:dyDescent="0.25">
      <c r="A2200">
        <f>'Paraclinicos '!A2135</f>
        <v>0</v>
      </c>
      <c r="B2200" s="3">
        <f>'Paraclinicos '!R2135</f>
        <v>0</v>
      </c>
      <c r="C2200" t="str" cm="1">
        <f t="array" ref="C2200">_xlfn.IFS('Paraclinicos '!Q2135="","",'Paraclinicos '!Q2135&gt;60,3,'Paraclinicos '!Q2135&lt;=60,1)</f>
        <v/>
      </c>
      <c r="D2200" t="str">
        <f>IFERROR(IF(INDEX('BD Demog para scores enalazar'!BC$2:BC$3000,MATCH(Formulas!A2200,'BD Demog para scores enalazar'!A$2:A$3000,0))=0,"SI","NO"),"")</f>
        <v/>
      </c>
      <c r="E2200" t="str" cm="1">
        <f t="array" ref="E2200">_xlfn.IFS(D2200="","",D2200="SI",4,D2200="NO",1)</f>
        <v/>
      </c>
      <c r="F2200" t="str" cm="1">
        <f t="array" ref="F2200">_xlfn.IFS('Paraclinicos '!B2135="","",'Paraclinicos '!B2135&gt;1,1,'Paraclinicos '!B2135&lt;=1,3)</f>
        <v/>
      </c>
      <c r="G2200" t="str" cm="1">
        <f t="array" ref="G2200">_xlfn.IFS('Paraclinicos '!D2135="","",AND('Paraclinicos '!D2135&gt;=250,'Paraclinicos '!D2135&lt;=500),2,'Paraclinicos '!D2135&gt;500,3,'Paraclinicos '!D2135&lt;250,1)</f>
        <v/>
      </c>
      <c r="H2200" s="50" t="str">
        <f t="shared" si="103"/>
        <v/>
      </c>
      <c r="I2200" t="str" cm="1">
        <f t="array" ref="I2200">_xlfn.IFS('Paraclinicos '!Q2135="","",'Paraclinicos '!Q2135&gt;=65,1,'Paraclinicos '!Q2135&lt;65,0)</f>
        <v/>
      </c>
      <c r="J2200" t="str" cm="1">
        <f t="array" ref="J2200">_xlfn.IFS('Paraclinicos '!I2135="","",'Paraclinicos '!I2135&gt;7,1,'Paraclinicos '!I2135&lt;=7,0)</f>
        <v/>
      </c>
      <c r="K2200" t="str" cm="1">
        <f t="array" ref="K2200">_xlfn.IFS('Paraclinicos '!W2135="","",'Paraclinicos '!W2135&lt;=8,1,'Paraclinicos '!W2135&gt;8,0)</f>
        <v/>
      </c>
      <c r="L2200" t="str" cm="1">
        <f t="array" ref="L2200">_xlfn.IFS('Paraclinicos '!S2135="","",'Paraclinicos '!S2135&gt;=30,1,'Paraclinicos '!S2135&lt;30,0)</f>
        <v/>
      </c>
      <c r="M2200" t="str" cm="1">
        <f t="array" ref="M2200">_xlfn.IFS(OR('Paraclinicos '!T2135="",'Paraclinicos '!U2135=""),"",OR('Paraclinicos '!T2135&lt;=90,'Paraclinicos '!U2135&lt;=60),1,OR('Paraclinicos '!T2135&gt;90,'Paraclinicos '!U2135&gt;60),0)</f>
        <v/>
      </c>
      <c r="N2200" s="45" t="str">
        <f t="shared" si="104"/>
        <v/>
      </c>
      <c r="O2200" t="str" cm="1">
        <f t="array" ref="O2200">_xlfn.IFS(OR('Paraclinicos '!M2135="",'Paraclinicos '!N2135="",'Paraclinicos '!N2135=0),"",'Paraclinicos '!M2135/'Paraclinicos '!N2135&lt;100,4,'Paraclinicos '!M2135/'Paraclinicos '!N2135&lt;200,3,'Paraclinicos '!M2135/'Paraclinicos '!N2135&lt;300,2,'Paraclinicos '!M2135/'Paraclinicos '!N2135&lt;400,1,'Paraclinicos '!M2135/'Paraclinicos '!N2135&gt;=400,0)</f>
        <v/>
      </c>
      <c r="P2200" t="str" cm="1">
        <f t="array" ref="P2200">_xlfn.IFS('Paraclinicos '!C2135="","",'Paraclinicos '!C2135&lt;20,4,'Paraclinicos '!C2135&lt;50,3,'Paraclinicos '!C2135&lt;100,2,'Paraclinicos '!C2135&lt;150,1,'Paraclinicos '!C2135&gt;150,0)</f>
        <v/>
      </c>
      <c r="Q2200" t="str" cm="1">
        <f t="array" ref="Q2200">_xlfn.IFS('Paraclinicos '!O2135="","",'Paraclinicos '!O2135&lt;1.2,0,'Paraclinicos '!O2135&lt;2,1,'Paraclinicos '!O2135&lt;3.5,2,'Paraclinicos '!O2135&lt;5,3,'Paraclinicos '!O2135&gt;5,4)</f>
        <v/>
      </c>
      <c r="R2200" t="str" cm="1">
        <f t="array" ref="R2200">_xlfn.IFS('Paraclinicos '!J2135="","",'Paraclinicos '!J2135&lt;1.2,0,'Paraclinicos '!J2135&lt;2,1,'Paraclinicos '!J2135&lt;6,2,'Paraclinicos '!J2135&lt;12,3,'Paraclinicos '!J2135&gt;=12,4)</f>
        <v/>
      </c>
      <c r="S2200" t="str" cm="1">
        <f t="array" ref="S2200">_xlfn.IFS('Paraclinicos '!Y2135="","",'Paraclinicos '!Y2135&lt;70,1,'Paraclinicos '!Y2135&gt;=70,0)</f>
        <v/>
      </c>
      <c r="T2200" t="str" cm="1">
        <f t="array" ref="T2200">_xlfn.IFS('Paraclinicos '!W2135="","",'Paraclinicos '!W2135&lt;6,4,'Paraclinicos '!W2135&lt;10,3,'Paraclinicos '!W2135&lt;13,2,'Paraclinicos '!W2135&lt;15,1,'Paraclinicos '!W2135=15,0)</f>
        <v/>
      </c>
      <c r="U2200" s="54" t="str">
        <f t="shared" si="102"/>
        <v/>
      </c>
      <c r="V2200" t="str" cm="1">
        <f t="array" ref="V2200">_xlfn.IFS('Paraclinicos '!S2135="","",OR('Paraclinicos '!S2135&lt;=8,'Paraclinicos '!S2135&gt;=25),3,'Paraclinicos '!S2135&lt;12,1,'Paraclinicos '!S2135&lt;21,0,'Paraclinicos '!S2135&lt;25,2)</f>
        <v/>
      </c>
      <c r="W2200" t="str">
        <f>IFERROR(IF(INDEX('BD Demog para scores enalazar'!Y$2:'BD Demog para scores enalazar'!Y$3000,MATCH(Formulas!A2200,'BD Demog para scores enalazar'!A$2:'BD Demog para scores enalazar'!A$3000,0))=1,"SI","NO"),"")</f>
        <v/>
      </c>
      <c r="X2200" s="9" t="str">
        <f>IFERROR(IF(INDEX('BD Demog para scores enalazar'!AJ$2:'BD Demog para scores enalazar'!AJ$3000,MATCH(Formulas!A2200,'BD Demog para scores enalazar'!A$2:'BD Demog para scores enalazar'!A$3000,0))=1,"SI","NO"),"")</f>
        <v/>
      </c>
      <c r="Y2200" t="str" cm="1">
        <f t="array" ref="Y2200">IF(AND(W2200="NO",X2200="NO"),_xlfn.IFS('Paraclinicos '!K2135&lt;=91,3,'Paraclinicos '!K2135&lt;94,2,'Paraclinicos '!K2135&lt;96,1,'Paraclinicos '!K2135&gt;=96,0),"")</f>
        <v/>
      </c>
      <c r="Z2200" t="str" cm="1">
        <f t="array" ref="Z2200">IF(OR(W2200="SI",X2200="SI"),_xlfn.IFS(OR(AND('Paraclinicos '!K2136&lt;=83),AND('Paraclinicos '!K2136&gt;=97,AA2200=2)),3,OR(AND('Paraclinicos '!K2136&lt;=86),AND('Paraclinicos '!K2136&gt;=94,AA2200=2)),2,OR(AND('Paraclinicos '!K2136&lt;=88),AND('Paraclinicos '!K2136&gt;=92,AA2200=2)),1,OR(AND('Paraclinicos '!K2136&gt;=88,'Paraclinicos '!K2136&lt;=92),AND('Paraclinicos '!K2136&gt;=93,AA2200=0)),0),"")</f>
        <v/>
      </c>
      <c r="AA2200" t="str" cm="1">
        <f t="array" ref="AA2200">_xlfn.IFS('Paraclinicos '!E2135="","",'Paraclinicos '!E2135="Oxigeno",2,'Paraclinicos '!E2135="Aire",0)</f>
        <v/>
      </c>
    </row>
    <row r="2201" spans="1:27" x14ac:dyDescent="0.25">
      <c r="A2201">
        <f>'Paraclinicos '!A2136</f>
        <v>0</v>
      </c>
      <c r="B2201" s="3">
        <f>'Paraclinicos '!R2136</f>
        <v>0</v>
      </c>
      <c r="C2201" t="str" cm="1">
        <f t="array" ref="C2201">_xlfn.IFS('Paraclinicos '!Q2136="","",'Paraclinicos '!Q2136&gt;60,3,'Paraclinicos '!Q2136&lt;=60,1)</f>
        <v/>
      </c>
      <c r="D2201" t="str">
        <f>IFERROR(IF(INDEX('BD Demog para scores enalazar'!BC$2:BC$3000,MATCH(Formulas!A2201,'BD Demog para scores enalazar'!A$2:A$3000,0))=0,"SI","NO"),"")</f>
        <v/>
      </c>
      <c r="E2201" t="str" cm="1">
        <f t="array" ref="E2201">_xlfn.IFS(D2201="","",D2201="SI",4,D2201="NO",1)</f>
        <v/>
      </c>
      <c r="F2201" t="str" cm="1">
        <f t="array" ref="F2201">_xlfn.IFS('Paraclinicos '!B2136="","",'Paraclinicos '!B2136&gt;1,1,'Paraclinicos '!B2136&lt;=1,3)</f>
        <v/>
      </c>
      <c r="G2201" t="str" cm="1">
        <f t="array" ref="G2201">_xlfn.IFS('Paraclinicos '!D2136="","",AND('Paraclinicos '!D2136&gt;=250,'Paraclinicos '!D2136&lt;=500),2,'Paraclinicos '!D2136&gt;500,3,'Paraclinicos '!D2136&lt;250,1)</f>
        <v/>
      </c>
      <c r="H2201" s="50" t="str">
        <f t="shared" si="103"/>
        <v/>
      </c>
      <c r="I2201" t="str" cm="1">
        <f t="array" ref="I2201">_xlfn.IFS('Paraclinicos '!Q2136="","",'Paraclinicos '!Q2136&gt;=65,1,'Paraclinicos '!Q2136&lt;65,0)</f>
        <v/>
      </c>
      <c r="J2201" t="str" cm="1">
        <f t="array" ref="J2201">_xlfn.IFS('Paraclinicos '!I2136="","",'Paraclinicos '!I2136&gt;7,1,'Paraclinicos '!I2136&lt;=7,0)</f>
        <v/>
      </c>
      <c r="K2201" t="str" cm="1">
        <f t="array" ref="K2201">_xlfn.IFS('Paraclinicos '!W2136="","",'Paraclinicos '!W2136&lt;=8,1,'Paraclinicos '!W2136&gt;8,0)</f>
        <v/>
      </c>
      <c r="L2201" t="str" cm="1">
        <f t="array" ref="L2201">_xlfn.IFS('Paraclinicos '!S2136="","",'Paraclinicos '!S2136&gt;=30,1,'Paraclinicos '!S2136&lt;30,0)</f>
        <v/>
      </c>
      <c r="M2201" t="str" cm="1">
        <f t="array" ref="M2201">_xlfn.IFS(OR('Paraclinicos '!T2136="",'Paraclinicos '!U2136=""),"",OR('Paraclinicos '!T2136&lt;=90,'Paraclinicos '!U2136&lt;=60),1,OR('Paraclinicos '!T2136&gt;90,'Paraclinicos '!U2136&gt;60),0)</f>
        <v/>
      </c>
      <c r="N2201" s="45" t="str">
        <f t="shared" si="104"/>
        <v/>
      </c>
      <c r="O2201" t="str" cm="1">
        <f t="array" ref="O2201">_xlfn.IFS(OR('Paraclinicos '!M2136="",'Paraclinicos '!N2136="",'Paraclinicos '!N2136=0),"",'Paraclinicos '!M2136/'Paraclinicos '!N2136&lt;100,4,'Paraclinicos '!M2136/'Paraclinicos '!N2136&lt;200,3,'Paraclinicos '!M2136/'Paraclinicos '!N2136&lt;300,2,'Paraclinicos '!M2136/'Paraclinicos '!N2136&lt;400,1,'Paraclinicos '!M2136/'Paraclinicos '!N2136&gt;=400,0)</f>
        <v/>
      </c>
      <c r="P2201" t="str" cm="1">
        <f t="array" ref="P2201">_xlfn.IFS('Paraclinicos '!C2136="","",'Paraclinicos '!C2136&lt;20,4,'Paraclinicos '!C2136&lt;50,3,'Paraclinicos '!C2136&lt;100,2,'Paraclinicos '!C2136&lt;150,1,'Paraclinicos '!C2136&gt;150,0)</f>
        <v/>
      </c>
      <c r="Q2201" t="str" cm="1">
        <f t="array" ref="Q2201">_xlfn.IFS('Paraclinicos '!O2136="","",'Paraclinicos '!O2136&lt;1.2,0,'Paraclinicos '!O2136&lt;2,1,'Paraclinicos '!O2136&lt;3.5,2,'Paraclinicos '!O2136&lt;5,3,'Paraclinicos '!O2136&gt;5,4)</f>
        <v/>
      </c>
      <c r="R2201" t="str" cm="1">
        <f t="array" ref="R2201">_xlfn.IFS('Paraclinicos '!J2136="","",'Paraclinicos '!J2136&lt;1.2,0,'Paraclinicos '!J2136&lt;2,1,'Paraclinicos '!J2136&lt;6,2,'Paraclinicos '!J2136&lt;12,3,'Paraclinicos '!J2136&gt;=12,4)</f>
        <v/>
      </c>
      <c r="S2201" t="str" cm="1">
        <f t="array" ref="S2201">_xlfn.IFS('Paraclinicos '!Y2136="","",'Paraclinicos '!Y2136&lt;70,1,'Paraclinicos '!Y2136&gt;=70,0)</f>
        <v/>
      </c>
      <c r="T2201" t="str" cm="1">
        <f t="array" ref="T2201">_xlfn.IFS('Paraclinicos '!W2136="","",'Paraclinicos '!W2136&lt;6,4,'Paraclinicos '!W2136&lt;10,3,'Paraclinicos '!W2136&lt;13,2,'Paraclinicos '!W2136&lt;15,1,'Paraclinicos '!W2136=15,0)</f>
        <v/>
      </c>
      <c r="U2201" s="54" t="str">
        <f t="shared" si="102"/>
        <v/>
      </c>
      <c r="V2201" t="str" cm="1">
        <f t="array" ref="V2201">_xlfn.IFS('Paraclinicos '!S2136="","",OR('Paraclinicos '!S2136&lt;=8,'Paraclinicos '!S2136&gt;=25),3,'Paraclinicos '!S2136&lt;12,1,'Paraclinicos '!S2136&lt;21,0,'Paraclinicos '!S2136&lt;25,2)</f>
        <v/>
      </c>
      <c r="W2201" t="str">
        <f>IFERROR(IF(INDEX('BD Demog para scores enalazar'!Y$2:'BD Demog para scores enalazar'!Y$3000,MATCH(Formulas!A2201,'BD Demog para scores enalazar'!A$2:'BD Demog para scores enalazar'!A$3000,0))=1,"SI","NO"),"")</f>
        <v/>
      </c>
      <c r="X2201" s="9" t="str">
        <f>IFERROR(IF(INDEX('BD Demog para scores enalazar'!AJ$2:'BD Demog para scores enalazar'!AJ$3000,MATCH(Formulas!A2201,'BD Demog para scores enalazar'!A$2:'BD Demog para scores enalazar'!A$3000,0))=1,"SI","NO"),"")</f>
        <v/>
      </c>
      <c r="Y2201" t="str" cm="1">
        <f t="array" ref="Y2201">IF(AND(W2201="NO",X2201="NO"),_xlfn.IFS('Paraclinicos '!K2136&lt;=91,3,'Paraclinicos '!K2136&lt;94,2,'Paraclinicos '!K2136&lt;96,1,'Paraclinicos '!K2136&gt;=96,0),"")</f>
        <v/>
      </c>
      <c r="Z2201" t="str" cm="1">
        <f t="array" ref="Z2201">IF(OR(W2201="SI",X2201="SI"),_xlfn.IFS(OR(AND('Paraclinicos '!K2137&lt;=83),AND('Paraclinicos '!K2137&gt;=97,AA2201=2)),3,OR(AND('Paraclinicos '!K2137&lt;=86),AND('Paraclinicos '!K2137&gt;=94,AA2201=2)),2,OR(AND('Paraclinicos '!K2137&lt;=88),AND('Paraclinicos '!K2137&gt;=92,AA2201=2)),1,OR(AND('Paraclinicos '!K2137&gt;=88,'Paraclinicos '!K2137&lt;=92),AND('Paraclinicos '!K2137&gt;=93,AA2201=0)),0),"")</f>
        <v/>
      </c>
      <c r="AA2201" t="str" cm="1">
        <f t="array" ref="AA2201">_xlfn.IFS('Paraclinicos '!E2136="","",'Paraclinicos '!E2136="Oxigeno",2,'Paraclinicos '!E2136="Aire",0)</f>
        <v/>
      </c>
    </row>
    <row r="2202" spans="1:27" x14ac:dyDescent="0.25">
      <c r="A2202">
        <f>'Paraclinicos '!A2137</f>
        <v>0</v>
      </c>
      <c r="B2202" s="3">
        <f>'Paraclinicos '!R2137</f>
        <v>0</v>
      </c>
      <c r="C2202" t="str" cm="1">
        <f t="array" ref="C2202">_xlfn.IFS('Paraclinicos '!Q2137="","",'Paraclinicos '!Q2137&gt;60,3,'Paraclinicos '!Q2137&lt;=60,1)</f>
        <v/>
      </c>
      <c r="D2202" t="str">
        <f>IFERROR(IF(INDEX('BD Demog para scores enalazar'!BC$2:BC$3000,MATCH(Formulas!A2202,'BD Demog para scores enalazar'!A$2:A$3000,0))=0,"SI","NO"),"")</f>
        <v/>
      </c>
      <c r="E2202" t="str" cm="1">
        <f t="array" ref="E2202">_xlfn.IFS(D2202="","",D2202="SI",4,D2202="NO",1)</f>
        <v/>
      </c>
      <c r="F2202" t="str" cm="1">
        <f t="array" ref="F2202">_xlfn.IFS('Paraclinicos '!B2137="","",'Paraclinicos '!B2137&gt;1,1,'Paraclinicos '!B2137&lt;=1,3)</f>
        <v/>
      </c>
      <c r="G2202" t="str" cm="1">
        <f t="array" ref="G2202">_xlfn.IFS('Paraclinicos '!D2137="","",AND('Paraclinicos '!D2137&gt;=250,'Paraclinicos '!D2137&lt;=500),2,'Paraclinicos '!D2137&gt;500,3,'Paraclinicos '!D2137&lt;250,1)</f>
        <v/>
      </c>
      <c r="H2202" s="50" t="str">
        <f t="shared" si="103"/>
        <v/>
      </c>
      <c r="I2202" t="str" cm="1">
        <f t="array" ref="I2202">_xlfn.IFS('Paraclinicos '!Q2137="","",'Paraclinicos '!Q2137&gt;=65,1,'Paraclinicos '!Q2137&lt;65,0)</f>
        <v/>
      </c>
      <c r="J2202" t="str" cm="1">
        <f t="array" ref="J2202">_xlfn.IFS('Paraclinicos '!I2137="","",'Paraclinicos '!I2137&gt;7,1,'Paraclinicos '!I2137&lt;=7,0)</f>
        <v/>
      </c>
      <c r="K2202" t="str" cm="1">
        <f t="array" ref="K2202">_xlfn.IFS('Paraclinicos '!W2137="","",'Paraclinicos '!W2137&lt;=8,1,'Paraclinicos '!W2137&gt;8,0)</f>
        <v/>
      </c>
      <c r="L2202" t="str" cm="1">
        <f t="array" ref="L2202">_xlfn.IFS('Paraclinicos '!S2137="","",'Paraclinicos '!S2137&gt;=30,1,'Paraclinicos '!S2137&lt;30,0)</f>
        <v/>
      </c>
      <c r="M2202" t="str" cm="1">
        <f t="array" ref="M2202">_xlfn.IFS(OR('Paraclinicos '!T2137="",'Paraclinicos '!U2137=""),"",OR('Paraclinicos '!T2137&lt;=90,'Paraclinicos '!U2137&lt;=60),1,OR('Paraclinicos '!T2137&gt;90,'Paraclinicos '!U2137&gt;60),0)</f>
        <v/>
      </c>
      <c r="N2202" s="45" t="str">
        <f t="shared" si="104"/>
        <v/>
      </c>
      <c r="O2202" t="str" cm="1">
        <f t="array" ref="O2202">_xlfn.IFS(OR('Paraclinicos '!M2137="",'Paraclinicos '!N2137="",'Paraclinicos '!N2137=0),"",'Paraclinicos '!M2137/'Paraclinicos '!N2137&lt;100,4,'Paraclinicos '!M2137/'Paraclinicos '!N2137&lt;200,3,'Paraclinicos '!M2137/'Paraclinicos '!N2137&lt;300,2,'Paraclinicos '!M2137/'Paraclinicos '!N2137&lt;400,1,'Paraclinicos '!M2137/'Paraclinicos '!N2137&gt;=400,0)</f>
        <v/>
      </c>
      <c r="P2202" t="str" cm="1">
        <f t="array" ref="P2202">_xlfn.IFS('Paraclinicos '!C2137="","",'Paraclinicos '!C2137&lt;20,4,'Paraclinicos '!C2137&lt;50,3,'Paraclinicos '!C2137&lt;100,2,'Paraclinicos '!C2137&lt;150,1,'Paraclinicos '!C2137&gt;150,0)</f>
        <v/>
      </c>
      <c r="Q2202" t="str" cm="1">
        <f t="array" ref="Q2202">_xlfn.IFS('Paraclinicos '!O2137="","",'Paraclinicos '!O2137&lt;1.2,0,'Paraclinicos '!O2137&lt;2,1,'Paraclinicos '!O2137&lt;3.5,2,'Paraclinicos '!O2137&lt;5,3,'Paraclinicos '!O2137&gt;5,4)</f>
        <v/>
      </c>
      <c r="R2202" t="str" cm="1">
        <f t="array" ref="R2202">_xlfn.IFS('Paraclinicos '!J2137="","",'Paraclinicos '!J2137&lt;1.2,0,'Paraclinicos '!J2137&lt;2,1,'Paraclinicos '!J2137&lt;6,2,'Paraclinicos '!J2137&lt;12,3,'Paraclinicos '!J2137&gt;=12,4)</f>
        <v/>
      </c>
      <c r="S2202" t="str" cm="1">
        <f t="array" ref="S2202">_xlfn.IFS('Paraclinicos '!Y2137="","",'Paraclinicos '!Y2137&lt;70,1,'Paraclinicos '!Y2137&gt;=70,0)</f>
        <v/>
      </c>
      <c r="T2202" t="str" cm="1">
        <f t="array" ref="T2202">_xlfn.IFS('Paraclinicos '!W2137="","",'Paraclinicos '!W2137&lt;6,4,'Paraclinicos '!W2137&lt;10,3,'Paraclinicos '!W2137&lt;13,2,'Paraclinicos '!W2137&lt;15,1,'Paraclinicos '!W2137=15,0)</f>
        <v/>
      </c>
      <c r="U2202" s="54" t="str">
        <f t="shared" si="102"/>
        <v/>
      </c>
      <c r="V2202" t="str" cm="1">
        <f t="array" ref="V2202">_xlfn.IFS('Paraclinicos '!S2137="","",OR('Paraclinicos '!S2137&lt;=8,'Paraclinicos '!S2137&gt;=25),3,'Paraclinicos '!S2137&lt;12,1,'Paraclinicos '!S2137&lt;21,0,'Paraclinicos '!S2137&lt;25,2)</f>
        <v/>
      </c>
      <c r="W2202" t="str">
        <f>IFERROR(IF(INDEX('BD Demog para scores enalazar'!Y$2:'BD Demog para scores enalazar'!Y$3000,MATCH(Formulas!A2202,'BD Demog para scores enalazar'!A$2:'BD Demog para scores enalazar'!A$3000,0))=1,"SI","NO"),"")</f>
        <v/>
      </c>
      <c r="X2202" s="9" t="str">
        <f>IFERROR(IF(INDEX('BD Demog para scores enalazar'!AJ$2:'BD Demog para scores enalazar'!AJ$3000,MATCH(Formulas!A2202,'BD Demog para scores enalazar'!A$2:'BD Demog para scores enalazar'!A$3000,0))=1,"SI","NO"),"")</f>
        <v/>
      </c>
      <c r="Y2202" t="str" cm="1">
        <f t="array" ref="Y2202">IF(AND(W2202="NO",X2202="NO"),_xlfn.IFS('Paraclinicos '!K2137&lt;=91,3,'Paraclinicos '!K2137&lt;94,2,'Paraclinicos '!K2137&lt;96,1,'Paraclinicos '!K2137&gt;=96,0),"")</f>
        <v/>
      </c>
      <c r="Z2202" t="str" cm="1">
        <f t="array" ref="Z2202">IF(OR(W2202="SI",X2202="SI"),_xlfn.IFS(OR(AND('Paraclinicos '!K2138&lt;=83),AND('Paraclinicos '!K2138&gt;=97,AA2202=2)),3,OR(AND('Paraclinicos '!K2138&lt;=86),AND('Paraclinicos '!K2138&gt;=94,AA2202=2)),2,OR(AND('Paraclinicos '!K2138&lt;=88),AND('Paraclinicos '!K2138&gt;=92,AA2202=2)),1,OR(AND('Paraclinicos '!K2138&gt;=88,'Paraclinicos '!K2138&lt;=92),AND('Paraclinicos '!K2138&gt;=93,AA2202=0)),0),"")</f>
        <v/>
      </c>
      <c r="AA2202" t="str" cm="1">
        <f t="array" ref="AA2202">_xlfn.IFS('Paraclinicos '!E2137="","",'Paraclinicos '!E2137="Oxigeno",2,'Paraclinicos '!E2137="Aire",0)</f>
        <v/>
      </c>
    </row>
    <row r="2203" spans="1:27" x14ac:dyDescent="0.25">
      <c r="A2203">
        <f>'Paraclinicos '!A2138</f>
        <v>0</v>
      </c>
      <c r="B2203" s="3">
        <f>'Paraclinicos '!R2138</f>
        <v>0</v>
      </c>
      <c r="C2203" t="str" cm="1">
        <f t="array" ref="C2203">_xlfn.IFS('Paraclinicos '!Q2138="","",'Paraclinicos '!Q2138&gt;60,3,'Paraclinicos '!Q2138&lt;=60,1)</f>
        <v/>
      </c>
      <c r="D2203" t="str">
        <f>IFERROR(IF(INDEX('BD Demog para scores enalazar'!BC$2:BC$3000,MATCH(Formulas!A2203,'BD Demog para scores enalazar'!A$2:A$3000,0))=0,"SI","NO"),"")</f>
        <v/>
      </c>
      <c r="E2203" t="str" cm="1">
        <f t="array" ref="E2203">_xlfn.IFS(D2203="","",D2203="SI",4,D2203="NO",1)</f>
        <v/>
      </c>
      <c r="F2203" t="str" cm="1">
        <f t="array" ref="F2203">_xlfn.IFS('Paraclinicos '!B2138="","",'Paraclinicos '!B2138&gt;1,1,'Paraclinicos '!B2138&lt;=1,3)</f>
        <v/>
      </c>
      <c r="G2203" t="str" cm="1">
        <f t="array" ref="G2203">_xlfn.IFS('Paraclinicos '!D2138="","",AND('Paraclinicos '!D2138&gt;=250,'Paraclinicos '!D2138&lt;=500),2,'Paraclinicos '!D2138&gt;500,3,'Paraclinicos '!D2138&lt;250,1)</f>
        <v/>
      </c>
      <c r="H2203" s="50" t="str">
        <f t="shared" si="103"/>
        <v/>
      </c>
      <c r="I2203" t="str" cm="1">
        <f t="array" ref="I2203">_xlfn.IFS('Paraclinicos '!Q2138="","",'Paraclinicos '!Q2138&gt;=65,1,'Paraclinicos '!Q2138&lt;65,0)</f>
        <v/>
      </c>
      <c r="J2203" t="str" cm="1">
        <f t="array" ref="J2203">_xlfn.IFS('Paraclinicos '!I2138="","",'Paraclinicos '!I2138&gt;7,1,'Paraclinicos '!I2138&lt;=7,0)</f>
        <v/>
      </c>
      <c r="K2203" t="str" cm="1">
        <f t="array" ref="K2203">_xlfn.IFS('Paraclinicos '!W2138="","",'Paraclinicos '!W2138&lt;=8,1,'Paraclinicos '!W2138&gt;8,0)</f>
        <v/>
      </c>
      <c r="L2203" t="str" cm="1">
        <f t="array" ref="L2203">_xlfn.IFS('Paraclinicos '!S2138="","",'Paraclinicos '!S2138&gt;=30,1,'Paraclinicos '!S2138&lt;30,0)</f>
        <v/>
      </c>
      <c r="M2203" t="str" cm="1">
        <f t="array" ref="M2203">_xlfn.IFS(OR('Paraclinicos '!T2138="",'Paraclinicos '!U2138=""),"",OR('Paraclinicos '!T2138&lt;=90,'Paraclinicos '!U2138&lt;=60),1,OR('Paraclinicos '!T2138&gt;90,'Paraclinicos '!U2138&gt;60),0)</f>
        <v/>
      </c>
      <c r="N2203" s="45" t="str">
        <f t="shared" si="104"/>
        <v/>
      </c>
      <c r="O2203" t="str" cm="1">
        <f t="array" ref="O2203">_xlfn.IFS(OR('Paraclinicos '!M2138="",'Paraclinicos '!N2138="",'Paraclinicos '!N2138=0),"",'Paraclinicos '!M2138/'Paraclinicos '!N2138&lt;100,4,'Paraclinicos '!M2138/'Paraclinicos '!N2138&lt;200,3,'Paraclinicos '!M2138/'Paraclinicos '!N2138&lt;300,2,'Paraclinicos '!M2138/'Paraclinicos '!N2138&lt;400,1,'Paraclinicos '!M2138/'Paraclinicos '!N2138&gt;=400,0)</f>
        <v/>
      </c>
      <c r="P2203" t="str" cm="1">
        <f t="array" ref="P2203">_xlfn.IFS('Paraclinicos '!C2138="","",'Paraclinicos '!C2138&lt;20,4,'Paraclinicos '!C2138&lt;50,3,'Paraclinicos '!C2138&lt;100,2,'Paraclinicos '!C2138&lt;150,1,'Paraclinicos '!C2138&gt;150,0)</f>
        <v/>
      </c>
      <c r="Q2203" t="str" cm="1">
        <f t="array" ref="Q2203">_xlfn.IFS('Paraclinicos '!O2138="","",'Paraclinicos '!O2138&lt;1.2,0,'Paraclinicos '!O2138&lt;2,1,'Paraclinicos '!O2138&lt;3.5,2,'Paraclinicos '!O2138&lt;5,3,'Paraclinicos '!O2138&gt;5,4)</f>
        <v/>
      </c>
      <c r="R2203" t="str" cm="1">
        <f t="array" ref="R2203">_xlfn.IFS('Paraclinicos '!J2138="","",'Paraclinicos '!J2138&lt;1.2,0,'Paraclinicos '!J2138&lt;2,1,'Paraclinicos '!J2138&lt;6,2,'Paraclinicos '!J2138&lt;12,3,'Paraclinicos '!J2138&gt;=12,4)</f>
        <v/>
      </c>
      <c r="S2203" t="str" cm="1">
        <f t="array" ref="S2203">_xlfn.IFS('Paraclinicos '!Y2138="","",'Paraclinicos '!Y2138&lt;70,1,'Paraclinicos '!Y2138&gt;=70,0)</f>
        <v/>
      </c>
      <c r="T2203" t="str" cm="1">
        <f t="array" ref="T2203">_xlfn.IFS('Paraclinicos '!W2138="","",'Paraclinicos '!W2138&lt;6,4,'Paraclinicos '!W2138&lt;10,3,'Paraclinicos '!W2138&lt;13,2,'Paraclinicos '!W2138&lt;15,1,'Paraclinicos '!W2138=15,0)</f>
        <v/>
      </c>
      <c r="U2203" s="54" t="str">
        <f t="shared" si="102"/>
        <v/>
      </c>
      <c r="V2203" t="str" cm="1">
        <f t="array" ref="V2203">_xlfn.IFS('Paraclinicos '!S2138="","",OR('Paraclinicos '!S2138&lt;=8,'Paraclinicos '!S2138&gt;=25),3,'Paraclinicos '!S2138&lt;12,1,'Paraclinicos '!S2138&lt;21,0,'Paraclinicos '!S2138&lt;25,2)</f>
        <v/>
      </c>
      <c r="W2203" t="str">
        <f>IFERROR(IF(INDEX('BD Demog para scores enalazar'!Y$2:'BD Demog para scores enalazar'!Y$3000,MATCH(Formulas!A2203,'BD Demog para scores enalazar'!A$2:'BD Demog para scores enalazar'!A$3000,0))=1,"SI","NO"),"")</f>
        <v/>
      </c>
      <c r="X2203" s="9" t="str">
        <f>IFERROR(IF(INDEX('BD Demog para scores enalazar'!AJ$2:'BD Demog para scores enalazar'!AJ$3000,MATCH(Formulas!A2203,'BD Demog para scores enalazar'!A$2:'BD Demog para scores enalazar'!A$3000,0))=1,"SI","NO"),"")</f>
        <v/>
      </c>
      <c r="Y2203" t="str" cm="1">
        <f t="array" ref="Y2203">IF(AND(W2203="NO",X2203="NO"),_xlfn.IFS('Paraclinicos '!K2138&lt;=91,3,'Paraclinicos '!K2138&lt;94,2,'Paraclinicos '!K2138&lt;96,1,'Paraclinicos '!K2138&gt;=96,0),"")</f>
        <v/>
      </c>
      <c r="Z2203" t="str" cm="1">
        <f t="array" ref="Z2203">IF(OR(W2203="SI",X2203="SI"),_xlfn.IFS(OR(AND('Paraclinicos '!K2139&lt;=83),AND('Paraclinicos '!K2139&gt;=97,AA2203=2)),3,OR(AND('Paraclinicos '!K2139&lt;=86),AND('Paraclinicos '!K2139&gt;=94,AA2203=2)),2,OR(AND('Paraclinicos '!K2139&lt;=88),AND('Paraclinicos '!K2139&gt;=92,AA2203=2)),1,OR(AND('Paraclinicos '!K2139&gt;=88,'Paraclinicos '!K2139&lt;=92),AND('Paraclinicos '!K2139&gt;=93,AA2203=0)),0),"")</f>
        <v/>
      </c>
      <c r="AA2203" t="str" cm="1">
        <f t="array" ref="AA2203">_xlfn.IFS('Paraclinicos '!E2138="","",'Paraclinicos '!E2138="Oxigeno",2,'Paraclinicos '!E2138="Aire",0)</f>
        <v/>
      </c>
    </row>
    <row r="2204" spans="1:27" x14ac:dyDescent="0.25">
      <c r="A2204">
        <f>'Paraclinicos '!A2139</f>
        <v>0</v>
      </c>
      <c r="B2204" s="3">
        <f>'Paraclinicos '!R2139</f>
        <v>0</v>
      </c>
      <c r="C2204" t="str" cm="1">
        <f t="array" ref="C2204">_xlfn.IFS('Paraclinicos '!Q2139="","",'Paraclinicos '!Q2139&gt;60,3,'Paraclinicos '!Q2139&lt;=60,1)</f>
        <v/>
      </c>
      <c r="D2204" t="str">
        <f>IFERROR(IF(INDEX('BD Demog para scores enalazar'!BC$2:BC$3000,MATCH(Formulas!A2204,'BD Demog para scores enalazar'!A$2:A$3000,0))=0,"SI","NO"),"")</f>
        <v/>
      </c>
      <c r="E2204" t="str" cm="1">
        <f t="array" ref="E2204">_xlfn.IFS(D2204="","",D2204="SI",4,D2204="NO",1)</f>
        <v/>
      </c>
      <c r="F2204" t="str" cm="1">
        <f t="array" ref="F2204">_xlfn.IFS('Paraclinicos '!B2139="","",'Paraclinicos '!B2139&gt;1,1,'Paraclinicos '!B2139&lt;=1,3)</f>
        <v/>
      </c>
      <c r="G2204" t="str" cm="1">
        <f t="array" ref="G2204">_xlfn.IFS('Paraclinicos '!D2139="","",AND('Paraclinicos '!D2139&gt;=250,'Paraclinicos '!D2139&lt;=500),2,'Paraclinicos '!D2139&gt;500,3,'Paraclinicos '!D2139&lt;250,1)</f>
        <v/>
      </c>
      <c r="H2204" s="50" t="str">
        <f t="shared" si="103"/>
        <v/>
      </c>
      <c r="I2204" t="str" cm="1">
        <f t="array" ref="I2204">_xlfn.IFS('Paraclinicos '!Q2139="","",'Paraclinicos '!Q2139&gt;=65,1,'Paraclinicos '!Q2139&lt;65,0)</f>
        <v/>
      </c>
      <c r="J2204" t="str" cm="1">
        <f t="array" ref="J2204">_xlfn.IFS('Paraclinicos '!I2139="","",'Paraclinicos '!I2139&gt;7,1,'Paraclinicos '!I2139&lt;=7,0)</f>
        <v/>
      </c>
      <c r="K2204" t="str" cm="1">
        <f t="array" ref="K2204">_xlfn.IFS('Paraclinicos '!W2139="","",'Paraclinicos '!W2139&lt;=8,1,'Paraclinicos '!W2139&gt;8,0)</f>
        <v/>
      </c>
      <c r="L2204" t="str" cm="1">
        <f t="array" ref="L2204">_xlfn.IFS('Paraclinicos '!S2139="","",'Paraclinicos '!S2139&gt;=30,1,'Paraclinicos '!S2139&lt;30,0)</f>
        <v/>
      </c>
      <c r="M2204" t="str" cm="1">
        <f t="array" ref="M2204">_xlfn.IFS(OR('Paraclinicos '!T2139="",'Paraclinicos '!U2139=""),"",OR('Paraclinicos '!T2139&lt;=90,'Paraclinicos '!U2139&lt;=60),1,OR('Paraclinicos '!T2139&gt;90,'Paraclinicos '!U2139&gt;60),0)</f>
        <v/>
      </c>
      <c r="N2204" s="45" t="str">
        <f t="shared" si="104"/>
        <v/>
      </c>
      <c r="O2204" t="str" cm="1">
        <f t="array" ref="O2204">_xlfn.IFS(OR('Paraclinicos '!M2139="",'Paraclinicos '!N2139="",'Paraclinicos '!N2139=0),"",'Paraclinicos '!M2139/'Paraclinicos '!N2139&lt;100,4,'Paraclinicos '!M2139/'Paraclinicos '!N2139&lt;200,3,'Paraclinicos '!M2139/'Paraclinicos '!N2139&lt;300,2,'Paraclinicos '!M2139/'Paraclinicos '!N2139&lt;400,1,'Paraclinicos '!M2139/'Paraclinicos '!N2139&gt;=400,0)</f>
        <v/>
      </c>
      <c r="P2204" t="str" cm="1">
        <f t="array" ref="P2204">_xlfn.IFS('Paraclinicos '!C2139="","",'Paraclinicos '!C2139&lt;20,4,'Paraclinicos '!C2139&lt;50,3,'Paraclinicos '!C2139&lt;100,2,'Paraclinicos '!C2139&lt;150,1,'Paraclinicos '!C2139&gt;150,0)</f>
        <v/>
      </c>
      <c r="Q2204" t="str" cm="1">
        <f t="array" ref="Q2204">_xlfn.IFS('Paraclinicos '!O2139="","",'Paraclinicos '!O2139&lt;1.2,0,'Paraclinicos '!O2139&lt;2,1,'Paraclinicos '!O2139&lt;3.5,2,'Paraclinicos '!O2139&lt;5,3,'Paraclinicos '!O2139&gt;5,4)</f>
        <v/>
      </c>
      <c r="R2204" t="str" cm="1">
        <f t="array" ref="R2204">_xlfn.IFS('Paraclinicos '!J2139="","",'Paraclinicos '!J2139&lt;1.2,0,'Paraclinicos '!J2139&lt;2,1,'Paraclinicos '!J2139&lt;6,2,'Paraclinicos '!J2139&lt;12,3,'Paraclinicos '!J2139&gt;=12,4)</f>
        <v/>
      </c>
      <c r="S2204" t="str" cm="1">
        <f t="array" ref="S2204">_xlfn.IFS('Paraclinicos '!Y2139="","",'Paraclinicos '!Y2139&lt;70,1,'Paraclinicos '!Y2139&gt;=70,0)</f>
        <v/>
      </c>
      <c r="T2204" t="str" cm="1">
        <f t="array" ref="T2204">_xlfn.IFS('Paraclinicos '!W2139="","",'Paraclinicos '!W2139&lt;6,4,'Paraclinicos '!W2139&lt;10,3,'Paraclinicos '!W2139&lt;13,2,'Paraclinicos '!W2139&lt;15,1,'Paraclinicos '!W2139=15,0)</f>
        <v/>
      </c>
      <c r="U2204" s="54" t="str">
        <f t="shared" si="102"/>
        <v/>
      </c>
      <c r="V2204" t="str" cm="1">
        <f t="array" ref="V2204">_xlfn.IFS('Paraclinicos '!S2139="","",OR('Paraclinicos '!S2139&lt;=8,'Paraclinicos '!S2139&gt;=25),3,'Paraclinicos '!S2139&lt;12,1,'Paraclinicos '!S2139&lt;21,0,'Paraclinicos '!S2139&lt;25,2)</f>
        <v/>
      </c>
      <c r="W2204" t="str">
        <f>IFERROR(IF(INDEX('BD Demog para scores enalazar'!Y$2:'BD Demog para scores enalazar'!Y$3000,MATCH(Formulas!A2204,'BD Demog para scores enalazar'!A$2:'BD Demog para scores enalazar'!A$3000,0))=1,"SI","NO"),"")</f>
        <v/>
      </c>
      <c r="X2204" s="9" t="str">
        <f>IFERROR(IF(INDEX('BD Demog para scores enalazar'!AJ$2:'BD Demog para scores enalazar'!AJ$3000,MATCH(Formulas!A2204,'BD Demog para scores enalazar'!A$2:'BD Demog para scores enalazar'!A$3000,0))=1,"SI","NO"),"")</f>
        <v/>
      </c>
      <c r="Y2204" t="str" cm="1">
        <f t="array" ref="Y2204">IF(AND(W2204="NO",X2204="NO"),_xlfn.IFS('Paraclinicos '!K2139&lt;=91,3,'Paraclinicos '!K2139&lt;94,2,'Paraclinicos '!K2139&lt;96,1,'Paraclinicos '!K2139&gt;=96,0),"")</f>
        <v/>
      </c>
      <c r="Z2204" t="str" cm="1">
        <f t="array" ref="Z2204">IF(OR(W2204="SI",X2204="SI"),_xlfn.IFS(OR(AND('Paraclinicos '!K2140&lt;=83),AND('Paraclinicos '!K2140&gt;=97,AA2204=2)),3,OR(AND('Paraclinicos '!K2140&lt;=86),AND('Paraclinicos '!K2140&gt;=94,AA2204=2)),2,OR(AND('Paraclinicos '!K2140&lt;=88),AND('Paraclinicos '!K2140&gt;=92,AA2204=2)),1,OR(AND('Paraclinicos '!K2140&gt;=88,'Paraclinicos '!K2140&lt;=92),AND('Paraclinicos '!K2140&gt;=93,AA2204=0)),0),"")</f>
        <v/>
      </c>
      <c r="AA2204" t="str" cm="1">
        <f t="array" ref="AA2204">_xlfn.IFS('Paraclinicos '!E2139="","",'Paraclinicos '!E2139="Oxigeno",2,'Paraclinicos '!E2139="Aire",0)</f>
        <v/>
      </c>
    </row>
    <row r="2205" spans="1:27" x14ac:dyDescent="0.25">
      <c r="A2205">
        <f>'Paraclinicos '!A2140</f>
        <v>0</v>
      </c>
      <c r="B2205" s="3">
        <f>'Paraclinicos '!R2140</f>
        <v>0</v>
      </c>
      <c r="C2205" t="str" cm="1">
        <f t="array" ref="C2205">_xlfn.IFS('Paraclinicos '!Q2140="","",'Paraclinicos '!Q2140&gt;60,3,'Paraclinicos '!Q2140&lt;=60,1)</f>
        <v/>
      </c>
      <c r="D2205" t="str">
        <f>IFERROR(IF(INDEX('BD Demog para scores enalazar'!BC$2:BC$3000,MATCH(Formulas!A2205,'BD Demog para scores enalazar'!A$2:A$3000,0))=0,"SI","NO"),"")</f>
        <v/>
      </c>
      <c r="E2205" t="str" cm="1">
        <f t="array" ref="E2205">_xlfn.IFS(D2205="","",D2205="SI",4,D2205="NO",1)</f>
        <v/>
      </c>
      <c r="F2205" t="str" cm="1">
        <f t="array" ref="F2205">_xlfn.IFS('Paraclinicos '!B2140="","",'Paraclinicos '!B2140&gt;1,1,'Paraclinicos '!B2140&lt;=1,3)</f>
        <v/>
      </c>
      <c r="G2205" t="str" cm="1">
        <f t="array" ref="G2205">_xlfn.IFS('Paraclinicos '!D2140="","",AND('Paraclinicos '!D2140&gt;=250,'Paraclinicos '!D2140&lt;=500),2,'Paraclinicos '!D2140&gt;500,3,'Paraclinicos '!D2140&lt;250,1)</f>
        <v/>
      </c>
      <c r="H2205" s="50" t="str">
        <f t="shared" si="103"/>
        <v/>
      </c>
      <c r="I2205" t="str" cm="1">
        <f t="array" ref="I2205">_xlfn.IFS('Paraclinicos '!Q2140="","",'Paraclinicos '!Q2140&gt;=65,1,'Paraclinicos '!Q2140&lt;65,0)</f>
        <v/>
      </c>
      <c r="J2205" t="str" cm="1">
        <f t="array" ref="J2205">_xlfn.IFS('Paraclinicos '!I2140="","",'Paraclinicos '!I2140&gt;7,1,'Paraclinicos '!I2140&lt;=7,0)</f>
        <v/>
      </c>
      <c r="K2205" t="str" cm="1">
        <f t="array" ref="K2205">_xlfn.IFS('Paraclinicos '!W2140="","",'Paraclinicos '!W2140&lt;=8,1,'Paraclinicos '!W2140&gt;8,0)</f>
        <v/>
      </c>
      <c r="L2205" t="str" cm="1">
        <f t="array" ref="L2205">_xlfn.IFS('Paraclinicos '!S2140="","",'Paraclinicos '!S2140&gt;=30,1,'Paraclinicos '!S2140&lt;30,0)</f>
        <v/>
      </c>
      <c r="M2205" t="str" cm="1">
        <f t="array" ref="M2205">_xlfn.IFS(OR('Paraclinicos '!T2140="",'Paraclinicos '!U2140=""),"",OR('Paraclinicos '!T2140&lt;=90,'Paraclinicos '!U2140&lt;=60),1,OR('Paraclinicos '!T2140&gt;90,'Paraclinicos '!U2140&gt;60),0)</f>
        <v/>
      </c>
      <c r="N2205" s="45" t="str">
        <f t="shared" si="104"/>
        <v/>
      </c>
      <c r="O2205" t="str" cm="1">
        <f t="array" ref="O2205">_xlfn.IFS(OR('Paraclinicos '!M2140="",'Paraclinicos '!N2140="",'Paraclinicos '!N2140=0),"",'Paraclinicos '!M2140/'Paraclinicos '!N2140&lt;100,4,'Paraclinicos '!M2140/'Paraclinicos '!N2140&lt;200,3,'Paraclinicos '!M2140/'Paraclinicos '!N2140&lt;300,2,'Paraclinicos '!M2140/'Paraclinicos '!N2140&lt;400,1,'Paraclinicos '!M2140/'Paraclinicos '!N2140&gt;=400,0)</f>
        <v/>
      </c>
      <c r="P2205" t="str" cm="1">
        <f t="array" ref="P2205">_xlfn.IFS('Paraclinicos '!C2140="","",'Paraclinicos '!C2140&lt;20,4,'Paraclinicos '!C2140&lt;50,3,'Paraclinicos '!C2140&lt;100,2,'Paraclinicos '!C2140&lt;150,1,'Paraclinicos '!C2140&gt;150,0)</f>
        <v/>
      </c>
      <c r="Q2205" t="str" cm="1">
        <f t="array" ref="Q2205">_xlfn.IFS('Paraclinicos '!O2140="","",'Paraclinicos '!O2140&lt;1.2,0,'Paraclinicos '!O2140&lt;2,1,'Paraclinicos '!O2140&lt;3.5,2,'Paraclinicos '!O2140&lt;5,3,'Paraclinicos '!O2140&gt;5,4)</f>
        <v/>
      </c>
      <c r="R2205" t="str" cm="1">
        <f t="array" ref="R2205">_xlfn.IFS('Paraclinicos '!J2140="","",'Paraclinicos '!J2140&lt;1.2,0,'Paraclinicos '!J2140&lt;2,1,'Paraclinicos '!J2140&lt;6,2,'Paraclinicos '!J2140&lt;12,3,'Paraclinicos '!J2140&gt;=12,4)</f>
        <v/>
      </c>
      <c r="S2205" t="str" cm="1">
        <f t="array" ref="S2205">_xlfn.IFS('Paraclinicos '!Y2140="","",'Paraclinicos '!Y2140&lt;70,1,'Paraclinicos '!Y2140&gt;=70,0)</f>
        <v/>
      </c>
      <c r="T2205" t="str" cm="1">
        <f t="array" ref="T2205">_xlfn.IFS('Paraclinicos '!W2140="","",'Paraclinicos '!W2140&lt;6,4,'Paraclinicos '!W2140&lt;10,3,'Paraclinicos '!W2140&lt;13,2,'Paraclinicos '!W2140&lt;15,1,'Paraclinicos '!W2140=15,0)</f>
        <v/>
      </c>
      <c r="U2205" s="54" t="str">
        <f t="shared" si="102"/>
        <v/>
      </c>
      <c r="V2205" t="str" cm="1">
        <f t="array" ref="V2205">_xlfn.IFS('Paraclinicos '!S2140="","",OR('Paraclinicos '!S2140&lt;=8,'Paraclinicos '!S2140&gt;=25),3,'Paraclinicos '!S2140&lt;12,1,'Paraclinicos '!S2140&lt;21,0,'Paraclinicos '!S2140&lt;25,2)</f>
        <v/>
      </c>
      <c r="W2205" t="str">
        <f>IFERROR(IF(INDEX('BD Demog para scores enalazar'!Y$2:'BD Demog para scores enalazar'!Y$3000,MATCH(Formulas!A2205,'BD Demog para scores enalazar'!A$2:'BD Demog para scores enalazar'!A$3000,0))=1,"SI","NO"),"")</f>
        <v/>
      </c>
      <c r="X2205" s="9" t="str">
        <f>IFERROR(IF(INDEX('BD Demog para scores enalazar'!AJ$2:'BD Demog para scores enalazar'!AJ$3000,MATCH(Formulas!A2205,'BD Demog para scores enalazar'!A$2:'BD Demog para scores enalazar'!A$3000,0))=1,"SI","NO"),"")</f>
        <v/>
      </c>
      <c r="Y2205" t="str" cm="1">
        <f t="array" ref="Y2205">IF(AND(W2205="NO",X2205="NO"),_xlfn.IFS('Paraclinicos '!K2140&lt;=91,3,'Paraclinicos '!K2140&lt;94,2,'Paraclinicos '!K2140&lt;96,1,'Paraclinicos '!K2140&gt;=96,0),"")</f>
        <v/>
      </c>
      <c r="Z2205" t="str" cm="1">
        <f t="array" ref="Z2205">IF(OR(W2205="SI",X2205="SI"),_xlfn.IFS(OR(AND('Paraclinicos '!K2141&lt;=83),AND('Paraclinicos '!K2141&gt;=97,AA2205=2)),3,OR(AND('Paraclinicos '!K2141&lt;=86),AND('Paraclinicos '!K2141&gt;=94,AA2205=2)),2,OR(AND('Paraclinicos '!K2141&lt;=88),AND('Paraclinicos '!K2141&gt;=92,AA2205=2)),1,OR(AND('Paraclinicos '!K2141&gt;=88,'Paraclinicos '!K2141&lt;=92),AND('Paraclinicos '!K2141&gt;=93,AA2205=0)),0),"")</f>
        <v/>
      </c>
      <c r="AA2205" t="str" cm="1">
        <f t="array" ref="AA2205">_xlfn.IFS('Paraclinicos '!E2140="","",'Paraclinicos '!E2140="Oxigeno",2,'Paraclinicos '!E2140="Aire",0)</f>
        <v/>
      </c>
    </row>
    <row r="2206" spans="1:27" x14ac:dyDescent="0.25">
      <c r="A2206">
        <f>'Paraclinicos '!A2141</f>
        <v>0</v>
      </c>
      <c r="B2206" s="3">
        <f>'Paraclinicos '!R2141</f>
        <v>0</v>
      </c>
      <c r="C2206" t="str" cm="1">
        <f t="array" ref="C2206">_xlfn.IFS('Paraclinicos '!Q2141="","",'Paraclinicos '!Q2141&gt;60,3,'Paraclinicos '!Q2141&lt;=60,1)</f>
        <v/>
      </c>
      <c r="D2206" t="str">
        <f>IFERROR(IF(INDEX('BD Demog para scores enalazar'!BC$2:BC$3000,MATCH(Formulas!A2206,'BD Demog para scores enalazar'!A$2:A$3000,0))=0,"SI","NO"),"")</f>
        <v/>
      </c>
      <c r="E2206" t="str" cm="1">
        <f t="array" ref="E2206">_xlfn.IFS(D2206="","",D2206="SI",4,D2206="NO",1)</f>
        <v/>
      </c>
      <c r="F2206" t="str" cm="1">
        <f t="array" ref="F2206">_xlfn.IFS('Paraclinicos '!B2141="","",'Paraclinicos '!B2141&gt;1,1,'Paraclinicos '!B2141&lt;=1,3)</f>
        <v/>
      </c>
      <c r="G2206" t="str" cm="1">
        <f t="array" ref="G2206">_xlfn.IFS('Paraclinicos '!D2141="","",AND('Paraclinicos '!D2141&gt;=250,'Paraclinicos '!D2141&lt;=500),2,'Paraclinicos '!D2141&gt;500,3,'Paraclinicos '!D2141&lt;250,1)</f>
        <v/>
      </c>
      <c r="H2206" s="50" t="str">
        <f t="shared" si="103"/>
        <v/>
      </c>
      <c r="I2206" t="str" cm="1">
        <f t="array" ref="I2206">_xlfn.IFS('Paraclinicos '!Q2141="","",'Paraclinicos '!Q2141&gt;=65,1,'Paraclinicos '!Q2141&lt;65,0)</f>
        <v/>
      </c>
      <c r="J2206" t="str" cm="1">
        <f t="array" ref="J2206">_xlfn.IFS('Paraclinicos '!I2141="","",'Paraclinicos '!I2141&gt;7,1,'Paraclinicos '!I2141&lt;=7,0)</f>
        <v/>
      </c>
      <c r="K2206" t="str" cm="1">
        <f t="array" ref="K2206">_xlfn.IFS('Paraclinicos '!W2141="","",'Paraclinicos '!W2141&lt;=8,1,'Paraclinicos '!W2141&gt;8,0)</f>
        <v/>
      </c>
      <c r="L2206" t="str" cm="1">
        <f t="array" ref="L2206">_xlfn.IFS('Paraclinicos '!S2141="","",'Paraclinicos '!S2141&gt;=30,1,'Paraclinicos '!S2141&lt;30,0)</f>
        <v/>
      </c>
      <c r="M2206" t="str" cm="1">
        <f t="array" ref="M2206">_xlfn.IFS(OR('Paraclinicos '!T2141="",'Paraclinicos '!U2141=""),"",OR('Paraclinicos '!T2141&lt;=90,'Paraclinicos '!U2141&lt;=60),1,OR('Paraclinicos '!T2141&gt;90,'Paraclinicos '!U2141&gt;60),0)</f>
        <v/>
      </c>
      <c r="N2206" s="45" t="str">
        <f t="shared" si="104"/>
        <v/>
      </c>
      <c r="O2206" t="str" cm="1">
        <f t="array" ref="O2206">_xlfn.IFS(OR('Paraclinicos '!M2141="",'Paraclinicos '!N2141="",'Paraclinicos '!N2141=0),"",'Paraclinicos '!M2141/'Paraclinicos '!N2141&lt;100,4,'Paraclinicos '!M2141/'Paraclinicos '!N2141&lt;200,3,'Paraclinicos '!M2141/'Paraclinicos '!N2141&lt;300,2,'Paraclinicos '!M2141/'Paraclinicos '!N2141&lt;400,1,'Paraclinicos '!M2141/'Paraclinicos '!N2141&gt;=400,0)</f>
        <v/>
      </c>
      <c r="P2206" t="str" cm="1">
        <f t="array" ref="P2206">_xlfn.IFS('Paraclinicos '!C2141="","",'Paraclinicos '!C2141&lt;20,4,'Paraclinicos '!C2141&lt;50,3,'Paraclinicos '!C2141&lt;100,2,'Paraclinicos '!C2141&lt;150,1,'Paraclinicos '!C2141&gt;150,0)</f>
        <v/>
      </c>
      <c r="Q2206" t="str" cm="1">
        <f t="array" ref="Q2206">_xlfn.IFS('Paraclinicos '!O2141="","",'Paraclinicos '!O2141&lt;1.2,0,'Paraclinicos '!O2141&lt;2,1,'Paraclinicos '!O2141&lt;3.5,2,'Paraclinicos '!O2141&lt;5,3,'Paraclinicos '!O2141&gt;5,4)</f>
        <v/>
      </c>
      <c r="R2206" t="str" cm="1">
        <f t="array" ref="R2206">_xlfn.IFS('Paraclinicos '!J2141="","",'Paraclinicos '!J2141&lt;1.2,0,'Paraclinicos '!J2141&lt;2,1,'Paraclinicos '!J2141&lt;6,2,'Paraclinicos '!J2141&lt;12,3,'Paraclinicos '!J2141&gt;=12,4)</f>
        <v/>
      </c>
      <c r="S2206" t="str" cm="1">
        <f t="array" ref="S2206">_xlfn.IFS('Paraclinicos '!Y2141="","",'Paraclinicos '!Y2141&lt;70,1,'Paraclinicos '!Y2141&gt;=70,0)</f>
        <v/>
      </c>
      <c r="T2206" t="str" cm="1">
        <f t="array" ref="T2206">_xlfn.IFS('Paraclinicos '!W2141="","",'Paraclinicos '!W2141&lt;6,4,'Paraclinicos '!W2141&lt;10,3,'Paraclinicos '!W2141&lt;13,2,'Paraclinicos '!W2141&lt;15,1,'Paraclinicos '!W2141=15,0)</f>
        <v/>
      </c>
      <c r="U2206" s="54" t="str">
        <f t="shared" si="102"/>
        <v/>
      </c>
      <c r="V2206" t="str" cm="1">
        <f t="array" ref="V2206">_xlfn.IFS('Paraclinicos '!S2141="","",OR('Paraclinicos '!S2141&lt;=8,'Paraclinicos '!S2141&gt;=25),3,'Paraclinicos '!S2141&lt;12,1,'Paraclinicos '!S2141&lt;21,0,'Paraclinicos '!S2141&lt;25,2)</f>
        <v/>
      </c>
      <c r="W2206" t="str">
        <f>IFERROR(IF(INDEX('BD Demog para scores enalazar'!Y$2:'BD Demog para scores enalazar'!Y$3000,MATCH(Formulas!A2206,'BD Demog para scores enalazar'!A$2:'BD Demog para scores enalazar'!A$3000,0))=1,"SI","NO"),"")</f>
        <v/>
      </c>
      <c r="X2206" s="9" t="str">
        <f>IFERROR(IF(INDEX('BD Demog para scores enalazar'!AJ$2:'BD Demog para scores enalazar'!AJ$3000,MATCH(Formulas!A2206,'BD Demog para scores enalazar'!A$2:'BD Demog para scores enalazar'!A$3000,0))=1,"SI","NO"),"")</f>
        <v/>
      </c>
      <c r="Y2206" t="str" cm="1">
        <f t="array" ref="Y2206">IF(AND(W2206="NO",X2206="NO"),_xlfn.IFS('Paraclinicos '!K2141&lt;=91,3,'Paraclinicos '!K2141&lt;94,2,'Paraclinicos '!K2141&lt;96,1,'Paraclinicos '!K2141&gt;=96,0),"")</f>
        <v/>
      </c>
      <c r="Z2206" t="str" cm="1">
        <f t="array" ref="Z2206">IF(OR(W2206="SI",X2206="SI"),_xlfn.IFS(OR(AND('Paraclinicos '!K2142&lt;=83),AND('Paraclinicos '!K2142&gt;=97,AA2206=2)),3,OR(AND('Paraclinicos '!K2142&lt;=86),AND('Paraclinicos '!K2142&gt;=94,AA2206=2)),2,OR(AND('Paraclinicos '!K2142&lt;=88),AND('Paraclinicos '!K2142&gt;=92,AA2206=2)),1,OR(AND('Paraclinicos '!K2142&gt;=88,'Paraclinicos '!K2142&lt;=92),AND('Paraclinicos '!K2142&gt;=93,AA2206=0)),0),"")</f>
        <v/>
      </c>
      <c r="AA2206" t="str" cm="1">
        <f t="array" ref="AA2206">_xlfn.IFS('Paraclinicos '!E2141="","",'Paraclinicos '!E2141="Oxigeno",2,'Paraclinicos '!E2141="Aire",0)</f>
        <v/>
      </c>
    </row>
    <row r="2207" spans="1:27" x14ac:dyDescent="0.25">
      <c r="A2207">
        <f>'Paraclinicos '!A2142</f>
        <v>0</v>
      </c>
      <c r="B2207" s="3">
        <f>'Paraclinicos '!R2142</f>
        <v>0</v>
      </c>
      <c r="C2207" t="str" cm="1">
        <f t="array" ref="C2207">_xlfn.IFS('Paraclinicos '!Q2142="","",'Paraclinicos '!Q2142&gt;60,3,'Paraclinicos '!Q2142&lt;=60,1)</f>
        <v/>
      </c>
      <c r="D2207" t="str">
        <f>IFERROR(IF(INDEX('BD Demog para scores enalazar'!BC$2:BC$3000,MATCH(Formulas!A2207,'BD Demog para scores enalazar'!A$2:A$3000,0))=0,"SI","NO"),"")</f>
        <v/>
      </c>
      <c r="E2207" t="str" cm="1">
        <f t="array" ref="E2207">_xlfn.IFS(D2207="","",D2207="SI",4,D2207="NO",1)</f>
        <v/>
      </c>
      <c r="F2207" t="str" cm="1">
        <f t="array" ref="F2207">_xlfn.IFS('Paraclinicos '!B2142="","",'Paraclinicos '!B2142&gt;1,1,'Paraclinicos '!B2142&lt;=1,3)</f>
        <v/>
      </c>
      <c r="G2207" t="str" cm="1">
        <f t="array" ref="G2207">_xlfn.IFS('Paraclinicos '!D2142="","",AND('Paraclinicos '!D2142&gt;=250,'Paraclinicos '!D2142&lt;=500),2,'Paraclinicos '!D2142&gt;500,3,'Paraclinicos '!D2142&lt;250,1)</f>
        <v/>
      </c>
      <c r="H2207" s="50" t="str">
        <f t="shared" si="103"/>
        <v/>
      </c>
      <c r="I2207" t="str" cm="1">
        <f t="array" ref="I2207">_xlfn.IFS('Paraclinicos '!Q2142="","",'Paraclinicos '!Q2142&gt;=65,1,'Paraclinicos '!Q2142&lt;65,0)</f>
        <v/>
      </c>
      <c r="J2207" t="str" cm="1">
        <f t="array" ref="J2207">_xlfn.IFS('Paraclinicos '!I2142="","",'Paraclinicos '!I2142&gt;7,1,'Paraclinicos '!I2142&lt;=7,0)</f>
        <v/>
      </c>
      <c r="K2207" t="str" cm="1">
        <f t="array" ref="K2207">_xlfn.IFS('Paraclinicos '!W2142="","",'Paraclinicos '!W2142&lt;=8,1,'Paraclinicos '!W2142&gt;8,0)</f>
        <v/>
      </c>
      <c r="L2207" t="str" cm="1">
        <f t="array" ref="L2207">_xlfn.IFS('Paraclinicos '!S2142="","",'Paraclinicos '!S2142&gt;=30,1,'Paraclinicos '!S2142&lt;30,0)</f>
        <v/>
      </c>
      <c r="M2207" t="str" cm="1">
        <f t="array" ref="M2207">_xlfn.IFS(OR('Paraclinicos '!T2142="",'Paraclinicos '!U2142=""),"",OR('Paraclinicos '!T2142&lt;=90,'Paraclinicos '!U2142&lt;=60),1,OR('Paraclinicos '!T2142&gt;90,'Paraclinicos '!U2142&gt;60),0)</f>
        <v/>
      </c>
      <c r="N2207" s="45" t="str">
        <f t="shared" si="104"/>
        <v/>
      </c>
      <c r="O2207" t="str" cm="1">
        <f t="array" ref="O2207">_xlfn.IFS(OR('Paraclinicos '!M2142="",'Paraclinicos '!N2142="",'Paraclinicos '!N2142=0),"",'Paraclinicos '!M2142/'Paraclinicos '!N2142&lt;100,4,'Paraclinicos '!M2142/'Paraclinicos '!N2142&lt;200,3,'Paraclinicos '!M2142/'Paraclinicos '!N2142&lt;300,2,'Paraclinicos '!M2142/'Paraclinicos '!N2142&lt;400,1,'Paraclinicos '!M2142/'Paraclinicos '!N2142&gt;=400,0)</f>
        <v/>
      </c>
      <c r="P2207" t="str" cm="1">
        <f t="array" ref="P2207">_xlfn.IFS('Paraclinicos '!C2142="","",'Paraclinicos '!C2142&lt;20,4,'Paraclinicos '!C2142&lt;50,3,'Paraclinicos '!C2142&lt;100,2,'Paraclinicos '!C2142&lt;150,1,'Paraclinicos '!C2142&gt;150,0)</f>
        <v/>
      </c>
      <c r="Q2207" t="str" cm="1">
        <f t="array" ref="Q2207">_xlfn.IFS('Paraclinicos '!O2142="","",'Paraclinicos '!O2142&lt;1.2,0,'Paraclinicos '!O2142&lt;2,1,'Paraclinicos '!O2142&lt;3.5,2,'Paraclinicos '!O2142&lt;5,3,'Paraclinicos '!O2142&gt;5,4)</f>
        <v/>
      </c>
      <c r="R2207" t="str" cm="1">
        <f t="array" ref="R2207">_xlfn.IFS('Paraclinicos '!J2142="","",'Paraclinicos '!J2142&lt;1.2,0,'Paraclinicos '!J2142&lt;2,1,'Paraclinicos '!J2142&lt;6,2,'Paraclinicos '!J2142&lt;12,3,'Paraclinicos '!J2142&gt;=12,4)</f>
        <v/>
      </c>
      <c r="S2207" t="str" cm="1">
        <f t="array" ref="S2207">_xlfn.IFS('Paraclinicos '!Y2142="","",'Paraclinicos '!Y2142&lt;70,1,'Paraclinicos '!Y2142&gt;=70,0)</f>
        <v/>
      </c>
      <c r="T2207" t="str" cm="1">
        <f t="array" ref="T2207">_xlfn.IFS('Paraclinicos '!W2142="","",'Paraclinicos '!W2142&lt;6,4,'Paraclinicos '!W2142&lt;10,3,'Paraclinicos '!W2142&lt;13,2,'Paraclinicos '!W2142&lt;15,1,'Paraclinicos '!W2142=15,0)</f>
        <v/>
      </c>
      <c r="U2207" s="54" t="str">
        <f t="shared" si="102"/>
        <v/>
      </c>
      <c r="V2207" t="str" cm="1">
        <f t="array" ref="V2207">_xlfn.IFS('Paraclinicos '!S2142="","",OR('Paraclinicos '!S2142&lt;=8,'Paraclinicos '!S2142&gt;=25),3,'Paraclinicos '!S2142&lt;12,1,'Paraclinicos '!S2142&lt;21,0,'Paraclinicos '!S2142&lt;25,2)</f>
        <v/>
      </c>
      <c r="W2207" t="str">
        <f>IFERROR(IF(INDEX('BD Demog para scores enalazar'!Y$2:'BD Demog para scores enalazar'!Y$3000,MATCH(Formulas!A2207,'BD Demog para scores enalazar'!A$2:'BD Demog para scores enalazar'!A$3000,0))=1,"SI","NO"),"")</f>
        <v/>
      </c>
      <c r="X2207" s="9" t="str">
        <f>IFERROR(IF(INDEX('BD Demog para scores enalazar'!AJ$2:'BD Demog para scores enalazar'!AJ$3000,MATCH(Formulas!A2207,'BD Demog para scores enalazar'!A$2:'BD Demog para scores enalazar'!A$3000,0))=1,"SI","NO"),"")</f>
        <v/>
      </c>
      <c r="Y2207" t="str" cm="1">
        <f t="array" ref="Y2207">IF(AND(W2207="NO",X2207="NO"),_xlfn.IFS('Paraclinicos '!K2142&lt;=91,3,'Paraclinicos '!K2142&lt;94,2,'Paraclinicos '!K2142&lt;96,1,'Paraclinicos '!K2142&gt;=96,0),"")</f>
        <v/>
      </c>
      <c r="Z2207" t="str" cm="1">
        <f t="array" ref="Z2207">IF(OR(W2207="SI",X2207="SI"),_xlfn.IFS(OR(AND('Paraclinicos '!K2143&lt;=83),AND('Paraclinicos '!K2143&gt;=97,AA2207=2)),3,OR(AND('Paraclinicos '!K2143&lt;=86),AND('Paraclinicos '!K2143&gt;=94,AA2207=2)),2,OR(AND('Paraclinicos '!K2143&lt;=88),AND('Paraclinicos '!K2143&gt;=92,AA2207=2)),1,OR(AND('Paraclinicos '!K2143&gt;=88,'Paraclinicos '!K2143&lt;=92),AND('Paraclinicos '!K2143&gt;=93,AA2207=0)),0),"")</f>
        <v/>
      </c>
      <c r="AA2207" t="str" cm="1">
        <f t="array" ref="AA2207">_xlfn.IFS('Paraclinicos '!E2142="","",'Paraclinicos '!E2142="Oxigeno",2,'Paraclinicos '!E2142="Aire",0)</f>
        <v/>
      </c>
    </row>
    <row r="2208" spans="1:27" x14ac:dyDescent="0.25">
      <c r="A2208">
        <f>'Paraclinicos '!A2143</f>
        <v>0</v>
      </c>
      <c r="B2208" s="3">
        <f>'Paraclinicos '!R2143</f>
        <v>0</v>
      </c>
      <c r="C2208" t="str" cm="1">
        <f t="array" ref="C2208">_xlfn.IFS('Paraclinicos '!Q2143="","",'Paraclinicos '!Q2143&gt;60,3,'Paraclinicos '!Q2143&lt;=60,1)</f>
        <v/>
      </c>
      <c r="D2208" t="str">
        <f>IFERROR(IF(INDEX('BD Demog para scores enalazar'!BC$2:BC$3000,MATCH(Formulas!A2208,'BD Demog para scores enalazar'!A$2:A$3000,0))=0,"SI","NO"),"")</f>
        <v/>
      </c>
      <c r="E2208" t="str" cm="1">
        <f t="array" ref="E2208">_xlfn.IFS(D2208="","",D2208="SI",4,D2208="NO",1)</f>
        <v/>
      </c>
      <c r="F2208" t="str" cm="1">
        <f t="array" ref="F2208">_xlfn.IFS('Paraclinicos '!B2143="","",'Paraclinicos '!B2143&gt;1,1,'Paraclinicos '!B2143&lt;=1,3)</f>
        <v/>
      </c>
      <c r="G2208" t="str" cm="1">
        <f t="array" ref="G2208">_xlfn.IFS('Paraclinicos '!D2143="","",AND('Paraclinicos '!D2143&gt;=250,'Paraclinicos '!D2143&lt;=500),2,'Paraclinicos '!D2143&gt;500,3,'Paraclinicos '!D2143&lt;250,1)</f>
        <v/>
      </c>
      <c r="H2208" s="50" t="str">
        <f t="shared" si="103"/>
        <v/>
      </c>
      <c r="I2208" t="str" cm="1">
        <f t="array" ref="I2208">_xlfn.IFS('Paraclinicos '!Q2143="","",'Paraclinicos '!Q2143&gt;=65,1,'Paraclinicos '!Q2143&lt;65,0)</f>
        <v/>
      </c>
      <c r="J2208" t="str" cm="1">
        <f t="array" ref="J2208">_xlfn.IFS('Paraclinicos '!I2143="","",'Paraclinicos '!I2143&gt;7,1,'Paraclinicos '!I2143&lt;=7,0)</f>
        <v/>
      </c>
      <c r="K2208" t="str" cm="1">
        <f t="array" ref="K2208">_xlfn.IFS('Paraclinicos '!W2143="","",'Paraclinicos '!W2143&lt;=8,1,'Paraclinicos '!W2143&gt;8,0)</f>
        <v/>
      </c>
      <c r="L2208" t="str" cm="1">
        <f t="array" ref="L2208">_xlfn.IFS('Paraclinicos '!S2143="","",'Paraclinicos '!S2143&gt;=30,1,'Paraclinicos '!S2143&lt;30,0)</f>
        <v/>
      </c>
      <c r="M2208" t="str" cm="1">
        <f t="array" ref="M2208">_xlfn.IFS(OR('Paraclinicos '!T2143="",'Paraclinicos '!U2143=""),"",OR('Paraclinicos '!T2143&lt;=90,'Paraclinicos '!U2143&lt;=60),1,OR('Paraclinicos '!T2143&gt;90,'Paraclinicos '!U2143&gt;60),0)</f>
        <v/>
      </c>
      <c r="N2208" s="45" t="str">
        <f t="shared" si="104"/>
        <v/>
      </c>
      <c r="O2208" t="str" cm="1">
        <f t="array" ref="O2208">_xlfn.IFS(OR('Paraclinicos '!M2143="",'Paraclinicos '!N2143="",'Paraclinicos '!N2143=0),"",'Paraclinicos '!M2143/'Paraclinicos '!N2143&lt;100,4,'Paraclinicos '!M2143/'Paraclinicos '!N2143&lt;200,3,'Paraclinicos '!M2143/'Paraclinicos '!N2143&lt;300,2,'Paraclinicos '!M2143/'Paraclinicos '!N2143&lt;400,1,'Paraclinicos '!M2143/'Paraclinicos '!N2143&gt;=400,0)</f>
        <v/>
      </c>
      <c r="P2208" t="str" cm="1">
        <f t="array" ref="P2208">_xlfn.IFS('Paraclinicos '!C2143="","",'Paraclinicos '!C2143&lt;20,4,'Paraclinicos '!C2143&lt;50,3,'Paraclinicos '!C2143&lt;100,2,'Paraclinicos '!C2143&lt;150,1,'Paraclinicos '!C2143&gt;150,0)</f>
        <v/>
      </c>
      <c r="Q2208" t="str" cm="1">
        <f t="array" ref="Q2208">_xlfn.IFS('Paraclinicos '!O2143="","",'Paraclinicos '!O2143&lt;1.2,0,'Paraclinicos '!O2143&lt;2,1,'Paraclinicos '!O2143&lt;3.5,2,'Paraclinicos '!O2143&lt;5,3,'Paraclinicos '!O2143&gt;5,4)</f>
        <v/>
      </c>
      <c r="R2208" t="str" cm="1">
        <f t="array" ref="R2208">_xlfn.IFS('Paraclinicos '!J2143="","",'Paraclinicos '!J2143&lt;1.2,0,'Paraclinicos '!J2143&lt;2,1,'Paraclinicos '!J2143&lt;6,2,'Paraclinicos '!J2143&lt;12,3,'Paraclinicos '!J2143&gt;=12,4)</f>
        <v/>
      </c>
      <c r="S2208" t="str" cm="1">
        <f t="array" ref="S2208">_xlfn.IFS('Paraclinicos '!Y2143="","",'Paraclinicos '!Y2143&lt;70,1,'Paraclinicos '!Y2143&gt;=70,0)</f>
        <v/>
      </c>
      <c r="T2208" t="str" cm="1">
        <f t="array" ref="T2208">_xlfn.IFS('Paraclinicos '!W2143="","",'Paraclinicos '!W2143&lt;6,4,'Paraclinicos '!W2143&lt;10,3,'Paraclinicos '!W2143&lt;13,2,'Paraclinicos '!W2143&lt;15,1,'Paraclinicos '!W2143=15,0)</f>
        <v/>
      </c>
      <c r="U2208" s="54" t="str">
        <f t="shared" si="102"/>
        <v/>
      </c>
      <c r="V2208" t="str" cm="1">
        <f t="array" ref="V2208">_xlfn.IFS('Paraclinicos '!S2143="","",OR('Paraclinicos '!S2143&lt;=8,'Paraclinicos '!S2143&gt;=25),3,'Paraclinicos '!S2143&lt;12,1,'Paraclinicos '!S2143&lt;21,0,'Paraclinicos '!S2143&lt;25,2)</f>
        <v/>
      </c>
      <c r="W2208" t="str">
        <f>IFERROR(IF(INDEX('BD Demog para scores enalazar'!Y$2:'BD Demog para scores enalazar'!Y$3000,MATCH(Formulas!A2208,'BD Demog para scores enalazar'!A$2:'BD Demog para scores enalazar'!A$3000,0))=1,"SI","NO"),"")</f>
        <v/>
      </c>
      <c r="X2208" s="9" t="str">
        <f>IFERROR(IF(INDEX('BD Demog para scores enalazar'!AJ$2:'BD Demog para scores enalazar'!AJ$3000,MATCH(Formulas!A2208,'BD Demog para scores enalazar'!A$2:'BD Demog para scores enalazar'!A$3000,0))=1,"SI","NO"),"")</f>
        <v/>
      </c>
      <c r="Y2208" t="str" cm="1">
        <f t="array" ref="Y2208">IF(AND(W2208="NO",X2208="NO"),_xlfn.IFS('Paraclinicos '!K2143&lt;=91,3,'Paraclinicos '!K2143&lt;94,2,'Paraclinicos '!K2143&lt;96,1,'Paraclinicos '!K2143&gt;=96,0),"")</f>
        <v/>
      </c>
      <c r="Z2208" t="str" cm="1">
        <f t="array" ref="Z2208">IF(OR(W2208="SI",X2208="SI"),_xlfn.IFS(OR(AND('Paraclinicos '!K2144&lt;=83),AND('Paraclinicos '!K2144&gt;=97,AA2208=2)),3,OR(AND('Paraclinicos '!K2144&lt;=86),AND('Paraclinicos '!K2144&gt;=94,AA2208=2)),2,OR(AND('Paraclinicos '!K2144&lt;=88),AND('Paraclinicos '!K2144&gt;=92,AA2208=2)),1,OR(AND('Paraclinicos '!K2144&gt;=88,'Paraclinicos '!K2144&lt;=92),AND('Paraclinicos '!K2144&gt;=93,AA2208=0)),0),"")</f>
        <v/>
      </c>
      <c r="AA2208" t="str" cm="1">
        <f t="array" ref="AA2208">_xlfn.IFS('Paraclinicos '!E2143="","",'Paraclinicos '!E2143="Oxigeno",2,'Paraclinicos '!E2143="Aire",0)</f>
        <v/>
      </c>
    </row>
    <row r="2209" spans="1:27" x14ac:dyDescent="0.25">
      <c r="A2209">
        <f>'Paraclinicos '!A2144</f>
        <v>0</v>
      </c>
      <c r="B2209" s="3">
        <f>'Paraclinicos '!R2144</f>
        <v>0</v>
      </c>
      <c r="C2209" t="str" cm="1">
        <f t="array" ref="C2209">_xlfn.IFS('Paraclinicos '!Q2144="","",'Paraclinicos '!Q2144&gt;60,3,'Paraclinicos '!Q2144&lt;=60,1)</f>
        <v/>
      </c>
      <c r="D2209" t="str">
        <f>IFERROR(IF(INDEX('BD Demog para scores enalazar'!BC$2:BC$3000,MATCH(Formulas!A2209,'BD Demog para scores enalazar'!A$2:A$3000,0))=0,"SI","NO"),"")</f>
        <v/>
      </c>
      <c r="E2209" t="str" cm="1">
        <f t="array" ref="E2209">_xlfn.IFS(D2209="","",D2209="SI",4,D2209="NO",1)</f>
        <v/>
      </c>
      <c r="F2209" t="str" cm="1">
        <f t="array" ref="F2209">_xlfn.IFS('Paraclinicos '!B2144="","",'Paraclinicos '!B2144&gt;1,1,'Paraclinicos '!B2144&lt;=1,3)</f>
        <v/>
      </c>
      <c r="G2209" t="str" cm="1">
        <f t="array" ref="G2209">_xlfn.IFS('Paraclinicos '!D2144="","",AND('Paraclinicos '!D2144&gt;=250,'Paraclinicos '!D2144&lt;=500),2,'Paraclinicos '!D2144&gt;500,3,'Paraclinicos '!D2144&lt;250,1)</f>
        <v/>
      </c>
      <c r="H2209" s="50" t="str">
        <f t="shared" si="103"/>
        <v/>
      </c>
      <c r="I2209" t="str" cm="1">
        <f t="array" ref="I2209">_xlfn.IFS('Paraclinicos '!Q2144="","",'Paraclinicos '!Q2144&gt;=65,1,'Paraclinicos '!Q2144&lt;65,0)</f>
        <v/>
      </c>
      <c r="J2209" t="str" cm="1">
        <f t="array" ref="J2209">_xlfn.IFS('Paraclinicos '!I2144="","",'Paraclinicos '!I2144&gt;7,1,'Paraclinicos '!I2144&lt;=7,0)</f>
        <v/>
      </c>
      <c r="K2209" t="str" cm="1">
        <f t="array" ref="K2209">_xlfn.IFS('Paraclinicos '!W2144="","",'Paraclinicos '!W2144&lt;=8,1,'Paraclinicos '!W2144&gt;8,0)</f>
        <v/>
      </c>
      <c r="L2209" t="str" cm="1">
        <f t="array" ref="L2209">_xlfn.IFS('Paraclinicos '!S2144="","",'Paraclinicos '!S2144&gt;=30,1,'Paraclinicos '!S2144&lt;30,0)</f>
        <v/>
      </c>
      <c r="M2209" t="str" cm="1">
        <f t="array" ref="M2209">_xlfn.IFS(OR('Paraclinicos '!T2144="",'Paraclinicos '!U2144=""),"",OR('Paraclinicos '!T2144&lt;=90,'Paraclinicos '!U2144&lt;=60),1,OR('Paraclinicos '!T2144&gt;90,'Paraclinicos '!U2144&gt;60),0)</f>
        <v/>
      </c>
      <c r="N2209" s="45" t="str">
        <f t="shared" si="104"/>
        <v/>
      </c>
      <c r="O2209" t="str" cm="1">
        <f t="array" ref="O2209">_xlfn.IFS(OR('Paraclinicos '!M2144="",'Paraclinicos '!N2144="",'Paraclinicos '!N2144=0),"",'Paraclinicos '!M2144/'Paraclinicos '!N2144&lt;100,4,'Paraclinicos '!M2144/'Paraclinicos '!N2144&lt;200,3,'Paraclinicos '!M2144/'Paraclinicos '!N2144&lt;300,2,'Paraclinicos '!M2144/'Paraclinicos '!N2144&lt;400,1,'Paraclinicos '!M2144/'Paraclinicos '!N2144&gt;=400,0)</f>
        <v/>
      </c>
      <c r="P2209" t="str" cm="1">
        <f t="array" ref="P2209">_xlfn.IFS('Paraclinicos '!C2144="","",'Paraclinicos '!C2144&lt;20,4,'Paraclinicos '!C2144&lt;50,3,'Paraclinicos '!C2144&lt;100,2,'Paraclinicos '!C2144&lt;150,1,'Paraclinicos '!C2144&gt;150,0)</f>
        <v/>
      </c>
      <c r="Q2209" t="str" cm="1">
        <f t="array" ref="Q2209">_xlfn.IFS('Paraclinicos '!O2144="","",'Paraclinicos '!O2144&lt;1.2,0,'Paraclinicos '!O2144&lt;2,1,'Paraclinicos '!O2144&lt;3.5,2,'Paraclinicos '!O2144&lt;5,3,'Paraclinicos '!O2144&gt;5,4)</f>
        <v/>
      </c>
      <c r="R2209" t="str" cm="1">
        <f t="array" ref="R2209">_xlfn.IFS('Paraclinicos '!J2144="","",'Paraclinicos '!J2144&lt;1.2,0,'Paraclinicos '!J2144&lt;2,1,'Paraclinicos '!J2144&lt;6,2,'Paraclinicos '!J2144&lt;12,3,'Paraclinicos '!J2144&gt;=12,4)</f>
        <v/>
      </c>
      <c r="S2209" t="str" cm="1">
        <f t="array" ref="S2209">_xlfn.IFS('Paraclinicos '!Y2144="","",'Paraclinicos '!Y2144&lt;70,1,'Paraclinicos '!Y2144&gt;=70,0)</f>
        <v/>
      </c>
      <c r="T2209" t="str" cm="1">
        <f t="array" ref="T2209">_xlfn.IFS('Paraclinicos '!W2144="","",'Paraclinicos '!W2144&lt;6,4,'Paraclinicos '!W2144&lt;10,3,'Paraclinicos '!W2144&lt;13,2,'Paraclinicos '!W2144&lt;15,1,'Paraclinicos '!W2144=15,0)</f>
        <v/>
      </c>
      <c r="U2209" s="54" t="str">
        <f t="shared" si="102"/>
        <v/>
      </c>
      <c r="V2209" t="str" cm="1">
        <f t="array" ref="V2209">_xlfn.IFS('Paraclinicos '!S2144="","",OR('Paraclinicos '!S2144&lt;=8,'Paraclinicos '!S2144&gt;=25),3,'Paraclinicos '!S2144&lt;12,1,'Paraclinicos '!S2144&lt;21,0,'Paraclinicos '!S2144&lt;25,2)</f>
        <v/>
      </c>
      <c r="W2209" t="str">
        <f>IFERROR(IF(INDEX('BD Demog para scores enalazar'!Y$2:'BD Demog para scores enalazar'!Y$3000,MATCH(Formulas!A2209,'BD Demog para scores enalazar'!A$2:'BD Demog para scores enalazar'!A$3000,0))=1,"SI","NO"),"")</f>
        <v/>
      </c>
      <c r="X2209" s="9" t="str">
        <f>IFERROR(IF(INDEX('BD Demog para scores enalazar'!AJ$2:'BD Demog para scores enalazar'!AJ$3000,MATCH(Formulas!A2209,'BD Demog para scores enalazar'!A$2:'BD Demog para scores enalazar'!A$3000,0))=1,"SI","NO"),"")</f>
        <v/>
      </c>
      <c r="Y2209" t="str" cm="1">
        <f t="array" ref="Y2209">IF(AND(W2209="NO",X2209="NO"),_xlfn.IFS('Paraclinicos '!K2144&lt;=91,3,'Paraclinicos '!K2144&lt;94,2,'Paraclinicos '!K2144&lt;96,1,'Paraclinicos '!K2144&gt;=96,0),"")</f>
        <v/>
      </c>
      <c r="Z2209" t="str" cm="1">
        <f t="array" ref="Z2209">IF(OR(W2209="SI",X2209="SI"),_xlfn.IFS(OR(AND('Paraclinicos '!K2145&lt;=83),AND('Paraclinicos '!K2145&gt;=97,AA2209=2)),3,OR(AND('Paraclinicos '!K2145&lt;=86),AND('Paraclinicos '!K2145&gt;=94,AA2209=2)),2,OR(AND('Paraclinicos '!K2145&lt;=88),AND('Paraclinicos '!K2145&gt;=92,AA2209=2)),1,OR(AND('Paraclinicos '!K2145&gt;=88,'Paraclinicos '!K2145&lt;=92),AND('Paraclinicos '!K2145&gt;=93,AA2209=0)),0),"")</f>
        <v/>
      </c>
      <c r="AA2209" t="str" cm="1">
        <f t="array" ref="AA2209">_xlfn.IFS('Paraclinicos '!E2144="","",'Paraclinicos '!E2144="Oxigeno",2,'Paraclinicos '!E2144="Aire",0)</f>
        <v/>
      </c>
    </row>
    <row r="2210" spans="1:27" x14ac:dyDescent="0.25">
      <c r="A2210">
        <f>'Paraclinicos '!A2145</f>
        <v>0</v>
      </c>
      <c r="B2210" s="3">
        <f>'Paraclinicos '!R2145</f>
        <v>0</v>
      </c>
      <c r="C2210" t="str" cm="1">
        <f t="array" ref="C2210">_xlfn.IFS('Paraclinicos '!Q2145="","",'Paraclinicos '!Q2145&gt;60,3,'Paraclinicos '!Q2145&lt;=60,1)</f>
        <v/>
      </c>
      <c r="D2210" t="str">
        <f>IFERROR(IF(INDEX('BD Demog para scores enalazar'!BC$2:BC$3000,MATCH(Formulas!A2210,'BD Demog para scores enalazar'!A$2:A$3000,0))=0,"SI","NO"),"")</f>
        <v/>
      </c>
      <c r="E2210" t="str" cm="1">
        <f t="array" ref="E2210">_xlfn.IFS(D2210="","",D2210="SI",4,D2210="NO",1)</f>
        <v/>
      </c>
      <c r="F2210" t="str" cm="1">
        <f t="array" ref="F2210">_xlfn.IFS('Paraclinicos '!B2145="","",'Paraclinicos '!B2145&gt;1,1,'Paraclinicos '!B2145&lt;=1,3)</f>
        <v/>
      </c>
      <c r="G2210" t="str" cm="1">
        <f t="array" ref="G2210">_xlfn.IFS('Paraclinicos '!D2145="","",AND('Paraclinicos '!D2145&gt;=250,'Paraclinicos '!D2145&lt;=500),2,'Paraclinicos '!D2145&gt;500,3,'Paraclinicos '!D2145&lt;250,1)</f>
        <v/>
      </c>
      <c r="H2210" s="50" t="str">
        <f t="shared" si="103"/>
        <v/>
      </c>
      <c r="I2210" t="str" cm="1">
        <f t="array" ref="I2210">_xlfn.IFS('Paraclinicos '!Q2145="","",'Paraclinicos '!Q2145&gt;=65,1,'Paraclinicos '!Q2145&lt;65,0)</f>
        <v/>
      </c>
      <c r="J2210" t="str" cm="1">
        <f t="array" ref="J2210">_xlfn.IFS('Paraclinicos '!I2145="","",'Paraclinicos '!I2145&gt;7,1,'Paraclinicos '!I2145&lt;=7,0)</f>
        <v/>
      </c>
      <c r="K2210" t="str" cm="1">
        <f t="array" ref="K2210">_xlfn.IFS('Paraclinicos '!W2145="","",'Paraclinicos '!W2145&lt;=8,1,'Paraclinicos '!W2145&gt;8,0)</f>
        <v/>
      </c>
      <c r="L2210" t="str" cm="1">
        <f t="array" ref="L2210">_xlfn.IFS('Paraclinicos '!S2145="","",'Paraclinicos '!S2145&gt;=30,1,'Paraclinicos '!S2145&lt;30,0)</f>
        <v/>
      </c>
      <c r="M2210" t="str" cm="1">
        <f t="array" ref="M2210">_xlfn.IFS(OR('Paraclinicos '!T2145="",'Paraclinicos '!U2145=""),"",OR('Paraclinicos '!T2145&lt;=90,'Paraclinicos '!U2145&lt;=60),1,OR('Paraclinicos '!T2145&gt;90,'Paraclinicos '!U2145&gt;60),0)</f>
        <v/>
      </c>
      <c r="N2210" s="45" t="str">
        <f t="shared" si="104"/>
        <v/>
      </c>
      <c r="O2210" t="str" cm="1">
        <f t="array" ref="O2210">_xlfn.IFS(OR('Paraclinicos '!M2145="",'Paraclinicos '!N2145="",'Paraclinicos '!N2145=0),"",'Paraclinicos '!M2145/'Paraclinicos '!N2145&lt;100,4,'Paraclinicos '!M2145/'Paraclinicos '!N2145&lt;200,3,'Paraclinicos '!M2145/'Paraclinicos '!N2145&lt;300,2,'Paraclinicos '!M2145/'Paraclinicos '!N2145&lt;400,1,'Paraclinicos '!M2145/'Paraclinicos '!N2145&gt;=400,0)</f>
        <v/>
      </c>
      <c r="P2210" t="str" cm="1">
        <f t="array" ref="P2210">_xlfn.IFS('Paraclinicos '!C2145="","",'Paraclinicos '!C2145&lt;20,4,'Paraclinicos '!C2145&lt;50,3,'Paraclinicos '!C2145&lt;100,2,'Paraclinicos '!C2145&lt;150,1,'Paraclinicos '!C2145&gt;150,0)</f>
        <v/>
      </c>
      <c r="Q2210" t="str" cm="1">
        <f t="array" ref="Q2210">_xlfn.IFS('Paraclinicos '!O2145="","",'Paraclinicos '!O2145&lt;1.2,0,'Paraclinicos '!O2145&lt;2,1,'Paraclinicos '!O2145&lt;3.5,2,'Paraclinicos '!O2145&lt;5,3,'Paraclinicos '!O2145&gt;5,4)</f>
        <v/>
      </c>
      <c r="R2210" t="str" cm="1">
        <f t="array" ref="R2210">_xlfn.IFS('Paraclinicos '!J2145="","",'Paraclinicos '!J2145&lt;1.2,0,'Paraclinicos '!J2145&lt;2,1,'Paraclinicos '!J2145&lt;6,2,'Paraclinicos '!J2145&lt;12,3,'Paraclinicos '!J2145&gt;=12,4)</f>
        <v/>
      </c>
      <c r="S2210" t="str" cm="1">
        <f t="array" ref="S2210">_xlfn.IFS('Paraclinicos '!Y2145="","",'Paraclinicos '!Y2145&lt;70,1,'Paraclinicos '!Y2145&gt;=70,0)</f>
        <v/>
      </c>
      <c r="T2210" t="str" cm="1">
        <f t="array" ref="T2210">_xlfn.IFS('Paraclinicos '!W2145="","",'Paraclinicos '!W2145&lt;6,4,'Paraclinicos '!W2145&lt;10,3,'Paraclinicos '!W2145&lt;13,2,'Paraclinicos '!W2145&lt;15,1,'Paraclinicos '!W2145=15,0)</f>
        <v/>
      </c>
      <c r="U2210" s="54" t="str">
        <f t="shared" si="102"/>
        <v/>
      </c>
      <c r="V2210" t="str" cm="1">
        <f t="array" ref="V2210">_xlfn.IFS('Paraclinicos '!S2145="","",OR('Paraclinicos '!S2145&lt;=8,'Paraclinicos '!S2145&gt;=25),3,'Paraclinicos '!S2145&lt;12,1,'Paraclinicos '!S2145&lt;21,0,'Paraclinicos '!S2145&lt;25,2)</f>
        <v/>
      </c>
      <c r="W2210" t="str">
        <f>IFERROR(IF(INDEX('BD Demog para scores enalazar'!Y$2:'BD Demog para scores enalazar'!Y$3000,MATCH(Formulas!A2210,'BD Demog para scores enalazar'!A$2:'BD Demog para scores enalazar'!A$3000,0))=1,"SI","NO"),"")</f>
        <v/>
      </c>
      <c r="X2210" s="9" t="str">
        <f>IFERROR(IF(INDEX('BD Demog para scores enalazar'!AJ$2:'BD Demog para scores enalazar'!AJ$3000,MATCH(Formulas!A2210,'BD Demog para scores enalazar'!A$2:'BD Demog para scores enalazar'!A$3000,0))=1,"SI","NO"),"")</f>
        <v/>
      </c>
      <c r="Y2210" t="str" cm="1">
        <f t="array" ref="Y2210">IF(AND(W2210="NO",X2210="NO"),_xlfn.IFS('Paraclinicos '!K2145&lt;=91,3,'Paraclinicos '!K2145&lt;94,2,'Paraclinicos '!K2145&lt;96,1,'Paraclinicos '!K2145&gt;=96,0),"")</f>
        <v/>
      </c>
      <c r="Z2210" t="str" cm="1">
        <f t="array" ref="Z2210">IF(OR(W2210="SI",X2210="SI"),_xlfn.IFS(OR(AND('Paraclinicos '!K2146&lt;=83),AND('Paraclinicos '!K2146&gt;=97,AA2210=2)),3,OR(AND('Paraclinicos '!K2146&lt;=86),AND('Paraclinicos '!K2146&gt;=94,AA2210=2)),2,OR(AND('Paraclinicos '!K2146&lt;=88),AND('Paraclinicos '!K2146&gt;=92,AA2210=2)),1,OR(AND('Paraclinicos '!K2146&gt;=88,'Paraclinicos '!K2146&lt;=92),AND('Paraclinicos '!K2146&gt;=93,AA2210=0)),0),"")</f>
        <v/>
      </c>
      <c r="AA2210" t="str" cm="1">
        <f t="array" ref="AA2210">_xlfn.IFS('Paraclinicos '!E2145="","",'Paraclinicos '!E2145="Oxigeno",2,'Paraclinicos '!E2145="Aire",0)</f>
        <v/>
      </c>
    </row>
    <row r="2211" spans="1:27" x14ac:dyDescent="0.25">
      <c r="A2211">
        <f>'Paraclinicos '!A2146</f>
        <v>0</v>
      </c>
      <c r="B2211" s="3">
        <f>'Paraclinicos '!R2146</f>
        <v>0</v>
      </c>
      <c r="C2211" t="str" cm="1">
        <f t="array" ref="C2211">_xlfn.IFS('Paraclinicos '!Q2146="","",'Paraclinicos '!Q2146&gt;60,3,'Paraclinicos '!Q2146&lt;=60,1)</f>
        <v/>
      </c>
      <c r="D2211" t="str">
        <f>IFERROR(IF(INDEX('BD Demog para scores enalazar'!BC$2:BC$3000,MATCH(Formulas!A2211,'BD Demog para scores enalazar'!A$2:A$3000,0))=0,"SI","NO"),"")</f>
        <v/>
      </c>
      <c r="E2211" t="str" cm="1">
        <f t="array" ref="E2211">_xlfn.IFS(D2211="","",D2211="SI",4,D2211="NO",1)</f>
        <v/>
      </c>
      <c r="F2211" t="str" cm="1">
        <f t="array" ref="F2211">_xlfn.IFS('Paraclinicos '!B2146="","",'Paraclinicos '!B2146&gt;1,1,'Paraclinicos '!B2146&lt;=1,3)</f>
        <v/>
      </c>
      <c r="G2211" t="str" cm="1">
        <f t="array" ref="G2211">_xlfn.IFS('Paraclinicos '!D2146="","",AND('Paraclinicos '!D2146&gt;=250,'Paraclinicos '!D2146&lt;=500),2,'Paraclinicos '!D2146&gt;500,3,'Paraclinicos '!D2146&lt;250,1)</f>
        <v/>
      </c>
      <c r="H2211" s="50" t="str">
        <f t="shared" si="103"/>
        <v/>
      </c>
      <c r="I2211" t="str" cm="1">
        <f t="array" ref="I2211">_xlfn.IFS('Paraclinicos '!Q2146="","",'Paraclinicos '!Q2146&gt;=65,1,'Paraclinicos '!Q2146&lt;65,0)</f>
        <v/>
      </c>
      <c r="J2211" t="str" cm="1">
        <f t="array" ref="J2211">_xlfn.IFS('Paraclinicos '!I2146="","",'Paraclinicos '!I2146&gt;7,1,'Paraclinicos '!I2146&lt;=7,0)</f>
        <v/>
      </c>
      <c r="K2211" t="str" cm="1">
        <f t="array" ref="K2211">_xlfn.IFS('Paraclinicos '!W2146="","",'Paraclinicos '!W2146&lt;=8,1,'Paraclinicos '!W2146&gt;8,0)</f>
        <v/>
      </c>
      <c r="L2211" t="str" cm="1">
        <f t="array" ref="L2211">_xlfn.IFS('Paraclinicos '!S2146="","",'Paraclinicos '!S2146&gt;=30,1,'Paraclinicos '!S2146&lt;30,0)</f>
        <v/>
      </c>
      <c r="M2211" t="str" cm="1">
        <f t="array" ref="M2211">_xlfn.IFS(OR('Paraclinicos '!T2146="",'Paraclinicos '!U2146=""),"",OR('Paraclinicos '!T2146&lt;=90,'Paraclinicos '!U2146&lt;=60),1,OR('Paraclinicos '!T2146&gt;90,'Paraclinicos '!U2146&gt;60),0)</f>
        <v/>
      </c>
      <c r="N2211" s="45" t="str">
        <f t="shared" si="104"/>
        <v/>
      </c>
      <c r="O2211" t="str" cm="1">
        <f t="array" ref="O2211">_xlfn.IFS(OR('Paraclinicos '!M2146="",'Paraclinicos '!N2146="",'Paraclinicos '!N2146=0),"",'Paraclinicos '!M2146/'Paraclinicos '!N2146&lt;100,4,'Paraclinicos '!M2146/'Paraclinicos '!N2146&lt;200,3,'Paraclinicos '!M2146/'Paraclinicos '!N2146&lt;300,2,'Paraclinicos '!M2146/'Paraclinicos '!N2146&lt;400,1,'Paraclinicos '!M2146/'Paraclinicos '!N2146&gt;=400,0)</f>
        <v/>
      </c>
      <c r="P2211" t="str" cm="1">
        <f t="array" ref="P2211">_xlfn.IFS('Paraclinicos '!C2146="","",'Paraclinicos '!C2146&lt;20,4,'Paraclinicos '!C2146&lt;50,3,'Paraclinicos '!C2146&lt;100,2,'Paraclinicos '!C2146&lt;150,1,'Paraclinicos '!C2146&gt;150,0)</f>
        <v/>
      </c>
      <c r="Q2211" t="str" cm="1">
        <f t="array" ref="Q2211">_xlfn.IFS('Paraclinicos '!O2146="","",'Paraclinicos '!O2146&lt;1.2,0,'Paraclinicos '!O2146&lt;2,1,'Paraclinicos '!O2146&lt;3.5,2,'Paraclinicos '!O2146&lt;5,3,'Paraclinicos '!O2146&gt;5,4)</f>
        <v/>
      </c>
      <c r="R2211" t="str" cm="1">
        <f t="array" ref="R2211">_xlfn.IFS('Paraclinicos '!J2146="","",'Paraclinicos '!J2146&lt;1.2,0,'Paraclinicos '!J2146&lt;2,1,'Paraclinicos '!J2146&lt;6,2,'Paraclinicos '!J2146&lt;12,3,'Paraclinicos '!J2146&gt;=12,4)</f>
        <v/>
      </c>
      <c r="S2211" t="str" cm="1">
        <f t="array" ref="S2211">_xlfn.IFS('Paraclinicos '!Y2146="","",'Paraclinicos '!Y2146&lt;70,1,'Paraclinicos '!Y2146&gt;=70,0)</f>
        <v/>
      </c>
      <c r="T2211" t="str" cm="1">
        <f t="array" ref="T2211">_xlfn.IFS('Paraclinicos '!W2146="","",'Paraclinicos '!W2146&lt;6,4,'Paraclinicos '!W2146&lt;10,3,'Paraclinicos '!W2146&lt;13,2,'Paraclinicos '!W2146&lt;15,1,'Paraclinicos '!W2146=15,0)</f>
        <v/>
      </c>
      <c r="U2211" s="54" t="str">
        <f t="shared" si="102"/>
        <v/>
      </c>
      <c r="V2211" t="str" cm="1">
        <f t="array" ref="V2211">_xlfn.IFS('Paraclinicos '!S2146="","",OR('Paraclinicos '!S2146&lt;=8,'Paraclinicos '!S2146&gt;=25),3,'Paraclinicos '!S2146&lt;12,1,'Paraclinicos '!S2146&lt;21,0,'Paraclinicos '!S2146&lt;25,2)</f>
        <v/>
      </c>
      <c r="W2211" t="str">
        <f>IFERROR(IF(INDEX('BD Demog para scores enalazar'!Y$2:'BD Demog para scores enalazar'!Y$3000,MATCH(Formulas!A2211,'BD Demog para scores enalazar'!A$2:'BD Demog para scores enalazar'!A$3000,0))=1,"SI","NO"),"")</f>
        <v/>
      </c>
      <c r="X2211" s="9" t="str">
        <f>IFERROR(IF(INDEX('BD Demog para scores enalazar'!AJ$2:'BD Demog para scores enalazar'!AJ$3000,MATCH(Formulas!A2211,'BD Demog para scores enalazar'!A$2:'BD Demog para scores enalazar'!A$3000,0))=1,"SI","NO"),"")</f>
        <v/>
      </c>
      <c r="Y2211" t="str" cm="1">
        <f t="array" ref="Y2211">IF(AND(W2211="NO",X2211="NO"),_xlfn.IFS('Paraclinicos '!K2146&lt;=91,3,'Paraclinicos '!K2146&lt;94,2,'Paraclinicos '!K2146&lt;96,1,'Paraclinicos '!K2146&gt;=96,0),"")</f>
        <v/>
      </c>
      <c r="Z2211" t="str" cm="1">
        <f t="array" ref="Z2211">IF(OR(W2211="SI",X2211="SI"),_xlfn.IFS(OR(AND('Paraclinicos '!K2147&lt;=83),AND('Paraclinicos '!K2147&gt;=97,AA2211=2)),3,OR(AND('Paraclinicos '!K2147&lt;=86),AND('Paraclinicos '!K2147&gt;=94,AA2211=2)),2,OR(AND('Paraclinicos '!K2147&lt;=88),AND('Paraclinicos '!K2147&gt;=92,AA2211=2)),1,OR(AND('Paraclinicos '!K2147&gt;=88,'Paraclinicos '!K2147&lt;=92),AND('Paraclinicos '!K2147&gt;=93,AA2211=0)),0),"")</f>
        <v/>
      </c>
      <c r="AA2211" t="str" cm="1">
        <f t="array" ref="AA2211">_xlfn.IFS('Paraclinicos '!E2146="","",'Paraclinicos '!E2146="Oxigeno",2,'Paraclinicos '!E2146="Aire",0)</f>
        <v/>
      </c>
    </row>
    <row r="2212" spans="1:27" x14ac:dyDescent="0.25">
      <c r="A2212">
        <f>'Paraclinicos '!A2147</f>
        <v>0</v>
      </c>
      <c r="B2212" s="3">
        <f>'Paraclinicos '!R2147</f>
        <v>0</v>
      </c>
      <c r="C2212" t="str" cm="1">
        <f t="array" ref="C2212">_xlfn.IFS('Paraclinicos '!Q2147="","",'Paraclinicos '!Q2147&gt;60,3,'Paraclinicos '!Q2147&lt;=60,1)</f>
        <v/>
      </c>
      <c r="D2212" t="str">
        <f>IFERROR(IF(INDEX('BD Demog para scores enalazar'!BC$2:BC$3000,MATCH(Formulas!A2212,'BD Demog para scores enalazar'!A$2:A$3000,0))=0,"SI","NO"),"")</f>
        <v/>
      </c>
      <c r="E2212" t="str" cm="1">
        <f t="array" ref="E2212">_xlfn.IFS(D2212="","",D2212="SI",4,D2212="NO",1)</f>
        <v/>
      </c>
      <c r="F2212" t="str" cm="1">
        <f t="array" ref="F2212">_xlfn.IFS('Paraclinicos '!B2147="","",'Paraclinicos '!B2147&gt;1,1,'Paraclinicos '!B2147&lt;=1,3)</f>
        <v/>
      </c>
      <c r="G2212" t="str" cm="1">
        <f t="array" ref="G2212">_xlfn.IFS('Paraclinicos '!D2147="","",AND('Paraclinicos '!D2147&gt;=250,'Paraclinicos '!D2147&lt;=500),2,'Paraclinicos '!D2147&gt;500,3,'Paraclinicos '!D2147&lt;250,1)</f>
        <v/>
      </c>
      <c r="H2212" s="50" t="str">
        <f t="shared" si="103"/>
        <v/>
      </c>
      <c r="I2212" t="str" cm="1">
        <f t="array" ref="I2212">_xlfn.IFS('Paraclinicos '!Q2147="","",'Paraclinicos '!Q2147&gt;=65,1,'Paraclinicos '!Q2147&lt;65,0)</f>
        <v/>
      </c>
      <c r="J2212" t="str" cm="1">
        <f t="array" ref="J2212">_xlfn.IFS('Paraclinicos '!I2147="","",'Paraclinicos '!I2147&gt;7,1,'Paraclinicos '!I2147&lt;=7,0)</f>
        <v/>
      </c>
      <c r="K2212" t="str" cm="1">
        <f t="array" ref="K2212">_xlfn.IFS('Paraclinicos '!W2147="","",'Paraclinicos '!W2147&lt;=8,1,'Paraclinicos '!W2147&gt;8,0)</f>
        <v/>
      </c>
      <c r="L2212" t="str" cm="1">
        <f t="array" ref="L2212">_xlfn.IFS('Paraclinicos '!S2147="","",'Paraclinicos '!S2147&gt;=30,1,'Paraclinicos '!S2147&lt;30,0)</f>
        <v/>
      </c>
      <c r="M2212" t="str" cm="1">
        <f t="array" ref="M2212">_xlfn.IFS(OR('Paraclinicos '!T2147="",'Paraclinicos '!U2147=""),"",OR('Paraclinicos '!T2147&lt;=90,'Paraclinicos '!U2147&lt;=60),1,OR('Paraclinicos '!T2147&gt;90,'Paraclinicos '!U2147&gt;60),0)</f>
        <v/>
      </c>
      <c r="N2212" s="45" t="str">
        <f t="shared" si="104"/>
        <v/>
      </c>
      <c r="O2212" t="str" cm="1">
        <f t="array" ref="O2212">_xlfn.IFS(OR('Paraclinicos '!M2147="",'Paraclinicos '!N2147="",'Paraclinicos '!N2147=0),"",'Paraclinicos '!M2147/'Paraclinicos '!N2147&lt;100,4,'Paraclinicos '!M2147/'Paraclinicos '!N2147&lt;200,3,'Paraclinicos '!M2147/'Paraclinicos '!N2147&lt;300,2,'Paraclinicos '!M2147/'Paraclinicos '!N2147&lt;400,1,'Paraclinicos '!M2147/'Paraclinicos '!N2147&gt;=400,0)</f>
        <v/>
      </c>
      <c r="P2212" t="str" cm="1">
        <f t="array" ref="P2212">_xlfn.IFS('Paraclinicos '!C2147="","",'Paraclinicos '!C2147&lt;20,4,'Paraclinicos '!C2147&lt;50,3,'Paraclinicos '!C2147&lt;100,2,'Paraclinicos '!C2147&lt;150,1,'Paraclinicos '!C2147&gt;150,0)</f>
        <v/>
      </c>
      <c r="Q2212" t="str" cm="1">
        <f t="array" ref="Q2212">_xlfn.IFS('Paraclinicos '!O2147="","",'Paraclinicos '!O2147&lt;1.2,0,'Paraclinicos '!O2147&lt;2,1,'Paraclinicos '!O2147&lt;3.5,2,'Paraclinicos '!O2147&lt;5,3,'Paraclinicos '!O2147&gt;5,4)</f>
        <v/>
      </c>
      <c r="R2212" t="str" cm="1">
        <f t="array" ref="R2212">_xlfn.IFS('Paraclinicos '!J2147="","",'Paraclinicos '!J2147&lt;1.2,0,'Paraclinicos '!J2147&lt;2,1,'Paraclinicos '!J2147&lt;6,2,'Paraclinicos '!J2147&lt;12,3,'Paraclinicos '!J2147&gt;=12,4)</f>
        <v/>
      </c>
      <c r="S2212" t="str" cm="1">
        <f t="array" ref="S2212">_xlfn.IFS('Paraclinicos '!Y2147="","",'Paraclinicos '!Y2147&lt;70,1,'Paraclinicos '!Y2147&gt;=70,0)</f>
        <v/>
      </c>
      <c r="T2212" t="str" cm="1">
        <f t="array" ref="T2212">_xlfn.IFS('Paraclinicos '!W2147="","",'Paraclinicos '!W2147&lt;6,4,'Paraclinicos '!W2147&lt;10,3,'Paraclinicos '!W2147&lt;13,2,'Paraclinicos '!W2147&lt;15,1,'Paraclinicos '!W2147=15,0)</f>
        <v/>
      </c>
      <c r="U2212" s="54" t="str">
        <f t="shared" si="102"/>
        <v/>
      </c>
      <c r="V2212" t="str" cm="1">
        <f t="array" ref="V2212">_xlfn.IFS('Paraclinicos '!S2147="","",OR('Paraclinicos '!S2147&lt;=8,'Paraclinicos '!S2147&gt;=25),3,'Paraclinicos '!S2147&lt;12,1,'Paraclinicos '!S2147&lt;21,0,'Paraclinicos '!S2147&lt;25,2)</f>
        <v/>
      </c>
      <c r="W2212" t="str">
        <f>IFERROR(IF(INDEX('BD Demog para scores enalazar'!Y$2:'BD Demog para scores enalazar'!Y$3000,MATCH(Formulas!A2212,'BD Demog para scores enalazar'!A$2:'BD Demog para scores enalazar'!A$3000,0))=1,"SI","NO"),"")</f>
        <v/>
      </c>
      <c r="X2212" s="9" t="str">
        <f>IFERROR(IF(INDEX('BD Demog para scores enalazar'!AJ$2:'BD Demog para scores enalazar'!AJ$3000,MATCH(Formulas!A2212,'BD Demog para scores enalazar'!A$2:'BD Demog para scores enalazar'!A$3000,0))=1,"SI","NO"),"")</f>
        <v/>
      </c>
      <c r="Y2212" t="str" cm="1">
        <f t="array" ref="Y2212">IF(AND(W2212="NO",X2212="NO"),_xlfn.IFS('Paraclinicos '!K2147&lt;=91,3,'Paraclinicos '!K2147&lt;94,2,'Paraclinicos '!K2147&lt;96,1,'Paraclinicos '!K2147&gt;=96,0),"")</f>
        <v/>
      </c>
      <c r="Z2212" t="str" cm="1">
        <f t="array" ref="Z2212">IF(OR(W2212="SI",X2212="SI"),_xlfn.IFS(OR(AND('Paraclinicos '!K2148&lt;=83),AND('Paraclinicos '!K2148&gt;=97,AA2212=2)),3,OR(AND('Paraclinicos '!K2148&lt;=86),AND('Paraclinicos '!K2148&gt;=94,AA2212=2)),2,OR(AND('Paraclinicos '!K2148&lt;=88),AND('Paraclinicos '!K2148&gt;=92,AA2212=2)),1,OR(AND('Paraclinicos '!K2148&gt;=88,'Paraclinicos '!K2148&lt;=92),AND('Paraclinicos '!K2148&gt;=93,AA2212=0)),0),"")</f>
        <v/>
      </c>
      <c r="AA2212" t="str" cm="1">
        <f t="array" ref="AA2212">_xlfn.IFS('Paraclinicos '!E2147="","",'Paraclinicos '!E2147="Oxigeno",2,'Paraclinicos '!E2147="Aire",0)</f>
        <v/>
      </c>
    </row>
    <row r="2213" spans="1:27" x14ac:dyDescent="0.25">
      <c r="A2213">
        <f>'Paraclinicos '!A2148</f>
        <v>0</v>
      </c>
      <c r="B2213" s="3">
        <f>'Paraclinicos '!R2148</f>
        <v>0</v>
      </c>
      <c r="C2213" t="str" cm="1">
        <f t="array" ref="C2213">_xlfn.IFS('Paraclinicos '!Q2148="","",'Paraclinicos '!Q2148&gt;60,3,'Paraclinicos '!Q2148&lt;=60,1)</f>
        <v/>
      </c>
      <c r="D2213" t="str">
        <f>IFERROR(IF(INDEX('BD Demog para scores enalazar'!BC$2:BC$3000,MATCH(Formulas!A2213,'BD Demog para scores enalazar'!A$2:A$3000,0))=0,"SI","NO"),"")</f>
        <v/>
      </c>
      <c r="E2213" t="str" cm="1">
        <f t="array" ref="E2213">_xlfn.IFS(D2213="","",D2213="SI",4,D2213="NO",1)</f>
        <v/>
      </c>
      <c r="F2213" t="str" cm="1">
        <f t="array" ref="F2213">_xlfn.IFS('Paraclinicos '!B2148="","",'Paraclinicos '!B2148&gt;1,1,'Paraclinicos '!B2148&lt;=1,3)</f>
        <v/>
      </c>
      <c r="G2213" t="str" cm="1">
        <f t="array" ref="G2213">_xlfn.IFS('Paraclinicos '!D2148="","",AND('Paraclinicos '!D2148&gt;=250,'Paraclinicos '!D2148&lt;=500),2,'Paraclinicos '!D2148&gt;500,3,'Paraclinicos '!D2148&lt;250,1)</f>
        <v/>
      </c>
      <c r="H2213" s="50" t="str">
        <f t="shared" si="103"/>
        <v/>
      </c>
      <c r="I2213" t="str" cm="1">
        <f t="array" ref="I2213">_xlfn.IFS('Paraclinicos '!Q2148="","",'Paraclinicos '!Q2148&gt;=65,1,'Paraclinicos '!Q2148&lt;65,0)</f>
        <v/>
      </c>
      <c r="J2213" t="str" cm="1">
        <f t="array" ref="J2213">_xlfn.IFS('Paraclinicos '!I2148="","",'Paraclinicos '!I2148&gt;7,1,'Paraclinicos '!I2148&lt;=7,0)</f>
        <v/>
      </c>
      <c r="K2213" t="str" cm="1">
        <f t="array" ref="K2213">_xlfn.IFS('Paraclinicos '!W2148="","",'Paraclinicos '!W2148&lt;=8,1,'Paraclinicos '!W2148&gt;8,0)</f>
        <v/>
      </c>
      <c r="L2213" t="str" cm="1">
        <f t="array" ref="L2213">_xlfn.IFS('Paraclinicos '!S2148="","",'Paraclinicos '!S2148&gt;=30,1,'Paraclinicos '!S2148&lt;30,0)</f>
        <v/>
      </c>
      <c r="M2213" t="str" cm="1">
        <f t="array" ref="M2213">_xlfn.IFS(OR('Paraclinicos '!T2148="",'Paraclinicos '!U2148=""),"",OR('Paraclinicos '!T2148&lt;=90,'Paraclinicos '!U2148&lt;=60),1,OR('Paraclinicos '!T2148&gt;90,'Paraclinicos '!U2148&gt;60),0)</f>
        <v/>
      </c>
      <c r="N2213" s="45" t="str">
        <f t="shared" si="104"/>
        <v/>
      </c>
      <c r="O2213" t="str" cm="1">
        <f t="array" ref="O2213">_xlfn.IFS(OR('Paraclinicos '!M2148="",'Paraclinicos '!N2148="",'Paraclinicos '!N2148=0),"",'Paraclinicos '!M2148/'Paraclinicos '!N2148&lt;100,4,'Paraclinicos '!M2148/'Paraclinicos '!N2148&lt;200,3,'Paraclinicos '!M2148/'Paraclinicos '!N2148&lt;300,2,'Paraclinicos '!M2148/'Paraclinicos '!N2148&lt;400,1,'Paraclinicos '!M2148/'Paraclinicos '!N2148&gt;=400,0)</f>
        <v/>
      </c>
      <c r="P2213" t="str" cm="1">
        <f t="array" ref="P2213">_xlfn.IFS('Paraclinicos '!C2148="","",'Paraclinicos '!C2148&lt;20,4,'Paraclinicos '!C2148&lt;50,3,'Paraclinicos '!C2148&lt;100,2,'Paraclinicos '!C2148&lt;150,1,'Paraclinicos '!C2148&gt;150,0)</f>
        <v/>
      </c>
      <c r="Q2213" t="str" cm="1">
        <f t="array" ref="Q2213">_xlfn.IFS('Paraclinicos '!O2148="","",'Paraclinicos '!O2148&lt;1.2,0,'Paraclinicos '!O2148&lt;2,1,'Paraclinicos '!O2148&lt;3.5,2,'Paraclinicos '!O2148&lt;5,3,'Paraclinicos '!O2148&gt;5,4)</f>
        <v/>
      </c>
      <c r="R2213" t="str" cm="1">
        <f t="array" ref="R2213">_xlfn.IFS('Paraclinicos '!J2148="","",'Paraclinicos '!J2148&lt;1.2,0,'Paraclinicos '!J2148&lt;2,1,'Paraclinicos '!J2148&lt;6,2,'Paraclinicos '!J2148&lt;12,3,'Paraclinicos '!J2148&gt;=12,4)</f>
        <v/>
      </c>
      <c r="S2213" t="str" cm="1">
        <f t="array" ref="S2213">_xlfn.IFS('Paraclinicos '!Y2148="","",'Paraclinicos '!Y2148&lt;70,1,'Paraclinicos '!Y2148&gt;=70,0)</f>
        <v/>
      </c>
      <c r="T2213" t="str" cm="1">
        <f t="array" ref="T2213">_xlfn.IFS('Paraclinicos '!W2148="","",'Paraclinicos '!W2148&lt;6,4,'Paraclinicos '!W2148&lt;10,3,'Paraclinicos '!W2148&lt;13,2,'Paraclinicos '!W2148&lt;15,1,'Paraclinicos '!W2148=15,0)</f>
        <v/>
      </c>
      <c r="U2213" s="54" t="str">
        <f t="shared" si="102"/>
        <v/>
      </c>
      <c r="V2213" t="str" cm="1">
        <f t="array" ref="V2213">_xlfn.IFS('Paraclinicos '!S2148="","",OR('Paraclinicos '!S2148&lt;=8,'Paraclinicos '!S2148&gt;=25),3,'Paraclinicos '!S2148&lt;12,1,'Paraclinicos '!S2148&lt;21,0,'Paraclinicos '!S2148&lt;25,2)</f>
        <v/>
      </c>
      <c r="W2213" t="str">
        <f>IFERROR(IF(INDEX('BD Demog para scores enalazar'!Y$2:'BD Demog para scores enalazar'!Y$3000,MATCH(Formulas!A2213,'BD Demog para scores enalazar'!A$2:'BD Demog para scores enalazar'!A$3000,0))=1,"SI","NO"),"")</f>
        <v/>
      </c>
      <c r="X2213" s="9" t="str">
        <f>IFERROR(IF(INDEX('BD Demog para scores enalazar'!AJ$2:'BD Demog para scores enalazar'!AJ$3000,MATCH(Formulas!A2213,'BD Demog para scores enalazar'!A$2:'BD Demog para scores enalazar'!A$3000,0))=1,"SI","NO"),"")</f>
        <v/>
      </c>
      <c r="Y2213" t="str" cm="1">
        <f t="array" ref="Y2213">IF(AND(W2213="NO",X2213="NO"),_xlfn.IFS('Paraclinicos '!K2148&lt;=91,3,'Paraclinicos '!K2148&lt;94,2,'Paraclinicos '!K2148&lt;96,1,'Paraclinicos '!K2148&gt;=96,0),"")</f>
        <v/>
      </c>
      <c r="Z2213" t="str" cm="1">
        <f t="array" ref="Z2213">IF(OR(W2213="SI",X2213="SI"),_xlfn.IFS(OR(AND('Paraclinicos '!K2149&lt;=83),AND('Paraclinicos '!K2149&gt;=97,AA2213=2)),3,OR(AND('Paraclinicos '!K2149&lt;=86),AND('Paraclinicos '!K2149&gt;=94,AA2213=2)),2,OR(AND('Paraclinicos '!K2149&lt;=88),AND('Paraclinicos '!K2149&gt;=92,AA2213=2)),1,OR(AND('Paraclinicos '!K2149&gt;=88,'Paraclinicos '!K2149&lt;=92),AND('Paraclinicos '!K2149&gt;=93,AA2213=0)),0),"")</f>
        <v/>
      </c>
      <c r="AA2213" t="str" cm="1">
        <f t="array" ref="AA2213">_xlfn.IFS('Paraclinicos '!E2148="","",'Paraclinicos '!E2148="Oxigeno",2,'Paraclinicos '!E2148="Aire",0)</f>
        <v/>
      </c>
    </row>
    <row r="2214" spans="1:27" x14ac:dyDescent="0.25">
      <c r="A2214">
        <f>'Paraclinicos '!A2149</f>
        <v>0</v>
      </c>
      <c r="B2214" s="3">
        <f>'Paraclinicos '!R2149</f>
        <v>0</v>
      </c>
      <c r="C2214" t="str" cm="1">
        <f t="array" ref="C2214">_xlfn.IFS('Paraclinicos '!Q2149="","",'Paraclinicos '!Q2149&gt;60,3,'Paraclinicos '!Q2149&lt;=60,1)</f>
        <v/>
      </c>
      <c r="D2214" t="str">
        <f>IFERROR(IF(INDEX('BD Demog para scores enalazar'!BC$2:BC$3000,MATCH(Formulas!A2214,'BD Demog para scores enalazar'!A$2:A$3000,0))=0,"SI","NO"),"")</f>
        <v/>
      </c>
      <c r="E2214" t="str" cm="1">
        <f t="array" ref="E2214">_xlfn.IFS(D2214="","",D2214="SI",4,D2214="NO",1)</f>
        <v/>
      </c>
      <c r="F2214" t="str" cm="1">
        <f t="array" ref="F2214">_xlfn.IFS('Paraclinicos '!B2149="","",'Paraclinicos '!B2149&gt;1,1,'Paraclinicos '!B2149&lt;=1,3)</f>
        <v/>
      </c>
      <c r="G2214" t="str" cm="1">
        <f t="array" ref="G2214">_xlfn.IFS('Paraclinicos '!D2149="","",AND('Paraclinicos '!D2149&gt;=250,'Paraclinicos '!D2149&lt;=500),2,'Paraclinicos '!D2149&gt;500,3,'Paraclinicos '!D2149&lt;250,1)</f>
        <v/>
      </c>
      <c r="H2214" s="50" t="str">
        <f t="shared" si="103"/>
        <v/>
      </c>
      <c r="I2214" t="str" cm="1">
        <f t="array" ref="I2214">_xlfn.IFS('Paraclinicos '!Q2149="","",'Paraclinicos '!Q2149&gt;=65,1,'Paraclinicos '!Q2149&lt;65,0)</f>
        <v/>
      </c>
      <c r="J2214" t="str" cm="1">
        <f t="array" ref="J2214">_xlfn.IFS('Paraclinicos '!I2149="","",'Paraclinicos '!I2149&gt;7,1,'Paraclinicos '!I2149&lt;=7,0)</f>
        <v/>
      </c>
      <c r="K2214" t="str" cm="1">
        <f t="array" ref="K2214">_xlfn.IFS('Paraclinicos '!W2149="","",'Paraclinicos '!W2149&lt;=8,1,'Paraclinicos '!W2149&gt;8,0)</f>
        <v/>
      </c>
      <c r="L2214" t="str" cm="1">
        <f t="array" ref="L2214">_xlfn.IFS('Paraclinicos '!S2149="","",'Paraclinicos '!S2149&gt;=30,1,'Paraclinicos '!S2149&lt;30,0)</f>
        <v/>
      </c>
      <c r="M2214" t="str" cm="1">
        <f t="array" ref="M2214">_xlfn.IFS(OR('Paraclinicos '!T2149="",'Paraclinicos '!U2149=""),"",OR('Paraclinicos '!T2149&lt;=90,'Paraclinicos '!U2149&lt;=60),1,OR('Paraclinicos '!T2149&gt;90,'Paraclinicos '!U2149&gt;60),0)</f>
        <v/>
      </c>
      <c r="N2214" s="45" t="str">
        <f t="shared" si="104"/>
        <v/>
      </c>
      <c r="O2214" t="str" cm="1">
        <f t="array" ref="O2214">_xlfn.IFS(OR('Paraclinicos '!M2149="",'Paraclinicos '!N2149="",'Paraclinicos '!N2149=0),"",'Paraclinicos '!M2149/'Paraclinicos '!N2149&lt;100,4,'Paraclinicos '!M2149/'Paraclinicos '!N2149&lt;200,3,'Paraclinicos '!M2149/'Paraclinicos '!N2149&lt;300,2,'Paraclinicos '!M2149/'Paraclinicos '!N2149&lt;400,1,'Paraclinicos '!M2149/'Paraclinicos '!N2149&gt;=400,0)</f>
        <v/>
      </c>
      <c r="P2214" t="str" cm="1">
        <f t="array" ref="P2214">_xlfn.IFS('Paraclinicos '!C2149="","",'Paraclinicos '!C2149&lt;20,4,'Paraclinicos '!C2149&lt;50,3,'Paraclinicos '!C2149&lt;100,2,'Paraclinicos '!C2149&lt;150,1,'Paraclinicos '!C2149&gt;150,0)</f>
        <v/>
      </c>
      <c r="Q2214" t="str" cm="1">
        <f t="array" ref="Q2214">_xlfn.IFS('Paraclinicos '!O2149="","",'Paraclinicos '!O2149&lt;1.2,0,'Paraclinicos '!O2149&lt;2,1,'Paraclinicos '!O2149&lt;3.5,2,'Paraclinicos '!O2149&lt;5,3,'Paraclinicos '!O2149&gt;5,4)</f>
        <v/>
      </c>
      <c r="R2214" t="str" cm="1">
        <f t="array" ref="R2214">_xlfn.IFS('Paraclinicos '!J2149="","",'Paraclinicos '!J2149&lt;1.2,0,'Paraclinicos '!J2149&lt;2,1,'Paraclinicos '!J2149&lt;6,2,'Paraclinicos '!J2149&lt;12,3,'Paraclinicos '!J2149&gt;=12,4)</f>
        <v/>
      </c>
      <c r="S2214" t="str" cm="1">
        <f t="array" ref="S2214">_xlfn.IFS('Paraclinicos '!Y2149="","",'Paraclinicos '!Y2149&lt;70,1,'Paraclinicos '!Y2149&gt;=70,0)</f>
        <v/>
      </c>
      <c r="T2214" t="str" cm="1">
        <f t="array" ref="T2214">_xlfn.IFS('Paraclinicos '!W2149="","",'Paraclinicos '!W2149&lt;6,4,'Paraclinicos '!W2149&lt;10,3,'Paraclinicos '!W2149&lt;13,2,'Paraclinicos '!W2149&lt;15,1,'Paraclinicos '!W2149=15,0)</f>
        <v/>
      </c>
      <c r="U2214" s="54" t="str">
        <f t="shared" si="102"/>
        <v/>
      </c>
      <c r="V2214" t="str" cm="1">
        <f t="array" ref="V2214">_xlfn.IFS('Paraclinicos '!S2149="","",OR('Paraclinicos '!S2149&lt;=8,'Paraclinicos '!S2149&gt;=25),3,'Paraclinicos '!S2149&lt;12,1,'Paraclinicos '!S2149&lt;21,0,'Paraclinicos '!S2149&lt;25,2)</f>
        <v/>
      </c>
      <c r="W2214" t="str">
        <f>IFERROR(IF(INDEX('BD Demog para scores enalazar'!Y$2:'BD Demog para scores enalazar'!Y$3000,MATCH(Formulas!A2214,'BD Demog para scores enalazar'!A$2:'BD Demog para scores enalazar'!A$3000,0))=1,"SI","NO"),"")</f>
        <v/>
      </c>
      <c r="X2214" s="9" t="str">
        <f>IFERROR(IF(INDEX('BD Demog para scores enalazar'!AJ$2:'BD Demog para scores enalazar'!AJ$3000,MATCH(Formulas!A2214,'BD Demog para scores enalazar'!A$2:'BD Demog para scores enalazar'!A$3000,0))=1,"SI","NO"),"")</f>
        <v/>
      </c>
      <c r="Y2214" t="str" cm="1">
        <f t="array" ref="Y2214">IF(AND(W2214="NO",X2214="NO"),_xlfn.IFS('Paraclinicos '!K2149&lt;=91,3,'Paraclinicos '!K2149&lt;94,2,'Paraclinicos '!K2149&lt;96,1,'Paraclinicos '!K2149&gt;=96,0),"")</f>
        <v/>
      </c>
      <c r="Z2214" t="str" cm="1">
        <f t="array" ref="Z2214">IF(OR(W2214="SI",X2214="SI"),_xlfn.IFS(OR(AND('Paraclinicos '!K2150&lt;=83),AND('Paraclinicos '!K2150&gt;=97,AA2214=2)),3,OR(AND('Paraclinicos '!K2150&lt;=86),AND('Paraclinicos '!K2150&gt;=94,AA2214=2)),2,OR(AND('Paraclinicos '!K2150&lt;=88),AND('Paraclinicos '!K2150&gt;=92,AA2214=2)),1,OR(AND('Paraclinicos '!K2150&gt;=88,'Paraclinicos '!K2150&lt;=92),AND('Paraclinicos '!K2150&gt;=93,AA2214=0)),0),"")</f>
        <v/>
      </c>
      <c r="AA2214" t="str" cm="1">
        <f t="array" ref="AA2214">_xlfn.IFS('Paraclinicos '!E2149="","",'Paraclinicos '!E2149="Oxigeno",2,'Paraclinicos '!E2149="Aire",0)</f>
        <v/>
      </c>
    </row>
    <row r="2215" spans="1:27" x14ac:dyDescent="0.25">
      <c r="A2215">
        <f>'Paraclinicos '!A2150</f>
        <v>0</v>
      </c>
      <c r="B2215" s="3">
        <f>'Paraclinicos '!R2150</f>
        <v>0</v>
      </c>
      <c r="C2215" t="str" cm="1">
        <f t="array" ref="C2215">_xlfn.IFS('Paraclinicos '!Q2150="","",'Paraclinicos '!Q2150&gt;60,3,'Paraclinicos '!Q2150&lt;=60,1)</f>
        <v/>
      </c>
      <c r="D2215" t="str">
        <f>IFERROR(IF(INDEX('BD Demog para scores enalazar'!BC$2:BC$3000,MATCH(Formulas!A2215,'BD Demog para scores enalazar'!A$2:A$3000,0))=0,"SI","NO"),"")</f>
        <v/>
      </c>
      <c r="E2215" t="str" cm="1">
        <f t="array" ref="E2215">_xlfn.IFS(D2215="","",D2215="SI",4,D2215="NO",1)</f>
        <v/>
      </c>
      <c r="F2215" t="str" cm="1">
        <f t="array" ref="F2215">_xlfn.IFS('Paraclinicos '!B2150="","",'Paraclinicos '!B2150&gt;1,1,'Paraclinicos '!B2150&lt;=1,3)</f>
        <v/>
      </c>
      <c r="G2215" t="str" cm="1">
        <f t="array" ref="G2215">_xlfn.IFS('Paraclinicos '!D2150="","",AND('Paraclinicos '!D2150&gt;=250,'Paraclinicos '!D2150&lt;=500),2,'Paraclinicos '!D2150&gt;500,3,'Paraclinicos '!D2150&lt;250,1)</f>
        <v/>
      </c>
      <c r="H2215" s="50" t="str">
        <f t="shared" si="103"/>
        <v/>
      </c>
      <c r="I2215" t="str" cm="1">
        <f t="array" ref="I2215">_xlfn.IFS('Paraclinicos '!Q2150="","",'Paraclinicos '!Q2150&gt;=65,1,'Paraclinicos '!Q2150&lt;65,0)</f>
        <v/>
      </c>
      <c r="J2215" t="str" cm="1">
        <f t="array" ref="J2215">_xlfn.IFS('Paraclinicos '!I2150="","",'Paraclinicos '!I2150&gt;7,1,'Paraclinicos '!I2150&lt;=7,0)</f>
        <v/>
      </c>
      <c r="K2215" t="str" cm="1">
        <f t="array" ref="K2215">_xlfn.IFS('Paraclinicos '!W2150="","",'Paraclinicos '!W2150&lt;=8,1,'Paraclinicos '!W2150&gt;8,0)</f>
        <v/>
      </c>
      <c r="L2215" t="str" cm="1">
        <f t="array" ref="L2215">_xlfn.IFS('Paraclinicos '!S2150="","",'Paraclinicos '!S2150&gt;=30,1,'Paraclinicos '!S2150&lt;30,0)</f>
        <v/>
      </c>
      <c r="M2215" t="str" cm="1">
        <f t="array" ref="M2215">_xlfn.IFS(OR('Paraclinicos '!T2150="",'Paraclinicos '!U2150=""),"",OR('Paraclinicos '!T2150&lt;=90,'Paraclinicos '!U2150&lt;=60),1,OR('Paraclinicos '!T2150&gt;90,'Paraclinicos '!U2150&gt;60),0)</f>
        <v/>
      </c>
      <c r="N2215" s="45" t="str">
        <f t="shared" si="104"/>
        <v/>
      </c>
      <c r="O2215" t="str" cm="1">
        <f t="array" ref="O2215">_xlfn.IFS(OR('Paraclinicos '!M2150="",'Paraclinicos '!N2150="",'Paraclinicos '!N2150=0),"",'Paraclinicos '!M2150/'Paraclinicos '!N2150&lt;100,4,'Paraclinicos '!M2150/'Paraclinicos '!N2150&lt;200,3,'Paraclinicos '!M2150/'Paraclinicos '!N2150&lt;300,2,'Paraclinicos '!M2150/'Paraclinicos '!N2150&lt;400,1,'Paraclinicos '!M2150/'Paraclinicos '!N2150&gt;=400,0)</f>
        <v/>
      </c>
      <c r="P2215" t="str" cm="1">
        <f t="array" ref="P2215">_xlfn.IFS('Paraclinicos '!C2150="","",'Paraclinicos '!C2150&lt;20,4,'Paraclinicos '!C2150&lt;50,3,'Paraclinicos '!C2150&lt;100,2,'Paraclinicos '!C2150&lt;150,1,'Paraclinicos '!C2150&gt;150,0)</f>
        <v/>
      </c>
      <c r="Q2215" t="str" cm="1">
        <f t="array" ref="Q2215">_xlfn.IFS('Paraclinicos '!O2150="","",'Paraclinicos '!O2150&lt;1.2,0,'Paraclinicos '!O2150&lt;2,1,'Paraclinicos '!O2150&lt;3.5,2,'Paraclinicos '!O2150&lt;5,3,'Paraclinicos '!O2150&gt;5,4)</f>
        <v/>
      </c>
      <c r="R2215" t="str" cm="1">
        <f t="array" ref="R2215">_xlfn.IFS('Paraclinicos '!J2150="","",'Paraclinicos '!J2150&lt;1.2,0,'Paraclinicos '!J2150&lt;2,1,'Paraclinicos '!J2150&lt;6,2,'Paraclinicos '!J2150&lt;12,3,'Paraclinicos '!J2150&gt;=12,4)</f>
        <v/>
      </c>
      <c r="S2215" t="str" cm="1">
        <f t="array" ref="S2215">_xlfn.IFS('Paraclinicos '!Y2150="","",'Paraclinicos '!Y2150&lt;70,1,'Paraclinicos '!Y2150&gt;=70,0)</f>
        <v/>
      </c>
      <c r="T2215" t="str" cm="1">
        <f t="array" ref="T2215">_xlfn.IFS('Paraclinicos '!W2150="","",'Paraclinicos '!W2150&lt;6,4,'Paraclinicos '!W2150&lt;10,3,'Paraclinicos '!W2150&lt;13,2,'Paraclinicos '!W2150&lt;15,1,'Paraclinicos '!W2150=15,0)</f>
        <v/>
      </c>
      <c r="U2215" s="54" t="str">
        <f t="shared" si="102"/>
        <v/>
      </c>
      <c r="V2215" t="str" cm="1">
        <f t="array" ref="V2215">_xlfn.IFS('Paraclinicos '!S2150="","",OR('Paraclinicos '!S2150&lt;=8,'Paraclinicos '!S2150&gt;=25),3,'Paraclinicos '!S2150&lt;12,1,'Paraclinicos '!S2150&lt;21,0,'Paraclinicos '!S2150&lt;25,2)</f>
        <v/>
      </c>
      <c r="W2215" t="str">
        <f>IFERROR(IF(INDEX('BD Demog para scores enalazar'!Y$2:'BD Demog para scores enalazar'!Y$3000,MATCH(Formulas!A2215,'BD Demog para scores enalazar'!A$2:'BD Demog para scores enalazar'!A$3000,0))=1,"SI","NO"),"")</f>
        <v/>
      </c>
      <c r="X2215" s="9" t="str">
        <f>IFERROR(IF(INDEX('BD Demog para scores enalazar'!AJ$2:'BD Demog para scores enalazar'!AJ$3000,MATCH(Formulas!A2215,'BD Demog para scores enalazar'!A$2:'BD Demog para scores enalazar'!A$3000,0))=1,"SI","NO"),"")</f>
        <v/>
      </c>
      <c r="Y2215" t="str" cm="1">
        <f t="array" ref="Y2215">IF(AND(W2215="NO",X2215="NO"),_xlfn.IFS('Paraclinicos '!K2150&lt;=91,3,'Paraclinicos '!K2150&lt;94,2,'Paraclinicos '!K2150&lt;96,1,'Paraclinicos '!K2150&gt;=96,0),"")</f>
        <v/>
      </c>
      <c r="Z2215" t="str" cm="1">
        <f t="array" ref="Z2215">IF(OR(W2215="SI",X2215="SI"),_xlfn.IFS(OR(AND('Paraclinicos '!K2151&lt;=83),AND('Paraclinicos '!K2151&gt;=97,AA2215=2)),3,OR(AND('Paraclinicos '!K2151&lt;=86),AND('Paraclinicos '!K2151&gt;=94,AA2215=2)),2,OR(AND('Paraclinicos '!K2151&lt;=88),AND('Paraclinicos '!K2151&gt;=92,AA2215=2)),1,OR(AND('Paraclinicos '!K2151&gt;=88,'Paraclinicos '!K2151&lt;=92),AND('Paraclinicos '!K2151&gt;=93,AA2215=0)),0),"")</f>
        <v/>
      </c>
      <c r="AA2215" t="str" cm="1">
        <f t="array" ref="AA2215">_xlfn.IFS('Paraclinicos '!E2150="","",'Paraclinicos '!E2150="Oxigeno",2,'Paraclinicos '!E2150="Aire",0)</f>
        <v/>
      </c>
    </row>
    <row r="2216" spans="1:27" x14ac:dyDescent="0.25">
      <c r="A2216">
        <f>'Paraclinicos '!A2151</f>
        <v>0</v>
      </c>
      <c r="B2216" s="3">
        <f>'Paraclinicos '!R2151</f>
        <v>0</v>
      </c>
      <c r="C2216" t="str" cm="1">
        <f t="array" ref="C2216">_xlfn.IFS('Paraclinicos '!Q2151="","",'Paraclinicos '!Q2151&gt;60,3,'Paraclinicos '!Q2151&lt;=60,1)</f>
        <v/>
      </c>
      <c r="D2216" t="str">
        <f>IFERROR(IF(INDEX('BD Demog para scores enalazar'!BC$2:BC$3000,MATCH(Formulas!A2216,'BD Demog para scores enalazar'!A$2:A$3000,0))=0,"SI","NO"),"")</f>
        <v/>
      </c>
      <c r="E2216" t="str" cm="1">
        <f t="array" ref="E2216">_xlfn.IFS(D2216="","",D2216="SI",4,D2216="NO",1)</f>
        <v/>
      </c>
      <c r="F2216" t="str" cm="1">
        <f t="array" ref="F2216">_xlfn.IFS('Paraclinicos '!B2151="","",'Paraclinicos '!B2151&gt;1,1,'Paraclinicos '!B2151&lt;=1,3)</f>
        <v/>
      </c>
      <c r="G2216" t="str" cm="1">
        <f t="array" ref="G2216">_xlfn.IFS('Paraclinicos '!D2151="","",AND('Paraclinicos '!D2151&gt;=250,'Paraclinicos '!D2151&lt;=500),2,'Paraclinicos '!D2151&gt;500,3,'Paraclinicos '!D2151&lt;250,1)</f>
        <v/>
      </c>
      <c r="H2216" s="50" t="str">
        <f t="shared" si="103"/>
        <v/>
      </c>
      <c r="I2216" t="str" cm="1">
        <f t="array" ref="I2216">_xlfn.IFS('Paraclinicos '!Q2151="","",'Paraclinicos '!Q2151&gt;=65,1,'Paraclinicos '!Q2151&lt;65,0)</f>
        <v/>
      </c>
      <c r="J2216" t="str" cm="1">
        <f t="array" ref="J2216">_xlfn.IFS('Paraclinicos '!I2151="","",'Paraclinicos '!I2151&gt;7,1,'Paraclinicos '!I2151&lt;=7,0)</f>
        <v/>
      </c>
      <c r="K2216" t="str" cm="1">
        <f t="array" ref="K2216">_xlfn.IFS('Paraclinicos '!W2151="","",'Paraclinicos '!W2151&lt;=8,1,'Paraclinicos '!W2151&gt;8,0)</f>
        <v/>
      </c>
      <c r="L2216" t="str" cm="1">
        <f t="array" ref="L2216">_xlfn.IFS('Paraclinicos '!S2151="","",'Paraclinicos '!S2151&gt;=30,1,'Paraclinicos '!S2151&lt;30,0)</f>
        <v/>
      </c>
      <c r="M2216" t="str" cm="1">
        <f t="array" ref="M2216">_xlfn.IFS(OR('Paraclinicos '!T2151="",'Paraclinicos '!U2151=""),"",OR('Paraclinicos '!T2151&lt;=90,'Paraclinicos '!U2151&lt;=60),1,OR('Paraclinicos '!T2151&gt;90,'Paraclinicos '!U2151&gt;60),0)</f>
        <v/>
      </c>
      <c r="N2216" s="45" t="str">
        <f t="shared" si="104"/>
        <v/>
      </c>
      <c r="O2216" t="str" cm="1">
        <f t="array" ref="O2216">_xlfn.IFS(OR('Paraclinicos '!M2151="",'Paraclinicos '!N2151="",'Paraclinicos '!N2151=0),"",'Paraclinicos '!M2151/'Paraclinicos '!N2151&lt;100,4,'Paraclinicos '!M2151/'Paraclinicos '!N2151&lt;200,3,'Paraclinicos '!M2151/'Paraclinicos '!N2151&lt;300,2,'Paraclinicos '!M2151/'Paraclinicos '!N2151&lt;400,1,'Paraclinicos '!M2151/'Paraclinicos '!N2151&gt;=400,0)</f>
        <v/>
      </c>
      <c r="P2216" t="str" cm="1">
        <f t="array" ref="P2216">_xlfn.IFS('Paraclinicos '!C2151="","",'Paraclinicos '!C2151&lt;20,4,'Paraclinicos '!C2151&lt;50,3,'Paraclinicos '!C2151&lt;100,2,'Paraclinicos '!C2151&lt;150,1,'Paraclinicos '!C2151&gt;150,0)</f>
        <v/>
      </c>
      <c r="Q2216" t="str" cm="1">
        <f t="array" ref="Q2216">_xlfn.IFS('Paraclinicos '!O2151="","",'Paraclinicos '!O2151&lt;1.2,0,'Paraclinicos '!O2151&lt;2,1,'Paraclinicos '!O2151&lt;3.5,2,'Paraclinicos '!O2151&lt;5,3,'Paraclinicos '!O2151&gt;5,4)</f>
        <v/>
      </c>
      <c r="R2216" t="str" cm="1">
        <f t="array" ref="R2216">_xlfn.IFS('Paraclinicos '!J2151="","",'Paraclinicos '!J2151&lt;1.2,0,'Paraclinicos '!J2151&lt;2,1,'Paraclinicos '!J2151&lt;6,2,'Paraclinicos '!J2151&lt;12,3,'Paraclinicos '!J2151&gt;=12,4)</f>
        <v/>
      </c>
      <c r="S2216" t="str" cm="1">
        <f t="array" ref="S2216">_xlfn.IFS('Paraclinicos '!Y2151="","",'Paraclinicos '!Y2151&lt;70,1,'Paraclinicos '!Y2151&gt;=70,0)</f>
        <v/>
      </c>
      <c r="T2216" t="str" cm="1">
        <f t="array" ref="T2216">_xlfn.IFS('Paraclinicos '!W2151="","",'Paraclinicos '!W2151&lt;6,4,'Paraclinicos '!W2151&lt;10,3,'Paraclinicos '!W2151&lt;13,2,'Paraclinicos '!W2151&lt;15,1,'Paraclinicos '!W2151=15,0)</f>
        <v/>
      </c>
      <c r="U2216" s="54" t="str">
        <f t="shared" si="102"/>
        <v/>
      </c>
      <c r="V2216" t="str" cm="1">
        <f t="array" ref="V2216">_xlfn.IFS('Paraclinicos '!S2151="","",OR('Paraclinicos '!S2151&lt;=8,'Paraclinicos '!S2151&gt;=25),3,'Paraclinicos '!S2151&lt;12,1,'Paraclinicos '!S2151&lt;21,0,'Paraclinicos '!S2151&lt;25,2)</f>
        <v/>
      </c>
      <c r="W2216" t="str">
        <f>IFERROR(IF(INDEX('BD Demog para scores enalazar'!Y$2:'BD Demog para scores enalazar'!Y$3000,MATCH(Formulas!A2216,'BD Demog para scores enalazar'!A$2:'BD Demog para scores enalazar'!A$3000,0))=1,"SI","NO"),"")</f>
        <v/>
      </c>
      <c r="X2216" s="9" t="str">
        <f>IFERROR(IF(INDEX('BD Demog para scores enalazar'!AJ$2:'BD Demog para scores enalazar'!AJ$3000,MATCH(Formulas!A2216,'BD Demog para scores enalazar'!A$2:'BD Demog para scores enalazar'!A$3000,0))=1,"SI","NO"),"")</f>
        <v/>
      </c>
      <c r="Y2216" t="str" cm="1">
        <f t="array" ref="Y2216">IF(AND(W2216="NO",X2216="NO"),_xlfn.IFS('Paraclinicos '!K2151&lt;=91,3,'Paraclinicos '!K2151&lt;94,2,'Paraclinicos '!K2151&lt;96,1,'Paraclinicos '!K2151&gt;=96,0),"")</f>
        <v/>
      </c>
      <c r="Z2216" t="str" cm="1">
        <f t="array" ref="Z2216">IF(OR(W2216="SI",X2216="SI"),_xlfn.IFS(OR(AND('Paraclinicos '!K2152&lt;=83),AND('Paraclinicos '!K2152&gt;=97,AA2216=2)),3,OR(AND('Paraclinicos '!K2152&lt;=86),AND('Paraclinicos '!K2152&gt;=94,AA2216=2)),2,OR(AND('Paraclinicos '!K2152&lt;=88),AND('Paraclinicos '!K2152&gt;=92,AA2216=2)),1,OR(AND('Paraclinicos '!K2152&gt;=88,'Paraclinicos '!K2152&lt;=92),AND('Paraclinicos '!K2152&gt;=93,AA2216=0)),0),"")</f>
        <v/>
      </c>
      <c r="AA2216" t="str" cm="1">
        <f t="array" ref="AA2216">_xlfn.IFS('Paraclinicos '!E2151="","",'Paraclinicos '!E2151="Oxigeno",2,'Paraclinicos '!E2151="Aire",0)</f>
        <v/>
      </c>
    </row>
    <row r="2217" spans="1:27" x14ac:dyDescent="0.25">
      <c r="A2217">
        <f>'Paraclinicos '!A2152</f>
        <v>0</v>
      </c>
      <c r="B2217" s="3">
        <f>'Paraclinicos '!R2152</f>
        <v>0</v>
      </c>
      <c r="C2217" t="str" cm="1">
        <f t="array" ref="C2217">_xlfn.IFS('Paraclinicos '!Q2152="","",'Paraclinicos '!Q2152&gt;60,3,'Paraclinicos '!Q2152&lt;=60,1)</f>
        <v/>
      </c>
      <c r="D2217" t="str">
        <f>IFERROR(IF(INDEX('BD Demog para scores enalazar'!BC$2:BC$3000,MATCH(Formulas!A2217,'BD Demog para scores enalazar'!A$2:A$3000,0))=0,"SI","NO"),"")</f>
        <v/>
      </c>
      <c r="E2217" t="str" cm="1">
        <f t="array" ref="E2217">_xlfn.IFS(D2217="","",D2217="SI",4,D2217="NO",1)</f>
        <v/>
      </c>
      <c r="F2217" t="str" cm="1">
        <f t="array" ref="F2217">_xlfn.IFS('Paraclinicos '!B2152="","",'Paraclinicos '!B2152&gt;1,1,'Paraclinicos '!B2152&lt;=1,3)</f>
        <v/>
      </c>
      <c r="G2217" t="str" cm="1">
        <f t="array" ref="G2217">_xlfn.IFS('Paraclinicos '!D2152="","",AND('Paraclinicos '!D2152&gt;=250,'Paraclinicos '!D2152&lt;=500),2,'Paraclinicos '!D2152&gt;500,3,'Paraclinicos '!D2152&lt;250,1)</f>
        <v/>
      </c>
      <c r="H2217" s="50" t="str">
        <f t="shared" si="103"/>
        <v/>
      </c>
      <c r="I2217" t="str" cm="1">
        <f t="array" ref="I2217">_xlfn.IFS('Paraclinicos '!Q2152="","",'Paraclinicos '!Q2152&gt;=65,1,'Paraclinicos '!Q2152&lt;65,0)</f>
        <v/>
      </c>
      <c r="J2217" t="str" cm="1">
        <f t="array" ref="J2217">_xlfn.IFS('Paraclinicos '!I2152="","",'Paraclinicos '!I2152&gt;7,1,'Paraclinicos '!I2152&lt;=7,0)</f>
        <v/>
      </c>
      <c r="K2217" t="str" cm="1">
        <f t="array" ref="K2217">_xlfn.IFS('Paraclinicos '!W2152="","",'Paraclinicos '!W2152&lt;=8,1,'Paraclinicos '!W2152&gt;8,0)</f>
        <v/>
      </c>
      <c r="L2217" t="str" cm="1">
        <f t="array" ref="L2217">_xlfn.IFS('Paraclinicos '!S2152="","",'Paraclinicos '!S2152&gt;=30,1,'Paraclinicos '!S2152&lt;30,0)</f>
        <v/>
      </c>
      <c r="M2217" t="str" cm="1">
        <f t="array" ref="M2217">_xlfn.IFS(OR('Paraclinicos '!T2152="",'Paraclinicos '!U2152=""),"",OR('Paraclinicos '!T2152&lt;=90,'Paraclinicos '!U2152&lt;=60),1,OR('Paraclinicos '!T2152&gt;90,'Paraclinicos '!U2152&gt;60),0)</f>
        <v/>
      </c>
      <c r="N2217" s="45" t="str">
        <f t="shared" si="104"/>
        <v/>
      </c>
      <c r="O2217" t="str" cm="1">
        <f t="array" ref="O2217">_xlfn.IFS(OR('Paraclinicos '!M2152="",'Paraclinicos '!N2152="",'Paraclinicos '!N2152=0),"",'Paraclinicos '!M2152/'Paraclinicos '!N2152&lt;100,4,'Paraclinicos '!M2152/'Paraclinicos '!N2152&lt;200,3,'Paraclinicos '!M2152/'Paraclinicos '!N2152&lt;300,2,'Paraclinicos '!M2152/'Paraclinicos '!N2152&lt;400,1,'Paraclinicos '!M2152/'Paraclinicos '!N2152&gt;=400,0)</f>
        <v/>
      </c>
      <c r="P2217" t="str" cm="1">
        <f t="array" ref="P2217">_xlfn.IFS('Paraclinicos '!C2152="","",'Paraclinicos '!C2152&lt;20,4,'Paraclinicos '!C2152&lt;50,3,'Paraclinicos '!C2152&lt;100,2,'Paraclinicos '!C2152&lt;150,1,'Paraclinicos '!C2152&gt;150,0)</f>
        <v/>
      </c>
      <c r="Q2217" t="str" cm="1">
        <f t="array" ref="Q2217">_xlfn.IFS('Paraclinicos '!O2152="","",'Paraclinicos '!O2152&lt;1.2,0,'Paraclinicos '!O2152&lt;2,1,'Paraclinicos '!O2152&lt;3.5,2,'Paraclinicos '!O2152&lt;5,3,'Paraclinicos '!O2152&gt;5,4)</f>
        <v/>
      </c>
      <c r="R2217" t="str" cm="1">
        <f t="array" ref="R2217">_xlfn.IFS('Paraclinicos '!J2152="","",'Paraclinicos '!J2152&lt;1.2,0,'Paraclinicos '!J2152&lt;2,1,'Paraclinicos '!J2152&lt;6,2,'Paraclinicos '!J2152&lt;12,3,'Paraclinicos '!J2152&gt;=12,4)</f>
        <v/>
      </c>
      <c r="S2217" t="str" cm="1">
        <f t="array" ref="S2217">_xlfn.IFS('Paraclinicos '!Y2152="","",'Paraclinicos '!Y2152&lt;70,1,'Paraclinicos '!Y2152&gt;=70,0)</f>
        <v/>
      </c>
      <c r="T2217" t="str" cm="1">
        <f t="array" ref="T2217">_xlfn.IFS('Paraclinicos '!W2152="","",'Paraclinicos '!W2152&lt;6,4,'Paraclinicos '!W2152&lt;10,3,'Paraclinicos '!W2152&lt;13,2,'Paraclinicos '!W2152&lt;15,1,'Paraclinicos '!W2152=15,0)</f>
        <v/>
      </c>
      <c r="U2217" s="54" t="str">
        <f t="shared" si="102"/>
        <v/>
      </c>
      <c r="V2217" t="str" cm="1">
        <f t="array" ref="V2217">_xlfn.IFS('Paraclinicos '!S2152="","",OR('Paraclinicos '!S2152&lt;=8,'Paraclinicos '!S2152&gt;=25),3,'Paraclinicos '!S2152&lt;12,1,'Paraclinicos '!S2152&lt;21,0,'Paraclinicos '!S2152&lt;25,2)</f>
        <v/>
      </c>
      <c r="W2217" t="str">
        <f>IFERROR(IF(INDEX('BD Demog para scores enalazar'!Y$2:'BD Demog para scores enalazar'!Y$3000,MATCH(Formulas!A2217,'BD Demog para scores enalazar'!A$2:'BD Demog para scores enalazar'!A$3000,0))=1,"SI","NO"),"")</f>
        <v/>
      </c>
      <c r="X2217" s="9" t="str">
        <f>IFERROR(IF(INDEX('BD Demog para scores enalazar'!AJ$2:'BD Demog para scores enalazar'!AJ$3000,MATCH(Formulas!A2217,'BD Demog para scores enalazar'!A$2:'BD Demog para scores enalazar'!A$3000,0))=1,"SI","NO"),"")</f>
        <v/>
      </c>
      <c r="Y2217" t="str" cm="1">
        <f t="array" ref="Y2217">IF(AND(W2217="NO",X2217="NO"),_xlfn.IFS('Paraclinicos '!K2152&lt;=91,3,'Paraclinicos '!K2152&lt;94,2,'Paraclinicos '!K2152&lt;96,1,'Paraclinicos '!K2152&gt;=96,0),"")</f>
        <v/>
      </c>
      <c r="Z2217" t="str" cm="1">
        <f t="array" ref="Z2217">IF(OR(W2217="SI",X2217="SI"),_xlfn.IFS(OR(AND('Paraclinicos '!K2153&lt;=83),AND('Paraclinicos '!K2153&gt;=97,AA2217=2)),3,OR(AND('Paraclinicos '!K2153&lt;=86),AND('Paraclinicos '!K2153&gt;=94,AA2217=2)),2,OR(AND('Paraclinicos '!K2153&lt;=88),AND('Paraclinicos '!K2153&gt;=92,AA2217=2)),1,OR(AND('Paraclinicos '!K2153&gt;=88,'Paraclinicos '!K2153&lt;=92),AND('Paraclinicos '!K2153&gt;=93,AA2217=0)),0),"")</f>
        <v/>
      </c>
      <c r="AA2217" t="str" cm="1">
        <f t="array" ref="AA2217">_xlfn.IFS('Paraclinicos '!E2152="","",'Paraclinicos '!E2152="Oxigeno",2,'Paraclinicos '!E2152="Aire",0)</f>
        <v/>
      </c>
    </row>
    <row r="2218" spans="1:27" x14ac:dyDescent="0.25">
      <c r="A2218">
        <f>'Paraclinicos '!A2153</f>
        <v>0</v>
      </c>
      <c r="B2218" s="3">
        <f>'Paraclinicos '!R2153</f>
        <v>0</v>
      </c>
      <c r="C2218" t="str" cm="1">
        <f t="array" ref="C2218">_xlfn.IFS('Paraclinicos '!Q2153="","",'Paraclinicos '!Q2153&gt;60,3,'Paraclinicos '!Q2153&lt;=60,1)</f>
        <v/>
      </c>
      <c r="D2218" t="str">
        <f>IFERROR(IF(INDEX('BD Demog para scores enalazar'!BC$2:BC$3000,MATCH(Formulas!A2218,'BD Demog para scores enalazar'!A$2:A$3000,0))=0,"SI","NO"),"")</f>
        <v/>
      </c>
      <c r="E2218" t="str" cm="1">
        <f t="array" ref="E2218">_xlfn.IFS(D2218="","",D2218="SI",4,D2218="NO",1)</f>
        <v/>
      </c>
      <c r="F2218" t="str" cm="1">
        <f t="array" ref="F2218">_xlfn.IFS('Paraclinicos '!B2153="","",'Paraclinicos '!B2153&gt;1,1,'Paraclinicos '!B2153&lt;=1,3)</f>
        <v/>
      </c>
      <c r="G2218" t="str" cm="1">
        <f t="array" ref="G2218">_xlfn.IFS('Paraclinicos '!D2153="","",AND('Paraclinicos '!D2153&gt;=250,'Paraclinicos '!D2153&lt;=500),2,'Paraclinicos '!D2153&gt;500,3,'Paraclinicos '!D2153&lt;250,1)</f>
        <v/>
      </c>
      <c r="H2218" s="50" t="str">
        <f t="shared" si="103"/>
        <v/>
      </c>
      <c r="I2218" t="str" cm="1">
        <f t="array" ref="I2218">_xlfn.IFS('Paraclinicos '!Q2153="","",'Paraclinicos '!Q2153&gt;=65,1,'Paraclinicos '!Q2153&lt;65,0)</f>
        <v/>
      </c>
      <c r="J2218" t="str" cm="1">
        <f t="array" ref="J2218">_xlfn.IFS('Paraclinicos '!I2153="","",'Paraclinicos '!I2153&gt;7,1,'Paraclinicos '!I2153&lt;=7,0)</f>
        <v/>
      </c>
      <c r="K2218" t="str" cm="1">
        <f t="array" ref="K2218">_xlfn.IFS('Paraclinicos '!W2153="","",'Paraclinicos '!W2153&lt;=8,1,'Paraclinicos '!W2153&gt;8,0)</f>
        <v/>
      </c>
      <c r="L2218" t="str" cm="1">
        <f t="array" ref="L2218">_xlfn.IFS('Paraclinicos '!S2153="","",'Paraclinicos '!S2153&gt;=30,1,'Paraclinicos '!S2153&lt;30,0)</f>
        <v/>
      </c>
      <c r="M2218" t="str" cm="1">
        <f t="array" ref="M2218">_xlfn.IFS(OR('Paraclinicos '!T2153="",'Paraclinicos '!U2153=""),"",OR('Paraclinicos '!T2153&lt;=90,'Paraclinicos '!U2153&lt;=60),1,OR('Paraclinicos '!T2153&gt;90,'Paraclinicos '!U2153&gt;60),0)</f>
        <v/>
      </c>
      <c r="N2218" s="45" t="str">
        <f t="shared" si="104"/>
        <v/>
      </c>
      <c r="O2218" t="str" cm="1">
        <f t="array" ref="O2218">_xlfn.IFS(OR('Paraclinicos '!M2153="",'Paraclinicos '!N2153="",'Paraclinicos '!N2153=0),"",'Paraclinicos '!M2153/'Paraclinicos '!N2153&lt;100,4,'Paraclinicos '!M2153/'Paraclinicos '!N2153&lt;200,3,'Paraclinicos '!M2153/'Paraclinicos '!N2153&lt;300,2,'Paraclinicos '!M2153/'Paraclinicos '!N2153&lt;400,1,'Paraclinicos '!M2153/'Paraclinicos '!N2153&gt;=400,0)</f>
        <v/>
      </c>
      <c r="P2218" t="str" cm="1">
        <f t="array" ref="P2218">_xlfn.IFS('Paraclinicos '!C2153="","",'Paraclinicos '!C2153&lt;20,4,'Paraclinicos '!C2153&lt;50,3,'Paraclinicos '!C2153&lt;100,2,'Paraclinicos '!C2153&lt;150,1,'Paraclinicos '!C2153&gt;150,0)</f>
        <v/>
      </c>
      <c r="Q2218" t="str" cm="1">
        <f t="array" ref="Q2218">_xlfn.IFS('Paraclinicos '!O2153="","",'Paraclinicos '!O2153&lt;1.2,0,'Paraclinicos '!O2153&lt;2,1,'Paraclinicos '!O2153&lt;3.5,2,'Paraclinicos '!O2153&lt;5,3,'Paraclinicos '!O2153&gt;5,4)</f>
        <v/>
      </c>
      <c r="R2218" t="str" cm="1">
        <f t="array" ref="R2218">_xlfn.IFS('Paraclinicos '!J2153="","",'Paraclinicos '!J2153&lt;1.2,0,'Paraclinicos '!J2153&lt;2,1,'Paraclinicos '!J2153&lt;6,2,'Paraclinicos '!J2153&lt;12,3,'Paraclinicos '!J2153&gt;=12,4)</f>
        <v/>
      </c>
      <c r="S2218" t="str" cm="1">
        <f t="array" ref="S2218">_xlfn.IFS('Paraclinicos '!Y2153="","",'Paraclinicos '!Y2153&lt;70,1,'Paraclinicos '!Y2153&gt;=70,0)</f>
        <v/>
      </c>
      <c r="T2218" t="str" cm="1">
        <f t="array" ref="T2218">_xlfn.IFS('Paraclinicos '!W2153="","",'Paraclinicos '!W2153&lt;6,4,'Paraclinicos '!W2153&lt;10,3,'Paraclinicos '!W2153&lt;13,2,'Paraclinicos '!W2153&lt;15,1,'Paraclinicos '!W2153=15,0)</f>
        <v/>
      </c>
      <c r="U2218" s="54" t="str">
        <f t="shared" si="102"/>
        <v/>
      </c>
      <c r="V2218" t="str" cm="1">
        <f t="array" ref="V2218">_xlfn.IFS('Paraclinicos '!S2153="","",OR('Paraclinicos '!S2153&lt;=8,'Paraclinicos '!S2153&gt;=25),3,'Paraclinicos '!S2153&lt;12,1,'Paraclinicos '!S2153&lt;21,0,'Paraclinicos '!S2153&lt;25,2)</f>
        <v/>
      </c>
      <c r="W2218" t="str">
        <f>IFERROR(IF(INDEX('BD Demog para scores enalazar'!Y$2:'BD Demog para scores enalazar'!Y$3000,MATCH(Formulas!A2218,'BD Demog para scores enalazar'!A$2:'BD Demog para scores enalazar'!A$3000,0))=1,"SI","NO"),"")</f>
        <v/>
      </c>
      <c r="X2218" s="9" t="str">
        <f>IFERROR(IF(INDEX('BD Demog para scores enalazar'!AJ$2:'BD Demog para scores enalazar'!AJ$3000,MATCH(Formulas!A2218,'BD Demog para scores enalazar'!A$2:'BD Demog para scores enalazar'!A$3000,0))=1,"SI","NO"),"")</f>
        <v/>
      </c>
      <c r="Y2218" t="str" cm="1">
        <f t="array" ref="Y2218">IF(AND(W2218="NO",X2218="NO"),_xlfn.IFS('Paraclinicos '!K2153&lt;=91,3,'Paraclinicos '!K2153&lt;94,2,'Paraclinicos '!K2153&lt;96,1,'Paraclinicos '!K2153&gt;=96,0),"")</f>
        <v/>
      </c>
      <c r="Z2218" t="str" cm="1">
        <f t="array" ref="Z2218">IF(OR(W2218="SI",X2218="SI"),_xlfn.IFS(OR(AND('Paraclinicos '!K2154&lt;=83),AND('Paraclinicos '!K2154&gt;=97,AA2218=2)),3,OR(AND('Paraclinicos '!K2154&lt;=86),AND('Paraclinicos '!K2154&gt;=94,AA2218=2)),2,OR(AND('Paraclinicos '!K2154&lt;=88),AND('Paraclinicos '!K2154&gt;=92,AA2218=2)),1,OR(AND('Paraclinicos '!K2154&gt;=88,'Paraclinicos '!K2154&lt;=92),AND('Paraclinicos '!K2154&gt;=93,AA2218=0)),0),"")</f>
        <v/>
      </c>
      <c r="AA2218" t="str" cm="1">
        <f t="array" ref="AA2218">_xlfn.IFS('Paraclinicos '!E2153="","",'Paraclinicos '!E2153="Oxigeno",2,'Paraclinicos '!E2153="Aire",0)</f>
        <v/>
      </c>
    </row>
    <row r="2219" spans="1:27" x14ac:dyDescent="0.25">
      <c r="A2219">
        <f>'Paraclinicos '!A2154</f>
        <v>0</v>
      </c>
      <c r="B2219" s="3">
        <f>'Paraclinicos '!R2154</f>
        <v>0</v>
      </c>
      <c r="C2219" t="str" cm="1">
        <f t="array" ref="C2219">_xlfn.IFS('Paraclinicos '!Q2154="","",'Paraclinicos '!Q2154&gt;60,3,'Paraclinicos '!Q2154&lt;=60,1)</f>
        <v/>
      </c>
      <c r="D2219" t="str">
        <f>IFERROR(IF(INDEX('BD Demog para scores enalazar'!BC$2:BC$3000,MATCH(Formulas!A2219,'BD Demog para scores enalazar'!A$2:A$3000,0))=0,"SI","NO"),"")</f>
        <v/>
      </c>
      <c r="E2219" t="str" cm="1">
        <f t="array" ref="E2219">_xlfn.IFS(D2219="","",D2219="SI",4,D2219="NO",1)</f>
        <v/>
      </c>
      <c r="F2219" t="str" cm="1">
        <f t="array" ref="F2219">_xlfn.IFS('Paraclinicos '!B2154="","",'Paraclinicos '!B2154&gt;1,1,'Paraclinicos '!B2154&lt;=1,3)</f>
        <v/>
      </c>
      <c r="G2219" t="str" cm="1">
        <f t="array" ref="G2219">_xlfn.IFS('Paraclinicos '!D2154="","",AND('Paraclinicos '!D2154&gt;=250,'Paraclinicos '!D2154&lt;=500),2,'Paraclinicos '!D2154&gt;500,3,'Paraclinicos '!D2154&lt;250,1)</f>
        <v/>
      </c>
      <c r="H2219" s="50" t="str">
        <f t="shared" si="103"/>
        <v/>
      </c>
      <c r="I2219" t="str" cm="1">
        <f t="array" ref="I2219">_xlfn.IFS('Paraclinicos '!Q2154="","",'Paraclinicos '!Q2154&gt;=65,1,'Paraclinicos '!Q2154&lt;65,0)</f>
        <v/>
      </c>
      <c r="J2219" t="str" cm="1">
        <f t="array" ref="J2219">_xlfn.IFS('Paraclinicos '!I2154="","",'Paraclinicos '!I2154&gt;7,1,'Paraclinicos '!I2154&lt;=7,0)</f>
        <v/>
      </c>
      <c r="K2219" t="str" cm="1">
        <f t="array" ref="K2219">_xlfn.IFS('Paraclinicos '!W2154="","",'Paraclinicos '!W2154&lt;=8,1,'Paraclinicos '!W2154&gt;8,0)</f>
        <v/>
      </c>
      <c r="L2219" t="str" cm="1">
        <f t="array" ref="L2219">_xlfn.IFS('Paraclinicos '!S2154="","",'Paraclinicos '!S2154&gt;=30,1,'Paraclinicos '!S2154&lt;30,0)</f>
        <v/>
      </c>
      <c r="M2219" t="str" cm="1">
        <f t="array" ref="M2219">_xlfn.IFS(OR('Paraclinicos '!T2154="",'Paraclinicos '!U2154=""),"",OR('Paraclinicos '!T2154&lt;=90,'Paraclinicos '!U2154&lt;=60),1,OR('Paraclinicos '!T2154&gt;90,'Paraclinicos '!U2154&gt;60),0)</f>
        <v/>
      </c>
      <c r="N2219" s="45" t="str">
        <f t="shared" si="104"/>
        <v/>
      </c>
      <c r="O2219" t="str" cm="1">
        <f t="array" ref="O2219">_xlfn.IFS(OR('Paraclinicos '!M2154="",'Paraclinicos '!N2154="",'Paraclinicos '!N2154=0),"",'Paraclinicos '!M2154/'Paraclinicos '!N2154&lt;100,4,'Paraclinicos '!M2154/'Paraclinicos '!N2154&lt;200,3,'Paraclinicos '!M2154/'Paraclinicos '!N2154&lt;300,2,'Paraclinicos '!M2154/'Paraclinicos '!N2154&lt;400,1,'Paraclinicos '!M2154/'Paraclinicos '!N2154&gt;=400,0)</f>
        <v/>
      </c>
      <c r="P2219" t="str" cm="1">
        <f t="array" ref="P2219">_xlfn.IFS('Paraclinicos '!C2154="","",'Paraclinicos '!C2154&lt;20,4,'Paraclinicos '!C2154&lt;50,3,'Paraclinicos '!C2154&lt;100,2,'Paraclinicos '!C2154&lt;150,1,'Paraclinicos '!C2154&gt;150,0)</f>
        <v/>
      </c>
      <c r="Q2219" t="str" cm="1">
        <f t="array" ref="Q2219">_xlfn.IFS('Paraclinicos '!O2154="","",'Paraclinicos '!O2154&lt;1.2,0,'Paraclinicos '!O2154&lt;2,1,'Paraclinicos '!O2154&lt;3.5,2,'Paraclinicos '!O2154&lt;5,3,'Paraclinicos '!O2154&gt;5,4)</f>
        <v/>
      </c>
      <c r="R2219" t="str" cm="1">
        <f t="array" ref="R2219">_xlfn.IFS('Paraclinicos '!J2154="","",'Paraclinicos '!J2154&lt;1.2,0,'Paraclinicos '!J2154&lt;2,1,'Paraclinicos '!J2154&lt;6,2,'Paraclinicos '!J2154&lt;12,3,'Paraclinicos '!J2154&gt;=12,4)</f>
        <v/>
      </c>
      <c r="S2219" t="str" cm="1">
        <f t="array" ref="S2219">_xlfn.IFS('Paraclinicos '!Y2154="","",'Paraclinicos '!Y2154&lt;70,1,'Paraclinicos '!Y2154&gt;=70,0)</f>
        <v/>
      </c>
      <c r="T2219" t="str" cm="1">
        <f t="array" ref="T2219">_xlfn.IFS('Paraclinicos '!W2154="","",'Paraclinicos '!W2154&lt;6,4,'Paraclinicos '!W2154&lt;10,3,'Paraclinicos '!W2154&lt;13,2,'Paraclinicos '!W2154&lt;15,1,'Paraclinicos '!W2154=15,0)</f>
        <v/>
      </c>
      <c r="U2219" s="54" t="str">
        <f t="shared" si="102"/>
        <v/>
      </c>
      <c r="V2219" t="str" cm="1">
        <f t="array" ref="V2219">_xlfn.IFS('Paraclinicos '!S2154="","",OR('Paraclinicos '!S2154&lt;=8,'Paraclinicos '!S2154&gt;=25),3,'Paraclinicos '!S2154&lt;12,1,'Paraclinicos '!S2154&lt;21,0,'Paraclinicos '!S2154&lt;25,2)</f>
        <v/>
      </c>
      <c r="W2219" t="str">
        <f>IFERROR(IF(INDEX('BD Demog para scores enalazar'!Y$2:'BD Demog para scores enalazar'!Y$3000,MATCH(Formulas!A2219,'BD Demog para scores enalazar'!A$2:'BD Demog para scores enalazar'!A$3000,0))=1,"SI","NO"),"")</f>
        <v/>
      </c>
      <c r="X2219" s="9" t="str">
        <f>IFERROR(IF(INDEX('BD Demog para scores enalazar'!AJ$2:'BD Demog para scores enalazar'!AJ$3000,MATCH(Formulas!A2219,'BD Demog para scores enalazar'!A$2:'BD Demog para scores enalazar'!A$3000,0))=1,"SI","NO"),"")</f>
        <v/>
      </c>
      <c r="Y2219" t="str" cm="1">
        <f t="array" ref="Y2219">IF(AND(W2219="NO",X2219="NO"),_xlfn.IFS('Paraclinicos '!K2154&lt;=91,3,'Paraclinicos '!K2154&lt;94,2,'Paraclinicos '!K2154&lt;96,1,'Paraclinicos '!K2154&gt;=96,0),"")</f>
        <v/>
      </c>
      <c r="Z2219" t="str" cm="1">
        <f t="array" ref="Z2219">IF(OR(W2219="SI",X2219="SI"),_xlfn.IFS(OR(AND('Paraclinicos '!K2155&lt;=83),AND('Paraclinicos '!K2155&gt;=97,AA2219=2)),3,OR(AND('Paraclinicos '!K2155&lt;=86),AND('Paraclinicos '!K2155&gt;=94,AA2219=2)),2,OR(AND('Paraclinicos '!K2155&lt;=88),AND('Paraclinicos '!K2155&gt;=92,AA2219=2)),1,OR(AND('Paraclinicos '!K2155&gt;=88,'Paraclinicos '!K2155&lt;=92),AND('Paraclinicos '!K2155&gt;=93,AA2219=0)),0),"")</f>
        <v/>
      </c>
      <c r="AA2219" t="str" cm="1">
        <f t="array" ref="AA2219">_xlfn.IFS('Paraclinicos '!E2154="","",'Paraclinicos '!E2154="Oxigeno",2,'Paraclinicos '!E2154="Aire",0)</f>
        <v/>
      </c>
    </row>
    <row r="2220" spans="1:27" x14ac:dyDescent="0.25">
      <c r="A2220">
        <f>'Paraclinicos '!A2155</f>
        <v>0</v>
      </c>
      <c r="B2220" s="3">
        <f>'Paraclinicos '!R2155</f>
        <v>0</v>
      </c>
      <c r="C2220" t="str" cm="1">
        <f t="array" ref="C2220">_xlfn.IFS('Paraclinicos '!Q2155="","",'Paraclinicos '!Q2155&gt;60,3,'Paraclinicos '!Q2155&lt;=60,1)</f>
        <v/>
      </c>
      <c r="D2220" t="str">
        <f>IFERROR(IF(INDEX('BD Demog para scores enalazar'!BC$2:BC$3000,MATCH(Formulas!A2220,'BD Demog para scores enalazar'!A$2:A$3000,0))=0,"SI","NO"),"")</f>
        <v/>
      </c>
      <c r="E2220" t="str" cm="1">
        <f t="array" ref="E2220">_xlfn.IFS(D2220="","",D2220="SI",4,D2220="NO",1)</f>
        <v/>
      </c>
      <c r="F2220" t="str" cm="1">
        <f t="array" ref="F2220">_xlfn.IFS('Paraclinicos '!B2155="","",'Paraclinicos '!B2155&gt;1,1,'Paraclinicos '!B2155&lt;=1,3)</f>
        <v/>
      </c>
      <c r="G2220" t="str" cm="1">
        <f t="array" ref="G2220">_xlfn.IFS('Paraclinicos '!D2155="","",AND('Paraclinicos '!D2155&gt;=250,'Paraclinicos '!D2155&lt;=500),2,'Paraclinicos '!D2155&gt;500,3,'Paraclinicos '!D2155&lt;250,1)</f>
        <v/>
      </c>
      <c r="H2220" s="50" t="str">
        <f t="shared" si="103"/>
        <v/>
      </c>
      <c r="I2220" t="str" cm="1">
        <f t="array" ref="I2220">_xlfn.IFS('Paraclinicos '!Q2155="","",'Paraclinicos '!Q2155&gt;=65,1,'Paraclinicos '!Q2155&lt;65,0)</f>
        <v/>
      </c>
      <c r="J2220" t="str" cm="1">
        <f t="array" ref="J2220">_xlfn.IFS('Paraclinicos '!I2155="","",'Paraclinicos '!I2155&gt;7,1,'Paraclinicos '!I2155&lt;=7,0)</f>
        <v/>
      </c>
      <c r="K2220" t="str" cm="1">
        <f t="array" ref="K2220">_xlfn.IFS('Paraclinicos '!W2155="","",'Paraclinicos '!W2155&lt;=8,1,'Paraclinicos '!W2155&gt;8,0)</f>
        <v/>
      </c>
      <c r="L2220" t="str" cm="1">
        <f t="array" ref="L2220">_xlfn.IFS('Paraclinicos '!S2155="","",'Paraclinicos '!S2155&gt;=30,1,'Paraclinicos '!S2155&lt;30,0)</f>
        <v/>
      </c>
      <c r="M2220" t="str" cm="1">
        <f t="array" ref="M2220">_xlfn.IFS(OR('Paraclinicos '!T2155="",'Paraclinicos '!U2155=""),"",OR('Paraclinicos '!T2155&lt;=90,'Paraclinicos '!U2155&lt;=60),1,OR('Paraclinicos '!T2155&gt;90,'Paraclinicos '!U2155&gt;60),0)</f>
        <v/>
      </c>
      <c r="N2220" s="45" t="str">
        <f t="shared" si="104"/>
        <v/>
      </c>
      <c r="O2220" t="str" cm="1">
        <f t="array" ref="O2220">_xlfn.IFS(OR('Paraclinicos '!M2155="",'Paraclinicos '!N2155="",'Paraclinicos '!N2155=0),"",'Paraclinicos '!M2155/'Paraclinicos '!N2155&lt;100,4,'Paraclinicos '!M2155/'Paraclinicos '!N2155&lt;200,3,'Paraclinicos '!M2155/'Paraclinicos '!N2155&lt;300,2,'Paraclinicos '!M2155/'Paraclinicos '!N2155&lt;400,1,'Paraclinicos '!M2155/'Paraclinicos '!N2155&gt;=400,0)</f>
        <v/>
      </c>
      <c r="P2220" t="str" cm="1">
        <f t="array" ref="P2220">_xlfn.IFS('Paraclinicos '!C2155="","",'Paraclinicos '!C2155&lt;20,4,'Paraclinicos '!C2155&lt;50,3,'Paraclinicos '!C2155&lt;100,2,'Paraclinicos '!C2155&lt;150,1,'Paraclinicos '!C2155&gt;150,0)</f>
        <v/>
      </c>
      <c r="Q2220" t="str" cm="1">
        <f t="array" ref="Q2220">_xlfn.IFS('Paraclinicos '!O2155="","",'Paraclinicos '!O2155&lt;1.2,0,'Paraclinicos '!O2155&lt;2,1,'Paraclinicos '!O2155&lt;3.5,2,'Paraclinicos '!O2155&lt;5,3,'Paraclinicos '!O2155&gt;5,4)</f>
        <v/>
      </c>
      <c r="R2220" t="str" cm="1">
        <f t="array" ref="R2220">_xlfn.IFS('Paraclinicos '!J2155="","",'Paraclinicos '!J2155&lt;1.2,0,'Paraclinicos '!J2155&lt;2,1,'Paraclinicos '!J2155&lt;6,2,'Paraclinicos '!J2155&lt;12,3,'Paraclinicos '!J2155&gt;=12,4)</f>
        <v/>
      </c>
      <c r="S2220" t="str" cm="1">
        <f t="array" ref="S2220">_xlfn.IFS('Paraclinicos '!Y2155="","",'Paraclinicos '!Y2155&lt;70,1,'Paraclinicos '!Y2155&gt;=70,0)</f>
        <v/>
      </c>
      <c r="T2220" t="str" cm="1">
        <f t="array" ref="T2220">_xlfn.IFS('Paraclinicos '!W2155="","",'Paraclinicos '!W2155&lt;6,4,'Paraclinicos '!W2155&lt;10,3,'Paraclinicos '!W2155&lt;13,2,'Paraclinicos '!W2155&lt;15,1,'Paraclinicos '!W2155=15,0)</f>
        <v/>
      </c>
      <c r="U2220" s="54" t="str">
        <f t="shared" si="102"/>
        <v/>
      </c>
      <c r="V2220" t="str" cm="1">
        <f t="array" ref="V2220">_xlfn.IFS('Paraclinicos '!S2155="","",OR('Paraclinicos '!S2155&lt;=8,'Paraclinicos '!S2155&gt;=25),3,'Paraclinicos '!S2155&lt;12,1,'Paraclinicos '!S2155&lt;21,0,'Paraclinicos '!S2155&lt;25,2)</f>
        <v/>
      </c>
      <c r="W2220" t="str">
        <f>IFERROR(IF(INDEX('BD Demog para scores enalazar'!Y$2:'BD Demog para scores enalazar'!Y$3000,MATCH(Formulas!A2220,'BD Demog para scores enalazar'!A$2:'BD Demog para scores enalazar'!A$3000,0))=1,"SI","NO"),"")</f>
        <v/>
      </c>
      <c r="X2220" s="9" t="str">
        <f>IFERROR(IF(INDEX('BD Demog para scores enalazar'!AJ$2:'BD Demog para scores enalazar'!AJ$3000,MATCH(Formulas!A2220,'BD Demog para scores enalazar'!A$2:'BD Demog para scores enalazar'!A$3000,0))=1,"SI","NO"),"")</f>
        <v/>
      </c>
      <c r="Y2220" t="str" cm="1">
        <f t="array" ref="Y2220">IF(AND(W2220="NO",X2220="NO"),_xlfn.IFS('Paraclinicos '!K2155&lt;=91,3,'Paraclinicos '!K2155&lt;94,2,'Paraclinicos '!K2155&lt;96,1,'Paraclinicos '!K2155&gt;=96,0),"")</f>
        <v/>
      </c>
      <c r="Z2220" t="str" cm="1">
        <f t="array" ref="Z2220">IF(OR(W2220="SI",X2220="SI"),_xlfn.IFS(OR(AND('Paraclinicos '!K2156&lt;=83),AND('Paraclinicos '!K2156&gt;=97,AA2220=2)),3,OR(AND('Paraclinicos '!K2156&lt;=86),AND('Paraclinicos '!K2156&gt;=94,AA2220=2)),2,OR(AND('Paraclinicos '!K2156&lt;=88),AND('Paraclinicos '!K2156&gt;=92,AA2220=2)),1,OR(AND('Paraclinicos '!K2156&gt;=88,'Paraclinicos '!K2156&lt;=92),AND('Paraclinicos '!K2156&gt;=93,AA2220=0)),0),"")</f>
        <v/>
      </c>
      <c r="AA2220" t="str" cm="1">
        <f t="array" ref="AA2220">_xlfn.IFS('Paraclinicos '!E2155="","",'Paraclinicos '!E2155="Oxigeno",2,'Paraclinicos '!E2155="Aire",0)</f>
        <v/>
      </c>
    </row>
    <row r="2221" spans="1:27" x14ac:dyDescent="0.25">
      <c r="A2221">
        <f>'Paraclinicos '!A2156</f>
        <v>0</v>
      </c>
      <c r="B2221" s="3">
        <f>'Paraclinicos '!R2156</f>
        <v>0</v>
      </c>
      <c r="C2221" t="str" cm="1">
        <f t="array" ref="C2221">_xlfn.IFS('Paraclinicos '!Q2156="","",'Paraclinicos '!Q2156&gt;60,3,'Paraclinicos '!Q2156&lt;=60,1)</f>
        <v/>
      </c>
      <c r="D2221" t="str">
        <f>IFERROR(IF(INDEX('BD Demog para scores enalazar'!BC$2:BC$3000,MATCH(Formulas!A2221,'BD Demog para scores enalazar'!A$2:A$3000,0))=0,"SI","NO"),"")</f>
        <v/>
      </c>
      <c r="E2221" t="str" cm="1">
        <f t="array" ref="E2221">_xlfn.IFS(D2221="","",D2221="SI",4,D2221="NO",1)</f>
        <v/>
      </c>
      <c r="F2221" t="str" cm="1">
        <f t="array" ref="F2221">_xlfn.IFS('Paraclinicos '!B2156="","",'Paraclinicos '!B2156&gt;1,1,'Paraclinicos '!B2156&lt;=1,3)</f>
        <v/>
      </c>
      <c r="G2221" t="str" cm="1">
        <f t="array" ref="G2221">_xlfn.IFS('Paraclinicos '!D2156="","",AND('Paraclinicos '!D2156&gt;=250,'Paraclinicos '!D2156&lt;=500),2,'Paraclinicos '!D2156&gt;500,3,'Paraclinicos '!D2156&lt;250,1)</f>
        <v/>
      </c>
      <c r="H2221" s="50" t="str">
        <f t="shared" si="103"/>
        <v/>
      </c>
      <c r="I2221" t="str" cm="1">
        <f t="array" ref="I2221">_xlfn.IFS('Paraclinicos '!Q2156="","",'Paraclinicos '!Q2156&gt;=65,1,'Paraclinicos '!Q2156&lt;65,0)</f>
        <v/>
      </c>
      <c r="J2221" t="str" cm="1">
        <f t="array" ref="J2221">_xlfn.IFS('Paraclinicos '!I2156="","",'Paraclinicos '!I2156&gt;7,1,'Paraclinicos '!I2156&lt;=7,0)</f>
        <v/>
      </c>
      <c r="K2221" t="str" cm="1">
        <f t="array" ref="K2221">_xlfn.IFS('Paraclinicos '!W2156="","",'Paraclinicos '!W2156&lt;=8,1,'Paraclinicos '!W2156&gt;8,0)</f>
        <v/>
      </c>
      <c r="L2221" t="str" cm="1">
        <f t="array" ref="L2221">_xlfn.IFS('Paraclinicos '!S2156="","",'Paraclinicos '!S2156&gt;=30,1,'Paraclinicos '!S2156&lt;30,0)</f>
        <v/>
      </c>
      <c r="M2221" t="str" cm="1">
        <f t="array" ref="M2221">_xlfn.IFS(OR('Paraclinicos '!T2156="",'Paraclinicos '!U2156=""),"",OR('Paraclinicos '!T2156&lt;=90,'Paraclinicos '!U2156&lt;=60),1,OR('Paraclinicos '!T2156&gt;90,'Paraclinicos '!U2156&gt;60),0)</f>
        <v/>
      </c>
      <c r="N2221" s="45" t="str">
        <f t="shared" si="104"/>
        <v/>
      </c>
      <c r="O2221" t="str" cm="1">
        <f t="array" ref="O2221">_xlfn.IFS(OR('Paraclinicos '!M2156="",'Paraclinicos '!N2156="",'Paraclinicos '!N2156=0),"",'Paraclinicos '!M2156/'Paraclinicos '!N2156&lt;100,4,'Paraclinicos '!M2156/'Paraclinicos '!N2156&lt;200,3,'Paraclinicos '!M2156/'Paraclinicos '!N2156&lt;300,2,'Paraclinicos '!M2156/'Paraclinicos '!N2156&lt;400,1,'Paraclinicos '!M2156/'Paraclinicos '!N2156&gt;=400,0)</f>
        <v/>
      </c>
      <c r="P2221" t="str" cm="1">
        <f t="array" ref="P2221">_xlfn.IFS('Paraclinicos '!C2156="","",'Paraclinicos '!C2156&lt;20,4,'Paraclinicos '!C2156&lt;50,3,'Paraclinicos '!C2156&lt;100,2,'Paraclinicos '!C2156&lt;150,1,'Paraclinicos '!C2156&gt;150,0)</f>
        <v/>
      </c>
      <c r="Q2221" t="str" cm="1">
        <f t="array" ref="Q2221">_xlfn.IFS('Paraclinicos '!O2156="","",'Paraclinicos '!O2156&lt;1.2,0,'Paraclinicos '!O2156&lt;2,1,'Paraclinicos '!O2156&lt;3.5,2,'Paraclinicos '!O2156&lt;5,3,'Paraclinicos '!O2156&gt;5,4)</f>
        <v/>
      </c>
      <c r="R2221" t="str" cm="1">
        <f t="array" ref="R2221">_xlfn.IFS('Paraclinicos '!J2156="","",'Paraclinicos '!J2156&lt;1.2,0,'Paraclinicos '!J2156&lt;2,1,'Paraclinicos '!J2156&lt;6,2,'Paraclinicos '!J2156&lt;12,3,'Paraclinicos '!J2156&gt;=12,4)</f>
        <v/>
      </c>
      <c r="S2221" t="str" cm="1">
        <f t="array" ref="S2221">_xlfn.IFS('Paraclinicos '!Y2156="","",'Paraclinicos '!Y2156&lt;70,1,'Paraclinicos '!Y2156&gt;=70,0)</f>
        <v/>
      </c>
      <c r="T2221" t="str" cm="1">
        <f t="array" ref="T2221">_xlfn.IFS('Paraclinicos '!W2156="","",'Paraclinicos '!W2156&lt;6,4,'Paraclinicos '!W2156&lt;10,3,'Paraclinicos '!W2156&lt;13,2,'Paraclinicos '!W2156&lt;15,1,'Paraclinicos '!W2156=15,0)</f>
        <v/>
      </c>
      <c r="U2221" s="54" t="str">
        <f t="shared" si="102"/>
        <v/>
      </c>
      <c r="V2221" t="str" cm="1">
        <f t="array" ref="V2221">_xlfn.IFS('Paraclinicos '!S2156="","",OR('Paraclinicos '!S2156&lt;=8,'Paraclinicos '!S2156&gt;=25),3,'Paraclinicos '!S2156&lt;12,1,'Paraclinicos '!S2156&lt;21,0,'Paraclinicos '!S2156&lt;25,2)</f>
        <v/>
      </c>
      <c r="W2221" t="str">
        <f>IFERROR(IF(INDEX('BD Demog para scores enalazar'!Y$2:'BD Demog para scores enalazar'!Y$3000,MATCH(Formulas!A2221,'BD Demog para scores enalazar'!A$2:'BD Demog para scores enalazar'!A$3000,0))=1,"SI","NO"),"")</f>
        <v/>
      </c>
      <c r="X2221" s="9" t="str">
        <f>IFERROR(IF(INDEX('BD Demog para scores enalazar'!AJ$2:'BD Demog para scores enalazar'!AJ$3000,MATCH(Formulas!A2221,'BD Demog para scores enalazar'!A$2:'BD Demog para scores enalazar'!A$3000,0))=1,"SI","NO"),"")</f>
        <v/>
      </c>
      <c r="Y2221" t="str" cm="1">
        <f t="array" ref="Y2221">IF(AND(W2221="NO",X2221="NO"),_xlfn.IFS('Paraclinicos '!K2156&lt;=91,3,'Paraclinicos '!K2156&lt;94,2,'Paraclinicos '!K2156&lt;96,1,'Paraclinicos '!K2156&gt;=96,0),"")</f>
        <v/>
      </c>
      <c r="Z2221" t="str" cm="1">
        <f t="array" ref="Z2221">IF(OR(W2221="SI",X2221="SI"),_xlfn.IFS(OR(AND('Paraclinicos '!K2157&lt;=83),AND('Paraclinicos '!K2157&gt;=97,AA2221=2)),3,OR(AND('Paraclinicos '!K2157&lt;=86),AND('Paraclinicos '!K2157&gt;=94,AA2221=2)),2,OR(AND('Paraclinicos '!K2157&lt;=88),AND('Paraclinicos '!K2157&gt;=92,AA2221=2)),1,OR(AND('Paraclinicos '!K2157&gt;=88,'Paraclinicos '!K2157&lt;=92),AND('Paraclinicos '!K2157&gt;=93,AA2221=0)),0),"")</f>
        <v/>
      </c>
      <c r="AA2221" t="str" cm="1">
        <f t="array" ref="AA2221">_xlfn.IFS('Paraclinicos '!E2156="","",'Paraclinicos '!E2156="Oxigeno",2,'Paraclinicos '!E2156="Aire",0)</f>
        <v/>
      </c>
    </row>
    <row r="2222" spans="1:27" x14ac:dyDescent="0.25">
      <c r="A2222">
        <f>'Paraclinicos '!A2157</f>
        <v>0</v>
      </c>
      <c r="B2222" s="3">
        <f>'Paraclinicos '!R2157</f>
        <v>0</v>
      </c>
      <c r="C2222" t="str" cm="1">
        <f t="array" ref="C2222">_xlfn.IFS('Paraclinicos '!Q2157="","",'Paraclinicos '!Q2157&gt;60,3,'Paraclinicos '!Q2157&lt;=60,1)</f>
        <v/>
      </c>
      <c r="D2222" t="str">
        <f>IFERROR(IF(INDEX('BD Demog para scores enalazar'!BC$2:BC$3000,MATCH(Formulas!A2222,'BD Demog para scores enalazar'!A$2:A$3000,0))=0,"SI","NO"),"")</f>
        <v/>
      </c>
      <c r="E2222" t="str" cm="1">
        <f t="array" ref="E2222">_xlfn.IFS(D2222="","",D2222="SI",4,D2222="NO",1)</f>
        <v/>
      </c>
      <c r="F2222" t="str" cm="1">
        <f t="array" ref="F2222">_xlfn.IFS('Paraclinicos '!B2157="","",'Paraclinicos '!B2157&gt;1,1,'Paraclinicos '!B2157&lt;=1,3)</f>
        <v/>
      </c>
      <c r="G2222" t="str" cm="1">
        <f t="array" ref="G2222">_xlfn.IFS('Paraclinicos '!D2157="","",AND('Paraclinicos '!D2157&gt;=250,'Paraclinicos '!D2157&lt;=500),2,'Paraclinicos '!D2157&gt;500,3,'Paraclinicos '!D2157&lt;250,1)</f>
        <v/>
      </c>
      <c r="H2222" s="50" t="str">
        <f t="shared" si="103"/>
        <v/>
      </c>
      <c r="I2222" t="str" cm="1">
        <f t="array" ref="I2222">_xlfn.IFS('Paraclinicos '!Q2157="","",'Paraclinicos '!Q2157&gt;=65,1,'Paraclinicos '!Q2157&lt;65,0)</f>
        <v/>
      </c>
      <c r="J2222" t="str" cm="1">
        <f t="array" ref="J2222">_xlfn.IFS('Paraclinicos '!I2157="","",'Paraclinicos '!I2157&gt;7,1,'Paraclinicos '!I2157&lt;=7,0)</f>
        <v/>
      </c>
      <c r="K2222" t="str" cm="1">
        <f t="array" ref="K2222">_xlfn.IFS('Paraclinicos '!W2157="","",'Paraclinicos '!W2157&lt;=8,1,'Paraclinicos '!W2157&gt;8,0)</f>
        <v/>
      </c>
      <c r="L2222" t="str" cm="1">
        <f t="array" ref="L2222">_xlfn.IFS('Paraclinicos '!S2157="","",'Paraclinicos '!S2157&gt;=30,1,'Paraclinicos '!S2157&lt;30,0)</f>
        <v/>
      </c>
      <c r="M2222" t="str" cm="1">
        <f t="array" ref="M2222">_xlfn.IFS(OR('Paraclinicos '!T2157="",'Paraclinicos '!U2157=""),"",OR('Paraclinicos '!T2157&lt;=90,'Paraclinicos '!U2157&lt;=60),1,OR('Paraclinicos '!T2157&gt;90,'Paraclinicos '!U2157&gt;60),0)</f>
        <v/>
      </c>
      <c r="N2222" s="45" t="str">
        <f t="shared" si="104"/>
        <v/>
      </c>
      <c r="O2222" t="str" cm="1">
        <f t="array" ref="O2222">_xlfn.IFS(OR('Paraclinicos '!M2157="",'Paraclinicos '!N2157="",'Paraclinicos '!N2157=0),"",'Paraclinicos '!M2157/'Paraclinicos '!N2157&lt;100,4,'Paraclinicos '!M2157/'Paraclinicos '!N2157&lt;200,3,'Paraclinicos '!M2157/'Paraclinicos '!N2157&lt;300,2,'Paraclinicos '!M2157/'Paraclinicos '!N2157&lt;400,1,'Paraclinicos '!M2157/'Paraclinicos '!N2157&gt;=400,0)</f>
        <v/>
      </c>
      <c r="P2222" t="str" cm="1">
        <f t="array" ref="P2222">_xlfn.IFS('Paraclinicos '!C2157="","",'Paraclinicos '!C2157&lt;20,4,'Paraclinicos '!C2157&lt;50,3,'Paraclinicos '!C2157&lt;100,2,'Paraclinicos '!C2157&lt;150,1,'Paraclinicos '!C2157&gt;150,0)</f>
        <v/>
      </c>
      <c r="Q2222" t="str" cm="1">
        <f t="array" ref="Q2222">_xlfn.IFS('Paraclinicos '!O2157="","",'Paraclinicos '!O2157&lt;1.2,0,'Paraclinicos '!O2157&lt;2,1,'Paraclinicos '!O2157&lt;3.5,2,'Paraclinicos '!O2157&lt;5,3,'Paraclinicos '!O2157&gt;5,4)</f>
        <v/>
      </c>
      <c r="R2222" t="str" cm="1">
        <f t="array" ref="R2222">_xlfn.IFS('Paraclinicos '!J2157="","",'Paraclinicos '!J2157&lt;1.2,0,'Paraclinicos '!J2157&lt;2,1,'Paraclinicos '!J2157&lt;6,2,'Paraclinicos '!J2157&lt;12,3,'Paraclinicos '!J2157&gt;=12,4)</f>
        <v/>
      </c>
      <c r="S2222" t="str" cm="1">
        <f t="array" ref="S2222">_xlfn.IFS('Paraclinicos '!Y2157="","",'Paraclinicos '!Y2157&lt;70,1,'Paraclinicos '!Y2157&gt;=70,0)</f>
        <v/>
      </c>
      <c r="T2222" t="str" cm="1">
        <f t="array" ref="T2222">_xlfn.IFS('Paraclinicos '!W2157="","",'Paraclinicos '!W2157&lt;6,4,'Paraclinicos '!W2157&lt;10,3,'Paraclinicos '!W2157&lt;13,2,'Paraclinicos '!W2157&lt;15,1,'Paraclinicos '!W2157=15,0)</f>
        <v/>
      </c>
      <c r="U2222" s="54" t="str">
        <f t="shared" si="102"/>
        <v/>
      </c>
      <c r="V2222" t="str" cm="1">
        <f t="array" ref="V2222">_xlfn.IFS('Paraclinicos '!S2157="","",OR('Paraclinicos '!S2157&lt;=8,'Paraclinicos '!S2157&gt;=25),3,'Paraclinicos '!S2157&lt;12,1,'Paraclinicos '!S2157&lt;21,0,'Paraclinicos '!S2157&lt;25,2)</f>
        <v/>
      </c>
      <c r="W2222" t="str">
        <f>IFERROR(IF(INDEX('BD Demog para scores enalazar'!Y$2:'BD Demog para scores enalazar'!Y$3000,MATCH(Formulas!A2222,'BD Demog para scores enalazar'!A$2:'BD Demog para scores enalazar'!A$3000,0))=1,"SI","NO"),"")</f>
        <v/>
      </c>
      <c r="X2222" s="9" t="str">
        <f>IFERROR(IF(INDEX('BD Demog para scores enalazar'!AJ$2:'BD Demog para scores enalazar'!AJ$3000,MATCH(Formulas!A2222,'BD Demog para scores enalazar'!A$2:'BD Demog para scores enalazar'!A$3000,0))=1,"SI","NO"),"")</f>
        <v/>
      </c>
      <c r="Y2222" t="str" cm="1">
        <f t="array" ref="Y2222">IF(AND(W2222="NO",X2222="NO"),_xlfn.IFS('Paraclinicos '!K2157&lt;=91,3,'Paraclinicos '!K2157&lt;94,2,'Paraclinicos '!K2157&lt;96,1,'Paraclinicos '!K2157&gt;=96,0),"")</f>
        <v/>
      </c>
      <c r="Z2222" t="str" cm="1">
        <f t="array" ref="Z2222">IF(OR(W2222="SI",X2222="SI"),_xlfn.IFS(OR(AND('Paraclinicos '!K2158&lt;=83),AND('Paraclinicos '!K2158&gt;=97,AA2222=2)),3,OR(AND('Paraclinicos '!K2158&lt;=86),AND('Paraclinicos '!K2158&gt;=94,AA2222=2)),2,OR(AND('Paraclinicos '!K2158&lt;=88),AND('Paraclinicos '!K2158&gt;=92,AA2222=2)),1,OR(AND('Paraclinicos '!K2158&gt;=88,'Paraclinicos '!K2158&lt;=92),AND('Paraclinicos '!K2158&gt;=93,AA2222=0)),0),"")</f>
        <v/>
      </c>
      <c r="AA2222" t="str" cm="1">
        <f t="array" ref="AA2222">_xlfn.IFS('Paraclinicos '!E2157="","",'Paraclinicos '!E2157="Oxigeno",2,'Paraclinicos '!E2157="Aire",0)</f>
        <v/>
      </c>
    </row>
    <row r="2223" spans="1:27" x14ac:dyDescent="0.25">
      <c r="A2223">
        <f>'Paraclinicos '!A2158</f>
        <v>0</v>
      </c>
      <c r="B2223" s="3">
        <f>'Paraclinicos '!R2158</f>
        <v>0</v>
      </c>
      <c r="C2223" t="str" cm="1">
        <f t="array" ref="C2223">_xlfn.IFS('Paraclinicos '!Q2158="","",'Paraclinicos '!Q2158&gt;60,3,'Paraclinicos '!Q2158&lt;=60,1)</f>
        <v/>
      </c>
      <c r="D2223" t="str">
        <f>IFERROR(IF(INDEX('BD Demog para scores enalazar'!BC$2:BC$3000,MATCH(Formulas!A2223,'BD Demog para scores enalazar'!A$2:A$3000,0))=0,"SI","NO"),"")</f>
        <v/>
      </c>
      <c r="E2223" t="str" cm="1">
        <f t="array" ref="E2223">_xlfn.IFS(D2223="","",D2223="SI",4,D2223="NO",1)</f>
        <v/>
      </c>
      <c r="F2223" t="str" cm="1">
        <f t="array" ref="F2223">_xlfn.IFS('Paraclinicos '!B2158="","",'Paraclinicos '!B2158&gt;1,1,'Paraclinicos '!B2158&lt;=1,3)</f>
        <v/>
      </c>
      <c r="G2223" t="str" cm="1">
        <f t="array" ref="G2223">_xlfn.IFS('Paraclinicos '!D2158="","",AND('Paraclinicos '!D2158&gt;=250,'Paraclinicos '!D2158&lt;=500),2,'Paraclinicos '!D2158&gt;500,3,'Paraclinicos '!D2158&lt;250,1)</f>
        <v/>
      </c>
      <c r="H2223" s="50" t="str">
        <f t="shared" si="103"/>
        <v/>
      </c>
      <c r="I2223" t="str" cm="1">
        <f t="array" ref="I2223">_xlfn.IFS('Paraclinicos '!Q2158="","",'Paraclinicos '!Q2158&gt;=65,1,'Paraclinicos '!Q2158&lt;65,0)</f>
        <v/>
      </c>
      <c r="J2223" t="str" cm="1">
        <f t="array" ref="J2223">_xlfn.IFS('Paraclinicos '!I2158="","",'Paraclinicos '!I2158&gt;7,1,'Paraclinicos '!I2158&lt;=7,0)</f>
        <v/>
      </c>
      <c r="K2223" t="str" cm="1">
        <f t="array" ref="K2223">_xlfn.IFS('Paraclinicos '!W2158="","",'Paraclinicos '!W2158&lt;=8,1,'Paraclinicos '!W2158&gt;8,0)</f>
        <v/>
      </c>
      <c r="L2223" t="str" cm="1">
        <f t="array" ref="L2223">_xlfn.IFS('Paraclinicos '!S2158="","",'Paraclinicos '!S2158&gt;=30,1,'Paraclinicos '!S2158&lt;30,0)</f>
        <v/>
      </c>
      <c r="M2223" t="str" cm="1">
        <f t="array" ref="M2223">_xlfn.IFS(OR('Paraclinicos '!T2158="",'Paraclinicos '!U2158=""),"",OR('Paraclinicos '!T2158&lt;=90,'Paraclinicos '!U2158&lt;=60),1,OR('Paraclinicos '!T2158&gt;90,'Paraclinicos '!U2158&gt;60),0)</f>
        <v/>
      </c>
      <c r="N2223" s="45" t="str">
        <f t="shared" si="104"/>
        <v/>
      </c>
      <c r="O2223" t="str" cm="1">
        <f t="array" ref="O2223">_xlfn.IFS(OR('Paraclinicos '!M2158="",'Paraclinicos '!N2158="",'Paraclinicos '!N2158=0),"",'Paraclinicos '!M2158/'Paraclinicos '!N2158&lt;100,4,'Paraclinicos '!M2158/'Paraclinicos '!N2158&lt;200,3,'Paraclinicos '!M2158/'Paraclinicos '!N2158&lt;300,2,'Paraclinicos '!M2158/'Paraclinicos '!N2158&lt;400,1,'Paraclinicos '!M2158/'Paraclinicos '!N2158&gt;=400,0)</f>
        <v/>
      </c>
      <c r="P2223" t="str" cm="1">
        <f t="array" ref="P2223">_xlfn.IFS('Paraclinicos '!C2158="","",'Paraclinicos '!C2158&lt;20,4,'Paraclinicos '!C2158&lt;50,3,'Paraclinicos '!C2158&lt;100,2,'Paraclinicos '!C2158&lt;150,1,'Paraclinicos '!C2158&gt;150,0)</f>
        <v/>
      </c>
      <c r="Q2223" t="str" cm="1">
        <f t="array" ref="Q2223">_xlfn.IFS('Paraclinicos '!O2158="","",'Paraclinicos '!O2158&lt;1.2,0,'Paraclinicos '!O2158&lt;2,1,'Paraclinicos '!O2158&lt;3.5,2,'Paraclinicos '!O2158&lt;5,3,'Paraclinicos '!O2158&gt;5,4)</f>
        <v/>
      </c>
      <c r="R2223" t="str" cm="1">
        <f t="array" ref="R2223">_xlfn.IFS('Paraclinicos '!J2158="","",'Paraclinicos '!J2158&lt;1.2,0,'Paraclinicos '!J2158&lt;2,1,'Paraclinicos '!J2158&lt;6,2,'Paraclinicos '!J2158&lt;12,3,'Paraclinicos '!J2158&gt;=12,4)</f>
        <v/>
      </c>
      <c r="S2223" t="str" cm="1">
        <f t="array" ref="S2223">_xlfn.IFS('Paraclinicos '!Y2158="","",'Paraclinicos '!Y2158&lt;70,1,'Paraclinicos '!Y2158&gt;=70,0)</f>
        <v/>
      </c>
      <c r="T2223" t="str" cm="1">
        <f t="array" ref="T2223">_xlfn.IFS('Paraclinicos '!W2158="","",'Paraclinicos '!W2158&lt;6,4,'Paraclinicos '!W2158&lt;10,3,'Paraclinicos '!W2158&lt;13,2,'Paraclinicos '!W2158&lt;15,1,'Paraclinicos '!W2158=15,0)</f>
        <v/>
      </c>
      <c r="U2223" s="54" t="str">
        <f t="shared" si="102"/>
        <v/>
      </c>
      <c r="V2223" t="str" cm="1">
        <f t="array" ref="V2223">_xlfn.IFS('Paraclinicos '!S2158="","",OR('Paraclinicos '!S2158&lt;=8,'Paraclinicos '!S2158&gt;=25),3,'Paraclinicos '!S2158&lt;12,1,'Paraclinicos '!S2158&lt;21,0,'Paraclinicos '!S2158&lt;25,2)</f>
        <v/>
      </c>
      <c r="W2223" t="str">
        <f>IFERROR(IF(INDEX('BD Demog para scores enalazar'!Y$2:'BD Demog para scores enalazar'!Y$3000,MATCH(Formulas!A2223,'BD Demog para scores enalazar'!A$2:'BD Demog para scores enalazar'!A$3000,0))=1,"SI","NO"),"")</f>
        <v/>
      </c>
      <c r="X2223" s="9" t="str">
        <f>IFERROR(IF(INDEX('BD Demog para scores enalazar'!AJ$2:'BD Demog para scores enalazar'!AJ$3000,MATCH(Formulas!A2223,'BD Demog para scores enalazar'!A$2:'BD Demog para scores enalazar'!A$3000,0))=1,"SI","NO"),"")</f>
        <v/>
      </c>
      <c r="Y2223" t="str" cm="1">
        <f t="array" ref="Y2223">IF(AND(W2223="NO",X2223="NO"),_xlfn.IFS('Paraclinicos '!K2158&lt;=91,3,'Paraclinicos '!K2158&lt;94,2,'Paraclinicos '!K2158&lt;96,1,'Paraclinicos '!K2158&gt;=96,0),"")</f>
        <v/>
      </c>
      <c r="Z2223" t="str" cm="1">
        <f t="array" ref="Z2223">IF(OR(W2223="SI",X2223="SI"),_xlfn.IFS(OR(AND('Paraclinicos '!K2159&lt;=83),AND('Paraclinicos '!K2159&gt;=97,AA2223=2)),3,OR(AND('Paraclinicos '!K2159&lt;=86),AND('Paraclinicos '!K2159&gt;=94,AA2223=2)),2,OR(AND('Paraclinicos '!K2159&lt;=88),AND('Paraclinicos '!K2159&gt;=92,AA2223=2)),1,OR(AND('Paraclinicos '!K2159&gt;=88,'Paraclinicos '!K2159&lt;=92),AND('Paraclinicos '!K2159&gt;=93,AA2223=0)),0),"")</f>
        <v/>
      </c>
      <c r="AA2223" t="str" cm="1">
        <f t="array" ref="AA2223">_xlfn.IFS('Paraclinicos '!E2158="","",'Paraclinicos '!E2158="Oxigeno",2,'Paraclinicos '!E2158="Aire",0)</f>
        <v/>
      </c>
    </row>
    <row r="2224" spans="1:27" x14ac:dyDescent="0.25">
      <c r="A2224">
        <f>'Paraclinicos '!A2159</f>
        <v>0</v>
      </c>
      <c r="B2224" s="3">
        <f>'Paraclinicos '!R2159</f>
        <v>0</v>
      </c>
      <c r="C2224" t="str" cm="1">
        <f t="array" ref="C2224">_xlfn.IFS('Paraclinicos '!Q2159="","",'Paraclinicos '!Q2159&gt;60,3,'Paraclinicos '!Q2159&lt;=60,1)</f>
        <v/>
      </c>
      <c r="D2224" t="str">
        <f>IFERROR(IF(INDEX('BD Demog para scores enalazar'!BC$2:BC$3000,MATCH(Formulas!A2224,'BD Demog para scores enalazar'!A$2:A$3000,0))=0,"SI","NO"),"")</f>
        <v/>
      </c>
      <c r="E2224" t="str" cm="1">
        <f t="array" ref="E2224">_xlfn.IFS(D2224="","",D2224="SI",4,D2224="NO",1)</f>
        <v/>
      </c>
      <c r="F2224" t="str" cm="1">
        <f t="array" ref="F2224">_xlfn.IFS('Paraclinicos '!B2159="","",'Paraclinicos '!B2159&gt;1,1,'Paraclinicos '!B2159&lt;=1,3)</f>
        <v/>
      </c>
      <c r="G2224" t="str" cm="1">
        <f t="array" ref="G2224">_xlfn.IFS('Paraclinicos '!D2159="","",AND('Paraclinicos '!D2159&gt;=250,'Paraclinicos '!D2159&lt;=500),2,'Paraclinicos '!D2159&gt;500,3,'Paraclinicos '!D2159&lt;250,1)</f>
        <v/>
      </c>
      <c r="H2224" s="50" t="str">
        <f t="shared" si="103"/>
        <v/>
      </c>
      <c r="I2224" t="str" cm="1">
        <f t="array" ref="I2224">_xlfn.IFS('Paraclinicos '!Q2159="","",'Paraclinicos '!Q2159&gt;=65,1,'Paraclinicos '!Q2159&lt;65,0)</f>
        <v/>
      </c>
      <c r="J2224" t="str" cm="1">
        <f t="array" ref="J2224">_xlfn.IFS('Paraclinicos '!I2159="","",'Paraclinicos '!I2159&gt;7,1,'Paraclinicos '!I2159&lt;=7,0)</f>
        <v/>
      </c>
      <c r="K2224" t="str" cm="1">
        <f t="array" ref="K2224">_xlfn.IFS('Paraclinicos '!W2159="","",'Paraclinicos '!W2159&lt;=8,1,'Paraclinicos '!W2159&gt;8,0)</f>
        <v/>
      </c>
      <c r="L2224" t="str" cm="1">
        <f t="array" ref="L2224">_xlfn.IFS('Paraclinicos '!S2159="","",'Paraclinicos '!S2159&gt;=30,1,'Paraclinicos '!S2159&lt;30,0)</f>
        <v/>
      </c>
      <c r="M2224" t="str" cm="1">
        <f t="array" ref="M2224">_xlfn.IFS(OR('Paraclinicos '!T2159="",'Paraclinicos '!U2159=""),"",OR('Paraclinicos '!T2159&lt;=90,'Paraclinicos '!U2159&lt;=60),1,OR('Paraclinicos '!T2159&gt;90,'Paraclinicos '!U2159&gt;60),0)</f>
        <v/>
      </c>
      <c r="N2224" s="45" t="str">
        <f t="shared" si="104"/>
        <v/>
      </c>
      <c r="O2224" t="str" cm="1">
        <f t="array" ref="O2224">_xlfn.IFS(OR('Paraclinicos '!M2159="",'Paraclinicos '!N2159="",'Paraclinicos '!N2159=0),"",'Paraclinicos '!M2159/'Paraclinicos '!N2159&lt;100,4,'Paraclinicos '!M2159/'Paraclinicos '!N2159&lt;200,3,'Paraclinicos '!M2159/'Paraclinicos '!N2159&lt;300,2,'Paraclinicos '!M2159/'Paraclinicos '!N2159&lt;400,1,'Paraclinicos '!M2159/'Paraclinicos '!N2159&gt;=400,0)</f>
        <v/>
      </c>
      <c r="P2224" t="str" cm="1">
        <f t="array" ref="P2224">_xlfn.IFS('Paraclinicos '!C2159="","",'Paraclinicos '!C2159&lt;20,4,'Paraclinicos '!C2159&lt;50,3,'Paraclinicos '!C2159&lt;100,2,'Paraclinicos '!C2159&lt;150,1,'Paraclinicos '!C2159&gt;150,0)</f>
        <v/>
      </c>
      <c r="Q2224" t="str" cm="1">
        <f t="array" ref="Q2224">_xlfn.IFS('Paraclinicos '!O2159="","",'Paraclinicos '!O2159&lt;1.2,0,'Paraclinicos '!O2159&lt;2,1,'Paraclinicos '!O2159&lt;3.5,2,'Paraclinicos '!O2159&lt;5,3,'Paraclinicos '!O2159&gt;5,4)</f>
        <v/>
      </c>
      <c r="R2224" t="str" cm="1">
        <f t="array" ref="R2224">_xlfn.IFS('Paraclinicos '!J2159="","",'Paraclinicos '!J2159&lt;1.2,0,'Paraclinicos '!J2159&lt;2,1,'Paraclinicos '!J2159&lt;6,2,'Paraclinicos '!J2159&lt;12,3,'Paraclinicos '!J2159&gt;=12,4)</f>
        <v/>
      </c>
      <c r="S2224" t="str" cm="1">
        <f t="array" ref="S2224">_xlfn.IFS('Paraclinicos '!Y2159="","",'Paraclinicos '!Y2159&lt;70,1,'Paraclinicos '!Y2159&gt;=70,0)</f>
        <v/>
      </c>
      <c r="T2224" t="str" cm="1">
        <f t="array" ref="T2224">_xlfn.IFS('Paraclinicos '!W2159="","",'Paraclinicos '!W2159&lt;6,4,'Paraclinicos '!W2159&lt;10,3,'Paraclinicos '!W2159&lt;13,2,'Paraclinicos '!W2159&lt;15,1,'Paraclinicos '!W2159=15,0)</f>
        <v/>
      </c>
      <c r="U2224" s="54" t="str">
        <f t="shared" si="102"/>
        <v/>
      </c>
      <c r="V2224" t="str" cm="1">
        <f t="array" ref="V2224">_xlfn.IFS('Paraclinicos '!S2159="","",OR('Paraclinicos '!S2159&lt;=8,'Paraclinicos '!S2159&gt;=25),3,'Paraclinicos '!S2159&lt;12,1,'Paraclinicos '!S2159&lt;21,0,'Paraclinicos '!S2159&lt;25,2)</f>
        <v/>
      </c>
      <c r="W2224" t="str">
        <f>IFERROR(IF(INDEX('BD Demog para scores enalazar'!Y$2:'BD Demog para scores enalazar'!Y$3000,MATCH(Formulas!A2224,'BD Demog para scores enalazar'!A$2:'BD Demog para scores enalazar'!A$3000,0))=1,"SI","NO"),"")</f>
        <v/>
      </c>
      <c r="X2224" s="9" t="str">
        <f>IFERROR(IF(INDEX('BD Demog para scores enalazar'!AJ$2:'BD Demog para scores enalazar'!AJ$3000,MATCH(Formulas!A2224,'BD Demog para scores enalazar'!A$2:'BD Demog para scores enalazar'!A$3000,0))=1,"SI","NO"),"")</f>
        <v/>
      </c>
      <c r="Y2224" t="str" cm="1">
        <f t="array" ref="Y2224">IF(AND(W2224="NO",X2224="NO"),_xlfn.IFS('Paraclinicos '!K2159&lt;=91,3,'Paraclinicos '!K2159&lt;94,2,'Paraclinicos '!K2159&lt;96,1,'Paraclinicos '!K2159&gt;=96,0),"")</f>
        <v/>
      </c>
      <c r="Z2224" t="str" cm="1">
        <f t="array" ref="Z2224">IF(OR(W2224="SI",X2224="SI"),_xlfn.IFS(OR(AND('Paraclinicos '!K2160&lt;=83),AND('Paraclinicos '!K2160&gt;=97,AA2224=2)),3,OR(AND('Paraclinicos '!K2160&lt;=86),AND('Paraclinicos '!K2160&gt;=94,AA2224=2)),2,OR(AND('Paraclinicos '!K2160&lt;=88),AND('Paraclinicos '!K2160&gt;=92,AA2224=2)),1,OR(AND('Paraclinicos '!K2160&gt;=88,'Paraclinicos '!K2160&lt;=92),AND('Paraclinicos '!K2160&gt;=93,AA2224=0)),0),"")</f>
        <v/>
      </c>
      <c r="AA2224" t="str" cm="1">
        <f t="array" ref="AA2224">_xlfn.IFS('Paraclinicos '!E2159="","",'Paraclinicos '!E2159="Oxigeno",2,'Paraclinicos '!E2159="Aire",0)</f>
        <v/>
      </c>
    </row>
    <row r="2225" spans="1:27" x14ac:dyDescent="0.25">
      <c r="A2225">
        <f>'Paraclinicos '!A2160</f>
        <v>0</v>
      </c>
      <c r="B2225" s="3">
        <f>'Paraclinicos '!R2160</f>
        <v>0</v>
      </c>
      <c r="C2225" t="str" cm="1">
        <f t="array" ref="C2225">_xlfn.IFS('Paraclinicos '!Q2160="","",'Paraclinicos '!Q2160&gt;60,3,'Paraclinicos '!Q2160&lt;=60,1)</f>
        <v/>
      </c>
      <c r="D2225" t="str">
        <f>IFERROR(IF(INDEX('BD Demog para scores enalazar'!BC$2:BC$3000,MATCH(Formulas!A2225,'BD Demog para scores enalazar'!A$2:A$3000,0))=0,"SI","NO"),"")</f>
        <v/>
      </c>
      <c r="E2225" t="str" cm="1">
        <f t="array" ref="E2225">_xlfn.IFS(D2225="","",D2225="SI",4,D2225="NO",1)</f>
        <v/>
      </c>
      <c r="F2225" t="str" cm="1">
        <f t="array" ref="F2225">_xlfn.IFS('Paraclinicos '!B2160="","",'Paraclinicos '!B2160&gt;1,1,'Paraclinicos '!B2160&lt;=1,3)</f>
        <v/>
      </c>
      <c r="G2225" t="str" cm="1">
        <f t="array" ref="G2225">_xlfn.IFS('Paraclinicos '!D2160="","",AND('Paraclinicos '!D2160&gt;=250,'Paraclinicos '!D2160&lt;=500),2,'Paraclinicos '!D2160&gt;500,3,'Paraclinicos '!D2160&lt;250,1)</f>
        <v/>
      </c>
      <c r="H2225" s="50" t="str">
        <f t="shared" si="103"/>
        <v/>
      </c>
      <c r="I2225" t="str" cm="1">
        <f t="array" ref="I2225">_xlfn.IFS('Paraclinicos '!Q2160="","",'Paraclinicos '!Q2160&gt;=65,1,'Paraclinicos '!Q2160&lt;65,0)</f>
        <v/>
      </c>
      <c r="J2225" t="str" cm="1">
        <f t="array" ref="J2225">_xlfn.IFS('Paraclinicos '!I2160="","",'Paraclinicos '!I2160&gt;7,1,'Paraclinicos '!I2160&lt;=7,0)</f>
        <v/>
      </c>
      <c r="K2225" t="str" cm="1">
        <f t="array" ref="K2225">_xlfn.IFS('Paraclinicos '!W2160="","",'Paraclinicos '!W2160&lt;=8,1,'Paraclinicos '!W2160&gt;8,0)</f>
        <v/>
      </c>
      <c r="L2225" t="str" cm="1">
        <f t="array" ref="L2225">_xlfn.IFS('Paraclinicos '!S2160="","",'Paraclinicos '!S2160&gt;=30,1,'Paraclinicos '!S2160&lt;30,0)</f>
        <v/>
      </c>
      <c r="M2225" t="str" cm="1">
        <f t="array" ref="M2225">_xlfn.IFS(OR('Paraclinicos '!T2160="",'Paraclinicos '!U2160=""),"",OR('Paraclinicos '!T2160&lt;=90,'Paraclinicos '!U2160&lt;=60),1,OR('Paraclinicos '!T2160&gt;90,'Paraclinicos '!U2160&gt;60),0)</f>
        <v/>
      </c>
      <c r="N2225" s="45" t="str">
        <f t="shared" si="104"/>
        <v/>
      </c>
      <c r="O2225" t="str" cm="1">
        <f t="array" ref="O2225">_xlfn.IFS(OR('Paraclinicos '!M2160="",'Paraclinicos '!N2160="",'Paraclinicos '!N2160=0),"",'Paraclinicos '!M2160/'Paraclinicos '!N2160&lt;100,4,'Paraclinicos '!M2160/'Paraclinicos '!N2160&lt;200,3,'Paraclinicos '!M2160/'Paraclinicos '!N2160&lt;300,2,'Paraclinicos '!M2160/'Paraclinicos '!N2160&lt;400,1,'Paraclinicos '!M2160/'Paraclinicos '!N2160&gt;=400,0)</f>
        <v/>
      </c>
      <c r="P2225" t="str" cm="1">
        <f t="array" ref="P2225">_xlfn.IFS('Paraclinicos '!C2160="","",'Paraclinicos '!C2160&lt;20,4,'Paraclinicos '!C2160&lt;50,3,'Paraclinicos '!C2160&lt;100,2,'Paraclinicos '!C2160&lt;150,1,'Paraclinicos '!C2160&gt;150,0)</f>
        <v/>
      </c>
      <c r="Q2225" t="str" cm="1">
        <f t="array" ref="Q2225">_xlfn.IFS('Paraclinicos '!O2160="","",'Paraclinicos '!O2160&lt;1.2,0,'Paraclinicos '!O2160&lt;2,1,'Paraclinicos '!O2160&lt;3.5,2,'Paraclinicos '!O2160&lt;5,3,'Paraclinicos '!O2160&gt;5,4)</f>
        <v/>
      </c>
      <c r="R2225" t="str" cm="1">
        <f t="array" ref="R2225">_xlfn.IFS('Paraclinicos '!J2160="","",'Paraclinicos '!J2160&lt;1.2,0,'Paraclinicos '!J2160&lt;2,1,'Paraclinicos '!J2160&lt;6,2,'Paraclinicos '!J2160&lt;12,3,'Paraclinicos '!J2160&gt;=12,4)</f>
        <v/>
      </c>
      <c r="S2225" t="str" cm="1">
        <f t="array" ref="S2225">_xlfn.IFS('Paraclinicos '!Y2160="","",'Paraclinicos '!Y2160&lt;70,1,'Paraclinicos '!Y2160&gt;=70,0)</f>
        <v/>
      </c>
      <c r="T2225" t="str" cm="1">
        <f t="array" ref="T2225">_xlfn.IFS('Paraclinicos '!W2160="","",'Paraclinicos '!W2160&lt;6,4,'Paraclinicos '!W2160&lt;10,3,'Paraclinicos '!W2160&lt;13,2,'Paraclinicos '!W2160&lt;15,1,'Paraclinicos '!W2160=15,0)</f>
        <v/>
      </c>
      <c r="U2225" s="54" t="str">
        <f t="shared" si="102"/>
        <v/>
      </c>
      <c r="V2225" t="str" cm="1">
        <f t="array" ref="V2225">_xlfn.IFS('Paraclinicos '!S2160="","",OR('Paraclinicos '!S2160&lt;=8,'Paraclinicos '!S2160&gt;=25),3,'Paraclinicos '!S2160&lt;12,1,'Paraclinicos '!S2160&lt;21,0,'Paraclinicos '!S2160&lt;25,2)</f>
        <v/>
      </c>
      <c r="W2225" t="str">
        <f>IFERROR(IF(INDEX('BD Demog para scores enalazar'!Y$2:'BD Demog para scores enalazar'!Y$3000,MATCH(Formulas!A2225,'BD Demog para scores enalazar'!A$2:'BD Demog para scores enalazar'!A$3000,0))=1,"SI","NO"),"")</f>
        <v/>
      </c>
      <c r="X2225" s="9" t="str">
        <f>IFERROR(IF(INDEX('BD Demog para scores enalazar'!AJ$2:'BD Demog para scores enalazar'!AJ$3000,MATCH(Formulas!A2225,'BD Demog para scores enalazar'!A$2:'BD Demog para scores enalazar'!A$3000,0))=1,"SI","NO"),"")</f>
        <v/>
      </c>
      <c r="Y2225" t="str" cm="1">
        <f t="array" ref="Y2225">IF(AND(W2225="NO",X2225="NO"),_xlfn.IFS('Paraclinicos '!K2160&lt;=91,3,'Paraclinicos '!K2160&lt;94,2,'Paraclinicos '!K2160&lt;96,1,'Paraclinicos '!K2160&gt;=96,0),"")</f>
        <v/>
      </c>
      <c r="Z2225" t="str" cm="1">
        <f t="array" ref="Z2225">IF(OR(W2225="SI",X2225="SI"),_xlfn.IFS(OR(AND('Paraclinicos '!K2161&lt;=83),AND('Paraclinicos '!K2161&gt;=97,AA2225=2)),3,OR(AND('Paraclinicos '!K2161&lt;=86),AND('Paraclinicos '!K2161&gt;=94,AA2225=2)),2,OR(AND('Paraclinicos '!K2161&lt;=88),AND('Paraclinicos '!K2161&gt;=92,AA2225=2)),1,OR(AND('Paraclinicos '!K2161&gt;=88,'Paraclinicos '!K2161&lt;=92),AND('Paraclinicos '!K2161&gt;=93,AA2225=0)),0),"")</f>
        <v/>
      </c>
      <c r="AA2225" t="str" cm="1">
        <f t="array" ref="AA2225">_xlfn.IFS('Paraclinicos '!E2160="","",'Paraclinicos '!E2160="Oxigeno",2,'Paraclinicos '!E2160="Aire",0)</f>
        <v/>
      </c>
    </row>
    <row r="2226" spans="1:27" x14ac:dyDescent="0.25">
      <c r="A2226">
        <f>'Paraclinicos '!A2161</f>
        <v>0</v>
      </c>
      <c r="B2226" s="3">
        <f>'Paraclinicos '!R2161</f>
        <v>0</v>
      </c>
      <c r="C2226" t="str" cm="1">
        <f t="array" ref="C2226">_xlfn.IFS('Paraclinicos '!Q2161="","",'Paraclinicos '!Q2161&gt;60,3,'Paraclinicos '!Q2161&lt;=60,1)</f>
        <v/>
      </c>
      <c r="D2226" t="str">
        <f>IFERROR(IF(INDEX('BD Demog para scores enalazar'!BC$2:BC$3000,MATCH(Formulas!A2226,'BD Demog para scores enalazar'!A$2:A$3000,0))=0,"SI","NO"),"")</f>
        <v/>
      </c>
      <c r="E2226" t="str" cm="1">
        <f t="array" ref="E2226">_xlfn.IFS(D2226="","",D2226="SI",4,D2226="NO",1)</f>
        <v/>
      </c>
      <c r="F2226" t="str" cm="1">
        <f t="array" ref="F2226">_xlfn.IFS('Paraclinicos '!B2161="","",'Paraclinicos '!B2161&gt;1,1,'Paraclinicos '!B2161&lt;=1,3)</f>
        <v/>
      </c>
      <c r="G2226" t="str" cm="1">
        <f t="array" ref="G2226">_xlfn.IFS('Paraclinicos '!D2161="","",AND('Paraclinicos '!D2161&gt;=250,'Paraclinicos '!D2161&lt;=500),2,'Paraclinicos '!D2161&gt;500,3,'Paraclinicos '!D2161&lt;250,1)</f>
        <v/>
      </c>
      <c r="H2226" s="50" t="str">
        <f t="shared" si="103"/>
        <v/>
      </c>
      <c r="I2226" t="str" cm="1">
        <f t="array" ref="I2226">_xlfn.IFS('Paraclinicos '!Q2161="","",'Paraclinicos '!Q2161&gt;=65,1,'Paraclinicos '!Q2161&lt;65,0)</f>
        <v/>
      </c>
      <c r="J2226" t="str" cm="1">
        <f t="array" ref="J2226">_xlfn.IFS('Paraclinicos '!I2161="","",'Paraclinicos '!I2161&gt;7,1,'Paraclinicos '!I2161&lt;=7,0)</f>
        <v/>
      </c>
      <c r="K2226" t="str" cm="1">
        <f t="array" ref="K2226">_xlfn.IFS('Paraclinicos '!W2161="","",'Paraclinicos '!W2161&lt;=8,1,'Paraclinicos '!W2161&gt;8,0)</f>
        <v/>
      </c>
      <c r="L2226" t="str" cm="1">
        <f t="array" ref="L2226">_xlfn.IFS('Paraclinicos '!S2161="","",'Paraclinicos '!S2161&gt;=30,1,'Paraclinicos '!S2161&lt;30,0)</f>
        <v/>
      </c>
      <c r="M2226" t="str" cm="1">
        <f t="array" ref="M2226">_xlfn.IFS(OR('Paraclinicos '!T2161="",'Paraclinicos '!U2161=""),"",OR('Paraclinicos '!T2161&lt;=90,'Paraclinicos '!U2161&lt;=60),1,OR('Paraclinicos '!T2161&gt;90,'Paraclinicos '!U2161&gt;60),0)</f>
        <v/>
      </c>
      <c r="N2226" s="45" t="str">
        <f t="shared" si="104"/>
        <v/>
      </c>
      <c r="O2226" t="str" cm="1">
        <f t="array" ref="O2226">_xlfn.IFS(OR('Paraclinicos '!M2161="",'Paraclinicos '!N2161="",'Paraclinicos '!N2161=0),"",'Paraclinicos '!M2161/'Paraclinicos '!N2161&lt;100,4,'Paraclinicos '!M2161/'Paraclinicos '!N2161&lt;200,3,'Paraclinicos '!M2161/'Paraclinicos '!N2161&lt;300,2,'Paraclinicos '!M2161/'Paraclinicos '!N2161&lt;400,1,'Paraclinicos '!M2161/'Paraclinicos '!N2161&gt;=400,0)</f>
        <v/>
      </c>
      <c r="P2226" t="str" cm="1">
        <f t="array" ref="P2226">_xlfn.IFS('Paraclinicos '!C2161="","",'Paraclinicos '!C2161&lt;20,4,'Paraclinicos '!C2161&lt;50,3,'Paraclinicos '!C2161&lt;100,2,'Paraclinicos '!C2161&lt;150,1,'Paraclinicos '!C2161&gt;150,0)</f>
        <v/>
      </c>
      <c r="Q2226" t="str" cm="1">
        <f t="array" ref="Q2226">_xlfn.IFS('Paraclinicos '!O2161="","",'Paraclinicos '!O2161&lt;1.2,0,'Paraclinicos '!O2161&lt;2,1,'Paraclinicos '!O2161&lt;3.5,2,'Paraclinicos '!O2161&lt;5,3,'Paraclinicos '!O2161&gt;5,4)</f>
        <v/>
      </c>
      <c r="R2226" t="str" cm="1">
        <f t="array" ref="R2226">_xlfn.IFS('Paraclinicos '!J2161="","",'Paraclinicos '!J2161&lt;1.2,0,'Paraclinicos '!J2161&lt;2,1,'Paraclinicos '!J2161&lt;6,2,'Paraclinicos '!J2161&lt;12,3,'Paraclinicos '!J2161&gt;=12,4)</f>
        <v/>
      </c>
      <c r="S2226" t="str" cm="1">
        <f t="array" ref="S2226">_xlfn.IFS('Paraclinicos '!Y2161="","",'Paraclinicos '!Y2161&lt;70,1,'Paraclinicos '!Y2161&gt;=70,0)</f>
        <v/>
      </c>
      <c r="T2226" t="str" cm="1">
        <f t="array" ref="T2226">_xlfn.IFS('Paraclinicos '!W2161="","",'Paraclinicos '!W2161&lt;6,4,'Paraclinicos '!W2161&lt;10,3,'Paraclinicos '!W2161&lt;13,2,'Paraclinicos '!W2161&lt;15,1,'Paraclinicos '!W2161=15,0)</f>
        <v/>
      </c>
      <c r="U2226" s="54" t="str">
        <f t="shared" si="102"/>
        <v/>
      </c>
      <c r="V2226" t="str" cm="1">
        <f t="array" ref="V2226">_xlfn.IFS('Paraclinicos '!S2161="","",OR('Paraclinicos '!S2161&lt;=8,'Paraclinicos '!S2161&gt;=25),3,'Paraclinicos '!S2161&lt;12,1,'Paraclinicos '!S2161&lt;21,0,'Paraclinicos '!S2161&lt;25,2)</f>
        <v/>
      </c>
      <c r="W2226" t="str">
        <f>IFERROR(IF(INDEX('BD Demog para scores enalazar'!Y$2:'BD Demog para scores enalazar'!Y$3000,MATCH(Formulas!A2226,'BD Demog para scores enalazar'!A$2:'BD Demog para scores enalazar'!A$3000,0))=1,"SI","NO"),"")</f>
        <v/>
      </c>
      <c r="X2226" s="9" t="str">
        <f>IFERROR(IF(INDEX('BD Demog para scores enalazar'!AJ$2:'BD Demog para scores enalazar'!AJ$3000,MATCH(Formulas!A2226,'BD Demog para scores enalazar'!A$2:'BD Demog para scores enalazar'!A$3000,0))=1,"SI","NO"),"")</f>
        <v/>
      </c>
      <c r="Y2226" t="str" cm="1">
        <f t="array" ref="Y2226">IF(AND(W2226="NO",X2226="NO"),_xlfn.IFS('Paraclinicos '!K2161&lt;=91,3,'Paraclinicos '!K2161&lt;94,2,'Paraclinicos '!K2161&lt;96,1,'Paraclinicos '!K2161&gt;=96,0),"")</f>
        <v/>
      </c>
      <c r="Z2226" t="str" cm="1">
        <f t="array" ref="Z2226">IF(OR(W2226="SI",X2226="SI"),_xlfn.IFS(OR(AND('Paraclinicos '!K2162&lt;=83),AND('Paraclinicos '!K2162&gt;=97,AA2226=2)),3,OR(AND('Paraclinicos '!K2162&lt;=86),AND('Paraclinicos '!K2162&gt;=94,AA2226=2)),2,OR(AND('Paraclinicos '!K2162&lt;=88),AND('Paraclinicos '!K2162&gt;=92,AA2226=2)),1,OR(AND('Paraclinicos '!K2162&gt;=88,'Paraclinicos '!K2162&lt;=92),AND('Paraclinicos '!K2162&gt;=93,AA2226=0)),0),"")</f>
        <v/>
      </c>
      <c r="AA2226" t="str" cm="1">
        <f t="array" ref="AA2226">_xlfn.IFS('Paraclinicos '!E2161="","",'Paraclinicos '!E2161="Oxigeno",2,'Paraclinicos '!E2161="Aire",0)</f>
        <v/>
      </c>
    </row>
    <row r="2227" spans="1:27" x14ac:dyDescent="0.25">
      <c r="A2227">
        <f>'Paraclinicos '!A2162</f>
        <v>0</v>
      </c>
      <c r="B2227" s="3">
        <f>'Paraclinicos '!R2162</f>
        <v>0</v>
      </c>
      <c r="C2227" t="str" cm="1">
        <f t="array" ref="C2227">_xlfn.IFS('Paraclinicos '!Q2162="","",'Paraclinicos '!Q2162&gt;60,3,'Paraclinicos '!Q2162&lt;=60,1)</f>
        <v/>
      </c>
      <c r="D2227" t="str">
        <f>IFERROR(IF(INDEX('BD Demog para scores enalazar'!BC$2:BC$3000,MATCH(Formulas!A2227,'BD Demog para scores enalazar'!A$2:A$3000,0))=0,"SI","NO"),"")</f>
        <v/>
      </c>
      <c r="E2227" t="str" cm="1">
        <f t="array" ref="E2227">_xlfn.IFS(D2227="","",D2227="SI",4,D2227="NO",1)</f>
        <v/>
      </c>
      <c r="F2227" t="str" cm="1">
        <f t="array" ref="F2227">_xlfn.IFS('Paraclinicos '!B2162="","",'Paraclinicos '!B2162&gt;1,1,'Paraclinicos '!B2162&lt;=1,3)</f>
        <v/>
      </c>
      <c r="G2227" t="str" cm="1">
        <f t="array" ref="G2227">_xlfn.IFS('Paraclinicos '!D2162="","",AND('Paraclinicos '!D2162&gt;=250,'Paraclinicos '!D2162&lt;=500),2,'Paraclinicos '!D2162&gt;500,3,'Paraclinicos '!D2162&lt;250,1)</f>
        <v/>
      </c>
      <c r="H2227" s="50" t="str">
        <f t="shared" si="103"/>
        <v/>
      </c>
      <c r="I2227" t="str" cm="1">
        <f t="array" ref="I2227">_xlfn.IFS('Paraclinicos '!Q2162="","",'Paraclinicos '!Q2162&gt;=65,1,'Paraclinicos '!Q2162&lt;65,0)</f>
        <v/>
      </c>
      <c r="J2227" t="str" cm="1">
        <f t="array" ref="J2227">_xlfn.IFS('Paraclinicos '!I2162="","",'Paraclinicos '!I2162&gt;7,1,'Paraclinicos '!I2162&lt;=7,0)</f>
        <v/>
      </c>
      <c r="K2227" t="str" cm="1">
        <f t="array" ref="K2227">_xlfn.IFS('Paraclinicos '!W2162="","",'Paraclinicos '!W2162&lt;=8,1,'Paraclinicos '!W2162&gt;8,0)</f>
        <v/>
      </c>
      <c r="L2227" t="str" cm="1">
        <f t="array" ref="L2227">_xlfn.IFS('Paraclinicos '!S2162="","",'Paraclinicos '!S2162&gt;=30,1,'Paraclinicos '!S2162&lt;30,0)</f>
        <v/>
      </c>
      <c r="M2227" t="str" cm="1">
        <f t="array" ref="M2227">_xlfn.IFS(OR('Paraclinicos '!T2162="",'Paraclinicos '!U2162=""),"",OR('Paraclinicos '!T2162&lt;=90,'Paraclinicos '!U2162&lt;=60),1,OR('Paraclinicos '!T2162&gt;90,'Paraclinicos '!U2162&gt;60),0)</f>
        <v/>
      </c>
      <c r="N2227" s="45" t="str">
        <f t="shared" si="104"/>
        <v/>
      </c>
      <c r="O2227" t="str" cm="1">
        <f t="array" ref="O2227">_xlfn.IFS(OR('Paraclinicos '!M2162="",'Paraclinicos '!N2162="",'Paraclinicos '!N2162=0),"",'Paraclinicos '!M2162/'Paraclinicos '!N2162&lt;100,4,'Paraclinicos '!M2162/'Paraclinicos '!N2162&lt;200,3,'Paraclinicos '!M2162/'Paraclinicos '!N2162&lt;300,2,'Paraclinicos '!M2162/'Paraclinicos '!N2162&lt;400,1,'Paraclinicos '!M2162/'Paraclinicos '!N2162&gt;=400,0)</f>
        <v/>
      </c>
      <c r="P2227" t="str" cm="1">
        <f t="array" ref="P2227">_xlfn.IFS('Paraclinicos '!C2162="","",'Paraclinicos '!C2162&lt;20,4,'Paraclinicos '!C2162&lt;50,3,'Paraclinicos '!C2162&lt;100,2,'Paraclinicos '!C2162&lt;150,1,'Paraclinicos '!C2162&gt;150,0)</f>
        <v/>
      </c>
      <c r="Q2227" t="str" cm="1">
        <f t="array" ref="Q2227">_xlfn.IFS('Paraclinicos '!O2162="","",'Paraclinicos '!O2162&lt;1.2,0,'Paraclinicos '!O2162&lt;2,1,'Paraclinicos '!O2162&lt;3.5,2,'Paraclinicos '!O2162&lt;5,3,'Paraclinicos '!O2162&gt;5,4)</f>
        <v/>
      </c>
      <c r="R2227" t="str" cm="1">
        <f t="array" ref="R2227">_xlfn.IFS('Paraclinicos '!J2162="","",'Paraclinicos '!J2162&lt;1.2,0,'Paraclinicos '!J2162&lt;2,1,'Paraclinicos '!J2162&lt;6,2,'Paraclinicos '!J2162&lt;12,3,'Paraclinicos '!J2162&gt;=12,4)</f>
        <v/>
      </c>
      <c r="S2227" t="str" cm="1">
        <f t="array" ref="S2227">_xlfn.IFS('Paraclinicos '!Y2162="","",'Paraclinicos '!Y2162&lt;70,1,'Paraclinicos '!Y2162&gt;=70,0)</f>
        <v/>
      </c>
      <c r="T2227" t="str" cm="1">
        <f t="array" ref="T2227">_xlfn.IFS('Paraclinicos '!W2162="","",'Paraclinicos '!W2162&lt;6,4,'Paraclinicos '!W2162&lt;10,3,'Paraclinicos '!W2162&lt;13,2,'Paraclinicos '!W2162&lt;15,1,'Paraclinicos '!W2162=15,0)</f>
        <v/>
      </c>
      <c r="U2227" s="54" t="str">
        <f t="shared" si="102"/>
        <v/>
      </c>
      <c r="V2227" t="str" cm="1">
        <f t="array" ref="V2227">_xlfn.IFS('Paraclinicos '!S2162="","",OR('Paraclinicos '!S2162&lt;=8,'Paraclinicos '!S2162&gt;=25),3,'Paraclinicos '!S2162&lt;12,1,'Paraclinicos '!S2162&lt;21,0,'Paraclinicos '!S2162&lt;25,2)</f>
        <v/>
      </c>
      <c r="W2227" t="str">
        <f>IFERROR(IF(INDEX('BD Demog para scores enalazar'!Y$2:'BD Demog para scores enalazar'!Y$3000,MATCH(Formulas!A2227,'BD Demog para scores enalazar'!A$2:'BD Demog para scores enalazar'!A$3000,0))=1,"SI","NO"),"")</f>
        <v/>
      </c>
      <c r="X2227" s="9" t="str">
        <f>IFERROR(IF(INDEX('BD Demog para scores enalazar'!AJ$2:'BD Demog para scores enalazar'!AJ$3000,MATCH(Formulas!A2227,'BD Demog para scores enalazar'!A$2:'BD Demog para scores enalazar'!A$3000,0))=1,"SI","NO"),"")</f>
        <v/>
      </c>
      <c r="Y2227" t="str" cm="1">
        <f t="array" ref="Y2227">IF(AND(W2227="NO",X2227="NO"),_xlfn.IFS('Paraclinicos '!K2162&lt;=91,3,'Paraclinicos '!K2162&lt;94,2,'Paraclinicos '!K2162&lt;96,1,'Paraclinicos '!K2162&gt;=96,0),"")</f>
        <v/>
      </c>
      <c r="Z2227" t="str" cm="1">
        <f t="array" ref="Z2227">IF(OR(W2227="SI",X2227="SI"),_xlfn.IFS(OR(AND('Paraclinicos '!K2163&lt;=83),AND('Paraclinicos '!K2163&gt;=97,AA2227=2)),3,OR(AND('Paraclinicos '!K2163&lt;=86),AND('Paraclinicos '!K2163&gt;=94,AA2227=2)),2,OR(AND('Paraclinicos '!K2163&lt;=88),AND('Paraclinicos '!K2163&gt;=92,AA2227=2)),1,OR(AND('Paraclinicos '!K2163&gt;=88,'Paraclinicos '!K2163&lt;=92),AND('Paraclinicos '!K2163&gt;=93,AA2227=0)),0),"")</f>
        <v/>
      </c>
      <c r="AA2227" t="str" cm="1">
        <f t="array" ref="AA2227">_xlfn.IFS('Paraclinicos '!E2162="","",'Paraclinicos '!E2162="Oxigeno",2,'Paraclinicos '!E2162="Aire",0)</f>
        <v/>
      </c>
    </row>
    <row r="2228" spans="1:27" x14ac:dyDescent="0.25">
      <c r="A2228">
        <f>'Paraclinicos '!A2163</f>
        <v>0</v>
      </c>
      <c r="B2228" s="3">
        <f>'Paraclinicos '!R2163</f>
        <v>0</v>
      </c>
      <c r="C2228" t="str" cm="1">
        <f t="array" ref="C2228">_xlfn.IFS('Paraclinicos '!Q2163="","",'Paraclinicos '!Q2163&gt;60,3,'Paraclinicos '!Q2163&lt;=60,1)</f>
        <v/>
      </c>
      <c r="D2228" t="str">
        <f>IFERROR(IF(INDEX('BD Demog para scores enalazar'!BC$2:BC$3000,MATCH(Formulas!A2228,'BD Demog para scores enalazar'!A$2:A$3000,0))=0,"SI","NO"),"")</f>
        <v/>
      </c>
      <c r="E2228" t="str" cm="1">
        <f t="array" ref="E2228">_xlfn.IFS(D2228="","",D2228="SI",4,D2228="NO",1)</f>
        <v/>
      </c>
      <c r="F2228" t="str" cm="1">
        <f t="array" ref="F2228">_xlfn.IFS('Paraclinicos '!B2163="","",'Paraclinicos '!B2163&gt;1,1,'Paraclinicos '!B2163&lt;=1,3)</f>
        <v/>
      </c>
      <c r="G2228" t="str" cm="1">
        <f t="array" ref="G2228">_xlfn.IFS('Paraclinicos '!D2163="","",AND('Paraclinicos '!D2163&gt;=250,'Paraclinicos '!D2163&lt;=500),2,'Paraclinicos '!D2163&gt;500,3,'Paraclinicos '!D2163&lt;250,1)</f>
        <v/>
      </c>
      <c r="H2228" s="50" t="str">
        <f t="shared" si="103"/>
        <v/>
      </c>
      <c r="I2228" t="str" cm="1">
        <f t="array" ref="I2228">_xlfn.IFS('Paraclinicos '!Q2163="","",'Paraclinicos '!Q2163&gt;=65,1,'Paraclinicos '!Q2163&lt;65,0)</f>
        <v/>
      </c>
      <c r="J2228" t="str" cm="1">
        <f t="array" ref="J2228">_xlfn.IFS('Paraclinicos '!I2163="","",'Paraclinicos '!I2163&gt;7,1,'Paraclinicos '!I2163&lt;=7,0)</f>
        <v/>
      </c>
      <c r="K2228" t="str" cm="1">
        <f t="array" ref="K2228">_xlfn.IFS('Paraclinicos '!W2163="","",'Paraclinicos '!W2163&lt;=8,1,'Paraclinicos '!W2163&gt;8,0)</f>
        <v/>
      </c>
      <c r="L2228" t="str" cm="1">
        <f t="array" ref="L2228">_xlfn.IFS('Paraclinicos '!S2163="","",'Paraclinicos '!S2163&gt;=30,1,'Paraclinicos '!S2163&lt;30,0)</f>
        <v/>
      </c>
      <c r="M2228" t="str" cm="1">
        <f t="array" ref="M2228">_xlfn.IFS(OR('Paraclinicos '!T2163="",'Paraclinicos '!U2163=""),"",OR('Paraclinicos '!T2163&lt;=90,'Paraclinicos '!U2163&lt;=60),1,OR('Paraclinicos '!T2163&gt;90,'Paraclinicos '!U2163&gt;60),0)</f>
        <v/>
      </c>
      <c r="N2228" s="45" t="str">
        <f t="shared" si="104"/>
        <v/>
      </c>
      <c r="O2228" t="str" cm="1">
        <f t="array" ref="O2228">_xlfn.IFS(OR('Paraclinicos '!M2163="",'Paraclinicos '!N2163="",'Paraclinicos '!N2163=0),"",'Paraclinicos '!M2163/'Paraclinicos '!N2163&lt;100,4,'Paraclinicos '!M2163/'Paraclinicos '!N2163&lt;200,3,'Paraclinicos '!M2163/'Paraclinicos '!N2163&lt;300,2,'Paraclinicos '!M2163/'Paraclinicos '!N2163&lt;400,1,'Paraclinicos '!M2163/'Paraclinicos '!N2163&gt;=400,0)</f>
        <v/>
      </c>
      <c r="P2228" t="str" cm="1">
        <f t="array" ref="P2228">_xlfn.IFS('Paraclinicos '!C2163="","",'Paraclinicos '!C2163&lt;20,4,'Paraclinicos '!C2163&lt;50,3,'Paraclinicos '!C2163&lt;100,2,'Paraclinicos '!C2163&lt;150,1,'Paraclinicos '!C2163&gt;150,0)</f>
        <v/>
      </c>
      <c r="Q2228" t="str" cm="1">
        <f t="array" ref="Q2228">_xlfn.IFS('Paraclinicos '!O2163="","",'Paraclinicos '!O2163&lt;1.2,0,'Paraclinicos '!O2163&lt;2,1,'Paraclinicos '!O2163&lt;3.5,2,'Paraclinicos '!O2163&lt;5,3,'Paraclinicos '!O2163&gt;5,4)</f>
        <v/>
      </c>
      <c r="R2228" t="str" cm="1">
        <f t="array" ref="R2228">_xlfn.IFS('Paraclinicos '!J2163="","",'Paraclinicos '!J2163&lt;1.2,0,'Paraclinicos '!J2163&lt;2,1,'Paraclinicos '!J2163&lt;6,2,'Paraclinicos '!J2163&lt;12,3,'Paraclinicos '!J2163&gt;=12,4)</f>
        <v/>
      </c>
      <c r="S2228" t="str" cm="1">
        <f t="array" ref="S2228">_xlfn.IFS('Paraclinicos '!Y2163="","",'Paraclinicos '!Y2163&lt;70,1,'Paraclinicos '!Y2163&gt;=70,0)</f>
        <v/>
      </c>
      <c r="T2228" t="str" cm="1">
        <f t="array" ref="T2228">_xlfn.IFS('Paraclinicos '!W2163="","",'Paraclinicos '!W2163&lt;6,4,'Paraclinicos '!W2163&lt;10,3,'Paraclinicos '!W2163&lt;13,2,'Paraclinicos '!W2163&lt;15,1,'Paraclinicos '!W2163=15,0)</f>
        <v/>
      </c>
      <c r="U2228" s="54" t="str">
        <f t="shared" si="102"/>
        <v/>
      </c>
      <c r="V2228" t="str" cm="1">
        <f t="array" ref="V2228">_xlfn.IFS('Paraclinicos '!S2163="","",OR('Paraclinicos '!S2163&lt;=8,'Paraclinicos '!S2163&gt;=25),3,'Paraclinicos '!S2163&lt;12,1,'Paraclinicos '!S2163&lt;21,0,'Paraclinicos '!S2163&lt;25,2)</f>
        <v/>
      </c>
      <c r="W2228" t="str">
        <f>IFERROR(IF(INDEX('BD Demog para scores enalazar'!Y$2:'BD Demog para scores enalazar'!Y$3000,MATCH(Formulas!A2228,'BD Demog para scores enalazar'!A$2:'BD Demog para scores enalazar'!A$3000,0))=1,"SI","NO"),"")</f>
        <v/>
      </c>
      <c r="X2228" s="9" t="str">
        <f>IFERROR(IF(INDEX('BD Demog para scores enalazar'!AJ$2:'BD Demog para scores enalazar'!AJ$3000,MATCH(Formulas!A2228,'BD Demog para scores enalazar'!A$2:'BD Demog para scores enalazar'!A$3000,0))=1,"SI","NO"),"")</f>
        <v/>
      </c>
      <c r="Y2228" t="str" cm="1">
        <f t="array" ref="Y2228">IF(AND(W2228="NO",X2228="NO"),_xlfn.IFS('Paraclinicos '!K2163&lt;=91,3,'Paraclinicos '!K2163&lt;94,2,'Paraclinicos '!K2163&lt;96,1,'Paraclinicos '!K2163&gt;=96,0),"")</f>
        <v/>
      </c>
      <c r="Z2228" t="str" cm="1">
        <f t="array" ref="Z2228">IF(OR(W2228="SI",X2228="SI"),_xlfn.IFS(OR(AND('Paraclinicos '!K2164&lt;=83),AND('Paraclinicos '!K2164&gt;=97,AA2228=2)),3,OR(AND('Paraclinicos '!K2164&lt;=86),AND('Paraclinicos '!K2164&gt;=94,AA2228=2)),2,OR(AND('Paraclinicos '!K2164&lt;=88),AND('Paraclinicos '!K2164&gt;=92,AA2228=2)),1,OR(AND('Paraclinicos '!K2164&gt;=88,'Paraclinicos '!K2164&lt;=92),AND('Paraclinicos '!K2164&gt;=93,AA2228=0)),0),"")</f>
        <v/>
      </c>
      <c r="AA2228" t="str" cm="1">
        <f t="array" ref="AA2228">_xlfn.IFS('Paraclinicos '!E2163="","",'Paraclinicos '!E2163="Oxigeno",2,'Paraclinicos '!E2163="Aire",0)</f>
        <v/>
      </c>
    </row>
    <row r="2229" spans="1:27" x14ac:dyDescent="0.25">
      <c r="A2229">
        <f>'Paraclinicos '!A2164</f>
        <v>0</v>
      </c>
      <c r="B2229" s="3">
        <f>'Paraclinicos '!R2164</f>
        <v>0</v>
      </c>
      <c r="C2229" t="str" cm="1">
        <f t="array" ref="C2229">_xlfn.IFS('Paraclinicos '!Q2164="","",'Paraclinicos '!Q2164&gt;60,3,'Paraclinicos '!Q2164&lt;=60,1)</f>
        <v/>
      </c>
      <c r="D2229" t="str">
        <f>IFERROR(IF(INDEX('BD Demog para scores enalazar'!BC$2:BC$3000,MATCH(Formulas!A2229,'BD Demog para scores enalazar'!A$2:A$3000,0))=0,"SI","NO"),"")</f>
        <v/>
      </c>
      <c r="E2229" t="str" cm="1">
        <f t="array" ref="E2229">_xlfn.IFS(D2229="","",D2229="SI",4,D2229="NO",1)</f>
        <v/>
      </c>
      <c r="F2229" t="str" cm="1">
        <f t="array" ref="F2229">_xlfn.IFS('Paraclinicos '!B2164="","",'Paraclinicos '!B2164&gt;1,1,'Paraclinicos '!B2164&lt;=1,3)</f>
        <v/>
      </c>
      <c r="G2229" t="str" cm="1">
        <f t="array" ref="G2229">_xlfn.IFS('Paraclinicos '!D2164="","",AND('Paraclinicos '!D2164&gt;=250,'Paraclinicos '!D2164&lt;=500),2,'Paraclinicos '!D2164&gt;500,3,'Paraclinicos '!D2164&lt;250,1)</f>
        <v/>
      </c>
      <c r="H2229" s="50" t="str">
        <f t="shared" si="103"/>
        <v/>
      </c>
      <c r="I2229" t="str" cm="1">
        <f t="array" ref="I2229">_xlfn.IFS('Paraclinicos '!Q2164="","",'Paraclinicos '!Q2164&gt;=65,1,'Paraclinicos '!Q2164&lt;65,0)</f>
        <v/>
      </c>
      <c r="J2229" t="str" cm="1">
        <f t="array" ref="J2229">_xlfn.IFS('Paraclinicos '!I2164="","",'Paraclinicos '!I2164&gt;7,1,'Paraclinicos '!I2164&lt;=7,0)</f>
        <v/>
      </c>
      <c r="K2229" t="str" cm="1">
        <f t="array" ref="K2229">_xlfn.IFS('Paraclinicos '!W2164="","",'Paraclinicos '!W2164&lt;=8,1,'Paraclinicos '!W2164&gt;8,0)</f>
        <v/>
      </c>
      <c r="L2229" t="str" cm="1">
        <f t="array" ref="L2229">_xlfn.IFS('Paraclinicos '!S2164="","",'Paraclinicos '!S2164&gt;=30,1,'Paraclinicos '!S2164&lt;30,0)</f>
        <v/>
      </c>
      <c r="M2229" t="str" cm="1">
        <f t="array" ref="M2229">_xlfn.IFS(OR('Paraclinicos '!T2164="",'Paraclinicos '!U2164=""),"",OR('Paraclinicos '!T2164&lt;=90,'Paraclinicos '!U2164&lt;=60),1,OR('Paraclinicos '!T2164&gt;90,'Paraclinicos '!U2164&gt;60),0)</f>
        <v/>
      </c>
      <c r="N2229" s="45" t="str">
        <f t="shared" si="104"/>
        <v/>
      </c>
      <c r="O2229" t="str" cm="1">
        <f t="array" ref="O2229">_xlfn.IFS(OR('Paraclinicos '!M2164="",'Paraclinicos '!N2164="",'Paraclinicos '!N2164=0),"",'Paraclinicos '!M2164/'Paraclinicos '!N2164&lt;100,4,'Paraclinicos '!M2164/'Paraclinicos '!N2164&lt;200,3,'Paraclinicos '!M2164/'Paraclinicos '!N2164&lt;300,2,'Paraclinicos '!M2164/'Paraclinicos '!N2164&lt;400,1,'Paraclinicos '!M2164/'Paraclinicos '!N2164&gt;=400,0)</f>
        <v/>
      </c>
      <c r="P2229" t="str" cm="1">
        <f t="array" ref="P2229">_xlfn.IFS('Paraclinicos '!C2164="","",'Paraclinicos '!C2164&lt;20,4,'Paraclinicos '!C2164&lt;50,3,'Paraclinicos '!C2164&lt;100,2,'Paraclinicos '!C2164&lt;150,1,'Paraclinicos '!C2164&gt;150,0)</f>
        <v/>
      </c>
      <c r="Q2229" t="str" cm="1">
        <f t="array" ref="Q2229">_xlfn.IFS('Paraclinicos '!O2164="","",'Paraclinicos '!O2164&lt;1.2,0,'Paraclinicos '!O2164&lt;2,1,'Paraclinicos '!O2164&lt;3.5,2,'Paraclinicos '!O2164&lt;5,3,'Paraclinicos '!O2164&gt;5,4)</f>
        <v/>
      </c>
      <c r="R2229" t="str" cm="1">
        <f t="array" ref="R2229">_xlfn.IFS('Paraclinicos '!J2164="","",'Paraclinicos '!J2164&lt;1.2,0,'Paraclinicos '!J2164&lt;2,1,'Paraclinicos '!J2164&lt;6,2,'Paraclinicos '!J2164&lt;12,3,'Paraclinicos '!J2164&gt;=12,4)</f>
        <v/>
      </c>
      <c r="S2229" t="str" cm="1">
        <f t="array" ref="S2229">_xlfn.IFS('Paraclinicos '!Y2164="","",'Paraclinicos '!Y2164&lt;70,1,'Paraclinicos '!Y2164&gt;=70,0)</f>
        <v/>
      </c>
      <c r="T2229" t="str" cm="1">
        <f t="array" ref="T2229">_xlfn.IFS('Paraclinicos '!W2164="","",'Paraclinicos '!W2164&lt;6,4,'Paraclinicos '!W2164&lt;10,3,'Paraclinicos '!W2164&lt;13,2,'Paraclinicos '!W2164&lt;15,1,'Paraclinicos '!W2164=15,0)</f>
        <v/>
      </c>
      <c r="U2229" s="54" t="str">
        <f t="shared" si="102"/>
        <v/>
      </c>
      <c r="V2229" t="str" cm="1">
        <f t="array" ref="V2229">_xlfn.IFS('Paraclinicos '!S2164="","",OR('Paraclinicos '!S2164&lt;=8,'Paraclinicos '!S2164&gt;=25),3,'Paraclinicos '!S2164&lt;12,1,'Paraclinicos '!S2164&lt;21,0,'Paraclinicos '!S2164&lt;25,2)</f>
        <v/>
      </c>
      <c r="W2229" t="str">
        <f>IFERROR(IF(INDEX('BD Demog para scores enalazar'!Y$2:'BD Demog para scores enalazar'!Y$3000,MATCH(Formulas!A2229,'BD Demog para scores enalazar'!A$2:'BD Demog para scores enalazar'!A$3000,0))=1,"SI","NO"),"")</f>
        <v/>
      </c>
      <c r="X2229" s="9" t="str">
        <f>IFERROR(IF(INDEX('BD Demog para scores enalazar'!AJ$2:'BD Demog para scores enalazar'!AJ$3000,MATCH(Formulas!A2229,'BD Demog para scores enalazar'!A$2:'BD Demog para scores enalazar'!A$3000,0))=1,"SI","NO"),"")</f>
        <v/>
      </c>
      <c r="Y2229" t="str" cm="1">
        <f t="array" ref="Y2229">IF(AND(W2229="NO",X2229="NO"),_xlfn.IFS('Paraclinicos '!K2164&lt;=91,3,'Paraclinicos '!K2164&lt;94,2,'Paraclinicos '!K2164&lt;96,1,'Paraclinicos '!K2164&gt;=96,0),"")</f>
        <v/>
      </c>
      <c r="Z2229" t="str" cm="1">
        <f t="array" ref="Z2229">IF(OR(W2229="SI",X2229="SI"),_xlfn.IFS(OR(AND('Paraclinicos '!K2165&lt;=83),AND('Paraclinicos '!K2165&gt;=97,AA2229=2)),3,OR(AND('Paraclinicos '!K2165&lt;=86),AND('Paraclinicos '!K2165&gt;=94,AA2229=2)),2,OR(AND('Paraclinicos '!K2165&lt;=88),AND('Paraclinicos '!K2165&gt;=92,AA2229=2)),1,OR(AND('Paraclinicos '!K2165&gt;=88,'Paraclinicos '!K2165&lt;=92),AND('Paraclinicos '!K2165&gt;=93,AA2229=0)),0),"")</f>
        <v/>
      </c>
      <c r="AA2229" t="str" cm="1">
        <f t="array" ref="AA2229">_xlfn.IFS('Paraclinicos '!E2164="","",'Paraclinicos '!E2164="Oxigeno",2,'Paraclinicos '!E2164="Aire",0)</f>
        <v/>
      </c>
    </row>
    <row r="2230" spans="1:27" x14ac:dyDescent="0.25">
      <c r="A2230">
        <f>'Paraclinicos '!A2165</f>
        <v>0</v>
      </c>
      <c r="B2230" s="3">
        <f>'Paraclinicos '!R2165</f>
        <v>0</v>
      </c>
      <c r="C2230" t="str" cm="1">
        <f t="array" ref="C2230">_xlfn.IFS('Paraclinicos '!Q2165="","",'Paraclinicos '!Q2165&gt;60,3,'Paraclinicos '!Q2165&lt;=60,1)</f>
        <v/>
      </c>
      <c r="D2230" t="str">
        <f>IFERROR(IF(INDEX('BD Demog para scores enalazar'!BC$2:BC$3000,MATCH(Formulas!A2230,'BD Demog para scores enalazar'!A$2:A$3000,0))=0,"SI","NO"),"")</f>
        <v/>
      </c>
      <c r="E2230" t="str" cm="1">
        <f t="array" ref="E2230">_xlfn.IFS(D2230="","",D2230="SI",4,D2230="NO",1)</f>
        <v/>
      </c>
      <c r="F2230" t="str" cm="1">
        <f t="array" ref="F2230">_xlfn.IFS('Paraclinicos '!B2165="","",'Paraclinicos '!B2165&gt;1,1,'Paraclinicos '!B2165&lt;=1,3)</f>
        <v/>
      </c>
      <c r="G2230" t="str" cm="1">
        <f t="array" ref="G2230">_xlfn.IFS('Paraclinicos '!D2165="","",AND('Paraclinicos '!D2165&gt;=250,'Paraclinicos '!D2165&lt;=500),2,'Paraclinicos '!D2165&gt;500,3,'Paraclinicos '!D2165&lt;250,1)</f>
        <v/>
      </c>
      <c r="H2230" s="50" t="str">
        <f t="shared" si="103"/>
        <v/>
      </c>
      <c r="I2230" t="str" cm="1">
        <f t="array" ref="I2230">_xlfn.IFS('Paraclinicos '!Q2165="","",'Paraclinicos '!Q2165&gt;=65,1,'Paraclinicos '!Q2165&lt;65,0)</f>
        <v/>
      </c>
      <c r="J2230" t="str" cm="1">
        <f t="array" ref="J2230">_xlfn.IFS('Paraclinicos '!I2165="","",'Paraclinicos '!I2165&gt;7,1,'Paraclinicos '!I2165&lt;=7,0)</f>
        <v/>
      </c>
      <c r="K2230" t="str" cm="1">
        <f t="array" ref="K2230">_xlfn.IFS('Paraclinicos '!W2165="","",'Paraclinicos '!W2165&lt;=8,1,'Paraclinicos '!W2165&gt;8,0)</f>
        <v/>
      </c>
      <c r="L2230" t="str" cm="1">
        <f t="array" ref="L2230">_xlfn.IFS('Paraclinicos '!S2165="","",'Paraclinicos '!S2165&gt;=30,1,'Paraclinicos '!S2165&lt;30,0)</f>
        <v/>
      </c>
      <c r="M2230" t="str" cm="1">
        <f t="array" ref="M2230">_xlfn.IFS(OR('Paraclinicos '!T2165="",'Paraclinicos '!U2165=""),"",OR('Paraclinicos '!T2165&lt;=90,'Paraclinicos '!U2165&lt;=60),1,OR('Paraclinicos '!T2165&gt;90,'Paraclinicos '!U2165&gt;60),0)</f>
        <v/>
      </c>
      <c r="N2230" s="45" t="str">
        <f t="shared" si="104"/>
        <v/>
      </c>
      <c r="O2230" t="str" cm="1">
        <f t="array" ref="O2230">_xlfn.IFS(OR('Paraclinicos '!M2165="",'Paraclinicos '!N2165="",'Paraclinicos '!N2165=0),"",'Paraclinicos '!M2165/'Paraclinicos '!N2165&lt;100,4,'Paraclinicos '!M2165/'Paraclinicos '!N2165&lt;200,3,'Paraclinicos '!M2165/'Paraclinicos '!N2165&lt;300,2,'Paraclinicos '!M2165/'Paraclinicos '!N2165&lt;400,1,'Paraclinicos '!M2165/'Paraclinicos '!N2165&gt;=400,0)</f>
        <v/>
      </c>
      <c r="P2230" t="str" cm="1">
        <f t="array" ref="P2230">_xlfn.IFS('Paraclinicos '!C2165="","",'Paraclinicos '!C2165&lt;20,4,'Paraclinicos '!C2165&lt;50,3,'Paraclinicos '!C2165&lt;100,2,'Paraclinicos '!C2165&lt;150,1,'Paraclinicos '!C2165&gt;150,0)</f>
        <v/>
      </c>
      <c r="Q2230" t="str" cm="1">
        <f t="array" ref="Q2230">_xlfn.IFS('Paraclinicos '!O2165="","",'Paraclinicos '!O2165&lt;1.2,0,'Paraclinicos '!O2165&lt;2,1,'Paraclinicos '!O2165&lt;3.5,2,'Paraclinicos '!O2165&lt;5,3,'Paraclinicos '!O2165&gt;5,4)</f>
        <v/>
      </c>
      <c r="R2230" t="str" cm="1">
        <f t="array" ref="R2230">_xlfn.IFS('Paraclinicos '!J2165="","",'Paraclinicos '!J2165&lt;1.2,0,'Paraclinicos '!J2165&lt;2,1,'Paraclinicos '!J2165&lt;6,2,'Paraclinicos '!J2165&lt;12,3,'Paraclinicos '!J2165&gt;=12,4)</f>
        <v/>
      </c>
      <c r="S2230" t="str" cm="1">
        <f t="array" ref="S2230">_xlfn.IFS('Paraclinicos '!Y2165="","",'Paraclinicos '!Y2165&lt;70,1,'Paraclinicos '!Y2165&gt;=70,0)</f>
        <v/>
      </c>
      <c r="T2230" t="str" cm="1">
        <f t="array" ref="T2230">_xlfn.IFS('Paraclinicos '!W2165="","",'Paraclinicos '!W2165&lt;6,4,'Paraclinicos '!W2165&lt;10,3,'Paraclinicos '!W2165&lt;13,2,'Paraclinicos '!W2165&lt;15,1,'Paraclinicos '!W2165=15,0)</f>
        <v/>
      </c>
      <c r="U2230" s="54" t="str">
        <f t="shared" si="102"/>
        <v/>
      </c>
      <c r="V2230" t="str" cm="1">
        <f t="array" ref="V2230">_xlfn.IFS('Paraclinicos '!S2165="","",OR('Paraclinicos '!S2165&lt;=8,'Paraclinicos '!S2165&gt;=25),3,'Paraclinicos '!S2165&lt;12,1,'Paraclinicos '!S2165&lt;21,0,'Paraclinicos '!S2165&lt;25,2)</f>
        <v/>
      </c>
      <c r="W2230" t="str">
        <f>IFERROR(IF(INDEX('BD Demog para scores enalazar'!Y$2:'BD Demog para scores enalazar'!Y$3000,MATCH(Formulas!A2230,'BD Demog para scores enalazar'!A$2:'BD Demog para scores enalazar'!A$3000,0))=1,"SI","NO"),"")</f>
        <v/>
      </c>
      <c r="X2230" s="9" t="str">
        <f>IFERROR(IF(INDEX('BD Demog para scores enalazar'!AJ$2:'BD Demog para scores enalazar'!AJ$3000,MATCH(Formulas!A2230,'BD Demog para scores enalazar'!A$2:'BD Demog para scores enalazar'!A$3000,0))=1,"SI","NO"),"")</f>
        <v/>
      </c>
      <c r="Y2230" t="str" cm="1">
        <f t="array" ref="Y2230">IF(AND(W2230="NO",X2230="NO"),_xlfn.IFS('Paraclinicos '!K2165&lt;=91,3,'Paraclinicos '!K2165&lt;94,2,'Paraclinicos '!K2165&lt;96,1,'Paraclinicos '!K2165&gt;=96,0),"")</f>
        <v/>
      </c>
      <c r="Z2230" t="str" cm="1">
        <f t="array" ref="Z2230">IF(OR(W2230="SI",X2230="SI"),_xlfn.IFS(OR(AND('Paraclinicos '!K2166&lt;=83),AND('Paraclinicos '!K2166&gt;=97,AA2230=2)),3,OR(AND('Paraclinicos '!K2166&lt;=86),AND('Paraclinicos '!K2166&gt;=94,AA2230=2)),2,OR(AND('Paraclinicos '!K2166&lt;=88),AND('Paraclinicos '!K2166&gt;=92,AA2230=2)),1,OR(AND('Paraclinicos '!K2166&gt;=88,'Paraclinicos '!K2166&lt;=92),AND('Paraclinicos '!K2166&gt;=93,AA2230=0)),0),"")</f>
        <v/>
      </c>
      <c r="AA2230" t="str" cm="1">
        <f t="array" ref="AA2230">_xlfn.IFS('Paraclinicos '!E2165="","",'Paraclinicos '!E2165="Oxigeno",2,'Paraclinicos '!E2165="Aire",0)</f>
        <v/>
      </c>
    </row>
    <row r="2231" spans="1:27" x14ac:dyDescent="0.25">
      <c r="A2231">
        <f>'Paraclinicos '!A2166</f>
        <v>0</v>
      </c>
      <c r="B2231" s="3">
        <f>'Paraclinicos '!R2166</f>
        <v>0</v>
      </c>
      <c r="C2231" t="str" cm="1">
        <f t="array" ref="C2231">_xlfn.IFS('Paraclinicos '!Q2166="","",'Paraclinicos '!Q2166&gt;60,3,'Paraclinicos '!Q2166&lt;=60,1)</f>
        <v/>
      </c>
      <c r="D2231" t="str">
        <f>IFERROR(IF(INDEX('BD Demog para scores enalazar'!BC$2:BC$3000,MATCH(Formulas!A2231,'BD Demog para scores enalazar'!A$2:A$3000,0))=0,"SI","NO"),"")</f>
        <v/>
      </c>
      <c r="E2231" t="str" cm="1">
        <f t="array" ref="E2231">_xlfn.IFS(D2231="","",D2231="SI",4,D2231="NO",1)</f>
        <v/>
      </c>
      <c r="F2231" t="str" cm="1">
        <f t="array" ref="F2231">_xlfn.IFS('Paraclinicos '!B2166="","",'Paraclinicos '!B2166&gt;1,1,'Paraclinicos '!B2166&lt;=1,3)</f>
        <v/>
      </c>
      <c r="G2231" t="str" cm="1">
        <f t="array" ref="G2231">_xlfn.IFS('Paraclinicos '!D2166="","",AND('Paraclinicos '!D2166&gt;=250,'Paraclinicos '!D2166&lt;=500),2,'Paraclinicos '!D2166&gt;500,3,'Paraclinicos '!D2166&lt;250,1)</f>
        <v/>
      </c>
      <c r="H2231" s="50" t="str">
        <f t="shared" si="103"/>
        <v/>
      </c>
      <c r="I2231" t="str" cm="1">
        <f t="array" ref="I2231">_xlfn.IFS('Paraclinicos '!Q2166="","",'Paraclinicos '!Q2166&gt;=65,1,'Paraclinicos '!Q2166&lt;65,0)</f>
        <v/>
      </c>
      <c r="J2231" t="str" cm="1">
        <f t="array" ref="J2231">_xlfn.IFS('Paraclinicos '!I2166="","",'Paraclinicos '!I2166&gt;7,1,'Paraclinicos '!I2166&lt;=7,0)</f>
        <v/>
      </c>
      <c r="K2231" t="str" cm="1">
        <f t="array" ref="K2231">_xlfn.IFS('Paraclinicos '!W2166="","",'Paraclinicos '!W2166&lt;=8,1,'Paraclinicos '!W2166&gt;8,0)</f>
        <v/>
      </c>
      <c r="L2231" t="str" cm="1">
        <f t="array" ref="L2231">_xlfn.IFS('Paraclinicos '!S2166="","",'Paraclinicos '!S2166&gt;=30,1,'Paraclinicos '!S2166&lt;30,0)</f>
        <v/>
      </c>
      <c r="M2231" t="str" cm="1">
        <f t="array" ref="M2231">_xlfn.IFS(OR('Paraclinicos '!T2166="",'Paraclinicos '!U2166=""),"",OR('Paraclinicos '!T2166&lt;=90,'Paraclinicos '!U2166&lt;=60),1,OR('Paraclinicos '!T2166&gt;90,'Paraclinicos '!U2166&gt;60),0)</f>
        <v/>
      </c>
      <c r="N2231" s="45" t="str">
        <f t="shared" si="104"/>
        <v/>
      </c>
      <c r="O2231" t="str" cm="1">
        <f t="array" ref="O2231">_xlfn.IFS(OR('Paraclinicos '!M2166="",'Paraclinicos '!N2166="",'Paraclinicos '!N2166=0),"",'Paraclinicos '!M2166/'Paraclinicos '!N2166&lt;100,4,'Paraclinicos '!M2166/'Paraclinicos '!N2166&lt;200,3,'Paraclinicos '!M2166/'Paraclinicos '!N2166&lt;300,2,'Paraclinicos '!M2166/'Paraclinicos '!N2166&lt;400,1,'Paraclinicos '!M2166/'Paraclinicos '!N2166&gt;=400,0)</f>
        <v/>
      </c>
      <c r="P2231" t="str" cm="1">
        <f t="array" ref="P2231">_xlfn.IFS('Paraclinicos '!C2166="","",'Paraclinicos '!C2166&lt;20,4,'Paraclinicos '!C2166&lt;50,3,'Paraclinicos '!C2166&lt;100,2,'Paraclinicos '!C2166&lt;150,1,'Paraclinicos '!C2166&gt;150,0)</f>
        <v/>
      </c>
      <c r="Q2231" t="str" cm="1">
        <f t="array" ref="Q2231">_xlfn.IFS('Paraclinicos '!O2166="","",'Paraclinicos '!O2166&lt;1.2,0,'Paraclinicos '!O2166&lt;2,1,'Paraclinicos '!O2166&lt;3.5,2,'Paraclinicos '!O2166&lt;5,3,'Paraclinicos '!O2166&gt;5,4)</f>
        <v/>
      </c>
      <c r="R2231" t="str" cm="1">
        <f t="array" ref="R2231">_xlfn.IFS('Paraclinicos '!J2166="","",'Paraclinicos '!J2166&lt;1.2,0,'Paraclinicos '!J2166&lt;2,1,'Paraclinicos '!J2166&lt;6,2,'Paraclinicos '!J2166&lt;12,3,'Paraclinicos '!J2166&gt;=12,4)</f>
        <v/>
      </c>
      <c r="S2231" t="str" cm="1">
        <f t="array" ref="S2231">_xlfn.IFS('Paraclinicos '!Y2166="","",'Paraclinicos '!Y2166&lt;70,1,'Paraclinicos '!Y2166&gt;=70,0)</f>
        <v/>
      </c>
      <c r="T2231" t="str" cm="1">
        <f t="array" ref="T2231">_xlfn.IFS('Paraclinicos '!W2166="","",'Paraclinicos '!W2166&lt;6,4,'Paraclinicos '!W2166&lt;10,3,'Paraclinicos '!W2166&lt;13,2,'Paraclinicos '!W2166&lt;15,1,'Paraclinicos '!W2166=15,0)</f>
        <v/>
      </c>
      <c r="U2231" s="54" t="str">
        <f t="shared" si="102"/>
        <v/>
      </c>
      <c r="V2231" t="str" cm="1">
        <f t="array" ref="V2231">_xlfn.IFS('Paraclinicos '!S2166="","",OR('Paraclinicos '!S2166&lt;=8,'Paraclinicos '!S2166&gt;=25),3,'Paraclinicos '!S2166&lt;12,1,'Paraclinicos '!S2166&lt;21,0,'Paraclinicos '!S2166&lt;25,2)</f>
        <v/>
      </c>
      <c r="W2231" t="str">
        <f>IFERROR(IF(INDEX('BD Demog para scores enalazar'!Y$2:'BD Demog para scores enalazar'!Y$3000,MATCH(Formulas!A2231,'BD Demog para scores enalazar'!A$2:'BD Demog para scores enalazar'!A$3000,0))=1,"SI","NO"),"")</f>
        <v/>
      </c>
      <c r="X2231" s="9" t="str">
        <f>IFERROR(IF(INDEX('BD Demog para scores enalazar'!AJ$2:'BD Demog para scores enalazar'!AJ$3000,MATCH(Formulas!A2231,'BD Demog para scores enalazar'!A$2:'BD Demog para scores enalazar'!A$3000,0))=1,"SI","NO"),"")</f>
        <v/>
      </c>
      <c r="Y2231" t="str" cm="1">
        <f t="array" ref="Y2231">IF(AND(W2231="NO",X2231="NO"),_xlfn.IFS('Paraclinicos '!K2166&lt;=91,3,'Paraclinicos '!K2166&lt;94,2,'Paraclinicos '!K2166&lt;96,1,'Paraclinicos '!K2166&gt;=96,0),"")</f>
        <v/>
      </c>
      <c r="Z2231" t="str" cm="1">
        <f t="array" ref="Z2231">IF(OR(W2231="SI",X2231="SI"),_xlfn.IFS(OR(AND('Paraclinicos '!K2167&lt;=83),AND('Paraclinicos '!K2167&gt;=97,AA2231=2)),3,OR(AND('Paraclinicos '!K2167&lt;=86),AND('Paraclinicos '!K2167&gt;=94,AA2231=2)),2,OR(AND('Paraclinicos '!K2167&lt;=88),AND('Paraclinicos '!K2167&gt;=92,AA2231=2)),1,OR(AND('Paraclinicos '!K2167&gt;=88,'Paraclinicos '!K2167&lt;=92),AND('Paraclinicos '!K2167&gt;=93,AA2231=0)),0),"")</f>
        <v/>
      </c>
      <c r="AA2231" t="str" cm="1">
        <f t="array" ref="AA2231">_xlfn.IFS('Paraclinicos '!E2166="","",'Paraclinicos '!E2166="Oxigeno",2,'Paraclinicos '!E2166="Aire",0)</f>
        <v/>
      </c>
    </row>
    <row r="2232" spans="1:27" x14ac:dyDescent="0.25">
      <c r="A2232">
        <f>'Paraclinicos '!A2167</f>
        <v>0</v>
      </c>
      <c r="B2232" s="3">
        <f>'Paraclinicos '!R2167</f>
        <v>0</v>
      </c>
      <c r="C2232" t="str" cm="1">
        <f t="array" ref="C2232">_xlfn.IFS('Paraclinicos '!Q2167="","",'Paraclinicos '!Q2167&gt;60,3,'Paraclinicos '!Q2167&lt;=60,1)</f>
        <v/>
      </c>
      <c r="D2232" t="str">
        <f>IFERROR(IF(INDEX('BD Demog para scores enalazar'!BC$2:BC$3000,MATCH(Formulas!A2232,'BD Demog para scores enalazar'!A$2:A$3000,0))=0,"SI","NO"),"")</f>
        <v/>
      </c>
      <c r="E2232" t="str" cm="1">
        <f t="array" ref="E2232">_xlfn.IFS(D2232="","",D2232="SI",4,D2232="NO",1)</f>
        <v/>
      </c>
      <c r="F2232" t="str" cm="1">
        <f t="array" ref="F2232">_xlfn.IFS('Paraclinicos '!B2167="","",'Paraclinicos '!B2167&gt;1,1,'Paraclinicos '!B2167&lt;=1,3)</f>
        <v/>
      </c>
      <c r="G2232" t="str" cm="1">
        <f t="array" ref="G2232">_xlfn.IFS('Paraclinicos '!D2167="","",AND('Paraclinicos '!D2167&gt;=250,'Paraclinicos '!D2167&lt;=500),2,'Paraclinicos '!D2167&gt;500,3,'Paraclinicos '!D2167&lt;250,1)</f>
        <v/>
      </c>
      <c r="H2232" s="50" t="str">
        <f t="shared" si="103"/>
        <v/>
      </c>
      <c r="I2232" t="str" cm="1">
        <f t="array" ref="I2232">_xlfn.IFS('Paraclinicos '!Q2167="","",'Paraclinicos '!Q2167&gt;=65,1,'Paraclinicos '!Q2167&lt;65,0)</f>
        <v/>
      </c>
      <c r="J2232" t="str" cm="1">
        <f t="array" ref="J2232">_xlfn.IFS('Paraclinicos '!I2167="","",'Paraclinicos '!I2167&gt;7,1,'Paraclinicos '!I2167&lt;=7,0)</f>
        <v/>
      </c>
      <c r="K2232" t="str" cm="1">
        <f t="array" ref="K2232">_xlfn.IFS('Paraclinicos '!W2167="","",'Paraclinicos '!W2167&lt;=8,1,'Paraclinicos '!W2167&gt;8,0)</f>
        <v/>
      </c>
      <c r="L2232" t="str" cm="1">
        <f t="array" ref="L2232">_xlfn.IFS('Paraclinicos '!S2167="","",'Paraclinicos '!S2167&gt;=30,1,'Paraclinicos '!S2167&lt;30,0)</f>
        <v/>
      </c>
      <c r="M2232" t="str" cm="1">
        <f t="array" ref="M2232">_xlfn.IFS(OR('Paraclinicos '!T2167="",'Paraclinicos '!U2167=""),"",OR('Paraclinicos '!T2167&lt;=90,'Paraclinicos '!U2167&lt;=60),1,OR('Paraclinicos '!T2167&gt;90,'Paraclinicos '!U2167&gt;60),0)</f>
        <v/>
      </c>
      <c r="N2232" s="45" t="str">
        <f t="shared" si="104"/>
        <v/>
      </c>
      <c r="O2232" t="str" cm="1">
        <f t="array" ref="O2232">_xlfn.IFS(OR('Paraclinicos '!M2167="",'Paraclinicos '!N2167="",'Paraclinicos '!N2167=0),"",'Paraclinicos '!M2167/'Paraclinicos '!N2167&lt;100,4,'Paraclinicos '!M2167/'Paraclinicos '!N2167&lt;200,3,'Paraclinicos '!M2167/'Paraclinicos '!N2167&lt;300,2,'Paraclinicos '!M2167/'Paraclinicos '!N2167&lt;400,1,'Paraclinicos '!M2167/'Paraclinicos '!N2167&gt;=400,0)</f>
        <v/>
      </c>
      <c r="P2232" t="str" cm="1">
        <f t="array" ref="P2232">_xlfn.IFS('Paraclinicos '!C2167="","",'Paraclinicos '!C2167&lt;20,4,'Paraclinicos '!C2167&lt;50,3,'Paraclinicos '!C2167&lt;100,2,'Paraclinicos '!C2167&lt;150,1,'Paraclinicos '!C2167&gt;150,0)</f>
        <v/>
      </c>
      <c r="Q2232" t="str" cm="1">
        <f t="array" ref="Q2232">_xlfn.IFS('Paraclinicos '!O2167="","",'Paraclinicos '!O2167&lt;1.2,0,'Paraclinicos '!O2167&lt;2,1,'Paraclinicos '!O2167&lt;3.5,2,'Paraclinicos '!O2167&lt;5,3,'Paraclinicos '!O2167&gt;5,4)</f>
        <v/>
      </c>
      <c r="R2232" t="str" cm="1">
        <f t="array" ref="R2232">_xlfn.IFS('Paraclinicos '!J2167="","",'Paraclinicos '!J2167&lt;1.2,0,'Paraclinicos '!J2167&lt;2,1,'Paraclinicos '!J2167&lt;6,2,'Paraclinicos '!J2167&lt;12,3,'Paraclinicos '!J2167&gt;=12,4)</f>
        <v/>
      </c>
      <c r="S2232" t="str" cm="1">
        <f t="array" ref="S2232">_xlfn.IFS('Paraclinicos '!Y2167="","",'Paraclinicos '!Y2167&lt;70,1,'Paraclinicos '!Y2167&gt;=70,0)</f>
        <v/>
      </c>
      <c r="T2232" t="str" cm="1">
        <f t="array" ref="T2232">_xlfn.IFS('Paraclinicos '!W2167="","",'Paraclinicos '!W2167&lt;6,4,'Paraclinicos '!W2167&lt;10,3,'Paraclinicos '!W2167&lt;13,2,'Paraclinicos '!W2167&lt;15,1,'Paraclinicos '!W2167=15,0)</f>
        <v/>
      </c>
      <c r="U2232" s="54" t="str">
        <f t="shared" si="102"/>
        <v/>
      </c>
      <c r="V2232" t="str" cm="1">
        <f t="array" ref="V2232">_xlfn.IFS('Paraclinicos '!S2167="","",OR('Paraclinicos '!S2167&lt;=8,'Paraclinicos '!S2167&gt;=25),3,'Paraclinicos '!S2167&lt;12,1,'Paraclinicos '!S2167&lt;21,0,'Paraclinicos '!S2167&lt;25,2)</f>
        <v/>
      </c>
      <c r="W2232" t="str">
        <f>IFERROR(IF(INDEX('BD Demog para scores enalazar'!Y$2:'BD Demog para scores enalazar'!Y$3000,MATCH(Formulas!A2232,'BD Demog para scores enalazar'!A$2:'BD Demog para scores enalazar'!A$3000,0))=1,"SI","NO"),"")</f>
        <v/>
      </c>
      <c r="X2232" s="9" t="str">
        <f>IFERROR(IF(INDEX('BD Demog para scores enalazar'!AJ$2:'BD Demog para scores enalazar'!AJ$3000,MATCH(Formulas!A2232,'BD Demog para scores enalazar'!A$2:'BD Demog para scores enalazar'!A$3000,0))=1,"SI","NO"),"")</f>
        <v/>
      </c>
      <c r="Y2232" t="str" cm="1">
        <f t="array" ref="Y2232">IF(AND(W2232="NO",X2232="NO"),_xlfn.IFS('Paraclinicos '!K2167&lt;=91,3,'Paraclinicos '!K2167&lt;94,2,'Paraclinicos '!K2167&lt;96,1,'Paraclinicos '!K2167&gt;=96,0),"")</f>
        <v/>
      </c>
      <c r="Z2232" t="str" cm="1">
        <f t="array" ref="Z2232">IF(OR(W2232="SI",X2232="SI"),_xlfn.IFS(OR(AND('Paraclinicos '!K2168&lt;=83),AND('Paraclinicos '!K2168&gt;=97,AA2232=2)),3,OR(AND('Paraclinicos '!K2168&lt;=86),AND('Paraclinicos '!K2168&gt;=94,AA2232=2)),2,OR(AND('Paraclinicos '!K2168&lt;=88),AND('Paraclinicos '!K2168&gt;=92,AA2232=2)),1,OR(AND('Paraclinicos '!K2168&gt;=88,'Paraclinicos '!K2168&lt;=92),AND('Paraclinicos '!K2168&gt;=93,AA2232=0)),0),"")</f>
        <v/>
      </c>
      <c r="AA2232" t="str" cm="1">
        <f t="array" ref="AA2232">_xlfn.IFS('Paraclinicos '!E2167="","",'Paraclinicos '!E2167="Oxigeno",2,'Paraclinicos '!E2167="Aire",0)</f>
        <v/>
      </c>
    </row>
    <row r="2233" spans="1:27" x14ac:dyDescent="0.25">
      <c r="A2233">
        <f>'Paraclinicos '!A2168</f>
        <v>0</v>
      </c>
      <c r="B2233" s="3">
        <f>'Paraclinicos '!R2168</f>
        <v>0</v>
      </c>
      <c r="C2233" t="str" cm="1">
        <f t="array" ref="C2233">_xlfn.IFS('Paraclinicos '!Q2168="","",'Paraclinicos '!Q2168&gt;60,3,'Paraclinicos '!Q2168&lt;=60,1)</f>
        <v/>
      </c>
      <c r="D2233" t="str">
        <f>IFERROR(IF(INDEX('BD Demog para scores enalazar'!BC$2:BC$3000,MATCH(Formulas!A2233,'BD Demog para scores enalazar'!A$2:A$3000,0))=0,"SI","NO"),"")</f>
        <v/>
      </c>
      <c r="E2233" t="str" cm="1">
        <f t="array" ref="E2233">_xlfn.IFS(D2233="","",D2233="SI",4,D2233="NO",1)</f>
        <v/>
      </c>
      <c r="F2233" t="str" cm="1">
        <f t="array" ref="F2233">_xlfn.IFS('Paraclinicos '!B2168="","",'Paraclinicos '!B2168&gt;1,1,'Paraclinicos '!B2168&lt;=1,3)</f>
        <v/>
      </c>
      <c r="G2233" t="str" cm="1">
        <f t="array" ref="G2233">_xlfn.IFS('Paraclinicos '!D2168="","",AND('Paraclinicos '!D2168&gt;=250,'Paraclinicos '!D2168&lt;=500),2,'Paraclinicos '!D2168&gt;500,3,'Paraclinicos '!D2168&lt;250,1)</f>
        <v/>
      </c>
      <c r="H2233" s="50" t="str">
        <f t="shared" si="103"/>
        <v/>
      </c>
      <c r="I2233" t="str" cm="1">
        <f t="array" ref="I2233">_xlfn.IFS('Paraclinicos '!Q2168="","",'Paraclinicos '!Q2168&gt;=65,1,'Paraclinicos '!Q2168&lt;65,0)</f>
        <v/>
      </c>
      <c r="J2233" t="str" cm="1">
        <f t="array" ref="J2233">_xlfn.IFS('Paraclinicos '!I2168="","",'Paraclinicos '!I2168&gt;7,1,'Paraclinicos '!I2168&lt;=7,0)</f>
        <v/>
      </c>
      <c r="K2233" t="str" cm="1">
        <f t="array" ref="K2233">_xlfn.IFS('Paraclinicos '!W2168="","",'Paraclinicos '!W2168&lt;=8,1,'Paraclinicos '!W2168&gt;8,0)</f>
        <v/>
      </c>
      <c r="L2233" t="str" cm="1">
        <f t="array" ref="L2233">_xlfn.IFS('Paraclinicos '!S2168="","",'Paraclinicos '!S2168&gt;=30,1,'Paraclinicos '!S2168&lt;30,0)</f>
        <v/>
      </c>
      <c r="M2233" t="str" cm="1">
        <f t="array" ref="M2233">_xlfn.IFS(OR('Paraclinicos '!T2168="",'Paraclinicos '!U2168=""),"",OR('Paraclinicos '!T2168&lt;=90,'Paraclinicos '!U2168&lt;=60),1,OR('Paraclinicos '!T2168&gt;90,'Paraclinicos '!U2168&gt;60),0)</f>
        <v/>
      </c>
      <c r="N2233" s="45" t="str">
        <f t="shared" si="104"/>
        <v/>
      </c>
      <c r="O2233" t="str" cm="1">
        <f t="array" ref="O2233">_xlfn.IFS(OR('Paraclinicos '!M2168="",'Paraclinicos '!N2168="",'Paraclinicos '!N2168=0),"",'Paraclinicos '!M2168/'Paraclinicos '!N2168&lt;100,4,'Paraclinicos '!M2168/'Paraclinicos '!N2168&lt;200,3,'Paraclinicos '!M2168/'Paraclinicos '!N2168&lt;300,2,'Paraclinicos '!M2168/'Paraclinicos '!N2168&lt;400,1,'Paraclinicos '!M2168/'Paraclinicos '!N2168&gt;=400,0)</f>
        <v/>
      </c>
      <c r="P2233" t="str" cm="1">
        <f t="array" ref="P2233">_xlfn.IFS('Paraclinicos '!C2168="","",'Paraclinicos '!C2168&lt;20,4,'Paraclinicos '!C2168&lt;50,3,'Paraclinicos '!C2168&lt;100,2,'Paraclinicos '!C2168&lt;150,1,'Paraclinicos '!C2168&gt;150,0)</f>
        <v/>
      </c>
      <c r="Q2233" t="str" cm="1">
        <f t="array" ref="Q2233">_xlfn.IFS('Paraclinicos '!O2168="","",'Paraclinicos '!O2168&lt;1.2,0,'Paraclinicos '!O2168&lt;2,1,'Paraclinicos '!O2168&lt;3.5,2,'Paraclinicos '!O2168&lt;5,3,'Paraclinicos '!O2168&gt;5,4)</f>
        <v/>
      </c>
      <c r="R2233" t="str" cm="1">
        <f t="array" ref="R2233">_xlfn.IFS('Paraclinicos '!J2168="","",'Paraclinicos '!J2168&lt;1.2,0,'Paraclinicos '!J2168&lt;2,1,'Paraclinicos '!J2168&lt;6,2,'Paraclinicos '!J2168&lt;12,3,'Paraclinicos '!J2168&gt;=12,4)</f>
        <v/>
      </c>
      <c r="S2233" t="str" cm="1">
        <f t="array" ref="S2233">_xlfn.IFS('Paraclinicos '!Y2168="","",'Paraclinicos '!Y2168&lt;70,1,'Paraclinicos '!Y2168&gt;=70,0)</f>
        <v/>
      </c>
      <c r="T2233" t="str" cm="1">
        <f t="array" ref="T2233">_xlfn.IFS('Paraclinicos '!W2168="","",'Paraclinicos '!W2168&lt;6,4,'Paraclinicos '!W2168&lt;10,3,'Paraclinicos '!W2168&lt;13,2,'Paraclinicos '!W2168&lt;15,1,'Paraclinicos '!W2168=15,0)</f>
        <v/>
      </c>
      <c r="U2233" s="54" t="str">
        <f t="shared" si="102"/>
        <v/>
      </c>
      <c r="V2233" t="str" cm="1">
        <f t="array" ref="V2233">_xlfn.IFS('Paraclinicos '!S2168="","",OR('Paraclinicos '!S2168&lt;=8,'Paraclinicos '!S2168&gt;=25),3,'Paraclinicos '!S2168&lt;12,1,'Paraclinicos '!S2168&lt;21,0,'Paraclinicos '!S2168&lt;25,2)</f>
        <v/>
      </c>
      <c r="W2233" t="str">
        <f>IFERROR(IF(INDEX('BD Demog para scores enalazar'!Y$2:'BD Demog para scores enalazar'!Y$3000,MATCH(Formulas!A2233,'BD Demog para scores enalazar'!A$2:'BD Demog para scores enalazar'!A$3000,0))=1,"SI","NO"),"")</f>
        <v/>
      </c>
      <c r="X2233" s="9" t="str">
        <f>IFERROR(IF(INDEX('BD Demog para scores enalazar'!AJ$2:'BD Demog para scores enalazar'!AJ$3000,MATCH(Formulas!A2233,'BD Demog para scores enalazar'!A$2:'BD Demog para scores enalazar'!A$3000,0))=1,"SI","NO"),"")</f>
        <v/>
      </c>
      <c r="Y2233" t="str" cm="1">
        <f t="array" ref="Y2233">IF(AND(W2233="NO",X2233="NO"),_xlfn.IFS('Paraclinicos '!K2168&lt;=91,3,'Paraclinicos '!K2168&lt;94,2,'Paraclinicos '!K2168&lt;96,1,'Paraclinicos '!K2168&gt;=96,0),"")</f>
        <v/>
      </c>
      <c r="Z2233" t="str" cm="1">
        <f t="array" ref="Z2233">IF(OR(W2233="SI",X2233="SI"),_xlfn.IFS(OR(AND('Paraclinicos '!K2169&lt;=83),AND('Paraclinicos '!K2169&gt;=97,AA2233=2)),3,OR(AND('Paraclinicos '!K2169&lt;=86),AND('Paraclinicos '!K2169&gt;=94,AA2233=2)),2,OR(AND('Paraclinicos '!K2169&lt;=88),AND('Paraclinicos '!K2169&gt;=92,AA2233=2)),1,OR(AND('Paraclinicos '!K2169&gt;=88,'Paraclinicos '!K2169&lt;=92),AND('Paraclinicos '!K2169&gt;=93,AA2233=0)),0),"")</f>
        <v/>
      </c>
      <c r="AA2233" t="str" cm="1">
        <f t="array" ref="AA2233">_xlfn.IFS('Paraclinicos '!E2168="","",'Paraclinicos '!E2168="Oxigeno",2,'Paraclinicos '!E2168="Aire",0)</f>
        <v/>
      </c>
    </row>
    <row r="2234" spans="1:27" x14ac:dyDescent="0.25">
      <c r="A2234">
        <f>'Paraclinicos '!A2169</f>
        <v>0</v>
      </c>
      <c r="B2234" s="3">
        <f>'Paraclinicos '!R2169</f>
        <v>0</v>
      </c>
      <c r="C2234" t="str" cm="1">
        <f t="array" ref="C2234">_xlfn.IFS('Paraclinicos '!Q2169="","",'Paraclinicos '!Q2169&gt;60,3,'Paraclinicos '!Q2169&lt;=60,1)</f>
        <v/>
      </c>
      <c r="D2234" t="str">
        <f>IFERROR(IF(INDEX('BD Demog para scores enalazar'!BC$2:BC$3000,MATCH(Formulas!A2234,'BD Demog para scores enalazar'!A$2:A$3000,0))=0,"SI","NO"),"")</f>
        <v/>
      </c>
      <c r="E2234" t="str" cm="1">
        <f t="array" ref="E2234">_xlfn.IFS(D2234="","",D2234="SI",4,D2234="NO",1)</f>
        <v/>
      </c>
      <c r="F2234" t="str" cm="1">
        <f t="array" ref="F2234">_xlfn.IFS('Paraclinicos '!B2169="","",'Paraclinicos '!B2169&gt;1,1,'Paraclinicos '!B2169&lt;=1,3)</f>
        <v/>
      </c>
      <c r="G2234" t="str" cm="1">
        <f t="array" ref="G2234">_xlfn.IFS('Paraclinicos '!D2169="","",AND('Paraclinicos '!D2169&gt;=250,'Paraclinicos '!D2169&lt;=500),2,'Paraclinicos '!D2169&gt;500,3,'Paraclinicos '!D2169&lt;250,1)</f>
        <v/>
      </c>
      <c r="H2234" s="50" t="str">
        <f t="shared" si="103"/>
        <v/>
      </c>
      <c r="I2234" t="str" cm="1">
        <f t="array" ref="I2234">_xlfn.IFS('Paraclinicos '!Q2169="","",'Paraclinicos '!Q2169&gt;=65,1,'Paraclinicos '!Q2169&lt;65,0)</f>
        <v/>
      </c>
      <c r="J2234" t="str" cm="1">
        <f t="array" ref="J2234">_xlfn.IFS('Paraclinicos '!I2169="","",'Paraclinicos '!I2169&gt;7,1,'Paraclinicos '!I2169&lt;=7,0)</f>
        <v/>
      </c>
      <c r="K2234" t="str" cm="1">
        <f t="array" ref="K2234">_xlfn.IFS('Paraclinicos '!W2169="","",'Paraclinicos '!W2169&lt;=8,1,'Paraclinicos '!W2169&gt;8,0)</f>
        <v/>
      </c>
      <c r="L2234" t="str" cm="1">
        <f t="array" ref="L2234">_xlfn.IFS('Paraclinicos '!S2169="","",'Paraclinicos '!S2169&gt;=30,1,'Paraclinicos '!S2169&lt;30,0)</f>
        <v/>
      </c>
      <c r="M2234" t="str" cm="1">
        <f t="array" ref="M2234">_xlfn.IFS(OR('Paraclinicos '!T2169="",'Paraclinicos '!U2169=""),"",OR('Paraclinicos '!T2169&lt;=90,'Paraclinicos '!U2169&lt;=60),1,OR('Paraclinicos '!T2169&gt;90,'Paraclinicos '!U2169&gt;60),0)</f>
        <v/>
      </c>
      <c r="N2234" s="45" t="str">
        <f t="shared" si="104"/>
        <v/>
      </c>
      <c r="O2234" t="str" cm="1">
        <f t="array" ref="O2234">_xlfn.IFS(OR('Paraclinicos '!M2169="",'Paraclinicos '!N2169="",'Paraclinicos '!N2169=0),"",'Paraclinicos '!M2169/'Paraclinicos '!N2169&lt;100,4,'Paraclinicos '!M2169/'Paraclinicos '!N2169&lt;200,3,'Paraclinicos '!M2169/'Paraclinicos '!N2169&lt;300,2,'Paraclinicos '!M2169/'Paraclinicos '!N2169&lt;400,1,'Paraclinicos '!M2169/'Paraclinicos '!N2169&gt;=400,0)</f>
        <v/>
      </c>
      <c r="P2234" t="str" cm="1">
        <f t="array" ref="P2234">_xlfn.IFS('Paraclinicos '!C2169="","",'Paraclinicos '!C2169&lt;20,4,'Paraclinicos '!C2169&lt;50,3,'Paraclinicos '!C2169&lt;100,2,'Paraclinicos '!C2169&lt;150,1,'Paraclinicos '!C2169&gt;150,0)</f>
        <v/>
      </c>
      <c r="Q2234" t="str" cm="1">
        <f t="array" ref="Q2234">_xlfn.IFS('Paraclinicos '!O2169="","",'Paraclinicos '!O2169&lt;1.2,0,'Paraclinicos '!O2169&lt;2,1,'Paraclinicos '!O2169&lt;3.5,2,'Paraclinicos '!O2169&lt;5,3,'Paraclinicos '!O2169&gt;5,4)</f>
        <v/>
      </c>
      <c r="R2234" t="str" cm="1">
        <f t="array" ref="R2234">_xlfn.IFS('Paraclinicos '!J2169="","",'Paraclinicos '!J2169&lt;1.2,0,'Paraclinicos '!J2169&lt;2,1,'Paraclinicos '!J2169&lt;6,2,'Paraclinicos '!J2169&lt;12,3,'Paraclinicos '!J2169&gt;=12,4)</f>
        <v/>
      </c>
      <c r="S2234" t="str" cm="1">
        <f t="array" ref="S2234">_xlfn.IFS('Paraclinicos '!Y2169="","",'Paraclinicos '!Y2169&lt;70,1,'Paraclinicos '!Y2169&gt;=70,0)</f>
        <v/>
      </c>
      <c r="T2234" t="str" cm="1">
        <f t="array" ref="T2234">_xlfn.IFS('Paraclinicos '!W2169="","",'Paraclinicos '!W2169&lt;6,4,'Paraclinicos '!W2169&lt;10,3,'Paraclinicos '!W2169&lt;13,2,'Paraclinicos '!W2169&lt;15,1,'Paraclinicos '!W2169=15,0)</f>
        <v/>
      </c>
      <c r="U2234" s="54" t="str">
        <f t="shared" si="102"/>
        <v/>
      </c>
      <c r="V2234" t="str" cm="1">
        <f t="array" ref="V2234">_xlfn.IFS('Paraclinicos '!S2169="","",OR('Paraclinicos '!S2169&lt;=8,'Paraclinicos '!S2169&gt;=25),3,'Paraclinicos '!S2169&lt;12,1,'Paraclinicos '!S2169&lt;21,0,'Paraclinicos '!S2169&lt;25,2)</f>
        <v/>
      </c>
      <c r="W2234" t="str">
        <f>IFERROR(IF(INDEX('BD Demog para scores enalazar'!Y$2:'BD Demog para scores enalazar'!Y$3000,MATCH(Formulas!A2234,'BD Demog para scores enalazar'!A$2:'BD Demog para scores enalazar'!A$3000,0))=1,"SI","NO"),"")</f>
        <v/>
      </c>
      <c r="X2234" s="9" t="str">
        <f>IFERROR(IF(INDEX('BD Demog para scores enalazar'!AJ$2:'BD Demog para scores enalazar'!AJ$3000,MATCH(Formulas!A2234,'BD Demog para scores enalazar'!A$2:'BD Demog para scores enalazar'!A$3000,0))=1,"SI","NO"),"")</f>
        <v/>
      </c>
      <c r="Y2234" t="str" cm="1">
        <f t="array" ref="Y2234">IF(AND(W2234="NO",X2234="NO"),_xlfn.IFS('Paraclinicos '!K2169&lt;=91,3,'Paraclinicos '!K2169&lt;94,2,'Paraclinicos '!K2169&lt;96,1,'Paraclinicos '!K2169&gt;=96,0),"")</f>
        <v/>
      </c>
      <c r="Z2234" t="str" cm="1">
        <f t="array" ref="Z2234">IF(OR(W2234="SI",X2234="SI"),_xlfn.IFS(OR(AND('Paraclinicos '!K2170&lt;=83),AND('Paraclinicos '!K2170&gt;=97,AA2234=2)),3,OR(AND('Paraclinicos '!K2170&lt;=86),AND('Paraclinicos '!K2170&gt;=94,AA2234=2)),2,OR(AND('Paraclinicos '!K2170&lt;=88),AND('Paraclinicos '!K2170&gt;=92,AA2234=2)),1,OR(AND('Paraclinicos '!K2170&gt;=88,'Paraclinicos '!K2170&lt;=92),AND('Paraclinicos '!K2170&gt;=93,AA2234=0)),0),"")</f>
        <v/>
      </c>
      <c r="AA2234" t="str" cm="1">
        <f t="array" ref="AA2234">_xlfn.IFS('Paraclinicos '!E2169="","",'Paraclinicos '!E2169="Oxigeno",2,'Paraclinicos '!E2169="Aire",0)</f>
        <v/>
      </c>
    </row>
    <row r="2235" spans="1:27" x14ac:dyDescent="0.25">
      <c r="A2235">
        <f>'Paraclinicos '!A2170</f>
        <v>0</v>
      </c>
      <c r="B2235" s="3">
        <f>'Paraclinicos '!R2170</f>
        <v>0</v>
      </c>
      <c r="C2235" t="str" cm="1">
        <f t="array" ref="C2235">_xlfn.IFS('Paraclinicos '!Q2170="","",'Paraclinicos '!Q2170&gt;60,3,'Paraclinicos '!Q2170&lt;=60,1)</f>
        <v/>
      </c>
      <c r="D2235" t="str">
        <f>IFERROR(IF(INDEX('BD Demog para scores enalazar'!BC$2:BC$3000,MATCH(Formulas!A2235,'BD Demog para scores enalazar'!A$2:A$3000,0))=0,"SI","NO"),"")</f>
        <v/>
      </c>
      <c r="E2235" t="str" cm="1">
        <f t="array" ref="E2235">_xlfn.IFS(D2235="","",D2235="SI",4,D2235="NO",1)</f>
        <v/>
      </c>
      <c r="F2235" t="str" cm="1">
        <f t="array" ref="F2235">_xlfn.IFS('Paraclinicos '!B2170="","",'Paraclinicos '!B2170&gt;1,1,'Paraclinicos '!B2170&lt;=1,3)</f>
        <v/>
      </c>
      <c r="G2235" t="str" cm="1">
        <f t="array" ref="G2235">_xlfn.IFS('Paraclinicos '!D2170="","",AND('Paraclinicos '!D2170&gt;=250,'Paraclinicos '!D2170&lt;=500),2,'Paraclinicos '!D2170&gt;500,3,'Paraclinicos '!D2170&lt;250,1)</f>
        <v/>
      </c>
      <c r="H2235" s="50" t="str">
        <f t="shared" si="103"/>
        <v/>
      </c>
      <c r="I2235" t="str" cm="1">
        <f t="array" ref="I2235">_xlfn.IFS('Paraclinicos '!Q2170="","",'Paraclinicos '!Q2170&gt;=65,1,'Paraclinicos '!Q2170&lt;65,0)</f>
        <v/>
      </c>
      <c r="J2235" t="str" cm="1">
        <f t="array" ref="J2235">_xlfn.IFS('Paraclinicos '!I2170="","",'Paraclinicos '!I2170&gt;7,1,'Paraclinicos '!I2170&lt;=7,0)</f>
        <v/>
      </c>
      <c r="K2235" t="str" cm="1">
        <f t="array" ref="K2235">_xlfn.IFS('Paraclinicos '!W2170="","",'Paraclinicos '!W2170&lt;=8,1,'Paraclinicos '!W2170&gt;8,0)</f>
        <v/>
      </c>
      <c r="L2235" t="str" cm="1">
        <f t="array" ref="L2235">_xlfn.IFS('Paraclinicos '!S2170="","",'Paraclinicos '!S2170&gt;=30,1,'Paraclinicos '!S2170&lt;30,0)</f>
        <v/>
      </c>
      <c r="M2235" t="str" cm="1">
        <f t="array" ref="M2235">_xlfn.IFS(OR('Paraclinicos '!T2170="",'Paraclinicos '!U2170=""),"",OR('Paraclinicos '!T2170&lt;=90,'Paraclinicos '!U2170&lt;=60),1,OR('Paraclinicos '!T2170&gt;90,'Paraclinicos '!U2170&gt;60),0)</f>
        <v/>
      </c>
      <c r="N2235" s="45" t="str">
        <f t="shared" si="104"/>
        <v/>
      </c>
      <c r="O2235" t="str" cm="1">
        <f t="array" ref="O2235">_xlfn.IFS(OR('Paraclinicos '!M2170="",'Paraclinicos '!N2170="",'Paraclinicos '!N2170=0),"",'Paraclinicos '!M2170/'Paraclinicos '!N2170&lt;100,4,'Paraclinicos '!M2170/'Paraclinicos '!N2170&lt;200,3,'Paraclinicos '!M2170/'Paraclinicos '!N2170&lt;300,2,'Paraclinicos '!M2170/'Paraclinicos '!N2170&lt;400,1,'Paraclinicos '!M2170/'Paraclinicos '!N2170&gt;=400,0)</f>
        <v/>
      </c>
      <c r="P2235" t="str" cm="1">
        <f t="array" ref="P2235">_xlfn.IFS('Paraclinicos '!C2170="","",'Paraclinicos '!C2170&lt;20,4,'Paraclinicos '!C2170&lt;50,3,'Paraclinicos '!C2170&lt;100,2,'Paraclinicos '!C2170&lt;150,1,'Paraclinicos '!C2170&gt;150,0)</f>
        <v/>
      </c>
      <c r="Q2235" t="str" cm="1">
        <f t="array" ref="Q2235">_xlfn.IFS('Paraclinicos '!O2170="","",'Paraclinicos '!O2170&lt;1.2,0,'Paraclinicos '!O2170&lt;2,1,'Paraclinicos '!O2170&lt;3.5,2,'Paraclinicos '!O2170&lt;5,3,'Paraclinicos '!O2170&gt;5,4)</f>
        <v/>
      </c>
      <c r="R2235" t="str" cm="1">
        <f t="array" ref="R2235">_xlfn.IFS('Paraclinicos '!J2170="","",'Paraclinicos '!J2170&lt;1.2,0,'Paraclinicos '!J2170&lt;2,1,'Paraclinicos '!J2170&lt;6,2,'Paraclinicos '!J2170&lt;12,3,'Paraclinicos '!J2170&gt;=12,4)</f>
        <v/>
      </c>
      <c r="S2235" t="str" cm="1">
        <f t="array" ref="S2235">_xlfn.IFS('Paraclinicos '!Y2170="","",'Paraclinicos '!Y2170&lt;70,1,'Paraclinicos '!Y2170&gt;=70,0)</f>
        <v/>
      </c>
      <c r="T2235" t="str" cm="1">
        <f t="array" ref="T2235">_xlfn.IFS('Paraclinicos '!W2170="","",'Paraclinicos '!W2170&lt;6,4,'Paraclinicos '!W2170&lt;10,3,'Paraclinicos '!W2170&lt;13,2,'Paraclinicos '!W2170&lt;15,1,'Paraclinicos '!W2170=15,0)</f>
        <v/>
      </c>
      <c r="U2235" s="54" t="str">
        <f t="shared" si="102"/>
        <v/>
      </c>
      <c r="V2235" t="str" cm="1">
        <f t="array" ref="V2235">_xlfn.IFS('Paraclinicos '!S2170="","",OR('Paraclinicos '!S2170&lt;=8,'Paraclinicos '!S2170&gt;=25),3,'Paraclinicos '!S2170&lt;12,1,'Paraclinicos '!S2170&lt;21,0,'Paraclinicos '!S2170&lt;25,2)</f>
        <v/>
      </c>
      <c r="W2235" t="str">
        <f>IFERROR(IF(INDEX('BD Demog para scores enalazar'!Y$2:'BD Demog para scores enalazar'!Y$3000,MATCH(Formulas!A2235,'BD Demog para scores enalazar'!A$2:'BD Demog para scores enalazar'!A$3000,0))=1,"SI","NO"),"")</f>
        <v/>
      </c>
      <c r="X2235" s="9" t="str">
        <f>IFERROR(IF(INDEX('BD Demog para scores enalazar'!AJ$2:'BD Demog para scores enalazar'!AJ$3000,MATCH(Formulas!A2235,'BD Demog para scores enalazar'!A$2:'BD Demog para scores enalazar'!A$3000,0))=1,"SI","NO"),"")</f>
        <v/>
      </c>
      <c r="Y2235" t="str" cm="1">
        <f t="array" ref="Y2235">IF(AND(W2235="NO",X2235="NO"),_xlfn.IFS('Paraclinicos '!K2170&lt;=91,3,'Paraclinicos '!K2170&lt;94,2,'Paraclinicos '!K2170&lt;96,1,'Paraclinicos '!K2170&gt;=96,0),"")</f>
        <v/>
      </c>
      <c r="Z2235" t="str" cm="1">
        <f t="array" ref="Z2235">IF(OR(W2235="SI",X2235="SI"),_xlfn.IFS(OR(AND('Paraclinicos '!K2171&lt;=83),AND('Paraclinicos '!K2171&gt;=97,AA2235=2)),3,OR(AND('Paraclinicos '!K2171&lt;=86),AND('Paraclinicos '!K2171&gt;=94,AA2235=2)),2,OR(AND('Paraclinicos '!K2171&lt;=88),AND('Paraclinicos '!K2171&gt;=92,AA2235=2)),1,OR(AND('Paraclinicos '!K2171&gt;=88,'Paraclinicos '!K2171&lt;=92),AND('Paraclinicos '!K2171&gt;=93,AA2235=0)),0),"")</f>
        <v/>
      </c>
      <c r="AA2235" t="str" cm="1">
        <f t="array" ref="AA2235">_xlfn.IFS('Paraclinicos '!E2170="","",'Paraclinicos '!E2170="Oxigeno",2,'Paraclinicos '!E2170="Aire",0)</f>
        <v/>
      </c>
    </row>
    <row r="2236" spans="1:27" x14ac:dyDescent="0.25">
      <c r="A2236">
        <f>'Paraclinicos '!A2171</f>
        <v>0</v>
      </c>
      <c r="B2236" s="3">
        <f>'Paraclinicos '!R2171</f>
        <v>0</v>
      </c>
      <c r="C2236" t="str" cm="1">
        <f t="array" ref="C2236">_xlfn.IFS('Paraclinicos '!Q2171="","",'Paraclinicos '!Q2171&gt;60,3,'Paraclinicos '!Q2171&lt;=60,1)</f>
        <v/>
      </c>
      <c r="D2236" t="str">
        <f>IFERROR(IF(INDEX('BD Demog para scores enalazar'!BC$2:BC$3000,MATCH(Formulas!A2236,'BD Demog para scores enalazar'!A$2:A$3000,0))=0,"SI","NO"),"")</f>
        <v/>
      </c>
      <c r="E2236" t="str" cm="1">
        <f t="array" ref="E2236">_xlfn.IFS(D2236="","",D2236="SI",4,D2236="NO",1)</f>
        <v/>
      </c>
      <c r="F2236" t="str" cm="1">
        <f t="array" ref="F2236">_xlfn.IFS('Paraclinicos '!B2171="","",'Paraclinicos '!B2171&gt;1,1,'Paraclinicos '!B2171&lt;=1,3)</f>
        <v/>
      </c>
      <c r="G2236" t="str" cm="1">
        <f t="array" ref="G2236">_xlfn.IFS('Paraclinicos '!D2171="","",AND('Paraclinicos '!D2171&gt;=250,'Paraclinicos '!D2171&lt;=500),2,'Paraclinicos '!D2171&gt;500,3,'Paraclinicos '!D2171&lt;250,1)</f>
        <v/>
      </c>
      <c r="H2236" s="50" t="str">
        <f t="shared" si="103"/>
        <v/>
      </c>
      <c r="I2236" t="str" cm="1">
        <f t="array" ref="I2236">_xlfn.IFS('Paraclinicos '!Q2171="","",'Paraclinicos '!Q2171&gt;=65,1,'Paraclinicos '!Q2171&lt;65,0)</f>
        <v/>
      </c>
      <c r="J2236" t="str" cm="1">
        <f t="array" ref="J2236">_xlfn.IFS('Paraclinicos '!I2171="","",'Paraclinicos '!I2171&gt;7,1,'Paraclinicos '!I2171&lt;=7,0)</f>
        <v/>
      </c>
      <c r="K2236" t="str" cm="1">
        <f t="array" ref="K2236">_xlfn.IFS('Paraclinicos '!W2171="","",'Paraclinicos '!W2171&lt;=8,1,'Paraclinicos '!W2171&gt;8,0)</f>
        <v/>
      </c>
      <c r="L2236" t="str" cm="1">
        <f t="array" ref="L2236">_xlfn.IFS('Paraclinicos '!S2171="","",'Paraclinicos '!S2171&gt;=30,1,'Paraclinicos '!S2171&lt;30,0)</f>
        <v/>
      </c>
      <c r="M2236" t="str" cm="1">
        <f t="array" ref="M2236">_xlfn.IFS(OR('Paraclinicos '!T2171="",'Paraclinicos '!U2171=""),"",OR('Paraclinicos '!T2171&lt;=90,'Paraclinicos '!U2171&lt;=60),1,OR('Paraclinicos '!T2171&gt;90,'Paraclinicos '!U2171&gt;60),0)</f>
        <v/>
      </c>
      <c r="N2236" s="45" t="str">
        <f t="shared" si="104"/>
        <v/>
      </c>
      <c r="O2236" t="str" cm="1">
        <f t="array" ref="O2236">_xlfn.IFS(OR('Paraclinicos '!M2171="",'Paraclinicos '!N2171="",'Paraclinicos '!N2171=0),"",'Paraclinicos '!M2171/'Paraclinicos '!N2171&lt;100,4,'Paraclinicos '!M2171/'Paraclinicos '!N2171&lt;200,3,'Paraclinicos '!M2171/'Paraclinicos '!N2171&lt;300,2,'Paraclinicos '!M2171/'Paraclinicos '!N2171&lt;400,1,'Paraclinicos '!M2171/'Paraclinicos '!N2171&gt;=400,0)</f>
        <v/>
      </c>
      <c r="P2236" t="str" cm="1">
        <f t="array" ref="P2236">_xlfn.IFS('Paraclinicos '!C2171="","",'Paraclinicos '!C2171&lt;20,4,'Paraclinicos '!C2171&lt;50,3,'Paraclinicos '!C2171&lt;100,2,'Paraclinicos '!C2171&lt;150,1,'Paraclinicos '!C2171&gt;150,0)</f>
        <v/>
      </c>
      <c r="Q2236" t="str" cm="1">
        <f t="array" ref="Q2236">_xlfn.IFS('Paraclinicos '!O2171="","",'Paraclinicos '!O2171&lt;1.2,0,'Paraclinicos '!O2171&lt;2,1,'Paraclinicos '!O2171&lt;3.5,2,'Paraclinicos '!O2171&lt;5,3,'Paraclinicos '!O2171&gt;5,4)</f>
        <v/>
      </c>
      <c r="R2236" t="str" cm="1">
        <f t="array" ref="R2236">_xlfn.IFS('Paraclinicos '!J2171="","",'Paraclinicos '!J2171&lt;1.2,0,'Paraclinicos '!J2171&lt;2,1,'Paraclinicos '!J2171&lt;6,2,'Paraclinicos '!J2171&lt;12,3,'Paraclinicos '!J2171&gt;=12,4)</f>
        <v/>
      </c>
      <c r="S2236" t="str" cm="1">
        <f t="array" ref="S2236">_xlfn.IFS('Paraclinicos '!Y2171="","",'Paraclinicos '!Y2171&lt;70,1,'Paraclinicos '!Y2171&gt;=70,0)</f>
        <v/>
      </c>
      <c r="T2236" t="str" cm="1">
        <f t="array" ref="T2236">_xlfn.IFS('Paraclinicos '!W2171="","",'Paraclinicos '!W2171&lt;6,4,'Paraclinicos '!W2171&lt;10,3,'Paraclinicos '!W2171&lt;13,2,'Paraclinicos '!W2171&lt;15,1,'Paraclinicos '!W2171=15,0)</f>
        <v/>
      </c>
      <c r="U2236" s="54" t="str">
        <f t="shared" si="102"/>
        <v/>
      </c>
      <c r="V2236" t="str" cm="1">
        <f t="array" ref="V2236">_xlfn.IFS('Paraclinicos '!S2171="","",OR('Paraclinicos '!S2171&lt;=8,'Paraclinicos '!S2171&gt;=25),3,'Paraclinicos '!S2171&lt;12,1,'Paraclinicos '!S2171&lt;21,0,'Paraclinicos '!S2171&lt;25,2)</f>
        <v/>
      </c>
      <c r="W2236" t="str">
        <f>IFERROR(IF(INDEX('BD Demog para scores enalazar'!Y$2:'BD Demog para scores enalazar'!Y$3000,MATCH(Formulas!A2236,'BD Demog para scores enalazar'!A$2:'BD Demog para scores enalazar'!A$3000,0))=1,"SI","NO"),"")</f>
        <v/>
      </c>
      <c r="X2236" s="9" t="str">
        <f>IFERROR(IF(INDEX('BD Demog para scores enalazar'!AJ$2:'BD Demog para scores enalazar'!AJ$3000,MATCH(Formulas!A2236,'BD Demog para scores enalazar'!A$2:'BD Demog para scores enalazar'!A$3000,0))=1,"SI","NO"),"")</f>
        <v/>
      </c>
      <c r="Y2236" t="str" cm="1">
        <f t="array" ref="Y2236">IF(AND(W2236="NO",X2236="NO"),_xlfn.IFS('Paraclinicos '!K2171&lt;=91,3,'Paraclinicos '!K2171&lt;94,2,'Paraclinicos '!K2171&lt;96,1,'Paraclinicos '!K2171&gt;=96,0),"")</f>
        <v/>
      </c>
      <c r="Z2236" t="str" cm="1">
        <f t="array" ref="Z2236">IF(OR(W2236="SI",X2236="SI"),_xlfn.IFS(OR(AND('Paraclinicos '!K2172&lt;=83),AND('Paraclinicos '!K2172&gt;=97,AA2236=2)),3,OR(AND('Paraclinicos '!K2172&lt;=86),AND('Paraclinicos '!K2172&gt;=94,AA2236=2)),2,OR(AND('Paraclinicos '!K2172&lt;=88),AND('Paraclinicos '!K2172&gt;=92,AA2236=2)),1,OR(AND('Paraclinicos '!K2172&gt;=88,'Paraclinicos '!K2172&lt;=92),AND('Paraclinicos '!K2172&gt;=93,AA2236=0)),0),"")</f>
        <v/>
      </c>
      <c r="AA2236" t="str" cm="1">
        <f t="array" ref="AA2236">_xlfn.IFS('Paraclinicos '!E2171="","",'Paraclinicos '!E2171="Oxigeno",2,'Paraclinicos '!E2171="Aire",0)</f>
        <v/>
      </c>
    </row>
    <row r="2237" spans="1:27" x14ac:dyDescent="0.25">
      <c r="A2237">
        <f>'Paraclinicos '!A2172</f>
        <v>0</v>
      </c>
      <c r="B2237" s="3">
        <f>'Paraclinicos '!R2172</f>
        <v>0</v>
      </c>
      <c r="C2237" t="str" cm="1">
        <f t="array" ref="C2237">_xlfn.IFS('Paraclinicos '!Q2172="","",'Paraclinicos '!Q2172&gt;60,3,'Paraclinicos '!Q2172&lt;=60,1)</f>
        <v/>
      </c>
      <c r="D2237" t="str">
        <f>IFERROR(IF(INDEX('BD Demog para scores enalazar'!BC$2:BC$3000,MATCH(Formulas!A2237,'BD Demog para scores enalazar'!A$2:A$3000,0))=0,"SI","NO"),"")</f>
        <v/>
      </c>
      <c r="E2237" t="str" cm="1">
        <f t="array" ref="E2237">_xlfn.IFS(D2237="","",D2237="SI",4,D2237="NO",1)</f>
        <v/>
      </c>
      <c r="F2237" t="str" cm="1">
        <f t="array" ref="F2237">_xlfn.IFS('Paraclinicos '!B2172="","",'Paraclinicos '!B2172&gt;1,1,'Paraclinicos '!B2172&lt;=1,3)</f>
        <v/>
      </c>
      <c r="G2237" t="str" cm="1">
        <f t="array" ref="G2237">_xlfn.IFS('Paraclinicos '!D2172="","",AND('Paraclinicos '!D2172&gt;=250,'Paraclinicos '!D2172&lt;=500),2,'Paraclinicos '!D2172&gt;500,3,'Paraclinicos '!D2172&lt;250,1)</f>
        <v/>
      </c>
      <c r="H2237" s="50" t="str">
        <f t="shared" si="103"/>
        <v/>
      </c>
      <c r="I2237" t="str" cm="1">
        <f t="array" ref="I2237">_xlfn.IFS('Paraclinicos '!Q2172="","",'Paraclinicos '!Q2172&gt;=65,1,'Paraclinicos '!Q2172&lt;65,0)</f>
        <v/>
      </c>
      <c r="J2237" t="str" cm="1">
        <f t="array" ref="J2237">_xlfn.IFS('Paraclinicos '!I2172="","",'Paraclinicos '!I2172&gt;7,1,'Paraclinicos '!I2172&lt;=7,0)</f>
        <v/>
      </c>
      <c r="K2237" t="str" cm="1">
        <f t="array" ref="K2237">_xlfn.IFS('Paraclinicos '!W2172="","",'Paraclinicos '!W2172&lt;=8,1,'Paraclinicos '!W2172&gt;8,0)</f>
        <v/>
      </c>
      <c r="L2237" t="str" cm="1">
        <f t="array" ref="L2237">_xlfn.IFS('Paraclinicos '!S2172="","",'Paraclinicos '!S2172&gt;=30,1,'Paraclinicos '!S2172&lt;30,0)</f>
        <v/>
      </c>
      <c r="M2237" t="str" cm="1">
        <f t="array" ref="M2237">_xlfn.IFS(OR('Paraclinicos '!T2172="",'Paraclinicos '!U2172=""),"",OR('Paraclinicos '!T2172&lt;=90,'Paraclinicos '!U2172&lt;=60),1,OR('Paraclinicos '!T2172&gt;90,'Paraclinicos '!U2172&gt;60),0)</f>
        <v/>
      </c>
      <c r="N2237" s="45" t="str">
        <f t="shared" si="104"/>
        <v/>
      </c>
      <c r="O2237" t="str" cm="1">
        <f t="array" ref="O2237">_xlfn.IFS(OR('Paraclinicos '!M2172="",'Paraclinicos '!N2172="",'Paraclinicos '!N2172=0),"",'Paraclinicos '!M2172/'Paraclinicos '!N2172&lt;100,4,'Paraclinicos '!M2172/'Paraclinicos '!N2172&lt;200,3,'Paraclinicos '!M2172/'Paraclinicos '!N2172&lt;300,2,'Paraclinicos '!M2172/'Paraclinicos '!N2172&lt;400,1,'Paraclinicos '!M2172/'Paraclinicos '!N2172&gt;=400,0)</f>
        <v/>
      </c>
      <c r="P2237" t="str" cm="1">
        <f t="array" ref="P2237">_xlfn.IFS('Paraclinicos '!C2172="","",'Paraclinicos '!C2172&lt;20,4,'Paraclinicos '!C2172&lt;50,3,'Paraclinicos '!C2172&lt;100,2,'Paraclinicos '!C2172&lt;150,1,'Paraclinicos '!C2172&gt;150,0)</f>
        <v/>
      </c>
      <c r="Q2237" t="str" cm="1">
        <f t="array" ref="Q2237">_xlfn.IFS('Paraclinicos '!O2172="","",'Paraclinicos '!O2172&lt;1.2,0,'Paraclinicos '!O2172&lt;2,1,'Paraclinicos '!O2172&lt;3.5,2,'Paraclinicos '!O2172&lt;5,3,'Paraclinicos '!O2172&gt;5,4)</f>
        <v/>
      </c>
      <c r="R2237" t="str" cm="1">
        <f t="array" ref="R2237">_xlfn.IFS('Paraclinicos '!J2172="","",'Paraclinicos '!J2172&lt;1.2,0,'Paraclinicos '!J2172&lt;2,1,'Paraclinicos '!J2172&lt;6,2,'Paraclinicos '!J2172&lt;12,3,'Paraclinicos '!J2172&gt;=12,4)</f>
        <v/>
      </c>
      <c r="S2237" t="str" cm="1">
        <f t="array" ref="S2237">_xlfn.IFS('Paraclinicos '!Y2172="","",'Paraclinicos '!Y2172&lt;70,1,'Paraclinicos '!Y2172&gt;=70,0)</f>
        <v/>
      </c>
      <c r="T2237" t="str" cm="1">
        <f t="array" ref="T2237">_xlfn.IFS('Paraclinicos '!W2172="","",'Paraclinicos '!W2172&lt;6,4,'Paraclinicos '!W2172&lt;10,3,'Paraclinicos '!W2172&lt;13,2,'Paraclinicos '!W2172&lt;15,1,'Paraclinicos '!W2172=15,0)</f>
        <v/>
      </c>
      <c r="U2237" s="54" t="str">
        <f t="shared" si="102"/>
        <v/>
      </c>
      <c r="V2237" t="str" cm="1">
        <f t="array" ref="V2237">_xlfn.IFS('Paraclinicos '!S2172="","",OR('Paraclinicos '!S2172&lt;=8,'Paraclinicos '!S2172&gt;=25),3,'Paraclinicos '!S2172&lt;12,1,'Paraclinicos '!S2172&lt;21,0,'Paraclinicos '!S2172&lt;25,2)</f>
        <v/>
      </c>
      <c r="W2237" t="str">
        <f>IFERROR(IF(INDEX('BD Demog para scores enalazar'!Y$2:'BD Demog para scores enalazar'!Y$3000,MATCH(Formulas!A2237,'BD Demog para scores enalazar'!A$2:'BD Demog para scores enalazar'!A$3000,0))=1,"SI","NO"),"")</f>
        <v/>
      </c>
      <c r="X2237" s="9" t="str">
        <f>IFERROR(IF(INDEX('BD Demog para scores enalazar'!AJ$2:'BD Demog para scores enalazar'!AJ$3000,MATCH(Formulas!A2237,'BD Demog para scores enalazar'!A$2:'BD Demog para scores enalazar'!A$3000,0))=1,"SI","NO"),"")</f>
        <v/>
      </c>
      <c r="Y2237" t="str" cm="1">
        <f t="array" ref="Y2237">IF(AND(W2237="NO",X2237="NO"),_xlfn.IFS('Paraclinicos '!K2172&lt;=91,3,'Paraclinicos '!K2172&lt;94,2,'Paraclinicos '!K2172&lt;96,1,'Paraclinicos '!K2172&gt;=96,0),"")</f>
        <v/>
      </c>
      <c r="Z2237" t="str" cm="1">
        <f t="array" ref="Z2237">IF(OR(W2237="SI",X2237="SI"),_xlfn.IFS(OR(AND('Paraclinicos '!K2173&lt;=83),AND('Paraclinicos '!K2173&gt;=97,AA2237=2)),3,OR(AND('Paraclinicos '!K2173&lt;=86),AND('Paraclinicos '!K2173&gt;=94,AA2237=2)),2,OR(AND('Paraclinicos '!K2173&lt;=88),AND('Paraclinicos '!K2173&gt;=92,AA2237=2)),1,OR(AND('Paraclinicos '!K2173&gt;=88,'Paraclinicos '!K2173&lt;=92),AND('Paraclinicos '!K2173&gt;=93,AA2237=0)),0),"")</f>
        <v/>
      </c>
      <c r="AA2237" t="str" cm="1">
        <f t="array" ref="AA2237">_xlfn.IFS('Paraclinicos '!E2172="","",'Paraclinicos '!E2172="Oxigeno",2,'Paraclinicos '!E2172="Aire",0)</f>
        <v/>
      </c>
    </row>
    <row r="2238" spans="1:27" x14ac:dyDescent="0.25">
      <c r="A2238">
        <f>'Paraclinicos '!A2173</f>
        <v>0</v>
      </c>
      <c r="B2238" s="3">
        <f>'Paraclinicos '!R2173</f>
        <v>0</v>
      </c>
      <c r="C2238" t="str" cm="1">
        <f t="array" ref="C2238">_xlfn.IFS('Paraclinicos '!Q2173="","",'Paraclinicos '!Q2173&gt;60,3,'Paraclinicos '!Q2173&lt;=60,1)</f>
        <v/>
      </c>
      <c r="D2238" t="str">
        <f>IFERROR(IF(INDEX('BD Demog para scores enalazar'!BC$2:BC$3000,MATCH(Formulas!A2238,'BD Demog para scores enalazar'!A$2:A$3000,0))=0,"SI","NO"),"")</f>
        <v/>
      </c>
      <c r="E2238" t="str" cm="1">
        <f t="array" ref="E2238">_xlfn.IFS(D2238="","",D2238="SI",4,D2238="NO",1)</f>
        <v/>
      </c>
      <c r="F2238" t="str" cm="1">
        <f t="array" ref="F2238">_xlfn.IFS('Paraclinicos '!B2173="","",'Paraclinicos '!B2173&gt;1,1,'Paraclinicos '!B2173&lt;=1,3)</f>
        <v/>
      </c>
      <c r="G2238" t="str" cm="1">
        <f t="array" ref="G2238">_xlfn.IFS('Paraclinicos '!D2173="","",AND('Paraclinicos '!D2173&gt;=250,'Paraclinicos '!D2173&lt;=500),2,'Paraclinicos '!D2173&gt;500,3,'Paraclinicos '!D2173&lt;250,1)</f>
        <v/>
      </c>
      <c r="H2238" s="50" t="str">
        <f t="shared" si="103"/>
        <v/>
      </c>
      <c r="I2238" t="str" cm="1">
        <f t="array" ref="I2238">_xlfn.IFS('Paraclinicos '!Q2173="","",'Paraclinicos '!Q2173&gt;=65,1,'Paraclinicos '!Q2173&lt;65,0)</f>
        <v/>
      </c>
      <c r="J2238" t="str" cm="1">
        <f t="array" ref="J2238">_xlfn.IFS('Paraclinicos '!I2173="","",'Paraclinicos '!I2173&gt;7,1,'Paraclinicos '!I2173&lt;=7,0)</f>
        <v/>
      </c>
      <c r="K2238" t="str" cm="1">
        <f t="array" ref="K2238">_xlfn.IFS('Paraclinicos '!W2173="","",'Paraclinicos '!W2173&lt;=8,1,'Paraclinicos '!W2173&gt;8,0)</f>
        <v/>
      </c>
      <c r="L2238" t="str" cm="1">
        <f t="array" ref="L2238">_xlfn.IFS('Paraclinicos '!S2173="","",'Paraclinicos '!S2173&gt;=30,1,'Paraclinicos '!S2173&lt;30,0)</f>
        <v/>
      </c>
      <c r="M2238" t="str" cm="1">
        <f t="array" ref="M2238">_xlfn.IFS(OR('Paraclinicos '!T2173="",'Paraclinicos '!U2173=""),"",OR('Paraclinicos '!T2173&lt;=90,'Paraclinicos '!U2173&lt;=60),1,OR('Paraclinicos '!T2173&gt;90,'Paraclinicos '!U2173&gt;60),0)</f>
        <v/>
      </c>
      <c r="N2238" s="45" t="str">
        <f t="shared" si="104"/>
        <v/>
      </c>
      <c r="O2238" t="str" cm="1">
        <f t="array" ref="O2238">_xlfn.IFS(OR('Paraclinicos '!M2173="",'Paraclinicos '!N2173="",'Paraclinicos '!N2173=0),"",'Paraclinicos '!M2173/'Paraclinicos '!N2173&lt;100,4,'Paraclinicos '!M2173/'Paraclinicos '!N2173&lt;200,3,'Paraclinicos '!M2173/'Paraclinicos '!N2173&lt;300,2,'Paraclinicos '!M2173/'Paraclinicos '!N2173&lt;400,1,'Paraclinicos '!M2173/'Paraclinicos '!N2173&gt;=400,0)</f>
        <v/>
      </c>
      <c r="P2238" t="str" cm="1">
        <f t="array" ref="P2238">_xlfn.IFS('Paraclinicos '!C2173="","",'Paraclinicos '!C2173&lt;20,4,'Paraclinicos '!C2173&lt;50,3,'Paraclinicos '!C2173&lt;100,2,'Paraclinicos '!C2173&lt;150,1,'Paraclinicos '!C2173&gt;150,0)</f>
        <v/>
      </c>
      <c r="Q2238" t="str" cm="1">
        <f t="array" ref="Q2238">_xlfn.IFS('Paraclinicos '!O2173="","",'Paraclinicos '!O2173&lt;1.2,0,'Paraclinicos '!O2173&lt;2,1,'Paraclinicos '!O2173&lt;3.5,2,'Paraclinicos '!O2173&lt;5,3,'Paraclinicos '!O2173&gt;5,4)</f>
        <v/>
      </c>
      <c r="R2238" t="str" cm="1">
        <f t="array" ref="R2238">_xlfn.IFS('Paraclinicos '!J2173="","",'Paraclinicos '!J2173&lt;1.2,0,'Paraclinicos '!J2173&lt;2,1,'Paraclinicos '!J2173&lt;6,2,'Paraclinicos '!J2173&lt;12,3,'Paraclinicos '!J2173&gt;=12,4)</f>
        <v/>
      </c>
      <c r="S2238" t="str" cm="1">
        <f t="array" ref="S2238">_xlfn.IFS('Paraclinicos '!Y2173="","",'Paraclinicos '!Y2173&lt;70,1,'Paraclinicos '!Y2173&gt;=70,0)</f>
        <v/>
      </c>
      <c r="T2238" t="str" cm="1">
        <f t="array" ref="T2238">_xlfn.IFS('Paraclinicos '!W2173="","",'Paraclinicos '!W2173&lt;6,4,'Paraclinicos '!W2173&lt;10,3,'Paraclinicos '!W2173&lt;13,2,'Paraclinicos '!W2173&lt;15,1,'Paraclinicos '!W2173=15,0)</f>
        <v/>
      </c>
      <c r="U2238" s="54" t="str">
        <f t="shared" si="102"/>
        <v/>
      </c>
      <c r="V2238" t="str" cm="1">
        <f t="array" ref="V2238">_xlfn.IFS('Paraclinicos '!S2173="","",OR('Paraclinicos '!S2173&lt;=8,'Paraclinicos '!S2173&gt;=25),3,'Paraclinicos '!S2173&lt;12,1,'Paraclinicos '!S2173&lt;21,0,'Paraclinicos '!S2173&lt;25,2)</f>
        <v/>
      </c>
      <c r="W2238" t="str">
        <f>IFERROR(IF(INDEX('BD Demog para scores enalazar'!Y$2:'BD Demog para scores enalazar'!Y$3000,MATCH(Formulas!A2238,'BD Demog para scores enalazar'!A$2:'BD Demog para scores enalazar'!A$3000,0))=1,"SI","NO"),"")</f>
        <v/>
      </c>
      <c r="X2238" s="9" t="str">
        <f>IFERROR(IF(INDEX('BD Demog para scores enalazar'!AJ$2:'BD Demog para scores enalazar'!AJ$3000,MATCH(Formulas!A2238,'BD Demog para scores enalazar'!A$2:'BD Demog para scores enalazar'!A$3000,0))=1,"SI","NO"),"")</f>
        <v/>
      </c>
      <c r="Y2238" t="str" cm="1">
        <f t="array" ref="Y2238">IF(AND(W2238="NO",X2238="NO"),_xlfn.IFS('Paraclinicos '!K2173&lt;=91,3,'Paraclinicos '!K2173&lt;94,2,'Paraclinicos '!K2173&lt;96,1,'Paraclinicos '!K2173&gt;=96,0),"")</f>
        <v/>
      </c>
      <c r="Z2238" t="str" cm="1">
        <f t="array" ref="Z2238">IF(OR(W2238="SI",X2238="SI"),_xlfn.IFS(OR(AND('Paraclinicos '!K2174&lt;=83),AND('Paraclinicos '!K2174&gt;=97,AA2238=2)),3,OR(AND('Paraclinicos '!K2174&lt;=86),AND('Paraclinicos '!K2174&gt;=94,AA2238=2)),2,OR(AND('Paraclinicos '!K2174&lt;=88),AND('Paraclinicos '!K2174&gt;=92,AA2238=2)),1,OR(AND('Paraclinicos '!K2174&gt;=88,'Paraclinicos '!K2174&lt;=92),AND('Paraclinicos '!K2174&gt;=93,AA2238=0)),0),"")</f>
        <v/>
      </c>
      <c r="AA2238" t="str" cm="1">
        <f t="array" ref="AA2238">_xlfn.IFS('Paraclinicos '!E2173="","",'Paraclinicos '!E2173="Oxigeno",2,'Paraclinicos '!E2173="Aire",0)</f>
        <v/>
      </c>
    </row>
    <row r="2239" spans="1:27" x14ac:dyDescent="0.25">
      <c r="A2239">
        <f>'Paraclinicos '!A2174</f>
        <v>0</v>
      </c>
      <c r="B2239" s="3">
        <f>'Paraclinicos '!R2174</f>
        <v>0</v>
      </c>
      <c r="C2239" t="str" cm="1">
        <f t="array" ref="C2239">_xlfn.IFS('Paraclinicos '!Q2174="","",'Paraclinicos '!Q2174&gt;60,3,'Paraclinicos '!Q2174&lt;=60,1)</f>
        <v/>
      </c>
      <c r="D2239" t="str">
        <f>IFERROR(IF(INDEX('BD Demog para scores enalazar'!BC$2:BC$3000,MATCH(Formulas!A2239,'BD Demog para scores enalazar'!A$2:A$3000,0))=0,"SI","NO"),"")</f>
        <v/>
      </c>
      <c r="E2239" t="str" cm="1">
        <f t="array" ref="E2239">_xlfn.IFS(D2239="","",D2239="SI",4,D2239="NO",1)</f>
        <v/>
      </c>
      <c r="F2239" t="str" cm="1">
        <f t="array" ref="F2239">_xlfn.IFS('Paraclinicos '!B2174="","",'Paraclinicos '!B2174&gt;1,1,'Paraclinicos '!B2174&lt;=1,3)</f>
        <v/>
      </c>
      <c r="G2239" t="str" cm="1">
        <f t="array" ref="G2239">_xlfn.IFS('Paraclinicos '!D2174="","",AND('Paraclinicos '!D2174&gt;=250,'Paraclinicos '!D2174&lt;=500),2,'Paraclinicos '!D2174&gt;500,3,'Paraclinicos '!D2174&lt;250,1)</f>
        <v/>
      </c>
      <c r="H2239" s="50" t="str">
        <f t="shared" si="103"/>
        <v/>
      </c>
      <c r="I2239" t="str" cm="1">
        <f t="array" ref="I2239">_xlfn.IFS('Paraclinicos '!Q2174="","",'Paraclinicos '!Q2174&gt;=65,1,'Paraclinicos '!Q2174&lt;65,0)</f>
        <v/>
      </c>
      <c r="J2239" t="str" cm="1">
        <f t="array" ref="J2239">_xlfn.IFS('Paraclinicos '!I2174="","",'Paraclinicos '!I2174&gt;7,1,'Paraclinicos '!I2174&lt;=7,0)</f>
        <v/>
      </c>
      <c r="K2239" t="str" cm="1">
        <f t="array" ref="K2239">_xlfn.IFS('Paraclinicos '!W2174="","",'Paraclinicos '!W2174&lt;=8,1,'Paraclinicos '!W2174&gt;8,0)</f>
        <v/>
      </c>
      <c r="L2239" t="str" cm="1">
        <f t="array" ref="L2239">_xlfn.IFS('Paraclinicos '!S2174="","",'Paraclinicos '!S2174&gt;=30,1,'Paraclinicos '!S2174&lt;30,0)</f>
        <v/>
      </c>
      <c r="M2239" t="str" cm="1">
        <f t="array" ref="M2239">_xlfn.IFS(OR('Paraclinicos '!T2174="",'Paraclinicos '!U2174=""),"",OR('Paraclinicos '!T2174&lt;=90,'Paraclinicos '!U2174&lt;=60),1,OR('Paraclinicos '!T2174&gt;90,'Paraclinicos '!U2174&gt;60),0)</f>
        <v/>
      </c>
      <c r="N2239" s="45" t="str">
        <f t="shared" si="104"/>
        <v/>
      </c>
      <c r="O2239" t="str" cm="1">
        <f t="array" ref="O2239">_xlfn.IFS(OR('Paraclinicos '!M2174="",'Paraclinicos '!N2174="",'Paraclinicos '!N2174=0),"",'Paraclinicos '!M2174/'Paraclinicos '!N2174&lt;100,4,'Paraclinicos '!M2174/'Paraclinicos '!N2174&lt;200,3,'Paraclinicos '!M2174/'Paraclinicos '!N2174&lt;300,2,'Paraclinicos '!M2174/'Paraclinicos '!N2174&lt;400,1,'Paraclinicos '!M2174/'Paraclinicos '!N2174&gt;=400,0)</f>
        <v/>
      </c>
      <c r="P2239" t="str" cm="1">
        <f t="array" ref="P2239">_xlfn.IFS('Paraclinicos '!C2174="","",'Paraclinicos '!C2174&lt;20,4,'Paraclinicos '!C2174&lt;50,3,'Paraclinicos '!C2174&lt;100,2,'Paraclinicos '!C2174&lt;150,1,'Paraclinicos '!C2174&gt;150,0)</f>
        <v/>
      </c>
      <c r="Q2239" t="str" cm="1">
        <f t="array" ref="Q2239">_xlfn.IFS('Paraclinicos '!O2174="","",'Paraclinicos '!O2174&lt;1.2,0,'Paraclinicos '!O2174&lt;2,1,'Paraclinicos '!O2174&lt;3.5,2,'Paraclinicos '!O2174&lt;5,3,'Paraclinicos '!O2174&gt;5,4)</f>
        <v/>
      </c>
      <c r="R2239" t="str" cm="1">
        <f t="array" ref="R2239">_xlfn.IFS('Paraclinicos '!J2174="","",'Paraclinicos '!J2174&lt;1.2,0,'Paraclinicos '!J2174&lt;2,1,'Paraclinicos '!J2174&lt;6,2,'Paraclinicos '!J2174&lt;12,3,'Paraclinicos '!J2174&gt;=12,4)</f>
        <v/>
      </c>
      <c r="S2239" t="str" cm="1">
        <f t="array" ref="S2239">_xlfn.IFS('Paraclinicos '!Y2174="","",'Paraclinicos '!Y2174&lt;70,1,'Paraclinicos '!Y2174&gt;=70,0)</f>
        <v/>
      </c>
      <c r="T2239" t="str" cm="1">
        <f t="array" ref="T2239">_xlfn.IFS('Paraclinicos '!W2174="","",'Paraclinicos '!W2174&lt;6,4,'Paraclinicos '!W2174&lt;10,3,'Paraclinicos '!W2174&lt;13,2,'Paraclinicos '!W2174&lt;15,1,'Paraclinicos '!W2174=15,0)</f>
        <v/>
      </c>
      <c r="U2239" s="54" t="str">
        <f t="shared" si="102"/>
        <v/>
      </c>
      <c r="V2239" t="str" cm="1">
        <f t="array" ref="V2239">_xlfn.IFS('Paraclinicos '!S2174="","",OR('Paraclinicos '!S2174&lt;=8,'Paraclinicos '!S2174&gt;=25),3,'Paraclinicos '!S2174&lt;12,1,'Paraclinicos '!S2174&lt;21,0,'Paraclinicos '!S2174&lt;25,2)</f>
        <v/>
      </c>
      <c r="W2239" t="str">
        <f>IFERROR(IF(INDEX('BD Demog para scores enalazar'!Y$2:'BD Demog para scores enalazar'!Y$3000,MATCH(Formulas!A2239,'BD Demog para scores enalazar'!A$2:'BD Demog para scores enalazar'!A$3000,0))=1,"SI","NO"),"")</f>
        <v/>
      </c>
      <c r="X2239" s="9" t="str">
        <f>IFERROR(IF(INDEX('BD Demog para scores enalazar'!AJ$2:'BD Demog para scores enalazar'!AJ$3000,MATCH(Formulas!A2239,'BD Demog para scores enalazar'!A$2:'BD Demog para scores enalazar'!A$3000,0))=1,"SI","NO"),"")</f>
        <v/>
      </c>
      <c r="Y2239" t="str" cm="1">
        <f t="array" ref="Y2239">IF(AND(W2239="NO",X2239="NO"),_xlfn.IFS('Paraclinicos '!K2174&lt;=91,3,'Paraclinicos '!K2174&lt;94,2,'Paraclinicos '!K2174&lt;96,1,'Paraclinicos '!K2174&gt;=96,0),"")</f>
        <v/>
      </c>
      <c r="Z2239" t="str" cm="1">
        <f t="array" ref="Z2239">IF(OR(W2239="SI",X2239="SI"),_xlfn.IFS(OR(AND('Paraclinicos '!K2175&lt;=83),AND('Paraclinicos '!K2175&gt;=97,AA2239=2)),3,OR(AND('Paraclinicos '!K2175&lt;=86),AND('Paraclinicos '!K2175&gt;=94,AA2239=2)),2,OR(AND('Paraclinicos '!K2175&lt;=88),AND('Paraclinicos '!K2175&gt;=92,AA2239=2)),1,OR(AND('Paraclinicos '!K2175&gt;=88,'Paraclinicos '!K2175&lt;=92),AND('Paraclinicos '!K2175&gt;=93,AA2239=0)),0),"")</f>
        <v/>
      </c>
      <c r="AA2239" t="str" cm="1">
        <f t="array" ref="AA2239">_xlfn.IFS('Paraclinicos '!E2174="","",'Paraclinicos '!E2174="Oxigeno",2,'Paraclinicos '!E2174="Aire",0)</f>
        <v/>
      </c>
    </row>
    <row r="2240" spans="1:27" x14ac:dyDescent="0.25">
      <c r="A2240">
        <f>'Paraclinicos '!A2175</f>
        <v>0</v>
      </c>
      <c r="B2240" s="3">
        <f>'Paraclinicos '!R2175</f>
        <v>0</v>
      </c>
      <c r="C2240" t="str" cm="1">
        <f t="array" ref="C2240">_xlfn.IFS('Paraclinicos '!Q2175="","",'Paraclinicos '!Q2175&gt;60,3,'Paraclinicos '!Q2175&lt;=60,1)</f>
        <v/>
      </c>
      <c r="D2240" t="str">
        <f>IFERROR(IF(INDEX('BD Demog para scores enalazar'!BC$2:BC$3000,MATCH(Formulas!A2240,'BD Demog para scores enalazar'!A$2:A$3000,0))=0,"SI","NO"),"")</f>
        <v/>
      </c>
      <c r="E2240" t="str" cm="1">
        <f t="array" ref="E2240">_xlfn.IFS(D2240="","",D2240="SI",4,D2240="NO",1)</f>
        <v/>
      </c>
      <c r="F2240" t="str" cm="1">
        <f t="array" ref="F2240">_xlfn.IFS('Paraclinicos '!B2175="","",'Paraclinicos '!B2175&gt;1,1,'Paraclinicos '!B2175&lt;=1,3)</f>
        <v/>
      </c>
      <c r="G2240" t="str" cm="1">
        <f t="array" ref="G2240">_xlfn.IFS('Paraclinicos '!D2175="","",AND('Paraclinicos '!D2175&gt;=250,'Paraclinicos '!D2175&lt;=500),2,'Paraclinicos '!D2175&gt;500,3,'Paraclinicos '!D2175&lt;250,1)</f>
        <v/>
      </c>
      <c r="H2240" s="50" t="str">
        <f t="shared" si="103"/>
        <v/>
      </c>
      <c r="I2240" t="str" cm="1">
        <f t="array" ref="I2240">_xlfn.IFS('Paraclinicos '!Q2175="","",'Paraclinicos '!Q2175&gt;=65,1,'Paraclinicos '!Q2175&lt;65,0)</f>
        <v/>
      </c>
      <c r="J2240" t="str" cm="1">
        <f t="array" ref="J2240">_xlfn.IFS('Paraclinicos '!I2175="","",'Paraclinicos '!I2175&gt;7,1,'Paraclinicos '!I2175&lt;=7,0)</f>
        <v/>
      </c>
      <c r="K2240" t="str" cm="1">
        <f t="array" ref="K2240">_xlfn.IFS('Paraclinicos '!W2175="","",'Paraclinicos '!W2175&lt;=8,1,'Paraclinicos '!W2175&gt;8,0)</f>
        <v/>
      </c>
      <c r="L2240" t="str" cm="1">
        <f t="array" ref="L2240">_xlfn.IFS('Paraclinicos '!S2175="","",'Paraclinicos '!S2175&gt;=30,1,'Paraclinicos '!S2175&lt;30,0)</f>
        <v/>
      </c>
      <c r="M2240" t="str" cm="1">
        <f t="array" ref="M2240">_xlfn.IFS(OR('Paraclinicos '!T2175="",'Paraclinicos '!U2175=""),"",OR('Paraclinicos '!T2175&lt;=90,'Paraclinicos '!U2175&lt;=60),1,OR('Paraclinicos '!T2175&gt;90,'Paraclinicos '!U2175&gt;60),0)</f>
        <v/>
      </c>
      <c r="N2240" s="45" t="str">
        <f t="shared" si="104"/>
        <v/>
      </c>
      <c r="O2240" t="str" cm="1">
        <f t="array" ref="O2240">_xlfn.IFS(OR('Paraclinicos '!M2175="",'Paraclinicos '!N2175="",'Paraclinicos '!N2175=0),"",'Paraclinicos '!M2175/'Paraclinicos '!N2175&lt;100,4,'Paraclinicos '!M2175/'Paraclinicos '!N2175&lt;200,3,'Paraclinicos '!M2175/'Paraclinicos '!N2175&lt;300,2,'Paraclinicos '!M2175/'Paraclinicos '!N2175&lt;400,1,'Paraclinicos '!M2175/'Paraclinicos '!N2175&gt;=400,0)</f>
        <v/>
      </c>
      <c r="P2240" t="str" cm="1">
        <f t="array" ref="P2240">_xlfn.IFS('Paraclinicos '!C2175="","",'Paraclinicos '!C2175&lt;20,4,'Paraclinicos '!C2175&lt;50,3,'Paraclinicos '!C2175&lt;100,2,'Paraclinicos '!C2175&lt;150,1,'Paraclinicos '!C2175&gt;150,0)</f>
        <v/>
      </c>
      <c r="Q2240" t="str" cm="1">
        <f t="array" ref="Q2240">_xlfn.IFS('Paraclinicos '!O2175="","",'Paraclinicos '!O2175&lt;1.2,0,'Paraclinicos '!O2175&lt;2,1,'Paraclinicos '!O2175&lt;3.5,2,'Paraclinicos '!O2175&lt;5,3,'Paraclinicos '!O2175&gt;5,4)</f>
        <v/>
      </c>
      <c r="R2240" t="str" cm="1">
        <f t="array" ref="R2240">_xlfn.IFS('Paraclinicos '!J2175="","",'Paraclinicos '!J2175&lt;1.2,0,'Paraclinicos '!J2175&lt;2,1,'Paraclinicos '!J2175&lt;6,2,'Paraclinicos '!J2175&lt;12,3,'Paraclinicos '!J2175&gt;=12,4)</f>
        <v/>
      </c>
      <c r="S2240" t="str" cm="1">
        <f t="array" ref="S2240">_xlfn.IFS('Paraclinicos '!Y2175="","",'Paraclinicos '!Y2175&lt;70,1,'Paraclinicos '!Y2175&gt;=70,0)</f>
        <v/>
      </c>
      <c r="T2240" t="str" cm="1">
        <f t="array" ref="T2240">_xlfn.IFS('Paraclinicos '!W2175="","",'Paraclinicos '!W2175&lt;6,4,'Paraclinicos '!W2175&lt;10,3,'Paraclinicos '!W2175&lt;13,2,'Paraclinicos '!W2175&lt;15,1,'Paraclinicos '!W2175=15,0)</f>
        <v/>
      </c>
      <c r="U2240" s="54" t="str">
        <f t="shared" si="102"/>
        <v/>
      </c>
      <c r="V2240" t="str" cm="1">
        <f t="array" ref="V2240">_xlfn.IFS('Paraclinicos '!S2175="","",OR('Paraclinicos '!S2175&lt;=8,'Paraclinicos '!S2175&gt;=25),3,'Paraclinicos '!S2175&lt;12,1,'Paraclinicos '!S2175&lt;21,0,'Paraclinicos '!S2175&lt;25,2)</f>
        <v/>
      </c>
      <c r="W2240" t="str">
        <f>IFERROR(IF(INDEX('BD Demog para scores enalazar'!Y$2:'BD Demog para scores enalazar'!Y$3000,MATCH(Formulas!A2240,'BD Demog para scores enalazar'!A$2:'BD Demog para scores enalazar'!A$3000,0))=1,"SI","NO"),"")</f>
        <v/>
      </c>
      <c r="X2240" s="9" t="str">
        <f>IFERROR(IF(INDEX('BD Demog para scores enalazar'!AJ$2:'BD Demog para scores enalazar'!AJ$3000,MATCH(Formulas!A2240,'BD Demog para scores enalazar'!A$2:'BD Demog para scores enalazar'!A$3000,0))=1,"SI","NO"),"")</f>
        <v/>
      </c>
      <c r="Y2240" t="str" cm="1">
        <f t="array" ref="Y2240">IF(AND(W2240="NO",X2240="NO"),_xlfn.IFS('Paraclinicos '!K2175&lt;=91,3,'Paraclinicos '!K2175&lt;94,2,'Paraclinicos '!K2175&lt;96,1,'Paraclinicos '!K2175&gt;=96,0),"")</f>
        <v/>
      </c>
      <c r="Z2240" t="str" cm="1">
        <f t="array" ref="Z2240">IF(OR(W2240="SI",X2240="SI"),_xlfn.IFS(OR(AND('Paraclinicos '!K2176&lt;=83),AND('Paraclinicos '!K2176&gt;=97,AA2240=2)),3,OR(AND('Paraclinicos '!K2176&lt;=86),AND('Paraclinicos '!K2176&gt;=94,AA2240=2)),2,OR(AND('Paraclinicos '!K2176&lt;=88),AND('Paraclinicos '!K2176&gt;=92,AA2240=2)),1,OR(AND('Paraclinicos '!K2176&gt;=88,'Paraclinicos '!K2176&lt;=92),AND('Paraclinicos '!K2176&gt;=93,AA2240=0)),0),"")</f>
        <v/>
      </c>
      <c r="AA2240" t="str" cm="1">
        <f t="array" ref="AA2240">_xlfn.IFS('Paraclinicos '!E2175="","",'Paraclinicos '!E2175="Oxigeno",2,'Paraclinicos '!E2175="Aire",0)</f>
        <v/>
      </c>
    </row>
    <row r="2241" spans="1:27" x14ac:dyDescent="0.25">
      <c r="A2241">
        <f>'Paraclinicos '!A2176</f>
        <v>0</v>
      </c>
      <c r="B2241" s="3">
        <f>'Paraclinicos '!R2176</f>
        <v>0</v>
      </c>
      <c r="C2241" t="str" cm="1">
        <f t="array" ref="C2241">_xlfn.IFS('Paraclinicos '!Q2176="","",'Paraclinicos '!Q2176&gt;60,3,'Paraclinicos '!Q2176&lt;=60,1)</f>
        <v/>
      </c>
      <c r="D2241" t="str">
        <f>IFERROR(IF(INDEX('BD Demog para scores enalazar'!BC$2:BC$3000,MATCH(Formulas!A2241,'BD Demog para scores enalazar'!A$2:A$3000,0))=0,"SI","NO"),"")</f>
        <v/>
      </c>
      <c r="E2241" t="str" cm="1">
        <f t="array" ref="E2241">_xlfn.IFS(D2241="","",D2241="SI",4,D2241="NO",1)</f>
        <v/>
      </c>
      <c r="F2241" t="str" cm="1">
        <f t="array" ref="F2241">_xlfn.IFS('Paraclinicos '!B2176="","",'Paraclinicos '!B2176&gt;1,1,'Paraclinicos '!B2176&lt;=1,3)</f>
        <v/>
      </c>
      <c r="G2241" t="str" cm="1">
        <f t="array" ref="G2241">_xlfn.IFS('Paraclinicos '!D2176="","",AND('Paraclinicos '!D2176&gt;=250,'Paraclinicos '!D2176&lt;=500),2,'Paraclinicos '!D2176&gt;500,3,'Paraclinicos '!D2176&lt;250,1)</f>
        <v/>
      </c>
      <c r="H2241" s="50" t="str">
        <f t="shared" si="103"/>
        <v/>
      </c>
      <c r="I2241" t="str" cm="1">
        <f t="array" ref="I2241">_xlfn.IFS('Paraclinicos '!Q2176="","",'Paraclinicos '!Q2176&gt;=65,1,'Paraclinicos '!Q2176&lt;65,0)</f>
        <v/>
      </c>
      <c r="J2241" t="str" cm="1">
        <f t="array" ref="J2241">_xlfn.IFS('Paraclinicos '!I2176="","",'Paraclinicos '!I2176&gt;7,1,'Paraclinicos '!I2176&lt;=7,0)</f>
        <v/>
      </c>
      <c r="K2241" t="str" cm="1">
        <f t="array" ref="K2241">_xlfn.IFS('Paraclinicos '!W2176="","",'Paraclinicos '!W2176&lt;=8,1,'Paraclinicos '!W2176&gt;8,0)</f>
        <v/>
      </c>
      <c r="L2241" t="str" cm="1">
        <f t="array" ref="L2241">_xlfn.IFS('Paraclinicos '!S2176="","",'Paraclinicos '!S2176&gt;=30,1,'Paraclinicos '!S2176&lt;30,0)</f>
        <v/>
      </c>
      <c r="M2241" t="str" cm="1">
        <f t="array" ref="M2241">_xlfn.IFS(OR('Paraclinicos '!T2176="",'Paraclinicos '!U2176=""),"",OR('Paraclinicos '!T2176&lt;=90,'Paraclinicos '!U2176&lt;=60),1,OR('Paraclinicos '!T2176&gt;90,'Paraclinicos '!U2176&gt;60),0)</f>
        <v/>
      </c>
      <c r="N2241" s="45" t="str">
        <f t="shared" si="104"/>
        <v/>
      </c>
      <c r="O2241" t="str" cm="1">
        <f t="array" ref="O2241">_xlfn.IFS(OR('Paraclinicos '!M2176="",'Paraclinicos '!N2176="",'Paraclinicos '!N2176=0),"",'Paraclinicos '!M2176/'Paraclinicos '!N2176&lt;100,4,'Paraclinicos '!M2176/'Paraclinicos '!N2176&lt;200,3,'Paraclinicos '!M2176/'Paraclinicos '!N2176&lt;300,2,'Paraclinicos '!M2176/'Paraclinicos '!N2176&lt;400,1,'Paraclinicos '!M2176/'Paraclinicos '!N2176&gt;=400,0)</f>
        <v/>
      </c>
      <c r="P2241" t="str" cm="1">
        <f t="array" ref="P2241">_xlfn.IFS('Paraclinicos '!C2176="","",'Paraclinicos '!C2176&lt;20,4,'Paraclinicos '!C2176&lt;50,3,'Paraclinicos '!C2176&lt;100,2,'Paraclinicos '!C2176&lt;150,1,'Paraclinicos '!C2176&gt;150,0)</f>
        <v/>
      </c>
      <c r="Q2241" t="str" cm="1">
        <f t="array" ref="Q2241">_xlfn.IFS('Paraclinicos '!O2176="","",'Paraclinicos '!O2176&lt;1.2,0,'Paraclinicos '!O2176&lt;2,1,'Paraclinicos '!O2176&lt;3.5,2,'Paraclinicos '!O2176&lt;5,3,'Paraclinicos '!O2176&gt;5,4)</f>
        <v/>
      </c>
      <c r="R2241" t="str" cm="1">
        <f t="array" ref="R2241">_xlfn.IFS('Paraclinicos '!J2176="","",'Paraclinicos '!J2176&lt;1.2,0,'Paraclinicos '!J2176&lt;2,1,'Paraclinicos '!J2176&lt;6,2,'Paraclinicos '!J2176&lt;12,3,'Paraclinicos '!J2176&gt;=12,4)</f>
        <v/>
      </c>
      <c r="S2241" t="str" cm="1">
        <f t="array" ref="S2241">_xlfn.IFS('Paraclinicos '!Y2176="","",'Paraclinicos '!Y2176&lt;70,1,'Paraclinicos '!Y2176&gt;=70,0)</f>
        <v/>
      </c>
      <c r="T2241" t="str" cm="1">
        <f t="array" ref="T2241">_xlfn.IFS('Paraclinicos '!W2176="","",'Paraclinicos '!W2176&lt;6,4,'Paraclinicos '!W2176&lt;10,3,'Paraclinicos '!W2176&lt;13,2,'Paraclinicos '!W2176&lt;15,1,'Paraclinicos '!W2176=15,0)</f>
        <v/>
      </c>
      <c r="U2241" s="54" t="str">
        <f t="shared" si="102"/>
        <v/>
      </c>
      <c r="V2241" t="str" cm="1">
        <f t="array" ref="V2241">_xlfn.IFS('Paraclinicos '!S2176="","",OR('Paraclinicos '!S2176&lt;=8,'Paraclinicos '!S2176&gt;=25),3,'Paraclinicos '!S2176&lt;12,1,'Paraclinicos '!S2176&lt;21,0,'Paraclinicos '!S2176&lt;25,2)</f>
        <v/>
      </c>
      <c r="W2241" t="str">
        <f>IFERROR(IF(INDEX('BD Demog para scores enalazar'!Y$2:'BD Demog para scores enalazar'!Y$3000,MATCH(Formulas!A2241,'BD Demog para scores enalazar'!A$2:'BD Demog para scores enalazar'!A$3000,0))=1,"SI","NO"),"")</f>
        <v/>
      </c>
      <c r="X2241" s="9" t="str">
        <f>IFERROR(IF(INDEX('BD Demog para scores enalazar'!AJ$2:'BD Demog para scores enalazar'!AJ$3000,MATCH(Formulas!A2241,'BD Demog para scores enalazar'!A$2:'BD Demog para scores enalazar'!A$3000,0))=1,"SI","NO"),"")</f>
        <v/>
      </c>
      <c r="Y2241" t="str" cm="1">
        <f t="array" ref="Y2241">IF(AND(W2241="NO",X2241="NO"),_xlfn.IFS('Paraclinicos '!K2176&lt;=91,3,'Paraclinicos '!K2176&lt;94,2,'Paraclinicos '!K2176&lt;96,1,'Paraclinicos '!K2176&gt;=96,0),"")</f>
        <v/>
      </c>
      <c r="Z2241" t="str" cm="1">
        <f t="array" ref="Z2241">IF(OR(W2241="SI",X2241="SI"),_xlfn.IFS(OR(AND('Paraclinicos '!K2177&lt;=83),AND('Paraclinicos '!K2177&gt;=97,AA2241=2)),3,OR(AND('Paraclinicos '!K2177&lt;=86),AND('Paraclinicos '!K2177&gt;=94,AA2241=2)),2,OR(AND('Paraclinicos '!K2177&lt;=88),AND('Paraclinicos '!K2177&gt;=92,AA2241=2)),1,OR(AND('Paraclinicos '!K2177&gt;=88,'Paraclinicos '!K2177&lt;=92),AND('Paraclinicos '!K2177&gt;=93,AA2241=0)),0),"")</f>
        <v/>
      </c>
      <c r="AA2241" t="str" cm="1">
        <f t="array" ref="AA2241">_xlfn.IFS('Paraclinicos '!E2176="","",'Paraclinicos '!E2176="Oxigeno",2,'Paraclinicos '!E2176="Aire",0)</f>
        <v/>
      </c>
    </row>
    <row r="2242" spans="1:27" x14ac:dyDescent="0.25">
      <c r="A2242">
        <f>'Paraclinicos '!A2177</f>
        <v>0</v>
      </c>
      <c r="B2242" s="3">
        <f>'Paraclinicos '!R2177</f>
        <v>0</v>
      </c>
      <c r="C2242" t="str" cm="1">
        <f t="array" ref="C2242">_xlfn.IFS('Paraclinicos '!Q2177="","",'Paraclinicos '!Q2177&gt;60,3,'Paraclinicos '!Q2177&lt;=60,1)</f>
        <v/>
      </c>
      <c r="D2242" t="str">
        <f>IFERROR(IF(INDEX('BD Demog para scores enalazar'!BC$2:BC$3000,MATCH(Formulas!A2242,'BD Demog para scores enalazar'!A$2:A$3000,0))=0,"SI","NO"),"")</f>
        <v/>
      </c>
      <c r="E2242" t="str" cm="1">
        <f t="array" ref="E2242">_xlfn.IFS(D2242="","",D2242="SI",4,D2242="NO",1)</f>
        <v/>
      </c>
      <c r="F2242" t="str" cm="1">
        <f t="array" ref="F2242">_xlfn.IFS('Paraclinicos '!B2177="","",'Paraclinicos '!B2177&gt;1,1,'Paraclinicos '!B2177&lt;=1,3)</f>
        <v/>
      </c>
      <c r="G2242" t="str" cm="1">
        <f t="array" ref="G2242">_xlfn.IFS('Paraclinicos '!D2177="","",AND('Paraclinicos '!D2177&gt;=250,'Paraclinicos '!D2177&lt;=500),2,'Paraclinicos '!D2177&gt;500,3,'Paraclinicos '!D2177&lt;250,1)</f>
        <v/>
      </c>
      <c r="H2242" s="50" t="str">
        <f t="shared" si="103"/>
        <v/>
      </c>
      <c r="I2242" t="str" cm="1">
        <f t="array" ref="I2242">_xlfn.IFS('Paraclinicos '!Q2177="","",'Paraclinicos '!Q2177&gt;=65,1,'Paraclinicos '!Q2177&lt;65,0)</f>
        <v/>
      </c>
      <c r="J2242" t="str" cm="1">
        <f t="array" ref="J2242">_xlfn.IFS('Paraclinicos '!I2177="","",'Paraclinicos '!I2177&gt;7,1,'Paraclinicos '!I2177&lt;=7,0)</f>
        <v/>
      </c>
      <c r="K2242" t="str" cm="1">
        <f t="array" ref="K2242">_xlfn.IFS('Paraclinicos '!W2177="","",'Paraclinicos '!W2177&lt;=8,1,'Paraclinicos '!W2177&gt;8,0)</f>
        <v/>
      </c>
      <c r="L2242" t="str" cm="1">
        <f t="array" ref="L2242">_xlfn.IFS('Paraclinicos '!S2177="","",'Paraclinicos '!S2177&gt;=30,1,'Paraclinicos '!S2177&lt;30,0)</f>
        <v/>
      </c>
      <c r="M2242" t="str" cm="1">
        <f t="array" ref="M2242">_xlfn.IFS(OR('Paraclinicos '!T2177="",'Paraclinicos '!U2177=""),"",OR('Paraclinicos '!T2177&lt;=90,'Paraclinicos '!U2177&lt;=60),1,OR('Paraclinicos '!T2177&gt;90,'Paraclinicos '!U2177&gt;60),0)</f>
        <v/>
      </c>
      <c r="N2242" s="45" t="str">
        <f t="shared" si="104"/>
        <v/>
      </c>
      <c r="O2242" t="str" cm="1">
        <f t="array" ref="O2242">_xlfn.IFS(OR('Paraclinicos '!M2177="",'Paraclinicos '!N2177="",'Paraclinicos '!N2177=0),"",'Paraclinicos '!M2177/'Paraclinicos '!N2177&lt;100,4,'Paraclinicos '!M2177/'Paraclinicos '!N2177&lt;200,3,'Paraclinicos '!M2177/'Paraclinicos '!N2177&lt;300,2,'Paraclinicos '!M2177/'Paraclinicos '!N2177&lt;400,1,'Paraclinicos '!M2177/'Paraclinicos '!N2177&gt;=400,0)</f>
        <v/>
      </c>
      <c r="P2242" t="str" cm="1">
        <f t="array" ref="P2242">_xlfn.IFS('Paraclinicos '!C2177="","",'Paraclinicos '!C2177&lt;20,4,'Paraclinicos '!C2177&lt;50,3,'Paraclinicos '!C2177&lt;100,2,'Paraclinicos '!C2177&lt;150,1,'Paraclinicos '!C2177&gt;150,0)</f>
        <v/>
      </c>
      <c r="Q2242" t="str" cm="1">
        <f t="array" ref="Q2242">_xlfn.IFS('Paraclinicos '!O2177="","",'Paraclinicos '!O2177&lt;1.2,0,'Paraclinicos '!O2177&lt;2,1,'Paraclinicos '!O2177&lt;3.5,2,'Paraclinicos '!O2177&lt;5,3,'Paraclinicos '!O2177&gt;5,4)</f>
        <v/>
      </c>
      <c r="R2242" t="str" cm="1">
        <f t="array" ref="R2242">_xlfn.IFS('Paraclinicos '!J2177="","",'Paraclinicos '!J2177&lt;1.2,0,'Paraclinicos '!J2177&lt;2,1,'Paraclinicos '!J2177&lt;6,2,'Paraclinicos '!J2177&lt;12,3,'Paraclinicos '!J2177&gt;=12,4)</f>
        <v/>
      </c>
      <c r="S2242" t="str" cm="1">
        <f t="array" ref="S2242">_xlfn.IFS('Paraclinicos '!Y2177="","",'Paraclinicos '!Y2177&lt;70,1,'Paraclinicos '!Y2177&gt;=70,0)</f>
        <v/>
      </c>
      <c r="T2242" t="str" cm="1">
        <f t="array" ref="T2242">_xlfn.IFS('Paraclinicos '!W2177="","",'Paraclinicos '!W2177&lt;6,4,'Paraclinicos '!W2177&lt;10,3,'Paraclinicos '!W2177&lt;13,2,'Paraclinicos '!W2177&lt;15,1,'Paraclinicos '!W2177=15,0)</f>
        <v/>
      </c>
      <c r="U2242" s="54" t="str">
        <f t="shared" si="102"/>
        <v/>
      </c>
      <c r="V2242" t="str" cm="1">
        <f t="array" ref="V2242">_xlfn.IFS('Paraclinicos '!S2177="","",OR('Paraclinicos '!S2177&lt;=8,'Paraclinicos '!S2177&gt;=25),3,'Paraclinicos '!S2177&lt;12,1,'Paraclinicos '!S2177&lt;21,0,'Paraclinicos '!S2177&lt;25,2)</f>
        <v/>
      </c>
      <c r="W2242" t="str">
        <f>IFERROR(IF(INDEX('BD Demog para scores enalazar'!Y$2:'BD Demog para scores enalazar'!Y$3000,MATCH(Formulas!A2242,'BD Demog para scores enalazar'!A$2:'BD Demog para scores enalazar'!A$3000,0))=1,"SI","NO"),"")</f>
        <v/>
      </c>
      <c r="X2242" s="9" t="str">
        <f>IFERROR(IF(INDEX('BD Demog para scores enalazar'!AJ$2:'BD Demog para scores enalazar'!AJ$3000,MATCH(Formulas!A2242,'BD Demog para scores enalazar'!A$2:'BD Demog para scores enalazar'!A$3000,0))=1,"SI","NO"),"")</f>
        <v/>
      </c>
      <c r="Y2242" t="str" cm="1">
        <f t="array" ref="Y2242">IF(AND(W2242="NO",X2242="NO"),_xlfn.IFS('Paraclinicos '!K2177&lt;=91,3,'Paraclinicos '!K2177&lt;94,2,'Paraclinicos '!K2177&lt;96,1,'Paraclinicos '!K2177&gt;=96,0),"")</f>
        <v/>
      </c>
      <c r="Z2242" t="str" cm="1">
        <f t="array" ref="Z2242">IF(OR(W2242="SI",X2242="SI"),_xlfn.IFS(OR(AND('Paraclinicos '!K2178&lt;=83),AND('Paraclinicos '!K2178&gt;=97,AA2242=2)),3,OR(AND('Paraclinicos '!K2178&lt;=86),AND('Paraclinicos '!K2178&gt;=94,AA2242=2)),2,OR(AND('Paraclinicos '!K2178&lt;=88),AND('Paraclinicos '!K2178&gt;=92,AA2242=2)),1,OR(AND('Paraclinicos '!K2178&gt;=88,'Paraclinicos '!K2178&lt;=92),AND('Paraclinicos '!K2178&gt;=93,AA2242=0)),0),"")</f>
        <v/>
      </c>
      <c r="AA2242" t="str" cm="1">
        <f t="array" ref="AA2242">_xlfn.IFS('Paraclinicos '!E2177="","",'Paraclinicos '!E2177="Oxigeno",2,'Paraclinicos '!E2177="Aire",0)</f>
        <v/>
      </c>
    </row>
    <row r="2243" spans="1:27" x14ac:dyDescent="0.25">
      <c r="A2243">
        <f>'Paraclinicos '!A2178</f>
        <v>0</v>
      </c>
      <c r="B2243" s="3">
        <f>'Paraclinicos '!R2178</f>
        <v>0</v>
      </c>
      <c r="C2243" t="str" cm="1">
        <f t="array" ref="C2243">_xlfn.IFS('Paraclinicos '!Q2178="","",'Paraclinicos '!Q2178&gt;60,3,'Paraclinicos '!Q2178&lt;=60,1)</f>
        <v/>
      </c>
      <c r="D2243" t="str">
        <f>IFERROR(IF(INDEX('BD Demog para scores enalazar'!BC$2:BC$3000,MATCH(Formulas!A2243,'BD Demog para scores enalazar'!A$2:A$3000,0))=0,"SI","NO"),"")</f>
        <v/>
      </c>
      <c r="E2243" t="str" cm="1">
        <f t="array" ref="E2243">_xlfn.IFS(D2243="","",D2243="SI",4,D2243="NO",1)</f>
        <v/>
      </c>
      <c r="F2243" t="str" cm="1">
        <f t="array" ref="F2243">_xlfn.IFS('Paraclinicos '!B2178="","",'Paraclinicos '!B2178&gt;1,1,'Paraclinicos '!B2178&lt;=1,3)</f>
        <v/>
      </c>
      <c r="G2243" t="str" cm="1">
        <f t="array" ref="G2243">_xlfn.IFS('Paraclinicos '!D2178="","",AND('Paraclinicos '!D2178&gt;=250,'Paraclinicos '!D2178&lt;=500),2,'Paraclinicos '!D2178&gt;500,3,'Paraclinicos '!D2178&lt;250,1)</f>
        <v/>
      </c>
      <c r="H2243" s="50" t="str">
        <f t="shared" si="103"/>
        <v/>
      </c>
      <c r="I2243" t="str" cm="1">
        <f t="array" ref="I2243">_xlfn.IFS('Paraclinicos '!Q2178="","",'Paraclinicos '!Q2178&gt;=65,1,'Paraclinicos '!Q2178&lt;65,0)</f>
        <v/>
      </c>
      <c r="J2243" t="str" cm="1">
        <f t="array" ref="J2243">_xlfn.IFS('Paraclinicos '!I2178="","",'Paraclinicos '!I2178&gt;7,1,'Paraclinicos '!I2178&lt;=7,0)</f>
        <v/>
      </c>
      <c r="K2243" t="str" cm="1">
        <f t="array" ref="K2243">_xlfn.IFS('Paraclinicos '!W2178="","",'Paraclinicos '!W2178&lt;=8,1,'Paraclinicos '!W2178&gt;8,0)</f>
        <v/>
      </c>
      <c r="L2243" t="str" cm="1">
        <f t="array" ref="L2243">_xlfn.IFS('Paraclinicos '!S2178="","",'Paraclinicos '!S2178&gt;=30,1,'Paraclinicos '!S2178&lt;30,0)</f>
        <v/>
      </c>
      <c r="M2243" t="str" cm="1">
        <f t="array" ref="M2243">_xlfn.IFS(OR('Paraclinicos '!T2178="",'Paraclinicos '!U2178=""),"",OR('Paraclinicos '!T2178&lt;=90,'Paraclinicos '!U2178&lt;=60),1,OR('Paraclinicos '!T2178&gt;90,'Paraclinicos '!U2178&gt;60),0)</f>
        <v/>
      </c>
      <c r="N2243" s="45" t="str">
        <f t="shared" si="104"/>
        <v/>
      </c>
      <c r="O2243" t="str" cm="1">
        <f t="array" ref="O2243">_xlfn.IFS(OR('Paraclinicos '!M2178="",'Paraclinicos '!N2178="",'Paraclinicos '!N2178=0),"",'Paraclinicos '!M2178/'Paraclinicos '!N2178&lt;100,4,'Paraclinicos '!M2178/'Paraclinicos '!N2178&lt;200,3,'Paraclinicos '!M2178/'Paraclinicos '!N2178&lt;300,2,'Paraclinicos '!M2178/'Paraclinicos '!N2178&lt;400,1,'Paraclinicos '!M2178/'Paraclinicos '!N2178&gt;=400,0)</f>
        <v/>
      </c>
      <c r="P2243" t="str" cm="1">
        <f t="array" ref="P2243">_xlfn.IFS('Paraclinicos '!C2178="","",'Paraclinicos '!C2178&lt;20,4,'Paraclinicos '!C2178&lt;50,3,'Paraclinicos '!C2178&lt;100,2,'Paraclinicos '!C2178&lt;150,1,'Paraclinicos '!C2178&gt;150,0)</f>
        <v/>
      </c>
      <c r="Q2243" t="str" cm="1">
        <f t="array" ref="Q2243">_xlfn.IFS('Paraclinicos '!O2178="","",'Paraclinicos '!O2178&lt;1.2,0,'Paraclinicos '!O2178&lt;2,1,'Paraclinicos '!O2178&lt;3.5,2,'Paraclinicos '!O2178&lt;5,3,'Paraclinicos '!O2178&gt;5,4)</f>
        <v/>
      </c>
      <c r="R2243" t="str" cm="1">
        <f t="array" ref="R2243">_xlfn.IFS('Paraclinicos '!J2178="","",'Paraclinicos '!J2178&lt;1.2,0,'Paraclinicos '!J2178&lt;2,1,'Paraclinicos '!J2178&lt;6,2,'Paraclinicos '!J2178&lt;12,3,'Paraclinicos '!J2178&gt;=12,4)</f>
        <v/>
      </c>
      <c r="S2243" t="str" cm="1">
        <f t="array" ref="S2243">_xlfn.IFS('Paraclinicos '!Y2178="","",'Paraclinicos '!Y2178&lt;70,1,'Paraclinicos '!Y2178&gt;=70,0)</f>
        <v/>
      </c>
      <c r="T2243" t="str" cm="1">
        <f t="array" ref="T2243">_xlfn.IFS('Paraclinicos '!W2178="","",'Paraclinicos '!W2178&lt;6,4,'Paraclinicos '!W2178&lt;10,3,'Paraclinicos '!W2178&lt;13,2,'Paraclinicos '!W2178&lt;15,1,'Paraclinicos '!W2178=15,0)</f>
        <v/>
      </c>
      <c r="U2243" s="54" t="str">
        <f t="shared" ref="U2243:U2306" si="105">IF(AND(O2243="",P2243="",Q2243="",R2243="",S2243="",T2243=""),"",SUM(O2243:T2243))</f>
        <v/>
      </c>
      <c r="V2243" t="str" cm="1">
        <f t="array" ref="V2243">_xlfn.IFS('Paraclinicos '!S2178="","",OR('Paraclinicos '!S2178&lt;=8,'Paraclinicos '!S2178&gt;=25),3,'Paraclinicos '!S2178&lt;12,1,'Paraclinicos '!S2178&lt;21,0,'Paraclinicos '!S2178&lt;25,2)</f>
        <v/>
      </c>
      <c r="W2243" t="str">
        <f>IFERROR(IF(INDEX('BD Demog para scores enalazar'!Y$2:'BD Demog para scores enalazar'!Y$3000,MATCH(Formulas!A2243,'BD Demog para scores enalazar'!A$2:'BD Demog para scores enalazar'!A$3000,0))=1,"SI","NO"),"")</f>
        <v/>
      </c>
      <c r="X2243" s="9" t="str">
        <f>IFERROR(IF(INDEX('BD Demog para scores enalazar'!AJ$2:'BD Demog para scores enalazar'!AJ$3000,MATCH(Formulas!A2243,'BD Demog para scores enalazar'!A$2:'BD Demog para scores enalazar'!A$3000,0))=1,"SI","NO"),"")</f>
        <v/>
      </c>
      <c r="Y2243" t="str" cm="1">
        <f t="array" ref="Y2243">IF(AND(W2243="NO",X2243="NO"),_xlfn.IFS('Paraclinicos '!K2178&lt;=91,3,'Paraclinicos '!K2178&lt;94,2,'Paraclinicos '!K2178&lt;96,1,'Paraclinicos '!K2178&gt;=96,0),"")</f>
        <v/>
      </c>
      <c r="Z2243" t="str" cm="1">
        <f t="array" ref="Z2243">IF(OR(W2243="SI",X2243="SI"),_xlfn.IFS(OR(AND('Paraclinicos '!K2179&lt;=83),AND('Paraclinicos '!K2179&gt;=97,AA2243=2)),3,OR(AND('Paraclinicos '!K2179&lt;=86),AND('Paraclinicos '!K2179&gt;=94,AA2243=2)),2,OR(AND('Paraclinicos '!K2179&lt;=88),AND('Paraclinicos '!K2179&gt;=92,AA2243=2)),1,OR(AND('Paraclinicos '!K2179&gt;=88,'Paraclinicos '!K2179&lt;=92),AND('Paraclinicos '!K2179&gt;=93,AA2243=0)),0),"")</f>
        <v/>
      </c>
      <c r="AA2243" t="str" cm="1">
        <f t="array" ref="AA2243">_xlfn.IFS('Paraclinicos '!E2178="","",'Paraclinicos '!E2178="Oxigeno",2,'Paraclinicos '!E2178="Aire",0)</f>
        <v/>
      </c>
    </row>
    <row r="2244" spans="1:27" x14ac:dyDescent="0.25">
      <c r="A2244">
        <f>'Paraclinicos '!A2179</f>
        <v>0</v>
      </c>
      <c r="B2244" s="3">
        <f>'Paraclinicos '!R2179</f>
        <v>0</v>
      </c>
      <c r="C2244" t="str" cm="1">
        <f t="array" ref="C2244">_xlfn.IFS('Paraclinicos '!Q2179="","",'Paraclinicos '!Q2179&gt;60,3,'Paraclinicos '!Q2179&lt;=60,1)</f>
        <v/>
      </c>
      <c r="D2244" t="str">
        <f>IFERROR(IF(INDEX('BD Demog para scores enalazar'!BC$2:BC$3000,MATCH(Formulas!A2244,'BD Demog para scores enalazar'!A$2:A$3000,0))=0,"SI","NO"),"")</f>
        <v/>
      </c>
      <c r="E2244" t="str" cm="1">
        <f t="array" ref="E2244">_xlfn.IFS(D2244="","",D2244="SI",4,D2244="NO",1)</f>
        <v/>
      </c>
      <c r="F2244" t="str" cm="1">
        <f t="array" ref="F2244">_xlfn.IFS('Paraclinicos '!B2179="","",'Paraclinicos '!B2179&gt;1,1,'Paraclinicos '!B2179&lt;=1,3)</f>
        <v/>
      </c>
      <c r="G2244" t="str" cm="1">
        <f t="array" ref="G2244">_xlfn.IFS('Paraclinicos '!D2179="","",AND('Paraclinicos '!D2179&gt;=250,'Paraclinicos '!D2179&lt;=500),2,'Paraclinicos '!D2179&gt;500,3,'Paraclinicos '!D2179&lt;250,1)</f>
        <v/>
      </c>
      <c r="H2244" s="50" t="str">
        <f t="shared" ref="H2244:H2307" si="106">IF(AND(C2244="",E2244="",F2244="",G2244=""),"",SUM(C2244,E2244:G2244))</f>
        <v/>
      </c>
      <c r="I2244" t="str" cm="1">
        <f t="array" ref="I2244">_xlfn.IFS('Paraclinicos '!Q2179="","",'Paraclinicos '!Q2179&gt;=65,1,'Paraclinicos '!Q2179&lt;65,0)</f>
        <v/>
      </c>
      <c r="J2244" t="str" cm="1">
        <f t="array" ref="J2244">_xlfn.IFS('Paraclinicos '!I2179="","",'Paraclinicos '!I2179&gt;7,1,'Paraclinicos '!I2179&lt;=7,0)</f>
        <v/>
      </c>
      <c r="K2244" t="str" cm="1">
        <f t="array" ref="K2244">_xlfn.IFS('Paraclinicos '!W2179="","",'Paraclinicos '!W2179&lt;=8,1,'Paraclinicos '!W2179&gt;8,0)</f>
        <v/>
      </c>
      <c r="L2244" t="str" cm="1">
        <f t="array" ref="L2244">_xlfn.IFS('Paraclinicos '!S2179="","",'Paraclinicos '!S2179&gt;=30,1,'Paraclinicos '!S2179&lt;30,0)</f>
        <v/>
      </c>
      <c r="M2244" t="str" cm="1">
        <f t="array" ref="M2244">_xlfn.IFS(OR('Paraclinicos '!T2179="",'Paraclinicos '!U2179=""),"",OR('Paraclinicos '!T2179&lt;=90,'Paraclinicos '!U2179&lt;=60),1,OR('Paraclinicos '!T2179&gt;90,'Paraclinicos '!U2179&gt;60),0)</f>
        <v/>
      </c>
      <c r="N2244" s="45" t="str">
        <f t="shared" ref="N2244:N2307" si="107">IF(AND(J2243="",J2244="",K2244="",L2244="",M2244=""),"",SUM(J2243:M2244))</f>
        <v/>
      </c>
      <c r="O2244" t="str" cm="1">
        <f t="array" ref="O2244">_xlfn.IFS(OR('Paraclinicos '!M2179="",'Paraclinicos '!N2179="",'Paraclinicos '!N2179=0),"",'Paraclinicos '!M2179/'Paraclinicos '!N2179&lt;100,4,'Paraclinicos '!M2179/'Paraclinicos '!N2179&lt;200,3,'Paraclinicos '!M2179/'Paraclinicos '!N2179&lt;300,2,'Paraclinicos '!M2179/'Paraclinicos '!N2179&lt;400,1,'Paraclinicos '!M2179/'Paraclinicos '!N2179&gt;=400,0)</f>
        <v/>
      </c>
      <c r="P2244" t="str" cm="1">
        <f t="array" ref="P2244">_xlfn.IFS('Paraclinicos '!C2179="","",'Paraclinicos '!C2179&lt;20,4,'Paraclinicos '!C2179&lt;50,3,'Paraclinicos '!C2179&lt;100,2,'Paraclinicos '!C2179&lt;150,1,'Paraclinicos '!C2179&gt;150,0)</f>
        <v/>
      </c>
      <c r="Q2244" t="str" cm="1">
        <f t="array" ref="Q2244">_xlfn.IFS('Paraclinicos '!O2179="","",'Paraclinicos '!O2179&lt;1.2,0,'Paraclinicos '!O2179&lt;2,1,'Paraclinicos '!O2179&lt;3.5,2,'Paraclinicos '!O2179&lt;5,3,'Paraclinicos '!O2179&gt;5,4)</f>
        <v/>
      </c>
      <c r="R2244" t="str" cm="1">
        <f t="array" ref="R2244">_xlfn.IFS('Paraclinicos '!J2179="","",'Paraclinicos '!J2179&lt;1.2,0,'Paraclinicos '!J2179&lt;2,1,'Paraclinicos '!J2179&lt;6,2,'Paraclinicos '!J2179&lt;12,3,'Paraclinicos '!J2179&gt;=12,4)</f>
        <v/>
      </c>
      <c r="S2244" t="str" cm="1">
        <f t="array" ref="S2244">_xlfn.IFS('Paraclinicos '!Y2179="","",'Paraclinicos '!Y2179&lt;70,1,'Paraclinicos '!Y2179&gt;=70,0)</f>
        <v/>
      </c>
      <c r="T2244" t="str" cm="1">
        <f t="array" ref="T2244">_xlfn.IFS('Paraclinicos '!W2179="","",'Paraclinicos '!W2179&lt;6,4,'Paraclinicos '!W2179&lt;10,3,'Paraclinicos '!W2179&lt;13,2,'Paraclinicos '!W2179&lt;15,1,'Paraclinicos '!W2179=15,0)</f>
        <v/>
      </c>
      <c r="U2244" s="54" t="str">
        <f t="shared" si="105"/>
        <v/>
      </c>
      <c r="V2244" t="str" cm="1">
        <f t="array" ref="V2244">_xlfn.IFS('Paraclinicos '!S2179="","",OR('Paraclinicos '!S2179&lt;=8,'Paraclinicos '!S2179&gt;=25),3,'Paraclinicos '!S2179&lt;12,1,'Paraclinicos '!S2179&lt;21,0,'Paraclinicos '!S2179&lt;25,2)</f>
        <v/>
      </c>
      <c r="W2244" t="str">
        <f>IFERROR(IF(INDEX('BD Demog para scores enalazar'!Y$2:'BD Demog para scores enalazar'!Y$3000,MATCH(Formulas!A2244,'BD Demog para scores enalazar'!A$2:'BD Demog para scores enalazar'!A$3000,0))=1,"SI","NO"),"")</f>
        <v/>
      </c>
      <c r="X2244" s="9" t="str">
        <f>IFERROR(IF(INDEX('BD Demog para scores enalazar'!AJ$2:'BD Demog para scores enalazar'!AJ$3000,MATCH(Formulas!A2244,'BD Demog para scores enalazar'!A$2:'BD Demog para scores enalazar'!A$3000,0))=1,"SI","NO"),"")</f>
        <v/>
      </c>
      <c r="Y2244" t="str" cm="1">
        <f t="array" ref="Y2244">IF(AND(W2244="NO",X2244="NO"),_xlfn.IFS('Paraclinicos '!K2179&lt;=91,3,'Paraclinicos '!K2179&lt;94,2,'Paraclinicos '!K2179&lt;96,1,'Paraclinicos '!K2179&gt;=96,0),"")</f>
        <v/>
      </c>
      <c r="Z2244" t="str" cm="1">
        <f t="array" ref="Z2244">IF(OR(W2244="SI",X2244="SI"),_xlfn.IFS(OR(AND('Paraclinicos '!K2180&lt;=83),AND('Paraclinicos '!K2180&gt;=97,AA2244=2)),3,OR(AND('Paraclinicos '!K2180&lt;=86),AND('Paraclinicos '!K2180&gt;=94,AA2244=2)),2,OR(AND('Paraclinicos '!K2180&lt;=88),AND('Paraclinicos '!K2180&gt;=92,AA2244=2)),1,OR(AND('Paraclinicos '!K2180&gt;=88,'Paraclinicos '!K2180&lt;=92),AND('Paraclinicos '!K2180&gt;=93,AA2244=0)),0),"")</f>
        <v/>
      </c>
      <c r="AA2244" t="str" cm="1">
        <f t="array" ref="AA2244">_xlfn.IFS('Paraclinicos '!E2179="","",'Paraclinicos '!E2179="Oxigeno",2,'Paraclinicos '!E2179="Aire",0)</f>
        <v/>
      </c>
    </row>
    <row r="2245" spans="1:27" x14ac:dyDescent="0.25">
      <c r="A2245">
        <f>'Paraclinicos '!A2180</f>
        <v>0</v>
      </c>
      <c r="B2245" s="3">
        <f>'Paraclinicos '!R2180</f>
        <v>0</v>
      </c>
      <c r="C2245" t="str" cm="1">
        <f t="array" ref="C2245">_xlfn.IFS('Paraclinicos '!Q2180="","",'Paraclinicos '!Q2180&gt;60,3,'Paraclinicos '!Q2180&lt;=60,1)</f>
        <v/>
      </c>
      <c r="D2245" t="str">
        <f>IFERROR(IF(INDEX('BD Demog para scores enalazar'!BC$2:BC$3000,MATCH(Formulas!A2245,'BD Demog para scores enalazar'!A$2:A$3000,0))=0,"SI","NO"),"")</f>
        <v/>
      </c>
      <c r="E2245" t="str" cm="1">
        <f t="array" ref="E2245">_xlfn.IFS(D2245="","",D2245="SI",4,D2245="NO",1)</f>
        <v/>
      </c>
      <c r="F2245" t="str" cm="1">
        <f t="array" ref="F2245">_xlfn.IFS('Paraclinicos '!B2180="","",'Paraclinicos '!B2180&gt;1,1,'Paraclinicos '!B2180&lt;=1,3)</f>
        <v/>
      </c>
      <c r="G2245" t="str" cm="1">
        <f t="array" ref="G2245">_xlfn.IFS('Paraclinicos '!D2180="","",AND('Paraclinicos '!D2180&gt;=250,'Paraclinicos '!D2180&lt;=500),2,'Paraclinicos '!D2180&gt;500,3,'Paraclinicos '!D2180&lt;250,1)</f>
        <v/>
      </c>
      <c r="H2245" s="50" t="str">
        <f t="shared" si="106"/>
        <v/>
      </c>
      <c r="I2245" t="str" cm="1">
        <f t="array" ref="I2245">_xlfn.IFS('Paraclinicos '!Q2180="","",'Paraclinicos '!Q2180&gt;=65,1,'Paraclinicos '!Q2180&lt;65,0)</f>
        <v/>
      </c>
      <c r="J2245" t="str" cm="1">
        <f t="array" ref="J2245">_xlfn.IFS('Paraclinicos '!I2180="","",'Paraclinicos '!I2180&gt;7,1,'Paraclinicos '!I2180&lt;=7,0)</f>
        <v/>
      </c>
      <c r="K2245" t="str" cm="1">
        <f t="array" ref="K2245">_xlfn.IFS('Paraclinicos '!W2180="","",'Paraclinicos '!W2180&lt;=8,1,'Paraclinicos '!W2180&gt;8,0)</f>
        <v/>
      </c>
      <c r="L2245" t="str" cm="1">
        <f t="array" ref="L2245">_xlfn.IFS('Paraclinicos '!S2180="","",'Paraclinicos '!S2180&gt;=30,1,'Paraclinicos '!S2180&lt;30,0)</f>
        <v/>
      </c>
      <c r="M2245" t="str" cm="1">
        <f t="array" ref="M2245">_xlfn.IFS(OR('Paraclinicos '!T2180="",'Paraclinicos '!U2180=""),"",OR('Paraclinicos '!T2180&lt;=90,'Paraclinicos '!U2180&lt;=60),1,OR('Paraclinicos '!T2180&gt;90,'Paraclinicos '!U2180&gt;60),0)</f>
        <v/>
      </c>
      <c r="N2245" s="45" t="str">
        <f t="shared" si="107"/>
        <v/>
      </c>
      <c r="O2245" t="str" cm="1">
        <f t="array" ref="O2245">_xlfn.IFS(OR('Paraclinicos '!M2180="",'Paraclinicos '!N2180="",'Paraclinicos '!N2180=0),"",'Paraclinicos '!M2180/'Paraclinicos '!N2180&lt;100,4,'Paraclinicos '!M2180/'Paraclinicos '!N2180&lt;200,3,'Paraclinicos '!M2180/'Paraclinicos '!N2180&lt;300,2,'Paraclinicos '!M2180/'Paraclinicos '!N2180&lt;400,1,'Paraclinicos '!M2180/'Paraclinicos '!N2180&gt;=400,0)</f>
        <v/>
      </c>
      <c r="P2245" t="str" cm="1">
        <f t="array" ref="P2245">_xlfn.IFS('Paraclinicos '!C2180="","",'Paraclinicos '!C2180&lt;20,4,'Paraclinicos '!C2180&lt;50,3,'Paraclinicos '!C2180&lt;100,2,'Paraclinicos '!C2180&lt;150,1,'Paraclinicos '!C2180&gt;150,0)</f>
        <v/>
      </c>
      <c r="Q2245" t="str" cm="1">
        <f t="array" ref="Q2245">_xlfn.IFS('Paraclinicos '!O2180="","",'Paraclinicos '!O2180&lt;1.2,0,'Paraclinicos '!O2180&lt;2,1,'Paraclinicos '!O2180&lt;3.5,2,'Paraclinicos '!O2180&lt;5,3,'Paraclinicos '!O2180&gt;5,4)</f>
        <v/>
      </c>
      <c r="R2245" t="str" cm="1">
        <f t="array" ref="R2245">_xlfn.IFS('Paraclinicos '!J2180="","",'Paraclinicos '!J2180&lt;1.2,0,'Paraclinicos '!J2180&lt;2,1,'Paraclinicos '!J2180&lt;6,2,'Paraclinicos '!J2180&lt;12,3,'Paraclinicos '!J2180&gt;=12,4)</f>
        <v/>
      </c>
      <c r="S2245" t="str" cm="1">
        <f t="array" ref="S2245">_xlfn.IFS('Paraclinicos '!Y2180="","",'Paraclinicos '!Y2180&lt;70,1,'Paraclinicos '!Y2180&gt;=70,0)</f>
        <v/>
      </c>
      <c r="T2245" t="str" cm="1">
        <f t="array" ref="T2245">_xlfn.IFS('Paraclinicos '!W2180="","",'Paraclinicos '!W2180&lt;6,4,'Paraclinicos '!W2180&lt;10,3,'Paraclinicos '!W2180&lt;13,2,'Paraclinicos '!W2180&lt;15,1,'Paraclinicos '!W2180=15,0)</f>
        <v/>
      </c>
      <c r="U2245" s="54" t="str">
        <f t="shared" si="105"/>
        <v/>
      </c>
      <c r="V2245" t="str" cm="1">
        <f t="array" ref="V2245">_xlfn.IFS('Paraclinicos '!S2180="","",OR('Paraclinicos '!S2180&lt;=8,'Paraclinicos '!S2180&gt;=25),3,'Paraclinicos '!S2180&lt;12,1,'Paraclinicos '!S2180&lt;21,0,'Paraclinicos '!S2180&lt;25,2)</f>
        <v/>
      </c>
      <c r="W2245" t="str">
        <f>IFERROR(IF(INDEX('BD Demog para scores enalazar'!Y$2:'BD Demog para scores enalazar'!Y$3000,MATCH(Formulas!A2245,'BD Demog para scores enalazar'!A$2:'BD Demog para scores enalazar'!A$3000,0))=1,"SI","NO"),"")</f>
        <v/>
      </c>
      <c r="X2245" s="9" t="str">
        <f>IFERROR(IF(INDEX('BD Demog para scores enalazar'!AJ$2:'BD Demog para scores enalazar'!AJ$3000,MATCH(Formulas!A2245,'BD Demog para scores enalazar'!A$2:'BD Demog para scores enalazar'!A$3000,0))=1,"SI","NO"),"")</f>
        <v/>
      </c>
      <c r="Y2245" t="str" cm="1">
        <f t="array" ref="Y2245">IF(AND(W2245="NO",X2245="NO"),_xlfn.IFS('Paraclinicos '!K2180&lt;=91,3,'Paraclinicos '!K2180&lt;94,2,'Paraclinicos '!K2180&lt;96,1,'Paraclinicos '!K2180&gt;=96,0),"")</f>
        <v/>
      </c>
      <c r="Z2245" t="str" cm="1">
        <f t="array" ref="Z2245">IF(OR(W2245="SI",X2245="SI"),_xlfn.IFS(OR(AND('Paraclinicos '!K2181&lt;=83),AND('Paraclinicos '!K2181&gt;=97,AA2245=2)),3,OR(AND('Paraclinicos '!K2181&lt;=86),AND('Paraclinicos '!K2181&gt;=94,AA2245=2)),2,OR(AND('Paraclinicos '!K2181&lt;=88),AND('Paraclinicos '!K2181&gt;=92,AA2245=2)),1,OR(AND('Paraclinicos '!K2181&gt;=88,'Paraclinicos '!K2181&lt;=92),AND('Paraclinicos '!K2181&gt;=93,AA2245=0)),0),"")</f>
        <v/>
      </c>
      <c r="AA2245" t="str" cm="1">
        <f t="array" ref="AA2245">_xlfn.IFS('Paraclinicos '!E2180="","",'Paraclinicos '!E2180="Oxigeno",2,'Paraclinicos '!E2180="Aire",0)</f>
        <v/>
      </c>
    </row>
    <row r="2246" spans="1:27" x14ac:dyDescent="0.25">
      <c r="A2246">
        <f>'Paraclinicos '!A2181</f>
        <v>0</v>
      </c>
      <c r="B2246" s="3">
        <f>'Paraclinicos '!R2181</f>
        <v>0</v>
      </c>
      <c r="C2246" t="str" cm="1">
        <f t="array" ref="C2246">_xlfn.IFS('Paraclinicos '!Q2181="","",'Paraclinicos '!Q2181&gt;60,3,'Paraclinicos '!Q2181&lt;=60,1)</f>
        <v/>
      </c>
      <c r="D2246" t="str">
        <f>IFERROR(IF(INDEX('BD Demog para scores enalazar'!BC$2:BC$3000,MATCH(Formulas!A2246,'BD Demog para scores enalazar'!A$2:A$3000,0))=0,"SI","NO"),"")</f>
        <v/>
      </c>
      <c r="E2246" t="str" cm="1">
        <f t="array" ref="E2246">_xlfn.IFS(D2246="","",D2246="SI",4,D2246="NO",1)</f>
        <v/>
      </c>
      <c r="F2246" t="str" cm="1">
        <f t="array" ref="F2246">_xlfn.IFS('Paraclinicos '!B2181="","",'Paraclinicos '!B2181&gt;1,1,'Paraclinicos '!B2181&lt;=1,3)</f>
        <v/>
      </c>
      <c r="G2246" t="str" cm="1">
        <f t="array" ref="G2246">_xlfn.IFS('Paraclinicos '!D2181="","",AND('Paraclinicos '!D2181&gt;=250,'Paraclinicos '!D2181&lt;=500),2,'Paraclinicos '!D2181&gt;500,3,'Paraclinicos '!D2181&lt;250,1)</f>
        <v/>
      </c>
      <c r="H2246" s="50" t="str">
        <f t="shared" si="106"/>
        <v/>
      </c>
      <c r="I2246" t="str" cm="1">
        <f t="array" ref="I2246">_xlfn.IFS('Paraclinicos '!Q2181="","",'Paraclinicos '!Q2181&gt;=65,1,'Paraclinicos '!Q2181&lt;65,0)</f>
        <v/>
      </c>
      <c r="J2246" t="str" cm="1">
        <f t="array" ref="J2246">_xlfn.IFS('Paraclinicos '!I2181="","",'Paraclinicos '!I2181&gt;7,1,'Paraclinicos '!I2181&lt;=7,0)</f>
        <v/>
      </c>
      <c r="K2246" t="str" cm="1">
        <f t="array" ref="K2246">_xlfn.IFS('Paraclinicos '!W2181="","",'Paraclinicos '!W2181&lt;=8,1,'Paraclinicos '!W2181&gt;8,0)</f>
        <v/>
      </c>
      <c r="L2246" t="str" cm="1">
        <f t="array" ref="L2246">_xlfn.IFS('Paraclinicos '!S2181="","",'Paraclinicos '!S2181&gt;=30,1,'Paraclinicos '!S2181&lt;30,0)</f>
        <v/>
      </c>
      <c r="M2246" t="str" cm="1">
        <f t="array" ref="M2246">_xlfn.IFS(OR('Paraclinicos '!T2181="",'Paraclinicos '!U2181=""),"",OR('Paraclinicos '!T2181&lt;=90,'Paraclinicos '!U2181&lt;=60),1,OR('Paraclinicos '!T2181&gt;90,'Paraclinicos '!U2181&gt;60),0)</f>
        <v/>
      </c>
      <c r="N2246" s="45" t="str">
        <f t="shared" si="107"/>
        <v/>
      </c>
      <c r="O2246" t="str" cm="1">
        <f t="array" ref="O2246">_xlfn.IFS(OR('Paraclinicos '!M2181="",'Paraclinicos '!N2181="",'Paraclinicos '!N2181=0),"",'Paraclinicos '!M2181/'Paraclinicos '!N2181&lt;100,4,'Paraclinicos '!M2181/'Paraclinicos '!N2181&lt;200,3,'Paraclinicos '!M2181/'Paraclinicos '!N2181&lt;300,2,'Paraclinicos '!M2181/'Paraclinicos '!N2181&lt;400,1,'Paraclinicos '!M2181/'Paraclinicos '!N2181&gt;=400,0)</f>
        <v/>
      </c>
      <c r="P2246" t="str" cm="1">
        <f t="array" ref="P2246">_xlfn.IFS('Paraclinicos '!C2181="","",'Paraclinicos '!C2181&lt;20,4,'Paraclinicos '!C2181&lt;50,3,'Paraclinicos '!C2181&lt;100,2,'Paraclinicos '!C2181&lt;150,1,'Paraclinicos '!C2181&gt;150,0)</f>
        <v/>
      </c>
      <c r="Q2246" t="str" cm="1">
        <f t="array" ref="Q2246">_xlfn.IFS('Paraclinicos '!O2181="","",'Paraclinicos '!O2181&lt;1.2,0,'Paraclinicos '!O2181&lt;2,1,'Paraclinicos '!O2181&lt;3.5,2,'Paraclinicos '!O2181&lt;5,3,'Paraclinicos '!O2181&gt;5,4)</f>
        <v/>
      </c>
      <c r="R2246" t="str" cm="1">
        <f t="array" ref="R2246">_xlfn.IFS('Paraclinicos '!J2181="","",'Paraclinicos '!J2181&lt;1.2,0,'Paraclinicos '!J2181&lt;2,1,'Paraclinicos '!J2181&lt;6,2,'Paraclinicos '!J2181&lt;12,3,'Paraclinicos '!J2181&gt;=12,4)</f>
        <v/>
      </c>
      <c r="S2246" t="str" cm="1">
        <f t="array" ref="S2246">_xlfn.IFS('Paraclinicos '!Y2181="","",'Paraclinicos '!Y2181&lt;70,1,'Paraclinicos '!Y2181&gt;=70,0)</f>
        <v/>
      </c>
      <c r="T2246" t="str" cm="1">
        <f t="array" ref="T2246">_xlfn.IFS('Paraclinicos '!W2181="","",'Paraclinicos '!W2181&lt;6,4,'Paraclinicos '!W2181&lt;10,3,'Paraclinicos '!W2181&lt;13,2,'Paraclinicos '!W2181&lt;15,1,'Paraclinicos '!W2181=15,0)</f>
        <v/>
      </c>
      <c r="U2246" s="54" t="str">
        <f t="shared" si="105"/>
        <v/>
      </c>
      <c r="V2246" t="str" cm="1">
        <f t="array" ref="V2246">_xlfn.IFS('Paraclinicos '!S2181="","",OR('Paraclinicos '!S2181&lt;=8,'Paraclinicos '!S2181&gt;=25),3,'Paraclinicos '!S2181&lt;12,1,'Paraclinicos '!S2181&lt;21,0,'Paraclinicos '!S2181&lt;25,2)</f>
        <v/>
      </c>
      <c r="W2246" t="str">
        <f>IFERROR(IF(INDEX('BD Demog para scores enalazar'!Y$2:'BD Demog para scores enalazar'!Y$3000,MATCH(Formulas!A2246,'BD Demog para scores enalazar'!A$2:'BD Demog para scores enalazar'!A$3000,0))=1,"SI","NO"),"")</f>
        <v/>
      </c>
      <c r="X2246" s="9" t="str">
        <f>IFERROR(IF(INDEX('BD Demog para scores enalazar'!AJ$2:'BD Demog para scores enalazar'!AJ$3000,MATCH(Formulas!A2246,'BD Demog para scores enalazar'!A$2:'BD Demog para scores enalazar'!A$3000,0))=1,"SI","NO"),"")</f>
        <v/>
      </c>
      <c r="Y2246" t="str" cm="1">
        <f t="array" ref="Y2246">IF(AND(W2246="NO",X2246="NO"),_xlfn.IFS('Paraclinicos '!K2181&lt;=91,3,'Paraclinicos '!K2181&lt;94,2,'Paraclinicos '!K2181&lt;96,1,'Paraclinicos '!K2181&gt;=96,0),"")</f>
        <v/>
      </c>
      <c r="Z2246" t="str" cm="1">
        <f t="array" ref="Z2246">IF(OR(W2246="SI",X2246="SI"),_xlfn.IFS(OR(AND('Paraclinicos '!K2182&lt;=83),AND('Paraclinicos '!K2182&gt;=97,AA2246=2)),3,OR(AND('Paraclinicos '!K2182&lt;=86),AND('Paraclinicos '!K2182&gt;=94,AA2246=2)),2,OR(AND('Paraclinicos '!K2182&lt;=88),AND('Paraclinicos '!K2182&gt;=92,AA2246=2)),1,OR(AND('Paraclinicos '!K2182&gt;=88,'Paraclinicos '!K2182&lt;=92),AND('Paraclinicos '!K2182&gt;=93,AA2246=0)),0),"")</f>
        <v/>
      </c>
      <c r="AA2246" t="str" cm="1">
        <f t="array" ref="AA2246">_xlfn.IFS('Paraclinicos '!E2181="","",'Paraclinicos '!E2181="Oxigeno",2,'Paraclinicos '!E2181="Aire",0)</f>
        <v/>
      </c>
    </row>
    <row r="2247" spans="1:27" x14ac:dyDescent="0.25">
      <c r="A2247">
        <f>'Paraclinicos '!A2182</f>
        <v>0</v>
      </c>
      <c r="B2247" s="3">
        <f>'Paraclinicos '!R2182</f>
        <v>0</v>
      </c>
      <c r="C2247" t="str" cm="1">
        <f t="array" ref="C2247">_xlfn.IFS('Paraclinicos '!Q2182="","",'Paraclinicos '!Q2182&gt;60,3,'Paraclinicos '!Q2182&lt;=60,1)</f>
        <v/>
      </c>
      <c r="D2247" t="str">
        <f>IFERROR(IF(INDEX('BD Demog para scores enalazar'!BC$2:BC$3000,MATCH(Formulas!A2247,'BD Demog para scores enalazar'!A$2:A$3000,0))=0,"SI","NO"),"")</f>
        <v/>
      </c>
      <c r="E2247" t="str" cm="1">
        <f t="array" ref="E2247">_xlfn.IFS(D2247="","",D2247="SI",4,D2247="NO",1)</f>
        <v/>
      </c>
      <c r="F2247" t="str" cm="1">
        <f t="array" ref="F2247">_xlfn.IFS('Paraclinicos '!B2182="","",'Paraclinicos '!B2182&gt;1,1,'Paraclinicos '!B2182&lt;=1,3)</f>
        <v/>
      </c>
      <c r="G2247" t="str" cm="1">
        <f t="array" ref="G2247">_xlfn.IFS('Paraclinicos '!D2182="","",AND('Paraclinicos '!D2182&gt;=250,'Paraclinicos '!D2182&lt;=500),2,'Paraclinicos '!D2182&gt;500,3,'Paraclinicos '!D2182&lt;250,1)</f>
        <v/>
      </c>
      <c r="H2247" s="50" t="str">
        <f t="shared" si="106"/>
        <v/>
      </c>
      <c r="I2247" t="str" cm="1">
        <f t="array" ref="I2247">_xlfn.IFS('Paraclinicos '!Q2182="","",'Paraclinicos '!Q2182&gt;=65,1,'Paraclinicos '!Q2182&lt;65,0)</f>
        <v/>
      </c>
      <c r="J2247" t="str" cm="1">
        <f t="array" ref="J2247">_xlfn.IFS('Paraclinicos '!I2182="","",'Paraclinicos '!I2182&gt;7,1,'Paraclinicos '!I2182&lt;=7,0)</f>
        <v/>
      </c>
      <c r="K2247" t="str" cm="1">
        <f t="array" ref="K2247">_xlfn.IFS('Paraclinicos '!W2182="","",'Paraclinicos '!W2182&lt;=8,1,'Paraclinicos '!W2182&gt;8,0)</f>
        <v/>
      </c>
      <c r="L2247" t="str" cm="1">
        <f t="array" ref="L2247">_xlfn.IFS('Paraclinicos '!S2182="","",'Paraclinicos '!S2182&gt;=30,1,'Paraclinicos '!S2182&lt;30,0)</f>
        <v/>
      </c>
      <c r="M2247" t="str" cm="1">
        <f t="array" ref="M2247">_xlfn.IFS(OR('Paraclinicos '!T2182="",'Paraclinicos '!U2182=""),"",OR('Paraclinicos '!T2182&lt;=90,'Paraclinicos '!U2182&lt;=60),1,OR('Paraclinicos '!T2182&gt;90,'Paraclinicos '!U2182&gt;60),0)</f>
        <v/>
      </c>
      <c r="N2247" s="45" t="str">
        <f t="shared" si="107"/>
        <v/>
      </c>
      <c r="O2247" t="str" cm="1">
        <f t="array" ref="O2247">_xlfn.IFS(OR('Paraclinicos '!M2182="",'Paraclinicos '!N2182="",'Paraclinicos '!N2182=0),"",'Paraclinicos '!M2182/'Paraclinicos '!N2182&lt;100,4,'Paraclinicos '!M2182/'Paraclinicos '!N2182&lt;200,3,'Paraclinicos '!M2182/'Paraclinicos '!N2182&lt;300,2,'Paraclinicos '!M2182/'Paraclinicos '!N2182&lt;400,1,'Paraclinicos '!M2182/'Paraclinicos '!N2182&gt;=400,0)</f>
        <v/>
      </c>
      <c r="P2247" t="str" cm="1">
        <f t="array" ref="P2247">_xlfn.IFS('Paraclinicos '!C2182="","",'Paraclinicos '!C2182&lt;20,4,'Paraclinicos '!C2182&lt;50,3,'Paraclinicos '!C2182&lt;100,2,'Paraclinicos '!C2182&lt;150,1,'Paraclinicos '!C2182&gt;150,0)</f>
        <v/>
      </c>
      <c r="Q2247" t="str" cm="1">
        <f t="array" ref="Q2247">_xlfn.IFS('Paraclinicos '!O2182="","",'Paraclinicos '!O2182&lt;1.2,0,'Paraclinicos '!O2182&lt;2,1,'Paraclinicos '!O2182&lt;3.5,2,'Paraclinicos '!O2182&lt;5,3,'Paraclinicos '!O2182&gt;5,4)</f>
        <v/>
      </c>
      <c r="R2247" t="str" cm="1">
        <f t="array" ref="R2247">_xlfn.IFS('Paraclinicos '!J2182="","",'Paraclinicos '!J2182&lt;1.2,0,'Paraclinicos '!J2182&lt;2,1,'Paraclinicos '!J2182&lt;6,2,'Paraclinicos '!J2182&lt;12,3,'Paraclinicos '!J2182&gt;=12,4)</f>
        <v/>
      </c>
      <c r="S2247" t="str" cm="1">
        <f t="array" ref="S2247">_xlfn.IFS('Paraclinicos '!Y2182="","",'Paraclinicos '!Y2182&lt;70,1,'Paraclinicos '!Y2182&gt;=70,0)</f>
        <v/>
      </c>
      <c r="T2247" t="str" cm="1">
        <f t="array" ref="T2247">_xlfn.IFS('Paraclinicos '!W2182="","",'Paraclinicos '!W2182&lt;6,4,'Paraclinicos '!W2182&lt;10,3,'Paraclinicos '!W2182&lt;13,2,'Paraclinicos '!W2182&lt;15,1,'Paraclinicos '!W2182=15,0)</f>
        <v/>
      </c>
      <c r="U2247" s="54" t="str">
        <f t="shared" si="105"/>
        <v/>
      </c>
      <c r="V2247" t="str" cm="1">
        <f t="array" ref="V2247">_xlfn.IFS('Paraclinicos '!S2182="","",OR('Paraclinicos '!S2182&lt;=8,'Paraclinicos '!S2182&gt;=25),3,'Paraclinicos '!S2182&lt;12,1,'Paraclinicos '!S2182&lt;21,0,'Paraclinicos '!S2182&lt;25,2)</f>
        <v/>
      </c>
      <c r="W2247" t="str">
        <f>IFERROR(IF(INDEX('BD Demog para scores enalazar'!Y$2:'BD Demog para scores enalazar'!Y$3000,MATCH(Formulas!A2247,'BD Demog para scores enalazar'!A$2:'BD Demog para scores enalazar'!A$3000,0))=1,"SI","NO"),"")</f>
        <v/>
      </c>
      <c r="X2247" s="9" t="str">
        <f>IFERROR(IF(INDEX('BD Demog para scores enalazar'!AJ$2:'BD Demog para scores enalazar'!AJ$3000,MATCH(Formulas!A2247,'BD Demog para scores enalazar'!A$2:'BD Demog para scores enalazar'!A$3000,0))=1,"SI","NO"),"")</f>
        <v/>
      </c>
      <c r="Y2247" t="str" cm="1">
        <f t="array" ref="Y2247">IF(AND(W2247="NO",X2247="NO"),_xlfn.IFS('Paraclinicos '!K2182&lt;=91,3,'Paraclinicos '!K2182&lt;94,2,'Paraclinicos '!K2182&lt;96,1,'Paraclinicos '!K2182&gt;=96,0),"")</f>
        <v/>
      </c>
      <c r="Z2247" t="str" cm="1">
        <f t="array" ref="Z2247">IF(OR(W2247="SI",X2247="SI"),_xlfn.IFS(OR(AND('Paraclinicos '!K2183&lt;=83),AND('Paraclinicos '!K2183&gt;=97,AA2247=2)),3,OR(AND('Paraclinicos '!K2183&lt;=86),AND('Paraclinicos '!K2183&gt;=94,AA2247=2)),2,OR(AND('Paraclinicos '!K2183&lt;=88),AND('Paraclinicos '!K2183&gt;=92,AA2247=2)),1,OR(AND('Paraclinicos '!K2183&gt;=88,'Paraclinicos '!K2183&lt;=92),AND('Paraclinicos '!K2183&gt;=93,AA2247=0)),0),"")</f>
        <v/>
      </c>
      <c r="AA2247" t="str" cm="1">
        <f t="array" ref="AA2247">_xlfn.IFS('Paraclinicos '!E2182="","",'Paraclinicos '!E2182="Oxigeno",2,'Paraclinicos '!E2182="Aire",0)</f>
        <v/>
      </c>
    </row>
    <row r="2248" spans="1:27" x14ac:dyDescent="0.25">
      <c r="A2248">
        <f>'Paraclinicos '!A2183</f>
        <v>0</v>
      </c>
      <c r="B2248" s="3">
        <f>'Paraclinicos '!R2183</f>
        <v>0</v>
      </c>
      <c r="C2248" t="str" cm="1">
        <f t="array" ref="C2248">_xlfn.IFS('Paraclinicos '!Q2183="","",'Paraclinicos '!Q2183&gt;60,3,'Paraclinicos '!Q2183&lt;=60,1)</f>
        <v/>
      </c>
      <c r="D2248" t="str">
        <f>IFERROR(IF(INDEX('BD Demog para scores enalazar'!BC$2:BC$3000,MATCH(Formulas!A2248,'BD Demog para scores enalazar'!A$2:A$3000,0))=0,"SI","NO"),"")</f>
        <v/>
      </c>
      <c r="E2248" t="str" cm="1">
        <f t="array" ref="E2248">_xlfn.IFS(D2248="","",D2248="SI",4,D2248="NO",1)</f>
        <v/>
      </c>
      <c r="F2248" t="str" cm="1">
        <f t="array" ref="F2248">_xlfn.IFS('Paraclinicos '!B2183="","",'Paraclinicos '!B2183&gt;1,1,'Paraclinicos '!B2183&lt;=1,3)</f>
        <v/>
      </c>
      <c r="G2248" t="str" cm="1">
        <f t="array" ref="G2248">_xlfn.IFS('Paraclinicos '!D2183="","",AND('Paraclinicos '!D2183&gt;=250,'Paraclinicos '!D2183&lt;=500),2,'Paraclinicos '!D2183&gt;500,3,'Paraclinicos '!D2183&lt;250,1)</f>
        <v/>
      </c>
      <c r="H2248" s="50" t="str">
        <f t="shared" si="106"/>
        <v/>
      </c>
      <c r="I2248" t="str" cm="1">
        <f t="array" ref="I2248">_xlfn.IFS('Paraclinicos '!Q2183="","",'Paraclinicos '!Q2183&gt;=65,1,'Paraclinicos '!Q2183&lt;65,0)</f>
        <v/>
      </c>
      <c r="J2248" t="str" cm="1">
        <f t="array" ref="J2248">_xlfn.IFS('Paraclinicos '!I2183="","",'Paraclinicos '!I2183&gt;7,1,'Paraclinicos '!I2183&lt;=7,0)</f>
        <v/>
      </c>
      <c r="K2248" t="str" cm="1">
        <f t="array" ref="K2248">_xlfn.IFS('Paraclinicos '!W2183="","",'Paraclinicos '!W2183&lt;=8,1,'Paraclinicos '!W2183&gt;8,0)</f>
        <v/>
      </c>
      <c r="L2248" t="str" cm="1">
        <f t="array" ref="L2248">_xlfn.IFS('Paraclinicos '!S2183="","",'Paraclinicos '!S2183&gt;=30,1,'Paraclinicos '!S2183&lt;30,0)</f>
        <v/>
      </c>
      <c r="M2248" t="str" cm="1">
        <f t="array" ref="M2248">_xlfn.IFS(OR('Paraclinicos '!T2183="",'Paraclinicos '!U2183=""),"",OR('Paraclinicos '!T2183&lt;=90,'Paraclinicos '!U2183&lt;=60),1,OR('Paraclinicos '!T2183&gt;90,'Paraclinicos '!U2183&gt;60),0)</f>
        <v/>
      </c>
      <c r="N2248" s="45" t="str">
        <f t="shared" si="107"/>
        <v/>
      </c>
      <c r="O2248" t="str" cm="1">
        <f t="array" ref="O2248">_xlfn.IFS(OR('Paraclinicos '!M2183="",'Paraclinicos '!N2183="",'Paraclinicos '!N2183=0),"",'Paraclinicos '!M2183/'Paraclinicos '!N2183&lt;100,4,'Paraclinicos '!M2183/'Paraclinicos '!N2183&lt;200,3,'Paraclinicos '!M2183/'Paraclinicos '!N2183&lt;300,2,'Paraclinicos '!M2183/'Paraclinicos '!N2183&lt;400,1,'Paraclinicos '!M2183/'Paraclinicos '!N2183&gt;=400,0)</f>
        <v/>
      </c>
      <c r="P2248" t="str" cm="1">
        <f t="array" ref="P2248">_xlfn.IFS('Paraclinicos '!C2183="","",'Paraclinicos '!C2183&lt;20,4,'Paraclinicos '!C2183&lt;50,3,'Paraclinicos '!C2183&lt;100,2,'Paraclinicos '!C2183&lt;150,1,'Paraclinicos '!C2183&gt;150,0)</f>
        <v/>
      </c>
      <c r="Q2248" t="str" cm="1">
        <f t="array" ref="Q2248">_xlfn.IFS('Paraclinicos '!O2183="","",'Paraclinicos '!O2183&lt;1.2,0,'Paraclinicos '!O2183&lt;2,1,'Paraclinicos '!O2183&lt;3.5,2,'Paraclinicos '!O2183&lt;5,3,'Paraclinicos '!O2183&gt;5,4)</f>
        <v/>
      </c>
      <c r="R2248" t="str" cm="1">
        <f t="array" ref="R2248">_xlfn.IFS('Paraclinicos '!J2183="","",'Paraclinicos '!J2183&lt;1.2,0,'Paraclinicos '!J2183&lt;2,1,'Paraclinicos '!J2183&lt;6,2,'Paraclinicos '!J2183&lt;12,3,'Paraclinicos '!J2183&gt;=12,4)</f>
        <v/>
      </c>
      <c r="S2248" t="str" cm="1">
        <f t="array" ref="S2248">_xlfn.IFS('Paraclinicos '!Y2183="","",'Paraclinicos '!Y2183&lt;70,1,'Paraclinicos '!Y2183&gt;=70,0)</f>
        <v/>
      </c>
      <c r="T2248" t="str" cm="1">
        <f t="array" ref="T2248">_xlfn.IFS('Paraclinicos '!W2183="","",'Paraclinicos '!W2183&lt;6,4,'Paraclinicos '!W2183&lt;10,3,'Paraclinicos '!W2183&lt;13,2,'Paraclinicos '!W2183&lt;15,1,'Paraclinicos '!W2183=15,0)</f>
        <v/>
      </c>
      <c r="U2248" s="54" t="str">
        <f t="shared" si="105"/>
        <v/>
      </c>
      <c r="V2248" t="str" cm="1">
        <f t="array" ref="V2248">_xlfn.IFS('Paraclinicos '!S2183="","",OR('Paraclinicos '!S2183&lt;=8,'Paraclinicos '!S2183&gt;=25),3,'Paraclinicos '!S2183&lt;12,1,'Paraclinicos '!S2183&lt;21,0,'Paraclinicos '!S2183&lt;25,2)</f>
        <v/>
      </c>
      <c r="W2248" t="str">
        <f>IFERROR(IF(INDEX('BD Demog para scores enalazar'!Y$2:'BD Demog para scores enalazar'!Y$3000,MATCH(Formulas!A2248,'BD Demog para scores enalazar'!A$2:'BD Demog para scores enalazar'!A$3000,0))=1,"SI","NO"),"")</f>
        <v/>
      </c>
      <c r="X2248" s="9" t="str">
        <f>IFERROR(IF(INDEX('BD Demog para scores enalazar'!AJ$2:'BD Demog para scores enalazar'!AJ$3000,MATCH(Formulas!A2248,'BD Demog para scores enalazar'!A$2:'BD Demog para scores enalazar'!A$3000,0))=1,"SI","NO"),"")</f>
        <v/>
      </c>
      <c r="Y2248" t="str" cm="1">
        <f t="array" ref="Y2248">IF(AND(W2248="NO",X2248="NO"),_xlfn.IFS('Paraclinicos '!K2183&lt;=91,3,'Paraclinicos '!K2183&lt;94,2,'Paraclinicos '!K2183&lt;96,1,'Paraclinicos '!K2183&gt;=96,0),"")</f>
        <v/>
      </c>
      <c r="Z2248" t="str" cm="1">
        <f t="array" ref="Z2248">IF(OR(W2248="SI",X2248="SI"),_xlfn.IFS(OR(AND('Paraclinicos '!K2184&lt;=83),AND('Paraclinicos '!K2184&gt;=97,AA2248=2)),3,OR(AND('Paraclinicos '!K2184&lt;=86),AND('Paraclinicos '!K2184&gt;=94,AA2248=2)),2,OR(AND('Paraclinicos '!K2184&lt;=88),AND('Paraclinicos '!K2184&gt;=92,AA2248=2)),1,OR(AND('Paraclinicos '!K2184&gt;=88,'Paraclinicos '!K2184&lt;=92),AND('Paraclinicos '!K2184&gt;=93,AA2248=0)),0),"")</f>
        <v/>
      </c>
      <c r="AA2248" t="str" cm="1">
        <f t="array" ref="AA2248">_xlfn.IFS('Paraclinicos '!E2183="","",'Paraclinicos '!E2183="Oxigeno",2,'Paraclinicos '!E2183="Aire",0)</f>
        <v/>
      </c>
    </row>
    <row r="2249" spans="1:27" x14ac:dyDescent="0.25">
      <c r="A2249">
        <f>'Paraclinicos '!A2184</f>
        <v>0</v>
      </c>
      <c r="B2249" s="3">
        <f>'Paraclinicos '!R2184</f>
        <v>0</v>
      </c>
      <c r="C2249" t="str" cm="1">
        <f t="array" ref="C2249">_xlfn.IFS('Paraclinicos '!Q2184="","",'Paraclinicos '!Q2184&gt;60,3,'Paraclinicos '!Q2184&lt;=60,1)</f>
        <v/>
      </c>
      <c r="D2249" t="str">
        <f>IFERROR(IF(INDEX('BD Demog para scores enalazar'!BC$2:BC$3000,MATCH(Formulas!A2249,'BD Demog para scores enalazar'!A$2:A$3000,0))=0,"SI","NO"),"")</f>
        <v/>
      </c>
      <c r="E2249" t="str" cm="1">
        <f t="array" ref="E2249">_xlfn.IFS(D2249="","",D2249="SI",4,D2249="NO",1)</f>
        <v/>
      </c>
      <c r="F2249" t="str" cm="1">
        <f t="array" ref="F2249">_xlfn.IFS('Paraclinicos '!B2184="","",'Paraclinicos '!B2184&gt;1,1,'Paraclinicos '!B2184&lt;=1,3)</f>
        <v/>
      </c>
      <c r="G2249" t="str" cm="1">
        <f t="array" ref="G2249">_xlfn.IFS('Paraclinicos '!D2184="","",AND('Paraclinicos '!D2184&gt;=250,'Paraclinicos '!D2184&lt;=500),2,'Paraclinicos '!D2184&gt;500,3,'Paraclinicos '!D2184&lt;250,1)</f>
        <v/>
      </c>
      <c r="H2249" s="50" t="str">
        <f t="shared" si="106"/>
        <v/>
      </c>
      <c r="I2249" t="str" cm="1">
        <f t="array" ref="I2249">_xlfn.IFS('Paraclinicos '!Q2184="","",'Paraclinicos '!Q2184&gt;=65,1,'Paraclinicos '!Q2184&lt;65,0)</f>
        <v/>
      </c>
      <c r="J2249" t="str" cm="1">
        <f t="array" ref="J2249">_xlfn.IFS('Paraclinicos '!I2184="","",'Paraclinicos '!I2184&gt;7,1,'Paraclinicos '!I2184&lt;=7,0)</f>
        <v/>
      </c>
      <c r="K2249" t="str" cm="1">
        <f t="array" ref="K2249">_xlfn.IFS('Paraclinicos '!W2184="","",'Paraclinicos '!W2184&lt;=8,1,'Paraclinicos '!W2184&gt;8,0)</f>
        <v/>
      </c>
      <c r="L2249" t="str" cm="1">
        <f t="array" ref="L2249">_xlfn.IFS('Paraclinicos '!S2184="","",'Paraclinicos '!S2184&gt;=30,1,'Paraclinicos '!S2184&lt;30,0)</f>
        <v/>
      </c>
      <c r="M2249" t="str" cm="1">
        <f t="array" ref="M2249">_xlfn.IFS(OR('Paraclinicos '!T2184="",'Paraclinicos '!U2184=""),"",OR('Paraclinicos '!T2184&lt;=90,'Paraclinicos '!U2184&lt;=60),1,OR('Paraclinicos '!T2184&gt;90,'Paraclinicos '!U2184&gt;60),0)</f>
        <v/>
      </c>
      <c r="N2249" s="45" t="str">
        <f t="shared" si="107"/>
        <v/>
      </c>
      <c r="O2249" t="str" cm="1">
        <f t="array" ref="O2249">_xlfn.IFS(OR('Paraclinicos '!M2184="",'Paraclinicos '!N2184="",'Paraclinicos '!N2184=0),"",'Paraclinicos '!M2184/'Paraclinicos '!N2184&lt;100,4,'Paraclinicos '!M2184/'Paraclinicos '!N2184&lt;200,3,'Paraclinicos '!M2184/'Paraclinicos '!N2184&lt;300,2,'Paraclinicos '!M2184/'Paraclinicos '!N2184&lt;400,1,'Paraclinicos '!M2184/'Paraclinicos '!N2184&gt;=400,0)</f>
        <v/>
      </c>
      <c r="P2249" t="str" cm="1">
        <f t="array" ref="P2249">_xlfn.IFS('Paraclinicos '!C2184="","",'Paraclinicos '!C2184&lt;20,4,'Paraclinicos '!C2184&lt;50,3,'Paraclinicos '!C2184&lt;100,2,'Paraclinicos '!C2184&lt;150,1,'Paraclinicos '!C2184&gt;150,0)</f>
        <v/>
      </c>
      <c r="Q2249" t="str" cm="1">
        <f t="array" ref="Q2249">_xlfn.IFS('Paraclinicos '!O2184="","",'Paraclinicos '!O2184&lt;1.2,0,'Paraclinicos '!O2184&lt;2,1,'Paraclinicos '!O2184&lt;3.5,2,'Paraclinicos '!O2184&lt;5,3,'Paraclinicos '!O2184&gt;5,4)</f>
        <v/>
      </c>
      <c r="R2249" t="str" cm="1">
        <f t="array" ref="R2249">_xlfn.IFS('Paraclinicos '!J2184="","",'Paraclinicos '!J2184&lt;1.2,0,'Paraclinicos '!J2184&lt;2,1,'Paraclinicos '!J2184&lt;6,2,'Paraclinicos '!J2184&lt;12,3,'Paraclinicos '!J2184&gt;=12,4)</f>
        <v/>
      </c>
      <c r="S2249" t="str" cm="1">
        <f t="array" ref="S2249">_xlfn.IFS('Paraclinicos '!Y2184="","",'Paraclinicos '!Y2184&lt;70,1,'Paraclinicos '!Y2184&gt;=70,0)</f>
        <v/>
      </c>
      <c r="T2249" t="str" cm="1">
        <f t="array" ref="T2249">_xlfn.IFS('Paraclinicos '!W2184="","",'Paraclinicos '!W2184&lt;6,4,'Paraclinicos '!W2184&lt;10,3,'Paraclinicos '!W2184&lt;13,2,'Paraclinicos '!W2184&lt;15,1,'Paraclinicos '!W2184=15,0)</f>
        <v/>
      </c>
      <c r="U2249" s="54" t="str">
        <f t="shared" si="105"/>
        <v/>
      </c>
      <c r="V2249" t="str" cm="1">
        <f t="array" ref="V2249">_xlfn.IFS('Paraclinicos '!S2184="","",OR('Paraclinicos '!S2184&lt;=8,'Paraclinicos '!S2184&gt;=25),3,'Paraclinicos '!S2184&lt;12,1,'Paraclinicos '!S2184&lt;21,0,'Paraclinicos '!S2184&lt;25,2)</f>
        <v/>
      </c>
      <c r="W2249" t="str">
        <f>IFERROR(IF(INDEX('BD Demog para scores enalazar'!Y$2:'BD Demog para scores enalazar'!Y$3000,MATCH(Formulas!A2249,'BD Demog para scores enalazar'!A$2:'BD Demog para scores enalazar'!A$3000,0))=1,"SI","NO"),"")</f>
        <v/>
      </c>
      <c r="X2249" s="9" t="str">
        <f>IFERROR(IF(INDEX('BD Demog para scores enalazar'!AJ$2:'BD Demog para scores enalazar'!AJ$3000,MATCH(Formulas!A2249,'BD Demog para scores enalazar'!A$2:'BD Demog para scores enalazar'!A$3000,0))=1,"SI","NO"),"")</f>
        <v/>
      </c>
      <c r="Y2249" t="str" cm="1">
        <f t="array" ref="Y2249">IF(AND(W2249="NO",X2249="NO"),_xlfn.IFS('Paraclinicos '!K2184&lt;=91,3,'Paraclinicos '!K2184&lt;94,2,'Paraclinicos '!K2184&lt;96,1,'Paraclinicos '!K2184&gt;=96,0),"")</f>
        <v/>
      </c>
      <c r="Z2249" t="str" cm="1">
        <f t="array" ref="Z2249">IF(OR(W2249="SI",X2249="SI"),_xlfn.IFS(OR(AND('Paraclinicos '!K2185&lt;=83),AND('Paraclinicos '!K2185&gt;=97,AA2249=2)),3,OR(AND('Paraclinicos '!K2185&lt;=86),AND('Paraclinicos '!K2185&gt;=94,AA2249=2)),2,OR(AND('Paraclinicos '!K2185&lt;=88),AND('Paraclinicos '!K2185&gt;=92,AA2249=2)),1,OR(AND('Paraclinicos '!K2185&gt;=88,'Paraclinicos '!K2185&lt;=92),AND('Paraclinicos '!K2185&gt;=93,AA2249=0)),0),"")</f>
        <v/>
      </c>
      <c r="AA2249" t="str" cm="1">
        <f t="array" ref="AA2249">_xlfn.IFS('Paraclinicos '!E2184="","",'Paraclinicos '!E2184="Oxigeno",2,'Paraclinicos '!E2184="Aire",0)</f>
        <v/>
      </c>
    </row>
    <row r="2250" spans="1:27" x14ac:dyDescent="0.25">
      <c r="A2250">
        <f>'Paraclinicos '!A2185</f>
        <v>0</v>
      </c>
      <c r="B2250" s="3">
        <f>'Paraclinicos '!R2185</f>
        <v>0</v>
      </c>
      <c r="C2250" t="str" cm="1">
        <f t="array" ref="C2250">_xlfn.IFS('Paraclinicos '!Q2185="","",'Paraclinicos '!Q2185&gt;60,3,'Paraclinicos '!Q2185&lt;=60,1)</f>
        <v/>
      </c>
      <c r="D2250" t="str">
        <f>IFERROR(IF(INDEX('BD Demog para scores enalazar'!BC$2:BC$3000,MATCH(Formulas!A2250,'BD Demog para scores enalazar'!A$2:A$3000,0))=0,"SI","NO"),"")</f>
        <v/>
      </c>
      <c r="E2250" t="str" cm="1">
        <f t="array" ref="E2250">_xlfn.IFS(D2250="","",D2250="SI",4,D2250="NO",1)</f>
        <v/>
      </c>
      <c r="F2250" t="str" cm="1">
        <f t="array" ref="F2250">_xlfn.IFS('Paraclinicos '!B2185="","",'Paraclinicos '!B2185&gt;1,1,'Paraclinicos '!B2185&lt;=1,3)</f>
        <v/>
      </c>
      <c r="G2250" t="str" cm="1">
        <f t="array" ref="G2250">_xlfn.IFS('Paraclinicos '!D2185="","",AND('Paraclinicos '!D2185&gt;=250,'Paraclinicos '!D2185&lt;=500),2,'Paraclinicos '!D2185&gt;500,3,'Paraclinicos '!D2185&lt;250,1)</f>
        <v/>
      </c>
      <c r="H2250" s="50" t="str">
        <f t="shared" si="106"/>
        <v/>
      </c>
      <c r="I2250" t="str" cm="1">
        <f t="array" ref="I2250">_xlfn.IFS('Paraclinicos '!Q2185="","",'Paraclinicos '!Q2185&gt;=65,1,'Paraclinicos '!Q2185&lt;65,0)</f>
        <v/>
      </c>
      <c r="J2250" t="str" cm="1">
        <f t="array" ref="J2250">_xlfn.IFS('Paraclinicos '!I2185="","",'Paraclinicos '!I2185&gt;7,1,'Paraclinicos '!I2185&lt;=7,0)</f>
        <v/>
      </c>
      <c r="K2250" t="str" cm="1">
        <f t="array" ref="K2250">_xlfn.IFS('Paraclinicos '!W2185="","",'Paraclinicos '!W2185&lt;=8,1,'Paraclinicos '!W2185&gt;8,0)</f>
        <v/>
      </c>
      <c r="L2250" t="str" cm="1">
        <f t="array" ref="L2250">_xlfn.IFS('Paraclinicos '!S2185="","",'Paraclinicos '!S2185&gt;=30,1,'Paraclinicos '!S2185&lt;30,0)</f>
        <v/>
      </c>
      <c r="M2250" t="str" cm="1">
        <f t="array" ref="M2250">_xlfn.IFS(OR('Paraclinicos '!T2185="",'Paraclinicos '!U2185=""),"",OR('Paraclinicos '!T2185&lt;=90,'Paraclinicos '!U2185&lt;=60),1,OR('Paraclinicos '!T2185&gt;90,'Paraclinicos '!U2185&gt;60),0)</f>
        <v/>
      </c>
      <c r="N2250" s="45" t="str">
        <f t="shared" si="107"/>
        <v/>
      </c>
      <c r="O2250" t="str" cm="1">
        <f t="array" ref="O2250">_xlfn.IFS(OR('Paraclinicos '!M2185="",'Paraclinicos '!N2185="",'Paraclinicos '!N2185=0),"",'Paraclinicos '!M2185/'Paraclinicos '!N2185&lt;100,4,'Paraclinicos '!M2185/'Paraclinicos '!N2185&lt;200,3,'Paraclinicos '!M2185/'Paraclinicos '!N2185&lt;300,2,'Paraclinicos '!M2185/'Paraclinicos '!N2185&lt;400,1,'Paraclinicos '!M2185/'Paraclinicos '!N2185&gt;=400,0)</f>
        <v/>
      </c>
      <c r="P2250" t="str" cm="1">
        <f t="array" ref="P2250">_xlfn.IFS('Paraclinicos '!C2185="","",'Paraclinicos '!C2185&lt;20,4,'Paraclinicos '!C2185&lt;50,3,'Paraclinicos '!C2185&lt;100,2,'Paraclinicos '!C2185&lt;150,1,'Paraclinicos '!C2185&gt;150,0)</f>
        <v/>
      </c>
      <c r="Q2250" t="str" cm="1">
        <f t="array" ref="Q2250">_xlfn.IFS('Paraclinicos '!O2185="","",'Paraclinicos '!O2185&lt;1.2,0,'Paraclinicos '!O2185&lt;2,1,'Paraclinicos '!O2185&lt;3.5,2,'Paraclinicos '!O2185&lt;5,3,'Paraclinicos '!O2185&gt;5,4)</f>
        <v/>
      </c>
      <c r="R2250" t="str" cm="1">
        <f t="array" ref="R2250">_xlfn.IFS('Paraclinicos '!J2185="","",'Paraclinicos '!J2185&lt;1.2,0,'Paraclinicos '!J2185&lt;2,1,'Paraclinicos '!J2185&lt;6,2,'Paraclinicos '!J2185&lt;12,3,'Paraclinicos '!J2185&gt;=12,4)</f>
        <v/>
      </c>
      <c r="S2250" t="str" cm="1">
        <f t="array" ref="S2250">_xlfn.IFS('Paraclinicos '!Y2185="","",'Paraclinicos '!Y2185&lt;70,1,'Paraclinicos '!Y2185&gt;=70,0)</f>
        <v/>
      </c>
      <c r="T2250" t="str" cm="1">
        <f t="array" ref="T2250">_xlfn.IFS('Paraclinicos '!W2185="","",'Paraclinicos '!W2185&lt;6,4,'Paraclinicos '!W2185&lt;10,3,'Paraclinicos '!W2185&lt;13,2,'Paraclinicos '!W2185&lt;15,1,'Paraclinicos '!W2185=15,0)</f>
        <v/>
      </c>
      <c r="U2250" s="54" t="str">
        <f t="shared" si="105"/>
        <v/>
      </c>
      <c r="V2250" t="str" cm="1">
        <f t="array" ref="V2250">_xlfn.IFS('Paraclinicos '!S2185="","",OR('Paraclinicos '!S2185&lt;=8,'Paraclinicos '!S2185&gt;=25),3,'Paraclinicos '!S2185&lt;12,1,'Paraclinicos '!S2185&lt;21,0,'Paraclinicos '!S2185&lt;25,2)</f>
        <v/>
      </c>
      <c r="W2250" t="str">
        <f>IFERROR(IF(INDEX('BD Demog para scores enalazar'!Y$2:'BD Demog para scores enalazar'!Y$3000,MATCH(Formulas!A2250,'BD Demog para scores enalazar'!A$2:'BD Demog para scores enalazar'!A$3000,0))=1,"SI","NO"),"")</f>
        <v/>
      </c>
      <c r="X2250" s="9" t="str">
        <f>IFERROR(IF(INDEX('BD Demog para scores enalazar'!AJ$2:'BD Demog para scores enalazar'!AJ$3000,MATCH(Formulas!A2250,'BD Demog para scores enalazar'!A$2:'BD Demog para scores enalazar'!A$3000,0))=1,"SI","NO"),"")</f>
        <v/>
      </c>
      <c r="Y2250" t="str" cm="1">
        <f t="array" ref="Y2250">IF(AND(W2250="NO",X2250="NO"),_xlfn.IFS('Paraclinicos '!K2185&lt;=91,3,'Paraclinicos '!K2185&lt;94,2,'Paraclinicos '!K2185&lt;96,1,'Paraclinicos '!K2185&gt;=96,0),"")</f>
        <v/>
      </c>
      <c r="Z2250" t="str" cm="1">
        <f t="array" ref="Z2250">IF(OR(W2250="SI",X2250="SI"),_xlfn.IFS(OR(AND('Paraclinicos '!K2186&lt;=83),AND('Paraclinicos '!K2186&gt;=97,AA2250=2)),3,OR(AND('Paraclinicos '!K2186&lt;=86),AND('Paraclinicos '!K2186&gt;=94,AA2250=2)),2,OR(AND('Paraclinicos '!K2186&lt;=88),AND('Paraclinicos '!K2186&gt;=92,AA2250=2)),1,OR(AND('Paraclinicos '!K2186&gt;=88,'Paraclinicos '!K2186&lt;=92),AND('Paraclinicos '!K2186&gt;=93,AA2250=0)),0),"")</f>
        <v/>
      </c>
      <c r="AA2250" t="str" cm="1">
        <f t="array" ref="AA2250">_xlfn.IFS('Paraclinicos '!E2185="","",'Paraclinicos '!E2185="Oxigeno",2,'Paraclinicos '!E2185="Aire",0)</f>
        <v/>
      </c>
    </row>
    <row r="2251" spans="1:27" x14ac:dyDescent="0.25">
      <c r="A2251">
        <f>'Paraclinicos '!A2186</f>
        <v>0</v>
      </c>
      <c r="B2251" s="3">
        <f>'Paraclinicos '!R2186</f>
        <v>0</v>
      </c>
      <c r="C2251" t="str" cm="1">
        <f t="array" ref="C2251">_xlfn.IFS('Paraclinicos '!Q2186="","",'Paraclinicos '!Q2186&gt;60,3,'Paraclinicos '!Q2186&lt;=60,1)</f>
        <v/>
      </c>
      <c r="D2251" t="str">
        <f>IFERROR(IF(INDEX('BD Demog para scores enalazar'!BC$2:BC$3000,MATCH(Formulas!A2251,'BD Demog para scores enalazar'!A$2:A$3000,0))=0,"SI","NO"),"")</f>
        <v/>
      </c>
      <c r="E2251" t="str" cm="1">
        <f t="array" ref="E2251">_xlfn.IFS(D2251="","",D2251="SI",4,D2251="NO",1)</f>
        <v/>
      </c>
      <c r="F2251" t="str" cm="1">
        <f t="array" ref="F2251">_xlfn.IFS('Paraclinicos '!B2186="","",'Paraclinicos '!B2186&gt;1,1,'Paraclinicos '!B2186&lt;=1,3)</f>
        <v/>
      </c>
      <c r="G2251" t="str" cm="1">
        <f t="array" ref="G2251">_xlfn.IFS('Paraclinicos '!D2186="","",AND('Paraclinicos '!D2186&gt;=250,'Paraclinicos '!D2186&lt;=500),2,'Paraclinicos '!D2186&gt;500,3,'Paraclinicos '!D2186&lt;250,1)</f>
        <v/>
      </c>
      <c r="H2251" s="50" t="str">
        <f t="shared" si="106"/>
        <v/>
      </c>
      <c r="I2251" t="str" cm="1">
        <f t="array" ref="I2251">_xlfn.IFS('Paraclinicos '!Q2186="","",'Paraclinicos '!Q2186&gt;=65,1,'Paraclinicos '!Q2186&lt;65,0)</f>
        <v/>
      </c>
      <c r="J2251" t="str" cm="1">
        <f t="array" ref="J2251">_xlfn.IFS('Paraclinicos '!I2186="","",'Paraclinicos '!I2186&gt;7,1,'Paraclinicos '!I2186&lt;=7,0)</f>
        <v/>
      </c>
      <c r="K2251" t="str" cm="1">
        <f t="array" ref="K2251">_xlfn.IFS('Paraclinicos '!W2186="","",'Paraclinicos '!W2186&lt;=8,1,'Paraclinicos '!W2186&gt;8,0)</f>
        <v/>
      </c>
      <c r="L2251" t="str" cm="1">
        <f t="array" ref="L2251">_xlfn.IFS('Paraclinicos '!S2186="","",'Paraclinicos '!S2186&gt;=30,1,'Paraclinicos '!S2186&lt;30,0)</f>
        <v/>
      </c>
      <c r="M2251" t="str" cm="1">
        <f t="array" ref="M2251">_xlfn.IFS(OR('Paraclinicos '!T2186="",'Paraclinicos '!U2186=""),"",OR('Paraclinicos '!T2186&lt;=90,'Paraclinicos '!U2186&lt;=60),1,OR('Paraclinicos '!T2186&gt;90,'Paraclinicos '!U2186&gt;60),0)</f>
        <v/>
      </c>
      <c r="N2251" s="45" t="str">
        <f t="shared" si="107"/>
        <v/>
      </c>
      <c r="O2251" t="str" cm="1">
        <f t="array" ref="O2251">_xlfn.IFS(OR('Paraclinicos '!M2186="",'Paraclinicos '!N2186="",'Paraclinicos '!N2186=0),"",'Paraclinicos '!M2186/'Paraclinicos '!N2186&lt;100,4,'Paraclinicos '!M2186/'Paraclinicos '!N2186&lt;200,3,'Paraclinicos '!M2186/'Paraclinicos '!N2186&lt;300,2,'Paraclinicos '!M2186/'Paraclinicos '!N2186&lt;400,1,'Paraclinicos '!M2186/'Paraclinicos '!N2186&gt;=400,0)</f>
        <v/>
      </c>
      <c r="P2251" t="str" cm="1">
        <f t="array" ref="P2251">_xlfn.IFS('Paraclinicos '!C2186="","",'Paraclinicos '!C2186&lt;20,4,'Paraclinicos '!C2186&lt;50,3,'Paraclinicos '!C2186&lt;100,2,'Paraclinicos '!C2186&lt;150,1,'Paraclinicos '!C2186&gt;150,0)</f>
        <v/>
      </c>
      <c r="Q2251" t="str" cm="1">
        <f t="array" ref="Q2251">_xlfn.IFS('Paraclinicos '!O2186="","",'Paraclinicos '!O2186&lt;1.2,0,'Paraclinicos '!O2186&lt;2,1,'Paraclinicos '!O2186&lt;3.5,2,'Paraclinicos '!O2186&lt;5,3,'Paraclinicos '!O2186&gt;5,4)</f>
        <v/>
      </c>
      <c r="R2251" t="str" cm="1">
        <f t="array" ref="R2251">_xlfn.IFS('Paraclinicos '!J2186="","",'Paraclinicos '!J2186&lt;1.2,0,'Paraclinicos '!J2186&lt;2,1,'Paraclinicos '!J2186&lt;6,2,'Paraclinicos '!J2186&lt;12,3,'Paraclinicos '!J2186&gt;=12,4)</f>
        <v/>
      </c>
      <c r="S2251" t="str" cm="1">
        <f t="array" ref="S2251">_xlfn.IFS('Paraclinicos '!Y2186="","",'Paraclinicos '!Y2186&lt;70,1,'Paraclinicos '!Y2186&gt;=70,0)</f>
        <v/>
      </c>
      <c r="T2251" t="str" cm="1">
        <f t="array" ref="T2251">_xlfn.IFS('Paraclinicos '!W2186="","",'Paraclinicos '!W2186&lt;6,4,'Paraclinicos '!W2186&lt;10,3,'Paraclinicos '!W2186&lt;13,2,'Paraclinicos '!W2186&lt;15,1,'Paraclinicos '!W2186=15,0)</f>
        <v/>
      </c>
      <c r="U2251" s="54" t="str">
        <f t="shared" si="105"/>
        <v/>
      </c>
      <c r="V2251" t="str" cm="1">
        <f t="array" ref="V2251">_xlfn.IFS('Paraclinicos '!S2186="","",OR('Paraclinicos '!S2186&lt;=8,'Paraclinicos '!S2186&gt;=25),3,'Paraclinicos '!S2186&lt;12,1,'Paraclinicos '!S2186&lt;21,0,'Paraclinicos '!S2186&lt;25,2)</f>
        <v/>
      </c>
      <c r="W2251" t="str">
        <f>IFERROR(IF(INDEX('BD Demog para scores enalazar'!Y$2:'BD Demog para scores enalazar'!Y$3000,MATCH(Formulas!A2251,'BD Demog para scores enalazar'!A$2:'BD Demog para scores enalazar'!A$3000,0))=1,"SI","NO"),"")</f>
        <v/>
      </c>
      <c r="X2251" s="9" t="str">
        <f>IFERROR(IF(INDEX('BD Demog para scores enalazar'!AJ$2:'BD Demog para scores enalazar'!AJ$3000,MATCH(Formulas!A2251,'BD Demog para scores enalazar'!A$2:'BD Demog para scores enalazar'!A$3000,0))=1,"SI","NO"),"")</f>
        <v/>
      </c>
      <c r="Y2251" t="str" cm="1">
        <f t="array" ref="Y2251">IF(AND(W2251="NO",X2251="NO"),_xlfn.IFS('Paraclinicos '!K2186&lt;=91,3,'Paraclinicos '!K2186&lt;94,2,'Paraclinicos '!K2186&lt;96,1,'Paraclinicos '!K2186&gt;=96,0),"")</f>
        <v/>
      </c>
      <c r="Z2251" t="str" cm="1">
        <f t="array" ref="Z2251">IF(OR(W2251="SI",X2251="SI"),_xlfn.IFS(OR(AND('Paraclinicos '!K2187&lt;=83),AND('Paraclinicos '!K2187&gt;=97,AA2251=2)),3,OR(AND('Paraclinicos '!K2187&lt;=86),AND('Paraclinicos '!K2187&gt;=94,AA2251=2)),2,OR(AND('Paraclinicos '!K2187&lt;=88),AND('Paraclinicos '!K2187&gt;=92,AA2251=2)),1,OR(AND('Paraclinicos '!K2187&gt;=88,'Paraclinicos '!K2187&lt;=92),AND('Paraclinicos '!K2187&gt;=93,AA2251=0)),0),"")</f>
        <v/>
      </c>
      <c r="AA2251" t="str" cm="1">
        <f t="array" ref="AA2251">_xlfn.IFS('Paraclinicos '!E2186="","",'Paraclinicos '!E2186="Oxigeno",2,'Paraclinicos '!E2186="Aire",0)</f>
        <v/>
      </c>
    </row>
    <row r="2252" spans="1:27" x14ac:dyDescent="0.25">
      <c r="A2252">
        <f>'Paraclinicos '!A2187</f>
        <v>0</v>
      </c>
      <c r="B2252" s="3">
        <f>'Paraclinicos '!R2187</f>
        <v>0</v>
      </c>
      <c r="C2252" t="str" cm="1">
        <f t="array" ref="C2252">_xlfn.IFS('Paraclinicos '!Q2187="","",'Paraclinicos '!Q2187&gt;60,3,'Paraclinicos '!Q2187&lt;=60,1)</f>
        <v/>
      </c>
      <c r="D2252" t="str">
        <f>IFERROR(IF(INDEX('BD Demog para scores enalazar'!BC$2:BC$3000,MATCH(Formulas!A2252,'BD Demog para scores enalazar'!A$2:A$3000,0))=0,"SI","NO"),"")</f>
        <v/>
      </c>
      <c r="E2252" t="str" cm="1">
        <f t="array" ref="E2252">_xlfn.IFS(D2252="","",D2252="SI",4,D2252="NO",1)</f>
        <v/>
      </c>
      <c r="F2252" t="str" cm="1">
        <f t="array" ref="F2252">_xlfn.IFS('Paraclinicos '!B2187="","",'Paraclinicos '!B2187&gt;1,1,'Paraclinicos '!B2187&lt;=1,3)</f>
        <v/>
      </c>
      <c r="G2252" t="str" cm="1">
        <f t="array" ref="G2252">_xlfn.IFS('Paraclinicos '!D2187="","",AND('Paraclinicos '!D2187&gt;=250,'Paraclinicos '!D2187&lt;=500),2,'Paraclinicos '!D2187&gt;500,3,'Paraclinicos '!D2187&lt;250,1)</f>
        <v/>
      </c>
      <c r="H2252" s="50" t="str">
        <f t="shared" si="106"/>
        <v/>
      </c>
      <c r="I2252" t="str" cm="1">
        <f t="array" ref="I2252">_xlfn.IFS('Paraclinicos '!Q2187="","",'Paraclinicos '!Q2187&gt;=65,1,'Paraclinicos '!Q2187&lt;65,0)</f>
        <v/>
      </c>
      <c r="J2252" t="str" cm="1">
        <f t="array" ref="J2252">_xlfn.IFS('Paraclinicos '!I2187="","",'Paraclinicos '!I2187&gt;7,1,'Paraclinicos '!I2187&lt;=7,0)</f>
        <v/>
      </c>
      <c r="K2252" t="str" cm="1">
        <f t="array" ref="K2252">_xlfn.IFS('Paraclinicos '!W2187="","",'Paraclinicos '!W2187&lt;=8,1,'Paraclinicos '!W2187&gt;8,0)</f>
        <v/>
      </c>
      <c r="L2252" t="str" cm="1">
        <f t="array" ref="L2252">_xlfn.IFS('Paraclinicos '!S2187="","",'Paraclinicos '!S2187&gt;=30,1,'Paraclinicos '!S2187&lt;30,0)</f>
        <v/>
      </c>
      <c r="M2252" t="str" cm="1">
        <f t="array" ref="M2252">_xlfn.IFS(OR('Paraclinicos '!T2187="",'Paraclinicos '!U2187=""),"",OR('Paraclinicos '!T2187&lt;=90,'Paraclinicos '!U2187&lt;=60),1,OR('Paraclinicos '!T2187&gt;90,'Paraclinicos '!U2187&gt;60),0)</f>
        <v/>
      </c>
      <c r="N2252" s="45" t="str">
        <f t="shared" si="107"/>
        <v/>
      </c>
      <c r="O2252" t="str" cm="1">
        <f t="array" ref="O2252">_xlfn.IFS(OR('Paraclinicos '!M2187="",'Paraclinicos '!N2187="",'Paraclinicos '!N2187=0),"",'Paraclinicos '!M2187/'Paraclinicos '!N2187&lt;100,4,'Paraclinicos '!M2187/'Paraclinicos '!N2187&lt;200,3,'Paraclinicos '!M2187/'Paraclinicos '!N2187&lt;300,2,'Paraclinicos '!M2187/'Paraclinicos '!N2187&lt;400,1,'Paraclinicos '!M2187/'Paraclinicos '!N2187&gt;=400,0)</f>
        <v/>
      </c>
      <c r="P2252" t="str" cm="1">
        <f t="array" ref="P2252">_xlfn.IFS('Paraclinicos '!C2187="","",'Paraclinicos '!C2187&lt;20,4,'Paraclinicos '!C2187&lt;50,3,'Paraclinicos '!C2187&lt;100,2,'Paraclinicos '!C2187&lt;150,1,'Paraclinicos '!C2187&gt;150,0)</f>
        <v/>
      </c>
      <c r="Q2252" t="str" cm="1">
        <f t="array" ref="Q2252">_xlfn.IFS('Paraclinicos '!O2187="","",'Paraclinicos '!O2187&lt;1.2,0,'Paraclinicos '!O2187&lt;2,1,'Paraclinicos '!O2187&lt;3.5,2,'Paraclinicos '!O2187&lt;5,3,'Paraclinicos '!O2187&gt;5,4)</f>
        <v/>
      </c>
      <c r="R2252" t="str" cm="1">
        <f t="array" ref="R2252">_xlfn.IFS('Paraclinicos '!J2187="","",'Paraclinicos '!J2187&lt;1.2,0,'Paraclinicos '!J2187&lt;2,1,'Paraclinicos '!J2187&lt;6,2,'Paraclinicos '!J2187&lt;12,3,'Paraclinicos '!J2187&gt;=12,4)</f>
        <v/>
      </c>
      <c r="S2252" t="str" cm="1">
        <f t="array" ref="S2252">_xlfn.IFS('Paraclinicos '!Y2187="","",'Paraclinicos '!Y2187&lt;70,1,'Paraclinicos '!Y2187&gt;=70,0)</f>
        <v/>
      </c>
      <c r="T2252" t="str" cm="1">
        <f t="array" ref="T2252">_xlfn.IFS('Paraclinicos '!W2187="","",'Paraclinicos '!W2187&lt;6,4,'Paraclinicos '!W2187&lt;10,3,'Paraclinicos '!W2187&lt;13,2,'Paraclinicos '!W2187&lt;15,1,'Paraclinicos '!W2187=15,0)</f>
        <v/>
      </c>
      <c r="U2252" s="54" t="str">
        <f t="shared" si="105"/>
        <v/>
      </c>
      <c r="V2252" t="str" cm="1">
        <f t="array" ref="V2252">_xlfn.IFS('Paraclinicos '!S2187="","",OR('Paraclinicos '!S2187&lt;=8,'Paraclinicos '!S2187&gt;=25),3,'Paraclinicos '!S2187&lt;12,1,'Paraclinicos '!S2187&lt;21,0,'Paraclinicos '!S2187&lt;25,2)</f>
        <v/>
      </c>
      <c r="W2252" t="str">
        <f>IFERROR(IF(INDEX('BD Demog para scores enalazar'!Y$2:'BD Demog para scores enalazar'!Y$3000,MATCH(Formulas!A2252,'BD Demog para scores enalazar'!A$2:'BD Demog para scores enalazar'!A$3000,0))=1,"SI","NO"),"")</f>
        <v/>
      </c>
      <c r="X2252" s="9" t="str">
        <f>IFERROR(IF(INDEX('BD Demog para scores enalazar'!AJ$2:'BD Demog para scores enalazar'!AJ$3000,MATCH(Formulas!A2252,'BD Demog para scores enalazar'!A$2:'BD Demog para scores enalazar'!A$3000,0))=1,"SI","NO"),"")</f>
        <v/>
      </c>
      <c r="Y2252" t="str" cm="1">
        <f t="array" ref="Y2252">IF(AND(W2252="NO",X2252="NO"),_xlfn.IFS('Paraclinicos '!K2187&lt;=91,3,'Paraclinicos '!K2187&lt;94,2,'Paraclinicos '!K2187&lt;96,1,'Paraclinicos '!K2187&gt;=96,0),"")</f>
        <v/>
      </c>
      <c r="Z2252" t="str" cm="1">
        <f t="array" ref="Z2252">IF(OR(W2252="SI",X2252="SI"),_xlfn.IFS(OR(AND('Paraclinicos '!K2188&lt;=83),AND('Paraclinicos '!K2188&gt;=97,AA2252=2)),3,OR(AND('Paraclinicos '!K2188&lt;=86),AND('Paraclinicos '!K2188&gt;=94,AA2252=2)),2,OR(AND('Paraclinicos '!K2188&lt;=88),AND('Paraclinicos '!K2188&gt;=92,AA2252=2)),1,OR(AND('Paraclinicos '!K2188&gt;=88,'Paraclinicos '!K2188&lt;=92),AND('Paraclinicos '!K2188&gt;=93,AA2252=0)),0),"")</f>
        <v/>
      </c>
      <c r="AA2252" t="str" cm="1">
        <f t="array" ref="AA2252">_xlfn.IFS('Paraclinicos '!E2187="","",'Paraclinicos '!E2187="Oxigeno",2,'Paraclinicos '!E2187="Aire",0)</f>
        <v/>
      </c>
    </row>
    <row r="2253" spans="1:27" x14ac:dyDescent="0.25">
      <c r="A2253">
        <f>'Paraclinicos '!A2188</f>
        <v>0</v>
      </c>
      <c r="B2253" s="3">
        <f>'Paraclinicos '!R2188</f>
        <v>0</v>
      </c>
      <c r="C2253" t="str" cm="1">
        <f t="array" ref="C2253">_xlfn.IFS('Paraclinicos '!Q2188="","",'Paraclinicos '!Q2188&gt;60,3,'Paraclinicos '!Q2188&lt;=60,1)</f>
        <v/>
      </c>
      <c r="D2253" t="str">
        <f>IFERROR(IF(INDEX('BD Demog para scores enalazar'!BC$2:BC$3000,MATCH(Formulas!A2253,'BD Demog para scores enalazar'!A$2:A$3000,0))=0,"SI","NO"),"")</f>
        <v/>
      </c>
      <c r="E2253" t="str" cm="1">
        <f t="array" ref="E2253">_xlfn.IFS(D2253="","",D2253="SI",4,D2253="NO",1)</f>
        <v/>
      </c>
      <c r="F2253" t="str" cm="1">
        <f t="array" ref="F2253">_xlfn.IFS('Paraclinicos '!B2188="","",'Paraclinicos '!B2188&gt;1,1,'Paraclinicos '!B2188&lt;=1,3)</f>
        <v/>
      </c>
      <c r="G2253" t="str" cm="1">
        <f t="array" ref="G2253">_xlfn.IFS('Paraclinicos '!D2188="","",AND('Paraclinicos '!D2188&gt;=250,'Paraclinicos '!D2188&lt;=500),2,'Paraclinicos '!D2188&gt;500,3,'Paraclinicos '!D2188&lt;250,1)</f>
        <v/>
      </c>
      <c r="H2253" s="50" t="str">
        <f t="shared" si="106"/>
        <v/>
      </c>
      <c r="I2253" t="str" cm="1">
        <f t="array" ref="I2253">_xlfn.IFS('Paraclinicos '!Q2188="","",'Paraclinicos '!Q2188&gt;=65,1,'Paraclinicos '!Q2188&lt;65,0)</f>
        <v/>
      </c>
      <c r="J2253" t="str" cm="1">
        <f t="array" ref="J2253">_xlfn.IFS('Paraclinicos '!I2188="","",'Paraclinicos '!I2188&gt;7,1,'Paraclinicos '!I2188&lt;=7,0)</f>
        <v/>
      </c>
      <c r="K2253" t="str" cm="1">
        <f t="array" ref="K2253">_xlfn.IFS('Paraclinicos '!W2188="","",'Paraclinicos '!W2188&lt;=8,1,'Paraclinicos '!W2188&gt;8,0)</f>
        <v/>
      </c>
      <c r="L2253" t="str" cm="1">
        <f t="array" ref="L2253">_xlfn.IFS('Paraclinicos '!S2188="","",'Paraclinicos '!S2188&gt;=30,1,'Paraclinicos '!S2188&lt;30,0)</f>
        <v/>
      </c>
      <c r="M2253" t="str" cm="1">
        <f t="array" ref="M2253">_xlfn.IFS(OR('Paraclinicos '!T2188="",'Paraclinicos '!U2188=""),"",OR('Paraclinicos '!T2188&lt;=90,'Paraclinicos '!U2188&lt;=60),1,OR('Paraclinicos '!T2188&gt;90,'Paraclinicos '!U2188&gt;60),0)</f>
        <v/>
      </c>
      <c r="N2253" s="45" t="str">
        <f t="shared" si="107"/>
        <v/>
      </c>
      <c r="O2253" t="str" cm="1">
        <f t="array" ref="O2253">_xlfn.IFS(OR('Paraclinicos '!M2188="",'Paraclinicos '!N2188="",'Paraclinicos '!N2188=0),"",'Paraclinicos '!M2188/'Paraclinicos '!N2188&lt;100,4,'Paraclinicos '!M2188/'Paraclinicos '!N2188&lt;200,3,'Paraclinicos '!M2188/'Paraclinicos '!N2188&lt;300,2,'Paraclinicos '!M2188/'Paraclinicos '!N2188&lt;400,1,'Paraclinicos '!M2188/'Paraclinicos '!N2188&gt;=400,0)</f>
        <v/>
      </c>
      <c r="P2253" t="str" cm="1">
        <f t="array" ref="P2253">_xlfn.IFS('Paraclinicos '!C2188="","",'Paraclinicos '!C2188&lt;20,4,'Paraclinicos '!C2188&lt;50,3,'Paraclinicos '!C2188&lt;100,2,'Paraclinicos '!C2188&lt;150,1,'Paraclinicos '!C2188&gt;150,0)</f>
        <v/>
      </c>
      <c r="Q2253" t="str" cm="1">
        <f t="array" ref="Q2253">_xlfn.IFS('Paraclinicos '!O2188="","",'Paraclinicos '!O2188&lt;1.2,0,'Paraclinicos '!O2188&lt;2,1,'Paraclinicos '!O2188&lt;3.5,2,'Paraclinicos '!O2188&lt;5,3,'Paraclinicos '!O2188&gt;5,4)</f>
        <v/>
      </c>
      <c r="R2253" t="str" cm="1">
        <f t="array" ref="R2253">_xlfn.IFS('Paraclinicos '!J2188="","",'Paraclinicos '!J2188&lt;1.2,0,'Paraclinicos '!J2188&lt;2,1,'Paraclinicos '!J2188&lt;6,2,'Paraclinicos '!J2188&lt;12,3,'Paraclinicos '!J2188&gt;=12,4)</f>
        <v/>
      </c>
      <c r="S2253" t="str" cm="1">
        <f t="array" ref="S2253">_xlfn.IFS('Paraclinicos '!Y2188="","",'Paraclinicos '!Y2188&lt;70,1,'Paraclinicos '!Y2188&gt;=70,0)</f>
        <v/>
      </c>
      <c r="T2253" t="str" cm="1">
        <f t="array" ref="T2253">_xlfn.IFS('Paraclinicos '!W2188="","",'Paraclinicos '!W2188&lt;6,4,'Paraclinicos '!W2188&lt;10,3,'Paraclinicos '!W2188&lt;13,2,'Paraclinicos '!W2188&lt;15,1,'Paraclinicos '!W2188=15,0)</f>
        <v/>
      </c>
      <c r="U2253" s="54" t="str">
        <f t="shared" si="105"/>
        <v/>
      </c>
      <c r="V2253" t="str" cm="1">
        <f t="array" ref="V2253">_xlfn.IFS('Paraclinicos '!S2188="","",OR('Paraclinicos '!S2188&lt;=8,'Paraclinicos '!S2188&gt;=25),3,'Paraclinicos '!S2188&lt;12,1,'Paraclinicos '!S2188&lt;21,0,'Paraclinicos '!S2188&lt;25,2)</f>
        <v/>
      </c>
      <c r="W2253" t="str">
        <f>IFERROR(IF(INDEX('BD Demog para scores enalazar'!Y$2:'BD Demog para scores enalazar'!Y$3000,MATCH(Formulas!A2253,'BD Demog para scores enalazar'!A$2:'BD Demog para scores enalazar'!A$3000,0))=1,"SI","NO"),"")</f>
        <v/>
      </c>
      <c r="X2253" s="9" t="str">
        <f>IFERROR(IF(INDEX('BD Demog para scores enalazar'!AJ$2:'BD Demog para scores enalazar'!AJ$3000,MATCH(Formulas!A2253,'BD Demog para scores enalazar'!A$2:'BD Demog para scores enalazar'!A$3000,0))=1,"SI","NO"),"")</f>
        <v/>
      </c>
      <c r="Y2253" t="str" cm="1">
        <f t="array" ref="Y2253">IF(AND(W2253="NO",X2253="NO"),_xlfn.IFS('Paraclinicos '!K2188&lt;=91,3,'Paraclinicos '!K2188&lt;94,2,'Paraclinicos '!K2188&lt;96,1,'Paraclinicos '!K2188&gt;=96,0),"")</f>
        <v/>
      </c>
      <c r="Z2253" t="str" cm="1">
        <f t="array" ref="Z2253">IF(OR(W2253="SI",X2253="SI"),_xlfn.IFS(OR(AND('Paraclinicos '!K2189&lt;=83),AND('Paraclinicos '!K2189&gt;=97,AA2253=2)),3,OR(AND('Paraclinicos '!K2189&lt;=86),AND('Paraclinicos '!K2189&gt;=94,AA2253=2)),2,OR(AND('Paraclinicos '!K2189&lt;=88),AND('Paraclinicos '!K2189&gt;=92,AA2253=2)),1,OR(AND('Paraclinicos '!K2189&gt;=88,'Paraclinicos '!K2189&lt;=92),AND('Paraclinicos '!K2189&gt;=93,AA2253=0)),0),"")</f>
        <v/>
      </c>
      <c r="AA2253" t="str" cm="1">
        <f t="array" ref="AA2253">_xlfn.IFS('Paraclinicos '!E2188="","",'Paraclinicos '!E2188="Oxigeno",2,'Paraclinicos '!E2188="Aire",0)</f>
        <v/>
      </c>
    </row>
    <row r="2254" spans="1:27" x14ac:dyDescent="0.25">
      <c r="A2254">
        <f>'Paraclinicos '!A2189</f>
        <v>0</v>
      </c>
      <c r="B2254" s="3">
        <f>'Paraclinicos '!R2189</f>
        <v>0</v>
      </c>
      <c r="C2254" t="str" cm="1">
        <f t="array" ref="C2254">_xlfn.IFS('Paraclinicos '!Q2189="","",'Paraclinicos '!Q2189&gt;60,3,'Paraclinicos '!Q2189&lt;=60,1)</f>
        <v/>
      </c>
      <c r="D2254" t="str">
        <f>IFERROR(IF(INDEX('BD Demog para scores enalazar'!BC$2:BC$3000,MATCH(Formulas!A2254,'BD Demog para scores enalazar'!A$2:A$3000,0))=0,"SI","NO"),"")</f>
        <v/>
      </c>
      <c r="E2254" t="str" cm="1">
        <f t="array" ref="E2254">_xlfn.IFS(D2254="","",D2254="SI",4,D2254="NO",1)</f>
        <v/>
      </c>
      <c r="F2254" t="str" cm="1">
        <f t="array" ref="F2254">_xlfn.IFS('Paraclinicos '!B2189="","",'Paraclinicos '!B2189&gt;1,1,'Paraclinicos '!B2189&lt;=1,3)</f>
        <v/>
      </c>
      <c r="G2254" t="str" cm="1">
        <f t="array" ref="G2254">_xlfn.IFS('Paraclinicos '!D2189="","",AND('Paraclinicos '!D2189&gt;=250,'Paraclinicos '!D2189&lt;=500),2,'Paraclinicos '!D2189&gt;500,3,'Paraclinicos '!D2189&lt;250,1)</f>
        <v/>
      </c>
      <c r="H2254" s="50" t="str">
        <f t="shared" si="106"/>
        <v/>
      </c>
      <c r="I2254" t="str" cm="1">
        <f t="array" ref="I2254">_xlfn.IFS('Paraclinicos '!Q2189="","",'Paraclinicos '!Q2189&gt;=65,1,'Paraclinicos '!Q2189&lt;65,0)</f>
        <v/>
      </c>
      <c r="J2254" t="str" cm="1">
        <f t="array" ref="J2254">_xlfn.IFS('Paraclinicos '!I2189="","",'Paraclinicos '!I2189&gt;7,1,'Paraclinicos '!I2189&lt;=7,0)</f>
        <v/>
      </c>
      <c r="K2254" t="str" cm="1">
        <f t="array" ref="K2254">_xlfn.IFS('Paraclinicos '!W2189="","",'Paraclinicos '!W2189&lt;=8,1,'Paraclinicos '!W2189&gt;8,0)</f>
        <v/>
      </c>
      <c r="L2254" t="str" cm="1">
        <f t="array" ref="L2254">_xlfn.IFS('Paraclinicos '!S2189="","",'Paraclinicos '!S2189&gt;=30,1,'Paraclinicos '!S2189&lt;30,0)</f>
        <v/>
      </c>
      <c r="M2254" t="str" cm="1">
        <f t="array" ref="M2254">_xlfn.IFS(OR('Paraclinicos '!T2189="",'Paraclinicos '!U2189=""),"",OR('Paraclinicos '!T2189&lt;=90,'Paraclinicos '!U2189&lt;=60),1,OR('Paraclinicos '!T2189&gt;90,'Paraclinicos '!U2189&gt;60),0)</f>
        <v/>
      </c>
      <c r="N2254" s="45" t="str">
        <f t="shared" si="107"/>
        <v/>
      </c>
      <c r="O2254" t="str" cm="1">
        <f t="array" ref="O2254">_xlfn.IFS(OR('Paraclinicos '!M2189="",'Paraclinicos '!N2189="",'Paraclinicos '!N2189=0),"",'Paraclinicos '!M2189/'Paraclinicos '!N2189&lt;100,4,'Paraclinicos '!M2189/'Paraclinicos '!N2189&lt;200,3,'Paraclinicos '!M2189/'Paraclinicos '!N2189&lt;300,2,'Paraclinicos '!M2189/'Paraclinicos '!N2189&lt;400,1,'Paraclinicos '!M2189/'Paraclinicos '!N2189&gt;=400,0)</f>
        <v/>
      </c>
      <c r="P2254" t="str" cm="1">
        <f t="array" ref="P2254">_xlfn.IFS('Paraclinicos '!C2189="","",'Paraclinicos '!C2189&lt;20,4,'Paraclinicos '!C2189&lt;50,3,'Paraclinicos '!C2189&lt;100,2,'Paraclinicos '!C2189&lt;150,1,'Paraclinicos '!C2189&gt;150,0)</f>
        <v/>
      </c>
      <c r="Q2254" t="str" cm="1">
        <f t="array" ref="Q2254">_xlfn.IFS('Paraclinicos '!O2189="","",'Paraclinicos '!O2189&lt;1.2,0,'Paraclinicos '!O2189&lt;2,1,'Paraclinicos '!O2189&lt;3.5,2,'Paraclinicos '!O2189&lt;5,3,'Paraclinicos '!O2189&gt;5,4)</f>
        <v/>
      </c>
      <c r="R2254" t="str" cm="1">
        <f t="array" ref="R2254">_xlfn.IFS('Paraclinicos '!J2189="","",'Paraclinicos '!J2189&lt;1.2,0,'Paraclinicos '!J2189&lt;2,1,'Paraclinicos '!J2189&lt;6,2,'Paraclinicos '!J2189&lt;12,3,'Paraclinicos '!J2189&gt;=12,4)</f>
        <v/>
      </c>
      <c r="S2254" t="str" cm="1">
        <f t="array" ref="S2254">_xlfn.IFS('Paraclinicos '!Y2189="","",'Paraclinicos '!Y2189&lt;70,1,'Paraclinicos '!Y2189&gt;=70,0)</f>
        <v/>
      </c>
      <c r="T2254" t="str" cm="1">
        <f t="array" ref="T2254">_xlfn.IFS('Paraclinicos '!W2189="","",'Paraclinicos '!W2189&lt;6,4,'Paraclinicos '!W2189&lt;10,3,'Paraclinicos '!W2189&lt;13,2,'Paraclinicos '!W2189&lt;15,1,'Paraclinicos '!W2189=15,0)</f>
        <v/>
      </c>
      <c r="U2254" s="54" t="str">
        <f t="shared" si="105"/>
        <v/>
      </c>
      <c r="V2254" t="str" cm="1">
        <f t="array" ref="V2254">_xlfn.IFS('Paraclinicos '!S2189="","",OR('Paraclinicos '!S2189&lt;=8,'Paraclinicos '!S2189&gt;=25),3,'Paraclinicos '!S2189&lt;12,1,'Paraclinicos '!S2189&lt;21,0,'Paraclinicos '!S2189&lt;25,2)</f>
        <v/>
      </c>
      <c r="W2254" t="str">
        <f>IFERROR(IF(INDEX('BD Demog para scores enalazar'!Y$2:'BD Demog para scores enalazar'!Y$3000,MATCH(Formulas!A2254,'BD Demog para scores enalazar'!A$2:'BD Demog para scores enalazar'!A$3000,0))=1,"SI","NO"),"")</f>
        <v/>
      </c>
      <c r="X2254" s="9" t="str">
        <f>IFERROR(IF(INDEX('BD Demog para scores enalazar'!AJ$2:'BD Demog para scores enalazar'!AJ$3000,MATCH(Formulas!A2254,'BD Demog para scores enalazar'!A$2:'BD Demog para scores enalazar'!A$3000,0))=1,"SI","NO"),"")</f>
        <v/>
      </c>
      <c r="Y2254" t="str" cm="1">
        <f t="array" ref="Y2254">IF(AND(W2254="NO",X2254="NO"),_xlfn.IFS('Paraclinicos '!K2189&lt;=91,3,'Paraclinicos '!K2189&lt;94,2,'Paraclinicos '!K2189&lt;96,1,'Paraclinicos '!K2189&gt;=96,0),"")</f>
        <v/>
      </c>
      <c r="Z2254" t="str" cm="1">
        <f t="array" ref="Z2254">IF(OR(W2254="SI",X2254="SI"),_xlfn.IFS(OR(AND('Paraclinicos '!K2190&lt;=83),AND('Paraclinicos '!K2190&gt;=97,AA2254=2)),3,OR(AND('Paraclinicos '!K2190&lt;=86),AND('Paraclinicos '!K2190&gt;=94,AA2254=2)),2,OR(AND('Paraclinicos '!K2190&lt;=88),AND('Paraclinicos '!K2190&gt;=92,AA2254=2)),1,OR(AND('Paraclinicos '!K2190&gt;=88,'Paraclinicos '!K2190&lt;=92),AND('Paraclinicos '!K2190&gt;=93,AA2254=0)),0),"")</f>
        <v/>
      </c>
      <c r="AA2254" t="str" cm="1">
        <f t="array" ref="AA2254">_xlfn.IFS('Paraclinicos '!E2189="","",'Paraclinicos '!E2189="Oxigeno",2,'Paraclinicos '!E2189="Aire",0)</f>
        <v/>
      </c>
    </row>
    <row r="2255" spans="1:27" x14ac:dyDescent="0.25">
      <c r="A2255">
        <f>'Paraclinicos '!A2190</f>
        <v>0</v>
      </c>
      <c r="B2255" s="3">
        <f>'Paraclinicos '!R2190</f>
        <v>0</v>
      </c>
      <c r="C2255" t="str" cm="1">
        <f t="array" ref="C2255">_xlfn.IFS('Paraclinicos '!Q2190="","",'Paraclinicos '!Q2190&gt;60,3,'Paraclinicos '!Q2190&lt;=60,1)</f>
        <v/>
      </c>
      <c r="D2255" t="str">
        <f>IFERROR(IF(INDEX('BD Demog para scores enalazar'!BC$2:BC$3000,MATCH(Formulas!A2255,'BD Demog para scores enalazar'!A$2:A$3000,0))=0,"SI","NO"),"")</f>
        <v/>
      </c>
      <c r="E2255" t="str" cm="1">
        <f t="array" ref="E2255">_xlfn.IFS(D2255="","",D2255="SI",4,D2255="NO",1)</f>
        <v/>
      </c>
      <c r="F2255" t="str" cm="1">
        <f t="array" ref="F2255">_xlfn.IFS('Paraclinicos '!B2190="","",'Paraclinicos '!B2190&gt;1,1,'Paraclinicos '!B2190&lt;=1,3)</f>
        <v/>
      </c>
      <c r="G2255" t="str" cm="1">
        <f t="array" ref="G2255">_xlfn.IFS('Paraclinicos '!D2190="","",AND('Paraclinicos '!D2190&gt;=250,'Paraclinicos '!D2190&lt;=500),2,'Paraclinicos '!D2190&gt;500,3,'Paraclinicos '!D2190&lt;250,1)</f>
        <v/>
      </c>
      <c r="H2255" s="50" t="str">
        <f t="shared" si="106"/>
        <v/>
      </c>
      <c r="I2255" t="str" cm="1">
        <f t="array" ref="I2255">_xlfn.IFS('Paraclinicos '!Q2190="","",'Paraclinicos '!Q2190&gt;=65,1,'Paraclinicos '!Q2190&lt;65,0)</f>
        <v/>
      </c>
      <c r="J2255" t="str" cm="1">
        <f t="array" ref="J2255">_xlfn.IFS('Paraclinicos '!I2190="","",'Paraclinicos '!I2190&gt;7,1,'Paraclinicos '!I2190&lt;=7,0)</f>
        <v/>
      </c>
      <c r="K2255" t="str" cm="1">
        <f t="array" ref="K2255">_xlfn.IFS('Paraclinicos '!W2190="","",'Paraclinicos '!W2190&lt;=8,1,'Paraclinicos '!W2190&gt;8,0)</f>
        <v/>
      </c>
      <c r="L2255" t="str" cm="1">
        <f t="array" ref="L2255">_xlfn.IFS('Paraclinicos '!S2190="","",'Paraclinicos '!S2190&gt;=30,1,'Paraclinicos '!S2190&lt;30,0)</f>
        <v/>
      </c>
      <c r="M2255" t="str" cm="1">
        <f t="array" ref="M2255">_xlfn.IFS(OR('Paraclinicos '!T2190="",'Paraclinicos '!U2190=""),"",OR('Paraclinicos '!T2190&lt;=90,'Paraclinicos '!U2190&lt;=60),1,OR('Paraclinicos '!T2190&gt;90,'Paraclinicos '!U2190&gt;60),0)</f>
        <v/>
      </c>
      <c r="N2255" s="45" t="str">
        <f t="shared" si="107"/>
        <v/>
      </c>
      <c r="O2255" t="str" cm="1">
        <f t="array" ref="O2255">_xlfn.IFS(OR('Paraclinicos '!M2190="",'Paraclinicos '!N2190="",'Paraclinicos '!N2190=0),"",'Paraclinicos '!M2190/'Paraclinicos '!N2190&lt;100,4,'Paraclinicos '!M2190/'Paraclinicos '!N2190&lt;200,3,'Paraclinicos '!M2190/'Paraclinicos '!N2190&lt;300,2,'Paraclinicos '!M2190/'Paraclinicos '!N2190&lt;400,1,'Paraclinicos '!M2190/'Paraclinicos '!N2190&gt;=400,0)</f>
        <v/>
      </c>
      <c r="P2255" t="str" cm="1">
        <f t="array" ref="P2255">_xlfn.IFS('Paraclinicos '!C2190="","",'Paraclinicos '!C2190&lt;20,4,'Paraclinicos '!C2190&lt;50,3,'Paraclinicos '!C2190&lt;100,2,'Paraclinicos '!C2190&lt;150,1,'Paraclinicos '!C2190&gt;150,0)</f>
        <v/>
      </c>
      <c r="Q2255" t="str" cm="1">
        <f t="array" ref="Q2255">_xlfn.IFS('Paraclinicos '!O2190="","",'Paraclinicos '!O2190&lt;1.2,0,'Paraclinicos '!O2190&lt;2,1,'Paraclinicos '!O2190&lt;3.5,2,'Paraclinicos '!O2190&lt;5,3,'Paraclinicos '!O2190&gt;5,4)</f>
        <v/>
      </c>
      <c r="R2255" t="str" cm="1">
        <f t="array" ref="R2255">_xlfn.IFS('Paraclinicos '!J2190="","",'Paraclinicos '!J2190&lt;1.2,0,'Paraclinicos '!J2190&lt;2,1,'Paraclinicos '!J2190&lt;6,2,'Paraclinicos '!J2190&lt;12,3,'Paraclinicos '!J2190&gt;=12,4)</f>
        <v/>
      </c>
      <c r="S2255" t="str" cm="1">
        <f t="array" ref="S2255">_xlfn.IFS('Paraclinicos '!Y2190="","",'Paraclinicos '!Y2190&lt;70,1,'Paraclinicos '!Y2190&gt;=70,0)</f>
        <v/>
      </c>
      <c r="T2255" t="str" cm="1">
        <f t="array" ref="T2255">_xlfn.IFS('Paraclinicos '!W2190="","",'Paraclinicos '!W2190&lt;6,4,'Paraclinicos '!W2190&lt;10,3,'Paraclinicos '!W2190&lt;13,2,'Paraclinicos '!W2190&lt;15,1,'Paraclinicos '!W2190=15,0)</f>
        <v/>
      </c>
      <c r="U2255" s="54" t="str">
        <f t="shared" si="105"/>
        <v/>
      </c>
      <c r="V2255" t="str" cm="1">
        <f t="array" ref="V2255">_xlfn.IFS('Paraclinicos '!S2190="","",OR('Paraclinicos '!S2190&lt;=8,'Paraclinicos '!S2190&gt;=25),3,'Paraclinicos '!S2190&lt;12,1,'Paraclinicos '!S2190&lt;21,0,'Paraclinicos '!S2190&lt;25,2)</f>
        <v/>
      </c>
      <c r="W2255" t="str">
        <f>IFERROR(IF(INDEX('BD Demog para scores enalazar'!Y$2:'BD Demog para scores enalazar'!Y$3000,MATCH(Formulas!A2255,'BD Demog para scores enalazar'!A$2:'BD Demog para scores enalazar'!A$3000,0))=1,"SI","NO"),"")</f>
        <v/>
      </c>
      <c r="X2255" s="9" t="str">
        <f>IFERROR(IF(INDEX('BD Demog para scores enalazar'!AJ$2:'BD Demog para scores enalazar'!AJ$3000,MATCH(Formulas!A2255,'BD Demog para scores enalazar'!A$2:'BD Demog para scores enalazar'!A$3000,0))=1,"SI","NO"),"")</f>
        <v/>
      </c>
      <c r="Y2255" t="str" cm="1">
        <f t="array" ref="Y2255">IF(AND(W2255="NO",X2255="NO"),_xlfn.IFS('Paraclinicos '!K2190&lt;=91,3,'Paraclinicos '!K2190&lt;94,2,'Paraclinicos '!K2190&lt;96,1,'Paraclinicos '!K2190&gt;=96,0),"")</f>
        <v/>
      </c>
      <c r="Z2255" t="str" cm="1">
        <f t="array" ref="Z2255">IF(OR(W2255="SI",X2255="SI"),_xlfn.IFS(OR(AND('Paraclinicos '!K2191&lt;=83),AND('Paraclinicos '!K2191&gt;=97,AA2255=2)),3,OR(AND('Paraclinicos '!K2191&lt;=86),AND('Paraclinicos '!K2191&gt;=94,AA2255=2)),2,OR(AND('Paraclinicos '!K2191&lt;=88),AND('Paraclinicos '!K2191&gt;=92,AA2255=2)),1,OR(AND('Paraclinicos '!K2191&gt;=88,'Paraclinicos '!K2191&lt;=92),AND('Paraclinicos '!K2191&gt;=93,AA2255=0)),0),"")</f>
        <v/>
      </c>
      <c r="AA2255" t="str" cm="1">
        <f t="array" ref="AA2255">_xlfn.IFS('Paraclinicos '!E2190="","",'Paraclinicos '!E2190="Oxigeno",2,'Paraclinicos '!E2190="Aire",0)</f>
        <v/>
      </c>
    </row>
    <row r="2256" spans="1:27" x14ac:dyDescent="0.25">
      <c r="A2256">
        <f>'Paraclinicos '!A2191</f>
        <v>0</v>
      </c>
      <c r="B2256" s="3">
        <f>'Paraclinicos '!R2191</f>
        <v>0</v>
      </c>
      <c r="C2256" t="str" cm="1">
        <f t="array" ref="C2256">_xlfn.IFS('Paraclinicos '!Q2191="","",'Paraclinicos '!Q2191&gt;60,3,'Paraclinicos '!Q2191&lt;=60,1)</f>
        <v/>
      </c>
      <c r="D2256" t="str">
        <f>IFERROR(IF(INDEX('BD Demog para scores enalazar'!BC$2:BC$3000,MATCH(Formulas!A2256,'BD Demog para scores enalazar'!A$2:A$3000,0))=0,"SI","NO"),"")</f>
        <v/>
      </c>
      <c r="E2256" t="str" cm="1">
        <f t="array" ref="E2256">_xlfn.IFS(D2256="","",D2256="SI",4,D2256="NO",1)</f>
        <v/>
      </c>
      <c r="F2256" t="str" cm="1">
        <f t="array" ref="F2256">_xlfn.IFS('Paraclinicos '!B2191="","",'Paraclinicos '!B2191&gt;1,1,'Paraclinicos '!B2191&lt;=1,3)</f>
        <v/>
      </c>
      <c r="G2256" t="str" cm="1">
        <f t="array" ref="G2256">_xlfn.IFS('Paraclinicos '!D2191="","",AND('Paraclinicos '!D2191&gt;=250,'Paraclinicos '!D2191&lt;=500),2,'Paraclinicos '!D2191&gt;500,3,'Paraclinicos '!D2191&lt;250,1)</f>
        <v/>
      </c>
      <c r="H2256" s="50" t="str">
        <f t="shared" si="106"/>
        <v/>
      </c>
      <c r="I2256" t="str" cm="1">
        <f t="array" ref="I2256">_xlfn.IFS('Paraclinicos '!Q2191="","",'Paraclinicos '!Q2191&gt;=65,1,'Paraclinicos '!Q2191&lt;65,0)</f>
        <v/>
      </c>
      <c r="J2256" t="str" cm="1">
        <f t="array" ref="J2256">_xlfn.IFS('Paraclinicos '!I2191="","",'Paraclinicos '!I2191&gt;7,1,'Paraclinicos '!I2191&lt;=7,0)</f>
        <v/>
      </c>
      <c r="K2256" t="str" cm="1">
        <f t="array" ref="K2256">_xlfn.IFS('Paraclinicos '!W2191="","",'Paraclinicos '!W2191&lt;=8,1,'Paraclinicos '!W2191&gt;8,0)</f>
        <v/>
      </c>
      <c r="L2256" t="str" cm="1">
        <f t="array" ref="L2256">_xlfn.IFS('Paraclinicos '!S2191="","",'Paraclinicos '!S2191&gt;=30,1,'Paraclinicos '!S2191&lt;30,0)</f>
        <v/>
      </c>
      <c r="M2256" t="str" cm="1">
        <f t="array" ref="M2256">_xlfn.IFS(OR('Paraclinicos '!T2191="",'Paraclinicos '!U2191=""),"",OR('Paraclinicos '!T2191&lt;=90,'Paraclinicos '!U2191&lt;=60),1,OR('Paraclinicos '!T2191&gt;90,'Paraclinicos '!U2191&gt;60),0)</f>
        <v/>
      </c>
      <c r="N2256" s="45" t="str">
        <f t="shared" si="107"/>
        <v/>
      </c>
      <c r="O2256" t="str" cm="1">
        <f t="array" ref="O2256">_xlfn.IFS(OR('Paraclinicos '!M2191="",'Paraclinicos '!N2191="",'Paraclinicos '!N2191=0),"",'Paraclinicos '!M2191/'Paraclinicos '!N2191&lt;100,4,'Paraclinicos '!M2191/'Paraclinicos '!N2191&lt;200,3,'Paraclinicos '!M2191/'Paraclinicos '!N2191&lt;300,2,'Paraclinicos '!M2191/'Paraclinicos '!N2191&lt;400,1,'Paraclinicos '!M2191/'Paraclinicos '!N2191&gt;=400,0)</f>
        <v/>
      </c>
      <c r="P2256" t="str" cm="1">
        <f t="array" ref="P2256">_xlfn.IFS('Paraclinicos '!C2191="","",'Paraclinicos '!C2191&lt;20,4,'Paraclinicos '!C2191&lt;50,3,'Paraclinicos '!C2191&lt;100,2,'Paraclinicos '!C2191&lt;150,1,'Paraclinicos '!C2191&gt;150,0)</f>
        <v/>
      </c>
      <c r="Q2256" t="str" cm="1">
        <f t="array" ref="Q2256">_xlfn.IFS('Paraclinicos '!O2191="","",'Paraclinicos '!O2191&lt;1.2,0,'Paraclinicos '!O2191&lt;2,1,'Paraclinicos '!O2191&lt;3.5,2,'Paraclinicos '!O2191&lt;5,3,'Paraclinicos '!O2191&gt;5,4)</f>
        <v/>
      </c>
      <c r="R2256" t="str" cm="1">
        <f t="array" ref="R2256">_xlfn.IFS('Paraclinicos '!J2191="","",'Paraclinicos '!J2191&lt;1.2,0,'Paraclinicos '!J2191&lt;2,1,'Paraclinicos '!J2191&lt;6,2,'Paraclinicos '!J2191&lt;12,3,'Paraclinicos '!J2191&gt;=12,4)</f>
        <v/>
      </c>
      <c r="S2256" t="str" cm="1">
        <f t="array" ref="S2256">_xlfn.IFS('Paraclinicos '!Y2191="","",'Paraclinicos '!Y2191&lt;70,1,'Paraclinicos '!Y2191&gt;=70,0)</f>
        <v/>
      </c>
      <c r="T2256" t="str" cm="1">
        <f t="array" ref="T2256">_xlfn.IFS('Paraclinicos '!W2191="","",'Paraclinicos '!W2191&lt;6,4,'Paraclinicos '!W2191&lt;10,3,'Paraclinicos '!W2191&lt;13,2,'Paraclinicos '!W2191&lt;15,1,'Paraclinicos '!W2191=15,0)</f>
        <v/>
      </c>
      <c r="U2256" s="54" t="str">
        <f t="shared" si="105"/>
        <v/>
      </c>
      <c r="V2256" t="str" cm="1">
        <f t="array" ref="V2256">_xlfn.IFS('Paraclinicos '!S2191="","",OR('Paraclinicos '!S2191&lt;=8,'Paraclinicos '!S2191&gt;=25),3,'Paraclinicos '!S2191&lt;12,1,'Paraclinicos '!S2191&lt;21,0,'Paraclinicos '!S2191&lt;25,2)</f>
        <v/>
      </c>
      <c r="W2256" t="str">
        <f>IFERROR(IF(INDEX('BD Demog para scores enalazar'!Y$2:'BD Demog para scores enalazar'!Y$3000,MATCH(Formulas!A2256,'BD Demog para scores enalazar'!A$2:'BD Demog para scores enalazar'!A$3000,0))=1,"SI","NO"),"")</f>
        <v/>
      </c>
      <c r="X2256" s="9" t="str">
        <f>IFERROR(IF(INDEX('BD Demog para scores enalazar'!AJ$2:'BD Demog para scores enalazar'!AJ$3000,MATCH(Formulas!A2256,'BD Demog para scores enalazar'!A$2:'BD Demog para scores enalazar'!A$3000,0))=1,"SI","NO"),"")</f>
        <v/>
      </c>
      <c r="Y2256" t="str" cm="1">
        <f t="array" ref="Y2256">IF(AND(W2256="NO",X2256="NO"),_xlfn.IFS('Paraclinicos '!K2191&lt;=91,3,'Paraclinicos '!K2191&lt;94,2,'Paraclinicos '!K2191&lt;96,1,'Paraclinicos '!K2191&gt;=96,0),"")</f>
        <v/>
      </c>
      <c r="Z2256" t="str" cm="1">
        <f t="array" ref="Z2256">IF(OR(W2256="SI",X2256="SI"),_xlfn.IFS(OR(AND('Paraclinicos '!K2192&lt;=83),AND('Paraclinicos '!K2192&gt;=97,AA2256=2)),3,OR(AND('Paraclinicos '!K2192&lt;=86),AND('Paraclinicos '!K2192&gt;=94,AA2256=2)),2,OR(AND('Paraclinicos '!K2192&lt;=88),AND('Paraclinicos '!K2192&gt;=92,AA2256=2)),1,OR(AND('Paraclinicos '!K2192&gt;=88,'Paraclinicos '!K2192&lt;=92),AND('Paraclinicos '!K2192&gt;=93,AA2256=0)),0),"")</f>
        <v/>
      </c>
      <c r="AA2256" t="str" cm="1">
        <f t="array" ref="AA2256">_xlfn.IFS('Paraclinicos '!E2191="","",'Paraclinicos '!E2191="Oxigeno",2,'Paraclinicos '!E2191="Aire",0)</f>
        <v/>
      </c>
    </row>
    <row r="2257" spans="1:27" x14ac:dyDescent="0.25">
      <c r="A2257">
        <f>'Paraclinicos '!A2192</f>
        <v>0</v>
      </c>
      <c r="B2257" s="3">
        <f>'Paraclinicos '!R2192</f>
        <v>0</v>
      </c>
      <c r="C2257" t="str" cm="1">
        <f t="array" ref="C2257">_xlfn.IFS('Paraclinicos '!Q2192="","",'Paraclinicos '!Q2192&gt;60,3,'Paraclinicos '!Q2192&lt;=60,1)</f>
        <v/>
      </c>
      <c r="D2257" t="str">
        <f>IFERROR(IF(INDEX('BD Demog para scores enalazar'!BC$2:BC$3000,MATCH(Formulas!A2257,'BD Demog para scores enalazar'!A$2:A$3000,0))=0,"SI","NO"),"")</f>
        <v/>
      </c>
      <c r="E2257" t="str" cm="1">
        <f t="array" ref="E2257">_xlfn.IFS(D2257="","",D2257="SI",4,D2257="NO",1)</f>
        <v/>
      </c>
      <c r="F2257" t="str" cm="1">
        <f t="array" ref="F2257">_xlfn.IFS('Paraclinicos '!B2192="","",'Paraclinicos '!B2192&gt;1,1,'Paraclinicos '!B2192&lt;=1,3)</f>
        <v/>
      </c>
      <c r="G2257" t="str" cm="1">
        <f t="array" ref="G2257">_xlfn.IFS('Paraclinicos '!D2192="","",AND('Paraclinicos '!D2192&gt;=250,'Paraclinicos '!D2192&lt;=500),2,'Paraclinicos '!D2192&gt;500,3,'Paraclinicos '!D2192&lt;250,1)</f>
        <v/>
      </c>
      <c r="H2257" s="50" t="str">
        <f t="shared" si="106"/>
        <v/>
      </c>
      <c r="I2257" t="str" cm="1">
        <f t="array" ref="I2257">_xlfn.IFS('Paraclinicos '!Q2192="","",'Paraclinicos '!Q2192&gt;=65,1,'Paraclinicos '!Q2192&lt;65,0)</f>
        <v/>
      </c>
      <c r="J2257" t="str" cm="1">
        <f t="array" ref="J2257">_xlfn.IFS('Paraclinicos '!I2192="","",'Paraclinicos '!I2192&gt;7,1,'Paraclinicos '!I2192&lt;=7,0)</f>
        <v/>
      </c>
      <c r="K2257" t="str" cm="1">
        <f t="array" ref="K2257">_xlfn.IFS('Paraclinicos '!W2192="","",'Paraclinicos '!W2192&lt;=8,1,'Paraclinicos '!W2192&gt;8,0)</f>
        <v/>
      </c>
      <c r="L2257" t="str" cm="1">
        <f t="array" ref="L2257">_xlfn.IFS('Paraclinicos '!S2192="","",'Paraclinicos '!S2192&gt;=30,1,'Paraclinicos '!S2192&lt;30,0)</f>
        <v/>
      </c>
      <c r="M2257" t="str" cm="1">
        <f t="array" ref="M2257">_xlfn.IFS(OR('Paraclinicos '!T2192="",'Paraclinicos '!U2192=""),"",OR('Paraclinicos '!T2192&lt;=90,'Paraclinicos '!U2192&lt;=60),1,OR('Paraclinicos '!T2192&gt;90,'Paraclinicos '!U2192&gt;60),0)</f>
        <v/>
      </c>
      <c r="N2257" s="45" t="str">
        <f t="shared" si="107"/>
        <v/>
      </c>
      <c r="O2257" t="str" cm="1">
        <f t="array" ref="O2257">_xlfn.IFS(OR('Paraclinicos '!M2192="",'Paraclinicos '!N2192="",'Paraclinicos '!N2192=0),"",'Paraclinicos '!M2192/'Paraclinicos '!N2192&lt;100,4,'Paraclinicos '!M2192/'Paraclinicos '!N2192&lt;200,3,'Paraclinicos '!M2192/'Paraclinicos '!N2192&lt;300,2,'Paraclinicos '!M2192/'Paraclinicos '!N2192&lt;400,1,'Paraclinicos '!M2192/'Paraclinicos '!N2192&gt;=400,0)</f>
        <v/>
      </c>
      <c r="P2257" t="str" cm="1">
        <f t="array" ref="P2257">_xlfn.IFS('Paraclinicos '!C2192="","",'Paraclinicos '!C2192&lt;20,4,'Paraclinicos '!C2192&lt;50,3,'Paraclinicos '!C2192&lt;100,2,'Paraclinicos '!C2192&lt;150,1,'Paraclinicos '!C2192&gt;150,0)</f>
        <v/>
      </c>
      <c r="Q2257" t="str" cm="1">
        <f t="array" ref="Q2257">_xlfn.IFS('Paraclinicos '!O2192="","",'Paraclinicos '!O2192&lt;1.2,0,'Paraclinicos '!O2192&lt;2,1,'Paraclinicos '!O2192&lt;3.5,2,'Paraclinicos '!O2192&lt;5,3,'Paraclinicos '!O2192&gt;5,4)</f>
        <v/>
      </c>
      <c r="R2257" t="str" cm="1">
        <f t="array" ref="R2257">_xlfn.IFS('Paraclinicos '!J2192="","",'Paraclinicos '!J2192&lt;1.2,0,'Paraclinicos '!J2192&lt;2,1,'Paraclinicos '!J2192&lt;6,2,'Paraclinicos '!J2192&lt;12,3,'Paraclinicos '!J2192&gt;=12,4)</f>
        <v/>
      </c>
      <c r="S2257" t="str" cm="1">
        <f t="array" ref="S2257">_xlfn.IFS('Paraclinicos '!Y2192="","",'Paraclinicos '!Y2192&lt;70,1,'Paraclinicos '!Y2192&gt;=70,0)</f>
        <v/>
      </c>
      <c r="T2257" t="str" cm="1">
        <f t="array" ref="T2257">_xlfn.IFS('Paraclinicos '!W2192="","",'Paraclinicos '!W2192&lt;6,4,'Paraclinicos '!W2192&lt;10,3,'Paraclinicos '!W2192&lt;13,2,'Paraclinicos '!W2192&lt;15,1,'Paraclinicos '!W2192=15,0)</f>
        <v/>
      </c>
      <c r="U2257" s="54" t="str">
        <f t="shared" si="105"/>
        <v/>
      </c>
      <c r="V2257" t="str" cm="1">
        <f t="array" ref="V2257">_xlfn.IFS('Paraclinicos '!S2192="","",OR('Paraclinicos '!S2192&lt;=8,'Paraclinicos '!S2192&gt;=25),3,'Paraclinicos '!S2192&lt;12,1,'Paraclinicos '!S2192&lt;21,0,'Paraclinicos '!S2192&lt;25,2)</f>
        <v/>
      </c>
      <c r="W2257" t="str">
        <f>IFERROR(IF(INDEX('BD Demog para scores enalazar'!Y$2:'BD Demog para scores enalazar'!Y$3000,MATCH(Formulas!A2257,'BD Demog para scores enalazar'!A$2:'BD Demog para scores enalazar'!A$3000,0))=1,"SI","NO"),"")</f>
        <v/>
      </c>
      <c r="X2257" s="9" t="str">
        <f>IFERROR(IF(INDEX('BD Demog para scores enalazar'!AJ$2:'BD Demog para scores enalazar'!AJ$3000,MATCH(Formulas!A2257,'BD Demog para scores enalazar'!A$2:'BD Demog para scores enalazar'!A$3000,0))=1,"SI","NO"),"")</f>
        <v/>
      </c>
      <c r="Y2257" t="str" cm="1">
        <f t="array" ref="Y2257">IF(AND(W2257="NO",X2257="NO"),_xlfn.IFS('Paraclinicos '!K2192&lt;=91,3,'Paraclinicos '!K2192&lt;94,2,'Paraclinicos '!K2192&lt;96,1,'Paraclinicos '!K2192&gt;=96,0),"")</f>
        <v/>
      </c>
      <c r="Z2257" t="str" cm="1">
        <f t="array" ref="Z2257">IF(OR(W2257="SI",X2257="SI"),_xlfn.IFS(OR(AND('Paraclinicos '!K2193&lt;=83),AND('Paraclinicos '!K2193&gt;=97,AA2257=2)),3,OR(AND('Paraclinicos '!K2193&lt;=86),AND('Paraclinicos '!K2193&gt;=94,AA2257=2)),2,OR(AND('Paraclinicos '!K2193&lt;=88),AND('Paraclinicos '!K2193&gt;=92,AA2257=2)),1,OR(AND('Paraclinicos '!K2193&gt;=88,'Paraclinicos '!K2193&lt;=92),AND('Paraclinicos '!K2193&gt;=93,AA2257=0)),0),"")</f>
        <v/>
      </c>
      <c r="AA2257" t="str" cm="1">
        <f t="array" ref="AA2257">_xlfn.IFS('Paraclinicos '!E2192="","",'Paraclinicos '!E2192="Oxigeno",2,'Paraclinicos '!E2192="Aire",0)</f>
        <v/>
      </c>
    </row>
    <row r="2258" spans="1:27" x14ac:dyDescent="0.25">
      <c r="A2258">
        <f>'Paraclinicos '!A2193</f>
        <v>0</v>
      </c>
      <c r="B2258" s="3">
        <f>'Paraclinicos '!R2193</f>
        <v>0</v>
      </c>
      <c r="C2258" t="str" cm="1">
        <f t="array" ref="C2258">_xlfn.IFS('Paraclinicos '!Q2193="","",'Paraclinicos '!Q2193&gt;60,3,'Paraclinicos '!Q2193&lt;=60,1)</f>
        <v/>
      </c>
      <c r="D2258" t="str">
        <f>IFERROR(IF(INDEX('BD Demog para scores enalazar'!BC$2:BC$3000,MATCH(Formulas!A2258,'BD Demog para scores enalazar'!A$2:A$3000,0))=0,"SI","NO"),"")</f>
        <v/>
      </c>
      <c r="E2258" t="str" cm="1">
        <f t="array" ref="E2258">_xlfn.IFS(D2258="","",D2258="SI",4,D2258="NO",1)</f>
        <v/>
      </c>
      <c r="F2258" t="str" cm="1">
        <f t="array" ref="F2258">_xlfn.IFS('Paraclinicos '!B2193="","",'Paraclinicos '!B2193&gt;1,1,'Paraclinicos '!B2193&lt;=1,3)</f>
        <v/>
      </c>
      <c r="G2258" t="str" cm="1">
        <f t="array" ref="G2258">_xlfn.IFS('Paraclinicos '!D2193="","",AND('Paraclinicos '!D2193&gt;=250,'Paraclinicos '!D2193&lt;=500),2,'Paraclinicos '!D2193&gt;500,3,'Paraclinicos '!D2193&lt;250,1)</f>
        <v/>
      </c>
      <c r="H2258" s="50" t="str">
        <f t="shared" si="106"/>
        <v/>
      </c>
      <c r="I2258" t="str" cm="1">
        <f t="array" ref="I2258">_xlfn.IFS('Paraclinicos '!Q2193="","",'Paraclinicos '!Q2193&gt;=65,1,'Paraclinicos '!Q2193&lt;65,0)</f>
        <v/>
      </c>
      <c r="J2258" t="str" cm="1">
        <f t="array" ref="J2258">_xlfn.IFS('Paraclinicos '!I2193="","",'Paraclinicos '!I2193&gt;7,1,'Paraclinicos '!I2193&lt;=7,0)</f>
        <v/>
      </c>
      <c r="K2258" t="str" cm="1">
        <f t="array" ref="K2258">_xlfn.IFS('Paraclinicos '!W2193="","",'Paraclinicos '!W2193&lt;=8,1,'Paraclinicos '!W2193&gt;8,0)</f>
        <v/>
      </c>
      <c r="L2258" t="str" cm="1">
        <f t="array" ref="L2258">_xlfn.IFS('Paraclinicos '!S2193="","",'Paraclinicos '!S2193&gt;=30,1,'Paraclinicos '!S2193&lt;30,0)</f>
        <v/>
      </c>
      <c r="M2258" t="str" cm="1">
        <f t="array" ref="M2258">_xlfn.IFS(OR('Paraclinicos '!T2193="",'Paraclinicos '!U2193=""),"",OR('Paraclinicos '!T2193&lt;=90,'Paraclinicos '!U2193&lt;=60),1,OR('Paraclinicos '!T2193&gt;90,'Paraclinicos '!U2193&gt;60),0)</f>
        <v/>
      </c>
      <c r="N2258" s="45" t="str">
        <f t="shared" si="107"/>
        <v/>
      </c>
      <c r="O2258" t="str" cm="1">
        <f t="array" ref="O2258">_xlfn.IFS(OR('Paraclinicos '!M2193="",'Paraclinicos '!N2193="",'Paraclinicos '!N2193=0),"",'Paraclinicos '!M2193/'Paraclinicos '!N2193&lt;100,4,'Paraclinicos '!M2193/'Paraclinicos '!N2193&lt;200,3,'Paraclinicos '!M2193/'Paraclinicos '!N2193&lt;300,2,'Paraclinicos '!M2193/'Paraclinicos '!N2193&lt;400,1,'Paraclinicos '!M2193/'Paraclinicos '!N2193&gt;=400,0)</f>
        <v/>
      </c>
      <c r="P2258" t="str" cm="1">
        <f t="array" ref="P2258">_xlfn.IFS('Paraclinicos '!C2193="","",'Paraclinicos '!C2193&lt;20,4,'Paraclinicos '!C2193&lt;50,3,'Paraclinicos '!C2193&lt;100,2,'Paraclinicos '!C2193&lt;150,1,'Paraclinicos '!C2193&gt;150,0)</f>
        <v/>
      </c>
      <c r="Q2258" t="str" cm="1">
        <f t="array" ref="Q2258">_xlfn.IFS('Paraclinicos '!O2193="","",'Paraclinicos '!O2193&lt;1.2,0,'Paraclinicos '!O2193&lt;2,1,'Paraclinicos '!O2193&lt;3.5,2,'Paraclinicos '!O2193&lt;5,3,'Paraclinicos '!O2193&gt;5,4)</f>
        <v/>
      </c>
      <c r="R2258" t="str" cm="1">
        <f t="array" ref="R2258">_xlfn.IFS('Paraclinicos '!J2193="","",'Paraclinicos '!J2193&lt;1.2,0,'Paraclinicos '!J2193&lt;2,1,'Paraclinicos '!J2193&lt;6,2,'Paraclinicos '!J2193&lt;12,3,'Paraclinicos '!J2193&gt;=12,4)</f>
        <v/>
      </c>
      <c r="S2258" t="str" cm="1">
        <f t="array" ref="S2258">_xlfn.IFS('Paraclinicos '!Y2193="","",'Paraclinicos '!Y2193&lt;70,1,'Paraclinicos '!Y2193&gt;=70,0)</f>
        <v/>
      </c>
      <c r="T2258" t="str" cm="1">
        <f t="array" ref="T2258">_xlfn.IFS('Paraclinicos '!W2193="","",'Paraclinicos '!W2193&lt;6,4,'Paraclinicos '!W2193&lt;10,3,'Paraclinicos '!W2193&lt;13,2,'Paraclinicos '!W2193&lt;15,1,'Paraclinicos '!W2193=15,0)</f>
        <v/>
      </c>
      <c r="U2258" s="54" t="str">
        <f t="shared" si="105"/>
        <v/>
      </c>
      <c r="V2258" t="str" cm="1">
        <f t="array" ref="V2258">_xlfn.IFS('Paraclinicos '!S2193="","",OR('Paraclinicos '!S2193&lt;=8,'Paraclinicos '!S2193&gt;=25),3,'Paraclinicos '!S2193&lt;12,1,'Paraclinicos '!S2193&lt;21,0,'Paraclinicos '!S2193&lt;25,2)</f>
        <v/>
      </c>
      <c r="W2258" t="str">
        <f>IFERROR(IF(INDEX('BD Demog para scores enalazar'!Y$2:'BD Demog para scores enalazar'!Y$3000,MATCH(Formulas!A2258,'BD Demog para scores enalazar'!A$2:'BD Demog para scores enalazar'!A$3000,0))=1,"SI","NO"),"")</f>
        <v/>
      </c>
      <c r="X2258" s="9" t="str">
        <f>IFERROR(IF(INDEX('BD Demog para scores enalazar'!AJ$2:'BD Demog para scores enalazar'!AJ$3000,MATCH(Formulas!A2258,'BD Demog para scores enalazar'!A$2:'BD Demog para scores enalazar'!A$3000,0))=1,"SI","NO"),"")</f>
        <v/>
      </c>
      <c r="Y2258" t="str" cm="1">
        <f t="array" ref="Y2258">IF(AND(W2258="NO",X2258="NO"),_xlfn.IFS('Paraclinicos '!K2193&lt;=91,3,'Paraclinicos '!K2193&lt;94,2,'Paraclinicos '!K2193&lt;96,1,'Paraclinicos '!K2193&gt;=96,0),"")</f>
        <v/>
      </c>
      <c r="Z2258" t="str" cm="1">
        <f t="array" ref="Z2258">IF(OR(W2258="SI",X2258="SI"),_xlfn.IFS(OR(AND('Paraclinicos '!K2194&lt;=83),AND('Paraclinicos '!K2194&gt;=97,AA2258=2)),3,OR(AND('Paraclinicos '!K2194&lt;=86),AND('Paraclinicos '!K2194&gt;=94,AA2258=2)),2,OR(AND('Paraclinicos '!K2194&lt;=88),AND('Paraclinicos '!K2194&gt;=92,AA2258=2)),1,OR(AND('Paraclinicos '!K2194&gt;=88,'Paraclinicos '!K2194&lt;=92),AND('Paraclinicos '!K2194&gt;=93,AA2258=0)),0),"")</f>
        <v/>
      </c>
      <c r="AA2258" t="str" cm="1">
        <f t="array" ref="AA2258">_xlfn.IFS('Paraclinicos '!E2193="","",'Paraclinicos '!E2193="Oxigeno",2,'Paraclinicos '!E2193="Aire",0)</f>
        <v/>
      </c>
    </row>
    <row r="2259" spans="1:27" x14ac:dyDescent="0.25">
      <c r="A2259">
        <f>'Paraclinicos '!A2194</f>
        <v>0</v>
      </c>
      <c r="B2259" s="3">
        <f>'Paraclinicos '!R2194</f>
        <v>0</v>
      </c>
      <c r="C2259" t="str" cm="1">
        <f t="array" ref="C2259">_xlfn.IFS('Paraclinicos '!Q2194="","",'Paraclinicos '!Q2194&gt;60,3,'Paraclinicos '!Q2194&lt;=60,1)</f>
        <v/>
      </c>
      <c r="D2259" t="str">
        <f>IFERROR(IF(INDEX('BD Demog para scores enalazar'!BC$2:BC$3000,MATCH(Formulas!A2259,'BD Demog para scores enalazar'!A$2:A$3000,0))=0,"SI","NO"),"")</f>
        <v/>
      </c>
      <c r="E2259" t="str" cm="1">
        <f t="array" ref="E2259">_xlfn.IFS(D2259="","",D2259="SI",4,D2259="NO",1)</f>
        <v/>
      </c>
      <c r="F2259" t="str" cm="1">
        <f t="array" ref="F2259">_xlfn.IFS('Paraclinicos '!B2194="","",'Paraclinicos '!B2194&gt;1,1,'Paraclinicos '!B2194&lt;=1,3)</f>
        <v/>
      </c>
      <c r="G2259" t="str" cm="1">
        <f t="array" ref="G2259">_xlfn.IFS('Paraclinicos '!D2194="","",AND('Paraclinicos '!D2194&gt;=250,'Paraclinicos '!D2194&lt;=500),2,'Paraclinicos '!D2194&gt;500,3,'Paraclinicos '!D2194&lt;250,1)</f>
        <v/>
      </c>
      <c r="H2259" s="50" t="str">
        <f t="shared" si="106"/>
        <v/>
      </c>
      <c r="I2259" t="str" cm="1">
        <f t="array" ref="I2259">_xlfn.IFS('Paraclinicos '!Q2194="","",'Paraclinicos '!Q2194&gt;=65,1,'Paraclinicos '!Q2194&lt;65,0)</f>
        <v/>
      </c>
      <c r="J2259" t="str" cm="1">
        <f t="array" ref="J2259">_xlfn.IFS('Paraclinicos '!I2194="","",'Paraclinicos '!I2194&gt;7,1,'Paraclinicos '!I2194&lt;=7,0)</f>
        <v/>
      </c>
      <c r="K2259" t="str" cm="1">
        <f t="array" ref="K2259">_xlfn.IFS('Paraclinicos '!W2194="","",'Paraclinicos '!W2194&lt;=8,1,'Paraclinicos '!W2194&gt;8,0)</f>
        <v/>
      </c>
      <c r="L2259" t="str" cm="1">
        <f t="array" ref="L2259">_xlfn.IFS('Paraclinicos '!S2194="","",'Paraclinicos '!S2194&gt;=30,1,'Paraclinicos '!S2194&lt;30,0)</f>
        <v/>
      </c>
      <c r="M2259" t="str" cm="1">
        <f t="array" ref="M2259">_xlfn.IFS(OR('Paraclinicos '!T2194="",'Paraclinicos '!U2194=""),"",OR('Paraclinicos '!T2194&lt;=90,'Paraclinicos '!U2194&lt;=60),1,OR('Paraclinicos '!T2194&gt;90,'Paraclinicos '!U2194&gt;60),0)</f>
        <v/>
      </c>
      <c r="N2259" s="45" t="str">
        <f t="shared" si="107"/>
        <v/>
      </c>
      <c r="O2259" t="str" cm="1">
        <f t="array" ref="O2259">_xlfn.IFS(OR('Paraclinicos '!M2194="",'Paraclinicos '!N2194="",'Paraclinicos '!N2194=0),"",'Paraclinicos '!M2194/'Paraclinicos '!N2194&lt;100,4,'Paraclinicos '!M2194/'Paraclinicos '!N2194&lt;200,3,'Paraclinicos '!M2194/'Paraclinicos '!N2194&lt;300,2,'Paraclinicos '!M2194/'Paraclinicos '!N2194&lt;400,1,'Paraclinicos '!M2194/'Paraclinicos '!N2194&gt;=400,0)</f>
        <v/>
      </c>
      <c r="P2259" t="str" cm="1">
        <f t="array" ref="P2259">_xlfn.IFS('Paraclinicos '!C2194="","",'Paraclinicos '!C2194&lt;20,4,'Paraclinicos '!C2194&lt;50,3,'Paraclinicos '!C2194&lt;100,2,'Paraclinicos '!C2194&lt;150,1,'Paraclinicos '!C2194&gt;150,0)</f>
        <v/>
      </c>
      <c r="Q2259" t="str" cm="1">
        <f t="array" ref="Q2259">_xlfn.IFS('Paraclinicos '!O2194="","",'Paraclinicos '!O2194&lt;1.2,0,'Paraclinicos '!O2194&lt;2,1,'Paraclinicos '!O2194&lt;3.5,2,'Paraclinicos '!O2194&lt;5,3,'Paraclinicos '!O2194&gt;5,4)</f>
        <v/>
      </c>
      <c r="R2259" t="str" cm="1">
        <f t="array" ref="R2259">_xlfn.IFS('Paraclinicos '!J2194="","",'Paraclinicos '!J2194&lt;1.2,0,'Paraclinicos '!J2194&lt;2,1,'Paraclinicos '!J2194&lt;6,2,'Paraclinicos '!J2194&lt;12,3,'Paraclinicos '!J2194&gt;=12,4)</f>
        <v/>
      </c>
      <c r="S2259" t="str" cm="1">
        <f t="array" ref="S2259">_xlfn.IFS('Paraclinicos '!Y2194="","",'Paraclinicos '!Y2194&lt;70,1,'Paraclinicos '!Y2194&gt;=70,0)</f>
        <v/>
      </c>
      <c r="T2259" t="str" cm="1">
        <f t="array" ref="T2259">_xlfn.IFS('Paraclinicos '!W2194="","",'Paraclinicos '!W2194&lt;6,4,'Paraclinicos '!W2194&lt;10,3,'Paraclinicos '!W2194&lt;13,2,'Paraclinicos '!W2194&lt;15,1,'Paraclinicos '!W2194=15,0)</f>
        <v/>
      </c>
      <c r="U2259" s="54" t="str">
        <f t="shared" si="105"/>
        <v/>
      </c>
      <c r="V2259" t="str" cm="1">
        <f t="array" ref="V2259">_xlfn.IFS('Paraclinicos '!S2194="","",OR('Paraclinicos '!S2194&lt;=8,'Paraclinicos '!S2194&gt;=25),3,'Paraclinicos '!S2194&lt;12,1,'Paraclinicos '!S2194&lt;21,0,'Paraclinicos '!S2194&lt;25,2)</f>
        <v/>
      </c>
      <c r="W2259" t="str">
        <f>IFERROR(IF(INDEX('BD Demog para scores enalazar'!Y$2:'BD Demog para scores enalazar'!Y$3000,MATCH(Formulas!A2259,'BD Demog para scores enalazar'!A$2:'BD Demog para scores enalazar'!A$3000,0))=1,"SI","NO"),"")</f>
        <v/>
      </c>
      <c r="X2259" s="9" t="str">
        <f>IFERROR(IF(INDEX('BD Demog para scores enalazar'!AJ$2:'BD Demog para scores enalazar'!AJ$3000,MATCH(Formulas!A2259,'BD Demog para scores enalazar'!A$2:'BD Demog para scores enalazar'!A$3000,0))=1,"SI","NO"),"")</f>
        <v/>
      </c>
      <c r="Y2259" t="str" cm="1">
        <f t="array" ref="Y2259">IF(AND(W2259="NO",X2259="NO"),_xlfn.IFS('Paraclinicos '!K2194&lt;=91,3,'Paraclinicos '!K2194&lt;94,2,'Paraclinicos '!K2194&lt;96,1,'Paraclinicos '!K2194&gt;=96,0),"")</f>
        <v/>
      </c>
      <c r="Z2259" t="str" cm="1">
        <f t="array" ref="Z2259">IF(OR(W2259="SI",X2259="SI"),_xlfn.IFS(OR(AND('Paraclinicos '!K2195&lt;=83),AND('Paraclinicos '!K2195&gt;=97,AA2259=2)),3,OR(AND('Paraclinicos '!K2195&lt;=86),AND('Paraclinicos '!K2195&gt;=94,AA2259=2)),2,OR(AND('Paraclinicos '!K2195&lt;=88),AND('Paraclinicos '!K2195&gt;=92,AA2259=2)),1,OR(AND('Paraclinicos '!K2195&gt;=88,'Paraclinicos '!K2195&lt;=92),AND('Paraclinicos '!K2195&gt;=93,AA2259=0)),0),"")</f>
        <v/>
      </c>
      <c r="AA2259" t="str" cm="1">
        <f t="array" ref="AA2259">_xlfn.IFS('Paraclinicos '!E2194="","",'Paraclinicos '!E2194="Oxigeno",2,'Paraclinicos '!E2194="Aire",0)</f>
        <v/>
      </c>
    </row>
    <row r="2260" spans="1:27" x14ac:dyDescent="0.25">
      <c r="A2260">
        <f>'Paraclinicos '!A2195</f>
        <v>0</v>
      </c>
      <c r="B2260" s="3">
        <f>'Paraclinicos '!R2195</f>
        <v>0</v>
      </c>
      <c r="C2260" t="str" cm="1">
        <f t="array" ref="C2260">_xlfn.IFS('Paraclinicos '!Q2195="","",'Paraclinicos '!Q2195&gt;60,3,'Paraclinicos '!Q2195&lt;=60,1)</f>
        <v/>
      </c>
      <c r="D2260" t="str">
        <f>IFERROR(IF(INDEX('BD Demog para scores enalazar'!BC$2:BC$3000,MATCH(Formulas!A2260,'BD Demog para scores enalazar'!A$2:A$3000,0))=0,"SI","NO"),"")</f>
        <v/>
      </c>
      <c r="E2260" t="str" cm="1">
        <f t="array" ref="E2260">_xlfn.IFS(D2260="","",D2260="SI",4,D2260="NO",1)</f>
        <v/>
      </c>
      <c r="F2260" t="str" cm="1">
        <f t="array" ref="F2260">_xlfn.IFS('Paraclinicos '!B2195="","",'Paraclinicos '!B2195&gt;1,1,'Paraclinicos '!B2195&lt;=1,3)</f>
        <v/>
      </c>
      <c r="G2260" t="str" cm="1">
        <f t="array" ref="G2260">_xlfn.IFS('Paraclinicos '!D2195="","",AND('Paraclinicos '!D2195&gt;=250,'Paraclinicos '!D2195&lt;=500),2,'Paraclinicos '!D2195&gt;500,3,'Paraclinicos '!D2195&lt;250,1)</f>
        <v/>
      </c>
      <c r="H2260" s="50" t="str">
        <f t="shared" si="106"/>
        <v/>
      </c>
      <c r="I2260" t="str" cm="1">
        <f t="array" ref="I2260">_xlfn.IFS('Paraclinicos '!Q2195="","",'Paraclinicos '!Q2195&gt;=65,1,'Paraclinicos '!Q2195&lt;65,0)</f>
        <v/>
      </c>
      <c r="J2260" t="str" cm="1">
        <f t="array" ref="J2260">_xlfn.IFS('Paraclinicos '!I2195="","",'Paraclinicos '!I2195&gt;7,1,'Paraclinicos '!I2195&lt;=7,0)</f>
        <v/>
      </c>
      <c r="K2260" t="str" cm="1">
        <f t="array" ref="K2260">_xlfn.IFS('Paraclinicos '!W2195="","",'Paraclinicos '!W2195&lt;=8,1,'Paraclinicos '!W2195&gt;8,0)</f>
        <v/>
      </c>
      <c r="L2260" t="str" cm="1">
        <f t="array" ref="L2260">_xlfn.IFS('Paraclinicos '!S2195="","",'Paraclinicos '!S2195&gt;=30,1,'Paraclinicos '!S2195&lt;30,0)</f>
        <v/>
      </c>
      <c r="M2260" t="str" cm="1">
        <f t="array" ref="M2260">_xlfn.IFS(OR('Paraclinicos '!T2195="",'Paraclinicos '!U2195=""),"",OR('Paraclinicos '!T2195&lt;=90,'Paraclinicos '!U2195&lt;=60),1,OR('Paraclinicos '!T2195&gt;90,'Paraclinicos '!U2195&gt;60),0)</f>
        <v/>
      </c>
      <c r="N2260" s="45" t="str">
        <f t="shared" si="107"/>
        <v/>
      </c>
      <c r="O2260" t="str" cm="1">
        <f t="array" ref="O2260">_xlfn.IFS(OR('Paraclinicos '!M2195="",'Paraclinicos '!N2195="",'Paraclinicos '!N2195=0),"",'Paraclinicos '!M2195/'Paraclinicos '!N2195&lt;100,4,'Paraclinicos '!M2195/'Paraclinicos '!N2195&lt;200,3,'Paraclinicos '!M2195/'Paraclinicos '!N2195&lt;300,2,'Paraclinicos '!M2195/'Paraclinicos '!N2195&lt;400,1,'Paraclinicos '!M2195/'Paraclinicos '!N2195&gt;=400,0)</f>
        <v/>
      </c>
      <c r="P2260" t="str" cm="1">
        <f t="array" ref="P2260">_xlfn.IFS('Paraclinicos '!C2195="","",'Paraclinicos '!C2195&lt;20,4,'Paraclinicos '!C2195&lt;50,3,'Paraclinicos '!C2195&lt;100,2,'Paraclinicos '!C2195&lt;150,1,'Paraclinicos '!C2195&gt;150,0)</f>
        <v/>
      </c>
      <c r="Q2260" t="str" cm="1">
        <f t="array" ref="Q2260">_xlfn.IFS('Paraclinicos '!O2195="","",'Paraclinicos '!O2195&lt;1.2,0,'Paraclinicos '!O2195&lt;2,1,'Paraclinicos '!O2195&lt;3.5,2,'Paraclinicos '!O2195&lt;5,3,'Paraclinicos '!O2195&gt;5,4)</f>
        <v/>
      </c>
      <c r="R2260" t="str" cm="1">
        <f t="array" ref="R2260">_xlfn.IFS('Paraclinicos '!J2195="","",'Paraclinicos '!J2195&lt;1.2,0,'Paraclinicos '!J2195&lt;2,1,'Paraclinicos '!J2195&lt;6,2,'Paraclinicos '!J2195&lt;12,3,'Paraclinicos '!J2195&gt;=12,4)</f>
        <v/>
      </c>
      <c r="S2260" t="str" cm="1">
        <f t="array" ref="S2260">_xlfn.IFS('Paraclinicos '!Y2195="","",'Paraclinicos '!Y2195&lt;70,1,'Paraclinicos '!Y2195&gt;=70,0)</f>
        <v/>
      </c>
      <c r="T2260" t="str" cm="1">
        <f t="array" ref="T2260">_xlfn.IFS('Paraclinicos '!W2195="","",'Paraclinicos '!W2195&lt;6,4,'Paraclinicos '!W2195&lt;10,3,'Paraclinicos '!W2195&lt;13,2,'Paraclinicos '!W2195&lt;15,1,'Paraclinicos '!W2195=15,0)</f>
        <v/>
      </c>
      <c r="U2260" s="54" t="str">
        <f t="shared" si="105"/>
        <v/>
      </c>
      <c r="V2260" t="str" cm="1">
        <f t="array" ref="V2260">_xlfn.IFS('Paraclinicos '!S2195="","",OR('Paraclinicos '!S2195&lt;=8,'Paraclinicos '!S2195&gt;=25),3,'Paraclinicos '!S2195&lt;12,1,'Paraclinicos '!S2195&lt;21,0,'Paraclinicos '!S2195&lt;25,2)</f>
        <v/>
      </c>
      <c r="W2260" t="str">
        <f>IFERROR(IF(INDEX('BD Demog para scores enalazar'!Y$2:'BD Demog para scores enalazar'!Y$3000,MATCH(Formulas!A2260,'BD Demog para scores enalazar'!A$2:'BD Demog para scores enalazar'!A$3000,0))=1,"SI","NO"),"")</f>
        <v/>
      </c>
      <c r="X2260" s="9" t="str">
        <f>IFERROR(IF(INDEX('BD Demog para scores enalazar'!AJ$2:'BD Demog para scores enalazar'!AJ$3000,MATCH(Formulas!A2260,'BD Demog para scores enalazar'!A$2:'BD Demog para scores enalazar'!A$3000,0))=1,"SI","NO"),"")</f>
        <v/>
      </c>
      <c r="Y2260" t="str" cm="1">
        <f t="array" ref="Y2260">IF(AND(W2260="NO",X2260="NO"),_xlfn.IFS('Paraclinicos '!K2195&lt;=91,3,'Paraclinicos '!K2195&lt;94,2,'Paraclinicos '!K2195&lt;96,1,'Paraclinicos '!K2195&gt;=96,0),"")</f>
        <v/>
      </c>
      <c r="Z2260" t="str" cm="1">
        <f t="array" ref="Z2260">IF(OR(W2260="SI",X2260="SI"),_xlfn.IFS(OR(AND('Paraclinicos '!K2196&lt;=83),AND('Paraclinicos '!K2196&gt;=97,AA2260=2)),3,OR(AND('Paraclinicos '!K2196&lt;=86),AND('Paraclinicos '!K2196&gt;=94,AA2260=2)),2,OR(AND('Paraclinicos '!K2196&lt;=88),AND('Paraclinicos '!K2196&gt;=92,AA2260=2)),1,OR(AND('Paraclinicos '!K2196&gt;=88,'Paraclinicos '!K2196&lt;=92),AND('Paraclinicos '!K2196&gt;=93,AA2260=0)),0),"")</f>
        <v/>
      </c>
      <c r="AA2260" t="str" cm="1">
        <f t="array" ref="AA2260">_xlfn.IFS('Paraclinicos '!E2195="","",'Paraclinicos '!E2195="Oxigeno",2,'Paraclinicos '!E2195="Aire",0)</f>
        <v/>
      </c>
    </row>
    <row r="2261" spans="1:27" x14ac:dyDescent="0.25">
      <c r="A2261">
        <f>'Paraclinicos '!A2196</f>
        <v>0</v>
      </c>
      <c r="B2261" s="3">
        <f>'Paraclinicos '!R2196</f>
        <v>0</v>
      </c>
      <c r="C2261" t="str" cm="1">
        <f t="array" ref="C2261">_xlfn.IFS('Paraclinicos '!Q2196="","",'Paraclinicos '!Q2196&gt;60,3,'Paraclinicos '!Q2196&lt;=60,1)</f>
        <v/>
      </c>
      <c r="D2261" t="str">
        <f>IFERROR(IF(INDEX('BD Demog para scores enalazar'!BC$2:BC$3000,MATCH(Formulas!A2261,'BD Demog para scores enalazar'!A$2:A$3000,0))=0,"SI","NO"),"")</f>
        <v/>
      </c>
      <c r="E2261" t="str" cm="1">
        <f t="array" ref="E2261">_xlfn.IFS(D2261="","",D2261="SI",4,D2261="NO",1)</f>
        <v/>
      </c>
      <c r="F2261" t="str" cm="1">
        <f t="array" ref="F2261">_xlfn.IFS('Paraclinicos '!B2196="","",'Paraclinicos '!B2196&gt;1,1,'Paraclinicos '!B2196&lt;=1,3)</f>
        <v/>
      </c>
      <c r="G2261" t="str" cm="1">
        <f t="array" ref="G2261">_xlfn.IFS('Paraclinicos '!D2196="","",AND('Paraclinicos '!D2196&gt;=250,'Paraclinicos '!D2196&lt;=500),2,'Paraclinicos '!D2196&gt;500,3,'Paraclinicos '!D2196&lt;250,1)</f>
        <v/>
      </c>
      <c r="H2261" s="50" t="str">
        <f t="shared" si="106"/>
        <v/>
      </c>
      <c r="I2261" t="str" cm="1">
        <f t="array" ref="I2261">_xlfn.IFS('Paraclinicos '!Q2196="","",'Paraclinicos '!Q2196&gt;=65,1,'Paraclinicos '!Q2196&lt;65,0)</f>
        <v/>
      </c>
      <c r="J2261" t="str" cm="1">
        <f t="array" ref="J2261">_xlfn.IFS('Paraclinicos '!I2196="","",'Paraclinicos '!I2196&gt;7,1,'Paraclinicos '!I2196&lt;=7,0)</f>
        <v/>
      </c>
      <c r="K2261" t="str" cm="1">
        <f t="array" ref="K2261">_xlfn.IFS('Paraclinicos '!W2196="","",'Paraclinicos '!W2196&lt;=8,1,'Paraclinicos '!W2196&gt;8,0)</f>
        <v/>
      </c>
      <c r="L2261" t="str" cm="1">
        <f t="array" ref="L2261">_xlfn.IFS('Paraclinicos '!S2196="","",'Paraclinicos '!S2196&gt;=30,1,'Paraclinicos '!S2196&lt;30,0)</f>
        <v/>
      </c>
      <c r="M2261" t="str" cm="1">
        <f t="array" ref="M2261">_xlfn.IFS(OR('Paraclinicos '!T2196="",'Paraclinicos '!U2196=""),"",OR('Paraclinicos '!T2196&lt;=90,'Paraclinicos '!U2196&lt;=60),1,OR('Paraclinicos '!T2196&gt;90,'Paraclinicos '!U2196&gt;60),0)</f>
        <v/>
      </c>
      <c r="N2261" s="45" t="str">
        <f t="shared" si="107"/>
        <v/>
      </c>
      <c r="O2261" t="str" cm="1">
        <f t="array" ref="O2261">_xlfn.IFS(OR('Paraclinicos '!M2196="",'Paraclinicos '!N2196="",'Paraclinicos '!N2196=0),"",'Paraclinicos '!M2196/'Paraclinicos '!N2196&lt;100,4,'Paraclinicos '!M2196/'Paraclinicos '!N2196&lt;200,3,'Paraclinicos '!M2196/'Paraclinicos '!N2196&lt;300,2,'Paraclinicos '!M2196/'Paraclinicos '!N2196&lt;400,1,'Paraclinicos '!M2196/'Paraclinicos '!N2196&gt;=400,0)</f>
        <v/>
      </c>
      <c r="P2261" t="str" cm="1">
        <f t="array" ref="P2261">_xlfn.IFS('Paraclinicos '!C2196="","",'Paraclinicos '!C2196&lt;20,4,'Paraclinicos '!C2196&lt;50,3,'Paraclinicos '!C2196&lt;100,2,'Paraclinicos '!C2196&lt;150,1,'Paraclinicos '!C2196&gt;150,0)</f>
        <v/>
      </c>
      <c r="Q2261" t="str" cm="1">
        <f t="array" ref="Q2261">_xlfn.IFS('Paraclinicos '!O2196="","",'Paraclinicos '!O2196&lt;1.2,0,'Paraclinicos '!O2196&lt;2,1,'Paraclinicos '!O2196&lt;3.5,2,'Paraclinicos '!O2196&lt;5,3,'Paraclinicos '!O2196&gt;5,4)</f>
        <v/>
      </c>
      <c r="R2261" t="str" cm="1">
        <f t="array" ref="R2261">_xlfn.IFS('Paraclinicos '!J2196="","",'Paraclinicos '!J2196&lt;1.2,0,'Paraclinicos '!J2196&lt;2,1,'Paraclinicos '!J2196&lt;6,2,'Paraclinicos '!J2196&lt;12,3,'Paraclinicos '!J2196&gt;=12,4)</f>
        <v/>
      </c>
      <c r="S2261" t="str" cm="1">
        <f t="array" ref="S2261">_xlfn.IFS('Paraclinicos '!Y2196="","",'Paraclinicos '!Y2196&lt;70,1,'Paraclinicos '!Y2196&gt;=70,0)</f>
        <v/>
      </c>
      <c r="T2261" t="str" cm="1">
        <f t="array" ref="T2261">_xlfn.IFS('Paraclinicos '!W2196="","",'Paraclinicos '!W2196&lt;6,4,'Paraclinicos '!W2196&lt;10,3,'Paraclinicos '!W2196&lt;13,2,'Paraclinicos '!W2196&lt;15,1,'Paraclinicos '!W2196=15,0)</f>
        <v/>
      </c>
      <c r="U2261" s="54" t="str">
        <f t="shared" si="105"/>
        <v/>
      </c>
      <c r="V2261" t="str" cm="1">
        <f t="array" ref="V2261">_xlfn.IFS('Paraclinicos '!S2196="","",OR('Paraclinicos '!S2196&lt;=8,'Paraclinicos '!S2196&gt;=25),3,'Paraclinicos '!S2196&lt;12,1,'Paraclinicos '!S2196&lt;21,0,'Paraclinicos '!S2196&lt;25,2)</f>
        <v/>
      </c>
      <c r="W2261" t="str">
        <f>IFERROR(IF(INDEX('BD Demog para scores enalazar'!Y$2:'BD Demog para scores enalazar'!Y$3000,MATCH(Formulas!A2261,'BD Demog para scores enalazar'!A$2:'BD Demog para scores enalazar'!A$3000,0))=1,"SI","NO"),"")</f>
        <v/>
      </c>
      <c r="X2261" s="9" t="str">
        <f>IFERROR(IF(INDEX('BD Demog para scores enalazar'!AJ$2:'BD Demog para scores enalazar'!AJ$3000,MATCH(Formulas!A2261,'BD Demog para scores enalazar'!A$2:'BD Demog para scores enalazar'!A$3000,0))=1,"SI","NO"),"")</f>
        <v/>
      </c>
      <c r="Y2261" t="str" cm="1">
        <f t="array" ref="Y2261">IF(AND(W2261="NO",X2261="NO"),_xlfn.IFS('Paraclinicos '!K2196&lt;=91,3,'Paraclinicos '!K2196&lt;94,2,'Paraclinicos '!K2196&lt;96,1,'Paraclinicos '!K2196&gt;=96,0),"")</f>
        <v/>
      </c>
      <c r="Z2261" t="str" cm="1">
        <f t="array" ref="Z2261">IF(OR(W2261="SI",X2261="SI"),_xlfn.IFS(OR(AND('Paraclinicos '!K2197&lt;=83),AND('Paraclinicos '!K2197&gt;=97,AA2261=2)),3,OR(AND('Paraclinicos '!K2197&lt;=86),AND('Paraclinicos '!K2197&gt;=94,AA2261=2)),2,OR(AND('Paraclinicos '!K2197&lt;=88),AND('Paraclinicos '!K2197&gt;=92,AA2261=2)),1,OR(AND('Paraclinicos '!K2197&gt;=88,'Paraclinicos '!K2197&lt;=92),AND('Paraclinicos '!K2197&gt;=93,AA2261=0)),0),"")</f>
        <v/>
      </c>
      <c r="AA2261" t="str" cm="1">
        <f t="array" ref="AA2261">_xlfn.IFS('Paraclinicos '!E2196="","",'Paraclinicos '!E2196="Oxigeno",2,'Paraclinicos '!E2196="Aire",0)</f>
        <v/>
      </c>
    </row>
    <row r="2262" spans="1:27" x14ac:dyDescent="0.25">
      <c r="A2262">
        <f>'Paraclinicos '!A2197</f>
        <v>0</v>
      </c>
      <c r="B2262" s="3">
        <f>'Paraclinicos '!R2197</f>
        <v>0</v>
      </c>
      <c r="C2262" t="str" cm="1">
        <f t="array" ref="C2262">_xlfn.IFS('Paraclinicos '!Q2197="","",'Paraclinicos '!Q2197&gt;60,3,'Paraclinicos '!Q2197&lt;=60,1)</f>
        <v/>
      </c>
      <c r="D2262" t="str">
        <f>IFERROR(IF(INDEX('BD Demog para scores enalazar'!BC$2:BC$3000,MATCH(Formulas!A2262,'BD Demog para scores enalazar'!A$2:A$3000,0))=0,"SI","NO"),"")</f>
        <v/>
      </c>
      <c r="E2262" t="str" cm="1">
        <f t="array" ref="E2262">_xlfn.IFS(D2262="","",D2262="SI",4,D2262="NO",1)</f>
        <v/>
      </c>
      <c r="F2262" t="str" cm="1">
        <f t="array" ref="F2262">_xlfn.IFS('Paraclinicos '!B2197="","",'Paraclinicos '!B2197&gt;1,1,'Paraclinicos '!B2197&lt;=1,3)</f>
        <v/>
      </c>
      <c r="G2262" t="str" cm="1">
        <f t="array" ref="G2262">_xlfn.IFS('Paraclinicos '!D2197="","",AND('Paraclinicos '!D2197&gt;=250,'Paraclinicos '!D2197&lt;=500),2,'Paraclinicos '!D2197&gt;500,3,'Paraclinicos '!D2197&lt;250,1)</f>
        <v/>
      </c>
      <c r="H2262" s="50" t="str">
        <f t="shared" si="106"/>
        <v/>
      </c>
      <c r="I2262" t="str" cm="1">
        <f t="array" ref="I2262">_xlfn.IFS('Paraclinicos '!Q2197="","",'Paraclinicos '!Q2197&gt;=65,1,'Paraclinicos '!Q2197&lt;65,0)</f>
        <v/>
      </c>
      <c r="J2262" t="str" cm="1">
        <f t="array" ref="J2262">_xlfn.IFS('Paraclinicos '!I2197="","",'Paraclinicos '!I2197&gt;7,1,'Paraclinicos '!I2197&lt;=7,0)</f>
        <v/>
      </c>
      <c r="K2262" t="str" cm="1">
        <f t="array" ref="K2262">_xlfn.IFS('Paraclinicos '!W2197="","",'Paraclinicos '!W2197&lt;=8,1,'Paraclinicos '!W2197&gt;8,0)</f>
        <v/>
      </c>
      <c r="L2262" t="str" cm="1">
        <f t="array" ref="L2262">_xlfn.IFS('Paraclinicos '!S2197="","",'Paraclinicos '!S2197&gt;=30,1,'Paraclinicos '!S2197&lt;30,0)</f>
        <v/>
      </c>
      <c r="M2262" t="str" cm="1">
        <f t="array" ref="M2262">_xlfn.IFS(OR('Paraclinicos '!T2197="",'Paraclinicos '!U2197=""),"",OR('Paraclinicos '!T2197&lt;=90,'Paraclinicos '!U2197&lt;=60),1,OR('Paraclinicos '!T2197&gt;90,'Paraclinicos '!U2197&gt;60),0)</f>
        <v/>
      </c>
      <c r="N2262" s="45" t="str">
        <f t="shared" si="107"/>
        <v/>
      </c>
      <c r="O2262" t="str" cm="1">
        <f t="array" ref="O2262">_xlfn.IFS(OR('Paraclinicos '!M2197="",'Paraclinicos '!N2197="",'Paraclinicos '!N2197=0),"",'Paraclinicos '!M2197/'Paraclinicos '!N2197&lt;100,4,'Paraclinicos '!M2197/'Paraclinicos '!N2197&lt;200,3,'Paraclinicos '!M2197/'Paraclinicos '!N2197&lt;300,2,'Paraclinicos '!M2197/'Paraclinicos '!N2197&lt;400,1,'Paraclinicos '!M2197/'Paraclinicos '!N2197&gt;=400,0)</f>
        <v/>
      </c>
      <c r="P2262" t="str" cm="1">
        <f t="array" ref="P2262">_xlfn.IFS('Paraclinicos '!C2197="","",'Paraclinicos '!C2197&lt;20,4,'Paraclinicos '!C2197&lt;50,3,'Paraclinicos '!C2197&lt;100,2,'Paraclinicos '!C2197&lt;150,1,'Paraclinicos '!C2197&gt;150,0)</f>
        <v/>
      </c>
      <c r="Q2262" t="str" cm="1">
        <f t="array" ref="Q2262">_xlfn.IFS('Paraclinicos '!O2197="","",'Paraclinicos '!O2197&lt;1.2,0,'Paraclinicos '!O2197&lt;2,1,'Paraclinicos '!O2197&lt;3.5,2,'Paraclinicos '!O2197&lt;5,3,'Paraclinicos '!O2197&gt;5,4)</f>
        <v/>
      </c>
      <c r="R2262" t="str" cm="1">
        <f t="array" ref="R2262">_xlfn.IFS('Paraclinicos '!J2197="","",'Paraclinicos '!J2197&lt;1.2,0,'Paraclinicos '!J2197&lt;2,1,'Paraclinicos '!J2197&lt;6,2,'Paraclinicos '!J2197&lt;12,3,'Paraclinicos '!J2197&gt;=12,4)</f>
        <v/>
      </c>
      <c r="S2262" t="str" cm="1">
        <f t="array" ref="S2262">_xlfn.IFS('Paraclinicos '!Y2197="","",'Paraclinicos '!Y2197&lt;70,1,'Paraclinicos '!Y2197&gt;=70,0)</f>
        <v/>
      </c>
      <c r="T2262" t="str" cm="1">
        <f t="array" ref="T2262">_xlfn.IFS('Paraclinicos '!W2197="","",'Paraclinicos '!W2197&lt;6,4,'Paraclinicos '!W2197&lt;10,3,'Paraclinicos '!W2197&lt;13,2,'Paraclinicos '!W2197&lt;15,1,'Paraclinicos '!W2197=15,0)</f>
        <v/>
      </c>
      <c r="U2262" s="54" t="str">
        <f t="shared" si="105"/>
        <v/>
      </c>
      <c r="V2262" t="str" cm="1">
        <f t="array" ref="V2262">_xlfn.IFS('Paraclinicos '!S2197="","",OR('Paraclinicos '!S2197&lt;=8,'Paraclinicos '!S2197&gt;=25),3,'Paraclinicos '!S2197&lt;12,1,'Paraclinicos '!S2197&lt;21,0,'Paraclinicos '!S2197&lt;25,2)</f>
        <v/>
      </c>
      <c r="W2262" t="str">
        <f>IFERROR(IF(INDEX('BD Demog para scores enalazar'!Y$2:'BD Demog para scores enalazar'!Y$3000,MATCH(Formulas!A2262,'BD Demog para scores enalazar'!A$2:'BD Demog para scores enalazar'!A$3000,0))=1,"SI","NO"),"")</f>
        <v/>
      </c>
      <c r="X2262" s="9" t="str">
        <f>IFERROR(IF(INDEX('BD Demog para scores enalazar'!AJ$2:'BD Demog para scores enalazar'!AJ$3000,MATCH(Formulas!A2262,'BD Demog para scores enalazar'!A$2:'BD Demog para scores enalazar'!A$3000,0))=1,"SI","NO"),"")</f>
        <v/>
      </c>
      <c r="Y2262" t="str" cm="1">
        <f t="array" ref="Y2262">IF(AND(W2262="NO",X2262="NO"),_xlfn.IFS('Paraclinicos '!K2197&lt;=91,3,'Paraclinicos '!K2197&lt;94,2,'Paraclinicos '!K2197&lt;96,1,'Paraclinicos '!K2197&gt;=96,0),"")</f>
        <v/>
      </c>
      <c r="Z2262" t="str" cm="1">
        <f t="array" ref="Z2262">IF(OR(W2262="SI",X2262="SI"),_xlfn.IFS(OR(AND('Paraclinicos '!K2198&lt;=83),AND('Paraclinicos '!K2198&gt;=97,AA2262=2)),3,OR(AND('Paraclinicos '!K2198&lt;=86),AND('Paraclinicos '!K2198&gt;=94,AA2262=2)),2,OR(AND('Paraclinicos '!K2198&lt;=88),AND('Paraclinicos '!K2198&gt;=92,AA2262=2)),1,OR(AND('Paraclinicos '!K2198&gt;=88,'Paraclinicos '!K2198&lt;=92),AND('Paraclinicos '!K2198&gt;=93,AA2262=0)),0),"")</f>
        <v/>
      </c>
      <c r="AA2262" t="str" cm="1">
        <f t="array" ref="AA2262">_xlfn.IFS('Paraclinicos '!E2197="","",'Paraclinicos '!E2197="Oxigeno",2,'Paraclinicos '!E2197="Aire",0)</f>
        <v/>
      </c>
    </row>
    <row r="2263" spans="1:27" x14ac:dyDescent="0.25">
      <c r="A2263">
        <f>'Paraclinicos '!A2198</f>
        <v>0</v>
      </c>
      <c r="B2263" s="3">
        <f>'Paraclinicos '!R2198</f>
        <v>0</v>
      </c>
      <c r="C2263" t="str" cm="1">
        <f t="array" ref="C2263">_xlfn.IFS('Paraclinicos '!Q2198="","",'Paraclinicos '!Q2198&gt;60,3,'Paraclinicos '!Q2198&lt;=60,1)</f>
        <v/>
      </c>
      <c r="D2263" t="str">
        <f>IFERROR(IF(INDEX('BD Demog para scores enalazar'!BC$2:BC$3000,MATCH(Formulas!A2263,'BD Demog para scores enalazar'!A$2:A$3000,0))=0,"SI","NO"),"")</f>
        <v/>
      </c>
      <c r="E2263" t="str" cm="1">
        <f t="array" ref="E2263">_xlfn.IFS(D2263="","",D2263="SI",4,D2263="NO",1)</f>
        <v/>
      </c>
      <c r="F2263" t="str" cm="1">
        <f t="array" ref="F2263">_xlfn.IFS('Paraclinicos '!B2198="","",'Paraclinicos '!B2198&gt;1,1,'Paraclinicos '!B2198&lt;=1,3)</f>
        <v/>
      </c>
      <c r="G2263" t="str" cm="1">
        <f t="array" ref="G2263">_xlfn.IFS('Paraclinicos '!D2198="","",AND('Paraclinicos '!D2198&gt;=250,'Paraclinicos '!D2198&lt;=500),2,'Paraclinicos '!D2198&gt;500,3,'Paraclinicos '!D2198&lt;250,1)</f>
        <v/>
      </c>
      <c r="H2263" s="50" t="str">
        <f t="shared" si="106"/>
        <v/>
      </c>
      <c r="I2263" t="str" cm="1">
        <f t="array" ref="I2263">_xlfn.IFS('Paraclinicos '!Q2198="","",'Paraclinicos '!Q2198&gt;=65,1,'Paraclinicos '!Q2198&lt;65,0)</f>
        <v/>
      </c>
      <c r="J2263" t="str" cm="1">
        <f t="array" ref="J2263">_xlfn.IFS('Paraclinicos '!I2198="","",'Paraclinicos '!I2198&gt;7,1,'Paraclinicos '!I2198&lt;=7,0)</f>
        <v/>
      </c>
      <c r="K2263" t="str" cm="1">
        <f t="array" ref="K2263">_xlfn.IFS('Paraclinicos '!W2198="","",'Paraclinicos '!W2198&lt;=8,1,'Paraclinicos '!W2198&gt;8,0)</f>
        <v/>
      </c>
      <c r="L2263" t="str" cm="1">
        <f t="array" ref="L2263">_xlfn.IFS('Paraclinicos '!S2198="","",'Paraclinicos '!S2198&gt;=30,1,'Paraclinicos '!S2198&lt;30,0)</f>
        <v/>
      </c>
      <c r="M2263" t="str" cm="1">
        <f t="array" ref="M2263">_xlfn.IFS(OR('Paraclinicos '!T2198="",'Paraclinicos '!U2198=""),"",OR('Paraclinicos '!T2198&lt;=90,'Paraclinicos '!U2198&lt;=60),1,OR('Paraclinicos '!T2198&gt;90,'Paraclinicos '!U2198&gt;60),0)</f>
        <v/>
      </c>
      <c r="N2263" s="45" t="str">
        <f t="shared" si="107"/>
        <v/>
      </c>
      <c r="O2263" t="str" cm="1">
        <f t="array" ref="O2263">_xlfn.IFS(OR('Paraclinicos '!M2198="",'Paraclinicos '!N2198="",'Paraclinicos '!N2198=0),"",'Paraclinicos '!M2198/'Paraclinicos '!N2198&lt;100,4,'Paraclinicos '!M2198/'Paraclinicos '!N2198&lt;200,3,'Paraclinicos '!M2198/'Paraclinicos '!N2198&lt;300,2,'Paraclinicos '!M2198/'Paraclinicos '!N2198&lt;400,1,'Paraclinicos '!M2198/'Paraclinicos '!N2198&gt;=400,0)</f>
        <v/>
      </c>
      <c r="P2263" t="str" cm="1">
        <f t="array" ref="P2263">_xlfn.IFS('Paraclinicos '!C2198="","",'Paraclinicos '!C2198&lt;20,4,'Paraclinicos '!C2198&lt;50,3,'Paraclinicos '!C2198&lt;100,2,'Paraclinicos '!C2198&lt;150,1,'Paraclinicos '!C2198&gt;150,0)</f>
        <v/>
      </c>
      <c r="Q2263" t="str" cm="1">
        <f t="array" ref="Q2263">_xlfn.IFS('Paraclinicos '!O2198="","",'Paraclinicos '!O2198&lt;1.2,0,'Paraclinicos '!O2198&lt;2,1,'Paraclinicos '!O2198&lt;3.5,2,'Paraclinicos '!O2198&lt;5,3,'Paraclinicos '!O2198&gt;5,4)</f>
        <v/>
      </c>
      <c r="R2263" t="str" cm="1">
        <f t="array" ref="R2263">_xlfn.IFS('Paraclinicos '!J2198="","",'Paraclinicos '!J2198&lt;1.2,0,'Paraclinicos '!J2198&lt;2,1,'Paraclinicos '!J2198&lt;6,2,'Paraclinicos '!J2198&lt;12,3,'Paraclinicos '!J2198&gt;=12,4)</f>
        <v/>
      </c>
      <c r="S2263" t="str" cm="1">
        <f t="array" ref="S2263">_xlfn.IFS('Paraclinicos '!Y2198="","",'Paraclinicos '!Y2198&lt;70,1,'Paraclinicos '!Y2198&gt;=70,0)</f>
        <v/>
      </c>
      <c r="T2263" t="str" cm="1">
        <f t="array" ref="T2263">_xlfn.IFS('Paraclinicos '!W2198="","",'Paraclinicos '!W2198&lt;6,4,'Paraclinicos '!W2198&lt;10,3,'Paraclinicos '!W2198&lt;13,2,'Paraclinicos '!W2198&lt;15,1,'Paraclinicos '!W2198=15,0)</f>
        <v/>
      </c>
      <c r="U2263" s="54" t="str">
        <f t="shared" si="105"/>
        <v/>
      </c>
      <c r="V2263" t="str" cm="1">
        <f t="array" ref="V2263">_xlfn.IFS('Paraclinicos '!S2198="","",OR('Paraclinicos '!S2198&lt;=8,'Paraclinicos '!S2198&gt;=25),3,'Paraclinicos '!S2198&lt;12,1,'Paraclinicos '!S2198&lt;21,0,'Paraclinicos '!S2198&lt;25,2)</f>
        <v/>
      </c>
      <c r="W2263" t="str">
        <f>IFERROR(IF(INDEX('BD Demog para scores enalazar'!Y$2:'BD Demog para scores enalazar'!Y$3000,MATCH(Formulas!A2263,'BD Demog para scores enalazar'!A$2:'BD Demog para scores enalazar'!A$3000,0))=1,"SI","NO"),"")</f>
        <v/>
      </c>
      <c r="X2263" s="9" t="str">
        <f>IFERROR(IF(INDEX('BD Demog para scores enalazar'!AJ$2:'BD Demog para scores enalazar'!AJ$3000,MATCH(Formulas!A2263,'BD Demog para scores enalazar'!A$2:'BD Demog para scores enalazar'!A$3000,0))=1,"SI","NO"),"")</f>
        <v/>
      </c>
      <c r="Y2263" t="str" cm="1">
        <f t="array" ref="Y2263">IF(AND(W2263="NO",X2263="NO"),_xlfn.IFS('Paraclinicos '!K2198&lt;=91,3,'Paraclinicos '!K2198&lt;94,2,'Paraclinicos '!K2198&lt;96,1,'Paraclinicos '!K2198&gt;=96,0),"")</f>
        <v/>
      </c>
      <c r="Z2263" t="str" cm="1">
        <f t="array" ref="Z2263">IF(OR(W2263="SI",X2263="SI"),_xlfn.IFS(OR(AND('Paraclinicos '!K2199&lt;=83),AND('Paraclinicos '!K2199&gt;=97,AA2263=2)),3,OR(AND('Paraclinicos '!K2199&lt;=86),AND('Paraclinicos '!K2199&gt;=94,AA2263=2)),2,OR(AND('Paraclinicos '!K2199&lt;=88),AND('Paraclinicos '!K2199&gt;=92,AA2263=2)),1,OR(AND('Paraclinicos '!K2199&gt;=88,'Paraclinicos '!K2199&lt;=92),AND('Paraclinicos '!K2199&gt;=93,AA2263=0)),0),"")</f>
        <v/>
      </c>
      <c r="AA2263" t="str" cm="1">
        <f t="array" ref="AA2263">_xlfn.IFS('Paraclinicos '!E2198="","",'Paraclinicos '!E2198="Oxigeno",2,'Paraclinicos '!E2198="Aire",0)</f>
        <v/>
      </c>
    </row>
    <row r="2264" spans="1:27" x14ac:dyDescent="0.25">
      <c r="A2264">
        <f>'Paraclinicos '!A2199</f>
        <v>0</v>
      </c>
      <c r="B2264" s="3">
        <f>'Paraclinicos '!R2199</f>
        <v>0</v>
      </c>
      <c r="C2264" t="str" cm="1">
        <f t="array" ref="C2264">_xlfn.IFS('Paraclinicos '!Q2199="","",'Paraclinicos '!Q2199&gt;60,3,'Paraclinicos '!Q2199&lt;=60,1)</f>
        <v/>
      </c>
      <c r="D2264" t="str">
        <f>IFERROR(IF(INDEX('BD Demog para scores enalazar'!BC$2:BC$3000,MATCH(Formulas!A2264,'BD Demog para scores enalazar'!A$2:A$3000,0))=0,"SI","NO"),"")</f>
        <v/>
      </c>
      <c r="E2264" t="str" cm="1">
        <f t="array" ref="E2264">_xlfn.IFS(D2264="","",D2264="SI",4,D2264="NO",1)</f>
        <v/>
      </c>
      <c r="F2264" t="str" cm="1">
        <f t="array" ref="F2264">_xlfn.IFS('Paraclinicos '!B2199="","",'Paraclinicos '!B2199&gt;1,1,'Paraclinicos '!B2199&lt;=1,3)</f>
        <v/>
      </c>
      <c r="G2264" t="str" cm="1">
        <f t="array" ref="G2264">_xlfn.IFS('Paraclinicos '!D2199="","",AND('Paraclinicos '!D2199&gt;=250,'Paraclinicos '!D2199&lt;=500),2,'Paraclinicos '!D2199&gt;500,3,'Paraclinicos '!D2199&lt;250,1)</f>
        <v/>
      </c>
      <c r="H2264" s="50" t="str">
        <f t="shared" si="106"/>
        <v/>
      </c>
      <c r="I2264" t="str" cm="1">
        <f t="array" ref="I2264">_xlfn.IFS('Paraclinicos '!Q2199="","",'Paraclinicos '!Q2199&gt;=65,1,'Paraclinicos '!Q2199&lt;65,0)</f>
        <v/>
      </c>
      <c r="J2264" t="str" cm="1">
        <f t="array" ref="J2264">_xlfn.IFS('Paraclinicos '!I2199="","",'Paraclinicos '!I2199&gt;7,1,'Paraclinicos '!I2199&lt;=7,0)</f>
        <v/>
      </c>
      <c r="K2264" t="str" cm="1">
        <f t="array" ref="K2264">_xlfn.IFS('Paraclinicos '!W2199="","",'Paraclinicos '!W2199&lt;=8,1,'Paraclinicos '!W2199&gt;8,0)</f>
        <v/>
      </c>
      <c r="L2264" t="str" cm="1">
        <f t="array" ref="L2264">_xlfn.IFS('Paraclinicos '!S2199="","",'Paraclinicos '!S2199&gt;=30,1,'Paraclinicos '!S2199&lt;30,0)</f>
        <v/>
      </c>
      <c r="M2264" t="str" cm="1">
        <f t="array" ref="M2264">_xlfn.IFS(OR('Paraclinicos '!T2199="",'Paraclinicos '!U2199=""),"",OR('Paraclinicos '!T2199&lt;=90,'Paraclinicos '!U2199&lt;=60),1,OR('Paraclinicos '!T2199&gt;90,'Paraclinicos '!U2199&gt;60),0)</f>
        <v/>
      </c>
      <c r="N2264" s="45" t="str">
        <f t="shared" si="107"/>
        <v/>
      </c>
      <c r="O2264" t="str" cm="1">
        <f t="array" ref="O2264">_xlfn.IFS(OR('Paraclinicos '!M2199="",'Paraclinicos '!N2199="",'Paraclinicos '!N2199=0),"",'Paraclinicos '!M2199/'Paraclinicos '!N2199&lt;100,4,'Paraclinicos '!M2199/'Paraclinicos '!N2199&lt;200,3,'Paraclinicos '!M2199/'Paraclinicos '!N2199&lt;300,2,'Paraclinicos '!M2199/'Paraclinicos '!N2199&lt;400,1,'Paraclinicos '!M2199/'Paraclinicos '!N2199&gt;=400,0)</f>
        <v/>
      </c>
      <c r="P2264" t="str" cm="1">
        <f t="array" ref="P2264">_xlfn.IFS('Paraclinicos '!C2199="","",'Paraclinicos '!C2199&lt;20,4,'Paraclinicos '!C2199&lt;50,3,'Paraclinicos '!C2199&lt;100,2,'Paraclinicos '!C2199&lt;150,1,'Paraclinicos '!C2199&gt;150,0)</f>
        <v/>
      </c>
      <c r="Q2264" t="str" cm="1">
        <f t="array" ref="Q2264">_xlfn.IFS('Paraclinicos '!O2199="","",'Paraclinicos '!O2199&lt;1.2,0,'Paraclinicos '!O2199&lt;2,1,'Paraclinicos '!O2199&lt;3.5,2,'Paraclinicos '!O2199&lt;5,3,'Paraclinicos '!O2199&gt;5,4)</f>
        <v/>
      </c>
      <c r="R2264" t="str" cm="1">
        <f t="array" ref="R2264">_xlfn.IFS('Paraclinicos '!J2199="","",'Paraclinicos '!J2199&lt;1.2,0,'Paraclinicos '!J2199&lt;2,1,'Paraclinicos '!J2199&lt;6,2,'Paraclinicos '!J2199&lt;12,3,'Paraclinicos '!J2199&gt;=12,4)</f>
        <v/>
      </c>
      <c r="S2264" t="str" cm="1">
        <f t="array" ref="S2264">_xlfn.IFS('Paraclinicos '!Y2199="","",'Paraclinicos '!Y2199&lt;70,1,'Paraclinicos '!Y2199&gt;=70,0)</f>
        <v/>
      </c>
      <c r="T2264" t="str" cm="1">
        <f t="array" ref="T2264">_xlfn.IFS('Paraclinicos '!W2199="","",'Paraclinicos '!W2199&lt;6,4,'Paraclinicos '!W2199&lt;10,3,'Paraclinicos '!W2199&lt;13,2,'Paraclinicos '!W2199&lt;15,1,'Paraclinicos '!W2199=15,0)</f>
        <v/>
      </c>
      <c r="U2264" s="54" t="str">
        <f t="shared" si="105"/>
        <v/>
      </c>
      <c r="V2264" t="str" cm="1">
        <f t="array" ref="V2264">_xlfn.IFS('Paraclinicos '!S2199="","",OR('Paraclinicos '!S2199&lt;=8,'Paraclinicos '!S2199&gt;=25),3,'Paraclinicos '!S2199&lt;12,1,'Paraclinicos '!S2199&lt;21,0,'Paraclinicos '!S2199&lt;25,2)</f>
        <v/>
      </c>
      <c r="W2264" t="str">
        <f>IFERROR(IF(INDEX('BD Demog para scores enalazar'!Y$2:'BD Demog para scores enalazar'!Y$3000,MATCH(Formulas!A2264,'BD Demog para scores enalazar'!A$2:'BD Demog para scores enalazar'!A$3000,0))=1,"SI","NO"),"")</f>
        <v/>
      </c>
      <c r="X2264" s="9" t="str">
        <f>IFERROR(IF(INDEX('BD Demog para scores enalazar'!AJ$2:'BD Demog para scores enalazar'!AJ$3000,MATCH(Formulas!A2264,'BD Demog para scores enalazar'!A$2:'BD Demog para scores enalazar'!A$3000,0))=1,"SI","NO"),"")</f>
        <v/>
      </c>
      <c r="Y2264" t="str" cm="1">
        <f t="array" ref="Y2264">IF(AND(W2264="NO",X2264="NO"),_xlfn.IFS('Paraclinicos '!K2199&lt;=91,3,'Paraclinicos '!K2199&lt;94,2,'Paraclinicos '!K2199&lt;96,1,'Paraclinicos '!K2199&gt;=96,0),"")</f>
        <v/>
      </c>
      <c r="Z2264" t="str" cm="1">
        <f t="array" ref="Z2264">IF(OR(W2264="SI",X2264="SI"),_xlfn.IFS(OR(AND('Paraclinicos '!K2200&lt;=83),AND('Paraclinicos '!K2200&gt;=97,AA2264=2)),3,OR(AND('Paraclinicos '!K2200&lt;=86),AND('Paraclinicos '!K2200&gt;=94,AA2264=2)),2,OR(AND('Paraclinicos '!K2200&lt;=88),AND('Paraclinicos '!K2200&gt;=92,AA2264=2)),1,OR(AND('Paraclinicos '!K2200&gt;=88,'Paraclinicos '!K2200&lt;=92),AND('Paraclinicos '!K2200&gt;=93,AA2264=0)),0),"")</f>
        <v/>
      </c>
      <c r="AA2264" t="str" cm="1">
        <f t="array" ref="AA2264">_xlfn.IFS('Paraclinicos '!E2199="","",'Paraclinicos '!E2199="Oxigeno",2,'Paraclinicos '!E2199="Aire",0)</f>
        <v/>
      </c>
    </row>
    <row r="2265" spans="1:27" x14ac:dyDescent="0.25">
      <c r="A2265">
        <f>'Paraclinicos '!A2200</f>
        <v>0</v>
      </c>
      <c r="B2265" s="3">
        <f>'Paraclinicos '!R2200</f>
        <v>0</v>
      </c>
      <c r="C2265" t="str" cm="1">
        <f t="array" ref="C2265">_xlfn.IFS('Paraclinicos '!Q2200="","",'Paraclinicos '!Q2200&gt;60,3,'Paraclinicos '!Q2200&lt;=60,1)</f>
        <v/>
      </c>
      <c r="D2265" t="str">
        <f>IFERROR(IF(INDEX('BD Demog para scores enalazar'!BC$2:BC$3000,MATCH(Formulas!A2265,'BD Demog para scores enalazar'!A$2:A$3000,0))=0,"SI","NO"),"")</f>
        <v/>
      </c>
      <c r="E2265" t="str" cm="1">
        <f t="array" ref="E2265">_xlfn.IFS(D2265="","",D2265="SI",4,D2265="NO",1)</f>
        <v/>
      </c>
      <c r="F2265" t="str" cm="1">
        <f t="array" ref="F2265">_xlfn.IFS('Paraclinicos '!B2200="","",'Paraclinicos '!B2200&gt;1,1,'Paraclinicos '!B2200&lt;=1,3)</f>
        <v/>
      </c>
      <c r="G2265" t="str" cm="1">
        <f t="array" ref="G2265">_xlfn.IFS('Paraclinicos '!D2200="","",AND('Paraclinicos '!D2200&gt;=250,'Paraclinicos '!D2200&lt;=500),2,'Paraclinicos '!D2200&gt;500,3,'Paraclinicos '!D2200&lt;250,1)</f>
        <v/>
      </c>
      <c r="H2265" s="50" t="str">
        <f t="shared" si="106"/>
        <v/>
      </c>
      <c r="I2265" t="str" cm="1">
        <f t="array" ref="I2265">_xlfn.IFS('Paraclinicos '!Q2200="","",'Paraclinicos '!Q2200&gt;=65,1,'Paraclinicos '!Q2200&lt;65,0)</f>
        <v/>
      </c>
      <c r="J2265" t="str" cm="1">
        <f t="array" ref="J2265">_xlfn.IFS('Paraclinicos '!I2200="","",'Paraclinicos '!I2200&gt;7,1,'Paraclinicos '!I2200&lt;=7,0)</f>
        <v/>
      </c>
      <c r="K2265" t="str" cm="1">
        <f t="array" ref="K2265">_xlfn.IFS('Paraclinicos '!W2200="","",'Paraclinicos '!W2200&lt;=8,1,'Paraclinicos '!W2200&gt;8,0)</f>
        <v/>
      </c>
      <c r="L2265" t="str" cm="1">
        <f t="array" ref="L2265">_xlfn.IFS('Paraclinicos '!S2200="","",'Paraclinicos '!S2200&gt;=30,1,'Paraclinicos '!S2200&lt;30,0)</f>
        <v/>
      </c>
      <c r="M2265" t="str" cm="1">
        <f t="array" ref="M2265">_xlfn.IFS(OR('Paraclinicos '!T2200="",'Paraclinicos '!U2200=""),"",OR('Paraclinicos '!T2200&lt;=90,'Paraclinicos '!U2200&lt;=60),1,OR('Paraclinicos '!T2200&gt;90,'Paraclinicos '!U2200&gt;60),0)</f>
        <v/>
      </c>
      <c r="N2265" s="45" t="str">
        <f t="shared" si="107"/>
        <v/>
      </c>
      <c r="O2265" t="str" cm="1">
        <f t="array" ref="O2265">_xlfn.IFS(OR('Paraclinicos '!M2200="",'Paraclinicos '!N2200="",'Paraclinicos '!N2200=0),"",'Paraclinicos '!M2200/'Paraclinicos '!N2200&lt;100,4,'Paraclinicos '!M2200/'Paraclinicos '!N2200&lt;200,3,'Paraclinicos '!M2200/'Paraclinicos '!N2200&lt;300,2,'Paraclinicos '!M2200/'Paraclinicos '!N2200&lt;400,1,'Paraclinicos '!M2200/'Paraclinicos '!N2200&gt;=400,0)</f>
        <v/>
      </c>
      <c r="P2265" t="str" cm="1">
        <f t="array" ref="P2265">_xlfn.IFS('Paraclinicos '!C2200="","",'Paraclinicos '!C2200&lt;20,4,'Paraclinicos '!C2200&lt;50,3,'Paraclinicos '!C2200&lt;100,2,'Paraclinicos '!C2200&lt;150,1,'Paraclinicos '!C2200&gt;150,0)</f>
        <v/>
      </c>
      <c r="Q2265" t="str" cm="1">
        <f t="array" ref="Q2265">_xlfn.IFS('Paraclinicos '!O2200="","",'Paraclinicos '!O2200&lt;1.2,0,'Paraclinicos '!O2200&lt;2,1,'Paraclinicos '!O2200&lt;3.5,2,'Paraclinicos '!O2200&lt;5,3,'Paraclinicos '!O2200&gt;5,4)</f>
        <v/>
      </c>
      <c r="R2265" t="str" cm="1">
        <f t="array" ref="R2265">_xlfn.IFS('Paraclinicos '!J2200="","",'Paraclinicos '!J2200&lt;1.2,0,'Paraclinicos '!J2200&lt;2,1,'Paraclinicos '!J2200&lt;6,2,'Paraclinicos '!J2200&lt;12,3,'Paraclinicos '!J2200&gt;=12,4)</f>
        <v/>
      </c>
      <c r="S2265" t="str" cm="1">
        <f t="array" ref="S2265">_xlfn.IFS('Paraclinicos '!Y2200="","",'Paraclinicos '!Y2200&lt;70,1,'Paraclinicos '!Y2200&gt;=70,0)</f>
        <v/>
      </c>
      <c r="T2265" t="str" cm="1">
        <f t="array" ref="T2265">_xlfn.IFS('Paraclinicos '!W2200="","",'Paraclinicos '!W2200&lt;6,4,'Paraclinicos '!W2200&lt;10,3,'Paraclinicos '!W2200&lt;13,2,'Paraclinicos '!W2200&lt;15,1,'Paraclinicos '!W2200=15,0)</f>
        <v/>
      </c>
      <c r="U2265" s="54" t="str">
        <f t="shared" si="105"/>
        <v/>
      </c>
      <c r="V2265" t="str" cm="1">
        <f t="array" ref="V2265">_xlfn.IFS('Paraclinicos '!S2200="","",OR('Paraclinicos '!S2200&lt;=8,'Paraclinicos '!S2200&gt;=25),3,'Paraclinicos '!S2200&lt;12,1,'Paraclinicos '!S2200&lt;21,0,'Paraclinicos '!S2200&lt;25,2)</f>
        <v/>
      </c>
      <c r="W2265" t="str">
        <f>IFERROR(IF(INDEX('BD Demog para scores enalazar'!Y$2:'BD Demog para scores enalazar'!Y$3000,MATCH(Formulas!A2265,'BD Demog para scores enalazar'!A$2:'BD Demog para scores enalazar'!A$3000,0))=1,"SI","NO"),"")</f>
        <v/>
      </c>
      <c r="X2265" s="9" t="str">
        <f>IFERROR(IF(INDEX('BD Demog para scores enalazar'!AJ$2:'BD Demog para scores enalazar'!AJ$3000,MATCH(Formulas!A2265,'BD Demog para scores enalazar'!A$2:'BD Demog para scores enalazar'!A$3000,0))=1,"SI","NO"),"")</f>
        <v/>
      </c>
      <c r="Y2265" t="str" cm="1">
        <f t="array" ref="Y2265">IF(AND(W2265="NO",X2265="NO"),_xlfn.IFS('Paraclinicos '!K2200&lt;=91,3,'Paraclinicos '!K2200&lt;94,2,'Paraclinicos '!K2200&lt;96,1,'Paraclinicos '!K2200&gt;=96,0),"")</f>
        <v/>
      </c>
      <c r="Z2265" t="str" cm="1">
        <f t="array" ref="Z2265">IF(OR(W2265="SI",X2265="SI"),_xlfn.IFS(OR(AND('Paraclinicos '!K2201&lt;=83),AND('Paraclinicos '!K2201&gt;=97,AA2265=2)),3,OR(AND('Paraclinicos '!K2201&lt;=86),AND('Paraclinicos '!K2201&gt;=94,AA2265=2)),2,OR(AND('Paraclinicos '!K2201&lt;=88),AND('Paraclinicos '!K2201&gt;=92,AA2265=2)),1,OR(AND('Paraclinicos '!K2201&gt;=88,'Paraclinicos '!K2201&lt;=92),AND('Paraclinicos '!K2201&gt;=93,AA2265=0)),0),"")</f>
        <v/>
      </c>
      <c r="AA2265" t="str" cm="1">
        <f t="array" ref="AA2265">_xlfn.IFS('Paraclinicos '!E2200="","",'Paraclinicos '!E2200="Oxigeno",2,'Paraclinicos '!E2200="Aire",0)</f>
        <v/>
      </c>
    </row>
    <row r="2266" spans="1:27" x14ac:dyDescent="0.25">
      <c r="A2266">
        <f>'Paraclinicos '!A2201</f>
        <v>0</v>
      </c>
      <c r="B2266" s="3">
        <f>'Paraclinicos '!R2201</f>
        <v>0</v>
      </c>
      <c r="C2266" t="str" cm="1">
        <f t="array" ref="C2266">_xlfn.IFS('Paraclinicos '!Q2201="","",'Paraclinicos '!Q2201&gt;60,3,'Paraclinicos '!Q2201&lt;=60,1)</f>
        <v/>
      </c>
      <c r="D2266" t="str">
        <f>IFERROR(IF(INDEX('BD Demog para scores enalazar'!BC$2:BC$3000,MATCH(Formulas!A2266,'BD Demog para scores enalazar'!A$2:A$3000,0))=0,"SI","NO"),"")</f>
        <v/>
      </c>
      <c r="E2266" t="str" cm="1">
        <f t="array" ref="E2266">_xlfn.IFS(D2266="","",D2266="SI",4,D2266="NO",1)</f>
        <v/>
      </c>
      <c r="F2266" t="str" cm="1">
        <f t="array" ref="F2266">_xlfn.IFS('Paraclinicos '!B2201="","",'Paraclinicos '!B2201&gt;1,1,'Paraclinicos '!B2201&lt;=1,3)</f>
        <v/>
      </c>
      <c r="G2266" t="str" cm="1">
        <f t="array" ref="G2266">_xlfn.IFS('Paraclinicos '!D2201="","",AND('Paraclinicos '!D2201&gt;=250,'Paraclinicos '!D2201&lt;=500),2,'Paraclinicos '!D2201&gt;500,3,'Paraclinicos '!D2201&lt;250,1)</f>
        <v/>
      </c>
      <c r="H2266" s="50" t="str">
        <f t="shared" si="106"/>
        <v/>
      </c>
      <c r="I2266" t="str" cm="1">
        <f t="array" ref="I2266">_xlfn.IFS('Paraclinicos '!Q2201="","",'Paraclinicos '!Q2201&gt;=65,1,'Paraclinicos '!Q2201&lt;65,0)</f>
        <v/>
      </c>
      <c r="J2266" t="str" cm="1">
        <f t="array" ref="J2266">_xlfn.IFS('Paraclinicos '!I2201="","",'Paraclinicos '!I2201&gt;7,1,'Paraclinicos '!I2201&lt;=7,0)</f>
        <v/>
      </c>
      <c r="K2266" t="str" cm="1">
        <f t="array" ref="K2266">_xlfn.IFS('Paraclinicos '!W2201="","",'Paraclinicos '!W2201&lt;=8,1,'Paraclinicos '!W2201&gt;8,0)</f>
        <v/>
      </c>
      <c r="L2266" t="str" cm="1">
        <f t="array" ref="L2266">_xlfn.IFS('Paraclinicos '!S2201="","",'Paraclinicos '!S2201&gt;=30,1,'Paraclinicos '!S2201&lt;30,0)</f>
        <v/>
      </c>
      <c r="M2266" t="str" cm="1">
        <f t="array" ref="M2266">_xlfn.IFS(OR('Paraclinicos '!T2201="",'Paraclinicos '!U2201=""),"",OR('Paraclinicos '!T2201&lt;=90,'Paraclinicos '!U2201&lt;=60),1,OR('Paraclinicos '!T2201&gt;90,'Paraclinicos '!U2201&gt;60),0)</f>
        <v/>
      </c>
      <c r="N2266" s="45" t="str">
        <f t="shared" si="107"/>
        <v/>
      </c>
      <c r="O2266" t="str" cm="1">
        <f t="array" ref="O2266">_xlfn.IFS(OR('Paraclinicos '!M2201="",'Paraclinicos '!N2201="",'Paraclinicos '!N2201=0),"",'Paraclinicos '!M2201/'Paraclinicos '!N2201&lt;100,4,'Paraclinicos '!M2201/'Paraclinicos '!N2201&lt;200,3,'Paraclinicos '!M2201/'Paraclinicos '!N2201&lt;300,2,'Paraclinicos '!M2201/'Paraclinicos '!N2201&lt;400,1,'Paraclinicos '!M2201/'Paraclinicos '!N2201&gt;=400,0)</f>
        <v/>
      </c>
      <c r="P2266" t="str" cm="1">
        <f t="array" ref="P2266">_xlfn.IFS('Paraclinicos '!C2201="","",'Paraclinicos '!C2201&lt;20,4,'Paraclinicos '!C2201&lt;50,3,'Paraclinicos '!C2201&lt;100,2,'Paraclinicos '!C2201&lt;150,1,'Paraclinicos '!C2201&gt;150,0)</f>
        <v/>
      </c>
      <c r="Q2266" t="str" cm="1">
        <f t="array" ref="Q2266">_xlfn.IFS('Paraclinicos '!O2201="","",'Paraclinicos '!O2201&lt;1.2,0,'Paraclinicos '!O2201&lt;2,1,'Paraclinicos '!O2201&lt;3.5,2,'Paraclinicos '!O2201&lt;5,3,'Paraclinicos '!O2201&gt;5,4)</f>
        <v/>
      </c>
      <c r="R2266" t="str" cm="1">
        <f t="array" ref="R2266">_xlfn.IFS('Paraclinicos '!J2201="","",'Paraclinicos '!J2201&lt;1.2,0,'Paraclinicos '!J2201&lt;2,1,'Paraclinicos '!J2201&lt;6,2,'Paraclinicos '!J2201&lt;12,3,'Paraclinicos '!J2201&gt;=12,4)</f>
        <v/>
      </c>
      <c r="S2266" t="str" cm="1">
        <f t="array" ref="S2266">_xlfn.IFS('Paraclinicos '!Y2201="","",'Paraclinicos '!Y2201&lt;70,1,'Paraclinicos '!Y2201&gt;=70,0)</f>
        <v/>
      </c>
      <c r="T2266" t="str" cm="1">
        <f t="array" ref="T2266">_xlfn.IFS('Paraclinicos '!W2201="","",'Paraclinicos '!W2201&lt;6,4,'Paraclinicos '!W2201&lt;10,3,'Paraclinicos '!W2201&lt;13,2,'Paraclinicos '!W2201&lt;15,1,'Paraclinicos '!W2201=15,0)</f>
        <v/>
      </c>
      <c r="U2266" s="54" t="str">
        <f t="shared" si="105"/>
        <v/>
      </c>
      <c r="V2266" t="str" cm="1">
        <f t="array" ref="V2266">_xlfn.IFS('Paraclinicos '!S2201="","",OR('Paraclinicos '!S2201&lt;=8,'Paraclinicos '!S2201&gt;=25),3,'Paraclinicos '!S2201&lt;12,1,'Paraclinicos '!S2201&lt;21,0,'Paraclinicos '!S2201&lt;25,2)</f>
        <v/>
      </c>
      <c r="W2266" t="str">
        <f>IFERROR(IF(INDEX('BD Demog para scores enalazar'!Y$2:'BD Demog para scores enalazar'!Y$3000,MATCH(Formulas!A2266,'BD Demog para scores enalazar'!A$2:'BD Demog para scores enalazar'!A$3000,0))=1,"SI","NO"),"")</f>
        <v/>
      </c>
      <c r="X2266" s="9" t="str">
        <f>IFERROR(IF(INDEX('BD Demog para scores enalazar'!AJ$2:'BD Demog para scores enalazar'!AJ$3000,MATCH(Formulas!A2266,'BD Demog para scores enalazar'!A$2:'BD Demog para scores enalazar'!A$3000,0))=1,"SI","NO"),"")</f>
        <v/>
      </c>
      <c r="Y2266" t="str" cm="1">
        <f t="array" ref="Y2266">IF(AND(W2266="NO",X2266="NO"),_xlfn.IFS('Paraclinicos '!K2201&lt;=91,3,'Paraclinicos '!K2201&lt;94,2,'Paraclinicos '!K2201&lt;96,1,'Paraclinicos '!K2201&gt;=96,0),"")</f>
        <v/>
      </c>
      <c r="Z2266" t="str" cm="1">
        <f t="array" ref="Z2266">IF(OR(W2266="SI",X2266="SI"),_xlfn.IFS(OR(AND('Paraclinicos '!K2202&lt;=83),AND('Paraclinicos '!K2202&gt;=97,AA2266=2)),3,OR(AND('Paraclinicos '!K2202&lt;=86),AND('Paraclinicos '!K2202&gt;=94,AA2266=2)),2,OR(AND('Paraclinicos '!K2202&lt;=88),AND('Paraclinicos '!K2202&gt;=92,AA2266=2)),1,OR(AND('Paraclinicos '!K2202&gt;=88,'Paraclinicos '!K2202&lt;=92),AND('Paraclinicos '!K2202&gt;=93,AA2266=0)),0),"")</f>
        <v/>
      </c>
      <c r="AA2266" t="str" cm="1">
        <f t="array" ref="AA2266">_xlfn.IFS('Paraclinicos '!E2201="","",'Paraclinicos '!E2201="Oxigeno",2,'Paraclinicos '!E2201="Aire",0)</f>
        <v/>
      </c>
    </row>
    <row r="2267" spans="1:27" x14ac:dyDescent="0.25">
      <c r="A2267">
        <f>'Paraclinicos '!A2202</f>
        <v>0</v>
      </c>
      <c r="B2267" s="3">
        <f>'Paraclinicos '!R2202</f>
        <v>0</v>
      </c>
      <c r="C2267" t="str" cm="1">
        <f t="array" ref="C2267">_xlfn.IFS('Paraclinicos '!Q2202="","",'Paraclinicos '!Q2202&gt;60,3,'Paraclinicos '!Q2202&lt;=60,1)</f>
        <v/>
      </c>
      <c r="D2267" t="str">
        <f>IFERROR(IF(INDEX('BD Demog para scores enalazar'!BC$2:BC$3000,MATCH(Formulas!A2267,'BD Demog para scores enalazar'!A$2:A$3000,0))=0,"SI","NO"),"")</f>
        <v/>
      </c>
      <c r="E2267" t="str" cm="1">
        <f t="array" ref="E2267">_xlfn.IFS(D2267="","",D2267="SI",4,D2267="NO",1)</f>
        <v/>
      </c>
      <c r="F2267" t="str" cm="1">
        <f t="array" ref="F2267">_xlfn.IFS('Paraclinicos '!B2202="","",'Paraclinicos '!B2202&gt;1,1,'Paraclinicos '!B2202&lt;=1,3)</f>
        <v/>
      </c>
      <c r="G2267" t="str" cm="1">
        <f t="array" ref="G2267">_xlfn.IFS('Paraclinicos '!D2202="","",AND('Paraclinicos '!D2202&gt;=250,'Paraclinicos '!D2202&lt;=500),2,'Paraclinicos '!D2202&gt;500,3,'Paraclinicos '!D2202&lt;250,1)</f>
        <v/>
      </c>
      <c r="H2267" s="50" t="str">
        <f t="shared" si="106"/>
        <v/>
      </c>
      <c r="I2267" t="str" cm="1">
        <f t="array" ref="I2267">_xlfn.IFS('Paraclinicos '!Q2202="","",'Paraclinicos '!Q2202&gt;=65,1,'Paraclinicos '!Q2202&lt;65,0)</f>
        <v/>
      </c>
      <c r="J2267" t="str" cm="1">
        <f t="array" ref="J2267">_xlfn.IFS('Paraclinicos '!I2202="","",'Paraclinicos '!I2202&gt;7,1,'Paraclinicos '!I2202&lt;=7,0)</f>
        <v/>
      </c>
      <c r="K2267" t="str" cm="1">
        <f t="array" ref="K2267">_xlfn.IFS('Paraclinicos '!W2202="","",'Paraclinicos '!W2202&lt;=8,1,'Paraclinicos '!W2202&gt;8,0)</f>
        <v/>
      </c>
      <c r="L2267" t="str" cm="1">
        <f t="array" ref="L2267">_xlfn.IFS('Paraclinicos '!S2202="","",'Paraclinicos '!S2202&gt;=30,1,'Paraclinicos '!S2202&lt;30,0)</f>
        <v/>
      </c>
      <c r="M2267" t="str" cm="1">
        <f t="array" ref="M2267">_xlfn.IFS(OR('Paraclinicos '!T2202="",'Paraclinicos '!U2202=""),"",OR('Paraclinicos '!T2202&lt;=90,'Paraclinicos '!U2202&lt;=60),1,OR('Paraclinicos '!T2202&gt;90,'Paraclinicos '!U2202&gt;60),0)</f>
        <v/>
      </c>
      <c r="N2267" s="45" t="str">
        <f t="shared" si="107"/>
        <v/>
      </c>
      <c r="O2267" t="str" cm="1">
        <f t="array" ref="O2267">_xlfn.IFS(OR('Paraclinicos '!M2202="",'Paraclinicos '!N2202="",'Paraclinicos '!N2202=0),"",'Paraclinicos '!M2202/'Paraclinicos '!N2202&lt;100,4,'Paraclinicos '!M2202/'Paraclinicos '!N2202&lt;200,3,'Paraclinicos '!M2202/'Paraclinicos '!N2202&lt;300,2,'Paraclinicos '!M2202/'Paraclinicos '!N2202&lt;400,1,'Paraclinicos '!M2202/'Paraclinicos '!N2202&gt;=400,0)</f>
        <v/>
      </c>
      <c r="P2267" t="str" cm="1">
        <f t="array" ref="P2267">_xlfn.IFS('Paraclinicos '!C2202="","",'Paraclinicos '!C2202&lt;20,4,'Paraclinicos '!C2202&lt;50,3,'Paraclinicos '!C2202&lt;100,2,'Paraclinicos '!C2202&lt;150,1,'Paraclinicos '!C2202&gt;150,0)</f>
        <v/>
      </c>
      <c r="Q2267" t="str" cm="1">
        <f t="array" ref="Q2267">_xlfn.IFS('Paraclinicos '!O2202="","",'Paraclinicos '!O2202&lt;1.2,0,'Paraclinicos '!O2202&lt;2,1,'Paraclinicos '!O2202&lt;3.5,2,'Paraclinicos '!O2202&lt;5,3,'Paraclinicos '!O2202&gt;5,4)</f>
        <v/>
      </c>
      <c r="R2267" t="str" cm="1">
        <f t="array" ref="R2267">_xlfn.IFS('Paraclinicos '!J2202="","",'Paraclinicos '!J2202&lt;1.2,0,'Paraclinicos '!J2202&lt;2,1,'Paraclinicos '!J2202&lt;6,2,'Paraclinicos '!J2202&lt;12,3,'Paraclinicos '!J2202&gt;=12,4)</f>
        <v/>
      </c>
      <c r="S2267" t="str" cm="1">
        <f t="array" ref="S2267">_xlfn.IFS('Paraclinicos '!Y2202="","",'Paraclinicos '!Y2202&lt;70,1,'Paraclinicos '!Y2202&gt;=70,0)</f>
        <v/>
      </c>
      <c r="T2267" t="str" cm="1">
        <f t="array" ref="T2267">_xlfn.IFS('Paraclinicos '!W2202="","",'Paraclinicos '!W2202&lt;6,4,'Paraclinicos '!W2202&lt;10,3,'Paraclinicos '!W2202&lt;13,2,'Paraclinicos '!W2202&lt;15,1,'Paraclinicos '!W2202=15,0)</f>
        <v/>
      </c>
      <c r="U2267" s="54" t="str">
        <f t="shared" si="105"/>
        <v/>
      </c>
      <c r="V2267" t="str" cm="1">
        <f t="array" ref="V2267">_xlfn.IFS('Paraclinicos '!S2202="","",OR('Paraclinicos '!S2202&lt;=8,'Paraclinicos '!S2202&gt;=25),3,'Paraclinicos '!S2202&lt;12,1,'Paraclinicos '!S2202&lt;21,0,'Paraclinicos '!S2202&lt;25,2)</f>
        <v/>
      </c>
      <c r="W2267" t="str">
        <f>IFERROR(IF(INDEX('BD Demog para scores enalazar'!Y$2:'BD Demog para scores enalazar'!Y$3000,MATCH(Formulas!A2267,'BD Demog para scores enalazar'!A$2:'BD Demog para scores enalazar'!A$3000,0))=1,"SI","NO"),"")</f>
        <v/>
      </c>
      <c r="X2267" s="9" t="str">
        <f>IFERROR(IF(INDEX('BD Demog para scores enalazar'!AJ$2:'BD Demog para scores enalazar'!AJ$3000,MATCH(Formulas!A2267,'BD Demog para scores enalazar'!A$2:'BD Demog para scores enalazar'!A$3000,0))=1,"SI","NO"),"")</f>
        <v/>
      </c>
      <c r="Y2267" t="str" cm="1">
        <f t="array" ref="Y2267">IF(AND(W2267="NO",X2267="NO"),_xlfn.IFS('Paraclinicos '!K2202&lt;=91,3,'Paraclinicos '!K2202&lt;94,2,'Paraclinicos '!K2202&lt;96,1,'Paraclinicos '!K2202&gt;=96,0),"")</f>
        <v/>
      </c>
      <c r="Z2267" t="str" cm="1">
        <f t="array" ref="Z2267">IF(OR(W2267="SI",X2267="SI"),_xlfn.IFS(OR(AND('Paraclinicos '!K2203&lt;=83),AND('Paraclinicos '!K2203&gt;=97,AA2267=2)),3,OR(AND('Paraclinicos '!K2203&lt;=86),AND('Paraclinicos '!K2203&gt;=94,AA2267=2)),2,OR(AND('Paraclinicos '!K2203&lt;=88),AND('Paraclinicos '!K2203&gt;=92,AA2267=2)),1,OR(AND('Paraclinicos '!K2203&gt;=88,'Paraclinicos '!K2203&lt;=92),AND('Paraclinicos '!K2203&gt;=93,AA2267=0)),0),"")</f>
        <v/>
      </c>
      <c r="AA2267" t="str" cm="1">
        <f t="array" ref="AA2267">_xlfn.IFS('Paraclinicos '!E2202="","",'Paraclinicos '!E2202="Oxigeno",2,'Paraclinicos '!E2202="Aire",0)</f>
        <v/>
      </c>
    </row>
    <row r="2268" spans="1:27" x14ac:dyDescent="0.25">
      <c r="A2268">
        <f>'Paraclinicos '!A2203</f>
        <v>0</v>
      </c>
      <c r="B2268" s="3">
        <f>'Paraclinicos '!R2203</f>
        <v>0</v>
      </c>
      <c r="C2268" t="str" cm="1">
        <f t="array" ref="C2268">_xlfn.IFS('Paraclinicos '!Q2203="","",'Paraclinicos '!Q2203&gt;60,3,'Paraclinicos '!Q2203&lt;=60,1)</f>
        <v/>
      </c>
      <c r="D2268" t="str">
        <f>IFERROR(IF(INDEX('BD Demog para scores enalazar'!BC$2:BC$3000,MATCH(Formulas!A2268,'BD Demog para scores enalazar'!A$2:A$3000,0))=0,"SI","NO"),"")</f>
        <v/>
      </c>
      <c r="E2268" t="str" cm="1">
        <f t="array" ref="E2268">_xlfn.IFS(D2268="","",D2268="SI",4,D2268="NO",1)</f>
        <v/>
      </c>
      <c r="F2268" t="str" cm="1">
        <f t="array" ref="F2268">_xlfn.IFS('Paraclinicos '!B2203="","",'Paraclinicos '!B2203&gt;1,1,'Paraclinicos '!B2203&lt;=1,3)</f>
        <v/>
      </c>
      <c r="G2268" t="str" cm="1">
        <f t="array" ref="G2268">_xlfn.IFS('Paraclinicos '!D2203="","",AND('Paraclinicos '!D2203&gt;=250,'Paraclinicos '!D2203&lt;=500),2,'Paraclinicos '!D2203&gt;500,3,'Paraclinicos '!D2203&lt;250,1)</f>
        <v/>
      </c>
      <c r="H2268" s="50" t="str">
        <f t="shared" si="106"/>
        <v/>
      </c>
      <c r="I2268" t="str" cm="1">
        <f t="array" ref="I2268">_xlfn.IFS('Paraclinicos '!Q2203="","",'Paraclinicos '!Q2203&gt;=65,1,'Paraclinicos '!Q2203&lt;65,0)</f>
        <v/>
      </c>
      <c r="J2268" t="str" cm="1">
        <f t="array" ref="J2268">_xlfn.IFS('Paraclinicos '!I2203="","",'Paraclinicos '!I2203&gt;7,1,'Paraclinicos '!I2203&lt;=7,0)</f>
        <v/>
      </c>
      <c r="K2268" t="str" cm="1">
        <f t="array" ref="K2268">_xlfn.IFS('Paraclinicos '!W2203="","",'Paraclinicos '!W2203&lt;=8,1,'Paraclinicos '!W2203&gt;8,0)</f>
        <v/>
      </c>
      <c r="L2268" t="str" cm="1">
        <f t="array" ref="L2268">_xlfn.IFS('Paraclinicos '!S2203="","",'Paraclinicos '!S2203&gt;=30,1,'Paraclinicos '!S2203&lt;30,0)</f>
        <v/>
      </c>
      <c r="M2268" t="str" cm="1">
        <f t="array" ref="M2268">_xlfn.IFS(OR('Paraclinicos '!T2203="",'Paraclinicos '!U2203=""),"",OR('Paraclinicos '!T2203&lt;=90,'Paraclinicos '!U2203&lt;=60),1,OR('Paraclinicos '!T2203&gt;90,'Paraclinicos '!U2203&gt;60),0)</f>
        <v/>
      </c>
      <c r="N2268" s="45" t="str">
        <f t="shared" si="107"/>
        <v/>
      </c>
      <c r="O2268" t="str" cm="1">
        <f t="array" ref="O2268">_xlfn.IFS(OR('Paraclinicos '!M2203="",'Paraclinicos '!N2203="",'Paraclinicos '!N2203=0),"",'Paraclinicos '!M2203/'Paraclinicos '!N2203&lt;100,4,'Paraclinicos '!M2203/'Paraclinicos '!N2203&lt;200,3,'Paraclinicos '!M2203/'Paraclinicos '!N2203&lt;300,2,'Paraclinicos '!M2203/'Paraclinicos '!N2203&lt;400,1,'Paraclinicos '!M2203/'Paraclinicos '!N2203&gt;=400,0)</f>
        <v/>
      </c>
      <c r="P2268" t="str" cm="1">
        <f t="array" ref="P2268">_xlfn.IFS('Paraclinicos '!C2203="","",'Paraclinicos '!C2203&lt;20,4,'Paraclinicos '!C2203&lt;50,3,'Paraclinicos '!C2203&lt;100,2,'Paraclinicos '!C2203&lt;150,1,'Paraclinicos '!C2203&gt;150,0)</f>
        <v/>
      </c>
      <c r="Q2268" t="str" cm="1">
        <f t="array" ref="Q2268">_xlfn.IFS('Paraclinicos '!O2203="","",'Paraclinicos '!O2203&lt;1.2,0,'Paraclinicos '!O2203&lt;2,1,'Paraclinicos '!O2203&lt;3.5,2,'Paraclinicos '!O2203&lt;5,3,'Paraclinicos '!O2203&gt;5,4)</f>
        <v/>
      </c>
      <c r="R2268" t="str" cm="1">
        <f t="array" ref="R2268">_xlfn.IFS('Paraclinicos '!J2203="","",'Paraclinicos '!J2203&lt;1.2,0,'Paraclinicos '!J2203&lt;2,1,'Paraclinicos '!J2203&lt;6,2,'Paraclinicos '!J2203&lt;12,3,'Paraclinicos '!J2203&gt;=12,4)</f>
        <v/>
      </c>
      <c r="S2268" t="str" cm="1">
        <f t="array" ref="S2268">_xlfn.IFS('Paraclinicos '!Y2203="","",'Paraclinicos '!Y2203&lt;70,1,'Paraclinicos '!Y2203&gt;=70,0)</f>
        <v/>
      </c>
      <c r="T2268" t="str" cm="1">
        <f t="array" ref="T2268">_xlfn.IFS('Paraclinicos '!W2203="","",'Paraclinicos '!W2203&lt;6,4,'Paraclinicos '!W2203&lt;10,3,'Paraclinicos '!W2203&lt;13,2,'Paraclinicos '!W2203&lt;15,1,'Paraclinicos '!W2203=15,0)</f>
        <v/>
      </c>
      <c r="U2268" s="54" t="str">
        <f t="shared" si="105"/>
        <v/>
      </c>
      <c r="V2268" t="str" cm="1">
        <f t="array" ref="V2268">_xlfn.IFS('Paraclinicos '!S2203="","",OR('Paraclinicos '!S2203&lt;=8,'Paraclinicos '!S2203&gt;=25),3,'Paraclinicos '!S2203&lt;12,1,'Paraclinicos '!S2203&lt;21,0,'Paraclinicos '!S2203&lt;25,2)</f>
        <v/>
      </c>
      <c r="W2268" t="str">
        <f>IFERROR(IF(INDEX('BD Demog para scores enalazar'!Y$2:'BD Demog para scores enalazar'!Y$3000,MATCH(Formulas!A2268,'BD Demog para scores enalazar'!A$2:'BD Demog para scores enalazar'!A$3000,0))=1,"SI","NO"),"")</f>
        <v/>
      </c>
      <c r="X2268" s="9" t="str">
        <f>IFERROR(IF(INDEX('BD Demog para scores enalazar'!AJ$2:'BD Demog para scores enalazar'!AJ$3000,MATCH(Formulas!A2268,'BD Demog para scores enalazar'!A$2:'BD Demog para scores enalazar'!A$3000,0))=1,"SI","NO"),"")</f>
        <v/>
      </c>
      <c r="Y2268" t="str" cm="1">
        <f t="array" ref="Y2268">IF(AND(W2268="NO",X2268="NO"),_xlfn.IFS('Paraclinicos '!K2203&lt;=91,3,'Paraclinicos '!K2203&lt;94,2,'Paraclinicos '!K2203&lt;96,1,'Paraclinicos '!K2203&gt;=96,0),"")</f>
        <v/>
      </c>
      <c r="Z2268" t="str" cm="1">
        <f t="array" ref="Z2268">IF(OR(W2268="SI",X2268="SI"),_xlfn.IFS(OR(AND('Paraclinicos '!K2204&lt;=83),AND('Paraclinicos '!K2204&gt;=97,AA2268=2)),3,OR(AND('Paraclinicos '!K2204&lt;=86),AND('Paraclinicos '!K2204&gt;=94,AA2268=2)),2,OR(AND('Paraclinicos '!K2204&lt;=88),AND('Paraclinicos '!K2204&gt;=92,AA2268=2)),1,OR(AND('Paraclinicos '!K2204&gt;=88,'Paraclinicos '!K2204&lt;=92),AND('Paraclinicos '!K2204&gt;=93,AA2268=0)),0),"")</f>
        <v/>
      </c>
      <c r="AA2268" t="str" cm="1">
        <f t="array" ref="AA2268">_xlfn.IFS('Paraclinicos '!E2203="","",'Paraclinicos '!E2203="Oxigeno",2,'Paraclinicos '!E2203="Aire",0)</f>
        <v/>
      </c>
    </row>
    <row r="2269" spans="1:27" x14ac:dyDescent="0.25">
      <c r="A2269">
        <f>'Paraclinicos '!A2204</f>
        <v>0</v>
      </c>
      <c r="B2269" s="3">
        <f>'Paraclinicos '!R2204</f>
        <v>0</v>
      </c>
      <c r="C2269" t="str" cm="1">
        <f t="array" ref="C2269">_xlfn.IFS('Paraclinicos '!Q2204="","",'Paraclinicos '!Q2204&gt;60,3,'Paraclinicos '!Q2204&lt;=60,1)</f>
        <v/>
      </c>
      <c r="D2269" t="str">
        <f>IFERROR(IF(INDEX('BD Demog para scores enalazar'!BC$2:BC$3000,MATCH(Formulas!A2269,'BD Demog para scores enalazar'!A$2:A$3000,0))=0,"SI","NO"),"")</f>
        <v/>
      </c>
      <c r="E2269" t="str" cm="1">
        <f t="array" ref="E2269">_xlfn.IFS(D2269="","",D2269="SI",4,D2269="NO",1)</f>
        <v/>
      </c>
      <c r="F2269" t="str" cm="1">
        <f t="array" ref="F2269">_xlfn.IFS('Paraclinicos '!B2204="","",'Paraclinicos '!B2204&gt;1,1,'Paraclinicos '!B2204&lt;=1,3)</f>
        <v/>
      </c>
      <c r="G2269" t="str" cm="1">
        <f t="array" ref="G2269">_xlfn.IFS('Paraclinicos '!D2204="","",AND('Paraclinicos '!D2204&gt;=250,'Paraclinicos '!D2204&lt;=500),2,'Paraclinicos '!D2204&gt;500,3,'Paraclinicos '!D2204&lt;250,1)</f>
        <v/>
      </c>
      <c r="H2269" s="50" t="str">
        <f t="shared" si="106"/>
        <v/>
      </c>
      <c r="I2269" t="str" cm="1">
        <f t="array" ref="I2269">_xlfn.IFS('Paraclinicos '!Q2204="","",'Paraclinicos '!Q2204&gt;=65,1,'Paraclinicos '!Q2204&lt;65,0)</f>
        <v/>
      </c>
      <c r="J2269" t="str" cm="1">
        <f t="array" ref="J2269">_xlfn.IFS('Paraclinicos '!I2204="","",'Paraclinicos '!I2204&gt;7,1,'Paraclinicos '!I2204&lt;=7,0)</f>
        <v/>
      </c>
      <c r="K2269" t="str" cm="1">
        <f t="array" ref="K2269">_xlfn.IFS('Paraclinicos '!W2204="","",'Paraclinicos '!W2204&lt;=8,1,'Paraclinicos '!W2204&gt;8,0)</f>
        <v/>
      </c>
      <c r="L2269" t="str" cm="1">
        <f t="array" ref="L2269">_xlfn.IFS('Paraclinicos '!S2204="","",'Paraclinicos '!S2204&gt;=30,1,'Paraclinicos '!S2204&lt;30,0)</f>
        <v/>
      </c>
      <c r="M2269" t="str" cm="1">
        <f t="array" ref="M2269">_xlfn.IFS(OR('Paraclinicos '!T2204="",'Paraclinicos '!U2204=""),"",OR('Paraclinicos '!T2204&lt;=90,'Paraclinicos '!U2204&lt;=60),1,OR('Paraclinicos '!T2204&gt;90,'Paraclinicos '!U2204&gt;60),0)</f>
        <v/>
      </c>
      <c r="N2269" s="45" t="str">
        <f t="shared" si="107"/>
        <v/>
      </c>
      <c r="O2269" t="str" cm="1">
        <f t="array" ref="O2269">_xlfn.IFS(OR('Paraclinicos '!M2204="",'Paraclinicos '!N2204="",'Paraclinicos '!N2204=0),"",'Paraclinicos '!M2204/'Paraclinicos '!N2204&lt;100,4,'Paraclinicos '!M2204/'Paraclinicos '!N2204&lt;200,3,'Paraclinicos '!M2204/'Paraclinicos '!N2204&lt;300,2,'Paraclinicos '!M2204/'Paraclinicos '!N2204&lt;400,1,'Paraclinicos '!M2204/'Paraclinicos '!N2204&gt;=400,0)</f>
        <v/>
      </c>
      <c r="P2269" t="str" cm="1">
        <f t="array" ref="P2269">_xlfn.IFS('Paraclinicos '!C2204="","",'Paraclinicos '!C2204&lt;20,4,'Paraclinicos '!C2204&lt;50,3,'Paraclinicos '!C2204&lt;100,2,'Paraclinicos '!C2204&lt;150,1,'Paraclinicos '!C2204&gt;150,0)</f>
        <v/>
      </c>
      <c r="Q2269" t="str" cm="1">
        <f t="array" ref="Q2269">_xlfn.IFS('Paraclinicos '!O2204="","",'Paraclinicos '!O2204&lt;1.2,0,'Paraclinicos '!O2204&lt;2,1,'Paraclinicos '!O2204&lt;3.5,2,'Paraclinicos '!O2204&lt;5,3,'Paraclinicos '!O2204&gt;5,4)</f>
        <v/>
      </c>
      <c r="R2269" t="str" cm="1">
        <f t="array" ref="R2269">_xlfn.IFS('Paraclinicos '!J2204="","",'Paraclinicos '!J2204&lt;1.2,0,'Paraclinicos '!J2204&lt;2,1,'Paraclinicos '!J2204&lt;6,2,'Paraclinicos '!J2204&lt;12,3,'Paraclinicos '!J2204&gt;=12,4)</f>
        <v/>
      </c>
      <c r="S2269" t="str" cm="1">
        <f t="array" ref="S2269">_xlfn.IFS('Paraclinicos '!Y2204="","",'Paraclinicos '!Y2204&lt;70,1,'Paraclinicos '!Y2204&gt;=70,0)</f>
        <v/>
      </c>
      <c r="T2269" t="str" cm="1">
        <f t="array" ref="T2269">_xlfn.IFS('Paraclinicos '!W2204="","",'Paraclinicos '!W2204&lt;6,4,'Paraclinicos '!W2204&lt;10,3,'Paraclinicos '!W2204&lt;13,2,'Paraclinicos '!W2204&lt;15,1,'Paraclinicos '!W2204=15,0)</f>
        <v/>
      </c>
      <c r="U2269" s="54" t="str">
        <f t="shared" si="105"/>
        <v/>
      </c>
      <c r="V2269" t="str" cm="1">
        <f t="array" ref="V2269">_xlfn.IFS('Paraclinicos '!S2204="","",OR('Paraclinicos '!S2204&lt;=8,'Paraclinicos '!S2204&gt;=25),3,'Paraclinicos '!S2204&lt;12,1,'Paraclinicos '!S2204&lt;21,0,'Paraclinicos '!S2204&lt;25,2)</f>
        <v/>
      </c>
      <c r="W2269" t="str">
        <f>IFERROR(IF(INDEX('BD Demog para scores enalazar'!Y$2:'BD Demog para scores enalazar'!Y$3000,MATCH(Formulas!A2269,'BD Demog para scores enalazar'!A$2:'BD Demog para scores enalazar'!A$3000,0))=1,"SI","NO"),"")</f>
        <v/>
      </c>
      <c r="X2269" s="9" t="str">
        <f>IFERROR(IF(INDEX('BD Demog para scores enalazar'!AJ$2:'BD Demog para scores enalazar'!AJ$3000,MATCH(Formulas!A2269,'BD Demog para scores enalazar'!A$2:'BD Demog para scores enalazar'!A$3000,0))=1,"SI","NO"),"")</f>
        <v/>
      </c>
      <c r="Y2269" t="str" cm="1">
        <f t="array" ref="Y2269">IF(AND(W2269="NO",X2269="NO"),_xlfn.IFS('Paraclinicos '!K2204&lt;=91,3,'Paraclinicos '!K2204&lt;94,2,'Paraclinicos '!K2204&lt;96,1,'Paraclinicos '!K2204&gt;=96,0),"")</f>
        <v/>
      </c>
      <c r="Z2269" t="str" cm="1">
        <f t="array" ref="Z2269">IF(OR(W2269="SI",X2269="SI"),_xlfn.IFS(OR(AND('Paraclinicos '!K2205&lt;=83),AND('Paraclinicos '!K2205&gt;=97,AA2269=2)),3,OR(AND('Paraclinicos '!K2205&lt;=86),AND('Paraclinicos '!K2205&gt;=94,AA2269=2)),2,OR(AND('Paraclinicos '!K2205&lt;=88),AND('Paraclinicos '!K2205&gt;=92,AA2269=2)),1,OR(AND('Paraclinicos '!K2205&gt;=88,'Paraclinicos '!K2205&lt;=92),AND('Paraclinicos '!K2205&gt;=93,AA2269=0)),0),"")</f>
        <v/>
      </c>
      <c r="AA2269" t="str" cm="1">
        <f t="array" ref="AA2269">_xlfn.IFS('Paraclinicos '!E2204="","",'Paraclinicos '!E2204="Oxigeno",2,'Paraclinicos '!E2204="Aire",0)</f>
        <v/>
      </c>
    </row>
    <row r="2270" spans="1:27" x14ac:dyDescent="0.25">
      <c r="A2270">
        <f>'Paraclinicos '!A2205</f>
        <v>0</v>
      </c>
      <c r="B2270" s="3">
        <f>'Paraclinicos '!R2205</f>
        <v>0</v>
      </c>
      <c r="C2270" t="str" cm="1">
        <f t="array" ref="C2270">_xlfn.IFS('Paraclinicos '!Q2205="","",'Paraclinicos '!Q2205&gt;60,3,'Paraclinicos '!Q2205&lt;=60,1)</f>
        <v/>
      </c>
      <c r="D2270" t="str">
        <f>IFERROR(IF(INDEX('BD Demog para scores enalazar'!BC$2:BC$3000,MATCH(Formulas!A2270,'BD Demog para scores enalazar'!A$2:A$3000,0))=0,"SI","NO"),"")</f>
        <v/>
      </c>
      <c r="E2270" t="str" cm="1">
        <f t="array" ref="E2270">_xlfn.IFS(D2270="","",D2270="SI",4,D2270="NO",1)</f>
        <v/>
      </c>
      <c r="F2270" t="str" cm="1">
        <f t="array" ref="F2270">_xlfn.IFS('Paraclinicos '!B2205="","",'Paraclinicos '!B2205&gt;1,1,'Paraclinicos '!B2205&lt;=1,3)</f>
        <v/>
      </c>
      <c r="G2270" t="str" cm="1">
        <f t="array" ref="G2270">_xlfn.IFS('Paraclinicos '!D2205="","",AND('Paraclinicos '!D2205&gt;=250,'Paraclinicos '!D2205&lt;=500),2,'Paraclinicos '!D2205&gt;500,3,'Paraclinicos '!D2205&lt;250,1)</f>
        <v/>
      </c>
      <c r="H2270" s="50" t="str">
        <f t="shared" si="106"/>
        <v/>
      </c>
      <c r="I2270" t="str" cm="1">
        <f t="array" ref="I2270">_xlfn.IFS('Paraclinicos '!Q2205="","",'Paraclinicos '!Q2205&gt;=65,1,'Paraclinicos '!Q2205&lt;65,0)</f>
        <v/>
      </c>
      <c r="J2270" t="str" cm="1">
        <f t="array" ref="J2270">_xlfn.IFS('Paraclinicos '!I2205="","",'Paraclinicos '!I2205&gt;7,1,'Paraclinicos '!I2205&lt;=7,0)</f>
        <v/>
      </c>
      <c r="K2270" t="str" cm="1">
        <f t="array" ref="K2270">_xlfn.IFS('Paraclinicos '!W2205="","",'Paraclinicos '!W2205&lt;=8,1,'Paraclinicos '!W2205&gt;8,0)</f>
        <v/>
      </c>
      <c r="L2270" t="str" cm="1">
        <f t="array" ref="L2270">_xlfn.IFS('Paraclinicos '!S2205="","",'Paraclinicos '!S2205&gt;=30,1,'Paraclinicos '!S2205&lt;30,0)</f>
        <v/>
      </c>
      <c r="M2270" t="str" cm="1">
        <f t="array" ref="M2270">_xlfn.IFS(OR('Paraclinicos '!T2205="",'Paraclinicos '!U2205=""),"",OR('Paraclinicos '!T2205&lt;=90,'Paraclinicos '!U2205&lt;=60),1,OR('Paraclinicos '!T2205&gt;90,'Paraclinicos '!U2205&gt;60),0)</f>
        <v/>
      </c>
      <c r="N2270" s="45" t="str">
        <f t="shared" si="107"/>
        <v/>
      </c>
      <c r="O2270" t="str" cm="1">
        <f t="array" ref="O2270">_xlfn.IFS(OR('Paraclinicos '!M2205="",'Paraclinicos '!N2205="",'Paraclinicos '!N2205=0),"",'Paraclinicos '!M2205/'Paraclinicos '!N2205&lt;100,4,'Paraclinicos '!M2205/'Paraclinicos '!N2205&lt;200,3,'Paraclinicos '!M2205/'Paraclinicos '!N2205&lt;300,2,'Paraclinicos '!M2205/'Paraclinicos '!N2205&lt;400,1,'Paraclinicos '!M2205/'Paraclinicos '!N2205&gt;=400,0)</f>
        <v/>
      </c>
      <c r="P2270" t="str" cm="1">
        <f t="array" ref="P2270">_xlfn.IFS('Paraclinicos '!C2205="","",'Paraclinicos '!C2205&lt;20,4,'Paraclinicos '!C2205&lt;50,3,'Paraclinicos '!C2205&lt;100,2,'Paraclinicos '!C2205&lt;150,1,'Paraclinicos '!C2205&gt;150,0)</f>
        <v/>
      </c>
      <c r="Q2270" t="str" cm="1">
        <f t="array" ref="Q2270">_xlfn.IFS('Paraclinicos '!O2205="","",'Paraclinicos '!O2205&lt;1.2,0,'Paraclinicos '!O2205&lt;2,1,'Paraclinicos '!O2205&lt;3.5,2,'Paraclinicos '!O2205&lt;5,3,'Paraclinicos '!O2205&gt;5,4)</f>
        <v/>
      </c>
      <c r="R2270" t="str" cm="1">
        <f t="array" ref="R2270">_xlfn.IFS('Paraclinicos '!J2205="","",'Paraclinicos '!J2205&lt;1.2,0,'Paraclinicos '!J2205&lt;2,1,'Paraclinicos '!J2205&lt;6,2,'Paraclinicos '!J2205&lt;12,3,'Paraclinicos '!J2205&gt;=12,4)</f>
        <v/>
      </c>
      <c r="S2270" t="str" cm="1">
        <f t="array" ref="S2270">_xlfn.IFS('Paraclinicos '!Y2205="","",'Paraclinicos '!Y2205&lt;70,1,'Paraclinicos '!Y2205&gt;=70,0)</f>
        <v/>
      </c>
      <c r="T2270" t="str" cm="1">
        <f t="array" ref="T2270">_xlfn.IFS('Paraclinicos '!W2205="","",'Paraclinicos '!W2205&lt;6,4,'Paraclinicos '!W2205&lt;10,3,'Paraclinicos '!W2205&lt;13,2,'Paraclinicos '!W2205&lt;15,1,'Paraclinicos '!W2205=15,0)</f>
        <v/>
      </c>
      <c r="U2270" s="54" t="str">
        <f t="shared" si="105"/>
        <v/>
      </c>
      <c r="V2270" t="str" cm="1">
        <f t="array" ref="V2270">_xlfn.IFS('Paraclinicos '!S2205="","",OR('Paraclinicos '!S2205&lt;=8,'Paraclinicos '!S2205&gt;=25),3,'Paraclinicos '!S2205&lt;12,1,'Paraclinicos '!S2205&lt;21,0,'Paraclinicos '!S2205&lt;25,2)</f>
        <v/>
      </c>
      <c r="W2270" t="str">
        <f>IFERROR(IF(INDEX('BD Demog para scores enalazar'!Y$2:'BD Demog para scores enalazar'!Y$3000,MATCH(Formulas!A2270,'BD Demog para scores enalazar'!A$2:'BD Demog para scores enalazar'!A$3000,0))=1,"SI","NO"),"")</f>
        <v/>
      </c>
      <c r="X2270" s="9" t="str">
        <f>IFERROR(IF(INDEX('BD Demog para scores enalazar'!AJ$2:'BD Demog para scores enalazar'!AJ$3000,MATCH(Formulas!A2270,'BD Demog para scores enalazar'!A$2:'BD Demog para scores enalazar'!A$3000,0))=1,"SI","NO"),"")</f>
        <v/>
      </c>
      <c r="Y2270" t="str" cm="1">
        <f t="array" ref="Y2270">IF(AND(W2270="NO",X2270="NO"),_xlfn.IFS('Paraclinicos '!K2205&lt;=91,3,'Paraclinicos '!K2205&lt;94,2,'Paraclinicos '!K2205&lt;96,1,'Paraclinicos '!K2205&gt;=96,0),"")</f>
        <v/>
      </c>
      <c r="Z2270" t="str" cm="1">
        <f t="array" ref="Z2270">IF(OR(W2270="SI",X2270="SI"),_xlfn.IFS(OR(AND('Paraclinicos '!K2206&lt;=83),AND('Paraclinicos '!K2206&gt;=97,AA2270=2)),3,OR(AND('Paraclinicos '!K2206&lt;=86),AND('Paraclinicos '!K2206&gt;=94,AA2270=2)),2,OR(AND('Paraclinicos '!K2206&lt;=88),AND('Paraclinicos '!K2206&gt;=92,AA2270=2)),1,OR(AND('Paraclinicos '!K2206&gt;=88,'Paraclinicos '!K2206&lt;=92),AND('Paraclinicos '!K2206&gt;=93,AA2270=0)),0),"")</f>
        <v/>
      </c>
      <c r="AA2270" t="str" cm="1">
        <f t="array" ref="AA2270">_xlfn.IFS('Paraclinicos '!E2205="","",'Paraclinicos '!E2205="Oxigeno",2,'Paraclinicos '!E2205="Aire",0)</f>
        <v/>
      </c>
    </row>
    <row r="2271" spans="1:27" x14ac:dyDescent="0.25">
      <c r="A2271">
        <f>'Paraclinicos '!A2206</f>
        <v>0</v>
      </c>
      <c r="B2271" s="3">
        <f>'Paraclinicos '!R2206</f>
        <v>0</v>
      </c>
      <c r="C2271" t="str" cm="1">
        <f t="array" ref="C2271">_xlfn.IFS('Paraclinicos '!Q2206="","",'Paraclinicos '!Q2206&gt;60,3,'Paraclinicos '!Q2206&lt;=60,1)</f>
        <v/>
      </c>
      <c r="D2271" t="str">
        <f>IFERROR(IF(INDEX('BD Demog para scores enalazar'!BC$2:BC$3000,MATCH(Formulas!A2271,'BD Demog para scores enalazar'!A$2:A$3000,0))=0,"SI","NO"),"")</f>
        <v/>
      </c>
      <c r="E2271" t="str" cm="1">
        <f t="array" ref="E2271">_xlfn.IFS(D2271="","",D2271="SI",4,D2271="NO",1)</f>
        <v/>
      </c>
      <c r="F2271" t="str" cm="1">
        <f t="array" ref="F2271">_xlfn.IFS('Paraclinicos '!B2206="","",'Paraclinicos '!B2206&gt;1,1,'Paraclinicos '!B2206&lt;=1,3)</f>
        <v/>
      </c>
      <c r="G2271" t="str" cm="1">
        <f t="array" ref="G2271">_xlfn.IFS('Paraclinicos '!D2206="","",AND('Paraclinicos '!D2206&gt;=250,'Paraclinicos '!D2206&lt;=500),2,'Paraclinicos '!D2206&gt;500,3,'Paraclinicos '!D2206&lt;250,1)</f>
        <v/>
      </c>
      <c r="H2271" s="50" t="str">
        <f t="shared" si="106"/>
        <v/>
      </c>
      <c r="I2271" t="str" cm="1">
        <f t="array" ref="I2271">_xlfn.IFS('Paraclinicos '!Q2206="","",'Paraclinicos '!Q2206&gt;=65,1,'Paraclinicos '!Q2206&lt;65,0)</f>
        <v/>
      </c>
      <c r="J2271" t="str" cm="1">
        <f t="array" ref="J2271">_xlfn.IFS('Paraclinicos '!I2206="","",'Paraclinicos '!I2206&gt;7,1,'Paraclinicos '!I2206&lt;=7,0)</f>
        <v/>
      </c>
      <c r="K2271" t="str" cm="1">
        <f t="array" ref="K2271">_xlfn.IFS('Paraclinicos '!W2206="","",'Paraclinicos '!W2206&lt;=8,1,'Paraclinicos '!W2206&gt;8,0)</f>
        <v/>
      </c>
      <c r="L2271" t="str" cm="1">
        <f t="array" ref="L2271">_xlfn.IFS('Paraclinicos '!S2206="","",'Paraclinicos '!S2206&gt;=30,1,'Paraclinicos '!S2206&lt;30,0)</f>
        <v/>
      </c>
      <c r="M2271" t="str" cm="1">
        <f t="array" ref="M2271">_xlfn.IFS(OR('Paraclinicos '!T2206="",'Paraclinicos '!U2206=""),"",OR('Paraclinicos '!T2206&lt;=90,'Paraclinicos '!U2206&lt;=60),1,OR('Paraclinicos '!T2206&gt;90,'Paraclinicos '!U2206&gt;60),0)</f>
        <v/>
      </c>
      <c r="N2271" s="45" t="str">
        <f t="shared" si="107"/>
        <v/>
      </c>
      <c r="O2271" t="str" cm="1">
        <f t="array" ref="O2271">_xlfn.IFS(OR('Paraclinicos '!M2206="",'Paraclinicos '!N2206="",'Paraclinicos '!N2206=0),"",'Paraclinicos '!M2206/'Paraclinicos '!N2206&lt;100,4,'Paraclinicos '!M2206/'Paraclinicos '!N2206&lt;200,3,'Paraclinicos '!M2206/'Paraclinicos '!N2206&lt;300,2,'Paraclinicos '!M2206/'Paraclinicos '!N2206&lt;400,1,'Paraclinicos '!M2206/'Paraclinicos '!N2206&gt;=400,0)</f>
        <v/>
      </c>
      <c r="P2271" t="str" cm="1">
        <f t="array" ref="P2271">_xlfn.IFS('Paraclinicos '!C2206="","",'Paraclinicos '!C2206&lt;20,4,'Paraclinicos '!C2206&lt;50,3,'Paraclinicos '!C2206&lt;100,2,'Paraclinicos '!C2206&lt;150,1,'Paraclinicos '!C2206&gt;150,0)</f>
        <v/>
      </c>
      <c r="Q2271" t="str" cm="1">
        <f t="array" ref="Q2271">_xlfn.IFS('Paraclinicos '!O2206="","",'Paraclinicos '!O2206&lt;1.2,0,'Paraclinicos '!O2206&lt;2,1,'Paraclinicos '!O2206&lt;3.5,2,'Paraclinicos '!O2206&lt;5,3,'Paraclinicos '!O2206&gt;5,4)</f>
        <v/>
      </c>
      <c r="R2271" t="str" cm="1">
        <f t="array" ref="R2271">_xlfn.IFS('Paraclinicos '!J2206="","",'Paraclinicos '!J2206&lt;1.2,0,'Paraclinicos '!J2206&lt;2,1,'Paraclinicos '!J2206&lt;6,2,'Paraclinicos '!J2206&lt;12,3,'Paraclinicos '!J2206&gt;=12,4)</f>
        <v/>
      </c>
      <c r="S2271" t="str" cm="1">
        <f t="array" ref="S2271">_xlfn.IFS('Paraclinicos '!Y2206="","",'Paraclinicos '!Y2206&lt;70,1,'Paraclinicos '!Y2206&gt;=70,0)</f>
        <v/>
      </c>
      <c r="T2271" t="str" cm="1">
        <f t="array" ref="T2271">_xlfn.IFS('Paraclinicos '!W2206="","",'Paraclinicos '!W2206&lt;6,4,'Paraclinicos '!W2206&lt;10,3,'Paraclinicos '!W2206&lt;13,2,'Paraclinicos '!W2206&lt;15,1,'Paraclinicos '!W2206=15,0)</f>
        <v/>
      </c>
      <c r="U2271" s="54" t="str">
        <f t="shared" si="105"/>
        <v/>
      </c>
      <c r="V2271" t="str" cm="1">
        <f t="array" ref="V2271">_xlfn.IFS('Paraclinicos '!S2206="","",OR('Paraclinicos '!S2206&lt;=8,'Paraclinicos '!S2206&gt;=25),3,'Paraclinicos '!S2206&lt;12,1,'Paraclinicos '!S2206&lt;21,0,'Paraclinicos '!S2206&lt;25,2)</f>
        <v/>
      </c>
      <c r="W2271" t="str">
        <f>IFERROR(IF(INDEX('BD Demog para scores enalazar'!Y$2:'BD Demog para scores enalazar'!Y$3000,MATCH(Formulas!A2271,'BD Demog para scores enalazar'!A$2:'BD Demog para scores enalazar'!A$3000,0))=1,"SI","NO"),"")</f>
        <v/>
      </c>
      <c r="X2271" s="9" t="str">
        <f>IFERROR(IF(INDEX('BD Demog para scores enalazar'!AJ$2:'BD Demog para scores enalazar'!AJ$3000,MATCH(Formulas!A2271,'BD Demog para scores enalazar'!A$2:'BD Demog para scores enalazar'!A$3000,0))=1,"SI","NO"),"")</f>
        <v/>
      </c>
      <c r="Y2271" t="str" cm="1">
        <f t="array" ref="Y2271">IF(AND(W2271="NO",X2271="NO"),_xlfn.IFS('Paraclinicos '!K2206&lt;=91,3,'Paraclinicos '!K2206&lt;94,2,'Paraclinicos '!K2206&lt;96,1,'Paraclinicos '!K2206&gt;=96,0),"")</f>
        <v/>
      </c>
      <c r="Z2271" t="str" cm="1">
        <f t="array" ref="Z2271">IF(OR(W2271="SI",X2271="SI"),_xlfn.IFS(OR(AND('Paraclinicos '!K2207&lt;=83),AND('Paraclinicos '!K2207&gt;=97,AA2271=2)),3,OR(AND('Paraclinicos '!K2207&lt;=86),AND('Paraclinicos '!K2207&gt;=94,AA2271=2)),2,OR(AND('Paraclinicos '!K2207&lt;=88),AND('Paraclinicos '!K2207&gt;=92,AA2271=2)),1,OR(AND('Paraclinicos '!K2207&gt;=88,'Paraclinicos '!K2207&lt;=92),AND('Paraclinicos '!K2207&gt;=93,AA2271=0)),0),"")</f>
        <v/>
      </c>
      <c r="AA2271" t="str" cm="1">
        <f t="array" ref="AA2271">_xlfn.IFS('Paraclinicos '!E2206="","",'Paraclinicos '!E2206="Oxigeno",2,'Paraclinicos '!E2206="Aire",0)</f>
        <v/>
      </c>
    </row>
    <row r="2272" spans="1:27" x14ac:dyDescent="0.25">
      <c r="A2272">
        <f>'Paraclinicos '!A2207</f>
        <v>0</v>
      </c>
      <c r="B2272" s="3">
        <f>'Paraclinicos '!R2207</f>
        <v>0</v>
      </c>
      <c r="C2272" t="str" cm="1">
        <f t="array" ref="C2272">_xlfn.IFS('Paraclinicos '!Q2207="","",'Paraclinicos '!Q2207&gt;60,3,'Paraclinicos '!Q2207&lt;=60,1)</f>
        <v/>
      </c>
      <c r="D2272" t="str">
        <f>IFERROR(IF(INDEX('BD Demog para scores enalazar'!BC$2:BC$3000,MATCH(Formulas!A2272,'BD Demog para scores enalazar'!A$2:A$3000,0))=0,"SI","NO"),"")</f>
        <v/>
      </c>
      <c r="E2272" t="str" cm="1">
        <f t="array" ref="E2272">_xlfn.IFS(D2272="","",D2272="SI",4,D2272="NO",1)</f>
        <v/>
      </c>
      <c r="F2272" t="str" cm="1">
        <f t="array" ref="F2272">_xlfn.IFS('Paraclinicos '!B2207="","",'Paraclinicos '!B2207&gt;1,1,'Paraclinicos '!B2207&lt;=1,3)</f>
        <v/>
      </c>
      <c r="G2272" t="str" cm="1">
        <f t="array" ref="G2272">_xlfn.IFS('Paraclinicos '!D2207="","",AND('Paraclinicos '!D2207&gt;=250,'Paraclinicos '!D2207&lt;=500),2,'Paraclinicos '!D2207&gt;500,3,'Paraclinicos '!D2207&lt;250,1)</f>
        <v/>
      </c>
      <c r="H2272" s="50" t="str">
        <f t="shared" si="106"/>
        <v/>
      </c>
      <c r="I2272" t="str" cm="1">
        <f t="array" ref="I2272">_xlfn.IFS('Paraclinicos '!Q2207="","",'Paraclinicos '!Q2207&gt;=65,1,'Paraclinicos '!Q2207&lt;65,0)</f>
        <v/>
      </c>
      <c r="J2272" t="str" cm="1">
        <f t="array" ref="J2272">_xlfn.IFS('Paraclinicos '!I2207="","",'Paraclinicos '!I2207&gt;7,1,'Paraclinicos '!I2207&lt;=7,0)</f>
        <v/>
      </c>
      <c r="K2272" t="str" cm="1">
        <f t="array" ref="K2272">_xlfn.IFS('Paraclinicos '!W2207="","",'Paraclinicos '!W2207&lt;=8,1,'Paraclinicos '!W2207&gt;8,0)</f>
        <v/>
      </c>
      <c r="L2272" t="str" cm="1">
        <f t="array" ref="L2272">_xlfn.IFS('Paraclinicos '!S2207="","",'Paraclinicos '!S2207&gt;=30,1,'Paraclinicos '!S2207&lt;30,0)</f>
        <v/>
      </c>
      <c r="M2272" t="str" cm="1">
        <f t="array" ref="M2272">_xlfn.IFS(OR('Paraclinicos '!T2207="",'Paraclinicos '!U2207=""),"",OR('Paraclinicos '!T2207&lt;=90,'Paraclinicos '!U2207&lt;=60),1,OR('Paraclinicos '!T2207&gt;90,'Paraclinicos '!U2207&gt;60),0)</f>
        <v/>
      </c>
      <c r="N2272" s="45" t="str">
        <f t="shared" si="107"/>
        <v/>
      </c>
      <c r="O2272" t="str" cm="1">
        <f t="array" ref="O2272">_xlfn.IFS(OR('Paraclinicos '!M2207="",'Paraclinicos '!N2207="",'Paraclinicos '!N2207=0),"",'Paraclinicos '!M2207/'Paraclinicos '!N2207&lt;100,4,'Paraclinicos '!M2207/'Paraclinicos '!N2207&lt;200,3,'Paraclinicos '!M2207/'Paraclinicos '!N2207&lt;300,2,'Paraclinicos '!M2207/'Paraclinicos '!N2207&lt;400,1,'Paraclinicos '!M2207/'Paraclinicos '!N2207&gt;=400,0)</f>
        <v/>
      </c>
      <c r="P2272" t="str" cm="1">
        <f t="array" ref="P2272">_xlfn.IFS('Paraclinicos '!C2207="","",'Paraclinicos '!C2207&lt;20,4,'Paraclinicos '!C2207&lt;50,3,'Paraclinicos '!C2207&lt;100,2,'Paraclinicos '!C2207&lt;150,1,'Paraclinicos '!C2207&gt;150,0)</f>
        <v/>
      </c>
      <c r="Q2272" t="str" cm="1">
        <f t="array" ref="Q2272">_xlfn.IFS('Paraclinicos '!O2207="","",'Paraclinicos '!O2207&lt;1.2,0,'Paraclinicos '!O2207&lt;2,1,'Paraclinicos '!O2207&lt;3.5,2,'Paraclinicos '!O2207&lt;5,3,'Paraclinicos '!O2207&gt;5,4)</f>
        <v/>
      </c>
      <c r="R2272" t="str" cm="1">
        <f t="array" ref="R2272">_xlfn.IFS('Paraclinicos '!J2207="","",'Paraclinicos '!J2207&lt;1.2,0,'Paraclinicos '!J2207&lt;2,1,'Paraclinicos '!J2207&lt;6,2,'Paraclinicos '!J2207&lt;12,3,'Paraclinicos '!J2207&gt;=12,4)</f>
        <v/>
      </c>
      <c r="S2272" t="str" cm="1">
        <f t="array" ref="S2272">_xlfn.IFS('Paraclinicos '!Y2207="","",'Paraclinicos '!Y2207&lt;70,1,'Paraclinicos '!Y2207&gt;=70,0)</f>
        <v/>
      </c>
      <c r="T2272" t="str" cm="1">
        <f t="array" ref="T2272">_xlfn.IFS('Paraclinicos '!W2207="","",'Paraclinicos '!W2207&lt;6,4,'Paraclinicos '!W2207&lt;10,3,'Paraclinicos '!W2207&lt;13,2,'Paraclinicos '!W2207&lt;15,1,'Paraclinicos '!W2207=15,0)</f>
        <v/>
      </c>
      <c r="U2272" s="54" t="str">
        <f t="shared" si="105"/>
        <v/>
      </c>
      <c r="V2272" t="str" cm="1">
        <f t="array" ref="V2272">_xlfn.IFS('Paraclinicos '!S2207="","",OR('Paraclinicos '!S2207&lt;=8,'Paraclinicos '!S2207&gt;=25),3,'Paraclinicos '!S2207&lt;12,1,'Paraclinicos '!S2207&lt;21,0,'Paraclinicos '!S2207&lt;25,2)</f>
        <v/>
      </c>
      <c r="W2272" t="str">
        <f>IFERROR(IF(INDEX('BD Demog para scores enalazar'!Y$2:'BD Demog para scores enalazar'!Y$3000,MATCH(Formulas!A2272,'BD Demog para scores enalazar'!A$2:'BD Demog para scores enalazar'!A$3000,0))=1,"SI","NO"),"")</f>
        <v/>
      </c>
      <c r="X2272" s="9" t="str">
        <f>IFERROR(IF(INDEX('BD Demog para scores enalazar'!AJ$2:'BD Demog para scores enalazar'!AJ$3000,MATCH(Formulas!A2272,'BD Demog para scores enalazar'!A$2:'BD Demog para scores enalazar'!A$3000,0))=1,"SI","NO"),"")</f>
        <v/>
      </c>
      <c r="Y2272" t="str" cm="1">
        <f t="array" ref="Y2272">IF(AND(W2272="NO",X2272="NO"),_xlfn.IFS('Paraclinicos '!K2207&lt;=91,3,'Paraclinicos '!K2207&lt;94,2,'Paraclinicos '!K2207&lt;96,1,'Paraclinicos '!K2207&gt;=96,0),"")</f>
        <v/>
      </c>
      <c r="Z2272" t="str" cm="1">
        <f t="array" ref="Z2272">IF(OR(W2272="SI",X2272="SI"),_xlfn.IFS(OR(AND('Paraclinicos '!K2208&lt;=83),AND('Paraclinicos '!K2208&gt;=97,AA2272=2)),3,OR(AND('Paraclinicos '!K2208&lt;=86),AND('Paraclinicos '!K2208&gt;=94,AA2272=2)),2,OR(AND('Paraclinicos '!K2208&lt;=88),AND('Paraclinicos '!K2208&gt;=92,AA2272=2)),1,OR(AND('Paraclinicos '!K2208&gt;=88,'Paraclinicos '!K2208&lt;=92),AND('Paraclinicos '!K2208&gt;=93,AA2272=0)),0),"")</f>
        <v/>
      </c>
      <c r="AA2272" t="str" cm="1">
        <f t="array" ref="AA2272">_xlfn.IFS('Paraclinicos '!E2207="","",'Paraclinicos '!E2207="Oxigeno",2,'Paraclinicos '!E2207="Aire",0)</f>
        <v/>
      </c>
    </row>
    <row r="2273" spans="1:27" x14ac:dyDescent="0.25">
      <c r="A2273">
        <f>'Paraclinicos '!A2208</f>
        <v>0</v>
      </c>
      <c r="B2273" s="3">
        <f>'Paraclinicos '!R2208</f>
        <v>0</v>
      </c>
      <c r="C2273" t="str" cm="1">
        <f t="array" ref="C2273">_xlfn.IFS('Paraclinicos '!Q2208="","",'Paraclinicos '!Q2208&gt;60,3,'Paraclinicos '!Q2208&lt;=60,1)</f>
        <v/>
      </c>
      <c r="D2273" t="str">
        <f>IFERROR(IF(INDEX('BD Demog para scores enalazar'!BC$2:BC$3000,MATCH(Formulas!A2273,'BD Demog para scores enalazar'!A$2:A$3000,0))=0,"SI","NO"),"")</f>
        <v/>
      </c>
      <c r="E2273" t="str" cm="1">
        <f t="array" ref="E2273">_xlfn.IFS(D2273="","",D2273="SI",4,D2273="NO",1)</f>
        <v/>
      </c>
      <c r="F2273" t="str" cm="1">
        <f t="array" ref="F2273">_xlfn.IFS('Paraclinicos '!B2208="","",'Paraclinicos '!B2208&gt;1,1,'Paraclinicos '!B2208&lt;=1,3)</f>
        <v/>
      </c>
      <c r="G2273" t="str" cm="1">
        <f t="array" ref="G2273">_xlfn.IFS('Paraclinicos '!D2208="","",AND('Paraclinicos '!D2208&gt;=250,'Paraclinicos '!D2208&lt;=500),2,'Paraclinicos '!D2208&gt;500,3,'Paraclinicos '!D2208&lt;250,1)</f>
        <v/>
      </c>
      <c r="H2273" s="50" t="str">
        <f t="shared" si="106"/>
        <v/>
      </c>
      <c r="I2273" t="str" cm="1">
        <f t="array" ref="I2273">_xlfn.IFS('Paraclinicos '!Q2208="","",'Paraclinicos '!Q2208&gt;=65,1,'Paraclinicos '!Q2208&lt;65,0)</f>
        <v/>
      </c>
      <c r="J2273" t="str" cm="1">
        <f t="array" ref="J2273">_xlfn.IFS('Paraclinicos '!I2208="","",'Paraclinicos '!I2208&gt;7,1,'Paraclinicos '!I2208&lt;=7,0)</f>
        <v/>
      </c>
      <c r="K2273" t="str" cm="1">
        <f t="array" ref="K2273">_xlfn.IFS('Paraclinicos '!W2208="","",'Paraclinicos '!W2208&lt;=8,1,'Paraclinicos '!W2208&gt;8,0)</f>
        <v/>
      </c>
      <c r="L2273" t="str" cm="1">
        <f t="array" ref="L2273">_xlfn.IFS('Paraclinicos '!S2208="","",'Paraclinicos '!S2208&gt;=30,1,'Paraclinicos '!S2208&lt;30,0)</f>
        <v/>
      </c>
      <c r="M2273" t="str" cm="1">
        <f t="array" ref="M2273">_xlfn.IFS(OR('Paraclinicos '!T2208="",'Paraclinicos '!U2208=""),"",OR('Paraclinicos '!T2208&lt;=90,'Paraclinicos '!U2208&lt;=60),1,OR('Paraclinicos '!T2208&gt;90,'Paraclinicos '!U2208&gt;60),0)</f>
        <v/>
      </c>
      <c r="N2273" s="45" t="str">
        <f t="shared" si="107"/>
        <v/>
      </c>
      <c r="O2273" t="str" cm="1">
        <f t="array" ref="O2273">_xlfn.IFS(OR('Paraclinicos '!M2208="",'Paraclinicos '!N2208="",'Paraclinicos '!N2208=0),"",'Paraclinicos '!M2208/'Paraclinicos '!N2208&lt;100,4,'Paraclinicos '!M2208/'Paraclinicos '!N2208&lt;200,3,'Paraclinicos '!M2208/'Paraclinicos '!N2208&lt;300,2,'Paraclinicos '!M2208/'Paraclinicos '!N2208&lt;400,1,'Paraclinicos '!M2208/'Paraclinicos '!N2208&gt;=400,0)</f>
        <v/>
      </c>
      <c r="P2273" t="str" cm="1">
        <f t="array" ref="P2273">_xlfn.IFS('Paraclinicos '!C2208="","",'Paraclinicos '!C2208&lt;20,4,'Paraclinicos '!C2208&lt;50,3,'Paraclinicos '!C2208&lt;100,2,'Paraclinicos '!C2208&lt;150,1,'Paraclinicos '!C2208&gt;150,0)</f>
        <v/>
      </c>
      <c r="Q2273" t="str" cm="1">
        <f t="array" ref="Q2273">_xlfn.IFS('Paraclinicos '!O2208="","",'Paraclinicos '!O2208&lt;1.2,0,'Paraclinicos '!O2208&lt;2,1,'Paraclinicos '!O2208&lt;3.5,2,'Paraclinicos '!O2208&lt;5,3,'Paraclinicos '!O2208&gt;5,4)</f>
        <v/>
      </c>
      <c r="R2273" t="str" cm="1">
        <f t="array" ref="R2273">_xlfn.IFS('Paraclinicos '!J2208="","",'Paraclinicos '!J2208&lt;1.2,0,'Paraclinicos '!J2208&lt;2,1,'Paraclinicos '!J2208&lt;6,2,'Paraclinicos '!J2208&lt;12,3,'Paraclinicos '!J2208&gt;=12,4)</f>
        <v/>
      </c>
      <c r="S2273" t="str" cm="1">
        <f t="array" ref="S2273">_xlfn.IFS('Paraclinicos '!Y2208="","",'Paraclinicos '!Y2208&lt;70,1,'Paraclinicos '!Y2208&gt;=70,0)</f>
        <v/>
      </c>
      <c r="T2273" t="str" cm="1">
        <f t="array" ref="T2273">_xlfn.IFS('Paraclinicos '!W2208="","",'Paraclinicos '!W2208&lt;6,4,'Paraclinicos '!W2208&lt;10,3,'Paraclinicos '!W2208&lt;13,2,'Paraclinicos '!W2208&lt;15,1,'Paraclinicos '!W2208=15,0)</f>
        <v/>
      </c>
      <c r="U2273" s="54" t="str">
        <f t="shared" si="105"/>
        <v/>
      </c>
      <c r="V2273" t="str" cm="1">
        <f t="array" ref="V2273">_xlfn.IFS('Paraclinicos '!S2208="","",OR('Paraclinicos '!S2208&lt;=8,'Paraclinicos '!S2208&gt;=25),3,'Paraclinicos '!S2208&lt;12,1,'Paraclinicos '!S2208&lt;21,0,'Paraclinicos '!S2208&lt;25,2)</f>
        <v/>
      </c>
      <c r="W2273" t="str">
        <f>IFERROR(IF(INDEX('BD Demog para scores enalazar'!Y$2:'BD Demog para scores enalazar'!Y$3000,MATCH(Formulas!A2273,'BD Demog para scores enalazar'!A$2:'BD Demog para scores enalazar'!A$3000,0))=1,"SI","NO"),"")</f>
        <v/>
      </c>
      <c r="X2273" s="9" t="str">
        <f>IFERROR(IF(INDEX('BD Demog para scores enalazar'!AJ$2:'BD Demog para scores enalazar'!AJ$3000,MATCH(Formulas!A2273,'BD Demog para scores enalazar'!A$2:'BD Demog para scores enalazar'!A$3000,0))=1,"SI","NO"),"")</f>
        <v/>
      </c>
      <c r="Y2273" t="str" cm="1">
        <f t="array" ref="Y2273">IF(AND(W2273="NO",X2273="NO"),_xlfn.IFS('Paraclinicos '!K2208&lt;=91,3,'Paraclinicos '!K2208&lt;94,2,'Paraclinicos '!K2208&lt;96,1,'Paraclinicos '!K2208&gt;=96,0),"")</f>
        <v/>
      </c>
      <c r="Z2273" t="str" cm="1">
        <f t="array" ref="Z2273">IF(OR(W2273="SI",X2273="SI"),_xlfn.IFS(OR(AND('Paraclinicos '!K2209&lt;=83),AND('Paraclinicos '!K2209&gt;=97,AA2273=2)),3,OR(AND('Paraclinicos '!K2209&lt;=86),AND('Paraclinicos '!K2209&gt;=94,AA2273=2)),2,OR(AND('Paraclinicos '!K2209&lt;=88),AND('Paraclinicos '!K2209&gt;=92,AA2273=2)),1,OR(AND('Paraclinicos '!K2209&gt;=88,'Paraclinicos '!K2209&lt;=92),AND('Paraclinicos '!K2209&gt;=93,AA2273=0)),0),"")</f>
        <v/>
      </c>
      <c r="AA2273" t="str" cm="1">
        <f t="array" ref="AA2273">_xlfn.IFS('Paraclinicos '!E2208="","",'Paraclinicos '!E2208="Oxigeno",2,'Paraclinicos '!E2208="Aire",0)</f>
        <v/>
      </c>
    </row>
    <row r="2274" spans="1:27" x14ac:dyDescent="0.25">
      <c r="A2274">
        <f>'Paraclinicos '!A2209</f>
        <v>0</v>
      </c>
      <c r="B2274" s="3">
        <f>'Paraclinicos '!R2209</f>
        <v>0</v>
      </c>
      <c r="C2274" t="str" cm="1">
        <f t="array" ref="C2274">_xlfn.IFS('Paraclinicos '!Q2209="","",'Paraclinicos '!Q2209&gt;60,3,'Paraclinicos '!Q2209&lt;=60,1)</f>
        <v/>
      </c>
      <c r="D2274" t="str">
        <f>IFERROR(IF(INDEX('BD Demog para scores enalazar'!BC$2:BC$3000,MATCH(Formulas!A2274,'BD Demog para scores enalazar'!A$2:A$3000,0))=0,"SI","NO"),"")</f>
        <v/>
      </c>
      <c r="E2274" t="str" cm="1">
        <f t="array" ref="E2274">_xlfn.IFS(D2274="","",D2274="SI",4,D2274="NO",1)</f>
        <v/>
      </c>
      <c r="F2274" t="str" cm="1">
        <f t="array" ref="F2274">_xlfn.IFS('Paraclinicos '!B2209="","",'Paraclinicos '!B2209&gt;1,1,'Paraclinicos '!B2209&lt;=1,3)</f>
        <v/>
      </c>
      <c r="G2274" t="str" cm="1">
        <f t="array" ref="G2274">_xlfn.IFS('Paraclinicos '!D2209="","",AND('Paraclinicos '!D2209&gt;=250,'Paraclinicos '!D2209&lt;=500),2,'Paraclinicos '!D2209&gt;500,3,'Paraclinicos '!D2209&lt;250,1)</f>
        <v/>
      </c>
      <c r="H2274" s="50" t="str">
        <f t="shared" si="106"/>
        <v/>
      </c>
      <c r="I2274" t="str" cm="1">
        <f t="array" ref="I2274">_xlfn.IFS('Paraclinicos '!Q2209="","",'Paraclinicos '!Q2209&gt;=65,1,'Paraclinicos '!Q2209&lt;65,0)</f>
        <v/>
      </c>
      <c r="J2274" t="str" cm="1">
        <f t="array" ref="J2274">_xlfn.IFS('Paraclinicos '!I2209="","",'Paraclinicos '!I2209&gt;7,1,'Paraclinicos '!I2209&lt;=7,0)</f>
        <v/>
      </c>
      <c r="K2274" t="str" cm="1">
        <f t="array" ref="K2274">_xlfn.IFS('Paraclinicos '!W2209="","",'Paraclinicos '!W2209&lt;=8,1,'Paraclinicos '!W2209&gt;8,0)</f>
        <v/>
      </c>
      <c r="L2274" t="str" cm="1">
        <f t="array" ref="L2274">_xlfn.IFS('Paraclinicos '!S2209="","",'Paraclinicos '!S2209&gt;=30,1,'Paraclinicos '!S2209&lt;30,0)</f>
        <v/>
      </c>
      <c r="M2274" t="str" cm="1">
        <f t="array" ref="M2274">_xlfn.IFS(OR('Paraclinicos '!T2209="",'Paraclinicos '!U2209=""),"",OR('Paraclinicos '!T2209&lt;=90,'Paraclinicos '!U2209&lt;=60),1,OR('Paraclinicos '!T2209&gt;90,'Paraclinicos '!U2209&gt;60),0)</f>
        <v/>
      </c>
      <c r="N2274" s="45" t="str">
        <f t="shared" si="107"/>
        <v/>
      </c>
      <c r="O2274" t="str" cm="1">
        <f t="array" ref="O2274">_xlfn.IFS(OR('Paraclinicos '!M2209="",'Paraclinicos '!N2209="",'Paraclinicos '!N2209=0),"",'Paraclinicos '!M2209/'Paraclinicos '!N2209&lt;100,4,'Paraclinicos '!M2209/'Paraclinicos '!N2209&lt;200,3,'Paraclinicos '!M2209/'Paraclinicos '!N2209&lt;300,2,'Paraclinicos '!M2209/'Paraclinicos '!N2209&lt;400,1,'Paraclinicos '!M2209/'Paraclinicos '!N2209&gt;=400,0)</f>
        <v/>
      </c>
      <c r="P2274" t="str" cm="1">
        <f t="array" ref="P2274">_xlfn.IFS('Paraclinicos '!C2209="","",'Paraclinicos '!C2209&lt;20,4,'Paraclinicos '!C2209&lt;50,3,'Paraclinicos '!C2209&lt;100,2,'Paraclinicos '!C2209&lt;150,1,'Paraclinicos '!C2209&gt;150,0)</f>
        <v/>
      </c>
      <c r="Q2274" t="str" cm="1">
        <f t="array" ref="Q2274">_xlfn.IFS('Paraclinicos '!O2209="","",'Paraclinicos '!O2209&lt;1.2,0,'Paraclinicos '!O2209&lt;2,1,'Paraclinicos '!O2209&lt;3.5,2,'Paraclinicos '!O2209&lt;5,3,'Paraclinicos '!O2209&gt;5,4)</f>
        <v/>
      </c>
      <c r="R2274" t="str" cm="1">
        <f t="array" ref="R2274">_xlfn.IFS('Paraclinicos '!J2209="","",'Paraclinicos '!J2209&lt;1.2,0,'Paraclinicos '!J2209&lt;2,1,'Paraclinicos '!J2209&lt;6,2,'Paraclinicos '!J2209&lt;12,3,'Paraclinicos '!J2209&gt;=12,4)</f>
        <v/>
      </c>
      <c r="S2274" t="str" cm="1">
        <f t="array" ref="S2274">_xlfn.IFS('Paraclinicos '!Y2209="","",'Paraclinicos '!Y2209&lt;70,1,'Paraclinicos '!Y2209&gt;=70,0)</f>
        <v/>
      </c>
      <c r="T2274" t="str" cm="1">
        <f t="array" ref="T2274">_xlfn.IFS('Paraclinicos '!W2209="","",'Paraclinicos '!W2209&lt;6,4,'Paraclinicos '!W2209&lt;10,3,'Paraclinicos '!W2209&lt;13,2,'Paraclinicos '!W2209&lt;15,1,'Paraclinicos '!W2209=15,0)</f>
        <v/>
      </c>
      <c r="U2274" s="54" t="str">
        <f t="shared" si="105"/>
        <v/>
      </c>
      <c r="V2274" t="str" cm="1">
        <f t="array" ref="V2274">_xlfn.IFS('Paraclinicos '!S2209="","",OR('Paraclinicos '!S2209&lt;=8,'Paraclinicos '!S2209&gt;=25),3,'Paraclinicos '!S2209&lt;12,1,'Paraclinicos '!S2209&lt;21,0,'Paraclinicos '!S2209&lt;25,2)</f>
        <v/>
      </c>
      <c r="W2274" t="str">
        <f>IFERROR(IF(INDEX('BD Demog para scores enalazar'!Y$2:'BD Demog para scores enalazar'!Y$3000,MATCH(Formulas!A2274,'BD Demog para scores enalazar'!A$2:'BD Demog para scores enalazar'!A$3000,0))=1,"SI","NO"),"")</f>
        <v/>
      </c>
      <c r="X2274" s="9" t="str">
        <f>IFERROR(IF(INDEX('BD Demog para scores enalazar'!AJ$2:'BD Demog para scores enalazar'!AJ$3000,MATCH(Formulas!A2274,'BD Demog para scores enalazar'!A$2:'BD Demog para scores enalazar'!A$3000,0))=1,"SI","NO"),"")</f>
        <v/>
      </c>
      <c r="Y2274" t="str" cm="1">
        <f t="array" ref="Y2274">IF(AND(W2274="NO",X2274="NO"),_xlfn.IFS('Paraclinicos '!K2209&lt;=91,3,'Paraclinicos '!K2209&lt;94,2,'Paraclinicos '!K2209&lt;96,1,'Paraclinicos '!K2209&gt;=96,0),"")</f>
        <v/>
      </c>
      <c r="Z2274" t="str" cm="1">
        <f t="array" ref="Z2274">IF(OR(W2274="SI",X2274="SI"),_xlfn.IFS(OR(AND('Paraclinicos '!K2210&lt;=83),AND('Paraclinicos '!K2210&gt;=97,AA2274=2)),3,OR(AND('Paraclinicos '!K2210&lt;=86),AND('Paraclinicos '!K2210&gt;=94,AA2274=2)),2,OR(AND('Paraclinicos '!K2210&lt;=88),AND('Paraclinicos '!K2210&gt;=92,AA2274=2)),1,OR(AND('Paraclinicos '!K2210&gt;=88,'Paraclinicos '!K2210&lt;=92),AND('Paraclinicos '!K2210&gt;=93,AA2274=0)),0),"")</f>
        <v/>
      </c>
      <c r="AA2274" t="str" cm="1">
        <f t="array" ref="AA2274">_xlfn.IFS('Paraclinicos '!E2209="","",'Paraclinicos '!E2209="Oxigeno",2,'Paraclinicos '!E2209="Aire",0)</f>
        <v/>
      </c>
    </row>
    <row r="2275" spans="1:27" x14ac:dyDescent="0.25">
      <c r="A2275">
        <f>'Paraclinicos '!A2210</f>
        <v>0</v>
      </c>
      <c r="B2275" s="3">
        <f>'Paraclinicos '!R2210</f>
        <v>0</v>
      </c>
      <c r="C2275" t="str" cm="1">
        <f t="array" ref="C2275">_xlfn.IFS('Paraclinicos '!Q2210="","",'Paraclinicos '!Q2210&gt;60,3,'Paraclinicos '!Q2210&lt;=60,1)</f>
        <v/>
      </c>
      <c r="D2275" t="str">
        <f>IFERROR(IF(INDEX('BD Demog para scores enalazar'!BC$2:BC$3000,MATCH(Formulas!A2275,'BD Demog para scores enalazar'!A$2:A$3000,0))=0,"SI","NO"),"")</f>
        <v/>
      </c>
      <c r="E2275" t="str" cm="1">
        <f t="array" ref="E2275">_xlfn.IFS(D2275="","",D2275="SI",4,D2275="NO",1)</f>
        <v/>
      </c>
      <c r="F2275" t="str" cm="1">
        <f t="array" ref="F2275">_xlfn.IFS('Paraclinicos '!B2210="","",'Paraclinicos '!B2210&gt;1,1,'Paraclinicos '!B2210&lt;=1,3)</f>
        <v/>
      </c>
      <c r="G2275" t="str" cm="1">
        <f t="array" ref="G2275">_xlfn.IFS('Paraclinicos '!D2210="","",AND('Paraclinicos '!D2210&gt;=250,'Paraclinicos '!D2210&lt;=500),2,'Paraclinicos '!D2210&gt;500,3,'Paraclinicos '!D2210&lt;250,1)</f>
        <v/>
      </c>
      <c r="H2275" s="50" t="str">
        <f t="shared" si="106"/>
        <v/>
      </c>
      <c r="I2275" t="str" cm="1">
        <f t="array" ref="I2275">_xlfn.IFS('Paraclinicos '!Q2210="","",'Paraclinicos '!Q2210&gt;=65,1,'Paraclinicos '!Q2210&lt;65,0)</f>
        <v/>
      </c>
      <c r="J2275" t="str" cm="1">
        <f t="array" ref="J2275">_xlfn.IFS('Paraclinicos '!I2210="","",'Paraclinicos '!I2210&gt;7,1,'Paraclinicos '!I2210&lt;=7,0)</f>
        <v/>
      </c>
      <c r="K2275" t="str" cm="1">
        <f t="array" ref="K2275">_xlfn.IFS('Paraclinicos '!W2210="","",'Paraclinicos '!W2210&lt;=8,1,'Paraclinicos '!W2210&gt;8,0)</f>
        <v/>
      </c>
      <c r="L2275" t="str" cm="1">
        <f t="array" ref="L2275">_xlfn.IFS('Paraclinicos '!S2210="","",'Paraclinicos '!S2210&gt;=30,1,'Paraclinicos '!S2210&lt;30,0)</f>
        <v/>
      </c>
      <c r="M2275" t="str" cm="1">
        <f t="array" ref="M2275">_xlfn.IFS(OR('Paraclinicos '!T2210="",'Paraclinicos '!U2210=""),"",OR('Paraclinicos '!T2210&lt;=90,'Paraclinicos '!U2210&lt;=60),1,OR('Paraclinicos '!T2210&gt;90,'Paraclinicos '!U2210&gt;60),0)</f>
        <v/>
      </c>
      <c r="N2275" s="45" t="str">
        <f t="shared" si="107"/>
        <v/>
      </c>
      <c r="O2275" t="str" cm="1">
        <f t="array" ref="O2275">_xlfn.IFS(OR('Paraclinicos '!M2210="",'Paraclinicos '!N2210="",'Paraclinicos '!N2210=0),"",'Paraclinicos '!M2210/'Paraclinicos '!N2210&lt;100,4,'Paraclinicos '!M2210/'Paraclinicos '!N2210&lt;200,3,'Paraclinicos '!M2210/'Paraclinicos '!N2210&lt;300,2,'Paraclinicos '!M2210/'Paraclinicos '!N2210&lt;400,1,'Paraclinicos '!M2210/'Paraclinicos '!N2210&gt;=400,0)</f>
        <v/>
      </c>
      <c r="P2275" t="str" cm="1">
        <f t="array" ref="P2275">_xlfn.IFS('Paraclinicos '!C2210="","",'Paraclinicos '!C2210&lt;20,4,'Paraclinicos '!C2210&lt;50,3,'Paraclinicos '!C2210&lt;100,2,'Paraclinicos '!C2210&lt;150,1,'Paraclinicos '!C2210&gt;150,0)</f>
        <v/>
      </c>
      <c r="Q2275" t="str" cm="1">
        <f t="array" ref="Q2275">_xlfn.IFS('Paraclinicos '!O2210="","",'Paraclinicos '!O2210&lt;1.2,0,'Paraclinicos '!O2210&lt;2,1,'Paraclinicos '!O2210&lt;3.5,2,'Paraclinicos '!O2210&lt;5,3,'Paraclinicos '!O2210&gt;5,4)</f>
        <v/>
      </c>
      <c r="R2275" t="str" cm="1">
        <f t="array" ref="R2275">_xlfn.IFS('Paraclinicos '!J2210="","",'Paraclinicos '!J2210&lt;1.2,0,'Paraclinicos '!J2210&lt;2,1,'Paraclinicos '!J2210&lt;6,2,'Paraclinicos '!J2210&lt;12,3,'Paraclinicos '!J2210&gt;=12,4)</f>
        <v/>
      </c>
      <c r="S2275" t="str" cm="1">
        <f t="array" ref="S2275">_xlfn.IFS('Paraclinicos '!Y2210="","",'Paraclinicos '!Y2210&lt;70,1,'Paraclinicos '!Y2210&gt;=70,0)</f>
        <v/>
      </c>
      <c r="T2275" t="str" cm="1">
        <f t="array" ref="T2275">_xlfn.IFS('Paraclinicos '!W2210="","",'Paraclinicos '!W2210&lt;6,4,'Paraclinicos '!W2210&lt;10,3,'Paraclinicos '!W2210&lt;13,2,'Paraclinicos '!W2210&lt;15,1,'Paraclinicos '!W2210=15,0)</f>
        <v/>
      </c>
      <c r="U2275" s="54" t="str">
        <f t="shared" si="105"/>
        <v/>
      </c>
      <c r="V2275" t="str" cm="1">
        <f t="array" ref="V2275">_xlfn.IFS('Paraclinicos '!S2210="","",OR('Paraclinicos '!S2210&lt;=8,'Paraclinicos '!S2210&gt;=25),3,'Paraclinicos '!S2210&lt;12,1,'Paraclinicos '!S2210&lt;21,0,'Paraclinicos '!S2210&lt;25,2)</f>
        <v/>
      </c>
      <c r="W2275" t="str">
        <f>IFERROR(IF(INDEX('BD Demog para scores enalazar'!Y$2:'BD Demog para scores enalazar'!Y$3000,MATCH(Formulas!A2275,'BD Demog para scores enalazar'!A$2:'BD Demog para scores enalazar'!A$3000,0))=1,"SI","NO"),"")</f>
        <v/>
      </c>
      <c r="X2275" s="9" t="str">
        <f>IFERROR(IF(INDEX('BD Demog para scores enalazar'!AJ$2:'BD Demog para scores enalazar'!AJ$3000,MATCH(Formulas!A2275,'BD Demog para scores enalazar'!A$2:'BD Demog para scores enalazar'!A$3000,0))=1,"SI","NO"),"")</f>
        <v/>
      </c>
      <c r="Y2275" t="str" cm="1">
        <f t="array" ref="Y2275">IF(AND(W2275="NO",X2275="NO"),_xlfn.IFS('Paraclinicos '!K2210&lt;=91,3,'Paraclinicos '!K2210&lt;94,2,'Paraclinicos '!K2210&lt;96,1,'Paraclinicos '!K2210&gt;=96,0),"")</f>
        <v/>
      </c>
      <c r="Z2275" t="str" cm="1">
        <f t="array" ref="Z2275">IF(OR(W2275="SI",X2275="SI"),_xlfn.IFS(OR(AND('Paraclinicos '!K2211&lt;=83),AND('Paraclinicos '!K2211&gt;=97,AA2275=2)),3,OR(AND('Paraclinicos '!K2211&lt;=86),AND('Paraclinicos '!K2211&gt;=94,AA2275=2)),2,OR(AND('Paraclinicos '!K2211&lt;=88),AND('Paraclinicos '!K2211&gt;=92,AA2275=2)),1,OR(AND('Paraclinicos '!K2211&gt;=88,'Paraclinicos '!K2211&lt;=92),AND('Paraclinicos '!K2211&gt;=93,AA2275=0)),0),"")</f>
        <v/>
      </c>
      <c r="AA2275" t="str" cm="1">
        <f t="array" ref="AA2275">_xlfn.IFS('Paraclinicos '!E2210="","",'Paraclinicos '!E2210="Oxigeno",2,'Paraclinicos '!E2210="Aire",0)</f>
        <v/>
      </c>
    </row>
    <row r="2276" spans="1:27" x14ac:dyDescent="0.25">
      <c r="A2276">
        <f>'Paraclinicos '!A2211</f>
        <v>0</v>
      </c>
      <c r="B2276" s="3">
        <f>'Paraclinicos '!R2211</f>
        <v>0</v>
      </c>
      <c r="C2276" t="str" cm="1">
        <f t="array" ref="C2276">_xlfn.IFS('Paraclinicos '!Q2211="","",'Paraclinicos '!Q2211&gt;60,3,'Paraclinicos '!Q2211&lt;=60,1)</f>
        <v/>
      </c>
      <c r="D2276" t="str">
        <f>IFERROR(IF(INDEX('BD Demog para scores enalazar'!BC$2:BC$3000,MATCH(Formulas!A2276,'BD Demog para scores enalazar'!A$2:A$3000,0))=0,"SI","NO"),"")</f>
        <v/>
      </c>
      <c r="E2276" t="str" cm="1">
        <f t="array" ref="E2276">_xlfn.IFS(D2276="","",D2276="SI",4,D2276="NO",1)</f>
        <v/>
      </c>
      <c r="F2276" t="str" cm="1">
        <f t="array" ref="F2276">_xlfn.IFS('Paraclinicos '!B2211="","",'Paraclinicos '!B2211&gt;1,1,'Paraclinicos '!B2211&lt;=1,3)</f>
        <v/>
      </c>
      <c r="G2276" t="str" cm="1">
        <f t="array" ref="G2276">_xlfn.IFS('Paraclinicos '!D2211="","",AND('Paraclinicos '!D2211&gt;=250,'Paraclinicos '!D2211&lt;=500),2,'Paraclinicos '!D2211&gt;500,3,'Paraclinicos '!D2211&lt;250,1)</f>
        <v/>
      </c>
      <c r="H2276" s="50" t="str">
        <f t="shared" si="106"/>
        <v/>
      </c>
      <c r="I2276" t="str" cm="1">
        <f t="array" ref="I2276">_xlfn.IFS('Paraclinicos '!Q2211="","",'Paraclinicos '!Q2211&gt;=65,1,'Paraclinicos '!Q2211&lt;65,0)</f>
        <v/>
      </c>
      <c r="J2276" t="str" cm="1">
        <f t="array" ref="J2276">_xlfn.IFS('Paraclinicos '!I2211="","",'Paraclinicos '!I2211&gt;7,1,'Paraclinicos '!I2211&lt;=7,0)</f>
        <v/>
      </c>
      <c r="K2276" t="str" cm="1">
        <f t="array" ref="K2276">_xlfn.IFS('Paraclinicos '!W2211="","",'Paraclinicos '!W2211&lt;=8,1,'Paraclinicos '!W2211&gt;8,0)</f>
        <v/>
      </c>
      <c r="L2276" t="str" cm="1">
        <f t="array" ref="L2276">_xlfn.IFS('Paraclinicos '!S2211="","",'Paraclinicos '!S2211&gt;=30,1,'Paraclinicos '!S2211&lt;30,0)</f>
        <v/>
      </c>
      <c r="M2276" t="str" cm="1">
        <f t="array" ref="M2276">_xlfn.IFS(OR('Paraclinicos '!T2211="",'Paraclinicos '!U2211=""),"",OR('Paraclinicos '!T2211&lt;=90,'Paraclinicos '!U2211&lt;=60),1,OR('Paraclinicos '!T2211&gt;90,'Paraclinicos '!U2211&gt;60),0)</f>
        <v/>
      </c>
      <c r="N2276" s="45" t="str">
        <f t="shared" si="107"/>
        <v/>
      </c>
      <c r="O2276" t="str" cm="1">
        <f t="array" ref="O2276">_xlfn.IFS(OR('Paraclinicos '!M2211="",'Paraclinicos '!N2211="",'Paraclinicos '!N2211=0),"",'Paraclinicos '!M2211/'Paraclinicos '!N2211&lt;100,4,'Paraclinicos '!M2211/'Paraclinicos '!N2211&lt;200,3,'Paraclinicos '!M2211/'Paraclinicos '!N2211&lt;300,2,'Paraclinicos '!M2211/'Paraclinicos '!N2211&lt;400,1,'Paraclinicos '!M2211/'Paraclinicos '!N2211&gt;=400,0)</f>
        <v/>
      </c>
      <c r="P2276" t="str" cm="1">
        <f t="array" ref="P2276">_xlfn.IFS('Paraclinicos '!C2211="","",'Paraclinicos '!C2211&lt;20,4,'Paraclinicos '!C2211&lt;50,3,'Paraclinicos '!C2211&lt;100,2,'Paraclinicos '!C2211&lt;150,1,'Paraclinicos '!C2211&gt;150,0)</f>
        <v/>
      </c>
      <c r="Q2276" t="str" cm="1">
        <f t="array" ref="Q2276">_xlfn.IFS('Paraclinicos '!O2211="","",'Paraclinicos '!O2211&lt;1.2,0,'Paraclinicos '!O2211&lt;2,1,'Paraclinicos '!O2211&lt;3.5,2,'Paraclinicos '!O2211&lt;5,3,'Paraclinicos '!O2211&gt;5,4)</f>
        <v/>
      </c>
      <c r="R2276" t="str" cm="1">
        <f t="array" ref="R2276">_xlfn.IFS('Paraclinicos '!J2211="","",'Paraclinicos '!J2211&lt;1.2,0,'Paraclinicos '!J2211&lt;2,1,'Paraclinicos '!J2211&lt;6,2,'Paraclinicos '!J2211&lt;12,3,'Paraclinicos '!J2211&gt;=12,4)</f>
        <v/>
      </c>
      <c r="S2276" t="str" cm="1">
        <f t="array" ref="S2276">_xlfn.IFS('Paraclinicos '!Y2211="","",'Paraclinicos '!Y2211&lt;70,1,'Paraclinicos '!Y2211&gt;=70,0)</f>
        <v/>
      </c>
      <c r="T2276" t="str" cm="1">
        <f t="array" ref="T2276">_xlfn.IFS('Paraclinicos '!W2211="","",'Paraclinicos '!W2211&lt;6,4,'Paraclinicos '!W2211&lt;10,3,'Paraclinicos '!W2211&lt;13,2,'Paraclinicos '!W2211&lt;15,1,'Paraclinicos '!W2211=15,0)</f>
        <v/>
      </c>
      <c r="U2276" s="54" t="str">
        <f t="shared" si="105"/>
        <v/>
      </c>
      <c r="V2276" t="str" cm="1">
        <f t="array" ref="V2276">_xlfn.IFS('Paraclinicos '!S2211="","",OR('Paraclinicos '!S2211&lt;=8,'Paraclinicos '!S2211&gt;=25),3,'Paraclinicos '!S2211&lt;12,1,'Paraclinicos '!S2211&lt;21,0,'Paraclinicos '!S2211&lt;25,2)</f>
        <v/>
      </c>
      <c r="W2276" t="str">
        <f>IFERROR(IF(INDEX('BD Demog para scores enalazar'!Y$2:'BD Demog para scores enalazar'!Y$3000,MATCH(Formulas!A2276,'BD Demog para scores enalazar'!A$2:'BD Demog para scores enalazar'!A$3000,0))=1,"SI","NO"),"")</f>
        <v/>
      </c>
      <c r="X2276" s="9" t="str">
        <f>IFERROR(IF(INDEX('BD Demog para scores enalazar'!AJ$2:'BD Demog para scores enalazar'!AJ$3000,MATCH(Formulas!A2276,'BD Demog para scores enalazar'!A$2:'BD Demog para scores enalazar'!A$3000,0))=1,"SI","NO"),"")</f>
        <v/>
      </c>
      <c r="Y2276" t="str" cm="1">
        <f t="array" ref="Y2276">IF(AND(W2276="NO",X2276="NO"),_xlfn.IFS('Paraclinicos '!K2211&lt;=91,3,'Paraclinicos '!K2211&lt;94,2,'Paraclinicos '!K2211&lt;96,1,'Paraclinicos '!K2211&gt;=96,0),"")</f>
        <v/>
      </c>
      <c r="Z2276" t="str" cm="1">
        <f t="array" ref="Z2276">IF(OR(W2276="SI",X2276="SI"),_xlfn.IFS(OR(AND('Paraclinicos '!K2212&lt;=83),AND('Paraclinicos '!K2212&gt;=97,AA2276=2)),3,OR(AND('Paraclinicos '!K2212&lt;=86),AND('Paraclinicos '!K2212&gt;=94,AA2276=2)),2,OR(AND('Paraclinicos '!K2212&lt;=88),AND('Paraclinicos '!K2212&gt;=92,AA2276=2)),1,OR(AND('Paraclinicos '!K2212&gt;=88,'Paraclinicos '!K2212&lt;=92),AND('Paraclinicos '!K2212&gt;=93,AA2276=0)),0),"")</f>
        <v/>
      </c>
      <c r="AA2276" t="str" cm="1">
        <f t="array" ref="AA2276">_xlfn.IFS('Paraclinicos '!E2211="","",'Paraclinicos '!E2211="Oxigeno",2,'Paraclinicos '!E2211="Aire",0)</f>
        <v/>
      </c>
    </row>
    <row r="2277" spans="1:27" x14ac:dyDescent="0.25">
      <c r="A2277">
        <f>'Paraclinicos '!A2212</f>
        <v>0</v>
      </c>
      <c r="B2277" s="3">
        <f>'Paraclinicos '!R2212</f>
        <v>0</v>
      </c>
      <c r="C2277" t="str" cm="1">
        <f t="array" ref="C2277">_xlfn.IFS('Paraclinicos '!Q2212="","",'Paraclinicos '!Q2212&gt;60,3,'Paraclinicos '!Q2212&lt;=60,1)</f>
        <v/>
      </c>
      <c r="D2277" t="str">
        <f>IFERROR(IF(INDEX('BD Demog para scores enalazar'!BC$2:BC$3000,MATCH(Formulas!A2277,'BD Demog para scores enalazar'!A$2:A$3000,0))=0,"SI","NO"),"")</f>
        <v/>
      </c>
      <c r="E2277" t="str" cm="1">
        <f t="array" ref="E2277">_xlfn.IFS(D2277="","",D2277="SI",4,D2277="NO",1)</f>
        <v/>
      </c>
      <c r="F2277" t="str" cm="1">
        <f t="array" ref="F2277">_xlfn.IFS('Paraclinicos '!B2212="","",'Paraclinicos '!B2212&gt;1,1,'Paraclinicos '!B2212&lt;=1,3)</f>
        <v/>
      </c>
      <c r="G2277" t="str" cm="1">
        <f t="array" ref="G2277">_xlfn.IFS('Paraclinicos '!D2212="","",AND('Paraclinicos '!D2212&gt;=250,'Paraclinicos '!D2212&lt;=500),2,'Paraclinicos '!D2212&gt;500,3,'Paraclinicos '!D2212&lt;250,1)</f>
        <v/>
      </c>
      <c r="H2277" s="50" t="str">
        <f t="shared" si="106"/>
        <v/>
      </c>
      <c r="I2277" t="str" cm="1">
        <f t="array" ref="I2277">_xlfn.IFS('Paraclinicos '!Q2212="","",'Paraclinicos '!Q2212&gt;=65,1,'Paraclinicos '!Q2212&lt;65,0)</f>
        <v/>
      </c>
      <c r="J2277" t="str" cm="1">
        <f t="array" ref="J2277">_xlfn.IFS('Paraclinicos '!I2212="","",'Paraclinicos '!I2212&gt;7,1,'Paraclinicos '!I2212&lt;=7,0)</f>
        <v/>
      </c>
      <c r="K2277" t="str" cm="1">
        <f t="array" ref="K2277">_xlfn.IFS('Paraclinicos '!W2212="","",'Paraclinicos '!W2212&lt;=8,1,'Paraclinicos '!W2212&gt;8,0)</f>
        <v/>
      </c>
      <c r="L2277" t="str" cm="1">
        <f t="array" ref="L2277">_xlfn.IFS('Paraclinicos '!S2212="","",'Paraclinicos '!S2212&gt;=30,1,'Paraclinicos '!S2212&lt;30,0)</f>
        <v/>
      </c>
      <c r="M2277" t="str" cm="1">
        <f t="array" ref="M2277">_xlfn.IFS(OR('Paraclinicos '!T2212="",'Paraclinicos '!U2212=""),"",OR('Paraclinicos '!T2212&lt;=90,'Paraclinicos '!U2212&lt;=60),1,OR('Paraclinicos '!T2212&gt;90,'Paraclinicos '!U2212&gt;60),0)</f>
        <v/>
      </c>
      <c r="N2277" s="45" t="str">
        <f t="shared" si="107"/>
        <v/>
      </c>
      <c r="O2277" t="str" cm="1">
        <f t="array" ref="O2277">_xlfn.IFS(OR('Paraclinicos '!M2212="",'Paraclinicos '!N2212="",'Paraclinicos '!N2212=0),"",'Paraclinicos '!M2212/'Paraclinicos '!N2212&lt;100,4,'Paraclinicos '!M2212/'Paraclinicos '!N2212&lt;200,3,'Paraclinicos '!M2212/'Paraclinicos '!N2212&lt;300,2,'Paraclinicos '!M2212/'Paraclinicos '!N2212&lt;400,1,'Paraclinicos '!M2212/'Paraclinicos '!N2212&gt;=400,0)</f>
        <v/>
      </c>
      <c r="P2277" t="str" cm="1">
        <f t="array" ref="P2277">_xlfn.IFS('Paraclinicos '!C2212="","",'Paraclinicos '!C2212&lt;20,4,'Paraclinicos '!C2212&lt;50,3,'Paraclinicos '!C2212&lt;100,2,'Paraclinicos '!C2212&lt;150,1,'Paraclinicos '!C2212&gt;150,0)</f>
        <v/>
      </c>
      <c r="Q2277" t="str" cm="1">
        <f t="array" ref="Q2277">_xlfn.IFS('Paraclinicos '!O2212="","",'Paraclinicos '!O2212&lt;1.2,0,'Paraclinicos '!O2212&lt;2,1,'Paraclinicos '!O2212&lt;3.5,2,'Paraclinicos '!O2212&lt;5,3,'Paraclinicos '!O2212&gt;5,4)</f>
        <v/>
      </c>
      <c r="R2277" t="str" cm="1">
        <f t="array" ref="R2277">_xlfn.IFS('Paraclinicos '!J2212="","",'Paraclinicos '!J2212&lt;1.2,0,'Paraclinicos '!J2212&lt;2,1,'Paraclinicos '!J2212&lt;6,2,'Paraclinicos '!J2212&lt;12,3,'Paraclinicos '!J2212&gt;=12,4)</f>
        <v/>
      </c>
      <c r="S2277" t="str" cm="1">
        <f t="array" ref="S2277">_xlfn.IFS('Paraclinicos '!Y2212="","",'Paraclinicos '!Y2212&lt;70,1,'Paraclinicos '!Y2212&gt;=70,0)</f>
        <v/>
      </c>
      <c r="T2277" t="str" cm="1">
        <f t="array" ref="T2277">_xlfn.IFS('Paraclinicos '!W2212="","",'Paraclinicos '!W2212&lt;6,4,'Paraclinicos '!W2212&lt;10,3,'Paraclinicos '!W2212&lt;13,2,'Paraclinicos '!W2212&lt;15,1,'Paraclinicos '!W2212=15,0)</f>
        <v/>
      </c>
      <c r="U2277" s="54" t="str">
        <f t="shared" si="105"/>
        <v/>
      </c>
      <c r="V2277" t="str" cm="1">
        <f t="array" ref="V2277">_xlfn.IFS('Paraclinicos '!S2212="","",OR('Paraclinicos '!S2212&lt;=8,'Paraclinicos '!S2212&gt;=25),3,'Paraclinicos '!S2212&lt;12,1,'Paraclinicos '!S2212&lt;21,0,'Paraclinicos '!S2212&lt;25,2)</f>
        <v/>
      </c>
      <c r="W2277" t="str">
        <f>IFERROR(IF(INDEX('BD Demog para scores enalazar'!Y$2:'BD Demog para scores enalazar'!Y$3000,MATCH(Formulas!A2277,'BD Demog para scores enalazar'!A$2:'BD Demog para scores enalazar'!A$3000,0))=1,"SI","NO"),"")</f>
        <v/>
      </c>
      <c r="X2277" s="9" t="str">
        <f>IFERROR(IF(INDEX('BD Demog para scores enalazar'!AJ$2:'BD Demog para scores enalazar'!AJ$3000,MATCH(Formulas!A2277,'BD Demog para scores enalazar'!A$2:'BD Demog para scores enalazar'!A$3000,0))=1,"SI","NO"),"")</f>
        <v/>
      </c>
      <c r="Y2277" t="str" cm="1">
        <f t="array" ref="Y2277">IF(AND(W2277="NO",X2277="NO"),_xlfn.IFS('Paraclinicos '!K2212&lt;=91,3,'Paraclinicos '!K2212&lt;94,2,'Paraclinicos '!K2212&lt;96,1,'Paraclinicos '!K2212&gt;=96,0),"")</f>
        <v/>
      </c>
      <c r="Z2277" t="str" cm="1">
        <f t="array" ref="Z2277">IF(OR(W2277="SI",X2277="SI"),_xlfn.IFS(OR(AND('Paraclinicos '!K2213&lt;=83),AND('Paraclinicos '!K2213&gt;=97,AA2277=2)),3,OR(AND('Paraclinicos '!K2213&lt;=86),AND('Paraclinicos '!K2213&gt;=94,AA2277=2)),2,OR(AND('Paraclinicos '!K2213&lt;=88),AND('Paraclinicos '!K2213&gt;=92,AA2277=2)),1,OR(AND('Paraclinicos '!K2213&gt;=88,'Paraclinicos '!K2213&lt;=92),AND('Paraclinicos '!K2213&gt;=93,AA2277=0)),0),"")</f>
        <v/>
      </c>
      <c r="AA2277" t="str" cm="1">
        <f t="array" ref="AA2277">_xlfn.IFS('Paraclinicos '!E2212="","",'Paraclinicos '!E2212="Oxigeno",2,'Paraclinicos '!E2212="Aire",0)</f>
        <v/>
      </c>
    </row>
    <row r="2278" spans="1:27" x14ac:dyDescent="0.25">
      <c r="A2278">
        <f>'Paraclinicos '!A2213</f>
        <v>0</v>
      </c>
      <c r="B2278" s="3">
        <f>'Paraclinicos '!R2213</f>
        <v>0</v>
      </c>
      <c r="C2278" t="str" cm="1">
        <f t="array" ref="C2278">_xlfn.IFS('Paraclinicos '!Q2213="","",'Paraclinicos '!Q2213&gt;60,3,'Paraclinicos '!Q2213&lt;=60,1)</f>
        <v/>
      </c>
      <c r="D2278" t="str">
        <f>IFERROR(IF(INDEX('BD Demog para scores enalazar'!BC$2:BC$3000,MATCH(Formulas!A2278,'BD Demog para scores enalazar'!A$2:A$3000,0))=0,"SI","NO"),"")</f>
        <v/>
      </c>
      <c r="E2278" t="str" cm="1">
        <f t="array" ref="E2278">_xlfn.IFS(D2278="","",D2278="SI",4,D2278="NO",1)</f>
        <v/>
      </c>
      <c r="F2278" t="str" cm="1">
        <f t="array" ref="F2278">_xlfn.IFS('Paraclinicos '!B2213="","",'Paraclinicos '!B2213&gt;1,1,'Paraclinicos '!B2213&lt;=1,3)</f>
        <v/>
      </c>
      <c r="G2278" t="str" cm="1">
        <f t="array" ref="G2278">_xlfn.IFS('Paraclinicos '!D2213="","",AND('Paraclinicos '!D2213&gt;=250,'Paraclinicos '!D2213&lt;=500),2,'Paraclinicos '!D2213&gt;500,3,'Paraclinicos '!D2213&lt;250,1)</f>
        <v/>
      </c>
      <c r="H2278" s="50" t="str">
        <f t="shared" si="106"/>
        <v/>
      </c>
      <c r="I2278" t="str" cm="1">
        <f t="array" ref="I2278">_xlfn.IFS('Paraclinicos '!Q2213="","",'Paraclinicos '!Q2213&gt;=65,1,'Paraclinicos '!Q2213&lt;65,0)</f>
        <v/>
      </c>
      <c r="J2278" t="str" cm="1">
        <f t="array" ref="J2278">_xlfn.IFS('Paraclinicos '!I2213="","",'Paraclinicos '!I2213&gt;7,1,'Paraclinicos '!I2213&lt;=7,0)</f>
        <v/>
      </c>
      <c r="K2278" t="str" cm="1">
        <f t="array" ref="K2278">_xlfn.IFS('Paraclinicos '!W2213="","",'Paraclinicos '!W2213&lt;=8,1,'Paraclinicos '!W2213&gt;8,0)</f>
        <v/>
      </c>
      <c r="L2278" t="str" cm="1">
        <f t="array" ref="L2278">_xlfn.IFS('Paraclinicos '!S2213="","",'Paraclinicos '!S2213&gt;=30,1,'Paraclinicos '!S2213&lt;30,0)</f>
        <v/>
      </c>
      <c r="M2278" t="str" cm="1">
        <f t="array" ref="M2278">_xlfn.IFS(OR('Paraclinicos '!T2213="",'Paraclinicos '!U2213=""),"",OR('Paraclinicos '!T2213&lt;=90,'Paraclinicos '!U2213&lt;=60),1,OR('Paraclinicos '!T2213&gt;90,'Paraclinicos '!U2213&gt;60),0)</f>
        <v/>
      </c>
      <c r="N2278" s="45" t="str">
        <f t="shared" si="107"/>
        <v/>
      </c>
      <c r="O2278" t="str" cm="1">
        <f t="array" ref="O2278">_xlfn.IFS(OR('Paraclinicos '!M2213="",'Paraclinicos '!N2213="",'Paraclinicos '!N2213=0),"",'Paraclinicos '!M2213/'Paraclinicos '!N2213&lt;100,4,'Paraclinicos '!M2213/'Paraclinicos '!N2213&lt;200,3,'Paraclinicos '!M2213/'Paraclinicos '!N2213&lt;300,2,'Paraclinicos '!M2213/'Paraclinicos '!N2213&lt;400,1,'Paraclinicos '!M2213/'Paraclinicos '!N2213&gt;=400,0)</f>
        <v/>
      </c>
      <c r="P2278" t="str" cm="1">
        <f t="array" ref="P2278">_xlfn.IFS('Paraclinicos '!C2213="","",'Paraclinicos '!C2213&lt;20,4,'Paraclinicos '!C2213&lt;50,3,'Paraclinicos '!C2213&lt;100,2,'Paraclinicos '!C2213&lt;150,1,'Paraclinicos '!C2213&gt;150,0)</f>
        <v/>
      </c>
      <c r="Q2278" t="str" cm="1">
        <f t="array" ref="Q2278">_xlfn.IFS('Paraclinicos '!O2213="","",'Paraclinicos '!O2213&lt;1.2,0,'Paraclinicos '!O2213&lt;2,1,'Paraclinicos '!O2213&lt;3.5,2,'Paraclinicos '!O2213&lt;5,3,'Paraclinicos '!O2213&gt;5,4)</f>
        <v/>
      </c>
      <c r="R2278" t="str" cm="1">
        <f t="array" ref="R2278">_xlfn.IFS('Paraclinicos '!J2213="","",'Paraclinicos '!J2213&lt;1.2,0,'Paraclinicos '!J2213&lt;2,1,'Paraclinicos '!J2213&lt;6,2,'Paraclinicos '!J2213&lt;12,3,'Paraclinicos '!J2213&gt;=12,4)</f>
        <v/>
      </c>
      <c r="S2278" t="str" cm="1">
        <f t="array" ref="S2278">_xlfn.IFS('Paraclinicos '!Y2213="","",'Paraclinicos '!Y2213&lt;70,1,'Paraclinicos '!Y2213&gt;=70,0)</f>
        <v/>
      </c>
      <c r="T2278" t="str" cm="1">
        <f t="array" ref="T2278">_xlfn.IFS('Paraclinicos '!W2213="","",'Paraclinicos '!W2213&lt;6,4,'Paraclinicos '!W2213&lt;10,3,'Paraclinicos '!W2213&lt;13,2,'Paraclinicos '!W2213&lt;15,1,'Paraclinicos '!W2213=15,0)</f>
        <v/>
      </c>
      <c r="U2278" s="54" t="str">
        <f t="shared" si="105"/>
        <v/>
      </c>
      <c r="V2278" t="str" cm="1">
        <f t="array" ref="V2278">_xlfn.IFS('Paraclinicos '!S2213="","",OR('Paraclinicos '!S2213&lt;=8,'Paraclinicos '!S2213&gt;=25),3,'Paraclinicos '!S2213&lt;12,1,'Paraclinicos '!S2213&lt;21,0,'Paraclinicos '!S2213&lt;25,2)</f>
        <v/>
      </c>
      <c r="W2278" t="str">
        <f>IFERROR(IF(INDEX('BD Demog para scores enalazar'!Y$2:'BD Demog para scores enalazar'!Y$3000,MATCH(Formulas!A2278,'BD Demog para scores enalazar'!A$2:'BD Demog para scores enalazar'!A$3000,0))=1,"SI","NO"),"")</f>
        <v/>
      </c>
      <c r="X2278" s="9" t="str">
        <f>IFERROR(IF(INDEX('BD Demog para scores enalazar'!AJ$2:'BD Demog para scores enalazar'!AJ$3000,MATCH(Formulas!A2278,'BD Demog para scores enalazar'!A$2:'BD Demog para scores enalazar'!A$3000,0))=1,"SI","NO"),"")</f>
        <v/>
      </c>
      <c r="Y2278" t="str" cm="1">
        <f t="array" ref="Y2278">IF(AND(W2278="NO",X2278="NO"),_xlfn.IFS('Paraclinicos '!K2213&lt;=91,3,'Paraclinicos '!K2213&lt;94,2,'Paraclinicos '!K2213&lt;96,1,'Paraclinicos '!K2213&gt;=96,0),"")</f>
        <v/>
      </c>
      <c r="Z2278" t="str" cm="1">
        <f t="array" ref="Z2278">IF(OR(W2278="SI",X2278="SI"),_xlfn.IFS(OR(AND('Paraclinicos '!K2214&lt;=83),AND('Paraclinicos '!K2214&gt;=97,AA2278=2)),3,OR(AND('Paraclinicos '!K2214&lt;=86),AND('Paraclinicos '!K2214&gt;=94,AA2278=2)),2,OR(AND('Paraclinicos '!K2214&lt;=88),AND('Paraclinicos '!K2214&gt;=92,AA2278=2)),1,OR(AND('Paraclinicos '!K2214&gt;=88,'Paraclinicos '!K2214&lt;=92),AND('Paraclinicos '!K2214&gt;=93,AA2278=0)),0),"")</f>
        <v/>
      </c>
      <c r="AA2278" t="str" cm="1">
        <f t="array" ref="AA2278">_xlfn.IFS('Paraclinicos '!E2213="","",'Paraclinicos '!E2213="Oxigeno",2,'Paraclinicos '!E2213="Aire",0)</f>
        <v/>
      </c>
    </row>
    <row r="2279" spans="1:27" x14ac:dyDescent="0.25">
      <c r="A2279">
        <f>'Paraclinicos '!A2214</f>
        <v>0</v>
      </c>
      <c r="B2279" s="3">
        <f>'Paraclinicos '!R2214</f>
        <v>0</v>
      </c>
      <c r="C2279" t="str" cm="1">
        <f t="array" ref="C2279">_xlfn.IFS('Paraclinicos '!Q2214="","",'Paraclinicos '!Q2214&gt;60,3,'Paraclinicos '!Q2214&lt;=60,1)</f>
        <v/>
      </c>
      <c r="D2279" t="str">
        <f>IFERROR(IF(INDEX('BD Demog para scores enalazar'!BC$2:BC$3000,MATCH(Formulas!A2279,'BD Demog para scores enalazar'!A$2:A$3000,0))=0,"SI","NO"),"")</f>
        <v/>
      </c>
      <c r="E2279" t="str" cm="1">
        <f t="array" ref="E2279">_xlfn.IFS(D2279="","",D2279="SI",4,D2279="NO",1)</f>
        <v/>
      </c>
      <c r="F2279" t="str" cm="1">
        <f t="array" ref="F2279">_xlfn.IFS('Paraclinicos '!B2214="","",'Paraclinicos '!B2214&gt;1,1,'Paraclinicos '!B2214&lt;=1,3)</f>
        <v/>
      </c>
      <c r="G2279" t="str" cm="1">
        <f t="array" ref="G2279">_xlfn.IFS('Paraclinicos '!D2214="","",AND('Paraclinicos '!D2214&gt;=250,'Paraclinicos '!D2214&lt;=500),2,'Paraclinicos '!D2214&gt;500,3,'Paraclinicos '!D2214&lt;250,1)</f>
        <v/>
      </c>
      <c r="H2279" s="50" t="str">
        <f t="shared" si="106"/>
        <v/>
      </c>
      <c r="I2279" t="str" cm="1">
        <f t="array" ref="I2279">_xlfn.IFS('Paraclinicos '!Q2214="","",'Paraclinicos '!Q2214&gt;=65,1,'Paraclinicos '!Q2214&lt;65,0)</f>
        <v/>
      </c>
      <c r="J2279" t="str" cm="1">
        <f t="array" ref="J2279">_xlfn.IFS('Paraclinicos '!I2214="","",'Paraclinicos '!I2214&gt;7,1,'Paraclinicos '!I2214&lt;=7,0)</f>
        <v/>
      </c>
      <c r="K2279" t="str" cm="1">
        <f t="array" ref="K2279">_xlfn.IFS('Paraclinicos '!W2214="","",'Paraclinicos '!W2214&lt;=8,1,'Paraclinicos '!W2214&gt;8,0)</f>
        <v/>
      </c>
      <c r="L2279" t="str" cm="1">
        <f t="array" ref="L2279">_xlfn.IFS('Paraclinicos '!S2214="","",'Paraclinicos '!S2214&gt;=30,1,'Paraclinicos '!S2214&lt;30,0)</f>
        <v/>
      </c>
      <c r="M2279" t="str" cm="1">
        <f t="array" ref="M2279">_xlfn.IFS(OR('Paraclinicos '!T2214="",'Paraclinicos '!U2214=""),"",OR('Paraclinicos '!T2214&lt;=90,'Paraclinicos '!U2214&lt;=60),1,OR('Paraclinicos '!T2214&gt;90,'Paraclinicos '!U2214&gt;60),0)</f>
        <v/>
      </c>
      <c r="N2279" s="45" t="str">
        <f t="shared" si="107"/>
        <v/>
      </c>
      <c r="O2279" t="str" cm="1">
        <f t="array" ref="O2279">_xlfn.IFS(OR('Paraclinicos '!M2214="",'Paraclinicos '!N2214="",'Paraclinicos '!N2214=0),"",'Paraclinicos '!M2214/'Paraclinicos '!N2214&lt;100,4,'Paraclinicos '!M2214/'Paraclinicos '!N2214&lt;200,3,'Paraclinicos '!M2214/'Paraclinicos '!N2214&lt;300,2,'Paraclinicos '!M2214/'Paraclinicos '!N2214&lt;400,1,'Paraclinicos '!M2214/'Paraclinicos '!N2214&gt;=400,0)</f>
        <v/>
      </c>
      <c r="P2279" t="str" cm="1">
        <f t="array" ref="P2279">_xlfn.IFS('Paraclinicos '!C2214="","",'Paraclinicos '!C2214&lt;20,4,'Paraclinicos '!C2214&lt;50,3,'Paraclinicos '!C2214&lt;100,2,'Paraclinicos '!C2214&lt;150,1,'Paraclinicos '!C2214&gt;150,0)</f>
        <v/>
      </c>
      <c r="Q2279" t="str" cm="1">
        <f t="array" ref="Q2279">_xlfn.IFS('Paraclinicos '!O2214="","",'Paraclinicos '!O2214&lt;1.2,0,'Paraclinicos '!O2214&lt;2,1,'Paraclinicos '!O2214&lt;3.5,2,'Paraclinicos '!O2214&lt;5,3,'Paraclinicos '!O2214&gt;5,4)</f>
        <v/>
      </c>
      <c r="R2279" t="str" cm="1">
        <f t="array" ref="R2279">_xlfn.IFS('Paraclinicos '!J2214="","",'Paraclinicos '!J2214&lt;1.2,0,'Paraclinicos '!J2214&lt;2,1,'Paraclinicos '!J2214&lt;6,2,'Paraclinicos '!J2214&lt;12,3,'Paraclinicos '!J2214&gt;=12,4)</f>
        <v/>
      </c>
      <c r="S2279" t="str" cm="1">
        <f t="array" ref="S2279">_xlfn.IFS('Paraclinicos '!Y2214="","",'Paraclinicos '!Y2214&lt;70,1,'Paraclinicos '!Y2214&gt;=70,0)</f>
        <v/>
      </c>
      <c r="T2279" t="str" cm="1">
        <f t="array" ref="T2279">_xlfn.IFS('Paraclinicos '!W2214="","",'Paraclinicos '!W2214&lt;6,4,'Paraclinicos '!W2214&lt;10,3,'Paraclinicos '!W2214&lt;13,2,'Paraclinicos '!W2214&lt;15,1,'Paraclinicos '!W2214=15,0)</f>
        <v/>
      </c>
      <c r="U2279" s="54" t="str">
        <f t="shared" si="105"/>
        <v/>
      </c>
      <c r="V2279" t="str" cm="1">
        <f t="array" ref="V2279">_xlfn.IFS('Paraclinicos '!S2214="","",OR('Paraclinicos '!S2214&lt;=8,'Paraclinicos '!S2214&gt;=25),3,'Paraclinicos '!S2214&lt;12,1,'Paraclinicos '!S2214&lt;21,0,'Paraclinicos '!S2214&lt;25,2)</f>
        <v/>
      </c>
      <c r="W2279" t="str">
        <f>IFERROR(IF(INDEX('BD Demog para scores enalazar'!Y$2:'BD Demog para scores enalazar'!Y$3000,MATCH(Formulas!A2279,'BD Demog para scores enalazar'!A$2:'BD Demog para scores enalazar'!A$3000,0))=1,"SI","NO"),"")</f>
        <v/>
      </c>
      <c r="X2279" s="9" t="str">
        <f>IFERROR(IF(INDEX('BD Demog para scores enalazar'!AJ$2:'BD Demog para scores enalazar'!AJ$3000,MATCH(Formulas!A2279,'BD Demog para scores enalazar'!A$2:'BD Demog para scores enalazar'!A$3000,0))=1,"SI","NO"),"")</f>
        <v/>
      </c>
      <c r="Y2279" t="str" cm="1">
        <f t="array" ref="Y2279">IF(AND(W2279="NO",X2279="NO"),_xlfn.IFS('Paraclinicos '!K2214&lt;=91,3,'Paraclinicos '!K2214&lt;94,2,'Paraclinicos '!K2214&lt;96,1,'Paraclinicos '!K2214&gt;=96,0),"")</f>
        <v/>
      </c>
      <c r="Z2279" t="str" cm="1">
        <f t="array" ref="Z2279">IF(OR(W2279="SI",X2279="SI"),_xlfn.IFS(OR(AND('Paraclinicos '!K2215&lt;=83),AND('Paraclinicos '!K2215&gt;=97,AA2279=2)),3,OR(AND('Paraclinicos '!K2215&lt;=86),AND('Paraclinicos '!K2215&gt;=94,AA2279=2)),2,OR(AND('Paraclinicos '!K2215&lt;=88),AND('Paraclinicos '!K2215&gt;=92,AA2279=2)),1,OR(AND('Paraclinicos '!K2215&gt;=88,'Paraclinicos '!K2215&lt;=92),AND('Paraclinicos '!K2215&gt;=93,AA2279=0)),0),"")</f>
        <v/>
      </c>
      <c r="AA2279" t="str" cm="1">
        <f t="array" ref="AA2279">_xlfn.IFS('Paraclinicos '!E2214="","",'Paraclinicos '!E2214="Oxigeno",2,'Paraclinicos '!E2214="Aire",0)</f>
        <v/>
      </c>
    </row>
    <row r="2280" spans="1:27" x14ac:dyDescent="0.25">
      <c r="A2280">
        <f>'Paraclinicos '!A2215</f>
        <v>0</v>
      </c>
      <c r="B2280" s="3">
        <f>'Paraclinicos '!R2215</f>
        <v>0</v>
      </c>
      <c r="C2280" t="str" cm="1">
        <f t="array" ref="C2280">_xlfn.IFS('Paraclinicos '!Q2215="","",'Paraclinicos '!Q2215&gt;60,3,'Paraclinicos '!Q2215&lt;=60,1)</f>
        <v/>
      </c>
      <c r="D2280" t="str">
        <f>IFERROR(IF(INDEX('BD Demog para scores enalazar'!BC$2:BC$3000,MATCH(Formulas!A2280,'BD Demog para scores enalazar'!A$2:A$3000,0))=0,"SI","NO"),"")</f>
        <v/>
      </c>
      <c r="E2280" t="str" cm="1">
        <f t="array" ref="E2280">_xlfn.IFS(D2280="","",D2280="SI",4,D2280="NO",1)</f>
        <v/>
      </c>
      <c r="F2280" t="str" cm="1">
        <f t="array" ref="F2280">_xlfn.IFS('Paraclinicos '!B2215="","",'Paraclinicos '!B2215&gt;1,1,'Paraclinicos '!B2215&lt;=1,3)</f>
        <v/>
      </c>
      <c r="G2280" t="str" cm="1">
        <f t="array" ref="G2280">_xlfn.IFS('Paraclinicos '!D2215="","",AND('Paraclinicos '!D2215&gt;=250,'Paraclinicos '!D2215&lt;=500),2,'Paraclinicos '!D2215&gt;500,3,'Paraclinicos '!D2215&lt;250,1)</f>
        <v/>
      </c>
      <c r="H2280" s="50" t="str">
        <f t="shared" si="106"/>
        <v/>
      </c>
      <c r="I2280" t="str" cm="1">
        <f t="array" ref="I2280">_xlfn.IFS('Paraclinicos '!Q2215="","",'Paraclinicos '!Q2215&gt;=65,1,'Paraclinicos '!Q2215&lt;65,0)</f>
        <v/>
      </c>
      <c r="J2280" t="str" cm="1">
        <f t="array" ref="J2280">_xlfn.IFS('Paraclinicos '!I2215="","",'Paraclinicos '!I2215&gt;7,1,'Paraclinicos '!I2215&lt;=7,0)</f>
        <v/>
      </c>
      <c r="K2280" t="str" cm="1">
        <f t="array" ref="K2280">_xlfn.IFS('Paraclinicos '!W2215="","",'Paraclinicos '!W2215&lt;=8,1,'Paraclinicos '!W2215&gt;8,0)</f>
        <v/>
      </c>
      <c r="L2280" t="str" cm="1">
        <f t="array" ref="L2280">_xlfn.IFS('Paraclinicos '!S2215="","",'Paraclinicos '!S2215&gt;=30,1,'Paraclinicos '!S2215&lt;30,0)</f>
        <v/>
      </c>
      <c r="M2280" t="str" cm="1">
        <f t="array" ref="M2280">_xlfn.IFS(OR('Paraclinicos '!T2215="",'Paraclinicos '!U2215=""),"",OR('Paraclinicos '!T2215&lt;=90,'Paraclinicos '!U2215&lt;=60),1,OR('Paraclinicos '!T2215&gt;90,'Paraclinicos '!U2215&gt;60),0)</f>
        <v/>
      </c>
      <c r="N2280" s="45" t="str">
        <f t="shared" si="107"/>
        <v/>
      </c>
      <c r="O2280" t="str" cm="1">
        <f t="array" ref="O2280">_xlfn.IFS(OR('Paraclinicos '!M2215="",'Paraclinicos '!N2215="",'Paraclinicos '!N2215=0),"",'Paraclinicos '!M2215/'Paraclinicos '!N2215&lt;100,4,'Paraclinicos '!M2215/'Paraclinicos '!N2215&lt;200,3,'Paraclinicos '!M2215/'Paraclinicos '!N2215&lt;300,2,'Paraclinicos '!M2215/'Paraclinicos '!N2215&lt;400,1,'Paraclinicos '!M2215/'Paraclinicos '!N2215&gt;=400,0)</f>
        <v/>
      </c>
      <c r="P2280" t="str" cm="1">
        <f t="array" ref="P2280">_xlfn.IFS('Paraclinicos '!C2215="","",'Paraclinicos '!C2215&lt;20,4,'Paraclinicos '!C2215&lt;50,3,'Paraclinicos '!C2215&lt;100,2,'Paraclinicos '!C2215&lt;150,1,'Paraclinicos '!C2215&gt;150,0)</f>
        <v/>
      </c>
      <c r="Q2280" t="str" cm="1">
        <f t="array" ref="Q2280">_xlfn.IFS('Paraclinicos '!O2215="","",'Paraclinicos '!O2215&lt;1.2,0,'Paraclinicos '!O2215&lt;2,1,'Paraclinicos '!O2215&lt;3.5,2,'Paraclinicos '!O2215&lt;5,3,'Paraclinicos '!O2215&gt;5,4)</f>
        <v/>
      </c>
      <c r="R2280" t="str" cm="1">
        <f t="array" ref="R2280">_xlfn.IFS('Paraclinicos '!J2215="","",'Paraclinicos '!J2215&lt;1.2,0,'Paraclinicos '!J2215&lt;2,1,'Paraclinicos '!J2215&lt;6,2,'Paraclinicos '!J2215&lt;12,3,'Paraclinicos '!J2215&gt;=12,4)</f>
        <v/>
      </c>
      <c r="S2280" t="str" cm="1">
        <f t="array" ref="S2280">_xlfn.IFS('Paraclinicos '!Y2215="","",'Paraclinicos '!Y2215&lt;70,1,'Paraclinicos '!Y2215&gt;=70,0)</f>
        <v/>
      </c>
      <c r="T2280" t="str" cm="1">
        <f t="array" ref="T2280">_xlfn.IFS('Paraclinicos '!W2215="","",'Paraclinicos '!W2215&lt;6,4,'Paraclinicos '!W2215&lt;10,3,'Paraclinicos '!W2215&lt;13,2,'Paraclinicos '!W2215&lt;15,1,'Paraclinicos '!W2215=15,0)</f>
        <v/>
      </c>
      <c r="U2280" s="54" t="str">
        <f t="shared" si="105"/>
        <v/>
      </c>
      <c r="V2280" t="str" cm="1">
        <f t="array" ref="V2280">_xlfn.IFS('Paraclinicos '!S2215="","",OR('Paraclinicos '!S2215&lt;=8,'Paraclinicos '!S2215&gt;=25),3,'Paraclinicos '!S2215&lt;12,1,'Paraclinicos '!S2215&lt;21,0,'Paraclinicos '!S2215&lt;25,2)</f>
        <v/>
      </c>
      <c r="W2280" t="str">
        <f>IFERROR(IF(INDEX('BD Demog para scores enalazar'!Y$2:'BD Demog para scores enalazar'!Y$3000,MATCH(Formulas!A2280,'BD Demog para scores enalazar'!A$2:'BD Demog para scores enalazar'!A$3000,0))=1,"SI","NO"),"")</f>
        <v/>
      </c>
      <c r="X2280" s="9" t="str">
        <f>IFERROR(IF(INDEX('BD Demog para scores enalazar'!AJ$2:'BD Demog para scores enalazar'!AJ$3000,MATCH(Formulas!A2280,'BD Demog para scores enalazar'!A$2:'BD Demog para scores enalazar'!A$3000,0))=1,"SI","NO"),"")</f>
        <v/>
      </c>
      <c r="Y2280" t="str" cm="1">
        <f t="array" ref="Y2280">IF(AND(W2280="NO",X2280="NO"),_xlfn.IFS('Paraclinicos '!K2215&lt;=91,3,'Paraclinicos '!K2215&lt;94,2,'Paraclinicos '!K2215&lt;96,1,'Paraclinicos '!K2215&gt;=96,0),"")</f>
        <v/>
      </c>
      <c r="Z2280" t="str" cm="1">
        <f t="array" ref="Z2280">IF(OR(W2280="SI",X2280="SI"),_xlfn.IFS(OR(AND('Paraclinicos '!K2216&lt;=83),AND('Paraclinicos '!K2216&gt;=97,AA2280=2)),3,OR(AND('Paraclinicos '!K2216&lt;=86),AND('Paraclinicos '!K2216&gt;=94,AA2280=2)),2,OR(AND('Paraclinicos '!K2216&lt;=88),AND('Paraclinicos '!K2216&gt;=92,AA2280=2)),1,OR(AND('Paraclinicos '!K2216&gt;=88,'Paraclinicos '!K2216&lt;=92),AND('Paraclinicos '!K2216&gt;=93,AA2280=0)),0),"")</f>
        <v/>
      </c>
      <c r="AA2280" t="str" cm="1">
        <f t="array" ref="AA2280">_xlfn.IFS('Paraclinicos '!E2215="","",'Paraclinicos '!E2215="Oxigeno",2,'Paraclinicos '!E2215="Aire",0)</f>
        <v/>
      </c>
    </row>
    <row r="2281" spans="1:27" x14ac:dyDescent="0.25">
      <c r="A2281">
        <f>'Paraclinicos '!A2216</f>
        <v>0</v>
      </c>
      <c r="B2281" s="3">
        <f>'Paraclinicos '!R2216</f>
        <v>0</v>
      </c>
      <c r="C2281" t="str" cm="1">
        <f t="array" ref="C2281">_xlfn.IFS('Paraclinicos '!Q2216="","",'Paraclinicos '!Q2216&gt;60,3,'Paraclinicos '!Q2216&lt;=60,1)</f>
        <v/>
      </c>
      <c r="D2281" t="str">
        <f>IFERROR(IF(INDEX('BD Demog para scores enalazar'!BC$2:BC$3000,MATCH(Formulas!A2281,'BD Demog para scores enalazar'!A$2:A$3000,0))=0,"SI","NO"),"")</f>
        <v/>
      </c>
      <c r="E2281" t="str" cm="1">
        <f t="array" ref="E2281">_xlfn.IFS(D2281="","",D2281="SI",4,D2281="NO",1)</f>
        <v/>
      </c>
      <c r="F2281" t="str" cm="1">
        <f t="array" ref="F2281">_xlfn.IFS('Paraclinicos '!B2216="","",'Paraclinicos '!B2216&gt;1,1,'Paraclinicos '!B2216&lt;=1,3)</f>
        <v/>
      </c>
      <c r="G2281" t="str" cm="1">
        <f t="array" ref="G2281">_xlfn.IFS('Paraclinicos '!D2216="","",AND('Paraclinicos '!D2216&gt;=250,'Paraclinicos '!D2216&lt;=500),2,'Paraclinicos '!D2216&gt;500,3,'Paraclinicos '!D2216&lt;250,1)</f>
        <v/>
      </c>
      <c r="H2281" s="50" t="str">
        <f t="shared" si="106"/>
        <v/>
      </c>
      <c r="I2281" t="str" cm="1">
        <f t="array" ref="I2281">_xlfn.IFS('Paraclinicos '!Q2216="","",'Paraclinicos '!Q2216&gt;=65,1,'Paraclinicos '!Q2216&lt;65,0)</f>
        <v/>
      </c>
      <c r="J2281" t="str" cm="1">
        <f t="array" ref="J2281">_xlfn.IFS('Paraclinicos '!I2216="","",'Paraclinicos '!I2216&gt;7,1,'Paraclinicos '!I2216&lt;=7,0)</f>
        <v/>
      </c>
      <c r="K2281" t="str" cm="1">
        <f t="array" ref="K2281">_xlfn.IFS('Paraclinicos '!W2216="","",'Paraclinicos '!W2216&lt;=8,1,'Paraclinicos '!W2216&gt;8,0)</f>
        <v/>
      </c>
      <c r="L2281" t="str" cm="1">
        <f t="array" ref="L2281">_xlfn.IFS('Paraclinicos '!S2216="","",'Paraclinicos '!S2216&gt;=30,1,'Paraclinicos '!S2216&lt;30,0)</f>
        <v/>
      </c>
      <c r="M2281" t="str" cm="1">
        <f t="array" ref="M2281">_xlfn.IFS(OR('Paraclinicos '!T2216="",'Paraclinicos '!U2216=""),"",OR('Paraclinicos '!T2216&lt;=90,'Paraclinicos '!U2216&lt;=60),1,OR('Paraclinicos '!T2216&gt;90,'Paraclinicos '!U2216&gt;60),0)</f>
        <v/>
      </c>
      <c r="N2281" s="45" t="str">
        <f t="shared" si="107"/>
        <v/>
      </c>
      <c r="O2281" t="str" cm="1">
        <f t="array" ref="O2281">_xlfn.IFS(OR('Paraclinicos '!M2216="",'Paraclinicos '!N2216="",'Paraclinicos '!N2216=0),"",'Paraclinicos '!M2216/'Paraclinicos '!N2216&lt;100,4,'Paraclinicos '!M2216/'Paraclinicos '!N2216&lt;200,3,'Paraclinicos '!M2216/'Paraclinicos '!N2216&lt;300,2,'Paraclinicos '!M2216/'Paraclinicos '!N2216&lt;400,1,'Paraclinicos '!M2216/'Paraclinicos '!N2216&gt;=400,0)</f>
        <v/>
      </c>
      <c r="P2281" t="str" cm="1">
        <f t="array" ref="P2281">_xlfn.IFS('Paraclinicos '!C2216="","",'Paraclinicos '!C2216&lt;20,4,'Paraclinicos '!C2216&lt;50,3,'Paraclinicos '!C2216&lt;100,2,'Paraclinicos '!C2216&lt;150,1,'Paraclinicos '!C2216&gt;150,0)</f>
        <v/>
      </c>
      <c r="Q2281" t="str" cm="1">
        <f t="array" ref="Q2281">_xlfn.IFS('Paraclinicos '!O2216="","",'Paraclinicos '!O2216&lt;1.2,0,'Paraclinicos '!O2216&lt;2,1,'Paraclinicos '!O2216&lt;3.5,2,'Paraclinicos '!O2216&lt;5,3,'Paraclinicos '!O2216&gt;5,4)</f>
        <v/>
      </c>
      <c r="R2281" t="str" cm="1">
        <f t="array" ref="R2281">_xlfn.IFS('Paraclinicos '!J2216="","",'Paraclinicos '!J2216&lt;1.2,0,'Paraclinicos '!J2216&lt;2,1,'Paraclinicos '!J2216&lt;6,2,'Paraclinicos '!J2216&lt;12,3,'Paraclinicos '!J2216&gt;=12,4)</f>
        <v/>
      </c>
      <c r="S2281" t="str" cm="1">
        <f t="array" ref="S2281">_xlfn.IFS('Paraclinicos '!Y2216="","",'Paraclinicos '!Y2216&lt;70,1,'Paraclinicos '!Y2216&gt;=70,0)</f>
        <v/>
      </c>
      <c r="T2281" t="str" cm="1">
        <f t="array" ref="T2281">_xlfn.IFS('Paraclinicos '!W2216="","",'Paraclinicos '!W2216&lt;6,4,'Paraclinicos '!W2216&lt;10,3,'Paraclinicos '!W2216&lt;13,2,'Paraclinicos '!W2216&lt;15,1,'Paraclinicos '!W2216=15,0)</f>
        <v/>
      </c>
      <c r="U2281" s="54" t="str">
        <f t="shared" si="105"/>
        <v/>
      </c>
      <c r="V2281" t="str" cm="1">
        <f t="array" ref="V2281">_xlfn.IFS('Paraclinicos '!S2216="","",OR('Paraclinicos '!S2216&lt;=8,'Paraclinicos '!S2216&gt;=25),3,'Paraclinicos '!S2216&lt;12,1,'Paraclinicos '!S2216&lt;21,0,'Paraclinicos '!S2216&lt;25,2)</f>
        <v/>
      </c>
      <c r="W2281" t="str">
        <f>IFERROR(IF(INDEX('BD Demog para scores enalazar'!Y$2:'BD Demog para scores enalazar'!Y$3000,MATCH(Formulas!A2281,'BD Demog para scores enalazar'!A$2:'BD Demog para scores enalazar'!A$3000,0))=1,"SI","NO"),"")</f>
        <v/>
      </c>
      <c r="X2281" s="9" t="str">
        <f>IFERROR(IF(INDEX('BD Demog para scores enalazar'!AJ$2:'BD Demog para scores enalazar'!AJ$3000,MATCH(Formulas!A2281,'BD Demog para scores enalazar'!A$2:'BD Demog para scores enalazar'!A$3000,0))=1,"SI","NO"),"")</f>
        <v/>
      </c>
      <c r="Y2281" t="str" cm="1">
        <f t="array" ref="Y2281">IF(AND(W2281="NO",X2281="NO"),_xlfn.IFS('Paraclinicos '!K2216&lt;=91,3,'Paraclinicos '!K2216&lt;94,2,'Paraclinicos '!K2216&lt;96,1,'Paraclinicos '!K2216&gt;=96,0),"")</f>
        <v/>
      </c>
      <c r="Z2281" t="str" cm="1">
        <f t="array" ref="Z2281">IF(OR(W2281="SI",X2281="SI"),_xlfn.IFS(OR(AND('Paraclinicos '!K2217&lt;=83),AND('Paraclinicos '!K2217&gt;=97,AA2281=2)),3,OR(AND('Paraclinicos '!K2217&lt;=86),AND('Paraclinicos '!K2217&gt;=94,AA2281=2)),2,OR(AND('Paraclinicos '!K2217&lt;=88),AND('Paraclinicos '!K2217&gt;=92,AA2281=2)),1,OR(AND('Paraclinicos '!K2217&gt;=88,'Paraclinicos '!K2217&lt;=92),AND('Paraclinicos '!K2217&gt;=93,AA2281=0)),0),"")</f>
        <v/>
      </c>
      <c r="AA2281" t="str" cm="1">
        <f t="array" ref="AA2281">_xlfn.IFS('Paraclinicos '!E2216="","",'Paraclinicos '!E2216="Oxigeno",2,'Paraclinicos '!E2216="Aire",0)</f>
        <v/>
      </c>
    </row>
    <row r="2282" spans="1:27" x14ac:dyDescent="0.25">
      <c r="A2282">
        <f>'Paraclinicos '!A2217</f>
        <v>0</v>
      </c>
      <c r="B2282" s="3">
        <f>'Paraclinicos '!R2217</f>
        <v>0</v>
      </c>
      <c r="C2282" t="str" cm="1">
        <f t="array" ref="C2282">_xlfn.IFS('Paraclinicos '!Q2217="","",'Paraclinicos '!Q2217&gt;60,3,'Paraclinicos '!Q2217&lt;=60,1)</f>
        <v/>
      </c>
      <c r="D2282" t="str">
        <f>IFERROR(IF(INDEX('BD Demog para scores enalazar'!BC$2:BC$3000,MATCH(Formulas!A2282,'BD Demog para scores enalazar'!A$2:A$3000,0))=0,"SI","NO"),"")</f>
        <v/>
      </c>
      <c r="E2282" t="str" cm="1">
        <f t="array" ref="E2282">_xlfn.IFS(D2282="","",D2282="SI",4,D2282="NO",1)</f>
        <v/>
      </c>
      <c r="F2282" t="str" cm="1">
        <f t="array" ref="F2282">_xlfn.IFS('Paraclinicos '!B2217="","",'Paraclinicos '!B2217&gt;1,1,'Paraclinicos '!B2217&lt;=1,3)</f>
        <v/>
      </c>
      <c r="G2282" t="str" cm="1">
        <f t="array" ref="G2282">_xlfn.IFS('Paraclinicos '!D2217="","",AND('Paraclinicos '!D2217&gt;=250,'Paraclinicos '!D2217&lt;=500),2,'Paraclinicos '!D2217&gt;500,3,'Paraclinicos '!D2217&lt;250,1)</f>
        <v/>
      </c>
      <c r="H2282" s="50" t="str">
        <f t="shared" si="106"/>
        <v/>
      </c>
      <c r="I2282" t="str" cm="1">
        <f t="array" ref="I2282">_xlfn.IFS('Paraclinicos '!Q2217="","",'Paraclinicos '!Q2217&gt;=65,1,'Paraclinicos '!Q2217&lt;65,0)</f>
        <v/>
      </c>
      <c r="J2282" t="str" cm="1">
        <f t="array" ref="J2282">_xlfn.IFS('Paraclinicos '!I2217="","",'Paraclinicos '!I2217&gt;7,1,'Paraclinicos '!I2217&lt;=7,0)</f>
        <v/>
      </c>
      <c r="K2282" t="str" cm="1">
        <f t="array" ref="K2282">_xlfn.IFS('Paraclinicos '!W2217="","",'Paraclinicos '!W2217&lt;=8,1,'Paraclinicos '!W2217&gt;8,0)</f>
        <v/>
      </c>
      <c r="L2282" t="str" cm="1">
        <f t="array" ref="L2282">_xlfn.IFS('Paraclinicos '!S2217="","",'Paraclinicos '!S2217&gt;=30,1,'Paraclinicos '!S2217&lt;30,0)</f>
        <v/>
      </c>
      <c r="M2282" t="str" cm="1">
        <f t="array" ref="M2282">_xlfn.IFS(OR('Paraclinicos '!T2217="",'Paraclinicos '!U2217=""),"",OR('Paraclinicos '!T2217&lt;=90,'Paraclinicos '!U2217&lt;=60),1,OR('Paraclinicos '!T2217&gt;90,'Paraclinicos '!U2217&gt;60),0)</f>
        <v/>
      </c>
      <c r="N2282" s="45" t="str">
        <f t="shared" si="107"/>
        <v/>
      </c>
      <c r="O2282" t="str" cm="1">
        <f t="array" ref="O2282">_xlfn.IFS(OR('Paraclinicos '!M2217="",'Paraclinicos '!N2217="",'Paraclinicos '!N2217=0),"",'Paraclinicos '!M2217/'Paraclinicos '!N2217&lt;100,4,'Paraclinicos '!M2217/'Paraclinicos '!N2217&lt;200,3,'Paraclinicos '!M2217/'Paraclinicos '!N2217&lt;300,2,'Paraclinicos '!M2217/'Paraclinicos '!N2217&lt;400,1,'Paraclinicos '!M2217/'Paraclinicos '!N2217&gt;=400,0)</f>
        <v/>
      </c>
      <c r="P2282" t="str" cm="1">
        <f t="array" ref="P2282">_xlfn.IFS('Paraclinicos '!C2217="","",'Paraclinicos '!C2217&lt;20,4,'Paraclinicos '!C2217&lt;50,3,'Paraclinicos '!C2217&lt;100,2,'Paraclinicos '!C2217&lt;150,1,'Paraclinicos '!C2217&gt;150,0)</f>
        <v/>
      </c>
      <c r="Q2282" t="str" cm="1">
        <f t="array" ref="Q2282">_xlfn.IFS('Paraclinicos '!O2217="","",'Paraclinicos '!O2217&lt;1.2,0,'Paraclinicos '!O2217&lt;2,1,'Paraclinicos '!O2217&lt;3.5,2,'Paraclinicos '!O2217&lt;5,3,'Paraclinicos '!O2217&gt;5,4)</f>
        <v/>
      </c>
      <c r="R2282" t="str" cm="1">
        <f t="array" ref="R2282">_xlfn.IFS('Paraclinicos '!J2217="","",'Paraclinicos '!J2217&lt;1.2,0,'Paraclinicos '!J2217&lt;2,1,'Paraclinicos '!J2217&lt;6,2,'Paraclinicos '!J2217&lt;12,3,'Paraclinicos '!J2217&gt;=12,4)</f>
        <v/>
      </c>
      <c r="S2282" t="str" cm="1">
        <f t="array" ref="S2282">_xlfn.IFS('Paraclinicos '!Y2217="","",'Paraclinicos '!Y2217&lt;70,1,'Paraclinicos '!Y2217&gt;=70,0)</f>
        <v/>
      </c>
      <c r="T2282" t="str" cm="1">
        <f t="array" ref="T2282">_xlfn.IFS('Paraclinicos '!W2217="","",'Paraclinicos '!W2217&lt;6,4,'Paraclinicos '!W2217&lt;10,3,'Paraclinicos '!W2217&lt;13,2,'Paraclinicos '!W2217&lt;15,1,'Paraclinicos '!W2217=15,0)</f>
        <v/>
      </c>
      <c r="U2282" s="54" t="str">
        <f t="shared" si="105"/>
        <v/>
      </c>
      <c r="V2282" t="str" cm="1">
        <f t="array" ref="V2282">_xlfn.IFS('Paraclinicos '!S2217="","",OR('Paraclinicos '!S2217&lt;=8,'Paraclinicos '!S2217&gt;=25),3,'Paraclinicos '!S2217&lt;12,1,'Paraclinicos '!S2217&lt;21,0,'Paraclinicos '!S2217&lt;25,2)</f>
        <v/>
      </c>
      <c r="W2282" t="str">
        <f>IFERROR(IF(INDEX('BD Demog para scores enalazar'!Y$2:'BD Demog para scores enalazar'!Y$3000,MATCH(Formulas!A2282,'BD Demog para scores enalazar'!A$2:'BD Demog para scores enalazar'!A$3000,0))=1,"SI","NO"),"")</f>
        <v/>
      </c>
      <c r="X2282" s="9" t="str">
        <f>IFERROR(IF(INDEX('BD Demog para scores enalazar'!AJ$2:'BD Demog para scores enalazar'!AJ$3000,MATCH(Formulas!A2282,'BD Demog para scores enalazar'!A$2:'BD Demog para scores enalazar'!A$3000,0))=1,"SI","NO"),"")</f>
        <v/>
      </c>
      <c r="Y2282" t="str" cm="1">
        <f t="array" ref="Y2282">IF(AND(W2282="NO",X2282="NO"),_xlfn.IFS('Paraclinicos '!K2217&lt;=91,3,'Paraclinicos '!K2217&lt;94,2,'Paraclinicos '!K2217&lt;96,1,'Paraclinicos '!K2217&gt;=96,0),"")</f>
        <v/>
      </c>
      <c r="Z2282" t="str" cm="1">
        <f t="array" ref="Z2282">IF(OR(W2282="SI",X2282="SI"),_xlfn.IFS(OR(AND('Paraclinicos '!K2218&lt;=83),AND('Paraclinicos '!K2218&gt;=97,AA2282=2)),3,OR(AND('Paraclinicos '!K2218&lt;=86),AND('Paraclinicos '!K2218&gt;=94,AA2282=2)),2,OR(AND('Paraclinicos '!K2218&lt;=88),AND('Paraclinicos '!K2218&gt;=92,AA2282=2)),1,OR(AND('Paraclinicos '!K2218&gt;=88,'Paraclinicos '!K2218&lt;=92),AND('Paraclinicos '!K2218&gt;=93,AA2282=0)),0),"")</f>
        <v/>
      </c>
      <c r="AA2282" t="str" cm="1">
        <f t="array" ref="AA2282">_xlfn.IFS('Paraclinicos '!E2217="","",'Paraclinicos '!E2217="Oxigeno",2,'Paraclinicos '!E2217="Aire",0)</f>
        <v/>
      </c>
    </row>
    <row r="2283" spans="1:27" x14ac:dyDescent="0.25">
      <c r="A2283">
        <f>'Paraclinicos '!A2218</f>
        <v>0</v>
      </c>
      <c r="B2283" s="3">
        <f>'Paraclinicos '!R2218</f>
        <v>0</v>
      </c>
      <c r="C2283" t="str" cm="1">
        <f t="array" ref="C2283">_xlfn.IFS('Paraclinicos '!Q2218="","",'Paraclinicos '!Q2218&gt;60,3,'Paraclinicos '!Q2218&lt;=60,1)</f>
        <v/>
      </c>
      <c r="D2283" t="str">
        <f>IFERROR(IF(INDEX('BD Demog para scores enalazar'!BC$2:BC$3000,MATCH(Formulas!A2283,'BD Demog para scores enalazar'!A$2:A$3000,0))=0,"SI","NO"),"")</f>
        <v/>
      </c>
      <c r="E2283" t="str" cm="1">
        <f t="array" ref="E2283">_xlfn.IFS(D2283="","",D2283="SI",4,D2283="NO",1)</f>
        <v/>
      </c>
      <c r="F2283" t="str" cm="1">
        <f t="array" ref="F2283">_xlfn.IFS('Paraclinicos '!B2218="","",'Paraclinicos '!B2218&gt;1,1,'Paraclinicos '!B2218&lt;=1,3)</f>
        <v/>
      </c>
      <c r="G2283" t="str" cm="1">
        <f t="array" ref="G2283">_xlfn.IFS('Paraclinicos '!D2218="","",AND('Paraclinicos '!D2218&gt;=250,'Paraclinicos '!D2218&lt;=500),2,'Paraclinicos '!D2218&gt;500,3,'Paraclinicos '!D2218&lt;250,1)</f>
        <v/>
      </c>
      <c r="H2283" s="50" t="str">
        <f t="shared" si="106"/>
        <v/>
      </c>
      <c r="I2283" t="str" cm="1">
        <f t="array" ref="I2283">_xlfn.IFS('Paraclinicos '!Q2218="","",'Paraclinicos '!Q2218&gt;=65,1,'Paraclinicos '!Q2218&lt;65,0)</f>
        <v/>
      </c>
      <c r="J2283" t="str" cm="1">
        <f t="array" ref="J2283">_xlfn.IFS('Paraclinicos '!I2218="","",'Paraclinicos '!I2218&gt;7,1,'Paraclinicos '!I2218&lt;=7,0)</f>
        <v/>
      </c>
      <c r="K2283" t="str" cm="1">
        <f t="array" ref="K2283">_xlfn.IFS('Paraclinicos '!W2218="","",'Paraclinicos '!W2218&lt;=8,1,'Paraclinicos '!W2218&gt;8,0)</f>
        <v/>
      </c>
      <c r="L2283" t="str" cm="1">
        <f t="array" ref="L2283">_xlfn.IFS('Paraclinicos '!S2218="","",'Paraclinicos '!S2218&gt;=30,1,'Paraclinicos '!S2218&lt;30,0)</f>
        <v/>
      </c>
      <c r="M2283" t="str" cm="1">
        <f t="array" ref="M2283">_xlfn.IFS(OR('Paraclinicos '!T2218="",'Paraclinicos '!U2218=""),"",OR('Paraclinicos '!T2218&lt;=90,'Paraclinicos '!U2218&lt;=60),1,OR('Paraclinicos '!T2218&gt;90,'Paraclinicos '!U2218&gt;60),0)</f>
        <v/>
      </c>
      <c r="N2283" s="45" t="str">
        <f t="shared" si="107"/>
        <v/>
      </c>
      <c r="O2283" t="str" cm="1">
        <f t="array" ref="O2283">_xlfn.IFS(OR('Paraclinicos '!M2218="",'Paraclinicos '!N2218="",'Paraclinicos '!N2218=0),"",'Paraclinicos '!M2218/'Paraclinicos '!N2218&lt;100,4,'Paraclinicos '!M2218/'Paraclinicos '!N2218&lt;200,3,'Paraclinicos '!M2218/'Paraclinicos '!N2218&lt;300,2,'Paraclinicos '!M2218/'Paraclinicos '!N2218&lt;400,1,'Paraclinicos '!M2218/'Paraclinicos '!N2218&gt;=400,0)</f>
        <v/>
      </c>
      <c r="P2283" t="str" cm="1">
        <f t="array" ref="P2283">_xlfn.IFS('Paraclinicos '!C2218="","",'Paraclinicos '!C2218&lt;20,4,'Paraclinicos '!C2218&lt;50,3,'Paraclinicos '!C2218&lt;100,2,'Paraclinicos '!C2218&lt;150,1,'Paraclinicos '!C2218&gt;150,0)</f>
        <v/>
      </c>
      <c r="Q2283" t="str" cm="1">
        <f t="array" ref="Q2283">_xlfn.IFS('Paraclinicos '!O2218="","",'Paraclinicos '!O2218&lt;1.2,0,'Paraclinicos '!O2218&lt;2,1,'Paraclinicos '!O2218&lt;3.5,2,'Paraclinicos '!O2218&lt;5,3,'Paraclinicos '!O2218&gt;5,4)</f>
        <v/>
      </c>
      <c r="R2283" t="str" cm="1">
        <f t="array" ref="R2283">_xlfn.IFS('Paraclinicos '!J2218="","",'Paraclinicos '!J2218&lt;1.2,0,'Paraclinicos '!J2218&lt;2,1,'Paraclinicos '!J2218&lt;6,2,'Paraclinicos '!J2218&lt;12,3,'Paraclinicos '!J2218&gt;=12,4)</f>
        <v/>
      </c>
      <c r="S2283" t="str" cm="1">
        <f t="array" ref="S2283">_xlfn.IFS('Paraclinicos '!Y2218="","",'Paraclinicos '!Y2218&lt;70,1,'Paraclinicos '!Y2218&gt;=70,0)</f>
        <v/>
      </c>
      <c r="T2283" t="str" cm="1">
        <f t="array" ref="T2283">_xlfn.IFS('Paraclinicos '!W2218="","",'Paraclinicos '!W2218&lt;6,4,'Paraclinicos '!W2218&lt;10,3,'Paraclinicos '!W2218&lt;13,2,'Paraclinicos '!W2218&lt;15,1,'Paraclinicos '!W2218=15,0)</f>
        <v/>
      </c>
      <c r="U2283" s="54" t="str">
        <f t="shared" si="105"/>
        <v/>
      </c>
      <c r="V2283" t="str" cm="1">
        <f t="array" ref="V2283">_xlfn.IFS('Paraclinicos '!S2218="","",OR('Paraclinicos '!S2218&lt;=8,'Paraclinicos '!S2218&gt;=25),3,'Paraclinicos '!S2218&lt;12,1,'Paraclinicos '!S2218&lt;21,0,'Paraclinicos '!S2218&lt;25,2)</f>
        <v/>
      </c>
      <c r="W2283" t="str">
        <f>IFERROR(IF(INDEX('BD Demog para scores enalazar'!Y$2:'BD Demog para scores enalazar'!Y$3000,MATCH(Formulas!A2283,'BD Demog para scores enalazar'!A$2:'BD Demog para scores enalazar'!A$3000,0))=1,"SI","NO"),"")</f>
        <v/>
      </c>
      <c r="X2283" s="9" t="str">
        <f>IFERROR(IF(INDEX('BD Demog para scores enalazar'!AJ$2:'BD Demog para scores enalazar'!AJ$3000,MATCH(Formulas!A2283,'BD Demog para scores enalazar'!A$2:'BD Demog para scores enalazar'!A$3000,0))=1,"SI","NO"),"")</f>
        <v/>
      </c>
      <c r="Y2283" t="str" cm="1">
        <f t="array" ref="Y2283">IF(AND(W2283="NO",X2283="NO"),_xlfn.IFS('Paraclinicos '!K2218&lt;=91,3,'Paraclinicos '!K2218&lt;94,2,'Paraclinicos '!K2218&lt;96,1,'Paraclinicos '!K2218&gt;=96,0),"")</f>
        <v/>
      </c>
      <c r="Z2283" t="str" cm="1">
        <f t="array" ref="Z2283">IF(OR(W2283="SI",X2283="SI"),_xlfn.IFS(OR(AND('Paraclinicos '!K2219&lt;=83),AND('Paraclinicos '!K2219&gt;=97,AA2283=2)),3,OR(AND('Paraclinicos '!K2219&lt;=86),AND('Paraclinicos '!K2219&gt;=94,AA2283=2)),2,OR(AND('Paraclinicos '!K2219&lt;=88),AND('Paraclinicos '!K2219&gt;=92,AA2283=2)),1,OR(AND('Paraclinicos '!K2219&gt;=88,'Paraclinicos '!K2219&lt;=92),AND('Paraclinicos '!K2219&gt;=93,AA2283=0)),0),"")</f>
        <v/>
      </c>
      <c r="AA2283" t="str" cm="1">
        <f t="array" ref="AA2283">_xlfn.IFS('Paraclinicos '!E2218="","",'Paraclinicos '!E2218="Oxigeno",2,'Paraclinicos '!E2218="Aire",0)</f>
        <v/>
      </c>
    </row>
    <row r="2284" spans="1:27" x14ac:dyDescent="0.25">
      <c r="A2284">
        <f>'Paraclinicos '!A2219</f>
        <v>0</v>
      </c>
      <c r="B2284" s="3">
        <f>'Paraclinicos '!R2219</f>
        <v>0</v>
      </c>
      <c r="C2284" t="str" cm="1">
        <f t="array" ref="C2284">_xlfn.IFS('Paraclinicos '!Q2219="","",'Paraclinicos '!Q2219&gt;60,3,'Paraclinicos '!Q2219&lt;=60,1)</f>
        <v/>
      </c>
      <c r="D2284" t="str">
        <f>IFERROR(IF(INDEX('BD Demog para scores enalazar'!BC$2:BC$3000,MATCH(Formulas!A2284,'BD Demog para scores enalazar'!A$2:A$3000,0))=0,"SI","NO"),"")</f>
        <v/>
      </c>
      <c r="E2284" t="str" cm="1">
        <f t="array" ref="E2284">_xlfn.IFS(D2284="","",D2284="SI",4,D2284="NO",1)</f>
        <v/>
      </c>
      <c r="F2284" t="str" cm="1">
        <f t="array" ref="F2284">_xlfn.IFS('Paraclinicos '!B2219="","",'Paraclinicos '!B2219&gt;1,1,'Paraclinicos '!B2219&lt;=1,3)</f>
        <v/>
      </c>
      <c r="G2284" t="str" cm="1">
        <f t="array" ref="G2284">_xlfn.IFS('Paraclinicos '!D2219="","",AND('Paraclinicos '!D2219&gt;=250,'Paraclinicos '!D2219&lt;=500),2,'Paraclinicos '!D2219&gt;500,3,'Paraclinicos '!D2219&lt;250,1)</f>
        <v/>
      </c>
      <c r="H2284" s="50" t="str">
        <f t="shared" si="106"/>
        <v/>
      </c>
      <c r="I2284" t="str" cm="1">
        <f t="array" ref="I2284">_xlfn.IFS('Paraclinicos '!Q2219="","",'Paraclinicos '!Q2219&gt;=65,1,'Paraclinicos '!Q2219&lt;65,0)</f>
        <v/>
      </c>
      <c r="J2284" t="str" cm="1">
        <f t="array" ref="J2284">_xlfn.IFS('Paraclinicos '!I2219="","",'Paraclinicos '!I2219&gt;7,1,'Paraclinicos '!I2219&lt;=7,0)</f>
        <v/>
      </c>
      <c r="K2284" t="str" cm="1">
        <f t="array" ref="K2284">_xlfn.IFS('Paraclinicos '!W2219="","",'Paraclinicos '!W2219&lt;=8,1,'Paraclinicos '!W2219&gt;8,0)</f>
        <v/>
      </c>
      <c r="L2284" t="str" cm="1">
        <f t="array" ref="L2284">_xlfn.IFS('Paraclinicos '!S2219="","",'Paraclinicos '!S2219&gt;=30,1,'Paraclinicos '!S2219&lt;30,0)</f>
        <v/>
      </c>
      <c r="M2284" t="str" cm="1">
        <f t="array" ref="M2284">_xlfn.IFS(OR('Paraclinicos '!T2219="",'Paraclinicos '!U2219=""),"",OR('Paraclinicos '!T2219&lt;=90,'Paraclinicos '!U2219&lt;=60),1,OR('Paraclinicos '!T2219&gt;90,'Paraclinicos '!U2219&gt;60),0)</f>
        <v/>
      </c>
      <c r="N2284" s="45" t="str">
        <f t="shared" si="107"/>
        <v/>
      </c>
      <c r="O2284" t="str" cm="1">
        <f t="array" ref="O2284">_xlfn.IFS(OR('Paraclinicos '!M2219="",'Paraclinicos '!N2219="",'Paraclinicos '!N2219=0),"",'Paraclinicos '!M2219/'Paraclinicos '!N2219&lt;100,4,'Paraclinicos '!M2219/'Paraclinicos '!N2219&lt;200,3,'Paraclinicos '!M2219/'Paraclinicos '!N2219&lt;300,2,'Paraclinicos '!M2219/'Paraclinicos '!N2219&lt;400,1,'Paraclinicos '!M2219/'Paraclinicos '!N2219&gt;=400,0)</f>
        <v/>
      </c>
      <c r="P2284" t="str" cm="1">
        <f t="array" ref="P2284">_xlfn.IFS('Paraclinicos '!C2219="","",'Paraclinicos '!C2219&lt;20,4,'Paraclinicos '!C2219&lt;50,3,'Paraclinicos '!C2219&lt;100,2,'Paraclinicos '!C2219&lt;150,1,'Paraclinicos '!C2219&gt;150,0)</f>
        <v/>
      </c>
      <c r="Q2284" t="str" cm="1">
        <f t="array" ref="Q2284">_xlfn.IFS('Paraclinicos '!O2219="","",'Paraclinicos '!O2219&lt;1.2,0,'Paraclinicos '!O2219&lt;2,1,'Paraclinicos '!O2219&lt;3.5,2,'Paraclinicos '!O2219&lt;5,3,'Paraclinicos '!O2219&gt;5,4)</f>
        <v/>
      </c>
      <c r="R2284" t="str" cm="1">
        <f t="array" ref="R2284">_xlfn.IFS('Paraclinicos '!J2219="","",'Paraclinicos '!J2219&lt;1.2,0,'Paraclinicos '!J2219&lt;2,1,'Paraclinicos '!J2219&lt;6,2,'Paraclinicos '!J2219&lt;12,3,'Paraclinicos '!J2219&gt;=12,4)</f>
        <v/>
      </c>
      <c r="S2284" t="str" cm="1">
        <f t="array" ref="S2284">_xlfn.IFS('Paraclinicos '!Y2219="","",'Paraclinicos '!Y2219&lt;70,1,'Paraclinicos '!Y2219&gt;=70,0)</f>
        <v/>
      </c>
      <c r="T2284" t="str" cm="1">
        <f t="array" ref="T2284">_xlfn.IFS('Paraclinicos '!W2219="","",'Paraclinicos '!W2219&lt;6,4,'Paraclinicos '!W2219&lt;10,3,'Paraclinicos '!W2219&lt;13,2,'Paraclinicos '!W2219&lt;15,1,'Paraclinicos '!W2219=15,0)</f>
        <v/>
      </c>
      <c r="U2284" s="54" t="str">
        <f t="shared" si="105"/>
        <v/>
      </c>
      <c r="V2284" t="str" cm="1">
        <f t="array" ref="V2284">_xlfn.IFS('Paraclinicos '!S2219="","",OR('Paraclinicos '!S2219&lt;=8,'Paraclinicos '!S2219&gt;=25),3,'Paraclinicos '!S2219&lt;12,1,'Paraclinicos '!S2219&lt;21,0,'Paraclinicos '!S2219&lt;25,2)</f>
        <v/>
      </c>
      <c r="W2284" t="str">
        <f>IFERROR(IF(INDEX('BD Demog para scores enalazar'!Y$2:'BD Demog para scores enalazar'!Y$3000,MATCH(Formulas!A2284,'BD Demog para scores enalazar'!A$2:'BD Demog para scores enalazar'!A$3000,0))=1,"SI","NO"),"")</f>
        <v/>
      </c>
      <c r="X2284" s="9" t="str">
        <f>IFERROR(IF(INDEX('BD Demog para scores enalazar'!AJ$2:'BD Demog para scores enalazar'!AJ$3000,MATCH(Formulas!A2284,'BD Demog para scores enalazar'!A$2:'BD Demog para scores enalazar'!A$3000,0))=1,"SI","NO"),"")</f>
        <v/>
      </c>
      <c r="Y2284" t="str" cm="1">
        <f t="array" ref="Y2284">IF(AND(W2284="NO",X2284="NO"),_xlfn.IFS('Paraclinicos '!K2219&lt;=91,3,'Paraclinicos '!K2219&lt;94,2,'Paraclinicos '!K2219&lt;96,1,'Paraclinicos '!K2219&gt;=96,0),"")</f>
        <v/>
      </c>
      <c r="Z2284" t="str" cm="1">
        <f t="array" ref="Z2284">IF(OR(W2284="SI",X2284="SI"),_xlfn.IFS(OR(AND('Paraclinicos '!K2220&lt;=83),AND('Paraclinicos '!K2220&gt;=97,AA2284=2)),3,OR(AND('Paraclinicos '!K2220&lt;=86),AND('Paraclinicos '!K2220&gt;=94,AA2284=2)),2,OR(AND('Paraclinicos '!K2220&lt;=88),AND('Paraclinicos '!K2220&gt;=92,AA2284=2)),1,OR(AND('Paraclinicos '!K2220&gt;=88,'Paraclinicos '!K2220&lt;=92),AND('Paraclinicos '!K2220&gt;=93,AA2284=0)),0),"")</f>
        <v/>
      </c>
      <c r="AA2284" t="str" cm="1">
        <f t="array" ref="AA2284">_xlfn.IFS('Paraclinicos '!E2219="","",'Paraclinicos '!E2219="Oxigeno",2,'Paraclinicos '!E2219="Aire",0)</f>
        <v/>
      </c>
    </row>
    <row r="2285" spans="1:27" x14ac:dyDescent="0.25">
      <c r="A2285">
        <f>'Paraclinicos '!A2220</f>
        <v>0</v>
      </c>
      <c r="B2285" s="3">
        <f>'Paraclinicos '!R2220</f>
        <v>0</v>
      </c>
      <c r="C2285" t="str" cm="1">
        <f t="array" ref="C2285">_xlfn.IFS('Paraclinicos '!Q2220="","",'Paraclinicos '!Q2220&gt;60,3,'Paraclinicos '!Q2220&lt;=60,1)</f>
        <v/>
      </c>
      <c r="D2285" t="str">
        <f>IFERROR(IF(INDEX('BD Demog para scores enalazar'!BC$2:BC$3000,MATCH(Formulas!A2285,'BD Demog para scores enalazar'!A$2:A$3000,0))=0,"SI","NO"),"")</f>
        <v/>
      </c>
      <c r="E2285" t="str" cm="1">
        <f t="array" ref="E2285">_xlfn.IFS(D2285="","",D2285="SI",4,D2285="NO",1)</f>
        <v/>
      </c>
      <c r="F2285" t="str" cm="1">
        <f t="array" ref="F2285">_xlfn.IFS('Paraclinicos '!B2220="","",'Paraclinicos '!B2220&gt;1,1,'Paraclinicos '!B2220&lt;=1,3)</f>
        <v/>
      </c>
      <c r="G2285" t="str" cm="1">
        <f t="array" ref="G2285">_xlfn.IFS('Paraclinicos '!D2220="","",AND('Paraclinicos '!D2220&gt;=250,'Paraclinicos '!D2220&lt;=500),2,'Paraclinicos '!D2220&gt;500,3,'Paraclinicos '!D2220&lt;250,1)</f>
        <v/>
      </c>
      <c r="H2285" s="50" t="str">
        <f t="shared" si="106"/>
        <v/>
      </c>
      <c r="I2285" t="str" cm="1">
        <f t="array" ref="I2285">_xlfn.IFS('Paraclinicos '!Q2220="","",'Paraclinicos '!Q2220&gt;=65,1,'Paraclinicos '!Q2220&lt;65,0)</f>
        <v/>
      </c>
      <c r="J2285" t="str" cm="1">
        <f t="array" ref="J2285">_xlfn.IFS('Paraclinicos '!I2220="","",'Paraclinicos '!I2220&gt;7,1,'Paraclinicos '!I2220&lt;=7,0)</f>
        <v/>
      </c>
      <c r="K2285" t="str" cm="1">
        <f t="array" ref="K2285">_xlfn.IFS('Paraclinicos '!W2220="","",'Paraclinicos '!W2220&lt;=8,1,'Paraclinicos '!W2220&gt;8,0)</f>
        <v/>
      </c>
      <c r="L2285" t="str" cm="1">
        <f t="array" ref="L2285">_xlfn.IFS('Paraclinicos '!S2220="","",'Paraclinicos '!S2220&gt;=30,1,'Paraclinicos '!S2220&lt;30,0)</f>
        <v/>
      </c>
      <c r="M2285" t="str" cm="1">
        <f t="array" ref="M2285">_xlfn.IFS(OR('Paraclinicos '!T2220="",'Paraclinicos '!U2220=""),"",OR('Paraclinicos '!T2220&lt;=90,'Paraclinicos '!U2220&lt;=60),1,OR('Paraclinicos '!T2220&gt;90,'Paraclinicos '!U2220&gt;60),0)</f>
        <v/>
      </c>
      <c r="N2285" s="45" t="str">
        <f t="shared" si="107"/>
        <v/>
      </c>
      <c r="O2285" t="str" cm="1">
        <f t="array" ref="O2285">_xlfn.IFS(OR('Paraclinicos '!M2220="",'Paraclinicos '!N2220="",'Paraclinicos '!N2220=0),"",'Paraclinicos '!M2220/'Paraclinicos '!N2220&lt;100,4,'Paraclinicos '!M2220/'Paraclinicos '!N2220&lt;200,3,'Paraclinicos '!M2220/'Paraclinicos '!N2220&lt;300,2,'Paraclinicos '!M2220/'Paraclinicos '!N2220&lt;400,1,'Paraclinicos '!M2220/'Paraclinicos '!N2220&gt;=400,0)</f>
        <v/>
      </c>
      <c r="P2285" t="str" cm="1">
        <f t="array" ref="P2285">_xlfn.IFS('Paraclinicos '!C2220="","",'Paraclinicos '!C2220&lt;20,4,'Paraclinicos '!C2220&lt;50,3,'Paraclinicos '!C2220&lt;100,2,'Paraclinicos '!C2220&lt;150,1,'Paraclinicos '!C2220&gt;150,0)</f>
        <v/>
      </c>
      <c r="Q2285" t="str" cm="1">
        <f t="array" ref="Q2285">_xlfn.IFS('Paraclinicos '!O2220="","",'Paraclinicos '!O2220&lt;1.2,0,'Paraclinicos '!O2220&lt;2,1,'Paraclinicos '!O2220&lt;3.5,2,'Paraclinicos '!O2220&lt;5,3,'Paraclinicos '!O2220&gt;5,4)</f>
        <v/>
      </c>
      <c r="R2285" t="str" cm="1">
        <f t="array" ref="R2285">_xlfn.IFS('Paraclinicos '!J2220="","",'Paraclinicos '!J2220&lt;1.2,0,'Paraclinicos '!J2220&lt;2,1,'Paraclinicos '!J2220&lt;6,2,'Paraclinicos '!J2220&lt;12,3,'Paraclinicos '!J2220&gt;=12,4)</f>
        <v/>
      </c>
      <c r="S2285" t="str" cm="1">
        <f t="array" ref="S2285">_xlfn.IFS('Paraclinicos '!Y2220="","",'Paraclinicos '!Y2220&lt;70,1,'Paraclinicos '!Y2220&gt;=70,0)</f>
        <v/>
      </c>
      <c r="T2285" t="str" cm="1">
        <f t="array" ref="T2285">_xlfn.IFS('Paraclinicos '!W2220="","",'Paraclinicos '!W2220&lt;6,4,'Paraclinicos '!W2220&lt;10,3,'Paraclinicos '!W2220&lt;13,2,'Paraclinicos '!W2220&lt;15,1,'Paraclinicos '!W2220=15,0)</f>
        <v/>
      </c>
      <c r="U2285" s="54" t="str">
        <f t="shared" si="105"/>
        <v/>
      </c>
      <c r="V2285" t="str" cm="1">
        <f t="array" ref="V2285">_xlfn.IFS('Paraclinicos '!S2220="","",OR('Paraclinicos '!S2220&lt;=8,'Paraclinicos '!S2220&gt;=25),3,'Paraclinicos '!S2220&lt;12,1,'Paraclinicos '!S2220&lt;21,0,'Paraclinicos '!S2220&lt;25,2)</f>
        <v/>
      </c>
      <c r="W2285" t="str">
        <f>IFERROR(IF(INDEX('BD Demog para scores enalazar'!Y$2:'BD Demog para scores enalazar'!Y$3000,MATCH(Formulas!A2285,'BD Demog para scores enalazar'!A$2:'BD Demog para scores enalazar'!A$3000,0))=1,"SI","NO"),"")</f>
        <v/>
      </c>
      <c r="X2285" s="9" t="str">
        <f>IFERROR(IF(INDEX('BD Demog para scores enalazar'!AJ$2:'BD Demog para scores enalazar'!AJ$3000,MATCH(Formulas!A2285,'BD Demog para scores enalazar'!A$2:'BD Demog para scores enalazar'!A$3000,0))=1,"SI","NO"),"")</f>
        <v/>
      </c>
      <c r="Y2285" t="str" cm="1">
        <f t="array" ref="Y2285">IF(AND(W2285="NO",X2285="NO"),_xlfn.IFS('Paraclinicos '!K2220&lt;=91,3,'Paraclinicos '!K2220&lt;94,2,'Paraclinicos '!K2220&lt;96,1,'Paraclinicos '!K2220&gt;=96,0),"")</f>
        <v/>
      </c>
      <c r="Z2285" t="str" cm="1">
        <f t="array" ref="Z2285">IF(OR(W2285="SI",X2285="SI"),_xlfn.IFS(OR(AND('Paraclinicos '!K2221&lt;=83),AND('Paraclinicos '!K2221&gt;=97,AA2285=2)),3,OR(AND('Paraclinicos '!K2221&lt;=86),AND('Paraclinicos '!K2221&gt;=94,AA2285=2)),2,OR(AND('Paraclinicos '!K2221&lt;=88),AND('Paraclinicos '!K2221&gt;=92,AA2285=2)),1,OR(AND('Paraclinicos '!K2221&gt;=88,'Paraclinicos '!K2221&lt;=92),AND('Paraclinicos '!K2221&gt;=93,AA2285=0)),0),"")</f>
        <v/>
      </c>
      <c r="AA2285" t="str" cm="1">
        <f t="array" ref="AA2285">_xlfn.IFS('Paraclinicos '!E2220="","",'Paraclinicos '!E2220="Oxigeno",2,'Paraclinicos '!E2220="Aire",0)</f>
        <v/>
      </c>
    </row>
    <row r="2286" spans="1:27" x14ac:dyDescent="0.25">
      <c r="A2286">
        <f>'Paraclinicos '!A2221</f>
        <v>0</v>
      </c>
      <c r="B2286" s="3">
        <f>'Paraclinicos '!R2221</f>
        <v>0</v>
      </c>
      <c r="C2286" t="str" cm="1">
        <f t="array" ref="C2286">_xlfn.IFS('Paraclinicos '!Q2221="","",'Paraclinicos '!Q2221&gt;60,3,'Paraclinicos '!Q2221&lt;=60,1)</f>
        <v/>
      </c>
      <c r="D2286" t="str">
        <f>IFERROR(IF(INDEX('BD Demog para scores enalazar'!BC$2:BC$3000,MATCH(Formulas!A2286,'BD Demog para scores enalazar'!A$2:A$3000,0))=0,"SI","NO"),"")</f>
        <v/>
      </c>
      <c r="E2286" t="str" cm="1">
        <f t="array" ref="E2286">_xlfn.IFS(D2286="","",D2286="SI",4,D2286="NO",1)</f>
        <v/>
      </c>
      <c r="F2286" t="str" cm="1">
        <f t="array" ref="F2286">_xlfn.IFS('Paraclinicos '!B2221="","",'Paraclinicos '!B2221&gt;1,1,'Paraclinicos '!B2221&lt;=1,3)</f>
        <v/>
      </c>
      <c r="G2286" t="str" cm="1">
        <f t="array" ref="G2286">_xlfn.IFS('Paraclinicos '!D2221="","",AND('Paraclinicos '!D2221&gt;=250,'Paraclinicos '!D2221&lt;=500),2,'Paraclinicos '!D2221&gt;500,3,'Paraclinicos '!D2221&lt;250,1)</f>
        <v/>
      </c>
      <c r="H2286" s="50" t="str">
        <f t="shared" si="106"/>
        <v/>
      </c>
      <c r="I2286" t="str" cm="1">
        <f t="array" ref="I2286">_xlfn.IFS('Paraclinicos '!Q2221="","",'Paraclinicos '!Q2221&gt;=65,1,'Paraclinicos '!Q2221&lt;65,0)</f>
        <v/>
      </c>
      <c r="J2286" t="str" cm="1">
        <f t="array" ref="J2286">_xlfn.IFS('Paraclinicos '!I2221="","",'Paraclinicos '!I2221&gt;7,1,'Paraclinicos '!I2221&lt;=7,0)</f>
        <v/>
      </c>
      <c r="K2286" t="str" cm="1">
        <f t="array" ref="K2286">_xlfn.IFS('Paraclinicos '!W2221="","",'Paraclinicos '!W2221&lt;=8,1,'Paraclinicos '!W2221&gt;8,0)</f>
        <v/>
      </c>
      <c r="L2286" t="str" cm="1">
        <f t="array" ref="L2286">_xlfn.IFS('Paraclinicos '!S2221="","",'Paraclinicos '!S2221&gt;=30,1,'Paraclinicos '!S2221&lt;30,0)</f>
        <v/>
      </c>
      <c r="M2286" t="str" cm="1">
        <f t="array" ref="M2286">_xlfn.IFS(OR('Paraclinicos '!T2221="",'Paraclinicos '!U2221=""),"",OR('Paraclinicos '!T2221&lt;=90,'Paraclinicos '!U2221&lt;=60),1,OR('Paraclinicos '!T2221&gt;90,'Paraclinicos '!U2221&gt;60),0)</f>
        <v/>
      </c>
      <c r="N2286" s="45" t="str">
        <f t="shared" si="107"/>
        <v/>
      </c>
      <c r="O2286" t="str" cm="1">
        <f t="array" ref="O2286">_xlfn.IFS(OR('Paraclinicos '!M2221="",'Paraclinicos '!N2221="",'Paraclinicos '!N2221=0),"",'Paraclinicos '!M2221/'Paraclinicos '!N2221&lt;100,4,'Paraclinicos '!M2221/'Paraclinicos '!N2221&lt;200,3,'Paraclinicos '!M2221/'Paraclinicos '!N2221&lt;300,2,'Paraclinicos '!M2221/'Paraclinicos '!N2221&lt;400,1,'Paraclinicos '!M2221/'Paraclinicos '!N2221&gt;=400,0)</f>
        <v/>
      </c>
      <c r="P2286" t="str" cm="1">
        <f t="array" ref="P2286">_xlfn.IFS('Paraclinicos '!C2221="","",'Paraclinicos '!C2221&lt;20,4,'Paraclinicos '!C2221&lt;50,3,'Paraclinicos '!C2221&lt;100,2,'Paraclinicos '!C2221&lt;150,1,'Paraclinicos '!C2221&gt;150,0)</f>
        <v/>
      </c>
      <c r="Q2286" t="str" cm="1">
        <f t="array" ref="Q2286">_xlfn.IFS('Paraclinicos '!O2221="","",'Paraclinicos '!O2221&lt;1.2,0,'Paraclinicos '!O2221&lt;2,1,'Paraclinicos '!O2221&lt;3.5,2,'Paraclinicos '!O2221&lt;5,3,'Paraclinicos '!O2221&gt;5,4)</f>
        <v/>
      </c>
      <c r="R2286" t="str" cm="1">
        <f t="array" ref="R2286">_xlfn.IFS('Paraclinicos '!J2221="","",'Paraclinicos '!J2221&lt;1.2,0,'Paraclinicos '!J2221&lt;2,1,'Paraclinicos '!J2221&lt;6,2,'Paraclinicos '!J2221&lt;12,3,'Paraclinicos '!J2221&gt;=12,4)</f>
        <v/>
      </c>
      <c r="S2286" t="str" cm="1">
        <f t="array" ref="S2286">_xlfn.IFS('Paraclinicos '!Y2221="","",'Paraclinicos '!Y2221&lt;70,1,'Paraclinicos '!Y2221&gt;=70,0)</f>
        <v/>
      </c>
      <c r="T2286" t="str" cm="1">
        <f t="array" ref="T2286">_xlfn.IFS('Paraclinicos '!W2221="","",'Paraclinicos '!W2221&lt;6,4,'Paraclinicos '!W2221&lt;10,3,'Paraclinicos '!W2221&lt;13,2,'Paraclinicos '!W2221&lt;15,1,'Paraclinicos '!W2221=15,0)</f>
        <v/>
      </c>
      <c r="U2286" s="54" t="str">
        <f t="shared" si="105"/>
        <v/>
      </c>
      <c r="V2286" t="str" cm="1">
        <f t="array" ref="V2286">_xlfn.IFS('Paraclinicos '!S2221="","",OR('Paraclinicos '!S2221&lt;=8,'Paraclinicos '!S2221&gt;=25),3,'Paraclinicos '!S2221&lt;12,1,'Paraclinicos '!S2221&lt;21,0,'Paraclinicos '!S2221&lt;25,2)</f>
        <v/>
      </c>
      <c r="W2286" t="str">
        <f>IFERROR(IF(INDEX('BD Demog para scores enalazar'!Y$2:'BD Demog para scores enalazar'!Y$3000,MATCH(Formulas!A2286,'BD Demog para scores enalazar'!A$2:'BD Demog para scores enalazar'!A$3000,0))=1,"SI","NO"),"")</f>
        <v/>
      </c>
      <c r="X2286" s="9" t="str">
        <f>IFERROR(IF(INDEX('BD Demog para scores enalazar'!AJ$2:'BD Demog para scores enalazar'!AJ$3000,MATCH(Formulas!A2286,'BD Demog para scores enalazar'!A$2:'BD Demog para scores enalazar'!A$3000,0))=1,"SI","NO"),"")</f>
        <v/>
      </c>
      <c r="Y2286" t="str" cm="1">
        <f t="array" ref="Y2286">IF(AND(W2286="NO",X2286="NO"),_xlfn.IFS('Paraclinicos '!K2221&lt;=91,3,'Paraclinicos '!K2221&lt;94,2,'Paraclinicos '!K2221&lt;96,1,'Paraclinicos '!K2221&gt;=96,0),"")</f>
        <v/>
      </c>
      <c r="Z2286" t="str" cm="1">
        <f t="array" ref="Z2286">IF(OR(W2286="SI",X2286="SI"),_xlfn.IFS(OR(AND('Paraclinicos '!K2222&lt;=83),AND('Paraclinicos '!K2222&gt;=97,AA2286=2)),3,OR(AND('Paraclinicos '!K2222&lt;=86),AND('Paraclinicos '!K2222&gt;=94,AA2286=2)),2,OR(AND('Paraclinicos '!K2222&lt;=88),AND('Paraclinicos '!K2222&gt;=92,AA2286=2)),1,OR(AND('Paraclinicos '!K2222&gt;=88,'Paraclinicos '!K2222&lt;=92),AND('Paraclinicos '!K2222&gt;=93,AA2286=0)),0),"")</f>
        <v/>
      </c>
      <c r="AA2286" t="str" cm="1">
        <f t="array" ref="AA2286">_xlfn.IFS('Paraclinicos '!E2221="","",'Paraclinicos '!E2221="Oxigeno",2,'Paraclinicos '!E2221="Aire",0)</f>
        <v/>
      </c>
    </row>
    <row r="2287" spans="1:27" x14ac:dyDescent="0.25">
      <c r="A2287">
        <f>'Paraclinicos '!A2222</f>
        <v>0</v>
      </c>
      <c r="B2287" s="3">
        <f>'Paraclinicos '!R2222</f>
        <v>0</v>
      </c>
      <c r="C2287" t="str" cm="1">
        <f t="array" ref="C2287">_xlfn.IFS('Paraclinicos '!Q2222="","",'Paraclinicos '!Q2222&gt;60,3,'Paraclinicos '!Q2222&lt;=60,1)</f>
        <v/>
      </c>
      <c r="D2287" t="str">
        <f>IFERROR(IF(INDEX('BD Demog para scores enalazar'!BC$2:BC$3000,MATCH(Formulas!A2287,'BD Demog para scores enalazar'!A$2:A$3000,0))=0,"SI","NO"),"")</f>
        <v/>
      </c>
      <c r="E2287" t="str" cm="1">
        <f t="array" ref="E2287">_xlfn.IFS(D2287="","",D2287="SI",4,D2287="NO",1)</f>
        <v/>
      </c>
      <c r="F2287" t="str" cm="1">
        <f t="array" ref="F2287">_xlfn.IFS('Paraclinicos '!B2222="","",'Paraclinicos '!B2222&gt;1,1,'Paraclinicos '!B2222&lt;=1,3)</f>
        <v/>
      </c>
      <c r="G2287" t="str" cm="1">
        <f t="array" ref="G2287">_xlfn.IFS('Paraclinicos '!D2222="","",AND('Paraclinicos '!D2222&gt;=250,'Paraclinicos '!D2222&lt;=500),2,'Paraclinicos '!D2222&gt;500,3,'Paraclinicos '!D2222&lt;250,1)</f>
        <v/>
      </c>
      <c r="H2287" s="50" t="str">
        <f t="shared" si="106"/>
        <v/>
      </c>
      <c r="I2287" t="str" cm="1">
        <f t="array" ref="I2287">_xlfn.IFS('Paraclinicos '!Q2222="","",'Paraclinicos '!Q2222&gt;=65,1,'Paraclinicos '!Q2222&lt;65,0)</f>
        <v/>
      </c>
      <c r="J2287" t="str" cm="1">
        <f t="array" ref="J2287">_xlfn.IFS('Paraclinicos '!I2222="","",'Paraclinicos '!I2222&gt;7,1,'Paraclinicos '!I2222&lt;=7,0)</f>
        <v/>
      </c>
      <c r="K2287" t="str" cm="1">
        <f t="array" ref="K2287">_xlfn.IFS('Paraclinicos '!W2222="","",'Paraclinicos '!W2222&lt;=8,1,'Paraclinicos '!W2222&gt;8,0)</f>
        <v/>
      </c>
      <c r="L2287" t="str" cm="1">
        <f t="array" ref="L2287">_xlfn.IFS('Paraclinicos '!S2222="","",'Paraclinicos '!S2222&gt;=30,1,'Paraclinicos '!S2222&lt;30,0)</f>
        <v/>
      </c>
      <c r="M2287" t="str" cm="1">
        <f t="array" ref="M2287">_xlfn.IFS(OR('Paraclinicos '!T2222="",'Paraclinicos '!U2222=""),"",OR('Paraclinicos '!T2222&lt;=90,'Paraclinicos '!U2222&lt;=60),1,OR('Paraclinicos '!T2222&gt;90,'Paraclinicos '!U2222&gt;60),0)</f>
        <v/>
      </c>
      <c r="N2287" s="45" t="str">
        <f t="shared" si="107"/>
        <v/>
      </c>
      <c r="O2287" t="str" cm="1">
        <f t="array" ref="O2287">_xlfn.IFS(OR('Paraclinicos '!M2222="",'Paraclinicos '!N2222="",'Paraclinicos '!N2222=0),"",'Paraclinicos '!M2222/'Paraclinicos '!N2222&lt;100,4,'Paraclinicos '!M2222/'Paraclinicos '!N2222&lt;200,3,'Paraclinicos '!M2222/'Paraclinicos '!N2222&lt;300,2,'Paraclinicos '!M2222/'Paraclinicos '!N2222&lt;400,1,'Paraclinicos '!M2222/'Paraclinicos '!N2222&gt;=400,0)</f>
        <v/>
      </c>
      <c r="P2287" t="str" cm="1">
        <f t="array" ref="P2287">_xlfn.IFS('Paraclinicos '!C2222="","",'Paraclinicos '!C2222&lt;20,4,'Paraclinicos '!C2222&lt;50,3,'Paraclinicos '!C2222&lt;100,2,'Paraclinicos '!C2222&lt;150,1,'Paraclinicos '!C2222&gt;150,0)</f>
        <v/>
      </c>
      <c r="Q2287" t="str" cm="1">
        <f t="array" ref="Q2287">_xlfn.IFS('Paraclinicos '!O2222="","",'Paraclinicos '!O2222&lt;1.2,0,'Paraclinicos '!O2222&lt;2,1,'Paraclinicos '!O2222&lt;3.5,2,'Paraclinicos '!O2222&lt;5,3,'Paraclinicos '!O2222&gt;5,4)</f>
        <v/>
      </c>
      <c r="R2287" t="str" cm="1">
        <f t="array" ref="R2287">_xlfn.IFS('Paraclinicos '!J2222="","",'Paraclinicos '!J2222&lt;1.2,0,'Paraclinicos '!J2222&lt;2,1,'Paraclinicos '!J2222&lt;6,2,'Paraclinicos '!J2222&lt;12,3,'Paraclinicos '!J2222&gt;=12,4)</f>
        <v/>
      </c>
      <c r="S2287" t="str" cm="1">
        <f t="array" ref="S2287">_xlfn.IFS('Paraclinicos '!Y2222="","",'Paraclinicos '!Y2222&lt;70,1,'Paraclinicos '!Y2222&gt;=70,0)</f>
        <v/>
      </c>
      <c r="T2287" t="str" cm="1">
        <f t="array" ref="T2287">_xlfn.IFS('Paraclinicos '!W2222="","",'Paraclinicos '!W2222&lt;6,4,'Paraclinicos '!W2222&lt;10,3,'Paraclinicos '!W2222&lt;13,2,'Paraclinicos '!W2222&lt;15,1,'Paraclinicos '!W2222=15,0)</f>
        <v/>
      </c>
      <c r="U2287" s="54" t="str">
        <f t="shared" si="105"/>
        <v/>
      </c>
      <c r="V2287" t="str" cm="1">
        <f t="array" ref="V2287">_xlfn.IFS('Paraclinicos '!S2222="","",OR('Paraclinicos '!S2222&lt;=8,'Paraclinicos '!S2222&gt;=25),3,'Paraclinicos '!S2222&lt;12,1,'Paraclinicos '!S2222&lt;21,0,'Paraclinicos '!S2222&lt;25,2)</f>
        <v/>
      </c>
      <c r="W2287" t="str">
        <f>IFERROR(IF(INDEX('BD Demog para scores enalazar'!Y$2:'BD Demog para scores enalazar'!Y$3000,MATCH(Formulas!A2287,'BD Demog para scores enalazar'!A$2:'BD Demog para scores enalazar'!A$3000,0))=1,"SI","NO"),"")</f>
        <v/>
      </c>
      <c r="X2287" s="9" t="str">
        <f>IFERROR(IF(INDEX('BD Demog para scores enalazar'!AJ$2:'BD Demog para scores enalazar'!AJ$3000,MATCH(Formulas!A2287,'BD Demog para scores enalazar'!A$2:'BD Demog para scores enalazar'!A$3000,0))=1,"SI","NO"),"")</f>
        <v/>
      </c>
      <c r="Y2287" t="str" cm="1">
        <f t="array" ref="Y2287">IF(AND(W2287="NO",X2287="NO"),_xlfn.IFS('Paraclinicos '!K2222&lt;=91,3,'Paraclinicos '!K2222&lt;94,2,'Paraclinicos '!K2222&lt;96,1,'Paraclinicos '!K2222&gt;=96,0),"")</f>
        <v/>
      </c>
      <c r="Z2287" t="str" cm="1">
        <f t="array" ref="Z2287">IF(OR(W2287="SI",X2287="SI"),_xlfn.IFS(OR(AND('Paraclinicos '!K2223&lt;=83),AND('Paraclinicos '!K2223&gt;=97,AA2287=2)),3,OR(AND('Paraclinicos '!K2223&lt;=86),AND('Paraclinicos '!K2223&gt;=94,AA2287=2)),2,OR(AND('Paraclinicos '!K2223&lt;=88),AND('Paraclinicos '!K2223&gt;=92,AA2287=2)),1,OR(AND('Paraclinicos '!K2223&gt;=88,'Paraclinicos '!K2223&lt;=92),AND('Paraclinicos '!K2223&gt;=93,AA2287=0)),0),"")</f>
        <v/>
      </c>
      <c r="AA2287" t="str" cm="1">
        <f t="array" ref="AA2287">_xlfn.IFS('Paraclinicos '!E2222="","",'Paraclinicos '!E2222="Oxigeno",2,'Paraclinicos '!E2222="Aire",0)</f>
        <v/>
      </c>
    </row>
    <row r="2288" spans="1:27" x14ac:dyDescent="0.25">
      <c r="A2288">
        <f>'Paraclinicos '!A2223</f>
        <v>0</v>
      </c>
      <c r="B2288" s="3">
        <f>'Paraclinicos '!R2223</f>
        <v>0</v>
      </c>
      <c r="C2288" t="str" cm="1">
        <f t="array" ref="C2288">_xlfn.IFS('Paraclinicos '!Q2223="","",'Paraclinicos '!Q2223&gt;60,3,'Paraclinicos '!Q2223&lt;=60,1)</f>
        <v/>
      </c>
      <c r="D2288" t="str">
        <f>IFERROR(IF(INDEX('BD Demog para scores enalazar'!BC$2:BC$3000,MATCH(Formulas!A2288,'BD Demog para scores enalazar'!A$2:A$3000,0))=0,"SI","NO"),"")</f>
        <v/>
      </c>
      <c r="E2288" t="str" cm="1">
        <f t="array" ref="E2288">_xlfn.IFS(D2288="","",D2288="SI",4,D2288="NO",1)</f>
        <v/>
      </c>
      <c r="F2288" t="str" cm="1">
        <f t="array" ref="F2288">_xlfn.IFS('Paraclinicos '!B2223="","",'Paraclinicos '!B2223&gt;1,1,'Paraclinicos '!B2223&lt;=1,3)</f>
        <v/>
      </c>
      <c r="G2288" t="str" cm="1">
        <f t="array" ref="G2288">_xlfn.IFS('Paraclinicos '!D2223="","",AND('Paraclinicos '!D2223&gt;=250,'Paraclinicos '!D2223&lt;=500),2,'Paraclinicos '!D2223&gt;500,3,'Paraclinicos '!D2223&lt;250,1)</f>
        <v/>
      </c>
      <c r="H2288" s="50" t="str">
        <f t="shared" si="106"/>
        <v/>
      </c>
      <c r="I2288" t="str" cm="1">
        <f t="array" ref="I2288">_xlfn.IFS('Paraclinicos '!Q2223="","",'Paraclinicos '!Q2223&gt;=65,1,'Paraclinicos '!Q2223&lt;65,0)</f>
        <v/>
      </c>
      <c r="J2288" t="str" cm="1">
        <f t="array" ref="J2288">_xlfn.IFS('Paraclinicos '!I2223="","",'Paraclinicos '!I2223&gt;7,1,'Paraclinicos '!I2223&lt;=7,0)</f>
        <v/>
      </c>
      <c r="K2288" t="str" cm="1">
        <f t="array" ref="K2288">_xlfn.IFS('Paraclinicos '!W2223="","",'Paraclinicos '!W2223&lt;=8,1,'Paraclinicos '!W2223&gt;8,0)</f>
        <v/>
      </c>
      <c r="L2288" t="str" cm="1">
        <f t="array" ref="L2288">_xlfn.IFS('Paraclinicos '!S2223="","",'Paraclinicos '!S2223&gt;=30,1,'Paraclinicos '!S2223&lt;30,0)</f>
        <v/>
      </c>
      <c r="M2288" t="str" cm="1">
        <f t="array" ref="M2288">_xlfn.IFS(OR('Paraclinicos '!T2223="",'Paraclinicos '!U2223=""),"",OR('Paraclinicos '!T2223&lt;=90,'Paraclinicos '!U2223&lt;=60),1,OR('Paraclinicos '!T2223&gt;90,'Paraclinicos '!U2223&gt;60),0)</f>
        <v/>
      </c>
      <c r="N2288" s="45" t="str">
        <f t="shared" si="107"/>
        <v/>
      </c>
      <c r="O2288" t="str" cm="1">
        <f t="array" ref="O2288">_xlfn.IFS(OR('Paraclinicos '!M2223="",'Paraclinicos '!N2223="",'Paraclinicos '!N2223=0),"",'Paraclinicos '!M2223/'Paraclinicos '!N2223&lt;100,4,'Paraclinicos '!M2223/'Paraclinicos '!N2223&lt;200,3,'Paraclinicos '!M2223/'Paraclinicos '!N2223&lt;300,2,'Paraclinicos '!M2223/'Paraclinicos '!N2223&lt;400,1,'Paraclinicos '!M2223/'Paraclinicos '!N2223&gt;=400,0)</f>
        <v/>
      </c>
      <c r="P2288" t="str" cm="1">
        <f t="array" ref="P2288">_xlfn.IFS('Paraclinicos '!C2223="","",'Paraclinicos '!C2223&lt;20,4,'Paraclinicos '!C2223&lt;50,3,'Paraclinicos '!C2223&lt;100,2,'Paraclinicos '!C2223&lt;150,1,'Paraclinicos '!C2223&gt;150,0)</f>
        <v/>
      </c>
      <c r="Q2288" t="str" cm="1">
        <f t="array" ref="Q2288">_xlfn.IFS('Paraclinicos '!O2223="","",'Paraclinicos '!O2223&lt;1.2,0,'Paraclinicos '!O2223&lt;2,1,'Paraclinicos '!O2223&lt;3.5,2,'Paraclinicos '!O2223&lt;5,3,'Paraclinicos '!O2223&gt;5,4)</f>
        <v/>
      </c>
      <c r="R2288" t="str" cm="1">
        <f t="array" ref="R2288">_xlfn.IFS('Paraclinicos '!J2223="","",'Paraclinicos '!J2223&lt;1.2,0,'Paraclinicos '!J2223&lt;2,1,'Paraclinicos '!J2223&lt;6,2,'Paraclinicos '!J2223&lt;12,3,'Paraclinicos '!J2223&gt;=12,4)</f>
        <v/>
      </c>
      <c r="S2288" t="str" cm="1">
        <f t="array" ref="S2288">_xlfn.IFS('Paraclinicos '!Y2223="","",'Paraclinicos '!Y2223&lt;70,1,'Paraclinicos '!Y2223&gt;=70,0)</f>
        <v/>
      </c>
      <c r="T2288" t="str" cm="1">
        <f t="array" ref="T2288">_xlfn.IFS('Paraclinicos '!W2223="","",'Paraclinicos '!W2223&lt;6,4,'Paraclinicos '!W2223&lt;10,3,'Paraclinicos '!W2223&lt;13,2,'Paraclinicos '!W2223&lt;15,1,'Paraclinicos '!W2223=15,0)</f>
        <v/>
      </c>
      <c r="U2288" s="54" t="str">
        <f t="shared" si="105"/>
        <v/>
      </c>
      <c r="V2288" t="str" cm="1">
        <f t="array" ref="V2288">_xlfn.IFS('Paraclinicos '!S2223="","",OR('Paraclinicos '!S2223&lt;=8,'Paraclinicos '!S2223&gt;=25),3,'Paraclinicos '!S2223&lt;12,1,'Paraclinicos '!S2223&lt;21,0,'Paraclinicos '!S2223&lt;25,2)</f>
        <v/>
      </c>
      <c r="W2288" t="str">
        <f>IFERROR(IF(INDEX('BD Demog para scores enalazar'!Y$2:'BD Demog para scores enalazar'!Y$3000,MATCH(Formulas!A2288,'BD Demog para scores enalazar'!A$2:'BD Demog para scores enalazar'!A$3000,0))=1,"SI","NO"),"")</f>
        <v/>
      </c>
      <c r="X2288" s="9" t="str">
        <f>IFERROR(IF(INDEX('BD Demog para scores enalazar'!AJ$2:'BD Demog para scores enalazar'!AJ$3000,MATCH(Formulas!A2288,'BD Demog para scores enalazar'!A$2:'BD Demog para scores enalazar'!A$3000,0))=1,"SI","NO"),"")</f>
        <v/>
      </c>
      <c r="Y2288" t="str" cm="1">
        <f t="array" ref="Y2288">IF(AND(W2288="NO",X2288="NO"),_xlfn.IFS('Paraclinicos '!K2223&lt;=91,3,'Paraclinicos '!K2223&lt;94,2,'Paraclinicos '!K2223&lt;96,1,'Paraclinicos '!K2223&gt;=96,0),"")</f>
        <v/>
      </c>
      <c r="Z2288" t="str" cm="1">
        <f t="array" ref="Z2288">IF(OR(W2288="SI",X2288="SI"),_xlfn.IFS(OR(AND('Paraclinicos '!K2224&lt;=83),AND('Paraclinicos '!K2224&gt;=97,AA2288=2)),3,OR(AND('Paraclinicos '!K2224&lt;=86),AND('Paraclinicos '!K2224&gt;=94,AA2288=2)),2,OR(AND('Paraclinicos '!K2224&lt;=88),AND('Paraclinicos '!K2224&gt;=92,AA2288=2)),1,OR(AND('Paraclinicos '!K2224&gt;=88,'Paraclinicos '!K2224&lt;=92),AND('Paraclinicos '!K2224&gt;=93,AA2288=0)),0),"")</f>
        <v/>
      </c>
      <c r="AA2288" t="str" cm="1">
        <f t="array" ref="AA2288">_xlfn.IFS('Paraclinicos '!E2223="","",'Paraclinicos '!E2223="Oxigeno",2,'Paraclinicos '!E2223="Aire",0)</f>
        <v/>
      </c>
    </row>
    <row r="2289" spans="1:27" x14ac:dyDescent="0.25">
      <c r="A2289">
        <f>'Paraclinicos '!A2224</f>
        <v>0</v>
      </c>
      <c r="B2289" s="3">
        <f>'Paraclinicos '!R2224</f>
        <v>0</v>
      </c>
      <c r="C2289" t="str" cm="1">
        <f t="array" ref="C2289">_xlfn.IFS('Paraclinicos '!Q2224="","",'Paraclinicos '!Q2224&gt;60,3,'Paraclinicos '!Q2224&lt;=60,1)</f>
        <v/>
      </c>
      <c r="D2289" t="str">
        <f>IFERROR(IF(INDEX('BD Demog para scores enalazar'!BC$2:BC$3000,MATCH(Formulas!A2289,'BD Demog para scores enalazar'!A$2:A$3000,0))=0,"SI","NO"),"")</f>
        <v/>
      </c>
      <c r="E2289" t="str" cm="1">
        <f t="array" ref="E2289">_xlfn.IFS(D2289="","",D2289="SI",4,D2289="NO",1)</f>
        <v/>
      </c>
      <c r="F2289" t="str" cm="1">
        <f t="array" ref="F2289">_xlfn.IFS('Paraclinicos '!B2224="","",'Paraclinicos '!B2224&gt;1,1,'Paraclinicos '!B2224&lt;=1,3)</f>
        <v/>
      </c>
      <c r="G2289" t="str" cm="1">
        <f t="array" ref="G2289">_xlfn.IFS('Paraclinicos '!D2224="","",AND('Paraclinicos '!D2224&gt;=250,'Paraclinicos '!D2224&lt;=500),2,'Paraclinicos '!D2224&gt;500,3,'Paraclinicos '!D2224&lt;250,1)</f>
        <v/>
      </c>
      <c r="H2289" s="50" t="str">
        <f t="shared" si="106"/>
        <v/>
      </c>
      <c r="I2289" t="str" cm="1">
        <f t="array" ref="I2289">_xlfn.IFS('Paraclinicos '!Q2224="","",'Paraclinicos '!Q2224&gt;=65,1,'Paraclinicos '!Q2224&lt;65,0)</f>
        <v/>
      </c>
      <c r="J2289" t="str" cm="1">
        <f t="array" ref="J2289">_xlfn.IFS('Paraclinicos '!I2224="","",'Paraclinicos '!I2224&gt;7,1,'Paraclinicos '!I2224&lt;=7,0)</f>
        <v/>
      </c>
      <c r="K2289" t="str" cm="1">
        <f t="array" ref="K2289">_xlfn.IFS('Paraclinicos '!W2224="","",'Paraclinicos '!W2224&lt;=8,1,'Paraclinicos '!W2224&gt;8,0)</f>
        <v/>
      </c>
      <c r="L2289" t="str" cm="1">
        <f t="array" ref="L2289">_xlfn.IFS('Paraclinicos '!S2224="","",'Paraclinicos '!S2224&gt;=30,1,'Paraclinicos '!S2224&lt;30,0)</f>
        <v/>
      </c>
      <c r="M2289" t="str" cm="1">
        <f t="array" ref="M2289">_xlfn.IFS(OR('Paraclinicos '!T2224="",'Paraclinicos '!U2224=""),"",OR('Paraclinicos '!T2224&lt;=90,'Paraclinicos '!U2224&lt;=60),1,OR('Paraclinicos '!T2224&gt;90,'Paraclinicos '!U2224&gt;60),0)</f>
        <v/>
      </c>
      <c r="N2289" s="45" t="str">
        <f t="shared" si="107"/>
        <v/>
      </c>
      <c r="O2289" t="str" cm="1">
        <f t="array" ref="O2289">_xlfn.IFS(OR('Paraclinicos '!M2224="",'Paraclinicos '!N2224="",'Paraclinicos '!N2224=0),"",'Paraclinicos '!M2224/'Paraclinicos '!N2224&lt;100,4,'Paraclinicos '!M2224/'Paraclinicos '!N2224&lt;200,3,'Paraclinicos '!M2224/'Paraclinicos '!N2224&lt;300,2,'Paraclinicos '!M2224/'Paraclinicos '!N2224&lt;400,1,'Paraclinicos '!M2224/'Paraclinicos '!N2224&gt;=400,0)</f>
        <v/>
      </c>
      <c r="P2289" t="str" cm="1">
        <f t="array" ref="P2289">_xlfn.IFS('Paraclinicos '!C2224="","",'Paraclinicos '!C2224&lt;20,4,'Paraclinicos '!C2224&lt;50,3,'Paraclinicos '!C2224&lt;100,2,'Paraclinicos '!C2224&lt;150,1,'Paraclinicos '!C2224&gt;150,0)</f>
        <v/>
      </c>
      <c r="Q2289" t="str" cm="1">
        <f t="array" ref="Q2289">_xlfn.IFS('Paraclinicos '!O2224="","",'Paraclinicos '!O2224&lt;1.2,0,'Paraclinicos '!O2224&lt;2,1,'Paraclinicos '!O2224&lt;3.5,2,'Paraclinicos '!O2224&lt;5,3,'Paraclinicos '!O2224&gt;5,4)</f>
        <v/>
      </c>
      <c r="R2289" t="str" cm="1">
        <f t="array" ref="R2289">_xlfn.IFS('Paraclinicos '!J2224="","",'Paraclinicos '!J2224&lt;1.2,0,'Paraclinicos '!J2224&lt;2,1,'Paraclinicos '!J2224&lt;6,2,'Paraclinicos '!J2224&lt;12,3,'Paraclinicos '!J2224&gt;=12,4)</f>
        <v/>
      </c>
      <c r="S2289" t="str" cm="1">
        <f t="array" ref="S2289">_xlfn.IFS('Paraclinicos '!Y2224="","",'Paraclinicos '!Y2224&lt;70,1,'Paraclinicos '!Y2224&gt;=70,0)</f>
        <v/>
      </c>
      <c r="T2289" t="str" cm="1">
        <f t="array" ref="T2289">_xlfn.IFS('Paraclinicos '!W2224="","",'Paraclinicos '!W2224&lt;6,4,'Paraclinicos '!W2224&lt;10,3,'Paraclinicos '!W2224&lt;13,2,'Paraclinicos '!W2224&lt;15,1,'Paraclinicos '!W2224=15,0)</f>
        <v/>
      </c>
      <c r="U2289" s="54" t="str">
        <f t="shared" si="105"/>
        <v/>
      </c>
      <c r="V2289" t="str" cm="1">
        <f t="array" ref="V2289">_xlfn.IFS('Paraclinicos '!S2224="","",OR('Paraclinicos '!S2224&lt;=8,'Paraclinicos '!S2224&gt;=25),3,'Paraclinicos '!S2224&lt;12,1,'Paraclinicos '!S2224&lt;21,0,'Paraclinicos '!S2224&lt;25,2)</f>
        <v/>
      </c>
      <c r="W2289" t="str">
        <f>IFERROR(IF(INDEX('BD Demog para scores enalazar'!Y$2:'BD Demog para scores enalazar'!Y$3000,MATCH(Formulas!A2289,'BD Demog para scores enalazar'!A$2:'BD Demog para scores enalazar'!A$3000,0))=1,"SI","NO"),"")</f>
        <v/>
      </c>
      <c r="X2289" s="9" t="str">
        <f>IFERROR(IF(INDEX('BD Demog para scores enalazar'!AJ$2:'BD Demog para scores enalazar'!AJ$3000,MATCH(Formulas!A2289,'BD Demog para scores enalazar'!A$2:'BD Demog para scores enalazar'!A$3000,0))=1,"SI","NO"),"")</f>
        <v/>
      </c>
      <c r="Y2289" t="str" cm="1">
        <f t="array" ref="Y2289">IF(AND(W2289="NO",X2289="NO"),_xlfn.IFS('Paraclinicos '!K2224&lt;=91,3,'Paraclinicos '!K2224&lt;94,2,'Paraclinicos '!K2224&lt;96,1,'Paraclinicos '!K2224&gt;=96,0),"")</f>
        <v/>
      </c>
      <c r="Z2289" t="str" cm="1">
        <f t="array" ref="Z2289">IF(OR(W2289="SI",X2289="SI"),_xlfn.IFS(OR(AND('Paraclinicos '!K2225&lt;=83),AND('Paraclinicos '!K2225&gt;=97,AA2289=2)),3,OR(AND('Paraclinicos '!K2225&lt;=86),AND('Paraclinicos '!K2225&gt;=94,AA2289=2)),2,OR(AND('Paraclinicos '!K2225&lt;=88),AND('Paraclinicos '!K2225&gt;=92,AA2289=2)),1,OR(AND('Paraclinicos '!K2225&gt;=88,'Paraclinicos '!K2225&lt;=92),AND('Paraclinicos '!K2225&gt;=93,AA2289=0)),0),"")</f>
        <v/>
      </c>
      <c r="AA2289" t="str" cm="1">
        <f t="array" ref="AA2289">_xlfn.IFS('Paraclinicos '!E2224="","",'Paraclinicos '!E2224="Oxigeno",2,'Paraclinicos '!E2224="Aire",0)</f>
        <v/>
      </c>
    </row>
    <row r="2290" spans="1:27" x14ac:dyDescent="0.25">
      <c r="A2290">
        <f>'Paraclinicos '!A2225</f>
        <v>0</v>
      </c>
      <c r="B2290" s="3">
        <f>'Paraclinicos '!R2225</f>
        <v>0</v>
      </c>
      <c r="C2290" t="str" cm="1">
        <f t="array" ref="C2290">_xlfn.IFS('Paraclinicos '!Q2225="","",'Paraclinicos '!Q2225&gt;60,3,'Paraclinicos '!Q2225&lt;=60,1)</f>
        <v/>
      </c>
      <c r="D2290" t="str">
        <f>IFERROR(IF(INDEX('BD Demog para scores enalazar'!BC$2:BC$3000,MATCH(Formulas!A2290,'BD Demog para scores enalazar'!A$2:A$3000,0))=0,"SI","NO"),"")</f>
        <v/>
      </c>
      <c r="E2290" t="str" cm="1">
        <f t="array" ref="E2290">_xlfn.IFS(D2290="","",D2290="SI",4,D2290="NO",1)</f>
        <v/>
      </c>
      <c r="F2290" t="str" cm="1">
        <f t="array" ref="F2290">_xlfn.IFS('Paraclinicos '!B2225="","",'Paraclinicos '!B2225&gt;1,1,'Paraclinicos '!B2225&lt;=1,3)</f>
        <v/>
      </c>
      <c r="G2290" t="str" cm="1">
        <f t="array" ref="G2290">_xlfn.IFS('Paraclinicos '!D2225="","",AND('Paraclinicos '!D2225&gt;=250,'Paraclinicos '!D2225&lt;=500),2,'Paraclinicos '!D2225&gt;500,3,'Paraclinicos '!D2225&lt;250,1)</f>
        <v/>
      </c>
      <c r="H2290" s="50" t="str">
        <f t="shared" si="106"/>
        <v/>
      </c>
      <c r="I2290" t="str" cm="1">
        <f t="array" ref="I2290">_xlfn.IFS('Paraclinicos '!Q2225="","",'Paraclinicos '!Q2225&gt;=65,1,'Paraclinicos '!Q2225&lt;65,0)</f>
        <v/>
      </c>
      <c r="J2290" t="str" cm="1">
        <f t="array" ref="J2290">_xlfn.IFS('Paraclinicos '!I2225="","",'Paraclinicos '!I2225&gt;7,1,'Paraclinicos '!I2225&lt;=7,0)</f>
        <v/>
      </c>
      <c r="K2290" t="str" cm="1">
        <f t="array" ref="K2290">_xlfn.IFS('Paraclinicos '!W2225="","",'Paraclinicos '!W2225&lt;=8,1,'Paraclinicos '!W2225&gt;8,0)</f>
        <v/>
      </c>
      <c r="L2290" t="str" cm="1">
        <f t="array" ref="L2290">_xlfn.IFS('Paraclinicos '!S2225="","",'Paraclinicos '!S2225&gt;=30,1,'Paraclinicos '!S2225&lt;30,0)</f>
        <v/>
      </c>
      <c r="M2290" t="str" cm="1">
        <f t="array" ref="M2290">_xlfn.IFS(OR('Paraclinicos '!T2225="",'Paraclinicos '!U2225=""),"",OR('Paraclinicos '!T2225&lt;=90,'Paraclinicos '!U2225&lt;=60),1,OR('Paraclinicos '!T2225&gt;90,'Paraclinicos '!U2225&gt;60),0)</f>
        <v/>
      </c>
      <c r="N2290" s="45" t="str">
        <f t="shared" si="107"/>
        <v/>
      </c>
      <c r="O2290" t="str" cm="1">
        <f t="array" ref="O2290">_xlfn.IFS(OR('Paraclinicos '!M2225="",'Paraclinicos '!N2225="",'Paraclinicos '!N2225=0),"",'Paraclinicos '!M2225/'Paraclinicos '!N2225&lt;100,4,'Paraclinicos '!M2225/'Paraclinicos '!N2225&lt;200,3,'Paraclinicos '!M2225/'Paraclinicos '!N2225&lt;300,2,'Paraclinicos '!M2225/'Paraclinicos '!N2225&lt;400,1,'Paraclinicos '!M2225/'Paraclinicos '!N2225&gt;=400,0)</f>
        <v/>
      </c>
      <c r="P2290" t="str" cm="1">
        <f t="array" ref="P2290">_xlfn.IFS('Paraclinicos '!C2225="","",'Paraclinicos '!C2225&lt;20,4,'Paraclinicos '!C2225&lt;50,3,'Paraclinicos '!C2225&lt;100,2,'Paraclinicos '!C2225&lt;150,1,'Paraclinicos '!C2225&gt;150,0)</f>
        <v/>
      </c>
      <c r="Q2290" t="str" cm="1">
        <f t="array" ref="Q2290">_xlfn.IFS('Paraclinicos '!O2225="","",'Paraclinicos '!O2225&lt;1.2,0,'Paraclinicos '!O2225&lt;2,1,'Paraclinicos '!O2225&lt;3.5,2,'Paraclinicos '!O2225&lt;5,3,'Paraclinicos '!O2225&gt;5,4)</f>
        <v/>
      </c>
      <c r="R2290" t="str" cm="1">
        <f t="array" ref="R2290">_xlfn.IFS('Paraclinicos '!J2225="","",'Paraclinicos '!J2225&lt;1.2,0,'Paraclinicos '!J2225&lt;2,1,'Paraclinicos '!J2225&lt;6,2,'Paraclinicos '!J2225&lt;12,3,'Paraclinicos '!J2225&gt;=12,4)</f>
        <v/>
      </c>
      <c r="S2290" t="str" cm="1">
        <f t="array" ref="S2290">_xlfn.IFS('Paraclinicos '!Y2225="","",'Paraclinicos '!Y2225&lt;70,1,'Paraclinicos '!Y2225&gt;=70,0)</f>
        <v/>
      </c>
      <c r="T2290" t="str" cm="1">
        <f t="array" ref="T2290">_xlfn.IFS('Paraclinicos '!W2225="","",'Paraclinicos '!W2225&lt;6,4,'Paraclinicos '!W2225&lt;10,3,'Paraclinicos '!W2225&lt;13,2,'Paraclinicos '!W2225&lt;15,1,'Paraclinicos '!W2225=15,0)</f>
        <v/>
      </c>
      <c r="U2290" s="54" t="str">
        <f t="shared" si="105"/>
        <v/>
      </c>
      <c r="V2290" t="str" cm="1">
        <f t="array" ref="V2290">_xlfn.IFS('Paraclinicos '!S2225="","",OR('Paraclinicos '!S2225&lt;=8,'Paraclinicos '!S2225&gt;=25),3,'Paraclinicos '!S2225&lt;12,1,'Paraclinicos '!S2225&lt;21,0,'Paraclinicos '!S2225&lt;25,2)</f>
        <v/>
      </c>
      <c r="W2290" t="str">
        <f>IFERROR(IF(INDEX('BD Demog para scores enalazar'!Y$2:'BD Demog para scores enalazar'!Y$3000,MATCH(Formulas!A2290,'BD Demog para scores enalazar'!A$2:'BD Demog para scores enalazar'!A$3000,0))=1,"SI","NO"),"")</f>
        <v/>
      </c>
      <c r="X2290" s="9" t="str">
        <f>IFERROR(IF(INDEX('BD Demog para scores enalazar'!AJ$2:'BD Demog para scores enalazar'!AJ$3000,MATCH(Formulas!A2290,'BD Demog para scores enalazar'!A$2:'BD Demog para scores enalazar'!A$3000,0))=1,"SI","NO"),"")</f>
        <v/>
      </c>
      <c r="Y2290" t="str" cm="1">
        <f t="array" ref="Y2290">IF(AND(W2290="NO",X2290="NO"),_xlfn.IFS('Paraclinicos '!K2225&lt;=91,3,'Paraclinicos '!K2225&lt;94,2,'Paraclinicos '!K2225&lt;96,1,'Paraclinicos '!K2225&gt;=96,0),"")</f>
        <v/>
      </c>
      <c r="Z2290" t="str" cm="1">
        <f t="array" ref="Z2290">IF(OR(W2290="SI",X2290="SI"),_xlfn.IFS(OR(AND('Paraclinicos '!K2226&lt;=83),AND('Paraclinicos '!K2226&gt;=97,AA2290=2)),3,OR(AND('Paraclinicos '!K2226&lt;=86),AND('Paraclinicos '!K2226&gt;=94,AA2290=2)),2,OR(AND('Paraclinicos '!K2226&lt;=88),AND('Paraclinicos '!K2226&gt;=92,AA2290=2)),1,OR(AND('Paraclinicos '!K2226&gt;=88,'Paraclinicos '!K2226&lt;=92),AND('Paraclinicos '!K2226&gt;=93,AA2290=0)),0),"")</f>
        <v/>
      </c>
      <c r="AA2290" t="str" cm="1">
        <f t="array" ref="AA2290">_xlfn.IFS('Paraclinicos '!E2225="","",'Paraclinicos '!E2225="Oxigeno",2,'Paraclinicos '!E2225="Aire",0)</f>
        <v/>
      </c>
    </row>
    <row r="2291" spans="1:27" x14ac:dyDescent="0.25">
      <c r="A2291">
        <f>'Paraclinicos '!A2226</f>
        <v>0</v>
      </c>
      <c r="B2291" s="3">
        <f>'Paraclinicos '!R2226</f>
        <v>0</v>
      </c>
      <c r="C2291" t="str" cm="1">
        <f t="array" ref="C2291">_xlfn.IFS('Paraclinicos '!Q2226="","",'Paraclinicos '!Q2226&gt;60,3,'Paraclinicos '!Q2226&lt;=60,1)</f>
        <v/>
      </c>
      <c r="D2291" t="str">
        <f>IFERROR(IF(INDEX('BD Demog para scores enalazar'!BC$2:BC$3000,MATCH(Formulas!A2291,'BD Demog para scores enalazar'!A$2:A$3000,0))=0,"SI","NO"),"")</f>
        <v/>
      </c>
      <c r="E2291" t="str" cm="1">
        <f t="array" ref="E2291">_xlfn.IFS(D2291="","",D2291="SI",4,D2291="NO",1)</f>
        <v/>
      </c>
      <c r="F2291" t="str" cm="1">
        <f t="array" ref="F2291">_xlfn.IFS('Paraclinicos '!B2226="","",'Paraclinicos '!B2226&gt;1,1,'Paraclinicos '!B2226&lt;=1,3)</f>
        <v/>
      </c>
      <c r="G2291" t="str" cm="1">
        <f t="array" ref="G2291">_xlfn.IFS('Paraclinicos '!D2226="","",AND('Paraclinicos '!D2226&gt;=250,'Paraclinicos '!D2226&lt;=500),2,'Paraclinicos '!D2226&gt;500,3,'Paraclinicos '!D2226&lt;250,1)</f>
        <v/>
      </c>
      <c r="H2291" s="50" t="str">
        <f t="shared" si="106"/>
        <v/>
      </c>
      <c r="I2291" t="str" cm="1">
        <f t="array" ref="I2291">_xlfn.IFS('Paraclinicos '!Q2226="","",'Paraclinicos '!Q2226&gt;=65,1,'Paraclinicos '!Q2226&lt;65,0)</f>
        <v/>
      </c>
      <c r="J2291" t="str" cm="1">
        <f t="array" ref="J2291">_xlfn.IFS('Paraclinicos '!I2226="","",'Paraclinicos '!I2226&gt;7,1,'Paraclinicos '!I2226&lt;=7,0)</f>
        <v/>
      </c>
      <c r="K2291" t="str" cm="1">
        <f t="array" ref="K2291">_xlfn.IFS('Paraclinicos '!W2226="","",'Paraclinicos '!W2226&lt;=8,1,'Paraclinicos '!W2226&gt;8,0)</f>
        <v/>
      </c>
      <c r="L2291" t="str" cm="1">
        <f t="array" ref="L2291">_xlfn.IFS('Paraclinicos '!S2226="","",'Paraclinicos '!S2226&gt;=30,1,'Paraclinicos '!S2226&lt;30,0)</f>
        <v/>
      </c>
      <c r="M2291" t="str" cm="1">
        <f t="array" ref="M2291">_xlfn.IFS(OR('Paraclinicos '!T2226="",'Paraclinicos '!U2226=""),"",OR('Paraclinicos '!T2226&lt;=90,'Paraclinicos '!U2226&lt;=60),1,OR('Paraclinicos '!T2226&gt;90,'Paraclinicos '!U2226&gt;60),0)</f>
        <v/>
      </c>
      <c r="N2291" s="45" t="str">
        <f t="shared" si="107"/>
        <v/>
      </c>
      <c r="O2291" t="str" cm="1">
        <f t="array" ref="O2291">_xlfn.IFS(OR('Paraclinicos '!M2226="",'Paraclinicos '!N2226="",'Paraclinicos '!N2226=0),"",'Paraclinicos '!M2226/'Paraclinicos '!N2226&lt;100,4,'Paraclinicos '!M2226/'Paraclinicos '!N2226&lt;200,3,'Paraclinicos '!M2226/'Paraclinicos '!N2226&lt;300,2,'Paraclinicos '!M2226/'Paraclinicos '!N2226&lt;400,1,'Paraclinicos '!M2226/'Paraclinicos '!N2226&gt;=400,0)</f>
        <v/>
      </c>
      <c r="P2291" t="str" cm="1">
        <f t="array" ref="P2291">_xlfn.IFS('Paraclinicos '!C2226="","",'Paraclinicos '!C2226&lt;20,4,'Paraclinicos '!C2226&lt;50,3,'Paraclinicos '!C2226&lt;100,2,'Paraclinicos '!C2226&lt;150,1,'Paraclinicos '!C2226&gt;150,0)</f>
        <v/>
      </c>
      <c r="Q2291" t="str" cm="1">
        <f t="array" ref="Q2291">_xlfn.IFS('Paraclinicos '!O2226="","",'Paraclinicos '!O2226&lt;1.2,0,'Paraclinicos '!O2226&lt;2,1,'Paraclinicos '!O2226&lt;3.5,2,'Paraclinicos '!O2226&lt;5,3,'Paraclinicos '!O2226&gt;5,4)</f>
        <v/>
      </c>
      <c r="R2291" t="str" cm="1">
        <f t="array" ref="R2291">_xlfn.IFS('Paraclinicos '!J2226="","",'Paraclinicos '!J2226&lt;1.2,0,'Paraclinicos '!J2226&lt;2,1,'Paraclinicos '!J2226&lt;6,2,'Paraclinicos '!J2226&lt;12,3,'Paraclinicos '!J2226&gt;=12,4)</f>
        <v/>
      </c>
      <c r="S2291" t="str" cm="1">
        <f t="array" ref="S2291">_xlfn.IFS('Paraclinicos '!Y2226="","",'Paraclinicos '!Y2226&lt;70,1,'Paraclinicos '!Y2226&gt;=70,0)</f>
        <v/>
      </c>
      <c r="T2291" t="str" cm="1">
        <f t="array" ref="T2291">_xlfn.IFS('Paraclinicos '!W2226="","",'Paraclinicos '!W2226&lt;6,4,'Paraclinicos '!W2226&lt;10,3,'Paraclinicos '!W2226&lt;13,2,'Paraclinicos '!W2226&lt;15,1,'Paraclinicos '!W2226=15,0)</f>
        <v/>
      </c>
      <c r="U2291" s="54" t="str">
        <f t="shared" si="105"/>
        <v/>
      </c>
      <c r="V2291" t="str" cm="1">
        <f t="array" ref="V2291">_xlfn.IFS('Paraclinicos '!S2226="","",OR('Paraclinicos '!S2226&lt;=8,'Paraclinicos '!S2226&gt;=25),3,'Paraclinicos '!S2226&lt;12,1,'Paraclinicos '!S2226&lt;21,0,'Paraclinicos '!S2226&lt;25,2)</f>
        <v/>
      </c>
      <c r="W2291" t="str">
        <f>IFERROR(IF(INDEX('BD Demog para scores enalazar'!Y$2:'BD Demog para scores enalazar'!Y$3000,MATCH(Formulas!A2291,'BD Demog para scores enalazar'!A$2:'BD Demog para scores enalazar'!A$3000,0))=1,"SI","NO"),"")</f>
        <v/>
      </c>
      <c r="X2291" s="9" t="str">
        <f>IFERROR(IF(INDEX('BD Demog para scores enalazar'!AJ$2:'BD Demog para scores enalazar'!AJ$3000,MATCH(Formulas!A2291,'BD Demog para scores enalazar'!A$2:'BD Demog para scores enalazar'!A$3000,0))=1,"SI","NO"),"")</f>
        <v/>
      </c>
      <c r="Y2291" t="str" cm="1">
        <f t="array" ref="Y2291">IF(AND(W2291="NO",X2291="NO"),_xlfn.IFS('Paraclinicos '!K2226&lt;=91,3,'Paraclinicos '!K2226&lt;94,2,'Paraclinicos '!K2226&lt;96,1,'Paraclinicos '!K2226&gt;=96,0),"")</f>
        <v/>
      </c>
      <c r="Z2291" t="str" cm="1">
        <f t="array" ref="Z2291">IF(OR(W2291="SI",X2291="SI"),_xlfn.IFS(OR(AND('Paraclinicos '!K2227&lt;=83),AND('Paraclinicos '!K2227&gt;=97,AA2291=2)),3,OR(AND('Paraclinicos '!K2227&lt;=86),AND('Paraclinicos '!K2227&gt;=94,AA2291=2)),2,OR(AND('Paraclinicos '!K2227&lt;=88),AND('Paraclinicos '!K2227&gt;=92,AA2291=2)),1,OR(AND('Paraclinicos '!K2227&gt;=88,'Paraclinicos '!K2227&lt;=92),AND('Paraclinicos '!K2227&gt;=93,AA2291=0)),0),"")</f>
        <v/>
      </c>
      <c r="AA2291" t="str" cm="1">
        <f t="array" ref="AA2291">_xlfn.IFS('Paraclinicos '!E2226="","",'Paraclinicos '!E2226="Oxigeno",2,'Paraclinicos '!E2226="Aire",0)</f>
        <v/>
      </c>
    </row>
    <row r="2292" spans="1:27" x14ac:dyDescent="0.25">
      <c r="A2292">
        <f>'Paraclinicos '!A2227</f>
        <v>0</v>
      </c>
      <c r="B2292" s="3">
        <f>'Paraclinicos '!R2227</f>
        <v>0</v>
      </c>
      <c r="C2292" t="str" cm="1">
        <f t="array" ref="C2292">_xlfn.IFS('Paraclinicos '!Q2227="","",'Paraclinicos '!Q2227&gt;60,3,'Paraclinicos '!Q2227&lt;=60,1)</f>
        <v/>
      </c>
      <c r="D2292" t="str">
        <f>IFERROR(IF(INDEX('BD Demog para scores enalazar'!BC$2:BC$3000,MATCH(Formulas!A2292,'BD Demog para scores enalazar'!A$2:A$3000,0))=0,"SI","NO"),"")</f>
        <v/>
      </c>
      <c r="E2292" t="str" cm="1">
        <f t="array" ref="E2292">_xlfn.IFS(D2292="","",D2292="SI",4,D2292="NO",1)</f>
        <v/>
      </c>
      <c r="F2292" t="str" cm="1">
        <f t="array" ref="F2292">_xlfn.IFS('Paraclinicos '!B2227="","",'Paraclinicos '!B2227&gt;1,1,'Paraclinicos '!B2227&lt;=1,3)</f>
        <v/>
      </c>
      <c r="G2292" t="str" cm="1">
        <f t="array" ref="G2292">_xlfn.IFS('Paraclinicos '!D2227="","",AND('Paraclinicos '!D2227&gt;=250,'Paraclinicos '!D2227&lt;=500),2,'Paraclinicos '!D2227&gt;500,3,'Paraclinicos '!D2227&lt;250,1)</f>
        <v/>
      </c>
      <c r="H2292" s="50" t="str">
        <f t="shared" si="106"/>
        <v/>
      </c>
      <c r="I2292" t="str" cm="1">
        <f t="array" ref="I2292">_xlfn.IFS('Paraclinicos '!Q2227="","",'Paraclinicos '!Q2227&gt;=65,1,'Paraclinicos '!Q2227&lt;65,0)</f>
        <v/>
      </c>
      <c r="J2292" t="str" cm="1">
        <f t="array" ref="J2292">_xlfn.IFS('Paraclinicos '!I2227="","",'Paraclinicos '!I2227&gt;7,1,'Paraclinicos '!I2227&lt;=7,0)</f>
        <v/>
      </c>
      <c r="K2292" t="str" cm="1">
        <f t="array" ref="K2292">_xlfn.IFS('Paraclinicos '!W2227="","",'Paraclinicos '!W2227&lt;=8,1,'Paraclinicos '!W2227&gt;8,0)</f>
        <v/>
      </c>
      <c r="L2292" t="str" cm="1">
        <f t="array" ref="L2292">_xlfn.IFS('Paraclinicos '!S2227="","",'Paraclinicos '!S2227&gt;=30,1,'Paraclinicos '!S2227&lt;30,0)</f>
        <v/>
      </c>
      <c r="M2292" t="str" cm="1">
        <f t="array" ref="M2292">_xlfn.IFS(OR('Paraclinicos '!T2227="",'Paraclinicos '!U2227=""),"",OR('Paraclinicos '!T2227&lt;=90,'Paraclinicos '!U2227&lt;=60),1,OR('Paraclinicos '!T2227&gt;90,'Paraclinicos '!U2227&gt;60),0)</f>
        <v/>
      </c>
      <c r="N2292" s="45" t="str">
        <f t="shared" si="107"/>
        <v/>
      </c>
      <c r="O2292" t="str" cm="1">
        <f t="array" ref="O2292">_xlfn.IFS(OR('Paraclinicos '!M2227="",'Paraclinicos '!N2227="",'Paraclinicos '!N2227=0),"",'Paraclinicos '!M2227/'Paraclinicos '!N2227&lt;100,4,'Paraclinicos '!M2227/'Paraclinicos '!N2227&lt;200,3,'Paraclinicos '!M2227/'Paraclinicos '!N2227&lt;300,2,'Paraclinicos '!M2227/'Paraclinicos '!N2227&lt;400,1,'Paraclinicos '!M2227/'Paraclinicos '!N2227&gt;=400,0)</f>
        <v/>
      </c>
      <c r="P2292" t="str" cm="1">
        <f t="array" ref="P2292">_xlfn.IFS('Paraclinicos '!C2227="","",'Paraclinicos '!C2227&lt;20,4,'Paraclinicos '!C2227&lt;50,3,'Paraclinicos '!C2227&lt;100,2,'Paraclinicos '!C2227&lt;150,1,'Paraclinicos '!C2227&gt;150,0)</f>
        <v/>
      </c>
      <c r="Q2292" t="str" cm="1">
        <f t="array" ref="Q2292">_xlfn.IFS('Paraclinicos '!O2227="","",'Paraclinicos '!O2227&lt;1.2,0,'Paraclinicos '!O2227&lt;2,1,'Paraclinicos '!O2227&lt;3.5,2,'Paraclinicos '!O2227&lt;5,3,'Paraclinicos '!O2227&gt;5,4)</f>
        <v/>
      </c>
      <c r="R2292" t="str" cm="1">
        <f t="array" ref="R2292">_xlfn.IFS('Paraclinicos '!J2227="","",'Paraclinicos '!J2227&lt;1.2,0,'Paraclinicos '!J2227&lt;2,1,'Paraclinicos '!J2227&lt;6,2,'Paraclinicos '!J2227&lt;12,3,'Paraclinicos '!J2227&gt;=12,4)</f>
        <v/>
      </c>
      <c r="S2292" t="str" cm="1">
        <f t="array" ref="S2292">_xlfn.IFS('Paraclinicos '!Y2227="","",'Paraclinicos '!Y2227&lt;70,1,'Paraclinicos '!Y2227&gt;=70,0)</f>
        <v/>
      </c>
      <c r="T2292" t="str" cm="1">
        <f t="array" ref="T2292">_xlfn.IFS('Paraclinicos '!W2227="","",'Paraclinicos '!W2227&lt;6,4,'Paraclinicos '!W2227&lt;10,3,'Paraclinicos '!W2227&lt;13,2,'Paraclinicos '!W2227&lt;15,1,'Paraclinicos '!W2227=15,0)</f>
        <v/>
      </c>
      <c r="U2292" s="54" t="str">
        <f t="shared" si="105"/>
        <v/>
      </c>
      <c r="V2292" t="str" cm="1">
        <f t="array" ref="V2292">_xlfn.IFS('Paraclinicos '!S2227="","",OR('Paraclinicos '!S2227&lt;=8,'Paraclinicos '!S2227&gt;=25),3,'Paraclinicos '!S2227&lt;12,1,'Paraclinicos '!S2227&lt;21,0,'Paraclinicos '!S2227&lt;25,2)</f>
        <v/>
      </c>
      <c r="W2292" t="str">
        <f>IFERROR(IF(INDEX('BD Demog para scores enalazar'!Y$2:'BD Demog para scores enalazar'!Y$3000,MATCH(Formulas!A2292,'BD Demog para scores enalazar'!A$2:'BD Demog para scores enalazar'!A$3000,0))=1,"SI","NO"),"")</f>
        <v/>
      </c>
      <c r="X2292" s="9" t="str">
        <f>IFERROR(IF(INDEX('BD Demog para scores enalazar'!AJ$2:'BD Demog para scores enalazar'!AJ$3000,MATCH(Formulas!A2292,'BD Demog para scores enalazar'!A$2:'BD Demog para scores enalazar'!A$3000,0))=1,"SI","NO"),"")</f>
        <v/>
      </c>
      <c r="Y2292" t="str" cm="1">
        <f t="array" ref="Y2292">IF(AND(W2292="NO",X2292="NO"),_xlfn.IFS('Paraclinicos '!K2227&lt;=91,3,'Paraclinicos '!K2227&lt;94,2,'Paraclinicos '!K2227&lt;96,1,'Paraclinicos '!K2227&gt;=96,0),"")</f>
        <v/>
      </c>
      <c r="Z2292" t="str" cm="1">
        <f t="array" ref="Z2292">IF(OR(W2292="SI",X2292="SI"),_xlfn.IFS(OR(AND('Paraclinicos '!K2228&lt;=83),AND('Paraclinicos '!K2228&gt;=97,AA2292=2)),3,OR(AND('Paraclinicos '!K2228&lt;=86),AND('Paraclinicos '!K2228&gt;=94,AA2292=2)),2,OR(AND('Paraclinicos '!K2228&lt;=88),AND('Paraclinicos '!K2228&gt;=92,AA2292=2)),1,OR(AND('Paraclinicos '!K2228&gt;=88,'Paraclinicos '!K2228&lt;=92),AND('Paraclinicos '!K2228&gt;=93,AA2292=0)),0),"")</f>
        <v/>
      </c>
      <c r="AA2292" t="str" cm="1">
        <f t="array" ref="AA2292">_xlfn.IFS('Paraclinicos '!E2227="","",'Paraclinicos '!E2227="Oxigeno",2,'Paraclinicos '!E2227="Aire",0)</f>
        <v/>
      </c>
    </row>
    <row r="2293" spans="1:27" x14ac:dyDescent="0.25">
      <c r="A2293">
        <f>'Paraclinicos '!A2228</f>
        <v>0</v>
      </c>
      <c r="B2293" s="3">
        <f>'Paraclinicos '!R2228</f>
        <v>0</v>
      </c>
      <c r="C2293" t="str" cm="1">
        <f t="array" ref="C2293">_xlfn.IFS('Paraclinicos '!Q2228="","",'Paraclinicos '!Q2228&gt;60,3,'Paraclinicos '!Q2228&lt;=60,1)</f>
        <v/>
      </c>
      <c r="D2293" t="str">
        <f>IFERROR(IF(INDEX('BD Demog para scores enalazar'!BC$2:BC$3000,MATCH(Formulas!A2293,'BD Demog para scores enalazar'!A$2:A$3000,0))=0,"SI","NO"),"")</f>
        <v/>
      </c>
      <c r="E2293" t="str" cm="1">
        <f t="array" ref="E2293">_xlfn.IFS(D2293="","",D2293="SI",4,D2293="NO",1)</f>
        <v/>
      </c>
      <c r="F2293" t="str" cm="1">
        <f t="array" ref="F2293">_xlfn.IFS('Paraclinicos '!B2228="","",'Paraclinicos '!B2228&gt;1,1,'Paraclinicos '!B2228&lt;=1,3)</f>
        <v/>
      </c>
      <c r="G2293" t="str" cm="1">
        <f t="array" ref="G2293">_xlfn.IFS('Paraclinicos '!D2228="","",AND('Paraclinicos '!D2228&gt;=250,'Paraclinicos '!D2228&lt;=500),2,'Paraclinicos '!D2228&gt;500,3,'Paraclinicos '!D2228&lt;250,1)</f>
        <v/>
      </c>
      <c r="H2293" s="50" t="str">
        <f t="shared" si="106"/>
        <v/>
      </c>
      <c r="I2293" t="str" cm="1">
        <f t="array" ref="I2293">_xlfn.IFS('Paraclinicos '!Q2228="","",'Paraclinicos '!Q2228&gt;=65,1,'Paraclinicos '!Q2228&lt;65,0)</f>
        <v/>
      </c>
      <c r="J2293" t="str" cm="1">
        <f t="array" ref="J2293">_xlfn.IFS('Paraclinicos '!I2228="","",'Paraclinicos '!I2228&gt;7,1,'Paraclinicos '!I2228&lt;=7,0)</f>
        <v/>
      </c>
      <c r="K2293" t="str" cm="1">
        <f t="array" ref="K2293">_xlfn.IFS('Paraclinicos '!W2228="","",'Paraclinicos '!W2228&lt;=8,1,'Paraclinicos '!W2228&gt;8,0)</f>
        <v/>
      </c>
      <c r="L2293" t="str" cm="1">
        <f t="array" ref="L2293">_xlfn.IFS('Paraclinicos '!S2228="","",'Paraclinicos '!S2228&gt;=30,1,'Paraclinicos '!S2228&lt;30,0)</f>
        <v/>
      </c>
      <c r="M2293" t="str" cm="1">
        <f t="array" ref="M2293">_xlfn.IFS(OR('Paraclinicos '!T2228="",'Paraclinicos '!U2228=""),"",OR('Paraclinicos '!T2228&lt;=90,'Paraclinicos '!U2228&lt;=60),1,OR('Paraclinicos '!T2228&gt;90,'Paraclinicos '!U2228&gt;60),0)</f>
        <v/>
      </c>
      <c r="N2293" s="45" t="str">
        <f t="shared" si="107"/>
        <v/>
      </c>
      <c r="O2293" t="str" cm="1">
        <f t="array" ref="O2293">_xlfn.IFS(OR('Paraclinicos '!M2228="",'Paraclinicos '!N2228="",'Paraclinicos '!N2228=0),"",'Paraclinicos '!M2228/'Paraclinicos '!N2228&lt;100,4,'Paraclinicos '!M2228/'Paraclinicos '!N2228&lt;200,3,'Paraclinicos '!M2228/'Paraclinicos '!N2228&lt;300,2,'Paraclinicos '!M2228/'Paraclinicos '!N2228&lt;400,1,'Paraclinicos '!M2228/'Paraclinicos '!N2228&gt;=400,0)</f>
        <v/>
      </c>
      <c r="P2293" t="str" cm="1">
        <f t="array" ref="P2293">_xlfn.IFS('Paraclinicos '!C2228="","",'Paraclinicos '!C2228&lt;20,4,'Paraclinicos '!C2228&lt;50,3,'Paraclinicos '!C2228&lt;100,2,'Paraclinicos '!C2228&lt;150,1,'Paraclinicos '!C2228&gt;150,0)</f>
        <v/>
      </c>
      <c r="Q2293" t="str" cm="1">
        <f t="array" ref="Q2293">_xlfn.IFS('Paraclinicos '!O2228="","",'Paraclinicos '!O2228&lt;1.2,0,'Paraclinicos '!O2228&lt;2,1,'Paraclinicos '!O2228&lt;3.5,2,'Paraclinicos '!O2228&lt;5,3,'Paraclinicos '!O2228&gt;5,4)</f>
        <v/>
      </c>
      <c r="R2293" t="str" cm="1">
        <f t="array" ref="R2293">_xlfn.IFS('Paraclinicos '!J2228="","",'Paraclinicos '!J2228&lt;1.2,0,'Paraclinicos '!J2228&lt;2,1,'Paraclinicos '!J2228&lt;6,2,'Paraclinicos '!J2228&lt;12,3,'Paraclinicos '!J2228&gt;=12,4)</f>
        <v/>
      </c>
      <c r="S2293" t="str" cm="1">
        <f t="array" ref="S2293">_xlfn.IFS('Paraclinicos '!Y2228="","",'Paraclinicos '!Y2228&lt;70,1,'Paraclinicos '!Y2228&gt;=70,0)</f>
        <v/>
      </c>
      <c r="T2293" t="str" cm="1">
        <f t="array" ref="T2293">_xlfn.IFS('Paraclinicos '!W2228="","",'Paraclinicos '!W2228&lt;6,4,'Paraclinicos '!W2228&lt;10,3,'Paraclinicos '!W2228&lt;13,2,'Paraclinicos '!W2228&lt;15,1,'Paraclinicos '!W2228=15,0)</f>
        <v/>
      </c>
      <c r="U2293" s="54" t="str">
        <f t="shared" si="105"/>
        <v/>
      </c>
      <c r="V2293" t="str" cm="1">
        <f t="array" ref="V2293">_xlfn.IFS('Paraclinicos '!S2228="","",OR('Paraclinicos '!S2228&lt;=8,'Paraclinicos '!S2228&gt;=25),3,'Paraclinicos '!S2228&lt;12,1,'Paraclinicos '!S2228&lt;21,0,'Paraclinicos '!S2228&lt;25,2)</f>
        <v/>
      </c>
      <c r="W2293" t="str">
        <f>IFERROR(IF(INDEX('BD Demog para scores enalazar'!Y$2:'BD Demog para scores enalazar'!Y$3000,MATCH(Formulas!A2293,'BD Demog para scores enalazar'!A$2:'BD Demog para scores enalazar'!A$3000,0))=1,"SI","NO"),"")</f>
        <v/>
      </c>
      <c r="X2293" s="9" t="str">
        <f>IFERROR(IF(INDEX('BD Demog para scores enalazar'!AJ$2:'BD Demog para scores enalazar'!AJ$3000,MATCH(Formulas!A2293,'BD Demog para scores enalazar'!A$2:'BD Demog para scores enalazar'!A$3000,0))=1,"SI","NO"),"")</f>
        <v/>
      </c>
      <c r="Y2293" t="str" cm="1">
        <f t="array" ref="Y2293">IF(AND(W2293="NO",X2293="NO"),_xlfn.IFS('Paraclinicos '!K2228&lt;=91,3,'Paraclinicos '!K2228&lt;94,2,'Paraclinicos '!K2228&lt;96,1,'Paraclinicos '!K2228&gt;=96,0),"")</f>
        <v/>
      </c>
      <c r="Z2293" t="str" cm="1">
        <f t="array" ref="Z2293">IF(OR(W2293="SI",X2293="SI"),_xlfn.IFS(OR(AND('Paraclinicos '!K2229&lt;=83),AND('Paraclinicos '!K2229&gt;=97,AA2293=2)),3,OR(AND('Paraclinicos '!K2229&lt;=86),AND('Paraclinicos '!K2229&gt;=94,AA2293=2)),2,OR(AND('Paraclinicos '!K2229&lt;=88),AND('Paraclinicos '!K2229&gt;=92,AA2293=2)),1,OR(AND('Paraclinicos '!K2229&gt;=88,'Paraclinicos '!K2229&lt;=92),AND('Paraclinicos '!K2229&gt;=93,AA2293=0)),0),"")</f>
        <v/>
      </c>
      <c r="AA2293" t="str" cm="1">
        <f t="array" ref="AA2293">_xlfn.IFS('Paraclinicos '!E2228="","",'Paraclinicos '!E2228="Oxigeno",2,'Paraclinicos '!E2228="Aire",0)</f>
        <v/>
      </c>
    </row>
    <row r="2294" spans="1:27" x14ac:dyDescent="0.25">
      <c r="A2294">
        <f>'Paraclinicos '!A2229</f>
        <v>0</v>
      </c>
      <c r="B2294" s="3">
        <f>'Paraclinicos '!R2229</f>
        <v>0</v>
      </c>
      <c r="C2294" t="str" cm="1">
        <f t="array" ref="C2294">_xlfn.IFS('Paraclinicos '!Q2229="","",'Paraclinicos '!Q2229&gt;60,3,'Paraclinicos '!Q2229&lt;=60,1)</f>
        <v/>
      </c>
      <c r="D2294" t="str">
        <f>IFERROR(IF(INDEX('BD Demog para scores enalazar'!BC$2:BC$3000,MATCH(Formulas!A2294,'BD Demog para scores enalazar'!A$2:A$3000,0))=0,"SI","NO"),"")</f>
        <v/>
      </c>
      <c r="E2294" t="str" cm="1">
        <f t="array" ref="E2294">_xlfn.IFS(D2294="","",D2294="SI",4,D2294="NO",1)</f>
        <v/>
      </c>
      <c r="F2294" t="str" cm="1">
        <f t="array" ref="F2294">_xlfn.IFS('Paraclinicos '!B2229="","",'Paraclinicos '!B2229&gt;1,1,'Paraclinicos '!B2229&lt;=1,3)</f>
        <v/>
      </c>
      <c r="G2294" t="str" cm="1">
        <f t="array" ref="G2294">_xlfn.IFS('Paraclinicos '!D2229="","",AND('Paraclinicos '!D2229&gt;=250,'Paraclinicos '!D2229&lt;=500),2,'Paraclinicos '!D2229&gt;500,3,'Paraclinicos '!D2229&lt;250,1)</f>
        <v/>
      </c>
      <c r="H2294" s="50" t="str">
        <f t="shared" si="106"/>
        <v/>
      </c>
      <c r="I2294" t="str" cm="1">
        <f t="array" ref="I2294">_xlfn.IFS('Paraclinicos '!Q2229="","",'Paraclinicos '!Q2229&gt;=65,1,'Paraclinicos '!Q2229&lt;65,0)</f>
        <v/>
      </c>
      <c r="J2294" t="str" cm="1">
        <f t="array" ref="J2294">_xlfn.IFS('Paraclinicos '!I2229="","",'Paraclinicos '!I2229&gt;7,1,'Paraclinicos '!I2229&lt;=7,0)</f>
        <v/>
      </c>
      <c r="K2294" t="str" cm="1">
        <f t="array" ref="K2294">_xlfn.IFS('Paraclinicos '!W2229="","",'Paraclinicos '!W2229&lt;=8,1,'Paraclinicos '!W2229&gt;8,0)</f>
        <v/>
      </c>
      <c r="L2294" t="str" cm="1">
        <f t="array" ref="L2294">_xlfn.IFS('Paraclinicos '!S2229="","",'Paraclinicos '!S2229&gt;=30,1,'Paraclinicos '!S2229&lt;30,0)</f>
        <v/>
      </c>
      <c r="M2294" t="str" cm="1">
        <f t="array" ref="M2294">_xlfn.IFS(OR('Paraclinicos '!T2229="",'Paraclinicos '!U2229=""),"",OR('Paraclinicos '!T2229&lt;=90,'Paraclinicos '!U2229&lt;=60),1,OR('Paraclinicos '!T2229&gt;90,'Paraclinicos '!U2229&gt;60),0)</f>
        <v/>
      </c>
      <c r="N2294" s="45" t="str">
        <f t="shared" si="107"/>
        <v/>
      </c>
      <c r="O2294" t="str" cm="1">
        <f t="array" ref="O2294">_xlfn.IFS(OR('Paraclinicos '!M2229="",'Paraclinicos '!N2229="",'Paraclinicos '!N2229=0),"",'Paraclinicos '!M2229/'Paraclinicos '!N2229&lt;100,4,'Paraclinicos '!M2229/'Paraclinicos '!N2229&lt;200,3,'Paraclinicos '!M2229/'Paraclinicos '!N2229&lt;300,2,'Paraclinicos '!M2229/'Paraclinicos '!N2229&lt;400,1,'Paraclinicos '!M2229/'Paraclinicos '!N2229&gt;=400,0)</f>
        <v/>
      </c>
      <c r="P2294" t="str" cm="1">
        <f t="array" ref="P2294">_xlfn.IFS('Paraclinicos '!C2229="","",'Paraclinicos '!C2229&lt;20,4,'Paraclinicos '!C2229&lt;50,3,'Paraclinicos '!C2229&lt;100,2,'Paraclinicos '!C2229&lt;150,1,'Paraclinicos '!C2229&gt;150,0)</f>
        <v/>
      </c>
      <c r="Q2294" t="str" cm="1">
        <f t="array" ref="Q2294">_xlfn.IFS('Paraclinicos '!O2229="","",'Paraclinicos '!O2229&lt;1.2,0,'Paraclinicos '!O2229&lt;2,1,'Paraclinicos '!O2229&lt;3.5,2,'Paraclinicos '!O2229&lt;5,3,'Paraclinicos '!O2229&gt;5,4)</f>
        <v/>
      </c>
      <c r="R2294" t="str" cm="1">
        <f t="array" ref="R2294">_xlfn.IFS('Paraclinicos '!J2229="","",'Paraclinicos '!J2229&lt;1.2,0,'Paraclinicos '!J2229&lt;2,1,'Paraclinicos '!J2229&lt;6,2,'Paraclinicos '!J2229&lt;12,3,'Paraclinicos '!J2229&gt;=12,4)</f>
        <v/>
      </c>
      <c r="S2294" t="str" cm="1">
        <f t="array" ref="S2294">_xlfn.IFS('Paraclinicos '!Y2229="","",'Paraclinicos '!Y2229&lt;70,1,'Paraclinicos '!Y2229&gt;=70,0)</f>
        <v/>
      </c>
      <c r="T2294" t="str" cm="1">
        <f t="array" ref="T2294">_xlfn.IFS('Paraclinicos '!W2229="","",'Paraclinicos '!W2229&lt;6,4,'Paraclinicos '!W2229&lt;10,3,'Paraclinicos '!W2229&lt;13,2,'Paraclinicos '!W2229&lt;15,1,'Paraclinicos '!W2229=15,0)</f>
        <v/>
      </c>
      <c r="U2294" s="54" t="str">
        <f t="shared" si="105"/>
        <v/>
      </c>
      <c r="V2294" t="str" cm="1">
        <f t="array" ref="V2294">_xlfn.IFS('Paraclinicos '!S2229="","",OR('Paraclinicos '!S2229&lt;=8,'Paraclinicos '!S2229&gt;=25),3,'Paraclinicos '!S2229&lt;12,1,'Paraclinicos '!S2229&lt;21,0,'Paraclinicos '!S2229&lt;25,2)</f>
        <v/>
      </c>
      <c r="W2294" t="str">
        <f>IFERROR(IF(INDEX('BD Demog para scores enalazar'!Y$2:'BD Demog para scores enalazar'!Y$3000,MATCH(Formulas!A2294,'BD Demog para scores enalazar'!A$2:'BD Demog para scores enalazar'!A$3000,0))=1,"SI","NO"),"")</f>
        <v/>
      </c>
      <c r="X2294" s="9" t="str">
        <f>IFERROR(IF(INDEX('BD Demog para scores enalazar'!AJ$2:'BD Demog para scores enalazar'!AJ$3000,MATCH(Formulas!A2294,'BD Demog para scores enalazar'!A$2:'BD Demog para scores enalazar'!A$3000,0))=1,"SI","NO"),"")</f>
        <v/>
      </c>
      <c r="Y2294" t="str" cm="1">
        <f t="array" ref="Y2294">IF(AND(W2294="NO",X2294="NO"),_xlfn.IFS('Paraclinicos '!K2229&lt;=91,3,'Paraclinicos '!K2229&lt;94,2,'Paraclinicos '!K2229&lt;96,1,'Paraclinicos '!K2229&gt;=96,0),"")</f>
        <v/>
      </c>
      <c r="Z2294" t="str" cm="1">
        <f t="array" ref="Z2294">IF(OR(W2294="SI",X2294="SI"),_xlfn.IFS(OR(AND('Paraclinicos '!K2230&lt;=83),AND('Paraclinicos '!K2230&gt;=97,AA2294=2)),3,OR(AND('Paraclinicos '!K2230&lt;=86),AND('Paraclinicos '!K2230&gt;=94,AA2294=2)),2,OR(AND('Paraclinicos '!K2230&lt;=88),AND('Paraclinicos '!K2230&gt;=92,AA2294=2)),1,OR(AND('Paraclinicos '!K2230&gt;=88,'Paraclinicos '!K2230&lt;=92),AND('Paraclinicos '!K2230&gt;=93,AA2294=0)),0),"")</f>
        <v/>
      </c>
      <c r="AA2294" t="str" cm="1">
        <f t="array" ref="AA2294">_xlfn.IFS('Paraclinicos '!E2229="","",'Paraclinicos '!E2229="Oxigeno",2,'Paraclinicos '!E2229="Aire",0)</f>
        <v/>
      </c>
    </row>
    <row r="2295" spans="1:27" x14ac:dyDescent="0.25">
      <c r="A2295">
        <f>'Paraclinicos '!A2230</f>
        <v>0</v>
      </c>
      <c r="B2295" s="3">
        <f>'Paraclinicos '!R2230</f>
        <v>0</v>
      </c>
      <c r="C2295" t="str" cm="1">
        <f t="array" ref="C2295">_xlfn.IFS('Paraclinicos '!Q2230="","",'Paraclinicos '!Q2230&gt;60,3,'Paraclinicos '!Q2230&lt;=60,1)</f>
        <v/>
      </c>
      <c r="D2295" t="str">
        <f>IFERROR(IF(INDEX('BD Demog para scores enalazar'!BC$2:BC$3000,MATCH(Formulas!A2295,'BD Demog para scores enalazar'!A$2:A$3000,0))=0,"SI","NO"),"")</f>
        <v/>
      </c>
      <c r="E2295" t="str" cm="1">
        <f t="array" ref="E2295">_xlfn.IFS(D2295="","",D2295="SI",4,D2295="NO",1)</f>
        <v/>
      </c>
      <c r="F2295" t="str" cm="1">
        <f t="array" ref="F2295">_xlfn.IFS('Paraclinicos '!B2230="","",'Paraclinicos '!B2230&gt;1,1,'Paraclinicos '!B2230&lt;=1,3)</f>
        <v/>
      </c>
      <c r="G2295" t="str" cm="1">
        <f t="array" ref="G2295">_xlfn.IFS('Paraclinicos '!D2230="","",AND('Paraclinicos '!D2230&gt;=250,'Paraclinicos '!D2230&lt;=500),2,'Paraclinicos '!D2230&gt;500,3,'Paraclinicos '!D2230&lt;250,1)</f>
        <v/>
      </c>
      <c r="H2295" s="50" t="str">
        <f t="shared" si="106"/>
        <v/>
      </c>
      <c r="I2295" t="str" cm="1">
        <f t="array" ref="I2295">_xlfn.IFS('Paraclinicos '!Q2230="","",'Paraclinicos '!Q2230&gt;=65,1,'Paraclinicos '!Q2230&lt;65,0)</f>
        <v/>
      </c>
      <c r="J2295" t="str" cm="1">
        <f t="array" ref="J2295">_xlfn.IFS('Paraclinicos '!I2230="","",'Paraclinicos '!I2230&gt;7,1,'Paraclinicos '!I2230&lt;=7,0)</f>
        <v/>
      </c>
      <c r="K2295" t="str" cm="1">
        <f t="array" ref="K2295">_xlfn.IFS('Paraclinicos '!W2230="","",'Paraclinicos '!W2230&lt;=8,1,'Paraclinicos '!W2230&gt;8,0)</f>
        <v/>
      </c>
      <c r="L2295" t="str" cm="1">
        <f t="array" ref="L2295">_xlfn.IFS('Paraclinicos '!S2230="","",'Paraclinicos '!S2230&gt;=30,1,'Paraclinicos '!S2230&lt;30,0)</f>
        <v/>
      </c>
      <c r="M2295" t="str" cm="1">
        <f t="array" ref="M2295">_xlfn.IFS(OR('Paraclinicos '!T2230="",'Paraclinicos '!U2230=""),"",OR('Paraclinicos '!T2230&lt;=90,'Paraclinicos '!U2230&lt;=60),1,OR('Paraclinicos '!T2230&gt;90,'Paraclinicos '!U2230&gt;60),0)</f>
        <v/>
      </c>
      <c r="N2295" s="45" t="str">
        <f t="shared" si="107"/>
        <v/>
      </c>
      <c r="O2295" t="str" cm="1">
        <f t="array" ref="O2295">_xlfn.IFS(OR('Paraclinicos '!M2230="",'Paraclinicos '!N2230="",'Paraclinicos '!N2230=0),"",'Paraclinicos '!M2230/'Paraclinicos '!N2230&lt;100,4,'Paraclinicos '!M2230/'Paraclinicos '!N2230&lt;200,3,'Paraclinicos '!M2230/'Paraclinicos '!N2230&lt;300,2,'Paraclinicos '!M2230/'Paraclinicos '!N2230&lt;400,1,'Paraclinicos '!M2230/'Paraclinicos '!N2230&gt;=400,0)</f>
        <v/>
      </c>
      <c r="P2295" t="str" cm="1">
        <f t="array" ref="P2295">_xlfn.IFS('Paraclinicos '!C2230="","",'Paraclinicos '!C2230&lt;20,4,'Paraclinicos '!C2230&lt;50,3,'Paraclinicos '!C2230&lt;100,2,'Paraclinicos '!C2230&lt;150,1,'Paraclinicos '!C2230&gt;150,0)</f>
        <v/>
      </c>
      <c r="Q2295" t="str" cm="1">
        <f t="array" ref="Q2295">_xlfn.IFS('Paraclinicos '!O2230="","",'Paraclinicos '!O2230&lt;1.2,0,'Paraclinicos '!O2230&lt;2,1,'Paraclinicos '!O2230&lt;3.5,2,'Paraclinicos '!O2230&lt;5,3,'Paraclinicos '!O2230&gt;5,4)</f>
        <v/>
      </c>
      <c r="R2295" t="str" cm="1">
        <f t="array" ref="R2295">_xlfn.IFS('Paraclinicos '!J2230="","",'Paraclinicos '!J2230&lt;1.2,0,'Paraclinicos '!J2230&lt;2,1,'Paraclinicos '!J2230&lt;6,2,'Paraclinicos '!J2230&lt;12,3,'Paraclinicos '!J2230&gt;=12,4)</f>
        <v/>
      </c>
      <c r="S2295" t="str" cm="1">
        <f t="array" ref="S2295">_xlfn.IFS('Paraclinicos '!Y2230="","",'Paraclinicos '!Y2230&lt;70,1,'Paraclinicos '!Y2230&gt;=70,0)</f>
        <v/>
      </c>
      <c r="T2295" t="str" cm="1">
        <f t="array" ref="T2295">_xlfn.IFS('Paraclinicos '!W2230="","",'Paraclinicos '!W2230&lt;6,4,'Paraclinicos '!W2230&lt;10,3,'Paraclinicos '!W2230&lt;13,2,'Paraclinicos '!W2230&lt;15,1,'Paraclinicos '!W2230=15,0)</f>
        <v/>
      </c>
      <c r="U2295" s="54" t="str">
        <f t="shared" si="105"/>
        <v/>
      </c>
      <c r="V2295" t="str" cm="1">
        <f t="array" ref="V2295">_xlfn.IFS('Paraclinicos '!S2230="","",OR('Paraclinicos '!S2230&lt;=8,'Paraclinicos '!S2230&gt;=25),3,'Paraclinicos '!S2230&lt;12,1,'Paraclinicos '!S2230&lt;21,0,'Paraclinicos '!S2230&lt;25,2)</f>
        <v/>
      </c>
      <c r="W2295" t="str">
        <f>IFERROR(IF(INDEX('BD Demog para scores enalazar'!Y$2:'BD Demog para scores enalazar'!Y$3000,MATCH(Formulas!A2295,'BD Demog para scores enalazar'!A$2:'BD Demog para scores enalazar'!A$3000,0))=1,"SI","NO"),"")</f>
        <v/>
      </c>
      <c r="X2295" s="9" t="str">
        <f>IFERROR(IF(INDEX('BD Demog para scores enalazar'!AJ$2:'BD Demog para scores enalazar'!AJ$3000,MATCH(Formulas!A2295,'BD Demog para scores enalazar'!A$2:'BD Demog para scores enalazar'!A$3000,0))=1,"SI","NO"),"")</f>
        <v/>
      </c>
      <c r="Y2295" t="str" cm="1">
        <f t="array" ref="Y2295">IF(AND(W2295="NO",X2295="NO"),_xlfn.IFS('Paraclinicos '!K2230&lt;=91,3,'Paraclinicos '!K2230&lt;94,2,'Paraclinicos '!K2230&lt;96,1,'Paraclinicos '!K2230&gt;=96,0),"")</f>
        <v/>
      </c>
      <c r="Z2295" t="str" cm="1">
        <f t="array" ref="Z2295">IF(OR(W2295="SI",X2295="SI"),_xlfn.IFS(OR(AND('Paraclinicos '!K2231&lt;=83),AND('Paraclinicos '!K2231&gt;=97,AA2295=2)),3,OR(AND('Paraclinicos '!K2231&lt;=86),AND('Paraclinicos '!K2231&gt;=94,AA2295=2)),2,OR(AND('Paraclinicos '!K2231&lt;=88),AND('Paraclinicos '!K2231&gt;=92,AA2295=2)),1,OR(AND('Paraclinicos '!K2231&gt;=88,'Paraclinicos '!K2231&lt;=92),AND('Paraclinicos '!K2231&gt;=93,AA2295=0)),0),"")</f>
        <v/>
      </c>
      <c r="AA2295" t="str" cm="1">
        <f t="array" ref="AA2295">_xlfn.IFS('Paraclinicos '!E2230="","",'Paraclinicos '!E2230="Oxigeno",2,'Paraclinicos '!E2230="Aire",0)</f>
        <v/>
      </c>
    </row>
    <row r="2296" spans="1:27" x14ac:dyDescent="0.25">
      <c r="A2296">
        <f>'Paraclinicos '!A2231</f>
        <v>0</v>
      </c>
      <c r="B2296" s="3">
        <f>'Paraclinicos '!R2231</f>
        <v>0</v>
      </c>
      <c r="C2296" t="str" cm="1">
        <f t="array" ref="C2296">_xlfn.IFS('Paraclinicos '!Q2231="","",'Paraclinicos '!Q2231&gt;60,3,'Paraclinicos '!Q2231&lt;=60,1)</f>
        <v/>
      </c>
      <c r="D2296" t="str">
        <f>IFERROR(IF(INDEX('BD Demog para scores enalazar'!BC$2:BC$3000,MATCH(Formulas!A2296,'BD Demog para scores enalazar'!A$2:A$3000,0))=0,"SI","NO"),"")</f>
        <v/>
      </c>
      <c r="E2296" t="str" cm="1">
        <f t="array" ref="E2296">_xlfn.IFS(D2296="","",D2296="SI",4,D2296="NO",1)</f>
        <v/>
      </c>
      <c r="F2296" t="str" cm="1">
        <f t="array" ref="F2296">_xlfn.IFS('Paraclinicos '!B2231="","",'Paraclinicos '!B2231&gt;1,1,'Paraclinicos '!B2231&lt;=1,3)</f>
        <v/>
      </c>
      <c r="G2296" t="str" cm="1">
        <f t="array" ref="G2296">_xlfn.IFS('Paraclinicos '!D2231="","",AND('Paraclinicos '!D2231&gt;=250,'Paraclinicos '!D2231&lt;=500),2,'Paraclinicos '!D2231&gt;500,3,'Paraclinicos '!D2231&lt;250,1)</f>
        <v/>
      </c>
      <c r="H2296" s="50" t="str">
        <f t="shared" si="106"/>
        <v/>
      </c>
      <c r="I2296" t="str" cm="1">
        <f t="array" ref="I2296">_xlfn.IFS('Paraclinicos '!Q2231="","",'Paraclinicos '!Q2231&gt;=65,1,'Paraclinicos '!Q2231&lt;65,0)</f>
        <v/>
      </c>
      <c r="J2296" t="str" cm="1">
        <f t="array" ref="J2296">_xlfn.IFS('Paraclinicos '!I2231="","",'Paraclinicos '!I2231&gt;7,1,'Paraclinicos '!I2231&lt;=7,0)</f>
        <v/>
      </c>
      <c r="K2296" t="str" cm="1">
        <f t="array" ref="K2296">_xlfn.IFS('Paraclinicos '!W2231="","",'Paraclinicos '!W2231&lt;=8,1,'Paraclinicos '!W2231&gt;8,0)</f>
        <v/>
      </c>
      <c r="L2296" t="str" cm="1">
        <f t="array" ref="L2296">_xlfn.IFS('Paraclinicos '!S2231="","",'Paraclinicos '!S2231&gt;=30,1,'Paraclinicos '!S2231&lt;30,0)</f>
        <v/>
      </c>
      <c r="M2296" t="str" cm="1">
        <f t="array" ref="M2296">_xlfn.IFS(OR('Paraclinicos '!T2231="",'Paraclinicos '!U2231=""),"",OR('Paraclinicos '!T2231&lt;=90,'Paraclinicos '!U2231&lt;=60),1,OR('Paraclinicos '!T2231&gt;90,'Paraclinicos '!U2231&gt;60),0)</f>
        <v/>
      </c>
      <c r="N2296" s="45" t="str">
        <f t="shared" si="107"/>
        <v/>
      </c>
      <c r="O2296" t="str" cm="1">
        <f t="array" ref="O2296">_xlfn.IFS(OR('Paraclinicos '!M2231="",'Paraclinicos '!N2231="",'Paraclinicos '!N2231=0),"",'Paraclinicos '!M2231/'Paraclinicos '!N2231&lt;100,4,'Paraclinicos '!M2231/'Paraclinicos '!N2231&lt;200,3,'Paraclinicos '!M2231/'Paraclinicos '!N2231&lt;300,2,'Paraclinicos '!M2231/'Paraclinicos '!N2231&lt;400,1,'Paraclinicos '!M2231/'Paraclinicos '!N2231&gt;=400,0)</f>
        <v/>
      </c>
      <c r="P2296" t="str" cm="1">
        <f t="array" ref="P2296">_xlfn.IFS('Paraclinicos '!C2231="","",'Paraclinicos '!C2231&lt;20,4,'Paraclinicos '!C2231&lt;50,3,'Paraclinicos '!C2231&lt;100,2,'Paraclinicos '!C2231&lt;150,1,'Paraclinicos '!C2231&gt;150,0)</f>
        <v/>
      </c>
      <c r="Q2296" t="str" cm="1">
        <f t="array" ref="Q2296">_xlfn.IFS('Paraclinicos '!O2231="","",'Paraclinicos '!O2231&lt;1.2,0,'Paraclinicos '!O2231&lt;2,1,'Paraclinicos '!O2231&lt;3.5,2,'Paraclinicos '!O2231&lt;5,3,'Paraclinicos '!O2231&gt;5,4)</f>
        <v/>
      </c>
      <c r="R2296" t="str" cm="1">
        <f t="array" ref="R2296">_xlfn.IFS('Paraclinicos '!J2231="","",'Paraclinicos '!J2231&lt;1.2,0,'Paraclinicos '!J2231&lt;2,1,'Paraclinicos '!J2231&lt;6,2,'Paraclinicos '!J2231&lt;12,3,'Paraclinicos '!J2231&gt;=12,4)</f>
        <v/>
      </c>
      <c r="S2296" t="str" cm="1">
        <f t="array" ref="S2296">_xlfn.IFS('Paraclinicos '!Y2231="","",'Paraclinicos '!Y2231&lt;70,1,'Paraclinicos '!Y2231&gt;=70,0)</f>
        <v/>
      </c>
      <c r="T2296" t="str" cm="1">
        <f t="array" ref="T2296">_xlfn.IFS('Paraclinicos '!W2231="","",'Paraclinicos '!W2231&lt;6,4,'Paraclinicos '!W2231&lt;10,3,'Paraclinicos '!W2231&lt;13,2,'Paraclinicos '!W2231&lt;15,1,'Paraclinicos '!W2231=15,0)</f>
        <v/>
      </c>
      <c r="U2296" s="54" t="str">
        <f t="shared" si="105"/>
        <v/>
      </c>
      <c r="V2296" t="str" cm="1">
        <f t="array" ref="V2296">_xlfn.IFS('Paraclinicos '!S2231="","",OR('Paraclinicos '!S2231&lt;=8,'Paraclinicos '!S2231&gt;=25),3,'Paraclinicos '!S2231&lt;12,1,'Paraclinicos '!S2231&lt;21,0,'Paraclinicos '!S2231&lt;25,2)</f>
        <v/>
      </c>
      <c r="W2296" t="str">
        <f>IFERROR(IF(INDEX('BD Demog para scores enalazar'!Y$2:'BD Demog para scores enalazar'!Y$3000,MATCH(Formulas!A2296,'BD Demog para scores enalazar'!A$2:'BD Demog para scores enalazar'!A$3000,0))=1,"SI","NO"),"")</f>
        <v/>
      </c>
      <c r="X2296" s="9" t="str">
        <f>IFERROR(IF(INDEX('BD Demog para scores enalazar'!AJ$2:'BD Demog para scores enalazar'!AJ$3000,MATCH(Formulas!A2296,'BD Demog para scores enalazar'!A$2:'BD Demog para scores enalazar'!A$3000,0))=1,"SI","NO"),"")</f>
        <v/>
      </c>
      <c r="Y2296" t="str" cm="1">
        <f t="array" ref="Y2296">IF(AND(W2296="NO",X2296="NO"),_xlfn.IFS('Paraclinicos '!K2231&lt;=91,3,'Paraclinicos '!K2231&lt;94,2,'Paraclinicos '!K2231&lt;96,1,'Paraclinicos '!K2231&gt;=96,0),"")</f>
        <v/>
      </c>
      <c r="Z2296" t="str" cm="1">
        <f t="array" ref="Z2296">IF(OR(W2296="SI",X2296="SI"),_xlfn.IFS(OR(AND('Paraclinicos '!K2232&lt;=83),AND('Paraclinicos '!K2232&gt;=97,AA2296=2)),3,OR(AND('Paraclinicos '!K2232&lt;=86),AND('Paraclinicos '!K2232&gt;=94,AA2296=2)),2,OR(AND('Paraclinicos '!K2232&lt;=88),AND('Paraclinicos '!K2232&gt;=92,AA2296=2)),1,OR(AND('Paraclinicos '!K2232&gt;=88,'Paraclinicos '!K2232&lt;=92),AND('Paraclinicos '!K2232&gt;=93,AA2296=0)),0),"")</f>
        <v/>
      </c>
      <c r="AA2296" t="str" cm="1">
        <f t="array" ref="AA2296">_xlfn.IFS('Paraclinicos '!E2231="","",'Paraclinicos '!E2231="Oxigeno",2,'Paraclinicos '!E2231="Aire",0)</f>
        <v/>
      </c>
    </row>
    <row r="2297" spans="1:27" x14ac:dyDescent="0.25">
      <c r="A2297">
        <f>'Paraclinicos '!A2232</f>
        <v>0</v>
      </c>
      <c r="B2297" s="3">
        <f>'Paraclinicos '!R2232</f>
        <v>0</v>
      </c>
      <c r="C2297" t="str" cm="1">
        <f t="array" ref="C2297">_xlfn.IFS('Paraclinicos '!Q2232="","",'Paraclinicos '!Q2232&gt;60,3,'Paraclinicos '!Q2232&lt;=60,1)</f>
        <v/>
      </c>
      <c r="D2297" t="str">
        <f>IFERROR(IF(INDEX('BD Demog para scores enalazar'!BC$2:BC$3000,MATCH(Formulas!A2297,'BD Demog para scores enalazar'!A$2:A$3000,0))=0,"SI","NO"),"")</f>
        <v/>
      </c>
      <c r="E2297" t="str" cm="1">
        <f t="array" ref="E2297">_xlfn.IFS(D2297="","",D2297="SI",4,D2297="NO",1)</f>
        <v/>
      </c>
      <c r="F2297" t="str" cm="1">
        <f t="array" ref="F2297">_xlfn.IFS('Paraclinicos '!B2232="","",'Paraclinicos '!B2232&gt;1,1,'Paraclinicos '!B2232&lt;=1,3)</f>
        <v/>
      </c>
      <c r="G2297" t="str" cm="1">
        <f t="array" ref="G2297">_xlfn.IFS('Paraclinicos '!D2232="","",AND('Paraclinicos '!D2232&gt;=250,'Paraclinicos '!D2232&lt;=500),2,'Paraclinicos '!D2232&gt;500,3,'Paraclinicos '!D2232&lt;250,1)</f>
        <v/>
      </c>
      <c r="H2297" s="50" t="str">
        <f t="shared" si="106"/>
        <v/>
      </c>
      <c r="I2297" t="str" cm="1">
        <f t="array" ref="I2297">_xlfn.IFS('Paraclinicos '!Q2232="","",'Paraclinicos '!Q2232&gt;=65,1,'Paraclinicos '!Q2232&lt;65,0)</f>
        <v/>
      </c>
      <c r="J2297" t="str" cm="1">
        <f t="array" ref="J2297">_xlfn.IFS('Paraclinicos '!I2232="","",'Paraclinicos '!I2232&gt;7,1,'Paraclinicos '!I2232&lt;=7,0)</f>
        <v/>
      </c>
      <c r="K2297" t="str" cm="1">
        <f t="array" ref="K2297">_xlfn.IFS('Paraclinicos '!W2232="","",'Paraclinicos '!W2232&lt;=8,1,'Paraclinicos '!W2232&gt;8,0)</f>
        <v/>
      </c>
      <c r="L2297" t="str" cm="1">
        <f t="array" ref="L2297">_xlfn.IFS('Paraclinicos '!S2232="","",'Paraclinicos '!S2232&gt;=30,1,'Paraclinicos '!S2232&lt;30,0)</f>
        <v/>
      </c>
      <c r="M2297" t="str" cm="1">
        <f t="array" ref="M2297">_xlfn.IFS(OR('Paraclinicos '!T2232="",'Paraclinicos '!U2232=""),"",OR('Paraclinicos '!T2232&lt;=90,'Paraclinicos '!U2232&lt;=60),1,OR('Paraclinicos '!T2232&gt;90,'Paraclinicos '!U2232&gt;60),0)</f>
        <v/>
      </c>
      <c r="N2297" s="45" t="str">
        <f t="shared" si="107"/>
        <v/>
      </c>
      <c r="O2297" t="str" cm="1">
        <f t="array" ref="O2297">_xlfn.IFS(OR('Paraclinicos '!M2232="",'Paraclinicos '!N2232="",'Paraclinicos '!N2232=0),"",'Paraclinicos '!M2232/'Paraclinicos '!N2232&lt;100,4,'Paraclinicos '!M2232/'Paraclinicos '!N2232&lt;200,3,'Paraclinicos '!M2232/'Paraclinicos '!N2232&lt;300,2,'Paraclinicos '!M2232/'Paraclinicos '!N2232&lt;400,1,'Paraclinicos '!M2232/'Paraclinicos '!N2232&gt;=400,0)</f>
        <v/>
      </c>
      <c r="P2297" t="str" cm="1">
        <f t="array" ref="P2297">_xlfn.IFS('Paraclinicos '!C2232="","",'Paraclinicos '!C2232&lt;20,4,'Paraclinicos '!C2232&lt;50,3,'Paraclinicos '!C2232&lt;100,2,'Paraclinicos '!C2232&lt;150,1,'Paraclinicos '!C2232&gt;150,0)</f>
        <v/>
      </c>
      <c r="Q2297" t="str" cm="1">
        <f t="array" ref="Q2297">_xlfn.IFS('Paraclinicos '!O2232="","",'Paraclinicos '!O2232&lt;1.2,0,'Paraclinicos '!O2232&lt;2,1,'Paraclinicos '!O2232&lt;3.5,2,'Paraclinicos '!O2232&lt;5,3,'Paraclinicos '!O2232&gt;5,4)</f>
        <v/>
      </c>
      <c r="R2297" t="str" cm="1">
        <f t="array" ref="R2297">_xlfn.IFS('Paraclinicos '!J2232="","",'Paraclinicos '!J2232&lt;1.2,0,'Paraclinicos '!J2232&lt;2,1,'Paraclinicos '!J2232&lt;6,2,'Paraclinicos '!J2232&lt;12,3,'Paraclinicos '!J2232&gt;=12,4)</f>
        <v/>
      </c>
      <c r="S2297" t="str" cm="1">
        <f t="array" ref="S2297">_xlfn.IFS('Paraclinicos '!Y2232="","",'Paraclinicos '!Y2232&lt;70,1,'Paraclinicos '!Y2232&gt;=70,0)</f>
        <v/>
      </c>
      <c r="T2297" t="str" cm="1">
        <f t="array" ref="T2297">_xlfn.IFS('Paraclinicos '!W2232="","",'Paraclinicos '!W2232&lt;6,4,'Paraclinicos '!W2232&lt;10,3,'Paraclinicos '!W2232&lt;13,2,'Paraclinicos '!W2232&lt;15,1,'Paraclinicos '!W2232=15,0)</f>
        <v/>
      </c>
      <c r="U2297" s="54" t="str">
        <f t="shared" si="105"/>
        <v/>
      </c>
      <c r="V2297" t="str" cm="1">
        <f t="array" ref="V2297">_xlfn.IFS('Paraclinicos '!S2232="","",OR('Paraclinicos '!S2232&lt;=8,'Paraclinicos '!S2232&gt;=25),3,'Paraclinicos '!S2232&lt;12,1,'Paraclinicos '!S2232&lt;21,0,'Paraclinicos '!S2232&lt;25,2)</f>
        <v/>
      </c>
      <c r="W2297" t="str">
        <f>IFERROR(IF(INDEX('BD Demog para scores enalazar'!Y$2:'BD Demog para scores enalazar'!Y$3000,MATCH(Formulas!A2297,'BD Demog para scores enalazar'!A$2:'BD Demog para scores enalazar'!A$3000,0))=1,"SI","NO"),"")</f>
        <v/>
      </c>
      <c r="X2297" s="9" t="str">
        <f>IFERROR(IF(INDEX('BD Demog para scores enalazar'!AJ$2:'BD Demog para scores enalazar'!AJ$3000,MATCH(Formulas!A2297,'BD Demog para scores enalazar'!A$2:'BD Demog para scores enalazar'!A$3000,0))=1,"SI","NO"),"")</f>
        <v/>
      </c>
      <c r="Y2297" t="str" cm="1">
        <f t="array" ref="Y2297">IF(AND(W2297="NO",X2297="NO"),_xlfn.IFS('Paraclinicos '!K2232&lt;=91,3,'Paraclinicos '!K2232&lt;94,2,'Paraclinicos '!K2232&lt;96,1,'Paraclinicos '!K2232&gt;=96,0),"")</f>
        <v/>
      </c>
      <c r="Z2297" t="str" cm="1">
        <f t="array" ref="Z2297">IF(OR(W2297="SI",X2297="SI"),_xlfn.IFS(OR(AND('Paraclinicos '!K2233&lt;=83),AND('Paraclinicos '!K2233&gt;=97,AA2297=2)),3,OR(AND('Paraclinicos '!K2233&lt;=86),AND('Paraclinicos '!K2233&gt;=94,AA2297=2)),2,OR(AND('Paraclinicos '!K2233&lt;=88),AND('Paraclinicos '!K2233&gt;=92,AA2297=2)),1,OR(AND('Paraclinicos '!K2233&gt;=88,'Paraclinicos '!K2233&lt;=92),AND('Paraclinicos '!K2233&gt;=93,AA2297=0)),0),"")</f>
        <v/>
      </c>
      <c r="AA2297" t="str" cm="1">
        <f t="array" ref="AA2297">_xlfn.IFS('Paraclinicos '!E2232="","",'Paraclinicos '!E2232="Oxigeno",2,'Paraclinicos '!E2232="Aire",0)</f>
        <v/>
      </c>
    </row>
    <row r="2298" spans="1:27" x14ac:dyDescent="0.25">
      <c r="A2298">
        <f>'Paraclinicos '!A2233</f>
        <v>0</v>
      </c>
      <c r="B2298" s="3">
        <f>'Paraclinicos '!R2233</f>
        <v>0</v>
      </c>
      <c r="C2298" t="str" cm="1">
        <f t="array" ref="C2298">_xlfn.IFS('Paraclinicos '!Q2233="","",'Paraclinicos '!Q2233&gt;60,3,'Paraclinicos '!Q2233&lt;=60,1)</f>
        <v/>
      </c>
      <c r="D2298" t="str">
        <f>IFERROR(IF(INDEX('BD Demog para scores enalazar'!BC$2:BC$3000,MATCH(Formulas!A2298,'BD Demog para scores enalazar'!A$2:A$3000,0))=0,"SI","NO"),"")</f>
        <v/>
      </c>
      <c r="E2298" t="str" cm="1">
        <f t="array" ref="E2298">_xlfn.IFS(D2298="","",D2298="SI",4,D2298="NO",1)</f>
        <v/>
      </c>
      <c r="F2298" t="str" cm="1">
        <f t="array" ref="F2298">_xlfn.IFS('Paraclinicos '!B2233="","",'Paraclinicos '!B2233&gt;1,1,'Paraclinicos '!B2233&lt;=1,3)</f>
        <v/>
      </c>
      <c r="G2298" t="str" cm="1">
        <f t="array" ref="G2298">_xlfn.IFS('Paraclinicos '!D2233="","",AND('Paraclinicos '!D2233&gt;=250,'Paraclinicos '!D2233&lt;=500),2,'Paraclinicos '!D2233&gt;500,3,'Paraclinicos '!D2233&lt;250,1)</f>
        <v/>
      </c>
      <c r="H2298" s="50" t="str">
        <f t="shared" si="106"/>
        <v/>
      </c>
      <c r="I2298" t="str" cm="1">
        <f t="array" ref="I2298">_xlfn.IFS('Paraclinicos '!Q2233="","",'Paraclinicos '!Q2233&gt;=65,1,'Paraclinicos '!Q2233&lt;65,0)</f>
        <v/>
      </c>
      <c r="J2298" t="str" cm="1">
        <f t="array" ref="J2298">_xlfn.IFS('Paraclinicos '!I2233="","",'Paraclinicos '!I2233&gt;7,1,'Paraclinicos '!I2233&lt;=7,0)</f>
        <v/>
      </c>
      <c r="K2298" t="str" cm="1">
        <f t="array" ref="K2298">_xlfn.IFS('Paraclinicos '!W2233="","",'Paraclinicos '!W2233&lt;=8,1,'Paraclinicos '!W2233&gt;8,0)</f>
        <v/>
      </c>
      <c r="L2298" t="str" cm="1">
        <f t="array" ref="L2298">_xlfn.IFS('Paraclinicos '!S2233="","",'Paraclinicos '!S2233&gt;=30,1,'Paraclinicos '!S2233&lt;30,0)</f>
        <v/>
      </c>
      <c r="M2298" t="str" cm="1">
        <f t="array" ref="M2298">_xlfn.IFS(OR('Paraclinicos '!T2233="",'Paraclinicos '!U2233=""),"",OR('Paraclinicos '!T2233&lt;=90,'Paraclinicos '!U2233&lt;=60),1,OR('Paraclinicos '!T2233&gt;90,'Paraclinicos '!U2233&gt;60),0)</f>
        <v/>
      </c>
      <c r="N2298" s="45" t="str">
        <f t="shared" si="107"/>
        <v/>
      </c>
      <c r="O2298" t="str" cm="1">
        <f t="array" ref="O2298">_xlfn.IFS(OR('Paraclinicos '!M2233="",'Paraclinicos '!N2233="",'Paraclinicos '!N2233=0),"",'Paraclinicos '!M2233/'Paraclinicos '!N2233&lt;100,4,'Paraclinicos '!M2233/'Paraclinicos '!N2233&lt;200,3,'Paraclinicos '!M2233/'Paraclinicos '!N2233&lt;300,2,'Paraclinicos '!M2233/'Paraclinicos '!N2233&lt;400,1,'Paraclinicos '!M2233/'Paraclinicos '!N2233&gt;=400,0)</f>
        <v/>
      </c>
      <c r="P2298" t="str" cm="1">
        <f t="array" ref="P2298">_xlfn.IFS('Paraclinicos '!C2233="","",'Paraclinicos '!C2233&lt;20,4,'Paraclinicos '!C2233&lt;50,3,'Paraclinicos '!C2233&lt;100,2,'Paraclinicos '!C2233&lt;150,1,'Paraclinicos '!C2233&gt;150,0)</f>
        <v/>
      </c>
      <c r="Q2298" t="str" cm="1">
        <f t="array" ref="Q2298">_xlfn.IFS('Paraclinicos '!O2233="","",'Paraclinicos '!O2233&lt;1.2,0,'Paraclinicos '!O2233&lt;2,1,'Paraclinicos '!O2233&lt;3.5,2,'Paraclinicos '!O2233&lt;5,3,'Paraclinicos '!O2233&gt;5,4)</f>
        <v/>
      </c>
      <c r="R2298" t="str" cm="1">
        <f t="array" ref="R2298">_xlfn.IFS('Paraclinicos '!J2233="","",'Paraclinicos '!J2233&lt;1.2,0,'Paraclinicos '!J2233&lt;2,1,'Paraclinicos '!J2233&lt;6,2,'Paraclinicos '!J2233&lt;12,3,'Paraclinicos '!J2233&gt;=12,4)</f>
        <v/>
      </c>
      <c r="S2298" t="str" cm="1">
        <f t="array" ref="S2298">_xlfn.IFS('Paraclinicos '!Y2233="","",'Paraclinicos '!Y2233&lt;70,1,'Paraclinicos '!Y2233&gt;=70,0)</f>
        <v/>
      </c>
      <c r="T2298" t="str" cm="1">
        <f t="array" ref="T2298">_xlfn.IFS('Paraclinicos '!W2233="","",'Paraclinicos '!W2233&lt;6,4,'Paraclinicos '!W2233&lt;10,3,'Paraclinicos '!W2233&lt;13,2,'Paraclinicos '!W2233&lt;15,1,'Paraclinicos '!W2233=15,0)</f>
        <v/>
      </c>
      <c r="U2298" s="54" t="str">
        <f t="shared" si="105"/>
        <v/>
      </c>
      <c r="V2298" t="str" cm="1">
        <f t="array" ref="V2298">_xlfn.IFS('Paraclinicos '!S2233="","",OR('Paraclinicos '!S2233&lt;=8,'Paraclinicos '!S2233&gt;=25),3,'Paraclinicos '!S2233&lt;12,1,'Paraclinicos '!S2233&lt;21,0,'Paraclinicos '!S2233&lt;25,2)</f>
        <v/>
      </c>
      <c r="W2298" t="str">
        <f>IFERROR(IF(INDEX('BD Demog para scores enalazar'!Y$2:'BD Demog para scores enalazar'!Y$3000,MATCH(Formulas!A2298,'BD Demog para scores enalazar'!A$2:'BD Demog para scores enalazar'!A$3000,0))=1,"SI","NO"),"")</f>
        <v/>
      </c>
      <c r="X2298" s="9" t="str">
        <f>IFERROR(IF(INDEX('BD Demog para scores enalazar'!AJ$2:'BD Demog para scores enalazar'!AJ$3000,MATCH(Formulas!A2298,'BD Demog para scores enalazar'!A$2:'BD Demog para scores enalazar'!A$3000,0))=1,"SI","NO"),"")</f>
        <v/>
      </c>
      <c r="Y2298" t="str" cm="1">
        <f t="array" ref="Y2298">IF(AND(W2298="NO",X2298="NO"),_xlfn.IFS('Paraclinicos '!K2233&lt;=91,3,'Paraclinicos '!K2233&lt;94,2,'Paraclinicos '!K2233&lt;96,1,'Paraclinicos '!K2233&gt;=96,0),"")</f>
        <v/>
      </c>
      <c r="Z2298" t="str" cm="1">
        <f t="array" ref="Z2298">IF(OR(W2298="SI",X2298="SI"),_xlfn.IFS(OR(AND('Paraclinicos '!K2234&lt;=83),AND('Paraclinicos '!K2234&gt;=97,AA2298=2)),3,OR(AND('Paraclinicos '!K2234&lt;=86),AND('Paraclinicos '!K2234&gt;=94,AA2298=2)),2,OR(AND('Paraclinicos '!K2234&lt;=88),AND('Paraclinicos '!K2234&gt;=92,AA2298=2)),1,OR(AND('Paraclinicos '!K2234&gt;=88,'Paraclinicos '!K2234&lt;=92),AND('Paraclinicos '!K2234&gt;=93,AA2298=0)),0),"")</f>
        <v/>
      </c>
      <c r="AA2298" t="str" cm="1">
        <f t="array" ref="AA2298">_xlfn.IFS('Paraclinicos '!E2233="","",'Paraclinicos '!E2233="Oxigeno",2,'Paraclinicos '!E2233="Aire",0)</f>
        <v/>
      </c>
    </row>
    <row r="2299" spans="1:27" x14ac:dyDescent="0.25">
      <c r="A2299">
        <f>'Paraclinicos '!A2234</f>
        <v>0</v>
      </c>
      <c r="B2299" s="3">
        <f>'Paraclinicos '!R2234</f>
        <v>0</v>
      </c>
      <c r="C2299" t="str" cm="1">
        <f t="array" ref="C2299">_xlfn.IFS('Paraclinicos '!Q2234="","",'Paraclinicos '!Q2234&gt;60,3,'Paraclinicos '!Q2234&lt;=60,1)</f>
        <v/>
      </c>
      <c r="D2299" t="str">
        <f>IFERROR(IF(INDEX('BD Demog para scores enalazar'!BC$2:BC$3000,MATCH(Formulas!A2299,'BD Demog para scores enalazar'!A$2:A$3000,0))=0,"SI","NO"),"")</f>
        <v/>
      </c>
      <c r="E2299" t="str" cm="1">
        <f t="array" ref="E2299">_xlfn.IFS(D2299="","",D2299="SI",4,D2299="NO",1)</f>
        <v/>
      </c>
      <c r="F2299" t="str" cm="1">
        <f t="array" ref="F2299">_xlfn.IFS('Paraclinicos '!B2234="","",'Paraclinicos '!B2234&gt;1,1,'Paraclinicos '!B2234&lt;=1,3)</f>
        <v/>
      </c>
      <c r="G2299" t="str" cm="1">
        <f t="array" ref="G2299">_xlfn.IFS('Paraclinicos '!D2234="","",AND('Paraclinicos '!D2234&gt;=250,'Paraclinicos '!D2234&lt;=500),2,'Paraclinicos '!D2234&gt;500,3,'Paraclinicos '!D2234&lt;250,1)</f>
        <v/>
      </c>
      <c r="H2299" s="50" t="str">
        <f t="shared" si="106"/>
        <v/>
      </c>
      <c r="I2299" t="str" cm="1">
        <f t="array" ref="I2299">_xlfn.IFS('Paraclinicos '!Q2234="","",'Paraclinicos '!Q2234&gt;=65,1,'Paraclinicos '!Q2234&lt;65,0)</f>
        <v/>
      </c>
      <c r="J2299" t="str" cm="1">
        <f t="array" ref="J2299">_xlfn.IFS('Paraclinicos '!I2234="","",'Paraclinicos '!I2234&gt;7,1,'Paraclinicos '!I2234&lt;=7,0)</f>
        <v/>
      </c>
      <c r="K2299" t="str" cm="1">
        <f t="array" ref="K2299">_xlfn.IFS('Paraclinicos '!W2234="","",'Paraclinicos '!W2234&lt;=8,1,'Paraclinicos '!W2234&gt;8,0)</f>
        <v/>
      </c>
      <c r="L2299" t="str" cm="1">
        <f t="array" ref="L2299">_xlfn.IFS('Paraclinicos '!S2234="","",'Paraclinicos '!S2234&gt;=30,1,'Paraclinicos '!S2234&lt;30,0)</f>
        <v/>
      </c>
      <c r="M2299" t="str" cm="1">
        <f t="array" ref="M2299">_xlfn.IFS(OR('Paraclinicos '!T2234="",'Paraclinicos '!U2234=""),"",OR('Paraclinicos '!T2234&lt;=90,'Paraclinicos '!U2234&lt;=60),1,OR('Paraclinicos '!T2234&gt;90,'Paraclinicos '!U2234&gt;60),0)</f>
        <v/>
      </c>
      <c r="N2299" s="45" t="str">
        <f t="shared" si="107"/>
        <v/>
      </c>
      <c r="O2299" t="str" cm="1">
        <f t="array" ref="O2299">_xlfn.IFS(OR('Paraclinicos '!M2234="",'Paraclinicos '!N2234="",'Paraclinicos '!N2234=0),"",'Paraclinicos '!M2234/'Paraclinicos '!N2234&lt;100,4,'Paraclinicos '!M2234/'Paraclinicos '!N2234&lt;200,3,'Paraclinicos '!M2234/'Paraclinicos '!N2234&lt;300,2,'Paraclinicos '!M2234/'Paraclinicos '!N2234&lt;400,1,'Paraclinicos '!M2234/'Paraclinicos '!N2234&gt;=400,0)</f>
        <v/>
      </c>
      <c r="P2299" t="str" cm="1">
        <f t="array" ref="P2299">_xlfn.IFS('Paraclinicos '!C2234="","",'Paraclinicos '!C2234&lt;20,4,'Paraclinicos '!C2234&lt;50,3,'Paraclinicos '!C2234&lt;100,2,'Paraclinicos '!C2234&lt;150,1,'Paraclinicos '!C2234&gt;150,0)</f>
        <v/>
      </c>
      <c r="Q2299" t="str" cm="1">
        <f t="array" ref="Q2299">_xlfn.IFS('Paraclinicos '!O2234="","",'Paraclinicos '!O2234&lt;1.2,0,'Paraclinicos '!O2234&lt;2,1,'Paraclinicos '!O2234&lt;3.5,2,'Paraclinicos '!O2234&lt;5,3,'Paraclinicos '!O2234&gt;5,4)</f>
        <v/>
      </c>
      <c r="R2299" t="str" cm="1">
        <f t="array" ref="R2299">_xlfn.IFS('Paraclinicos '!J2234="","",'Paraclinicos '!J2234&lt;1.2,0,'Paraclinicos '!J2234&lt;2,1,'Paraclinicos '!J2234&lt;6,2,'Paraclinicos '!J2234&lt;12,3,'Paraclinicos '!J2234&gt;=12,4)</f>
        <v/>
      </c>
      <c r="S2299" t="str" cm="1">
        <f t="array" ref="S2299">_xlfn.IFS('Paraclinicos '!Y2234="","",'Paraclinicos '!Y2234&lt;70,1,'Paraclinicos '!Y2234&gt;=70,0)</f>
        <v/>
      </c>
      <c r="T2299" t="str" cm="1">
        <f t="array" ref="T2299">_xlfn.IFS('Paraclinicos '!W2234="","",'Paraclinicos '!W2234&lt;6,4,'Paraclinicos '!W2234&lt;10,3,'Paraclinicos '!W2234&lt;13,2,'Paraclinicos '!W2234&lt;15,1,'Paraclinicos '!W2234=15,0)</f>
        <v/>
      </c>
      <c r="U2299" s="54" t="str">
        <f t="shared" si="105"/>
        <v/>
      </c>
      <c r="V2299" t="str" cm="1">
        <f t="array" ref="V2299">_xlfn.IFS('Paraclinicos '!S2234="","",OR('Paraclinicos '!S2234&lt;=8,'Paraclinicos '!S2234&gt;=25),3,'Paraclinicos '!S2234&lt;12,1,'Paraclinicos '!S2234&lt;21,0,'Paraclinicos '!S2234&lt;25,2)</f>
        <v/>
      </c>
      <c r="W2299" t="str">
        <f>IFERROR(IF(INDEX('BD Demog para scores enalazar'!Y$2:'BD Demog para scores enalazar'!Y$3000,MATCH(Formulas!A2299,'BD Demog para scores enalazar'!A$2:'BD Demog para scores enalazar'!A$3000,0))=1,"SI","NO"),"")</f>
        <v/>
      </c>
      <c r="X2299" s="9" t="str">
        <f>IFERROR(IF(INDEX('BD Demog para scores enalazar'!AJ$2:'BD Demog para scores enalazar'!AJ$3000,MATCH(Formulas!A2299,'BD Demog para scores enalazar'!A$2:'BD Demog para scores enalazar'!A$3000,0))=1,"SI","NO"),"")</f>
        <v/>
      </c>
      <c r="Y2299" t="str" cm="1">
        <f t="array" ref="Y2299">IF(AND(W2299="NO",X2299="NO"),_xlfn.IFS('Paraclinicos '!K2234&lt;=91,3,'Paraclinicos '!K2234&lt;94,2,'Paraclinicos '!K2234&lt;96,1,'Paraclinicos '!K2234&gt;=96,0),"")</f>
        <v/>
      </c>
      <c r="Z2299" t="str" cm="1">
        <f t="array" ref="Z2299">IF(OR(W2299="SI",X2299="SI"),_xlfn.IFS(OR(AND('Paraclinicos '!K2235&lt;=83),AND('Paraclinicos '!K2235&gt;=97,AA2299=2)),3,OR(AND('Paraclinicos '!K2235&lt;=86),AND('Paraclinicos '!K2235&gt;=94,AA2299=2)),2,OR(AND('Paraclinicos '!K2235&lt;=88),AND('Paraclinicos '!K2235&gt;=92,AA2299=2)),1,OR(AND('Paraclinicos '!K2235&gt;=88,'Paraclinicos '!K2235&lt;=92),AND('Paraclinicos '!K2235&gt;=93,AA2299=0)),0),"")</f>
        <v/>
      </c>
      <c r="AA2299" t="str" cm="1">
        <f t="array" ref="AA2299">_xlfn.IFS('Paraclinicos '!E2234="","",'Paraclinicos '!E2234="Oxigeno",2,'Paraclinicos '!E2234="Aire",0)</f>
        <v/>
      </c>
    </row>
    <row r="2300" spans="1:27" x14ac:dyDescent="0.25">
      <c r="A2300">
        <f>'Paraclinicos '!A2235</f>
        <v>0</v>
      </c>
      <c r="B2300" s="3">
        <f>'Paraclinicos '!R2235</f>
        <v>0</v>
      </c>
      <c r="C2300" t="str" cm="1">
        <f t="array" ref="C2300">_xlfn.IFS('Paraclinicos '!Q2235="","",'Paraclinicos '!Q2235&gt;60,3,'Paraclinicos '!Q2235&lt;=60,1)</f>
        <v/>
      </c>
      <c r="D2300" t="str">
        <f>IFERROR(IF(INDEX('BD Demog para scores enalazar'!BC$2:BC$3000,MATCH(Formulas!A2300,'BD Demog para scores enalazar'!A$2:A$3000,0))=0,"SI","NO"),"")</f>
        <v/>
      </c>
      <c r="E2300" t="str" cm="1">
        <f t="array" ref="E2300">_xlfn.IFS(D2300="","",D2300="SI",4,D2300="NO",1)</f>
        <v/>
      </c>
      <c r="F2300" t="str" cm="1">
        <f t="array" ref="F2300">_xlfn.IFS('Paraclinicos '!B2235="","",'Paraclinicos '!B2235&gt;1,1,'Paraclinicos '!B2235&lt;=1,3)</f>
        <v/>
      </c>
      <c r="G2300" t="str" cm="1">
        <f t="array" ref="G2300">_xlfn.IFS('Paraclinicos '!D2235="","",AND('Paraclinicos '!D2235&gt;=250,'Paraclinicos '!D2235&lt;=500),2,'Paraclinicos '!D2235&gt;500,3,'Paraclinicos '!D2235&lt;250,1)</f>
        <v/>
      </c>
      <c r="H2300" s="50" t="str">
        <f t="shared" si="106"/>
        <v/>
      </c>
      <c r="I2300" t="str" cm="1">
        <f t="array" ref="I2300">_xlfn.IFS('Paraclinicos '!Q2235="","",'Paraclinicos '!Q2235&gt;=65,1,'Paraclinicos '!Q2235&lt;65,0)</f>
        <v/>
      </c>
      <c r="J2300" t="str" cm="1">
        <f t="array" ref="J2300">_xlfn.IFS('Paraclinicos '!I2235="","",'Paraclinicos '!I2235&gt;7,1,'Paraclinicos '!I2235&lt;=7,0)</f>
        <v/>
      </c>
      <c r="K2300" t="str" cm="1">
        <f t="array" ref="K2300">_xlfn.IFS('Paraclinicos '!W2235="","",'Paraclinicos '!W2235&lt;=8,1,'Paraclinicos '!W2235&gt;8,0)</f>
        <v/>
      </c>
      <c r="L2300" t="str" cm="1">
        <f t="array" ref="L2300">_xlfn.IFS('Paraclinicos '!S2235="","",'Paraclinicos '!S2235&gt;=30,1,'Paraclinicos '!S2235&lt;30,0)</f>
        <v/>
      </c>
      <c r="M2300" t="str" cm="1">
        <f t="array" ref="M2300">_xlfn.IFS(OR('Paraclinicos '!T2235="",'Paraclinicos '!U2235=""),"",OR('Paraclinicos '!T2235&lt;=90,'Paraclinicos '!U2235&lt;=60),1,OR('Paraclinicos '!T2235&gt;90,'Paraclinicos '!U2235&gt;60),0)</f>
        <v/>
      </c>
      <c r="N2300" s="45" t="str">
        <f t="shared" si="107"/>
        <v/>
      </c>
      <c r="O2300" t="str" cm="1">
        <f t="array" ref="O2300">_xlfn.IFS(OR('Paraclinicos '!M2235="",'Paraclinicos '!N2235="",'Paraclinicos '!N2235=0),"",'Paraclinicos '!M2235/'Paraclinicos '!N2235&lt;100,4,'Paraclinicos '!M2235/'Paraclinicos '!N2235&lt;200,3,'Paraclinicos '!M2235/'Paraclinicos '!N2235&lt;300,2,'Paraclinicos '!M2235/'Paraclinicos '!N2235&lt;400,1,'Paraclinicos '!M2235/'Paraclinicos '!N2235&gt;=400,0)</f>
        <v/>
      </c>
      <c r="P2300" t="str" cm="1">
        <f t="array" ref="P2300">_xlfn.IFS('Paraclinicos '!C2235="","",'Paraclinicos '!C2235&lt;20,4,'Paraclinicos '!C2235&lt;50,3,'Paraclinicos '!C2235&lt;100,2,'Paraclinicos '!C2235&lt;150,1,'Paraclinicos '!C2235&gt;150,0)</f>
        <v/>
      </c>
      <c r="Q2300" t="str" cm="1">
        <f t="array" ref="Q2300">_xlfn.IFS('Paraclinicos '!O2235="","",'Paraclinicos '!O2235&lt;1.2,0,'Paraclinicos '!O2235&lt;2,1,'Paraclinicos '!O2235&lt;3.5,2,'Paraclinicos '!O2235&lt;5,3,'Paraclinicos '!O2235&gt;5,4)</f>
        <v/>
      </c>
      <c r="R2300" t="str" cm="1">
        <f t="array" ref="R2300">_xlfn.IFS('Paraclinicos '!J2235="","",'Paraclinicos '!J2235&lt;1.2,0,'Paraclinicos '!J2235&lt;2,1,'Paraclinicos '!J2235&lt;6,2,'Paraclinicos '!J2235&lt;12,3,'Paraclinicos '!J2235&gt;=12,4)</f>
        <v/>
      </c>
      <c r="S2300" t="str" cm="1">
        <f t="array" ref="S2300">_xlfn.IFS('Paraclinicos '!Y2235="","",'Paraclinicos '!Y2235&lt;70,1,'Paraclinicos '!Y2235&gt;=70,0)</f>
        <v/>
      </c>
      <c r="T2300" t="str" cm="1">
        <f t="array" ref="T2300">_xlfn.IFS('Paraclinicos '!W2235="","",'Paraclinicos '!W2235&lt;6,4,'Paraclinicos '!W2235&lt;10,3,'Paraclinicos '!W2235&lt;13,2,'Paraclinicos '!W2235&lt;15,1,'Paraclinicos '!W2235=15,0)</f>
        <v/>
      </c>
      <c r="U2300" s="54" t="str">
        <f t="shared" si="105"/>
        <v/>
      </c>
      <c r="V2300" t="str" cm="1">
        <f t="array" ref="V2300">_xlfn.IFS('Paraclinicos '!S2235="","",OR('Paraclinicos '!S2235&lt;=8,'Paraclinicos '!S2235&gt;=25),3,'Paraclinicos '!S2235&lt;12,1,'Paraclinicos '!S2235&lt;21,0,'Paraclinicos '!S2235&lt;25,2)</f>
        <v/>
      </c>
      <c r="W2300" t="str">
        <f>IFERROR(IF(INDEX('BD Demog para scores enalazar'!Y$2:'BD Demog para scores enalazar'!Y$3000,MATCH(Formulas!A2300,'BD Demog para scores enalazar'!A$2:'BD Demog para scores enalazar'!A$3000,0))=1,"SI","NO"),"")</f>
        <v/>
      </c>
      <c r="X2300" s="9" t="str">
        <f>IFERROR(IF(INDEX('BD Demog para scores enalazar'!AJ$2:'BD Demog para scores enalazar'!AJ$3000,MATCH(Formulas!A2300,'BD Demog para scores enalazar'!A$2:'BD Demog para scores enalazar'!A$3000,0))=1,"SI","NO"),"")</f>
        <v/>
      </c>
      <c r="Y2300" t="str" cm="1">
        <f t="array" ref="Y2300">IF(AND(W2300="NO",X2300="NO"),_xlfn.IFS('Paraclinicos '!K2235&lt;=91,3,'Paraclinicos '!K2235&lt;94,2,'Paraclinicos '!K2235&lt;96,1,'Paraclinicos '!K2235&gt;=96,0),"")</f>
        <v/>
      </c>
      <c r="Z2300" t="str" cm="1">
        <f t="array" ref="Z2300">IF(OR(W2300="SI",X2300="SI"),_xlfn.IFS(OR(AND('Paraclinicos '!K2236&lt;=83),AND('Paraclinicos '!K2236&gt;=97,AA2300=2)),3,OR(AND('Paraclinicos '!K2236&lt;=86),AND('Paraclinicos '!K2236&gt;=94,AA2300=2)),2,OR(AND('Paraclinicos '!K2236&lt;=88),AND('Paraclinicos '!K2236&gt;=92,AA2300=2)),1,OR(AND('Paraclinicos '!K2236&gt;=88,'Paraclinicos '!K2236&lt;=92),AND('Paraclinicos '!K2236&gt;=93,AA2300=0)),0),"")</f>
        <v/>
      </c>
      <c r="AA2300" t="str" cm="1">
        <f t="array" ref="AA2300">_xlfn.IFS('Paraclinicos '!E2235="","",'Paraclinicos '!E2235="Oxigeno",2,'Paraclinicos '!E2235="Aire",0)</f>
        <v/>
      </c>
    </row>
    <row r="2301" spans="1:27" x14ac:dyDescent="0.25">
      <c r="A2301">
        <f>'Paraclinicos '!A2236</f>
        <v>0</v>
      </c>
      <c r="B2301" s="3">
        <f>'Paraclinicos '!R2236</f>
        <v>0</v>
      </c>
      <c r="C2301" t="str" cm="1">
        <f t="array" ref="C2301">_xlfn.IFS('Paraclinicos '!Q2236="","",'Paraclinicos '!Q2236&gt;60,3,'Paraclinicos '!Q2236&lt;=60,1)</f>
        <v/>
      </c>
      <c r="D2301" t="str">
        <f>IFERROR(IF(INDEX('BD Demog para scores enalazar'!BC$2:BC$3000,MATCH(Formulas!A2301,'BD Demog para scores enalazar'!A$2:A$3000,0))=0,"SI","NO"),"")</f>
        <v/>
      </c>
      <c r="E2301" t="str" cm="1">
        <f t="array" ref="E2301">_xlfn.IFS(D2301="","",D2301="SI",4,D2301="NO",1)</f>
        <v/>
      </c>
      <c r="F2301" t="str" cm="1">
        <f t="array" ref="F2301">_xlfn.IFS('Paraclinicos '!B2236="","",'Paraclinicos '!B2236&gt;1,1,'Paraclinicos '!B2236&lt;=1,3)</f>
        <v/>
      </c>
      <c r="G2301" t="str" cm="1">
        <f t="array" ref="G2301">_xlfn.IFS('Paraclinicos '!D2236="","",AND('Paraclinicos '!D2236&gt;=250,'Paraclinicos '!D2236&lt;=500),2,'Paraclinicos '!D2236&gt;500,3,'Paraclinicos '!D2236&lt;250,1)</f>
        <v/>
      </c>
      <c r="H2301" s="50" t="str">
        <f t="shared" si="106"/>
        <v/>
      </c>
      <c r="I2301" t="str" cm="1">
        <f t="array" ref="I2301">_xlfn.IFS('Paraclinicos '!Q2236="","",'Paraclinicos '!Q2236&gt;=65,1,'Paraclinicos '!Q2236&lt;65,0)</f>
        <v/>
      </c>
      <c r="J2301" t="str" cm="1">
        <f t="array" ref="J2301">_xlfn.IFS('Paraclinicos '!I2236="","",'Paraclinicos '!I2236&gt;7,1,'Paraclinicos '!I2236&lt;=7,0)</f>
        <v/>
      </c>
      <c r="K2301" t="str" cm="1">
        <f t="array" ref="K2301">_xlfn.IFS('Paraclinicos '!W2236="","",'Paraclinicos '!W2236&lt;=8,1,'Paraclinicos '!W2236&gt;8,0)</f>
        <v/>
      </c>
      <c r="L2301" t="str" cm="1">
        <f t="array" ref="L2301">_xlfn.IFS('Paraclinicos '!S2236="","",'Paraclinicos '!S2236&gt;=30,1,'Paraclinicos '!S2236&lt;30,0)</f>
        <v/>
      </c>
      <c r="M2301" t="str" cm="1">
        <f t="array" ref="M2301">_xlfn.IFS(OR('Paraclinicos '!T2236="",'Paraclinicos '!U2236=""),"",OR('Paraclinicos '!T2236&lt;=90,'Paraclinicos '!U2236&lt;=60),1,OR('Paraclinicos '!T2236&gt;90,'Paraclinicos '!U2236&gt;60),0)</f>
        <v/>
      </c>
      <c r="N2301" s="45" t="str">
        <f t="shared" si="107"/>
        <v/>
      </c>
      <c r="O2301" t="str" cm="1">
        <f t="array" ref="O2301">_xlfn.IFS(OR('Paraclinicos '!M2236="",'Paraclinicos '!N2236="",'Paraclinicos '!N2236=0),"",'Paraclinicos '!M2236/'Paraclinicos '!N2236&lt;100,4,'Paraclinicos '!M2236/'Paraclinicos '!N2236&lt;200,3,'Paraclinicos '!M2236/'Paraclinicos '!N2236&lt;300,2,'Paraclinicos '!M2236/'Paraclinicos '!N2236&lt;400,1,'Paraclinicos '!M2236/'Paraclinicos '!N2236&gt;=400,0)</f>
        <v/>
      </c>
      <c r="P2301" t="str" cm="1">
        <f t="array" ref="P2301">_xlfn.IFS('Paraclinicos '!C2236="","",'Paraclinicos '!C2236&lt;20,4,'Paraclinicos '!C2236&lt;50,3,'Paraclinicos '!C2236&lt;100,2,'Paraclinicos '!C2236&lt;150,1,'Paraclinicos '!C2236&gt;150,0)</f>
        <v/>
      </c>
      <c r="Q2301" t="str" cm="1">
        <f t="array" ref="Q2301">_xlfn.IFS('Paraclinicos '!O2236="","",'Paraclinicos '!O2236&lt;1.2,0,'Paraclinicos '!O2236&lt;2,1,'Paraclinicos '!O2236&lt;3.5,2,'Paraclinicos '!O2236&lt;5,3,'Paraclinicos '!O2236&gt;5,4)</f>
        <v/>
      </c>
      <c r="R2301" t="str" cm="1">
        <f t="array" ref="R2301">_xlfn.IFS('Paraclinicos '!J2236="","",'Paraclinicos '!J2236&lt;1.2,0,'Paraclinicos '!J2236&lt;2,1,'Paraclinicos '!J2236&lt;6,2,'Paraclinicos '!J2236&lt;12,3,'Paraclinicos '!J2236&gt;=12,4)</f>
        <v/>
      </c>
      <c r="S2301" t="str" cm="1">
        <f t="array" ref="S2301">_xlfn.IFS('Paraclinicos '!Y2236="","",'Paraclinicos '!Y2236&lt;70,1,'Paraclinicos '!Y2236&gt;=70,0)</f>
        <v/>
      </c>
      <c r="T2301" t="str" cm="1">
        <f t="array" ref="T2301">_xlfn.IFS('Paraclinicos '!W2236="","",'Paraclinicos '!W2236&lt;6,4,'Paraclinicos '!W2236&lt;10,3,'Paraclinicos '!W2236&lt;13,2,'Paraclinicos '!W2236&lt;15,1,'Paraclinicos '!W2236=15,0)</f>
        <v/>
      </c>
      <c r="U2301" s="54" t="str">
        <f t="shared" si="105"/>
        <v/>
      </c>
      <c r="V2301" t="str" cm="1">
        <f t="array" ref="V2301">_xlfn.IFS('Paraclinicos '!S2236="","",OR('Paraclinicos '!S2236&lt;=8,'Paraclinicos '!S2236&gt;=25),3,'Paraclinicos '!S2236&lt;12,1,'Paraclinicos '!S2236&lt;21,0,'Paraclinicos '!S2236&lt;25,2)</f>
        <v/>
      </c>
      <c r="W2301" t="str">
        <f>IFERROR(IF(INDEX('BD Demog para scores enalazar'!Y$2:'BD Demog para scores enalazar'!Y$3000,MATCH(Formulas!A2301,'BD Demog para scores enalazar'!A$2:'BD Demog para scores enalazar'!A$3000,0))=1,"SI","NO"),"")</f>
        <v/>
      </c>
      <c r="X2301" s="9" t="str">
        <f>IFERROR(IF(INDEX('BD Demog para scores enalazar'!AJ$2:'BD Demog para scores enalazar'!AJ$3000,MATCH(Formulas!A2301,'BD Demog para scores enalazar'!A$2:'BD Demog para scores enalazar'!A$3000,0))=1,"SI","NO"),"")</f>
        <v/>
      </c>
      <c r="Y2301" t="str" cm="1">
        <f t="array" ref="Y2301">IF(AND(W2301="NO",X2301="NO"),_xlfn.IFS('Paraclinicos '!K2236&lt;=91,3,'Paraclinicos '!K2236&lt;94,2,'Paraclinicos '!K2236&lt;96,1,'Paraclinicos '!K2236&gt;=96,0),"")</f>
        <v/>
      </c>
      <c r="Z2301" t="str" cm="1">
        <f t="array" ref="Z2301">IF(OR(W2301="SI",X2301="SI"),_xlfn.IFS(OR(AND('Paraclinicos '!K2237&lt;=83),AND('Paraclinicos '!K2237&gt;=97,AA2301=2)),3,OR(AND('Paraclinicos '!K2237&lt;=86),AND('Paraclinicos '!K2237&gt;=94,AA2301=2)),2,OR(AND('Paraclinicos '!K2237&lt;=88),AND('Paraclinicos '!K2237&gt;=92,AA2301=2)),1,OR(AND('Paraclinicos '!K2237&gt;=88,'Paraclinicos '!K2237&lt;=92),AND('Paraclinicos '!K2237&gt;=93,AA2301=0)),0),"")</f>
        <v/>
      </c>
      <c r="AA2301" t="str" cm="1">
        <f t="array" ref="AA2301">_xlfn.IFS('Paraclinicos '!E2236="","",'Paraclinicos '!E2236="Oxigeno",2,'Paraclinicos '!E2236="Aire",0)</f>
        <v/>
      </c>
    </row>
    <row r="2302" spans="1:27" x14ac:dyDescent="0.25">
      <c r="A2302">
        <f>'Paraclinicos '!A2237</f>
        <v>0</v>
      </c>
      <c r="B2302" s="3">
        <f>'Paraclinicos '!R2237</f>
        <v>0</v>
      </c>
      <c r="C2302" t="str" cm="1">
        <f t="array" ref="C2302">_xlfn.IFS('Paraclinicos '!Q2237="","",'Paraclinicos '!Q2237&gt;60,3,'Paraclinicos '!Q2237&lt;=60,1)</f>
        <v/>
      </c>
      <c r="D2302" t="str">
        <f>IFERROR(IF(INDEX('BD Demog para scores enalazar'!BC$2:BC$3000,MATCH(Formulas!A2302,'BD Demog para scores enalazar'!A$2:A$3000,0))=0,"SI","NO"),"")</f>
        <v/>
      </c>
      <c r="E2302" t="str" cm="1">
        <f t="array" ref="E2302">_xlfn.IFS(D2302="","",D2302="SI",4,D2302="NO",1)</f>
        <v/>
      </c>
      <c r="F2302" t="str" cm="1">
        <f t="array" ref="F2302">_xlfn.IFS('Paraclinicos '!B2237="","",'Paraclinicos '!B2237&gt;1,1,'Paraclinicos '!B2237&lt;=1,3)</f>
        <v/>
      </c>
      <c r="G2302" t="str" cm="1">
        <f t="array" ref="G2302">_xlfn.IFS('Paraclinicos '!D2237="","",AND('Paraclinicos '!D2237&gt;=250,'Paraclinicos '!D2237&lt;=500),2,'Paraclinicos '!D2237&gt;500,3,'Paraclinicos '!D2237&lt;250,1)</f>
        <v/>
      </c>
      <c r="H2302" s="50" t="str">
        <f t="shared" si="106"/>
        <v/>
      </c>
      <c r="I2302" t="str" cm="1">
        <f t="array" ref="I2302">_xlfn.IFS('Paraclinicos '!Q2237="","",'Paraclinicos '!Q2237&gt;=65,1,'Paraclinicos '!Q2237&lt;65,0)</f>
        <v/>
      </c>
      <c r="J2302" t="str" cm="1">
        <f t="array" ref="J2302">_xlfn.IFS('Paraclinicos '!I2237="","",'Paraclinicos '!I2237&gt;7,1,'Paraclinicos '!I2237&lt;=7,0)</f>
        <v/>
      </c>
      <c r="K2302" t="str" cm="1">
        <f t="array" ref="K2302">_xlfn.IFS('Paraclinicos '!W2237="","",'Paraclinicos '!W2237&lt;=8,1,'Paraclinicos '!W2237&gt;8,0)</f>
        <v/>
      </c>
      <c r="L2302" t="str" cm="1">
        <f t="array" ref="L2302">_xlfn.IFS('Paraclinicos '!S2237="","",'Paraclinicos '!S2237&gt;=30,1,'Paraclinicos '!S2237&lt;30,0)</f>
        <v/>
      </c>
      <c r="M2302" t="str" cm="1">
        <f t="array" ref="M2302">_xlfn.IFS(OR('Paraclinicos '!T2237="",'Paraclinicos '!U2237=""),"",OR('Paraclinicos '!T2237&lt;=90,'Paraclinicos '!U2237&lt;=60),1,OR('Paraclinicos '!T2237&gt;90,'Paraclinicos '!U2237&gt;60),0)</f>
        <v/>
      </c>
      <c r="N2302" s="45" t="str">
        <f t="shared" si="107"/>
        <v/>
      </c>
      <c r="O2302" t="str" cm="1">
        <f t="array" ref="O2302">_xlfn.IFS(OR('Paraclinicos '!M2237="",'Paraclinicos '!N2237="",'Paraclinicos '!N2237=0),"",'Paraclinicos '!M2237/'Paraclinicos '!N2237&lt;100,4,'Paraclinicos '!M2237/'Paraclinicos '!N2237&lt;200,3,'Paraclinicos '!M2237/'Paraclinicos '!N2237&lt;300,2,'Paraclinicos '!M2237/'Paraclinicos '!N2237&lt;400,1,'Paraclinicos '!M2237/'Paraclinicos '!N2237&gt;=400,0)</f>
        <v/>
      </c>
      <c r="P2302" t="str" cm="1">
        <f t="array" ref="P2302">_xlfn.IFS('Paraclinicos '!C2237="","",'Paraclinicos '!C2237&lt;20,4,'Paraclinicos '!C2237&lt;50,3,'Paraclinicos '!C2237&lt;100,2,'Paraclinicos '!C2237&lt;150,1,'Paraclinicos '!C2237&gt;150,0)</f>
        <v/>
      </c>
      <c r="Q2302" t="str" cm="1">
        <f t="array" ref="Q2302">_xlfn.IFS('Paraclinicos '!O2237="","",'Paraclinicos '!O2237&lt;1.2,0,'Paraclinicos '!O2237&lt;2,1,'Paraclinicos '!O2237&lt;3.5,2,'Paraclinicos '!O2237&lt;5,3,'Paraclinicos '!O2237&gt;5,4)</f>
        <v/>
      </c>
      <c r="R2302" t="str" cm="1">
        <f t="array" ref="R2302">_xlfn.IFS('Paraclinicos '!J2237="","",'Paraclinicos '!J2237&lt;1.2,0,'Paraclinicos '!J2237&lt;2,1,'Paraclinicos '!J2237&lt;6,2,'Paraclinicos '!J2237&lt;12,3,'Paraclinicos '!J2237&gt;=12,4)</f>
        <v/>
      </c>
      <c r="S2302" t="str" cm="1">
        <f t="array" ref="S2302">_xlfn.IFS('Paraclinicos '!Y2237="","",'Paraclinicos '!Y2237&lt;70,1,'Paraclinicos '!Y2237&gt;=70,0)</f>
        <v/>
      </c>
      <c r="T2302" t="str" cm="1">
        <f t="array" ref="T2302">_xlfn.IFS('Paraclinicos '!W2237="","",'Paraclinicos '!W2237&lt;6,4,'Paraclinicos '!W2237&lt;10,3,'Paraclinicos '!W2237&lt;13,2,'Paraclinicos '!W2237&lt;15,1,'Paraclinicos '!W2237=15,0)</f>
        <v/>
      </c>
      <c r="U2302" s="54" t="str">
        <f t="shared" si="105"/>
        <v/>
      </c>
      <c r="V2302" t="str" cm="1">
        <f t="array" ref="V2302">_xlfn.IFS('Paraclinicos '!S2237="","",OR('Paraclinicos '!S2237&lt;=8,'Paraclinicos '!S2237&gt;=25),3,'Paraclinicos '!S2237&lt;12,1,'Paraclinicos '!S2237&lt;21,0,'Paraclinicos '!S2237&lt;25,2)</f>
        <v/>
      </c>
      <c r="W2302" t="str">
        <f>IFERROR(IF(INDEX('BD Demog para scores enalazar'!Y$2:'BD Demog para scores enalazar'!Y$3000,MATCH(Formulas!A2302,'BD Demog para scores enalazar'!A$2:'BD Demog para scores enalazar'!A$3000,0))=1,"SI","NO"),"")</f>
        <v/>
      </c>
      <c r="X2302" s="9" t="str">
        <f>IFERROR(IF(INDEX('BD Demog para scores enalazar'!AJ$2:'BD Demog para scores enalazar'!AJ$3000,MATCH(Formulas!A2302,'BD Demog para scores enalazar'!A$2:'BD Demog para scores enalazar'!A$3000,0))=1,"SI","NO"),"")</f>
        <v/>
      </c>
      <c r="Y2302" t="str" cm="1">
        <f t="array" ref="Y2302">IF(AND(W2302="NO",X2302="NO"),_xlfn.IFS('Paraclinicos '!K2237&lt;=91,3,'Paraclinicos '!K2237&lt;94,2,'Paraclinicos '!K2237&lt;96,1,'Paraclinicos '!K2237&gt;=96,0),"")</f>
        <v/>
      </c>
      <c r="Z2302" t="str" cm="1">
        <f t="array" ref="Z2302">IF(OR(W2302="SI",X2302="SI"),_xlfn.IFS(OR(AND('Paraclinicos '!K2238&lt;=83),AND('Paraclinicos '!K2238&gt;=97,AA2302=2)),3,OR(AND('Paraclinicos '!K2238&lt;=86),AND('Paraclinicos '!K2238&gt;=94,AA2302=2)),2,OR(AND('Paraclinicos '!K2238&lt;=88),AND('Paraclinicos '!K2238&gt;=92,AA2302=2)),1,OR(AND('Paraclinicos '!K2238&gt;=88,'Paraclinicos '!K2238&lt;=92),AND('Paraclinicos '!K2238&gt;=93,AA2302=0)),0),"")</f>
        <v/>
      </c>
      <c r="AA2302" t="str" cm="1">
        <f t="array" ref="AA2302">_xlfn.IFS('Paraclinicos '!E2237="","",'Paraclinicos '!E2237="Oxigeno",2,'Paraclinicos '!E2237="Aire",0)</f>
        <v/>
      </c>
    </row>
    <row r="2303" spans="1:27" x14ac:dyDescent="0.25">
      <c r="A2303">
        <f>'Paraclinicos '!A2238</f>
        <v>0</v>
      </c>
      <c r="B2303" s="3">
        <f>'Paraclinicos '!R2238</f>
        <v>0</v>
      </c>
      <c r="C2303" t="str" cm="1">
        <f t="array" ref="C2303">_xlfn.IFS('Paraclinicos '!Q2238="","",'Paraclinicos '!Q2238&gt;60,3,'Paraclinicos '!Q2238&lt;=60,1)</f>
        <v/>
      </c>
      <c r="D2303" t="str">
        <f>IFERROR(IF(INDEX('BD Demog para scores enalazar'!BC$2:BC$3000,MATCH(Formulas!A2303,'BD Demog para scores enalazar'!A$2:A$3000,0))=0,"SI","NO"),"")</f>
        <v/>
      </c>
      <c r="E2303" t="str" cm="1">
        <f t="array" ref="E2303">_xlfn.IFS(D2303="","",D2303="SI",4,D2303="NO",1)</f>
        <v/>
      </c>
      <c r="F2303" t="str" cm="1">
        <f t="array" ref="F2303">_xlfn.IFS('Paraclinicos '!B2238="","",'Paraclinicos '!B2238&gt;1,1,'Paraclinicos '!B2238&lt;=1,3)</f>
        <v/>
      </c>
      <c r="G2303" t="str" cm="1">
        <f t="array" ref="G2303">_xlfn.IFS('Paraclinicos '!D2238="","",AND('Paraclinicos '!D2238&gt;=250,'Paraclinicos '!D2238&lt;=500),2,'Paraclinicos '!D2238&gt;500,3,'Paraclinicos '!D2238&lt;250,1)</f>
        <v/>
      </c>
      <c r="H2303" s="50" t="str">
        <f t="shared" si="106"/>
        <v/>
      </c>
      <c r="I2303" t="str" cm="1">
        <f t="array" ref="I2303">_xlfn.IFS('Paraclinicos '!Q2238="","",'Paraclinicos '!Q2238&gt;=65,1,'Paraclinicos '!Q2238&lt;65,0)</f>
        <v/>
      </c>
      <c r="J2303" t="str" cm="1">
        <f t="array" ref="J2303">_xlfn.IFS('Paraclinicos '!I2238="","",'Paraclinicos '!I2238&gt;7,1,'Paraclinicos '!I2238&lt;=7,0)</f>
        <v/>
      </c>
      <c r="K2303" t="str" cm="1">
        <f t="array" ref="K2303">_xlfn.IFS('Paraclinicos '!W2238="","",'Paraclinicos '!W2238&lt;=8,1,'Paraclinicos '!W2238&gt;8,0)</f>
        <v/>
      </c>
      <c r="L2303" t="str" cm="1">
        <f t="array" ref="L2303">_xlfn.IFS('Paraclinicos '!S2238="","",'Paraclinicos '!S2238&gt;=30,1,'Paraclinicos '!S2238&lt;30,0)</f>
        <v/>
      </c>
      <c r="M2303" t="str" cm="1">
        <f t="array" ref="M2303">_xlfn.IFS(OR('Paraclinicos '!T2238="",'Paraclinicos '!U2238=""),"",OR('Paraclinicos '!T2238&lt;=90,'Paraclinicos '!U2238&lt;=60),1,OR('Paraclinicos '!T2238&gt;90,'Paraclinicos '!U2238&gt;60),0)</f>
        <v/>
      </c>
      <c r="N2303" s="45" t="str">
        <f t="shared" si="107"/>
        <v/>
      </c>
      <c r="O2303" t="str" cm="1">
        <f t="array" ref="O2303">_xlfn.IFS(OR('Paraclinicos '!M2238="",'Paraclinicos '!N2238="",'Paraclinicos '!N2238=0),"",'Paraclinicos '!M2238/'Paraclinicos '!N2238&lt;100,4,'Paraclinicos '!M2238/'Paraclinicos '!N2238&lt;200,3,'Paraclinicos '!M2238/'Paraclinicos '!N2238&lt;300,2,'Paraclinicos '!M2238/'Paraclinicos '!N2238&lt;400,1,'Paraclinicos '!M2238/'Paraclinicos '!N2238&gt;=400,0)</f>
        <v/>
      </c>
      <c r="P2303" t="str" cm="1">
        <f t="array" ref="P2303">_xlfn.IFS('Paraclinicos '!C2238="","",'Paraclinicos '!C2238&lt;20,4,'Paraclinicos '!C2238&lt;50,3,'Paraclinicos '!C2238&lt;100,2,'Paraclinicos '!C2238&lt;150,1,'Paraclinicos '!C2238&gt;150,0)</f>
        <v/>
      </c>
      <c r="Q2303" t="str" cm="1">
        <f t="array" ref="Q2303">_xlfn.IFS('Paraclinicos '!O2238="","",'Paraclinicos '!O2238&lt;1.2,0,'Paraclinicos '!O2238&lt;2,1,'Paraclinicos '!O2238&lt;3.5,2,'Paraclinicos '!O2238&lt;5,3,'Paraclinicos '!O2238&gt;5,4)</f>
        <v/>
      </c>
      <c r="R2303" t="str" cm="1">
        <f t="array" ref="R2303">_xlfn.IFS('Paraclinicos '!J2238="","",'Paraclinicos '!J2238&lt;1.2,0,'Paraclinicos '!J2238&lt;2,1,'Paraclinicos '!J2238&lt;6,2,'Paraclinicos '!J2238&lt;12,3,'Paraclinicos '!J2238&gt;=12,4)</f>
        <v/>
      </c>
      <c r="S2303" t="str" cm="1">
        <f t="array" ref="S2303">_xlfn.IFS('Paraclinicos '!Y2238="","",'Paraclinicos '!Y2238&lt;70,1,'Paraclinicos '!Y2238&gt;=70,0)</f>
        <v/>
      </c>
      <c r="T2303" t="str" cm="1">
        <f t="array" ref="T2303">_xlfn.IFS('Paraclinicos '!W2238="","",'Paraclinicos '!W2238&lt;6,4,'Paraclinicos '!W2238&lt;10,3,'Paraclinicos '!W2238&lt;13,2,'Paraclinicos '!W2238&lt;15,1,'Paraclinicos '!W2238=15,0)</f>
        <v/>
      </c>
      <c r="U2303" s="54" t="str">
        <f t="shared" si="105"/>
        <v/>
      </c>
      <c r="V2303" t="str" cm="1">
        <f t="array" ref="V2303">_xlfn.IFS('Paraclinicos '!S2238="","",OR('Paraclinicos '!S2238&lt;=8,'Paraclinicos '!S2238&gt;=25),3,'Paraclinicos '!S2238&lt;12,1,'Paraclinicos '!S2238&lt;21,0,'Paraclinicos '!S2238&lt;25,2)</f>
        <v/>
      </c>
      <c r="W2303" t="str">
        <f>IFERROR(IF(INDEX('BD Demog para scores enalazar'!Y$2:'BD Demog para scores enalazar'!Y$3000,MATCH(Formulas!A2303,'BD Demog para scores enalazar'!A$2:'BD Demog para scores enalazar'!A$3000,0))=1,"SI","NO"),"")</f>
        <v/>
      </c>
      <c r="X2303" s="9" t="str">
        <f>IFERROR(IF(INDEX('BD Demog para scores enalazar'!AJ$2:'BD Demog para scores enalazar'!AJ$3000,MATCH(Formulas!A2303,'BD Demog para scores enalazar'!A$2:'BD Demog para scores enalazar'!A$3000,0))=1,"SI","NO"),"")</f>
        <v/>
      </c>
      <c r="Y2303" t="str" cm="1">
        <f t="array" ref="Y2303">IF(AND(W2303="NO",X2303="NO"),_xlfn.IFS('Paraclinicos '!K2238&lt;=91,3,'Paraclinicos '!K2238&lt;94,2,'Paraclinicos '!K2238&lt;96,1,'Paraclinicos '!K2238&gt;=96,0),"")</f>
        <v/>
      </c>
      <c r="Z2303" t="str" cm="1">
        <f t="array" ref="Z2303">IF(OR(W2303="SI",X2303="SI"),_xlfn.IFS(OR(AND('Paraclinicos '!K2239&lt;=83),AND('Paraclinicos '!K2239&gt;=97,AA2303=2)),3,OR(AND('Paraclinicos '!K2239&lt;=86),AND('Paraclinicos '!K2239&gt;=94,AA2303=2)),2,OR(AND('Paraclinicos '!K2239&lt;=88),AND('Paraclinicos '!K2239&gt;=92,AA2303=2)),1,OR(AND('Paraclinicos '!K2239&gt;=88,'Paraclinicos '!K2239&lt;=92),AND('Paraclinicos '!K2239&gt;=93,AA2303=0)),0),"")</f>
        <v/>
      </c>
      <c r="AA2303" t="str" cm="1">
        <f t="array" ref="AA2303">_xlfn.IFS('Paraclinicos '!E2238="","",'Paraclinicos '!E2238="Oxigeno",2,'Paraclinicos '!E2238="Aire",0)</f>
        <v/>
      </c>
    </row>
    <row r="2304" spans="1:27" x14ac:dyDescent="0.25">
      <c r="A2304">
        <f>'Paraclinicos '!A2239</f>
        <v>0</v>
      </c>
      <c r="B2304" s="3">
        <f>'Paraclinicos '!R2239</f>
        <v>0</v>
      </c>
      <c r="C2304" t="str" cm="1">
        <f t="array" ref="C2304">_xlfn.IFS('Paraclinicos '!Q2239="","",'Paraclinicos '!Q2239&gt;60,3,'Paraclinicos '!Q2239&lt;=60,1)</f>
        <v/>
      </c>
      <c r="D2304" t="str">
        <f>IFERROR(IF(INDEX('BD Demog para scores enalazar'!BC$2:BC$3000,MATCH(Formulas!A2304,'BD Demog para scores enalazar'!A$2:A$3000,0))=0,"SI","NO"),"")</f>
        <v/>
      </c>
      <c r="E2304" t="str" cm="1">
        <f t="array" ref="E2304">_xlfn.IFS(D2304="","",D2304="SI",4,D2304="NO",1)</f>
        <v/>
      </c>
      <c r="F2304" t="str" cm="1">
        <f t="array" ref="F2304">_xlfn.IFS('Paraclinicos '!B2239="","",'Paraclinicos '!B2239&gt;1,1,'Paraclinicos '!B2239&lt;=1,3)</f>
        <v/>
      </c>
      <c r="G2304" t="str" cm="1">
        <f t="array" ref="G2304">_xlfn.IFS('Paraclinicos '!D2239="","",AND('Paraclinicos '!D2239&gt;=250,'Paraclinicos '!D2239&lt;=500),2,'Paraclinicos '!D2239&gt;500,3,'Paraclinicos '!D2239&lt;250,1)</f>
        <v/>
      </c>
      <c r="H2304" s="50" t="str">
        <f t="shared" si="106"/>
        <v/>
      </c>
      <c r="I2304" t="str" cm="1">
        <f t="array" ref="I2304">_xlfn.IFS('Paraclinicos '!Q2239="","",'Paraclinicos '!Q2239&gt;=65,1,'Paraclinicos '!Q2239&lt;65,0)</f>
        <v/>
      </c>
      <c r="J2304" t="str" cm="1">
        <f t="array" ref="J2304">_xlfn.IFS('Paraclinicos '!I2239="","",'Paraclinicos '!I2239&gt;7,1,'Paraclinicos '!I2239&lt;=7,0)</f>
        <v/>
      </c>
      <c r="K2304" t="str" cm="1">
        <f t="array" ref="K2304">_xlfn.IFS('Paraclinicos '!W2239="","",'Paraclinicos '!W2239&lt;=8,1,'Paraclinicos '!W2239&gt;8,0)</f>
        <v/>
      </c>
      <c r="L2304" t="str" cm="1">
        <f t="array" ref="L2304">_xlfn.IFS('Paraclinicos '!S2239="","",'Paraclinicos '!S2239&gt;=30,1,'Paraclinicos '!S2239&lt;30,0)</f>
        <v/>
      </c>
      <c r="M2304" t="str" cm="1">
        <f t="array" ref="M2304">_xlfn.IFS(OR('Paraclinicos '!T2239="",'Paraclinicos '!U2239=""),"",OR('Paraclinicos '!T2239&lt;=90,'Paraclinicos '!U2239&lt;=60),1,OR('Paraclinicos '!T2239&gt;90,'Paraclinicos '!U2239&gt;60),0)</f>
        <v/>
      </c>
      <c r="N2304" s="45" t="str">
        <f t="shared" si="107"/>
        <v/>
      </c>
      <c r="O2304" t="str" cm="1">
        <f t="array" ref="O2304">_xlfn.IFS(OR('Paraclinicos '!M2239="",'Paraclinicos '!N2239="",'Paraclinicos '!N2239=0),"",'Paraclinicos '!M2239/'Paraclinicos '!N2239&lt;100,4,'Paraclinicos '!M2239/'Paraclinicos '!N2239&lt;200,3,'Paraclinicos '!M2239/'Paraclinicos '!N2239&lt;300,2,'Paraclinicos '!M2239/'Paraclinicos '!N2239&lt;400,1,'Paraclinicos '!M2239/'Paraclinicos '!N2239&gt;=400,0)</f>
        <v/>
      </c>
      <c r="P2304" t="str" cm="1">
        <f t="array" ref="P2304">_xlfn.IFS('Paraclinicos '!C2239="","",'Paraclinicos '!C2239&lt;20,4,'Paraclinicos '!C2239&lt;50,3,'Paraclinicos '!C2239&lt;100,2,'Paraclinicos '!C2239&lt;150,1,'Paraclinicos '!C2239&gt;150,0)</f>
        <v/>
      </c>
      <c r="Q2304" t="str" cm="1">
        <f t="array" ref="Q2304">_xlfn.IFS('Paraclinicos '!O2239="","",'Paraclinicos '!O2239&lt;1.2,0,'Paraclinicos '!O2239&lt;2,1,'Paraclinicos '!O2239&lt;3.5,2,'Paraclinicos '!O2239&lt;5,3,'Paraclinicos '!O2239&gt;5,4)</f>
        <v/>
      </c>
      <c r="R2304" t="str" cm="1">
        <f t="array" ref="R2304">_xlfn.IFS('Paraclinicos '!J2239="","",'Paraclinicos '!J2239&lt;1.2,0,'Paraclinicos '!J2239&lt;2,1,'Paraclinicos '!J2239&lt;6,2,'Paraclinicos '!J2239&lt;12,3,'Paraclinicos '!J2239&gt;=12,4)</f>
        <v/>
      </c>
      <c r="S2304" t="str" cm="1">
        <f t="array" ref="S2304">_xlfn.IFS('Paraclinicos '!Y2239="","",'Paraclinicos '!Y2239&lt;70,1,'Paraclinicos '!Y2239&gt;=70,0)</f>
        <v/>
      </c>
      <c r="T2304" t="str" cm="1">
        <f t="array" ref="T2304">_xlfn.IFS('Paraclinicos '!W2239="","",'Paraclinicos '!W2239&lt;6,4,'Paraclinicos '!W2239&lt;10,3,'Paraclinicos '!W2239&lt;13,2,'Paraclinicos '!W2239&lt;15,1,'Paraclinicos '!W2239=15,0)</f>
        <v/>
      </c>
      <c r="U2304" s="54" t="str">
        <f t="shared" si="105"/>
        <v/>
      </c>
      <c r="V2304" t="str" cm="1">
        <f t="array" ref="V2304">_xlfn.IFS('Paraclinicos '!S2239="","",OR('Paraclinicos '!S2239&lt;=8,'Paraclinicos '!S2239&gt;=25),3,'Paraclinicos '!S2239&lt;12,1,'Paraclinicos '!S2239&lt;21,0,'Paraclinicos '!S2239&lt;25,2)</f>
        <v/>
      </c>
      <c r="W2304" t="str">
        <f>IFERROR(IF(INDEX('BD Demog para scores enalazar'!Y$2:'BD Demog para scores enalazar'!Y$3000,MATCH(Formulas!A2304,'BD Demog para scores enalazar'!A$2:'BD Demog para scores enalazar'!A$3000,0))=1,"SI","NO"),"")</f>
        <v/>
      </c>
      <c r="X2304" s="9" t="str">
        <f>IFERROR(IF(INDEX('BD Demog para scores enalazar'!AJ$2:'BD Demog para scores enalazar'!AJ$3000,MATCH(Formulas!A2304,'BD Demog para scores enalazar'!A$2:'BD Demog para scores enalazar'!A$3000,0))=1,"SI","NO"),"")</f>
        <v/>
      </c>
      <c r="Y2304" t="str" cm="1">
        <f t="array" ref="Y2304">IF(AND(W2304="NO",X2304="NO"),_xlfn.IFS('Paraclinicos '!K2239&lt;=91,3,'Paraclinicos '!K2239&lt;94,2,'Paraclinicos '!K2239&lt;96,1,'Paraclinicos '!K2239&gt;=96,0),"")</f>
        <v/>
      </c>
      <c r="Z2304" t="str" cm="1">
        <f t="array" ref="Z2304">IF(OR(W2304="SI",X2304="SI"),_xlfn.IFS(OR(AND('Paraclinicos '!K2240&lt;=83),AND('Paraclinicos '!K2240&gt;=97,AA2304=2)),3,OR(AND('Paraclinicos '!K2240&lt;=86),AND('Paraclinicos '!K2240&gt;=94,AA2304=2)),2,OR(AND('Paraclinicos '!K2240&lt;=88),AND('Paraclinicos '!K2240&gt;=92,AA2304=2)),1,OR(AND('Paraclinicos '!K2240&gt;=88,'Paraclinicos '!K2240&lt;=92),AND('Paraclinicos '!K2240&gt;=93,AA2304=0)),0),"")</f>
        <v/>
      </c>
      <c r="AA2304" t="str" cm="1">
        <f t="array" ref="AA2304">_xlfn.IFS('Paraclinicos '!E2239="","",'Paraclinicos '!E2239="Oxigeno",2,'Paraclinicos '!E2239="Aire",0)</f>
        <v/>
      </c>
    </row>
    <row r="2305" spans="1:27" x14ac:dyDescent="0.25">
      <c r="A2305">
        <f>'Paraclinicos '!A2240</f>
        <v>0</v>
      </c>
      <c r="B2305" s="3">
        <f>'Paraclinicos '!R2240</f>
        <v>0</v>
      </c>
      <c r="C2305" t="str" cm="1">
        <f t="array" ref="C2305">_xlfn.IFS('Paraclinicos '!Q2240="","",'Paraclinicos '!Q2240&gt;60,3,'Paraclinicos '!Q2240&lt;=60,1)</f>
        <v/>
      </c>
      <c r="D2305" t="str">
        <f>IFERROR(IF(INDEX('BD Demog para scores enalazar'!BC$2:BC$3000,MATCH(Formulas!A2305,'BD Demog para scores enalazar'!A$2:A$3000,0))=0,"SI","NO"),"")</f>
        <v/>
      </c>
      <c r="E2305" t="str" cm="1">
        <f t="array" ref="E2305">_xlfn.IFS(D2305="","",D2305="SI",4,D2305="NO",1)</f>
        <v/>
      </c>
      <c r="F2305" t="str" cm="1">
        <f t="array" ref="F2305">_xlfn.IFS('Paraclinicos '!B2240="","",'Paraclinicos '!B2240&gt;1,1,'Paraclinicos '!B2240&lt;=1,3)</f>
        <v/>
      </c>
      <c r="G2305" t="str" cm="1">
        <f t="array" ref="G2305">_xlfn.IFS('Paraclinicos '!D2240="","",AND('Paraclinicos '!D2240&gt;=250,'Paraclinicos '!D2240&lt;=500),2,'Paraclinicos '!D2240&gt;500,3,'Paraclinicos '!D2240&lt;250,1)</f>
        <v/>
      </c>
      <c r="H2305" s="50" t="str">
        <f t="shared" si="106"/>
        <v/>
      </c>
      <c r="I2305" t="str" cm="1">
        <f t="array" ref="I2305">_xlfn.IFS('Paraclinicos '!Q2240="","",'Paraclinicos '!Q2240&gt;=65,1,'Paraclinicos '!Q2240&lt;65,0)</f>
        <v/>
      </c>
      <c r="J2305" t="str" cm="1">
        <f t="array" ref="J2305">_xlfn.IFS('Paraclinicos '!I2240="","",'Paraclinicos '!I2240&gt;7,1,'Paraclinicos '!I2240&lt;=7,0)</f>
        <v/>
      </c>
      <c r="K2305" t="str" cm="1">
        <f t="array" ref="K2305">_xlfn.IFS('Paraclinicos '!W2240="","",'Paraclinicos '!W2240&lt;=8,1,'Paraclinicos '!W2240&gt;8,0)</f>
        <v/>
      </c>
      <c r="L2305" t="str" cm="1">
        <f t="array" ref="L2305">_xlfn.IFS('Paraclinicos '!S2240="","",'Paraclinicos '!S2240&gt;=30,1,'Paraclinicos '!S2240&lt;30,0)</f>
        <v/>
      </c>
      <c r="M2305" t="str" cm="1">
        <f t="array" ref="M2305">_xlfn.IFS(OR('Paraclinicos '!T2240="",'Paraclinicos '!U2240=""),"",OR('Paraclinicos '!T2240&lt;=90,'Paraclinicos '!U2240&lt;=60),1,OR('Paraclinicos '!T2240&gt;90,'Paraclinicos '!U2240&gt;60),0)</f>
        <v/>
      </c>
      <c r="N2305" s="45" t="str">
        <f t="shared" si="107"/>
        <v/>
      </c>
      <c r="O2305" t="str" cm="1">
        <f t="array" ref="O2305">_xlfn.IFS(OR('Paraclinicos '!M2240="",'Paraclinicos '!N2240="",'Paraclinicos '!N2240=0),"",'Paraclinicos '!M2240/'Paraclinicos '!N2240&lt;100,4,'Paraclinicos '!M2240/'Paraclinicos '!N2240&lt;200,3,'Paraclinicos '!M2240/'Paraclinicos '!N2240&lt;300,2,'Paraclinicos '!M2240/'Paraclinicos '!N2240&lt;400,1,'Paraclinicos '!M2240/'Paraclinicos '!N2240&gt;=400,0)</f>
        <v/>
      </c>
      <c r="P2305" t="str" cm="1">
        <f t="array" ref="P2305">_xlfn.IFS('Paraclinicos '!C2240="","",'Paraclinicos '!C2240&lt;20,4,'Paraclinicos '!C2240&lt;50,3,'Paraclinicos '!C2240&lt;100,2,'Paraclinicos '!C2240&lt;150,1,'Paraclinicos '!C2240&gt;150,0)</f>
        <v/>
      </c>
      <c r="Q2305" t="str" cm="1">
        <f t="array" ref="Q2305">_xlfn.IFS('Paraclinicos '!O2240="","",'Paraclinicos '!O2240&lt;1.2,0,'Paraclinicos '!O2240&lt;2,1,'Paraclinicos '!O2240&lt;3.5,2,'Paraclinicos '!O2240&lt;5,3,'Paraclinicos '!O2240&gt;5,4)</f>
        <v/>
      </c>
      <c r="R2305" t="str" cm="1">
        <f t="array" ref="R2305">_xlfn.IFS('Paraclinicos '!J2240="","",'Paraclinicos '!J2240&lt;1.2,0,'Paraclinicos '!J2240&lt;2,1,'Paraclinicos '!J2240&lt;6,2,'Paraclinicos '!J2240&lt;12,3,'Paraclinicos '!J2240&gt;=12,4)</f>
        <v/>
      </c>
      <c r="S2305" t="str" cm="1">
        <f t="array" ref="S2305">_xlfn.IFS('Paraclinicos '!Y2240="","",'Paraclinicos '!Y2240&lt;70,1,'Paraclinicos '!Y2240&gt;=70,0)</f>
        <v/>
      </c>
      <c r="T2305" t="str" cm="1">
        <f t="array" ref="T2305">_xlfn.IFS('Paraclinicos '!W2240="","",'Paraclinicos '!W2240&lt;6,4,'Paraclinicos '!W2240&lt;10,3,'Paraclinicos '!W2240&lt;13,2,'Paraclinicos '!W2240&lt;15,1,'Paraclinicos '!W2240=15,0)</f>
        <v/>
      </c>
      <c r="U2305" s="54" t="str">
        <f t="shared" si="105"/>
        <v/>
      </c>
      <c r="V2305" t="str" cm="1">
        <f t="array" ref="V2305">_xlfn.IFS('Paraclinicos '!S2240="","",OR('Paraclinicos '!S2240&lt;=8,'Paraclinicos '!S2240&gt;=25),3,'Paraclinicos '!S2240&lt;12,1,'Paraclinicos '!S2240&lt;21,0,'Paraclinicos '!S2240&lt;25,2)</f>
        <v/>
      </c>
      <c r="W2305" t="str">
        <f>IFERROR(IF(INDEX('BD Demog para scores enalazar'!Y$2:'BD Demog para scores enalazar'!Y$3000,MATCH(Formulas!A2305,'BD Demog para scores enalazar'!A$2:'BD Demog para scores enalazar'!A$3000,0))=1,"SI","NO"),"")</f>
        <v/>
      </c>
      <c r="X2305" s="9" t="str">
        <f>IFERROR(IF(INDEX('BD Demog para scores enalazar'!AJ$2:'BD Demog para scores enalazar'!AJ$3000,MATCH(Formulas!A2305,'BD Demog para scores enalazar'!A$2:'BD Demog para scores enalazar'!A$3000,0))=1,"SI","NO"),"")</f>
        <v/>
      </c>
      <c r="Y2305" t="str" cm="1">
        <f t="array" ref="Y2305">IF(AND(W2305="NO",X2305="NO"),_xlfn.IFS('Paraclinicos '!K2240&lt;=91,3,'Paraclinicos '!K2240&lt;94,2,'Paraclinicos '!K2240&lt;96,1,'Paraclinicos '!K2240&gt;=96,0),"")</f>
        <v/>
      </c>
      <c r="Z2305" t="str" cm="1">
        <f t="array" ref="Z2305">IF(OR(W2305="SI",X2305="SI"),_xlfn.IFS(OR(AND('Paraclinicos '!K2241&lt;=83),AND('Paraclinicos '!K2241&gt;=97,AA2305=2)),3,OR(AND('Paraclinicos '!K2241&lt;=86),AND('Paraclinicos '!K2241&gt;=94,AA2305=2)),2,OR(AND('Paraclinicos '!K2241&lt;=88),AND('Paraclinicos '!K2241&gt;=92,AA2305=2)),1,OR(AND('Paraclinicos '!K2241&gt;=88,'Paraclinicos '!K2241&lt;=92),AND('Paraclinicos '!K2241&gt;=93,AA2305=0)),0),"")</f>
        <v/>
      </c>
      <c r="AA2305" t="str" cm="1">
        <f t="array" ref="AA2305">_xlfn.IFS('Paraclinicos '!E2240="","",'Paraclinicos '!E2240="Oxigeno",2,'Paraclinicos '!E2240="Aire",0)</f>
        <v/>
      </c>
    </row>
    <row r="2306" spans="1:27" x14ac:dyDescent="0.25">
      <c r="A2306">
        <f>'Paraclinicos '!A2241</f>
        <v>0</v>
      </c>
      <c r="B2306" s="3">
        <f>'Paraclinicos '!R2241</f>
        <v>0</v>
      </c>
      <c r="C2306" t="str" cm="1">
        <f t="array" ref="C2306">_xlfn.IFS('Paraclinicos '!Q2241="","",'Paraclinicos '!Q2241&gt;60,3,'Paraclinicos '!Q2241&lt;=60,1)</f>
        <v/>
      </c>
      <c r="D2306" t="str">
        <f>IFERROR(IF(INDEX('BD Demog para scores enalazar'!BC$2:BC$3000,MATCH(Formulas!A2306,'BD Demog para scores enalazar'!A$2:A$3000,0))=0,"SI","NO"),"")</f>
        <v/>
      </c>
      <c r="E2306" t="str" cm="1">
        <f t="array" ref="E2306">_xlfn.IFS(D2306="","",D2306="SI",4,D2306="NO",1)</f>
        <v/>
      </c>
      <c r="F2306" t="str" cm="1">
        <f t="array" ref="F2306">_xlfn.IFS('Paraclinicos '!B2241="","",'Paraclinicos '!B2241&gt;1,1,'Paraclinicos '!B2241&lt;=1,3)</f>
        <v/>
      </c>
      <c r="G2306" t="str" cm="1">
        <f t="array" ref="G2306">_xlfn.IFS('Paraclinicos '!D2241="","",AND('Paraclinicos '!D2241&gt;=250,'Paraclinicos '!D2241&lt;=500),2,'Paraclinicos '!D2241&gt;500,3,'Paraclinicos '!D2241&lt;250,1)</f>
        <v/>
      </c>
      <c r="H2306" s="50" t="str">
        <f t="shared" si="106"/>
        <v/>
      </c>
      <c r="I2306" t="str" cm="1">
        <f t="array" ref="I2306">_xlfn.IFS('Paraclinicos '!Q2241="","",'Paraclinicos '!Q2241&gt;=65,1,'Paraclinicos '!Q2241&lt;65,0)</f>
        <v/>
      </c>
      <c r="J2306" t="str" cm="1">
        <f t="array" ref="J2306">_xlfn.IFS('Paraclinicos '!I2241="","",'Paraclinicos '!I2241&gt;7,1,'Paraclinicos '!I2241&lt;=7,0)</f>
        <v/>
      </c>
      <c r="K2306" t="str" cm="1">
        <f t="array" ref="K2306">_xlfn.IFS('Paraclinicos '!W2241="","",'Paraclinicos '!W2241&lt;=8,1,'Paraclinicos '!W2241&gt;8,0)</f>
        <v/>
      </c>
      <c r="L2306" t="str" cm="1">
        <f t="array" ref="L2306">_xlfn.IFS('Paraclinicos '!S2241="","",'Paraclinicos '!S2241&gt;=30,1,'Paraclinicos '!S2241&lt;30,0)</f>
        <v/>
      </c>
      <c r="M2306" t="str" cm="1">
        <f t="array" ref="M2306">_xlfn.IFS(OR('Paraclinicos '!T2241="",'Paraclinicos '!U2241=""),"",OR('Paraclinicos '!T2241&lt;=90,'Paraclinicos '!U2241&lt;=60),1,OR('Paraclinicos '!T2241&gt;90,'Paraclinicos '!U2241&gt;60),0)</f>
        <v/>
      </c>
      <c r="N2306" s="45" t="str">
        <f t="shared" si="107"/>
        <v/>
      </c>
      <c r="O2306" t="str" cm="1">
        <f t="array" ref="O2306">_xlfn.IFS(OR('Paraclinicos '!M2241="",'Paraclinicos '!N2241="",'Paraclinicos '!N2241=0),"",'Paraclinicos '!M2241/'Paraclinicos '!N2241&lt;100,4,'Paraclinicos '!M2241/'Paraclinicos '!N2241&lt;200,3,'Paraclinicos '!M2241/'Paraclinicos '!N2241&lt;300,2,'Paraclinicos '!M2241/'Paraclinicos '!N2241&lt;400,1,'Paraclinicos '!M2241/'Paraclinicos '!N2241&gt;=400,0)</f>
        <v/>
      </c>
      <c r="P2306" t="str" cm="1">
        <f t="array" ref="P2306">_xlfn.IFS('Paraclinicos '!C2241="","",'Paraclinicos '!C2241&lt;20,4,'Paraclinicos '!C2241&lt;50,3,'Paraclinicos '!C2241&lt;100,2,'Paraclinicos '!C2241&lt;150,1,'Paraclinicos '!C2241&gt;150,0)</f>
        <v/>
      </c>
      <c r="Q2306" t="str" cm="1">
        <f t="array" ref="Q2306">_xlfn.IFS('Paraclinicos '!O2241="","",'Paraclinicos '!O2241&lt;1.2,0,'Paraclinicos '!O2241&lt;2,1,'Paraclinicos '!O2241&lt;3.5,2,'Paraclinicos '!O2241&lt;5,3,'Paraclinicos '!O2241&gt;5,4)</f>
        <v/>
      </c>
      <c r="R2306" t="str" cm="1">
        <f t="array" ref="R2306">_xlfn.IFS('Paraclinicos '!J2241="","",'Paraclinicos '!J2241&lt;1.2,0,'Paraclinicos '!J2241&lt;2,1,'Paraclinicos '!J2241&lt;6,2,'Paraclinicos '!J2241&lt;12,3,'Paraclinicos '!J2241&gt;=12,4)</f>
        <v/>
      </c>
      <c r="S2306" t="str" cm="1">
        <f t="array" ref="S2306">_xlfn.IFS('Paraclinicos '!Y2241="","",'Paraclinicos '!Y2241&lt;70,1,'Paraclinicos '!Y2241&gt;=70,0)</f>
        <v/>
      </c>
      <c r="T2306" t="str" cm="1">
        <f t="array" ref="T2306">_xlfn.IFS('Paraclinicos '!W2241="","",'Paraclinicos '!W2241&lt;6,4,'Paraclinicos '!W2241&lt;10,3,'Paraclinicos '!W2241&lt;13,2,'Paraclinicos '!W2241&lt;15,1,'Paraclinicos '!W2241=15,0)</f>
        <v/>
      </c>
      <c r="U2306" s="54" t="str">
        <f t="shared" si="105"/>
        <v/>
      </c>
      <c r="V2306" t="str" cm="1">
        <f t="array" ref="V2306">_xlfn.IFS('Paraclinicos '!S2241="","",OR('Paraclinicos '!S2241&lt;=8,'Paraclinicos '!S2241&gt;=25),3,'Paraclinicos '!S2241&lt;12,1,'Paraclinicos '!S2241&lt;21,0,'Paraclinicos '!S2241&lt;25,2)</f>
        <v/>
      </c>
      <c r="W2306" t="str">
        <f>IFERROR(IF(INDEX('BD Demog para scores enalazar'!Y$2:'BD Demog para scores enalazar'!Y$3000,MATCH(Formulas!A2306,'BD Demog para scores enalazar'!A$2:'BD Demog para scores enalazar'!A$3000,0))=1,"SI","NO"),"")</f>
        <v/>
      </c>
      <c r="X2306" s="9" t="str">
        <f>IFERROR(IF(INDEX('BD Demog para scores enalazar'!AJ$2:'BD Demog para scores enalazar'!AJ$3000,MATCH(Formulas!A2306,'BD Demog para scores enalazar'!A$2:'BD Demog para scores enalazar'!A$3000,0))=1,"SI","NO"),"")</f>
        <v/>
      </c>
      <c r="Y2306" t="str" cm="1">
        <f t="array" ref="Y2306">IF(AND(W2306="NO",X2306="NO"),_xlfn.IFS('Paraclinicos '!K2241&lt;=91,3,'Paraclinicos '!K2241&lt;94,2,'Paraclinicos '!K2241&lt;96,1,'Paraclinicos '!K2241&gt;=96,0),"")</f>
        <v/>
      </c>
      <c r="Z2306" t="str" cm="1">
        <f t="array" ref="Z2306">IF(OR(W2306="SI",X2306="SI"),_xlfn.IFS(OR(AND('Paraclinicos '!K2242&lt;=83),AND('Paraclinicos '!K2242&gt;=97,AA2306=2)),3,OR(AND('Paraclinicos '!K2242&lt;=86),AND('Paraclinicos '!K2242&gt;=94,AA2306=2)),2,OR(AND('Paraclinicos '!K2242&lt;=88),AND('Paraclinicos '!K2242&gt;=92,AA2306=2)),1,OR(AND('Paraclinicos '!K2242&gt;=88,'Paraclinicos '!K2242&lt;=92),AND('Paraclinicos '!K2242&gt;=93,AA2306=0)),0),"")</f>
        <v/>
      </c>
      <c r="AA2306" t="str" cm="1">
        <f t="array" ref="AA2306">_xlfn.IFS('Paraclinicos '!E2241="","",'Paraclinicos '!E2241="Oxigeno",2,'Paraclinicos '!E2241="Aire",0)</f>
        <v/>
      </c>
    </row>
    <row r="2307" spans="1:27" x14ac:dyDescent="0.25">
      <c r="A2307">
        <f>'Paraclinicos '!A2242</f>
        <v>0</v>
      </c>
      <c r="B2307" s="3">
        <f>'Paraclinicos '!R2242</f>
        <v>0</v>
      </c>
      <c r="C2307" t="str" cm="1">
        <f t="array" ref="C2307">_xlfn.IFS('Paraclinicos '!Q2242="","",'Paraclinicos '!Q2242&gt;60,3,'Paraclinicos '!Q2242&lt;=60,1)</f>
        <v/>
      </c>
      <c r="D2307" t="str">
        <f>IFERROR(IF(INDEX('BD Demog para scores enalazar'!BC$2:BC$3000,MATCH(Formulas!A2307,'BD Demog para scores enalazar'!A$2:A$3000,0))=0,"SI","NO"),"")</f>
        <v/>
      </c>
      <c r="E2307" t="str" cm="1">
        <f t="array" ref="E2307">_xlfn.IFS(D2307="","",D2307="SI",4,D2307="NO",1)</f>
        <v/>
      </c>
      <c r="F2307" t="str" cm="1">
        <f t="array" ref="F2307">_xlfn.IFS('Paraclinicos '!B2242="","",'Paraclinicos '!B2242&gt;1,1,'Paraclinicos '!B2242&lt;=1,3)</f>
        <v/>
      </c>
      <c r="G2307" t="str" cm="1">
        <f t="array" ref="G2307">_xlfn.IFS('Paraclinicos '!D2242="","",AND('Paraclinicos '!D2242&gt;=250,'Paraclinicos '!D2242&lt;=500),2,'Paraclinicos '!D2242&gt;500,3,'Paraclinicos '!D2242&lt;250,1)</f>
        <v/>
      </c>
      <c r="H2307" s="50" t="str">
        <f t="shared" si="106"/>
        <v/>
      </c>
      <c r="I2307" t="str" cm="1">
        <f t="array" ref="I2307">_xlfn.IFS('Paraclinicos '!Q2242="","",'Paraclinicos '!Q2242&gt;=65,1,'Paraclinicos '!Q2242&lt;65,0)</f>
        <v/>
      </c>
      <c r="J2307" t="str" cm="1">
        <f t="array" ref="J2307">_xlfn.IFS('Paraclinicos '!I2242="","",'Paraclinicos '!I2242&gt;7,1,'Paraclinicos '!I2242&lt;=7,0)</f>
        <v/>
      </c>
      <c r="K2307" t="str" cm="1">
        <f t="array" ref="K2307">_xlfn.IFS('Paraclinicos '!W2242="","",'Paraclinicos '!W2242&lt;=8,1,'Paraclinicos '!W2242&gt;8,0)</f>
        <v/>
      </c>
      <c r="L2307" t="str" cm="1">
        <f t="array" ref="L2307">_xlfn.IFS('Paraclinicos '!S2242="","",'Paraclinicos '!S2242&gt;=30,1,'Paraclinicos '!S2242&lt;30,0)</f>
        <v/>
      </c>
      <c r="M2307" t="str" cm="1">
        <f t="array" ref="M2307">_xlfn.IFS(OR('Paraclinicos '!T2242="",'Paraclinicos '!U2242=""),"",OR('Paraclinicos '!T2242&lt;=90,'Paraclinicos '!U2242&lt;=60),1,OR('Paraclinicos '!T2242&gt;90,'Paraclinicos '!U2242&gt;60),0)</f>
        <v/>
      </c>
      <c r="N2307" s="45" t="str">
        <f t="shared" si="107"/>
        <v/>
      </c>
      <c r="O2307" t="str" cm="1">
        <f t="array" ref="O2307">_xlfn.IFS(OR('Paraclinicos '!M2242="",'Paraclinicos '!N2242="",'Paraclinicos '!N2242=0),"",'Paraclinicos '!M2242/'Paraclinicos '!N2242&lt;100,4,'Paraclinicos '!M2242/'Paraclinicos '!N2242&lt;200,3,'Paraclinicos '!M2242/'Paraclinicos '!N2242&lt;300,2,'Paraclinicos '!M2242/'Paraclinicos '!N2242&lt;400,1,'Paraclinicos '!M2242/'Paraclinicos '!N2242&gt;=400,0)</f>
        <v/>
      </c>
      <c r="P2307" t="str" cm="1">
        <f t="array" ref="P2307">_xlfn.IFS('Paraclinicos '!C2242="","",'Paraclinicos '!C2242&lt;20,4,'Paraclinicos '!C2242&lt;50,3,'Paraclinicos '!C2242&lt;100,2,'Paraclinicos '!C2242&lt;150,1,'Paraclinicos '!C2242&gt;150,0)</f>
        <v/>
      </c>
      <c r="Q2307" t="str" cm="1">
        <f t="array" ref="Q2307">_xlfn.IFS('Paraclinicos '!O2242="","",'Paraclinicos '!O2242&lt;1.2,0,'Paraclinicos '!O2242&lt;2,1,'Paraclinicos '!O2242&lt;3.5,2,'Paraclinicos '!O2242&lt;5,3,'Paraclinicos '!O2242&gt;5,4)</f>
        <v/>
      </c>
      <c r="R2307" t="str" cm="1">
        <f t="array" ref="R2307">_xlfn.IFS('Paraclinicos '!J2242="","",'Paraclinicos '!J2242&lt;1.2,0,'Paraclinicos '!J2242&lt;2,1,'Paraclinicos '!J2242&lt;6,2,'Paraclinicos '!J2242&lt;12,3,'Paraclinicos '!J2242&gt;=12,4)</f>
        <v/>
      </c>
      <c r="S2307" t="str" cm="1">
        <f t="array" ref="S2307">_xlfn.IFS('Paraclinicos '!Y2242="","",'Paraclinicos '!Y2242&lt;70,1,'Paraclinicos '!Y2242&gt;=70,0)</f>
        <v/>
      </c>
      <c r="T2307" t="str" cm="1">
        <f t="array" ref="T2307">_xlfn.IFS('Paraclinicos '!W2242="","",'Paraclinicos '!W2242&lt;6,4,'Paraclinicos '!W2242&lt;10,3,'Paraclinicos '!W2242&lt;13,2,'Paraclinicos '!W2242&lt;15,1,'Paraclinicos '!W2242=15,0)</f>
        <v/>
      </c>
      <c r="U2307" s="54" t="str">
        <f t="shared" ref="U2307:U2370" si="108">IF(AND(O2307="",P2307="",Q2307="",R2307="",S2307="",T2307=""),"",SUM(O2307:T2307))</f>
        <v/>
      </c>
      <c r="V2307" t="str" cm="1">
        <f t="array" ref="V2307">_xlfn.IFS('Paraclinicos '!S2242="","",OR('Paraclinicos '!S2242&lt;=8,'Paraclinicos '!S2242&gt;=25),3,'Paraclinicos '!S2242&lt;12,1,'Paraclinicos '!S2242&lt;21,0,'Paraclinicos '!S2242&lt;25,2)</f>
        <v/>
      </c>
      <c r="W2307" t="str">
        <f>IFERROR(IF(INDEX('BD Demog para scores enalazar'!Y$2:'BD Demog para scores enalazar'!Y$3000,MATCH(Formulas!A2307,'BD Demog para scores enalazar'!A$2:'BD Demog para scores enalazar'!A$3000,0))=1,"SI","NO"),"")</f>
        <v/>
      </c>
      <c r="X2307" s="9" t="str">
        <f>IFERROR(IF(INDEX('BD Demog para scores enalazar'!AJ$2:'BD Demog para scores enalazar'!AJ$3000,MATCH(Formulas!A2307,'BD Demog para scores enalazar'!A$2:'BD Demog para scores enalazar'!A$3000,0))=1,"SI","NO"),"")</f>
        <v/>
      </c>
      <c r="Y2307" t="str" cm="1">
        <f t="array" ref="Y2307">IF(AND(W2307="NO",X2307="NO"),_xlfn.IFS('Paraclinicos '!K2242&lt;=91,3,'Paraclinicos '!K2242&lt;94,2,'Paraclinicos '!K2242&lt;96,1,'Paraclinicos '!K2242&gt;=96,0),"")</f>
        <v/>
      </c>
      <c r="Z2307" t="str" cm="1">
        <f t="array" ref="Z2307">IF(OR(W2307="SI",X2307="SI"),_xlfn.IFS(OR(AND('Paraclinicos '!K2243&lt;=83),AND('Paraclinicos '!K2243&gt;=97,AA2307=2)),3,OR(AND('Paraclinicos '!K2243&lt;=86),AND('Paraclinicos '!K2243&gt;=94,AA2307=2)),2,OR(AND('Paraclinicos '!K2243&lt;=88),AND('Paraclinicos '!K2243&gt;=92,AA2307=2)),1,OR(AND('Paraclinicos '!K2243&gt;=88,'Paraclinicos '!K2243&lt;=92),AND('Paraclinicos '!K2243&gt;=93,AA2307=0)),0),"")</f>
        <v/>
      </c>
      <c r="AA2307" t="str" cm="1">
        <f t="array" ref="AA2307">_xlfn.IFS('Paraclinicos '!E2242="","",'Paraclinicos '!E2242="Oxigeno",2,'Paraclinicos '!E2242="Aire",0)</f>
        <v/>
      </c>
    </row>
    <row r="2308" spans="1:27" x14ac:dyDescent="0.25">
      <c r="A2308">
        <f>'Paraclinicos '!A2243</f>
        <v>0</v>
      </c>
      <c r="B2308" s="3">
        <f>'Paraclinicos '!R2243</f>
        <v>0</v>
      </c>
      <c r="C2308" t="str" cm="1">
        <f t="array" ref="C2308">_xlfn.IFS('Paraclinicos '!Q2243="","",'Paraclinicos '!Q2243&gt;60,3,'Paraclinicos '!Q2243&lt;=60,1)</f>
        <v/>
      </c>
      <c r="D2308" t="str">
        <f>IFERROR(IF(INDEX('BD Demog para scores enalazar'!BC$2:BC$3000,MATCH(Formulas!A2308,'BD Demog para scores enalazar'!A$2:A$3000,0))=0,"SI","NO"),"")</f>
        <v/>
      </c>
      <c r="E2308" t="str" cm="1">
        <f t="array" ref="E2308">_xlfn.IFS(D2308="","",D2308="SI",4,D2308="NO",1)</f>
        <v/>
      </c>
      <c r="F2308" t="str" cm="1">
        <f t="array" ref="F2308">_xlfn.IFS('Paraclinicos '!B2243="","",'Paraclinicos '!B2243&gt;1,1,'Paraclinicos '!B2243&lt;=1,3)</f>
        <v/>
      </c>
      <c r="G2308" t="str" cm="1">
        <f t="array" ref="G2308">_xlfn.IFS('Paraclinicos '!D2243="","",AND('Paraclinicos '!D2243&gt;=250,'Paraclinicos '!D2243&lt;=500),2,'Paraclinicos '!D2243&gt;500,3,'Paraclinicos '!D2243&lt;250,1)</f>
        <v/>
      </c>
      <c r="H2308" s="50" t="str">
        <f t="shared" ref="H2308:H2371" si="109">IF(AND(C2308="",E2308="",F2308="",G2308=""),"",SUM(C2308,E2308:G2308))</f>
        <v/>
      </c>
      <c r="I2308" t="str" cm="1">
        <f t="array" ref="I2308">_xlfn.IFS('Paraclinicos '!Q2243="","",'Paraclinicos '!Q2243&gt;=65,1,'Paraclinicos '!Q2243&lt;65,0)</f>
        <v/>
      </c>
      <c r="J2308" t="str" cm="1">
        <f t="array" ref="J2308">_xlfn.IFS('Paraclinicos '!I2243="","",'Paraclinicos '!I2243&gt;7,1,'Paraclinicos '!I2243&lt;=7,0)</f>
        <v/>
      </c>
      <c r="K2308" t="str" cm="1">
        <f t="array" ref="K2308">_xlfn.IFS('Paraclinicos '!W2243="","",'Paraclinicos '!W2243&lt;=8,1,'Paraclinicos '!W2243&gt;8,0)</f>
        <v/>
      </c>
      <c r="L2308" t="str" cm="1">
        <f t="array" ref="L2308">_xlfn.IFS('Paraclinicos '!S2243="","",'Paraclinicos '!S2243&gt;=30,1,'Paraclinicos '!S2243&lt;30,0)</f>
        <v/>
      </c>
      <c r="M2308" t="str" cm="1">
        <f t="array" ref="M2308">_xlfn.IFS(OR('Paraclinicos '!T2243="",'Paraclinicos '!U2243=""),"",OR('Paraclinicos '!T2243&lt;=90,'Paraclinicos '!U2243&lt;=60),1,OR('Paraclinicos '!T2243&gt;90,'Paraclinicos '!U2243&gt;60),0)</f>
        <v/>
      </c>
      <c r="N2308" s="45" t="str">
        <f t="shared" ref="N2308:N2371" si="110">IF(AND(J2307="",J2308="",K2308="",L2308="",M2308=""),"",SUM(J2307:M2308))</f>
        <v/>
      </c>
      <c r="O2308" t="str" cm="1">
        <f t="array" ref="O2308">_xlfn.IFS(OR('Paraclinicos '!M2243="",'Paraclinicos '!N2243="",'Paraclinicos '!N2243=0),"",'Paraclinicos '!M2243/'Paraclinicos '!N2243&lt;100,4,'Paraclinicos '!M2243/'Paraclinicos '!N2243&lt;200,3,'Paraclinicos '!M2243/'Paraclinicos '!N2243&lt;300,2,'Paraclinicos '!M2243/'Paraclinicos '!N2243&lt;400,1,'Paraclinicos '!M2243/'Paraclinicos '!N2243&gt;=400,0)</f>
        <v/>
      </c>
      <c r="P2308" t="str" cm="1">
        <f t="array" ref="P2308">_xlfn.IFS('Paraclinicos '!C2243="","",'Paraclinicos '!C2243&lt;20,4,'Paraclinicos '!C2243&lt;50,3,'Paraclinicos '!C2243&lt;100,2,'Paraclinicos '!C2243&lt;150,1,'Paraclinicos '!C2243&gt;150,0)</f>
        <v/>
      </c>
      <c r="Q2308" t="str" cm="1">
        <f t="array" ref="Q2308">_xlfn.IFS('Paraclinicos '!O2243="","",'Paraclinicos '!O2243&lt;1.2,0,'Paraclinicos '!O2243&lt;2,1,'Paraclinicos '!O2243&lt;3.5,2,'Paraclinicos '!O2243&lt;5,3,'Paraclinicos '!O2243&gt;5,4)</f>
        <v/>
      </c>
      <c r="R2308" t="str" cm="1">
        <f t="array" ref="R2308">_xlfn.IFS('Paraclinicos '!J2243="","",'Paraclinicos '!J2243&lt;1.2,0,'Paraclinicos '!J2243&lt;2,1,'Paraclinicos '!J2243&lt;6,2,'Paraclinicos '!J2243&lt;12,3,'Paraclinicos '!J2243&gt;=12,4)</f>
        <v/>
      </c>
      <c r="S2308" t="str" cm="1">
        <f t="array" ref="S2308">_xlfn.IFS('Paraclinicos '!Y2243="","",'Paraclinicos '!Y2243&lt;70,1,'Paraclinicos '!Y2243&gt;=70,0)</f>
        <v/>
      </c>
      <c r="T2308" t="str" cm="1">
        <f t="array" ref="T2308">_xlfn.IFS('Paraclinicos '!W2243="","",'Paraclinicos '!W2243&lt;6,4,'Paraclinicos '!W2243&lt;10,3,'Paraclinicos '!W2243&lt;13,2,'Paraclinicos '!W2243&lt;15,1,'Paraclinicos '!W2243=15,0)</f>
        <v/>
      </c>
      <c r="U2308" s="54" t="str">
        <f t="shared" si="108"/>
        <v/>
      </c>
      <c r="V2308" t="str" cm="1">
        <f t="array" ref="V2308">_xlfn.IFS('Paraclinicos '!S2243="","",OR('Paraclinicos '!S2243&lt;=8,'Paraclinicos '!S2243&gt;=25),3,'Paraclinicos '!S2243&lt;12,1,'Paraclinicos '!S2243&lt;21,0,'Paraclinicos '!S2243&lt;25,2)</f>
        <v/>
      </c>
      <c r="W2308" t="str">
        <f>IFERROR(IF(INDEX('BD Demog para scores enalazar'!Y$2:'BD Demog para scores enalazar'!Y$3000,MATCH(Formulas!A2308,'BD Demog para scores enalazar'!A$2:'BD Demog para scores enalazar'!A$3000,0))=1,"SI","NO"),"")</f>
        <v/>
      </c>
      <c r="X2308" s="9" t="str">
        <f>IFERROR(IF(INDEX('BD Demog para scores enalazar'!AJ$2:'BD Demog para scores enalazar'!AJ$3000,MATCH(Formulas!A2308,'BD Demog para scores enalazar'!A$2:'BD Demog para scores enalazar'!A$3000,0))=1,"SI","NO"),"")</f>
        <v/>
      </c>
      <c r="Y2308" t="str" cm="1">
        <f t="array" ref="Y2308">IF(AND(W2308="NO",X2308="NO"),_xlfn.IFS('Paraclinicos '!K2243&lt;=91,3,'Paraclinicos '!K2243&lt;94,2,'Paraclinicos '!K2243&lt;96,1,'Paraclinicos '!K2243&gt;=96,0),"")</f>
        <v/>
      </c>
      <c r="Z2308" t="str" cm="1">
        <f t="array" ref="Z2308">IF(OR(W2308="SI",X2308="SI"),_xlfn.IFS(OR(AND('Paraclinicos '!K2244&lt;=83),AND('Paraclinicos '!K2244&gt;=97,AA2308=2)),3,OR(AND('Paraclinicos '!K2244&lt;=86),AND('Paraclinicos '!K2244&gt;=94,AA2308=2)),2,OR(AND('Paraclinicos '!K2244&lt;=88),AND('Paraclinicos '!K2244&gt;=92,AA2308=2)),1,OR(AND('Paraclinicos '!K2244&gt;=88,'Paraclinicos '!K2244&lt;=92),AND('Paraclinicos '!K2244&gt;=93,AA2308=0)),0),"")</f>
        <v/>
      </c>
      <c r="AA2308" t="str" cm="1">
        <f t="array" ref="AA2308">_xlfn.IFS('Paraclinicos '!E2243="","",'Paraclinicos '!E2243="Oxigeno",2,'Paraclinicos '!E2243="Aire",0)</f>
        <v/>
      </c>
    </row>
    <row r="2309" spans="1:27" x14ac:dyDescent="0.25">
      <c r="A2309">
        <f>'Paraclinicos '!A2244</f>
        <v>0</v>
      </c>
      <c r="B2309" s="3">
        <f>'Paraclinicos '!R2244</f>
        <v>0</v>
      </c>
      <c r="C2309" t="str" cm="1">
        <f t="array" ref="C2309">_xlfn.IFS('Paraclinicos '!Q2244="","",'Paraclinicos '!Q2244&gt;60,3,'Paraclinicos '!Q2244&lt;=60,1)</f>
        <v/>
      </c>
      <c r="D2309" t="str">
        <f>IFERROR(IF(INDEX('BD Demog para scores enalazar'!BC$2:BC$3000,MATCH(Formulas!A2309,'BD Demog para scores enalazar'!A$2:A$3000,0))=0,"SI","NO"),"")</f>
        <v/>
      </c>
      <c r="E2309" t="str" cm="1">
        <f t="array" ref="E2309">_xlfn.IFS(D2309="","",D2309="SI",4,D2309="NO",1)</f>
        <v/>
      </c>
      <c r="F2309" t="str" cm="1">
        <f t="array" ref="F2309">_xlfn.IFS('Paraclinicos '!B2244="","",'Paraclinicos '!B2244&gt;1,1,'Paraclinicos '!B2244&lt;=1,3)</f>
        <v/>
      </c>
      <c r="G2309" t="str" cm="1">
        <f t="array" ref="G2309">_xlfn.IFS('Paraclinicos '!D2244="","",AND('Paraclinicos '!D2244&gt;=250,'Paraclinicos '!D2244&lt;=500),2,'Paraclinicos '!D2244&gt;500,3,'Paraclinicos '!D2244&lt;250,1)</f>
        <v/>
      </c>
      <c r="H2309" s="50" t="str">
        <f t="shared" si="109"/>
        <v/>
      </c>
      <c r="I2309" t="str" cm="1">
        <f t="array" ref="I2309">_xlfn.IFS('Paraclinicos '!Q2244="","",'Paraclinicos '!Q2244&gt;=65,1,'Paraclinicos '!Q2244&lt;65,0)</f>
        <v/>
      </c>
      <c r="J2309" t="str" cm="1">
        <f t="array" ref="J2309">_xlfn.IFS('Paraclinicos '!I2244="","",'Paraclinicos '!I2244&gt;7,1,'Paraclinicos '!I2244&lt;=7,0)</f>
        <v/>
      </c>
      <c r="K2309" t="str" cm="1">
        <f t="array" ref="K2309">_xlfn.IFS('Paraclinicos '!W2244="","",'Paraclinicos '!W2244&lt;=8,1,'Paraclinicos '!W2244&gt;8,0)</f>
        <v/>
      </c>
      <c r="L2309" t="str" cm="1">
        <f t="array" ref="L2309">_xlfn.IFS('Paraclinicos '!S2244="","",'Paraclinicos '!S2244&gt;=30,1,'Paraclinicos '!S2244&lt;30,0)</f>
        <v/>
      </c>
      <c r="M2309" t="str" cm="1">
        <f t="array" ref="M2309">_xlfn.IFS(OR('Paraclinicos '!T2244="",'Paraclinicos '!U2244=""),"",OR('Paraclinicos '!T2244&lt;=90,'Paraclinicos '!U2244&lt;=60),1,OR('Paraclinicos '!T2244&gt;90,'Paraclinicos '!U2244&gt;60),0)</f>
        <v/>
      </c>
      <c r="N2309" s="45" t="str">
        <f t="shared" si="110"/>
        <v/>
      </c>
      <c r="O2309" t="str" cm="1">
        <f t="array" ref="O2309">_xlfn.IFS(OR('Paraclinicos '!M2244="",'Paraclinicos '!N2244="",'Paraclinicos '!N2244=0),"",'Paraclinicos '!M2244/'Paraclinicos '!N2244&lt;100,4,'Paraclinicos '!M2244/'Paraclinicos '!N2244&lt;200,3,'Paraclinicos '!M2244/'Paraclinicos '!N2244&lt;300,2,'Paraclinicos '!M2244/'Paraclinicos '!N2244&lt;400,1,'Paraclinicos '!M2244/'Paraclinicos '!N2244&gt;=400,0)</f>
        <v/>
      </c>
      <c r="P2309" t="str" cm="1">
        <f t="array" ref="P2309">_xlfn.IFS('Paraclinicos '!C2244="","",'Paraclinicos '!C2244&lt;20,4,'Paraclinicos '!C2244&lt;50,3,'Paraclinicos '!C2244&lt;100,2,'Paraclinicos '!C2244&lt;150,1,'Paraclinicos '!C2244&gt;150,0)</f>
        <v/>
      </c>
      <c r="Q2309" t="str" cm="1">
        <f t="array" ref="Q2309">_xlfn.IFS('Paraclinicos '!O2244="","",'Paraclinicos '!O2244&lt;1.2,0,'Paraclinicos '!O2244&lt;2,1,'Paraclinicos '!O2244&lt;3.5,2,'Paraclinicos '!O2244&lt;5,3,'Paraclinicos '!O2244&gt;5,4)</f>
        <v/>
      </c>
      <c r="R2309" t="str" cm="1">
        <f t="array" ref="R2309">_xlfn.IFS('Paraclinicos '!J2244="","",'Paraclinicos '!J2244&lt;1.2,0,'Paraclinicos '!J2244&lt;2,1,'Paraclinicos '!J2244&lt;6,2,'Paraclinicos '!J2244&lt;12,3,'Paraclinicos '!J2244&gt;=12,4)</f>
        <v/>
      </c>
      <c r="S2309" t="str" cm="1">
        <f t="array" ref="S2309">_xlfn.IFS('Paraclinicos '!Y2244="","",'Paraclinicos '!Y2244&lt;70,1,'Paraclinicos '!Y2244&gt;=70,0)</f>
        <v/>
      </c>
      <c r="T2309" t="str" cm="1">
        <f t="array" ref="T2309">_xlfn.IFS('Paraclinicos '!W2244="","",'Paraclinicos '!W2244&lt;6,4,'Paraclinicos '!W2244&lt;10,3,'Paraclinicos '!W2244&lt;13,2,'Paraclinicos '!W2244&lt;15,1,'Paraclinicos '!W2244=15,0)</f>
        <v/>
      </c>
      <c r="U2309" s="54" t="str">
        <f t="shared" si="108"/>
        <v/>
      </c>
      <c r="V2309" t="str" cm="1">
        <f t="array" ref="V2309">_xlfn.IFS('Paraclinicos '!S2244="","",OR('Paraclinicos '!S2244&lt;=8,'Paraclinicos '!S2244&gt;=25),3,'Paraclinicos '!S2244&lt;12,1,'Paraclinicos '!S2244&lt;21,0,'Paraclinicos '!S2244&lt;25,2)</f>
        <v/>
      </c>
      <c r="W2309" t="str">
        <f>IFERROR(IF(INDEX('BD Demog para scores enalazar'!Y$2:'BD Demog para scores enalazar'!Y$3000,MATCH(Formulas!A2309,'BD Demog para scores enalazar'!A$2:'BD Demog para scores enalazar'!A$3000,0))=1,"SI","NO"),"")</f>
        <v/>
      </c>
      <c r="X2309" s="9" t="str">
        <f>IFERROR(IF(INDEX('BD Demog para scores enalazar'!AJ$2:'BD Demog para scores enalazar'!AJ$3000,MATCH(Formulas!A2309,'BD Demog para scores enalazar'!A$2:'BD Demog para scores enalazar'!A$3000,0))=1,"SI","NO"),"")</f>
        <v/>
      </c>
      <c r="Y2309" t="str" cm="1">
        <f t="array" ref="Y2309">IF(AND(W2309="NO",X2309="NO"),_xlfn.IFS('Paraclinicos '!K2244&lt;=91,3,'Paraclinicos '!K2244&lt;94,2,'Paraclinicos '!K2244&lt;96,1,'Paraclinicos '!K2244&gt;=96,0),"")</f>
        <v/>
      </c>
      <c r="Z2309" t="str" cm="1">
        <f t="array" ref="Z2309">IF(OR(W2309="SI",X2309="SI"),_xlfn.IFS(OR(AND('Paraclinicos '!K2245&lt;=83),AND('Paraclinicos '!K2245&gt;=97,AA2309=2)),3,OR(AND('Paraclinicos '!K2245&lt;=86),AND('Paraclinicos '!K2245&gt;=94,AA2309=2)),2,OR(AND('Paraclinicos '!K2245&lt;=88),AND('Paraclinicos '!K2245&gt;=92,AA2309=2)),1,OR(AND('Paraclinicos '!K2245&gt;=88,'Paraclinicos '!K2245&lt;=92),AND('Paraclinicos '!K2245&gt;=93,AA2309=0)),0),"")</f>
        <v/>
      </c>
      <c r="AA2309" t="str" cm="1">
        <f t="array" ref="AA2309">_xlfn.IFS('Paraclinicos '!E2244="","",'Paraclinicos '!E2244="Oxigeno",2,'Paraclinicos '!E2244="Aire",0)</f>
        <v/>
      </c>
    </row>
    <row r="2310" spans="1:27" x14ac:dyDescent="0.25">
      <c r="A2310">
        <f>'Paraclinicos '!A2245</f>
        <v>0</v>
      </c>
      <c r="B2310" s="3">
        <f>'Paraclinicos '!R2245</f>
        <v>0</v>
      </c>
      <c r="C2310" t="str" cm="1">
        <f t="array" ref="C2310">_xlfn.IFS('Paraclinicos '!Q2245="","",'Paraclinicos '!Q2245&gt;60,3,'Paraclinicos '!Q2245&lt;=60,1)</f>
        <v/>
      </c>
      <c r="D2310" t="str">
        <f>IFERROR(IF(INDEX('BD Demog para scores enalazar'!BC$2:BC$3000,MATCH(Formulas!A2310,'BD Demog para scores enalazar'!A$2:A$3000,0))=0,"SI","NO"),"")</f>
        <v/>
      </c>
      <c r="E2310" t="str" cm="1">
        <f t="array" ref="E2310">_xlfn.IFS(D2310="","",D2310="SI",4,D2310="NO",1)</f>
        <v/>
      </c>
      <c r="F2310" t="str" cm="1">
        <f t="array" ref="F2310">_xlfn.IFS('Paraclinicos '!B2245="","",'Paraclinicos '!B2245&gt;1,1,'Paraclinicos '!B2245&lt;=1,3)</f>
        <v/>
      </c>
      <c r="G2310" t="str" cm="1">
        <f t="array" ref="G2310">_xlfn.IFS('Paraclinicos '!D2245="","",AND('Paraclinicos '!D2245&gt;=250,'Paraclinicos '!D2245&lt;=500),2,'Paraclinicos '!D2245&gt;500,3,'Paraclinicos '!D2245&lt;250,1)</f>
        <v/>
      </c>
      <c r="H2310" s="50" t="str">
        <f t="shared" si="109"/>
        <v/>
      </c>
      <c r="I2310" t="str" cm="1">
        <f t="array" ref="I2310">_xlfn.IFS('Paraclinicos '!Q2245="","",'Paraclinicos '!Q2245&gt;=65,1,'Paraclinicos '!Q2245&lt;65,0)</f>
        <v/>
      </c>
      <c r="J2310" t="str" cm="1">
        <f t="array" ref="J2310">_xlfn.IFS('Paraclinicos '!I2245="","",'Paraclinicos '!I2245&gt;7,1,'Paraclinicos '!I2245&lt;=7,0)</f>
        <v/>
      </c>
      <c r="K2310" t="str" cm="1">
        <f t="array" ref="K2310">_xlfn.IFS('Paraclinicos '!W2245="","",'Paraclinicos '!W2245&lt;=8,1,'Paraclinicos '!W2245&gt;8,0)</f>
        <v/>
      </c>
      <c r="L2310" t="str" cm="1">
        <f t="array" ref="L2310">_xlfn.IFS('Paraclinicos '!S2245="","",'Paraclinicos '!S2245&gt;=30,1,'Paraclinicos '!S2245&lt;30,0)</f>
        <v/>
      </c>
      <c r="M2310" t="str" cm="1">
        <f t="array" ref="M2310">_xlfn.IFS(OR('Paraclinicos '!T2245="",'Paraclinicos '!U2245=""),"",OR('Paraclinicos '!T2245&lt;=90,'Paraclinicos '!U2245&lt;=60),1,OR('Paraclinicos '!T2245&gt;90,'Paraclinicos '!U2245&gt;60),0)</f>
        <v/>
      </c>
      <c r="N2310" s="45" t="str">
        <f t="shared" si="110"/>
        <v/>
      </c>
      <c r="O2310" t="str" cm="1">
        <f t="array" ref="O2310">_xlfn.IFS(OR('Paraclinicos '!M2245="",'Paraclinicos '!N2245="",'Paraclinicos '!N2245=0),"",'Paraclinicos '!M2245/'Paraclinicos '!N2245&lt;100,4,'Paraclinicos '!M2245/'Paraclinicos '!N2245&lt;200,3,'Paraclinicos '!M2245/'Paraclinicos '!N2245&lt;300,2,'Paraclinicos '!M2245/'Paraclinicos '!N2245&lt;400,1,'Paraclinicos '!M2245/'Paraclinicos '!N2245&gt;=400,0)</f>
        <v/>
      </c>
      <c r="P2310" t="str" cm="1">
        <f t="array" ref="P2310">_xlfn.IFS('Paraclinicos '!C2245="","",'Paraclinicos '!C2245&lt;20,4,'Paraclinicos '!C2245&lt;50,3,'Paraclinicos '!C2245&lt;100,2,'Paraclinicos '!C2245&lt;150,1,'Paraclinicos '!C2245&gt;150,0)</f>
        <v/>
      </c>
      <c r="Q2310" t="str" cm="1">
        <f t="array" ref="Q2310">_xlfn.IFS('Paraclinicos '!O2245="","",'Paraclinicos '!O2245&lt;1.2,0,'Paraclinicos '!O2245&lt;2,1,'Paraclinicos '!O2245&lt;3.5,2,'Paraclinicos '!O2245&lt;5,3,'Paraclinicos '!O2245&gt;5,4)</f>
        <v/>
      </c>
      <c r="R2310" t="str" cm="1">
        <f t="array" ref="R2310">_xlfn.IFS('Paraclinicos '!J2245="","",'Paraclinicos '!J2245&lt;1.2,0,'Paraclinicos '!J2245&lt;2,1,'Paraclinicos '!J2245&lt;6,2,'Paraclinicos '!J2245&lt;12,3,'Paraclinicos '!J2245&gt;=12,4)</f>
        <v/>
      </c>
      <c r="S2310" t="str" cm="1">
        <f t="array" ref="S2310">_xlfn.IFS('Paraclinicos '!Y2245="","",'Paraclinicos '!Y2245&lt;70,1,'Paraclinicos '!Y2245&gt;=70,0)</f>
        <v/>
      </c>
      <c r="T2310" t="str" cm="1">
        <f t="array" ref="T2310">_xlfn.IFS('Paraclinicos '!W2245="","",'Paraclinicos '!W2245&lt;6,4,'Paraclinicos '!W2245&lt;10,3,'Paraclinicos '!W2245&lt;13,2,'Paraclinicos '!W2245&lt;15,1,'Paraclinicos '!W2245=15,0)</f>
        <v/>
      </c>
      <c r="U2310" s="54" t="str">
        <f t="shared" si="108"/>
        <v/>
      </c>
      <c r="V2310" t="str" cm="1">
        <f t="array" ref="V2310">_xlfn.IFS('Paraclinicos '!S2245="","",OR('Paraclinicos '!S2245&lt;=8,'Paraclinicos '!S2245&gt;=25),3,'Paraclinicos '!S2245&lt;12,1,'Paraclinicos '!S2245&lt;21,0,'Paraclinicos '!S2245&lt;25,2)</f>
        <v/>
      </c>
      <c r="W2310" t="str">
        <f>IFERROR(IF(INDEX('BD Demog para scores enalazar'!Y$2:'BD Demog para scores enalazar'!Y$3000,MATCH(Formulas!A2310,'BD Demog para scores enalazar'!A$2:'BD Demog para scores enalazar'!A$3000,0))=1,"SI","NO"),"")</f>
        <v/>
      </c>
      <c r="X2310" s="9" t="str">
        <f>IFERROR(IF(INDEX('BD Demog para scores enalazar'!AJ$2:'BD Demog para scores enalazar'!AJ$3000,MATCH(Formulas!A2310,'BD Demog para scores enalazar'!A$2:'BD Demog para scores enalazar'!A$3000,0))=1,"SI","NO"),"")</f>
        <v/>
      </c>
      <c r="Y2310" t="str" cm="1">
        <f t="array" ref="Y2310">IF(AND(W2310="NO",X2310="NO"),_xlfn.IFS('Paraclinicos '!K2245&lt;=91,3,'Paraclinicos '!K2245&lt;94,2,'Paraclinicos '!K2245&lt;96,1,'Paraclinicos '!K2245&gt;=96,0),"")</f>
        <v/>
      </c>
      <c r="Z2310" t="str" cm="1">
        <f t="array" ref="Z2310">IF(OR(W2310="SI",X2310="SI"),_xlfn.IFS(OR(AND('Paraclinicos '!K2246&lt;=83),AND('Paraclinicos '!K2246&gt;=97,AA2310=2)),3,OR(AND('Paraclinicos '!K2246&lt;=86),AND('Paraclinicos '!K2246&gt;=94,AA2310=2)),2,OR(AND('Paraclinicos '!K2246&lt;=88),AND('Paraclinicos '!K2246&gt;=92,AA2310=2)),1,OR(AND('Paraclinicos '!K2246&gt;=88,'Paraclinicos '!K2246&lt;=92),AND('Paraclinicos '!K2246&gt;=93,AA2310=0)),0),"")</f>
        <v/>
      </c>
      <c r="AA2310" t="str" cm="1">
        <f t="array" ref="AA2310">_xlfn.IFS('Paraclinicos '!E2245="","",'Paraclinicos '!E2245="Oxigeno",2,'Paraclinicos '!E2245="Aire",0)</f>
        <v/>
      </c>
    </row>
    <row r="2311" spans="1:27" x14ac:dyDescent="0.25">
      <c r="A2311">
        <f>'Paraclinicos '!A2246</f>
        <v>0</v>
      </c>
      <c r="B2311" s="3">
        <f>'Paraclinicos '!R2246</f>
        <v>0</v>
      </c>
      <c r="C2311" t="str" cm="1">
        <f t="array" ref="C2311">_xlfn.IFS('Paraclinicos '!Q2246="","",'Paraclinicos '!Q2246&gt;60,3,'Paraclinicos '!Q2246&lt;=60,1)</f>
        <v/>
      </c>
      <c r="D2311" t="str">
        <f>IFERROR(IF(INDEX('BD Demog para scores enalazar'!BC$2:BC$3000,MATCH(Formulas!A2311,'BD Demog para scores enalazar'!A$2:A$3000,0))=0,"SI","NO"),"")</f>
        <v/>
      </c>
      <c r="E2311" t="str" cm="1">
        <f t="array" ref="E2311">_xlfn.IFS(D2311="","",D2311="SI",4,D2311="NO",1)</f>
        <v/>
      </c>
      <c r="F2311" t="str" cm="1">
        <f t="array" ref="F2311">_xlfn.IFS('Paraclinicos '!B2246="","",'Paraclinicos '!B2246&gt;1,1,'Paraclinicos '!B2246&lt;=1,3)</f>
        <v/>
      </c>
      <c r="G2311" t="str" cm="1">
        <f t="array" ref="G2311">_xlfn.IFS('Paraclinicos '!D2246="","",AND('Paraclinicos '!D2246&gt;=250,'Paraclinicos '!D2246&lt;=500),2,'Paraclinicos '!D2246&gt;500,3,'Paraclinicos '!D2246&lt;250,1)</f>
        <v/>
      </c>
      <c r="H2311" s="50" t="str">
        <f t="shared" si="109"/>
        <v/>
      </c>
      <c r="I2311" t="str" cm="1">
        <f t="array" ref="I2311">_xlfn.IFS('Paraclinicos '!Q2246="","",'Paraclinicos '!Q2246&gt;=65,1,'Paraclinicos '!Q2246&lt;65,0)</f>
        <v/>
      </c>
      <c r="J2311" t="str" cm="1">
        <f t="array" ref="J2311">_xlfn.IFS('Paraclinicos '!I2246="","",'Paraclinicos '!I2246&gt;7,1,'Paraclinicos '!I2246&lt;=7,0)</f>
        <v/>
      </c>
      <c r="K2311" t="str" cm="1">
        <f t="array" ref="K2311">_xlfn.IFS('Paraclinicos '!W2246="","",'Paraclinicos '!W2246&lt;=8,1,'Paraclinicos '!W2246&gt;8,0)</f>
        <v/>
      </c>
      <c r="L2311" t="str" cm="1">
        <f t="array" ref="L2311">_xlfn.IFS('Paraclinicos '!S2246="","",'Paraclinicos '!S2246&gt;=30,1,'Paraclinicos '!S2246&lt;30,0)</f>
        <v/>
      </c>
      <c r="M2311" t="str" cm="1">
        <f t="array" ref="M2311">_xlfn.IFS(OR('Paraclinicos '!T2246="",'Paraclinicos '!U2246=""),"",OR('Paraclinicos '!T2246&lt;=90,'Paraclinicos '!U2246&lt;=60),1,OR('Paraclinicos '!T2246&gt;90,'Paraclinicos '!U2246&gt;60),0)</f>
        <v/>
      </c>
      <c r="N2311" s="45" t="str">
        <f t="shared" si="110"/>
        <v/>
      </c>
      <c r="O2311" t="str" cm="1">
        <f t="array" ref="O2311">_xlfn.IFS(OR('Paraclinicos '!M2246="",'Paraclinicos '!N2246="",'Paraclinicos '!N2246=0),"",'Paraclinicos '!M2246/'Paraclinicos '!N2246&lt;100,4,'Paraclinicos '!M2246/'Paraclinicos '!N2246&lt;200,3,'Paraclinicos '!M2246/'Paraclinicos '!N2246&lt;300,2,'Paraclinicos '!M2246/'Paraclinicos '!N2246&lt;400,1,'Paraclinicos '!M2246/'Paraclinicos '!N2246&gt;=400,0)</f>
        <v/>
      </c>
      <c r="P2311" t="str" cm="1">
        <f t="array" ref="P2311">_xlfn.IFS('Paraclinicos '!C2246="","",'Paraclinicos '!C2246&lt;20,4,'Paraclinicos '!C2246&lt;50,3,'Paraclinicos '!C2246&lt;100,2,'Paraclinicos '!C2246&lt;150,1,'Paraclinicos '!C2246&gt;150,0)</f>
        <v/>
      </c>
      <c r="Q2311" t="str" cm="1">
        <f t="array" ref="Q2311">_xlfn.IFS('Paraclinicos '!O2246="","",'Paraclinicos '!O2246&lt;1.2,0,'Paraclinicos '!O2246&lt;2,1,'Paraclinicos '!O2246&lt;3.5,2,'Paraclinicos '!O2246&lt;5,3,'Paraclinicos '!O2246&gt;5,4)</f>
        <v/>
      </c>
      <c r="R2311" t="str" cm="1">
        <f t="array" ref="R2311">_xlfn.IFS('Paraclinicos '!J2246="","",'Paraclinicos '!J2246&lt;1.2,0,'Paraclinicos '!J2246&lt;2,1,'Paraclinicos '!J2246&lt;6,2,'Paraclinicos '!J2246&lt;12,3,'Paraclinicos '!J2246&gt;=12,4)</f>
        <v/>
      </c>
      <c r="S2311" t="str" cm="1">
        <f t="array" ref="S2311">_xlfn.IFS('Paraclinicos '!Y2246="","",'Paraclinicos '!Y2246&lt;70,1,'Paraclinicos '!Y2246&gt;=70,0)</f>
        <v/>
      </c>
      <c r="T2311" t="str" cm="1">
        <f t="array" ref="T2311">_xlfn.IFS('Paraclinicos '!W2246="","",'Paraclinicos '!W2246&lt;6,4,'Paraclinicos '!W2246&lt;10,3,'Paraclinicos '!W2246&lt;13,2,'Paraclinicos '!W2246&lt;15,1,'Paraclinicos '!W2246=15,0)</f>
        <v/>
      </c>
      <c r="U2311" s="54" t="str">
        <f t="shared" si="108"/>
        <v/>
      </c>
      <c r="V2311" t="str" cm="1">
        <f t="array" ref="V2311">_xlfn.IFS('Paraclinicos '!S2246="","",OR('Paraclinicos '!S2246&lt;=8,'Paraclinicos '!S2246&gt;=25),3,'Paraclinicos '!S2246&lt;12,1,'Paraclinicos '!S2246&lt;21,0,'Paraclinicos '!S2246&lt;25,2)</f>
        <v/>
      </c>
      <c r="W2311" t="str">
        <f>IFERROR(IF(INDEX('BD Demog para scores enalazar'!Y$2:'BD Demog para scores enalazar'!Y$3000,MATCH(Formulas!A2311,'BD Demog para scores enalazar'!A$2:'BD Demog para scores enalazar'!A$3000,0))=1,"SI","NO"),"")</f>
        <v/>
      </c>
      <c r="X2311" s="9" t="str">
        <f>IFERROR(IF(INDEX('BD Demog para scores enalazar'!AJ$2:'BD Demog para scores enalazar'!AJ$3000,MATCH(Formulas!A2311,'BD Demog para scores enalazar'!A$2:'BD Demog para scores enalazar'!A$3000,0))=1,"SI","NO"),"")</f>
        <v/>
      </c>
      <c r="Y2311" t="str" cm="1">
        <f t="array" ref="Y2311">IF(AND(W2311="NO",X2311="NO"),_xlfn.IFS('Paraclinicos '!K2246&lt;=91,3,'Paraclinicos '!K2246&lt;94,2,'Paraclinicos '!K2246&lt;96,1,'Paraclinicos '!K2246&gt;=96,0),"")</f>
        <v/>
      </c>
      <c r="Z2311" t="str" cm="1">
        <f t="array" ref="Z2311">IF(OR(W2311="SI",X2311="SI"),_xlfn.IFS(OR(AND('Paraclinicos '!K2247&lt;=83),AND('Paraclinicos '!K2247&gt;=97,AA2311=2)),3,OR(AND('Paraclinicos '!K2247&lt;=86),AND('Paraclinicos '!K2247&gt;=94,AA2311=2)),2,OR(AND('Paraclinicos '!K2247&lt;=88),AND('Paraclinicos '!K2247&gt;=92,AA2311=2)),1,OR(AND('Paraclinicos '!K2247&gt;=88,'Paraclinicos '!K2247&lt;=92),AND('Paraclinicos '!K2247&gt;=93,AA2311=0)),0),"")</f>
        <v/>
      </c>
      <c r="AA2311" t="str" cm="1">
        <f t="array" ref="AA2311">_xlfn.IFS('Paraclinicos '!E2246="","",'Paraclinicos '!E2246="Oxigeno",2,'Paraclinicos '!E2246="Aire",0)</f>
        <v/>
      </c>
    </row>
    <row r="2312" spans="1:27" x14ac:dyDescent="0.25">
      <c r="A2312">
        <f>'Paraclinicos '!A2247</f>
        <v>0</v>
      </c>
      <c r="B2312" s="3">
        <f>'Paraclinicos '!R2247</f>
        <v>0</v>
      </c>
      <c r="C2312" t="str" cm="1">
        <f t="array" ref="C2312">_xlfn.IFS('Paraclinicos '!Q2247="","",'Paraclinicos '!Q2247&gt;60,3,'Paraclinicos '!Q2247&lt;=60,1)</f>
        <v/>
      </c>
      <c r="D2312" t="str">
        <f>IFERROR(IF(INDEX('BD Demog para scores enalazar'!BC$2:BC$3000,MATCH(Formulas!A2312,'BD Demog para scores enalazar'!A$2:A$3000,0))=0,"SI","NO"),"")</f>
        <v/>
      </c>
      <c r="E2312" t="str" cm="1">
        <f t="array" ref="E2312">_xlfn.IFS(D2312="","",D2312="SI",4,D2312="NO",1)</f>
        <v/>
      </c>
      <c r="F2312" t="str" cm="1">
        <f t="array" ref="F2312">_xlfn.IFS('Paraclinicos '!B2247="","",'Paraclinicos '!B2247&gt;1,1,'Paraclinicos '!B2247&lt;=1,3)</f>
        <v/>
      </c>
      <c r="G2312" t="str" cm="1">
        <f t="array" ref="G2312">_xlfn.IFS('Paraclinicos '!D2247="","",AND('Paraclinicos '!D2247&gt;=250,'Paraclinicos '!D2247&lt;=500),2,'Paraclinicos '!D2247&gt;500,3,'Paraclinicos '!D2247&lt;250,1)</f>
        <v/>
      </c>
      <c r="H2312" s="50" t="str">
        <f t="shared" si="109"/>
        <v/>
      </c>
      <c r="I2312" t="str" cm="1">
        <f t="array" ref="I2312">_xlfn.IFS('Paraclinicos '!Q2247="","",'Paraclinicos '!Q2247&gt;=65,1,'Paraclinicos '!Q2247&lt;65,0)</f>
        <v/>
      </c>
      <c r="J2312" t="str" cm="1">
        <f t="array" ref="J2312">_xlfn.IFS('Paraclinicos '!I2247="","",'Paraclinicos '!I2247&gt;7,1,'Paraclinicos '!I2247&lt;=7,0)</f>
        <v/>
      </c>
      <c r="K2312" t="str" cm="1">
        <f t="array" ref="K2312">_xlfn.IFS('Paraclinicos '!W2247="","",'Paraclinicos '!W2247&lt;=8,1,'Paraclinicos '!W2247&gt;8,0)</f>
        <v/>
      </c>
      <c r="L2312" t="str" cm="1">
        <f t="array" ref="L2312">_xlfn.IFS('Paraclinicos '!S2247="","",'Paraclinicos '!S2247&gt;=30,1,'Paraclinicos '!S2247&lt;30,0)</f>
        <v/>
      </c>
      <c r="M2312" t="str" cm="1">
        <f t="array" ref="M2312">_xlfn.IFS(OR('Paraclinicos '!T2247="",'Paraclinicos '!U2247=""),"",OR('Paraclinicos '!T2247&lt;=90,'Paraclinicos '!U2247&lt;=60),1,OR('Paraclinicos '!T2247&gt;90,'Paraclinicos '!U2247&gt;60),0)</f>
        <v/>
      </c>
      <c r="N2312" s="45" t="str">
        <f t="shared" si="110"/>
        <v/>
      </c>
      <c r="O2312" t="str" cm="1">
        <f t="array" ref="O2312">_xlfn.IFS(OR('Paraclinicos '!M2247="",'Paraclinicos '!N2247="",'Paraclinicos '!N2247=0),"",'Paraclinicos '!M2247/'Paraclinicos '!N2247&lt;100,4,'Paraclinicos '!M2247/'Paraclinicos '!N2247&lt;200,3,'Paraclinicos '!M2247/'Paraclinicos '!N2247&lt;300,2,'Paraclinicos '!M2247/'Paraclinicos '!N2247&lt;400,1,'Paraclinicos '!M2247/'Paraclinicos '!N2247&gt;=400,0)</f>
        <v/>
      </c>
      <c r="P2312" t="str" cm="1">
        <f t="array" ref="P2312">_xlfn.IFS('Paraclinicos '!C2247="","",'Paraclinicos '!C2247&lt;20,4,'Paraclinicos '!C2247&lt;50,3,'Paraclinicos '!C2247&lt;100,2,'Paraclinicos '!C2247&lt;150,1,'Paraclinicos '!C2247&gt;150,0)</f>
        <v/>
      </c>
      <c r="Q2312" t="str" cm="1">
        <f t="array" ref="Q2312">_xlfn.IFS('Paraclinicos '!O2247="","",'Paraclinicos '!O2247&lt;1.2,0,'Paraclinicos '!O2247&lt;2,1,'Paraclinicos '!O2247&lt;3.5,2,'Paraclinicos '!O2247&lt;5,3,'Paraclinicos '!O2247&gt;5,4)</f>
        <v/>
      </c>
      <c r="R2312" t="str" cm="1">
        <f t="array" ref="R2312">_xlfn.IFS('Paraclinicos '!J2247="","",'Paraclinicos '!J2247&lt;1.2,0,'Paraclinicos '!J2247&lt;2,1,'Paraclinicos '!J2247&lt;6,2,'Paraclinicos '!J2247&lt;12,3,'Paraclinicos '!J2247&gt;=12,4)</f>
        <v/>
      </c>
      <c r="S2312" t="str" cm="1">
        <f t="array" ref="S2312">_xlfn.IFS('Paraclinicos '!Y2247="","",'Paraclinicos '!Y2247&lt;70,1,'Paraclinicos '!Y2247&gt;=70,0)</f>
        <v/>
      </c>
      <c r="T2312" t="str" cm="1">
        <f t="array" ref="T2312">_xlfn.IFS('Paraclinicos '!W2247="","",'Paraclinicos '!W2247&lt;6,4,'Paraclinicos '!W2247&lt;10,3,'Paraclinicos '!W2247&lt;13,2,'Paraclinicos '!W2247&lt;15,1,'Paraclinicos '!W2247=15,0)</f>
        <v/>
      </c>
      <c r="U2312" s="54" t="str">
        <f t="shared" si="108"/>
        <v/>
      </c>
      <c r="V2312" t="str" cm="1">
        <f t="array" ref="V2312">_xlfn.IFS('Paraclinicos '!S2247="","",OR('Paraclinicos '!S2247&lt;=8,'Paraclinicos '!S2247&gt;=25),3,'Paraclinicos '!S2247&lt;12,1,'Paraclinicos '!S2247&lt;21,0,'Paraclinicos '!S2247&lt;25,2)</f>
        <v/>
      </c>
      <c r="W2312" t="str">
        <f>IFERROR(IF(INDEX('BD Demog para scores enalazar'!Y$2:'BD Demog para scores enalazar'!Y$3000,MATCH(Formulas!A2312,'BD Demog para scores enalazar'!A$2:'BD Demog para scores enalazar'!A$3000,0))=1,"SI","NO"),"")</f>
        <v/>
      </c>
      <c r="X2312" s="9" t="str">
        <f>IFERROR(IF(INDEX('BD Demog para scores enalazar'!AJ$2:'BD Demog para scores enalazar'!AJ$3000,MATCH(Formulas!A2312,'BD Demog para scores enalazar'!A$2:'BD Demog para scores enalazar'!A$3000,0))=1,"SI","NO"),"")</f>
        <v/>
      </c>
      <c r="Y2312" t="str" cm="1">
        <f t="array" ref="Y2312">IF(AND(W2312="NO",X2312="NO"),_xlfn.IFS('Paraclinicos '!K2247&lt;=91,3,'Paraclinicos '!K2247&lt;94,2,'Paraclinicos '!K2247&lt;96,1,'Paraclinicos '!K2247&gt;=96,0),"")</f>
        <v/>
      </c>
      <c r="Z2312" t="str" cm="1">
        <f t="array" ref="Z2312">IF(OR(W2312="SI",X2312="SI"),_xlfn.IFS(OR(AND('Paraclinicos '!K2248&lt;=83),AND('Paraclinicos '!K2248&gt;=97,AA2312=2)),3,OR(AND('Paraclinicos '!K2248&lt;=86),AND('Paraclinicos '!K2248&gt;=94,AA2312=2)),2,OR(AND('Paraclinicos '!K2248&lt;=88),AND('Paraclinicos '!K2248&gt;=92,AA2312=2)),1,OR(AND('Paraclinicos '!K2248&gt;=88,'Paraclinicos '!K2248&lt;=92),AND('Paraclinicos '!K2248&gt;=93,AA2312=0)),0),"")</f>
        <v/>
      </c>
      <c r="AA2312" t="str" cm="1">
        <f t="array" ref="AA2312">_xlfn.IFS('Paraclinicos '!E2247="","",'Paraclinicos '!E2247="Oxigeno",2,'Paraclinicos '!E2247="Aire",0)</f>
        <v/>
      </c>
    </row>
    <row r="2313" spans="1:27" x14ac:dyDescent="0.25">
      <c r="A2313">
        <f>'Paraclinicos '!A2248</f>
        <v>0</v>
      </c>
      <c r="B2313" s="3">
        <f>'Paraclinicos '!R2248</f>
        <v>0</v>
      </c>
      <c r="C2313" t="str" cm="1">
        <f t="array" ref="C2313">_xlfn.IFS('Paraclinicos '!Q2248="","",'Paraclinicos '!Q2248&gt;60,3,'Paraclinicos '!Q2248&lt;=60,1)</f>
        <v/>
      </c>
      <c r="D2313" t="str">
        <f>IFERROR(IF(INDEX('BD Demog para scores enalazar'!BC$2:BC$3000,MATCH(Formulas!A2313,'BD Demog para scores enalazar'!A$2:A$3000,0))=0,"SI","NO"),"")</f>
        <v/>
      </c>
      <c r="E2313" t="str" cm="1">
        <f t="array" ref="E2313">_xlfn.IFS(D2313="","",D2313="SI",4,D2313="NO",1)</f>
        <v/>
      </c>
      <c r="F2313" t="str" cm="1">
        <f t="array" ref="F2313">_xlfn.IFS('Paraclinicos '!B2248="","",'Paraclinicos '!B2248&gt;1,1,'Paraclinicos '!B2248&lt;=1,3)</f>
        <v/>
      </c>
      <c r="G2313" t="str" cm="1">
        <f t="array" ref="G2313">_xlfn.IFS('Paraclinicos '!D2248="","",AND('Paraclinicos '!D2248&gt;=250,'Paraclinicos '!D2248&lt;=500),2,'Paraclinicos '!D2248&gt;500,3,'Paraclinicos '!D2248&lt;250,1)</f>
        <v/>
      </c>
      <c r="H2313" s="50" t="str">
        <f t="shared" si="109"/>
        <v/>
      </c>
      <c r="I2313" t="str" cm="1">
        <f t="array" ref="I2313">_xlfn.IFS('Paraclinicos '!Q2248="","",'Paraclinicos '!Q2248&gt;=65,1,'Paraclinicos '!Q2248&lt;65,0)</f>
        <v/>
      </c>
      <c r="J2313" t="str" cm="1">
        <f t="array" ref="J2313">_xlfn.IFS('Paraclinicos '!I2248="","",'Paraclinicos '!I2248&gt;7,1,'Paraclinicos '!I2248&lt;=7,0)</f>
        <v/>
      </c>
      <c r="K2313" t="str" cm="1">
        <f t="array" ref="K2313">_xlfn.IFS('Paraclinicos '!W2248="","",'Paraclinicos '!W2248&lt;=8,1,'Paraclinicos '!W2248&gt;8,0)</f>
        <v/>
      </c>
      <c r="L2313" t="str" cm="1">
        <f t="array" ref="L2313">_xlfn.IFS('Paraclinicos '!S2248="","",'Paraclinicos '!S2248&gt;=30,1,'Paraclinicos '!S2248&lt;30,0)</f>
        <v/>
      </c>
      <c r="M2313" t="str" cm="1">
        <f t="array" ref="M2313">_xlfn.IFS(OR('Paraclinicos '!T2248="",'Paraclinicos '!U2248=""),"",OR('Paraclinicos '!T2248&lt;=90,'Paraclinicos '!U2248&lt;=60),1,OR('Paraclinicos '!T2248&gt;90,'Paraclinicos '!U2248&gt;60),0)</f>
        <v/>
      </c>
      <c r="N2313" s="45" t="str">
        <f t="shared" si="110"/>
        <v/>
      </c>
      <c r="O2313" t="str" cm="1">
        <f t="array" ref="O2313">_xlfn.IFS(OR('Paraclinicos '!M2248="",'Paraclinicos '!N2248="",'Paraclinicos '!N2248=0),"",'Paraclinicos '!M2248/'Paraclinicos '!N2248&lt;100,4,'Paraclinicos '!M2248/'Paraclinicos '!N2248&lt;200,3,'Paraclinicos '!M2248/'Paraclinicos '!N2248&lt;300,2,'Paraclinicos '!M2248/'Paraclinicos '!N2248&lt;400,1,'Paraclinicos '!M2248/'Paraclinicos '!N2248&gt;=400,0)</f>
        <v/>
      </c>
      <c r="P2313" t="str" cm="1">
        <f t="array" ref="P2313">_xlfn.IFS('Paraclinicos '!C2248="","",'Paraclinicos '!C2248&lt;20,4,'Paraclinicos '!C2248&lt;50,3,'Paraclinicos '!C2248&lt;100,2,'Paraclinicos '!C2248&lt;150,1,'Paraclinicos '!C2248&gt;150,0)</f>
        <v/>
      </c>
      <c r="Q2313" t="str" cm="1">
        <f t="array" ref="Q2313">_xlfn.IFS('Paraclinicos '!O2248="","",'Paraclinicos '!O2248&lt;1.2,0,'Paraclinicos '!O2248&lt;2,1,'Paraclinicos '!O2248&lt;3.5,2,'Paraclinicos '!O2248&lt;5,3,'Paraclinicos '!O2248&gt;5,4)</f>
        <v/>
      </c>
      <c r="R2313" t="str" cm="1">
        <f t="array" ref="R2313">_xlfn.IFS('Paraclinicos '!J2248="","",'Paraclinicos '!J2248&lt;1.2,0,'Paraclinicos '!J2248&lt;2,1,'Paraclinicos '!J2248&lt;6,2,'Paraclinicos '!J2248&lt;12,3,'Paraclinicos '!J2248&gt;=12,4)</f>
        <v/>
      </c>
      <c r="S2313" t="str" cm="1">
        <f t="array" ref="S2313">_xlfn.IFS('Paraclinicos '!Y2248="","",'Paraclinicos '!Y2248&lt;70,1,'Paraclinicos '!Y2248&gt;=70,0)</f>
        <v/>
      </c>
      <c r="T2313" t="str" cm="1">
        <f t="array" ref="T2313">_xlfn.IFS('Paraclinicos '!W2248="","",'Paraclinicos '!W2248&lt;6,4,'Paraclinicos '!W2248&lt;10,3,'Paraclinicos '!W2248&lt;13,2,'Paraclinicos '!W2248&lt;15,1,'Paraclinicos '!W2248=15,0)</f>
        <v/>
      </c>
      <c r="U2313" s="54" t="str">
        <f t="shared" si="108"/>
        <v/>
      </c>
      <c r="V2313" t="str" cm="1">
        <f t="array" ref="V2313">_xlfn.IFS('Paraclinicos '!S2248="","",OR('Paraclinicos '!S2248&lt;=8,'Paraclinicos '!S2248&gt;=25),3,'Paraclinicos '!S2248&lt;12,1,'Paraclinicos '!S2248&lt;21,0,'Paraclinicos '!S2248&lt;25,2)</f>
        <v/>
      </c>
      <c r="W2313" t="str">
        <f>IFERROR(IF(INDEX('BD Demog para scores enalazar'!Y$2:'BD Demog para scores enalazar'!Y$3000,MATCH(Formulas!A2313,'BD Demog para scores enalazar'!A$2:'BD Demog para scores enalazar'!A$3000,0))=1,"SI","NO"),"")</f>
        <v/>
      </c>
      <c r="X2313" s="9" t="str">
        <f>IFERROR(IF(INDEX('BD Demog para scores enalazar'!AJ$2:'BD Demog para scores enalazar'!AJ$3000,MATCH(Formulas!A2313,'BD Demog para scores enalazar'!A$2:'BD Demog para scores enalazar'!A$3000,0))=1,"SI","NO"),"")</f>
        <v/>
      </c>
      <c r="Y2313" t="str" cm="1">
        <f t="array" ref="Y2313">IF(AND(W2313="NO",X2313="NO"),_xlfn.IFS('Paraclinicos '!K2248&lt;=91,3,'Paraclinicos '!K2248&lt;94,2,'Paraclinicos '!K2248&lt;96,1,'Paraclinicos '!K2248&gt;=96,0),"")</f>
        <v/>
      </c>
      <c r="Z2313" t="str" cm="1">
        <f t="array" ref="Z2313">IF(OR(W2313="SI",X2313="SI"),_xlfn.IFS(OR(AND('Paraclinicos '!K2249&lt;=83),AND('Paraclinicos '!K2249&gt;=97,AA2313=2)),3,OR(AND('Paraclinicos '!K2249&lt;=86),AND('Paraclinicos '!K2249&gt;=94,AA2313=2)),2,OR(AND('Paraclinicos '!K2249&lt;=88),AND('Paraclinicos '!K2249&gt;=92,AA2313=2)),1,OR(AND('Paraclinicos '!K2249&gt;=88,'Paraclinicos '!K2249&lt;=92),AND('Paraclinicos '!K2249&gt;=93,AA2313=0)),0),"")</f>
        <v/>
      </c>
      <c r="AA2313" t="str" cm="1">
        <f t="array" ref="AA2313">_xlfn.IFS('Paraclinicos '!E2248="","",'Paraclinicos '!E2248="Oxigeno",2,'Paraclinicos '!E2248="Aire",0)</f>
        <v/>
      </c>
    </row>
    <row r="2314" spans="1:27" x14ac:dyDescent="0.25">
      <c r="A2314">
        <f>'Paraclinicos '!A2249</f>
        <v>0</v>
      </c>
      <c r="B2314" s="3">
        <f>'Paraclinicos '!R2249</f>
        <v>0</v>
      </c>
      <c r="C2314" t="str" cm="1">
        <f t="array" ref="C2314">_xlfn.IFS('Paraclinicos '!Q2249="","",'Paraclinicos '!Q2249&gt;60,3,'Paraclinicos '!Q2249&lt;=60,1)</f>
        <v/>
      </c>
      <c r="D2314" t="str">
        <f>IFERROR(IF(INDEX('BD Demog para scores enalazar'!BC$2:BC$3000,MATCH(Formulas!A2314,'BD Demog para scores enalazar'!A$2:A$3000,0))=0,"SI","NO"),"")</f>
        <v/>
      </c>
      <c r="E2314" t="str" cm="1">
        <f t="array" ref="E2314">_xlfn.IFS(D2314="","",D2314="SI",4,D2314="NO",1)</f>
        <v/>
      </c>
      <c r="F2314" t="str" cm="1">
        <f t="array" ref="F2314">_xlfn.IFS('Paraclinicos '!B2249="","",'Paraclinicos '!B2249&gt;1,1,'Paraclinicos '!B2249&lt;=1,3)</f>
        <v/>
      </c>
      <c r="G2314" t="str" cm="1">
        <f t="array" ref="G2314">_xlfn.IFS('Paraclinicos '!D2249="","",AND('Paraclinicos '!D2249&gt;=250,'Paraclinicos '!D2249&lt;=500),2,'Paraclinicos '!D2249&gt;500,3,'Paraclinicos '!D2249&lt;250,1)</f>
        <v/>
      </c>
      <c r="H2314" s="50" t="str">
        <f t="shared" si="109"/>
        <v/>
      </c>
      <c r="I2314" t="str" cm="1">
        <f t="array" ref="I2314">_xlfn.IFS('Paraclinicos '!Q2249="","",'Paraclinicos '!Q2249&gt;=65,1,'Paraclinicos '!Q2249&lt;65,0)</f>
        <v/>
      </c>
      <c r="J2314" t="str" cm="1">
        <f t="array" ref="J2314">_xlfn.IFS('Paraclinicos '!I2249="","",'Paraclinicos '!I2249&gt;7,1,'Paraclinicos '!I2249&lt;=7,0)</f>
        <v/>
      </c>
      <c r="K2314" t="str" cm="1">
        <f t="array" ref="K2314">_xlfn.IFS('Paraclinicos '!W2249="","",'Paraclinicos '!W2249&lt;=8,1,'Paraclinicos '!W2249&gt;8,0)</f>
        <v/>
      </c>
      <c r="L2314" t="str" cm="1">
        <f t="array" ref="L2314">_xlfn.IFS('Paraclinicos '!S2249="","",'Paraclinicos '!S2249&gt;=30,1,'Paraclinicos '!S2249&lt;30,0)</f>
        <v/>
      </c>
      <c r="M2314" t="str" cm="1">
        <f t="array" ref="M2314">_xlfn.IFS(OR('Paraclinicos '!T2249="",'Paraclinicos '!U2249=""),"",OR('Paraclinicos '!T2249&lt;=90,'Paraclinicos '!U2249&lt;=60),1,OR('Paraclinicos '!T2249&gt;90,'Paraclinicos '!U2249&gt;60),0)</f>
        <v/>
      </c>
      <c r="N2314" s="45" t="str">
        <f t="shared" si="110"/>
        <v/>
      </c>
      <c r="O2314" t="str" cm="1">
        <f t="array" ref="O2314">_xlfn.IFS(OR('Paraclinicos '!M2249="",'Paraclinicos '!N2249="",'Paraclinicos '!N2249=0),"",'Paraclinicos '!M2249/'Paraclinicos '!N2249&lt;100,4,'Paraclinicos '!M2249/'Paraclinicos '!N2249&lt;200,3,'Paraclinicos '!M2249/'Paraclinicos '!N2249&lt;300,2,'Paraclinicos '!M2249/'Paraclinicos '!N2249&lt;400,1,'Paraclinicos '!M2249/'Paraclinicos '!N2249&gt;=400,0)</f>
        <v/>
      </c>
      <c r="P2314" t="str" cm="1">
        <f t="array" ref="P2314">_xlfn.IFS('Paraclinicos '!C2249="","",'Paraclinicos '!C2249&lt;20,4,'Paraclinicos '!C2249&lt;50,3,'Paraclinicos '!C2249&lt;100,2,'Paraclinicos '!C2249&lt;150,1,'Paraclinicos '!C2249&gt;150,0)</f>
        <v/>
      </c>
      <c r="Q2314" t="str" cm="1">
        <f t="array" ref="Q2314">_xlfn.IFS('Paraclinicos '!O2249="","",'Paraclinicos '!O2249&lt;1.2,0,'Paraclinicos '!O2249&lt;2,1,'Paraclinicos '!O2249&lt;3.5,2,'Paraclinicos '!O2249&lt;5,3,'Paraclinicos '!O2249&gt;5,4)</f>
        <v/>
      </c>
      <c r="R2314" t="str" cm="1">
        <f t="array" ref="R2314">_xlfn.IFS('Paraclinicos '!J2249="","",'Paraclinicos '!J2249&lt;1.2,0,'Paraclinicos '!J2249&lt;2,1,'Paraclinicos '!J2249&lt;6,2,'Paraclinicos '!J2249&lt;12,3,'Paraclinicos '!J2249&gt;=12,4)</f>
        <v/>
      </c>
      <c r="S2314" t="str" cm="1">
        <f t="array" ref="S2314">_xlfn.IFS('Paraclinicos '!Y2249="","",'Paraclinicos '!Y2249&lt;70,1,'Paraclinicos '!Y2249&gt;=70,0)</f>
        <v/>
      </c>
      <c r="T2314" t="str" cm="1">
        <f t="array" ref="T2314">_xlfn.IFS('Paraclinicos '!W2249="","",'Paraclinicos '!W2249&lt;6,4,'Paraclinicos '!W2249&lt;10,3,'Paraclinicos '!W2249&lt;13,2,'Paraclinicos '!W2249&lt;15,1,'Paraclinicos '!W2249=15,0)</f>
        <v/>
      </c>
      <c r="U2314" s="54" t="str">
        <f t="shared" si="108"/>
        <v/>
      </c>
      <c r="V2314" t="str" cm="1">
        <f t="array" ref="V2314">_xlfn.IFS('Paraclinicos '!S2249="","",OR('Paraclinicos '!S2249&lt;=8,'Paraclinicos '!S2249&gt;=25),3,'Paraclinicos '!S2249&lt;12,1,'Paraclinicos '!S2249&lt;21,0,'Paraclinicos '!S2249&lt;25,2)</f>
        <v/>
      </c>
      <c r="W2314" t="str">
        <f>IFERROR(IF(INDEX('BD Demog para scores enalazar'!Y$2:'BD Demog para scores enalazar'!Y$3000,MATCH(Formulas!A2314,'BD Demog para scores enalazar'!A$2:'BD Demog para scores enalazar'!A$3000,0))=1,"SI","NO"),"")</f>
        <v/>
      </c>
      <c r="X2314" s="9" t="str">
        <f>IFERROR(IF(INDEX('BD Demog para scores enalazar'!AJ$2:'BD Demog para scores enalazar'!AJ$3000,MATCH(Formulas!A2314,'BD Demog para scores enalazar'!A$2:'BD Demog para scores enalazar'!A$3000,0))=1,"SI","NO"),"")</f>
        <v/>
      </c>
      <c r="Y2314" t="str" cm="1">
        <f t="array" ref="Y2314">IF(AND(W2314="NO",X2314="NO"),_xlfn.IFS('Paraclinicos '!K2249&lt;=91,3,'Paraclinicos '!K2249&lt;94,2,'Paraclinicos '!K2249&lt;96,1,'Paraclinicos '!K2249&gt;=96,0),"")</f>
        <v/>
      </c>
      <c r="Z2314" t="str" cm="1">
        <f t="array" ref="Z2314">IF(OR(W2314="SI",X2314="SI"),_xlfn.IFS(OR(AND('Paraclinicos '!K2250&lt;=83),AND('Paraclinicos '!K2250&gt;=97,AA2314=2)),3,OR(AND('Paraclinicos '!K2250&lt;=86),AND('Paraclinicos '!K2250&gt;=94,AA2314=2)),2,OR(AND('Paraclinicos '!K2250&lt;=88),AND('Paraclinicos '!K2250&gt;=92,AA2314=2)),1,OR(AND('Paraclinicos '!K2250&gt;=88,'Paraclinicos '!K2250&lt;=92),AND('Paraclinicos '!K2250&gt;=93,AA2314=0)),0),"")</f>
        <v/>
      </c>
      <c r="AA2314" t="str" cm="1">
        <f t="array" ref="AA2314">_xlfn.IFS('Paraclinicos '!E2249="","",'Paraclinicos '!E2249="Oxigeno",2,'Paraclinicos '!E2249="Aire",0)</f>
        <v/>
      </c>
    </row>
    <row r="2315" spans="1:27" x14ac:dyDescent="0.25">
      <c r="A2315">
        <f>'Paraclinicos '!A2250</f>
        <v>0</v>
      </c>
      <c r="B2315" s="3">
        <f>'Paraclinicos '!R2250</f>
        <v>0</v>
      </c>
      <c r="C2315" t="str" cm="1">
        <f t="array" ref="C2315">_xlfn.IFS('Paraclinicos '!Q2250="","",'Paraclinicos '!Q2250&gt;60,3,'Paraclinicos '!Q2250&lt;=60,1)</f>
        <v/>
      </c>
      <c r="D2315" t="str">
        <f>IFERROR(IF(INDEX('BD Demog para scores enalazar'!BC$2:BC$3000,MATCH(Formulas!A2315,'BD Demog para scores enalazar'!A$2:A$3000,0))=0,"SI","NO"),"")</f>
        <v/>
      </c>
      <c r="E2315" t="str" cm="1">
        <f t="array" ref="E2315">_xlfn.IFS(D2315="","",D2315="SI",4,D2315="NO",1)</f>
        <v/>
      </c>
      <c r="F2315" t="str" cm="1">
        <f t="array" ref="F2315">_xlfn.IFS('Paraclinicos '!B2250="","",'Paraclinicos '!B2250&gt;1,1,'Paraclinicos '!B2250&lt;=1,3)</f>
        <v/>
      </c>
      <c r="G2315" t="str" cm="1">
        <f t="array" ref="G2315">_xlfn.IFS('Paraclinicos '!D2250="","",AND('Paraclinicos '!D2250&gt;=250,'Paraclinicos '!D2250&lt;=500),2,'Paraclinicos '!D2250&gt;500,3,'Paraclinicos '!D2250&lt;250,1)</f>
        <v/>
      </c>
      <c r="H2315" s="50" t="str">
        <f t="shared" si="109"/>
        <v/>
      </c>
      <c r="I2315" t="str" cm="1">
        <f t="array" ref="I2315">_xlfn.IFS('Paraclinicos '!Q2250="","",'Paraclinicos '!Q2250&gt;=65,1,'Paraclinicos '!Q2250&lt;65,0)</f>
        <v/>
      </c>
      <c r="J2315" t="str" cm="1">
        <f t="array" ref="J2315">_xlfn.IFS('Paraclinicos '!I2250="","",'Paraclinicos '!I2250&gt;7,1,'Paraclinicos '!I2250&lt;=7,0)</f>
        <v/>
      </c>
      <c r="K2315" t="str" cm="1">
        <f t="array" ref="K2315">_xlfn.IFS('Paraclinicos '!W2250="","",'Paraclinicos '!W2250&lt;=8,1,'Paraclinicos '!W2250&gt;8,0)</f>
        <v/>
      </c>
      <c r="L2315" t="str" cm="1">
        <f t="array" ref="L2315">_xlfn.IFS('Paraclinicos '!S2250="","",'Paraclinicos '!S2250&gt;=30,1,'Paraclinicos '!S2250&lt;30,0)</f>
        <v/>
      </c>
      <c r="M2315" t="str" cm="1">
        <f t="array" ref="M2315">_xlfn.IFS(OR('Paraclinicos '!T2250="",'Paraclinicos '!U2250=""),"",OR('Paraclinicos '!T2250&lt;=90,'Paraclinicos '!U2250&lt;=60),1,OR('Paraclinicos '!T2250&gt;90,'Paraclinicos '!U2250&gt;60),0)</f>
        <v/>
      </c>
      <c r="N2315" s="45" t="str">
        <f t="shared" si="110"/>
        <v/>
      </c>
      <c r="O2315" t="str" cm="1">
        <f t="array" ref="O2315">_xlfn.IFS(OR('Paraclinicos '!M2250="",'Paraclinicos '!N2250="",'Paraclinicos '!N2250=0),"",'Paraclinicos '!M2250/'Paraclinicos '!N2250&lt;100,4,'Paraclinicos '!M2250/'Paraclinicos '!N2250&lt;200,3,'Paraclinicos '!M2250/'Paraclinicos '!N2250&lt;300,2,'Paraclinicos '!M2250/'Paraclinicos '!N2250&lt;400,1,'Paraclinicos '!M2250/'Paraclinicos '!N2250&gt;=400,0)</f>
        <v/>
      </c>
      <c r="P2315" t="str" cm="1">
        <f t="array" ref="P2315">_xlfn.IFS('Paraclinicos '!C2250="","",'Paraclinicos '!C2250&lt;20,4,'Paraclinicos '!C2250&lt;50,3,'Paraclinicos '!C2250&lt;100,2,'Paraclinicos '!C2250&lt;150,1,'Paraclinicos '!C2250&gt;150,0)</f>
        <v/>
      </c>
      <c r="Q2315" t="str" cm="1">
        <f t="array" ref="Q2315">_xlfn.IFS('Paraclinicos '!O2250="","",'Paraclinicos '!O2250&lt;1.2,0,'Paraclinicos '!O2250&lt;2,1,'Paraclinicos '!O2250&lt;3.5,2,'Paraclinicos '!O2250&lt;5,3,'Paraclinicos '!O2250&gt;5,4)</f>
        <v/>
      </c>
      <c r="R2315" t="str" cm="1">
        <f t="array" ref="R2315">_xlfn.IFS('Paraclinicos '!J2250="","",'Paraclinicos '!J2250&lt;1.2,0,'Paraclinicos '!J2250&lt;2,1,'Paraclinicos '!J2250&lt;6,2,'Paraclinicos '!J2250&lt;12,3,'Paraclinicos '!J2250&gt;=12,4)</f>
        <v/>
      </c>
      <c r="S2315" t="str" cm="1">
        <f t="array" ref="S2315">_xlfn.IFS('Paraclinicos '!Y2250="","",'Paraclinicos '!Y2250&lt;70,1,'Paraclinicos '!Y2250&gt;=70,0)</f>
        <v/>
      </c>
      <c r="T2315" t="str" cm="1">
        <f t="array" ref="T2315">_xlfn.IFS('Paraclinicos '!W2250="","",'Paraclinicos '!W2250&lt;6,4,'Paraclinicos '!W2250&lt;10,3,'Paraclinicos '!W2250&lt;13,2,'Paraclinicos '!W2250&lt;15,1,'Paraclinicos '!W2250=15,0)</f>
        <v/>
      </c>
      <c r="U2315" s="54" t="str">
        <f t="shared" si="108"/>
        <v/>
      </c>
      <c r="V2315" t="str" cm="1">
        <f t="array" ref="V2315">_xlfn.IFS('Paraclinicos '!S2250="","",OR('Paraclinicos '!S2250&lt;=8,'Paraclinicos '!S2250&gt;=25),3,'Paraclinicos '!S2250&lt;12,1,'Paraclinicos '!S2250&lt;21,0,'Paraclinicos '!S2250&lt;25,2)</f>
        <v/>
      </c>
      <c r="W2315" t="str">
        <f>IFERROR(IF(INDEX('BD Demog para scores enalazar'!Y$2:'BD Demog para scores enalazar'!Y$3000,MATCH(Formulas!A2315,'BD Demog para scores enalazar'!A$2:'BD Demog para scores enalazar'!A$3000,0))=1,"SI","NO"),"")</f>
        <v/>
      </c>
      <c r="X2315" s="9" t="str">
        <f>IFERROR(IF(INDEX('BD Demog para scores enalazar'!AJ$2:'BD Demog para scores enalazar'!AJ$3000,MATCH(Formulas!A2315,'BD Demog para scores enalazar'!A$2:'BD Demog para scores enalazar'!A$3000,0))=1,"SI","NO"),"")</f>
        <v/>
      </c>
      <c r="Y2315" t="str" cm="1">
        <f t="array" ref="Y2315">IF(AND(W2315="NO",X2315="NO"),_xlfn.IFS('Paraclinicos '!K2250&lt;=91,3,'Paraclinicos '!K2250&lt;94,2,'Paraclinicos '!K2250&lt;96,1,'Paraclinicos '!K2250&gt;=96,0),"")</f>
        <v/>
      </c>
      <c r="Z2315" t="str" cm="1">
        <f t="array" ref="Z2315">IF(OR(W2315="SI",X2315="SI"),_xlfn.IFS(OR(AND('Paraclinicos '!K2251&lt;=83),AND('Paraclinicos '!K2251&gt;=97,AA2315=2)),3,OR(AND('Paraclinicos '!K2251&lt;=86),AND('Paraclinicos '!K2251&gt;=94,AA2315=2)),2,OR(AND('Paraclinicos '!K2251&lt;=88),AND('Paraclinicos '!K2251&gt;=92,AA2315=2)),1,OR(AND('Paraclinicos '!K2251&gt;=88,'Paraclinicos '!K2251&lt;=92),AND('Paraclinicos '!K2251&gt;=93,AA2315=0)),0),"")</f>
        <v/>
      </c>
      <c r="AA2315" t="str" cm="1">
        <f t="array" ref="AA2315">_xlfn.IFS('Paraclinicos '!E2250="","",'Paraclinicos '!E2250="Oxigeno",2,'Paraclinicos '!E2250="Aire",0)</f>
        <v/>
      </c>
    </row>
    <row r="2316" spans="1:27" x14ac:dyDescent="0.25">
      <c r="A2316">
        <f>'Paraclinicos '!A2251</f>
        <v>0</v>
      </c>
      <c r="B2316" s="3">
        <f>'Paraclinicos '!R2251</f>
        <v>0</v>
      </c>
      <c r="C2316" t="str" cm="1">
        <f t="array" ref="C2316">_xlfn.IFS('Paraclinicos '!Q2251="","",'Paraclinicos '!Q2251&gt;60,3,'Paraclinicos '!Q2251&lt;=60,1)</f>
        <v/>
      </c>
      <c r="D2316" t="str">
        <f>IFERROR(IF(INDEX('BD Demog para scores enalazar'!BC$2:BC$3000,MATCH(Formulas!A2316,'BD Demog para scores enalazar'!A$2:A$3000,0))=0,"SI","NO"),"")</f>
        <v/>
      </c>
      <c r="E2316" t="str" cm="1">
        <f t="array" ref="E2316">_xlfn.IFS(D2316="","",D2316="SI",4,D2316="NO",1)</f>
        <v/>
      </c>
      <c r="F2316" t="str" cm="1">
        <f t="array" ref="F2316">_xlfn.IFS('Paraclinicos '!B2251="","",'Paraclinicos '!B2251&gt;1,1,'Paraclinicos '!B2251&lt;=1,3)</f>
        <v/>
      </c>
      <c r="G2316" t="str" cm="1">
        <f t="array" ref="G2316">_xlfn.IFS('Paraclinicos '!D2251="","",AND('Paraclinicos '!D2251&gt;=250,'Paraclinicos '!D2251&lt;=500),2,'Paraclinicos '!D2251&gt;500,3,'Paraclinicos '!D2251&lt;250,1)</f>
        <v/>
      </c>
      <c r="H2316" s="50" t="str">
        <f t="shared" si="109"/>
        <v/>
      </c>
      <c r="I2316" t="str" cm="1">
        <f t="array" ref="I2316">_xlfn.IFS('Paraclinicos '!Q2251="","",'Paraclinicos '!Q2251&gt;=65,1,'Paraclinicos '!Q2251&lt;65,0)</f>
        <v/>
      </c>
      <c r="J2316" t="str" cm="1">
        <f t="array" ref="J2316">_xlfn.IFS('Paraclinicos '!I2251="","",'Paraclinicos '!I2251&gt;7,1,'Paraclinicos '!I2251&lt;=7,0)</f>
        <v/>
      </c>
      <c r="K2316" t="str" cm="1">
        <f t="array" ref="K2316">_xlfn.IFS('Paraclinicos '!W2251="","",'Paraclinicos '!W2251&lt;=8,1,'Paraclinicos '!W2251&gt;8,0)</f>
        <v/>
      </c>
      <c r="L2316" t="str" cm="1">
        <f t="array" ref="L2316">_xlfn.IFS('Paraclinicos '!S2251="","",'Paraclinicos '!S2251&gt;=30,1,'Paraclinicos '!S2251&lt;30,0)</f>
        <v/>
      </c>
      <c r="M2316" t="str" cm="1">
        <f t="array" ref="M2316">_xlfn.IFS(OR('Paraclinicos '!T2251="",'Paraclinicos '!U2251=""),"",OR('Paraclinicos '!T2251&lt;=90,'Paraclinicos '!U2251&lt;=60),1,OR('Paraclinicos '!T2251&gt;90,'Paraclinicos '!U2251&gt;60),0)</f>
        <v/>
      </c>
      <c r="N2316" s="45" t="str">
        <f t="shared" si="110"/>
        <v/>
      </c>
      <c r="O2316" t="str" cm="1">
        <f t="array" ref="O2316">_xlfn.IFS(OR('Paraclinicos '!M2251="",'Paraclinicos '!N2251="",'Paraclinicos '!N2251=0),"",'Paraclinicos '!M2251/'Paraclinicos '!N2251&lt;100,4,'Paraclinicos '!M2251/'Paraclinicos '!N2251&lt;200,3,'Paraclinicos '!M2251/'Paraclinicos '!N2251&lt;300,2,'Paraclinicos '!M2251/'Paraclinicos '!N2251&lt;400,1,'Paraclinicos '!M2251/'Paraclinicos '!N2251&gt;=400,0)</f>
        <v/>
      </c>
      <c r="P2316" t="str" cm="1">
        <f t="array" ref="P2316">_xlfn.IFS('Paraclinicos '!C2251="","",'Paraclinicos '!C2251&lt;20,4,'Paraclinicos '!C2251&lt;50,3,'Paraclinicos '!C2251&lt;100,2,'Paraclinicos '!C2251&lt;150,1,'Paraclinicos '!C2251&gt;150,0)</f>
        <v/>
      </c>
      <c r="Q2316" t="str" cm="1">
        <f t="array" ref="Q2316">_xlfn.IFS('Paraclinicos '!O2251="","",'Paraclinicos '!O2251&lt;1.2,0,'Paraclinicos '!O2251&lt;2,1,'Paraclinicos '!O2251&lt;3.5,2,'Paraclinicos '!O2251&lt;5,3,'Paraclinicos '!O2251&gt;5,4)</f>
        <v/>
      </c>
      <c r="R2316" t="str" cm="1">
        <f t="array" ref="R2316">_xlfn.IFS('Paraclinicos '!J2251="","",'Paraclinicos '!J2251&lt;1.2,0,'Paraclinicos '!J2251&lt;2,1,'Paraclinicos '!J2251&lt;6,2,'Paraclinicos '!J2251&lt;12,3,'Paraclinicos '!J2251&gt;=12,4)</f>
        <v/>
      </c>
      <c r="S2316" t="str" cm="1">
        <f t="array" ref="S2316">_xlfn.IFS('Paraclinicos '!Y2251="","",'Paraclinicos '!Y2251&lt;70,1,'Paraclinicos '!Y2251&gt;=70,0)</f>
        <v/>
      </c>
      <c r="T2316" t="str" cm="1">
        <f t="array" ref="T2316">_xlfn.IFS('Paraclinicos '!W2251="","",'Paraclinicos '!W2251&lt;6,4,'Paraclinicos '!W2251&lt;10,3,'Paraclinicos '!W2251&lt;13,2,'Paraclinicos '!W2251&lt;15,1,'Paraclinicos '!W2251=15,0)</f>
        <v/>
      </c>
      <c r="U2316" s="54" t="str">
        <f t="shared" si="108"/>
        <v/>
      </c>
      <c r="V2316" t="str" cm="1">
        <f t="array" ref="V2316">_xlfn.IFS('Paraclinicos '!S2251="","",OR('Paraclinicos '!S2251&lt;=8,'Paraclinicos '!S2251&gt;=25),3,'Paraclinicos '!S2251&lt;12,1,'Paraclinicos '!S2251&lt;21,0,'Paraclinicos '!S2251&lt;25,2)</f>
        <v/>
      </c>
      <c r="W2316" t="str">
        <f>IFERROR(IF(INDEX('BD Demog para scores enalazar'!Y$2:'BD Demog para scores enalazar'!Y$3000,MATCH(Formulas!A2316,'BD Demog para scores enalazar'!A$2:'BD Demog para scores enalazar'!A$3000,0))=1,"SI","NO"),"")</f>
        <v/>
      </c>
      <c r="X2316" s="9" t="str">
        <f>IFERROR(IF(INDEX('BD Demog para scores enalazar'!AJ$2:'BD Demog para scores enalazar'!AJ$3000,MATCH(Formulas!A2316,'BD Demog para scores enalazar'!A$2:'BD Demog para scores enalazar'!A$3000,0))=1,"SI","NO"),"")</f>
        <v/>
      </c>
      <c r="Y2316" t="str" cm="1">
        <f t="array" ref="Y2316">IF(AND(W2316="NO",X2316="NO"),_xlfn.IFS('Paraclinicos '!K2251&lt;=91,3,'Paraclinicos '!K2251&lt;94,2,'Paraclinicos '!K2251&lt;96,1,'Paraclinicos '!K2251&gt;=96,0),"")</f>
        <v/>
      </c>
      <c r="Z2316" t="str" cm="1">
        <f t="array" ref="Z2316">IF(OR(W2316="SI",X2316="SI"),_xlfn.IFS(OR(AND('Paraclinicos '!K2252&lt;=83),AND('Paraclinicos '!K2252&gt;=97,AA2316=2)),3,OR(AND('Paraclinicos '!K2252&lt;=86),AND('Paraclinicos '!K2252&gt;=94,AA2316=2)),2,OR(AND('Paraclinicos '!K2252&lt;=88),AND('Paraclinicos '!K2252&gt;=92,AA2316=2)),1,OR(AND('Paraclinicos '!K2252&gt;=88,'Paraclinicos '!K2252&lt;=92),AND('Paraclinicos '!K2252&gt;=93,AA2316=0)),0),"")</f>
        <v/>
      </c>
      <c r="AA2316" t="str" cm="1">
        <f t="array" ref="AA2316">_xlfn.IFS('Paraclinicos '!E2251="","",'Paraclinicos '!E2251="Oxigeno",2,'Paraclinicos '!E2251="Aire",0)</f>
        <v/>
      </c>
    </row>
    <row r="2317" spans="1:27" x14ac:dyDescent="0.25">
      <c r="A2317">
        <f>'Paraclinicos '!A2252</f>
        <v>0</v>
      </c>
      <c r="B2317" s="3">
        <f>'Paraclinicos '!R2252</f>
        <v>0</v>
      </c>
      <c r="C2317" t="str" cm="1">
        <f t="array" ref="C2317">_xlfn.IFS('Paraclinicos '!Q2252="","",'Paraclinicos '!Q2252&gt;60,3,'Paraclinicos '!Q2252&lt;=60,1)</f>
        <v/>
      </c>
      <c r="D2317" t="str">
        <f>IFERROR(IF(INDEX('BD Demog para scores enalazar'!BC$2:BC$3000,MATCH(Formulas!A2317,'BD Demog para scores enalazar'!A$2:A$3000,0))=0,"SI","NO"),"")</f>
        <v/>
      </c>
      <c r="E2317" t="str" cm="1">
        <f t="array" ref="E2317">_xlfn.IFS(D2317="","",D2317="SI",4,D2317="NO",1)</f>
        <v/>
      </c>
      <c r="F2317" t="str" cm="1">
        <f t="array" ref="F2317">_xlfn.IFS('Paraclinicos '!B2252="","",'Paraclinicos '!B2252&gt;1,1,'Paraclinicos '!B2252&lt;=1,3)</f>
        <v/>
      </c>
      <c r="G2317" t="str" cm="1">
        <f t="array" ref="G2317">_xlfn.IFS('Paraclinicos '!D2252="","",AND('Paraclinicos '!D2252&gt;=250,'Paraclinicos '!D2252&lt;=500),2,'Paraclinicos '!D2252&gt;500,3,'Paraclinicos '!D2252&lt;250,1)</f>
        <v/>
      </c>
      <c r="H2317" s="50" t="str">
        <f t="shared" si="109"/>
        <v/>
      </c>
      <c r="I2317" t="str" cm="1">
        <f t="array" ref="I2317">_xlfn.IFS('Paraclinicos '!Q2252="","",'Paraclinicos '!Q2252&gt;=65,1,'Paraclinicos '!Q2252&lt;65,0)</f>
        <v/>
      </c>
      <c r="J2317" t="str" cm="1">
        <f t="array" ref="J2317">_xlfn.IFS('Paraclinicos '!I2252="","",'Paraclinicos '!I2252&gt;7,1,'Paraclinicos '!I2252&lt;=7,0)</f>
        <v/>
      </c>
      <c r="K2317" t="str" cm="1">
        <f t="array" ref="K2317">_xlfn.IFS('Paraclinicos '!W2252="","",'Paraclinicos '!W2252&lt;=8,1,'Paraclinicos '!W2252&gt;8,0)</f>
        <v/>
      </c>
      <c r="L2317" t="str" cm="1">
        <f t="array" ref="L2317">_xlfn.IFS('Paraclinicos '!S2252="","",'Paraclinicos '!S2252&gt;=30,1,'Paraclinicos '!S2252&lt;30,0)</f>
        <v/>
      </c>
      <c r="M2317" t="str" cm="1">
        <f t="array" ref="M2317">_xlfn.IFS(OR('Paraclinicos '!T2252="",'Paraclinicos '!U2252=""),"",OR('Paraclinicos '!T2252&lt;=90,'Paraclinicos '!U2252&lt;=60),1,OR('Paraclinicos '!T2252&gt;90,'Paraclinicos '!U2252&gt;60),0)</f>
        <v/>
      </c>
      <c r="N2317" s="45" t="str">
        <f t="shared" si="110"/>
        <v/>
      </c>
      <c r="O2317" t="str" cm="1">
        <f t="array" ref="O2317">_xlfn.IFS(OR('Paraclinicos '!M2252="",'Paraclinicos '!N2252="",'Paraclinicos '!N2252=0),"",'Paraclinicos '!M2252/'Paraclinicos '!N2252&lt;100,4,'Paraclinicos '!M2252/'Paraclinicos '!N2252&lt;200,3,'Paraclinicos '!M2252/'Paraclinicos '!N2252&lt;300,2,'Paraclinicos '!M2252/'Paraclinicos '!N2252&lt;400,1,'Paraclinicos '!M2252/'Paraclinicos '!N2252&gt;=400,0)</f>
        <v/>
      </c>
      <c r="P2317" t="str" cm="1">
        <f t="array" ref="P2317">_xlfn.IFS('Paraclinicos '!C2252="","",'Paraclinicos '!C2252&lt;20,4,'Paraclinicos '!C2252&lt;50,3,'Paraclinicos '!C2252&lt;100,2,'Paraclinicos '!C2252&lt;150,1,'Paraclinicos '!C2252&gt;150,0)</f>
        <v/>
      </c>
      <c r="Q2317" t="str" cm="1">
        <f t="array" ref="Q2317">_xlfn.IFS('Paraclinicos '!O2252="","",'Paraclinicos '!O2252&lt;1.2,0,'Paraclinicos '!O2252&lt;2,1,'Paraclinicos '!O2252&lt;3.5,2,'Paraclinicos '!O2252&lt;5,3,'Paraclinicos '!O2252&gt;5,4)</f>
        <v/>
      </c>
      <c r="R2317" t="str" cm="1">
        <f t="array" ref="R2317">_xlfn.IFS('Paraclinicos '!J2252="","",'Paraclinicos '!J2252&lt;1.2,0,'Paraclinicos '!J2252&lt;2,1,'Paraclinicos '!J2252&lt;6,2,'Paraclinicos '!J2252&lt;12,3,'Paraclinicos '!J2252&gt;=12,4)</f>
        <v/>
      </c>
      <c r="S2317" t="str" cm="1">
        <f t="array" ref="S2317">_xlfn.IFS('Paraclinicos '!Y2252="","",'Paraclinicos '!Y2252&lt;70,1,'Paraclinicos '!Y2252&gt;=70,0)</f>
        <v/>
      </c>
      <c r="T2317" t="str" cm="1">
        <f t="array" ref="T2317">_xlfn.IFS('Paraclinicos '!W2252="","",'Paraclinicos '!W2252&lt;6,4,'Paraclinicos '!W2252&lt;10,3,'Paraclinicos '!W2252&lt;13,2,'Paraclinicos '!W2252&lt;15,1,'Paraclinicos '!W2252=15,0)</f>
        <v/>
      </c>
      <c r="U2317" s="54" t="str">
        <f t="shared" si="108"/>
        <v/>
      </c>
      <c r="V2317" t="str" cm="1">
        <f t="array" ref="V2317">_xlfn.IFS('Paraclinicos '!S2252="","",OR('Paraclinicos '!S2252&lt;=8,'Paraclinicos '!S2252&gt;=25),3,'Paraclinicos '!S2252&lt;12,1,'Paraclinicos '!S2252&lt;21,0,'Paraclinicos '!S2252&lt;25,2)</f>
        <v/>
      </c>
      <c r="W2317" t="str">
        <f>IFERROR(IF(INDEX('BD Demog para scores enalazar'!Y$2:'BD Demog para scores enalazar'!Y$3000,MATCH(Formulas!A2317,'BD Demog para scores enalazar'!A$2:'BD Demog para scores enalazar'!A$3000,0))=1,"SI","NO"),"")</f>
        <v/>
      </c>
      <c r="X2317" s="9" t="str">
        <f>IFERROR(IF(INDEX('BD Demog para scores enalazar'!AJ$2:'BD Demog para scores enalazar'!AJ$3000,MATCH(Formulas!A2317,'BD Demog para scores enalazar'!A$2:'BD Demog para scores enalazar'!A$3000,0))=1,"SI","NO"),"")</f>
        <v/>
      </c>
      <c r="Y2317" t="str" cm="1">
        <f t="array" ref="Y2317">IF(AND(W2317="NO",X2317="NO"),_xlfn.IFS('Paraclinicos '!K2252&lt;=91,3,'Paraclinicos '!K2252&lt;94,2,'Paraclinicos '!K2252&lt;96,1,'Paraclinicos '!K2252&gt;=96,0),"")</f>
        <v/>
      </c>
      <c r="Z2317" t="str" cm="1">
        <f t="array" ref="Z2317">IF(OR(W2317="SI",X2317="SI"),_xlfn.IFS(OR(AND('Paraclinicos '!K2253&lt;=83),AND('Paraclinicos '!K2253&gt;=97,AA2317=2)),3,OR(AND('Paraclinicos '!K2253&lt;=86),AND('Paraclinicos '!K2253&gt;=94,AA2317=2)),2,OR(AND('Paraclinicos '!K2253&lt;=88),AND('Paraclinicos '!K2253&gt;=92,AA2317=2)),1,OR(AND('Paraclinicos '!K2253&gt;=88,'Paraclinicos '!K2253&lt;=92),AND('Paraclinicos '!K2253&gt;=93,AA2317=0)),0),"")</f>
        <v/>
      </c>
      <c r="AA2317" t="str" cm="1">
        <f t="array" ref="AA2317">_xlfn.IFS('Paraclinicos '!E2252="","",'Paraclinicos '!E2252="Oxigeno",2,'Paraclinicos '!E2252="Aire",0)</f>
        <v/>
      </c>
    </row>
    <row r="2318" spans="1:27" x14ac:dyDescent="0.25">
      <c r="A2318">
        <f>'Paraclinicos '!A2253</f>
        <v>0</v>
      </c>
      <c r="B2318" s="3">
        <f>'Paraclinicos '!R2253</f>
        <v>0</v>
      </c>
      <c r="C2318" t="str" cm="1">
        <f t="array" ref="C2318">_xlfn.IFS('Paraclinicos '!Q2253="","",'Paraclinicos '!Q2253&gt;60,3,'Paraclinicos '!Q2253&lt;=60,1)</f>
        <v/>
      </c>
      <c r="D2318" t="str">
        <f>IFERROR(IF(INDEX('BD Demog para scores enalazar'!BC$2:BC$3000,MATCH(Formulas!A2318,'BD Demog para scores enalazar'!A$2:A$3000,0))=0,"SI","NO"),"")</f>
        <v/>
      </c>
      <c r="E2318" t="str" cm="1">
        <f t="array" ref="E2318">_xlfn.IFS(D2318="","",D2318="SI",4,D2318="NO",1)</f>
        <v/>
      </c>
      <c r="F2318" t="str" cm="1">
        <f t="array" ref="F2318">_xlfn.IFS('Paraclinicos '!B2253="","",'Paraclinicos '!B2253&gt;1,1,'Paraclinicos '!B2253&lt;=1,3)</f>
        <v/>
      </c>
      <c r="G2318" t="str" cm="1">
        <f t="array" ref="G2318">_xlfn.IFS('Paraclinicos '!D2253="","",AND('Paraclinicos '!D2253&gt;=250,'Paraclinicos '!D2253&lt;=500),2,'Paraclinicos '!D2253&gt;500,3,'Paraclinicos '!D2253&lt;250,1)</f>
        <v/>
      </c>
      <c r="H2318" s="50" t="str">
        <f t="shared" si="109"/>
        <v/>
      </c>
      <c r="I2318" t="str" cm="1">
        <f t="array" ref="I2318">_xlfn.IFS('Paraclinicos '!Q2253="","",'Paraclinicos '!Q2253&gt;=65,1,'Paraclinicos '!Q2253&lt;65,0)</f>
        <v/>
      </c>
      <c r="J2318" t="str" cm="1">
        <f t="array" ref="J2318">_xlfn.IFS('Paraclinicos '!I2253="","",'Paraclinicos '!I2253&gt;7,1,'Paraclinicos '!I2253&lt;=7,0)</f>
        <v/>
      </c>
      <c r="K2318" t="str" cm="1">
        <f t="array" ref="K2318">_xlfn.IFS('Paraclinicos '!W2253="","",'Paraclinicos '!W2253&lt;=8,1,'Paraclinicos '!W2253&gt;8,0)</f>
        <v/>
      </c>
      <c r="L2318" t="str" cm="1">
        <f t="array" ref="L2318">_xlfn.IFS('Paraclinicos '!S2253="","",'Paraclinicos '!S2253&gt;=30,1,'Paraclinicos '!S2253&lt;30,0)</f>
        <v/>
      </c>
      <c r="M2318" t="str" cm="1">
        <f t="array" ref="M2318">_xlfn.IFS(OR('Paraclinicos '!T2253="",'Paraclinicos '!U2253=""),"",OR('Paraclinicos '!T2253&lt;=90,'Paraclinicos '!U2253&lt;=60),1,OR('Paraclinicos '!T2253&gt;90,'Paraclinicos '!U2253&gt;60),0)</f>
        <v/>
      </c>
      <c r="N2318" s="45" t="str">
        <f t="shared" si="110"/>
        <v/>
      </c>
      <c r="O2318" t="str" cm="1">
        <f t="array" ref="O2318">_xlfn.IFS(OR('Paraclinicos '!M2253="",'Paraclinicos '!N2253="",'Paraclinicos '!N2253=0),"",'Paraclinicos '!M2253/'Paraclinicos '!N2253&lt;100,4,'Paraclinicos '!M2253/'Paraclinicos '!N2253&lt;200,3,'Paraclinicos '!M2253/'Paraclinicos '!N2253&lt;300,2,'Paraclinicos '!M2253/'Paraclinicos '!N2253&lt;400,1,'Paraclinicos '!M2253/'Paraclinicos '!N2253&gt;=400,0)</f>
        <v/>
      </c>
      <c r="P2318" t="str" cm="1">
        <f t="array" ref="P2318">_xlfn.IFS('Paraclinicos '!C2253="","",'Paraclinicos '!C2253&lt;20,4,'Paraclinicos '!C2253&lt;50,3,'Paraclinicos '!C2253&lt;100,2,'Paraclinicos '!C2253&lt;150,1,'Paraclinicos '!C2253&gt;150,0)</f>
        <v/>
      </c>
      <c r="Q2318" t="str" cm="1">
        <f t="array" ref="Q2318">_xlfn.IFS('Paraclinicos '!O2253="","",'Paraclinicos '!O2253&lt;1.2,0,'Paraclinicos '!O2253&lt;2,1,'Paraclinicos '!O2253&lt;3.5,2,'Paraclinicos '!O2253&lt;5,3,'Paraclinicos '!O2253&gt;5,4)</f>
        <v/>
      </c>
      <c r="R2318" t="str" cm="1">
        <f t="array" ref="R2318">_xlfn.IFS('Paraclinicos '!J2253="","",'Paraclinicos '!J2253&lt;1.2,0,'Paraclinicos '!J2253&lt;2,1,'Paraclinicos '!J2253&lt;6,2,'Paraclinicos '!J2253&lt;12,3,'Paraclinicos '!J2253&gt;=12,4)</f>
        <v/>
      </c>
      <c r="S2318" t="str" cm="1">
        <f t="array" ref="S2318">_xlfn.IFS('Paraclinicos '!Y2253="","",'Paraclinicos '!Y2253&lt;70,1,'Paraclinicos '!Y2253&gt;=70,0)</f>
        <v/>
      </c>
      <c r="T2318" t="str" cm="1">
        <f t="array" ref="T2318">_xlfn.IFS('Paraclinicos '!W2253="","",'Paraclinicos '!W2253&lt;6,4,'Paraclinicos '!W2253&lt;10,3,'Paraclinicos '!W2253&lt;13,2,'Paraclinicos '!W2253&lt;15,1,'Paraclinicos '!W2253=15,0)</f>
        <v/>
      </c>
      <c r="U2318" s="54" t="str">
        <f t="shared" si="108"/>
        <v/>
      </c>
      <c r="V2318" t="str" cm="1">
        <f t="array" ref="V2318">_xlfn.IFS('Paraclinicos '!S2253="","",OR('Paraclinicos '!S2253&lt;=8,'Paraclinicos '!S2253&gt;=25),3,'Paraclinicos '!S2253&lt;12,1,'Paraclinicos '!S2253&lt;21,0,'Paraclinicos '!S2253&lt;25,2)</f>
        <v/>
      </c>
      <c r="W2318" t="str">
        <f>IFERROR(IF(INDEX('BD Demog para scores enalazar'!Y$2:'BD Demog para scores enalazar'!Y$3000,MATCH(Formulas!A2318,'BD Demog para scores enalazar'!A$2:'BD Demog para scores enalazar'!A$3000,0))=1,"SI","NO"),"")</f>
        <v/>
      </c>
      <c r="X2318" s="9" t="str">
        <f>IFERROR(IF(INDEX('BD Demog para scores enalazar'!AJ$2:'BD Demog para scores enalazar'!AJ$3000,MATCH(Formulas!A2318,'BD Demog para scores enalazar'!A$2:'BD Demog para scores enalazar'!A$3000,0))=1,"SI","NO"),"")</f>
        <v/>
      </c>
      <c r="Y2318" t="str" cm="1">
        <f t="array" ref="Y2318">IF(AND(W2318="NO",X2318="NO"),_xlfn.IFS('Paraclinicos '!K2253&lt;=91,3,'Paraclinicos '!K2253&lt;94,2,'Paraclinicos '!K2253&lt;96,1,'Paraclinicos '!K2253&gt;=96,0),"")</f>
        <v/>
      </c>
      <c r="Z2318" t="str" cm="1">
        <f t="array" ref="Z2318">IF(OR(W2318="SI",X2318="SI"),_xlfn.IFS(OR(AND('Paraclinicos '!K2254&lt;=83),AND('Paraclinicos '!K2254&gt;=97,AA2318=2)),3,OR(AND('Paraclinicos '!K2254&lt;=86),AND('Paraclinicos '!K2254&gt;=94,AA2318=2)),2,OR(AND('Paraclinicos '!K2254&lt;=88),AND('Paraclinicos '!K2254&gt;=92,AA2318=2)),1,OR(AND('Paraclinicos '!K2254&gt;=88,'Paraclinicos '!K2254&lt;=92),AND('Paraclinicos '!K2254&gt;=93,AA2318=0)),0),"")</f>
        <v/>
      </c>
      <c r="AA2318" t="str" cm="1">
        <f t="array" ref="AA2318">_xlfn.IFS('Paraclinicos '!E2253="","",'Paraclinicos '!E2253="Oxigeno",2,'Paraclinicos '!E2253="Aire",0)</f>
        <v/>
      </c>
    </row>
    <row r="2319" spans="1:27" x14ac:dyDescent="0.25">
      <c r="A2319">
        <f>'Paraclinicos '!A2254</f>
        <v>0</v>
      </c>
      <c r="B2319" s="3">
        <f>'Paraclinicos '!R2254</f>
        <v>0</v>
      </c>
      <c r="C2319" t="str" cm="1">
        <f t="array" ref="C2319">_xlfn.IFS('Paraclinicos '!Q2254="","",'Paraclinicos '!Q2254&gt;60,3,'Paraclinicos '!Q2254&lt;=60,1)</f>
        <v/>
      </c>
      <c r="D2319" t="str">
        <f>IFERROR(IF(INDEX('BD Demog para scores enalazar'!BC$2:BC$3000,MATCH(Formulas!A2319,'BD Demog para scores enalazar'!A$2:A$3000,0))=0,"SI","NO"),"")</f>
        <v/>
      </c>
      <c r="E2319" t="str" cm="1">
        <f t="array" ref="E2319">_xlfn.IFS(D2319="","",D2319="SI",4,D2319="NO",1)</f>
        <v/>
      </c>
      <c r="F2319" t="str" cm="1">
        <f t="array" ref="F2319">_xlfn.IFS('Paraclinicos '!B2254="","",'Paraclinicos '!B2254&gt;1,1,'Paraclinicos '!B2254&lt;=1,3)</f>
        <v/>
      </c>
      <c r="G2319" t="str" cm="1">
        <f t="array" ref="G2319">_xlfn.IFS('Paraclinicos '!D2254="","",AND('Paraclinicos '!D2254&gt;=250,'Paraclinicos '!D2254&lt;=500),2,'Paraclinicos '!D2254&gt;500,3,'Paraclinicos '!D2254&lt;250,1)</f>
        <v/>
      </c>
      <c r="H2319" s="50" t="str">
        <f t="shared" si="109"/>
        <v/>
      </c>
      <c r="I2319" t="str" cm="1">
        <f t="array" ref="I2319">_xlfn.IFS('Paraclinicos '!Q2254="","",'Paraclinicos '!Q2254&gt;=65,1,'Paraclinicos '!Q2254&lt;65,0)</f>
        <v/>
      </c>
      <c r="J2319" t="str" cm="1">
        <f t="array" ref="J2319">_xlfn.IFS('Paraclinicos '!I2254="","",'Paraclinicos '!I2254&gt;7,1,'Paraclinicos '!I2254&lt;=7,0)</f>
        <v/>
      </c>
      <c r="K2319" t="str" cm="1">
        <f t="array" ref="K2319">_xlfn.IFS('Paraclinicos '!W2254="","",'Paraclinicos '!W2254&lt;=8,1,'Paraclinicos '!W2254&gt;8,0)</f>
        <v/>
      </c>
      <c r="L2319" t="str" cm="1">
        <f t="array" ref="L2319">_xlfn.IFS('Paraclinicos '!S2254="","",'Paraclinicos '!S2254&gt;=30,1,'Paraclinicos '!S2254&lt;30,0)</f>
        <v/>
      </c>
      <c r="M2319" t="str" cm="1">
        <f t="array" ref="M2319">_xlfn.IFS(OR('Paraclinicos '!T2254="",'Paraclinicos '!U2254=""),"",OR('Paraclinicos '!T2254&lt;=90,'Paraclinicos '!U2254&lt;=60),1,OR('Paraclinicos '!T2254&gt;90,'Paraclinicos '!U2254&gt;60),0)</f>
        <v/>
      </c>
      <c r="N2319" s="45" t="str">
        <f t="shared" si="110"/>
        <v/>
      </c>
      <c r="O2319" t="str" cm="1">
        <f t="array" ref="O2319">_xlfn.IFS(OR('Paraclinicos '!M2254="",'Paraclinicos '!N2254="",'Paraclinicos '!N2254=0),"",'Paraclinicos '!M2254/'Paraclinicos '!N2254&lt;100,4,'Paraclinicos '!M2254/'Paraclinicos '!N2254&lt;200,3,'Paraclinicos '!M2254/'Paraclinicos '!N2254&lt;300,2,'Paraclinicos '!M2254/'Paraclinicos '!N2254&lt;400,1,'Paraclinicos '!M2254/'Paraclinicos '!N2254&gt;=400,0)</f>
        <v/>
      </c>
      <c r="P2319" t="str" cm="1">
        <f t="array" ref="P2319">_xlfn.IFS('Paraclinicos '!C2254="","",'Paraclinicos '!C2254&lt;20,4,'Paraclinicos '!C2254&lt;50,3,'Paraclinicos '!C2254&lt;100,2,'Paraclinicos '!C2254&lt;150,1,'Paraclinicos '!C2254&gt;150,0)</f>
        <v/>
      </c>
      <c r="Q2319" t="str" cm="1">
        <f t="array" ref="Q2319">_xlfn.IFS('Paraclinicos '!O2254="","",'Paraclinicos '!O2254&lt;1.2,0,'Paraclinicos '!O2254&lt;2,1,'Paraclinicos '!O2254&lt;3.5,2,'Paraclinicos '!O2254&lt;5,3,'Paraclinicos '!O2254&gt;5,4)</f>
        <v/>
      </c>
      <c r="R2319" t="str" cm="1">
        <f t="array" ref="R2319">_xlfn.IFS('Paraclinicos '!J2254="","",'Paraclinicos '!J2254&lt;1.2,0,'Paraclinicos '!J2254&lt;2,1,'Paraclinicos '!J2254&lt;6,2,'Paraclinicos '!J2254&lt;12,3,'Paraclinicos '!J2254&gt;=12,4)</f>
        <v/>
      </c>
      <c r="S2319" t="str" cm="1">
        <f t="array" ref="S2319">_xlfn.IFS('Paraclinicos '!Y2254="","",'Paraclinicos '!Y2254&lt;70,1,'Paraclinicos '!Y2254&gt;=70,0)</f>
        <v/>
      </c>
      <c r="T2319" t="str" cm="1">
        <f t="array" ref="T2319">_xlfn.IFS('Paraclinicos '!W2254="","",'Paraclinicos '!W2254&lt;6,4,'Paraclinicos '!W2254&lt;10,3,'Paraclinicos '!W2254&lt;13,2,'Paraclinicos '!W2254&lt;15,1,'Paraclinicos '!W2254=15,0)</f>
        <v/>
      </c>
      <c r="U2319" s="54" t="str">
        <f t="shared" si="108"/>
        <v/>
      </c>
      <c r="V2319" t="str" cm="1">
        <f t="array" ref="V2319">_xlfn.IFS('Paraclinicos '!S2254="","",OR('Paraclinicos '!S2254&lt;=8,'Paraclinicos '!S2254&gt;=25),3,'Paraclinicos '!S2254&lt;12,1,'Paraclinicos '!S2254&lt;21,0,'Paraclinicos '!S2254&lt;25,2)</f>
        <v/>
      </c>
      <c r="W2319" t="str">
        <f>IFERROR(IF(INDEX('BD Demog para scores enalazar'!Y$2:'BD Demog para scores enalazar'!Y$3000,MATCH(Formulas!A2319,'BD Demog para scores enalazar'!A$2:'BD Demog para scores enalazar'!A$3000,0))=1,"SI","NO"),"")</f>
        <v/>
      </c>
      <c r="X2319" s="9" t="str">
        <f>IFERROR(IF(INDEX('BD Demog para scores enalazar'!AJ$2:'BD Demog para scores enalazar'!AJ$3000,MATCH(Formulas!A2319,'BD Demog para scores enalazar'!A$2:'BD Demog para scores enalazar'!A$3000,0))=1,"SI","NO"),"")</f>
        <v/>
      </c>
      <c r="Y2319" t="str" cm="1">
        <f t="array" ref="Y2319">IF(AND(W2319="NO",X2319="NO"),_xlfn.IFS('Paraclinicos '!K2254&lt;=91,3,'Paraclinicos '!K2254&lt;94,2,'Paraclinicos '!K2254&lt;96,1,'Paraclinicos '!K2254&gt;=96,0),"")</f>
        <v/>
      </c>
      <c r="Z2319" t="str" cm="1">
        <f t="array" ref="Z2319">IF(OR(W2319="SI",X2319="SI"),_xlfn.IFS(OR(AND('Paraclinicos '!K2255&lt;=83),AND('Paraclinicos '!K2255&gt;=97,AA2319=2)),3,OR(AND('Paraclinicos '!K2255&lt;=86),AND('Paraclinicos '!K2255&gt;=94,AA2319=2)),2,OR(AND('Paraclinicos '!K2255&lt;=88),AND('Paraclinicos '!K2255&gt;=92,AA2319=2)),1,OR(AND('Paraclinicos '!K2255&gt;=88,'Paraclinicos '!K2255&lt;=92),AND('Paraclinicos '!K2255&gt;=93,AA2319=0)),0),"")</f>
        <v/>
      </c>
      <c r="AA2319" t="str" cm="1">
        <f t="array" ref="AA2319">_xlfn.IFS('Paraclinicos '!E2254="","",'Paraclinicos '!E2254="Oxigeno",2,'Paraclinicos '!E2254="Aire",0)</f>
        <v/>
      </c>
    </row>
    <row r="2320" spans="1:27" x14ac:dyDescent="0.25">
      <c r="A2320">
        <f>'Paraclinicos '!A2255</f>
        <v>0</v>
      </c>
      <c r="B2320" s="3">
        <f>'Paraclinicos '!R2255</f>
        <v>0</v>
      </c>
      <c r="C2320" t="str" cm="1">
        <f t="array" ref="C2320">_xlfn.IFS('Paraclinicos '!Q2255="","",'Paraclinicos '!Q2255&gt;60,3,'Paraclinicos '!Q2255&lt;=60,1)</f>
        <v/>
      </c>
      <c r="D2320" t="str">
        <f>IFERROR(IF(INDEX('BD Demog para scores enalazar'!BC$2:BC$3000,MATCH(Formulas!A2320,'BD Demog para scores enalazar'!A$2:A$3000,0))=0,"SI","NO"),"")</f>
        <v/>
      </c>
      <c r="E2320" t="str" cm="1">
        <f t="array" ref="E2320">_xlfn.IFS(D2320="","",D2320="SI",4,D2320="NO",1)</f>
        <v/>
      </c>
      <c r="F2320" t="str" cm="1">
        <f t="array" ref="F2320">_xlfn.IFS('Paraclinicos '!B2255="","",'Paraclinicos '!B2255&gt;1,1,'Paraclinicos '!B2255&lt;=1,3)</f>
        <v/>
      </c>
      <c r="G2320" t="str" cm="1">
        <f t="array" ref="G2320">_xlfn.IFS('Paraclinicos '!D2255="","",AND('Paraclinicos '!D2255&gt;=250,'Paraclinicos '!D2255&lt;=500),2,'Paraclinicos '!D2255&gt;500,3,'Paraclinicos '!D2255&lt;250,1)</f>
        <v/>
      </c>
      <c r="H2320" s="50" t="str">
        <f t="shared" si="109"/>
        <v/>
      </c>
      <c r="I2320" t="str" cm="1">
        <f t="array" ref="I2320">_xlfn.IFS('Paraclinicos '!Q2255="","",'Paraclinicos '!Q2255&gt;=65,1,'Paraclinicos '!Q2255&lt;65,0)</f>
        <v/>
      </c>
      <c r="J2320" t="str" cm="1">
        <f t="array" ref="J2320">_xlfn.IFS('Paraclinicos '!I2255="","",'Paraclinicos '!I2255&gt;7,1,'Paraclinicos '!I2255&lt;=7,0)</f>
        <v/>
      </c>
      <c r="K2320" t="str" cm="1">
        <f t="array" ref="K2320">_xlfn.IFS('Paraclinicos '!W2255="","",'Paraclinicos '!W2255&lt;=8,1,'Paraclinicos '!W2255&gt;8,0)</f>
        <v/>
      </c>
      <c r="L2320" t="str" cm="1">
        <f t="array" ref="L2320">_xlfn.IFS('Paraclinicos '!S2255="","",'Paraclinicos '!S2255&gt;=30,1,'Paraclinicos '!S2255&lt;30,0)</f>
        <v/>
      </c>
      <c r="M2320" t="str" cm="1">
        <f t="array" ref="M2320">_xlfn.IFS(OR('Paraclinicos '!T2255="",'Paraclinicos '!U2255=""),"",OR('Paraclinicos '!T2255&lt;=90,'Paraclinicos '!U2255&lt;=60),1,OR('Paraclinicos '!T2255&gt;90,'Paraclinicos '!U2255&gt;60),0)</f>
        <v/>
      </c>
      <c r="N2320" s="45" t="str">
        <f t="shared" si="110"/>
        <v/>
      </c>
      <c r="O2320" t="str" cm="1">
        <f t="array" ref="O2320">_xlfn.IFS(OR('Paraclinicos '!M2255="",'Paraclinicos '!N2255="",'Paraclinicos '!N2255=0),"",'Paraclinicos '!M2255/'Paraclinicos '!N2255&lt;100,4,'Paraclinicos '!M2255/'Paraclinicos '!N2255&lt;200,3,'Paraclinicos '!M2255/'Paraclinicos '!N2255&lt;300,2,'Paraclinicos '!M2255/'Paraclinicos '!N2255&lt;400,1,'Paraclinicos '!M2255/'Paraclinicos '!N2255&gt;=400,0)</f>
        <v/>
      </c>
      <c r="P2320" t="str" cm="1">
        <f t="array" ref="P2320">_xlfn.IFS('Paraclinicos '!C2255="","",'Paraclinicos '!C2255&lt;20,4,'Paraclinicos '!C2255&lt;50,3,'Paraclinicos '!C2255&lt;100,2,'Paraclinicos '!C2255&lt;150,1,'Paraclinicos '!C2255&gt;150,0)</f>
        <v/>
      </c>
      <c r="Q2320" t="str" cm="1">
        <f t="array" ref="Q2320">_xlfn.IFS('Paraclinicos '!O2255="","",'Paraclinicos '!O2255&lt;1.2,0,'Paraclinicos '!O2255&lt;2,1,'Paraclinicos '!O2255&lt;3.5,2,'Paraclinicos '!O2255&lt;5,3,'Paraclinicos '!O2255&gt;5,4)</f>
        <v/>
      </c>
      <c r="R2320" t="str" cm="1">
        <f t="array" ref="R2320">_xlfn.IFS('Paraclinicos '!J2255="","",'Paraclinicos '!J2255&lt;1.2,0,'Paraclinicos '!J2255&lt;2,1,'Paraclinicos '!J2255&lt;6,2,'Paraclinicos '!J2255&lt;12,3,'Paraclinicos '!J2255&gt;=12,4)</f>
        <v/>
      </c>
      <c r="S2320" t="str" cm="1">
        <f t="array" ref="S2320">_xlfn.IFS('Paraclinicos '!Y2255="","",'Paraclinicos '!Y2255&lt;70,1,'Paraclinicos '!Y2255&gt;=70,0)</f>
        <v/>
      </c>
      <c r="T2320" t="str" cm="1">
        <f t="array" ref="T2320">_xlfn.IFS('Paraclinicos '!W2255="","",'Paraclinicos '!W2255&lt;6,4,'Paraclinicos '!W2255&lt;10,3,'Paraclinicos '!W2255&lt;13,2,'Paraclinicos '!W2255&lt;15,1,'Paraclinicos '!W2255=15,0)</f>
        <v/>
      </c>
      <c r="U2320" s="54" t="str">
        <f t="shared" si="108"/>
        <v/>
      </c>
      <c r="V2320" t="str" cm="1">
        <f t="array" ref="V2320">_xlfn.IFS('Paraclinicos '!S2255="","",OR('Paraclinicos '!S2255&lt;=8,'Paraclinicos '!S2255&gt;=25),3,'Paraclinicos '!S2255&lt;12,1,'Paraclinicos '!S2255&lt;21,0,'Paraclinicos '!S2255&lt;25,2)</f>
        <v/>
      </c>
      <c r="W2320" t="str">
        <f>IFERROR(IF(INDEX('BD Demog para scores enalazar'!Y$2:'BD Demog para scores enalazar'!Y$3000,MATCH(Formulas!A2320,'BD Demog para scores enalazar'!A$2:'BD Demog para scores enalazar'!A$3000,0))=1,"SI","NO"),"")</f>
        <v/>
      </c>
      <c r="X2320" s="9" t="str">
        <f>IFERROR(IF(INDEX('BD Demog para scores enalazar'!AJ$2:'BD Demog para scores enalazar'!AJ$3000,MATCH(Formulas!A2320,'BD Demog para scores enalazar'!A$2:'BD Demog para scores enalazar'!A$3000,0))=1,"SI","NO"),"")</f>
        <v/>
      </c>
      <c r="Y2320" t="str" cm="1">
        <f t="array" ref="Y2320">IF(AND(W2320="NO",X2320="NO"),_xlfn.IFS('Paraclinicos '!K2255&lt;=91,3,'Paraclinicos '!K2255&lt;94,2,'Paraclinicos '!K2255&lt;96,1,'Paraclinicos '!K2255&gt;=96,0),"")</f>
        <v/>
      </c>
      <c r="Z2320" t="str" cm="1">
        <f t="array" ref="Z2320">IF(OR(W2320="SI",X2320="SI"),_xlfn.IFS(OR(AND('Paraclinicos '!K2256&lt;=83),AND('Paraclinicos '!K2256&gt;=97,AA2320=2)),3,OR(AND('Paraclinicos '!K2256&lt;=86),AND('Paraclinicos '!K2256&gt;=94,AA2320=2)),2,OR(AND('Paraclinicos '!K2256&lt;=88),AND('Paraclinicos '!K2256&gt;=92,AA2320=2)),1,OR(AND('Paraclinicos '!K2256&gt;=88,'Paraclinicos '!K2256&lt;=92),AND('Paraclinicos '!K2256&gt;=93,AA2320=0)),0),"")</f>
        <v/>
      </c>
      <c r="AA2320" t="str" cm="1">
        <f t="array" ref="AA2320">_xlfn.IFS('Paraclinicos '!E2255="","",'Paraclinicos '!E2255="Oxigeno",2,'Paraclinicos '!E2255="Aire",0)</f>
        <v/>
      </c>
    </row>
    <row r="2321" spans="1:27" x14ac:dyDescent="0.25">
      <c r="A2321">
        <f>'Paraclinicos '!A2256</f>
        <v>0</v>
      </c>
      <c r="B2321" s="3">
        <f>'Paraclinicos '!R2256</f>
        <v>0</v>
      </c>
      <c r="C2321" t="str" cm="1">
        <f t="array" ref="C2321">_xlfn.IFS('Paraclinicos '!Q2256="","",'Paraclinicos '!Q2256&gt;60,3,'Paraclinicos '!Q2256&lt;=60,1)</f>
        <v/>
      </c>
      <c r="D2321" t="str">
        <f>IFERROR(IF(INDEX('BD Demog para scores enalazar'!BC$2:BC$3000,MATCH(Formulas!A2321,'BD Demog para scores enalazar'!A$2:A$3000,0))=0,"SI","NO"),"")</f>
        <v/>
      </c>
      <c r="E2321" t="str" cm="1">
        <f t="array" ref="E2321">_xlfn.IFS(D2321="","",D2321="SI",4,D2321="NO",1)</f>
        <v/>
      </c>
      <c r="F2321" t="str" cm="1">
        <f t="array" ref="F2321">_xlfn.IFS('Paraclinicos '!B2256="","",'Paraclinicos '!B2256&gt;1,1,'Paraclinicos '!B2256&lt;=1,3)</f>
        <v/>
      </c>
      <c r="G2321" t="str" cm="1">
        <f t="array" ref="G2321">_xlfn.IFS('Paraclinicos '!D2256="","",AND('Paraclinicos '!D2256&gt;=250,'Paraclinicos '!D2256&lt;=500),2,'Paraclinicos '!D2256&gt;500,3,'Paraclinicos '!D2256&lt;250,1)</f>
        <v/>
      </c>
      <c r="H2321" s="50" t="str">
        <f t="shared" si="109"/>
        <v/>
      </c>
      <c r="I2321" t="str" cm="1">
        <f t="array" ref="I2321">_xlfn.IFS('Paraclinicos '!Q2256="","",'Paraclinicos '!Q2256&gt;=65,1,'Paraclinicos '!Q2256&lt;65,0)</f>
        <v/>
      </c>
      <c r="J2321" t="str" cm="1">
        <f t="array" ref="J2321">_xlfn.IFS('Paraclinicos '!I2256="","",'Paraclinicos '!I2256&gt;7,1,'Paraclinicos '!I2256&lt;=7,0)</f>
        <v/>
      </c>
      <c r="K2321" t="str" cm="1">
        <f t="array" ref="K2321">_xlfn.IFS('Paraclinicos '!W2256="","",'Paraclinicos '!W2256&lt;=8,1,'Paraclinicos '!W2256&gt;8,0)</f>
        <v/>
      </c>
      <c r="L2321" t="str" cm="1">
        <f t="array" ref="L2321">_xlfn.IFS('Paraclinicos '!S2256="","",'Paraclinicos '!S2256&gt;=30,1,'Paraclinicos '!S2256&lt;30,0)</f>
        <v/>
      </c>
      <c r="M2321" t="str" cm="1">
        <f t="array" ref="M2321">_xlfn.IFS(OR('Paraclinicos '!T2256="",'Paraclinicos '!U2256=""),"",OR('Paraclinicos '!T2256&lt;=90,'Paraclinicos '!U2256&lt;=60),1,OR('Paraclinicos '!T2256&gt;90,'Paraclinicos '!U2256&gt;60),0)</f>
        <v/>
      </c>
      <c r="N2321" s="45" t="str">
        <f t="shared" si="110"/>
        <v/>
      </c>
      <c r="O2321" t="str" cm="1">
        <f t="array" ref="O2321">_xlfn.IFS(OR('Paraclinicos '!M2256="",'Paraclinicos '!N2256="",'Paraclinicos '!N2256=0),"",'Paraclinicos '!M2256/'Paraclinicos '!N2256&lt;100,4,'Paraclinicos '!M2256/'Paraclinicos '!N2256&lt;200,3,'Paraclinicos '!M2256/'Paraclinicos '!N2256&lt;300,2,'Paraclinicos '!M2256/'Paraclinicos '!N2256&lt;400,1,'Paraclinicos '!M2256/'Paraclinicos '!N2256&gt;=400,0)</f>
        <v/>
      </c>
      <c r="P2321" t="str" cm="1">
        <f t="array" ref="P2321">_xlfn.IFS('Paraclinicos '!C2256="","",'Paraclinicos '!C2256&lt;20,4,'Paraclinicos '!C2256&lt;50,3,'Paraclinicos '!C2256&lt;100,2,'Paraclinicos '!C2256&lt;150,1,'Paraclinicos '!C2256&gt;150,0)</f>
        <v/>
      </c>
      <c r="Q2321" t="str" cm="1">
        <f t="array" ref="Q2321">_xlfn.IFS('Paraclinicos '!O2256="","",'Paraclinicos '!O2256&lt;1.2,0,'Paraclinicos '!O2256&lt;2,1,'Paraclinicos '!O2256&lt;3.5,2,'Paraclinicos '!O2256&lt;5,3,'Paraclinicos '!O2256&gt;5,4)</f>
        <v/>
      </c>
      <c r="R2321" t="str" cm="1">
        <f t="array" ref="R2321">_xlfn.IFS('Paraclinicos '!J2256="","",'Paraclinicos '!J2256&lt;1.2,0,'Paraclinicos '!J2256&lt;2,1,'Paraclinicos '!J2256&lt;6,2,'Paraclinicos '!J2256&lt;12,3,'Paraclinicos '!J2256&gt;=12,4)</f>
        <v/>
      </c>
      <c r="S2321" t="str" cm="1">
        <f t="array" ref="S2321">_xlfn.IFS('Paraclinicos '!Y2256="","",'Paraclinicos '!Y2256&lt;70,1,'Paraclinicos '!Y2256&gt;=70,0)</f>
        <v/>
      </c>
      <c r="T2321" t="str" cm="1">
        <f t="array" ref="T2321">_xlfn.IFS('Paraclinicos '!W2256="","",'Paraclinicos '!W2256&lt;6,4,'Paraclinicos '!W2256&lt;10,3,'Paraclinicos '!W2256&lt;13,2,'Paraclinicos '!W2256&lt;15,1,'Paraclinicos '!W2256=15,0)</f>
        <v/>
      </c>
      <c r="U2321" s="54" t="str">
        <f t="shared" si="108"/>
        <v/>
      </c>
      <c r="V2321" t="str" cm="1">
        <f t="array" ref="V2321">_xlfn.IFS('Paraclinicos '!S2256="","",OR('Paraclinicos '!S2256&lt;=8,'Paraclinicos '!S2256&gt;=25),3,'Paraclinicos '!S2256&lt;12,1,'Paraclinicos '!S2256&lt;21,0,'Paraclinicos '!S2256&lt;25,2)</f>
        <v/>
      </c>
      <c r="W2321" t="str">
        <f>IFERROR(IF(INDEX('BD Demog para scores enalazar'!Y$2:'BD Demog para scores enalazar'!Y$3000,MATCH(Formulas!A2321,'BD Demog para scores enalazar'!A$2:'BD Demog para scores enalazar'!A$3000,0))=1,"SI","NO"),"")</f>
        <v/>
      </c>
      <c r="X2321" s="9" t="str">
        <f>IFERROR(IF(INDEX('BD Demog para scores enalazar'!AJ$2:'BD Demog para scores enalazar'!AJ$3000,MATCH(Formulas!A2321,'BD Demog para scores enalazar'!A$2:'BD Demog para scores enalazar'!A$3000,0))=1,"SI","NO"),"")</f>
        <v/>
      </c>
      <c r="Y2321" t="str" cm="1">
        <f t="array" ref="Y2321">IF(AND(W2321="NO",X2321="NO"),_xlfn.IFS('Paraclinicos '!K2256&lt;=91,3,'Paraclinicos '!K2256&lt;94,2,'Paraclinicos '!K2256&lt;96,1,'Paraclinicos '!K2256&gt;=96,0),"")</f>
        <v/>
      </c>
      <c r="Z2321" t="str" cm="1">
        <f t="array" ref="Z2321">IF(OR(W2321="SI",X2321="SI"),_xlfn.IFS(OR(AND('Paraclinicos '!K2257&lt;=83),AND('Paraclinicos '!K2257&gt;=97,AA2321=2)),3,OR(AND('Paraclinicos '!K2257&lt;=86),AND('Paraclinicos '!K2257&gt;=94,AA2321=2)),2,OR(AND('Paraclinicos '!K2257&lt;=88),AND('Paraclinicos '!K2257&gt;=92,AA2321=2)),1,OR(AND('Paraclinicos '!K2257&gt;=88,'Paraclinicos '!K2257&lt;=92),AND('Paraclinicos '!K2257&gt;=93,AA2321=0)),0),"")</f>
        <v/>
      </c>
      <c r="AA2321" t="str" cm="1">
        <f t="array" ref="AA2321">_xlfn.IFS('Paraclinicos '!E2256="","",'Paraclinicos '!E2256="Oxigeno",2,'Paraclinicos '!E2256="Aire",0)</f>
        <v/>
      </c>
    </row>
    <row r="2322" spans="1:27" x14ac:dyDescent="0.25">
      <c r="A2322">
        <f>'Paraclinicos '!A2257</f>
        <v>0</v>
      </c>
      <c r="B2322" s="3">
        <f>'Paraclinicos '!R2257</f>
        <v>0</v>
      </c>
      <c r="C2322" t="str" cm="1">
        <f t="array" ref="C2322">_xlfn.IFS('Paraclinicos '!Q2257="","",'Paraclinicos '!Q2257&gt;60,3,'Paraclinicos '!Q2257&lt;=60,1)</f>
        <v/>
      </c>
      <c r="D2322" t="str">
        <f>IFERROR(IF(INDEX('BD Demog para scores enalazar'!BC$2:BC$3000,MATCH(Formulas!A2322,'BD Demog para scores enalazar'!A$2:A$3000,0))=0,"SI","NO"),"")</f>
        <v/>
      </c>
      <c r="E2322" t="str" cm="1">
        <f t="array" ref="E2322">_xlfn.IFS(D2322="","",D2322="SI",4,D2322="NO",1)</f>
        <v/>
      </c>
      <c r="F2322" t="str" cm="1">
        <f t="array" ref="F2322">_xlfn.IFS('Paraclinicos '!B2257="","",'Paraclinicos '!B2257&gt;1,1,'Paraclinicos '!B2257&lt;=1,3)</f>
        <v/>
      </c>
      <c r="G2322" t="str" cm="1">
        <f t="array" ref="G2322">_xlfn.IFS('Paraclinicos '!D2257="","",AND('Paraclinicos '!D2257&gt;=250,'Paraclinicos '!D2257&lt;=500),2,'Paraclinicos '!D2257&gt;500,3,'Paraclinicos '!D2257&lt;250,1)</f>
        <v/>
      </c>
      <c r="H2322" s="50" t="str">
        <f t="shared" si="109"/>
        <v/>
      </c>
      <c r="I2322" t="str" cm="1">
        <f t="array" ref="I2322">_xlfn.IFS('Paraclinicos '!Q2257="","",'Paraclinicos '!Q2257&gt;=65,1,'Paraclinicos '!Q2257&lt;65,0)</f>
        <v/>
      </c>
      <c r="J2322" t="str" cm="1">
        <f t="array" ref="J2322">_xlfn.IFS('Paraclinicos '!I2257="","",'Paraclinicos '!I2257&gt;7,1,'Paraclinicos '!I2257&lt;=7,0)</f>
        <v/>
      </c>
      <c r="K2322" t="str" cm="1">
        <f t="array" ref="K2322">_xlfn.IFS('Paraclinicos '!W2257="","",'Paraclinicos '!W2257&lt;=8,1,'Paraclinicos '!W2257&gt;8,0)</f>
        <v/>
      </c>
      <c r="L2322" t="str" cm="1">
        <f t="array" ref="L2322">_xlfn.IFS('Paraclinicos '!S2257="","",'Paraclinicos '!S2257&gt;=30,1,'Paraclinicos '!S2257&lt;30,0)</f>
        <v/>
      </c>
      <c r="M2322" t="str" cm="1">
        <f t="array" ref="M2322">_xlfn.IFS(OR('Paraclinicos '!T2257="",'Paraclinicos '!U2257=""),"",OR('Paraclinicos '!T2257&lt;=90,'Paraclinicos '!U2257&lt;=60),1,OR('Paraclinicos '!T2257&gt;90,'Paraclinicos '!U2257&gt;60),0)</f>
        <v/>
      </c>
      <c r="N2322" s="45" t="str">
        <f t="shared" si="110"/>
        <v/>
      </c>
      <c r="O2322" t="str" cm="1">
        <f t="array" ref="O2322">_xlfn.IFS(OR('Paraclinicos '!M2257="",'Paraclinicos '!N2257="",'Paraclinicos '!N2257=0),"",'Paraclinicos '!M2257/'Paraclinicos '!N2257&lt;100,4,'Paraclinicos '!M2257/'Paraclinicos '!N2257&lt;200,3,'Paraclinicos '!M2257/'Paraclinicos '!N2257&lt;300,2,'Paraclinicos '!M2257/'Paraclinicos '!N2257&lt;400,1,'Paraclinicos '!M2257/'Paraclinicos '!N2257&gt;=400,0)</f>
        <v/>
      </c>
      <c r="P2322" t="str" cm="1">
        <f t="array" ref="P2322">_xlfn.IFS('Paraclinicos '!C2257="","",'Paraclinicos '!C2257&lt;20,4,'Paraclinicos '!C2257&lt;50,3,'Paraclinicos '!C2257&lt;100,2,'Paraclinicos '!C2257&lt;150,1,'Paraclinicos '!C2257&gt;150,0)</f>
        <v/>
      </c>
      <c r="Q2322" t="str" cm="1">
        <f t="array" ref="Q2322">_xlfn.IFS('Paraclinicos '!O2257="","",'Paraclinicos '!O2257&lt;1.2,0,'Paraclinicos '!O2257&lt;2,1,'Paraclinicos '!O2257&lt;3.5,2,'Paraclinicos '!O2257&lt;5,3,'Paraclinicos '!O2257&gt;5,4)</f>
        <v/>
      </c>
      <c r="R2322" t="str" cm="1">
        <f t="array" ref="R2322">_xlfn.IFS('Paraclinicos '!J2257="","",'Paraclinicos '!J2257&lt;1.2,0,'Paraclinicos '!J2257&lt;2,1,'Paraclinicos '!J2257&lt;6,2,'Paraclinicos '!J2257&lt;12,3,'Paraclinicos '!J2257&gt;=12,4)</f>
        <v/>
      </c>
      <c r="S2322" t="str" cm="1">
        <f t="array" ref="S2322">_xlfn.IFS('Paraclinicos '!Y2257="","",'Paraclinicos '!Y2257&lt;70,1,'Paraclinicos '!Y2257&gt;=70,0)</f>
        <v/>
      </c>
      <c r="T2322" t="str" cm="1">
        <f t="array" ref="T2322">_xlfn.IFS('Paraclinicos '!W2257="","",'Paraclinicos '!W2257&lt;6,4,'Paraclinicos '!W2257&lt;10,3,'Paraclinicos '!W2257&lt;13,2,'Paraclinicos '!W2257&lt;15,1,'Paraclinicos '!W2257=15,0)</f>
        <v/>
      </c>
      <c r="U2322" s="54" t="str">
        <f t="shared" si="108"/>
        <v/>
      </c>
      <c r="V2322" t="str" cm="1">
        <f t="array" ref="V2322">_xlfn.IFS('Paraclinicos '!S2257="","",OR('Paraclinicos '!S2257&lt;=8,'Paraclinicos '!S2257&gt;=25),3,'Paraclinicos '!S2257&lt;12,1,'Paraclinicos '!S2257&lt;21,0,'Paraclinicos '!S2257&lt;25,2)</f>
        <v/>
      </c>
      <c r="W2322" t="str">
        <f>IFERROR(IF(INDEX('BD Demog para scores enalazar'!Y$2:'BD Demog para scores enalazar'!Y$3000,MATCH(Formulas!A2322,'BD Demog para scores enalazar'!A$2:'BD Demog para scores enalazar'!A$3000,0))=1,"SI","NO"),"")</f>
        <v/>
      </c>
      <c r="X2322" s="9" t="str">
        <f>IFERROR(IF(INDEX('BD Demog para scores enalazar'!AJ$2:'BD Demog para scores enalazar'!AJ$3000,MATCH(Formulas!A2322,'BD Demog para scores enalazar'!A$2:'BD Demog para scores enalazar'!A$3000,0))=1,"SI","NO"),"")</f>
        <v/>
      </c>
      <c r="Y2322" t="str" cm="1">
        <f t="array" ref="Y2322">IF(AND(W2322="NO",X2322="NO"),_xlfn.IFS('Paraclinicos '!K2257&lt;=91,3,'Paraclinicos '!K2257&lt;94,2,'Paraclinicos '!K2257&lt;96,1,'Paraclinicos '!K2257&gt;=96,0),"")</f>
        <v/>
      </c>
      <c r="Z2322" t="str" cm="1">
        <f t="array" ref="Z2322">IF(OR(W2322="SI",X2322="SI"),_xlfn.IFS(OR(AND('Paraclinicos '!K2258&lt;=83),AND('Paraclinicos '!K2258&gt;=97,AA2322=2)),3,OR(AND('Paraclinicos '!K2258&lt;=86),AND('Paraclinicos '!K2258&gt;=94,AA2322=2)),2,OR(AND('Paraclinicos '!K2258&lt;=88),AND('Paraclinicos '!K2258&gt;=92,AA2322=2)),1,OR(AND('Paraclinicos '!K2258&gt;=88,'Paraclinicos '!K2258&lt;=92),AND('Paraclinicos '!K2258&gt;=93,AA2322=0)),0),"")</f>
        <v/>
      </c>
      <c r="AA2322" t="str" cm="1">
        <f t="array" ref="AA2322">_xlfn.IFS('Paraclinicos '!E2257="","",'Paraclinicos '!E2257="Oxigeno",2,'Paraclinicos '!E2257="Aire",0)</f>
        <v/>
      </c>
    </row>
    <row r="2323" spans="1:27" x14ac:dyDescent="0.25">
      <c r="A2323">
        <f>'Paraclinicos '!A2258</f>
        <v>0</v>
      </c>
      <c r="B2323" s="3">
        <f>'Paraclinicos '!R2258</f>
        <v>0</v>
      </c>
      <c r="C2323" t="str" cm="1">
        <f t="array" ref="C2323">_xlfn.IFS('Paraclinicos '!Q2258="","",'Paraclinicos '!Q2258&gt;60,3,'Paraclinicos '!Q2258&lt;=60,1)</f>
        <v/>
      </c>
      <c r="D2323" t="str">
        <f>IFERROR(IF(INDEX('BD Demog para scores enalazar'!BC$2:BC$3000,MATCH(Formulas!A2323,'BD Demog para scores enalazar'!A$2:A$3000,0))=0,"SI","NO"),"")</f>
        <v/>
      </c>
      <c r="E2323" t="str" cm="1">
        <f t="array" ref="E2323">_xlfn.IFS(D2323="","",D2323="SI",4,D2323="NO",1)</f>
        <v/>
      </c>
      <c r="F2323" t="str" cm="1">
        <f t="array" ref="F2323">_xlfn.IFS('Paraclinicos '!B2258="","",'Paraclinicos '!B2258&gt;1,1,'Paraclinicos '!B2258&lt;=1,3)</f>
        <v/>
      </c>
      <c r="G2323" t="str" cm="1">
        <f t="array" ref="G2323">_xlfn.IFS('Paraclinicos '!D2258="","",AND('Paraclinicos '!D2258&gt;=250,'Paraclinicos '!D2258&lt;=500),2,'Paraclinicos '!D2258&gt;500,3,'Paraclinicos '!D2258&lt;250,1)</f>
        <v/>
      </c>
      <c r="H2323" s="50" t="str">
        <f t="shared" si="109"/>
        <v/>
      </c>
      <c r="I2323" t="str" cm="1">
        <f t="array" ref="I2323">_xlfn.IFS('Paraclinicos '!Q2258="","",'Paraclinicos '!Q2258&gt;=65,1,'Paraclinicos '!Q2258&lt;65,0)</f>
        <v/>
      </c>
      <c r="J2323" t="str" cm="1">
        <f t="array" ref="J2323">_xlfn.IFS('Paraclinicos '!I2258="","",'Paraclinicos '!I2258&gt;7,1,'Paraclinicos '!I2258&lt;=7,0)</f>
        <v/>
      </c>
      <c r="K2323" t="str" cm="1">
        <f t="array" ref="K2323">_xlfn.IFS('Paraclinicos '!W2258="","",'Paraclinicos '!W2258&lt;=8,1,'Paraclinicos '!W2258&gt;8,0)</f>
        <v/>
      </c>
      <c r="L2323" t="str" cm="1">
        <f t="array" ref="L2323">_xlfn.IFS('Paraclinicos '!S2258="","",'Paraclinicos '!S2258&gt;=30,1,'Paraclinicos '!S2258&lt;30,0)</f>
        <v/>
      </c>
      <c r="M2323" t="str" cm="1">
        <f t="array" ref="M2323">_xlfn.IFS(OR('Paraclinicos '!T2258="",'Paraclinicos '!U2258=""),"",OR('Paraclinicos '!T2258&lt;=90,'Paraclinicos '!U2258&lt;=60),1,OR('Paraclinicos '!T2258&gt;90,'Paraclinicos '!U2258&gt;60),0)</f>
        <v/>
      </c>
      <c r="N2323" s="45" t="str">
        <f t="shared" si="110"/>
        <v/>
      </c>
      <c r="O2323" t="str" cm="1">
        <f t="array" ref="O2323">_xlfn.IFS(OR('Paraclinicos '!M2258="",'Paraclinicos '!N2258="",'Paraclinicos '!N2258=0),"",'Paraclinicos '!M2258/'Paraclinicos '!N2258&lt;100,4,'Paraclinicos '!M2258/'Paraclinicos '!N2258&lt;200,3,'Paraclinicos '!M2258/'Paraclinicos '!N2258&lt;300,2,'Paraclinicos '!M2258/'Paraclinicos '!N2258&lt;400,1,'Paraclinicos '!M2258/'Paraclinicos '!N2258&gt;=400,0)</f>
        <v/>
      </c>
      <c r="P2323" t="str" cm="1">
        <f t="array" ref="P2323">_xlfn.IFS('Paraclinicos '!C2258="","",'Paraclinicos '!C2258&lt;20,4,'Paraclinicos '!C2258&lt;50,3,'Paraclinicos '!C2258&lt;100,2,'Paraclinicos '!C2258&lt;150,1,'Paraclinicos '!C2258&gt;150,0)</f>
        <v/>
      </c>
      <c r="Q2323" t="str" cm="1">
        <f t="array" ref="Q2323">_xlfn.IFS('Paraclinicos '!O2258="","",'Paraclinicos '!O2258&lt;1.2,0,'Paraclinicos '!O2258&lt;2,1,'Paraclinicos '!O2258&lt;3.5,2,'Paraclinicos '!O2258&lt;5,3,'Paraclinicos '!O2258&gt;5,4)</f>
        <v/>
      </c>
      <c r="R2323" t="str" cm="1">
        <f t="array" ref="R2323">_xlfn.IFS('Paraclinicos '!J2258="","",'Paraclinicos '!J2258&lt;1.2,0,'Paraclinicos '!J2258&lt;2,1,'Paraclinicos '!J2258&lt;6,2,'Paraclinicos '!J2258&lt;12,3,'Paraclinicos '!J2258&gt;=12,4)</f>
        <v/>
      </c>
      <c r="S2323" t="str" cm="1">
        <f t="array" ref="S2323">_xlfn.IFS('Paraclinicos '!Y2258="","",'Paraclinicos '!Y2258&lt;70,1,'Paraclinicos '!Y2258&gt;=70,0)</f>
        <v/>
      </c>
      <c r="T2323" t="str" cm="1">
        <f t="array" ref="T2323">_xlfn.IFS('Paraclinicos '!W2258="","",'Paraclinicos '!W2258&lt;6,4,'Paraclinicos '!W2258&lt;10,3,'Paraclinicos '!W2258&lt;13,2,'Paraclinicos '!W2258&lt;15,1,'Paraclinicos '!W2258=15,0)</f>
        <v/>
      </c>
      <c r="U2323" s="54" t="str">
        <f t="shared" si="108"/>
        <v/>
      </c>
      <c r="V2323" t="str" cm="1">
        <f t="array" ref="V2323">_xlfn.IFS('Paraclinicos '!S2258="","",OR('Paraclinicos '!S2258&lt;=8,'Paraclinicos '!S2258&gt;=25),3,'Paraclinicos '!S2258&lt;12,1,'Paraclinicos '!S2258&lt;21,0,'Paraclinicos '!S2258&lt;25,2)</f>
        <v/>
      </c>
      <c r="W2323" t="str">
        <f>IFERROR(IF(INDEX('BD Demog para scores enalazar'!Y$2:'BD Demog para scores enalazar'!Y$3000,MATCH(Formulas!A2323,'BD Demog para scores enalazar'!A$2:'BD Demog para scores enalazar'!A$3000,0))=1,"SI","NO"),"")</f>
        <v/>
      </c>
      <c r="X2323" s="9" t="str">
        <f>IFERROR(IF(INDEX('BD Demog para scores enalazar'!AJ$2:'BD Demog para scores enalazar'!AJ$3000,MATCH(Formulas!A2323,'BD Demog para scores enalazar'!A$2:'BD Demog para scores enalazar'!A$3000,0))=1,"SI","NO"),"")</f>
        <v/>
      </c>
      <c r="Y2323" t="str" cm="1">
        <f t="array" ref="Y2323">IF(AND(W2323="NO",X2323="NO"),_xlfn.IFS('Paraclinicos '!K2258&lt;=91,3,'Paraclinicos '!K2258&lt;94,2,'Paraclinicos '!K2258&lt;96,1,'Paraclinicos '!K2258&gt;=96,0),"")</f>
        <v/>
      </c>
      <c r="Z2323" t="str" cm="1">
        <f t="array" ref="Z2323">IF(OR(W2323="SI",X2323="SI"),_xlfn.IFS(OR(AND('Paraclinicos '!K2259&lt;=83),AND('Paraclinicos '!K2259&gt;=97,AA2323=2)),3,OR(AND('Paraclinicos '!K2259&lt;=86),AND('Paraclinicos '!K2259&gt;=94,AA2323=2)),2,OR(AND('Paraclinicos '!K2259&lt;=88),AND('Paraclinicos '!K2259&gt;=92,AA2323=2)),1,OR(AND('Paraclinicos '!K2259&gt;=88,'Paraclinicos '!K2259&lt;=92),AND('Paraclinicos '!K2259&gt;=93,AA2323=0)),0),"")</f>
        <v/>
      </c>
      <c r="AA2323" t="str" cm="1">
        <f t="array" ref="AA2323">_xlfn.IFS('Paraclinicos '!E2258="","",'Paraclinicos '!E2258="Oxigeno",2,'Paraclinicos '!E2258="Aire",0)</f>
        <v/>
      </c>
    </row>
    <row r="2324" spans="1:27" x14ac:dyDescent="0.25">
      <c r="A2324">
        <f>'Paraclinicos '!A2259</f>
        <v>0</v>
      </c>
      <c r="B2324" s="3">
        <f>'Paraclinicos '!R2259</f>
        <v>0</v>
      </c>
      <c r="C2324" t="str" cm="1">
        <f t="array" ref="C2324">_xlfn.IFS('Paraclinicos '!Q2259="","",'Paraclinicos '!Q2259&gt;60,3,'Paraclinicos '!Q2259&lt;=60,1)</f>
        <v/>
      </c>
      <c r="D2324" t="str">
        <f>IFERROR(IF(INDEX('BD Demog para scores enalazar'!BC$2:BC$3000,MATCH(Formulas!A2324,'BD Demog para scores enalazar'!A$2:A$3000,0))=0,"SI","NO"),"")</f>
        <v/>
      </c>
      <c r="E2324" t="str" cm="1">
        <f t="array" ref="E2324">_xlfn.IFS(D2324="","",D2324="SI",4,D2324="NO",1)</f>
        <v/>
      </c>
      <c r="F2324" t="str" cm="1">
        <f t="array" ref="F2324">_xlfn.IFS('Paraclinicos '!B2259="","",'Paraclinicos '!B2259&gt;1,1,'Paraclinicos '!B2259&lt;=1,3)</f>
        <v/>
      </c>
      <c r="G2324" t="str" cm="1">
        <f t="array" ref="G2324">_xlfn.IFS('Paraclinicos '!D2259="","",AND('Paraclinicos '!D2259&gt;=250,'Paraclinicos '!D2259&lt;=500),2,'Paraclinicos '!D2259&gt;500,3,'Paraclinicos '!D2259&lt;250,1)</f>
        <v/>
      </c>
      <c r="H2324" s="50" t="str">
        <f t="shared" si="109"/>
        <v/>
      </c>
      <c r="I2324" t="str" cm="1">
        <f t="array" ref="I2324">_xlfn.IFS('Paraclinicos '!Q2259="","",'Paraclinicos '!Q2259&gt;=65,1,'Paraclinicos '!Q2259&lt;65,0)</f>
        <v/>
      </c>
      <c r="J2324" t="str" cm="1">
        <f t="array" ref="J2324">_xlfn.IFS('Paraclinicos '!I2259="","",'Paraclinicos '!I2259&gt;7,1,'Paraclinicos '!I2259&lt;=7,0)</f>
        <v/>
      </c>
      <c r="K2324" t="str" cm="1">
        <f t="array" ref="K2324">_xlfn.IFS('Paraclinicos '!W2259="","",'Paraclinicos '!W2259&lt;=8,1,'Paraclinicos '!W2259&gt;8,0)</f>
        <v/>
      </c>
      <c r="L2324" t="str" cm="1">
        <f t="array" ref="L2324">_xlfn.IFS('Paraclinicos '!S2259="","",'Paraclinicos '!S2259&gt;=30,1,'Paraclinicos '!S2259&lt;30,0)</f>
        <v/>
      </c>
      <c r="M2324" t="str" cm="1">
        <f t="array" ref="M2324">_xlfn.IFS(OR('Paraclinicos '!T2259="",'Paraclinicos '!U2259=""),"",OR('Paraclinicos '!T2259&lt;=90,'Paraclinicos '!U2259&lt;=60),1,OR('Paraclinicos '!T2259&gt;90,'Paraclinicos '!U2259&gt;60),0)</f>
        <v/>
      </c>
      <c r="N2324" s="45" t="str">
        <f t="shared" si="110"/>
        <v/>
      </c>
      <c r="O2324" t="str" cm="1">
        <f t="array" ref="O2324">_xlfn.IFS(OR('Paraclinicos '!M2259="",'Paraclinicos '!N2259="",'Paraclinicos '!N2259=0),"",'Paraclinicos '!M2259/'Paraclinicos '!N2259&lt;100,4,'Paraclinicos '!M2259/'Paraclinicos '!N2259&lt;200,3,'Paraclinicos '!M2259/'Paraclinicos '!N2259&lt;300,2,'Paraclinicos '!M2259/'Paraclinicos '!N2259&lt;400,1,'Paraclinicos '!M2259/'Paraclinicos '!N2259&gt;=400,0)</f>
        <v/>
      </c>
      <c r="P2324" t="str" cm="1">
        <f t="array" ref="P2324">_xlfn.IFS('Paraclinicos '!C2259="","",'Paraclinicos '!C2259&lt;20,4,'Paraclinicos '!C2259&lt;50,3,'Paraclinicos '!C2259&lt;100,2,'Paraclinicos '!C2259&lt;150,1,'Paraclinicos '!C2259&gt;150,0)</f>
        <v/>
      </c>
      <c r="Q2324" t="str" cm="1">
        <f t="array" ref="Q2324">_xlfn.IFS('Paraclinicos '!O2259="","",'Paraclinicos '!O2259&lt;1.2,0,'Paraclinicos '!O2259&lt;2,1,'Paraclinicos '!O2259&lt;3.5,2,'Paraclinicos '!O2259&lt;5,3,'Paraclinicos '!O2259&gt;5,4)</f>
        <v/>
      </c>
      <c r="R2324" t="str" cm="1">
        <f t="array" ref="R2324">_xlfn.IFS('Paraclinicos '!J2259="","",'Paraclinicos '!J2259&lt;1.2,0,'Paraclinicos '!J2259&lt;2,1,'Paraclinicos '!J2259&lt;6,2,'Paraclinicos '!J2259&lt;12,3,'Paraclinicos '!J2259&gt;=12,4)</f>
        <v/>
      </c>
      <c r="S2324" t="str" cm="1">
        <f t="array" ref="S2324">_xlfn.IFS('Paraclinicos '!Y2259="","",'Paraclinicos '!Y2259&lt;70,1,'Paraclinicos '!Y2259&gt;=70,0)</f>
        <v/>
      </c>
      <c r="T2324" t="str" cm="1">
        <f t="array" ref="T2324">_xlfn.IFS('Paraclinicos '!W2259="","",'Paraclinicos '!W2259&lt;6,4,'Paraclinicos '!W2259&lt;10,3,'Paraclinicos '!W2259&lt;13,2,'Paraclinicos '!W2259&lt;15,1,'Paraclinicos '!W2259=15,0)</f>
        <v/>
      </c>
      <c r="U2324" s="54" t="str">
        <f t="shared" si="108"/>
        <v/>
      </c>
      <c r="V2324" t="str" cm="1">
        <f t="array" ref="V2324">_xlfn.IFS('Paraclinicos '!S2259="","",OR('Paraclinicos '!S2259&lt;=8,'Paraclinicos '!S2259&gt;=25),3,'Paraclinicos '!S2259&lt;12,1,'Paraclinicos '!S2259&lt;21,0,'Paraclinicos '!S2259&lt;25,2)</f>
        <v/>
      </c>
      <c r="W2324" t="str">
        <f>IFERROR(IF(INDEX('BD Demog para scores enalazar'!Y$2:'BD Demog para scores enalazar'!Y$3000,MATCH(Formulas!A2324,'BD Demog para scores enalazar'!A$2:'BD Demog para scores enalazar'!A$3000,0))=1,"SI","NO"),"")</f>
        <v/>
      </c>
      <c r="X2324" s="9" t="str">
        <f>IFERROR(IF(INDEX('BD Demog para scores enalazar'!AJ$2:'BD Demog para scores enalazar'!AJ$3000,MATCH(Formulas!A2324,'BD Demog para scores enalazar'!A$2:'BD Demog para scores enalazar'!A$3000,0))=1,"SI","NO"),"")</f>
        <v/>
      </c>
      <c r="Y2324" t="str" cm="1">
        <f t="array" ref="Y2324">IF(AND(W2324="NO",X2324="NO"),_xlfn.IFS('Paraclinicos '!K2259&lt;=91,3,'Paraclinicos '!K2259&lt;94,2,'Paraclinicos '!K2259&lt;96,1,'Paraclinicos '!K2259&gt;=96,0),"")</f>
        <v/>
      </c>
      <c r="Z2324" t="str" cm="1">
        <f t="array" ref="Z2324">IF(OR(W2324="SI",X2324="SI"),_xlfn.IFS(OR(AND('Paraclinicos '!K2260&lt;=83),AND('Paraclinicos '!K2260&gt;=97,AA2324=2)),3,OR(AND('Paraclinicos '!K2260&lt;=86),AND('Paraclinicos '!K2260&gt;=94,AA2324=2)),2,OR(AND('Paraclinicos '!K2260&lt;=88),AND('Paraclinicos '!K2260&gt;=92,AA2324=2)),1,OR(AND('Paraclinicos '!K2260&gt;=88,'Paraclinicos '!K2260&lt;=92),AND('Paraclinicos '!K2260&gt;=93,AA2324=0)),0),"")</f>
        <v/>
      </c>
      <c r="AA2324" t="str" cm="1">
        <f t="array" ref="AA2324">_xlfn.IFS('Paraclinicos '!E2259="","",'Paraclinicos '!E2259="Oxigeno",2,'Paraclinicos '!E2259="Aire",0)</f>
        <v/>
      </c>
    </row>
    <row r="2325" spans="1:27" x14ac:dyDescent="0.25">
      <c r="A2325">
        <f>'Paraclinicos '!A2260</f>
        <v>0</v>
      </c>
      <c r="B2325" s="3">
        <f>'Paraclinicos '!R2260</f>
        <v>0</v>
      </c>
      <c r="C2325" t="str" cm="1">
        <f t="array" ref="C2325">_xlfn.IFS('Paraclinicos '!Q2260="","",'Paraclinicos '!Q2260&gt;60,3,'Paraclinicos '!Q2260&lt;=60,1)</f>
        <v/>
      </c>
      <c r="D2325" t="str">
        <f>IFERROR(IF(INDEX('BD Demog para scores enalazar'!BC$2:BC$3000,MATCH(Formulas!A2325,'BD Demog para scores enalazar'!A$2:A$3000,0))=0,"SI","NO"),"")</f>
        <v/>
      </c>
      <c r="E2325" t="str" cm="1">
        <f t="array" ref="E2325">_xlfn.IFS(D2325="","",D2325="SI",4,D2325="NO",1)</f>
        <v/>
      </c>
      <c r="F2325" t="str" cm="1">
        <f t="array" ref="F2325">_xlfn.IFS('Paraclinicos '!B2260="","",'Paraclinicos '!B2260&gt;1,1,'Paraclinicos '!B2260&lt;=1,3)</f>
        <v/>
      </c>
      <c r="G2325" t="str" cm="1">
        <f t="array" ref="G2325">_xlfn.IFS('Paraclinicos '!D2260="","",AND('Paraclinicos '!D2260&gt;=250,'Paraclinicos '!D2260&lt;=500),2,'Paraclinicos '!D2260&gt;500,3,'Paraclinicos '!D2260&lt;250,1)</f>
        <v/>
      </c>
      <c r="H2325" s="50" t="str">
        <f t="shared" si="109"/>
        <v/>
      </c>
      <c r="I2325" t="str" cm="1">
        <f t="array" ref="I2325">_xlfn.IFS('Paraclinicos '!Q2260="","",'Paraclinicos '!Q2260&gt;=65,1,'Paraclinicos '!Q2260&lt;65,0)</f>
        <v/>
      </c>
      <c r="J2325" t="str" cm="1">
        <f t="array" ref="J2325">_xlfn.IFS('Paraclinicos '!I2260="","",'Paraclinicos '!I2260&gt;7,1,'Paraclinicos '!I2260&lt;=7,0)</f>
        <v/>
      </c>
      <c r="K2325" t="str" cm="1">
        <f t="array" ref="K2325">_xlfn.IFS('Paraclinicos '!W2260="","",'Paraclinicos '!W2260&lt;=8,1,'Paraclinicos '!W2260&gt;8,0)</f>
        <v/>
      </c>
      <c r="L2325" t="str" cm="1">
        <f t="array" ref="L2325">_xlfn.IFS('Paraclinicos '!S2260="","",'Paraclinicos '!S2260&gt;=30,1,'Paraclinicos '!S2260&lt;30,0)</f>
        <v/>
      </c>
      <c r="M2325" t="str" cm="1">
        <f t="array" ref="M2325">_xlfn.IFS(OR('Paraclinicos '!T2260="",'Paraclinicos '!U2260=""),"",OR('Paraclinicos '!T2260&lt;=90,'Paraclinicos '!U2260&lt;=60),1,OR('Paraclinicos '!T2260&gt;90,'Paraclinicos '!U2260&gt;60),0)</f>
        <v/>
      </c>
      <c r="N2325" s="45" t="str">
        <f t="shared" si="110"/>
        <v/>
      </c>
      <c r="O2325" t="str" cm="1">
        <f t="array" ref="O2325">_xlfn.IFS(OR('Paraclinicos '!M2260="",'Paraclinicos '!N2260="",'Paraclinicos '!N2260=0),"",'Paraclinicos '!M2260/'Paraclinicos '!N2260&lt;100,4,'Paraclinicos '!M2260/'Paraclinicos '!N2260&lt;200,3,'Paraclinicos '!M2260/'Paraclinicos '!N2260&lt;300,2,'Paraclinicos '!M2260/'Paraclinicos '!N2260&lt;400,1,'Paraclinicos '!M2260/'Paraclinicos '!N2260&gt;=400,0)</f>
        <v/>
      </c>
      <c r="P2325" t="str" cm="1">
        <f t="array" ref="P2325">_xlfn.IFS('Paraclinicos '!C2260="","",'Paraclinicos '!C2260&lt;20,4,'Paraclinicos '!C2260&lt;50,3,'Paraclinicos '!C2260&lt;100,2,'Paraclinicos '!C2260&lt;150,1,'Paraclinicos '!C2260&gt;150,0)</f>
        <v/>
      </c>
      <c r="Q2325" t="str" cm="1">
        <f t="array" ref="Q2325">_xlfn.IFS('Paraclinicos '!O2260="","",'Paraclinicos '!O2260&lt;1.2,0,'Paraclinicos '!O2260&lt;2,1,'Paraclinicos '!O2260&lt;3.5,2,'Paraclinicos '!O2260&lt;5,3,'Paraclinicos '!O2260&gt;5,4)</f>
        <v/>
      </c>
      <c r="R2325" t="str" cm="1">
        <f t="array" ref="R2325">_xlfn.IFS('Paraclinicos '!J2260="","",'Paraclinicos '!J2260&lt;1.2,0,'Paraclinicos '!J2260&lt;2,1,'Paraclinicos '!J2260&lt;6,2,'Paraclinicos '!J2260&lt;12,3,'Paraclinicos '!J2260&gt;=12,4)</f>
        <v/>
      </c>
      <c r="S2325" t="str" cm="1">
        <f t="array" ref="S2325">_xlfn.IFS('Paraclinicos '!Y2260="","",'Paraclinicos '!Y2260&lt;70,1,'Paraclinicos '!Y2260&gt;=70,0)</f>
        <v/>
      </c>
      <c r="T2325" t="str" cm="1">
        <f t="array" ref="T2325">_xlfn.IFS('Paraclinicos '!W2260="","",'Paraclinicos '!W2260&lt;6,4,'Paraclinicos '!W2260&lt;10,3,'Paraclinicos '!W2260&lt;13,2,'Paraclinicos '!W2260&lt;15,1,'Paraclinicos '!W2260=15,0)</f>
        <v/>
      </c>
      <c r="U2325" s="54" t="str">
        <f t="shared" si="108"/>
        <v/>
      </c>
      <c r="V2325" t="str" cm="1">
        <f t="array" ref="V2325">_xlfn.IFS('Paraclinicos '!S2260="","",OR('Paraclinicos '!S2260&lt;=8,'Paraclinicos '!S2260&gt;=25),3,'Paraclinicos '!S2260&lt;12,1,'Paraclinicos '!S2260&lt;21,0,'Paraclinicos '!S2260&lt;25,2)</f>
        <v/>
      </c>
      <c r="W2325" t="str">
        <f>IFERROR(IF(INDEX('BD Demog para scores enalazar'!Y$2:'BD Demog para scores enalazar'!Y$3000,MATCH(Formulas!A2325,'BD Demog para scores enalazar'!A$2:'BD Demog para scores enalazar'!A$3000,0))=1,"SI","NO"),"")</f>
        <v/>
      </c>
      <c r="X2325" s="9" t="str">
        <f>IFERROR(IF(INDEX('BD Demog para scores enalazar'!AJ$2:'BD Demog para scores enalazar'!AJ$3000,MATCH(Formulas!A2325,'BD Demog para scores enalazar'!A$2:'BD Demog para scores enalazar'!A$3000,0))=1,"SI","NO"),"")</f>
        <v/>
      </c>
      <c r="Y2325" t="str" cm="1">
        <f t="array" ref="Y2325">IF(AND(W2325="NO",X2325="NO"),_xlfn.IFS('Paraclinicos '!K2260&lt;=91,3,'Paraclinicos '!K2260&lt;94,2,'Paraclinicos '!K2260&lt;96,1,'Paraclinicos '!K2260&gt;=96,0),"")</f>
        <v/>
      </c>
      <c r="Z2325" t="str" cm="1">
        <f t="array" ref="Z2325">IF(OR(W2325="SI",X2325="SI"),_xlfn.IFS(OR(AND('Paraclinicos '!K2261&lt;=83),AND('Paraclinicos '!K2261&gt;=97,AA2325=2)),3,OR(AND('Paraclinicos '!K2261&lt;=86),AND('Paraclinicos '!K2261&gt;=94,AA2325=2)),2,OR(AND('Paraclinicos '!K2261&lt;=88),AND('Paraclinicos '!K2261&gt;=92,AA2325=2)),1,OR(AND('Paraclinicos '!K2261&gt;=88,'Paraclinicos '!K2261&lt;=92),AND('Paraclinicos '!K2261&gt;=93,AA2325=0)),0),"")</f>
        <v/>
      </c>
      <c r="AA2325" t="str" cm="1">
        <f t="array" ref="AA2325">_xlfn.IFS('Paraclinicos '!E2260="","",'Paraclinicos '!E2260="Oxigeno",2,'Paraclinicos '!E2260="Aire",0)</f>
        <v/>
      </c>
    </row>
    <row r="2326" spans="1:27" x14ac:dyDescent="0.25">
      <c r="A2326">
        <f>'Paraclinicos '!A2261</f>
        <v>0</v>
      </c>
      <c r="B2326" s="3">
        <f>'Paraclinicos '!R2261</f>
        <v>0</v>
      </c>
      <c r="C2326" t="str" cm="1">
        <f t="array" ref="C2326">_xlfn.IFS('Paraclinicos '!Q2261="","",'Paraclinicos '!Q2261&gt;60,3,'Paraclinicos '!Q2261&lt;=60,1)</f>
        <v/>
      </c>
      <c r="D2326" t="str">
        <f>IFERROR(IF(INDEX('BD Demog para scores enalazar'!BC$2:BC$3000,MATCH(Formulas!A2326,'BD Demog para scores enalazar'!A$2:A$3000,0))=0,"SI","NO"),"")</f>
        <v/>
      </c>
      <c r="E2326" t="str" cm="1">
        <f t="array" ref="E2326">_xlfn.IFS(D2326="","",D2326="SI",4,D2326="NO",1)</f>
        <v/>
      </c>
      <c r="F2326" t="str" cm="1">
        <f t="array" ref="F2326">_xlfn.IFS('Paraclinicos '!B2261="","",'Paraclinicos '!B2261&gt;1,1,'Paraclinicos '!B2261&lt;=1,3)</f>
        <v/>
      </c>
      <c r="G2326" t="str" cm="1">
        <f t="array" ref="G2326">_xlfn.IFS('Paraclinicos '!D2261="","",AND('Paraclinicos '!D2261&gt;=250,'Paraclinicos '!D2261&lt;=500),2,'Paraclinicos '!D2261&gt;500,3,'Paraclinicos '!D2261&lt;250,1)</f>
        <v/>
      </c>
      <c r="H2326" s="50" t="str">
        <f t="shared" si="109"/>
        <v/>
      </c>
      <c r="I2326" t="str" cm="1">
        <f t="array" ref="I2326">_xlfn.IFS('Paraclinicos '!Q2261="","",'Paraclinicos '!Q2261&gt;=65,1,'Paraclinicos '!Q2261&lt;65,0)</f>
        <v/>
      </c>
      <c r="J2326" t="str" cm="1">
        <f t="array" ref="J2326">_xlfn.IFS('Paraclinicos '!I2261="","",'Paraclinicos '!I2261&gt;7,1,'Paraclinicos '!I2261&lt;=7,0)</f>
        <v/>
      </c>
      <c r="K2326" t="str" cm="1">
        <f t="array" ref="K2326">_xlfn.IFS('Paraclinicos '!W2261="","",'Paraclinicos '!W2261&lt;=8,1,'Paraclinicos '!W2261&gt;8,0)</f>
        <v/>
      </c>
      <c r="L2326" t="str" cm="1">
        <f t="array" ref="L2326">_xlfn.IFS('Paraclinicos '!S2261="","",'Paraclinicos '!S2261&gt;=30,1,'Paraclinicos '!S2261&lt;30,0)</f>
        <v/>
      </c>
      <c r="M2326" t="str" cm="1">
        <f t="array" ref="M2326">_xlfn.IFS(OR('Paraclinicos '!T2261="",'Paraclinicos '!U2261=""),"",OR('Paraclinicos '!T2261&lt;=90,'Paraclinicos '!U2261&lt;=60),1,OR('Paraclinicos '!T2261&gt;90,'Paraclinicos '!U2261&gt;60),0)</f>
        <v/>
      </c>
      <c r="N2326" s="45" t="str">
        <f t="shared" si="110"/>
        <v/>
      </c>
      <c r="O2326" t="str" cm="1">
        <f t="array" ref="O2326">_xlfn.IFS(OR('Paraclinicos '!M2261="",'Paraclinicos '!N2261="",'Paraclinicos '!N2261=0),"",'Paraclinicos '!M2261/'Paraclinicos '!N2261&lt;100,4,'Paraclinicos '!M2261/'Paraclinicos '!N2261&lt;200,3,'Paraclinicos '!M2261/'Paraclinicos '!N2261&lt;300,2,'Paraclinicos '!M2261/'Paraclinicos '!N2261&lt;400,1,'Paraclinicos '!M2261/'Paraclinicos '!N2261&gt;=400,0)</f>
        <v/>
      </c>
      <c r="P2326" t="str" cm="1">
        <f t="array" ref="P2326">_xlfn.IFS('Paraclinicos '!C2261="","",'Paraclinicos '!C2261&lt;20,4,'Paraclinicos '!C2261&lt;50,3,'Paraclinicos '!C2261&lt;100,2,'Paraclinicos '!C2261&lt;150,1,'Paraclinicos '!C2261&gt;150,0)</f>
        <v/>
      </c>
      <c r="Q2326" t="str" cm="1">
        <f t="array" ref="Q2326">_xlfn.IFS('Paraclinicos '!O2261="","",'Paraclinicos '!O2261&lt;1.2,0,'Paraclinicos '!O2261&lt;2,1,'Paraclinicos '!O2261&lt;3.5,2,'Paraclinicos '!O2261&lt;5,3,'Paraclinicos '!O2261&gt;5,4)</f>
        <v/>
      </c>
      <c r="R2326" t="str" cm="1">
        <f t="array" ref="R2326">_xlfn.IFS('Paraclinicos '!J2261="","",'Paraclinicos '!J2261&lt;1.2,0,'Paraclinicos '!J2261&lt;2,1,'Paraclinicos '!J2261&lt;6,2,'Paraclinicos '!J2261&lt;12,3,'Paraclinicos '!J2261&gt;=12,4)</f>
        <v/>
      </c>
      <c r="S2326" t="str" cm="1">
        <f t="array" ref="S2326">_xlfn.IFS('Paraclinicos '!Y2261="","",'Paraclinicos '!Y2261&lt;70,1,'Paraclinicos '!Y2261&gt;=70,0)</f>
        <v/>
      </c>
      <c r="T2326" t="str" cm="1">
        <f t="array" ref="T2326">_xlfn.IFS('Paraclinicos '!W2261="","",'Paraclinicos '!W2261&lt;6,4,'Paraclinicos '!W2261&lt;10,3,'Paraclinicos '!W2261&lt;13,2,'Paraclinicos '!W2261&lt;15,1,'Paraclinicos '!W2261=15,0)</f>
        <v/>
      </c>
      <c r="U2326" s="54" t="str">
        <f t="shared" si="108"/>
        <v/>
      </c>
      <c r="V2326" t="str" cm="1">
        <f t="array" ref="V2326">_xlfn.IFS('Paraclinicos '!S2261="","",OR('Paraclinicos '!S2261&lt;=8,'Paraclinicos '!S2261&gt;=25),3,'Paraclinicos '!S2261&lt;12,1,'Paraclinicos '!S2261&lt;21,0,'Paraclinicos '!S2261&lt;25,2)</f>
        <v/>
      </c>
      <c r="W2326" t="str">
        <f>IFERROR(IF(INDEX('BD Demog para scores enalazar'!Y$2:'BD Demog para scores enalazar'!Y$3000,MATCH(Formulas!A2326,'BD Demog para scores enalazar'!A$2:'BD Demog para scores enalazar'!A$3000,0))=1,"SI","NO"),"")</f>
        <v/>
      </c>
      <c r="X2326" s="9" t="str">
        <f>IFERROR(IF(INDEX('BD Demog para scores enalazar'!AJ$2:'BD Demog para scores enalazar'!AJ$3000,MATCH(Formulas!A2326,'BD Demog para scores enalazar'!A$2:'BD Demog para scores enalazar'!A$3000,0))=1,"SI","NO"),"")</f>
        <v/>
      </c>
      <c r="Y2326" t="str" cm="1">
        <f t="array" ref="Y2326">IF(AND(W2326="NO",X2326="NO"),_xlfn.IFS('Paraclinicos '!K2261&lt;=91,3,'Paraclinicos '!K2261&lt;94,2,'Paraclinicos '!K2261&lt;96,1,'Paraclinicos '!K2261&gt;=96,0),"")</f>
        <v/>
      </c>
      <c r="Z2326" t="str" cm="1">
        <f t="array" ref="Z2326">IF(OR(W2326="SI",X2326="SI"),_xlfn.IFS(OR(AND('Paraclinicos '!K2262&lt;=83),AND('Paraclinicos '!K2262&gt;=97,AA2326=2)),3,OR(AND('Paraclinicos '!K2262&lt;=86),AND('Paraclinicos '!K2262&gt;=94,AA2326=2)),2,OR(AND('Paraclinicos '!K2262&lt;=88),AND('Paraclinicos '!K2262&gt;=92,AA2326=2)),1,OR(AND('Paraclinicos '!K2262&gt;=88,'Paraclinicos '!K2262&lt;=92),AND('Paraclinicos '!K2262&gt;=93,AA2326=0)),0),"")</f>
        <v/>
      </c>
      <c r="AA2326" t="str" cm="1">
        <f t="array" ref="AA2326">_xlfn.IFS('Paraclinicos '!E2261="","",'Paraclinicos '!E2261="Oxigeno",2,'Paraclinicos '!E2261="Aire",0)</f>
        <v/>
      </c>
    </row>
    <row r="2327" spans="1:27" x14ac:dyDescent="0.25">
      <c r="A2327">
        <f>'Paraclinicos '!A2262</f>
        <v>0</v>
      </c>
      <c r="B2327" s="3">
        <f>'Paraclinicos '!R2262</f>
        <v>0</v>
      </c>
      <c r="C2327" t="str" cm="1">
        <f t="array" ref="C2327">_xlfn.IFS('Paraclinicos '!Q2262="","",'Paraclinicos '!Q2262&gt;60,3,'Paraclinicos '!Q2262&lt;=60,1)</f>
        <v/>
      </c>
      <c r="D2327" t="str">
        <f>IFERROR(IF(INDEX('BD Demog para scores enalazar'!BC$2:BC$3000,MATCH(Formulas!A2327,'BD Demog para scores enalazar'!A$2:A$3000,0))=0,"SI","NO"),"")</f>
        <v/>
      </c>
      <c r="E2327" t="str" cm="1">
        <f t="array" ref="E2327">_xlfn.IFS(D2327="","",D2327="SI",4,D2327="NO",1)</f>
        <v/>
      </c>
      <c r="F2327" t="str" cm="1">
        <f t="array" ref="F2327">_xlfn.IFS('Paraclinicos '!B2262="","",'Paraclinicos '!B2262&gt;1,1,'Paraclinicos '!B2262&lt;=1,3)</f>
        <v/>
      </c>
      <c r="G2327" t="str" cm="1">
        <f t="array" ref="G2327">_xlfn.IFS('Paraclinicos '!D2262="","",AND('Paraclinicos '!D2262&gt;=250,'Paraclinicos '!D2262&lt;=500),2,'Paraclinicos '!D2262&gt;500,3,'Paraclinicos '!D2262&lt;250,1)</f>
        <v/>
      </c>
      <c r="H2327" s="50" t="str">
        <f t="shared" si="109"/>
        <v/>
      </c>
      <c r="I2327" t="str" cm="1">
        <f t="array" ref="I2327">_xlfn.IFS('Paraclinicos '!Q2262="","",'Paraclinicos '!Q2262&gt;=65,1,'Paraclinicos '!Q2262&lt;65,0)</f>
        <v/>
      </c>
      <c r="J2327" t="str" cm="1">
        <f t="array" ref="J2327">_xlfn.IFS('Paraclinicos '!I2262="","",'Paraclinicos '!I2262&gt;7,1,'Paraclinicos '!I2262&lt;=7,0)</f>
        <v/>
      </c>
      <c r="K2327" t="str" cm="1">
        <f t="array" ref="K2327">_xlfn.IFS('Paraclinicos '!W2262="","",'Paraclinicos '!W2262&lt;=8,1,'Paraclinicos '!W2262&gt;8,0)</f>
        <v/>
      </c>
      <c r="L2327" t="str" cm="1">
        <f t="array" ref="L2327">_xlfn.IFS('Paraclinicos '!S2262="","",'Paraclinicos '!S2262&gt;=30,1,'Paraclinicos '!S2262&lt;30,0)</f>
        <v/>
      </c>
      <c r="M2327" t="str" cm="1">
        <f t="array" ref="M2327">_xlfn.IFS(OR('Paraclinicos '!T2262="",'Paraclinicos '!U2262=""),"",OR('Paraclinicos '!T2262&lt;=90,'Paraclinicos '!U2262&lt;=60),1,OR('Paraclinicos '!T2262&gt;90,'Paraclinicos '!U2262&gt;60),0)</f>
        <v/>
      </c>
      <c r="N2327" s="45" t="str">
        <f t="shared" si="110"/>
        <v/>
      </c>
      <c r="O2327" t="str" cm="1">
        <f t="array" ref="O2327">_xlfn.IFS(OR('Paraclinicos '!M2262="",'Paraclinicos '!N2262="",'Paraclinicos '!N2262=0),"",'Paraclinicos '!M2262/'Paraclinicos '!N2262&lt;100,4,'Paraclinicos '!M2262/'Paraclinicos '!N2262&lt;200,3,'Paraclinicos '!M2262/'Paraclinicos '!N2262&lt;300,2,'Paraclinicos '!M2262/'Paraclinicos '!N2262&lt;400,1,'Paraclinicos '!M2262/'Paraclinicos '!N2262&gt;=400,0)</f>
        <v/>
      </c>
      <c r="P2327" t="str" cm="1">
        <f t="array" ref="P2327">_xlfn.IFS('Paraclinicos '!C2262="","",'Paraclinicos '!C2262&lt;20,4,'Paraclinicos '!C2262&lt;50,3,'Paraclinicos '!C2262&lt;100,2,'Paraclinicos '!C2262&lt;150,1,'Paraclinicos '!C2262&gt;150,0)</f>
        <v/>
      </c>
      <c r="Q2327" t="str" cm="1">
        <f t="array" ref="Q2327">_xlfn.IFS('Paraclinicos '!O2262="","",'Paraclinicos '!O2262&lt;1.2,0,'Paraclinicos '!O2262&lt;2,1,'Paraclinicos '!O2262&lt;3.5,2,'Paraclinicos '!O2262&lt;5,3,'Paraclinicos '!O2262&gt;5,4)</f>
        <v/>
      </c>
      <c r="R2327" t="str" cm="1">
        <f t="array" ref="R2327">_xlfn.IFS('Paraclinicos '!J2262="","",'Paraclinicos '!J2262&lt;1.2,0,'Paraclinicos '!J2262&lt;2,1,'Paraclinicos '!J2262&lt;6,2,'Paraclinicos '!J2262&lt;12,3,'Paraclinicos '!J2262&gt;=12,4)</f>
        <v/>
      </c>
      <c r="S2327" t="str" cm="1">
        <f t="array" ref="S2327">_xlfn.IFS('Paraclinicos '!Y2262="","",'Paraclinicos '!Y2262&lt;70,1,'Paraclinicos '!Y2262&gt;=70,0)</f>
        <v/>
      </c>
      <c r="T2327" t="str" cm="1">
        <f t="array" ref="T2327">_xlfn.IFS('Paraclinicos '!W2262="","",'Paraclinicos '!W2262&lt;6,4,'Paraclinicos '!W2262&lt;10,3,'Paraclinicos '!W2262&lt;13,2,'Paraclinicos '!W2262&lt;15,1,'Paraclinicos '!W2262=15,0)</f>
        <v/>
      </c>
      <c r="U2327" s="54" t="str">
        <f t="shared" si="108"/>
        <v/>
      </c>
      <c r="V2327" t="str" cm="1">
        <f t="array" ref="V2327">_xlfn.IFS('Paraclinicos '!S2262="","",OR('Paraclinicos '!S2262&lt;=8,'Paraclinicos '!S2262&gt;=25),3,'Paraclinicos '!S2262&lt;12,1,'Paraclinicos '!S2262&lt;21,0,'Paraclinicos '!S2262&lt;25,2)</f>
        <v/>
      </c>
      <c r="W2327" t="str">
        <f>IFERROR(IF(INDEX('BD Demog para scores enalazar'!Y$2:'BD Demog para scores enalazar'!Y$3000,MATCH(Formulas!A2327,'BD Demog para scores enalazar'!A$2:'BD Demog para scores enalazar'!A$3000,0))=1,"SI","NO"),"")</f>
        <v/>
      </c>
      <c r="X2327" s="9" t="str">
        <f>IFERROR(IF(INDEX('BD Demog para scores enalazar'!AJ$2:'BD Demog para scores enalazar'!AJ$3000,MATCH(Formulas!A2327,'BD Demog para scores enalazar'!A$2:'BD Demog para scores enalazar'!A$3000,0))=1,"SI","NO"),"")</f>
        <v/>
      </c>
      <c r="Y2327" t="str" cm="1">
        <f t="array" ref="Y2327">IF(AND(W2327="NO",X2327="NO"),_xlfn.IFS('Paraclinicos '!K2262&lt;=91,3,'Paraclinicos '!K2262&lt;94,2,'Paraclinicos '!K2262&lt;96,1,'Paraclinicos '!K2262&gt;=96,0),"")</f>
        <v/>
      </c>
      <c r="Z2327" t="str" cm="1">
        <f t="array" ref="Z2327">IF(OR(W2327="SI",X2327="SI"),_xlfn.IFS(OR(AND('Paraclinicos '!K2263&lt;=83),AND('Paraclinicos '!K2263&gt;=97,AA2327=2)),3,OR(AND('Paraclinicos '!K2263&lt;=86),AND('Paraclinicos '!K2263&gt;=94,AA2327=2)),2,OR(AND('Paraclinicos '!K2263&lt;=88),AND('Paraclinicos '!K2263&gt;=92,AA2327=2)),1,OR(AND('Paraclinicos '!K2263&gt;=88,'Paraclinicos '!K2263&lt;=92),AND('Paraclinicos '!K2263&gt;=93,AA2327=0)),0),"")</f>
        <v/>
      </c>
      <c r="AA2327" t="str" cm="1">
        <f t="array" ref="AA2327">_xlfn.IFS('Paraclinicos '!E2262="","",'Paraclinicos '!E2262="Oxigeno",2,'Paraclinicos '!E2262="Aire",0)</f>
        <v/>
      </c>
    </row>
    <row r="2328" spans="1:27" x14ac:dyDescent="0.25">
      <c r="A2328">
        <f>'Paraclinicos '!A2263</f>
        <v>0</v>
      </c>
      <c r="B2328" s="3">
        <f>'Paraclinicos '!R2263</f>
        <v>0</v>
      </c>
      <c r="C2328" t="str" cm="1">
        <f t="array" ref="C2328">_xlfn.IFS('Paraclinicos '!Q2263="","",'Paraclinicos '!Q2263&gt;60,3,'Paraclinicos '!Q2263&lt;=60,1)</f>
        <v/>
      </c>
      <c r="D2328" t="str">
        <f>IFERROR(IF(INDEX('BD Demog para scores enalazar'!BC$2:BC$3000,MATCH(Formulas!A2328,'BD Demog para scores enalazar'!A$2:A$3000,0))=0,"SI","NO"),"")</f>
        <v/>
      </c>
      <c r="E2328" t="str" cm="1">
        <f t="array" ref="E2328">_xlfn.IFS(D2328="","",D2328="SI",4,D2328="NO",1)</f>
        <v/>
      </c>
      <c r="F2328" t="str" cm="1">
        <f t="array" ref="F2328">_xlfn.IFS('Paraclinicos '!B2263="","",'Paraclinicos '!B2263&gt;1,1,'Paraclinicos '!B2263&lt;=1,3)</f>
        <v/>
      </c>
      <c r="G2328" t="str" cm="1">
        <f t="array" ref="G2328">_xlfn.IFS('Paraclinicos '!D2263="","",AND('Paraclinicos '!D2263&gt;=250,'Paraclinicos '!D2263&lt;=500),2,'Paraclinicos '!D2263&gt;500,3,'Paraclinicos '!D2263&lt;250,1)</f>
        <v/>
      </c>
      <c r="H2328" s="50" t="str">
        <f t="shared" si="109"/>
        <v/>
      </c>
      <c r="I2328" t="str" cm="1">
        <f t="array" ref="I2328">_xlfn.IFS('Paraclinicos '!Q2263="","",'Paraclinicos '!Q2263&gt;=65,1,'Paraclinicos '!Q2263&lt;65,0)</f>
        <v/>
      </c>
      <c r="J2328" t="str" cm="1">
        <f t="array" ref="J2328">_xlfn.IFS('Paraclinicos '!I2263="","",'Paraclinicos '!I2263&gt;7,1,'Paraclinicos '!I2263&lt;=7,0)</f>
        <v/>
      </c>
      <c r="K2328" t="str" cm="1">
        <f t="array" ref="K2328">_xlfn.IFS('Paraclinicos '!W2263="","",'Paraclinicos '!W2263&lt;=8,1,'Paraclinicos '!W2263&gt;8,0)</f>
        <v/>
      </c>
      <c r="L2328" t="str" cm="1">
        <f t="array" ref="L2328">_xlfn.IFS('Paraclinicos '!S2263="","",'Paraclinicos '!S2263&gt;=30,1,'Paraclinicos '!S2263&lt;30,0)</f>
        <v/>
      </c>
      <c r="M2328" t="str" cm="1">
        <f t="array" ref="M2328">_xlfn.IFS(OR('Paraclinicos '!T2263="",'Paraclinicos '!U2263=""),"",OR('Paraclinicos '!T2263&lt;=90,'Paraclinicos '!U2263&lt;=60),1,OR('Paraclinicos '!T2263&gt;90,'Paraclinicos '!U2263&gt;60),0)</f>
        <v/>
      </c>
      <c r="N2328" s="45" t="str">
        <f t="shared" si="110"/>
        <v/>
      </c>
      <c r="O2328" t="str" cm="1">
        <f t="array" ref="O2328">_xlfn.IFS(OR('Paraclinicos '!M2263="",'Paraclinicos '!N2263="",'Paraclinicos '!N2263=0),"",'Paraclinicos '!M2263/'Paraclinicos '!N2263&lt;100,4,'Paraclinicos '!M2263/'Paraclinicos '!N2263&lt;200,3,'Paraclinicos '!M2263/'Paraclinicos '!N2263&lt;300,2,'Paraclinicos '!M2263/'Paraclinicos '!N2263&lt;400,1,'Paraclinicos '!M2263/'Paraclinicos '!N2263&gt;=400,0)</f>
        <v/>
      </c>
      <c r="P2328" t="str" cm="1">
        <f t="array" ref="P2328">_xlfn.IFS('Paraclinicos '!C2263="","",'Paraclinicos '!C2263&lt;20,4,'Paraclinicos '!C2263&lt;50,3,'Paraclinicos '!C2263&lt;100,2,'Paraclinicos '!C2263&lt;150,1,'Paraclinicos '!C2263&gt;150,0)</f>
        <v/>
      </c>
      <c r="Q2328" t="str" cm="1">
        <f t="array" ref="Q2328">_xlfn.IFS('Paraclinicos '!O2263="","",'Paraclinicos '!O2263&lt;1.2,0,'Paraclinicos '!O2263&lt;2,1,'Paraclinicos '!O2263&lt;3.5,2,'Paraclinicos '!O2263&lt;5,3,'Paraclinicos '!O2263&gt;5,4)</f>
        <v/>
      </c>
      <c r="R2328" t="str" cm="1">
        <f t="array" ref="R2328">_xlfn.IFS('Paraclinicos '!J2263="","",'Paraclinicos '!J2263&lt;1.2,0,'Paraclinicos '!J2263&lt;2,1,'Paraclinicos '!J2263&lt;6,2,'Paraclinicos '!J2263&lt;12,3,'Paraclinicos '!J2263&gt;=12,4)</f>
        <v/>
      </c>
      <c r="S2328" t="str" cm="1">
        <f t="array" ref="S2328">_xlfn.IFS('Paraclinicos '!Y2263="","",'Paraclinicos '!Y2263&lt;70,1,'Paraclinicos '!Y2263&gt;=70,0)</f>
        <v/>
      </c>
      <c r="T2328" t="str" cm="1">
        <f t="array" ref="T2328">_xlfn.IFS('Paraclinicos '!W2263="","",'Paraclinicos '!W2263&lt;6,4,'Paraclinicos '!W2263&lt;10,3,'Paraclinicos '!W2263&lt;13,2,'Paraclinicos '!W2263&lt;15,1,'Paraclinicos '!W2263=15,0)</f>
        <v/>
      </c>
      <c r="U2328" s="54" t="str">
        <f t="shared" si="108"/>
        <v/>
      </c>
      <c r="V2328" t="str" cm="1">
        <f t="array" ref="V2328">_xlfn.IFS('Paraclinicos '!S2263="","",OR('Paraclinicos '!S2263&lt;=8,'Paraclinicos '!S2263&gt;=25),3,'Paraclinicos '!S2263&lt;12,1,'Paraclinicos '!S2263&lt;21,0,'Paraclinicos '!S2263&lt;25,2)</f>
        <v/>
      </c>
      <c r="W2328" t="str">
        <f>IFERROR(IF(INDEX('BD Demog para scores enalazar'!Y$2:'BD Demog para scores enalazar'!Y$3000,MATCH(Formulas!A2328,'BD Demog para scores enalazar'!A$2:'BD Demog para scores enalazar'!A$3000,0))=1,"SI","NO"),"")</f>
        <v/>
      </c>
      <c r="X2328" s="9" t="str">
        <f>IFERROR(IF(INDEX('BD Demog para scores enalazar'!AJ$2:'BD Demog para scores enalazar'!AJ$3000,MATCH(Formulas!A2328,'BD Demog para scores enalazar'!A$2:'BD Demog para scores enalazar'!A$3000,0))=1,"SI","NO"),"")</f>
        <v/>
      </c>
      <c r="Y2328" t="str" cm="1">
        <f t="array" ref="Y2328">IF(AND(W2328="NO",X2328="NO"),_xlfn.IFS('Paraclinicos '!K2263&lt;=91,3,'Paraclinicos '!K2263&lt;94,2,'Paraclinicos '!K2263&lt;96,1,'Paraclinicos '!K2263&gt;=96,0),"")</f>
        <v/>
      </c>
      <c r="Z2328" t="str" cm="1">
        <f t="array" ref="Z2328">IF(OR(W2328="SI",X2328="SI"),_xlfn.IFS(OR(AND('Paraclinicos '!K2264&lt;=83),AND('Paraclinicos '!K2264&gt;=97,AA2328=2)),3,OR(AND('Paraclinicos '!K2264&lt;=86),AND('Paraclinicos '!K2264&gt;=94,AA2328=2)),2,OR(AND('Paraclinicos '!K2264&lt;=88),AND('Paraclinicos '!K2264&gt;=92,AA2328=2)),1,OR(AND('Paraclinicos '!K2264&gt;=88,'Paraclinicos '!K2264&lt;=92),AND('Paraclinicos '!K2264&gt;=93,AA2328=0)),0),"")</f>
        <v/>
      </c>
      <c r="AA2328" t="str" cm="1">
        <f t="array" ref="AA2328">_xlfn.IFS('Paraclinicos '!E2263="","",'Paraclinicos '!E2263="Oxigeno",2,'Paraclinicos '!E2263="Aire",0)</f>
        <v/>
      </c>
    </row>
    <row r="2329" spans="1:27" x14ac:dyDescent="0.25">
      <c r="A2329">
        <f>'Paraclinicos '!A2264</f>
        <v>0</v>
      </c>
      <c r="B2329" s="3">
        <f>'Paraclinicos '!R2264</f>
        <v>0</v>
      </c>
      <c r="C2329" t="str" cm="1">
        <f t="array" ref="C2329">_xlfn.IFS('Paraclinicos '!Q2264="","",'Paraclinicos '!Q2264&gt;60,3,'Paraclinicos '!Q2264&lt;=60,1)</f>
        <v/>
      </c>
      <c r="D2329" t="str">
        <f>IFERROR(IF(INDEX('BD Demog para scores enalazar'!BC$2:BC$3000,MATCH(Formulas!A2329,'BD Demog para scores enalazar'!A$2:A$3000,0))=0,"SI","NO"),"")</f>
        <v/>
      </c>
      <c r="E2329" t="str" cm="1">
        <f t="array" ref="E2329">_xlfn.IFS(D2329="","",D2329="SI",4,D2329="NO",1)</f>
        <v/>
      </c>
      <c r="F2329" t="str" cm="1">
        <f t="array" ref="F2329">_xlfn.IFS('Paraclinicos '!B2264="","",'Paraclinicos '!B2264&gt;1,1,'Paraclinicos '!B2264&lt;=1,3)</f>
        <v/>
      </c>
      <c r="G2329" t="str" cm="1">
        <f t="array" ref="G2329">_xlfn.IFS('Paraclinicos '!D2264="","",AND('Paraclinicos '!D2264&gt;=250,'Paraclinicos '!D2264&lt;=500),2,'Paraclinicos '!D2264&gt;500,3,'Paraclinicos '!D2264&lt;250,1)</f>
        <v/>
      </c>
      <c r="H2329" s="50" t="str">
        <f t="shared" si="109"/>
        <v/>
      </c>
      <c r="I2329" t="str" cm="1">
        <f t="array" ref="I2329">_xlfn.IFS('Paraclinicos '!Q2264="","",'Paraclinicos '!Q2264&gt;=65,1,'Paraclinicos '!Q2264&lt;65,0)</f>
        <v/>
      </c>
      <c r="J2329" t="str" cm="1">
        <f t="array" ref="J2329">_xlfn.IFS('Paraclinicos '!I2264="","",'Paraclinicos '!I2264&gt;7,1,'Paraclinicos '!I2264&lt;=7,0)</f>
        <v/>
      </c>
      <c r="K2329" t="str" cm="1">
        <f t="array" ref="K2329">_xlfn.IFS('Paraclinicos '!W2264="","",'Paraclinicos '!W2264&lt;=8,1,'Paraclinicos '!W2264&gt;8,0)</f>
        <v/>
      </c>
      <c r="L2329" t="str" cm="1">
        <f t="array" ref="L2329">_xlfn.IFS('Paraclinicos '!S2264="","",'Paraclinicos '!S2264&gt;=30,1,'Paraclinicos '!S2264&lt;30,0)</f>
        <v/>
      </c>
      <c r="M2329" t="str" cm="1">
        <f t="array" ref="M2329">_xlfn.IFS(OR('Paraclinicos '!T2264="",'Paraclinicos '!U2264=""),"",OR('Paraclinicos '!T2264&lt;=90,'Paraclinicos '!U2264&lt;=60),1,OR('Paraclinicos '!T2264&gt;90,'Paraclinicos '!U2264&gt;60),0)</f>
        <v/>
      </c>
      <c r="N2329" s="45" t="str">
        <f t="shared" si="110"/>
        <v/>
      </c>
      <c r="O2329" t="str" cm="1">
        <f t="array" ref="O2329">_xlfn.IFS(OR('Paraclinicos '!M2264="",'Paraclinicos '!N2264="",'Paraclinicos '!N2264=0),"",'Paraclinicos '!M2264/'Paraclinicos '!N2264&lt;100,4,'Paraclinicos '!M2264/'Paraclinicos '!N2264&lt;200,3,'Paraclinicos '!M2264/'Paraclinicos '!N2264&lt;300,2,'Paraclinicos '!M2264/'Paraclinicos '!N2264&lt;400,1,'Paraclinicos '!M2264/'Paraclinicos '!N2264&gt;=400,0)</f>
        <v/>
      </c>
      <c r="P2329" t="str" cm="1">
        <f t="array" ref="P2329">_xlfn.IFS('Paraclinicos '!C2264="","",'Paraclinicos '!C2264&lt;20,4,'Paraclinicos '!C2264&lt;50,3,'Paraclinicos '!C2264&lt;100,2,'Paraclinicos '!C2264&lt;150,1,'Paraclinicos '!C2264&gt;150,0)</f>
        <v/>
      </c>
      <c r="Q2329" t="str" cm="1">
        <f t="array" ref="Q2329">_xlfn.IFS('Paraclinicos '!O2264="","",'Paraclinicos '!O2264&lt;1.2,0,'Paraclinicos '!O2264&lt;2,1,'Paraclinicos '!O2264&lt;3.5,2,'Paraclinicos '!O2264&lt;5,3,'Paraclinicos '!O2264&gt;5,4)</f>
        <v/>
      </c>
      <c r="R2329" t="str" cm="1">
        <f t="array" ref="R2329">_xlfn.IFS('Paraclinicos '!J2264="","",'Paraclinicos '!J2264&lt;1.2,0,'Paraclinicos '!J2264&lt;2,1,'Paraclinicos '!J2264&lt;6,2,'Paraclinicos '!J2264&lt;12,3,'Paraclinicos '!J2264&gt;=12,4)</f>
        <v/>
      </c>
      <c r="S2329" t="str" cm="1">
        <f t="array" ref="S2329">_xlfn.IFS('Paraclinicos '!Y2264="","",'Paraclinicos '!Y2264&lt;70,1,'Paraclinicos '!Y2264&gt;=70,0)</f>
        <v/>
      </c>
      <c r="T2329" t="str" cm="1">
        <f t="array" ref="T2329">_xlfn.IFS('Paraclinicos '!W2264="","",'Paraclinicos '!W2264&lt;6,4,'Paraclinicos '!W2264&lt;10,3,'Paraclinicos '!W2264&lt;13,2,'Paraclinicos '!W2264&lt;15,1,'Paraclinicos '!W2264=15,0)</f>
        <v/>
      </c>
      <c r="U2329" s="54" t="str">
        <f t="shared" si="108"/>
        <v/>
      </c>
      <c r="V2329" t="str" cm="1">
        <f t="array" ref="V2329">_xlfn.IFS('Paraclinicos '!S2264="","",OR('Paraclinicos '!S2264&lt;=8,'Paraclinicos '!S2264&gt;=25),3,'Paraclinicos '!S2264&lt;12,1,'Paraclinicos '!S2264&lt;21,0,'Paraclinicos '!S2264&lt;25,2)</f>
        <v/>
      </c>
      <c r="W2329" t="str">
        <f>IFERROR(IF(INDEX('BD Demog para scores enalazar'!Y$2:'BD Demog para scores enalazar'!Y$3000,MATCH(Formulas!A2329,'BD Demog para scores enalazar'!A$2:'BD Demog para scores enalazar'!A$3000,0))=1,"SI","NO"),"")</f>
        <v/>
      </c>
      <c r="X2329" s="9" t="str">
        <f>IFERROR(IF(INDEX('BD Demog para scores enalazar'!AJ$2:'BD Demog para scores enalazar'!AJ$3000,MATCH(Formulas!A2329,'BD Demog para scores enalazar'!A$2:'BD Demog para scores enalazar'!A$3000,0))=1,"SI","NO"),"")</f>
        <v/>
      </c>
      <c r="Y2329" t="str" cm="1">
        <f t="array" ref="Y2329">IF(AND(W2329="NO",X2329="NO"),_xlfn.IFS('Paraclinicos '!K2264&lt;=91,3,'Paraclinicos '!K2264&lt;94,2,'Paraclinicos '!K2264&lt;96,1,'Paraclinicos '!K2264&gt;=96,0),"")</f>
        <v/>
      </c>
      <c r="Z2329" t="str" cm="1">
        <f t="array" ref="Z2329">IF(OR(W2329="SI",X2329="SI"),_xlfn.IFS(OR(AND('Paraclinicos '!K2265&lt;=83),AND('Paraclinicos '!K2265&gt;=97,AA2329=2)),3,OR(AND('Paraclinicos '!K2265&lt;=86),AND('Paraclinicos '!K2265&gt;=94,AA2329=2)),2,OR(AND('Paraclinicos '!K2265&lt;=88),AND('Paraclinicos '!K2265&gt;=92,AA2329=2)),1,OR(AND('Paraclinicos '!K2265&gt;=88,'Paraclinicos '!K2265&lt;=92),AND('Paraclinicos '!K2265&gt;=93,AA2329=0)),0),"")</f>
        <v/>
      </c>
      <c r="AA2329" t="str" cm="1">
        <f t="array" ref="AA2329">_xlfn.IFS('Paraclinicos '!E2264="","",'Paraclinicos '!E2264="Oxigeno",2,'Paraclinicos '!E2264="Aire",0)</f>
        <v/>
      </c>
    </row>
    <row r="2330" spans="1:27" x14ac:dyDescent="0.25">
      <c r="A2330">
        <f>'Paraclinicos '!A2265</f>
        <v>0</v>
      </c>
      <c r="B2330" s="3">
        <f>'Paraclinicos '!R2265</f>
        <v>0</v>
      </c>
      <c r="C2330" t="str" cm="1">
        <f t="array" ref="C2330">_xlfn.IFS('Paraclinicos '!Q2265="","",'Paraclinicos '!Q2265&gt;60,3,'Paraclinicos '!Q2265&lt;=60,1)</f>
        <v/>
      </c>
      <c r="D2330" t="str">
        <f>IFERROR(IF(INDEX('BD Demog para scores enalazar'!BC$2:BC$3000,MATCH(Formulas!A2330,'BD Demog para scores enalazar'!A$2:A$3000,0))=0,"SI","NO"),"")</f>
        <v/>
      </c>
      <c r="E2330" t="str" cm="1">
        <f t="array" ref="E2330">_xlfn.IFS(D2330="","",D2330="SI",4,D2330="NO",1)</f>
        <v/>
      </c>
      <c r="F2330" t="str" cm="1">
        <f t="array" ref="F2330">_xlfn.IFS('Paraclinicos '!B2265="","",'Paraclinicos '!B2265&gt;1,1,'Paraclinicos '!B2265&lt;=1,3)</f>
        <v/>
      </c>
      <c r="G2330" t="str" cm="1">
        <f t="array" ref="G2330">_xlfn.IFS('Paraclinicos '!D2265="","",AND('Paraclinicos '!D2265&gt;=250,'Paraclinicos '!D2265&lt;=500),2,'Paraclinicos '!D2265&gt;500,3,'Paraclinicos '!D2265&lt;250,1)</f>
        <v/>
      </c>
      <c r="H2330" s="50" t="str">
        <f t="shared" si="109"/>
        <v/>
      </c>
      <c r="I2330" t="str" cm="1">
        <f t="array" ref="I2330">_xlfn.IFS('Paraclinicos '!Q2265="","",'Paraclinicos '!Q2265&gt;=65,1,'Paraclinicos '!Q2265&lt;65,0)</f>
        <v/>
      </c>
      <c r="J2330" t="str" cm="1">
        <f t="array" ref="J2330">_xlfn.IFS('Paraclinicos '!I2265="","",'Paraclinicos '!I2265&gt;7,1,'Paraclinicos '!I2265&lt;=7,0)</f>
        <v/>
      </c>
      <c r="K2330" t="str" cm="1">
        <f t="array" ref="K2330">_xlfn.IFS('Paraclinicos '!W2265="","",'Paraclinicos '!W2265&lt;=8,1,'Paraclinicos '!W2265&gt;8,0)</f>
        <v/>
      </c>
      <c r="L2330" t="str" cm="1">
        <f t="array" ref="L2330">_xlfn.IFS('Paraclinicos '!S2265="","",'Paraclinicos '!S2265&gt;=30,1,'Paraclinicos '!S2265&lt;30,0)</f>
        <v/>
      </c>
      <c r="M2330" t="str" cm="1">
        <f t="array" ref="M2330">_xlfn.IFS(OR('Paraclinicos '!T2265="",'Paraclinicos '!U2265=""),"",OR('Paraclinicos '!T2265&lt;=90,'Paraclinicos '!U2265&lt;=60),1,OR('Paraclinicos '!T2265&gt;90,'Paraclinicos '!U2265&gt;60),0)</f>
        <v/>
      </c>
      <c r="N2330" s="45" t="str">
        <f t="shared" si="110"/>
        <v/>
      </c>
      <c r="O2330" t="str" cm="1">
        <f t="array" ref="O2330">_xlfn.IFS(OR('Paraclinicos '!M2265="",'Paraclinicos '!N2265="",'Paraclinicos '!N2265=0),"",'Paraclinicos '!M2265/'Paraclinicos '!N2265&lt;100,4,'Paraclinicos '!M2265/'Paraclinicos '!N2265&lt;200,3,'Paraclinicos '!M2265/'Paraclinicos '!N2265&lt;300,2,'Paraclinicos '!M2265/'Paraclinicos '!N2265&lt;400,1,'Paraclinicos '!M2265/'Paraclinicos '!N2265&gt;=400,0)</f>
        <v/>
      </c>
      <c r="P2330" t="str" cm="1">
        <f t="array" ref="P2330">_xlfn.IFS('Paraclinicos '!C2265="","",'Paraclinicos '!C2265&lt;20,4,'Paraclinicos '!C2265&lt;50,3,'Paraclinicos '!C2265&lt;100,2,'Paraclinicos '!C2265&lt;150,1,'Paraclinicos '!C2265&gt;150,0)</f>
        <v/>
      </c>
      <c r="Q2330" t="str" cm="1">
        <f t="array" ref="Q2330">_xlfn.IFS('Paraclinicos '!O2265="","",'Paraclinicos '!O2265&lt;1.2,0,'Paraclinicos '!O2265&lt;2,1,'Paraclinicos '!O2265&lt;3.5,2,'Paraclinicos '!O2265&lt;5,3,'Paraclinicos '!O2265&gt;5,4)</f>
        <v/>
      </c>
      <c r="R2330" t="str" cm="1">
        <f t="array" ref="R2330">_xlfn.IFS('Paraclinicos '!J2265="","",'Paraclinicos '!J2265&lt;1.2,0,'Paraclinicos '!J2265&lt;2,1,'Paraclinicos '!J2265&lt;6,2,'Paraclinicos '!J2265&lt;12,3,'Paraclinicos '!J2265&gt;=12,4)</f>
        <v/>
      </c>
      <c r="S2330" t="str" cm="1">
        <f t="array" ref="S2330">_xlfn.IFS('Paraclinicos '!Y2265="","",'Paraclinicos '!Y2265&lt;70,1,'Paraclinicos '!Y2265&gt;=70,0)</f>
        <v/>
      </c>
      <c r="T2330" t="str" cm="1">
        <f t="array" ref="T2330">_xlfn.IFS('Paraclinicos '!W2265="","",'Paraclinicos '!W2265&lt;6,4,'Paraclinicos '!W2265&lt;10,3,'Paraclinicos '!W2265&lt;13,2,'Paraclinicos '!W2265&lt;15,1,'Paraclinicos '!W2265=15,0)</f>
        <v/>
      </c>
      <c r="U2330" s="54" t="str">
        <f t="shared" si="108"/>
        <v/>
      </c>
      <c r="V2330" t="str" cm="1">
        <f t="array" ref="V2330">_xlfn.IFS('Paraclinicos '!S2265="","",OR('Paraclinicos '!S2265&lt;=8,'Paraclinicos '!S2265&gt;=25),3,'Paraclinicos '!S2265&lt;12,1,'Paraclinicos '!S2265&lt;21,0,'Paraclinicos '!S2265&lt;25,2)</f>
        <v/>
      </c>
      <c r="W2330" t="str">
        <f>IFERROR(IF(INDEX('BD Demog para scores enalazar'!Y$2:'BD Demog para scores enalazar'!Y$3000,MATCH(Formulas!A2330,'BD Demog para scores enalazar'!A$2:'BD Demog para scores enalazar'!A$3000,0))=1,"SI","NO"),"")</f>
        <v/>
      </c>
      <c r="X2330" s="9" t="str">
        <f>IFERROR(IF(INDEX('BD Demog para scores enalazar'!AJ$2:'BD Demog para scores enalazar'!AJ$3000,MATCH(Formulas!A2330,'BD Demog para scores enalazar'!A$2:'BD Demog para scores enalazar'!A$3000,0))=1,"SI","NO"),"")</f>
        <v/>
      </c>
      <c r="Y2330" t="str" cm="1">
        <f t="array" ref="Y2330">IF(AND(W2330="NO",X2330="NO"),_xlfn.IFS('Paraclinicos '!K2265&lt;=91,3,'Paraclinicos '!K2265&lt;94,2,'Paraclinicos '!K2265&lt;96,1,'Paraclinicos '!K2265&gt;=96,0),"")</f>
        <v/>
      </c>
      <c r="Z2330" t="str" cm="1">
        <f t="array" ref="Z2330">IF(OR(W2330="SI",X2330="SI"),_xlfn.IFS(OR(AND('Paraclinicos '!K2266&lt;=83),AND('Paraclinicos '!K2266&gt;=97,AA2330=2)),3,OR(AND('Paraclinicos '!K2266&lt;=86),AND('Paraclinicos '!K2266&gt;=94,AA2330=2)),2,OR(AND('Paraclinicos '!K2266&lt;=88),AND('Paraclinicos '!K2266&gt;=92,AA2330=2)),1,OR(AND('Paraclinicos '!K2266&gt;=88,'Paraclinicos '!K2266&lt;=92),AND('Paraclinicos '!K2266&gt;=93,AA2330=0)),0),"")</f>
        <v/>
      </c>
      <c r="AA2330" t="str" cm="1">
        <f t="array" ref="AA2330">_xlfn.IFS('Paraclinicos '!E2265="","",'Paraclinicos '!E2265="Oxigeno",2,'Paraclinicos '!E2265="Aire",0)</f>
        <v/>
      </c>
    </row>
    <row r="2331" spans="1:27" x14ac:dyDescent="0.25">
      <c r="A2331">
        <f>'Paraclinicos '!A2266</f>
        <v>0</v>
      </c>
      <c r="B2331" s="3">
        <f>'Paraclinicos '!R2266</f>
        <v>0</v>
      </c>
      <c r="C2331" t="str" cm="1">
        <f t="array" ref="C2331">_xlfn.IFS('Paraclinicos '!Q2266="","",'Paraclinicos '!Q2266&gt;60,3,'Paraclinicos '!Q2266&lt;=60,1)</f>
        <v/>
      </c>
      <c r="D2331" t="str">
        <f>IFERROR(IF(INDEX('BD Demog para scores enalazar'!BC$2:BC$3000,MATCH(Formulas!A2331,'BD Demog para scores enalazar'!A$2:A$3000,0))=0,"SI","NO"),"")</f>
        <v/>
      </c>
      <c r="E2331" t="str" cm="1">
        <f t="array" ref="E2331">_xlfn.IFS(D2331="","",D2331="SI",4,D2331="NO",1)</f>
        <v/>
      </c>
      <c r="F2331" t="str" cm="1">
        <f t="array" ref="F2331">_xlfn.IFS('Paraclinicos '!B2266="","",'Paraclinicos '!B2266&gt;1,1,'Paraclinicos '!B2266&lt;=1,3)</f>
        <v/>
      </c>
      <c r="G2331" t="str" cm="1">
        <f t="array" ref="G2331">_xlfn.IFS('Paraclinicos '!D2266="","",AND('Paraclinicos '!D2266&gt;=250,'Paraclinicos '!D2266&lt;=500),2,'Paraclinicos '!D2266&gt;500,3,'Paraclinicos '!D2266&lt;250,1)</f>
        <v/>
      </c>
      <c r="H2331" s="50" t="str">
        <f t="shared" si="109"/>
        <v/>
      </c>
      <c r="I2331" t="str" cm="1">
        <f t="array" ref="I2331">_xlfn.IFS('Paraclinicos '!Q2266="","",'Paraclinicos '!Q2266&gt;=65,1,'Paraclinicos '!Q2266&lt;65,0)</f>
        <v/>
      </c>
      <c r="J2331" t="str" cm="1">
        <f t="array" ref="J2331">_xlfn.IFS('Paraclinicos '!I2266="","",'Paraclinicos '!I2266&gt;7,1,'Paraclinicos '!I2266&lt;=7,0)</f>
        <v/>
      </c>
      <c r="K2331" t="str" cm="1">
        <f t="array" ref="K2331">_xlfn.IFS('Paraclinicos '!W2266="","",'Paraclinicos '!W2266&lt;=8,1,'Paraclinicos '!W2266&gt;8,0)</f>
        <v/>
      </c>
      <c r="L2331" t="str" cm="1">
        <f t="array" ref="L2331">_xlfn.IFS('Paraclinicos '!S2266="","",'Paraclinicos '!S2266&gt;=30,1,'Paraclinicos '!S2266&lt;30,0)</f>
        <v/>
      </c>
      <c r="M2331" t="str" cm="1">
        <f t="array" ref="M2331">_xlfn.IFS(OR('Paraclinicos '!T2266="",'Paraclinicos '!U2266=""),"",OR('Paraclinicos '!T2266&lt;=90,'Paraclinicos '!U2266&lt;=60),1,OR('Paraclinicos '!T2266&gt;90,'Paraclinicos '!U2266&gt;60),0)</f>
        <v/>
      </c>
      <c r="N2331" s="45" t="str">
        <f t="shared" si="110"/>
        <v/>
      </c>
      <c r="O2331" t="str" cm="1">
        <f t="array" ref="O2331">_xlfn.IFS(OR('Paraclinicos '!M2266="",'Paraclinicos '!N2266="",'Paraclinicos '!N2266=0),"",'Paraclinicos '!M2266/'Paraclinicos '!N2266&lt;100,4,'Paraclinicos '!M2266/'Paraclinicos '!N2266&lt;200,3,'Paraclinicos '!M2266/'Paraclinicos '!N2266&lt;300,2,'Paraclinicos '!M2266/'Paraclinicos '!N2266&lt;400,1,'Paraclinicos '!M2266/'Paraclinicos '!N2266&gt;=400,0)</f>
        <v/>
      </c>
      <c r="P2331" t="str" cm="1">
        <f t="array" ref="P2331">_xlfn.IFS('Paraclinicos '!C2266="","",'Paraclinicos '!C2266&lt;20,4,'Paraclinicos '!C2266&lt;50,3,'Paraclinicos '!C2266&lt;100,2,'Paraclinicos '!C2266&lt;150,1,'Paraclinicos '!C2266&gt;150,0)</f>
        <v/>
      </c>
      <c r="Q2331" t="str" cm="1">
        <f t="array" ref="Q2331">_xlfn.IFS('Paraclinicos '!O2266="","",'Paraclinicos '!O2266&lt;1.2,0,'Paraclinicos '!O2266&lt;2,1,'Paraclinicos '!O2266&lt;3.5,2,'Paraclinicos '!O2266&lt;5,3,'Paraclinicos '!O2266&gt;5,4)</f>
        <v/>
      </c>
      <c r="R2331" t="str" cm="1">
        <f t="array" ref="R2331">_xlfn.IFS('Paraclinicos '!J2266="","",'Paraclinicos '!J2266&lt;1.2,0,'Paraclinicos '!J2266&lt;2,1,'Paraclinicos '!J2266&lt;6,2,'Paraclinicos '!J2266&lt;12,3,'Paraclinicos '!J2266&gt;=12,4)</f>
        <v/>
      </c>
      <c r="S2331" t="str" cm="1">
        <f t="array" ref="S2331">_xlfn.IFS('Paraclinicos '!Y2266="","",'Paraclinicos '!Y2266&lt;70,1,'Paraclinicos '!Y2266&gt;=70,0)</f>
        <v/>
      </c>
      <c r="T2331" t="str" cm="1">
        <f t="array" ref="T2331">_xlfn.IFS('Paraclinicos '!W2266="","",'Paraclinicos '!W2266&lt;6,4,'Paraclinicos '!W2266&lt;10,3,'Paraclinicos '!W2266&lt;13,2,'Paraclinicos '!W2266&lt;15,1,'Paraclinicos '!W2266=15,0)</f>
        <v/>
      </c>
      <c r="U2331" s="54" t="str">
        <f t="shared" si="108"/>
        <v/>
      </c>
      <c r="V2331" t="str" cm="1">
        <f t="array" ref="V2331">_xlfn.IFS('Paraclinicos '!S2266="","",OR('Paraclinicos '!S2266&lt;=8,'Paraclinicos '!S2266&gt;=25),3,'Paraclinicos '!S2266&lt;12,1,'Paraclinicos '!S2266&lt;21,0,'Paraclinicos '!S2266&lt;25,2)</f>
        <v/>
      </c>
      <c r="W2331" t="str">
        <f>IFERROR(IF(INDEX('BD Demog para scores enalazar'!Y$2:'BD Demog para scores enalazar'!Y$3000,MATCH(Formulas!A2331,'BD Demog para scores enalazar'!A$2:'BD Demog para scores enalazar'!A$3000,0))=1,"SI","NO"),"")</f>
        <v/>
      </c>
      <c r="X2331" s="9" t="str">
        <f>IFERROR(IF(INDEX('BD Demog para scores enalazar'!AJ$2:'BD Demog para scores enalazar'!AJ$3000,MATCH(Formulas!A2331,'BD Demog para scores enalazar'!A$2:'BD Demog para scores enalazar'!A$3000,0))=1,"SI","NO"),"")</f>
        <v/>
      </c>
      <c r="Y2331" t="str" cm="1">
        <f t="array" ref="Y2331">IF(AND(W2331="NO",X2331="NO"),_xlfn.IFS('Paraclinicos '!K2266&lt;=91,3,'Paraclinicos '!K2266&lt;94,2,'Paraclinicos '!K2266&lt;96,1,'Paraclinicos '!K2266&gt;=96,0),"")</f>
        <v/>
      </c>
      <c r="Z2331" t="str" cm="1">
        <f t="array" ref="Z2331">IF(OR(W2331="SI",X2331="SI"),_xlfn.IFS(OR(AND('Paraclinicos '!K2267&lt;=83),AND('Paraclinicos '!K2267&gt;=97,AA2331=2)),3,OR(AND('Paraclinicos '!K2267&lt;=86),AND('Paraclinicos '!K2267&gt;=94,AA2331=2)),2,OR(AND('Paraclinicos '!K2267&lt;=88),AND('Paraclinicos '!K2267&gt;=92,AA2331=2)),1,OR(AND('Paraclinicos '!K2267&gt;=88,'Paraclinicos '!K2267&lt;=92),AND('Paraclinicos '!K2267&gt;=93,AA2331=0)),0),"")</f>
        <v/>
      </c>
      <c r="AA2331" t="str" cm="1">
        <f t="array" ref="AA2331">_xlfn.IFS('Paraclinicos '!E2266="","",'Paraclinicos '!E2266="Oxigeno",2,'Paraclinicos '!E2266="Aire",0)</f>
        <v/>
      </c>
    </row>
    <row r="2332" spans="1:27" x14ac:dyDescent="0.25">
      <c r="A2332">
        <f>'Paraclinicos '!A2267</f>
        <v>0</v>
      </c>
      <c r="B2332" s="3">
        <f>'Paraclinicos '!R2267</f>
        <v>0</v>
      </c>
      <c r="C2332" t="str" cm="1">
        <f t="array" ref="C2332">_xlfn.IFS('Paraclinicos '!Q2267="","",'Paraclinicos '!Q2267&gt;60,3,'Paraclinicos '!Q2267&lt;=60,1)</f>
        <v/>
      </c>
      <c r="D2332" t="str">
        <f>IFERROR(IF(INDEX('BD Demog para scores enalazar'!BC$2:BC$3000,MATCH(Formulas!A2332,'BD Demog para scores enalazar'!A$2:A$3000,0))=0,"SI","NO"),"")</f>
        <v/>
      </c>
      <c r="E2332" t="str" cm="1">
        <f t="array" ref="E2332">_xlfn.IFS(D2332="","",D2332="SI",4,D2332="NO",1)</f>
        <v/>
      </c>
      <c r="F2332" t="str" cm="1">
        <f t="array" ref="F2332">_xlfn.IFS('Paraclinicos '!B2267="","",'Paraclinicos '!B2267&gt;1,1,'Paraclinicos '!B2267&lt;=1,3)</f>
        <v/>
      </c>
      <c r="G2332" t="str" cm="1">
        <f t="array" ref="G2332">_xlfn.IFS('Paraclinicos '!D2267="","",AND('Paraclinicos '!D2267&gt;=250,'Paraclinicos '!D2267&lt;=500),2,'Paraclinicos '!D2267&gt;500,3,'Paraclinicos '!D2267&lt;250,1)</f>
        <v/>
      </c>
      <c r="H2332" s="50" t="str">
        <f t="shared" si="109"/>
        <v/>
      </c>
      <c r="I2332" t="str" cm="1">
        <f t="array" ref="I2332">_xlfn.IFS('Paraclinicos '!Q2267="","",'Paraclinicos '!Q2267&gt;=65,1,'Paraclinicos '!Q2267&lt;65,0)</f>
        <v/>
      </c>
      <c r="J2332" t="str" cm="1">
        <f t="array" ref="J2332">_xlfn.IFS('Paraclinicos '!I2267="","",'Paraclinicos '!I2267&gt;7,1,'Paraclinicos '!I2267&lt;=7,0)</f>
        <v/>
      </c>
      <c r="K2332" t="str" cm="1">
        <f t="array" ref="K2332">_xlfn.IFS('Paraclinicos '!W2267="","",'Paraclinicos '!W2267&lt;=8,1,'Paraclinicos '!W2267&gt;8,0)</f>
        <v/>
      </c>
      <c r="L2332" t="str" cm="1">
        <f t="array" ref="L2332">_xlfn.IFS('Paraclinicos '!S2267="","",'Paraclinicos '!S2267&gt;=30,1,'Paraclinicos '!S2267&lt;30,0)</f>
        <v/>
      </c>
      <c r="M2332" t="str" cm="1">
        <f t="array" ref="M2332">_xlfn.IFS(OR('Paraclinicos '!T2267="",'Paraclinicos '!U2267=""),"",OR('Paraclinicos '!T2267&lt;=90,'Paraclinicos '!U2267&lt;=60),1,OR('Paraclinicos '!T2267&gt;90,'Paraclinicos '!U2267&gt;60),0)</f>
        <v/>
      </c>
      <c r="N2332" s="45" t="str">
        <f t="shared" si="110"/>
        <v/>
      </c>
      <c r="O2332" t="str" cm="1">
        <f t="array" ref="O2332">_xlfn.IFS(OR('Paraclinicos '!M2267="",'Paraclinicos '!N2267="",'Paraclinicos '!N2267=0),"",'Paraclinicos '!M2267/'Paraclinicos '!N2267&lt;100,4,'Paraclinicos '!M2267/'Paraclinicos '!N2267&lt;200,3,'Paraclinicos '!M2267/'Paraclinicos '!N2267&lt;300,2,'Paraclinicos '!M2267/'Paraclinicos '!N2267&lt;400,1,'Paraclinicos '!M2267/'Paraclinicos '!N2267&gt;=400,0)</f>
        <v/>
      </c>
      <c r="P2332" t="str" cm="1">
        <f t="array" ref="P2332">_xlfn.IFS('Paraclinicos '!C2267="","",'Paraclinicos '!C2267&lt;20,4,'Paraclinicos '!C2267&lt;50,3,'Paraclinicos '!C2267&lt;100,2,'Paraclinicos '!C2267&lt;150,1,'Paraclinicos '!C2267&gt;150,0)</f>
        <v/>
      </c>
      <c r="Q2332" t="str" cm="1">
        <f t="array" ref="Q2332">_xlfn.IFS('Paraclinicos '!O2267="","",'Paraclinicos '!O2267&lt;1.2,0,'Paraclinicos '!O2267&lt;2,1,'Paraclinicos '!O2267&lt;3.5,2,'Paraclinicos '!O2267&lt;5,3,'Paraclinicos '!O2267&gt;5,4)</f>
        <v/>
      </c>
      <c r="R2332" t="str" cm="1">
        <f t="array" ref="R2332">_xlfn.IFS('Paraclinicos '!J2267="","",'Paraclinicos '!J2267&lt;1.2,0,'Paraclinicos '!J2267&lt;2,1,'Paraclinicos '!J2267&lt;6,2,'Paraclinicos '!J2267&lt;12,3,'Paraclinicos '!J2267&gt;=12,4)</f>
        <v/>
      </c>
      <c r="S2332" t="str" cm="1">
        <f t="array" ref="S2332">_xlfn.IFS('Paraclinicos '!Y2267="","",'Paraclinicos '!Y2267&lt;70,1,'Paraclinicos '!Y2267&gt;=70,0)</f>
        <v/>
      </c>
      <c r="T2332" t="str" cm="1">
        <f t="array" ref="T2332">_xlfn.IFS('Paraclinicos '!W2267="","",'Paraclinicos '!W2267&lt;6,4,'Paraclinicos '!W2267&lt;10,3,'Paraclinicos '!W2267&lt;13,2,'Paraclinicos '!W2267&lt;15,1,'Paraclinicos '!W2267=15,0)</f>
        <v/>
      </c>
      <c r="U2332" s="54" t="str">
        <f t="shared" si="108"/>
        <v/>
      </c>
      <c r="V2332" t="str" cm="1">
        <f t="array" ref="V2332">_xlfn.IFS('Paraclinicos '!S2267="","",OR('Paraclinicos '!S2267&lt;=8,'Paraclinicos '!S2267&gt;=25),3,'Paraclinicos '!S2267&lt;12,1,'Paraclinicos '!S2267&lt;21,0,'Paraclinicos '!S2267&lt;25,2)</f>
        <v/>
      </c>
      <c r="W2332" t="str">
        <f>IFERROR(IF(INDEX('BD Demog para scores enalazar'!Y$2:'BD Demog para scores enalazar'!Y$3000,MATCH(Formulas!A2332,'BD Demog para scores enalazar'!A$2:'BD Demog para scores enalazar'!A$3000,0))=1,"SI","NO"),"")</f>
        <v/>
      </c>
      <c r="X2332" s="9" t="str">
        <f>IFERROR(IF(INDEX('BD Demog para scores enalazar'!AJ$2:'BD Demog para scores enalazar'!AJ$3000,MATCH(Formulas!A2332,'BD Demog para scores enalazar'!A$2:'BD Demog para scores enalazar'!A$3000,0))=1,"SI","NO"),"")</f>
        <v/>
      </c>
      <c r="Y2332" t="str" cm="1">
        <f t="array" ref="Y2332">IF(AND(W2332="NO",X2332="NO"),_xlfn.IFS('Paraclinicos '!K2267&lt;=91,3,'Paraclinicos '!K2267&lt;94,2,'Paraclinicos '!K2267&lt;96,1,'Paraclinicos '!K2267&gt;=96,0),"")</f>
        <v/>
      </c>
      <c r="Z2332" t="str" cm="1">
        <f t="array" ref="Z2332">IF(OR(W2332="SI",X2332="SI"),_xlfn.IFS(OR(AND('Paraclinicos '!K2268&lt;=83),AND('Paraclinicos '!K2268&gt;=97,AA2332=2)),3,OR(AND('Paraclinicos '!K2268&lt;=86),AND('Paraclinicos '!K2268&gt;=94,AA2332=2)),2,OR(AND('Paraclinicos '!K2268&lt;=88),AND('Paraclinicos '!K2268&gt;=92,AA2332=2)),1,OR(AND('Paraclinicos '!K2268&gt;=88,'Paraclinicos '!K2268&lt;=92),AND('Paraclinicos '!K2268&gt;=93,AA2332=0)),0),"")</f>
        <v/>
      </c>
      <c r="AA2332" t="str" cm="1">
        <f t="array" ref="AA2332">_xlfn.IFS('Paraclinicos '!E2267="","",'Paraclinicos '!E2267="Oxigeno",2,'Paraclinicos '!E2267="Aire",0)</f>
        <v/>
      </c>
    </row>
    <row r="2333" spans="1:27" x14ac:dyDescent="0.25">
      <c r="A2333">
        <f>'Paraclinicos '!A2268</f>
        <v>0</v>
      </c>
      <c r="B2333" s="3">
        <f>'Paraclinicos '!R2268</f>
        <v>0</v>
      </c>
      <c r="C2333" t="str" cm="1">
        <f t="array" ref="C2333">_xlfn.IFS('Paraclinicos '!Q2268="","",'Paraclinicos '!Q2268&gt;60,3,'Paraclinicos '!Q2268&lt;=60,1)</f>
        <v/>
      </c>
      <c r="D2333" t="str">
        <f>IFERROR(IF(INDEX('BD Demog para scores enalazar'!BC$2:BC$3000,MATCH(Formulas!A2333,'BD Demog para scores enalazar'!A$2:A$3000,0))=0,"SI","NO"),"")</f>
        <v/>
      </c>
      <c r="E2333" t="str" cm="1">
        <f t="array" ref="E2333">_xlfn.IFS(D2333="","",D2333="SI",4,D2333="NO",1)</f>
        <v/>
      </c>
      <c r="F2333" t="str" cm="1">
        <f t="array" ref="F2333">_xlfn.IFS('Paraclinicos '!B2268="","",'Paraclinicos '!B2268&gt;1,1,'Paraclinicos '!B2268&lt;=1,3)</f>
        <v/>
      </c>
      <c r="G2333" t="str" cm="1">
        <f t="array" ref="G2333">_xlfn.IFS('Paraclinicos '!D2268="","",AND('Paraclinicos '!D2268&gt;=250,'Paraclinicos '!D2268&lt;=500),2,'Paraclinicos '!D2268&gt;500,3,'Paraclinicos '!D2268&lt;250,1)</f>
        <v/>
      </c>
      <c r="H2333" s="50" t="str">
        <f t="shared" si="109"/>
        <v/>
      </c>
      <c r="I2333" t="str" cm="1">
        <f t="array" ref="I2333">_xlfn.IFS('Paraclinicos '!Q2268="","",'Paraclinicos '!Q2268&gt;=65,1,'Paraclinicos '!Q2268&lt;65,0)</f>
        <v/>
      </c>
      <c r="J2333" t="str" cm="1">
        <f t="array" ref="J2333">_xlfn.IFS('Paraclinicos '!I2268="","",'Paraclinicos '!I2268&gt;7,1,'Paraclinicos '!I2268&lt;=7,0)</f>
        <v/>
      </c>
      <c r="K2333" t="str" cm="1">
        <f t="array" ref="K2333">_xlfn.IFS('Paraclinicos '!W2268="","",'Paraclinicos '!W2268&lt;=8,1,'Paraclinicos '!W2268&gt;8,0)</f>
        <v/>
      </c>
      <c r="L2333" t="str" cm="1">
        <f t="array" ref="L2333">_xlfn.IFS('Paraclinicos '!S2268="","",'Paraclinicos '!S2268&gt;=30,1,'Paraclinicos '!S2268&lt;30,0)</f>
        <v/>
      </c>
      <c r="M2333" t="str" cm="1">
        <f t="array" ref="M2333">_xlfn.IFS(OR('Paraclinicos '!T2268="",'Paraclinicos '!U2268=""),"",OR('Paraclinicos '!T2268&lt;=90,'Paraclinicos '!U2268&lt;=60),1,OR('Paraclinicos '!T2268&gt;90,'Paraclinicos '!U2268&gt;60),0)</f>
        <v/>
      </c>
      <c r="N2333" s="45" t="str">
        <f t="shared" si="110"/>
        <v/>
      </c>
      <c r="O2333" t="str" cm="1">
        <f t="array" ref="O2333">_xlfn.IFS(OR('Paraclinicos '!M2268="",'Paraclinicos '!N2268="",'Paraclinicos '!N2268=0),"",'Paraclinicos '!M2268/'Paraclinicos '!N2268&lt;100,4,'Paraclinicos '!M2268/'Paraclinicos '!N2268&lt;200,3,'Paraclinicos '!M2268/'Paraclinicos '!N2268&lt;300,2,'Paraclinicos '!M2268/'Paraclinicos '!N2268&lt;400,1,'Paraclinicos '!M2268/'Paraclinicos '!N2268&gt;=400,0)</f>
        <v/>
      </c>
      <c r="P2333" t="str" cm="1">
        <f t="array" ref="P2333">_xlfn.IFS('Paraclinicos '!C2268="","",'Paraclinicos '!C2268&lt;20,4,'Paraclinicos '!C2268&lt;50,3,'Paraclinicos '!C2268&lt;100,2,'Paraclinicos '!C2268&lt;150,1,'Paraclinicos '!C2268&gt;150,0)</f>
        <v/>
      </c>
      <c r="Q2333" t="str" cm="1">
        <f t="array" ref="Q2333">_xlfn.IFS('Paraclinicos '!O2268="","",'Paraclinicos '!O2268&lt;1.2,0,'Paraclinicos '!O2268&lt;2,1,'Paraclinicos '!O2268&lt;3.5,2,'Paraclinicos '!O2268&lt;5,3,'Paraclinicos '!O2268&gt;5,4)</f>
        <v/>
      </c>
      <c r="R2333" t="str" cm="1">
        <f t="array" ref="R2333">_xlfn.IFS('Paraclinicos '!J2268="","",'Paraclinicos '!J2268&lt;1.2,0,'Paraclinicos '!J2268&lt;2,1,'Paraclinicos '!J2268&lt;6,2,'Paraclinicos '!J2268&lt;12,3,'Paraclinicos '!J2268&gt;=12,4)</f>
        <v/>
      </c>
      <c r="S2333" t="str" cm="1">
        <f t="array" ref="S2333">_xlfn.IFS('Paraclinicos '!Y2268="","",'Paraclinicos '!Y2268&lt;70,1,'Paraclinicos '!Y2268&gt;=70,0)</f>
        <v/>
      </c>
      <c r="T2333" t="str" cm="1">
        <f t="array" ref="T2333">_xlfn.IFS('Paraclinicos '!W2268="","",'Paraclinicos '!W2268&lt;6,4,'Paraclinicos '!W2268&lt;10,3,'Paraclinicos '!W2268&lt;13,2,'Paraclinicos '!W2268&lt;15,1,'Paraclinicos '!W2268=15,0)</f>
        <v/>
      </c>
      <c r="U2333" s="54" t="str">
        <f t="shared" si="108"/>
        <v/>
      </c>
      <c r="V2333" t="str" cm="1">
        <f t="array" ref="V2333">_xlfn.IFS('Paraclinicos '!S2268="","",OR('Paraclinicos '!S2268&lt;=8,'Paraclinicos '!S2268&gt;=25),3,'Paraclinicos '!S2268&lt;12,1,'Paraclinicos '!S2268&lt;21,0,'Paraclinicos '!S2268&lt;25,2)</f>
        <v/>
      </c>
      <c r="W2333" t="str">
        <f>IFERROR(IF(INDEX('BD Demog para scores enalazar'!Y$2:'BD Demog para scores enalazar'!Y$3000,MATCH(Formulas!A2333,'BD Demog para scores enalazar'!A$2:'BD Demog para scores enalazar'!A$3000,0))=1,"SI","NO"),"")</f>
        <v/>
      </c>
      <c r="X2333" s="9" t="str">
        <f>IFERROR(IF(INDEX('BD Demog para scores enalazar'!AJ$2:'BD Demog para scores enalazar'!AJ$3000,MATCH(Formulas!A2333,'BD Demog para scores enalazar'!A$2:'BD Demog para scores enalazar'!A$3000,0))=1,"SI","NO"),"")</f>
        <v/>
      </c>
      <c r="Y2333" t="str" cm="1">
        <f t="array" ref="Y2333">IF(AND(W2333="NO",X2333="NO"),_xlfn.IFS('Paraclinicos '!K2268&lt;=91,3,'Paraclinicos '!K2268&lt;94,2,'Paraclinicos '!K2268&lt;96,1,'Paraclinicos '!K2268&gt;=96,0),"")</f>
        <v/>
      </c>
      <c r="Z2333" t="str" cm="1">
        <f t="array" ref="Z2333">IF(OR(W2333="SI",X2333="SI"),_xlfn.IFS(OR(AND('Paraclinicos '!K2269&lt;=83),AND('Paraclinicos '!K2269&gt;=97,AA2333=2)),3,OR(AND('Paraclinicos '!K2269&lt;=86),AND('Paraclinicos '!K2269&gt;=94,AA2333=2)),2,OR(AND('Paraclinicos '!K2269&lt;=88),AND('Paraclinicos '!K2269&gt;=92,AA2333=2)),1,OR(AND('Paraclinicos '!K2269&gt;=88,'Paraclinicos '!K2269&lt;=92),AND('Paraclinicos '!K2269&gt;=93,AA2333=0)),0),"")</f>
        <v/>
      </c>
      <c r="AA2333" t="str" cm="1">
        <f t="array" ref="AA2333">_xlfn.IFS('Paraclinicos '!E2268="","",'Paraclinicos '!E2268="Oxigeno",2,'Paraclinicos '!E2268="Aire",0)</f>
        <v/>
      </c>
    </row>
    <row r="2334" spans="1:27" x14ac:dyDescent="0.25">
      <c r="A2334">
        <f>'Paraclinicos '!A2269</f>
        <v>0</v>
      </c>
      <c r="B2334" s="3">
        <f>'Paraclinicos '!R2269</f>
        <v>0</v>
      </c>
      <c r="C2334" t="str" cm="1">
        <f t="array" ref="C2334">_xlfn.IFS('Paraclinicos '!Q2269="","",'Paraclinicos '!Q2269&gt;60,3,'Paraclinicos '!Q2269&lt;=60,1)</f>
        <v/>
      </c>
      <c r="D2334" t="str">
        <f>IFERROR(IF(INDEX('BD Demog para scores enalazar'!BC$2:BC$3000,MATCH(Formulas!A2334,'BD Demog para scores enalazar'!A$2:A$3000,0))=0,"SI","NO"),"")</f>
        <v/>
      </c>
      <c r="E2334" t="str" cm="1">
        <f t="array" ref="E2334">_xlfn.IFS(D2334="","",D2334="SI",4,D2334="NO",1)</f>
        <v/>
      </c>
      <c r="F2334" t="str" cm="1">
        <f t="array" ref="F2334">_xlfn.IFS('Paraclinicos '!B2269="","",'Paraclinicos '!B2269&gt;1,1,'Paraclinicos '!B2269&lt;=1,3)</f>
        <v/>
      </c>
      <c r="G2334" t="str" cm="1">
        <f t="array" ref="G2334">_xlfn.IFS('Paraclinicos '!D2269="","",AND('Paraclinicos '!D2269&gt;=250,'Paraclinicos '!D2269&lt;=500),2,'Paraclinicos '!D2269&gt;500,3,'Paraclinicos '!D2269&lt;250,1)</f>
        <v/>
      </c>
      <c r="H2334" s="50" t="str">
        <f t="shared" si="109"/>
        <v/>
      </c>
      <c r="I2334" t="str" cm="1">
        <f t="array" ref="I2334">_xlfn.IFS('Paraclinicos '!Q2269="","",'Paraclinicos '!Q2269&gt;=65,1,'Paraclinicos '!Q2269&lt;65,0)</f>
        <v/>
      </c>
      <c r="J2334" t="str" cm="1">
        <f t="array" ref="J2334">_xlfn.IFS('Paraclinicos '!I2269="","",'Paraclinicos '!I2269&gt;7,1,'Paraclinicos '!I2269&lt;=7,0)</f>
        <v/>
      </c>
      <c r="K2334" t="str" cm="1">
        <f t="array" ref="K2334">_xlfn.IFS('Paraclinicos '!W2269="","",'Paraclinicos '!W2269&lt;=8,1,'Paraclinicos '!W2269&gt;8,0)</f>
        <v/>
      </c>
      <c r="L2334" t="str" cm="1">
        <f t="array" ref="L2334">_xlfn.IFS('Paraclinicos '!S2269="","",'Paraclinicos '!S2269&gt;=30,1,'Paraclinicos '!S2269&lt;30,0)</f>
        <v/>
      </c>
      <c r="M2334" t="str" cm="1">
        <f t="array" ref="M2334">_xlfn.IFS(OR('Paraclinicos '!T2269="",'Paraclinicos '!U2269=""),"",OR('Paraclinicos '!T2269&lt;=90,'Paraclinicos '!U2269&lt;=60),1,OR('Paraclinicos '!T2269&gt;90,'Paraclinicos '!U2269&gt;60),0)</f>
        <v/>
      </c>
      <c r="N2334" s="45" t="str">
        <f t="shared" si="110"/>
        <v/>
      </c>
      <c r="O2334" t="str" cm="1">
        <f t="array" ref="O2334">_xlfn.IFS(OR('Paraclinicos '!M2269="",'Paraclinicos '!N2269="",'Paraclinicos '!N2269=0),"",'Paraclinicos '!M2269/'Paraclinicos '!N2269&lt;100,4,'Paraclinicos '!M2269/'Paraclinicos '!N2269&lt;200,3,'Paraclinicos '!M2269/'Paraclinicos '!N2269&lt;300,2,'Paraclinicos '!M2269/'Paraclinicos '!N2269&lt;400,1,'Paraclinicos '!M2269/'Paraclinicos '!N2269&gt;=400,0)</f>
        <v/>
      </c>
      <c r="P2334" t="str" cm="1">
        <f t="array" ref="P2334">_xlfn.IFS('Paraclinicos '!C2269="","",'Paraclinicos '!C2269&lt;20,4,'Paraclinicos '!C2269&lt;50,3,'Paraclinicos '!C2269&lt;100,2,'Paraclinicos '!C2269&lt;150,1,'Paraclinicos '!C2269&gt;150,0)</f>
        <v/>
      </c>
      <c r="Q2334" t="str" cm="1">
        <f t="array" ref="Q2334">_xlfn.IFS('Paraclinicos '!O2269="","",'Paraclinicos '!O2269&lt;1.2,0,'Paraclinicos '!O2269&lt;2,1,'Paraclinicos '!O2269&lt;3.5,2,'Paraclinicos '!O2269&lt;5,3,'Paraclinicos '!O2269&gt;5,4)</f>
        <v/>
      </c>
      <c r="R2334" t="str" cm="1">
        <f t="array" ref="R2334">_xlfn.IFS('Paraclinicos '!J2269="","",'Paraclinicos '!J2269&lt;1.2,0,'Paraclinicos '!J2269&lt;2,1,'Paraclinicos '!J2269&lt;6,2,'Paraclinicos '!J2269&lt;12,3,'Paraclinicos '!J2269&gt;=12,4)</f>
        <v/>
      </c>
      <c r="S2334" t="str" cm="1">
        <f t="array" ref="S2334">_xlfn.IFS('Paraclinicos '!Y2269="","",'Paraclinicos '!Y2269&lt;70,1,'Paraclinicos '!Y2269&gt;=70,0)</f>
        <v/>
      </c>
      <c r="T2334" t="str" cm="1">
        <f t="array" ref="T2334">_xlfn.IFS('Paraclinicos '!W2269="","",'Paraclinicos '!W2269&lt;6,4,'Paraclinicos '!W2269&lt;10,3,'Paraclinicos '!W2269&lt;13,2,'Paraclinicos '!W2269&lt;15,1,'Paraclinicos '!W2269=15,0)</f>
        <v/>
      </c>
      <c r="U2334" s="54" t="str">
        <f t="shared" si="108"/>
        <v/>
      </c>
      <c r="V2334" t="str" cm="1">
        <f t="array" ref="V2334">_xlfn.IFS('Paraclinicos '!S2269="","",OR('Paraclinicos '!S2269&lt;=8,'Paraclinicos '!S2269&gt;=25),3,'Paraclinicos '!S2269&lt;12,1,'Paraclinicos '!S2269&lt;21,0,'Paraclinicos '!S2269&lt;25,2)</f>
        <v/>
      </c>
      <c r="W2334" t="str">
        <f>IFERROR(IF(INDEX('BD Demog para scores enalazar'!Y$2:'BD Demog para scores enalazar'!Y$3000,MATCH(Formulas!A2334,'BD Demog para scores enalazar'!A$2:'BD Demog para scores enalazar'!A$3000,0))=1,"SI","NO"),"")</f>
        <v/>
      </c>
      <c r="X2334" s="9" t="str">
        <f>IFERROR(IF(INDEX('BD Demog para scores enalazar'!AJ$2:'BD Demog para scores enalazar'!AJ$3000,MATCH(Formulas!A2334,'BD Demog para scores enalazar'!A$2:'BD Demog para scores enalazar'!A$3000,0))=1,"SI","NO"),"")</f>
        <v/>
      </c>
      <c r="Y2334" t="str" cm="1">
        <f t="array" ref="Y2334">IF(AND(W2334="NO",X2334="NO"),_xlfn.IFS('Paraclinicos '!K2269&lt;=91,3,'Paraclinicos '!K2269&lt;94,2,'Paraclinicos '!K2269&lt;96,1,'Paraclinicos '!K2269&gt;=96,0),"")</f>
        <v/>
      </c>
      <c r="Z2334" t="str" cm="1">
        <f t="array" ref="Z2334">IF(OR(W2334="SI",X2334="SI"),_xlfn.IFS(OR(AND('Paraclinicos '!K2270&lt;=83),AND('Paraclinicos '!K2270&gt;=97,AA2334=2)),3,OR(AND('Paraclinicos '!K2270&lt;=86),AND('Paraclinicos '!K2270&gt;=94,AA2334=2)),2,OR(AND('Paraclinicos '!K2270&lt;=88),AND('Paraclinicos '!K2270&gt;=92,AA2334=2)),1,OR(AND('Paraclinicos '!K2270&gt;=88,'Paraclinicos '!K2270&lt;=92),AND('Paraclinicos '!K2270&gt;=93,AA2334=0)),0),"")</f>
        <v/>
      </c>
      <c r="AA2334" t="str" cm="1">
        <f t="array" ref="AA2334">_xlfn.IFS('Paraclinicos '!E2269="","",'Paraclinicos '!E2269="Oxigeno",2,'Paraclinicos '!E2269="Aire",0)</f>
        <v/>
      </c>
    </row>
    <row r="2335" spans="1:27" x14ac:dyDescent="0.25">
      <c r="A2335">
        <f>'Paraclinicos '!A2270</f>
        <v>0</v>
      </c>
      <c r="B2335" s="3">
        <f>'Paraclinicos '!R2270</f>
        <v>0</v>
      </c>
      <c r="C2335" t="str" cm="1">
        <f t="array" ref="C2335">_xlfn.IFS('Paraclinicos '!Q2270="","",'Paraclinicos '!Q2270&gt;60,3,'Paraclinicos '!Q2270&lt;=60,1)</f>
        <v/>
      </c>
      <c r="D2335" t="str">
        <f>IFERROR(IF(INDEX('BD Demog para scores enalazar'!BC$2:BC$3000,MATCH(Formulas!A2335,'BD Demog para scores enalazar'!A$2:A$3000,0))=0,"SI","NO"),"")</f>
        <v/>
      </c>
      <c r="E2335" t="str" cm="1">
        <f t="array" ref="E2335">_xlfn.IFS(D2335="","",D2335="SI",4,D2335="NO",1)</f>
        <v/>
      </c>
      <c r="F2335" t="str" cm="1">
        <f t="array" ref="F2335">_xlfn.IFS('Paraclinicos '!B2270="","",'Paraclinicos '!B2270&gt;1,1,'Paraclinicos '!B2270&lt;=1,3)</f>
        <v/>
      </c>
      <c r="G2335" t="str" cm="1">
        <f t="array" ref="G2335">_xlfn.IFS('Paraclinicos '!D2270="","",AND('Paraclinicos '!D2270&gt;=250,'Paraclinicos '!D2270&lt;=500),2,'Paraclinicos '!D2270&gt;500,3,'Paraclinicos '!D2270&lt;250,1)</f>
        <v/>
      </c>
      <c r="H2335" s="50" t="str">
        <f t="shared" si="109"/>
        <v/>
      </c>
      <c r="I2335" t="str" cm="1">
        <f t="array" ref="I2335">_xlfn.IFS('Paraclinicos '!Q2270="","",'Paraclinicos '!Q2270&gt;=65,1,'Paraclinicos '!Q2270&lt;65,0)</f>
        <v/>
      </c>
      <c r="J2335" t="str" cm="1">
        <f t="array" ref="J2335">_xlfn.IFS('Paraclinicos '!I2270="","",'Paraclinicos '!I2270&gt;7,1,'Paraclinicos '!I2270&lt;=7,0)</f>
        <v/>
      </c>
      <c r="K2335" t="str" cm="1">
        <f t="array" ref="K2335">_xlfn.IFS('Paraclinicos '!W2270="","",'Paraclinicos '!W2270&lt;=8,1,'Paraclinicos '!W2270&gt;8,0)</f>
        <v/>
      </c>
      <c r="L2335" t="str" cm="1">
        <f t="array" ref="L2335">_xlfn.IFS('Paraclinicos '!S2270="","",'Paraclinicos '!S2270&gt;=30,1,'Paraclinicos '!S2270&lt;30,0)</f>
        <v/>
      </c>
      <c r="M2335" t="str" cm="1">
        <f t="array" ref="M2335">_xlfn.IFS(OR('Paraclinicos '!T2270="",'Paraclinicos '!U2270=""),"",OR('Paraclinicos '!T2270&lt;=90,'Paraclinicos '!U2270&lt;=60),1,OR('Paraclinicos '!T2270&gt;90,'Paraclinicos '!U2270&gt;60),0)</f>
        <v/>
      </c>
      <c r="N2335" s="45" t="str">
        <f t="shared" si="110"/>
        <v/>
      </c>
      <c r="O2335" t="str" cm="1">
        <f t="array" ref="O2335">_xlfn.IFS(OR('Paraclinicos '!M2270="",'Paraclinicos '!N2270="",'Paraclinicos '!N2270=0),"",'Paraclinicos '!M2270/'Paraclinicos '!N2270&lt;100,4,'Paraclinicos '!M2270/'Paraclinicos '!N2270&lt;200,3,'Paraclinicos '!M2270/'Paraclinicos '!N2270&lt;300,2,'Paraclinicos '!M2270/'Paraclinicos '!N2270&lt;400,1,'Paraclinicos '!M2270/'Paraclinicos '!N2270&gt;=400,0)</f>
        <v/>
      </c>
      <c r="P2335" t="str" cm="1">
        <f t="array" ref="P2335">_xlfn.IFS('Paraclinicos '!C2270="","",'Paraclinicos '!C2270&lt;20,4,'Paraclinicos '!C2270&lt;50,3,'Paraclinicos '!C2270&lt;100,2,'Paraclinicos '!C2270&lt;150,1,'Paraclinicos '!C2270&gt;150,0)</f>
        <v/>
      </c>
      <c r="Q2335" t="str" cm="1">
        <f t="array" ref="Q2335">_xlfn.IFS('Paraclinicos '!O2270="","",'Paraclinicos '!O2270&lt;1.2,0,'Paraclinicos '!O2270&lt;2,1,'Paraclinicos '!O2270&lt;3.5,2,'Paraclinicos '!O2270&lt;5,3,'Paraclinicos '!O2270&gt;5,4)</f>
        <v/>
      </c>
      <c r="R2335" t="str" cm="1">
        <f t="array" ref="R2335">_xlfn.IFS('Paraclinicos '!J2270="","",'Paraclinicos '!J2270&lt;1.2,0,'Paraclinicos '!J2270&lt;2,1,'Paraclinicos '!J2270&lt;6,2,'Paraclinicos '!J2270&lt;12,3,'Paraclinicos '!J2270&gt;=12,4)</f>
        <v/>
      </c>
      <c r="S2335" t="str" cm="1">
        <f t="array" ref="S2335">_xlfn.IFS('Paraclinicos '!Y2270="","",'Paraclinicos '!Y2270&lt;70,1,'Paraclinicos '!Y2270&gt;=70,0)</f>
        <v/>
      </c>
      <c r="T2335" t="str" cm="1">
        <f t="array" ref="T2335">_xlfn.IFS('Paraclinicos '!W2270="","",'Paraclinicos '!W2270&lt;6,4,'Paraclinicos '!W2270&lt;10,3,'Paraclinicos '!W2270&lt;13,2,'Paraclinicos '!W2270&lt;15,1,'Paraclinicos '!W2270=15,0)</f>
        <v/>
      </c>
      <c r="U2335" s="54" t="str">
        <f t="shared" si="108"/>
        <v/>
      </c>
      <c r="V2335" t="str" cm="1">
        <f t="array" ref="V2335">_xlfn.IFS('Paraclinicos '!S2270="","",OR('Paraclinicos '!S2270&lt;=8,'Paraclinicos '!S2270&gt;=25),3,'Paraclinicos '!S2270&lt;12,1,'Paraclinicos '!S2270&lt;21,0,'Paraclinicos '!S2270&lt;25,2)</f>
        <v/>
      </c>
      <c r="W2335" t="str">
        <f>IFERROR(IF(INDEX('BD Demog para scores enalazar'!Y$2:'BD Demog para scores enalazar'!Y$3000,MATCH(Formulas!A2335,'BD Demog para scores enalazar'!A$2:'BD Demog para scores enalazar'!A$3000,0))=1,"SI","NO"),"")</f>
        <v/>
      </c>
      <c r="X2335" s="9" t="str">
        <f>IFERROR(IF(INDEX('BD Demog para scores enalazar'!AJ$2:'BD Demog para scores enalazar'!AJ$3000,MATCH(Formulas!A2335,'BD Demog para scores enalazar'!A$2:'BD Demog para scores enalazar'!A$3000,0))=1,"SI","NO"),"")</f>
        <v/>
      </c>
      <c r="Y2335" t="str" cm="1">
        <f t="array" ref="Y2335">IF(AND(W2335="NO",X2335="NO"),_xlfn.IFS('Paraclinicos '!K2270&lt;=91,3,'Paraclinicos '!K2270&lt;94,2,'Paraclinicos '!K2270&lt;96,1,'Paraclinicos '!K2270&gt;=96,0),"")</f>
        <v/>
      </c>
      <c r="Z2335" t="str" cm="1">
        <f t="array" ref="Z2335">IF(OR(W2335="SI",X2335="SI"),_xlfn.IFS(OR(AND('Paraclinicos '!K2271&lt;=83),AND('Paraclinicos '!K2271&gt;=97,AA2335=2)),3,OR(AND('Paraclinicos '!K2271&lt;=86),AND('Paraclinicos '!K2271&gt;=94,AA2335=2)),2,OR(AND('Paraclinicos '!K2271&lt;=88),AND('Paraclinicos '!K2271&gt;=92,AA2335=2)),1,OR(AND('Paraclinicos '!K2271&gt;=88,'Paraclinicos '!K2271&lt;=92),AND('Paraclinicos '!K2271&gt;=93,AA2335=0)),0),"")</f>
        <v/>
      </c>
      <c r="AA2335" t="str" cm="1">
        <f t="array" ref="AA2335">_xlfn.IFS('Paraclinicos '!E2270="","",'Paraclinicos '!E2270="Oxigeno",2,'Paraclinicos '!E2270="Aire",0)</f>
        <v/>
      </c>
    </row>
    <row r="2336" spans="1:27" x14ac:dyDescent="0.25">
      <c r="A2336">
        <f>'Paraclinicos '!A2271</f>
        <v>0</v>
      </c>
      <c r="B2336" s="3">
        <f>'Paraclinicos '!R2271</f>
        <v>0</v>
      </c>
      <c r="C2336" t="str" cm="1">
        <f t="array" ref="C2336">_xlfn.IFS('Paraclinicos '!Q2271="","",'Paraclinicos '!Q2271&gt;60,3,'Paraclinicos '!Q2271&lt;=60,1)</f>
        <v/>
      </c>
      <c r="D2336" t="str">
        <f>IFERROR(IF(INDEX('BD Demog para scores enalazar'!BC$2:BC$3000,MATCH(Formulas!A2336,'BD Demog para scores enalazar'!A$2:A$3000,0))=0,"SI","NO"),"")</f>
        <v/>
      </c>
      <c r="E2336" t="str" cm="1">
        <f t="array" ref="E2336">_xlfn.IFS(D2336="","",D2336="SI",4,D2336="NO",1)</f>
        <v/>
      </c>
      <c r="F2336" t="str" cm="1">
        <f t="array" ref="F2336">_xlfn.IFS('Paraclinicos '!B2271="","",'Paraclinicos '!B2271&gt;1,1,'Paraclinicos '!B2271&lt;=1,3)</f>
        <v/>
      </c>
      <c r="G2336" t="str" cm="1">
        <f t="array" ref="G2336">_xlfn.IFS('Paraclinicos '!D2271="","",AND('Paraclinicos '!D2271&gt;=250,'Paraclinicos '!D2271&lt;=500),2,'Paraclinicos '!D2271&gt;500,3,'Paraclinicos '!D2271&lt;250,1)</f>
        <v/>
      </c>
      <c r="H2336" s="50" t="str">
        <f t="shared" si="109"/>
        <v/>
      </c>
      <c r="I2336" t="str" cm="1">
        <f t="array" ref="I2336">_xlfn.IFS('Paraclinicos '!Q2271="","",'Paraclinicos '!Q2271&gt;=65,1,'Paraclinicos '!Q2271&lt;65,0)</f>
        <v/>
      </c>
      <c r="J2336" t="str" cm="1">
        <f t="array" ref="J2336">_xlfn.IFS('Paraclinicos '!I2271="","",'Paraclinicos '!I2271&gt;7,1,'Paraclinicos '!I2271&lt;=7,0)</f>
        <v/>
      </c>
      <c r="K2336" t="str" cm="1">
        <f t="array" ref="K2336">_xlfn.IFS('Paraclinicos '!W2271="","",'Paraclinicos '!W2271&lt;=8,1,'Paraclinicos '!W2271&gt;8,0)</f>
        <v/>
      </c>
      <c r="L2336" t="str" cm="1">
        <f t="array" ref="L2336">_xlfn.IFS('Paraclinicos '!S2271="","",'Paraclinicos '!S2271&gt;=30,1,'Paraclinicos '!S2271&lt;30,0)</f>
        <v/>
      </c>
      <c r="M2336" t="str" cm="1">
        <f t="array" ref="M2336">_xlfn.IFS(OR('Paraclinicos '!T2271="",'Paraclinicos '!U2271=""),"",OR('Paraclinicos '!T2271&lt;=90,'Paraclinicos '!U2271&lt;=60),1,OR('Paraclinicos '!T2271&gt;90,'Paraclinicos '!U2271&gt;60),0)</f>
        <v/>
      </c>
      <c r="N2336" s="45" t="str">
        <f t="shared" si="110"/>
        <v/>
      </c>
      <c r="O2336" t="str" cm="1">
        <f t="array" ref="O2336">_xlfn.IFS(OR('Paraclinicos '!M2271="",'Paraclinicos '!N2271="",'Paraclinicos '!N2271=0),"",'Paraclinicos '!M2271/'Paraclinicos '!N2271&lt;100,4,'Paraclinicos '!M2271/'Paraclinicos '!N2271&lt;200,3,'Paraclinicos '!M2271/'Paraclinicos '!N2271&lt;300,2,'Paraclinicos '!M2271/'Paraclinicos '!N2271&lt;400,1,'Paraclinicos '!M2271/'Paraclinicos '!N2271&gt;=400,0)</f>
        <v/>
      </c>
      <c r="P2336" t="str" cm="1">
        <f t="array" ref="P2336">_xlfn.IFS('Paraclinicos '!C2271="","",'Paraclinicos '!C2271&lt;20,4,'Paraclinicos '!C2271&lt;50,3,'Paraclinicos '!C2271&lt;100,2,'Paraclinicos '!C2271&lt;150,1,'Paraclinicos '!C2271&gt;150,0)</f>
        <v/>
      </c>
      <c r="Q2336" t="str" cm="1">
        <f t="array" ref="Q2336">_xlfn.IFS('Paraclinicos '!O2271="","",'Paraclinicos '!O2271&lt;1.2,0,'Paraclinicos '!O2271&lt;2,1,'Paraclinicos '!O2271&lt;3.5,2,'Paraclinicos '!O2271&lt;5,3,'Paraclinicos '!O2271&gt;5,4)</f>
        <v/>
      </c>
      <c r="R2336" t="str" cm="1">
        <f t="array" ref="R2336">_xlfn.IFS('Paraclinicos '!J2271="","",'Paraclinicos '!J2271&lt;1.2,0,'Paraclinicos '!J2271&lt;2,1,'Paraclinicos '!J2271&lt;6,2,'Paraclinicos '!J2271&lt;12,3,'Paraclinicos '!J2271&gt;=12,4)</f>
        <v/>
      </c>
      <c r="S2336" t="str" cm="1">
        <f t="array" ref="S2336">_xlfn.IFS('Paraclinicos '!Y2271="","",'Paraclinicos '!Y2271&lt;70,1,'Paraclinicos '!Y2271&gt;=70,0)</f>
        <v/>
      </c>
      <c r="T2336" t="str" cm="1">
        <f t="array" ref="T2336">_xlfn.IFS('Paraclinicos '!W2271="","",'Paraclinicos '!W2271&lt;6,4,'Paraclinicos '!W2271&lt;10,3,'Paraclinicos '!W2271&lt;13,2,'Paraclinicos '!W2271&lt;15,1,'Paraclinicos '!W2271=15,0)</f>
        <v/>
      </c>
      <c r="U2336" s="54" t="str">
        <f t="shared" si="108"/>
        <v/>
      </c>
      <c r="V2336" t="str" cm="1">
        <f t="array" ref="V2336">_xlfn.IFS('Paraclinicos '!S2271="","",OR('Paraclinicos '!S2271&lt;=8,'Paraclinicos '!S2271&gt;=25),3,'Paraclinicos '!S2271&lt;12,1,'Paraclinicos '!S2271&lt;21,0,'Paraclinicos '!S2271&lt;25,2)</f>
        <v/>
      </c>
      <c r="W2336" t="str">
        <f>IFERROR(IF(INDEX('BD Demog para scores enalazar'!Y$2:'BD Demog para scores enalazar'!Y$3000,MATCH(Formulas!A2336,'BD Demog para scores enalazar'!A$2:'BD Demog para scores enalazar'!A$3000,0))=1,"SI","NO"),"")</f>
        <v/>
      </c>
      <c r="X2336" s="9" t="str">
        <f>IFERROR(IF(INDEX('BD Demog para scores enalazar'!AJ$2:'BD Demog para scores enalazar'!AJ$3000,MATCH(Formulas!A2336,'BD Demog para scores enalazar'!A$2:'BD Demog para scores enalazar'!A$3000,0))=1,"SI","NO"),"")</f>
        <v/>
      </c>
      <c r="Y2336" t="str" cm="1">
        <f t="array" ref="Y2336">IF(AND(W2336="NO",X2336="NO"),_xlfn.IFS('Paraclinicos '!K2271&lt;=91,3,'Paraclinicos '!K2271&lt;94,2,'Paraclinicos '!K2271&lt;96,1,'Paraclinicos '!K2271&gt;=96,0),"")</f>
        <v/>
      </c>
      <c r="Z2336" t="str" cm="1">
        <f t="array" ref="Z2336">IF(OR(W2336="SI",X2336="SI"),_xlfn.IFS(OR(AND('Paraclinicos '!K2272&lt;=83),AND('Paraclinicos '!K2272&gt;=97,AA2336=2)),3,OR(AND('Paraclinicos '!K2272&lt;=86),AND('Paraclinicos '!K2272&gt;=94,AA2336=2)),2,OR(AND('Paraclinicos '!K2272&lt;=88),AND('Paraclinicos '!K2272&gt;=92,AA2336=2)),1,OR(AND('Paraclinicos '!K2272&gt;=88,'Paraclinicos '!K2272&lt;=92),AND('Paraclinicos '!K2272&gt;=93,AA2336=0)),0),"")</f>
        <v/>
      </c>
      <c r="AA2336" t="str" cm="1">
        <f t="array" ref="AA2336">_xlfn.IFS('Paraclinicos '!E2271="","",'Paraclinicos '!E2271="Oxigeno",2,'Paraclinicos '!E2271="Aire",0)</f>
        <v/>
      </c>
    </row>
    <row r="2337" spans="1:27" x14ac:dyDescent="0.25">
      <c r="A2337">
        <f>'Paraclinicos '!A2272</f>
        <v>0</v>
      </c>
      <c r="B2337" s="3">
        <f>'Paraclinicos '!R2272</f>
        <v>0</v>
      </c>
      <c r="C2337" t="str" cm="1">
        <f t="array" ref="C2337">_xlfn.IFS('Paraclinicos '!Q2272="","",'Paraclinicos '!Q2272&gt;60,3,'Paraclinicos '!Q2272&lt;=60,1)</f>
        <v/>
      </c>
      <c r="D2337" t="str">
        <f>IFERROR(IF(INDEX('BD Demog para scores enalazar'!BC$2:BC$3000,MATCH(Formulas!A2337,'BD Demog para scores enalazar'!A$2:A$3000,0))=0,"SI","NO"),"")</f>
        <v/>
      </c>
      <c r="E2337" t="str" cm="1">
        <f t="array" ref="E2337">_xlfn.IFS(D2337="","",D2337="SI",4,D2337="NO",1)</f>
        <v/>
      </c>
      <c r="F2337" t="str" cm="1">
        <f t="array" ref="F2337">_xlfn.IFS('Paraclinicos '!B2272="","",'Paraclinicos '!B2272&gt;1,1,'Paraclinicos '!B2272&lt;=1,3)</f>
        <v/>
      </c>
      <c r="G2337" t="str" cm="1">
        <f t="array" ref="G2337">_xlfn.IFS('Paraclinicos '!D2272="","",AND('Paraclinicos '!D2272&gt;=250,'Paraclinicos '!D2272&lt;=500),2,'Paraclinicos '!D2272&gt;500,3,'Paraclinicos '!D2272&lt;250,1)</f>
        <v/>
      </c>
      <c r="H2337" s="50" t="str">
        <f t="shared" si="109"/>
        <v/>
      </c>
      <c r="I2337" t="str" cm="1">
        <f t="array" ref="I2337">_xlfn.IFS('Paraclinicos '!Q2272="","",'Paraclinicos '!Q2272&gt;=65,1,'Paraclinicos '!Q2272&lt;65,0)</f>
        <v/>
      </c>
      <c r="J2337" t="str" cm="1">
        <f t="array" ref="J2337">_xlfn.IFS('Paraclinicos '!I2272="","",'Paraclinicos '!I2272&gt;7,1,'Paraclinicos '!I2272&lt;=7,0)</f>
        <v/>
      </c>
      <c r="K2337" t="str" cm="1">
        <f t="array" ref="K2337">_xlfn.IFS('Paraclinicos '!W2272="","",'Paraclinicos '!W2272&lt;=8,1,'Paraclinicos '!W2272&gt;8,0)</f>
        <v/>
      </c>
      <c r="L2337" t="str" cm="1">
        <f t="array" ref="L2337">_xlfn.IFS('Paraclinicos '!S2272="","",'Paraclinicos '!S2272&gt;=30,1,'Paraclinicos '!S2272&lt;30,0)</f>
        <v/>
      </c>
      <c r="M2337" t="str" cm="1">
        <f t="array" ref="M2337">_xlfn.IFS(OR('Paraclinicos '!T2272="",'Paraclinicos '!U2272=""),"",OR('Paraclinicos '!T2272&lt;=90,'Paraclinicos '!U2272&lt;=60),1,OR('Paraclinicos '!T2272&gt;90,'Paraclinicos '!U2272&gt;60),0)</f>
        <v/>
      </c>
      <c r="N2337" s="45" t="str">
        <f t="shared" si="110"/>
        <v/>
      </c>
      <c r="O2337" t="str" cm="1">
        <f t="array" ref="O2337">_xlfn.IFS(OR('Paraclinicos '!M2272="",'Paraclinicos '!N2272="",'Paraclinicos '!N2272=0),"",'Paraclinicos '!M2272/'Paraclinicos '!N2272&lt;100,4,'Paraclinicos '!M2272/'Paraclinicos '!N2272&lt;200,3,'Paraclinicos '!M2272/'Paraclinicos '!N2272&lt;300,2,'Paraclinicos '!M2272/'Paraclinicos '!N2272&lt;400,1,'Paraclinicos '!M2272/'Paraclinicos '!N2272&gt;=400,0)</f>
        <v/>
      </c>
      <c r="P2337" t="str" cm="1">
        <f t="array" ref="P2337">_xlfn.IFS('Paraclinicos '!C2272="","",'Paraclinicos '!C2272&lt;20,4,'Paraclinicos '!C2272&lt;50,3,'Paraclinicos '!C2272&lt;100,2,'Paraclinicos '!C2272&lt;150,1,'Paraclinicos '!C2272&gt;150,0)</f>
        <v/>
      </c>
      <c r="Q2337" t="str" cm="1">
        <f t="array" ref="Q2337">_xlfn.IFS('Paraclinicos '!O2272="","",'Paraclinicos '!O2272&lt;1.2,0,'Paraclinicos '!O2272&lt;2,1,'Paraclinicos '!O2272&lt;3.5,2,'Paraclinicos '!O2272&lt;5,3,'Paraclinicos '!O2272&gt;5,4)</f>
        <v/>
      </c>
      <c r="R2337" t="str" cm="1">
        <f t="array" ref="R2337">_xlfn.IFS('Paraclinicos '!J2272="","",'Paraclinicos '!J2272&lt;1.2,0,'Paraclinicos '!J2272&lt;2,1,'Paraclinicos '!J2272&lt;6,2,'Paraclinicos '!J2272&lt;12,3,'Paraclinicos '!J2272&gt;=12,4)</f>
        <v/>
      </c>
      <c r="S2337" t="str" cm="1">
        <f t="array" ref="S2337">_xlfn.IFS('Paraclinicos '!Y2272="","",'Paraclinicos '!Y2272&lt;70,1,'Paraclinicos '!Y2272&gt;=70,0)</f>
        <v/>
      </c>
      <c r="T2337" t="str" cm="1">
        <f t="array" ref="T2337">_xlfn.IFS('Paraclinicos '!W2272="","",'Paraclinicos '!W2272&lt;6,4,'Paraclinicos '!W2272&lt;10,3,'Paraclinicos '!W2272&lt;13,2,'Paraclinicos '!W2272&lt;15,1,'Paraclinicos '!W2272=15,0)</f>
        <v/>
      </c>
      <c r="U2337" s="54" t="str">
        <f t="shared" si="108"/>
        <v/>
      </c>
      <c r="V2337" t="str" cm="1">
        <f t="array" ref="V2337">_xlfn.IFS('Paraclinicos '!S2272="","",OR('Paraclinicos '!S2272&lt;=8,'Paraclinicos '!S2272&gt;=25),3,'Paraclinicos '!S2272&lt;12,1,'Paraclinicos '!S2272&lt;21,0,'Paraclinicos '!S2272&lt;25,2)</f>
        <v/>
      </c>
      <c r="W2337" t="str">
        <f>IFERROR(IF(INDEX('BD Demog para scores enalazar'!Y$2:'BD Demog para scores enalazar'!Y$3000,MATCH(Formulas!A2337,'BD Demog para scores enalazar'!A$2:'BD Demog para scores enalazar'!A$3000,0))=1,"SI","NO"),"")</f>
        <v/>
      </c>
      <c r="X2337" s="9" t="str">
        <f>IFERROR(IF(INDEX('BD Demog para scores enalazar'!AJ$2:'BD Demog para scores enalazar'!AJ$3000,MATCH(Formulas!A2337,'BD Demog para scores enalazar'!A$2:'BD Demog para scores enalazar'!A$3000,0))=1,"SI","NO"),"")</f>
        <v/>
      </c>
      <c r="Y2337" t="str" cm="1">
        <f t="array" ref="Y2337">IF(AND(W2337="NO",X2337="NO"),_xlfn.IFS('Paraclinicos '!K2272&lt;=91,3,'Paraclinicos '!K2272&lt;94,2,'Paraclinicos '!K2272&lt;96,1,'Paraclinicos '!K2272&gt;=96,0),"")</f>
        <v/>
      </c>
      <c r="Z2337" t="str" cm="1">
        <f t="array" ref="Z2337">IF(OR(W2337="SI",X2337="SI"),_xlfn.IFS(OR(AND('Paraclinicos '!K2273&lt;=83),AND('Paraclinicos '!K2273&gt;=97,AA2337=2)),3,OR(AND('Paraclinicos '!K2273&lt;=86),AND('Paraclinicos '!K2273&gt;=94,AA2337=2)),2,OR(AND('Paraclinicos '!K2273&lt;=88),AND('Paraclinicos '!K2273&gt;=92,AA2337=2)),1,OR(AND('Paraclinicos '!K2273&gt;=88,'Paraclinicos '!K2273&lt;=92),AND('Paraclinicos '!K2273&gt;=93,AA2337=0)),0),"")</f>
        <v/>
      </c>
      <c r="AA2337" t="str" cm="1">
        <f t="array" ref="AA2337">_xlfn.IFS('Paraclinicos '!E2272="","",'Paraclinicos '!E2272="Oxigeno",2,'Paraclinicos '!E2272="Aire",0)</f>
        <v/>
      </c>
    </row>
    <row r="2338" spans="1:27" x14ac:dyDescent="0.25">
      <c r="A2338">
        <f>'Paraclinicos '!A2273</f>
        <v>0</v>
      </c>
      <c r="B2338" s="3">
        <f>'Paraclinicos '!R2273</f>
        <v>0</v>
      </c>
      <c r="C2338" t="str" cm="1">
        <f t="array" ref="C2338">_xlfn.IFS('Paraclinicos '!Q2273="","",'Paraclinicos '!Q2273&gt;60,3,'Paraclinicos '!Q2273&lt;=60,1)</f>
        <v/>
      </c>
      <c r="D2338" t="str">
        <f>IFERROR(IF(INDEX('BD Demog para scores enalazar'!BC$2:BC$3000,MATCH(Formulas!A2338,'BD Demog para scores enalazar'!A$2:A$3000,0))=0,"SI","NO"),"")</f>
        <v/>
      </c>
      <c r="E2338" t="str" cm="1">
        <f t="array" ref="E2338">_xlfn.IFS(D2338="","",D2338="SI",4,D2338="NO",1)</f>
        <v/>
      </c>
      <c r="F2338" t="str" cm="1">
        <f t="array" ref="F2338">_xlfn.IFS('Paraclinicos '!B2273="","",'Paraclinicos '!B2273&gt;1,1,'Paraclinicos '!B2273&lt;=1,3)</f>
        <v/>
      </c>
      <c r="G2338" t="str" cm="1">
        <f t="array" ref="G2338">_xlfn.IFS('Paraclinicos '!D2273="","",AND('Paraclinicos '!D2273&gt;=250,'Paraclinicos '!D2273&lt;=500),2,'Paraclinicos '!D2273&gt;500,3,'Paraclinicos '!D2273&lt;250,1)</f>
        <v/>
      </c>
      <c r="H2338" s="50" t="str">
        <f t="shared" si="109"/>
        <v/>
      </c>
      <c r="I2338" t="str" cm="1">
        <f t="array" ref="I2338">_xlfn.IFS('Paraclinicos '!Q2273="","",'Paraclinicos '!Q2273&gt;=65,1,'Paraclinicos '!Q2273&lt;65,0)</f>
        <v/>
      </c>
      <c r="J2338" t="str" cm="1">
        <f t="array" ref="J2338">_xlfn.IFS('Paraclinicos '!I2273="","",'Paraclinicos '!I2273&gt;7,1,'Paraclinicos '!I2273&lt;=7,0)</f>
        <v/>
      </c>
      <c r="K2338" t="str" cm="1">
        <f t="array" ref="K2338">_xlfn.IFS('Paraclinicos '!W2273="","",'Paraclinicos '!W2273&lt;=8,1,'Paraclinicos '!W2273&gt;8,0)</f>
        <v/>
      </c>
      <c r="L2338" t="str" cm="1">
        <f t="array" ref="L2338">_xlfn.IFS('Paraclinicos '!S2273="","",'Paraclinicos '!S2273&gt;=30,1,'Paraclinicos '!S2273&lt;30,0)</f>
        <v/>
      </c>
      <c r="M2338" t="str" cm="1">
        <f t="array" ref="M2338">_xlfn.IFS(OR('Paraclinicos '!T2273="",'Paraclinicos '!U2273=""),"",OR('Paraclinicos '!T2273&lt;=90,'Paraclinicos '!U2273&lt;=60),1,OR('Paraclinicos '!T2273&gt;90,'Paraclinicos '!U2273&gt;60),0)</f>
        <v/>
      </c>
      <c r="N2338" s="45" t="str">
        <f t="shared" si="110"/>
        <v/>
      </c>
      <c r="O2338" t="str" cm="1">
        <f t="array" ref="O2338">_xlfn.IFS(OR('Paraclinicos '!M2273="",'Paraclinicos '!N2273="",'Paraclinicos '!N2273=0),"",'Paraclinicos '!M2273/'Paraclinicos '!N2273&lt;100,4,'Paraclinicos '!M2273/'Paraclinicos '!N2273&lt;200,3,'Paraclinicos '!M2273/'Paraclinicos '!N2273&lt;300,2,'Paraclinicos '!M2273/'Paraclinicos '!N2273&lt;400,1,'Paraclinicos '!M2273/'Paraclinicos '!N2273&gt;=400,0)</f>
        <v/>
      </c>
      <c r="P2338" t="str" cm="1">
        <f t="array" ref="P2338">_xlfn.IFS('Paraclinicos '!C2273="","",'Paraclinicos '!C2273&lt;20,4,'Paraclinicos '!C2273&lt;50,3,'Paraclinicos '!C2273&lt;100,2,'Paraclinicos '!C2273&lt;150,1,'Paraclinicos '!C2273&gt;150,0)</f>
        <v/>
      </c>
      <c r="Q2338" t="str" cm="1">
        <f t="array" ref="Q2338">_xlfn.IFS('Paraclinicos '!O2273="","",'Paraclinicos '!O2273&lt;1.2,0,'Paraclinicos '!O2273&lt;2,1,'Paraclinicos '!O2273&lt;3.5,2,'Paraclinicos '!O2273&lt;5,3,'Paraclinicos '!O2273&gt;5,4)</f>
        <v/>
      </c>
      <c r="R2338" t="str" cm="1">
        <f t="array" ref="R2338">_xlfn.IFS('Paraclinicos '!J2273="","",'Paraclinicos '!J2273&lt;1.2,0,'Paraclinicos '!J2273&lt;2,1,'Paraclinicos '!J2273&lt;6,2,'Paraclinicos '!J2273&lt;12,3,'Paraclinicos '!J2273&gt;=12,4)</f>
        <v/>
      </c>
      <c r="S2338" t="str" cm="1">
        <f t="array" ref="S2338">_xlfn.IFS('Paraclinicos '!Y2273="","",'Paraclinicos '!Y2273&lt;70,1,'Paraclinicos '!Y2273&gt;=70,0)</f>
        <v/>
      </c>
      <c r="T2338" t="str" cm="1">
        <f t="array" ref="T2338">_xlfn.IFS('Paraclinicos '!W2273="","",'Paraclinicos '!W2273&lt;6,4,'Paraclinicos '!W2273&lt;10,3,'Paraclinicos '!W2273&lt;13,2,'Paraclinicos '!W2273&lt;15,1,'Paraclinicos '!W2273=15,0)</f>
        <v/>
      </c>
      <c r="U2338" s="54" t="str">
        <f t="shared" si="108"/>
        <v/>
      </c>
      <c r="V2338" t="str" cm="1">
        <f t="array" ref="V2338">_xlfn.IFS('Paraclinicos '!S2273="","",OR('Paraclinicos '!S2273&lt;=8,'Paraclinicos '!S2273&gt;=25),3,'Paraclinicos '!S2273&lt;12,1,'Paraclinicos '!S2273&lt;21,0,'Paraclinicos '!S2273&lt;25,2)</f>
        <v/>
      </c>
      <c r="W2338" t="str">
        <f>IFERROR(IF(INDEX('BD Demog para scores enalazar'!Y$2:'BD Demog para scores enalazar'!Y$3000,MATCH(Formulas!A2338,'BD Demog para scores enalazar'!A$2:'BD Demog para scores enalazar'!A$3000,0))=1,"SI","NO"),"")</f>
        <v/>
      </c>
      <c r="X2338" s="9" t="str">
        <f>IFERROR(IF(INDEX('BD Demog para scores enalazar'!AJ$2:'BD Demog para scores enalazar'!AJ$3000,MATCH(Formulas!A2338,'BD Demog para scores enalazar'!A$2:'BD Demog para scores enalazar'!A$3000,0))=1,"SI","NO"),"")</f>
        <v/>
      </c>
      <c r="Y2338" t="str" cm="1">
        <f t="array" ref="Y2338">IF(AND(W2338="NO",X2338="NO"),_xlfn.IFS('Paraclinicos '!K2273&lt;=91,3,'Paraclinicos '!K2273&lt;94,2,'Paraclinicos '!K2273&lt;96,1,'Paraclinicos '!K2273&gt;=96,0),"")</f>
        <v/>
      </c>
      <c r="Z2338" t="str" cm="1">
        <f t="array" ref="Z2338">IF(OR(W2338="SI",X2338="SI"),_xlfn.IFS(OR(AND('Paraclinicos '!K2274&lt;=83),AND('Paraclinicos '!K2274&gt;=97,AA2338=2)),3,OR(AND('Paraclinicos '!K2274&lt;=86),AND('Paraclinicos '!K2274&gt;=94,AA2338=2)),2,OR(AND('Paraclinicos '!K2274&lt;=88),AND('Paraclinicos '!K2274&gt;=92,AA2338=2)),1,OR(AND('Paraclinicos '!K2274&gt;=88,'Paraclinicos '!K2274&lt;=92),AND('Paraclinicos '!K2274&gt;=93,AA2338=0)),0),"")</f>
        <v/>
      </c>
      <c r="AA2338" t="str" cm="1">
        <f t="array" ref="AA2338">_xlfn.IFS('Paraclinicos '!E2273="","",'Paraclinicos '!E2273="Oxigeno",2,'Paraclinicos '!E2273="Aire",0)</f>
        <v/>
      </c>
    </row>
    <row r="2339" spans="1:27" x14ac:dyDescent="0.25">
      <c r="A2339">
        <f>'Paraclinicos '!A2274</f>
        <v>0</v>
      </c>
      <c r="B2339" s="3">
        <f>'Paraclinicos '!R2274</f>
        <v>0</v>
      </c>
      <c r="C2339" t="str" cm="1">
        <f t="array" ref="C2339">_xlfn.IFS('Paraclinicos '!Q2274="","",'Paraclinicos '!Q2274&gt;60,3,'Paraclinicos '!Q2274&lt;=60,1)</f>
        <v/>
      </c>
      <c r="D2339" t="str">
        <f>IFERROR(IF(INDEX('BD Demog para scores enalazar'!BC$2:BC$3000,MATCH(Formulas!A2339,'BD Demog para scores enalazar'!A$2:A$3000,0))=0,"SI","NO"),"")</f>
        <v/>
      </c>
      <c r="E2339" t="str" cm="1">
        <f t="array" ref="E2339">_xlfn.IFS(D2339="","",D2339="SI",4,D2339="NO",1)</f>
        <v/>
      </c>
      <c r="F2339" t="str" cm="1">
        <f t="array" ref="F2339">_xlfn.IFS('Paraclinicos '!B2274="","",'Paraclinicos '!B2274&gt;1,1,'Paraclinicos '!B2274&lt;=1,3)</f>
        <v/>
      </c>
      <c r="G2339" t="str" cm="1">
        <f t="array" ref="G2339">_xlfn.IFS('Paraclinicos '!D2274="","",AND('Paraclinicos '!D2274&gt;=250,'Paraclinicos '!D2274&lt;=500),2,'Paraclinicos '!D2274&gt;500,3,'Paraclinicos '!D2274&lt;250,1)</f>
        <v/>
      </c>
      <c r="H2339" s="50" t="str">
        <f t="shared" si="109"/>
        <v/>
      </c>
      <c r="I2339" t="str" cm="1">
        <f t="array" ref="I2339">_xlfn.IFS('Paraclinicos '!Q2274="","",'Paraclinicos '!Q2274&gt;=65,1,'Paraclinicos '!Q2274&lt;65,0)</f>
        <v/>
      </c>
      <c r="J2339" t="str" cm="1">
        <f t="array" ref="J2339">_xlfn.IFS('Paraclinicos '!I2274="","",'Paraclinicos '!I2274&gt;7,1,'Paraclinicos '!I2274&lt;=7,0)</f>
        <v/>
      </c>
      <c r="K2339" t="str" cm="1">
        <f t="array" ref="K2339">_xlfn.IFS('Paraclinicos '!W2274="","",'Paraclinicos '!W2274&lt;=8,1,'Paraclinicos '!W2274&gt;8,0)</f>
        <v/>
      </c>
      <c r="L2339" t="str" cm="1">
        <f t="array" ref="L2339">_xlfn.IFS('Paraclinicos '!S2274="","",'Paraclinicos '!S2274&gt;=30,1,'Paraclinicos '!S2274&lt;30,0)</f>
        <v/>
      </c>
      <c r="M2339" t="str" cm="1">
        <f t="array" ref="M2339">_xlfn.IFS(OR('Paraclinicos '!T2274="",'Paraclinicos '!U2274=""),"",OR('Paraclinicos '!T2274&lt;=90,'Paraclinicos '!U2274&lt;=60),1,OR('Paraclinicos '!T2274&gt;90,'Paraclinicos '!U2274&gt;60),0)</f>
        <v/>
      </c>
      <c r="N2339" s="45" t="str">
        <f t="shared" si="110"/>
        <v/>
      </c>
      <c r="O2339" t="str" cm="1">
        <f t="array" ref="O2339">_xlfn.IFS(OR('Paraclinicos '!M2274="",'Paraclinicos '!N2274="",'Paraclinicos '!N2274=0),"",'Paraclinicos '!M2274/'Paraclinicos '!N2274&lt;100,4,'Paraclinicos '!M2274/'Paraclinicos '!N2274&lt;200,3,'Paraclinicos '!M2274/'Paraclinicos '!N2274&lt;300,2,'Paraclinicos '!M2274/'Paraclinicos '!N2274&lt;400,1,'Paraclinicos '!M2274/'Paraclinicos '!N2274&gt;=400,0)</f>
        <v/>
      </c>
      <c r="P2339" t="str" cm="1">
        <f t="array" ref="P2339">_xlfn.IFS('Paraclinicos '!C2274="","",'Paraclinicos '!C2274&lt;20,4,'Paraclinicos '!C2274&lt;50,3,'Paraclinicos '!C2274&lt;100,2,'Paraclinicos '!C2274&lt;150,1,'Paraclinicos '!C2274&gt;150,0)</f>
        <v/>
      </c>
      <c r="Q2339" t="str" cm="1">
        <f t="array" ref="Q2339">_xlfn.IFS('Paraclinicos '!O2274="","",'Paraclinicos '!O2274&lt;1.2,0,'Paraclinicos '!O2274&lt;2,1,'Paraclinicos '!O2274&lt;3.5,2,'Paraclinicos '!O2274&lt;5,3,'Paraclinicos '!O2274&gt;5,4)</f>
        <v/>
      </c>
      <c r="R2339" t="str" cm="1">
        <f t="array" ref="R2339">_xlfn.IFS('Paraclinicos '!J2274="","",'Paraclinicos '!J2274&lt;1.2,0,'Paraclinicos '!J2274&lt;2,1,'Paraclinicos '!J2274&lt;6,2,'Paraclinicos '!J2274&lt;12,3,'Paraclinicos '!J2274&gt;=12,4)</f>
        <v/>
      </c>
      <c r="S2339" t="str" cm="1">
        <f t="array" ref="S2339">_xlfn.IFS('Paraclinicos '!Y2274="","",'Paraclinicos '!Y2274&lt;70,1,'Paraclinicos '!Y2274&gt;=70,0)</f>
        <v/>
      </c>
      <c r="T2339" t="str" cm="1">
        <f t="array" ref="T2339">_xlfn.IFS('Paraclinicos '!W2274="","",'Paraclinicos '!W2274&lt;6,4,'Paraclinicos '!W2274&lt;10,3,'Paraclinicos '!W2274&lt;13,2,'Paraclinicos '!W2274&lt;15,1,'Paraclinicos '!W2274=15,0)</f>
        <v/>
      </c>
      <c r="U2339" s="54" t="str">
        <f t="shared" si="108"/>
        <v/>
      </c>
      <c r="V2339" t="str" cm="1">
        <f t="array" ref="V2339">_xlfn.IFS('Paraclinicos '!S2274="","",OR('Paraclinicos '!S2274&lt;=8,'Paraclinicos '!S2274&gt;=25),3,'Paraclinicos '!S2274&lt;12,1,'Paraclinicos '!S2274&lt;21,0,'Paraclinicos '!S2274&lt;25,2)</f>
        <v/>
      </c>
      <c r="W2339" t="str">
        <f>IFERROR(IF(INDEX('BD Demog para scores enalazar'!Y$2:'BD Demog para scores enalazar'!Y$3000,MATCH(Formulas!A2339,'BD Demog para scores enalazar'!A$2:'BD Demog para scores enalazar'!A$3000,0))=1,"SI","NO"),"")</f>
        <v/>
      </c>
      <c r="X2339" s="9" t="str">
        <f>IFERROR(IF(INDEX('BD Demog para scores enalazar'!AJ$2:'BD Demog para scores enalazar'!AJ$3000,MATCH(Formulas!A2339,'BD Demog para scores enalazar'!A$2:'BD Demog para scores enalazar'!A$3000,0))=1,"SI","NO"),"")</f>
        <v/>
      </c>
      <c r="Y2339" t="str" cm="1">
        <f t="array" ref="Y2339">IF(AND(W2339="NO",X2339="NO"),_xlfn.IFS('Paraclinicos '!K2274&lt;=91,3,'Paraclinicos '!K2274&lt;94,2,'Paraclinicos '!K2274&lt;96,1,'Paraclinicos '!K2274&gt;=96,0),"")</f>
        <v/>
      </c>
      <c r="Z2339" t="str" cm="1">
        <f t="array" ref="Z2339">IF(OR(W2339="SI",X2339="SI"),_xlfn.IFS(OR(AND('Paraclinicos '!K2275&lt;=83),AND('Paraclinicos '!K2275&gt;=97,AA2339=2)),3,OR(AND('Paraclinicos '!K2275&lt;=86),AND('Paraclinicos '!K2275&gt;=94,AA2339=2)),2,OR(AND('Paraclinicos '!K2275&lt;=88),AND('Paraclinicos '!K2275&gt;=92,AA2339=2)),1,OR(AND('Paraclinicos '!K2275&gt;=88,'Paraclinicos '!K2275&lt;=92),AND('Paraclinicos '!K2275&gt;=93,AA2339=0)),0),"")</f>
        <v/>
      </c>
      <c r="AA2339" t="str" cm="1">
        <f t="array" ref="AA2339">_xlfn.IFS('Paraclinicos '!E2274="","",'Paraclinicos '!E2274="Oxigeno",2,'Paraclinicos '!E2274="Aire",0)</f>
        <v/>
      </c>
    </row>
    <row r="2340" spans="1:27" x14ac:dyDescent="0.25">
      <c r="A2340">
        <f>'Paraclinicos '!A2275</f>
        <v>0</v>
      </c>
      <c r="B2340" s="3">
        <f>'Paraclinicos '!R2275</f>
        <v>0</v>
      </c>
      <c r="C2340" t="str" cm="1">
        <f t="array" ref="C2340">_xlfn.IFS('Paraclinicos '!Q2275="","",'Paraclinicos '!Q2275&gt;60,3,'Paraclinicos '!Q2275&lt;=60,1)</f>
        <v/>
      </c>
      <c r="D2340" t="str">
        <f>IFERROR(IF(INDEX('BD Demog para scores enalazar'!BC$2:BC$3000,MATCH(Formulas!A2340,'BD Demog para scores enalazar'!A$2:A$3000,0))=0,"SI","NO"),"")</f>
        <v/>
      </c>
      <c r="E2340" t="str" cm="1">
        <f t="array" ref="E2340">_xlfn.IFS(D2340="","",D2340="SI",4,D2340="NO",1)</f>
        <v/>
      </c>
      <c r="F2340" t="str" cm="1">
        <f t="array" ref="F2340">_xlfn.IFS('Paraclinicos '!B2275="","",'Paraclinicos '!B2275&gt;1,1,'Paraclinicos '!B2275&lt;=1,3)</f>
        <v/>
      </c>
      <c r="G2340" t="str" cm="1">
        <f t="array" ref="G2340">_xlfn.IFS('Paraclinicos '!D2275="","",AND('Paraclinicos '!D2275&gt;=250,'Paraclinicos '!D2275&lt;=500),2,'Paraclinicos '!D2275&gt;500,3,'Paraclinicos '!D2275&lt;250,1)</f>
        <v/>
      </c>
      <c r="H2340" s="50" t="str">
        <f t="shared" si="109"/>
        <v/>
      </c>
      <c r="I2340" t="str" cm="1">
        <f t="array" ref="I2340">_xlfn.IFS('Paraclinicos '!Q2275="","",'Paraclinicos '!Q2275&gt;=65,1,'Paraclinicos '!Q2275&lt;65,0)</f>
        <v/>
      </c>
      <c r="J2340" t="str" cm="1">
        <f t="array" ref="J2340">_xlfn.IFS('Paraclinicos '!I2275="","",'Paraclinicos '!I2275&gt;7,1,'Paraclinicos '!I2275&lt;=7,0)</f>
        <v/>
      </c>
      <c r="K2340" t="str" cm="1">
        <f t="array" ref="K2340">_xlfn.IFS('Paraclinicos '!W2275="","",'Paraclinicos '!W2275&lt;=8,1,'Paraclinicos '!W2275&gt;8,0)</f>
        <v/>
      </c>
      <c r="L2340" t="str" cm="1">
        <f t="array" ref="L2340">_xlfn.IFS('Paraclinicos '!S2275="","",'Paraclinicos '!S2275&gt;=30,1,'Paraclinicos '!S2275&lt;30,0)</f>
        <v/>
      </c>
      <c r="M2340" t="str" cm="1">
        <f t="array" ref="M2340">_xlfn.IFS(OR('Paraclinicos '!T2275="",'Paraclinicos '!U2275=""),"",OR('Paraclinicos '!T2275&lt;=90,'Paraclinicos '!U2275&lt;=60),1,OR('Paraclinicos '!T2275&gt;90,'Paraclinicos '!U2275&gt;60),0)</f>
        <v/>
      </c>
      <c r="N2340" s="45" t="str">
        <f t="shared" si="110"/>
        <v/>
      </c>
      <c r="O2340" t="str" cm="1">
        <f t="array" ref="O2340">_xlfn.IFS(OR('Paraclinicos '!M2275="",'Paraclinicos '!N2275="",'Paraclinicos '!N2275=0),"",'Paraclinicos '!M2275/'Paraclinicos '!N2275&lt;100,4,'Paraclinicos '!M2275/'Paraclinicos '!N2275&lt;200,3,'Paraclinicos '!M2275/'Paraclinicos '!N2275&lt;300,2,'Paraclinicos '!M2275/'Paraclinicos '!N2275&lt;400,1,'Paraclinicos '!M2275/'Paraclinicos '!N2275&gt;=400,0)</f>
        <v/>
      </c>
      <c r="P2340" t="str" cm="1">
        <f t="array" ref="P2340">_xlfn.IFS('Paraclinicos '!C2275="","",'Paraclinicos '!C2275&lt;20,4,'Paraclinicos '!C2275&lt;50,3,'Paraclinicos '!C2275&lt;100,2,'Paraclinicos '!C2275&lt;150,1,'Paraclinicos '!C2275&gt;150,0)</f>
        <v/>
      </c>
      <c r="Q2340" t="str" cm="1">
        <f t="array" ref="Q2340">_xlfn.IFS('Paraclinicos '!O2275="","",'Paraclinicos '!O2275&lt;1.2,0,'Paraclinicos '!O2275&lt;2,1,'Paraclinicos '!O2275&lt;3.5,2,'Paraclinicos '!O2275&lt;5,3,'Paraclinicos '!O2275&gt;5,4)</f>
        <v/>
      </c>
      <c r="R2340" t="str" cm="1">
        <f t="array" ref="R2340">_xlfn.IFS('Paraclinicos '!J2275="","",'Paraclinicos '!J2275&lt;1.2,0,'Paraclinicos '!J2275&lt;2,1,'Paraclinicos '!J2275&lt;6,2,'Paraclinicos '!J2275&lt;12,3,'Paraclinicos '!J2275&gt;=12,4)</f>
        <v/>
      </c>
      <c r="S2340" t="str" cm="1">
        <f t="array" ref="S2340">_xlfn.IFS('Paraclinicos '!Y2275="","",'Paraclinicos '!Y2275&lt;70,1,'Paraclinicos '!Y2275&gt;=70,0)</f>
        <v/>
      </c>
      <c r="T2340" t="str" cm="1">
        <f t="array" ref="T2340">_xlfn.IFS('Paraclinicos '!W2275="","",'Paraclinicos '!W2275&lt;6,4,'Paraclinicos '!W2275&lt;10,3,'Paraclinicos '!W2275&lt;13,2,'Paraclinicos '!W2275&lt;15,1,'Paraclinicos '!W2275=15,0)</f>
        <v/>
      </c>
      <c r="U2340" s="54" t="str">
        <f t="shared" si="108"/>
        <v/>
      </c>
      <c r="V2340" t="str" cm="1">
        <f t="array" ref="V2340">_xlfn.IFS('Paraclinicos '!S2275="","",OR('Paraclinicos '!S2275&lt;=8,'Paraclinicos '!S2275&gt;=25),3,'Paraclinicos '!S2275&lt;12,1,'Paraclinicos '!S2275&lt;21,0,'Paraclinicos '!S2275&lt;25,2)</f>
        <v/>
      </c>
      <c r="W2340" t="str">
        <f>IFERROR(IF(INDEX('BD Demog para scores enalazar'!Y$2:'BD Demog para scores enalazar'!Y$3000,MATCH(Formulas!A2340,'BD Demog para scores enalazar'!A$2:'BD Demog para scores enalazar'!A$3000,0))=1,"SI","NO"),"")</f>
        <v/>
      </c>
      <c r="X2340" s="9" t="str">
        <f>IFERROR(IF(INDEX('BD Demog para scores enalazar'!AJ$2:'BD Demog para scores enalazar'!AJ$3000,MATCH(Formulas!A2340,'BD Demog para scores enalazar'!A$2:'BD Demog para scores enalazar'!A$3000,0))=1,"SI","NO"),"")</f>
        <v/>
      </c>
      <c r="Y2340" t="str" cm="1">
        <f t="array" ref="Y2340">IF(AND(W2340="NO",X2340="NO"),_xlfn.IFS('Paraclinicos '!K2275&lt;=91,3,'Paraclinicos '!K2275&lt;94,2,'Paraclinicos '!K2275&lt;96,1,'Paraclinicos '!K2275&gt;=96,0),"")</f>
        <v/>
      </c>
      <c r="Z2340" t="str" cm="1">
        <f t="array" ref="Z2340">IF(OR(W2340="SI",X2340="SI"),_xlfn.IFS(OR(AND('Paraclinicos '!K2276&lt;=83),AND('Paraclinicos '!K2276&gt;=97,AA2340=2)),3,OR(AND('Paraclinicos '!K2276&lt;=86),AND('Paraclinicos '!K2276&gt;=94,AA2340=2)),2,OR(AND('Paraclinicos '!K2276&lt;=88),AND('Paraclinicos '!K2276&gt;=92,AA2340=2)),1,OR(AND('Paraclinicos '!K2276&gt;=88,'Paraclinicos '!K2276&lt;=92),AND('Paraclinicos '!K2276&gt;=93,AA2340=0)),0),"")</f>
        <v/>
      </c>
      <c r="AA2340" t="str" cm="1">
        <f t="array" ref="AA2340">_xlfn.IFS('Paraclinicos '!E2275="","",'Paraclinicos '!E2275="Oxigeno",2,'Paraclinicos '!E2275="Aire",0)</f>
        <v/>
      </c>
    </row>
    <row r="2341" spans="1:27" x14ac:dyDescent="0.25">
      <c r="A2341">
        <f>'Paraclinicos '!A2276</f>
        <v>0</v>
      </c>
      <c r="B2341" s="3">
        <f>'Paraclinicos '!R2276</f>
        <v>0</v>
      </c>
      <c r="C2341" t="str" cm="1">
        <f t="array" ref="C2341">_xlfn.IFS('Paraclinicos '!Q2276="","",'Paraclinicos '!Q2276&gt;60,3,'Paraclinicos '!Q2276&lt;=60,1)</f>
        <v/>
      </c>
      <c r="D2341" t="str">
        <f>IFERROR(IF(INDEX('BD Demog para scores enalazar'!BC$2:BC$3000,MATCH(Formulas!A2341,'BD Demog para scores enalazar'!A$2:A$3000,0))=0,"SI","NO"),"")</f>
        <v/>
      </c>
      <c r="E2341" t="str" cm="1">
        <f t="array" ref="E2341">_xlfn.IFS(D2341="","",D2341="SI",4,D2341="NO",1)</f>
        <v/>
      </c>
      <c r="F2341" t="str" cm="1">
        <f t="array" ref="F2341">_xlfn.IFS('Paraclinicos '!B2276="","",'Paraclinicos '!B2276&gt;1,1,'Paraclinicos '!B2276&lt;=1,3)</f>
        <v/>
      </c>
      <c r="G2341" t="str" cm="1">
        <f t="array" ref="G2341">_xlfn.IFS('Paraclinicos '!D2276="","",AND('Paraclinicos '!D2276&gt;=250,'Paraclinicos '!D2276&lt;=500),2,'Paraclinicos '!D2276&gt;500,3,'Paraclinicos '!D2276&lt;250,1)</f>
        <v/>
      </c>
      <c r="H2341" s="50" t="str">
        <f t="shared" si="109"/>
        <v/>
      </c>
      <c r="I2341" t="str" cm="1">
        <f t="array" ref="I2341">_xlfn.IFS('Paraclinicos '!Q2276="","",'Paraclinicos '!Q2276&gt;=65,1,'Paraclinicos '!Q2276&lt;65,0)</f>
        <v/>
      </c>
      <c r="J2341" t="str" cm="1">
        <f t="array" ref="J2341">_xlfn.IFS('Paraclinicos '!I2276="","",'Paraclinicos '!I2276&gt;7,1,'Paraclinicos '!I2276&lt;=7,0)</f>
        <v/>
      </c>
      <c r="K2341" t="str" cm="1">
        <f t="array" ref="K2341">_xlfn.IFS('Paraclinicos '!W2276="","",'Paraclinicos '!W2276&lt;=8,1,'Paraclinicos '!W2276&gt;8,0)</f>
        <v/>
      </c>
      <c r="L2341" t="str" cm="1">
        <f t="array" ref="L2341">_xlfn.IFS('Paraclinicos '!S2276="","",'Paraclinicos '!S2276&gt;=30,1,'Paraclinicos '!S2276&lt;30,0)</f>
        <v/>
      </c>
      <c r="M2341" t="str" cm="1">
        <f t="array" ref="M2341">_xlfn.IFS(OR('Paraclinicos '!T2276="",'Paraclinicos '!U2276=""),"",OR('Paraclinicos '!T2276&lt;=90,'Paraclinicos '!U2276&lt;=60),1,OR('Paraclinicos '!T2276&gt;90,'Paraclinicos '!U2276&gt;60),0)</f>
        <v/>
      </c>
      <c r="N2341" s="45" t="str">
        <f t="shared" si="110"/>
        <v/>
      </c>
      <c r="O2341" t="str" cm="1">
        <f t="array" ref="O2341">_xlfn.IFS(OR('Paraclinicos '!M2276="",'Paraclinicos '!N2276="",'Paraclinicos '!N2276=0),"",'Paraclinicos '!M2276/'Paraclinicos '!N2276&lt;100,4,'Paraclinicos '!M2276/'Paraclinicos '!N2276&lt;200,3,'Paraclinicos '!M2276/'Paraclinicos '!N2276&lt;300,2,'Paraclinicos '!M2276/'Paraclinicos '!N2276&lt;400,1,'Paraclinicos '!M2276/'Paraclinicos '!N2276&gt;=400,0)</f>
        <v/>
      </c>
      <c r="P2341" t="str" cm="1">
        <f t="array" ref="P2341">_xlfn.IFS('Paraclinicos '!C2276="","",'Paraclinicos '!C2276&lt;20,4,'Paraclinicos '!C2276&lt;50,3,'Paraclinicos '!C2276&lt;100,2,'Paraclinicos '!C2276&lt;150,1,'Paraclinicos '!C2276&gt;150,0)</f>
        <v/>
      </c>
      <c r="Q2341" t="str" cm="1">
        <f t="array" ref="Q2341">_xlfn.IFS('Paraclinicos '!O2276="","",'Paraclinicos '!O2276&lt;1.2,0,'Paraclinicos '!O2276&lt;2,1,'Paraclinicos '!O2276&lt;3.5,2,'Paraclinicos '!O2276&lt;5,3,'Paraclinicos '!O2276&gt;5,4)</f>
        <v/>
      </c>
      <c r="R2341" t="str" cm="1">
        <f t="array" ref="R2341">_xlfn.IFS('Paraclinicos '!J2276="","",'Paraclinicos '!J2276&lt;1.2,0,'Paraclinicos '!J2276&lt;2,1,'Paraclinicos '!J2276&lt;6,2,'Paraclinicos '!J2276&lt;12,3,'Paraclinicos '!J2276&gt;=12,4)</f>
        <v/>
      </c>
      <c r="S2341" t="str" cm="1">
        <f t="array" ref="S2341">_xlfn.IFS('Paraclinicos '!Y2276="","",'Paraclinicos '!Y2276&lt;70,1,'Paraclinicos '!Y2276&gt;=70,0)</f>
        <v/>
      </c>
      <c r="T2341" t="str" cm="1">
        <f t="array" ref="T2341">_xlfn.IFS('Paraclinicos '!W2276="","",'Paraclinicos '!W2276&lt;6,4,'Paraclinicos '!W2276&lt;10,3,'Paraclinicos '!W2276&lt;13,2,'Paraclinicos '!W2276&lt;15,1,'Paraclinicos '!W2276=15,0)</f>
        <v/>
      </c>
      <c r="U2341" s="54" t="str">
        <f t="shared" si="108"/>
        <v/>
      </c>
      <c r="V2341" t="str" cm="1">
        <f t="array" ref="V2341">_xlfn.IFS('Paraclinicos '!S2276="","",OR('Paraclinicos '!S2276&lt;=8,'Paraclinicos '!S2276&gt;=25),3,'Paraclinicos '!S2276&lt;12,1,'Paraclinicos '!S2276&lt;21,0,'Paraclinicos '!S2276&lt;25,2)</f>
        <v/>
      </c>
      <c r="W2341" t="str">
        <f>IFERROR(IF(INDEX('BD Demog para scores enalazar'!Y$2:'BD Demog para scores enalazar'!Y$3000,MATCH(Formulas!A2341,'BD Demog para scores enalazar'!A$2:'BD Demog para scores enalazar'!A$3000,0))=1,"SI","NO"),"")</f>
        <v/>
      </c>
      <c r="X2341" s="9" t="str">
        <f>IFERROR(IF(INDEX('BD Demog para scores enalazar'!AJ$2:'BD Demog para scores enalazar'!AJ$3000,MATCH(Formulas!A2341,'BD Demog para scores enalazar'!A$2:'BD Demog para scores enalazar'!A$3000,0))=1,"SI","NO"),"")</f>
        <v/>
      </c>
      <c r="Y2341" t="str" cm="1">
        <f t="array" ref="Y2341">IF(AND(W2341="NO",X2341="NO"),_xlfn.IFS('Paraclinicos '!K2276&lt;=91,3,'Paraclinicos '!K2276&lt;94,2,'Paraclinicos '!K2276&lt;96,1,'Paraclinicos '!K2276&gt;=96,0),"")</f>
        <v/>
      </c>
      <c r="Z2341" t="str" cm="1">
        <f t="array" ref="Z2341">IF(OR(W2341="SI",X2341="SI"),_xlfn.IFS(OR(AND('Paraclinicos '!K2277&lt;=83),AND('Paraclinicos '!K2277&gt;=97,AA2341=2)),3,OR(AND('Paraclinicos '!K2277&lt;=86),AND('Paraclinicos '!K2277&gt;=94,AA2341=2)),2,OR(AND('Paraclinicos '!K2277&lt;=88),AND('Paraclinicos '!K2277&gt;=92,AA2341=2)),1,OR(AND('Paraclinicos '!K2277&gt;=88,'Paraclinicos '!K2277&lt;=92),AND('Paraclinicos '!K2277&gt;=93,AA2341=0)),0),"")</f>
        <v/>
      </c>
      <c r="AA2341" t="str" cm="1">
        <f t="array" ref="AA2341">_xlfn.IFS('Paraclinicos '!E2276="","",'Paraclinicos '!E2276="Oxigeno",2,'Paraclinicos '!E2276="Aire",0)</f>
        <v/>
      </c>
    </row>
    <row r="2342" spans="1:27" x14ac:dyDescent="0.25">
      <c r="A2342">
        <f>'Paraclinicos '!A2277</f>
        <v>0</v>
      </c>
      <c r="B2342" s="3">
        <f>'Paraclinicos '!R2277</f>
        <v>0</v>
      </c>
      <c r="C2342" t="str" cm="1">
        <f t="array" ref="C2342">_xlfn.IFS('Paraclinicos '!Q2277="","",'Paraclinicos '!Q2277&gt;60,3,'Paraclinicos '!Q2277&lt;=60,1)</f>
        <v/>
      </c>
      <c r="D2342" t="str">
        <f>IFERROR(IF(INDEX('BD Demog para scores enalazar'!BC$2:BC$3000,MATCH(Formulas!A2342,'BD Demog para scores enalazar'!A$2:A$3000,0))=0,"SI","NO"),"")</f>
        <v/>
      </c>
      <c r="E2342" t="str" cm="1">
        <f t="array" ref="E2342">_xlfn.IFS(D2342="","",D2342="SI",4,D2342="NO",1)</f>
        <v/>
      </c>
      <c r="F2342" t="str" cm="1">
        <f t="array" ref="F2342">_xlfn.IFS('Paraclinicos '!B2277="","",'Paraclinicos '!B2277&gt;1,1,'Paraclinicos '!B2277&lt;=1,3)</f>
        <v/>
      </c>
      <c r="G2342" t="str" cm="1">
        <f t="array" ref="G2342">_xlfn.IFS('Paraclinicos '!D2277="","",AND('Paraclinicos '!D2277&gt;=250,'Paraclinicos '!D2277&lt;=500),2,'Paraclinicos '!D2277&gt;500,3,'Paraclinicos '!D2277&lt;250,1)</f>
        <v/>
      </c>
      <c r="H2342" s="50" t="str">
        <f t="shared" si="109"/>
        <v/>
      </c>
      <c r="I2342" t="str" cm="1">
        <f t="array" ref="I2342">_xlfn.IFS('Paraclinicos '!Q2277="","",'Paraclinicos '!Q2277&gt;=65,1,'Paraclinicos '!Q2277&lt;65,0)</f>
        <v/>
      </c>
      <c r="J2342" t="str" cm="1">
        <f t="array" ref="J2342">_xlfn.IFS('Paraclinicos '!I2277="","",'Paraclinicos '!I2277&gt;7,1,'Paraclinicos '!I2277&lt;=7,0)</f>
        <v/>
      </c>
      <c r="K2342" t="str" cm="1">
        <f t="array" ref="K2342">_xlfn.IFS('Paraclinicos '!W2277="","",'Paraclinicos '!W2277&lt;=8,1,'Paraclinicos '!W2277&gt;8,0)</f>
        <v/>
      </c>
      <c r="L2342" t="str" cm="1">
        <f t="array" ref="L2342">_xlfn.IFS('Paraclinicos '!S2277="","",'Paraclinicos '!S2277&gt;=30,1,'Paraclinicos '!S2277&lt;30,0)</f>
        <v/>
      </c>
      <c r="M2342" t="str" cm="1">
        <f t="array" ref="M2342">_xlfn.IFS(OR('Paraclinicos '!T2277="",'Paraclinicos '!U2277=""),"",OR('Paraclinicos '!T2277&lt;=90,'Paraclinicos '!U2277&lt;=60),1,OR('Paraclinicos '!T2277&gt;90,'Paraclinicos '!U2277&gt;60),0)</f>
        <v/>
      </c>
      <c r="N2342" s="45" t="str">
        <f t="shared" si="110"/>
        <v/>
      </c>
      <c r="O2342" t="str" cm="1">
        <f t="array" ref="O2342">_xlfn.IFS(OR('Paraclinicos '!M2277="",'Paraclinicos '!N2277="",'Paraclinicos '!N2277=0),"",'Paraclinicos '!M2277/'Paraclinicos '!N2277&lt;100,4,'Paraclinicos '!M2277/'Paraclinicos '!N2277&lt;200,3,'Paraclinicos '!M2277/'Paraclinicos '!N2277&lt;300,2,'Paraclinicos '!M2277/'Paraclinicos '!N2277&lt;400,1,'Paraclinicos '!M2277/'Paraclinicos '!N2277&gt;=400,0)</f>
        <v/>
      </c>
      <c r="P2342" t="str" cm="1">
        <f t="array" ref="P2342">_xlfn.IFS('Paraclinicos '!C2277="","",'Paraclinicos '!C2277&lt;20,4,'Paraclinicos '!C2277&lt;50,3,'Paraclinicos '!C2277&lt;100,2,'Paraclinicos '!C2277&lt;150,1,'Paraclinicos '!C2277&gt;150,0)</f>
        <v/>
      </c>
      <c r="Q2342" t="str" cm="1">
        <f t="array" ref="Q2342">_xlfn.IFS('Paraclinicos '!O2277="","",'Paraclinicos '!O2277&lt;1.2,0,'Paraclinicos '!O2277&lt;2,1,'Paraclinicos '!O2277&lt;3.5,2,'Paraclinicos '!O2277&lt;5,3,'Paraclinicos '!O2277&gt;5,4)</f>
        <v/>
      </c>
      <c r="R2342" t="str" cm="1">
        <f t="array" ref="R2342">_xlfn.IFS('Paraclinicos '!J2277="","",'Paraclinicos '!J2277&lt;1.2,0,'Paraclinicos '!J2277&lt;2,1,'Paraclinicos '!J2277&lt;6,2,'Paraclinicos '!J2277&lt;12,3,'Paraclinicos '!J2277&gt;=12,4)</f>
        <v/>
      </c>
      <c r="S2342" t="str" cm="1">
        <f t="array" ref="S2342">_xlfn.IFS('Paraclinicos '!Y2277="","",'Paraclinicos '!Y2277&lt;70,1,'Paraclinicos '!Y2277&gt;=70,0)</f>
        <v/>
      </c>
      <c r="T2342" t="str" cm="1">
        <f t="array" ref="T2342">_xlfn.IFS('Paraclinicos '!W2277="","",'Paraclinicos '!W2277&lt;6,4,'Paraclinicos '!W2277&lt;10,3,'Paraclinicos '!W2277&lt;13,2,'Paraclinicos '!W2277&lt;15,1,'Paraclinicos '!W2277=15,0)</f>
        <v/>
      </c>
      <c r="U2342" s="54" t="str">
        <f t="shared" si="108"/>
        <v/>
      </c>
      <c r="V2342" t="str" cm="1">
        <f t="array" ref="V2342">_xlfn.IFS('Paraclinicos '!S2277="","",OR('Paraclinicos '!S2277&lt;=8,'Paraclinicos '!S2277&gt;=25),3,'Paraclinicos '!S2277&lt;12,1,'Paraclinicos '!S2277&lt;21,0,'Paraclinicos '!S2277&lt;25,2)</f>
        <v/>
      </c>
      <c r="W2342" t="str">
        <f>IFERROR(IF(INDEX('BD Demog para scores enalazar'!Y$2:'BD Demog para scores enalazar'!Y$3000,MATCH(Formulas!A2342,'BD Demog para scores enalazar'!A$2:'BD Demog para scores enalazar'!A$3000,0))=1,"SI","NO"),"")</f>
        <v/>
      </c>
      <c r="X2342" s="9" t="str">
        <f>IFERROR(IF(INDEX('BD Demog para scores enalazar'!AJ$2:'BD Demog para scores enalazar'!AJ$3000,MATCH(Formulas!A2342,'BD Demog para scores enalazar'!A$2:'BD Demog para scores enalazar'!A$3000,0))=1,"SI","NO"),"")</f>
        <v/>
      </c>
      <c r="Y2342" t="str" cm="1">
        <f t="array" ref="Y2342">IF(AND(W2342="NO",X2342="NO"),_xlfn.IFS('Paraclinicos '!K2277&lt;=91,3,'Paraclinicos '!K2277&lt;94,2,'Paraclinicos '!K2277&lt;96,1,'Paraclinicos '!K2277&gt;=96,0),"")</f>
        <v/>
      </c>
      <c r="Z2342" t="str" cm="1">
        <f t="array" ref="Z2342">IF(OR(W2342="SI",X2342="SI"),_xlfn.IFS(OR(AND('Paraclinicos '!K2278&lt;=83),AND('Paraclinicos '!K2278&gt;=97,AA2342=2)),3,OR(AND('Paraclinicos '!K2278&lt;=86),AND('Paraclinicos '!K2278&gt;=94,AA2342=2)),2,OR(AND('Paraclinicos '!K2278&lt;=88),AND('Paraclinicos '!K2278&gt;=92,AA2342=2)),1,OR(AND('Paraclinicos '!K2278&gt;=88,'Paraclinicos '!K2278&lt;=92),AND('Paraclinicos '!K2278&gt;=93,AA2342=0)),0),"")</f>
        <v/>
      </c>
      <c r="AA2342" t="str" cm="1">
        <f t="array" ref="AA2342">_xlfn.IFS('Paraclinicos '!E2277="","",'Paraclinicos '!E2277="Oxigeno",2,'Paraclinicos '!E2277="Aire",0)</f>
        <v/>
      </c>
    </row>
    <row r="2343" spans="1:27" x14ac:dyDescent="0.25">
      <c r="A2343">
        <f>'Paraclinicos '!A2278</f>
        <v>0</v>
      </c>
      <c r="B2343" s="3">
        <f>'Paraclinicos '!R2278</f>
        <v>0</v>
      </c>
      <c r="C2343" t="str" cm="1">
        <f t="array" ref="C2343">_xlfn.IFS('Paraclinicos '!Q2278="","",'Paraclinicos '!Q2278&gt;60,3,'Paraclinicos '!Q2278&lt;=60,1)</f>
        <v/>
      </c>
      <c r="D2343" t="str">
        <f>IFERROR(IF(INDEX('BD Demog para scores enalazar'!BC$2:BC$3000,MATCH(Formulas!A2343,'BD Demog para scores enalazar'!A$2:A$3000,0))=0,"SI","NO"),"")</f>
        <v/>
      </c>
      <c r="E2343" t="str" cm="1">
        <f t="array" ref="E2343">_xlfn.IFS(D2343="","",D2343="SI",4,D2343="NO",1)</f>
        <v/>
      </c>
      <c r="F2343" t="str" cm="1">
        <f t="array" ref="F2343">_xlfn.IFS('Paraclinicos '!B2278="","",'Paraclinicos '!B2278&gt;1,1,'Paraclinicos '!B2278&lt;=1,3)</f>
        <v/>
      </c>
      <c r="G2343" t="str" cm="1">
        <f t="array" ref="G2343">_xlfn.IFS('Paraclinicos '!D2278="","",AND('Paraclinicos '!D2278&gt;=250,'Paraclinicos '!D2278&lt;=500),2,'Paraclinicos '!D2278&gt;500,3,'Paraclinicos '!D2278&lt;250,1)</f>
        <v/>
      </c>
      <c r="H2343" s="50" t="str">
        <f t="shared" si="109"/>
        <v/>
      </c>
      <c r="I2343" t="str" cm="1">
        <f t="array" ref="I2343">_xlfn.IFS('Paraclinicos '!Q2278="","",'Paraclinicos '!Q2278&gt;=65,1,'Paraclinicos '!Q2278&lt;65,0)</f>
        <v/>
      </c>
      <c r="J2343" t="str" cm="1">
        <f t="array" ref="J2343">_xlfn.IFS('Paraclinicos '!I2278="","",'Paraclinicos '!I2278&gt;7,1,'Paraclinicos '!I2278&lt;=7,0)</f>
        <v/>
      </c>
      <c r="K2343" t="str" cm="1">
        <f t="array" ref="K2343">_xlfn.IFS('Paraclinicos '!W2278="","",'Paraclinicos '!W2278&lt;=8,1,'Paraclinicos '!W2278&gt;8,0)</f>
        <v/>
      </c>
      <c r="L2343" t="str" cm="1">
        <f t="array" ref="L2343">_xlfn.IFS('Paraclinicos '!S2278="","",'Paraclinicos '!S2278&gt;=30,1,'Paraclinicos '!S2278&lt;30,0)</f>
        <v/>
      </c>
      <c r="M2343" t="str" cm="1">
        <f t="array" ref="M2343">_xlfn.IFS(OR('Paraclinicos '!T2278="",'Paraclinicos '!U2278=""),"",OR('Paraclinicos '!T2278&lt;=90,'Paraclinicos '!U2278&lt;=60),1,OR('Paraclinicos '!T2278&gt;90,'Paraclinicos '!U2278&gt;60),0)</f>
        <v/>
      </c>
      <c r="N2343" s="45" t="str">
        <f t="shared" si="110"/>
        <v/>
      </c>
      <c r="O2343" t="str" cm="1">
        <f t="array" ref="O2343">_xlfn.IFS(OR('Paraclinicos '!M2278="",'Paraclinicos '!N2278="",'Paraclinicos '!N2278=0),"",'Paraclinicos '!M2278/'Paraclinicos '!N2278&lt;100,4,'Paraclinicos '!M2278/'Paraclinicos '!N2278&lt;200,3,'Paraclinicos '!M2278/'Paraclinicos '!N2278&lt;300,2,'Paraclinicos '!M2278/'Paraclinicos '!N2278&lt;400,1,'Paraclinicos '!M2278/'Paraclinicos '!N2278&gt;=400,0)</f>
        <v/>
      </c>
      <c r="P2343" t="str" cm="1">
        <f t="array" ref="P2343">_xlfn.IFS('Paraclinicos '!C2278="","",'Paraclinicos '!C2278&lt;20,4,'Paraclinicos '!C2278&lt;50,3,'Paraclinicos '!C2278&lt;100,2,'Paraclinicos '!C2278&lt;150,1,'Paraclinicos '!C2278&gt;150,0)</f>
        <v/>
      </c>
      <c r="Q2343" t="str" cm="1">
        <f t="array" ref="Q2343">_xlfn.IFS('Paraclinicos '!O2278="","",'Paraclinicos '!O2278&lt;1.2,0,'Paraclinicos '!O2278&lt;2,1,'Paraclinicos '!O2278&lt;3.5,2,'Paraclinicos '!O2278&lt;5,3,'Paraclinicos '!O2278&gt;5,4)</f>
        <v/>
      </c>
      <c r="R2343" t="str" cm="1">
        <f t="array" ref="R2343">_xlfn.IFS('Paraclinicos '!J2278="","",'Paraclinicos '!J2278&lt;1.2,0,'Paraclinicos '!J2278&lt;2,1,'Paraclinicos '!J2278&lt;6,2,'Paraclinicos '!J2278&lt;12,3,'Paraclinicos '!J2278&gt;=12,4)</f>
        <v/>
      </c>
      <c r="S2343" t="str" cm="1">
        <f t="array" ref="S2343">_xlfn.IFS('Paraclinicos '!Y2278="","",'Paraclinicos '!Y2278&lt;70,1,'Paraclinicos '!Y2278&gt;=70,0)</f>
        <v/>
      </c>
      <c r="T2343" t="str" cm="1">
        <f t="array" ref="T2343">_xlfn.IFS('Paraclinicos '!W2278="","",'Paraclinicos '!W2278&lt;6,4,'Paraclinicos '!W2278&lt;10,3,'Paraclinicos '!W2278&lt;13,2,'Paraclinicos '!W2278&lt;15,1,'Paraclinicos '!W2278=15,0)</f>
        <v/>
      </c>
      <c r="U2343" s="54" t="str">
        <f t="shared" si="108"/>
        <v/>
      </c>
      <c r="V2343" t="str" cm="1">
        <f t="array" ref="V2343">_xlfn.IFS('Paraclinicos '!S2278="","",OR('Paraclinicos '!S2278&lt;=8,'Paraclinicos '!S2278&gt;=25),3,'Paraclinicos '!S2278&lt;12,1,'Paraclinicos '!S2278&lt;21,0,'Paraclinicos '!S2278&lt;25,2)</f>
        <v/>
      </c>
      <c r="W2343" t="str">
        <f>IFERROR(IF(INDEX('BD Demog para scores enalazar'!Y$2:'BD Demog para scores enalazar'!Y$3000,MATCH(Formulas!A2343,'BD Demog para scores enalazar'!A$2:'BD Demog para scores enalazar'!A$3000,0))=1,"SI","NO"),"")</f>
        <v/>
      </c>
      <c r="X2343" s="9" t="str">
        <f>IFERROR(IF(INDEX('BD Demog para scores enalazar'!AJ$2:'BD Demog para scores enalazar'!AJ$3000,MATCH(Formulas!A2343,'BD Demog para scores enalazar'!A$2:'BD Demog para scores enalazar'!A$3000,0))=1,"SI","NO"),"")</f>
        <v/>
      </c>
      <c r="Y2343" t="str" cm="1">
        <f t="array" ref="Y2343">IF(AND(W2343="NO",X2343="NO"),_xlfn.IFS('Paraclinicos '!K2278&lt;=91,3,'Paraclinicos '!K2278&lt;94,2,'Paraclinicos '!K2278&lt;96,1,'Paraclinicos '!K2278&gt;=96,0),"")</f>
        <v/>
      </c>
      <c r="Z2343" t="str" cm="1">
        <f t="array" ref="Z2343">IF(OR(W2343="SI",X2343="SI"),_xlfn.IFS(OR(AND('Paraclinicos '!K2279&lt;=83),AND('Paraclinicos '!K2279&gt;=97,AA2343=2)),3,OR(AND('Paraclinicos '!K2279&lt;=86),AND('Paraclinicos '!K2279&gt;=94,AA2343=2)),2,OR(AND('Paraclinicos '!K2279&lt;=88),AND('Paraclinicos '!K2279&gt;=92,AA2343=2)),1,OR(AND('Paraclinicos '!K2279&gt;=88,'Paraclinicos '!K2279&lt;=92),AND('Paraclinicos '!K2279&gt;=93,AA2343=0)),0),"")</f>
        <v/>
      </c>
      <c r="AA2343" t="str" cm="1">
        <f t="array" ref="AA2343">_xlfn.IFS('Paraclinicos '!E2278="","",'Paraclinicos '!E2278="Oxigeno",2,'Paraclinicos '!E2278="Aire",0)</f>
        <v/>
      </c>
    </row>
    <row r="2344" spans="1:27" x14ac:dyDescent="0.25">
      <c r="A2344">
        <f>'Paraclinicos '!A2279</f>
        <v>0</v>
      </c>
      <c r="B2344" s="3">
        <f>'Paraclinicos '!R2279</f>
        <v>0</v>
      </c>
      <c r="C2344" t="str" cm="1">
        <f t="array" ref="C2344">_xlfn.IFS('Paraclinicos '!Q2279="","",'Paraclinicos '!Q2279&gt;60,3,'Paraclinicos '!Q2279&lt;=60,1)</f>
        <v/>
      </c>
      <c r="D2344" t="str">
        <f>IFERROR(IF(INDEX('BD Demog para scores enalazar'!BC$2:BC$3000,MATCH(Formulas!A2344,'BD Demog para scores enalazar'!A$2:A$3000,0))=0,"SI","NO"),"")</f>
        <v/>
      </c>
      <c r="E2344" t="str" cm="1">
        <f t="array" ref="E2344">_xlfn.IFS(D2344="","",D2344="SI",4,D2344="NO",1)</f>
        <v/>
      </c>
      <c r="F2344" t="str" cm="1">
        <f t="array" ref="F2344">_xlfn.IFS('Paraclinicos '!B2279="","",'Paraclinicos '!B2279&gt;1,1,'Paraclinicos '!B2279&lt;=1,3)</f>
        <v/>
      </c>
      <c r="G2344" t="str" cm="1">
        <f t="array" ref="G2344">_xlfn.IFS('Paraclinicos '!D2279="","",AND('Paraclinicos '!D2279&gt;=250,'Paraclinicos '!D2279&lt;=500),2,'Paraclinicos '!D2279&gt;500,3,'Paraclinicos '!D2279&lt;250,1)</f>
        <v/>
      </c>
      <c r="H2344" s="50" t="str">
        <f t="shared" si="109"/>
        <v/>
      </c>
      <c r="I2344" t="str" cm="1">
        <f t="array" ref="I2344">_xlfn.IFS('Paraclinicos '!Q2279="","",'Paraclinicos '!Q2279&gt;=65,1,'Paraclinicos '!Q2279&lt;65,0)</f>
        <v/>
      </c>
      <c r="J2344" t="str" cm="1">
        <f t="array" ref="J2344">_xlfn.IFS('Paraclinicos '!I2279="","",'Paraclinicos '!I2279&gt;7,1,'Paraclinicos '!I2279&lt;=7,0)</f>
        <v/>
      </c>
      <c r="K2344" t="str" cm="1">
        <f t="array" ref="K2344">_xlfn.IFS('Paraclinicos '!W2279="","",'Paraclinicos '!W2279&lt;=8,1,'Paraclinicos '!W2279&gt;8,0)</f>
        <v/>
      </c>
      <c r="L2344" t="str" cm="1">
        <f t="array" ref="L2344">_xlfn.IFS('Paraclinicos '!S2279="","",'Paraclinicos '!S2279&gt;=30,1,'Paraclinicos '!S2279&lt;30,0)</f>
        <v/>
      </c>
      <c r="M2344" t="str" cm="1">
        <f t="array" ref="M2344">_xlfn.IFS(OR('Paraclinicos '!T2279="",'Paraclinicos '!U2279=""),"",OR('Paraclinicos '!T2279&lt;=90,'Paraclinicos '!U2279&lt;=60),1,OR('Paraclinicos '!T2279&gt;90,'Paraclinicos '!U2279&gt;60),0)</f>
        <v/>
      </c>
      <c r="N2344" s="45" t="str">
        <f t="shared" si="110"/>
        <v/>
      </c>
      <c r="O2344" t="str" cm="1">
        <f t="array" ref="O2344">_xlfn.IFS(OR('Paraclinicos '!M2279="",'Paraclinicos '!N2279="",'Paraclinicos '!N2279=0),"",'Paraclinicos '!M2279/'Paraclinicos '!N2279&lt;100,4,'Paraclinicos '!M2279/'Paraclinicos '!N2279&lt;200,3,'Paraclinicos '!M2279/'Paraclinicos '!N2279&lt;300,2,'Paraclinicos '!M2279/'Paraclinicos '!N2279&lt;400,1,'Paraclinicos '!M2279/'Paraclinicos '!N2279&gt;=400,0)</f>
        <v/>
      </c>
      <c r="P2344" t="str" cm="1">
        <f t="array" ref="P2344">_xlfn.IFS('Paraclinicos '!C2279="","",'Paraclinicos '!C2279&lt;20,4,'Paraclinicos '!C2279&lt;50,3,'Paraclinicos '!C2279&lt;100,2,'Paraclinicos '!C2279&lt;150,1,'Paraclinicos '!C2279&gt;150,0)</f>
        <v/>
      </c>
      <c r="Q2344" t="str" cm="1">
        <f t="array" ref="Q2344">_xlfn.IFS('Paraclinicos '!O2279="","",'Paraclinicos '!O2279&lt;1.2,0,'Paraclinicos '!O2279&lt;2,1,'Paraclinicos '!O2279&lt;3.5,2,'Paraclinicos '!O2279&lt;5,3,'Paraclinicos '!O2279&gt;5,4)</f>
        <v/>
      </c>
      <c r="R2344" t="str" cm="1">
        <f t="array" ref="R2344">_xlfn.IFS('Paraclinicos '!J2279="","",'Paraclinicos '!J2279&lt;1.2,0,'Paraclinicos '!J2279&lt;2,1,'Paraclinicos '!J2279&lt;6,2,'Paraclinicos '!J2279&lt;12,3,'Paraclinicos '!J2279&gt;=12,4)</f>
        <v/>
      </c>
      <c r="S2344" t="str" cm="1">
        <f t="array" ref="S2344">_xlfn.IFS('Paraclinicos '!Y2279="","",'Paraclinicos '!Y2279&lt;70,1,'Paraclinicos '!Y2279&gt;=70,0)</f>
        <v/>
      </c>
      <c r="T2344" t="str" cm="1">
        <f t="array" ref="T2344">_xlfn.IFS('Paraclinicos '!W2279="","",'Paraclinicos '!W2279&lt;6,4,'Paraclinicos '!W2279&lt;10,3,'Paraclinicos '!W2279&lt;13,2,'Paraclinicos '!W2279&lt;15,1,'Paraclinicos '!W2279=15,0)</f>
        <v/>
      </c>
      <c r="U2344" s="54" t="str">
        <f t="shared" si="108"/>
        <v/>
      </c>
      <c r="V2344" t="str" cm="1">
        <f t="array" ref="V2344">_xlfn.IFS('Paraclinicos '!S2279="","",OR('Paraclinicos '!S2279&lt;=8,'Paraclinicos '!S2279&gt;=25),3,'Paraclinicos '!S2279&lt;12,1,'Paraclinicos '!S2279&lt;21,0,'Paraclinicos '!S2279&lt;25,2)</f>
        <v/>
      </c>
      <c r="W2344" t="str">
        <f>IFERROR(IF(INDEX('BD Demog para scores enalazar'!Y$2:'BD Demog para scores enalazar'!Y$3000,MATCH(Formulas!A2344,'BD Demog para scores enalazar'!A$2:'BD Demog para scores enalazar'!A$3000,0))=1,"SI","NO"),"")</f>
        <v/>
      </c>
      <c r="X2344" s="9" t="str">
        <f>IFERROR(IF(INDEX('BD Demog para scores enalazar'!AJ$2:'BD Demog para scores enalazar'!AJ$3000,MATCH(Formulas!A2344,'BD Demog para scores enalazar'!A$2:'BD Demog para scores enalazar'!A$3000,0))=1,"SI","NO"),"")</f>
        <v/>
      </c>
      <c r="Y2344" t="str" cm="1">
        <f t="array" ref="Y2344">IF(AND(W2344="NO",X2344="NO"),_xlfn.IFS('Paraclinicos '!K2279&lt;=91,3,'Paraclinicos '!K2279&lt;94,2,'Paraclinicos '!K2279&lt;96,1,'Paraclinicos '!K2279&gt;=96,0),"")</f>
        <v/>
      </c>
      <c r="Z2344" t="str" cm="1">
        <f t="array" ref="Z2344">IF(OR(W2344="SI",X2344="SI"),_xlfn.IFS(OR(AND('Paraclinicos '!K2280&lt;=83),AND('Paraclinicos '!K2280&gt;=97,AA2344=2)),3,OR(AND('Paraclinicos '!K2280&lt;=86),AND('Paraclinicos '!K2280&gt;=94,AA2344=2)),2,OR(AND('Paraclinicos '!K2280&lt;=88),AND('Paraclinicos '!K2280&gt;=92,AA2344=2)),1,OR(AND('Paraclinicos '!K2280&gt;=88,'Paraclinicos '!K2280&lt;=92),AND('Paraclinicos '!K2280&gt;=93,AA2344=0)),0),"")</f>
        <v/>
      </c>
      <c r="AA2344" t="str" cm="1">
        <f t="array" ref="AA2344">_xlfn.IFS('Paraclinicos '!E2279="","",'Paraclinicos '!E2279="Oxigeno",2,'Paraclinicos '!E2279="Aire",0)</f>
        <v/>
      </c>
    </row>
    <row r="2345" spans="1:27" x14ac:dyDescent="0.25">
      <c r="A2345">
        <f>'Paraclinicos '!A2280</f>
        <v>0</v>
      </c>
      <c r="B2345" s="3">
        <f>'Paraclinicos '!R2280</f>
        <v>0</v>
      </c>
      <c r="C2345" t="str" cm="1">
        <f t="array" ref="C2345">_xlfn.IFS('Paraclinicos '!Q2280="","",'Paraclinicos '!Q2280&gt;60,3,'Paraclinicos '!Q2280&lt;=60,1)</f>
        <v/>
      </c>
      <c r="D2345" t="str">
        <f>IFERROR(IF(INDEX('BD Demog para scores enalazar'!BC$2:BC$3000,MATCH(Formulas!A2345,'BD Demog para scores enalazar'!A$2:A$3000,0))=0,"SI","NO"),"")</f>
        <v/>
      </c>
      <c r="E2345" t="str" cm="1">
        <f t="array" ref="E2345">_xlfn.IFS(D2345="","",D2345="SI",4,D2345="NO",1)</f>
        <v/>
      </c>
      <c r="F2345" t="str" cm="1">
        <f t="array" ref="F2345">_xlfn.IFS('Paraclinicos '!B2280="","",'Paraclinicos '!B2280&gt;1,1,'Paraclinicos '!B2280&lt;=1,3)</f>
        <v/>
      </c>
      <c r="G2345" t="str" cm="1">
        <f t="array" ref="G2345">_xlfn.IFS('Paraclinicos '!D2280="","",AND('Paraclinicos '!D2280&gt;=250,'Paraclinicos '!D2280&lt;=500),2,'Paraclinicos '!D2280&gt;500,3,'Paraclinicos '!D2280&lt;250,1)</f>
        <v/>
      </c>
      <c r="H2345" s="50" t="str">
        <f t="shared" si="109"/>
        <v/>
      </c>
      <c r="I2345" t="str" cm="1">
        <f t="array" ref="I2345">_xlfn.IFS('Paraclinicos '!Q2280="","",'Paraclinicos '!Q2280&gt;=65,1,'Paraclinicos '!Q2280&lt;65,0)</f>
        <v/>
      </c>
      <c r="J2345" t="str" cm="1">
        <f t="array" ref="J2345">_xlfn.IFS('Paraclinicos '!I2280="","",'Paraclinicos '!I2280&gt;7,1,'Paraclinicos '!I2280&lt;=7,0)</f>
        <v/>
      </c>
      <c r="K2345" t="str" cm="1">
        <f t="array" ref="K2345">_xlfn.IFS('Paraclinicos '!W2280="","",'Paraclinicos '!W2280&lt;=8,1,'Paraclinicos '!W2280&gt;8,0)</f>
        <v/>
      </c>
      <c r="L2345" t="str" cm="1">
        <f t="array" ref="L2345">_xlfn.IFS('Paraclinicos '!S2280="","",'Paraclinicos '!S2280&gt;=30,1,'Paraclinicos '!S2280&lt;30,0)</f>
        <v/>
      </c>
      <c r="M2345" t="str" cm="1">
        <f t="array" ref="M2345">_xlfn.IFS(OR('Paraclinicos '!T2280="",'Paraclinicos '!U2280=""),"",OR('Paraclinicos '!T2280&lt;=90,'Paraclinicos '!U2280&lt;=60),1,OR('Paraclinicos '!T2280&gt;90,'Paraclinicos '!U2280&gt;60),0)</f>
        <v/>
      </c>
      <c r="N2345" s="45" t="str">
        <f t="shared" si="110"/>
        <v/>
      </c>
      <c r="O2345" t="str" cm="1">
        <f t="array" ref="O2345">_xlfn.IFS(OR('Paraclinicos '!M2280="",'Paraclinicos '!N2280="",'Paraclinicos '!N2280=0),"",'Paraclinicos '!M2280/'Paraclinicos '!N2280&lt;100,4,'Paraclinicos '!M2280/'Paraclinicos '!N2280&lt;200,3,'Paraclinicos '!M2280/'Paraclinicos '!N2280&lt;300,2,'Paraclinicos '!M2280/'Paraclinicos '!N2280&lt;400,1,'Paraclinicos '!M2280/'Paraclinicos '!N2280&gt;=400,0)</f>
        <v/>
      </c>
      <c r="P2345" t="str" cm="1">
        <f t="array" ref="P2345">_xlfn.IFS('Paraclinicos '!C2280="","",'Paraclinicos '!C2280&lt;20,4,'Paraclinicos '!C2280&lt;50,3,'Paraclinicos '!C2280&lt;100,2,'Paraclinicos '!C2280&lt;150,1,'Paraclinicos '!C2280&gt;150,0)</f>
        <v/>
      </c>
      <c r="Q2345" t="str" cm="1">
        <f t="array" ref="Q2345">_xlfn.IFS('Paraclinicos '!O2280="","",'Paraclinicos '!O2280&lt;1.2,0,'Paraclinicos '!O2280&lt;2,1,'Paraclinicos '!O2280&lt;3.5,2,'Paraclinicos '!O2280&lt;5,3,'Paraclinicos '!O2280&gt;5,4)</f>
        <v/>
      </c>
      <c r="R2345" t="str" cm="1">
        <f t="array" ref="R2345">_xlfn.IFS('Paraclinicos '!J2280="","",'Paraclinicos '!J2280&lt;1.2,0,'Paraclinicos '!J2280&lt;2,1,'Paraclinicos '!J2280&lt;6,2,'Paraclinicos '!J2280&lt;12,3,'Paraclinicos '!J2280&gt;=12,4)</f>
        <v/>
      </c>
      <c r="S2345" t="str" cm="1">
        <f t="array" ref="S2345">_xlfn.IFS('Paraclinicos '!Y2280="","",'Paraclinicos '!Y2280&lt;70,1,'Paraclinicos '!Y2280&gt;=70,0)</f>
        <v/>
      </c>
      <c r="T2345" t="str" cm="1">
        <f t="array" ref="T2345">_xlfn.IFS('Paraclinicos '!W2280="","",'Paraclinicos '!W2280&lt;6,4,'Paraclinicos '!W2280&lt;10,3,'Paraclinicos '!W2280&lt;13,2,'Paraclinicos '!W2280&lt;15,1,'Paraclinicos '!W2280=15,0)</f>
        <v/>
      </c>
      <c r="U2345" s="54" t="str">
        <f t="shared" si="108"/>
        <v/>
      </c>
      <c r="V2345" t="str" cm="1">
        <f t="array" ref="V2345">_xlfn.IFS('Paraclinicos '!S2280="","",OR('Paraclinicos '!S2280&lt;=8,'Paraclinicos '!S2280&gt;=25),3,'Paraclinicos '!S2280&lt;12,1,'Paraclinicos '!S2280&lt;21,0,'Paraclinicos '!S2280&lt;25,2)</f>
        <v/>
      </c>
      <c r="W2345" t="str">
        <f>IFERROR(IF(INDEX('BD Demog para scores enalazar'!Y$2:'BD Demog para scores enalazar'!Y$3000,MATCH(Formulas!A2345,'BD Demog para scores enalazar'!A$2:'BD Demog para scores enalazar'!A$3000,0))=1,"SI","NO"),"")</f>
        <v/>
      </c>
      <c r="X2345" s="9" t="str">
        <f>IFERROR(IF(INDEX('BD Demog para scores enalazar'!AJ$2:'BD Demog para scores enalazar'!AJ$3000,MATCH(Formulas!A2345,'BD Demog para scores enalazar'!A$2:'BD Demog para scores enalazar'!A$3000,0))=1,"SI","NO"),"")</f>
        <v/>
      </c>
      <c r="Y2345" t="str" cm="1">
        <f t="array" ref="Y2345">IF(AND(W2345="NO",X2345="NO"),_xlfn.IFS('Paraclinicos '!K2280&lt;=91,3,'Paraclinicos '!K2280&lt;94,2,'Paraclinicos '!K2280&lt;96,1,'Paraclinicos '!K2280&gt;=96,0),"")</f>
        <v/>
      </c>
      <c r="Z2345" t="str" cm="1">
        <f t="array" ref="Z2345">IF(OR(W2345="SI",X2345="SI"),_xlfn.IFS(OR(AND('Paraclinicos '!K2281&lt;=83),AND('Paraclinicos '!K2281&gt;=97,AA2345=2)),3,OR(AND('Paraclinicos '!K2281&lt;=86),AND('Paraclinicos '!K2281&gt;=94,AA2345=2)),2,OR(AND('Paraclinicos '!K2281&lt;=88),AND('Paraclinicos '!K2281&gt;=92,AA2345=2)),1,OR(AND('Paraclinicos '!K2281&gt;=88,'Paraclinicos '!K2281&lt;=92),AND('Paraclinicos '!K2281&gt;=93,AA2345=0)),0),"")</f>
        <v/>
      </c>
      <c r="AA2345" t="str" cm="1">
        <f t="array" ref="AA2345">_xlfn.IFS('Paraclinicos '!E2280="","",'Paraclinicos '!E2280="Oxigeno",2,'Paraclinicos '!E2280="Aire",0)</f>
        <v/>
      </c>
    </row>
    <row r="2346" spans="1:27" x14ac:dyDescent="0.25">
      <c r="A2346">
        <f>'Paraclinicos '!A2281</f>
        <v>0</v>
      </c>
      <c r="B2346" s="3">
        <f>'Paraclinicos '!R2281</f>
        <v>0</v>
      </c>
      <c r="C2346" t="str" cm="1">
        <f t="array" ref="C2346">_xlfn.IFS('Paraclinicos '!Q2281="","",'Paraclinicos '!Q2281&gt;60,3,'Paraclinicos '!Q2281&lt;=60,1)</f>
        <v/>
      </c>
      <c r="D2346" t="str">
        <f>IFERROR(IF(INDEX('BD Demog para scores enalazar'!BC$2:BC$3000,MATCH(Formulas!A2346,'BD Demog para scores enalazar'!A$2:A$3000,0))=0,"SI","NO"),"")</f>
        <v/>
      </c>
      <c r="E2346" t="str" cm="1">
        <f t="array" ref="E2346">_xlfn.IFS(D2346="","",D2346="SI",4,D2346="NO",1)</f>
        <v/>
      </c>
      <c r="F2346" t="str" cm="1">
        <f t="array" ref="F2346">_xlfn.IFS('Paraclinicos '!B2281="","",'Paraclinicos '!B2281&gt;1,1,'Paraclinicos '!B2281&lt;=1,3)</f>
        <v/>
      </c>
      <c r="G2346" t="str" cm="1">
        <f t="array" ref="G2346">_xlfn.IFS('Paraclinicos '!D2281="","",AND('Paraclinicos '!D2281&gt;=250,'Paraclinicos '!D2281&lt;=500),2,'Paraclinicos '!D2281&gt;500,3,'Paraclinicos '!D2281&lt;250,1)</f>
        <v/>
      </c>
      <c r="H2346" s="50" t="str">
        <f t="shared" si="109"/>
        <v/>
      </c>
      <c r="I2346" t="str" cm="1">
        <f t="array" ref="I2346">_xlfn.IFS('Paraclinicos '!Q2281="","",'Paraclinicos '!Q2281&gt;=65,1,'Paraclinicos '!Q2281&lt;65,0)</f>
        <v/>
      </c>
      <c r="J2346" t="str" cm="1">
        <f t="array" ref="J2346">_xlfn.IFS('Paraclinicos '!I2281="","",'Paraclinicos '!I2281&gt;7,1,'Paraclinicos '!I2281&lt;=7,0)</f>
        <v/>
      </c>
      <c r="K2346" t="str" cm="1">
        <f t="array" ref="K2346">_xlfn.IFS('Paraclinicos '!W2281="","",'Paraclinicos '!W2281&lt;=8,1,'Paraclinicos '!W2281&gt;8,0)</f>
        <v/>
      </c>
      <c r="L2346" t="str" cm="1">
        <f t="array" ref="L2346">_xlfn.IFS('Paraclinicos '!S2281="","",'Paraclinicos '!S2281&gt;=30,1,'Paraclinicos '!S2281&lt;30,0)</f>
        <v/>
      </c>
      <c r="M2346" t="str" cm="1">
        <f t="array" ref="M2346">_xlfn.IFS(OR('Paraclinicos '!T2281="",'Paraclinicos '!U2281=""),"",OR('Paraclinicos '!T2281&lt;=90,'Paraclinicos '!U2281&lt;=60),1,OR('Paraclinicos '!T2281&gt;90,'Paraclinicos '!U2281&gt;60),0)</f>
        <v/>
      </c>
      <c r="N2346" s="45" t="str">
        <f t="shared" si="110"/>
        <v/>
      </c>
      <c r="O2346" t="str" cm="1">
        <f t="array" ref="O2346">_xlfn.IFS(OR('Paraclinicos '!M2281="",'Paraclinicos '!N2281="",'Paraclinicos '!N2281=0),"",'Paraclinicos '!M2281/'Paraclinicos '!N2281&lt;100,4,'Paraclinicos '!M2281/'Paraclinicos '!N2281&lt;200,3,'Paraclinicos '!M2281/'Paraclinicos '!N2281&lt;300,2,'Paraclinicos '!M2281/'Paraclinicos '!N2281&lt;400,1,'Paraclinicos '!M2281/'Paraclinicos '!N2281&gt;=400,0)</f>
        <v/>
      </c>
      <c r="P2346" t="str" cm="1">
        <f t="array" ref="P2346">_xlfn.IFS('Paraclinicos '!C2281="","",'Paraclinicos '!C2281&lt;20,4,'Paraclinicos '!C2281&lt;50,3,'Paraclinicos '!C2281&lt;100,2,'Paraclinicos '!C2281&lt;150,1,'Paraclinicos '!C2281&gt;150,0)</f>
        <v/>
      </c>
      <c r="Q2346" t="str" cm="1">
        <f t="array" ref="Q2346">_xlfn.IFS('Paraclinicos '!O2281="","",'Paraclinicos '!O2281&lt;1.2,0,'Paraclinicos '!O2281&lt;2,1,'Paraclinicos '!O2281&lt;3.5,2,'Paraclinicos '!O2281&lt;5,3,'Paraclinicos '!O2281&gt;5,4)</f>
        <v/>
      </c>
      <c r="R2346" t="str" cm="1">
        <f t="array" ref="R2346">_xlfn.IFS('Paraclinicos '!J2281="","",'Paraclinicos '!J2281&lt;1.2,0,'Paraclinicos '!J2281&lt;2,1,'Paraclinicos '!J2281&lt;6,2,'Paraclinicos '!J2281&lt;12,3,'Paraclinicos '!J2281&gt;=12,4)</f>
        <v/>
      </c>
      <c r="S2346" t="str" cm="1">
        <f t="array" ref="S2346">_xlfn.IFS('Paraclinicos '!Y2281="","",'Paraclinicos '!Y2281&lt;70,1,'Paraclinicos '!Y2281&gt;=70,0)</f>
        <v/>
      </c>
      <c r="T2346" t="str" cm="1">
        <f t="array" ref="T2346">_xlfn.IFS('Paraclinicos '!W2281="","",'Paraclinicos '!W2281&lt;6,4,'Paraclinicos '!W2281&lt;10,3,'Paraclinicos '!W2281&lt;13,2,'Paraclinicos '!W2281&lt;15,1,'Paraclinicos '!W2281=15,0)</f>
        <v/>
      </c>
      <c r="U2346" s="54" t="str">
        <f t="shared" si="108"/>
        <v/>
      </c>
      <c r="V2346" t="str" cm="1">
        <f t="array" ref="V2346">_xlfn.IFS('Paraclinicos '!S2281="","",OR('Paraclinicos '!S2281&lt;=8,'Paraclinicos '!S2281&gt;=25),3,'Paraclinicos '!S2281&lt;12,1,'Paraclinicos '!S2281&lt;21,0,'Paraclinicos '!S2281&lt;25,2)</f>
        <v/>
      </c>
      <c r="W2346" t="str">
        <f>IFERROR(IF(INDEX('BD Demog para scores enalazar'!Y$2:'BD Demog para scores enalazar'!Y$3000,MATCH(Formulas!A2346,'BD Demog para scores enalazar'!A$2:'BD Demog para scores enalazar'!A$3000,0))=1,"SI","NO"),"")</f>
        <v/>
      </c>
      <c r="X2346" s="9" t="str">
        <f>IFERROR(IF(INDEX('BD Demog para scores enalazar'!AJ$2:'BD Demog para scores enalazar'!AJ$3000,MATCH(Formulas!A2346,'BD Demog para scores enalazar'!A$2:'BD Demog para scores enalazar'!A$3000,0))=1,"SI","NO"),"")</f>
        <v/>
      </c>
      <c r="Y2346" t="str" cm="1">
        <f t="array" ref="Y2346">IF(AND(W2346="NO",X2346="NO"),_xlfn.IFS('Paraclinicos '!K2281&lt;=91,3,'Paraclinicos '!K2281&lt;94,2,'Paraclinicos '!K2281&lt;96,1,'Paraclinicos '!K2281&gt;=96,0),"")</f>
        <v/>
      </c>
      <c r="Z2346" t="str" cm="1">
        <f t="array" ref="Z2346">IF(OR(W2346="SI",X2346="SI"),_xlfn.IFS(OR(AND('Paraclinicos '!K2282&lt;=83),AND('Paraclinicos '!K2282&gt;=97,AA2346=2)),3,OR(AND('Paraclinicos '!K2282&lt;=86),AND('Paraclinicos '!K2282&gt;=94,AA2346=2)),2,OR(AND('Paraclinicos '!K2282&lt;=88),AND('Paraclinicos '!K2282&gt;=92,AA2346=2)),1,OR(AND('Paraclinicos '!K2282&gt;=88,'Paraclinicos '!K2282&lt;=92),AND('Paraclinicos '!K2282&gt;=93,AA2346=0)),0),"")</f>
        <v/>
      </c>
      <c r="AA2346" t="str" cm="1">
        <f t="array" ref="AA2346">_xlfn.IFS('Paraclinicos '!E2281="","",'Paraclinicos '!E2281="Oxigeno",2,'Paraclinicos '!E2281="Aire",0)</f>
        <v/>
      </c>
    </row>
    <row r="2347" spans="1:27" x14ac:dyDescent="0.25">
      <c r="A2347">
        <f>'Paraclinicos '!A2282</f>
        <v>0</v>
      </c>
      <c r="B2347" s="3">
        <f>'Paraclinicos '!R2282</f>
        <v>0</v>
      </c>
      <c r="C2347" t="str" cm="1">
        <f t="array" ref="C2347">_xlfn.IFS('Paraclinicos '!Q2282="","",'Paraclinicos '!Q2282&gt;60,3,'Paraclinicos '!Q2282&lt;=60,1)</f>
        <v/>
      </c>
      <c r="D2347" t="str">
        <f>IFERROR(IF(INDEX('BD Demog para scores enalazar'!BC$2:BC$3000,MATCH(Formulas!A2347,'BD Demog para scores enalazar'!A$2:A$3000,0))=0,"SI","NO"),"")</f>
        <v/>
      </c>
      <c r="E2347" t="str" cm="1">
        <f t="array" ref="E2347">_xlfn.IFS(D2347="","",D2347="SI",4,D2347="NO",1)</f>
        <v/>
      </c>
      <c r="F2347" t="str" cm="1">
        <f t="array" ref="F2347">_xlfn.IFS('Paraclinicos '!B2282="","",'Paraclinicos '!B2282&gt;1,1,'Paraclinicos '!B2282&lt;=1,3)</f>
        <v/>
      </c>
      <c r="G2347" t="str" cm="1">
        <f t="array" ref="G2347">_xlfn.IFS('Paraclinicos '!D2282="","",AND('Paraclinicos '!D2282&gt;=250,'Paraclinicos '!D2282&lt;=500),2,'Paraclinicos '!D2282&gt;500,3,'Paraclinicos '!D2282&lt;250,1)</f>
        <v/>
      </c>
      <c r="H2347" s="50" t="str">
        <f t="shared" si="109"/>
        <v/>
      </c>
      <c r="I2347" t="str" cm="1">
        <f t="array" ref="I2347">_xlfn.IFS('Paraclinicos '!Q2282="","",'Paraclinicos '!Q2282&gt;=65,1,'Paraclinicos '!Q2282&lt;65,0)</f>
        <v/>
      </c>
      <c r="J2347" t="str" cm="1">
        <f t="array" ref="J2347">_xlfn.IFS('Paraclinicos '!I2282="","",'Paraclinicos '!I2282&gt;7,1,'Paraclinicos '!I2282&lt;=7,0)</f>
        <v/>
      </c>
      <c r="K2347" t="str" cm="1">
        <f t="array" ref="K2347">_xlfn.IFS('Paraclinicos '!W2282="","",'Paraclinicos '!W2282&lt;=8,1,'Paraclinicos '!W2282&gt;8,0)</f>
        <v/>
      </c>
      <c r="L2347" t="str" cm="1">
        <f t="array" ref="L2347">_xlfn.IFS('Paraclinicos '!S2282="","",'Paraclinicos '!S2282&gt;=30,1,'Paraclinicos '!S2282&lt;30,0)</f>
        <v/>
      </c>
      <c r="M2347" t="str" cm="1">
        <f t="array" ref="M2347">_xlfn.IFS(OR('Paraclinicos '!T2282="",'Paraclinicos '!U2282=""),"",OR('Paraclinicos '!T2282&lt;=90,'Paraclinicos '!U2282&lt;=60),1,OR('Paraclinicos '!T2282&gt;90,'Paraclinicos '!U2282&gt;60),0)</f>
        <v/>
      </c>
      <c r="N2347" s="45" t="str">
        <f t="shared" si="110"/>
        <v/>
      </c>
      <c r="O2347" t="str" cm="1">
        <f t="array" ref="O2347">_xlfn.IFS(OR('Paraclinicos '!M2282="",'Paraclinicos '!N2282="",'Paraclinicos '!N2282=0),"",'Paraclinicos '!M2282/'Paraclinicos '!N2282&lt;100,4,'Paraclinicos '!M2282/'Paraclinicos '!N2282&lt;200,3,'Paraclinicos '!M2282/'Paraclinicos '!N2282&lt;300,2,'Paraclinicos '!M2282/'Paraclinicos '!N2282&lt;400,1,'Paraclinicos '!M2282/'Paraclinicos '!N2282&gt;=400,0)</f>
        <v/>
      </c>
      <c r="P2347" t="str" cm="1">
        <f t="array" ref="P2347">_xlfn.IFS('Paraclinicos '!C2282="","",'Paraclinicos '!C2282&lt;20,4,'Paraclinicos '!C2282&lt;50,3,'Paraclinicos '!C2282&lt;100,2,'Paraclinicos '!C2282&lt;150,1,'Paraclinicos '!C2282&gt;150,0)</f>
        <v/>
      </c>
      <c r="Q2347" t="str" cm="1">
        <f t="array" ref="Q2347">_xlfn.IFS('Paraclinicos '!O2282="","",'Paraclinicos '!O2282&lt;1.2,0,'Paraclinicos '!O2282&lt;2,1,'Paraclinicos '!O2282&lt;3.5,2,'Paraclinicos '!O2282&lt;5,3,'Paraclinicos '!O2282&gt;5,4)</f>
        <v/>
      </c>
      <c r="R2347" t="str" cm="1">
        <f t="array" ref="R2347">_xlfn.IFS('Paraclinicos '!J2282="","",'Paraclinicos '!J2282&lt;1.2,0,'Paraclinicos '!J2282&lt;2,1,'Paraclinicos '!J2282&lt;6,2,'Paraclinicos '!J2282&lt;12,3,'Paraclinicos '!J2282&gt;=12,4)</f>
        <v/>
      </c>
      <c r="S2347" t="str" cm="1">
        <f t="array" ref="S2347">_xlfn.IFS('Paraclinicos '!Y2282="","",'Paraclinicos '!Y2282&lt;70,1,'Paraclinicos '!Y2282&gt;=70,0)</f>
        <v/>
      </c>
      <c r="T2347" t="str" cm="1">
        <f t="array" ref="T2347">_xlfn.IFS('Paraclinicos '!W2282="","",'Paraclinicos '!W2282&lt;6,4,'Paraclinicos '!W2282&lt;10,3,'Paraclinicos '!W2282&lt;13,2,'Paraclinicos '!W2282&lt;15,1,'Paraclinicos '!W2282=15,0)</f>
        <v/>
      </c>
      <c r="U2347" s="54" t="str">
        <f t="shared" si="108"/>
        <v/>
      </c>
      <c r="V2347" t="str" cm="1">
        <f t="array" ref="V2347">_xlfn.IFS('Paraclinicos '!S2282="","",OR('Paraclinicos '!S2282&lt;=8,'Paraclinicos '!S2282&gt;=25),3,'Paraclinicos '!S2282&lt;12,1,'Paraclinicos '!S2282&lt;21,0,'Paraclinicos '!S2282&lt;25,2)</f>
        <v/>
      </c>
      <c r="W2347" t="str">
        <f>IFERROR(IF(INDEX('BD Demog para scores enalazar'!Y$2:'BD Demog para scores enalazar'!Y$3000,MATCH(Formulas!A2347,'BD Demog para scores enalazar'!A$2:'BD Demog para scores enalazar'!A$3000,0))=1,"SI","NO"),"")</f>
        <v/>
      </c>
      <c r="X2347" s="9" t="str">
        <f>IFERROR(IF(INDEX('BD Demog para scores enalazar'!AJ$2:'BD Demog para scores enalazar'!AJ$3000,MATCH(Formulas!A2347,'BD Demog para scores enalazar'!A$2:'BD Demog para scores enalazar'!A$3000,0))=1,"SI","NO"),"")</f>
        <v/>
      </c>
      <c r="Y2347" t="str" cm="1">
        <f t="array" ref="Y2347">IF(AND(W2347="NO",X2347="NO"),_xlfn.IFS('Paraclinicos '!K2282&lt;=91,3,'Paraclinicos '!K2282&lt;94,2,'Paraclinicos '!K2282&lt;96,1,'Paraclinicos '!K2282&gt;=96,0),"")</f>
        <v/>
      </c>
      <c r="Z2347" t="str" cm="1">
        <f t="array" ref="Z2347">IF(OR(W2347="SI",X2347="SI"),_xlfn.IFS(OR(AND('Paraclinicos '!K2283&lt;=83),AND('Paraclinicos '!K2283&gt;=97,AA2347=2)),3,OR(AND('Paraclinicos '!K2283&lt;=86),AND('Paraclinicos '!K2283&gt;=94,AA2347=2)),2,OR(AND('Paraclinicos '!K2283&lt;=88),AND('Paraclinicos '!K2283&gt;=92,AA2347=2)),1,OR(AND('Paraclinicos '!K2283&gt;=88,'Paraclinicos '!K2283&lt;=92),AND('Paraclinicos '!K2283&gt;=93,AA2347=0)),0),"")</f>
        <v/>
      </c>
      <c r="AA2347" t="str" cm="1">
        <f t="array" ref="AA2347">_xlfn.IFS('Paraclinicos '!E2282="","",'Paraclinicos '!E2282="Oxigeno",2,'Paraclinicos '!E2282="Aire",0)</f>
        <v/>
      </c>
    </row>
    <row r="2348" spans="1:27" x14ac:dyDescent="0.25">
      <c r="A2348">
        <f>'Paraclinicos '!A2283</f>
        <v>0</v>
      </c>
      <c r="B2348" s="3">
        <f>'Paraclinicos '!R2283</f>
        <v>0</v>
      </c>
      <c r="C2348" t="str" cm="1">
        <f t="array" ref="C2348">_xlfn.IFS('Paraclinicos '!Q2283="","",'Paraclinicos '!Q2283&gt;60,3,'Paraclinicos '!Q2283&lt;=60,1)</f>
        <v/>
      </c>
      <c r="D2348" t="str">
        <f>IFERROR(IF(INDEX('BD Demog para scores enalazar'!BC$2:BC$3000,MATCH(Formulas!A2348,'BD Demog para scores enalazar'!A$2:A$3000,0))=0,"SI","NO"),"")</f>
        <v/>
      </c>
      <c r="E2348" t="str" cm="1">
        <f t="array" ref="E2348">_xlfn.IFS(D2348="","",D2348="SI",4,D2348="NO",1)</f>
        <v/>
      </c>
      <c r="F2348" t="str" cm="1">
        <f t="array" ref="F2348">_xlfn.IFS('Paraclinicos '!B2283="","",'Paraclinicos '!B2283&gt;1,1,'Paraclinicos '!B2283&lt;=1,3)</f>
        <v/>
      </c>
      <c r="G2348" t="str" cm="1">
        <f t="array" ref="G2348">_xlfn.IFS('Paraclinicos '!D2283="","",AND('Paraclinicos '!D2283&gt;=250,'Paraclinicos '!D2283&lt;=500),2,'Paraclinicos '!D2283&gt;500,3,'Paraclinicos '!D2283&lt;250,1)</f>
        <v/>
      </c>
      <c r="H2348" s="50" t="str">
        <f t="shared" si="109"/>
        <v/>
      </c>
      <c r="I2348" t="str" cm="1">
        <f t="array" ref="I2348">_xlfn.IFS('Paraclinicos '!Q2283="","",'Paraclinicos '!Q2283&gt;=65,1,'Paraclinicos '!Q2283&lt;65,0)</f>
        <v/>
      </c>
      <c r="J2348" t="str" cm="1">
        <f t="array" ref="J2348">_xlfn.IFS('Paraclinicos '!I2283="","",'Paraclinicos '!I2283&gt;7,1,'Paraclinicos '!I2283&lt;=7,0)</f>
        <v/>
      </c>
      <c r="K2348" t="str" cm="1">
        <f t="array" ref="K2348">_xlfn.IFS('Paraclinicos '!W2283="","",'Paraclinicos '!W2283&lt;=8,1,'Paraclinicos '!W2283&gt;8,0)</f>
        <v/>
      </c>
      <c r="L2348" t="str" cm="1">
        <f t="array" ref="L2348">_xlfn.IFS('Paraclinicos '!S2283="","",'Paraclinicos '!S2283&gt;=30,1,'Paraclinicos '!S2283&lt;30,0)</f>
        <v/>
      </c>
      <c r="M2348" t="str" cm="1">
        <f t="array" ref="M2348">_xlfn.IFS(OR('Paraclinicos '!T2283="",'Paraclinicos '!U2283=""),"",OR('Paraclinicos '!T2283&lt;=90,'Paraclinicos '!U2283&lt;=60),1,OR('Paraclinicos '!T2283&gt;90,'Paraclinicos '!U2283&gt;60),0)</f>
        <v/>
      </c>
      <c r="N2348" s="45" t="str">
        <f t="shared" si="110"/>
        <v/>
      </c>
      <c r="O2348" t="str" cm="1">
        <f t="array" ref="O2348">_xlfn.IFS(OR('Paraclinicos '!M2283="",'Paraclinicos '!N2283="",'Paraclinicos '!N2283=0),"",'Paraclinicos '!M2283/'Paraclinicos '!N2283&lt;100,4,'Paraclinicos '!M2283/'Paraclinicos '!N2283&lt;200,3,'Paraclinicos '!M2283/'Paraclinicos '!N2283&lt;300,2,'Paraclinicos '!M2283/'Paraclinicos '!N2283&lt;400,1,'Paraclinicos '!M2283/'Paraclinicos '!N2283&gt;=400,0)</f>
        <v/>
      </c>
      <c r="P2348" t="str" cm="1">
        <f t="array" ref="P2348">_xlfn.IFS('Paraclinicos '!C2283="","",'Paraclinicos '!C2283&lt;20,4,'Paraclinicos '!C2283&lt;50,3,'Paraclinicos '!C2283&lt;100,2,'Paraclinicos '!C2283&lt;150,1,'Paraclinicos '!C2283&gt;150,0)</f>
        <v/>
      </c>
      <c r="Q2348" t="str" cm="1">
        <f t="array" ref="Q2348">_xlfn.IFS('Paraclinicos '!O2283="","",'Paraclinicos '!O2283&lt;1.2,0,'Paraclinicos '!O2283&lt;2,1,'Paraclinicos '!O2283&lt;3.5,2,'Paraclinicos '!O2283&lt;5,3,'Paraclinicos '!O2283&gt;5,4)</f>
        <v/>
      </c>
      <c r="R2348" t="str" cm="1">
        <f t="array" ref="R2348">_xlfn.IFS('Paraclinicos '!J2283="","",'Paraclinicos '!J2283&lt;1.2,0,'Paraclinicos '!J2283&lt;2,1,'Paraclinicos '!J2283&lt;6,2,'Paraclinicos '!J2283&lt;12,3,'Paraclinicos '!J2283&gt;=12,4)</f>
        <v/>
      </c>
      <c r="S2348" t="str" cm="1">
        <f t="array" ref="S2348">_xlfn.IFS('Paraclinicos '!Y2283="","",'Paraclinicos '!Y2283&lt;70,1,'Paraclinicos '!Y2283&gt;=70,0)</f>
        <v/>
      </c>
      <c r="T2348" t="str" cm="1">
        <f t="array" ref="T2348">_xlfn.IFS('Paraclinicos '!W2283="","",'Paraclinicos '!W2283&lt;6,4,'Paraclinicos '!W2283&lt;10,3,'Paraclinicos '!W2283&lt;13,2,'Paraclinicos '!W2283&lt;15,1,'Paraclinicos '!W2283=15,0)</f>
        <v/>
      </c>
      <c r="U2348" s="54" t="str">
        <f t="shared" si="108"/>
        <v/>
      </c>
      <c r="V2348" t="str" cm="1">
        <f t="array" ref="V2348">_xlfn.IFS('Paraclinicos '!S2283="","",OR('Paraclinicos '!S2283&lt;=8,'Paraclinicos '!S2283&gt;=25),3,'Paraclinicos '!S2283&lt;12,1,'Paraclinicos '!S2283&lt;21,0,'Paraclinicos '!S2283&lt;25,2)</f>
        <v/>
      </c>
      <c r="W2348" t="str">
        <f>IFERROR(IF(INDEX('BD Demog para scores enalazar'!Y$2:'BD Demog para scores enalazar'!Y$3000,MATCH(Formulas!A2348,'BD Demog para scores enalazar'!A$2:'BD Demog para scores enalazar'!A$3000,0))=1,"SI","NO"),"")</f>
        <v/>
      </c>
      <c r="X2348" s="9" t="str">
        <f>IFERROR(IF(INDEX('BD Demog para scores enalazar'!AJ$2:'BD Demog para scores enalazar'!AJ$3000,MATCH(Formulas!A2348,'BD Demog para scores enalazar'!A$2:'BD Demog para scores enalazar'!A$3000,0))=1,"SI","NO"),"")</f>
        <v/>
      </c>
      <c r="Y2348" t="str" cm="1">
        <f t="array" ref="Y2348">IF(AND(W2348="NO",X2348="NO"),_xlfn.IFS('Paraclinicos '!K2283&lt;=91,3,'Paraclinicos '!K2283&lt;94,2,'Paraclinicos '!K2283&lt;96,1,'Paraclinicos '!K2283&gt;=96,0),"")</f>
        <v/>
      </c>
      <c r="Z2348" t="str" cm="1">
        <f t="array" ref="Z2348">IF(OR(W2348="SI",X2348="SI"),_xlfn.IFS(OR(AND('Paraclinicos '!K2284&lt;=83),AND('Paraclinicos '!K2284&gt;=97,AA2348=2)),3,OR(AND('Paraclinicos '!K2284&lt;=86),AND('Paraclinicos '!K2284&gt;=94,AA2348=2)),2,OR(AND('Paraclinicos '!K2284&lt;=88),AND('Paraclinicos '!K2284&gt;=92,AA2348=2)),1,OR(AND('Paraclinicos '!K2284&gt;=88,'Paraclinicos '!K2284&lt;=92),AND('Paraclinicos '!K2284&gt;=93,AA2348=0)),0),"")</f>
        <v/>
      </c>
      <c r="AA2348" t="str" cm="1">
        <f t="array" ref="AA2348">_xlfn.IFS('Paraclinicos '!E2283="","",'Paraclinicos '!E2283="Oxigeno",2,'Paraclinicos '!E2283="Aire",0)</f>
        <v/>
      </c>
    </row>
    <row r="2349" spans="1:27" x14ac:dyDescent="0.25">
      <c r="A2349">
        <f>'Paraclinicos '!A2284</f>
        <v>0</v>
      </c>
      <c r="B2349" s="3">
        <f>'Paraclinicos '!R2284</f>
        <v>0</v>
      </c>
      <c r="C2349" t="str" cm="1">
        <f t="array" ref="C2349">_xlfn.IFS('Paraclinicos '!Q2284="","",'Paraclinicos '!Q2284&gt;60,3,'Paraclinicos '!Q2284&lt;=60,1)</f>
        <v/>
      </c>
      <c r="D2349" t="str">
        <f>IFERROR(IF(INDEX('BD Demog para scores enalazar'!BC$2:BC$3000,MATCH(Formulas!A2349,'BD Demog para scores enalazar'!A$2:A$3000,0))=0,"SI","NO"),"")</f>
        <v/>
      </c>
      <c r="E2349" t="str" cm="1">
        <f t="array" ref="E2349">_xlfn.IFS(D2349="","",D2349="SI",4,D2349="NO",1)</f>
        <v/>
      </c>
      <c r="F2349" t="str" cm="1">
        <f t="array" ref="F2349">_xlfn.IFS('Paraclinicos '!B2284="","",'Paraclinicos '!B2284&gt;1,1,'Paraclinicos '!B2284&lt;=1,3)</f>
        <v/>
      </c>
      <c r="G2349" t="str" cm="1">
        <f t="array" ref="G2349">_xlfn.IFS('Paraclinicos '!D2284="","",AND('Paraclinicos '!D2284&gt;=250,'Paraclinicos '!D2284&lt;=500),2,'Paraclinicos '!D2284&gt;500,3,'Paraclinicos '!D2284&lt;250,1)</f>
        <v/>
      </c>
      <c r="H2349" s="50" t="str">
        <f t="shared" si="109"/>
        <v/>
      </c>
      <c r="I2349" t="str" cm="1">
        <f t="array" ref="I2349">_xlfn.IFS('Paraclinicos '!Q2284="","",'Paraclinicos '!Q2284&gt;=65,1,'Paraclinicos '!Q2284&lt;65,0)</f>
        <v/>
      </c>
      <c r="J2349" t="str" cm="1">
        <f t="array" ref="J2349">_xlfn.IFS('Paraclinicos '!I2284="","",'Paraclinicos '!I2284&gt;7,1,'Paraclinicos '!I2284&lt;=7,0)</f>
        <v/>
      </c>
      <c r="K2349" t="str" cm="1">
        <f t="array" ref="K2349">_xlfn.IFS('Paraclinicos '!W2284="","",'Paraclinicos '!W2284&lt;=8,1,'Paraclinicos '!W2284&gt;8,0)</f>
        <v/>
      </c>
      <c r="L2349" t="str" cm="1">
        <f t="array" ref="L2349">_xlfn.IFS('Paraclinicos '!S2284="","",'Paraclinicos '!S2284&gt;=30,1,'Paraclinicos '!S2284&lt;30,0)</f>
        <v/>
      </c>
      <c r="M2349" t="str" cm="1">
        <f t="array" ref="M2349">_xlfn.IFS(OR('Paraclinicos '!T2284="",'Paraclinicos '!U2284=""),"",OR('Paraclinicos '!T2284&lt;=90,'Paraclinicos '!U2284&lt;=60),1,OR('Paraclinicos '!T2284&gt;90,'Paraclinicos '!U2284&gt;60),0)</f>
        <v/>
      </c>
      <c r="N2349" s="45" t="str">
        <f t="shared" si="110"/>
        <v/>
      </c>
      <c r="O2349" t="str" cm="1">
        <f t="array" ref="O2349">_xlfn.IFS(OR('Paraclinicos '!M2284="",'Paraclinicos '!N2284="",'Paraclinicos '!N2284=0),"",'Paraclinicos '!M2284/'Paraclinicos '!N2284&lt;100,4,'Paraclinicos '!M2284/'Paraclinicos '!N2284&lt;200,3,'Paraclinicos '!M2284/'Paraclinicos '!N2284&lt;300,2,'Paraclinicos '!M2284/'Paraclinicos '!N2284&lt;400,1,'Paraclinicos '!M2284/'Paraclinicos '!N2284&gt;=400,0)</f>
        <v/>
      </c>
      <c r="P2349" t="str" cm="1">
        <f t="array" ref="P2349">_xlfn.IFS('Paraclinicos '!C2284="","",'Paraclinicos '!C2284&lt;20,4,'Paraclinicos '!C2284&lt;50,3,'Paraclinicos '!C2284&lt;100,2,'Paraclinicos '!C2284&lt;150,1,'Paraclinicos '!C2284&gt;150,0)</f>
        <v/>
      </c>
      <c r="Q2349" t="str" cm="1">
        <f t="array" ref="Q2349">_xlfn.IFS('Paraclinicos '!O2284="","",'Paraclinicos '!O2284&lt;1.2,0,'Paraclinicos '!O2284&lt;2,1,'Paraclinicos '!O2284&lt;3.5,2,'Paraclinicos '!O2284&lt;5,3,'Paraclinicos '!O2284&gt;5,4)</f>
        <v/>
      </c>
      <c r="R2349" t="str" cm="1">
        <f t="array" ref="R2349">_xlfn.IFS('Paraclinicos '!J2284="","",'Paraclinicos '!J2284&lt;1.2,0,'Paraclinicos '!J2284&lt;2,1,'Paraclinicos '!J2284&lt;6,2,'Paraclinicos '!J2284&lt;12,3,'Paraclinicos '!J2284&gt;=12,4)</f>
        <v/>
      </c>
      <c r="S2349" t="str" cm="1">
        <f t="array" ref="S2349">_xlfn.IFS('Paraclinicos '!Y2284="","",'Paraclinicos '!Y2284&lt;70,1,'Paraclinicos '!Y2284&gt;=70,0)</f>
        <v/>
      </c>
      <c r="T2349" t="str" cm="1">
        <f t="array" ref="T2349">_xlfn.IFS('Paraclinicos '!W2284="","",'Paraclinicos '!W2284&lt;6,4,'Paraclinicos '!W2284&lt;10,3,'Paraclinicos '!W2284&lt;13,2,'Paraclinicos '!W2284&lt;15,1,'Paraclinicos '!W2284=15,0)</f>
        <v/>
      </c>
      <c r="U2349" s="54" t="str">
        <f t="shared" si="108"/>
        <v/>
      </c>
      <c r="V2349" t="str" cm="1">
        <f t="array" ref="V2349">_xlfn.IFS('Paraclinicos '!S2284="","",OR('Paraclinicos '!S2284&lt;=8,'Paraclinicos '!S2284&gt;=25),3,'Paraclinicos '!S2284&lt;12,1,'Paraclinicos '!S2284&lt;21,0,'Paraclinicos '!S2284&lt;25,2)</f>
        <v/>
      </c>
      <c r="W2349" t="str">
        <f>IFERROR(IF(INDEX('BD Demog para scores enalazar'!Y$2:'BD Demog para scores enalazar'!Y$3000,MATCH(Formulas!A2349,'BD Demog para scores enalazar'!A$2:'BD Demog para scores enalazar'!A$3000,0))=1,"SI","NO"),"")</f>
        <v/>
      </c>
      <c r="X2349" s="9" t="str">
        <f>IFERROR(IF(INDEX('BD Demog para scores enalazar'!AJ$2:'BD Demog para scores enalazar'!AJ$3000,MATCH(Formulas!A2349,'BD Demog para scores enalazar'!A$2:'BD Demog para scores enalazar'!A$3000,0))=1,"SI","NO"),"")</f>
        <v/>
      </c>
      <c r="Y2349" t="str" cm="1">
        <f t="array" ref="Y2349">IF(AND(W2349="NO",X2349="NO"),_xlfn.IFS('Paraclinicos '!K2284&lt;=91,3,'Paraclinicos '!K2284&lt;94,2,'Paraclinicos '!K2284&lt;96,1,'Paraclinicos '!K2284&gt;=96,0),"")</f>
        <v/>
      </c>
      <c r="Z2349" t="str" cm="1">
        <f t="array" ref="Z2349">IF(OR(W2349="SI",X2349="SI"),_xlfn.IFS(OR(AND('Paraclinicos '!K2285&lt;=83),AND('Paraclinicos '!K2285&gt;=97,AA2349=2)),3,OR(AND('Paraclinicos '!K2285&lt;=86),AND('Paraclinicos '!K2285&gt;=94,AA2349=2)),2,OR(AND('Paraclinicos '!K2285&lt;=88),AND('Paraclinicos '!K2285&gt;=92,AA2349=2)),1,OR(AND('Paraclinicos '!K2285&gt;=88,'Paraclinicos '!K2285&lt;=92),AND('Paraclinicos '!K2285&gt;=93,AA2349=0)),0),"")</f>
        <v/>
      </c>
      <c r="AA2349" t="str" cm="1">
        <f t="array" ref="AA2349">_xlfn.IFS('Paraclinicos '!E2284="","",'Paraclinicos '!E2284="Oxigeno",2,'Paraclinicos '!E2284="Aire",0)</f>
        <v/>
      </c>
    </row>
    <row r="2350" spans="1:27" x14ac:dyDescent="0.25">
      <c r="A2350">
        <f>'Paraclinicos '!A2285</f>
        <v>0</v>
      </c>
      <c r="B2350" s="3">
        <f>'Paraclinicos '!R2285</f>
        <v>0</v>
      </c>
      <c r="C2350" t="str" cm="1">
        <f t="array" ref="C2350">_xlfn.IFS('Paraclinicos '!Q2285="","",'Paraclinicos '!Q2285&gt;60,3,'Paraclinicos '!Q2285&lt;=60,1)</f>
        <v/>
      </c>
      <c r="D2350" t="str">
        <f>IFERROR(IF(INDEX('BD Demog para scores enalazar'!BC$2:BC$3000,MATCH(Formulas!A2350,'BD Demog para scores enalazar'!A$2:A$3000,0))=0,"SI","NO"),"")</f>
        <v/>
      </c>
      <c r="E2350" t="str" cm="1">
        <f t="array" ref="E2350">_xlfn.IFS(D2350="","",D2350="SI",4,D2350="NO",1)</f>
        <v/>
      </c>
      <c r="F2350" t="str" cm="1">
        <f t="array" ref="F2350">_xlfn.IFS('Paraclinicos '!B2285="","",'Paraclinicos '!B2285&gt;1,1,'Paraclinicos '!B2285&lt;=1,3)</f>
        <v/>
      </c>
      <c r="G2350" t="str" cm="1">
        <f t="array" ref="G2350">_xlfn.IFS('Paraclinicos '!D2285="","",AND('Paraclinicos '!D2285&gt;=250,'Paraclinicos '!D2285&lt;=500),2,'Paraclinicos '!D2285&gt;500,3,'Paraclinicos '!D2285&lt;250,1)</f>
        <v/>
      </c>
      <c r="H2350" s="50" t="str">
        <f t="shared" si="109"/>
        <v/>
      </c>
      <c r="I2350" t="str" cm="1">
        <f t="array" ref="I2350">_xlfn.IFS('Paraclinicos '!Q2285="","",'Paraclinicos '!Q2285&gt;=65,1,'Paraclinicos '!Q2285&lt;65,0)</f>
        <v/>
      </c>
      <c r="J2350" t="str" cm="1">
        <f t="array" ref="J2350">_xlfn.IFS('Paraclinicos '!I2285="","",'Paraclinicos '!I2285&gt;7,1,'Paraclinicos '!I2285&lt;=7,0)</f>
        <v/>
      </c>
      <c r="K2350" t="str" cm="1">
        <f t="array" ref="K2350">_xlfn.IFS('Paraclinicos '!W2285="","",'Paraclinicos '!W2285&lt;=8,1,'Paraclinicos '!W2285&gt;8,0)</f>
        <v/>
      </c>
      <c r="L2350" t="str" cm="1">
        <f t="array" ref="L2350">_xlfn.IFS('Paraclinicos '!S2285="","",'Paraclinicos '!S2285&gt;=30,1,'Paraclinicos '!S2285&lt;30,0)</f>
        <v/>
      </c>
      <c r="M2350" t="str" cm="1">
        <f t="array" ref="M2350">_xlfn.IFS(OR('Paraclinicos '!T2285="",'Paraclinicos '!U2285=""),"",OR('Paraclinicos '!T2285&lt;=90,'Paraclinicos '!U2285&lt;=60),1,OR('Paraclinicos '!T2285&gt;90,'Paraclinicos '!U2285&gt;60),0)</f>
        <v/>
      </c>
      <c r="N2350" s="45" t="str">
        <f t="shared" si="110"/>
        <v/>
      </c>
      <c r="O2350" t="str" cm="1">
        <f t="array" ref="O2350">_xlfn.IFS(OR('Paraclinicos '!M2285="",'Paraclinicos '!N2285="",'Paraclinicos '!N2285=0),"",'Paraclinicos '!M2285/'Paraclinicos '!N2285&lt;100,4,'Paraclinicos '!M2285/'Paraclinicos '!N2285&lt;200,3,'Paraclinicos '!M2285/'Paraclinicos '!N2285&lt;300,2,'Paraclinicos '!M2285/'Paraclinicos '!N2285&lt;400,1,'Paraclinicos '!M2285/'Paraclinicos '!N2285&gt;=400,0)</f>
        <v/>
      </c>
      <c r="P2350" t="str" cm="1">
        <f t="array" ref="P2350">_xlfn.IFS('Paraclinicos '!C2285="","",'Paraclinicos '!C2285&lt;20,4,'Paraclinicos '!C2285&lt;50,3,'Paraclinicos '!C2285&lt;100,2,'Paraclinicos '!C2285&lt;150,1,'Paraclinicos '!C2285&gt;150,0)</f>
        <v/>
      </c>
      <c r="Q2350" t="str" cm="1">
        <f t="array" ref="Q2350">_xlfn.IFS('Paraclinicos '!O2285="","",'Paraclinicos '!O2285&lt;1.2,0,'Paraclinicos '!O2285&lt;2,1,'Paraclinicos '!O2285&lt;3.5,2,'Paraclinicos '!O2285&lt;5,3,'Paraclinicos '!O2285&gt;5,4)</f>
        <v/>
      </c>
      <c r="R2350" t="str" cm="1">
        <f t="array" ref="R2350">_xlfn.IFS('Paraclinicos '!J2285="","",'Paraclinicos '!J2285&lt;1.2,0,'Paraclinicos '!J2285&lt;2,1,'Paraclinicos '!J2285&lt;6,2,'Paraclinicos '!J2285&lt;12,3,'Paraclinicos '!J2285&gt;=12,4)</f>
        <v/>
      </c>
      <c r="S2350" t="str" cm="1">
        <f t="array" ref="S2350">_xlfn.IFS('Paraclinicos '!Y2285="","",'Paraclinicos '!Y2285&lt;70,1,'Paraclinicos '!Y2285&gt;=70,0)</f>
        <v/>
      </c>
      <c r="T2350" t="str" cm="1">
        <f t="array" ref="T2350">_xlfn.IFS('Paraclinicos '!W2285="","",'Paraclinicos '!W2285&lt;6,4,'Paraclinicos '!W2285&lt;10,3,'Paraclinicos '!W2285&lt;13,2,'Paraclinicos '!W2285&lt;15,1,'Paraclinicos '!W2285=15,0)</f>
        <v/>
      </c>
      <c r="U2350" s="54" t="str">
        <f t="shared" si="108"/>
        <v/>
      </c>
      <c r="V2350" t="str" cm="1">
        <f t="array" ref="V2350">_xlfn.IFS('Paraclinicos '!S2285="","",OR('Paraclinicos '!S2285&lt;=8,'Paraclinicos '!S2285&gt;=25),3,'Paraclinicos '!S2285&lt;12,1,'Paraclinicos '!S2285&lt;21,0,'Paraclinicos '!S2285&lt;25,2)</f>
        <v/>
      </c>
      <c r="W2350" t="str">
        <f>IFERROR(IF(INDEX('BD Demog para scores enalazar'!Y$2:'BD Demog para scores enalazar'!Y$3000,MATCH(Formulas!A2350,'BD Demog para scores enalazar'!A$2:'BD Demog para scores enalazar'!A$3000,0))=1,"SI","NO"),"")</f>
        <v/>
      </c>
      <c r="X2350" s="9" t="str">
        <f>IFERROR(IF(INDEX('BD Demog para scores enalazar'!AJ$2:'BD Demog para scores enalazar'!AJ$3000,MATCH(Formulas!A2350,'BD Demog para scores enalazar'!A$2:'BD Demog para scores enalazar'!A$3000,0))=1,"SI","NO"),"")</f>
        <v/>
      </c>
      <c r="Y2350" t="str" cm="1">
        <f t="array" ref="Y2350">IF(AND(W2350="NO",X2350="NO"),_xlfn.IFS('Paraclinicos '!K2285&lt;=91,3,'Paraclinicos '!K2285&lt;94,2,'Paraclinicos '!K2285&lt;96,1,'Paraclinicos '!K2285&gt;=96,0),"")</f>
        <v/>
      </c>
      <c r="Z2350" t="str" cm="1">
        <f t="array" ref="Z2350">IF(OR(W2350="SI",X2350="SI"),_xlfn.IFS(OR(AND('Paraclinicos '!K2286&lt;=83),AND('Paraclinicos '!K2286&gt;=97,AA2350=2)),3,OR(AND('Paraclinicos '!K2286&lt;=86),AND('Paraclinicos '!K2286&gt;=94,AA2350=2)),2,OR(AND('Paraclinicos '!K2286&lt;=88),AND('Paraclinicos '!K2286&gt;=92,AA2350=2)),1,OR(AND('Paraclinicos '!K2286&gt;=88,'Paraclinicos '!K2286&lt;=92),AND('Paraclinicos '!K2286&gt;=93,AA2350=0)),0),"")</f>
        <v/>
      </c>
      <c r="AA2350" t="str" cm="1">
        <f t="array" ref="AA2350">_xlfn.IFS('Paraclinicos '!E2285="","",'Paraclinicos '!E2285="Oxigeno",2,'Paraclinicos '!E2285="Aire",0)</f>
        <v/>
      </c>
    </row>
    <row r="2351" spans="1:27" x14ac:dyDescent="0.25">
      <c r="A2351">
        <f>'Paraclinicos '!A2286</f>
        <v>0</v>
      </c>
      <c r="B2351" s="3">
        <f>'Paraclinicos '!R2286</f>
        <v>0</v>
      </c>
      <c r="C2351" t="str" cm="1">
        <f t="array" ref="C2351">_xlfn.IFS('Paraclinicos '!Q2286="","",'Paraclinicos '!Q2286&gt;60,3,'Paraclinicos '!Q2286&lt;=60,1)</f>
        <v/>
      </c>
      <c r="D2351" t="str">
        <f>IFERROR(IF(INDEX('BD Demog para scores enalazar'!BC$2:BC$3000,MATCH(Formulas!A2351,'BD Demog para scores enalazar'!A$2:A$3000,0))=0,"SI","NO"),"")</f>
        <v/>
      </c>
      <c r="E2351" t="str" cm="1">
        <f t="array" ref="E2351">_xlfn.IFS(D2351="","",D2351="SI",4,D2351="NO",1)</f>
        <v/>
      </c>
      <c r="F2351" t="str" cm="1">
        <f t="array" ref="F2351">_xlfn.IFS('Paraclinicos '!B2286="","",'Paraclinicos '!B2286&gt;1,1,'Paraclinicos '!B2286&lt;=1,3)</f>
        <v/>
      </c>
      <c r="G2351" t="str" cm="1">
        <f t="array" ref="G2351">_xlfn.IFS('Paraclinicos '!D2286="","",AND('Paraclinicos '!D2286&gt;=250,'Paraclinicos '!D2286&lt;=500),2,'Paraclinicos '!D2286&gt;500,3,'Paraclinicos '!D2286&lt;250,1)</f>
        <v/>
      </c>
      <c r="H2351" s="50" t="str">
        <f t="shared" si="109"/>
        <v/>
      </c>
      <c r="I2351" t="str" cm="1">
        <f t="array" ref="I2351">_xlfn.IFS('Paraclinicos '!Q2286="","",'Paraclinicos '!Q2286&gt;=65,1,'Paraclinicos '!Q2286&lt;65,0)</f>
        <v/>
      </c>
      <c r="J2351" t="str" cm="1">
        <f t="array" ref="J2351">_xlfn.IFS('Paraclinicos '!I2286="","",'Paraclinicos '!I2286&gt;7,1,'Paraclinicos '!I2286&lt;=7,0)</f>
        <v/>
      </c>
      <c r="K2351" t="str" cm="1">
        <f t="array" ref="K2351">_xlfn.IFS('Paraclinicos '!W2286="","",'Paraclinicos '!W2286&lt;=8,1,'Paraclinicos '!W2286&gt;8,0)</f>
        <v/>
      </c>
      <c r="L2351" t="str" cm="1">
        <f t="array" ref="L2351">_xlfn.IFS('Paraclinicos '!S2286="","",'Paraclinicos '!S2286&gt;=30,1,'Paraclinicos '!S2286&lt;30,0)</f>
        <v/>
      </c>
      <c r="M2351" t="str" cm="1">
        <f t="array" ref="M2351">_xlfn.IFS(OR('Paraclinicos '!T2286="",'Paraclinicos '!U2286=""),"",OR('Paraclinicos '!T2286&lt;=90,'Paraclinicos '!U2286&lt;=60),1,OR('Paraclinicos '!T2286&gt;90,'Paraclinicos '!U2286&gt;60),0)</f>
        <v/>
      </c>
      <c r="N2351" s="45" t="str">
        <f t="shared" si="110"/>
        <v/>
      </c>
      <c r="O2351" t="str" cm="1">
        <f t="array" ref="O2351">_xlfn.IFS(OR('Paraclinicos '!M2286="",'Paraclinicos '!N2286="",'Paraclinicos '!N2286=0),"",'Paraclinicos '!M2286/'Paraclinicos '!N2286&lt;100,4,'Paraclinicos '!M2286/'Paraclinicos '!N2286&lt;200,3,'Paraclinicos '!M2286/'Paraclinicos '!N2286&lt;300,2,'Paraclinicos '!M2286/'Paraclinicos '!N2286&lt;400,1,'Paraclinicos '!M2286/'Paraclinicos '!N2286&gt;=400,0)</f>
        <v/>
      </c>
      <c r="P2351" t="str" cm="1">
        <f t="array" ref="P2351">_xlfn.IFS('Paraclinicos '!C2286="","",'Paraclinicos '!C2286&lt;20,4,'Paraclinicos '!C2286&lt;50,3,'Paraclinicos '!C2286&lt;100,2,'Paraclinicos '!C2286&lt;150,1,'Paraclinicos '!C2286&gt;150,0)</f>
        <v/>
      </c>
      <c r="Q2351" t="str" cm="1">
        <f t="array" ref="Q2351">_xlfn.IFS('Paraclinicos '!O2286="","",'Paraclinicos '!O2286&lt;1.2,0,'Paraclinicos '!O2286&lt;2,1,'Paraclinicos '!O2286&lt;3.5,2,'Paraclinicos '!O2286&lt;5,3,'Paraclinicos '!O2286&gt;5,4)</f>
        <v/>
      </c>
      <c r="R2351" t="str" cm="1">
        <f t="array" ref="R2351">_xlfn.IFS('Paraclinicos '!J2286="","",'Paraclinicos '!J2286&lt;1.2,0,'Paraclinicos '!J2286&lt;2,1,'Paraclinicos '!J2286&lt;6,2,'Paraclinicos '!J2286&lt;12,3,'Paraclinicos '!J2286&gt;=12,4)</f>
        <v/>
      </c>
      <c r="S2351" t="str" cm="1">
        <f t="array" ref="S2351">_xlfn.IFS('Paraclinicos '!Y2286="","",'Paraclinicos '!Y2286&lt;70,1,'Paraclinicos '!Y2286&gt;=70,0)</f>
        <v/>
      </c>
      <c r="T2351" t="str" cm="1">
        <f t="array" ref="T2351">_xlfn.IFS('Paraclinicos '!W2286="","",'Paraclinicos '!W2286&lt;6,4,'Paraclinicos '!W2286&lt;10,3,'Paraclinicos '!W2286&lt;13,2,'Paraclinicos '!W2286&lt;15,1,'Paraclinicos '!W2286=15,0)</f>
        <v/>
      </c>
      <c r="U2351" s="54" t="str">
        <f t="shared" si="108"/>
        <v/>
      </c>
      <c r="V2351" t="str" cm="1">
        <f t="array" ref="V2351">_xlfn.IFS('Paraclinicos '!S2286="","",OR('Paraclinicos '!S2286&lt;=8,'Paraclinicos '!S2286&gt;=25),3,'Paraclinicos '!S2286&lt;12,1,'Paraclinicos '!S2286&lt;21,0,'Paraclinicos '!S2286&lt;25,2)</f>
        <v/>
      </c>
      <c r="W2351" t="str">
        <f>IFERROR(IF(INDEX('BD Demog para scores enalazar'!Y$2:'BD Demog para scores enalazar'!Y$3000,MATCH(Formulas!A2351,'BD Demog para scores enalazar'!A$2:'BD Demog para scores enalazar'!A$3000,0))=1,"SI","NO"),"")</f>
        <v/>
      </c>
      <c r="X2351" s="9" t="str">
        <f>IFERROR(IF(INDEX('BD Demog para scores enalazar'!AJ$2:'BD Demog para scores enalazar'!AJ$3000,MATCH(Formulas!A2351,'BD Demog para scores enalazar'!A$2:'BD Demog para scores enalazar'!A$3000,0))=1,"SI","NO"),"")</f>
        <v/>
      </c>
      <c r="Y2351" t="str" cm="1">
        <f t="array" ref="Y2351">IF(AND(W2351="NO",X2351="NO"),_xlfn.IFS('Paraclinicos '!K2286&lt;=91,3,'Paraclinicos '!K2286&lt;94,2,'Paraclinicos '!K2286&lt;96,1,'Paraclinicos '!K2286&gt;=96,0),"")</f>
        <v/>
      </c>
      <c r="Z2351" t="str" cm="1">
        <f t="array" ref="Z2351">IF(OR(W2351="SI",X2351="SI"),_xlfn.IFS(OR(AND('Paraclinicos '!K2287&lt;=83),AND('Paraclinicos '!K2287&gt;=97,AA2351=2)),3,OR(AND('Paraclinicos '!K2287&lt;=86),AND('Paraclinicos '!K2287&gt;=94,AA2351=2)),2,OR(AND('Paraclinicos '!K2287&lt;=88),AND('Paraclinicos '!K2287&gt;=92,AA2351=2)),1,OR(AND('Paraclinicos '!K2287&gt;=88,'Paraclinicos '!K2287&lt;=92),AND('Paraclinicos '!K2287&gt;=93,AA2351=0)),0),"")</f>
        <v/>
      </c>
      <c r="AA2351" t="str" cm="1">
        <f t="array" ref="AA2351">_xlfn.IFS('Paraclinicos '!E2286="","",'Paraclinicos '!E2286="Oxigeno",2,'Paraclinicos '!E2286="Aire",0)</f>
        <v/>
      </c>
    </row>
    <row r="2352" spans="1:27" x14ac:dyDescent="0.25">
      <c r="A2352">
        <f>'Paraclinicos '!A2287</f>
        <v>0</v>
      </c>
      <c r="B2352" s="3">
        <f>'Paraclinicos '!R2287</f>
        <v>0</v>
      </c>
      <c r="C2352" t="str" cm="1">
        <f t="array" ref="C2352">_xlfn.IFS('Paraclinicos '!Q2287="","",'Paraclinicos '!Q2287&gt;60,3,'Paraclinicos '!Q2287&lt;=60,1)</f>
        <v/>
      </c>
      <c r="D2352" t="str">
        <f>IFERROR(IF(INDEX('BD Demog para scores enalazar'!BC$2:BC$3000,MATCH(Formulas!A2352,'BD Demog para scores enalazar'!A$2:A$3000,0))=0,"SI","NO"),"")</f>
        <v/>
      </c>
      <c r="E2352" t="str" cm="1">
        <f t="array" ref="E2352">_xlfn.IFS(D2352="","",D2352="SI",4,D2352="NO",1)</f>
        <v/>
      </c>
      <c r="F2352" t="str" cm="1">
        <f t="array" ref="F2352">_xlfn.IFS('Paraclinicos '!B2287="","",'Paraclinicos '!B2287&gt;1,1,'Paraclinicos '!B2287&lt;=1,3)</f>
        <v/>
      </c>
      <c r="G2352" t="str" cm="1">
        <f t="array" ref="G2352">_xlfn.IFS('Paraclinicos '!D2287="","",AND('Paraclinicos '!D2287&gt;=250,'Paraclinicos '!D2287&lt;=500),2,'Paraclinicos '!D2287&gt;500,3,'Paraclinicos '!D2287&lt;250,1)</f>
        <v/>
      </c>
      <c r="H2352" s="50" t="str">
        <f t="shared" si="109"/>
        <v/>
      </c>
      <c r="I2352" t="str" cm="1">
        <f t="array" ref="I2352">_xlfn.IFS('Paraclinicos '!Q2287="","",'Paraclinicos '!Q2287&gt;=65,1,'Paraclinicos '!Q2287&lt;65,0)</f>
        <v/>
      </c>
      <c r="J2352" t="str" cm="1">
        <f t="array" ref="J2352">_xlfn.IFS('Paraclinicos '!I2287="","",'Paraclinicos '!I2287&gt;7,1,'Paraclinicos '!I2287&lt;=7,0)</f>
        <v/>
      </c>
      <c r="K2352" t="str" cm="1">
        <f t="array" ref="K2352">_xlfn.IFS('Paraclinicos '!W2287="","",'Paraclinicos '!W2287&lt;=8,1,'Paraclinicos '!W2287&gt;8,0)</f>
        <v/>
      </c>
      <c r="L2352" t="str" cm="1">
        <f t="array" ref="L2352">_xlfn.IFS('Paraclinicos '!S2287="","",'Paraclinicos '!S2287&gt;=30,1,'Paraclinicos '!S2287&lt;30,0)</f>
        <v/>
      </c>
      <c r="M2352" t="str" cm="1">
        <f t="array" ref="M2352">_xlfn.IFS(OR('Paraclinicos '!T2287="",'Paraclinicos '!U2287=""),"",OR('Paraclinicos '!T2287&lt;=90,'Paraclinicos '!U2287&lt;=60),1,OR('Paraclinicos '!T2287&gt;90,'Paraclinicos '!U2287&gt;60),0)</f>
        <v/>
      </c>
      <c r="N2352" s="45" t="str">
        <f t="shared" si="110"/>
        <v/>
      </c>
      <c r="O2352" t="str" cm="1">
        <f t="array" ref="O2352">_xlfn.IFS(OR('Paraclinicos '!M2287="",'Paraclinicos '!N2287="",'Paraclinicos '!N2287=0),"",'Paraclinicos '!M2287/'Paraclinicos '!N2287&lt;100,4,'Paraclinicos '!M2287/'Paraclinicos '!N2287&lt;200,3,'Paraclinicos '!M2287/'Paraclinicos '!N2287&lt;300,2,'Paraclinicos '!M2287/'Paraclinicos '!N2287&lt;400,1,'Paraclinicos '!M2287/'Paraclinicos '!N2287&gt;=400,0)</f>
        <v/>
      </c>
      <c r="P2352" t="str" cm="1">
        <f t="array" ref="P2352">_xlfn.IFS('Paraclinicos '!C2287="","",'Paraclinicos '!C2287&lt;20,4,'Paraclinicos '!C2287&lt;50,3,'Paraclinicos '!C2287&lt;100,2,'Paraclinicos '!C2287&lt;150,1,'Paraclinicos '!C2287&gt;150,0)</f>
        <v/>
      </c>
      <c r="Q2352" t="str" cm="1">
        <f t="array" ref="Q2352">_xlfn.IFS('Paraclinicos '!O2287="","",'Paraclinicos '!O2287&lt;1.2,0,'Paraclinicos '!O2287&lt;2,1,'Paraclinicos '!O2287&lt;3.5,2,'Paraclinicos '!O2287&lt;5,3,'Paraclinicos '!O2287&gt;5,4)</f>
        <v/>
      </c>
      <c r="R2352" t="str" cm="1">
        <f t="array" ref="R2352">_xlfn.IFS('Paraclinicos '!J2287="","",'Paraclinicos '!J2287&lt;1.2,0,'Paraclinicos '!J2287&lt;2,1,'Paraclinicos '!J2287&lt;6,2,'Paraclinicos '!J2287&lt;12,3,'Paraclinicos '!J2287&gt;=12,4)</f>
        <v/>
      </c>
      <c r="S2352" t="str" cm="1">
        <f t="array" ref="S2352">_xlfn.IFS('Paraclinicos '!Y2287="","",'Paraclinicos '!Y2287&lt;70,1,'Paraclinicos '!Y2287&gt;=70,0)</f>
        <v/>
      </c>
      <c r="T2352" t="str" cm="1">
        <f t="array" ref="T2352">_xlfn.IFS('Paraclinicos '!W2287="","",'Paraclinicos '!W2287&lt;6,4,'Paraclinicos '!W2287&lt;10,3,'Paraclinicos '!W2287&lt;13,2,'Paraclinicos '!W2287&lt;15,1,'Paraclinicos '!W2287=15,0)</f>
        <v/>
      </c>
      <c r="U2352" s="54" t="str">
        <f t="shared" si="108"/>
        <v/>
      </c>
      <c r="V2352" t="str" cm="1">
        <f t="array" ref="V2352">_xlfn.IFS('Paraclinicos '!S2287="","",OR('Paraclinicos '!S2287&lt;=8,'Paraclinicos '!S2287&gt;=25),3,'Paraclinicos '!S2287&lt;12,1,'Paraclinicos '!S2287&lt;21,0,'Paraclinicos '!S2287&lt;25,2)</f>
        <v/>
      </c>
      <c r="W2352" t="str">
        <f>IFERROR(IF(INDEX('BD Demog para scores enalazar'!Y$2:'BD Demog para scores enalazar'!Y$3000,MATCH(Formulas!A2352,'BD Demog para scores enalazar'!A$2:'BD Demog para scores enalazar'!A$3000,0))=1,"SI","NO"),"")</f>
        <v/>
      </c>
      <c r="X2352" s="9" t="str">
        <f>IFERROR(IF(INDEX('BD Demog para scores enalazar'!AJ$2:'BD Demog para scores enalazar'!AJ$3000,MATCH(Formulas!A2352,'BD Demog para scores enalazar'!A$2:'BD Demog para scores enalazar'!A$3000,0))=1,"SI","NO"),"")</f>
        <v/>
      </c>
      <c r="Y2352" t="str" cm="1">
        <f t="array" ref="Y2352">IF(AND(W2352="NO",X2352="NO"),_xlfn.IFS('Paraclinicos '!K2287&lt;=91,3,'Paraclinicos '!K2287&lt;94,2,'Paraclinicos '!K2287&lt;96,1,'Paraclinicos '!K2287&gt;=96,0),"")</f>
        <v/>
      </c>
      <c r="Z2352" t="str" cm="1">
        <f t="array" ref="Z2352">IF(OR(W2352="SI",X2352="SI"),_xlfn.IFS(OR(AND('Paraclinicos '!K2288&lt;=83),AND('Paraclinicos '!K2288&gt;=97,AA2352=2)),3,OR(AND('Paraclinicos '!K2288&lt;=86),AND('Paraclinicos '!K2288&gt;=94,AA2352=2)),2,OR(AND('Paraclinicos '!K2288&lt;=88),AND('Paraclinicos '!K2288&gt;=92,AA2352=2)),1,OR(AND('Paraclinicos '!K2288&gt;=88,'Paraclinicos '!K2288&lt;=92),AND('Paraclinicos '!K2288&gt;=93,AA2352=0)),0),"")</f>
        <v/>
      </c>
      <c r="AA2352" t="str" cm="1">
        <f t="array" ref="AA2352">_xlfn.IFS('Paraclinicos '!E2287="","",'Paraclinicos '!E2287="Oxigeno",2,'Paraclinicos '!E2287="Aire",0)</f>
        <v/>
      </c>
    </row>
    <row r="2353" spans="1:27" x14ac:dyDescent="0.25">
      <c r="A2353">
        <f>'Paraclinicos '!A2288</f>
        <v>0</v>
      </c>
      <c r="B2353" s="3">
        <f>'Paraclinicos '!R2288</f>
        <v>0</v>
      </c>
      <c r="C2353" t="str" cm="1">
        <f t="array" ref="C2353">_xlfn.IFS('Paraclinicos '!Q2288="","",'Paraclinicos '!Q2288&gt;60,3,'Paraclinicos '!Q2288&lt;=60,1)</f>
        <v/>
      </c>
      <c r="D2353" t="str">
        <f>IFERROR(IF(INDEX('BD Demog para scores enalazar'!BC$2:BC$3000,MATCH(Formulas!A2353,'BD Demog para scores enalazar'!A$2:A$3000,0))=0,"SI","NO"),"")</f>
        <v/>
      </c>
      <c r="E2353" t="str" cm="1">
        <f t="array" ref="E2353">_xlfn.IFS(D2353="","",D2353="SI",4,D2353="NO",1)</f>
        <v/>
      </c>
      <c r="F2353" t="str" cm="1">
        <f t="array" ref="F2353">_xlfn.IFS('Paraclinicos '!B2288="","",'Paraclinicos '!B2288&gt;1,1,'Paraclinicos '!B2288&lt;=1,3)</f>
        <v/>
      </c>
      <c r="G2353" t="str" cm="1">
        <f t="array" ref="G2353">_xlfn.IFS('Paraclinicos '!D2288="","",AND('Paraclinicos '!D2288&gt;=250,'Paraclinicos '!D2288&lt;=500),2,'Paraclinicos '!D2288&gt;500,3,'Paraclinicos '!D2288&lt;250,1)</f>
        <v/>
      </c>
      <c r="H2353" s="50" t="str">
        <f t="shared" si="109"/>
        <v/>
      </c>
      <c r="I2353" t="str" cm="1">
        <f t="array" ref="I2353">_xlfn.IFS('Paraclinicos '!Q2288="","",'Paraclinicos '!Q2288&gt;=65,1,'Paraclinicos '!Q2288&lt;65,0)</f>
        <v/>
      </c>
      <c r="J2353" t="str" cm="1">
        <f t="array" ref="J2353">_xlfn.IFS('Paraclinicos '!I2288="","",'Paraclinicos '!I2288&gt;7,1,'Paraclinicos '!I2288&lt;=7,0)</f>
        <v/>
      </c>
      <c r="K2353" t="str" cm="1">
        <f t="array" ref="K2353">_xlfn.IFS('Paraclinicos '!W2288="","",'Paraclinicos '!W2288&lt;=8,1,'Paraclinicos '!W2288&gt;8,0)</f>
        <v/>
      </c>
      <c r="L2353" t="str" cm="1">
        <f t="array" ref="L2353">_xlfn.IFS('Paraclinicos '!S2288="","",'Paraclinicos '!S2288&gt;=30,1,'Paraclinicos '!S2288&lt;30,0)</f>
        <v/>
      </c>
      <c r="M2353" t="str" cm="1">
        <f t="array" ref="M2353">_xlfn.IFS(OR('Paraclinicos '!T2288="",'Paraclinicos '!U2288=""),"",OR('Paraclinicos '!T2288&lt;=90,'Paraclinicos '!U2288&lt;=60),1,OR('Paraclinicos '!T2288&gt;90,'Paraclinicos '!U2288&gt;60),0)</f>
        <v/>
      </c>
      <c r="N2353" s="45" t="str">
        <f t="shared" si="110"/>
        <v/>
      </c>
      <c r="O2353" t="str" cm="1">
        <f t="array" ref="O2353">_xlfn.IFS(OR('Paraclinicos '!M2288="",'Paraclinicos '!N2288="",'Paraclinicos '!N2288=0),"",'Paraclinicos '!M2288/'Paraclinicos '!N2288&lt;100,4,'Paraclinicos '!M2288/'Paraclinicos '!N2288&lt;200,3,'Paraclinicos '!M2288/'Paraclinicos '!N2288&lt;300,2,'Paraclinicos '!M2288/'Paraclinicos '!N2288&lt;400,1,'Paraclinicos '!M2288/'Paraclinicos '!N2288&gt;=400,0)</f>
        <v/>
      </c>
      <c r="P2353" t="str" cm="1">
        <f t="array" ref="P2353">_xlfn.IFS('Paraclinicos '!C2288="","",'Paraclinicos '!C2288&lt;20,4,'Paraclinicos '!C2288&lt;50,3,'Paraclinicos '!C2288&lt;100,2,'Paraclinicos '!C2288&lt;150,1,'Paraclinicos '!C2288&gt;150,0)</f>
        <v/>
      </c>
      <c r="Q2353" t="str" cm="1">
        <f t="array" ref="Q2353">_xlfn.IFS('Paraclinicos '!O2288="","",'Paraclinicos '!O2288&lt;1.2,0,'Paraclinicos '!O2288&lt;2,1,'Paraclinicos '!O2288&lt;3.5,2,'Paraclinicos '!O2288&lt;5,3,'Paraclinicos '!O2288&gt;5,4)</f>
        <v/>
      </c>
      <c r="R2353" t="str" cm="1">
        <f t="array" ref="R2353">_xlfn.IFS('Paraclinicos '!J2288="","",'Paraclinicos '!J2288&lt;1.2,0,'Paraclinicos '!J2288&lt;2,1,'Paraclinicos '!J2288&lt;6,2,'Paraclinicos '!J2288&lt;12,3,'Paraclinicos '!J2288&gt;=12,4)</f>
        <v/>
      </c>
      <c r="S2353" t="str" cm="1">
        <f t="array" ref="S2353">_xlfn.IFS('Paraclinicos '!Y2288="","",'Paraclinicos '!Y2288&lt;70,1,'Paraclinicos '!Y2288&gt;=70,0)</f>
        <v/>
      </c>
      <c r="T2353" t="str" cm="1">
        <f t="array" ref="T2353">_xlfn.IFS('Paraclinicos '!W2288="","",'Paraclinicos '!W2288&lt;6,4,'Paraclinicos '!W2288&lt;10,3,'Paraclinicos '!W2288&lt;13,2,'Paraclinicos '!W2288&lt;15,1,'Paraclinicos '!W2288=15,0)</f>
        <v/>
      </c>
      <c r="U2353" s="54" t="str">
        <f t="shared" si="108"/>
        <v/>
      </c>
      <c r="V2353" t="str" cm="1">
        <f t="array" ref="V2353">_xlfn.IFS('Paraclinicos '!S2288="","",OR('Paraclinicos '!S2288&lt;=8,'Paraclinicos '!S2288&gt;=25),3,'Paraclinicos '!S2288&lt;12,1,'Paraclinicos '!S2288&lt;21,0,'Paraclinicos '!S2288&lt;25,2)</f>
        <v/>
      </c>
      <c r="W2353" t="str">
        <f>IFERROR(IF(INDEX('BD Demog para scores enalazar'!Y$2:'BD Demog para scores enalazar'!Y$3000,MATCH(Formulas!A2353,'BD Demog para scores enalazar'!A$2:'BD Demog para scores enalazar'!A$3000,0))=1,"SI","NO"),"")</f>
        <v/>
      </c>
      <c r="X2353" s="9" t="str">
        <f>IFERROR(IF(INDEX('BD Demog para scores enalazar'!AJ$2:'BD Demog para scores enalazar'!AJ$3000,MATCH(Formulas!A2353,'BD Demog para scores enalazar'!A$2:'BD Demog para scores enalazar'!A$3000,0))=1,"SI","NO"),"")</f>
        <v/>
      </c>
      <c r="Y2353" t="str" cm="1">
        <f t="array" ref="Y2353">IF(AND(W2353="NO",X2353="NO"),_xlfn.IFS('Paraclinicos '!K2288&lt;=91,3,'Paraclinicos '!K2288&lt;94,2,'Paraclinicos '!K2288&lt;96,1,'Paraclinicos '!K2288&gt;=96,0),"")</f>
        <v/>
      </c>
      <c r="Z2353" t="str" cm="1">
        <f t="array" ref="Z2353">IF(OR(W2353="SI",X2353="SI"),_xlfn.IFS(OR(AND('Paraclinicos '!K2289&lt;=83),AND('Paraclinicos '!K2289&gt;=97,AA2353=2)),3,OR(AND('Paraclinicos '!K2289&lt;=86),AND('Paraclinicos '!K2289&gt;=94,AA2353=2)),2,OR(AND('Paraclinicos '!K2289&lt;=88),AND('Paraclinicos '!K2289&gt;=92,AA2353=2)),1,OR(AND('Paraclinicos '!K2289&gt;=88,'Paraclinicos '!K2289&lt;=92),AND('Paraclinicos '!K2289&gt;=93,AA2353=0)),0),"")</f>
        <v/>
      </c>
      <c r="AA2353" t="str" cm="1">
        <f t="array" ref="AA2353">_xlfn.IFS('Paraclinicos '!E2288="","",'Paraclinicos '!E2288="Oxigeno",2,'Paraclinicos '!E2288="Aire",0)</f>
        <v/>
      </c>
    </row>
    <row r="2354" spans="1:27" x14ac:dyDescent="0.25">
      <c r="A2354">
        <f>'Paraclinicos '!A2289</f>
        <v>0</v>
      </c>
      <c r="B2354" s="3">
        <f>'Paraclinicos '!R2289</f>
        <v>0</v>
      </c>
      <c r="C2354" t="str" cm="1">
        <f t="array" ref="C2354">_xlfn.IFS('Paraclinicos '!Q2289="","",'Paraclinicos '!Q2289&gt;60,3,'Paraclinicos '!Q2289&lt;=60,1)</f>
        <v/>
      </c>
      <c r="D2354" t="str">
        <f>IFERROR(IF(INDEX('BD Demog para scores enalazar'!BC$2:BC$3000,MATCH(Formulas!A2354,'BD Demog para scores enalazar'!A$2:A$3000,0))=0,"SI","NO"),"")</f>
        <v/>
      </c>
      <c r="E2354" t="str" cm="1">
        <f t="array" ref="E2354">_xlfn.IFS(D2354="","",D2354="SI",4,D2354="NO",1)</f>
        <v/>
      </c>
      <c r="F2354" t="str" cm="1">
        <f t="array" ref="F2354">_xlfn.IFS('Paraclinicos '!B2289="","",'Paraclinicos '!B2289&gt;1,1,'Paraclinicos '!B2289&lt;=1,3)</f>
        <v/>
      </c>
      <c r="G2354" t="str" cm="1">
        <f t="array" ref="G2354">_xlfn.IFS('Paraclinicos '!D2289="","",AND('Paraclinicos '!D2289&gt;=250,'Paraclinicos '!D2289&lt;=500),2,'Paraclinicos '!D2289&gt;500,3,'Paraclinicos '!D2289&lt;250,1)</f>
        <v/>
      </c>
      <c r="H2354" s="50" t="str">
        <f t="shared" si="109"/>
        <v/>
      </c>
      <c r="I2354" t="str" cm="1">
        <f t="array" ref="I2354">_xlfn.IFS('Paraclinicos '!Q2289="","",'Paraclinicos '!Q2289&gt;=65,1,'Paraclinicos '!Q2289&lt;65,0)</f>
        <v/>
      </c>
      <c r="J2354" t="str" cm="1">
        <f t="array" ref="J2354">_xlfn.IFS('Paraclinicos '!I2289="","",'Paraclinicos '!I2289&gt;7,1,'Paraclinicos '!I2289&lt;=7,0)</f>
        <v/>
      </c>
      <c r="K2354" t="str" cm="1">
        <f t="array" ref="K2354">_xlfn.IFS('Paraclinicos '!W2289="","",'Paraclinicos '!W2289&lt;=8,1,'Paraclinicos '!W2289&gt;8,0)</f>
        <v/>
      </c>
      <c r="L2354" t="str" cm="1">
        <f t="array" ref="L2354">_xlfn.IFS('Paraclinicos '!S2289="","",'Paraclinicos '!S2289&gt;=30,1,'Paraclinicos '!S2289&lt;30,0)</f>
        <v/>
      </c>
      <c r="M2354" t="str" cm="1">
        <f t="array" ref="M2354">_xlfn.IFS(OR('Paraclinicos '!T2289="",'Paraclinicos '!U2289=""),"",OR('Paraclinicos '!T2289&lt;=90,'Paraclinicos '!U2289&lt;=60),1,OR('Paraclinicos '!T2289&gt;90,'Paraclinicos '!U2289&gt;60),0)</f>
        <v/>
      </c>
      <c r="N2354" s="45" t="str">
        <f t="shared" si="110"/>
        <v/>
      </c>
      <c r="O2354" t="str" cm="1">
        <f t="array" ref="O2354">_xlfn.IFS(OR('Paraclinicos '!M2289="",'Paraclinicos '!N2289="",'Paraclinicos '!N2289=0),"",'Paraclinicos '!M2289/'Paraclinicos '!N2289&lt;100,4,'Paraclinicos '!M2289/'Paraclinicos '!N2289&lt;200,3,'Paraclinicos '!M2289/'Paraclinicos '!N2289&lt;300,2,'Paraclinicos '!M2289/'Paraclinicos '!N2289&lt;400,1,'Paraclinicos '!M2289/'Paraclinicos '!N2289&gt;=400,0)</f>
        <v/>
      </c>
      <c r="P2354" t="str" cm="1">
        <f t="array" ref="P2354">_xlfn.IFS('Paraclinicos '!C2289="","",'Paraclinicos '!C2289&lt;20,4,'Paraclinicos '!C2289&lt;50,3,'Paraclinicos '!C2289&lt;100,2,'Paraclinicos '!C2289&lt;150,1,'Paraclinicos '!C2289&gt;150,0)</f>
        <v/>
      </c>
      <c r="Q2354" t="str" cm="1">
        <f t="array" ref="Q2354">_xlfn.IFS('Paraclinicos '!O2289="","",'Paraclinicos '!O2289&lt;1.2,0,'Paraclinicos '!O2289&lt;2,1,'Paraclinicos '!O2289&lt;3.5,2,'Paraclinicos '!O2289&lt;5,3,'Paraclinicos '!O2289&gt;5,4)</f>
        <v/>
      </c>
      <c r="R2354" t="str" cm="1">
        <f t="array" ref="R2354">_xlfn.IFS('Paraclinicos '!J2289="","",'Paraclinicos '!J2289&lt;1.2,0,'Paraclinicos '!J2289&lt;2,1,'Paraclinicos '!J2289&lt;6,2,'Paraclinicos '!J2289&lt;12,3,'Paraclinicos '!J2289&gt;=12,4)</f>
        <v/>
      </c>
      <c r="S2354" t="str" cm="1">
        <f t="array" ref="S2354">_xlfn.IFS('Paraclinicos '!Y2289="","",'Paraclinicos '!Y2289&lt;70,1,'Paraclinicos '!Y2289&gt;=70,0)</f>
        <v/>
      </c>
      <c r="T2354" t="str" cm="1">
        <f t="array" ref="T2354">_xlfn.IFS('Paraclinicos '!W2289="","",'Paraclinicos '!W2289&lt;6,4,'Paraclinicos '!W2289&lt;10,3,'Paraclinicos '!W2289&lt;13,2,'Paraclinicos '!W2289&lt;15,1,'Paraclinicos '!W2289=15,0)</f>
        <v/>
      </c>
      <c r="U2354" s="54" t="str">
        <f t="shared" si="108"/>
        <v/>
      </c>
      <c r="V2354" t="str" cm="1">
        <f t="array" ref="V2354">_xlfn.IFS('Paraclinicos '!S2289="","",OR('Paraclinicos '!S2289&lt;=8,'Paraclinicos '!S2289&gt;=25),3,'Paraclinicos '!S2289&lt;12,1,'Paraclinicos '!S2289&lt;21,0,'Paraclinicos '!S2289&lt;25,2)</f>
        <v/>
      </c>
      <c r="W2354" t="str">
        <f>IFERROR(IF(INDEX('BD Demog para scores enalazar'!Y$2:'BD Demog para scores enalazar'!Y$3000,MATCH(Formulas!A2354,'BD Demog para scores enalazar'!A$2:'BD Demog para scores enalazar'!A$3000,0))=1,"SI","NO"),"")</f>
        <v/>
      </c>
      <c r="X2354" s="9" t="str">
        <f>IFERROR(IF(INDEX('BD Demog para scores enalazar'!AJ$2:'BD Demog para scores enalazar'!AJ$3000,MATCH(Formulas!A2354,'BD Demog para scores enalazar'!A$2:'BD Demog para scores enalazar'!A$3000,0))=1,"SI","NO"),"")</f>
        <v/>
      </c>
      <c r="Y2354" t="str" cm="1">
        <f t="array" ref="Y2354">IF(AND(W2354="NO",X2354="NO"),_xlfn.IFS('Paraclinicos '!K2289&lt;=91,3,'Paraclinicos '!K2289&lt;94,2,'Paraclinicos '!K2289&lt;96,1,'Paraclinicos '!K2289&gt;=96,0),"")</f>
        <v/>
      </c>
      <c r="Z2354" t="str" cm="1">
        <f t="array" ref="Z2354">IF(OR(W2354="SI",X2354="SI"),_xlfn.IFS(OR(AND('Paraclinicos '!K2290&lt;=83),AND('Paraclinicos '!K2290&gt;=97,AA2354=2)),3,OR(AND('Paraclinicos '!K2290&lt;=86),AND('Paraclinicos '!K2290&gt;=94,AA2354=2)),2,OR(AND('Paraclinicos '!K2290&lt;=88),AND('Paraclinicos '!K2290&gt;=92,AA2354=2)),1,OR(AND('Paraclinicos '!K2290&gt;=88,'Paraclinicos '!K2290&lt;=92),AND('Paraclinicos '!K2290&gt;=93,AA2354=0)),0),"")</f>
        <v/>
      </c>
      <c r="AA2354" t="str" cm="1">
        <f t="array" ref="AA2354">_xlfn.IFS('Paraclinicos '!E2289="","",'Paraclinicos '!E2289="Oxigeno",2,'Paraclinicos '!E2289="Aire",0)</f>
        <v/>
      </c>
    </row>
    <row r="2355" spans="1:27" x14ac:dyDescent="0.25">
      <c r="A2355">
        <f>'Paraclinicos '!A2290</f>
        <v>0</v>
      </c>
      <c r="B2355" s="3">
        <f>'Paraclinicos '!R2290</f>
        <v>0</v>
      </c>
      <c r="C2355" t="str" cm="1">
        <f t="array" ref="C2355">_xlfn.IFS('Paraclinicos '!Q2290="","",'Paraclinicos '!Q2290&gt;60,3,'Paraclinicos '!Q2290&lt;=60,1)</f>
        <v/>
      </c>
      <c r="D2355" t="str">
        <f>IFERROR(IF(INDEX('BD Demog para scores enalazar'!BC$2:BC$3000,MATCH(Formulas!A2355,'BD Demog para scores enalazar'!A$2:A$3000,0))=0,"SI","NO"),"")</f>
        <v/>
      </c>
      <c r="E2355" t="str" cm="1">
        <f t="array" ref="E2355">_xlfn.IFS(D2355="","",D2355="SI",4,D2355="NO",1)</f>
        <v/>
      </c>
      <c r="F2355" t="str" cm="1">
        <f t="array" ref="F2355">_xlfn.IFS('Paraclinicos '!B2290="","",'Paraclinicos '!B2290&gt;1,1,'Paraclinicos '!B2290&lt;=1,3)</f>
        <v/>
      </c>
      <c r="G2355" t="str" cm="1">
        <f t="array" ref="G2355">_xlfn.IFS('Paraclinicos '!D2290="","",AND('Paraclinicos '!D2290&gt;=250,'Paraclinicos '!D2290&lt;=500),2,'Paraclinicos '!D2290&gt;500,3,'Paraclinicos '!D2290&lt;250,1)</f>
        <v/>
      </c>
      <c r="H2355" s="50" t="str">
        <f t="shared" si="109"/>
        <v/>
      </c>
      <c r="I2355" t="str" cm="1">
        <f t="array" ref="I2355">_xlfn.IFS('Paraclinicos '!Q2290="","",'Paraclinicos '!Q2290&gt;=65,1,'Paraclinicos '!Q2290&lt;65,0)</f>
        <v/>
      </c>
      <c r="J2355" t="str" cm="1">
        <f t="array" ref="J2355">_xlfn.IFS('Paraclinicos '!I2290="","",'Paraclinicos '!I2290&gt;7,1,'Paraclinicos '!I2290&lt;=7,0)</f>
        <v/>
      </c>
      <c r="K2355" t="str" cm="1">
        <f t="array" ref="K2355">_xlfn.IFS('Paraclinicos '!W2290="","",'Paraclinicos '!W2290&lt;=8,1,'Paraclinicos '!W2290&gt;8,0)</f>
        <v/>
      </c>
      <c r="L2355" t="str" cm="1">
        <f t="array" ref="L2355">_xlfn.IFS('Paraclinicos '!S2290="","",'Paraclinicos '!S2290&gt;=30,1,'Paraclinicos '!S2290&lt;30,0)</f>
        <v/>
      </c>
      <c r="M2355" t="str" cm="1">
        <f t="array" ref="M2355">_xlfn.IFS(OR('Paraclinicos '!T2290="",'Paraclinicos '!U2290=""),"",OR('Paraclinicos '!T2290&lt;=90,'Paraclinicos '!U2290&lt;=60),1,OR('Paraclinicos '!T2290&gt;90,'Paraclinicos '!U2290&gt;60),0)</f>
        <v/>
      </c>
      <c r="N2355" s="45" t="str">
        <f t="shared" si="110"/>
        <v/>
      </c>
      <c r="O2355" t="str" cm="1">
        <f t="array" ref="O2355">_xlfn.IFS(OR('Paraclinicos '!M2290="",'Paraclinicos '!N2290="",'Paraclinicos '!N2290=0),"",'Paraclinicos '!M2290/'Paraclinicos '!N2290&lt;100,4,'Paraclinicos '!M2290/'Paraclinicos '!N2290&lt;200,3,'Paraclinicos '!M2290/'Paraclinicos '!N2290&lt;300,2,'Paraclinicos '!M2290/'Paraclinicos '!N2290&lt;400,1,'Paraclinicos '!M2290/'Paraclinicos '!N2290&gt;=400,0)</f>
        <v/>
      </c>
      <c r="P2355" t="str" cm="1">
        <f t="array" ref="P2355">_xlfn.IFS('Paraclinicos '!C2290="","",'Paraclinicos '!C2290&lt;20,4,'Paraclinicos '!C2290&lt;50,3,'Paraclinicos '!C2290&lt;100,2,'Paraclinicos '!C2290&lt;150,1,'Paraclinicos '!C2290&gt;150,0)</f>
        <v/>
      </c>
      <c r="Q2355" t="str" cm="1">
        <f t="array" ref="Q2355">_xlfn.IFS('Paraclinicos '!O2290="","",'Paraclinicos '!O2290&lt;1.2,0,'Paraclinicos '!O2290&lt;2,1,'Paraclinicos '!O2290&lt;3.5,2,'Paraclinicos '!O2290&lt;5,3,'Paraclinicos '!O2290&gt;5,4)</f>
        <v/>
      </c>
      <c r="R2355" t="str" cm="1">
        <f t="array" ref="R2355">_xlfn.IFS('Paraclinicos '!J2290="","",'Paraclinicos '!J2290&lt;1.2,0,'Paraclinicos '!J2290&lt;2,1,'Paraclinicos '!J2290&lt;6,2,'Paraclinicos '!J2290&lt;12,3,'Paraclinicos '!J2290&gt;=12,4)</f>
        <v/>
      </c>
      <c r="S2355" t="str" cm="1">
        <f t="array" ref="S2355">_xlfn.IFS('Paraclinicos '!Y2290="","",'Paraclinicos '!Y2290&lt;70,1,'Paraclinicos '!Y2290&gt;=70,0)</f>
        <v/>
      </c>
      <c r="T2355" t="str" cm="1">
        <f t="array" ref="T2355">_xlfn.IFS('Paraclinicos '!W2290="","",'Paraclinicos '!W2290&lt;6,4,'Paraclinicos '!W2290&lt;10,3,'Paraclinicos '!W2290&lt;13,2,'Paraclinicos '!W2290&lt;15,1,'Paraclinicos '!W2290=15,0)</f>
        <v/>
      </c>
      <c r="U2355" s="54" t="str">
        <f t="shared" si="108"/>
        <v/>
      </c>
      <c r="V2355" t="str" cm="1">
        <f t="array" ref="V2355">_xlfn.IFS('Paraclinicos '!S2290="","",OR('Paraclinicos '!S2290&lt;=8,'Paraclinicos '!S2290&gt;=25),3,'Paraclinicos '!S2290&lt;12,1,'Paraclinicos '!S2290&lt;21,0,'Paraclinicos '!S2290&lt;25,2)</f>
        <v/>
      </c>
      <c r="W2355" t="str">
        <f>IFERROR(IF(INDEX('BD Demog para scores enalazar'!Y$2:'BD Demog para scores enalazar'!Y$3000,MATCH(Formulas!A2355,'BD Demog para scores enalazar'!A$2:'BD Demog para scores enalazar'!A$3000,0))=1,"SI","NO"),"")</f>
        <v/>
      </c>
      <c r="X2355" s="9" t="str">
        <f>IFERROR(IF(INDEX('BD Demog para scores enalazar'!AJ$2:'BD Demog para scores enalazar'!AJ$3000,MATCH(Formulas!A2355,'BD Demog para scores enalazar'!A$2:'BD Demog para scores enalazar'!A$3000,0))=1,"SI","NO"),"")</f>
        <v/>
      </c>
      <c r="Y2355" t="str" cm="1">
        <f t="array" ref="Y2355">IF(AND(W2355="NO",X2355="NO"),_xlfn.IFS('Paraclinicos '!K2290&lt;=91,3,'Paraclinicos '!K2290&lt;94,2,'Paraclinicos '!K2290&lt;96,1,'Paraclinicos '!K2290&gt;=96,0),"")</f>
        <v/>
      </c>
      <c r="Z2355" t="str" cm="1">
        <f t="array" ref="Z2355">IF(OR(W2355="SI",X2355="SI"),_xlfn.IFS(OR(AND('Paraclinicos '!K2291&lt;=83),AND('Paraclinicos '!K2291&gt;=97,AA2355=2)),3,OR(AND('Paraclinicos '!K2291&lt;=86),AND('Paraclinicos '!K2291&gt;=94,AA2355=2)),2,OR(AND('Paraclinicos '!K2291&lt;=88),AND('Paraclinicos '!K2291&gt;=92,AA2355=2)),1,OR(AND('Paraclinicos '!K2291&gt;=88,'Paraclinicos '!K2291&lt;=92),AND('Paraclinicos '!K2291&gt;=93,AA2355=0)),0),"")</f>
        <v/>
      </c>
      <c r="AA2355" t="str" cm="1">
        <f t="array" ref="AA2355">_xlfn.IFS('Paraclinicos '!E2290="","",'Paraclinicos '!E2290="Oxigeno",2,'Paraclinicos '!E2290="Aire",0)</f>
        <v/>
      </c>
    </row>
    <row r="2356" spans="1:27" x14ac:dyDescent="0.25">
      <c r="A2356">
        <f>'Paraclinicos '!A2291</f>
        <v>0</v>
      </c>
      <c r="B2356" s="3">
        <f>'Paraclinicos '!R2291</f>
        <v>0</v>
      </c>
      <c r="C2356" t="str" cm="1">
        <f t="array" ref="C2356">_xlfn.IFS('Paraclinicos '!Q2291="","",'Paraclinicos '!Q2291&gt;60,3,'Paraclinicos '!Q2291&lt;=60,1)</f>
        <v/>
      </c>
      <c r="D2356" t="str">
        <f>IFERROR(IF(INDEX('BD Demog para scores enalazar'!BC$2:BC$3000,MATCH(Formulas!A2356,'BD Demog para scores enalazar'!A$2:A$3000,0))=0,"SI","NO"),"")</f>
        <v/>
      </c>
      <c r="E2356" t="str" cm="1">
        <f t="array" ref="E2356">_xlfn.IFS(D2356="","",D2356="SI",4,D2356="NO",1)</f>
        <v/>
      </c>
      <c r="F2356" t="str" cm="1">
        <f t="array" ref="F2356">_xlfn.IFS('Paraclinicos '!B2291="","",'Paraclinicos '!B2291&gt;1,1,'Paraclinicos '!B2291&lt;=1,3)</f>
        <v/>
      </c>
      <c r="G2356" t="str" cm="1">
        <f t="array" ref="G2356">_xlfn.IFS('Paraclinicos '!D2291="","",AND('Paraclinicos '!D2291&gt;=250,'Paraclinicos '!D2291&lt;=500),2,'Paraclinicos '!D2291&gt;500,3,'Paraclinicos '!D2291&lt;250,1)</f>
        <v/>
      </c>
      <c r="H2356" s="50" t="str">
        <f t="shared" si="109"/>
        <v/>
      </c>
      <c r="I2356" t="str" cm="1">
        <f t="array" ref="I2356">_xlfn.IFS('Paraclinicos '!Q2291="","",'Paraclinicos '!Q2291&gt;=65,1,'Paraclinicos '!Q2291&lt;65,0)</f>
        <v/>
      </c>
      <c r="J2356" t="str" cm="1">
        <f t="array" ref="J2356">_xlfn.IFS('Paraclinicos '!I2291="","",'Paraclinicos '!I2291&gt;7,1,'Paraclinicos '!I2291&lt;=7,0)</f>
        <v/>
      </c>
      <c r="K2356" t="str" cm="1">
        <f t="array" ref="K2356">_xlfn.IFS('Paraclinicos '!W2291="","",'Paraclinicos '!W2291&lt;=8,1,'Paraclinicos '!W2291&gt;8,0)</f>
        <v/>
      </c>
      <c r="L2356" t="str" cm="1">
        <f t="array" ref="L2356">_xlfn.IFS('Paraclinicos '!S2291="","",'Paraclinicos '!S2291&gt;=30,1,'Paraclinicos '!S2291&lt;30,0)</f>
        <v/>
      </c>
      <c r="M2356" t="str" cm="1">
        <f t="array" ref="M2356">_xlfn.IFS(OR('Paraclinicos '!T2291="",'Paraclinicos '!U2291=""),"",OR('Paraclinicos '!T2291&lt;=90,'Paraclinicos '!U2291&lt;=60),1,OR('Paraclinicos '!T2291&gt;90,'Paraclinicos '!U2291&gt;60),0)</f>
        <v/>
      </c>
      <c r="N2356" s="45" t="str">
        <f t="shared" si="110"/>
        <v/>
      </c>
      <c r="O2356" t="str" cm="1">
        <f t="array" ref="O2356">_xlfn.IFS(OR('Paraclinicos '!M2291="",'Paraclinicos '!N2291="",'Paraclinicos '!N2291=0),"",'Paraclinicos '!M2291/'Paraclinicos '!N2291&lt;100,4,'Paraclinicos '!M2291/'Paraclinicos '!N2291&lt;200,3,'Paraclinicos '!M2291/'Paraclinicos '!N2291&lt;300,2,'Paraclinicos '!M2291/'Paraclinicos '!N2291&lt;400,1,'Paraclinicos '!M2291/'Paraclinicos '!N2291&gt;=400,0)</f>
        <v/>
      </c>
      <c r="P2356" t="str" cm="1">
        <f t="array" ref="P2356">_xlfn.IFS('Paraclinicos '!C2291="","",'Paraclinicos '!C2291&lt;20,4,'Paraclinicos '!C2291&lt;50,3,'Paraclinicos '!C2291&lt;100,2,'Paraclinicos '!C2291&lt;150,1,'Paraclinicos '!C2291&gt;150,0)</f>
        <v/>
      </c>
      <c r="Q2356" t="str" cm="1">
        <f t="array" ref="Q2356">_xlfn.IFS('Paraclinicos '!O2291="","",'Paraclinicos '!O2291&lt;1.2,0,'Paraclinicos '!O2291&lt;2,1,'Paraclinicos '!O2291&lt;3.5,2,'Paraclinicos '!O2291&lt;5,3,'Paraclinicos '!O2291&gt;5,4)</f>
        <v/>
      </c>
      <c r="R2356" t="str" cm="1">
        <f t="array" ref="R2356">_xlfn.IFS('Paraclinicos '!J2291="","",'Paraclinicos '!J2291&lt;1.2,0,'Paraclinicos '!J2291&lt;2,1,'Paraclinicos '!J2291&lt;6,2,'Paraclinicos '!J2291&lt;12,3,'Paraclinicos '!J2291&gt;=12,4)</f>
        <v/>
      </c>
      <c r="S2356" t="str" cm="1">
        <f t="array" ref="S2356">_xlfn.IFS('Paraclinicos '!Y2291="","",'Paraclinicos '!Y2291&lt;70,1,'Paraclinicos '!Y2291&gt;=70,0)</f>
        <v/>
      </c>
      <c r="T2356" t="str" cm="1">
        <f t="array" ref="T2356">_xlfn.IFS('Paraclinicos '!W2291="","",'Paraclinicos '!W2291&lt;6,4,'Paraclinicos '!W2291&lt;10,3,'Paraclinicos '!W2291&lt;13,2,'Paraclinicos '!W2291&lt;15,1,'Paraclinicos '!W2291=15,0)</f>
        <v/>
      </c>
      <c r="U2356" s="54" t="str">
        <f t="shared" si="108"/>
        <v/>
      </c>
      <c r="V2356" t="str" cm="1">
        <f t="array" ref="V2356">_xlfn.IFS('Paraclinicos '!S2291="","",OR('Paraclinicos '!S2291&lt;=8,'Paraclinicos '!S2291&gt;=25),3,'Paraclinicos '!S2291&lt;12,1,'Paraclinicos '!S2291&lt;21,0,'Paraclinicos '!S2291&lt;25,2)</f>
        <v/>
      </c>
      <c r="W2356" t="str">
        <f>IFERROR(IF(INDEX('BD Demog para scores enalazar'!Y$2:'BD Demog para scores enalazar'!Y$3000,MATCH(Formulas!A2356,'BD Demog para scores enalazar'!A$2:'BD Demog para scores enalazar'!A$3000,0))=1,"SI","NO"),"")</f>
        <v/>
      </c>
      <c r="X2356" s="9" t="str">
        <f>IFERROR(IF(INDEX('BD Demog para scores enalazar'!AJ$2:'BD Demog para scores enalazar'!AJ$3000,MATCH(Formulas!A2356,'BD Demog para scores enalazar'!A$2:'BD Demog para scores enalazar'!A$3000,0))=1,"SI","NO"),"")</f>
        <v/>
      </c>
      <c r="Y2356" t="str" cm="1">
        <f t="array" ref="Y2356">IF(AND(W2356="NO",X2356="NO"),_xlfn.IFS('Paraclinicos '!K2291&lt;=91,3,'Paraclinicos '!K2291&lt;94,2,'Paraclinicos '!K2291&lt;96,1,'Paraclinicos '!K2291&gt;=96,0),"")</f>
        <v/>
      </c>
      <c r="Z2356" t="str" cm="1">
        <f t="array" ref="Z2356">IF(OR(W2356="SI",X2356="SI"),_xlfn.IFS(OR(AND('Paraclinicos '!K2292&lt;=83),AND('Paraclinicos '!K2292&gt;=97,AA2356=2)),3,OR(AND('Paraclinicos '!K2292&lt;=86),AND('Paraclinicos '!K2292&gt;=94,AA2356=2)),2,OR(AND('Paraclinicos '!K2292&lt;=88),AND('Paraclinicos '!K2292&gt;=92,AA2356=2)),1,OR(AND('Paraclinicos '!K2292&gt;=88,'Paraclinicos '!K2292&lt;=92),AND('Paraclinicos '!K2292&gt;=93,AA2356=0)),0),"")</f>
        <v/>
      </c>
      <c r="AA2356" t="str" cm="1">
        <f t="array" ref="AA2356">_xlfn.IFS('Paraclinicos '!E2291="","",'Paraclinicos '!E2291="Oxigeno",2,'Paraclinicos '!E2291="Aire",0)</f>
        <v/>
      </c>
    </row>
    <row r="2357" spans="1:27" x14ac:dyDescent="0.25">
      <c r="A2357">
        <f>'Paraclinicos '!A2292</f>
        <v>0</v>
      </c>
      <c r="B2357" s="3">
        <f>'Paraclinicos '!R2292</f>
        <v>0</v>
      </c>
      <c r="C2357" t="str" cm="1">
        <f t="array" ref="C2357">_xlfn.IFS('Paraclinicos '!Q2292="","",'Paraclinicos '!Q2292&gt;60,3,'Paraclinicos '!Q2292&lt;=60,1)</f>
        <v/>
      </c>
      <c r="D2357" t="str">
        <f>IFERROR(IF(INDEX('BD Demog para scores enalazar'!BC$2:BC$3000,MATCH(Formulas!A2357,'BD Demog para scores enalazar'!A$2:A$3000,0))=0,"SI","NO"),"")</f>
        <v/>
      </c>
      <c r="E2357" t="str" cm="1">
        <f t="array" ref="E2357">_xlfn.IFS(D2357="","",D2357="SI",4,D2357="NO",1)</f>
        <v/>
      </c>
      <c r="F2357" t="str" cm="1">
        <f t="array" ref="F2357">_xlfn.IFS('Paraclinicos '!B2292="","",'Paraclinicos '!B2292&gt;1,1,'Paraclinicos '!B2292&lt;=1,3)</f>
        <v/>
      </c>
      <c r="G2357" t="str" cm="1">
        <f t="array" ref="G2357">_xlfn.IFS('Paraclinicos '!D2292="","",AND('Paraclinicos '!D2292&gt;=250,'Paraclinicos '!D2292&lt;=500),2,'Paraclinicos '!D2292&gt;500,3,'Paraclinicos '!D2292&lt;250,1)</f>
        <v/>
      </c>
      <c r="H2357" s="50" t="str">
        <f t="shared" si="109"/>
        <v/>
      </c>
      <c r="I2357" t="str" cm="1">
        <f t="array" ref="I2357">_xlfn.IFS('Paraclinicos '!Q2292="","",'Paraclinicos '!Q2292&gt;=65,1,'Paraclinicos '!Q2292&lt;65,0)</f>
        <v/>
      </c>
      <c r="J2357" t="str" cm="1">
        <f t="array" ref="J2357">_xlfn.IFS('Paraclinicos '!I2292="","",'Paraclinicos '!I2292&gt;7,1,'Paraclinicos '!I2292&lt;=7,0)</f>
        <v/>
      </c>
      <c r="K2357" t="str" cm="1">
        <f t="array" ref="K2357">_xlfn.IFS('Paraclinicos '!W2292="","",'Paraclinicos '!W2292&lt;=8,1,'Paraclinicos '!W2292&gt;8,0)</f>
        <v/>
      </c>
      <c r="L2357" t="str" cm="1">
        <f t="array" ref="L2357">_xlfn.IFS('Paraclinicos '!S2292="","",'Paraclinicos '!S2292&gt;=30,1,'Paraclinicos '!S2292&lt;30,0)</f>
        <v/>
      </c>
      <c r="M2357" t="str" cm="1">
        <f t="array" ref="M2357">_xlfn.IFS(OR('Paraclinicos '!T2292="",'Paraclinicos '!U2292=""),"",OR('Paraclinicos '!T2292&lt;=90,'Paraclinicos '!U2292&lt;=60),1,OR('Paraclinicos '!T2292&gt;90,'Paraclinicos '!U2292&gt;60),0)</f>
        <v/>
      </c>
      <c r="N2357" s="45" t="str">
        <f t="shared" si="110"/>
        <v/>
      </c>
      <c r="O2357" t="str" cm="1">
        <f t="array" ref="O2357">_xlfn.IFS(OR('Paraclinicos '!M2292="",'Paraclinicos '!N2292="",'Paraclinicos '!N2292=0),"",'Paraclinicos '!M2292/'Paraclinicos '!N2292&lt;100,4,'Paraclinicos '!M2292/'Paraclinicos '!N2292&lt;200,3,'Paraclinicos '!M2292/'Paraclinicos '!N2292&lt;300,2,'Paraclinicos '!M2292/'Paraclinicos '!N2292&lt;400,1,'Paraclinicos '!M2292/'Paraclinicos '!N2292&gt;=400,0)</f>
        <v/>
      </c>
      <c r="P2357" t="str" cm="1">
        <f t="array" ref="P2357">_xlfn.IFS('Paraclinicos '!C2292="","",'Paraclinicos '!C2292&lt;20,4,'Paraclinicos '!C2292&lt;50,3,'Paraclinicos '!C2292&lt;100,2,'Paraclinicos '!C2292&lt;150,1,'Paraclinicos '!C2292&gt;150,0)</f>
        <v/>
      </c>
      <c r="Q2357" t="str" cm="1">
        <f t="array" ref="Q2357">_xlfn.IFS('Paraclinicos '!O2292="","",'Paraclinicos '!O2292&lt;1.2,0,'Paraclinicos '!O2292&lt;2,1,'Paraclinicos '!O2292&lt;3.5,2,'Paraclinicos '!O2292&lt;5,3,'Paraclinicos '!O2292&gt;5,4)</f>
        <v/>
      </c>
      <c r="R2357" t="str" cm="1">
        <f t="array" ref="R2357">_xlfn.IFS('Paraclinicos '!J2292="","",'Paraclinicos '!J2292&lt;1.2,0,'Paraclinicos '!J2292&lt;2,1,'Paraclinicos '!J2292&lt;6,2,'Paraclinicos '!J2292&lt;12,3,'Paraclinicos '!J2292&gt;=12,4)</f>
        <v/>
      </c>
      <c r="S2357" t="str" cm="1">
        <f t="array" ref="S2357">_xlfn.IFS('Paraclinicos '!Y2292="","",'Paraclinicos '!Y2292&lt;70,1,'Paraclinicos '!Y2292&gt;=70,0)</f>
        <v/>
      </c>
      <c r="T2357" t="str" cm="1">
        <f t="array" ref="T2357">_xlfn.IFS('Paraclinicos '!W2292="","",'Paraclinicos '!W2292&lt;6,4,'Paraclinicos '!W2292&lt;10,3,'Paraclinicos '!W2292&lt;13,2,'Paraclinicos '!W2292&lt;15,1,'Paraclinicos '!W2292=15,0)</f>
        <v/>
      </c>
      <c r="U2357" s="54" t="str">
        <f t="shared" si="108"/>
        <v/>
      </c>
      <c r="V2357" t="str" cm="1">
        <f t="array" ref="V2357">_xlfn.IFS('Paraclinicos '!S2292="","",OR('Paraclinicos '!S2292&lt;=8,'Paraclinicos '!S2292&gt;=25),3,'Paraclinicos '!S2292&lt;12,1,'Paraclinicos '!S2292&lt;21,0,'Paraclinicos '!S2292&lt;25,2)</f>
        <v/>
      </c>
      <c r="W2357" t="str">
        <f>IFERROR(IF(INDEX('BD Demog para scores enalazar'!Y$2:'BD Demog para scores enalazar'!Y$3000,MATCH(Formulas!A2357,'BD Demog para scores enalazar'!A$2:'BD Demog para scores enalazar'!A$3000,0))=1,"SI","NO"),"")</f>
        <v/>
      </c>
      <c r="X2357" s="9" t="str">
        <f>IFERROR(IF(INDEX('BD Demog para scores enalazar'!AJ$2:'BD Demog para scores enalazar'!AJ$3000,MATCH(Formulas!A2357,'BD Demog para scores enalazar'!A$2:'BD Demog para scores enalazar'!A$3000,0))=1,"SI","NO"),"")</f>
        <v/>
      </c>
      <c r="Y2357" t="str" cm="1">
        <f t="array" ref="Y2357">IF(AND(W2357="NO",X2357="NO"),_xlfn.IFS('Paraclinicos '!K2292&lt;=91,3,'Paraclinicos '!K2292&lt;94,2,'Paraclinicos '!K2292&lt;96,1,'Paraclinicos '!K2292&gt;=96,0),"")</f>
        <v/>
      </c>
      <c r="Z2357" t="str" cm="1">
        <f t="array" ref="Z2357">IF(OR(W2357="SI",X2357="SI"),_xlfn.IFS(OR(AND('Paraclinicos '!K2293&lt;=83),AND('Paraclinicos '!K2293&gt;=97,AA2357=2)),3,OR(AND('Paraclinicos '!K2293&lt;=86),AND('Paraclinicos '!K2293&gt;=94,AA2357=2)),2,OR(AND('Paraclinicos '!K2293&lt;=88),AND('Paraclinicos '!K2293&gt;=92,AA2357=2)),1,OR(AND('Paraclinicos '!K2293&gt;=88,'Paraclinicos '!K2293&lt;=92),AND('Paraclinicos '!K2293&gt;=93,AA2357=0)),0),"")</f>
        <v/>
      </c>
      <c r="AA2357" t="str" cm="1">
        <f t="array" ref="AA2357">_xlfn.IFS('Paraclinicos '!E2292="","",'Paraclinicos '!E2292="Oxigeno",2,'Paraclinicos '!E2292="Aire",0)</f>
        <v/>
      </c>
    </row>
    <row r="2358" spans="1:27" x14ac:dyDescent="0.25">
      <c r="A2358">
        <f>'Paraclinicos '!A2293</f>
        <v>0</v>
      </c>
      <c r="B2358" s="3">
        <f>'Paraclinicos '!R2293</f>
        <v>0</v>
      </c>
      <c r="C2358" t="str" cm="1">
        <f t="array" ref="C2358">_xlfn.IFS('Paraclinicos '!Q2293="","",'Paraclinicos '!Q2293&gt;60,3,'Paraclinicos '!Q2293&lt;=60,1)</f>
        <v/>
      </c>
      <c r="D2358" t="str">
        <f>IFERROR(IF(INDEX('BD Demog para scores enalazar'!BC$2:BC$3000,MATCH(Formulas!A2358,'BD Demog para scores enalazar'!A$2:A$3000,0))=0,"SI","NO"),"")</f>
        <v/>
      </c>
      <c r="E2358" t="str" cm="1">
        <f t="array" ref="E2358">_xlfn.IFS(D2358="","",D2358="SI",4,D2358="NO",1)</f>
        <v/>
      </c>
      <c r="F2358" t="str" cm="1">
        <f t="array" ref="F2358">_xlfn.IFS('Paraclinicos '!B2293="","",'Paraclinicos '!B2293&gt;1,1,'Paraclinicos '!B2293&lt;=1,3)</f>
        <v/>
      </c>
      <c r="G2358" t="str" cm="1">
        <f t="array" ref="G2358">_xlfn.IFS('Paraclinicos '!D2293="","",AND('Paraclinicos '!D2293&gt;=250,'Paraclinicos '!D2293&lt;=500),2,'Paraclinicos '!D2293&gt;500,3,'Paraclinicos '!D2293&lt;250,1)</f>
        <v/>
      </c>
      <c r="H2358" s="50" t="str">
        <f t="shared" si="109"/>
        <v/>
      </c>
      <c r="I2358" t="str" cm="1">
        <f t="array" ref="I2358">_xlfn.IFS('Paraclinicos '!Q2293="","",'Paraclinicos '!Q2293&gt;=65,1,'Paraclinicos '!Q2293&lt;65,0)</f>
        <v/>
      </c>
      <c r="J2358" t="str" cm="1">
        <f t="array" ref="J2358">_xlfn.IFS('Paraclinicos '!I2293="","",'Paraclinicos '!I2293&gt;7,1,'Paraclinicos '!I2293&lt;=7,0)</f>
        <v/>
      </c>
      <c r="K2358" t="str" cm="1">
        <f t="array" ref="K2358">_xlfn.IFS('Paraclinicos '!W2293="","",'Paraclinicos '!W2293&lt;=8,1,'Paraclinicos '!W2293&gt;8,0)</f>
        <v/>
      </c>
      <c r="L2358" t="str" cm="1">
        <f t="array" ref="L2358">_xlfn.IFS('Paraclinicos '!S2293="","",'Paraclinicos '!S2293&gt;=30,1,'Paraclinicos '!S2293&lt;30,0)</f>
        <v/>
      </c>
      <c r="M2358" t="str" cm="1">
        <f t="array" ref="M2358">_xlfn.IFS(OR('Paraclinicos '!T2293="",'Paraclinicos '!U2293=""),"",OR('Paraclinicos '!T2293&lt;=90,'Paraclinicos '!U2293&lt;=60),1,OR('Paraclinicos '!T2293&gt;90,'Paraclinicos '!U2293&gt;60),0)</f>
        <v/>
      </c>
      <c r="N2358" s="45" t="str">
        <f t="shared" si="110"/>
        <v/>
      </c>
      <c r="O2358" t="str" cm="1">
        <f t="array" ref="O2358">_xlfn.IFS(OR('Paraclinicos '!M2293="",'Paraclinicos '!N2293="",'Paraclinicos '!N2293=0),"",'Paraclinicos '!M2293/'Paraclinicos '!N2293&lt;100,4,'Paraclinicos '!M2293/'Paraclinicos '!N2293&lt;200,3,'Paraclinicos '!M2293/'Paraclinicos '!N2293&lt;300,2,'Paraclinicos '!M2293/'Paraclinicos '!N2293&lt;400,1,'Paraclinicos '!M2293/'Paraclinicos '!N2293&gt;=400,0)</f>
        <v/>
      </c>
      <c r="P2358" t="str" cm="1">
        <f t="array" ref="P2358">_xlfn.IFS('Paraclinicos '!C2293="","",'Paraclinicos '!C2293&lt;20,4,'Paraclinicos '!C2293&lt;50,3,'Paraclinicos '!C2293&lt;100,2,'Paraclinicos '!C2293&lt;150,1,'Paraclinicos '!C2293&gt;150,0)</f>
        <v/>
      </c>
      <c r="Q2358" t="str" cm="1">
        <f t="array" ref="Q2358">_xlfn.IFS('Paraclinicos '!O2293="","",'Paraclinicos '!O2293&lt;1.2,0,'Paraclinicos '!O2293&lt;2,1,'Paraclinicos '!O2293&lt;3.5,2,'Paraclinicos '!O2293&lt;5,3,'Paraclinicos '!O2293&gt;5,4)</f>
        <v/>
      </c>
      <c r="R2358" t="str" cm="1">
        <f t="array" ref="R2358">_xlfn.IFS('Paraclinicos '!J2293="","",'Paraclinicos '!J2293&lt;1.2,0,'Paraclinicos '!J2293&lt;2,1,'Paraclinicos '!J2293&lt;6,2,'Paraclinicos '!J2293&lt;12,3,'Paraclinicos '!J2293&gt;=12,4)</f>
        <v/>
      </c>
      <c r="S2358" t="str" cm="1">
        <f t="array" ref="S2358">_xlfn.IFS('Paraclinicos '!Y2293="","",'Paraclinicos '!Y2293&lt;70,1,'Paraclinicos '!Y2293&gt;=70,0)</f>
        <v/>
      </c>
      <c r="T2358" t="str" cm="1">
        <f t="array" ref="T2358">_xlfn.IFS('Paraclinicos '!W2293="","",'Paraclinicos '!W2293&lt;6,4,'Paraclinicos '!W2293&lt;10,3,'Paraclinicos '!W2293&lt;13,2,'Paraclinicos '!W2293&lt;15,1,'Paraclinicos '!W2293=15,0)</f>
        <v/>
      </c>
      <c r="U2358" s="54" t="str">
        <f t="shared" si="108"/>
        <v/>
      </c>
      <c r="V2358" t="str" cm="1">
        <f t="array" ref="V2358">_xlfn.IFS('Paraclinicos '!S2293="","",OR('Paraclinicos '!S2293&lt;=8,'Paraclinicos '!S2293&gt;=25),3,'Paraclinicos '!S2293&lt;12,1,'Paraclinicos '!S2293&lt;21,0,'Paraclinicos '!S2293&lt;25,2)</f>
        <v/>
      </c>
      <c r="W2358" t="str">
        <f>IFERROR(IF(INDEX('BD Demog para scores enalazar'!Y$2:'BD Demog para scores enalazar'!Y$3000,MATCH(Formulas!A2358,'BD Demog para scores enalazar'!A$2:'BD Demog para scores enalazar'!A$3000,0))=1,"SI","NO"),"")</f>
        <v/>
      </c>
      <c r="X2358" s="9" t="str">
        <f>IFERROR(IF(INDEX('BD Demog para scores enalazar'!AJ$2:'BD Demog para scores enalazar'!AJ$3000,MATCH(Formulas!A2358,'BD Demog para scores enalazar'!A$2:'BD Demog para scores enalazar'!A$3000,0))=1,"SI","NO"),"")</f>
        <v/>
      </c>
      <c r="Y2358" t="str" cm="1">
        <f t="array" ref="Y2358">IF(AND(W2358="NO",X2358="NO"),_xlfn.IFS('Paraclinicos '!K2293&lt;=91,3,'Paraclinicos '!K2293&lt;94,2,'Paraclinicos '!K2293&lt;96,1,'Paraclinicos '!K2293&gt;=96,0),"")</f>
        <v/>
      </c>
      <c r="Z2358" t="str" cm="1">
        <f t="array" ref="Z2358">IF(OR(W2358="SI",X2358="SI"),_xlfn.IFS(OR(AND('Paraclinicos '!K2294&lt;=83),AND('Paraclinicos '!K2294&gt;=97,AA2358=2)),3,OR(AND('Paraclinicos '!K2294&lt;=86),AND('Paraclinicos '!K2294&gt;=94,AA2358=2)),2,OR(AND('Paraclinicos '!K2294&lt;=88),AND('Paraclinicos '!K2294&gt;=92,AA2358=2)),1,OR(AND('Paraclinicos '!K2294&gt;=88,'Paraclinicos '!K2294&lt;=92),AND('Paraclinicos '!K2294&gt;=93,AA2358=0)),0),"")</f>
        <v/>
      </c>
      <c r="AA2358" t="str" cm="1">
        <f t="array" ref="AA2358">_xlfn.IFS('Paraclinicos '!E2293="","",'Paraclinicos '!E2293="Oxigeno",2,'Paraclinicos '!E2293="Aire",0)</f>
        <v/>
      </c>
    </row>
    <row r="2359" spans="1:27" x14ac:dyDescent="0.25">
      <c r="A2359">
        <f>'Paraclinicos '!A2294</f>
        <v>0</v>
      </c>
      <c r="B2359" s="3">
        <f>'Paraclinicos '!R2294</f>
        <v>0</v>
      </c>
      <c r="C2359" t="str" cm="1">
        <f t="array" ref="C2359">_xlfn.IFS('Paraclinicos '!Q2294="","",'Paraclinicos '!Q2294&gt;60,3,'Paraclinicos '!Q2294&lt;=60,1)</f>
        <v/>
      </c>
      <c r="D2359" t="str">
        <f>IFERROR(IF(INDEX('BD Demog para scores enalazar'!BC$2:BC$3000,MATCH(Formulas!A2359,'BD Demog para scores enalazar'!A$2:A$3000,0))=0,"SI","NO"),"")</f>
        <v/>
      </c>
      <c r="E2359" t="str" cm="1">
        <f t="array" ref="E2359">_xlfn.IFS(D2359="","",D2359="SI",4,D2359="NO",1)</f>
        <v/>
      </c>
      <c r="F2359" t="str" cm="1">
        <f t="array" ref="F2359">_xlfn.IFS('Paraclinicos '!B2294="","",'Paraclinicos '!B2294&gt;1,1,'Paraclinicos '!B2294&lt;=1,3)</f>
        <v/>
      </c>
      <c r="G2359" t="str" cm="1">
        <f t="array" ref="G2359">_xlfn.IFS('Paraclinicos '!D2294="","",AND('Paraclinicos '!D2294&gt;=250,'Paraclinicos '!D2294&lt;=500),2,'Paraclinicos '!D2294&gt;500,3,'Paraclinicos '!D2294&lt;250,1)</f>
        <v/>
      </c>
      <c r="H2359" s="50" t="str">
        <f t="shared" si="109"/>
        <v/>
      </c>
      <c r="I2359" t="str" cm="1">
        <f t="array" ref="I2359">_xlfn.IFS('Paraclinicos '!Q2294="","",'Paraclinicos '!Q2294&gt;=65,1,'Paraclinicos '!Q2294&lt;65,0)</f>
        <v/>
      </c>
      <c r="J2359" t="str" cm="1">
        <f t="array" ref="J2359">_xlfn.IFS('Paraclinicos '!I2294="","",'Paraclinicos '!I2294&gt;7,1,'Paraclinicos '!I2294&lt;=7,0)</f>
        <v/>
      </c>
      <c r="K2359" t="str" cm="1">
        <f t="array" ref="K2359">_xlfn.IFS('Paraclinicos '!W2294="","",'Paraclinicos '!W2294&lt;=8,1,'Paraclinicos '!W2294&gt;8,0)</f>
        <v/>
      </c>
      <c r="L2359" t="str" cm="1">
        <f t="array" ref="L2359">_xlfn.IFS('Paraclinicos '!S2294="","",'Paraclinicos '!S2294&gt;=30,1,'Paraclinicos '!S2294&lt;30,0)</f>
        <v/>
      </c>
      <c r="M2359" t="str" cm="1">
        <f t="array" ref="M2359">_xlfn.IFS(OR('Paraclinicos '!T2294="",'Paraclinicos '!U2294=""),"",OR('Paraclinicos '!T2294&lt;=90,'Paraclinicos '!U2294&lt;=60),1,OR('Paraclinicos '!T2294&gt;90,'Paraclinicos '!U2294&gt;60),0)</f>
        <v/>
      </c>
      <c r="N2359" s="45" t="str">
        <f t="shared" si="110"/>
        <v/>
      </c>
      <c r="O2359" t="str" cm="1">
        <f t="array" ref="O2359">_xlfn.IFS(OR('Paraclinicos '!M2294="",'Paraclinicos '!N2294="",'Paraclinicos '!N2294=0),"",'Paraclinicos '!M2294/'Paraclinicos '!N2294&lt;100,4,'Paraclinicos '!M2294/'Paraclinicos '!N2294&lt;200,3,'Paraclinicos '!M2294/'Paraclinicos '!N2294&lt;300,2,'Paraclinicos '!M2294/'Paraclinicos '!N2294&lt;400,1,'Paraclinicos '!M2294/'Paraclinicos '!N2294&gt;=400,0)</f>
        <v/>
      </c>
      <c r="P2359" t="str" cm="1">
        <f t="array" ref="P2359">_xlfn.IFS('Paraclinicos '!C2294="","",'Paraclinicos '!C2294&lt;20,4,'Paraclinicos '!C2294&lt;50,3,'Paraclinicos '!C2294&lt;100,2,'Paraclinicos '!C2294&lt;150,1,'Paraclinicos '!C2294&gt;150,0)</f>
        <v/>
      </c>
      <c r="Q2359" t="str" cm="1">
        <f t="array" ref="Q2359">_xlfn.IFS('Paraclinicos '!O2294="","",'Paraclinicos '!O2294&lt;1.2,0,'Paraclinicos '!O2294&lt;2,1,'Paraclinicos '!O2294&lt;3.5,2,'Paraclinicos '!O2294&lt;5,3,'Paraclinicos '!O2294&gt;5,4)</f>
        <v/>
      </c>
      <c r="R2359" t="str" cm="1">
        <f t="array" ref="R2359">_xlfn.IFS('Paraclinicos '!J2294="","",'Paraclinicos '!J2294&lt;1.2,0,'Paraclinicos '!J2294&lt;2,1,'Paraclinicos '!J2294&lt;6,2,'Paraclinicos '!J2294&lt;12,3,'Paraclinicos '!J2294&gt;=12,4)</f>
        <v/>
      </c>
      <c r="S2359" t="str" cm="1">
        <f t="array" ref="S2359">_xlfn.IFS('Paraclinicos '!Y2294="","",'Paraclinicos '!Y2294&lt;70,1,'Paraclinicos '!Y2294&gt;=70,0)</f>
        <v/>
      </c>
      <c r="T2359" t="str" cm="1">
        <f t="array" ref="T2359">_xlfn.IFS('Paraclinicos '!W2294="","",'Paraclinicos '!W2294&lt;6,4,'Paraclinicos '!W2294&lt;10,3,'Paraclinicos '!W2294&lt;13,2,'Paraclinicos '!W2294&lt;15,1,'Paraclinicos '!W2294=15,0)</f>
        <v/>
      </c>
      <c r="U2359" s="54" t="str">
        <f t="shared" si="108"/>
        <v/>
      </c>
      <c r="V2359" t="str" cm="1">
        <f t="array" ref="V2359">_xlfn.IFS('Paraclinicos '!S2294="","",OR('Paraclinicos '!S2294&lt;=8,'Paraclinicos '!S2294&gt;=25),3,'Paraclinicos '!S2294&lt;12,1,'Paraclinicos '!S2294&lt;21,0,'Paraclinicos '!S2294&lt;25,2)</f>
        <v/>
      </c>
      <c r="W2359" t="str">
        <f>IFERROR(IF(INDEX('BD Demog para scores enalazar'!Y$2:'BD Demog para scores enalazar'!Y$3000,MATCH(Formulas!A2359,'BD Demog para scores enalazar'!A$2:'BD Demog para scores enalazar'!A$3000,0))=1,"SI","NO"),"")</f>
        <v/>
      </c>
      <c r="X2359" s="9" t="str">
        <f>IFERROR(IF(INDEX('BD Demog para scores enalazar'!AJ$2:'BD Demog para scores enalazar'!AJ$3000,MATCH(Formulas!A2359,'BD Demog para scores enalazar'!A$2:'BD Demog para scores enalazar'!A$3000,0))=1,"SI","NO"),"")</f>
        <v/>
      </c>
      <c r="Y2359" t="str" cm="1">
        <f t="array" ref="Y2359">IF(AND(W2359="NO",X2359="NO"),_xlfn.IFS('Paraclinicos '!K2294&lt;=91,3,'Paraclinicos '!K2294&lt;94,2,'Paraclinicos '!K2294&lt;96,1,'Paraclinicos '!K2294&gt;=96,0),"")</f>
        <v/>
      </c>
      <c r="Z2359" t="str" cm="1">
        <f t="array" ref="Z2359">IF(OR(W2359="SI",X2359="SI"),_xlfn.IFS(OR(AND('Paraclinicos '!K2295&lt;=83),AND('Paraclinicos '!K2295&gt;=97,AA2359=2)),3,OR(AND('Paraclinicos '!K2295&lt;=86),AND('Paraclinicos '!K2295&gt;=94,AA2359=2)),2,OR(AND('Paraclinicos '!K2295&lt;=88),AND('Paraclinicos '!K2295&gt;=92,AA2359=2)),1,OR(AND('Paraclinicos '!K2295&gt;=88,'Paraclinicos '!K2295&lt;=92),AND('Paraclinicos '!K2295&gt;=93,AA2359=0)),0),"")</f>
        <v/>
      </c>
      <c r="AA2359" t="str" cm="1">
        <f t="array" ref="AA2359">_xlfn.IFS('Paraclinicos '!E2294="","",'Paraclinicos '!E2294="Oxigeno",2,'Paraclinicos '!E2294="Aire",0)</f>
        <v/>
      </c>
    </row>
    <row r="2360" spans="1:27" x14ac:dyDescent="0.25">
      <c r="A2360">
        <f>'Paraclinicos '!A2295</f>
        <v>0</v>
      </c>
      <c r="B2360" s="3">
        <f>'Paraclinicos '!R2295</f>
        <v>0</v>
      </c>
      <c r="C2360" t="str" cm="1">
        <f t="array" ref="C2360">_xlfn.IFS('Paraclinicos '!Q2295="","",'Paraclinicos '!Q2295&gt;60,3,'Paraclinicos '!Q2295&lt;=60,1)</f>
        <v/>
      </c>
      <c r="D2360" t="str">
        <f>IFERROR(IF(INDEX('BD Demog para scores enalazar'!BC$2:BC$3000,MATCH(Formulas!A2360,'BD Demog para scores enalazar'!A$2:A$3000,0))=0,"SI","NO"),"")</f>
        <v/>
      </c>
      <c r="E2360" t="str" cm="1">
        <f t="array" ref="E2360">_xlfn.IFS(D2360="","",D2360="SI",4,D2360="NO",1)</f>
        <v/>
      </c>
      <c r="F2360" t="str" cm="1">
        <f t="array" ref="F2360">_xlfn.IFS('Paraclinicos '!B2295="","",'Paraclinicos '!B2295&gt;1,1,'Paraclinicos '!B2295&lt;=1,3)</f>
        <v/>
      </c>
      <c r="G2360" t="str" cm="1">
        <f t="array" ref="G2360">_xlfn.IFS('Paraclinicos '!D2295="","",AND('Paraclinicos '!D2295&gt;=250,'Paraclinicos '!D2295&lt;=500),2,'Paraclinicos '!D2295&gt;500,3,'Paraclinicos '!D2295&lt;250,1)</f>
        <v/>
      </c>
      <c r="H2360" s="50" t="str">
        <f t="shared" si="109"/>
        <v/>
      </c>
      <c r="I2360" t="str" cm="1">
        <f t="array" ref="I2360">_xlfn.IFS('Paraclinicos '!Q2295="","",'Paraclinicos '!Q2295&gt;=65,1,'Paraclinicos '!Q2295&lt;65,0)</f>
        <v/>
      </c>
      <c r="J2360" t="str" cm="1">
        <f t="array" ref="J2360">_xlfn.IFS('Paraclinicos '!I2295="","",'Paraclinicos '!I2295&gt;7,1,'Paraclinicos '!I2295&lt;=7,0)</f>
        <v/>
      </c>
      <c r="K2360" t="str" cm="1">
        <f t="array" ref="K2360">_xlfn.IFS('Paraclinicos '!W2295="","",'Paraclinicos '!W2295&lt;=8,1,'Paraclinicos '!W2295&gt;8,0)</f>
        <v/>
      </c>
      <c r="L2360" t="str" cm="1">
        <f t="array" ref="L2360">_xlfn.IFS('Paraclinicos '!S2295="","",'Paraclinicos '!S2295&gt;=30,1,'Paraclinicos '!S2295&lt;30,0)</f>
        <v/>
      </c>
      <c r="M2360" t="str" cm="1">
        <f t="array" ref="M2360">_xlfn.IFS(OR('Paraclinicos '!T2295="",'Paraclinicos '!U2295=""),"",OR('Paraclinicos '!T2295&lt;=90,'Paraclinicos '!U2295&lt;=60),1,OR('Paraclinicos '!T2295&gt;90,'Paraclinicos '!U2295&gt;60),0)</f>
        <v/>
      </c>
      <c r="N2360" s="45" t="str">
        <f t="shared" si="110"/>
        <v/>
      </c>
      <c r="O2360" t="str" cm="1">
        <f t="array" ref="O2360">_xlfn.IFS(OR('Paraclinicos '!M2295="",'Paraclinicos '!N2295="",'Paraclinicos '!N2295=0),"",'Paraclinicos '!M2295/'Paraclinicos '!N2295&lt;100,4,'Paraclinicos '!M2295/'Paraclinicos '!N2295&lt;200,3,'Paraclinicos '!M2295/'Paraclinicos '!N2295&lt;300,2,'Paraclinicos '!M2295/'Paraclinicos '!N2295&lt;400,1,'Paraclinicos '!M2295/'Paraclinicos '!N2295&gt;=400,0)</f>
        <v/>
      </c>
      <c r="P2360" t="str" cm="1">
        <f t="array" ref="P2360">_xlfn.IFS('Paraclinicos '!C2295="","",'Paraclinicos '!C2295&lt;20,4,'Paraclinicos '!C2295&lt;50,3,'Paraclinicos '!C2295&lt;100,2,'Paraclinicos '!C2295&lt;150,1,'Paraclinicos '!C2295&gt;150,0)</f>
        <v/>
      </c>
      <c r="Q2360" t="str" cm="1">
        <f t="array" ref="Q2360">_xlfn.IFS('Paraclinicos '!O2295="","",'Paraclinicos '!O2295&lt;1.2,0,'Paraclinicos '!O2295&lt;2,1,'Paraclinicos '!O2295&lt;3.5,2,'Paraclinicos '!O2295&lt;5,3,'Paraclinicos '!O2295&gt;5,4)</f>
        <v/>
      </c>
      <c r="R2360" t="str" cm="1">
        <f t="array" ref="R2360">_xlfn.IFS('Paraclinicos '!J2295="","",'Paraclinicos '!J2295&lt;1.2,0,'Paraclinicos '!J2295&lt;2,1,'Paraclinicos '!J2295&lt;6,2,'Paraclinicos '!J2295&lt;12,3,'Paraclinicos '!J2295&gt;=12,4)</f>
        <v/>
      </c>
      <c r="S2360" t="str" cm="1">
        <f t="array" ref="S2360">_xlfn.IFS('Paraclinicos '!Y2295="","",'Paraclinicos '!Y2295&lt;70,1,'Paraclinicos '!Y2295&gt;=70,0)</f>
        <v/>
      </c>
      <c r="T2360" t="str" cm="1">
        <f t="array" ref="T2360">_xlfn.IFS('Paraclinicos '!W2295="","",'Paraclinicos '!W2295&lt;6,4,'Paraclinicos '!W2295&lt;10,3,'Paraclinicos '!W2295&lt;13,2,'Paraclinicos '!W2295&lt;15,1,'Paraclinicos '!W2295=15,0)</f>
        <v/>
      </c>
      <c r="U2360" s="54" t="str">
        <f t="shared" si="108"/>
        <v/>
      </c>
      <c r="V2360" t="str" cm="1">
        <f t="array" ref="V2360">_xlfn.IFS('Paraclinicos '!S2295="","",OR('Paraclinicos '!S2295&lt;=8,'Paraclinicos '!S2295&gt;=25),3,'Paraclinicos '!S2295&lt;12,1,'Paraclinicos '!S2295&lt;21,0,'Paraclinicos '!S2295&lt;25,2)</f>
        <v/>
      </c>
      <c r="W2360" t="str">
        <f>IFERROR(IF(INDEX('BD Demog para scores enalazar'!Y$2:'BD Demog para scores enalazar'!Y$3000,MATCH(Formulas!A2360,'BD Demog para scores enalazar'!A$2:'BD Demog para scores enalazar'!A$3000,0))=1,"SI","NO"),"")</f>
        <v/>
      </c>
      <c r="X2360" s="9" t="str">
        <f>IFERROR(IF(INDEX('BD Demog para scores enalazar'!AJ$2:'BD Demog para scores enalazar'!AJ$3000,MATCH(Formulas!A2360,'BD Demog para scores enalazar'!A$2:'BD Demog para scores enalazar'!A$3000,0))=1,"SI","NO"),"")</f>
        <v/>
      </c>
      <c r="Y2360" t="str" cm="1">
        <f t="array" ref="Y2360">IF(AND(W2360="NO",X2360="NO"),_xlfn.IFS('Paraclinicos '!K2295&lt;=91,3,'Paraclinicos '!K2295&lt;94,2,'Paraclinicos '!K2295&lt;96,1,'Paraclinicos '!K2295&gt;=96,0),"")</f>
        <v/>
      </c>
      <c r="Z2360" t="str" cm="1">
        <f t="array" ref="Z2360">IF(OR(W2360="SI",X2360="SI"),_xlfn.IFS(OR(AND('Paraclinicos '!K2296&lt;=83),AND('Paraclinicos '!K2296&gt;=97,AA2360=2)),3,OR(AND('Paraclinicos '!K2296&lt;=86),AND('Paraclinicos '!K2296&gt;=94,AA2360=2)),2,OR(AND('Paraclinicos '!K2296&lt;=88),AND('Paraclinicos '!K2296&gt;=92,AA2360=2)),1,OR(AND('Paraclinicos '!K2296&gt;=88,'Paraclinicos '!K2296&lt;=92),AND('Paraclinicos '!K2296&gt;=93,AA2360=0)),0),"")</f>
        <v/>
      </c>
      <c r="AA2360" t="str" cm="1">
        <f t="array" ref="AA2360">_xlfn.IFS('Paraclinicos '!E2295="","",'Paraclinicos '!E2295="Oxigeno",2,'Paraclinicos '!E2295="Aire",0)</f>
        <v/>
      </c>
    </row>
    <row r="2361" spans="1:27" x14ac:dyDescent="0.25">
      <c r="A2361">
        <f>'Paraclinicos '!A2296</f>
        <v>0</v>
      </c>
      <c r="B2361" s="3">
        <f>'Paraclinicos '!R2296</f>
        <v>0</v>
      </c>
      <c r="C2361" t="str" cm="1">
        <f t="array" ref="C2361">_xlfn.IFS('Paraclinicos '!Q2296="","",'Paraclinicos '!Q2296&gt;60,3,'Paraclinicos '!Q2296&lt;=60,1)</f>
        <v/>
      </c>
      <c r="D2361" t="str">
        <f>IFERROR(IF(INDEX('BD Demog para scores enalazar'!BC$2:BC$3000,MATCH(Formulas!A2361,'BD Demog para scores enalazar'!A$2:A$3000,0))=0,"SI","NO"),"")</f>
        <v/>
      </c>
      <c r="E2361" t="str" cm="1">
        <f t="array" ref="E2361">_xlfn.IFS(D2361="","",D2361="SI",4,D2361="NO",1)</f>
        <v/>
      </c>
      <c r="F2361" t="str" cm="1">
        <f t="array" ref="F2361">_xlfn.IFS('Paraclinicos '!B2296="","",'Paraclinicos '!B2296&gt;1,1,'Paraclinicos '!B2296&lt;=1,3)</f>
        <v/>
      </c>
      <c r="G2361" t="str" cm="1">
        <f t="array" ref="G2361">_xlfn.IFS('Paraclinicos '!D2296="","",AND('Paraclinicos '!D2296&gt;=250,'Paraclinicos '!D2296&lt;=500),2,'Paraclinicos '!D2296&gt;500,3,'Paraclinicos '!D2296&lt;250,1)</f>
        <v/>
      </c>
      <c r="H2361" s="50" t="str">
        <f t="shared" si="109"/>
        <v/>
      </c>
      <c r="I2361" t="str" cm="1">
        <f t="array" ref="I2361">_xlfn.IFS('Paraclinicos '!Q2296="","",'Paraclinicos '!Q2296&gt;=65,1,'Paraclinicos '!Q2296&lt;65,0)</f>
        <v/>
      </c>
      <c r="J2361" t="str" cm="1">
        <f t="array" ref="J2361">_xlfn.IFS('Paraclinicos '!I2296="","",'Paraclinicos '!I2296&gt;7,1,'Paraclinicos '!I2296&lt;=7,0)</f>
        <v/>
      </c>
      <c r="K2361" t="str" cm="1">
        <f t="array" ref="K2361">_xlfn.IFS('Paraclinicos '!W2296="","",'Paraclinicos '!W2296&lt;=8,1,'Paraclinicos '!W2296&gt;8,0)</f>
        <v/>
      </c>
      <c r="L2361" t="str" cm="1">
        <f t="array" ref="L2361">_xlfn.IFS('Paraclinicos '!S2296="","",'Paraclinicos '!S2296&gt;=30,1,'Paraclinicos '!S2296&lt;30,0)</f>
        <v/>
      </c>
      <c r="M2361" t="str" cm="1">
        <f t="array" ref="M2361">_xlfn.IFS(OR('Paraclinicos '!T2296="",'Paraclinicos '!U2296=""),"",OR('Paraclinicos '!T2296&lt;=90,'Paraclinicos '!U2296&lt;=60),1,OR('Paraclinicos '!T2296&gt;90,'Paraclinicos '!U2296&gt;60),0)</f>
        <v/>
      </c>
      <c r="N2361" s="45" t="str">
        <f t="shared" si="110"/>
        <v/>
      </c>
      <c r="O2361" t="str" cm="1">
        <f t="array" ref="O2361">_xlfn.IFS(OR('Paraclinicos '!M2296="",'Paraclinicos '!N2296="",'Paraclinicos '!N2296=0),"",'Paraclinicos '!M2296/'Paraclinicos '!N2296&lt;100,4,'Paraclinicos '!M2296/'Paraclinicos '!N2296&lt;200,3,'Paraclinicos '!M2296/'Paraclinicos '!N2296&lt;300,2,'Paraclinicos '!M2296/'Paraclinicos '!N2296&lt;400,1,'Paraclinicos '!M2296/'Paraclinicos '!N2296&gt;=400,0)</f>
        <v/>
      </c>
      <c r="P2361" t="str" cm="1">
        <f t="array" ref="P2361">_xlfn.IFS('Paraclinicos '!C2296="","",'Paraclinicos '!C2296&lt;20,4,'Paraclinicos '!C2296&lt;50,3,'Paraclinicos '!C2296&lt;100,2,'Paraclinicos '!C2296&lt;150,1,'Paraclinicos '!C2296&gt;150,0)</f>
        <v/>
      </c>
      <c r="Q2361" t="str" cm="1">
        <f t="array" ref="Q2361">_xlfn.IFS('Paraclinicos '!O2296="","",'Paraclinicos '!O2296&lt;1.2,0,'Paraclinicos '!O2296&lt;2,1,'Paraclinicos '!O2296&lt;3.5,2,'Paraclinicos '!O2296&lt;5,3,'Paraclinicos '!O2296&gt;5,4)</f>
        <v/>
      </c>
      <c r="R2361" t="str" cm="1">
        <f t="array" ref="R2361">_xlfn.IFS('Paraclinicos '!J2296="","",'Paraclinicos '!J2296&lt;1.2,0,'Paraclinicos '!J2296&lt;2,1,'Paraclinicos '!J2296&lt;6,2,'Paraclinicos '!J2296&lt;12,3,'Paraclinicos '!J2296&gt;=12,4)</f>
        <v/>
      </c>
      <c r="S2361" t="str" cm="1">
        <f t="array" ref="S2361">_xlfn.IFS('Paraclinicos '!Y2296="","",'Paraclinicos '!Y2296&lt;70,1,'Paraclinicos '!Y2296&gt;=70,0)</f>
        <v/>
      </c>
      <c r="T2361" t="str" cm="1">
        <f t="array" ref="T2361">_xlfn.IFS('Paraclinicos '!W2296="","",'Paraclinicos '!W2296&lt;6,4,'Paraclinicos '!W2296&lt;10,3,'Paraclinicos '!W2296&lt;13,2,'Paraclinicos '!W2296&lt;15,1,'Paraclinicos '!W2296=15,0)</f>
        <v/>
      </c>
      <c r="U2361" s="54" t="str">
        <f t="shared" si="108"/>
        <v/>
      </c>
      <c r="V2361" t="str" cm="1">
        <f t="array" ref="V2361">_xlfn.IFS('Paraclinicos '!S2296="","",OR('Paraclinicos '!S2296&lt;=8,'Paraclinicos '!S2296&gt;=25),3,'Paraclinicos '!S2296&lt;12,1,'Paraclinicos '!S2296&lt;21,0,'Paraclinicos '!S2296&lt;25,2)</f>
        <v/>
      </c>
      <c r="W2361" t="str">
        <f>IFERROR(IF(INDEX('BD Demog para scores enalazar'!Y$2:'BD Demog para scores enalazar'!Y$3000,MATCH(Formulas!A2361,'BD Demog para scores enalazar'!A$2:'BD Demog para scores enalazar'!A$3000,0))=1,"SI","NO"),"")</f>
        <v/>
      </c>
      <c r="X2361" s="9" t="str">
        <f>IFERROR(IF(INDEX('BD Demog para scores enalazar'!AJ$2:'BD Demog para scores enalazar'!AJ$3000,MATCH(Formulas!A2361,'BD Demog para scores enalazar'!A$2:'BD Demog para scores enalazar'!A$3000,0))=1,"SI","NO"),"")</f>
        <v/>
      </c>
      <c r="Y2361" t="str" cm="1">
        <f t="array" ref="Y2361">IF(AND(W2361="NO",X2361="NO"),_xlfn.IFS('Paraclinicos '!K2296&lt;=91,3,'Paraclinicos '!K2296&lt;94,2,'Paraclinicos '!K2296&lt;96,1,'Paraclinicos '!K2296&gt;=96,0),"")</f>
        <v/>
      </c>
      <c r="Z2361" t="str" cm="1">
        <f t="array" ref="Z2361">IF(OR(W2361="SI",X2361="SI"),_xlfn.IFS(OR(AND('Paraclinicos '!K2297&lt;=83),AND('Paraclinicos '!K2297&gt;=97,AA2361=2)),3,OR(AND('Paraclinicos '!K2297&lt;=86),AND('Paraclinicos '!K2297&gt;=94,AA2361=2)),2,OR(AND('Paraclinicos '!K2297&lt;=88),AND('Paraclinicos '!K2297&gt;=92,AA2361=2)),1,OR(AND('Paraclinicos '!K2297&gt;=88,'Paraclinicos '!K2297&lt;=92),AND('Paraclinicos '!K2297&gt;=93,AA2361=0)),0),"")</f>
        <v/>
      </c>
      <c r="AA2361" t="str" cm="1">
        <f t="array" ref="AA2361">_xlfn.IFS('Paraclinicos '!E2296="","",'Paraclinicos '!E2296="Oxigeno",2,'Paraclinicos '!E2296="Aire",0)</f>
        <v/>
      </c>
    </row>
    <row r="2362" spans="1:27" x14ac:dyDescent="0.25">
      <c r="A2362">
        <f>'Paraclinicos '!A2297</f>
        <v>0</v>
      </c>
      <c r="B2362" s="3">
        <f>'Paraclinicos '!R2297</f>
        <v>0</v>
      </c>
      <c r="C2362" t="str" cm="1">
        <f t="array" ref="C2362">_xlfn.IFS('Paraclinicos '!Q2297="","",'Paraclinicos '!Q2297&gt;60,3,'Paraclinicos '!Q2297&lt;=60,1)</f>
        <v/>
      </c>
      <c r="D2362" t="str">
        <f>IFERROR(IF(INDEX('BD Demog para scores enalazar'!BC$2:BC$3000,MATCH(Formulas!A2362,'BD Demog para scores enalazar'!A$2:A$3000,0))=0,"SI","NO"),"")</f>
        <v/>
      </c>
      <c r="E2362" t="str" cm="1">
        <f t="array" ref="E2362">_xlfn.IFS(D2362="","",D2362="SI",4,D2362="NO",1)</f>
        <v/>
      </c>
      <c r="F2362" t="str" cm="1">
        <f t="array" ref="F2362">_xlfn.IFS('Paraclinicos '!B2297="","",'Paraclinicos '!B2297&gt;1,1,'Paraclinicos '!B2297&lt;=1,3)</f>
        <v/>
      </c>
      <c r="G2362" t="str" cm="1">
        <f t="array" ref="G2362">_xlfn.IFS('Paraclinicos '!D2297="","",AND('Paraclinicos '!D2297&gt;=250,'Paraclinicos '!D2297&lt;=500),2,'Paraclinicos '!D2297&gt;500,3,'Paraclinicos '!D2297&lt;250,1)</f>
        <v/>
      </c>
      <c r="H2362" s="50" t="str">
        <f t="shared" si="109"/>
        <v/>
      </c>
      <c r="I2362" t="str" cm="1">
        <f t="array" ref="I2362">_xlfn.IFS('Paraclinicos '!Q2297="","",'Paraclinicos '!Q2297&gt;=65,1,'Paraclinicos '!Q2297&lt;65,0)</f>
        <v/>
      </c>
      <c r="J2362" t="str" cm="1">
        <f t="array" ref="J2362">_xlfn.IFS('Paraclinicos '!I2297="","",'Paraclinicos '!I2297&gt;7,1,'Paraclinicos '!I2297&lt;=7,0)</f>
        <v/>
      </c>
      <c r="K2362" t="str" cm="1">
        <f t="array" ref="K2362">_xlfn.IFS('Paraclinicos '!W2297="","",'Paraclinicos '!W2297&lt;=8,1,'Paraclinicos '!W2297&gt;8,0)</f>
        <v/>
      </c>
      <c r="L2362" t="str" cm="1">
        <f t="array" ref="L2362">_xlfn.IFS('Paraclinicos '!S2297="","",'Paraclinicos '!S2297&gt;=30,1,'Paraclinicos '!S2297&lt;30,0)</f>
        <v/>
      </c>
      <c r="M2362" t="str" cm="1">
        <f t="array" ref="M2362">_xlfn.IFS(OR('Paraclinicos '!T2297="",'Paraclinicos '!U2297=""),"",OR('Paraclinicos '!T2297&lt;=90,'Paraclinicos '!U2297&lt;=60),1,OR('Paraclinicos '!T2297&gt;90,'Paraclinicos '!U2297&gt;60),0)</f>
        <v/>
      </c>
      <c r="N2362" s="45" t="str">
        <f t="shared" si="110"/>
        <v/>
      </c>
      <c r="O2362" t="str" cm="1">
        <f t="array" ref="O2362">_xlfn.IFS(OR('Paraclinicos '!M2297="",'Paraclinicos '!N2297="",'Paraclinicos '!N2297=0),"",'Paraclinicos '!M2297/'Paraclinicos '!N2297&lt;100,4,'Paraclinicos '!M2297/'Paraclinicos '!N2297&lt;200,3,'Paraclinicos '!M2297/'Paraclinicos '!N2297&lt;300,2,'Paraclinicos '!M2297/'Paraclinicos '!N2297&lt;400,1,'Paraclinicos '!M2297/'Paraclinicos '!N2297&gt;=400,0)</f>
        <v/>
      </c>
      <c r="P2362" t="str" cm="1">
        <f t="array" ref="P2362">_xlfn.IFS('Paraclinicos '!C2297="","",'Paraclinicos '!C2297&lt;20,4,'Paraclinicos '!C2297&lt;50,3,'Paraclinicos '!C2297&lt;100,2,'Paraclinicos '!C2297&lt;150,1,'Paraclinicos '!C2297&gt;150,0)</f>
        <v/>
      </c>
      <c r="Q2362" t="str" cm="1">
        <f t="array" ref="Q2362">_xlfn.IFS('Paraclinicos '!O2297="","",'Paraclinicos '!O2297&lt;1.2,0,'Paraclinicos '!O2297&lt;2,1,'Paraclinicos '!O2297&lt;3.5,2,'Paraclinicos '!O2297&lt;5,3,'Paraclinicos '!O2297&gt;5,4)</f>
        <v/>
      </c>
      <c r="R2362" t="str" cm="1">
        <f t="array" ref="R2362">_xlfn.IFS('Paraclinicos '!J2297="","",'Paraclinicos '!J2297&lt;1.2,0,'Paraclinicos '!J2297&lt;2,1,'Paraclinicos '!J2297&lt;6,2,'Paraclinicos '!J2297&lt;12,3,'Paraclinicos '!J2297&gt;=12,4)</f>
        <v/>
      </c>
      <c r="S2362" t="str" cm="1">
        <f t="array" ref="S2362">_xlfn.IFS('Paraclinicos '!Y2297="","",'Paraclinicos '!Y2297&lt;70,1,'Paraclinicos '!Y2297&gt;=70,0)</f>
        <v/>
      </c>
      <c r="T2362" t="str" cm="1">
        <f t="array" ref="T2362">_xlfn.IFS('Paraclinicos '!W2297="","",'Paraclinicos '!W2297&lt;6,4,'Paraclinicos '!W2297&lt;10,3,'Paraclinicos '!W2297&lt;13,2,'Paraclinicos '!W2297&lt;15,1,'Paraclinicos '!W2297=15,0)</f>
        <v/>
      </c>
      <c r="U2362" s="54" t="str">
        <f t="shared" si="108"/>
        <v/>
      </c>
      <c r="V2362" t="str" cm="1">
        <f t="array" ref="V2362">_xlfn.IFS('Paraclinicos '!S2297="","",OR('Paraclinicos '!S2297&lt;=8,'Paraclinicos '!S2297&gt;=25),3,'Paraclinicos '!S2297&lt;12,1,'Paraclinicos '!S2297&lt;21,0,'Paraclinicos '!S2297&lt;25,2)</f>
        <v/>
      </c>
      <c r="W2362" t="str">
        <f>IFERROR(IF(INDEX('BD Demog para scores enalazar'!Y$2:'BD Demog para scores enalazar'!Y$3000,MATCH(Formulas!A2362,'BD Demog para scores enalazar'!A$2:'BD Demog para scores enalazar'!A$3000,0))=1,"SI","NO"),"")</f>
        <v/>
      </c>
      <c r="X2362" s="9" t="str">
        <f>IFERROR(IF(INDEX('BD Demog para scores enalazar'!AJ$2:'BD Demog para scores enalazar'!AJ$3000,MATCH(Formulas!A2362,'BD Demog para scores enalazar'!A$2:'BD Demog para scores enalazar'!A$3000,0))=1,"SI","NO"),"")</f>
        <v/>
      </c>
      <c r="Y2362" t="str" cm="1">
        <f t="array" ref="Y2362">IF(AND(W2362="NO",X2362="NO"),_xlfn.IFS('Paraclinicos '!K2297&lt;=91,3,'Paraclinicos '!K2297&lt;94,2,'Paraclinicos '!K2297&lt;96,1,'Paraclinicos '!K2297&gt;=96,0),"")</f>
        <v/>
      </c>
      <c r="Z2362" t="str" cm="1">
        <f t="array" ref="Z2362">IF(OR(W2362="SI",X2362="SI"),_xlfn.IFS(OR(AND('Paraclinicos '!K2298&lt;=83),AND('Paraclinicos '!K2298&gt;=97,AA2362=2)),3,OR(AND('Paraclinicos '!K2298&lt;=86),AND('Paraclinicos '!K2298&gt;=94,AA2362=2)),2,OR(AND('Paraclinicos '!K2298&lt;=88),AND('Paraclinicos '!K2298&gt;=92,AA2362=2)),1,OR(AND('Paraclinicos '!K2298&gt;=88,'Paraclinicos '!K2298&lt;=92),AND('Paraclinicos '!K2298&gt;=93,AA2362=0)),0),"")</f>
        <v/>
      </c>
      <c r="AA2362" t="str" cm="1">
        <f t="array" ref="AA2362">_xlfn.IFS('Paraclinicos '!E2297="","",'Paraclinicos '!E2297="Oxigeno",2,'Paraclinicos '!E2297="Aire",0)</f>
        <v/>
      </c>
    </row>
    <row r="2363" spans="1:27" x14ac:dyDescent="0.25">
      <c r="A2363">
        <f>'Paraclinicos '!A2298</f>
        <v>0</v>
      </c>
      <c r="B2363" s="3">
        <f>'Paraclinicos '!R2298</f>
        <v>0</v>
      </c>
      <c r="C2363" t="str" cm="1">
        <f t="array" ref="C2363">_xlfn.IFS('Paraclinicos '!Q2298="","",'Paraclinicos '!Q2298&gt;60,3,'Paraclinicos '!Q2298&lt;=60,1)</f>
        <v/>
      </c>
      <c r="D2363" t="str">
        <f>IFERROR(IF(INDEX('BD Demog para scores enalazar'!BC$2:BC$3000,MATCH(Formulas!A2363,'BD Demog para scores enalazar'!A$2:A$3000,0))=0,"SI","NO"),"")</f>
        <v/>
      </c>
      <c r="E2363" t="str" cm="1">
        <f t="array" ref="E2363">_xlfn.IFS(D2363="","",D2363="SI",4,D2363="NO",1)</f>
        <v/>
      </c>
      <c r="F2363" t="str" cm="1">
        <f t="array" ref="F2363">_xlfn.IFS('Paraclinicos '!B2298="","",'Paraclinicos '!B2298&gt;1,1,'Paraclinicos '!B2298&lt;=1,3)</f>
        <v/>
      </c>
      <c r="G2363" t="str" cm="1">
        <f t="array" ref="G2363">_xlfn.IFS('Paraclinicos '!D2298="","",AND('Paraclinicos '!D2298&gt;=250,'Paraclinicos '!D2298&lt;=500),2,'Paraclinicos '!D2298&gt;500,3,'Paraclinicos '!D2298&lt;250,1)</f>
        <v/>
      </c>
      <c r="H2363" s="50" t="str">
        <f t="shared" si="109"/>
        <v/>
      </c>
      <c r="I2363" t="str" cm="1">
        <f t="array" ref="I2363">_xlfn.IFS('Paraclinicos '!Q2298="","",'Paraclinicos '!Q2298&gt;=65,1,'Paraclinicos '!Q2298&lt;65,0)</f>
        <v/>
      </c>
      <c r="J2363" t="str" cm="1">
        <f t="array" ref="J2363">_xlfn.IFS('Paraclinicos '!I2298="","",'Paraclinicos '!I2298&gt;7,1,'Paraclinicos '!I2298&lt;=7,0)</f>
        <v/>
      </c>
      <c r="K2363" t="str" cm="1">
        <f t="array" ref="K2363">_xlfn.IFS('Paraclinicos '!W2298="","",'Paraclinicos '!W2298&lt;=8,1,'Paraclinicos '!W2298&gt;8,0)</f>
        <v/>
      </c>
      <c r="L2363" t="str" cm="1">
        <f t="array" ref="L2363">_xlfn.IFS('Paraclinicos '!S2298="","",'Paraclinicos '!S2298&gt;=30,1,'Paraclinicos '!S2298&lt;30,0)</f>
        <v/>
      </c>
      <c r="M2363" t="str" cm="1">
        <f t="array" ref="M2363">_xlfn.IFS(OR('Paraclinicos '!T2298="",'Paraclinicos '!U2298=""),"",OR('Paraclinicos '!T2298&lt;=90,'Paraclinicos '!U2298&lt;=60),1,OR('Paraclinicos '!T2298&gt;90,'Paraclinicos '!U2298&gt;60),0)</f>
        <v/>
      </c>
      <c r="N2363" s="45" t="str">
        <f t="shared" si="110"/>
        <v/>
      </c>
      <c r="O2363" t="str" cm="1">
        <f t="array" ref="O2363">_xlfn.IFS(OR('Paraclinicos '!M2298="",'Paraclinicos '!N2298="",'Paraclinicos '!N2298=0),"",'Paraclinicos '!M2298/'Paraclinicos '!N2298&lt;100,4,'Paraclinicos '!M2298/'Paraclinicos '!N2298&lt;200,3,'Paraclinicos '!M2298/'Paraclinicos '!N2298&lt;300,2,'Paraclinicos '!M2298/'Paraclinicos '!N2298&lt;400,1,'Paraclinicos '!M2298/'Paraclinicos '!N2298&gt;=400,0)</f>
        <v/>
      </c>
      <c r="P2363" t="str" cm="1">
        <f t="array" ref="P2363">_xlfn.IFS('Paraclinicos '!C2298="","",'Paraclinicos '!C2298&lt;20,4,'Paraclinicos '!C2298&lt;50,3,'Paraclinicos '!C2298&lt;100,2,'Paraclinicos '!C2298&lt;150,1,'Paraclinicos '!C2298&gt;150,0)</f>
        <v/>
      </c>
      <c r="Q2363" t="str" cm="1">
        <f t="array" ref="Q2363">_xlfn.IFS('Paraclinicos '!O2298="","",'Paraclinicos '!O2298&lt;1.2,0,'Paraclinicos '!O2298&lt;2,1,'Paraclinicos '!O2298&lt;3.5,2,'Paraclinicos '!O2298&lt;5,3,'Paraclinicos '!O2298&gt;5,4)</f>
        <v/>
      </c>
      <c r="R2363" t="str" cm="1">
        <f t="array" ref="R2363">_xlfn.IFS('Paraclinicos '!J2298="","",'Paraclinicos '!J2298&lt;1.2,0,'Paraclinicos '!J2298&lt;2,1,'Paraclinicos '!J2298&lt;6,2,'Paraclinicos '!J2298&lt;12,3,'Paraclinicos '!J2298&gt;=12,4)</f>
        <v/>
      </c>
      <c r="S2363" t="str" cm="1">
        <f t="array" ref="S2363">_xlfn.IFS('Paraclinicos '!Y2298="","",'Paraclinicos '!Y2298&lt;70,1,'Paraclinicos '!Y2298&gt;=70,0)</f>
        <v/>
      </c>
      <c r="T2363" t="str" cm="1">
        <f t="array" ref="T2363">_xlfn.IFS('Paraclinicos '!W2298="","",'Paraclinicos '!W2298&lt;6,4,'Paraclinicos '!W2298&lt;10,3,'Paraclinicos '!W2298&lt;13,2,'Paraclinicos '!W2298&lt;15,1,'Paraclinicos '!W2298=15,0)</f>
        <v/>
      </c>
      <c r="U2363" s="54" t="str">
        <f t="shared" si="108"/>
        <v/>
      </c>
      <c r="V2363" t="str" cm="1">
        <f t="array" ref="V2363">_xlfn.IFS('Paraclinicos '!S2298="","",OR('Paraclinicos '!S2298&lt;=8,'Paraclinicos '!S2298&gt;=25),3,'Paraclinicos '!S2298&lt;12,1,'Paraclinicos '!S2298&lt;21,0,'Paraclinicos '!S2298&lt;25,2)</f>
        <v/>
      </c>
      <c r="W2363" t="str">
        <f>IFERROR(IF(INDEX('BD Demog para scores enalazar'!Y$2:'BD Demog para scores enalazar'!Y$3000,MATCH(Formulas!A2363,'BD Demog para scores enalazar'!A$2:'BD Demog para scores enalazar'!A$3000,0))=1,"SI","NO"),"")</f>
        <v/>
      </c>
      <c r="X2363" s="9" t="str">
        <f>IFERROR(IF(INDEX('BD Demog para scores enalazar'!AJ$2:'BD Demog para scores enalazar'!AJ$3000,MATCH(Formulas!A2363,'BD Demog para scores enalazar'!A$2:'BD Demog para scores enalazar'!A$3000,0))=1,"SI","NO"),"")</f>
        <v/>
      </c>
      <c r="Y2363" t="str" cm="1">
        <f t="array" ref="Y2363">IF(AND(W2363="NO",X2363="NO"),_xlfn.IFS('Paraclinicos '!K2298&lt;=91,3,'Paraclinicos '!K2298&lt;94,2,'Paraclinicos '!K2298&lt;96,1,'Paraclinicos '!K2298&gt;=96,0),"")</f>
        <v/>
      </c>
      <c r="Z2363" t="str" cm="1">
        <f t="array" ref="Z2363">IF(OR(W2363="SI",X2363="SI"),_xlfn.IFS(OR(AND('Paraclinicos '!K2299&lt;=83),AND('Paraclinicos '!K2299&gt;=97,AA2363=2)),3,OR(AND('Paraclinicos '!K2299&lt;=86),AND('Paraclinicos '!K2299&gt;=94,AA2363=2)),2,OR(AND('Paraclinicos '!K2299&lt;=88),AND('Paraclinicos '!K2299&gt;=92,AA2363=2)),1,OR(AND('Paraclinicos '!K2299&gt;=88,'Paraclinicos '!K2299&lt;=92),AND('Paraclinicos '!K2299&gt;=93,AA2363=0)),0),"")</f>
        <v/>
      </c>
      <c r="AA2363" t="str" cm="1">
        <f t="array" ref="AA2363">_xlfn.IFS('Paraclinicos '!E2298="","",'Paraclinicos '!E2298="Oxigeno",2,'Paraclinicos '!E2298="Aire",0)</f>
        <v/>
      </c>
    </row>
    <row r="2364" spans="1:27" x14ac:dyDescent="0.25">
      <c r="A2364">
        <f>'Paraclinicos '!A2299</f>
        <v>0</v>
      </c>
      <c r="B2364" s="3">
        <f>'Paraclinicos '!R2299</f>
        <v>0</v>
      </c>
      <c r="C2364" t="str" cm="1">
        <f t="array" ref="C2364">_xlfn.IFS('Paraclinicos '!Q2299="","",'Paraclinicos '!Q2299&gt;60,3,'Paraclinicos '!Q2299&lt;=60,1)</f>
        <v/>
      </c>
      <c r="D2364" t="str">
        <f>IFERROR(IF(INDEX('BD Demog para scores enalazar'!BC$2:BC$3000,MATCH(Formulas!A2364,'BD Demog para scores enalazar'!A$2:A$3000,0))=0,"SI","NO"),"")</f>
        <v/>
      </c>
      <c r="E2364" t="str" cm="1">
        <f t="array" ref="E2364">_xlfn.IFS(D2364="","",D2364="SI",4,D2364="NO",1)</f>
        <v/>
      </c>
      <c r="F2364" t="str" cm="1">
        <f t="array" ref="F2364">_xlfn.IFS('Paraclinicos '!B2299="","",'Paraclinicos '!B2299&gt;1,1,'Paraclinicos '!B2299&lt;=1,3)</f>
        <v/>
      </c>
      <c r="G2364" t="str" cm="1">
        <f t="array" ref="G2364">_xlfn.IFS('Paraclinicos '!D2299="","",AND('Paraclinicos '!D2299&gt;=250,'Paraclinicos '!D2299&lt;=500),2,'Paraclinicos '!D2299&gt;500,3,'Paraclinicos '!D2299&lt;250,1)</f>
        <v/>
      </c>
      <c r="H2364" s="50" t="str">
        <f t="shared" si="109"/>
        <v/>
      </c>
      <c r="I2364" t="str" cm="1">
        <f t="array" ref="I2364">_xlfn.IFS('Paraclinicos '!Q2299="","",'Paraclinicos '!Q2299&gt;=65,1,'Paraclinicos '!Q2299&lt;65,0)</f>
        <v/>
      </c>
      <c r="J2364" t="str" cm="1">
        <f t="array" ref="J2364">_xlfn.IFS('Paraclinicos '!I2299="","",'Paraclinicos '!I2299&gt;7,1,'Paraclinicos '!I2299&lt;=7,0)</f>
        <v/>
      </c>
      <c r="K2364" t="str" cm="1">
        <f t="array" ref="K2364">_xlfn.IFS('Paraclinicos '!W2299="","",'Paraclinicos '!W2299&lt;=8,1,'Paraclinicos '!W2299&gt;8,0)</f>
        <v/>
      </c>
      <c r="L2364" t="str" cm="1">
        <f t="array" ref="L2364">_xlfn.IFS('Paraclinicos '!S2299="","",'Paraclinicos '!S2299&gt;=30,1,'Paraclinicos '!S2299&lt;30,0)</f>
        <v/>
      </c>
      <c r="M2364" t="str" cm="1">
        <f t="array" ref="M2364">_xlfn.IFS(OR('Paraclinicos '!T2299="",'Paraclinicos '!U2299=""),"",OR('Paraclinicos '!T2299&lt;=90,'Paraclinicos '!U2299&lt;=60),1,OR('Paraclinicos '!T2299&gt;90,'Paraclinicos '!U2299&gt;60),0)</f>
        <v/>
      </c>
      <c r="N2364" s="45" t="str">
        <f t="shared" si="110"/>
        <v/>
      </c>
      <c r="O2364" t="str" cm="1">
        <f t="array" ref="O2364">_xlfn.IFS(OR('Paraclinicos '!M2299="",'Paraclinicos '!N2299="",'Paraclinicos '!N2299=0),"",'Paraclinicos '!M2299/'Paraclinicos '!N2299&lt;100,4,'Paraclinicos '!M2299/'Paraclinicos '!N2299&lt;200,3,'Paraclinicos '!M2299/'Paraclinicos '!N2299&lt;300,2,'Paraclinicos '!M2299/'Paraclinicos '!N2299&lt;400,1,'Paraclinicos '!M2299/'Paraclinicos '!N2299&gt;=400,0)</f>
        <v/>
      </c>
      <c r="P2364" t="str" cm="1">
        <f t="array" ref="P2364">_xlfn.IFS('Paraclinicos '!C2299="","",'Paraclinicos '!C2299&lt;20,4,'Paraclinicos '!C2299&lt;50,3,'Paraclinicos '!C2299&lt;100,2,'Paraclinicos '!C2299&lt;150,1,'Paraclinicos '!C2299&gt;150,0)</f>
        <v/>
      </c>
      <c r="Q2364" t="str" cm="1">
        <f t="array" ref="Q2364">_xlfn.IFS('Paraclinicos '!O2299="","",'Paraclinicos '!O2299&lt;1.2,0,'Paraclinicos '!O2299&lt;2,1,'Paraclinicos '!O2299&lt;3.5,2,'Paraclinicos '!O2299&lt;5,3,'Paraclinicos '!O2299&gt;5,4)</f>
        <v/>
      </c>
      <c r="R2364" t="str" cm="1">
        <f t="array" ref="R2364">_xlfn.IFS('Paraclinicos '!J2299="","",'Paraclinicos '!J2299&lt;1.2,0,'Paraclinicos '!J2299&lt;2,1,'Paraclinicos '!J2299&lt;6,2,'Paraclinicos '!J2299&lt;12,3,'Paraclinicos '!J2299&gt;=12,4)</f>
        <v/>
      </c>
      <c r="S2364" t="str" cm="1">
        <f t="array" ref="S2364">_xlfn.IFS('Paraclinicos '!Y2299="","",'Paraclinicos '!Y2299&lt;70,1,'Paraclinicos '!Y2299&gt;=70,0)</f>
        <v/>
      </c>
      <c r="T2364" t="str" cm="1">
        <f t="array" ref="T2364">_xlfn.IFS('Paraclinicos '!W2299="","",'Paraclinicos '!W2299&lt;6,4,'Paraclinicos '!W2299&lt;10,3,'Paraclinicos '!W2299&lt;13,2,'Paraclinicos '!W2299&lt;15,1,'Paraclinicos '!W2299=15,0)</f>
        <v/>
      </c>
      <c r="U2364" s="54" t="str">
        <f t="shared" si="108"/>
        <v/>
      </c>
      <c r="V2364" t="str" cm="1">
        <f t="array" ref="V2364">_xlfn.IFS('Paraclinicos '!S2299="","",OR('Paraclinicos '!S2299&lt;=8,'Paraclinicos '!S2299&gt;=25),3,'Paraclinicos '!S2299&lt;12,1,'Paraclinicos '!S2299&lt;21,0,'Paraclinicos '!S2299&lt;25,2)</f>
        <v/>
      </c>
      <c r="W2364" t="str">
        <f>IFERROR(IF(INDEX('BD Demog para scores enalazar'!Y$2:'BD Demog para scores enalazar'!Y$3000,MATCH(Formulas!A2364,'BD Demog para scores enalazar'!A$2:'BD Demog para scores enalazar'!A$3000,0))=1,"SI","NO"),"")</f>
        <v/>
      </c>
      <c r="X2364" s="9" t="str">
        <f>IFERROR(IF(INDEX('BD Demog para scores enalazar'!AJ$2:'BD Demog para scores enalazar'!AJ$3000,MATCH(Formulas!A2364,'BD Demog para scores enalazar'!A$2:'BD Demog para scores enalazar'!A$3000,0))=1,"SI","NO"),"")</f>
        <v/>
      </c>
      <c r="Y2364" t="str" cm="1">
        <f t="array" ref="Y2364">IF(AND(W2364="NO",X2364="NO"),_xlfn.IFS('Paraclinicos '!K2299&lt;=91,3,'Paraclinicos '!K2299&lt;94,2,'Paraclinicos '!K2299&lt;96,1,'Paraclinicos '!K2299&gt;=96,0),"")</f>
        <v/>
      </c>
      <c r="Z2364" t="str" cm="1">
        <f t="array" ref="Z2364">IF(OR(W2364="SI",X2364="SI"),_xlfn.IFS(OR(AND('Paraclinicos '!K2300&lt;=83),AND('Paraclinicos '!K2300&gt;=97,AA2364=2)),3,OR(AND('Paraclinicos '!K2300&lt;=86),AND('Paraclinicos '!K2300&gt;=94,AA2364=2)),2,OR(AND('Paraclinicos '!K2300&lt;=88),AND('Paraclinicos '!K2300&gt;=92,AA2364=2)),1,OR(AND('Paraclinicos '!K2300&gt;=88,'Paraclinicos '!K2300&lt;=92),AND('Paraclinicos '!K2300&gt;=93,AA2364=0)),0),"")</f>
        <v/>
      </c>
      <c r="AA2364" t="str" cm="1">
        <f t="array" ref="AA2364">_xlfn.IFS('Paraclinicos '!E2299="","",'Paraclinicos '!E2299="Oxigeno",2,'Paraclinicos '!E2299="Aire",0)</f>
        <v/>
      </c>
    </row>
    <row r="2365" spans="1:27" x14ac:dyDescent="0.25">
      <c r="A2365">
        <f>'Paraclinicos '!A2300</f>
        <v>0</v>
      </c>
      <c r="B2365" s="3">
        <f>'Paraclinicos '!R2300</f>
        <v>0</v>
      </c>
      <c r="C2365" t="str" cm="1">
        <f t="array" ref="C2365">_xlfn.IFS('Paraclinicos '!Q2300="","",'Paraclinicos '!Q2300&gt;60,3,'Paraclinicos '!Q2300&lt;=60,1)</f>
        <v/>
      </c>
      <c r="D2365" t="str">
        <f>IFERROR(IF(INDEX('BD Demog para scores enalazar'!BC$2:BC$3000,MATCH(Formulas!A2365,'BD Demog para scores enalazar'!A$2:A$3000,0))=0,"SI","NO"),"")</f>
        <v/>
      </c>
      <c r="E2365" t="str" cm="1">
        <f t="array" ref="E2365">_xlfn.IFS(D2365="","",D2365="SI",4,D2365="NO",1)</f>
        <v/>
      </c>
      <c r="F2365" t="str" cm="1">
        <f t="array" ref="F2365">_xlfn.IFS('Paraclinicos '!B2300="","",'Paraclinicos '!B2300&gt;1,1,'Paraclinicos '!B2300&lt;=1,3)</f>
        <v/>
      </c>
      <c r="G2365" t="str" cm="1">
        <f t="array" ref="G2365">_xlfn.IFS('Paraclinicos '!D2300="","",AND('Paraclinicos '!D2300&gt;=250,'Paraclinicos '!D2300&lt;=500),2,'Paraclinicos '!D2300&gt;500,3,'Paraclinicos '!D2300&lt;250,1)</f>
        <v/>
      </c>
      <c r="H2365" s="50" t="str">
        <f t="shared" si="109"/>
        <v/>
      </c>
      <c r="I2365" t="str" cm="1">
        <f t="array" ref="I2365">_xlfn.IFS('Paraclinicos '!Q2300="","",'Paraclinicos '!Q2300&gt;=65,1,'Paraclinicos '!Q2300&lt;65,0)</f>
        <v/>
      </c>
      <c r="J2365" t="str" cm="1">
        <f t="array" ref="J2365">_xlfn.IFS('Paraclinicos '!I2300="","",'Paraclinicos '!I2300&gt;7,1,'Paraclinicos '!I2300&lt;=7,0)</f>
        <v/>
      </c>
      <c r="K2365" t="str" cm="1">
        <f t="array" ref="K2365">_xlfn.IFS('Paraclinicos '!W2300="","",'Paraclinicos '!W2300&lt;=8,1,'Paraclinicos '!W2300&gt;8,0)</f>
        <v/>
      </c>
      <c r="L2365" t="str" cm="1">
        <f t="array" ref="L2365">_xlfn.IFS('Paraclinicos '!S2300="","",'Paraclinicos '!S2300&gt;=30,1,'Paraclinicos '!S2300&lt;30,0)</f>
        <v/>
      </c>
      <c r="M2365" t="str" cm="1">
        <f t="array" ref="M2365">_xlfn.IFS(OR('Paraclinicos '!T2300="",'Paraclinicos '!U2300=""),"",OR('Paraclinicos '!T2300&lt;=90,'Paraclinicos '!U2300&lt;=60),1,OR('Paraclinicos '!T2300&gt;90,'Paraclinicos '!U2300&gt;60),0)</f>
        <v/>
      </c>
      <c r="N2365" s="45" t="str">
        <f t="shared" si="110"/>
        <v/>
      </c>
      <c r="O2365" t="str" cm="1">
        <f t="array" ref="O2365">_xlfn.IFS(OR('Paraclinicos '!M2300="",'Paraclinicos '!N2300="",'Paraclinicos '!N2300=0),"",'Paraclinicos '!M2300/'Paraclinicos '!N2300&lt;100,4,'Paraclinicos '!M2300/'Paraclinicos '!N2300&lt;200,3,'Paraclinicos '!M2300/'Paraclinicos '!N2300&lt;300,2,'Paraclinicos '!M2300/'Paraclinicos '!N2300&lt;400,1,'Paraclinicos '!M2300/'Paraclinicos '!N2300&gt;=400,0)</f>
        <v/>
      </c>
      <c r="P2365" t="str" cm="1">
        <f t="array" ref="P2365">_xlfn.IFS('Paraclinicos '!C2300="","",'Paraclinicos '!C2300&lt;20,4,'Paraclinicos '!C2300&lt;50,3,'Paraclinicos '!C2300&lt;100,2,'Paraclinicos '!C2300&lt;150,1,'Paraclinicos '!C2300&gt;150,0)</f>
        <v/>
      </c>
      <c r="Q2365" t="str" cm="1">
        <f t="array" ref="Q2365">_xlfn.IFS('Paraclinicos '!O2300="","",'Paraclinicos '!O2300&lt;1.2,0,'Paraclinicos '!O2300&lt;2,1,'Paraclinicos '!O2300&lt;3.5,2,'Paraclinicos '!O2300&lt;5,3,'Paraclinicos '!O2300&gt;5,4)</f>
        <v/>
      </c>
      <c r="R2365" t="str" cm="1">
        <f t="array" ref="R2365">_xlfn.IFS('Paraclinicos '!J2300="","",'Paraclinicos '!J2300&lt;1.2,0,'Paraclinicos '!J2300&lt;2,1,'Paraclinicos '!J2300&lt;6,2,'Paraclinicos '!J2300&lt;12,3,'Paraclinicos '!J2300&gt;=12,4)</f>
        <v/>
      </c>
      <c r="S2365" t="str" cm="1">
        <f t="array" ref="S2365">_xlfn.IFS('Paraclinicos '!Y2300="","",'Paraclinicos '!Y2300&lt;70,1,'Paraclinicos '!Y2300&gt;=70,0)</f>
        <v/>
      </c>
      <c r="T2365" t="str" cm="1">
        <f t="array" ref="T2365">_xlfn.IFS('Paraclinicos '!W2300="","",'Paraclinicos '!W2300&lt;6,4,'Paraclinicos '!W2300&lt;10,3,'Paraclinicos '!W2300&lt;13,2,'Paraclinicos '!W2300&lt;15,1,'Paraclinicos '!W2300=15,0)</f>
        <v/>
      </c>
      <c r="U2365" s="54" t="str">
        <f t="shared" si="108"/>
        <v/>
      </c>
      <c r="V2365" t="str" cm="1">
        <f t="array" ref="V2365">_xlfn.IFS('Paraclinicos '!S2300="","",OR('Paraclinicos '!S2300&lt;=8,'Paraclinicos '!S2300&gt;=25),3,'Paraclinicos '!S2300&lt;12,1,'Paraclinicos '!S2300&lt;21,0,'Paraclinicos '!S2300&lt;25,2)</f>
        <v/>
      </c>
      <c r="W2365" t="str">
        <f>IFERROR(IF(INDEX('BD Demog para scores enalazar'!Y$2:'BD Demog para scores enalazar'!Y$3000,MATCH(Formulas!A2365,'BD Demog para scores enalazar'!A$2:'BD Demog para scores enalazar'!A$3000,0))=1,"SI","NO"),"")</f>
        <v/>
      </c>
      <c r="X2365" s="9" t="str">
        <f>IFERROR(IF(INDEX('BD Demog para scores enalazar'!AJ$2:'BD Demog para scores enalazar'!AJ$3000,MATCH(Formulas!A2365,'BD Demog para scores enalazar'!A$2:'BD Demog para scores enalazar'!A$3000,0))=1,"SI","NO"),"")</f>
        <v/>
      </c>
      <c r="Y2365" t="str" cm="1">
        <f t="array" ref="Y2365">IF(AND(W2365="NO",X2365="NO"),_xlfn.IFS('Paraclinicos '!K2300&lt;=91,3,'Paraclinicos '!K2300&lt;94,2,'Paraclinicos '!K2300&lt;96,1,'Paraclinicos '!K2300&gt;=96,0),"")</f>
        <v/>
      </c>
      <c r="Z2365" t="str" cm="1">
        <f t="array" ref="Z2365">IF(OR(W2365="SI",X2365="SI"),_xlfn.IFS(OR(AND('Paraclinicos '!K2301&lt;=83),AND('Paraclinicos '!K2301&gt;=97,AA2365=2)),3,OR(AND('Paraclinicos '!K2301&lt;=86),AND('Paraclinicos '!K2301&gt;=94,AA2365=2)),2,OR(AND('Paraclinicos '!K2301&lt;=88),AND('Paraclinicos '!K2301&gt;=92,AA2365=2)),1,OR(AND('Paraclinicos '!K2301&gt;=88,'Paraclinicos '!K2301&lt;=92),AND('Paraclinicos '!K2301&gt;=93,AA2365=0)),0),"")</f>
        <v/>
      </c>
      <c r="AA2365" t="str" cm="1">
        <f t="array" ref="AA2365">_xlfn.IFS('Paraclinicos '!E2300="","",'Paraclinicos '!E2300="Oxigeno",2,'Paraclinicos '!E2300="Aire",0)</f>
        <v/>
      </c>
    </row>
    <row r="2366" spans="1:27" x14ac:dyDescent="0.25">
      <c r="A2366">
        <f>'Paraclinicos '!A2301</f>
        <v>0</v>
      </c>
      <c r="B2366" s="3">
        <f>'Paraclinicos '!R2301</f>
        <v>0</v>
      </c>
      <c r="C2366" t="str" cm="1">
        <f t="array" ref="C2366">_xlfn.IFS('Paraclinicos '!Q2301="","",'Paraclinicos '!Q2301&gt;60,3,'Paraclinicos '!Q2301&lt;=60,1)</f>
        <v/>
      </c>
      <c r="D2366" t="str">
        <f>IFERROR(IF(INDEX('BD Demog para scores enalazar'!BC$2:BC$3000,MATCH(Formulas!A2366,'BD Demog para scores enalazar'!A$2:A$3000,0))=0,"SI","NO"),"")</f>
        <v/>
      </c>
      <c r="E2366" t="str" cm="1">
        <f t="array" ref="E2366">_xlfn.IFS(D2366="","",D2366="SI",4,D2366="NO",1)</f>
        <v/>
      </c>
      <c r="F2366" t="str" cm="1">
        <f t="array" ref="F2366">_xlfn.IFS('Paraclinicos '!B2301="","",'Paraclinicos '!B2301&gt;1,1,'Paraclinicos '!B2301&lt;=1,3)</f>
        <v/>
      </c>
      <c r="G2366" t="str" cm="1">
        <f t="array" ref="G2366">_xlfn.IFS('Paraclinicos '!D2301="","",AND('Paraclinicos '!D2301&gt;=250,'Paraclinicos '!D2301&lt;=500),2,'Paraclinicos '!D2301&gt;500,3,'Paraclinicos '!D2301&lt;250,1)</f>
        <v/>
      </c>
      <c r="H2366" s="50" t="str">
        <f t="shared" si="109"/>
        <v/>
      </c>
      <c r="I2366" t="str" cm="1">
        <f t="array" ref="I2366">_xlfn.IFS('Paraclinicos '!Q2301="","",'Paraclinicos '!Q2301&gt;=65,1,'Paraclinicos '!Q2301&lt;65,0)</f>
        <v/>
      </c>
      <c r="J2366" t="str" cm="1">
        <f t="array" ref="J2366">_xlfn.IFS('Paraclinicos '!I2301="","",'Paraclinicos '!I2301&gt;7,1,'Paraclinicos '!I2301&lt;=7,0)</f>
        <v/>
      </c>
      <c r="K2366" t="str" cm="1">
        <f t="array" ref="K2366">_xlfn.IFS('Paraclinicos '!W2301="","",'Paraclinicos '!W2301&lt;=8,1,'Paraclinicos '!W2301&gt;8,0)</f>
        <v/>
      </c>
      <c r="L2366" t="str" cm="1">
        <f t="array" ref="L2366">_xlfn.IFS('Paraclinicos '!S2301="","",'Paraclinicos '!S2301&gt;=30,1,'Paraclinicos '!S2301&lt;30,0)</f>
        <v/>
      </c>
      <c r="M2366" t="str" cm="1">
        <f t="array" ref="M2366">_xlfn.IFS(OR('Paraclinicos '!T2301="",'Paraclinicos '!U2301=""),"",OR('Paraclinicos '!T2301&lt;=90,'Paraclinicos '!U2301&lt;=60),1,OR('Paraclinicos '!T2301&gt;90,'Paraclinicos '!U2301&gt;60),0)</f>
        <v/>
      </c>
      <c r="N2366" s="45" t="str">
        <f t="shared" si="110"/>
        <v/>
      </c>
      <c r="O2366" t="str" cm="1">
        <f t="array" ref="O2366">_xlfn.IFS(OR('Paraclinicos '!M2301="",'Paraclinicos '!N2301="",'Paraclinicos '!N2301=0),"",'Paraclinicos '!M2301/'Paraclinicos '!N2301&lt;100,4,'Paraclinicos '!M2301/'Paraclinicos '!N2301&lt;200,3,'Paraclinicos '!M2301/'Paraclinicos '!N2301&lt;300,2,'Paraclinicos '!M2301/'Paraclinicos '!N2301&lt;400,1,'Paraclinicos '!M2301/'Paraclinicos '!N2301&gt;=400,0)</f>
        <v/>
      </c>
      <c r="P2366" t="str" cm="1">
        <f t="array" ref="P2366">_xlfn.IFS('Paraclinicos '!C2301="","",'Paraclinicos '!C2301&lt;20,4,'Paraclinicos '!C2301&lt;50,3,'Paraclinicos '!C2301&lt;100,2,'Paraclinicos '!C2301&lt;150,1,'Paraclinicos '!C2301&gt;150,0)</f>
        <v/>
      </c>
      <c r="Q2366" t="str" cm="1">
        <f t="array" ref="Q2366">_xlfn.IFS('Paraclinicos '!O2301="","",'Paraclinicos '!O2301&lt;1.2,0,'Paraclinicos '!O2301&lt;2,1,'Paraclinicos '!O2301&lt;3.5,2,'Paraclinicos '!O2301&lt;5,3,'Paraclinicos '!O2301&gt;5,4)</f>
        <v/>
      </c>
      <c r="R2366" t="str" cm="1">
        <f t="array" ref="R2366">_xlfn.IFS('Paraclinicos '!J2301="","",'Paraclinicos '!J2301&lt;1.2,0,'Paraclinicos '!J2301&lt;2,1,'Paraclinicos '!J2301&lt;6,2,'Paraclinicos '!J2301&lt;12,3,'Paraclinicos '!J2301&gt;=12,4)</f>
        <v/>
      </c>
      <c r="S2366" t="str" cm="1">
        <f t="array" ref="S2366">_xlfn.IFS('Paraclinicos '!Y2301="","",'Paraclinicos '!Y2301&lt;70,1,'Paraclinicos '!Y2301&gt;=70,0)</f>
        <v/>
      </c>
      <c r="T2366" t="str" cm="1">
        <f t="array" ref="T2366">_xlfn.IFS('Paraclinicos '!W2301="","",'Paraclinicos '!W2301&lt;6,4,'Paraclinicos '!W2301&lt;10,3,'Paraclinicos '!W2301&lt;13,2,'Paraclinicos '!W2301&lt;15,1,'Paraclinicos '!W2301=15,0)</f>
        <v/>
      </c>
      <c r="U2366" s="54" t="str">
        <f t="shared" si="108"/>
        <v/>
      </c>
      <c r="V2366" t="str" cm="1">
        <f t="array" ref="V2366">_xlfn.IFS('Paraclinicos '!S2301="","",OR('Paraclinicos '!S2301&lt;=8,'Paraclinicos '!S2301&gt;=25),3,'Paraclinicos '!S2301&lt;12,1,'Paraclinicos '!S2301&lt;21,0,'Paraclinicos '!S2301&lt;25,2)</f>
        <v/>
      </c>
      <c r="W2366" t="str">
        <f>IFERROR(IF(INDEX('BD Demog para scores enalazar'!Y$2:'BD Demog para scores enalazar'!Y$3000,MATCH(Formulas!A2366,'BD Demog para scores enalazar'!A$2:'BD Demog para scores enalazar'!A$3000,0))=1,"SI","NO"),"")</f>
        <v/>
      </c>
      <c r="X2366" s="9" t="str">
        <f>IFERROR(IF(INDEX('BD Demog para scores enalazar'!AJ$2:'BD Demog para scores enalazar'!AJ$3000,MATCH(Formulas!A2366,'BD Demog para scores enalazar'!A$2:'BD Demog para scores enalazar'!A$3000,0))=1,"SI","NO"),"")</f>
        <v/>
      </c>
      <c r="Y2366" t="str" cm="1">
        <f t="array" ref="Y2366">IF(AND(W2366="NO",X2366="NO"),_xlfn.IFS('Paraclinicos '!K2301&lt;=91,3,'Paraclinicos '!K2301&lt;94,2,'Paraclinicos '!K2301&lt;96,1,'Paraclinicos '!K2301&gt;=96,0),"")</f>
        <v/>
      </c>
      <c r="Z2366" t="str" cm="1">
        <f t="array" ref="Z2366">IF(OR(W2366="SI",X2366="SI"),_xlfn.IFS(OR(AND('Paraclinicos '!K2302&lt;=83),AND('Paraclinicos '!K2302&gt;=97,AA2366=2)),3,OR(AND('Paraclinicos '!K2302&lt;=86),AND('Paraclinicos '!K2302&gt;=94,AA2366=2)),2,OR(AND('Paraclinicos '!K2302&lt;=88),AND('Paraclinicos '!K2302&gt;=92,AA2366=2)),1,OR(AND('Paraclinicos '!K2302&gt;=88,'Paraclinicos '!K2302&lt;=92),AND('Paraclinicos '!K2302&gt;=93,AA2366=0)),0),"")</f>
        <v/>
      </c>
      <c r="AA2366" t="str" cm="1">
        <f t="array" ref="AA2366">_xlfn.IFS('Paraclinicos '!E2301="","",'Paraclinicos '!E2301="Oxigeno",2,'Paraclinicos '!E2301="Aire",0)</f>
        <v/>
      </c>
    </row>
    <row r="2367" spans="1:27" x14ac:dyDescent="0.25">
      <c r="A2367">
        <f>'Paraclinicos '!A2302</f>
        <v>0</v>
      </c>
      <c r="B2367" s="3">
        <f>'Paraclinicos '!R2302</f>
        <v>0</v>
      </c>
      <c r="C2367" t="str" cm="1">
        <f t="array" ref="C2367">_xlfn.IFS('Paraclinicos '!Q2302="","",'Paraclinicos '!Q2302&gt;60,3,'Paraclinicos '!Q2302&lt;=60,1)</f>
        <v/>
      </c>
      <c r="D2367" t="str">
        <f>IFERROR(IF(INDEX('BD Demog para scores enalazar'!BC$2:BC$3000,MATCH(Formulas!A2367,'BD Demog para scores enalazar'!A$2:A$3000,0))=0,"SI","NO"),"")</f>
        <v/>
      </c>
      <c r="E2367" t="str" cm="1">
        <f t="array" ref="E2367">_xlfn.IFS(D2367="","",D2367="SI",4,D2367="NO",1)</f>
        <v/>
      </c>
      <c r="F2367" t="str" cm="1">
        <f t="array" ref="F2367">_xlfn.IFS('Paraclinicos '!B2302="","",'Paraclinicos '!B2302&gt;1,1,'Paraclinicos '!B2302&lt;=1,3)</f>
        <v/>
      </c>
      <c r="G2367" t="str" cm="1">
        <f t="array" ref="G2367">_xlfn.IFS('Paraclinicos '!D2302="","",AND('Paraclinicos '!D2302&gt;=250,'Paraclinicos '!D2302&lt;=500),2,'Paraclinicos '!D2302&gt;500,3,'Paraclinicos '!D2302&lt;250,1)</f>
        <v/>
      </c>
      <c r="H2367" s="50" t="str">
        <f t="shared" si="109"/>
        <v/>
      </c>
      <c r="I2367" t="str" cm="1">
        <f t="array" ref="I2367">_xlfn.IFS('Paraclinicos '!Q2302="","",'Paraclinicos '!Q2302&gt;=65,1,'Paraclinicos '!Q2302&lt;65,0)</f>
        <v/>
      </c>
      <c r="J2367" t="str" cm="1">
        <f t="array" ref="J2367">_xlfn.IFS('Paraclinicos '!I2302="","",'Paraclinicos '!I2302&gt;7,1,'Paraclinicos '!I2302&lt;=7,0)</f>
        <v/>
      </c>
      <c r="K2367" t="str" cm="1">
        <f t="array" ref="K2367">_xlfn.IFS('Paraclinicos '!W2302="","",'Paraclinicos '!W2302&lt;=8,1,'Paraclinicos '!W2302&gt;8,0)</f>
        <v/>
      </c>
      <c r="L2367" t="str" cm="1">
        <f t="array" ref="L2367">_xlfn.IFS('Paraclinicos '!S2302="","",'Paraclinicos '!S2302&gt;=30,1,'Paraclinicos '!S2302&lt;30,0)</f>
        <v/>
      </c>
      <c r="M2367" t="str" cm="1">
        <f t="array" ref="M2367">_xlfn.IFS(OR('Paraclinicos '!T2302="",'Paraclinicos '!U2302=""),"",OR('Paraclinicos '!T2302&lt;=90,'Paraclinicos '!U2302&lt;=60),1,OR('Paraclinicos '!T2302&gt;90,'Paraclinicos '!U2302&gt;60),0)</f>
        <v/>
      </c>
      <c r="N2367" s="45" t="str">
        <f t="shared" si="110"/>
        <v/>
      </c>
      <c r="O2367" t="str" cm="1">
        <f t="array" ref="O2367">_xlfn.IFS(OR('Paraclinicos '!M2302="",'Paraclinicos '!N2302="",'Paraclinicos '!N2302=0),"",'Paraclinicos '!M2302/'Paraclinicos '!N2302&lt;100,4,'Paraclinicos '!M2302/'Paraclinicos '!N2302&lt;200,3,'Paraclinicos '!M2302/'Paraclinicos '!N2302&lt;300,2,'Paraclinicos '!M2302/'Paraclinicos '!N2302&lt;400,1,'Paraclinicos '!M2302/'Paraclinicos '!N2302&gt;=400,0)</f>
        <v/>
      </c>
      <c r="P2367" t="str" cm="1">
        <f t="array" ref="P2367">_xlfn.IFS('Paraclinicos '!C2302="","",'Paraclinicos '!C2302&lt;20,4,'Paraclinicos '!C2302&lt;50,3,'Paraclinicos '!C2302&lt;100,2,'Paraclinicos '!C2302&lt;150,1,'Paraclinicos '!C2302&gt;150,0)</f>
        <v/>
      </c>
      <c r="Q2367" t="str" cm="1">
        <f t="array" ref="Q2367">_xlfn.IFS('Paraclinicos '!O2302="","",'Paraclinicos '!O2302&lt;1.2,0,'Paraclinicos '!O2302&lt;2,1,'Paraclinicos '!O2302&lt;3.5,2,'Paraclinicos '!O2302&lt;5,3,'Paraclinicos '!O2302&gt;5,4)</f>
        <v/>
      </c>
      <c r="R2367" t="str" cm="1">
        <f t="array" ref="R2367">_xlfn.IFS('Paraclinicos '!J2302="","",'Paraclinicos '!J2302&lt;1.2,0,'Paraclinicos '!J2302&lt;2,1,'Paraclinicos '!J2302&lt;6,2,'Paraclinicos '!J2302&lt;12,3,'Paraclinicos '!J2302&gt;=12,4)</f>
        <v/>
      </c>
      <c r="S2367" t="str" cm="1">
        <f t="array" ref="S2367">_xlfn.IFS('Paraclinicos '!Y2302="","",'Paraclinicos '!Y2302&lt;70,1,'Paraclinicos '!Y2302&gt;=70,0)</f>
        <v/>
      </c>
      <c r="T2367" t="str" cm="1">
        <f t="array" ref="T2367">_xlfn.IFS('Paraclinicos '!W2302="","",'Paraclinicos '!W2302&lt;6,4,'Paraclinicos '!W2302&lt;10,3,'Paraclinicos '!W2302&lt;13,2,'Paraclinicos '!W2302&lt;15,1,'Paraclinicos '!W2302=15,0)</f>
        <v/>
      </c>
      <c r="U2367" s="54" t="str">
        <f t="shared" si="108"/>
        <v/>
      </c>
      <c r="V2367" t="str" cm="1">
        <f t="array" ref="V2367">_xlfn.IFS('Paraclinicos '!S2302="","",OR('Paraclinicos '!S2302&lt;=8,'Paraclinicos '!S2302&gt;=25),3,'Paraclinicos '!S2302&lt;12,1,'Paraclinicos '!S2302&lt;21,0,'Paraclinicos '!S2302&lt;25,2)</f>
        <v/>
      </c>
      <c r="W2367" t="str">
        <f>IFERROR(IF(INDEX('BD Demog para scores enalazar'!Y$2:'BD Demog para scores enalazar'!Y$3000,MATCH(Formulas!A2367,'BD Demog para scores enalazar'!A$2:'BD Demog para scores enalazar'!A$3000,0))=1,"SI","NO"),"")</f>
        <v/>
      </c>
      <c r="X2367" s="9" t="str">
        <f>IFERROR(IF(INDEX('BD Demog para scores enalazar'!AJ$2:'BD Demog para scores enalazar'!AJ$3000,MATCH(Formulas!A2367,'BD Demog para scores enalazar'!A$2:'BD Demog para scores enalazar'!A$3000,0))=1,"SI","NO"),"")</f>
        <v/>
      </c>
      <c r="Y2367" t="str" cm="1">
        <f t="array" ref="Y2367">IF(AND(W2367="NO",X2367="NO"),_xlfn.IFS('Paraclinicos '!K2302&lt;=91,3,'Paraclinicos '!K2302&lt;94,2,'Paraclinicos '!K2302&lt;96,1,'Paraclinicos '!K2302&gt;=96,0),"")</f>
        <v/>
      </c>
      <c r="Z2367" t="str" cm="1">
        <f t="array" ref="Z2367">IF(OR(W2367="SI",X2367="SI"),_xlfn.IFS(OR(AND('Paraclinicos '!K2303&lt;=83),AND('Paraclinicos '!K2303&gt;=97,AA2367=2)),3,OR(AND('Paraclinicos '!K2303&lt;=86),AND('Paraclinicos '!K2303&gt;=94,AA2367=2)),2,OR(AND('Paraclinicos '!K2303&lt;=88),AND('Paraclinicos '!K2303&gt;=92,AA2367=2)),1,OR(AND('Paraclinicos '!K2303&gt;=88,'Paraclinicos '!K2303&lt;=92),AND('Paraclinicos '!K2303&gt;=93,AA2367=0)),0),"")</f>
        <v/>
      </c>
      <c r="AA2367" t="str" cm="1">
        <f t="array" ref="AA2367">_xlfn.IFS('Paraclinicos '!E2302="","",'Paraclinicos '!E2302="Oxigeno",2,'Paraclinicos '!E2302="Aire",0)</f>
        <v/>
      </c>
    </row>
    <row r="2368" spans="1:27" x14ac:dyDescent="0.25">
      <c r="A2368">
        <f>'Paraclinicos '!A2303</f>
        <v>0</v>
      </c>
      <c r="B2368" s="3">
        <f>'Paraclinicos '!R2303</f>
        <v>0</v>
      </c>
      <c r="C2368" t="str" cm="1">
        <f t="array" ref="C2368">_xlfn.IFS('Paraclinicos '!Q2303="","",'Paraclinicos '!Q2303&gt;60,3,'Paraclinicos '!Q2303&lt;=60,1)</f>
        <v/>
      </c>
      <c r="D2368" t="str">
        <f>IFERROR(IF(INDEX('BD Demog para scores enalazar'!BC$2:BC$3000,MATCH(Formulas!A2368,'BD Demog para scores enalazar'!A$2:A$3000,0))=0,"SI","NO"),"")</f>
        <v/>
      </c>
      <c r="E2368" t="str" cm="1">
        <f t="array" ref="E2368">_xlfn.IFS(D2368="","",D2368="SI",4,D2368="NO",1)</f>
        <v/>
      </c>
      <c r="F2368" t="str" cm="1">
        <f t="array" ref="F2368">_xlfn.IFS('Paraclinicos '!B2303="","",'Paraclinicos '!B2303&gt;1,1,'Paraclinicos '!B2303&lt;=1,3)</f>
        <v/>
      </c>
      <c r="G2368" t="str" cm="1">
        <f t="array" ref="G2368">_xlfn.IFS('Paraclinicos '!D2303="","",AND('Paraclinicos '!D2303&gt;=250,'Paraclinicos '!D2303&lt;=500),2,'Paraclinicos '!D2303&gt;500,3,'Paraclinicos '!D2303&lt;250,1)</f>
        <v/>
      </c>
      <c r="H2368" s="50" t="str">
        <f t="shared" si="109"/>
        <v/>
      </c>
      <c r="I2368" t="str" cm="1">
        <f t="array" ref="I2368">_xlfn.IFS('Paraclinicos '!Q2303="","",'Paraclinicos '!Q2303&gt;=65,1,'Paraclinicos '!Q2303&lt;65,0)</f>
        <v/>
      </c>
      <c r="J2368" t="str" cm="1">
        <f t="array" ref="J2368">_xlfn.IFS('Paraclinicos '!I2303="","",'Paraclinicos '!I2303&gt;7,1,'Paraclinicos '!I2303&lt;=7,0)</f>
        <v/>
      </c>
      <c r="K2368" t="str" cm="1">
        <f t="array" ref="K2368">_xlfn.IFS('Paraclinicos '!W2303="","",'Paraclinicos '!W2303&lt;=8,1,'Paraclinicos '!W2303&gt;8,0)</f>
        <v/>
      </c>
      <c r="L2368" t="str" cm="1">
        <f t="array" ref="L2368">_xlfn.IFS('Paraclinicos '!S2303="","",'Paraclinicos '!S2303&gt;=30,1,'Paraclinicos '!S2303&lt;30,0)</f>
        <v/>
      </c>
      <c r="M2368" t="str" cm="1">
        <f t="array" ref="M2368">_xlfn.IFS(OR('Paraclinicos '!T2303="",'Paraclinicos '!U2303=""),"",OR('Paraclinicos '!T2303&lt;=90,'Paraclinicos '!U2303&lt;=60),1,OR('Paraclinicos '!T2303&gt;90,'Paraclinicos '!U2303&gt;60),0)</f>
        <v/>
      </c>
      <c r="N2368" s="45" t="str">
        <f t="shared" si="110"/>
        <v/>
      </c>
      <c r="O2368" t="str" cm="1">
        <f t="array" ref="O2368">_xlfn.IFS(OR('Paraclinicos '!M2303="",'Paraclinicos '!N2303="",'Paraclinicos '!N2303=0),"",'Paraclinicos '!M2303/'Paraclinicos '!N2303&lt;100,4,'Paraclinicos '!M2303/'Paraclinicos '!N2303&lt;200,3,'Paraclinicos '!M2303/'Paraclinicos '!N2303&lt;300,2,'Paraclinicos '!M2303/'Paraclinicos '!N2303&lt;400,1,'Paraclinicos '!M2303/'Paraclinicos '!N2303&gt;=400,0)</f>
        <v/>
      </c>
      <c r="P2368" t="str" cm="1">
        <f t="array" ref="P2368">_xlfn.IFS('Paraclinicos '!C2303="","",'Paraclinicos '!C2303&lt;20,4,'Paraclinicos '!C2303&lt;50,3,'Paraclinicos '!C2303&lt;100,2,'Paraclinicos '!C2303&lt;150,1,'Paraclinicos '!C2303&gt;150,0)</f>
        <v/>
      </c>
      <c r="Q2368" t="str" cm="1">
        <f t="array" ref="Q2368">_xlfn.IFS('Paraclinicos '!O2303="","",'Paraclinicos '!O2303&lt;1.2,0,'Paraclinicos '!O2303&lt;2,1,'Paraclinicos '!O2303&lt;3.5,2,'Paraclinicos '!O2303&lt;5,3,'Paraclinicos '!O2303&gt;5,4)</f>
        <v/>
      </c>
      <c r="R2368" t="str" cm="1">
        <f t="array" ref="R2368">_xlfn.IFS('Paraclinicos '!J2303="","",'Paraclinicos '!J2303&lt;1.2,0,'Paraclinicos '!J2303&lt;2,1,'Paraclinicos '!J2303&lt;6,2,'Paraclinicos '!J2303&lt;12,3,'Paraclinicos '!J2303&gt;=12,4)</f>
        <v/>
      </c>
      <c r="S2368" t="str" cm="1">
        <f t="array" ref="S2368">_xlfn.IFS('Paraclinicos '!Y2303="","",'Paraclinicos '!Y2303&lt;70,1,'Paraclinicos '!Y2303&gt;=70,0)</f>
        <v/>
      </c>
      <c r="T2368" t="str" cm="1">
        <f t="array" ref="T2368">_xlfn.IFS('Paraclinicos '!W2303="","",'Paraclinicos '!W2303&lt;6,4,'Paraclinicos '!W2303&lt;10,3,'Paraclinicos '!W2303&lt;13,2,'Paraclinicos '!W2303&lt;15,1,'Paraclinicos '!W2303=15,0)</f>
        <v/>
      </c>
      <c r="U2368" s="54" t="str">
        <f t="shared" si="108"/>
        <v/>
      </c>
      <c r="V2368" t="str" cm="1">
        <f t="array" ref="V2368">_xlfn.IFS('Paraclinicos '!S2303="","",OR('Paraclinicos '!S2303&lt;=8,'Paraclinicos '!S2303&gt;=25),3,'Paraclinicos '!S2303&lt;12,1,'Paraclinicos '!S2303&lt;21,0,'Paraclinicos '!S2303&lt;25,2)</f>
        <v/>
      </c>
      <c r="W2368" t="str">
        <f>IFERROR(IF(INDEX('BD Demog para scores enalazar'!Y$2:'BD Demog para scores enalazar'!Y$3000,MATCH(Formulas!A2368,'BD Demog para scores enalazar'!A$2:'BD Demog para scores enalazar'!A$3000,0))=1,"SI","NO"),"")</f>
        <v/>
      </c>
      <c r="X2368" s="9" t="str">
        <f>IFERROR(IF(INDEX('BD Demog para scores enalazar'!AJ$2:'BD Demog para scores enalazar'!AJ$3000,MATCH(Formulas!A2368,'BD Demog para scores enalazar'!A$2:'BD Demog para scores enalazar'!A$3000,0))=1,"SI","NO"),"")</f>
        <v/>
      </c>
      <c r="Y2368" t="str" cm="1">
        <f t="array" ref="Y2368">IF(AND(W2368="NO",X2368="NO"),_xlfn.IFS('Paraclinicos '!K2303&lt;=91,3,'Paraclinicos '!K2303&lt;94,2,'Paraclinicos '!K2303&lt;96,1,'Paraclinicos '!K2303&gt;=96,0),"")</f>
        <v/>
      </c>
      <c r="Z2368" t="str" cm="1">
        <f t="array" ref="Z2368">IF(OR(W2368="SI",X2368="SI"),_xlfn.IFS(OR(AND('Paraclinicos '!K2304&lt;=83),AND('Paraclinicos '!K2304&gt;=97,AA2368=2)),3,OR(AND('Paraclinicos '!K2304&lt;=86),AND('Paraclinicos '!K2304&gt;=94,AA2368=2)),2,OR(AND('Paraclinicos '!K2304&lt;=88),AND('Paraclinicos '!K2304&gt;=92,AA2368=2)),1,OR(AND('Paraclinicos '!K2304&gt;=88,'Paraclinicos '!K2304&lt;=92),AND('Paraclinicos '!K2304&gt;=93,AA2368=0)),0),"")</f>
        <v/>
      </c>
      <c r="AA2368" t="str" cm="1">
        <f t="array" ref="AA2368">_xlfn.IFS('Paraclinicos '!E2303="","",'Paraclinicos '!E2303="Oxigeno",2,'Paraclinicos '!E2303="Aire",0)</f>
        <v/>
      </c>
    </row>
    <row r="2369" spans="1:27" x14ac:dyDescent="0.25">
      <c r="A2369">
        <f>'Paraclinicos '!A2304</f>
        <v>0</v>
      </c>
      <c r="B2369" s="3">
        <f>'Paraclinicos '!R2304</f>
        <v>0</v>
      </c>
      <c r="C2369" t="str" cm="1">
        <f t="array" ref="C2369">_xlfn.IFS('Paraclinicos '!Q2304="","",'Paraclinicos '!Q2304&gt;60,3,'Paraclinicos '!Q2304&lt;=60,1)</f>
        <v/>
      </c>
      <c r="D2369" t="str">
        <f>IFERROR(IF(INDEX('BD Demog para scores enalazar'!BC$2:BC$3000,MATCH(Formulas!A2369,'BD Demog para scores enalazar'!A$2:A$3000,0))=0,"SI","NO"),"")</f>
        <v/>
      </c>
      <c r="E2369" t="str" cm="1">
        <f t="array" ref="E2369">_xlfn.IFS(D2369="","",D2369="SI",4,D2369="NO",1)</f>
        <v/>
      </c>
      <c r="F2369" t="str" cm="1">
        <f t="array" ref="F2369">_xlfn.IFS('Paraclinicos '!B2304="","",'Paraclinicos '!B2304&gt;1,1,'Paraclinicos '!B2304&lt;=1,3)</f>
        <v/>
      </c>
      <c r="G2369" t="str" cm="1">
        <f t="array" ref="G2369">_xlfn.IFS('Paraclinicos '!D2304="","",AND('Paraclinicos '!D2304&gt;=250,'Paraclinicos '!D2304&lt;=500),2,'Paraclinicos '!D2304&gt;500,3,'Paraclinicos '!D2304&lt;250,1)</f>
        <v/>
      </c>
      <c r="H2369" s="50" t="str">
        <f t="shared" si="109"/>
        <v/>
      </c>
      <c r="I2369" t="str" cm="1">
        <f t="array" ref="I2369">_xlfn.IFS('Paraclinicos '!Q2304="","",'Paraclinicos '!Q2304&gt;=65,1,'Paraclinicos '!Q2304&lt;65,0)</f>
        <v/>
      </c>
      <c r="J2369" t="str" cm="1">
        <f t="array" ref="J2369">_xlfn.IFS('Paraclinicos '!I2304="","",'Paraclinicos '!I2304&gt;7,1,'Paraclinicos '!I2304&lt;=7,0)</f>
        <v/>
      </c>
      <c r="K2369" t="str" cm="1">
        <f t="array" ref="K2369">_xlfn.IFS('Paraclinicos '!W2304="","",'Paraclinicos '!W2304&lt;=8,1,'Paraclinicos '!W2304&gt;8,0)</f>
        <v/>
      </c>
      <c r="L2369" t="str" cm="1">
        <f t="array" ref="L2369">_xlfn.IFS('Paraclinicos '!S2304="","",'Paraclinicos '!S2304&gt;=30,1,'Paraclinicos '!S2304&lt;30,0)</f>
        <v/>
      </c>
      <c r="M2369" t="str" cm="1">
        <f t="array" ref="M2369">_xlfn.IFS(OR('Paraclinicos '!T2304="",'Paraclinicos '!U2304=""),"",OR('Paraclinicos '!T2304&lt;=90,'Paraclinicos '!U2304&lt;=60),1,OR('Paraclinicos '!T2304&gt;90,'Paraclinicos '!U2304&gt;60),0)</f>
        <v/>
      </c>
      <c r="N2369" s="45" t="str">
        <f t="shared" si="110"/>
        <v/>
      </c>
      <c r="O2369" t="str" cm="1">
        <f t="array" ref="O2369">_xlfn.IFS(OR('Paraclinicos '!M2304="",'Paraclinicos '!N2304="",'Paraclinicos '!N2304=0),"",'Paraclinicos '!M2304/'Paraclinicos '!N2304&lt;100,4,'Paraclinicos '!M2304/'Paraclinicos '!N2304&lt;200,3,'Paraclinicos '!M2304/'Paraclinicos '!N2304&lt;300,2,'Paraclinicos '!M2304/'Paraclinicos '!N2304&lt;400,1,'Paraclinicos '!M2304/'Paraclinicos '!N2304&gt;=400,0)</f>
        <v/>
      </c>
      <c r="P2369" t="str" cm="1">
        <f t="array" ref="P2369">_xlfn.IFS('Paraclinicos '!C2304="","",'Paraclinicos '!C2304&lt;20,4,'Paraclinicos '!C2304&lt;50,3,'Paraclinicos '!C2304&lt;100,2,'Paraclinicos '!C2304&lt;150,1,'Paraclinicos '!C2304&gt;150,0)</f>
        <v/>
      </c>
      <c r="Q2369" t="str" cm="1">
        <f t="array" ref="Q2369">_xlfn.IFS('Paraclinicos '!O2304="","",'Paraclinicos '!O2304&lt;1.2,0,'Paraclinicos '!O2304&lt;2,1,'Paraclinicos '!O2304&lt;3.5,2,'Paraclinicos '!O2304&lt;5,3,'Paraclinicos '!O2304&gt;5,4)</f>
        <v/>
      </c>
      <c r="R2369" t="str" cm="1">
        <f t="array" ref="R2369">_xlfn.IFS('Paraclinicos '!J2304="","",'Paraclinicos '!J2304&lt;1.2,0,'Paraclinicos '!J2304&lt;2,1,'Paraclinicos '!J2304&lt;6,2,'Paraclinicos '!J2304&lt;12,3,'Paraclinicos '!J2304&gt;=12,4)</f>
        <v/>
      </c>
      <c r="S2369" t="str" cm="1">
        <f t="array" ref="S2369">_xlfn.IFS('Paraclinicos '!Y2304="","",'Paraclinicos '!Y2304&lt;70,1,'Paraclinicos '!Y2304&gt;=70,0)</f>
        <v/>
      </c>
      <c r="T2369" t="str" cm="1">
        <f t="array" ref="T2369">_xlfn.IFS('Paraclinicos '!W2304="","",'Paraclinicos '!W2304&lt;6,4,'Paraclinicos '!W2304&lt;10,3,'Paraclinicos '!W2304&lt;13,2,'Paraclinicos '!W2304&lt;15,1,'Paraclinicos '!W2304=15,0)</f>
        <v/>
      </c>
      <c r="U2369" s="54" t="str">
        <f t="shared" si="108"/>
        <v/>
      </c>
      <c r="V2369" t="str" cm="1">
        <f t="array" ref="V2369">_xlfn.IFS('Paraclinicos '!S2304="","",OR('Paraclinicos '!S2304&lt;=8,'Paraclinicos '!S2304&gt;=25),3,'Paraclinicos '!S2304&lt;12,1,'Paraclinicos '!S2304&lt;21,0,'Paraclinicos '!S2304&lt;25,2)</f>
        <v/>
      </c>
      <c r="W2369" t="str">
        <f>IFERROR(IF(INDEX('BD Demog para scores enalazar'!Y$2:'BD Demog para scores enalazar'!Y$3000,MATCH(Formulas!A2369,'BD Demog para scores enalazar'!A$2:'BD Demog para scores enalazar'!A$3000,0))=1,"SI","NO"),"")</f>
        <v/>
      </c>
      <c r="X2369" s="9" t="str">
        <f>IFERROR(IF(INDEX('BD Demog para scores enalazar'!AJ$2:'BD Demog para scores enalazar'!AJ$3000,MATCH(Formulas!A2369,'BD Demog para scores enalazar'!A$2:'BD Demog para scores enalazar'!A$3000,0))=1,"SI","NO"),"")</f>
        <v/>
      </c>
      <c r="Y2369" t="str" cm="1">
        <f t="array" ref="Y2369">IF(AND(W2369="NO",X2369="NO"),_xlfn.IFS('Paraclinicos '!K2304&lt;=91,3,'Paraclinicos '!K2304&lt;94,2,'Paraclinicos '!K2304&lt;96,1,'Paraclinicos '!K2304&gt;=96,0),"")</f>
        <v/>
      </c>
      <c r="Z2369" t="str" cm="1">
        <f t="array" ref="Z2369">IF(OR(W2369="SI",X2369="SI"),_xlfn.IFS(OR(AND('Paraclinicos '!K2305&lt;=83),AND('Paraclinicos '!K2305&gt;=97,AA2369=2)),3,OR(AND('Paraclinicos '!K2305&lt;=86),AND('Paraclinicos '!K2305&gt;=94,AA2369=2)),2,OR(AND('Paraclinicos '!K2305&lt;=88),AND('Paraclinicos '!K2305&gt;=92,AA2369=2)),1,OR(AND('Paraclinicos '!K2305&gt;=88,'Paraclinicos '!K2305&lt;=92),AND('Paraclinicos '!K2305&gt;=93,AA2369=0)),0),"")</f>
        <v/>
      </c>
      <c r="AA2369" t="str" cm="1">
        <f t="array" ref="AA2369">_xlfn.IFS('Paraclinicos '!E2304="","",'Paraclinicos '!E2304="Oxigeno",2,'Paraclinicos '!E2304="Aire",0)</f>
        <v/>
      </c>
    </row>
    <row r="2370" spans="1:27" x14ac:dyDescent="0.25">
      <c r="A2370">
        <f>'Paraclinicos '!A2305</f>
        <v>0</v>
      </c>
      <c r="B2370" s="3">
        <f>'Paraclinicos '!R2305</f>
        <v>0</v>
      </c>
      <c r="C2370" t="str" cm="1">
        <f t="array" ref="C2370">_xlfn.IFS('Paraclinicos '!Q2305="","",'Paraclinicos '!Q2305&gt;60,3,'Paraclinicos '!Q2305&lt;=60,1)</f>
        <v/>
      </c>
      <c r="D2370" t="str">
        <f>IFERROR(IF(INDEX('BD Demog para scores enalazar'!BC$2:BC$3000,MATCH(Formulas!A2370,'BD Demog para scores enalazar'!A$2:A$3000,0))=0,"SI","NO"),"")</f>
        <v/>
      </c>
      <c r="E2370" t="str" cm="1">
        <f t="array" ref="E2370">_xlfn.IFS(D2370="","",D2370="SI",4,D2370="NO",1)</f>
        <v/>
      </c>
      <c r="F2370" t="str" cm="1">
        <f t="array" ref="F2370">_xlfn.IFS('Paraclinicos '!B2305="","",'Paraclinicos '!B2305&gt;1,1,'Paraclinicos '!B2305&lt;=1,3)</f>
        <v/>
      </c>
      <c r="G2370" t="str" cm="1">
        <f t="array" ref="G2370">_xlfn.IFS('Paraclinicos '!D2305="","",AND('Paraclinicos '!D2305&gt;=250,'Paraclinicos '!D2305&lt;=500),2,'Paraclinicos '!D2305&gt;500,3,'Paraclinicos '!D2305&lt;250,1)</f>
        <v/>
      </c>
      <c r="H2370" s="50" t="str">
        <f t="shared" si="109"/>
        <v/>
      </c>
      <c r="I2370" t="str" cm="1">
        <f t="array" ref="I2370">_xlfn.IFS('Paraclinicos '!Q2305="","",'Paraclinicos '!Q2305&gt;=65,1,'Paraclinicos '!Q2305&lt;65,0)</f>
        <v/>
      </c>
      <c r="J2370" t="str" cm="1">
        <f t="array" ref="J2370">_xlfn.IFS('Paraclinicos '!I2305="","",'Paraclinicos '!I2305&gt;7,1,'Paraclinicos '!I2305&lt;=7,0)</f>
        <v/>
      </c>
      <c r="K2370" t="str" cm="1">
        <f t="array" ref="K2370">_xlfn.IFS('Paraclinicos '!W2305="","",'Paraclinicos '!W2305&lt;=8,1,'Paraclinicos '!W2305&gt;8,0)</f>
        <v/>
      </c>
      <c r="L2370" t="str" cm="1">
        <f t="array" ref="L2370">_xlfn.IFS('Paraclinicos '!S2305="","",'Paraclinicos '!S2305&gt;=30,1,'Paraclinicos '!S2305&lt;30,0)</f>
        <v/>
      </c>
      <c r="M2370" t="str" cm="1">
        <f t="array" ref="M2370">_xlfn.IFS(OR('Paraclinicos '!T2305="",'Paraclinicos '!U2305=""),"",OR('Paraclinicos '!T2305&lt;=90,'Paraclinicos '!U2305&lt;=60),1,OR('Paraclinicos '!T2305&gt;90,'Paraclinicos '!U2305&gt;60),0)</f>
        <v/>
      </c>
      <c r="N2370" s="45" t="str">
        <f t="shared" si="110"/>
        <v/>
      </c>
      <c r="O2370" t="str" cm="1">
        <f t="array" ref="O2370">_xlfn.IFS(OR('Paraclinicos '!M2305="",'Paraclinicos '!N2305="",'Paraclinicos '!N2305=0),"",'Paraclinicos '!M2305/'Paraclinicos '!N2305&lt;100,4,'Paraclinicos '!M2305/'Paraclinicos '!N2305&lt;200,3,'Paraclinicos '!M2305/'Paraclinicos '!N2305&lt;300,2,'Paraclinicos '!M2305/'Paraclinicos '!N2305&lt;400,1,'Paraclinicos '!M2305/'Paraclinicos '!N2305&gt;=400,0)</f>
        <v/>
      </c>
      <c r="P2370" t="str" cm="1">
        <f t="array" ref="P2370">_xlfn.IFS('Paraclinicos '!C2305="","",'Paraclinicos '!C2305&lt;20,4,'Paraclinicos '!C2305&lt;50,3,'Paraclinicos '!C2305&lt;100,2,'Paraclinicos '!C2305&lt;150,1,'Paraclinicos '!C2305&gt;150,0)</f>
        <v/>
      </c>
      <c r="Q2370" t="str" cm="1">
        <f t="array" ref="Q2370">_xlfn.IFS('Paraclinicos '!O2305="","",'Paraclinicos '!O2305&lt;1.2,0,'Paraclinicos '!O2305&lt;2,1,'Paraclinicos '!O2305&lt;3.5,2,'Paraclinicos '!O2305&lt;5,3,'Paraclinicos '!O2305&gt;5,4)</f>
        <v/>
      </c>
      <c r="R2370" t="str" cm="1">
        <f t="array" ref="R2370">_xlfn.IFS('Paraclinicos '!J2305="","",'Paraclinicos '!J2305&lt;1.2,0,'Paraclinicos '!J2305&lt;2,1,'Paraclinicos '!J2305&lt;6,2,'Paraclinicos '!J2305&lt;12,3,'Paraclinicos '!J2305&gt;=12,4)</f>
        <v/>
      </c>
      <c r="S2370" t="str" cm="1">
        <f t="array" ref="S2370">_xlfn.IFS('Paraclinicos '!Y2305="","",'Paraclinicos '!Y2305&lt;70,1,'Paraclinicos '!Y2305&gt;=70,0)</f>
        <v/>
      </c>
      <c r="T2370" t="str" cm="1">
        <f t="array" ref="T2370">_xlfn.IFS('Paraclinicos '!W2305="","",'Paraclinicos '!W2305&lt;6,4,'Paraclinicos '!W2305&lt;10,3,'Paraclinicos '!W2305&lt;13,2,'Paraclinicos '!W2305&lt;15,1,'Paraclinicos '!W2305=15,0)</f>
        <v/>
      </c>
      <c r="U2370" s="54" t="str">
        <f t="shared" si="108"/>
        <v/>
      </c>
      <c r="V2370" t="str" cm="1">
        <f t="array" ref="V2370">_xlfn.IFS('Paraclinicos '!S2305="","",OR('Paraclinicos '!S2305&lt;=8,'Paraclinicos '!S2305&gt;=25),3,'Paraclinicos '!S2305&lt;12,1,'Paraclinicos '!S2305&lt;21,0,'Paraclinicos '!S2305&lt;25,2)</f>
        <v/>
      </c>
      <c r="W2370" t="str">
        <f>IFERROR(IF(INDEX('BD Demog para scores enalazar'!Y$2:'BD Demog para scores enalazar'!Y$3000,MATCH(Formulas!A2370,'BD Demog para scores enalazar'!A$2:'BD Demog para scores enalazar'!A$3000,0))=1,"SI","NO"),"")</f>
        <v/>
      </c>
      <c r="X2370" s="9" t="str">
        <f>IFERROR(IF(INDEX('BD Demog para scores enalazar'!AJ$2:'BD Demog para scores enalazar'!AJ$3000,MATCH(Formulas!A2370,'BD Demog para scores enalazar'!A$2:'BD Demog para scores enalazar'!A$3000,0))=1,"SI","NO"),"")</f>
        <v/>
      </c>
      <c r="Y2370" t="str" cm="1">
        <f t="array" ref="Y2370">IF(AND(W2370="NO",X2370="NO"),_xlfn.IFS('Paraclinicos '!K2305&lt;=91,3,'Paraclinicos '!K2305&lt;94,2,'Paraclinicos '!K2305&lt;96,1,'Paraclinicos '!K2305&gt;=96,0),"")</f>
        <v/>
      </c>
      <c r="Z2370" t="str" cm="1">
        <f t="array" ref="Z2370">IF(OR(W2370="SI",X2370="SI"),_xlfn.IFS(OR(AND('Paraclinicos '!K2306&lt;=83),AND('Paraclinicos '!K2306&gt;=97,AA2370=2)),3,OR(AND('Paraclinicos '!K2306&lt;=86),AND('Paraclinicos '!K2306&gt;=94,AA2370=2)),2,OR(AND('Paraclinicos '!K2306&lt;=88),AND('Paraclinicos '!K2306&gt;=92,AA2370=2)),1,OR(AND('Paraclinicos '!K2306&gt;=88,'Paraclinicos '!K2306&lt;=92),AND('Paraclinicos '!K2306&gt;=93,AA2370=0)),0),"")</f>
        <v/>
      </c>
      <c r="AA2370" t="str" cm="1">
        <f t="array" ref="AA2370">_xlfn.IFS('Paraclinicos '!E2305="","",'Paraclinicos '!E2305="Oxigeno",2,'Paraclinicos '!E2305="Aire",0)</f>
        <v/>
      </c>
    </row>
    <row r="2371" spans="1:27" x14ac:dyDescent="0.25">
      <c r="A2371">
        <f>'Paraclinicos '!A2306</f>
        <v>0</v>
      </c>
      <c r="B2371" s="3">
        <f>'Paraclinicos '!R2306</f>
        <v>0</v>
      </c>
      <c r="C2371" t="str" cm="1">
        <f t="array" ref="C2371">_xlfn.IFS('Paraclinicos '!Q2306="","",'Paraclinicos '!Q2306&gt;60,3,'Paraclinicos '!Q2306&lt;=60,1)</f>
        <v/>
      </c>
      <c r="D2371" t="str">
        <f>IFERROR(IF(INDEX('BD Demog para scores enalazar'!BC$2:BC$3000,MATCH(Formulas!A2371,'BD Demog para scores enalazar'!A$2:A$3000,0))=0,"SI","NO"),"")</f>
        <v/>
      </c>
      <c r="E2371" t="str" cm="1">
        <f t="array" ref="E2371">_xlfn.IFS(D2371="","",D2371="SI",4,D2371="NO",1)</f>
        <v/>
      </c>
      <c r="F2371" t="str" cm="1">
        <f t="array" ref="F2371">_xlfn.IFS('Paraclinicos '!B2306="","",'Paraclinicos '!B2306&gt;1,1,'Paraclinicos '!B2306&lt;=1,3)</f>
        <v/>
      </c>
      <c r="G2371" t="str" cm="1">
        <f t="array" ref="G2371">_xlfn.IFS('Paraclinicos '!D2306="","",AND('Paraclinicos '!D2306&gt;=250,'Paraclinicos '!D2306&lt;=500),2,'Paraclinicos '!D2306&gt;500,3,'Paraclinicos '!D2306&lt;250,1)</f>
        <v/>
      </c>
      <c r="H2371" s="50" t="str">
        <f t="shared" si="109"/>
        <v/>
      </c>
      <c r="I2371" t="str" cm="1">
        <f t="array" ref="I2371">_xlfn.IFS('Paraclinicos '!Q2306="","",'Paraclinicos '!Q2306&gt;=65,1,'Paraclinicos '!Q2306&lt;65,0)</f>
        <v/>
      </c>
      <c r="J2371" t="str" cm="1">
        <f t="array" ref="J2371">_xlfn.IFS('Paraclinicos '!I2306="","",'Paraclinicos '!I2306&gt;7,1,'Paraclinicos '!I2306&lt;=7,0)</f>
        <v/>
      </c>
      <c r="K2371" t="str" cm="1">
        <f t="array" ref="K2371">_xlfn.IFS('Paraclinicos '!W2306="","",'Paraclinicos '!W2306&lt;=8,1,'Paraclinicos '!W2306&gt;8,0)</f>
        <v/>
      </c>
      <c r="L2371" t="str" cm="1">
        <f t="array" ref="L2371">_xlfn.IFS('Paraclinicos '!S2306="","",'Paraclinicos '!S2306&gt;=30,1,'Paraclinicos '!S2306&lt;30,0)</f>
        <v/>
      </c>
      <c r="M2371" t="str" cm="1">
        <f t="array" ref="M2371">_xlfn.IFS(OR('Paraclinicos '!T2306="",'Paraclinicos '!U2306=""),"",OR('Paraclinicos '!T2306&lt;=90,'Paraclinicos '!U2306&lt;=60),1,OR('Paraclinicos '!T2306&gt;90,'Paraclinicos '!U2306&gt;60),0)</f>
        <v/>
      </c>
      <c r="N2371" s="45" t="str">
        <f t="shared" si="110"/>
        <v/>
      </c>
      <c r="O2371" t="str" cm="1">
        <f t="array" ref="O2371">_xlfn.IFS(OR('Paraclinicos '!M2306="",'Paraclinicos '!N2306="",'Paraclinicos '!N2306=0),"",'Paraclinicos '!M2306/'Paraclinicos '!N2306&lt;100,4,'Paraclinicos '!M2306/'Paraclinicos '!N2306&lt;200,3,'Paraclinicos '!M2306/'Paraclinicos '!N2306&lt;300,2,'Paraclinicos '!M2306/'Paraclinicos '!N2306&lt;400,1,'Paraclinicos '!M2306/'Paraclinicos '!N2306&gt;=400,0)</f>
        <v/>
      </c>
      <c r="P2371" t="str" cm="1">
        <f t="array" ref="P2371">_xlfn.IFS('Paraclinicos '!C2306="","",'Paraclinicos '!C2306&lt;20,4,'Paraclinicos '!C2306&lt;50,3,'Paraclinicos '!C2306&lt;100,2,'Paraclinicos '!C2306&lt;150,1,'Paraclinicos '!C2306&gt;150,0)</f>
        <v/>
      </c>
      <c r="Q2371" t="str" cm="1">
        <f t="array" ref="Q2371">_xlfn.IFS('Paraclinicos '!O2306="","",'Paraclinicos '!O2306&lt;1.2,0,'Paraclinicos '!O2306&lt;2,1,'Paraclinicos '!O2306&lt;3.5,2,'Paraclinicos '!O2306&lt;5,3,'Paraclinicos '!O2306&gt;5,4)</f>
        <v/>
      </c>
      <c r="R2371" t="str" cm="1">
        <f t="array" ref="R2371">_xlfn.IFS('Paraclinicos '!J2306="","",'Paraclinicos '!J2306&lt;1.2,0,'Paraclinicos '!J2306&lt;2,1,'Paraclinicos '!J2306&lt;6,2,'Paraclinicos '!J2306&lt;12,3,'Paraclinicos '!J2306&gt;=12,4)</f>
        <v/>
      </c>
      <c r="S2371" t="str" cm="1">
        <f t="array" ref="S2371">_xlfn.IFS('Paraclinicos '!Y2306="","",'Paraclinicos '!Y2306&lt;70,1,'Paraclinicos '!Y2306&gt;=70,0)</f>
        <v/>
      </c>
      <c r="T2371" t="str" cm="1">
        <f t="array" ref="T2371">_xlfn.IFS('Paraclinicos '!W2306="","",'Paraclinicos '!W2306&lt;6,4,'Paraclinicos '!W2306&lt;10,3,'Paraclinicos '!W2306&lt;13,2,'Paraclinicos '!W2306&lt;15,1,'Paraclinicos '!W2306=15,0)</f>
        <v/>
      </c>
      <c r="U2371" s="54" t="str">
        <f t="shared" ref="U2371:U2434" si="111">IF(AND(O2371="",P2371="",Q2371="",R2371="",S2371="",T2371=""),"",SUM(O2371:T2371))</f>
        <v/>
      </c>
      <c r="V2371" t="str" cm="1">
        <f t="array" ref="V2371">_xlfn.IFS('Paraclinicos '!S2306="","",OR('Paraclinicos '!S2306&lt;=8,'Paraclinicos '!S2306&gt;=25),3,'Paraclinicos '!S2306&lt;12,1,'Paraclinicos '!S2306&lt;21,0,'Paraclinicos '!S2306&lt;25,2)</f>
        <v/>
      </c>
      <c r="W2371" t="str">
        <f>IFERROR(IF(INDEX('BD Demog para scores enalazar'!Y$2:'BD Demog para scores enalazar'!Y$3000,MATCH(Formulas!A2371,'BD Demog para scores enalazar'!A$2:'BD Demog para scores enalazar'!A$3000,0))=1,"SI","NO"),"")</f>
        <v/>
      </c>
      <c r="X2371" s="9" t="str">
        <f>IFERROR(IF(INDEX('BD Demog para scores enalazar'!AJ$2:'BD Demog para scores enalazar'!AJ$3000,MATCH(Formulas!A2371,'BD Demog para scores enalazar'!A$2:'BD Demog para scores enalazar'!A$3000,0))=1,"SI","NO"),"")</f>
        <v/>
      </c>
      <c r="Y2371" t="str" cm="1">
        <f t="array" ref="Y2371">IF(AND(W2371="NO",X2371="NO"),_xlfn.IFS('Paraclinicos '!K2306&lt;=91,3,'Paraclinicos '!K2306&lt;94,2,'Paraclinicos '!K2306&lt;96,1,'Paraclinicos '!K2306&gt;=96,0),"")</f>
        <v/>
      </c>
      <c r="Z2371" t="str" cm="1">
        <f t="array" ref="Z2371">IF(OR(W2371="SI",X2371="SI"),_xlfn.IFS(OR(AND('Paraclinicos '!K2307&lt;=83),AND('Paraclinicos '!K2307&gt;=97,AA2371=2)),3,OR(AND('Paraclinicos '!K2307&lt;=86),AND('Paraclinicos '!K2307&gt;=94,AA2371=2)),2,OR(AND('Paraclinicos '!K2307&lt;=88),AND('Paraclinicos '!K2307&gt;=92,AA2371=2)),1,OR(AND('Paraclinicos '!K2307&gt;=88,'Paraclinicos '!K2307&lt;=92),AND('Paraclinicos '!K2307&gt;=93,AA2371=0)),0),"")</f>
        <v/>
      </c>
      <c r="AA2371" t="str" cm="1">
        <f t="array" ref="AA2371">_xlfn.IFS('Paraclinicos '!E2306="","",'Paraclinicos '!E2306="Oxigeno",2,'Paraclinicos '!E2306="Aire",0)</f>
        <v/>
      </c>
    </row>
    <row r="2372" spans="1:27" x14ac:dyDescent="0.25">
      <c r="A2372">
        <f>'Paraclinicos '!A2307</f>
        <v>0</v>
      </c>
      <c r="B2372" s="3">
        <f>'Paraclinicos '!R2307</f>
        <v>0</v>
      </c>
      <c r="C2372" t="str" cm="1">
        <f t="array" ref="C2372">_xlfn.IFS('Paraclinicos '!Q2307="","",'Paraclinicos '!Q2307&gt;60,3,'Paraclinicos '!Q2307&lt;=60,1)</f>
        <v/>
      </c>
      <c r="D2372" t="str">
        <f>IFERROR(IF(INDEX('BD Demog para scores enalazar'!BC$2:BC$3000,MATCH(Formulas!A2372,'BD Demog para scores enalazar'!A$2:A$3000,0))=0,"SI","NO"),"")</f>
        <v/>
      </c>
      <c r="E2372" t="str" cm="1">
        <f t="array" ref="E2372">_xlfn.IFS(D2372="","",D2372="SI",4,D2372="NO",1)</f>
        <v/>
      </c>
      <c r="F2372" t="str" cm="1">
        <f t="array" ref="F2372">_xlfn.IFS('Paraclinicos '!B2307="","",'Paraclinicos '!B2307&gt;1,1,'Paraclinicos '!B2307&lt;=1,3)</f>
        <v/>
      </c>
      <c r="G2372" t="str" cm="1">
        <f t="array" ref="G2372">_xlfn.IFS('Paraclinicos '!D2307="","",AND('Paraclinicos '!D2307&gt;=250,'Paraclinicos '!D2307&lt;=500),2,'Paraclinicos '!D2307&gt;500,3,'Paraclinicos '!D2307&lt;250,1)</f>
        <v/>
      </c>
      <c r="H2372" s="50" t="str">
        <f t="shared" ref="H2372:H2435" si="112">IF(AND(C2372="",E2372="",F2372="",G2372=""),"",SUM(C2372,E2372:G2372))</f>
        <v/>
      </c>
      <c r="I2372" t="str" cm="1">
        <f t="array" ref="I2372">_xlfn.IFS('Paraclinicos '!Q2307="","",'Paraclinicos '!Q2307&gt;=65,1,'Paraclinicos '!Q2307&lt;65,0)</f>
        <v/>
      </c>
      <c r="J2372" t="str" cm="1">
        <f t="array" ref="J2372">_xlfn.IFS('Paraclinicos '!I2307="","",'Paraclinicos '!I2307&gt;7,1,'Paraclinicos '!I2307&lt;=7,0)</f>
        <v/>
      </c>
      <c r="K2372" t="str" cm="1">
        <f t="array" ref="K2372">_xlfn.IFS('Paraclinicos '!W2307="","",'Paraclinicos '!W2307&lt;=8,1,'Paraclinicos '!W2307&gt;8,0)</f>
        <v/>
      </c>
      <c r="L2372" t="str" cm="1">
        <f t="array" ref="L2372">_xlfn.IFS('Paraclinicos '!S2307="","",'Paraclinicos '!S2307&gt;=30,1,'Paraclinicos '!S2307&lt;30,0)</f>
        <v/>
      </c>
      <c r="M2372" t="str" cm="1">
        <f t="array" ref="M2372">_xlfn.IFS(OR('Paraclinicos '!T2307="",'Paraclinicos '!U2307=""),"",OR('Paraclinicos '!T2307&lt;=90,'Paraclinicos '!U2307&lt;=60),1,OR('Paraclinicos '!T2307&gt;90,'Paraclinicos '!U2307&gt;60),0)</f>
        <v/>
      </c>
      <c r="N2372" s="45" t="str">
        <f t="shared" ref="N2372:N2435" si="113">IF(AND(J2371="",J2372="",K2372="",L2372="",M2372=""),"",SUM(J2371:M2372))</f>
        <v/>
      </c>
      <c r="O2372" t="str" cm="1">
        <f t="array" ref="O2372">_xlfn.IFS(OR('Paraclinicos '!M2307="",'Paraclinicos '!N2307="",'Paraclinicos '!N2307=0),"",'Paraclinicos '!M2307/'Paraclinicos '!N2307&lt;100,4,'Paraclinicos '!M2307/'Paraclinicos '!N2307&lt;200,3,'Paraclinicos '!M2307/'Paraclinicos '!N2307&lt;300,2,'Paraclinicos '!M2307/'Paraclinicos '!N2307&lt;400,1,'Paraclinicos '!M2307/'Paraclinicos '!N2307&gt;=400,0)</f>
        <v/>
      </c>
      <c r="P2372" t="str" cm="1">
        <f t="array" ref="P2372">_xlfn.IFS('Paraclinicos '!C2307="","",'Paraclinicos '!C2307&lt;20,4,'Paraclinicos '!C2307&lt;50,3,'Paraclinicos '!C2307&lt;100,2,'Paraclinicos '!C2307&lt;150,1,'Paraclinicos '!C2307&gt;150,0)</f>
        <v/>
      </c>
      <c r="Q2372" t="str" cm="1">
        <f t="array" ref="Q2372">_xlfn.IFS('Paraclinicos '!O2307="","",'Paraclinicos '!O2307&lt;1.2,0,'Paraclinicos '!O2307&lt;2,1,'Paraclinicos '!O2307&lt;3.5,2,'Paraclinicos '!O2307&lt;5,3,'Paraclinicos '!O2307&gt;5,4)</f>
        <v/>
      </c>
      <c r="R2372" t="str" cm="1">
        <f t="array" ref="R2372">_xlfn.IFS('Paraclinicos '!J2307="","",'Paraclinicos '!J2307&lt;1.2,0,'Paraclinicos '!J2307&lt;2,1,'Paraclinicos '!J2307&lt;6,2,'Paraclinicos '!J2307&lt;12,3,'Paraclinicos '!J2307&gt;=12,4)</f>
        <v/>
      </c>
      <c r="S2372" t="str" cm="1">
        <f t="array" ref="S2372">_xlfn.IFS('Paraclinicos '!Y2307="","",'Paraclinicos '!Y2307&lt;70,1,'Paraclinicos '!Y2307&gt;=70,0)</f>
        <v/>
      </c>
      <c r="T2372" t="str" cm="1">
        <f t="array" ref="T2372">_xlfn.IFS('Paraclinicos '!W2307="","",'Paraclinicos '!W2307&lt;6,4,'Paraclinicos '!W2307&lt;10,3,'Paraclinicos '!W2307&lt;13,2,'Paraclinicos '!W2307&lt;15,1,'Paraclinicos '!W2307=15,0)</f>
        <v/>
      </c>
      <c r="U2372" s="54" t="str">
        <f t="shared" si="111"/>
        <v/>
      </c>
      <c r="V2372" t="str" cm="1">
        <f t="array" ref="V2372">_xlfn.IFS('Paraclinicos '!S2307="","",OR('Paraclinicos '!S2307&lt;=8,'Paraclinicos '!S2307&gt;=25),3,'Paraclinicos '!S2307&lt;12,1,'Paraclinicos '!S2307&lt;21,0,'Paraclinicos '!S2307&lt;25,2)</f>
        <v/>
      </c>
      <c r="W2372" t="str">
        <f>IFERROR(IF(INDEX('BD Demog para scores enalazar'!Y$2:'BD Demog para scores enalazar'!Y$3000,MATCH(Formulas!A2372,'BD Demog para scores enalazar'!A$2:'BD Demog para scores enalazar'!A$3000,0))=1,"SI","NO"),"")</f>
        <v/>
      </c>
      <c r="X2372" s="9" t="str">
        <f>IFERROR(IF(INDEX('BD Demog para scores enalazar'!AJ$2:'BD Demog para scores enalazar'!AJ$3000,MATCH(Formulas!A2372,'BD Demog para scores enalazar'!A$2:'BD Demog para scores enalazar'!A$3000,0))=1,"SI","NO"),"")</f>
        <v/>
      </c>
      <c r="Y2372" t="str" cm="1">
        <f t="array" ref="Y2372">IF(AND(W2372="NO",X2372="NO"),_xlfn.IFS('Paraclinicos '!K2307&lt;=91,3,'Paraclinicos '!K2307&lt;94,2,'Paraclinicos '!K2307&lt;96,1,'Paraclinicos '!K2307&gt;=96,0),"")</f>
        <v/>
      </c>
      <c r="Z2372" t="str" cm="1">
        <f t="array" ref="Z2372">IF(OR(W2372="SI",X2372="SI"),_xlfn.IFS(OR(AND('Paraclinicos '!K2308&lt;=83),AND('Paraclinicos '!K2308&gt;=97,AA2372=2)),3,OR(AND('Paraclinicos '!K2308&lt;=86),AND('Paraclinicos '!K2308&gt;=94,AA2372=2)),2,OR(AND('Paraclinicos '!K2308&lt;=88),AND('Paraclinicos '!K2308&gt;=92,AA2372=2)),1,OR(AND('Paraclinicos '!K2308&gt;=88,'Paraclinicos '!K2308&lt;=92),AND('Paraclinicos '!K2308&gt;=93,AA2372=0)),0),"")</f>
        <v/>
      </c>
      <c r="AA2372" t="str" cm="1">
        <f t="array" ref="AA2372">_xlfn.IFS('Paraclinicos '!E2307="","",'Paraclinicos '!E2307="Oxigeno",2,'Paraclinicos '!E2307="Aire",0)</f>
        <v/>
      </c>
    </row>
    <row r="2373" spans="1:27" x14ac:dyDescent="0.25">
      <c r="A2373">
        <f>'Paraclinicos '!A2308</f>
        <v>0</v>
      </c>
      <c r="B2373" s="3">
        <f>'Paraclinicos '!R2308</f>
        <v>0</v>
      </c>
      <c r="C2373" t="str" cm="1">
        <f t="array" ref="C2373">_xlfn.IFS('Paraclinicos '!Q2308="","",'Paraclinicos '!Q2308&gt;60,3,'Paraclinicos '!Q2308&lt;=60,1)</f>
        <v/>
      </c>
      <c r="D2373" t="str">
        <f>IFERROR(IF(INDEX('BD Demog para scores enalazar'!BC$2:BC$3000,MATCH(Formulas!A2373,'BD Demog para scores enalazar'!A$2:A$3000,0))=0,"SI","NO"),"")</f>
        <v/>
      </c>
      <c r="E2373" t="str" cm="1">
        <f t="array" ref="E2373">_xlfn.IFS(D2373="","",D2373="SI",4,D2373="NO",1)</f>
        <v/>
      </c>
      <c r="F2373" t="str" cm="1">
        <f t="array" ref="F2373">_xlfn.IFS('Paraclinicos '!B2308="","",'Paraclinicos '!B2308&gt;1,1,'Paraclinicos '!B2308&lt;=1,3)</f>
        <v/>
      </c>
      <c r="G2373" t="str" cm="1">
        <f t="array" ref="G2373">_xlfn.IFS('Paraclinicos '!D2308="","",AND('Paraclinicos '!D2308&gt;=250,'Paraclinicos '!D2308&lt;=500),2,'Paraclinicos '!D2308&gt;500,3,'Paraclinicos '!D2308&lt;250,1)</f>
        <v/>
      </c>
      <c r="H2373" s="50" t="str">
        <f t="shared" si="112"/>
        <v/>
      </c>
      <c r="I2373" t="str" cm="1">
        <f t="array" ref="I2373">_xlfn.IFS('Paraclinicos '!Q2308="","",'Paraclinicos '!Q2308&gt;=65,1,'Paraclinicos '!Q2308&lt;65,0)</f>
        <v/>
      </c>
      <c r="J2373" t="str" cm="1">
        <f t="array" ref="J2373">_xlfn.IFS('Paraclinicos '!I2308="","",'Paraclinicos '!I2308&gt;7,1,'Paraclinicos '!I2308&lt;=7,0)</f>
        <v/>
      </c>
      <c r="K2373" t="str" cm="1">
        <f t="array" ref="K2373">_xlfn.IFS('Paraclinicos '!W2308="","",'Paraclinicos '!W2308&lt;=8,1,'Paraclinicos '!W2308&gt;8,0)</f>
        <v/>
      </c>
      <c r="L2373" t="str" cm="1">
        <f t="array" ref="L2373">_xlfn.IFS('Paraclinicos '!S2308="","",'Paraclinicos '!S2308&gt;=30,1,'Paraclinicos '!S2308&lt;30,0)</f>
        <v/>
      </c>
      <c r="M2373" t="str" cm="1">
        <f t="array" ref="M2373">_xlfn.IFS(OR('Paraclinicos '!T2308="",'Paraclinicos '!U2308=""),"",OR('Paraclinicos '!T2308&lt;=90,'Paraclinicos '!U2308&lt;=60),1,OR('Paraclinicos '!T2308&gt;90,'Paraclinicos '!U2308&gt;60),0)</f>
        <v/>
      </c>
      <c r="N2373" s="45" t="str">
        <f t="shared" si="113"/>
        <v/>
      </c>
      <c r="O2373" t="str" cm="1">
        <f t="array" ref="O2373">_xlfn.IFS(OR('Paraclinicos '!M2308="",'Paraclinicos '!N2308="",'Paraclinicos '!N2308=0),"",'Paraclinicos '!M2308/'Paraclinicos '!N2308&lt;100,4,'Paraclinicos '!M2308/'Paraclinicos '!N2308&lt;200,3,'Paraclinicos '!M2308/'Paraclinicos '!N2308&lt;300,2,'Paraclinicos '!M2308/'Paraclinicos '!N2308&lt;400,1,'Paraclinicos '!M2308/'Paraclinicos '!N2308&gt;=400,0)</f>
        <v/>
      </c>
      <c r="P2373" t="str" cm="1">
        <f t="array" ref="P2373">_xlfn.IFS('Paraclinicos '!C2308="","",'Paraclinicos '!C2308&lt;20,4,'Paraclinicos '!C2308&lt;50,3,'Paraclinicos '!C2308&lt;100,2,'Paraclinicos '!C2308&lt;150,1,'Paraclinicos '!C2308&gt;150,0)</f>
        <v/>
      </c>
      <c r="Q2373" t="str" cm="1">
        <f t="array" ref="Q2373">_xlfn.IFS('Paraclinicos '!O2308="","",'Paraclinicos '!O2308&lt;1.2,0,'Paraclinicos '!O2308&lt;2,1,'Paraclinicos '!O2308&lt;3.5,2,'Paraclinicos '!O2308&lt;5,3,'Paraclinicos '!O2308&gt;5,4)</f>
        <v/>
      </c>
      <c r="R2373" t="str" cm="1">
        <f t="array" ref="R2373">_xlfn.IFS('Paraclinicos '!J2308="","",'Paraclinicos '!J2308&lt;1.2,0,'Paraclinicos '!J2308&lt;2,1,'Paraclinicos '!J2308&lt;6,2,'Paraclinicos '!J2308&lt;12,3,'Paraclinicos '!J2308&gt;=12,4)</f>
        <v/>
      </c>
      <c r="S2373" t="str" cm="1">
        <f t="array" ref="S2373">_xlfn.IFS('Paraclinicos '!Y2308="","",'Paraclinicos '!Y2308&lt;70,1,'Paraclinicos '!Y2308&gt;=70,0)</f>
        <v/>
      </c>
      <c r="T2373" t="str" cm="1">
        <f t="array" ref="T2373">_xlfn.IFS('Paraclinicos '!W2308="","",'Paraclinicos '!W2308&lt;6,4,'Paraclinicos '!W2308&lt;10,3,'Paraclinicos '!W2308&lt;13,2,'Paraclinicos '!W2308&lt;15,1,'Paraclinicos '!W2308=15,0)</f>
        <v/>
      </c>
      <c r="U2373" s="54" t="str">
        <f t="shared" si="111"/>
        <v/>
      </c>
      <c r="V2373" t="str" cm="1">
        <f t="array" ref="V2373">_xlfn.IFS('Paraclinicos '!S2308="","",OR('Paraclinicos '!S2308&lt;=8,'Paraclinicos '!S2308&gt;=25),3,'Paraclinicos '!S2308&lt;12,1,'Paraclinicos '!S2308&lt;21,0,'Paraclinicos '!S2308&lt;25,2)</f>
        <v/>
      </c>
      <c r="W2373" t="str">
        <f>IFERROR(IF(INDEX('BD Demog para scores enalazar'!Y$2:'BD Demog para scores enalazar'!Y$3000,MATCH(Formulas!A2373,'BD Demog para scores enalazar'!A$2:'BD Demog para scores enalazar'!A$3000,0))=1,"SI","NO"),"")</f>
        <v/>
      </c>
      <c r="X2373" s="9" t="str">
        <f>IFERROR(IF(INDEX('BD Demog para scores enalazar'!AJ$2:'BD Demog para scores enalazar'!AJ$3000,MATCH(Formulas!A2373,'BD Demog para scores enalazar'!A$2:'BD Demog para scores enalazar'!A$3000,0))=1,"SI","NO"),"")</f>
        <v/>
      </c>
      <c r="Y2373" t="str" cm="1">
        <f t="array" ref="Y2373">IF(AND(W2373="NO",X2373="NO"),_xlfn.IFS('Paraclinicos '!K2308&lt;=91,3,'Paraclinicos '!K2308&lt;94,2,'Paraclinicos '!K2308&lt;96,1,'Paraclinicos '!K2308&gt;=96,0),"")</f>
        <v/>
      </c>
      <c r="Z2373" t="str" cm="1">
        <f t="array" ref="Z2373">IF(OR(W2373="SI",X2373="SI"),_xlfn.IFS(OR(AND('Paraclinicos '!K2309&lt;=83),AND('Paraclinicos '!K2309&gt;=97,AA2373=2)),3,OR(AND('Paraclinicos '!K2309&lt;=86),AND('Paraclinicos '!K2309&gt;=94,AA2373=2)),2,OR(AND('Paraclinicos '!K2309&lt;=88),AND('Paraclinicos '!K2309&gt;=92,AA2373=2)),1,OR(AND('Paraclinicos '!K2309&gt;=88,'Paraclinicos '!K2309&lt;=92),AND('Paraclinicos '!K2309&gt;=93,AA2373=0)),0),"")</f>
        <v/>
      </c>
      <c r="AA2373" t="str" cm="1">
        <f t="array" ref="AA2373">_xlfn.IFS('Paraclinicos '!E2308="","",'Paraclinicos '!E2308="Oxigeno",2,'Paraclinicos '!E2308="Aire",0)</f>
        <v/>
      </c>
    </row>
    <row r="2374" spans="1:27" x14ac:dyDescent="0.25">
      <c r="A2374">
        <f>'Paraclinicos '!A2309</f>
        <v>0</v>
      </c>
      <c r="B2374" s="3">
        <f>'Paraclinicos '!R2309</f>
        <v>0</v>
      </c>
      <c r="C2374" t="str" cm="1">
        <f t="array" ref="C2374">_xlfn.IFS('Paraclinicos '!Q2309="","",'Paraclinicos '!Q2309&gt;60,3,'Paraclinicos '!Q2309&lt;=60,1)</f>
        <v/>
      </c>
      <c r="D2374" t="str">
        <f>IFERROR(IF(INDEX('BD Demog para scores enalazar'!BC$2:BC$3000,MATCH(Formulas!A2374,'BD Demog para scores enalazar'!A$2:A$3000,0))=0,"SI","NO"),"")</f>
        <v/>
      </c>
      <c r="E2374" t="str" cm="1">
        <f t="array" ref="E2374">_xlfn.IFS(D2374="","",D2374="SI",4,D2374="NO",1)</f>
        <v/>
      </c>
      <c r="F2374" t="str" cm="1">
        <f t="array" ref="F2374">_xlfn.IFS('Paraclinicos '!B2309="","",'Paraclinicos '!B2309&gt;1,1,'Paraclinicos '!B2309&lt;=1,3)</f>
        <v/>
      </c>
      <c r="G2374" t="str" cm="1">
        <f t="array" ref="G2374">_xlfn.IFS('Paraclinicos '!D2309="","",AND('Paraclinicos '!D2309&gt;=250,'Paraclinicos '!D2309&lt;=500),2,'Paraclinicos '!D2309&gt;500,3,'Paraclinicos '!D2309&lt;250,1)</f>
        <v/>
      </c>
      <c r="H2374" s="50" t="str">
        <f t="shared" si="112"/>
        <v/>
      </c>
      <c r="I2374" t="str" cm="1">
        <f t="array" ref="I2374">_xlfn.IFS('Paraclinicos '!Q2309="","",'Paraclinicos '!Q2309&gt;=65,1,'Paraclinicos '!Q2309&lt;65,0)</f>
        <v/>
      </c>
      <c r="J2374" t="str" cm="1">
        <f t="array" ref="J2374">_xlfn.IFS('Paraclinicos '!I2309="","",'Paraclinicos '!I2309&gt;7,1,'Paraclinicos '!I2309&lt;=7,0)</f>
        <v/>
      </c>
      <c r="K2374" t="str" cm="1">
        <f t="array" ref="K2374">_xlfn.IFS('Paraclinicos '!W2309="","",'Paraclinicos '!W2309&lt;=8,1,'Paraclinicos '!W2309&gt;8,0)</f>
        <v/>
      </c>
      <c r="L2374" t="str" cm="1">
        <f t="array" ref="L2374">_xlfn.IFS('Paraclinicos '!S2309="","",'Paraclinicos '!S2309&gt;=30,1,'Paraclinicos '!S2309&lt;30,0)</f>
        <v/>
      </c>
      <c r="M2374" t="str" cm="1">
        <f t="array" ref="M2374">_xlfn.IFS(OR('Paraclinicos '!T2309="",'Paraclinicos '!U2309=""),"",OR('Paraclinicos '!T2309&lt;=90,'Paraclinicos '!U2309&lt;=60),1,OR('Paraclinicos '!T2309&gt;90,'Paraclinicos '!U2309&gt;60),0)</f>
        <v/>
      </c>
      <c r="N2374" s="45" t="str">
        <f t="shared" si="113"/>
        <v/>
      </c>
      <c r="O2374" t="str" cm="1">
        <f t="array" ref="O2374">_xlfn.IFS(OR('Paraclinicos '!M2309="",'Paraclinicos '!N2309="",'Paraclinicos '!N2309=0),"",'Paraclinicos '!M2309/'Paraclinicos '!N2309&lt;100,4,'Paraclinicos '!M2309/'Paraclinicos '!N2309&lt;200,3,'Paraclinicos '!M2309/'Paraclinicos '!N2309&lt;300,2,'Paraclinicos '!M2309/'Paraclinicos '!N2309&lt;400,1,'Paraclinicos '!M2309/'Paraclinicos '!N2309&gt;=400,0)</f>
        <v/>
      </c>
      <c r="P2374" t="str" cm="1">
        <f t="array" ref="P2374">_xlfn.IFS('Paraclinicos '!C2309="","",'Paraclinicos '!C2309&lt;20,4,'Paraclinicos '!C2309&lt;50,3,'Paraclinicos '!C2309&lt;100,2,'Paraclinicos '!C2309&lt;150,1,'Paraclinicos '!C2309&gt;150,0)</f>
        <v/>
      </c>
      <c r="Q2374" t="str" cm="1">
        <f t="array" ref="Q2374">_xlfn.IFS('Paraclinicos '!O2309="","",'Paraclinicos '!O2309&lt;1.2,0,'Paraclinicos '!O2309&lt;2,1,'Paraclinicos '!O2309&lt;3.5,2,'Paraclinicos '!O2309&lt;5,3,'Paraclinicos '!O2309&gt;5,4)</f>
        <v/>
      </c>
      <c r="R2374" t="str" cm="1">
        <f t="array" ref="R2374">_xlfn.IFS('Paraclinicos '!J2309="","",'Paraclinicos '!J2309&lt;1.2,0,'Paraclinicos '!J2309&lt;2,1,'Paraclinicos '!J2309&lt;6,2,'Paraclinicos '!J2309&lt;12,3,'Paraclinicos '!J2309&gt;=12,4)</f>
        <v/>
      </c>
      <c r="S2374" t="str" cm="1">
        <f t="array" ref="S2374">_xlfn.IFS('Paraclinicos '!Y2309="","",'Paraclinicos '!Y2309&lt;70,1,'Paraclinicos '!Y2309&gt;=70,0)</f>
        <v/>
      </c>
      <c r="T2374" t="str" cm="1">
        <f t="array" ref="T2374">_xlfn.IFS('Paraclinicos '!W2309="","",'Paraclinicos '!W2309&lt;6,4,'Paraclinicos '!W2309&lt;10,3,'Paraclinicos '!W2309&lt;13,2,'Paraclinicos '!W2309&lt;15,1,'Paraclinicos '!W2309=15,0)</f>
        <v/>
      </c>
      <c r="U2374" s="54" t="str">
        <f t="shared" si="111"/>
        <v/>
      </c>
      <c r="V2374" t="str" cm="1">
        <f t="array" ref="V2374">_xlfn.IFS('Paraclinicos '!S2309="","",OR('Paraclinicos '!S2309&lt;=8,'Paraclinicos '!S2309&gt;=25),3,'Paraclinicos '!S2309&lt;12,1,'Paraclinicos '!S2309&lt;21,0,'Paraclinicos '!S2309&lt;25,2)</f>
        <v/>
      </c>
      <c r="W2374" t="str">
        <f>IFERROR(IF(INDEX('BD Demog para scores enalazar'!Y$2:'BD Demog para scores enalazar'!Y$3000,MATCH(Formulas!A2374,'BD Demog para scores enalazar'!A$2:'BD Demog para scores enalazar'!A$3000,0))=1,"SI","NO"),"")</f>
        <v/>
      </c>
      <c r="X2374" s="9" t="str">
        <f>IFERROR(IF(INDEX('BD Demog para scores enalazar'!AJ$2:'BD Demog para scores enalazar'!AJ$3000,MATCH(Formulas!A2374,'BD Demog para scores enalazar'!A$2:'BD Demog para scores enalazar'!A$3000,0))=1,"SI","NO"),"")</f>
        <v/>
      </c>
      <c r="Y2374" t="str" cm="1">
        <f t="array" ref="Y2374">IF(AND(W2374="NO",X2374="NO"),_xlfn.IFS('Paraclinicos '!K2309&lt;=91,3,'Paraclinicos '!K2309&lt;94,2,'Paraclinicos '!K2309&lt;96,1,'Paraclinicos '!K2309&gt;=96,0),"")</f>
        <v/>
      </c>
      <c r="Z2374" t="str" cm="1">
        <f t="array" ref="Z2374">IF(OR(W2374="SI",X2374="SI"),_xlfn.IFS(OR(AND('Paraclinicos '!K2310&lt;=83),AND('Paraclinicos '!K2310&gt;=97,AA2374=2)),3,OR(AND('Paraclinicos '!K2310&lt;=86),AND('Paraclinicos '!K2310&gt;=94,AA2374=2)),2,OR(AND('Paraclinicos '!K2310&lt;=88),AND('Paraclinicos '!K2310&gt;=92,AA2374=2)),1,OR(AND('Paraclinicos '!K2310&gt;=88,'Paraclinicos '!K2310&lt;=92),AND('Paraclinicos '!K2310&gt;=93,AA2374=0)),0),"")</f>
        <v/>
      </c>
      <c r="AA2374" t="str" cm="1">
        <f t="array" ref="AA2374">_xlfn.IFS('Paraclinicos '!E2309="","",'Paraclinicos '!E2309="Oxigeno",2,'Paraclinicos '!E2309="Aire",0)</f>
        <v/>
      </c>
    </row>
    <row r="2375" spans="1:27" x14ac:dyDescent="0.25">
      <c r="A2375">
        <f>'Paraclinicos '!A2310</f>
        <v>0</v>
      </c>
      <c r="B2375" s="3">
        <f>'Paraclinicos '!R2310</f>
        <v>0</v>
      </c>
      <c r="C2375" t="str" cm="1">
        <f t="array" ref="C2375">_xlfn.IFS('Paraclinicos '!Q2310="","",'Paraclinicos '!Q2310&gt;60,3,'Paraclinicos '!Q2310&lt;=60,1)</f>
        <v/>
      </c>
      <c r="D2375" t="str">
        <f>IFERROR(IF(INDEX('BD Demog para scores enalazar'!BC$2:BC$3000,MATCH(Formulas!A2375,'BD Demog para scores enalazar'!A$2:A$3000,0))=0,"SI","NO"),"")</f>
        <v/>
      </c>
      <c r="E2375" t="str" cm="1">
        <f t="array" ref="E2375">_xlfn.IFS(D2375="","",D2375="SI",4,D2375="NO",1)</f>
        <v/>
      </c>
      <c r="F2375" t="str" cm="1">
        <f t="array" ref="F2375">_xlfn.IFS('Paraclinicos '!B2310="","",'Paraclinicos '!B2310&gt;1,1,'Paraclinicos '!B2310&lt;=1,3)</f>
        <v/>
      </c>
      <c r="G2375" t="str" cm="1">
        <f t="array" ref="G2375">_xlfn.IFS('Paraclinicos '!D2310="","",AND('Paraclinicos '!D2310&gt;=250,'Paraclinicos '!D2310&lt;=500),2,'Paraclinicos '!D2310&gt;500,3,'Paraclinicos '!D2310&lt;250,1)</f>
        <v/>
      </c>
      <c r="H2375" s="50" t="str">
        <f t="shared" si="112"/>
        <v/>
      </c>
      <c r="I2375" t="str" cm="1">
        <f t="array" ref="I2375">_xlfn.IFS('Paraclinicos '!Q2310="","",'Paraclinicos '!Q2310&gt;=65,1,'Paraclinicos '!Q2310&lt;65,0)</f>
        <v/>
      </c>
      <c r="J2375" t="str" cm="1">
        <f t="array" ref="J2375">_xlfn.IFS('Paraclinicos '!I2310="","",'Paraclinicos '!I2310&gt;7,1,'Paraclinicos '!I2310&lt;=7,0)</f>
        <v/>
      </c>
      <c r="K2375" t="str" cm="1">
        <f t="array" ref="K2375">_xlfn.IFS('Paraclinicos '!W2310="","",'Paraclinicos '!W2310&lt;=8,1,'Paraclinicos '!W2310&gt;8,0)</f>
        <v/>
      </c>
      <c r="L2375" t="str" cm="1">
        <f t="array" ref="L2375">_xlfn.IFS('Paraclinicos '!S2310="","",'Paraclinicos '!S2310&gt;=30,1,'Paraclinicos '!S2310&lt;30,0)</f>
        <v/>
      </c>
      <c r="M2375" t="str" cm="1">
        <f t="array" ref="M2375">_xlfn.IFS(OR('Paraclinicos '!T2310="",'Paraclinicos '!U2310=""),"",OR('Paraclinicos '!T2310&lt;=90,'Paraclinicos '!U2310&lt;=60),1,OR('Paraclinicos '!T2310&gt;90,'Paraclinicos '!U2310&gt;60),0)</f>
        <v/>
      </c>
      <c r="N2375" s="45" t="str">
        <f t="shared" si="113"/>
        <v/>
      </c>
      <c r="O2375" t="str" cm="1">
        <f t="array" ref="O2375">_xlfn.IFS(OR('Paraclinicos '!M2310="",'Paraclinicos '!N2310="",'Paraclinicos '!N2310=0),"",'Paraclinicos '!M2310/'Paraclinicos '!N2310&lt;100,4,'Paraclinicos '!M2310/'Paraclinicos '!N2310&lt;200,3,'Paraclinicos '!M2310/'Paraclinicos '!N2310&lt;300,2,'Paraclinicos '!M2310/'Paraclinicos '!N2310&lt;400,1,'Paraclinicos '!M2310/'Paraclinicos '!N2310&gt;=400,0)</f>
        <v/>
      </c>
      <c r="P2375" t="str" cm="1">
        <f t="array" ref="P2375">_xlfn.IFS('Paraclinicos '!C2310="","",'Paraclinicos '!C2310&lt;20,4,'Paraclinicos '!C2310&lt;50,3,'Paraclinicos '!C2310&lt;100,2,'Paraclinicos '!C2310&lt;150,1,'Paraclinicos '!C2310&gt;150,0)</f>
        <v/>
      </c>
      <c r="Q2375" t="str" cm="1">
        <f t="array" ref="Q2375">_xlfn.IFS('Paraclinicos '!O2310="","",'Paraclinicos '!O2310&lt;1.2,0,'Paraclinicos '!O2310&lt;2,1,'Paraclinicos '!O2310&lt;3.5,2,'Paraclinicos '!O2310&lt;5,3,'Paraclinicos '!O2310&gt;5,4)</f>
        <v/>
      </c>
      <c r="R2375" t="str" cm="1">
        <f t="array" ref="R2375">_xlfn.IFS('Paraclinicos '!J2310="","",'Paraclinicos '!J2310&lt;1.2,0,'Paraclinicos '!J2310&lt;2,1,'Paraclinicos '!J2310&lt;6,2,'Paraclinicos '!J2310&lt;12,3,'Paraclinicos '!J2310&gt;=12,4)</f>
        <v/>
      </c>
      <c r="S2375" t="str" cm="1">
        <f t="array" ref="S2375">_xlfn.IFS('Paraclinicos '!Y2310="","",'Paraclinicos '!Y2310&lt;70,1,'Paraclinicos '!Y2310&gt;=70,0)</f>
        <v/>
      </c>
      <c r="T2375" t="str" cm="1">
        <f t="array" ref="T2375">_xlfn.IFS('Paraclinicos '!W2310="","",'Paraclinicos '!W2310&lt;6,4,'Paraclinicos '!W2310&lt;10,3,'Paraclinicos '!W2310&lt;13,2,'Paraclinicos '!W2310&lt;15,1,'Paraclinicos '!W2310=15,0)</f>
        <v/>
      </c>
      <c r="U2375" s="54" t="str">
        <f t="shared" si="111"/>
        <v/>
      </c>
      <c r="V2375" t="str" cm="1">
        <f t="array" ref="V2375">_xlfn.IFS('Paraclinicos '!S2310="","",OR('Paraclinicos '!S2310&lt;=8,'Paraclinicos '!S2310&gt;=25),3,'Paraclinicos '!S2310&lt;12,1,'Paraclinicos '!S2310&lt;21,0,'Paraclinicos '!S2310&lt;25,2)</f>
        <v/>
      </c>
      <c r="W2375" t="str">
        <f>IFERROR(IF(INDEX('BD Demog para scores enalazar'!Y$2:'BD Demog para scores enalazar'!Y$3000,MATCH(Formulas!A2375,'BD Demog para scores enalazar'!A$2:'BD Demog para scores enalazar'!A$3000,0))=1,"SI","NO"),"")</f>
        <v/>
      </c>
      <c r="X2375" s="9" t="str">
        <f>IFERROR(IF(INDEX('BD Demog para scores enalazar'!AJ$2:'BD Demog para scores enalazar'!AJ$3000,MATCH(Formulas!A2375,'BD Demog para scores enalazar'!A$2:'BD Demog para scores enalazar'!A$3000,0))=1,"SI","NO"),"")</f>
        <v/>
      </c>
      <c r="Y2375" t="str" cm="1">
        <f t="array" ref="Y2375">IF(AND(W2375="NO",X2375="NO"),_xlfn.IFS('Paraclinicos '!K2310&lt;=91,3,'Paraclinicos '!K2310&lt;94,2,'Paraclinicos '!K2310&lt;96,1,'Paraclinicos '!K2310&gt;=96,0),"")</f>
        <v/>
      </c>
      <c r="Z2375" t="str" cm="1">
        <f t="array" ref="Z2375">IF(OR(W2375="SI",X2375="SI"),_xlfn.IFS(OR(AND('Paraclinicos '!K2311&lt;=83),AND('Paraclinicos '!K2311&gt;=97,AA2375=2)),3,OR(AND('Paraclinicos '!K2311&lt;=86),AND('Paraclinicos '!K2311&gt;=94,AA2375=2)),2,OR(AND('Paraclinicos '!K2311&lt;=88),AND('Paraclinicos '!K2311&gt;=92,AA2375=2)),1,OR(AND('Paraclinicos '!K2311&gt;=88,'Paraclinicos '!K2311&lt;=92),AND('Paraclinicos '!K2311&gt;=93,AA2375=0)),0),"")</f>
        <v/>
      </c>
      <c r="AA2375" t="str" cm="1">
        <f t="array" ref="AA2375">_xlfn.IFS('Paraclinicos '!E2310="","",'Paraclinicos '!E2310="Oxigeno",2,'Paraclinicos '!E2310="Aire",0)</f>
        <v/>
      </c>
    </row>
    <row r="2376" spans="1:27" x14ac:dyDescent="0.25">
      <c r="A2376">
        <f>'Paraclinicos '!A2311</f>
        <v>0</v>
      </c>
      <c r="B2376" s="3">
        <f>'Paraclinicos '!R2311</f>
        <v>0</v>
      </c>
      <c r="C2376" t="str" cm="1">
        <f t="array" ref="C2376">_xlfn.IFS('Paraclinicos '!Q2311="","",'Paraclinicos '!Q2311&gt;60,3,'Paraclinicos '!Q2311&lt;=60,1)</f>
        <v/>
      </c>
      <c r="D2376" t="str">
        <f>IFERROR(IF(INDEX('BD Demog para scores enalazar'!BC$2:BC$3000,MATCH(Formulas!A2376,'BD Demog para scores enalazar'!A$2:A$3000,0))=0,"SI","NO"),"")</f>
        <v/>
      </c>
      <c r="E2376" t="str" cm="1">
        <f t="array" ref="E2376">_xlfn.IFS(D2376="","",D2376="SI",4,D2376="NO",1)</f>
        <v/>
      </c>
      <c r="F2376" t="str" cm="1">
        <f t="array" ref="F2376">_xlfn.IFS('Paraclinicos '!B2311="","",'Paraclinicos '!B2311&gt;1,1,'Paraclinicos '!B2311&lt;=1,3)</f>
        <v/>
      </c>
      <c r="G2376" t="str" cm="1">
        <f t="array" ref="G2376">_xlfn.IFS('Paraclinicos '!D2311="","",AND('Paraclinicos '!D2311&gt;=250,'Paraclinicos '!D2311&lt;=500),2,'Paraclinicos '!D2311&gt;500,3,'Paraclinicos '!D2311&lt;250,1)</f>
        <v/>
      </c>
      <c r="H2376" s="50" t="str">
        <f t="shared" si="112"/>
        <v/>
      </c>
      <c r="I2376" t="str" cm="1">
        <f t="array" ref="I2376">_xlfn.IFS('Paraclinicos '!Q2311="","",'Paraclinicos '!Q2311&gt;=65,1,'Paraclinicos '!Q2311&lt;65,0)</f>
        <v/>
      </c>
      <c r="J2376" t="str" cm="1">
        <f t="array" ref="J2376">_xlfn.IFS('Paraclinicos '!I2311="","",'Paraclinicos '!I2311&gt;7,1,'Paraclinicos '!I2311&lt;=7,0)</f>
        <v/>
      </c>
      <c r="K2376" t="str" cm="1">
        <f t="array" ref="K2376">_xlfn.IFS('Paraclinicos '!W2311="","",'Paraclinicos '!W2311&lt;=8,1,'Paraclinicos '!W2311&gt;8,0)</f>
        <v/>
      </c>
      <c r="L2376" t="str" cm="1">
        <f t="array" ref="L2376">_xlfn.IFS('Paraclinicos '!S2311="","",'Paraclinicos '!S2311&gt;=30,1,'Paraclinicos '!S2311&lt;30,0)</f>
        <v/>
      </c>
      <c r="M2376" t="str" cm="1">
        <f t="array" ref="M2376">_xlfn.IFS(OR('Paraclinicos '!T2311="",'Paraclinicos '!U2311=""),"",OR('Paraclinicos '!T2311&lt;=90,'Paraclinicos '!U2311&lt;=60),1,OR('Paraclinicos '!T2311&gt;90,'Paraclinicos '!U2311&gt;60),0)</f>
        <v/>
      </c>
      <c r="N2376" s="45" t="str">
        <f t="shared" si="113"/>
        <v/>
      </c>
      <c r="O2376" t="str" cm="1">
        <f t="array" ref="O2376">_xlfn.IFS(OR('Paraclinicos '!M2311="",'Paraclinicos '!N2311="",'Paraclinicos '!N2311=0),"",'Paraclinicos '!M2311/'Paraclinicos '!N2311&lt;100,4,'Paraclinicos '!M2311/'Paraclinicos '!N2311&lt;200,3,'Paraclinicos '!M2311/'Paraclinicos '!N2311&lt;300,2,'Paraclinicos '!M2311/'Paraclinicos '!N2311&lt;400,1,'Paraclinicos '!M2311/'Paraclinicos '!N2311&gt;=400,0)</f>
        <v/>
      </c>
      <c r="P2376" t="str" cm="1">
        <f t="array" ref="P2376">_xlfn.IFS('Paraclinicos '!C2311="","",'Paraclinicos '!C2311&lt;20,4,'Paraclinicos '!C2311&lt;50,3,'Paraclinicos '!C2311&lt;100,2,'Paraclinicos '!C2311&lt;150,1,'Paraclinicos '!C2311&gt;150,0)</f>
        <v/>
      </c>
      <c r="Q2376" t="str" cm="1">
        <f t="array" ref="Q2376">_xlfn.IFS('Paraclinicos '!O2311="","",'Paraclinicos '!O2311&lt;1.2,0,'Paraclinicos '!O2311&lt;2,1,'Paraclinicos '!O2311&lt;3.5,2,'Paraclinicos '!O2311&lt;5,3,'Paraclinicos '!O2311&gt;5,4)</f>
        <v/>
      </c>
      <c r="R2376" t="str" cm="1">
        <f t="array" ref="R2376">_xlfn.IFS('Paraclinicos '!J2311="","",'Paraclinicos '!J2311&lt;1.2,0,'Paraclinicos '!J2311&lt;2,1,'Paraclinicos '!J2311&lt;6,2,'Paraclinicos '!J2311&lt;12,3,'Paraclinicos '!J2311&gt;=12,4)</f>
        <v/>
      </c>
      <c r="S2376" t="str" cm="1">
        <f t="array" ref="S2376">_xlfn.IFS('Paraclinicos '!Y2311="","",'Paraclinicos '!Y2311&lt;70,1,'Paraclinicos '!Y2311&gt;=70,0)</f>
        <v/>
      </c>
      <c r="T2376" t="str" cm="1">
        <f t="array" ref="T2376">_xlfn.IFS('Paraclinicos '!W2311="","",'Paraclinicos '!W2311&lt;6,4,'Paraclinicos '!W2311&lt;10,3,'Paraclinicos '!W2311&lt;13,2,'Paraclinicos '!W2311&lt;15,1,'Paraclinicos '!W2311=15,0)</f>
        <v/>
      </c>
      <c r="U2376" s="54" t="str">
        <f t="shared" si="111"/>
        <v/>
      </c>
      <c r="V2376" t="str" cm="1">
        <f t="array" ref="V2376">_xlfn.IFS('Paraclinicos '!S2311="","",OR('Paraclinicos '!S2311&lt;=8,'Paraclinicos '!S2311&gt;=25),3,'Paraclinicos '!S2311&lt;12,1,'Paraclinicos '!S2311&lt;21,0,'Paraclinicos '!S2311&lt;25,2)</f>
        <v/>
      </c>
      <c r="W2376" t="str">
        <f>IFERROR(IF(INDEX('BD Demog para scores enalazar'!Y$2:'BD Demog para scores enalazar'!Y$3000,MATCH(Formulas!A2376,'BD Demog para scores enalazar'!A$2:'BD Demog para scores enalazar'!A$3000,0))=1,"SI","NO"),"")</f>
        <v/>
      </c>
      <c r="X2376" s="9" t="str">
        <f>IFERROR(IF(INDEX('BD Demog para scores enalazar'!AJ$2:'BD Demog para scores enalazar'!AJ$3000,MATCH(Formulas!A2376,'BD Demog para scores enalazar'!A$2:'BD Demog para scores enalazar'!A$3000,0))=1,"SI","NO"),"")</f>
        <v/>
      </c>
      <c r="Y2376" t="str" cm="1">
        <f t="array" ref="Y2376">IF(AND(W2376="NO",X2376="NO"),_xlfn.IFS('Paraclinicos '!K2311&lt;=91,3,'Paraclinicos '!K2311&lt;94,2,'Paraclinicos '!K2311&lt;96,1,'Paraclinicos '!K2311&gt;=96,0),"")</f>
        <v/>
      </c>
      <c r="Z2376" t="str" cm="1">
        <f t="array" ref="Z2376">IF(OR(W2376="SI",X2376="SI"),_xlfn.IFS(OR(AND('Paraclinicos '!K2312&lt;=83),AND('Paraclinicos '!K2312&gt;=97,AA2376=2)),3,OR(AND('Paraclinicos '!K2312&lt;=86),AND('Paraclinicos '!K2312&gt;=94,AA2376=2)),2,OR(AND('Paraclinicos '!K2312&lt;=88),AND('Paraclinicos '!K2312&gt;=92,AA2376=2)),1,OR(AND('Paraclinicos '!K2312&gt;=88,'Paraclinicos '!K2312&lt;=92),AND('Paraclinicos '!K2312&gt;=93,AA2376=0)),0),"")</f>
        <v/>
      </c>
      <c r="AA2376" t="str" cm="1">
        <f t="array" ref="AA2376">_xlfn.IFS('Paraclinicos '!E2311="","",'Paraclinicos '!E2311="Oxigeno",2,'Paraclinicos '!E2311="Aire",0)</f>
        <v/>
      </c>
    </row>
    <row r="2377" spans="1:27" x14ac:dyDescent="0.25">
      <c r="A2377">
        <f>'Paraclinicos '!A2312</f>
        <v>0</v>
      </c>
      <c r="B2377" s="3">
        <f>'Paraclinicos '!R2312</f>
        <v>0</v>
      </c>
      <c r="C2377" t="str" cm="1">
        <f t="array" ref="C2377">_xlfn.IFS('Paraclinicos '!Q2312="","",'Paraclinicos '!Q2312&gt;60,3,'Paraclinicos '!Q2312&lt;=60,1)</f>
        <v/>
      </c>
      <c r="D2377" t="str">
        <f>IFERROR(IF(INDEX('BD Demog para scores enalazar'!BC$2:BC$3000,MATCH(Formulas!A2377,'BD Demog para scores enalazar'!A$2:A$3000,0))=0,"SI","NO"),"")</f>
        <v/>
      </c>
      <c r="E2377" t="str" cm="1">
        <f t="array" ref="E2377">_xlfn.IFS(D2377="","",D2377="SI",4,D2377="NO",1)</f>
        <v/>
      </c>
      <c r="F2377" t="str" cm="1">
        <f t="array" ref="F2377">_xlfn.IFS('Paraclinicos '!B2312="","",'Paraclinicos '!B2312&gt;1,1,'Paraclinicos '!B2312&lt;=1,3)</f>
        <v/>
      </c>
      <c r="G2377" t="str" cm="1">
        <f t="array" ref="G2377">_xlfn.IFS('Paraclinicos '!D2312="","",AND('Paraclinicos '!D2312&gt;=250,'Paraclinicos '!D2312&lt;=500),2,'Paraclinicos '!D2312&gt;500,3,'Paraclinicos '!D2312&lt;250,1)</f>
        <v/>
      </c>
      <c r="H2377" s="50" t="str">
        <f t="shared" si="112"/>
        <v/>
      </c>
      <c r="I2377" t="str" cm="1">
        <f t="array" ref="I2377">_xlfn.IFS('Paraclinicos '!Q2312="","",'Paraclinicos '!Q2312&gt;=65,1,'Paraclinicos '!Q2312&lt;65,0)</f>
        <v/>
      </c>
      <c r="J2377" t="str" cm="1">
        <f t="array" ref="J2377">_xlfn.IFS('Paraclinicos '!I2312="","",'Paraclinicos '!I2312&gt;7,1,'Paraclinicos '!I2312&lt;=7,0)</f>
        <v/>
      </c>
      <c r="K2377" t="str" cm="1">
        <f t="array" ref="K2377">_xlfn.IFS('Paraclinicos '!W2312="","",'Paraclinicos '!W2312&lt;=8,1,'Paraclinicos '!W2312&gt;8,0)</f>
        <v/>
      </c>
      <c r="L2377" t="str" cm="1">
        <f t="array" ref="L2377">_xlfn.IFS('Paraclinicos '!S2312="","",'Paraclinicos '!S2312&gt;=30,1,'Paraclinicos '!S2312&lt;30,0)</f>
        <v/>
      </c>
      <c r="M2377" t="str" cm="1">
        <f t="array" ref="M2377">_xlfn.IFS(OR('Paraclinicos '!T2312="",'Paraclinicos '!U2312=""),"",OR('Paraclinicos '!T2312&lt;=90,'Paraclinicos '!U2312&lt;=60),1,OR('Paraclinicos '!T2312&gt;90,'Paraclinicos '!U2312&gt;60),0)</f>
        <v/>
      </c>
      <c r="N2377" s="45" t="str">
        <f t="shared" si="113"/>
        <v/>
      </c>
      <c r="O2377" t="str" cm="1">
        <f t="array" ref="O2377">_xlfn.IFS(OR('Paraclinicos '!M2312="",'Paraclinicos '!N2312="",'Paraclinicos '!N2312=0),"",'Paraclinicos '!M2312/'Paraclinicos '!N2312&lt;100,4,'Paraclinicos '!M2312/'Paraclinicos '!N2312&lt;200,3,'Paraclinicos '!M2312/'Paraclinicos '!N2312&lt;300,2,'Paraclinicos '!M2312/'Paraclinicos '!N2312&lt;400,1,'Paraclinicos '!M2312/'Paraclinicos '!N2312&gt;=400,0)</f>
        <v/>
      </c>
      <c r="P2377" t="str" cm="1">
        <f t="array" ref="P2377">_xlfn.IFS('Paraclinicos '!C2312="","",'Paraclinicos '!C2312&lt;20,4,'Paraclinicos '!C2312&lt;50,3,'Paraclinicos '!C2312&lt;100,2,'Paraclinicos '!C2312&lt;150,1,'Paraclinicos '!C2312&gt;150,0)</f>
        <v/>
      </c>
      <c r="Q2377" t="str" cm="1">
        <f t="array" ref="Q2377">_xlfn.IFS('Paraclinicos '!O2312="","",'Paraclinicos '!O2312&lt;1.2,0,'Paraclinicos '!O2312&lt;2,1,'Paraclinicos '!O2312&lt;3.5,2,'Paraclinicos '!O2312&lt;5,3,'Paraclinicos '!O2312&gt;5,4)</f>
        <v/>
      </c>
      <c r="R2377" t="str" cm="1">
        <f t="array" ref="R2377">_xlfn.IFS('Paraclinicos '!J2312="","",'Paraclinicos '!J2312&lt;1.2,0,'Paraclinicos '!J2312&lt;2,1,'Paraclinicos '!J2312&lt;6,2,'Paraclinicos '!J2312&lt;12,3,'Paraclinicos '!J2312&gt;=12,4)</f>
        <v/>
      </c>
      <c r="S2377" t="str" cm="1">
        <f t="array" ref="S2377">_xlfn.IFS('Paraclinicos '!Y2312="","",'Paraclinicos '!Y2312&lt;70,1,'Paraclinicos '!Y2312&gt;=70,0)</f>
        <v/>
      </c>
      <c r="T2377" t="str" cm="1">
        <f t="array" ref="T2377">_xlfn.IFS('Paraclinicos '!W2312="","",'Paraclinicos '!W2312&lt;6,4,'Paraclinicos '!W2312&lt;10,3,'Paraclinicos '!W2312&lt;13,2,'Paraclinicos '!W2312&lt;15,1,'Paraclinicos '!W2312=15,0)</f>
        <v/>
      </c>
      <c r="U2377" s="54" t="str">
        <f t="shared" si="111"/>
        <v/>
      </c>
      <c r="V2377" t="str" cm="1">
        <f t="array" ref="V2377">_xlfn.IFS('Paraclinicos '!S2312="","",OR('Paraclinicos '!S2312&lt;=8,'Paraclinicos '!S2312&gt;=25),3,'Paraclinicos '!S2312&lt;12,1,'Paraclinicos '!S2312&lt;21,0,'Paraclinicos '!S2312&lt;25,2)</f>
        <v/>
      </c>
      <c r="W2377" t="str">
        <f>IFERROR(IF(INDEX('BD Demog para scores enalazar'!Y$2:'BD Demog para scores enalazar'!Y$3000,MATCH(Formulas!A2377,'BD Demog para scores enalazar'!A$2:'BD Demog para scores enalazar'!A$3000,0))=1,"SI","NO"),"")</f>
        <v/>
      </c>
      <c r="X2377" s="9" t="str">
        <f>IFERROR(IF(INDEX('BD Demog para scores enalazar'!AJ$2:'BD Demog para scores enalazar'!AJ$3000,MATCH(Formulas!A2377,'BD Demog para scores enalazar'!A$2:'BD Demog para scores enalazar'!A$3000,0))=1,"SI","NO"),"")</f>
        <v/>
      </c>
      <c r="Y2377" t="str" cm="1">
        <f t="array" ref="Y2377">IF(AND(W2377="NO",X2377="NO"),_xlfn.IFS('Paraclinicos '!K2312&lt;=91,3,'Paraclinicos '!K2312&lt;94,2,'Paraclinicos '!K2312&lt;96,1,'Paraclinicos '!K2312&gt;=96,0),"")</f>
        <v/>
      </c>
      <c r="Z2377" t="str" cm="1">
        <f t="array" ref="Z2377">IF(OR(W2377="SI",X2377="SI"),_xlfn.IFS(OR(AND('Paraclinicos '!K2313&lt;=83),AND('Paraclinicos '!K2313&gt;=97,AA2377=2)),3,OR(AND('Paraclinicos '!K2313&lt;=86),AND('Paraclinicos '!K2313&gt;=94,AA2377=2)),2,OR(AND('Paraclinicos '!K2313&lt;=88),AND('Paraclinicos '!K2313&gt;=92,AA2377=2)),1,OR(AND('Paraclinicos '!K2313&gt;=88,'Paraclinicos '!K2313&lt;=92),AND('Paraclinicos '!K2313&gt;=93,AA2377=0)),0),"")</f>
        <v/>
      </c>
      <c r="AA2377" t="str" cm="1">
        <f t="array" ref="AA2377">_xlfn.IFS('Paraclinicos '!E2312="","",'Paraclinicos '!E2312="Oxigeno",2,'Paraclinicos '!E2312="Aire",0)</f>
        <v/>
      </c>
    </row>
    <row r="2378" spans="1:27" x14ac:dyDescent="0.25">
      <c r="A2378">
        <f>'Paraclinicos '!A2313</f>
        <v>0</v>
      </c>
      <c r="B2378" s="3">
        <f>'Paraclinicos '!R2313</f>
        <v>0</v>
      </c>
      <c r="C2378" t="str" cm="1">
        <f t="array" ref="C2378">_xlfn.IFS('Paraclinicos '!Q2313="","",'Paraclinicos '!Q2313&gt;60,3,'Paraclinicos '!Q2313&lt;=60,1)</f>
        <v/>
      </c>
      <c r="D2378" t="str">
        <f>IFERROR(IF(INDEX('BD Demog para scores enalazar'!BC$2:BC$3000,MATCH(Formulas!A2378,'BD Demog para scores enalazar'!A$2:A$3000,0))=0,"SI","NO"),"")</f>
        <v/>
      </c>
      <c r="E2378" t="str" cm="1">
        <f t="array" ref="E2378">_xlfn.IFS(D2378="","",D2378="SI",4,D2378="NO",1)</f>
        <v/>
      </c>
      <c r="F2378" t="str" cm="1">
        <f t="array" ref="F2378">_xlfn.IFS('Paraclinicos '!B2313="","",'Paraclinicos '!B2313&gt;1,1,'Paraclinicos '!B2313&lt;=1,3)</f>
        <v/>
      </c>
      <c r="G2378" t="str" cm="1">
        <f t="array" ref="G2378">_xlfn.IFS('Paraclinicos '!D2313="","",AND('Paraclinicos '!D2313&gt;=250,'Paraclinicos '!D2313&lt;=500),2,'Paraclinicos '!D2313&gt;500,3,'Paraclinicos '!D2313&lt;250,1)</f>
        <v/>
      </c>
      <c r="H2378" s="50" t="str">
        <f t="shared" si="112"/>
        <v/>
      </c>
      <c r="I2378" t="str" cm="1">
        <f t="array" ref="I2378">_xlfn.IFS('Paraclinicos '!Q2313="","",'Paraclinicos '!Q2313&gt;=65,1,'Paraclinicos '!Q2313&lt;65,0)</f>
        <v/>
      </c>
      <c r="J2378" t="str" cm="1">
        <f t="array" ref="J2378">_xlfn.IFS('Paraclinicos '!I2313="","",'Paraclinicos '!I2313&gt;7,1,'Paraclinicos '!I2313&lt;=7,0)</f>
        <v/>
      </c>
      <c r="K2378" t="str" cm="1">
        <f t="array" ref="K2378">_xlfn.IFS('Paraclinicos '!W2313="","",'Paraclinicos '!W2313&lt;=8,1,'Paraclinicos '!W2313&gt;8,0)</f>
        <v/>
      </c>
      <c r="L2378" t="str" cm="1">
        <f t="array" ref="L2378">_xlfn.IFS('Paraclinicos '!S2313="","",'Paraclinicos '!S2313&gt;=30,1,'Paraclinicos '!S2313&lt;30,0)</f>
        <v/>
      </c>
      <c r="M2378" t="str" cm="1">
        <f t="array" ref="M2378">_xlfn.IFS(OR('Paraclinicos '!T2313="",'Paraclinicos '!U2313=""),"",OR('Paraclinicos '!T2313&lt;=90,'Paraclinicos '!U2313&lt;=60),1,OR('Paraclinicos '!T2313&gt;90,'Paraclinicos '!U2313&gt;60),0)</f>
        <v/>
      </c>
      <c r="N2378" s="45" t="str">
        <f t="shared" si="113"/>
        <v/>
      </c>
      <c r="O2378" t="str" cm="1">
        <f t="array" ref="O2378">_xlfn.IFS(OR('Paraclinicos '!M2313="",'Paraclinicos '!N2313="",'Paraclinicos '!N2313=0),"",'Paraclinicos '!M2313/'Paraclinicos '!N2313&lt;100,4,'Paraclinicos '!M2313/'Paraclinicos '!N2313&lt;200,3,'Paraclinicos '!M2313/'Paraclinicos '!N2313&lt;300,2,'Paraclinicos '!M2313/'Paraclinicos '!N2313&lt;400,1,'Paraclinicos '!M2313/'Paraclinicos '!N2313&gt;=400,0)</f>
        <v/>
      </c>
      <c r="P2378" t="str" cm="1">
        <f t="array" ref="P2378">_xlfn.IFS('Paraclinicos '!C2313="","",'Paraclinicos '!C2313&lt;20,4,'Paraclinicos '!C2313&lt;50,3,'Paraclinicos '!C2313&lt;100,2,'Paraclinicos '!C2313&lt;150,1,'Paraclinicos '!C2313&gt;150,0)</f>
        <v/>
      </c>
      <c r="Q2378" t="str" cm="1">
        <f t="array" ref="Q2378">_xlfn.IFS('Paraclinicos '!O2313="","",'Paraclinicos '!O2313&lt;1.2,0,'Paraclinicos '!O2313&lt;2,1,'Paraclinicos '!O2313&lt;3.5,2,'Paraclinicos '!O2313&lt;5,3,'Paraclinicos '!O2313&gt;5,4)</f>
        <v/>
      </c>
      <c r="R2378" t="str" cm="1">
        <f t="array" ref="R2378">_xlfn.IFS('Paraclinicos '!J2313="","",'Paraclinicos '!J2313&lt;1.2,0,'Paraclinicos '!J2313&lt;2,1,'Paraclinicos '!J2313&lt;6,2,'Paraclinicos '!J2313&lt;12,3,'Paraclinicos '!J2313&gt;=12,4)</f>
        <v/>
      </c>
      <c r="S2378" t="str" cm="1">
        <f t="array" ref="S2378">_xlfn.IFS('Paraclinicos '!Y2313="","",'Paraclinicos '!Y2313&lt;70,1,'Paraclinicos '!Y2313&gt;=70,0)</f>
        <v/>
      </c>
      <c r="T2378" t="str" cm="1">
        <f t="array" ref="T2378">_xlfn.IFS('Paraclinicos '!W2313="","",'Paraclinicos '!W2313&lt;6,4,'Paraclinicos '!W2313&lt;10,3,'Paraclinicos '!W2313&lt;13,2,'Paraclinicos '!W2313&lt;15,1,'Paraclinicos '!W2313=15,0)</f>
        <v/>
      </c>
      <c r="U2378" s="54" t="str">
        <f t="shared" si="111"/>
        <v/>
      </c>
      <c r="V2378" t="str" cm="1">
        <f t="array" ref="V2378">_xlfn.IFS('Paraclinicos '!S2313="","",OR('Paraclinicos '!S2313&lt;=8,'Paraclinicos '!S2313&gt;=25),3,'Paraclinicos '!S2313&lt;12,1,'Paraclinicos '!S2313&lt;21,0,'Paraclinicos '!S2313&lt;25,2)</f>
        <v/>
      </c>
      <c r="W2378" t="str">
        <f>IFERROR(IF(INDEX('BD Demog para scores enalazar'!Y$2:'BD Demog para scores enalazar'!Y$3000,MATCH(Formulas!A2378,'BD Demog para scores enalazar'!A$2:'BD Demog para scores enalazar'!A$3000,0))=1,"SI","NO"),"")</f>
        <v/>
      </c>
      <c r="X2378" s="9" t="str">
        <f>IFERROR(IF(INDEX('BD Demog para scores enalazar'!AJ$2:'BD Demog para scores enalazar'!AJ$3000,MATCH(Formulas!A2378,'BD Demog para scores enalazar'!A$2:'BD Demog para scores enalazar'!A$3000,0))=1,"SI","NO"),"")</f>
        <v/>
      </c>
      <c r="Y2378" t="str" cm="1">
        <f t="array" ref="Y2378">IF(AND(W2378="NO",X2378="NO"),_xlfn.IFS('Paraclinicos '!K2313&lt;=91,3,'Paraclinicos '!K2313&lt;94,2,'Paraclinicos '!K2313&lt;96,1,'Paraclinicos '!K2313&gt;=96,0),"")</f>
        <v/>
      </c>
      <c r="Z2378" t="str" cm="1">
        <f t="array" ref="Z2378">IF(OR(W2378="SI",X2378="SI"),_xlfn.IFS(OR(AND('Paraclinicos '!K2314&lt;=83),AND('Paraclinicos '!K2314&gt;=97,AA2378=2)),3,OR(AND('Paraclinicos '!K2314&lt;=86),AND('Paraclinicos '!K2314&gt;=94,AA2378=2)),2,OR(AND('Paraclinicos '!K2314&lt;=88),AND('Paraclinicos '!K2314&gt;=92,AA2378=2)),1,OR(AND('Paraclinicos '!K2314&gt;=88,'Paraclinicos '!K2314&lt;=92),AND('Paraclinicos '!K2314&gt;=93,AA2378=0)),0),"")</f>
        <v/>
      </c>
      <c r="AA2378" t="str" cm="1">
        <f t="array" ref="AA2378">_xlfn.IFS('Paraclinicos '!E2313="","",'Paraclinicos '!E2313="Oxigeno",2,'Paraclinicos '!E2313="Aire",0)</f>
        <v/>
      </c>
    </row>
    <row r="2379" spans="1:27" x14ac:dyDescent="0.25">
      <c r="A2379">
        <f>'Paraclinicos '!A2314</f>
        <v>0</v>
      </c>
      <c r="B2379" s="3">
        <f>'Paraclinicos '!R2314</f>
        <v>0</v>
      </c>
      <c r="C2379" t="str" cm="1">
        <f t="array" ref="C2379">_xlfn.IFS('Paraclinicos '!Q2314="","",'Paraclinicos '!Q2314&gt;60,3,'Paraclinicos '!Q2314&lt;=60,1)</f>
        <v/>
      </c>
      <c r="D2379" t="str">
        <f>IFERROR(IF(INDEX('BD Demog para scores enalazar'!BC$2:BC$3000,MATCH(Formulas!A2379,'BD Demog para scores enalazar'!A$2:A$3000,0))=0,"SI","NO"),"")</f>
        <v/>
      </c>
      <c r="E2379" t="str" cm="1">
        <f t="array" ref="E2379">_xlfn.IFS(D2379="","",D2379="SI",4,D2379="NO",1)</f>
        <v/>
      </c>
      <c r="F2379" t="str" cm="1">
        <f t="array" ref="F2379">_xlfn.IFS('Paraclinicos '!B2314="","",'Paraclinicos '!B2314&gt;1,1,'Paraclinicos '!B2314&lt;=1,3)</f>
        <v/>
      </c>
      <c r="G2379" t="str" cm="1">
        <f t="array" ref="G2379">_xlfn.IFS('Paraclinicos '!D2314="","",AND('Paraclinicos '!D2314&gt;=250,'Paraclinicos '!D2314&lt;=500),2,'Paraclinicos '!D2314&gt;500,3,'Paraclinicos '!D2314&lt;250,1)</f>
        <v/>
      </c>
      <c r="H2379" s="50" t="str">
        <f t="shared" si="112"/>
        <v/>
      </c>
      <c r="I2379" t="str" cm="1">
        <f t="array" ref="I2379">_xlfn.IFS('Paraclinicos '!Q2314="","",'Paraclinicos '!Q2314&gt;=65,1,'Paraclinicos '!Q2314&lt;65,0)</f>
        <v/>
      </c>
      <c r="J2379" t="str" cm="1">
        <f t="array" ref="J2379">_xlfn.IFS('Paraclinicos '!I2314="","",'Paraclinicos '!I2314&gt;7,1,'Paraclinicos '!I2314&lt;=7,0)</f>
        <v/>
      </c>
      <c r="K2379" t="str" cm="1">
        <f t="array" ref="K2379">_xlfn.IFS('Paraclinicos '!W2314="","",'Paraclinicos '!W2314&lt;=8,1,'Paraclinicos '!W2314&gt;8,0)</f>
        <v/>
      </c>
      <c r="L2379" t="str" cm="1">
        <f t="array" ref="L2379">_xlfn.IFS('Paraclinicos '!S2314="","",'Paraclinicos '!S2314&gt;=30,1,'Paraclinicos '!S2314&lt;30,0)</f>
        <v/>
      </c>
      <c r="M2379" t="str" cm="1">
        <f t="array" ref="M2379">_xlfn.IFS(OR('Paraclinicos '!T2314="",'Paraclinicos '!U2314=""),"",OR('Paraclinicos '!T2314&lt;=90,'Paraclinicos '!U2314&lt;=60),1,OR('Paraclinicos '!T2314&gt;90,'Paraclinicos '!U2314&gt;60),0)</f>
        <v/>
      </c>
      <c r="N2379" s="45" t="str">
        <f t="shared" si="113"/>
        <v/>
      </c>
      <c r="O2379" t="str" cm="1">
        <f t="array" ref="O2379">_xlfn.IFS(OR('Paraclinicos '!M2314="",'Paraclinicos '!N2314="",'Paraclinicos '!N2314=0),"",'Paraclinicos '!M2314/'Paraclinicos '!N2314&lt;100,4,'Paraclinicos '!M2314/'Paraclinicos '!N2314&lt;200,3,'Paraclinicos '!M2314/'Paraclinicos '!N2314&lt;300,2,'Paraclinicos '!M2314/'Paraclinicos '!N2314&lt;400,1,'Paraclinicos '!M2314/'Paraclinicos '!N2314&gt;=400,0)</f>
        <v/>
      </c>
      <c r="P2379" t="str" cm="1">
        <f t="array" ref="P2379">_xlfn.IFS('Paraclinicos '!C2314="","",'Paraclinicos '!C2314&lt;20,4,'Paraclinicos '!C2314&lt;50,3,'Paraclinicos '!C2314&lt;100,2,'Paraclinicos '!C2314&lt;150,1,'Paraclinicos '!C2314&gt;150,0)</f>
        <v/>
      </c>
      <c r="Q2379" t="str" cm="1">
        <f t="array" ref="Q2379">_xlfn.IFS('Paraclinicos '!O2314="","",'Paraclinicos '!O2314&lt;1.2,0,'Paraclinicos '!O2314&lt;2,1,'Paraclinicos '!O2314&lt;3.5,2,'Paraclinicos '!O2314&lt;5,3,'Paraclinicos '!O2314&gt;5,4)</f>
        <v/>
      </c>
      <c r="R2379" t="str" cm="1">
        <f t="array" ref="R2379">_xlfn.IFS('Paraclinicos '!J2314="","",'Paraclinicos '!J2314&lt;1.2,0,'Paraclinicos '!J2314&lt;2,1,'Paraclinicos '!J2314&lt;6,2,'Paraclinicos '!J2314&lt;12,3,'Paraclinicos '!J2314&gt;=12,4)</f>
        <v/>
      </c>
      <c r="S2379" t="str" cm="1">
        <f t="array" ref="S2379">_xlfn.IFS('Paraclinicos '!Y2314="","",'Paraclinicos '!Y2314&lt;70,1,'Paraclinicos '!Y2314&gt;=70,0)</f>
        <v/>
      </c>
      <c r="T2379" t="str" cm="1">
        <f t="array" ref="T2379">_xlfn.IFS('Paraclinicos '!W2314="","",'Paraclinicos '!W2314&lt;6,4,'Paraclinicos '!W2314&lt;10,3,'Paraclinicos '!W2314&lt;13,2,'Paraclinicos '!W2314&lt;15,1,'Paraclinicos '!W2314=15,0)</f>
        <v/>
      </c>
      <c r="U2379" s="54" t="str">
        <f t="shared" si="111"/>
        <v/>
      </c>
      <c r="V2379" t="str" cm="1">
        <f t="array" ref="V2379">_xlfn.IFS('Paraclinicos '!S2314="","",OR('Paraclinicos '!S2314&lt;=8,'Paraclinicos '!S2314&gt;=25),3,'Paraclinicos '!S2314&lt;12,1,'Paraclinicos '!S2314&lt;21,0,'Paraclinicos '!S2314&lt;25,2)</f>
        <v/>
      </c>
      <c r="W2379" t="str">
        <f>IFERROR(IF(INDEX('BD Demog para scores enalazar'!Y$2:'BD Demog para scores enalazar'!Y$3000,MATCH(Formulas!A2379,'BD Demog para scores enalazar'!A$2:'BD Demog para scores enalazar'!A$3000,0))=1,"SI","NO"),"")</f>
        <v/>
      </c>
      <c r="X2379" s="9" t="str">
        <f>IFERROR(IF(INDEX('BD Demog para scores enalazar'!AJ$2:'BD Demog para scores enalazar'!AJ$3000,MATCH(Formulas!A2379,'BD Demog para scores enalazar'!A$2:'BD Demog para scores enalazar'!A$3000,0))=1,"SI","NO"),"")</f>
        <v/>
      </c>
      <c r="Y2379" t="str" cm="1">
        <f t="array" ref="Y2379">IF(AND(W2379="NO",X2379="NO"),_xlfn.IFS('Paraclinicos '!K2314&lt;=91,3,'Paraclinicos '!K2314&lt;94,2,'Paraclinicos '!K2314&lt;96,1,'Paraclinicos '!K2314&gt;=96,0),"")</f>
        <v/>
      </c>
      <c r="Z2379" t="str" cm="1">
        <f t="array" ref="Z2379">IF(OR(W2379="SI",X2379="SI"),_xlfn.IFS(OR(AND('Paraclinicos '!K2315&lt;=83),AND('Paraclinicos '!K2315&gt;=97,AA2379=2)),3,OR(AND('Paraclinicos '!K2315&lt;=86),AND('Paraclinicos '!K2315&gt;=94,AA2379=2)),2,OR(AND('Paraclinicos '!K2315&lt;=88),AND('Paraclinicos '!K2315&gt;=92,AA2379=2)),1,OR(AND('Paraclinicos '!K2315&gt;=88,'Paraclinicos '!K2315&lt;=92),AND('Paraclinicos '!K2315&gt;=93,AA2379=0)),0),"")</f>
        <v/>
      </c>
      <c r="AA2379" t="str" cm="1">
        <f t="array" ref="AA2379">_xlfn.IFS('Paraclinicos '!E2314="","",'Paraclinicos '!E2314="Oxigeno",2,'Paraclinicos '!E2314="Aire",0)</f>
        <v/>
      </c>
    </row>
    <row r="2380" spans="1:27" x14ac:dyDescent="0.25">
      <c r="A2380">
        <f>'Paraclinicos '!A2315</f>
        <v>0</v>
      </c>
      <c r="B2380" s="3">
        <f>'Paraclinicos '!R2315</f>
        <v>0</v>
      </c>
      <c r="C2380" t="str" cm="1">
        <f t="array" ref="C2380">_xlfn.IFS('Paraclinicos '!Q2315="","",'Paraclinicos '!Q2315&gt;60,3,'Paraclinicos '!Q2315&lt;=60,1)</f>
        <v/>
      </c>
      <c r="D2380" t="str">
        <f>IFERROR(IF(INDEX('BD Demog para scores enalazar'!BC$2:BC$3000,MATCH(Formulas!A2380,'BD Demog para scores enalazar'!A$2:A$3000,0))=0,"SI","NO"),"")</f>
        <v/>
      </c>
      <c r="E2380" t="str" cm="1">
        <f t="array" ref="E2380">_xlfn.IFS(D2380="","",D2380="SI",4,D2380="NO",1)</f>
        <v/>
      </c>
      <c r="F2380" t="str" cm="1">
        <f t="array" ref="F2380">_xlfn.IFS('Paraclinicos '!B2315="","",'Paraclinicos '!B2315&gt;1,1,'Paraclinicos '!B2315&lt;=1,3)</f>
        <v/>
      </c>
      <c r="G2380" t="str" cm="1">
        <f t="array" ref="G2380">_xlfn.IFS('Paraclinicos '!D2315="","",AND('Paraclinicos '!D2315&gt;=250,'Paraclinicos '!D2315&lt;=500),2,'Paraclinicos '!D2315&gt;500,3,'Paraclinicos '!D2315&lt;250,1)</f>
        <v/>
      </c>
      <c r="H2380" s="50" t="str">
        <f t="shared" si="112"/>
        <v/>
      </c>
      <c r="I2380" t="str" cm="1">
        <f t="array" ref="I2380">_xlfn.IFS('Paraclinicos '!Q2315="","",'Paraclinicos '!Q2315&gt;=65,1,'Paraclinicos '!Q2315&lt;65,0)</f>
        <v/>
      </c>
      <c r="J2380" t="str" cm="1">
        <f t="array" ref="J2380">_xlfn.IFS('Paraclinicos '!I2315="","",'Paraclinicos '!I2315&gt;7,1,'Paraclinicos '!I2315&lt;=7,0)</f>
        <v/>
      </c>
      <c r="K2380" t="str" cm="1">
        <f t="array" ref="K2380">_xlfn.IFS('Paraclinicos '!W2315="","",'Paraclinicos '!W2315&lt;=8,1,'Paraclinicos '!W2315&gt;8,0)</f>
        <v/>
      </c>
      <c r="L2380" t="str" cm="1">
        <f t="array" ref="L2380">_xlfn.IFS('Paraclinicos '!S2315="","",'Paraclinicos '!S2315&gt;=30,1,'Paraclinicos '!S2315&lt;30,0)</f>
        <v/>
      </c>
      <c r="M2380" t="str" cm="1">
        <f t="array" ref="M2380">_xlfn.IFS(OR('Paraclinicos '!T2315="",'Paraclinicos '!U2315=""),"",OR('Paraclinicos '!T2315&lt;=90,'Paraclinicos '!U2315&lt;=60),1,OR('Paraclinicos '!T2315&gt;90,'Paraclinicos '!U2315&gt;60),0)</f>
        <v/>
      </c>
      <c r="N2380" s="45" t="str">
        <f t="shared" si="113"/>
        <v/>
      </c>
      <c r="O2380" t="str" cm="1">
        <f t="array" ref="O2380">_xlfn.IFS(OR('Paraclinicos '!M2315="",'Paraclinicos '!N2315="",'Paraclinicos '!N2315=0),"",'Paraclinicos '!M2315/'Paraclinicos '!N2315&lt;100,4,'Paraclinicos '!M2315/'Paraclinicos '!N2315&lt;200,3,'Paraclinicos '!M2315/'Paraclinicos '!N2315&lt;300,2,'Paraclinicos '!M2315/'Paraclinicos '!N2315&lt;400,1,'Paraclinicos '!M2315/'Paraclinicos '!N2315&gt;=400,0)</f>
        <v/>
      </c>
      <c r="P2380" t="str" cm="1">
        <f t="array" ref="P2380">_xlfn.IFS('Paraclinicos '!C2315="","",'Paraclinicos '!C2315&lt;20,4,'Paraclinicos '!C2315&lt;50,3,'Paraclinicos '!C2315&lt;100,2,'Paraclinicos '!C2315&lt;150,1,'Paraclinicos '!C2315&gt;150,0)</f>
        <v/>
      </c>
      <c r="Q2380" t="str" cm="1">
        <f t="array" ref="Q2380">_xlfn.IFS('Paraclinicos '!O2315="","",'Paraclinicos '!O2315&lt;1.2,0,'Paraclinicos '!O2315&lt;2,1,'Paraclinicos '!O2315&lt;3.5,2,'Paraclinicos '!O2315&lt;5,3,'Paraclinicos '!O2315&gt;5,4)</f>
        <v/>
      </c>
      <c r="R2380" t="str" cm="1">
        <f t="array" ref="R2380">_xlfn.IFS('Paraclinicos '!J2315="","",'Paraclinicos '!J2315&lt;1.2,0,'Paraclinicos '!J2315&lt;2,1,'Paraclinicos '!J2315&lt;6,2,'Paraclinicos '!J2315&lt;12,3,'Paraclinicos '!J2315&gt;=12,4)</f>
        <v/>
      </c>
      <c r="S2380" t="str" cm="1">
        <f t="array" ref="S2380">_xlfn.IFS('Paraclinicos '!Y2315="","",'Paraclinicos '!Y2315&lt;70,1,'Paraclinicos '!Y2315&gt;=70,0)</f>
        <v/>
      </c>
      <c r="T2380" t="str" cm="1">
        <f t="array" ref="T2380">_xlfn.IFS('Paraclinicos '!W2315="","",'Paraclinicos '!W2315&lt;6,4,'Paraclinicos '!W2315&lt;10,3,'Paraclinicos '!W2315&lt;13,2,'Paraclinicos '!W2315&lt;15,1,'Paraclinicos '!W2315=15,0)</f>
        <v/>
      </c>
      <c r="U2380" s="54" t="str">
        <f t="shared" si="111"/>
        <v/>
      </c>
      <c r="V2380" t="str" cm="1">
        <f t="array" ref="V2380">_xlfn.IFS('Paraclinicos '!S2315="","",OR('Paraclinicos '!S2315&lt;=8,'Paraclinicos '!S2315&gt;=25),3,'Paraclinicos '!S2315&lt;12,1,'Paraclinicos '!S2315&lt;21,0,'Paraclinicos '!S2315&lt;25,2)</f>
        <v/>
      </c>
      <c r="W2380" t="str">
        <f>IFERROR(IF(INDEX('BD Demog para scores enalazar'!Y$2:'BD Demog para scores enalazar'!Y$3000,MATCH(Formulas!A2380,'BD Demog para scores enalazar'!A$2:'BD Demog para scores enalazar'!A$3000,0))=1,"SI","NO"),"")</f>
        <v/>
      </c>
      <c r="X2380" s="9" t="str">
        <f>IFERROR(IF(INDEX('BD Demog para scores enalazar'!AJ$2:'BD Demog para scores enalazar'!AJ$3000,MATCH(Formulas!A2380,'BD Demog para scores enalazar'!A$2:'BD Demog para scores enalazar'!A$3000,0))=1,"SI","NO"),"")</f>
        <v/>
      </c>
      <c r="Y2380" t="str" cm="1">
        <f t="array" ref="Y2380">IF(AND(W2380="NO",X2380="NO"),_xlfn.IFS('Paraclinicos '!K2315&lt;=91,3,'Paraclinicos '!K2315&lt;94,2,'Paraclinicos '!K2315&lt;96,1,'Paraclinicos '!K2315&gt;=96,0),"")</f>
        <v/>
      </c>
      <c r="Z2380" t="str" cm="1">
        <f t="array" ref="Z2380">IF(OR(W2380="SI",X2380="SI"),_xlfn.IFS(OR(AND('Paraclinicos '!K2316&lt;=83),AND('Paraclinicos '!K2316&gt;=97,AA2380=2)),3,OR(AND('Paraclinicos '!K2316&lt;=86),AND('Paraclinicos '!K2316&gt;=94,AA2380=2)),2,OR(AND('Paraclinicos '!K2316&lt;=88),AND('Paraclinicos '!K2316&gt;=92,AA2380=2)),1,OR(AND('Paraclinicos '!K2316&gt;=88,'Paraclinicos '!K2316&lt;=92),AND('Paraclinicos '!K2316&gt;=93,AA2380=0)),0),"")</f>
        <v/>
      </c>
      <c r="AA2380" t="str" cm="1">
        <f t="array" ref="AA2380">_xlfn.IFS('Paraclinicos '!E2315="","",'Paraclinicos '!E2315="Oxigeno",2,'Paraclinicos '!E2315="Aire",0)</f>
        <v/>
      </c>
    </row>
    <row r="2381" spans="1:27" x14ac:dyDescent="0.25">
      <c r="A2381">
        <f>'Paraclinicos '!A2316</f>
        <v>0</v>
      </c>
      <c r="B2381" s="3">
        <f>'Paraclinicos '!R2316</f>
        <v>0</v>
      </c>
      <c r="C2381" t="str" cm="1">
        <f t="array" ref="C2381">_xlfn.IFS('Paraclinicos '!Q2316="","",'Paraclinicos '!Q2316&gt;60,3,'Paraclinicos '!Q2316&lt;=60,1)</f>
        <v/>
      </c>
      <c r="D2381" t="str">
        <f>IFERROR(IF(INDEX('BD Demog para scores enalazar'!BC$2:BC$3000,MATCH(Formulas!A2381,'BD Demog para scores enalazar'!A$2:A$3000,0))=0,"SI","NO"),"")</f>
        <v/>
      </c>
      <c r="E2381" t="str" cm="1">
        <f t="array" ref="E2381">_xlfn.IFS(D2381="","",D2381="SI",4,D2381="NO",1)</f>
        <v/>
      </c>
      <c r="F2381" t="str" cm="1">
        <f t="array" ref="F2381">_xlfn.IFS('Paraclinicos '!B2316="","",'Paraclinicos '!B2316&gt;1,1,'Paraclinicos '!B2316&lt;=1,3)</f>
        <v/>
      </c>
      <c r="G2381" t="str" cm="1">
        <f t="array" ref="G2381">_xlfn.IFS('Paraclinicos '!D2316="","",AND('Paraclinicos '!D2316&gt;=250,'Paraclinicos '!D2316&lt;=500),2,'Paraclinicos '!D2316&gt;500,3,'Paraclinicos '!D2316&lt;250,1)</f>
        <v/>
      </c>
      <c r="H2381" s="50" t="str">
        <f t="shared" si="112"/>
        <v/>
      </c>
      <c r="I2381" t="str" cm="1">
        <f t="array" ref="I2381">_xlfn.IFS('Paraclinicos '!Q2316="","",'Paraclinicos '!Q2316&gt;=65,1,'Paraclinicos '!Q2316&lt;65,0)</f>
        <v/>
      </c>
      <c r="J2381" t="str" cm="1">
        <f t="array" ref="J2381">_xlfn.IFS('Paraclinicos '!I2316="","",'Paraclinicos '!I2316&gt;7,1,'Paraclinicos '!I2316&lt;=7,0)</f>
        <v/>
      </c>
      <c r="K2381" t="str" cm="1">
        <f t="array" ref="K2381">_xlfn.IFS('Paraclinicos '!W2316="","",'Paraclinicos '!W2316&lt;=8,1,'Paraclinicos '!W2316&gt;8,0)</f>
        <v/>
      </c>
      <c r="L2381" t="str" cm="1">
        <f t="array" ref="L2381">_xlfn.IFS('Paraclinicos '!S2316="","",'Paraclinicos '!S2316&gt;=30,1,'Paraclinicos '!S2316&lt;30,0)</f>
        <v/>
      </c>
      <c r="M2381" t="str" cm="1">
        <f t="array" ref="M2381">_xlfn.IFS(OR('Paraclinicos '!T2316="",'Paraclinicos '!U2316=""),"",OR('Paraclinicos '!T2316&lt;=90,'Paraclinicos '!U2316&lt;=60),1,OR('Paraclinicos '!T2316&gt;90,'Paraclinicos '!U2316&gt;60),0)</f>
        <v/>
      </c>
      <c r="N2381" s="45" t="str">
        <f t="shared" si="113"/>
        <v/>
      </c>
      <c r="O2381" t="str" cm="1">
        <f t="array" ref="O2381">_xlfn.IFS(OR('Paraclinicos '!M2316="",'Paraclinicos '!N2316="",'Paraclinicos '!N2316=0),"",'Paraclinicos '!M2316/'Paraclinicos '!N2316&lt;100,4,'Paraclinicos '!M2316/'Paraclinicos '!N2316&lt;200,3,'Paraclinicos '!M2316/'Paraclinicos '!N2316&lt;300,2,'Paraclinicos '!M2316/'Paraclinicos '!N2316&lt;400,1,'Paraclinicos '!M2316/'Paraclinicos '!N2316&gt;=400,0)</f>
        <v/>
      </c>
      <c r="P2381" t="str" cm="1">
        <f t="array" ref="P2381">_xlfn.IFS('Paraclinicos '!C2316="","",'Paraclinicos '!C2316&lt;20,4,'Paraclinicos '!C2316&lt;50,3,'Paraclinicos '!C2316&lt;100,2,'Paraclinicos '!C2316&lt;150,1,'Paraclinicos '!C2316&gt;150,0)</f>
        <v/>
      </c>
      <c r="Q2381" t="str" cm="1">
        <f t="array" ref="Q2381">_xlfn.IFS('Paraclinicos '!O2316="","",'Paraclinicos '!O2316&lt;1.2,0,'Paraclinicos '!O2316&lt;2,1,'Paraclinicos '!O2316&lt;3.5,2,'Paraclinicos '!O2316&lt;5,3,'Paraclinicos '!O2316&gt;5,4)</f>
        <v/>
      </c>
      <c r="R2381" t="str" cm="1">
        <f t="array" ref="R2381">_xlfn.IFS('Paraclinicos '!J2316="","",'Paraclinicos '!J2316&lt;1.2,0,'Paraclinicos '!J2316&lt;2,1,'Paraclinicos '!J2316&lt;6,2,'Paraclinicos '!J2316&lt;12,3,'Paraclinicos '!J2316&gt;=12,4)</f>
        <v/>
      </c>
      <c r="S2381" t="str" cm="1">
        <f t="array" ref="S2381">_xlfn.IFS('Paraclinicos '!Y2316="","",'Paraclinicos '!Y2316&lt;70,1,'Paraclinicos '!Y2316&gt;=70,0)</f>
        <v/>
      </c>
      <c r="T2381" t="str" cm="1">
        <f t="array" ref="T2381">_xlfn.IFS('Paraclinicos '!W2316="","",'Paraclinicos '!W2316&lt;6,4,'Paraclinicos '!W2316&lt;10,3,'Paraclinicos '!W2316&lt;13,2,'Paraclinicos '!W2316&lt;15,1,'Paraclinicos '!W2316=15,0)</f>
        <v/>
      </c>
      <c r="U2381" s="54" t="str">
        <f t="shared" si="111"/>
        <v/>
      </c>
      <c r="V2381" t="str" cm="1">
        <f t="array" ref="V2381">_xlfn.IFS('Paraclinicos '!S2316="","",OR('Paraclinicos '!S2316&lt;=8,'Paraclinicos '!S2316&gt;=25),3,'Paraclinicos '!S2316&lt;12,1,'Paraclinicos '!S2316&lt;21,0,'Paraclinicos '!S2316&lt;25,2)</f>
        <v/>
      </c>
      <c r="W2381" t="str">
        <f>IFERROR(IF(INDEX('BD Demog para scores enalazar'!Y$2:'BD Demog para scores enalazar'!Y$3000,MATCH(Formulas!A2381,'BD Demog para scores enalazar'!A$2:'BD Demog para scores enalazar'!A$3000,0))=1,"SI","NO"),"")</f>
        <v/>
      </c>
      <c r="X2381" s="9" t="str">
        <f>IFERROR(IF(INDEX('BD Demog para scores enalazar'!AJ$2:'BD Demog para scores enalazar'!AJ$3000,MATCH(Formulas!A2381,'BD Demog para scores enalazar'!A$2:'BD Demog para scores enalazar'!A$3000,0))=1,"SI","NO"),"")</f>
        <v/>
      </c>
      <c r="Y2381" t="str" cm="1">
        <f t="array" ref="Y2381">IF(AND(W2381="NO",X2381="NO"),_xlfn.IFS('Paraclinicos '!K2316&lt;=91,3,'Paraclinicos '!K2316&lt;94,2,'Paraclinicos '!K2316&lt;96,1,'Paraclinicos '!K2316&gt;=96,0),"")</f>
        <v/>
      </c>
      <c r="Z2381" t="str" cm="1">
        <f t="array" ref="Z2381">IF(OR(W2381="SI",X2381="SI"),_xlfn.IFS(OR(AND('Paraclinicos '!K2317&lt;=83),AND('Paraclinicos '!K2317&gt;=97,AA2381=2)),3,OR(AND('Paraclinicos '!K2317&lt;=86),AND('Paraclinicos '!K2317&gt;=94,AA2381=2)),2,OR(AND('Paraclinicos '!K2317&lt;=88),AND('Paraclinicos '!K2317&gt;=92,AA2381=2)),1,OR(AND('Paraclinicos '!K2317&gt;=88,'Paraclinicos '!K2317&lt;=92),AND('Paraclinicos '!K2317&gt;=93,AA2381=0)),0),"")</f>
        <v/>
      </c>
      <c r="AA2381" t="str" cm="1">
        <f t="array" ref="AA2381">_xlfn.IFS('Paraclinicos '!E2316="","",'Paraclinicos '!E2316="Oxigeno",2,'Paraclinicos '!E2316="Aire",0)</f>
        <v/>
      </c>
    </row>
    <row r="2382" spans="1:27" x14ac:dyDescent="0.25">
      <c r="A2382">
        <f>'Paraclinicos '!A2317</f>
        <v>0</v>
      </c>
      <c r="B2382" s="3">
        <f>'Paraclinicos '!R2317</f>
        <v>0</v>
      </c>
      <c r="C2382" t="str" cm="1">
        <f t="array" ref="C2382">_xlfn.IFS('Paraclinicos '!Q2317="","",'Paraclinicos '!Q2317&gt;60,3,'Paraclinicos '!Q2317&lt;=60,1)</f>
        <v/>
      </c>
      <c r="D2382" t="str">
        <f>IFERROR(IF(INDEX('BD Demog para scores enalazar'!BC$2:BC$3000,MATCH(Formulas!A2382,'BD Demog para scores enalazar'!A$2:A$3000,0))=0,"SI","NO"),"")</f>
        <v/>
      </c>
      <c r="E2382" t="str" cm="1">
        <f t="array" ref="E2382">_xlfn.IFS(D2382="","",D2382="SI",4,D2382="NO",1)</f>
        <v/>
      </c>
      <c r="F2382" t="str" cm="1">
        <f t="array" ref="F2382">_xlfn.IFS('Paraclinicos '!B2317="","",'Paraclinicos '!B2317&gt;1,1,'Paraclinicos '!B2317&lt;=1,3)</f>
        <v/>
      </c>
      <c r="G2382" t="str" cm="1">
        <f t="array" ref="G2382">_xlfn.IFS('Paraclinicos '!D2317="","",AND('Paraclinicos '!D2317&gt;=250,'Paraclinicos '!D2317&lt;=500),2,'Paraclinicos '!D2317&gt;500,3,'Paraclinicos '!D2317&lt;250,1)</f>
        <v/>
      </c>
      <c r="H2382" s="50" t="str">
        <f t="shared" si="112"/>
        <v/>
      </c>
      <c r="I2382" t="str" cm="1">
        <f t="array" ref="I2382">_xlfn.IFS('Paraclinicos '!Q2317="","",'Paraclinicos '!Q2317&gt;=65,1,'Paraclinicos '!Q2317&lt;65,0)</f>
        <v/>
      </c>
      <c r="J2382" t="str" cm="1">
        <f t="array" ref="J2382">_xlfn.IFS('Paraclinicos '!I2317="","",'Paraclinicos '!I2317&gt;7,1,'Paraclinicos '!I2317&lt;=7,0)</f>
        <v/>
      </c>
      <c r="K2382" t="str" cm="1">
        <f t="array" ref="K2382">_xlfn.IFS('Paraclinicos '!W2317="","",'Paraclinicos '!W2317&lt;=8,1,'Paraclinicos '!W2317&gt;8,0)</f>
        <v/>
      </c>
      <c r="L2382" t="str" cm="1">
        <f t="array" ref="L2382">_xlfn.IFS('Paraclinicos '!S2317="","",'Paraclinicos '!S2317&gt;=30,1,'Paraclinicos '!S2317&lt;30,0)</f>
        <v/>
      </c>
      <c r="M2382" t="str" cm="1">
        <f t="array" ref="M2382">_xlfn.IFS(OR('Paraclinicos '!T2317="",'Paraclinicos '!U2317=""),"",OR('Paraclinicos '!T2317&lt;=90,'Paraclinicos '!U2317&lt;=60),1,OR('Paraclinicos '!T2317&gt;90,'Paraclinicos '!U2317&gt;60),0)</f>
        <v/>
      </c>
      <c r="N2382" s="45" t="str">
        <f t="shared" si="113"/>
        <v/>
      </c>
      <c r="O2382" t="str" cm="1">
        <f t="array" ref="O2382">_xlfn.IFS(OR('Paraclinicos '!M2317="",'Paraclinicos '!N2317="",'Paraclinicos '!N2317=0),"",'Paraclinicos '!M2317/'Paraclinicos '!N2317&lt;100,4,'Paraclinicos '!M2317/'Paraclinicos '!N2317&lt;200,3,'Paraclinicos '!M2317/'Paraclinicos '!N2317&lt;300,2,'Paraclinicos '!M2317/'Paraclinicos '!N2317&lt;400,1,'Paraclinicos '!M2317/'Paraclinicos '!N2317&gt;=400,0)</f>
        <v/>
      </c>
      <c r="P2382" t="str" cm="1">
        <f t="array" ref="P2382">_xlfn.IFS('Paraclinicos '!C2317="","",'Paraclinicos '!C2317&lt;20,4,'Paraclinicos '!C2317&lt;50,3,'Paraclinicos '!C2317&lt;100,2,'Paraclinicos '!C2317&lt;150,1,'Paraclinicos '!C2317&gt;150,0)</f>
        <v/>
      </c>
      <c r="Q2382" t="str" cm="1">
        <f t="array" ref="Q2382">_xlfn.IFS('Paraclinicos '!O2317="","",'Paraclinicos '!O2317&lt;1.2,0,'Paraclinicos '!O2317&lt;2,1,'Paraclinicos '!O2317&lt;3.5,2,'Paraclinicos '!O2317&lt;5,3,'Paraclinicos '!O2317&gt;5,4)</f>
        <v/>
      </c>
      <c r="R2382" t="str" cm="1">
        <f t="array" ref="R2382">_xlfn.IFS('Paraclinicos '!J2317="","",'Paraclinicos '!J2317&lt;1.2,0,'Paraclinicos '!J2317&lt;2,1,'Paraclinicos '!J2317&lt;6,2,'Paraclinicos '!J2317&lt;12,3,'Paraclinicos '!J2317&gt;=12,4)</f>
        <v/>
      </c>
      <c r="S2382" t="str" cm="1">
        <f t="array" ref="S2382">_xlfn.IFS('Paraclinicos '!Y2317="","",'Paraclinicos '!Y2317&lt;70,1,'Paraclinicos '!Y2317&gt;=70,0)</f>
        <v/>
      </c>
      <c r="T2382" t="str" cm="1">
        <f t="array" ref="T2382">_xlfn.IFS('Paraclinicos '!W2317="","",'Paraclinicos '!W2317&lt;6,4,'Paraclinicos '!W2317&lt;10,3,'Paraclinicos '!W2317&lt;13,2,'Paraclinicos '!W2317&lt;15,1,'Paraclinicos '!W2317=15,0)</f>
        <v/>
      </c>
      <c r="U2382" s="54" t="str">
        <f t="shared" si="111"/>
        <v/>
      </c>
      <c r="V2382" t="str" cm="1">
        <f t="array" ref="V2382">_xlfn.IFS('Paraclinicos '!S2317="","",OR('Paraclinicos '!S2317&lt;=8,'Paraclinicos '!S2317&gt;=25),3,'Paraclinicos '!S2317&lt;12,1,'Paraclinicos '!S2317&lt;21,0,'Paraclinicos '!S2317&lt;25,2)</f>
        <v/>
      </c>
      <c r="W2382" t="str">
        <f>IFERROR(IF(INDEX('BD Demog para scores enalazar'!Y$2:'BD Demog para scores enalazar'!Y$3000,MATCH(Formulas!A2382,'BD Demog para scores enalazar'!A$2:'BD Demog para scores enalazar'!A$3000,0))=1,"SI","NO"),"")</f>
        <v/>
      </c>
      <c r="X2382" s="9" t="str">
        <f>IFERROR(IF(INDEX('BD Demog para scores enalazar'!AJ$2:'BD Demog para scores enalazar'!AJ$3000,MATCH(Formulas!A2382,'BD Demog para scores enalazar'!A$2:'BD Demog para scores enalazar'!A$3000,0))=1,"SI","NO"),"")</f>
        <v/>
      </c>
      <c r="Y2382" t="str" cm="1">
        <f t="array" ref="Y2382">IF(AND(W2382="NO",X2382="NO"),_xlfn.IFS('Paraclinicos '!K2317&lt;=91,3,'Paraclinicos '!K2317&lt;94,2,'Paraclinicos '!K2317&lt;96,1,'Paraclinicos '!K2317&gt;=96,0),"")</f>
        <v/>
      </c>
      <c r="Z2382" t="str" cm="1">
        <f t="array" ref="Z2382">IF(OR(W2382="SI",X2382="SI"),_xlfn.IFS(OR(AND('Paraclinicos '!K2318&lt;=83),AND('Paraclinicos '!K2318&gt;=97,AA2382=2)),3,OR(AND('Paraclinicos '!K2318&lt;=86),AND('Paraclinicos '!K2318&gt;=94,AA2382=2)),2,OR(AND('Paraclinicos '!K2318&lt;=88),AND('Paraclinicos '!K2318&gt;=92,AA2382=2)),1,OR(AND('Paraclinicos '!K2318&gt;=88,'Paraclinicos '!K2318&lt;=92),AND('Paraclinicos '!K2318&gt;=93,AA2382=0)),0),"")</f>
        <v/>
      </c>
      <c r="AA2382" t="str" cm="1">
        <f t="array" ref="AA2382">_xlfn.IFS('Paraclinicos '!E2317="","",'Paraclinicos '!E2317="Oxigeno",2,'Paraclinicos '!E2317="Aire",0)</f>
        <v/>
      </c>
    </row>
    <row r="2383" spans="1:27" x14ac:dyDescent="0.25">
      <c r="A2383">
        <f>'Paraclinicos '!A2318</f>
        <v>0</v>
      </c>
      <c r="B2383" s="3">
        <f>'Paraclinicos '!R2318</f>
        <v>0</v>
      </c>
      <c r="C2383" t="str" cm="1">
        <f t="array" ref="C2383">_xlfn.IFS('Paraclinicos '!Q2318="","",'Paraclinicos '!Q2318&gt;60,3,'Paraclinicos '!Q2318&lt;=60,1)</f>
        <v/>
      </c>
      <c r="D2383" t="str">
        <f>IFERROR(IF(INDEX('BD Demog para scores enalazar'!BC$2:BC$3000,MATCH(Formulas!A2383,'BD Demog para scores enalazar'!A$2:A$3000,0))=0,"SI","NO"),"")</f>
        <v/>
      </c>
      <c r="E2383" t="str" cm="1">
        <f t="array" ref="E2383">_xlfn.IFS(D2383="","",D2383="SI",4,D2383="NO",1)</f>
        <v/>
      </c>
      <c r="F2383" t="str" cm="1">
        <f t="array" ref="F2383">_xlfn.IFS('Paraclinicos '!B2318="","",'Paraclinicos '!B2318&gt;1,1,'Paraclinicos '!B2318&lt;=1,3)</f>
        <v/>
      </c>
      <c r="G2383" t="str" cm="1">
        <f t="array" ref="G2383">_xlfn.IFS('Paraclinicos '!D2318="","",AND('Paraclinicos '!D2318&gt;=250,'Paraclinicos '!D2318&lt;=500),2,'Paraclinicos '!D2318&gt;500,3,'Paraclinicos '!D2318&lt;250,1)</f>
        <v/>
      </c>
      <c r="H2383" s="50" t="str">
        <f t="shared" si="112"/>
        <v/>
      </c>
      <c r="I2383" t="str" cm="1">
        <f t="array" ref="I2383">_xlfn.IFS('Paraclinicos '!Q2318="","",'Paraclinicos '!Q2318&gt;=65,1,'Paraclinicos '!Q2318&lt;65,0)</f>
        <v/>
      </c>
      <c r="J2383" t="str" cm="1">
        <f t="array" ref="J2383">_xlfn.IFS('Paraclinicos '!I2318="","",'Paraclinicos '!I2318&gt;7,1,'Paraclinicos '!I2318&lt;=7,0)</f>
        <v/>
      </c>
      <c r="K2383" t="str" cm="1">
        <f t="array" ref="K2383">_xlfn.IFS('Paraclinicos '!W2318="","",'Paraclinicos '!W2318&lt;=8,1,'Paraclinicos '!W2318&gt;8,0)</f>
        <v/>
      </c>
      <c r="L2383" t="str" cm="1">
        <f t="array" ref="L2383">_xlfn.IFS('Paraclinicos '!S2318="","",'Paraclinicos '!S2318&gt;=30,1,'Paraclinicos '!S2318&lt;30,0)</f>
        <v/>
      </c>
      <c r="M2383" t="str" cm="1">
        <f t="array" ref="M2383">_xlfn.IFS(OR('Paraclinicos '!T2318="",'Paraclinicos '!U2318=""),"",OR('Paraclinicos '!T2318&lt;=90,'Paraclinicos '!U2318&lt;=60),1,OR('Paraclinicos '!T2318&gt;90,'Paraclinicos '!U2318&gt;60),0)</f>
        <v/>
      </c>
      <c r="N2383" s="45" t="str">
        <f t="shared" si="113"/>
        <v/>
      </c>
      <c r="O2383" t="str" cm="1">
        <f t="array" ref="O2383">_xlfn.IFS(OR('Paraclinicos '!M2318="",'Paraclinicos '!N2318="",'Paraclinicos '!N2318=0),"",'Paraclinicos '!M2318/'Paraclinicos '!N2318&lt;100,4,'Paraclinicos '!M2318/'Paraclinicos '!N2318&lt;200,3,'Paraclinicos '!M2318/'Paraclinicos '!N2318&lt;300,2,'Paraclinicos '!M2318/'Paraclinicos '!N2318&lt;400,1,'Paraclinicos '!M2318/'Paraclinicos '!N2318&gt;=400,0)</f>
        <v/>
      </c>
      <c r="P2383" t="str" cm="1">
        <f t="array" ref="P2383">_xlfn.IFS('Paraclinicos '!C2318="","",'Paraclinicos '!C2318&lt;20,4,'Paraclinicos '!C2318&lt;50,3,'Paraclinicos '!C2318&lt;100,2,'Paraclinicos '!C2318&lt;150,1,'Paraclinicos '!C2318&gt;150,0)</f>
        <v/>
      </c>
      <c r="Q2383" t="str" cm="1">
        <f t="array" ref="Q2383">_xlfn.IFS('Paraclinicos '!O2318="","",'Paraclinicos '!O2318&lt;1.2,0,'Paraclinicos '!O2318&lt;2,1,'Paraclinicos '!O2318&lt;3.5,2,'Paraclinicos '!O2318&lt;5,3,'Paraclinicos '!O2318&gt;5,4)</f>
        <v/>
      </c>
      <c r="R2383" t="str" cm="1">
        <f t="array" ref="R2383">_xlfn.IFS('Paraclinicos '!J2318="","",'Paraclinicos '!J2318&lt;1.2,0,'Paraclinicos '!J2318&lt;2,1,'Paraclinicos '!J2318&lt;6,2,'Paraclinicos '!J2318&lt;12,3,'Paraclinicos '!J2318&gt;=12,4)</f>
        <v/>
      </c>
      <c r="S2383" t="str" cm="1">
        <f t="array" ref="S2383">_xlfn.IFS('Paraclinicos '!Y2318="","",'Paraclinicos '!Y2318&lt;70,1,'Paraclinicos '!Y2318&gt;=70,0)</f>
        <v/>
      </c>
      <c r="T2383" t="str" cm="1">
        <f t="array" ref="T2383">_xlfn.IFS('Paraclinicos '!W2318="","",'Paraclinicos '!W2318&lt;6,4,'Paraclinicos '!W2318&lt;10,3,'Paraclinicos '!W2318&lt;13,2,'Paraclinicos '!W2318&lt;15,1,'Paraclinicos '!W2318=15,0)</f>
        <v/>
      </c>
      <c r="U2383" s="54" t="str">
        <f t="shared" si="111"/>
        <v/>
      </c>
      <c r="V2383" t="str" cm="1">
        <f t="array" ref="V2383">_xlfn.IFS('Paraclinicos '!S2318="","",OR('Paraclinicos '!S2318&lt;=8,'Paraclinicos '!S2318&gt;=25),3,'Paraclinicos '!S2318&lt;12,1,'Paraclinicos '!S2318&lt;21,0,'Paraclinicos '!S2318&lt;25,2)</f>
        <v/>
      </c>
      <c r="W2383" t="str">
        <f>IFERROR(IF(INDEX('BD Demog para scores enalazar'!Y$2:'BD Demog para scores enalazar'!Y$3000,MATCH(Formulas!A2383,'BD Demog para scores enalazar'!A$2:'BD Demog para scores enalazar'!A$3000,0))=1,"SI","NO"),"")</f>
        <v/>
      </c>
      <c r="X2383" s="9" t="str">
        <f>IFERROR(IF(INDEX('BD Demog para scores enalazar'!AJ$2:'BD Demog para scores enalazar'!AJ$3000,MATCH(Formulas!A2383,'BD Demog para scores enalazar'!A$2:'BD Demog para scores enalazar'!A$3000,0))=1,"SI","NO"),"")</f>
        <v/>
      </c>
      <c r="Y2383" t="str" cm="1">
        <f t="array" ref="Y2383">IF(AND(W2383="NO",X2383="NO"),_xlfn.IFS('Paraclinicos '!K2318&lt;=91,3,'Paraclinicos '!K2318&lt;94,2,'Paraclinicos '!K2318&lt;96,1,'Paraclinicos '!K2318&gt;=96,0),"")</f>
        <v/>
      </c>
      <c r="Z2383" t="str" cm="1">
        <f t="array" ref="Z2383">IF(OR(W2383="SI",X2383="SI"),_xlfn.IFS(OR(AND('Paraclinicos '!K2319&lt;=83),AND('Paraclinicos '!K2319&gt;=97,AA2383=2)),3,OR(AND('Paraclinicos '!K2319&lt;=86),AND('Paraclinicos '!K2319&gt;=94,AA2383=2)),2,OR(AND('Paraclinicos '!K2319&lt;=88),AND('Paraclinicos '!K2319&gt;=92,AA2383=2)),1,OR(AND('Paraclinicos '!K2319&gt;=88,'Paraclinicos '!K2319&lt;=92),AND('Paraclinicos '!K2319&gt;=93,AA2383=0)),0),"")</f>
        <v/>
      </c>
      <c r="AA2383" t="str" cm="1">
        <f t="array" ref="AA2383">_xlfn.IFS('Paraclinicos '!E2318="","",'Paraclinicos '!E2318="Oxigeno",2,'Paraclinicos '!E2318="Aire",0)</f>
        <v/>
      </c>
    </row>
    <row r="2384" spans="1:27" x14ac:dyDescent="0.25">
      <c r="A2384">
        <f>'Paraclinicos '!A2319</f>
        <v>0</v>
      </c>
      <c r="B2384" s="3">
        <f>'Paraclinicos '!R2319</f>
        <v>0</v>
      </c>
      <c r="C2384" t="str" cm="1">
        <f t="array" ref="C2384">_xlfn.IFS('Paraclinicos '!Q2319="","",'Paraclinicos '!Q2319&gt;60,3,'Paraclinicos '!Q2319&lt;=60,1)</f>
        <v/>
      </c>
      <c r="D2384" t="str">
        <f>IFERROR(IF(INDEX('BD Demog para scores enalazar'!BC$2:BC$3000,MATCH(Formulas!A2384,'BD Demog para scores enalazar'!A$2:A$3000,0))=0,"SI","NO"),"")</f>
        <v/>
      </c>
      <c r="E2384" t="str" cm="1">
        <f t="array" ref="E2384">_xlfn.IFS(D2384="","",D2384="SI",4,D2384="NO",1)</f>
        <v/>
      </c>
      <c r="F2384" t="str" cm="1">
        <f t="array" ref="F2384">_xlfn.IFS('Paraclinicos '!B2319="","",'Paraclinicos '!B2319&gt;1,1,'Paraclinicos '!B2319&lt;=1,3)</f>
        <v/>
      </c>
      <c r="G2384" t="str" cm="1">
        <f t="array" ref="G2384">_xlfn.IFS('Paraclinicos '!D2319="","",AND('Paraclinicos '!D2319&gt;=250,'Paraclinicos '!D2319&lt;=500),2,'Paraclinicos '!D2319&gt;500,3,'Paraclinicos '!D2319&lt;250,1)</f>
        <v/>
      </c>
      <c r="H2384" s="50" t="str">
        <f t="shared" si="112"/>
        <v/>
      </c>
      <c r="I2384" t="str" cm="1">
        <f t="array" ref="I2384">_xlfn.IFS('Paraclinicos '!Q2319="","",'Paraclinicos '!Q2319&gt;=65,1,'Paraclinicos '!Q2319&lt;65,0)</f>
        <v/>
      </c>
      <c r="J2384" t="str" cm="1">
        <f t="array" ref="J2384">_xlfn.IFS('Paraclinicos '!I2319="","",'Paraclinicos '!I2319&gt;7,1,'Paraclinicos '!I2319&lt;=7,0)</f>
        <v/>
      </c>
      <c r="K2384" t="str" cm="1">
        <f t="array" ref="K2384">_xlfn.IFS('Paraclinicos '!W2319="","",'Paraclinicos '!W2319&lt;=8,1,'Paraclinicos '!W2319&gt;8,0)</f>
        <v/>
      </c>
      <c r="L2384" t="str" cm="1">
        <f t="array" ref="L2384">_xlfn.IFS('Paraclinicos '!S2319="","",'Paraclinicos '!S2319&gt;=30,1,'Paraclinicos '!S2319&lt;30,0)</f>
        <v/>
      </c>
      <c r="M2384" t="str" cm="1">
        <f t="array" ref="M2384">_xlfn.IFS(OR('Paraclinicos '!T2319="",'Paraclinicos '!U2319=""),"",OR('Paraclinicos '!T2319&lt;=90,'Paraclinicos '!U2319&lt;=60),1,OR('Paraclinicos '!T2319&gt;90,'Paraclinicos '!U2319&gt;60),0)</f>
        <v/>
      </c>
      <c r="N2384" s="45" t="str">
        <f t="shared" si="113"/>
        <v/>
      </c>
      <c r="O2384" t="str" cm="1">
        <f t="array" ref="O2384">_xlfn.IFS(OR('Paraclinicos '!M2319="",'Paraclinicos '!N2319="",'Paraclinicos '!N2319=0),"",'Paraclinicos '!M2319/'Paraclinicos '!N2319&lt;100,4,'Paraclinicos '!M2319/'Paraclinicos '!N2319&lt;200,3,'Paraclinicos '!M2319/'Paraclinicos '!N2319&lt;300,2,'Paraclinicos '!M2319/'Paraclinicos '!N2319&lt;400,1,'Paraclinicos '!M2319/'Paraclinicos '!N2319&gt;=400,0)</f>
        <v/>
      </c>
      <c r="P2384" t="str" cm="1">
        <f t="array" ref="P2384">_xlfn.IFS('Paraclinicos '!C2319="","",'Paraclinicos '!C2319&lt;20,4,'Paraclinicos '!C2319&lt;50,3,'Paraclinicos '!C2319&lt;100,2,'Paraclinicos '!C2319&lt;150,1,'Paraclinicos '!C2319&gt;150,0)</f>
        <v/>
      </c>
      <c r="Q2384" t="str" cm="1">
        <f t="array" ref="Q2384">_xlfn.IFS('Paraclinicos '!O2319="","",'Paraclinicos '!O2319&lt;1.2,0,'Paraclinicos '!O2319&lt;2,1,'Paraclinicos '!O2319&lt;3.5,2,'Paraclinicos '!O2319&lt;5,3,'Paraclinicos '!O2319&gt;5,4)</f>
        <v/>
      </c>
      <c r="R2384" t="str" cm="1">
        <f t="array" ref="R2384">_xlfn.IFS('Paraclinicos '!J2319="","",'Paraclinicos '!J2319&lt;1.2,0,'Paraclinicos '!J2319&lt;2,1,'Paraclinicos '!J2319&lt;6,2,'Paraclinicos '!J2319&lt;12,3,'Paraclinicos '!J2319&gt;=12,4)</f>
        <v/>
      </c>
      <c r="S2384" t="str" cm="1">
        <f t="array" ref="S2384">_xlfn.IFS('Paraclinicos '!Y2319="","",'Paraclinicos '!Y2319&lt;70,1,'Paraclinicos '!Y2319&gt;=70,0)</f>
        <v/>
      </c>
      <c r="T2384" t="str" cm="1">
        <f t="array" ref="T2384">_xlfn.IFS('Paraclinicos '!W2319="","",'Paraclinicos '!W2319&lt;6,4,'Paraclinicos '!W2319&lt;10,3,'Paraclinicos '!W2319&lt;13,2,'Paraclinicos '!W2319&lt;15,1,'Paraclinicos '!W2319=15,0)</f>
        <v/>
      </c>
      <c r="U2384" s="54" t="str">
        <f t="shared" si="111"/>
        <v/>
      </c>
      <c r="V2384" t="str" cm="1">
        <f t="array" ref="V2384">_xlfn.IFS('Paraclinicos '!S2319="","",OR('Paraclinicos '!S2319&lt;=8,'Paraclinicos '!S2319&gt;=25),3,'Paraclinicos '!S2319&lt;12,1,'Paraclinicos '!S2319&lt;21,0,'Paraclinicos '!S2319&lt;25,2)</f>
        <v/>
      </c>
      <c r="W2384" t="str">
        <f>IFERROR(IF(INDEX('BD Demog para scores enalazar'!Y$2:'BD Demog para scores enalazar'!Y$3000,MATCH(Formulas!A2384,'BD Demog para scores enalazar'!A$2:'BD Demog para scores enalazar'!A$3000,0))=1,"SI","NO"),"")</f>
        <v/>
      </c>
      <c r="X2384" s="9" t="str">
        <f>IFERROR(IF(INDEX('BD Demog para scores enalazar'!AJ$2:'BD Demog para scores enalazar'!AJ$3000,MATCH(Formulas!A2384,'BD Demog para scores enalazar'!A$2:'BD Demog para scores enalazar'!A$3000,0))=1,"SI","NO"),"")</f>
        <v/>
      </c>
      <c r="Y2384" t="str" cm="1">
        <f t="array" ref="Y2384">IF(AND(W2384="NO",X2384="NO"),_xlfn.IFS('Paraclinicos '!K2319&lt;=91,3,'Paraclinicos '!K2319&lt;94,2,'Paraclinicos '!K2319&lt;96,1,'Paraclinicos '!K2319&gt;=96,0),"")</f>
        <v/>
      </c>
      <c r="Z2384" t="str" cm="1">
        <f t="array" ref="Z2384">IF(OR(W2384="SI",X2384="SI"),_xlfn.IFS(OR(AND('Paraclinicos '!K2320&lt;=83),AND('Paraclinicos '!K2320&gt;=97,AA2384=2)),3,OR(AND('Paraclinicos '!K2320&lt;=86),AND('Paraclinicos '!K2320&gt;=94,AA2384=2)),2,OR(AND('Paraclinicos '!K2320&lt;=88),AND('Paraclinicos '!K2320&gt;=92,AA2384=2)),1,OR(AND('Paraclinicos '!K2320&gt;=88,'Paraclinicos '!K2320&lt;=92),AND('Paraclinicos '!K2320&gt;=93,AA2384=0)),0),"")</f>
        <v/>
      </c>
      <c r="AA2384" t="str" cm="1">
        <f t="array" ref="AA2384">_xlfn.IFS('Paraclinicos '!E2319="","",'Paraclinicos '!E2319="Oxigeno",2,'Paraclinicos '!E2319="Aire",0)</f>
        <v/>
      </c>
    </row>
    <row r="2385" spans="1:27" x14ac:dyDescent="0.25">
      <c r="A2385">
        <f>'Paraclinicos '!A2320</f>
        <v>0</v>
      </c>
      <c r="B2385" s="3">
        <f>'Paraclinicos '!R2320</f>
        <v>0</v>
      </c>
      <c r="C2385" t="str" cm="1">
        <f t="array" ref="C2385">_xlfn.IFS('Paraclinicos '!Q2320="","",'Paraclinicos '!Q2320&gt;60,3,'Paraclinicos '!Q2320&lt;=60,1)</f>
        <v/>
      </c>
      <c r="D2385" t="str">
        <f>IFERROR(IF(INDEX('BD Demog para scores enalazar'!BC$2:BC$3000,MATCH(Formulas!A2385,'BD Demog para scores enalazar'!A$2:A$3000,0))=0,"SI","NO"),"")</f>
        <v/>
      </c>
      <c r="E2385" t="str" cm="1">
        <f t="array" ref="E2385">_xlfn.IFS(D2385="","",D2385="SI",4,D2385="NO",1)</f>
        <v/>
      </c>
      <c r="F2385" t="str" cm="1">
        <f t="array" ref="F2385">_xlfn.IFS('Paraclinicos '!B2320="","",'Paraclinicos '!B2320&gt;1,1,'Paraclinicos '!B2320&lt;=1,3)</f>
        <v/>
      </c>
      <c r="G2385" t="str" cm="1">
        <f t="array" ref="G2385">_xlfn.IFS('Paraclinicos '!D2320="","",AND('Paraclinicos '!D2320&gt;=250,'Paraclinicos '!D2320&lt;=500),2,'Paraclinicos '!D2320&gt;500,3,'Paraclinicos '!D2320&lt;250,1)</f>
        <v/>
      </c>
      <c r="H2385" s="50" t="str">
        <f t="shared" si="112"/>
        <v/>
      </c>
      <c r="I2385" t="str" cm="1">
        <f t="array" ref="I2385">_xlfn.IFS('Paraclinicos '!Q2320="","",'Paraclinicos '!Q2320&gt;=65,1,'Paraclinicos '!Q2320&lt;65,0)</f>
        <v/>
      </c>
      <c r="J2385" t="str" cm="1">
        <f t="array" ref="J2385">_xlfn.IFS('Paraclinicos '!I2320="","",'Paraclinicos '!I2320&gt;7,1,'Paraclinicos '!I2320&lt;=7,0)</f>
        <v/>
      </c>
      <c r="K2385" t="str" cm="1">
        <f t="array" ref="K2385">_xlfn.IFS('Paraclinicos '!W2320="","",'Paraclinicos '!W2320&lt;=8,1,'Paraclinicos '!W2320&gt;8,0)</f>
        <v/>
      </c>
      <c r="L2385" t="str" cm="1">
        <f t="array" ref="L2385">_xlfn.IFS('Paraclinicos '!S2320="","",'Paraclinicos '!S2320&gt;=30,1,'Paraclinicos '!S2320&lt;30,0)</f>
        <v/>
      </c>
      <c r="M2385" t="str" cm="1">
        <f t="array" ref="M2385">_xlfn.IFS(OR('Paraclinicos '!T2320="",'Paraclinicos '!U2320=""),"",OR('Paraclinicos '!T2320&lt;=90,'Paraclinicos '!U2320&lt;=60),1,OR('Paraclinicos '!T2320&gt;90,'Paraclinicos '!U2320&gt;60),0)</f>
        <v/>
      </c>
      <c r="N2385" s="45" t="str">
        <f t="shared" si="113"/>
        <v/>
      </c>
      <c r="O2385" t="str" cm="1">
        <f t="array" ref="O2385">_xlfn.IFS(OR('Paraclinicos '!M2320="",'Paraclinicos '!N2320="",'Paraclinicos '!N2320=0),"",'Paraclinicos '!M2320/'Paraclinicos '!N2320&lt;100,4,'Paraclinicos '!M2320/'Paraclinicos '!N2320&lt;200,3,'Paraclinicos '!M2320/'Paraclinicos '!N2320&lt;300,2,'Paraclinicos '!M2320/'Paraclinicos '!N2320&lt;400,1,'Paraclinicos '!M2320/'Paraclinicos '!N2320&gt;=400,0)</f>
        <v/>
      </c>
      <c r="P2385" t="str" cm="1">
        <f t="array" ref="P2385">_xlfn.IFS('Paraclinicos '!C2320="","",'Paraclinicos '!C2320&lt;20,4,'Paraclinicos '!C2320&lt;50,3,'Paraclinicos '!C2320&lt;100,2,'Paraclinicos '!C2320&lt;150,1,'Paraclinicos '!C2320&gt;150,0)</f>
        <v/>
      </c>
      <c r="Q2385" t="str" cm="1">
        <f t="array" ref="Q2385">_xlfn.IFS('Paraclinicos '!O2320="","",'Paraclinicos '!O2320&lt;1.2,0,'Paraclinicos '!O2320&lt;2,1,'Paraclinicos '!O2320&lt;3.5,2,'Paraclinicos '!O2320&lt;5,3,'Paraclinicos '!O2320&gt;5,4)</f>
        <v/>
      </c>
      <c r="R2385" t="str" cm="1">
        <f t="array" ref="R2385">_xlfn.IFS('Paraclinicos '!J2320="","",'Paraclinicos '!J2320&lt;1.2,0,'Paraclinicos '!J2320&lt;2,1,'Paraclinicos '!J2320&lt;6,2,'Paraclinicos '!J2320&lt;12,3,'Paraclinicos '!J2320&gt;=12,4)</f>
        <v/>
      </c>
      <c r="S2385" t="str" cm="1">
        <f t="array" ref="S2385">_xlfn.IFS('Paraclinicos '!Y2320="","",'Paraclinicos '!Y2320&lt;70,1,'Paraclinicos '!Y2320&gt;=70,0)</f>
        <v/>
      </c>
      <c r="T2385" t="str" cm="1">
        <f t="array" ref="T2385">_xlfn.IFS('Paraclinicos '!W2320="","",'Paraclinicos '!W2320&lt;6,4,'Paraclinicos '!W2320&lt;10,3,'Paraclinicos '!W2320&lt;13,2,'Paraclinicos '!W2320&lt;15,1,'Paraclinicos '!W2320=15,0)</f>
        <v/>
      </c>
      <c r="U2385" s="54" t="str">
        <f t="shared" si="111"/>
        <v/>
      </c>
      <c r="V2385" t="str" cm="1">
        <f t="array" ref="V2385">_xlfn.IFS('Paraclinicos '!S2320="","",OR('Paraclinicos '!S2320&lt;=8,'Paraclinicos '!S2320&gt;=25),3,'Paraclinicos '!S2320&lt;12,1,'Paraclinicos '!S2320&lt;21,0,'Paraclinicos '!S2320&lt;25,2)</f>
        <v/>
      </c>
      <c r="W2385" t="str">
        <f>IFERROR(IF(INDEX('BD Demog para scores enalazar'!Y$2:'BD Demog para scores enalazar'!Y$3000,MATCH(Formulas!A2385,'BD Demog para scores enalazar'!A$2:'BD Demog para scores enalazar'!A$3000,0))=1,"SI","NO"),"")</f>
        <v/>
      </c>
      <c r="X2385" s="9" t="str">
        <f>IFERROR(IF(INDEX('BD Demog para scores enalazar'!AJ$2:'BD Demog para scores enalazar'!AJ$3000,MATCH(Formulas!A2385,'BD Demog para scores enalazar'!A$2:'BD Demog para scores enalazar'!A$3000,0))=1,"SI","NO"),"")</f>
        <v/>
      </c>
      <c r="Y2385" t="str" cm="1">
        <f t="array" ref="Y2385">IF(AND(W2385="NO",X2385="NO"),_xlfn.IFS('Paraclinicos '!K2320&lt;=91,3,'Paraclinicos '!K2320&lt;94,2,'Paraclinicos '!K2320&lt;96,1,'Paraclinicos '!K2320&gt;=96,0),"")</f>
        <v/>
      </c>
      <c r="Z2385" t="str" cm="1">
        <f t="array" ref="Z2385">IF(OR(W2385="SI",X2385="SI"),_xlfn.IFS(OR(AND('Paraclinicos '!K2321&lt;=83),AND('Paraclinicos '!K2321&gt;=97,AA2385=2)),3,OR(AND('Paraclinicos '!K2321&lt;=86),AND('Paraclinicos '!K2321&gt;=94,AA2385=2)),2,OR(AND('Paraclinicos '!K2321&lt;=88),AND('Paraclinicos '!K2321&gt;=92,AA2385=2)),1,OR(AND('Paraclinicos '!K2321&gt;=88,'Paraclinicos '!K2321&lt;=92),AND('Paraclinicos '!K2321&gt;=93,AA2385=0)),0),"")</f>
        <v/>
      </c>
      <c r="AA2385" t="str" cm="1">
        <f t="array" ref="AA2385">_xlfn.IFS('Paraclinicos '!E2320="","",'Paraclinicos '!E2320="Oxigeno",2,'Paraclinicos '!E2320="Aire",0)</f>
        <v/>
      </c>
    </row>
    <row r="2386" spans="1:27" x14ac:dyDescent="0.25">
      <c r="A2386">
        <f>'Paraclinicos '!A2321</f>
        <v>0</v>
      </c>
      <c r="B2386" s="3">
        <f>'Paraclinicos '!R2321</f>
        <v>0</v>
      </c>
      <c r="C2386" t="str" cm="1">
        <f t="array" ref="C2386">_xlfn.IFS('Paraclinicos '!Q2321="","",'Paraclinicos '!Q2321&gt;60,3,'Paraclinicos '!Q2321&lt;=60,1)</f>
        <v/>
      </c>
      <c r="D2386" t="str">
        <f>IFERROR(IF(INDEX('BD Demog para scores enalazar'!BC$2:BC$3000,MATCH(Formulas!A2386,'BD Demog para scores enalazar'!A$2:A$3000,0))=0,"SI","NO"),"")</f>
        <v/>
      </c>
      <c r="E2386" t="str" cm="1">
        <f t="array" ref="E2386">_xlfn.IFS(D2386="","",D2386="SI",4,D2386="NO",1)</f>
        <v/>
      </c>
      <c r="F2386" t="str" cm="1">
        <f t="array" ref="F2386">_xlfn.IFS('Paraclinicos '!B2321="","",'Paraclinicos '!B2321&gt;1,1,'Paraclinicos '!B2321&lt;=1,3)</f>
        <v/>
      </c>
      <c r="G2386" t="str" cm="1">
        <f t="array" ref="G2386">_xlfn.IFS('Paraclinicos '!D2321="","",AND('Paraclinicos '!D2321&gt;=250,'Paraclinicos '!D2321&lt;=500),2,'Paraclinicos '!D2321&gt;500,3,'Paraclinicos '!D2321&lt;250,1)</f>
        <v/>
      </c>
      <c r="H2386" s="50" t="str">
        <f t="shared" si="112"/>
        <v/>
      </c>
      <c r="I2386" t="str" cm="1">
        <f t="array" ref="I2386">_xlfn.IFS('Paraclinicos '!Q2321="","",'Paraclinicos '!Q2321&gt;=65,1,'Paraclinicos '!Q2321&lt;65,0)</f>
        <v/>
      </c>
      <c r="J2386" t="str" cm="1">
        <f t="array" ref="J2386">_xlfn.IFS('Paraclinicos '!I2321="","",'Paraclinicos '!I2321&gt;7,1,'Paraclinicos '!I2321&lt;=7,0)</f>
        <v/>
      </c>
      <c r="K2386" t="str" cm="1">
        <f t="array" ref="K2386">_xlfn.IFS('Paraclinicos '!W2321="","",'Paraclinicos '!W2321&lt;=8,1,'Paraclinicos '!W2321&gt;8,0)</f>
        <v/>
      </c>
      <c r="L2386" t="str" cm="1">
        <f t="array" ref="L2386">_xlfn.IFS('Paraclinicos '!S2321="","",'Paraclinicos '!S2321&gt;=30,1,'Paraclinicos '!S2321&lt;30,0)</f>
        <v/>
      </c>
      <c r="M2386" t="str" cm="1">
        <f t="array" ref="M2386">_xlfn.IFS(OR('Paraclinicos '!T2321="",'Paraclinicos '!U2321=""),"",OR('Paraclinicos '!T2321&lt;=90,'Paraclinicos '!U2321&lt;=60),1,OR('Paraclinicos '!T2321&gt;90,'Paraclinicos '!U2321&gt;60),0)</f>
        <v/>
      </c>
      <c r="N2386" s="45" t="str">
        <f t="shared" si="113"/>
        <v/>
      </c>
      <c r="O2386" t="str" cm="1">
        <f t="array" ref="O2386">_xlfn.IFS(OR('Paraclinicos '!M2321="",'Paraclinicos '!N2321="",'Paraclinicos '!N2321=0),"",'Paraclinicos '!M2321/'Paraclinicos '!N2321&lt;100,4,'Paraclinicos '!M2321/'Paraclinicos '!N2321&lt;200,3,'Paraclinicos '!M2321/'Paraclinicos '!N2321&lt;300,2,'Paraclinicos '!M2321/'Paraclinicos '!N2321&lt;400,1,'Paraclinicos '!M2321/'Paraclinicos '!N2321&gt;=400,0)</f>
        <v/>
      </c>
      <c r="P2386" t="str" cm="1">
        <f t="array" ref="P2386">_xlfn.IFS('Paraclinicos '!C2321="","",'Paraclinicos '!C2321&lt;20,4,'Paraclinicos '!C2321&lt;50,3,'Paraclinicos '!C2321&lt;100,2,'Paraclinicos '!C2321&lt;150,1,'Paraclinicos '!C2321&gt;150,0)</f>
        <v/>
      </c>
      <c r="Q2386" t="str" cm="1">
        <f t="array" ref="Q2386">_xlfn.IFS('Paraclinicos '!O2321="","",'Paraclinicos '!O2321&lt;1.2,0,'Paraclinicos '!O2321&lt;2,1,'Paraclinicos '!O2321&lt;3.5,2,'Paraclinicos '!O2321&lt;5,3,'Paraclinicos '!O2321&gt;5,4)</f>
        <v/>
      </c>
      <c r="R2386" t="str" cm="1">
        <f t="array" ref="R2386">_xlfn.IFS('Paraclinicos '!J2321="","",'Paraclinicos '!J2321&lt;1.2,0,'Paraclinicos '!J2321&lt;2,1,'Paraclinicos '!J2321&lt;6,2,'Paraclinicos '!J2321&lt;12,3,'Paraclinicos '!J2321&gt;=12,4)</f>
        <v/>
      </c>
      <c r="S2386" t="str" cm="1">
        <f t="array" ref="S2386">_xlfn.IFS('Paraclinicos '!Y2321="","",'Paraclinicos '!Y2321&lt;70,1,'Paraclinicos '!Y2321&gt;=70,0)</f>
        <v/>
      </c>
      <c r="T2386" t="str" cm="1">
        <f t="array" ref="T2386">_xlfn.IFS('Paraclinicos '!W2321="","",'Paraclinicos '!W2321&lt;6,4,'Paraclinicos '!W2321&lt;10,3,'Paraclinicos '!W2321&lt;13,2,'Paraclinicos '!W2321&lt;15,1,'Paraclinicos '!W2321=15,0)</f>
        <v/>
      </c>
      <c r="U2386" s="54" t="str">
        <f t="shared" si="111"/>
        <v/>
      </c>
      <c r="V2386" t="str" cm="1">
        <f t="array" ref="V2386">_xlfn.IFS('Paraclinicos '!S2321="","",OR('Paraclinicos '!S2321&lt;=8,'Paraclinicos '!S2321&gt;=25),3,'Paraclinicos '!S2321&lt;12,1,'Paraclinicos '!S2321&lt;21,0,'Paraclinicos '!S2321&lt;25,2)</f>
        <v/>
      </c>
      <c r="W2386" t="str">
        <f>IFERROR(IF(INDEX('BD Demog para scores enalazar'!Y$2:'BD Demog para scores enalazar'!Y$3000,MATCH(Formulas!A2386,'BD Demog para scores enalazar'!A$2:'BD Demog para scores enalazar'!A$3000,0))=1,"SI","NO"),"")</f>
        <v/>
      </c>
      <c r="X2386" s="9" t="str">
        <f>IFERROR(IF(INDEX('BD Demog para scores enalazar'!AJ$2:'BD Demog para scores enalazar'!AJ$3000,MATCH(Formulas!A2386,'BD Demog para scores enalazar'!A$2:'BD Demog para scores enalazar'!A$3000,0))=1,"SI","NO"),"")</f>
        <v/>
      </c>
      <c r="Y2386" t="str" cm="1">
        <f t="array" ref="Y2386">IF(AND(W2386="NO",X2386="NO"),_xlfn.IFS('Paraclinicos '!K2321&lt;=91,3,'Paraclinicos '!K2321&lt;94,2,'Paraclinicos '!K2321&lt;96,1,'Paraclinicos '!K2321&gt;=96,0),"")</f>
        <v/>
      </c>
      <c r="Z2386" t="str" cm="1">
        <f t="array" ref="Z2386">IF(OR(W2386="SI",X2386="SI"),_xlfn.IFS(OR(AND('Paraclinicos '!K2322&lt;=83),AND('Paraclinicos '!K2322&gt;=97,AA2386=2)),3,OR(AND('Paraclinicos '!K2322&lt;=86),AND('Paraclinicos '!K2322&gt;=94,AA2386=2)),2,OR(AND('Paraclinicos '!K2322&lt;=88),AND('Paraclinicos '!K2322&gt;=92,AA2386=2)),1,OR(AND('Paraclinicos '!K2322&gt;=88,'Paraclinicos '!K2322&lt;=92),AND('Paraclinicos '!K2322&gt;=93,AA2386=0)),0),"")</f>
        <v/>
      </c>
      <c r="AA2386" t="str" cm="1">
        <f t="array" ref="AA2386">_xlfn.IFS('Paraclinicos '!E2321="","",'Paraclinicos '!E2321="Oxigeno",2,'Paraclinicos '!E2321="Aire",0)</f>
        <v/>
      </c>
    </row>
    <row r="2387" spans="1:27" x14ac:dyDescent="0.25">
      <c r="A2387">
        <f>'Paraclinicos '!A2322</f>
        <v>0</v>
      </c>
      <c r="B2387" s="3">
        <f>'Paraclinicos '!R2322</f>
        <v>0</v>
      </c>
      <c r="C2387" t="str" cm="1">
        <f t="array" ref="C2387">_xlfn.IFS('Paraclinicos '!Q2322="","",'Paraclinicos '!Q2322&gt;60,3,'Paraclinicos '!Q2322&lt;=60,1)</f>
        <v/>
      </c>
      <c r="D2387" t="str">
        <f>IFERROR(IF(INDEX('BD Demog para scores enalazar'!BC$2:BC$3000,MATCH(Formulas!A2387,'BD Demog para scores enalazar'!A$2:A$3000,0))=0,"SI","NO"),"")</f>
        <v/>
      </c>
      <c r="E2387" t="str" cm="1">
        <f t="array" ref="E2387">_xlfn.IFS(D2387="","",D2387="SI",4,D2387="NO",1)</f>
        <v/>
      </c>
      <c r="F2387" t="str" cm="1">
        <f t="array" ref="F2387">_xlfn.IFS('Paraclinicos '!B2322="","",'Paraclinicos '!B2322&gt;1,1,'Paraclinicos '!B2322&lt;=1,3)</f>
        <v/>
      </c>
      <c r="G2387" t="str" cm="1">
        <f t="array" ref="G2387">_xlfn.IFS('Paraclinicos '!D2322="","",AND('Paraclinicos '!D2322&gt;=250,'Paraclinicos '!D2322&lt;=500),2,'Paraclinicos '!D2322&gt;500,3,'Paraclinicos '!D2322&lt;250,1)</f>
        <v/>
      </c>
      <c r="H2387" s="50" t="str">
        <f t="shared" si="112"/>
        <v/>
      </c>
      <c r="I2387" t="str" cm="1">
        <f t="array" ref="I2387">_xlfn.IFS('Paraclinicos '!Q2322="","",'Paraclinicos '!Q2322&gt;=65,1,'Paraclinicos '!Q2322&lt;65,0)</f>
        <v/>
      </c>
      <c r="J2387" t="str" cm="1">
        <f t="array" ref="J2387">_xlfn.IFS('Paraclinicos '!I2322="","",'Paraclinicos '!I2322&gt;7,1,'Paraclinicos '!I2322&lt;=7,0)</f>
        <v/>
      </c>
      <c r="K2387" t="str" cm="1">
        <f t="array" ref="K2387">_xlfn.IFS('Paraclinicos '!W2322="","",'Paraclinicos '!W2322&lt;=8,1,'Paraclinicos '!W2322&gt;8,0)</f>
        <v/>
      </c>
      <c r="L2387" t="str" cm="1">
        <f t="array" ref="L2387">_xlfn.IFS('Paraclinicos '!S2322="","",'Paraclinicos '!S2322&gt;=30,1,'Paraclinicos '!S2322&lt;30,0)</f>
        <v/>
      </c>
      <c r="M2387" t="str" cm="1">
        <f t="array" ref="M2387">_xlfn.IFS(OR('Paraclinicos '!T2322="",'Paraclinicos '!U2322=""),"",OR('Paraclinicos '!T2322&lt;=90,'Paraclinicos '!U2322&lt;=60),1,OR('Paraclinicos '!T2322&gt;90,'Paraclinicos '!U2322&gt;60),0)</f>
        <v/>
      </c>
      <c r="N2387" s="45" t="str">
        <f t="shared" si="113"/>
        <v/>
      </c>
      <c r="O2387" t="str" cm="1">
        <f t="array" ref="O2387">_xlfn.IFS(OR('Paraclinicos '!M2322="",'Paraclinicos '!N2322="",'Paraclinicos '!N2322=0),"",'Paraclinicos '!M2322/'Paraclinicos '!N2322&lt;100,4,'Paraclinicos '!M2322/'Paraclinicos '!N2322&lt;200,3,'Paraclinicos '!M2322/'Paraclinicos '!N2322&lt;300,2,'Paraclinicos '!M2322/'Paraclinicos '!N2322&lt;400,1,'Paraclinicos '!M2322/'Paraclinicos '!N2322&gt;=400,0)</f>
        <v/>
      </c>
      <c r="P2387" t="str" cm="1">
        <f t="array" ref="P2387">_xlfn.IFS('Paraclinicos '!C2322="","",'Paraclinicos '!C2322&lt;20,4,'Paraclinicos '!C2322&lt;50,3,'Paraclinicos '!C2322&lt;100,2,'Paraclinicos '!C2322&lt;150,1,'Paraclinicos '!C2322&gt;150,0)</f>
        <v/>
      </c>
      <c r="Q2387" t="str" cm="1">
        <f t="array" ref="Q2387">_xlfn.IFS('Paraclinicos '!O2322="","",'Paraclinicos '!O2322&lt;1.2,0,'Paraclinicos '!O2322&lt;2,1,'Paraclinicos '!O2322&lt;3.5,2,'Paraclinicos '!O2322&lt;5,3,'Paraclinicos '!O2322&gt;5,4)</f>
        <v/>
      </c>
      <c r="R2387" t="str" cm="1">
        <f t="array" ref="R2387">_xlfn.IFS('Paraclinicos '!J2322="","",'Paraclinicos '!J2322&lt;1.2,0,'Paraclinicos '!J2322&lt;2,1,'Paraclinicos '!J2322&lt;6,2,'Paraclinicos '!J2322&lt;12,3,'Paraclinicos '!J2322&gt;=12,4)</f>
        <v/>
      </c>
      <c r="S2387" t="str" cm="1">
        <f t="array" ref="S2387">_xlfn.IFS('Paraclinicos '!Y2322="","",'Paraclinicos '!Y2322&lt;70,1,'Paraclinicos '!Y2322&gt;=70,0)</f>
        <v/>
      </c>
      <c r="T2387" t="str" cm="1">
        <f t="array" ref="T2387">_xlfn.IFS('Paraclinicos '!W2322="","",'Paraclinicos '!W2322&lt;6,4,'Paraclinicos '!W2322&lt;10,3,'Paraclinicos '!W2322&lt;13,2,'Paraclinicos '!W2322&lt;15,1,'Paraclinicos '!W2322=15,0)</f>
        <v/>
      </c>
      <c r="U2387" s="54" t="str">
        <f t="shared" si="111"/>
        <v/>
      </c>
      <c r="V2387" t="str" cm="1">
        <f t="array" ref="V2387">_xlfn.IFS('Paraclinicos '!S2322="","",OR('Paraclinicos '!S2322&lt;=8,'Paraclinicos '!S2322&gt;=25),3,'Paraclinicos '!S2322&lt;12,1,'Paraclinicos '!S2322&lt;21,0,'Paraclinicos '!S2322&lt;25,2)</f>
        <v/>
      </c>
      <c r="W2387" t="str">
        <f>IFERROR(IF(INDEX('BD Demog para scores enalazar'!Y$2:'BD Demog para scores enalazar'!Y$3000,MATCH(Formulas!A2387,'BD Demog para scores enalazar'!A$2:'BD Demog para scores enalazar'!A$3000,0))=1,"SI","NO"),"")</f>
        <v/>
      </c>
      <c r="X2387" s="9" t="str">
        <f>IFERROR(IF(INDEX('BD Demog para scores enalazar'!AJ$2:'BD Demog para scores enalazar'!AJ$3000,MATCH(Formulas!A2387,'BD Demog para scores enalazar'!A$2:'BD Demog para scores enalazar'!A$3000,0))=1,"SI","NO"),"")</f>
        <v/>
      </c>
      <c r="Y2387" t="str" cm="1">
        <f t="array" ref="Y2387">IF(AND(W2387="NO",X2387="NO"),_xlfn.IFS('Paraclinicos '!K2322&lt;=91,3,'Paraclinicos '!K2322&lt;94,2,'Paraclinicos '!K2322&lt;96,1,'Paraclinicos '!K2322&gt;=96,0),"")</f>
        <v/>
      </c>
      <c r="Z2387" t="str" cm="1">
        <f t="array" ref="Z2387">IF(OR(W2387="SI",X2387="SI"),_xlfn.IFS(OR(AND('Paraclinicos '!K2323&lt;=83),AND('Paraclinicos '!K2323&gt;=97,AA2387=2)),3,OR(AND('Paraclinicos '!K2323&lt;=86),AND('Paraclinicos '!K2323&gt;=94,AA2387=2)),2,OR(AND('Paraclinicos '!K2323&lt;=88),AND('Paraclinicos '!K2323&gt;=92,AA2387=2)),1,OR(AND('Paraclinicos '!K2323&gt;=88,'Paraclinicos '!K2323&lt;=92),AND('Paraclinicos '!K2323&gt;=93,AA2387=0)),0),"")</f>
        <v/>
      </c>
      <c r="AA2387" t="str" cm="1">
        <f t="array" ref="AA2387">_xlfn.IFS('Paraclinicos '!E2322="","",'Paraclinicos '!E2322="Oxigeno",2,'Paraclinicos '!E2322="Aire",0)</f>
        <v/>
      </c>
    </row>
    <row r="2388" spans="1:27" x14ac:dyDescent="0.25">
      <c r="A2388">
        <f>'Paraclinicos '!A2323</f>
        <v>0</v>
      </c>
      <c r="B2388" s="3">
        <f>'Paraclinicos '!R2323</f>
        <v>0</v>
      </c>
      <c r="C2388" t="str" cm="1">
        <f t="array" ref="C2388">_xlfn.IFS('Paraclinicos '!Q2323="","",'Paraclinicos '!Q2323&gt;60,3,'Paraclinicos '!Q2323&lt;=60,1)</f>
        <v/>
      </c>
      <c r="D2388" t="str">
        <f>IFERROR(IF(INDEX('BD Demog para scores enalazar'!BC$2:BC$3000,MATCH(Formulas!A2388,'BD Demog para scores enalazar'!A$2:A$3000,0))=0,"SI","NO"),"")</f>
        <v/>
      </c>
      <c r="E2388" t="str" cm="1">
        <f t="array" ref="E2388">_xlfn.IFS(D2388="","",D2388="SI",4,D2388="NO",1)</f>
        <v/>
      </c>
      <c r="F2388" t="str" cm="1">
        <f t="array" ref="F2388">_xlfn.IFS('Paraclinicos '!B2323="","",'Paraclinicos '!B2323&gt;1,1,'Paraclinicos '!B2323&lt;=1,3)</f>
        <v/>
      </c>
      <c r="G2388" t="str" cm="1">
        <f t="array" ref="G2388">_xlfn.IFS('Paraclinicos '!D2323="","",AND('Paraclinicos '!D2323&gt;=250,'Paraclinicos '!D2323&lt;=500),2,'Paraclinicos '!D2323&gt;500,3,'Paraclinicos '!D2323&lt;250,1)</f>
        <v/>
      </c>
      <c r="H2388" s="50" t="str">
        <f t="shared" si="112"/>
        <v/>
      </c>
      <c r="I2388" t="str" cm="1">
        <f t="array" ref="I2388">_xlfn.IFS('Paraclinicos '!Q2323="","",'Paraclinicos '!Q2323&gt;=65,1,'Paraclinicos '!Q2323&lt;65,0)</f>
        <v/>
      </c>
      <c r="J2388" t="str" cm="1">
        <f t="array" ref="J2388">_xlfn.IFS('Paraclinicos '!I2323="","",'Paraclinicos '!I2323&gt;7,1,'Paraclinicos '!I2323&lt;=7,0)</f>
        <v/>
      </c>
      <c r="K2388" t="str" cm="1">
        <f t="array" ref="K2388">_xlfn.IFS('Paraclinicos '!W2323="","",'Paraclinicos '!W2323&lt;=8,1,'Paraclinicos '!W2323&gt;8,0)</f>
        <v/>
      </c>
      <c r="L2388" t="str" cm="1">
        <f t="array" ref="L2388">_xlfn.IFS('Paraclinicos '!S2323="","",'Paraclinicos '!S2323&gt;=30,1,'Paraclinicos '!S2323&lt;30,0)</f>
        <v/>
      </c>
      <c r="M2388" t="str" cm="1">
        <f t="array" ref="M2388">_xlfn.IFS(OR('Paraclinicos '!T2323="",'Paraclinicos '!U2323=""),"",OR('Paraclinicos '!T2323&lt;=90,'Paraclinicos '!U2323&lt;=60),1,OR('Paraclinicos '!T2323&gt;90,'Paraclinicos '!U2323&gt;60),0)</f>
        <v/>
      </c>
      <c r="N2388" s="45" t="str">
        <f t="shared" si="113"/>
        <v/>
      </c>
      <c r="O2388" t="str" cm="1">
        <f t="array" ref="O2388">_xlfn.IFS(OR('Paraclinicos '!M2323="",'Paraclinicos '!N2323="",'Paraclinicos '!N2323=0),"",'Paraclinicos '!M2323/'Paraclinicos '!N2323&lt;100,4,'Paraclinicos '!M2323/'Paraclinicos '!N2323&lt;200,3,'Paraclinicos '!M2323/'Paraclinicos '!N2323&lt;300,2,'Paraclinicos '!M2323/'Paraclinicos '!N2323&lt;400,1,'Paraclinicos '!M2323/'Paraclinicos '!N2323&gt;=400,0)</f>
        <v/>
      </c>
      <c r="P2388" t="str" cm="1">
        <f t="array" ref="P2388">_xlfn.IFS('Paraclinicos '!C2323="","",'Paraclinicos '!C2323&lt;20,4,'Paraclinicos '!C2323&lt;50,3,'Paraclinicos '!C2323&lt;100,2,'Paraclinicos '!C2323&lt;150,1,'Paraclinicos '!C2323&gt;150,0)</f>
        <v/>
      </c>
      <c r="Q2388" t="str" cm="1">
        <f t="array" ref="Q2388">_xlfn.IFS('Paraclinicos '!O2323="","",'Paraclinicos '!O2323&lt;1.2,0,'Paraclinicos '!O2323&lt;2,1,'Paraclinicos '!O2323&lt;3.5,2,'Paraclinicos '!O2323&lt;5,3,'Paraclinicos '!O2323&gt;5,4)</f>
        <v/>
      </c>
      <c r="R2388" t="str" cm="1">
        <f t="array" ref="R2388">_xlfn.IFS('Paraclinicos '!J2323="","",'Paraclinicos '!J2323&lt;1.2,0,'Paraclinicos '!J2323&lt;2,1,'Paraclinicos '!J2323&lt;6,2,'Paraclinicos '!J2323&lt;12,3,'Paraclinicos '!J2323&gt;=12,4)</f>
        <v/>
      </c>
      <c r="S2388" t="str" cm="1">
        <f t="array" ref="S2388">_xlfn.IFS('Paraclinicos '!Y2323="","",'Paraclinicos '!Y2323&lt;70,1,'Paraclinicos '!Y2323&gt;=70,0)</f>
        <v/>
      </c>
      <c r="T2388" t="str" cm="1">
        <f t="array" ref="T2388">_xlfn.IFS('Paraclinicos '!W2323="","",'Paraclinicos '!W2323&lt;6,4,'Paraclinicos '!W2323&lt;10,3,'Paraclinicos '!W2323&lt;13,2,'Paraclinicos '!W2323&lt;15,1,'Paraclinicos '!W2323=15,0)</f>
        <v/>
      </c>
      <c r="U2388" s="54" t="str">
        <f t="shared" si="111"/>
        <v/>
      </c>
      <c r="V2388" t="str" cm="1">
        <f t="array" ref="V2388">_xlfn.IFS('Paraclinicos '!S2323="","",OR('Paraclinicos '!S2323&lt;=8,'Paraclinicos '!S2323&gt;=25),3,'Paraclinicos '!S2323&lt;12,1,'Paraclinicos '!S2323&lt;21,0,'Paraclinicos '!S2323&lt;25,2)</f>
        <v/>
      </c>
      <c r="W2388" t="str">
        <f>IFERROR(IF(INDEX('BD Demog para scores enalazar'!Y$2:'BD Demog para scores enalazar'!Y$3000,MATCH(Formulas!A2388,'BD Demog para scores enalazar'!A$2:'BD Demog para scores enalazar'!A$3000,0))=1,"SI","NO"),"")</f>
        <v/>
      </c>
      <c r="X2388" s="9" t="str">
        <f>IFERROR(IF(INDEX('BD Demog para scores enalazar'!AJ$2:'BD Demog para scores enalazar'!AJ$3000,MATCH(Formulas!A2388,'BD Demog para scores enalazar'!A$2:'BD Demog para scores enalazar'!A$3000,0))=1,"SI","NO"),"")</f>
        <v/>
      </c>
      <c r="Y2388" t="str" cm="1">
        <f t="array" ref="Y2388">IF(AND(W2388="NO",X2388="NO"),_xlfn.IFS('Paraclinicos '!K2323&lt;=91,3,'Paraclinicos '!K2323&lt;94,2,'Paraclinicos '!K2323&lt;96,1,'Paraclinicos '!K2323&gt;=96,0),"")</f>
        <v/>
      </c>
      <c r="Z2388" t="str" cm="1">
        <f t="array" ref="Z2388">IF(OR(W2388="SI",X2388="SI"),_xlfn.IFS(OR(AND('Paraclinicos '!K2324&lt;=83),AND('Paraclinicos '!K2324&gt;=97,AA2388=2)),3,OR(AND('Paraclinicos '!K2324&lt;=86),AND('Paraclinicos '!K2324&gt;=94,AA2388=2)),2,OR(AND('Paraclinicos '!K2324&lt;=88),AND('Paraclinicos '!K2324&gt;=92,AA2388=2)),1,OR(AND('Paraclinicos '!K2324&gt;=88,'Paraclinicos '!K2324&lt;=92),AND('Paraclinicos '!K2324&gt;=93,AA2388=0)),0),"")</f>
        <v/>
      </c>
      <c r="AA2388" t="str" cm="1">
        <f t="array" ref="AA2388">_xlfn.IFS('Paraclinicos '!E2323="","",'Paraclinicos '!E2323="Oxigeno",2,'Paraclinicos '!E2323="Aire",0)</f>
        <v/>
      </c>
    </row>
    <row r="2389" spans="1:27" x14ac:dyDescent="0.25">
      <c r="A2389">
        <f>'Paraclinicos '!A2324</f>
        <v>0</v>
      </c>
      <c r="B2389" s="3">
        <f>'Paraclinicos '!R2324</f>
        <v>0</v>
      </c>
      <c r="C2389" t="str" cm="1">
        <f t="array" ref="C2389">_xlfn.IFS('Paraclinicos '!Q2324="","",'Paraclinicos '!Q2324&gt;60,3,'Paraclinicos '!Q2324&lt;=60,1)</f>
        <v/>
      </c>
      <c r="D2389" t="str">
        <f>IFERROR(IF(INDEX('BD Demog para scores enalazar'!BC$2:BC$3000,MATCH(Formulas!A2389,'BD Demog para scores enalazar'!A$2:A$3000,0))=0,"SI","NO"),"")</f>
        <v/>
      </c>
      <c r="E2389" t="str" cm="1">
        <f t="array" ref="E2389">_xlfn.IFS(D2389="","",D2389="SI",4,D2389="NO",1)</f>
        <v/>
      </c>
      <c r="F2389" t="str" cm="1">
        <f t="array" ref="F2389">_xlfn.IFS('Paraclinicos '!B2324="","",'Paraclinicos '!B2324&gt;1,1,'Paraclinicos '!B2324&lt;=1,3)</f>
        <v/>
      </c>
      <c r="G2389" t="str" cm="1">
        <f t="array" ref="G2389">_xlfn.IFS('Paraclinicos '!D2324="","",AND('Paraclinicos '!D2324&gt;=250,'Paraclinicos '!D2324&lt;=500),2,'Paraclinicos '!D2324&gt;500,3,'Paraclinicos '!D2324&lt;250,1)</f>
        <v/>
      </c>
      <c r="H2389" s="50" t="str">
        <f t="shared" si="112"/>
        <v/>
      </c>
      <c r="I2389" t="str" cm="1">
        <f t="array" ref="I2389">_xlfn.IFS('Paraclinicos '!Q2324="","",'Paraclinicos '!Q2324&gt;=65,1,'Paraclinicos '!Q2324&lt;65,0)</f>
        <v/>
      </c>
      <c r="J2389" t="str" cm="1">
        <f t="array" ref="J2389">_xlfn.IFS('Paraclinicos '!I2324="","",'Paraclinicos '!I2324&gt;7,1,'Paraclinicos '!I2324&lt;=7,0)</f>
        <v/>
      </c>
      <c r="K2389" t="str" cm="1">
        <f t="array" ref="K2389">_xlfn.IFS('Paraclinicos '!W2324="","",'Paraclinicos '!W2324&lt;=8,1,'Paraclinicos '!W2324&gt;8,0)</f>
        <v/>
      </c>
      <c r="L2389" t="str" cm="1">
        <f t="array" ref="L2389">_xlfn.IFS('Paraclinicos '!S2324="","",'Paraclinicos '!S2324&gt;=30,1,'Paraclinicos '!S2324&lt;30,0)</f>
        <v/>
      </c>
      <c r="M2389" t="str" cm="1">
        <f t="array" ref="M2389">_xlfn.IFS(OR('Paraclinicos '!T2324="",'Paraclinicos '!U2324=""),"",OR('Paraclinicos '!T2324&lt;=90,'Paraclinicos '!U2324&lt;=60),1,OR('Paraclinicos '!T2324&gt;90,'Paraclinicos '!U2324&gt;60),0)</f>
        <v/>
      </c>
      <c r="N2389" s="45" t="str">
        <f t="shared" si="113"/>
        <v/>
      </c>
      <c r="O2389" t="str" cm="1">
        <f t="array" ref="O2389">_xlfn.IFS(OR('Paraclinicos '!M2324="",'Paraclinicos '!N2324="",'Paraclinicos '!N2324=0),"",'Paraclinicos '!M2324/'Paraclinicos '!N2324&lt;100,4,'Paraclinicos '!M2324/'Paraclinicos '!N2324&lt;200,3,'Paraclinicos '!M2324/'Paraclinicos '!N2324&lt;300,2,'Paraclinicos '!M2324/'Paraclinicos '!N2324&lt;400,1,'Paraclinicos '!M2324/'Paraclinicos '!N2324&gt;=400,0)</f>
        <v/>
      </c>
      <c r="P2389" t="str" cm="1">
        <f t="array" ref="P2389">_xlfn.IFS('Paraclinicos '!C2324="","",'Paraclinicos '!C2324&lt;20,4,'Paraclinicos '!C2324&lt;50,3,'Paraclinicos '!C2324&lt;100,2,'Paraclinicos '!C2324&lt;150,1,'Paraclinicos '!C2324&gt;150,0)</f>
        <v/>
      </c>
      <c r="Q2389" t="str" cm="1">
        <f t="array" ref="Q2389">_xlfn.IFS('Paraclinicos '!O2324="","",'Paraclinicos '!O2324&lt;1.2,0,'Paraclinicos '!O2324&lt;2,1,'Paraclinicos '!O2324&lt;3.5,2,'Paraclinicos '!O2324&lt;5,3,'Paraclinicos '!O2324&gt;5,4)</f>
        <v/>
      </c>
      <c r="R2389" t="str" cm="1">
        <f t="array" ref="R2389">_xlfn.IFS('Paraclinicos '!J2324="","",'Paraclinicos '!J2324&lt;1.2,0,'Paraclinicos '!J2324&lt;2,1,'Paraclinicos '!J2324&lt;6,2,'Paraclinicos '!J2324&lt;12,3,'Paraclinicos '!J2324&gt;=12,4)</f>
        <v/>
      </c>
      <c r="S2389" t="str" cm="1">
        <f t="array" ref="S2389">_xlfn.IFS('Paraclinicos '!Y2324="","",'Paraclinicos '!Y2324&lt;70,1,'Paraclinicos '!Y2324&gt;=70,0)</f>
        <v/>
      </c>
      <c r="T2389" t="str" cm="1">
        <f t="array" ref="T2389">_xlfn.IFS('Paraclinicos '!W2324="","",'Paraclinicos '!W2324&lt;6,4,'Paraclinicos '!W2324&lt;10,3,'Paraclinicos '!W2324&lt;13,2,'Paraclinicos '!W2324&lt;15,1,'Paraclinicos '!W2324=15,0)</f>
        <v/>
      </c>
      <c r="U2389" s="54" t="str">
        <f t="shared" si="111"/>
        <v/>
      </c>
      <c r="V2389" t="str" cm="1">
        <f t="array" ref="V2389">_xlfn.IFS('Paraclinicos '!S2324="","",OR('Paraclinicos '!S2324&lt;=8,'Paraclinicos '!S2324&gt;=25),3,'Paraclinicos '!S2324&lt;12,1,'Paraclinicos '!S2324&lt;21,0,'Paraclinicos '!S2324&lt;25,2)</f>
        <v/>
      </c>
      <c r="W2389" t="str">
        <f>IFERROR(IF(INDEX('BD Demog para scores enalazar'!Y$2:'BD Demog para scores enalazar'!Y$3000,MATCH(Formulas!A2389,'BD Demog para scores enalazar'!A$2:'BD Demog para scores enalazar'!A$3000,0))=1,"SI","NO"),"")</f>
        <v/>
      </c>
      <c r="X2389" s="9" t="str">
        <f>IFERROR(IF(INDEX('BD Demog para scores enalazar'!AJ$2:'BD Demog para scores enalazar'!AJ$3000,MATCH(Formulas!A2389,'BD Demog para scores enalazar'!A$2:'BD Demog para scores enalazar'!A$3000,0))=1,"SI","NO"),"")</f>
        <v/>
      </c>
      <c r="Y2389" t="str" cm="1">
        <f t="array" ref="Y2389">IF(AND(W2389="NO",X2389="NO"),_xlfn.IFS('Paraclinicos '!K2324&lt;=91,3,'Paraclinicos '!K2324&lt;94,2,'Paraclinicos '!K2324&lt;96,1,'Paraclinicos '!K2324&gt;=96,0),"")</f>
        <v/>
      </c>
      <c r="Z2389" t="str" cm="1">
        <f t="array" ref="Z2389">IF(OR(W2389="SI",X2389="SI"),_xlfn.IFS(OR(AND('Paraclinicos '!K2325&lt;=83),AND('Paraclinicos '!K2325&gt;=97,AA2389=2)),3,OR(AND('Paraclinicos '!K2325&lt;=86),AND('Paraclinicos '!K2325&gt;=94,AA2389=2)),2,OR(AND('Paraclinicos '!K2325&lt;=88),AND('Paraclinicos '!K2325&gt;=92,AA2389=2)),1,OR(AND('Paraclinicos '!K2325&gt;=88,'Paraclinicos '!K2325&lt;=92),AND('Paraclinicos '!K2325&gt;=93,AA2389=0)),0),"")</f>
        <v/>
      </c>
      <c r="AA2389" t="str" cm="1">
        <f t="array" ref="AA2389">_xlfn.IFS('Paraclinicos '!E2324="","",'Paraclinicos '!E2324="Oxigeno",2,'Paraclinicos '!E2324="Aire",0)</f>
        <v/>
      </c>
    </row>
    <row r="2390" spans="1:27" x14ac:dyDescent="0.25">
      <c r="A2390">
        <f>'Paraclinicos '!A2325</f>
        <v>0</v>
      </c>
      <c r="B2390" s="3">
        <f>'Paraclinicos '!R2325</f>
        <v>0</v>
      </c>
      <c r="C2390" t="str" cm="1">
        <f t="array" ref="C2390">_xlfn.IFS('Paraclinicos '!Q2325="","",'Paraclinicos '!Q2325&gt;60,3,'Paraclinicos '!Q2325&lt;=60,1)</f>
        <v/>
      </c>
      <c r="D2390" t="str">
        <f>IFERROR(IF(INDEX('BD Demog para scores enalazar'!BC$2:BC$3000,MATCH(Formulas!A2390,'BD Demog para scores enalazar'!A$2:A$3000,0))=0,"SI","NO"),"")</f>
        <v/>
      </c>
      <c r="E2390" t="str" cm="1">
        <f t="array" ref="E2390">_xlfn.IFS(D2390="","",D2390="SI",4,D2390="NO",1)</f>
        <v/>
      </c>
      <c r="F2390" t="str" cm="1">
        <f t="array" ref="F2390">_xlfn.IFS('Paraclinicos '!B2325="","",'Paraclinicos '!B2325&gt;1,1,'Paraclinicos '!B2325&lt;=1,3)</f>
        <v/>
      </c>
      <c r="G2390" t="str" cm="1">
        <f t="array" ref="G2390">_xlfn.IFS('Paraclinicos '!D2325="","",AND('Paraclinicos '!D2325&gt;=250,'Paraclinicos '!D2325&lt;=500),2,'Paraclinicos '!D2325&gt;500,3,'Paraclinicos '!D2325&lt;250,1)</f>
        <v/>
      </c>
      <c r="H2390" s="50" t="str">
        <f t="shared" si="112"/>
        <v/>
      </c>
      <c r="I2390" t="str" cm="1">
        <f t="array" ref="I2390">_xlfn.IFS('Paraclinicos '!Q2325="","",'Paraclinicos '!Q2325&gt;=65,1,'Paraclinicos '!Q2325&lt;65,0)</f>
        <v/>
      </c>
      <c r="J2390" t="str" cm="1">
        <f t="array" ref="J2390">_xlfn.IFS('Paraclinicos '!I2325="","",'Paraclinicos '!I2325&gt;7,1,'Paraclinicos '!I2325&lt;=7,0)</f>
        <v/>
      </c>
      <c r="K2390" t="str" cm="1">
        <f t="array" ref="K2390">_xlfn.IFS('Paraclinicos '!W2325="","",'Paraclinicos '!W2325&lt;=8,1,'Paraclinicos '!W2325&gt;8,0)</f>
        <v/>
      </c>
      <c r="L2390" t="str" cm="1">
        <f t="array" ref="L2390">_xlfn.IFS('Paraclinicos '!S2325="","",'Paraclinicos '!S2325&gt;=30,1,'Paraclinicos '!S2325&lt;30,0)</f>
        <v/>
      </c>
      <c r="M2390" t="str" cm="1">
        <f t="array" ref="M2390">_xlfn.IFS(OR('Paraclinicos '!T2325="",'Paraclinicos '!U2325=""),"",OR('Paraclinicos '!T2325&lt;=90,'Paraclinicos '!U2325&lt;=60),1,OR('Paraclinicos '!T2325&gt;90,'Paraclinicos '!U2325&gt;60),0)</f>
        <v/>
      </c>
      <c r="N2390" s="45" t="str">
        <f t="shared" si="113"/>
        <v/>
      </c>
      <c r="O2390" t="str" cm="1">
        <f t="array" ref="O2390">_xlfn.IFS(OR('Paraclinicos '!M2325="",'Paraclinicos '!N2325="",'Paraclinicos '!N2325=0),"",'Paraclinicos '!M2325/'Paraclinicos '!N2325&lt;100,4,'Paraclinicos '!M2325/'Paraclinicos '!N2325&lt;200,3,'Paraclinicos '!M2325/'Paraclinicos '!N2325&lt;300,2,'Paraclinicos '!M2325/'Paraclinicos '!N2325&lt;400,1,'Paraclinicos '!M2325/'Paraclinicos '!N2325&gt;=400,0)</f>
        <v/>
      </c>
      <c r="P2390" t="str" cm="1">
        <f t="array" ref="P2390">_xlfn.IFS('Paraclinicos '!C2325="","",'Paraclinicos '!C2325&lt;20,4,'Paraclinicos '!C2325&lt;50,3,'Paraclinicos '!C2325&lt;100,2,'Paraclinicos '!C2325&lt;150,1,'Paraclinicos '!C2325&gt;150,0)</f>
        <v/>
      </c>
      <c r="Q2390" t="str" cm="1">
        <f t="array" ref="Q2390">_xlfn.IFS('Paraclinicos '!O2325="","",'Paraclinicos '!O2325&lt;1.2,0,'Paraclinicos '!O2325&lt;2,1,'Paraclinicos '!O2325&lt;3.5,2,'Paraclinicos '!O2325&lt;5,3,'Paraclinicos '!O2325&gt;5,4)</f>
        <v/>
      </c>
      <c r="R2390" t="str" cm="1">
        <f t="array" ref="R2390">_xlfn.IFS('Paraclinicos '!J2325="","",'Paraclinicos '!J2325&lt;1.2,0,'Paraclinicos '!J2325&lt;2,1,'Paraclinicos '!J2325&lt;6,2,'Paraclinicos '!J2325&lt;12,3,'Paraclinicos '!J2325&gt;=12,4)</f>
        <v/>
      </c>
      <c r="S2390" t="str" cm="1">
        <f t="array" ref="S2390">_xlfn.IFS('Paraclinicos '!Y2325="","",'Paraclinicos '!Y2325&lt;70,1,'Paraclinicos '!Y2325&gt;=70,0)</f>
        <v/>
      </c>
      <c r="T2390" t="str" cm="1">
        <f t="array" ref="T2390">_xlfn.IFS('Paraclinicos '!W2325="","",'Paraclinicos '!W2325&lt;6,4,'Paraclinicos '!W2325&lt;10,3,'Paraclinicos '!W2325&lt;13,2,'Paraclinicos '!W2325&lt;15,1,'Paraclinicos '!W2325=15,0)</f>
        <v/>
      </c>
      <c r="U2390" s="54" t="str">
        <f t="shared" si="111"/>
        <v/>
      </c>
      <c r="V2390" t="str" cm="1">
        <f t="array" ref="V2390">_xlfn.IFS('Paraclinicos '!S2325="","",OR('Paraclinicos '!S2325&lt;=8,'Paraclinicos '!S2325&gt;=25),3,'Paraclinicos '!S2325&lt;12,1,'Paraclinicos '!S2325&lt;21,0,'Paraclinicos '!S2325&lt;25,2)</f>
        <v/>
      </c>
      <c r="W2390" t="str">
        <f>IFERROR(IF(INDEX('BD Demog para scores enalazar'!Y$2:'BD Demog para scores enalazar'!Y$3000,MATCH(Formulas!A2390,'BD Demog para scores enalazar'!A$2:'BD Demog para scores enalazar'!A$3000,0))=1,"SI","NO"),"")</f>
        <v/>
      </c>
      <c r="X2390" s="9" t="str">
        <f>IFERROR(IF(INDEX('BD Demog para scores enalazar'!AJ$2:'BD Demog para scores enalazar'!AJ$3000,MATCH(Formulas!A2390,'BD Demog para scores enalazar'!A$2:'BD Demog para scores enalazar'!A$3000,0))=1,"SI","NO"),"")</f>
        <v/>
      </c>
      <c r="Y2390" t="str" cm="1">
        <f t="array" ref="Y2390">IF(AND(W2390="NO",X2390="NO"),_xlfn.IFS('Paraclinicos '!K2325&lt;=91,3,'Paraclinicos '!K2325&lt;94,2,'Paraclinicos '!K2325&lt;96,1,'Paraclinicos '!K2325&gt;=96,0),"")</f>
        <v/>
      </c>
      <c r="Z2390" t="str" cm="1">
        <f t="array" ref="Z2390">IF(OR(W2390="SI",X2390="SI"),_xlfn.IFS(OR(AND('Paraclinicos '!K2326&lt;=83),AND('Paraclinicos '!K2326&gt;=97,AA2390=2)),3,OR(AND('Paraclinicos '!K2326&lt;=86),AND('Paraclinicos '!K2326&gt;=94,AA2390=2)),2,OR(AND('Paraclinicos '!K2326&lt;=88),AND('Paraclinicos '!K2326&gt;=92,AA2390=2)),1,OR(AND('Paraclinicos '!K2326&gt;=88,'Paraclinicos '!K2326&lt;=92),AND('Paraclinicos '!K2326&gt;=93,AA2390=0)),0),"")</f>
        <v/>
      </c>
      <c r="AA2390" t="str" cm="1">
        <f t="array" ref="AA2390">_xlfn.IFS('Paraclinicos '!E2325="","",'Paraclinicos '!E2325="Oxigeno",2,'Paraclinicos '!E2325="Aire",0)</f>
        <v/>
      </c>
    </row>
    <row r="2391" spans="1:27" x14ac:dyDescent="0.25">
      <c r="A2391">
        <f>'Paraclinicos '!A2326</f>
        <v>0</v>
      </c>
      <c r="B2391" s="3">
        <f>'Paraclinicos '!R2326</f>
        <v>0</v>
      </c>
      <c r="C2391" t="str" cm="1">
        <f t="array" ref="C2391">_xlfn.IFS('Paraclinicos '!Q2326="","",'Paraclinicos '!Q2326&gt;60,3,'Paraclinicos '!Q2326&lt;=60,1)</f>
        <v/>
      </c>
      <c r="D2391" t="str">
        <f>IFERROR(IF(INDEX('BD Demog para scores enalazar'!BC$2:BC$3000,MATCH(Formulas!A2391,'BD Demog para scores enalazar'!A$2:A$3000,0))=0,"SI","NO"),"")</f>
        <v/>
      </c>
      <c r="E2391" t="str" cm="1">
        <f t="array" ref="E2391">_xlfn.IFS(D2391="","",D2391="SI",4,D2391="NO",1)</f>
        <v/>
      </c>
      <c r="F2391" t="str" cm="1">
        <f t="array" ref="F2391">_xlfn.IFS('Paraclinicos '!B2326="","",'Paraclinicos '!B2326&gt;1,1,'Paraclinicos '!B2326&lt;=1,3)</f>
        <v/>
      </c>
      <c r="G2391" t="str" cm="1">
        <f t="array" ref="G2391">_xlfn.IFS('Paraclinicos '!D2326="","",AND('Paraclinicos '!D2326&gt;=250,'Paraclinicos '!D2326&lt;=500),2,'Paraclinicos '!D2326&gt;500,3,'Paraclinicos '!D2326&lt;250,1)</f>
        <v/>
      </c>
      <c r="H2391" s="50" t="str">
        <f t="shared" si="112"/>
        <v/>
      </c>
      <c r="I2391" t="str" cm="1">
        <f t="array" ref="I2391">_xlfn.IFS('Paraclinicos '!Q2326="","",'Paraclinicos '!Q2326&gt;=65,1,'Paraclinicos '!Q2326&lt;65,0)</f>
        <v/>
      </c>
      <c r="J2391" t="str" cm="1">
        <f t="array" ref="J2391">_xlfn.IFS('Paraclinicos '!I2326="","",'Paraclinicos '!I2326&gt;7,1,'Paraclinicos '!I2326&lt;=7,0)</f>
        <v/>
      </c>
      <c r="K2391" t="str" cm="1">
        <f t="array" ref="K2391">_xlfn.IFS('Paraclinicos '!W2326="","",'Paraclinicos '!W2326&lt;=8,1,'Paraclinicos '!W2326&gt;8,0)</f>
        <v/>
      </c>
      <c r="L2391" t="str" cm="1">
        <f t="array" ref="L2391">_xlfn.IFS('Paraclinicos '!S2326="","",'Paraclinicos '!S2326&gt;=30,1,'Paraclinicos '!S2326&lt;30,0)</f>
        <v/>
      </c>
      <c r="M2391" t="str" cm="1">
        <f t="array" ref="M2391">_xlfn.IFS(OR('Paraclinicos '!T2326="",'Paraclinicos '!U2326=""),"",OR('Paraclinicos '!T2326&lt;=90,'Paraclinicos '!U2326&lt;=60),1,OR('Paraclinicos '!T2326&gt;90,'Paraclinicos '!U2326&gt;60),0)</f>
        <v/>
      </c>
      <c r="N2391" s="45" t="str">
        <f t="shared" si="113"/>
        <v/>
      </c>
      <c r="O2391" t="str" cm="1">
        <f t="array" ref="O2391">_xlfn.IFS(OR('Paraclinicos '!M2326="",'Paraclinicos '!N2326="",'Paraclinicos '!N2326=0),"",'Paraclinicos '!M2326/'Paraclinicos '!N2326&lt;100,4,'Paraclinicos '!M2326/'Paraclinicos '!N2326&lt;200,3,'Paraclinicos '!M2326/'Paraclinicos '!N2326&lt;300,2,'Paraclinicos '!M2326/'Paraclinicos '!N2326&lt;400,1,'Paraclinicos '!M2326/'Paraclinicos '!N2326&gt;=400,0)</f>
        <v/>
      </c>
      <c r="P2391" t="str" cm="1">
        <f t="array" ref="P2391">_xlfn.IFS('Paraclinicos '!C2326="","",'Paraclinicos '!C2326&lt;20,4,'Paraclinicos '!C2326&lt;50,3,'Paraclinicos '!C2326&lt;100,2,'Paraclinicos '!C2326&lt;150,1,'Paraclinicos '!C2326&gt;150,0)</f>
        <v/>
      </c>
      <c r="Q2391" t="str" cm="1">
        <f t="array" ref="Q2391">_xlfn.IFS('Paraclinicos '!O2326="","",'Paraclinicos '!O2326&lt;1.2,0,'Paraclinicos '!O2326&lt;2,1,'Paraclinicos '!O2326&lt;3.5,2,'Paraclinicos '!O2326&lt;5,3,'Paraclinicos '!O2326&gt;5,4)</f>
        <v/>
      </c>
      <c r="R2391" t="str" cm="1">
        <f t="array" ref="R2391">_xlfn.IFS('Paraclinicos '!J2326="","",'Paraclinicos '!J2326&lt;1.2,0,'Paraclinicos '!J2326&lt;2,1,'Paraclinicos '!J2326&lt;6,2,'Paraclinicos '!J2326&lt;12,3,'Paraclinicos '!J2326&gt;=12,4)</f>
        <v/>
      </c>
      <c r="S2391" t="str" cm="1">
        <f t="array" ref="S2391">_xlfn.IFS('Paraclinicos '!Y2326="","",'Paraclinicos '!Y2326&lt;70,1,'Paraclinicos '!Y2326&gt;=70,0)</f>
        <v/>
      </c>
      <c r="T2391" t="str" cm="1">
        <f t="array" ref="T2391">_xlfn.IFS('Paraclinicos '!W2326="","",'Paraclinicos '!W2326&lt;6,4,'Paraclinicos '!W2326&lt;10,3,'Paraclinicos '!W2326&lt;13,2,'Paraclinicos '!W2326&lt;15,1,'Paraclinicos '!W2326=15,0)</f>
        <v/>
      </c>
      <c r="U2391" s="54" t="str">
        <f t="shared" si="111"/>
        <v/>
      </c>
      <c r="V2391" t="str" cm="1">
        <f t="array" ref="V2391">_xlfn.IFS('Paraclinicos '!S2326="","",OR('Paraclinicos '!S2326&lt;=8,'Paraclinicos '!S2326&gt;=25),3,'Paraclinicos '!S2326&lt;12,1,'Paraclinicos '!S2326&lt;21,0,'Paraclinicos '!S2326&lt;25,2)</f>
        <v/>
      </c>
      <c r="W2391" t="str">
        <f>IFERROR(IF(INDEX('BD Demog para scores enalazar'!Y$2:'BD Demog para scores enalazar'!Y$3000,MATCH(Formulas!A2391,'BD Demog para scores enalazar'!A$2:'BD Demog para scores enalazar'!A$3000,0))=1,"SI","NO"),"")</f>
        <v/>
      </c>
      <c r="X2391" s="9" t="str">
        <f>IFERROR(IF(INDEX('BD Demog para scores enalazar'!AJ$2:'BD Demog para scores enalazar'!AJ$3000,MATCH(Formulas!A2391,'BD Demog para scores enalazar'!A$2:'BD Demog para scores enalazar'!A$3000,0))=1,"SI","NO"),"")</f>
        <v/>
      </c>
      <c r="Y2391" t="str" cm="1">
        <f t="array" ref="Y2391">IF(AND(W2391="NO",X2391="NO"),_xlfn.IFS('Paraclinicos '!K2326&lt;=91,3,'Paraclinicos '!K2326&lt;94,2,'Paraclinicos '!K2326&lt;96,1,'Paraclinicos '!K2326&gt;=96,0),"")</f>
        <v/>
      </c>
      <c r="Z2391" t="str" cm="1">
        <f t="array" ref="Z2391">IF(OR(W2391="SI",X2391="SI"),_xlfn.IFS(OR(AND('Paraclinicos '!K2327&lt;=83),AND('Paraclinicos '!K2327&gt;=97,AA2391=2)),3,OR(AND('Paraclinicos '!K2327&lt;=86),AND('Paraclinicos '!K2327&gt;=94,AA2391=2)),2,OR(AND('Paraclinicos '!K2327&lt;=88),AND('Paraclinicos '!K2327&gt;=92,AA2391=2)),1,OR(AND('Paraclinicos '!K2327&gt;=88,'Paraclinicos '!K2327&lt;=92),AND('Paraclinicos '!K2327&gt;=93,AA2391=0)),0),"")</f>
        <v/>
      </c>
      <c r="AA2391" t="str" cm="1">
        <f t="array" ref="AA2391">_xlfn.IFS('Paraclinicos '!E2326="","",'Paraclinicos '!E2326="Oxigeno",2,'Paraclinicos '!E2326="Aire",0)</f>
        <v/>
      </c>
    </row>
    <row r="2392" spans="1:27" x14ac:dyDescent="0.25">
      <c r="A2392">
        <f>'Paraclinicos '!A2327</f>
        <v>0</v>
      </c>
      <c r="B2392" s="3">
        <f>'Paraclinicos '!R2327</f>
        <v>0</v>
      </c>
      <c r="C2392" t="str" cm="1">
        <f t="array" ref="C2392">_xlfn.IFS('Paraclinicos '!Q2327="","",'Paraclinicos '!Q2327&gt;60,3,'Paraclinicos '!Q2327&lt;=60,1)</f>
        <v/>
      </c>
      <c r="D2392" t="str">
        <f>IFERROR(IF(INDEX('BD Demog para scores enalazar'!BC$2:BC$3000,MATCH(Formulas!A2392,'BD Demog para scores enalazar'!A$2:A$3000,0))=0,"SI","NO"),"")</f>
        <v/>
      </c>
      <c r="E2392" t="str" cm="1">
        <f t="array" ref="E2392">_xlfn.IFS(D2392="","",D2392="SI",4,D2392="NO",1)</f>
        <v/>
      </c>
      <c r="F2392" t="str" cm="1">
        <f t="array" ref="F2392">_xlfn.IFS('Paraclinicos '!B2327="","",'Paraclinicos '!B2327&gt;1,1,'Paraclinicos '!B2327&lt;=1,3)</f>
        <v/>
      </c>
      <c r="G2392" t="str" cm="1">
        <f t="array" ref="G2392">_xlfn.IFS('Paraclinicos '!D2327="","",AND('Paraclinicos '!D2327&gt;=250,'Paraclinicos '!D2327&lt;=500),2,'Paraclinicos '!D2327&gt;500,3,'Paraclinicos '!D2327&lt;250,1)</f>
        <v/>
      </c>
      <c r="H2392" s="50" t="str">
        <f t="shared" si="112"/>
        <v/>
      </c>
      <c r="I2392" t="str" cm="1">
        <f t="array" ref="I2392">_xlfn.IFS('Paraclinicos '!Q2327="","",'Paraclinicos '!Q2327&gt;=65,1,'Paraclinicos '!Q2327&lt;65,0)</f>
        <v/>
      </c>
      <c r="J2392" t="str" cm="1">
        <f t="array" ref="J2392">_xlfn.IFS('Paraclinicos '!I2327="","",'Paraclinicos '!I2327&gt;7,1,'Paraclinicos '!I2327&lt;=7,0)</f>
        <v/>
      </c>
      <c r="K2392" t="str" cm="1">
        <f t="array" ref="K2392">_xlfn.IFS('Paraclinicos '!W2327="","",'Paraclinicos '!W2327&lt;=8,1,'Paraclinicos '!W2327&gt;8,0)</f>
        <v/>
      </c>
      <c r="L2392" t="str" cm="1">
        <f t="array" ref="L2392">_xlfn.IFS('Paraclinicos '!S2327="","",'Paraclinicos '!S2327&gt;=30,1,'Paraclinicos '!S2327&lt;30,0)</f>
        <v/>
      </c>
      <c r="M2392" t="str" cm="1">
        <f t="array" ref="M2392">_xlfn.IFS(OR('Paraclinicos '!T2327="",'Paraclinicos '!U2327=""),"",OR('Paraclinicos '!T2327&lt;=90,'Paraclinicos '!U2327&lt;=60),1,OR('Paraclinicos '!T2327&gt;90,'Paraclinicos '!U2327&gt;60),0)</f>
        <v/>
      </c>
      <c r="N2392" s="45" t="str">
        <f t="shared" si="113"/>
        <v/>
      </c>
      <c r="O2392" t="str" cm="1">
        <f t="array" ref="O2392">_xlfn.IFS(OR('Paraclinicos '!M2327="",'Paraclinicos '!N2327="",'Paraclinicos '!N2327=0),"",'Paraclinicos '!M2327/'Paraclinicos '!N2327&lt;100,4,'Paraclinicos '!M2327/'Paraclinicos '!N2327&lt;200,3,'Paraclinicos '!M2327/'Paraclinicos '!N2327&lt;300,2,'Paraclinicos '!M2327/'Paraclinicos '!N2327&lt;400,1,'Paraclinicos '!M2327/'Paraclinicos '!N2327&gt;=400,0)</f>
        <v/>
      </c>
      <c r="P2392" t="str" cm="1">
        <f t="array" ref="P2392">_xlfn.IFS('Paraclinicos '!C2327="","",'Paraclinicos '!C2327&lt;20,4,'Paraclinicos '!C2327&lt;50,3,'Paraclinicos '!C2327&lt;100,2,'Paraclinicos '!C2327&lt;150,1,'Paraclinicos '!C2327&gt;150,0)</f>
        <v/>
      </c>
      <c r="Q2392" t="str" cm="1">
        <f t="array" ref="Q2392">_xlfn.IFS('Paraclinicos '!O2327="","",'Paraclinicos '!O2327&lt;1.2,0,'Paraclinicos '!O2327&lt;2,1,'Paraclinicos '!O2327&lt;3.5,2,'Paraclinicos '!O2327&lt;5,3,'Paraclinicos '!O2327&gt;5,4)</f>
        <v/>
      </c>
      <c r="R2392" t="str" cm="1">
        <f t="array" ref="R2392">_xlfn.IFS('Paraclinicos '!J2327="","",'Paraclinicos '!J2327&lt;1.2,0,'Paraclinicos '!J2327&lt;2,1,'Paraclinicos '!J2327&lt;6,2,'Paraclinicos '!J2327&lt;12,3,'Paraclinicos '!J2327&gt;=12,4)</f>
        <v/>
      </c>
      <c r="S2392" t="str" cm="1">
        <f t="array" ref="S2392">_xlfn.IFS('Paraclinicos '!Y2327="","",'Paraclinicos '!Y2327&lt;70,1,'Paraclinicos '!Y2327&gt;=70,0)</f>
        <v/>
      </c>
      <c r="T2392" t="str" cm="1">
        <f t="array" ref="T2392">_xlfn.IFS('Paraclinicos '!W2327="","",'Paraclinicos '!W2327&lt;6,4,'Paraclinicos '!W2327&lt;10,3,'Paraclinicos '!W2327&lt;13,2,'Paraclinicos '!W2327&lt;15,1,'Paraclinicos '!W2327=15,0)</f>
        <v/>
      </c>
      <c r="U2392" s="54" t="str">
        <f t="shared" si="111"/>
        <v/>
      </c>
      <c r="V2392" t="str" cm="1">
        <f t="array" ref="V2392">_xlfn.IFS('Paraclinicos '!S2327="","",OR('Paraclinicos '!S2327&lt;=8,'Paraclinicos '!S2327&gt;=25),3,'Paraclinicos '!S2327&lt;12,1,'Paraclinicos '!S2327&lt;21,0,'Paraclinicos '!S2327&lt;25,2)</f>
        <v/>
      </c>
      <c r="W2392" t="str">
        <f>IFERROR(IF(INDEX('BD Demog para scores enalazar'!Y$2:'BD Demog para scores enalazar'!Y$3000,MATCH(Formulas!A2392,'BD Demog para scores enalazar'!A$2:'BD Demog para scores enalazar'!A$3000,0))=1,"SI","NO"),"")</f>
        <v/>
      </c>
      <c r="X2392" s="9" t="str">
        <f>IFERROR(IF(INDEX('BD Demog para scores enalazar'!AJ$2:'BD Demog para scores enalazar'!AJ$3000,MATCH(Formulas!A2392,'BD Demog para scores enalazar'!A$2:'BD Demog para scores enalazar'!A$3000,0))=1,"SI","NO"),"")</f>
        <v/>
      </c>
      <c r="Y2392" t="str" cm="1">
        <f t="array" ref="Y2392">IF(AND(W2392="NO",X2392="NO"),_xlfn.IFS('Paraclinicos '!K2327&lt;=91,3,'Paraclinicos '!K2327&lt;94,2,'Paraclinicos '!K2327&lt;96,1,'Paraclinicos '!K2327&gt;=96,0),"")</f>
        <v/>
      </c>
      <c r="Z2392" t="str" cm="1">
        <f t="array" ref="Z2392">IF(OR(W2392="SI",X2392="SI"),_xlfn.IFS(OR(AND('Paraclinicos '!K2328&lt;=83),AND('Paraclinicos '!K2328&gt;=97,AA2392=2)),3,OR(AND('Paraclinicos '!K2328&lt;=86),AND('Paraclinicos '!K2328&gt;=94,AA2392=2)),2,OR(AND('Paraclinicos '!K2328&lt;=88),AND('Paraclinicos '!K2328&gt;=92,AA2392=2)),1,OR(AND('Paraclinicos '!K2328&gt;=88,'Paraclinicos '!K2328&lt;=92),AND('Paraclinicos '!K2328&gt;=93,AA2392=0)),0),"")</f>
        <v/>
      </c>
      <c r="AA2392" t="str" cm="1">
        <f t="array" ref="AA2392">_xlfn.IFS('Paraclinicos '!E2327="","",'Paraclinicos '!E2327="Oxigeno",2,'Paraclinicos '!E2327="Aire",0)</f>
        <v/>
      </c>
    </row>
    <row r="2393" spans="1:27" x14ac:dyDescent="0.25">
      <c r="A2393">
        <f>'Paraclinicos '!A2328</f>
        <v>0</v>
      </c>
      <c r="B2393" s="3">
        <f>'Paraclinicos '!R2328</f>
        <v>0</v>
      </c>
      <c r="C2393" t="str" cm="1">
        <f t="array" ref="C2393">_xlfn.IFS('Paraclinicos '!Q2328="","",'Paraclinicos '!Q2328&gt;60,3,'Paraclinicos '!Q2328&lt;=60,1)</f>
        <v/>
      </c>
      <c r="D2393" t="str">
        <f>IFERROR(IF(INDEX('BD Demog para scores enalazar'!BC$2:BC$3000,MATCH(Formulas!A2393,'BD Demog para scores enalazar'!A$2:A$3000,0))=0,"SI","NO"),"")</f>
        <v/>
      </c>
      <c r="E2393" t="str" cm="1">
        <f t="array" ref="E2393">_xlfn.IFS(D2393="","",D2393="SI",4,D2393="NO",1)</f>
        <v/>
      </c>
      <c r="F2393" t="str" cm="1">
        <f t="array" ref="F2393">_xlfn.IFS('Paraclinicos '!B2328="","",'Paraclinicos '!B2328&gt;1,1,'Paraclinicos '!B2328&lt;=1,3)</f>
        <v/>
      </c>
      <c r="G2393" t="str" cm="1">
        <f t="array" ref="G2393">_xlfn.IFS('Paraclinicos '!D2328="","",AND('Paraclinicos '!D2328&gt;=250,'Paraclinicos '!D2328&lt;=500),2,'Paraclinicos '!D2328&gt;500,3,'Paraclinicos '!D2328&lt;250,1)</f>
        <v/>
      </c>
      <c r="H2393" s="50" t="str">
        <f t="shared" si="112"/>
        <v/>
      </c>
      <c r="I2393" t="str" cm="1">
        <f t="array" ref="I2393">_xlfn.IFS('Paraclinicos '!Q2328="","",'Paraclinicos '!Q2328&gt;=65,1,'Paraclinicos '!Q2328&lt;65,0)</f>
        <v/>
      </c>
      <c r="J2393" t="str" cm="1">
        <f t="array" ref="J2393">_xlfn.IFS('Paraclinicos '!I2328="","",'Paraclinicos '!I2328&gt;7,1,'Paraclinicos '!I2328&lt;=7,0)</f>
        <v/>
      </c>
      <c r="K2393" t="str" cm="1">
        <f t="array" ref="K2393">_xlfn.IFS('Paraclinicos '!W2328="","",'Paraclinicos '!W2328&lt;=8,1,'Paraclinicos '!W2328&gt;8,0)</f>
        <v/>
      </c>
      <c r="L2393" t="str" cm="1">
        <f t="array" ref="L2393">_xlfn.IFS('Paraclinicos '!S2328="","",'Paraclinicos '!S2328&gt;=30,1,'Paraclinicos '!S2328&lt;30,0)</f>
        <v/>
      </c>
      <c r="M2393" t="str" cm="1">
        <f t="array" ref="M2393">_xlfn.IFS(OR('Paraclinicos '!T2328="",'Paraclinicos '!U2328=""),"",OR('Paraclinicos '!T2328&lt;=90,'Paraclinicos '!U2328&lt;=60),1,OR('Paraclinicos '!T2328&gt;90,'Paraclinicos '!U2328&gt;60),0)</f>
        <v/>
      </c>
      <c r="N2393" s="45" t="str">
        <f t="shared" si="113"/>
        <v/>
      </c>
      <c r="O2393" t="str" cm="1">
        <f t="array" ref="O2393">_xlfn.IFS(OR('Paraclinicos '!M2328="",'Paraclinicos '!N2328="",'Paraclinicos '!N2328=0),"",'Paraclinicos '!M2328/'Paraclinicos '!N2328&lt;100,4,'Paraclinicos '!M2328/'Paraclinicos '!N2328&lt;200,3,'Paraclinicos '!M2328/'Paraclinicos '!N2328&lt;300,2,'Paraclinicos '!M2328/'Paraclinicos '!N2328&lt;400,1,'Paraclinicos '!M2328/'Paraclinicos '!N2328&gt;=400,0)</f>
        <v/>
      </c>
      <c r="P2393" t="str" cm="1">
        <f t="array" ref="P2393">_xlfn.IFS('Paraclinicos '!C2328="","",'Paraclinicos '!C2328&lt;20,4,'Paraclinicos '!C2328&lt;50,3,'Paraclinicos '!C2328&lt;100,2,'Paraclinicos '!C2328&lt;150,1,'Paraclinicos '!C2328&gt;150,0)</f>
        <v/>
      </c>
      <c r="Q2393" t="str" cm="1">
        <f t="array" ref="Q2393">_xlfn.IFS('Paraclinicos '!O2328="","",'Paraclinicos '!O2328&lt;1.2,0,'Paraclinicos '!O2328&lt;2,1,'Paraclinicos '!O2328&lt;3.5,2,'Paraclinicos '!O2328&lt;5,3,'Paraclinicos '!O2328&gt;5,4)</f>
        <v/>
      </c>
      <c r="R2393" t="str" cm="1">
        <f t="array" ref="R2393">_xlfn.IFS('Paraclinicos '!J2328="","",'Paraclinicos '!J2328&lt;1.2,0,'Paraclinicos '!J2328&lt;2,1,'Paraclinicos '!J2328&lt;6,2,'Paraclinicos '!J2328&lt;12,3,'Paraclinicos '!J2328&gt;=12,4)</f>
        <v/>
      </c>
      <c r="S2393" t="str" cm="1">
        <f t="array" ref="S2393">_xlfn.IFS('Paraclinicos '!Y2328="","",'Paraclinicos '!Y2328&lt;70,1,'Paraclinicos '!Y2328&gt;=70,0)</f>
        <v/>
      </c>
      <c r="T2393" t="str" cm="1">
        <f t="array" ref="T2393">_xlfn.IFS('Paraclinicos '!W2328="","",'Paraclinicos '!W2328&lt;6,4,'Paraclinicos '!W2328&lt;10,3,'Paraclinicos '!W2328&lt;13,2,'Paraclinicos '!W2328&lt;15,1,'Paraclinicos '!W2328=15,0)</f>
        <v/>
      </c>
      <c r="U2393" s="54" t="str">
        <f t="shared" si="111"/>
        <v/>
      </c>
      <c r="V2393" t="str" cm="1">
        <f t="array" ref="V2393">_xlfn.IFS('Paraclinicos '!S2328="","",OR('Paraclinicos '!S2328&lt;=8,'Paraclinicos '!S2328&gt;=25),3,'Paraclinicos '!S2328&lt;12,1,'Paraclinicos '!S2328&lt;21,0,'Paraclinicos '!S2328&lt;25,2)</f>
        <v/>
      </c>
      <c r="W2393" t="str">
        <f>IFERROR(IF(INDEX('BD Demog para scores enalazar'!Y$2:'BD Demog para scores enalazar'!Y$3000,MATCH(Formulas!A2393,'BD Demog para scores enalazar'!A$2:'BD Demog para scores enalazar'!A$3000,0))=1,"SI","NO"),"")</f>
        <v/>
      </c>
      <c r="X2393" s="9" t="str">
        <f>IFERROR(IF(INDEX('BD Demog para scores enalazar'!AJ$2:'BD Demog para scores enalazar'!AJ$3000,MATCH(Formulas!A2393,'BD Demog para scores enalazar'!A$2:'BD Demog para scores enalazar'!A$3000,0))=1,"SI","NO"),"")</f>
        <v/>
      </c>
      <c r="Y2393" t="str" cm="1">
        <f t="array" ref="Y2393">IF(AND(W2393="NO",X2393="NO"),_xlfn.IFS('Paraclinicos '!K2328&lt;=91,3,'Paraclinicos '!K2328&lt;94,2,'Paraclinicos '!K2328&lt;96,1,'Paraclinicos '!K2328&gt;=96,0),"")</f>
        <v/>
      </c>
      <c r="Z2393" t="str" cm="1">
        <f t="array" ref="Z2393">IF(OR(W2393="SI",X2393="SI"),_xlfn.IFS(OR(AND('Paraclinicos '!K2329&lt;=83),AND('Paraclinicos '!K2329&gt;=97,AA2393=2)),3,OR(AND('Paraclinicos '!K2329&lt;=86),AND('Paraclinicos '!K2329&gt;=94,AA2393=2)),2,OR(AND('Paraclinicos '!K2329&lt;=88),AND('Paraclinicos '!K2329&gt;=92,AA2393=2)),1,OR(AND('Paraclinicos '!K2329&gt;=88,'Paraclinicos '!K2329&lt;=92),AND('Paraclinicos '!K2329&gt;=93,AA2393=0)),0),"")</f>
        <v/>
      </c>
      <c r="AA2393" t="str" cm="1">
        <f t="array" ref="AA2393">_xlfn.IFS('Paraclinicos '!E2328="","",'Paraclinicos '!E2328="Oxigeno",2,'Paraclinicos '!E2328="Aire",0)</f>
        <v/>
      </c>
    </row>
    <row r="2394" spans="1:27" x14ac:dyDescent="0.25">
      <c r="A2394">
        <f>'Paraclinicos '!A2329</f>
        <v>0</v>
      </c>
      <c r="B2394" s="3">
        <f>'Paraclinicos '!R2329</f>
        <v>0</v>
      </c>
      <c r="C2394" t="str" cm="1">
        <f t="array" ref="C2394">_xlfn.IFS('Paraclinicos '!Q2329="","",'Paraclinicos '!Q2329&gt;60,3,'Paraclinicos '!Q2329&lt;=60,1)</f>
        <v/>
      </c>
      <c r="D2394" t="str">
        <f>IFERROR(IF(INDEX('BD Demog para scores enalazar'!BC$2:BC$3000,MATCH(Formulas!A2394,'BD Demog para scores enalazar'!A$2:A$3000,0))=0,"SI","NO"),"")</f>
        <v/>
      </c>
      <c r="E2394" t="str" cm="1">
        <f t="array" ref="E2394">_xlfn.IFS(D2394="","",D2394="SI",4,D2394="NO",1)</f>
        <v/>
      </c>
      <c r="F2394" t="str" cm="1">
        <f t="array" ref="F2394">_xlfn.IFS('Paraclinicos '!B2329="","",'Paraclinicos '!B2329&gt;1,1,'Paraclinicos '!B2329&lt;=1,3)</f>
        <v/>
      </c>
      <c r="G2394" t="str" cm="1">
        <f t="array" ref="G2394">_xlfn.IFS('Paraclinicos '!D2329="","",AND('Paraclinicos '!D2329&gt;=250,'Paraclinicos '!D2329&lt;=500),2,'Paraclinicos '!D2329&gt;500,3,'Paraclinicos '!D2329&lt;250,1)</f>
        <v/>
      </c>
      <c r="H2394" s="50" t="str">
        <f t="shared" si="112"/>
        <v/>
      </c>
      <c r="I2394" t="str" cm="1">
        <f t="array" ref="I2394">_xlfn.IFS('Paraclinicos '!Q2329="","",'Paraclinicos '!Q2329&gt;=65,1,'Paraclinicos '!Q2329&lt;65,0)</f>
        <v/>
      </c>
      <c r="J2394" t="str" cm="1">
        <f t="array" ref="J2394">_xlfn.IFS('Paraclinicos '!I2329="","",'Paraclinicos '!I2329&gt;7,1,'Paraclinicos '!I2329&lt;=7,0)</f>
        <v/>
      </c>
      <c r="K2394" t="str" cm="1">
        <f t="array" ref="K2394">_xlfn.IFS('Paraclinicos '!W2329="","",'Paraclinicos '!W2329&lt;=8,1,'Paraclinicos '!W2329&gt;8,0)</f>
        <v/>
      </c>
      <c r="L2394" t="str" cm="1">
        <f t="array" ref="L2394">_xlfn.IFS('Paraclinicos '!S2329="","",'Paraclinicos '!S2329&gt;=30,1,'Paraclinicos '!S2329&lt;30,0)</f>
        <v/>
      </c>
      <c r="M2394" t="str" cm="1">
        <f t="array" ref="M2394">_xlfn.IFS(OR('Paraclinicos '!T2329="",'Paraclinicos '!U2329=""),"",OR('Paraclinicos '!T2329&lt;=90,'Paraclinicos '!U2329&lt;=60),1,OR('Paraclinicos '!T2329&gt;90,'Paraclinicos '!U2329&gt;60),0)</f>
        <v/>
      </c>
      <c r="N2394" s="45" t="str">
        <f t="shared" si="113"/>
        <v/>
      </c>
      <c r="O2394" t="str" cm="1">
        <f t="array" ref="O2394">_xlfn.IFS(OR('Paraclinicos '!M2329="",'Paraclinicos '!N2329="",'Paraclinicos '!N2329=0),"",'Paraclinicos '!M2329/'Paraclinicos '!N2329&lt;100,4,'Paraclinicos '!M2329/'Paraclinicos '!N2329&lt;200,3,'Paraclinicos '!M2329/'Paraclinicos '!N2329&lt;300,2,'Paraclinicos '!M2329/'Paraclinicos '!N2329&lt;400,1,'Paraclinicos '!M2329/'Paraclinicos '!N2329&gt;=400,0)</f>
        <v/>
      </c>
      <c r="P2394" t="str" cm="1">
        <f t="array" ref="P2394">_xlfn.IFS('Paraclinicos '!C2329="","",'Paraclinicos '!C2329&lt;20,4,'Paraclinicos '!C2329&lt;50,3,'Paraclinicos '!C2329&lt;100,2,'Paraclinicos '!C2329&lt;150,1,'Paraclinicos '!C2329&gt;150,0)</f>
        <v/>
      </c>
      <c r="Q2394" t="str" cm="1">
        <f t="array" ref="Q2394">_xlfn.IFS('Paraclinicos '!O2329="","",'Paraclinicos '!O2329&lt;1.2,0,'Paraclinicos '!O2329&lt;2,1,'Paraclinicos '!O2329&lt;3.5,2,'Paraclinicos '!O2329&lt;5,3,'Paraclinicos '!O2329&gt;5,4)</f>
        <v/>
      </c>
      <c r="R2394" t="str" cm="1">
        <f t="array" ref="R2394">_xlfn.IFS('Paraclinicos '!J2329="","",'Paraclinicos '!J2329&lt;1.2,0,'Paraclinicos '!J2329&lt;2,1,'Paraclinicos '!J2329&lt;6,2,'Paraclinicos '!J2329&lt;12,3,'Paraclinicos '!J2329&gt;=12,4)</f>
        <v/>
      </c>
      <c r="S2394" t="str" cm="1">
        <f t="array" ref="S2394">_xlfn.IFS('Paraclinicos '!Y2329="","",'Paraclinicos '!Y2329&lt;70,1,'Paraclinicos '!Y2329&gt;=70,0)</f>
        <v/>
      </c>
      <c r="T2394" t="str" cm="1">
        <f t="array" ref="T2394">_xlfn.IFS('Paraclinicos '!W2329="","",'Paraclinicos '!W2329&lt;6,4,'Paraclinicos '!W2329&lt;10,3,'Paraclinicos '!W2329&lt;13,2,'Paraclinicos '!W2329&lt;15,1,'Paraclinicos '!W2329=15,0)</f>
        <v/>
      </c>
      <c r="U2394" s="54" t="str">
        <f t="shared" si="111"/>
        <v/>
      </c>
      <c r="V2394" t="str" cm="1">
        <f t="array" ref="V2394">_xlfn.IFS('Paraclinicos '!S2329="","",OR('Paraclinicos '!S2329&lt;=8,'Paraclinicos '!S2329&gt;=25),3,'Paraclinicos '!S2329&lt;12,1,'Paraclinicos '!S2329&lt;21,0,'Paraclinicos '!S2329&lt;25,2)</f>
        <v/>
      </c>
      <c r="W2394" t="str">
        <f>IFERROR(IF(INDEX('BD Demog para scores enalazar'!Y$2:'BD Demog para scores enalazar'!Y$3000,MATCH(Formulas!A2394,'BD Demog para scores enalazar'!A$2:'BD Demog para scores enalazar'!A$3000,0))=1,"SI","NO"),"")</f>
        <v/>
      </c>
      <c r="X2394" s="9" t="str">
        <f>IFERROR(IF(INDEX('BD Demog para scores enalazar'!AJ$2:'BD Demog para scores enalazar'!AJ$3000,MATCH(Formulas!A2394,'BD Demog para scores enalazar'!A$2:'BD Demog para scores enalazar'!A$3000,0))=1,"SI","NO"),"")</f>
        <v/>
      </c>
      <c r="Y2394" t="str" cm="1">
        <f t="array" ref="Y2394">IF(AND(W2394="NO",X2394="NO"),_xlfn.IFS('Paraclinicos '!K2329&lt;=91,3,'Paraclinicos '!K2329&lt;94,2,'Paraclinicos '!K2329&lt;96,1,'Paraclinicos '!K2329&gt;=96,0),"")</f>
        <v/>
      </c>
      <c r="Z2394" t="str" cm="1">
        <f t="array" ref="Z2394">IF(OR(W2394="SI",X2394="SI"),_xlfn.IFS(OR(AND('Paraclinicos '!K2330&lt;=83),AND('Paraclinicos '!K2330&gt;=97,AA2394=2)),3,OR(AND('Paraclinicos '!K2330&lt;=86),AND('Paraclinicos '!K2330&gt;=94,AA2394=2)),2,OR(AND('Paraclinicos '!K2330&lt;=88),AND('Paraclinicos '!K2330&gt;=92,AA2394=2)),1,OR(AND('Paraclinicos '!K2330&gt;=88,'Paraclinicos '!K2330&lt;=92),AND('Paraclinicos '!K2330&gt;=93,AA2394=0)),0),"")</f>
        <v/>
      </c>
      <c r="AA2394" t="str" cm="1">
        <f t="array" ref="AA2394">_xlfn.IFS('Paraclinicos '!E2329="","",'Paraclinicos '!E2329="Oxigeno",2,'Paraclinicos '!E2329="Aire",0)</f>
        <v/>
      </c>
    </row>
    <row r="2395" spans="1:27" x14ac:dyDescent="0.25">
      <c r="A2395">
        <f>'Paraclinicos '!A2330</f>
        <v>0</v>
      </c>
      <c r="B2395" s="3">
        <f>'Paraclinicos '!R2330</f>
        <v>0</v>
      </c>
      <c r="C2395" t="str" cm="1">
        <f t="array" ref="C2395">_xlfn.IFS('Paraclinicos '!Q2330="","",'Paraclinicos '!Q2330&gt;60,3,'Paraclinicos '!Q2330&lt;=60,1)</f>
        <v/>
      </c>
      <c r="D2395" t="str">
        <f>IFERROR(IF(INDEX('BD Demog para scores enalazar'!BC$2:BC$3000,MATCH(Formulas!A2395,'BD Demog para scores enalazar'!A$2:A$3000,0))=0,"SI","NO"),"")</f>
        <v/>
      </c>
      <c r="E2395" t="str" cm="1">
        <f t="array" ref="E2395">_xlfn.IFS(D2395="","",D2395="SI",4,D2395="NO",1)</f>
        <v/>
      </c>
      <c r="F2395" t="str" cm="1">
        <f t="array" ref="F2395">_xlfn.IFS('Paraclinicos '!B2330="","",'Paraclinicos '!B2330&gt;1,1,'Paraclinicos '!B2330&lt;=1,3)</f>
        <v/>
      </c>
      <c r="G2395" t="str" cm="1">
        <f t="array" ref="G2395">_xlfn.IFS('Paraclinicos '!D2330="","",AND('Paraclinicos '!D2330&gt;=250,'Paraclinicos '!D2330&lt;=500),2,'Paraclinicos '!D2330&gt;500,3,'Paraclinicos '!D2330&lt;250,1)</f>
        <v/>
      </c>
      <c r="H2395" s="50" t="str">
        <f t="shared" si="112"/>
        <v/>
      </c>
      <c r="I2395" t="str" cm="1">
        <f t="array" ref="I2395">_xlfn.IFS('Paraclinicos '!Q2330="","",'Paraclinicos '!Q2330&gt;=65,1,'Paraclinicos '!Q2330&lt;65,0)</f>
        <v/>
      </c>
      <c r="J2395" t="str" cm="1">
        <f t="array" ref="J2395">_xlfn.IFS('Paraclinicos '!I2330="","",'Paraclinicos '!I2330&gt;7,1,'Paraclinicos '!I2330&lt;=7,0)</f>
        <v/>
      </c>
      <c r="K2395" t="str" cm="1">
        <f t="array" ref="K2395">_xlfn.IFS('Paraclinicos '!W2330="","",'Paraclinicos '!W2330&lt;=8,1,'Paraclinicos '!W2330&gt;8,0)</f>
        <v/>
      </c>
      <c r="L2395" t="str" cm="1">
        <f t="array" ref="L2395">_xlfn.IFS('Paraclinicos '!S2330="","",'Paraclinicos '!S2330&gt;=30,1,'Paraclinicos '!S2330&lt;30,0)</f>
        <v/>
      </c>
      <c r="M2395" t="str" cm="1">
        <f t="array" ref="M2395">_xlfn.IFS(OR('Paraclinicos '!T2330="",'Paraclinicos '!U2330=""),"",OR('Paraclinicos '!T2330&lt;=90,'Paraclinicos '!U2330&lt;=60),1,OR('Paraclinicos '!T2330&gt;90,'Paraclinicos '!U2330&gt;60),0)</f>
        <v/>
      </c>
      <c r="N2395" s="45" t="str">
        <f t="shared" si="113"/>
        <v/>
      </c>
      <c r="O2395" t="str" cm="1">
        <f t="array" ref="O2395">_xlfn.IFS(OR('Paraclinicos '!M2330="",'Paraclinicos '!N2330="",'Paraclinicos '!N2330=0),"",'Paraclinicos '!M2330/'Paraclinicos '!N2330&lt;100,4,'Paraclinicos '!M2330/'Paraclinicos '!N2330&lt;200,3,'Paraclinicos '!M2330/'Paraclinicos '!N2330&lt;300,2,'Paraclinicos '!M2330/'Paraclinicos '!N2330&lt;400,1,'Paraclinicos '!M2330/'Paraclinicos '!N2330&gt;=400,0)</f>
        <v/>
      </c>
      <c r="P2395" t="str" cm="1">
        <f t="array" ref="P2395">_xlfn.IFS('Paraclinicos '!C2330="","",'Paraclinicos '!C2330&lt;20,4,'Paraclinicos '!C2330&lt;50,3,'Paraclinicos '!C2330&lt;100,2,'Paraclinicos '!C2330&lt;150,1,'Paraclinicos '!C2330&gt;150,0)</f>
        <v/>
      </c>
      <c r="Q2395" t="str" cm="1">
        <f t="array" ref="Q2395">_xlfn.IFS('Paraclinicos '!O2330="","",'Paraclinicos '!O2330&lt;1.2,0,'Paraclinicos '!O2330&lt;2,1,'Paraclinicos '!O2330&lt;3.5,2,'Paraclinicos '!O2330&lt;5,3,'Paraclinicos '!O2330&gt;5,4)</f>
        <v/>
      </c>
      <c r="R2395" t="str" cm="1">
        <f t="array" ref="R2395">_xlfn.IFS('Paraclinicos '!J2330="","",'Paraclinicos '!J2330&lt;1.2,0,'Paraclinicos '!J2330&lt;2,1,'Paraclinicos '!J2330&lt;6,2,'Paraclinicos '!J2330&lt;12,3,'Paraclinicos '!J2330&gt;=12,4)</f>
        <v/>
      </c>
      <c r="S2395" t="str" cm="1">
        <f t="array" ref="S2395">_xlfn.IFS('Paraclinicos '!Y2330="","",'Paraclinicos '!Y2330&lt;70,1,'Paraclinicos '!Y2330&gt;=70,0)</f>
        <v/>
      </c>
      <c r="T2395" t="str" cm="1">
        <f t="array" ref="T2395">_xlfn.IFS('Paraclinicos '!W2330="","",'Paraclinicos '!W2330&lt;6,4,'Paraclinicos '!W2330&lt;10,3,'Paraclinicos '!W2330&lt;13,2,'Paraclinicos '!W2330&lt;15,1,'Paraclinicos '!W2330=15,0)</f>
        <v/>
      </c>
      <c r="U2395" s="54" t="str">
        <f t="shared" si="111"/>
        <v/>
      </c>
      <c r="V2395" t="str" cm="1">
        <f t="array" ref="V2395">_xlfn.IFS('Paraclinicos '!S2330="","",OR('Paraclinicos '!S2330&lt;=8,'Paraclinicos '!S2330&gt;=25),3,'Paraclinicos '!S2330&lt;12,1,'Paraclinicos '!S2330&lt;21,0,'Paraclinicos '!S2330&lt;25,2)</f>
        <v/>
      </c>
      <c r="W2395" t="str">
        <f>IFERROR(IF(INDEX('BD Demog para scores enalazar'!Y$2:'BD Demog para scores enalazar'!Y$3000,MATCH(Formulas!A2395,'BD Demog para scores enalazar'!A$2:'BD Demog para scores enalazar'!A$3000,0))=1,"SI","NO"),"")</f>
        <v/>
      </c>
      <c r="X2395" s="9" t="str">
        <f>IFERROR(IF(INDEX('BD Demog para scores enalazar'!AJ$2:'BD Demog para scores enalazar'!AJ$3000,MATCH(Formulas!A2395,'BD Demog para scores enalazar'!A$2:'BD Demog para scores enalazar'!A$3000,0))=1,"SI","NO"),"")</f>
        <v/>
      </c>
      <c r="Y2395" t="str" cm="1">
        <f t="array" ref="Y2395">IF(AND(W2395="NO",X2395="NO"),_xlfn.IFS('Paraclinicos '!K2330&lt;=91,3,'Paraclinicos '!K2330&lt;94,2,'Paraclinicos '!K2330&lt;96,1,'Paraclinicos '!K2330&gt;=96,0),"")</f>
        <v/>
      </c>
      <c r="Z2395" t="str" cm="1">
        <f t="array" ref="Z2395">IF(OR(W2395="SI",X2395="SI"),_xlfn.IFS(OR(AND('Paraclinicos '!K2331&lt;=83),AND('Paraclinicos '!K2331&gt;=97,AA2395=2)),3,OR(AND('Paraclinicos '!K2331&lt;=86),AND('Paraclinicos '!K2331&gt;=94,AA2395=2)),2,OR(AND('Paraclinicos '!K2331&lt;=88),AND('Paraclinicos '!K2331&gt;=92,AA2395=2)),1,OR(AND('Paraclinicos '!K2331&gt;=88,'Paraclinicos '!K2331&lt;=92),AND('Paraclinicos '!K2331&gt;=93,AA2395=0)),0),"")</f>
        <v/>
      </c>
      <c r="AA2395" t="str" cm="1">
        <f t="array" ref="AA2395">_xlfn.IFS('Paraclinicos '!E2330="","",'Paraclinicos '!E2330="Oxigeno",2,'Paraclinicos '!E2330="Aire",0)</f>
        <v/>
      </c>
    </row>
    <row r="2396" spans="1:27" x14ac:dyDescent="0.25">
      <c r="A2396">
        <f>'Paraclinicos '!A2331</f>
        <v>0</v>
      </c>
      <c r="B2396" s="3">
        <f>'Paraclinicos '!R2331</f>
        <v>0</v>
      </c>
      <c r="C2396" t="str" cm="1">
        <f t="array" ref="C2396">_xlfn.IFS('Paraclinicos '!Q2331="","",'Paraclinicos '!Q2331&gt;60,3,'Paraclinicos '!Q2331&lt;=60,1)</f>
        <v/>
      </c>
      <c r="D2396" t="str">
        <f>IFERROR(IF(INDEX('BD Demog para scores enalazar'!BC$2:BC$3000,MATCH(Formulas!A2396,'BD Demog para scores enalazar'!A$2:A$3000,0))=0,"SI","NO"),"")</f>
        <v/>
      </c>
      <c r="E2396" t="str" cm="1">
        <f t="array" ref="E2396">_xlfn.IFS(D2396="","",D2396="SI",4,D2396="NO",1)</f>
        <v/>
      </c>
      <c r="F2396" t="str" cm="1">
        <f t="array" ref="F2396">_xlfn.IFS('Paraclinicos '!B2331="","",'Paraclinicos '!B2331&gt;1,1,'Paraclinicos '!B2331&lt;=1,3)</f>
        <v/>
      </c>
      <c r="G2396" t="str" cm="1">
        <f t="array" ref="G2396">_xlfn.IFS('Paraclinicos '!D2331="","",AND('Paraclinicos '!D2331&gt;=250,'Paraclinicos '!D2331&lt;=500),2,'Paraclinicos '!D2331&gt;500,3,'Paraclinicos '!D2331&lt;250,1)</f>
        <v/>
      </c>
      <c r="H2396" s="50" t="str">
        <f t="shared" si="112"/>
        <v/>
      </c>
      <c r="I2396" t="str" cm="1">
        <f t="array" ref="I2396">_xlfn.IFS('Paraclinicos '!Q2331="","",'Paraclinicos '!Q2331&gt;=65,1,'Paraclinicos '!Q2331&lt;65,0)</f>
        <v/>
      </c>
      <c r="J2396" t="str" cm="1">
        <f t="array" ref="J2396">_xlfn.IFS('Paraclinicos '!I2331="","",'Paraclinicos '!I2331&gt;7,1,'Paraclinicos '!I2331&lt;=7,0)</f>
        <v/>
      </c>
      <c r="K2396" t="str" cm="1">
        <f t="array" ref="K2396">_xlfn.IFS('Paraclinicos '!W2331="","",'Paraclinicos '!W2331&lt;=8,1,'Paraclinicos '!W2331&gt;8,0)</f>
        <v/>
      </c>
      <c r="L2396" t="str" cm="1">
        <f t="array" ref="L2396">_xlfn.IFS('Paraclinicos '!S2331="","",'Paraclinicos '!S2331&gt;=30,1,'Paraclinicos '!S2331&lt;30,0)</f>
        <v/>
      </c>
      <c r="M2396" t="str" cm="1">
        <f t="array" ref="M2396">_xlfn.IFS(OR('Paraclinicos '!T2331="",'Paraclinicos '!U2331=""),"",OR('Paraclinicos '!T2331&lt;=90,'Paraclinicos '!U2331&lt;=60),1,OR('Paraclinicos '!T2331&gt;90,'Paraclinicos '!U2331&gt;60),0)</f>
        <v/>
      </c>
      <c r="N2396" s="45" t="str">
        <f t="shared" si="113"/>
        <v/>
      </c>
      <c r="O2396" t="str" cm="1">
        <f t="array" ref="O2396">_xlfn.IFS(OR('Paraclinicos '!M2331="",'Paraclinicos '!N2331="",'Paraclinicos '!N2331=0),"",'Paraclinicos '!M2331/'Paraclinicos '!N2331&lt;100,4,'Paraclinicos '!M2331/'Paraclinicos '!N2331&lt;200,3,'Paraclinicos '!M2331/'Paraclinicos '!N2331&lt;300,2,'Paraclinicos '!M2331/'Paraclinicos '!N2331&lt;400,1,'Paraclinicos '!M2331/'Paraclinicos '!N2331&gt;=400,0)</f>
        <v/>
      </c>
      <c r="P2396" t="str" cm="1">
        <f t="array" ref="P2396">_xlfn.IFS('Paraclinicos '!C2331="","",'Paraclinicos '!C2331&lt;20,4,'Paraclinicos '!C2331&lt;50,3,'Paraclinicos '!C2331&lt;100,2,'Paraclinicos '!C2331&lt;150,1,'Paraclinicos '!C2331&gt;150,0)</f>
        <v/>
      </c>
      <c r="Q2396" t="str" cm="1">
        <f t="array" ref="Q2396">_xlfn.IFS('Paraclinicos '!O2331="","",'Paraclinicos '!O2331&lt;1.2,0,'Paraclinicos '!O2331&lt;2,1,'Paraclinicos '!O2331&lt;3.5,2,'Paraclinicos '!O2331&lt;5,3,'Paraclinicos '!O2331&gt;5,4)</f>
        <v/>
      </c>
      <c r="R2396" t="str" cm="1">
        <f t="array" ref="R2396">_xlfn.IFS('Paraclinicos '!J2331="","",'Paraclinicos '!J2331&lt;1.2,0,'Paraclinicos '!J2331&lt;2,1,'Paraclinicos '!J2331&lt;6,2,'Paraclinicos '!J2331&lt;12,3,'Paraclinicos '!J2331&gt;=12,4)</f>
        <v/>
      </c>
      <c r="S2396" t="str" cm="1">
        <f t="array" ref="S2396">_xlfn.IFS('Paraclinicos '!Y2331="","",'Paraclinicos '!Y2331&lt;70,1,'Paraclinicos '!Y2331&gt;=70,0)</f>
        <v/>
      </c>
      <c r="T2396" t="str" cm="1">
        <f t="array" ref="T2396">_xlfn.IFS('Paraclinicos '!W2331="","",'Paraclinicos '!W2331&lt;6,4,'Paraclinicos '!W2331&lt;10,3,'Paraclinicos '!W2331&lt;13,2,'Paraclinicos '!W2331&lt;15,1,'Paraclinicos '!W2331=15,0)</f>
        <v/>
      </c>
      <c r="U2396" s="54" t="str">
        <f t="shared" si="111"/>
        <v/>
      </c>
      <c r="V2396" t="str" cm="1">
        <f t="array" ref="V2396">_xlfn.IFS('Paraclinicos '!S2331="","",OR('Paraclinicos '!S2331&lt;=8,'Paraclinicos '!S2331&gt;=25),3,'Paraclinicos '!S2331&lt;12,1,'Paraclinicos '!S2331&lt;21,0,'Paraclinicos '!S2331&lt;25,2)</f>
        <v/>
      </c>
      <c r="W2396" t="str">
        <f>IFERROR(IF(INDEX('BD Demog para scores enalazar'!Y$2:'BD Demog para scores enalazar'!Y$3000,MATCH(Formulas!A2396,'BD Demog para scores enalazar'!A$2:'BD Demog para scores enalazar'!A$3000,0))=1,"SI","NO"),"")</f>
        <v/>
      </c>
      <c r="X2396" s="9" t="str">
        <f>IFERROR(IF(INDEX('BD Demog para scores enalazar'!AJ$2:'BD Demog para scores enalazar'!AJ$3000,MATCH(Formulas!A2396,'BD Demog para scores enalazar'!A$2:'BD Demog para scores enalazar'!A$3000,0))=1,"SI","NO"),"")</f>
        <v/>
      </c>
      <c r="Y2396" t="str" cm="1">
        <f t="array" ref="Y2396">IF(AND(W2396="NO",X2396="NO"),_xlfn.IFS('Paraclinicos '!K2331&lt;=91,3,'Paraclinicos '!K2331&lt;94,2,'Paraclinicos '!K2331&lt;96,1,'Paraclinicos '!K2331&gt;=96,0),"")</f>
        <v/>
      </c>
      <c r="Z2396" t="str" cm="1">
        <f t="array" ref="Z2396">IF(OR(W2396="SI",X2396="SI"),_xlfn.IFS(OR(AND('Paraclinicos '!K2332&lt;=83),AND('Paraclinicos '!K2332&gt;=97,AA2396=2)),3,OR(AND('Paraclinicos '!K2332&lt;=86),AND('Paraclinicos '!K2332&gt;=94,AA2396=2)),2,OR(AND('Paraclinicos '!K2332&lt;=88),AND('Paraclinicos '!K2332&gt;=92,AA2396=2)),1,OR(AND('Paraclinicos '!K2332&gt;=88,'Paraclinicos '!K2332&lt;=92),AND('Paraclinicos '!K2332&gt;=93,AA2396=0)),0),"")</f>
        <v/>
      </c>
      <c r="AA2396" t="str" cm="1">
        <f t="array" ref="AA2396">_xlfn.IFS('Paraclinicos '!E2331="","",'Paraclinicos '!E2331="Oxigeno",2,'Paraclinicos '!E2331="Aire",0)</f>
        <v/>
      </c>
    </row>
    <row r="2397" spans="1:27" x14ac:dyDescent="0.25">
      <c r="A2397">
        <f>'Paraclinicos '!A2332</f>
        <v>0</v>
      </c>
      <c r="B2397" s="3">
        <f>'Paraclinicos '!R2332</f>
        <v>0</v>
      </c>
      <c r="C2397" t="str" cm="1">
        <f t="array" ref="C2397">_xlfn.IFS('Paraclinicos '!Q2332="","",'Paraclinicos '!Q2332&gt;60,3,'Paraclinicos '!Q2332&lt;=60,1)</f>
        <v/>
      </c>
      <c r="D2397" t="str">
        <f>IFERROR(IF(INDEX('BD Demog para scores enalazar'!BC$2:BC$3000,MATCH(Formulas!A2397,'BD Demog para scores enalazar'!A$2:A$3000,0))=0,"SI","NO"),"")</f>
        <v/>
      </c>
      <c r="E2397" t="str" cm="1">
        <f t="array" ref="E2397">_xlfn.IFS(D2397="","",D2397="SI",4,D2397="NO",1)</f>
        <v/>
      </c>
      <c r="F2397" t="str" cm="1">
        <f t="array" ref="F2397">_xlfn.IFS('Paraclinicos '!B2332="","",'Paraclinicos '!B2332&gt;1,1,'Paraclinicos '!B2332&lt;=1,3)</f>
        <v/>
      </c>
      <c r="G2397" t="str" cm="1">
        <f t="array" ref="G2397">_xlfn.IFS('Paraclinicos '!D2332="","",AND('Paraclinicos '!D2332&gt;=250,'Paraclinicos '!D2332&lt;=500),2,'Paraclinicos '!D2332&gt;500,3,'Paraclinicos '!D2332&lt;250,1)</f>
        <v/>
      </c>
      <c r="H2397" s="50" t="str">
        <f t="shared" si="112"/>
        <v/>
      </c>
      <c r="I2397" t="str" cm="1">
        <f t="array" ref="I2397">_xlfn.IFS('Paraclinicos '!Q2332="","",'Paraclinicos '!Q2332&gt;=65,1,'Paraclinicos '!Q2332&lt;65,0)</f>
        <v/>
      </c>
      <c r="J2397" t="str" cm="1">
        <f t="array" ref="J2397">_xlfn.IFS('Paraclinicos '!I2332="","",'Paraclinicos '!I2332&gt;7,1,'Paraclinicos '!I2332&lt;=7,0)</f>
        <v/>
      </c>
      <c r="K2397" t="str" cm="1">
        <f t="array" ref="K2397">_xlfn.IFS('Paraclinicos '!W2332="","",'Paraclinicos '!W2332&lt;=8,1,'Paraclinicos '!W2332&gt;8,0)</f>
        <v/>
      </c>
      <c r="L2397" t="str" cm="1">
        <f t="array" ref="L2397">_xlfn.IFS('Paraclinicos '!S2332="","",'Paraclinicos '!S2332&gt;=30,1,'Paraclinicos '!S2332&lt;30,0)</f>
        <v/>
      </c>
      <c r="M2397" t="str" cm="1">
        <f t="array" ref="M2397">_xlfn.IFS(OR('Paraclinicos '!T2332="",'Paraclinicos '!U2332=""),"",OR('Paraclinicos '!T2332&lt;=90,'Paraclinicos '!U2332&lt;=60),1,OR('Paraclinicos '!T2332&gt;90,'Paraclinicos '!U2332&gt;60),0)</f>
        <v/>
      </c>
      <c r="N2397" s="45" t="str">
        <f t="shared" si="113"/>
        <v/>
      </c>
      <c r="O2397" t="str" cm="1">
        <f t="array" ref="O2397">_xlfn.IFS(OR('Paraclinicos '!M2332="",'Paraclinicos '!N2332="",'Paraclinicos '!N2332=0),"",'Paraclinicos '!M2332/'Paraclinicos '!N2332&lt;100,4,'Paraclinicos '!M2332/'Paraclinicos '!N2332&lt;200,3,'Paraclinicos '!M2332/'Paraclinicos '!N2332&lt;300,2,'Paraclinicos '!M2332/'Paraclinicos '!N2332&lt;400,1,'Paraclinicos '!M2332/'Paraclinicos '!N2332&gt;=400,0)</f>
        <v/>
      </c>
      <c r="P2397" t="str" cm="1">
        <f t="array" ref="P2397">_xlfn.IFS('Paraclinicos '!C2332="","",'Paraclinicos '!C2332&lt;20,4,'Paraclinicos '!C2332&lt;50,3,'Paraclinicos '!C2332&lt;100,2,'Paraclinicos '!C2332&lt;150,1,'Paraclinicos '!C2332&gt;150,0)</f>
        <v/>
      </c>
      <c r="Q2397" t="str" cm="1">
        <f t="array" ref="Q2397">_xlfn.IFS('Paraclinicos '!O2332="","",'Paraclinicos '!O2332&lt;1.2,0,'Paraclinicos '!O2332&lt;2,1,'Paraclinicos '!O2332&lt;3.5,2,'Paraclinicos '!O2332&lt;5,3,'Paraclinicos '!O2332&gt;5,4)</f>
        <v/>
      </c>
      <c r="R2397" t="str" cm="1">
        <f t="array" ref="R2397">_xlfn.IFS('Paraclinicos '!J2332="","",'Paraclinicos '!J2332&lt;1.2,0,'Paraclinicos '!J2332&lt;2,1,'Paraclinicos '!J2332&lt;6,2,'Paraclinicos '!J2332&lt;12,3,'Paraclinicos '!J2332&gt;=12,4)</f>
        <v/>
      </c>
      <c r="S2397" t="str" cm="1">
        <f t="array" ref="S2397">_xlfn.IFS('Paraclinicos '!Y2332="","",'Paraclinicos '!Y2332&lt;70,1,'Paraclinicos '!Y2332&gt;=70,0)</f>
        <v/>
      </c>
      <c r="T2397" t="str" cm="1">
        <f t="array" ref="T2397">_xlfn.IFS('Paraclinicos '!W2332="","",'Paraclinicos '!W2332&lt;6,4,'Paraclinicos '!W2332&lt;10,3,'Paraclinicos '!W2332&lt;13,2,'Paraclinicos '!W2332&lt;15,1,'Paraclinicos '!W2332=15,0)</f>
        <v/>
      </c>
      <c r="U2397" s="54" t="str">
        <f t="shared" si="111"/>
        <v/>
      </c>
      <c r="V2397" t="str" cm="1">
        <f t="array" ref="V2397">_xlfn.IFS('Paraclinicos '!S2332="","",OR('Paraclinicos '!S2332&lt;=8,'Paraclinicos '!S2332&gt;=25),3,'Paraclinicos '!S2332&lt;12,1,'Paraclinicos '!S2332&lt;21,0,'Paraclinicos '!S2332&lt;25,2)</f>
        <v/>
      </c>
      <c r="W2397" t="str">
        <f>IFERROR(IF(INDEX('BD Demog para scores enalazar'!Y$2:'BD Demog para scores enalazar'!Y$3000,MATCH(Formulas!A2397,'BD Demog para scores enalazar'!A$2:'BD Demog para scores enalazar'!A$3000,0))=1,"SI","NO"),"")</f>
        <v/>
      </c>
      <c r="X2397" s="9" t="str">
        <f>IFERROR(IF(INDEX('BD Demog para scores enalazar'!AJ$2:'BD Demog para scores enalazar'!AJ$3000,MATCH(Formulas!A2397,'BD Demog para scores enalazar'!A$2:'BD Demog para scores enalazar'!A$3000,0))=1,"SI","NO"),"")</f>
        <v/>
      </c>
      <c r="Y2397" t="str" cm="1">
        <f t="array" ref="Y2397">IF(AND(W2397="NO",X2397="NO"),_xlfn.IFS('Paraclinicos '!K2332&lt;=91,3,'Paraclinicos '!K2332&lt;94,2,'Paraclinicos '!K2332&lt;96,1,'Paraclinicos '!K2332&gt;=96,0),"")</f>
        <v/>
      </c>
      <c r="Z2397" t="str" cm="1">
        <f t="array" ref="Z2397">IF(OR(W2397="SI",X2397="SI"),_xlfn.IFS(OR(AND('Paraclinicos '!K2333&lt;=83),AND('Paraclinicos '!K2333&gt;=97,AA2397=2)),3,OR(AND('Paraclinicos '!K2333&lt;=86),AND('Paraclinicos '!K2333&gt;=94,AA2397=2)),2,OR(AND('Paraclinicos '!K2333&lt;=88),AND('Paraclinicos '!K2333&gt;=92,AA2397=2)),1,OR(AND('Paraclinicos '!K2333&gt;=88,'Paraclinicos '!K2333&lt;=92),AND('Paraclinicos '!K2333&gt;=93,AA2397=0)),0),"")</f>
        <v/>
      </c>
      <c r="AA2397" t="str" cm="1">
        <f t="array" ref="AA2397">_xlfn.IFS('Paraclinicos '!E2332="","",'Paraclinicos '!E2332="Oxigeno",2,'Paraclinicos '!E2332="Aire",0)</f>
        <v/>
      </c>
    </row>
    <row r="2398" spans="1:27" x14ac:dyDescent="0.25">
      <c r="A2398">
        <f>'Paraclinicos '!A2333</f>
        <v>0</v>
      </c>
      <c r="B2398" s="3">
        <f>'Paraclinicos '!R2333</f>
        <v>0</v>
      </c>
      <c r="C2398" t="str" cm="1">
        <f t="array" ref="C2398">_xlfn.IFS('Paraclinicos '!Q2333="","",'Paraclinicos '!Q2333&gt;60,3,'Paraclinicos '!Q2333&lt;=60,1)</f>
        <v/>
      </c>
      <c r="D2398" t="str">
        <f>IFERROR(IF(INDEX('BD Demog para scores enalazar'!BC$2:BC$3000,MATCH(Formulas!A2398,'BD Demog para scores enalazar'!A$2:A$3000,0))=0,"SI","NO"),"")</f>
        <v/>
      </c>
      <c r="E2398" t="str" cm="1">
        <f t="array" ref="E2398">_xlfn.IFS(D2398="","",D2398="SI",4,D2398="NO",1)</f>
        <v/>
      </c>
      <c r="F2398" t="str" cm="1">
        <f t="array" ref="F2398">_xlfn.IFS('Paraclinicos '!B2333="","",'Paraclinicos '!B2333&gt;1,1,'Paraclinicos '!B2333&lt;=1,3)</f>
        <v/>
      </c>
      <c r="G2398" t="str" cm="1">
        <f t="array" ref="G2398">_xlfn.IFS('Paraclinicos '!D2333="","",AND('Paraclinicos '!D2333&gt;=250,'Paraclinicos '!D2333&lt;=500),2,'Paraclinicos '!D2333&gt;500,3,'Paraclinicos '!D2333&lt;250,1)</f>
        <v/>
      </c>
      <c r="H2398" s="50" t="str">
        <f t="shared" si="112"/>
        <v/>
      </c>
      <c r="I2398" t="str" cm="1">
        <f t="array" ref="I2398">_xlfn.IFS('Paraclinicos '!Q2333="","",'Paraclinicos '!Q2333&gt;=65,1,'Paraclinicos '!Q2333&lt;65,0)</f>
        <v/>
      </c>
      <c r="J2398" t="str" cm="1">
        <f t="array" ref="J2398">_xlfn.IFS('Paraclinicos '!I2333="","",'Paraclinicos '!I2333&gt;7,1,'Paraclinicos '!I2333&lt;=7,0)</f>
        <v/>
      </c>
      <c r="K2398" t="str" cm="1">
        <f t="array" ref="K2398">_xlfn.IFS('Paraclinicos '!W2333="","",'Paraclinicos '!W2333&lt;=8,1,'Paraclinicos '!W2333&gt;8,0)</f>
        <v/>
      </c>
      <c r="L2398" t="str" cm="1">
        <f t="array" ref="L2398">_xlfn.IFS('Paraclinicos '!S2333="","",'Paraclinicos '!S2333&gt;=30,1,'Paraclinicos '!S2333&lt;30,0)</f>
        <v/>
      </c>
      <c r="M2398" t="str" cm="1">
        <f t="array" ref="M2398">_xlfn.IFS(OR('Paraclinicos '!T2333="",'Paraclinicos '!U2333=""),"",OR('Paraclinicos '!T2333&lt;=90,'Paraclinicos '!U2333&lt;=60),1,OR('Paraclinicos '!T2333&gt;90,'Paraclinicos '!U2333&gt;60),0)</f>
        <v/>
      </c>
      <c r="N2398" s="45" t="str">
        <f t="shared" si="113"/>
        <v/>
      </c>
      <c r="O2398" t="str" cm="1">
        <f t="array" ref="O2398">_xlfn.IFS(OR('Paraclinicos '!M2333="",'Paraclinicos '!N2333="",'Paraclinicos '!N2333=0),"",'Paraclinicos '!M2333/'Paraclinicos '!N2333&lt;100,4,'Paraclinicos '!M2333/'Paraclinicos '!N2333&lt;200,3,'Paraclinicos '!M2333/'Paraclinicos '!N2333&lt;300,2,'Paraclinicos '!M2333/'Paraclinicos '!N2333&lt;400,1,'Paraclinicos '!M2333/'Paraclinicos '!N2333&gt;=400,0)</f>
        <v/>
      </c>
      <c r="P2398" t="str" cm="1">
        <f t="array" ref="P2398">_xlfn.IFS('Paraclinicos '!C2333="","",'Paraclinicos '!C2333&lt;20,4,'Paraclinicos '!C2333&lt;50,3,'Paraclinicos '!C2333&lt;100,2,'Paraclinicos '!C2333&lt;150,1,'Paraclinicos '!C2333&gt;150,0)</f>
        <v/>
      </c>
      <c r="Q2398" t="str" cm="1">
        <f t="array" ref="Q2398">_xlfn.IFS('Paraclinicos '!O2333="","",'Paraclinicos '!O2333&lt;1.2,0,'Paraclinicos '!O2333&lt;2,1,'Paraclinicos '!O2333&lt;3.5,2,'Paraclinicos '!O2333&lt;5,3,'Paraclinicos '!O2333&gt;5,4)</f>
        <v/>
      </c>
      <c r="R2398" t="str" cm="1">
        <f t="array" ref="R2398">_xlfn.IFS('Paraclinicos '!J2333="","",'Paraclinicos '!J2333&lt;1.2,0,'Paraclinicos '!J2333&lt;2,1,'Paraclinicos '!J2333&lt;6,2,'Paraclinicos '!J2333&lt;12,3,'Paraclinicos '!J2333&gt;=12,4)</f>
        <v/>
      </c>
      <c r="S2398" t="str" cm="1">
        <f t="array" ref="S2398">_xlfn.IFS('Paraclinicos '!Y2333="","",'Paraclinicos '!Y2333&lt;70,1,'Paraclinicos '!Y2333&gt;=70,0)</f>
        <v/>
      </c>
      <c r="T2398" t="str" cm="1">
        <f t="array" ref="T2398">_xlfn.IFS('Paraclinicos '!W2333="","",'Paraclinicos '!W2333&lt;6,4,'Paraclinicos '!W2333&lt;10,3,'Paraclinicos '!W2333&lt;13,2,'Paraclinicos '!W2333&lt;15,1,'Paraclinicos '!W2333=15,0)</f>
        <v/>
      </c>
      <c r="U2398" s="54" t="str">
        <f t="shared" si="111"/>
        <v/>
      </c>
      <c r="V2398" t="str" cm="1">
        <f t="array" ref="V2398">_xlfn.IFS('Paraclinicos '!S2333="","",OR('Paraclinicos '!S2333&lt;=8,'Paraclinicos '!S2333&gt;=25),3,'Paraclinicos '!S2333&lt;12,1,'Paraclinicos '!S2333&lt;21,0,'Paraclinicos '!S2333&lt;25,2)</f>
        <v/>
      </c>
      <c r="W2398" t="str">
        <f>IFERROR(IF(INDEX('BD Demog para scores enalazar'!Y$2:'BD Demog para scores enalazar'!Y$3000,MATCH(Formulas!A2398,'BD Demog para scores enalazar'!A$2:'BD Demog para scores enalazar'!A$3000,0))=1,"SI","NO"),"")</f>
        <v/>
      </c>
      <c r="X2398" s="9" t="str">
        <f>IFERROR(IF(INDEX('BD Demog para scores enalazar'!AJ$2:'BD Demog para scores enalazar'!AJ$3000,MATCH(Formulas!A2398,'BD Demog para scores enalazar'!A$2:'BD Demog para scores enalazar'!A$3000,0))=1,"SI","NO"),"")</f>
        <v/>
      </c>
      <c r="Y2398" t="str" cm="1">
        <f t="array" ref="Y2398">IF(AND(W2398="NO",X2398="NO"),_xlfn.IFS('Paraclinicos '!K2333&lt;=91,3,'Paraclinicos '!K2333&lt;94,2,'Paraclinicos '!K2333&lt;96,1,'Paraclinicos '!K2333&gt;=96,0),"")</f>
        <v/>
      </c>
      <c r="Z2398" t="str" cm="1">
        <f t="array" ref="Z2398">IF(OR(W2398="SI",X2398="SI"),_xlfn.IFS(OR(AND('Paraclinicos '!K2334&lt;=83),AND('Paraclinicos '!K2334&gt;=97,AA2398=2)),3,OR(AND('Paraclinicos '!K2334&lt;=86),AND('Paraclinicos '!K2334&gt;=94,AA2398=2)),2,OR(AND('Paraclinicos '!K2334&lt;=88),AND('Paraclinicos '!K2334&gt;=92,AA2398=2)),1,OR(AND('Paraclinicos '!K2334&gt;=88,'Paraclinicos '!K2334&lt;=92),AND('Paraclinicos '!K2334&gt;=93,AA2398=0)),0),"")</f>
        <v/>
      </c>
      <c r="AA2398" t="str" cm="1">
        <f t="array" ref="AA2398">_xlfn.IFS('Paraclinicos '!E2333="","",'Paraclinicos '!E2333="Oxigeno",2,'Paraclinicos '!E2333="Aire",0)</f>
        <v/>
      </c>
    </row>
    <row r="2399" spans="1:27" x14ac:dyDescent="0.25">
      <c r="A2399">
        <f>'Paraclinicos '!A2334</f>
        <v>0</v>
      </c>
      <c r="B2399" s="3">
        <f>'Paraclinicos '!R2334</f>
        <v>0</v>
      </c>
      <c r="C2399" t="str" cm="1">
        <f t="array" ref="C2399">_xlfn.IFS('Paraclinicos '!Q2334="","",'Paraclinicos '!Q2334&gt;60,3,'Paraclinicos '!Q2334&lt;=60,1)</f>
        <v/>
      </c>
      <c r="D2399" t="str">
        <f>IFERROR(IF(INDEX('BD Demog para scores enalazar'!BC$2:BC$3000,MATCH(Formulas!A2399,'BD Demog para scores enalazar'!A$2:A$3000,0))=0,"SI","NO"),"")</f>
        <v/>
      </c>
      <c r="E2399" t="str" cm="1">
        <f t="array" ref="E2399">_xlfn.IFS(D2399="","",D2399="SI",4,D2399="NO",1)</f>
        <v/>
      </c>
      <c r="F2399" t="str" cm="1">
        <f t="array" ref="F2399">_xlfn.IFS('Paraclinicos '!B2334="","",'Paraclinicos '!B2334&gt;1,1,'Paraclinicos '!B2334&lt;=1,3)</f>
        <v/>
      </c>
      <c r="G2399" t="str" cm="1">
        <f t="array" ref="G2399">_xlfn.IFS('Paraclinicos '!D2334="","",AND('Paraclinicos '!D2334&gt;=250,'Paraclinicos '!D2334&lt;=500),2,'Paraclinicos '!D2334&gt;500,3,'Paraclinicos '!D2334&lt;250,1)</f>
        <v/>
      </c>
      <c r="H2399" s="50" t="str">
        <f t="shared" si="112"/>
        <v/>
      </c>
      <c r="I2399" t="str" cm="1">
        <f t="array" ref="I2399">_xlfn.IFS('Paraclinicos '!Q2334="","",'Paraclinicos '!Q2334&gt;=65,1,'Paraclinicos '!Q2334&lt;65,0)</f>
        <v/>
      </c>
      <c r="J2399" t="str" cm="1">
        <f t="array" ref="J2399">_xlfn.IFS('Paraclinicos '!I2334="","",'Paraclinicos '!I2334&gt;7,1,'Paraclinicos '!I2334&lt;=7,0)</f>
        <v/>
      </c>
      <c r="K2399" t="str" cm="1">
        <f t="array" ref="K2399">_xlfn.IFS('Paraclinicos '!W2334="","",'Paraclinicos '!W2334&lt;=8,1,'Paraclinicos '!W2334&gt;8,0)</f>
        <v/>
      </c>
      <c r="L2399" t="str" cm="1">
        <f t="array" ref="L2399">_xlfn.IFS('Paraclinicos '!S2334="","",'Paraclinicos '!S2334&gt;=30,1,'Paraclinicos '!S2334&lt;30,0)</f>
        <v/>
      </c>
      <c r="M2399" t="str" cm="1">
        <f t="array" ref="M2399">_xlfn.IFS(OR('Paraclinicos '!T2334="",'Paraclinicos '!U2334=""),"",OR('Paraclinicos '!T2334&lt;=90,'Paraclinicos '!U2334&lt;=60),1,OR('Paraclinicos '!T2334&gt;90,'Paraclinicos '!U2334&gt;60),0)</f>
        <v/>
      </c>
      <c r="N2399" s="45" t="str">
        <f t="shared" si="113"/>
        <v/>
      </c>
      <c r="O2399" t="str" cm="1">
        <f t="array" ref="O2399">_xlfn.IFS(OR('Paraclinicos '!M2334="",'Paraclinicos '!N2334="",'Paraclinicos '!N2334=0),"",'Paraclinicos '!M2334/'Paraclinicos '!N2334&lt;100,4,'Paraclinicos '!M2334/'Paraclinicos '!N2334&lt;200,3,'Paraclinicos '!M2334/'Paraclinicos '!N2334&lt;300,2,'Paraclinicos '!M2334/'Paraclinicos '!N2334&lt;400,1,'Paraclinicos '!M2334/'Paraclinicos '!N2334&gt;=400,0)</f>
        <v/>
      </c>
      <c r="P2399" t="str" cm="1">
        <f t="array" ref="P2399">_xlfn.IFS('Paraclinicos '!C2334="","",'Paraclinicos '!C2334&lt;20,4,'Paraclinicos '!C2334&lt;50,3,'Paraclinicos '!C2334&lt;100,2,'Paraclinicos '!C2334&lt;150,1,'Paraclinicos '!C2334&gt;150,0)</f>
        <v/>
      </c>
      <c r="Q2399" t="str" cm="1">
        <f t="array" ref="Q2399">_xlfn.IFS('Paraclinicos '!O2334="","",'Paraclinicos '!O2334&lt;1.2,0,'Paraclinicos '!O2334&lt;2,1,'Paraclinicos '!O2334&lt;3.5,2,'Paraclinicos '!O2334&lt;5,3,'Paraclinicos '!O2334&gt;5,4)</f>
        <v/>
      </c>
      <c r="R2399" t="str" cm="1">
        <f t="array" ref="R2399">_xlfn.IFS('Paraclinicos '!J2334="","",'Paraclinicos '!J2334&lt;1.2,0,'Paraclinicos '!J2334&lt;2,1,'Paraclinicos '!J2334&lt;6,2,'Paraclinicos '!J2334&lt;12,3,'Paraclinicos '!J2334&gt;=12,4)</f>
        <v/>
      </c>
      <c r="S2399" t="str" cm="1">
        <f t="array" ref="S2399">_xlfn.IFS('Paraclinicos '!Y2334="","",'Paraclinicos '!Y2334&lt;70,1,'Paraclinicos '!Y2334&gt;=70,0)</f>
        <v/>
      </c>
      <c r="T2399" t="str" cm="1">
        <f t="array" ref="T2399">_xlfn.IFS('Paraclinicos '!W2334="","",'Paraclinicos '!W2334&lt;6,4,'Paraclinicos '!W2334&lt;10,3,'Paraclinicos '!W2334&lt;13,2,'Paraclinicos '!W2334&lt;15,1,'Paraclinicos '!W2334=15,0)</f>
        <v/>
      </c>
      <c r="U2399" s="54" t="str">
        <f t="shared" si="111"/>
        <v/>
      </c>
      <c r="V2399" t="str" cm="1">
        <f t="array" ref="V2399">_xlfn.IFS('Paraclinicos '!S2334="","",OR('Paraclinicos '!S2334&lt;=8,'Paraclinicos '!S2334&gt;=25),3,'Paraclinicos '!S2334&lt;12,1,'Paraclinicos '!S2334&lt;21,0,'Paraclinicos '!S2334&lt;25,2)</f>
        <v/>
      </c>
      <c r="W2399" t="str">
        <f>IFERROR(IF(INDEX('BD Demog para scores enalazar'!Y$2:'BD Demog para scores enalazar'!Y$3000,MATCH(Formulas!A2399,'BD Demog para scores enalazar'!A$2:'BD Demog para scores enalazar'!A$3000,0))=1,"SI","NO"),"")</f>
        <v/>
      </c>
      <c r="X2399" s="9" t="str">
        <f>IFERROR(IF(INDEX('BD Demog para scores enalazar'!AJ$2:'BD Demog para scores enalazar'!AJ$3000,MATCH(Formulas!A2399,'BD Demog para scores enalazar'!A$2:'BD Demog para scores enalazar'!A$3000,0))=1,"SI","NO"),"")</f>
        <v/>
      </c>
      <c r="Y2399" t="str" cm="1">
        <f t="array" ref="Y2399">IF(AND(W2399="NO",X2399="NO"),_xlfn.IFS('Paraclinicos '!K2334&lt;=91,3,'Paraclinicos '!K2334&lt;94,2,'Paraclinicos '!K2334&lt;96,1,'Paraclinicos '!K2334&gt;=96,0),"")</f>
        <v/>
      </c>
      <c r="Z2399" t="str" cm="1">
        <f t="array" ref="Z2399">IF(OR(W2399="SI",X2399="SI"),_xlfn.IFS(OR(AND('Paraclinicos '!K2335&lt;=83),AND('Paraclinicos '!K2335&gt;=97,AA2399=2)),3,OR(AND('Paraclinicos '!K2335&lt;=86),AND('Paraclinicos '!K2335&gt;=94,AA2399=2)),2,OR(AND('Paraclinicos '!K2335&lt;=88),AND('Paraclinicos '!K2335&gt;=92,AA2399=2)),1,OR(AND('Paraclinicos '!K2335&gt;=88,'Paraclinicos '!K2335&lt;=92),AND('Paraclinicos '!K2335&gt;=93,AA2399=0)),0),"")</f>
        <v/>
      </c>
      <c r="AA2399" t="str" cm="1">
        <f t="array" ref="AA2399">_xlfn.IFS('Paraclinicos '!E2334="","",'Paraclinicos '!E2334="Oxigeno",2,'Paraclinicos '!E2334="Aire",0)</f>
        <v/>
      </c>
    </row>
    <row r="2400" spans="1:27" x14ac:dyDescent="0.25">
      <c r="A2400">
        <f>'Paraclinicos '!A2335</f>
        <v>0</v>
      </c>
      <c r="B2400" s="3">
        <f>'Paraclinicos '!R2335</f>
        <v>0</v>
      </c>
      <c r="C2400" t="str" cm="1">
        <f t="array" ref="C2400">_xlfn.IFS('Paraclinicos '!Q2335="","",'Paraclinicos '!Q2335&gt;60,3,'Paraclinicos '!Q2335&lt;=60,1)</f>
        <v/>
      </c>
      <c r="D2400" t="str">
        <f>IFERROR(IF(INDEX('BD Demog para scores enalazar'!BC$2:BC$3000,MATCH(Formulas!A2400,'BD Demog para scores enalazar'!A$2:A$3000,0))=0,"SI","NO"),"")</f>
        <v/>
      </c>
      <c r="E2400" t="str" cm="1">
        <f t="array" ref="E2400">_xlfn.IFS(D2400="","",D2400="SI",4,D2400="NO",1)</f>
        <v/>
      </c>
      <c r="F2400" t="str" cm="1">
        <f t="array" ref="F2400">_xlfn.IFS('Paraclinicos '!B2335="","",'Paraclinicos '!B2335&gt;1,1,'Paraclinicos '!B2335&lt;=1,3)</f>
        <v/>
      </c>
      <c r="G2400" t="str" cm="1">
        <f t="array" ref="G2400">_xlfn.IFS('Paraclinicos '!D2335="","",AND('Paraclinicos '!D2335&gt;=250,'Paraclinicos '!D2335&lt;=500),2,'Paraclinicos '!D2335&gt;500,3,'Paraclinicos '!D2335&lt;250,1)</f>
        <v/>
      </c>
      <c r="H2400" s="50" t="str">
        <f t="shared" si="112"/>
        <v/>
      </c>
      <c r="I2400" t="str" cm="1">
        <f t="array" ref="I2400">_xlfn.IFS('Paraclinicos '!Q2335="","",'Paraclinicos '!Q2335&gt;=65,1,'Paraclinicos '!Q2335&lt;65,0)</f>
        <v/>
      </c>
      <c r="J2400" t="str" cm="1">
        <f t="array" ref="J2400">_xlfn.IFS('Paraclinicos '!I2335="","",'Paraclinicos '!I2335&gt;7,1,'Paraclinicos '!I2335&lt;=7,0)</f>
        <v/>
      </c>
      <c r="K2400" t="str" cm="1">
        <f t="array" ref="K2400">_xlfn.IFS('Paraclinicos '!W2335="","",'Paraclinicos '!W2335&lt;=8,1,'Paraclinicos '!W2335&gt;8,0)</f>
        <v/>
      </c>
      <c r="L2400" t="str" cm="1">
        <f t="array" ref="L2400">_xlfn.IFS('Paraclinicos '!S2335="","",'Paraclinicos '!S2335&gt;=30,1,'Paraclinicos '!S2335&lt;30,0)</f>
        <v/>
      </c>
      <c r="M2400" t="str" cm="1">
        <f t="array" ref="M2400">_xlfn.IFS(OR('Paraclinicos '!T2335="",'Paraclinicos '!U2335=""),"",OR('Paraclinicos '!T2335&lt;=90,'Paraclinicos '!U2335&lt;=60),1,OR('Paraclinicos '!T2335&gt;90,'Paraclinicos '!U2335&gt;60),0)</f>
        <v/>
      </c>
      <c r="N2400" s="45" t="str">
        <f t="shared" si="113"/>
        <v/>
      </c>
      <c r="O2400" t="str" cm="1">
        <f t="array" ref="O2400">_xlfn.IFS(OR('Paraclinicos '!M2335="",'Paraclinicos '!N2335="",'Paraclinicos '!N2335=0),"",'Paraclinicos '!M2335/'Paraclinicos '!N2335&lt;100,4,'Paraclinicos '!M2335/'Paraclinicos '!N2335&lt;200,3,'Paraclinicos '!M2335/'Paraclinicos '!N2335&lt;300,2,'Paraclinicos '!M2335/'Paraclinicos '!N2335&lt;400,1,'Paraclinicos '!M2335/'Paraclinicos '!N2335&gt;=400,0)</f>
        <v/>
      </c>
      <c r="P2400" t="str" cm="1">
        <f t="array" ref="P2400">_xlfn.IFS('Paraclinicos '!C2335="","",'Paraclinicos '!C2335&lt;20,4,'Paraclinicos '!C2335&lt;50,3,'Paraclinicos '!C2335&lt;100,2,'Paraclinicos '!C2335&lt;150,1,'Paraclinicos '!C2335&gt;150,0)</f>
        <v/>
      </c>
      <c r="Q2400" t="str" cm="1">
        <f t="array" ref="Q2400">_xlfn.IFS('Paraclinicos '!O2335="","",'Paraclinicos '!O2335&lt;1.2,0,'Paraclinicos '!O2335&lt;2,1,'Paraclinicos '!O2335&lt;3.5,2,'Paraclinicos '!O2335&lt;5,3,'Paraclinicos '!O2335&gt;5,4)</f>
        <v/>
      </c>
      <c r="R2400" t="str" cm="1">
        <f t="array" ref="R2400">_xlfn.IFS('Paraclinicos '!J2335="","",'Paraclinicos '!J2335&lt;1.2,0,'Paraclinicos '!J2335&lt;2,1,'Paraclinicos '!J2335&lt;6,2,'Paraclinicos '!J2335&lt;12,3,'Paraclinicos '!J2335&gt;=12,4)</f>
        <v/>
      </c>
      <c r="S2400" t="str" cm="1">
        <f t="array" ref="S2400">_xlfn.IFS('Paraclinicos '!Y2335="","",'Paraclinicos '!Y2335&lt;70,1,'Paraclinicos '!Y2335&gt;=70,0)</f>
        <v/>
      </c>
      <c r="T2400" t="str" cm="1">
        <f t="array" ref="T2400">_xlfn.IFS('Paraclinicos '!W2335="","",'Paraclinicos '!W2335&lt;6,4,'Paraclinicos '!W2335&lt;10,3,'Paraclinicos '!W2335&lt;13,2,'Paraclinicos '!W2335&lt;15,1,'Paraclinicos '!W2335=15,0)</f>
        <v/>
      </c>
      <c r="U2400" s="54" t="str">
        <f t="shared" si="111"/>
        <v/>
      </c>
      <c r="V2400" t="str" cm="1">
        <f t="array" ref="V2400">_xlfn.IFS('Paraclinicos '!S2335="","",OR('Paraclinicos '!S2335&lt;=8,'Paraclinicos '!S2335&gt;=25),3,'Paraclinicos '!S2335&lt;12,1,'Paraclinicos '!S2335&lt;21,0,'Paraclinicos '!S2335&lt;25,2)</f>
        <v/>
      </c>
      <c r="W2400" t="str">
        <f>IFERROR(IF(INDEX('BD Demog para scores enalazar'!Y$2:'BD Demog para scores enalazar'!Y$3000,MATCH(Formulas!A2400,'BD Demog para scores enalazar'!A$2:'BD Demog para scores enalazar'!A$3000,0))=1,"SI","NO"),"")</f>
        <v/>
      </c>
      <c r="X2400" s="9" t="str">
        <f>IFERROR(IF(INDEX('BD Demog para scores enalazar'!AJ$2:'BD Demog para scores enalazar'!AJ$3000,MATCH(Formulas!A2400,'BD Demog para scores enalazar'!A$2:'BD Demog para scores enalazar'!A$3000,0))=1,"SI","NO"),"")</f>
        <v/>
      </c>
      <c r="Y2400" t="str" cm="1">
        <f t="array" ref="Y2400">IF(AND(W2400="NO",X2400="NO"),_xlfn.IFS('Paraclinicos '!K2335&lt;=91,3,'Paraclinicos '!K2335&lt;94,2,'Paraclinicos '!K2335&lt;96,1,'Paraclinicos '!K2335&gt;=96,0),"")</f>
        <v/>
      </c>
      <c r="Z2400" t="str" cm="1">
        <f t="array" ref="Z2400">IF(OR(W2400="SI",X2400="SI"),_xlfn.IFS(OR(AND('Paraclinicos '!K2336&lt;=83),AND('Paraclinicos '!K2336&gt;=97,AA2400=2)),3,OR(AND('Paraclinicos '!K2336&lt;=86),AND('Paraclinicos '!K2336&gt;=94,AA2400=2)),2,OR(AND('Paraclinicos '!K2336&lt;=88),AND('Paraclinicos '!K2336&gt;=92,AA2400=2)),1,OR(AND('Paraclinicos '!K2336&gt;=88,'Paraclinicos '!K2336&lt;=92),AND('Paraclinicos '!K2336&gt;=93,AA2400=0)),0),"")</f>
        <v/>
      </c>
      <c r="AA2400" t="str" cm="1">
        <f t="array" ref="AA2400">_xlfn.IFS('Paraclinicos '!E2335="","",'Paraclinicos '!E2335="Oxigeno",2,'Paraclinicos '!E2335="Aire",0)</f>
        <v/>
      </c>
    </row>
    <row r="2401" spans="1:27" x14ac:dyDescent="0.25">
      <c r="A2401">
        <f>'Paraclinicos '!A2336</f>
        <v>0</v>
      </c>
      <c r="B2401" s="3">
        <f>'Paraclinicos '!R2336</f>
        <v>0</v>
      </c>
      <c r="C2401" t="str" cm="1">
        <f t="array" ref="C2401">_xlfn.IFS('Paraclinicos '!Q2336="","",'Paraclinicos '!Q2336&gt;60,3,'Paraclinicos '!Q2336&lt;=60,1)</f>
        <v/>
      </c>
      <c r="D2401" t="str">
        <f>IFERROR(IF(INDEX('BD Demog para scores enalazar'!BC$2:BC$3000,MATCH(Formulas!A2401,'BD Demog para scores enalazar'!A$2:A$3000,0))=0,"SI","NO"),"")</f>
        <v/>
      </c>
      <c r="E2401" t="str" cm="1">
        <f t="array" ref="E2401">_xlfn.IFS(D2401="","",D2401="SI",4,D2401="NO",1)</f>
        <v/>
      </c>
      <c r="F2401" t="str" cm="1">
        <f t="array" ref="F2401">_xlfn.IFS('Paraclinicos '!B2336="","",'Paraclinicos '!B2336&gt;1,1,'Paraclinicos '!B2336&lt;=1,3)</f>
        <v/>
      </c>
      <c r="G2401" t="str" cm="1">
        <f t="array" ref="G2401">_xlfn.IFS('Paraclinicos '!D2336="","",AND('Paraclinicos '!D2336&gt;=250,'Paraclinicos '!D2336&lt;=500),2,'Paraclinicos '!D2336&gt;500,3,'Paraclinicos '!D2336&lt;250,1)</f>
        <v/>
      </c>
      <c r="H2401" s="50" t="str">
        <f t="shared" si="112"/>
        <v/>
      </c>
      <c r="I2401" t="str" cm="1">
        <f t="array" ref="I2401">_xlfn.IFS('Paraclinicos '!Q2336="","",'Paraclinicos '!Q2336&gt;=65,1,'Paraclinicos '!Q2336&lt;65,0)</f>
        <v/>
      </c>
      <c r="J2401" t="str" cm="1">
        <f t="array" ref="J2401">_xlfn.IFS('Paraclinicos '!I2336="","",'Paraclinicos '!I2336&gt;7,1,'Paraclinicos '!I2336&lt;=7,0)</f>
        <v/>
      </c>
      <c r="K2401" t="str" cm="1">
        <f t="array" ref="K2401">_xlfn.IFS('Paraclinicos '!W2336="","",'Paraclinicos '!W2336&lt;=8,1,'Paraclinicos '!W2336&gt;8,0)</f>
        <v/>
      </c>
      <c r="L2401" t="str" cm="1">
        <f t="array" ref="L2401">_xlfn.IFS('Paraclinicos '!S2336="","",'Paraclinicos '!S2336&gt;=30,1,'Paraclinicos '!S2336&lt;30,0)</f>
        <v/>
      </c>
      <c r="M2401" t="str" cm="1">
        <f t="array" ref="M2401">_xlfn.IFS(OR('Paraclinicos '!T2336="",'Paraclinicos '!U2336=""),"",OR('Paraclinicos '!T2336&lt;=90,'Paraclinicos '!U2336&lt;=60),1,OR('Paraclinicos '!T2336&gt;90,'Paraclinicos '!U2336&gt;60),0)</f>
        <v/>
      </c>
      <c r="N2401" s="45" t="str">
        <f t="shared" si="113"/>
        <v/>
      </c>
      <c r="O2401" t="str" cm="1">
        <f t="array" ref="O2401">_xlfn.IFS(OR('Paraclinicos '!M2336="",'Paraclinicos '!N2336="",'Paraclinicos '!N2336=0),"",'Paraclinicos '!M2336/'Paraclinicos '!N2336&lt;100,4,'Paraclinicos '!M2336/'Paraclinicos '!N2336&lt;200,3,'Paraclinicos '!M2336/'Paraclinicos '!N2336&lt;300,2,'Paraclinicos '!M2336/'Paraclinicos '!N2336&lt;400,1,'Paraclinicos '!M2336/'Paraclinicos '!N2336&gt;=400,0)</f>
        <v/>
      </c>
      <c r="P2401" t="str" cm="1">
        <f t="array" ref="P2401">_xlfn.IFS('Paraclinicos '!C2336="","",'Paraclinicos '!C2336&lt;20,4,'Paraclinicos '!C2336&lt;50,3,'Paraclinicos '!C2336&lt;100,2,'Paraclinicos '!C2336&lt;150,1,'Paraclinicos '!C2336&gt;150,0)</f>
        <v/>
      </c>
      <c r="Q2401" t="str" cm="1">
        <f t="array" ref="Q2401">_xlfn.IFS('Paraclinicos '!O2336="","",'Paraclinicos '!O2336&lt;1.2,0,'Paraclinicos '!O2336&lt;2,1,'Paraclinicos '!O2336&lt;3.5,2,'Paraclinicos '!O2336&lt;5,3,'Paraclinicos '!O2336&gt;5,4)</f>
        <v/>
      </c>
      <c r="R2401" t="str" cm="1">
        <f t="array" ref="R2401">_xlfn.IFS('Paraclinicos '!J2336="","",'Paraclinicos '!J2336&lt;1.2,0,'Paraclinicos '!J2336&lt;2,1,'Paraclinicos '!J2336&lt;6,2,'Paraclinicos '!J2336&lt;12,3,'Paraclinicos '!J2336&gt;=12,4)</f>
        <v/>
      </c>
      <c r="S2401" t="str" cm="1">
        <f t="array" ref="S2401">_xlfn.IFS('Paraclinicos '!Y2336="","",'Paraclinicos '!Y2336&lt;70,1,'Paraclinicos '!Y2336&gt;=70,0)</f>
        <v/>
      </c>
      <c r="T2401" t="str" cm="1">
        <f t="array" ref="T2401">_xlfn.IFS('Paraclinicos '!W2336="","",'Paraclinicos '!W2336&lt;6,4,'Paraclinicos '!W2336&lt;10,3,'Paraclinicos '!W2336&lt;13,2,'Paraclinicos '!W2336&lt;15,1,'Paraclinicos '!W2336=15,0)</f>
        <v/>
      </c>
      <c r="U2401" s="54" t="str">
        <f t="shared" si="111"/>
        <v/>
      </c>
      <c r="V2401" t="str" cm="1">
        <f t="array" ref="V2401">_xlfn.IFS('Paraclinicos '!S2336="","",OR('Paraclinicos '!S2336&lt;=8,'Paraclinicos '!S2336&gt;=25),3,'Paraclinicos '!S2336&lt;12,1,'Paraclinicos '!S2336&lt;21,0,'Paraclinicos '!S2336&lt;25,2)</f>
        <v/>
      </c>
      <c r="W2401" t="str">
        <f>IFERROR(IF(INDEX('BD Demog para scores enalazar'!Y$2:'BD Demog para scores enalazar'!Y$3000,MATCH(Formulas!A2401,'BD Demog para scores enalazar'!A$2:'BD Demog para scores enalazar'!A$3000,0))=1,"SI","NO"),"")</f>
        <v/>
      </c>
      <c r="X2401" s="9" t="str">
        <f>IFERROR(IF(INDEX('BD Demog para scores enalazar'!AJ$2:'BD Demog para scores enalazar'!AJ$3000,MATCH(Formulas!A2401,'BD Demog para scores enalazar'!A$2:'BD Demog para scores enalazar'!A$3000,0))=1,"SI","NO"),"")</f>
        <v/>
      </c>
      <c r="Y2401" t="str" cm="1">
        <f t="array" ref="Y2401">IF(AND(W2401="NO",X2401="NO"),_xlfn.IFS('Paraclinicos '!K2336&lt;=91,3,'Paraclinicos '!K2336&lt;94,2,'Paraclinicos '!K2336&lt;96,1,'Paraclinicos '!K2336&gt;=96,0),"")</f>
        <v/>
      </c>
      <c r="Z2401" t="str" cm="1">
        <f t="array" ref="Z2401">IF(OR(W2401="SI",X2401="SI"),_xlfn.IFS(OR(AND('Paraclinicos '!K2337&lt;=83),AND('Paraclinicos '!K2337&gt;=97,AA2401=2)),3,OR(AND('Paraclinicos '!K2337&lt;=86),AND('Paraclinicos '!K2337&gt;=94,AA2401=2)),2,OR(AND('Paraclinicos '!K2337&lt;=88),AND('Paraclinicos '!K2337&gt;=92,AA2401=2)),1,OR(AND('Paraclinicos '!K2337&gt;=88,'Paraclinicos '!K2337&lt;=92),AND('Paraclinicos '!K2337&gt;=93,AA2401=0)),0),"")</f>
        <v/>
      </c>
      <c r="AA2401" t="str" cm="1">
        <f t="array" ref="AA2401">_xlfn.IFS('Paraclinicos '!E2336="","",'Paraclinicos '!E2336="Oxigeno",2,'Paraclinicos '!E2336="Aire",0)</f>
        <v/>
      </c>
    </row>
    <row r="2402" spans="1:27" x14ac:dyDescent="0.25">
      <c r="A2402">
        <f>'Paraclinicos '!A2337</f>
        <v>0</v>
      </c>
      <c r="B2402" s="3">
        <f>'Paraclinicos '!R2337</f>
        <v>0</v>
      </c>
      <c r="C2402" t="str" cm="1">
        <f t="array" ref="C2402">_xlfn.IFS('Paraclinicos '!Q2337="","",'Paraclinicos '!Q2337&gt;60,3,'Paraclinicos '!Q2337&lt;=60,1)</f>
        <v/>
      </c>
      <c r="D2402" t="str">
        <f>IFERROR(IF(INDEX('BD Demog para scores enalazar'!BC$2:BC$3000,MATCH(Formulas!A2402,'BD Demog para scores enalazar'!A$2:A$3000,0))=0,"SI","NO"),"")</f>
        <v/>
      </c>
      <c r="E2402" t="str" cm="1">
        <f t="array" ref="E2402">_xlfn.IFS(D2402="","",D2402="SI",4,D2402="NO",1)</f>
        <v/>
      </c>
      <c r="F2402" t="str" cm="1">
        <f t="array" ref="F2402">_xlfn.IFS('Paraclinicos '!B2337="","",'Paraclinicos '!B2337&gt;1,1,'Paraclinicos '!B2337&lt;=1,3)</f>
        <v/>
      </c>
      <c r="G2402" t="str" cm="1">
        <f t="array" ref="G2402">_xlfn.IFS('Paraclinicos '!D2337="","",AND('Paraclinicos '!D2337&gt;=250,'Paraclinicos '!D2337&lt;=500),2,'Paraclinicos '!D2337&gt;500,3,'Paraclinicos '!D2337&lt;250,1)</f>
        <v/>
      </c>
      <c r="H2402" s="50" t="str">
        <f t="shared" si="112"/>
        <v/>
      </c>
      <c r="I2402" t="str" cm="1">
        <f t="array" ref="I2402">_xlfn.IFS('Paraclinicos '!Q2337="","",'Paraclinicos '!Q2337&gt;=65,1,'Paraclinicos '!Q2337&lt;65,0)</f>
        <v/>
      </c>
      <c r="J2402" t="str" cm="1">
        <f t="array" ref="J2402">_xlfn.IFS('Paraclinicos '!I2337="","",'Paraclinicos '!I2337&gt;7,1,'Paraclinicos '!I2337&lt;=7,0)</f>
        <v/>
      </c>
      <c r="K2402" t="str" cm="1">
        <f t="array" ref="K2402">_xlfn.IFS('Paraclinicos '!W2337="","",'Paraclinicos '!W2337&lt;=8,1,'Paraclinicos '!W2337&gt;8,0)</f>
        <v/>
      </c>
      <c r="L2402" t="str" cm="1">
        <f t="array" ref="L2402">_xlfn.IFS('Paraclinicos '!S2337="","",'Paraclinicos '!S2337&gt;=30,1,'Paraclinicos '!S2337&lt;30,0)</f>
        <v/>
      </c>
      <c r="M2402" t="str" cm="1">
        <f t="array" ref="M2402">_xlfn.IFS(OR('Paraclinicos '!T2337="",'Paraclinicos '!U2337=""),"",OR('Paraclinicos '!T2337&lt;=90,'Paraclinicos '!U2337&lt;=60),1,OR('Paraclinicos '!T2337&gt;90,'Paraclinicos '!U2337&gt;60),0)</f>
        <v/>
      </c>
      <c r="N2402" s="45" t="str">
        <f t="shared" si="113"/>
        <v/>
      </c>
      <c r="O2402" t="str" cm="1">
        <f t="array" ref="O2402">_xlfn.IFS(OR('Paraclinicos '!M2337="",'Paraclinicos '!N2337="",'Paraclinicos '!N2337=0),"",'Paraclinicos '!M2337/'Paraclinicos '!N2337&lt;100,4,'Paraclinicos '!M2337/'Paraclinicos '!N2337&lt;200,3,'Paraclinicos '!M2337/'Paraclinicos '!N2337&lt;300,2,'Paraclinicos '!M2337/'Paraclinicos '!N2337&lt;400,1,'Paraclinicos '!M2337/'Paraclinicos '!N2337&gt;=400,0)</f>
        <v/>
      </c>
      <c r="P2402" t="str" cm="1">
        <f t="array" ref="P2402">_xlfn.IFS('Paraclinicos '!C2337="","",'Paraclinicos '!C2337&lt;20,4,'Paraclinicos '!C2337&lt;50,3,'Paraclinicos '!C2337&lt;100,2,'Paraclinicos '!C2337&lt;150,1,'Paraclinicos '!C2337&gt;150,0)</f>
        <v/>
      </c>
      <c r="Q2402" t="str" cm="1">
        <f t="array" ref="Q2402">_xlfn.IFS('Paraclinicos '!O2337="","",'Paraclinicos '!O2337&lt;1.2,0,'Paraclinicos '!O2337&lt;2,1,'Paraclinicos '!O2337&lt;3.5,2,'Paraclinicos '!O2337&lt;5,3,'Paraclinicos '!O2337&gt;5,4)</f>
        <v/>
      </c>
      <c r="R2402" t="str" cm="1">
        <f t="array" ref="R2402">_xlfn.IFS('Paraclinicos '!J2337="","",'Paraclinicos '!J2337&lt;1.2,0,'Paraclinicos '!J2337&lt;2,1,'Paraclinicos '!J2337&lt;6,2,'Paraclinicos '!J2337&lt;12,3,'Paraclinicos '!J2337&gt;=12,4)</f>
        <v/>
      </c>
      <c r="S2402" t="str" cm="1">
        <f t="array" ref="S2402">_xlfn.IFS('Paraclinicos '!Y2337="","",'Paraclinicos '!Y2337&lt;70,1,'Paraclinicos '!Y2337&gt;=70,0)</f>
        <v/>
      </c>
      <c r="T2402" t="str" cm="1">
        <f t="array" ref="T2402">_xlfn.IFS('Paraclinicos '!W2337="","",'Paraclinicos '!W2337&lt;6,4,'Paraclinicos '!W2337&lt;10,3,'Paraclinicos '!W2337&lt;13,2,'Paraclinicos '!W2337&lt;15,1,'Paraclinicos '!W2337=15,0)</f>
        <v/>
      </c>
      <c r="U2402" s="54" t="str">
        <f t="shared" si="111"/>
        <v/>
      </c>
      <c r="V2402" t="str" cm="1">
        <f t="array" ref="V2402">_xlfn.IFS('Paraclinicos '!S2337="","",OR('Paraclinicos '!S2337&lt;=8,'Paraclinicos '!S2337&gt;=25),3,'Paraclinicos '!S2337&lt;12,1,'Paraclinicos '!S2337&lt;21,0,'Paraclinicos '!S2337&lt;25,2)</f>
        <v/>
      </c>
      <c r="W2402" t="str">
        <f>IFERROR(IF(INDEX('BD Demog para scores enalazar'!Y$2:'BD Demog para scores enalazar'!Y$3000,MATCH(Formulas!A2402,'BD Demog para scores enalazar'!A$2:'BD Demog para scores enalazar'!A$3000,0))=1,"SI","NO"),"")</f>
        <v/>
      </c>
      <c r="X2402" s="9" t="str">
        <f>IFERROR(IF(INDEX('BD Demog para scores enalazar'!AJ$2:'BD Demog para scores enalazar'!AJ$3000,MATCH(Formulas!A2402,'BD Demog para scores enalazar'!A$2:'BD Demog para scores enalazar'!A$3000,0))=1,"SI","NO"),"")</f>
        <v/>
      </c>
      <c r="Y2402" t="str" cm="1">
        <f t="array" ref="Y2402">IF(AND(W2402="NO",X2402="NO"),_xlfn.IFS('Paraclinicos '!K2337&lt;=91,3,'Paraclinicos '!K2337&lt;94,2,'Paraclinicos '!K2337&lt;96,1,'Paraclinicos '!K2337&gt;=96,0),"")</f>
        <v/>
      </c>
      <c r="Z2402" t="str" cm="1">
        <f t="array" ref="Z2402">IF(OR(W2402="SI",X2402="SI"),_xlfn.IFS(OR(AND('Paraclinicos '!K2338&lt;=83),AND('Paraclinicos '!K2338&gt;=97,AA2402=2)),3,OR(AND('Paraclinicos '!K2338&lt;=86),AND('Paraclinicos '!K2338&gt;=94,AA2402=2)),2,OR(AND('Paraclinicos '!K2338&lt;=88),AND('Paraclinicos '!K2338&gt;=92,AA2402=2)),1,OR(AND('Paraclinicos '!K2338&gt;=88,'Paraclinicos '!K2338&lt;=92),AND('Paraclinicos '!K2338&gt;=93,AA2402=0)),0),"")</f>
        <v/>
      </c>
      <c r="AA2402" t="str" cm="1">
        <f t="array" ref="AA2402">_xlfn.IFS('Paraclinicos '!E2337="","",'Paraclinicos '!E2337="Oxigeno",2,'Paraclinicos '!E2337="Aire",0)</f>
        <v/>
      </c>
    </row>
    <row r="2403" spans="1:27" x14ac:dyDescent="0.25">
      <c r="A2403">
        <f>'Paraclinicos '!A2338</f>
        <v>0</v>
      </c>
      <c r="B2403" s="3">
        <f>'Paraclinicos '!R2338</f>
        <v>0</v>
      </c>
      <c r="C2403" t="str" cm="1">
        <f t="array" ref="C2403">_xlfn.IFS('Paraclinicos '!Q2338="","",'Paraclinicos '!Q2338&gt;60,3,'Paraclinicos '!Q2338&lt;=60,1)</f>
        <v/>
      </c>
      <c r="D2403" t="str">
        <f>IFERROR(IF(INDEX('BD Demog para scores enalazar'!BC$2:BC$3000,MATCH(Formulas!A2403,'BD Demog para scores enalazar'!A$2:A$3000,0))=0,"SI","NO"),"")</f>
        <v/>
      </c>
      <c r="E2403" t="str" cm="1">
        <f t="array" ref="E2403">_xlfn.IFS(D2403="","",D2403="SI",4,D2403="NO",1)</f>
        <v/>
      </c>
      <c r="F2403" t="str" cm="1">
        <f t="array" ref="F2403">_xlfn.IFS('Paraclinicos '!B2338="","",'Paraclinicos '!B2338&gt;1,1,'Paraclinicos '!B2338&lt;=1,3)</f>
        <v/>
      </c>
      <c r="G2403" t="str" cm="1">
        <f t="array" ref="G2403">_xlfn.IFS('Paraclinicos '!D2338="","",AND('Paraclinicos '!D2338&gt;=250,'Paraclinicos '!D2338&lt;=500),2,'Paraclinicos '!D2338&gt;500,3,'Paraclinicos '!D2338&lt;250,1)</f>
        <v/>
      </c>
      <c r="H2403" s="50" t="str">
        <f t="shared" si="112"/>
        <v/>
      </c>
      <c r="I2403" t="str" cm="1">
        <f t="array" ref="I2403">_xlfn.IFS('Paraclinicos '!Q2338="","",'Paraclinicos '!Q2338&gt;=65,1,'Paraclinicos '!Q2338&lt;65,0)</f>
        <v/>
      </c>
      <c r="J2403" t="str" cm="1">
        <f t="array" ref="J2403">_xlfn.IFS('Paraclinicos '!I2338="","",'Paraclinicos '!I2338&gt;7,1,'Paraclinicos '!I2338&lt;=7,0)</f>
        <v/>
      </c>
      <c r="K2403" t="str" cm="1">
        <f t="array" ref="K2403">_xlfn.IFS('Paraclinicos '!W2338="","",'Paraclinicos '!W2338&lt;=8,1,'Paraclinicos '!W2338&gt;8,0)</f>
        <v/>
      </c>
      <c r="L2403" t="str" cm="1">
        <f t="array" ref="L2403">_xlfn.IFS('Paraclinicos '!S2338="","",'Paraclinicos '!S2338&gt;=30,1,'Paraclinicos '!S2338&lt;30,0)</f>
        <v/>
      </c>
      <c r="M2403" t="str" cm="1">
        <f t="array" ref="M2403">_xlfn.IFS(OR('Paraclinicos '!T2338="",'Paraclinicos '!U2338=""),"",OR('Paraclinicos '!T2338&lt;=90,'Paraclinicos '!U2338&lt;=60),1,OR('Paraclinicos '!T2338&gt;90,'Paraclinicos '!U2338&gt;60),0)</f>
        <v/>
      </c>
      <c r="N2403" s="45" t="str">
        <f t="shared" si="113"/>
        <v/>
      </c>
      <c r="O2403" t="str" cm="1">
        <f t="array" ref="O2403">_xlfn.IFS(OR('Paraclinicos '!M2338="",'Paraclinicos '!N2338="",'Paraclinicos '!N2338=0),"",'Paraclinicos '!M2338/'Paraclinicos '!N2338&lt;100,4,'Paraclinicos '!M2338/'Paraclinicos '!N2338&lt;200,3,'Paraclinicos '!M2338/'Paraclinicos '!N2338&lt;300,2,'Paraclinicos '!M2338/'Paraclinicos '!N2338&lt;400,1,'Paraclinicos '!M2338/'Paraclinicos '!N2338&gt;=400,0)</f>
        <v/>
      </c>
      <c r="P2403" t="str" cm="1">
        <f t="array" ref="P2403">_xlfn.IFS('Paraclinicos '!C2338="","",'Paraclinicos '!C2338&lt;20,4,'Paraclinicos '!C2338&lt;50,3,'Paraclinicos '!C2338&lt;100,2,'Paraclinicos '!C2338&lt;150,1,'Paraclinicos '!C2338&gt;150,0)</f>
        <v/>
      </c>
      <c r="Q2403" t="str" cm="1">
        <f t="array" ref="Q2403">_xlfn.IFS('Paraclinicos '!O2338="","",'Paraclinicos '!O2338&lt;1.2,0,'Paraclinicos '!O2338&lt;2,1,'Paraclinicos '!O2338&lt;3.5,2,'Paraclinicos '!O2338&lt;5,3,'Paraclinicos '!O2338&gt;5,4)</f>
        <v/>
      </c>
      <c r="R2403" t="str" cm="1">
        <f t="array" ref="R2403">_xlfn.IFS('Paraclinicos '!J2338="","",'Paraclinicos '!J2338&lt;1.2,0,'Paraclinicos '!J2338&lt;2,1,'Paraclinicos '!J2338&lt;6,2,'Paraclinicos '!J2338&lt;12,3,'Paraclinicos '!J2338&gt;=12,4)</f>
        <v/>
      </c>
      <c r="S2403" t="str" cm="1">
        <f t="array" ref="S2403">_xlfn.IFS('Paraclinicos '!Y2338="","",'Paraclinicos '!Y2338&lt;70,1,'Paraclinicos '!Y2338&gt;=70,0)</f>
        <v/>
      </c>
      <c r="T2403" t="str" cm="1">
        <f t="array" ref="T2403">_xlfn.IFS('Paraclinicos '!W2338="","",'Paraclinicos '!W2338&lt;6,4,'Paraclinicos '!W2338&lt;10,3,'Paraclinicos '!W2338&lt;13,2,'Paraclinicos '!W2338&lt;15,1,'Paraclinicos '!W2338=15,0)</f>
        <v/>
      </c>
      <c r="U2403" s="54" t="str">
        <f t="shared" si="111"/>
        <v/>
      </c>
      <c r="V2403" t="str" cm="1">
        <f t="array" ref="V2403">_xlfn.IFS('Paraclinicos '!S2338="","",OR('Paraclinicos '!S2338&lt;=8,'Paraclinicos '!S2338&gt;=25),3,'Paraclinicos '!S2338&lt;12,1,'Paraclinicos '!S2338&lt;21,0,'Paraclinicos '!S2338&lt;25,2)</f>
        <v/>
      </c>
      <c r="W2403" t="str">
        <f>IFERROR(IF(INDEX('BD Demog para scores enalazar'!Y$2:'BD Demog para scores enalazar'!Y$3000,MATCH(Formulas!A2403,'BD Demog para scores enalazar'!A$2:'BD Demog para scores enalazar'!A$3000,0))=1,"SI","NO"),"")</f>
        <v/>
      </c>
      <c r="X2403" s="9" t="str">
        <f>IFERROR(IF(INDEX('BD Demog para scores enalazar'!AJ$2:'BD Demog para scores enalazar'!AJ$3000,MATCH(Formulas!A2403,'BD Demog para scores enalazar'!A$2:'BD Demog para scores enalazar'!A$3000,0))=1,"SI","NO"),"")</f>
        <v/>
      </c>
      <c r="Y2403" t="str" cm="1">
        <f t="array" ref="Y2403">IF(AND(W2403="NO",X2403="NO"),_xlfn.IFS('Paraclinicos '!K2338&lt;=91,3,'Paraclinicos '!K2338&lt;94,2,'Paraclinicos '!K2338&lt;96,1,'Paraclinicos '!K2338&gt;=96,0),"")</f>
        <v/>
      </c>
      <c r="Z2403" t="str" cm="1">
        <f t="array" ref="Z2403">IF(OR(W2403="SI",X2403="SI"),_xlfn.IFS(OR(AND('Paraclinicos '!K2339&lt;=83),AND('Paraclinicos '!K2339&gt;=97,AA2403=2)),3,OR(AND('Paraclinicos '!K2339&lt;=86),AND('Paraclinicos '!K2339&gt;=94,AA2403=2)),2,OR(AND('Paraclinicos '!K2339&lt;=88),AND('Paraclinicos '!K2339&gt;=92,AA2403=2)),1,OR(AND('Paraclinicos '!K2339&gt;=88,'Paraclinicos '!K2339&lt;=92),AND('Paraclinicos '!K2339&gt;=93,AA2403=0)),0),"")</f>
        <v/>
      </c>
      <c r="AA2403" t="str" cm="1">
        <f t="array" ref="AA2403">_xlfn.IFS('Paraclinicos '!E2338="","",'Paraclinicos '!E2338="Oxigeno",2,'Paraclinicos '!E2338="Aire",0)</f>
        <v/>
      </c>
    </row>
    <row r="2404" spans="1:27" x14ac:dyDescent="0.25">
      <c r="A2404">
        <f>'Paraclinicos '!A2339</f>
        <v>0</v>
      </c>
      <c r="B2404" s="3">
        <f>'Paraclinicos '!R2339</f>
        <v>0</v>
      </c>
      <c r="C2404" t="str" cm="1">
        <f t="array" ref="C2404">_xlfn.IFS('Paraclinicos '!Q2339="","",'Paraclinicos '!Q2339&gt;60,3,'Paraclinicos '!Q2339&lt;=60,1)</f>
        <v/>
      </c>
      <c r="D2404" t="str">
        <f>IFERROR(IF(INDEX('BD Demog para scores enalazar'!BC$2:BC$3000,MATCH(Formulas!A2404,'BD Demog para scores enalazar'!A$2:A$3000,0))=0,"SI","NO"),"")</f>
        <v/>
      </c>
      <c r="E2404" t="str" cm="1">
        <f t="array" ref="E2404">_xlfn.IFS(D2404="","",D2404="SI",4,D2404="NO",1)</f>
        <v/>
      </c>
      <c r="F2404" t="str" cm="1">
        <f t="array" ref="F2404">_xlfn.IFS('Paraclinicos '!B2339="","",'Paraclinicos '!B2339&gt;1,1,'Paraclinicos '!B2339&lt;=1,3)</f>
        <v/>
      </c>
      <c r="G2404" t="str" cm="1">
        <f t="array" ref="G2404">_xlfn.IFS('Paraclinicos '!D2339="","",AND('Paraclinicos '!D2339&gt;=250,'Paraclinicos '!D2339&lt;=500),2,'Paraclinicos '!D2339&gt;500,3,'Paraclinicos '!D2339&lt;250,1)</f>
        <v/>
      </c>
      <c r="H2404" s="50" t="str">
        <f t="shared" si="112"/>
        <v/>
      </c>
      <c r="I2404" t="str" cm="1">
        <f t="array" ref="I2404">_xlfn.IFS('Paraclinicos '!Q2339="","",'Paraclinicos '!Q2339&gt;=65,1,'Paraclinicos '!Q2339&lt;65,0)</f>
        <v/>
      </c>
      <c r="J2404" t="str" cm="1">
        <f t="array" ref="J2404">_xlfn.IFS('Paraclinicos '!I2339="","",'Paraclinicos '!I2339&gt;7,1,'Paraclinicos '!I2339&lt;=7,0)</f>
        <v/>
      </c>
      <c r="K2404" t="str" cm="1">
        <f t="array" ref="K2404">_xlfn.IFS('Paraclinicos '!W2339="","",'Paraclinicos '!W2339&lt;=8,1,'Paraclinicos '!W2339&gt;8,0)</f>
        <v/>
      </c>
      <c r="L2404" t="str" cm="1">
        <f t="array" ref="L2404">_xlfn.IFS('Paraclinicos '!S2339="","",'Paraclinicos '!S2339&gt;=30,1,'Paraclinicos '!S2339&lt;30,0)</f>
        <v/>
      </c>
      <c r="M2404" t="str" cm="1">
        <f t="array" ref="M2404">_xlfn.IFS(OR('Paraclinicos '!T2339="",'Paraclinicos '!U2339=""),"",OR('Paraclinicos '!T2339&lt;=90,'Paraclinicos '!U2339&lt;=60),1,OR('Paraclinicos '!T2339&gt;90,'Paraclinicos '!U2339&gt;60),0)</f>
        <v/>
      </c>
      <c r="N2404" s="45" t="str">
        <f t="shared" si="113"/>
        <v/>
      </c>
      <c r="O2404" t="str" cm="1">
        <f t="array" ref="O2404">_xlfn.IFS(OR('Paraclinicos '!M2339="",'Paraclinicos '!N2339="",'Paraclinicos '!N2339=0),"",'Paraclinicos '!M2339/'Paraclinicos '!N2339&lt;100,4,'Paraclinicos '!M2339/'Paraclinicos '!N2339&lt;200,3,'Paraclinicos '!M2339/'Paraclinicos '!N2339&lt;300,2,'Paraclinicos '!M2339/'Paraclinicos '!N2339&lt;400,1,'Paraclinicos '!M2339/'Paraclinicos '!N2339&gt;=400,0)</f>
        <v/>
      </c>
      <c r="P2404" t="str" cm="1">
        <f t="array" ref="P2404">_xlfn.IFS('Paraclinicos '!C2339="","",'Paraclinicos '!C2339&lt;20,4,'Paraclinicos '!C2339&lt;50,3,'Paraclinicos '!C2339&lt;100,2,'Paraclinicos '!C2339&lt;150,1,'Paraclinicos '!C2339&gt;150,0)</f>
        <v/>
      </c>
      <c r="Q2404" t="str" cm="1">
        <f t="array" ref="Q2404">_xlfn.IFS('Paraclinicos '!O2339="","",'Paraclinicos '!O2339&lt;1.2,0,'Paraclinicos '!O2339&lt;2,1,'Paraclinicos '!O2339&lt;3.5,2,'Paraclinicos '!O2339&lt;5,3,'Paraclinicos '!O2339&gt;5,4)</f>
        <v/>
      </c>
      <c r="R2404" t="str" cm="1">
        <f t="array" ref="R2404">_xlfn.IFS('Paraclinicos '!J2339="","",'Paraclinicos '!J2339&lt;1.2,0,'Paraclinicos '!J2339&lt;2,1,'Paraclinicos '!J2339&lt;6,2,'Paraclinicos '!J2339&lt;12,3,'Paraclinicos '!J2339&gt;=12,4)</f>
        <v/>
      </c>
      <c r="S2404" t="str" cm="1">
        <f t="array" ref="S2404">_xlfn.IFS('Paraclinicos '!Y2339="","",'Paraclinicos '!Y2339&lt;70,1,'Paraclinicos '!Y2339&gt;=70,0)</f>
        <v/>
      </c>
      <c r="T2404" t="str" cm="1">
        <f t="array" ref="T2404">_xlfn.IFS('Paraclinicos '!W2339="","",'Paraclinicos '!W2339&lt;6,4,'Paraclinicos '!W2339&lt;10,3,'Paraclinicos '!W2339&lt;13,2,'Paraclinicos '!W2339&lt;15,1,'Paraclinicos '!W2339=15,0)</f>
        <v/>
      </c>
      <c r="U2404" s="54" t="str">
        <f t="shared" si="111"/>
        <v/>
      </c>
      <c r="V2404" t="str" cm="1">
        <f t="array" ref="V2404">_xlfn.IFS('Paraclinicos '!S2339="","",OR('Paraclinicos '!S2339&lt;=8,'Paraclinicos '!S2339&gt;=25),3,'Paraclinicos '!S2339&lt;12,1,'Paraclinicos '!S2339&lt;21,0,'Paraclinicos '!S2339&lt;25,2)</f>
        <v/>
      </c>
      <c r="W2404" t="str">
        <f>IFERROR(IF(INDEX('BD Demog para scores enalazar'!Y$2:'BD Demog para scores enalazar'!Y$3000,MATCH(Formulas!A2404,'BD Demog para scores enalazar'!A$2:'BD Demog para scores enalazar'!A$3000,0))=1,"SI","NO"),"")</f>
        <v/>
      </c>
      <c r="X2404" s="9" t="str">
        <f>IFERROR(IF(INDEX('BD Demog para scores enalazar'!AJ$2:'BD Demog para scores enalazar'!AJ$3000,MATCH(Formulas!A2404,'BD Demog para scores enalazar'!A$2:'BD Demog para scores enalazar'!A$3000,0))=1,"SI","NO"),"")</f>
        <v/>
      </c>
      <c r="Y2404" t="str" cm="1">
        <f t="array" ref="Y2404">IF(AND(W2404="NO",X2404="NO"),_xlfn.IFS('Paraclinicos '!K2339&lt;=91,3,'Paraclinicos '!K2339&lt;94,2,'Paraclinicos '!K2339&lt;96,1,'Paraclinicos '!K2339&gt;=96,0),"")</f>
        <v/>
      </c>
      <c r="Z2404" t="str" cm="1">
        <f t="array" ref="Z2404">IF(OR(W2404="SI",X2404="SI"),_xlfn.IFS(OR(AND('Paraclinicos '!K2340&lt;=83),AND('Paraclinicos '!K2340&gt;=97,AA2404=2)),3,OR(AND('Paraclinicos '!K2340&lt;=86),AND('Paraclinicos '!K2340&gt;=94,AA2404=2)),2,OR(AND('Paraclinicos '!K2340&lt;=88),AND('Paraclinicos '!K2340&gt;=92,AA2404=2)),1,OR(AND('Paraclinicos '!K2340&gt;=88,'Paraclinicos '!K2340&lt;=92),AND('Paraclinicos '!K2340&gt;=93,AA2404=0)),0),"")</f>
        <v/>
      </c>
      <c r="AA2404" t="str" cm="1">
        <f t="array" ref="AA2404">_xlfn.IFS('Paraclinicos '!E2339="","",'Paraclinicos '!E2339="Oxigeno",2,'Paraclinicos '!E2339="Aire",0)</f>
        <v/>
      </c>
    </row>
    <row r="2405" spans="1:27" x14ac:dyDescent="0.25">
      <c r="A2405">
        <f>'Paraclinicos '!A2340</f>
        <v>0</v>
      </c>
      <c r="B2405" s="3">
        <f>'Paraclinicos '!R2340</f>
        <v>0</v>
      </c>
      <c r="C2405" t="str" cm="1">
        <f t="array" ref="C2405">_xlfn.IFS('Paraclinicos '!Q2340="","",'Paraclinicos '!Q2340&gt;60,3,'Paraclinicos '!Q2340&lt;=60,1)</f>
        <v/>
      </c>
      <c r="D2405" t="str">
        <f>IFERROR(IF(INDEX('BD Demog para scores enalazar'!BC$2:BC$3000,MATCH(Formulas!A2405,'BD Demog para scores enalazar'!A$2:A$3000,0))=0,"SI","NO"),"")</f>
        <v/>
      </c>
      <c r="E2405" t="str" cm="1">
        <f t="array" ref="E2405">_xlfn.IFS(D2405="","",D2405="SI",4,D2405="NO",1)</f>
        <v/>
      </c>
      <c r="F2405" t="str" cm="1">
        <f t="array" ref="F2405">_xlfn.IFS('Paraclinicos '!B2340="","",'Paraclinicos '!B2340&gt;1,1,'Paraclinicos '!B2340&lt;=1,3)</f>
        <v/>
      </c>
      <c r="G2405" t="str" cm="1">
        <f t="array" ref="G2405">_xlfn.IFS('Paraclinicos '!D2340="","",AND('Paraclinicos '!D2340&gt;=250,'Paraclinicos '!D2340&lt;=500),2,'Paraclinicos '!D2340&gt;500,3,'Paraclinicos '!D2340&lt;250,1)</f>
        <v/>
      </c>
      <c r="H2405" s="50" t="str">
        <f t="shared" si="112"/>
        <v/>
      </c>
      <c r="I2405" t="str" cm="1">
        <f t="array" ref="I2405">_xlfn.IFS('Paraclinicos '!Q2340="","",'Paraclinicos '!Q2340&gt;=65,1,'Paraclinicos '!Q2340&lt;65,0)</f>
        <v/>
      </c>
      <c r="J2405" t="str" cm="1">
        <f t="array" ref="J2405">_xlfn.IFS('Paraclinicos '!I2340="","",'Paraclinicos '!I2340&gt;7,1,'Paraclinicos '!I2340&lt;=7,0)</f>
        <v/>
      </c>
      <c r="K2405" t="str" cm="1">
        <f t="array" ref="K2405">_xlfn.IFS('Paraclinicos '!W2340="","",'Paraclinicos '!W2340&lt;=8,1,'Paraclinicos '!W2340&gt;8,0)</f>
        <v/>
      </c>
      <c r="L2405" t="str" cm="1">
        <f t="array" ref="L2405">_xlfn.IFS('Paraclinicos '!S2340="","",'Paraclinicos '!S2340&gt;=30,1,'Paraclinicos '!S2340&lt;30,0)</f>
        <v/>
      </c>
      <c r="M2405" t="str" cm="1">
        <f t="array" ref="M2405">_xlfn.IFS(OR('Paraclinicos '!T2340="",'Paraclinicos '!U2340=""),"",OR('Paraclinicos '!T2340&lt;=90,'Paraclinicos '!U2340&lt;=60),1,OR('Paraclinicos '!T2340&gt;90,'Paraclinicos '!U2340&gt;60),0)</f>
        <v/>
      </c>
      <c r="N2405" s="45" t="str">
        <f t="shared" si="113"/>
        <v/>
      </c>
      <c r="O2405" t="str" cm="1">
        <f t="array" ref="O2405">_xlfn.IFS(OR('Paraclinicos '!M2340="",'Paraclinicos '!N2340="",'Paraclinicos '!N2340=0),"",'Paraclinicos '!M2340/'Paraclinicos '!N2340&lt;100,4,'Paraclinicos '!M2340/'Paraclinicos '!N2340&lt;200,3,'Paraclinicos '!M2340/'Paraclinicos '!N2340&lt;300,2,'Paraclinicos '!M2340/'Paraclinicos '!N2340&lt;400,1,'Paraclinicos '!M2340/'Paraclinicos '!N2340&gt;=400,0)</f>
        <v/>
      </c>
      <c r="P2405" t="str" cm="1">
        <f t="array" ref="P2405">_xlfn.IFS('Paraclinicos '!C2340="","",'Paraclinicos '!C2340&lt;20,4,'Paraclinicos '!C2340&lt;50,3,'Paraclinicos '!C2340&lt;100,2,'Paraclinicos '!C2340&lt;150,1,'Paraclinicos '!C2340&gt;150,0)</f>
        <v/>
      </c>
      <c r="Q2405" t="str" cm="1">
        <f t="array" ref="Q2405">_xlfn.IFS('Paraclinicos '!O2340="","",'Paraclinicos '!O2340&lt;1.2,0,'Paraclinicos '!O2340&lt;2,1,'Paraclinicos '!O2340&lt;3.5,2,'Paraclinicos '!O2340&lt;5,3,'Paraclinicos '!O2340&gt;5,4)</f>
        <v/>
      </c>
      <c r="R2405" t="str" cm="1">
        <f t="array" ref="R2405">_xlfn.IFS('Paraclinicos '!J2340="","",'Paraclinicos '!J2340&lt;1.2,0,'Paraclinicos '!J2340&lt;2,1,'Paraclinicos '!J2340&lt;6,2,'Paraclinicos '!J2340&lt;12,3,'Paraclinicos '!J2340&gt;=12,4)</f>
        <v/>
      </c>
      <c r="S2405" t="str" cm="1">
        <f t="array" ref="S2405">_xlfn.IFS('Paraclinicos '!Y2340="","",'Paraclinicos '!Y2340&lt;70,1,'Paraclinicos '!Y2340&gt;=70,0)</f>
        <v/>
      </c>
      <c r="T2405" t="str" cm="1">
        <f t="array" ref="T2405">_xlfn.IFS('Paraclinicos '!W2340="","",'Paraclinicos '!W2340&lt;6,4,'Paraclinicos '!W2340&lt;10,3,'Paraclinicos '!W2340&lt;13,2,'Paraclinicos '!W2340&lt;15,1,'Paraclinicos '!W2340=15,0)</f>
        <v/>
      </c>
      <c r="U2405" s="54" t="str">
        <f t="shared" si="111"/>
        <v/>
      </c>
      <c r="V2405" t="str" cm="1">
        <f t="array" ref="V2405">_xlfn.IFS('Paraclinicos '!S2340="","",OR('Paraclinicos '!S2340&lt;=8,'Paraclinicos '!S2340&gt;=25),3,'Paraclinicos '!S2340&lt;12,1,'Paraclinicos '!S2340&lt;21,0,'Paraclinicos '!S2340&lt;25,2)</f>
        <v/>
      </c>
      <c r="W2405" t="str">
        <f>IFERROR(IF(INDEX('BD Demog para scores enalazar'!Y$2:'BD Demog para scores enalazar'!Y$3000,MATCH(Formulas!A2405,'BD Demog para scores enalazar'!A$2:'BD Demog para scores enalazar'!A$3000,0))=1,"SI","NO"),"")</f>
        <v/>
      </c>
      <c r="X2405" s="9" t="str">
        <f>IFERROR(IF(INDEX('BD Demog para scores enalazar'!AJ$2:'BD Demog para scores enalazar'!AJ$3000,MATCH(Formulas!A2405,'BD Demog para scores enalazar'!A$2:'BD Demog para scores enalazar'!A$3000,0))=1,"SI","NO"),"")</f>
        <v/>
      </c>
      <c r="Y2405" t="str" cm="1">
        <f t="array" ref="Y2405">IF(AND(W2405="NO",X2405="NO"),_xlfn.IFS('Paraclinicos '!K2340&lt;=91,3,'Paraclinicos '!K2340&lt;94,2,'Paraclinicos '!K2340&lt;96,1,'Paraclinicos '!K2340&gt;=96,0),"")</f>
        <v/>
      </c>
      <c r="Z2405" t="str" cm="1">
        <f t="array" ref="Z2405">IF(OR(W2405="SI",X2405="SI"),_xlfn.IFS(OR(AND('Paraclinicos '!K2341&lt;=83),AND('Paraclinicos '!K2341&gt;=97,AA2405=2)),3,OR(AND('Paraclinicos '!K2341&lt;=86),AND('Paraclinicos '!K2341&gt;=94,AA2405=2)),2,OR(AND('Paraclinicos '!K2341&lt;=88),AND('Paraclinicos '!K2341&gt;=92,AA2405=2)),1,OR(AND('Paraclinicos '!K2341&gt;=88,'Paraclinicos '!K2341&lt;=92),AND('Paraclinicos '!K2341&gt;=93,AA2405=0)),0),"")</f>
        <v/>
      </c>
      <c r="AA2405" t="str" cm="1">
        <f t="array" ref="AA2405">_xlfn.IFS('Paraclinicos '!E2340="","",'Paraclinicos '!E2340="Oxigeno",2,'Paraclinicos '!E2340="Aire",0)</f>
        <v/>
      </c>
    </row>
    <row r="2406" spans="1:27" x14ac:dyDescent="0.25">
      <c r="A2406">
        <f>'Paraclinicos '!A2341</f>
        <v>0</v>
      </c>
      <c r="B2406" s="3">
        <f>'Paraclinicos '!R2341</f>
        <v>0</v>
      </c>
      <c r="C2406" t="str" cm="1">
        <f t="array" ref="C2406">_xlfn.IFS('Paraclinicos '!Q2341="","",'Paraclinicos '!Q2341&gt;60,3,'Paraclinicos '!Q2341&lt;=60,1)</f>
        <v/>
      </c>
      <c r="D2406" t="str">
        <f>IFERROR(IF(INDEX('BD Demog para scores enalazar'!BC$2:BC$3000,MATCH(Formulas!A2406,'BD Demog para scores enalazar'!A$2:A$3000,0))=0,"SI","NO"),"")</f>
        <v/>
      </c>
      <c r="E2406" t="str" cm="1">
        <f t="array" ref="E2406">_xlfn.IFS(D2406="","",D2406="SI",4,D2406="NO",1)</f>
        <v/>
      </c>
      <c r="F2406" t="str" cm="1">
        <f t="array" ref="F2406">_xlfn.IFS('Paraclinicos '!B2341="","",'Paraclinicos '!B2341&gt;1,1,'Paraclinicos '!B2341&lt;=1,3)</f>
        <v/>
      </c>
      <c r="G2406" t="str" cm="1">
        <f t="array" ref="G2406">_xlfn.IFS('Paraclinicos '!D2341="","",AND('Paraclinicos '!D2341&gt;=250,'Paraclinicos '!D2341&lt;=500),2,'Paraclinicos '!D2341&gt;500,3,'Paraclinicos '!D2341&lt;250,1)</f>
        <v/>
      </c>
      <c r="H2406" s="50" t="str">
        <f t="shared" si="112"/>
        <v/>
      </c>
      <c r="I2406" t="str" cm="1">
        <f t="array" ref="I2406">_xlfn.IFS('Paraclinicos '!Q2341="","",'Paraclinicos '!Q2341&gt;=65,1,'Paraclinicos '!Q2341&lt;65,0)</f>
        <v/>
      </c>
      <c r="J2406" t="str" cm="1">
        <f t="array" ref="J2406">_xlfn.IFS('Paraclinicos '!I2341="","",'Paraclinicos '!I2341&gt;7,1,'Paraclinicos '!I2341&lt;=7,0)</f>
        <v/>
      </c>
      <c r="K2406" t="str" cm="1">
        <f t="array" ref="K2406">_xlfn.IFS('Paraclinicos '!W2341="","",'Paraclinicos '!W2341&lt;=8,1,'Paraclinicos '!W2341&gt;8,0)</f>
        <v/>
      </c>
      <c r="L2406" t="str" cm="1">
        <f t="array" ref="L2406">_xlfn.IFS('Paraclinicos '!S2341="","",'Paraclinicos '!S2341&gt;=30,1,'Paraclinicos '!S2341&lt;30,0)</f>
        <v/>
      </c>
      <c r="M2406" t="str" cm="1">
        <f t="array" ref="M2406">_xlfn.IFS(OR('Paraclinicos '!T2341="",'Paraclinicos '!U2341=""),"",OR('Paraclinicos '!T2341&lt;=90,'Paraclinicos '!U2341&lt;=60),1,OR('Paraclinicos '!T2341&gt;90,'Paraclinicos '!U2341&gt;60),0)</f>
        <v/>
      </c>
      <c r="N2406" s="45" t="str">
        <f t="shared" si="113"/>
        <v/>
      </c>
      <c r="O2406" t="str" cm="1">
        <f t="array" ref="O2406">_xlfn.IFS(OR('Paraclinicos '!M2341="",'Paraclinicos '!N2341="",'Paraclinicos '!N2341=0),"",'Paraclinicos '!M2341/'Paraclinicos '!N2341&lt;100,4,'Paraclinicos '!M2341/'Paraclinicos '!N2341&lt;200,3,'Paraclinicos '!M2341/'Paraclinicos '!N2341&lt;300,2,'Paraclinicos '!M2341/'Paraclinicos '!N2341&lt;400,1,'Paraclinicos '!M2341/'Paraclinicos '!N2341&gt;=400,0)</f>
        <v/>
      </c>
      <c r="P2406" t="str" cm="1">
        <f t="array" ref="P2406">_xlfn.IFS('Paraclinicos '!C2341="","",'Paraclinicos '!C2341&lt;20,4,'Paraclinicos '!C2341&lt;50,3,'Paraclinicos '!C2341&lt;100,2,'Paraclinicos '!C2341&lt;150,1,'Paraclinicos '!C2341&gt;150,0)</f>
        <v/>
      </c>
      <c r="Q2406" t="str" cm="1">
        <f t="array" ref="Q2406">_xlfn.IFS('Paraclinicos '!O2341="","",'Paraclinicos '!O2341&lt;1.2,0,'Paraclinicos '!O2341&lt;2,1,'Paraclinicos '!O2341&lt;3.5,2,'Paraclinicos '!O2341&lt;5,3,'Paraclinicos '!O2341&gt;5,4)</f>
        <v/>
      </c>
      <c r="R2406" t="str" cm="1">
        <f t="array" ref="R2406">_xlfn.IFS('Paraclinicos '!J2341="","",'Paraclinicos '!J2341&lt;1.2,0,'Paraclinicos '!J2341&lt;2,1,'Paraclinicos '!J2341&lt;6,2,'Paraclinicos '!J2341&lt;12,3,'Paraclinicos '!J2341&gt;=12,4)</f>
        <v/>
      </c>
      <c r="S2406" t="str" cm="1">
        <f t="array" ref="S2406">_xlfn.IFS('Paraclinicos '!Y2341="","",'Paraclinicos '!Y2341&lt;70,1,'Paraclinicos '!Y2341&gt;=70,0)</f>
        <v/>
      </c>
      <c r="T2406" t="str" cm="1">
        <f t="array" ref="T2406">_xlfn.IFS('Paraclinicos '!W2341="","",'Paraclinicos '!W2341&lt;6,4,'Paraclinicos '!W2341&lt;10,3,'Paraclinicos '!W2341&lt;13,2,'Paraclinicos '!W2341&lt;15,1,'Paraclinicos '!W2341=15,0)</f>
        <v/>
      </c>
      <c r="U2406" s="54" t="str">
        <f t="shared" si="111"/>
        <v/>
      </c>
      <c r="V2406" t="str" cm="1">
        <f t="array" ref="V2406">_xlfn.IFS('Paraclinicos '!S2341="","",OR('Paraclinicos '!S2341&lt;=8,'Paraclinicos '!S2341&gt;=25),3,'Paraclinicos '!S2341&lt;12,1,'Paraclinicos '!S2341&lt;21,0,'Paraclinicos '!S2341&lt;25,2)</f>
        <v/>
      </c>
      <c r="W2406" t="str">
        <f>IFERROR(IF(INDEX('BD Demog para scores enalazar'!Y$2:'BD Demog para scores enalazar'!Y$3000,MATCH(Formulas!A2406,'BD Demog para scores enalazar'!A$2:'BD Demog para scores enalazar'!A$3000,0))=1,"SI","NO"),"")</f>
        <v/>
      </c>
      <c r="X2406" s="9" t="str">
        <f>IFERROR(IF(INDEX('BD Demog para scores enalazar'!AJ$2:'BD Demog para scores enalazar'!AJ$3000,MATCH(Formulas!A2406,'BD Demog para scores enalazar'!A$2:'BD Demog para scores enalazar'!A$3000,0))=1,"SI","NO"),"")</f>
        <v/>
      </c>
      <c r="Y2406" t="str" cm="1">
        <f t="array" ref="Y2406">IF(AND(W2406="NO",X2406="NO"),_xlfn.IFS('Paraclinicos '!K2341&lt;=91,3,'Paraclinicos '!K2341&lt;94,2,'Paraclinicos '!K2341&lt;96,1,'Paraclinicos '!K2341&gt;=96,0),"")</f>
        <v/>
      </c>
      <c r="Z2406" t="str" cm="1">
        <f t="array" ref="Z2406">IF(OR(W2406="SI",X2406="SI"),_xlfn.IFS(OR(AND('Paraclinicos '!K2342&lt;=83),AND('Paraclinicos '!K2342&gt;=97,AA2406=2)),3,OR(AND('Paraclinicos '!K2342&lt;=86),AND('Paraclinicos '!K2342&gt;=94,AA2406=2)),2,OR(AND('Paraclinicos '!K2342&lt;=88),AND('Paraclinicos '!K2342&gt;=92,AA2406=2)),1,OR(AND('Paraclinicos '!K2342&gt;=88,'Paraclinicos '!K2342&lt;=92),AND('Paraclinicos '!K2342&gt;=93,AA2406=0)),0),"")</f>
        <v/>
      </c>
      <c r="AA2406" t="str" cm="1">
        <f t="array" ref="AA2406">_xlfn.IFS('Paraclinicos '!E2341="","",'Paraclinicos '!E2341="Oxigeno",2,'Paraclinicos '!E2341="Aire",0)</f>
        <v/>
      </c>
    </row>
    <row r="2407" spans="1:27" x14ac:dyDescent="0.25">
      <c r="A2407">
        <f>'Paraclinicos '!A2342</f>
        <v>0</v>
      </c>
      <c r="B2407" s="3">
        <f>'Paraclinicos '!R2342</f>
        <v>0</v>
      </c>
      <c r="C2407" t="str" cm="1">
        <f t="array" ref="C2407">_xlfn.IFS('Paraclinicos '!Q2342="","",'Paraclinicos '!Q2342&gt;60,3,'Paraclinicos '!Q2342&lt;=60,1)</f>
        <v/>
      </c>
      <c r="D2407" t="str">
        <f>IFERROR(IF(INDEX('BD Demog para scores enalazar'!BC$2:BC$3000,MATCH(Formulas!A2407,'BD Demog para scores enalazar'!A$2:A$3000,0))=0,"SI","NO"),"")</f>
        <v/>
      </c>
      <c r="E2407" t="str" cm="1">
        <f t="array" ref="E2407">_xlfn.IFS(D2407="","",D2407="SI",4,D2407="NO",1)</f>
        <v/>
      </c>
      <c r="F2407" t="str" cm="1">
        <f t="array" ref="F2407">_xlfn.IFS('Paraclinicos '!B2342="","",'Paraclinicos '!B2342&gt;1,1,'Paraclinicos '!B2342&lt;=1,3)</f>
        <v/>
      </c>
      <c r="G2407" t="str" cm="1">
        <f t="array" ref="G2407">_xlfn.IFS('Paraclinicos '!D2342="","",AND('Paraclinicos '!D2342&gt;=250,'Paraclinicos '!D2342&lt;=500),2,'Paraclinicos '!D2342&gt;500,3,'Paraclinicos '!D2342&lt;250,1)</f>
        <v/>
      </c>
      <c r="H2407" s="50" t="str">
        <f t="shared" si="112"/>
        <v/>
      </c>
      <c r="I2407" t="str" cm="1">
        <f t="array" ref="I2407">_xlfn.IFS('Paraclinicos '!Q2342="","",'Paraclinicos '!Q2342&gt;=65,1,'Paraclinicos '!Q2342&lt;65,0)</f>
        <v/>
      </c>
      <c r="J2407" t="str" cm="1">
        <f t="array" ref="J2407">_xlfn.IFS('Paraclinicos '!I2342="","",'Paraclinicos '!I2342&gt;7,1,'Paraclinicos '!I2342&lt;=7,0)</f>
        <v/>
      </c>
      <c r="K2407" t="str" cm="1">
        <f t="array" ref="K2407">_xlfn.IFS('Paraclinicos '!W2342="","",'Paraclinicos '!W2342&lt;=8,1,'Paraclinicos '!W2342&gt;8,0)</f>
        <v/>
      </c>
      <c r="L2407" t="str" cm="1">
        <f t="array" ref="L2407">_xlfn.IFS('Paraclinicos '!S2342="","",'Paraclinicos '!S2342&gt;=30,1,'Paraclinicos '!S2342&lt;30,0)</f>
        <v/>
      </c>
      <c r="M2407" t="str" cm="1">
        <f t="array" ref="M2407">_xlfn.IFS(OR('Paraclinicos '!T2342="",'Paraclinicos '!U2342=""),"",OR('Paraclinicos '!T2342&lt;=90,'Paraclinicos '!U2342&lt;=60),1,OR('Paraclinicos '!T2342&gt;90,'Paraclinicos '!U2342&gt;60),0)</f>
        <v/>
      </c>
      <c r="N2407" s="45" t="str">
        <f t="shared" si="113"/>
        <v/>
      </c>
      <c r="O2407" t="str" cm="1">
        <f t="array" ref="O2407">_xlfn.IFS(OR('Paraclinicos '!M2342="",'Paraclinicos '!N2342="",'Paraclinicos '!N2342=0),"",'Paraclinicos '!M2342/'Paraclinicos '!N2342&lt;100,4,'Paraclinicos '!M2342/'Paraclinicos '!N2342&lt;200,3,'Paraclinicos '!M2342/'Paraclinicos '!N2342&lt;300,2,'Paraclinicos '!M2342/'Paraclinicos '!N2342&lt;400,1,'Paraclinicos '!M2342/'Paraclinicos '!N2342&gt;=400,0)</f>
        <v/>
      </c>
      <c r="P2407" t="str" cm="1">
        <f t="array" ref="P2407">_xlfn.IFS('Paraclinicos '!C2342="","",'Paraclinicos '!C2342&lt;20,4,'Paraclinicos '!C2342&lt;50,3,'Paraclinicos '!C2342&lt;100,2,'Paraclinicos '!C2342&lt;150,1,'Paraclinicos '!C2342&gt;150,0)</f>
        <v/>
      </c>
      <c r="Q2407" t="str" cm="1">
        <f t="array" ref="Q2407">_xlfn.IFS('Paraclinicos '!O2342="","",'Paraclinicos '!O2342&lt;1.2,0,'Paraclinicos '!O2342&lt;2,1,'Paraclinicos '!O2342&lt;3.5,2,'Paraclinicos '!O2342&lt;5,3,'Paraclinicos '!O2342&gt;5,4)</f>
        <v/>
      </c>
      <c r="R2407" t="str" cm="1">
        <f t="array" ref="R2407">_xlfn.IFS('Paraclinicos '!J2342="","",'Paraclinicos '!J2342&lt;1.2,0,'Paraclinicos '!J2342&lt;2,1,'Paraclinicos '!J2342&lt;6,2,'Paraclinicos '!J2342&lt;12,3,'Paraclinicos '!J2342&gt;=12,4)</f>
        <v/>
      </c>
      <c r="S2407" t="str" cm="1">
        <f t="array" ref="S2407">_xlfn.IFS('Paraclinicos '!Y2342="","",'Paraclinicos '!Y2342&lt;70,1,'Paraclinicos '!Y2342&gt;=70,0)</f>
        <v/>
      </c>
      <c r="T2407" t="str" cm="1">
        <f t="array" ref="T2407">_xlfn.IFS('Paraclinicos '!W2342="","",'Paraclinicos '!W2342&lt;6,4,'Paraclinicos '!W2342&lt;10,3,'Paraclinicos '!W2342&lt;13,2,'Paraclinicos '!W2342&lt;15,1,'Paraclinicos '!W2342=15,0)</f>
        <v/>
      </c>
      <c r="U2407" s="54" t="str">
        <f t="shared" si="111"/>
        <v/>
      </c>
      <c r="V2407" t="str" cm="1">
        <f t="array" ref="V2407">_xlfn.IFS('Paraclinicos '!S2342="","",OR('Paraclinicos '!S2342&lt;=8,'Paraclinicos '!S2342&gt;=25),3,'Paraclinicos '!S2342&lt;12,1,'Paraclinicos '!S2342&lt;21,0,'Paraclinicos '!S2342&lt;25,2)</f>
        <v/>
      </c>
      <c r="W2407" t="str">
        <f>IFERROR(IF(INDEX('BD Demog para scores enalazar'!Y$2:'BD Demog para scores enalazar'!Y$3000,MATCH(Formulas!A2407,'BD Demog para scores enalazar'!A$2:'BD Demog para scores enalazar'!A$3000,0))=1,"SI","NO"),"")</f>
        <v/>
      </c>
      <c r="X2407" s="9" t="str">
        <f>IFERROR(IF(INDEX('BD Demog para scores enalazar'!AJ$2:'BD Demog para scores enalazar'!AJ$3000,MATCH(Formulas!A2407,'BD Demog para scores enalazar'!A$2:'BD Demog para scores enalazar'!A$3000,0))=1,"SI","NO"),"")</f>
        <v/>
      </c>
      <c r="Y2407" t="str" cm="1">
        <f t="array" ref="Y2407">IF(AND(W2407="NO",X2407="NO"),_xlfn.IFS('Paraclinicos '!K2342&lt;=91,3,'Paraclinicos '!K2342&lt;94,2,'Paraclinicos '!K2342&lt;96,1,'Paraclinicos '!K2342&gt;=96,0),"")</f>
        <v/>
      </c>
      <c r="Z2407" t="str" cm="1">
        <f t="array" ref="Z2407">IF(OR(W2407="SI",X2407="SI"),_xlfn.IFS(OR(AND('Paraclinicos '!K2343&lt;=83),AND('Paraclinicos '!K2343&gt;=97,AA2407=2)),3,OR(AND('Paraclinicos '!K2343&lt;=86),AND('Paraclinicos '!K2343&gt;=94,AA2407=2)),2,OR(AND('Paraclinicos '!K2343&lt;=88),AND('Paraclinicos '!K2343&gt;=92,AA2407=2)),1,OR(AND('Paraclinicos '!K2343&gt;=88,'Paraclinicos '!K2343&lt;=92),AND('Paraclinicos '!K2343&gt;=93,AA2407=0)),0),"")</f>
        <v/>
      </c>
      <c r="AA2407" t="str" cm="1">
        <f t="array" ref="AA2407">_xlfn.IFS('Paraclinicos '!E2342="","",'Paraclinicos '!E2342="Oxigeno",2,'Paraclinicos '!E2342="Aire",0)</f>
        <v/>
      </c>
    </row>
    <row r="2408" spans="1:27" x14ac:dyDescent="0.25">
      <c r="A2408">
        <f>'Paraclinicos '!A2343</f>
        <v>0</v>
      </c>
      <c r="B2408" s="3">
        <f>'Paraclinicos '!R2343</f>
        <v>0</v>
      </c>
      <c r="C2408" t="str" cm="1">
        <f t="array" ref="C2408">_xlfn.IFS('Paraclinicos '!Q2343="","",'Paraclinicos '!Q2343&gt;60,3,'Paraclinicos '!Q2343&lt;=60,1)</f>
        <v/>
      </c>
      <c r="D2408" t="str">
        <f>IFERROR(IF(INDEX('BD Demog para scores enalazar'!BC$2:BC$3000,MATCH(Formulas!A2408,'BD Demog para scores enalazar'!A$2:A$3000,0))=0,"SI","NO"),"")</f>
        <v/>
      </c>
      <c r="E2408" t="str" cm="1">
        <f t="array" ref="E2408">_xlfn.IFS(D2408="","",D2408="SI",4,D2408="NO",1)</f>
        <v/>
      </c>
      <c r="F2408" t="str" cm="1">
        <f t="array" ref="F2408">_xlfn.IFS('Paraclinicos '!B2343="","",'Paraclinicos '!B2343&gt;1,1,'Paraclinicos '!B2343&lt;=1,3)</f>
        <v/>
      </c>
      <c r="G2408" t="str" cm="1">
        <f t="array" ref="G2408">_xlfn.IFS('Paraclinicos '!D2343="","",AND('Paraclinicos '!D2343&gt;=250,'Paraclinicos '!D2343&lt;=500),2,'Paraclinicos '!D2343&gt;500,3,'Paraclinicos '!D2343&lt;250,1)</f>
        <v/>
      </c>
      <c r="H2408" s="50" t="str">
        <f t="shared" si="112"/>
        <v/>
      </c>
      <c r="I2408" t="str" cm="1">
        <f t="array" ref="I2408">_xlfn.IFS('Paraclinicos '!Q2343="","",'Paraclinicos '!Q2343&gt;=65,1,'Paraclinicos '!Q2343&lt;65,0)</f>
        <v/>
      </c>
      <c r="J2408" t="str" cm="1">
        <f t="array" ref="J2408">_xlfn.IFS('Paraclinicos '!I2343="","",'Paraclinicos '!I2343&gt;7,1,'Paraclinicos '!I2343&lt;=7,0)</f>
        <v/>
      </c>
      <c r="K2408" t="str" cm="1">
        <f t="array" ref="K2408">_xlfn.IFS('Paraclinicos '!W2343="","",'Paraclinicos '!W2343&lt;=8,1,'Paraclinicos '!W2343&gt;8,0)</f>
        <v/>
      </c>
      <c r="L2408" t="str" cm="1">
        <f t="array" ref="L2408">_xlfn.IFS('Paraclinicos '!S2343="","",'Paraclinicos '!S2343&gt;=30,1,'Paraclinicos '!S2343&lt;30,0)</f>
        <v/>
      </c>
      <c r="M2408" t="str" cm="1">
        <f t="array" ref="M2408">_xlfn.IFS(OR('Paraclinicos '!T2343="",'Paraclinicos '!U2343=""),"",OR('Paraclinicos '!T2343&lt;=90,'Paraclinicos '!U2343&lt;=60),1,OR('Paraclinicos '!T2343&gt;90,'Paraclinicos '!U2343&gt;60),0)</f>
        <v/>
      </c>
      <c r="N2408" s="45" t="str">
        <f t="shared" si="113"/>
        <v/>
      </c>
      <c r="O2408" t="str" cm="1">
        <f t="array" ref="O2408">_xlfn.IFS(OR('Paraclinicos '!M2343="",'Paraclinicos '!N2343="",'Paraclinicos '!N2343=0),"",'Paraclinicos '!M2343/'Paraclinicos '!N2343&lt;100,4,'Paraclinicos '!M2343/'Paraclinicos '!N2343&lt;200,3,'Paraclinicos '!M2343/'Paraclinicos '!N2343&lt;300,2,'Paraclinicos '!M2343/'Paraclinicos '!N2343&lt;400,1,'Paraclinicos '!M2343/'Paraclinicos '!N2343&gt;=400,0)</f>
        <v/>
      </c>
      <c r="P2408" t="str" cm="1">
        <f t="array" ref="P2408">_xlfn.IFS('Paraclinicos '!C2343="","",'Paraclinicos '!C2343&lt;20,4,'Paraclinicos '!C2343&lt;50,3,'Paraclinicos '!C2343&lt;100,2,'Paraclinicos '!C2343&lt;150,1,'Paraclinicos '!C2343&gt;150,0)</f>
        <v/>
      </c>
      <c r="Q2408" t="str" cm="1">
        <f t="array" ref="Q2408">_xlfn.IFS('Paraclinicos '!O2343="","",'Paraclinicos '!O2343&lt;1.2,0,'Paraclinicos '!O2343&lt;2,1,'Paraclinicos '!O2343&lt;3.5,2,'Paraclinicos '!O2343&lt;5,3,'Paraclinicos '!O2343&gt;5,4)</f>
        <v/>
      </c>
      <c r="R2408" t="str" cm="1">
        <f t="array" ref="R2408">_xlfn.IFS('Paraclinicos '!J2343="","",'Paraclinicos '!J2343&lt;1.2,0,'Paraclinicos '!J2343&lt;2,1,'Paraclinicos '!J2343&lt;6,2,'Paraclinicos '!J2343&lt;12,3,'Paraclinicos '!J2343&gt;=12,4)</f>
        <v/>
      </c>
      <c r="S2408" t="str" cm="1">
        <f t="array" ref="S2408">_xlfn.IFS('Paraclinicos '!Y2343="","",'Paraclinicos '!Y2343&lt;70,1,'Paraclinicos '!Y2343&gt;=70,0)</f>
        <v/>
      </c>
      <c r="T2408" t="str" cm="1">
        <f t="array" ref="T2408">_xlfn.IFS('Paraclinicos '!W2343="","",'Paraclinicos '!W2343&lt;6,4,'Paraclinicos '!W2343&lt;10,3,'Paraclinicos '!W2343&lt;13,2,'Paraclinicos '!W2343&lt;15,1,'Paraclinicos '!W2343=15,0)</f>
        <v/>
      </c>
      <c r="U2408" s="54" t="str">
        <f t="shared" si="111"/>
        <v/>
      </c>
      <c r="V2408" t="str" cm="1">
        <f t="array" ref="V2408">_xlfn.IFS('Paraclinicos '!S2343="","",OR('Paraclinicos '!S2343&lt;=8,'Paraclinicos '!S2343&gt;=25),3,'Paraclinicos '!S2343&lt;12,1,'Paraclinicos '!S2343&lt;21,0,'Paraclinicos '!S2343&lt;25,2)</f>
        <v/>
      </c>
      <c r="W2408" t="str">
        <f>IFERROR(IF(INDEX('BD Demog para scores enalazar'!Y$2:'BD Demog para scores enalazar'!Y$3000,MATCH(Formulas!A2408,'BD Demog para scores enalazar'!A$2:'BD Demog para scores enalazar'!A$3000,0))=1,"SI","NO"),"")</f>
        <v/>
      </c>
      <c r="X2408" s="9" t="str">
        <f>IFERROR(IF(INDEX('BD Demog para scores enalazar'!AJ$2:'BD Demog para scores enalazar'!AJ$3000,MATCH(Formulas!A2408,'BD Demog para scores enalazar'!A$2:'BD Demog para scores enalazar'!A$3000,0))=1,"SI","NO"),"")</f>
        <v/>
      </c>
      <c r="Y2408" t="str" cm="1">
        <f t="array" ref="Y2408">IF(AND(W2408="NO",X2408="NO"),_xlfn.IFS('Paraclinicos '!K2343&lt;=91,3,'Paraclinicos '!K2343&lt;94,2,'Paraclinicos '!K2343&lt;96,1,'Paraclinicos '!K2343&gt;=96,0),"")</f>
        <v/>
      </c>
      <c r="Z2408" t="str" cm="1">
        <f t="array" ref="Z2408">IF(OR(W2408="SI",X2408="SI"),_xlfn.IFS(OR(AND('Paraclinicos '!K2344&lt;=83),AND('Paraclinicos '!K2344&gt;=97,AA2408=2)),3,OR(AND('Paraclinicos '!K2344&lt;=86),AND('Paraclinicos '!K2344&gt;=94,AA2408=2)),2,OR(AND('Paraclinicos '!K2344&lt;=88),AND('Paraclinicos '!K2344&gt;=92,AA2408=2)),1,OR(AND('Paraclinicos '!K2344&gt;=88,'Paraclinicos '!K2344&lt;=92),AND('Paraclinicos '!K2344&gt;=93,AA2408=0)),0),"")</f>
        <v/>
      </c>
      <c r="AA2408" t="str" cm="1">
        <f t="array" ref="AA2408">_xlfn.IFS('Paraclinicos '!E2343="","",'Paraclinicos '!E2343="Oxigeno",2,'Paraclinicos '!E2343="Aire",0)</f>
        <v/>
      </c>
    </row>
    <row r="2409" spans="1:27" x14ac:dyDescent="0.25">
      <c r="A2409">
        <f>'Paraclinicos '!A2344</f>
        <v>0</v>
      </c>
      <c r="B2409" s="3">
        <f>'Paraclinicos '!R2344</f>
        <v>0</v>
      </c>
      <c r="C2409" t="str" cm="1">
        <f t="array" ref="C2409">_xlfn.IFS('Paraclinicos '!Q2344="","",'Paraclinicos '!Q2344&gt;60,3,'Paraclinicos '!Q2344&lt;=60,1)</f>
        <v/>
      </c>
      <c r="D2409" t="str">
        <f>IFERROR(IF(INDEX('BD Demog para scores enalazar'!BC$2:BC$3000,MATCH(Formulas!A2409,'BD Demog para scores enalazar'!A$2:A$3000,0))=0,"SI","NO"),"")</f>
        <v/>
      </c>
      <c r="E2409" t="str" cm="1">
        <f t="array" ref="E2409">_xlfn.IFS(D2409="","",D2409="SI",4,D2409="NO",1)</f>
        <v/>
      </c>
      <c r="F2409" t="str" cm="1">
        <f t="array" ref="F2409">_xlfn.IFS('Paraclinicos '!B2344="","",'Paraclinicos '!B2344&gt;1,1,'Paraclinicos '!B2344&lt;=1,3)</f>
        <v/>
      </c>
      <c r="G2409" t="str" cm="1">
        <f t="array" ref="G2409">_xlfn.IFS('Paraclinicos '!D2344="","",AND('Paraclinicos '!D2344&gt;=250,'Paraclinicos '!D2344&lt;=500),2,'Paraclinicos '!D2344&gt;500,3,'Paraclinicos '!D2344&lt;250,1)</f>
        <v/>
      </c>
      <c r="H2409" s="50" t="str">
        <f t="shared" si="112"/>
        <v/>
      </c>
      <c r="I2409" t="str" cm="1">
        <f t="array" ref="I2409">_xlfn.IFS('Paraclinicos '!Q2344="","",'Paraclinicos '!Q2344&gt;=65,1,'Paraclinicos '!Q2344&lt;65,0)</f>
        <v/>
      </c>
      <c r="J2409" t="str" cm="1">
        <f t="array" ref="J2409">_xlfn.IFS('Paraclinicos '!I2344="","",'Paraclinicos '!I2344&gt;7,1,'Paraclinicos '!I2344&lt;=7,0)</f>
        <v/>
      </c>
      <c r="K2409" t="str" cm="1">
        <f t="array" ref="K2409">_xlfn.IFS('Paraclinicos '!W2344="","",'Paraclinicos '!W2344&lt;=8,1,'Paraclinicos '!W2344&gt;8,0)</f>
        <v/>
      </c>
      <c r="L2409" t="str" cm="1">
        <f t="array" ref="L2409">_xlfn.IFS('Paraclinicos '!S2344="","",'Paraclinicos '!S2344&gt;=30,1,'Paraclinicos '!S2344&lt;30,0)</f>
        <v/>
      </c>
      <c r="M2409" t="str" cm="1">
        <f t="array" ref="M2409">_xlfn.IFS(OR('Paraclinicos '!T2344="",'Paraclinicos '!U2344=""),"",OR('Paraclinicos '!T2344&lt;=90,'Paraclinicos '!U2344&lt;=60),1,OR('Paraclinicos '!T2344&gt;90,'Paraclinicos '!U2344&gt;60),0)</f>
        <v/>
      </c>
      <c r="N2409" s="45" t="str">
        <f t="shared" si="113"/>
        <v/>
      </c>
      <c r="O2409" t="str" cm="1">
        <f t="array" ref="O2409">_xlfn.IFS(OR('Paraclinicos '!M2344="",'Paraclinicos '!N2344="",'Paraclinicos '!N2344=0),"",'Paraclinicos '!M2344/'Paraclinicos '!N2344&lt;100,4,'Paraclinicos '!M2344/'Paraclinicos '!N2344&lt;200,3,'Paraclinicos '!M2344/'Paraclinicos '!N2344&lt;300,2,'Paraclinicos '!M2344/'Paraclinicos '!N2344&lt;400,1,'Paraclinicos '!M2344/'Paraclinicos '!N2344&gt;=400,0)</f>
        <v/>
      </c>
      <c r="P2409" t="str" cm="1">
        <f t="array" ref="P2409">_xlfn.IFS('Paraclinicos '!C2344="","",'Paraclinicos '!C2344&lt;20,4,'Paraclinicos '!C2344&lt;50,3,'Paraclinicos '!C2344&lt;100,2,'Paraclinicos '!C2344&lt;150,1,'Paraclinicos '!C2344&gt;150,0)</f>
        <v/>
      </c>
      <c r="Q2409" t="str" cm="1">
        <f t="array" ref="Q2409">_xlfn.IFS('Paraclinicos '!O2344="","",'Paraclinicos '!O2344&lt;1.2,0,'Paraclinicos '!O2344&lt;2,1,'Paraclinicos '!O2344&lt;3.5,2,'Paraclinicos '!O2344&lt;5,3,'Paraclinicos '!O2344&gt;5,4)</f>
        <v/>
      </c>
      <c r="R2409" t="str" cm="1">
        <f t="array" ref="R2409">_xlfn.IFS('Paraclinicos '!J2344="","",'Paraclinicos '!J2344&lt;1.2,0,'Paraclinicos '!J2344&lt;2,1,'Paraclinicos '!J2344&lt;6,2,'Paraclinicos '!J2344&lt;12,3,'Paraclinicos '!J2344&gt;=12,4)</f>
        <v/>
      </c>
      <c r="S2409" t="str" cm="1">
        <f t="array" ref="S2409">_xlfn.IFS('Paraclinicos '!Y2344="","",'Paraclinicos '!Y2344&lt;70,1,'Paraclinicos '!Y2344&gt;=70,0)</f>
        <v/>
      </c>
      <c r="T2409" t="str" cm="1">
        <f t="array" ref="T2409">_xlfn.IFS('Paraclinicos '!W2344="","",'Paraclinicos '!W2344&lt;6,4,'Paraclinicos '!W2344&lt;10,3,'Paraclinicos '!W2344&lt;13,2,'Paraclinicos '!W2344&lt;15,1,'Paraclinicos '!W2344=15,0)</f>
        <v/>
      </c>
      <c r="U2409" s="54" t="str">
        <f t="shared" si="111"/>
        <v/>
      </c>
      <c r="V2409" t="str" cm="1">
        <f t="array" ref="V2409">_xlfn.IFS('Paraclinicos '!S2344="","",OR('Paraclinicos '!S2344&lt;=8,'Paraclinicos '!S2344&gt;=25),3,'Paraclinicos '!S2344&lt;12,1,'Paraclinicos '!S2344&lt;21,0,'Paraclinicos '!S2344&lt;25,2)</f>
        <v/>
      </c>
      <c r="W2409" t="str">
        <f>IFERROR(IF(INDEX('BD Demog para scores enalazar'!Y$2:'BD Demog para scores enalazar'!Y$3000,MATCH(Formulas!A2409,'BD Demog para scores enalazar'!A$2:'BD Demog para scores enalazar'!A$3000,0))=1,"SI","NO"),"")</f>
        <v/>
      </c>
      <c r="X2409" s="9" t="str">
        <f>IFERROR(IF(INDEX('BD Demog para scores enalazar'!AJ$2:'BD Demog para scores enalazar'!AJ$3000,MATCH(Formulas!A2409,'BD Demog para scores enalazar'!A$2:'BD Demog para scores enalazar'!A$3000,0))=1,"SI","NO"),"")</f>
        <v/>
      </c>
      <c r="Y2409" t="str" cm="1">
        <f t="array" ref="Y2409">IF(AND(W2409="NO",X2409="NO"),_xlfn.IFS('Paraclinicos '!K2344&lt;=91,3,'Paraclinicos '!K2344&lt;94,2,'Paraclinicos '!K2344&lt;96,1,'Paraclinicos '!K2344&gt;=96,0),"")</f>
        <v/>
      </c>
      <c r="Z2409" t="str" cm="1">
        <f t="array" ref="Z2409">IF(OR(W2409="SI",X2409="SI"),_xlfn.IFS(OR(AND('Paraclinicos '!K2345&lt;=83),AND('Paraclinicos '!K2345&gt;=97,AA2409=2)),3,OR(AND('Paraclinicos '!K2345&lt;=86),AND('Paraclinicos '!K2345&gt;=94,AA2409=2)),2,OR(AND('Paraclinicos '!K2345&lt;=88),AND('Paraclinicos '!K2345&gt;=92,AA2409=2)),1,OR(AND('Paraclinicos '!K2345&gt;=88,'Paraclinicos '!K2345&lt;=92),AND('Paraclinicos '!K2345&gt;=93,AA2409=0)),0),"")</f>
        <v/>
      </c>
      <c r="AA2409" t="str" cm="1">
        <f t="array" ref="AA2409">_xlfn.IFS('Paraclinicos '!E2344="","",'Paraclinicos '!E2344="Oxigeno",2,'Paraclinicos '!E2344="Aire",0)</f>
        <v/>
      </c>
    </row>
    <row r="2410" spans="1:27" x14ac:dyDescent="0.25">
      <c r="A2410">
        <f>'Paraclinicos '!A2345</f>
        <v>0</v>
      </c>
      <c r="B2410" s="3">
        <f>'Paraclinicos '!R2345</f>
        <v>0</v>
      </c>
      <c r="C2410" t="str" cm="1">
        <f t="array" ref="C2410">_xlfn.IFS('Paraclinicos '!Q2345="","",'Paraclinicos '!Q2345&gt;60,3,'Paraclinicos '!Q2345&lt;=60,1)</f>
        <v/>
      </c>
      <c r="D2410" t="str">
        <f>IFERROR(IF(INDEX('BD Demog para scores enalazar'!BC$2:BC$3000,MATCH(Formulas!A2410,'BD Demog para scores enalazar'!A$2:A$3000,0))=0,"SI","NO"),"")</f>
        <v/>
      </c>
      <c r="E2410" t="str" cm="1">
        <f t="array" ref="E2410">_xlfn.IFS(D2410="","",D2410="SI",4,D2410="NO",1)</f>
        <v/>
      </c>
      <c r="F2410" t="str" cm="1">
        <f t="array" ref="F2410">_xlfn.IFS('Paraclinicos '!B2345="","",'Paraclinicos '!B2345&gt;1,1,'Paraclinicos '!B2345&lt;=1,3)</f>
        <v/>
      </c>
      <c r="G2410" t="str" cm="1">
        <f t="array" ref="G2410">_xlfn.IFS('Paraclinicos '!D2345="","",AND('Paraclinicos '!D2345&gt;=250,'Paraclinicos '!D2345&lt;=500),2,'Paraclinicos '!D2345&gt;500,3,'Paraclinicos '!D2345&lt;250,1)</f>
        <v/>
      </c>
      <c r="H2410" s="50" t="str">
        <f t="shared" si="112"/>
        <v/>
      </c>
      <c r="I2410" t="str" cm="1">
        <f t="array" ref="I2410">_xlfn.IFS('Paraclinicos '!Q2345="","",'Paraclinicos '!Q2345&gt;=65,1,'Paraclinicos '!Q2345&lt;65,0)</f>
        <v/>
      </c>
      <c r="J2410" t="str" cm="1">
        <f t="array" ref="J2410">_xlfn.IFS('Paraclinicos '!I2345="","",'Paraclinicos '!I2345&gt;7,1,'Paraclinicos '!I2345&lt;=7,0)</f>
        <v/>
      </c>
      <c r="K2410" t="str" cm="1">
        <f t="array" ref="K2410">_xlfn.IFS('Paraclinicos '!W2345="","",'Paraclinicos '!W2345&lt;=8,1,'Paraclinicos '!W2345&gt;8,0)</f>
        <v/>
      </c>
      <c r="L2410" t="str" cm="1">
        <f t="array" ref="L2410">_xlfn.IFS('Paraclinicos '!S2345="","",'Paraclinicos '!S2345&gt;=30,1,'Paraclinicos '!S2345&lt;30,0)</f>
        <v/>
      </c>
      <c r="M2410" t="str" cm="1">
        <f t="array" ref="M2410">_xlfn.IFS(OR('Paraclinicos '!T2345="",'Paraclinicos '!U2345=""),"",OR('Paraclinicos '!T2345&lt;=90,'Paraclinicos '!U2345&lt;=60),1,OR('Paraclinicos '!T2345&gt;90,'Paraclinicos '!U2345&gt;60),0)</f>
        <v/>
      </c>
      <c r="N2410" s="45" t="str">
        <f t="shared" si="113"/>
        <v/>
      </c>
      <c r="O2410" t="str" cm="1">
        <f t="array" ref="O2410">_xlfn.IFS(OR('Paraclinicos '!M2345="",'Paraclinicos '!N2345="",'Paraclinicos '!N2345=0),"",'Paraclinicos '!M2345/'Paraclinicos '!N2345&lt;100,4,'Paraclinicos '!M2345/'Paraclinicos '!N2345&lt;200,3,'Paraclinicos '!M2345/'Paraclinicos '!N2345&lt;300,2,'Paraclinicos '!M2345/'Paraclinicos '!N2345&lt;400,1,'Paraclinicos '!M2345/'Paraclinicos '!N2345&gt;=400,0)</f>
        <v/>
      </c>
      <c r="P2410" t="str" cm="1">
        <f t="array" ref="P2410">_xlfn.IFS('Paraclinicos '!C2345="","",'Paraclinicos '!C2345&lt;20,4,'Paraclinicos '!C2345&lt;50,3,'Paraclinicos '!C2345&lt;100,2,'Paraclinicos '!C2345&lt;150,1,'Paraclinicos '!C2345&gt;150,0)</f>
        <v/>
      </c>
      <c r="Q2410" t="str" cm="1">
        <f t="array" ref="Q2410">_xlfn.IFS('Paraclinicos '!O2345="","",'Paraclinicos '!O2345&lt;1.2,0,'Paraclinicos '!O2345&lt;2,1,'Paraclinicos '!O2345&lt;3.5,2,'Paraclinicos '!O2345&lt;5,3,'Paraclinicos '!O2345&gt;5,4)</f>
        <v/>
      </c>
      <c r="R2410" t="str" cm="1">
        <f t="array" ref="R2410">_xlfn.IFS('Paraclinicos '!J2345="","",'Paraclinicos '!J2345&lt;1.2,0,'Paraclinicos '!J2345&lt;2,1,'Paraclinicos '!J2345&lt;6,2,'Paraclinicos '!J2345&lt;12,3,'Paraclinicos '!J2345&gt;=12,4)</f>
        <v/>
      </c>
      <c r="S2410" t="str" cm="1">
        <f t="array" ref="S2410">_xlfn.IFS('Paraclinicos '!Y2345="","",'Paraclinicos '!Y2345&lt;70,1,'Paraclinicos '!Y2345&gt;=70,0)</f>
        <v/>
      </c>
      <c r="T2410" t="str" cm="1">
        <f t="array" ref="T2410">_xlfn.IFS('Paraclinicos '!W2345="","",'Paraclinicos '!W2345&lt;6,4,'Paraclinicos '!W2345&lt;10,3,'Paraclinicos '!W2345&lt;13,2,'Paraclinicos '!W2345&lt;15,1,'Paraclinicos '!W2345=15,0)</f>
        <v/>
      </c>
      <c r="U2410" s="54" t="str">
        <f t="shared" si="111"/>
        <v/>
      </c>
      <c r="V2410" t="str" cm="1">
        <f t="array" ref="V2410">_xlfn.IFS('Paraclinicos '!S2345="","",OR('Paraclinicos '!S2345&lt;=8,'Paraclinicos '!S2345&gt;=25),3,'Paraclinicos '!S2345&lt;12,1,'Paraclinicos '!S2345&lt;21,0,'Paraclinicos '!S2345&lt;25,2)</f>
        <v/>
      </c>
      <c r="W2410" t="str">
        <f>IFERROR(IF(INDEX('BD Demog para scores enalazar'!Y$2:'BD Demog para scores enalazar'!Y$3000,MATCH(Formulas!A2410,'BD Demog para scores enalazar'!A$2:'BD Demog para scores enalazar'!A$3000,0))=1,"SI","NO"),"")</f>
        <v/>
      </c>
      <c r="X2410" s="9" t="str">
        <f>IFERROR(IF(INDEX('BD Demog para scores enalazar'!AJ$2:'BD Demog para scores enalazar'!AJ$3000,MATCH(Formulas!A2410,'BD Demog para scores enalazar'!A$2:'BD Demog para scores enalazar'!A$3000,0))=1,"SI","NO"),"")</f>
        <v/>
      </c>
      <c r="Y2410" t="str" cm="1">
        <f t="array" ref="Y2410">IF(AND(W2410="NO",X2410="NO"),_xlfn.IFS('Paraclinicos '!K2345&lt;=91,3,'Paraclinicos '!K2345&lt;94,2,'Paraclinicos '!K2345&lt;96,1,'Paraclinicos '!K2345&gt;=96,0),"")</f>
        <v/>
      </c>
      <c r="Z2410" t="str" cm="1">
        <f t="array" ref="Z2410">IF(OR(W2410="SI",X2410="SI"),_xlfn.IFS(OR(AND('Paraclinicos '!K2346&lt;=83),AND('Paraclinicos '!K2346&gt;=97,AA2410=2)),3,OR(AND('Paraclinicos '!K2346&lt;=86),AND('Paraclinicos '!K2346&gt;=94,AA2410=2)),2,OR(AND('Paraclinicos '!K2346&lt;=88),AND('Paraclinicos '!K2346&gt;=92,AA2410=2)),1,OR(AND('Paraclinicos '!K2346&gt;=88,'Paraclinicos '!K2346&lt;=92),AND('Paraclinicos '!K2346&gt;=93,AA2410=0)),0),"")</f>
        <v/>
      </c>
      <c r="AA2410" t="str" cm="1">
        <f t="array" ref="AA2410">_xlfn.IFS('Paraclinicos '!E2345="","",'Paraclinicos '!E2345="Oxigeno",2,'Paraclinicos '!E2345="Aire",0)</f>
        <v/>
      </c>
    </row>
    <row r="2411" spans="1:27" x14ac:dyDescent="0.25">
      <c r="A2411">
        <f>'Paraclinicos '!A2346</f>
        <v>0</v>
      </c>
      <c r="B2411" s="3">
        <f>'Paraclinicos '!R2346</f>
        <v>0</v>
      </c>
      <c r="C2411" t="str" cm="1">
        <f t="array" ref="C2411">_xlfn.IFS('Paraclinicos '!Q2346="","",'Paraclinicos '!Q2346&gt;60,3,'Paraclinicos '!Q2346&lt;=60,1)</f>
        <v/>
      </c>
      <c r="D2411" t="str">
        <f>IFERROR(IF(INDEX('BD Demog para scores enalazar'!BC$2:BC$3000,MATCH(Formulas!A2411,'BD Demog para scores enalazar'!A$2:A$3000,0))=0,"SI","NO"),"")</f>
        <v/>
      </c>
      <c r="E2411" t="str" cm="1">
        <f t="array" ref="E2411">_xlfn.IFS(D2411="","",D2411="SI",4,D2411="NO",1)</f>
        <v/>
      </c>
      <c r="F2411" t="str" cm="1">
        <f t="array" ref="F2411">_xlfn.IFS('Paraclinicos '!B2346="","",'Paraclinicos '!B2346&gt;1,1,'Paraclinicos '!B2346&lt;=1,3)</f>
        <v/>
      </c>
      <c r="G2411" t="str" cm="1">
        <f t="array" ref="G2411">_xlfn.IFS('Paraclinicos '!D2346="","",AND('Paraclinicos '!D2346&gt;=250,'Paraclinicos '!D2346&lt;=500),2,'Paraclinicos '!D2346&gt;500,3,'Paraclinicos '!D2346&lt;250,1)</f>
        <v/>
      </c>
      <c r="H2411" s="50" t="str">
        <f t="shared" si="112"/>
        <v/>
      </c>
      <c r="I2411" t="str" cm="1">
        <f t="array" ref="I2411">_xlfn.IFS('Paraclinicos '!Q2346="","",'Paraclinicos '!Q2346&gt;=65,1,'Paraclinicos '!Q2346&lt;65,0)</f>
        <v/>
      </c>
      <c r="J2411" t="str" cm="1">
        <f t="array" ref="J2411">_xlfn.IFS('Paraclinicos '!I2346="","",'Paraclinicos '!I2346&gt;7,1,'Paraclinicos '!I2346&lt;=7,0)</f>
        <v/>
      </c>
      <c r="K2411" t="str" cm="1">
        <f t="array" ref="K2411">_xlfn.IFS('Paraclinicos '!W2346="","",'Paraclinicos '!W2346&lt;=8,1,'Paraclinicos '!W2346&gt;8,0)</f>
        <v/>
      </c>
      <c r="L2411" t="str" cm="1">
        <f t="array" ref="L2411">_xlfn.IFS('Paraclinicos '!S2346="","",'Paraclinicos '!S2346&gt;=30,1,'Paraclinicos '!S2346&lt;30,0)</f>
        <v/>
      </c>
      <c r="M2411" t="str" cm="1">
        <f t="array" ref="M2411">_xlfn.IFS(OR('Paraclinicos '!T2346="",'Paraclinicos '!U2346=""),"",OR('Paraclinicos '!T2346&lt;=90,'Paraclinicos '!U2346&lt;=60),1,OR('Paraclinicos '!T2346&gt;90,'Paraclinicos '!U2346&gt;60),0)</f>
        <v/>
      </c>
      <c r="N2411" s="45" t="str">
        <f t="shared" si="113"/>
        <v/>
      </c>
      <c r="O2411" t="str" cm="1">
        <f t="array" ref="O2411">_xlfn.IFS(OR('Paraclinicos '!M2346="",'Paraclinicos '!N2346="",'Paraclinicos '!N2346=0),"",'Paraclinicos '!M2346/'Paraclinicos '!N2346&lt;100,4,'Paraclinicos '!M2346/'Paraclinicos '!N2346&lt;200,3,'Paraclinicos '!M2346/'Paraclinicos '!N2346&lt;300,2,'Paraclinicos '!M2346/'Paraclinicos '!N2346&lt;400,1,'Paraclinicos '!M2346/'Paraclinicos '!N2346&gt;=400,0)</f>
        <v/>
      </c>
      <c r="P2411" t="str" cm="1">
        <f t="array" ref="P2411">_xlfn.IFS('Paraclinicos '!C2346="","",'Paraclinicos '!C2346&lt;20,4,'Paraclinicos '!C2346&lt;50,3,'Paraclinicos '!C2346&lt;100,2,'Paraclinicos '!C2346&lt;150,1,'Paraclinicos '!C2346&gt;150,0)</f>
        <v/>
      </c>
      <c r="Q2411" t="str" cm="1">
        <f t="array" ref="Q2411">_xlfn.IFS('Paraclinicos '!O2346="","",'Paraclinicos '!O2346&lt;1.2,0,'Paraclinicos '!O2346&lt;2,1,'Paraclinicos '!O2346&lt;3.5,2,'Paraclinicos '!O2346&lt;5,3,'Paraclinicos '!O2346&gt;5,4)</f>
        <v/>
      </c>
      <c r="R2411" t="str" cm="1">
        <f t="array" ref="R2411">_xlfn.IFS('Paraclinicos '!J2346="","",'Paraclinicos '!J2346&lt;1.2,0,'Paraclinicos '!J2346&lt;2,1,'Paraclinicos '!J2346&lt;6,2,'Paraclinicos '!J2346&lt;12,3,'Paraclinicos '!J2346&gt;=12,4)</f>
        <v/>
      </c>
      <c r="S2411" t="str" cm="1">
        <f t="array" ref="S2411">_xlfn.IFS('Paraclinicos '!Y2346="","",'Paraclinicos '!Y2346&lt;70,1,'Paraclinicos '!Y2346&gt;=70,0)</f>
        <v/>
      </c>
      <c r="T2411" t="str" cm="1">
        <f t="array" ref="T2411">_xlfn.IFS('Paraclinicos '!W2346="","",'Paraclinicos '!W2346&lt;6,4,'Paraclinicos '!W2346&lt;10,3,'Paraclinicos '!W2346&lt;13,2,'Paraclinicos '!W2346&lt;15,1,'Paraclinicos '!W2346=15,0)</f>
        <v/>
      </c>
      <c r="U2411" s="54" t="str">
        <f t="shared" si="111"/>
        <v/>
      </c>
      <c r="V2411" t="str" cm="1">
        <f t="array" ref="V2411">_xlfn.IFS('Paraclinicos '!S2346="","",OR('Paraclinicos '!S2346&lt;=8,'Paraclinicos '!S2346&gt;=25),3,'Paraclinicos '!S2346&lt;12,1,'Paraclinicos '!S2346&lt;21,0,'Paraclinicos '!S2346&lt;25,2)</f>
        <v/>
      </c>
      <c r="W2411" t="str">
        <f>IFERROR(IF(INDEX('BD Demog para scores enalazar'!Y$2:'BD Demog para scores enalazar'!Y$3000,MATCH(Formulas!A2411,'BD Demog para scores enalazar'!A$2:'BD Demog para scores enalazar'!A$3000,0))=1,"SI","NO"),"")</f>
        <v/>
      </c>
      <c r="X2411" s="9" t="str">
        <f>IFERROR(IF(INDEX('BD Demog para scores enalazar'!AJ$2:'BD Demog para scores enalazar'!AJ$3000,MATCH(Formulas!A2411,'BD Demog para scores enalazar'!A$2:'BD Demog para scores enalazar'!A$3000,0))=1,"SI","NO"),"")</f>
        <v/>
      </c>
      <c r="Y2411" t="str" cm="1">
        <f t="array" ref="Y2411">IF(AND(W2411="NO",X2411="NO"),_xlfn.IFS('Paraclinicos '!K2346&lt;=91,3,'Paraclinicos '!K2346&lt;94,2,'Paraclinicos '!K2346&lt;96,1,'Paraclinicos '!K2346&gt;=96,0),"")</f>
        <v/>
      </c>
      <c r="Z2411" t="str" cm="1">
        <f t="array" ref="Z2411">IF(OR(W2411="SI",X2411="SI"),_xlfn.IFS(OR(AND('Paraclinicos '!K2347&lt;=83),AND('Paraclinicos '!K2347&gt;=97,AA2411=2)),3,OR(AND('Paraclinicos '!K2347&lt;=86),AND('Paraclinicos '!K2347&gt;=94,AA2411=2)),2,OR(AND('Paraclinicos '!K2347&lt;=88),AND('Paraclinicos '!K2347&gt;=92,AA2411=2)),1,OR(AND('Paraclinicos '!K2347&gt;=88,'Paraclinicos '!K2347&lt;=92),AND('Paraclinicos '!K2347&gt;=93,AA2411=0)),0),"")</f>
        <v/>
      </c>
      <c r="AA2411" t="str" cm="1">
        <f t="array" ref="AA2411">_xlfn.IFS('Paraclinicos '!E2346="","",'Paraclinicos '!E2346="Oxigeno",2,'Paraclinicos '!E2346="Aire",0)</f>
        <v/>
      </c>
    </row>
    <row r="2412" spans="1:27" x14ac:dyDescent="0.25">
      <c r="A2412">
        <f>'Paraclinicos '!A2347</f>
        <v>0</v>
      </c>
      <c r="B2412" s="3">
        <f>'Paraclinicos '!R2347</f>
        <v>0</v>
      </c>
      <c r="C2412" t="str" cm="1">
        <f t="array" ref="C2412">_xlfn.IFS('Paraclinicos '!Q2347="","",'Paraclinicos '!Q2347&gt;60,3,'Paraclinicos '!Q2347&lt;=60,1)</f>
        <v/>
      </c>
      <c r="D2412" t="str">
        <f>IFERROR(IF(INDEX('BD Demog para scores enalazar'!BC$2:BC$3000,MATCH(Formulas!A2412,'BD Demog para scores enalazar'!A$2:A$3000,0))=0,"SI","NO"),"")</f>
        <v/>
      </c>
      <c r="E2412" t="str" cm="1">
        <f t="array" ref="E2412">_xlfn.IFS(D2412="","",D2412="SI",4,D2412="NO",1)</f>
        <v/>
      </c>
      <c r="F2412" t="str" cm="1">
        <f t="array" ref="F2412">_xlfn.IFS('Paraclinicos '!B2347="","",'Paraclinicos '!B2347&gt;1,1,'Paraclinicos '!B2347&lt;=1,3)</f>
        <v/>
      </c>
      <c r="G2412" t="str" cm="1">
        <f t="array" ref="G2412">_xlfn.IFS('Paraclinicos '!D2347="","",AND('Paraclinicos '!D2347&gt;=250,'Paraclinicos '!D2347&lt;=500),2,'Paraclinicos '!D2347&gt;500,3,'Paraclinicos '!D2347&lt;250,1)</f>
        <v/>
      </c>
      <c r="H2412" s="50" t="str">
        <f t="shared" si="112"/>
        <v/>
      </c>
      <c r="I2412" t="str" cm="1">
        <f t="array" ref="I2412">_xlfn.IFS('Paraclinicos '!Q2347="","",'Paraclinicos '!Q2347&gt;=65,1,'Paraclinicos '!Q2347&lt;65,0)</f>
        <v/>
      </c>
      <c r="J2412" t="str" cm="1">
        <f t="array" ref="J2412">_xlfn.IFS('Paraclinicos '!I2347="","",'Paraclinicos '!I2347&gt;7,1,'Paraclinicos '!I2347&lt;=7,0)</f>
        <v/>
      </c>
      <c r="K2412" t="str" cm="1">
        <f t="array" ref="K2412">_xlfn.IFS('Paraclinicos '!W2347="","",'Paraclinicos '!W2347&lt;=8,1,'Paraclinicos '!W2347&gt;8,0)</f>
        <v/>
      </c>
      <c r="L2412" t="str" cm="1">
        <f t="array" ref="L2412">_xlfn.IFS('Paraclinicos '!S2347="","",'Paraclinicos '!S2347&gt;=30,1,'Paraclinicos '!S2347&lt;30,0)</f>
        <v/>
      </c>
      <c r="M2412" t="str" cm="1">
        <f t="array" ref="M2412">_xlfn.IFS(OR('Paraclinicos '!T2347="",'Paraclinicos '!U2347=""),"",OR('Paraclinicos '!T2347&lt;=90,'Paraclinicos '!U2347&lt;=60),1,OR('Paraclinicos '!T2347&gt;90,'Paraclinicos '!U2347&gt;60),0)</f>
        <v/>
      </c>
      <c r="N2412" s="45" t="str">
        <f t="shared" si="113"/>
        <v/>
      </c>
      <c r="O2412" t="str" cm="1">
        <f t="array" ref="O2412">_xlfn.IFS(OR('Paraclinicos '!M2347="",'Paraclinicos '!N2347="",'Paraclinicos '!N2347=0),"",'Paraclinicos '!M2347/'Paraclinicos '!N2347&lt;100,4,'Paraclinicos '!M2347/'Paraclinicos '!N2347&lt;200,3,'Paraclinicos '!M2347/'Paraclinicos '!N2347&lt;300,2,'Paraclinicos '!M2347/'Paraclinicos '!N2347&lt;400,1,'Paraclinicos '!M2347/'Paraclinicos '!N2347&gt;=400,0)</f>
        <v/>
      </c>
      <c r="P2412" t="str" cm="1">
        <f t="array" ref="P2412">_xlfn.IFS('Paraclinicos '!C2347="","",'Paraclinicos '!C2347&lt;20,4,'Paraclinicos '!C2347&lt;50,3,'Paraclinicos '!C2347&lt;100,2,'Paraclinicos '!C2347&lt;150,1,'Paraclinicos '!C2347&gt;150,0)</f>
        <v/>
      </c>
      <c r="Q2412" t="str" cm="1">
        <f t="array" ref="Q2412">_xlfn.IFS('Paraclinicos '!O2347="","",'Paraclinicos '!O2347&lt;1.2,0,'Paraclinicos '!O2347&lt;2,1,'Paraclinicos '!O2347&lt;3.5,2,'Paraclinicos '!O2347&lt;5,3,'Paraclinicos '!O2347&gt;5,4)</f>
        <v/>
      </c>
      <c r="R2412" t="str" cm="1">
        <f t="array" ref="R2412">_xlfn.IFS('Paraclinicos '!J2347="","",'Paraclinicos '!J2347&lt;1.2,0,'Paraclinicos '!J2347&lt;2,1,'Paraclinicos '!J2347&lt;6,2,'Paraclinicos '!J2347&lt;12,3,'Paraclinicos '!J2347&gt;=12,4)</f>
        <v/>
      </c>
      <c r="S2412" t="str" cm="1">
        <f t="array" ref="S2412">_xlfn.IFS('Paraclinicos '!Y2347="","",'Paraclinicos '!Y2347&lt;70,1,'Paraclinicos '!Y2347&gt;=70,0)</f>
        <v/>
      </c>
      <c r="T2412" t="str" cm="1">
        <f t="array" ref="T2412">_xlfn.IFS('Paraclinicos '!W2347="","",'Paraclinicos '!W2347&lt;6,4,'Paraclinicos '!W2347&lt;10,3,'Paraclinicos '!W2347&lt;13,2,'Paraclinicos '!W2347&lt;15,1,'Paraclinicos '!W2347=15,0)</f>
        <v/>
      </c>
      <c r="U2412" s="54" t="str">
        <f t="shared" si="111"/>
        <v/>
      </c>
      <c r="V2412" t="str" cm="1">
        <f t="array" ref="V2412">_xlfn.IFS('Paraclinicos '!S2347="","",OR('Paraclinicos '!S2347&lt;=8,'Paraclinicos '!S2347&gt;=25),3,'Paraclinicos '!S2347&lt;12,1,'Paraclinicos '!S2347&lt;21,0,'Paraclinicos '!S2347&lt;25,2)</f>
        <v/>
      </c>
      <c r="W2412" t="str">
        <f>IFERROR(IF(INDEX('BD Demog para scores enalazar'!Y$2:'BD Demog para scores enalazar'!Y$3000,MATCH(Formulas!A2412,'BD Demog para scores enalazar'!A$2:'BD Demog para scores enalazar'!A$3000,0))=1,"SI","NO"),"")</f>
        <v/>
      </c>
      <c r="X2412" s="9" t="str">
        <f>IFERROR(IF(INDEX('BD Demog para scores enalazar'!AJ$2:'BD Demog para scores enalazar'!AJ$3000,MATCH(Formulas!A2412,'BD Demog para scores enalazar'!A$2:'BD Demog para scores enalazar'!A$3000,0))=1,"SI","NO"),"")</f>
        <v/>
      </c>
      <c r="Y2412" t="str" cm="1">
        <f t="array" ref="Y2412">IF(AND(W2412="NO",X2412="NO"),_xlfn.IFS('Paraclinicos '!K2347&lt;=91,3,'Paraclinicos '!K2347&lt;94,2,'Paraclinicos '!K2347&lt;96,1,'Paraclinicos '!K2347&gt;=96,0),"")</f>
        <v/>
      </c>
      <c r="Z2412" t="str" cm="1">
        <f t="array" ref="Z2412">IF(OR(W2412="SI",X2412="SI"),_xlfn.IFS(OR(AND('Paraclinicos '!K2348&lt;=83),AND('Paraclinicos '!K2348&gt;=97,AA2412=2)),3,OR(AND('Paraclinicos '!K2348&lt;=86),AND('Paraclinicos '!K2348&gt;=94,AA2412=2)),2,OR(AND('Paraclinicos '!K2348&lt;=88),AND('Paraclinicos '!K2348&gt;=92,AA2412=2)),1,OR(AND('Paraclinicos '!K2348&gt;=88,'Paraclinicos '!K2348&lt;=92),AND('Paraclinicos '!K2348&gt;=93,AA2412=0)),0),"")</f>
        <v/>
      </c>
      <c r="AA2412" t="str" cm="1">
        <f t="array" ref="AA2412">_xlfn.IFS('Paraclinicos '!E2347="","",'Paraclinicos '!E2347="Oxigeno",2,'Paraclinicos '!E2347="Aire",0)</f>
        <v/>
      </c>
    </row>
    <row r="2413" spans="1:27" x14ac:dyDescent="0.25">
      <c r="A2413">
        <f>'Paraclinicos '!A2348</f>
        <v>0</v>
      </c>
      <c r="B2413" s="3">
        <f>'Paraclinicos '!R2348</f>
        <v>0</v>
      </c>
      <c r="C2413" t="str" cm="1">
        <f t="array" ref="C2413">_xlfn.IFS('Paraclinicos '!Q2348="","",'Paraclinicos '!Q2348&gt;60,3,'Paraclinicos '!Q2348&lt;=60,1)</f>
        <v/>
      </c>
      <c r="D2413" t="str">
        <f>IFERROR(IF(INDEX('BD Demog para scores enalazar'!BC$2:BC$3000,MATCH(Formulas!A2413,'BD Demog para scores enalazar'!A$2:A$3000,0))=0,"SI","NO"),"")</f>
        <v/>
      </c>
      <c r="E2413" t="str" cm="1">
        <f t="array" ref="E2413">_xlfn.IFS(D2413="","",D2413="SI",4,D2413="NO",1)</f>
        <v/>
      </c>
      <c r="F2413" t="str" cm="1">
        <f t="array" ref="F2413">_xlfn.IFS('Paraclinicos '!B2348="","",'Paraclinicos '!B2348&gt;1,1,'Paraclinicos '!B2348&lt;=1,3)</f>
        <v/>
      </c>
      <c r="G2413" t="str" cm="1">
        <f t="array" ref="G2413">_xlfn.IFS('Paraclinicos '!D2348="","",AND('Paraclinicos '!D2348&gt;=250,'Paraclinicos '!D2348&lt;=500),2,'Paraclinicos '!D2348&gt;500,3,'Paraclinicos '!D2348&lt;250,1)</f>
        <v/>
      </c>
      <c r="H2413" s="50" t="str">
        <f t="shared" si="112"/>
        <v/>
      </c>
      <c r="I2413" t="str" cm="1">
        <f t="array" ref="I2413">_xlfn.IFS('Paraclinicos '!Q2348="","",'Paraclinicos '!Q2348&gt;=65,1,'Paraclinicos '!Q2348&lt;65,0)</f>
        <v/>
      </c>
      <c r="J2413" t="str" cm="1">
        <f t="array" ref="J2413">_xlfn.IFS('Paraclinicos '!I2348="","",'Paraclinicos '!I2348&gt;7,1,'Paraclinicos '!I2348&lt;=7,0)</f>
        <v/>
      </c>
      <c r="K2413" t="str" cm="1">
        <f t="array" ref="K2413">_xlfn.IFS('Paraclinicos '!W2348="","",'Paraclinicos '!W2348&lt;=8,1,'Paraclinicos '!W2348&gt;8,0)</f>
        <v/>
      </c>
      <c r="L2413" t="str" cm="1">
        <f t="array" ref="L2413">_xlfn.IFS('Paraclinicos '!S2348="","",'Paraclinicos '!S2348&gt;=30,1,'Paraclinicos '!S2348&lt;30,0)</f>
        <v/>
      </c>
      <c r="M2413" t="str" cm="1">
        <f t="array" ref="M2413">_xlfn.IFS(OR('Paraclinicos '!T2348="",'Paraclinicos '!U2348=""),"",OR('Paraclinicos '!T2348&lt;=90,'Paraclinicos '!U2348&lt;=60),1,OR('Paraclinicos '!T2348&gt;90,'Paraclinicos '!U2348&gt;60),0)</f>
        <v/>
      </c>
      <c r="N2413" s="45" t="str">
        <f t="shared" si="113"/>
        <v/>
      </c>
      <c r="O2413" t="str" cm="1">
        <f t="array" ref="O2413">_xlfn.IFS(OR('Paraclinicos '!M2348="",'Paraclinicos '!N2348="",'Paraclinicos '!N2348=0),"",'Paraclinicos '!M2348/'Paraclinicos '!N2348&lt;100,4,'Paraclinicos '!M2348/'Paraclinicos '!N2348&lt;200,3,'Paraclinicos '!M2348/'Paraclinicos '!N2348&lt;300,2,'Paraclinicos '!M2348/'Paraclinicos '!N2348&lt;400,1,'Paraclinicos '!M2348/'Paraclinicos '!N2348&gt;=400,0)</f>
        <v/>
      </c>
      <c r="P2413" t="str" cm="1">
        <f t="array" ref="P2413">_xlfn.IFS('Paraclinicos '!C2348="","",'Paraclinicos '!C2348&lt;20,4,'Paraclinicos '!C2348&lt;50,3,'Paraclinicos '!C2348&lt;100,2,'Paraclinicos '!C2348&lt;150,1,'Paraclinicos '!C2348&gt;150,0)</f>
        <v/>
      </c>
      <c r="Q2413" t="str" cm="1">
        <f t="array" ref="Q2413">_xlfn.IFS('Paraclinicos '!O2348="","",'Paraclinicos '!O2348&lt;1.2,0,'Paraclinicos '!O2348&lt;2,1,'Paraclinicos '!O2348&lt;3.5,2,'Paraclinicos '!O2348&lt;5,3,'Paraclinicos '!O2348&gt;5,4)</f>
        <v/>
      </c>
      <c r="R2413" t="str" cm="1">
        <f t="array" ref="R2413">_xlfn.IFS('Paraclinicos '!J2348="","",'Paraclinicos '!J2348&lt;1.2,0,'Paraclinicos '!J2348&lt;2,1,'Paraclinicos '!J2348&lt;6,2,'Paraclinicos '!J2348&lt;12,3,'Paraclinicos '!J2348&gt;=12,4)</f>
        <v/>
      </c>
      <c r="S2413" t="str" cm="1">
        <f t="array" ref="S2413">_xlfn.IFS('Paraclinicos '!Y2348="","",'Paraclinicos '!Y2348&lt;70,1,'Paraclinicos '!Y2348&gt;=70,0)</f>
        <v/>
      </c>
      <c r="T2413" t="str" cm="1">
        <f t="array" ref="T2413">_xlfn.IFS('Paraclinicos '!W2348="","",'Paraclinicos '!W2348&lt;6,4,'Paraclinicos '!W2348&lt;10,3,'Paraclinicos '!W2348&lt;13,2,'Paraclinicos '!W2348&lt;15,1,'Paraclinicos '!W2348=15,0)</f>
        <v/>
      </c>
      <c r="U2413" s="54" t="str">
        <f t="shared" si="111"/>
        <v/>
      </c>
      <c r="V2413" t="str" cm="1">
        <f t="array" ref="V2413">_xlfn.IFS('Paraclinicos '!S2348="","",OR('Paraclinicos '!S2348&lt;=8,'Paraclinicos '!S2348&gt;=25),3,'Paraclinicos '!S2348&lt;12,1,'Paraclinicos '!S2348&lt;21,0,'Paraclinicos '!S2348&lt;25,2)</f>
        <v/>
      </c>
      <c r="W2413" t="str">
        <f>IFERROR(IF(INDEX('BD Demog para scores enalazar'!Y$2:'BD Demog para scores enalazar'!Y$3000,MATCH(Formulas!A2413,'BD Demog para scores enalazar'!A$2:'BD Demog para scores enalazar'!A$3000,0))=1,"SI","NO"),"")</f>
        <v/>
      </c>
      <c r="X2413" s="9" t="str">
        <f>IFERROR(IF(INDEX('BD Demog para scores enalazar'!AJ$2:'BD Demog para scores enalazar'!AJ$3000,MATCH(Formulas!A2413,'BD Demog para scores enalazar'!A$2:'BD Demog para scores enalazar'!A$3000,0))=1,"SI","NO"),"")</f>
        <v/>
      </c>
      <c r="Y2413" t="str" cm="1">
        <f t="array" ref="Y2413">IF(AND(W2413="NO",X2413="NO"),_xlfn.IFS('Paraclinicos '!K2348&lt;=91,3,'Paraclinicos '!K2348&lt;94,2,'Paraclinicos '!K2348&lt;96,1,'Paraclinicos '!K2348&gt;=96,0),"")</f>
        <v/>
      </c>
      <c r="Z2413" t="str" cm="1">
        <f t="array" ref="Z2413">IF(OR(W2413="SI",X2413="SI"),_xlfn.IFS(OR(AND('Paraclinicos '!K2349&lt;=83),AND('Paraclinicos '!K2349&gt;=97,AA2413=2)),3,OR(AND('Paraclinicos '!K2349&lt;=86),AND('Paraclinicos '!K2349&gt;=94,AA2413=2)),2,OR(AND('Paraclinicos '!K2349&lt;=88),AND('Paraclinicos '!K2349&gt;=92,AA2413=2)),1,OR(AND('Paraclinicos '!K2349&gt;=88,'Paraclinicos '!K2349&lt;=92),AND('Paraclinicos '!K2349&gt;=93,AA2413=0)),0),"")</f>
        <v/>
      </c>
      <c r="AA2413" t="str" cm="1">
        <f t="array" ref="AA2413">_xlfn.IFS('Paraclinicos '!E2348="","",'Paraclinicos '!E2348="Oxigeno",2,'Paraclinicos '!E2348="Aire",0)</f>
        <v/>
      </c>
    </row>
    <row r="2414" spans="1:27" x14ac:dyDescent="0.25">
      <c r="A2414">
        <f>'Paraclinicos '!A2349</f>
        <v>0</v>
      </c>
      <c r="B2414" s="3">
        <f>'Paraclinicos '!R2349</f>
        <v>0</v>
      </c>
      <c r="C2414" t="str" cm="1">
        <f t="array" ref="C2414">_xlfn.IFS('Paraclinicos '!Q2349="","",'Paraclinicos '!Q2349&gt;60,3,'Paraclinicos '!Q2349&lt;=60,1)</f>
        <v/>
      </c>
      <c r="D2414" t="str">
        <f>IFERROR(IF(INDEX('BD Demog para scores enalazar'!BC$2:BC$3000,MATCH(Formulas!A2414,'BD Demog para scores enalazar'!A$2:A$3000,0))=0,"SI","NO"),"")</f>
        <v/>
      </c>
      <c r="E2414" t="str" cm="1">
        <f t="array" ref="E2414">_xlfn.IFS(D2414="","",D2414="SI",4,D2414="NO",1)</f>
        <v/>
      </c>
      <c r="F2414" t="str" cm="1">
        <f t="array" ref="F2414">_xlfn.IFS('Paraclinicos '!B2349="","",'Paraclinicos '!B2349&gt;1,1,'Paraclinicos '!B2349&lt;=1,3)</f>
        <v/>
      </c>
      <c r="G2414" t="str" cm="1">
        <f t="array" ref="G2414">_xlfn.IFS('Paraclinicos '!D2349="","",AND('Paraclinicos '!D2349&gt;=250,'Paraclinicos '!D2349&lt;=500),2,'Paraclinicos '!D2349&gt;500,3,'Paraclinicos '!D2349&lt;250,1)</f>
        <v/>
      </c>
      <c r="H2414" s="50" t="str">
        <f t="shared" si="112"/>
        <v/>
      </c>
      <c r="I2414" t="str" cm="1">
        <f t="array" ref="I2414">_xlfn.IFS('Paraclinicos '!Q2349="","",'Paraclinicos '!Q2349&gt;=65,1,'Paraclinicos '!Q2349&lt;65,0)</f>
        <v/>
      </c>
      <c r="J2414" t="str" cm="1">
        <f t="array" ref="J2414">_xlfn.IFS('Paraclinicos '!I2349="","",'Paraclinicos '!I2349&gt;7,1,'Paraclinicos '!I2349&lt;=7,0)</f>
        <v/>
      </c>
      <c r="K2414" t="str" cm="1">
        <f t="array" ref="K2414">_xlfn.IFS('Paraclinicos '!W2349="","",'Paraclinicos '!W2349&lt;=8,1,'Paraclinicos '!W2349&gt;8,0)</f>
        <v/>
      </c>
      <c r="L2414" t="str" cm="1">
        <f t="array" ref="L2414">_xlfn.IFS('Paraclinicos '!S2349="","",'Paraclinicos '!S2349&gt;=30,1,'Paraclinicos '!S2349&lt;30,0)</f>
        <v/>
      </c>
      <c r="M2414" t="str" cm="1">
        <f t="array" ref="M2414">_xlfn.IFS(OR('Paraclinicos '!T2349="",'Paraclinicos '!U2349=""),"",OR('Paraclinicos '!T2349&lt;=90,'Paraclinicos '!U2349&lt;=60),1,OR('Paraclinicos '!T2349&gt;90,'Paraclinicos '!U2349&gt;60),0)</f>
        <v/>
      </c>
      <c r="N2414" s="45" t="str">
        <f t="shared" si="113"/>
        <v/>
      </c>
      <c r="O2414" t="str" cm="1">
        <f t="array" ref="O2414">_xlfn.IFS(OR('Paraclinicos '!M2349="",'Paraclinicos '!N2349="",'Paraclinicos '!N2349=0),"",'Paraclinicos '!M2349/'Paraclinicos '!N2349&lt;100,4,'Paraclinicos '!M2349/'Paraclinicos '!N2349&lt;200,3,'Paraclinicos '!M2349/'Paraclinicos '!N2349&lt;300,2,'Paraclinicos '!M2349/'Paraclinicos '!N2349&lt;400,1,'Paraclinicos '!M2349/'Paraclinicos '!N2349&gt;=400,0)</f>
        <v/>
      </c>
      <c r="P2414" t="str" cm="1">
        <f t="array" ref="P2414">_xlfn.IFS('Paraclinicos '!C2349="","",'Paraclinicos '!C2349&lt;20,4,'Paraclinicos '!C2349&lt;50,3,'Paraclinicos '!C2349&lt;100,2,'Paraclinicos '!C2349&lt;150,1,'Paraclinicos '!C2349&gt;150,0)</f>
        <v/>
      </c>
      <c r="Q2414" t="str" cm="1">
        <f t="array" ref="Q2414">_xlfn.IFS('Paraclinicos '!O2349="","",'Paraclinicos '!O2349&lt;1.2,0,'Paraclinicos '!O2349&lt;2,1,'Paraclinicos '!O2349&lt;3.5,2,'Paraclinicos '!O2349&lt;5,3,'Paraclinicos '!O2349&gt;5,4)</f>
        <v/>
      </c>
      <c r="R2414" t="str" cm="1">
        <f t="array" ref="R2414">_xlfn.IFS('Paraclinicos '!J2349="","",'Paraclinicos '!J2349&lt;1.2,0,'Paraclinicos '!J2349&lt;2,1,'Paraclinicos '!J2349&lt;6,2,'Paraclinicos '!J2349&lt;12,3,'Paraclinicos '!J2349&gt;=12,4)</f>
        <v/>
      </c>
      <c r="S2414" t="str" cm="1">
        <f t="array" ref="S2414">_xlfn.IFS('Paraclinicos '!Y2349="","",'Paraclinicos '!Y2349&lt;70,1,'Paraclinicos '!Y2349&gt;=70,0)</f>
        <v/>
      </c>
      <c r="T2414" t="str" cm="1">
        <f t="array" ref="T2414">_xlfn.IFS('Paraclinicos '!W2349="","",'Paraclinicos '!W2349&lt;6,4,'Paraclinicos '!W2349&lt;10,3,'Paraclinicos '!W2349&lt;13,2,'Paraclinicos '!W2349&lt;15,1,'Paraclinicos '!W2349=15,0)</f>
        <v/>
      </c>
      <c r="U2414" s="54" t="str">
        <f t="shared" si="111"/>
        <v/>
      </c>
      <c r="V2414" t="str" cm="1">
        <f t="array" ref="V2414">_xlfn.IFS('Paraclinicos '!S2349="","",OR('Paraclinicos '!S2349&lt;=8,'Paraclinicos '!S2349&gt;=25),3,'Paraclinicos '!S2349&lt;12,1,'Paraclinicos '!S2349&lt;21,0,'Paraclinicos '!S2349&lt;25,2)</f>
        <v/>
      </c>
      <c r="W2414" t="str">
        <f>IFERROR(IF(INDEX('BD Demog para scores enalazar'!Y$2:'BD Demog para scores enalazar'!Y$3000,MATCH(Formulas!A2414,'BD Demog para scores enalazar'!A$2:'BD Demog para scores enalazar'!A$3000,0))=1,"SI","NO"),"")</f>
        <v/>
      </c>
      <c r="X2414" s="9" t="str">
        <f>IFERROR(IF(INDEX('BD Demog para scores enalazar'!AJ$2:'BD Demog para scores enalazar'!AJ$3000,MATCH(Formulas!A2414,'BD Demog para scores enalazar'!A$2:'BD Demog para scores enalazar'!A$3000,0))=1,"SI","NO"),"")</f>
        <v/>
      </c>
      <c r="Y2414" t="str" cm="1">
        <f t="array" ref="Y2414">IF(AND(W2414="NO",X2414="NO"),_xlfn.IFS('Paraclinicos '!K2349&lt;=91,3,'Paraclinicos '!K2349&lt;94,2,'Paraclinicos '!K2349&lt;96,1,'Paraclinicos '!K2349&gt;=96,0),"")</f>
        <v/>
      </c>
      <c r="Z2414" t="str" cm="1">
        <f t="array" ref="Z2414">IF(OR(W2414="SI",X2414="SI"),_xlfn.IFS(OR(AND('Paraclinicos '!K2350&lt;=83),AND('Paraclinicos '!K2350&gt;=97,AA2414=2)),3,OR(AND('Paraclinicos '!K2350&lt;=86),AND('Paraclinicos '!K2350&gt;=94,AA2414=2)),2,OR(AND('Paraclinicos '!K2350&lt;=88),AND('Paraclinicos '!K2350&gt;=92,AA2414=2)),1,OR(AND('Paraclinicos '!K2350&gt;=88,'Paraclinicos '!K2350&lt;=92),AND('Paraclinicos '!K2350&gt;=93,AA2414=0)),0),"")</f>
        <v/>
      </c>
      <c r="AA2414" t="str" cm="1">
        <f t="array" ref="AA2414">_xlfn.IFS('Paraclinicos '!E2349="","",'Paraclinicos '!E2349="Oxigeno",2,'Paraclinicos '!E2349="Aire",0)</f>
        <v/>
      </c>
    </row>
    <row r="2415" spans="1:27" x14ac:dyDescent="0.25">
      <c r="A2415">
        <f>'Paraclinicos '!A2350</f>
        <v>0</v>
      </c>
      <c r="B2415" s="3">
        <f>'Paraclinicos '!R2350</f>
        <v>0</v>
      </c>
      <c r="C2415" t="str" cm="1">
        <f t="array" ref="C2415">_xlfn.IFS('Paraclinicos '!Q2350="","",'Paraclinicos '!Q2350&gt;60,3,'Paraclinicos '!Q2350&lt;=60,1)</f>
        <v/>
      </c>
      <c r="D2415" t="str">
        <f>IFERROR(IF(INDEX('BD Demog para scores enalazar'!BC$2:BC$3000,MATCH(Formulas!A2415,'BD Demog para scores enalazar'!A$2:A$3000,0))=0,"SI","NO"),"")</f>
        <v/>
      </c>
      <c r="E2415" t="str" cm="1">
        <f t="array" ref="E2415">_xlfn.IFS(D2415="","",D2415="SI",4,D2415="NO",1)</f>
        <v/>
      </c>
      <c r="F2415" t="str" cm="1">
        <f t="array" ref="F2415">_xlfn.IFS('Paraclinicos '!B2350="","",'Paraclinicos '!B2350&gt;1,1,'Paraclinicos '!B2350&lt;=1,3)</f>
        <v/>
      </c>
      <c r="G2415" t="str" cm="1">
        <f t="array" ref="G2415">_xlfn.IFS('Paraclinicos '!D2350="","",AND('Paraclinicos '!D2350&gt;=250,'Paraclinicos '!D2350&lt;=500),2,'Paraclinicos '!D2350&gt;500,3,'Paraclinicos '!D2350&lt;250,1)</f>
        <v/>
      </c>
      <c r="H2415" s="50" t="str">
        <f t="shared" si="112"/>
        <v/>
      </c>
      <c r="I2415" t="str" cm="1">
        <f t="array" ref="I2415">_xlfn.IFS('Paraclinicos '!Q2350="","",'Paraclinicos '!Q2350&gt;=65,1,'Paraclinicos '!Q2350&lt;65,0)</f>
        <v/>
      </c>
      <c r="J2415" t="str" cm="1">
        <f t="array" ref="J2415">_xlfn.IFS('Paraclinicos '!I2350="","",'Paraclinicos '!I2350&gt;7,1,'Paraclinicos '!I2350&lt;=7,0)</f>
        <v/>
      </c>
      <c r="K2415" t="str" cm="1">
        <f t="array" ref="K2415">_xlfn.IFS('Paraclinicos '!W2350="","",'Paraclinicos '!W2350&lt;=8,1,'Paraclinicos '!W2350&gt;8,0)</f>
        <v/>
      </c>
      <c r="L2415" t="str" cm="1">
        <f t="array" ref="L2415">_xlfn.IFS('Paraclinicos '!S2350="","",'Paraclinicos '!S2350&gt;=30,1,'Paraclinicos '!S2350&lt;30,0)</f>
        <v/>
      </c>
      <c r="M2415" t="str" cm="1">
        <f t="array" ref="M2415">_xlfn.IFS(OR('Paraclinicos '!T2350="",'Paraclinicos '!U2350=""),"",OR('Paraclinicos '!T2350&lt;=90,'Paraclinicos '!U2350&lt;=60),1,OR('Paraclinicos '!T2350&gt;90,'Paraclinicos '!U2350&gt;60),0)</f>
        <v/>
      </c>
      <c r="N2415" s="45" t="str">
        <f t="shared" si="113"/>
        <v/>
      </c>
      <c r="O2415" t="str" cm="1">
        <f t="array" ref="O2415">_xlfn.IFS(OR('Paraclinicos '!M2350="",'Paraclinicos '!N2350="",'Paraclinicos '!N2350=0),"",'Paraclinicos '!M2350/'Paraclinicos '!N2350&lt;100,4,'Paraclinicos '!M2350/'Paraclinicos '!N2350&lt;200,3,'Paraclinicos '!M2350/'Paraclinicos '!N2350&lt;300,2,'Paraclinicos '!M2350/'Paraclinicos '!N2350&lt;400,1,'Paraclinicos '!M2350/'Paraclinicos '!N2350&gt;=400,0)</f>
        <v/>
      </c>
      <c r="P2415" t="str" cm="1">
        <f t="array" ref="P2415">_xlfn.IFS('Paraclinicos '!C2350="","",'Paraclinicos '!C2350&lt;20,4,'Paraclinicos '!C2350&lt;50,3,'Paraclinicos '!C2350&lt;100,2,'Paraclinicos '!C2350&lt;150,1,'Paraclinicos '!C2350&gt;150,0)</f>
        <v/>
      </c>
      <c r="Q2415" t="str" cm="1">
        <f t="array" ref="Q2415">_xlfn.IFS('Paraclinicos '!O2350="","",'Paraclinicos '!O2350&lt;1.2,0,'Paraclinicos '!O2350&lt;2,1,'Paraclinicos '!O2350&lt;3.5,2,'Paraclinicos '!O2350&lt;5,3,'Paraclinicos '!O2350&gt;5,4)</f>
        <v/>
      </c>
      <c r="R2415" t="str" cm="1">
        <f t="array" ref="R2415">_xlfn.IFS('Paraclinicos '!J2350="","",'Paraclinicos '!J2350&lt;1.2,0,'Paraclinicos '!J2350&lt;2,1,'Paraclinicos '!J2350&lt;6,2,'Paraclinicos '!J2350&lt;12,3,'Paraclinicos '!J2350&gt;=12,4)</f>
        <v/>
      </c>
      <c r="S2415" t="str" cm="1">
        <f t="array" ref="S2415">_xlfn.IFS('Paraclinicos '!Y2350="","",'Paraclinicos '!Y2350&lt;70,1,'Paraclinicos '!Y2350&gt;=70,0)</f>
        <v/>
      </c>
      <c r="T2415" t="str" cm="1">
        <f t="array" ref="T2415">_xlfn.IFS('Paraclinicos '!W2350="","",'Paraclinicos '!W2350&lt;6,4,'Paraclinicos '!W2350&lt;10,3,'Paraclinicos '!W2350&lt;13,2,'Paraclinicos '!W2350&lt;15,1,'Paraclinicos '!W2350=15,0)</f>
        <v/>
      </c>
      <c r="U2415" s="54" t="str">
        <f t="shared" si="111"/>
        <v/>
      </c>
      <c r="V2415" t="str" cm="1">
        <f t="array" ref="V2415">_xlfn.IFS('Paraclinicos '!S2350="","",OR('Paraclinicos '!S2350&lt;=8,'Paraclinicos '!S2350&gt;=25),3,'Paraclinicos '!S2350&lt;12,1,'Paraclinicos '!S2350&lt;21,0,'Paraclinicos '!S2350&lt;25,2)</f>
        <v/>
      </c>
      <c r="W2415" t="str">
        <f>IFERROR(IF(INDEX('BD Demog para scores enalazar'!Y$2:'BD Demog para scores enalazar'!Y$3000,MATCH(Formulas!A2415,'BD Demog para scores enalazar'!A$2:'BD Demog para scores enalazar'!A$3000,0))=1,"SI","NO"),"")</f>
        <v/>
      </c>
      <c r="X2415" s="9" t="str">
        <f>IFERROR(IF(INDEX('BD Demog para scores enalazar'!AJ$2:'BD Demog para scores enalazar'!AJ$3000,MATCH(Formulas!A2415,'BD Demog para scores enalazar'!A$2:'BD Demog para scores enalazar'!A$3000,0))=1,"SI","NO"),"")</f>
        <v/>
      </c>
      <c r="Y2415" t="str" cm="1">
        <f t="array" ref="Y2415">IF(AND(W2415="NO",X2415="NO"),_xlfn.IFS('Paraclinicos '!K2350&lt;=91,3,'Paraclinicos '!K2350&lt;94,2,'Paraclinicos '!K2350&lt;96,1,'Paraclinicos '!K2350&gt;=96,0),"")</f>
        <v/>
      </c>
      <c r="Z2415" t="str" cm="1">
        <f t="array" ref="Z2415">IF(OR(W2415="SI",X2415="SI"),_xlfn.IFS(OR(AND('Paraclinicos '!K2351&lt;=83),AND('Paraclinicos '!K2351&gt;=97,AA2415=2)),3,OR(AND('Paraclinicos '!K2351&lt;=86),AND('Paraclinicos '!K2351&gt;=94,AA2415=2)),2,OR(AND('Paraclinicos '!K2351&lt;=88),AND('Paraclinicos '!K2351&gt;=92,AA2415=2)),1,OR(AND('Paraclinicos '!K2351&gt;=88,'Paraclinicos '!K2351&lt;=92),AND('Paraclinicos '!K2351&gt;=93,AA2415=0)),0),"")</f>
        <v/>
      </c>
      <c r="AA2415" t="str" cm="1">
        <f t="array" ref="AA2415">_xlfn.IFS('Paraclinicos '!E2350="","",'Paraclinicos '!E2350="Oxigeno",2,'Paraclinicos '!E2350="Aire",0)</f>
        <v/>
      </c>
    </row>
    <row r="2416" spans="1:27" x14ac:dyDescent="0.25">
      <c r="A2416">
        <f>'Paraclinicos '!A2351</f>
        <v>0</v>
      </c>
      <c r="B2416" s="3">
        <f>'Paraclinicos '!R2351</f>
        <v>0</v>
      </c>
      <c r="C2416" t="str" cm="1">
        <f t="array" ref="C2416">_xlfn.IFS('Paraclinicos '!Q2351="","",'Paraclinicos '!Q2351&gt;60,3,'Paraclinicos '!Q2351&lt;=60,1)</f>
        <v/>
      </c>
      <c r="D2416" t="str">
        <f>IFERROR(IF(INDEX('BD Demog para scores enalazar'!BC$2:BC$3000,MATCH(Formulas!A2416,'BD Demog para scores enalazar'!A$2:A$3000,0))=0,"SI","NO"),"")</f>
        <v/>
      </c>
      <c r="E2416" t="str" cm="1">
        <f t="array" ref="E2416">_xlfn.IFS(D2416="","",D2416="SI",4,D2416="NO",1)</f>
        <v/>
      </c>
      <c r="F2416" t="str" cm="1">
        <f t="array" ref="F2416">_xlfn.IFS('Paraclinicos '!B2351="","",'Paraclinicos '!B2351&gt;1,1,'Paraclinicos '!B2351&lt;=1,3)</f>
        <v/>
      </c>
      <c r="G2416" t="str" cm="1">
        <f t="array" ref="G2416">_xlfn.IFS('Paraclinicos '!D2351="","",AND('Paraclinicos '!D2351&gt;=250,'Paraclinicos '!D2351&lt;=500),2,'Paraclinicos '!D2351&gt;500,3,'Paraclinicos '!D2351&lt;250,1)</f>
        <v/>
      </c>
      <c r="H2416" s="50" t="str">
        <f t="shared" si="112"/>
        <v/>
      </c>
      <c r="I2416" t="str" cm="1">
        <f t="array" ref="I2416">_xlfn.IFS('Paraclinicos '!Q2351="","",'Paraclinicos '!Q2351&gt;=65,1,'Paraclinicos '!Q2351&lt;65,0)</f>
        <v/>
      </c>
      <c r="J2416" t="str" cm="1">
        <f t="array" ref="J2416">_xlfn.IFS('Paraclinicos '!I2351="","",'Paraclinicos '!I2351&gt;7,1,'Paraclinicos '!I2351&lt;=7,0)</f>
        <v/>
      </c>
      <c r="K2416" t="str" cm="1">
        <f t="array" ref="K2416">_xlfn.IFS('Paraclinicos '!W2351="","",'Paraclinicos '!W2351&lt;=8,1,'Paraclinicos '!W2351&gt;8,0)</f>
        <v/>
      </c>
      <c r="L2416" t="str" cm="1">
        <f t="array" ref="L2416">_xlfn.IFS('Paraclinicos '!S2351="","",'Paraclinicos '!S2351&gt;=30,1,'Paraclinicos '!S2351&lt;30,0)</f>
        <v/>
      </c>
      <c r="M2416" t="str" cm="1">
        <f t="array" ref="M2416">_xlfn.IFS(OR('Paraclinicos '!T2351="",'Paraclinicos '!U2351=""),"",OR('Paraclinicos '!T2351&lt;=90,'Paraclinicos '!U2351&lt;=60),1,OR('Paraclinicos '!T2351&gt;90,'Paraclinicos '!U2351&gt;60),0)</f>
        <v/>
      </c>
      <c r="N2416" s="45" t="str">
        <f t="shared" si="113"/>
        <v/>
      </c>
      <c r="O2416" t="str" cm="1">
        <f t="array" ref="O2416">_xlfn.IFS(OR('Paraclinicos '!M2351="",'Paraclinicos '!N2351="",'Paraclinicos '!N2351=0),"",'Paraclinicos '!M2351/'Paraclinicos '!N2351&lt;100,4,'Paraclinicos '!M2351/'Paraclinicos '!N2351&lt;200,3,'Paraclinicos '!M2351/'Paraclinicos '!N2351&lt;300,2,'Paraclinicos '!M2351/'Paraclinicos '!N2351&lt;400,1,'Paraclinicos '!M2351/'Paraclinicos '!N2351&gt;=400,0)</f>
        <v/>
      </c>
      <c r="P2416" t="str" cm="1">
        <f t="array" ref="P2416">_xlfn.IFS('Paraclinicos '!C2351="","",'Paraclinicos '!C2351&lt;20,4,'Paraclinicos '!C2351&lt;50,3,'Paraclinicos '!C2351&lt;100,2,'Paraclinicos '!C2351&lt;150,1,'Paraclinicos '!C2351&gt;150,0)</f>
        <v/>
      </c>
      <c r="Q2416" t="str" cm="1">
        <f t="array" ref="Q2416">_xlfn.IFS('Paraclinicos '!O2351="","",'Paraclinicos '!O2351&lt;1.2,0,'Paraclinicos '!O2351&lt;2,1,'Paraclinicos '!O2351&lt;3.5,2,'Paraclinicos '!O2351&lt;5,3,'Paraclinicos '!O2351&gt;5,4)</f>
        <v/>
      </c>
      <c r="R2416" t="str" cm="1">
        <f t="array" ref="R2416">_xlfn.IFS('Paraclinicos '!J2351="","",'Paraclinicos '!J2351&lt;1.2,0,'Paraclinicos '!J2351&lt;2,1,'Paraclinicos '!J2351&lt;6,2,'Paraclinicos '!J2351&lt;12,3,'Paraclinicos '!J2351&gt;=12,4)</f>
        <v/>
      </c>
      <c r="S2416" t="str" cm="1">
        <f t="array" ref="S2416">_xlfn.IFS('Paraclinicos '!Y2351="","",'Paraclinicos '!Y2351&lt;70,1,'Paraclinicos '!Y2351&gt;=70,0)</f>
        <v/>
      </c>
      <c r="T2416" t="str" cm="1">
        <f t="array" ref="T2416">_xlfn.IFS('Paraclinicos '!W2351="","",'Paraclinicos '!W2351&lt;6,4,'Paraclinicos '!W2351&lt;10,3,'Paraclinicos '!W2351&lt;13,2,'Paraclinicos '!W2351&lt;15,1,'Paraclinicos '!W2351=15,0)</f>
        <v/>
      </c>
      <c r="U2416" s="54" t="str">
        <f t="shared" si="111"/>
        <v/>
      </c>
      <c r="V2416" t="str" cm="1">
        <f t="array" ref="V2416">_xlfn.IFS('Paraclinicos '!S2351="","",OR('Paraclinicos '!S2351&lt;=8,'Paraclinicos '!S2351&gt;=25),3,'Paraclinicos '!S2351&lt;12,1,'Paraclinicos '!S2351&lt;21,0,'Paraclinicos '!S2351&lt;25,2)</f>
        <v/>
      </c>
      <c r="W2416" t="str">
        <f>IFERROR(IF(INDEX('BD Demog para scores enalazar'!Y$2:'BD Demog para scores enalazar'!Y$3000,MATCH(Formulas!A2416,'BD Demog para scores enalazar'!A$2:'BD Demog para scores enalazar'!A$3000,0))=1,"SI","NO"),"")</f>
        <v/>
      </c>
      <c r="X2416" s="9" t="str">
        <f>IFERROR(IF(INDEX('BD Demog para scores enalazar'!AJ$2:'BD Demog para scores enalazar'!AJ$3000,MATCH(Formulas!A2416,'BD Demog para scores enalazar'!A$2:'BD Demog para scores enalazar'!A$3000,0))=1,"SI","NO"),"")</f>
        <v/>
      </c>
      <c r="Y2416" t="str" cm="1">
        <f t="array" ref="Y2416">IF(AND(W2416="NO",X2416="NO"),_xlfn.IFS('Paraclinicos '!K2351&lt;=91,3,'Paraclinicos '!K2351&lt;94,2,'Paraclinicos '!K2351&lt;96,1,'Paraclinicos '!K2351&gt;=96,0),"")</f>
        <v/>
      </c>
      <c r="Z2416" t="str" cm="1">
        <f t="array" ref="Z2416">IF(OR(W2416="SI",X2416="SI"),_xlfn.IFS(OR(AND('Paraclinicos '!K2352&lt;=83),AND('Paraclinicos '!K2352&gt;=97,AA2416=2)),3,OR(AND('Paraclinicos '!K2352&lt;=86),AND('Paraclinicos '!K2352&gt;=94,AA2416=2)),2,OR(AND('Paraclinicos '!K2352&lt;=88),AND('Paraclinicos '!K2352&gt;=92,AA2416=2)),1,OR(AND('Paraclinicos '!K2352&gt;=88,'Paraclinicos '!K2352&lt;=92),AND('Paraclinicos '!K2352&gt;=93,AA2416=0)),0),"")</f>
        <v/>
      </c>
      <c r="AA2416" t="str" cm="1">
        <f t="array" ref="AA2416">_xlfn.IFS('Paraclinicos '!E2351="","",'Paraclinicos '!E2351="Oxigeno",2,'Paraclinicos '!E2351="Aire",0)</f>
        <v/>
      </c>
    </row>
    <row r="2417" spans="1:27" x14ac:dyDescent="0.25">
      <c r="A2417">
        <f>'Paraclinicos '!A2352</f>
        <v>0</v>
      </c>
      <c r="B2417" s="3">
        <f>'Paraclinicos '!R2352</f>
        <v>0</v>
      </c>
      <c r="C2417" t="str" cm="1">
        <f t="array" ref="C2417">_xlfn.IFS('Paraclinicos '!Q2352="","",'Paraclinicos '!Q2352&gt;60,3,'Paraclinicos '!Q2352&lt;=60,1)</f>
        <v/>
      </c>
      <c r="D2417" t="str">
        <f>IFERROR(IF(INDEX('BD Demog para scores enalazar'!BC$2:BC$3000,MATCH(Formulas!A2417,'BD Demog para scores enalazar'!A$2:A$3000,0))=0,"SI","NO"),"")</f>
        <v/>
      </c>
      <c r="E2417" t="str" cm="1">
        <f t="array" ref="E2417">_xlfn.IFS(D2417="","",D2417="SI",4,D2417="NO",1)</f>
        <v/>
      </c>
      <c r="F2417" t="str" cm="1">
        <f t="array" ref="F2417">_xlfn.IFS('Paraclinicos '!B2352="","",'Paraclinicos '!B2352&gt;1,1,'Paraclinicos '!B2352&lt;=1,3)</f>
        <v/>
      </c>
      <c r="G2417" t="str" cm="1">
        <f t="array" ref="G2417">_xlfn.IFS('Paraclinicos '!D2352="","",AND('Paraclinicos '!D2352&gt;=250,'Paraclinicos '!D2352&lt;=500),2,'Paraclinicos '!D2352&gt;500,3,'Paraclinicos '!D2352&lt;250,1)</f>
        <v/>
      </c>
      <c r="H2417" s="50" t="str">
        <f t="shared" si="112"/>
        <v/>
      </c>
      <c r="I2417" t="str" cm="1">
        <f t="array" ref="I2417">_xlfn.IFS('Paraclinicos '!Q2352="","",'Paraclinicos '!Q2352&gt;=65,1,'Paraclinicos '!Q2352&lt;65,0)</f>
        <v/>
      </c>
      <c r="J2417" t="str" cm="1">
        <f t="array" ref="J2417">_xlfn.IFS('Paraclinicos '!I2352="","",'Paraclinicos '!I2352&gt;7,1,'Paraclinicos '!I2352&lt;=7,0)</f>
        <v/>
      </c>
      <c r="K2417" t="str" cm="1">
        <f t="array" ref="K2417">_xlfn.IFS('Paraclinicos '!W2352="","",'Paraclinicos '!W2352&lt;=8,1,'Paraclinicos '!W2352&gt;8,0)</f>
        <v/>
      </c>
      <c r="L2417" t="str" cm="1">
        <f t="array" ref="L2417">_xlfn.IFS('Paraclinicos '!S2352="","",'Paraclinicos '!S2352&gt;=30,1,'Paraclinicos '!S2352&lt;30,0)</f>
        <v/>
      </c>
      <c r="M2417" t="str" cm="1">
        <f t="array" ref="M2417">_xlfn.IFS(OR('Paraclinicos '!T2352="",'Paraclinicos '!U2352=""),"",OR('Paraclinicos '!T2352&lt;=90,'Paraclinicos '!U2352&lt;=60),1,OR('Paraclinicos '!T2352&gt;90,'Paraclinicos '!U2352&gt;60),0)</f>
        <v/>
      </c>
      <c r="N2417" s="45" t="str">
        <f t="shared" si="113"/>
        <v/>
      </c>
      <c r="O2417" t="str" cm="1">
        <f t="array" ref="O2417">_xlfn.IFS(OR('Paraclinicos '!M2352="",'Paraclinicos '!N2352="",'Paraclinicos '!N2352=0),"",'Paraclinicos '!M2352/'Paraclinicos '!N2352&lt;100,4,'Paraclinicos '!M2352/'Paraclinicos '!N2352&lt;200,3,'Paraclinicos '!M2352/'Paraclinicos '!N2352&lt;300,2,'Paraclinicos '!M2352/'Paraclinicos '!N2352&lt;400,1,'Paraclinicos '!M2352/'Paraclinicos '!N2352&gt;=400,0)</f>
        <v/>
      </c>
      <c r="P2417" t="str" cm="1">
        <f t="array" ref="P2417">_xlfn.IFS('Paraclinicos '!C2352="","",'Paraclinicos '!C2352&lt;20,4,'Paraclinicos '!C2352&lt;50,3,'Paraclinicos '!C2352&lt;100,2,'Paraclinicos '!C2352&lt;150,1,'Paraclinicos '!C2352&gt;150,0)</f>
        <v/>
      </c>
      <c r="Q2417" t="str" cm="1">
        <f t="array" ref="Q2417">_xlfn.IFS('Paraclinicos '!O2352="","",'Paraclinicos '!O2352&lt;1.2,0,'Paraclinicos '!O2352&lt;2,1,'Paraclinicos '!O2352&lt;3.5,2,'Paraclinicos '!O2352&lt;5,3,'Paraclinicos '!O2352&gt;5,4)</f>
        <v/>
      </c>
      <c r="R2417" t="str" cm="1">
        <f t="array" ref="R2417">_xlfn.IFS('Paraclinicos '!J2352="","",'Paraclinicos '!J2352&lt;1.2,0,'Paraclinicos '!J2352&lt;2,1,'Paraclinicos '!J2352&lt;6,2,'Paraclinicos '!J2352&lt;12,3,'Paraclinicos '!J2352&gt;=12,4)</f>
        <v/>
      </c>
      <c r="S2417" t="str" cm="1">
        <f t="array" ref="S2417">_xlfn.IFS('Paraclinicos '!Y2352="","",'Paraclinicos '!Y2352&lt;70,1,'Paraclinicos '!Y2352&gt;=70,0)</f>
        <v/>
      </c>
      <c r="T2417" t="str" cm="1">
        <f t="array" ref="T2417">_xlfn.IFS('Paraclinicos '!W2352="","",'Paraclinicos '!W2352&lt;6,4,'Paraclinicos '!W2352&lt;10,3,'Paraclinicos '!W2352&lt;13,2,'Paraclinicos '!W2352&lt;15,1,'Paraclinicos '!W2352=15,0)</f>
        <v/>
      </c>
      <c r="U2417" s="54" t="str">
        <f t="shared" si="111"/>
        <v/>
      </c>
      <c r="V2417" t="str" cm="1">
        <f t="array" ref="V2417">_xlfn.IFS('Paraclinicos '!S2352="","",OR('Paraclinicos '!S2352&lt;=8,'Paraclinicos '!S2352&gt;=25),3,'Paraclinicos '!S2352&lt;12,1,'Paraclinicos '!S2352&lt;21,0,'Paraclinicos '!S2352&lt;25,2)</f>
        <v/>
      </c>
      <c r="W2417" t="str">
        <f>IFERROR(IF(INDEX('BD Demog para scores enalazar'!Y$2:'BD Demog para scores enalazar'!Y$3000,MATCH(Formulas!A2417,'BD Demog para scores enalazar'!A$2:'BD Demog para scores enalazar'!A$3000,0))=1,"SI","NO"),"")</f>
        <v/>
      </c>
      <c r="X2417" s="9" t="str">
        <f>IFERROR(IF(INDEX('BD Demog para scores enalazar'!AJ$2:'BD Demog para scores enalazar'!AJ$3000,MATCH(Formulas!A2417,'BD Demog para scores enalazar'!A$2:'BD Demog para scores enalazar'!A$3000,0))=1,"SI","NO"),"")</f>
        <v/>
      </c>
      <c r="Y2417" t="str" cm="1">
        <f t="array" ref="Y2417">IF(AND(W2417="NO",X2417="NO"),_xlfn.IFS('Paraclinicos '!K2352&lt;=91,3,'Paraclinicos '!K2352&lt;94,2,'Paraclinicos '!K2352&lt;96,1,'Paraclinicos '!K2352&gt;=96,0),"")</f>
        <v/>
      </c>
      <c r="Z2417" t="str" cm="1">
        <f t="array" ref="Z2417">IF(OR(W2417="SI",X2417="SI"),_xlfn.IFS(OR(AND('Paraclinicos '!K2353&lt;=83),AND('Paraclinicos '!K2353&gt;=97,AA2417=2)),3,OR(AND('Paraclinicos '!K2353&lt;=86),AND('Paraclinicos '!K2353&gt;=94,AA2417=2)),2,OR(AND('Paraclinicos '!K2353&lt;=88),AND('Paraclinicos '!K2353&gt;=92,AA2417=2)),1,OR(AND('Paraclinicos '!K2353&gt;=88,'Paraclinicos '!K2353&lt;=92),AND('Paraclinicos '!K2353&gt;=93,AA2417=0)),0),"")</f>
        <v/>
      </c>
      <c r="AA2417" t="str" cm="1">
        <f t="array" ref="AA2417">_xlfn.IFS('Paraclinicos '!E2352="","",'Paraclinicos '!E2352="Oxigeno",2,'Paraclinicos '!E2352="Aire",0)</f>
        <v/>
      </c>
    </row>
    <row r="2418" spans="1:27" x14ac:dyDescent="0.25">
      <c r="A2418">
        <f>'Paraclinicos '!A2353</f>
        <v>0</v>
      </c>
      <c r="B2418" s="3">
        <f>'Paraclinicos '!R2353</f>
        <v>0</v>
      </c>
      <c r="C2418" t="str" cm="1">
        <f t="array" ref="C2418">_xlfn.IFS('Paraclinicos '!Q2353="","",'Paraclinicos '!Q2353&gt;60,3,'Paraclinicos '!Q2353&lt;=60,1)</f>
        <v/>
      </c>
      <c r="D2418" t="str">
        <f>IFERROR(IF(INDEX('BD Demog para scores enalazar'!BC$2:BC$3000,MATCH(Formulas!A2418,'BD Demog para scores enalazar'!A$2:A$3000,0))=0,"SI","NO"),"")</f>
        <v/>
      </c>
      <c r="E2418" t="str" cm="1">
        <f t="array" ref="E2418">_xlfn.IFS(D2418="","",D2418="SI",4,D2418="NO",1)</f>
        <v/>
      </c>
      <c r="F2418" t="str" cm="1">
        <f t="array" ref="F2418">_xlfn.IFS('Paraclinicos '!B2353="","",'Paraclinicos '!B2353&gt;1,1,'Paraclinicos '!B2353&lt;=1,3)</f>
        <v/>
      </c>
      <c r="G2418" t="str" cm="1">
        <f t="array" ref="G2418">_xlfn.IFS('Paraclinicos '!D2353="","",AND('Paraclinicos '!D2353&gt;=250,'Paraclinicos '!D2353&lt;=500),2,'Paraclinicos '!D2353&gt;500,3,'Paraclinicos '!D2353&lt;250,1)</f>
        <v/>
      </c>
      <c r="H2418" s="50" t="str">
        <f t="shared" si="112"/>
        <v/>
      </c>
      <c r="I2418" t="str" cm="1">
        <f t="array" ref="I2418">_xlfn.IFS('Paraclinicos '!Q2353="","",'Paraclinicos '!Q2353&gt;=65,1,'Paraclinicos '!Q2353&lt;65,0)</f>
        <v/>
      </c>
      <c r="J2418" t="str" cm="1">
        <f t="array" ref="J2418">_xlfn.IFS('Paraclinicos '!I2353="","",'Paraclinicos '!I2353&gt;7,1,'Paraclinicos '!I2353&lt;=7,0)</f>
        <v/>
      </c>
      <c r="K2418" t="str" cm="1">
        <f t="array" ref="K2418">_xlfn.IFS('Paraclinicos '!W2353="","",'Paraclinicos '!W2353&lt;=8,1,'Paraclinicos '!W2353&gt;8,0)</f>
        <v/>
      </c>
      <c r="L2418" t="str" cm="1">
        <f t="array" ref="L2418">_xlfn.IFS('Paraclinicos '!S2353="","",'Paraclinicos '!S2353&gt;=30,1,'Paraclinicos '!S2353&lt;30,0)</f>
        <v/>
      </c>
      <c r="M2418" t="str" cm="1">
        <f t="array" ref="M2418">_xlfn.IFS(OR('Paraclinicos '!T2353="",'Paraclinicos '!U2353=""),"",OR('Paraclinicos '!T2353&lt;=90,'Paraclinicos '!U2353&lt;=60),1,OR('Paraclinicos '!T2353&gt;90,'Paraclinicos '!U2353&gt;60),0)</f>
        <v/>
      </c>
      <c r="N2418" s="45" t="str">
        <f t="shared" si="113"/>
        <v/>
      </c>
      <c r="O2418" t="str" cm="1">
        <f t="array" ref="O2418">_xlfn.IFS(OR('Paraclinicos '!M2353="",'Paraclinicos '!N2353="",'Paraclinicos '!N2353=0),"",'Paraclinicos '!M2353/'Paraclinicos '!N2353&lt;100,4,'Paraclinicos '!M2353/'Paraclinicos '!N2353&lt;200,3,'Paraclinicos '!M2353/'Paraclinicos '!N2353&lt;300,2,'Paraclinicos '!M2353/'Paraclinicos '!N2353&lt;400,1,'Paraclinicos '!M2353/'Paraclinicos '!N2353&gt;=400,0)</f>
        <v/>
      </c>
      <c r="P2418" t="str" cm="1">
        <f t="array" ref="P2418">_xlfn.IFS('Paraclinicos '!C2353="","",'Paraclinicos '!C2353&lt;20,4,'Paraclinicos '!C2353&lt;50,3,'Paraclinicos '!C2353&lt;100,2,'Paraclinicos '!C2353&lt;150,1,'Paraclinicos '!C2353&gt;150,0)</f>
        <v/>
      </c>
      <c r="Q2418" t="str" cm="1">
        <f t="array" ref="Q2418">_xlfn.IFS('Paraclinicos '!O2353="","",'Paraclinicos '!O2353&lt;1.2,0,'Paraclinicos '!O2353&lt;2,1,'Paraclinicos '!O2353&lt;3.5,2,'Paraclinicos '!O2353&lt;5,3,'Paraclinicos '!O2353&gt;5,4)</f>
        <v/>
      </c>
      <c r="R2418" t="str" cm="1">
        <f t="array" ref="R2418">_xlfn.IFS('Paraclinicos '!J2353="","",'Paraclinicos '!J2353&lt;1.2,0,'Paraclinicos '!J2353&lt;2,1,'Paraclinicos '!J2353&lt;6,2,'Paraclinicos '!J2353&lt;12,3,'Paraclinicos '!J2353&gt;=12,4)</f>
        <v/>
      </c>
      <c r="S2418" t="str" cm="1">
        <f t="array" ref="S2418">_xlfn.IFS('Paraclinicos '!Y2353="","",'Paraclinicos '!Y2353&lt;70,1,'Paraclinicos '!Y2353&gt;=70,0)</f>
        <v/>
      </c>
      <c r="T2418" t="str" cm="1">
        <f t="array" ref="T2418">_xlfn.IFS('Paraclinicos '!W2353="","",'Paraclinicos '!W2353&lt;6,4,'Paraclinicos '!W2353&lt;10,3,'Paraclinicos '!W2353&lt;13,2,'Paraclinicos '!W2353&lt;15,1,'Paraclinicos '!W2353=15,0)</f>
        <v/>
      </c>
      <c r="U2418" s="54" t="str">
        <f t="shared" si="111"/>
        <v/>
      </c>
      <c r="V2418" t="str" cm="1">
        <f t="array" ref="V2418">_xlfn.IFS('Paraclinicos '!S2353="","",OR('Paraclinicos '!S2353&lt;=8,'Paraclinicos '!S2353&gt;=25),3,'Paraclinicos '!S2353&lt;12,1,'Paraclinicos '!S2353&lt;21,0,'Paraclinicos '!S2353&lt;25,2)</f>
        <v/>
      </c>
      <c r="W2418" t="str">
        <f>IFERROR(IF(INDEX('BD Demog para scores enalazar'!Y$2:'BD Demog para scores enalazar'!Y$3000,MATCH(Formulas!A2418,'BD Demog para scores enalazar'!A$2:'BD Demog para scores enalazar'!A$3000,0))=1,"SI","NO"),"")</f>
        <v/>
      </c>
      <c r="X2418" s="9" t="str">
        <f>IFERROR(IF(INDEX('BD Demog para scores enalazar'!AJ$2:'BD Demog para scores enalazar'!AJ$3000,MATCH(Formulas!A2418,'BD Demog para scores enalazar'!A$2:'BD Demog para scores enalazar'!A$3000,0))=1,"SI","NO"),"")</f>
        <v/>
      </c>
      <c r="Y2418" t="str" cm="1">
        <f t="array" ref="Y2418">IF(AND(W2418="NO",X2418="NO"),_xlfn.IFS('Paraclinicos '!K2353&lt;=91,3,'Paraclinicos '!K2353&lt;94,2,'Paraclinicos '!K2353&lt;96,1,'Paraclinicos '!K2353&gt;=96,0),"")</f>
        <v/>
      </c>
      <c r="Z2418" t="str" cm="1">
        <f t="array" ref="Z2418">IF(OR(W2418="SI",X2418="SI"),_xlfn.IFS(OR(AND('Paraclinicos '!K2354&lt;=83),AND('Paraclinicos '!K2354&gt;=97,AA2418=2)),3,OR(AND('Paraclinicos '!K2354&lt;=86),AND('Paraclinicos '!K2354&gt;=94,AA2418=2)),2,OR(AND('Paraclinicos '!K2354&lt;=88),AND('Paraclinicos '!K2354&gt;=92,AA2418=2)),1,OR(AND('Paraclinicos '!K2354&gt;=88,'Paraclinicos '!K2354&lt;=92),AND('Paraclinicos '!K2354&gt;=93,AA2418=0)),0),"")</f>
        <v/>
      </c>
      <c r="AA2418" t="str" cm="1">
        <f t="array" ref="AA2418">_xlfn.IFS('Paraclinicos '!E2353="","",'Paraclinicos '!E2353="Oxigeno",2,'Paraclinicos '!E2353="Aire",0)</f>
        <v/>
      </c>
    </row>
    <row r="2419" spans="1:27" x14ac:dyDescent="0.25">
      <c r="A2419">
        <f>'Paraclinicos '!A2354</f>
        <v>0</v>
      </c>
      <c r="B2419" s="3">
        <f>'Paraclinicos '!R2354</f>
        <v>0</v>
      </c>
      <c r="C2419" t="str" cm="1">
        <f t="array" ref="C2419">_xlfn.IFS('Paraclinicos '!Q2354="","",'Paraclinicos '!Q2354&gt;60,3,'Paraclinicos '!Q2354&lt;=60,1)</f>
        <v/>
      </c>
      <c r="D2419" t="str">
        <f>IFERROR(IF(INDEX('BD Demog para scores enalazar'!BC$2:BC$3000,MATCH(Formulas!A2419,'BD Demog para scores enalazar'!A$2:A$3000,0))=0,"SI","NO"),"")</f>
        <v/>
      </c>
      <c r="E2419" t="str" cm="1">
        <f t="array" ref="E2419">_xlfn.IFS(D2419="","",D2419="SI",4,D2419="NO",1)</f>
        <v/>
      </c>
      <c r="F2419" t="str" cm="1">
        <f t="array" ref="F2419">_xlfn.IFS('Paraclinicos '!B2354="","",'Paraclinicos '!B2354&gt;1,1,'Paraclinicos '!B2354&lt;=1,3)</f>
        <v/>
      </c>
      <c r="G2419" t="str" cm="1">
        <f t="array" ref="G2419">_xlfn.IFS('Paraclinicos '!D2354="","",AND('Paraclinicos '!D2354&gt;=250,'Paraclinicos '!D2354&lt;=500),2,'Paraclinicos '!D2354&gt;500,3,'Paraclinicos '!D2354&lt;250,1)</f>
        <v/>
      </c>
      <c r="H2419" s="50" t="str">
        <f t="shared" si="112"/>
        <v/>
      </c>
      <c r="I2419" t="str" cm="1">
        <f t="array" ref="I2419">_xlfn.IFS('Paraclinicos '!Q2354="","",'Paraclinicos '!Q2354&gt;=65,1,'Paraclinicos '!Q2354&lt;65,0)</f>
        <v/>
      </c>
      <c r="J2419" t="str" cm="1">
        <f t="array" ref="J2419">_xlfn.IFS('Paraclinicos '!I2354="","",'Paraclinicos '!I2354&gt;7,1,'Paraclinicos '!I2354&lt;=7,0)</f>
        <v/>
      </c>
      <c r="K2419" t="str" cm="1">
        <f t="array" ref="K2419">_xlfn.IFS('Paraclinicos '!W2354="","",'Paraclinicos '!W2354&lt;=8,1,'Paraclinicos '!W2354&gt;8,0)</f>
        <v/>
      </c>
      <c r="L2419" t="str" cm="1">
        <f t="array" ref="L2419">_xlfn.IFS('Paraclinicos '!S2354="","",'Paraclinicos '!S2354&gt;=30,1,'Paraclinicos '!S2354&lt;30,0)</f>
        <v/>
      </c>
      <c r="M2419" t="str" cm="1">
        <f t="array" ref="M2419">_xlfn.IFS(OR('Paraclinicos '!T2354="",'Paraclinicos '!U2354=""),"",OR('Paraclinicos '!T2354&lt;=90,'Paraclinicos '!U2354&lt;=60),1,OR('Paraclinicos '!T2354&gt;90,'Paraclinicos '!U2354&gt;60),0)</f>
        <v/>
      </c>
      <c r="N2419" s="45" t="str">
        <f t="shared" si="113"/>
        <v/>
      </c>
      <c r="O2419" t="str" cm="1">
        <f t="array" ref="O2419">_xlfn.IFS(OR('Paraclinicos '!M2354="",'Paraclinicos '!N2354="",'Paraclinicos '!N2354=0),"",'Paraclinicos '!M2354/'Paraclinicos '!N2354&lt;100,4,'Paraclinicos '!M2354/'Paraclinicos '!N2354&lt;200,3,'Paraclinicos '!M2354/'Paraclinicos '!N2354&lt;300,2,'Paraclinicos '!M2354/'Paraclinicos '!N2354&lt;400,1,'Paraclinicos '!M2354/'Paraclinicos '!N2354&gt;=400,0)</f>
        <v/>
      </c>
      <c r="P2419" t="str" cm="1">
        <f t="array" ref="P2419">_xlfn.IFS('Paraclinicos '!C2354="","",'Paraclinicos '!C2354&lt;20,4,'Paraclinicos '!C2354&lt;50,3,'Paraclinicos '!C2354&lt;100,2,'Paraclinicos '!C2354&lt;150,1,'Paraclinicos '!C2354&gt;150,0)</f>
        <v/>
      </c>
      <c r="Q2419" t="str" cm="1">
        <f t="array" ref="Q2419">_xlfn.IFS('Paraclinicos '!O2354="","",'Paraclinicos '!O2354&lt;1.2,0,'Paraclinicos '!O2354&lt;2,1,'Paraclinicos '!O2354&lt;3.5,2,'Paraclinicos '!O2354&lt;5,3,'Paraclinicos '!O2354&gt;5,4)</f>
        <v/>
      </c>
      <c r="R2419" t="str" cm="1">
        <f t="array" ref="R2419">_xlfn.IFS('Paraclinicos '!J2354="","",'Paraclinicos '!J2354&lt;1.2,0,'Paraclinicos '!J2354&lt;2,1,'Paraclinicos '!J2354&lt;6,2,'Paraclinicos '!J2354&lt;12,3,'Paraclinicos '!J2354&gt;=12,4)</f>
        <v/>
      </c>
      <c r="S2419" t="str" cm="1">
        <f t="array" ref="S2419">_xlfn.IFS('Paraclinicos '!Y2354="","",'Paraclinicos '!Y2354&lt;70,1,'Paraclinicos '!Y2354&gt;=70,0)</f>
        <v/>
      </c>
      <c r="T2419" t="str" cm="1">
        <f t="array" ref="T2419">_xlfn.IFS('Paraclinicos '!W2354="","",'Paraclinicos '!W2354&lt;6,4,'Paraclinicos '!W2354&lt;10,3,'Paraclinicos '!W2354&lt;13,2,'Paraclinicos '!W2354&lt;15,1,'Paraclinicos '!W2354=15,0)</f>
        <v/>
      </c>
      <c r="U2419" s="54" t="str">
        <f t="shared" si="111"/>
        <v/>
      </c>
      <c r="V2419" t="str" cm="1">
        <f t="array" ref="V2419">_xlfn.IFS('Paraclinicos '!S2354="","",OR('Paraclinicos '!S2354&lt;=8,'Paraclinicos '!S2354&gt;=25),3,'Paraclinicos '!S2354&lt;12,1,'Paraclinicos '!S2354&lt;21,0,'Paraclinicos '!S2354&lt;25,2)</f>
        <v/>
      </c>
      <c r="W2419" t="str">
        <f>IFERROR(IF(INDEX('BD Demog para scores enalazar'!Y$2:'BD Demog para scores enalazar'!Y$3000,MATCH(Formulas!A2419,'BD Demog para scores enalazar'!A$2:'BD Demog para scores enalazar'!A$3000,0))=1,"SI","NO"),"")</f>
        <v/>
      </c>
      <c r="X2419" s="9" t="str">
        <f>IFERROR(IF(INDEX('BD Demog para scores enalazar'!AJ$2:'BD Demog para scores enalazar'!AJ$3000,MATCH(Formulas!A2419,'BD Demog para scores enalazar'!A$2:'BD Demog para scores enalazar'!A$3000,0))=1,"SI","NO"),"")</f>
        <v/>
      </c>
      <c r="Y2419" t="str" cm="1">
        <f t="array" ref="Y2419">IF(AND(W2419="NO",X2419="NO"),_xlfn.IFS('Paraclinicos '!K2354&lt;=91,3,'Paraclinicos '!K2354&lt;94,2,'Paraclinicos '!K2354&lt;96,1,'Paraclinicos '!K2354&gt;=96,0),"")</f>
        <v/>
      </c>
      <c r="Z2419" t="str" cm="1">
        <f t="array" ref="Z2419">IF(OR(W2419="SI",X2419="SI"),_xlfn.IFS(OR(AND('Paraclinicos '!K2355&lt;=83),AND('Paraclinicos '!K2355&gt;=97,AA2419=2)),3,OR(AND('Paraclinicos '!K2355&lt;=86),AND('Paraclinicos '!K2355&gt;=94,AA2419=2)),2,OR(AND('Paraclinicos '!K2355&lt;=88),AND('Paraclinicos '!K2355&gt;=92,AA2419=2)),1,OR(AND('Paraclinicos '!K2355&gt;=88,'Paraclinicos '!K2355&lt;=92),AND('Paraclinicos '!K2355&gt;=93,AA2419=0)),0),"")</f>
        <v/>
      </c>
      <c r="AA2419" t="str" cm="1">
        <f t="array" ref="AA2419">_xlfn.IFS('Paraclinicos '!E2354="","",'Paraclinicos '!E2354="Oxigeno",2,'Paraclinicos '!E2354="Aire",0)</f>
        <v/>
      </c>
    </row>
    <row r="2420" spans="1:27" x14ac:dyDescent="0.25">
      <c r="A2420">
        <f>'Paraclinicos '!A2355</f>
        <v>0</v>
      </c>
      <c r="B2420" s="3">
        <f>'Paraclinicos '!R2355</f>
        <v>0</v>
      </c>
      <c r="C2420" t="str" cm="1">
        <f t="array" ref="C2420">_xlfn.IFS('Paraclinicos '!Q2355="","",'Paraclinicos '!Q2355&gt;60,3,'Paraclinicos '!Q2355&lt;=60,1)</f>
        <v/>
      </c>
      <c r="D2420" t="str">
        <f>IFERROR(IF(INDEX('BD Demog para scores enalazar'!BC$2:BC$3000,MATCH(Formulas!A2420,'BD Demog para scores enalazar'!A$2:A$3000,0))=0,"SI","NO"),"")</f>
        <v/>
      </c>
      <c r="E2420" t="str" cm="1">
        <f t="array" ref="E2420">_xlfn.IFS(D2420="","",D2420="SI",4,D2420="NO",1)</f>
        <v/>
      </c>
      <c r="F2420" t="str" cm="1">
        <f t="array" ref="F2420">_xlfn.IFS('Paraclinicos '!B2355="","",'Paraclinicos '!B2355&gt;1,1,'Paraclinicos '!B2355&lt;=1,3)</f>
        <v/>
      </c>
      <c r="G2420" t="str" cm="1">
        <f t="array" ref="G2420">_xlfn.IFS('Paraclinicos '!D2355="","",AND('Paraclinicos '!D2355&gt;=250,'Paraclinicos '!D2355&lt;=500),2,'Paraclinicos '!D2355&gt;500,3,'Paraclinicos '!D2355&lt;250,1)</f>
        <v/>
      </c>
      <c r="H2420" s="50" t="str">
        <f t="shared" si="112"/>
        <v/>
      </c>
      <c r="I2420" t="str" cm="1">
        <f t="array" ref="I2420">_xlfn.IFS('Paraclinicos '!Q2355="","",'Paraclinicos '!Q2355&gt;=65,1,'Paraclinicos '!Q2355&lt;65,0)</f>
        <v/>
      </c>
      <c r="J2420" t="str" cm="1">
        <f t="array" ref="J2420">_xlfn.IFS('Paraclinicos '!I2355="","",'Paraclinicos '!I2355&gt;7,1,'Paraclinicos '!I2355&lt;=7,0)</f>
        <v/>
      </c>
      <c r="K2420" t="str" cm="1">
        <f t="array" ref="K2420">_xlfn.IFS('Paraclinicos '!W2355="","",'Paraclinicos '!W2355&lt;=8,1,'Paraclinicos '!W2355&gt;8,0)</f>
        <v/>
      </c>
      <c r="L2420" t="str" cm="1">
        <f t="array" ref="L2420">_xlfn.IFS('Paraclinicos '!S2355="","",'Paraclinicos '!S2355&gt;=30,1,'Paraclinicos '!S2355&lt;30,0)</f>
        <v/>
      </c>
      <c r="M2420" t="str" cm="1">
        <f t="array" ref="M2420">_xlfn.IFS(OR('Paraclinicos '!T2355="",'Paraclinicos '!U2355=""),"",OR('Paraclinicos '!T2355&lt;=90,'Paraclinicos '!U2355&lt;=60),1,OR('Paraclinicos '!T2355&gt;90,'Paraclinicos '!U2355&gt;60),0)</f>
        <v/>
      </c>
      <c r="N2420" s="45" t="str">
        <f t="shared" si="113"/>
        <v/>
      </c>
      <c r="O2420" t="str" cm="1">
        <f t="array" ref="O2420">_xlfn.IFS(OR('Paraclinicos '!M2355="",'Paraclinicos '!N2355="",'Paraclinicos '!N2355=0),"",'Paraclinicos '!M2355/'Paraclinicos '!N2355&lt;100,4,'Paraclinicos '!M2355/'Paraclinicos '!N2355&lt;200,3,'Paraclinicos '!M2355/'Paraclinicos '!N2355&lt;300,2,'Paraclinicos '!M2355/'Paraclinicos '!N2355&lt;400,1,'Paraclinicos '!M2355/'Paraclinicos '!N2355&gt;=400,0)</f>
        <v/>
      </c>
      <c r="P2420" t="str" cm="1">
        <f t="array" ref="P2420">_xlfn.IFS('Paraclinicos '!C2355="","",'Paraclinicos '!C2355&lt;20,4,'Paraclinicos '!C2355&lt;50,3,'Paraclinicos '!C2355&lt;100,2,'Paraclinicos '!C2355&lt;150,1,'Paraclinicos '!C2355&gt;150,0)</f>
        <v/>
      </c>
      <c r="Q2420" t="str" cm="1">
        <f t="array" ref="Q2420">_xlfn.IFS('Paraclinicos '!O2355="","",'Paraclinicos '!O2355&lt;1.2,0,'Paraclinicos '!O2355&lt;2,1,'Paraclinicos '!O2355&lt;3.5,2,'Paraclinicos '!O2355&lt;5,3,'Paraclinicos '!O2355&gt;5,4)</f>
        <v/>
      </c>
      <c r="R2420" t="str" cm="1">
        <f t="array" ref="R2420">_xlfn.IFS('Paraclinicos '!J2355="","",'Paraclinicos '!J2355&lt;1.2,0,'Paraclinicos '!J2355&lt;2,1,'Paraclinicos '!J2355&lt;6,2,'Paraclinicos '!J2355&lt;12,3,'Paraclinicos '!J2355&gt;=12,4)</f>
        <v/>
      </c>
      <c r="S2420" t="str" cm="1">
        <f t="array" ref="S2420">_xlfn.IFS('Paraclinicos '!Y2355="","",'Paraclinicos '!Y2355&lt;70,1,'Paraclinicos '!Y2355&gt;=70,0)</f>
        <v/>
      </c>
      <c r="T2420" t="str" cm="1">
        <f t="array" ref="T2420">_xlfn.IFS('Paraclinicos '!W2355="","",'Paraclinicos '!W2355&lt;6,4,'Paraclinicos '!W2355&lt;10,3,'Paraclinicos '!W2355&lt;13,2,'Paraclinicos '!W2355&lt;15,1,'Paraclinicos '!W2355=15,0)</f>
        <v/>
      </c>
      <c r="U2420" s="54" t="str">
        <f t="shared" si="111"/>
        <v/>
      </c>
      <c r="V2420" t="str" cm="1">
        <f t="array" ref="V2420">_xlfn.IFS('Paraclinicos '!S2355="","",OR('Paraclinicos '!S2355&lt;=8,'Paraclinicos '!S2355&gt;=25),3,'Paraclinicos '!S2355&lt;12,1,'Paraclinicos '!S2355&lt;21,0,'Paraclinicos '!S2355&lt;25,2)</f>
        <v/>
      </c>
      <c r="W2420" t="str">
        <f>IFERROR(IF(INDEX('BD Demog para scores enalazar'!Y$2:'BD Demog para scores enalazar'!Y$3000,MATCH(Formulas!A2420,'BD Demog para scores enalazar'!A$2:'BD Demog para scores enalazar'!A$3000,0))=1,"SI","NO"),"")</f>
        <v/>
      </c>
      <c r="X2420" s="9" t="str">
        <f>IFERROR(IF(INDEX('BD Demog para scores enalazar'!AJ$2:'BD Demog para scores enalazar'!AJ$3000,MATCH(Formulas!A2420,'BD Demog para scores enalazar'!A$2:'BD Demog para scores enalazar'!A$3000,0))=1,"SI","NO"),"")</f>
        <v/>
      </c>
      <c r="Y2420" t="str" cm="1">
        <f t="array" ref="Y2420">IF(AND(W2420="NO",X2420="NO"),_xlfn.IFS('Paraclinicos '!K2355&lt;=91,3,'Paraclinicos '!K2355&lt;94,2,'Paraclinicos '!K2355&lt;96,1,'Paraclinicos '!K2355&gt;=96,0),"")</f>
        <v/>
      </c>
      <c r="Z2420" t="str" cm="1">
        <f t="array" ref="Z2420">IF(OR(W2420="SI",X2420="SI"),_xlfn.IFS(OR(AND('Paraclinicos '!K2356&lt;=83),AND('Paraclinicos '!K2356&gt;=97,AA2420=2)),3,OR(AND('Paraclinicos '!K2356&lt;=86),AND('Paraclinicos '!K2356&gt;=94,AA2420=2)),2,OR(AND('Paraclinicos '!K2356&lt;=88),AND('Paraclinicos '!K2356&gt;=92,AA2420=2)),1,OR(AND('Paraclinicos '!K2356&gt;=88,'Paraclinicos '!K2356&lt;=92),AND('Paraclinicos '!K2356&gt;=93,AA2420=0)),0),"")</f>
        <v/>
      </c>
      <c r="AA2420" t="str" cm="1">
        <f t="array" ref="AA2420">_xlfn.IFS('Paraclinicos '!E2355="","",'Paraclinicos '!E2355="Oxigeno",2,'Paraclinicos '!E2355="Aire",0)</f>
        <v/>
      </c>
    </row>
    <row r="2421" spans="1:27" x14ac:dyDescent="0.25">
      <c r="A2421">
        <f>'Paraclinicos '!A2356</f>
        <v>0</v>
      </c>
      <c r="B2421" s="3">
        <f>'Paraclinicos '!R2356</f>
        <v>0</v>
      </c>
      <c r="C2421" t="str" cm="1">
        <f t="array" ref="C2421">_xlfn.IFS('Paraclinicos '!Q2356="","",'Paraclinicos '!Q2356&gt;60,3,'Paraclinicos '!Q2356&lt;=60,1)</f>
        <v/>
      </c>
      <c r="D2421" t="str">
        <f>IFERROR(IF(INDEX('BD Demog para scores enalazar'!BC$2:BC$3000,MATCH(Formulas!A2421,'BD Demog para scores enalazar'!A$2:A$3000,0))=0,"SI","NO"),"")</f>
        <v/>
      </c>
      <c r="E2421" t="str" cm="1">
        <f t="array" ref="E2421">_xlfn.IFS(D2421="","",D2421="SI",4,D2421="NO",1)</f>
        <v/>
      </c>
      <c r="F2421" t="str" cm="1">
        <f t="array" ref="F2421">_xlfn.IFS('Paraclinicos '!B2356="","",'Paraclinicos '!B2356&gt;1,1,'Paraclinicos '!B2356&lt;=1,3)</f>
        <v/>
      </c>
      <c r="G2421" t="str" cm="1">
        <f t="array" ref="G2421">_xlfn.IFS('Paraclinicos '!D2356="","",AND('Paraclinicos '!D2356&gt;=250,'Paraclinicos '!D2356&lt;=500),2,'Paraclinicos '!D2356&gt;500,3,'Paraclinicos '!D2356&lt;250,1)</f>
        <v/>
      </c>
      <c r="H2421" s="50" t="str">
        <f t="shared" si="112"/>
        <v/>
      </c>
      <c r="I2421" t="str" cm="1">
        <f t="array" ref="I2421">_xlfn.IFS('Paraclinicos '!Q2356="","",'Paraclinicos '!Q2356&gt;=65,1,'Paraclinicos '!Q2356&lt;65,0)</f>
        <v/>
      </c>
      <c r="J2421" t="str" cm="1">
        <f t="array" ref="J2421">_xlfn.IFS('Paraclinicos '!I2356="","",'Paraclinicos '!I2356&gt;7,1,'Paraclinicos '!I2356&lt;=7,0)</f>
        <v/>
      </c>
      <c r="K2421" t="str" cm="1">
        <f t="array" ref="K2421">_xlfn.IFS('Paraclinicos '!W2356="","",'Paraclinicos '!W2356&lt;=8,1,'Paraclinicos '!W2356&gt;8,0)</f>
        <v/>
      </c>
      <c r="L2421" t="str" cm="1">
        <f t="array" ref="L2421">_xlfn.IFS('Paraclinicos '!S2356="","",'Paraclinicos '!S2356&gt;=30,1,'Paraclinicos '!S2356&lt;30,0)</f>
        <v/>
      </c>
      <c r="M2421" t="str" cm="1">
        <f t="array" ref="M2421">_xlfn.IFS(OR('Paraclinicos '!T2356="",'Paraclinicos '!U2356=""),"",OR('Paraclinicos '!T2356&lt;=90,'Paraclinicos '!U2356&lt;=60),1,OR('Paraclinicos '!T2356&gt;90,'Paraclinicos '!U2356&gt;60),0)</f>
        <v/>
      </c>
      <c r="N2421" s="45" t="str">
        <f t="shared" si="113"/>
        <v/>
      </c>
      <c r="O2421" t="str" cm="1">
        <f t="array" ref="O2421">_xlfn.IFS(OR('Paraclinicos '!M2356="",'Paraclinicos '!N2356="",'Paraclinicos '!N2356=0),"",'Paraclinicos '!M2356/'Paraclinicos '!N2356&lt;100,4,'Paraclinicos '!M2356/'Paraclinicos '!N2356&lt;200,3,'Paraclinicos '!M2356/'Paraclinicos '!N2356&lt;300,2,'Paraclinicos '!M2356/'Paraclinicos '!N2356&lt;400,1,'Paraclinicos '!M2356/'Paraclinicos '!N2356&gt;=400,0)</f>
        <v/>
      </c>
      <c r="P2421" t="str" cm="1">
        <f t="array" ref="P2421">_xlfn.IFS('Paraclinicos '!C2356="","",'Paraclinicos '!C2356&lt;20,4,'Paraclinicos '!C2356&lt;50,3,'Paraclinicos '!C2356&lt;100,2,'Paraclinicos '!C2356&lt;150,1,'Paraclinicos '!C2356&gt;150,0)</f>
        <v/>
      </c>
      <c r="Q2421" t="str" cm="1">
        <f t="array" ref="Q2421">_xlfn.IFS('Paraclinicos '!O2356="","",'Paraclinicos '!O2356&lt;1.2,0,'Paraclinicos '!O2356&lt;2,1,'Paraclinicos '!O2356&lt;3.5,2,'Paraclinicos '!O2356&lt;5,3,'Paraclinicos '!O2356&gt;5,4)</f>
        <v/>
      </c>
      <c r="R2421" t="str" cm="1">
        <f t="array" ref="R2421">_xlfn.IFS('Paraclinicos '!J2356="","",'Paraclinicos '!J2356&lt;1.2,0,'Paraclinicos '!J2356&lt;2,1,'Paraclinicos '!J2356&lt;6,2,'Paraclinicos '!J2356&lt;12,3,'Paraclinicos '!J2356&gt;=12,4)</f>
        <v/>
      </c>
      <c r="S2421" t="str" cm="1">
        <f t="array" ref="S2421">_xlfn.IFS('Paraclinicos '!Y2356="","",'Paraclinicos '!Y2356&lt;70,1,'Paraclinicos '!Y2356&gt;=70,0)</f>
        <v/>
      </c>
      <c r="T2421" t="str" cm="1">
        <f t="array" ref="T2421">_xlfn.IFS('Paraclinicos '!W2356="","",'Paraclinicos '!W2356&lt;6,4,'Paraclinicos '!W2356&lt;10,3,'Paraclinicos '!W2356&lt;13,2,'Paraclinicos '!W2356&lt;15,1,'Paraclinicos '!W2356=15,0)</f>
        <v/>
      </c>
      <c r="U2421" s="54" t="str">
        <f t="shared" si="111"/>
        <v/>
      </c>
      <c r="V2421" t="str" cm="1">
        <f t="array" ref="V2421">_xlfn.IFS('Paraclinicos '!S2356="","",OR('Paraclinicos '!S2356&lt;=8,'Paraclinicos '!S2356&gt;=25),3,'Paraclinicos '!S2356&lt;12,1,'Paraclinicos '!S2356&lt;21,0,'Paraclinicos '!S2356&lt;25,2)</f>
        <v/>
      </c>
      <c r="W2421" t="str">
        <f>IFERROR(IF(INDEX('BD Demog para scores enalazar'!Y$2:'BD Demog para scores enalazar'!Y$3000,MATCH(Formulas!A2421,'BD Demog para scores enalazar'!A$2:'BD Demog para scores enalazar'!A$3000,0))=1,"SI","NO"),"")</f>
        <v/>
      </c>
      <c r="X2421" s="9" t="str">
        <f>IFERROR(IF(INDEX('BD Demog para scores enalazar'!AJ$2:'BD Demog para scores enalazar'!AJ$3000,MATCH(Formulas!A2421,'BD Demog para scores enalazar'!A$2:'BD Demog para scores enalazar'!A$3000,0))=1,"SI","NO"),"")</f>
        <v/>
      </c>
      <c r="Y2421" t="str" cm="1">
        <f t="array" ref="Y2421">IF(AND(W2421="NO",X2421="NO"),_xlfn.IFS('Paraclinicos '!K2356&lt;=91,3,'Paraclinicos '!K2356&lt;94,2,'Paraclinicos '!K2356&lt;96,1,'Paraclinicos '!K2356&gt;=96,0),"")</f>
        <v/>
      </c>
      <c r="Z2421" t="str" cm="1">
        <f t="array" ref="Z2421">IF(OR(W2421="SI",X2421="SI"),_xlfn.IFS(OR(AND('Paraclinicos '!K2357&lt;=83),AND('Paraclinicos '!K2357&gt;=97,AA2421=2)),3,OR(AND('Paraclinicos '!K2357&lt;=86),AND('Paraclinicos '!K2357&gt;=94,AA2421=2)),2,OR(AND('Paraclinicos '!K2357&lt;=88),AND('Paraclinicos '!K2357&gt;=92,AA2421=2)),1,OR(AND('Paraclinicos '!K2357&gt;=88,'Paraclinicos '!K2357&lt;=92),AND('Paraclinicos '!K2357&gt;=93,AA2421=0)),0),"")</f>
        <v/>
      </c>
      <c r="AA2421" t="str" cm="1">
        <f t="array" ref="AA2421">_xlfn.IFS('Paraclinicos '!E2356="","",'Paraclinicos '!E2356="Oxigeno",2,'Paraclinicos '!E2356="Aire",0)</f>
        <v/>
      </c>
    </row>
    <row r="2422" spans="1:27" x14ac:dyDescent="0.25">
      <c r="A2422">
        <f>'Paraclinicos '!A2357</f>
        <v>0</v>
      </c>
      <c r="B2422" s="3">
        <f>'Paraclinicos '!R2357</f>
        <v>0</v>
      </c>
      <c r="C2422" t="str" cm="1">
        <f t="array" ref="C2422">_xlfn.IFS('Paraclinicos '!Q2357="","",'Paraclinicos '!Q2357&gt;60,3,'Paraclinicos '!Q2357&lt;=60,1)</f>
        <v/>
      </c>
      <c r="D2422" t="str">
        <f>IFERROR(IF(INDEX('BD Demog para scores enalazar'!BC$2:BC$3000,MATCH(Formulas!A2422,'BD Demog para scores enalazar'!A$2:A$3000,0))=0,"SI","NO"),"")</f>
        <v/>
      </c>
      <c r="E2422" t="str" cm="1">
        <f t="array" ref="E2422">_xlfn.IFS(D2422="","",D2422="SI",4,D2422="NO",1)</f>
        <v/>
      </c>
      <c r="F2422" t="str" cm="1">
        <f t="array" ref="F2422">_xlfn.IFS('Paraclinicos '!B2357="","",'Paraclinicos '!B2357&gt;1,1,'Paraclinicos '!B2357&lt;=1,3)</f>
        <v/>
      </c>
      <c r="G2422" t="str" cm="1">
        <f t="array" ref="G2422">_xlfn.IFS('Paraclinicos '!D2357="","",AND('Paraclinicos '!D2357&gt;=250,'Paraclinicos '!D2357&lt;=500),2,'Paraclinicos '!D2357&gt;500,3,'Paraclinicos '!D2357&lt;250,1)</f>
        <v/>
      </c>
      <c r="H2422" s="50" t="str">
        <f t="shared" si="112"/>
        <v/>
      </c>
      <c r="I2422" t="str" cm="1">
        <f t="array" ref="I2422">_xlfn.IFS('Paraclinicos '!Q2357="","",'Paraclinicos '!Q2357&gt;=65,1,'Paraclinicos '!Q2357&lt;65,0)</f>
        <v/>
      </c>
      <c r="J2422" t="str" cm="1">
        <f t="array" ref="J2422">_xlfn.IFS('Paraclinicos '!I2357="","",'Paraclinicos '!I2357&gt;7,1,'Paraclinicos '!I2357&lt;=7,0)</f>
        <v/>
      </c>
      <c r="K2422" t="str" cm="1">
        <f t="array" ref="K2422">_xlfn.IFS('Paraclinicos '!W2357="","",'Paraclinicos '!W2357&lt;=8,1,'Paraclinicos '!W2357&gt;8,0)</f>
        <v/>
      </c>
      <c r="L2422" t="str" cm="1">
        <f t="array" ref="L2422">_xlfn.IFS('Paraclinicos '!S2357="","",'Paraclinicos '!S2357&gt;=30,1,'Paraclinicos '!S2357&lt;30,0)</f>
        <v/>
      </c>
      <c r="M2422" t="str" cm="1">
        <f t="array" ref="M2422">_xlfn.IFS(OR('Paraclinicos '!T2357="",'Paraclinicos '!U2357=""),"",OR('Paraclinicos '!T2357&lt;=90,'Paraclinicos '!U2357&lt;=60),1,OR('Paraclinicos '!T2357&gt;90,'Paraclinicos '!U2357&gt;60),0)</f>
        <v/>
      </c>
      <c r="N2422" s="45" t="str">
        <f t="shared" si="113"/>
        <v/>
      </c>
      <c r="O2422" t="str" cm="1">
        <f t="array" ref="O2422">_xlfn.IFS(OR('Paraclinicos '!M2357="",'Paraclinicos '!N2357="",'Paraclinicos '!N2357=0),"",'Paraclinicos '!M2357/'Paraclinicos '!N2357&lt;100,4,'Paraclinicos '!M2357/'Paraclinicos '!N2357&lt;200,3,'Paraclinicos '!M2357/'Paraclinicos '!N2357&lt;300,2,'Paraclinicos '!M2357/'Paraclinicos '!N2357&lt;400,1,'Paraclinicos '!M2357/'Paraclinicos '!N2357&gt;=400,0)</f>
        <v/>
      </c>
      <c r="P2422" t="str" cm="1">
        <f t="array" ref="P2422">_xlfn.IFS('Paraclinicos '!C2357="","",'Paraclinicos '!C2357&lt;20,4,'Paraclinicos '!C2357&lt;50,3,'Paraclinicos '!C2357&lt;100,2,'Paraclinicos '!C2357&lt;150,1,'Paraclinicos '!C2357&gt;150,0)</f>
        <v/>
      </c>
      <c r="Q2422" t="str" cm="1">
        <f t="array" ref="Q2422">_xlfn.IFS('Paraclinicos '!O2357="","",'Paraclinicos '!O2357&lt;1.2,0,'Paraclinicos '!O2357&lt;2,1,'Paraclinicos '!O2357&lt;3.5,2,'Paraclinicos '!O2357&lt;5,3,'Paraclinicos '!O2357&gt;5,4)</f>
        <v/>
      </c>
      <c r="R2422" t="str" cm="1">
        <f t="array" ref="R2422">_xlfn.IFS('Paraclinicos '!J2357="","",'Paraclinicos '!J2357&lt;1.2,0,'Paraclinicos '!J2357&lt;2,1,'Paraclinicos '!J2357&lt;6,2,'Paraclinicos '!J2357&lt;12,3,'Paraclinicos '!J2357&gt;=12,4)</f>
        <v/>
      </c>
      <c r="S2422" t="str" cm="1">
        <f t="array" ref="S2422">_xlfn.IFS('Paraclinicos '!Y2357="","",'Paraclinicos '!Y2357&lt;70,1,'Paraclinicos '!Y2357&gt;=70,0)</f>
        <v/>
      </c>
      <c r="T2422" t="str" cm="1">
        <f t="array" ref="T2422">_xlfn.IFS('Paraclinicos '!W2357="","",'Paraclinicos '!W2357&lt;6,4,'Paraclinicos '!W2357&lt;10,3,'Paraclinicos '!W2357&lt;13,2,'Paraclinicos '!W2357&lt;15,1,'Paraclinicos '!W2357=15,0)</f>
        <v/>
      </c>
      <c r="U2422" s="54" t="str">
        <f t="shared" si="111"/>
        <v/>
      </c>
      <c r="V2422" t="str" cm="1">
        <f t="array" ref="V2422">_xlfn.IFS('Paraclinicos '!S2357="","",OR('Paraclinicos '!S2357&lt;=8,'Paraclinicos '!S2357&gt;=25),3,'Paraclinicos '!S2357&lt;12,1,'Paraclinicos '!S2357&lt;21,0,'Paraclinicos '!S2357&lt;25,2)</f>
        <v/>
      </c>
      <c r="W2422" t="str">
        <f>IFERROR(IF(INDEX('BD Demog para scores enalazar'!Y$2:'BD Demog para scores enalazar'!Y$3000,MATCH(Formulas!A2422,'BD Demog para scores enalazar'!A$2:'BD Demog para scores enalazar'!A$3000,0))=1,"SI","NO"),"")</f>
        <v/>
      </c>
      <c r="X2422" s="9" t="str">
        <f>IFERROR(IF(INDEX('BD Demog para scores enalazar'!AJ$2:'BD Demog para scores enalazar'!AJ$3000,MATCH(Formulas!A2422,'BD Demog para scores enalazar'!A$2:'BD Demog para scores enalazar'!A$3000,0))=1,"SI","NO"),"")</f>
        <v/>
      </c>
      <c r="Y2422" t="str" cm="1">
        <f t="array" ref="Y2422">IF(AND(W2422="NO",X2422="NO"),_xlfn.IFS('Paraclinicos '!K2357&lt;=91,3,'Paraclinicos '!K2357&lt;94,2,'Paraclinicos '!K2357&lt;96,1,'Paraclinicos '!K2357&gt;=96,0),"")</f>
        <v/>
      </c>
      <c r="Z2422" t="str" cm="1">
        <f t="array" ref="Z2422">IF(OR(W2422="SI",X2422="SI"),_xlfn.IFS(OR(AND('Paraclinicos '!K2358&lt;=83),AND('Paraclinicos '!K2358&gt;=97,AA2422=2)),3,OR(AND('Paraclinicos '!K2358&lt;=86),AND('Paraclinicos '!K2358&gt;=94,AA2422=2)),2,OR(AND('Paraclinicos '!K2358&lt;=88),AND('Paraclinicos '!K2358&gt;=92,AA2422=2)),1,OR(AND('Paraclinicos '!K2358&gt;=88,'Paraclinicos '!K2358&lt;=92),AND('Paraclinicos '!K2358&gt;=93,AA2422=0)),0),"")</f>
        <v/>
      </c>
      <c r="AA2422" t="str" cm="1">
        <f t="array" ref="AA2422">_xlfn.IFS('Paraclinicos '!E2357="","",'Paraclinicos '!E2357="Oxigeno",2,'Paraclinicos '!E2357="Aire",0)</f>
        <v/>
      </c>
    </row>
    <row r="2423" spans="1:27" x14ac:dyDescent="0.25">
      <c r="A2423">
        <f>'Paraclinicos '!A2358</f>
        <v>0</v>
      </c>
      <c r="B2423" s="3">
        <f>'Paraclinicos '!R2358</f>
        <v>0</v>
      </c>
      <c r="C2423" t="str" cm="1">
        <f t="array" ref="C2423">_xlfn.IFS('Paraclinicos '!Q2358="","",'Paraclinicos '!Q2358&gt;60,3,'Paraclinicos '!Q2358&lt;=60,1)</f>
        <v/>
      </c>
      <c r="D2423" t="str">
        <f>IFERROR(IF(INDEX('BD Demog para scores enalazar'!BC$2:BC$3000,MATCH(Formulas!A2423,'BD Demog para scores enalazar'!A$2:A$3000,0))=0,"SI","NO"),"")</f>
        <v/>
      </c>
      <c r="E2423" t="str" cm="1">
        <f t="array" ref="E2423">_xlfn.IFS(D2423="","",D2423="SI",4,D2423="NO",1)</f>
        <v/>
      </c>
      <c r="F2423" t="str" cm="1">
        <f t="array" ref="F2423">_xlfn.IFS('Paraclinicos '!B2358="","",'Paraclinicos '!B2358&gt;1,1,'Paraclinicos '!B2358&lt;=1,3)</f>
        <v/>
      </c>
      <c r="G2423" t="str" cm="1">
        <f t="array" ref="G2423">_xlfn.IFS('Paraclinicos '!D2358="","",AND('Paraclinicos '!D2358&gt;=250,'Paraclinicos '!D2358&lt;=500),2,'Paraclinicos '!D2358&gt;500,3,'Paraclinicos '!D2358&lt;250,1)</f>
        <v/>
      </c>
      <c r="H2423" s="50" t="str">
        <f t="shared" si="112"/>
        <v/>
      </c>
      <c r="I2423" t="str" cm="1">
        <f t="array" ref="I2423">_xlfn.IFS('Paraclinicos '!Q2358="","",'Paraclinicos '!Q2358&gt;=65,1,'Paraclinicos '!Q2358&lt;65,0)</f>
        <v/>
      </c>
      <c r="J2423" t="str" cm="1">
        <f t="array" ref="J2423">_xlfn.IFS('Paraclinicos '!I2358="","",'Paraclinicos '!I2358&gt;7,1,'Paraclinicos '!I2358&lt;=7,0)</f>
        <v/>
      </c>
      <c r="K2423" t="str" cm="1">
        <f t="array" ref="K2423">_xlfn.IFS('Paraclinicos '!W2358="","",'Paraclinicos '!W2358&lt;=8,1,'Paraclinicos '!W2358&gt;8,0)</f>
        <v/>
      </c>
      <c r="L2423" t="str" cm="1">
        <f t="array" ref="L2423">_xlfn.IFS('Paraclinicos '!S2358="","",'Paraclinicos '!S2358&gt;=30,1,'Paraclinicos '!S2358&lt;30,0)</f>
        <v/>
      </c>
      <c r="M2423" t="str" cm="1">
        <f t="array" ref="M2423">_xlfn.IFS(OR('Paraclinicos '!T2358="",'Paraclinicos '!U2358=""),"",OR('Paraclinicos '!T2358&lt;=90,'Paraclinicos '!U2358&lt;=60),1,OR('Paraclinicos '!T2358&gt;90,'Paraclinicos '!U2358&gt;60),0)</f>
        <v/>
      </c>
      <c r="N2423" s="45" t="str">
        <f t="shared" si="113"/>
        <v/>
      </c>
      <c r="O2423" t="str" cm="1">
        <f t="array" ref="O2423">_xlfn.IFS(OR('Paraclinicos '!M2358="",'Paraclinicos '!N2358="",'Paraclinicos '!N2358=0),"",'Paraclinicos '!M2358/'Paraclinicos '!N2358&lt;100,4,'Paraclinicos '!M2358/'Paraclinicos '!N2358&lt;200,3,'Paraclinicos '!M2358/'Paraclinicos '!N2358&lt;300,2,'Paraclinicos '!M2358/'Paraclinicos '!N2358&lt;400,1,'Paraclinicos '!M2358/'Paraclinicos '!N2358&gt;=400,0)</f>
        <v/>
      </c>
      <c r="P2423" t="str" cm="1">
        <f t="array" ref="P2423">_xlfn.IFS('Paraclinicos '!C2358="","",'Paraclinicos '!C2358&lt;20,4,'Paraclinicos '!C2358&lt;50,3,'Paraclinicos '!C2358&lt;100,2,'Paraclinicos '!C2358&lt;150,1,'Paraclinicos '!C2358&gt;150,0)</f>
        <v/>
      </c>
      <c r="Q2423" t="str" cm="1">
        <f t="array" ref="Q2423">_xlfn.IFS('Paraclinicos '!O2358="","",'Paraclinicos '!O2358&lt;1.2,0,'Paraclinicos '!O2358&lt;2,1,'Paraclinicos '!O2358&lt;3.5,2,'Paraclinicos '!O2358&lt;5,3,'Paraclinicos '!O2358&gt;5,4)</f>
        <v/>
      </c>
      <c r="R2423" t="str" cm="1">
        <f t="array" ref="R2423">_xlfn.IFS('Paraclinicos '!J2358="","",'Paraclinicos '!J2358&lt;1.2,0,'Paraclinicos '!J2358&lt;2,1,'Paraclinicos '!J2358&lt;6,2,'Paraclinicos '!J2358&lt;12,3,'Paraclinicos '!J2358&gt;=12,4)</f>
        <v/>
      </c>
      <c r="S2423" t="str" cm="1">
        <f t="array" ref="S2423">_xlfn.IFS('Paraclinicos '!Y2358="","",'Paraclinicos '!Y2358&lt;70,1,'Paraclinicos '!Y2358&gt;=70,0)</f>
        <v/>
      </c>
      <c r="T2423" t="str" cm="1">
        <f t="array" ref="T2423">_xlfn.IFS('Paraclinicos '!W2358="","",'Paraclinicos '!W2358&lt;6,4,'Paraclinicos '!W2358&lt;10,3,'Paraclinicos '!W2358&lt;13,2,'Paraclinicos '!W2358&lt;15,1,'Paraclinicos '!W2358=15,0)</f>
        <v/>
      </c>
      <c r="U2423" s="54" t="str">
        <f t="shared" si="111"/>
        <v/>
      </c>
      <c r="V2423" t="str" cm="1">
        <f t="array" ref="V2423">_xlfn.IFS('Paraclinicos '!S2358="","",OR('Paraclinicos '!S2358&lt;=8,'Paraclinicos '!S2358&gt;=25),3,'Paraclinicos '!S2358&lt;12,1,'Paraclinicos '!S2358&lt;21,0,'Paraclinicos '!S2358&lt;25,2)</f>
        <v/>
      </c>
      <c r="W2423" t="str">
        <f>IFERROR(IF(INDEX('BD Demog para scores enalazar'!Y$2:'BD Demog para scores enalazar'!Y$3000,MATCH(Formulas!A2423,'BD Demog para scores enalazar'!A$2:'BD Demog para scores enalazar'!A$3000,0))=1,"SI","NO"),"")</f>
        <v/>
      </c>
      <c r="X2423" s="9" t="str">
        <f>IFERROR(IF(INDEX('BD Demog para scores enalazar'!AJ$2:'BD Demog para scores enalazar'!AJ$3000,MATCH(Formulas!A2423,'BD Demog para scores enalazar'!A$2:'BD Demog para scores enalazar'!A$3000,0))=1,"SI","NO"),"")</f>
        <v/>
      </c>
      <c r="Y2423" t="str" cm="1">
        <f t="array" ref="Y2423">IF(AND(W2423="NO",X2423="NO"),_xlfn.IFS('Paraclinicos '!K2358&lt;=91,3,'Paraclinicos '!K2358&lt;94,2,'Paraclinicos '!K2358&lt;96,1,'Paraclinicos '!K2358&gt;=96,0),"")</f>
        <v/>
      </c>
      <c r="Z2423" t="str" cm="1">
        <f t="array" ref="Z2423">IF(OR(W2423="SI",X2423="SI"),_xlfn.IFS(OR(AND('Paraclinicos '!K2359&lt;=83),AND('Paraclinicos '!K2359&gt;=97,AA2423=2)),3,OR(AND('Paraclinicos '!K2359&lt;=86),AND('Paraclinicos '!K2359&gt;=94,AA2423=2)),2,OR(AND('Paraclinicos '!K2359&lt;=88),AND('Paraclinicos '!K2359&gt;=92,AA2423=2)),1,OR(AND('Paraclinicos '!K2359&gt;=88,'Paraclinicos '!K2359&lt;=92),AND('Paraclinicos '!K2359&gt;=93,AA2423=0)),0),"")</f>
        <v/>
      </c>
      <c r="AA2423" t="str" cm="1">
        <f t="array" ref="AA2423">_xlfn.IFS('Paraclinicos '!E2358="","",'Paraclinicos '!E2358="Oxigeno",2,'Paraclinicos '!E2358="Aire",0)</f>
        <v/>
      </c>
    </row>
    <row r="2424" spans="1:27" x14ac:dyDescent="0.25">
      <c r="A2424">
        <f>'Paraclinicos '!A2359</f>
        <v>0</v>
      </c>
      <c r="B2424" s="3">
        <f>'Paraclinicos '!R2359</f>
        <v>0</v>
      </c>
      <c r="C2424" t="str" cm="1">
        <f t="array" ref="C2424">_xlfn.IFS('Paraclinicos '!Q2359="","",'Paraclinicos '!Q2359&gt;60,3,'Paraclinicos '!Q2359&lt;=60,1)</f>
        <v/>
      </c>
      <c r="D2424" t="str">
        <f>IFERROR(IF(INDEX('BD Demog para scores enalazar'!BC$2:BC$3000,MATCH(Formulas!A2424,'BD Demog para scores enalazar'!A$2:A$3000,0))=0,"SI","NO"),"")</f>
        <v/>
      </c>
      <c r="E2424" t="str" cm="1">
        <f t="array" ref="E2424">_xlfn.IFS(D2424="","",D2424="SI",4,D2424="NO",1)</f>
        <v/>
      </c>
      <c r="F2424" t="str" cm="1">
        <f t="array" ref="F2424">_xlfn.IFS('Paraclinicos '!B2359="","",'Paraclinicos '!B2359&gt;1,1,'Paraclinicos '!B2359&lt;=1,3)</f>
        <v/>
      </c>
      <c r="G2424" t="str" cm="1">
        <f t="array" ref="G2424">_xlfn.IFS('Paraclinicos '!D2359="","",AND('Paraclinicos '!D2359&gt;=250,'Paraclinicos '!D2359&lt;=500),2,'Paraclinicos '!D2359&gt;500,3,'Paraclinicos '!D2359&lt;250,1)</f>
        <v/>
      </c>
      <c r="H2424" s="50" t="str">
        <f t="shared" si="112"/>
        <v/>
      </c>
      <c r="I2424" t="str" cm="1">
        <f t="array" ref="I2424">_xlfn.IFS('Paraclinicos '!Q2359="","",'Paraclinicos '!Q2359&gt;=65,1,'Paraclinicos '!Q2359&lt;65,0)</f>
        <v/>
      </c>
      <c r="J2424" t="str" cm="1">
        <f t="array" ref="J2424">_xlfn.IFS('Paraclinicos '!I2359="","",'Paraclinicos '!I2359&gt;7,1,'Paraclinicos '!I2359&lt;=7,0)</f>
        <v/>
      </c>
      <c r="K2424" t="str" cm="1">
        <f t="array" ref="K2424">_xlfn.IFS('Paraclinicos '!W2359="","",'Paraclinicos '!W2359&lt;=8,1,'Paraclinicos '!W2359&gt;8,0)</f>
        <v/>
      </c>
      <c r="L2424" t="str" cm="1">
        <f t="array" ref="L2424">_xlfn.IFS('Paraclinicos '!S2359="","",'Paraclinicos '!S2359&gt;=30,1,'Paraclinicos '!S2359&lt;30,0)</f>
        <v/>
      </c>
      <c r="M2424" t="str" cm="1">
        <f t="array" ref="M2424">_xlfn.IFS(OR('Paraclinicos '!T2359="",'Paraclinicos '!U2359=""),"",OR('Paraclinicos '!T2359&lt;=90,'Paraclinicos '!U2359&lt;=60),1,OR('Paraclinicos '!T2359&gt;90,'Paraclinicos '!U2359&gt;60),0)</f>
        <v/>
      </c>
      <c r="N2424" s="45" t="str">
        <f t="shared" si="113"/>
        <v/>
      </c>
      <c r="O2424" t="str" cm="1">
        <f t="array" ref="O2424">_xlfn.IFS(OR('Paraclinicos '!M2359="",'Paraclinicos '!N2359="",'Paraclinicos '!N2359=0),"",'Paraclinicos '!M2359/'Paraclinicos '!N2359&lt;100,4,'Paraclinicos '!M2359/'Paraclinicos '!N2359&lt;200,3,'Paraclinicos '!M2359/'Paraclinicos '!N2359&lt;300,2,'Paraclinicos '!M2359/'Paraclinicos '!N2359&lt;400,1,'Paraclinicos '!M2359/'Paraclinicos '!N2359&gt;=400,0)</f>
        <v/>
      </c>
      <c r="P2424" t="str" cm="1">
        <f t="array" ref="P2424">_xlfn.IFS('Paraclinicos '!C2359="","",'Paraclinicos '!C2359&lt;20,4,'Paraclinicos '!C2359&lt;50,3,'Paraclinicos '!C2359&lt;100,2,'Paraclinicos '!C2359&lt;150,1,'Paraclinicos '!C2359&gt;150,0)</f>
        <v/>
      </c>
      <c r="Q2424" t="str" cm="1">
        <f t="array" ref="Q2424">_xlfn.IFS('Paraclinicos '!O2359="","",'Paraclinicos '!O2359&lt;1.2,0,'Paraclinicos '!O2359&lt;2,1,'Paraclinicos '!O2359&lt;3.5,2,'Paraclinicos '!O2359&lt;5,3,'Paraclinicos '!O2359&gt;5,4)</f>
        <v/>
      </c>
      <c r="R2424" t="str" cm="1">
        <f t="array" ref="R2424">_xlfn.IFS('Paraclinicos '!J2359="","",'Paraclinicos '!J2359&lt;1.2,0,'Paraclinicos '!J2359&lt;2,1,'Paraclinicos '!J2359&lt;6,2,'Paraclinicos '!J2359&lt;12,3,'Paraclinicos '!J2359&gt;=12,4)</f>
        <v/>
      </c>
      <c r="S2424" t="str" cm="1">
        <f t="array" ref="S2424">_xlfn.IFS('Paraclinicos '!Y2359="","",'Paraclinicos '!Y2359&lt;70,1,'Paraclinicos '!Y2359&gt;=70,0)</f>
        <v/>
      </c>
      <c r="T2424" t="str" cm="1">
        <f t="array" ref="T2424">_xlfn.IFS('Paraclinicos '!W2359="","",'Paraclinicos '!W2359&lt;6,4,'Paraclinicos '!W2359&lt;10,3,'Paraclinicos '!W2359&lt;13,2,'Paraclinicos '!W2359&lt;15,1,'Paraclinicos '!W2359=15,0)</f>
        <v/>
      </c>
      <c r="U2424" s="54" t="str">
        <f t="shared" si="111"/>
        <v/>
      </c>
      <c r="V2424" t="str" cm="1">
        <f t="array" ref="V2424">_xlfn.IFS('Paraclinicos '!S2359="","",OR('Paraclinicos '!S2359&lt;=8,'Paraclinicos '!S2359&gt;=25),3,'Paraclinicos '!S2359&lt;12,1,'Paraclinicos '!S2359&lt;21,0,'Paraclinicos '!S2359&lt;25,2)</f>
        <v/>
      </c>
      <c r="W2424" t="str">
        <f>IFERROR(IF(INDEX('BD Demog para scores enalazar'!Y$2:'BD Demog para scores enalazar'!Y$3000,MATCH(Formulas!A2424,'BD Demog para scores enalazar'!A$2:'BD Demog para scores enalazar'!A$3000,0))=1,"SI","NO"),"")</f>
        <v/>
      </c>
      <c r="X2424" s="9" t="str">
        <f>IFERROR(IF(INDEX('BD Demog para scores enalazar'!AJ$2:'BD Demog para scores enalazar'!AJ$3000,MATCH(Formulas!A2424,'BD Demog para scores enalazar'!A$2:'BD Demog para scores enalazar'!A$3000,0))=1,"SI","NO"),"")</f>
        <v/>
      </c>
      <c r="Y2424" t="str" cm="1">
        <f t="array" ref="Y2424">IF(AND(W2424="NO",X2424="NO"),_xlfn.IFS('Paraclinicos '!K2359&lt;=91,3,'Paraclinicos '!K2359&lt;94,2,'Paraclinicos '!K2359&lt;96,1,'Paraclinicos '!K2359&gt;=96,0),"")</f>
        <v/>
      </c>
      <c r="Z2424" t="str" cm="1">
        <f t="array" ref="Z2424">IF(OR(W2424="SI",X2424="SI"),_xlfn.IFS(OR(AND('Paraclinicos '!K2360&lt;=83),AND('Paraclinicos '!K2360&gt;=97,AA2424=2)),3,OR(AND('Paraclinicos '!K2360&lt;=86),AND('Paraclinicos '!K2360&gt;=94,AA2424=2)),2,OR(AND('Paraclinicos '!K2360&lt;=88),AND('Paraclinicos '!K2360&gt;=92,AA2424=2)),1,OR(AND('Paraclinicos '!K2360&gt;=88,'Paraclinicos '!K2360&lt;=92),AND('Paraclinicos '!K2360&gt;=93,AA2424=0)),0),"")</f>
        <v/>
      </c>
      <c r="AA2424" t="str" cm="1">
        <f t="array" ref="AA2424">_xlfn.IFS('Paraclinicos '!E2359="","",'Paraclinicos '!E2359="Oxigeno",2,'Paraclinicos '!E2359="Aire",0)</f>
        <v/>
      </c>
    </row>
    <row r="2425" spans="1:27" x14ac:dyDescent="0.25">
      <c r="A2425">
        <f>'Paraclinicos '!A2360</f>
        <v>0</v>
      </c>
      <c r="B2425" s="3">
        <f>'Paraclinicos '!R2360</f>
        <v>0</v>
      </c>
      <c r="C2425" t="str" cm="1">
        <f t="array" ref="C2425">_xlfn.IFS('Paraclinicos '!Q2360="","",'Paraclinicos '!Q2360&gt;60,3,'Paraclinicos '!Q2360&lt;=60,1)</f>
        <v/>
      </c>
      <c r="D2425" t="str">
        <f>IFERROR(IF(INDEX('BD Demog para scores enalazar'!BC$2:BC$3000,MATCH(Formulas!A2425,'BD Demog para scores enalazar'!A$2:A$3000,0))=0,"SI","NO"),"")</f>
        <v/>
      </c>
      <c r="E2425" t="str" cm="1">
        <f t="array" ref="E2425">_xlfn.IFS(D2425="","",D2425="SI",4,D2425="NO",1)</f>
        <v/>
      </c>
      <c r="F2425" t="str" cm="1">
        <f t="array" ref="F2425">_xlfn.IFS('Paraclinicos '!B2360="","",'Paraclinicos '!B2360&gt;1,1,'Paraclinicos '!B2360&lt;=1,3)</f>
        <v/>
      </c>
      <c r="G2425" t="str" cm="1">
        <f t="array" ref="G2425">_xlfn.IFS('Paraclinicos '!D2360="","",AND('Paraclinicos '!D2360&gt;=250,'Paraclinicos '!D2360&lt;=500),2,'Paraclinicos '!D2360&gt;500,3,'Paraclinicos '!D2360&lt;250,1)</f>
        <v/>
      </c>
      <c r="H2425" s="50" t="str">
        <f t="shared" si="112"/>
        <v/>
      </c>
      <c r="I2425" t="str" cm="1">
        <f t="array" ref="I2425">_xlfn.IFS('Paraclinicos '!Q2360="","",'Paraclinicos '!Q2360&gt;=65,1,'Paraclinicos '!Q2360&lt;65,0)</f>
        <v/>
      </c>
      <c r="J2425" t="str" cm="1">
        <f t="array" ref="J2425">_xlfn.IFS('Paraclinicos '!I2360="","",'Paraclinicos '!I2360&gt;7,1,'Paraclinicos '!I2360&lt;=7,0)</f>
        <v/>
      </c>
      <c r="K2425" t="str" cm="1">
        <f t="array" ref="K2425">_xlfn.IFS('Paraclinicos '!W2360="","",'Paraclinicos '!W2360&lt;=8,1,'Paraclinicos '!W2360&gt;8,0)</f>
        <v/>
      </c>
      <c r="L2425" t="str" cm="1">
        <f t="array" ref="L2425">_xlfn.IFS('Paraclinicos '!S2360="","",'Paraclinicos '!S2360&gt;=30,1,'Paraclinicos '!S2360&lt;30,0)</f>
        <v/>
      </c>
      <c r="M2425" t="str" cm="1">
        <f t="array" ref="M2425">_xlfn.IFS(OR('Paraclinicos '!T2360="",'Paraclinicos '!U2360=""),"",OR('Paraclinicos '!T2360&lt;=90,'Paraclinicos '!U2360&lt;=60),1,OR('Paraclinicos '!T2360&gt;90,'Paraclinicos '!U2360&gt;60),0)</f>
        <v/>
      </c>
      <c r="N2425" s="45" t="str">
        <f t="shared" si="113"/>
        <v/>
      </c>
      <c r="O2425" t="str" cm="1">
        <f t="array" ref="O2425">_xlfn.IFS(OR('Paraclinicos '!M2360="",'Paraclinicos '!N2360="",'Paraclinicos '!N2360=0),"",'Paraclinicos '!M2360/'Paraclinicos '!N2360&lt;100,4,'Paraclinicos '!M2360/'Paraclinicos '!N2360&lt;200,3,'Paraclinicos '!M2360/'Paraclinicos '!N2360&lt;300,2,'Paraclinicos '!M2360/'Paraclinicos '!N2360&lt;400,1,'Paraclinicos '!M2360/'Paraclinicos '!N2360&gt;=400,0)</f>
        <v/>
      </c>
      <c r="P2425" t="str" cm="1">
        <f t="array" ref="P2425">_xlfn.IFS('Paraclinicos '!C2360="","",'Paraclinicos '!C2360&lt;20,4,'Paraclinicos '!C2360&lt;50,3,'Paraclinicos '!C2360&lt;100,2,'Paraclinicos '!C2360&lt;150,1,'Paraclinicos '!C2360&gt;150,0)</f>
        <v/>
      </c>
      <c r="Q2425" t="str" cm="1">
        <f t="array" ref="Q2425">_xlfn.IFS('Paraclinicos '!O2360="","",'Paraclinicos '!O2360&lt;1.2,0,'Paraclinicos '!O2360&lt;2,1,'Paraclinicos '!O2360&lt;3.5,2,'Paraclinicos '!O2360&lt;5,3,'Paraclinicos '!O2360&gt;5,4)</f>
        <v/>
      </c>
      <c r="R2425" t="str" cm="1">
        <f t="array" ref="R2425">_xlfn.IFS('Paraclinicos '!J2360="","",'Paraclinicos '!J2360&lt;1.2,0,'Paraclinicos '!J2360&lt;2,1,'Paraclinicos '!J2360&lt;6,2,'Paraclinicos '!J2360&lt;12,3,'Paraclinicos '!J2360&gt;=12,4)</f>
        <v/>
      </c>
      <c r="S2425" t="str" cm="1">
        <f t="array" ref="S2425">_xlfn.IFS('Paraclinicos '!Y2360="","",'Paraclinicos '!Y2360&lt;70,1,'Paraclinicos '!Y2360&gt;=70,0)</f>
        <v/>
      </c>
      <c r="T2425" t="str" cm="1">
        <f t="array" ref="T2425">_xlfn.IFS('Paraclinicos '!W2360="","",'Paraclinicos '!W2360&lt;6,4,'Paraclinicos '!W2360&lt;10,3,'Paraclinicos '!W2360&lt;13,2,'Paraclinicos '!W2360&lt;15,1,'Paraclinicos '!W2360=15,0)</f>
        <v/>
      </c>
      <c r="U2425" s="54" t="str">
        <f t="shared" si="111"/>
        <v/>
      </c>
      <c r="V2425" t="str" cm="1">
        <f t="array" ref="V2425">_xlfn.IFS('Paraclinicos '!S2360="","",OR('Paraclinicos '!S2360&lt;=8,'Paraclinicos '!S2360&gt;=25),3,'Paraclinicos '!S2360&lt;12,1,'Paraclinicos '!S2360&lt;21,0,'Paraclinicos '!S2360&lt;25,2)</f>
        <v/>
      </c>
      <c r="W2425" t="str">
        <f>IFERROR(IF(INDEX('BD Demog para scores enalazar'!Y$2:'BD Demog para scores enalazar'!Y$3000,MATCH(Formulas!A2425,'BD Demog para scores enalazar'!A$2:'BD Demog para scores enalazar'!A$3000,0))=1,"SI","NO"),"")</f>
        <v/>
      </c>
      <c r="X2425" s="9" t="str">
        <f>IFERROR(IF(INDEX('BD Demog para scores enalazar'!AJ$2:'BD Demog para scores enalazar'!AJ$3000,MATCH(Formulas!A2425,'BD Demog para scores enalazar'!A$2:'BD Demog para scores enalazar'!A$3000,0))=1,"SI","NO"),"")</f>
        <v/>
      </c>
      <c r="Y2425" t="str" cm="1">
        <f t="array" ref="Y2425">IF(AND(W2425="NO",X2425="NO"),_xlfn.IFS('Paraclinicos '!K2360&lt;=91,3,'Paraclinicos '!K2360&lt;94,2,'Paraclinicos '!K2360&lt;96,1,'Paraclinicos '!K2360&gt;=96,0),"")</f>
        <v/>
      </c>
      <c r="Z2425" t="str" cm="1">
        <f t="array" ref="Z2425">IF(OR(W2425="SI",X2425="SI"),_xlfn.IFS(OR(AND('Paraclinicos '!K2361&lt;=83),AND('Paraclinicos '!K2361&gt;=97,AA2425=2)),3,OR(AND('Paraclinicos '!K2361&lt;=86),AND('Paraclinicos '!K2361&gt;=94,AA2425=2)),2,OR(AND('Paraclinicos '!K2361&lt;=88),AND('Paraclinicos '!K2361&gt;=92,AA2425=2)),1,OR(AND('Paraclinicos '!K2361&gt;=88,'Paraclinicos '!K2361&lt;=92),AND('Paraclinicos '!K2361&gt;=93,AA2425=0)),0),"")</f>
        <v/>
      </c>
      <c r="AA2425" t="str" cm="1">
        <f t="array" ref="AA2425">_xlfn.IFS('Paraclinicos '!E2360="","",'Paraclinicos '!E2360="Oxigeno",2,'Paraclinicos '!E2360="Aire",0)</f>
        <v/>
      </c>
    </row>
    <row r="2426" spans="1:27" x14ac:dyDescent="0.25">
      <c r="A2426">
        <f>'Paraclinicos '!A2361</f>
        <v>0</v>
      </c>
      <c r="B2426" s="3">
        <f>'Paraclinicos '!R2361</f>
        <v>0</v>
      </c>
      <c r="C2426" t="str" cm="1">
        <f t="array" ref="C2426">_xlfn.IFS('Paraclinicos '!Q2361="","",'Paraclinicos '!Q2361&gt;60,3,'Paraclinicos '!Q2361&lt;=60,1)</f>
        <v/>
      </c>
      <c r="D2426" t="str">
        <f>IFERROR(IF(INDEX('BD Demog para scores enalazar'!BC$2:BC$3000,MATCH(Formulas!A2426,'BD Demog para scores enalazar'!A$2:A$3000,0))=0,"SI","NO"),"")</f>
        <v/>
      </c>
      <c r="E2426" t="str" cm="1">
        <f t="array" ref="E2426">_xlfn.IFS(D2426="","",D2426="SI",4,D2426="NO",1)</f>
        <v/>
      </c>
      <c r="F2426" t="str" cm="1">
        <f t="array" ref="F2426">_xlfn.IFS('Paraclinicos '!B2361="","",'Paraclinicos '!B2361&gt;1,1,'Paraclinicos '!B2361&lt;=1,3)</f>
        <v/>
      </c>
      <c r="G2426" t="str" cm="1">
        <f t="array" ref="G2426">_xlfn.IFS('Paraclinicos '!D2361="","",AND('Paraclinicos '!D2361&gt;=250,'Paraclinicos '!D2361&lt;=500),2,'Paraclinicos '!D2361&gt;500,3,'Paraclinicos '!D2361&lt;250,1)</f>
        <v/>
      </c>
      <c r="H2426" s="50" t="str">
        <f t="shared" si="112"/>
        <v/>
      </c>
      <c r="I2426" t="str" cm="1">
        <f t="array" ref="I2426">_xlfn.IFS('Paraclinicos '!Q2361="","",'Paraclinicos '!Q2361&gt;=65,1,'Paraclinicos '!Q2361&lt;65,0)</f>
        <v/>
      </c>
      <c r="J2426" t="str" cm="1">
        <f t="array" ref="J2426">_xlfn.IFS('Paraclinicos '!I2361="","",'Paraclinicos '!I2361&gt;7,1,'Paraclinicos '!I2361&lt;=7,0)</f>
        <v/>
      </c>
      <c r="K2426" t="str" cm="1">
        <f t="array" ref="K2426">_xlfn.IFS('Paraclinicos '!W2361="","",'Paraclinicos '!W2361&lt;=8,1,'Paraclinicos '!W2361&gt;8,0)</f>
        <v/>
      </c>
      <c r="L2426" t="str" cm="1">
        <f t="array" ref="L2426">_xlfn.IFS('Paraclinicos '!S2361="","",'Paraclinicos '!S2361&gt;=30,1,'Paraclinicos '!S2361&lt;30,0)</f>
        <v/>
      </c>
      <c r="M2426" t="str" cm="1">
        <f t="array" ref="M2426">_xlfn.IFS(OR('Paraclinicos '!T2361="",'Paraclinicos '!U2361=""),"",OR('Paraclinicos '!T2361&lt;=90,'Paraclinicos '!U2361&lt;=60),1,OR('Paraclinicos '!T2361&gt;90,'Paraclinicos '!U2361&gt;60),0)</f>
        <v/>
      </c>
      <c r="N2426" s="45" t="str">
        <f t="shared" si="113"/>
        <v/>
      </c>
      <c r="O2426" t="str" cm="1">
        <f t="array" ref="O2426">_xlfn.IFS(OR('Paraclinicos '!M2361="",'Paraclinicos '!N2361="",'Paraclinicos '!N2361=0),"",'Paraclinicos '!M2361/'Paraclinicos '!N2361&lt;100,4,'Paraclinicos '!M2361/'Paraclinicos '!N2361&lt;200,3,'Paraclinicos '!M2361/'Paraclinicos '!N2361&lt;300,2,'Paraclinicos '!M2361/'Paraclinicos '!N2361&lt;400,1,'Paraclinicos '!M2361/'Paraclinicos '!N2361&gt;=400,0)</f>
        <v/>
      </c>
      <c r="P2426" t="str" cm="1">
        <f t="array" ref="P2426">_xlfn.IFS('Paraclinicos '!C2361="","",'Paraclinicos '!C2361&lt;20,4,'Paraclinicos '!C2361&lt;50,3,'Paraclinicos '!C2361&lt;100,2,'Paraclinicos '!C2361&lt;150,1,'Paraclinicos '!C2361&gt;150,0)</f>
        <v/>
      </c>
      <c r="Q2426" t="str" cm="1">
        <f t="array" ref="Q2426">_xlfn.IFS('Paraclinicos '!O2361="","",'Paraclinicos '!O2361&lt;1.2,0,'Paraclinicos '!O2361&lt;2,1,'Paraclinicos '!O2361&lt;3.5,2,'Paraclinicos '!O2361&lt;5,3,'Paraclinicos '!O2361&gt;5,4)</f>
        <v/>
      </c>
      <c r="R2426" t="str" cm="1">
        <f t="array" ref="R2426">_xlfn.IFS('Paraclinicos '!J2361="","",'Paraclinicos '!J2361&lt;1.2,0,'Paraclinicos '!J2361&lt;2,1,'Paraclinicos '!J2361&lt;6,2,'Paraclinicos '!J2361&lt;12,3,'Paraclinicos '!J2361&gt;=12,4)</f>
        <v/>
      </c>
      <c r="S2426" t="str" cm="1">
        <f t="array" ref="S2426">_xlfn.IFS('Paraclinicos '!Y2361="","",'Paraclinicos '!Y2361&lt;70,1,'Paraclinicos '!Y2361&gt;=70,0)</f>
        <v/>
      </c>
      <c r="T2426" t="str" cm="1">
        <f t="array" ref="T2426">_xlfn.IFS('Paraclinicos '!W2361="","",'Paraclinicos '!W2361&lt;6,4,'Paraclinicos '!W2361&lt;10,3,'Paraclinicos '!W2361&lt;13,2,'Paraclinicos '!W2361&lt;15,1,'Paraclinicos '!W2361=15,0)</f>
        <v/>
      </c>
      <c r="U2426" s="54" t="str">
        <f t="shared" si="111"/>
        <v/>
      </c>
      <c r="V2426" t="str" cm="1">
        <f t="array" ref="V2426">_xlfn.IFS('Paraclinicos '!S2361="","",OR('Paraclinicos '!S2361&lt;=8,'Paraclinicos '!S2361&gt;=25),3,'Paraclinicos '!S2361&lt;12,1,'Paraclinicos '!S2361&lt;21,0,'Paraclinicos '!S2361&lt;25,2)</f>
        <v/>
      </c>
      <c r="W2426" t="str">
        <f>IFERROR(IF(INDEX('BD Demog para scores enalazar'!Y$2:'BD Demog para scores enalazar'!Y$3000,MATCH(Formulas!A2426,'BD Demog para scores enalazar'!A$2:'BD Demog para scores enalazar'!A$3000,0))=1,"SI","NO"),"")</f>
        <v/>
      </c>
      <c r="X2426" s="9" t="str">
        <f>IFERROR(IF(INDEX('BD Demog para scores enalazar'!AJ$2:'BD Demog para scores enalazar'!AJ$3000,MATCH(Formulas!A2426,'BD Demog para scores enalazar'!A$2:'BD Demog para scores enalazar'!A$3000,0))=1,"SI","NO"),"")</f>
        <v/>
      </c>
      <c r="Y2426" t="str" cm="1">
        <f t="array" ref="Y2426">IF(AND(W2426="NO",X2426="NO"),_xlfn.IFS('Paraclinicos '!K2361&lt;=91,3,'Paraclinicos '!K2361&lt;94,2,'Paraclinicos '!K2361&lt;96,1,'Paraclinicos '!K2361&gt;=96,0),"")</f>
        <v/>
      </c>
      <c r="Z2426" t="str" cm="1">
        <f t="array" ref="Z2426">IF(OR(W2426="SI",X2426="SI"),_xlfn.IFS(OR(AND('Paraclinicos '!K2362&lt;=83),AND('Paraclinicos '!K2362&gt;=97,AA2426=2)),3,OR(AND('Paraclinicos '!K2362&lt;=86),AND('Paraclinicos '!K2362&gt;=94,AA2426=2)),2,OR(AND('Paraclinicos '!K2362&lt;=88),AND('Paraclinicos '!K2362&gt;=92,AA2426=2)),1,OR(AND('Paraclinicos '!K2362&gt;=88,'Paraclinicos '!K2362&lt;=92),AND('Paraclinicos '!K2362&gt;=93,AA2426=0)),0),"")</f>
        <v/>
      </c>
      <c r="AA2426" t="str" cm="1">
        <f t="array" ref="AA2426">_xlfn.IFS('Paraclinicos '!E2361="","",'Paraclinicos '!E2361="Oxigeno",2,'Paraclinicos '!E2361="Aire",0)</f>
        <v/>
      </c>
    </row>
    <row r="2427" spans="1:27" x14ac:dyDescent="0.25">
      <c r="A2427">
        <f>'Paraclinicos '!A2362</f>
        <v>0</v>
      </c>
      <c r="B2427" s="3">
        <f>'Paraclinicos '!R2362</f>
        <v>0</v>
      </c>
      <c r="C2427" t="str" cm="1">
        <f t="array" ref="C2427">_xlfn.IFS('Paraclinicos '!Q2362="","",'Paraclinicos '!Q2362&gt;60,3,'Paraclinicos '!Q2362&lt;=60,1)</f>
        <v/>
      </c>
      <c r="D2427" t="str">
        <f>IFERROR(IF(INDEX('BD Demog para scores enalazar'!BC$2:BC$3000,MATCH(Formulas!A2427,'BD Demog para scores enalazar'!A$2:A$3000,0))=0,"SI","NO"),"")</f>
        <v/>
      </c>
      <c r="E2427" t="str" cm="1">
        <f t="array" ref="E2427">_xlfn.IFS(D2427="","",D2427="SI",4,D2427="NO",1)</f>
        <v/>
      </c>
      <c r="F2427" t="str" cm="1">
        <f t="array" ref="F2427">_xlfn.IFS('Paraclinicos '!B2362="","",'Paraclinicos '!B2362&gt;1,1,'Paraclinicos '!B2362&lt;=1,3)</f>
        <v/>
      </c>
      <c r="G2427" t="str" cm="1">
        <f t="array" ref="G2427">_xlfn.IFS('Paraclinicos '!D2362="","",AND('Paraclinicos '!D2362&gt;=250,'Paraclinicos '!D2362&lt;=500),2,'Paraclinicos '!D2362&gt;500,3,'Paraclinicos '!D2362&lt;250,1)</f>
        <v/>
      </c>
      <c r="H2427" s="50" t="str">
        <f t="shared" si="112"/>
        <v/>
      </c>
      <c r="I2427" t="str" cm="1">
        <f t="array" ref="I2427">_xlfn.IFS('Paraclinicos '!Q2362="","",'Paraclinicos '!Q2362&gt;=65,1,'Paraclinicos '!Q2362&lt;65,0)</f>
        <v/>
      </c>
      <c r="J2427" t="str" cm="1">
        <f t="array" ref="J2427">_xlfn.IFS('Paraclinicos '!I2362="","",'Paraclinicos '!I2362&gt;7,1,'Paraclinicos '!I2362&lt;=7,0)</f>
        <v/>
      </c>
      <c r="K2427" t="str" cm="1">
        <f t="array" ref="K2427">_xlfn.IFS('Paraclinicos '!W2362="","",'Paraclinicos '!W2362&lt;=8,1,'Paraclinicos '!W2362&gt;8,0)</f>
        <v/>
      </c>
      <c r="L2427" t="str" cm="1">
        <f t="array" ref="L2427">_xlfn.IFS('Paraclinicos '!S2362="","",'Paraclinicos '!S2362&gt;=30,1,'Paraclinicos '!S2362&lt;30,0)</f>
        <v/>
      </c>
      <c r="M2427" t="str" cm="1">
        <f t="array" ref="M2427">_xlfn.IFS(OR('Paraclinicos '!T2362="",'Paraclinicos '!U2362=""),"",OR('Paraclinicos '!T2362&lt;=90,'Paraclinicos '!U2362&lt;=60),1,OR('Paraclinicos '!T2362&gt;90,'Paraclinicos '!U2362&gt;60),0)</f>
        <v/>
      </c>
      <c r="N2427" s="45" t="str">
        <f t="shared" si="113"/>
        <v/>
      </c>
      <c r="O2427" t="str" cm="1">
        <f t="array" ref="O2427">_xlfn.IFS(OR('Paraclinicos '!M2362="",'Paraclinicos '!N2362="",'Paraclinicos '!N2362=0),"",'Paraclinicos '!M2362/'Paraclinicos '!N2362&lt;100,4,'Paraclinicos '!M2362/'Paraclinicos '!N2362&lt;200,3,'Paraclinicos '!M2362/'Paraclinicos '!N2362&lt;300,2,'Paraclinicos '!M2362/'Paraclinicos '!N2362&lt;400,1,'Paraclinicos '!M2362/'Paraclinicos '!N2362&gt;=400,0)</f>
        <v/>
      </c>
      <c r="P2427" t="str" cm="1">
        <f t="array" ref="P2427">_xlfn.IFS('Paraclinicos '!C2362="","",'Paraclinicos '!C2362&lt;20,4,'Paraclinicos '!C2362&lt;50,3,'Paraclinicos '!C2362&lt;100,2,'Paraclinicos '!C2362&lt;150,1,'Paraclinicos '!C2362&gt;150,0)</f>
        <v/>
      </c>
      <c r="Q2427" t="str" cm="1">
        <f t="array" ref="Q2427">_xlfn.IFS('Paraclinicos '!O2362="","",'Paraclinicos '!O2362&lt;1.2,0,'Paraclinicos '!O2362&lt;2,1,'Paraclinicos '!O2362&lt;3.5,2,'Paraclinicos '!O2362&lt;5,3,'Paraclinicos '!O2362&gt;5,4)</f>
        <v/>
      </c>
      <c r="R2427" t="str" cm="1">
        <f t="array" ref="R2427">_xlfn.IFS('Paraclinicos '!J2362="","",'Paraclinicos '!J2362&lt;1.2,0,'Paraclinicos '!J2362&lt;2,1,'Paraclinicos '!J2362&lt;6,2,'Paraclinicos '!J2362&lt;12,3,'Paraclinicos '!J2362&gt;=12,4)</f>
        <v/>
      </c>
      <c r="S2427" t="str" cm="1">
        <f t="array" ref="S2427">_xlfn.IFS('Paraclinicos '!Y2362="","",'Paraclinicos '!Y2362&lt;70,1,'Paraclinicos '!Y2362&gt;=70,0)</f>
        <v/>
      </c>
      <c r="T2427" t="str" cm="1">
        <f t="array" ref="T2427">_xlfn.IFS('Paraclinicos '!W2362="","",'Paraclinicos '!W2362&lt;6,4,'Paraclinicos '!W2362&lt;10,3,'Paraclinicos '!W2362&lt;13,2,'Paraclinicos '!W2362&lt;15,1,'Paraclinicos '!W2362=15,0)</f>
        <v/>
      </c>
      <c r="U2427" s="54" t="str">
        <f t="shared" si="111"/>
        <v/>
      </c>
      <c r="V2427" t="str" cm="1">
        <f t="array" ref="V2427">_xlfn.IFS('Paraclinicos '!S2362="","",OR('Paraclinicos '!S2362&lt;=8,'Paraclinicos '!S2362&gt;=25),3,'Paraclinicos '!S2362&lt;12,1,'Paraclinicos '!S2362&lt;21,0,'Paraclinicos '!S2362&lt;25,2)</f>
        <v/>
      </c>
      <c r="W2427" t="str">
        <f>IFERROR(IF(INDEX('BD Demog para scores enalazar'!Y$2:'BD Demog para scores enalazar'!Y$3000,MATCH(Formulas!A2427,'BD Demog para scores enalazar'!A$2:'BD Demog para scores enalazar'!A$3000,0))=1,"SI","NO"),"")</f>
        <v/>
      </c>
      <c r="X2427" s="9" t="str">
        <f>IFERROR(IF(INDEX('BD Demog para scores enalazar'!AJ$2:'BD Demog para scores enalazar'!AJ$3000,MATCH(Formulas!A2427,'BD Demog para scores enalazar'!A$2:'BD Demog para scores enalazar'!A$3000,0))=1,"SI","NO"),"")</f>
        <v/>
      </c>
      <c r="Y2427" t="str" cm="1">
        <f t="array" ref="Y2427">IF(AND(W2427="NO",X2427="NO"),_xlfn.IFS('Paraclinicos '!K2362&lt;=91,3,'Paraclinicos '!K2362&lt;94,2,'Paraclinicos '!K2362&lt;96,1,'Paraclinicos '!K2362&gt;=96,0),"")</f>
        <v/>
      </c>
      <c r="Z2427" t="str" cm="1">
        <f t="array" ref="Z2427">IF(OR(W2427="SI",X2427="SI"),_xlfn.IFS(OR(AND('Paraclinicos '!K2363&lt;=83),AND('Paraclinicos '!K2363&gt;=97,AA2427=2)),3,OR(AND('Paraclinicos '!K2363&lt;=86),AND('Paraclinicos '!K2363&gt;=94,AA2427=2)),2,OR(AND('Paraclinicos '!K2363&lt;=88),AND('Paraclinicos '!K2363&gt;=92,AA2427=2)),1,OR(AND('Paraclinicos '!K2363&gt;=88,'Paraclinicos '!K2363&lt;=92),AND('Paraclinicos '!K2363&gt;=93,AA2427=0)),0),"")</f>
        <v/>
      </c>
      <c r="AA2427" t="str" cm="1">
        <f t="array" ref="AA2427">_xlfn.IFS('Paraclinicos '!E2362="","",'Paraclinicos '!E2362="Oxigeno",2,'Paraclinicos '!E2362="Aire",0)</f>
        <v/>
      </c>
    </row>
    <row r="2428" spans="1:27" x14ac:dyDescent="0.25">
      <c r="A2428">
        <f>'Paraclinicos '!A2363</f>
        <v>0</v>
      </c>
      <c r="B2428" s="3">
        <f>'Paraclinicos '!R2363</f>
        <v>0</v>
      </c>
      <c r="C2428" t="str" cm="1">
        <f t="array" ref="C2428">_xlfn.IFS('Paraclinicos '!Q2363="","",'Paraclinicos '!Q2363&gt;60,3,'Paraclinicos '!Q2363&lt;=60,1)</f>
        <v/>
      </c>
      <c r="D2428" t="str">
        <f>IFERROR(IF(INDEX('BD Demog para scores enalazar'!BC$2:BC$3000,MATCH(Formulas!A2428,'BD Demog para scores enalazar'!A$2:A$3000,0))=0,"SI","NO"),"")</f>
        <v/>
      </c>
      <c r="E2428" t="str" cm="1">
        <f t="array" ref="E2428">_xlfn.IFS(D2428="","",D2428="SI",4,D2428="NO",1)</f>
        <v/>
      </c>
      <c r="F2428" t="str" cm="1">
        <f t="array" ref="F2428">_xlfn.IFS('Paraclinicos '!B2363="","",'Paraclinicos '!B2363&gt;1,1,'Paraclinicos '!B2363&lt;=1,3)</f>
        <v/>
      </c>
      <c r="G2428" t="str" cm="1">
        <f t="array" ref="G2428">_xlfn.IFS('Paraclinicos '!D2363="","",AND('Paraclinicos '!D2363&gt;=250,'Paraclinicos '!D2363&lt;=500),2,'Paraclinicos '!D2363&gt;500,3,'Paraclinicos '!D2363&lt;250,1)</f>
        <v/>
      </c>
      <c r="H2428" s="50" t="str">
        <f t="shared" si="112"/>
        <v/>
      </c>
      <c r="I2428" t="str" cm="1">
        <f t="array" ref="I2428">_xlfn.IFS('Paraclinicos '!Q2363="","",'Paraclinicos '!Q2363&gt;=65,1,'Paraclinicos '!Q2363&lt;65,0)</f>
        <v/>
      </c>
      <c r="J2428" t="str" cm="1">
        <f t="array" ref="J2428">_xlfn.IFS('Paraclinicos '!I2363="","",'Paraclinicos '!I2363&gt;7,1,'Paraclinicos '!I2363&lt;=7,0)</f>
        <v/>
      </c>
      <c r="K2428" t="str" cm="1">
        <f t="array" ref="K2428">_xlfn.IFS('Paraclinicos '!W2363="","",'Paraclinicos '!W2363&lt;=8,1,'Paraclinicos '!W2363&gt;8,0)</f>
        <v/>
      </c>
      <c r="L2428" t="str" cm="1">
        <f t="array" ref="L2428">_xlfn.IFS('Paraclinicos '!S2363="","",'Paraclinicos '!S2363&gt;=30,1,'Paraclinicos '!S2363&lt;30,0)</f>
        <v/>
      </c>
      <c r="M2428" t="str" cm="1">
        <f t="array" ref="M2428">_xlfn.IFS(OR('Paraclinicos '!T2363="",'Paraclinicos '!U2363=""),"",OR('Paraclinicos '!T2363&lt;=90,'Paraclinicos '!U2363&lt;=60),1,OR('Paraclinicos '!T2363&gt;90,'Paraclinicos '!U2363&gt;60),0)</f>
        <v/>
      </c>
      <c r="N2428" s="45" t="str">
        <f t="shared" si="113"/>
        <v/>
      </c>
      <c r="O2428" t="str" cm="1">
        <f t="array" ref="O2428">_xlfn.IFS(OR('Paraclinicos '!M2363="",'Paraclinicos '!N2363="",'Paraclinicos '!N2363=0),"",'Paraclinicos '!M2363/'Paraclinicos '!N2363&lt;100,4,'Paraclinicos '!M2363/'Paraclinicos '!N2363&lt;200,3,'Paraclinicos '!M2363/'Paraclinicos '!N2363&lt;300,2,'Paraclinicos '!M2363/'Paraclinicos '!N2363&lt;400,1,'Paraclinicos '!M2363/'Paraclinicos '!N2363&gt;=400,0)</f>
        <v/>
      </c>
      <c r="P2428" t="str" cm="1">
        <f t="array" ref="P2428">_xlfn.IFS('Paraclinicos '!C2363="","",'Paraclinicos '!C2363&lt;20,4,'Paraclinicos '!C2363&lt;50,3,'Paraclinicos '!C2363&lt;100,2,'Paraclinicos '!C2363&lt;150,1,'Paraclinicos '!C2363&gt;150,0)</f>
        <v/>
      </c>
      <c r="Q2428" t="str" cm="1">
        <f t="array" ref="Q2428">_xlfn.IFS('Paraclinicos '!O2363="","",'Paraclinicos '!O2363&lt;1.2,0,'Paraclinicos '!O2363&lt;2,1,'Paraclinicos '!O2363&lt;3.5,2,'Paraclinicos '!O2363&lt;5,3,'Paraclinicos '!O2363&gt;5,4)</f>
        <v/>
      </c>
      <c r="R2428" t="str" cm="1">
        <f t="array" ref="R2428">_xlfn.IFS('Paraclinicos '!J2363="","",'Paraclinicos '!J2363&lt;1.2,0,'Paraclinicos '!J2363&lt;2,1,'Paraclinicos '!J2363&lt;6,2,'Paraclinicos '!J2363&lt;12,3,'Paraclinicos '!J2363&gt;=12,4)</f>
        <v/>
      </c>
      <c r="S2428" t="str" cm="1">
        <f t="array" ref="S2428">_xlfn.IFS('Paraclinicos '!Y2363="","",'Paraclinicos '!Y2363&lt;70,1,'Paraclinicos '!Y2363&gt;=70,0)</f>
        <v/>
      </c>
      <c r="T2428" t="str" cm="1">
        <f t="array" ref="T2428">_xlfn.IFS('Paraclinicos '!W2363="","",'Paraclinicos '!W2363&lt;6,4,'Paraclinicos '!W2363&lt;10,3,'Paraclinicos '!W2363&lt;13,2,'Paraclinicos '!W2363&lt;15,1,'Paraclinicos '!W2363=15,0)</f>
        <v/>
      </c>
      <c r="U2428" s="54" t="str">
        <f t="shared" si="111"/>
        <v/>
      </c>
      <c r="V2428" t="str" cm="1">
        <f t="array" ref="V2428">_xlfn.IFS('Paraclinicos '!S2363="","",OR('Paraclinicos '!S2363&lt;=8,'Paraclinicos '!S2363&gt;=25),3,'Paraclinicos '!S2363&lt;12,1,'Paraclinicos '!S2363&lt;21,0,'Paraclinicos '!S2363&lt;25,2)</f>
        <v/>
      </c>
      <c r="W2428" t="str">
        <f>IFERROR(IF(INDEX('BD Demog para scores enalazar'!Y$2:'BD Demog para scores enalazar'!Y$3000,MATCH(Formulas!A2428,'BD Demog para scores enalazar'!A$2:'BD Demog para scores enalazar'!A$3000,0))=1,"SI","NO"),"")</f>
        <v/>
      </c>
      <c r="X2428" s="9" t="str">
        <f>IFERROR(IF(INDEX('BD Demog para scores enalazar'!AJ$2:'BD Demog para scores enalazar'!AJ$3000,MATCH(Formulas!A2428,'BD Demog para scores enalazar'!A$2:'BD Demog para scores enalazar'!A$3000,0))=1,"SI","NO"),"")</f>
        <v/>
      </c>
      <c r="Y2428" t="str" cm="1">
        <f t="array" ref="Y2428">IF(AND(W2428="NO",X2428="NO"),_xlfn.IFS('Paraclinicos '!K2363&lt;=91,3,'Paraclinicos '!K2363&lt;94,2,'Paraclinicos '!K2363&lt;96,1,'Paraclinicos '!K2363&gt;=96,0),"")</f>
        <v/>
      </c>
      <c r="Z2428" t="str" cm="1">
        <f t="array" ref="Z2428">IF(OR(W2428="SI",X2428="SI"),_xlfn.IFS(OR(AND('Paraclinicos '!K2364&lt;=83),AND('Paraclinicos '!K2364&gt;=97,AA2428=2)),3,OR(AND('Paraclinicos '!K2364&lt;=86),AND('Paraclinicos '!K2364&gt;=94,AA2428=2)),2,OR(AND('Paraclinicos '!K2364&lt;=88),AND('Paraclinicos '!K2364&gt;=92,AA2428=2)),1,OR(AND('Paraclinicos '!K2364&gt;=88,'Paraclinicos '!K2364&lt;=92),AND('Paraclinicos '!K2364&gt;=93,AA2428=0)),0),"")</f>
        <v/>
      </c>
      <c r="AA2428" t="str" cm="1">
        <f t="array" ref="AA2428">_xlfn.IFS('Paraclinicos '!E2363="","",'Paraclinicos '!E2363="Oxigeno",2,'Paraclinicos '!E2363="Aire",0)</f>
        <v/>
      </c>
    </row>
    <row r="2429" spans="1:27" x14ac:dyDescent="0.25">
      <c r="A2429">
        <f>'Paraclinicos '!A2364</f>
        <v>0</v>
      </c>
      <c r="B2429" s="3">
        <f>'Paraclinicos '!R2364</f>
        <v>0</v>
      </c>
      <c r="C2429" t="str" cm="1">
        <f t="array" ref="C2429">_xlfn.IFS('Paraclinicos '!Q2364="","",'Paraclinicos '!Q2364&gt;60,3,'Paraclinicos '!Q2364&lt;=60,1)</f>
        <v/>
      </c>
      <c r="D2429" t="str">
        <f>IFERROR(IF(INDEX('BD Demog para scores enalazar'!BC$2:BC$3000,MATCH(Formulas!A2429,'BD Demog para scores enalazar'!A$2:A$3000,0))=0,"SI","NO"),"")</f>
        <v/>
      </c>
      <c r="E2429" t="str" cm="1">
        <f t="array" ref="E2429">_xlfn.IFS(D2429="","",D2429="SI",4,D2429="NO",1)</f>
        <v/>
      </c>
      <c r="F2429" t="str" cm="1">
        <f t="array" ref="F2429">_xlfn.IFS('Paraclinicos '!B2364="","",'Paraclinicos '!B2364&gt;1,1,'Paraclinicos '!B2364&lt;=1,3)</f>
        <v/>
      </c>
      <c r="G2429" t="str" cm="1">
        <f t="array" ref="G2429">_xlfn.IFS('Paraclinicos '!D2364="","",AND('Paraclinicos '!D2364&gt;=250,'Paraclinicos '!D2364&lt;=500),2,'Paraclinicos '!D2364&gt;500,3,'Paraclinicos '!D2364&lt;250,1)</f>
        <v/>
      </c>
      <c r="H2429" s="50" t="str">
        <f t="shared" si="112"/>
        <v/>
      </c>
      <c r="I2429" t="str" cm="1">
        <f t="array" ref="I2429">_xlfn.IFS('Paraclinicos '!Q2364="","",'Paraclinicos '!Q2364&gt;=65,1,'Paraclinicos '!Q2364&lt;65,0)</f>
        <v/>
      </c>
      <c r="J2429" t="str" cm="1">
        <f t="array" ref="J2429">_xlfn.IFS('Paraclinicos '!I2364="","",'Paraclinicos '!I2364&gt;7,1,'Paraclinicos '!I2364&lt;=7,0)</f>
        <v/>
      </c>
      <c r="K2429" t="str" cm="1">
        <f t="array" ref="K2429">_xlfn.IFS('Paraclinicos '!W2364="","",'Paraclinicos '!W2364&lt;=8,1,'Paraclinicos '!W2364&gt;8,0)</f>
        <v/>
      </c>
      <c r="L2429" t="str" cm="1">
        <f t="array" ref="L2429">_xlfn.IFS('Paraclinicos '!S2364="","",'Paraclinicos '!S2364&gt;=30,1,'Paraclinicos '!S2364&lt;30,0)</f>
        <v/>
      </c>
      <c r="M2429" t="str" cm="1">
        <f t="array" ref="M2429">_xlfn.IFS(OR('Paraclinicos '!T2364="",'Paraclinicos '!U2364=""),"",OR('Paraclinicos '!T2364&lt;=90,'Paraclinicos '!U2364&lt;=60),1,OR('Paraclinicos '!T2364&gt;90,'Paraclinicos '!U2364&gt;60),0)</f>
        <v/>
      </c>
      <c r="N2429" s="45" t="str">
        <f t="shared" si="113"/>
        <v/>
      </c>
      <c r="O2429" t="str" cm="1">
        <f t="array" ref="O2429">_xlfn.IFS(OR('Paraclinicos '!M2364="",'Paraclinicos '!N2364="",'Paraclinicos '!N2364=0),"",'Paraclinicos '!M2364/'Paraclinicos '!N2364&lt;100,4,'Paraclinicos '!M2364/'Paraclinicos '!N2364&lt;200,3,'Paraclinicos '!M2364/'Paraclinicos '!N2364&lt;300,2,'Paraclinicos '!M2364/'Paraclinicos '!N2364&lt;400,1,'Paraclinicos '!M2364/'Paraclinicos '!N2364&gt;=400,0)</f>
        <v/>
      </c>
      <c r="P2429" t="str" cm="1">
        <f t="array" ref="P2429">_xlfn.IFS('Paraclinicos '!C2364="","",'Paraclinicos '!C2364&lt;20,4,'Paraclinicos '!C2364&lt;50,3,'Paraclinicos '!C2364&lt;100,2,'Paraclinicos '!C2364&lt;150,1,'Paraclinicos '!C2364&gt;150,0)</f>
        <v/>
      </c>
      <c r="Q2429" t="str" cm="1">
        <f t="array" ref="Q2429">_xlfn.IFS('Paraclinicos '!O2364="","",'Paraclinicos '!O2364&lt;1.2,0,'Paraclinicos '!O2364&lt;2,1,'Paraclinicos '!O2364&lt;3.5,2,'Paraclinicos '!O2364&lt;5,3,'Paraclinicos '!O2364&gt;5,4)</f>
        <v/>
      </c>
      <c r="R2429" t="str" cm="1">
        <f t="array" ref="R2429">_xlfn.IFS('Paraclinicos '!J2364="","",'Paraclinicos '!J2364&lt;1.2,0,'Paraclinicos '!J2364&lt;2,1,'Paraclinicos '!J2364&lt;6,2,'Paraclinicos '!J2364&lt;12,3,'Paraclinicos '!J2364&gt;=12,4)</f>
        <v/>
      </c>
      <c r="S2429" t="str" cm="1">
        <f t="array" ref="S2429">_xlfn.IFS('Paraclinicos '!Y2364="","",'Paraclinicos '!Y2364&lt;70,1,'Paraclinicos '!Y2364&gt;=70,0)</f>
        <v/>
      </c>
      <c r="T2429" t="str" cm="1">
        <f t="array" ref="T2429">_xlfn.IFS('Paraclinicos '!W2364="","",'Paraclinicos '!W2364&lt;6,4,'Paraclinicos '!W2364&lt;10,3,'Paraclinicos '!W2364&lt;13,2,'Paraclinicos '!W2364&lt;15,1,'Paraclinicos '!W2364=15,0)</f>
        <v/>
      </c>
      <c r="U2429" s="54" t="str">
        <f t="shared" si="111"/>
        <v/>
      </c>
      <c r="V2429" t="str" cm="1">
        <f t="array" ref="V2429">_xlfn.IFS('Paraclinicos '!S2364="","",OR('Paraclinicos '!S2364&lt;=8,'Paraclinicos '!S2364&gt;=25),3,'Paraclinicos '!S2364&lt;12,1,'Paraclinicos '!S2364&lt;21,0,'Paraclinicos '!S2364&lt;25,2)</f>
        <v/>
      </c>
      <c r="W2429" t="str">
        <f>IFERROR(IF(INDEX('BD Demog para scores enalazar'!Y$2:'BD Demog para scores enalazar'!Y$3000,MATCH(Formulas!A2429,'BD Demog para scores enalazar'!A$2:'BD Demog para scores enalazar'!A$3000,0))=1,"SI","NO"),"")</f>
        <v/>
      </c>
      <c r="X2429" s="9" t="str">
        <f>IFERROR(IF(INDEX('BD Demog para scores enalazar'!AJ$2:'BD Demog para scores enalazar'!AJ$3000,MATCH(Formulas!A2429,'BD Demog para scores enalazar'!A$2:'BD Demog para scores enalazar'!A$3000,0))=1,"SI","NO"),"")</f>
        <v/>
      </c>
      <c r="Y2429" t="str" cm="1">
        <f t="array" ref="Y2429">IF(AND(W2429="NO",X2429="NO"),_xlfn.IFS('Paraclinicos '!K2364&lt;=91,3,'Paraclinicos '!K2364&lt;94,2,'Paraclinicos '!K2364&lt;96,1,'Paraclinicos '!K2364&gt;=96,0),"")</f>
        <v/>
      </c>
      <c r="Z2429" t="str" cm="1">
        <f t="array" ref="Z2429">IF(OR(W2429="SI",X2429="SI"),_xlfn.IFS(OR(AND('Paraclinicos '!K2365&lt;=83),AND('Paraclinicos '!K2365&gt;=97,AA2429=2)),3,OR(AND('Paraclinicos '!K2365&lt;=86),AND('Paraclinicos '!K2365&gt;=94,AA2429=2)),2,OR(AND('Paraclinicos '!K2365&lt;=88),AND('Paraclinicos '!K2365&gt;=92,AA2429=2)),1,OR(AND('Paraclinicos '!K2365&gt;=88,'Paraclinicos '!K2365&lt;=92),AND('Paraclinicos '!K2365&gt;=93,AA2429=0)),0),"")</f>
        <v/>
      </c>
      <c r="AA2429" t="str" cm="1">
        <f t="array" ref="AA2429">_xlfn.IFS('Paraclinicos '!E2364="","",'Paraclinicos '!E2364="Oxigeno",2,'Paraclinicos '!E2364="Aire",0)</f>
        <v/>
      </c>
    </row>
    <row r="2430" spans="1:27" x14ac:dyDescent="0.25">
      <c r="A2430">
        <f>'Paraclinicos '!A2365</f>
        <v>0</v>
      </c>
      <c r="B2430" s="3">
        <f>'Paraclinicos '!R2365</f>
        <v>0</v>
      </c>
      <c r="C2430" t="str" cm="1">
        <f t="array" ref="C2430">_xlfn.IFS('Paraclinicos '!Q2365="","",'Paraclinicos '!Q2365&gt;60,3,'Paraclinicos '!Q2365&lt;=60,1)</f>
        <v/>
      </c>
      <c r="D2430" t="str">
        <f>IFERROR(IF(INDEX('BD Demog para scores enalazar'!BC$2:BC$3000,MATCH(Formulas!A2430,'BD Demog para scores enalazar'!A$2:A$3000,0))=0,"SI","NO"),"")</f>
        <v/>
      </c>
      <c r="E2430" t="str" cm="1">
        <f t="array" ref="E2430">_xlfn.IFS(D2430="","",D2430="SI",4,D2430="NO",1)</f>
        <v/>
      </c>
      <c r="F2430" t="str" cm="1">
        <f t="array" ref="F2430">_xlfn.IFS('Paraclinicos '!B2365="","",'Paraclinicos '!B2365&gt;1,1,'Paraclinicos '!B2365&lt;=1,3)</f>
        <v/>
      </c>
      <c r="G2430" t="str" cm="1">
        <f t="array" ref="G2430">_xlfn.IFS('Paraclinicos '!D2365="","",AND('Paraclinicos '!D2365&gt;=250,'Paraclinicos '!D2365&lt;=500),2,'Paraclinicos '!D2365&gt;500,3,'Paraclinicos '!D2365&lt;250,1)</f>
        <v/>
      </c>
      <c r="H2430" s="50" t="str">
        <f t="shared" si="112"/>
        <v/>
      </c>
      <c r="I2430" t="str" cm="1">
        <f t="array" ref="I2430">_xlfn.IFS('Paraclinicos '!Q2365="","",'Paraclinicos '!Q2365&gt;=65,1,'Paraclinicos '!Q2365&lt;65,0)</f>
        <v/>
      </c>
      <c r="J2430" t="str" cm="1">
        <f t="array" ref="J2430">_xlfn.IFS('Paraclinicos '!I2365="","",'Paraclinicos '!I2365&gt;7,1,'Paraclinicos '!I2365&lt;=7,0)</f>
        <v/>
      </c>
      <c r="K2430" t="str" cm="1">
        <f t="array" ref="K2430">_xlfn.IFS('Paraclinicos '!W2365="","",'Paraclinicos '!W2365&lt;=8,1,'Paraclinicos '!W2365&gt;8,0)</f>
        <v/>
      </c>
      <c r="L2430" t="str" cm="1">
        <f t="array" ref="L2430">_xlfn.IFS('Paraclinicos '!S2365="","",'Paraclinicos '!S2365&gt;=30,1,'Paraclinicos '!S2365&lt;30,0)</f>
        <v/>
      </c>
      <c r="M2430" t="str" cm="1">
        <f t="array" ref="M2430">_xlfn.IFS(OR('Paraclinicos '!T2365="",'Paraclinicos '!U2365=""),"",OR('Paraclinicos '!T2365&lt;=90,'Paraclinicos '!U2365&lt;=60),1,OR('Paraclinicos '!T2365&gt;90,'Paraclinicos '!U2365&gt;60),0)</f>
        <v/>
      </c>
      <c r="N2430" s="45" t="str">
        <f t="shared" si="113"/>
        <v/>
      </c>
      <c r="O2430" t="str" cm="1">
        <f t="array" ref="O2430">_xlfn.IFS(OR('Paraclinicos '!M2365="",'Paraclinicos '!N2365="",'Paraclinicos '!N2365=0),"",'Paraclinicos '!M2365/'Paraclinicos '!N2365&lt;100,4,'Paraclinicos '!M2365/'Paraclinicos '!N2365&lt;200,3,'Paraclinicos '!M2365/'Paraclinicos '!N2365&lt;300,2,'Paraclinicos '!M2365/'Paraclinicos '!N2365&lt;400,1,'Paraclinicos '!M2365/'Paraclinicos '!N2365&gt;=400,0)</f>
        <v/>
      </c>
      <c r="P2430" t="str" cm="1">
        <f t="array" ref="P2430">_xlfn.IFS('Paraclinicos '!C2365="","",'Paraclinicos '!C2365&lt;20,4,'Paraclinicos '!C2365&lt;50,3,'Paraclinicos '!C2365&lt;100,2,'Paraclinicos '!C2365&lt;150,1,'Paraclinicos '!C2365&gt;150,0)</f>
        <v/>
      </c>
      <c r="Q2430" t="str" cm="1">
        <f t="array" ref="Q2430">_xlfn.IFS('Paraclinicos '!O2365="","",'Paraclinicos '!O2365&lt;1.2,0,'Paraclinicos '!O2365&lt;2,1,'Paraclinicos '!O2365&lt;3.5,2,'Paraclinicos '!O2365&lt;5,3,'Paraclinicos '!O2365&gt;5,4)</f>
        <v/>
      </c>
      <c r="R2430" t="str" cm="1">
        <f t="array" ref="R2430">_xlfn.IFS('Paraclinicos '!J2365="","",'Paraclinicos '!J2365&lt;1.2,0,'Paraclinicos '!J2365&lt;2,1,'Paraclinicos '!J2365&lt;6,2,'Paraclinicos '!J2365&lt;12,3,'Paraclinicos '!J2365&gt;=12,4)</f>
        <v/>
      </c>
      <c r="S2430" t="str" cm="1">
        <f t="array" ref="S2430">_xlfn.IFS('Paraclinicos '!Y2365="","",'Paraclinicos '!Y2365&lt;70,1,'Paraclinicos '!Y2365&gt;=70,0)</f>
        <v/>
      </c>
      <c r="T2430" t="str" cm="1">
        <f t="array" ref="T2430">_xlfn.IFS('Paraclinicos '!W2365="","",'Paraclinicos '!W2365&lt;6,4,'Paraclinicos '!W2365&lt;10,3,'Paraclinicos '!W2365&lt;13,2,'Paraclinicos '!W2365&lt;15,1,'Paraclinicos '!W2365=15,0)</f>
        <v/>
      </c>
      <c r="U2430" s="54" t="str">
        <f t="shared" si="111"/>
        <v/>
      </c>
      <c r="V2430" t="str" cm="1">
        <f t="array" ref="V2430">_xlfn.IFS('Paraclinicos '!S2365="","",OR('Paraclinicos '!S2365&lt;=8,'Paraclinicos '!S2365&gt;=25),3,'Paraclinicos '!S2365&lt;12,1,'Paraclinicos '!S2365&lt;21,0,'Paraclinicos '!S2365&lt;25,2)</f>
        <v/>
      </c>
      <c r="W2430" t="str">
        <f>IFERROR(IF(INDEX('BD Demog para scores enalazar'!Y$2:'BD Demog para scores enalazar'!Y$3000,MATCH(Formulas!A2430,'BD Demog para scores enalazar'!A$2:'BD Demog para scores enalazar'!A$3000,0))=1,"SI","NO"),"")</f>
        <v/>
      </c>
      <c r="X2430" s="9" t="str">
        <f>IFERROR(IF(INDEX('BD Demog para scores enalazar'!AJ$2:'BD Demog para scores enalazar'!AJ$3000,MATCH(Formulas!A2430,'BD Demog para scores enalazar'!A$2:'BD Demog para scores enalazar'!A$3000,0))=1,"SI","NO"),"")</f>
        <v/>
      </c>
      <c r="Y2430" t="str" cm="1">
        <f t="array" ref="Y2430">IF(AND(W2430="NO",X2430="NO"),_xlfn.IFS('Paraclinicos '!K2365&lt;=91,3,'Paraclinicos '!K2365&lt;94,2,'Paraclinicos '!K2365&lt;96,1,'Paraclinicos '!K2365&gt;=96,0),"")</f>
        <v/>
      </c>
      <c r="Z2430" t="str" cm="1">
        <f t="array" ref="Z2430">IF(OR(W2430="SI",X2430="SI"),_xlfn.IFS(OR(AND('Paraclinicos '!K2366&lt;=83),AND('Paraclinicos '!K2366&gt;=97,AA2430=2)),3,OR(AND('Paraclinicos '!K2366&lt;=86),AND('Paraclinicos '!K2366&gt;=94,AA2430=2)),2,OR(AND('Paraclinicos '!K2366&lt;=88),AND('Paraclinicos '!K2366&gt;=92,AA2430=2)),1,OR(AND('Paraclinicos '!K2366&gt;=88,'Paraclinicos '!K2366&lt;=92),AND('Paraclinicos '!K2366&gt;=93,AA2430=0)),0),"")</f>
        <v/>
      </c>
      <c r="AA2430" t="str" cm="1">
        <f t="array" ref="AA2430">_xlfn.IFS('Paraclinicos '!E2365="","",'Paraclinicos '!E2365="Oxigeno",2,'Paraclinicos '!E2365="Aire",0)</f>
        <v/>
      </c>
    </row>
    <row r="2431" spans="1:27" x14ac:dyDescent="0.25">
      <c r="A2431">
        <f>'Paraclinicos '!A2366</f>
        <v>0</v>
      </c>
      <c r="B2431" s="3">
        <f>'Paraclinicos '!R2366</f>
        <v>0</v>
      </c>
      <c r="C2431" t="str" cm="1">
        <f t="array" ref="C2431">_xlfn.IFS('Paraclinicos '!Q2366="","",'Paraclinicos '!Q2366&gt;60,3,'Paraclinicos '!Q2366&lt;=60,1)</f>
        <v/>
      </c>
      <c r="D2431" t="str">
        <f>IFERROR(IF(INDEX('BD Demog para scores enalazar'!BC$2:BC$3000,MATCH(Formulas!A2431,'BD Demog para scores enalazar'!A$2:A$3000,0))=0,"SI","NO"),"")</f>
        <v/>
      </c>
      <c r="E2431" t="str" cm="1">
        <f t="array" ref="E2431">_xlfn.IFS(D2431="","",D2431="SI",4,D2431="NO",1)</f>
        <v/>
      </c>
      <c r="F2431" t="str" cm="1">
        <f t="array" ref="F2431">_xlfn.IFS('Paraclinicos '!B2366="","",'Paraclinicos '!B2366&gt;1,1,'Paraclinicos '!B2366&lt;=1,3)</f>
        <v/>
      </c>
      <c r="G2431" t="str" cm="1">
        <f t="array" ref="G2431">_xlfn.IFS('Paraclinicos '!D2366="","",AND('Paraclinicos '!D2366&gt;=250,'Paraclinicos '!D2366&lt;=500),2,'Paraclinicos '!D2366&gt;500,3,'Paraclinicos '!D2366&lt;250,1)</f>
        <v/>
      </c>
      <c r="H2431" s="50" t="str">
        <f t="shared" si="112"/>
        <v/>
      </c>
      <c r="I2431" t="str" cm="1">
        <f t="array" ref="I2431">_xlfn.IFS('Paraclinicos '!Q2366="","",'Paraclinicos '!Q2366&gt;=65,1,'Paraclinicos '!Q2366&lt;65,0)</f>
        <v/>
      </c>
      <c r="J2431" t="str" cm="1">
        <f t="array" ref="J2431">_xlfn.IFS('Paraclinicos '!I2366="","",'Paraclinicos '!I2366&gt;7,1,'Paraclinicos '!I2366&lt;=7,0)</f>
        <v/>
      </c>
      <c r="K2431" t="str" cm="1">
        <f t="array" ref="K2431">_xlfn.IFS('Paraclinicos '!W2366="","",'Paraclinicos '!W2366&lt;=8,1,'Paraclinicos '!W2366&gt;8,0)</f>
        <v/>
      </c>
      <c r="L2431" t="str" cm="1">
        <f t="array" ref="L2431">_xlfn.IFS('Paraclinicos '!S2366="","",'Paraclinicos '!S2366&gt;=30,1,'Paraclinicos '!S2366&lt;30,0)</f>
        <v/>
      </c>
      <c r="M2431" t="str" cm="1">
        <f t="array" ref="M2431">_xlfn.IFS(OR('Paraclinicos '!T2366="",'Paraclinicos '!U2366=""),"",OR('Paraclinicos '!T2366&lt;=90,'Paraclinicos '!U2366&lt;=60),1,OR('Paraclinicos '!T2366&gt;90,'Paraclinicos '!U2366&gt;60),0)</f>
        <v/>
      </c>
      <c r="N2431" s="45" t="str">
        <f t="shared" si="113"/>
        <v/>
      </c>
      <c r="O2431" t="str" cm="1">
        <f t="array" ref="O2431">_xlfn.IFS(OR('Paraclinicos '!M2366="",'Paraclinicos '!N2366="",'Paraclinicos '!N2366=0),"",'Paraclinicos '!M2366/'Paraclinicos '!N2366&lt;100,4,'Paraclinicos '!M2366/'Paraclinicos '!N2366&lt;200,3,'Paraclinicos '!M2366/'Paraclinicos '!N2366&lt;300,2,'Paraclinicos '!M2366/'Paraclinicos '!N2366&lt;400,1,'Paraclinicos '!M2366/'Paraclinicos '!N2366&gt;=400,0)</f>
        <v/>
      </c>
      <c r="P2431" t="str" cm="1">
        <f t="array" ref="P2431">_xlfn.IFS('Paraclinicos '!C2366="","",'Paraclinicos '!C2366&lt;20,4,'Paraclinicos '!C2366&lt;50,3,'Paraclinicos '!C2366&lt;100,2,'Paraclinicos '!C2366&lt;150,1,'Paraclinicos '!C2366&gt;150,0)</f>
        <v/>
      </c>
      <c r="Q2431" t="str" cm="1">
        <f t="array" ref="Q2431">_xlfn.IFS('Paraclinicos '!O2366="","",'Paraclinicos '!O2366&lt;1.2,0,'Paraclinicos '!O2366&lt;2,1,'Paraclinicos '!O2366&lt;3.5,2,'Paraclinicos '!O2366&lt;5,3,'Paraclinicos '!O2366&gt;5,4)</f>
        <v/>
      </c>
      <c r="R2431" t="str" cm="1">
        <f t="array" ref="R2431">_xlfn.IFS('Paraclinicos '!J2366="","",'Paraclinicos '!J2366&lt;1.2,0,'Paraclinicos '!J2366&lt;2,1,'Paraclinicos '!J2366&lt;6,2,'Paraclinicos '!J2366&lt;12,3,'Paraclinicos '!J2366&gt;=12,4)</f>
        <v/>
      </c>
      <c r="S2431" t="str" cm="1">
        <f t="array" ref="S2431">_xlfn.IFS('Paraclinicos '!Y2366="","",'Paraclinicos '!Y2366&lt;70,1,'Paraclinicos '!Y2366&gt;=70,0)</f>
        <v/>
      </c>
      <c r="T2431" t="str" cm="1">
        <f t="array" ref="T2431">_xlfn.IFS('Paraclinicos '!W2366="","",'Paraclinicos '!W2366&lt;6,4,'Paraclinicos '!W2366&lt;10,3,'Paraclinicos '!W2366&lt;13,2,'Paraclinicos '!W2366&lt;15,1,'Paraclinicos '!W2366=15,0)</f>
        <v/>
      </c>
      <c r="U2431" s="54" t="str">
        <f t="shared" si="111"/>
        <v/>
      </c>
      <c r="V2431" t="str" cm="1">
        <f t="array" ref="V2431">_xlfn.IFS('Paraclinicos '!S2366="","",OR('Paraclinicos '!S2366&lt;=8,'Paraclinicos '!S2366&gt;=25),3,'Paraclinicos '!S2366&lt;12,1,'Paraclinicos '!S2366&lt;21,0,'Paraclinicos '!S2366&lt;25,2)</f>
        <v/>
      </c>
      <c r="W2431" t="str">
        <f>IFERROR(IF(INDEX('BD Demog para scores enalazar'!Y$2:'BD Demog para scores enalazar'!Y$3000,MATCH(Formulas!A2431,'BD Demog para scores enalazar'!A$2:'BD Demog para scores enalazar'!A$3000,0))=1,"SI","NO"),"")</f>
        <v/>
      </c>
      <c r="X2431" s="9" t="str">
        <f>IFERROR(IF(INDEX('BD Demog para scores enalazar'!AJ$2:'BD Demog para scores enalazar'!AJ$3000,MATCH(Formulas!A2431,'BD Demog para scores enalazar'!A$2:'BD Demog para scores enalazar'!A$3000,0))=1,"SI","NO"),"")</f>
        <v/>
      </c>
      <c r="Y2431" t="str" cm="1">
        <f t="array" ref="Y2431">IF(AND(W2431="NO",X2431="NO"),_xlfn.IFS('Paraclinicos '!K2366&lt;=91,3,'Paraclinicos '!K2366&lt;94,2,'Paraclinicos '!K2366&lt;96,1,'Paraclinicos '!K2366&gt;=96,0),"")</f>
        <v/>
      </c>
      <c r="Z2431" t="str" cm="1">
        <f t="array" ref="Z2431">IF(OR(W2431="SI",X2431="SI"),_xlfn.IFS(OR(AND('Paraclinicos '!K2367&lt;=83),AND('Paraclinicos '!K2367&gt;=97,AA2431=2)),3,OR(AND('Paraclinicos '!K2367&lt;=86),AND('Paraclinicos '!K2367&gt;=94,AA2431=2)),2,OR(AND('Paraclinicos '!K2367&lt;=88),AND('Paraclinicos '!K2367&gt;=92,AA2431=2)),1,OR(AND('Paraclinicos '!K2367&gt;=88,'Paraclinicos '!K2367&lt;=92),AND('Paraclinicos '!K2367&gt;=93,AA2431=0)),0),"")</f>
        <v/>
      </c>
      <c r="AA2431" t="str" cm="1">
        <f t="array" ref="AA2431">_xlfn.IFS('Paraclinicos '!E2366="","",'Paraclinicos '!E2366="Oxigeno",2,'Paraclinicos '!E2366="Aire",0)</f>
        <v/>
      </c>
    </row>
    <row r="2432" spans="1:27" x14ac:dyDescent="0.25">
      <c r="A2432">
        <f>'Paraclinicos '!A2367</f>
        <v>0</v>
      </c>
      <c r="B2432" s="3">
        <f>'Paraclinicos '!R2367</f>
        <v>0</v>
      </c>
      <c r="C2432" t="str" cm="1">
        <f t="array" ref="C2432">_xlfn.IFS('Paraclinicos '!Q2367="","",'Paraclinicos '!Q2367&gt;60,3,'Paraclinicos '!Q2367&lt;=60,1)</f>
        <v/>
      </c>
      <c r="D2432" t="str">
        <f>IFERROR(IF(INDEX('BD Demog para scores enalazar'!BC$2:BC$3000,MATCH(Formulas!A2432,'BD Demog para scores enalazar'!A$2:A$3000,0))=0,"SI","NO"),"")</f>
        <v/>
      </c>
      <c r="E2432" t="str" cm="1">
        <f t="array" ref="E2432">_xlfn.IFS(D2432="","",D2432="SI",4,D2432="NO",1)</f>
        <v/>
      </c>
      <c r="F2432" t="str" cm="1">
        <f t="array" ref="F2432">_xlfn.IFS('Paraclinicos '!B2367="","",'Paraclinicos '!B2367&gt;1,1,'Paraclinicos '!B2367&lt;=1,3)</f>
        <v/>
      </c>
      <c r="G2432" t="str" cm="1">
        <f t="array" ref="G2432">_xlfn.IFS('Paraclinicos '!D2367="","",AND('Paraclinicos '!D2367&gt;=250,'Paraclinicos '!D2367&lt;=500),2,'Paraclinicos '!D2367&gt;500,3,'Paraclinicos '!D2367&lt;250,1)</f>
        <v/>
      </c>
      <c r="H2432" s="50" t="str">
        <f t="shared" si="112"/>
        <v/>
      </c>
      <c r="I2432" t="str" cm="1">
        <f t="array" ref="I2432">_xlfn.IFS('Paraclinicos '!Q2367="","",'Paraclinicos '!Q2367&gt;=65,1,'Paraclinicos '!Q2367&lt;65,0)</f>
        <v/>
      </c>
      <c r="J2432" t="str" cm="1">
        <f t="array" ref="J2432">_xlfn.IFS('Paraclinicos '!I2367="","",'Paraclinicos '!I2367&gt;7,1,'Paraclinicos '!I2367&lt;=7,0)</f>
        <v/>
      </c>
      <c r="K2432" t="str" cm="1">
        <f t="array" ref="K2432">_xlfn.IFS('Paraclinicos '!W2367="","",'Paraclinicos '!W2367&lt;=8,1,'Paraclinicos '!W2367&gt;8,0)</f>
        <v/>
      </c>
      <c r="L2432" t="str" cm="1">
        <f t="array" ref="L2432">_xlfn.IFS('Paraclinicos '!S2367="","",'Paraclinicos '!S2367&gt;=30,1,'Paraclinicos '!S2367&lt;30,0)</f>
        <v/>
      </c>
      <c r="M2432" t="str" cm="1">
        <f t="array" ref="M2432">_xlfn.IFS(OR('Paraclinicos '!T2367="",'Paraclinicos '!U2367=""),"",OR('Paraclinicos '!T2367&lt;=90,'Paraclinicos '!U2367&lt;=60),1,OR('Paraclinicos '!T2367&gt;90,'Paraclinicos '!U2367&gt;60),0)</f>
        <v/>
      </c>
      <c r="N2432" s="45" t="str">
        <f t="shared" si="113"/>
        <v/>
      </c>
      <c r="O2432" t="str" cm="1">
        <f t="array" ref="O2432">_xlfn.IFS(OR('Paraclinicos '!M2367="",'Paraclinicos '!N2367="",'Paraclinicos '!N2367=0),"",'Paraclinicos '!M2367/'Paraclinicos '!N2367&lt;100,4,'Paraclinicos '!M2367/'Paraclinicos '!N2367&lt;200,3,'Paraclinicos '!M2367/'Paraclinicos '!N2367&lt;300,2,'Paraclinicos '!M2367/'Paraclinicos '!N2367&lt;400,1,'Paraclinicos '!M2367/'Paraclinicos '!N2367&gt;=400,0)</f>
        <v/>
      </c>
      <c r="P2432" t="str" cm="1">
        <f t="array" ref="P2432">_xlfn.IFS('Paraclinicos '!C2367="","",'Paraclinicos '!C2367&lt;20,4,'Paraclinicos '!C2367&lt;50,3,'Paraclinicos '!C2367&lt;100,2,'Paraclinicos '!C2367&lt;150,1,'Paraclinicos '!C2367&gt;150,0)</f>
        <v/>
      </c>
      <c r="Q2432" t="str" cm="1">
        <f t="array" ref="Q2432">_xlfn.IFS('Paraclinicos '!O2367="","",'Paraclinicos '!O2367&lt;1.2,0,'Paraclinicos '!O2367&lt;2,1,'Paraclinicos '!O2367&lt;3.5,2,'Paraclinicos '!O2367&lt;5,3,'Paraclinicos '!O2367&gt;5,4)</f>
        <v/>
      </c>
      <c r="R2432" t="str" cm="1">
        <f t="array" ref="R2432">_xlfn.IFS('Paraclinicos '!J2367="","",'Paraclinicos '!J2367&lt;1.2,0,'Paraclinicos '!J2367&lt;2,1,'Paraclinicos '!J2367&lt;6,2,'Paraclinicos '!J2367&lt;12,3,'Paraclinicos '!J2367&gt;=12,4)</f>
        <v/>
      </c>
      <c r="S2432" t="str" cm="1">
        <f t="array" ref="S2432">_xlfn.IFS('Paraclinicos '!Y2367="","",'Paraclinicos '!Y2367&lt;70,1,'Paraclinicos '!Y2367&gt;=70,0)</f>
        <v/>
      </c>
      <c r="T2432" t="str" cm="1">
        <f t="array" ref="T2432">_xlfn.IFS('Paraclinicos '!W2367="","",'Paraclinicos '!W2367&lt;6,4,'Paraclinicos '!W2367&lt;10,3,'Paraclinicos '!W2367&lt;13,2,'Paraclinicos '!W2367&lt;15,1,'Paraclinicos '!W2367=15,0)</f>
        <v/>
      </c>
      <c r="U2432" s="54" t="str">
        <f t="shared" si="111"/>
        <v/>
      </c>
      <c r="V2432" t="str" cm="1">
        <f t="array" ref="V2432">_xlfn.IFS('Paraclinicos '!S2367="","",OR('Paraclinicos '!S2367&lt;=8,'Paraclinicos '!S2367&gt;=25),3,'Paraclinicos '!S2367&lt;12,1,'Paraclinicos '!S2367&lt;21,0,'Paraclinicos '!S2367&lt;25,2)</f>
        <v/>
      </c>
      <c r="W2432" t="str">
        <f>IFERROR(IF(INDEX('BD Demog para scores enalazar'!Y$2:'BD Demog para scores enalazar'!Y$3000,MATCH(Formulas!A2432,'BD Demog para scores enalazar'!A$2:'BD Demog para scores enalazar'!A$3000,0))=1,"SI","NO"),"")</f>
        <v/>
      </c>
      <c r="X2432" s="9" t="str">
        <f>IFERROR(IF(INDEX('BD Demog para scores enalazar'!AJ$2:'BD Demog para scores enalazar'!AJ$3000,MATCH(Formulas!A2432,'BD Demog para scores enalazar'!A$2:'BD Demog para scores enalazar'!A$3000,0))=1,"SI","NO"),"")</f>
        <v/>
      </c>
      <c r="Y2432" t="str" cm="1">
        <f t="array" ref="Y2432">IF(AND(W2432="NO",X2432="NO"),_xlfn.IFS('Paraclinicos '!K2367&lt;=91,3,'Paraclinicos '!K2367&lt;94,2,'Paraclinicos '!K2367&lt;96,1,'Paraclinicos '!K2367&gt;=96,0),"")</f>
        <v/>
      </c>
      <c r="Z2432" t="str" cm="1">
        <f t="array" ref="Z2432">IF(OR(W2432="SI",X2432="SI"),_xlfn.IFS(OR(AND('Paraclinicos '!K2368&lt;=83),AND('Paraclinicos '!K2368&gt;=97,AA2432=2)),3,OR(AND('Paraclinicos '!K2368&lt;=86),AND('Paraclinicos '!K2368&gt;=94,AA2432=2)),2,OR(AND('Paraclinicos '!K2368&lt;=88),AND('Paraclinicos '!K2368&gt;=92,AA2432=2)),1,OR(AND('Paraclinicos '!K2368&gt;=88,'Paraclinicos '!K2368&lt;=92),AND('Paraclinicos '!K2368&gt;=93,AA2432=0)),0),"")</f>
        <v/>
      </c>
      <c r="AA2432" t="str" cm="1">
        <f t="array" ref="AA2432">_xlfn.IFS('Paraclinicos '!E2367="","",'Paraclinicos '!E2367="Oxigeno",2,'Paraclinicos '!E2367="Aire",0)</f>
        <v/>
      </c>
    </row>
    <row r="2433" spans="1:27" x14ac:dyDescent="0.25">
      <c r="A2433">
        <f>'Paraclinicos '!A2368</f>
        <v>0</v>
      </c>
      <c r="B2433" s="3">
        <f>'Paraclinicos '!R2368</f>
        <v>0</v>
      </c>
      <c r="C2433" t="str" cm="1">
        <f t="array" ref="C2433">_xlfn.IFS('Paraclinicos '!Q2368="","",'Paraclinicos '!Q2368&gt;60,3,'Paraclinicos '!Q2368&lt;=60,1)</f>
        <v/>
      </c>
      <c r="D2433" t="str">
        <f>IFERROR(IF(INDEX('BD Demog para scores enalazar'!BC$2:BC$3000,MATCH(Formulas!A2433,'BD Demog para scores enalazar'!A$2:A$3000,0))=0,"SI","NO"),"")</f>
        <v/>
      </c>
      <c r="E2433" t="str" cm="1">
        <f t="array" ref="E2433">_xlfn.IFS(D2433="","",D2433="SI",4,D2433="NO",1)</f>
        <v/>
      </c>
      <c r="F2433" t="str" cm="1">
        <f t="array" ref="F2433">_xlfn.IFS('Paraclinicos '!B2368="","",'Paraclinicos '!B2368&gt;1,1,'Paraclinicos '!B2368&lt;=1,3)</f>
        <v/>
      </c>
      <c r="G2433" t="str" cm="1">
        <f t="array" ref="G2433">_xlfn.IFS('Paraclinicos '!D2368="","",AND('Paraclinicos '!D2368&gt;=250,'Paraclinicos '!D2368&lt;=500),2,'Paraclinicos '!D2368&gt;500,3,'Paraclinicos '!D2368&lt;250,1)</f>
        <v/>
      </c>
      <c r="H2433" s="50" t="str">
        <f t="shared" si="112"/>
        <v/>
      </c>
      <c r="I2433" t="str" cm="1">
        <f t="array" ref="I2433">_xlfn.IFS('Paraclinicos '!Q2368="","",'Paraclinicos '!Q2368&gt;=65,1,'Paraclinicos '!Q2368&lt;65,0)</f>
        <v/>
      </c>
      <c r="J2433" t="str" cm="1">
        <f t="array" ref="J2433">_xlfn.IFS('Paraclinicos '!I2368="","",'Paraclinicos '!I2368&gt;7,1,'Paraclinicos '!I2368&lt;=7,0)</f>
        <v/>
      </c>
      <c r="K2433" t="str" cm="1">
        <f t="array" ref="K2433">_xlfn.IFS('Paraclinicos '!W2368="","",'Paraclinicos '!W2368&lt;=8,1,'Paraclinicos '!W2368&gt;8,0)</f>
        <v/>
      </c>
      <c r="L2433" t="str" cm="1">
        <f t="array" ref="L2433">_xlfn.IFS('Paraclinicos '!S2368="","",'Paraclinicos '!S2368&gt;=30,1,'Paraclinicos '!S2368&lt;30,0)</f>
        <v/>
      </c>
      <c r="M2433" t="str" cm="1">
        <f t="array" ref="M2433">_xlfn.IFS(OR('Paraclinicos '!T2368="",'Paraclinicos '!U2368=""),"",OR('Paraclinicos '!T2368&lt;=90,'Paraclinicos '!U2368&lt;=60),1,OR('Paraclinicos '!T2368&gt;90,'Paraclinicos '!U2368&gt;60),0)</f>
        <v/>
      </c>
      <c r="N2433" s="45" t="str">
        <f t="shared" si="113"/>
        <v/>
      </c>
      <c r="O2433" t="str" cm="1">
        <f t="array" ref="O2433">_xlfn.IFS(OR('Paraclinicos '!M2368="",'Paraclinicos '!N2368="",'Paraclinicos '!N2368=0),"",'Paraclinicos '!M2368/'Paraclinicos '!N2368&lt;100,4,'Paraclinicos '!M2368/'Paraclinicos '!N2368&lt;200,3,'Paraclinicos '!M2368/'Paraclinicos '!N2368&lt;300,2,'Paraclinicos '!M2368/'Paraclinicos '!N2368&lt;400,1,'Paraclinicos '!M2368/'Paraclinicos '!N2368&gt;=400,0)</f>
        <v/>
      </c>
      <c r="P2433" t="str" cm="1">
        <f t="array" ref="P2433">_xlfn.IFS('Paraclinicos '!C2368="","",'Paraclinicos '!C2368&lt;20,4,'Paraclinicos '!C2368&lt;50,3,'Paraclinicos '!C2368&lt;100,2,'Paraclinicos '!C2368&lt;150,1,'Paraclinicos '!C2368&gt;150,0)</f>
        <v/>
      </c>
      <c r="Q2433" t="str" cm="1">
        <f t="array" ref="Q2433">_xlfn.IFS('Paraclinicos '!O2368="","",'Paraclinicos '!O2368&lt;1.2,0,'Paraclinicos '!O2368&lt;2,1,'Paraclinicos '!O2368&lt;3.5,2,'Paraclinicos '!O2368&lt;5,3,'Paraclinicos '!O2368&gt;5,4)</f>
        <v/>
      </c>
      <c r="R2433" t="str" cm="1">
        <f t="array" ref="R2433">_xlfn.IFS('Paraclinicos '!J2368="","",'Paraclinicos '!J2368&lt;1.2,0,'Paraclinicos '!J2368&lt;2,1,'Paraclinicos '!J2368&lt;6,2,'Paraclinicos '!J2368&lt;12,3,'Paraclinicos '!J2368&gt;=12,4)</f>
        <v/>
      </c>
      <c r="S2433" t="str" cm="1">
        <f t="array" ref="S2433">_xlfn.IFS('Paraclinicos '!Y2368="","",'Paraclinicos '!Y2368&lt;70,1,'Paraclinicos '!Y2368&gt;=70,0)</f>
        <v/>
      </c>
      <c r="T2433" t="str" cm="1">
        <f t="array" ref="T2433">_xlfn.IFS('Paraclinicos '!W2368="","",'Paraclinicos '!W2368&lt;6,4,'Paraclinicos '!W2368&lt;10,3,'Paraclinicos '!W2368&lt;13,2,'Paraclinicos '!W2368&lt;15,1,'Paraclinicos '!W2368=15,0)</f>
        <v/>
      </c>
      <c r="U2433" s="54" t="str">
        <f t="shared" si="111"/>
        <v/>
      </c>
      <c r="V2433" t="str" cm="1">
        <f t="array" ref="V2433">_xlfn.IFS('Paraclinicos '!S2368="","",OR('Paraclinicos '!S2368&lt;=8,'Paraclinicos '!S2368&gt;=25),3,'Paraclinicos '!S2368&lt;12,1,'Paraclinicos '!S2368&lt;21,0,'Paraclinicos '!S2368&lt;25,2)</f>
        <v/>
      </c>
      <c r="W2433" t="str">
        <f>IFERROR(IF(INDEX('BD Demog para scores enalazar'!Y$2:'BD Demog para scores enalazar'!Y$3000,MATCH(Formulas!A2433,'BD Demog para scores enalazar'!A$2:'BD Demog para scores enalazar'!A$3000,0))=1,"SI","NO"),"")</f>
        <v/>
      </c>
      <c r="X2433" s="9" t="str">
        <f>IFERROR(IF(INDEX('BD Demog para scores enalazar'!AJ$2:'BD Demog para scores enalazar'!AJ$3000,MATCH(Formulas!A2433,'BD Demog para scores enalazar'!A$2:'BD Demog para scores enalazar'!A$3000,0))=1,"SI","NO"),"")</f>
        <v/>
      </c>
      <c r="Y2433" t="str" cm="1">
        <f t="array" ref="Y2433">IF(AND(W2433="NO",X2433="NO"),_xlfn.IFS('Paraclinicos '!K2368&lt;=91,3,'Paraclinicos '!K2368&lt;94,2,'Paraclinicos '!K2368&lt;96,1,'Paraclinicos '!K2368&gt;=96,0),"")</f>
        <v/>
      </c>
      <c r="Z2433" t="str" cm="1">
        <f t="array" ref="Z2433">IF(OR(W2433="SI",X2433="SI"),_xlfn.IFS(OR(AND('Paraclinicos '!K2369&lt;=83),AND('Paraclinicos '!K2369&gt;=97,AA2433=2)),3,OR(AND('Paraclinicos '!K2369&lt;=86),AND('Paraclinicos '!K2369&gt;=94,AA2433=2)),2,OR(AND('Paraclinicos '!K2369&lt;=88),AND('Paraclinicos '!K2369&gt;=92,AA2433=2)),1,OR(AND('Paraclinicos '!K2369&gt;=88,'Paraclinicos '!K2369&lt;=92),AND('Paraclinicos '!K2369&gt;=93,AA2433=0)),0),"")</f>
        <v/>
      </c>
      <c r="AA2433" t="str" cm="1">
        <f t="array" ref="AA2433">_xlfn.IFS('Paraclinicos '!E2368="","",'Paraclinicos '!E2368="Oxigeno",2,'Paraclinicos '!E2368="Aire",0)</f>
        <v/>
      </c>
    </row>
    <row r="2434" spans="1:27" x14ac:dyDescent="0.25">
      <c r="A2434">
        <f>'Paraclinicos '!A2369</f>
        <v>0</v>
      </c>
      <c r="B2434" s="3">
        <f>'Paraclinicos '!R2369</f>
        <v>0</v>
      </c>
      <c r="C2434" t="str" cm="1">
        <f t="array" ref="C2434">_xlfn.IFS('Paraclinicos '!Q2369="","",'Paraclinicos '!Q2369&gt;60,3,'Paraclinicos '!Q2369&lt;=60,1)</f>
        <v/>
      </c>
      <c r="D2434" t="str">
        <f>IFERROR(IF(INDEX('BD Demog para scores enalazar'!BC$2:BC$3000,MATCH(Formulas!A2434,'BD Demog para scores enalazar'!A$2:A$3000,0))=0,"SI","NO"),"")</f>
        <v/>
      </c>
      <c r="E2434" t="str" cm="1">
        <f t="array" ref="E2434">_xlfn.IFS(D2434="","",D2434="SI",4,D2434="NO",1)</f>
        <v/>
      </c>
      <c r="F2434" t="str" cm="1">
        <f t="array" ref="F2434">_xlfn.IFS('Paraclinicos '!B2369="","",'Paraclinicos '!B2369&gt;1,1,'Paraclinicos '!B2369&lt;=1,3)</f>
        <v/>
      </c>
      <c r="G2434" t="str" cm="1">
        <f t="array" ref="G2434">_xlfn.IFS('Paraclinicos '!D2369="","",AND('Paraclinicos '!D2369&gt;=250,'Paraclinicos '!D2369&lt;=500),2,'Paraclinicos '!D2369&gt;500,3,'Paraclinicos '!D2369&lt;250,1)</f>
        <v/>
      </c>
      <c r="H2434" s="50" t="str">
        <f t="shared" si="112"/>
        <v/>
      </c>
      <c r="I2434" t="str" cm="1">
        <f t="array" ref="I2434">_xlfn.IFS('Paraclinicos '!Q2369="","",'Paraclinicos '!Q2369&gt;=65,1,'Paraclinicos '!Q2369&lt;65,0)</f>
        <v/>
      </c>
      <c r="J2434" t="str" cm="1">
        <f t="array" ref="J2434">_xlfn.IFS('Paraclinicos '!I2369="","",'Paraclinicos '!I2369&gt;7,1,'Paraclinicos '!I2369&lt;=7,0)</f>
        <v/>
      </c>
      <c r="K2434" t="str" cm="1">
        <f t="array" ref="K2434">_xlfn.IFS('Paraclinicos '!W2369="","",'Paraclinicos '!W2369&lt;=8,1,'Paraclinicos '!W2369&gt;8,0)</f>
        <v/>
      </c>
      <c r="L2434" t="str" cm="1">
        <f t="array" ref="L2434">_xlfn.IFS('Paraclinicos '!S2369="","",'Paraclinicos '!S2369&gt;=30,1,'Paraclinicos '!S2369&lt;30,0)</f>
        <v/>
      </c>
      <c r="M2434" t="str" cm="1">
        <f t="array" ref="M2434">_xlfn.IFS(OR('Paraclinicos '!T2369="",'Paraclinicos '!U2369=""),"",OR('Paraclinicos '!T2369&lt;=90,'Paraclinicos '!U2369&lt;=60),1,OR('Paraclinicos '!T2369&gt;90,'Paraclinicos '!U2369&gt;60),0)</f>
        <v/>
      </c>
      <c r="N2434" s="45" t="str">
        <f t="shared" si="113"/>
        <v/>
      </c>
      <c r="O2434" t="str" cm="1">
        <f t="array" ref="O2434">_xlfn.IFS(OR('Paraclinicos '!M2369="",'Paraclinicos '!N2369="",'Paraclinicos '!N2369=0),"",'Paraclinicos '!M2369/'Paraclinicos '!N2369&lt;100,4,'Paraclinicos '!M2369/'Paraclinicos '!N2369&lt;200,3,'Paraclinicos '!M2369/'Paraclinicos '!N2369&lt;300,2,'Paraclinicos '!M2369/'Paraclinicos '!N2369&lt;400,1,'Paraclinicos '!M2369/'Paraclinicos '!N2369&gt;=400,0)</f>
        <v/>
      </c>
      <c r="P2434" t="str" cm="1">
        <f t="array" ref="P2434">_xlfn.IFS('Paraclinicos '!C2369="","",'Paraclinicos '!C2369&lt;20,4,'Paraclinicos '!C2369&lt;50,3,'Paraclinicos '!C2369&lt;100,2,'Paraclinicos '!C2369&lt;150,1,'Paraclinicos '!C2369&gt;150,0)</f>
        <v/>
      </c>
      <c r="Q2434" t="str" cm="1">
        <f t="array" ref="Q2434">_xlfn.IFS('Paraclinicos '!O2369="","",'Paraclinicos '!O2369&lt;1.2,0,'Paraclinicos '!O2369&lt;2,1,'Paraclinicos '!O2369&lt;3.5,2,'Paraclinicos '!O2369&lt;5,3,'Paraclinicos '!O2369&gt;5,4)</f>
        <v/>
      </c>
      <c r="R2434" t="str" cm="1">
        <f t="array" ref="R2434">_xlfn.IFS('Paraclinicos '!J2369="","",'Paraclinicos '!J2369&lt;1.2,0,'Paraclinicos '!J2369&lt;2,1,'Paraclinicos '!J2369&lt;6,2,'Paraclinicos '!J2369&lt;12,3,'Paraclinicos '!J2369&gt;=12,4)</f>
        <v/>
      </c>
      <c r="S2434" t="str" cm="1">
        <f t="array" ref="S2434">_xlfn.IFS('Paraclinicos '!Y2369="","",'Paraclinicos '!Y2369&lt;70,1,'Paraclinicos '!Y2369&gt;=70,0)</f>
        <v/>
      </c>
      <c r="T2434" t="str" cm="1">
        <f t="array" ref="T2434">_xlfn.IFS('Paraclinicos '!W2369="","",'Paraclinicos '!W2369&lt;6,4,'Paraclinicos '!W2369&lt;10,3,'Paraclinicos '!W2369&lt;13,2,'Paraclinicos '!W2369&lt;15,1,'Paraclinicos '!W2369=15,0)</f>
        <v/>
      </c>
      <c r="U2434" s="54" t="str">
        <f t="shared" si="111"/>
        <v/>
      </c>
      <c r="V2434" t="str" cm="1">
        <f t="array" ref="V2434">_xlfn.IFS('Paraclinicos '!S2369="","",OR('Paraclinicos '!S2369&lt;=8,'Paraclinicos '!S2369&gt;=25),3,'Paraclinicos '!S2369&lt;12,1,'Paraclinicos '!S2369&lt;21,0,'Paraclinicos '!S2369&lt;25,2)</f>
        <v/>
      </c>
      <c r="W2434" t="str">
        <f>IFERROR(IF(INDEX('BD Demog para scores enalazar'!Y$2:'BD Demog para scores enalazar'!Y$3000,MATCH(Formulas!A2434,'BD Demog para scores enalazar'!A$2:'BD Demog para scores enalazar'!A$3000,0))=1,"SI","NO"),"")</f>
        <v/>
      </c>
      <c r="X2434" s="9" t="str">
        <f>IFERROR(IF(INDEX('BD Demog para scores enalazar'!AJ$2:'BD Demog para scores enalazar'!AJ$3000,MATCH(Formulas!A2434,'BD Demog para scores enalazar'!A$2:'BD Demog para scores enalazar'!A$3000,0))=1,"SI","NO"),"")</f>
        <v/>
      </c>
      <c r="Y2434" t="str" cm="1">
        <f t="array" ref="Y2434">IF(AND(W2434="NO",X2434="NO"),_xlfn.IFS('Paraclinicos '!K2369&lt;=91,3,'Paraclinicos '!K2369&lt;94,2,'Paraclinicos '!K2369&lt;96,1,'Paraclinicos '!K2369&gt;=96,0),"")</f>
        <v/>
      </c>
      <c r="Z2434" t="str" cm="1">
        <f t="array" ref="Z2434">IF(OR(W2434="SI",X2434="SI"),_xlfn.IFS(OR(AND('Paraclinicos '!K2370&lt;=83),AND('Paraclinicos '!K2370&gt;=97,AA2434=2)),3,OR(AND('Paraclinicos '!K2370&lt;=86),AND('Paraclinicos '!K2370&gt;=94,AA2434=2)),2,OR(AND('Paraclinicos '!K2370&lt;=88),AND('Paraclinicos '!K2370&gt;=92,AA2434=2)),1,OR(AND('Paraclinicos '!K2370&gt;=88,'Paraclinicos '!K2370&lt;=92),AND('Paraclinicos '!K2370&gt;=93,AA2434=0)),0),"")</f>
        <v/>
      </c>
      <c r="AA2434" t="str" cm="1">
        <f t="array" ref="AA2434">_xlfn.IFS('Paraclinicos '!E2369="","",'Paraclinicos '!E2369="Oxigeno",2,'Paraclinicos '!E2369="Aire",0)</f>
        <v/>
      </c>
    </row>
    <row r="2435" spans="1:27" x14ac:dyDescent="0.25">
      <c r="A2435">
        <f>'Paraclinicos '!A2370</f>
        <v>0</v>
      </c>
      <c r="B2435" s="3">
        <f>'Paraclinicos '!R2370</f>
        <v>0</v>
      </c>
      <c r="C2435" t="str" cm="1">
        <f t="array" ref="C2435">_xlfn.IFS('Paraclinicos '!Q2370="","",'Paraclinicos '!Q2370&gt;60,3,'Paraclinicos '!Q2370&lt;=60,1)</f>
        <v/>
      </c>
      <c r="D2435" t="str">
        <f>IFERROR(IF(INDEX('BD Demog para scores enalazar'!BC$2:BC$3000,MATCH(Formulas!A2435,'BD Demog para scores enalazar'!A$2:A$3000,0))=0,"SI","NO"),"")</f>
        <v/>
      </c>
      <c r="E2435" t="str" cm="1">
        <f t="array" ref="E2435">_xlfn.IFS(D2435="","",D2435="SI",4,D2435="NO",1)</f>
        <v/>
      </c>
      <c r="F2435" t="str" cm="1">
        <f t="array" ref="F2435">_xlfn.IFS('Paraclinicos '!B2370="","",'Paraclinicos '!B2370&gt;1,1,'Paraclinicos '!B2370&lt;=1,3)</f>
        <v/>
      </c>
      <c r="G2435" t="str" cm="1">
        <f t="array" ref="G2435">_xlfn.IFS('Paraclinicos '!D2370="","",AND('Paraclinicos '!D2370&gt;=250,'Paraclinicos '!D2370&lt;=500),2,'Paraclinicos '!D2370&gt;500,3,'Paraclinicos '!D2370&lt;250,1)</f>
        <v/>
      </c>
      <c r="H2435" s="50" t="str">
        <f t="shared" si="112"/>
        <v/>
      </c>
      <c r="I2435" t="str" cm="1">
        <f t="array" ref="I2435">_xlfn.IFS('Paraclinicos '!Q2370="","",'Paraclinicos '!Q2370&gt;=65,1,'Paraclinicos '!Q2370&lt;65,0)</f>
        <v/>
      </c>
      <c r="J2435" t="str" cm="1">
        <f t="array" ref="J2435">_xlfn.IFS('Paraclinicos '!I2370="","",'Paraclinicos '!I2370&gt;7,1,'Paraclinicos '!I2370&lt;=7,0)</f>
        <v/>
      </c>
      <c r="K2435" t="str" cm="1">
        <f t="array" ref="K2435">_xlfn.IFS('Paraclinicos '!W2370="","",'Paraclinicos '!W2370&lt;=8,1,'Paraclinicos '!W2370&gt;8,0)</f>
        <v/>
      </c>
      <c r="L2435" t="str" cm="1">
        <f t="array" ref="L2435">_xlfn.IFS('Paraclinicos '!S2370="","",'Paraclinicos '!S2370&gt;=30,1,'Paraclinicos '!S2370&lt;30,0)</f>
        <v/>
      </c>
      <c r="M2435" t="str" cm="1">
        <f t="array" ref="M2435">_xlfn.IFS(OR('Paraclinicos '!T2370="",'Paraclinicos '!U2370=""),"",OR('Paraclinicos '!T2370&lt;=90,'Paraclinicos '!U2370&lt;=60),1,OR('Paraclinicos '!T2370&gt;90,'Paraclinicos '!U2370&gt;60),0)</f>
        <v/>
      </c>
      <c r="N2435" s="45" t="str">
        <f t="shared" si="113"/>
        <v/>
      </c>
      <c r="O2435" t="str" cm="1">
        <f t="array" ref="O2435">_xlfn.IFS(OR('Paraclinicos '!M2370="",'Paraclinicos '!N2370="",'Paraclinicos '!N2370=0),"",'Paraclinicos '!M2370/'Paraclinicos '!N2370&lt;100,4,'Paraclinicos '!M2370/'Paraclinicos '!N2370&lt;200,3,'Paraclinicos '!M2370/'Paraclinicos '!N2370&lt;300,2,'Paraclinicos '!M2370/'Paraclinicos '!N2370&lt;400,1,'Paraclinicos '!M2370/'Paraclinicos '!N2370&gt;=400,0)</f>
        <v/>
      </c>
      <c r="P2435" t="str" cm="1">
        <f t="array" ref="P2435">_xlfn.IFS('Paraclinicos '!C2370="","",'Paraclinicos '!C2370&lt;20,4,'Paraclinicos '!C2370&lt;50,3,'Paraclinicos '!C2370&lt;100,2,'Paraclinicos '!C2370&lt;150,1,'Paraclinicos '!C2370&gt;150,0)</f>
        <v/>
      </c>
      <c r="Q2435" t="str" cm="1">
        <f t="array" ref="Q2435">_xlfn.IFS('Paraclinicos '!O2370="","",'Paraclinicos '!O2370&lt;1.2,0,'Paraclinicos '!O2370&lt;2,1,'Paraclinicos '!O2370&lt;3.5,2,'Paraclinicos '!O2370&lt;5,3,'Paraclinicos '!O2370&gt;5,4)</f>
        <v/>
      </c>
      <c r="R2435" t="str" cm="1">
        <f t="array" ref="R2435">_xlfn.IFS('Paraclinicos '!J2370="","",'Paraclinicos '!J2370&lt;1.2,0,'Paraclinicos '!J2370&lt;2,1,'Paraclinicos '!J2370&lt;6,2,'Paraclinicos '!J2370&lt;12,3,'Paraclinicos '!J2370&gt;=12,4)</f>
        <v/>
      </c>
      <c r="S2435" t="str" cm="1">
        <f t="array" ref="S2435">_xlfn.IFS('Paraclinicos '!Y2370="","",'Paraclinicos '!Y2370&lt;70,1,'Paraclinicos '!Y2370&gt;=70,0)</f>
        <v/>
      </c>
      <c r="T2435" t="str" cm="1">
        <f t="array" ref="T2435">_xlfn.IFS('Paraclinicos '!W2370="","",'Paraclinicos '!W2370&lt;6,4,'Paraclinicos '!W2370&lt;10,3,'Paraclinicos '!W2370&lt;13,2,'Paraclinicos '!W2370&lt;15,1,'Paraclinicos '!W2370=15,0)</f>
        <v/>
      </c>
      <c r="U2435" s="54" t="str">
        <f t="shared" ref="U2435:U2498" si="114">IF(AND(O2435="",P2435="",Q2435="",R2435="",S2435="",T2435=""),"",SUM(O2435:T2435))</f>
        <v/>
      </c>
      <c r="V2435" t="str" cm="1">
        <f t="array" ref="V2435">_xlfn.IFS('Paraclinicos '!S2370="","",OR('Paraclinicos '!S2370&lt;=8,'Paraclinicos '!S2370&gt;=25),3,'Paraclinicos '!S2370&lt;12,1,'Paraclinicos '!S2370&lt;21,0,'Paraclinicos '!S2370&lt;25,2)</f>
        <v/>
      </c>
      <c r="W2435" t="str">
        <f>IFERROR(IF(INDEX('BD Demog para scores enalazar'!Y$2:'BD Demog para scores enalazar'!Y$3000,MATCH(Formulas!A2435,'BD Demog para scores enalazar'!A$2:'BD Demog para scores enalazar'!A$3000,0))=1,"SI","NO"),"")</f>
        <v/>
      </c>
      <c r="X2435" s="9" t="str">
        <f>IFERROR(IF(INDEX('BD Demog para scores enalazar'!AJ$2:'BD Demog para scores enalazar'!AJ$3000,MATCH(Formulas!A2435,'BD Demog para scores enalazar'!A$2:'BD Demog para scores enalazar'!A$3000,0))=1,"SI","NO"),"")</f>
        <v/>
      </c>
      <c r="Y2435" t="str" cm="1">
        <f t="array" ref="Y2435">IF(AND(W2435="NO",X2435="NO"),_xlfn.IFS('Paraclinicos '!K2370&lt;=91,3,'Paraclinicos '!K2370&lt;94,2,'Paraclinicos '!K2370&lt;96,1,'Paraclinicos '!K2370&gt;=96,0),"")</f>
        <v/>
      </c>
      <c r="Z2435" t="str" cm="1">
        <f t="array" ref="Z2435">IF(OR(W2435="SI",X2435="SI"),_xlfn.IFS(OR(AND('Paraclinicos '!K2371&lt;=83),AND('Paraclinicos '!K2371&gt;=97,AA2435=2)),3,OR(AND('Paraclinicos '!K2371&lt;=86),AND('Paraclinicos '!K2371&gt;=94,AA2435=2)),2,OR(AND('Paraclinicos '!K2371&lt;=88),AND('Paraclinicos '!K2371&gt;=92,AA2435=2)),1,OR(AND('Paraclinicos '!K2371&gt;=88,'Paraclinicos '!K2371&lt;=92),AND('Paraclinicos '!K2371&gt;=93,AA2435=0)),0),"")</f>
        <v/>
      </c>
      <c r="AA2435" t="str" cm="1">
        <f t="array" ref="AA2435">_xlfn.IFS('Paraclinicos '!E2370="","",'Paraclinicos '!E2370="Oxigeno",2,'Paraclinicos '!E2370="Aire",0)</f>
        <v/>
      </c>
    </row>
    <row r="2436" spans="1:27" x14ac:dyDescent="0.25">
      <c r="A2436">
        <f>'Paraclinicos '!A2371</f>
        <v>0</v>
      </c>
      <c r="B2436" s="3">
        <f>'Paraclinicos '!R2371</f>
        <v>0</v>
      </c>
      <c r="C2436" t="str" cm="1">
        <f t="array" ref="C2436">_xlfn.IFS('Paraclinicos '!Q2371="","",'Paraclinicos '!Q2371&gt;60,3,'Paraclinicos '!Q2371&lt;=60,1)</f>
        <v/>
      </c>
      <c r="D2436" t="str">
        <f>IFERROR(IF(INDEX('BD Demog para scores enalazar'!BC$2:BC$3000,MATCH(Formulas!A2436,'BD Demog para scores enalazar'!A$2:A$3000,0))=0,"SI","NO"),"")</f>
        <v/>
      </c>
      <c r="E2436" t="str" cm="1">
        <f t="array" ref="E2436">_xlfn.IFS(D2436="","",D2436="SI",4,D2436="NO",1)</f>
        <v/>
      </c>
      <c r="F2436" t="str" cm="1">
        <f t="array" ref="F2436">_xlfn.IFS('Paraclinicos '!B2371="","",'Paraclinicos '!B2371&gt;1,1,'Paraclinicos '!B2371&lt;=1,3)</f>
        <v/>
      </c>
      <c r="G2436" t="str" cm="1">
        <f t="array" ref="G2436">_xlfn.IFS('Paraclinicos '!D2371="","",AND('Paraclinicos '!D2371&gt;=250,'Paraclinicos '!D2371&lt;=500),2,'Paraclinicos '!D2371&gt;500,3,'Paraclinicos '!D2371&lt;250,1)</f>
        <v/>
      </c>
      <c r="H2436" s="50" t="str">
        <f t="shared" ref="H2436:H2499" si="115">IF(AND(C2436="",E2436="",F2436="",G2436=""),"",SUM(C2436,E2436:G2436))</f>
        <v/>
      </c>
      <c r="I2436" t="str" cm="1">
        <f t="array" ref="I2436">_xlfn.IFS('Paraclinicos '!Q2371="","",'Paraclinicos '!Q2371&gt;=65,1,'Paraclinicos '!Q2371&lt;65,0)</f>
        <v/>
      </c>
      <c r="J2436" t="str" cm="1">
        <f t="array" ref="J2436">_xlfn.IFS('Paraclinicos '!I2371="","",'Paraclinicos '!I2371&gt;7,1,'Paraclinicos '!I2371&lt;=7,0)</f>
        <v/>
      </c>
      <c r="K2436" t="str" cm="1">
        <f t="array" ref="K2436">_xlfn.IFS('Paraclinicos '!W2371="","",'Paraclinicos '!W2371&lt;=8,1,'Paraclinicos '!W2371&gt;8,0)</f>
        <v/>
      </c>
      <c r="L2436" t="str" cm="1">
        <f t="array" ref="L2436">_xlfn.IFS('Paraclinicos '!S2371="","",'Paraclinicos '!S2371&gt;=30,1,'Paraclinicos '!S2371&lt;30,0)</f>
        <v/>
      </c>
      <c r="M2436" t="str" cm="1">
        <f t="array" ref="M2436">_xlfn.IFS(OR('Paraclinicos '!T2371="",'Paraclinicos '!U2371=""),"",OR('Paraclinicos '!T2371&lt;=90,'Paraclinicos '!U2371&lt;=60),1,OR('Paraclinicos '!T2371&gt;90,'Paraclinicos '!U2371&gt;60),0)</f>
        <v/>
      </c>
      <c r="N2436" s="45" t="str">
        <f t="shared" ref="N2436:N2499" si="116">IF(AND(J2435="",J2436="",K2436="",L2436="",M2436=""),"",SUM(J2435:M2436))</f>
        <v/>
      </c>
      <c r="O2436" t="str" cm="1">
        <f t="array" ref="O2436">_xlfn.IFS(OR('Paraclinicos '!M2371="",'Paraclinicos '!N2371="",'Paraclinicos '!N2371=0),"",'Paraclinicos '!M2371/'Paraclinicos '!N2371&lt;100,4,'Paraclinicos '!M2371/'Paraclinicos '!N2371&lt;200,3,'Paraclinicos '!M2371/'Paraclinicos '!N2371&lt;300,2,'Paraclinicos '!M2371/'Paraclinicos '!N2371&lt;400,1,'Paraclinicos '!M2371/'Paraclinicos '!N2371&gt;=400,0)</f>
        <v/>
      </c>
      <c r="P2436" t="str" cm="1">
        <f t="array" ref="P2436">_xlfn.IFS('Paraclinicos '!C2371="","",'Paraclinicos '!C2371&lt;20,4,'Paraclinicos '!C2371&lt;50,3,'Paraclinicos '!C2371&lt;100,2,'Paraclinicos '!C2371&lt;150,1,'Paraclinicos '!C2371&gt;150,0)</f>
        <v/>
      </c>
      <c r="Q2436" t="str" cm="1">
        <f t="array" ref="Q2436">_xlfn.IFS('Paraclinicos '!O2371="","",'Paraclinicos '!O2371&lt;1.2,0,'Paraclinicos '!O2371&lt;2,1,'Paraclinicos '!O2371&lt;3.5,2,'Paraclinicos '!O2371&lt;5,3,'Paraclinicos '!O2371&gt;5,4)</f>
        <v/>
      </c>
      <c r="R2436" t="str" cm="1">
        <f t="array" ref="R2436">_xlfn.IFS('Paraclinicos '!J2371="","",'Paraclinicos '!J2371&lt;1.2,0,'Paraclinicos '!J2371&lt;2,1,'Paraclinicos '!J2371&lt;6,2,'Paraclinicos '!J2371&lt;12,3,'Paraclinicos '!J2371&gt;=12,4)</f>
        <v/>
      </c>
      <c r="S2436" t="str" cm="1">
        <f t="array" ref="S2436">_xlfn.IFS('Paraclinicos '!Y2371="","",'Paraclinicos '!Y2371&lt;70,1,'Paraclinicos '!Y2371&gt;=70,0)</f>
        <v/>
      </c>
      <c r="T2436" t="str" cm="1">
        <f t="array" ref="T2436">_xlfn.IFS('Paraclinicos '!W2371="","",'Paraclinicos '!W2371&lt;6,4,'Paraclinicos '!W2371&lt;10,3,'Paraclinicos '!W2371&lt;13,2,'Paraclinicos '!W2371&lt;15,1,'Paraclinicos '!W2371=15,0)</f>
        <v/>
      </c>
      <c r="U2436" s="54" t="str">
        <f t="shared" si="114"/>
        <v/>
      </c>
      <c r="V2436" t="str" cm="1">
        <f t="array" ref="V2436">_xlfn.IFS('Paraclinicos '!S2371="","",OR('Paraclinicos '!S2371&lt;=8,'Paraclinicos '!S2371&gt;=25),3,'Paraclinicos '!S2371&lt;12,1,'Paraclinicos '!S2371&lt;21,0,'Paraclinicos '!S2371&lt;25,2)</f>
        <v/>
      </c>
      <c r="W2436" t="str">
        <f>IFERROR(IF(INDEX('BD Demog para scores enalazar'!Y$2:'BD Demog para scores enalazar'!Y$3000,MATCH(Formulas!A2436,'BD Demog para scores enalazar'!A$2:'BD Demog para scores enalazar'!A$3000,0))=1,"SI","NO"),"")</f>
        <v/>
      </c>
      <c r="X2436" s="9" t="str">
        <f>IFERROR(IF(INDEX('BD Demog para scores enalazar'!AJ$2:'BD Demog para scores enalazar'!AJ$3000,MATCH(Formulas!A2436,'BD Demog para scores enalazar'!A$2:'BD Demog para scores enalazar'!A$3000,0))=1,"SI","NO"),"")</f>
        <v/>
      </c>
      <c r="Y2436" t="str" cm="1">
        <f t="array" ref="Y2436">IF(AND(W2436="NO",X2436="NO"),_xlfn.IFS('Paraclinicos '!K2371&lt;=91,3,'Paraclinicos '!K2371&lt;94,2,'Paraclinicos '!K2371&lt;96,1,'Paraclinicos '!K2371&gt;=96,0),"")</f>
        <v/>
      </c>
      <c r="Z2436" t="str" cm="1">
        <f t="array" ref="Z2436">IF(OR(W2436="SI",X2436="SI"),_xlfn.IFS(OR(AND('Paraclinicos '!K2372&lt;=83),AND('Paraclinicos '!K2372&gt;=97,AA2436=2)),3,OR(AND('Paraclinicos '!K2372&lt;=86),AND('Paraclinicos '!K2372&gt;=94,AA2436=2)),2,OR(AND('Paraclinicos '!K2372&lt;=88),AND('Paraclinicos '!K2372&gt;=92,AA2436=2)),1,OR(AND('Paraclinicos '!K2372&gt;=88,'Paraclinicos '!K2372&lt;=92),AND('Paraclinicos '!K2372&gt;=93,AA2436=0)),0),"")</f>
        <v/>
      </c>
      <c r="AA2436" t="str" cm="1">
        <f t="array" ref="AA2436">_xlfn.IFS('Paraclinicos '!E2371="","",'Paraclinicos '!E2371="Oxigeno",2,'Paraclinicos '!E2371="Aire",0)</f>
        <v/>
      </c>
    </row>
    <row r="2437" spans="1:27" x14ac:dyDescent="0.25">
      <c r="A2437">
        <f>'Paraclinicos '!A2372</f>
        <v>0</v>
      </c>
      <c r="B2437" s="3">
        <f>'Paraclinicos '!R2372</f>
        <v>0</v>
      </c>
      <c r="C2437" t="str" cm="1">
        <f t="array" ref="C2437">_xlfn.IFS('Paraclinicos '!Q2372="","",'Paraclinicos '!Q2372&gt;60,3,'Paraclinicos '!Q2372&lt;=60,1)</f>
        <v/>
      </c>
      <c r="D2437" t="str">
        <f>IFERROR(IF(INDEX('BD Demog para scores enalazar'!BC$2:BC$3000,MATCH(Formulas!A2437,'BD Demog para scores enalazar'!A$2:A$3000,0))=0,"SI","NO"),"")</f>
        <v/>
      </c>
      <c r="E2437" t="str" cm="1">
        <f t="array" ref="E2437">_xlfn.IFS(D2437="","",D2437="SI",4,D2437="NO",1)</f>
        <v/>
      </c>
      <c r="F2437" t="str" cm="1">
        <f t="array" ref="F2437">_xlfn.IFS('Paraclinicos '!B2372="","",'Paraclinicos '!B2372&gt;1,1,'Paraclinicos '!B2372&lt;=1,3)</f>
        <v/>
      </c>
      <c r="G2437" t="str" cm="1">
        <f t="array" ref="G2437">_xlfn.IFS('Paraclinicos '!D2372="","",AND('Paraclinicos '!D2372&gt;=250,'Paraclinicos '!D2372&lt;=500),2,'Paraclinicos '!D2372&gt;500,3,'Paraclinicos '!D2372&lt;250,1)</f>
        <v/>
      </c>
      <c r="H2437" s="50" t="str">
        <f t="shared" si="115"/>
        <v/>
      </c>
      <c r="I2437" t="str" cm="1">
        <f t="array" ref="I2437">_xlfn.IFS('Paraclinicos '!Q2372="","",'Paraclinicos '!Q2372&gt;=65,1,'Paraclinicos '!Q2372&lt;65,0)</f>
        <v/>
      </c>
      <c r="J2437" t="str" cm="1">
        <f t="array" ref="J2437">_xlfn.IFS('Paraclinicos '!I2372="","",'Paraclinicos '!I2372&gt;7,1,'Paraclinicos '!I2372&lt;=7,0)</f>
        <v/>
      </c>
      <c r="K2437" t="str" cm="1">
        <f t="array" ref="K2437">_xlfn.IFS('Paraclinicos '!W2372="","",'Paraclinicos '!W2372&lt;=8,1,'Paraclinicos '!W2372&gt;8,0)</f>
        <v/>
      </c>
      <c r="L2437" t="str" cm="1">
        <f t="array" ref="L2437">_xlfn.IFS('Paraclinicos '!S2372="","",'Paraclinicos '!S2372&gt;=30,1,'Paraclinicos '!S2372&lt;30,0)</f>
        <v/>
      </c>
      <c r="M2437" t="str" cm="1">
        <f t="array" ref="M2437">_xlfn.IFS(OR('Paraclinicos '!T2372="",'Paraclinicos '!U2372=""),"",OR('Paraclinicos '!T2372&lt;=90,'Paraclinicos '!U2372&lt;=60),1,OR('Paraclinicos '!T2372&gt;90,'Paraclinicos '!U2372&gt;60),0)</f>
        <v/>
      </c>
      <c r="N2437" s="45" t="str">
        <f t="shared" si="116"/>
        <v/>
      </c>
      <c r="O2437" t="str" cm="1">
        <f t="array" ref="O2437">_xlfn.IFS(OR('Paraclinicos '!M2372="",'Paraclinicos '!N2372="",'Paraclinicos '!N2372=0),"",'Paraclinicos '!M2372/'Paraclinicos '!N2372&lt;100,4,'Paraclinicos '!M2372/'Paraclinicos '!N2372&lt;200,3,'Paraclinicos '!M2372/'Paraclinicos '!N2372&lt;300,2,'Paraclinicos '!M2372/'Paraclinicos '!N2372&lt;400,1,'Paraclinicos '!M2372/'Paraclinicos '!N2372&gt;=400,0)</f>
        <v/>
      </c>
      <c r="P2437" t="str" cm="1">
        <f t="array" ref="P2437">_xlfn.IFS('Paraclinicos '!C2372="","",'Paraclinicos '!C2372&lt;20,4,'Paraclinicos '!C2372&lt;50,3,'Paraclinicos '!C2372&lt;100,2,'Paraclinicos '!C2372&lt;150,1,'Paraclinicos '!C2372&gt;150,0)</f>
        <v/>
      </c>
      <c r="Q2437" t="str" cm="1">
        <f t="array" ref="Q2437">_xlfn.IFS('Paraclinicos '!O2372="","",'Paraclinicos '!O2372&lt;1.2,0,'Paraclinicos '!O2372&lt;2,1,'Paraclinicos '!O2372&lt;3.5,2,'Paraclinicos '!O2372&lt;5,3,'Paraclinicos '!O2372&gt;5,4)</f>
        <v/>
      </c>
      <c r="R2437" t="str" cm="1">
        <f t="array" ref="R2437">_xlfn.IFS('Paraclinicos '!J2372="","",'Paraclinicos '!J2372&lt;1.2,0,'Paraclinicos '!J2372&lt;2,1,'Paraclinicos '!J2372&lt;6,2,'Paraclinicos '!J2372&lt;12,3,'Paraclinicos '!J2372&gt;=12,4)</f>
        <v/>
      </c>
      <c r="S2437" t="str" cm="1">
        <f t="array" ref="S2437">_xlfn.IFS('Paraclinicos '!Y2372="","",'Paraclinicos '!Y2372&lt;70,1,'Paraclinicos '!Y2372&gt;=70,0)</f>
        <v/>
      </c>
      <c r="T2437" t="str" cm="1">
        <f t="array" ref="T2437">_xlfn.IFS('Paraclinicos '!W2372="","",'Paraclinicos '!W2372&lt;6,4,'Paraclinicos '!W2372&lt;10,3,'Paraclinicos '!W2372&lt;13,2,'Paraclinicos '!W2372&lt;15,1,'Paraclinicos '!W2372=15,0)</f>
        <v/>
      </c>
      <c r="U2437" s="54" t="str">
        <f t="shared" si="114"/>
        <v/>
      </c>
      <c r="V2437" t="str" cm="1">
        <f t="array" ref="V2437">_xlfn.IFS('Paraclinicos '!S2372="","",OR('Paraclinicos '!S2372&lt;=8,'Paraclinicos '!S2372&gt;=25),3,'Paraclinicos '!S2372&lt;12,1,'Paraclinicos '!S2372&lt;21,0,'Paraclinicos '!S2372&lt;25,2)</f>
        <v/>
      </c>
      <c r="W2437" t="str">
        <f>IFERROR(IF(INDEX('BD Demog para scores enalazar'!Y$2:'BD Demog para scores enalazar'!Y$3000,MATCH(Formulas!A2437,'BD Demog para scores enalazar'!A$2:'BD Demog para scores enalazar'!A$3000,0))=1,"SI","NO"),"")</f>
        <v/>
      </c>
      <c r="X2437" s="9" t="str">
        <f>IFERROR(IF(INDEX('BD Demog para scores enalazar'!AJ$2:'BD Demog para scores enalazar'!AJ$3000,MATCH(Formulas!A2437,'BD Demog para scores enalazar'!A$2:'BD Demog para scores enalazar'!A$3000,0))=1,"SI","NO"),"")</f>
        <v/>
      </c>
      <c r="Y2437" t="str" cm="1">
        <f t="array" ref="Y2437">IF(AND(W2437="NO",X2437="NO"),_xlfn.IFS('Paraclinicos '!K2372&lt;=91,3,'Paraclinicos '!K2372&lt;94,2,'Paraclinicos '!K2372&lt;96,1,'Paraclinicos '!K2372&gt;=96,0),"")</f>
        <v/>
      </c>
      <c r="Z2437" t="str" cm="1">
        <f t="array" ref="Z2437">IF(OR(W2437="SI",X2437="SI"),_xlfn.IFS(OR(AND('Paraclinicos '!K2373&lt;=83),AND('Paraclinicos '!K2373&gt;=97,AA2437=2)),3,OR(AND('Paraclinicos '!K2373&lt;=86),AND('Paraclinicos '!K2373&gt;=94,AA2437=2)),2,OR(AND('Paraclinicos '!K2373&lt;=88),AND('Paraclinicos '!K2373&gt;=92,AA2437=2)),1,OR(AND('Paraclinicos '!K2373&gt;=88,'Paraclinicos '!K2373&lt;=92),AND('Paraclinicos '!K2373&gt;=93,AA2437=0)),0),"")</f>
        <v/>
      </c>
      <c r="AA2437" t="str" cm="1">
        <f t="array" ref="AA2437">_xlfn.IFS('Paraclinicos '!E2372="","",'Paraclinicos '!E2372="Oxigeno",2,'Paraclinicos '!E2372="Aire",0)</f>
        <v/>
      </c>
    </row>
    <row r="2438" spans="1:27" x14ac:dyDescent="0.25">
      <c r="A2438">
        <f>'Paraclinicos '!A2373</f>
        <v>0</v>
      </c>
      <c r="B2438" s="3">
        <f>'Paraclinicos '!R2373</f>
        <v>0</v>
      </c>
      <c r="C2438" t="str" cm="1">
        <f t="array" ref="C2438">_xlfn.IFS('Paraclinicos '!Q2373="","",'Paraclinicos '!Q2373&gt;60,3,'Paraclinicos '!Q2373&lt;=60,1)</f>
        <v/>
      </c>
      <c r="D2438" t="str">
        <f>IFERROR(IF(INDEX('BD Demog para scores enalazar'!BC$2:BC$3000,MATCH(Formulas!A2438,'BD Demog para scores enalazar'!A$2:A$3000,0))=0,"SI","NO"),"")</f>
        <v/>
      </c>
      <c r="E2438" t="str" cm="1">
        <f t="array" ref="E2438">_xlfn.IFS(D2438="","",D2438="SI",4,D2438="NO",1)</f>
        <v/>
      </c>
      <c r="F2438" t="str" cm="1">
        <f t="array" ref="F2438">_xlfn.IFS('Paraclinicos '!B2373="","",'Paraclinicos '!B2373&gt;1,1,'Paraclinicos '!B2373&lt;=1,3)</f>
        <v/>
      </c>
      <c r="G2438" t="str" cm="1">
        <f t="array" ref="G2438">_xlfn.IFS('Paraclinicos '!D2373="","",AND('Paraclinicos '!D2373&gt;=250,'Paraclinicos '!D2373&lt;=500),2,'Paraclinicos '!D2373&gt;500,3,'Paraclinicos '!D2373&lt;250,1)</f>
        <v/>
      </c>
      <c r="H2438" s="50" t="str">
        <f t="shared" si="115"/>
        <v/>
      </c>
      <c r="I2438" t="str" cm="1">
        <f t="array" ref="I2438">_xlfn.IFS('Paraclinicos '!Q2373="","",'Paraclinicos '!Q2373&gt;=65,1,'Paraclinicos '!Q2373&lt;65,0)</f>
        <v/>
      </c>
      <c r="J2438" t="str" cm="1">
        <f t="array" ref="J2438">_xlfn.IFS('Paraclinicos '!I2373="","",'Paraclinicos '!I2373&gt;7,1,'Paraclinicos '!I2373&lt;=7,0)</f>
        <v/>
      </c>
      <c r="K2438" t="str" cm="1">
        <f t="array" ref="K2438">_xlfn.IFS('Paraclinicos '!W2373="","",'Paraclinicos '!W2373&lt;=8,1,'Paraclinicos '!W2373&gt;8,0)</f>
        <v/>
      </c>
      <c r="L2438" t="str" cm="1">
        <f t="array" ref="L2438">_xlfn.IFS('Paraclinicos '!S2373="","",'Paraclinicos '!S2373&gt;=30,1,'Paraclinicos '!S2373&lt;30,0)</f>
        <v/>
      </c>
      <c r="M2438" t="str" cm="1">
        <f t="array" ref="M2438">_xlfn.IFS(OR('Paraclinicos '!T2373="",'Paraclinicos '!U2373=""),"",OR('Paraclinicos '!T2373&lt;=90,'Paraclinicos '!U2373&lt;=60),1,OR('Paraclinicos '!T2373&gt;90,'Paraclinicos '!U2373&gt;60),0)</f>
        <v/>
      </c>
      <c r="N2438" s="45" t="str">
        <f t="shared" si="116"/>
        <v/>
      </c>
      <c r="O2438" t="str" cm="1">
        <f t="array" ref="O2438">_xlfn.IFS(OR('Paraclinicos '!M2373="",'Paraclinicos '!N2373="",'Paraclinicos '!N2373=0),"",'Paraclinicos '!M2373/'Paraclinicos '!N2373&lt;100,4,'Paraclinicos '!M2373/'Paraclinicos '!N2373&lt;200,3,'Paraclinicos '!M2373/'Paraclinicos '!N2373&lt;300,2,'Paraclinicos '!M2373/'Paraclinicos '!N2373&lt;400,1,'Paraclinicos '!M2373/'Paraclinicos '!N2373&gt;=400,0)</f>
        <v/>
      </c>
      <c r="P2438" t="str" cm="1">
        <f t="array" ref="P2438">_xlfn.IFS('Paraclinicos '!C2373="","",'Paraclinicos '!C2373&lt;20,4,'Paraclinicos '!C2373&lt;50,3,'Paraclinicos '!C2373&lt;100,2,'Paraclinicos '!C2373&lt;150,1,'Paraclinicos '!C2373&gt;150,0)</f>
        <v/>
      </c>
      <c r="Q2438" t="str" cm="1">
        <f t="array" ref="Q2438">_xlfn.IFS('Paraclinicos '!O2373="","",'Paraclinicos '!O2373&lt;1.2,0,'Paraclinicos '!O2373&lt;2,1,'Paraclinicos '!O2373&lt;3.5,2,'Paraclinicos '!O2373&lt;5,3,'Paraclinicos '!O2373&gt;5,4)</f>
        <v/>
      </c>
      <c r="R2438" t="str" cm="1">
        <f t="array" ref="R2438">_xlfn.IFS('Paraclinicos '!J2373="","",'Paraclinicos '!J2373&lt;1.2,0,'Paraclinicos '!J2373&lt;2,1,'Paraclinicos '!J2373&lt;6,2,'Paraclinicos '!J2373&lt;12,3,'Paraclinicos '!J2373&gt;=12,4)</f>
        <v/>
      </c>
      <c r="S2438" t="str" cm="1">
        <f t="array" ref="S2438">_xlfn.IFS('Paraclinicos '!Y2373="","",'Paraclinicos '!Y2373&lt;70,1,'Paraclinicos '!Y2373&gt;=70,0)</f>
        <v/>
      </c>
      <c r="T2438" t="str" cm="1">
        <f t="array" ref="T2438">_xlfn.IFS('Paraclinicos '!W2373="","",'Paraclinicos '!W2373&lt;6,4,'Paraclinicos '!W2373&lt;10,3,'Paraclinicos '!W2373&lt;13,2,'Paraclinicos '!W2373&lt;15,1,'Paraclinicos '!W2373=15,0)</f>
        <v/>
      </c>
      <c r="U2438" s="54" t="str">
        <f t="shared" si="114"/>
        <v/>
      </c>
      <c r="V2438" t="str" cm="1">
        <f t="array" ref="V2438">_xlfn.IFS('Paraclinicos '!S2373="","",OR('Paraclinicos '!S2373&lt;=8,'Paraclinicos '!S2373&gt;=25),3,'Paraclinicos '!S2373&lt;12,1,'Paraclinicos '!S2373&lt;21,0,'Paraclinicos '!S2373&lt;25,2)</f>
        <v/>
      </c>
      <c r="W2438" t="str">
        <f>IFERROR(IF(INDEX('BD Demog para scores enalazar'!Y$2:'BD Demog para scores enalazar'!Y$3000,MATCH(Formulas!A2438,'BD Demog para scores enalazar'!A$2:'BD Demog para scores enalazar'!A$3000,0))=1,"SI","NO"),"")</f>
        <v/>
      </c>
      <c r="X2438" s="9" t="str">
        <f>IFERROR(IF(INDEX('BD Demog para scores enalazar'!AJ$2:'BD Demog para scores enalazar'!AJ$3000,MATCH(Formulas!A2438,'BD Demog para scores enalazar'!A$2:'BD Demog para scores enalazar'!A$3000,0))=1,"SI","NO"),"")</f>
        <v/>
      </c>
      <c r="Y2438" t="str" cm="1">
        <f t="array" ref="Y2438">IF(AND(W2438="NO",X2438="NO"),_xlfn.IFS('Paraclinicos '!K2373&lt;=91,3,'Paraclinicos '!K2373&lt;94,2,'Paraclinicos '!K2373&lt;96,1,'Paraclinicos '!K2373&gt;=96,0),"")</f>
        <v/>
      </c>
      <c r="Z2438" t="str" cm="1">
        <f t="array" ref="Z2438">IF(OR(W2438="SI",X2438="SI"),_xlfn.IFS(OR(AND('Paraclinicos '!K2374&lt;=83),AND('Paraclinicos '!K2374&gt;=97,AA2438=2)),3,OR(AND('Paraclinicos '!K2374&lt;=86),AND('Paraclinicos '!K2374&gt;=94,AA2438=2)),2,OR(AND('Paraclinicos '!K2374&lt;=88),AND('Paraclinicos '!K2374&gt;=92,AA2438=2)),1,OR(AND('Paraclinicos '!K2374&gt;=88,'Paraclinicos '!K2374&lt;=92),AND('Paraclinicos '!K2374&gt;=93,AA2438=0)),0),"")</f>
        <v/>
      </c>
      <c r="AA2438" t="str" cm="1">
        <f t="array" ref="AA2438">_xlfn.IFS('Paraclinicos '!E2373="","",'Paraclinicos '!E2373="Oxigeno",2,'Paraclinicos '!E2373="Aire",0)</f>
        <v/>
      </c>
    </row>
    <row r="2439" spans="1:27" x14ac:dyDescent="0.25">
      <c r="A2439">
        <f>'Paraclinicos '!A2374</f>
        <v>0</v>
      </c>
      <c r="B2439" s="3">
        <f>'Paraclinicos '!R2374</f>
        <v>0</v>
      </c>
      <c r="C2439" t="str" cm="1">
        <f t="array" ref="C2439">_xlfn.IFS('Paraclinicos '!Q2374="","",'Paraclinicos '!Q2374&gt;60,3,'Paraclinicos '!Q2374&lt;=60,1)</f>
        <v/>
      </c>
      <c r="D2439" t="str">
        <f>IFERROR(IF(INDEX('BD Demog para scores enalazar'!BC$2:BC$3000,MATCH(Formulas!A2439,'BD Demog para scores enalazar'!A$2:A$3000,0))=0,"SI","NO"),"")</f>
        <v/>
      </c>
      <c r="E2439" t="str" cm="1">
        <f t="array" ref="E2439">_xlfn.IFS(D2439="","",D2439="SI",4,D2439="NO",1)</f>
        <v/>
      </c>
      <c r="F2439" t="str" cm="1">
        <f t="array" ref="F2439">_xlfn.IFS('Paraclinicos '!B2374="","",'Paraclinicos '!B2374&gt;1,1,'Paraclinicos '!B2374&lt;=1,3)</f>
        <v/>
      </c>
      <c r="G2439" t="str" cm="1">
        <f t="array" ref="G2439">_xlfn.IFS('Paraclinicos '!D2374="","",AND('Paraclinicos '!D2374&gt;=250,'Paraclinicos '!D2374&lt;=500),2,'Paraclinicos '!D2374&gt;500,3,'Paraclinicos '!D2374&lt;250,1)</f>
        <v/>
      </c>
      <c r="H2439" s="50" t="str">
        <f t="shared" si="115"/>
        <v/>
      </c>
      <c r="I2439" t="str" cm="1">
        <f t="array" ref="I2439">_xlfn.IFS('Paraclinicos '!Q2374="","",'Paraclinicos '!Q2374&gt;=65,1,'Paraclinicos '!Q2374&lt;65,0)</f>
        <v/>
      </c>
      <c r="J2439" t="str" cm="1">
        <f t="array" ref="J2439">_xlfn.IFS('Paraclinicos '!I2374="","",'Paraclinicos '!I2374&gt;7,1,'Paraclinicos '!I2374&lt;=7,0)</f>
        <v/>
      </c>
      <c r="K2439" t="str" cm="1">
        <f t="array" ref="K2439">_xlfn.IFS('Paraclinicos '!W2374="","",'Paraclinicos '!W2374&lt;=8,1,'Paraclinicos '!W2374&gt;8,0)</f>
        <v/>
      </c>
      <c r="L2439" t="str" cm="1">
        <f t="array" ref="L2439">_xlfn.IFS('Paraclinicos '!S2374="","",'Paraclinicos '!S2374&gt;=30,1,'Paraclinicos '!S2374&lt;30,0)</f>
        <v/>
      </c>
      <c r="M2439" t="str" cm="1">
        <f t="array" ref="M2439">_xlfn.IFS(OR('Paraclinicos '!T2374="",'Paraclinicos '!U2374=""),"",OR('Paraclinicos '!T2374&lt;=90,'Paraclinicos '!U2374&lt;=60),1,OR('Paraclinicos '!T2374&gt;90,'Paraclinicos '!U2374&gt;60),0)</f>
        <v/>
      </c>
      <c r="N2439" s="45" t="str">
        <f t="shared" si="116"/>
        <v/>
      </c>
      <c r="O2439" t="str" cm="1">
        <f t="array" ref="O2439">_xlfn.IFS(OR('Paraclinicos '!M2374="",'Paraclinicos '!N2374="",'Paraclinicos '!N2374=0),"",'Paraclinicos '!M2374/'Paraclinicos '!N2374&lt;100,4,'Paraclinicos '!M2374/'Paraclinicos '!N2374&lt;200,3,'Paraclinicos '!M2374/'Paraclinicos '!N2374&lt;300,2,'Paraclinicos '!M2374/'Paraclinicos '!N2374&lt;400,1,'Paraclinicos '!M2374/'Paraclinicos '!N2374&gt;=400,0)</f>
        <v/>
      </c>
      <c r="P2439" t="str" cm="1">
        <f t="array" ref="P2439">_xlfn.IFS('Paraclinicos '!C2374="","",'Paraclinicos '!C2374&lt;20,4,'Paraclinicos '!C2374&lt;50,3,'Paraclinicos '!C2374&lt;100,2,'Paraclinicos '!C2374&lt;150,1,'Paraclinicos '!C2374&gt;150,0)</f>
        <v/>
      </c>
      <c r="Q2439" t="str" cm="1">
        <f t="array" ref="Q2439">_xlfn.IFS('Paraclinicos '!O2374="","",'Paraclinicos '!O2374&lt;1.2,0,'Paraclinicos '!O2374&lt;2,1,'Paraclinicos '!O2374&lt;3.5,2,'Paraclinicos '!O2374&lt;5,3,'Paraclinicos '!O2374&gt;5,4)</f>
        <v/>
      </c>
      <c r="R2439" t="str" cm="1">
        <f t="array" ref="R2439">_xlfn.IFS('Paraclinicos '!J2374="","",'Paraclinicos '!J2374&lt;1.2,0,'Paraclinicos '!J2374&lt;2,1,'Paraclinicos '!J2374&lt;6,2,'Paraclinicos '!J2374&lt;12,3,'Paraclinicos '!J2374&gt;=12,4)</f>
        <v/>
      </c>
      <c r="S2439" t="str" cm="1">
        <f t="array" ref="S2439">_xlfn.IFS('Paraclinicos '!Y2374="","",'Paraclinicos '!Y2374&lt;70,1,'Paraclinicos '!Y2374&gt;=70,0)</f>
        <v/>
      </c>
      <c r="T2439" t="str" cm="1">
        <f t="array" ref="T2439">_xlfn.IFS('Paraclinicos '!W2374="","",'Paraclinicos '!W2374&lt;6,4,'Paraclinicos '!W2374&lt;10,3,'Paraclinicos '!W2374&lt;13,2,'Paraclinicos '!W2374&lt;15,1,'Paraclinicos '!W2374=15,0)</f>
        <v/>
      </c>
      <c r="U2439" s="54" t="str">
        <f t="shared" si="114"/>
        <v/>
      </c>
      <c r="V2439" t="str" cm="1">
        <f t="array" ref="V2439">_xlfn.IFS('Paraclinicos '!S2374="","",OR('Paraclinicos '!S2374&lt;=8,'Paraclinicos '!S2374&gt;=25),3,'Paraclinicos '!S2374&lt;12,1,'Paraclinicos '!S2374&lt;21,0,'Paraclinicos '!S2374&lt;25,2)</f>
        <v/>
      </c>
      <c r="W2439" t="str">
        <f>IFERROR(IF(INDEX('BD Demog para scores enalazar'!Y$2:'BD Demog para scores enalazar'!Y$3000,MATCH(Formulas!A2439,'BD Demog para scores enalazar'!A$2:'BD Demog para scores enalazar'!A$3000,0))=1,"SI","NO"),"")</f>
        <v/>
      </c>
      <c r="X2439" s="9" t="str">
        <f>IFERROR(IF(INDEX('BD Demog para scores enalazar'!AJ$2:'BD Demog para scores enalazar'!AJ$3000,MATCH(Formulas!A2439,'BD Demog para scores enalazar'!A$2:'BD Demog para scores enalazar'!A$3000,0))=1,"SI","NO"),"")</f>
        <v/>
      </c>
      <c r="Y2439" t="str" cm="1">
        <f t="array" ref="Y2439">IF(AND(W2439="NO",X2439="NO"),_xlfn.IFS('Paraclinicos '!K2374&lt;=91,3,'Paraclinicos '!K2374&lt;94,2,'Paraclinicos '!K2374&lt;96,1,'Paraclinicos '!K2374&gt;=96,0),"")</f>
        <v/>
      </c>
      <c r="Z2439" t="str" cm="1">
        <f t="array" ref="Z2439">IF(OR(W2439="SI",X2439="SI"),_xlfn.IFS(OR(AND('Paraclinicos '!K2375&lt;=83),AND('Paraclinicos '!K2375&gt;=97,AA2439=2)),3,OR(AND('Paraclinicos '!K2375&lt;=86),AND('Paraclinicos '!K2375&gt;=94,AA2439=2)),2,OR(AND('Paraclinicos '!K2375&lt;=88),AND('Paraclinicos '!K2375&gt;=92,AA2439=2)),1,OR(AND('Paraclinicos '!K2375&gt;=88,'Paraclinicos '!K2375&lt;=92),AND('Paraclinicos '!K2375&gt;=93,AA2439=0)),0),"")</f>
        <v/>
      </c>
      <c r="AA2439" t="str" cm="1">
        <f t="array" ref="AA2439">_xlfn.IFS('Paraclinicos '!E2374="","",'Paraclinicos '!E2374="Oxigeno",2,'Paraclinicos '!E2374="Aire",0)</f>
        <v/>
      </c>
    </row>
    <row r="2440" spans="1:27" x14ac:dyDescent="0.25">
      <c r="A2440">
        <f>'Paraclinicos '!A2375</f>
        <v>0</v>
      </c>
      <c r="B2440" s="3">
        <f>'Paraclinicos '!R2375</f>
        <v>0</v>
      </c>
      <c r="C2440" t="str" cm="1">
        <f t="array" ref="C2440">_xlfn.IFS('Paraclinicos '!Q2375="","",'Paraclinicos '!Q2375&gt;60,3,'Paraclinicos '!Q2375&lt;=60,1)</f>
        <v/>
      </c>
      <c r="D2440" t="str">
        <f>IFERROR(IF(INDEX('BD Demog para scores enalazar'!BC$2:BC$3000,MATCH(Formulas!A2440,'BD Demog para scores enalazar'!A$2:A$3000,0))=0,"SI","NO"),"")</f>
        <v/>
      </c>
      <c r="E2440" t="str" cm="1">
        <f t="array" ref="E2440">_xlfn.IFS(D2440="","",D2440="SI",4,D2440="NO",1)</f>
        <v/>
      </c>
      <c r="F2440" t="str" cm="1">
        <f t="array" ref="F2440">_xlfn.IFS('Paraclinicos '!B2375="","",'Paraclinicos '!B2375&gt;1,1,'Paraclinicos '!B2375&lt;=1,3)</f>
        <v/>
      </c>
      <c r="G2440" t="str" cm="1">
        <f t="array" ref="G2440">_xlfn.IFS('Paraclinicos '!D2375="","",AND('Paraclinicos '!D2375&gt;=250,'Paraclinicos '!D2375&lt;=500),2,'Paraclinicos '!D2375&gt;500,3,'Paraclinicos '!D2375&lt;250,1)</f>
        <v/>
      </c>
      <c r="H2440" s="50" t="str">
        <f t="shared" si="115"/>
        <v/>
      </c>
      <c r="I2440" t="str" cm="1">
        <f t="array" ref="I2440">_xlfn.IFS('Paraclinicos '!Q2375="","",'Paraclinicos '!Q2375&gt;=65,1,'Paraclinicos '!Q2375&lt;65,0)</f>
        <v/>
      </c>
      <c r="J2440" t="str" cm="1">
        <f t="array" ref="J2440">_xlfn.IFS('Paraclinicos '!I2375="","",'Paraclinicos '!I2375&gt;7,1,'Paraclinicos '!I2375&lt;=7,0)</f>
        <v/>
      </c>
      <c r="K2440" t="str" cm="1">
        <f t="array" ref="K2440">_xlfn.IFS('Paraclinicos '!W2375="","",'Paraclinicos '!W2375&lt;=8,1,'Paraclinicos '!W2375&gt;8,0)</f>
        <v/>
      </c>
      <c r="L2440" t="str" cm="1">
        <f t="array" ref="L2440">_xlfn.IFS('Paraclinicos '!S2375="","",'Paraclinicos '!S2375&gt;=30,1,'Paraclinicos '!S2375&lt;30,0)</f>
        <v/>
      </c>
      <c r="M2440" t="str" cm="1">
        <f t="array" ref="M2440">_xlfn.IFS(OR('Paraclinicos '!T2375="",'Paraclinicos '!U2375=""),"",OR('Paraclinicos '!T2375&lt;=90,'Paraclinicos '!U2375&lt;=60),1,OR('Paraclinicos '!T2375&gt;90,'Paraclinicos '!U2375&gt;60),0)</f>
        <v/>
      </c>
      <c r="N2440" s="45" t="str">
        <f t="shared" si="116"/>
        <v/>
      </c>
      <c r="O2440" t="str" cm="1">
        <f t="array" ref="O2440">_xlfn.IFS(OR('Paraclinicos '!M2375="",'Paraclinicos '!N2375="",'Paraclinicos '!N2375=0),"",'Paraclinicos '!M2375/'Paraclinicos '!N2375&lt;100,4,'Paraclinicos '!M2375/'Paraclinicos '!N2375&lt;200,3,'Paraclinicos '!M2375/'Paraclinicos '!N2375&lt;300,2,'Paraclinicos '!M2375/'Paraclinicos '!N2375&lt;400,1,'Paraclinicos '!M2375/'Paraclinicos '!N2375&gt;=400,0)</f>
        <v/>
      </c>
      <c r="P2440" t="str" cm="1">
        <f t="array" ref="P2440">_xlfn.IFS('Paraclinicos '!C2375="","",'Paraclinicos '!C2375&lt;20,4,'Paraclinicos '!C2375&lt;50,3,'Paraclinicos '!C2375&lt;100,2,'Paraclinicos '!C2375&lt;150,1,'Paraclinicos '!C2375&gt;150,0)</f>
        <v/>
      </c>
      <c r="Q2440" t="str" cm="1">
        <f t="array" ref="Q2440">_xlfn.IFS('Paraclinicos '!O2375="","",'Paraclinicos '!O2375&lt;1.2,0,'Paraclinicos '!O2375&lt;2,1,'Paraclinicos '!O2375&lt;3.5,2,'Paraclinicos '!O2375&lt;5,3,'Paraclinicos '!O2375&gt;5,4)</f>
        <v/>
      </c>
      <c r="R2440" t="str" cm="1">
        <f t="array" ref="R2440">_xlfn.IFS('Paraclinicos '!J2375="","",'Paraclinicos '!J2375&lt;1.2,0,'Paraclinicos '!J2375&lt;2,1,'Paraclinicos '!J2375&lt;6,2,'Paraclinicos '!J2375&lt;12,3,'Paraclinicos '!J2375&gt;=12,4)</f>
        <v/>
      </c>
      <c r="S2440" t="str" cm="1">
        <f t="array" ref="S2440">_xlfn.IFS('Paraclinicos '!Y2375="","",'Paraclinicos '!Y2375&lt;70,1,'Paraclinicos '!Y2375&gt;=70,0)</f>
        <v/>
      </c>
      <c r="T2440" t="str" cm="1">
        <f t="array" ref="T2440">_xlfn.IFS('Paraclinicos '!W2375="","",'Paraclinicos '!W2375&lt;6,4,'Paraclinicos '!W2375&lt;10,3,'Paraclinicos '!W2375&lt;13,2,'Paraclinicos '!W2375&lt;15,1,'Paraclinicos '!W2375=15,0)</f>
        <v/>
      </c>
      <c r="U2440" s="54" t="str">
        <f t="shared" si="114"/>
        <v/>
      </c>
      <c r="V2440" t="str" cm="1">
        <f t="array" ref="V2440">_xlfn.IFS('Paraclinicos '!S2375="","",OR('Paraclinicos '!S2375&lt;=8,'Paraclinicos '!S2375&gt;=25),3,'Paraclinicos '!S2375&lt;12,1,'Paraclinicos '!S2375&lt;21,0,'Paraclinicos '!S2375&lt;25,2)</f>
        <v/>
      </c>
      <c r="W2440" t="str">
        <f>IFERROR(IF(INDEX('BD Demog para scores enalazar'!Y$2:'BD Demog para scores enalazar'!Y$3000,MATCH(Formulas!A2440,'BD Demog para scores enalazar'!A$2:'BD Demog para scores enalazar'!A$3000,0))=1,"SI","NO"),"")</f>
        <v/>
      </c>
      <c r="X2440" s="9" t="str">
        <f>IFERROR(IF(INDEX('BD Demog para scores enalazar'!AJ$2:'BD Demog para scores enalazar'!AJ$3000,MATCH(Formulas!A2440,'BD Demog para scores enalazar'!A$2:'BD Demog para scores enalazar'!A$3000,0))=1,"SI","NO"),"")</f>
        <v/>
      </c>
      <c r="Y2440" t="str" cm="1">
        <f t="array" ref="Y2440">IF(AND(W2440="NO",X2440="NO"),_xlfn.IFS('Paraclinicos '!K2375&lt;=91,3,'Paraclinicos '!K2375&lt;94,2,'Paraclinicos '!K2375&lt;96,1,'Paraclinicos '!K2375&gt;=96,0),"")</f>
        <v/>
      </c>
      <c r="Z2440" t="str" cm="1">
        <f t="array" ref="Z2440">IF(OR(W2440="SI",X2440="SI"),_xlfn.IFS(OR(AND('Paraclinicos '!K2376&lt;=83),AND('Paraclinicos '!K2376&gt;=97,AA2440=2)),3,OR(AND('Paraclinicos '!K2376&lt;=86),AND('Paraclinicos '!K2376&gt;=94,AA2440=2)),2,OR(AND('Paraclinicos '!K2376&lt;=88),AND('Paraclinicos '!K2376&gt;=92,AA2440=2)),1,OR(AND('Paraclinicos '!K2376&gt;=88,'Paraclinicos '!K2376&lt;=92),AND('Paraclinicos '!K2376&gt;=93,AA2440=0)),0),"")</f>
        <v/>
      </c>
      <c r="AA2440" t="str" cm="1">
        <f t="array" ref="AA2440">_xlfn.IFS('Paraclinicos '!E2375="","",'Paraclinicos '!E2375="Oxigeno",2,'Paraclinicos '!E2375="Aire",0)</f>
        <v/>
      </c>
    </row>
    <row r="2441" spans="1:27" x14ac:dyDescent="0.25">
      <c r="A2441">
        <f>'Paraclinicos '!A2376</f>
        <v>0</v>
      </c>
      <c r="B2441" s="3">
        <f>'Paraclinicos '!R2376</f>
        <v>0</v>
      </c>
      <c r="C2441" t="str" cm="1">
        <f t="array" ref="C2441">_xlfn.IFS('Paraclinicos '!Q2376="","",'Paraclinicos '!Q2376&gt;60,3,'Paraclinicos '!Q2376&lt;=60,1)</f>
        <v/>
      </c>
      <c r="D2441" t="str">
        <f>IFERROR(IF(INDEX('BD Demog para scores enalazar'!BC$2:BC$3000,MATCH(Formulas!A2441,'BD Demog para scores enalazar'!A$2:A$3000,0))=0,"SI","NO"),"")</f>
        <v/>
      </c>
      <c r="E2441" t="str" cm="1">
        <f t="array" ref="E2441">_xlfn.IFS(D2441="","",D2441="SI",4,D2441="NO",1)</f>
        <v/>
      </c>
      <c r="F2441" t="str" cm="1">
        <f t="array" ref="F2441">_xlfn.IFS('Paraclinicos '!B2376="","",'Paraclinicos '!B2376&gt;1,1,'Paraclinicos '!B2376&lt;=1,3)</f>
        <v/>
      </c>
      <c r="G2441" t="str" cm="1">
        <f t="array" ref="G2441">_xlfn.IFS('Paraclinicos '!D2376="","",AND('Paraclinicos '!D2376&gt;=250,'Paraclinicos '!D2376&lt;=500),2,'Paraclinicos '!D2376&gt;500,3,'Paraclinicos '!D2376&lt;250,1)</f>
        <v/>
      </c>
      <c r="H2441" s="50" t="str">
        <f t="shared" si="115"/>
        <v/>
      </c>
      <c r="I2441" t="str" cm="1">
        <f t="array" ref="I2441">_xlfn.IFS('Paraclinicos '!Q2376="","",'Paraclinicos '!Q2376&gt;=65,1,'Paraclinicos '!Q2376&lt;65,0)</f>
        <v/>
      </c>
      <c r="J2441" t="str" cm="1">
        <f t="array" ref="J2441">_xlfn.IFS('Paraclinicos '!I2376="","",'Paraclinicos '!I2376&gt;7,1,'Paraclinicos '!I2376&lt;=7,0)</f>
        <v/>
      </c>
      <c r="K2441" t="str" cm="1">
        <f t="array" ref="K2441">_xlfn.IFS('Paraclinicos '!W2376="","",'Paraclinicos '!W2376&lt;=8,1,'Paraclinicos '!W2376&gt;8,0)</f>
        <v/>
      </c>
      <c r="L2441" t="str" cm="1">
        <f t="array" ref="L2441">_xlfn.IFS('Paraclinicos '!S2376="","",'Paraclinicos '!S2376&gt;=30,1,'Paraclinicos '!S2376&lt;30,0)</f>
        <v/>
      </c>
      <c r="M2441" t="str" cm="1">
        <f t="array" ref="M2441">_xlfn.IFS(OR('Paraclinicos '!T2376="",'Paraclinicos '!U2376=""),"",OR('Paraclinicos '!T2376&lt;=90,'Paraclinicos '!U2376&lt;=60),1,OR('Paraclinicos '!T2376&gt;90,'Paraclinicos '!U2376&gt;60),0)</f>
        <v/>
      </c>
      <c r="N2441" s="45" t="str">
        <f t="shared" si="116"/>
        <v/>
      </c>
      <c r="O2441" t="str" cm="1">
        <f t="array" ref="O2441">_xlfn.IFS(OR('Paraclinicos '!M2376="",'Paraclinicos '!N2376="",'Paraclinicos '!N2376=0),"",'Paraclinicos '!M2376/'Paraclinicos '!N2376&lt;100,4,'Paraclinicos '!M2376/'Paraclinicos '!N2376&lt;200,3,'Paraclinicos '!M2376/'Paraclinicos '!N2376&lt;300,2,'Paraclinicos '!M2376/'Paraclinicos '!N2376&lt;400,1,'Paraclinicos '!M2376/'Paraclinicos '!N2376&gt;=400,0)</f>
        <v/>
      </c>
      <c r="P2441" t="str" cm="1">
        <f t="array" ref="P2441">_xlfn.IFS('Paraclinicos '!C2376="","",'Paraclinicos '!C2376&lt;20,4,'Paraclinicos '!C2376&lt;50,3,'Paraclinicos '!C2376&lt;100,2,'Paraclinicos '!C2376&lt;150,1,'Paraclinicos '!C2376&gt;150,0)</f>
        <v/>
      </c>
      <c r="Q2441" t="str" cm="1">
        <f t="array" ref="Q2441">_xlfn.IFS('Paraclinicos '!O2376="","",'Paraclinicos '!O2376&lt;1.2,0,'Paraclinicos '!O2376&lt;2,1,'Paraclinicos '!O2376&lt;3.5,2,'Paraclinicos '!O2376&lt;5,3,'Paraclinicos '!O2376&gt;5,4)</f>
        <v/>
      </c>
      <c r="R2441" t="str" cm="1">
        <f t="array" ref="R2441">_xlfn.IFS('Paraclinicos '!J2376="","",'Paraclinicos '!J2376&lt;1.2,0,'Paraclinicos '!J2376&lt;2,1,'Paraclinicos '!J2376&lt;6,2,'Paraclinicos '!J2376&lt;12,3,'Paraclinicos '!J2376&gt;=12,4)</f>
        <v/>
      </c>
      <c r="S2441" t="str" cm="1">
        <f t="array" ref="S2441">_xlfn.IFS('Paraclinicos '!Y2376="","",'Paraclinicos '!Y2376&lt;70,1,'Paraclinicos '!Y2376&gt;=70,0)</f>
        <v/>
      </c>
      <c r="T2441" t="str" cm="1">
        <f t="array" ref="T2441">_xlfn.IFS('Paraclinicos '!W2376="","",'Paraclinicos '!W2376&lt;6,4,'Paraclinicos '!W2376&lt;10,3,'Paraclinicos '!W2376&lt;13,2,'Paraclinicos '!W2376&lt;15,1,'Paraclinicos '!W2376=15,0)</f>
        <v/>
      </c>
      <c r="U2441" s="54" t="str">
        <f t="shared" si="114"/>
        <v/>
      </c>
      <c r="V2441" t="str" cm="1">
        <f t="array" ref="V2441">_xlfn.IFS('Paraclinicos '!S2376="","",OR('Paraclinicos '!S2376&lt;=8,'Paraclinicos '!S2376&gt;=25),3,'Paraclinicos '!S2376&lt;12,1,'Paraclinicos '!S2376&lt;21,0,'Paraclinicos '!S2376&lt;25,2)</f>
        <v/>
      </c>
      <c r="W2441" t="str">
        <f>IFERROR(IF(INDEX('BD Demog para scores enalazar'!Y$2:'BD Demog para scores enalazar'!Y$3000,MATCH(Formulas!A2441,'BD Demog para scores enalazar'!A$2:'BD Demog para scores enalazar'!A$3000,0))=1,"SI","NO"),"")</f>
        <v/>
      </c>
      <c r="X2441" s="9" t="str">
        <f>IFERROR(IF(INDEX('BD Demog para scores enalazar'!AJ$2:'BD Demog para scores enalazar'!AJ$3000,MATCH(Formulas!A2441,'BD Demog para scores enalazar'!A$2:'BD Demog para scores enalazar'!A$3000,0))=1,"SI","NO"),"")</f>
        <v/>
      </c>
      <c r="Y2441" t="str" cm="1">
        <f t="array" ref="Y2441">IF(AND(W2441="NO",X2441="NO"),_xlfn.IFS('Paraclinicos '!K2376&lt;=91,3,'Paraclinicos '!K2376&lt;94,2,'Paraclinicos '!K2376&lt;96,1,'Paraclinicos '!K2376&gt;=96,0),"")</f>
        <v/>
      </c>
      <c r="Z2441" t="str" cm="1">
        <f t="array" ref="Z2441">IF(OR(W2441="SI",X2441="SI"),_xlfn.IFS(OR(AND('Paraclinicos '!K2377&lt;=83),AND('Paraclinicos '!K2377&gt;=97,AA2441=2)),3,OR(AND('Paraclinicos '!K2377&lt;=86),AND('Paraclinicos '!K2377&gt;=94,AA2441=2)),2,OR(AND('Paraclinicos '!K2377&lt;=88),AND('Paraclinicos '!K2377&gt;=92,AA2441=2)),1,OR(AND('Paraclinicos '!K2377&gt;=88,'Paraclinicos '!K2377&lt;=92),AND('Paraclinicos '!K2377&gt;=93,AA2441=0)),0),"")</f>
        <v/>
      </c>
      <c r="AA2441" t="str" cm="1">
        <f t="array" ref="AA2441">_xlfn.IFS('Paraclinicos '!E2376="","",'Paraclinicos '!E2376="Oxigeno",2,'Paraclinicos '!E2376="Aire",0)</f>
        <v/>
      </c>
    </row>
    <row r="2442" spans="1:27" x14ac:dyDescent="0.25">
      <c r="A2442">
        <f>'Paraclinicos '!A2377</f>
        <v>0</v>
      </c>
      <c r="B2442" s="3">
        <f>'Paraclinicos '!R2377</f>
        <v>0</v>
      </c>
      <c r="C2442" t="str" cm="1">
        <f t="array" ref="C2442">_xlfn.IFS('Paraclinicos '!Q2377="","",'Paraclinicos '!Q2377&gt;60,3,'Paraclinicos '!Q2377&lt;=60,1)</f>
        <v/>
      </c>
      <c r="D2442" t="str">
        <f>IFERROR(IF(INDEX('BD Demog para scores enalazar'!BC$2:BC$3000,MATCH(Formulas!A2442,'BD Demog para scores enalazar'!A$2:A$3000,0))=0,"SI","NO"),"")</f>
        <v/>
      </c>
      <c r="E2442" t="str" cm="1">
        <f t="array" ref="E2442">_xlfn.IFS(D2442="","",D2442="SI",4,D2442="NO",1)</f>
        <v/>
      </c>
      <c r="F2442" t="str" cm="1">
        <f t="array" ref="F2442">_xlfn.IFS('Paraclinicos '!B2377="","",'Paraclinicos '!B2377&gt;1,1,'Paraclinicos '!B2377&lt;=1,3)</f>
        <v/>
      </c>
      <c r="G2442" t="str" cm="1">
        <f t="array" ref="G2442">_xlfn.IFS('Paraclinicos '!D2377="","",AND('Paraclinicos '!D2377&gt;=250,'Paraclinicos '!D2377&lt;=500),2,'Paraclinicos '!D2377&gt;500,3,'Paraclinicos '!D2377&lt;250,1)</f>
        <v/>
      </c>
      <c r="H2442" s="50" t="str">
        <f t="shared" si="115"/>
        <v/>
      </c>
      <c r="I2442" t="str" cm="1">
        <f t="array" ref="I2442">_xlfn.IFS('Paraclinicos '!Q2377="","",'Paraclinicos '!Q2377&gt;=65,1,'Paraclinicos '!Q2377&lt;65,0)</f>
        <v/>
      </c>
      <c r="J2442" t="str" cm="1">
        <f t="array" ref="J2442">_xlfn.IFS('Paraclinicos '!I2377="","",'Paraclinicos '!I2377&gt;7,1,'Paraclinicos '!I2377&lt;=7,0)</f>
        <v/>
      </c>
      <c r="K2442" t="str" cm="1">
        <f t="array" ref="K2442">_xlfn.IFS('Paraclinicos '!W2377="","",'Paraclinicos '!W2377&lt;=8,1,'Paraclinicos '!W2377&gt;8,0)</f>
        <v/>
      </c>
      <c r="L2442" t="str" cm="1">
        <f t="array" ref="L2442">_xlfn.IFS('Paraclinicos '!S2377="","",'Paraclinicos '!S2377&gt;=30,1,'Paraclinicos '!S2377&lt;30,0)</f>
        <v/>
      </c>
      <c r="M2442" t="str" cm="1">
        <f t="array" ref="M2442">_xlfn.IFS(OR('Paraclinicos '!T2377="",'Paraclinicos '!U2377=""),"",OR('Paraclinicos '!T2377&lt;=90,'Paraclinicos '!U2377&lt;=60),1,OR('Paraclinicos '!T2377&gt;90,'Paraclinicos '!U2377&gt;60),0)</f>
        <v/>
      </c>
      <c r="N2442" s="45" t="str">
        <f t="shared" si="116"/>
        <v/>
      </c>
      <c r="O2442" t="str" cm="1">
        <f t="array" ref="O2442">_xlfn.IFS(OR('Paraclinicos '!M2377="",'Paraclinicos '!N2377="",'Paraclinicos '!N2377=0),"",'Paraclinicos '!M2377/'Paraclinicos '!N2377&lt;100,4,'Paraclinicos '!M2377/'Paraclinicos '!N2377&lt;200,3,'Paraclinicos '!M2377/'Paraclinicos '!N2377&lt;300,2,'Paraclinicos '!M2377/'Paraclinicos '!N2377&lt;400,1,'Paraclinicos '!M2377/'Paraclinicos '!N2377&gt;=400,0)</f>
        <v/>
      </c>
      <c r="P2442" t="str" cm="1">
        <f t="array" ref="P2442">_xlfn.IFS('Paraclinicos '!C2377="","",'Paraclinicos '!C2377&lt;20,4,'Paraclinicos '!C2377&lt;50,3,'Paraclinicos '!C2377&lt;100,2,'Paraclinicos '!C2377&lt;150,1,'Paraclinicos '!C2377&gt;150,0)</f>
        <v/>
      </c>
      <c r="Q2442" t="str" cm="1">
        <f t="array" ref="Q2442">_xlfn.IFS('Paraclinicos '!O2377="","",'Paraclinicos '!O2377&lt;1.2,0,'Paraclinicos '!O2377&lt;2,1,'Paraclinicos '!O2377&lt;3.5,2,'Paraclinicos '!O2377&lt;5,3,'Paraclinicos '!O2377&gt;5,4)</f>
        <v/>
      </c>
      <c r="R2442" t="str" cm="1">
        <f t="array" ref="R2442">_xlfn.IFS('Paraclinicos '!J2377="","",'Paraclinicos '!J2377&lt;1.2,0,'Paraclinicos '!J2377&lt;2,1,'Paraclinicos '!J2377&lt;6,2,'Paraclinicos '!J2377&lt;12,3,'Paraclinicos '!J2377&gt;=12,4)</f>
        <v/>
      </c>
      <c r="S2442" t="str" cm="1">
        <f t="array" ref="S2442">_xlfn.IFS('Paraclinicos '!Y2377="","",'Paraclinicos '!Y2377&lt;70,1,'Paraclinicos '!Y2377&gt;=70,0)</f>
        <v/>
      </c>
      <c r="T2442" t="str" cm="1">
        <f t="array" ref="T2442">_xlfn.IFS('Paraclinicos '!W2377="","",'Paraclinicos '!W2377&lt;6,4,'Paraclinicos '!W2377&lt;10,3,'Paraclinicos '!W2377&lt;13,2,'Paraclinicos '!W2377&lt;15,1,'Paraclinicos '!W2377=15,0)</f>
        <v/>
      </c>
      <c r="U2442" s="54" t="str">
        <f t="shared" si="114"/>
        <v/>
      </c>
      <c r="V2442" t="str" cm="1">
        <f t="array" ref="V2442">_xlfn.IFS('Paraclinicos '!S2377="","",OR('Paraclinicos '!S2377&lt;=8,'Paraclinicos '!S2377&gt;=25),3,'Paraclinicos '!S2377&lt;12,1,'Paraclinicos '!S2377&lt;21,0,'Paraclinicos '!S2377&lt;25,2)</f>
        <v/>
      </c>
      <c r="W2442" t="str">
        <f>IFERROR(IF(INDEX('BD Demog para scores enalazar'!Y$2:'BD Demog para scores enalazar'!Y$3000,MATCH(Formulas!A2442,'BD Demog para scores enalazar'!A$2:'BD Demog para scores enalazar'!A$3000,0))=1,"SI","NO"),"")</f>
        <v/>
      </c>
      <c r="X2442" s="9" t="str">
        <f>IFERROR(IF(INDEX('BD Demog para scores enalazar'!AJ$2:'BD Demog para scores enalazar'!AJ$3000,MATCH(Formulas!A2442,'BD Demog para scores enalazar'!A$2:'BD Demog para scores enalazar'!A$3000,0))=1,"SI","NO"),"")</f>
        <v/>
      </c>
      <c r="Y2442" t="str" cm="1">
        <f t="array" ref="Y2442">IF(AND(W2442="NO",X2442="NO"),_xlfn.IFS('Paraclinicos '!K2377&lt;=91,3,'Paraclinicos '!K2377&lt;94,2,'Paraclinicos '!K2377&lt;96,1,'Paraclinicos '!K2377&gt;=96,0),"")</f>
        <v/>
      </c>
      <c r="Z2442" t="str" cm="1">
        <f t="array" ref="Z2442">IF(OR(W2442="SI",X2442="SI"),_xlfn.IFS(OR(AND('Paraclinicos '!K2378&lt;=83),AND('Paraclinicos '!K2378&gt;=97,AA2442=2)),3,OR(AND('Paraclinicos '!K2378&lt;=86),AND('Paraclinicos '!K2378&gt;=94,AA2442=2)),2,OR(AND('Paraclinicos '!K2378&lt;=88),AND('Paraclinicos '!K2378&gt;=92,AA2442=2)),1,OR(AND('Paraclinicos '!K2378&gt;=88,'Paraclinicos '!K2378&lt;=92),AND('Paraclinicos '!K2378&gt;=93,AA2442=0)),0),"")</f>
        <v/>
      </c>
      <c r="AA2442" t="str" cm="1">
        <f t="array" ref="AA2442">_xlfn.IFS('Paraclinicos '!E2377="","",'Paraclinicos '!E2377="Oxigeno",2,'Paraclinicos '!E2377="Aire",0)</f>
        <v/>
      </c>
    </row>
    <row r="2443" spans="1:27" x14ac:dyDescent="0.25">
      <c r="A2443">
        <f>'Paraclinicos '!A2378</f>
        <v>0</v>
      </c>
      <c r="B2443" s="3">
        <f>'Paraclinicos '!R2378</f>
        <v>0</v>
      </c>
      <c r="C2443" t="str" cm="1">
        <f t="array" ref="C2443">_xlfn.IFS('Paraclinicos '!Q2378="","",'Paraclinicos '!Q2378&gt;60,3,'Paraclinicos '!Q2378&lt;=60,1)</f>
        <v/>
      </c>
      <c r="D2443" t="str">
        <f>IFERROR(IF(INDEX('BD Demog para scores enalazar'!BC$2:BC$3000,MATCH(Formulas!A2443,'BD Demog para scores enalazar'!A$2:A$3000,0))=0,"SI","NO"),"")</f>
        <v/>
      </c>
      <c r="E2443" t="str" cm="1">
        <f t="array" ref="E2443">_xlfn.IFS(D2443="","",D2443="SI",4,D2443="NO",1)</f>
        <v/>
      </c>
      <c r="F2443" t="str" cm="1">
        <f t="array" ref="F2443">_xlfn.IFS('Paraclinicos '!B2378="","",'Paraclinicos '!B2378&gt;1,1,'Paraclinicos '!B2378&lt;=1,3)</f>
        <v/>
      </c>
      <c r="G2443" t="str" cm="1">
        <f t="array" ref="G2443">_xlfn.IFS('Paraclinicos '!D2378="","",AND('Paraclinicos '!D2378&gt;=250,'Paraclinicos '!D2378&lt;=500),2,'Paraclinicos '!D2378&gt;500,3,'Paraclinicos '!D2378&lt;250,1)</f>
        <v/>
      </c>
      <c r="H2443" s="50" t="str">
        <f t="shared" si="115"/>
        <v/>
      </c>
      <c r="I2443" t="str" cm="1">
        <f t="array" ref="I2443">_xlfn.IFS('Paraclinicos '!Q2378="","",'Paraclinicos '!Q2378&gt;=65,1,'Paraclinicos '!Q2378&lt;65,0)</f>
        <v/>
      </c>
      <c r="J2443" t="str" cm="1">
        <f t="array" ref="J2443">_xlfn.IFS('Paraclinicos '!I2378="","",'Paraclinicos '!I2378&gt;7,1,'Paraclinicos '!I2378&lt;=7,0)</f>
        <v/>
      </c>
      <c r="K2443" t="str" cm="1">
        <f t="array" ref="K2443">_xlfn.IFS('Paraclinicos '!W2378="","",'Paraclinicos '!W2378&lt;=8,1,'Paraclinicos '!W2378&gt;8,0)</f>
        <v/>
      </c>
      <c r="L2443" t="str" cm="1">
        <f t="array" ref="L2443">_xlfn.IFS('Paraclinicos '!S2378="","",'Paraclinicos '!S2378&gt;=30,1,'Paraclinicos '!S2378&lt;30,0)</f>
        <v/>
      </c>
      <c r="M2443" t="str" cm="1">
        <f t="array" ref="M2443">_xlfn.IFS(OR('Paraclinicos '!T2378="",'Paraclinicos '!U2378=""),"",OR('Paraclinicos '!T2378&lt;=90,'Paraclinicos '!U2378&lt;=60),1,OR('Paraclinicos '!T2378&gt;90,'Paraclinicos '!U2378&gt;60),0)</f>
        <v/>
      </c>
      <c r="N2443" s="45" t="str">
        <f t="shared" si="116"/>
        <v/>
      </c>
      <c r="O2443" t="str" cm="1">
        <f t="array" ref="O2443">_xlfn.IFS(OR('Paraclinicos '!M2378="",'Paraclinicos '!N2378="",'Paraclinicos '!N2378=0),"",'Paraclinicos '!M2378/'Paraclinicos '!N2378&lt;100,4,'Paraclinicos '!M2378/'Paraclinicos '!N2378&lt;200,3,'Paraclinicos '!M2378/'Paraclinicos '!N2378&lt;300,2,'Paraclinicos '!M2378/'Paraclinicos '!N2378&lt;400,1,'Paraclinicos '!M2378/'Paraclinicos '!N2378&gt;=400,0)</f>
        <v/>
      </c>
      <c r="P2443" t="str" cm="1">
        <f t="array" ref="P2443">_xlfn.IFS('Paraclinicos '!C2378="","",'Paraclinicos '!C2378&lt;20,4,'Paraclinicos '!C2378&lt;50,3,'Paraclinicos '!C2378&lt;100,2,'Paraclinicos '!C2378&lt;150,1,'Paraclinicos '!C2378&gt;150,0)</f>
        <v/>
      </c>
      <c r="Q2443" t="str" cm="1">
        <f t="array" ref="Q2443">_xlfn.IFS('Paraclinicos '!O2378="","",'Paraclinicos '!O2378&lt;1.2,0,'Paraclinicos '!O2378&lt;2,1,'Paraclinicos '!O2378&lt;3.5,2,'Paraclinicos '!O2378&lt;5,3,'Paraclinicos '!O2378&gt;5,4)</f>
        <v/>
      </c>
      <c r="R2443" t="str" cm="1">
        <f t="array" ref="R2443">_xlfn.IFS('Paraclinicos '!J2378="","",'Paraclinicos '!J2378&lt;1.2,0,'Paraclinicos '!J2378&lt;2,1,'Paraclinicos '!J2378&lt;6,2,'Paraclinicos '!J2378&lt;12,3,'Paraclinicos '!J2378&gt;=12,4)</f>
        <v/>
      </c>
      <c r="S2443" t="str" cm="1">
        <f t="array" ref="S2443">_xlfn.IFS('Paraclinicos '!Y2378="","",'Paraclinicos '!Y2378&lt;70,1,'Paraclinicos '!Y2378&gt;=70,0)</f>
        <v/>
      </c>
      <c r="T2443" t="str" cm="1">
        <f t="array" ref="T2443">_xlfn.IFS('Paraclinicos '!W2378="","",'Paraclinicos '!W2378&lt;6,4,'Paraclinicos '!W2378&lt;10,3,'Paraclinicos '!W2378&lt;13,2,'Paraclinicos '!W2378&lt;15,1,'Paraclinicos '!W2378=15,0)</f>
        <v/>
      </c>
      <c r="U2443" s="54" t="str">
        <f t="shared" si="114"/>
        <v/>
      </c>
      <c r="V2443" t="str" cm="1">
        <f t="array" ref="V2443">_xlfn.IFS('Paraclinicos '!S2378="","",OR('Paraclinicos '!S2378&lt;=8,'Paraclinicos '!S2378&gt;=25),3,'Paraclinicos '!S2378&lt;12,1,'Paraclinicos '!S2378&lt;21,0,'Paraclinicos '!S2378&lt;25,2)</f>
        <v/>
      </c>
      <c r="W2443" t="str">
        <f>IFERROR(IF(INDEX('BD Demog para scores enalazar'!Y$2:'BD Demog para scores enalazar'!Y$3000,MATCH(Formulas!A2443,'BD Demog para scores enalazar'!A$2:'BD Demog para scores enalazar'!A$3000,0))=1,"SI","NO"),"")</f>
        <v/>
      </c>
      <c r="X2443" s="9" t="str">
        <f>IFERROR(IF(INDEX('BD Demog para scores enalazar'!AJ$2:'BD Demog para scores enalazar'!AJ$3000,MATCH(Formulas!A2443,'BD Demog para scores enalazar'!A$2:'BD Demog para scores enalazar'!A$3000,0))=1,"SI","NO"),"")</f>
        <v/>
      </c>
      <c r="Y2443" t="str" cm="1">
        <f t="array" ref="Y2443">IF(AND(W2443="NO",X2443="NO"),_xlfn.IFS('Paraclinicos '!K2378&lt;=91,3,'Paraclinicos '!K2378&lt;94,2,'Paraclinicos '!K2378&lt;96,1,'Paraclinicos '!K2378&gt;=96,0),"")</f>
        <v/>
      </c>
      <c r="Z2443" t="str" cm="1">
        <f t="array" ref="Z2443">IF(OR(W2443="SI",X2443="SI"),_xlfn.IFS(OR(AND('Paraclinicos '!K2379&lt;=83),AND('Paraclinicos '!K2379&gt;=97,AA2443=2)),3,OR(AND('Paraclinicos '!K2379&lt;=86),AND('Paraclinicos '!K2379&gt;=94,AA2443=2)),2,OR(AND('Paraclinicos '!K2379&lt;=88),AND('Paraclinicos '!K2379&gt;=92,AA2443=2)),1,OR(AND('Paraclinicos '!K2379&gt;=88,'Paraclinicos '!K2379&lt;=92),AND('Paraclinicos '!K2379&gt;=93,AA2443=0)),0),"")</f>
        <v/>
      </c>
      <c r="AA2443" t="str" cm="1">
        <f t="array" ref="AA2443">_xlfn.IFS('Paraclinicos '!E2378="","",'Paraclinicos '!E2378="Oxigeno",2,'Paraclinicos '!E2378="Aire",0)</f>
        <v/>
      </c>
    </row>
    <row r="2444" spans="1:27" x14ac:dyDescent="0.25">
      <c r="A2444">
        <f>'Paraclinicos '!A2379</f>
        <v>0</v>
      </c>
      <c r="B2444" s="3">
        <f>'Paraclinicos '!R2379</f>
        <v>0</v>
      </c>
      <c r="C2444" t="str" cm="1">
        <f t="array" ref="C2444">_xlfn.IFS('Paraclinicos '!Q2379="","",'Paraclinicos '!Q2379&gt;60,3,'Paraclinicos '!Q2379&lt;=60,1)</f>
        <v/>
      </c>
      <c r="D2444" t="str">
        <f>IFERROR(IF(INDEX('BD Demog para scores enalazar'!BC$2:BC$3000,MATCH(Formulas!A2444,'BD Demog para scores enalazar'!A$2:A$3000,0))=0,"SI","NO"),"")</f>
        <v/>
      </c>
      <c r="E2444" t="str" cm="1">
        <f t="array" ref="E2444">_xlfn.IFS(D2444="","",D2444="SI",4,D2444="NO",1)</f>
        <v/>
      </c>
      <c r="F2444" t="str" cm="1">
        <f t="array" ref="F2444">_xlfn.IFS('Paraclinicos '!B2379="","",'Paraclinicos '!B2379&gt;1,1,'Paraclinicos '!B2379&lt;=1,3)</f>
        <v/>
      </c>
      <c r="G2444" t="str" cm="1">
        <f t="array" ref="G2444">_xlfn.IFS('Paraclinicos '!D2379="","",AND('Paraclinicos '!D2379&gt;=250,'Paraclinicos '!D2379&lt;=500),2,'Paraclinicos '!D2379&gt;500,3,'Paraclinicos '!D2379&lt;250,1)</f>
        <v/>
      </c>
      <c r="H2444" s="50" t="str">
        <f t="shared" si="115"/>
        <v/>
      </c>
      <c r="I2444" t="str" cm="1">
        <f t="array" ref="I2444">_xlfn.IFS('Paraclinicos '!Q2379="","",'Paraclinicos '!Q2379&gt;=65,1,'Paraclinicos '!Q2379&lt;65,0)</f>
        <v/>
      </c>
      <c r="J2444" t="str" cm="1">
        <f t="array" ref="J2444">_xlfn.IFS('Paraclinicos '!I2379="","",'Paraclinicos '!I2379&gt;7,1,'Paraclinicos '!I2379&lt;=7,0)</f>
        <v/>
      </c>
      <c r="K2444" t="str" cm="1">
        <f t="array" ref="K2444">_xlfn.IFS('Paraclinicos '!W2379="","",'Paraclinicos '!W2379&lt;=8,1,'Paraclinicos '!W2379&gt;8,0)</f>
        <v/>
      </c>
      <c r="L2444" t="str" cm="1">
        <f t="array" ref="L2444">_xlfn.IFS('Paraclinicos '!S2379="","",'Paraclinicos '!S2379&gt;=30,1,'Paraclinicos '!S2379&lt;30,0)</f>
        <v/>
      </c>
      <c r="M2444" t="str" cm="1">
        <f t="array" ref="M2444">_xlfn.IFS(OR('Paraclinicos '!T2379="",'Paraclinicos '!U2379=""),"",OR('Paraclinicos '!T2379&lt;=90,'Paraclinicos '!U2379&lt;=60),1,OR('Paraclinicos '!T2379&gt;90,'Paraclinicos '!U2379&gt;60),0)</f>
        <v/>
      </c>
      <c r="N2444" s="45" t="str">
        <f t="shared" si="116"/>
        <v/>
      </c>
      <c r="O2444" t="str" cm="1">
        <f t="array" ref="O2444">_xlfn.IFS(OR('Paraclinicos '!M2379="",'Paraclinicos '!N2379="",'Paraclinicos '!N2379=0),"",'Paraclinicos '!M2379/'Paraclinicos '!N2379&lt;100,4,'Paraclinicos '!M2379/'Paraclinicos '!N2379&lt;200,3,'Paraclinicos '!M2379/'Paraclinicos '!N2379&lt;300,2,'Paraclinicos '!M2379/'Paraclinicos '!N2379&lt;400,1,'Paraclinicos '!M2379/'Paraclinicos '!N2379&gt;=400,0)</f>
        <v/>
      </c>
      <c r="P2444" t="str" cm="1">
        <f t="array" ref="P2444">_xlfn.IFS('Paraclinicos '!C2379="","",'Paraclinicos '!C2379&lt;20,4,'Paraclinicos '!C2379&lt;50,3,'Paraclinicos '!C2379&lt;100,2,'Paraclinicos '!C2379&lt;150,1,'Paraclinicos '!C2379&gt;150,0)</f>
        <v/>
      </c>
      <c r="Q2444" t="str" cm="1">
        <f t="array" ref="Q2444">_xlfn.IFS('Paraclinicos '!O2379="","",'Paraclinicos '!O2379&lt;1.2,0,'Paraclinicos '!O2379&lt;2,1,'Paraclinicos '!O2379&lt;3.5,2,'Paraclinicos '!O2379&lt;5,3,'Paraclinicos '!O2379&gt;5,4)</f>
        <v/>
      </c>
      <c r="R2444" t="str" cm="1">
        <f t="array" ref="R2444">_xlfn.IFS('Paraclinicos '!J2379="","",'Paraclinicos '!J2379&lt;1.2,0,'Paraclinicos '!J2379&lt;2,1,'Paraclinicos '!J2379&lt;6,2,'Paraclinicos '!J2379&lt;12,3,'Paraclinicos '!J2379&gt;=12,4)</f>
        <v/>
      </c>
      <c r="S2444" t="str" cm="1">
        <f t="array" ref="S2444">_xlfn.IFS('Paraclinicos '!Y2379="","",'Paraclinicos '!Y2379&lt;70,1,'Paraclinicos '!Y2379&gt;=70,0)</f>
        <v/>
      </c>
      <c r="T2444" t="str" cm="1">
        <f t="array" ref="T2444">_xlfn.IFS('Paraclinicos '!W2379="","",'Paraclinicos '!W2379&lt;6,4,'Paraclinicos '!W2379&lt;10,3,'Paraclinicos '!W2379&lt;13,2,'Paraclinicos '!W2379&lt;15,1,'Paraclinicos '!W2379=15,0)</f>
        <v/>
      </c>
      <c r="U2444" s="54" t="str">
        <f t="shared" si="114"/>
        <v/>
      </c>
      <c r="V2444" t="str" cm="1">
        <f t="array" ref="V2444">_xlfn.IFS('Paraclinicos '!S2379="","",OR('Paraclinicos '!S2379&lt;=8,'Paraclinicos '!S2379&gt;=25),3,'Paraclinicos '!S2379&lt;12,1,'Paraclinicos '!S2379&lt;21,0,'Paraclinicos '!S2379&lt;25,2)</f>
        <v/>
      </c>
      <c r="W2444" t="str">
        <f>IFERROR(IF(INDEX('BD Demog para scores enalazar'!Y$2:'BD Demog para scores enalazar'!Y$3000,MATCH(Formulas!A2444,'BD Demog para scores enalazar'!A$2:'BD Demog para scores enalazar'!A$3000,0))=1,"SI","NO"),"")</f>
        <v/>
      </c>
      <c r="X2444" s="9" t="str">
        <f>IFERROR(IF(INDEX('BD Demog para scores enalazar'!AJ$2:'BD Demog para scores enalazar'!AJ$3000,MATCH(Formulas!A2444,'BD Demog para scores enalazar'!A$2:'BD Demog para scores enalazar'!A$3000,0))=1,"SI","NO"),"")</f>
        <v/>
      </c>
      <c r="Y2444" t="str" cm="1">
        <f t="array" ref="Y2444">IF(AND(W2444="NO",X2444="NO"),_xlfn.IFS('Paraclinicos '!K2379&lt;=91,3,'Paraclinicos '!K2379&lt;94,2,'Paraclinicos '!K2379&lt;96,1,'Paraclinicos '!K2379&gt;=96,0),"")</f>
        <v/>
      </c>
      <c r="Z2444" t="str" cm="1">
        <f t="array" ref="Z2444">IF(OR(W2444="SI",X2444="SI"),_xlfn.IFS(OR(AND('Paraclinicos '!K2380&lt;=83),AND('Paraclinicos '!K2380&gt;=97,AA2444=2)),3,OR(AND('Paraclinicos '!K2380&lt;=86),AND('Paraclinicos '!K2380&gt;=94,AA2444=2)),2,OR(AND('Paraclinicos '!K2380&lt;=88),AND('Paraclinicos '!K2380&gt;=92,AA2444=2)),1,OR(AND('Paraclinicos '!K2380&gt;=88,'Paraclinicos '!K2380&lt;=92),AND('Paraclinicos '!K2380&gt;=93,AA2444=0)),0),"")</f>
        <v/>
      </c>
      <c r="AA2444" t="str" cm="1">
        <f t="array" ref="AA2444">_xlfn.IFS('Paraclinicos '!E2379="","",'Paraclinicos '!E2379="Oxigeno",2,'Paraclinicos '!E2379="Aire",0)</f>
        <v/>
      </c>
    </row>
    <row r="2445" spans="1:27" x14ac:dyDescent="0.25">
      <c r="A2445">
        <f>'Paraclinicos '!A2380</f>
        <v>0</v>
      </c>
      <c r="B2445" s="3">
        <f>'Paraclinicos '!R2380</f>
        <v>0</v>
      </c>
      <c r="C2445" t="str" cm="1">
        <f t="array" ref="C2445">_xlfn.IFS('Paraclinicos '!Q2380="","",'Paraclinicos '!Q2380&gt;60,3,'Paraclinicos '!Q2380&lt;=60,1)</f>
        <v/>
      </c>
      <c r="D2445" t="str">
        <f>IFERROR(IF(INDEX('BD Demog para scores enalazar'!BC$2:BC$3000,MATCH(Formulas!A2445,'BD Demog para scores enalazar'!A$2:A$3000,0))=0,"SI","NO"),"")</f>
        <v/>
      </c>
      <c r="E2445" t="str" cm="1">
        <f t="array" ref="E2445">_xlfn.IFS(D2445="","",D2445="SI",4,D2445="NO",1)</f>
        <v/>
      </c>
      <c r="F2445" t="str" cm="1">
        <f t="array" ref="F2445">_xlfn.IFS('Paraclinicos '!B2380="","",'Paraclinicos '!B2380&gt;1,1,'Paraclinicos '!B2380&lt;=1,3)</f>
        <v/>
      </c>
      <c r="G2445" t="str" cm="1">
        <f t="array" ref="G2445">_xlfn.IFS('Paraclinicos '!D2380="","",AND('Paraclinicos '!D2380&gt;=250,'Paraclinicos '!D2380&lt;=500),2,'Paraclinicos '!D2380&gt;500,3,'Paraclinicos '!D2380&lt;250,1)</f>
        <v/>
      </c>
      <c r="H2445" s="50" t="str">
        <f t="shared" si="115"/>
        <v/>
      </c>
      <c r="I2445" t="str" cm="1">
        <f t="array" ref="I2445">_xlfn.IFS('Paraclinicos '!Q2380="","",'Paraclinicos '!Q2380&gt;=65,1,'Paraclinicos '!Q2380&lt;65,0)</f>
        <v/>
      </c>
      <c r="J2445" t="str" cm="1">
        <f t="array" ref="J2445">_xlfn.IFS('Paraclinicos '!I2380="","",'Paraclinicos '!I2380&gt;7,1,'Paraclinicos '!I2380&lt;=7,0)</f>
        <v/>
      </c>
      <c r="K2445" t="str" cm="1">
        <f t="array" ref="K2445">_xlfn.IFS('Paraclinicos '!W2380="","",'Paraclinicos '!W2380&lt;=8,1,'Paraclinicos '!W2380&gt;8,0)</f>
        <v/>
      </c>
      <c r="L2445" t="str" cm="1">
        <f t="array" ref="L2445">_xlfn.IFS('Paraclinicos '!S2380="","",'Paraclinicos '!S2380&gt;=30,1,'Paraclinicos '!S2380&lt;30,0)</f>
        <v/>
      </c>
      <c r="M2445" t="str" cm="1">
        <f t="array" ref="M2445">_xlfn.IFS(OR('Paraclinicos '!T2380="",'Paraclinicos '!U2380=""),"",OR('Paraclinicos '!T2380&lt;=90,'Paraclinicos '!U2380&lt;=60),1,OR('Paraclinicos '!T2380&gt;90,'Paraclinicos '!U2380&gt;60),0)</f>
        <v/>
      </c>
      <c r="N2445" s="45" t="str">
        <f t="shared" si="116"/>
        <v/>
      </c>
      <c r="O2445" t="str" cm="1">
        <f t="array" ref="O2445">_xlfn.IFS(OR('Paraclinicos '!M2380="",'Paraclinicos '!N2380="",'Paraclinicos '!N2380=0),"",'Paraclinicos '!M2380/'Paraclinicos '!N2380&lt;100,4,'Paraclinicos '!M2380/'Paraclinicos '!N2380&lt;200,3,'Paraclinicos '!M2380/'Paraclinicos '!N2380&lt;300,2,'Paraclinicos '!M2380/'Paraclinicos '!N2380&lt;400,1,'Paraclinicos '!M2380/'Paraclinicos '!N2380&gt;=400,0)</f>
        <v/>
      </c>
      <c r="P2445" t="str" cm="1">
        <f t="array" ref="P2445">_xlfn.IFS('Paraclinicos '!C2380="","",'Paraclinicos '!C2380&lt;20,4,'Paraclinicos '!C2380&lt;50,3,'Paraclinicos '!C2380&lt;100,2,'Paraclinicos '!C2380&lt;150,1,'Paraclinicos '!C2380&gt;150,0)</f>
        <v/>
      </c>
      <c r="Q2445" t="str" cm="1">
        <f t="array" ref="Q2445">_xlfn.IFS('Paraclinicos '!O2380="","",'Paraclinicos '!O2380&lt;1.2,0,'Paraclinicos '!O2380&lt;2,1,'Paraclinicos '!O2380&lt;3.5,2,'Paraclinicos '!O2380&lt;5,3,'Paraclinicos '!O2380&gt;5,4)</f>
        <v/>
      </c>
      <c r="R2445" t="str" cm="1">
        <f t="array" ref="R2445">_xlfn.IFS('Paraclinicos '!J2380="","",'Paraclinicos '!J2380&lt;1.2,0,'Paraclinicos '!J2380&lt;2,1,'Paraclinicos '!J2380&lt;6,2,'Paraclinicos '!J2380&lt;12,3,'Paraclinicos '!J2380&gt;=12,4)</f>
        <v/>
      </c>
      <c r="S2445" t="str" cm="1">
        <f t="array" ref="S2445">_xlfn.IFS('Paraclinicos '!Y2380="","",'Paraclinicos '!Y2380&lt;70,1,'Paraclinicos '!Y2380&gt;=70,0)</f>
        <v/>
      </c>
      <c r="T2445" t="str" cm="1">
        <f t="array" ref="T2445">_xlfn.IFS('Paraclinicos '!W2380="","",'Paraclinicos '!W2380&lt;6,4,'Paraclinicos '!W2380&lt;10,3,'Paraclinicos '!W2380&lt;13,2,'Paraclinicos '!W2380&lt;15,1,'Paraclinicos '!W2380=15,0)</f>
        <v/>
      </c>
      <c r="U2445" s="54" t="str">
        <f t="shared" si="114"/>
        <v/>
      </c>
      <c r="V2445" t="str" cm="1">
        <f t="array" ref="V2445">_xlfn.IFS('Paraclinicos '!S2380="","",OR('Paraclinicos '!S2380&lt;=8,'Paraclinicos '!S2380&gt;=25),3,'Paraclinicos '!S2380&lt;12,1,'Paraclinicos '!S2380&lt;21,0,'Paraclinicos '!S2380&lt;25,2)</f>
        <v/>
      </c>
      <c r="W2445" t="str">
        <f>IFERROR(IF(INDEX('BD Demog para scores enalazar'!Y$2:'BD Demog para scores enalazar'!Y$3000,MATCH(Formulas!A2445,'BD Demog para scores enalazar'!A$2:'BD Demog para scores enalazar'!A$3000,0))=1,"SI","NO"),"")</f>
        <v/>
      </c>
      <c r="X2445" s="9" t="str">
        <f>IFERROR(IF(INDEX('BD Demog para scores enalazar'!AJ$2:'BD Demog para scores enalazar'!AJ$3000,MATCH(Formulas!A2445,'BD Demog para scores enalazar'!A$2:'BD Demog para scores enalazar'!A$3000,0))=1,"SI","NO"),"")</f>
        <v/>
      </c>
      <c r="Y2445" t="str" cm="1">
        <f t="array" ref="Y2445">IF(AND(W2445="NO",X2445="NO"),_xlfn.IFS('Paraclinicos '!K2380&lt;=91,3,'Paraclinicos '!K2380&lt;94,2,'Paraclinicos '!K2380&lt;96,1,'Paraclinicos '!K2380&gt;=96,0),"")</f>
        <v/>
      </c>
      <c r="Z2445" t="str" cm="1">
        <f t="array" ref="Z2445">IF(OR(W2445="SI",X2445="SI"),_xlfn.IFS(OR(AND('Paraclinicos '!K2381&lt;=83),AND('Paraclinicos '!K2381&gt;=97,AA2445=2)),3,OR(AND('Paraclinicos '!K2381&lt;=86),AND('Paraclinicos '!K2381&gt;=94,AA2445=2)),2,OR(AND('Paraclinicos '!K2381&lt;=88),AND('Paraclinicos '!K2381&gt;=92,AA2445=2)),1,OR(AND('Paraclinicos '!K2381&gt;=88,'Paraclinicos '!K2381&lt;=92),AND('Paraclinicos '!K2381&gt;=93,AA2445=0)),0),"")</f>
        <v/>
      </c>
      <c r="AA2445" t="str" cm="1">
        <f t="array" ref="AA2445">_xlfn.IFS('Paraclinicos '!E2380="","",'Paraclinicos '!E2380="Oxigeno",2,'Paraclinicos '!E2380="Aire",0)</f>
        <v/>
      </c>
    </row>
    <row r="2446" spans="1:27" x14ac:dyDescent="0.25">
      <c r="A2446">
        <f>'Paraclinicos '!A2381</f>
        <v>0</v>
      </c>
      <c r="B2446" s="3">
        <f>'Paraclinicos '!R2381</f>
        <v>0</v>
      </c>
      <c r="C2446" t="str" cm="1">
        <f t="array" ref="C2446">_xlfn.IFS('Paraclinicos '!Q2381="","",'Paraclinicos '!Q2381&gt;60,3,'Paraclinicos '!Q2381&lt;=60,1)</f>
        <v/>
      </c>
      <c r="D2446" t="str">
        <f>IFERROR(IF(INDEX('BD Demog para scores enalazar'!BC$2:BC$3000,MATCH(Formulas!A2446,'BD Demog para scores enalazar'!A$2:A$3000,0))=0,"SI","NO"),"")</f>
        <v/>
      </c>
      <c r="E2446" t="str" cm="1">
        <f t="array" ref="E2446">_xlfn.IFS(D2446="","",D2446="SI",4,D2446="NO",1)</f>
        <v/>
      </c>
      <c r="F2446" t="str" cm="1">
        <f t="array" ref="F2446">_xlfn.IFS('Paraclinicos '!B2381="","",'Paraclinicos '!B2381&gt;1,1,'Paraclinicos '!B2381&lt;=1,3)</f>
        <v/>
      </c>
      <c r="G2446" t="str" cm="1">
        <f t="array" ref="G2446">_xlfn.IFS('Paraclinicos '!D2381="","",AND('Paraclinicos '!D2381&gt;=250,'Paraclinicos '!D2381&lt;=500),2,'Paraclinicos '!D2381&gt;500,3,'Paraclinicos '!D2381&lt;250,1)</f>
        <v/>
      </c>
      <c r="H2446" s="50" t="str">
        <f t="shared" si="115"/>
        <v/>
      </c>
      <c r="I2446" t="str" cm="1">
        <f t="array" ref="I2446">_xlfn.IFS('Paraclinicos '!Q2381="","",'Paraclinicos '!Q2381&gt;=65,1,'Paraclinicos '!Q2381&lt;65,0)</f>
        <v/>
      </c>
      <c r="J2446" t="str" cm="1">
        <f t="array" ref="J2446">_xlfn.IFS('Paraclinicos '!I2381="","",'Paraclinicos '!I2381&gt;7,1,'Paraclinicos '!I2381&lt;=7,0)</f>
        <v/>
      </c>
      <c r="K2446" t="str" cm="1">
        <f t="array" ref="K2446">_xlfn.IFS('Paraclinicos '!W2381="","",'Paraclinicos '!W2381&lt;=8,1,'Paraclinicos '!W2381&gt;8,0)</f>
        <v/>
      </c>
      <c r="L2446" t="str" cm="1">
        <f t="array" ref="L2446">_xlfn.IFS('Paraclinicos '!S2381="","",'Paraclinicos '!S2381&gt;=30,1,'Paraclinicos '!S2381&lt;30,0)</f>
        <v/>
      </c>
      <c r="M2446" t="str" cm="1">
        <f t="array" ref="M2446">_xlfn.IFS(OR('Paraclinicos '!T2381="",'Paraclinicos '!U2381=""),"",OR('Paraclinicos '!T2381&lt;=90,'Paraclinicos '!U2381&lt;=60),1,OR('Paraclinicos '!T2381&gt;90,'Paraclinicos '!U2381&gt;60),0)</f>
        <v/>
      </c>
      <c r="N2446" s="45" t="str">
        <f t="shared" si="116"/>
        <v/>
      </c>
      <c r="O2446" t="str" cm="1">
        <f t="array" ref="O2446">_xlfn.IFS(OR('Paraclinicos '!M2381="",'Paraclinicos '!N2381="",'Paraclinicos '!N2381=0),"",'Paraclinicos '!M2381/'Paraclinicos '!N2381&lt;100,4,'Paraclinicos '!M2381/'Paraclinicos '!N2381&lt;200,3,'Paraclinicos '!M2381/'Paraclinicos '!N2381&lt;300,2,'Paraclinicos '!M2381/'Paraclinicos '!N2381&lt;400,1,'Paraclinicos '!M2381/'Paraclinicos '!N2381&gt;=400,0)</f>
        <v/>
      </c>
      <c r="P2446" t="str" cm="1">
        <f t="array" ref="P2446">_xlfn.IFS('Paraclinicos '!C2381="","",'Paraclinicos '!C2381&lt;20,4,'Paraclinicos '!C2381&lt;50,3,'Paraclinicos '!C2381&lt;100,2,'Paraclinicos '!C2381&lt;150,1,'Paraclinicos '!C2381&gt;150,0)</f>
        <v/>
      </c>
      <c r="Q2446" t="str" cm="1">
        <f t="array" ref="Q2446">_xlfn.IFS('Paraclinicos '!O2381="","",'Paraclinicos '!O2381&lt;1.2,0,'Paraclinicos '!O2381&lt;2,1,'Paraclinicos '!O2381&lt;3.5,2,'Paraclinicos '!O2381&lt;5,3,'Paraclinicos '!O2381&gt;5,4)</f>
        <v/>
      </c>
      <c r="R2446" t="str" cm="1">
        <f t="array" ref="R2446">_xlfn.IFS('Paraclinicos '!J2381="","",'Paraclinicos '!J2381&lt;1.2,0,'Paraclinicos '!J2381&lt;2,1,'Paraclinicos '!J2381&lt;6,2,'Paraclinicos '!J2381&lt;12,3,'Paraclinicos '!J2381&gt;=12,4)</f>
        <v/>
      </c>
      <c r="S2446" t="str" cm="1">
        <f t="array" ref="S2446">_xlfn.IFS('Paraclinicos '!Y2381="","",'Paraclinicos '!Y2381&lt;70,1,'Paraclinicos '!Y2381&gt;=70,0)</f>
        <v/>
      </c>
      <c r="T2446" t="str" cm="1">
        <f t="array" ref="T2446">_xlfn.IFS('Paraclinicos '!W2381="","",'Paraclinicos '!W2381&lt;6,4,'Paraclinicos '!W2381&lt;10,3,'Paraclinicos '!W2381&lt;13,2,'Paraclinicos '!W2381&lt;15,1,'Paraclinicos '!W2381=15,0)</f>
        <v/>
      </c>
      <c r="U2446" s="54" t="str">
        <f t="shared" si="114"/>
        <v/>
      </c>
      <c r="V2446" t="str" cm="1">
        <f t="array" ref="V2446">_xlfn.IFS('Paraclinicos '!S2381="","",OR('Paraclinicos '!S2381&lt;=8,'Paraclinicos '!S2381&gt;=25),3,'Paraclinicos '!S2381&lt;12,1,'Paraclinicos '!S2381&lt;21,0,'Paraclinicos '!S2381&lt;25,2)</f>
        <v/>
      </c>
      <c r="W2446" t="str">
        <f>IFERROR(IF(INDEX('BD Demog para scores enalazar'!Y$2:'BD Demog para scores enalazar'!Y$3000,MATCH(Formulas!A2446,'BD Demog para scores enalazar'!A$2:'BD Demog para scores enalazar'!A$3000,0))=1,"SI","NO"),"")</f>
        <v/>
      </c>
      <c r="X2446" s="9" t="str">
        <f>IFERROR(IF(INDEX('BD Demog para scores enalazar'!AJ$2:'BD Demog para scores enalazar'!AJ$3000,MATCH(Formulas!A2446,'BD Demog para scores enalazar'!A$2:'BD Demog para scores enalazar'!A$3000,0))=1,"SI","NO"),"")</f>
        <v/>
      </c>
      <c r="Y2446" t="str" cm="1">
        <f t="array" ref="Y2446">IF(AND(W2446="NO",X2446="NO"),_xlfn.IFS('Paraclinicos '!K2381&lt;=91,3,'Paraclinicos '!K2381&lt;94,2,'Paraclinicos '!K2381&lt;96,1,'Paraclinicos '!K2381&gt;=96,0),"")</f>
        <v/>
      </c>
      <c r="Z2446" t="str" cm="1">
        <f t="array" ref="Z2446">IF(OR(W2446="SI",X2446="SI"),_xlfn.IFS(OR(AND('Paraclinicos '!K2382&lt;=83),AND('Paraclinicos '!K2382&gt;=97,AA2446=2)),3,OR(AND('Paraclinicos '!K2382&lt;=86),AND('Paraclinicos '!K2382&gt;=94,AA2446=2)),2,OR(AND('Paraclinicos '!K2382&lt;=88),AND('Paraclinicos '!K2382&gt;=92,AA2446=2)),1,OR(AND('Paraclinicos '!K2382&gt;=88,'Paraclinicos '!K2382&lt;=92),AND('Paraclinicos '!K2382&gt;=93,AA2446=0)),0),"")</f>
        <v/>
      </c>
      <c r="AA2446" t="str" cm="1">
        <f t="array" ref="AA2446">_xlfn.IFS('Paraclinicos '!E2381="","",'Paraclinicos '!E2381="Oxigeno",2,'Paraclinicos '!E2381="Aire",0)</f>
        <v/>
      </c>
    </row>
    <row r="2447" spans="1:27" x14ac:dyDescent="0.25">
      <c r="A2447">
        <f>'Paraclinicos '!A2382</f>
        <v>0</v>
      </c>
      <c r="B2447" s="3">
        <f>'Paraclinicos '!R2382</f>
        <v>0</v>
      </c>
      <c r="C2447" t="str" cm="1">
        <f t="array" ref="C2447">_xlfn.IFS('Paraclinicos '!Q2382="","",'Paraclinicos '!Q2382&gt;60,3,'Paraclinicos '!Q2382&lt;=60,1)</f>
        <v/>
      </c>
      <c r="D2447" t="str">
        <f>IFERROR(IF(INDEX('BD Demog para scores enalazar'!BC$2:BC$3000,MATCH(Formulas!A2447,'BD Demog para scores enalazar'!A$2:A$3000,0))=0,"SI","NO"),"")</f>
        <v/>
      </c>
      <c r="E2447" t="str" cm="1">
        <f t="array" ref="E2447">_xlfn.IFS(D2447="","",D2447="SI",4,D2447="NO",1)</f>
        <v/>
      </c>
      <c r="F2447" t="str" cm="1">
        <f t="array" ref="F2447">_xlfn.IFS('Paraclinicos '!B2382="","",'Paraclinicos '!B2382&gt;1,1,'Paraclinicos '!B2382&lt;=1,3)</f>
        <v/>
      </c>
      <c r="G2447" t="str" cm="1">
        <f t="array" ref="G2447">_xlfn.IFS('Paraclinicos '!D2382="","",AND('Paraclinicos '!D2382&gt;=250,'Paraclinicos '!D2382&lt;=500),2,'Paraclinicos '!D2382&gt;500,3,'Paraclinicos '!D2382&lt;250,1)</f>
        <v/>
      </c>
      <c r="H2447" s="50" t="str">
        <f t="shared" si="115"/>
        <v/>
      </c>
      <c r="I2447" t="str" cm="1">
        <f t="array" ref="I2447">_xlfn.IFS('Paraclinicos '!Q2382="","",'Paraclinicos '!Q2382&gt;=65,1,'Paraclinicos '!Q2382&lt;65,0)</f>
        <v/>
      </c>
      <c r="J2447" t="str" cm="1">
        <f t="array" ref="J2447">_xlfn.IFS('Paraclinicos '!I2382="","",'Paraclinicos '!I2382&gt;7,1,'Paraclinicos '!I2382&lt;=7,0)</f>
        <v/>
      </c>
      <c r="K2447" t="str" cm="1">
        <f t="array" ref="K2447">_xlfn.IFS('Paraclinicos '!W2382="","",'Paraclinicos '!W2382&lt;=8,1,'Paraclinicos '!W2382&gt;8,0)</f>
        <v/>
      </c>
      <c r="L2447" t="str" cm="1">
        <f t="array" ref="L2447">_xlfn.IFS('Paraclinicos '!S2382="","",'Paraclinicos '!S2382&gt;=30,1,'Paraclinicos '!S2382&lt;30,0)</f>
        <v/>
      </c>
      <c r="M2447" t="str" cm="1">
        <f t="array" ref="M2447">_xlfn.IFS(OR('Paraclinicos '!T2382="",'Paraclinicos '!U2382=""),"",OR('Paraclinicos '!T2382&lt;=90,'Paraclinicos '!U2382&lt;=60),1,OR('Paraclinicos '!T2382&gt;90,'Paraclinicos '!U2382&gt;60),0)</f>
        <v/>
      </c>
      <c r="N2447" s="45" t="str">
        <f t="shared" si="116"/>
        <v/>
      </c>
      <c r="O2447" t="str" cm="1">
        <f t="array" ref="O2447">_xlfn.IFS(OR('Paraclinicos '!M2382="",'Paraclinicos '!N2382="",'Paraclinicos '!N2382=0),"",'Paraclinicos '!M2382/'Paraclinicos '!N2382&lt;100,4,'Paraclinicos '!M2382/'Paraclinicos '!N2382&lt;200,3,'Paraclinicos '!M2382/'Paraclinicos '!N2382&lt;300,2,'Paraclinicos '!M2382/'Paraclinicos '!N2382&lt;400,1,'Paraclinicos '!M2382/'Paraclinicos '!N2382&gt;=400,0)</f>
        <v/>
      </c>
      <c r="P2447" t="str" cm="1">
        <f t="array" ref="P2447">_xlfn.IFS('Paraclinicos '!C2382="","",'Paraclinicos '!C2382&lt;20,4,'Paraclinicos '!C2382&lt;50,3,'Paraclinicos '!C2382&lt;100,2,'Paraclinicos '!C2382&lt;150,1,'Paraclinicos '!C2382&gt;150,0)</f>
        <v/>
      </c>
      <c r="Q2447" t="str" cm="1">
        <f t="array" ref="Q2447">_xlfn.IFS('Paraclinicos '!O2382="","",'Paraclinicos '!O2382&lt;1.2,0,'Paraclinicos '!O2382&lt;2,1,'Paraclinicos '!O2382&lt;3.5,2,'Paraclinicos '!O2382&lt;5,3,'Paraclinicos '!O2382&gt;5,4)</f>
        <v/>
      </c>
      <c r="R2447" t="str" cm="1">
        <f t="array" ref="R2447">_xlfn.IFS('Paraclinicos '!J2382="","",'Paraclinicos '!J2382&lt;1.2,0,'Paraclinicos '!J2382&lt;2,1,'Paraclinicos '!J2382&lt;6,2,'Paraclinicos '!J2382&lt;12,3,'Paraclinicos '!J2382&gt;=12,4)</f>
        <v/>
      </c>
      <c r="S2447" t="str" cm="1">
        <f t="array" ref="S2447">_xlfn.IFS('Paraclinicos '!Y2382="","",'Paraclinicos '!Y2382&lt;70,1,'Paraclinicos '!Y2382&gt;=70,0)</f>
        <v/>
      </c>
      <c r="T2447" t="str" cm="1">
        <f t="array" ref="T2447">_xlfn.IFS('Paraclinicos '!W2382="","",'Paraclinicos '!W2382&lt;6,4,'Paraclinicos '!W2382&lt;10,3,'Paraclinicos '!W2382&lt;13,2,'Paraclinicos '!W2382&lt;15,1,'Paraclinicos '!W2382=15,0)</f>
        <v/>
      </c>
      <c r="U2447" s="54" t="str">
        <f t="shared" si="114"/>
        <v/>
      </c>
      <c r="V2447" t="str" cm="1">
        <f t="array" ref="V2447">_xlfn.IFS('Paraclinicos '!S2382="","",OR('Paraclinicos '!S2382&lt;=8,'Paraclinicos '!S2382&gt;=25),3,'Paraclinicos '!S2382&lt;12,1,'Paraclinicos '!S2382&lt;21,0,'Paraclinicos '!S2382&lt;25,2)</f>
        <v/>
      </c>
      <c r="W2447" t="str">
        <f>IFERROR(IF(INDEX('BD Demog para scores enalazar'!Y$2:'BD Demog para scores enalazar'!Y$3000,MATCH(Formulas!A2447,'BD Demog para scores enalazar'!A$2:'BD Demog para scores enalazar'!A$3000,0))=1,"SI","NO"),"")</f>
        <v/>
      </c>
      <c r="X2447" s="9" t="str">
        <f>IFERROR(IF(INDEX('BD Demog para scores enalazar'!AJ$2:'BD Demog para scores enalazar'!AJ$3000,MATCH(Formulas!A2447,'BD Demog para scores enalazar'!A$2:'BD Demog para scores enalazar'!A$3000,0))=1,"SI","NO"),"")</f>
        <v/>
      </c>
      <c r="Y2447" t="str" cm="1">
        <f t="array" ref="Y2447">IF(AND(W2447="NO",X2447="NO"),_xlfn.IFS('Paraclinicos '!K2382&lt;=91,3,'Paraclinicos '!K2382&lt;94,2,'Paraclinicos '!K2382&lt;96,1,'Paraclinicos '!K2382&gt;=96,0),"")</f>
        <v/>
      </c>
      <c r="Z2447" t="str" cm="1">
        <f t="array" ref="Z2447">IF(OR(W2447="SI",X2447="SI"),_xlfn.IFS(OR(AND('Paraclinicos '!K2383&lt;=83),AND('Paraclinicos '!K2383&gt;=97,AA2447=2)),3,OR(AND('Paraclinicos '!K2383&lt;=86),AND('Paraclinicos '!K2383&gt;=94,AA2447=2)),2,OR(AND('Paraclinicos '!K2383&lt;=88),AND('Paraclinicos '!K2383&gt;=92,AA2447=2)),1,OR(AND('Paraclinicos '!K2383&gt;=88,'Paraclinicos '!K2383&lt;=92),AND('Paraclinicos '!K2383&gt;=93,AA2447=0)),0),"")</f>
        <v/>
      </c>
      <c r="AA2447" t="str" cm="1">
        <f t="array" ref="AA2447">_xlfn.IFS('Paraclinicos '!E2382="","",'Paraclinicos '!E2382="Oxigeno",2,'Paraclinicos '!E2382="Aire",0)</f>
        <v/>
      </c>
    </row>
    <row r="2448" spans="1:27" x14ac:dyDescent="0.25">
      <c r="A2448">
        <f>'Paraclinicos '!A2383</f>
        <v>0</v>
      </c>
      <c r="B2448" s="3">
        <f>'Paraclinicos '!R2383</f>
        <v>0</v>
      </c>
      <c r="C2448" t="str" cm="1">
        <f t="array" ref="C2448">_xlfn.IFS('Paraclinicos '!Q2383="","",'Paraclinicos '!Q2383&gt;60,3,'Paraclinicos '!Q2383&lt;=60,1)</f>
        <v/>
      </c>
      <c r="D2448" t="str">
        <f>IFERROR(IF(INDEX('BD Demog para scores enalazar'!BC$2:BC$3000,MATCH(Formulas!A2448,'BD Demog para scores enalazar'!A$2:A$3000,0))=0,"SI","NO"),"")</f>
        <v/>
      </c>
      <c r="E2448" t="str" cm="1">
        <f t="array" ref="E2448">_xlfn.IFS(D2448="","",D2448="SI",4,D2448="NO",1)</f>
        <v/>
      </c>
      <c r="F2448" t="str" cm="1">
        <f t="array" ref="F2448">_xlfn.IFS('Paraclinicos '!B2383="","",'Paraclinicos '!B2383&gt;1,1,'Paraclinicos '!B2383&lt;=1,3)</f>
        <v/>
      </c>
      <c r="G2448" t="str" cm="1">
        <f t="array" ref="G2448">_xlfn.IFS('Paraclinicos '!D2383="","",AND('Paraclinicos '!D2383&gt;=250,'Paraclinicos '!D2383&lt;=500),2,'Paraclinicos '!D2383&gt;500,3,'Paraclinicos '!D2383&lt;250,1)</f>
        <v/>
      </c>
      <c r="H2448" s="50" t="str">
        <f t="shared" si="115"/>
        <v/>
      </c>
      <c r="I2448" t="str" cm="1">
        <f t="array" ref="I2448">_xlfn.IFS('Paraclinicos '!Q2383="","",'Paraclinicos '!Q2383&gt;=65,1,'Paraclinicos '!Q2383&lt;65,0)</f>
        <v/>
      </c>
      <c r="J2448" t="str" cm="1">
        <f t="array" ref="J2448">_xlfn.IFS('Paraclinicos '!I2383="","",'Paraclinicos '!I2383&gt;7,1,'Paraclinicos '!I2383&lt;=7,0)</f>
        <v/>
      </c>
      <c r="K2448" t="str" cm="1">
        <f t="array" ref="K2448">_xlfn.IFS('Paraclinicos '!W2383="","",'Paraclinicos '!W2383&lt;=8,1,'Paraclinicos '!W2383&gt;8,0)</f>
        <v/>
      </c>
      <c r="L2448" t="str" cm="1">
        <f t="array" ref="L2448">_xlfn.IFS('Paraclinicos '!S2383="","",'Paraclinicos '!S2383&gt;=30,1,'Paraclinicos '!S2383&lt;30,0)</f>
        <v/>
      </c>
      <c r="M2448" t="str" cm="1">
        <f t="array" ref="M2448">_xlfn.IFS(OR('Paraclinicos '!T2383="",'Paraclinicos '!U2383=""),"",OR('Paraclinicos '!T2383&lt;=90,'Paraclinicos '!U2383&lt;=60),1,OR('Paraclinicos '!T2383&gt;90,'Paraclinicos '!U2383&gt;60),0)</f>
        <v/>
      </c>
      <c r="N2448" s="45" t="str">
        <f t="shared" si="116"/>
        <v/>
      </c>
      <c r="O2448" t="str" cm="1">
        <f t="array" ref="O2448">_xlfn.IFS(OR('Paraclinicos '!M2383="",'Paraclinicos '!N2383="",'Paraclinicos '!N2383=0),"",'Paraclinicos '!M2383/'Paraclinicos '!N2383&lt;100,4,'Paraclinicos '!M2383/'Paraclinicos '!N2383&lt;200,3,'Paraclinicos '!M2383/'Paraclinicos '!N2383&lt;300,2,'Paraclinicos '!M2383/'Paraclinicos '!N2383&lt;400,1,'Paraclinicos '!M2383/'Paraclinicos '!N2383&gt;=400,0)</f>
        <v/>
      </c>
      <c r="P2448" t="str" cm="1">
        <f t="array" ref="P2448">_xlfn.IFS('Paraclinicos '!C2383="","",'Paraclinicos '!C2383&lt;20,4,'Paraclinicos '!C2383&lt;50,3,'Paraclinicos '!C2383&lt;100,2,'Paraclinicos '!C2383&lt;150,1,'Paraclinicos '!C2383&gt;150,0)</f>
        <v/>
      </c>
      <c r="Q2448" t="str" cm="1">
        <f t="array" ref="Q2448">_xlfn.IFS('Paraclinicos '!O2383="","",'Paraclinicos '!O2383&lt;1.2,0,'Paraclinicos '!O2383&lt;2,1,'Paraclinicos '!O2383&lt;3.5,2,'Paraclinicos '!O2383&lt;5,3,'Paraclinicos '!O2383&gt;5,4)</f>
        <v/>
      </c>
      <c r="R2448" t="str" cm="1">
        <f t="array" ref="R2448">_xlfn.IFS('Paraclinicos '!J2383="","",'Paraclinicos '!J2383&lt;1.2,0,'Paraclinicos '!J2383&lt;2,1,'Paraclinicos '!J2383&lt;6,2,'Paraclinicos '!J2383&lt;12,3,'Paraclinicos '!J2383&gt;=12,4)</f>
        <v/>
      </c>
      <c r="S2448" t="str" cm="1">
        <f t="array" ref="S2448">_xlfn.IFS('Paraclinicos '!Y2383="","",'Paraclinicos '!Y2383&lt;70,1,'Paraclinicos '!Y2383&gt;=70,0)</f>
        <v/>
      </c>
      <c r="T2448" t="str" cm="1">
        <f t="array" ref="T2448">_xlfn.IFS('Paraclinicos '!W2383="","",'Paraclinicos '!W2383&lt;6,4,'Paraclinicos '!W2383&lt;10,3,'Paraclinicos '!W2383&lt;13,2,'Paraclinicos '!W2383&lt;15,1,'Paraclinicos '!W2383=15,0)</f>
        <v/>
      </c>
      <c r="U2448" s="54" t="str">
        <f t="shared" si="114"/>
        <v/>
      </c>
      <c r="V2448" t="str" cm="1">
        <f t="array" ref="V2448">_xlfn.IFS('Paraclinicos '!S2383="","",OR('Paraclinicos '!S2383&lt;=8,'Paraclinicos '!S2383&gt;=25),3,'Paraclinicos '!S2383&lt;12,1,'Paraclinicos '!S2383&lt;21,0,'Paraclinicos '!S2383&lt;25,2)</f>
        <v/>
      </c>
      <c r="W2448" t="str">
        <f>IFERROR(IF(INDEX('BD Demog para scores enalazar'!Y$2:'BD Demog para scores enalazar'!Y$3000,MATCH(Formulas!A2448,'BD Demog para scores enalazar'!A$2:'BD Demog para scores enalazar'!A$3000,0))=1,"SI","NO"),"")</f>
        <v/>
      </c>
      <c r="X2448" s="9" t="str">
        <f>IFERROR(IF(INDEX('BD Demog para scores enalazar'!AJ$2:'BD Demog para scores enalazar'!AJ$3000,MATCH(Formulas!A2448,'BD Demog para scores enalazar'!A$2:'BD Demog para scores enalazar'!A$3000,0))=1,"SI","NO"),"")</f>
        <v/>
      </c>
      <c r="Y2448" t="str" cm="1">
        <f t="array" ref="Y2448">IF(AND(W2448="NO",X2448="NO"),_xlfn.IFS('Paraclinicos '!K2383&lt;=91,3,'Paraclinicos '!K2383&lt;94,2,'Paraclinicos '!K2383&lt;96,1,'Paraclinicos '!K2383&gt;=96,0),"")</f>
        <v/>
      </c>
      <c r="Z2448" t="str" cm="1">
        <f t="array" ref="Z2448">IF(OR(W2448="SI",X2448="SI"),_xlfn.IFS(OR(AND('Paraclinicos '!K2384&lt;=83),AND('Paraclinicos '!K2384&gt;=97,AA2448=2)),3,OR(AND('Paraclinicos '!K2384&lt;=86),AND('Paraclinicos '!K2384&gt;=94,AA2448=2)),2,OR(AND('Paraclinicos '!K2384&lt;=88),AND('Paraclinicos '!K2384&gt;=92,AA2448=2)),1,OR(AND('Paraclinicos '!K2384&gt;=88,'Paraclinicos '!K2384&lt;=92),AND('Paraclinicos '!K2384&gt;=93,AA2448=0)),0),"")</f>
        <v/>
      </c>
      <c r="AA2448" t="str" cm="1">
        <f t="array" ref="AA2448">_xlfn.IFS('Paraclinicos '!E2383="","",'Paraclinicos '!E2383="Oxigeno",2,'Paraclinicos '!E2383="Aire",0)</f>
        <v/>
      </c>
    </row>
    <row r="2449" spans="1:27" x14ac:dyDescent="0.25">
      <c r="A2449">
        <f>'Paraclinicos '!A2384</f>
        <v>0</v>
      </c>
      <c r="B2449" s="3">
        <f>'Paraclinicos '!R2384</f>
        <v>0</v>
      </c>
      <c r="C2449" t="str" cm="1">
        <f t="array" ref="C2449">_xlfn.IFS('Paraclinicos '!Q2384="","",'Paraclinicos '!Q2384&gt;60,3,'Paraclinicos '!Q2384&lt;=60,1)</f>
        <v/>
      </c>
      <c r="D2449" t="str">
        <f>IFERROR(IF(INDEX('BD Demog para scores enalazar'!BC$2:BC$3000,MATCH(Formulas!A2449,'BD Demog para scores enalazar'!A$2:A$3000,0))=0,"SI","NO"),"")</f>
        <v/>
      </c>
      <c r="E2449" t="str" cm="1">
        <f t="array" ref="E2449">_xlfn.IFS(D2449="","",D2449="SI",4,D2449="NO",1)</f>
        <v/>
      </c>
      <c r="F2449" t="str" cm="1">
        <f t="array" ref="F2449">_xlfn.IFS('Paraclinicos '!B2384="","",'Paraclinicos '!B2384&gt;1,1,'Paraclinicos '!B2384&lt;=1,3)</f>
        <v/>
      </c>
      <c r="G2449" t="str" cm="1">
        <f t="array" ref="G2449">_xlfn.IFS('Paraclinicos '!D2384="","",AND('Paraclinicos '!D2384&gt;=250,'Paraclinicos '!D2384&lt;=500),2,'Paraclinicos '!D2384&gt;500,3,'Paraclinicos '!D2384&lt;250,1)</f>
        <v/>
      </c>
      <c r="H2449" s="50" t="str">
        <f t="shared" si="115"/>
        <v/>
      </c>
      <c r="I2449" t="str" cm="1">
        <f t="array" ref="I2449">_xlfn.IFS('Paraclinicos '!Q2384="","",'Paraclinicos '!Q2384&gt;=65,1,'Paraclinicos '!Q2384&lt;65,0)</f>
        <v/>
      </c>
      <c r="J2449" t="str" cm="1">
        <f t="array" ref="J2449">_xlfn.IFS('Paraclinicos '!I2384="","",'Paraclinicos '!I2384&gt;7,1,'Paraclinicos '!I2384&lt;=7,0)</f>
        <v/>
      </c>
      <c r="K2449" t="str" cm="1">
        <f t="array" ref="K2449">_xlfn.IFS('Paraclinicos '!W2384="","",'Paraclinicos '!W2384&lt;=8,1,'Paraclinicos '!W2384&gt;8,0)</f>
        <v/>
      </c>
      <c r="L2449" t="str" cm="1">
        <f t="array" ref="L2449">_xlfn.IFS('Paraclinicos '!S2384="","",'Paraclinicos '!S2384&gt;=30,1,'Paraclinicos '!S2384&lt;30,0)</f>
        <v/>
      </c>
      <c r="M2449" t="str" cm="1">
        <f t="array" ref="M2449">_xlfn.IFS(OR('Paraclinicos '!T2384="",'Paraclinicos '!U2384=""),"",OR('Paraclinicos '!T2384&lt;=90,'Paraclinicos '!U2384&lt;=60),1,OR('Paraclinicos '!T2384&gt;90,'Paraclinicos '!U2384&gt;60),0)</f>
        <v/>
      </c>
      <c r="N2449" s="45" t="str">
        <f t="shared" si="116"/>
        <v/>
      </c>
      <c r="O2449" t="str" cm="1">
        <f t="array" ref="O2449">_xlfn.IFS(OR('Paraclinicos '!M2384="",'Paraclinicos '!N2384="",'Paraclinicos '!N2384=0),"",'Paraclinicos '!M2384/'Paraclinicos '!N2384&lt;100,4,'Paraclinicos '!M2384/'Paraclinicos '!N2384&lt;200,3,'Paraclinicos '!M2384/'Paraclinicos '!N2384&lt;300,2,'Paraclinicos '!M2384/'Paraclinicos '!N2384&lt;400,1,'Paraclinicos '!M2384/'Paraclinicos '!N2384&gt;=400,0)</f>
        <v/>
      </c>
      <c r="P2449" t="str" cm="1">
        <f t="array" ref="P2449">_xlfn.IFS('Paraclinicos '!C2384="","",'Paraclinicos '!C2384&lt;20,4,'Paraclinicos '!C2384&lt;50,3,'Paraclinicos '!C2384&lt;100,2,'Paraclinicos '!C2384&lt;150,1,'Paraclinicos '!C2384&gt;150,0)</f>
        <v/>
      </c>
      <c r="Q2449" t="str" cm="1">
        <f t="array" ref="Q2449">_xlfn.IFS('Paraclinicos '!O2384="","",'Paraclinicos '!O2384&lt;1.2,0,'Paraclinicos '!O2384&lt;2,1,'Paraclinicos '!O2384&lt;3.5,2,'Paraclinicos '!O2384&lt;5,3,'Paraclinicos '!O2384&gt;5,4)</f>
        <v/>
      </c>
      <c r="R2449" t="str" cm="1">
        <f t="array" ref="R2449">_xlfn.IFS('Paraclinicos '!J2384="","",'Paraclinicos '!J2384&lt;1.2,0,'Paraclinicos '!J2384&lt;2,1,'Paraclinicos '!J2384&lt;6,2,'Paraclinicos '!J2384&lt;12,3,'Paraclinicos '!J2384&gt;=12,4)</f>
        <v/>
      </c>
      <c r="S2449" t="str" cm="1">
        <f t="array" ref="S2449">_xlfn.IFS('Paraclinicos '!Y2384="","",'Paraclinicos '!Y2384&lt;70,1,'Paraclinicos '!Y2384&gt;=70,0)</f>
        <v/>
      </c>
      <c r="T2449" t="str" cm="1">
        <f t="array" ref="T2449">_xlfn.IFS('Paraclinicos '!W2384="","",'Paraclinicos '!W2384&lt;6,4,'Paraclinicos '!W2384&lt;10,3,'Paraclinicos '!W2384&lt;13,2,'Paraclinicos '!W2384&lt;15,1,'Paraclinicos '!W2384=15,0)</f>
        <v/>
      </c>
      <c r="U2449" s="54" t="str">
        <f t="shared" si="114"/>
        <v/>
      </c>
      <c r="V2449" t="str" cm="1">
        <f t="array" ref="V2449">_xlfn.IFS('Paraclinicos '!S2384="","",OR('Paraclinicos '!S2384&lt;=8,'Paraclinicos '!S2384&gt;=25),3,'Paraclinicos '!S2384&lt;12,1,'Paraclinicos '!S2384&lt;21,0,'Paraclinicos '!S2384&lt;25,2)</f>
        <v/>
      </c>
      <c r="W2449" t="str">
        <f>IFERROR(IF(INDEX('BD Demog para scores enalazar'!Y$2:'BD Demog para scores enalazar'!Y$3000,MATCH(Formulas!A2449,'BD Demog para scores enalazar'!A$2:'BD Demog para scores enalazar'!A$3000,0))=1,"SI","NO"),"")</f>
        <v/>
      </c>
      <c r="X2449" s="9" t="str">
        <f>IFERROR(IF(INDEX('BD Demog para scores enalazar'!AJ$2:'BD Demog para scores enalazar'!AJ$3000,MATCH(Formulas!A2449,'BD Demog para scores enalazar'!A$2:'BD Demog para scores enalazar'!A$3000,0))=1,"SI","NO"),"")</f>
        <v/>
      </c>
      <c r="Y2449" t="str" cm="1">
        <f t="array" ref="Y2449">IF(AND(W2449="NO",X2449="NO"),_xlfn.IFS('Paraclinicos '!K2384&lt;=91,3,'Paraclinicos '!K2384&lt;94,2,'Paraclinicos '!K2384&lt;96,1,'Paraclinicos '!K2384&gt;=96,0),"")</f>
        <v/>
      </c>
      <c r="Z2449" t="str" cm="1">
        <f t="array" ref="Z2449">IF(OR(W2449="SI",X2449="SI"),_xlfn.IFS(OR(AND('Paraclinicos '!K2385&lt;=83),AND('Paraclinicos '!K2385&gt;=97,AA2449=2)),3,OR(AND('Paraclinicos '!K2385&lt;=86),AND('Paraclinicos '!K2385&gt;=94,AA2449=2)),2,OR(AND('Paraclinicos '!K2385&lt;=88),AND('Paraclinicos '!K2385&gt;=92,AA2449=2)),1,OR(AND('Paraclinicos '!K2385&gt;=88,'Paraclinicos '!K2385&lt;=92),AND('Paraclinicos '!K2385&gt;=93,AA2449=0)),0),"")</f>
        <v/>
      </c>
      <c r="AA2449" t="str" cm="1">
        <f t="array" ref="AA2449">_xlfn.IFS('Paraclinicos '!E2384="","",'Paraclinicos '!E2384="Oxigeno",2,'Paraclinicos '!E2384="Aire",0)</f>
        <v/>
      </c>
    </row>
    <row r="2450" spans="1:27" x14ac:dyDescent="0.25">
      <c r="A2450">
        <f>'Paraclinicos '!A2385</f>
        <v>0</v>
      </c>
      <c r="B2450" s="3">
        <f>'Paraclinicos '!R2385</f>
        <v>0</v>
      </c>
      <c r="C2450" t="str" cm="1">
        <f t="array" ref="C2450">_xlfn.IFS('Paraclinicos '!Q2385="","",'Paraclinicos '!Q2385&gt;60,3,'Paraclinicos '!Q2385&lt;=60,1)</f>
        <v/>
      </c>
      <c r="D2450" t="str">
        <f>IFERROR(IF(INDEX('BD Demog para scores enalazar'!BC$2:BC$3000,MATCH(Formulas!A2450,'BD Demog para scores enalazar'!A$2:A$3000,0))=0,"SI","NO"),"")</f>
        <v/>
      </c>
      <c r="E2450" t="str" cm="1">
        <f t="array" ref="E2450">_xlfn.IFS(D2450="","",D2450="SI",4,D2450="NO",1)</f>
        <v/>
      </c>
      <c r="F2450" t="str" cm="1">
        <f t="array" ref="F2450">_xlfn.IFS('Paraclinicos '!B2385="","",'Paraclinicos '!B2385&gt;1,1,'Paraclinicos '!B2385&lt;=1,3)</f>
        <v/>
      </c>
      <c r="G2450" t="str" cm="1">
        <f t="array" ref="G2450">_xlfn.IFS('Paraclinicos '!D2385="","",AND('Paraclinicos '!D2385&gt;=250,'Paraclinicos '!D2385&lt;=500),2,'Paraclinicos '!D2385&gt;500,3,'Paraclinicos '!D2385&lt;250,1)</f>
        <v/>
      </c>
      <c r="H2450" s="50" t="str">
        <f t="shared" si="115"/>
        <v/>
      </c>
      <c r="I2450" t="str" cm="1">
        <f t="array" ref="I2450">_xlfn.IFS('Paraclinicos '!Q2385="","",'Paraclinicos '!Q2385&gt;=65,1,'Paraclinicos '!Q2385&lt;65,0)</f>
        <v/>
      </c>
      <c r="J2450" t="str" cm="1">
        <f t="array" ref="J2450">_xlfn.IFS('Paraclinicos '!I2385="","",'Paraclinicos '!I2385&gt;7,1,'Paraclinicos '!I2385&lt;=7,0)</f>
        <v/>
      </c>
      <c r="K2450" t="str" cm="1">
        <f t="array" ref="K2450">_xlfn.IFS('Paraclinicos '!W2385="","",'Paraclinicos '!W2385&lt;=8,1,'Paraclinicos '!W2385&gt;8,0)</f>
        <v/>
      </c>
      <c r="L2450" t="str" cm="1">
        <f t="array" ref="L2450">_xlfn.IFS('Paraclinicos '!S2385="","",'Paraclinicos '!S2385&gt;=30,1,'Paraclinicos '!S2385&lt;30,0)</f>
        <v/>
      </c>
      <c r="M2450" t="str" cm="1">
        <f t="array" ref="M2450">_xlfn.IFS(OR('Paraclinicos '!T2385="",'Paraclinicos '!U2385=""),"",OR('Paraclinicos '!T2385&lt;=90,'Paraclinicos '!U2385&lt;=60),1,OR('Paraclinicos '!T2385&gt;90,'Paraclinicos '!U2385&gt;60),0)</f>
        <v/>
      </c>
      <c r="N2450" s="45" t="str">
        <f t="shared" si="116"/>
        <v/>
      </c>
      <c r="O2450" t="str" cm="1">
        <f t="array" ref="O2450">_xlfn.IFS(OR('Paraclinicos '!M2385="",'Paraclinicos '!N2385="",'Paraclinicos '!N2385=0),"",'Paraclinicos '!M2385/'Paraclinicos '!N2385&lt;100,4,'Paraclinicos '!M2385/'Paraclinicos '!N2385&lt;200,3,'Paraclinicos '!M2385/'Paraclinicos '!N2385&lt;300,2,'Paraclinicos '!M2385/'Paraclinicos '!N2385&lt;400,1,'Paraclinicos '!M2385/'Paraclinicos '!N2385&gt;=400,0)</f>
        <v/>
      </c>
      <c r="P2450" t="str" cm="1">
        <f t="array" ref="P2450">_xlfn.IFS('Paraclinicos '!C2385="","",'Paraclinicos '!C2385&lt;20,4,'Paraclinicos '!C2385&lt;50,3,'Paraclinicos '!C2385&lt;100,2,'Paraclinicos '!C2385&lt;150,1,'Paraclinicos '!C2385&gt;150,0)</f>
        <v/>
      </c>
      <c r="Q2450" t="str" cm="1">
        <f t="array" ref="Q2450">_xlfn.IFS('Paraclinicos '!O2385="","",'Paraclinicos '!O2385&lt;1.2,0,'Paraclinicos '!O2385&lt;2,1,'Paraclinicos '!O2385&lt;3.5,2,'Paraclinicos '!O2385&lt;5,3,'Paraclinicos '!O2385&gt;5,4)</f>
        <v/>
      </c>
      <c r="R2450" t="str" cm="1">
        <f t="array" ref="R2450">_xlfn.IFS('Paraclinicos '!J2385="","",'Paraclinicos '!J2385&lt;1.2,0,'Paraclinicos '!J2385&lt;2,1,'Paraclinicos '!J2385&lt;6,2,'Paraclinicos '!J2385&lt;12,3,'Paraclinicos '!J2385&gt;=12,4)</f>
        <v/>
      </c>
      <c r="S2450" t="str" cm="1">
        <f t="array" ref="S2450">_xlfn.IFS('Paraclinicos '!Y2385="","",'Paraclinicos '!Y2385&lt;70,1,'Paraclinicos '!Y2385&gt;=70,0)</f>
        <v/>
      </c>
      <c r="T2450" t="str" cm="1">
        <f t="array" ref="T2450">_xlfn.IFS('Paraclinicos '!W2385="","",'Paraclinicos '!W2385&lt;6,4,'Paraclinicos '!W2385&lt;10,3,'Paraclinicos '!W2385&lt;13,2,'Paraclinicos '!W2385&lt;15,1,'Paraclinicos '!W2385=15,0)</f>
        <v/>
      </c>
      <c r="U2450" s="54" t="str">
        <f t="shared" si="114"/>
        <v/>
      </c>
      <c r="V2450" t="str" cm="1">
        <f t="array" ref="V2450">_xlfn.IFS('Paraclinicos '!S2385="","",OR('Paraclinicos '!S2385&lt;=8,'Paraclinicos '!S2385&gt;=25),3,'Paraclinicos '!S2385&lt;12,1,'Paraclinicos '!S2385&lt;21,0,'Paraclinicos '!S2385&lt;25,2)</f>
        <v/>
      </c>
      <c r="W2450" t="str">
        <f>IFERROR(IF(INDEX('BD Demog para scores enalazar'!Y$2:'BD Demog para scores enalazar'!Y$3000,MATCH(Formulas!A2450,'BD Demog para scores enalazar'!A$2:'BD Demog para scores enalazar'!A$3000,0))=1,"SI","NO"),"")</f>
        <v/>
      </c>
      <c r="X2450" s="9" t="str">
        <f>IFERROR(IF(INDEX('BD Demog para scores enalazar'!AJ$2:'BD Demog para scores enalazar'!AJ$3000,MATCH(Formulas!A2450,'BD Demog para scores enalazar'!A$2:'BD Demog para scores enalazar'!A$3000,0))=1,"SI","NO"),"")</f>
        <v/>
      </c>
      <c r="Y2450" t="str" cm="1">
        <f t="array" ref="Y2450">IF(AND(W2450="NO",X2450="NO"),_xlfn.IFS('Paraclinicos '!K2385&lt;=91,3,'Paraclinicos '!K2385&lt;94,2,'Paraclinicos '!K2385&lt;96,1,'Paraclinicos '!K2385&gt;=96,0),"")</f>
        <v/>
      </c>
      <c r="Z2450" t="str" cm="1">
        <f t="array" ref="Z2450">IF(OR(W2450="SI",X2450="SI"),_xlfn.IFS(OR(AND('Paraclinicos '!K2386&lt;=83),AND('Paraclinicos '!K2386&gt;=97,AA2450=2)),3,OR(AND('Paraclinicos '!K2386&lt;=86),AND('Paraclinicos '!K2386&gt;=94,AA2450=2)),2,OR(AND('Paraclinicos '!K2386&lt;=88),AND('Paraclinicos '!K2386&gt;=92,AA2450=2)),1,OR(AND('Paraclinicos '!K2386&gt;=88,'Paraclinicos '!K2386&lt;=92),AND('Paraclinicos '!K2386&gt;=93,AA2450=0)),0),"")</f>
        <v/>
      </c>
      <c r="AA2450" t="str" cm="1">
        <f t="array" ref="AA2450">_xlfn.IFS('Paraclinicos '!E2385="","",'Paraclinicos '!E2385="Oxigeno",2,'Paraclinicos '!E2385="Aire",0)</f>
        <v/>
      </c>
    </row>
    <row r="2451" spans="1:27" x14ac:dyDescent="0.25">
      <c r="A2451">
        <f>'Paraclinicos '!A2386</f>
        <v>0</v>
      </c>
      <c r="B2451" s="3">
        <f>'Paraclinicos '!R2386</f>
        <v>0</v>
      </c>
      <c r="C2451" t="str" cm="1">
        <f t="array" ref="C2451">_xlfn.IFS('Paraclinicos '!Q2386="","",'Paraclinicos '!Q2386&gt;60,3,'Paraclinicos '!Q2386&lt;=60,1)</f>
        <v/>
      </c>
      <c r="D2451" t="str">
        <f>IFERROR(IF(INDEX('BD Demog para scores enalazar'!BC$2:BC$3000,MATCH(Formulas!A2451,'BD Demog para scores enalazar'!A$2:A$3000,0))=0,"SI","NO"),"")</f>
        <v/>
      </c>
      <c r="E2451" t="str" cm="1">
        <f t="array" ref="E2451">_xlfn.IFS(D2451="","",D2451="SI",4,D2451="NO",1)</f>
        <v/>
      </c>
      <c r="F2451" t="str" cm="1">
        <f t="array" ref="F2451">_xlfn.IFS('Paraclinicos '!B2386="","",'Paraclinicos '!B2386&gt;1,1,'Paraclinicos '!B2386&lt;=1,3)</f>
        <v/>
      </c>
      <c r="G2451" t="str" cm="1">
        <f t="array" ref="G2451">_xlfn.IFS('Paraclinicos '!D2386="","",AND('Paraclinicos '!D2386&gt;=250,'Paraclinicos '!D2386&lt;=500),2,'Paraclinicos '!D2386&gt;500,3,'Paraclinicos '!D2386&lt;250,1)</f>
        <v/>
      </c>
      <c r="H2451" s="50" t="str">
        <f t="shared" si="115"/>
        <v/>
      </c>
      <c r="I2451" t="str" cm="1">
        <f t="array" ref="I2451">_xlfn.IFS('Paraclinicos '!Q2386="","",'Paraclinicos '!Q2386&gt;=65,1,'Paraclinicos '!Q2386&lt;65,0)</f>
        <v/>
      </c>
      <c r="J2451" t="str" cm="1">
        <f t="array" ref="J2451">_xlfn.IFS('Paraclinicos '!I2386="","",'Paraclinicos '!I2386&gt;7,1,'Paraclinicos '!I2386&lt;=7,0)</f>
        <v/>
      </c>
      <c r="K2451" t="str" cm="1">
        <f t="array" ref="K2451">_xlfn.IFS('Paraclinicos '!W2386="","",'Paraclinicos '!W2386&lt;=8,1,'Paraclinicos '!W2386&gt;8,0)</f>
        <v/>
      </c>
      <c r="L2451" t="str" cm="1">
        <f t="array" ref="L2451">_xlfn.IFS('Paraclinicos '!S2386="","",'Paraclinicos '!S2386&gt;=30,1,'Paraclinicos '!S2386&lt;30,0)</f>
        <v/>
      </c>
      <c r="M2451" t="str" cm="1">
        <f t="array" ref="M2451">_xlfn.IFS(OR('Paraclinicos '!T2386="",'Paraclinicos '!U2386=""),"",OR('Paraclinicos '!T2386&lt;=90,'Paraclinicos '!U2386&lt;=60),1,OR('Paraclinicos '!T2386&gt;90,'Paraclinicos '!U2386&gt;60),0)</f>
        <v/>
      </c>
      <c r="N2451" s="45" t="str">
        <f t="shared" si="116"/>
        <v/>
      </c>
      <c r="O2451" t="str" cm="1">
        <f t="array" ref="O2451">_xlfn.IFS(OR('Paraclinicos '!M2386="",'Paraclinicos '!N2386="",'Paraclinicos '!N2386=0),"",'Paraclinicos '!M2386/'Paraclinicos '!N2386&lt;100,4,'Paraclinicos '!M2386/'Paraclinicos '!N2386&lt;200,3,'Paraclinicos '!M2386/'Paraclinicos '!N2386&lt;300,2,'Paraclinicos '!M2386/'Paraclinicos '!N2386&lt;400,1,'Paraclinicos '!M2386/'Paraclinicos '!N2386&gt;=400,0)</f>
        <v/>
      </c>
      <c r="P2451" t="str" cm="1">
        <f t="array" ref="P2451">_xlfn.IFS('Paraclinicos '!C2386="","",'Paraclinicos '!C2386&lt;20,4,'Paraclinicos '!C2386&lt;50,3,'Paraclinicos '!C2386&lt;100,2,'Paraclinicos '!C2386&lt;150,1,'Paraclinicos '!C2386&gt;150,0)</f>
        <v/>
      </c>
      <c r="Q2451" t="str" cm="1">
        <f t="array" ref="Q2451">_xlfn.IFS('Paraclinicos '!O2386="","",'Paraclinicos '!O2386&lt;1.2,0,'Paraclinicos '!O2386&lt;2,1,'Paraclinicos '!O2386&lt;3.5,2,'Paraclinicos '!O2386&lt;5,3,'Paraclinicos '!O2386&gt;5,4)</f>
        <v/>
      </c>
      <c r="R2451" t="str" cm="1">
        <f t="array" ref="R2451">_xlfn.IFS('Paraclinicos '!J2386="","",'Paraclinicos '!J2386&lt;1.2,0,'Paraclinicos '!J2386&lt;2,1,'Paraclinicos '!J2386&lt;6,2,'Paraclinicos '!J2386&lt;12,3,'Paraclinicos '!J2386&gt;=12,4)</f>
        <v/>
      </c>
      <c r="S2451" t="str" cm="1">
        <f t="array" ref="S2451">_xlfn.IFS('Paraclinicos '!Y2386="","",'Paraclinicos '!Y2386&lt;70,1,'Paraclinicos '!Y2386&gt;=70,0)</f>
        <v/>
      </c>
      <c r="T2451" t="str" cm="1">
        <f t="array" ref="T2451">_xlfn.IFS('Paraclinicos '!W2386="","",'Paraclinicos '!W2386&lt;6,4,'Paraclinicos '!W2386&lt;10,3,'Paraclinicos '!W2386&lt;13,2,'Paraclinicos '!W2386&lt;15,1,'Paraclinicos '!W2386=15,0)</f>
        <v/>
      </c>
      <c r="U2451" s="54" t="str">
        <f t="shared" si="114"/>
        <v/>
      </c>
      <c r="V2451" t="str" cm="1">
        <f t="array" ref="V2451">_xlfn.IFS('Paraclinicos '!S2386="","",OR('Paraclinicos '!S2386&lt;=8,'Paraclinicos '!S2386&gt;=25),3,'Paraclinicos '!S2386&lt;12,1,'Paraclinicos '!S2386&lt;21,0,'Paraclinicos '!S2386&lt;25,2)</f>
        <v/>
      </c>
      <c r="W2451" t="str">
        <f>IFERROR(IF(INDEX('BD Demog para scores enalazar'!Y$2:'BD Demog para scores enalazar'!Y$3000,MATCH(Formulas!A2451,'BD Demog para scores enalazar'!A$2:'BD Demog para scores enalazar'!A$3000,0))=1,"SI","NO"),"")</f>
        <v/>
      </c>
      <c r="X2451" s="9" t="str">
        <f>IFERROR(IF(INDEX('BD Demog para scores enalazar'!AJ$2:'BD Demog para scores enalazar'!AJ$3000,MATCH(Formulas!A2451,'BD Demog para scores enalazar'!A$2:'BD Demog para scores enalazar'!A$3000,0))=1,"SI","NO"),"")</f>
        <v/>
      </c>
      <c r="Y2451" t="str" cm="1">
        <f t="array" ref="Y2451">IF(AND(W2451="NO",X2451="NO"),_xlfn.IFS('Paraclinicos '!K2386&lt;=91,3,'Paraclinicos '!K2386&lt;94,2,'Paraclinicos '!K2386&lt;96,1,'Paraclinicos '!K2386&gt;=96,0),"")</f>
        <v/>
      </c>
      <c r="Z2451" t="str" cm="1">
        <f t="array" ref="Z2451">IF(OR(W2451="SI",X2451="SI"),_xlfn.IFS(OR(AND('Paraclinicos '!K2387&lt;=83),AND('Paraclinicos '!K2387&gt;=97,AA2451=2)),3,OR(AND('Paraclinicos '!K2387&lt;=86),AND('Paraclinicos '!K2387&gt;=94,AA2451=2)),2,OR(AND('Paraclinicos '!K2387&lt;=88),AND('Paraclinicos '!K2387&gt;=92,AA2451=2)),1,OR(AND('Paraclinicos '!K2387&gt;=88,'Paraclinicos '!K2387&lt;=92),AND('Paraclinicos '!K2387&gt;=93,AA2451=0)),0),"")</f>
        <v/>
      </c>
      <c r="AA2451" t="str" cm="1">
        <f t="array" ref="AA2451">_xlfn.IFS('Paraclinicos '!E2386="","",'Paraclinicos '!E2386="Oxigeno",2,'Paraclinicos '!E2386="Aire",0)</f>
        <v/>
      </c>
    </row>
    <row r="2452" spans="1:27" x14ac:dyDescent="0.25">
      <c r="A2452">
        <f>'Paraclinicos '!A2387</f>
        <v>0</v>
      </c>
      <c r="B2452" s="3">
        <f>'Paraclinicos '!R2387</f>
        <v>0</v>
      </c>
      <c r="C2452" t="str" cm="1">
        <f t="array" ref="C2452">_xlfn.IFS('Paraclinicos '!Q2387="","",'Paraclinicos '!Q2387&gt;60,3,'Paraclinicos '!Q2387&lt;=60,1)</f>
        <v/>
      </c>
      <c r="D2452" t="str">
        <f>IFERROR(IF(INDEX('BD Demog para scores enalazar'!BC$2:BC$3000,MATCH(Formulas!A2452,'BD Demog para scores enalazar'!A$2:A$3000,0))=0,"SI","NO"),"")</f>
        <v/>
      </c>
      <c r="E2452" t="str" cm="1">
        <f t="array" ref="E2452">_xlfn.IFS(D2452="","",D2452="SI",4,D2452="NO",1)</f>
        <v/>
      </c>
      <c r="F2452" t="str" cm="1">
        <f t="array" ref="F2452">_xlfn.IFS('Paraclinicos '!B2387="","",'Paraclinicos '!B2387&gt;1,1,'Paraclinicos '!B2387&lt;=1,3)</f>
        <v/>
      </c>
      <c r="G2452" t="str" cm="1">
        <f t="array" ref="G2452">_xlfn.IFS('Paraclinicos '!D2387="","",AND('Paraclinicos '!D2387&gt;=250,'Paraclinicos '!D2387&lt;=500),2,'Paraclinicos '!D2387&gt;500,3,'Paraclinicos '!D2387&lt;250,1)</f>
        <v/>
      </c>
      <c r="H2452" s="50" t="str">
        <f t="shared" si="115"/>
        <v/>
      </c>
      <c r="I2452" t="str" cm="1">
        <f t="array" ref="I2452">_xlfn.IFS('Paraclinicos '!Q2387="","",'Paraclinicos '!Q2387&gt;=65,1,'Paraclinicos '!Q2387&lt;65,0)</f>
        <v/>
      </c>
      <c r="J2452" t="str" cm="1">
        <f t="array" ref="J2452">_xlfn.IFS('Paraclinicos '!I2387="","",'Paraclinicos '!I2387&gt;7,1,'Paraclinicos '!I2387&lt;=7,0)</f>
        <v/>
      </c>
      <c r="K2452" t="str" cm="1">
        <f t="array" ref="K2452">_xlfn.IFS('Paraclinicos '!W2387="","",'Paraclinicos '!W2387&lt;=8,1,'Paraclinicos '!W2387&gt;8,0)</f>
        <v/>
      </c>
      <c r="L2452" t="str" cm="1">
        <f t="array" ref="L2452">_xlfn.IFS('Paraclinicos '!S2387="","",'Paraclinicos '!S2387&gt;=30,1,'Paraclinicos '!S2387&lt;30,0)</f>
        <v/>
      </c>
      <c r="M2452" t="str" cm="1">
        <f t="array" ref="M2452">_xlfn.IFS(OR('Paraclinicos '!T2387="",'Paraclinicos '!U2387=""),"",OR('Paraclinicos '!T2387&lt;=90,'Paraclinicos '!U2387&lt;=60),1,OR('Paraclinicos '!T2387&gt;90,'Paraclinicos '!U2387&gt;60),0)</f>
        <v/>
      </c>
      <c r="N2452" s="45" t="str">
        <f t="shared" si="116"/>
        <v/>
      </c>
      <c r="O2452" t="str" cm="1">
        <f t="array" ref="O2452">_xlfn.IFS(OR('Paraclinicos '!M2387="",'Paraclinicos '!N2387="",'Paraclinicos '!N2387=0),"",'Paraclinicos '!M2387/'Paraclinicos '!N2387&lt;100,4,'Paraclinicos '!M2387/'Paraclinicos '!N2387&lt;200,3,'Paraclinicos '!M2387/'Paraclinicos '!N2387&lt;300,2,'Paraclinicos '!M2387/'Paraclinicos '!N2387&lt;400,1,'Paraclinicos '!M2387/'Paraclinicos '!N2387&gt;=400,0)</f>
        <v/>
      </c>
      <c r="P2452" t="str" cm="1">
        <f t="array" ref="P2452">_xlfn.IFS('Paraclinicos '!C2387="","",'Paraclinicos '!C2387&lt;20,4,'Paraclinicos '!C2387&lt;50,3,'Paraclinicos '!C2387&lt;100,2,'Paraclinicos '!C2387&lt;150,1,'Paraclinicos '!C2387&gt;150,0)</f>
        <v/>
      </c>
      <c r="Q2452" t="str" cm="1">
        <f t="array" ref="Q2452">_xlfn.IFS('Paraclinicos '!O2387="","",'Paraclinicos '!O2387&lt;1.2,0,'Paraclinicos '!O2387&lt;2,1,'Paraclinicos '!O2387&lt;3.5,2,'Paraclinicos '!O2387&lt;5,3,'Paraclinicos '!O2387&gt;5,4)</f>
        <v/>
      </c>
      <c r="R2452" t="str" cm="1">
        <f t="array" ref="R2452">_xlfn.IFS('Paraclinicos '!J2387="","",'Paraclinicos '!J2387&lt;1.2,0,'Paraclinicos '!J2387&lt;2,1,'Paraclinicos '!J2387&lt;6,2,'Paraclinicos '!J2387&lt;12,3,'Paraclinicos '!J2387&gt;=12,4)</f>
        <v/>
      </c>
      <c r="S2452" t="str" cm="1">
        <f t="array" ref="S2452">_xlfn.IFS('Paraclinicos '!Y2387="","",'Paraclinicos '!Y2387&lt;70,1,'Paraclinicos '!Y2387&gt;=70,0)</f>
        <v/>
      </c>
      <c r="T2452" t="str" cm="1">
        <f t="array" ref="T2452">_xlfn.IFS('Paraclinicos '!W2387="","",'Paraclinicos '!W2387&lt;6,4,'Paraclinicos '!W2387&lt;10,3,'Paraclinicos '!W2387&lt;13,2,'Paraclinicos '!W2387&lt;15,1,'Paraclinicos '!W2387=15,0)</f>
        <v/>
      </c>
      <c r="U2452" s="54" t="str">
        <f t="shared" si="114"/>
        <v/>
      </c>
      <c r="V2452" t="str" cm="1">
        <f t="array" ref="V2452">_xlfn.IFS('Paraclinicos '!S2387="","",OR('Paraclinicos '!S2387&lt;=8,'Paraclinicos '!S2387&gt;=25),3,'Paraclinicos '!S2387&lt;12,1,'Paraclinicos '!S2387&lt;21,0,'Paraclinicos '!S2387&lt;25,2)</f>
        <v/>
      </c>
      <c r="W2452" t="str">
        <f>IFERROR(IF(INDEX('BD Demog para scores enalazar'!Y$2:'BD Demog para scores enalazar'!Y$3000,MATCH(Formulas!A2452,'BD Demog para scores enalazar'!A$2:'BD Demog para scores enalazar'!A$3000,0))=1,"SI","NO"),"")</f>
        <v/>
      </c>
      <c r="X2452" s="9" t="str">
        <f>IFERROR(IF(INDEX('BD Demog para scores enalazar'!AJ$2:'BD Demog para scores enalazar'!AJ$3000,MATCH(Formulas!A2452,'BD Demog para scores enalazar'!A$2:'BD Demog para scores enalazar'!A$3000,0))=1,"SI","NO"),"")</f>
        <v/>
      </c>
      <c r="Y2452" t="str" cm="1">
        <f t="array" ref="Y2452">IF(AND(W2452="NO",X2452="NO"),_xlfn.IFS('Paraclinicos '!K2387&lt;=91,3,'Paraclinicos '!K2387&lt;94,2,'Paraclinicos '!K2387&lt;96,1,'Paraclinicos '!K2387&gt;=96,0),"")</f>
        <v/>
      </c>
      <c r="Z2452" t="str" cm="1">
        <f t="array" ref="Z2452">IF(OR(W2452="SI",X2452="SI"),_xlfn.IFS(OR(AND('Paraclinicos '!K2388&lt;=83),AND('Paraclinicos '!K2388&gt;=97,AA2452=2)),3,OR(AND('Paraclinicos '!K2388&lt;=86),AND('Paraclinicos '!K2388&gt;=94,AA2452=2)),2,OR(AND('Paraclinicos '!K2388&lt;=88),AND('Paraclinicos '!K2388&gt;=92,AA2452=2)),1,OR(AND('Paraclinicos '!K2388&gt;=88,'Paraclinicos '!K2388&lt;=92),AND('Paraclinicos '!K2388&gt;=93,AA2452=0)),0),"")</f>
        <v/>
      </c>
      <c r="AA2452" t="str" cm="1">
        <f t="array" ref="AA2452">_xlfn.IFS('Paraclinicos '!E2387="","",'Paraclinicos '!E2387="Oxigeno",2,'Paraclinicos '!E2387="Aire",0)</f>
        <v/>
      </c>
    </row>
    <row r="2453" spans="1:27" x14ac:dyDescent="0.25">
      <c r="A2453">
        <f>'Paraclinicos '!A2388</f>
        <v>0</v>
      </c>
      <c r="B2453" s="3">
        <f>'Paraclinicos '!R2388</f>
        <v>0</v>
      </c>
      <c r="C2453" t="str" cm="1">
        <f t="array" ref="C2453">_xlfn.IFS('Paraclinicos '!Q2388="","",'Paraclinicos '!Q2388&gt;60,3,'Paraclinicos '!Q2388&lt;=60,1)</f>
        <v/>
      </c>
      <c r="D2453" t="str">
        <f>IFERROR(IF(INDEX('BD Demog para scores enalazar'!BC$2:BC$3000,MATCH(Formulas!A2453,'BD Demog para scores enalazar'!A$2:A$3000,0))=0,"SI","NO"),"")</f>
        <v/>
      </c>
      <c r="E2453" t="str" cm="1">
        <f t="array" ref="E2453">_xlfn.IFS(D2453="","",D2453="SI",4,D2453="NO",1)</f>
        <v/>
      </c>
      <c r="F2453" t="str" cm="1">
        <f t="array" ref="F2453">_xlfn.IFS('Paraclinicos '!B2388="","",'Paraclinicos '!B2388&gt;1,1,'Paraclinicos '!B2388&lt;=1,3)</f>
        <v/>
      </c>
      <c r="G2453" t="str" cm="1">
        <f t="array" ref="G2453">_xlfn.IFS('Paraclinicos '!D2388="","",AND('Paraclinicos '!D2388&gt;=250,'Paraclinicos '!D2388&lt;=500),2,'Paraclinicos '!D2388&gt;500,3,'Paraclinicos '!D2388&lt;250,1)</f>
        <v/>
      </c>
      <c r="H2453" s="50" t="str">
        <f t="shared" si="115"/>
        <v/>
      </c>
      <c r="I2453" t="str" cm="1">
        <f t="array" ref="I2453">_xlfn.IFS('Paraclinicos '!Q2388="","",'Paraclinicos '!Q2388&gt;=65,1,'Paraclinicos '!Q2388&lt;65,0)</f>
        <v/>
      </c>
      <c r="J2453" t="str" cm="1">
        <f t="array" ref="J2453">_xlfn.IFS('Paraclinicos '!I2388="","",'Paraclinicos '!I2388&gt;7,1,'Paraclinicos '!I2388&lt;=7,0)</f>
        <v/>
      </c>
      <c r="K2453" t="str" cm="1">
        <f t="array" ref="K2453">_xlfn.IFS('Paraclinicos '!W2388="","",'Paraclinicos '!W2388&lt;=8,1,'Paraclinicos '!W2388&gt;8,0)</f>
        <v/>
      </c>
      <c r="L2453" t="str" cm="1">
        <f t="array" ref="L2453">_xlfn.IFS('Paraclinicos '!S2388="","",'Paraclinicos '!S2388&gt;=30,1,'Paraclinicos '!S2388&lt;30,0)</f>
        <v/>
      </c>
      <c r="M2453" t="str" cm="1">
        <f t="array" ref="M2453">_xlfn.IFS(OR('Paraclinicos '!T2388="",'Paraclinicos '!U2388=""),"",OR('Paraclinicos '!T2388&lt;=90,'Paraclinicos '!U2388&lt;=60),1,OR('Paraclinicos '!T2388&gt;90,'Paraclinicos '!U2388&gt;60),0)</f>
        <v/>
      </c>
      <c r="N2453" s="45" t="str">
        <f t="shared" si="116"/>
        <v/>
      </c>
      <c r="O2453" t="str" cm="1">
        <f t="array" ref="O2453">_xlfn.IFS(OR('Paraclinicos '!M2388="",'Paraclinicos '!N2388="",'Paraclinicos '!N2388=0),"",'Paraclinicos '!M2388/'Paraclinicos '!N2388&lt;100,4,'Paraclinicos '!M2388/'Paraclinicos '!N2388&lt;200,3,'Paraclinicos '!M2388/'Paraclinicos '!N2388&lt;300,2,'Paraclinicos '!M2388/'Paraclinicos '!N2388&lt;400,1,'Paraclinicos '!M2388/'Paraclinicos '!N2388&gt;=400,0)</f>
        <v/>
      </c>
      <c r="P2453" t="str" cm="1">
        <f t="array" ref="P2453">_xlfn.IFS('Paraclinicos '!C2388="","",'Paraclinicos '!C2388&lt;20,4,'Paraclinicos '!C2388&lt;50,3,'Paraclinicos '!C2388&lt;100,2,'Paraclinicos '!C2388&lt;150,1,'Paraclinicos '!C2388&gt;150,0)</f>
        <v/>
      </c>
      <c r="Q2453" t="str" cm="1">
        <f t="array" ref="Q2453">_xlfn.IFS('Paraclinicos '!O2388="","",'Paraclinicos '!O2388&lt;1.2,0,'Paraclinicos '!O2388&lt;2,1,'Paraclinicos '!O2388&lt;3.5,2,'Paraclinicos '!O2388&lt;5,3,'Paraclinicos '!O2388&gt;5,4)</f>
        <v/>
      </c>
      <c r="R2453" t="str" cm="1">
        <f t="array" ref="R2453">_xlfn.IFS('Paraclinicos '!J2388="","",'Paraclinicos '!J2388&lt;1.2,0,'Paraclinicos '!J2388&lt;2,1,'Paraclinicos '!J2388&lt;6,2,'Paraclinicos '!J2388&lt;12,3,'Paraclinicos '!J2388&gt;=12,4)</f>
        <v/>
      </c>
      <c r="S2453" t="str" cm="1">
        <f t="array" ref="S2453">_xlfn.IFS('Paraclinicos '!Y2388="","",'Paraclinicos '!Y2388&lt;70,1,'Paraclinicos '!Y2388&gt;=70,0)</f>
        <v/>
      </c>
      <c r="T2453" t="str" cm="1">
        <f t="array" ref="T2453">_xlfn.IFS('Paraclinicos '!W2388="","",'Paraclinicos '!W2388&lt;6,4,'Paraclinicos '!W2388&lt;10,3,'Paraclinicos '!W2388&lt;13,2,'Paraclinicos '!W2388&lt;15,1,'Paraclinicos '!W2388=15,0)</f>
        <v/>
      </c>
      <c r="U2453" s="54" t="str">
        <f t="shared" si="114"/>
        <v/>
      </c>
      <c r="V2453" t="str" cm="1">
        <f t="array" ref="V2453">_xlfn.IFS('Paraclinicos '!S2388="","",OR('Paraclinicos '!S2388&lt;=8,'Paraclinicos '!S2388&gt;=25),3,'Paraclinicos '!S2388&lt;12,1,'Paraclinicos '!S2388&lt;21,0,'Paraclinicos '!S2388&lt;25,2)</f>
        <v/>
      </c>
      <c r="W2453" t="str">
        <f>IFERROR(IF(INDEX('BD Demog para scores enalazar'!Y$2:'BD Demog para scores enalazar'!Y$3000,MATCH(Formulas!A2453,'BD Demog para scores enalazar'!A$2:'BD Demog para scores enalazar'!A$3000,0))=1,"SI","NO"),"")</f>
        <v/>
      </c>
      <c r="X2453" s="9" t="str">
        <f>IFERROR(IF(INDEX('BD Demog para scores enalazar'!AJ$2:'BD Demog para scores enalazar'!AJ$3000,MATCH(Formulas!A2453,'BD Demog para scores enalazar'!A$2:'BD Demog para scores enalazar'!A$3000,0))=1,"SI","NO"),"")</f>
        <v/>
      </c>
      <c r="Y2453" t="str" cm="1">
        <f t="array" ref="Y2453">IF(AND(W2453="NO",X2453="NO"),_xlfn.IFS('Paraclinicos '!K2388&lt;=91,3,'Paraclinicos '!K2388&lt;94,2,'Paraclinicos '!K2388&lt;96,1,'Paraclinicos '!K2388&gt;=96,0),"")</f>
        <v/>
      </c>
      <c r="Z2453" t="str" cm="1">
        <f t="array" ref="Z2453">IF(OR(W2453="SI",X2453="SI"),_xlfn.IFS(OR(AND('Paraclinicos '!K2389&lt;=83),AND('Paraclinicos '!K2389&gt;=97,AA2453=2)),3,OR(AND('Paraclinicos '!K2389&lt;=86),AND('Paraclinicos '!K2389&gt;=94,AA2453=2)),2,OR(AND('Paraclinicos '!K2389&lt;=88),AND('Paraclinicos '!K2389&gt;=92,AA2453=2)),1,OR(AND('Paraclinicos '!K2389&gt;=88,'Paraclinicos '!K2389&lt;=92),AND('Paraclinicos '!K2389&gt;=93,AA2453=0)),0),"")</f>
        <v/>
      </c>
      <c r="AA2453" t="str" cm="1">
        <f t="array" ref="AA2453">_xlfn.IFS('Paraclinicos '!E2388="","",'Paraclinicos '!E2388="Oxigeno",2,'Paraclinicos '!E2388="Aire",0)</f>
        <v/>
      </c>
    </row>
    <row r="2454" spans="1:27" x14ac:dyDescent="0.25">
      <c r="A2454">
        <f>'Paraclinicos '!A2389</f>
        <v>0</v>
      </c>
      <c r="B2454" s="3">
        <f>'Paraclinicos '!R2389</f>
        <v>0</v>
      </c>
      <c r="C2454" t="str" cm="1">
        <f t="array" ref="C2454">_xlfn.IFS('Paraclinicos '!Q2389="","",'Paraclinicos '!Q2389&gt;60,3,'Paraclinicos '!Q2389&lt;=60,1)</f>
        <v/>
      </c>
      <c r="D2454" t="str">
        <f>IFERROR(IF(INDEX('BD Demog para scores enalazar'!BC$2:BC$3000,MATCH(Formulas!A2454,'BD Demog para scores enalazar'!A$2:A$3000,0))=0,"SI","NO"),"")</f>
        <v/>
      </c>
      <c r="E2454" t="str" cm="1">
        <f t="array" ref="E2454">_xlfn.IFS(D2454="","",D2454="SI",4,D2454="NO",1)</f>
        <v/>
      </c>
      <c r="F2454" t="str" cm="1">
        <f t="array" ref="F2454">_xlfn.IFS('Paraclinicos '!B2389="","",'Paraclinicos '!B2389&gt;1,1,'Paraclinicos '!B2389&lt;=1,3)</f>
        <v/>
      </c>
      <c r="G2454" t="str" cm="1">
        <f t="array" ref="G2454">_xlfn.IFS('Paraclinicos '!D2389="","",AND('Paraclinicos '!D2389&gt;=250,'Paraclinicos '!D2389&lt;=500),2,'Paraclinicos '!D2389&gt;500,3,'Paraclinicos '!D2389&lt;250,1)</f>
        <v/>
      </c>
      <c r="H2454" s="50" t="str">
        <f t="shared" si="115"/>
        <v/>
      </c>
      <c r="I2454" t="str" cm="1">
        <f t="array" ref="I2454">_xlfn.IFS('Paraclinicos '!Q2389="","",'Paraclinicos '!Q2389&gt;=65,1,'Paraclinicos '!Q2389&lt;65,0)</f>
        <v/>
      </c>
      <c r="J2454" t="str" cm="1">
        <f t="array" ref="J2454">_xlfn.IFS('Paraclinicos '!I2389="","",'Paraclinicos '!I2389&gt;7,1,'Paraclinicos '!I2389&lt;=7,0)</f>
        <v/>
      </c>
      <c r="K2454" t="str" cm="1">
        <f t="array" ref="K2454">_xlfn.IFS('Paraclinicos '!W2389="","",'Paraclinicos '!W2389&lt;=8,1,'Paraclinicos '!W2389&gt;8,0)</f>
        <v/>
      </c>
      <c r="L2454" t="str" cm="1">
        <f t="array" ref="L2454">_xlfn.IFS('Paraclinicos '!S2389="","",'Paraclinicos '!S2389&gt;=30,1,'Paraclinicos '!S2389&lt;30,0)</f>
        <v/>
      </c>
      <c r="M2454" t="str" cm="1">
        <f t="array" ref="M2454">_xlfn.IFS(OR('Paraclinicos '!T2389="",'Paraclinicos '!U2389=""),"",OR('Paraclinicos '!T2389&lt;=90,'Paraclinicos '!U2389&lt;=60),1,OR('Paraclinicos '!T2389&gt;90,'Paraclinicos '!U2389&gt;60),0)</f>
        <v/>
      </c>
      <c r="N2454" s="45" t="str">
        <f t="shared" si="116"/>
        <v/>
      </c>
      <c r="O2454" t="str" cm="1">
        <f t="array" ref="O2454">_xlfn.IFS(OR('Paraclinicos '!M2389="",'Paraclinicos '!N2389="",'Paraclinicos '!N2389=0),"",'Paraclinicos '!M2389/'Paraclinicos '!N2389&lt;100,4,'Paraclinicos '!M2389/'Paraclinicos '!N2389&lt;200,3,'Paraclinicos '!M2389/'Paraclinicos '!N2389&lt;300,2,'Paraclinicos '!M2389/'Paraclinicos '!N2389&lt;400,1,'Paraclinicos '!M2389/'Paraclinicos '!N2389&gt;=400,0)</f>
        <v/>
      </c>
      <c r="P2454" t="str" cm="1">
        <f t="array" ref="P2454">_xlfn.IFS('Paraclinicos '!C2389="","",'Paraclinicos '!C2389&lt;20,4,'Paraclinicos '!C2389&lt;50,3,'Paraclinicos '!C2389&lt;100,2,'Paraclinicos '!C2389&lt;150,1,'Paraclinicos '!C2389&gt;150,0)</f>
        <v/>
      </c>
      <c r="Q2454" t="str" cm="1">
        <f t="array" ref="Q2454">_xlfn.IFS('Paraclinicos '!O2389="","",'Paraclinicos '!O2389&lt;1.2,0,'Paraclinicos '!O2389&lt;2,1,'Paraclinicos '!O2389&lt;3.5,2,'Paraclinicos '!O2389&lt;5,3,'Paraclinicos '!O2389&gt;5,4)</f>
        <v/>
      </c>
      <c r="R2454" t="str" cm="1">
        <f t="array" ref="R2454">_xlfn.IFS('Paraclinicos '!J2389="","",'Paraclinicos '!J2389&lt;1.2,0,'Paraclinicos '!J2389&lt;2,1,'Paraclinicos '!J2389&lt;6,2,'Paraclinicos '!J2389&lt;12,3,'Paraclinicos '!J2389&gt;=12,4)</f>
        <v/>
      </c>
      <c r="S2454" t="str" cm="1">
        <f t="array" ref="S2454">_xlfn.IFS('Paraclinicos '!Y2389="","",'Paraclinicos '!Y2389&lt;70,1,'Paraclinicos '!Y2389&gt;=70,0)</f>
        <v/>
      </c>
      <c r="T2454" t="str" cm="1">
        <f t="array" ref="T2454">_xlfn.IFS('Paraclinicos '!W2389="","",'Paraclinicos '!W2389&lt;6,4,'Paraclinicos '!W2389&lt;10,3,'Paraclinicos '!W2389&lt;13,2,'Paraclinicos '!W2389&lt;15,1,'Paraclinicos '!W2389=15,0)</f>
        <v/>
      </c>
      <c r="U2454" s="54" t="str">
        <f t="shared" si="114"/>
        <v/>
      </c>
      <c r="V2454" t="str" cm="1">
        <f t="array" ref="V2454">_xlfn.IFS('Paraclinicos '!S2389="","",OR('Paraclinicos '!S2389&lt;=8,'Paraclinicos '!S2389&gt;=25),3,'Paraclinicos '!S2389&lt;12,1,'Paraclinicos '!S2389&lt;21,0,'Paraclinicos '!S2389&lt;25,2)</f>
        <v/>
      </c>
      <c r="W2454" t="str">
        <f>IFERROR(IF(INDEX('BD Demog para scores enalazar'!Y$2:'BD Demog para scores enalazar'!Y$3000,MATCH(Formulas!A2454,'BD Demog para scores enalazar'!A$2:'BD Demog para scores enalazar'!A$3000,0))=1,"SI","NO"),"")</f>
        <v/>
      </c>
      <c r="X2454" s="9" t="str">
        <f>IFERROR(IF(INDEX('BD Demog para scores enalazar'!AJ$2:'BD Demog para scores enalazar'!AJ$3000,MATCH(Formulas!A2454,'BD Demog para scores enalazar'!A$2:'BD Demog para scores enalazar'!A$3000,0))=1,"SI","NO"),"")</f>
        <v/>
      </c>
      <c r="Y2454" t="str" cm="1">
        <f t="array" ref="Y2454">IF(AND(W2454="NO",X2454="NO"),_xlfn.IFS('Paraclinicos '!K2389&lt;=91,3,'Paraclinicos '!K2389&lt;94,2,'Paraclinicos '!K2389&lt;96,1,'Paraclinicos '!K2389&gt;=96,0),"")</f>
        <v/>
      </c>
      <c r="Z2454" t="str" cm="1">
        <f t="array" ref="Z2454">IF(OR(W2454="SI",X2454="SI"),_xlfn.IFS(OR(AND('Paraclinicos '!K2390&lt;=83),AND('Paraclinicos '!K2390&gt;=97,AA2454=2)),3,OR(AND('Paraclinicos '!K2390&lt;=86),AND('Paraclinicos '!K2390&gt;=94,AA2454=2)),2,OR(AND('Paraclinicos '!K2390&lt;=88),AND('Paraclinicos '!K2390&gt;=92,AA2454=2)),1,OR(AND('Paraclinicos '!K2390&gt;=88,'Paraclinicos '!K2390&lt;=92),AND('Paraclinicos '!K2390&gt;=93,AA2454=0)),0),"")</f>
        <v/>
      </c>
      <c r="AA2454" t="str" cm="1">
        <f t="array" ref="AA2454">_xlfn.IFS('Paraclinicos '!E2389="","",'Paraclinicos '!E2389="Oxigeno",2,'Paraclinicos '!E2389="Aire",0)</f>
        <v/>
      </c>
    </row>
    <row r="2455" spans="1:27" x14ac:dyDescent="0.25">
      <c r="A2455">
        <f>'Paraclinicos '!A2390</f>
        <v>0</v>
      </c>
      <c r="B2455" s="3">
        <f>'Paraclinicos '!R2390</f>
        <v>0</v>
      </c>
      <c r="C2455" t="str" cm="1">
        <f t="array" ref="C2455">_xlfn.IFS('Paraclinicos '!Q2390="","",'Paraclinicos '!Q2390&gt;60,3,'Paraclinicos '!Q2390&lt;=60,1)</f>
        <v/>
      </c>
      <c r="D2455" t="str">
        <f>IFERROR(IF(INDEX('BD Demog para scores enalazar'!BC$2:BC$3000,MATCH(Formulas!A2455,'BD Demog para scores enalazar'!A$2:A$3000,0))=0,"SI","NO"),"")</f>
        <v/>
      </c>
      <c r="E2455" t="str" cm="1">
        <f t="array" ref="E2455">_xlfn.IFS(D2455="","",D2455="SI",4,D2455="NO",1)</f>
        <v/>
      </c>
      <c r="F2455" t="str" cm="1">
        <f t="array" ref="F2455">_xlfn.IFS('Paraclinicos '!B2390="","",'Paraclinicos '!B2390&gt;1,1,'Paraclinicos '!B2390&lt;=1,3)</f>
        <v/>
      </c>
      <c r="G2455" t="str" cm="1">
        <f t="array" ref="G2455">_xlfn.IFS('Paraclinicos '!D2390="","",AND('Paraclinicos '!D2390&gt;=250,'Paraclinicos '!D2390&lt;=500),2,'Paraclinicos '!D2390&gt;500,3,'Paraclinicos '!D2390&lt;250,1)</f>
        <v/>
      </c>
      <c r="H2455" s="50" t="str">
        <f t="shared" si="115"/>
        <v/>
      </c>
      <c r="I2455" t="str" cm="1">
        <f t="array" ref="I2455">_xlfn.IFS('Paraclinicos '!Q2390="","",'Paraclinicos '!Q2390&gt;=65,1,'Paraclinicos '!Q2390&lt;65,0)</f>
        <v/>
      </c>
      <c r="J2455" t="str" cm="1">
        <f t="array" ref="J2455">_xlfn.IFS('Paraclinicos '!I2390="","",'Paraclinicos '!I2390&gt;7,1,'Paraclinicos '!I2390&lt;=7,0)</f>
        <v/>
      </c>
      <c r="K2455" t="str" cm="1">
        <f t="array" ref="K2455">_xlfn.IFS('Paraclinicos '!W2390="","",'Paraclinicos '!W2390&lt;=8,1,'Paraclinicos '!W2390&gt;8,0)</f>
        <v/>
      </c>
      <c r="L2455" t="str" cm="1">
        <f t="array" ref="L2455">_xlfn.IFS('Paraclinicos '!S2390="","",'Paraclinicos '!S2390&gt;=30,1,'Paraclinicos '!S2390&lt;30,0)</f>
        <v/>
      </c>
      <c r="M2455" t="str" cm="1">
        <f t="array" ref="M2455">_xlfn.IFS(OR('Paraclinicos '!T2390="",'Paraclinicos '!U2390=""),"",OR('Paraclinicos '!T2390&lt;=90,'Paraclinicos '!U2390&lt;=60),1,OR('Paraclinicos '!T2390&gt;90,'Paraclinicos '!U2390&gt;60),0)</f>
        <v/>
      </c>
      <c r="N2455" s="45" t="str">
        <f t="shared" si="116"/>
        <v/>
      </c>
      <c r="O2455" t="str" cm="1">
        <f t="array" ref="O2455">_xlfn.IFS(OR('Paraclinicos '!M2390="",'Paraclinicos '!N2390="",'Paraclinicos '!N2390=0),"",'Paraclinicos '!M2390/'Paraclinicos '!N2390&lt;100,4,'Paraclinicos '!M2390/'Paraclinicos '!N2390&lt;200,3,'Paraclinicos '!M2390/'Paraclinicos '!N2390&lt;300,2,'Paraclinicos '!M2390/'Paraclinicos '!N2390&lt;400,1,'Paraclinicos '!M2390/'Paraclinicos '!N2390&gt;=400,0)</f>
        <v/>
      </c>
      <c r="P2455" t="str" cm="1">
        <f t="array" ref="P2455">_xlfn.IFS('Paraclinicos '!C2390="","",'Paraclinicos '!C2390&lt;20,4,'Paraclinicos '!C2390&lt;50,3,'Paraclinicos '!C2390&lt;100,2,'Paraclinicos '!C2390&lt;150,1,'Paraclinicos '!C2390&gt;150,0)</f>
        <v/>
      </c>
      <c r="Q2455" t="str" cm="1">
        <f t="array" ref="Q2455">_xlfn.IFS('Paraclinicos '!O2390="","",'Paraclinicos '!O2390&lt;1.2,0,'Paraclinicos '!O2390&lt;2,1,'Paraclinicos '!O2390&lt;3.5,2,'Paraclinicos '!O2390&lt;5,3,'Paraclinicos '!O2390&gt;5,4)</f>
        <v/>
      </c>
      <c r="R2455" t="str" cm="1">
        <f t="array" ref="R2455">_xlfn.IFS('Paraclinicos '!J2390="","",'Paraclinicos '!J2390&lt;1.2,0,'Paraclinicos '!J2390&lt;2,1,'Paraclinicos '!J2390&lt;6,2,'Paraclinicos '!J2390&lt;12,3,'Paraclinicos '!J2390&gt;=12,4)</f>
        <v/>
      </c>
      <c r="S2455" t="str" cm="1">
        <f t="array" ref="S2455">_xlfn.IFS('Paraclinicos '!Y2390="","",'Paraclinicos '!Y2390&lt;70,1,'Paraclinicos '!Y2390&gt;=70,0)</f>
        <v/>
      </c>
      <c r="T2455" t="str" cm="1">
        <f t="array" ref="T2455">_xlfn.IFS('Paraclinicos '!W2390="","",'Paraclinicos '!W2390&lt;6,4,'Paraclinicos '!W2390&lt;10,3,'Paraclinicos '!W2390&lt;13,2,'Paraclinicos '!W2390&lt;15,1,'Paraclinicos '!W2390=15,0)</f>
        <v/>
      </c>
      <c r="U2455" s="54" t="str">
        <f t="shared" si="114"/>
        <v/>
      </c>
      <c r="V2455" t="str" cm="1">
        <f t="array" ref="V2455">_xlfn.IFS('Paraclinicos '!S2390="","",OR('Paraclinicos '!S2390&lt;=8,'Paraclinicos '!S2390&gt;=25),3,'Paraclinicos '!S2390&lt;12,1,'Paraclinicos '!S2390&lt;21,0,'Paraclinicos '!S2390&lt;25,2)</f>
        <v/>
      </c>
      <c r="W2455" t="str">
        <f>IFERROR(IF(INDEX('BD Demog para scores enalazar'!Y$2:'BD Demog para scores enalazar'!Y$3000,MATCH(Formulas!A2455,'BD Demog para scores enalazar'!A$2:'BD Demog para scores enalazar'!A$3000,0))=1,"SI","NO"),"")</f>
        <v/>
      </c>
      <c r="X2455" s="9" t="str">
        <f>IFERROR(IF(INDEX('BD Demog para scores enalazar'!AJ$2:'BD Demog para scores enalazar'!AJ$3000,MATCH(Formulas!A2455,'BD Demog para scores enalazar'!A$2:'BD Demog para scores enalazar'!A$3000,0))=1,"SI","NO"),"")</f>
        <v/>
      </c>
      <c r="Y2455" t="str" cm="1">
        <f t="array" ref="Y2455">IF(AND(W2455="NO",X2455="NO"),_xlfn.IFS('Paraclinicos '!K2390&lt;=91,3,'Paraclinicos '!K2390&lt;94,2,'Paraclinicos '!K2390&lt;96,1,'Paraclinicos '!K2390&gt;=96,0),"")</f>
        <v/>
      </c>
      <c r="Z2455" t="str" cm="1">
        <f t="array" ref="Z2455">IF(OR(W2455="SI",X2455="SI"),_xlfn.IFS(OR(AND('Paraclinicos '!K2391&lt;=83),AND('Paraclinicos '!K2391&gt;=97,AA2455=2)),3,OR(AND('Paraclinicos '!K2391&lt;=86),AND('Paraclinicos '!K2391&gt;=94,AA2455=2)),2,OR(AND('Paraclinicos '!K2391&lt;=88),AND('Paraclinicos '!K2391&gt;=92,AA2455=2)),1,OR(AND('Paraclinicos '!K2391&gt;=88,'Paraclinicos '!K2391&lt;=92),AND('Paraclinicos '!K2391&gt;=93,AA2455=0)),0),"")</f>
        <v/>
      </c>
      <c r="AA2455" t="str" cm="1">
        <f t="array" ref="AA2455">_xlfn.IFS('Paraclinicos '!E2390="","",'Paraclinicos '!E2390="Oxigeno",2,'Paraclinicos '!E2390="Aire",0)</f>
        <v/>
      </c>
    </row>
    <row r="2456" spans="1:27" x14ac:dyDescent="0.25">
      <c r="A2456">
        <f>'Paraclinicos '!A2391</f>
        <v>0</v>
      </c>
      <c r="B2456" s="3">
        <f>'Paraclinicos '!R2391</f>
        <v>0</v>
      </c>
      <c r="C2456" t="str" cm="1">
        <f t="array" ref="C2456">_xlfn.IFS('Paraclinicos '!Q2391="","",'Paraclinicos '!Q2391&gt;60,3,'Paraclinicos '!Q2391&lt;=60,1)</f>
        <v/>
      </c>
      <c r="D2456" t="str">
        <f>IFERROR(IF(INDEX('BD Demog para scores enalazar'!BC$2:BC$3000,MATCH(Formulas!A2456,'BD Demog para scores enalazar'!A$2:A$3000,0))=0,"SI","NO"),"")</f>
        <v/>
      </c>
      <c r="E2456" t="str" cm="1">
        <f t="array" ref="E2456">_xlfn.IFS(D2456="","",D2456="SI",4,D2456="NO",1)</f>
        <v/>
      </c>
      <c r="F2456" t="str" cm="1">
        <f t="array" ref="F2456">_xlfn.IFS('Paraclinicos '!B2391="","",'Paraclinicos '!B2391&gt;1,1,'Paraclinicos '!B2391&lt;=1,3)</f>
        <v/>
      </c>
      <c r="G2456" t="str" cm="1">
        <f t="array" ref="G2456">_xlfn.IFS('Paraclinicos '!D2391="","",AND('Paraclinicos '!D2391&gt;=250,'Paraclinicos '!D2391&lt;=500),2,'Paraclinicos '!D2391&gt;500,3,'Paraclinicos '!D2391&lt;250,1)</f>
        <v/>
      </c>
      <c r="H2456" s="50" t="str">
        <f t="shared" si="115"/>
        <v/>
      </c>
      <c r="I2456" t="str" cm="1">
        <f t="array" ref="I2456">_xlfn.IFS('Paraclinicos '!Q2391="","",'Paraclinicos '!Q2391&gt;=65,1,'Paraclinicos '!Q2391&lt;65,0)</f>
        <v/>
      </c>
      <c r="J2456" t="str" cm="1">
        <f t="array" ref="J2456">_xlfn.IFS('Paraclinicos '!I2391="","",'Paraclinicos '!I2391&gt;7,1,'Paraclinicos '!I2391&lt;=7,0)</f>
        <v/>
      </c>
      <c r="K2456" t="str" cm="1">
        <f t="array" ref="K2456">_xlfn.IFS('Paraclinicos '!W2391="","",'Paraclinicos '!W2391&lt;=8,1,'Paraclinicos '!W2391&gt;8,0)</f>
        <v/>
      </c>
      <c r="L2456" t="str" cm="1">
        <f t="array" ref="L2456">_xlfn.IFS('Paraclinicos '!S2391="","",'Paraclinicos '!S2391&gt;=30,1,'Paraclinicos '!S2391&lt;30,0)</f>
        <v/>
      </c>
      <c r="M2456" t="str" cm="1">
        <f t="array" ref="M2456">_xlfn.IFS(OR('Paraclinicos '!T2391="",'Paraclinicos '!U2391=""),"",OR('Paraclinicos '!T2391&lt;=90,'Paraclinicos '!U2391&lt;=60),1,OR('Paraclinicos '!T2391&gt;90,'Paraclinicos '!U2391&gt;60),0)</f>
        <v/>
      </c>
      <c r="N2456" s="45" t="str">
        <f t="shared" si="116"/>
        <v/>
      </c>
      <c r="O2456" t="str" cm="1">
        <f t="array" ref="O2456">_xlfn.IFS(OR('Paraclinicos '!M2391="",'Paraclinicos '!N2391="",'Paraclinicos '!N2391=0),"",'Paraclinicos '!M2391/'Paraclinicos '!N2391&lt;100,4,'Paraclinicos '!M2391/'Paraclinicos '!N2391&lt;200,3,'Paraclinicos '!M2391/'Paraclinicos '!N2391&lt;300,2,'Paraclinicos '!M2391/'Paraclinicos '!N2391&lt;400,1,'Paraclinicos '!M2391/'Paraclinicos '!N2391&gt;=400,0)</f>
        <v/>
      </c>
      <c r="P2456" t="str" cm="1">
        <f t="array" ref="P2456">_xlfn.IFS('Paraclinicos '!C2391="","",'Paraclinicos '!C2391&lt;20,4,'Paraclinicos '!C2391&lt;50,3,'Paraclinicos '!C2391&lt;100,2,'Paraclinicos '!C2391&lt;150,1,'Paraclinicos '!C2391&gt;150,0)</f>
        <v/>
      </c>
      <c r="Q2456" t="str" cm="1">
        <f t="array" ref="Q2456">_xlfn.IFS('Paraclinicos '!O2391="","",'Paraclinicos '!O2391&lt;1.2,0,'Paraclinicos '!O2391&lt;2,1,'Paraclinicos '!O2391&lt;3.5,2,'Paraclinicos '!O2391&lt;5,3,'Paraclinicos '!O2391&gt;5,4)</f>
        <v/>
      </c>
      <c r="R2456" t="str" cm="1">
        <f t="array" ref="R2456">_xlfn.IFS('Paraclinicos '!J2391="","",'Paraclinicos '!J2391&lt;1.2,0,'Paraclinicos '!J2391&lt;2,1,'Paraclinicos '!J2391&lt;6,2,'Paraclinicos '!J2391&lt;12,3,'Paraclinicos '!J2391&gt;=12,4)</f>
        <v/>
      </c>
      <c r="S2456" t="str" cm="1">
        <f t="array" ref="S2456">_xlfn.IFS('Paraclinicos '!Y2391="","",'Paraclinicos '!Y2391&lt;70,1,'Paraclinicos '!Y2391&gt;=70,0)</f>
        <v/>
      </c>
      <c r="T2456" t="str" cm="1">
        <f t="array" ref="T2456">_xlfn.IFS('Paraclinicos '!W2391="","",'Paraclinicos '!W2391&lt;6,4,'Paraclinicos '!W2391&lt;10,3,'Paraclinicos '!W2391&lt;13,2,'Paraclinicos '!W2391&lt;15,1,'Paraclinicos '!W2391=15,0)</f>
        <v/>
      </c>
      <c r="U2456" s="54" t="str">
        <f t="shared" si="114"/>
        <v/>
      </c>
      <c r="V2456" t="str" cm="1">
        <f t="array" ref="V2456">_xlfn.IFS('Paraclinicos '!S2391="","",OR('Paraclinicos '!S2391&lt;=8,'Paraclinicos '!S2391&gt;=25),3,'Paraclinicos '!S2391&lt;12,1,'Paraclinicos '!S2391&lt;21,0,'Paraclinicos '!S2391&lt;25,2)</f>
        <v/>
      </c>
      <c r="W2456" t="str">
        <f>IFERROR(IF(INDEX('BD Demog para scores enalazar'!Y$2:'BD Demog para scores enalazar'!Y$3000,MATCH(Formulas!A2456,'BD Demog para scores enalazar'!A$2:'BD Demog para scores enalazar'!A$3000,0))=1,"SI","NO"),"")</f>
        <v/>
      </c>
      <c r="X2456" s="9" t="str">
        <f>IFERROR(IF(INDEX('BD Demog para scores enalazar'!AJ$2:'BD Demog para scores enalazar'!AJ$3000,MATCH(Formulas!A2456,'BD Demog para scores enalazar'!A$2:'BD Demog para scores enalazar'!A$3000,0))=1,"SI","NO"),"")</f>
        <v/>
      </c>
      <c r="Y2456" t="str" cm="1">
        <f t="array" ref="Y2456">IF(AND(W2456="NO",X2456="NO"),_xlfn.IFS('Paraclinicos '!K2391&lt;=91,3,'Paraclinicos '!K2391&lt;94,2,'Paraclinicos '!K2391&lt;96,1,'Paraclinicos '!K2391&gt;=96,0),"")</f>
        <v/>
      </c>
      <c r="Z2456" t="str" cm="1">
        <f t="array" ref="Z2456">IF(OR(W2456="SI",X2456="SI"),_xlfn.IFS(OR(AND('Paraclinicos '!K2392&lt;=83),AND('Paraclinicos '!K2392&gt;=97,AA2456=2)),3,OR(AND('Paraclinicos '!K2392&lt;=86),AND('Paraclinicos '!K2392&gt;=94,AA2456=2)),2,OR(AND('Paraclinicos '!K2392&lt;=88),AND('Paraclinicos '!K2392&gt;=92,AA2456=2)),1,OR(AND('Paraclinicos '!K2392&gt;=88,'Paraclinicos '!K2392&lt;=92),AND('Paraclinicos '!K2392&gt;=93,AA2456=0)),0),"")</f>
        <v/>
      </c>
      <c r="AA2456" t="str" cm="1">
        <f t="array" ref="AA2456">_xlfn.IFS('Paraclinicos '!E2391="","",'Paraclinicos '!E2391="Oxigeno",2,'Paraclinicos '!E2391="Aire",0)</f>
        <v/>
      </c>
    </row>
    <row r="2457" spans="1:27" x14ac:dyDescent="0.25">
      <c r="A2457">
        <f>'Paraclinicos '!A2392</f>
        <v>0</v>
      </c>
      <c r="B2457" s="3">
        <f>'Paraclinicos '!R2392</f>
        <v>0</v>
      </c>
      <c r="C2457" t="str" cm="1">
        <f t="array" ref="C2457">_xlfn.IFS('Paraclinicos '!Q2392="","",'Paraclinicos '!Q2392&gt;60,3,'Paraclinicos '!Q2392&lt;=60,1)</f>
        <v/>
      </c>
      <c r="D2457" t="str">
        <f>IFERROR(IF(INDEX('BD Demog para scores enalazar'!BC$2:BC$3000,MATCH(Formulas!A2457,'BD Demog para scores enalazar'!A$2:A$3000,0))=0,"SI","NO"),"")</f>
        <v/>
      </c>
      <c r="E2457" t="str" cm="1">
        <f t="array" ref="E2457">_xlfn.IFS(D2457="","",D2457="SI",4,D2457="NO",1)</f>
        <v/>
      </c>
      <c r="F2457" t="str" cm="1">
        <f t="array" ref="F2457">_xlfn.IFS('Paraclinicos '!B2392="","",'Paraclinicos '!B2392&gt;1,1,'Paraclinicos '!B2392&lt;=1,3)</f>
        <v/>
      </c>
      <c r="G2457" t="str" cm="1">
        <f t="array" ref="G2457">_xlfn.IFS('Paraclinicos '!D2392="","",AND('Paraclinicos '!D2392&gt;=250,'Paraclinicos '!D2392&lt;=500),2,'Paraclinicos '!D2392&gt;500,3,'Paraclinicos '!D2392&lt;250,1)</f>
        <v/>
      </c>
      <c r="H2457" s="50" t="str">
        <f t="shared" si="115"/>
        <v/>
      </c>
      <c r="I2457" t="str" cm="1">
        <f t="array" ref="I2457">_xlfn.IFS('Paraclinicos '!Q2392="","",'Paraclinicos '!Q2392&gt;=65,1,'Paraclinicos '!Q2392&lt;65,0)</f>
        <v/>
      </c>
      <c r="J2457" t="str" cm="1">
        <f t="array" ref="J2457">_xlfn.IFS('Paraclinicos '!I2392="","",'Paraclinicos '!I2392&gt;7,1,'Paraclinicos '!I2392&lt;=7,0)</f>
        <v/>
      </c>
      <c r="K2457" t="str" cm="1">
        <f t="array" ref="K2457">_xlfn.IFS('Paraclinicos '!W2392="","",'Paraclinicos '!W2392&lt;=8,1,'Paraclinicos '!W2392&gt;8,0)</f>
        <v/>
      </c>
      <c r="L2457" t="str" cm="1">
        <f t="array" ref="L2457">_xlfn.IFS('Paraclinicos '!S2392="","",'Paraclinicos '!S2392&gt;=30,1,'Paraclinicos '!S2392&lt;30,0)</f>
        <v/>
      </c>
      <c r="M2457" t="str" cm="1">
        <f t="array" ref="M2457">_xlfn.IFS(OR('Paraclinicos '!T2392="",'Paraclinicos '!U2392=""),"",OR('Paraclinicos '!T2392&lt;=90,'Paraclinicos '!U2392&lt;=60),1,OR('Paraclinicos '!T2392&gt;90,'Paraclinicos '!U2392&gt;60),0)</f>
        <v/>
      </c>
      <c r="N2457" s="45" t="str">
        <f t="shared" si="116"/>
        <v/>
      </c>
      <c r="O2457" t="str" cm="1">
        <f t="array" ref="O2457">_xlfn.IFS(OR('Paraclinicos '!M2392="",'Paraclinicos '!N2392="",'Paraclinicos '!N2392=0),"",'Paraclinicos '!M2392/'Paraclinicos '!N2392&lt;100,4,'Paraclinicos '!M2392/'Paraclinicos '!N2392&lt;200,3,'Paraclinicos '!M2392/'Paraclinicos '!N2392&lt;300,2,'Paraclinicos '!M2392/'Paraclinicos '!N2392&lt;400,1,'Paraclinicos '!M2392/'Paraclinicos '!N2392&gt;=400,0)</f>
        <v/>
      </c>
      <c r="P2457" t="str" cm="1">
        <f t="array" ref="P2457">_xlfn.IFS('Paraclinicos '!C2392="","",'Paraclinicos '!C2392&lt;20,4,'Paraclinicos '!C2392&lt;50,3,'Paraclinicos '!C2392&lt;100,2,'Paraclinicos '!C2392&lt;150,1,'Paraclinicos '!C2392&gt;150,0)</f>
        <v/>
      </c>
      <c r="Q2457" t="str" cm="1">
        <f t="array" ref="Q2457">_xlfn.IFS('Paraclinicos '!O2392="","",'Paraclinicos '!O2392&lt;1.2,0,'Paraclinicos '!O2392&lt;2,1,'Paraclinicos '!O2392&lt;3.5,2,'Paraclinicos '!O2392&lt;5,3,'Paraclinicos '!O2392&gt;5,4)</f>
        <v/>
      </c>
      <c r="R2457" t="str" cm="1">
        <f t="array" ref="R2457">_xlfn.IFS('Paraclinicos '!J2392="","",'Paraclinicos '!J2392&lt;1.2,0,'Paraclinicos '!J2392&lt;2,1,'Paraclinicos '!J2392&lt;6,2,'Paraclinicos '!J2392&lt;12,3,'Paraclinicos '!J2392&gt;=12,4)</f>
        <v/>
      </c>
      <c r="S2457" t="str" cm="1">
        <f t="array" ref="S2457">_xlfn.IFS('Paraclinicos '!Y2392="","",'Paraclinicos '!Y2392&lt;70,1,'Paraclinicos '!Y2392&gt;=70,0)</f>
        <v/>
      </c>
      <c r="T2457" t="str" cm="1">
        <f t="array" ref="T2457">_xlfn.IFS('Paraclinicos '!W2392="","",'Paraclinicos '!W2392&lt;6,4,'Paraclinicos '!W2392&lt;10,3,'Paraclinicos '!W2392&lt;13,2,'Paraclinicos '!W2392&lt;15,1,'Paraclinicos '!W2392=15,0)</f>
        <v/>
      </c>
      <c r="U2457" s="54" t="str">
        <f t="shared" si="114"/>
        <v/>
      </c>
      <c r="V2457" t="str" cm="1">
        <f t="array" ref="V2457">_xlfn.IFS('Paraclinicos '!S2392="","",OR('Paraclinicos '!S2392&lt;=8,'Paraclinicos '!S2392&gt;=25),3,'Paraclinicos '!S2392&lt;12,1,'Paraclinicos '!S2392&lt;21,0,'Paraclinicos '!S2392&lt;25,2)</f>
        <v/>
      </c>
      <c r="W2457" t="str">
        <f>IFERROR(IF(INDEX('BD Demog para scores enalazar'!Y$2:'BD Demog para scores enalazar'!Y$3000,MATCH(Formulas!A2457,'BD Demog para scores enalazar'!A$2:'BD Demog para scores enalazar'!A$3000,0))=1,"SI","NO"),"")</f>
        <v/>
      </c>
      <c r="X2457" s="9" t="str">
        <f>IFERROR(IF(INDEX('BD Demog para scores enalazar'!AJ$2:'BD Demog para scores enalazar'!AJ$3000,MATCH(Formulas!A2457,'BD Demog para scores enalazar'!A$2:'BD Demog para scores enalazar'!A$3000,0))=1,"SI","NO"),"")</f>
        <v/>
      </c>
      <c r="Y2457" t="str" cm="1">
        <f t="array" ref="Y2457">IF(AND(W2457="NO",X2457="NO"),_xlfn.IFS('Paraclinicos '!K2392&lt;=91,3,'Paraclinicos '!K2392&lt;94,2,'Paraclinicos '!K2392&lt;96,1,'Paraclinicos '!K2392&gt;=96,0),"")</f>
        <v/>
      </c>
      <c r="Z2457" t="str" cm="1">
        <f t="array" ref="Z2457">IF(OR(W2457="SI",X2457="SI"),_xlfn.IFS(OR(AND('Paraclinicos '!K2393&lt;=83),AND('Paraclinicos '!K2393&gt;=97,AA2457=2)),3,OR(AND('Paraclinicos '!K2393&lt;=86),AND('Paraclinicos '!K2393&gt;=94,AA2457=2)),2,OR(AND('Paraclinicos '!K2393&lt;=88),AND('Paraclinicos '!K2393&gt;=92,AA2457=2)),1,OR(AND('Paraclinicos '!K2393&gt;=88,'Paraclinicos '!K2393&lt;=92),AND('Paraclinicos '!K2393&gt;=93,AA2457=0)),0),"")</f>
        <v/>
      </c>
      <c r="AA2457" t="str" cm="1">
        <f t="array" ref="AA2457">_xlfn.IFS('Paraclinicos '!E2392="","",'Paraclinicos '!E2392="Oxigeno",2,'Paraclinicos '!E2392="Aire",0)</f>
        <v/>
      </c>
    </row>
    <row r="2458" spans="1:27" x14ac:dyDescent="0.25">
      <c r="A2458">
        <f>'Paraclinicos '!A2393</f>
        <v>0</v>
      </c>
      <c r="B2458" s="3">
        <f>'Paraclinicos '!R2393</f>
        <v>0</v>
      </c>
      <c r="C2458" t="str" cm="1">
        <f t="array" ref="C2458">_xlfn.IFS('Paraclinicos '!Q2393="","",'Paraclinicos '!Q2393&gt;60,3,'Paraclinicos '!Q2393&lt;=60,1)</f>
        <v/>
      </c>
      <c r="D2458" t="str">
        <f>IFERROR(IF(INDEX('BD Demog para scores enalazar'!BC$2:BC$3000,MATCH(Formulas!A2458,'BD Demog para scores enalazar'!A$2:A$3000,0))=0,"SI","NO"),"")</f>
        <v/>
      </c>
      <c r="E2458" t="str" cm="1">
        <f t="array" ref="E2458">_xlfn.IFS(D2458="","",D2458="SI",4,D2458="NO",1)</f>
        <v/>
      </c>
      <c r="F2458" t="str" cm="1">
        <f t="array" ref="F2458">_xlfn.IFS('Paraclinicos '!B2393="","",'Paraclinicos '!B2393&gt;1,1,'Paraclinicos '!B2393&lt;=1,3)</f>
        <v/>
      </c>
      <c r="G2458" t="str" cm="1">
        <f t="array" ref="G2458">_xlfn.IFS('Paraclinicos '!D2393="","",AND('Paraclinicos '!D2393&gt;=250,'Paraclinicos '!D2393&lt;=500),2,'Paraclinicos '!D2393&gt;500,3,'Paraclinicos '!D2393&lt;250,1)</f>
        <v/>
      </c>
      <c r="H2458" s="50" t="str">
        <f t="shared" si="115"/>
        <v/>
      </c>
      <c r="I2458" t="str" cm="1">
        <f t="array" ref="I2458">_xlfn.IFS('Paraclinicos '!Q2393="","",'Paraclinicos '!Q2393&gt;=65,1,'Paraclinicos '!Q2393&lt;65,0)</f>
        <v/>
      </c>
      <c r="J2458" t="str" cm="1">
        <f t="array" ref="J2458">_xlfn.IFS('Paraclinicos '!I2393="","",'Paraclinicos '!I2393&gt;7,1,'Paraclinicos '!I2393&lt;=7,0)</f>
        <v/>
      </c>
      <c r="K2458" t="str" cm="1">
        <f t="array" ref="K2458">_xlfn.IFS('Paraclinicos '!W2393="","",'Paraclinicos '!W2393&lt;=8,1,'Paraclinicos '!W2393&gt;8,0)</f>
        <v/>
      </c>
      <c r="L2458" t="str" cm="1">
        <f t="array" ref="L2458">_xlfn.IFS('Paraclinicos '!S2393="","",'Paraclinicos '!S2393&gt;=30,1,'Paraclinicos '!S2393&lt;30,0)</f>
        <v/>
      </c>
      <c r="M2458" t="str" cm="1">
        <f t="array" ref="M2458">_xlfn.IFS(OR('Paraclinicos '!T2393="",'Paraclinicos '!U2393=""),"",OR('Paraclinicos '!T2393&lt;=90,'Paraclinicos '!U2393&lt;=60),1,OR('Paraclinicos '!T2393&gt;90,'Paraclinicos '!U2393&gt;60),0)</f>
        <v/>
      </c>
      <c r="N2458" s="45" t="str">
        <f t="shared" si="116"/>
        <v/>
      </c>
      <c r="O2458" t="str" cm="1">
        <f t="array" ref="O2458">_xlfn.IFS(OR('Paraclinicos '!M2393="",'Paraclinicos '!N2393="",'Paraclinicos '!N2393=0),"",'Paraclinicos '!M2393/'Paraclinicos '!N2393&lt;100,4,'Paraclinicos '!M2393/'Paraclinicos '!N2393&lt;200,3,'Paraclinicos '!M2393/'Paraclinicos '!N2393&lt;300,2,'Paraclinicos '!M2393/'Paraclinicos '!N2393&lt;400,1,'Paraclinicos '!M2393/'Paraclinicos '!N2393&gt;=400,0)</f>
        <v/>
      </c>
      <c r="P2458" t="str" cm="1">
        <f t="array" ref="P2458">_xlfn.IFS('Paraclinicos '!C2393="","",'Paraclinicos '!C2393&lt;20,4,'Paraclinicos '!C2393&lt;50,3,'Paraclinicos '!C2393&lt;100,2,'Paraclinicos '!C2393&lt;150,1,'Paraclinicos '!C2393&gt;150,0)</f>
        <v/>
      </c>
      <c r="Q2458" t="str" cm="1">
        <f t="array" ref="Q2458">_xlfn.IFS('Paraclinicos '!O2393="","",'Paraclinicos '!O2393&lt;1.2,0,'Paraclinicos '!O2393&lt;2,1,'Paraclinicos '!O2393&lt;3.5,2,'Paraclinicos '!O2393&lt;5,3,'Paraclinicos '!O2393&gt;5,4)</f>
        <v/>
      </c>
      <c r="R2458" t="str" cm="1">
        <f t="array" ref="R2458">_xlfn.IFS('Paraclinicos '!J2393="","",'Paraclinicos '!J2393&lt;1.2,0,'Paraclinicos '!J2393&lt;2,1,'Paraclinicos '!J2393&lt;6,2,'Paraclinicos '!J2393&lt;12,3,'Paraclinicos '!J2393&gt;=12,4)</f>
        <v/>
      </c>
      <c r="S2458" t="str" cm="1">
        <f t="array" ref="S2458">_xlfn.IFS('Paraclinicos '!Y2393="","",'Paraclinicos '!Y2393&lt;70,1,'Paraclinicos '!Y2393&gt;=70,0)</f>
        <v/>
      </c>
      <c r="T2458" t="str" cm="1">
        <f t="array" ref="T2458">_xlfn.IFS('Paraclinicos '!W2393="","",'Paraclinicos '!W2393&lt;6,4,'Paraclinicos '!W2393&lt;10,3,'Paraclinicos '!W2393&lt;13,2,'Paraclinicos '!W2393&lt;15,1,'Paraclinicos '!W2393=15,0)</f>
        <v/>
      </c>
      <c r="U2458" s="54" t="str">
        <f t="shared" si="114"/>
        <v/>
      </c>
      <c r="V2458" t="str" cm="1">
        <f t="array" ref="V2458">_xlfn.IFS('Paraclinicos '!S2393="","",OR('Paraclinicos '!S2393&lt;=8,'Paraclinicos '!S2393&gt;=25),3,'Paraclinicos '!S2393&lt;12,1,'Paraclinicos '!S2393&lt;21,0,'Paraclinicos '!S2393&lt;25,2)</f>
        <v/>
      </c>
      <c r="W2458" t="str">
        <f>IFERROR(IF(INDEX('BD Demog para scores enalazar'!Y$2:'BD Demog para scores enalazar'!Y$3000,MATCH(Formulas!A2458,'BD Demog para scores enalazar'!A$2:'BD Demog para scores enalazar'!A$3000,0))=1,"SI","NO"),"")</f>
        <v/>
      </c>
      <c r="X2458" s="9" t="str">
        <f>IFERROR(IF(INDEX('BD Demog para scores enalazar'!AJ$2:'BD Demog para scores enalazar'!AJ$3000,MATCH(Formulas!A2458,'BD Demog para scores enalazar'!A$2:'BD Demog para scores enalazar'!A$3000,0))=1,"SI","NO"),"")</f>
        <v/>
      </c>
      <c r="Y2458" t="str" cm="1">
        <f t="array" ref="Y2458">IF(AND(W2458="NO",X2458="NO"),_xlfn.IFS('Paraclinicos '!K2393&lt;=91,3,'Paraclinicos '!K2393&lt;94,2,'Paraclinicos '!K2393&lt;96,1,'Paraclinicos '!K2393&gt;=96,0),"")</f>
        <v/>
      </c>
      <c r="Z2458" t="str" cm="1">
        <f t="array" ref="Z2458">IF(OR(W2458="SI",X2458="SI"),_xlfn.IFS(OR(AND('Paraclinicos '!K2394&lt;=83),AND('Paraclinicos '!K2394&gt;=97,AA2458=2)),3,OR(AND('Paraclinicos '!K2394&lt;=86),AND('Paraclinicos '!K2394&gt;=94,AA2458=2)),2,OR(AND('Paraclinicos '!K2394&lt;=88),AND('Paraclinicos '!K2394&gt;=92,AA2458=2)),1,OR(AND('Paraclinicos '!K2394&gt;=88,'Paraclinicos '!K2394&lt;=92),AND('Paraclinicos '!K2394&gt;=93,AA2458=0)),0),"")</f>
        <v/>
      </c>
      <c r="AA2458" t="str" cm="1">
        <f t="array" ref="AA2458">_xlfn.IFS('Paraclinicos '!E2393="","",'Paraclinicos '!E2393="Oxigeno",2,'Paraclinicos '!E2393="Aire",0)</f>
        <v/>
      </c>
    </row>
    <row r="2459" spans="1:27" x14ac:dyDescent="0.25">
      <c r="A2459">
        <f>'Paraclinicos '!A2394</f>
        <v>0</v>
      </c>
      <c r="B2459" s="3">
        <f>'Paraclinicos '!R2394</f>
        <v>0</v>
      </c>
      <c r="C2459" t="str" cm="1">
        <f t="array" ref="C2459">_xlfn.IFS('Paraclinicos '!Q2394="","",'Paraclinicos '!Q2394&gt;60,3,'Paraclinicos '!Q2394&lt;=60,1)</f>
        <v/>
      </c>
      <c r="D2459" t="str">
        <f>IFERROR(IF(INDEX('BD Demog para scores enalazar'!BC$2:BC$3000,MATCH(Formulas!A2459,'BD Demog para scores enalazar'!A$2:A$3000,0))=0,"SI","NO"),"")</f>
        <v/>
      </c>
      <c r="E2459" t="str" cm="1">
        <f t="array" ref="E2459">_xlfn.IFS(D2459="","",D2459="SI",4,D2459="NO",1)</f>
        <v/>
      </c>
      <c r="F2459" t="str" cm="1">
        <f t="array" ref="F2459">_xlfn.IFS('Paraclinicos '!B2394="","",'Paraclinicos '!B2394&gt;1,1,'Paraclinicos '!B2394&lt;=1,3)</f>
        <v/>
      </c>
      <c r="G2459" t="str" cm="1">
        <f t="array" ref="G2459">_xlfn.IFS('Paraclinicos '!D2394="","",AND('Paraclinicos '!D2394&gt;=250,'Paraclinicos '!D2394&lt;=500),2,'Paraclinicos '!D2394&gt;500,3,'Paraclinicos '!D2394&lt;250,1)</f>
        <v/>
      </c>
      <c r="H2459" s="50" t="str">
        <f t="shared" si="115"/>
        <v/>
      </c>
      <c r="I2459" t="str" cm="1">
        <f t="array" ref="I2459">_xlfn.IFS('Paraclinicos '!Q2394="","",'Paraclinicos '!Q2394&gt;=65,1,'Paraclinicos '!Q2394&lt;65,0)</f>
        <v/>
      </c>
      <c r="J2459" t="str" cm="1">
        <f t="array" ref="J2459">_xlfn.IFS('Paraclinicos '!I2394="","",'Paraclinicos '!I2394&gt;7,1,'Paraclinicos '!I2394&lt;=7,0)</f>
        <v/>
      </c>
      <c r="K2459" t="str" cm="1">
        <f t="array" ref="K2459">_xlfn.IFS('Paraclinicos '!W2394="","",'Paraclinicos '!W2394&lt;=8,1,'Paraclinicos '!W2394&gt;8,0)</f>
        <v/>
      </c>
      <c r="L2459" t="str" cm="1">
        <f t="array" ref="L2459">_xlfn.IFS('Paraclinicos '!S2394="","",'Paraclinicos '!S2394&gt;=30,1,'Paraclinicos '!S2394&lt;30,0)</f>
        <v/>
      </c>
      <c r="M2459" t="str" cm="1">
        <f t="array" ref="M2459">_xlfn.IFS(OR('Paraclinicos '!T2394="",'Paraclinicos '!U2394=""),"",OR('Paraclinicos '!T2394&lt;=90,'Paraclinicos '!U2394&lt;=60),1,OR('Paraclinicos '!T2394&gt;90,'Paraclinicos '!U2394&gt;60),0)</f>
        <v/>
      </c>
      <c r="N2459" s="45" t="str">
        <f t="shared" si="116"/>
        <v/>
      </c>
      <c r="O2459" t="str" cm="1">
        <f t="array" ref="O2459">_xlfn.IFS(OR('Paraclinicos '!M2394="",'Paraclinicos '!N2394="",'Paraclinicos '!N2394=0),"",'Paraclinicos '!M2394/'Paraclinicos '!N2394&lt;100,4,'Paraclinicos '!M2394/'Paraclinicos '!N2394&lt;200,3,'Paraclinicos '!M2394/'Paraclinicos '!N2394&lt;300,2,'Paraclinicos '!M2394/'Paraclinicos '!N2394&lt;400,1,'Paraclinicos '!M2394/'Paraclinicos '!N2394&gt;=400,0)</f>
        <v/>
      </c>
      <c r="P2459" t="str" cm="1">
        <f t="array" ref="P2459">_xlfn.IFS('Paraclinicos '!C2394="","",'Paraclinicos '!C2394&lt;20,4,'Paraclinicos '!C2394&lt;50,3,'Paraclinicos '!C2394&lt;100,2,'Paraclinicos '!C2394&lt;150,1,'Paraclinicos '!C2394&gt;150,0)</f>
        <v/>
      </c>
      <c r="Q2459" t="str" cm="1">
        <f t="array" ref="Q2459">_xlfn.IFS('Paraclinicos '!O2394="","",'Paraclinicos '!O2394&lt;1.2,0,'Paraclinicos '!O2394&lt;2,1,'Paraclinicos '!O2394&lt;3.5,2,'Paraclinicos '!O2394&lt;5,3,'Paraclinicos '!O2394&gt;5,4)</f>
        <v/>
      </c>
      <c r="R2459" t="str" cm="1">
        <f t="array" ref="R2459">_xlfn.IFS('Paraclinicos '!J2394="","",'Paraclinicos '!J2394&lt;1.2,0,'Paraclinicos '!J2394&lt;2,1,'Paraclinicos '!J2394&lt;6,2,'Paraclinicos '!J2394&lt;12,3,'Paraclinicos '!J2394&gt;=12,4)</f>
        <v/>
      </c>
      <c r="S2459" t="str" cm="1">
        <f t="array" ref="S2459">_xlfn.IFS('Paraclinicos '!Y2394="","",'Paraclinicos '!Y2394&lt;70,1,'Paraclinicos '!Y2394&gt;=70,0)</f>
        <v/>
      </c>
      <c r="T2459" t="str" cm="1">
        <f t="array" ref="T2459">_xlfn.IFS('Paraclinicos '!W2394="","",'Paraclinicos '!W2394&lt;6,4,'Paraclinicos '!W2394&lt;10,3,'Paraclinicos '!W2394&lt;13,2,'Paraclinicos '!W2394&lt;15,1,'Paraclinicos '!W2394=15,0)</f>
        <v/>
      </c>
      <c r="U2459" s="54" t="str">
        <f t="shared" si="114"/>
        <v/>
      </c>
      <c r="V2459" t="str" cm="1">
        <f t="array" ref="V2459">_xlfn.IFS('Paraclinicos '!S2394="","",OR('Paraclinicos '!S2394&lt;=8,'Paraclinicos '!S2394&gt;=25),3,'Paraclinicos '!S2394&lt;12,1,'Paraclinicos '!S2394&lt;21,0,'Paraclinicos '!S2394&lt;25,2)</f>
        <v/>
      </c>
      <c r="W2459" t="str">
        <f>IFERROR(IF(INDEX('BD Demog para scores enalazar'!Y$2:'BD Demog para scores enalazar'!Y$3000,MATCH(Formulas!A2459,'BD Demog para scores enalazar'!A$2:'BD Demog para scores enalazar'!A$3000,0))=1,"SI","NO"),"")</f>
        <v/>
      </c>
      <c r="X2459" s="9" t="str">
        <f>IFERROR(IF(INDEX('BD Demog para scores enalazar'!AJ$2:'BD Demog para scores enalazar'!AJ$3000,MATCH(Formulas!A2459,'BD Demog para scores enalazar'!A$2:'BD Demog para scores enalazar'!A$3000,0))=1,"SI","NO"),"")</f>
        <v/>
      </c>
      <c r="Y2459" t="str" cm="1">
        <f t="array" ref="Y2459">IF(AND(W2459="NO",X2459="NO"),_xlfn.IFS('Paraclinicos '!K2394&lt;=91,3,'Paraclinicos '!K2394&lt;94,2,'Paraclinicos '!K2394&lt;96,1,'Paraclinicos '!K2394&gt;=96,0),"")</f>
        <v/>
      </c>
      <c r="Z2459" t="str" cm="1">
        <f t="array" ref="Z2459">IF(OR(W2459="SI",X2459="SI"),_xlfn.IFS(OR(AND('Paraclinicos '!K2395&lt;=83),AND('Paraclinicos '!K2395&gt;=97,AA2459=2)),3,OR(AND('Paraclinicos '!K2395&lt;=86),AND('Paraclinicos '!K2395&gt;=94,AA2459=2)),2,OR(AND('Paraclinicos '!K2395&lt;=88),AND('Paraclinicos '!K2395&gt;=92,AA2459=2)),1,OR(AND('Paraclinicos '!K2395&gt;=88,'Paraclinicos '!K2395&lt;=92),AND('Paraclinicos '!K2395&gt;=93,AA2459=0)),0),"")</f>
        <v/>
      </c>
      <c r="AA2459" t="str" cm="1">
        <f t="array" ref="AA2459">_xlfn.IFS('Paraclinicos '!E2394="","",'Paraclinicos '!E2394="Oxigeno",2,'Paraclinicos '!E2394="Aire",0)</f>
        <v/>
      </c>
    </row>
    <row r="2460" spans="1:27" x14ac:dyDescent="0.25">
      <c r="A2460">
        <f>'Paraclinicos '!A2395</f>
        <v>0</v>
      </c>
      <c r="B2460" s="3">
        <f>'Paraclinicos '!R2395</f>
        <v>0</v>
      </c>
      <c r="C2460" t="str" cm="1">
        <f t="array" ref="C2460">_xlfn.IFS('Paraclinicos '!Q2395="","",'Paraclinicos '!Q2395&gt;60,3,'Paraclinicos '!Q2395&lt;=60,1)</f>
        <v/>
      </c>
      <c r="D2460" t="str">
        <f>IFERROR(IF(INDEX('BD Demog para scores enalazar'!BC$2:BC$3000,MATCH(Formulas!A2460,'BD Demog para scores enalazar'!A$2:A$3000,0))=0,"SI","NO"),"")</f>
        <v/>
      </c>
      <c r="E2460" t="str" cm="1">
        <f t="array" ref="E2460">_xlfn.IFS(D2460="","",D2460="SI",4,D2460="NO",1)</f>
        <v/>
      </c>
      <c r="F2460" t="str" cm="1">
        <f t="array" ref="F2460">_xlfn.IFS('Paraclinicos '!B2395="","",'Paraclinicos '!B2395&gt;1,1,'Paraclinicos '!B2395&lt;=1,3)</f>
        <v/>
      </c>
      <c r="G2460" t="str" cm="1">
        <f t="array" ref="G2460">_xlfn.IFS('Paraclinicos '!D2395="","",AND('Paraclinicos '!D2395&gt;=250,'Paraclinicos '!D2395&lt;=500),2,'Paraclinicos '!D2395&gt;500,3,'Paraclinicos '!D2395&lt;250,1)</f>
        <v/>
      </c>
      <c r="H2460" s="50" t="str">
        <f t="shared" si="115"/>
        <v/>
      </c>
      <c r="I2460" t="str" cm="1">
        <f t="array" ref="I2460">_xlfn.IFS('Paraclinicos '!Q2395="","",'Paraclinicos '!Q2395&gt;=65,1,'Paraclinicos '!Q2395&lt;65,0)</f>
        <v/>
      </c>
      <c r="J2460" t="str" cm="1">
        <f t="array" ref="J2460">_xlfn.IFS('Paraclinicos '!I2395="","",'Paraclinicos '!I2395&gt;7,1,'Paraclinicos '!I2395&lt;=7,0)</f>
        <v/>
      </c>
      <c r="K2460" t="str" cm="1">
        <f t="array" ref="K2460">_xlfn.IFS('Paraclinicos '!W2395="","",'Paraclinicos '!W2395&lt;=8,1,'Paraclinicos '!W2395&gt;8,0)</f>
        <v/>
      </c>
      <c r="L2460" t="str" cm="1">
        <f t="array" ref="L2460">_xlfn.IFS('Paraclinicos '!S2395="","",'Paraclinicos '!S2395&gt;=30,1,'Paraclinicos '!S2395&lt;30,0)</f>
        <v/>
      </c>
      <c r="M2460" t="str" cm="1">
        <f t="array" ref="M2460">_xlfn.IFS(OR('Paraclinicos '!T2395="",'Paraclinicos '!U2395=""),"",OR('Paraclinicos '!T2395&lt;=90,'Paraclinicos '!U2395&lt;=60),1,OR('Paraclinicos '!T2395&gt;90,'Paraclinicos '!U2395&gt;60),0)</f>
        <v/>
      </c>
      <c r="N2460" s="45" t="str">
        <f t="shared" si="116"/>
        <v/>
      </c>
      <c r="O2460" t="str" cm="1">
        <f t="array" ref="O2460">_xlfn.IFS(OR('Paraclinicos '!M2395="",'Paraclinicos '!N2395="",'Paraclinicos '!N2395=0),"",'Paraclinicos '!M2395/'Paraclinicos '!N2395&lt;100,4,'Paraclinicos '!M2395/'Paraclinicos '!N2395&lt;200,3,'Paraclinicos '!M2395/'Paraclinicos '!N2395&lt;300,2,'Paraclinicos '!M2395/'Paraclinicos '!N2395&lt;400,1,'Paraclinicos '!M2395/'Paraclinicos '!N2395&gt;=400,0)</f>
        <v/>
      </c>
      <c r="P2460" t="str" cm="1">
        <f t="array" ref="P2460">_xlfn.IFS('Paraclinicos '!C2395="","",'Paraclinicos '!C2395&lt;20,4,'Paraclinicos '!C2395&lt;50,3,'Paraclinicos '!C2395&lt;100,2,'Paraclinicos '!C2395&lt;150,1,'Paraclinicos '!C2395&gt;150,0)</f>
        <v/>
      </c>
      <c r="Q2460" t="str" cm="1">
        <f t="array" ref="Q2460">_xlfn.IFS('Paraclinicos '!O2395="","",'Paraclinicos '!O2395&lt;1.2,0,'Paraclinicos '!O2395&lt;2,1,'Paraclinicos '!O2395&lt;3.5,2,'Paraclinicos '!O2395&lt;5,3,'Paraclinicos '!O2395&gt;5,4)</f>
        <v/>
      </c>
      <c r="R2460" t="str" cm="1">
        <f t="array" ref="R2460">_xlfn.IFS('Paraclinicos '!J2395="","",'Paraclinicos '!J2395&lt;1.2,0,'Paraclinicos '!J2395&lt;2,1,'Paraclinicos '!J2395&lt;6,2,'Paraclinicos '!J2395&lt;12,3,'Paraclinicos '!J2395&gt;=12,4)</f>
        <v/>
      </c>
      <c r="S2460" t="str" cm="1">
        <f t="array" ref="S2460">_xlfn.IFS('Paraclinicos '!Y2395="","",'Paraclinicos '!Y2395&lt;70,1,'Paraclinicos '!Y2395&gt;=70,0)</f>
        <v/>
      </c>
      <c r="T2460" t="str" cm="1">
        <f t="array" ref="T2460">_xlfn.IFS('Paraclinicos '!W2395="","",'Paraclinicos '!W2395&lt;6,4,'Paraclinicos '!W2395&lt;10,3,'Paraclinicos '!W2395&lt;13,2,'Paraclinicos '!W2395&lt;15,1,'Paraclinicos '!W2395=15,0)</f>
        <v/>
      </c>
      <c r="U2460" s="54" t="str">
        <f t="shared" si="114"/>
        <v/>
      </c>
      <c r="V2460" t="str" cm="1">
        <f t="array" ref="V2460">_xlfn.IFS('Paraclinicos '!S2395="","",OR('Paraclinicos '!S2395&lt;=8,'Paraclinicos '!S2395&gt;=25),3,'Paraclinicos '!S2395&lt;12,1,'Paraclinicos '!S2395&lt;21,0,'Paraclinicos '!S2395&lt;25,2)</f>
        <v/>
      </c>
      <c r="W2460" t="str">
        <f>IFERROR(IF(INDEX('BD Demog para scores enalazar'!Y$2:'BD Demog para scores enalazar'!Y$3000,MATCH(Formulas!A2460,'BD Demog para scores enalazar'!A$2:'BD Demog para scores enalazar'!A$3000,0))=1,"SI","NO"),"")</f>
        <v/>
      </c>
      <c r="X2460" s="9" t="str">
        <f>IFERROR(IF(INDEX('BD Demog para scores enalazar'!AJ$2:'BD Demog para scores enalazar'!AJ$3000,MATCH(Formulas!A2460,'BD Demog para scores enalazar'!A$2:'BD Demog para scores enalazar'!A$3000,0))=1,"SI","NO"),"")</f>
        <v/>
      </c>
      <c r="Y2460" t="str" cm="1">
        <f t="array" ref="Y2460">IF(AND(W2460="NO",X2460="NO"),_xlfn.IFS('Paraclinicos '!K2395&lt;=91,3,'Paraclinicos '!K2395&lt;94,2,'Paraclinicos '!K2395&lt;96,1,'Paraclinicos '!K2395&gt;=96,0),"")</f>
        <v/>
      </c>
      <c r="Z2460" t="str" cm="1">
        <f t="array" ref="Z2460">IF(OR(W2460="SI",X2460="SI"),_xlfn.IFS(OR(AND('Paraclinicos '!K2396&lt;=83),AND('Paraclinicos '!K2396&gt;=97,AA2460=2)),3,OR(AND('Paraclinicos '!K2396&lt;=86),AND('Paraclinicos '!K2396&gt;=94,AA2460=2)),2,OR(AND('Paraclinicos '!K2396&lt;=88),AND('Paraclinicos '!K2396&gt;=92,AA2460=2)),1,OR(AND('Paraclinicos '!K2396&gt;=88,'Paraclinicos '!K2396&lt;=92),AND('Paraclinicos '!K2396&gt;=93,AA2460=0)),0),"")</f>
        <v/>
      </c>
      <c r="AA2460" t="str" cm="1">
        <f t="array" ref="AA2460">_xlfn.IFS('Paraclinicos '!E2395="","",'Paraclinicos '!E2395="Oxigeno",2,'Paraclinicos '!E2395="Aire",0)</f>
        <v/>
      </c>
    </row>
    <row r="2461" spans="1:27" x14ac:dyDescent="0.25">
      <c r="A2461">
        <f>'Paraclinicos '!A2396</f>
        <v>0</v>
      </c>
      <c r="B2461" s="3">
        <f>'Paraclinicos '!R2396</f>
        <v>0</v>
      </c>
      <c r="C2461" t="str" cm="1">
        <f t="array" ref="C2461">_xlfn.IFS('Paraclinicos '!Q2396="","",'Paraclinicos '!Q2396&gt;60,3,'Paraclinicos '!Q2396&lt;=60,1)</f>
        <v/>
      </c>
      <c r="D2461" t="str">
        <f>IFERROR(IF(INDEX('BD Demog para scores enalazar'!BC$2:BC$3000,MATCH(Formulas!A2461,'BD Demog para scores enalazar'!A$2:A$3000,0))=0,"SI","NO"),"")</f>
        <v/>
      </c>
      <c r="E2461" t="str" cm="1">
        <f t="array" ref="E2461">_xlfn.IFS(D2461="","",D2461="SI",4,D2461="NO",1)</f>
        <v/>
      </c>
      <c r="F2461" t="str" cm="1">
        <f t="array" ref="F2461">_xlfn.IFS('Paraclinicos '!B2396="","",'Paraclinicos '!B2396&gt;1,1,'Paraclinicos '!B2396&lt;=1,3)</f>
        <v/>
      </c>
      <c r="G2461" t="str" cm="1">
        <f t="array" ref="G2461">_xlfn.IFS('Paraclinicos '!D2396="","",AND('Paraclinicos '!D2396&gt;=250,'Paraclinicos '!D2396&lt;=500),2,'Paraclinicos '!D2396&gt;500,3,'Paraclinicos '!D2396&lt;250,1)</f>
        <v/>
      </c>
      <c r="H2461" s="50" t="str">
        <f t="shared" si="115"/>
        <v/>
      </c>
      <c r="I2461" t="str" cm="1">
        <f t="array" ref="I2461">_xlfn.IFS('Paraclinicos '!Q2396="","",'Paraclinicos '!Q2396&gt;=65,1,'Paraclinicos '!Q2396&lt;65,0)</f>
        <v/>
      </c>
      <c r="J2461" t="str" cm="1">
        <f t="array" ref="J2461">_xlfn.IFS('Paraclinicos '!I2396="","",'Paraclinicos '!I2396&gt;7,1,'Paraclinicos '!I2396&lt;=7,0)</f>
        <v/>
      </c>
      <c r="K2461" t="str" cm="1">
        <f t="array" ref="K2461">_xlfn.IFS('Paraclinicos '!W2396="","",'Paraclinicos '!W2396&lt;=8,1,'Paraclinicos '!W2396&gt;8,0)</f>
        <v/>
      </c>
      <c r="L2461" t="str" cm="1">
        <f t="array" ref="L2461">_xlfn.IFS('Paraclinicos '!S2396="","",'Paraclinicos '!S2396&gt;=30,1,'Paraclinicos '!S2396&lt;30,0)</f>
        <v/>
      </c>
      <c r="M2461" t="str" cm="1">
        <f t="array" ref="M2461">_xlfn.IFS(OR('Paraclinicos '!T2396="",'Paraclinicos '!U2396=""),"",OR('Paraclinicos '!T2396&lt;=90,'Paraclinicos '!U2396&lt;=60),1,OR('Paraclinicos '!T2396&gt;90,'Paraclinicos '!U2396&gt;60),0)</f>
        <v/>
      </c>
      <c r="N2461" s="45" t="str">
        <f t="shared" si="116"/>
        <v/>
      </c>
      <c r="O2461" t="str" cm="1">
        <f t="array" ref="O2461">_xlfn.IFS(OR('Paraclinicos '!M2396="",'Paraclinicos '!N2396="",'Paraclinicos '!N2396=0),"",'Paraclinicos '!M2396/'Paraclinicos '!N2396&lt;100,4,'Paraclinicos '!M2396/'Paraclinicos '!N2396&lt;200,3,'Paraclinicos '!M2396/'Paraclinicos '!N2396&lt;300,2,'Paraclinicos '!M2396/'Paraclinicos '!N2396&lt;400,1,'Paraclinicos '!M2396/'Paraclinicos '!N2396&gt;=400,0)</f>
        <v/>
      </c>
      <c r="P2461" t="str" cm="1">
        <f t="array" ref="P2461">_xlfn.IFS('Paraclinicos '!C2396="","",'Paraclinicos '!C2396&lt;20,4,'Paraclinicos '!C2396&lt;50,3,'Paraclinicos '!C2396&lt;100,2,'Paraclinicos '!C2396&lt;150,1,'Paraclinicos '!C2396&gt;150,0)</f>
        <v/>
      </c>
      <c r="Q2461" t="str" cm="1">
        <f t="array" ref="Q2461">_xlfn.IFS('Paraclinicos '!O2396="","",'Paraclinicos '!O2396&lt;1.2,0,'Paraclinicos '!O2396&lt;2,1,'Paraclinicos '!O2396&lt;3.5,2,'Paraclinicos '!O2396&lt;5,3,'Paraclinicos '!O2396&gt;5,4)</f>
        <v/>
      </c>
      <c r="R2461" t="str" cm="1">
        <f t="array" ref="R2461">_xlfn.IFS('Paraclinicos '!J2396="","",'Paraclinicos '!J2396&lt;1.2,0,'Paraclinicos '!J2396&lt;2,1,'Paraclinicos '!J2396&lt;6,2,'Paraclinicos '!J2396&lt;12,3,'Paraclinicos '!J2396&gt;=12,4)</f>
        <v/>
      </c>
      <c r="S2461" t="str" cm="1">
        <f t="array" ref="S2461">_xlfn.IFS('Paraclinicos '!Y2396="","",'Paraclinicos '!Y2396&lt;70,1,'Paraclinicos '!Y2396&gt;=70,0)</f>
        <v/>
      </c>
      <c r="T2461" t="str" cm="1">
        <f t="array" ref="T2461">_xlfn.IFS('Paraclinicos '!W2396="","",'Paraclinicos '!W2396&lt;6,4,'Paraclinicos '!W2396&lt;10,3,'Paraclinicos '!W2396&lt;13,2,'Paraclinicos '!W2396&lt;15,1,'Paraclinicos '!W2396=15,0)</f>
        <v/>
      </c>
      <c r="U2461" s="54" t="str">
        <f t="shared" si="114"/>
        <v/>
      </c>
      <c r="V2461" t="str" cm="1">
        <f t="array" ref="V2461">_xlfn.IFS('Paraclinicos '!S2396="","",OR('Paraclinicos '!S2396&lt;=8,'Paraclinicos '!S2396&gt;=25),3,'Paraclinicos '!S2396&lt;12,1,'Paraclinicos '!S2396&lt;21,0,'Paraclinicos '!S2396&lt;25,2)</f>
        <v/>
      </c>
      <c r="W2461" t="str">
        <f>IFERROR(IF(INDEX('BD Demog para scores enalazar'!Y$2:'BD Demog para scores enalazar'!Y$3000,MATCH(Formulas!A2461,'BD Demog para scores enalazar'!A$2:'BD Demog para scores enalazar'!A$3000,0))=1,"SI","NO"),"")</f>
        <v/>
      </c>
      <c r="X2461" s="9" t="str">
        <f>IFERROR(IF(INDEX('BD Demog para scores enalazar'!AJ$2:'BD Demog para scores enalazar'!AJ$3000,MATCH(Formulas!A2461,'BD Demog para scores enalazar'!A$2:'BD Demog para scores enalazar'!A$3000,0))=1,"SI","NO"),"")</f>
        <v/>
      </c>
      <c r="Y2461" t="str" cm="1">
        <f t="array" ref="Y2461">IF(AND(W2461="NO",X2461="NO"),_xlfn.IFS('Paraclinicos '!K2396&lt;=91,3,'Paraclinicos '!K2396&lt;94,2,'Paraclinicos '!K2396&lt;96,1,'Paraclinicos '!K2396&gt;=96,0),"")</f>
        <v/>
      </c>
      <c r="Z2461" t="str" cm="1">
        <f t="array" ref="Z2461">IF(OR(W2461="SI",X2461="SI"),_xlfn.IFS(OR(AND('Paraclinicos '!K2397&lt;=83),AND('Paraclinicos '!K2397&gt;=97,AA2461=2)),3,OR(AND('Paraclinicos '!K2397&lt;=86),AND('Paraclinicos '!K2397&gt;=94,AA2461=2)),2,OR(AND('Paraclinicos '!K2397&lt;=88),AND('Paraclinicos '!K2397&gt;=92,AA2461=2)),1,OR(AND('Paraclinicos '!K2397&gt;=88,'Paraclinicos '!K2397&lt;=92),AND('Paraclinicos '!K2397&gt;=93,AA2461=0)),0),"")</f>
        <v/>
      </c>
      <c r="AA2461" t="str" cm="1">
        <f t="array" ref="AA2461">_xlfn.IFS('Paraclinicos '!E2396="","",'Paraclinicos '!E2396="Oxigeno",2,'Paraclinicos '!E2396="Aire",0)</f>
        <v/>
      </c>
    </row>
    <row r="2462" spans="1:27" x14ac:dyDescent="0.25">
      <c r="A2462">
        <f>'Paraclinicos '!A2397</f>
        <v>0</v>
      </c>
      <c r="B2462" s="3">
        <f>'Paraclinicos '!R2397</f>
        <v>0</v>
      </c>
      <c r="C2462" t="str" cm="1">
        <f t="array" ref="C2462">_xlfn.IFS('Paraclinicos '!Q2397="","",'Paraclinicos '!Q2397&gt;60,3,'Paraclinicos '!Q2397&lt;=60,1)</f>
        <v/>
      </c>
      <c r="D2462" t="str">
        <f>IFERROR(IF(INDEX('BD Demog para scores enalazar'!BC$2:BC$3000,MATCH(Formulas!A2462,'BD Demog para scores enalazar'!A$2:A$3000,0))=0,"SI","NO"),"")</f>
        <v/>
      </c>
      <c r="E2462" t="str" cm="1">
        <f t="array" ref="E2462">_xlfn.IFS(D2462="","",D2462="SI",4,D2462="NO",1)</f>
        <v/>
      </c>
      <c r="F2462" t="str" cm="1">
        <f t="array" ref="F2462">_xlfn.IFS('Paraclinicos '!B2397="","",'Paraclinicos '!B2397&gt;1,1,'Paraclinicos '!B2397&lt;=1,3)</f>
        <v/>
      </c>
      <c r="G2462" t="str" cm="1">
        <f t="array" ref="G2462">_xlfn.IFS('Paraclinicos '!D2397="","",AND('Paraclinicos '!D2397&gt;=250,'Paraclinicos '!D2397&lt;=500),2,'Paraclinicos '!D2397&gt;500,3,'Paraclinicos '!D2397&lt;250,1)</f>
        <v/>
      </c>
      <c r="H2462" s="50" t="str">
        <f t="shared" si="115"/>
        <v/>
      </c>
      <c r="I2462" t="str" cm="1">
        <f t="array" ref="I2462">_xlfn.IFS('Paraclinicos '!Q2397="","",'Paraclinicos '!Q2397&gt;=65,1,'Paraclinicos '!Q2397&lt;65,0)</f>
        <v/>
      </c>
      <c r="J2462" t="str" cm="1">
        <f t="array" ref="J2462">_xlfn.IFS('Paraclinicos '!I2397="","",'Paraclinicos '!I2397&gt;7,1,'Paraclinicos '!I2397&lt;=7,0)</f>
        <v/>
      </c>
      <c r="K2462" t="str" cm="1">
        <f t="array" ref="K2462">_xlfn.IFS('Paraclinicos '!W2397="","",'Paraclinicos '!W2397&lt;=8,1,'Paraclinicos '!W2397&gt;8,0)</f>
        <v/>
      </c>
      <c r="L2462" t="str" cm="1">
        <f t="array" ref="L2462">_xlfn.IFS('Paraclinicos '!S2397="","",'Paraclinicos '!S2397&gt;=30,1,'Paraclinicos '!S2397&lt;30,0)</f>
        <v/>
      </c>
      <c r="M2462" t="str" cm="1">
        <f t="array" ref="M2462">_xlfn.IFS(OR('Paraclinicos '!T2397="",'Paraclinicos '!U2397=""),"",OR('Paraclinicos '!T2397&lt;=90,'Paraclinicos '!U2397&lt;=60),1,OR('Paraclinicos '!T2397&gt;90,'Paraclinicos '!U2397&gt;60),0)</f>
        <v/>
      </c>
      <c r="N2462" s="45" t="str">
        <f t="shared" si="116"/>
        <v/>
      </c>
      <c r="O2462" t="str" cm="1">
        <f t="array" ref="O2462">_xlfn.IFS(OR('Paraclinicos '!M2397="",'Paraclinicos '!N2397="",'Paraclinicos '!N2397=0),"",'Paraclinicos '!M2397/'Paraclinicos '!N2397&lt;100,4,'Paraclinicos '!M2397/'Paraclinicos '!N2397&lt;200,3,'Paraclinicos '!M2397/'Paraclinicos '!N2397&lt;300,2,'Paraclinicos '!M2397/'Paraclinicos '!N2397&lt;400,1,'Paraclinicos '!M2397/'Paraclinicos '!N2397&gt;=400,0)</f>
        <v/>
      </c>
      <c r="P2462" t="str" cm="1">
        <f t="array" ref="P2462">_xlfn.IFS('Paraclinicos '!C2397="","",'Paraclinicos '!C2397&lt;20,4,'Paraclinicos '!C2397&lt;50,3,'Paraclinicos '!C2397&lt;100,2,'Paraclinicos '!C2397&lt;150,1,'Paraclinicos '!C2397&gt;150,0)</f>
        <v/>
      </c>
      <c r="Q2462" t="str" cm="1">
        <f t="array" ref="Q2462">_xlfn.IFS('Paraclinicos '!O2397="","",'Paraclinicos '!O2397&lt;1.2,0,'Paraclinicos '!O2397&lt;2,1,'Paraclinicos '!O2397&lt;3.5,2,'Paraclinicos '!O2397&lt;5,3,'Paraclinicos '!O2397&gt;5,4)</f>
        <v/>
      </c>
      <c r="R2462" t="str" cm="1">
        <f t="array" ref="R2462">_xlfn.IFS('Paraclinicos '!J2397="","",'Paraclinicos '!J2397&lt;1.2,0,'Paraclinicos '!J2397&lt;2,1,'Paraclinicos '!J2397&lt;6,2,'Paraclinicos '!J2397&lt;12,3,'Paraclinicos '!J2397&gt;=12,4)</f>
        <v/>
      </c>
      <c r="S2462" t="str" cm="1">
        <f t="array" ref="S2462">_xlfn.IFS('Paraclinicos '!Y2397="","",'Paraclinicos '!Y2397&lt;70,1,'Paraclinicos '!Y2397&gt;=70,0)</f>
        <v/>
      </c>
      <c r="T2462" t="str" cm="1">
        <f t="array" ref="T2462">_xlfn.IFS('Paraclinicos '!W2397="","",'Paraclinicos '!W2397&lt;6,4,'Paraclinicos '!W2397&lt;10,3,'Paraclinicos '!W2397&lt;13,2,'Paraclinicos '!W2397&lt;15,1,'Paraclinicos '!W2397=15,0)</f>
        <v/>
      </c>
      <c r="U2462" s="54" t="str">
        <f t="shared" si="114"/>
        <v/>
      </c>
      <c r="V2462" t="str" cm="1">
        <f t="array" ref="V2462">_xlfn.IFS('Paraclinicos '!S2397="","",OR('Paraclinicos '!S2397&lt;=8,'Paraclinicos '!S2397&gt;=25),3,'Paraclinicos '!S2397&lt;12,1,'Paraclinicos '!S2397&lt;21,0,'Paraclinicos '!S2397&lt;25,2)</f>
        <v/>
      </c>
      <c r="W2462" t="str">
        <f>IFERROR(IF(INDEX('BD Demog para scores enalazar'!Y$2:'BD Demog para scores enalazar'!Y$3000,MATCH(Formulas!A2462,'BD Demog para scores enalazar'!A$2:'BD Demog para scores enalazar'!A$3000,0))=1,"SI","NO"),"")</f>
        <v/>
      </c>
      <c r="X2462" s="9" t="str">
        <f>IFERROR(IF(INDEX('BD Demog para scores enalazar'!AJ$2:'BD Demog para scores enalazar'!AJ$3000,MATCH(Formulas!A2462,'BD Demog para scores enalazar'!A$2:'BD Demog para scores enalazar'!A$3000,0))=1,"SI","NO"),"")</f>
        <v/>
      </c>
      <c r="Y2462" t="str" cm="1">
        <f t="array" ref="Y2462">IF(AND(W2462="NO",X2462="NO"),_xlfn.IFS('Paraclinicos '!K2397&lt;=91,3,'Paraclinicos '!K2397&lt;94,2,'Paraclinicos '!K2397&lt;96,1,'Paraclinicos '!K2397&gt;=96,0),"")</f>
        <v/>
      </c>
      <c r="Z2462" t="str" cm="1">
        <f t="array" ref="Z2462">IF(OR(W2462="SI",X2462="SI"),_xlfn.IFS(OR(AND('Paraclinicos '!K2398&lt;=83),AND('Paraclinicos '!K2398&gt;=97,AA2462=2)),3,OR(AND('Paraclinicos '!K2398&lt;=86),AND('Paraclinicos '!K2398&gt;=94,AA2462=2)),2,OR(AND('Paraclinicos '!K2398&lt;=88),AND('Paraclinicos '!K2398&gt;=92,AA2462=2)),1,OR(AND('Paraclinicos '!K2398&gt;=88,'Paraclinicos '!K2398&lt;=92),AND('Paraclinicos '!K2398&gt;=93,AA2462=0)),0),"")</f>
        <v/>
      </c>
      <c r="AA2462" t="str" cm="1">
        <f t="array" ref="AA2462">_xlfn.IFS('Paraclinicos '!E2397="","",'Paraclinicos '!E2397="Oxigeno",2,'Paraclinicos '!E2397="Aire",0)</f>
        <v/>
      </c>
    </row>
    <row r="2463" spans="1:27" x14ac:dyDescent="0.25">
      <c r="A2463">
        <f>'Paraclinicos '!A2398</f>
        <v>0</v>
      </c>
      <c r="B2463" s="3">
        <f>'Paraclinicos '!R2398</f>
        <v>0</v>
      </c>
      <c r="C2463" t="str" cm="1">
        <f t="array" ref="C2463">_xlfn.IFS('Paraclinicos '!Q2398="","",'Paraclinicos '!Q2398&gt;60,3,'Paraclinicos '!Q2398&lt;=60,1)</f>
        <v/>
      </c>
      <c r="D2463" t="str">
        <f>IFERROR(IF(INDEX('BD Demog para scores enalazar'!BC$2:BC$3000,MATCH(Formulas!A2463,'BD Demog para scores enalazar'!A$2:A$3000,0))=0,"SI","NO"),"")</f>
        <v/>
      </c>
      <c r="E2463" t="str" cm="1">
        <f t="array" ref="E2463">_xlfn.IFS(D2463="","",D2463="SI",4,D2463="NO",1)</f>
        <v/>
      </c>
      <c r="F2463" t="str" cm="1">
        <f t="array" ref="F2463">_xlfn.IFS('Paraclinicos '!B2398="","",'Paraclinicos '!B2398&gt;1,1,'Paraclinicos '!B2398&lt;=1,3)</f>
        <v/>
      </c>
      <c r="G2463" t="str" cm="1">
        <f t="array" ref="G2463">_xlfn.IFS('Paraclinicos '!D2398="","",AND('Paraclinicos '!D2398&gt;=250,'Paraclinicos '!D2398&lt;=500),2,'Paraclinicos '!D2398&gt;500,3,'Paraclinicos '!D2398&lt;250,1)</f>
        <v/>
      </c>
      <c r="H2463" s="50" t="str">
        <f t="shared" si="115"/>
        <v/>
      </c>
      <c r="I2463" t="str" cm="1">
        <f t="array" ref="I2463">_xlfn.IFS('Paraclinicos '!Q2398="","",'Paraclinicos '!Q2398&gt;=65,1,'Paraclinicos '!Q2398&lt;65,0)</f>
        <v/>
      </c>
      <c r="J2463" t="str" cm="1">
        <f t="array" ref="J2463">_xlfn.IFS('Paraclinicos '!I2398="","",'Paraclinicos '!I2398&gt;7,1,'Paraclinicos '!I2398&lt;=7,0)</f>
        <v/>
      </c>
      <c r="K2463" t="str" cm="1">
        <f t="array" ref="K2463">_xlfn.IFS('Paraclinicos '!W2398="","",'Paraclinicos '!W2398&lt;=8,1,'Paraclinicos '!W2398&gt;8,0)</f>
        <v/>
      </c>
      <c r="L2463" t="str" cm="1">
        <f t="array" ref="L2463">_xlfn.IFS('Paraclinicos '!S2398="","",'Paraclinicos '!S2398&gt;=30,1,'Paraclinicos '!S2398&lt;30,0)</f>
        <v/>
      </c>
      <c r="M2463" t="str" cm="1">
        <f t="array" ref="M2463">_xlfn.IFS(OR('Paraclinicos '!T2398="",'Paraclinicos '!U2398=""),"",OR('Paraclinicos '!T2398&lt;=90,'Paraclinicos '!U2398&lt;=60),1,OR('Paraclinicos '!T2398&gt;90,'Paraclinicos '!U2398&gt;60),0)</f>
        <v/>
      </c>
      <c r="N2463" s="45" t="str">
        <f t="shared" si="116"/>
        <v/>
      </c>
      <c r="O2463" t="str" cm="1">
        <f t="array" ref="O2463">_xlfn.IFS(OR('Paraclinicos '!M2398="",'Paraclinicos '!N2398="",'Paraclinicos '!N2398=0),"",'Paraclinicos '!M2398/'Paraclinicos '!N2398&lt;100,4,'Paraclinicos '!M2398/'Paraclinicos '!N2398&lt;200,3,'Paraclinicos '!M2398/'Paraclinicos '!N2398&lt;300,2,'Paraclinicos '!M2398/'Paraclinicos '!N2398&lt;400,1,'Paraclinicos '!M2398/'Paraclinicos '!N2398&gt;=400,0)</f>
        <v/>
      </c>
      <c r="P2463" t="str" cm="1">
        <f t="array" ref="P2463">_xlfn.IFS('Paraclinicos '!C2398="","",'Paraclinicos '!C2398&lt;20,4,'Paraclinicos '!C2398&lt;50,3,'Paraclinicos '!C2398&lt;100,2,'Paraclinicos '!C2398&lt;150,1,'Paraclinicos '!C2398&gt;150,0)</f>
        <v/>
      </c>
      <c r="Q2463" t="str" cm="1">
        <f t="array" ref="Q2463">_xlfn.IFS('Paraclinicos '!O2398="","",'Paraclinicos '!O2398&lt;1.2,0,'Paraclinicos '!O2398&lt;2,1,'Paraclinicos '!O2398&lt;3.5,2,'Paraclinicos '!O2398&lt;5,3,'Paraclinicos '!O2398&gt;5,4)</f>
        <v/>
      </c>
      <c r="R2463" t="str" cm="1">
        <f t="array" ref="R2463">_xlfn.IFS('Paraclinicos '!J2398="","",'Paraclinicos '!J2398&lt;1.2,0,'Paraclinicos '!J2398&lt;2,1,'Paraclinicos '!J2398&lt;6,2,'Paraclinicos '!J2398&lt;12,3,'Paraclinicos '!J2398&gt;=12,4)</f>
        <v/>
      </c>
      <c r="S2463" t="str" cm="1">
        <f t="array" ref="S2463">_xlfn.IFS('Paraclinicos '!Y2398="","",'Paraclinicos '!Y2398&lt;70,1,'Paraclinicos '!Y2398&gt;=70,0)</f>
        <v/>
      </c>
      <c r="T2463" t="str" cm="1">
        <f t="array" ref="T2463">_xlfn.IFS('Paraclinicos '!W2398="","",'Paraclinicos '!W2398&lt;6,4,'Paraclinicos '!W2398&lt;10,3,'Paraclinicos '!W2398&lt;13,2,'Paraclinicos '!W2398&lt;15,1,'Paraclinicos '!W2398=15,0)</f>
        <v/>
      </c>
      <c r="U2463" s="54" t="str">
        <f t="shared" si="114"/>
        <v/>
      </c>
      <c r="V2463" t="str" cm="1">
        <f t="array" ref="V2463">_xlfn.IFS('Paraclinicos '!S2398="","",OR('Paraclinicos '!S2398&lt;=8,'Paraclinicos '!S2398&gt;=25),3,'Paraclinicos '!S2398&lt;12,1,'Paraclinicos '!S2398&lt;21,0,'Paraclinicos '!S2398&lt;25,2)</f>
        <v/>
      </c>
      <c r="W2463" t="str">
        <f>IFERROR(IF(INDEX('BD Demog para scores enalazar'!Y$2:'BD Demog para scores enalazar'!Y$3000,MATCH(Formulas!A2463,'BD Demog para scores enalazar'!A$2:'BD Demog para scores enalazar'!A$3000,0))=1,"SI","NO"),"")</f>
        <v/>
      </c>
      <c r="X2463" s="9" t="str">
        <f>IFERROR(IF(INDEX('BD Demog para scores enalazar'!AJ$2:'BD Demog para scores enalazar'!AJ$3000,MATCH(Formulas!A2463,'BD Demog para scores enalazar'!A$2:'BD Demog para scores enalazar'!A$3000,0))=1,"SI","NO"),"")</f>
        <v/>
      </c>
      <c r="Y2463" t="str" cm="1">
        <f t="array" ref="Y2463">IF(AND(W2463="NO",X2463="NO"),_xlfn.IFS('Paraclinicos '!K2398&lt;=91,3,'Paraclinicos '!K2398&lt;94,2,'Paraclinicos '!K2398&lt;96,1,'Paraclinicos '!K2398&gt;=96,0),"")</f>
        <v/>
      </c>
      <c r="Z2463" t="str" cm="1">
        <f t="array" ref="Z2463">IF(OR(W2463="SI",X2463="SI"),_xlfn.IFS(OR(AND('Paraclinicos '!K2399&lt;=83),AND('Paraclinicos '!K2399&gt;=97,AA2463=2)),3,OR(AND('Paraclinicos '!K2399&lt;=86),AND('Paraclinicos '!K2399&gt;=94,AA2463=2)),2,OR(AND('Paraclinicos '!K2399&lt;=88),AND('Paraclinicos '!K2399&gt;=92,AA2463=2)),1,OR(AND('Paraclinicos '!K2399&gt;=88,'Paraclinicos '!K2399&lt;=92),AND('Paraclinicos '!K2399&gt;=93,AA2463=0)),0),"")</f>
        <v/>
      </c>
      <c r="AA2463" t="str" cm="1">
        <f t="array" ref="AA2463">_xlfn.IFS('Paraclinicos '!E2398="","",'Paraclinicos '!E2398="Oxigeno",2,'Paraclinicos '!E2398="Aire",0)</f>
        <v/>
      </c>
    </row>
    <row r="2464" spans="1:27" x14ac:dyDescent="0.25">
      <c r="A2464">
        <f>'Paraclinicos '!A2399</f>
        <v>0</v>
      </c>
      <c r="B2464" s="3">
        <f>'Paraclinicos '!R2399</f>
        <v>0</v>
      </c>
      <c r="C2464" t="str" cm="1">
        <f t="array" ref="C2464">_xlfn.IFS('Paraclinicos '!Q2399="","",'Paraclinicos '!Q2399&gt;60,3,'Paraclinicos '!Q2399&lt;=60,1)</f>
        <v/>
      </c>
      <c r="D2464" t="str">
        <f>IFERROR(IF(INDEX('BD Demog para scores enalazar'!BC$2:BC$3000,MATCH(Formulas!A2464,'BD Demog para scores enalazar'!A$2:A$3000,0))=0,"SI","NO"),"")</f>
        <v/>
      </c>
      <c r="E2464" t="str" cm="1">
        <f t="array" ref="E2464">_xlfn.IFS(D2464="","",D2464="SI",4,D2464="NO",1)</f>
        <v/>
      </c>
      <c r="F2464" t="str" cm="1">
        <f t="array" ref="F2464">_xlfn.IFS('Paraclinicos '!B2399="","",'Paraclinicos '!B2399&gt;1,1,'Paraclinicos '!B2399&lt;=1,3)</f>
        <v/>
      </c>
      <c r="G2464" t="str" cm="1">
        <f t="array" ref="G2464">_xlfn.IFS('Paraclinicos '!D2399="","",AND('Paraclinicos '!D2399&gt;=250,'Paraclinicos '!D2399&lt;=500),2,'Paraclinicos '!D2399&gt;500,3,'Paraclinicos '!D2399&lt;250,1)</f>
        <v/>
      </c>
      <c r="H2464" s="50" t="str">
        <f t="shared" si="115"/>
        <v/>
      </c>
      <c r="I2464" t="str" cm="1">
        <f t="array" ref="I2464">_xlfn.IFS('Paraclinicos '!Q2399="","",'Paraclinicos '!Q2399&gt;=65,1,'Paraclinicos '!Q2399&lt;65,0)</f>
        <v/>
      </c>
      <c r="J2464" t="str" cm="1">
        <f t="array" ref="J2464">_xlfn.IFS('Paraclinicos '!I2399="","",'Paraclinicos '!I2399&gt;7,1,'Paraclinicos '!I2399&lt;=7,0)</f>
        <v/>
      </c>
      <c r="K2464" t="str" cm="1">
        <f t="array" ref="K2464">_xlfn.IFS('Paraclinicos '!W2399="","",'Paraclinicos '!W2399&lt;=8,1,'Paraclinicos '!W2399&gt;8,0)</f>
        <v/>
      </c>
      <c r="L2464" t="str" cm="1">
        <f t="array" ref="L2464">_xlfn.IFS('Paraclinicos '!S2399="","",'Paraclinicos '!S2399&gt;=30,1,'Paraclinicos '!S2399&lt;30,0)</f>
        <v/>
      </c>
      <c r="M2464" t="str" cm="1">
        <f t="array" ref="M2464">_xlfn.IFS(OR('Paraclinicos '!T2399="",'Paraclinicos '!U2399=""),"",OR('Paraclinicos '!T2399&lt;=90,'Paraclinicos '!U2399&lt;=60),1,OR('Paraclinicos '!T2399&gt;90,'Paraclinicos '!U2399&gt;60),0)</f>
        <v/>
      </c>
      <c r="N2464" s="45" t="str">
        <f t="shared" si="116"/>
        <v/>
      </c>
      <c r="O2464" t="str" cm="1">
        <f t="array" ref="O2464">_xlfn.IFS(OR('Paraclinicos '!M2399="",'Paraclinicos '!N2399="",'Paraclinicos '!N2399=0),"",'Paraclinicos '!M2399/'Paraclinicos '!N2399&lt;100,4,'Paraclinicos '!M2399/'Paraclinicos '!N2399&lt;200,3,'Paraclinicos '!M2399/'Paraclinicos '!N2399&lt;300,2,'Paraclinicos '!M2399/'Paraclinicos '!N2399&lt;400,1,'Paraclinicos '!M2399/'Paraclinicos '!N2399&gt;=400,0)</f>
        <v/>
      </c>
      <c r="P2464" t="str" cm="1">
        <f t="array" ref="P2464">_xlfn.IFS('Paraclinicos '!C2399="","",'Paraclinicos '!C2399&lt;20,4,'Paraclinicos '!C2399&lt;50,3,'Paraclinicos '!C2399&lt;100,2,'Paraclinicos '!C2399&lt;150,1,'Paraclinicos '!C2399&gt;150,0)</f>
        <v/>
      </c>
      <c r="Q2464" t="str" cm="1">
        <f t="array" ref="Q2464">_xlfn.IFS('Paraclinicos '!O2399="","",'Paraclinicos '!O2399&lt;1.2,0,'Paraclinicos '!O2399&lt;2,1,'Paraclinicos '!O2399&lt;3.5,2,'Paraclinicos '!O2399&lt;5,3,'Paraclinicos '!O2399&gt;5,4)</f>
        <v/>
      </c>
      <c r="R2464" t="str" cm="1">
        <f t="array" ref="R2464">_xlfn.IFS('Paraclinicos '!J2399="","",'Paraclinicos '!J2399&lt;1.2,0,'Paraclinicos '!J2399&lt;2,1,'Paraclinicos '!J2399&lt;6,2,'Paraclinicos '!J2399&lt;12,3,'Paraclinicos '!J2399&gt;=12,4)</f>
        <v/>
      </c>
      <c r="S2464" t="str" cm="1">
        <f t="array" ref="S2464">_xlfn.IFS('Paraclinicos '!Y2399="","",'Paraclinicos '!Y2399&lt;70,1,'Paraclinicos '!Y2399&gt;=70,0)</f>
        <v/>
      </c>
      <c r="T2464" t="str" cm="1">
        <f t="array" ref="T2464">_xlfn.IFS('Paraclinicos '!W2399="","",'Paraclinicos '!W2399&lt;6,4,'Paraclinicos '!W2399&lt;10,3,'Paraclinicos '!W2399&lt;13,2,'Paraclinicos '!W2399&lt;15,1,'Paraclinicos '!W2399=15,0)</f>
        <v/>
      </c>
      <c r="U2464" s="54" t="str">
        <f t="shared" si="114"/>
        <v/>
      </c>
      <c r="V2464" t="str" cm="1">
        <f t="array" ref="V2464">_xlfn.IFS('Paraclinicos '!S2399="","",OR('Paraclinicos '!S2399&lt;=8,'Paraclinicos '!S2399&gt;=25),3,'Paraclinicos '!S2399&lt;12,1,'Paraclinicos '!S2399&lt;21,0,'Paraclinicos '!S2399&lt;25,2)</f>
        <v/>
      </c>
      <c r="W2464" t="str">
        <f>IFERROR(IF(INDEX('BD Demog para scores enalazar'!Y$2:'BD Demog para scores enalazar'!Y$3000,MATCH(Formulas!A2464,'BD Demog para scores enalazar'!A$2:'BD Demog para scores enalazar'!A$3000,0))=1,"SI","NO"),"")</f>
        <v/>
      </c>
      <c r="X2464" s="9" t="str">
        <f>IFERROR(IF(INDEX('BD Demog para scores enalazar'!AJ$2:'BD Demog para scores enalazar'!AJ$3000,MATCH(Formulas!A2464,'BD Demog para scores enalazar'!A$2:'BD Demog para scores enalazar'!A$3000,0))=1,"SI","NO"),"")</f>
        <v/>
      </c>
      <c r="Y2464" t="str" cm="1">
        <f t="array" ref="Y2464">IF(AND(W2464="NO",X2464="NO"),_xlfn.IFS('Paraclinicos '!K2399&lt;=91,3,'Paraclinicos '!K2399&lt;94,2,'Paraclinicos '!K2399&lt;96,1,'Paraclinicos '!K2399&gt;=96,0),"")</f>
        <v/>
      </c>
      <c r="Z2464" t="str" cm="1">
        <f t="array" ref="Z2464">IF(OR(W2464="SI",X2464="SI"),_xlfn.IFS(OR(AND('Paraclinicos '!K2400&lt;=83),AND('Paraclinicos '!K2400&gt;=97,AA2464=2)),3,OR(AND('Paraclinicos '!K2400&lt;=86),AND('Paraclinicos '!K2400&gt;=94,AA2464=2)),2,OR(AND('Paraclinicos '!K2400&lt;=88),AND('Paraclinicos '!K2400&gt;=92,AA2464=2)),1,OR(AND('Paraclinicos '!K2400&gt;=88,'Paraclinicos '!K2400&lt;=92),AND('Paraclinicos '!K2400&gt;=93,AA2464=0)),0),"")</f>
        <v/>
      </c>
      <c r="AA2464" t="str" cm="1">
        <f t="array" ref="AA2464">_xlfn.IFS('Paraclinicos '!E2399="","",'Paraclinicos '!E2399="Oxigeno",2,'Paraclinicos '!E2399="Aire",0)</f>
        <v/>
      </c>
    </row>
    <row r="2465" spans="1:27" x14ac:dyDescent="0.25">
      <c r="A2465">
        <f>'Paraclinicos '!A2400</f>
        <v>0</v>
      </c>
      <c r="B2465" s="3">
        <f>'Paraclinicos '!R2400</f>
        <v>0</v>
      </c>
      <c r="C2465" t="str" cm="1">
        <f t="array" ref="C2465">_xlfn.IFS('Paraclinicos '!Q2400="","",'Paraclinicos '!Q2400&gt;60,3,'Paraclinicos '!Q2400&lt;=60,1)</f>
        <v/>
      </c>
      <c r="D2465" t="str">
        <f>IFERROR(IF(INDEX('BD Demog para scores enalazar'!BC$2:BC$3000,MATCH(Formulas!A2465,'BD Demog para scores enalazar'!A$2:A$3000,0))=0,"SI","NO"),"")</f>
        <v/>
      </c>
      <c r="E2465" t="str" cm="1">
        <f t="array" ref="E2465">_xlfn.IFS(D2465="","",D2465="SI",4,D2465="NO",1)</f>
        <v/>
      </c>
      <c r="F2465" t="str" cm="1">
        <f t="array" ref="F2465">_xlfn.IFS('Paraclinicos '!B2400="","",'Paraclinicos '!B2400&gt;1,1,'Paraclinicos '!B2400&lt;=1,3)</f>
        <v/>
      </c>
      <c r="G2465" t="str" cm="1">
        <f t="array" ref="G2465">_xlfn.IFS('Paraclinicos '!D2400="","",AND('Paraclinicos '!D2400&gt;=250,'Paraclinicos '!D2400&lt;=500),2,'Paraclinicos '!D2400&gt;500,3,'Paraclinicos '!D2400&lt;250,1)</f>
        <v/>
      </c>
      <c r="H2465" s="50" t="str">
        <f t="shared" si="115"/>
        <v/>
      </c>
      <c r="I2465" t="str" cm="1">
        <f t="array" ref="I2465">_xlfn.IFS('Paraclinicos '!Q2400="","",'Paraclinicos '!Q2400&gt;=65,1,'Paraclinicos '!Q2400&lt;65,0)</f>
        <v/>
      </c>
      <c r="J2465" t="str" cm="1">
        <f t="array" ref="J2465">_xlfn.IFS('Paraclinicos '!I2400="","",'Paraclinicos '!I2400&gt;7,1,'Paraclinicos '!I2400&lt;=7,0)</f>
        <v/>
      </c>
      <c r="K2465" t="str" cm="1">
        <f t="array" ref="K2465">_xlfn.IFS('Paraclinicos '!W2400="","",'Paraclinicos '!W2400&lt;=8,1,'Paraclinicos '!W2400&gt;8,0)</f>
        <v/>
      </c>
      <c r="L2465" t="str" cm="1">
        <f t="array" ref="L2465">_xlfn.IFS('Paraclinicos '!S2400="","",'Paraclinicos '!S2400&gt;=30,1,'Paraclinicos '!S2400&lt;30,0)</f>
        <v/>
      </c>
      <c r="M2465" t="str" cm="1">
        <f t="array" ref="M2465">_xlfn.IFS(OR('Paraclinicos '!T2400="",'Paraclinicos '!U2400=""),"",OR('Paraclinicos '!T2400&lt;=90,'Paraclinicos '!U2400&lt;=60),1,OR('Paraclinicos '!T2400&gt;90,'Paraclinicos '!U2400&gt;60),0)</f>
        <v/>
      </c>
      <c r="N2465" s="45" t="str">
        <f t="shared" si="116"/>
        <v/>
      </c>
      <c r="O2465" t="str" cm="1">
        <f t="array" ref="O2465">_xlfn.IFS(OR('Paraclinicos '!M2400="",'Paraclinicos '!N2400="",'Paraclinicos '!N2400=0),"",'Paraclinicos '!M2400/'Paraclinicos '!N2400&lt;100,4,'Paraclinicos '!M2400/'Paraclinicos '!N2400&lt;200,3,'Paraclinicos '!M2400/'Paraclinicos '!N2400&lt;300,2,'Paraclinicos '!M2400/'Paraclinicos '!N2400&lt;400,1,'Paraclinicos '!M2400/'Paraclinicos '!N2400&gt;=400,0)</f>
        <v/>
      </c>
      <c r="P2465" t="str" cm="1">
        <f t="array" ref="P2465">_xlfn.IFS('Paraclinicos '!C2400="","",'Paraclinicos '!C2400&lt;20,4,'Paraclinicos '!C2400&lt;50,3,'Paraclinicos '!C2400&lt;100,2,'Paraclinicos '!C2400&lt;150,1,'Paraclinicos '!C2400&gt;150,0)</f>
        <v/>
      </c>
      <c r="Q2465" t="str" cm="1">
        <f t="array" ref="Q2465">_xlfn.IFS('Paraclinicos '!O2400="","",'Paraclinicos '!O2400&lt;1.2,0,'Paraclinicos '!O2400&lt;2,1,'Paraclinicos '!O2400&lt;3.5,2,'Paraclinicos '!O2400&lt;5,3,'Paraclinicos '!O2400&gt;5,4)</f>
        <v/>
      </c>
      <c r="R2465" t="str" cm="1">
        <f t="array" ref="R2465">_xlfn.IFS('Paraclinicos '!J2400="","",'Paraclinicos '!J2400&lt;1.2,0,'Paraclinicos '!J2400&lt;2,1,'Paraclinicos '!J2400&lt;6,2,'Paraclinicos '!J2400&lt;12,3,'Paraclinicos '!J2400&gt;=12,4)</f>
        <v/>
      </c>
      <c r="S2465" t="str" cm="1">
        <f t="array" ref="S2465">_xlfn.IFS('Paraclinicos '!Y2400="","",'Paraclinicos '!Y2400&lt;70,1,'Paraclinicos '!Y2400&gt;=70,0)</f>
        <v/>
      </c>
      <c r="T2465" t="str" cm="1">
        <f t="array" ref="T2465">_xlfn.IFS('Paraclinicos '!W2400="","",'Paraclinicos '!W2400&lt;6,4,'Paraclinicos '!W2400&lt;10,3,'Paraclinicos '!W2400&lt;13,2,'Paraclinicos '!W2400&lt;15,1,'Paraclinicos '!W2400=15,0)</f>
        <v/>
      </c>
      <c r="U2465" s="54" t="str">
        <f t="shared" si="114"/>
        <v/>
      </c>
      <c r="V2465" t="str" cm="1">
        <f t="array" ref="V2465">_xlfn.IFS('Paraclinicos '!S2400="","",OR('Paraclinicos '!S2400&lt;=8,'Paraclinicos '!S2400&gt;=25),3,'Paraclinicos '!S2400&lt;12,1,'Paraclinicos '!S2400&lt;21,0,'Paraclinicos '!S2400&lt;25,2)</f>
        <v/>
      </c>
      <c r="W2465" t="str">
        <f>IFERROR(IF(INDEX('BD Demog para scores enalazar'!Y$2:'BD Demog para scores enalazar'!Y$3000,MATCH(Formulas!A2465,'BD Demog para scores enalazar'!A$2:'BD Demog para scores enalazar'!A$3000,0))=1,"SI","NO"),"")</f>
        <v/>
      </c>
      <c r="X2465" s="9" t="str">
        <f>IFERROR(IF(INDEX('BD Demog para scores enalazar'!AJ$2:'BD Demog para scores enalazar'!AJ$3000,MATCH(Formulas!A2465,'BD Demog para scores enalazar'!A$2:'BD Demog para scores enalazar'!A$3000,0))=1,"SI","NO"),"")</f>
        <v/>
      </c>
      <c r="Y2465" t="str" cm="1">
        <f t="array" ref="Y2465">IF(AND(W2465="NO",X2465="NO"),_xlfn.IFS('Paraclinicos '!K2400&lt;=91,3,'Paraclinicos '!K2400&lt;94,2,'Paraclinicos '!K2400&lt;96,1,'Paraclinicos '!K2400&gt;=96,0),"")</f>
        <v/>
      </c>
      <c r="Z2465" t="str" cm="1">
        <f t="array" ref="Z2465">IF(OR(W2465="SI",X2465="SI"),_xlfn.IFS(OR(AND('Paraclinicos '!K2401&lt;=83),AND('Paraclinicos '!K2401&gt;=97,AA2465=2)),3,OR(AND('Paraclinicos '!K2401&lt;=86),AND('Paraclinicos '!K2401&gt;=94,AA2465=2)),2,OR(AND('Paraclinicos '!K2401&lt;=88),AND('Paraclinicos '!K2401&gt;=92,AA2465=2)),1,OR(AND('Paraclinicos '!K2401&gt;=88,'Paraclinicos '!K2401&lt;=92),AND('Paraclinicos '!K2401&gt;=93,AA2465=0)),0),"")</f>
        <v/>
      </c>
      <c r="AA2465" t="str" cm="1">
        <f t="array" ref="AA2465">_xlfn.IFS('Paraclinicos '!E2400="","",'Paraclinicos '!E2400="Oxigeno",2,'Paraclinicos '!E2400="Aire",0)</f>
        <v/>
      </c>
    </row>
    <row r="2466" spans="1:27" x14ac:dyDescent="0.25">
      <c r="A2466">
        <f>'Paraclinicos '!A2401</f>
        <v>0</v>
      </c>
      <c r="B2466" s="3">
        <f>'Paraclinicos '!R2401</f>
        <v>0</v>
      </c>
      <c r="C2466" t="str" cm="1">
        <f t="array" ref="C2466">_xlfn.IFS('Paraclinicos '!Q2401="","",'Paraclinicos '!Q2401&gt;60,3,'Paraclinicos '!Q2401&lt;=60,1)</f>
        <v/>
      </c>
      <c r="D2466" t="str">
        <f>IFERROR(IF(INDEX('BD Demog para scores enalazar'!BC$2:BC$3000,MATCH(Formulas!A2466,'BD Demog para scores enalazar'!A$2:A$3000,0))=0,"SI","NO"),"")</f>
        <v/>
      </c>
      <c r="E2466" t="str" cm="1">
        <f t="array" ref="E2466">_xlfn.IFS(D2466="","",D2466="SI",4,D2466="NO",1)</f>
        <v/>
      </c>
      <c r="F2466" t="str" cm="1">
        <f t="array" ref="F2466">_xlfn.IFS('Paraclinicos '!B2401="","",'Paraclinicos '!B2401&gt;1,1,'Paraclinicos '!B2401&lt;=1,3)</f>
        <v/>
      </c>
      <c r="G2466" t="str" cm="1">
        <f t="array" ref="G2466">_xlfn.IFS('Paraclinicos '!D2401="","",AND('Paraclinicos '!D2401&gt;=250,'Paraclinicos '!D2401&lt;=500),2,'Paraclinicos '!D2401&gt;500,3,'Paraclinicos '!D2401&lt;250,1)</f>
        <v/>
      </c>
      <c r="H2466" s="50" t="str">
        <f t="shared" si="115"/>
        <v/>
      </c>
      <c r="I2466" t="str" cm="1">
        <f t="array" ref="I2466">_xlfn.IFS('Paraclinicos '!Q2401="","",'Paraclinicos '!Q2401&gt;=65,1,'Paraclinicos '!Q2401&lt;65,0)</f>
        <v/>
      </c>
      <c r="J2466" t="str" cm="1">
        <f t="array" ref="J2466">_xlfn.IFS('Paraclinicos '!I2401="","",'Paraclinicos '!I2401&gt;7,1,'Paraclinicos '!I2401&lt;=7,0)</f>
        <v/>
      </c>
      <c r="K2466" t="str" cm="1">
        <f t="array" ref="K2466">_xlfn.IFS('Paraclinicos '!W2401="","",'Paraclinicos '!W2401&lt;=8,1,'Paraclinicos '!W2401&gt;8,0)</f>
        <v/>
      </c>
      <c r="L2466" t="str" cm="1">
        <f t="array" ref="L2466">_xlfn.IFS('Paraclinicos '!S2401="","",'Paraclinicos '!S2401&gt;=30,1,'Paraclinicos '!S2401&lt;30,0)</f>
        <v/>
      </c>
      <c r="M2466" t="str" cm="1">
        <f t="array" ref="M2466">_xlfn.IFS(OR('Paraclinicos '!T2401="",'Paraclinicos '!U2401=""),"",OR('Paraclinicos '!T2401&lt;=90,'Paraclinicos '!U2401&lt;=60),1,OR('Paraclinicos '!T2401&gt;90,'Paraclinicos '!U2401&gt;60),0)</f>
        <v/>
      </c>
      <c r="N2466" s="45" t="str">
        <f t="shared" si="116"/>
        <v/>
      </c>
      <c r="O2466" t="str" cm="1">
        <f t="array" ref="O2466">_xlfn.IFS(OR('Paraclinicos '!M2401="",'Paraclinicos '!N2401="",'Paraclinicos '!N2401=0),"",'Paraclinicos '!M2401/'Paraclinicos '!N2401&lt;100,4,'Paraclinicos '!M2401/'Paraclinicos '!N2401&lt;200,3,'Paraclinicos '!M2401/'Paraclinicos '!N2401&lt;300,2,'Paraclinicos '!M2401/'Paraclinicos '!N2401&lt;400,1,'Paraclinicos '!M2401/'Paraclinicos '!N2401&gt;=400,0)</f>
        <v/>
      </c>
      <c r="P2466" t="str" cm="1">
        <f t="array" ref="P2466">_xlfn.IFS('Paraclinicos '!C2401="","",'Paraclinicos '!C2401&lt;20,4,'Paraclinicos '!C2401&lt;50,3,'Paraclinicos '!C2401&lt;100,2,'Paraclinicos '!C2401&lt;150,1,'Paraclinicos '!C2401&gt;150,0)</f>
        <v/>
      </c>
      <c r="Q2466" t="str" cm="1">
        <f t="array" ref="Q2466">_xlfn.IFS('Paraclinicos '!O2401="","",'Paraclinicos '!O2401&lt;1.2,0,'Paraclinicos '!O2401&lt;2,1,'Paraclinicos '!O2401&lt;3.5,2,'Paraclinicos '!O2401&lt;5,3,'Paraclinicos '!O2401&gt;5,4)</f>
        <v/>
      </c>
      <c r="R2466" t="str" cm="1">
        <f t="array" ref="R2466">_xlfn.IFS('Paraclinicos '!J2401="","",'Paraclinicos '!J2401&lt;1.2,0,'Paraclinicos '!J2401&lt;2,1,'Paraclinicos '!J2401&lt;6,2,'Paraclinicos '!J2401&lt;12,3,'Paraclinicos '!J2401&gt;=12,4)</f>
        <v/>
      </c>
      <c r="S2466" t="str" cm="1">
        <f t="array" ref="S2466">_xlfn.IFS('Paraclinicos '!Y2401="","",'Paraclinicos '!Y2401&lt;70,1,'Paraclinicos '!Y2401&gt;=70,0)</f>
        <v/>
      </c>
      <c r="T2466" t="str" cm="1">
        <f t="array" ref="T2466">_xlfn.IFS('Paraclinicos '!W2401="","",'Paraclinicos '!W2401&lt;6,4,'Paraclinicos '!W2401&lt;10,3,'Paraclinicos '!W2401&lt;13,2,'Paraclinicos '!W2401&lt;15,1,'Paraclinicos '!W2401=15,0)</f>
        <v/>
      </c>
      <c r="U2466" s="54" t="str">
        <f t="shared" si="114"/>
        <v/>
      </c>
      <c r="V2466" t="str" cm="1">
        <f t="array" ref="V2466">_xlfn.IFS('Paraclinicos '!S2401="","",OR('Paraclinicos '!S2401&lt;=8,'Paraclinicos '!S2401&gt;=25),3,'Paraclinicos '!S2401&lt;12,1,'Paraclinicos '!S2401&lt;21,0,'Paraclinicos '!S2401&lt;25,2)</f>
        <v/>
      </c>
      <c r="W2466" t="str">
        <f>IFERROR(IF(INDEX('BD Demog para scores enalazar'!Y$2:'BD Demog para scores enalazar'!Y$3000,MATCH(Formulas!A2466,'BD Demog para scores enalazar'!A$2:'BD Demog para scores enalazar'!A$3000,0))=1,"SI","NO"),"")</f>
        <v/>
      </c>
      <c r="X2466" s="9" t="str">
        <f>IFERROR(IF(INDEX('BD Demog para scores enalazar'!AJ$2:'BD Demog para scores enalazar'!AJ$3000,MATCH(Formulas!A2466,'BD Demog para scores enalazar'!A$2:'BD Demog para scores enalazar'!A$3000,0))=1,"SI","NO"),"")</f>
        <v/>
      </c>
      <c r="Y2466" t="str" cm="1">
        <f t="array" ref="Y2466">IF(AND(W2466="NO",X2466="NO"),_xlfn.IFS('Paraclinicos '!K2401&lt;=91,3,'Paraclinicos '!K2401&lt;94,2,'Paraclinicos '!K2401&lt;96,1,'Paraclinicos '!K2401&gt;=96,0),"")</f>
        <v/>
      </c>
      <c r="Z2466" t="str" cm="1">
        <f t="array" ref="Z2466">IF(OR(W2466="SI",X2466="SI"),_xlfn.IFS(OR(AND('Paraclinicos '!K2402&lt;=83),AND('Paraclinicos '!K2402&gt;=97,AA2466=2)),3,OR(AND('Paraclinicos '!K2402&lt;=86),AND('Paraclinicos '!K2402&gt;=94,AA2466=2)),2,OR(AND('Paraclinicos '!K2402&lt;=88),AND('Paraclinicos '!K2402&gt;=92,AA2466=2)),1,OR(AND('Paraclinicos '!K2402&gt;=88,'Paraclinicos '!K2402&lt;=92),AND('Paraclinicos '!K2402&gt;=93,AA2466=0)),0),"")</f>
        <v/>
      </c>
      <c r="AA2466" t="str" cm="1">
        <f t="array" ref="AA2466">_xlfn.IFS('Paraclinicos '!E2401="","",'Paraclinicos '!E2401="Oxigeno",2,'Paraclinicos '!E2401="Aire",0)</f>
        <v/>
      </c>
    </row>
    <row r="2467" spans="1:27" x14ac:dyDescent="0.25">
      <c r="A2467">
        <f>'Paraclinicos '!A2402</f>
        <v>0</v>
      </c>
      <c r="B2467" s="3">
        <f>'Paraclinicos '!R2402</f>
        <v>0</v>
      </c>
      <c r="C2467" t="str" cm="1">
        <f t="array" ref="C2467">_xlfn.IFS('Paraclinicos '!Q2402="","",'Paraclinicos '!Q2402&gt;60,3,'Paraclinicos '!Q2402&lt;=60,1)</f>
        <v/>
      </c>
      <c r="D2467" t="str">
        <f>IFERROR(IF(INDEX('BD Demog para scores enalazar'!BC$2:BC$3000,MATCH(Formulas!A2467,'BD Demog para scores enalazar'!A$2:A$3000,0))=0,"SI","NO"),"")</f>
        <v/>
      </c>
      <c r="E2467" t="str" cm="1">
        <f t="array" ref="E2467">_xlfn.IFS(D2467="","",D2467="SI",4,D2467="NO",1)</f>
        <v/>
      </c>
      <c r="F2467" t="str" cm="1">
        <f t="array" ref="F2467">_xlfn.IFS('Paraclinicos '!B2402="","",'Paraclinicos '!B2402&gt;1,1,'Paraclinicos '!B2402&lt;=1,3)</f>
        <v/>
      </c>
      <c r="G2467" t="str" cm="1">
        <f t="array" ref="G2467">_xlfn.IFS('Paraclinicos '!D2402="","",AND('Paraclinicos '!D2402&gt;=250,'Paraclinicos '!D2402&lt;=500),2,'Paraclinicos '!D2402&gt;500,3,'Paraclinicos '!D2402&lt;250,1)</f>
        <v/>
      </c>
      <c r="H2467" s="50" t="str">
        <f t="shared" si="115"/>
        <v/>
      </c>
      <c r="I2467" t="str" cm="1">
        <f t="array" ref="I2467">_xlfn.IFS('Paraclinicos '!Q2402="","",'Paraclinicos '!Q2402&gt;=65,1,'Paraclinicos '!Q2402&lt;65,0)</f>
        <v/>
      </c>
      <c r="J2467" t="str" cm="1">
        <f t="array" ref="J2467">_xlfn.IFS('Paraclinicos '!I2402="","",'Paraclinicos '!I2402&gt;7,1,'Paraclinicos '!I2402&lt;=7,0)</f>
        <v/>
      </c>
      <c r="K2467" t="str" cm="1">
        <f t="array" ref="K2467">_xlfn.IFS('Paraclinicos '!W2402="","",'Paraclinicos '!W2402&lt;=8,1,'Paraclinicos '!W2402&gt;8,0)</f>
        <v/>
      </c>
      <c r="L2467" t="str" cm="1">
        <f t="array" ref="L2467">_xlfn.IFS('Paraclinicos '!S2402="","",'Paraclinicos '!S2402&gt;=30,1,'Paraclinicos '!S2402&lt;30,0)</f>
        <v/>
      </c>
      <c r="M2467" t="str" cm="1">
        <f t="array" ref="M2467">_xlfn.IFS(OR('Paraclinicos '!T2402="",'Paraclinicos '!U2402=""),"",OR('Paraclinicos '!T2402&lt;=90,'Paraclinicos '!U2402&lt;=60),1,OR('Paraclinicos '!T2402&gt;90,'Paraclinicos '!U2402&gt;60),0)</f>
        <v/>
      </c>
      <c r="N2467" s="45" t="str">
        <f t="shared" si="116"/>
        <v/>
      </c>
      <c r="O2467" t="str" cm="1">
        <f t="array" ref="O2467">_xlfn.IFS(OR('Paraclinicos '!M2402="",'Paraclinicos '!N2402="",'Paraclinicos '!N2402=0),"",'Paraclinicos '!M2402/'Paraclinicos '!N2402&lt;100,4,'Paraclinicos '!M2402/'Paraclinicos '!N2402&lt;200,3,'Paraclinicos '!M2402/'Paraclinicos '!N2402&lt;300,2,'Paraclinicos '!M2402/'Paraclinicos '!N2402&lt;400,1,'Paraclinicos '!M2402/'Paraclinicos '!N2402&gt;=400,0)</f>
        <v/>
      </c>
      <c r="P2467" t="str" cm="1">
        <f t="array" ref="P2467">_xlfn.IFS('Paraclinicos '!C2402="","",'Paraclinicos '!C2402&lt;20,4,'Paraclinicos '!C2402&lt;50,3,'Paraclinicos '!C2402&lt;100,2,'Paraclinicos '!C2402&lt;150,1,'Paraclinicos '!C2402&gt;150,0)</f>
        <v/>
      </c>
      <c r="Q2467" t="str" cm="1">
        <f t="array" ref="Q2467">_xlfn.IFS('Paraclinicos '!O2402="","",'Paraclinicos '!O2402&lt;1.2,0,'Paraclinicos '!O2402&lt;2,1,'Paraclinicos '!O2402&lt;3.5,2,'Paraclinicos '!O2402&lt;5,3,'Paraclinicos '!O2402&gt;5,4)</f>
        <v/>
      </c>
      <c r="R2467" t="str" cm="1">
        <f t="array" ref="R2467">_xlfn.IFS('Paraclinicos '!J2402="","",'Paraclinicos '!J2402&lt;1.2,0,'Paraclinicos '!J2402&lt;2,1,'Paraclinicos '!J2402&lt;6,2,'Paraclinicos '!J2402&lt;12,3,'Paraclinicos '!J2402&gt;=12,4)</f>
        <v/>
      </c>
      <c r="S2467" t="str" cm="1">
        <f t="array" ref="S2467">_xlfn.IFS('Paraclinicos '!Y2402="","",'Paraclinicos '!Y2402&lt;70,1,'Paraclinicos '!Y2402&gt;=70,0)</f>
        <v/>
      </c>
      <c r="T2467" t="str" cm="1">
        <f t="array" ref="T2467">_xlfn.IFS('Paraclinicos '!W2402="","",'Paraclinicos '!W2402&lt;6,4,'Paraclinicos '!W2402&lt;10,3,'Paraclinicos '!W2402&lt;13,2,'Paraclinicos '!W2402&lt;15,1,'Paraclinicos '!W2402=15,0)</f>
        <v/>
      </c>
      <c r="U2467" s="54" t="str">
        <f t="shared" si="114"/>
        <v/>
      </c>
      <c r="V2467" t="str" cm="1">
        <f t="array" ref="V2467">_xlfn.IFS('Paraclinicos '!S2402="","",OR('Paraclinicos '!S2402&lt;=8,'Paraclinicos '!S2402&gt;=25),3,'Paraclinicos '!S2402&lt;12,1,'Paraclinicos '!S2402&lt;21,0,'Paraclinicos '!S2402&lt;25,2)</f>
        <v/>
      </c>
      <c r="W2467" t="str">
        <f>IFERROR(IF(INDEX('BD Demog para scores enalazar'!Y$2:'BD Demog para scores enalazar'!Y$3000,MATCH(Formulas!A2467,'BD Demog para scores enalazar'!A$2:'BD Demog para scores enalazar'!A$3000,0))=1,"SI","NO"),"")</f>
        <v/>
      </c>
      <c r="X2467" s="9" t="str">
        <f>IFERROR(IF(INDEX('BD Demog para scores enalazar'!AJ$2:'BD Demog para scores enalazar'!AJ$3000,MATCH(Formulas!A2467,'BD Demog para scores enalazar'!A$2:'BD Demog para scores enalazar'!A$3000,0))=1,"SI","NO"),"")</f>
        <v/>
      </c>
      <c r="Y2467" t="str" cm="1">
        <f t="array" ref="Y2467">IF(AND(W2467="NO",X2467="NO"),_xlfn.IFS('Paraclinicos '!K2402&lt;=91,3,'Paraclinicos '!K2402&lt;94,2,'Paraclinicos '!K2402&lt;96,1,'Paraclinicos '!K2402&gt;=96,0),"")</f>
        <v/>
      </c>
      <c r="Z2467" t="str" cm="1">
        <f t="array" ref="Z2467">IF(OR(W2467="SI",X2467="SI"),_xlfn.IFS(OR(AND('Paraclinicos '!K2403&lt;=83),AND('Paraclinicos '!K2403&gt;=97,AA2467=2)),3,OR(AND('Paraclinicos '!K2403&lt;=86),AND('Paraclinicos '!K2403&gt;=94,AA2467=2)),2,OR(AND('Paraclinicos '!K2403&lt;=88),AND('Paraclinicos '!K2403&gt;=92,AA2467=2)),1,OR(AND('Paraclinicos '!K2403&gt;=88,'Paraclinicos '!K2403&lt;=92),AND('Paraclinicos '!K2403&gt;=93,AA2467=0)),0),"")</f>
        <v/>
      </c>
      <c r="AA2467" t="str" cm="1">
        <f t="array" ref="AA2467">_xlfn.IFS('Paraclinicos '!E2402="","",'Paraclinicos '!E2402="Oxigeno",2,'Paraclinicos '!E2402="Aire",0)</f>
        <v/>
      </c>
    </row>
    <row r="2468" spans="1:27" x14ac:dyDescent="0.25">
      <c r="A2468">
        <f>'Paraclinicos '!A2403</f>
        <v>0</v>
      </c>
      <c r="B2468" s="3">
        <f>'Paraclinicos '!R2403</f>
        <v>0</v>
      </c>
      <c r="C2468" t="str" cm="1">
        <f t="array" ref="C2468">_xlfn.IFS('Paraclinicos '!Q2403="","",'Paraclinicos '!Q2403&gt;60,3,'Paraclinicos '!Q2403&lt;=60,1)</f>
        <v/>
      </c>
      <c r="D2468" t="str">
        <f>IFERROR(IF(INDEX('BD Demog para scores enalazar'!BC$2:BC$3000,MATCH(Formulas!A2468,'BD Demog para scores enalazar'!A$2:A$3000,0))=0,"SI","NO"),"")</f>
        <v/>
      </c>
      <c r="E2468" t="str" cm="1">
        <f t="array" ref="E2468">_xlfn.IFS(D2468="","",D2468="SI",4,D2468="NO",1)</f>
        <v/>
      </c>
      <c r="F2468" t="str" cm="1">
        <f t="array" ref="F2468">_xlfn.IFS('Paraclinicos '!B2403="","",'Paraclinicos '!B2403&gt;1,1,'Paraclinicos '!B2403&lt;=1,3)</f>
        <v/>
      </c>
      <c r="G2468" t="str" cm="1">
        <f t="array" ref="G2468">_xlfn.IFS('Paraclinicos '!D2403="","",AND('Paraclinicos '!D2403&gt;=250,'Paraclinicos '!D2403&lt;=500),2,'Paraclinicos '!D2403&gt;500,3,'Paraclinicos '!D2403&lt;250,1)</f>
        <v/>
      </c>
      <c r="H2468" s="50" t="str">
        <f t="shared" si="115"/>
        <v/>
      </c>
      <c r="I2468" t="str" cm="1">
        <f t="array" ref="I2468">_xlfn.IFS('Paraclinicos '!Q2403="","",'Paraclinicos '!Q2403&gt;=65,1,'Paraclinicos '!Q2403&lt;65,0)</f>
        <v/>
      </c>
      <c r="J2468" t="str" cm="1">
        <f t="array" ref="J2468">_xlfn.IFS('Paraclinicos '!I2403="","",'Paraclinicos '!I2403&gt;7,1,'Paraclinicos '!I2403&lt;=7,0)</f>
        <v/>
      </c>
      <c r="K2468" t="str" cm="1">
        <f t="array" ref="K2468">_xlfn.IFS('Paraclinicos '!W2403="","",'Paraclinicos '!W2403&lt;=8,1,'Paraclinicos '!W2403&gt;8,0)</f>
        <v/>
      </c>
      <c r="L2468" t="str" cm="1">
        <f t="array" ref="L2468">_xlfn.IFS('Paraclinicos '!S2403="","",'Paraclinicos '!S2403&gt;=30,1,'Paraclinicos '!S2403&lt;30,0)</f>
        <v/>
      </c>
      <c r="M2468" t="str" cm="1">
        <f t="array" ref="M2468">_xlfn.IFS(OR('Paraclinicos '!T2403="",'Paraclinicos '!U2403=""),"",OR('Paraclinicos '!T2403&lt;=90,'Paraclinicos '!U2403&lt;=60),1,OR('Paraclinicos '!T2403&gt;90,'Paraclinicos '!U2403&gt;60),0)</f>
        <v/>
      </c>
      <c r="N2468" s="45" t="str">
        <f t="shared" si="116"/>
        <v/>
      </c>
      <c r="O2468" t="str" cm="1">
        <f t="array" ref="O2468">_xlfn.IFS(OR('Paraclinicos '!M2403="",'Paraclinicos '!N2403="",'Paraclinicos '!N2403=0),"",'Paraclinicos '!M2403/'Paraclinicos '!N2403&lt;100,4,'Paraclinicos '!M2403/'Paraclinicos '!N2403&lt;200,3,'Paraclinicos '!M2403/'Paraclinicos '!N2403&lt;300,2,'Paraclinicos '!M2403/'Paraclinicos '!N2403&lt;400,1,'Paraclinicos '!M2403/'Paraclinicos '!N2403&gt;=400,0)</f>
        <v/>
      </c>
      <c r="P2468" t="str" cm="1">
        <f t="array" ref="P2468">_xlfn.IFS('Paraclinicos '!C2403="","",'Paraclinicos '!C2403&lt;20,4,'Paraclinicos '!C2403&lt;50,3,'Paraclinicos '!C2403&lt;100,2,'Paraclinicos '!C2403&lt;150,1,'Paraclinicos '!C2403&gt;150,0)</f>
        <v/>
      </c>
      <c r="Q2468" t="str" cm="1">
        <f t="array" ref="Q2468">_xlfn.IFS('Paraclinicos '!O2403="","",'Paraclinicos '!O2403&lt;1.2,0,'Paraclinicos '!O2403&lt;2,1,'Paraclinicos '!O2403&lt;3.5,2,'Paraclinicos '!O2403&lt;5,3,'Paraclinicos '!O2403&gt;5,4)</f>
        <v/>
      </c>
      <c r="R2468" t="str" cm="1">
        <f t="array" ref="R2468">_xlfn.IFS('Paraclinicos '!J2403="","",'Paraclinicos '!J2403&lt;1.2,0,'Paraclinicos '!J2403&lt;2,1,'Paraclinicos '!J2403&lt;6,2,'Paraclinicos '!J2403&lt;12,3,'Paraclinicos '!J2403&gt;=12,4)</f>
        <v/>
      </c>
      <c r="S2468" t="str" cm="1">
        <f t="array" ref="S2468">_xlfn.IFS('Paraclinicos '!Y2403="","",'Paraclinicos '!Y2403&lt;70,1,'Paraclinicos '!Y2403&gt;=70,0)</f>
        <v/>
      </c>
      <c r="T2468" t="str" cm="1">
        <f t="array" ref="T2468">_xlfn.IFS('Paraclinicos '!W2403="","",'Paraclinicos '!W2403&lt;6,4,'Paraclinicos '!W2403&lt;10,3,'Paraclinicos '!W2403&lt;13,2,'Paraclinicos '!W2403&lt;15,1,'Paraclinicos '!W2403=15,0)</f>
        <v/>
      </c>
      <c r="U2468" s="54" t="str">
        <f t="shared" si="114"/>
        <v/>
      </c>
      <c r="V2468" t="str" cm="1">
        <f t="array" ref="V2468">_xlfn.IFS('Paraclinicos '!S2403="","",OR('Paraclinicos '!S2403&lt;=8,'Paraclinicos '!S2403&gt;=25),3,'Paraclinicos '!S2403&lt;12,1,'Paraclinicos '!S2403&lt;21,0,'Paraclinicos '!S2403&lt;25,2)</f>
        <v/>
      </c>
      <c r="W2468" t="str">
        <f>IFERROR(IF(INDEX('BD Demog para scores enalazar'!Y$2:'BD Demog para scores enalazar'!Y$3000,MATCH(Formulas!A2468,'BD Demog para scores enalazar'!A$2:'BD Demog para scores enalazar'!A$3000,0))=1,"SI","NO"),"")</f>
        <v/>
      </c>
      <c r="X2468" s="9" t="str">
        <f>IFERROR(IF(INDEX('BD Demog para scores enalazar'!AJ$2:'BD Demog para scores enalazar'!AJ$3000,MATCH(Formulas!A2468,'BD Demog para scores enalazar'!A$2:'BD Demog para scores enalazar'!A$3000,0))=1,"SI","NO"),"")</f>
        <v/>
      </c>
      <c r="Y2468" t="str" cm="1">
        <f t="array" ref="Y2468">IF(AND(W2468="NO",X2468="NO"),_xlfn.IFS('Paraclinicos '!K2403&lt;=91,3,'Paraclinicos '!K2403&lt;94,2,'Paraclinicos '!K2403&lt;96,1,'Paraclinicos '!K2403&gt;=96,0),"")</f>
        <v/>
      </c>
      <c r="Z2468" t="str" cm="1">
        <f t="array" ref="Z2468">IF(OR(W2468="SI",X2468="SI"),_xlfn.IFS(OR(AND('Paraclinicos '!K2404&lt;=83),AND('Paraclinicos '!K2404&gt;=97,AA2468=2)),3,OR(AND('Paraclinicos '!K2404&lt;=86),AND('Paraclinicos '!K2404&gt;=94,AA2468=2)),2,OR(AND('Paraclinicos '!K2404&lt;=88),AND('Paraclinicos '!K2404&gt;=92,AA2468=2)),1,OR(AND('Paraclinicos '!K2404&gt;=88,'Paraclinicos '!K2404&lt;=92),AND('Paraclinicos '!K2404&gt;=93,AA2468=0)),0),"")</f>
        <v/>
      </c>
      <c r="AA2468" t="str" cm="1">
        <f t="array" ref="AA2468">_xlfn.IFS('Paraclinicos '!E2403="","",'Paraclinicos '!E2403="Oxigeno",2,'Paraclinicos '!E2403="Aire",0)</f>
        <v/>
      </c>
    </row>
    <row r="2469" spans="1:27" x14ac:dyDescent="0.25">
      <c r="A2469">
        <f>'Paraclinicos '!A2404</f>
        <v>0</v>
      </c>
      <c r="B2469" s="3">
        <f>'Paraclinicos '!R2404</f>
        <v>0</v>
      </c>
      <c r="C2469" t="str" cm="1">
        <f t="array" ref="C2469">_xlfn.IFS('Paraclinicos '!Q2404="","",'Paraclinicos '!Q2404&gt;60,3,'Paraclinicos '!Q2404&lt;=60,1)</f>
        <v/>
      </c>
      <c r="D2469" t="str">
        <f>IFERROR(IF(INDEX('BD Demog para scores enalazar'!BC$2:BC$3000,MATCH(Formulas!A2469,'BD Demog para scores enalazar'!A$2:A$3000,0))=0,"SI","NO"),"")</f>
        <v/>
      </c>
      <c r="E2469" t="str" cm="1">
        <f t="array" ref="E2469">_xlfn.IFS(D2469="","",D2469="SI",4,D2469="NO",1)</f>
        <v/>
      </c>
      <c r="F2469" t="str" cm="1">
        <f t="array" ref="F2469">_xlfn.IFS('Paraclinicos '!B2404="","",'Paraclinicos '!B2404&gt;1,1,'Paraclinicos '!B2404&lt;=1,3)</f>
        <v/>
      </c>
      <c r="G2469" t="str" cm="1">
        <f t="array" ref="G2469">_xlfn.IFS('Paraclinicos '!D2404="","",AND('Paraclinicos '!D2404&gt;=250,'Paraclinicos '!D2404&lt;=500),2,'Paraclinicos '!D2404&gt;500,3,'Paraclinicos '!D2404&lt;250,1)</f>
        <v/>
      </c>
      <c r="H2469" s="50" t="str">
        <f t="shared" si="115"/>
        <v/>
      </c>
      <c r="I2469" t="str" cm="1">
        <f t="array" ref="I2469">_xlfn.IFS('Paraclinicos '!Q2404="","",'Paraclinicos '!Q2404&gt;=65,1,'Paraclinicos '!Q2404&lt;65,0)</f>
        <v/>
      </c>
      <c r="J2469" t="str" cm="1">
        <f t="array" ref="J2469">_xlfn.IFS('Paraclinicos '!I2404="","",'Paraclinicos '!I2404&gt;7,1,'Paraclinicos '!I2404&lt;=7,0)</f>
        <v/>
      </c>
      <c r="K2469" t="str" cm="1">
        <f t="array" ref="K2469">_xlfn.IFS('Paraclinicos '!W2404="","",'Paraclinicos '!W2404&lt;=8,1,'Paraclinicos '!W2404&gt;8,0)</f>
        <v/>
      </c>
      <c r="L2469" t="str" cm="1">
        <f t="array" ref="L2469">_xlfn.IFS('Paraclinicos '!S2404="","",'Paraclinicos '!S2404&gt;=30,1,'Paraclinicos '!S2404&lt;30,0)</f>
        <v/>
      </c>
      <c r="M2469" t="str" cm="1">
        <f t="array" ref="M2469">_xlfn.IFS(OR('Paraclinicos '!T2404="",'Paraclinicos '!U2404=""),"",OR('Paraclinicos '!T2404&lt;=90,'Paraclinicos '!U2404&lt;=60),1,OR('Paraclinicos '!T2404&gt;90,'Paraclinicos '!U2404&gt;60),0)</f>
        <v/>
      </c>
      <c r="N2469" s="45" t="str">
        <f t="shared" si="116"/>
        <v/>
      </c>
      <c r="O2469" t="str" cm="1">
        <f t="array" ref="O2469">_xlfn.IFS(OR('Paraclinicos '!M2404="",'Paraclinicos '!N2404="",'Paraclinicos '!N2404=0),"",'Paraclinicos '!M2404/'Paraclinicos '!N2404&lt;100,4,'Paraclinicos '!M2404/'Paraclinicos '!N2404&lt;200,3,'Paraclinicos '!M2404/'Paraclinicos '!N2404&lt;300,2,'Paraclinicos '!M2404/'Paraclinicos '!N2404&lt;400,1,'Paraclinicos '!M2404/'Paraclinicos '!N2404&gt;=400,0)</f>
        <v/>
      </c>
      <c r="P2469" t="str" cm="1">
        <f t="array" ref="P2469">_xlfn.IFS('Paraclinicos '!C2404="","",'Paraclinicos '!C2404&lt;20,4,'Paraclinicos '!C2404&lt;50,3,'Paraclinicos '!C2404&lt;100,2,'Paraclinicos '!C2404&lt;150,1,'Paraclinicos '!C2404&gt;150,0)</f>
        <v/>
      </c>
      <c r="Q2469" t="str" cm="1">
        <f t="array" ref="Q2469">_xlfn.IFS('Paraclinicos '!O2404="","",'Paraclinicos '!O2404&lt;1.2,0,'Paraclinicos '!O2404&lt;2,1,'Paraclinicos '!O2404&lt;3.5,2,'Paraclinicos '!O2404&lt;5,3,'Paraclinicos '!O2404&gt;5,4)</f>
        <v/>
      </c>
      <c r="R2469" t="str" cm="1">
        <f t="array" ref="R2469">_xlfn.IFS('Paraclinicos '!J2404="","",'Paraclinicos '!J2404&lt;1.2,0,'Paraclinicos '!J2404&lt;2,1,'Paraclinicos '!J2404&lt;6,2,'Paraclinicos '!J2404&lt;12,3,'Paraclinicos '!J2404&gt;=12,4)</f>
        <v/>
      </c>
      <c r="S2469" t="str" cm="1">
        <f t="array" ref="S2469">_xlfn.IFS('Paraclinicos '!Y2404="","",'Paraclinicos '!Y2404&lt;70,1,'Paraclinicos '!Y2404&gt;=70,0)</f>
        <v/>
      </c>
      <c r="T2469" t="str" cm="1">
        <f t="array" ref="T2469">_xlfn.IFS('Paraclinicos '!W2404="","",'Paraclinicos '!W2404&lt;6,4,'Paraclinicos '!W2404&lt;10,3,'Paraclinicos '!W2404&lt;13,2,'Paraclinicos '!W2404&lt;15,1,'Paraclinicos '!W2404=15,0)</f>
        <v/>
      </c>
      <c r="U2469" s="54" t="str">
        <f t="shared" si="114"/>
        <v/>
      </c>
      <c r="V2469" t="str" cm="1">
        <f t="array" ref="V2469">_xlfn.IFS('Paraclinicos '!S2404="","",OR('Paraclinicos '!S2404&lt;=8,'Paraclinicos '!S2404&gt;=25),3,'Paraclinicos '!S2404&lt;12,1,'Paraclinicos '!S2404&lt;21,0,'Paraclinicos '!S2404&lt;25,2)</f>
        <v/>
      </c>
      <c r="W2469" t="str">
        <f>IFERROR(IF(INDEX('BD Demog para scores enalazar'!Y$2:'BD Demog para scores enalazar'!Y$3000,MATCH(Formulas!A2469,'BD Demog para scores enalazar'!A$2:'BD Demog para scores enalazar'!A$3000,0))=1,"SI","NO"),"")</f>
        <v/>
      </c>
      <c r="X2469" s="9" t="str">
        <f>IFERROR(IF(INDEX('BD Demog para scores enalazar'!AJ$2:'BD Demog para scores enalazar'!AJ$3000,MATCH(Formulas!A2469,'BD Demog para scores enalazar'!A$2:'BD Demog para scores enalazar'!A$3000,0))=1,"SI","NO"),"")</f>
        <v/>
      </c>
      <c r="Y2469" t="str" cm="1">
        <f t="array" ref="Y2469">IF(AND(W2469="NO",X2469="NO"),_xlfn.IFS('Paraclinicos '!K2404&lt;=91,3,'Paraclinicos '!K2404&lt;94,2,'Paraclinicos '!K2404&lt;96,1,'Paraclinicos '!K2404&gt;=96,0),"")</f>
        <v/>
      </c>
      <c r="Z2469" t="str" cm="1">
        <f t="array" ref="Z2469">IF(OR(W2469="SI",X2469="SI"),_xlfn.IFS(OR(AND('Paraclinicos '!K2405&lt;=83),AND('Paraclinicos '!K2405&gt;=97,AA2469=2)),3,OR(AND('Paraclinicos '!K2405&lt;=86),AND('Paraclinicos '!K2405&gt;=94,AA2469=2)),2,OR(AND('Paraclinicos '!K2405&lt;=88),AND('Paraclinicos '!K2405&gt;=92,AA2469=2)),1,OR(AND('Paraclinicos '!K2405&gt;=88,'Paraclinicos '!K2405&lt;=92),AND('Paraclinicos '!K2405&gt;=93,AA2469=0)),0),"")</f>
        <v/>
      </c>
      <c r="AA2469" t="str" cm="1">
        <f t="array" ref="AA2469">_xlfn.IFS('Paraclinicos '!E2404="","",'Paraclinicos '!E2404="Oxigeno",2,'Paraclinicos '!E2404="Aire",0)</f>
        <v/>
      </c>
    </row>
    <row r="2470" spans="1:27" x14ac:dyDescent="0.25">
      <c r="A2470">
        <f>'Paraclinicos '!A2405</f>
        <v>0</v>
      </c>
      <c r="B2470" s="3">
        <f>'Paraclinicos '!R2405</f>
        <v>0</v>
      </c>
      <c r="C2470" t="str" cm="1">
        <f t="array" ref="C2470">_xlfn.IFS('Paraclinicos '!Q2405="","",'Paraclinicos '!Q2405&gt;60,3,'Paraclinicos '!Q2405&lt;=60,1)</f>
        <v/>
      </c>
      <c r="D2470" t="str">
        <f>IFERROR(IF(INDEX('BD Demog para scores enalazar'!BC$2:BC$3000,MATCH(Formulas!A2470,'BD Demog para scores enalazar'!A$2:A$3000,0))=0,"SI","NO"),"")</f>
        <v/>
      </c>
      <c r="E2470" t="str" cm="1">
        <f t="array" ref="E2470">_xlfn.IFS(D2470="","",D2470="SI",4,D2470="NO",1)</f>
        <v/>
      </c>
      <c r="F2470" t="str" cm="1">
        <f t="array" ref="F2470">_xlfn.IFS('Paraclinicos '!B2405="","",'Paraclinicos '!B2405&gt;1,1,'Paraclinicos '!B2405&lt;=1,3)</f>
        <v/>
      </c>
      <c r="G2470" t="str" cm="1">
        <f t="array" ref="G2470">_xlfn.IFS('Paraclinicos '!D2405="","",AND('Paraclinicos '!D2405&gt;=250,'Paraclinicos '!D2405&lt;=500),2,'Paraclinicos '!D2405&gt;500,3,'Paraclinicos '!D2405&lt;250,1)</f>
        <v/>
      </c>
      <c r="H2470" s="50" t="str">
        <f t="shared" si="115"/>
        <v/>
      </c>
      <c r="I2470" t="str" cm="1">
        <f t="array" ref="I2470">_xlfn.IFS('Paraclinicos '!Q2405="","",'Paraclinicos '!Q2405&gt;=65,1,'Paraclinicos '!Q2405&lt;65,0)</f>
        <v/>
      </c>
      <c r="J2470" t="str" cm="1">
        <f t="array" ref="J2470">_xlfn.IFS('Paraclinicos '!I2405="","",'Paraclinicos '!I2405&gt;7,1,'Paraclinicos '!I2405&lt;=7,0)</f>
        <v/>
      </c>
      <c r="K2470" t="str" cm="1">
        <f t="array" ref="K2470">_xlfn.IFS('Paraclinicos '!W2405="","",'Paraclinicos '!W2405&lt;=8,1,'Paraclinicos '!W2405&gt;8,0)</f>
        <v/>
      </c>
      <c r="L2470" t="str" cm="1">
        <f t="array" ref="L2470">_xlfn.IFS('Paraclinicos '!S2405="","",'Paraclinicos '!S2405&gt;=30,1,'Paraclinicos '!S2405&lt;30,0)</f>
        <v/>
      </c>
      <c r="M2470" t="str" cm="1">
        <f t="array" ref="M2470">_xlfn.IFS(OR('Paraclinicos '!T2405="",'Paraclinicos '!U2405=""),"",OR('Paraclinicos '!T2405&lt;=90,'Paraclinicos '!U2405&lt;=60),1,OR('Paraclinicos '!T2405&gt;90,'Paraclinicos '!U2405&gt;60),0)</f>
        <v/>
      </c>
      <c r="N2470" s="45" t="str">
        <f t="shared" si="116"/>
        <v/>
      </c>
      <c r="O2470" t="str" cm="1">
        <f t="array" ref="O2470">_xlfn.IFS(OR('Paraclinicos '!M2405="",'Paraclinicos '!N2405="",'Paraclinicos '!N2405=0),"",'Paraclinicos '!M2405/'Paraclinicos '!N2405&lt;100,4,'Paraclinicos '!M2405/'Paraclinicos '!N2405&lt;200,3,'Paraclinicos '!M2405/'Paraclinicos '!N2405&lt;300,2,'Paraclinicos '!M2405/'Paraclinicos '!N2405&lt;400,1,'Paraclinicos '!M2405/'Paraclinicos '!N2405&gt;=400,0)</f>
        <v/>
      </c>
      <c r="P2470" t="str" cm="1">
        <f t="array" ref="P2470">_xlfn.IFS('Paraclinicos '!C2405="","",'Paraclinicos '!C2405&lt;20,4,'Paraclinicos '!C2405&lt;50,3,'Paraclinicos '!C2405&lt;100,2,'Paraclinicos '!C2405&lt;150,1,'Paraclinicos '!C2405&gt;150,0)</f>
        <v/>
      </c>
      <c r="Q2470" t="str" cm="1">
        <f t="array" ref="Q2470">_xlfn.IFS('Paraclinicos '!O2405="","",'Paraclinicos '!O2405&lt;1.2,0,'Paraclinicos '!O2405&lt;2,1,'Paraclinicos '!O2405&lt;3.5,2,'Paraclinicos '!O2405&lt;5,3,'Paraclinicos '!O2405&gt;5,4)</f>
        <v/>
      </c>
      <c r="R2470" t="str" cm="1">
        <f t="array" ref="R2470">_xlfn.IFS('Paraclinicos '!J2405="","",'Paraclinicos '!J2405&lt;1.2,0,'Paraclinicos '!J2405&lt;2,1,'Paraclinicos '!J2405&lt;6,2,'Paraclinicos '!J2405&lt;12,3,'Paraclinicos '!J2405&gt;=12,4)</f>
        <v/>
      </c>
      <c r="S2470" t="str" cm="1">
        <f t="array" ref="S2470">_xlfn.IFS('Paraclinicos '!Y2405="","",'Paraclinicos '!Y2405&lt;70,1,'Paraclinicos '!Y2405&gt;=70,0)</f>
        <v/>
      </c>
      <c r="T2470" t="str" cm="1">
        <f t="array" ref="T2470">_xlfn.IFS('Paraclinicos '!W2405="","",'Paraclinicos '!W2405&lt;6,4,'Paraclinicos '!W2405&lt;10,3,'Paraclinicos '!W2405&lt;13,2,'Paraclinicos '!W2405&lt;15,1,'Paraclinicos '!W2405=15,0)</f>
        <v/>
      </c>
      <c r="U2470" s="54" t="str">
        <f t="shared" si="114"/>
        <v/>
      </c>
      <c r="V2470" t="str" cm="1">
        <f t="array" ref="V2470">_xlfn.IFS('Paraclinicos '!S2405="","",OR('Paraclinicos '!S2405&lt;=8,'Paraclinicos '!S2405&gt;=25),3,'Paraclinicos '!S2405&lt;12,1,'Paraclinicos '!S2405&lt;21,0,'Paraclinicos '!S2405&lt;25,2)</f>
        <v/>
      </c>
      <c r="W2470" t="str">
        <f>IFERROR(IF(INDEX('BD Demog para scores enalazar'!Y$2:'BD Demog para scores enalazar'!Y$3000,MATCH(Formulas!A2470,'BD Demog para scores enalazar'!A$2:'BD Demog para scores enalazar'!A$3000,0))=1,"SI","NO"),"")</f>
        <v/>
      </c>
      <c r="X2470" s="9" t="str">
        <f>IFERROR(IF(INDEX('BD Demog para scores enalazar'!AJ$2:'BD Demog para scores enalazar'!AJ$3000,MATCH(Formulas!A2470,'BD Demog para scores enalazar'!A$2:'BD Demog para scores enalazar'!A$3000,0))=1,"SI","NO"),"")</f>
        <v/>
      </c>
      <c r="Y2470" t="str" cm="1">
        <f t="array" ref="Y2470">IF(AND(W2470="NO",X2470="NO"),_xlfn.IFS('Paraclinicos '!K2405&lt;=91,3,'Paraclinicos '!K2405&lt;94,2,'Paraclinicos '!K2405&lt;96,1,'Paraclinicos '!K2405&gt;=96,0),"")</f>
        <v/>
      </c>
      <c r="Z2470" t="str" cm="1">
        <f t="array" ref="Z2470">IF(OR(W2470="SI",X2470="SI"),_xlfn.IFS(OR(AND('Paraclinicos '!K2406&lt;=83),AND('Paraclinicos '!K2406&gt;=97,AA2470=2)),3,OR(AND('Paraclinicos '!K2406&lt;=86),AND('Paraclinicos '!K2406&gt;=94,AA2470=2)),2,OR(AND('Paraclinicos '!K2406&lt;=88),AND('Paraclinicos '!K2406&gt;=92,AA2470=2)),1,OR(AND('Paraclinicos '!K2406&gt;=88,'Paraclinicos '!K2406&lt;=92),AND('Paraclinicos '!K2406&gt;=93,AA2470=0)),0),"")</f>
        <v/>
      </c>
      <c r="AA2470" t="str" cm="1">
        <f t="array" ref="AA2470">_xlfn.IFS('Paraclinicos '!E2405="","",'Paraclinicos '!E2405="Oxigeno",2,'Paraclinicos '!E2405="Aire",0)</f>
        <v/>
      </c>
    </row>
    <row r="2471" spans="1:27" x14ac:dyDescent="0.25">
      <c r="A2471">
        <f>'Paraclinicos '!A2406</f>
        <v>0</v>
      </c>
      <c r="B2471" s="3">
        <f>'Paraclinicos '!R2406</f>
        <v>0</v>
      </c>
      <c r="C2471" t="str" cm="1">
        <f t="array" ref="C2471">_xlfn.IFS('Paraclinicos '!Q2406="","",'Paraclinicos '!Q2406&gt;60,3,'Paraclinicos '!Q2406&lt;=60,1)</f>
        <v/>
      </c>
      <c r="D2471" t="str">
        <f>IFERROR(IF(INDEX('BD Demog para scores enalazar'!BC$2:BC$3000,MATCH(Formulas!A2471,'BD Demog para scores enalazar'!A$2:A$3000,0))=0,"SI","NO"),"")</f>
        <v/>
      </c>
      <c r="E2471" t="str" cm="1">
        <f t="array" ref="E2471">_xlfn.IFS(D2471="","",D2471="SI",4,D2471="NO",1)</f>
        <v/>
      </c>
      <c r="F2471" t="str" cm="1">
        <f t="array" ref="F2471">_xlfn.IFS('Paraclinicos '!B2406="","",'Paraclinicos '!B2406&gt;1,1,'Paraclinicos '!B2406&lt;=1,3)</f>
        <v/>
      </c>
      <c r="G2471" t="str" cm="1">
        <f t="array" ref="G2471">_xlfn.IFS('Paraclinicos '!D2406="","",AND('Paraclinicos '!D2406&gt;=250,'Paraclinicos '!D2406&lt;=500),2,'Paraclinicos '!D2406&gt;500,3,'Paraclinicos '!D2406&lt;250,1)</f>
        <v/>
      </c>
      <c r="H2471" s="50" t="str">
        <f t="shared" si="115"/>
        <v/>
      </c>
      <c r="I2471" t="str" cm="1">
        <f t="array" ref="I2471">_xlfn.IFS('Paraclinicos '!Q2406="","",'Paraclinicos '!Q2406&gt;=65,1,'Paraclinicos '!Q2406&lt;65,0)</f>
        <v/>
      </c>
      <c r="J2471" t="str" cm="1">
        <f t="array" ref="J2471">_xlfn.IFS('Paraclinicos '!I2406="","",'Paraclinicos '!I2406&gt;7,1,'Paraclinicos '!I2406&lt;=7,0)</f>
        <v/>
      </c>
      <c r="K2471" t="str" cm="1">
        <f t="array" ref="K2471">_xlfn.IFS('Paraclinicos '!W2406="","",'Paraclinicos '!W2406&lt;=8,1,'Paraclinicos '!W2406&gt;8,0)</f>
        <v/>
      </c>
      <c r="L2471" t="str" cm="1">
        <f t="array" ref="L2471">_xlfn.IFS('Paraclinicos '!S2406="","",'Paraclinicos '!S2406&gt;=30,1,'Paraclinicos '!S2406&lt;30,0)</f>
        <v/>
      </c>
      <c r="M2471" t="str" cm="1">
        <f t="array" ref="M2471">_xlfn.IFS(OR('Paraclinicos '!T2406="",'Paraclinicos '!U2406=""),"",OR('Paraclinicos '!T2406&lt;=90,'Paraclinicos '!U2406&lt;=60),1,OR('Paraclinicos '!T2406&gt;90,'Paraclinicos '!U2406&gt;60),0)</f>
        <v/>
      </c>
      <c r="N2471" s="45" t="str">
        <f t="shared" si="116"/>
        <v/>
      </c>
      <c r="O2471" t="str" cm="1">
        <f t="array" ref="O2471">_xlfn.IFS(OR('Paraclinicos '!M2406="",'Paraclinicos '!N2406="",'Paraclinicos '!N2406=0),"",'Paraclinicos '!M2406/'Paraclinicos '!N2406&lt;100,4,'Paraclinicos '!M2406/'Paraclinicos '!N2406&lt;200,3,'Paraclinicos '!M2406/'Paraclinicos '!N2406&lt;300,2,'Paraclinicos '!M2406/'Paraclinicos '!N2406&lt;400,1,'Paraclinicos '!M2406/'Paraclinicos '!N2406&gt;=400,0)</f>
        <v/>
      </c>
      <c r="P2471" t="str" cm="1">
        <f t="array" ref="P2471">_xlfn.IFS('Paraclinicos '!C2406="","",'Paraclinicos '!C2406&lt;20,4,'Paraclinicos '!C2406&lt;50,3,'Paraclinicos '!C2406&lt;100,2,'Paraclinicos '!C2406&lt;150,1,'Paraclinicos '!C2406&gt;150,0)</f>
        <v/>
      </c>
      <c r="Q2471" t="str" cm="1">
        <f t="array" ref="Q2471">_xlfn.IFS('Paraclinicos '!O2406="","",'Paraclinicos '!O2406&lt;1.2,0,'Paraclinicos '!O2406&lt;2,1,'Paraclinicos '!O2406&lt;3.5,2,'Paraclinicos '!O2406&lt;5,3,'Paraclinicos '!O2406&gt;5,4)</f>
        <v/>
      </c>
      <c r="R2471" t="str" cm="1">
        <f t="array" ref="R2471">_xlfn.IFS('Paraclinicos '!J2406="","",'Paraclinicos '!J2406&lt;1.2,0,'Paraclinicos '!J2406&lt;2,1,'Paraclinicos '!J2406&lt;6,2,'Paraclinicos '!J2406&lt;12,3,'Paraclinicos '!J2406&gt;=12,4)</f>
        <v/>
      </c>
      <c r="S2471" t="str" cm="1">
        <f t="array" ref="S2471">_xlfn.IFS('Paraclinicos '!Y2406="","",'Paraclinicos '!Y2406&lt;70,1,'Paraclinicos '!Y2406&gt;=70,0)</f>
        <v/>
      </c>
      <c r="T2471" t="str" cm="1">
        <f t="array" ref="T2471">_xlfn.IFS('Paraclinicos '!W2406="","",'Paraclinicos '!W2406&lt;6,4,'Paraclinicos '!W2406&lt;10,3,'Paraclinicos '!W2406&lt;13,2,'Paraclinicos '!W2406&lt;15,1,'Paraclinicos '!W2406=15,0)</f>
        <v/>
      </c>
      <c r="U2471" s="54" t="str">
        <f t="shared" si="114"/>
        <v/>
      </c>
      <c r="V2471" t="str" cm="1">
        <f t="array" ref="V2471">_xlfn.IFS('Paraclinicos '!S2406="","",OR('Paraclinicos '!S2406&lt;=8,'Paraclinicos '!S2406&gt;=25),3,'Paraclinicos '!S2406&lt;12,1,'Paraclinicos '!S2406&lt;21,0,'Paraclinicos '!S2406&lt;25,2)</f>
        <v/>
      </c>
      <c r="W2471" t="str">
        <f>IFERROR(IF(INDEX('BD Demog para scores enalazar'!Y$2:'BD Demog para scores enalazar'!Y$3000,MATCH(Formulas!A2471,'BD Demog para scores enalazar'!A$2:'BD Demog para scores enalazar'!A$3000,0))=1,"SI","NO"),"")</f>
        <v/>
      </c>
      <c r="X2471" s="9" t="str">
        <f>IFERROR(IF(INDEX('BD Demog para scores enalazar'!AJ$2:'BD Demog para scores enalazar'!AJ$3000,MATCH(Formulas!A2471,'BD Demog para scores enalazar'!A$2:'BD Demog para scores enalazar'!A$3000,0))=1,"SI","NO"),"")</f>
        <v/>
      </c>
      <c r="Y2471" t="str" cm="1">
        <f t="array" ref="Y2471">IF(AND(W2471="NO",X2471="NO"),_xlfn.IFS('Paraclinicos '!K2406&lt;=91,3,'Paraclinicos '!K2406&lt;94,2,'Paraclinicos '!K2406&lt;96,1,'Paraclinicos '!K2406&gt;=96,0),"")</f>
        <v/>
      </c>
      <c r="Z2471" t="str" cm="1">
        <f t="array" ref="Z2471">IF(OR(W2471="SI",X2471="SI"),_xlfn.IFS(OR(AND('Paraclinicos '!K2407&lt;=83),AND('Paraclinicos '!K2407&gt;=97,AA2471=2)),3,OR(AND('Paraclinicos '!K2407&lt;=86),AND('Paraclinicos '!K2407&gt;=94,AA2471=2)),2,OR(AND('Paraclinicos '!K2407&lt;=88),AND('Paraclinicos '!K2407&gt;=92,AA2471=2)),1,OR(AND('Paraclinicos '!K2407&gt;=88,'Paraclinicos '!K2407&lt;=92),AND('Paraclinicos '!K2407&gt;=93,AA2471=0)),0),"")</f>
        <v/>
      </c>
      <c r="AA2471" t="str" cm="1">
        <f t="array" ref="AA2471">_xlfn.IFS('Paraclinicos '!E2406="","",'Paraclinicos '!E2406="Oxigeno",2,'Paraclinicos '!E2406="Aire",0)</f>
        <v/>
      </c>
    </row>
    <row r="2472" spans="1:27" x14ac:dyDescent="0.25">
      <c r="A2472">
        <f>'Paraclinicos '!A2407</f>
        <v>0</v>
      </c>
      <c r="B2472" s="3">
        <f>'Paraclinicos '!R2407</f>
        <v>0</v>
      </c>
      <c r="C2472" t="str" cm="1">
        <f t="array" ref="C2472">_xlfn.IFS('Paraclinicos '!Q2407="","",'Paraclinicos '!Q2407&gt;60,3,'Paraclinicos '!Q2407&lt;=60,1)</f>
        <v/>
      </c>
      <c r="D2472" t="str">
        <f>IFERROR(IF(INDEX('BD Demog para scores enalazar'!BC$2:BC$3000,MATCH(Formulas!A2472,'BD Demog para scores enalazar'!A$2:A$3000,0))=0,"SI","NO"),"")</f>
        <v/>
      </c>
      <c r="E2472" t="str" cm="1">
        <f t="array" ref="E2472">_xlfn.IFS(D2472="","",D2472="SI",4,D2472="NO",1)</f>
        <v/>
      </c>
      <c r="F2472" t="str" cm="1">
        <f t="array" ref="F2472">_xlfn.IFS('Paraclinicos '!B2407="","",'Paraclinicos '!B2407&gt;1,1,'Paraclinicos '!B2407&lt;=1,3)</f>
        <v/>
      </c>
      <c r="G2472" t="str" cm="1">
        <f t="array" ref="G2472">_xlfn.IFS('Paraclinicos '!D2407="","",AND('Paraclinicos '!D2407&gt;=250,'Paraclinicos '!D2407&lt;=500),2,'Paraclinicos '!D2407&gt;500,3,'Paraclinicos '!D2407&lt;250,1)</f>
        <v/>
      </c>
      <c r="H2472" s="50" t="str">
        <f t="shared" si="115"/>
        <v/>
      </c>
      <c r="I2472" t="str" cm="1">
        <f t="array" ref="I2472">_xlfn.IFS('Paraclinicos '!Q2407="","",'Paraclinicos '!Q2407&gt;=65,1,'Paraclinicos '!Q2407&lt;65,0)</f>
        <v/>
      </c>
      <c r="J2472" t="str" cm="1">
        <f t="array" ref="J2472">_xlfn.IFS('Paraclinicos '!I2407="","",'Paraclinicos '!I2407&gt;7,1,'Paraclinicos '!I2407&lt;=7,0)</f>
        <v/>
      </c>
      <c r="K2472" t="str" cm="1">
        <f t="array" ref="K2472">_xlfn.IFS('Paraclinicos '!W2407="","",'Paraclinicos '!W2407&lt;=8,1,'Paraclinicos '!W2407&gt;8,0)</f>
        <v/>
      </c>
      <c r="L2472" t="str" cm="1">
        <f t="array" ref="L2472">_xlfn.IFS('Paraclinicos '!S2407="","",'Paraclinicos '!S2407&gt;=30,1,'Paraclinicos '!S2407&lt;30,0)</f>
        <v/>
      </c>
      <c r="M2472" t="str" cm="1">
        <f t="array" ref="M2472">_xlfn.IFS(OR('Paraclinicos '!T2407="",'Paraclinicos '!U2407=""),"",OR('Paraclinicos '!T2407&lt;=90,'Paraclinicos '!U2407&lt;=60),1,OR('Paraclinicos '!T2407&gt;90,'Paraclinicos '!U2407&gt;60),0)</f>
        <v/>
      </c>
      <c r="N2472" s="45" t="str">
        <f t="shared" si="116"/>
        <v/>
      </c>
      <c r="O2472" t="str" cm="1">
        <f t="array" ref="O2472">_xlfn.IFS(OR('Paraclinicos '!M2407="",'Paraclinicos '!N2407="",'Paraclinicos '!N2407=0),"",'Paraclinicos '!M2407/'Paraclinicos '!N2407&lt;100,4,'Paraclinicos '!M2407/'Paraclinicos '!N2407&lt;200,3,'Paraclinicos '!M2407/'Paraclinicos '!N2407&lt;300,2,'Paraclinicos '!M2407/'Paraclinicos '!N2407&lt;400,1,'Paraclinicos '!M2407/'Paraclinicos '!N2407&gt;=400,0)</f>
        <v/>
      </c>
      <c r="P2472" t="str" cm="1">
        <f t="array" ref="P2472">_xlfn.IFS('Paraclinicos '!C2407="","",'Paraclinicos '!C2407&lt;20,4,'Paraclinicos '!C2407&lt;50,3,'Paraclinicos '!C2407&lt;100,2,'Paraclinicos '!C2407&lt;150,1,'Paraclinicos '!C2407&gt;150,0)</f>
        <v/>
      </c>
      <c r="Q2472" t="str" cm="1">
        <f t="array" ref="Q2472">_xlfn.IFS('Paraclinicos '!O2407="","",'Paraclinicos '!O2407&lt;1.2,0,'Paraclinicos '!O2407&lt;2,1,'Paraclinicos '!O2407&lt;3.5,2,'Paraclinicos '!O2407&lt;5,3,'Paraclinicos '!O2407&gt;5,4)</f>
        <v/>
      </c>
      <c r="R2472" t="str" cm="1">
        <f t="array" ref="R2472">_xlfn.IFS('Paraclinicos '!J2407="","",'Paraclinicos '!J2407&lt;1.2,0,'Paraclinicos '!J2407&lt;2,1,'Paraclinicos '!J2407&lt;6,2,'Paraclinicos '!J2407&lt;12,3,'Paraclinicos '!J2407&gt;=12,4)</f>
        <v/>
      </c>
      <c r="S2472" t="str" cm="1">
        <f t="array" ref="S2472">_xlfn.IFS('Paraclinicos '!Y2407="","",'Paraclinicos '!Y2407&lt;70,1,'Paraclinicos '!Y2407&gt;=70,0)</f>
        <v/>
      </c>
      <c r="T2472" t="str" cm="1">
        <f t="array" ref="T2472">_xlfn.IFS('Paraclinicos '!W2407="","",'Paraclinicos '!W2407&lt;6,4,'Paraclinicos '!W2407&lt;10,3,'Paraclinicos '!W2407&lt;13,2,'Paraclinicos '!W2407&lt;15,1,'Paraclinicos '!W2407=15,0)</f>
        <v/>
      </c>
      <c r="U2472" s="54" t="str">
        <f t="shared" si="114"/>
        <v/>
      </c>
      <c r="V2472" t="str" cm="1">
        <f t="array" ref="V2472">_xlfn.IFS('Paraclinicos '!S2407="","",OR('Paraclinicos '!S2407&lt;=8,'Paraclinicos '!S2407&gt;=25),3,'Paraclinicos '!S2407&lt;12,1,'Paraclinicos '!S2407&lt;21,0,'Paraclinicos '!S2407&lt;25,2)</f>
        <v/>
      </c>
      <c r="W2472" t="str">
        <f>IFERROR(IF(INDEX('BD Demog para scores enalazar'!Y$2:'BD Demog para scores enalazar'!Y$3000,MATCH(Formulas!A2472,'BD Demog para scores enalazar'!A$2:'BD Demog para scores enalazar'!A$3000,0))=1,"SI","NO"),"")</f>
        <v/>
      </c>
      <c r="X2472" s="9" t="str">
        <f>IFERROR(IF(INDEX('BD Demog para scores enalazar'!AJ$2:'BD Demog para scores enalazar'!AJ$3000,MATCH(Formulas!A2472,'BD Demog para scores enalazar'!A$2:'BD Demog para scores enalazar'!A$3000,0))=1,"SI","NO"),"")</f>
        <v/>
      </c>
      <c r="Y2472" t="str" cm="1">
        <f t="array" ref="Y2472">IF(AND(W2472="NO",X2472="NO"),_xlfn.IFS('Paraclinicos '!K2407&lt;=91,3,'Paraclinicos '!K2407&lt;94,2,'Paraclinicos '!K2407&lt;96,1,'Paraclinicos '!K2407&gt;=96,0),"")</f>
        <v/>
      </c>
      <c r="Z2472" t="str" cm="1">
        <f t="array" ref="Z2472">IF(OR(W2472="SI",X2472="SI"),_xlfn.IFS(OR(AND('Paraclinicos '!K2408&lt;=83),AND('Paraclinicos '!K2408&gt;=97,AA2472=2)),3,OR(AND('Paraclinicos '!K2408&lt;=86),AND('Paraclinicos '!K2408&gt;=94,AA2472=2)),2,OR(AND('Paraclinicos '!K2408&lt;=88),AND('Paraclinicos '!K2408&gt;=92,AA2472=2)),1,OR(AND('Paraclinicos '!K2408&gt;=88,'Paraclinicos '!K2408&lt;=92),AND('Paraclinicos '!K2408&gt;=93,AA2472=0)),0),"")</f>
        <v/>
      </c>
      <c r="AA2472" t="str" cm="1">
        <f t="array" ref="AA2472">_xlfn.IFS('Paraclinicos '!E2407="","",'Paraclinicos '!E2407="Oxigeno",2,'Paraclinicos '!E2407="Aire",0)</f>
        <v/>
      </c>
    </row>
    <row r="2473" spans="1:27" x14ac:dyDescent="0.25">
      <c r="A2473">
        <f>'Paraclinicos '!A2408</f>
        <v>0</v>
      </c>
      <c r="B2473" s="3">
        <f>'Paraclinicos '!R2408</f>
        <v>0</v>
      </c>
      <c r="C2473" t="str" cm="1">
        <f t="array" ref="C2473">_xlfn.IFS('Paraclinicos '!Q2408="","",'Paraclinicos '!Q2408&gt;60,3,'Paraclinicos '!Q2408&lt;=60,1)</f>
        <v/>
      </c>
      <c r="D2473" t="str">
        <f>IFERROR(IF(INDEX('BD Demog para scores enalazar'!BC$2:BC$3000,MATCH(Formulas!A2473,'BD Demog para scores enalazar'!A$2:A$3000,0))=0,"SI","NO"),"")</f>
        <v/>
      </c>
      <c r="E2473" t="str" cm="1">
        <f t="array" ref="E2473">_xlfn.IFS(D2473="","",D2473="SI",4,D2473="NO",1)</f>
        <v/>
      </c>
      <c r="F2473" t="str" cm="1">
        <f t="array" ref="F2473">_xlfn.IFS('Paraclinicos '!B2408="","",'Paraclinicos '!B2408&gt;1,1,'Paraclinicos '!B2408&lt;=1,3)</f>
        <v/>
      </c>
      <c r="G2473" t="str" cm="1">
        <f t="array" ref="G2473">_xlfn.IFS('Paraclinicos '!D2408="","",AND('Paraclinicos '!D2408&gt;=250,'Paraclinicos '!D2408&lt;=500),2,'Paraclinicos '!D2408&gt;500,3,'Paraclinicos '!D2408&lt;250,1)</f>
        <v/>
      </c>
      <c r="H2473" s="50" t="str">
        <f t="shared" si="115"/>
        <v/>
      </c>
      <c r="I2473" t="str" cm="1">
        <f t="array" ref="I2473">_xlfn.IFS('Paraclinicos '!Q2408="","",'Paraclinicos '!Q2408&gt;=65,1,'Paraclinicos '!Q2408&lt;65,0)</f>
        <v/>
      </c>
      <c r="J2473" t="str" cm="1">
        <f t="array" ref="J2473">_xlfn.IFS('Paraclinicos '!I2408="","",'Paraclinicos '!I2408&gt;7,1,'Paraclinicos '!I2408&lt;=7,0)</f>
        <v/>
      </c>
      <c r="K2473" t="str" cm="1">
        <f t="array" ref="K2473">_xlfn.IFS('Paraclinicos '!W2408="","",'Paraclinicos '!W2408&lt;=8,1,'Paraclinicos '!W2408&gt;8,0)</f>
        <v/>
      </c>
      <c r="L2473" t="str" cm="1">
        <f t="array" ref="L2473">_xlfn.IFS('Paraclinicos '!S2408="","",'Paraclinicos '!S2408&gt;=30,1,'Paraclinicos '!S2408&lt;30,0)</f>
        <v/>
      </c>
      <c r="M2473" t="str" cm="1">
        <f t="array" ref="M2473">_xlfn.IFS(OR('Paraclinicos '!T2408="",'Paraclinicos '!U2408=""),"",OR('Paraclinicos '!T2408&lt;=90,'Paraclinicos '!U2408&lt;=60),1,OR('Paraclinicos '!T2408&gt;90,'Paraclinicos '!U2408&gt;60),0)</f>
        <v/>
      </c>
      <c r="N2473" s="45" t="str">
        <f t="shared" si="116"/>
        <v/>
      </c>
      <c r="O2473" t="str" cm="1">
        <f t="array" ref="O2473">_xlfn.IFS(OR('Paraclinicos '!M2408="",'Paraclinicos '!N2408="",'Paraclinicos '!N2408=0),"",'Paraclinicos '!M2408/'Paraclinicos '!N2408&lt;100,4,'Paraclinicos '!M2408/'Paraclinicos '!N2408&lt;200,3,'Paraclinicos '!M2408/'Paraclinicos '!N2408&lt;300,2,'Paraclinicos '!M2408/'Paraclinicos '!N2408&lt;400,1,'Paraclinicos '!M2408/'Paraclinicos '!N2408&gt;=400,0)</f>
        <v/>
      </c>
      <c r="P2473" t="str" cm="1">
        <f t="array" ref="P2473">_xlfn.IFS('Paraclinicos '!C2408="","",'Paraclinicos '!C2408&lt;20,4,'Paraclinicos '!C2408&lt;50,3,'Paraclinicos '!C2408&lt;100,2,'Paraclinicos '!C2408&lt;150,1,'Paraclinicos '!C2408&gt;150,0)</f>
        <v/>
      </c>
      <c r="Q2473" t="str" cm="1">
        <f t="array" ref="Q2473">_xlfn.IFS('Paraclinicos '!O2408="","",'Paraclinicos '!O2408&lt;1.2,0,'Paraclinicos '!O2408&lt;2,1,'Paraclinicos '!O2408&lt;3.5,2,'Paraclinicos '!O2408&lt;5,3,'Paraclinicos '!O2408&gt;5,4)</f>
        <v/>
      </c>
      <c r="R2473" t="str" cm="1">
        <f t="array" ref="R2473">_xlfn.IFS('Paraclinicos '!J2408="","",'Paraclinicos '!J2408&lt;1.2,0,'Paraclinicos '!J2408&lt;2,1,'Paraclinicos '!J2408&lt;6,2,'Paraclinicos '!J2408&lt;12,3,'Paraclinicos '!J2408&gt;=12,4)</f>
        <v/>
      </c>
      <c r="S2473" t="str" cm="1">
        <f t="array" ref="S2473">_xlfn.IFS('Paraclinicos '!Y2408="","",'Paraclinicos '!Y2408&lt;70,1,'Paraclinicos '!Y2408&gt;=70,0)</f>
        <v/>
      </c>
      <c r="T2473" t="str" cm="1">
        <f t="array" ref="T2473">_xlfn.IFS('Paraclinicos '!W2408="","",'Paraclinicos '!W2408&lt;6,4,'Paraclinicos '!W2408&lt;10,3,'Paraclinicos '!W2408&lt;13,2,'Paraclinicos '!W2408&lt;15,1,'Paraclinicos '!W2408=15,0)</f>
        <v/>
      </c>
      <c r="U2473" s="54" t="str">
        <f t="shared" si="114"/>
        <v/>
      </c>
      <c r="V2473" t="str" cm="1">
        <f t="array" ref="V2473">_xlfn.IFS('Paraclinicos '!S2408="","",OR('Paraclinicos '!S2408&lt;=8,'Paraclinicos '!S2408&gt;=25),3,'Paraclinicos '!S2408&lt;12,1,'Paraclinicos '!S2408&lt;21,0,'Paraclinicos '!S2408&lt;25,2)</f>
        <v/>
      </c>
      <c r="W2473" t="str">
        <f>IFERROR(IF(INDEX('BD Demog para scores enalazar'!Y$2:'BD Demog para scores enalazar'!Y$3000,MATCH(Formulas!A2473,'BD Demog para scores enalazar'!A$2:'BD Demog para scores enalazar'!A$3000,0))=1,"SI","NO"),"")</f>
        <v/>
      </c>
      <c r="X2473" s="9" t="str">
        <f>IFERROR(IF(INDEX('BD Demog para scores enalazar'!AJ$2:'BD Demog para scores enalazar'!AJ$3000,MATCH(Formulas!A2473,'BD Demog para scores enalazar'!A$2:'BD Demog para scores enalazar'!A$3000,0))=1,"SI","NO"),"")</f>
        <v/>
      </c>
      <c r="Y2473" t="str" cm="1">
        <f t="array" ref="Y2473">IF(AND(W2473="NO",X2473="NO"),_xlfn.IFS('Paraclinicos '!K2408&lt;=91,3,'Paraclinicos '!K2408&lt;94,2,'Paraclinicos '!K2408&lt;96,1,'Paraclinicos '!K2408&gt;=96,0),"")</f>
        <v/>
      </c>
      <c r="Z2473" t="str" cm="1">
        <f t="array" ref="Z2473">IF(OR(W2473="SI",X2473="SI"),_xlfn.IFS(OR(AND('Paraclinicos '!K2409&lt;=83),AND('Paraclinicos '!K2409&gt;=97,AA2473=2)),3,OR(AND('Paraclinicos '!K2409&lt;=86),AND('Paraclinicos '!K2409&gt;=94,AA2473=2)),2,OR(AND('Paraclinicos '!K2409&lt;=88),AND('Paraclinicos '!K2409&gt;=92,AA2473=2)),1,OR(AND('Paraclinicos '!K2409&gt;=88,'Paraclinicos '!K2409&lt;=92),AND('Paraclinicos '!K2409&gt;=93,AA2473=0)),0),"")</f>
        <v/>
      </c>
      <c r="AA2473" t="str" cm="1">
        <f t="array" ref="AA2473">_xlfn.IFS('Paraclinicos '!E2408="","",'Paraclinicos '!E2408="Oxigeno",2,'Paraclinicos '!E2408="Aire",0)</f>
        <v/>
      </c>
    </row>
    <row r="2474" spans="1:27" x14ac:dyDescent="0.25">
      <c r="A2474">
        <f>'Paraclinicos '!A2409</f>
        <v>0</v>
      </c>
      <c r="B2474" s="3">
        <f>'Paraclinicos '!R2409</f>
        <v>0</v>
      </c>
      <c r="C2474" t="str" cm="1">
        <f t="array" ref="C2474">_xlfn.IFS('Paraclinicos '!Q2409="","",'Paraclinicos '!Q2409&gt;60,3,'Paraclinicos '!Q2409&lt;=60,1)</f>
        <v/>
      </c>
      <c r="D2474" t="str">
        <f>IFERROR(IF(INDEX('BD Demog para scores enalazar'!BC$2:BC$3000,MATCH(Formulas!A2474,'BD Demog para scores enalazar'!A$2:A$3000,0))=0,"SI","NO"),"")</f>
        <v/>
      </c>
      <c r="E2474" t="str" cm="1">
        <f t="array" ref="E2474">_xlfn.IFS(D2474="","",D2474="SI",4,D2474="NO",1)</f>
        <v/>
      </c>
      <c r="F2474" t="str" cm="1">
        <f t="array" ref="F2474">_xlfn.IFS('Paraclinicos '!B2409="","",'Paraclinicos '!B2409&gt;1,1,'Paraclinicos '!B2409&lt;=1,3)</f>
        <v/>
      </c>
      <c r="G2474" t="str" cm="1">
        <f t="array" ref="G2474">_xlfn.IFS('Paraclinicos '!D2409="","",AND('Paraclinicos '!D2409&gt;=250,'Paraclinicos '!D2409&lt;=500),2,'Paraclinicos '!D2409&gt;500,3,'Paraclinicos '!D2409&lt;250,1)</f>
        <v/>
      </c>
      <c r="H2474" s="50" t="str">
        <f t="shared" si="115"/>
        <v/>
      </c>
      <c r="I2474" t="str" cm="1">
        <f t="array" ref="I2474">_xlfn.IFS('Paraclinicos '!Q2409="","",'Paraclinicos '!Q2409&gt;=65,1,'Paraclinicos '!Q2409&lt;65,0)</f>
        <v/>
      </c>
      <c r="J2474" t="str" cm="1">
        <f t="array" ref="J2474">_xlfn.IFS('Paraclinicos '!I2409="","",'Paraclinicos '!I2409&gt;7,1,'Paraclinicos '!I2409&lt;=7,0)</f>
        <v/>
      </c>
      <c r="K2474" t="str" cm="1">
        <f t="array" ref="K2474">_xlfn.IFS('Paraclinicos '!W2409="","",'Paraclinicos '!W2409&lt;=8,1,'Paraclinicos '!W2409&gt;8,0)</f>
        <v/>
      </c>
      <c r="L2474" t="str" cm="1">
        <f t="array" ref="L2474">_xlfn.IFS('Paraclinicos '!S2409="","",'Paraclinicos '!S2409&gt;=30,1,'Paraclinicos '!S2409&lt;30,0)</f>
        <v/>
      </c>
      <c r="M2474" t="str" cm="1">
        <f t="array" ref="M2474">_xlfn.IFS(OR('Paraclinicos '!T2409="",'Paraclinicos '!U2409=""),"",OR('Paraclinicos '!T2409&lt;=90,'Paraclinicos '!U2409&lt;=60),1,OR('Paraclinicos '!T2409&gt;90,'Paraclinicos '!U2409&gt;60),0)</f>
        <v/>
      </c>
      <c r="N2474" s="45" t="str">
        <f t="shared" si="116"/>
        <v/>
      </c>
      <c r="O2474" t="str" cm="1">
        <f t="array" ref="O2474">_xlfn.IFS(OR('Paraclinicos '!M2409="",'Paraclinicos '!N2409="",'Paraclinicos '!N2409=0),"",'Paraclinicos '!M2409/'Paraclinicos '!N2409&lt;100,4,'Paraclinicos '!M2409/'Paraclinicos '!N2409&lt;200,3,'Paraclinicos '!M2409/'Paraclinicos '!N2409&lt;300,2,'Paraclinicos '!M2409/'Paraclinicos '!N2409&lt;400,1,'Paraclinicos '!M2409/'Paraclinicos '!N2409&gt;=400,0)</f>
        <v/>
      </c>
      <c r="P2474" t="str" cm="1">
        <f t="array" ref="P2474">_xlfn.IFS('Paraclinicos '!C2409="","",'Paraclinicos '!C2409&lt;20,4,'Paraclinicos '!C2409&lt;50,3,'Paraclinicos '!C2409&lt;100,2,'Paraclinicos '!C2409&lt;150,1,'Paraclinicos '!C2409&gt;150,0)</f>
        <v/>
      </c>
      <c r="Q2474" t="str" cm="1">
        <f t="array" ref="Q2474">_xlfn.IFS('Paraclinicos '!O2409="","",'Paraclinicos '!O2409&lt;1.2,0,'Paraclinicos '!O2409&lt;2,1,'Paraclinicos '!O2409&lt;3.5,2,'Paraclinicos '!O2409&lt;5,3,'Paraclinicos '!O2409&gt;5,4)</f>
        <v/>
      </c>
      <c r="R2474" t="str" cm="1">
        <f t="array" ref="R2474">_xlfn.IFS('Paraclinicos '!J2409="","",'Paraclinicos '!J2409&lt;1.2,0,'Paraclinicos '!J2409&lt;2,1,'Paraclinicos '!J2409&lt;6,2,'Paraclinicos '!J2409&lt;12,3,'Paraclinicos '!J2409&gt;=12,4)</f>
        <v/>
      </c>
      <c r="S2474" t="str" cm="1">
        <f t="array" ref="S2474">_xlfn.IFS('Paraclinicos '!Y2409="","",'Paraclinicos '!Y2409&lt;70,1,'Paraclinicos '!Y2409&gt;=70,0)</f>
        <v/>
      </c>
      <c r="T2474" t="str" cm="1">
        <f t="array" ref="T2474">_xlfn.IFS('Paraclinicos '!W2409="","",'Paraclinicos '!W2409&lt;6,4,'Paraclinicos '!W2409&lt;10,3,'Paraclinicos '!W2409&lt;13,2,'Paraclinicos '!W2409&lt;15,1,'Paraclinicos '!W2409=15,0)</f>
        <v/>
      </c>
      <c r="U2474" s="54" t="str">
        <f t="shared" si="114"/>
        <v/>
      </c>
      <c r="V2474" t="str" cm="1">
        <f t="array" ref="V2474">_xlfn.IFS('Paraclinicos '!S2409="","",OR('Paraclinicos '!S2409&lt;=8,'Paraclinicos '!S2409&gt;=25),3,'Paraclinicos '!S2409&lt;12,1,'Paraclinicos '!S2409&lt;21,0,'Paraclinicos '!S2409&lt;25,2)</f>
        <v/>
      </c>
      <c r="W2474" t="str">
        <f>IFERROR(IF(INDEX('BD Demog para scores enalazar'!Y$2:'BD Demog para scores enalazar'!Y$3000,MATCH(Formulas!A2474,'BD Demog para scores enalazar'!A$2:'BD Demog para scores enalazar'!A$3000,0))=1,"SI","NO"),"")</f>
        <v/>
      </c>
      <c r="X2474" s="9" t="str">
        <f>IFERROR(IF(INDEX('BD Demog para scores enalazar'!AJ$2:'BD Demog para scores enalazar'!AJ$3000,MATCH(Formulas!A2474,'BD Demog para scores enalazar'!A$2:'BD Demog para scores enalazar'!A$3000,0))=1,"SI","NO"),"")</f>
        <v/>
      </c>
      <c r="Y2474" t="str" cm="1">
        <f t="array" ref="Y2474">IF(AND(W2474="NO",X2474="NO"),_xlfn.IFS('Paraclinicos '!K2409&lt;=91,3,'Paraclinicos '!K2409&lt;94,2,'Paraclinicos '!K2409&lt;96,1,'Paraclinicos '!K2409&gt;=96,0),"")</f>
        <v/>
      </c>
      <c r="Z2474" t="str" cm="1">
        <f t="array" ref="Z2474">IF(OR(W2474="SI",X2474="SI"),_xlfn.IFS(OR(AND('Paraclinicos '!K2410&lt;=83),AND('Paraclinicos '!K2410&gt;=97,AA2474=2)),3,OR(AND('Paraclinicos '!K2410&lt;=86),AND('Paraclinicos '!K2410&gt;=94,AA2474=2)),2,OR(AND('Paraclinicos '!K2410&lt;=88),AND('Paraclinicos '!K2410&gt;=92,AA2474=2)),1,OR(AND('Paraclinicos '!K2410&gt;=88,'Paraclinicos '!K2410&lt;=92),AND('Paraclinicos '!K2410&gt;=93,AA2474=0)),0),"")</f>
        <v/>
      </c>
      <c r="AA2474" t="str" cm="1">
        <f t="array" ref="AA2474">_xlfn.IFS('Paraclinicos '!E2409="","",'Paraclinicos '!E2409="Oxigeno",2,'Paraclinicos '!E2409="Aire",0)</f>
        <v/>
      </c>
    </row>
    <row r="2475" spans="1:27" x14ac:dyDescent="0.25">
      <c r="A2475">
        <f>'Paraclinicos '!A2410</f>
        <v>0</v>
      </c>
      <c r="B2475" s="3">
        <f>'Paraclinicos '!R2410</f>
        <v>0</v>
      </c>
      <c r="C2475" t="str" cm="1">
        <f t="array" ref="C2475">_xlfn.IFS('Paraclinicos '!Q2410="","",'Paraclinicos '!Q2410&gt;60,3,'Paraclinicos '!Q2410&lt;=60,1)</f>
        <v/>
      </c>
      <c r="D2475" t="str">
        <f>IFERROR(IF(INDEX('BD Demog para scores enalazar'!BC$2:BC$3000,MATCH(Formulas!A2475,'BD Demog para scores enalazar'!A$2:A$3000,0))=0,"SI","NO"),"")</f>
        <v/>
      </c>
      <c r="E2475" t="str" cm="1">
        <f t="array" ref="E2475">_xlfn.IFS(D2475="","",D2475="SI",4,D2475="NO",1)</f>
        <v/>
      </c>
      <c r="F2475" t="str" cm="1">
        <f t="array" ref="F2475">_xlfn.IFS('Paraclinicos '!B2410="","",'Paraclinicos '!B2410&gt;1,1,'Paraclinicos '!B2410&lt;=1,3)</f>
        <v/>
      </c>
      <c r="G2475" t="str" cm="1">
        <f t="array" ref="G2475">_xlfn.IFS('Paraclinicos '!D2410="","",AND('Paraclinicos '!D2410&gt;=250,'Paraclinicos '!D2410&lt;=500),2,'Paraclinicos '!D2410&gt;500,3,'Paraclinicos '!D2410&lt;250,1)</f>
        <v/>
      </c>
      <c r="H2475" s="50" t="str">
        <f t="shared" si="115"/>
        <v/>
      </c>
      <c r="I2475" t="str" cm="1">
        <f t="array" ref="I2475">_xlfn.IFS('Paraclinicos '!Q2410="","",'Paraclinicos '!Q2410&gt;=65,1,'Paraclinicos '!Q2410&lt;65,0)</f>
        <v/>
      </c>
      <c r="J2475" t="str" cm="1">
        <f t="array" ref="J2475">_xlfn.IFS('Paraclinicos '!I2410="","",'Paraclinicos '!I2410&gt;7,1,'Paraclinicos '!I2410&lt;=7,0)</f>
        <v/>
      </c>
      <c r="K2475" t="str" cm="1">
        <f t="array" ref="K2475">_xlfn.IFS('Paraclinicos '!W2410="","",'Paraclinicos '!W2410&lt;=8,1,'Paraclinicos '!W2410&gt;8,0)</f>
        <v/>
      </c>
      <c r="L2475" t="str" cm="1">
        <f t="array" ref="L2475">_xlfn.IFS('Paraclinicos '!S2410="","",'Paraclinicos '!S2410&gt;=30,1,'Paraclinicos '!S2410&lt;30,0)</f>
        <v/>
      </c>
      <c r="M2475" t="str" cm="1">
        <f t="array" ref="M2475">_xlfn.IFS(OR('Paraclinicos '!T2410="",'Paraclinicos '!U2410=""),"",OR('Paraclinicos '!T2410&lt;=90,'Paraclinicos '!U2410&lt;=60),1,OR('Paraclinicos '!T2410&gt;90,'Paraclinicos '!U2410&gt;60),0)</f>
        <v/>
      </c>
      <c r="N2475" s="45" t="str">
        <f t="shared" si="116"/>
        <v/>
      </c>
      <c r="O2475" t="str" cm="1">
        <f t="array" ref="O2475">_xlfn.IFS(OR('Paraclinicos '!M2410="",'Paraclinicos '!N2410="",'Paraclinicos '!N2410=0),"",'Paraclinicos '!M2410/'Paraclinicos '!N2410&lt;100,4,'Paraclinicos '!M2410/'Paraclinicos '!N2410&lt;200,3,'Paraclinicos '!M2410/'Paraclinicos '!N2410&lt;300,2,'Paraclinicos '!M2410/'Paraclinicos '!N2410&lt;400,1,'Paraclinicos '!M2410/'Paraclinicos '!N2410&gt;=400,0)</f>
        <v/>
      </c>
      <c r="P2475" t="str" cm="1">
        <f t="array" ref="P2475">_xlfn.IFS('Paraclinicos '!C2410="","",'Paraclinicos '!C2410&lt;20,4,'Paraclinicos '!C2410&lt;50,3,'Paraclinicos '!C2410&lt;100,2,'Paraclinicos '!C2410&lt;150,1,'Paraclinicos '!C2410&gt;150,0)</f>
        <v/>
      </c>
      <c r="Q2475" t="str" cm="1">
        <f t="array" ref="Q2475">_xlfn.IFS('Paraclinicos '!O2410="","",'Paraclinicos '!O2410&lt;1.2,0,'Paraclinicos '!O2410&lt;2,1,'Paraclinicos '!O2410&lt;3.5,2,'Paraclinicos '!O2410&lt;5,3,'Paraclinicos '!O2410&gt;5,4)</f>
        <v/>
      </c>
      <c r="R2475" t="str" cm="1">
        <f t="array" ref="R2475">_xlfn.IFS('Paraclinicos '!J2410="","",'Paraclinicos '!J2410&lt;1.2,0,'Paraclinicos '!J2410&lt;2,1,'Paraclinicos '!J2410&lt;6,2,'Paraclinicos '!J2410&lt;12,3,'Paraclinicos '!J2410&gt;=12,4)</f>
        <v/>
      </c>
      <c r="S2475" t="str" cm="1">
        <f t="array" ref="S2475">_xlfn.IFS('Paraclinicos '!Y2410="","",'Paraclinicos '!Y2410&lt;70,1,'Paraclinicos '!Y2410&gt;=70,0)</f>
        <v/>
      </c>
      <c r="T2475" t="str" cm="1">
        <f t="array" ref="T2475">_xlfn.IFS('Paraclinicos '!W2410="","",'Paraclinicos '!W2410&lt;6,4,'Paraclinicos '!W2410&lt;10,3,'Paraclinicos '!W2410&lt;13,2,'Paraclinicos '!W2410&lt;15,1,'Paraclinicos '!W2410=15,0)</f>
        <v/>
      </c>
      <c r="U2475" s="54" t="str">
        <f t="shared" si="114"/>
        <v/>
      </c>
      <c r="V2475" t="str" cm="1">
        <f t="array" ref="V2475">_xlfn.IFS('Paraclinicos '!S2410="","",OR('Paraclinicos '!S2410&lt;=8,'Paraclinicos '!S2410&gt;=25),3,'Paraclinicos '!S2410&lt;12,1,'Paraclinicos '!S2410&lt;21,0,'Paraclinicos '!S2410&lt;25,2)</f>
        <v/>
      </c>
      <c r="W2475" t="str">
        <f>IFERROR(IF(INDEX('BD Demog para scores enalazar'!Y$2:'BD Demog para scores enalazar'!Y$3000,MATCH(Formulas!A2475,'BD Demog para scores enalazar'!A$2:'BD Demog para scores enalazar'!A$3000,0))=1,"SI","NO"),"")</f>
        <v/>
      </c>
      <c r="X2475" s="9" t="str">
        <f>IFERROR(IF(INDEX('BD Demog para scores enalazar'!AJ$2:'BD Demog para scores enalazar'!AJ$3000,MATCH(Formulas!A2475,'BD Demog para scores enalazar'!A$2:'BD Demog para scores enalazar'!A$3000,0))=1,"SI","NO"),"")</f>
        <v/>
      </c>
      <c r="Y2475" t="str" cm="1">
        <f t="array" ref="Y2475">IF(AND(W2475="NO",X2475="NO"),_xlfn.IFS('Paraclinicos '!K2410&lt;=91,3,'Paraclinicos '!K2410&lt;94,2,'Paraclinicos '!K2410&lt;96,1,'Paraclinicos '!K2410&gt;=96,0),"")</f>
        <v/>
      </c>
      <c r="Z2475" t="str" cm="1">
        <f t="array" ref="Z2475">IF(OR(W2475="SI",X2475="SI"),_xlfn.IFS(OR(AND('Paraclinicos '!K2411&lt;=83),AND('Paraclinicos '!K2411&gt;=97,AA2475=2)),3,OR(AND('Paraclinicos '!K2411&lt;=86),AND('Paraclinicos '!K2411&gt;=94,AA2475=2)),2,OR(AND('Paraclinicos '!K2411&lt;=88),AND('Paraclinicos '!K2411&gt;=92,AA2475=2)),1,OR(AND('Paraclinicos '!K2411&gt;=88,'Paraclinicos '!K2411&lt;=92),AND('Paraclinicos '!K2411&gt;=93,AA2475=0)),0),"")</f>
        <v/>
      </c>
      <c r="AA2475" t="str" cm="1">
        <f t="array" ref="AA2475">_xlfn.IFS('Paraclinicos '!E2410="","",'Paraclinicos '!E2410="Oxigeno",2,'Paraclinicos '!E2410="Aire",0)</f>
        <v/>
      </c>
    </row>
    <row r="2476" spans="1:27" x14ac:dyDescent="0.25">
      <c r="A2476">
        <f>'Paraclinicos '!A2411</f>
        <v>0</v>
      </c>
      <c r="B2476" s="3">
        <f>'Paraclinicos '!R2411</f>
        <v>0</v>
      </c>
      <c r="C2476" t="str" cm="1">
        <f t="array" ref="C2476">_xlfn.IFS('Paraclinicos '!Q2411="","",'Paraclinicos '!Q2411&gt;60,3,'Paraclinicos '!Q2411&lt;=60,1)</f>
        <v/>
      </c>
      <c r="D2476" t="str">
        <f>IFERROR(IF(INDEX('BD Demog para scores enalazar'!BC$2:BC$3000,MATCH(Formulas!A2476,'BD Demog para scores enalazar'!A$2:A$3000,0))=0,"SI","NO"),"")</f>
        <v/>
      </c>
      <c r="E2476" t="str" cm="1">
        <f t="array" ref="E2476">_xlfn.IFS(D2476="","",D2476="SI",4,D2476="NO",1)</f>
        <v/>
      </c>
      <c r="F2476" t="str" cm="1">
        <f t="array" ref="F2476">_xlfn.IFS('Paraclinicos '!B2411="","",'Paraclinicos '!B2411&gt;1,1,'Paraclinicos '!B2411&lt;=1,3)</f>
        <v/>
      </c>
      <c r="G2476" t="str" cm="1">
        <f t="array" ref="G2476">_xlfn.IFS('Paraclinicos '!D2411="","",AND('Paraclinicos '!D2411&gt;=250,'Paraclinicos '!D2411&lt;=500),2,'Paraclinicos '!D2411&gt;500,3,'Paraclinicos '!D2411&lt;250,1)</f>
        <v/>
      </c>
      <c r="H2476" s="50" t="str">
        <f t="shared" si="115"/>
        <v/>
      </c>
      <c r="I2476" t="str" cm="1">
        <f t="array" ref="I2476">_xlfn.IFS('Paraclinicos '!Q2411="","",'Paraclinicos '!Q2411&gt;=65,1,'Paraclinicos '!Q2411&lt;65,0)</f>
        <v/>
      </c>
      <c r="J2476" t="str" cm="1">
        <f t="array" ref="J2476">_xlfn.IFS('Paraclinicos '!I2411="","",'Paraclinicos '!I2411&gt;7,1,'Paraclinicos '!I2411&lt;=7,0)</f>
        <v/>
      </c>
      <c r="K2476" t="str" cm="1">
        <f t="array" ref="K2476">_xlfn.IFS('Paraclinicos '!W2411="","",'Paraclinicos '!W2411&lt;=8,1,'Paraclinicos '!W2411&gt;8,0)</f>
        <v/>
      </c>
      <c r="L2476" t="str" cm="1">
        <f t="array" ref="L2476">_xlfn.IFS('Paraclinicos '!S2411="","",'Paraclinicos '!S2411&gt;=30,1,'Paraclinicos '!S2411&lt;30,0)</f>
        <v/>
      </c>
      <c r="M2476" t="str" cm="1">
        <f t="array" ref="M2476">_xlfn.IFS(OR('Paraclinicos '!T2411="",'Paraclinicos '!U2411=""),"",OR('Paraclinicos '!T2411&lt;=90,'Paraclinicos '!U2411&lt;=60),1,OR('Paraclinicos '!T2411&gt;90,'Paraclinicos '!U2411&gt;60),0)</f>
        <v/>
      </c>
      <c r="N2476" s="45" t="str">
        <f t="shared" si="116"/>
        <v/>
      </c>
      <c r="O2476" t="str" cm="1">
        <f t="array" ref="O2476">_xlfn.IFS(OR('Paraclinicos '!M2411="",'Paraclinicos '!N2411="",'Paraclinicos '!N2411=0),"",'Paraclinicos '!M2411/'Paraclinicos '!N2411&lt;100,4,'Paraclinicos '!M2411/'Paraclinicos '!N2411&lt;200,3,'Paraclinicos '!M2411/'Paraclinicos '!N2411&lt;300,2,'Paraclinicos '!M2411/'Paraclinicos '!N2411&lt;400,1,'Paraclinicos '!M2411/'Paraclinicos '!N2411&gt;=400,0)</f>
        <v/>
      </c>
      <c r="P2476" t="str" cm="1">
        <f t="array" ref="P2476">_xlfn.IFS('Paraclinicos '!C2411="","",'Paraclinicos '!C2411&lt;20,4,'Paraclinicos '!C2411&lt;50,3,'Paraclinicos '!C2411&lt;100,2,'Paraclinicos '!C2411&lt;150,1,'Paraclinicos '!C2411&gt;150,0)</f>
        <v/>
      </c>
      <c r="Q2476" t="str" cm="1">
        <f t="array" ref="Q2476">_xlfn.IFS('Paraclinicos '!O2411="","",'Paraclinicos '!O2411&lt;1.2,0,'Paraclinicos '!O2411&lt;2,1,'Paraclinicos '!O2411&lt;3.5,2,'Paraclinicos '!O2411&lt;5,3,'Paraclinicos '!O2411&gt;5,4)</f>
        <v/>
      </c>
      <c r="R2476" t="str" cm="1">
        <f t="array" ref="R2476">_xlfn.IFS('Paraclinicos '!J2411="","",'Paraclinicos '!J2411&lt;1.2,0,'Paraclinicos '!J2411&lt;2,1,'Paraclinicos '!J2411&lt;6,2,'Paraclinicos '!J2411&lt;12,3,'Paraclinicos '!J2411&gt;=12,4)</f>
        <v/>
      </c>
      <c r="S2476" t="str" cm="1">
        <f t="array" ref="S2476">_xlfn.IFS('Paraclinicos '!Y2411="","",'Paraclinicos '!Y2411&lt;70,1,'Paraclinicos '!Y2411&gt;=70,0)</f>
        <v/>
      </c>
      <c r="T2476" t="str" cm="1">
        <f t="array" ref="T2476">_xlfn.IFS('Paraclinicos '!W2411="","",'Paraclinicos '!W2411&lt;6,4,'Paraclinicos '!W2411&lt;10,3,'Paraclinicos '!W2411&lt;13,2,'Paraclinicos '!W2411&lt;15,1,'Paraclinicos '!W2411=15,0)</f>
        <v/>
      </c>
      <c r="U2476" s="54" t="str">
        <f t="shared" si="114"/>
        <v/>
      </c>
      <c r="V2476" t="str" cm="1">
        <f t="array" ref="V2476">_xlfn.IFS('Paraclinicos '!S2411="","",OR('Paraclinicos '!S2411&lt;=8,'Paraclinicos '!S2411&gt;=25),3,'Paraclinicos '!S2411&lt;12,1,'Paraclinicos '!S2411&lt;21,0,'Paraclinicos '!S2411&lt;25,2)</f>
        <v/>
      </c>
      <c r="W2476" t="str">
        <f>IFERROR(IF(INDEX('BD Demog para scores enalazar'!Y$2:'BD Demog para scores enalazar'!Y$3000,MATCH(Formulas!A2476,'BD Demog para scores enalazar'!A$2:'BD Demog para scores enalazar'!A$3000,0))=1,"SI","NO"),"")</f>
        <v/>
      </c>
      <c r="X2476" s="9" t="str">
        <f>IFERROR(IF(INDEX('BD Demog para scores enalazar'!AJ$2:'BD Demog para scores enalazar'!AJ$3000,MATCH(Formulas!A2476,'BD Demog para scores enalazar'!A$2:'BD Demog para scores enalazar'!A$3000,0))=1,"SI","NO"),"")</f>
        <v/>
      </c>
      <c r="Y2476" t="str" cm="1">
        <f t="array" ref="Y2476">IF(AND(W2476="NO",X2476="NO"),_xlfn.IFS('Paraclinicos '!K2411&lt;=91,3,'Paraclinicos '!K2411&lt;94,2,'Paraclinicos '!K2411&lt;96,1,'Paraclinicos '!K2411&gt;=96,0),"")</f>
        <v/>
      </c>
      <c r="Z2476" t="str" cm="1">
        <f t="array" ref="Z2476">IF(OR(W2476="SI",X2476="SI"),_xlfn.IFS(OR(AND('Paraclinicos '!K2412&lt;=83),AND('Paraclinicos '!K2412&gt;=97,AA2476=2)),3,OR(AND('Paraclinicos '!K2412&lt;=86),AND('Paraclinicos '!K2412&gt;=94,AA2476=2)),2,OR(AND('Paraclinicos '!K2412&lt;=88),AND('Paraclinicos '!K2412&gt;=92,AA2476=2)),1,OR(AND('Paraclinicos '!K2412&gt;=88,'Paraclinicos '!K2412&lt;=92),AND('Paraclinicos '!K2412&gt;=93,AA2476=0)),0),"")</f>
        <v/>
      </c>
      <c r="AA2476" t="str" cm="1">
        <f t="array" ref="AA2476">_xlfn.IFS('Paraclinicos '!E2411="","",'Paraclinicos '!E2411="Oxigeno",2,'Paraclinicos '!E2411="Aire",0)</f>
        <v/>
      </c>
    </row>
    <row r="2477" spans="1:27" x14ac:dyDescent="0.25">
      <c r="A2477">
        <f>'Paraclinicos '!A2412</f>
        <v>0</v>
      </c>
      <c r="B2477" s="3">
        <f>'Paraclinicos '!R2412</f>
        <v>0</v>
      </c>
      <c r="C2477" t="str" cm="1">
        <f t="array" ref="C2477">_xlfn.IFS('Paraclinicos '!Q2412="","",'Paraclinicos '!Q2412&gt;60,3,'Paraclinicos '!Q2412&lt;=60,1)</f>
        <v/>
      </c>
      <c r="D2477" t="str">
        <f>IFERROR(IF(INDEX('BD Demog para scores enalazar'!BC$2:BC$3000,MATCH(Formulas!A2477,'BD Demog para scores enalazar'!A$2:A$3000,0))=0,"SI","NO"),"")</f>
        <v/>
      </c>
      <c r="E2477" t="str" cm="1">
        <f t="array" ref="E2477">_xlfn.IFS(D2477="","",D2477="SI",4,D2477="NO",1)</f>
        <v/>
      </c>
      <c r="F2477" t="str" cm="1">
        <f t="array" ref="F2477">_xlfn.IFS('Paraclinicos '!B2412="","",'Paraclinicos '!B2412&gt;1,1,'Paraclinicos '!B2412&lt;=1,3)</f>
        <v/>
      </c>
      <c r="G2477" t="str" cm="1">
        <f t="array" ref="G2477">_xlfn.IFS('Paraclinicos '!D2412="","",AND('Paraclinicos '!D2412&gt;=250,'Paraclinicos '!D2412&lt;=500),2,'Paraclinicos '!D2412&gt;500,3,'Paraclinicos '!D2412&lt;250,1)</f>
        <v/>
      </c>
      <c r="H2477" s="50" t="str">
        <f t="shared" si="115"/>
        <v/>
      </c>
      <c r="I2477" t="str" cm="1">
        <f t="array" ref="I2477">_xlfn.IFS('Paraclinicos '!Q2412="","",'Paraclinicos '!Q2412&gt;=65,1,'Paraclinicos '!Q2412&lt;65,0)</f>
        <v/>
      </c>
      <c r="J2477" t="str" cm="1">
        <f t="array" ref="J2477">_xlfn.IFS('Paraclinicos '!I2412="","",'Paraclinicos '!I2412&gt;7,1,'Paraclinicos '!I2412&lt;=7,0)</f>
        <v/>
      </c>
      <c r="K2477" t="str" cm="1">
        <f t="array" ref="K2477">_xlfn.IFS('Paraclinicos '!W2412="","",'Paraclinicos '!W2412&lt;=8,1,'Paraclinicos '!W2412&gt;8,0)</f>
        <v/>
      </c>
      <c r="L2477" t="str" cm="1">
        <f t="array" ref="L2477">_xlfn.IFS('Paraclinicos '!S2412="","",'Paraclinicos '!S2412&gt;=30,1,'Paraclinicos '!S2412&lt;30,0)</f>
        <v/>
      </c>
      <c r="M2477" t="str" cm="1">
        <f t="array" ref="M2477">_xlfn.IFS(OR('Paraclinicos '!T2412="",'Paraclinicos '!U2412=""),"",OR('Paraclinicos '!T2412&lt;=90,'Paraclinicos '!U2412&lt;=60),1,OR('Paraclinicos '!T2412&gt;90,'Paraclinicos '!U2412&gt;60),0)</f>
        <v/>
      </c>
      <c r="N2477" s="45" t="str">
        <f t="shared" si="116"/>
        <v/>
      </c>
      <c r="O2477" t="str" cm="1">
        <f t="array" ref="O2477">_xlfn.IFS(OR('Paraclinicos '!M2412="",'Paraclinicos '!N2412="",'Paraclinicos '!N2412=0),"",'Paraclinicos '!M2412/'Paraclinicos '!N2412&lt;100,4,'Paraclinicos '!M2412/'Paraclinicos '!N2412&lt;200,3,'Paraclinicos '!M2412/'Paraclinicos '!N2412&lt;300,2,'Paraclinicos '!M2412/'Paraclinicos '!N2412&lt;400,1,'Paraclinicos '!M2412/'Paraclinicos '!N2412&gt;=400,0)</f>
        <v/>
      </c>
      <c r="P2477" t="str" cm="1">
        <f t="array" ref="P2477">_xlfn.IFS('Paraclinicos '!C2412="","",'Paraclinicos '!C2412&lt;20,4,'Paraclinicos '!C2412&lt;50,3,'Paraclinicos '!C2412&lt;100,2,'Paraclinicos '!C2412&lt;150,1,'Paraclinicos '!C2412&gt;150,0)</f>
        <v/>
      </c>
      <c r="Q2477" t="str" cm="1">
        <f t="array" ref="Q2477">_xlfn.IFS('Paraclinicos '!O2412="","",'Paraclinicos '!O2412&lt;1.2,0,'Paraclinicos '!O2412&lt;2,1,'Paraclinicos '!O2412&lt;3.5,2,'Paraclinicos '!O2412&lt;5,3,'Paraclinicos '!O2412&gt;5,4)</f>
        <v/>
      </c>
      <c r="R2477" t="str" cm="1">
        <f t="array" ref="R2477">_xlfn.IFS('Paraclinicos '!J2412="","",'Paraclinicos '!J2412&lt;1.2,0,'Paraclinicos '!J2412&lt;2,1,'Paraclinicos '!J2412&lt;6,2,'Paraclinicos '!J2412&lt;12,3,'Paraclinicos '!J2412&gt;=12,4)</f>
        <v/>
      </c>
      <c r="S2477" t="str" cm="1">
        <f t="array" ref="S2477">_xlfn.IFS('Paraclinicos '!Y2412="","",'Paraclinicos '!Y2412&lt;70,1,'Paraclinicos '!Y2412&gt;=70,0)</f>
        <v/>
      </c>
      <c r="T2477" t="str" cm="1">
        <f t="array" ref="T2477">_xlfn.IFS('Paraclinicos '!W2412="","",'Paraclinicos '!W2412&lt;6,4,'Paraclinicos '!W2412&lt;10,3,'Paraclinicos '!W2412&lt;13,2,'Paraclinicos '!W2412&lt;15,1,'Paraclinicos '!W2412=15,0)</f>
        <v/>
      </c>
      <c r="U2477" s="54" t="str">
        <f t="shared" si="114"/>
        <v/>
      </c>
      <c r="V2477" t="str" cm="1">
        <f t="array" ref="V2477">_xlfn.IFS('Paraclinicos '!S2412="","",OR('Paraclinicos '!S2412&lt;=8,'Paraclinicos '!S2412&gt;=25),3,'Paraclinicos '!S2412&lt;12,1,'Paraclinicos '!S2412&lt;21,0,'Paraclinicos '!S2412&lt;25,2)</f>
        <v/>
      </c>
      <c r="W2477" t="str">
        <f>IFERROR(IF(INDEX('BD Demog para scores enalazar'!Y$2:'BD Demog para scores enalazar'!Y$3000,MATCH(Formulas!A2477,'BD Demog para scores enalazar'!A$2:'BD Demog para scores enalazar'!A$3000,0))=1,"SI","NO"),"")</f>
        <v/>
      </c>
      <c r="X2477" s="9" t="str">
        <f>IFERROR(IF(INDEX('BD Demog para scores enalazar'!AJ$2:'BD Demog para scores enalazar'!AJ$3000,MATCH(Formulas!A2477,'BD Demog para scores enalazar'!A$2:'BD Demog para scores enalazar'!A$3000,0))=1,"SI","NO"),"")</f>
        <v/>
      </c>
      <c r="Y2477" t="str" cm="1">
        <f t="array" ref="Y2477">IF(AND(W2477="NO",X2477="NO"),_xlfn.IFS('Paraclinicos '!K2412&lt;=91,3,'Paraclinicos '!K2412&lt;94,2,'Paraclinicos '!K2412&lt;96,1,'Paraclinicos '!K2412&gt;=96,0),"")</f>
        <v/>
      </c>
      <c r="Z2477" t="str" cm="1">
        <f t="array" ref="Z2477">IF(OR(W2477="SI",X2477="SI"),_xlfn.IFS(OR(AND('Paraclinicos '!K2413&lt;=83),AND('Paraclinicos '!K2413&gt;=97,AA2477=2)),3,OR(AND('Paraclinicos '!K2413&lt;=86),AND('Paraclinicos '!K2413&gt;=94,AA2477=2)),2,OR(AND('Paraclinicos '!K2413&lt;=88),AND('Paraclinicos '!K2413&gt;=92,AA2477=2)),1,OR(AND('Paraclinicos '!K2413&gt;=88,'Paraclinicos '!K2413&lt;=92),AND('Paraclinicos '!K2413&gt;=93,AA2477=0)),0),"")</f>
        <v/>
      </c>
      <c r="AA2477" t="str" cm="1">
        <f t="array" ref="AA2477">_xlfn.IFS('Paraclinicos '!E2412="","",'Paraclinicos '!E2412="Oxigeno",2,'Paraclinicos '!E2412="Aire",0)</f>
        <v/>
      </c>
    </row>
    <row r="2478" spans="1:27" x14ac:dyDescent="0.25">
      <c r="A2478">
        <f>'Paraclinicos '!A2413</f>
        <v>0</v>
      </c>
      <c r="B2478" s="3">
        <f>'Paraclinicos '!R2413</f>
        <v>0</v>
      </c>
      <c r="C2478" t="str" cm="1">
        <f t="array" ref="C2478">_xlfn.IFS('Paraclinicos '!Q2413="","",'Paraclinicos '!Q2413&gt;60,3,'Paraclinicos '!Q2413&lt;=60,1)</f>
        <v/>
      </c>
      <c r="D2478" t="str">
        <f>IFERROR(IF(INDEX('BD Demog para scores enalazar'!BC$2:BC$3000,MATCH(Formulas!A2478,'BD Demog para scores enalazar'!A$2:A$3000,0))=0,"SI","NO"),"")</f>
        <v/>
      </c>
      <c r="E2478" t="str" cm="1">
        <f t="array" ref="E2478">_xlfn.IFS(D2478="","",D2478="SI",4,D2478="NO",1)</f>
        <v/>
      </c>
      <c r="F2478" t="str" cm="1">
        <f t="array" ref="F2478">_xlfn.IFS('Paraclinicos '!B2413="","",'Paraclinicos '!B2413&gt;1,1,'Paraclinicos '!B2413&lt;=1,3)</f>
        <v/>
      </c>
      <c r="G2478" t="str" cm="1">
        <f t="array" ref="G2478">_xlfn.IFS('Paraclinicos '!D2413="","",AND('Paraclinicos '!D2413&gt;=250,'Paraclinicos '!D2413&lt;=500),2,'Paraclinicos '!D2413&gt;500,3,'Paraclinicos '!D2413&lt;250,1)</f>
        <v/>
      </c>
      <c r="H2478" s="50" t="str">
        <f t="shared" si="115"/>
        <v/>
      </c>
      <c r="I2478" t="str" cm="1">
        <f t="array" ref="I2478">_xlfn.IFS('Paraclinicos '!Q2413="","",'Paraclinicos '!Q2413&gt;=65,1,'Paraclinicos '!Q2413&lt;65,0)</f>
        <v/>
      </c>
      <c r="J2478" t="str" cm="1">
        <f t="array" ref="J2478">_xlfn.IFS('Paraclinicos '!I2413="","",'Paraclinicos '!I2413&gt;7,1,'Paraclinicos '!I2413&lt;=7,0)</f>
        <v/>
      </c>
      <c r="K2478" t="str" cm="1">
        <f t="array" ref="K2478">_xlfn.IFS('Paraclinicos '!W2413="","",'Paraclinicos '!W2413&lt;=8,1,'Paraclinicos '!W2413&gt;8,0)</f>
        <v/>
      </c>
      <c r="L2478" t="str" cm="1">
        <f t="array" ref="L2478">_xlfn.IFS('Paraclinicos '!S2413="","",'Paraclinicos '!S2413&gt;=30,1,'Paraclinicos '!S2413&lt;30,0)</f>
        <v/>
      </c>
      <c r="M2478" t="str" cm="1">
        <f t="array" ref="M2478">_xlfn.IFS(OR('Paraclinicos '!T2413="",'Paraclinicos '!U2413=""),"",OR('Paraclinicos '!T2413&lt;=90,'Paraclinicos '!U2413&lt;=60),1,OR('Paraclinicos '!T2413&gt;90,'Paraclinicos '!U2413&gt;60),0)</f>
        <v/>
      </c>
      <c r="N2478" s="45" t="str">
        <f t="shared" si="116"/>
        <v/>
      </c>
      <c r="O2478" t="str" cm="1">
        <f t="array" ref="O2478">_xlfn.IFS(OR('Paraclinicos '!M2413="",'Paraclinicos '!N2413="",'Paraclinicos '!N2413=0),"",'Paraclinicos '!M2413/'Paraclinicos '!N2413&lt;100,4,'Paraclinicos '!M2413/'Paraclinicos '!N2413&lt;200,3,'Paraclinicos '!M2413/'Paraclinicos '!N2413&lt;300,2,'Paraclinicos '!M2413/'Paraclinicos '!N2413&lt;400,1,'Paraclinicos '!M2413/'Paraclinicos '!N2413&gt;=400,0)</f>
        <v/>
      </c>
      <c r="P2478" t="str" cm="1">
        <f t="array" ref="P2478">_xlfn.IFS('Paraclinicos '!C2413="","",'Paraclinicos '!C2413&lt;20,4,'Paraclinicos '!C2413&lt;50,3,'Paraclinicos '!C2413&lt;100,2,'Paraclinicos '!C2413&lt;150,1,'Paraclinicos '!C2413&gt;150,0)</f>
        <v/>
      </c>
      <c r="Q2478" t="str" cm="1">
        <f t="array" ref="Q2478">_xlfn.IFS('Paraclinicos '!O2413="","",'Paraclinicos '!O2413&lt;1.2,0,'Paraclinicos '!O2413&lt;2,1,'Paraclinicos '!O2413&lt;3.5,2,'Paraclinicos '!O2413&lt;5,3,'Paraclinicos '!O2413&gt;5,4)</f>
        <v/>
      </c>
      <c r="R2478" t="str" cm="1">
        <f t="array" ref="R2478">_xlfn.IFS('Paraclinicos '!J2413="","",'Paraclinicos '!J2413&lt;1.2,0,'Paraclinicos '!J2413&lt;2,1,'Paraclinicos '!J2413&lt;6,2,'Paraclinicos '!J2413&lt;12,3,'Paraclinicos '!J2413&gt;=12,4)</f>
        <v/>
      </c>
      <c r="S2478" t="str" cm="1">
        <f t="array" ref="S2478">_xlfn.IFS('Paraclinicos '!Y2413="","",'Paraclinicos '!Y2413&lt;70,1,'Paraclinicos '!Y2413&gt;=70,0)</f>
        <v/>
      </c>
      <c r="T2478" t="str" cm="1">
        <f t="array" ref="T2478">_xlfn.IFS('Paraclinicos '!W2413="","",'Paraclinicos '!W2413&lt;6,4,'Paraclinicos '!W2413&lt;10,3,'Paraclinicos '!W2413&lt;13,2,'Paraclinicos '!W2413&lt;15,1,'Paraclinicos '!W2413=15,0)</f>
        <v/>
      </c>
      <c r="U2478" s="54" t="str">
        <f t="shared" si="114"/>
        <v/>
      </c>
      <c r="V2478" t="str" cm="1">
        <f t="array" ref="V2478">_xlfn.IFS('Paraclinicos '!S2413="","",OR('Paraclinicos '!S2413&lt;=8,'Paraclinicos '!S2413&gt;=25),3,'Paraclinicos '!S2413&lt;12,1,'Paraclinicos '!S2413&lt;21,0,'Paraclinicos '!S2413&lt;25,2)</f>
        <v/>
      </c>
      <c r="W2478" t="str">
        <f>IFERROR(IF(INDEX('BD Demog para scores enalazar'!Y$2:'BD Demog para scores enalazar'!Y$3000,MATCH(Formulas!A2478,'BD Demog para scores enalazar'!A$2:'BD Demog para scores enalazar'!A$3000,0))=1,"SI","NO"),"")</f>
        <v/>
      </c>
      <c r="X2478" s="9" t="str">
        <f>IFERROR(IF(INDEX('BD Demog para scores enalazar'!AJ$2:'BD Demog para scores enalazar'!AJ$3000,MATCH(Formulas!A2478,'BD Demog para scores enalazar'!A$2:'BD Demog para scores enalazar'!A$3000,0))=1,"SI","NO"),"")</f>
        <v/>
      </c>
      <c r="Y2478" t="str" cm="1">
        <f t="array" ref="Y2478">IF(AND(W2478="NO",X2478="NO"),_xlfn.IFS('Paraclinicos '!K2413&lt;=91,3,'Paraclinicos '!K2413&lt;94,2,'Paraclinicos '!K2413&lt;96,1,'Paraclinicos '!K2413&gt;=96,0),"")</f>
        <v/>
      </c>
      <c r="Z2478" t="str" cm="1">
        <f t="array" ref="Z2478">IF(OR(W2478="SI",X2478="SI"),_xlfn.IFS(OR(AND('Paraclinicos '!K2414&lt;=83),AND('Paraclinicos '!K2414&gt;=97,AA2478=2)),3,OR(AND('Paraclinicos '!K2414&lt;=86),AND('Paraclinicos '!K2414&gt;=94,AA2478=2)),2,OR(AND('Paraclinicos '!K2414&lt;=88),AND('Paraclinicos '!K2414&gt;=92,AA2478=2)),1,OR(AND('Paraclinicos '!K2414&gt;=88,'Paraclinicos '!K2414&lt;=92),AND('Paraclinicos '!K2414&gt;=93,AA2478=0)),0),"")</f>
        <v/>
      </c>
      <c r="AA2478" t="str" cm="1">
        <f t="array" ref="AA2478">_xlfn.IFS('Paraclinicos '!E2413="","",'Paraclinicos '!E2413="Oxigeno",2,'Paraclinicos '!E2413="Aire",0)</f>
        <v/>
      </c>
    </row>
    <row r="2479" spans="1:27" x14ac:dyDescent="0.25">
      <c r="A2479">
        <f>'Paraclinicos '!A2414</f>
        <v>0</v>
      </c>
      <c r="B2479" s="3">
        <f>'Paraclinicos '!R2414</f>
        <v>0</v>
      </c>
      <c r="C2479" t="str" cm="1">
        <f t="array" ref="C2479">_xlfn.IFS('Paraclinicos '!Q2414="","",'Paraclinicos '!Q2414&gt;60,3,'Paraclinicos '!Q2414&lt;=60,1)</f>
        <v/>
      </c>
      <c r="D2479" t="str">
        <f>IFERROR(IF(INDEX('BD Demog para scores enalazar'!BC$2:BC$3000,MATCH(Formulas!A2479,'BD Demog para scores enalazar'!A$2:A$3000,0))=0,"SI","NO"),"")</f>
        <v/>
      </c>
      <c r="E2479" t="str" cm="1">
        <f t="array" ref="E2479">_xlfn.IFS(D2479="","",D2479="SI",4,D2479="NO",1)</f>
        <v/>
      </c>
      <c r="F2479" t="str" cm="1">
        <f t="array" ref="F2479">_xlfn.IFS('Paraclinicos '!B2414="","",'Paraclinicos '!B2414&gt;1,1,'Paraclinicos '!B2414&lt;=1,3)</f>
        <v/>
      </c>
      <c r="G2479" t="str" cm="1">
        <f t="array" ref="G2479">_xlfn.IFS('Paraclinicos '!D2414="","",AND('Paraclinicos '!D2414&gt;=250,'Paraclinicos '!D2414&lt;=500),2,'Paraclinicos '!D2414&gt;500,3,'Paraclinicos '!D2414&lt;250,1)</f>
        <v/>
      </c>
      <c r="H2479" s="50" t="str">
        <f t="shared" si="115"/>
        <v/>
      </c>
      <c r="I2479" t="str" cm="1">
        <f t="array" ref="I2479">_xlfn.IFS('Paraclinicos '!Q2414="","",'Paraclinicos '!Q2414&gt;=65,1,'Paraclinicos '!Q2414&lt;65,0)</f>
        <v/>
      </c>
      <c r="J2479" t="str" cm="1">
        <f t="array" ref="J2479">_xlfn.IFS('Paraclinicos '!I2414="","",'Paraclinicos '!I2414&gt;7,1,'Paraclinicos '!I2414&lt;=7,0)</f>
        <v/>
      </c>
      <c r="K2479" t="str" cm="1">
        <f t="array" ref="K2479">_xlfn.IFS('Paraclinicos '!W2414="","",'Paraclinicos '!W2414&lt;=8,1,'Paraclinicos '!W2414&gt;8,0)</f>
        <v/>
      </c>
      <c r="L2479" t="str" cm="1">
        <f t="array" ref="L2479">_xlfn.IFS('Paraclinicos '!S2414="","",'Paraclinicos '!S2414&gt;=30,1,'Paraclinicos '!S2414&lt;30,0)</f>
        <v/>
      </c>
      <c r="M2479" t="str" cm="1">
        <f t="array" ref="M2479">_xlfn.IFS(OR('Paraclinicos '!T2414="",'Paraclinicos '!U2414=""),"",OR('Paraclinicos '!T2414&lt;=90,'Paraclinicos '!U2414&lt;=60),1,OR('Paraclinicos '!T2414&gt;90,'Paraclinicos '!U2414&gt;60),0)</f>
        <v/>
      </c>
      <c r="N2479" s="45" t="str">
        <f t="shared" si="116"/>
        <v/>
      </c>
      <c r="O2479" t="str" cm="1">
        <f t="array" ref="O2479">_xlfn.IFS(OR('Paraclinicos '!M2414="",'Paraclinicos '!N2414="",'Paraclinicos '!N2414=0),"",'Paraclinicos '!M2414/'Paraclinicos '!N2414&lt;100,4,'Paraclinicos '!M2414/'Paraclinicos '!N2414&lt;200,3,'Paraclinicos '!M2414/'Paraclinicos '!N2414&lt;300,2,'Paraclinicos '!M2414/'Paraclinicos '!N2414&lt;400,1,'Paraclinicos '!M2414/'Paraclinicos '!N2414&gt;=400,0)</f>
        <v/>
      </c>
      <c r="P2479" t="str" cm="1">
        <f t="array" ref="P2479">_xlfn.IFS('Paraclinicos '!C2414="","",'Paraclinicos '!C2414&lt;20,4,'Paraclinicos '!C2414&lt;50,3,'Paraclinicos '!C2414&lt;100,2,'Paraclinicos '!C2414&lt;150,1,'Paraclinicos '!C2414&gt;150,0)</f>
        <v/>
      </c>
      <c r="Q2479" t="str" cm="1">
        <f t="array" ref="Q2479">_xlfn.IFS('Paraclinicos '!O2414="","",'Paraclinicos '!O2414&lt;1.2,0,'Paraclinicos '!O2414&lt;2,1,'Paraclinicos '!O2414&lt;3.5,2,'Paraclinicos '!O2414&lt;5,3,'Paraclinicos '!O2414&gt;5,4)</f>
        <v/>
      </c>
      <c r="R2479" t="str" cm="1">
        <f t="array" ref="R2479">_xlfn.IFS('Paraclinicos '!J2414="","",'Paraclinicos '!J2414&lt;1.2,0,'Paraclinicos '!J2414&lt;2,1,'Paraclinicos '!J2414&lt;6,2,'Paraclinicos '!J2414&lt;12,3,'Paraclinicos '!J2414&gt;=12,4)</f>
        <v/>
      </c>
      <c r="S2479" t="str" cm="1">
        <f t="array" ref="S2479">_xlfn.IFS('Paraclinicos '!Y2414="","",'Paraclinicos '!Y2414&lt;70,1,'Paraclinicos '!Y2414&gt;=70,0)</f>
        <v/>
      </c>
      <c r="T2479" t="str" cm="1">
        <f t="array" ref="T2479">_xlfn.IFS('Paraclinicos '!W2414="","",'Paraclinicos '!W2414&lt;6,4,'Paraclinicos '!W2414&lt;10,3,'Paraclinicos '!W2414&lt;13,2,'Paraclinicos '!W2414&lt;15,1,'Paraclinicos '!W2414=15,0)</f>
        <v/>
      </c>
      <c r="U2479" s="54" t="str">
        <f t="shared" si="114"/>
        <v/>
      </c>
      <c r="V2479" t="str" cm="1">
        <f t="array" ref="V2479">_xlfn.IFS('Paraclinicos '!S2414="","",OR('Paraclinicos '!S2414&lt;=8,'Paraclinicos '!S2414&gt;=25),3,'Paraclinicos '!S2414&lt;12,1,'Paraclinicos '!S2414&lt;21,0,'Paraclinicos '!S2414&lt;25,2)</f>
        <v/>
      </c>
      <c r="W2479" t="str">
        <f>IFERROR(IF(INDEX('BD Demog para scores enalazar'!Y$2:'BD Demog para scores enalazar'!Y$3000,MATCH(Formulas!A2479,'BD Demog para scores enalazar'!A$2:'BD Demog para scores enalazar'!A$3000,0))=1,"SI","NO"),"")</f>
        <v/>
      </c>
      <c r="X2479" s="9" t="str">
        <f>IFERROR(IF(INDEX('BD Demog para scores enalazar'!AJ$2:'BD Demog para scores enalazar'!AJ$3000,MATCH(Formulas!A2479,'BD Demog para scores enalazar'!A$2:'BD Demog para scores enalazar'!A$3000,0))=1,"SI","NO"),"")</f>
        <v/>
      </c>
      <c r="Y2479" t="str" cm="1">
        <f t="array" ref="Y2479">IF(AND(W2479="NO",X2479="NO"),_xlfn.IFS('Paraclinicos '!K2414&lt;=91,3,'Paraclinicos '!K2414&lt;94,2,'Paraclinicos '!K2414&lt;96,1,'Paraclinicos '!K2414&gt;=96,0),"")</f>
        <v/>
      </c>
      <c r="Z2479" t="str" cm="1">
        <f t="array" ref="Z2479">IF(OR(W2479="SI",X2479="SI"),_xlfn.IFS(OR(AND('Paraclinicos '!K2415&lt;=83),AND('Paraclinicos '!K2415&gt;=97,AA2479=2)),3,OR(AND('Paraclinicos '!K2415&lt;=86),AND('Paraclinicos '!K2415&gt;=94,AA2479=2)),2,OR(AND('Paraclinicos '!K2415&lt;=88),AND('Paraclinicos '!K2415&gt;=92,AA2479=2)),1,OR(AND('Paraclinicos '!K2415&gt;=88,'Paraclinicos '!K2415&lt;=92),AND('Paraclinicos '!K2415&gt;=93,AA2479=0)),0),"")</f>
        <v/>
      </c>
      <c r="AA2479" t="str" cm="1">
        <f t="array" ref="AA2479">_xlfn.IFS('Paraclinicos '!E2414="","",'Paraclinicos '!E2414="Oxigeno",2,'Paraclinicos '!E2414="Aire",0)</f>
        <v/>
      </c>
    </row>
    <row r="2480" spans="1:27" x14ac:dyDescent="0.25">
      <c r="A2480">
        <f>'Paraclinicos '!A2415</f>
        <v>0</v>
      </c>
      <c r="B2480" s="3">
        <f>'Paraclinicos '!R2415</f>
        <v>0</v>
      </c>
      <c r="C2480" t="str" cm="1">
        <f t="array" ref="C2480">_xlfn.IFS('Paraclinicos '!Q2415="","",'Paraclinicos '!Q2415&gt;60,3,'Paraclinicos '!Q2415&lt;=60,1)</f>
        <v/>
      </c>
      <c r="D2480" t="str">
        <f>IFERROR(IF(INDEX('BD Demog para scores enalazar'!BC$2:BC$3000,MATCH(Formulas!A2480,'BD Demog para scores enalazar'!A$2:A$3000,0))=0,"SI","NO"),"")</f>
        <v/>
      </c>
      <c r="E2480" t="str" cm="1">
        <f t="array" ref="E2480">_xlfn.IFS(D2480="","",D2480="SI",4,D2480="NO",1)</f>
        <v/>
      </c>
      <c r="F2480" t="str" cm="1">
        <f t="array" ref="F2480">_xlfn.IFS('Paraclinicos '!B2415="","",'Paraclinicos '!B2415&gt;1,1,'Paraclinicos '!B2415&lt;=1,3)</f>
        <v/>
      </c>
      <c r="G2480" t="str" cm="1">
        <f t="array" ref="G2480">_xlfn.IFS('Paraclinicos '!D2415="","",AND('Paraclinicos '!D2415&gt;=250,'Paraclinicos '!D2415&lt;=500),2,'Paraclinicos '!D2415&gt;500,3,'Paraclinicos '!D2415&lt;250,1)</f>
        <v/>
      </c>
      <c r="H2480" s="50" t="str">
        <f t="shared" si="115"/>
        <v/>
      </c>
      <c r="I2480" t="str" cm="1">
        <f t="array" ref="I2480">_xlfn.IFS('Paraclinicos '!Q2415="","",'Paraclinicos '!Q2415&gt;=65,1,'Paraclinicos '!Q2415&lt;65,0)</f>
        <v/>
      </c>
      <c r="J2480" t="str" cm="1">
        <f t="array" ref="J2480">_xlfn.IFS('Paraclinicos '!I2415="","",'Paraclinicos '!I2415&gt;7,1,'Paraclinicos '!I2415&lt;=7,0)</f>
        <v/>
      </c>
      <c r="K2480" t="str" cm="1">
        <f t="array" ref="K2480">_xlfn.IFS('Paraclinicos '!W2415="","",'Paraclinicos '!W2415&lt;=8,1,'Paraclinicos '!W2415&gt;8,0)</f>
        <v/>
      </c>
      <c r="L2480" t="str" cm="1">
        <f t="array" ref="L2480">_xlfn.IFS('Paraclinicos '!S2415="","",'Paraclinicos '!S2415&gt;=30,1,'Paraclinicos '!S2415&lt;30,0)</f>
        <v/>
      </c>
      <c r="M2480" t="str" cm="1">
        <f t="array" ref="M2480">_xlfn.IFS(OR('Paraclinicos '!T2415="",'Paraclinicos '!U2415=""),"",OR('Paraclinicos '!T2415&lt;=90,'Paraclinicos '!U2415&lt;=60),1,OR('Paraclinicos '!T2415&gt;90,'Paraclinicos '!U2415&gt;60),0)</f>
        <v/>
      </c>
      <c r="N2480" s="45" t="str">
        <f t="shared" si="116"/>
        <v/>
      </c>
      <c r="O2480" t="str" cm="1">
        <f t="array" ref="O2480">_xlfn.IFS(OR('Paraclinicos '!M2415="",'Paraclinicos '!N2415="",'Paraclinicos '!N2415=0),"",'Paraclinicos '!M2415/'Paraclinicos '!N2415&lt;100,4,'Paraclinicos '!M2415/'Paraclinicos '!N2415&lt;200,3,'Paraclinicos '!M2415/'Paraclinicos '!N2415&lt;300,2,'Paraclinicos '!M2415/'Paraclinicos '!N2415&lt;400,1,'Paraclinicos '!M2415/'Paraclinicos '!N2415&gt;=400,0)</f>
        <v/>
      </c>
      <c r="P2480" t="str" cm="1">
        <f t="array" ref="P2480">_xlfn.IFS('Paraclinicos '!C2415="","",'Paraclinicos '!C2415&lt;20,4,'Paraclinicos '!C2415&lt;50,3,'Paraclinicos '!C2415&lt;100,2,'Paraclinicos '!C2415&lt;150,1,'Paraclinicos '!C2415&gt;150,0)</f>
        <v/>
      </c>
      <c r="Q2480" t="str" cm="1">
        <f t="array" ref="Q2480">_xlfn.IFS('Paraclinicos '!O2415="","",'Paraclinicos '!O2415&lt;1.2,0,'Paraclinicos '!O2415&lt;2,1,'Paraclinicos '!O2415&lt;3.5,2,'Paraclinicos '!O2415&lt;5,3,'Paraclinicos '!O2415&gt;5,4)</f>
        <v/>
      </c>
      <c r="R2480" t="str" cm="1">
        <f t="array" ref="R2480">_xlfn.IFS('Paraclinicos '!J2415="","",'Paraclinicos '!J2415&lt;1.2,0,'Paraclinicos '!J2415&lt;2,1,'Paraclinicos '!J2415&lt;6,2,'Paraclinicos '!J2415&lt;12,3,'Paraclinicos '!J2415&gt;=12,4)</f>
        <v/>
      </c>
      <c r="S2480" t="str" cm="1">
        <f t="array" ref="S2480">_xlfn.IFS('Paraclinicos '!Y2415="","",'Paraclinicos '!Y2415&lt;70,1,'Paraclinicos '!Y2415&gt;=70,0)</f>
        <v/>
      </c>
      <c r="T2480" t="str" cm="1">
        <f t="array" ref="T2480">_xlfn.IFS('Paraclinicos '!W2415="","",'Paraclinicos '!W2415&lt;6,4,'Paraclinicos '!W2415&lt;10,3,'Paraclinicos '!W2415&lt;13,2,'Paraclinicos '!W2415&lt;15,1,'Paraclinicos '!W2415=15,0)</f>
        <v/>
      </c>
      <c r="U2480" s="54" t="str">
        <f t="shared" si="114"/>
        <v/>
      </c>
      <c r="V2480" t="str" cm="1">
        <f t="array" ref="V2480">_xlfn.IFS('Paraclinicos '!S2415="","",OR('Paraclinicos '!S2415&lt;=8,'Paraclinicos '!S2415&gt;=25),3,'Paraclinicos '!S2415&lt;12,1,'Paraclinicos '!S2415&lt;21,0,'Paraclinicos '!S2415&lt;25,2)</f>
        <v/>
      </c>
      <c r="W2480" t="str">
        <f>IFERROR(IF(INDEX('BD Demog para scores enalazar'!Y$2:'BD Demog para scores enalazar'!Y$3000,MATCH(Formulas!A2480,'BD Demog para scores enalazar'!A$2:'BD Demog para scores enalazar'!A$3000,0))=1,"SI","NO"),"")</f>
        <v/>
      </c>
      <c r="X2480" s="9" t="str">
        <f>IFERROR(IF(INDEX('BD Demog para scores enalazar'!AJ$2:'BD Demog para scores enalazar'!AJ$3000,MATCH(Formulas!A2480,'BD Demog para scores enalazar'!A$2:'BD Demog para scores enalazar'!A$3000,0))=1,"SI","NO"),"")</f>
        <v/>
      </c>
      <c r="Y2480" t="str" cm="1">
        <f t="array" ref="Y2480">IF(AND(W2480="NO",X2480="NO"),_xlfn.IFS('Paraclinicos '!K2415&lt;=91,3,'Paraclinicos '!K2415&lt;94,2,'Paraclinicos '!K2415&lt;96,1,'Paraclinicos '!K2415&gt;=96,0),"")</f>
        <v/>
      </c>
      <c r="Z2480" t="str" cm="1">
        <f t="array" ref="Z2480">IF(OR(W2480="SI",X2480="SI"),_xlfn.IFS(OR(AND('Paraclinicos '!K2416&lt;=83),AND('Paraclinicos '!K2416&gt;=97,AA2480=2)),3,OR(AND('Paraclinicos '!K2416&lt;=86),AND('Paraclinicos '!K2416&gt;=94,AA2480=2)),2,OR(AND('Paraclinicos '!K2416&lt;=88),AND('Paraclinicos '!K2416&gt;=92,AA2480=2)),1,OR(AND('Paraclinicos '!K2416&gt;=88,'Paraclinicos '!K2416&lt;=92),AND('Paraclinicos '!K2416&gt;=93,AA2480=0)),0),"")</f>
        <v/>
      </c>
      <c r="AA2480" t="str" cm="1">
        <f t="array" ref="AA2480">_xlfn.IFS('Paraclinicos '!E2415="","",'Paraclinicos '!E2415="Oxigeno",2,'Paraclinicos '!E2415="Aire",0)</f>
        <v/>
      </c>
    </row>
    <row r="2481" spans="1:27" x14ac:dyDescent="0.25">
      <c r="A2481">
        <f>'Paraclinicos '!A2416</f>
        <v>0</v>
      </c>
      <c r="B2481" s="3">
        <f>'Paraclinicos '!R2416</f>
        <v>0</v>
      </c>
      <c r="C2481" t="str" cm="1">
        <f t="array" ref="C2481">_xlfn.IFS('Paraclinicos '!Q2416="","",'Paraclinicos '!Q2416&gt;60,3,'Paraclinicos '!Q2416&lt;=60,1)</f>
        <v/>
      </c>
      <c r="D2481" t="str">
        <f>IFERROR(IF(INDEX('BD Demog para scores enalazar'!BC$2:BC$3000,MATCH(Formulas!A2481,'BD Demog para scores enalazar'!A$2:A$3000,0))=0,"SI","NO"),"")</f>
        <v/>
      </c>
      <c r="E2481" t="str" cm="1">
        <f t="array" ref="E2481">_xlfn.IFS(D2481="","",D2481="SI",4,D2481="NO",1)</f>
        <v/>
      </c>
      <c r="F2481" t="str" cm="1">
        <f t="array" ref="F2481">_xlfn.IFS('Paraclinicos '!B2416="","",'Paraclinicos '!B2416&gt;1,1,'Paraclinicos '!B2416&lt;=1,3)</f>
        <v/>
      </c>
      <c r="G2481" t="str" cm="1">
        <f t="array" ref="G2481">_xlfn.IFS('Paraclinicos '!D2416="","",AND('Paraclinicos '!D2416&gt;=250,'Paraclinicos '!D2416&lt;=500),2,'Paraclinicos '!D2416&gt;500,3,'Paraclinicos '!D2416&lt;250,1)</f>
        <v/>
      </c>
      <c r="H2481" s="50" t="str">
        <f t="shared" si="115"/>
        <v/>
      </c>
      <c r="I2481" t="str" cm="1">
        <f t="array" ref="I2481">_xlfn.IFS('Paraclinicos '!Q2416="","",'Paraclinicos '!Q2416&gt;=65,1,'Paraclinicos '!Q2416&lt;65,0)</f>
        <v/>
      </c>
      <c r="J2481" t="str" cm="1">
        <f t="array" ref="J2481">_xlfn.IFS('Paraclinicos '!I2416="","",'Paraclinicos '!I2416&gt;7,1,'Paraclinicos '!I2416&lt;=7,0)</f>
        <v/>
      </c>
      <c r="K2481" t="str" cm="1">
        <f t="array" ref="K2481">_xlfn.IFS('Paraclinicos '!W2416="","",'Paraclinicos '!W2416&lt;=8,1,'Paraclinicos '!W2416&gt;8,0)</f>
        <v/>
      </c>
      <c r="L2481" t="str" cm="1">
        <f t="array" ref="L2481">_xlfn.IFS('Paraclinicos '!S2416="","",'Paraclinicos '!S2416&gt;=30,1,'Paraclinicos '!S2416&lt;30,0)</f>
        <v/>
      </c>
      <c r="M2481" t="str" cm="1">
        <f t="array" ref="M2481">_xlfn.IFS(OR('Paraclinicos '!T2416="",'Paraclinicos '!U2416=""),"",OR('Paraclinicos '!T2416&lt;=90,'Paraclinicos '!U2416&lt;=60),1,OR('Paraclinicos '!T2416&gt;90,'Paraclinicos '!U2416&gt;60),0)</f>
        <v/>
      </c>
      <c r="N2481" s="45" t="str">
        <f t="shared" si="116"/>
        <v/>
      </c>
      <c r="O2481" t="str" cm="1">
        <f t="array" ref="O2481">_xlfn.IFS(OR('Paraclinicos '!M2416="",'Paraclinicos '!N2416="",'Paraclinicos '!N2416=0),"",'Paraclinicos '!M2416/'Paraclinicos '!N2416&lt;100,4,'Paraclinicos '!M2416/'Paraclinicos '!N2416&lt;200,3,'Paraclinicos '!M2416/'Paraclinicos '!N2416&lt;300,2,'Paraclinicos '!M2416/'Paraclinicos '!N2416&lt;400,1,'Paraclinicos '!M2416/'Paraclinicos '!N2416&gt;=400,0)</f>
        <v/>
      </c>
      <c r="P2481" t="str" cm="1">
        <f t="array" ref="P2481">_xlfn.IFS('Paraclinicos '!C2416="","",'Paraclinicos '!C2416&lt;20,4,'Paraclinicos '!C2416&lt;50,3,'Paraclinicos '!C2416&lt;100,2,'Paraclinicos '!C2416&lt;150,1,'Paraclinicos '!C2416&gt;150,0)</f>
        <v/>
      </c>
      <c r="Q2481" t="str" cm="1">
        <f t="array" ref="Q2481">_xlfn.IFS('Paraclinicos '!O2416="","",'Paraclinicos '!O2416&lt;1.2,0,'Paraclinicos '!O2416&lt;2,1,'Paraclinicos '!O2416&lt;3.5,2,'Paraclinicos '!O2416&lt;5,3,'Paraclinicos '!O2416&gt;5,4)</f>
        <v/>
      </c>
      <c r="R2481" t="str" cm="1">
        <f t="array" ref="R2481">_xlfn.IFS('Paraclinicos '!J2416="","",'Paraclinicos '!J2416&lt;1.2,0,'Paraclinicos '!J2416&lt;2,1,'Paraclinicos '!J2416&lt;6,2,'Paraclinicos '!J2416&lt;12,3,'Paraclinicos '!J2416&gt;=12,4)</f>
        <v/>
      </c>
      <c r="S2481" t="str" cm="1">
        <f t="array" ref="S2481">_xlfn.IFS('Paraclinicos '!Y2416="","",'Paraclinicos '!Y2416&lt;70,1,'Paraclinicos '!Y2416&gt;=70,0)</f>
        <v/>
      </c>
      <c r="T2481" t="str" cm="1">
        <f t="array" ref="T2481">_xlfn.IFS('Paraclinicos '!W2416="","",'Paraclinicos '!W2416&lt;6,4,'Paraclinicos '!W2416&lt;10,3,'Paraclinicos '!W2416&lt;13,2,'Paraclinicos '!W2416&lt;15,1,'Paraclinicos '!W2416=15,0)</f>
        <v/>
      </c>
      <c r="U2481" s="54" t="str">
        <f t="shared" si="114"/>
        <v/>
      </c>
      <c r="V2481" t="str" cm="1">
        <f t="array" ref="V2481">_xlfn.IFS('Paraclinicos '!S2416="","",OR('Paraclinicos '!S2416&lt;=8,'Paraclinicos '!S2416&gt;=25),3,'Paraclinicos '!S2416&lt;12,1,'Paraclinicos '!S2416&lt;21,0,'Paraclinicos '!S2416&lt;25,2)</f>
        <v/>
      </c>
      <c r="W2481" t="str">
        <f>IFERROR(IF(INDEX('BD Demog para scores enalazar'!Y$2:'BD Demog para scores enalazar'!Y$3000,MATCH(Formulas!A2481,'BD Demog para scores enalazar'!A$2:'BD Demog para scores enalazar'!A$3000,0))=1,"SI","NO"),"")</f>
        <v/>
      </c>
      <c r="X2481" s="9" t="str">
        <f>IFERROR(IF(INDEX('BD Demog para scores enalazar'!AJ$2:'BD Demog para scores enalazar'!AJ$3000,MATCH(Formulas!A2481,'BD Demog para scores enalazar'!A$2:'BD Demog para scores enalazar'!A$3000,0))=1,"SI","NO"),"")</f>
        <v/>
      </c>
      <c r="Y2481" t="str" cm="1">
        <f t="array" ref="Y2481">IF(AND(W2481="NO",X2481="NO"),_xlfn.IFS('Paraclinicos '!K2416&lt;=91,3,'Paraclinicos '!K2416&lt;94,2,'Paraclinicos '!K2416&lt;96,1,'Paraclinicos '!K2416&gt;=96,0),"")</f>
        <v/>
      </c>
      <c r="Z2481" t="str" cm="1">
        <f t="array" ref="Z2481">IF(OR(W2481="SI",X2481="SI"),_xlfn.IFS(OR(AND('Paraclinicos '!K2417&lt;=83),AND('Paraclinicos '!K2417&gt;=97,AA2481=2)),3,OR(AND('Paraclinicos '!K2417&lt;=86),AND('Paraclinicos '!K2417&gt;=94,AA2481=2)),2,OR(AND('Paraclinicos '!K2417&lt;=88),AND('Paraclinicos '!K2417&gt;=92,AA2481=2)),1,OR(AND('Paraclinicos '!K2417&gt;=88,'Paraclinicos '!K2417&lt;=92),AND('Paraclinicos '!K2417&gt;=93,AA2481=0)),0),"")</f>
        <v/>
      </c>
      <c r="AA2481" t="str" cm="1">
        <f t="array" ref="AA2481">_xlfn.IFS('Paraclinicos '!E2416="","",'Paraclinicos '!E2416="Oxigeno",2,'Paraclinicos '!E2416="Aire",0)</f>
        <v/>
      </c>
    </row>
    <row r="2482" spans="1:27" x14ac:dyDescent="0.25">
      <c r="A2482">
        <f>'Paraclinicos '!A2417</f>
        <v>0</v>
      </c>
      <c r="B2482" s="3">
        <f>'Paraclinicos '!R2417</f>
        <v>0</v>
      </c>
      <c r="C2482" t="str" cm="1">
        <f t="array" ref="C2482">_xlfn.IFS('Paraclinicos '!Q2417="","",'Paraclinicos '!Q2417&gt;60,3,'Paraclinicos '!Q2417&lt;=60,1)</f>
        <v/>
      </c>
      <c r="D2482" t="str">
        <f>IFERROR(IF(INDEX('BD Demog para scores enalazar'!BC$2:BC$3000,MATCH(Formulas!A2482,'BD Demog para scores enalazar'!A$2:A$3000,0))=0,"SI","NO"),"")</f>
        <v/>
      </c>
      <c r="E2482" t="str" cm="1">
        <f t="array" ref="E2482">_xlfn.IFS(D2482="","",D2482="SI",4,D2482="NO",1)</f>
        <v/>
      </c>
      <c r="F2482" t="str" cm="1">
        <f t="array" ref="F2482">_xlfn.IFS('Paraclinicos '!B2417="","",'Paraclinicos '!B2417&gt;1,1,'Paraclinicos '!B2417&lt;=1,3)</f>
        <v/>
      </c>
      <c r="G2482" t="str" cm="1">
        <f t="array" ref="G2482">_xlfn.IFS('Paraclinicos '!D2417="","",AND('Paraclinicos '!D2417&gt;=250,'Paraclinicos '!D2417&lt;=500),2,'Paraclinicos '!D2417&gt;500,3,'Paraclinicos '!D2417&lt;250,1)</f>
        <v/>
      </c>
      <c r="H2482" s="50" t="str">
        <f t="shared" si="115"/>
        <v/>
      </c>
      <c r="I2482" t="str" cm="1">
        <f t="array" ref="I2482">_xlfn.IFS('Paraclinicos '!Q2417="","",'Paraclinicos '!Q2417&gt;=65,1,'Paraclinicos '!Q2417&lt;65,0)</f>
        <v/>
      </c>
      <c r="J2482" t="str" cm="1">
        <f t="array" ref="J2482">_xlfn.IFS('Paraclinicos '!I2417="","",'Paraclinicos '!I2417&gt;7,1,'Paraclinicos '!I2417&lt;=7,0)</f>
        <v/>
      </c>
      <c r="K2482" t="str" cm="1">
        <f t="array" ref="K2482">_xlfn.IFS('Paraclinicos '!W2417="","",'Paraclinicos '!W2417&lt;=8,1,'Paraclinicos '!W2417&gt;8,0)</f>
        <v/>
      </c>
      <c r="L2482" t="str" cm="1">
        <f t="array" ref="L2482">_xlfn.IFS('Paraclinicos '!S2417="","",'Paraclinicos '!S2417&gt;=30,1,'Paraclinicos '!S2417&lt;30,0)</f>
        <v/>
      </c>
      <c r="M2482" t="str" cm="1">
        <f t="array" ref="M2482">_xlfn.IFS(OR('Paraclinicos '!T2417="",'Paraclinicos '!U2417=""),"",OR('Paraclinicos '!T2417&lt;=90,'Paraclinicos '!U2417&lt;=60),1,OR('Paraclinicos '!T2417&gt;90,'Paraclinicos '!U2417&gt;60),0)</f>
        <v/>
      </c>
      <c r="N2482" s="45" t="str">
        <f t="shared" si="116"/>
        <v/>
      </c>
      <c r="O2482" t="str" cm="1">
        <f t="array" ref="O2482">_xlfn.IFS(OR('Paraclinicos '!M2417="",'Paraclinicos '!N2417="",'Paraclinicos '!N2417=0),"",'Paraclinicos '!M2417/'Paraclinicos '!N2417&lt;100,4,'Paraclinicos '!M2417/'Paraclinicos '!N2417&lt;200,3,'Paraclinicos '!M2417/'Paraclinicos '!N2417&lt;300,2,'Paraclinicos '!M2417/'Paraclinicos '!N2417&lt;400,1,'Paraclinicos '!M2417/'Paraclinicos '!N2417&gt;=400,0)</f>
        <v/>
      </c>
      <c r="P2482" t="str" cm="1">
        <f t="array" ref="P2482">_xlfn.IFS('Paraclinicos '!C2417="","",'Paraclinicos '!C2417&lt;20,4,'Paraclinicos '!C2417&lt;50,3,'Paraclinicos '!C2417&lt;100,2,'Paraclinicos '!C2417&lt;150,1,'Paraclinicos '!C2417&gt;150,0)</f>
        <v/>
      </c>
      <c r="Q2482" t="str" cm="1">
        <f t="array" ref="Q2482">_xlfn.IFS('Paraclinicos '!O2417="","",'Paraclinicos '!O2417&lt;1.2,0,'Paraclinicos '!O2417&lt;2,1,'Paraclinicos '!O2417&lt;3.5,2,'Paraclinicos '!O2417&lt;5,3,'Paraclinicos '!O2417&gt;5,4)</f>
        <v/>
      </c>
      <c r="R2482" t="str" cm="1">
        <f t="array" ref="R2482">_xlfn.IFS('Paraclinicos '!J2417="","",'Paraclinicos '!J2417&lt;1.2,0,'Paraclinicos '!J2417&lt;2,1,'Paraclinicos '!J2417&lt;6,2,'Paraclinicos '!J2417&lt;12,3,'Paraclinicos '!J2417&gt;=12,4)</f>
        <v/>
      </c>
      <c r="S2482" t="str" cm="1">
        <f t="array" ref="S2482">_xlfn.IFS('Paraclinicos '!Y2417="","",'Paraclinicos '!Y2417&lt;70,1,'Paraclinicos '!Y2417&gt;=70,0)</f>
        <v/>
      </c>
      <c r="T2482" t="str" cm="1">
        <f t="array" ref="T2482">_xlfn.IFS('Paraclinicos '!W2417="","",'Paraclinicos '!W2417&lt;6,4,'Paraclinicos '!W2417&lt;10,3,'Paraclinicos '!W2417&lt;13,2,'Paraclinicos '!W2417&lt;15,1,'Paraclinicos '!W2417=15,0)</f>
        <v/>
      </c>
      <c r="U2482" s="54" t="str">
        <f t="shared" si="114"/>
        <v/>
      </c>
      <c r="V2482" t="str" cm="1">
        <f t="array" ref="V2482">_xlfn.IFS('Paraclinicos '!S2417="","",OR('Paraclinicos '!S2417&lt;=8,'Paraclinicos '!S2417&gt;=25),3,'Paraclinicos '!S2417&lt;12,1,'Paraclinicos '!S2417&lt;21,0,'Paraclinicos '!S2417&lt;25,2)</f>
        <v/>
      </c>
      <c r="W2482" t="str">
        <f>IFERROR(IF(INDEX('BD Demog para scores enalazar'!Y$2:'BD Demog para scores enalazar'!Y$3000,MATCH(Formulas!A2482,'BD Demog para scores enalazar'!A$2:'BD Demog para scores enalazar'!A$3000,0))=1,"SI","NO"),"")</f>
        <v/>
      </c>
      <c r="X2482" s="9" t="str">
        <f>IFERROR(IF(INDEX('BD Demog para scores enalazar'!AJ$2:'BD Demog para scores enalazar'!AJ$3000,MATCH(Formulas!A2482,'BD Demog para scores enalazar'!A$2:'BD Demog para scores enalazar'!A$3000,0))=1,"SI","NO"),"")</f>
        <v/>
      </c>
      <c r="Y2482" t="str" cm="1">
        <f t="array" ref="Y2482">IF(AND(W2482="NO",X2482="NO"),_xlfn.IFS('Paraclinicos '!K2417&lt;=91,3,'Paraclinicos '!K2417&lt;94,2,'Paraclinicos '!K2417&lt;96,1,'Paraclinicos '!K2417&gt;=96,0),"")</f>
        <v/>
      </c>
      <c r="Z2482" t="str" cm="1">
        <f t="array" ref="Z2482">IF(OR(W2482="SI",X2482="SI"),_xlfn.IFS(OR(AND('Paraclinicos '!K2418&lt;=83),AND('Paraclinicos '!K2418&gt;=97,AA2482=2)),3,OR(AND('Paraclinicos '!K2418&lt;=86),AND('Paraclinicos '!K2418&gt;=94,AA2482=2)),2,OR(AND('Paraclinicos '!K2418&lt;=88),AND('Paraclinicos '!K2418&gt;=92,AA2482=2)),1,OR(AND('Paraclinicos '!K2418&gt;=88,'Paraclinicos '!K2418&lt;=92),AND('Paraclinicos '!K2418&gt;=93,AA2482=0)),0),"")</f>
        <v/>
      </c>
      <c r="AA2482" t="str" cm="1">
        <f t="array" ref="AA2482">_xlfn.IFS('Paraclinicos '!E2417="","",'Paraclinicos '!E2417="Oxigeno",2,'Paraclinicos '!E2417="Aire",0)</f>
        <v/>
      </c>
    </row>
    <row r="2483" spans="1:27" x14ac:dyDescent="0.25">
      <c r="A2483">
        <f>'Paraclinicos '!A2418</f>
        <v>0</v>
      </c>
      <c r="B2483" s="3">
        <f>'Paraclinicos '!R2418</f>
        <v>0</v>
      </c>
      <c r="C2483" t="str" cm="1">
        <f t="array" ref="C2483">_xlfn.IFS('Paraclinicos '!Q2418="","",'Paraclinicos '!Q2418&gt;60,3,'Paraclinicos '!Q2418&lt;=60,1)</f>
        <v/>
      </c>
      <c r="D2483" t="str">
        <f>IFERROR(IF(INDEX('BD Demog para scores enalazar'!BC$2:BC$3000,MATCH(Formulas!A2483,'BD Demog para scores enalazar'!A$2:A$3000,0))=0,"SI","NO"),"")</f>
        <v/>
      </c>
      <c r="E2483" t="str" cm="1">
        <f t="array" ref="E2483">_xlfn.IFS(D2483="","",D2483="SI",4,D2483="NO",1)</f>
        <v/>
      </c>
      <c r="F2483" t="str" cm="1">
        <f t="array" ref="F2483">_xlfn.IFS('Paraclinicos '!B2418="","",'Paraclinicos '!B2418&gt;1,1,'Paraclinicos '!B2418&lt;=1,3)</f>
        <v/>
      </c>
      <c r="G2483" t="str" cm="1">
        <f t="array" ref="G2483">_xlfn.IFS('Paraclinicos '!D2418="","",AND('Paraclinicos '!D2418&gt;=250,'Paraclinicos '!D2418&lt;=500),2,'Paraclinicos '!D2418&gt;500,3,'Paraclinicos '!D2418&lt;250,1)</f>
        <v/>
      </c>
      <c r="H2483" s="50" t="str">
        <f t="shared" si="115"/>
        <v/>
      </c>
      <c r="I2483" t="str" cm="1">
        <f t="array" ref="I2483">_xlfn.IFS('Paraclinicos '!Q2418="","",'Paraclinicos '!Q2418&gt;=65,1,'Paraclinicos '!Q2418&lt;65,0)</f>
        <v/>
      </c>
      <c r="J2483" t="str" cm="1">
        <f t="array" ref="J2483">_xlfn.IFS('Paraclinicos '!I2418="","",'Paraclinicos '!I2418&gt;7,1,'Paraclinicos '!I2418&lt;=7,0)</f>
        <v/>
      </c>
      <c r="K2483" t="str" cm="1">
        <f t="array" ref="K2483">_xlfn.IFS('Paraclinicos '!W2418="","",'Paraclinicos '!W2418&lt;=8,1,'Paraclinicos '!W2418&gt;8,0)</f>
        <v/>
      </c>
      <c r="L2483" t="str" cm="1">
        <f t="array" ref="L2483">_xlfn.IFS('Paraclinicos '!S2418="","",'Paraclinicos '!S2418&gt;=30,1,'Paraclinicos '!S2418&lt;30,0)</f>
        <v/>
      </c>
      <c r="M2483" t="str" cm="1">
        <f t="array" ref="M2483">_xlfn.IFS(OR('Paraclinicos '!T2418="",'Paraclinicos '!U2418=""),"",OR('Paraclinicos '!T2418&lt;=90,'Paraclinicos '!U2418&lt;=60),1,OR('Paraclinicos '!T2418&gt;90,'Paraclinicos '!U2418&gt;60),0)</f>
        <v/>
      </c>
      <c r="N2483" s="45" t="str">
        <f t="shared" si="116"/>
        <v/>
      </c>
      <c r="O2483" t="str" cm="1">
        <f t="array" ref="O2483">_xlfn.IFS(OR('Paraclinicos '!M2418="",'Paraclinicos '!N2418="",'Paraclinicos '!N2418=0),"",'Paraclinicos '!M2418/'Paraclinicos '!N2418&lt;100,4,'Paraclinicos '!M2418/'Paraclinicos '!N2418&lt;200,3,'Paraclinicos '!M2418/'Paraclinicos '!N2418&lt;300,2,'Paraclinicos '!M2418/'Paraclinicos '!N2418&lt;400,1,'Paraclinicos '!M2418/'Paraclinicos '!N2418&gt;=400,0)</f>
        <v/>
      </c>
      <c r="P2483" t="str" cm="1">
        <f t="array" ref="P2483">_xlfn.IFS('Paraclinicos '!C2418="","",'Paraclinicos '!C2418&lt;20,4,'Paraclinicos '!C2418&lt;50,3,'Paraclinicos '!C2418&lt;100,2,'Paraclinicos '!C2418&lt;150,1,'Paraclinicos '!C2418&gt;150,0)</f>
        <v/>
      </c>
      <c r="Q2483" t="str" cm="1">
        <f t="array" ref="Q2483">_xlfn.IFS('Paraclinicos '!O2418="","",'Paraclinicos '!O2418&lt;1.2,0,'Paraclinicos '!O2418&lt;2,1,'Paraclinicos '!O2418&lt;3.5,2,'Paraclinicos '!O2418&lt;5,3,'Paraclinicos '!O2418&gt;5,4)</f>
        <v/>
      </c>
      <c r="R2483" t="str" cm="1">
        <f t="array" ref="R2483">_xlfn.IFS('Paraclinicos '!J2418="","",'Paraclinicos '!J2418&lt;1.2,0,'Paraclinicos '!J2418&lt;2,1,'Paraclinicos '!J2418&lt;6,2,'Paraclinicos '!J2418&lt;12,3,'Paraclinicos '!J2418&gt;=12,4)</f>
        <v/>
      </c>
      <c r="S2483" t="str" cm="1">
        <f t="array" ref="S2483">_xlfn.IFS('Paraclinicos '!Y2418="","",'Paraclinicos '!Y2418&lt;70,1,'Paraclinicos '!Y2418&gt;=70,0)</f>
        <v/>
      </c>
      <c r="T2483" t="str" cm="1">
        <f t="array" ref="T2483">_xlfn.IFS('Paraclinicos '!W2418="","",'Paraclinicos '!W2418&lt;6,4,'Paraclinicos '!W2418&lt;10,3,'Paraclinicos '!W2418&lt;13,2,'Paraclinicos '!W2418&lt;15,1,'Paraclinicos '!W2418=15,0)</f>
        <v/>
      </c>
      <c r="U2483" s="54" t="str">
        <f t="shared" si="114"/>
        <v/>
      </c>
      <c r="V2483" t="str" cm="1">
        <f t="array" ref="V2483">_xlfn.IFS('Paraclinicos '!S2418="","",OR('Paraclinicos '!S2418&lt;=8,'Paraclinicos '!S2418&gt;=25),3,'Paraclinicos '!S2418&lt;12,1,'Paraclinicos '!S2418&lt;21,0,'Paraclinicos '!S2418&lt;25,2)</f>
        <v/>
      </c>
      <c r="W2483" t="str">
        <f>IFERROR(IF(INDEX('BD Demog para scores enalazar'!Y$2:'BD Demog para scores enalazar'!Y$3000,MATCH(Formulas!A2483,'BD Demog para scores enalazar'!A$2:'BD Demog para scores enalazar'!A$3000,0))=1,"SI","NO"),"")</f>
        <v/>
      </c>
      <c r="X2483" s="9" t="str">
        <f>IFERROR(IF(INDEX('BD Demog para scores enalazar'!AJ$2:'BD Demog para scores enalazar'!AJ$3000,MATCH(Formulas!A2483,'BD Demog para scores enalazar'!A$2:'BD Demog para scores enalazar'!A$3000,0))=1,"SI","NO"),"")</f>
        <v/>
      </c>
      <c r="Y2483" t="str" cm="1">
        <f t="array" ref="Y2483">IF(AND(W2483="NO",X2483="NO"),_xlfn.IFS('Paraclinicos '!K2418&lt;=91,3,'Paraclinicos '!K2418&lt;94,2,'Paraclinicos '!K2418&lt;96,1,'Paraclinicos '!K2418&gt;=96,0),"")</f>
        <v/>
      </c>
      <c r="Z2483" t="str" cm="1">
        <f t="array" ref="Z2483">IF(OR(W2483="SI",X2483="SI"),_xlfn.IFS(OR(AND('Paraclinicos '!K2419&lt;=83),AND('Paraclinicos '!K2419&gt;=97,AA2483=2)),3,OR(AND('Paraclinicos '!K2419&lt;=86),AND('Paraclinicos '!K2419&gt;=94,AA2483=2)),2,OR(AND('Paraclinicos '!K2419&lt;=88),AND('Paraclinicos '!K2419&gt;=92,AA2483=2)),1,OR(AND('Paraclinicos '!K2419&gt;=88,'Paraclinicos '!K2419&lt;=92),AND('Paraclinicos '!K2419&gt;=93,AA2483=0)),0),"")</f>
        <v/>
      </c>
      <c r="AA2483" t="str" cm="1">
        <f t="array" ref="AA2483">_xlfn.IFS('Paraclinicos '!E2418="","",'Paraclinicos '!E2418="Oxigeno",2,'Paraclinicos '!E2418="Aire",0)</f>
        <v/>
      </c>
    </row>
    <row r="2484" spans="1:27" x14ac:dyDescent="0.25">
      <c r="A2484">
        <f>'Paraclinicos '!A2419</f>
        <v>0</v>
      </c>
      <c r="B2484" s="3">
        <f>'Paraclinicos '!R2419</f>
        <v>0</v>
      </c>
      <c r="C2484" t="str" cm="1">
        <f t="array" ref="C2484">_xlfn.IFS('Paraclinicos '!Q2419="","",'Paraclinicos '!Q2419&gt;60,3,'Paraclinicos '!Q2419&lt;=60,1)</f>
        <v/>
      </c>
      <c r="D2484" t="str">
        <f>IFERROR(IF(INDEX('BD Demog para scores enalazar'!BC$2:BC$3000,MATCH(Formulas!A2484,'BD Demog para scores enalazar'!A$2:A$3000,0))=0,"SI","NO"),"")</f>
        <v/>
      </c>
      <c r="E2484" t="str" cm="1">
        <f t="array" ref="E2484">_xlfn.IFS(D2484="","",D2484="SI",4,D2484="NO",1)</f>
        <v/>
      </c>
      <c r="F2484" t="str" cm="1">
        <f t="array" ref="F2484">_xlfn.IFS('Paraclinicos '!B2419="","",'Paraclinicos '!B2419&gt;1,1,'Paraclinicos '!B2419&lt;=1,3)</f>
        <v/>
      </c>
      <c r="G2484" t="str" cm="1">
        <f t="array" ref="G2484">_xlfn.IFS('Paraclinicos '!D2419="","",AND('Paraclinicos '!D2419&gt;=250,'Paraclinicos '!D2419&lt;=500),2,'Paraclinicos '!D2419&gt;500,3,'Paraclinicos '!D2419&lt;250,1)</f>
        <v/>
      </c>
      <c r="H2484" s="50" t="str">
        <f t="shared" si="115"/>
        <v/>
      </c>
      <c r="I2484" t="str" cm="1">
        <f t="array" ref="I2484">_xlfn.IFS('Paraclinicos '!Q2419="","",'Paraclinicos '!Q2419&gt;=65,1,'Paraclinicos '!Q2419&lt;65,0)</f>
        <v/>
      </c>
      <c r="J2484" t="str" cm="1">
        <f t="array" ref="J2484">_xlfn.IFS('Paraclinicos '!I2419="","",'Paraclinicos '!I2419&gt;7,1,'Paraclinicos '!I2419&lt;=7,0)</f>
        <v/>
      </c>
      <c r="K2484" t="str" cm="1">
        <f t="array" ref="K2484">_xlfn.IFS('Paraclinicos '!W2419="","",'Paraclinicos '!W2419&lt;=8,1,'Paraclinicos '!W2419&gt;8,0)</f>
        <v/>
      </c>
      <c r="L2484" t="str" cm="1">
        <f t="array" ref="L2484">_xlfn.IFS('Paraclinicos '!S2419="","",'Paraclinicos '!S2419&gt;=30,1,'Paraclinicos '!S2419&lt;30,0)</f>
        <v/>
      </c>
      <c r="M2484" t="str" cm="1">
        <f t="array" ref="M2484">_xlfn.IFS(OR('Paraclinicos '!T2419="",'Paraclinicos '!U2419=""),"",OR('Paraclinicos '!T2419&lt;=90,'Paraclinicos '!U2419&lt;=60),1,OR('Paraclinicos '!T2419&gt;90,'Paraclinicos '!U2419&gt;60),0)</f>
        <v/>
      </c>
      <c r="N2484" s="45" t="str">
        <f t="shared" si="116"/>
        <v/>
      </c>
      <c r="O2484" t="str" cm="1">
        <f t="array" ref="O2484">_xlfn.IFS(OR('Paraclinicos '!M2419="",'Paraclinicos '!N2419="",'Paraclinicos '!N2419=0),"",'Paraclinicos '!M2419/'Paraclinicos '!N2419&lt;100,4,'Paraclinicos '!M2419/'Paraclinicos '!N2419&lt;200,3,'Paraclinicos '!M2419/'Paraclinicos '!N2419&lt;300,2,'Paraclinicos '!M2419/'Paraclinicos '!N2419&lt;400,1,'Paraclinicos '!M2419/'Paraclinicos '!N2419&gt;=400,0)</f>
        <v/>
      </c>
      <c r="P2484" t="str" cm="1">
        <f t="array" ref="P2484">_xlfn.IFS('Paraclinicos '!C2419="","",'Paraclinicos '!C2419&lt;20,4,'Paraclinicos '!C2419&lt;50,3,'Paraclinicos '!C2419&lt;100,2,'Paraclinicos '!C2419&lt;150,1,'Paraclinicos '!C2419&gt;150,0)</f>
        <v/>
      </c>
      <c r="Q2484" t="str" cm="1">
        <f t="array" ref="Q2484">_xlfn.IFS('Paraclinicos '!O2419="","",'Paraclinicos '!O2419&lt;1.2,0,'Paraclinicos '!O2419&lt;2,1,'Paraclinicos '!O2419&lt;3.5,2,'Paraclinicos '!O2419&lt;5,3,'Paraclinicos '!O2419&gt;5,4)</f>
        <v/>
      </c>
      <c r="R2484" t="str" cm="1">
        <f t="array" ref="R2484">_xlfn.IFS('Paraclinicos '!J2419="","",'Paraclinicos '!J2419&lt;1.2,0,'Paraclinicos '!J2419&lt;2,1,'Paraclinicos '!J2419&lt;6,2,'Paraclinicos '!J2419&lt;12,3,'Paraclinicos '!J2419&gt;=12,4)</f>
        <v/>
      </c>
      <c r="S2484" t="str" cm="1">
        <f t="array" ref="S2484">_xlfn.IFS('Paraclinicos '!Y2419="","",'Paraclinicos '!Y2419&lt;70,1,'Paraclinicos '!Y2419&gt;=70,0)</f>
        <v/>
      </c>
      <c r="T2484" t="str" cm="1">
        <f t="array" ref="T2484">_xlfn.IFS('Paraclinicos '!W2419="","",'Paraclinicos '!W2419&lt;6,4,'Paraclinicos '!W2419&lt;10,3,'Paraclinicos '!W2419&lt;13,2,'Paraclinicos '!W2419&lt;15,1,'Paraclinicos '!W2419=15,0)</f>
        <v/>
      </c>
      <c r="U2484" s="54" t="str">
        <f t="shared" si="114"/>
        <v/>
      </c>
      <c r="V2484" t="str" cm="1">
        <f t="array" ref="V2484">_xlfn.IFS('Paraclinicos '!S2419="","",OR('Paraclinicos '!S2419&lt;=8,'Paraclinicos '!S2419&gt;=25),3,'Paraclinicos '!S2419&lt;12,1,'Paraclinicos '!S2419&lt;21,0,'Paraclinicos '!S2419&lt;25,2)</f>
        <v/>
      </c>
      <c r="W2484" t="str">
        <f>IFERROR(IF(INDEX('BD Demog para scores enalazar'!Y$2:'BD Demog para scores enalazar'!Y$3000,MATCH(Formulas!A2484,'BD Demog para scores enalazar'!A$2:'BD Demog para scores enalazar'!A$3000,0))=1,"SI","NO"),"")</f>
        <v/>
      </c>
      <c r="X2484" s="9" t="str">
        <f>IFERROR(IF(INDEX('BD Demog para scores enalazar'!AJ$2:'BD Demog para scores enalazar'!AJ$3000,MATCH(Formulas!A2484,'BD Demog para scores enalazar'!A$2:'BD Demog para scores enalazar'!A$3000,0))=1,"SI","NO"),"")</f>
        <v/>
      </c>
      <c r="Y2484" t="str" cm="1">
        <f t="array" ref="Y2484">IF(AND(W2484="NO",X2484="NO"),_xlfn.IFS('Paraclinicos '!K2419&lt;=91,3,'Paraclinicos '!K2419&lt;94,2,'Paraclinicos '!K2419&lt;96,1,'Paraclinicos '!K2419&gt;=96,0),"")</f>
        <v/>
      </c>
      <c r="Z2484" t="str" cm="1">
        <f t="array" ref="Z2484">IF(OR(W2484="SI",X2484="SI"),_xlfn.IFS(OR(AND('Paraclinicos '!K2420&lt;=83),AND('Paraclinicos '!K2420&gt;=97,AA2484=2)),3,OR(AND('Paraclinicos '!K2420&lt;=86),AND('Paraclinicos '!K2420&gt;=94,AA2484=2)),2,OR(AND('Paraclinicos '!K2420&lt;=88),AND('Paraclinicos '!K2420&gt;=92,AA2484=2)),1,OR(AND('Paraclinicos '!K2420&gt;=88,'Paraclinicos '!K2420&lt;=92),AND('Paraclinicos '!K2420&gt;=93,AA2484=0)),0),"")</f>
        <v/>
      </c>
      <c r="AA2484" t="str" cm="1">
        <f t="array" ref="AA2484">_xlfn.IFS('Paraclinicos '!E2419="","",'Paraclinicos '!E2419="Oxigeno",2,'Paraclinicos '!E2419="Aire",0)</f>
        <v/>
      </c>
    </row>
    <row r="2485" spans="1:27" x14ac:dyDescent="0.25">
      <c r="A2485">
        <f>'Paraclinicos '!A2420</f>
        <v>0</v>
      </c>
      <c r="B2485" s="3">
        <f>'Paraclinicos '!R2420</f>
        <v>0</v>
      </c>
      <c r="C2485" t="str" cm="1">
        <f t="array" ref="C2485">_xlfn.IFS('Paraclinicos '!Q2420="","",'Paraclinicos '!Q2420&gt;60,3,'Paraclinicos '!Q2420&lt;=60,1)</f>
        <v/>
      </c>
      <c r="D2485" t="str">
        <f>IFERROR(IF(INDEX('BD Demog para scores enalazar'!BC$2:BC$3000,MATCH(Formulas!A2485,'BD Demog para scores enalazar'!A$2:A$3000,0))=0,"SI","NO"),"")</f>
        <v/>
      </c>
      <c r="E2485" t="str" cm="1">
        <f t="array" ref="E2485">_xlfn.IFS(D2485="","",D2485="SI",4,D2485="NO",1)</f>
        <v/>
      </c>
      <c r="F2485" t="str" cm="1">
        <f t="array" ref="F2485">_xlfn.IFS('Paraclinicos '!B2420="","",'Paraclinicos '!B2420&gt;1,1,'Paraclinicos '!B2420&lt;=1,3)</f>
        <v/>
      </c>
      <c r="G2485" t="str" cm="1">
        <f t="array" ref="G2485">_xlfn.IFS('Paraclinicos '!D2420="","",AND('Paraclinicos '!D2420&gt;=250,'Paraclinicos '!D2420&lt;=500),2,'Paraclinicos '!D2420&gt;500,3,'Paraclinicos '!D2420&lt;250,1)</f>
        <v/>
      </c>
      <c r="H2485" s="50" t="str">
        <f t="shared" si="115"/>
        <v/>
      </c>
      <c r="I2485" t="str" cm="1">
        <f t="array" ref="I2485">_xlfn.IFS('Paraclinicos '!Q2420="","",'Paraclinicos '!Q2420&gt;=65,1,'Paraclinicos '!Q2420&lt;65,0)</f>
        <v/>
      </c>
      <c r="J2485" t="str" cm="1">
        <f t="array" ref="J2485">_xlfn.IFS('Paraclinicos '!I2420="","",'Paraclinicos '!I2420&gt;7,1,'Paraclinicos '!I2420&lt;=7,0)</f>
        <v/>
      </c>
      <c r="K2485" t="str" cm="1">
        <f t="array" ref="K2485">_xlfn.IFS('Paraclinicos '!W2420="","",'Paraclinicos '!W2420&lt;=8,1,'Paraclinicos '!W2420&gt;8,0)</f>
        <v/>
      </c>
      <c r="L2485" t="str" cm="1">
        <f t="array" ref="L2485">_xlfn.IFS('Paraclinicos '!S2420="","",'Paraclinicos '!S2420&gt;=30,1,'Paraclinicos '!S2420&lt;30,0)</f>
        <v/>
      </c>
      <c r="M2485" t="str" cm="1">
        <f t="array" ref="M2485">_xlfn.IFS(OR('Paraclinicos '!T2420="",'Paraclinicos '!U2420=""),"",OR('Paraclinicos '!T2420&lt;=90,'Paraclinicos '!U2420&lt;=60),1,OR('Paraclinicos '!T2420&gt;90,'Paraclinicos '!U2420&gt;60),0)</f>
        <v/>
      </c>
      <c r="N2485" s="45" t="str">
        <f t="shared" si="116"/>
        <v/>
      </c>
      <c r="O2485" t="str" cm="1">
        <f t="array" ref="O2485">_xlfn.IFS(OR('Paraclinicos '!M2420="",'Paraclinicos '!N2420="",'Paraclinicos '!N2420=0),"",'Paraclinicos '!M2420/'Paraclinicos '!N2420&lt;100,4,'Paraclinicos '!M2420/'Paraclinicos '!N2420&lt;200,3,'Paraclinicos '!M2420/'Paraclinicos '!N2420&lt;300,2,'Paraclinicos '!M2420/'Paraclinicos '!N2420&lt;400,1,'Paraclinicos '!M2420/'Paraclinicos '!N2420&gt;=400,0)</f>
        <v/>
      </c>
      <c r="P2485" t="str" cm="1">
        <f t="array" ref="P2485">_xlfn.IFS('Paraclinicos '!C2420="","",'Paraclinicos '!C2420&lt;20,4,'Paraclinicos '!C2420&lt;50,3,'Paraclinicos '!C2420&lt;100,2,'Paraclinicos '!C2420&lt;150,1,'Paraclinicos '!C2420&gt;150,0)</f>
        <v/>
      </c>
      <c r="Q2485" t="str" cm="1">
        <f t="array" ref="Q2485">_xlfn.IFS('Paraclinicos '!O2420="","",'Paraclinicos '!O2420&lt;1.2,0,'Paraclinicos '!O2420&lt;2,1,'Paraclinicos '!O2420&lt;3.5,2,'Paraclinicos '!O2420&lt;5,3,'Paraclinicos '!O2420&gt;5,4)</f>
        <v/>
      </c>
      <c r="R2485" t="str" cm="1">
        <f t="array" ref="R2485">_xlfn.IFS('Paraclinicos '!J2420="","",'Paraclinicos '!J2420&lt;1.2,0,'Paraclinicos '!J2420&lt;2,1,'Paraclinicos '!J2420&lt;6,2,'Paraclinicos '!J2420&lt;12,3,'Paraclinicos '!J2420&gt;=12,4)</f>
        <v/>
      </c>
      <c r="S2485" t="str" cm="1">
        <f t="array" ref="S2485">_xlfn.IFS('Paraclinicos '!Y2420="","",'Paraclinicos '!Y2420&lt;70,1,'Paraclinicos '!Y2420&gt;=70,0)</f>
        <v/>
      </c>
      <c r="T2485" t="str" cm="1">
        <f t="array" ref="T2485">_xlfn.IFS('Paraclinicos '!W2420="","",'Paraclinicos '!W2420&lt;6,4,'Paraclinicos '!W2420&lt;10,3,'Paraclinicos '!W2420&lt;13,2,'Paraclinicos '!W2420&lt;15,1,'Paraclinicos '!W2420=15,0)</f>
        <v/>
      </c>
      <c r="U2485" s="54" t="str">
        <f t="shared" si="114"/>
        <v/>
      </c>
      <c r="V2485" t="str" cm="1">
        <f t="array" ref="V2485">_xlfn.IFS('Paraclinicos '!S2420="","",OR('Paraclinicos '!S2420&lt;=8,'Paraclinicos '!S2420&gt;=25),3,'Paraclinicos '!S2420&lt;12,1,'Paraclinicos '!S2420&lt;21,0,'Paraclinicos '!S2420&lt;25,2)</f>
        <v/>
      </c>
      <c r="W2485" t="str">
        <f>IFERROR(IF(INDEX('BD Demog para scores enalazar'!Y$2:'BD Demog para scores enalazar'!Y$3000,MATCH(Formulas!A2485,'BD Demog para scores enalazar'!A$2:'BD Demog para scores enalazar'!A$3000,0))=1,"SI","NO"),"")</f>
        <v/>
      </c>
      <c r="X2485" s="9" t="str">
        <f>IFERROR(IF(INDEX('BD Demog para scores enalazar'!AJ$2:'BD Demog para scores enalazar'!AJ$3000,MATCH(Formulas!A2485,'BD Demog para scores enalazar'!A$2:'BD Demog para scores enalazar'!A$3000,0))=1,"SI","NO"),"")</f>
        <v/>
      </c>
      <c r="Y2485" t="str" cm="1">
        <f t="array" ref="Y2485">IF(AND(W2485="NO",X2485="NO"),_xlfn.IFS('Paraclinicos '!K2420&lt;=91,3,'Paraclinicos '!K2420&lt;94,2,'Paraclinicos '!K2420&lt;96,1,'Paraclinicos '!K2420&gt;=96,0),"")</f>
        <v/>
      </c>
      <c r="Z2485" t="str" cm="1">
        <f t="array" ref="Z2485">IF(OR(W2485="SI",X2485="SI"),_xlfn.IFS(OR(AND('Paraclinicos '!K2421&lt;=83),AND('Paraclinicos '!K2421&gt;=97,AA2485=2)),3,OR(AND('Paraclinicos '!K2421&lt;=86),AND('Paraclinicos '!K2421&gt;=94,AA2485=2)),2,OR(AND('Paraclinicos '!K2421&lt;=88),AND('Paraclinicos '!K2421&gt;=92,AA2485=2)),1,OR(AND('Paraclinicos '!K2421&gt;=88,'Paraclinicos '!K2421&lt;=92),AND('Paraclinicos '!K2421&gt;=93,AA2485=0)),0),"")</f>
        <v/>
      </c>
      <c r="AA2485" t="str" cm="1">
        <f t="array" ref="AA2485">_xlfn.IFS('Paraclinicos '!E2420="","",'Paraclinicos '!E2420="Oxigeno",2,'Paraclinicos '!E2420="Aire",0)</f>
        <v/>
      </c>
    </row>
    <row r="2486" spans="1:27" x14ac:dyDescent="0.25">
      <c r="A2486">
        <f>'Paraclinicos '!A2421</f>
        <v>0</v>
      </c>
      <c r="B2486" s="3">
        <f>'Paraclinicos '!R2421</f>
        <v>0</v>
      </c>
      <c r="C2486" t="str" cm="1">
        <f t="array" ref="C2486">_xlfn.IFS('Paraclinicos '!Q2421="","",'Paraclinicos '!Q2421&gt;60,3,'Paraclinicos '!Q2421&lt;=60,1)</f>
        <v/>
      </c>
      <c r="D2486" t="str">
        <f>IFERROR(IF(INDEX('BD Demog para scores enalazar'!BC$2:BC$3000,MATCH(Formulas!A2486,'BD Demog para scores enalazar'!A$2:A$3000,0))=0,"SI","NO"),"")</f>
        <v/>
      </c>
      <c r="E2486" t="str" cm="1">
        <f t="array" ref="E2486">_xlfn.IFS(D2486="","",D2486="SI",4,D2486="NO",1)</f>
        <v/>
      </c>
      <c r="F2486" t="str" cm="1">
        <f t="array" ref="F2486">_xlfn.IFS('Paraclinicos '!B2421="","",'Paraclinicos '!B2421&gt;1,1,'Paraclinicos '!B2421&lt;=1,3)</f>
        <v/>
      </c>
      <c r="G2486" t="str" cm="1">
        <f t="array" ref="G2486">_xlfn.IFS('Paraclinicos '!D2421="","",AND('Paraclinicos '!D2421&gt;=250,'Paraclinicos '!D2421&lt;=500),2,'Paraclinicos '!D2421&gt;500,3,'Paraclinicos '!D2421&lt;250,1)</f>
        <v/>
      </c>
      <c r="H2486" s="50" t="str">
        <f t="shared" si="115"/>
        <v/>
      </c>
      <c r="I2486" t="str" cm="1">
        <f t="array" ref="I2486">_xlfn.IFS('Paraclinicos '!Q2421="","",'Paraclinicos '!Q2421&gt;=65,1,'Paraclinicos '!Q2421&lt;65,0)</f>
        <v/>
      </c>
      <c r="J2486" t="str" cm="1">
        <f t="array" ref="J2486">_xlfn.IFS('Paraclinicos '!I2421="","",'Paraclinicos '!I2421&gt;7,1,'Paraclinicos '!I2421&lt;=7,0)</f>
        <v/>
      </c>
      <c r="K2486" t="str" cm="1">
        <f t="array" ref="K2486">_xlfn.IFS('Paraclinicos '!W2421="","",'Paraclinicos '!W2421&lt;=8,1,'Paraclinicos '!W2421&gt;8,0)</f>
        <v/>
      </c>
      <c r="L2486" t="str" cm="1">
        <f t="array" ref="L2486">_xlfn.IFS('Paraclinicos '!S2421="","",'Paraclinicos '!S2421&gt;=30,1,'Paraclinicos '!S2421&lt;30,0)</f>
        <v/>
      </c>
      <c r="M2486" t="str" cm="1">
        <f t="array" ref="M2486">_xlfn.IFS(OR('Paraclinicos '!T2421="",'Paraclinicos '!U2421=""),"",OR('Paraclinicos '!T2421&lt;=90,'Paraclinicos '!U2421&lt;=60),1,OR('Paraclinicos '!T2421&gt;90,'Paraclinicos '!U2421&gt;60),0)</f>
        <v/>
      </c>
      <c r="N2486" s="45" t="str">
        <f t="shared" si="116"/>
        <v/>
      </c>
      <c r="O2486" t="str" cm="1">
        <f t="array" ref="O2486">_xlfn.IFS(OR('Paraclinicos '!M2421="",'Paraclinicos '!N2421="",'Paraclinicos '!N2421=0),"",'Paraclinicos '!M2421/'Paraclinicos '!N2421&lt;100,4,'Paraclinicos '!M2421/'Paraclinicos '!N2421&lt;200,3,'Paraclinicos '!M2421/'Paraclinicos '!N2421&lt;300,2,'Paraclinicos '!M2421/'Paraclinicos '!N2421&lt;400,1,'Paraclinicos '!M2421/'Paraclinicos '!N2421&gt;=400,0)</f>
        <v/>
      </c>
      <c r="P2486" t="str" cm="1">
        <f t="array" ref="P2486">_xlfn.IFS('Paraclinicos '!C2421="","",'Paraclinicos '!C2421&lt;20,4,'Paraclinicos '!C2421&lt;50,3,'Paraclinicos '!C2421&lt;100,2,'Paraclinicos '!C2421&lt;150,1,'Paraclinicos '!C2421&gt;150,0)</f>
        <v/>
      </c>
      <c r="Q2486" t="str" cm="1">
        <f t="array" ref="Q2486">_xlfn.IFS('Paraclinicos '!O2421="","",'Paraclinicos '!O2421&lt;1.2,0,'Paraclinicos '!O2421&lt;2,1,'Paraclinicos '!O2421&lt;3.5,2,'Paraclinicos '!O2421&lt;5,3,'Paraclinicos '!O2421&gt;5,4)</f>
        <v/>
      </c>
      <c r="R2486" t="str" cm="1">
        <f t="array" ref="R2486">_xlfn.IFS('Paraclinicos '!J2421="","",'Paraclinicos '!J2421&lt;1.2,0,'Paraclinicos '!J2421&lt;2,1,'Paraclinicos '!J2421&lt;6,2,'Paraclinicos '!J2421&lt;12,3,'Paraclinicos '!J2421&gt;=12,4)</f>
        <v/>
      </c>
      <c r="S2486" t="str" cm="1">
        <f t="array" ref="S2486">_xlfn.IFS('Paraclinicos '!Y2421="","",'Paraclinicos '!Y2421&lt;70,1,'Paraclinicos '!Y2421&gt;=70,0)</f>
        <v/>
      </c>
      <c r="T2486" t="str" cm="1">
        <f t="array" ref="T2486">_xlfn.IFS('Paraclinicos '!W2421="","",'Paraclinicos '!W2421&lt;6,4,'Paraclinicos '!W2421&lt;10,3,'Paraclinicos '!W2421&lt;13,2,'Paraclinicos '!W2421&lt;15,1,'Paraclinicos '!W2421=15,0)</f>
        <v/>
      </c>
      <c r="U2486" s="54" t="str">
        <f t="shared" si="114"/>
        <v/>
      </c>
      <c r="V2486" t="str" cm="1">
        <f t="array" ref="V2486">_xlfn.IFS('Paraclinicos '!S2421="","",OR('Paraclinicos '!S2421&lt;=8,'Paraclinicos '!S2421&gt;=25),3,'Paraclinicos '!S2421&lt;12,1,'Paraclinicos '!S2421&lt;21,0,'Paraclinicos '!S2421&lt;25,2)</f>
        <v/>
      </c>
      <c r="W2486" t="str">
        <f>IFERROR(IF(INDEX('BD Demog para scores enalazar'!Y$2:'BD Demog para scores enalazar'!Y$3000,MATCH(Formulas!A2486,'BD Demog para scores enalazar'!A$2:'BD Demog para scores enalazar'!A$3000,0))=1,"SI","NO"),"")</f>
        <v/>
      </c>
      <c r="X2486" s="9" t="str">
        <f>IFERROR(IF(INDEX('BD Demog para scores enalazar'!AJ$2:'BD Demog para scores enalazar'!AJ$3000,MATCH(Formulas!A2486,'BD Demog para scores enalazar'!A$2:'BD Demog para scores enalazar'!A$3000,0))=1,"SI","NO"),"")</f>
        <v/>
      </c>
      <c r="Y2486" t="str" cm="1">
        <f t="array" ref="Y2486">IF(AND(W2486="NO",X2486="NO"),_xlfn.IFS('Paraclinicos '!K2421&lt;=91,3,'Paraclinicos '!K2421&lt;94,2,'Paraclinicos '!K2421&lt;96,1,'Paraclinicos '!K2421&gt;=96,0),"")</f>
        <v/>
      </c>
      <c r="Z2486" t="str" cm="1">
        <f t="array" ref="Z2486">IF(OR(W2486="SI",X2486="SI"),_xlfn.IFS(OR(AND('Paraclinicos '!K2422&lt;=83),AND('Paraclinicos '!K2422&gt;=97,AA2486=2)),3,OR(AND('Paraclinicos '!K2422&lt;=86),AND('Paraclinicos '!K2422&gt;=94,AA2486=2)),2,OR(AND('Paraclinicos '!K2422&lt;=88),AND('Paraclinicos '!K2422&gt;=92,AA2486=2)),1,OR(AND('Paraclinicos '!K2422&gt;=88,'Paraclinicos '!K2422&lt;=92),AND('Paraclinicos '!K2422&gt;=93,AA2486=0)),0),"")</f>
        <v/>
      </c>
      <c r="AA2486" t="str" cm="1">
        <f t="array" ref="AA2486">_xlfn.IFS('Paraclinicos '!E2421="","",'Paraclinicos '!E2421="Oxigeno",2,'Paraclinicos '!E2421="Aire",0)</f>
        <v/>
      </c>
    </row>
    <row r="2487" spans="1:27" x14ac:dyDescent="0.25">
      <c r="A2487">
        <f>'Paraclinicos '!A2422</f>
        <v>0</v>
      </c>
      <c r="B2487" s="3">
        <f>'Paraclinicos '!R2422</f>
        <v>0</v>
      </c>
      <c r="C2487" t="str" cm="1">
        <f t="array" ref="C2487">_xlfn.IFS('Paraclinicos '!Q2422="","",'Paraclinicos '!Q2422&gt;60,3,'Paraclinicos '!Q2422&lt;=60,1)</f>
        <v/>
      </c>
      <c r="D2487" t="str">
        <f>IFERROR(IF(INDEX('BD Demog para scores enalazar'!BC$2:BC$3000,MATCH(Formulas!A2487,'BD Demog para scores enalazar'!A$2:A$3000,0))=0,"SI","NO"),"")</f>
        <v/>
      </c>
      <c r="E2487" t="str" cm="1">
        <f t="array" ref="E2487">_xlfn.IFS(D2487="","",D2487="SI",4,D2487="NO",1)</f>
        <v/>
      </c>
      <c r="F2487" t="str" cm="1">
        <f t="array" ref="F2487">_xlfn.IFS('Paraclinicos '!B2422="","",'Paraclinicos '!B2422&gt;1,1,'Paraclinicos '!B2422&lt;=1,3)</f>
        <v/>
      </c>
      <c r="G2487" t="str" cm="1">
        <f t="array" ref="G2487">_xlfn.IFS('Paraclinicos '!D2422="","",AND('Paraclinicos '!D2422&gt;=250,'Paraclinicos '!D2422&lt;=500),2,'Paraclinicos '!D2422&gt;500,3,'Paraclinicos '!D2422&lt;250,1)</f>
        <v/>
      </c>
      <c r="H2487" s="50" t="str">
        <f t="shared" si="115"/>
        <v/>
      </c>
      <c r="I2487" t="str" cm="1">
        <f t="array" ref="I2487">_xlfn.IFS('Paraclinicos '!Q2422="","",'Paraclinicos '!Q2422&gt;=65,1,'Paraclinicos '!Q2422&lt;65,0)</f>
        <v/>
      </c>
      <c r="J2487" t="str" cm="1">
        <f t="array" ref="J2487">_xlfn.IFS('Paraclinicos '!I2422="","",'Paraclinicos '!I2422&gt;7,1,'Paraclinicos '!I2422&lt;=7,0)</f>
        <v/>
      </c>
      <c r="K2487" t="str" cm="1">
        <f t="array" ref="K2487">_xlfn.IFS('Paraclinicos '!W2422="","",'Paraclinicos '!W2422&lt;=8,1,'Paraclinicos '!W2422&gt;8,0)</f>
        <v/>
      </c>
      <c r="L2487" t="str" cm="1">
        <f t="array" ref="L2487">_xlfn.IFS('Paraclinicos '!S2422="","",'Paraclinicos '!S2422&gt;=30,1,'Paraclinicos '!S2422&lt;30,0)</f>
        <v/>
      </c>
      <c r="M2487" t="str" cm="1">
        <f t="array" ref="M2487">_xlfn.IFS(OR('Paraclinicos '!T2422="",'Paraclinicos '!U2422=""),"",OR('Paraclinicos '!T2422&lt;=90,'Paraclinicos '!U2422&lt;=60),1,OR('Paraclinicos '!T2422&gt;90,'Paraclinicos '!U2422&gt;60),0)</f>
        <v/>
      </c>
      <c r="N2487" s="45" t="str">
        <f t="shared" si="116"/>
        <v/>
      </c>
      <c r="O2487" t="str" cm="1">
        <f t="array" ref="O2487">_xlfn.IFS(OR('Paraclinicos '!M2422="",'Paraclinicos '!N2422="",'Paraclinicos '!N2422=0),"",'Paraclinicos '!M2422/'Paraclinicos '!N2422&lt;100,4,'Paraclinicos '!M2422/'Paraclinicos '!N2422&lt;200,3,'Paraclinicos '!M2422/'Paraclinicos '!N2422&lt;300,2,'Paraclinicos '!M2422/'Paraclinicos '!N2422&lt;400,1,'Paraclinicos '!M2422/'Paraclinicos '!N2422&gt;=400,0)</f>
        <v/>
      </c>
      <c r="P2487" t="str" cm="1">
        <f t="array" ref="P2487">_xlfn.IFS('Paraclinicos '!C2422="","",'Paraclinicos '!C2422&lt;20,4,'Paraclinicos '!C2422&lt;50,3,'Paraclinicos '!C2422&lt;100,2,'Paraclinicos '!C2422&lt;150,1,'Paraclinicos '!C2422&gt;150,0)</f>
        <v/>
      </c>
      <c r="Q2487" t="str" cm="1">
        <f t="array" ref="Q2487">_xlfn.IFS('Paraclinicos '!O2422="","",'Paraclinicos '!O2422&lt;1.2,0,'Paraclinicos '!O2422&lt;2,1,'Paraclinicos '!O2422&lt;3.5,2,'Paraclinicos '!O2422&lt;5,3,'Paraclinicos '!O2422&gt;5,4)</f>
        <v/>
      </c>
      <c r="R2487" t="str" cm="1">
        <f t="array" ref="R2487">_xlfn.IFS('Paraclinicos '!J2422="","",'Paraclinicos '!J2422&lt;1.2,0,'Paraclinicos '!J2422&lt;2,1,'Paraclinicos '!J2422&lt;6,2,'Paraclinicos '!J2422&lt;12,3,'Paraclinicos '!J2422&gt;=12,4)</f>
        <v/>
      </c>
      <c r="S2487" t="str" cm="1">
        <f t="array" ref="S2487">_xlfn.IFS('Paraclinicos '!Y2422="","",'Paraclinicos '!Y2422&lt;70,1,'Paraclinicos '!Y2422&gt;=70,0)</f>
        <v/>
      </c>
      <c r="T2487" t="str" cm="1">
        <f t="array" ref="T2487">_xlfn.IFS('Paraclinicos '!W2422="","",'Paraclinicos '!W2422&lt;6,4,'Paraclinicos '!W2422&lt;10,3,'Paraclinicos '!W2422&lt;13,2,'Paraclinicos '!W2422&lt;15,1,'Paraclinicos '!W2422=15,0)</f>
        <v/>
      </c>
      <c r="U2487" s="54" t="str">
        <f t="shared" si="114"/>
        <v/>
      </c>
      <c r="V2487" t="str" cm="1">
        <f t="array" ref="V2487">_xlfn.IFS('Paraclinicos '!S2422="","",OR('Paraclinicos '!S2422&lt;=8,'Paraclinicos '!S2422&gt;=25),3,'Paraclinicos '!S2422&lt;12,1,'Paraclinicos '!S2422&lt;21,0,'Paraclinicos '!S2422&lt;25,2)</f>
        <v/>
      </c>
      <c r="W2487" t="str">
        <f>IFERROR(IF(INDEX('BD Demog para scores enalazar'!Y$2:'BD Demog para scores enalazar'!Y$3000,MATCH(Formulas!A2487,'BD Demog para scores enalazar'!A$2:'BD Demog para scores enalazar'!A$3000,0))=1,"SI","NO"),"")</f>
        <v/>
      </c>
      <c r="X2487" s="9" t="str">
        <f>IFERROR(IF(INDEX('BD Demog para scores enalazar'!AJ$2:'BD Demog para scores enalazar'!AJ$3000,MATCH(Formulas!A2487,'BD Demog para scores enalazar'!A$2:'BD Demog para scores enalazar'!A$3000,0))=1,"SI","NO"),"")</f>
        <v/>
      </c>
      <c r="Y2487" t="str" cm="1">
        <f t="array" ref="Y2487">IF(AND(W2487="NO",X2487="NO"),_xlfn.IFS('Paraclinicos '!K2422&lt;=91,3,'Paraclinicos '!K2422&lt;94,2,'Paraclinicos '!K2422&lt;96,1,'Paraclinicos '!K2422&gt;=96,0),"")</f>
        <v/>
      </c>
      <c r="Z2487" t="str" cm="1">
        <f t="array" ref="Z2487">IF(OR(W2487="SI",X2487="SI"),_xlfn.IFS(OR(AND('Paraclinicos '!K2423&lt;=83),AND('Paraclinicos '!K2423&gt;=97,AA2487=2)),3,OR(AND('Paraclinicos '!K2423&lt;=86),AND('Paraclinicos '!K2423&gt;=94,AA2487=2)),2,OR(AND('Paraclinicos '!K2423&lt;=88),AND('Paraclinicos '!K2423&gt;=92,AA2487=2)),1,OR(AND('Paraclinicos '!K2423&gt;=88,'Paraclinicos '!K2423&lt;=92),AND('Paraclinicos '!K2423&gt;=93,AA2487=0)),0),"")</f>
        <v/>
      </c>
      <c r="AA2487" t="str" cm="1">
        <f t="array" ref="AA2487">_xlfn.IFS('Paraclinicos '!E2422="","",'Paraclinicos '!E2422="Oxigeno",2,'Paraclinicos '!E2422="Aire",0)</f>
        <v/>
      </c>
    </row>
    <row r="2488" spans="1:27" x14ac:dyDescent="0.25">
      <c r="A2488">
        <f>'Paraclinicos '!A2423</f>
        <v>0</v>
      </c>
      <c r="B2488" s="3">
        <f>'Paraclinicos '!R2423</f>
        <v>0</v>
      </c>
      <c r="C2488" t="str" cm="1">
        <f t="array" ref="C2488">_xlfn.IFS('Paraclinicos '!Q2423="","",'Paraclinicos '!Q2423&gt;60,3,'Paraclinicos '!Q2423&lt;=60,1)</f>
        <v/>
      </c>
      <c r="D2488" t="str">
        <f>IFERROR(IF(INDEX('BD Demog para scores enalazar'!BC$2:BC$3000,MATCH(Formulas!A2488,'BD Demog para scores enalazar'!A$2:A$3000,0))=0,"SI","NO"),"")</f>
        <v/>
      </c>
      <c r="E2488" t="str" cm="1">
        <f t="array" ref="E2488">_xlfn.IFS(D2488="","",D2488="SI",4,D2488="NO",1)</f>
        <v/>
      </c>
      <c r="F2488" t="str" cm="1">
        <f t="array" ref="F2488">_xlfn.IFS('Paraclinicos '!B2423="","",'Paraclinicos '!B2423&gt;1,1,'Paraclinicos '!B2423&lt;=1,3)</f>
        <v/>
      </c>
      <c r="G2488" t="str" cm="1">
        <f t="array" ref="G2488">_xlfn.IFS('Paraclinicos '!D2423="","",AND('Paraclinicos '!D2423&gt;=250,'Paraclinicos '!D2423&lt;=500),2,'Paraclinicos '!D2423&gt;500,3,'Paraclinicos '!D2423&lt;250,1)</f>
        <v/>
      </c>
      <c r="H2488" s="50" t="str">
        <f t="shared" si="115"/>
        <v/>
      </c>
      <c r="I2488" t="str" cm="1">
        <f t="array" ref="I2488">_xlfn.IFS('Paraclinicos '!Q2423="","",'Paraclinicos '!Q2423&gt;=65,1,'Paraclinicos '!Q2423&lt;65,0)</f>
        <v/>
      </c>
      <c r="J2488" t="str" cm="1">
        <f t="array" ref="J2488">_xlfn.IFS('Paraclinicos '!I2423="","",'Paraclinicos '!I2423&gt;7,1,'Paraclinicos '!I2423&lt;=7,0)</f>
        <v/>
      </c>
      <c r="K2488" t="str" cm="1">
        <f t="array" ref="K2488">_xlfn.IFS('Paraclinicos '!W2423="","",'Paraclinicos '!W2423&lt;=8,1,'Paraclinicos '!W2423&gt;8,0)</f>
        <v/>
      </c>
      <c r="L2488" t="str" cm="1">
        <f t="array" ref="L2488">_xlfn.IFS('Paraclinicos '!S2423="","",'Paraclinicos '!S2423&gt;=30,1,'Paraclinicos '!S2423&lt;30,0)</f>
        <v/>
      </c>
      <c r="M2488" t="str" cm="1">
        <f t="array" ref="M2488">_xlfn.IFS(OR('Paraclinicos '!T2423="",'Paraclinicos '!U2423=""),"",OR('Paraclinicos '!T2423&lt;=90,'Paraclinicos '!U2423&lt;=60),1,OR('Paraclinicos '!T2423&gt;90,'Paraclinicos '!U2423&gt;60),0)</f>
        <v/>
      </c>
      <c r="N2488" s="45" t="str">
        <f t="shared" si="116"/>
        <v/>
      </c>
      <c r="O2488" t="str" cm="1">
        <f t="array" ref="O2488">_xlfn.IFS(OR('Paraclinicos '!M2423="",'Paraclinicos '!N2423="",'Paraclinicos '!N2423=0),"",'Paraclinicos '!M2423/'Paraclinicos '!N2423&lt;100,4,'Paraclinicos '!M2423/'Paraclinicos '!N2423&lt;200,3,'Paraclinicos '!M2423/'Paraclinicos '!N2423&lt;300,2,'Paraclinicos '!M2423/'Paraclinicos '!N2423&lt;400,1,'Paraclinicos '!M2423/'Paraclinicos '!N2423&gt;=400,0)</f>
        <v/>
      </c>
      <c r="P2488" t="str" cm="1">
        <f t="array" ref="P2488">_xlfn.IFS('Paraclinicos '!C2423="","",'Paraclinicos '!C2423&lt;20,4,'Paraclinicos '!C2423&lt;50,3,'Paraclinicos '!C2423&lt;100,2,'Paraclinicos '!C2423&lt;150,1,'Paraclinicos '!C2423&gt;150,0)</f>
        <v/>
      </c>
      <c r="Q2488" t="str" cm="1">
        <f t="array" ref="Q2488">_xlfn.IFS('Paraclinicos '!O2423="","",'Paraclinicos '!O2423&lt;1.2,0,'Paraclinicos '!O2423&lt;2,1,'Paraclinicos '!O2423&lt;3.5,2,'Paraclinicos '!O2423&lt;5,3,'Paraclinicos '!O2423&gt;5,4)</f>
        <v/>
      </c>
      <c r="R2488" t="str" cm="1">
        <f t="array" ref="R2488">_xlfn.IFS('Paraclinicos '!J2423="","",'Paraclinicos '!J2423&lt;1.2,0,'Paraclinicos '!J2423&lt;2,1,'Paraclinicos '!J2423&lt;6,2,'Paraclinicos '!J2423&lt;12,3,'Paraclinicos '!J2423&gt;=12,4)</f>
        <v/>
      </c>
      <c r="S2488" t="str" cm="1">
        <f t="array" ref="S2488">_xlfn.IFS('Paraclinicos '!Y2423="","",'Paraclinicos '!Y2423&lt;70,1,'Paraclinicos '!Y2423&gt;=70,0)</f>
        <v/>
      </c>
      <c r="T2488" t="str" cm="1">
        <f t="array" ref="T2488">_xlfn.IFS('Paraclinicos '!W2423="","",'Paraclinicos '!W2423&lt;6,4,'Paraclinicos '!W2423&lt;10,3,'Paraclinicos '!W2423&lt;13,2,'Paraclinicos '!W2423&lt;15,1,'Paraclinicos '!W2423=15,0)</f>
        <v/>
      </c>
      <c r="U2488" s="54" t="str">
        <f t="shared" si="114"/>
        <v/>
      </c>
      <c r="V2488" t="str" cm="1">
        <f t="array" ref="V2488">_xlfn.IFS('Paraclinicos '!S2423="","",OR('Paraclinicos '!S2423&lt;=8,'Paraclinicos '!S2423&gt;=25),3,'Paraclinicos '!S2423&lt;12,1,'Paraclinicos '!S2423&lt;21,0,'Paraclinicos '!S2423&lt;25,2)</f>
        <v/>
      </c>
      <c r="W2488" t="str">
        <f>IFERROR(IF(INDEX('BD Demog para scores enalazar'!Y$2:'BD Demog para scores enalazar'!Y$3000,MATCH(Formulas!A2488,'BD Demog para scores enalazar'!A$2:'BD Demog para scores enalazar'!A$3000,0))=1,"SI","NO"),"")</f>
        <v/>
      </c>
      <c r="X2488" s="9" t="str">
        <f>IFERROR(IF(INDEX('BD Demog para scores enalazar'!AJ$2:'BD Demog para scores enalazar'!AJ$3000,MATCH(Formulas!A2488,'BD Demog para scores enalazar'!A$2:'BD Demog para scores enalazar'!A$3000,0))=1,"SI","NO"),"")</f>
        <v/>
      </c>
      <c r="Y2488" t="str" cm="1">
        <f t="array" ref="Y2488">IF(AND(W2488="NO",X2488="NO"),_xlfn.IFS('Paraclinicos '!K2423&lt;=91,3,'Paraclinicos '!K2423&lt;94,2,'Paraclinicos '!K2423&lt;96,1,'Paraclinicos '!K2423&gt;=96,0),"")</f>
        <v/>
      </c>
      <c r="Z2488" t="str" cm="1">
        <f t="array" ref="Z2488">IF(OR(W2488="SI",X2488="SI"),_xlfn.IFS(OR(AND('Paraclinicos '!K2424&lt;=83),AND('Paraclinicos '!K2424&gt;=97,AA2488=2)),3,OR(AND('Paraclinicos '!K2424&lt;=86),AND('Paraclinicos '!K2424&gt;=94,AA2488=2)),2,OR(AND('Paraclinicos '!K2424&lt;=88),AND('Paraclinicos '!K2424&gt;=92,AA2488=2)),1,OR(AND('Paraclinicos '!K2424&gt;=88,'Paraclinicos '!K2424&lt;=92),AND('Paraclinicos '!K2424&gt;=93,AA2488=0)),0),"")</f>
        <v/>
      </c>
      <c r="AA2488" t="str" cm="1">
        <f t="array" ref="AA2488">_xlfn.IFS('Paraclinicos '!E2423="","",'Paraclinicos '!E2423="Oxigeno",2,'Paraclinicos '!E2423="Aire",0)</f>
        <v/>
      </c>
    </row>
    <row r="2489" spans="1:27" x14ac:dyDescent="0.25">
      <c r="A2489">
        <f>'Paraclinicos '!A2424</f>
        <v>0</v>
      </c>
      <c r="B2489" s="3">
        <f>'Paraclinicos '!R2424</f>
        <v>0</v>
      </c>
      <c r="C2489" t="str" cm="1">
        <f t="array" ref="C2489">_xlfn.IFS('Paraclinicos '!Q2424="","",'Paraclinicos '!Q2424&gt;60,3,'Paraclinicos '!Q2424&lt;=60,1)</f>
        <v/>
      </c>
      <c r="D2489" t="str">
        <f>IFERROR(IF(INDEX('BD Demog para scores enalazar'!BC$2:BC$3000,MATCH(Formulas!A2489,'BD Demog para scores enalazar'!A$2:A$3000,0))=0,"SI","NO"),"")</f>
        <v/>
      </c>
      <c r="E2489" t="str" cm="1">
        <f t="array" ref="E2489">_xlfn.IFS(D2489="","",D2489="SI",4,D2489="NO",1)</f>
        <v/>
      </c>
      <c r="F2489" t="str" cm="1">
        <f t="array" ref="F2489">_xlfn.IFS('Paraclinicos '!B2424="","",'Paraclinicos '!B2424&gt;1,1,'Paraclinicos '!B2424&lt;=1,3)</f>
        <v/>
      </c>
      <c r="G2489" t="str" cm="1">
        <f t="array" ref="G2489">_xlfn.IFS('Paraclinicos '!D2424="","",AND('Paraclinicos '!D2424&gt;=250,'Paraclinicos '!D2424&lt;=500),2,'Paraclinicos '!D2424&gt;500,3,'Paraclinicos '!D2424&lt;250,1)</f>
        <v/>
      </c>
      <c r="H2489" s="50" t="str">
        <f t="shared" si="115"/>
        <v/>
      </c>
      <c r="I2489" t="str" cm="1">
        <f t="array" ref="I2489">_xlfn.IFS('Paraclinicos '!Q2424="","",'Paraclinicos '!Q2424&gt;=65,1,'Paraclinicos '!Q2424&lt;65,0)</f>
        <v/>
      </c>
      <c r="J2489" t="str" cm="1">
        <f t="array" ref="J2489">_xlfn.IFS('Paraclinicos '!I2424="","",'Paraclinicos '!I2424&gt;7,1,'Paraclinicos '!I2424&lt;=7,0)</f>
        <v/>
      </c>
      <c r="K2489" t="str" cm="1">
        <f t="array" ref="K2489">_xlfn.IFS('Paraclinicos '!W2424="","",'Paraclinicos '!W2424&lt;=8,1,'Paraclinicos '!W2424&gt;8,0)</f>
        <v/>
      </c>
      <c r="L2489" t="str" cm="1">
        <f t="array" ref="L2489">_xlfn.IFS('Paraclinicos '!S2424="","",'Paraclinicos '!S2424&gt;=30,1,'Paraclinicos '!S2424&lt;30,0)</f>
        <v/>
      </c>
      <c r="M2489" t="str" cm="1">
        <f t="array" ref="M2489">_xlfn.IFS(OR('Paraclinicos '!T2424="",'Paraclinicos '!U2424=""),"",OR('Paraclinicos '!T2424&lt;=90,'Paraclinicos '!U2424&lt;=60),1,OR('Paraclinicos '!T2424&gt;90,'Paraclinicos '!U2424&gt;60),0)</f>
        <v/>
      </c>
      <c r="N2489" s="45" t="str">
        <f t="shared" si="116"/>
        <v/>
      </c>
      <c r="O2489" t="str" cm="1">
        <f t="array" ref="O2489">_xlfn.IFS(OR('Paraclinicos '!M2424="",'Paraclinicos '!N2424="",'Paraclinicos '!N2424=0),"",'Paraclinicos '!M2424/'Paraclinicos '!N2424&lt;100,4,'Paraclinicos '!M2424/'Paraclinicos '!N2424&lt;200,3,'Paraclinicos '!M2424/'Paraclinicos '!N2424&lt;300,2,'Paraclinicos '!M2424/'Paraclinicos '!N2424&lt;400,1,'Paraclinicos '!M2424/'Paraclinicos '!N2424&gt;=400,0)</f>
        <v/>
      </c>
      <c r="P2489" t="str" cm="1">
        <f t="array" ref="P2489">_xlfn.IFS('Paraclinicos '!C2424="","",'Paraclinicos '!C2424&lt;20,4,'Paraclinicos '!C2424&lt;50,3,'Paraclinicos '!C2424&lt;100,2,'Paraclinicos '!C2424&lt;150,1,'Paraclinicos '!C2424&gt;150,0)</f>
        <v/>
      </c>
      <c r="Q2489" t="str" cm="1">
        <f t="array" ref="Q2489">_xlfn.IFS('Paraclinicos '!O2424="","",'Paraclinicos '!O2424&lt;1.2,0,'Paraclinicos '!O2424&lt;2,1,'Paraclinicos '!O2424&lt;3.5,2,'Paraclinicos '!O2424&lt;5,3,'Paraclinicos '!O2424&gt;5,4)</f>
        <v/>
      </c>
      <c r="R2489" t="str" cm="1">
        <f t="array" ref="R2489">_xlfn.IFS('Paraclinicos '!J2424="","",'Paraclinicos '!J2424&lt;1.2,0,'Paraclinicos '!J2424&lt;2,1,'Paraclinicos '!J2424&lt;6,2,'Paraclinicos '!J2424&lt;12,3,'Paraclinicos '!J2424&gt;=12,4)</f>
        <v/>
      </c>
      <c r="S2489" t="str" cm="1">
        <f t="array" ref="S2489">_xlfn.IFS('Paraclinicos '!Y2424="","",'Paraclinicos '!Y2424&lt;70,1,'Paraclinicos '!Y2424&gt;=70,0)</f>
        <v/>
      </c>
      <c r="T2489" t="str" cm="1">
        <f t="array" ref="T2489">_xlfn.IFS('Paraclinicos '!W2424="","",'Paraclinicos '!W2424&lt;6,4,'Paraclinicos '!W2424&lt;10,3,'Paraclinicos '!W2424&lt;13,2,'Paraclinicos '!W2424&lt;15,1,'Paraclinicos '!W2424=15,0)</f>
        <v/>
      </c>
      <c r="U2489" s="54" t="str">
        <f t="shared" si="114"/>
        <v/>
      </c>
      <c r="V2489" t="str" cm="1">
        <f t="array" ref="V2489">_xlfn.IFS('Paraclinicos '!S2424="","",OR('Paraclinicos '!S2424&lt;=8,'Paraclinicos '!S2424&gt;=25),3,'Paraclinicos '!S2424&lt;12,1,'Paraclinicos '!S2424&lt;21,0,'Paraclinicos '!S2424&lt;25,2)</f>
        <v/>
      </c>
      <c r="W2489" t="str">
        <f>IFERROR(IF(INDEX('BD Demog para scores enalazar'!Y$2:'BD Demog para scores enalazar'!Y$3000,MATCH(Formulas!A2489,'BD Demog para scores enalazar'!A$2:'BD Demog para scores enalazar'!A$3000,0))=1,"SI","NO"),"")</f>
        <v/>
      </c>
      <c r="X2489" s="9" t="str">
        <f>IFERROR(IF(INDEX('BD Demog para scores enalazar'!AJ$2:'BD Demog para scores enalazar'!AJ$3000,MATCH(Formulas!A2489,'BD Demog para scores enalazar'!A$2:'BD Demog para scores enalazar'!A$3000,0))=1,"SI","NO"),"")</f>
        <v/>
      </c>
      <c r="Y2489" t="str" cm="1">
        <f t="array" ref="Y2489">IF(AND(W2489="NO",X2489="NO"),_xlfn.IFS('Paraclinicos '!K2424&lt;=91,3,'Paraclinicos '!K2424&lt;94,2,'Paraclinicos '!K2424&lt;96,1,'Paraclinicos '!K2424&gt;=96,0),"")</f>
        <v/>
      </c>
      <c r="Z2489" t="str" cm="1">
        <f t="array" ref="Z2489">IF(OR(W2489="SI",X2489="SI"),_xlfn.IFS(OR(AND('Paraclinicos '!K2425&lt;=83),AND('Paraclinicos '!K2425&gt;=97,AA2489=2)),3,OR(AND('Paraclinicos '!K2425&lt;=86),AND('Paraclinicos '!K2425&gt;=94,AA2489=2)),2,OR(AND('Paraclinicos '!K2425&lt;=88),AND('Paraclinicos '!K2425&gt;=92,AA2489=2)),1,OR(AND('Paraclinicos '!K2425&gt;=88,'Paraclinicos '!K2425&lt;=92),AND('Paraclinicos '!K2425&gt;=93,AA2489=0)),0),"")</f>
        <v/>
      </c>
      <c r="AA2489" t="str" cm="1">
        <f t="array" ref="AA2489">_xlfn.IFS('Paraclinicos '!E2424="","",'Paraclinicos '!E2424="Oxigeno",2,'Paraclinicos '!E2424="Aire",0)</f>
        <v/>
      </c>
    </row>
    <row r="2490" spans="1:27" x14ac:dyDescent="0.25">
      <c r="A2490">
        <f>'Paraclinicos '!A2425</f>
        <v>0</v>
      </c>
      <c r="B2490" s="3">
        <f>'Paraclinicos '!R2425</f>
        <v>0</v>
      </c>
      <c r="C2490" t="str" cm="1">
        <f t="array" ref="C2490">_xlfn.IFS('Paraclinicos '!Q2425="","",'Paraclinicos '!Q2425&gt;60,3,'Paraclinicos '!Q2425&lt;=60,1)</f>
        <v/>
      </c>
      <c r="D2490" t="str">
        <f>IFERROR(IF(INDEX('BD Demog para scores enalazar'!BC$2:BC$3000,MATCH(Formulas!A2490,'BD Demog para scores enalazar'!A$2:A$3000,0))=0,"SI","NO"),"")</f>
        <v/>
      </c>
      <c r="E2490" t="str" cm="1">
        <f t="array" ref="E2490">_xlfn.IFS(D2490="","",D2490="SI",4,D2490="NO",1)</f>
        <v/>
      </c>
      <c r="F2490" t="str" cm="1">
        <f t="array" ref="F2490">_xlfn.IFS('Paraclinicos '!B2425="","",'Paraclinicos '!B2425&gt;1,1,'Paraclinicos '!B2425&lt;=1,3)</f>
        <v/>
      </c>
      <c r="G2490" t="str" cm="1">
        <f t="array" ref="G2490">_xlfn.IFS('Paraclinicos '!D2425="","",AND('Paraclinicos '!D2425&gt;=250,'Paraclinicos '!D2425&lt;=500),2,'Paraclinicos '!D2425&gt;500,3,'Paraclinicos '!D2425&lt;250,1)</f>
        <v/>
      </c>
      <c r="H2490" s="50" t="str">
        <f t="shared" si="115"/>
        <v/>
      </c>
      <c r="I2490" t="str" cm="1">
        <f t="array" ref="I2490">_xlfn.IFS('Paraclinicos '!Q2425="","",'Paraclinicos '!Q2425&gt;=65,1,'Paraclinicos '!Q2425&lt;65,0)</f>
        <v/>
      </c>
      <c r="J2490" t="str" cm="1">
        <f t="array" ref="J2490">_xlfn.IFS('Paraclinicos '!I2425="","",'Paraclinicos '!I2425&gt;7,1,'Paraclinicos '!I2425&lt;=7,0)</f>
        <v/>
      </c>
      <c r="K2490" t="str" cm="1">
        <f t="array" ref="K2490">_xlfn.IFS('Paraclinicos '!W2425="","",'Paraclinicos '!W2425&lt;=8,1,'Paraclinicos '!W2425&gt;8,0)</f>
        <v/>
      </c>
      <c r="L2490" t="str" cm="1">
        <f t="array" ref="L2490">_xlfn.IFS('Paraclinicos '!S2425="","",'Paraclinicos '!S2425&gt;=30,1,'Paraclinicos '!S2425&lt;30,0)</f>
        <v/>
      </c>
      <c r="M2490" t="str" cm="1">
        <f t="array" ref="M2490">_xlfn.IFS(OR('Paraclinicos '!T2425="",'Paraclinicos '!U2425=""),"",OR('Paraclinicos '!T2425&lt;=90,'Paraclinicos '!U2425&lt;=60),1,OR('Paraclinicos '!T2425&gt;90,'Paraclinicos '!U2425&gt;60),0)</f>
        <v/>
      </c>
      <c r="N2490" s="45" t="str">
        <f t="shared" si="116"/>
        <v/>
      </c>
      <c r="O2490" t="str" cm="1">
        <f t="array" ref="O2490">_xlfn.IFS(OR('Paraclinicos '!M2425="",'Paraclinicos '!N2425="",'Paraclinicos '!N2425=0),"",'Paraclinicos '!M2425/'Paraclinicos '!N2425&lt;100,4,'Paraclinicos '!M2425/'Paraclinicos '!N2425&lt;200,3,'Paraclinicos '!M2425/'Paraclinicos '!N2425&lt;300,2,'Paraclinicos '!M2425/'Paraclinicos '!N2425&lt;400,1,'Paraclinicos '!M2425/'Paraclinicos '!N2425&gt;=400,0)</f>
        <v/>
      </c>
      <c r="P2490" t="str" cm="1">
        <f t="array" ref="P2490">_xlfn.IFS('Paraclinicos '!C2425="","",'Paraclinicos '!C2425&lt;20,4,'Paraclinicos '!C2425&lt;50,3,'Paraclinicos '!C2425&lt;100,2,'Paraclinicos '!C2425&lt;150,1,'Paraclinicos '!C2425&gt;150,0)</f>
        <v/>
      </c>
      <c r="Q2490" t="str" cm="1">
        <f t="array" ref="Q2490">_xlfn.IFS('Paraclinicos '!O2425="","",'Paraclinicos '!O2425&lt;1.2,0,'Paraclinicos '!O2425&lt;2,1,'Paraclinicos '!O2425&lt;3.5,2,'Paraclinicos '!O2425&lt;5,3,'Paraclinicos '!O2425&gt;5,4)</f>
        <v/>
      </c>
      <c r="R2490" t="str" cm="1">
        <f t="array" ref="R2490">_xlfn.IFS('Paraclinicos '!J2425="","",'Paraclinicos '!J2425&lt;1.2,0,'Paraclinicos '!J2425&lt;2,1,'Paraclinicos '!J2425&lt;6,2,'Paraclinicos '!J2425&lt;12,3,'Paraclinicos '!J2425&gt;=12,4)</f>
        <v/>
      </c>
      <c r="S2490" t="str" cm="1">
        <f t="array" ref="S2490">_xlfn.IFS('Paraclinicos '!Y2425="","",'Paraclinicos '!Y2425&lt;70,1,'Paraclinicos '!Y2425&gt;=70,0)</f>
        <v/>
      </c>
      <c r="T2490" t="str" cm="1">
        <f t="array" ref="T2490">_xlfn.IFS('Paraclinicos '!W2425="","",'Paraclinicos '!W2425&lt;6,4,'Paraclinicos '!W2425&lt;10,3,'Paraclinicos '!W2425&lt;13,2,'Paraclinicos '!W2425&lt;15,1,'Paraclinicos '!W2425=15,0)</f>
        <v/>
      </c>
      <c r="U2490" s="54" t="str">
        <f t="shared" si="114"/>
        <v/>
      </c>
      <c r="V2490" t="str" cm="1">
        <f t="array" ref="V2490">_xlfn.IFS('Paraclinicos '!S2425="","",OR('Paraclinicos '!S2425&lt;=8,'Paraclinicos '!S2425&gt;=25),3,'Paraclinicos '!S2425&lt;12,1,'Paraclinicos '!S2425&lt;21,0,'Paraclinicos '!S2425&lt;25,2)</f>
        <v/>
      </c>
      <c r="W2490" t="str">
        <f>IFERROR(IF(INDEX('BD Demog para scores enalazar'!Y$2:'BD Demog para scores enalazar'!Y$3000,MATCH(Formulas!A2490,'BD Demog para scores enalazar'!A$2:'BD Demog para scores enalazar'!A$3000,0))=1,"SI","NO"),"")</f>
        <v/>
      </c>
      <c r="X2490" s="9" t="str">
        <f>IFERROR(IF(INDEX('BD Demog para scores enalazar'!AJ$2:'BD Demog para scores enalazar'!AJ$3000,MATCH(Formulas!A2490,'BD Demog para scores enalazar'!A$2:'BD Demog para scores enalazar'!A$3000,0))=1,"SI","NO"),"")</f>
        <v/>
      </c>
      <c r="Y2490" t="str" cm="1">
        <f t="array" ref="Y2490">IF(AND(W2490="NO",X2490="NO"),_xlfn.IFS('Paraclinicos '!K2425&lt;=91,3,'Paraclinicos '!K2425&lt;94,2,'Paraclinicos '!K2425&lt;96,1,'Paraclinicos '!K2425&gt;=96,0),"")</f>
        <v/>
      </c>
      <c r="Z2490" t="str" cm="1">
        <f t="array" ref="Z2490">IF(OR(W2490="SI",X2490="SI"),_xlfn.IFS(OR(AND('Paraclinicos '!K2426&lt;=83),AND('Paraclinicos '!K2426&gt;=97,AA2490=2)),3,OR(AND('Paraclinicos '!K2426&lt;=86),AND('Paraclinicos '!K2426&gt;=94,AA2490=2)),2,OR(AND('Paraclinicos '!K2426&lt;=88),AND('Paraclinicos '!K2426&gt;=92,AA2490=2)),1,OR(AND('Paraclinicos '!K2426&gt;=88,'Paraclinicos '!K2426&lt;=92),AND('Paraclinicos '!K2426&gt;=93,AA2490=0)),0),"")</f>
        <v/>
      </c>
      <c r="AA2490" t="str" cm="1">
        <f t="array" ref="AA2490">_xlfn.IFS('Paraclinicos '!E2425="","",'Paraclinicos '!E2425="Oxigeno",2,'Paraclinicos '!E2425="Aire",0)</f>
        <v/>
      </c>
    </row>
    <row r="2491" spans="1:27" x14ac:dyDescent="0.25">
      <c r="A2491">
        <f>'Paraclinicos '!A2426</f>
        <v>0</v>
      </c>
      <c r="B2491" s="3">
        <f>'Paraclinicos '!R2426</f>
        <v>0</v>
      </c>
      <c r="C2491" t="str" cm="1">
        <f t="array" ref="C2491">_xlfn.IFS('Paraclinicos '!Q2426="","",'Paraclinicos '!Q2426&gt;60,3,'Paraclinicos '!Q2426&lt;=60,1)</f>
        <v/>
      </c>
      <c r="D2491" t="str">
        <f>IFERROR(IF(INDEX('BD Demog para scores enalazar'!BC$2:BC$3000,MATCH(Formulas!A2491,'BD Demog para scores enalazar'!A$2:A$3000,0))=0,"SI","NO"),"")</f>
        <v/>
      </c>
      <c r="E2491" t="str" cm="1">
        <f t="array" ref="E2491">_xlfn.IFS(D2491="","",D2491="SI",4,D2491="NO",1)</f>
        <v/>
      </c>
      <c r="F2491" t="str" cm="1">
        <f t="array" ref="F2491">_xlfn.IFS('Paraclinicos '!B2426="","",'Paraclinicos '!B2426&gt;1,1,'Paraclinicos '!B2426&lt;=1,3)</f>
        <v/>
      </c>
      <c r="G2491" t="str" cm="1">
        <f t="array" ref="G2491">_xlfn.IFS('Paraclinicos '!D2426="","",AND('Paraclinicos '!D2426&gt;=250,'Paraclinicos '!D2426&lt;=500),2,'Paraclinicos '!D2426&gt;500,3,'Paraclinicos '!D2426&lt;250,1)</f>
        <v/>
      </c>
      <c r="H2491" s="50" t="str">
        <f t="shared" si="115"/>
        <v/>
      </c>
      <c r="I2491" t="str" cm="1">
        <f t="array" ref="I2491">_xlfn.IFS('Paraclinicos '!Q2426="","",'Paraclinicos '!Q2426&gt;=65,1,'Paraclinicos '!Q2426&lt;65,0)</f>
        <v/>
      </c>
      <c r="J2491" t="str" cm="1">
        <f t="array" ref="J2491">_xlfn.IFS('Paraclinicos '!I2426="","",'Paraclinicos '!I2426&gt;7,1,'Paraclinicos '!I2426&lt;=7,0)</f>
        <v/>
      </c>
      <c r="K2491" t="str" cm="1">
        <f t="array" ref="K2491">_xlfn.IFS('Paraclinicos '!W2426="","",'Paraclinicos '!W2426&lt;=8,1,'Paraclinicos '!W2426&gt;8,0)</f>
        <v/>
      </c>
      <c r="L2491" t="str" cm="1">
        <f t="array" ref="L2491">_xlfn.IFS('Paraclinicos '!S2426="","",'Paraclinicos '!S2426&gt;=30,1,'Paraclinicos '!S2426&lt;30,0)</f>
        <v/>
      </c>
      <c r="M2491" t="str" cm="1">
        <f t="array" ref="M2491">_xlfn.IFS(OR('Paraclinicos '!T2426="",'Paraclinicos '!U2426=""),"",OR('Paraclinicos '!T2426&lt;=90,'Paraclinicos '!U2426&lt;=60),1,OR('Paraclinicos '!T2426&gt;90,'Paraclinicos '!U2426&gt;60),0)</f>
        <v/>
      </c>
      <c r="N2491" s="45" t="str">
        <f t="shared" si="116"/>
        <v/>
      </c>
      <c r="O2491" t="str" cm="1">
        <f t="array" ref="O2491">_xlfn.IFS(OR('Paraclinicos '!M2426="",'Paraclinicos '!N2426="",'Paraclinicos '!N2426=0),"",'Paraclinicos '!M2426/'Paraclinicos '!N2426&lt;100,4,'Paraclinicos '!M2426/'Paraclinicos '!N2426&lt;200,3,'Paraclinicos '!M2426/'Paraclinicos '!N2426&lt;300,2,'Paraclinicos '!M2426/'Paraclinicos '!N2426&lt;400,1,'Paraclinicos '!M2426/'Paraclinicos '!N2426&gt;=400,0)</f>
        <v/>
      </c>
      <c r="P2491" t="str" cm="1">
        <f t="array" ref="P2491">_xlfn.IFS('Paraclinicos '!C2426="","",'Paraclinicos '!C2426&lt;20,4,'Paraclinicos '!C2426&lt;50,3,'Paraclinicos '!C2426&lt;100,2,'Paraclinicos '!C2426&lt;150,1,'Paraclinicos '!C2426&gt;150,0)</f>
        <v/>
      </c>
      <c r="Q2491" t="str" cm="1">
        <f t="array" ref="Q2491">_xlfn.IFS('Paraclinicos '!O2426="","",'Paraclinicos '!O2426&lt;1.2,0,'Paraclinicos '!O2426&lt;2,1,'Paraclinicos '!O2426&lt;3.5,2,'Paraclinicos '!O2426&lt;5,3,'Paraclinicos '!O2426&gt;5,4)</f>
        <v/>
      </c>
      <c r="R2491" t="str" cm="1">
        <f t="array" ref="R2491">_xlfn.IFS('Paraclinicos '!J2426="","",'Paraclinicos '!J2426&lt;1.2,0,'Paraclinicos '!J2426&lt;2,1,'Paraclinicos '!J2426&lt;6,2,'Paraclinicos '!J2426&lt;12,3,'Paraclinicos '!J2426&gt;=12,4)</f>
        <v/>
      </c>
      <c r="S2491" t="str" cm="1">
        <f t="array" ref="S2491">_xlfn.IFS('Paraclinicos '!Y2426="","",'Paraclinicos '!Y2426&lt;70,1,'Paraclinicos '!Y2426&gt;=70,0)</f>
        <v/>
      </c>
      <c r="T2491" t="str" cm="1">
        <f t="array" ref="T2491">_xlfn.IFS('Paraclinicos '!W2426="","",'Paraclinicos '!W2426&lt;6,4,'Paraclinicos '!W2426&lt;10,3,'Paraclinicos '!W2426&lt;13,2,'Paraclinicos '!W2426&lt;15,1,'Paraclinicos '!W2426=15,0)</f>
        <v/>
      </c>
      <c r="U2491" s="54" t="str">
        <f t="shared" si="114"/>
        <v/>
      </c>
      <c r="V2491" t="str" cm="1">
        <f t="array" ref="V2491">_xlfn.IFS('Paraclinicos '!S2426="","",OR('Paraclinicos '!S2426&lt;=8,'Paraclinicos '!S2426&gt;=25),3,'Paraclinicos '!S2426&lt;12,1,'Paraclinicos '!S2426&lt;21,0,'Paraclinicos '!S2426&lt;25,2)</f>
        <v/>
      </c>
      <c r="W2491" t="str">
        <f>IFERROR(IF(INDEX('BD Demog para scores enalazar'!Y$2:'BD Demog para scores enalazar'!Y$3000,MATCH(Formulas!A2491,'BD Demog para scores enalazar'!A$2:'BD Demog para scores enalazar'!A$3000,0))=1,"SI","NO"),"")</f>
        <v/>
      </c>
      <c r="X2491" s="9" t="str">
        <f>IFERROR(IF(INDEX('BD Demog para scores enalazar'!AJ$2:'BD Demog para scores enalazar'!AJ$3000,MATCH(Formulas!A2491,'BD Demog para scores enalazar'!A$2:'BD Demog para scores enalazar'!A$3000,0))=1,"SI","NO"),"")</f>
        <v/>
      </c>
      <c r="Y2491" t="str" cm="1">
        <f t="array" ref="Y2491">IF(AND(W2491="NO",X2491="NO"),_xlfn.IFS('Paraclinicos '!K2426&lt;=91,3,'Paraclinicos '!K2426&lt;94,2,'Paraclinicos '!K2426&lt;96,1,'Paraclinicos '!K2426&gt;=96,0),"")</f>
        <v/>
      </c>
      <c r="Z2491" t="str" cm="1">
        <f t="array" ref="Z2491">IF(OR(W2491="SI",X2491="SI"),_xlfn.IFS(OR(AND('Paraclinicos '!K2427&lt;=83),AND('Paraclinicos '!K2427&gt;=97,AA2491=2)),3,OR(AND('Paraclinicos '!K2427&lt;=86),AND('Paraclinicos '!K2427&gt;=94,AA2491=2)),2,OR(AND('Paraclinicos '!K2427&lt;=88),AND('Paraclinicos '!K2427&gt;=92,AA2491=2)),1,OR(AND('Paraclinicos '!K2427&gt;=88,'Paraclinicos '!K2427&lt;=92),AND('Paraclinicos '!K2427&gt;=93,AA2491=0)),0),"")</f>
        <v/>
      </c>
      <c r="AA2491" t="str" cm="1">
        <f t="array" ref="AA2491">_xlfn.IFS('Paraclinicos '!E2426="","",'Paraclinicos '!E2426="Oxigeno",2,'Paraclinicos '!E2426="Aire",0)</f>
        <v/>
      </c>
    </row>
    <row r="2492" spans="1:27" x14ac:dyDescent="0.25">
      <c r="A2492">
        <f>'Paraclinicos '!A2427</f>
        <v>0</v>
      </c>
      <c r="B2492" s="3">
        <f>'Paraclinicos '!R2427</f>
        <v>0</v>
      </c>
      <c r="C2492" t="str" cm="1">
        <f t="array" ref="C2492">_xlfn.IFS('Paraclinicos '!Q2427="","",'Paraclinicos '!Q2427&gt;60,3,'Paraclinicos '!Q2427&lt;=60,1)</f>
        <v/>
      </c>
      <c r="D2492" t="str">
        <f>IFERROR(IF(INDEX('BD Demog para scores enalazar'!BC$2:BC$3000,MATCH(Formulas!A2492,'BD Demog para scores enalazar'!A$2:A$3000,0))=0,"SI","NO"),"")</f>
        <v/>
      </c>
      <c r="E2492" t="str" cm="1">
        <f t="array" ref="E2492">_xlfn.IFS(D2492="","",D2492="SI",4,D2492="NO",1)</f>
        <v/>
      </c>
      <c r="F2492" t="str" cm="1">
        <f t="array" ref="F2492">_xlfn.IFS('Paraclinicos '!B2427="","",'Paraclinicos '!B2427&gt;1,1,'Paraclinicos '!B2427&lt;=1,3)</f>
        <v/>
      </c>
      <c r="G2492" t="str" cm="1">
        <f t="array" ref="G2492">_xlfn.IFS('Paraclinicos '!D2427="","",AND('Paraclinicos '!D2427&gt;=250,'Paraclinicos '!D2427&lt;=500),2,'Paraclinicos '!D2427&gt;500,3,'Paraclinicos '!D2427&lt;250,1)</f>
        <v/>
      </c>
      <c r="H2492" s="50" t="str">
        <f t="shared" si="115"/>
        <v/>
      </c>
      <c r="I2492" t="str" cm="1">
        <f t="array" ref="I2492">_xlfn.IFS('Paraclinicos '!Q2427="","",'Paraclinicos '!Q2427&gt;=65,1,'Paraclinicos '!Q2427&lt;65,0)</f>
        <v/>
      </c>
      <c r="J2492" t="str" cm="1">
        <f t="array" ref="J2492">_xlfn.IFS('Paraclinicos '!I2427="","",'Paraclinicos '!I2427&gt;7,1,'Paraclinicos '!I2427&lt;=7,0)</f>
        <v/>
      </c>
      <c r="K2492" t="str" cm="1">
        <f t="array" ref="K2492">_xlfn.IFS('Paraclinicos '!W2427="","",'Paraclinicos '!W2427&lt;=8,1,'Paraclinicos '!W2427&gt;8,0)</f>
        <v/>
      </c>
      <c r="L2492" t="str" cm="1">
        <f t="array" ref="L2492">_xlfn.IFS('Paraclinicos '!S2427="","",'Paraclinicos '!S2427&gt;=30,1,'Paraclinicos '!S2427&lt;30,0)</f>
        <v/>
      </c>
      <c r="M2492" t="str" cm="1">
        <f t="array" ref="M2492">_xlfn.IFS(OR('Paraclinicos '!T2427="",'Paraclinicos '!U2427=""),"",OR('Paraclinicos '!T2427&lt;=90,'Paraclinicos '!U2427&lt;=60),1,OR('Paraclinicos '!T2427&gt;90,'Paraclinicos '!U2427&gt;60),0)</f>
        <v/>
      </c>
      <c r="N2492" s="45" t="str">
        <f t="shared" si="116"/>
        <v/>
      </c>
      <c r="O2492" t="str" cm="1">
        <f t="array" ref="O2492">_xlfn.IFS(OR('Paraclinicos '!M2427="",'Paraclinicos '!N2427="",'Paraclinicos '!N2427=0),"",'Paraclinicos '!M2427/'Paraclinicos '!N2427&lt;100,4,'Paraclinicos '!M2427/'Paraclinicos '!N2427&lt;200,3,'Paraclinicos '!M2427/'Paraclinicos '!N2427&lt;300,2,'Paraclinicos '!M2427/'Paraclinicos '!N2427&lt;400,1,'Paraclinicos '!M2427/'Paraclinicos '!N2427&gt;=400,0)</f>
        <v/>
      </c>
      <c r="P2492" t="str" cm="1">
        <f t="array" ref="P2492">_xlfn.IFS('Paraclinicos '!C2427="","",'Paraclinicos '!C2427&lt;20,4,'Paraclinicos '!C2427&lt;50,3,'Paraclinicos '!C2427&lt;100,2,'Paraclinicos '!C2427&lt;150,1,'Paraclinicos '!C2427&gt;150,0)</f>
        <v/>
      </c>
      <c r="Q2492" t="str" cm="1">
        <f t="array" ref="Q2492">_xlfn.IFS('Paraclinicos '!O2427="","",'Paraclinicos '!O2427&lt;1.2,0,'Paraclinicos '!O2427&lt;2,1,'Paraclinicos '!O2427&lt;3.5,2,'Paraclinicos '!O2427&lt;5,3,'Paraclinicos '!O2427&gt;5,4)</f>
        <v/>
      </c>
      <c r="R2492" t="str" cm="1">
        <f t="array" ref="R2492">_xlfn.IFS('Paraclinicos '!J2427="","",'Paraclinicos '!J2427&lt;1.2,0,'Paraclinicos '!J2427&lt;2,1,'Paraclinicos '!J2427&lt;6,2,'Paraclinicos '!J2427&lt;12,3,'Paraclinicos '!J2427&gt;=12,4)</f>
        <v/>
      </c>
      <c r="S2492" t="str" cm="1">
        <f t="array" ref="S2492">_xlfn.IFS('Paraclinicos '!Y2427="","",'Paraclinicos '!Y2427&lt;70,1,'Paraclinicos '!Y2427&gt;=70,0)</f>
        <v/>
      </c>
      <c r="T2492" t="str" cm="1">
        <f t="array" ref="T2492">_xlfn.IFS('Paraclinicos '!W2427="","",'Paraclinicos '!W2427&lt;6,4,'Paraclinicos '!W2427&lt;10,3,'Paraclinicos '!W2427&lt;13,2,'Paraclinicos '!W2427&lt;15,1,'Paraclinicos '!W2427=15,0)</f>
        <v/>
      </c>
      <c r="U2492" s="54" t="str">
        <f t="shared" si="114"/>
        <v/>
      </c>
      <c r="V2492" t="str" cm="1">
        <f t="array" ref="V2492">_xlfn.IFS('Paraclinicos '!S2427="","",OR('Paraclinicos '!S2427&lt;=8,'Paraclinicos '!S2427&gt;=25),3,'Paraclinicos '!S2427&lt;12,1,'Paraclinicos '!S2427&lt;21,0,'Paraclinicos '!S2427&lt;25,2)</f>
        <v/>
      </c>
      <c r="W2492" t="str">
        <f>IFERROR(IF(INDEX('BD Demog para scores enalazar'!Y$2:'BD Demog para scores enalazar'!Y$3000,MATCH(Formulas!A2492,'BD Demog para scores enalazar'!A$2:'BD Demog para scores enalazar'!A$3000,0))=1,"SI","NO"),"")</f>
        <v/>
      </c>
      <c r="X2492" s="9" t="str">
        <f>IFERROR(IF(INDEX('BD Demog para scores enalazar'!AJ$2:'BD Demog para scores enalazar'!AJ$3000,MATCH(Formulas!A2492,'BD Demog para scores enalazar'!A$2:'BD Demog para scores enalazar'!A$3000,0))=1,"SI","NO"),"")</f>
        <v/>
      </c>
      <c r="Y2492" t="str" cm="1">
        <f t="array" ref="Y2492">IF(AND(W2492="NO",X2492="NO"),_xlfn.IFS('Paraclinicos '!K2427&lt;=91,3,'Paraclinicos '!K2427&lt;94,2,'Paraclinicos '!K2427&lt;96,1,'Paraclinicos '!K2427&gt;=96,0),"")</f>
        <v/>
      </c>
      <c r="Z2492" t="str" cm="1">
        <f t="array" ref="Z2492">IF(OR(W2492="SI",X2492="SI"),_xlfn.IFS(OR(AND('Paraclinicos '!K2428&lt;=83),AND('Paraclinicos '!K2428&gt;=97,AA2492=2)),3,OR(AND('Paraclinicos '!K2428&lt;=86),AND('Paraclinicos '!K2428&gt;=94,AA2492=2)),2,OR(AND('Paraclinicos '!K2428&lt;=88),AND('Paraclinicos '!K2428&gt;=92,AA2492=2)),1,OR(AND('Paraclinicos '!K2428&gt;=88,'Paraclinicos '!K2428&lt;=92),AND('Paraclinicos '!K2428&gt;=93,AA2492=0)),0),"")</f>
        <v/>
      </c>
      <c r="AA2492" t="str" cm="1">
        <f t="array" ref="AA2492">_xlfn.IFS('Paraclinicos '!E2427="","",'Paraclinicos '!E2427="Oxigeno",2,'Paraclinicos '!E2427="Aire",0)</f>
        <v/>
      </c>
    </row>
    <row r="2493" spans="1:27" x14ac:dyDescent="0.25">
      <c r="A2493">
        <f>'Paraclinicos '!A2428</f>
        <v>0</v>
      </c>
      <c r="B2493" s="3">
        <f>'Paraclinicos '!R2428</f>
        <v>0</v>
      </c>
      <c r="C2493" t="str" cm="1">
        <f t="array" ref="C2493">_xlfn.IFS('Paraclinicos '!Q2428="","",'Paraclinicos '!Q2428&gt;60,3,'Paraclinicos '!Q2428&lt;=60,1)</f>
        <v/>
      </c>
      <c r="D2493" t="str">
        <f>IFERROR(IF(INDEX('BD Demog para scores enalazar'!BC$2:BC$3000,MATCH(Formulas!A2493,'BD Demog para scores enalazar'!A$2:A$3000,0))=0,"SI","NO"),"")</f>
        <v/>
      </c>
      <c r="E2493" t="str" cm="1">
        <f t="array" ref="E2493">_xlfn.IFS(D2493="","",D2493="SI",4,D2493="NO",1)</f>
        <v/>
      </c>
      <c r="F2493" t="str" cm="1">
        <f t="array" ref="F2493">_xlfn.IFS('Paraclinicos '!B2428="","",'Paraclinicos '!B2428&gt;1,1,'Paraclinicos '!B2428&lt;=1,3)</f>
        <v/>
      </c>
      <c r="G2493" t="str" cm="1">
        <f t="array" ref="G2493">_xlfn.IFS('Paraclinicos '!D2428="","",AND('Paraclinicos '!D2428&gt;=250,'Paraclinicos '!D2428&lt;=500),2,'Paraclinicos '!D2428&gt;500,3,'Paraclinicos '!D2428&lt;250,1)</f>
        <v/>
      </c>
      <c r="H2493" s="50" t="str">
        <f t="shared" si="115"/>
        <v/>
      </c>
      <c r="I2493" t="str" cm="1">
        <f t="array" ref="I2493">_xlfn.IFS('Paraclinicos '!Q2428="","",'Paraclinicos '!Q2428&gt;=65,1,'Paraclinicos '!Q2428&lt;65,0)</f>
        <v/>
      </c>
      <c r="J2493" t="str" cm="1">
        <f t="array" ref="J2493">_xlfn.IFS('Paraclinicos '!I2428="","",'Paraclinicos '!I2428&gt;7,1,'Paraclinicos '!I2428&lt;=7,0)</f>
        <v/>
      </c>
      <c r="K2493" t="str" cm="1">
        <f t="array" ref="K2493">_xlfn.IFS('Paraclinicos '!W2428="","",'Paraclinicos '!W2428&lt;=8,1,'Paraclinicos '!W2428&gt;8,0)</f>
        <v/>
      </c>
      <c r="L2493" t="str" cm="1">
        <f t="array" ref="L2493">_xlfn.IFS('Paraclinicos '!S2428="","",'Paraclinicos '!S2428&gt;=30,1,'Paraclinicos '!S2428&lt;30,0)</f>
        <v/>
      </c>
      <c r="M2493" t="str" cm="1">
        <f t="array" ref="M2493">_xlfn.IFS(OR('Paraclinicos '!T2428="",'Paraclinicos '!U2428=""),"",OR('Paraclinicos '!T2428&lt;=90,'Paraclinicos '!U2428&lt;=60),1,OR('Paraclinicos '!T2428&gt;90,'Paraclinicos '!U2428&gt;60),0)</f>
        <v/>
      </c>
      <c r="N2493" s="45" t="str">
        <f t="shared" si="116"/>
        <v/>
      </c>
      <c r="O2493" t="str" cm="1">
        <f t="array" ref="O2493">_xlfn.IFS(OR('Paraclinicos '!M2428="",'Paraclinicos '!N2428="",'Paraclinicos '!N2428=0),"",'Paraclinicos '!M2428/'Paraclinicos '!N2428&lt;100,4,'Paraclinicos '!M2428/'Paraclinicos '!N2428&lt;200,3,'Paraclinicos '!M2428/'Paraclinicos '!N2428&lt;300,2,'Paraclinicos '!M2428/'Paraclinicos '!N2428&lt;400,1,'Paraclinicos '!M2428/'Paraclinicos '!N2428&gt;=400,0)</f>
        <v/>
      </c>
      <c r="P2493" t="str" cm="1">
        <f t="array" ref="P2493">_xlfn.IFS('Paraclinicos '!C2428="","",'Paraclinicos '!C2428&lt;20,4,'Paraclinicos '!C2428&lt;50,3,'Paraclinicos '!C2428&lt;100,2,'Paraclinicos '!C2428&lt;150,1,'Paraclinicos '!C2428&gt;150,0)</f>
        <v/>
      </c>
      <c r="Q2493" t="str" cm="1">
        <f t="array" ref="Q2493">_xlfn.IFS('Paraclinicos '!O2428="","",'Paraclinicos '!O2428&lt;1.2,0,'Paraclinicos '!O2428&lt;2,1,'Paraclinicos '!O2428&lt;3.5,2,'Paraclinicos '!O2428&lt;5,3,'Paraclinicos '!O2428&gt;5,4)</f>
        <v/>
      </c>
      <c r="R2493" t="str" cm="1">
        <f t="array" ref="R2493">_xlfn.IFS('Paraclinicos '!J2428="","",'Paraclinicos '!J2428&lt;1.2,0,'Paraclinicos '!J2428&lt;2,1,'Paraclinicos '!J2428&lt;6,2,'Paraclinicos '!J2428&lt;12,3,'Paraclinicos '!J2428&gt;=12,4)</f>
        <v/>
      </c>
      <c r="S2493" t="str" cm="1">
        <f t="array" ref="S2493">_xlfn.IFS('Paraclinicos '!Y2428="","",'Paraclinicos '!Y2428&lt;70,1,'Paraclinicos '!Y2428&gt;=70,0)</f>
        <v/>
      </c>
      <c r="T2493" t="str" cm="1">
        <f t="array" ref="T2493">_xlfn.IFS('Paraclinicos '!W2428="","",'Paraclinicos '!W2428&lt;6,4,'Paraclinicos '!W2428&lt;10,3,'Paraclinicos '!W2428&lt;13,2,'Paraclinicos '!W2428&lt;15,1,'Paraclinicos '!W2428=15,0)</f>
        <v/>
      </c>
      <c r="U2493" s="54" t="str">
        <f t="shared" si="114"/>
        <v/>
      </c>
      <c r="V2493" t="str" cm="1">
        <f t="array" ref="V2493">_xlfn.IFS('Paraclinicos '!S2428="","",OR('Paraclinicos '!S2428&lt;=8,'Paraclinicos '!S2428&gt;=25),3,'Paraclinicos '!S2428&lt;12,1,'Paraclinicos '!S2428&lt;21,0,'Paraclinicos '!S2428&lt;25,2)</f>
        <v/>
      </c>
      <c r="W2493" t="str">
        <f>IFERROR(IF(INDEX('BD Demog para scores enalazar'!Y$2:'BD Demog para scores enalazar'!Y$3000,MATCH(Formulas!A2493,'BD Demog para scores enalazar'!A$2:'BD Demog para scores enalazar'!A$3000,0))=1,"SI","NO"),"")</f>
        <v/>
      </c>
      <c r="X2493" s="9" t="str">
        <f>IFERROR(IF(INDEX('BD Demog para scores enalazar'!AJ$2:'BD Demog para scores enalazar'!AJ$3000,MATCH(Formulas!A2493,'BD Demog para scores enalazar'!A$2:'BD Demog para scores enalazar'!A$3000,0))=1,"SI","NO"),"")</f>
        <v/>
      </c>
      <c r="Y2493" t="str" cm="1">
        <f t="array" ref="Y2493">IF(AND(W2493="NO",X2493="NO"),_xlfn.IFS('Paraclinicos '!K2428&lt;=91,3,'Paraclinicos '!K2428&lt;94,2,'Paraclinicos '!K2428&lt;96,1,'Paraclinicos '!K2428&gt;=96,0),"")</f>
        <v/>
      </c>
      <c r="Z2493" t="str" cm="1">
        <f t="array" ref="Z2493">IF(OR(W2493="SI",X2493="SI"),_xlfn.IFS(OR(AND('Paraclinicos '!K2429&lt;=83),AND('Paraclinicos '!K2429&gt;=97,AA2493=2)),3,OR(AND('Paraclinicos '!K2429&lt;=86),AND('Paraclinicos '!K2429&gt;=94,AA2493=2)),2,OR(AND('Paraclinicos '!K2429&lt;=88),AND('Paraclinicos '!K2429&gt;=92,AA2493=2)),1,OR(AND('Paraclinicos '!K2429&gt;=88,'Paraclinicos '!K2429&lt;=92),AND('Paraclinicos '!K2429&gt;=93,AA2493=0)),0),"")</f>
        <v/>
      </c>
      <c r="AA2493" t="str" cm="1">
        <f t="array" ref="AA2493">_xlfn.IFS('Paraclinicos '!E2428="","",'Paraclinicos '!E2428="Oxigeno",2,'Paraclinicos '!E2428="Aire",0)</f>
        <v/>
      </c>
    </row>
    <row r="2494" spans="1:27" x14ac:dyDescent="0.25">
      <c r="A2494">
        <f>'Paraclinicos '!A2429</f>
        <v>0</v>
      </c>
      <c r="B2494" s="3">
        <f>'Paraclinicos '!R2429</f>
        <v>0</v>
      </c>
      <c r="C2494" t="str" cm="1">
        <f t="array" ref="C2494">_xlfn.IFS('Paraclinicos '!Q2429="","",'Paraclinicos '!Q2429&gt;60,3,'Paraclinicos '!Q2429&lt;=60,1)</f>
        <v/>
      </c>
      <c r="D2494" t="str">
        <f>IFERROR(IF(INDEX('BD Demog para scores enalazar'!BC$2:BC$3000,MATCH(Formulas!A2494,'BD Demog para scores enalazar'!A$2:A$3000,0))=0,"SI","NO"),"")</f>
        <v/>
      </c>
      <c r="E2494" t="str" cm="1">
        <f t="array" ref="E2494">_xlfn.IFS(D2494="","",D2494="SI",4,D2494="NO",1)</f>
        <v/>
      </c>
      <c r="F2494" t="str" cm="1">
        <f t="array" ref="F2494">_xlfn.IFS('Paraclinicos '!B2429="","",'Paraclinicos '!B2429&gt;1,1,'Paraclinicos '!B2429&lt;=1,3)</f>
        <v/>
      </c>
      <c r="G2494" t="str" cm="1">
        <f t="array" ref="G2494">_xlfn.IFS('Paraclinicos '!D2429="","",AND('Paraclinicos '!D2429&gt;=250,'Paraclinicos '!D2429&lt;=500),2,'Paraclinicos '!D2429&gt;500,3,'Paraclinicos '!D2429&lt;250,1)</f>
        <v/>
      </c>
      <c r="H2494" s="50" t="str">
        <f t="shared" si="115"/>
        <v/>
      </c>
      <c r="I2494" t="str" cm="1">
        <f t="array" ref="I2494">_xlfn.IFS('Paraclinicos '!Q2429="","",'Paraclinicos '!Q2429&gt;=65,1,'Paraclinicos '!Q2429&lt;65,0)</f>
        <v/>
      </c>
      <c r="J2494" t="str" cm="1">
        <f t="array" ref="J2494">_xlfn.IFS('Paraclinicos '!I2429="","",'Paraclinicos '!I2429&gt;7,1,'Paraclinicos '!I2429&lt;=7,0)</f>
        <v/>
      </c>
      <c r="K2494" t="str" cm="1">
        <f t="array" ref="K2494">_xlfn.IFS('Paraclinicos '!W2429="","",'Paraclinicos '!W2429&lt;=8,1,'Paraclinicos '!W2429&gt;8,0)</f>
        <v/>
      </c>
      <c r="L2494" t="str" cm="1">
        <f t="array" ref="L2494">_xlfn.IFS('Paraclinicos '!S2429="","",'Paraclinicos '!S2429&gt;=30,1,'Paraclinicos '!S2429&lt;30,0)</f>
        <v/>
      </c>
      <c r="M2494" t="str" cm="1">
        <f t="array" ref="M2494">_xlfn.IFS(OR('Paraclinicos '!T2429="",'Paraclinicos '!U2429=""),"",OR('Paraclinicos '!T2429&lt;=90,'Paraclinicos '!U2429&lt;=60),1,OR('Paraclinicos '!T2429&gt;90,'Paraclinicos '!U2429&gt;60),0)</f>
        <v/>
      </c>
      <c r="N2494" s="45" t="str">
        <f t="shared" si="116"/>
        <v/>
      </c>
      <c r="O2494" t="str" cm="1">
        <f t="array" ref="O2494">_xlfn.IFS(OR('Paraclinicos '!M2429="",'Paraclinicos '!N2429="",'Paraclinicos '!N2429=0),"",'Paraclinicos '!M2429/'Paraclinicos '!N2429&lt;100,4,'Paraclinicos '!M2429/'Paraclinicos '!N2429&lt;200,3,'Paraclinicos '!M2429/'Paraclinicos '!N2429&lt;300,2,'Paraclinicos '!M2429/'Paraclinicos '!N2429&lt;400,1,'Paraclinicos '!M2429/'Paraclinicos '!N2429&gt;=400,0)</f>
        <v/>
      </c>
      <c r="P2494" t="str" cm="1">
        <f t="array" ref="P2494">_xlfn.IFS('Paraclinicos '!C2429="","",'Paraclinicos '!C2429&lt;20,4,'Paraclinicos '!C2429&lt;50,3,'Paraclinicos '!C2429&lt;100,2,'Paraclinicos '!C2429&lt;150,1,'Paraclinicos '!C2429&gt;150,0)</f>
        <v/>
      </c>
      <c r="Q2494" t="str" cm="1">
        <f t="array" ref="Q2494">_xlfn.IFS('Paraclinicos '!O2429="","",'Paraclinicos '!O2429&lt;1.2,0,'Paraclinicos '!O2429&lt;2,1,'Paraclinicos '!O2429&lt;3.5,2,'Paraclinicos '!O2429&lt;5,3,'Paraclinicos '!O2429&gt;5,4)</f>
        <v/>
      </c>
      <c r="R2494" t="str" cm="1">
        <f t="array" ref="R2494">_xlfn.IFS('Paraclinicos '!J2429="","",'Paraclinicos '!J2429&lt;1.2,0,'Paraclinicos '!J2429&lt;2,1,'Paraclinicos '!J2429&lt;6,2,'Paraclinicos '!J2429&lt;12,3,'Paraclinicos '!J2429&gt;=12,4)</f>
        <v/>
      </c>
      <c r="S2494" t="str" cm="1">
        <f t="array" ref="S2494">_xlfn.IFS('Paraclinicos '!Y2429="","",'Paraclinicos '!Y2429&lt;70,1,'Paraclinicos '!Y2429&gt;=70,0)</f>
        <v/>
      </c>
      <c r="T2494" t="str" cm="1">
        <f t="array" ref="T2494">_xlfn.IFS('Paraclinicos '!W2429="","",'Paraclinicos '!W2429&lt;6,4,'Paraclinicos '!W2429&lt;10,3,'Paraclinicos '!W2429&lt;13,2,'Paraclinicos '!W2429&lt;15,1,'Paraclinicos '!W2429=15,0)</f>
        <v/>
      </c>
      <c r="U2494" s="54" t="str">
        <f t="shared" si="114"/>
        <v/>
      </c>
      <c r="V2494" t="str" cm="1">
        <f t="array" ref="V2494">_xlfn.IFS('Paraclinicos '!S2429="","",OR('Paraclinicos '!S2429&lt;=8,'Paraclinicos '!S2429&gt;=25),3,'Paraclinicos '!S2429&lt;12,1,'Paraclinicos '!S2429&lt;21,0,'Paraclinicos '!S2429&lt;25,2)</f>
        <v/>
      </c>
      <c r="W2494" t="str">
        <f>IFERROR(IF(INDEX('BD Demog para scores enalazar'!Y$2:'BD Demog para scores enalazar'!Y$3000,MATCH(Formulas!A2494,'BD Demog para scores enalazar'!A$2:'BD Demog para scores enalazar'!A$3000,0))=1,"SI","NO"),"")</f>
        <v/>
      </c>
      <c r="X2494" s="9" t="str">
        <f>IFERROR(IF(INDEX('BD Demog para scores enalazar'!AJ$2:'BD Demog para scores enalazar'!AJ$3000,MATCH(Formulas!A2494,'BD Demog para scores enalazar'!A$2:'BD Demog para scores enalazar'!A$3000,0))=1,"SI","NO"),"")</f>
        <v/>
      </c>
      <c r="Y2494" t="str" cm="1">
        <f t="array" ref="Y2494">IF(AND(W2494="NO",X2494="NO"),_xlfn.IFS('Paraclinicos '!K2429&lt;=91,3,'Paraclinicos '!K2429&lt;94,2,'Paraclinicos '!K2429&lt;96,1,'Paraclinicos '!K2429&gt;=96,0),"")</f>
        <v/>
      </c>
      <c r="Z2494" t="str" cm="1">
        <f t="array" ref="Z2494">IF(OR(W2494="SI",X2494="SI"),_xlfn.IFS(OR(AND('Paraclinicos '!K2430&lt;=83),AND('Paraclinicos '!K2430&gt;=97,AA2494=2)),3,OR(AND('Paraclinicos '!K2430&lt;=86),AND('Paraclinicos '!K2430&gt;=94,AA2494=2)),2,OR(AND('Paraclinicos '!K2430&lt;=88),AND('Paraclinicos '!K2430&gt;=92,AA2494=2)),1,OR(AND('Paraclinicos '!K2430&gt;=88,'Paraclinicos '!K2430&lt;=92),AND('Paraclinicos '!K2430&gt;=93,AA2494=0)),0),"")</f>
        <v/>
      </c>
      <c r="AA2494" t="str" cm="1">
        <f t="array" ref="AA2494">_xlfn.IFS('Paraclinicos '!E2429="","",'Paraclinicos '!E2429="Oxigeno",2,'Paraclinicos '!E2429="Aire",0)</f>
        <v/>
      </c>
    </row>
    <row r="2495" spans="1:27" x14ac:dyDescent="0.25">
      <c r="A2495">
        <f>'Paraclinicos '!A2430</f>
        <v>0</v>
      </c>
      <c r="B2495" s="3">
        <f>'Paraclinicos '!R2430</f>
        <v>0</v>
      </c>
      <c r="C2495" t="str" cm="1">
        <f t="array" ref="C2495">_xlfn.IFS('Paraclinicos '!Q2430="","",'Paraclinicos '!Q2430&gt;60,3,'Paraclinicos '!Q2430&lt;=60,1)</f>
        <v/>
      </c>
      <c r="D2495" t="str">
        <f>IFERROR(IF(INDEX('BD Demog para scores enalazar'!BC$2:BC$3000,MATCH(Formulas!A2495,'BD Demog para scores enalazar'!A$2:A$3000,0))=0,"SI","NO"),"")</f>
        <v/>
      </c>
      <c r="E2495" t="str" cm="1">
        <f t="array" ref="E2495">_xlfn.IFS(D2495="","",D2495="SI",4,D2495="NO",1)</f>
        <v/>
      </c>
      <c r="F2495" t="str" cm="1">
        <f t="array" ref="F2495">_xlfn.IFS('Paraclinicos '!B2430="","",'Paraclinicos '!B2430&gt;1,1,'Paraclinicos '!B2430&lt;=1,3)</f>
        <v/>
      </c>
      <c r="G2495" t="str" cm="1">
        <f t="array" ref="G2495">_xlfn.IFS('Paraclinicos '!D2430="","",AND('Paraclinicos '!D2430&gt;=250,'Paraclinicos '!D2430&lt;=500),2,'Paraclinicos '!D2430&gt;500,3,'Paraclinicos '!D2430&lt;250,1)</f>
        <v/>
      </c>
      <c r="H2495" s="50" t="str">
        <f t="shared" si="115"/>
        <v/>
      </c>
      <c r="I2495" t="str" cm="1">
        <f t="array" ref="I2495">_xlfn.IFS('Paraclinicos '!Q2430="","",'Paraclinicos '!Q2430&gt;=65,1,'Paraclinicos '!Q2430&lt;65,0)</f>
        <v/>
      </c>
      <c r="J2495" t="str" cm="1">
        <f t="array" ref="J2495">_xlfn.IFS('Paraclinicos '!I2430="","",'Paraclinicos '!I2430&gt;7,1,'Paraclinicos '!I2430&lt;=7,0)</f>
        <v/>
      </c>
      <c r="K2495" t="str" cm="1">
        <f t="array" ref="K2495">_xlfn.IFS('Paraclinicos '!W2430="","",'Paraclinicos '!W2430&lt;=8,1,'Paraclinicos '!W2430&gt;8,0)</f>
        <v/>
      </c>
      <c r="L2495" t="str" cm="1">
        <f t="array" ref="L2495">_xlfn.IFS('Paraclinicos '!S2430="","",'Paraclinicos '!S2430&gt;=30,1,'Paraclinicos '!S2430&lt;30,0)</f>
        <v/>
      </c>
      <c r="M2495" t="str" cm="1">
        <f t="array" ref="M2495">_xlfn.IFS(OR('Paraclinicos '!T2430="",'Paraclinicos '!U2430=""),"",OR('Paraclinicos '!T2430&lt;=90,'Paraclinicos '!U2430&lt;=60),1,OR('Paraclinicos '!T2430&gt;90,'Paraclinicos '!U2430&gt;60),0)</f>
        <v/>
      </c>
      <c r="N2495" s="45" t="str">
        <f t="shared" si="116"/>
        <v/>
      </c>
      <c r="O2495" t="str" cm="1">
        <f t="array" ref="O2495">_xlfn.IFS(OR('Paraclinicos '!M2430="",'Paraclinicos '!N2430="",'Paraclinicos '!N2430=0),"",'Paraclinicos '!M2430/'Paraclinicos '!N2430&lt;100,4,'Paraclinicos '!M2430/'Paraclinicos '!N2430&lt;200,3,'Paraclinicos '!M2430/'Paraclinicos '!N2430&lt;300,2,'Paraclinicos '!M2430/'Paraclinicos '!N2430&lt;400,1,'Paraclinicos '!M2430/'Paraclinicos '!N2430&gt;=400,0)</f>
        <v/>
      </c>
      <c r="P2495" t="str" cm="1">
        <f t="array" ref="P2495">_xlfn.IFS('Paraclinicos '!C2430="","",'Paraclinicos '!C2430&lt;20,4,'Paraclinicos '!C2430&lt;50,3,'Paraclinicos '!C2430&lt;100,2,'Paraclinicos '!C2430&lt;150,1,'Paraclinicos '!C2430&gt;150,0)</f>
        <v/>
      </c>
      <c r="Q2495" t="str" cm="1">
        <f t="array" ref="Q2495">_xlfn.IFS('Paraclinicos '!O2430="","",'Paraclinicos '!O2430&lt;1.2,0,'Paraclinicos '!O2430&lt;2,1,'Paraclinicos '!O2430&lt;3.5,2,'Paraclinicos '!O2430&lt;5,3,'Paraclinicos '!O2430&gt;5,4)</f>
        <v/>
      </c>
      <c r="R2495" t="str" cm="1">
        <f t="array" ref="R2495">_xlfn.IFS('Paraclinicos '!J2430="","",'Paraclinicos '!J2430&lt;1.2,0,'Paraclinicos '!J2430&lt;2,1,'Paraclinicos '!J2430&lt;6,2,'Paraclinicos '!J2430&lt;12,3,'Paraclinicos '!J2430&gt;=12,4)</f>
        <v/>
      </c>
      <c r="S2495" t="str" cm="1">
        <f t="array" ref="S2495">_xlfn.IFS('Paraclinicos '!Y2430="","",'Paraclinicos '!Y2430&lt;70,1,'Paraclinicos '!Y2430&gt;=70,0)</f>
        <v/>
      </c>
      <c r="T2495" t="str" cm="1">
        <f t="array" ref="T2495">_xlfn.IFS('Paraclinicos '!W2430="","",'Paraclinicos '!W2430&lt;6,4,'Paraclinicos '!W2430&lt;10,3,'Paraclinicos '!W2430&lt;13,2,'Paraclinicos '!W2430&lt;15,1,'Paraclinicos '!W2430=15,0)</f>
        <v/>
      </c>
      <c r="U2495" s="54" t="str">
        <f t="shared" si="114"/>
        <v/>
      </c>
      <c r="V2495" t="str" cm="1">
        <f t="array" ref="V2495">_xlfn.IFS('Paraclinicos '!S2430="","",OR('Paraclinicos '!S2430&lt;=8,'Paraclinicos '!S2430&gt;=25),3,'Paraclinicos '!S2430&lt;12,1,'Paraclinicos '!S2430&lt;21,0,'Paraclinicos '!S2430&lt;25,2)</f>
        <v/>
      </c>
      <c r="W2495" t="str">
        <f>IFERROR(IF(INDEX('BD Demog para scores enalazar'!Y$2:'BD Demog para scores enalazar'!Y$3000,MATCH(Formulas!A2495,'BD Demog para scores enalazar'!A$2:'BD Demog para scores enalazar'!A$3000,0))=1,"SI","NO"),"")</f>
        <v/>
      </c>
      <c r="X2495" s="9" t="str">
        <f>IFERROR(IF(INDEX('BD Demog para scores enalazar'!AJ$2:'BD Demog para scores enalazar'!AJ$3000,MATCH(Formulas!A2495,'BD Demog para scores enalazar'!A$2:'BD Demog para scores enalazar'!A$3000,0))=1,"SI","NO"),"")</f>
        <v/>
      </c>
      <c r="Y2495" t="str" cm="1">
        <f t="array" ref="Y2495">IF(AND(W2495="NO",X2495="NO"),_xlfn.IFS('Paraclinicos '!K2430&lt;=91,3,'Paraclinicos '!K2430&lt;94,2,'Paraclinicos '!K2430&lt;96,1,'Paraclinicos '!K2430&gt;=96,0),"")</f>
        <v/>
      </c>
      <c r="Z2495" t="str" cm="1">
        <f t="array" ref="Z2495">IF(OR(W2495="SI",X2495="SI"),_xlfn.IFS(OR(AND('Paraclinicos '!K2431&lt;=83),AND('Paraclinicos '!K2431&gt;=97,AA2495=2)),3,OR(AND('Paraclinicos '!K2431&lt;=86),AND('Paraclinicos '!K2431&gt;=94,AA2495=2)),2,OR(AND('Paraclinicos '!K2431&lt;=88),AND('Paraclinicos '!K2431&gt;=92,AA2495=2)),1,OR(AND('Paraclinicos '!K2431&gt;=88,'Paraclinicos '!K2431&lt;=92),AND('Paraclinicos '!K2431&gt;=93,AA2495=0)),0),"")</f>
        <v/>
      </c>
      <c r="AA2495" t="str" cm="1">
        <f t="array" ref="AA2495">_xlfn.IFS('Paraclinicos '!E2430="","",'Paraclinicos '!E2430="Oxigeno",2,'Paraclinicos '!E2430="Aire",0)</f>
        <v/>
      </c>
    </row>
    <row r="2496" spans="1:27" x14ac:dyDescent="0.25">
      <c r="A2496">
        <f>'Paraclinicos '!A2431</f>
        <v>0</v>
      </c>
      <c r="B2496" s="3">
        <f>'Paraclinicos '!R2431</f>
        <v>0</v>
      </c>
      <c r="C2496" t="str" cm="1">
        <f t="array" ref="C2496">_xlfn.IFS('Paraclinicos '!Q2431="","",'Paraclinicos '!Q2431&gt;60,3,'Paraclinicos '!Q2431&lt;=60,1)</f>
        <v/>
      </c>
      <c r="D2496" t="str">
        <f>IFERROR(IF(INDEX('BD Demog para scores enalazar'!BC$2:BC$3000,MATCH(Formulas!A2496,'BD Demog para scores enalazar'!A$2:A$3000,0))=0,"SI","NO"),"")</f>
        <v/>
      </c>
      <c r="E2496" t="str" cm="1">
        <f t="array" ref="E2496">_xlfn.IFS(D2496="","",D2496="SI",4,D2496="NO",1)</f>
        <v/>
      </c>
      <c r="F2496" t="str" cm="1">
        <f t="array" ref="F2496">_xlfn.IFS('Paraclinicos '!B2431="","",'Paraclinicos '!B2431&gt;1,1,'Paraclinicos '!B2431&lt;=1,3)</f>
        <v/>
      </c>
      <c r="G2496" t="str" cm="1">
        <f t="array" ref="G2496">_xlfn.IFS('Paraclinicos '!D2431="","",AND('Paraclinicos '!D2431&gt;=250,'Paraclinicos '!D2431&lt;=500),2,'Paraclinicos '!D2431&gt;500,3,'Paraclinicos '!D2431&lt;250,1)</f>
        <v/>
      </c>
      <c r="H2496" s="50" t="str">
        <f t="shared" si="115"/>
        <v/>
      </c>
      <c r="I2496" t="str" cm="1">
        <f t="array" ref="I2496">_xlfn.IFS('Paraclinicos '!Q2431="","",'Paraclinicos '!Q2431&gt;=65,1,'Paraclinicos '!Q2431&lt;65,0)</f>
        <v/>
      </c>
      <c r="J2496" t="str" cm="1">
        <f t="array" ref="J2496">_xlfn.IFS('Paraclinicos '!I2431="","",'Paraclinicos '!I2431&gt;7,1,'Paraclinicos '!I2431&lt;=7,0)</f>
        <v/>
      </c>
      <c r="K2496" t="str" cm="1">
        <f t="array" ref="K2496">_xlfn.IFS('Paraclinicos '!W2431="","",'Paraclinicos '!W2431&lt;=8,1,'Paraclinicos '!W2431&gt;8,0)</f>
        <v/>
      </c>
      <c r="L2496" t="str" cm="1">
        <f t="array" ref="L2496">_xlfn.IFS('Paraclinicos '!S2431="","",'Paraclinicos '!S2431&gt;=30,1,'Paraclinicos '!S2431&lt;30,0)</f>
        <v/>
      </c>
      <c r="M2496" t="str" cm="1">
        <f t="array" ref="M2496">_xlfn.IFS(OR('Paraclinicos '!T2431="",'Paraclinicos '!U2431=""),"",OR('Paraclinicos '!T2431&lt;=90,'Paraclinicos '!U2431&lt;=60),1,OR('Paraclinicos '!T2431&gt;90,'Paraclinicos '!U2431&gt;60),0)</f>
        <v/>
      </c>
      <c r="N2496" s="45" t="str">
        <f t="shared" si="116"/>
        <v/>
      </c>
      <c r="O2496" t="str" cm="1">
        <f t="array" ref="O2496">_xlfn.IFS(OR('Paraclinicos '!M2431="",'Paraclinicos '!N2431="",'Paraclinicos '!N2431=0),"",'Paraclinicos '!M2431/'Paraclinicos '!N2431&lt;100,4,'Paraclinicos '!M2431/'Paraclinicos '!N2431&lt;200,3,'Paraclinicos '!M2431/'Paraclinicos '!N2431&lt;300,2,'Paraclinicos '!M2431/'Paraclinicos '!N2431&lt;400,1,'Paraclinicos '!M2431/'Paraclinicos '!N2431&gt;=400,0)</f>
        <v/>
      </c>
      <c r="P2496" t="str" cm="1">
        <f t="array" ref="P2496">_xlfn.IFS('Paraclinicos '!C2431="","",'Paraclinicos '!C2431&lt;20,4,'Paraclinicos '!C2431&lt;50,3,'Paraclinicos '!C2431&lt;100,2,'Paraclinicos '!C2431&lt;150,1,'Paraclinicos '!C2431&gt;150,0)</f>
        <v/>
      </c>
      <c r="Q2496" t="str" cm="1">
        <f t="array" ref="Q2496">_xlfn.IFS('Paraclinicos '!O2431="","",'Paraclinicos '!O2431&lt;1.2,0,'Paraclinicos '!O2431&lt;2,1,'Paraclinicos '!O2431&lt;3.5,2,'Paraclinicos '!O2431&lt;5,3,'Paraclinicos '!O2431&gt;5,4)</f>
        <v/>
      </c>
      <c r="R2496" t="str" cm="1">
        <f t="array" ref="R2496">_xlfn.IFS('Paraclinicos '!J2431="","",'Paraclinicos '!J2431&lt;1.2,0,'Paraclinicos '!J2431&lt;2,1,'Paraclinicos '!J2431&lt;6,2,'Paraclinicos '!J2431&lt;12,3,'Paraclinicos '!J2431&gt;=12,4)</f>
        <v/>
      </c>
      <c r="S2496" t="str" cm="1">
        <f t="array" ref="S2496">_xlfn.IFS('Paraclinicos '!Y2431="","",'Paraclinicos '!Y2431&lt;70,1,'Paraclinicos '!Y2431&gt;=70,0)</f>
        <v/>
      </c>
      <c r="T2496" t="str" cm="1">
        <f t="array" ref="T2496">_xlfn.IFS('Paraclinicos '!W2431="","",'Paraclinicos '!W2431&lt;6,4,'Paraclinicos '!W2431&lt;10,3,'Paraclinicos '!W2431&lt;13,2,'Paraclinicos '!W2431&lt;15,1,'Paraclinicos '!W2431=15,0)</f>
        <v/>
      </c>
      <c r="U2496" s="54" t="str">
        <f t="shared" si="114"/>
        <v/>
      </c>
      <c r="V2496" t="str" cm="1">
        <f t="array" ref="V2496">_xlfn.IFS('Paraclinicos '!S2431="","",OR('Paraclinicos '!S2431&lt;=8,'Paraclinicos '!S2431&gt;=25),3,'Paraclinicos '!S2431&lt;12,1,'Paraclinicos '!S2431&lt;21,0,'Paraclinicos '!S2431&lt;25,2)</f>
        <v/>
      </c>
      <c r="W2496" t="str">
        <f>IFERROR(IF(INDEX('BD Demog para scores enalazar'!Y$2:'BD Demog para scores enalazar'!Y$3000,MATCH(Formulas!A2496,'BD Demog para scores enalazar'!A$2:'BD Demog para scores enalazar'!A$3000,0))=1,"SI","NO"),"")</f>
        <v/>
      </c>
      <c r="X2496" s="9" t="str">
        <f>IFERROR(IF(INDEX('BD Demog para scores enalazar'!AJ$2:'BD Demog para scores enalazar'!AJ$3000,MATCH(Formulas!A2496,'BD Demog para scores enalazar'!A$2:'BD Demog para scores enalazar'!A$3000,0))=1,"SI","NO"),"")</f>
        <v/>
      </c>
      <c r="Y2496" t="str" cm="1">
        <f t="array" ref="Y2496">IF(AND(W2496="NO",X2496="NO"),_xlfn.IFS('Paraclinicos '!K2431&lt;=91,3,'Paraclinicos '!K2431&lt;94,2,'Paraclinicos '!K2431&lt;96,1,'Paraclinicos '!K2431&gt;=96,0),"")</f>
        <v/>
      </c>
      <c r="Z2496" t="str" cm="1">
        <f t="array" ref="Z2496">IF(OR(W2496="SI",X2496="SI"),_xlfn.IFS(OR(AND('Paraclinicos '!K2432&lt;=83),AND('Paraclinicos '!K2432&gt;=97,AA2496=2)),3,OR(AND('Paraclinicos '!K2432&lt;=86),AND('Paraclinicos '!K2432&gt;=94,AA2496=2)),2,OR(AND('Paraclinicos '!K2432&lt;=88),AND('Paraclinicos '!K2432&gt;=92,AA2496=2)),1,OR(AND('Paraclinicos '!K2432&gt;=88,'Paraclinicos '!K2432&lt;=92),AND('Paraclinicos '!K2432&gt;=93,AA2496=0)),0),"")</f>
        <v/>
      </c>
      <c r="AA2496" t="str" cm="1">
        <f t="array" ref="AA2496">_xlfn.IFS('Paraclinicos '!E2431="","",'Paraclinicos '!E2431="Oxigeno",2,'Paraclinicos '!E2431="Aire",0)</f>
        <v/>
      </c>
    </row>
    <row r="2497" spans="1:27" x14ac:dyDescent="0.25">
      <c r="A2497">
        <f>'Paraclinicos '!A2432</f>
        <v>0</v>
      </c>
      <c r="B2497" s="3">
        <f>'Paraclinicos '!R2432</f>
        <v>0</v>
      </c>
      <c r="C2497" t="str" cm="1">
        <f t="array" ref="C2497">_xlfn.IFS('Paraclinicos '!Q2432="","",'Paraclinicos '!Q2432&gt;60,3,'Paraclinicos '!Q2432&lt;=60,1)</f>
        <v/>
      </c>
      <c r="D2497" t="str">
        <f>IFERROR(IF(INDEX('BD Demog para scores enalazar'!BC$2:BC$3000,MATCH(Formulas!A2497,'BD Demog para scores enalazar'!A$2:A$3000,0))=0,"SI","NO"),"")</f>
        <v/>
      </c>
      <c r="E2497" t="str" cm="1">
        <f t="array" ref="E2497">_xlfn.IFS(D2497="","",D2497="SI",4,D2497="NO",1)</f>
        <v/>
      </c>
      <c r="F2497" t="str" cm="1">
        <f t="array" ref="F2497">_xlfn.IFS('Paraclinicos '!B2432="","",'Paraclinicos '!B2432&gt;1,1,'Paraclinicos '!B2432&lt;=1,3)</f>
        <v/>
      </c>
      <c r="G2497" t="str" cm="1">
        <f t="array" ref="G2497">_xlfn.IFS('Paraclinicos '!D2432="","",AND('Paraclinicos '!D2432&gt;=250,'Paraclinicos '!D2432&lt;=500),2,'Paraclinicos '!D2432&gt;500,3,'Paraclinicos '!D2432&lt;250,1)</f>
        <v/>
      </c>
      <c r="H2497" s="50" t="str">
        <f t="shared" si="115"/>
        <v/>
      </c>
      <c r="I2497" t="str" cm="1">
        <f t="array" ref="I2497">_xlfn.IFS('Paraclinicos '!Q2432="","",'Paraclinicos '!Q2432&gt;=65,1,'Paraclinicos '!Q2432&lt;65,0)</f>
        <v/>
      </c>
      <c r="J2497" t="str" cm="1">
        <f t="array" ref="J2497">_xlfn.IFS('Paraclinicos '!I2432="","",'Paraclinicos '!I2432&gt;7,1,'Paraclinicos '!I2432&lt;=7,0)</f>
        <v/>
      </c>
      <c r="K2497" t="str" cm="1">
        <f t="array" ref="K2497">_xlfn.IFS('Paraclinicos '!W2432="","",'Paraclinicos '!W2432&lt;=8,1,'Paraclinicos '!W2432&gt;8,0)</f>
        <v/>
      </c>
      <c r="L2497" t="str" cm="1">
        <f t="array" ref="L2497">_xlfn.IFS('Paraclinicos '!S2432="","",'Paraclinicos '!S2432&gt;=30,1,'Paraclinicos '!S2432&lt;30,0)</f>
        <v/>
      </c>
      <c r="M2497" t="str" cm="1">
        <f t="array" ref="M2497">_xlfn.IFS(OR('Paraclinicos '!T2432="",'Paraclinicos '!U2432=""),"",OR('Paraclinicos '!T2432&lt;=90,'Paraclinicos '!U2432&lt;=60),1,OR('Paraclinicos '!T2432&gt;90,'Paraclinicos '!U2432&gt;60),0)</f>
        <v/>
      </c>
      <c r="N2497" s="45" t="str">
        <f t="shared" si="116"/>
        <v/>
      </c>
      <c r="O2497" t="str" cm="1">
        <f t="array" ref="O2497">_xlfn.IFS(OR('Paraclinicos '!M2432="",'Paraclinicos '!N2432="",'Paraclinicos '!N2432=0),"",'Paraclinicos '!M2432/'Paraclinicos '!N2432&lt;100,4,'Paraclinicos '!M2432/'Paraclinicos '!N2432&lt;200,3,'Paraclinicos '!M2432/'Paraclinicos '!N2432&lt;300,2,'Paraclinicos '!M2432/'Paraclinicos '!N2432&lt;400,1,'Paraclinicos '!M2432/'Paraclinicos '!N2432&gt;=400,0)</f>
        <v/>
      </c>
      <c r="P2497" t="str" cm="1">
        <f t="array" ref="P2497">_xlfn.IFS('Paraclinicos '!C2432="","",'Paraclinicos '!C2432&lt;20,4,'Paraclinicos '!C2432&lt;50,3,'Paraclinicos '!C2432&lt;100,2,'Paraclinicos '!C2432&lt;150,1,'Paraclinicos '!C2432&gt;150,0)</f>
        <v/>
      </c>
      <c r="Q2497" t="str" cm="1">
        <f t="array" ref="Q2497">_xlfn.IFS('Paraclinicos '!O2432="","",'Paraclinicos '!O2432&lt;1.2,0,'Paraclinicos '!O2432&lt;2,1,'Paraclinicos '!O2432&lt;3.5,2,'Paraclinicos '!O2432&lt;5,3,'Paraclinicos '!O2432&gt;5,4)</f>
        <v/>
      </c>
      <c r="R2497" t="str" cm="1">
        <f t="array" ref="R2497">_xlfn.IFS('Paraclinicos '!J2432="","",'Paraclinicos '!J2432&lt;1.2,0,'Paraclinicos '!J2432&lt;2,1,'Paraclinicos '!J2432&lt;6,2,'Paraclinicos '!J2432&lt;12,3,'Paraclinicos '!J2432&gt;=12,4)</f>
        <v/>
      </c>
      <c r="S2497" t="str" cm="1">
        <f t="array" ref="S2497">_xlfn.IFS('Paraclinicos '!Y2432="","",'Paraclinicos '!Y2432&lt;70,1,'Paraclinicos '!Y2432&gt;=70,0)</f>
        <v/>
      </c>
      <c r="T2497" t="str" cm="1">
        <f t="array" ref="T2497">_xlfn.IFS('Paraclinicos '!W2432="","",'Paraclinicos '!W2432&lt;6,4,'Paraclinicos '!W2432&lt;10,3,'Paraclinicos '!W2432&lt;13,2,'Paraclinicos '!W2432&lt;15,1,'Paraclinicos '!W2432=15,0)</f>
        <v/>
      </c>
      <c r="U2497" s="54" t="str">
        <f t="shared" si="114"/>
        <v/>
      </c>
      <c r="V2497" t="str" cm="1">
        <f t="array" ref="V2497">_xlfn.IFS('Paraclinicos '!S2432="","",OR('Paraclinicos '!S2432&lt;=8,'Paraclinicos '!S2432&gt;=25),3,'Paraclinicos '!S2432&lt;12,1,'Paraclinicos '!S2432&lt;21,0,'Paraclinicos '!S2432&lt;25,2)</f>
        <v/>
      </c>
      <c r="W2497" t="str">
        <f>IFERROR(IF(INDEX('BD Demog para scores enalazar'!Y$2:'BD Demog para scores enalazar'!Y$3000,MATCH(Formulas!A2497,'BD Demog para scores enalazar'!A$2:'BD Demog para scores enalazar'!A$3000,0))=1,"SI","NO"),"")</f>
        <v/>
      </c>
      <c r="X2497" s="9" t="str">
        <f>IFERROR(IF(INDEX('BD Demog para scores enalazar'!AJ$2:'BD Demog para scores enalazar'!AJ$3000,MATCH(Formulas!A2497,'BD Demog para scores enalazar'!A$2:'BD Demog para scores enalazar'!A$3000,0))=1,"SI","NO"),"")</f>
        <v/>
      </c>
      <c r="Y2497" t="str" cm="1">
        <f t="array" ref="Y2497">IF(AND(W2497="NO",X2497="NO"),_xlfn.IFS('Paraclinicos '!K2432&lt;=91,3,'Paraclinicos '!K2432&lt;94,2,'Paraclinicos '!K2432&lt;96,1,'Paraclinicos '!K2432&gt;=96,0),"")</f>
        <v/>
      </c>
      <c r="Z2497" t="str" cm="1">
        <f t="array" ref="Z2497">IF(OR(W2497="SI",X2497="SI"),_xlfn.IFS(OR(AND('Paraclinicos '!K2433&lt;=83),AND('Paraclinicos '!K2433&gt;=97,AA2497=2)),3,OR(AND('Paraclinicos '!K2433&lt;=86),AND('Paraclinicos '!K2433&gt;=94,AA2497=2)),2,OR(AND('Paraclinicos '!K2433&lt;=88),AND('Paraclinicos '!K2433&gt;=92,AA2497=2)),1,OR(AND('Paraclinicos '!K2433&gt;=88,'Paraclinicos '!K2433&lt;=92),AND('Paraclinicos '!K2433&gt;=93,AA2497=0)),0),"")</f>
        <v/>
      </c>
      <c r="AA2497" t="str" cm="1">
        <f t="array" ref="AA2497">_xlfn.IFS('Paraclinicos '!E2432="","",'Paraclinicos '!E2432="Oxigeno",2,'Paraclinicos '!E2432="Aire",0)</f>
        <v/>
      </c>
    </row>
    <row r="2498" spans="1:27" x14ac:dyDescent="0.25">
      <c r="A2498">
        <f>'Paraclinicos '!A2433</f>
        <v>0</v>
      </c>
      <c r="B2498" s="3">
        <f>'Paraclinicos '!R2433</f>
        <v>0</v>
      </c>
      <c r="C2498" t="str" cm="1">
        <f t="array" ref="C2498">_xlfn.IFS('Paraclinicos '!Q2433="","",'Paraclinicos '!Q2433&gt;60,3,'Paraclinicos '!Q2433&lt;=60,1)</f>
        <v/>
      </c>
      <c r="D2498" t="str">
        <f>IFERROR(IF(INDEX('BD Demog para scores enalazar'!BC$2:BC$3000,MATCH(Formulas!A2498,'BD Demog para scores enalazar'!A$2:A$3000,0))=0,"SI","NO"),"")</f>
        <v/>
      </c>
      <c r="E2498" t="str" cm="1">
        <f t="array" ref="E2498">_xlfn.IFS(D2498="","",D2498="SI",4,D2498="NO",1)</f>
        <v/>
      </c>
      <c r="F2498" t="str" cm="1">
        <f t="array" ref="F2498">_xlfn.IFS('Paraclinicos '!B2433="","",'Paraclinicos '!B2433&gt;1,1,'Paraclinicos '!B2433&lt;=1,3)</f>
        <v/>
      </c>
      <c r="G2498" t="str" cm="1">
        <f t="array" ref="G2498">_xlfn.IFS('Paraclinicos '!D2433="","",AND('Paraclinicos '!D2433&gt;=250,'Paraclinicos '!D2433&lt;=500),2,'Paraclinicos '!D2433&gt;500,3,'Paraclinicos '!D2433&lt;250,1)</f>
        <v/>
      </c>
      <c r="H2498" s="50" t="str">
        <f t="shared" si="115"/>
        <v/>
      </c>
      <c r="I2498" t="str" cm="1">
        <f t="array" ref="I2498">_xlfn.IFS('Paraclinicos '!Q2433="","",'Paraclinicos '!Q2433&gt;=65,1,'Paraclinicos '!Q2433&lt;65,0)</f>
        <v/>
      </c>
      <c r="J2498" t="str" cm="1">
        <f t="array" ref="J2498">_xlfn.IFS('Paraclinicos '!I2433="","",'Paraclinicos '!I2433&gt;7,1,'Paraclinicos '!I2433&lt;=7,0)</f>
        <v/>
      </c>
      <c r="K2498" t="str" cm="1">
        <f t="array" ref="K2498">_xlfn.IFS('Paraclinicos '!W2433="","",'Paraclinicos '!W2433&lt;=8,1,'Paraclinicos '!W2433&gt;8,0)</f>
        <v/>
      </c>
      <c r="L2498" t="str" cm="1">
        <f t="array" ref="L2498">_xlfn.IFS('Paraclinicos '!S2433="","",'Paraclinicos '!S2433&gt;=30,1,'Paraclinicos '!S2433&lt;30,0)</f>
        <v/>
      </c>
      <c r="M2498" t="str" cm="1">
        <f t="array" ref="M2498">_xlfn.IFS(OR('Paraclinicos '!T2433="",'Paraclinicos '!U2433=""),"",OR('Paraclinicos '!T2433&lt;=90,'Paraclinicos '!U2433&lt;=60),1,OR('Paraclinicos '!T2433&gt;90,'Paraclinicos '!U2433&gt;60),0)</f>
        <v/>
      </c>
      <c r="N2498" s="45" t="str">
        <f t="shared" si="116"/>
        <v/>
      </c>
      <c r="O2498" t="str" cm="1">
        <f t="array" ref="O2498">_xlfn.IFS(OR('Paraclinicos '!M2433="",'Paraclinicos '!N2433="",'Paraclinicos '!N2433=0),"",'Paraclinicos '!M2433/'Paraclinicos '!N2433&lt;100,4,'Paraclinicos '!M2433/'Paraclinicos '!N2433&lt;200,3,'Paraclinicos '!M2433/'Paraclinicos '!N2433&lt;300,2,'Paraclinicos '!M2433/'Paraclinicos '!N2433&lt;400,1,'Paraclinicos '!M2433/'Paraclinicos '!N2433&gt;=400,0)</f>
        <v/>
      </c>
      <c r="P2498" t="str" cm="1">
        <f t="array" ref="P2498">_xlfn.IFS('Paraclinicos '!C2433="","",'Paraclinicos '!C2433&lt;20,4,'Paraclinicos '!C2433&lt;50,3,'Paraclinicos '!C2433&lt;100,2,'Paraclinicos '!C2433&lt;150,1,'Paraclinicos '!C2433&gt;150,0)</f>
        <v/>
      </c>
      <c r="Q2498" t="str" cm="1">
        <f t="array" ref="Q2498">_xlfn.IFS('Paraclinicos '!O2433="","",'Paraclinicos '!O2433&lt;1.2,0,'Paraclinicos '!O2433&lt;2,1,'Paraclinicos '!O2433&lt;3.5,2,'Paraclinicos '!O2433&lt;5,3,'Paraclinicos '!O2433&gt;5,4)</f>
        <v/>
      </c>
      <c r="R2498" t="str" cm="1">
        <f t="array" ref="R2498">_xlfn.IFS('Paraclinicos '!J2433="","",'Paraclinicos '!J2433&lt;1.2,0,'Paraclinicos '!J2433&lt;2,1,'Paraclinicos '!J2433&lt;6,2,'Paraclinicos '!J2433&lt;12,3,'Paraclinicos '!J2433&gt;=12,4)</f>
        <v/>
      </c>
      <c r="S2498" t="str" cm="1">
        <f t="array" ref="S2498">_xlfn.IFS('Paraclinicos '!Y2433="","",'Paraclinicos '!Y2433&lt;70,1,'Paraclinicos '!Y2433&gt;=70,0)</f>
        <v/>
      </c>
      <c r="T2498" t="str" cm="1">
        <f t="array" ref="T2498">_xlfn.IFS('Paraclinicos '!W2433="","",'Paraclinicos '!W2433&lt;6,4,'Paraclinicos '!W2433&lt;10,3,'Paraclinicos '!W2433&lt;13,2,'Paraclinicos '!W2433&lt;15,1,'Paraclinicos '!W2433=15,0)</f>
        <v/>
      </c>
      <c r="U2498" s="54" t="str">
        <f t="shared" si="114"/>
        <v/>
      </c>
      <c r="V2498" t="str" cm="1">
        <f t="array" ref="V2498">_xlfn.IFS('Paraclinicos '!S2433="","",OR('Paraclinicos '!S2433&lt;=8,'Paraclinicos '!S2433&gt;=25),3,'Paraclinicos '!S2433&lt;12,1,'Paraclinicos '!S2433&lt;21,0,'Paraclinicos '!S2433&lt;25,2)</f>
        <v/>
      </c>
      <c r="W2498" t="str">
        <f>IFERROR(IF(INDEX('BD Demog para scores enalazar'!Y$2:'BD Demog para scores enalazar'!Y$3000,MATCH(Formulas!A2498,'BD Demog para scores enalazar'!A$2:'BD Demog para scores enalazar'!A$3000,0))=1,"SI","NO"),"")</f>
        <v/>
      </c>
      <c r="X2498" s="9" t="str">
        <f>IFERROR(IF(INDEX('BD Demog para scores enalazar'!AJ$2:'BD Demog para scores enalazar'!AJ$3000,MATCH(Formulas!A2498,'BD Demog para scores enalazar'!A$2:'BD Demog para scores enalazar'!A$3000,0))=1,"SI","NO"),"")</f>
        <v/>
      </c>
      <c r="Y2498" t="str" cm="1">
        <f t="array" ref="Y2498">IF(AND(W2498="NO",X2498="NO"),_xlfn.IFS('Paraclinicos '!K2433&lt;=91,3,'Paraclinicos '!K2433&lt;94,2,'Paraclinicos '!K2433&lt;96,1,'Paraclinicos '!K2433&gt;=96,0),"")</f>
        <v/>
      </c>
      <c r="Z2498" t="str" cm="1">
        <f t="array" ref="Z2498">IF(OR(W2498="SI",X2498="SI"),_xlfn.IFS(OR(AND('Paraclinicos '!K2434&lt;=83),AND('Paraclinicos '!K2434&gt;=97,AA2498=2)),3,OR(AND('Paraclinicos '!K2434&lt;=86),AND('Paraclinicos '!K2434&gt;=94,AA2498=2)),2,OR(AND('Paraclinicos '!K2434&lt;=88),AND('Paraclinicos '!K2434&gt;=92,AA2498=2)),1,OR(AND('Paraclinicos '!K2434&gt;=88,'Paraclinicos '!K2434&lt;=92),AND('Paraclinicos '!K2434&gt;=93,AA2498=0)),0),"")</f>
        <v/>
      </c>
      <c r="AA2498" t="str" cm="1">
        <f t="array" ref="AA2498">_xlfn.IFS('Paraclinicos '!E2433="","",'Paraclinicos '!E2433="Oxigeno",2,'Paraclinicos '!E2433="Aire",0)</f>
        <v/>
      </c>
    </row>
    <row r="2499" spans="1:27" x14ac:dyDescent="0.25">
      <c r="A2499">
        <f>'Paraclinicos '!A2434</f>
        <v>0</v>
      </c>
      <c r="B2499" s="3">
        <f>'Paraclinicos '!R2434</f>
        <v>0</v>
      </c>
      <c r="C2499" t="str" cm="1">
        <f t="array" ref="C2499">_xlfn.IFS('Paraclinicos '!Q2434="","",'Paraclinicos '!Q2434&gt;60,3,'Paraclinicos '!Q2434&lt;=60,1)</f>
        <v/>
      </c>
      <c r="D2499" t="str">
        <f>IFERROR(IF(INDEX('BD Demog para scores enalazar'!BC$2:BC$3000,MATCH(Formulas!A2499,'BD Demog para scores enalazar'!A$2:A$3000,0))=0,"SI","NO"),"")</f>
        <v/>
      </c>
      <c r="E2499" t="str" cm="1">
        <f t="array" ref="E2499">_xlfn.IFS(D2499="","",D2499="SI",4,D2499="NO",1)</f>
        <v/>
      </c>
      <c r="F2499" t="str" cm="1">
        <f t="array" ref="F2499">_xlfn.IFS('Paraclinicos '!B2434="","",'Paraclinicos '!B2434&gt;1,1,'Paraclinicos '!B2434&lt;=1,3)</f>
        <v/>
      </c>
      <c r="G2499" t="str" cm="1">
        <f t="array" ref="G2499">_xlfn.IFS('Paraclinicos '!D2434="","",AND('Paraclinicos '!D2434&gt;=250,'Paraclinicos '!D2434&lt;=500),2,'Paraclinicos '!D2434&gt;500,3,'Paraclinicos '!D2434&lt;250,1)</f>
        <v/>
      </c>
      <c r="H2499" s="50" t="str">
        <f t="shared" si="115"/>
        <v/>
      </c>
      <c r="I2499" t="str" cm="1">
        <f t="array" ref="I2499">_xlfn.IFS('Paraclinicos '!Q2434="","",'Paraclinicos '!Q2434&gt;=65,1,'Paraclinicos '!Q2434&lt;65,0)</f>
        <v/>
      </c>
      <c r="J2499" t="str" cm="1">
        <f t="array" ref="J2499">_xlfn.IFS('Paraclinicos '!I2434="","",'Paraclinicos '!I2434&gt;7,1,'Paraclinicos '!I2434&lt;=7,0)</f>
        <v/>
      </c>
      <c r="K2499" t="str" cm="1">
        <f t="array" ref="K2499">_xlfn.IFS('Paraclinicos '!W2434="","",'Paraclinicos '!W2434&lt;=8,1,'Paraclinicos '!W2434&gt;8,0)</f>
        <v/>
      </c>
      <c r="L2499" t="str" cm="1">
        <f t="array" ref="L2499">_xlfn.IFS('Paraclinicos '!S2434="","",'Paraclinicos '!S2434&gt;=30,1,'Paraclinicos '!S2434&lt;30,0)</f>
        <v/>
      </c>
      <c r="M2499" t="str" cm="1">
        <f t="array" ref="M2499">_xlfn.IFS(OR('Paraclinicos '!T2434="",'Paraclinicos '!U2434=""),"",OR('Paraclinicos '!T2434&lt;=90,'Paraclinicos '!U2434&lt;=60),1,OR('Paraclinicos '!T2434&gt;90,'Paraclinicos '!U2434&gt;60),0)</f>
        <v/>
      </c>
      <c r="N2499" s="45" t="str">
        <f t="shared" si="116"/>
        <v/>
      </c>
      <c r="O2499" t="str" cm="1">
        <f t="array" ref="O2499">_xlfn.IFS(OR('Paraclinicos '!M2434="",'Paraclinicos '!N2434="",'Paraclinicos '!N2434=0),"",'Paraclinicos '!M2434/'Paraclinicos '!N2434&lt;100,4,'Paraclinicos '!M2434/'Paraclinicos '!N2434&lt;200,3,'Paraclinicos '!M2434/'Paraclinicos '!N2434&lt;300,2,'Paraclinicos '!M2434/'Paraclinicos '!N2434&lt;400,1,'Paraclinicos '!M2434/'Paraclinicos '!N2434&gt;=400,0)</f>
        <v/>
      </c>
      <c r="P2499" t="str" cm="1">
        <f t="array" ref="P2499">_xlfn.IFS('Paraclinicos '!C2434="","",'Paraclinicos '!C2434&lt;20,4,'Paraclinicos '!C2434&lt;50,3,'Paraclinicos '!C2434&lt;100,2,'Paraclinicos '!C2434&lt;150,1,'Paraclinicos '!C2434&gt;150,0)</f>
        <v/>
      </c>
      <c r="Q2499" t="str" cm="1">
        <f t="array" ref="Q2499">_xlfn.IFS('Paraclinicos '!O2434="","",'Paraclinicos '!O2434&lt;1.2,0,'Paraclinicos '!O2434&lt;2,1,'Paraclinicos '!O2434&lt;3.5,2,'Paraclinicos '!O2434&lt;5,3,'Paraclinicos '!O2434&gt;5,4)</f>
        <v/>
      </c>
      <c r="R2499" t="str" cm="1">
        <f t="array" ref="R2499">_xlfn.IFS('Paraclinicos '!J2434="","",'Paraclinicos '!J2434&lt;1.2,0,'Paraclinicos '!J2434&lt;2,1,'Paraclinicos '!J2434&lt;6,2,'Paraclinicos '!J2434&lt;12,3,'Paraclinicos '!J2434&gt;=12,4)</f>
        <v/>
      </c>
      <c r="S2499" t="str" cm="1">
        <f t="array" ref="S2499">_xlfn.IFS('Paraclinicos '!Y2434="","",'Paraclinicos '!Y2434&lt;70,1,'Paraclinicos '!Y2434&gt;=70,0)</f>
        <v/>
      </c>
      <c r="T2499" t="str" cm="1">
        <f t="array" ref="T2499">_xlfn.IFS('Paraclinicos '!W2434="","",'Paraclinicos '!W2434&lt;6,4,'Paraclinicos '!W2434&lt;10,3,'Paraclinicos '!W2434&lt;13,2,'Paraclinicos '!W2434&lt;15,1,'Paraclinicos '!W2434=15,0)</f>
        <v/>
      </c>
      <c r="U2499" s="54" t="str">
        <f t="shared" ref="U2499:U2562" si="117">IF(AND(O2499="",P2499="",Q2499="",R2499="",S2499="",T2499=""),"",SUM(O2499:T2499))</f>
        <v/>
      </c>
      <c r="V2499" t="str" cm="1">
        <f t="array" ref="V2499">_xlfn.IFS('Paraclinicos '!S2434="","",OR('Paraclinicos '!S2434&lt;=8,'Paraclinicos '!S2434&gt;=25),3,'Paraclinicos '!S2434&lt;12,1,'Paraclinicos '!S2434&lt;21,0,'Paraclinicos '!S2434&lt;25,2)</f>
        <v/>
      </c>
      <c r="W2499" t="str">
        <f>IFERROR(IF(INDEX('BD Demog para scores enalazar'!Y$2:'BD Demog para scores enalazar'!Y$3000,MATCH(Formulas!A2499,'BD Demog para scores enalazar'!A$2:'BD Demog para scores enalazar'!A$3000,0))=1,"SI","NO"),"")</f>
        <v/>
      </c>
      <c r="X2499" s="9" t="str">
        <f>IFERROR(IF(INDEX('BD Demog para scores enalazar'!AJ$2:'BD Demog para scores enalazar'!AJ$3000,MATCH(Formulas!A2499,'BD Demog para scores enalazar'!A$2:'BD Demog para scores enalazar'!A$3000,0))=1,"SI","NO"),"")</f>
        <v/>
      </c>
      <c r="Y2499" t="str" cm="1">
        <f t="array" ref="Y2499">IF(AND(W2499="NO",X2499="NO"),_xlfn.IFS('Paraclinicos '!K2434&lt;=91,3,'Paraclinicos '!K2434&lt;94,2,'Paraclinicos '!K2434&lt;96,1,'Paraclinicos '!K2434&gt;=96,0),"")</f>
        <v/>
      </c>
      <c r="Z2499" t="str" cm="1">
        <f t="array" ref="Z2499">IF(OR(W2499="SI",X2499="SI"),_xlfn.IFS(OR(AND('Paraclinicos '!K2435&lt;=83),AND('Paraclinicos '!K2435&gt;=97,AA2499=2)),3,OR(AND('Paraclinicos '!K2435&lt;=86),AND('Paraclinicos '!K2435&gt;=94,AA2499=2)),2,OR(AND('Paraclinicos '!K2435&lt;=88),AND('Paraclinicos '!K2435&gt;=92,AA2499=2)),1,OR(AND('Paraclinicos '!K2435&gt;=88,'Paraclinicos '!K2435&lt;=92),AND('Paraclinicos '!K2435&gt;=93,AA2499=0)),0),"")</f>
        <v/>
      </c>
      <c r="AA2499" t="str" cm="1">
        <f t="array" ref="AA2499">_xlfn.IFS('Paraclinicos '!E2434="","",'Paraclinicos '!E2434="Oxigeno",2,'Paraclinicos '!E2434="Aire",0)</f>
        <v/>
      </c>
    </row>
    <row r="2500" spans="1:27" x14ac:dyDescent="0.25">
      <c r="A2500">
        <f>'Paraclinicos '!A2435</f>
        <v>0</v>
      </c>
      <c r="B2500" s="3">
        <f>'Paraclinicos '!R2435</f>
        <v>0</v>
      </c>
      <c r="C2500" t="str" cm="1">
        <f t="array" ref="C2500">_xlfn.IFS('Paraclinicos '!Q2435="","",'Paraclinicos '!Q2435&gt;60,3,'Paraclinicos '!Q2435&lt;=60,1)</f>
        <v/>
      </c>
      <c r="D2500" t="str">
        <f>IFERROR(IF(INDEX('BD Demog para scores enalazar'!BC$2:BC$3000,MATCH(Formulas!A2500,'BD Demog para scores enalazar'!A$2:A$3000,0))=0,"SI","NO"),"")</f>
        <v/>
      </c>
      <c r="E2500" t="str" cm="1">
        <f t="array" ref="E2500">_xlfn.IFS(D2500="","",D2500="SI",4,D2500="NO",1)</f>
        <v/>
      </c>
      <c r="F2500" t="str" cm="1">
        <f t="array" ref="F2500">_xlfn.IFS('Paraclinicos '!B2435="","",'Paraclinicos '!B2435&gt;1,1,'Paraclinicos '!B2435&lt;=1,3)</f>
        <v/>
      </c>
      <c r="G2500" t="str" cm="1">
        <f t="array" ref="G2500">_xlfn.IFS('Paraclinicos '!D2435="","",AND('Paraclinicos '!D2435&gt;=250,'Paraclinicos '!D2435&lt;=500),2,'Paraclinicos '!D2435&gt;500,3,'Paraclinicos '!D2435&lt;250,1)</f>
        <v/>
      </c>
      <c r="H2500" s="50" t="str">
        <f t="shared" ref="H2500:H2563" si="118">IF(AND(C2500="",E2500="",F2500="",G2500=""),"",SUM(C2500,E2500:G2500))</f>
        <v/>
      </c>
      <c r="I2500" t="str" cm="1">
        <f t="array" ref="I2500">_xlfn.IFS('Paraclinicos '!Q2435="","",'Paraclinicos '!Q2435&gt;=65,1,'Paraclinicos '!Q2435&lt;65,0)</f>
        <v/>
      </c>
      <c r="J2500" t="str" cm="1">
        <f t="array" ref="J2500">_xlfn.IFS('Paraclinicos '!I2435="","",'Paraclinicos '!I2435&gt;7,1,'Paraclinicos '!I2435&lt;=7,0)</f>
        <v/>
      </c>
      <c r="K2500" t="str" cm="1">
        <f t="array" ref="K2500">_xlfn.IFS('Paraclinicos '!W2435="","",'Paraclinicos '!W2435&lt;=8,1,'Paraclinicos '!W2435&gt;8,0)</f>
        <v/>
      </c>
      <c r="L2500" t="str" cm="1">
        <f t="array" ref="L2500">_xlfn.IFS('Paraclinicos '!S2435="","",'Paraclinicos '!S2435&gt;=30,1,'Paraclinicos '!S2435&lt;30,0)</f>
        <v/>
      </c>
      <c r="M2500" t="str" cm="1">
        <f t="array" ref="M2500">_xlfn.IFS(OR('Paraclinicos '!T2435="",'Paraclinicos '!U2435=""),"",OR('Paraclinicos '!T2435&lt;=90,'Paraclinicos '!U2435&lt;=60),1,OR('Paraclinicos '!T2435&gt;90,'Paraclinicos '!U2435&gt;60),0)</f>
        <v/>
      </c>
      <c r="N2500" s="45" t="str">
        <f t="shared" ref="N2500:N2563" si="119">IF(AND(J2499="",J2500="",K2500="",L2500="",M2500=""),"",SUM(J2499:M2500))</f>
        <v/>
      </c>
      <c r="O2500" t="str" cm="1">
        <f t="array" ref="O2500">_xlfn.IFS(OR('Paraclinicos '!M2435="",'Paraclinicos '!N2435="",'Paraclinicos '!N2435=0),"",'Paraclinicos '!M2435/'Paraclinicos '!N2435&lt;100,4,'Paraclinicos '!M2435/'Paraclinicos '!N2435&lt;200,3,'Paraclinicos '!M2435/'Paraclinicos '!N2435&lt;300,2,'Paraclinicos '!M2435/'Paraclinicos '!N2435&lt;400,1,'Paraclinicos '!M2435/'Paraclinicos '!N2435&gt;=400,0)</f>
        <v/>
      </c>
      <c r="P2500" t="str" cm="1">
        <f t="array" ref="P2500">_xlfn.IFS('Paraclinicos '!C2435="","",'Paraclinicos '!C2435&lt;20,4,'Paraclinicos '!C2435&lt;50,3,'Paraclinicos '!C2435&lt;100,2,'Paraclinicos '!C2435&lt;150,1,'Paraclinicos '!C2435&gt;150,0)</f>
        <v/>
      </c>
      <c r="Q2500" t="str" cm="1">
        <f t="array" ref="Q2500">_xlfn.IFS('Paraclinicos '!O2435="","",'Paraclinicos '!O2435&lt;1.2,0,'Paraclinicos '!O2435&lt;2,1,'Paraclinicos '!O2435&lt;3.5,2,'Paraclinicos '!O2435&lt;5,3,'Paraclinicos '!O2435&gt;5,4)</f>
        <v/>
      </c>
      <c r="R2500" t="str" cm="1">
        <f t="array" ref="R2500">_xlfn.IFS('Paraclinicos '!J2435="","",'Paraclinicos '!J2435&lt;1.2,0,'Paraclinicos '!J2435&lt;2,1,'Paraclinicos '!J2435&lt;6,2,'Paraclinicos '!J2435&lt;12,3,'Paraclinicos '!J2435&gt;=12,4)</f>
        <v/>
      </c>
      <c r="S2500" t="str" cm="1">
        <f t="array" ref="S2500">_xlfn.IFS('Paraclinicos '!Y2435="","",'Paraclinicos '!Y2435&lt;70,1,'Paraclinicos '!Y2435&gt;=70,0)</f>
        <v/>
      </c>
      <c r="T2500" t="str" cm="1">
        <f t="array" ref="T2500">_xlfn.IFS('Paraclinicos '!W2435="","",'Paraclinicos '!W2435&lt;6,4,'Paraclinicos '!W2435&lt;10,3,'Paraclinicos '!W2435&lt;13,2,'Paraclinicos '!W2435&lt;15,1,'Paraclinicos '!W2435=15,0)</f>
        <v/>
      </c>
      <c r="U2500" s="54" t="str">
        <f t="shared" si="117"/>
        <v/>
      </c>
      <c r="V2500" t="str" cm="1">
        <f t="array" ref="V2500">_xlfn.IFS('Paraclinicos '!S2435="","",OR('Paraclinicos '!S2435&lt;=8,'Paraclinicos '!S2435&gt;=25),3,'Paraclinicos '!S2435&lt;12,1,'Paraclinicos '!S2435&lt;21,0,'Paraclinicos '!S2435&lt;25,2)</f>
        <v/>
      </c>
      <c r="W2500" t="str">
        <f>IFERROR(IF(INDEX('BD Demog para scores enalazar'!Y$2:'BD Demog para scores enalazar'!Y$3000,MATCH(Formulas!A2500,'BD Demog para scores enalazar'!A$2:'BD Demog para scores enalazar'!A$3000,0))=1,"SI","NO"),"")</f>
        <v/>
      </c>
      <c r="X2500" s="9" t="str">
        <f>IFERROR(IF(INDEX('BD Demog para scores enalazar'!AJ$2:'BD Demog para scores enalazar'!AJ$3000,MATCH(Formulas!A2500,'BD Demog para scores enalazar'!A$2:'BD Demog para scores enalazar'!A$3000,0))=1,"SI","NO"),"")</f>
        <v/>
      </c>
      <c r="Y2500" t="str" cm="1">
        <f t="array" ref="Y2500">IF(AND(W2500="NO",X2500="NO"),_xlfn.IFS('Paraclinicos '!K2435&lt;=91,3,'Paraclinicos '!K2435&lt;94,2,'Paraclinicos '!K2435&lt;96,1,'Paraclinicos '!K2435&gt;=96,0),"")</f>
        <v/>
      </c>
      <c r="Z2500" t="str" cm="1">
        <f t="array" ref="Z2500">IF(OR(W2500="SI",X2500="SI"),_xlfn.IFS(OR(AND('Paraclinicos '!K2436&lt;=83),AND('Paraclinicos '!K2436&gt;=97,AA2500=2)),3,OR(AND('Paraclinicos '!K2436&lt;=86),AND('Paraclinicos '!K2436&gt;=94,AA2500=2)),2,OR(AND('Paraclinicos '!K2436&lt;=88),AND('Paraclinicos '!K2436&gt;=92,AA2500=2)),1,OR(AND('Paraclinicos '!K2436&gt;=88,'Paraclinicos '!K2436&lt;=92),AND('Paraclinicos '!K2436&gt;=93,AA2500=0)),0),"")</f>
        <v/>
      </c>
      <c r="AA2500" t="str" cm="1">
        <f t="array" ref="AA2500">_xlfn.IFS('Paraclinicos '!E2435="","",'Paraclinicos '!E2435="Oxigeno",2,'Paraclinicos '!E2435="Aire",0)</f>
        <v/>
      </c>
    </row>
    <row r="2501" spans="1:27" x14ac:dyDescent="0.25">
      <c r="A2501">
        <f>'Paraclinicos '!A2436</f>
        <v>0</v>
      </c>
      <c r="B2501" s="3">
        <f>'Paraclinicos '!R2436</f>
        <v>0</v>
      </c>
      <c r="C2501" t="str" cm="1">
        <f t="array" ref="C2501">_xlfn.IFS('Paraclinicos '!Q2436="","",'Paraclinicos '!Q2436&gt;60,3,'Paraclinicos '!Q2436&lt;=60,1)</f>
        <v/>
      </c>
      <c r="D2501" t="str">
        <f>IFERROR(IF(INDEX('BD Demog para scores enalazar'!BC$2:BC$3000,MATCH(Formulas!A2501,'BD Demog para scores enalazar'!A$2:A$3000,0))=0,"SI","NO"),"")</f>
        <v/>
      </c>
      <c r="E2501" t="str" cm="1">
        <f t="array" ref="E2501">_xlfn.IFS(D2501="","",D2501="SI",4,D2501="NO",1)</f>
        <v/>
      </c>
      <c r="F2501" t="str" cm="1">
        <f t="array" ref="F2501">_xlfn.IFS('Paraclinicos '!B2436="","",'Paraclinicos '!B2436&gt;1,1,'Paraclinicos '!B2436&lt;=1,3)</f>
        <v/>
      </c>
      <c r="G2501" t="str" cm="1">
        <f t="array" ref="G2501">_xlfn.IFS('Paraclinicos '!D2436="","",AND('Paraclinicos '!D2436&gt;=250,'Paraclinicos '!D2436&lt;=500),2,'Paraclinicos '!D2436&gt;500,3,'Paraclinicos '!D2436&lt;250,1)</f>
        <v/>
      </c>
      <c r="H2501" s="50" t="str">
        <f t="shared" si="118"/>
        <v/>
      </c>
      <c r="I2501" t="str" cm="1">
        <f t="array" ref="I2501">_xlfn.IFS('Paraclinicos '!Q2436="","",'Paraclinicos '!Q2436&gt;=65,1,'Paraclinicos '!Q2436&lt;65,0)</f>
        <v/>
      </c>
      <c r="J2501" t="str" cm="1">
        <f t="array" ref="J2501">_xlfn.IFS('Paraclinicos '!I2436="","",'Paraclinicos '!I2436&gt;7,1,'Paraclinicos '!I2436&lt;=7,0)</f>
        <v/>
      </c>
      <c r="K2501" t="str" cm="1">
        <f t="array" ref="K2501">_xlfn.IFS('Paraclinicos '!W2436="","",'Paraclinicos '!W2436&lt;=8,1,'Paraclinicos '!W2436&gt;8,0)</f>
        <v/>
      </c>
      <c r="L2501" t="str" cm="1">
        <f t="array" ref="L2501">_xlfn.IFS('Paraclinicos '!S2436="","",'Paraclinicos '!S2436&gt;=30,1,'Paraclinicos '!S2436&lt;30,0)</f>
        <v/>
      </c>
      <c r="M2501" t="str" cm="1">
        <f t="array" ref="M2501">_xlfn.IFS(OR('Paraclinicos '!T2436="",'Paraclinicos '!U2436=""),"",OR('Paraclinicos '!T2436&lt;=90,'Paraclinicos '!U2436&lt;=60),1,OR('Paraclinicos '!T2436&gt;90,'Paraclinicos '!U2436&gt;60),0)</f>
        <v/>
      </c>
      <c r="N2501" s="45" t="str">
        <f t="shared" si="119"/>
        <v/>
      </c>
      <c r="O2501" t="str" cm="1">
        <f t="array" ref="O2501">_xlfn.IFS(OR('Paraclinicos '!M2436="",'Paraclinicos '!N2436="",'Paraclinicos '!N2436=0),"",'Paraclinicos '!M2436/'Paraclinicos '!N2436&lt;100,4,'Paraclinicos '!M2436/'Paraclinicos '!N2436&lt;200,3,'Paraclinicos '!M2436/'Paraclinicos '!N2436&lt;300,2,'Paraclinicos '!M2436/'Paraclinicos '!N2436&lt;400,1,'Paraclinicos '!M2436/'Paraclinicos '!N2436&gt;=400,0)</f>
        <v/>
      </c>
      <c r="P2501" t="str" cm="1">
        <f t="array" ref="P2501">_xlfn.IFS('Paraclinicos '!C2436="","",'Paraclinicos '!C2436&lt;20,4,'Paraclinicos '!C2436&lt;50,3,'Paraclinicos '!C2436&lt;100,2,'Paraclinicos '!C2436&lt;150,1,'Paraclinicos '!C2436&gt;150,0)</f>
        <v/>
      </c>
      <c r="Q2501" t="str" cm="1">
        <f t="array" ref="Q2501">_xlfn.IFS('Paraclinicos '!O2436="","",'Paraclinicos '!O2436&lt;1.2,0,'Paraclinicos '!O2436&lt;2,1,'Paraclinicos '!O2436&lt;3.5,2,'Paraclinicos '!O2436&lt;5,3,'Paraclinicos '!O2436&gt;5,4)</f>
        <v/>
      </c>
      <c r="R2501" t="str" cm="1">
        <f t="array" ref="R2501">_xlfn.IFS('Paraclinicos '!J2436="","",'Paraclinicos '!J2436&lt;1.2,0,'Paraclinicos '!J2436&lt;2,1,'Paraclinicos '!J2436&lt;6,2,'Paraclinicos '!J2436&lt;12,3,'Paraclinicos '!J2436&gt;=12,4)</f>
        <v/>
      </c>
      <c r="S2501" t="str" cm="1">
        <f t="array" ref="S2501">_xlfn.IFS('Paraclinicos '!Y2436="","",'Paraclinicos '!Y2436&lt;70,1,'Paraclinicos '!Y2436&gt;=70,0)</f>
        <v/>
      </c>
      <c r="T2501" t="str" cm="1">
        <f t="array" ref="T2501">_xlfn.IFS('Paraclinicos '!W2436="","",'Paraclinicos '!W2436&lt;6,4,'Paraclinicos '!W2436&lt;10,3,'Paraclinicos '!W2436&lt;13,2,'Paraclinicos '!W2436&lt;15,1,'Paraclinicos '!W2436=15,0)</f>
        <v/>
      </c>
      <c r="U2501" s="54" t="str">
        <f t="shared" si="117"/>
        <v/>
      </c>
      <c r="V2501" t="str" cm="1">
        <f t="array" ref="V2501">_xlfn.IFS('Paraclinicos '!S2436="","",OR('Paraclinicos '!S2436&lt;=8,'Paraclinicos '!S2436&gt;=25),3,'Paraclinicos '!S2436&lt;12,1,'Paraclinicos '!S2436&lt;21,0,'Paraclinicos '!S2436&lt;25,2)</f>
        <v/>
      </c>
      <c r="W2501" t="str">
        <f>IFERROR(IF(INDEX('BD Demog para scores enalazar'!Y$2:'BD Demog para scores enalazar'!Y$3000,MATCH(Formulas!A2501,'BD Demog para scores enalazar'!A$2:'BD Demog para scores enalazar'!A$3000,0))=1,"SI","NO"),"")</f>
        <v/>
      </c>
      <c r="X2501" s="9" t="str">
        <f>IFERROR(IF(INDEX('BD Demog para scores enalazar'!AJ$2:'BD Demog para scores enalazar'!AJ$3000,MATCH(Formulas!A2501,'BD Demog para scores enalazar'!A$2:'BD Demog para scores enalazar'!A$3000,0))=1,"SI","NO"),"")</f>
        <v/>
      </c>
      <c r="Y2501" t="str" cm="1">
        <f t="array" ref="Y2501">IF(AND(W2501="NO",X2501="NO"),_xlfn.IFS('Paraclinicos '!K2436&lt;=91,3,'Paraclinicos '!K2436&lt;94,2,'Paraclinicos '!K2436&lt;96,1,'Paraclinicos '!K2436&gt;=96,0),"")</f>
        <v/>
      </c>
      <c r="Z2501" t="str" cm="1">
        <f t="array" ref="Z2501">IF(OR(W2501="SI",X2501="SI"),_xlfn.IFS(OR(AND('Paraclinicos '!K2437&lt;=83),AND('Paraclinicos '!K2437&gt;=97,AA2501=2)),3,OR(AND('Paraclinicos '!K2437&lt;=86),AND('Paraclinicos '!K2437&gt;=94,AA2501=2)),2,OR(AND('Paraclinicos '!K2437&lt;=88),AND('Paraclinicos '!K2437&gt;=92,AA2501=2)),1,OR(AND('Paraclinicos '!K2437&gt;=88,'Paraclinicos '!K2437&lt;=92),AND('Paraclinicos '!K2437&gt;=93,AA2501=0)),0),"")</f>
        <v/>
      </c>
      <c r="AA2501" t="str" cm="1">
        <f t="array" ref="AA2501">_xlfn.IFS('Paraclinicos '!E2436="","",'Paraclinicos '!E2436="Oxigeno",2,'Paraclinicos '!E2436="Aire",0)</f>
        <v/>
      </c>
    </row>
    <row r="2502" spans="1:27" x14ac:dyDescent="0.25">
      <c r="A2502">
        <f>'Paraclinicos '!A2437</f>
        <v>0</v>
      </c>
      <c r="B2502" s="3">
        <f>'Paraclinicos '!R2437</f>
        <v>0</v>
      </c>
      <c r="C2502" t="str" cm="1">
        <f t="array" ref="C2502">_xlfn.IFS('Paraclinicos '!Q2437="","",'Paraclinicos '!Q2437&gt;60,3,'Paraclinicos '!Q2437&lt;=60,1)</f>
        <v/>
      </c>
      <c r="D2502" t="str">
        <f>IFERROR(IF(INDEX('BD Demog para scores enalazar'!BC$2:BC$3000,MATCH(Formulas!A2502,'BD Demog para scores enalazar'!A$2:A$3000,0))=0,"SI","NO"),"")</f>
        <v/>
      </c>
      <c r="E2502" t="str" cm="1">
        <f t="array" ref="E2502">_xlfn.IFS(D2502="","",D2502="SI",4,D2502="NO",1)</f>
        <v/>
      </c>
      <c r="F2502" t="str" cm="1">
        <f t="array" ref="F2502">_xlfn.IFS('Paraclinicos '!B2437="","",'Paraclinicos '!B2437&gt;1,1,'Paraclinicos '!B2437&lt;=1,3)</f>
        <v/>
      </c>
      <c r="G2502" t="str" cm="1">
        <f t="array" ref="G2502">_xlfn.IFS('Paraclinicos '!D2437="","",AND('Paraclinicos '!D2437&gt;=250,'Paraclinicos '!D2437&lt;=500),2,'Paraclinicos '!D2437&gt;500,3,'Paraclinicos '!D2437&lt;250,1)</f>
        <v/>
      </c>
      <c r="H2502" s="50" t="str">
        <f t="shared" si="118"/>
        <v/>
      </c>
      <c r="I2502" t="str" cm="1">
        <f t="array" ref="I2502">_xlfn.IFS('Paraclinicos '!Q2437="","",'Paraclinicos '!Q2437&gt;=65,1,'Paraclinicos '!Q2437&lt;65,0)</f>
        <v/>
      </c>
      <c r="J2502" t="str" cm="1">
        <f t="array" ref="J2502">_xlfn.IFS('Paraclinicos '!I2437="","",'Paraclinicos '!I2437&gt;7,1,'Paraclinicos '!I2437&lt;=7,0)</f>
        <v/>
      </c>
      <c r="K2502" t="str" cm="1">
        <f t="array" ref="K2502">_xlfn.IFS('Paraclinicos '!W2437="","",'Paraclinicos '!W2437&lt;=8,1,'Paraclinicos '!W2437&gt;8,0)</f>
        <v/>
      </c>
      <c r="L2502" t="str" cm="1">
        <f t="array" ref="L2502">_xlfn.IFS('Paraclinicos '!S2437="","",'Paraclinicos '!S2437&gt;=30,1,'Paraclinicos '!S2437&lt;30,0)</f>
        <v/>
      </c>
      <c r="M2502" t="str" cm="1">
        <f t="array" ref="M2502">_xlfn.IFS(OR('Paraclinicos '!T2437="",'Paraclinicos '!U2437=""),"",OR('Paraclinicos '!T2437&lt;=90,'Paraclinicos '!U2437&lt;=60),1,OR('Paraclinicos '!T2437&gt;90,'Paraclinicos '!U2437&gt;60),0)</f>
        <v/>
      </c>
      <c r="N2502" s="45" t="str">
        <f t="shared" si="119"/>
        <v/>
      </c>
      <c r="O2502" t="str" cm="1">
        <f t="array" ref="O2502">_xlfn.IFS(OR('Paraclinicos '!M2437="",'Paraclinicos '!N2437="",'Paraclinicos '!N2437=0),"",'Paraclinicos '!M2437/'Paraclinicos '!N2437&lt;100,4,'Paraclinicos '!M2437/'Paraclinicos '!N2437&lt;200,3,'Paraclinicos '!M2437/'Paraclinicos '!N2437&lt;300,2,'Paraclinicos '!M2437/'Paraclinicos '!N2437&lt;400,1,'Paraclinicos '!M2437/'Paraclinicos '!N2437&gt;=400,0)</f>
        <v/>
      </c>
      <c r="P2502" t="str" cm="1">
        <f t="array" ref="P2502">_xlfn.IFS('Paraclinicos '!C2437="","",'Paraclinicos '!C2437&lt;20,4,'Paraclinicos '!C2437&lt;50,3,'Paraclinicos '!C2437&lt;100,2,'Paraclinicos '!C2437&lt;150,1,'Paraclinicos '!C2437&gt;150,0)</f>
        <v/>
      </c>
      <c r="Q2502" t="str" cm="1">
        <f t="array" ref="Q2502">_xlfn.IFS('Paraclinicos '!O2437="","",'Paraclinicos '!O2437&lt;1.2,0,'Paraclinicos '!O2437&lt;2,1,'Paraclinicos '!O2437&lt;3.5,2,'Paraclinicos '!O2437&lt;5,3,'Paraclinicos '!O2437&gt;5,4)</f>
        <v/>
      </c>
      <c r="R2502" t="str" cm="1">
        <f t="array" ref="R2502">_xlfn.IFS('Paraclinicos '!J2437="","",'Paraclinicos '!J2437&lt;1.2,0,'Paraclinicos '!J2437&lt;2,1,'Paraclinicos '!J2437&lt;6,2,'Paraclinicos '!J2437&lt;12,3,'Paraclinicos '!J2437&gt;=12,4)</f>
        <v/>
      </c>
      <c r="S2502" t="str" cm="1">
        <f t="array" ref="S2502">_xlfn.IFS('Paraclinicos '!Y2437="","",'Paraclinicos '!Y2437&lt;70,1,'Paraclinicos '!Y2437&gt;=70,0)</f>
        <v/>
      </c>
      <c r="T2502" t="str" cm="1">
        <f t="array" ref="T2502">_xlfn.IFS('Paraclinicos '!W2437="","",'Paraclinicos '!W2437&lt;6,4,'Paraclinicos '!W2437&lt;10,3,'Paraclinicos '!W2437&lt;13,2,'Paraclinicos '!W2437&lt;15,1,'Paraclinicos '!W2437=15,0)</f>
        <v/>
      </c>
      <c r="U2502" s="54" t="str">
        <f t="shared" si="117"/>
        <v/>
      </c>
      <c r="V2502" t="str" cm="1">
        <f t="array" ref="V2502">_xlfn.IFS('Paraclinicos '!S2437="","",OR('Paraclinicos '!S2437&lt;=8,'Paraclinicos '!S2437&gt;=25),3,'Paraclinicos '!S2437&lt;12,1,'Paraclinicos '!S2437&lt;21,0,'Paraclinicos '!S2437&lt;25,2)</f>
        <v/>
      </c>
      <c r="W2502" t="str">
        <f>IFERROR(IF(INDEX('BD Demog para scores enalazar'!Y$2:'BD Demog para scores enalazar'!Y$3000,MATCH(Formulas!A2502,'BD Demog para scores enalazar'!A$2:'BD Demog para scores enalazar'!A$3000,0))=1,"SI","NO"),"")</f>
        <v/>
      </c>
      <c r="X2502" s="9" t="str">
        <f>IFERROR(IF(INDEX('BD Demog para scores enalazar'!AJ$2:'BD Demog para scores enalazar'!AJ$3000,MATCH(Formulas!A2502,'BD Demog para scores enalazar'!A$2:'BD Demog para scores enalazar'!A$3000,0))=1,"SI","NO"),"")</f>
        <v/>
      </c>
      <c r="Y2502" t="str" cm="1">
        <f t="array" ref="Y2502">IF(AND(W2502="NO",X2502="NO"),_xlfn.IFS('Paraclinicos '!K2437&lt;=91,3,'Paraclinicos '!K2437&lt;94,2,'Paraclinicos '!K2437&lt;96,1,'Paraclinicos '!K2437&gt;=96,0),"")</f>
        <v/>
      </c>
      <c r="Z2502" t="str" cm="1">
        <f t="array" ref="Z2502">IF(OR(W2502="SI",X2502="SI"),_xlfn.IFS(OR(AND('Paraclinicos '!K2438&lt;=83),AND('Paraclinicos '!K2438&gt;=97,AA2502=2)),3,OR(AND('Paraclinicos '!K2438&lt;=86),AND('Paraclinicos '!K2438&gt;=94,AA2502=2)),2,OR(AND('Paraclinicos '!K2438&lt;=88),AND('Paraclinicos '!K2438&gt;=92,AA2502=2)),1,OR(AND('Paraclinicos '!K2438&gt;=88,'Paraclinicos '!K2438&lt;=92),AND('Paraclinicos '!K2438&gt;=93,AA2502=0)),0),"")</f>
        <v/>
      </c>
      <c r="AA2502" t="str" cm="1">
        <f t="array" ref="AA2502">_xlfn.IFS('Paraclinicos '!E2437="","",'Paraclinicos '!E2437="Oxigeno",2,'Paraclinicos '!E2437="Aire",0)</f>
        <v/>
      </c>
    </row>
    <row r="2503" spans="1:27" x14ac:dyDescent="0.25">
      <c r="A2503">
        <f>'Paraclinicos '!A2438</f>
        <v>0</v>
      </c>
      <c r="B2503" s="3">
        <f>'Paraclinicos '!R2438</f>
        <v>0</v>
      </c>
      <c r="C2503" t="str" cm="1">
        <f t="array" ref="C2503">_xlfn.IFS('Paraclinicos '!Q2438="","",'Paraclinicos '!Q2438&gt;60,3,'Paraclinicos '!Q2438&lt;=60,1)</f>
        <v/>
      </c>
      <c r="D2503" t="str">
        <f>IFERROR(IF(INDEX('BD Demog para scores enalazar'!BC$2:BC$3000,MATCH(Formulas!A2503,'BD Demog para scores enalazar'!A$2:A$3000,0))=0,"SI","NO"),"")</f>
        <v/>
      </c>
      <c r="E2503" t="str" cm="1">
        <f t="array" ref="E2503">_xlfn.IFS(D2503="","",D2503="SI",4,D2503="NO",1)</f>
        <v/>
      </c>
      <c r="F2503" t="str" cm="1">
        <f t="array" ref="F2503">_xlfn.IFS('Paraclinicos '!B2438="","",'Paraclinicos '!B2438&gt;1,1,'Paraclinicos '!B2438&lt;=1,3)</f>
        <v/>
      </c>
      <c r="G2503" t="str" cm="1">
        <f t="array" ref="G2503">_xlfn.IFS('Paraclinicos '!D2438="","",AND('Paraclinicos '!D2438&gt;=250,'Paraclinicos '!D2438&lt;=500),2,'Paraclinicos '!D2438&gt;500,3,'Paraclinicos '!D2438&lt;250,1)</f>
        <v/>
      </c>
      <c r="H2503" s="50" t="str">
        <f t="shared" si="118"/>
        <v/>
      </c>
      <c r="I2503" t="str" cm="1">
        <f t="array" ref="I2503">_xlfn.IFS('Paraclinicos '!Q2438="","",'Paraclinicos '!Q2438&gt;=65,1,'Paraclinicos '!Q2438&lt;65,0)</f>
        <v/>
      </c>
      <c r="J2503" t="str" cm="1">
        <f t="array" ref="J2503">_xlfn.IFS('Paraclinicos '!I2438="","",'Paraclinicos '!I2438&gt;7,1,'Paraclinicos '!I2438&lt;=7,0)</f>
        <v/>
      </c>
      <c r="K2503" t="str" cm="1">
        <f t="array" ref="K2503">_xlfn.IFS('Paraclinicos '!W2438="","",'Paraclinicos '!W2438&lt;=8,1,'Paraclinicos '!W2438&gt;8,0)</f>
        <v/>
      </c>
      <c r="L2503" t="str" cm="1">
        <f t="array" ref="L2503">_xlfn.IFS('Paraclinicos '!S2438="","",'Paraclinicos '!S2438&gt;=30,1,'Paraclinicos '!S2438&lt;30,0)</f>
        <v/>
      </c>
      <c r="M2503" t="str" cm="1">
        <f t="array" ref="M2503">_xlfn.IFS(OR('Paraclinicos '!T2438="",'Paraclinicos '!U2438=""),"",OR('Paraclinicos '!T2438&lt;=90,'Paraclinicos '!U2438&lt;=60),1,OR('Paraclinicos '!T2438&gt;90,'Paraclinicos '!U2438&gt;60),0)</f>
        <v/>
      </c>
      <c r="N2503" s="45" t="str">
        <f t="shared" si="119"/>
        <v/>
      </c>
      <c r="O2503" t="str" cm="1">
        <f t="array" ref="O2503">_xlfn.IFS(OR('Paraclinicos '!M2438="",'Paraclinicos '!N2438="",'Paraclinicos '!N2438=0),"",'Paraclinicos '!M2438/'Paraclinicos '!N2438&lt;100,4,'Paraclinicos '!M2438/'Paraclinicos '!N2438&lt;200,3,'Paraclinicos '!M2438/'Paraclinicos '!N2438&lt;300,2,'Paraclinicos '!M2438/'Paraclinicos '!N2438&lt;400,1,'Paraclinicos '!M2438/'Paraclinicos '!N2438&gt;=400,0)</f>
        <v/>
      </c>
      <c r="P2503" t="str" cm="1">
        <f t="array" ref="P2503">_xlfn.IFS('Paraclinicos '!C2438="","",'Paraclinicos '!C2438&lt;20,4,'Paraclinicos '!C2438&lt;50,3,'Paraclinicos '!C2438&lt;100,2,'Paraclinicos '!C2438&lt;150,1,'Paraclinicos '!C2438&gt;150,0)</f>
        <v/>
      </c>
      <c r="Q2503" t="str" cm="1">
        <f t="array" ref="Q2503">_xlfn.IFS('Paraclinicos '!O2438="","",'Paraclinicos '!O2438&lt;1.2,0,'Paraclinicos '!O2438&lt;2,1,'Paraclinicos '!O2438&lt;3.5,2,'Paraclinicos '!O2438&lt;5,3,'Paraclinicos '!O2438&gt;5,4)</f>
        <v/>
      </c>
      <c r="R2503" t="str" cm="1">
        <f t="array" ref="R2503">_xlfn.IFS('Paraclinicos '!J2438="","",'Paraclinicos '!J2438&lt;1.2,0,'Paraclinicos '!J2438&lt;2,1,'Paraclinicos '!J2438&lt;6,2,'Paraclinicos '!J2438&lt;12,3,'Paraclinicos '!J2438&gt;=12,4)</f>
        <v/>
      </c>
      <c r="S2503" t="str" cm="1">
        <f t="array" ref="S2503">_xlfn.IFS('Paraclinicos '!Y2438="","",'Paraclinicos '!Y2438&lt;70,1,'Paraclinicos '!Y2438&gt;=70,0)</f>
        <v/>
      </c>
      <c r="T2503" t="str" cm="1">
        <f t="array" ref="T2503">_xlfn.IFS('Paraclinicos '!W2438="","",'Paraclinicos '!W2438&lt;6,4,'Paraclinicos '!W2438&lt;10,3,'Paraclinicos '!W2438&lt;13,2,'Paraclinicos '!W2438&lt;15,1,'Paraclinicos '!W2438=15,0)</f>
        <v/>
      </c>
      <c r="U2503" s="54" t="str">
        <f t="shared" si="117"/>
        <v/>
      </c>
      <c r="V2503" t="str" cm="1">
        <f t="array" ref="V2503">_xlfn.IFS('Paraclinicos '!S2438="","",OR('Paraclinicos '!S2438&lt;=8,'Paraclinicos '!S2438&gt;=25),3,'Paraclinicos '!S2438&lt;12,1,'Paraclinicos '!S2438&lt;21,0,'Paraclinicos '!S2438&lt;25,2)</f>
        <v/>
      </c>
      <c r="W2503" t="str">
        <f>IFERROR(IF(INDEX('BD Demog para scores enalazar'!Y$2:'BD Demog para scores enalazar'!Y$3000,MATCH(Formulas!A2503,'BD Demog para scores enalazar'!A$2:'BD Demog para scores enalazar'!A$3000,0))=1,"SI","NO"),"")</f>
        <v/>
      </c>
      <c r="X2503" s="9" t="str">
        <f>IFERROR(IF(INDEX('BD Demog para scores enalazar'!AJ$2:'BD Demog para scores enalazar'!AJ$3000,MATCH(Formulas!A2503,'BD Demog para scores enalazar'!A$2:'BD Demog para scores enalazar'!A$3000,0))=1,"SI","NO"),"")</f>
        <v/>
      </c>
      <c r="Y2503" t="str" cm="1">
        <f t="array" ref="Y2503">IF(AND(W2503="NO",X2503="NO"),_xlfn.IFS('Paraclinicos '!K2438&lt;=91,3,'Paraclinicos '!K2438&lt;94,2,'Paraclinicos '!K2438&lt;96,1,'Paraclinicos '!K2438&gt;=96,0),"")</f>
        <v/>
      </c>
      <c r="Z2503" t="str" cm="1">
        <f t="array" ref="Z2503">IF(OR(W2503="SI",X2503="SI"),_xlfn.IFS(OR(AND('Paraclinicos '!K2439&lt;=83),AND('Paraclinicos '!K2439&gt;=97,AA2503=2)),3,OR(AND('Paraclinicos '!K2439&lt;=86),AND('Paraclinicos '!K2439&gt;=94,AA2503=2)),2,OR(AND('Paraclinicos '!K2439&lt;=88),AND('Paraclinicos '!K2439&gt;=92,AA2503=2)),1,OR(AND('Paraclinicos '!K2439&gt;=88,'Paraclinicos '!K2439&lt;=92),AND('Paraclinicos '!K2439&gt;=93,AA2503=0)),0),"")</f>
        <v/>
      </c>
      <c r="AA2503" t="str" cm="1">
        <f t="array" ref="AA2503">_xlfn.IFS('Paraclinicos '!E2438="","",'Paraclinicos '!E2438="Oxigeno",2,'Paraclinicos '!E2438="Aire",0)</f>
        <v/>
      </c>
    </row>
    <row r="2504" spans="1:27" x14ac:dyDescent="0.25">
      <c r="A2504">
        <f>'Paraclinicos '!A2439</f>
        <v>0</v>
      </c>
      <c r="B2504" s="3">
        <f>'Paraclinicos '!R2439</f>
        <v>0</v>
      </c>
      <c r="C2504" t="str" cm="1">
        <f t="array" ref="C2504">_xlfn.IFS('Paraclinicos '!Q2439="","",'Paraclinicos '!Q2439&gt;60,3,'Paraclinicos '!Q2439&lt;=60,1)</f>
        <v/>
      </c>
      <c r="D2504" t="str">
        <f>IFERROR(IF(INDEX('BD Demog para scores enalazar'!BC$2:BC$3000,MATCH(Formulas!A2504,'BD Demog para scores enalazar'!A$2:A$3000,0))=0,"SI","NO"),"")</f>
        <v/>
      </c>
      <c r="E2504" t="str" cm="1">
        <f t="array" ref="E2504">_xlfn.IFS(D2504="","",D2504="SI",4,D2504="NO",1)</f>
        <v/>
      </c>
      <c r="F2504" t="str" cm="1">
        <f t="array" ref="F2504">_xlfn.IFS('Paraclinicos '!B2439="","",'Paraclinicos '!B2439&gt;1,1,'Paraclinicos '!B2439&lt;=1,3)</f>
        <v/>
      </c>
      <c r="G2504" t="str" cm="1">
        <f t="array" ref="G2504">_xlfn.IFS('Paraclinicos '!D2439="","",AND('Paraclinicos '!D2439&gt;=250,'Paraclinicos '!D2439&lt;=500),2,'Paraclinicos '!D2439&gt;500,3,'Paraclinicos '!D2439&lt;250,1)</f>
        <v/>
      </c>
      <c r="H2504" s="50" t="str">
        <f t="shared" si="118"/>
        <v/>
      </c>
      <c r="I2504" t="str" cm="1">
        <f t="array" ref="I2504">_xlfn.IFS('Paraclinicos '!Q2439="","",'Paraclinicos '!Q2439&gt;=65,1,'Paraclinicos '!Q2439&lt;65,0)</f>
        <v/>
      </c>
      <c r="J2504" t="str" cm="1">
        <f t="array" ref="J2504">_xlfn.IFS('Paraclinicos '!I2439="","",'Paraclinicos '!I2439&gt;7,1,'Paraclinicos '!I2439&lt;=7,0)</f>
        <v/>
      </c>
      <c r="K2504" t="str" cm="1">
        <f t="array" ref="K2504">_xlfn.IFS('Paraclinicos '!W2439="","",'Paraclinicos '!W2439&lt;=8,1,'Paraclinicos '!W2439&gt;8,0)</f>
        <v/>
      </c>
      <c r="L2504" t="str" cm="1">
        <f t="array" ref="L2504">_xlfn.IFS('Paraclinicos '!S2439="","",'Paraclinicos '!S2439&gt;=30,1,'Paraclinicos '!S2439&lt;30,0)</f>
        <v/>
      </c>
      <c r="M2504" t="str" cm="1">
        <f t="array" ref="M2504">_xlfn.IFS(OR('Paraclinicos '!T2439="",'Paraclinicos '!U2439=""),"",OR('Paraclinicos '!T2439&lt;=90,'Paraclinicos '!U2439&lt;=60),1,OR('Paraclinicos '!T2439&gt;90,'Paraclinicos '!U2439&gt;60),0)</f>
        <v/>
      </c>
      <c r="N2504" s="45" t="str">
        <f t="shared" si="119"/>
        <v/>
      </c>
      <c r="O2504" t="str" cm="1">
        <f t="array" ref="O2504">_xlfn.IFS(OR('Paraclinicos '!M2439="",'Paraclinicos '!N2439="",'Paraclinicos '!N2439=0),"",'Paraclinicos '!M2439/'Paraclinicos '!N2439&lt;100,4,'Paraclinicos '!M2439/'Paraclinicos '!N2439&lt;200,3,'Paraclinicos '!M2439/'Paraclinicos '!N2439&lt;300,2,'Paraclinicos '!M2439/'Paraclinicos '!N2439&lt;400,1,'Paraclinicos '!M2439/'Paraclinicos '!N2439&gt;=400,0)</f>
        <v/>
      </c>
      <c r="P2504" t="str" cm="1">
        <f t="array" ref="P2504">_xlfn.IFS('Paraclinicos '!C2439="","",'Paraclinicos '!C2439&lt;20,4,'Paraclinicos '!C2439&lt;50,3,'Paraclinicos '!C2439&lt;100,2,'Paraclinicos '!C2439&lt;150,1,'Paraclinicos '!C2439&gt;150,0)</f>
        <v/>
      </c>
      <c r="Q2504" t="str" cm="1">
        <f t="array" ref="Q2504">_xlfn.IFS('Paraclinicos '!O2439="","",'Paraclinicos '!O2439&lt;1.2,0,'Paraclinicos '!O2439&lt;2,1,'Paraclinicos '!O2439&lt;3.5,2,'Paraclinicos '!O2439&lt;5,3,'Paraclinicos '!O2439&gt;5,4)</f>
        <v/>
      </c>
      <c r="R2504" t="str" cm="1">
        <f t="array" ref="R2504">_xlfn.IFS('Paraclinicos '!J2439="","",'Paraclinicos '!J2439&lt;1.2,0,'Paraclinicos '!J2439&lt;2,1,'Paraclinicos '!J2439&lt;6,2,'Paraclinicos '!J2439&lt;12,3,'Paraclinicos '!J2439&gt;=12,4)</f>
        <v/>
      </c>
      <c r="S2504" t="str" cm="1">
        <f t="array" ref="S2504">_xlfn.IFS('Paraclinicos '!Y2439="","",'Paraclinicos '!Y2439&lt;70,1,'Paraclinicos '!Y2439&gt;=70,0)</f>
        <v/>
      </c>
      <c r="T2504" t="str" cm="1">
        <f t="array" ref="T2504">_xlfn.IFS('Paraclinicos '!W2439="","",'Paraclinicos '!W2439&lt;6,4,'Paraclinicos '!W2439&lt;10,3,'Paraclinicos '!W2439&lt;13,2,'Paraclinicos '!W2439&lt;15,1,'Paraclinicos '!W2439=15,0)</f>
        <v/>
      </c>
      <c r="U2504" s="54" t="str">
        <f t="shared" si="117"/>
        <v/>
      </c>
      <c r="V2504" t="str" cm="1">
        <f t="array" ref="V2504">_xlfn.IFS('Paraclinicos '!S2439="","",OR('Paraclinicos '!S2439&lt;=8,'Paraclinicos '!S2439&gt;=25),3,'Paraclinicos '!S2439&lt;12,1,'Paraclinicos '!S2439&lt;21,0,'Paraclinicos '!S2439&lt;25,2)</f>
        <v/>
      </c>
      <c r="W2504" t="str">
        <f>IFERROR(IF(INDEX('BD Demog para scores enalazar'!Y$2:'BD Demog para scores enalazar'!Y$3000,MATCH(Formulas!A2504,'BD Demog para scores enalazar'!A$2:'BD Demog para scores enalazar'!A$3000,0))=1,"SI","NO"),"")</f>
        <v/>
      </c>
      <c r="X2504" s="9" t="str">
        <f>IFERROR(IF(INDEX('BD Demog para scores enalazar'!AJ$2:'BD Demog para scores enalazar'!AJ$3000,MATCH(Formulas!A2504,'BD Demog para scores enalazar'!A$2:'BD Demog para scores enalazar'!A$3000,0))=1,"SI","NO"),"")</f>
        <v/>
      </c>
      <c r="Y2504" t="str" cm="1">
        <f t="array" ref="Y2504">IF(AND(W2504="NO",X2504="NO"),_xlfn.IFS('Paraclinicos '!K2439&lt;=91,3,'Paraclinicos '!K2439&lt;94,2,'Paraclinicos '!K2439&lt;96,1,'Paraclinicos '!K2439&gt;=96,0),"")</f>
        <v/>
      </c>
      <c r="Z2504" t="str" cm="1">
        <f t="array" ref="Z2504">IF(OR(W2504="SI",X2504="SI"),_xlfn.IFS(OR(AND('Paraclinicos '!K2440&lt;=83),AND('Paraclinicos '!K2440&gt;=97,AA2504=2)),3,OR(AND('Paraclinicos '!K2440&lt;=86),AND('Paraclinicos '!K2440&gt;=94,AA2504=2)),2,OR(AND('Paraclinicos '!K2440&lt;=88),AND('Paraclinicos '!K2440&gt;=92,AA2504=2)),1,OR(AND('Paraclinicos '!K2440&gt;=88,'Paraclinicos '!K2440&lt;=92),AND('Paraclinicos '!K2440&gt;=93,AA2504=0)),0),"")</f>
        <v/>
      </c>
      <c r="AA2504" t="str" cm="1">
        <f t="array" ref="AA2504">_xlfn.IFS('Paraclinicos '!E2439="","",'Paraclinicos '!E2439="Oxigeno",2,'Paraclinicos '!E2439="Aire",0)</f>
        <v/>
      </c>
    </row>
    <row r="2505" spans="1:27" x14ac:dyDescent="0.25">
      <c r="A2505">
        <f>'Paraclinicos '!A2440</f>
        <v>0</v>
      </c>
      <c r="B2505" s="3">
        <f>'Paraclinicos '!R2440</f>
        <v>0</v>
      </c>
      <c r="C2505" t="str" cm="1">
        <f t="array" ref="C2505">_xlfn.IFS('Paraclinicos '!Q2440="","",'Paraclinicos '!Q2440&gt;60,3,'Paraclinicos '!Q2440&lt;=60,1)</f>
        <v/>
      </c>
      <c r="D2505" t="str">
        <f>IFERROR(IF(INDEX('BD Demog para scores enalazar'!BC$2:BC$3000,MATCH(Formulas!A2505,'BD Demog para scores enalazar'!A$2:A$3000,0))=0,"SI","NO"),"")</f>
        <v/>
      </c>
      <c r="E2505" t="str" cm="1">
        <f t="array" ref="E2505">_xlfn.IFS(D2505="","",D2505="SI",4,D2505="NO",1)</f>
        <v/>
      </c>
      <c r="F2505" t="str" cm="1">
        <f t="array" ref="F2505">_xlfn.IFS('Paraclinicos '!B2440="","",'Paraclinicos '!B2440&gt;1,1,'Paraclinicos '!B2440&lt;=1,3)</f>
        <v/>
      </c>
      <c r="G2505" t="str" cm="1">
        <f t="array" ref="G2505">_xlfn.IFS('Paraclinicos '!D2440="","",AND('Paraclinicos '!D2440&gt;=250,'Paraclinicos '!D2440&lt;=500),2,'Paraclinicos '!D2440&gt;500,3,'Paraclinicos '!D2440&lt;250,1)</f>
        <v/>
      </c>
      <c r="H2505" s="50" t="str">
        <f t="shared" si="118"/>
        <v/>
      </c>
      <c r="I2505" t="str" cm="1">
        <f t="array" ref="I2505">_xlfn.IFS('Paraclinicos '!Q2440="","",'Paraclinicos '!Q2440&gt;=65,1,'Paraclinicos '!Q2440&lt;65,0)</f>
        <v/>
      </c>
      <c r="J2505" t="str" cm="1">
        <f t="array" ref="J2505">_xlfn.IFS('Paraclinicos '!I2440="","",'Paraclinicos '!I2440&gt;7,1,'Paraclinicos '!I2440&lt;=7,0)</f>
        <v/>
      </c>
      <c r="K2505" t="str" cm="1">
        <f t="array" ref="K2505">_xlfn.IFS('Paraclinicos '!W2440="","",'Paraclinicos '!W2440&lt;=8,1,'Paraclinicos '!W2440&gt;8,0)</f>
        <v/>
      </c>
      <c r="L2505" t="str" cm="1">
        <f t="array" ref="L2505">_xlfn.IFS('Paraclinicos '!S2440="","",'Paraclinicos '!S2440&gt;=30,1,'Paraclinicos '!S2440&lt;30,0)</f>
        <v/>
      </c>
      <c r="M2505" t="str" cm="1">
        <f t="array" ref="M2505">_xlfn.IFS(OR('Paraclinicos '!T2440="",'Paraclinicos '!U2440=""),"",OR('Paraclinicos '!T2440&lt;=90,'Paraclinicos '!U2440&lt;=60),1,OR('Paraclinicos '!T2440&gt;90,'Paraclinicos '!U2440&gt;60),0)</f>
        <v/>
      </c>
      <c r="N2505" s="45" t="str">
        <f t="shared" si="119"/>
        <v/>
      </c>
      <c r="O2505" t="str" cm="1">
        <f t="array" ref="O2505">_xlfn.IFS(OR('Paraclinicos '!M2440="",'Paraclinicos '!N2440="",'Paraclinicos '!N2440=0),"",'Paraclinicos '!M2440/'Paraclinicos '!N2440&lt;100,4,'Paraclinicos '!M2440/'Paraclinicos '!N2440&lt;200,3,'Paraclinicos '!M2440/'Paraclinicos '!N2440&lt;300,2,'Paraclinicos '!M2440/'Paraclinicos '!N2440&lt;400,1,'Paraclinicos '!M2440/'Paraclinicos '!N2440&gt;=400,0)</f>
        <v/>
      </c>
      <c r="P2505" t="str" cm="1">
        <f t="array" ref="P2505">_xlfn.IFS('Paraclinicos '!C2440="","",'Paraclinicos '!C2440&lt;20,4,'Paraclinicos '!C2440&lt;50,3,'Paraclinicos '!C2440&lt;100,2,'Paraclinicos '!C2440&lt;150,1,'Paraclinicos '!C2440&gt;150,0)</f>
        <v/>
      </c>
      <c r="Q2505" t="str" cm="1">
        <f t="array" ref="Q2505">_xlfn.IFS('Paraclinicos '!O2440="","",'Paraclinicos '!O2440&lt;1.2,0,'Paraclinicos '!O2440&lt;2,1,'Paraclinicos '!O2440&lt;3.5,2,'Paraclinicos '!O2440&lt;5,3,'Paraclinicos '!O2440&gt;5,4)</f>
        <v/>
      </c>
      <c r="R2505" t="str" cm="1">
        <f t="array" ref="R2505">_xlfn.IFS('Paraclinicos '!J2440="","",'Paraclinicos '!J2440&lt;1.2,0,'Paraclinicos '!J2440&lt;2,1,'Paraclinicos '!J2440&lt;6,2,'Paraclinicos '!J2440&lt;12,3,'Paraclinicos '!J2440&gt;=12,4)</f>
        <v/>
      </c>
      <c r="S2505" t="str" cm="1">
        <f t="array" ref="S2505">_xlfn.IFS('Paraclinicos '!Y2440="","",'Paraclinicos '!Y2440&lt;70,1,'Paraclinicos '!Y2440&gt;=70,0)</f>
        <v/>
      </c>
      <c r="T2505" t="str" cm="1">
        <f t="array" ref="T2505">_xlfn.IFS('Paraclinicos '!W2440="","",'Paraclinicos '!W2440&lt;6,4,'Paraclinicos '!W2440&lt;10,3,'Paraclinicos '!W2440&lt;13,2,'Paraclinicos '!W2440&lt;15,1,'Paraclinicos '!W2440=15,0)</f>
        <v/>
      </c>
      <c r="U2505" s="54" t="str">
        <f t="shared" si="117"/>
        <v/>
      </c>
      <c r="V2505" t="str" cm="1">
        <f t="array" ref="V2505">_xlfn.IFS('Paraclinicos '!S2440="","",OR('Paraclinicos '!S2440&lt;=8,'Paraclinicos '!S2440&gt;=25),3,'Paraclinicos '!S2440&lt;12,1,'Paraclinicos '!S2440&lt;21,0,'Paraclinicos '!S2440&lt;25,2)</f>
        <v/>
      </c>
      <c r="W2505" t="str">
        <f>IFERROR(IF(INDEX('BD Demog para scores enalazar'!Y$2:'BD Demog para scores enalazar'!Y$3000,MATCH(Formulas!A2505,'BD Demog para scores enalazar'!A$2:'BD Demog para scores enalazar'!A$3000,0))=1,"SI","NO"),"")</f>
        <v/>
      </c>
      <c r="X2505" s="9" t="str">
        <f>IFERROR(IF(INDEX('BD Demog para scores enalazar'!AJ$2:'BD Demog para scores enalazar'!AJ$3000,MATCH(Formulas!A2505,'BD Demog para scores enalazar'!A$2:'BD Demog para scores enalazar'!A$3000,0))=1,"SI","NO"),"")</f>
        <v/>
      </c>
      <c r="Y2505" t="str" cm="1">
        <f t="array" ref="Y2505">IF(AND(W2505="NO",X2505="NO"),_xlfn.IFS('Paraclinicos '!K2440&lt;=91,3,'Paraclinicos '!K2440&lt;94,2,'Paraclinicos '!K2440&lt;96,1,'Paraclinicos '!K2440&gt;=96,0),"")</f>
        <v/>
      </c>
      <c r="Z2505" t="str" cm="1">
        <f t="array" ref="Z2505">IF(OR(W2505="SI",X2505="SI"),_xlfn.IFS(OR(AND('Paraclinicos '!K2441&lt;=83),AND('Paraclinicos '!K2441&gt;=97,AA2505=2)),3,OR(AND('Paraclinicos '!K2441&lt;=86),AND('Paraclinicos '!K2441&gt;=94,AA2505=2)),2,OR(AND('Paraclinicos '!K2441&lt;=88),AND('Paraclinicos '!K2441&gt;=92,AA2505=2)),1,OR(AND('Paraclinicos '!K2441&gt;=88,'Paraclinicos '!K2441&lt;=92),AND('Paraclinicos '!K2441&gt;=93,AA2505=0)),0),"")</f>
        <v/>
      </c>
      <c r="AA2505" t="str" cm="1">
        <f t="array" ref="AA2505">_xlfn.IFS('Paraclinicos '!E2440="","",'Paraclinicos '!E2440="Oxigeno",2,'Paraclinicos '!E2440="Aire",0)</f>
        <v/>
      </c>
    </row>
    <row r="2506" spans="1:27" x14ac:dyDescent="0.25">
      <c r="A2506">
        <f>'Paraclinicos '!A2441</f>
        <v>0</v>
      </c>
      <c r="B2506" s="3">
        <f>'Paraclinicos '!R2441</f>
        <v>0</v>
      </c>
      <c r="C2506" t="str" cm="1">
        <f t="array" ref="C2506">_xlfn.IFS('Paraclinicos '!Q2441="","",'Paraclinicos '!Q2441&gt;60,3,'Paraclinicos '!Q2441&lt;=60,1)</f>
        <v/>
      </c>
      <c r="D2506" t="str">
        <f>IFERROR(IF(INDEX('BD Demog para scores enalazar'!BC$2:BC$3000,MATCH(Formulas!A2506,'BD Demog para scores enalazar'!A$2:A$3000,0))=0,"SI","NO"),"")</f>
        <v/>
      </c>
      <c r="E2506" t="str" cm="1">
        <f t="array" ref="E2506">_xlfn.IFS(D2506="","",D2506="SI",4,D2506="NO",1)</f>
        <v/>
      </c>
      <c r="F2506" t="str" cm="1">
        <f t="array" ref="F2506">_xlfn.IFS('Paraclinicos '!B2441="","",'Paraclinicos '!B2441&gt;1,1,'Paraclinicos '!B2441&lt;=1,3)</f>
        <v/>
      </c>
      <c r="G2506" t="str" cm="1">
        <f t="array" ref="G2506">_xlfn.IFS('Paraclinicos '!D2441="","",AND('Paraclinicos '!D2441&gt;=250,'Paraclinicos '!D2441&lt;=500),2,'Paraclinicos '!D2441&gt;500,3,'Paraclinicos '!D2441&lt;250,1)</f>
        <v/>
      </c>
      <c r="H2506" s="50" t="str">
        <f t="shared" si="118"/>
        <v/>
      </c>
      <c r="I2506" t="str" cm="1">
        <f t="array" ref="I2506">_xlfn.IFS('Paraclinicos '!Q2441="","",'Paraclinicos '!Q2441&gt;=65,1,'Paraclinicos '!Q2441&lt;65,0)</f>
        <v/>
      </c>
      <c r="J2506" t="str" cm="1">
        <f t="array" ref="J2506">_xlfn.IFS('Paraclinicos '!I2441="","",'Paraclinicos '!I2441&gt;7,1,'Paraclinicos '!I2441&lt;=7,0)</f>
        <v/>
      </c>
      <c r="K2506" t="str" cm="1">
        <f t="array" ref="K2506">_xlfn.IFS('Paraclinicos '!W2441="","",'Paraclinicos '!W2441&lt;=8,1,'Paraclinicos '!W2441&gt;8,0)</f>
        <v/>
      </c>
      <c r="L2506" t="str" cm="1">
        <f t="array" ref="L2506">_xlfn.IFS('Paraclinicos '!S2441="","",'Paraclinicos '!S2441&gt;=30,1,'Paraclinicos '!S2441&lt;30,0)</f>
        <v/>
      </c>
      <c r="M2506" t="str" cm="1">
        <f t="array" ref="M2506">_xlfn.IFS(OR('Paraclinicos '!T2441="",'Paraclinicos '!U2441=""),"",OR('Paraclinicos '!T2441&lt;=90,'Paraclinicos '!U2441&lt;=60),1,OR('Paraclinicos '!T2441&gt;90,'Paraclinicos '!U2441&gt;60),0)</f>
        <v/>
      </c>
      <c r="N2506" s="45" t="str">
        <f t="shared" si="119"/>
        <v/>
      </c>
      <c r="O2506" t="str" cm="1">
        <f t="array" ref="O2506">_xlfn.IFS(OR('Paraclinicos '!M2441="",'Paraclinicos '!N2441="",'Paraclinicos '!N2441=0),"",'Paraclinicos '!M2441/'Paraclinicos '!N2441&lt;100,4,'Paraclinicos '!M2441/'Paraclinicos '!N2441&lt;200,3,'Paraclinicos '!M2441/'Paraclinicos '!N2441&lt;300,2,'Paraclinicos '!M2441/'Paraclinicos '!N2441&lt;400,1,'Paraclinicos '!M2441/'Paraclinicos '!N2441&gt;=400,0)</f>
        <v/>
      </c>
      <c r="P2506" t="str" cm="1">
        <f t="array" ref="P2506">_xlfn.IFS('Paraclinicos '!C2441="","",'Paraclinicos '!C2441&lt;20,4,'Paraclinicos '!C2441&lt;50,3,'Paraclinicos '!C2441&lt;100,2,'Paraclinicos '!C2441&lt;150,1,'Paraclinicos '!C2441&gt;150,0)</f>
        <v/>
      </c>
      <c r="Q2506" t="str" cm="1">
        <f t="array" ref="Q2506">_xlfn.IFS('Paraclinicos '!O2441="","",'Paraclinicos '!O2441&lt;1.2,0,'Paraclinicos '!O2441&lt;2,1,'Paraclinicos '!O2441&lt;3.5,2,'Paraclinicos '!O2441&lt;5,3,'Paraclinicos '!O2441&gt;5,4)</f>
        <v/>
      </c>
      <c r="R2506" t="str" cm="1">
        <f t="array" ref="R2506">_xlfn.IFS('Paraclinicos '!J2441="","",'Paraclinicos '!J2441&lt;1.2,0,'Paraclinicos '!J2441&lt;2,1,'Paraclinicos '!J2441&lt;6,2,'Paraclinicos '!J2441&lt;12,3,'Paraclinicos '!J2441&gt;=12,4)</f>
        <v/>
      </c>
      <c r="S2506" t="str" cm="1">
        <f t="array" ref="S2506">_xlfn.IFS('Paraclinicos '!Y2441="","",'Paraclinicos '!Y2441&lt;70,1,'Paraclinicos '!Y2441&gt;=70,0)</f>
        <v/>
      </c>
      <c r="T2506" t="str" cm="1">
        <f t="array" ref="T2506">_xlfn.IFS('Paraclinicos '!W2441="","",'Paraclinicos '!W2441&lt;6,4,'Paraclinicos '!W2441&lt;10,3,'Paraclinicos '!W2441&lt;13,2,'Paraclinicos '!W2441&lt;15,1,'Paraclinicos '!W2441=15,0)</f>
        <v/>
      </c>
      <c r="U2506" s="54" t="str">
        <f t="shared" si="117"/>
        <v/>
      </c>
      <c r="V2506" t="str" cm="1">
        <f t="array" ref="V2506">_xlfn.IFS('Paraclinicos '!S2441="","",OR('Paraclinicos '!S2441&lt;=8,'Paraclinicos '!S2441&gt;=25),3,'Paraclinicos '!S2441&lt;12,1,'Paraclinicos '!S2441&lt;21,0,'Paraclinicos '!S2441&lt;25,2)</f>
        <v/>
      </c>
      <c r="W2506" t="str">
        <f>IFERROR(IF(INDEX('BD Demog para scores enalazar'!Y$2:'BD Demog para scores enalazar'!Y$3000,MATCH(Formulas!A2506,'BD Demog para scores enalazar'!A$2:'BD Demog para scores enalazar'!A$3000,0))=1,"SI","NO"),"")</f>
        <v/>
      </c>
      <c r="X2506" s="9" t="str">
        <f>IFERROR(IF(INDEX('BD Demog para scores enalazar'!AJ$2:'BD Demog para scores enalazar'!AJ$3000,MATCH(Formulas!A2506,'BD Demog para scores enalazar'!A$2:'BD Demog para scores enalazar'!A$3000,0))=1,"SI","NO"),"")</f>
        <v/>
      </c>
      <c r="Y2506" t="str" cm="1">
        <f t="array" ref="Y2506">IF(AND(W2506="NO",X2506="NO"),_xlfn.IFS('Paraclinicos '!K2441&lt;=91,3,'Paraclinicos '!K2441&lt;94,2,'Paraclinicos '!K2441&lt;96,1,'Paraclinicos '!K2441&gt;=96,0),"")</f>
        <v/>
      </c>
      <c r="Z2506" t="str" cm="1">
        <f t="array" ref="Z2506">IF(OR(W2506="SI",X2506="SI"),_xlfn.IFS(OR(AND('Paraclinicos '!K2442&lt;=83),AND('Paraclinicos '!K2442&gt;=97,AA2506=2)),3,OR(AND('Paraclinicos '!K2442&lt;=86),AND('Paraclinicos '!K2442&gt;=94,AA2506=2)),2,OR(AND('Paraclinicos '!K2442&lt;=88),AND('Paraclinicos '!K2442&gt;=92,AA2506=2)),1,OR(AND('Paraclinicos '!K2442&gt;=88,'Paraclinicos '!K2442&lt;=92),AND('Paraclinicos '!K2442&gt;=93,AA2506=0)),0),"")</f>
        <v/>
      </c>
      <c r="AA2506" t="str" cm="1">
        <f t="array" ref="AA2506">_xlfn.IFS('Paraclinicos '!E2441="","",'Paraclinicos '!E2441="Oxigeno",2,'Paraclinicos '!E2441="Aire",0)</f>
        <v/>
      </c>
    </row>
    <row r="2507" spans="1:27" x14ac:dyDescent="0.25">
      <c r="A2507">
        <f>'Paraclinicos '!A2442</f>
        <v>0</v>
      </c>
      <c r="B2507" s="3">
        <f>'Paraclinicos '!R2442</f>
        <v>0</v>
      </c>
      <c r="C2507" t="str" cm="1">
        <f t="array" ref="C2507">_xlfn.IFS('Paraclinicos '!Q2442="","",'Paraclinicos '!Q2442&gt;60,3,'Paraclinicos '!Q2442&lt;=60,1)</f>
        <v/>
      </c>
      <c r="D2507" t="str">
        <f>IFERROR(IF(INDEX('BD Demog para scores enalazar'!BC$2:BC$3000,MATCH(Formulas!A2507,'BD Demog para scores enalazar'!A$2:A$3000,0))=0,"SI","NO"),"")</f>
        <v/>
      </c>
      <c r="E2507" t="str" cm="1">
        <f t="array" ref="E2507">_xlfn.IFS(D2507="","",D2507="SI",4,D2507="NO",1)</f>
        <v/>
      </c>
      <c r="F2507" t="str" cm="1">
        <f t="array" ref="F2507">_xlfn.IFS('Paraclinicos '!B2442="","",'Paraclinicos '!B2442&gt;1,1,'Paraclinicos '!B2442&lt;=1,3)</f>
        <v/>
      </c>
      <c r="G2507" t="str" cm="1">
        <f t="array" ref="G2507">_xlfn.IFS('Paraclinicos '!D2442="","",AND('Paraclinicos '!D2442&gt;=250,'Paraclinicos '!D2442&lt;=500),2,'Paraclinicos '!D2442&gt;500,3,'Paraclinicos '!D2442&lt;250,1)</f>
        <v/>
      </c>
      <c r="H2507" s="50" t="str">
        <f t="shared" si="118"/>
        <v/>
      </c>
      <c r="I2507" t="str" cm="1">
        <f t="array" ref="I2507">_xlfn.IFS('Paraclinicos '!Q2442="","",'Paraclinicos '!Q2442&gt;=65,1,'Paraclinicos '!Q2442&lt;65,0)</f>
        <v/>
      </c>
      <c r="J2507" t="str" cm="1">
        <f t="array" ref="J2507">_xlfn.IFS('Paraclinicos '!I2442="","",'Paraclinicos '!I2442&gt;7,1,'Paraclinicos '!I2442&lt;=7,0)</f>
        <v/>
      </c>
      <c r="K2507" t="str" cm="1">
        <f t="array" ref="K2507">_xlfn.IFS('Paraclinicos '!W2442="","",'Paraclinicos '!W2442&lt;=8,1,'Paraclinicos '!W2442&gt;8,0)</f>
        <v/>
      </c>
      <c r="L2507" t="str" cm="1">
        <f t="array" ref="L2507">_xlfn.IFS('Paraclinicos '!S2442="","",'Paraclinicos '!S2442&gt;=30,1,'Paraclinicos '!S2442&lt;30,0)</f>
        <v/>
      </c>
      <c r="M2507" t="str" cm="1">
        <f t="array" ref="M2507">_xlfn.IFS(OR('Paraclinicos '!T2442="",'Paraclinicos '!U2442=""),"",OR('Paraclinicos '!T2442&lt;=90,'Paraclinicos '!U2442&lt;=60),1,OR('Paraclinicos '!T2442&gt;90,'Paraclinicos '!U2442&gt;60),0)</f>
        <v/>
      </c>
      <c r="N2507" s="45" t="str">
        <f t="shared" si="119"/>
        <v/>
      </c>
      <c r="O2507" t="str" cm="1">
        <f t="array" ref="O2507">_xlfn.IFS(OR('Paraclinicos '!M2442="",'Paraclinicos '!N2442="",'Paraclinicos '!N2442=0),"",'Paraclinicos '!M2442/'Paraclinicos '!N2442&lt;100,4,'Paraclinicos '!M2442/'Paraclinicos '!N2442&lt;200,3,'Paraclinicos '!M2442/'Paraclinicos '!N2442&lt;300,2,'Paraclinicos '!M2442/'Paraclinicos '!N2442&lt;400,1,'Paraclinicos '!M2442/'Paraclinicos '!N2442&gt;=400,0)</f>
        <v/>
      </c>
      <c r="P2507" t="str" cm="1">
        <f t="array" ref="P2507">_xlfn.IFS('Paraclinicos '!C2442="","",'Paraclinicos '!C2442&lt;20,4,'Paraclinicos '!C2442&lt;50,3,'Paraclinicos '!C2442&lt;100,2,'Paraclinicos '!C2442&lt;150,1,'Paraclinicos '!C2442&gt;150,0)</f>
        <v/>
      </c>
      <c r="Q2507" t="str" cm="1">
        <f t="array" ref="Q2507">_xlfn.IFS('Paraclinicos '!O2442="","",'Paraclinicos '!O2442&lt;1.2,0,'Paraclinicos '!O2442&lt;2,1,'Paraclinicos '!O2442&lt;3.5,2,'Paraclinicos '!O2442&lt;5,3,'Paraclinicos '!O2442&gt;5,4)</f>
        <v/>
      </c>
      <c r="R2507" t="str" cm="1">
        <f t="array" ref="R2507">_xlfn.IFS('Paraclinicos '!J2442="","",'Paraclinicos '!J2442&lt;1.2,0,'Paraclinicos '!J2442&lt;2,1,'Paraclinicos '!J2442&lt;6,2,'Paraclinicos '!J2442&lt;12,3,'Paraclinicos '!J2442&gt;=12,4)</f>
        <v/>
      </c>
      <c r="S2507" t="str" cm="1">
        <f t="array" ref="S2507">_xlfn.IFS('Paraclinicos '!Y2442="","",'Paraclinicos '!Y2442&lt;70,1,'Paraclinicos '!Y2442&gt;=70,0)</f>
        <v/>
      </c>
      <c r="T2507" t="str" cm="1">
        <f t="array" ref="T2507">_xlfn.IFS('Paraclinicos '!W2442="","",'Paraclinicos '!W2442&lt;6,4,'Paraclinicos '!W2442&lt;10,3,'Paraclinicos '!W2442&lt;13,2,'Paraclinicos '!W2442&lt;15,1,'Paraclinicos '!W2442=15,0)</f>
        <v/>
      </c>
      <c r="U2507" s="54" t="str">
        <f t="shared" si="117"/>
        <v/>
      </c>
      <c r="V2507" t="str" cm="1">
        <f t="array" ref="V2507">_xlfn.IFS('Paraclinicos '!S2442="","",OR('Paraclinicos '!S2442&lt;=8,'Paraclinicos '!S2442&gt;=25),3,'Paraclinicos '!S2442&lt;12,1,'Paraclinicos '!S2442&lt;21,0,'Paraclinicos '!S2442&lt;25,2)</f>
        <v/>
      </c>
      <c r="W2507" t="str">
        <f>IFERROR(IF(INDEX('BD Demog para scores enalazar'!Y$2:'BD Demog para scores enalazar'!Y$3000,MATCH(Formulas!A2507,'BD Demog para scores enalazar'!A$2:'BD Demog para scores enalazar'!A$3000,0))=1,"SI","NO"),"")</f>
        <v/>
      </c>
      <c r="X2507" s="9" t="str">
        <f>IFERROR(IF(INDEX('BD Demog para scores enalazar'!AJ$2:'BD Demog para scores enalazar'!AJ$3000,MATCH(Formulas!A2507,'BD Demog para scores enalazar'!A$2:'BD Demog para scores enalazar'!A$3000,0))=1,"SI","NO"),"")</f>
        <v/>
      </c>
      <c r="Y2507" t="str" cm="1">
        <f t="array" ref="Y2507">IF(AND(W2507="NO",X2507="NO"),_xlfn.IFS('Paraclinicos '!K2442&lt;=91,3,'Paraclinicos '!K2442&lt;94,2,'Paraclinicos '!K2442&lt;96,1,'Paraclinicos '!K2442&gt;=96,0),"")</f>
        <v/>
      </c>
      <c r="Z2507" t="str" cm="1">
        <f t="array" ref="Z2507">IF(OR(W2507="SI",X2507="SI"),_xlfn.IFS(OR(AND('Paraclinicos '!K2443&lt;=83),AND('Paraclinicos '!K2443&gt;=97,AA2507=2)),3,OR(AND('Paraclinicos '!K2443&lt;=86),AND('Paraclinicos '!K2443&gt;=94,AA2507=2)),2,OR(AND('Paraclinicos '!K2443&lt;=88),AND('Paraclinicos '!K2443&gt;=92,AA2507=2)),1,OR(AND('Paraclinicos '!K2443&gt;=88,'Paraclinicos '!K2443&lt;=92),AND('Paraclinicos '!K2443&gt;=93,AA2507=0)),0),"")</f>
        <v/>
      </c>
      <c r="AA2507" t="str" cm="1">
        <f t="array" ref="AA2507">_xlfn.IFS('Paraclinicos '!E2442="","",'Paraclinicos '!E2442="Oxigeno",2,'Paraclinicos '!E2442="Aire",0)</f>
        <v/>
      </c>
    </row>
    <row r="2508" spans="1:27" x14ac:dyDescent="0.25">
      <c r="A2508">
        <f>'Paraclinicos '!A2443</f>
        <v>0</v>
      </c>
      <c r="B2508" s="3">
        <f>'Paraclinicos '!R2443</f>
        <v>0</v>
      </c>
      <c r="C2508" t="str" cm="1">
        <f t="array" ref="C2508">_xlfn.IFS('Paraclinicos '!Q2443="","",'Paraclinicos '!Q2443&gt;60,3,'Paraclinicos '!Q2443&lt;=60,1)</f>
        <v/>
      </c>
      <c r="D2508" t="str">
        <f>IFERROR(IF(INDEX('BD Demog para scores enalazar'!BC$2:BC$3000,MATCH(Formulas!A2508,'BD Demog para scores enalazar'!A$2:A$3000,0))=0,"SI","NO"),"")</f>
        <v/>
      </c>
      <c r="E2508" t="str" cm="1">
        <f t="array" ref="E2508">_xlfn.IFS(D2508="","",D2508="SI",4,D2508="NO",1)</f>
        <v/>
      </c>
      <c r="F2508" t="str" cm="1">
        <f t="array" ref="F2508">_xlfn.IFS('Paraclinicos '!B2443="","",'Paraclinicos '!B2443&gt;1,1,'Paraclinicos '!B2443&lt;=1,3)</f>
        <v/>
      </c>
      <c r="G2508" t="str" cm="1">
        <f t="array" ref="G2508">_xlfn.IFS('Paraclinicos '!D2443="","",AND('Paraclinicos '!D2443&gt;=250,'Paraclinicos '!D2443&lt;=500),2,'Paraclinicos '!D2443&gt;500,3,'Paraclinicos '!D2443&lt;250,1)</f>
        <v/>
      </c>
      <c r="H2508" s="50" t="str">
        <f t="shared" si="118"/>
        <v/>
      </c>
      <c r="I2508" t="str" cm="1">
        <f t="array" ref="I2508">_xlfn.IFS('Paraclinicos '!Q2443="","",'Paraclinicos '!Q2443&gt;=65,1,'Paraclinicos '!Q2443&lt;65,0)</f>
        <v/>
      </c>
      <c r="J2508" t="str" cm="1">
        <f t="array" ref="J2508">_xlfn.IFS('Paraclinicos '!I2443="","",'Paraclinicos '!I2443&gt;7,1,'Paraclinicos '!I2443&lt;=7,0)</f>
        <v/>
      </c>
      <c r="K2508" t="str" cm="1">
        <f t="array" ref="K2508">_xlfn.IFS('Paraclinicos '!W2443="","",'Paraclinicos '!W2443&lt;=8,1,'Paraclinicos '!W2443&gt;8,0)</f>
        <v/>
      </c>
      <c r="L2508" t="str" cm="1">
        <f t="array" ref="L2508">_xlfn.IFS('Paraclinicos '!S2443="","",'Paraclinicos '!S2443&gt;=30,1,'Paraclinicos '!S2443&lt;30,0)</f>
        <v/>
      </c>
      <c r="M2508" t="str" cm="1">
        <f t="array" ref="M2508">_xlfn.IFS(OR('Paraclinicos '!T2443="",'Paraclinicos '!U2443=""),"",OR('Paraclinicos '!T2443&lt;=90,'Paraclinicos '!U2443&lt;=60),1,OR('Paraclinicos '!T2443&gt;90,'Paraclinicos '!U2443&gt;60),0)</f>
        <v/>
      </c>
      <c r="N2508" s="45" t="str">
        <f t="shared" si="119"/>
        <v/>
      </c>
      <c r="O2508" t="str" cm="1">
        <f t="array" ref="O2508">_xlfn.IFS(OR('Paraclinicos '!M2443="",'Paraclinicos '!N2443="",'Paraclinicos '!N2443=0),"",'Paraclinicos '!M2443/'Paraclinicos '!N2443&lt;100,4,'Paraclinicos '!M2443/'Paraclinicos '!N2443&lt;200,3,'Paraclinicos '!M2443/'Paraclinicos '!N2443&lt;300,2,'Paraclinicos '!M2443/'Paraclinicos '!N2443&lt;400,1,'Paraclinicos '!M2443/'Paraclinicos '!N2443&gt;=400,0)</f>
        <v/>
      </c>
      <c r="P2508" t="str" cm="1">
        <f t="array" ref="P2508">_xlfn.IFS('Paraclinicos '!C2443="","",'Paraclinicos '!C2443&lt;20,4,'Paraclinicos '!C2443&lt;50,3,'Paraclinicos '!C2443&lt;100,2,'Paraclinicos '!C2443&lt;150,1,'Paraclinicos '!C2443&gt;150,0)</f>
        <v/>
      </c>
      <c r="Q2508" t="str" cm="1">
        <f t="array" ref="Q2508">_xlfn.IFS('Paraclinicos '!O2443="","",'Paraclinicos '!O2443&lt;1.2,0,'Paraclinicos '!O2443&lt;2,1,'Paraclinicos '!O2443&lt;3.5,2,'Paraclinicos '!O2443&lt;5,3,'Paraclinicos '!O2443&gt;5,4)</f>
        <v/>
      </c>
      <c r="R2508" t="str" cm="1">
        <f t="array" ref="R2508">_xlfn.IFS('Paraclinicos '!J2443="","",'Paraclinicos '!J2443&lt;1.2,0,'Paraclinicos '!J2443&lt;2,1,'Paraclinicos '!J2443&lt;6,2,'Paraclinicos '!J2443&lt;12,3,'Paraclinicos '!J2443&gt;=12,4)</f>
        <v/>
      </c>
      <c r="S2508" t="str" cm="1">
        <f t="array" ref="S2508">_xlfn.IFS('Paraclinicos '!Y2443="","",'Paraclinicos '!Y2443&lt;70,1,'Paraclinicos '!Y2443&gt;=70,0)</f>
        <v/>
      </c>
      <c r="T2508" t="str" cm="1">
        <f t="array" ref="T2508">_xlfn.IFS('Paraclinicos '!W2443="","",'Paraclinicos '!W2443&lt;6,4,'Paraclinicos '!W2443&lt;10,3,'Paraclinicos '!W2443&lt;13,2,'Paraclinicos '!W2443&lt;15,1,'Paraclinicos '!W2443=15,0)</f>
        <v/>
      </c>
      <c r="U2508" s="54" t="str">
        <f t="shared" si="117"/>
        <v/>
      </c>
      <c r="V2508" t="str" cm="1">
        <f t="array" ref="V2508">_xlfn.IFS('Paraclinicos '!S2443="","",OR('Paraclinicos '!S2443&lt;=8,'Paraclinicos '!S2443&gt;=25),3,'Paraclinicos '!S2443&lt;12,1,'Paraclinicos '!S2443&lt;21,0,'Paraclinicos '!S2443&lt;25,2)</f>
        <v/>
      </c>
      <c r="W2508" t="str">
        <f>IFERROR(IF(INDEX('BD Demog para scores enalazar'!Y$2:'BD Demog para scores enalazar'!Y$3000,MATCH(Formulas!A2508,'BD Demog para scores enalazar'!A$2:'BD Demog para scores enalazar'!A$3000,0))=1,"SI","NO"),"")</f>
        <v/>
      </c>
      <c r="X2508" s="9" t="str">
        <f>IFERROR(IF(INDEX('BD Demog para scores enalazar'!AJ$2:'BD Demog para scores enalazar'!AJ$3000,MATCH(Formulas!A2508,'BD Demog para scores enalazar'!A$2:'BD Demog para scores enalazar'!A$3000,0))=1,"SI","NO"),"")</f>
        <v/>
      </c>
      <c r="Y2508" t="str" cm="1">
        <f t="array" ref="Y2508">IF(AND(W2508="NO",X2508="NO"),_xlfn.IFS('Paraclinicos '!K2443&lt;=91,3,'Paraclinicos '!K2443&lt;94,2,'Paraclinicos '!K2443&lt;96,1,'Paraclinicos '!K2443&gt;=96,0),"")</f>
        <v/>
      </c>
      <c r="Z2508" t="str" cm="1">
        <f t="array" ref="Z2508">IF(OR(W2508="SI",X2508="SI"),_xlfn.IFS(OR(AND('Paraclinicos '!K2444&lt;=83),AND('Paraclinicos '!K2444&gt;=97,AA2508=2)),3,OR(AND('Paraclinicos '!K2444&lt;=86),AND('Paraclinicos '!K2444&gt;=94,AA2508=2)),2,OR(AND('Paraclinicos '!K2444&lt;=88),AND('Paraclinicos '!K2444&gt;=92,AA2508=2)),1,OR(AND('Paraclinicos '!K2444&gt;=88,'Paraclinicos '!K2444&lt;=92),AND('Paraclinicos '!K2444&gt;=93,AA2508=0)),0),"")</f>
        <v/>
      </c>
      <c r="AA2508" t="str" cm="1">
        <f t="array" ref="AA2508">_xlfn.IFS('Paraclinicos '!E2443="","",'Paraclinicos '!E2443="Oxigeno",2,'Paraclinicos '!E2443="Aire",0)</f>
        <v/>
      </c>
    </row>
    <row r="2509" spans="1:27" x14ac:dyDescent="0.25">
      <c r="A2509">
        <f>'Paraclinicos '!A2444</f>
        <v>0</v>
      </c>
      <c r="B2509" s="3">
        <f>'Paraclinicos '!R2444</f>
        <v>0</v>
      </c>
      <c r="C2509" t="str" cm="1">
        <f t="array" ref="C2509">_xlfn.IFS('Paraclinicos '!Q2444="","",'Paraclinicos '!Q2444&gt;60,3,'Paraclinicos '!Q2444&lt;=60,1)</f>
        <v/>
      </c>
      <c r="D2509" t="str">
        <f>IFERROR(IF(INDEX('BD Demog para scores enalazar'!BC$2:BC$3000,MATCH(Formulas!A2509,'BD Demog para scores enalazar'!A$2:A$3000,0))=0,"SI","NO"),"")</f>
        <v/>
      </c>
      <c r="E2509" t="str" cm="1">
        <f t="array" ref="E2509">_xlfn.IFS(D2509="","",D2509="SI",4,D2509="NO",1)</f>
        <v/>
      </c>
      <c r="F2509" t="str" cm="1">
        <f t="array" ref="F2509">_xlfn.IFS('Paraclinicos '!B2444="","",'Paraclinicos '!B2444&gt;1,1,'Paraclinicos '!B2444&lt;=1,3)</f>
        <v/>
      </c>
      <c r="G2509" t="str" cm="1">
        <f t="array" ref="G2509">_xlfn.IFS('Paraclinicos '!D2444="","",AND('Paraclinicos '!D2444&gt;=250,'Paraclinicos '!D2444&lt;=500),2,'Paraclinicos '!D2444&gt;500,3,'Paraclinicos '!D2444&lt;250,1)</f>
        <v/>
      </c>
      <c r="H2509" s="50" t="str">
        <f t="shared" si="118"/>
        <v/>
      </c>
      <c r="I2509" t="str" cm="1">
        <f t="array" ref="I2509">_xlfn.IFS('Paraclinicos '!Q2444="","",'Paraclinicos '!Q2444&gt;=65,1,'Paraclinicos '!Q2444&lt;65,0)</f>
        <v/>
      </c>
      <c r="J2509" t="str" cm="1">
        <f t="array" ref="J2509">_xlfn.IFS('Paraclinicos '!I2444="","",'Paraclinicos '!I2444&gt;7,1,'Paraclinicos '!I2444&lt;=7,0)</f>
        <v/>
      </c>
      <c r="K2509" t="str" cm="1">
        <f t="array" ref="K2509">_xlfn.IFS('Paraclinicos '!W2444="","",'Paraclinicos '!W2444&lt;=8,1,'Paraclinicos '!W2444&gt;8,0)</f>
        <v/>
      </c>
      <c r="L2509" t="str" cm="1">
        <f t="array" ref="L2509">_xlfn.IFS('Paraclinicos '!S2444="","",'Paraclinicos '!S2444&gt;=30,1,'Paraclinicos '!S2444&lt;30,0)</f>
        <v/>
      </c>
      <c r="M2509" t="str" cm="1">
        <f t="array" ref="M2509">_xlfn.IFS(OR('Paraclinicos '!T2444="",'Paraclinicos '!U2444=""),"",OR('Paraclinicos '!T2444&lt;=90,'Paraclinicos '!U2444&lt;=60),1,OR('Paraclinicos '!T2444&gt;90,'Paraclinicos '!U2444&gt;60),0)</f>
        <v/>
      </c>
      <c r="N2509" s="45" t="str">
        <f t="shared" si="119"/>
        <v/>
      </c>
      <c r="O2509" t="str" cm="1">
        <f t="array" ref="O2509">_xlfn.IFS(OR('Paraclinicos '!M2444="",'Paraclinicos '!N2444="",'Paraclinicos '!N2444=0),"",'Paraclinicos '!M2444/'Paraclinicos '!N2444&lt;100,4,'Paraclinicos '!M2444/'Paraclinicos '!N2444&lt;200,3,'Paraclinicos '!M2444/'Paraclinicos '!N2444&lt;300,2,'Paraclinicos '!M2444/'Paraclinicos '!N2444&lt;400,1,'Paraclinicos '!M2444/'Paraclinicos '!N2444&gt;=400,0)</f>
        <v/>
      </c>
      <c r="P2509" t="str" cm="1">
        <f t="array" ref="P2509">_xlfn.IFS('Paraclinicos '!C2444="","",'Paraclinicos '!C2444&lt;20,4,'Paraclinicos '!C2444&lt;50,3,'Paraclinicos '!C2444&lt;100,2,'Paraclinicos '!C2444&lt;150,1,'Paraclinicos '!C2444&gt;150,0)</f>
        <v/>
      </c>
      <c r="Q2509" t="str" cm="1">
        <f t="array" ref="Q2509">_xlfn.IFS('Paraclinicos '!O2444="","",'Paraclinicos '!O2444&lt;1.2,0,'Paraclinicos '!O2444&lt;2,1,'Paraclinicos '!O2444&lt;3.5,2,'Paraclinicos '!O2444&lt;5,3,'Paraclinicos '!O2444&gt;5,4)</f>
        <v/>
      </c>
      <c r="R2509" t="str" cm="1">
        <f t="array" ref="R2509">_xlfn.IFS('Paraclinicos '!J2444="","",'Paraclinicos '!J2444&lt;1.2,0,'Paraclinicos '!J2444&lt;2,1,'Paraclinicos '!J2444&lt;6,2,'Paraclinicos '!J2444&lt;12,3,'Paraclinicos '!J2444&gt;=12,4)</f>
        <v/>
      </c>
      <c r="S2509" t="str" cm="1">
        <f t="array" ref="S2509">_xlfn.IFS('Paraclinicos '!Y2444="","",'Paraclinicos '!Y2444&lt;70,1,'Paraclinicos '!Y2444&gt;=70,0)</f>
        <v/>
      </c>
      <c r="T2509" t="str" cm="1">
        <f t="array" ref="T2509">_xlfn.IFS('Paraclinicos '!W2444="","",'Paraclinicos '!W2444&lt;6,4,'Paraclinicos '!W2444&lt;10,3,'Paraclinicos '!W2444&lt;13,2,'Paraclinicos '!W2444&lt;15,1,'Paraclinicos '!W2444=15,0)</f>
        <v/>
      </c>
      <c r="U2509" s="54" t="str">
        <f t="shared" si="117"/>
        <v/>
      </c>
      <c r="V2509" t="str" cm="1">
        <f t="array" ref="V2509">_xlfn.IFS('Paraclinicos '!S2444="","",OR('Paraclinicos '!S2444&lt;=8,'Paraclinicos '!S2444&gt;=25),3,'Paraclinicos '!S2444&lt;12,1,'Paraclinicos '!S2444&lt;21,0,'Paraclinicos '!S2444&lt;25,2)</f>
        <v/>
      </c>
      <c r="W2509" t="str">
        <f>IFERROR(IF(INDEX('BD Demog para scores enalazar'!Y$2:'BD Demog para scores enalazar'!Y$3000,MATCH(Formulas!A2509,'BD Demog para scores enalazar'!A$2:'BD Demog para scores enalazar'!A$3000,0))=1,"SI","NO"),"")</f>
        <v/>
      </c>
      <c r="X2509" s="9" t="str">
        <f>IFERROR(IF(INDEX('BD Demog para scores enalazar'!AJ$2:'BD Demog para scores enalazar'!AJ$3000,MATCH(Formulas!A2509,'BD Demog para scores enalazar'!A$2:'BD Demog para scores enalazar'!A$3000,0))=1,"SI","NO"),"")</f>
        <v/>
      </c>
      <c r="Y2509" t="str" cm="1">
        <f t="array" ref="Y2509">IF(AND(W2509="NO",X2509="NO"),_xlfn.IFS('Paraclinicos '!K2444&lt;=91,3,'Paraclinicos '!K2444&lt;94,2,'Paraclinicos '!K2444&lt;96,1,'Paraclinicos '!K2444&gt;=96,0),"")</f>
        <v/>
      </c>
      <c r="Z2509" t="str" cm="1">
        <f t="array" ref="Z2509">IF(OR(W2509="SI",X2509="SI"),_xlfn.IFS(OR(AND('Paraclinicos '!K2445&lt;=83),AND('Paraclinicos '!K2445&gt;=97,AA2509=2)),3,OR(AND('Paraclinicos '!K2445&lt;=86),AND('Paraclinicos '!K2445&gt;=94,AA2509=2)),2,OR(AND('Paraclinicos '!K2445&lt;=88),AND('Paraclinicos '!K2445&gt;=92,AA2509=2)),1,OR(AND('Paraclinicos '!K2445&gt;=88,'Paraclinicos '!K2445&lt;=92),AND('Paraclinicos '!K2445&gt;=93,AA2509=0)),0),"")</f>
        <v/>
      </c>
      <c r="AA2509" t="str" cm="1">
        <f t="array" ref="AA2509">_xlfn.IFS('Paraclinicos '!E2444="","",'Paraclinicos '!E2444="Oxigeno",2,'Paraclinicos '!E2444="Aire",0)</f>
        <v/>
      </c>
    </row>
    <row r="2510" spans="1:27" x14ac:dyDescent="0.25">
      <c r="A2510">
        <f>'Paraclinicos '!A2445</f>
        <v>0</v>
      </c>
      <c r="B2510" s="3">
        <f>'Paraclinicos '!R2445</f>
        <v>0</v>
      </c>
      <c r="C2510" t="str" cm="1">
        <f t="array" ref="C2510">_xlfn.IFS('Paraclinicos '!Q2445="","",'Paraclinicos '!Q2445&gt;60,3,'Paraclinicos '!Q2445&lt;=60,1)</f>
        <v/>
      </c>
      <c r="D2510" t="str">
        <f>IFERROR(IF(INDEX('BD Demog para scores enalazar'!BC$2:BC$3000,MATCH(Formulas!A2510,'BD Demog para scores enalazar'!A$2:A$3000,0))=0,"SI","NO"),"")</f>
        <v/>
      </c>
      <c r="E2510" t="str" cm="1">
        <f t="array" ref="E2510">_xlfn.IFS(D2510="","",D2510="SI",4,D2510="NO",1)</f>
        <v/>
      </c>
      <c r="F2510" t="str" cm="1">
        <f t="array" ref="F2510">_xlfn.IFS('Paraclinicos '!B2445="","",'Paraclinicos '!B2445&gt;1,1,'Paraclinicos '!B2445&lt;=1,3)</f>
        <v/>
      </c>
      <c r="G2510" t="str" cm="1">
        <f t="array" ref="G2510">_xlfn.IFS('Paraclinicos '!D2445="","",AND('Paraclinicos '!D2445&gt;=250,'Paraclinicos '!D2445&lt;=500),2,'Paraclinicos '!D2445&gt;500,3,'Paraclinicos '!D2445&lt;250,1)</f>
        <v/>
      </c>
      <c r="H2510" s="50" t="str">
        <f t="shared" si="118"/>
        <v/>
      </c>
      <c r="I2510" t="str" cm="1">
        <f t="array" ref="I2510">_xlfn.IFS('Paraclinicos '!Q2445="","",'Paraclinicos '!Q2445&gt;=65,1,'Paraclinicos '!Q2445&lt;65,0)</f>
        <v/>
      </c>
      <c r="J2510" t="str" cm="1">
        <f t="array" ref="J2510">_xlfn.IFS('Paraclinicos '!I2445="","",'Paraclinicos '!I2445&gt;7,1,'Paraclinicos '!I2445&lt;=7,0)</f>
        <v/>
      </c>
      <c r="K2510" t="str" cm="1">
        <f t="array" ref="K2510">_xlfn.IFS('Paraclinicos '!W2445="","",'Paraclinicos '!W2445&lt;=8,1,'Paraclinicos '!W2445&gt;8,0)</f>
        <v/>
      </c>
      <c r="L2510" t="str" cm="1">
        <f t="array" ref="L2510">_xlfn.IFS('Paraclinicos '!S2445="","",'Paraclinicos '!S2445&gt;=30,1,'Paraclinicos '!S2445&lt;30,0)</f>
        <v/>
      </c>
      <c r="M2510" t="str" cm="1">
        <f t="array" ref="M2510">_xlfn.IFS(OR('Paraclinicos '!T2445="",'Paraclinicos '!U2445=""),"",OR('Paraclinicos '!T2445&lt;=90,'Paraclinicos '!U2445&lt;=60),1,OR('Paraclinicos '!T2445&gt;90,'Paraclinicos '!U2445&gt;60),0)</f>
        <v/>
      </c>
      <c r="N2510" s="45" t="str">
        <f t="shared" si="119"/>
        <v/>
      </c>
      <c r="O2510" t="str" cm="1">
        <f t="array" ref="O2510">_xlfn.IFS(OR('Paraclinicos '!M2445="",'Paraclinicos '!N2445="",'Paraclinicos '!N2445=0),"",'Paraclinicos '!M2445/'Paraclinicos '!N2445&lt;100,4,'Paraclinicos '!M2445/'Paraclinicos '!N2445&lt;200,3,'Paraclinicos '!M2445/'Paraclinicos '!N2445&lt;300,2,'Paraclinicos '!M2445/'Paraclinicos '!N2445&lt;400,1,'Paraclinicos '!M2445/'Paraclinicos '!N2445&gt;=400,0)</f>
        <v/>
      </c>
      <c r="P2510" t="str" cm="1">
        <f t="array" ref="P2510">_xlfn.IFS('Paraclinicos '!C2445="","",'Paraclinicos '!C2445&lt;20,4,'Paraclinicos '!C2445&lt;50,3,'Paraclinicos '!C2445&lt;100,2,'Paraclinicos '!C2445&lt;150,1,'Paraclinicos '!C2445&gt;150,0)</f>
        <v/>
      </c>
      <c r="Q2510" t="str" cm="1">
        <f t="array" ref="Q2510">_xlfn.IFS('Paraclinicos '!O2445="","",'Paraclinicos '!O2445&lt;1.2,0,'Paraclinicos '!O2445&lt;2,1,'Paraclinicos '!O2445&lt;3.5,2,'Paraclinicos '!O2445&lt;5,3,'Paraclinicos '!O2445&gt;5,4)</f>
        <v/>
      </c>
      <c r="R2510" t="str" cm="1">
        <f t="array" ref="R2510">_xlfn.IFS('Paraclinicos '!J2445="","",'Paraclinicos '!J2445&lt;1.2,0,'Paraclinicos '!J2445&lt;2,1,'Paraclinicos '!J2445&lt;6,2,'Paraclinicos '!J2445&lt;12,3,'Paraclinicos '!J2445&gt;=12,4)</f>
        <v/>
      </c>
      <c r="S2510" t="str" cm="1">
        <f t="array" ref="S2510">_xlfn.IFS('Paraclinicos '!Y2445="","",'Paraclinicos '!Y2445&lt;70,1,'Paraclinicos '!Y2445&gt;=70,0)</f>
        <v/>
      </c>
      <c r="T2510" t="str" cm="1">
        <f t="array" ref="T2510">_xlfn.IFS('Paraclinicos '!W2445="","",'Paraclinicos '!W2445&lt;6,4,'Paraclinicos '!W2445&lt;10,3,'Paraclinicos '!W2445&lt;13,2,'Paraclinicos '!W2445&lt;15,1,'Paraclinicos '!W2445=15,0)</f>
        <v/>
      </c>
      <c r="U2510" s="54" t="str">
        <f t="shared" si="117"/>
        <v/>
      </c>
      <c r="V2510" t="str" cm="1">
        <f t="array" ref="V2510">_xlfn.IFS('Paraclinicos '!S2445="","",OR('Paraclinicos '!S2445&lt;=8,'Paraclinicos '!S2445&gt;=25),3,'Paraclinicos '!S2445&lt;12,1,'Paraclinicos '!S2445&lt;21,0,'Paraclinicos '!S2445&lt;25,2)</f>
        <v/>
      </c>
      <c r="W2510" t="str">
        <f>IFERROR(IF(INDEX('BD Demog para scores enalazar'!Y$2:'BD Demog para scores enalazar'!Y$3000,MATCH(Formulas!A2510,'BD Demog para scores enalazar'!A$2:'BD Demog para scores enalazar'!A$3000,0))=1,"SI","NO"),"")</f>
        <v/>
      </c>
      <c r="X2510" s="9" t="str">
        <f>IFERROR(IF(INDEX('BD Demog para scores enalazar'!AJ$2:'BD Demog para scores enalazar'!AJ$3000,MATCH(Formulas!A2510,'BD Demog para scores enalazar'!A$2:'BD Demog para scores enalazar'!A$3000,0))=1,"SI","NO"),"")</f>
        <v/>
      </c>
      <c r="Y2510" t="str" cm="1">
        <f t="array" ref="Y2510">IF(AND(W2510="NO",X2510="NO"),_xlfn.IFS('Paraclinicos '!K2445&lt;=91,3,'Paraclinicos '!K2445&lt;94,2,'Paraclinicos '!K2445&lt;96,1,'Paraclinicos '!K2445&gt;=96,0),"")</f>
        <v/>
      </c>
      <c r="Z2510" t="str" cm="1">
        <f t="array" ref="Z2510">IF(OR(W2510="SI",X2510="SI"),_xlfn.IFS(OR(AND('Paraclinicos '!K2446&lt;=83),AND('Paraclinicos '!K2446&gt;=97,AA2510=2)),3,OR(AND('Paraclinicos '!K2446&lt;=86),AND('Paraclinicos '!K2446&gt;=94,AA2510=2)),2,OR(AND('Paraclinicos '!K2446&lt;=88),AND('Paraclinicos '!K2446&gt;=92,AA2510=2)),1,OR(AND('Paraclinicos '!K2446&gt;=88,'Paraclinicos '!K2446&lt;=92),AND('Paraclinicos '!K2446&gt;=93,AA2510=0)),0),"")</f>
        <v/>
      </c>
      <c r="AA2510" t="str" cm="1">
        <f t="array" ref="AA2510">_xlfn.IFS('Paraclinicos '!E2445="","",'Paraclinicos '!E2445="Oxigeno",2,'Paraclinicos '!E2445="Aire",0)</f>
        <v/>
      </c>
    </row>
    <row r="2511" spans="1:27" x14ac:dyDescent="0.25">
      <c r="A2511">
        <f>'Paraclinicos '!A2446</f>
        <v>0</v>
      </c>
      <c r="B2511" s="3">
        <f>'Paraclinicos '!R2446</f>
        <v>0</v>
      </c>
      <c r="C2511" t="str" cm="1">
        <f t="array" ref="C2511">_xlfn.IFS('Paraclinicos '!Q2446="","",'Paraclinicos '!Q2446&gt;60,3,'Paraclinicos '!Q2446&lt;=60,1)</f>
        <v/>
      </c>
      <c r="D2511" t="str">
        <f>IFERROR(IF(INDEX('BD Demog para scores enalazar'!BC$2:BC$3000,MATCH(Formulas!A2511,'BD Demog para scores enalazar'!A$2:A$3000,0))=0,"SI","NO"),"")</f>
        <v/>
      </c>
      <c r="E2511" t="str" cm="1">
        <f t="array" ref="E2511">_xlfn.IFS(D2511="","",D2511="SI",4,D2511="NO",1)</f>
        <v/>
      </c>
      <c r="F2511" t="str" cm="1">
        <f t="array" ref="F2511">_xlfn.IFS('Paraclinicos '!B2446="","",'Paraclinicos '!B2446&gt;1,1,'Paraclinicos '!B2446&lt;=1,3)</f>
        <v/>
      </c>
      <c r="G2511" t="str" cm="1">
        <f t="array" ref="G2511">_xlfn.IFS('Paraclinicos '!D2446="","",AND('Paraclinicos '!D2446&gt;=250,'Paraclinicos '!D2446&lt;=500),2,'Paraclinicos '!D2446&gt;500,3,'Paraclinicos '!D2446&lt;250,1)</f>
        <v/>
      </c>
      <c r="H2511" s="50" t="str">
        <f t="shared" si="118"/>
        <v/>
      </c>
      <c r="I2511" t="str" cm="1">
        <f t="array" ref="I2511">_xlfn.IFS('Paraclinicos '!Q2446="","",'Paraclinicos '!Q2446&gt;=65,1,'Paraclinicos '!Q2446&lt;65,0)</f>
        <v/>
      </c>
      <c r="J2511" t="str" cm="1">
        <f t="array" ref="J2511">_xlfn.IFS('Paraclinicos '!I2446="","",'Paraclinicos '!I2446&gt;7,1,'Paraclinicos '!I2446&lt;=7,0)</f>
        <v/>
      </c>
      <c r="K2511" t="str" cm="1">
        <f t="array" ref="K2511">_xlfn.IFS('Paraclinicos '!W2446="","",'Paraclinicos '!W2446&lt;=8,1,'Paraclinicos '!W2446&gt;8,0)</f>
        <v/>
      </c>
      <c r="L2511" t="str" cm="1">
        <f t="array" ref="L2511">_xlfn.IFS('Paraclinicos '!S2446="","",'Paraclinicos '!S2446&gt;=30,1,'Paraclinicos '!S2446&lt;30,0)</f>
        <v/>
      </c>
      <c r="M2511" t="str" cm="1">
        <f t="array" ref="M2511">_xlfn.IFS(OR('Paraclinicos '!T2446="",'Paraclinicos '!U2446=""),"",OR('Paraclinicos '!T2446&lt;=90,'Paraclinicos '!U2446&lt;=60),1,OR('Paraclinicos '!T2446&gt;90,'Paraclinicos '!U2446&gt;60),0)</f>
        <v/>
      </c>
      <c r="N2511" s="45" t="str">
        <f t="shared" si="119"/>
        <v/>
      </c>
      <c r="O2511" t="str" cm="1">
        <f t="array" ref="O2511">_xlfn.IFS(OR('Paraclinicos '!M2446="",'Paraclinicos '!N2446="",'Paraclinicos '!N2446=0),"",'Paraclinicos '!M2446/'Paraclinicos '!N2446&lt;100,4,'Paraclinicos '!M2446/'Paraclinicos '!N2446&lt;200,3,'Paraclinicos '!M2446/'Paraclinicos '!N2446&lt;300,2,'Paraclinicos '!M2446/'Paraclinicos '!N2446&lt;400,1,'Paraclinicos '!M2446/'Paraclinicos '!N2446&gt;=400,0)</f>
        <v/>
      </c>
      <c r="P2511" t="str" cm="1">
        <f t="array" ref="P2511">_xlfn.IFS('Paraclinicos '!C2446="","",'Paraclinicos '!C2446&lt;20,4,'Paraclinicos '!C2446&lt;50,3,'Paraclinicos '!C2446&lt;100,2,'Paraclinicos '!C2446&lt;150,1,'Paraclinicos '!C2446&gt;150,0)</f>
        <v/>
      </c>
      <c r="Q2511" t="str" cm="1">
        <f t="array" ref="Q2511">_xlfn.IFS('Paraclinicos '!O2446="","",'Paraclinicos '!O2446&lt;1.2,0,'Paraclinicos '!O2446&lt;2,1,'Paraclinicos '!O2446&lt;3.5,2,'Paraclinicos '!O2446&lt;5,3,'Paraclinicos '!O2446&gt;5,4)</f>
        <v/>
      </c>
      <c r="R2511" t="str" cm="1">
        <f t="array" ref="R2511">_xlfn.IFS('Paraclinicos '!J2446="","",'Paraclinicos '!J2446&lt;1.2,0,'Paraclinicos '!J2446&lt;2,1,'Paraclinicos '!J2446&lt;6,2,'Paraclinicos '!J2446&lt;12,3,'Paraclinicos '!J2446&gt;=12,4)</f>
        <v/>
      </c>
      <c r="S2511" t="str" cm="1">
        <f t="array" ref="S2511">_xlfn.IFS('Paraclinicos '!Y2446="","",'Paraclinicos '!Y2446&lt;70,1,'Paraclinicos '!Y2446&gt;=70,0)</f>
        <v/>
      </c>
      <c r="T2511" t="str" cm="1">
        <f t="array" ref="T2511">_xlfn.IFS('Paraclinicos '!W2446="","",'Paraclinicos '!W2446&lt;6,4,'Paraclinicos '!W2446&lt;10,3,'Paraclinicos '!W2446&lt;13,2,'Paraclinicos '!W2446&lt;15,1,'Paraclinicos '!W2446=15,0)</f>
        <v/>
      </c>
      <c r="U2511" s="54" t="str">
        <f t="shared" si="117"/>
        <v/>
      </c>
      <c r="V2511" t="str" cm="1">
        <f t="array" ref="V2511">_xlfn.IFS('Paraclinicos '!S2446="","",OR('Paraclinicos '!S2446&lt;=8,'Paraclinicos '!S2446&gt;=25),3,'Paraclinicos '!S2446&lt;12,1,'Paraclinicos '!S2446&lt;21,0,'Paraclinicos '!S2446&lt;25,2)</f>
        <v/>
      </c>
      <c r="W2511" t="str">
        <f>IFERROR(IF(INDEX('BD Demog para scores enalazar'!Y$2:'BD Demog para scores enalazar'!Y$3000,MATCH(Formulas!A2511,'BD Demog para scores enalazar'!A$2:'BD Demog para scores enalazar'!A$3000,0))=1,"SI","NO"),"")</f>
        <v/>
      </c>
      <c r="X2511" s="9" t="str">
        <f>IFERROR(IF(INDEX('BD Demog para scores enalazar'!AJ$2:'BD Demog para scores enalazar'!AJ$3000,MATCH(Formulas!A2511,'BD Demog para scores enalazar'!A$2:'BD Demog para scores enalazar'!A$3000,0))=1,"SI","NO"),"")</f>
        <v/>
      </c>
      <c r="Y2511" t="str" cm="1">
        <f t="array" ref="Y2511">IF(AND(W2511="NO",X2511="NO"),_xlfn.IFS('Paraclinicos '!K2446&lt;=91,3,'Paraclinicos '!K2446&lt;94,2,'Paraclinicos '!K2446&lt;96,1,'Paraclinicos '!K2446&gt;=96,0),"")</f>
        <v/>
      </c>
      <c r="Z2511" t="str" cm="1">
        <f t="array" ref="Z2511">IF(OR(W2511="SI",X2511="SI"),_xlfn.IFS(OR(AND('Paraclinicos '!K2447&lt;=83),AND('Paraclinicos '!K2447&gt;=97,AA2511=2)),3,OR(AND('Paraclinicos '!K2447&lt;=86),AND('Paraclinicos '!K2447&gt;=94,AA2511=2)),2,OR(AND('Paraclinicos '!K2447&lt;=88),AND('Paraclinicos '!K2447&gt;=92,AA2511=2)),1,OR(AND('Paraclinicos '!K2447&gt;=88,'Paraclinicos '!K2447&lt;=92),AND('Paraclinicos '!K2447&gt;=93,AA2511=0)),0),"")</f>
        <v/>
      </c>
      <c r="AA2511" t="str" cm="1">
        <f t="array" ref="AA2511">_xlfn.IFS('Paraclinicos '!E2446="","",'Paraclinicos '!E2446="Oxigeno",2,'Paraclinicos '!E2446="Aire",0)</f>
        <v/>
      </c>
    </row>
    <row r="2512" spans="1:27" x14ac:dyDescent="0.25">
      <c r="A2512">
        <f>'Paraclinicos '!A2447</f>
        <v>0</v>
      </c>
      <c r="B2512" s="3">
        <f>'Paraclinicos '!R2447</f>
        <v>0</v>
      </c>
      <c r="C2512" t="str" cm="1">
        <f t="array" ref="C2512">_xlfn.IFS('Paraclinicos '!Q2447="","",'Paraclinicos '!Q2447&gt;60,3,'Paraclinicos '!Q2447&lt;=60,1)</f>
        <v/>
      </c>
      <c r="D2512" t="str">
        <f>IFERROR(IF(INDEX('BD Demog para scores enalazar'!BC$2:BC$3000,MATCH(Formulas!A2512,'BD Demog para scores enalazar'!A$2:A$3000,0))=0,"SI","NO"),"")</f>
        <v/>
      </c>
      <c r="E2512" t="str" cm="1">
        <f t="array" ref="E2512">_xlfn.IFS(D2512="","",D2512="SI",4,D2512="NO",1)</f>
        <v/>
      </c>
      <c r="F2512" t="str" cm="1">
        <f t="array" ref="F2512">_xlfn.IFS('Paraclinicos '!B2447="","",'Paraclinicos '!B2447&gt;1,1,'Paraclinicos '!B2447&lt;=1,3)</f>
        <v/>
      </c>
      <c r="G2512" t="str" cm="1">
        <f t="array" ref="G2512">_xlfn.IFS('Paraclinicos '!D2447="","",AND('Paraclinicos '!D2447&gt;=250,'Paraclinicos '!D2447&lt;=500),2,'Paraclinicos '!D2447&gt;500,3,'Paraclinicos '!D2447&lt;250,1)</f>
        <v/>
      </c>
      <c r="H2512" s="50" t="str">
        <f t="shared" si="118"/>
        <v/>
      </c>
      <c r="I2512" t="str" cm="1">
        <f t="array" ref="I2512">_xlfn.IFS('Paraclinicos '!Q2447="","",'Paraclinicos '!Q2447&gt;=65,1,'Paraclinicos '!Q2447&lt;65,0)</f>
        <v/>
      </c>
      <c r="J2512" t="str" cm="1">
        <f t="array" ref="J2512">_xlfn.IFS('Paraclinicos '!I2447="","",'Paraclinicos '!I2447&gt;7,1,'Paraclinicos '!I2447&lt;=7,0)</f>
        <v/>
      </c>
      <c r="K2512" t="str" cm="1">
        <f t="array" ref="K2512">_xlfn.IFS('Paraclinicos '!W2447="","",'Paraclinicos '!W2447&lt;=8,1,'Paraclinicos '!W2447&gt;8,0)</f>
        <v/>
      </c>
      <c r="L2512" t="str" cm="1">
        <f t="array" ref="L2512">_xlfn.IFS('Paraclinicos '!S2447="","",'Paraclinicos '!S2447&gt;=30,1,'Paraclinicos '!S2447&lt;30,0)</f>
        <v/>
      </c>
      <c r="M2512" t="str" cm="1">
        <f t="array" ref="M2512">_xlfn.IFS(OR('Paraclinicos '!T2447="",'Paraclinicos '!U2447=""),"",OR('Paraclinicos '!T2447&lt;=90,'Paraclinicos '!U2447&lt;=60),1,OR('Paraclinicos '!T2447&gt;90,'Paraclinicos '!U2447&gt;60),0)</f>
        <v/>
      </c>
      <c r="N2512" s="45" t="str">
        <f t="shared" si="119"/>
        <v/>
      </c>
      <c r="O2512" t="str" cm="1">
        <f t="array" ref="O2512">_xlfn.IFS(OR('Paraclinicos '!M2447="",'Paraclinicos '!N2447="",'Paraclinicos '!N2447=0),"",'Paraclinicos '!M2447/'Paraclinicos '!N2447&lt;100,4,'Paraclinicos '!M2447/'Paraclinicos '!N2447&lt;200,3,'Paraclinicos '!M2447/'Paraclinicos '!N2447&lt;300,2,'Paraclinicos '!M2447/'Paraclinicos '!N2447&lt;400,1,'Paraclinicos '!M2447/'Paraclinicos '!N2447&gt;=400,0)</f>
        <v/>
      </c>
      <c r="P2512" t="str" cm="1">
        <f t="array" ref="P2512">_xlfn.IFS('Paraclinicos '!C2447="","",'Paraclinicos '!C2447&lt;20,4,'Paraclinicos '!C2447&lt;50,3,'Paraclinicos '!C2447&lt;100,2,'Paraclinicos '!C2447&lt;150,1,'Paraclinicos '!C2447&gt;150,0)</f>
        <v/>
      </c>
      <c r="Q2512" t="str" cm="1">
        <f t="array" ref="Q2512">_xlfn.IFS('Paraclinicos '!O2447="","",'Paraclinicos '!O2447&lt;1.2,0,'Paraclinicos '!O2447&lt;2,1,'Paraclinicos '!O2447&lt;3.5,2,'Paraclinicos '!O2447&lt;5,3,'Paraclinicos '!O2447&gt;5,4)</f>
        <v/>
      </c>
      <c r="R2512" t="str" cm="1">
        <f t="array" ref="R2512">_xlfn.IFS('Paraclinicos '!J2447="","",'Paraclinicos '!J2447&lt;1.2,0,'Paraclinicos '!J2447&lt;2,1,'Paraclinicos '!J2447&lt;6,2,'Paraclinicos '!J2447&lt;12,3,'Paraclinicos '!J2447&gt;=12,4)</f>
        <v/>
      </c>
      <c r="S2512" t="str" cm="1">
        <f t="array" ref="S2512">_xlfn.IFS('Paraclinicos '!Y2447="","",'Paraclinicos '!Y2447&lt;70,1,'Paraclinicos '!Y2447&gt;=70,0)</f>
        <v/>
      </c>
      <c r="T2512" t="str" cm="1">
        <f t="array" ref="T2512">_xlfn.IFS('Paraclinicos '!W2447="","",'Paraclinicos '!W2447&lt;6,4,'Paraclinicos '!W2447&lt;10,3,'Paraclinicos '!W2447&lt;13,2,'Paraclinicos '!W2447&lt;15,1,'Paraclinicos '!W2447=15,0)</f>
        <v/>
      </c>
      <c r="U2512" s="54" t="str">
        <f t="shared" si="117"/>
        <v/>
      </c>
      <c r="V2512" t="str" cm="1">
        <f t="array" ref="V2512">_xlfn.IFS('Paraclinicos '!S2447="","",OR('Paraclinicos '!S2447&lt;=8,'Paraclinicos '!S2447&gt;=25),3,'Paraclinicos '!S2447&lt;12,1,'Paraclinicos '!S2447&lt;21,0,'Paraclinicos '!S2447&lt;25,2)</f>
        <v/>
      </c>
      <c r="W2512" t="str">
        <f>IFERROR(IF(INDEX('BD Demog para scores enalazar'!Y$2:'BD Demog para scores enalazar'!Y$3000,MATCH(Formulas!A2512,'BD Demog para scores enalazar'!A$2:'BD Demog para scores enalazar'!A$3000,0))=1,"SI","NO"),"")</f>
        <v/>
      </c>
      <c r="X2512" s="9" t="str">
        <f>IFERROR(IF(INDEX('BD Demog para scores enalazar'!AJ$2:'BD Demog para scores enalazar'!AJ$3000,MATCH(Formulas!A2512,'BD Demog para scores enalazar'!A$2:'BD Demog para scores enalazar'!A$3000,0))=1,"SI","NO"),"")</f>
        <v/>
      </c>
      <c r="Y2512" t="str" cm="1">
        <f t="array" ref="Y2512">IF(AND(W2512="NO",X2512="NO"),_xlfn.IFS('Paraclinicos '!K2447&lt;=91,3,'Paraclinicos '!K2447&lt;94,2,'Paraclinicos '!K2447&lt;96,1,'Paraclinicos '!K2447&gt;=96,0),"")</f>
        <v/>
      </c>
      <c r="Z2512" t="str" cm="1">
        <f t="array" ref="Z2512">IF(OR(W2512="SI",X2512="SI"),_xlfn.IFS(OR(AND('Paraclinicos '!K2448&lt;=83),AND('Paraclinicos '!K2448&gt;=97,AA2512=2)),3,OR(AND('Paraclinicos '!K2448&lt;=86),AND('Paraclinicos '!K2448&gt;=94,AA2512=2)),2,OR(AND('Paraclinicos '!K2448&lt;=88),AND('Paraclinicos '!K2448&gt;=92,AA2512=2)),1,OR(AND('Paraclinicos '!K2448&gt;=88,'Paraclinicos '!K2448&lt;=92),AND('Paraclinicos '!K2448&gt;=93,AA2512=0)),0),"")</f>
        <v/>
      </c>
      <c r="AA2512" t="str" cm="1">
        <f t="array" ref="AA2512">_xlfn.IFS('Paraclinicos '!E2447="","",'Paraclinicos '!E2447="Oxigeno",2,'Paraclinicos '!E2447="Aire",0)</f>
        <v/>
      </c>
    </row>
    <row r="2513" spans="1:27" x14ac:dyDescent="0.25">
      <c r="A2513">
        <f>'Paraclinicos '!A2448</f>
        <v>0</v>
      </c>
      <c r="B2513" s="3">
        <f>'Paraclinicos '!R2448</f>
        <v>0</v>
      </c>
      <c r="C2513" t="str" cm="1">
        <f t="array" ref="C2513">_xlfn.IFS('Paraclinicos '!Q2448="","",'Paraclinicos '!Q2448&gt;60,3,'Paraclinicos '!Q2448&lt;=60,1)</f>
        <v/>
      </c>
      <c r="D2513" t="str">
        <f>IFERROR(IF(INDEX('BD Demog para scores enalazar'!BC$2:BC$3000,MATCH(Formulas!A2513,'BD Demog para scores enalazar'!A$2:A$3000,0))=0,"SI","NO"),"")</f>
        <v/>
      </c>
      <c r="E2513" t="str" cm="1">
        <f t="array" ref="E2513">_xlfn.IFS(D2513="","",D2513="SI",4,D2513="NO",1)</f>
        <v/>
      </c>
      <c r="F2513" t="str" cm="1">
        <f t="array" ref="F2513">_xlfn.IFS('Paraclinicos '!B2448="","",'Paraclinicos '!B2448&gt;1,1,'Paraclinicos '!B2448&lt;=1,3)</f>
        <v/>
      </c>
      <c r="G2513" t="str" cm="1">
        <f t="array" ref="G2513">_xlfn.IFS('Paraclinicos '!D2448="","",AND('Paraclinicos '!D2448&gt;=250,'Paraclinicos '!D2448&lt;=500),2,'Paraclinicos '!D2448&gt;500,3,'Paraclinicos '!D2448&lt;250,1)</f>
        <v/>
      </c>
      <c r="H2513" s="50" t="str">
        <f t="shared" si="118"/>
        <v/>
      </c>
      <c r="I2513" t="str" cm="1">
        <f t="array" ref="I2513">_xlfn.IFS('Paraclinicos '!Q2448="","",'Paraclinicos '!Q2448&gt;=65,1,'Paraclinicos '!Q2448&lt;65,0)</f>
        <v/>
      </c>
      <c r="J2513" t="str" cm="1">
        <f t="array" ref="J2513">_xlfn.IFS('Paraclinicos '!I2448="","",'Paraclinicos '!I2448&gt;7,1,'Paraclinicos '!I2448&lt;=7,0)</f>
        <v/>
      </c>
      <c r="K2513" t="str" cm="1">
        <f t="array" ref="K2513">_xlfn.IFS('Paraclinicos '!W2448="","",'Paraclinicos '!W2448&lt;=8,1,'Paraclinicos '!W2448&gt;8,0)</f>
        <v/>
      </c>
      <c r="L2513" t="str" cm="1">
        <f t="array" ref="L2513">_xlfn.IFS('Paraclinicos '!S2448="","",'Paraclinicos '!S2448&gt;=30,1,'Paraclinicos '!S2448&lt;30,0)</f>
        <v/>
      </c>
      <c r="M2513" t="str" cm="1">
        <f t="array" ref="M2513">_xlfn.IFS(OR('Paraclinicos '!T2448="",'Paraclinicos '!U2448=""),"",OR('Paraclinicos '!T2448&lt;=90,'Paraclinicos '!U2448&lt;=60),1,OR('Paraclinicos '!T2448&gt;90,'Paraclinicos '!U2448&gt;60),0)</f>
        <v/>
      </c>
      <c r="N2513" s="45" t="str">
        <f t="shared" si="119"/>
        <v/>
      </c>
      <c r="O2513" t="str" cm="1">
        <f t="array" ref="O2513">_xlfn.IFS(OR('Paraclinicos '!M2448="",'Paraclinicos '!N2448="",'Paraclinicos '!N2448=0),"",'Paraclinicos '!M2448/'Paraclinicos '!N2448&lt;100,4,'Paraclinicos '!M2448/'Paraclinicos '!N2448&lt;200,3,'Paraclinicos '!M2448/'Paraclinicos '!N2448&lt;300,2,'Paraclinicos '!M2448/'Paraclinicos '!N2448&lt;400,1,'Paraclinicos '!M2448/'Paraclinicos '!N2448&gt;=400,0)</f>
        <v/>
      </c>
      <c r="P2513" t="str" cm="1">
        <f t="array" ref="P2513">_xlfn.IFS('Paraclinicos '!C2448="","",'Paraclinicos '!C2448&lt;20,4,'Paraclinicos '!C2448&lt;50,3,'Paraclinicos '!C2448&lt;100,2,'Paraclinicos '!C2448&lt;150,1,'Paraclinicos '!C2448&gt;150,0)</f>
        <v/>
      </c>
      <c r="Q2513" t="str" cm="1">
        <f t="array" ref="Q2513">_xlfn.IFS('Paraclinicos '!O2448="","",'Paraclinicos '!O2448&lt;1.2,0,'Paraclinicos '!O2448&lt;2,1,'Paraclinicos '!O2448&lt;3.5,2,'Paraclinicos '!O2448&lt;5,3,'Paraclinicos '!O2448&gt;5,4)</f>
        <v/>
      </c>
      <c r="R2513" t="str" cm="1">
        <f t="array" ref="R2513">_xlfn.IFS('Paraclinicos '!J2448="","",'Paraclinicos '!J2448&lt;1.2,0,'Paraclinicos '!J2448&lt;2,1,'Paraclinicos '!J2448&lt;6,2,'Paraclinicos '!J2448&lt;12,3,'Paraclinicos '!J2448&gt;=12,4)</f>
        <v/>
      </c>
      <c r="S2513" t="str" cm="1">
        <f t="array" ref="S2513">_xlfn.IFS('Paraclinicos '!Y2448="","",'Paraclinicos '!Y2448&lt;70,1,'Paraclinicos '!Y2448&gt;=70,0)</f>
        <v/>
      </c>
      <c r="T2513" t="str" cm="1">
        <f t="array" ref="T2513">_xlfn.IFS('Paraclinicos '!W2448="","",'Paraclinicos '!W2448&lt;6,4,'Paraclinicos '!W2448&lt;10,3,'Paraclinicos '!W2448&lt;13,2,'Paraclinicos '!W2448&lt;15,1,'Paraclinicos '!W2448=15,0)</f>
        <v/>
      </c>
      <c r="U2513" s="54" t="str">
        <f t="shared" si="117"/>
        <v/>
      </c>
      <c r="V2513" t="str" cm="1">
        <f t="array" ref="V2513">_xlfn.IFS('Paraclinicos '!S2448="","",OR('Paraclinicos '!S2448&lt;=8,'Paraclinicos '!S2448&gt;=25),3,'Paraclinicos '!S2448&lt;12,1,'Paraclinicos '!S2448&lt;21,0,'Paraclinicos '!S2448&lt;25,2)</f>
        <v/>
      </c>
      <c r="W2513" t="str">
        <f>IFERROR(IF(INDEX('BD Demog para scores enalazar'!Y$2:'BD Demog para scores enalazar'!Y$3000,MATCH(Formulas!A2513,'BD Demog para scores enalazar'!A$2:'BD Demog para scores enalazar'!A$3000,0))=1,"SI","NO"),"")</f>
        <v/>
      </c>
      <c r="X2513" s="9" t="str">
        <f>IFERROR(IF(INDEX('BD Demog para scores enalazar'!AJ$2:'BD Demog para scores enalazar'!AJ$3000,MATCH(Formulas!A2513,'BD Demog para scores enalazar'!A$2:'BD Demog para scores enalazar'!A$3000,0))=1,"SI","NO"),"")</f>
        <v/>
      </c>
      <c r="Y2513" t="str" cm="1">
        <f t="array" ref="Y2513">IF(AND(W2513="NO",X2513="NO"),_xlfn.IFS('Paraclinicos '!K2448&lt;=91,3,'Paraclinicos '!K2448&lt;94,2,'Paraclinicos '!K2448&lt;96,1,'Paraclinicos '!K2448&gt;=96,0),"")</f>
        <v/>
      </c>
      <c r="Z2513" t="str" cm="1">
        <f t="array" ref="Z2513">IF(OR(W2513="SI",X2513="SI"),_xlfn.IFS(OR(AND('Paraclinicos '!K2449&lt;=83),AND('Paraclinicos '!K2449&gt;=97,AA2513=2)),3,OR(AND('Paraclinicos '!K2449&lt;=86),AND('Paraclinicos '!K2449&gt;=94,AA2513=2)),2,OR(AND('Paraclinicos '!K2449&lt;=88),AND('Paraclinicos '!K2449&gt;=92,AA2513=2)),1,OR(AND('Paraclinicos '!K2449&gt;=88,'Paraclinicos '!K2449&lt;=92),AND('Paraclinicos '!K2449&gt;=93,AA2513=0)),0),"")</f>
        <v/>
      </c>
      <c r="AA2513" t="str" cm="1">
        <f t="array" ref="AA2513">_xlfn.IFS('Paraclinicos '!E2448="","",'Paraclinicos '!E2448="Oxigeno",2,'Paraclinicos '!E2448="Aire",0)</f>
        <v/>
      </c>
    </row>
    <row r="2514" spans="1:27" x14ac:dyDescent="0.25">
      <c r="A2514">
        <f>'Paraclinicos '!A2449</f>
        <v>0</v>
      </c>
      <c r="B2514" s="3">
        <f>'Paraclinicos '!R2449</f>
        <v>0</v>
      </c>
      <c r="C2514" t="str" cm="1">
        <f t="array" ref="C2514">_xlfn.IFS('Paraclinicos '!Q2449="","",'Paraclinicos '!Q2449&gt;60,3,'Paraclinicos '!Q2449&lt;=60,1)</f>
        <v/>
      </c>
      <c r="D2514" t="str">
        <f>IFERROR(IF(INDEX('BD Demog para scores enalazar'!BC$2:BC$3000,MATCH(Formulas!A2514,'BD Demog para scores enalazar'!A$2:A$3000,0))=0,"SI","NO"),"")</f>
        <v/>
      </c>
      <c r="E2514" t="str" cm="1">
        <f t="array" ref="E2514">_xlfn.IFS(D2514="","",D2514="SI",4,D2514="NO",1)</f>
        <v/>
      </c>
      <c r="F2514" t="str" cm="1">
        <f t="array" ref="F2514">_xlfn.IFS('Paraclinicos '!B2449="","",'Paraclinicos '!B2449&gt;1,1,'Paraclinicos '!B2449&lt;=1,3)</f>
        <v/>
      </c>
      <c r="G2514" t="str" cm="1">
        <f t="array" ref="G2514">_xlfn.IFS('Paraclinicos '!D2449="","",AND('Paraclinicos '!D2449&gt;=250,'Paraclinicos '!D2449&lt;=500),2,'Paraclinicos '!D2449&gt;500,3,'Paraclinicos '!D2449&lt;250,1)</f>
        <v/>
      </c>
      <c r="H2514" s="50" t="str">
        <f t="shared" si="118"/>
        <v/>
      </c>
      <c r="I2514" t="str" cm="1">
        <f t="array" ref="I2514">_xlfn.IFS('Paraclinicos '!Q2449="","",'Paraclinicos '!Q2449&gt;=65,1,'Paraclinicos '!Q2449&lt;65,0)</f>
        <v/>
      </c>
      <c r="J2514" t="str" cm="1">
        <f t="array" ref="J2514">_xlfn.IFS('Paraclinicos '!I2449="","",'Paraclinicos '!I2449&gt;7,1,'Paraclinicos '!I2449&lt;=7,0)</f>
        <v/>
      </c>
      <c r="K2514" t="str" cm="1">
        <f t="array" ref="K2514">_xlfn.IFS('Paraclinicos '!W2449="","",'Paraclinicos '!W2449&lt;=8,1,'Paraclinicos '!W2449&gt;8,0)</f>
        <v/>
      </c>
      <c r="L2514" t="str" cm="1">
        <f t="array" ref="L2514">_xlfn.IFS('Paraclinicos '!S2449="","",'Paraclinicos '!S2449&gt;=30,1,'Paraclinicos '!S2449&lt;30,0)</f>
        <v/>
      </c>
      <c r="M2514" t="str" cm="1">
        <f t="array" ref="M2514">_xlfn.IFS(OR('Paraclinicos '!T2449="",'Paraclinicos '!U2449=""),"",OR('Paraclinicos '!T2449&lt;=90,'Paraclinicos '!U2449&lt;=60),1,OR('Paraclinicos '!T2449&gt;90,'Paraclinicos '!U2449&gt;60),0)</f>
        <v/>
      </c>
      <c r="N2514" s="45" t="str">
        <f t="shared" si="119"/>
        <v/>
      </c>
      <c r="O2514" t="str" cm="1">
        <f t="array" ref="O2514">_xlfn.IFS(OR('Paraclinicos '!M2449="",'Paraclinicos '!N2449="",'Paraclinicos '!N2449=0),"",'Paraclinicos '!M2449/'Paraclinicos '!N2449&lt;100,4,'Paraclinicos '!M2449/'Paraclinicos '!N2449&lt;200,3,'Paraclinicos '!M2449/'Paraclinicos '!N2449&lt;300,2,'Paraclinicos '!M2449/'Paraclinicos '!N2449&lt;400,1,'Paraclinicos '!M2449/'Paraclinicos '!N2449&gt;=400,0)</f>
        <v/>
      </c>
      <c r="P2514" t="str" cm="1">
        <f t="array" ref="P2514">_xlfn.IFS('Paraclinicos '!C2449="","",'Paraclinicos '!C2449&lt;20,4,'Paraclinicos '!C2449&lt;50,3,'Paraclinicos '!C2449&lt;100,2,'Paraclinicos '!C2449&lt;150,1,'Paraclinicos '!C2449&gt;150,0)</f>
        <v/>
      </c>
      <c r="Q2514" t="str" cm="1">
        <f t="array" ref="Q2514">_xlfn.IFS('Paraclinicos '!O2449="","",'Paraclinicos '!O2449&lt;1.2,0,'Paraclinicos '!O2449&lt;2,1,'Paraclinicos '!O2449&lt;3.5,2,'Paraclinicos '!O2449&lt;5,3,'Paraclinicos '!O2449&gt;5,4)</f>
        <v/>
      </c>
      <c r="R2514" t="str" cm="1">
        <f t="array" ref="R2514">_xlfn.IFS('Paraclinicos '!J2449="","",'Paraclinicos '!J2449&lt;1.2,0,'Paraclinicos '!J2449&lt;2,1,'Paraclinicos '!J2449&lt;6,2,'Paraclinicos '!J2449&lt;12,3,'Paraclinicos '!J2449&gt;=12,4)</f>
        <v/>
      </c>
      <c r="S2514" t="str" cm="1">
        <f t="array" ref="S2514">_xlfn.IFS('Paraclinicos '!Y2449="","",'Paraclinicos '!Y2449&lt;70,1,'Paraclinicos '!Y2449&gt;=70,0)</f>
        <v/>
      </c>
      <c r="T2514" t="str" cm="1">
        <f t="array" ref="T2514">_xlfn.IFS('Paraclinicos '!W2449="","",'Paraclinicos '!W2449&lt;6,4,'Paraclinicos '!W2449&lt;10,3,'Paraclinicos '!W2449&lt;13,2,'Paraclinicos '!W2449&lt;15,1,'Paraclinicos '!W2449=15,0)</f>
        <v/>
      </c>
      <c r="U2514" s="54" t="str">
        <f t="shared" si="117"/>
        <v/>
      </c>
      <c r="V2514" t="str" cm="1">
        <f t="array" ref="V2514">_xlfn.IFS('Paraclinicos '!S2449="","",OR('Paraclinicos '!S2449&lt;=8,'Paraclinicos '!S2449&gt;=25),3,'Paraclinicos '!S2449&lt;12,1,'Paraclinicos '!S2449&lt;21,0,'Paraclinicos '!S2449&lt;25,2)</f>
        <v/>
      </c>
      <c r="W2514" t="str">
        <f>IFERROR(IF(INDEX('BD Demog para scores enalazar'!Y$2:'BD Demog para scores enalazar'!Y$3000,MATCH(Formulas!A2514,'BD Demog para scores enalazar'!A$2:'BD Demog para scores enalazar'!A$3000,0))=1,"SI","NO"),"")</f>
        <v/>
      </c>
      <c r="X2514" s="9" t="str">
        <f>IFERROR(IF(INDEX('BD Demog para scores enalazar'!AJ$2:'BD Demog para scores enalazar'!AJ$3000,MATCH(Formulas!A2514,'BD Demog para scores enalazar'!A$2:'BD Demog para scores enalazar'!A$3000,0))=1,"SI","NO"),"")</f>
        <v/>
      </c>
      <c r="Y2514" t="str" cm="1">
        <f t="array" ref="Y2514">IF(AND(W2514="NO",X2514="NO"),_xlfn.IFS('Paraclinicos '!K2449&lt;=91,3,'Paraclinicos '!K2449&lt;94,2,'Paraclinicos '!K2449&lt;96,1,'Paraclinicos '!K2449&gt;=96,0),"")</f>
        <v/>
      </c>
      <c r="Z2514" t="str" cm="1">
        <f t="array" ref="Z2514">IF(OR(W2514="SI",X2514="SI"),_xlfn.IFS(OR(AND('Paraclinicos '!K2450&lt;=83),AND('Paraclinicos '!K2450&gt;=97,AA2514=2)),3,OR(AND('Paraclinicos '!K2450&lt;=86),AND('Paraclinicos '!K2450&gt;=94,AA2514=2)),2,OR(AND('Paraclinicos '!K2450&lt;=88),AND('Paraclinicos '!K2450&gt;=92,AA2514=2)),1,OR(AND('Paraclinicos '!K2450&gt;=88,'Paraclinicos '!K2450&lt;=92),AND('Paraclinicos '!K2450&gt;=93,AA2514=0)),0),"")</f>
        <v/>
      </c>
      <c r="AA2514" t="str" cm="1">
        <f t="array" ref="AA2514">_xlfn.IFS('Paraclinicos '!E2449="","",'Paraclinicos '!E2449="Oxigeno",2,'Paraclinicos '!E2449="Aire",0)</f>
        <v/>
      </c>
    </row>
    <row r="2515" spans="1:27" x14ac:dyDescent="0.25">
      <c r="A2515">
        <f>'Paraclinicos '!A2450</f>
        <v>0</v>
      </c>
      <c r="B2515" s="3">
        <f>'Paraclinicos '!R2450</f>
        <v>0</v>
      </c>
      <c r="C2515" t="str" cm="1">
        <f t="array" ref="C2515">_xlfn.IFS('Paraclinicos '!Q2450="","",'Paraclinicos '!Q2450&gt;60,3,'Paraclinicos '!Q2450&lt;=60,1)</f>
        <v/>
      </c>
      <c r="D2515" t="str">
        <f>IFERROR(IF(INDEX('BD Demog para scores enalazar'!BC$2:BC$3000,MATCH(Formulas!A2515,'BD Demog para scores enalazar'!A$2:A$3000,0))=0,"SI","NO"),"")</f>
        <v/>
      </c>
      <c r="E2515" t="str" cm="1">
        <f t="array" ref="E2515">_xlfn.IFS(D2515="","",D2515="SI",4,D2515="NO",1)</f>
        <v/>
      </c>
      <c r="F2515" t="str" cm="1">
        <f t="array" ref="F2515">_xlfn.IFS('Paraclinicos '!B2450="","",'Paraclinicos '!B2450&gt;1,1,'Paraclinicos '!B2450&lt;=1,3)</f>
        <v/>
      </c>
      <c r="G2515" t="str" cm="1">
        <f t="array" ref="G2515">_xlfn.IFS('Paraclinicos '!D2450="","",AND('Paraclinicos '!D2450&gt;=250,'Paraclinicos '!D2450&lt;=500),2,'Paraclinicos '!D2450&gt;500,3,'Paraclinicos '!D2450&lt;250,1)</f>
        <v/>
      </c>
      <c r="H2515" s="50" t="str">
        <f t="shared" si="118"/>
        <v/>
      </c>
      <c r="I2515" t="str" cm="1">
        <f t="array" ref="I2515">_xlfn.IFS('Paraclinicos '!Q2450="","",'Paraclinicos '!Q2450&gt;=65,1,'Paraclinicos '!Q2450&lt;65,0)</f>
        <v/>
      </c>
      <c r="J2515" t="str" cm="1">
        <f t="array" ref="J2515">_xlfn.IFS('Paraclinicos '!I2450="","",'Paraclinicos '!I2450&gt;7,1,'Paraclinicos '!I2450&lt;=7,0)</f>
        <v/>
      </c>
      <c r="K2515" t="str" cm="1">
        <f t="array" ref="K2515">_xlfn.IFS('Paraclinicos '!W2450="","",'Paraclinicos '!W2450&lt;=8,1,'Paraclinicos '!W2450&gt;8,0)</f>
        <v/>
      </c>
      <c r="L2515" t="str" cm="1">
        <f t="array" ref="L2515">_xlfn.IFS('Paraclinicos '!S2450="","",'Paraclinicos '!S2450&gt;=30,1,'Paraclinicos '!S2450&lt;30,0)</f>
        <v/>
      </c>
      <c r="M2515" t="str" cm="1">
        <f t="array" ref="M2515">_xlfn.IFS(OR('Paraclinicos '!T2450="",'Paraclinicos '!U2450=""),"",OR('Paraclinicos '!T2450&lt;=90,'Paraclinicos '!U2450&lt;=60),1,OR('Paraclinicos '!T2450&gt;90,'Paraclinicos '!U2450&gt;60),0)</f>
        <v/>
      </c>
      <c r="N2515" s="45" t="str">
        <f t="shared" si="119"/>
        <v/>
      </c>
      <c r="O2515" t="str" cm="1">
        <f t="array" ref="O2515">_xlfn.IFS(OR('Paraclinicos '!M2450="",'Paraclinicos '!N2450="",'Paraclinicos '!N2450=0),"",'Paraclinicos '!M2450/'Paraclinicos '!N2450&lt;100,4,'Paraclinicos '!M2450/'Paraclinicos '!N2450&lt;200,3,'Paraclinicos '!M2450/'Paraclinicos '!N2450&lt;300,2,'Paraclinicos '!M2450/'Paraclinicos '!N2450&lt;400,1,'Paraclinicos '!M2450/'Paraclinicos '!N2450&gt;=400,0)</f>
        <v/>
      </c>
      <c r="P2515" t="str" cm="1">
        <f t="array" ref="P2515">_xlfn.IFS('Paraclinicos '!C2450="","",'Paraclinicos '!C2450&lt;20,4,'Paraclinicos '!C2450&lt;50,3,'Paraclinicos '!C2450&lt;100,2,'Paraclinicos '!C2450&lt;150,1,'Paraclinicos '!C2450&gt;150,0)</f>
        <v/>
      </c>
      <c r="Q2515" t="str" cm="1">
        <f t="array" ref="Q2515">_xlfn.IFS('Paraclinicos '!O2450="","",'Paraclinicos '!O2450&lt;1.2,0,'Paraclinicos '!O2450&lt;2,1,'Paraclinicos '!O2450&lt;3.5,2,'Paraclinicos '!O2450&lt;5,3,'Paraclinicos '!O2450&gt;5,4)</f>
        <v/>
      </c>
      <c r="R2515" t="str" cm="1">
        <f t="array" ref="R2515">_xlfn.IFS('Paraclinicos '!J2450="","",'Paraclinicos '!J2450&lt;1.2,0,'Paraclinicos '!J2450&lt;2,1,'Paraclinicos '!J2450&lt;6,2,'Paraclinicos '!J2450&lt;12,3,'Paraclinicos '!J2450&gt;=12,4)</f>
        <v/>
      </c>
      <c r="S2515" t="str" cm="1">
        <f t="array" ref="S2515">_xlfn.IFS('Paraclinicos '!Y2450="","",'Paraclinicos '!Y2450&lt;70,1,'Paraclinicos '!Y2450&gt;=70,0)</f>
        <v/>
      </c>
      <c r="T2515" t="str" cm="1">
        <f t="array" ref="T2515">_xlfn.IFS('Paraclinicos '!W2450="","",'Paraclinicos '!W2450&lt;6,4,'Paraclinicos '!W2450&lt;10,3,'Paraclinicos '!W2450&lt;13,2,'Paraclinicos '!W2450&lt;15,1,'Paraclinicos '!W2450=15,0)</f>
        <v/>
      </c>
      <c r="U2515" s="54" t="str">
        <f t="shared" si="117"/>
        <v/>
      </c>
      <c r="V2515" t="str" cm="1">
        <f t="array" ref="V2515">_xlfn.IFS('Paraclinicos '!S2450="","",OR('Paraclinicos '!S2450&lt;=8,'Paraclinicos '!S2450&gt;=25),3,'Paraclinicos '!S2450&lt;12,1,'Paraclinicos '!S2450&lt;21,0,'Paraclinicos '!S2450&lt;25,2)</f>
        <v/>
      </c>
      <c r="W2515" t="str">
        <f>IFERROR(IF(INDEX('BD Demog para scores enalazar'!Y$2:'BD Demog para scores enalazar'!Y$3000,MATCH(Formulas!A2515,'BD Demog para scores enalazar'!A$2:'BD Demog para scores enalazar'!A$3000,0))=1,"SI","NO"),"")</f>
        <v/>
      </c>
      <c r="X2515" s="9" t="str">
        <f>IFERROR(IF(INDEX('BD Demog para scores enalazar'!AJ$2:'BD Demog para scores enalazar'!AJ$3000,MATCH(Formulas!A2515,'BD Demog para scores enalazar'!A$2:'BD Demog para scores enalazar'!A$3000,0))=1,"SI","NO"),"")</f>
        <v/>
      </c>
      <c r="Y2515" t="str" cm="1">
        <f t="array" ref="Y2515">IF(AND(W2515="NO",X2515="NO"),_xlfn.IFS('Paraclinicos '!K2450&lt;=91,3,'Paraclinicos '!K2450&lt;94,2,'Paraclinicos '!K2450&lt;96,1,'Paraclinicos '!K2450&gt;=96,0),"")</f>
        <v/>
      </c>
      <c r="Z2515" t="str" cm="1">
        <f t="array" ref="Z2515">IF(OR(W2515="SI",X2515="SI"),_xlfn.IFS(OR(AND('Paraclinicos '!K2451&lt;=83),AND('Paraclinicos '!K2451&gt;=97,AA2515=2)),3,OR(AND('Paraclinicos '!K2451&lt;=86),AND('Paraclinicos '!K2451&gt;=94,AA2515=2)),2,OR(AND('Paraclinicos '!K2451&lt;=88),AND('Paraclinicos '!K2451&gt;=92,AA2515=2)),1,OR(AND('Paraclinicos '!K2451&gt;=88,'Paraclinicos '!K2451&lt;=92),AND('Paraclinicos '!K2451&gt;=93,AA2515=0)),0),"")</f>
        <v/>
      </c>
      <c r="AA2515" t="str" cm="1">
        <f t="array" ref="AA2515">_xlfn.IFS('Paraclinicos '!E2450="","",'Paraclinicos '!E2450="Oxigeno",2,'Paraclinicos '!E2450="Aire",0)</f>
        <v/>
      </c>
    </row>
    <row r="2516" spans="1:27" x14ac:dyDescent="0.25">
      <c r="A2516">
        <f>'Paraclinicos '!A2451</f>
        <v>0</v>
      </c>
      <c r="B2516" s="3">
        <f>'Paraclinicos '!R2451</f>
        <v>0</v>
      </c>
      <c r="C2516" t="str" cm="1">
        <f t="array" ref="C2516">_xlfn.IFS('Paraclinicos '!Q2451="","",'Paraclinicos '!Q2451&gt;60,3,'Paraclinicos '!Q2451&lt;=60,1)</f>
        <v/>
      </c>
      <c r="D2516" t="str">
        <f>IFERROR(IF(INDEX('BD Demog para scores enalazar'!BC$2:BC$3000,MATCH(Formulas!A2516,'BD Demog para scores enalazar'!A$2:A$3000,0))=0,"SI","NO"),"")</f>
        <v/>
      </c>
      <c r="E2516" t="str" cm="1">
        <f t="array" ref="E2516">_xlfn.IFS(D2516="","",D2516="SI",4,D2516="NO",1)</f>
        <v/>
      </c>
      <c r="F2516" t="str" cm="1">
        <f t="array" ref="F2516">_xlfn.IFS('Paraclinicos '!B2451="","",'Paraclinicos '!B2451&gt;1,1,'Paraclinicos '!B2451&lt;=1,3)</f>
        <v/>
      </c>
      <c r="G2516" t="str" cm="1">
        <f t="array" ref="G2516">_xlfn.IFS('Paraclinicos '!D2451="","",AND('Paraclinicos '!D2451&gt;=250,'Paraclinicos '!D2451&lt;=500),2,'Paraclinicos '!D2451&gt;500,3,'Paraclinicos '!D2451&lt;250,1)</f>
        <v/>
      </c>
      <c r="H2516" s="50" t="str">
        <f t="shared" si="118"/>
        <v/>
      </c>
      <c r="I2516" t="str" cm="1">
        <f t="array" ref="I2516">_xlfn.IFS('Paraclinicos '!Q2451="","",'Paraclinicos '!Q2451&gt;=65,1,'Paraclinicos '!Q2451&lt;65,0)</f>
        <v/>
      </c>
      <c r="J2516" t="str" cm="1">
        <f t="array" ref="J2516">_xlfn.IFS('Paraclinicos '!I2451="","",'Paraclinicos '!I2451&gt;7,1,'Paraclinicos '!I2451&lt;=7,0)</f>
        <v/>
      </c>
      <c r="K2516" t="str" cm="1">
        <f t="array" ref="K2516">_xlfn.IFS('Paraclinicos '!W2451="","",'Paraclinicos '!W2451&lt;=8,1,'Paraclinicos '!W2451&gt;8,0)</f>
        <v/>
      </c>
      <c r="L2516" t="str" cm="1">
        <f t="array" ref="L2516">_xlfn.IFS('Paraclinicos '!S2451="","",'Paraclinicos '!S2451&gt;=30,1,'Paraclinicos '!S2451&lt;30,0)</f>
        <v/>
      </c>
      <c r="M2516" t="str" cm="1">
        <f t="array" ref="M2516">_xlfn.IFS(OR('Paraclinicos '!T2451="",'Paraclinicos '!U2451=""),"",OR('Paraclinicos '!T2451&lt;=90,'Paraclinicos '!U2451&lt;=60),1,OR('Paraclinicos '!T2451&gt;90,'Paraclinicos '!U2451&gt;60),0)</f>
        <v/>
      </c>
      <c r="N2516" s="45" t="str">
        <f t="shared" si="119"/>
        <v/>
      </c>
      <c r="O2516" t="str" cm="1">
        <f t="array" ref="O2516">_xlfn.IFS(OR('Paraclinicos '!M2451="",'Paraclinicos '!N2451="",'Paraclinicos '!N2451=0),"",'Paraclinicos '!M2451/'Paraclinicos '!N2451&lt;100,4,'Paraclinicos '!M2451/'Paraclinicos '!N2451&lt;200,3,'Paraclinicos '!M2451/'Paraclinicos '!N2451&lt;300,2,'Paraclinicos '!M2451/'Paraclinicos '!N2451&lt;400,1,'Paraclinicos '!M2451/'Paraclinicos '!N2451&gt;=400,0)</f>
        <v/>
      </c>
      <c r="P2516" t="str" cm="1">
        <f t="array" ref="P2516">_xlfn.IFS('Paraclinicos '!C2451="","",'Paraclinicos '!C2451&lt;20,4,'Paraclinicos '!C2451&lt;50,3,'Paraclinicos '!C2451&lt;100,2,'Paraclinicos '!C2451&lt;150,1,'Paraclinicos '!C2451&gt;150,0)</f>
        <v/>
      </c>
      <c r="Q2516" t="str" cm="1">
        <f t="array" ref="Q2516">_xlfn.IFS('Paraclinicos '!O2451="","",'Paraclinicos '!O2451&lt;1.2,0,'Paraclinicos '!O2451&lt;2,1,'Paraclinicos '!O2451&lt;3.5,2,'Paraclinicos '!O2451&lt;5,3,'Paraclinicos '!O2451&gt;5,4)</f>
        <v/>
      </c>
      <c r="R2516" t="str" cm="1">
        <f t="array" ref="R2516">_xlfn.IFS('Paraclinicos '!J2451="","",'Paraclinicos '!J2451&lt;1.2,0,'Paraclinicos '!J2451&lt;2,1,'Paraclinicos '!J2451&lt;6,2,'Paraclinicos '!J2451&lt;12,3,'Paraclinicos '!J2451&gt;=12,4)</f>
        <v/>
      </c>
      <c r="S2516" t="str" cm="1">
        <f t="array" ref="S2516">_xlfn.IFS('Paraclinicos '!Y2451="","",'Paraclinicos '!Y2451&lt;70,1,'Paraclinicos '!Y2451&gt;=70,0)</f>
        <v/>
      </c>
      <c r="T2516" t="str" cm="1">
        <f t="array" ref="T2516">_xlfn.IFS('Paraclinicos '!W2451="","",'Paraclinicos '!W2451&lt;6,4,'Paraclinicos '!W2451&lt;10,3,'Paraclinicos '!W2451&lt;13,2,'Paraclinicos '!W2451&lt;15,1,'Paraclinicos '!W2451=15,0)</f>
        <v/>
      </c>
      <c r="U2516" s="54" t="str">
        <f t="shared" si="117"/>
        <v/>
      </c>
      <c r="V2516" t="str" cm="1">
        <f t="array" ref="V2516">_xlfn.IFS('Paraclinicos '!S2451="","",OR('Paraclinicos '!S2451&lt;=8,'Paraclinicos '!S2451&gt;=25),3,'Paraclinicos '!S2451&lt;12,1,'Paraclinicos '!S2451&lt;21,0,'Paraclinicos '!S2451&lt;25,2)</f>
        <v/>
      </c>
      <c r="W2516" t="str">
        <f>IFERROR(IF(INDEX('BD Demog para scores enalazar'!Y$2:'BD Demog para scores enalazar'!Y$3000,MATCH(Formulas!A2516,'BD Demog para scores enalazar'!A$2:'BD Demog para scores enalazar'!A$3000,0))=1,"SI","NO"),"")</f>
        <v/>
      </c>
      <c r="X2516" s="9" t="str">
        <f>IFERROR(IF(INDEX('BD Demog para scores enalazar'!AJ$2:'BD Demog para scores enalazar'!AJ$3000,MATCH(Formulas!A2516,'BD Demog para scores enalazar'!A$2:'BD Demog para scores enalazar'!A$3000,0))=1,"SI","NO"),"")</f>
        <v/>
      </c>
      <c r="Y2516" t="str" cm="1">
        <f t="array" ref="Y2516">IF(AND(W2516="NO",X2516="NO"),_xlfn.IFS('Paraclinicos '!K2451&lt;=91,3,'Paraclinicos '!K2451&lt;94,2,'Paraclinicos '!K2451&lt;96,1,'Paraclinicos '!K2451&gt;=96,0),"")</f>
        <v/>
      </c>
      <c r="Z2516" t="str" cm="1">
        <f t="array" ref="Z2516">IF(OR(W2516="SI",X2516="SI"),_xlfn.IFS(OR(AND('Paraclinicos '!K2452&lt;=83),AND('Paraclinicos '!K2452&gt;=97,AA2516=2)),3,OR(AND('Paraclinicos '!K2452&lt;=86),AND('Paraclinicos '!K2452&gt;=94,AA2516=2)),2,OR(AND('Paraclinicos '!K2452&lt;=88),AND('Paraclinicos '!K2452&gt;=92,AA2516=2)),1,OR(AND('Paraclinicos '!K2452&gt;=88,'Paraclinicos '!K2452&lt;=92),AND('Paraclinicos '!K2452&gt;=93,AA2516=0)),0),"")</f>
        <v/>
      </c>
      <c r="AA2516" t="str" cm="1">
        <f t="array" ref="AA2516">_xlfn.IFS('Paraclinicos '!E2451="","",'Paraclinicos '!E2451="Oxigeno",2,'Paraclinicos '!E2451="Aire",0)</f>
        <v/>
      </c>
    </row>
    <row r="2517" spans="1:27" x14ac:dyDescent="0.25">
      <c r="A2517">
        <f>'Paraclinicos '!A2452</f>
        <v>0</v>
      </c>
      <c r="B2517" s="3">
        <f>'Paraclinicos '!R2452</f>
        <v>0</v>
      </c>
      <c r="C2517" t="str" cm="1">
        <f t="array" ref="C2517">_xlfn.IFS('Paraclinicos '!Q2452="","",'Paraclinicos '!Q2452&gt;60,3,'Paraclinicos '!Q2452&lt;=60,1)</f>
        <v/>
      </c>
      <c r="D2517" t="str">
        <f>IFERROR(IF(INDEX('BD Demog para scores enalazar'!BC$2:BC$3000,MATCH(Formulas!A2517,'BD Demog para scores enalazar'!A$2:A$3000,0))=0,"SI","NO"),"")</f>
        <v/>
      </c>
      <c r="E2517" t="str" cm="1">
        <f t="array" ref="E2517">_xlfn.IFS(D2517="","",D2517="SI",4,D2517="NO",1)</f>
        <v/>
      </c>
      <c r="F2517" t="str" cm="1">
        <f t="array" ref="F2517">_xlfn.IFS('Paraclinicos '!B2452="","",'Paraclinicos '!B2452&gt;1,1,'Paraclinicos '!B2452&lt;=1,3)</f>
        <v/>
      </c>
      <c r="G2517" t="str" cm="1">
        <f t="array" ref="G2517">_xlfn.IFS('Paraclinicos '!D2452="","",AND('Paraclinicos '!D2452&gt;=250,'Paraclinicos '!D2452&lt;=500),2,'Paraclinicos '!D2452&gt;500,3,'Paraclinicos '!D2452&lt;250,1)</f>
        <v/>
      </c>
      <c r="H2517" s="50" t="str">
        <f t="shared" si="118"/>
        <v/>
      </c>
      <c r="I2517" t="str" cm="1">
        <f t="array" ref="I2517">_xlfn.IFS('Paraclinicos '!Q2452="","",'Paraclinicos '!Q2452&gt;=65,1,'Paraclinicos '!Q2452&lt;65,0)</f>
        <v/>
      </c>
      <c r="J2517" t="str" cm="1">
        <f t="array" ref="J2517">_xlfn.IFS('Paraclinicos '!I2452="","",'Paraclinicos '!I2452&gt;7,1,'Paraclinicos '!I2452&lt;=7,0)</f>
        <v/>
      </c>
      <c r="K2517" t="str" cm="1">
        <f t="array" ref="K2517">_xlfn.IFS('Paraclinicos '!W2452="","",'Paraclinicos '!W2452&lt;=8,1,'Paraclinicos '!W2452&gt;8,0)</f>
        <v/>
      </c>
      <c r="L2517" t="str" cm="1">
        <f t="array" ref="L2517">_xlfn.IFS('Paraclinicos '!S2452="","",'Paraclinicos '!S2452&gt;=30,1,'Paraclinicos '!S2452&lt;30,0)</f>
        <v/>
      </c>
      <c r="M2517" t="str" cm="1">
        <f t="array" ref="M2517">_xlfn.IFS(OR('Paraclinicos '!T2452="",'Paraclinicos '!U2452=""),"",OR('Paraclinicos '!T2452&lt;=90,'Paraclinicos '!U2452&lt;=60),1,OR('Paraclinicos '!T2452&gt;90,'Paraclinicos '!U2452&gt;60),0)</f>
        <v/>
      </c>
      <c r="N2517" s="45" t="str">
        <f t="shared" si="119"/>
        <v/>
      </c>
      <c r="O2517" t="str" cm="1">
        <f t="array" ref="O2517">_xlfn.IFS(OR('Paraclinicos '!M2452="",'Paraclinicos '!N2452="",'Paraclinicos '!N2452=0),"",'Paraclinicos '!M2452/'Paraclinicos '!N2452&lt;100,4,'Paraclinicos '!M2452/'Paraclinicos '!N2452&lt;200,3,'Paraclinicos '!M2452/'Paraclinicos '!N2452&lt;300,2,'Paraclinicos '!M2452/'Paraclinicos '!N2452&lt;400,1,'Paraclinicos '!M2452/'Paraclinicos '!N2452&gt;=400,0)</f>
        <v/>
      </c>
      <c r="P2517" t="str" cm="1">
        <f t="array" ref="P2517">_xlfn.IFS('Paraclinicos '!C2452="","",'Paraclinicos '!C2452&lt;20,4,'Paraclinicos '!C2452&lt;50,3,'Paraclinicos '!C2452&lt;100,2,'Paraclinicos '!C2452&lt;150,1,'Paraclinicos '!C2452&gt;150,0)</f>
        <v/>
      </c>
      <c r="Q2517" t="str" cm="1">
        <f t="array" ref="Q2517">_xlfn.IFS('Paraclinicos '!O2452="","",'Paraclinicos '!O2452&lt;1.2,0,'Paraclinicos '!O2452&lt;2,1,'Paraclinicos '!O2452&lt;3.5,2,'Paraclinicos '!O2452&lt;5,3,'Paraclinicos '!O2452&gt;5,4)</f>
        <v/>
      </c>
      <c r="R2517" t="str" cm="1">
        <f t="array" ref="R2517">_xlfn.IFS('Paraclinicos '!J2452="","",'Paraclinicos '!J2452&lt;1.2,0,'Paraclinicos '!J2452&lt;2,1,'Paraclinicos '!J2452&lt;6,2,'Paraclinicos '!J2452&lt;12,3,'Paraclinicos '!J2452&gt;=12,4)</f>
        <v/>
      </c>
      <c r="S2517" t="str" cm="1">
        <f t="array" ref="S2517">_xlfn.IFS('Paraclinicos '!Y2452="","",'Paraclinicos '!Y2452&lt;70,1,'Paraclinicos '!Y2452&gt;=70,0)</f>
        <v/>
      </c>
      <c r="T2517" t="str" cm="1">
        <f t="array" ref="T2517">_xlfn.IFS('Paraclinicos '!W2452="","",'Paraclinicos '!W2452&lt;6,4,'Paraclinicos '!W2452&lt;10,3,'Paraclinicos '!W2452&lt;13,2,'Paraclinicos '!W2452&lt;15,1,'Paraclinicos '!W2452=15,0)</f>
        <v/>
      </c>
      <c r="U2517" s="54" t="str">
        <f t="shared" si="117"/>
        <v/>
      </c>
      <c r="V2517" t="str" cm="1">
        <f t="array" ref="V2517">_xlfn.IFS('Paraclinicos '!S2452="","",OR('Paraclinicos '!S2452&lt;=8,'Paraclinicos '!S2452&gt;=25),3,'Paraclinicos '!S2452&lt;12,1,'Paraclinicos '!S2452&lt;21,0,'Paraclinicos '!S2452&lt;25,2)</f>
        <v/>
      </c>
      <c r="W2517" t="str">
        <f>IFERROR(IF(INDEX('BD Demog para scores enalazar'!Y$2:'BD Demog para scores enalazar'!Y$3000,MATCH(Formulas!A2517,'BD Demog para scores enalazar'!A$2:'BD Demog para scores enalazar'!A$3000,0))=1,"SI","NO"),"")</f>
        <v/>
      </c>
      <c r="X2517" s="9" t="str">
        <f>IFERROR(IF(INDEX('BD Demog para scores enalazar'!AJ$2:'BD Demog para scores enalazar'!AJ$3000,MATCH(Formulas!A2517,'BD Demog para scores enalazar'!A$2:'BD Demog para scores enalazar'!A$3000,0))=1,"SI","NO"),"")</f>
        <v/>
      </c>
      <c r="Y2517" t="str" cm="1">
        <f t="array" ref="Y2517">IF(AND(W2517="NO",X2517="NO"),_xlfn.IFS('Paraclinicos '!K2452&lt;=91,3,'Paraclinicos '!K2452&lt;94,2,'Paraclinicos '!K2452&lt;96,1,'Paraclinicos '!K2452&gt;=96,0),"")</f>
        <v/>
      </c>
      <c r="Z2517" t="str" cm="1">
        <f t="array" ref="Z2517">IF(OR(W2517="SI",X2517="SI"),_xlfn.IFS(OR(AND('Paraclinicos '!K2453&lt;=83),AND('Paraclinicos '!K2453&gt;=97,AA2517=2)),3,OR(AND('Paraclinicos '!K2453&lt;=86),AND('Paraclinicos '!K2453&gt;=94,AA2517=2)),2,OR(AND('Paraclinicos '!K2453&lt;=88),AND('Paraclinicos '!K2453&gt;=92,AA2517=2)),1,OR(AND('Paraclinicos '!K2453&gt;=88,'Paraclinicos '!K2453&lt;=92),AND('Paraclinicos '!K2453&gt;=93,AA2517=0)),0),"")</f>
        <v/>
      </c>
      <c r="AA2517" t="str" cm="1">
        <f t="array" ref="AA2517">_xlfn.IFS('Paraclinicos '!E2452="","",'Paraclinicos '!E2452="Oxigeno",2,'Paraclinicos '!E2452="Aire",0)</f>
        <v/>
      </c>
    </row>
    <row r="2518" spans="1:27" x14ac:dyDescent="0.25">
      <c r="A2518">
        <f>'Paraclinicos '!A2453</f>
        <v>0</v>
      </c>
      <c r="B2518" s="3">
        <f>'Paraclinicos '!R2453</f>
        <v>0</v>
      </c>
      <c r="C2518" t="str" cm="1">
        <f t="array" ref="C2518">_xlfn.IFS('Paraclinicos '!Q2453="","",'Paraclinicos '!Q2453&gt;60,3,'Paraclinicos '!Q2453&lt;=60,1)</f>
        <v/>
      </c>
      <c r="D2518" t="str">
        <f>IFERROR(IF(INDEX('BD Demog para scores enalazar'!BC$2:BC$3000,MATCH(Formulas!A2518,'BD Demog para scores enalazar'!A$2:A$3000,0))=0,"SI","NO"),"")</f>
        <v/>
      </c>
      <c r="E2518" t="str" cm="1">
        <f t="array" ref="E2518">_xlfn.IFS(D2518="","",D2518="SI",4,D2518="NO",1)</f>
        <v/>
      </c>
      <c r="F2518" t="str" cm="1">
        <f t="array" ref="F2518">_xlfn.IFS('Paraclinicos '!B2453="","",'Paraclinicos '!B2453&gt;1,1,'Paraclinicos '!B2453&lt;=1,3)</f>
        <v/>
      </c>
      <c r="G2518" t="str" cm="1">
        <f t="array" ref="G2518">_xlfn.IFS('Paraclinicos '!D2453="","",AND('Paraclinicos '!D2453&gt;=250,'Paraclinicos '!D2453&lt;=500),2,'Paraclinicos '!D2453&gt;500,3,'Paraclinicos '!D2453&lt;250,1)</f>
        <v/>
      </c>
      <c r="H2518" s="50" t="str">
        <f t="shared" si="118"/>
        <v/>
      </c>
      <c r="I2518" t="str" cm="1">
        <f t="array" ref="I2518">_xlfn.IFS('Paraclinicos '!Q2453="","",'Paraclinicos '!Q2453&gt;=65,1,'Paraclinicos '!Q2453&lt;65,0)</f>
        <v/>
      </c>
      <c r="J2518" t="str" cm="1">
        <f t="array" ref="J2518">_xlfn.IFS('Paraclinicos '!I2453="","",'Paraclinicos '!I2453&gt;7,1,'Paraclinicos '!I2453&lt;=7,0)</f>
        <v/>
      </c>
      <c r="K2518" t="str" cm="1">
        <f t="array" ref="K2518">_xlfn.IFS('Paraclinicos '!W2453="","",'Paraclinicos '!W2453&lt;=8,1,'Paraclinicos '!W2453&gt;8,0)</f>
        <v/>
      </c>
      <c r="L2518" t="str" cm="1">
        <f t="array" ref="L2518">_xlfn.IFS('Paraclinicos '!S2453="","",'Paraclinicos '!S2453&gt;=30,1,'Paraclinicos '!S2453&lt;30,0)</f>
        <v/>
      </c>
      <c r="M2518" t="str" cm="1">
        <f t="array" ref="M2518">_xlfn.IFS(OR('Paraclinicos '!T2453="",'Paraclinicos '!U2453=""),"",OR('Paraclinicos '!T2453&lt;=90,'Paraclinicos '!U2453&lt;=60),1,OR('Paraclinicos '!T2453&gt;90,'Paraclinicos '!U2453&gt;60),0)</f>
        <v/>
      </c>
      <c r="N2518" s="45" t="str">
        <f t="shared" si="119"/>
        <v/>
      </c>
      <c r="O2518" t="str" cm="1">
        <f t="array" ref="O2518">_xlfn.IFS(OR('Paraclinicos '!M2453="",'Paraclinicos '!N2453="",'Paraclinicos '!N2453=0),"",'Paraclinicos '!M2453/'Paraclinicos '!N2453&lt;100,4,'Paraclinicos '!M2453/'Paraclinicos '!N2453&lt;200,3,'Paraclinicos '!M2453/'Paraclinicos '!N2453&lt;300,2,'Paraclinicos '!M2453/'Paraclinicos '!N2453&lt;400,1,'Paraclinicos '!M2453/'Paraclinicos '!N2453&gt;=400,0)</f>
        <v/>
      </c>
      <c r="P2518" t="str" cm="1">
        <f t="array" ref="P2518">_xlfn.IFS('Paraclinicos '!C2453="","",'Paraclinicos '!C2453&lt;20,4,'Paraclinicos '!C2453&lt;50,3,'Paraclinicos '!C2453&lt;100,2,'Paraclinicos '!C2453&lt;150,1,'Paraclinicos '!C2453&gt;150,0)</f>
        <v/>
      </c>
      <c r="Q2518" t="str" cm="1">
        <f t="array" ref="Q2518">_xlfn.IFS('Paraclinicos '!O2453="","",'Paraclinicos '!O2453&lt;1.2,0,'Paraclinicos '!O2453&lt;2,1,'Paraclinicos '!O2453&lt;3.5,2,'Paraclinicos '!O2453&lt;5,3,'Paraclinicos '!O2453&gt;5,4)</f>
        <v/>
      </c>
      <c r="R2518" t="str" cm="1">
        <f t="array" ref="R2518">_xlfn.IFS('Paraclinicos '!J2453="","",'Paraclinicos '!J2453&lt;1.2,0,'Paraclinicos '!J2453&lt;2,1,'Paraclinicos '!J2453&lt;6,2,'Paraclinicos '!J2453&lt;12,3,'Paraclinicos '!J2453&gt;=12,4)</f>
        <v/>
      </c>
      <c r="S2518" t="str" cm="1">
        <f t="array" ref="S2518">_xlfn.IFS('Paraclinicos '!Y2453="","",'Paraclinicos '!Y2453&lt;70,1,'Paraclinicos '!Y2453&gt;=70,0)</f>
        <v/>
      </c>
      <c r="T2518" t="str" cm="1">
        <f t="array" ref="T2518">_xlfn.IFS('Paraclinicos '!W2453="","",'Paraclinicos '!W2453&lt;6,4,'Paraclinicos '!W2453&lt;10,3,'Paraclinicos '!W2453&lt;13,2,'Paraclinicos '!W2453&lt;15,1,'Paraclinicos '!W2453=15,0)</f>
        <v/>
      </c>
      <c r="U2518" s="54" t="str">
        <f t="shared" si="117"/>
        <v/>
      </c>
      <c r="V2518" t="str" cm="1">
        <f t="array" ref="V2518">_xlfn.IFS('Paraclinicos '!S2453="","",OR('Paraclinicos '!S2453&lt;=8,'Paraclinicos '!S2453&gt;=25),3,'Paraclinicos '!S2453&lt;12,1,'Paraclinicos '!S2453&lt;21,0,'Paraclinicos '!S2453&lt;25,2)</f>
        <v/>
      </c>
      <c r="W2518" t="str">
        <f>IFERROR(IF(INDEX('BD Demog para scores enalazar'!Y$2:'BD Demog para scores enalazar'!Y$3000,MATCH(Formulas!A2518,'BD Demog para scores enalazar'!A$2:'BD Demog para scores enalazar'!A$3000,0))=1,"SI","NO"),"")</f>
        <v/>
      </c>
      <c r="X2518" s="9" t="str">
        <f>IFERROR(IF(INDEX('BD Demog para scores enalazar'!AJ$2:'BD Demog para scores enalazar'!AJ$3000,MATCH(Formulas!A2518,'BD Demog para scores enalazar'!A$2:'BD Demog para scores enalazar'!A$3000,0))=1,"SI","NO"),"")</f>
        <v/>
      </c>
      <c r="Y2518" t="str" cm="1">
        <f t="array" ref="Y2518">IF(AND(W2518="NO",X2518="NO"),_xlfn.IFS('Paraclinicos '!K2453&lt;=91,3,'Paraclinicos '!K2453&lt;94,2,'Paraclinicos '!K2453&lt;96,1,'Paraclinicos '!K2453&gt;=96,0),"")</f>
        <v/>
      </c>
      <c r="Z2518" t="str" cm="1">
        <f t="array" ref="Z2518">IF(OR(W2518="SI",X2518="SI"),_xlfn.IFS(OR(AND('Paraclinicos '!K2454&lt;=83),AND('Paraclinicos '!K2454&gt;=97,AA2518=2)),3,OR(AND('Paraclinicos '!K2454&lt;=86),AND('Paraclinicos '!K2454&gt;=94,AA2518=2)),2,OR(AND('Paraclinicos '!K2454&lt;=88),AND('Paraclinicos '!K2454&gt;=92,AA2518=2)),1,OR(AND('Paraclinicos '!K2454&gt;=88,'Paraclinicos '!K2454&lt;=92),AND('Paraclinicos '!K2454&gt;=93,AA2518=0)),0),"")</f>
        <v/>
      </c>
      <c r="AA2518" t="str" cm="1">
        <f t="array" ref="AA2518">_xlfn.IFS('Paraclinicos '!E2453="","",'Paraclinicos '!E2453="Oxigeno",2,'Paraclinicos '!E2453="Aire",0)</f>
        <v/>
      </c>
    </row>
    <row r="2519" spans="1:27" x14ac:dyDescent="0.25">
      <c r="A2519">
        <f>'Paraclinicos '!A2454</f>
        <v>0</v>
      </c>
      <c r="B2519" s="3">
        <f>'Paraclinicos '!R2454</f>
        <v>0</v>
      </c>
      <c r="C2519" t="str" cm="1">
        <f t="array" ref="C2519">_xlfn.IFS('Paraclinicos '!Q2454="","",'Paraclinicos '!Q2454&gt;60,3,'Paraclinicos '!Q2454&lt;=60,1)</f>
        <v/>
      </c>
      <c r="D2519" t="str">
        <f>IFERROR(IF(INDEX('BD Demog para scores enalazar'!BC$2:BC$3000,MATCH(Formulas!A2519,'BD Demog para scores enalazar'!A$2:A$3000,0))=0,"SI","NO"),"")</f>
        <v/>
      </c>
      <c r="E2519" t="str" cm="1">
        <f t="array" ref="E2519">_xlfn.IFS(D2519="","",D2519="SI",4,D2519="NO",1)</f>
        <v/>
      </c>
      <c r="F2519" t="str" cm="1">
        <f t="array" ref="F2519">_xlfn.IFS('Paraclinicos '!B2454="","",'Paraclinicos '!B2454&gt;1,1,'Paraclinicos '!B2454&lt;=1,3)</f>
        <v/>
      </c>
      <c r="G2519" t="str" cm="1">
        <f t="array" ref="G2519">_xlfn.IFS('Paraclinicos '!D2454="","",AND('Paraclinicos '!D2454&gt;=250,'Paraclinicos '!D2454&lt;=500),2,'Paraclinicos '!D2454&gt;500,3,'Paraclinicos '!D2454&lt;250,1)</f>
        <v/>
      </c>
      <c r="H2519" s="50" t="str">
        <f t="shared" si="118"/>
        <v/>
      </c>
      <c r="I2519" t="str" cm="1">
        <f t="array" ref="I2519">_xlfn.IFS('Paraclinicos '!Q2454="","",'Paraclinicos '!Q2454&gt;=65,1,'Paraclinicos '!Q2454&lt;65,0)</f>
        <v/>
      </c>
      <c r="J2519" t="str" cm="1">
        <f t="array" ref="J2519">_xlfn.IFS('Paraclinicos '!I2454="","",'Paraclinicos '!I2454&gt;7,1,'Paraclinicos '!I2454&lt;=7,0)</f>
        <v/>
      </c>
      <c r="K2519" t="str" cm="1">
        <f t="array" ref="K2519">_xlfn.IFS('Paraclinicos '!W2454="","",'Paraclinicos '!W2454&lt;=8,1,'Paraclinicos '!W2454&gt;8,0)</f>
        <v/>
      </c>
      <c r="L2519" t="str" cm="1">
        <f t="array" ref="L2519">_xlfn.IFS('Paraclinicos '!S2454="","",'Paraclinicos '!S2454&gt;=30,1,'Paraclinicos '!S2454&lt;30,0)</f>
        <v/>
      </c>
      <c r="M2519" t="str" cm="1">
        <f t="array" ref="M2519">_xlfn.IFS(OR('Paraclinicos '!T2454="",'Paraclinicos '!U2454=""),"",OR('Paraclinicos '!T2454&lt;=90,'Paraclinicos '!U2454&lt;=60),1,OR('Paraclinicos '!T2454&gt;90,'Paraclinicos '!U2454&gt;60),0)</f>
        <v/>
      </c>
      <c r="N2519" s="45" t="str">
        <f t="shared" si="119"/>
        <v/>
      </c>
      <c r="O2519" t="str" cm="1">
        <f t="array" ref="O2519">_xlfn.IFS(OR('Paraclinicos '!M2454="",'Paraclinicos '!N2454="",'Paraclinicos '!N2454=0),"",'Paraclinicos '!M2454/'Paraclinicos '!N2454&lt;100,4,'Paraclinicos '!M2454/'Paraclinicos '!N2454&lt;200,3,'Paraclinicos '!M2454/'Paraclinicos '!N2454&lt;300,2,'Paraclinicos '!M2454/'Paraclinicos '!N2454&lt;400,1,'Paraclinicos '!M2454/'Paraclinicos '!N2454&gt;=400,0)</f>
        <v/>
      </c>
      <c r="P2519" t="str" cm="1">
        <f t="array" ref="P2519">_xlfn.IFS('Paraclinicos '!C2454="","",'Paraclinicos '!C2454&lt;20,4,'Paraclinicos '!C2454&lt;50,3,'Paraclinicos '!C2454&lt;100,2,'Paraclinicos '!C2454&lt;150,1,'Paraclinicos '!C2454&gt;150,0)</f>
        <v/>
      </c>
      <c r="Q2519" t="str" cm="1">
        <f t="array" ref="Q2519">_xlfn.IFS('Paraclinicos '!O2454="","",'Paraclinicos '!O2454&lt;1.2,0,'Paraclinicos '!O2454&lt;2,1,'Paraclinicos '!O2454&lt;3.5,2,'Paraclinicos '!O2454&lt;5,3,'Paraclinicos '!O2454&gt;5,4)</f>
        <v/>
      </c>
      <c r="R2519" t="str" cm="1">
        <f t="array" ref="R2519">_xlfn.IFS('Paraclinicos '!J2454="","",'Paraclinicos '!J2454&lt;1.2,0,'Paraclinicos '!J2454&lt;2,1,'Paraclinicos '!J2454&lt;6,2,'Paraclinicos '!J2454&lt;12,3,'Paraclinicos '!J2454&gt;=12,4)</f>
        <v/>
      </c>
      <c r="S2519" t="str" cm="1">
        <f t="array" ref="S2519">_xlfn.IFS('Paraclinicos '!Y2454="","",'Paraclinicos '!Y2454&lt;70,1,'Paraclinicos '!Y2454&gt;=70,0)</f>
        <v/>
      </c>
      <c r="T2519" t="str" cm="1">
        <f t="array" ref="T2519">_xlfn.IFS('Paraclinicos '!W2454="","",'Paraclinicos '!W2454&lt;6,4,'Paraclinicos '!W2454&lt;10,3,'Paraclinicos '!W2454&lt;13,2,'Paraclinicos '!W2454&lt;15,1,'Paraclinicos '!W2454=15,0)</f>
        <v/>
      </c>
      <c r="U2519" s="54" t="str">
        <f t="shared" si="117"/>
        <v/>
      </c>
      <c r="V2519" t="str" cm="1">
        <f t="array" ref="V2519">_xlfn.IFS('Paraclinicos '!S2454="","",OR('Paraclinicos '!S2454&lt;=8,'Paraclinicos '!S2454&gt;=25),3,'Paraclinicos '!S2454&lt;12,1,'Paraclinicos '!S2454&lt;21,0,'Paraclinicos '!S2454&lt;25,2)</f>
        <v/>
      </c>
      <c r="W2519" t="str">
        <f>IFERROR(IF(INDEX('BD Demog para scores enalazar'!Y$2:'BD Demog para scores enalazar'!Y$3000,MATCH(Formulas!A2519,'BD Demog para scores enalazar'!A$2:'BD Demog para scores enalazar'!A$3000,0))=1,"SI","NO"),"")</f>
        <v/>
      </c>
      <c r="X2519" s="9" t="str">
        <f>IFERROR(IF(INDEX('BD Demog para scores enalazar'!AJ$2:'BD Demog para scores enalazar'!AJ$3000,MATCH(Formulas!A2519,'BD Demog para scores enalazar'!A$2:'BD Demog para scores enalazar'!A$3000,0))=1,"SI","NO"),"")</f>
        <v/>
      </c>
      <c r="Y2519" t="str" cm="1">
        <f t="array" ref="Y2519">IF(AND(W2519="NO",X2519="NO"),_xlfn.IFS('Paraclinicos '!K2454&lt;=91,3,'Paraclinicos '!K2454&lt;94,2,'Paraclinicos '!K2454&lt;96,1,'Paraclinicos '!K2454&gt;=96,0),"")</f>
        <v/>
      </c>
      <c r="Z2519" t="str" cm="1">
        <f t="array" ref="Z2519">IF(OR(W2519="SI",X2519="SI"),_xlfn.IFS(OR(AND('Paraclinicos '!K2455&lt;=83),AND('Paraclinicos '!K2455&gt;=97,AA2519=2)),3,OR(AND('Paraclinicos '!K2455&lt;=86),AND('Paraclinicos '!K2455&gt;=94,AA2519=2)),2,OR(AND('Paraclinicos '!K2455&lt;=88),AND('Paraclinicos '!K2455&gt;=92,AA2519=2)),1,OR(AND('Paraclinicos '!K2455&gt;=88,'Paraclinicos '!K2455&lt;=92),AND('Paraclinicos '!K2455&gt;=93,AA2519=0)),0),"")</f>
        <v/>
      </c>
      <c r="AA2519" t="str" cm="1">
        <f t="array" ref="AA2519">_xlfn.IFS('Paraclinicos '!E2454="","",'Paraclinicos '!E2454="Oxigeno",2,'Paraclinicos '!E2454="Aire",0)</f>
        <v/>
      </c>
    </row>
    <row r="2520" spans="1:27" x14ac:dyDescent="0.25">
      <c r="A2520">
        <f>'Paraclinicos '!A2455</f>
        <v>0</v>
      </c>
      <c r="B2520" s="3">
        <f>'Paraclinicos '!R2455</f>
        <v>0</v>
      </c>
      <c r="C2520" t="str" cm="1">
        <f t="array" ref="C2520">_xlfn.IFS('Paraclinicos '!Q2455="","",'Paraclinicos '!Q2455&gt;60,3,'Paraclinicos '!Q2455&lt;=60,1)</f>
        <v/>
      </c>
      <c r="D2520" t="str">
        <f>IFERROR(IF(INDEX('BD Demog para scores enalazar'!BC$2:BC$3000,MATCH(Formulas!A2520,'BD Demog para scores enalazar'!A$2:A$3000,0))=0,"SI","NO"),"")</f>
        <v/>
      </c>
      <c r="E2520" t="str" cm="1">
        <f t="array" ref="E2520">_xlfn.IFS(D2520="","",D2520="SI",4,D2520="NO",1)</f>
        <v/>
      </c>
      <c r="F2520" t="str" cm="1">
        <f t="array" ref="F2520">_xlfn.IFS('Paraclinicos '!B2455="","",'Paraclinicos '!B2455&gt;1,1,'Paraclinicos '!B2455&lt;=1,3)</f>
        <v/>
      </c>
      <c r="G2520" t="str" cm="1">
        <f t="array" ref="G2520">_xlfn.IFS('Paraclinicos '!D2455="","",AND('Paraclinicos '!D2455&gt;=250,'Paraclinicos '!D2455&lt;=500),2,'Paraclinicos '!D2455&gt;500,3,'Paraclinicos '!D2455&lt;250,1)</f>
        <v/>
      </c>
      <c r="H2520" s="50" t="str">
        <f t="shared" si="118"/>
        <v/>
      </c>
      <c r="I2520" t="str" cm="1">
        <f t="array" ref="I2520">_xlfn.IFS('Paraclinicos '!Q2455="","",'Paraclinicos '!Q2455&gt;=65,1,'Paraclinicos '!Q2455&lt;65,0)</f>
        <v/>
      </c>
      <c r="J2520" t="str" cm="1">
        <f t="array" ref="J2520">_xlfn.IFS('Paraclinicos '!I2455="","",'Paraclinicos '!I2455&gt;7,1,'Paraclinicos '!I2455&lt;=7,0)</f>
        <v/>
      </c>
      <c r="K2520" t="str" cm="1">
        <f t="array" ref="K2520">_xlfn.IFS('Paraclinicos '!W2455="","",'Paraclinicos '!W2455&lt;=8,1,'Paraclinicos '!W2455&gt;8,0)</f>
        <v/>
      </c>
      <c r="L2520" t="str" cm="1">
        <f t="array" ref="L2520">_xlfn.IFS('Paraclinicos '!S2455="","",'Paraclinicos '!S2455&gt;=30,1,'Paraclinicos '!S2455&lt;30,0)</f>
        <v/>
      </c>
      <c r="M2520" t="str" cm="1">
        <f t="array" ref="M2520">_xlfn.IFS(OR('Paraclinicos '!T2455="",'Paraclinicos '!U2455=""),"",OR('Paraclinicos '!T2455&lt;=90,'Paraclinicos '!U2455&lt;=60),1,OR('Paraclinicos '!T2455&gt;90,'Paraclinicos '!U2455&gt;60),0)</f>
        <v/>
      </c>
      <c r="N2520" s="45" t="str">
        <f t="shared" si="119"/>
        <v/>
      </c>
      <c r="O2520" t="str" cm="1">
        <f t="array" ref="O2520">_xlfn.IFS(OR('Paraclinicos '!M2455="",'Paraclinicos '!N2455="",'Paraclinicos '!N2455=0),"",'Paraclinicos '!M2455/'Paraclinicos '!N2455&lt;100,4,'Paraclinicos '!M2455/'Paraclinicos '!N2455&lt;200,3,'Paraclinicos '!M2455/'Paraclinicos '!N2455&lt;300,2,'Paraclinicos '!M2455/'Paraclinicos '!N2455&lt;400,1,'Paraclinicos '!M2455/'Paraclinicos '!N2455&gt;=400,0)</f>
        <v/>
      </c>
      <c r="P2520" t="str" cm="1">
        <f t="array" ref="P2520">_xlfn.IFS('Paraclinicos '!C2455="","",'Paraclinicos '!C2455&lt;20,4,'Paraclinicos '!C2455&lt;50,3,'Paraclinicos '!C2455&lt;100,2,'Paraclinicos '!C2455&lt;150,1,'Paraclinicos '!C2455&gt;150,0)</f>
        <v/>
      </c>
      <c r="Q2520" t="str" cm="1">
        <f t="array" ref="Q2520">_xlfn.IFS('Paraclinicos '!O2455="","",'Paraclinicos '!O2455&lt;1.2,0,'Paraclinicos '!O2455&lt;2,1,'Paraclinicos '!O2455&lt;3.5,2,'Paraclinicos '!O2455&lt;5,3,'Paraclinicos '!O2455&gt;5,4)</f>
        <v/>
      </c>
      <c r="R2520" t="str" cm="1">
        <f t="array" ref="R2520">_xlfn.IFS('Paraclinicos '!J2455="","",'Paraclinicos '!J2455&lt;1.2,0,'Paraclinicos '!J2455&lt;2,1,'Paraclinicos '!J2455&lt;6,2,'Paraclinicos '!J2455&lt;12,3,'Paraclinicos '!J2455&gt;=12,4)</f>
        <v/>
      </c>
      <c r="S2520" t="str" cm="1">
        <f t="array" ref="S2520">_xlfn.IFS('Paraclinicos '!Y2455="","",'Paraclinicos '!Y2455&lt;70,1,'Paraclinicos '!Y2455&gt;=70,0)</f>
        <v/>
      </c>
      <c r="T2520" t="str" cm="1">
        <f t="array" ref="T2520">_xlfn.IFS('Paraclinicos '!W2455="","",'Paraclinicos '!W2455&lt;6,4,'Paraclinicos '!W2455&lt;10,3,'Paraclinicos '!W2455&lt;13,2,'Paraclinicos '!W2455&lt;15,1,'Paraclinicos '!W2455=15,0)</f>
        <v/>
      </c>
      <c r="U2520" s="54" t="str">
        <f t="shared" si="117"/>
        <v/>
      </c>
      <c r="V2520" t="str" cm="1">
        <f t="array" ref="V2520">_xlfn.IFS('Paraclinicos '!S2455="","",OR('Paraclinicos '!S2455&lt;=8,'Paraclinicos '!S2455&gt;=25),3,'Paraclinicos '!S2455&lt;12,1,'Paraclinicos '!S2455&lt;21,0,'Paraclinicos '!S2455&lt;25,2)</f>
        <v/>
      </c>
      <c r="W2520" t="str">
        <f>IFERROR(IF(INDEX('BD Demog para scores enalazar'!Y$2:'BD Demog para scores enalazar'!Y$3000,MATCH(Formulas!A2520,'BD Demog para scores enalazar'!A$2:'BD Demog para scores enalazar'!A$3000,0))=1,"SI","NO"),"")</f>
        <v/>
      </c>
      <c r="X2520" s="9" t="str">
        <f>IFERROR(IF(INDEX('BD Demog para scores enalazar'!AJ$2:'BD Demog para scores enalazar'!AJ$3000,MATCH(Formulas!A2520,'BD Demog para scores enalazar'!A$2:'BD Demog para scores enalazar'!A$3000,0))=1,"SI","NO"),"")</f>
        <v/>
      </c>
      <c r="Y2520" t="str" cm="1">
        <f t="array" ref="Y2520">IF(AND(W2520="NO",X2520="NO"),_xlfn.IFS('Paraclinicos '!K2455&lt;=91,3,'Paraclinicos '!K2455&lt;94,2,'Paraclinicos '!K2455&lt;96,1,'Paraclinicos '!K2455&gt;=96,0),"")</f>
        <v/>
      </c>
      <c r="Z2520" t="str" cm="1">
        <f t="array" ref="Z2520">IF(OR(W2520="SI",X2520="SI"),_xlfn.IFS(OR(AND('Paraclinicos '!K2456&lt;=83),AND('Paraclinicos '!K2456&gt;=97,AA2520=2)),3,OR(AND('Paraclinicos '!K2456&lt;=86),AND('Paraclinicos '!K2456&gt;=94,AA2520=2)),2,OR(AND('Paraclinicos '!K2456&lt;=88),AND('Paraclinicos '!K2456&gt;=92,AA2520=2)),1,OR(AND('Paraclinicos '!K2456&gt;=88,'Paraclinicos '!K2456&lt;=92),AND('Paraclinicos '!K2456&gt;=93,AA2520=0)),0),"")</f>
        <v/>
      </c>
      <c r="AA2520" t="str" cm="1">
        <f t="array" ref="AA2520">_xlfn.IFS('Paraclinicos '!E2455="","",'Paraclinicos '!E2455="Oxigeno",2,'Paraclinicos '!E2455="Aire",0)</f>
        <v/>
      </c>
    </row>
    <row r="2521" spans="1:27" x14ac:dyDescent="0.25">
      <c r="A2521">
        <f>'Paraclinicos '!A2456</f>
        <v>0</v>
      </c>
      <c r="B2521" s="3">
        <f>'Paraclinicos '!R2456</f>
        <v>0</v>
      </c>
      <c r="C2521" t="str" cm="1">
        <f t="array" ref="C2521">_xlfn.IFS('Paraclinicos '!Q2456="","",'Paraclinicos '!Q2456&gt;60,3,'Paraclinicos '!Q2456&lt;=60,1)</f>
        <v/>
      </c>
      <c r="D2521" t="str">
        <f>IFERROR(IF(INDEX('BD Demog para scores enalazar'!BC$2:BC$3000,MATCH(Formulas!A2521,'BD Demog para scores enalazar'!A$2:A$3000,0))=0,"SI","NO"),"")</f>
        <v/>
      </c>
      <c r="E2521" t="str" cm="1">
        <f t="array" ref="E2521">_xlfn.IFS(D2521="","",D2521="SI",4,D2521="NO",1)</f>
        <v/>
      </c>
      <c r="F2521" t="str" cm="1">
        <f t="array" ref="F2521">_xlfn.IFS('Paraclinicos '!B2456="","",'Paraclinicos '!B2456&gt;1,1,'Paraclinicos '!B2456&lt;=1,3)</f>
        <v/>
      </c>
      <c r="G2521" t="str" cm="1">
        <f t="array" ref="G2521">_xlfn.IFS('Paraclinicos '!D2456="","",AND('Paraclinicos '!D2456&gt;=250,'Paraclinicos '!D2456&lt;=500),2,'Paraclinicos '!D2456&gt;500,3,'Paraclinicos '!D2456&lt;250,1)</f>
        <v/>
      </c>
      <c r="H2521" s="50" t="str">
        <f t="shared" si="118"/>
        <v/>
      </c>
      <c r="I2521" t="str" cm="1">
        <f t="array" ref="I2521">_xlfn.IFS('Paraclinicos '!Q2456="","",'Paraclinicos '!Q2456&gt;=65,1,'Paraclinicos '!Q2456&lt;65,0)</f>
        <v/>
      </c>
      <c r="J2521" t="str" cm="1">
        <f t="array" ref="J2521">_xlfn.IFS('Paraclinicos '!I2456="","",'Paraclinicos '!I2456&gt;7,1,'Paraclinicos '!I2456&lt;=7,0)</f>
        <v/>
      </c>
      <c r="K2521" t="str" cm="1">
        <f t="array" ref="K2521">_xlfn.IFS('Paraclinicos '!W2456="","",'Paraclinicos '!W2456&lt;=8,1,'Paraclinicos '!W2456&gt;8,0)</f>
        <v/>
      </c>
      <c r="L2521" t="str" cm="1">
        <f t="array" ref="L2521">_xlfn.IFS('Paraclinicos '!S2456="","",'Paraclinicos '!S2456&gt;=30,1,'Paraclinicos '!S2456&lt;30,0)</f>
        <v/>
      </c>
      <c r="M2521" t="str" cm="1">
        <f t="array" ref="M2521">_xlfn.IFS(OR('Paraclinicos '!T2456="",'Paraclinicos '!U2456=""),"",OR('Paraclinicos '!T2456&lt;=90,'Paraclinicos '!U2456&lt;=60),1,OR('Paraclinicos '!T2456&gt;90,'Paraclinicos '!U2456&gt;60),0)</f>
        <v/>
      </c>
      <c r="N2521" s="45" t="str">
        <f t="shared" si="119"/>
        <v/>
      </c>
      <c r="O2521" t="str" cm="1">
        <f t="array" ref="O2521">_xlfn.IFS(OR('Paraclinicos '!M2456="",'Paraclinicos '!N2456="",'Paraclinicos '!N2456=0),"",'Paraclinicos '!M2456/'Paraclinicos '!N2456&lt;100,4,'Paraclinicos '!M2456/'Paraclinicos '!N2456&lt;200,3,'Paraclinicos '!M2456/'Paraclinicos '!N2456&lt;300,2,'Paraclinicos '!M2456/'Paraclinicos '!N2456&lt;400,1,'Paraclinicos '!M2456/'Paraclinicos '!N2456&gt;=400,0)</f>
        <v/>
      </c>
      <c r="P2521" t="str" cm="1">
        <f t="array" ref="P2521">_xlfn.IFS('Paraclinicos '!C2456="","",'Paraclinicos '!C2456&lt;20,4,'Paraclinicos '!C2456&lt;50,3,'Paraclinicos '!C2456&lt;100,2,'Paraclinicos '!C2456&lt;150,1,'Paraclinicos '!C2456&gt;150,0)</f>
        <v/>
      </c>
      <c r="Q2521" t="str" cm="1">
        <f t="array" ref="Q2521">_xlfn.IFS('Paraclinicos '!O2456="","",'Paraclinicos '!O2456&lt;1.2,0,'Paraclinicos '!O2456&lt;2,1,'Paraclinicos '!O2456&lt;3.5,2,'Paraclinicos '!O2456&lt;5,3,'Paraclinicos '!O2456&gt;5,4)</f>
        <v/>
      </c>
      <c r="R2521" t="str" cm="1">
        <f t="array" ref="R2521">_xlfn.IFS('Paraclinicos '!J2456="","",'Paraclinicos '!J2456&lt;1.2,0,'Paraclinicos '!J2456&lt;2,1,'Paraclinicos '!J2456&lt;6,2,'Paraclinicos '!J2456&lt;12,3,'Paraclinicos '!J2456&gt;=12,4)</f>
        <v/>
      </c>
      <c r="S2521" t="str" cm="1">
        <f t="array" ref="S2521">_xlfn.IFS('Paraclinicos '!Y2456="","",'Paraclinicos '!Y2456&lt;70,1,'Paraclinicos '!Y2456&gt;=70,0)</f>
        <v/>
      </c>
      <c r="T2521" t="str" cm="1">
        <f t="array" ref="T2521">_xlfn.IFS('Paraclinicos '!W2456="","",'Paraclinicos '!W2456&lt;6,4,'Paraclinicos '!W2456&lt;10,3,'Paraclinicos '!W2456&lt;13,2,'Paraclinicos '!W2456&lt;15,1,'Paraclinicos '!W2456=15,0)</f>
        <v/>
      </c>
      <c r="U2521" s="54" t="str">
        <f t="shared" si="117"/>
        <v/>
      </c>
      <c r="V2521" t="str" cm="1">
        <f t="array" ref="V2521">_xlfn.IFS('Paraclinicos '!S2456="","",OR('Paraclinicos '!S2456&lt;=8,'Paraclinicos '!S2456&gt;=25),3,'Paraclinicos '!S2456&lt;12,1,'Paraclinicos '!S2456&lt;21,0,'Paraclinicos '!S2456&lt;25,2)</f>
        <v/>
      </c>
      <c r="W2521" t="str">
        <f>IFERROR(IF(INDEX('BD Demog para scores enalazar'!Y$2:'BD Demog para scores enalazar'!Y$3000,MATCH(Formulas!A2521,'BD Demog para scores enalazar'!A$2:'BD Demog para scores enalazar'!A$3000,0))=1,"SI","NO"),"")</f>
        <v/>
      </c>
      <c r="X2521" s="9" t="str">
        <f>IFERROR(IF(INDEX('BD Demog para scores enalazar'!AJ$2:'BD Demog para scores enalazar'!AJ$3000,MATCH(Formulas!A2521,'BD Demog para scores enalazar'!A$2:'BD Demog para scores enalazar'!A$3000,0))=1,"SI","NO"),"")</f>
        <v/>
      </c>
      <c r="Y2521" t="str" cm="1">
        <f t="array" ref="Y2521">IF(AND(W2521="NO",X2521="NO"),_xlfn.IFS('Paraclinicos '!K2456&lt;=91,3,'Paraclinicos '!K2456&lt;94,2,'Paraclinicos '!K2456&lt;96,1,'Paraclinicos '!K2456&gt;=96,0),"")</f>
        <v/>
      </c>
      <c r="Z2521" t="str" cm="1">
        <f t="array" ref="Z2521">IF(OR(W2521="SI",X2521="SI"),_xlfn.IFS(OR(AND('Paraclinicos '!K2457&lt;=83),AND('Paraclinicos '!K2457&gt;=97,AA2521=2)),3,OR(AND('Paraclinicos '!K2457&lt;=86),AND('Paraclinicos '!K2457&gt;=94,AA2521=2)),2,OR(AND('Paraclinicos '!K2457&lt;=88),AND('Paraclinicos '!K2457&gt;=92,AA2521=2)),1,OR(AND('Paraclinicos '!K2457&gt;=88,'Paraclinicos '!K2457&lt;=92),AND('Paraclinicos '!K2457&gt;=93,AA2521=0)),0),"")</f>
        <v/>
      </c>
      <c r="AA2521" t="str" cm="1">
        <f t="array" ref="AA2521">_xlfn.IFS('Paraclinicos '!E2456="","",'Paraclinicos '!E2456="Oxigeno",2,'Paraclinicos '!E2456="Aire",0)</f>
        <v/>
      </c>
    </row>
    <row r="2522" spans="1:27" x14ac:dyDescent="0.25">
      <c r="A2522">
        <f>'Paraclinicos '!A2457</f>
        <v>0</v>
      </c>
      <c r="B2522" s="3">
        <f>'Paraclinicos '!R2457</f>
        <v>0</v>
      </c>
      <c r="C2522" t="str" cm="1">
        <f t="array" ref="C2522">_xlfn.IFS('Paraclinicos '!Q2457="","",'Paraclinicos '!Q2457&gt;60,3,'Paraclinicos '!Q2457&lt;=60,1)</f>
        <v/>
      </c>
      <c r="D2522" t="str">
        <f>IFERROR(IF(INDEX('BD Demog para scores enalazar'!BC$2:BC$3000,MATCH(Formulas!A2522,'BD Demog para scores enalazar'!A$2:A$3000,0))=0,"SI","NO"),"")</f>
        <v/>
      </c>
      <c r="E2522" t="str" cm="1">
        <f t="array" ref="E2522">_xlfn.IFS(D2522="","",D2522="SI",4,D2522="NO",1)</f>
        <v/>
      </c>
      <c r="F2522" t="str" cm="1">
        <f t="array" ref="F2522">_xlfn.IFS('Paraclinicos '!B2457="","",'Paraclinicos '!B2457&gt;1,1,'Paraclinicos '!B2457&lt;=1,3)</f>
        <v/>
      </c>
      <c r="G2522" t="str" cm="1">
        <f t="array" ref="G2522">_xlfn.IFS('Paraclinicos '!D2457="","",AND('Paraclinicos '!D2457&gt;=250,'Paraclinicos '!D2457&lt;=500),2,'Paraclinicos '!D2457&gt;500,3,'Paraclinicos '!D2457&lt;250,1)</f>
        <v/>
      </c>
      <c r="H2522" s="50" t="str">
        <f t="shared" si="118"/>
        <v/>
      </c>
      <c r="I2522" t="str" cm="1">
        <f t="array" ref="I2522">_xlfn.IFS('Paraclinicos '!Q2457="","",'Paraclinicos '!Q2457&gt;=65,1,'Paraclinicos '!Q2457&lt;65,0)</f>
        <v/>
      </c>
      <c r="J2522" t="str" cm="1">
        <f t="array" ref="J2522">_xlfn.IFS('Paraclinicos '!I2457="","",'Paraclinicos '!I2457&gt;7,1,'Paraclinicos '!I2457&lt;=7,0)</f>
        <v/>
      </c>
      <c r="K2522" t="str" cm="1">
        <f t="array" ref="K2522">_xlfn.IFS('Paraclinicos '!W2457="","",'Paraclinicos '!W2457&lt;=8,1,'Paraclinicos '!W2457&gt;8,0)</f>
        <v/>
      </c>
      <c r="L2522" t="str" cm="1">
        <f t="array" ref="L2522">_xlfn.IFS('Paraclinicos '!S2457="","",'Paraclinicos '!S2457&gt;=30,1,'Paraclinicos '!S2457&lt;30,0)</f>
        <v/>
      </c>
      <c r="M2522" t="str" cm="1">
        <f t="array" ref="M2522">_xlfn.IFS(OR('Paraclinicos '!T2457="",'Paraclinicos '!U2457=""),"",OR('Paraclinicos '!T2457&lt;=90,'Paraclinicos '!U2457&lt;=60),1,OR('Paraclinicos '!T2457&gt;90,'Paraclinicos '!U2457&gt;60),0)</f>
        <v/>
      </c>
      <c r="N2522" s="45" t="str">
        <f t="shared" si="119"/>
        <v/>
      </c>
      <c r="O2522" t="str" cm="1">
        <f t="array" ref="O2522">_xlfn.IFS(OR('Paraclinicos '!M2457="",'Paraclinicos '!N2457="",'Paraclinicos '!N2457=0),"",'Paraclinicos '!M2457/'Paraclinicos '!N2457&lt;100,4,'Paraclinicos '!M2457/'Paraclinicos '!N2457&lt;200,3,'Paraclinicos '!M2457/'Paraclinicos '!N2457&lt;300,2,'Paraclinicos '!M2457/'Paraclinicos '!N2457&lt;400,1,'Paraclinicos '!M2457/'Paraclinicos '!N2457&gt;=400,0)</f>
        <v/>
      </c>
      <c r="P2522" t="str" cm="1">
        <f t="array" ref="P2522">_xlfn.IFS('Paraclinicos '!C2457="","",'Paraclinicos '!C2457&lt;20,4,'Paraclinicos '!C2457&lt;50,3,'Paraclinicos '!C2457&lt;100,2,'Paraclinicos '!C2457&lt;150,1,'Paraclinicos '!C2457&gt;150,0)</f>
        <v/>
      </c>
      <c r="Q2522" t="str" cm="1">
        <f t="array" ref="Q2522">_xlfn.IFS('Paraclinicos '!O2457="","",'Paraclinicos '!O2457&lt;1.2,0,'Paraclinicos '!O2457&lt;2,1,'Paraclinicos '!O2457&lt;3.5,2,'Paraclinicos '!O2457&lt;5,3,'Paraclinicos '!O2457&gt;5,4)</f>
        <v/>
      </c>
      <c r="R2522" t="str" cm="1">
        <f t="array" ref="R2522">_xlfn.IFS('Paraclinicos '!J2457="","",'Paraclinicos '!J2457&lt;1.2,0,'Paraclinicos '!J2457&lt;2,1,'Paraclinicos '!J2457&lt;6,2,'Paraclinicos '!J2457&lt;12,3,'Paraclinicos '!J2457&gt;=12,4)</f>
        <v/>
      </c>
      <c r="S2522" t="str" cm="1">
        <f t="array" ref="S2522">_xlfn.IFS('Paraclinicos '!Y2457="","",'Paraclinicos '!Y2457&lt;70,1,'Paraclinicos '!Y2457&gt;=70,0)</f>
        <v/>
      </c>
      <c r="T2522" t="str" cm="1">
        <f t="array" ref="T2522">_xlfn.IFS('Paraclinicos '!W2457="","",'Paraclinicos '!W2457&lt;6,4,'Paraclinicos '!W2457&lt;10,3,'Paraclinicos '!W2457&lt;13,2,'Paraclinicos '!W2457&lt;15,1,'Paraclinicos '!W2457=15,0)</f>
        <v/>
      </c>
      <c r="U2522" s="54" t="str">
        <f t="shared" si="117"/>
        <v/>
      </c>
      <c r="V2522" t="str" cm="1">
        <f t="array" ref="V2522">_xlfn.IFS('Paraclinicos '!S2457="","",OR('Paraclinicos '!S2457&lt;=8,'Paraclinicos '!S2457&gt;=25),3,'Paraclinicos '!S2457&lt;12,1,'Paraclinicos '!S2457&lt;21,0,'Paraclinicos '!S2457&lt;25,2)</f>
        <v/>
      </c>
      <c r="W2522" t="str">
        <f>IFERROR(IF(INDEX('BD Demog para scores enalazar'!Y$2:'BD Demog para scores enalazar'!Y$3000,MATCH(Formulas!A2522,'BD Demog para scores enalazar'!A$2:'BD Demog para scores enalazar'!A$3000,0))=1,"SI","NO"),"")</f>
        <v/>
      </c>
      <c r="X2522" s="9" t="str">
        <f>IFERROR(IF(INDEX('BD Demog para scores enalazar'!AJ$2:'BD Demog para scores enalazar'!AJ$3000,MATCH(Formulas!A2522,'BD Demog para scores enalazar'!A$2:'BD Demog para scores enalazar'!A$3000,0))=1,"SI","NO"),"")</f>
        <v/>
      </c>
      <c r="Y2522" t="str" cm="1">
        <f t="array" ref="Y2522">IF(AND(W2522="NO",X2522="NO"),_xlfn.IFS('Paraclinicos '!K2457&lt;=91,3,'Paraclinicos '!K2457&lt;94,2,'Paraclinicos '!K2457&lt;96,1,'Paraclinicos '!K2457&gt;=96,0),"")</f>
        <v/>
      </c>
      <c r="Z2522" t="str" cm="1">
        <f t="array" ref="Z2522">IF(OR(W2522="SI",X2522="SI"),_xlfn.IFS(OR(AND('Paraclinicos '!K2458&lt;=83),AND('Paraclinicos '!K2458&gt;=97,AA2522=2)),3,OR(AND('Paraclinicos '!K2458&lt;=86),AND('Paraclinicos '!K2458&gt;=94,AA2522=2)),2,OR(AND('Paraclinicos '!K2458&lt;=88),AND('Paraclinicos '!K2458&gt;=92,AA2522=2)),1,OR(AND('Paraclinicos '!K2458&gt;=88,'Paraclinicos '!K2458&lt;=92),AND('Paraclinicos '!K2458&gt;=93,AA2522=0)),0),"")</f>
        <v/>
      </c>
      <c r="AA2522" t="str" cm="1">
        <f t="array" ref="AA2522">_xlfn.IFS('Paraclinicos '!E2457="","",'Paraclinicos '!E2457="Oxigeno",2,'Paraclinicos '!E2457="Aire",0)</f>
        <v/>
      </c>
    </row>
    <row r="2523" spans="1:27" x14ac:dyDescent="0.25">
      <c r="A2523">
        <f>'Paraclinicos '!A2458</f>
        <v>0</v>
      </c>
      <c r="B2523" s="3">
        <f>'Paraclinicos '!R2458</f>
        <v>0</v>
      </c>
      <c r="C2523" t="str" cm="1">
        <f t="array" ref="C2523">_xlfn.IFS('Paraclinicos '!Q2458="","",'Paraclinicos '!Q2458&gt;60,3,'Paraclinicos '!Q2458&lt;=60,1)</f>
        <v/>
      </c>
      <c r="D2523" t="str">
        <f>IFERROR(IF(INDEX('BD Demog para scores enalazar'!BC$2:BC$3000,MATCH(Formulas!A2523,'BD Demog para scores enalazar'!A$2:A$3000,0))=0,"SI","NO"),"")</f>
        <v/>
      </c>
      <c r="E2523" t="str" cm="1">
        <f t="array" ref="E2523">_xlfn.IFS(D2523="","",D2523="SI",4,D2523="NO",1)</f>
        <v/>
      </c>
      <c r="F2523" t="str" cm="1">
        <f t="array" ref="F2523">_xlfn.IFS('Paraclinicos '!B2458="","",'Paraclinicos '!B2458&gt;1,1,'Paraclinicos '!B2458&lt;=1,3)</f>
        <v/>
      </c>
      <c r="G2523" t="str" cm="1">
        <f t="array" ref="G2523">_xlfn.IFS('Paraclinicos '!D2458="","",AND('Paraclinicos '!D2458&gt;=250,'Paraclinicos '!D2458&lt;=500),2,'Paraclinicos '!D2458&gt;500,3,'Paraclinicos '!D2458&lt;250,1)</f>
        <v/>
      </c>
      <c r="H2523" s="50" t="str">
        <f t="shared" si="118"/>
        <v/>
      </c>
      <c r="I2523" t="str" cm="1">
        <f t="array" ref="I2523">_xlfn.IFS('Paraclinicos '!Q2458="","",'Paraclinicos '!Q2458&gt;=65,1,'Paraclinicos '!Q2458&lt;65,0)</f>
        <v/>
      </c>
      <c r="J2523" t="str" cm="1">
        <f t="array" ref="J2523">_xlfn.IFS('Paraclinicos '!I2458="","",'Paraclinicos '!I2458&gt;7,1,'Paraclinicos '!I2458&lt;=7,0)</f>
        <v/>
      </c>
      <c r="K2523" t="str" cm="1">
        <f t="array" ref="K2523">_xlfn.IFS('Paraclinicos '!W2458="","",'Paraclinicos '!W2458&lt;=8,1,'Paraclinicos '!W2458&gt;8,0)</f>
        <v/>
      </c>
      <c r="L2523" t="str" cm="1">
        <f t="array" ref="L2523">_xlfn.IFS('Paraclinicos '!S2458="","",'Paraclinicos '!S2458&gt;=30,1,'Paraclinicos '!S2458&lt;30,0)</f>
        <v/>
      </c>
      <c r="M2523" t="str" cm="1">
        <f t="array" ref="M2523">_xlfn.IFS(OR('Paraclinicos '!T2458="",'Paraclinicos '!U2458=""),"",OR('Paraclinicos '!T2458&lt;=90,'Paraclinicos '!U2458&lt;=60),1,OR('Paraclinicos '!T2458&gt;90,'Paraclinicos '!U2458&gt;60),0)</f>
        <v/>
      </c>
      <c r="N2523" s="45" t="str">
        <f t="shared" si="119"/>
        <v/>
      </c>
      <c r="O2523" t="str" cm="1">
        <f t="array" ref="O2523">_xlfn.IFS(OR('Paraclinicos '!M2458="",'Paraclinicos '!N2458="",'Paraclinicos '!N2458=0),"",'Paraclinicos '!M2458/'Paraclinicos '!N2458&lt;100,4,'Paraclinicos '!M2458/'Paraclinicos '!N2458&lt;200,3,'Paraclinicos '!M2458/'Paraclinicos '!N2458&lt;300,2,'Paraclinicos '!M2458/'Paraclinicos '!N2458&lt;400,1,'Paraclinicos '!M2458/'Paraclinicos '!N2458&gt;=400,0)</f>
        <v/>
      </c>
      <c r="P2523" t="str" cm="1">
        <f t="array" ref="P2523">_xlfn.IFS('Paraclinicos '!C2458="","",'Paraclinicos '!C2458&lt;20,4,'Paraclinicos '!C2458&lt;50,3,'Paraclinicos '!C2458&lt;100,2,'Paraclinicos '!C2458&lt;150,1,'Paraclinicos '!C2458&gt;150,0)</f>
        <v/>
      </c>
      <c r="Q2523" t="str" cm="1">
        <f t="array" ref="Q2523">_xlfn.IFS('Paraclinicos '!O2458="","",'Paraclinicos '!O2458&lt;1.2,0,'Paraclinicos '!O2458&lt;2,1,'Paraclinicos '!O2458&lt;3.5,2,'Paraclinicos '!O2458&lt;5,3,'Paraclinicos '!O2458&gt;5,4)</f>
        <v/>
      </c>
      <c r="R2523" t="str" cm="1">
        <f t="array" ref="R2523">_xlfn.IFS('Paraclinicos '!J2458="","",'Paraclinicos '!J2458&lt;1.2,0,'Paraclinicos '!J2458&lt;2,1,'Paraclinicos '!J2458&lt;6,2,'Paraclinicos '!J2458&lt;12,3,'Paraclinicos '!J2458&gt;=12,4)</f>
        <v/>
      </c>
      <c r="S2523" t="str" cm="1">
        <f t="array" ref="S2523">_xlfn.IFS('Paraclinicos '!Y2458="","",'Paraclinicos '!Y2458&lt;70,1,'Paraclinicos '!Y2458&gt;=70,0)</f>
        <v/>
      </c>
      <c r="T2523" t="str" cm="1">
        <f t="array" ref="T2523">_xlfn.IFS('Paraclinicos '!W2458="","",'Paraclinicos '!W2458&lt;6,4,'Paraclinicos '!W2458&lt;10,3,'Paraclinicos '!W2458&lt;13,2,'Paraclinicos '!W2458&lt;15,1,'Paraclinicos '!W2458=15,0)</f>
        <v/>
      </c>
      <c r="U2523" s="54" t="str">
        <f t="shared" si="117"/>
        <v/>
      </c>
      <c r="V2523" t="str" cm="1">
        <f t="array" ref="V2523">_xlfn.IFS('Paraclinicos '!S2458="","",OR('Paraclinicos '!S2458&lt;=8,'Paraclinicos '!S2458&gt;=25),3,'Paraclinicos '!S2458&lt;12,1,'Paraclinicos '!S2458&lt;21,0,'Paraclinicos '!S2458&lt;25,2)</f>
        <v/>
      </c>
      <c r="W2523" t="str">
        <f>IFERROR(IF(INDEX('BD Demog para scores enalazar'!Y$2:'BD Demog para scores enalazar'!Y$3000,MATCH(Formulas!A2523,'BD Demog para scores enalazar'!A$2:'BD Demog para scores enalazar'!A$3000,0))=1,"SI","NO"),"")</f>
        <v/>
      </c>
      <c r="X2523" s="9" t="str">
        <f>IFERROR(IF(INDEX('BD Demog para scores enalazar'!AJ$2:'BD Demog para scores enalazar'!AJ$3000,MATCH(Formulas!A2523,'BD Demog para scores enalazar'!A$2:'BD Demog para scores enalazar'!A$3000,0))=1,"SI","NO"),"")</f>
        <v/>
      </c>
      <c r="Y2523" t="str" cm="1">
        <f t="array" ref="Y2523">IF(AND(W2523="NO",X2523="NO"),_xlfn.IFS('Paraclinicos '!K2458&lt;=91,3,'Paraclinicos '!K2458&lt;94,2,'Paraclinicos '!K2458&lt;96,1,'Paraclinicos '!K2458&gt;=96,0),"")</f>
        <v/>
      </c>
      <c r="Z2523" t="str" cm="1">
        <f t="array" ref="Z2523">IF(OR(W2523="SI",X2523="SI"),_xlfn.IFS(OR(AND('Paraclinicos '!K2459&lt;=83),AND('Paraclinicos '!K2459&gt;=97,AA2523=2)),3,OR(AND('Paraclinicos '!K2459&lt;=86),AND('Paraclinicos '!K2459&gt;=94,AA2523=2)),2,OR(AND('Paraclinicos '!K2459&lt;=88),AND('Paraclinicos '!K2459&gt;=92,AA2523=2)),1,OR(AND('Paraclinicos '!K2459&gt;=88,'Paraclinicos '!K2459&lt;=92),AND('Paraclinicos '!K2459&gt;=93,AA2523=0)),0),"")</f>
        <v/>
      </c>
      <c r="AA2523" t="str" cm="1">
        <f t="array" ref="AA2523">_xlfn.IFS('Paraclinicos '!E2458="","",'Paraclinicos '!E2458="Oxigeno",2,'Paraclinicos '!E2458="Aire",0)</f>
        <v/>
      </c>
    </row>
    <row r="2524" spans="1:27" x14ac:dyDescent="0.25">
      <c r="A2524">
        <f>'Paraclinicos '!A2459</f>
        <v>0</v>
      </c>
      <c r="B2524" s="3">
        <f>'Paraclinicos '!R2459</f>
        <v>0</v>
      </c>
      <c r="C2524" t="str" cm="1">
        <f t="array" ref="C2524">_xlfn.IFS('Paraclinicos '!Q2459="","",'Paraclinicos '!Q2459&gt;60,3,'Paraclinicos '!Q2459&lt;=60,1)</f>
        <v/>
      </c>
      <c r="D2524" t="str">
        <f>IFERROR(IF(INDEX('BD Demog para scores enalazar'!BC$2:BC$3000,MATCH(Formulas!A2524,'BD Demog para scores enalazar'!A$2:A$3000,0))=0,"SI","NO"),"")</f>
        <v/>
      </c>
      <c r="E2524" t="str" cm="1">
        <f t="array" ref="E2524">_xlfn.IFS(D2524="","",D2524="SI",4,D2524="NO",1)</f>
        <v/>
      </c>
      <c r="F2524" t="str" cm="1">
        <f t="array" ref="F2524">_xlfn.IFS('Paraclinicos '!B2459="","",'Paraclinicos '!B2459&gt;1,1,'Paraclinicos '!B2459&lt;=1,3)</f>
        <v/>
      </c>
      <c r="G2524" t="str" cm="1">
        <f t="array" ref="G2524">_xlfn.IFS('Paraclinicos '!D2459="","",AND('Paraclinicos '!D2459&gt;=250,'Paraclinicos '!D2459&lt;=500),2,'Paraclinicos '!D2459&gt;500,3,'Paraclinicos '!D2459&lt;250,1)</f>
        <v/>
      </c>
      <c r="H2524" s="50" t="str">
        <f t="shared" si="118"/>
        <v/>
      </c>
      <c r="I2524" t="str" cm="1">
        <f t="array" ref="I2524">_xlfn.IFS('Paraclinicos '!Q2459="","",'Paraclinicos '!Q2459&gt;=65,1,'Paraclinicos '!Q2459&lt;65,0)</f>
        <v/>
      </c>
      <c r="J2524" t="str" cm="1">
        <f t="array" ref="J2524">_xlfn.IFS('Paraclinicos '!I2459="","",'Paraclinicos '!I2459&gt;7,1,'Paraclinicos '!I2459&lt;=7,0)</f>
        <v/>
      </c>
      <c r="K2524" t="str" cm="1">
        <f t="array" ref="K2524">_xlfn.IFS('Paraclinicos '!W2459="","",'Paraclinicos '!W2459&lt;=8,1,'Paraclinicos '!W2459&gt;8,0)</f>
        <v/>
      </c>
      <c r="L2524" t="str" cm="1">
        <f t="array" ref="L2524">_xlfn.IFS('Paraclinicos '!S2459="","",'Paraclinicos '!S2459&gt;=30,1,'Paraclinicos '!S2459&lt;30,0)</f>
        <v/>
      </c>
      <c r="M2524" t="str" cm="1">
        <f t="array" ref="M2524">_xlfn.IFS(OR('Paraclinicos '!T2459="",'Paraclinicos '!U2459=""),"",OR('Paraclinicos '!T2459&lt;=90,'Paraclinicos '!U2459&lt;=60),1,OR('Paraclinicos '!T2459&gt;90,'Paraclinicos '!U2459&gt;60),0)</f>
        <v/>
      </c>
      <c r="N2524" s="45" t="str">
        <f t="shared" si="119"/>
        <v/>
      </c>
      <c r="O2524" t="str" cm="1">
        <f t="array" ref="O2524">_xlfn.IFS(OR('Paraclinicos '!M2459="",'Paraclinicos '!N2459="",'Paraclinicos '!N2459=0),"",'Paraclinicos '!M2459/'Paraclinicos '!N2459&lt;100,4,'Paraclinicos '!M2459/'Paraclinicos '!N2459&lt;200,3,'Paraclinicos '!M2459/'Paraclinicos '!N2459&lt;300,2,'Paraclinicos '!M2459/'Paraclinicos '!N2459&lt;400,1,'Paraclinicos '!M2459/'Paraclinicos '!N2459&gt;=400,0)</f>
        <v/>
      </c>
      <c r="P2524" t="str" cm="1">
        <f t="array" ref="P2524">_xlfn.IFS('Paraclinicos '!C2459="","",'Paraclinicos '!C2459&lt;20,4,'Paraclinicos '!C2459&lt;50,3,'Paraclinicos '!C2459&lt;100,2,'Paraclinicos '!C2459&lt;150,1,'Paraclinicos '!C2459&gt;150,0)</f>
        <v/>
      </c>
      <c r="Q2524" t="str" cm="1">
        <f t="array" ref="Q2524">_xlfn.IFS('Paraclinicos '!O2459="","",'Paraclinicos '!O2459&lt;1.2,0,'Paraclinicos '!O2459&lt;2,1,'Paraclinicos '!O2459&lt;3.5,2,'Paraclinicos '!O2459&lt;5,3,'Paraclinicos '!O2459&gt;5,4)</f>
        <v/>
      </c>
      <c r="R2524" t="str" cm="1">
        <f t="array" ref="R2524">_xlfn.IFS('Paraclinicos '!J2459="","",'Paraclinicos '!J2459&lt;1.2,0,'Paraclinicos '!J2459&lt;2,1,'Paraclinicos '!J2459&lt;6,2,'Paraclinicos '!J2459&lt;12,3,'Paraclinicos '!J2459&gt;=12,4)</f>
        <v/>
      </c>
      <c r="S2524" t="str" cm="1">
        <f t="array" ref="S2524">_xlfn.IFS('Paraclinicos '!Y2459="","",'Paraclinicos '!Y2459&lt;70,1,'Paraclinicos '!Y2459&gt;=70,0)</f>
        <v/>
      </c>
      <c r="T2524" t="str" cm="1">
        <f t="array" ref="T2524">_xlfn.IFS('Paraclinicos '!W2459="","",'Paraclinicos '!W2459&lt;6,4,'Paraclinicos '!W2459&lt;10,3,'Paraclinicos '!W2459&lt;13,2,'Paraclinicos '!W2459&lt;15,1,'Paraclinicos '!W2459=15,0)</f>
        <v/>
      </c>
      <c r="U2524" s="54" t="str">
        <f t="shared" si="117"/>
        <v/>
      </c>
      <c r="V2524" t="str" cm="1">
        <f t="array" ref="V2524">_xlfn.IFS('Paraclinicos '!S2459="","",OR('Paraclinicos '!S2459&lt;=8,'Paraclinicos '!S2459&gt;=25),3,'Paraclinicos '!S2459&lt;12,1,'Paraclinicos '!S2459&lt;21,0,'Paraclinicos '!S2459&lt;25,2)</f>
        <v/>
      </c>
      <c r="W2524" t="str">
        <f>IFERROR(IF(INDEX('BD Demog para scores enalazar'!Y$2:'BD Demog para scores enalazar'!Y$3000,MATCH(Formulas!A2524,'BD Demog para scores enalazar'!A$2:'BD Demog para scores enalazar'!A$3000,0))=1,"SI","NO"),"")</f>
        <v/>
      </c>
      <c r="X2524" s="9" t="str">
        <f>IFERROR(IF(INDEX('BD Demog para scores enalazar'!AJ$2:'BD Demog para scores enalazar'!AJ$3000,MATCH(Formulas!A2524,'BD Demog para scores enalazar'!A$2:'BD Demog para scores enalazar'!A$3000,0))=1,"SI","NO"),"")</f>
        <v/>
      </c>
      <c r="Y2524" t="str" cm="1">
        <f t="array" ref="Y2524">IF(AND(W2524="NO",X2524="NO"),_xlfn.IFS('Paraclinicos '!K2459&lt;=91,3,'Paraclinicos '!K2459&lt;94,2,'Paraclinicos '!K2459&lt;96,1,'Paraclinicos '!K2459&gt;=96,0),"")</f>
        <v/>
      </c>
      <c r="Z2524" t="str" cm="1">
        <f t="array" ref="Z2524">IF(OR(W2524="SI",X2524="SI"),_xlfn.IFS(OR(AND('Paraclinicos '!K2460&lt;=83),AND('Paraclinicos '!K2460&gt;=97,AA2524=2)),3,OR(AND('Paraclinicos '!K2460&lt;=86),AND('Paraclinicos '!K2460&gt;=94,AA2524=2)),2,OR(AND('Paraclinicos '!K2460&lt;=88),AND('Paraclinicos '!K2460&gt;=92,AA2524=2)),1,OR(AND('Paraclinicos '!K2460&gt;=88,'Paraclinicos '!K2460&lt;=92),AND('Paraclinicos '!K2460&gt;=93,AA2524=0)),0),"")</f>
        <v/>
      </c>
      <c r="AA2524" t="str" cm="1">
        <f t="array" ref="AA2524">_xlfn.IFS('Paraclinicos '!E2459="","",'Paraclinicos '!E2459="Oxigeno",2,'Paraclinicos '!E2459="Aire",0)</f>
        <v/>
      </c>
    </row>
    <row r="2525" spans="1:27" x14ac:dyDescent="0.25">
      <c r="A2525">
        <f>'Paraclinicos '!A2460</f>
        <v>0</v>
      </c>
      <c r="B2525" s="3">
        <f>'Paraclinicos '!R2460</f>
        <v>0</v>
      </c>
      <c r="C2525" t="str" cm="1">
        <f t="array" ref="C2525">_xlfn.IFS('Paraclinicos '!Q2460="","",'Paraclinicos '!Q2460&gt;60,3,'Paraclinicos '!Q2460&lt;=60,1)</f>
        <v/>
      </c>
      <c r="D2525" t="str">
        <f>IFERROR(IF(INDEX('BD Demog para scores enalazar'!BC$2:BC$3000,MATCH(Formulas!A2525,'BD Demog para scores enalazar'!A$2:A$3000,0))=0,"SI","NO"),"")</f>
        <v/>
      </c>
      <c r="E2525" t="str" cm="1">
        <f t="array" ref="E2525">_xlfn.IFS(D2525="","",D2525="SI",4,D2525="NO",1)</f>
        <v/>
      </c>
      <c r="F2525" t="str" cm="1">
        <f t="array" ref="F2525">_xlfn.IFS('Paraclinicos '!B2460="","",'Paraclinicos '!B2460&gt;1,1,'Paraclinicos '!B2460&lt;=1,3)</f>
        <v/>
      </c>
      <c r="G2525" t="str" cm="1">
        <f t="array" ref="G2525">_xlfn.IFS('Paraclinicos '!D2460="","",AND('Paraclinicos '!D2460&gt;=250,'Paraclinicos '!D2460&lt;=500),2,'Paraclinicos '!D2460&gt;500,3,'Paraclinicos '!D2460&lt;250,1)</f>
        <v/>
      </c>
      <c r="H2525" s="50" t="str">
        <f t="shared" si="118"/>
        <v/>
      </c>
      <c r="I2525" t="str" cm="1">
        <f t="array" ref="I2525">_xlfn.IFS('Paraclinicos '!Q2460="","",'Paraclinicos '!Q2460&gt;=65,1,'Paraclinicos '!Q2460&lt;65,0)</f>
        <v/>
      </c>
      <c r="J2525" t="str" cm="1">
        <f t="array" ref="J2525">_xlfn.IFS('Paraclinicos '!I2460="","",'Paraclinicos '!I2460&gt;7,1,'Paraclinicos '!I2460&lt;=7,0)</f>
        <v/>
      </c>
      <c r="K2525" t="str" cm="1">
        <f t="array" ref="K2525">_xlfn.IFS('Paraclinicos '!W2460="","",'Paraclinicos '!W2460&lt;=8,1,'Paraclinicos '!W2460&gt;8,0)</f>
        <v/>
      </c>
      <c r="L2525" t="str" cm="1">
        <f t="array" ref="L2525">_xlfn.IFS('Paraclinicos '!S2460="","",'Paraclinicos '!S2460&gt;=30,1,'Paraclinicos '!S2460&lt;30,0)</f>
        <v/>
      </c>
      <c r="M2525" t="str" cm="1">
        <f t="array" ref="M2525">_xlfn.IFS(OR('Paraclinicos '!T2460="",'Paraclinicos '!U2460=""),"",OR('Paraclinicos '!T2460&lt;=90,'Paraclinicos '!U2460&lt;=60),1,OR('Paraclinicos '!T2460&gt;90,'Paraclinicos '!U2460&gt;60),0)</f>
        <v/>
      </c>
      <c r="N2525" s="45" t="str">
        <f t="shared" si="119"/>
        <v/>
      </c>
      <c r="O2525" t="str" cm="1">
        <f t="array" ref="O2525">_xlfn.IFS(OR('Paraclinicos '!M2460="",'Paraclinicos '!N2460="",'Paraclinicos '!N2460=0),"",'Paraclinicos '!M2460/'Paraclinicos '!N2460&lt;100,4,'Paraclinicos '!M2460/'Paraclinicos '!N2460&lt;200,3,'Paraclinicos '!M2460/'Paraclinicos '!N2460&lt;300,2,'Paraclinicos '!M2460/'Paraclinicos '!N2460&lt;400,1,'Paraclinicos '!M2460/'Paraclinicos '!N2460&gt;=400,0)</f>
        <v/>
      </c>
      <c r="P2525" t="str" cm="1">
        <f t="array" ref="P2525">_xlfn.IFS('Paraclinicos '!C2460="","",'Paraclinicos '!C2460&lt;20,4,'Paraclinicos '!C2460&lt;50,3,'Paraclinicos '!C2460&lt;100,2,'Paraclinicos '!C2460&lt;150,1,'Paraclinicos '!C2460&gt;150,0)</f>
        <v/>
      </c>
      <c r="Q2525" t="str" cm="1">
        <f t="array" ref="Q2525">_xlfn.IFS('Paraclinicos '!O2460="","",'Paraclinicos '!O2460&lt;1.2,0,'Paraclinicos '!O2460&lt;2,1,'Paraclinicos '!O2460&lt;3.5,2,'Paraclinicos '!O2460&lt;5,3,'Paraclinicos '!O2460&gt;5,4)</f>
        <v/>
      </c>
      <c r="R2525" t="str" cm="1">
        <f t="array" ref="R2525">_xlfn.IFS('Paraclinicos '!J2460="","",'Paraclinicos '!J2460&lt;1.2,0,'Paraclinicos '!J2460&lt;2,1,'Paraclinicos '!J2460&lt;6,2,'Paraclinicos '!J2460&lt;12,3,'Paraclinicos '!J2460&gt;=12,4)</f>
        <v/>
      </c>
      <c r="S2525" t="str" cm="1">
        <f t="array" ref="S2525">_xlfn.IFS('Paraclinicos '!Y2460="","",'Paraclinicos '!Y2460&lt;70,1,'Paraclinicos '!Y2460&gt;=70,0)</f>
        <v/>
      </c>
      <c r="T2525" t="str" cm="1">
        <f t="array" ref="T2525">_xlfn.IFS('Paraclinicos '!W2460="","",'Paraclinicos '!W2460&lt;6,4,'Paraclinicos '!W2460&lt;10,3,'Paraclinicos '!W2460&lt;13,2,'Paraclinicos '!W2460&lt;15,1,'Paraclinicos '!W2460=15,0)</f>
        <v/>
      </c>
      <c r="U2525" s="54" t="str">
        <f t="shared" si="117"/>
        <v/>
      </c>
      <c r="V2525" t="str" cm="1">
        <f t="array" ref="V2525">_xlfn.IFS('Paraclinicos '!S2460="","",OR('Paraclinicos '!S2460&lt;=8,'Paraclinicos '!S2460&gt;=25),3,'Paraclinicos '!S2460&lt;12,1,'Paraclinicos '!S2460&lt;21,0,'Paraclinicos '!S2460&lt;25,2)</f>
        <v/>
      </c>
      <c r="W2525" t="str">
        <f>IFERROR(IF(INDEX('BD Demog para scores enalazar'!Y$2:'BD Demog para scores enalazar'!Y$3000,MATCH(Formulas!A2525,'BD Demog para scores enalazar'!A$2:'BD Demog para scores enalazar'!A$3000,0))=1,"SI","NO"),"")</f>
        <v/>
      </c>
      <c r="X2525" s="9" t="str">
        <f>IFERROR(IF(INDEX('BD Demog para scores enalazar'!AJ$2:'BD Demog para scores enalazar'!AJ$3000,MATCH(Formulas!A2525,'BD Demog para scores enalazar'!A$2:'BD Demog para scores enalazar'!A$3000,0))=1,"SI","NO"),"")</f>
        <v/>
      </c>
      <c r="Y2525" t="str" cm="1">
        <f t="array" ref="Y2525">IF(AND(W2525="NO",X2525="NO"),_xlfn.IFS('Paraclinicos '!K2460&lt;=91,3,'Paraclinicos '!K2460&lt;94,2,'Paraclinicos '!K2460&lt;96,1,'Paraclinicos '!K2460&gt;=96,0),"")</f>
        <v/>
      </c>
      <c r="Z2525" t="str" cm="1">
        <f t="array" ref="Z2525">IF(OR(W2525="SI",X2525="SI"),_xlfn.IFS(OR(AND('Paraclinicos '!K2461&lt;=83),AND('Paraclinicos '!K2461&gt;=97,AA2525=2)),3,OR(AND('Paraclinicos '!K2461&lt;=86),AND('Paraclinicos '!K2461&gt;=94,AA2525=2)),2,OR(AND('Paraclinicos '!K2461&lt;=88),AND('Paraclinicos '!K2461&gt;=92,AA2525=2)),1,OR(AND('Paraclinicos '!K2461&gt;=88,'Paraclinicos '!K2461&lt;=92),AND('Paraclinicos '!K2461&gt;=93,AA2525=0)),0),"")</f>
        <v/>
      </c>
      <c r="AA2525" t="str" cm="1">
        <f t="array" ref="AA2525">_xlfn.IFS('Paraclinicos '!E2460="","",'Paraclinicos '!E2460="Oxigeno",2,'Paraclinicos '!E2460="Aire",0)</f>
        <v/>
      </c>
    </row>
    <row r="2526" spans="1:27" x14ac:dyDescent="0.25">
      <c r="A2526">
        <f>'Paraclinicos '!A2461</f>
        <v>0</v>
      </c>
      <c r="B2526" s="3">
        <f>'Paraclinicos '!R2461</f>
        <v>0</v>
      </c>
      <c r="C2526" t="str" cm="1">
        <f t="array" ref="C2526">_xlfn.IFS('Paraclinicos '!Q2461="","",'Paraclinicos '!Q2461&gt;60,3,'Paraclinicos '!Q2461&lt;=60,1)</f>
        <v/>
      </c>
      <c r="D2526" t="str">
        <f>IFERROR(IF(INDEX('BD Demog para scores enalazar'!BC$2:BC$3000,MATCH(Formulas!A2526,'BD Demog para scores enalazar'!A$2:A$3000,0))=0,"SI","NO"),"")</f>
        <v/>
      </c>
      <c r="E2526" t="str" cm="1">
        <f t="array" ref="E2526">_xlfn.IFS(D2526="","",D2526="SI",4,D2526="NO",1)</f>
        <v/>
      </c>
      <c r="F2526" t="str" cm="1">
        <f t="array" ref="F2526">_xlfn.IFS('Paraclinicos '!B2461="","",'Paraclinicos '!B2461&gt;1,1,'Paraclinicos '!B2461&lt;=1,3)</f>
        <v/>
      </c>
      <c r="G2526" t="str" cm="1">
        <f t="array" ref="G2526">_xlfn.IFS('Paraclinicos '!D2461="","",AND('Paraclinicos '!D2461&gt;=250,'Paraclinicos '!D2461&lt;=500),2,'Paraclinicos '!D2461&gt;500,3,'Paraclinicos '!D2461&lt;250,1)</f>
        <v/>
      </c>
      <c r="H2526" s="50" t="str">
        <f t="shared" si="118"/>
        <v/>
      </c>
      <c r="I2526" t="str" cm="1">
        <f t="array" ref="I2526">_xlfn.IFS('Paraclinicos '!Q2461="","",'Paraclinicos '!Q2461&gt;=65,1,'Paraclinicos '!Q2461&lt;65,0)</f>
        <v/>
      </c>
      <c r="J2526" t="str" cm="1">
        <f t="array" ref="J2526">_xlfn.IFS('Paraclinicos '!I2461="","",'Paraclinicos '!I2461&gt;7,1,'Paraclinicos '!I2461&lt;=7,0)</f>
        <v/>
      </c>
      <c r="K2526" t="str" cm="1">
        <f t="array" ref="K2526">_xlfn.IFS('Paraclinicos '!W2461="","",'Paraclinicos '!W2461&lt;=8,1,'Paraclinicos '!W2461&gt;8,0)</f>
        <v/>
      </c>
      <c r="L2526" t="str" cm="1">
        <f t="array" ref="L2526">_xlfn.IFS('Paraclinicos '!S2461="","",'Paraclinicos '!S2461&gt;=30,1,'Paraclinicos '!S2461&lt;30,0)</f>
        <v/>
      </c>
      <c r="M2526" t="str" cm="1">
        <f t="array" ref="M2526">_xlfn.IFS(OR('Paraclinicos '!T2461="",'Paraclinicos '!U2461=""),"",OR('Paraclinicos '!T2461&lt;=90,'Paraclinicos '!U2461&lt;=60),1,OR('Paraclinicos '!T2461&gt;90,'Paraclinicos '!U2461&gt;60),0)</f>
        <v/>
      </c>
      <c r="N2526" s="45" t="str">
        <f t="shared" si="119"/>
        <v/>
      </c>
      <c r="O2526" t="str" cm="1">
        <f t="array" ref="O2526">_xlfn.IFS(OR('Paraclinicos '!M2461="",'Paraclinicos '!N2461="",'Paraclinicos '!N2461=0),"",'Paraclinicos '!M2461/'Paraclinicos '!N2461&lt;100,4,'Paraclinicos '!M2461/'Paraclinicos '!N2461&lt;200,3,'Paraclinicos '!M2461/'Paraclinicos '!N2461&lt;300,2,'Paraclinicos '!M2461/'Paraclinicos '!N2461&lt;400,1,'Paraclinicos '!M2461/'Paraclinicos '!N2461&gt;=400,0)</f>
        <v/>
      </c>
      <c r="P2526" t="str" cm="1">
        <f t="array" ref="P2526">_xlfn.IFS('Paraclinicos '!C2461="","",'Paraclinicos '!C2461&lt;20,4,'Paraclinicos '!C2461&lt;50,3,'Paraclinicos '!C2461&lt;100,2,'Paraclinicos '!C2461&lt;150,1,'Paraclinicos '!C2461&gt;150,0)</f>
        <v/>
      </c>
      <c r="Q2526" t="str" cm="1">
        <f t="array" ref="Q2526">_xlfn.IFS('Paraclinicos '!O2461="","",'Paraclinicos '!O2461&lt;1.2,0,'Paraclinicos '!O2461&lt;2,1,'Paraclinicos '!O2461&lt;3.5,2,'Paraclinicos '!O2461&lt;5,3,'Paraclinicos '!O2461&gt;5,4)</f>
        <v/>
      </c>
      <c r="R2526" t="str" cm="1">
        <f t="array" ref="R2526">_xlfn.IFS('Paraclinicos '!J2461="","",'Paraclinicos '!J2461&lt;1.2,0,'Paraclinicos '!J2461&lt;2,1,'Paraclinicos '!J2461&lt;6,2,'Paraclinicos '!J2461&lt;12,3,'Paraclinicos '!J2461&gt;=12,4)</f>
        <v/>
      </c>
      <c r="S2526" t="str" cm="1">
        <f t="array" ref="S2526">_xlfn.IFS('Paraclinicos '!Y2461="","",'Paraclinicos '!Y2461&lt;70,1,'Paraclinicos '!Y2461&gt;=70,0)</f>
        <v/>
      </c>
      <c r="T2526" t="str" cm="1">
        <f t="array" ref="T2526">_xlfn.IFS('Paraclinicos '!W2461="","",'Paraclinicos '!W2461&lt;6,4,'Paraclinicos '!W2461&lt;10,3,'Paraclinicos '!W2461&lt;13,2,'Paraclinicos '!W2461&lt;15,1,'Paraclinicos '!W2461=15,0)</f>
        <v/>
      </c>
      <c r="U2526" s="54" t="str">
        <f t="shared" si="117"/>
        <v/>
      </c>
      <c r="V2526" t="str" cm="1">
        <f t="array" ref="V2526">_xlfn.IFS('Paraclinicos '!S2461="","",OR('Paraclinicos '!S2461&lt;=8,'Paraclinicos '!S2461&gt;=25),3,'Paraclinicos '!S2461&lt;12,1,'Paraclinicos '!S2461&lt;21,0,'Paraclinicos '!S2461&lt;25,2)</f>
        <v/>
      </c>
      <c r="W2526" t="str">
        <f>IFERROR(IF(INDEX('BD Demog para scores enalazar'!Y$2:'BD Demog para scores enalazar'!Y$3000,MATCH(Formulas!A2526,'BD Demog para scores enalazar'!A$2:'BD Demog para scores enalazar'!A$3000,0))=1,"SI","NO"),"")</f>
        <v/>
      </c>
      <c r="X2526" s="9" t="str">
        <f>IFERROR(IF(INDEX('BD Demog para scores enalazar'!AJ$2:'BD Demog para scores enalazar'!AJ$3000,MATCH(Formulas!A2526,'BD Demog para scores enalazar'!A$2:'BD Demog para scores enalazar'!A$3000,0))=1,"SI","NO"),"")</f>
        <v/>
      </c>
      <c r="Y2526" t="str" cm="1">
        <f t="array" ref="Y2526">IF(AND(W2526="NO",X2526="NO"),_xlfn.IFS('Paraclinicos '!K2461&lt;=91,3,'Paraclinicos '!K2461&lt;94,2,'Paraclinicos '!K2461&lt;96,1,'Paraclinicos '!K2461&gt;=96,0),"")</f>
        <v/>
      </c>
      <c r="Z2526" t="str" cm="1">
        <f t="array" ref="Z2526">IF(OR(W2526="SI",X2526="SI"),_xlfn.IFS(OR(AND('Paraclinicos '!K2462&lt;=83),AND('Paraclinicos '!K2462&gt;=97,AA2526=2)),3,OR(AND('Paraclinicos '!K2462&lt;=86),AND('Paraclinicos '!K2462&gt;=94,AA2526=2)),2,OR(AND('Paraclinicos '!K2462&lt;=88),AND('Paraclinicos '!K2462&gt;=92,AA2526=2)),1,OR(AND('Paraclinicos '!K2462&gt;=88,'Paraclinicos '!K2462&lt;=92),AND('Paraclinicos '!K2462&gt;=93,AA2526=0)),0),"")</f>
        <v/>
      </c>
      <c r="AA2526" t="str" cm="1">
        <f t="array" ref="AA2526">_xlfn.IFS('Paraclinicos '!E2461="","",'Paraclinicos '!E2461="Oxigeno",2,'Paraclinicos '!E2461="Aire",0)</f>
        <v/>
      </c>
    </row>
    <row r="2527" spans="1:27" x14ac:dyDescent="0.25">
      <c r="A2527">
        <f>'Paraclinicos '!A2462</f>
        <v>0</v>
      </c>
      <c r="B2527" s="3">
        <f>'Paraclinicos '!R2462</f>
        <v>0</v>
      </c>
      <c r="C2527" t="str" cm="1">
        <f t="array" ref="C2527">_xlfn.IFS('Paraclinicos '!Q2462="","",'Paraclinicos '!Q2462&gt;60,3,'Paraclinicos '!Q2462&lt;=60,1)</f>
        <v/>
      </c>
      <c r="D2527" t="str">
        <f>IFERROR(IF(INDEX('BD Demog para scores enalazar'!BC$2:BC$3000,MATCH(Formulas!A2527,'BD Demog para scores enalazar'!A$2:A$3000,0))=0,"SI","NO"),"")</f>
        <v/>
      </c>
      <c r="E2527" t="str" cm="1">
        <f t="array" ref="E2527">_xlfn.IFS(D2527="","",D2527="SI",4,D2527="NO",1)</f>
        <v/>
      </c>
      <c r="F2527" t="str" cm="1">
        <f t="array" ref="F2527">_xlfn.IFS('Paraclinicos '!B2462="","",'Paraclinicos '!B2462&gt;1,1,'Paraclinicos '!B2462&lt;=1,3)</f>
        <v/>
      </c>
      <c r="G2527" t="str" cm="1">
        <f t="array" ref="G2527">_xlfn.IFS('Paraclinicos '!D2462="","",AND('Paraclinicos '!D2462&gt;=250,'Paraclinicos '!D2462&lt;=500),2,'Paraclinicos '!D2462&gt;500,3,'Paraclinicos '!D2462&lt;250,1)</f>
        <v/>
      </c>
      <c r="H2527" s="50" t="str">
        <f t="shared" si="118"/>
        <v/>
      </c>
      <c r="I2527" t="str" cm="1">
        <f t="array" ref="I2527">_xlfn.IFS('Paraclinicos '!Q2462="","",'Paraclinicos '!Q2462&gt;=65,1,'Paraclinicos '!Q2462&lt;65,0)</f>
        <v/>
      </c>
      <c r="J2527" t="str" cm="1">
        <f t="array" ref="J2527">_xlfn.IFS('Paraclinicos '!I2462="","",'Paraclinicos '!I2462&gt;7,1,'Paraclinicos '!I2462&lt;=7,0)</f>
        <v/>
      </c>
      <c r="K2527" t="str" cm="1">
        <f t="array" ref="K2527">_xlfn.IFS('Paraclinicos '!W2462="","",'Paraclinicos '!W2462&lt;=8,1,'Paraclinicos '!W2462&gt;8,0)</f>
        <v/>
      </c>
      <c r="L2527" t="str" cm="1">
        <f t="array" ref="L2527">_xlfn.IFS('Paraclinicos '!S2462="","",'Paraclinicos '!S2462&gt;=30,1,'Paraclinicos '!S2462&lt;30,0)</f>
        <v/>
      </c>
      <c r="M2527" t="str" cm="1">
        <f t="array" ref="M2527">_xlfn.IFS(OR('Paraclinicos '!T2462="",'Paraclinicos '!U2462=""),"",OR('Paraclinicos '!T2462&lt;=90,'Paraclinicos '!U2462&lt;=60),1,OR('Paraclinicos '!T2462&gt;90,'Paraclinicos '!U2462&gt;60),0)</f>
        <v/>
      </c>
      <c r="N2527" s="45" t="str">
        <f t="shared" si="119"/>
        <v/>
      </c>
      <c r="O2527" t="str" cm="1">
        <f t="array" ref="O2527">_xlfn.IFS(OR('Paraclinicos '!M2462="",'Paraclinicos '!N2462="",'Paraclinicos '!N2462=0),"",'Paraclinicos '!M2462/'Paraclinicos '!N2462&lt;100,4,'Paraclinicos '!M2462/'Paraclinicos '!N2462&lt;200,3,'Paraclinicos '!M2462/'Paraclinicos '!N2462&lt;300,2,'Paraclinicos '!M2462/'Paraclinicos '!N2462&lt;400,1,'Paraclinicos '!M2462/'Paraclinicos '!N2462&gt;=400,0)</f>
        <v/>
      </c>
      <c r="P2527" t="str" cm="1">
        <f t="array" ref="P2527">_xlfn.IFS('Paraclinicos '!C2462="","",'Paraclinicos '!C2462&lt;20,4,'Paraclinicos '!C2462&lt;50,3,'Paraclinicos '!C2462&lt;100,2,'Paraclinicos '!C2462&lt;150,1,'Paraclinicos '!C2462&gt;150,0)</f>
        <v/>
      </c>
      <c r="Q2527" t="str" cm="1">
        <f t="array" ref="Q2527">_xlfn.IFS('Paraclinicos '!O2462="","",'Paraclinicos '!O2462&lt;1.2,0,'Paraclinicos '!O2462&lt;2,1,'Paraclinicos '!O2462&lt;3.5,2,'Paraclinicos '!O2462&lt;5,3,'Paraclinicos '!O2462&gt;5,4)</f>
        <v/>
      </c>
      <c r="R2527" t="str" cm="1">
        <f t="array" ref="R2527">_xlfn.IFS('Paraclinicos '!J2462="","",'Paraclinicos '!J2462&lt;1.2,0,'Paraclinicos '!J2462&lt;2,1,'Paraclinicos '!J2462&lt;6,2,'Paraclinicos '!J2462&lt;12,3,'Paraclinicos '!J2462&gt;=12,4)</f>
        <v/>
      </c>
      <c r="S2527" t="str" cm="1">
        <f t="array" ref="S2527">_xlfn.IFS('Paraclinicos '!Y2462="","",'Paraclinicos '!Y2462&lt;70,1,'Paraclinicos '!Y2462&gt;=70,0)</f>
        <v/>
      </c>
      <c r="T2527" t="str" cm="1">
        <f t="array" ref="T2527">_xlfn.IFS('Paraclinicos '!W2462="","",'Paraclinicos '!W2462&lt;6,4,'Paraclinicos '!W2462&lt;10,3,'Paraclinicos '!W2462&lt;13,2,'Paraclinicos '!W2462&lt;15,1,'Paraclinicos '!W2462=15,0)</f>
        <v/>
      </c>
      <c r="U2527" s="54" t="str">
        <f t="shared" si="117"/>
        <v/>
      </c>
      <c r="V2527" t="str" cm="1">
        <f t="array" ref="V2527">_xlfn.IFS('Paraclinicos '!S2462="","",OR('Paraclinicos '!S2462&lt;=8,'Paraclinicos '!S2462&gt;=25),3,'Paraclinicos '!S2462&lt;12,1,'Paraclinicos '!S2462&lt;21,0,'Paraclinicos '!S2462&lt;25,2)</f>
        <v/>
      </c>
      <c r="W2527" t="str">
        <f>IFERROR(IF(INDEX('BD Demog para scores enalazar'!Y$2:'BD Demog para scores enalazar'!Y$3000,MATCH(Formulas!A2527,'BD Demog para scores enalazar'!A$2:'BD Demog para scores enalazar'!A$3000,0))=1,"SI","NO"),"")</f>
        <v/>
      </c>
      <c r="X2527" s="9" t="str">
        <f>IFERROR(IF(INDEX('BD Demog para scores enalazar'!AJ$2:'BD Demog para scores enalazar'!AJ$3000,MATCH(Formulas!A2527,'BD Demog para scores enalazar'!A$2:'BD Demog para scores enalazar'!A$3000,0))=1,"SI","NO"),"")</f>
        <v/>
      </c>
      <c r="Y2527" t="str" cm="1">
        <f t="array" ref="Y2527">IF(AND(W2527="NO",X2527="NO"),_xlfn.IFS('Paraclinicos '!K2462&lt;=91,3,'Paraclinicos '!K2462&lt;94,2,'Paraclinicos '!K2462&lt;96,1,'Paraclinicos '!K2462&gt;=96,0),"")</f>
        <v/>
      </c>
      <c r="Z2527" t="str" cm="1">
        <f t="array" ref="Z2527">IF(OR(W2527="SI",X2527="SI"),_xlfn.IFS(OR(AND('Paraclinicos '!K2463&lt;=83),AND('Paraclinicos '!K2463&gt;=97,AA2527=2)),3,OR(AND('Paraclinicos '!K2463&lt;=86),AND('Paraclinicos '!K2463&gt;=94,AA2527=2)),2,OR(AND('Paraclinicos '!K2463&lt;=88),AND('Paraclinicos '!K2463&gt;=92,AA2527=2)),1,OR(AND('Paraclinicos '!K2463&gt;=88,'Paraclinicos '!K2463&lt;=92),AND('Paraclinicos '!K2463&gt;=93,AA2527=0)),0),"")</f>
        <v/>
      </c>
      <c r="AA2527" t="str" cm="1">
        <f t="array" ref="AA2527">_xlfn.IFS('Paraclinicos '!E2462="","",'Paraclinicos '!E2462="Oxigeno",2,'Paraclinicos '!E2462="Aire",0)</f>
        <v/>
      </c>
    </row>
    <row r="2528" spans="1:27" x14ac:dyDescent="0.25">
      <c r="A2528">
        <f>'Paraclinicos '!A2463</f>
        <v>0</v>
      </c>
      <c r="B2528" s="3">
        <f>'Paraclinicos '!R2463</f>
        <v>0</v>
      </c>
      <c r="C2528" t="str" cm="1">
        <f t="array" ref="C2528">_xlfn.IFS('Paraclinicos '!Q2463="","",'Paraclinicos '!Q2463&gt;60,3,'Paraclinicos '!Q2463&lt;=60,1)</f>
        <v/>
      </c>
      <c r="D2528" t="str">
        <f>IFERROR(IF(INDEX('BD Demog para scores enalazar'!BC$2:BC$3000,MATCH(Formulas!A2528,'BD Demog para scores enalazar'!A$2:A$3000,0))=0,"SI","NO"),"")</f>
        <v/>
      </c>
      <c r="E2528" t="str" cm="1">
        <f t="array" ref="E2528">_xlfn.IFS(D2528="","",D2528="SI",4,D2528="NO",1)</f>
        <v/>
      </c>
      <c r="F2528" t="str" cm="1">
        <f t="array" ref="F2528">_xlfn.IFS('Paraclinicos '!B2463="","",'Paraclinicos '!B2463&gt;1,1,'Paraclinicos '!B2463&lt;=1,3)</f>
        <v/>
      </c>
      <c r="G2528" t="str" cm="1">
        <f t="array" ref="G2528">_xlfn.IFS('Paraclinicos '!D2463="","",AND('Paraclinicos '!D2463&gt;=250,'Paraclinicos '!D2463&lt;=500),2,'Paraclinicos '!D2463&gt;500,3,'Paraclinicos '!D2463&lt;250,1)</f>
        <v/>
      </c>
      <c r="H2528" s="50" t="str">
        <f t="shared" si="118"/>
        <v/>
      </c>
      <c r="I2528" t="str" cm="1">
        <f t="array" ref="I2528">_xlfn.IFS('Paraclinicos '!Q2463="","",'Paraclinicos '!Q2463&gt;=65,1,'Paraclinicos '!Q2463&lt;65,0)</f>
        <v/>
      </c>
      <c r="J2528" t="str" cm="1">
        <f t="array" ref="J2528">_xlfn.IFS('Paraclinicos '!I2463="","",'Paraclinicos '!I2463&gt;7,1,'Paraclinicos '!I2463&lt;=7,0)</f>
        <v/>
      </c>
      <c r="K2528" t="str" cm="1">
        <f t="array" ref="K2528">_xlfn.IFS('Paraclinicos '!W2463="","",'Paraclinicos '!W2463&lt;=8,1,'Paraclinicos '!W2463&gt;8,0)</f>
        <v/>
      </c>
      <c r="L2528" t="str" cm="1">
        <f t="array" ref="L2528">_xlfn.IFS('Paraclinicos '!S2463="","",'Paraclinicos '!S2463&gt;=30,1,'Paraclinicos '!S2463&lt;30,0)</f>
        <v/>
      </c>
      <c r="M2528" t="str" cm="1">
        <f t="array" ref="M2528">_xlfn.IFS(OR('Paraclinicos '!T2463="",'Paraclinicos '!U2463=""),"",OR('Paraclinicos '!T2463&lt;=90,'Paraclinicos '!U2463&lt;=60),1,OR('Paraclinicos '!T2463&gt;90,'Paraclinicos '!U2463&gt;60),0)</f>
        <v/>
      </c>
      <c r="N2528" s="45" t="str">
        <f t="shared" si="119"/>
        <v/>
      </c>
      <c r="O2528" t="str" cm="1">
        <f t="array" ref="O2528">_xlfn.IFS(OR('Paraclinicos '!M2463="",'Paraclinicos '!N2463="",'Paraclinicos '!N2463=0),"",'Paraclinicos '!M2463/'Paraclinicos '!N2463&lt;100,4,'Paraclinicos '!M2463/'Paraclinicos '!N2463&lt;200,3,'Paraclinicos '!M2463/'Paraclinicos '!N2463&lt;300,2,'Paraclinicos '!M2463/'Paraclinicos '!N2463&lt;400,1,'Paraclinicos '!M2463/'Paraclinicos '!N2463&gt;=400,0)</f>
        <v/>
      </c>
      <c r="P2528" t="str" cm="1">
        <f t="array" ref="P2528">_xlfn.IFS('Paraclinicos '!C2463="","",'Paraclinicos '!C2463&lt;20,4,'Paraclinicos '!C2463&lt;50,3,'Paraclinicos '!C2463&lt;100,2,'Paraclinicos '!C2463&lt;150,1,'Paraclinicos '!C2463&gt;150,0)</f>
        <v/>
      </c>
      <c r="Q2528" t="str" cm="1">
        <f t="array" ref="Q2528">_xlfn.IFS('Paraclinicos '!O2463="","",'Paraclinicos '!O2463&lt;1.2,0,'Paraclinicos '!O2463&lt;2,1,'Paraclinicos '!O2463&lt;3.5,2,'Paraclinicos '!O2463&lt;5,3,'Paraclinicos '!O2463&gt;5,4)</f>
        <v/>
      </c>
      <c r="R2528" t="str" cm="1">
        <f t="array" ref="R2528">_xlfn.IFS('Paraclinicos '!J2463="","",'Paraclinicos '!J2463&lt;1.2,0,'Paraclinicos '!J2463&lt;2,1,'Paraclinicos '!J2463&lt;6,2,'Paraclinicos '!J2463&lt;12,3,'Paraclinicos '!J2463&gt;=12,4)</f>
        <v/>
      </c>
      <c r="S2528" t="str" cm="1">
        <f t="array" ref="S2528">_xlfn.IFS('Paraclinicos '!Y2463="","",'Paraclinicos '!Y2463&lt;70,1,'Paraclinicos '!Y2463&gt;=70,0)</f>
        <v/>
      </c>
      <c r="T2528" t="str" cm="1">
        <f t="array" ref="T2528">_xlfn.IFS('Paraclinicos '!W2463="","",'Paraclinicos '!W2463&lt;6,4,'Paraclinicos '!W2463&lt;10,3,'Paraclinicos '!W2463&lt;13,2,'Paraclinicos '!W2463&lt;15,1,'Paraclinicos '!W2463=15,0)</f>
        <v/>
      </c>
      <c r="U2528" s="54" t="str">
        <f t="shared" si="117"/>
        <v/>
      </c>
      <c r="V2528" t="str" cm="1">
        <f t="array" ref="V2528">_xlfn.IFS('Paraclinicos '!S2463="","",OR('Paraclinicos '!S2463&lt;=8,'Paraclinicos '!S2463&gt;=25),3,'Paraclinicos '!S2463&lt;12,1,'Paraclinicos '!S2463&lt;21,0,'Paraclinicos '!S2463&lt;25,2)</f>
        <v/>
      </c>
      <c r="W2528" t="str">
        <f>IFERROR(IF(INDEX('BD Demog para scores enalazar'!Y$2:'BD Demog para scores enalazar'!Y$3000,MATCH(Formulas!A2528,'BD Demog para scores enalazar'!A$2:'BD Demog para scores enalazar'!A$3000,0))=1,"SI","NO"),"")</f>
        <v/>
      </c>
      <c r="X2528" s="9" t="str">
        <f>IFERROR(IF(INDEX('BD Demog para scores enalazar'!AJ$2:'BD Demog para scores enalazar'!AJ$3000,MATCH(Formulas!A2528,'BD Demog para scores enalazar'!A$2:'BD Demog para scores enalazar'!A$3000,0))=1,"SI","NO"),"")</f>
        <v/>
      </c>
      <c r="Y2528" t="str" cm="1">
        <f t="array" ref="Y2528">IF(AND(W2528="NO",X2528="NO"),_xlfn.IFS('Paraclinicos '!K2463&lt;=91,3,'Paraclinicos '!K2463&lt;94,2,'Paraclinicos '!K2463&lt;96,1,'Paraclinicos '!K2463&gt;=96,0),"")</f>
        <v/>
      </c>
      <c r="Z2528" t="str" cm="1">
        <f t="array" ref="Z2528">IF(OR(W2528="SI",X2528="SI"),_xlfn.IFS(OR(AND('Paraclinicos '!K2464&lt;=83),AND('Paraclinicos '!K2464&gt;=97,AA2528=2)),3,OR(AND('Paraclinicos '!K2464&lt;=86),AND('Paraclinicos '!K2464&gt;=94,AA2528=2)),2,OR(AND('Paraclinicos '!K2464&lt;=88),AND('Paraclinicos '!K2464&gt;=92,AA2528=2)),1,OR(AND('Paraclinicos '!K2464&gt;=88,'Paraclinicos '!K2464&lt;=92),AND('Paraclinicos '!K2464&gt;=93,AA2528=0)),0),"")</f>
        <v/>
      </c>
      <c r="AA2528" t="str" cm="1">
        <f t="array" ref="AA2528">_xlfn.IFS('Paraclinicos '!E2463="","",'Paraclinicos '!E2463="Oxigeno",2,'Paraclinicos '!E2463="Aire",0)</f>
        <v/>
      </c>
    </row>
    <row r="2529" spans="1:27" x14ac:dyDescent="0.25">
      <c r="A2529">
        <f>'Paraclinicos '!A2464</f>
        <v>0</v>
      </c>
      <c r="B2529" s="3">
        <f>'Paraclinicos '!R2464</f>
        <v>0</v>
      </c>
      <c r="C2529" t="str" cm="1">
        <f t="array" ref="C2529">_xlfn.IFS('Paraclinicos '!Q2464="","",'Paraclinicos '!Q2464&gt;60,3,'Paraclinicos '!Q2464&lt;=60,1)</f>
        <v/>
      </c>
      <c r="D2529" t="str">
        <f>IFERROR(IF(INDEX('BD Demog para scores enalazar'!BC$2:BC$3000,MATCH(Formulas!A2529,'BD Demog para scores enalazar'!A$2:A$3000,0))=0,"SI","NO"),"")</f>
        <v/>
      </c>
      <c r="E2529" t="str" cm="1">
        <f t="array" ref="E2529">_xlfn.IFS(D2529="","",D2529="SI",4,D2529="NO",1)</f>
        <v/>
      </c>
      <c r="F2529" t="str" cm="1">
        <f t="array" ref="F2529">_xlfn.IFS('Paraclinicos '!B2464="","",'Paraclinicos '!B2464&gt;1,1,'Paraclinicos '!B2464&lt;=1,3)</f>
        <v/>
      </c>
      <c r="G2529" t="str" cm="1">
        <f t="array" ref="G2529">_xlfn.IFS('Paraclinicos '!D2464="","",AND('Paraclinicos '!D2464&gt;=250,'Paraclinicos '!D2464&lt;=500),2,'Paraclinicos '!D2464&gt;500,3,'Paraclinicos '!D2464&lt;250,1)</f>
        <v/>
      </c>
      <c r="H2529" s="50" t="str">
        <f t="shared" si="118"/>
        <v/>
      </c>
      <c r="I2529" t="str" cm="1">
        <f t="array" ref="I2529">_xlfn.IFS('Paraclinicos '!Q2464="","",'Paraclinicos '!Q2464&gt;=65,1,'Paraclinicos '!Q2464&lt;65,0)</f>
        <v/>
      </c>
      <c r="J2529" t="str" cm="1">
        <f t="array" ref="J2529">_xlfn.IFS('Paraclinicos '!I2464="","",'Paraclinicos '!I2464&gt;7,1,'Paraclinicos '!I2464&lt;=7,0)</f>
        <v/>
      </c>
      <c r="K2529" t="str" cm="1">
        <f t="array" ref="K2529">_xlfn.IFS('Paraclinicos '!W2464="","",'Paraclinicos '!W2464&lt;=8,1,'Paraclinicos '!W2464&gt;8,0)</f>
        <v/>
      </c>
      <c r="L2529" t="str" cm="1">
        <f t="array" ref="L2529">_xlfn.IFS('Paraclinicos '!S2464="","",'Paraclinicos '!S2464&gt;=30,1,'Paraclinicos '!S2464&lt;30,0)</f>
        <v/>
      </c>
      <c r="M2529" t="str" cm="1">
        <f t="array" ref="M2529">_xlfn.IFS(OR('Paraclinicos '!T2464="",'Paraclinicos '!U2464=""),"",OR('Paraclinicos '!T2464&lt;=90,'Paraclinicos '!U2464&lt;=60),1,OR('Paraclinicos '!T2464&gt;90,'Paraclinicos '!U2464&gt;60),0)</f>
        <v/>
      </c>
      <c r="N2529" s="45" t="str">
        <f t="shared" si="119"/>
        <v/>
      </c>
      <c r="O2529" t="str" cm="1">
        <f t="array" ref="O2529">_xlfn.IFS(OR('Paraclinicos '!M2464="",'Paraclinicos '!N2464="",'Paraclinicos '!N2464=0),"",'Paraclinicos '!M2464/'Paraclinicos '!N2464&lt;100,4,'Paraclinicos '!M2464/'Paraclinicos '!N2464&lt;200,3,'Paraclinicos '!M2464/'Paraclinicos '!N2464&lt;300,2,'Paraclinicos '!M2464/'Paraclinicos '!N2464&lt;400,1,'Paraclinicos '!M2464/'Paraclinicos '!N2464&gt;=400,0)</f>
        <v/>
      </c>
      <c r="P2529" t="str" cm="1">
        <f t="array" ref="P2529">_xlfn.IFS('Paraclinicos '!C2464="","",'Paraclinicos '!C2464&lt;20,4,'Paraclinicos '!C2464&lt;50,3,'Paraclinicos '!C2464&lt;100,2,'Paraclinicos '!C2464&lt;150,1,'Paraclinicos '!C2464&gt;150,0)</f>
        <v/>
      </c>
      <c r="Q2529" t="str" cm="1">
        <f t="array" ref="Q2529">_xlfn.IFS('Paraclinicos '!O2464="","",'Paraclinicos '!O2464&lt;1.2,0,'Paraclinicos '!O2464&lt;2,1,'Paraclinicos '!O2464&lt;3.5,2,'Paraclinicos '!O2464&lt;5,3,'Paraclinicos '!O2464&gt;5,4)</f>
        <v/>
      </c>
      <c r="R2529" t="str" cm="1">
        <f t="array" ref="R2529">_xlfn.IFS('Paraclinicos '!J2464="","",'Paraclinicos '!J2464&lt;1.2,0,'Paraclinicos '!J2464&lt;2,1,'Paraclinicos '!J2464&lt;6,2,'Paraclinicos '!J2464&lt;12,3,'Paraclinicos '!J2464&gt;=12,4)</f>
        <v/>
      </c>
      <c r="S2529" t="str" cm="1">
        <f t="array" ref="S2529">_xlfn.IFS('Paraclinicos '!Y2464="","",'Paraclinicos '!Y2464&lt;70,1,'Paraclinicos '!Y2464&gt;=70,0)</f>
        <v/>
      </c>
      <c r="T2529" t="str" cm="1">
        <f t="array" ref="T2529">_xlfn.IFS('Paraclinicos '!W2464="","",'Paraclinicos '!W2464&lt;6,4,'Paraclinicos '!W2464&lt;10,3,'Paraclinicos '!W2464&lt;13,2,'Paraclinicos '!W2464&lt;15,1,'Paraclinicos '!W2464=15,0)</f>
        <v/>
      </c>
      <c r="U2529" s="54" t="str">
        <f t="shared" si="117"/>
        <v/>
      </c>
      <c r="V2529" t="str" cm="1">
        <f t="array" ref="V2529">_xlfn.IFS('Paraclinicos '!S2464="","",OR('Paraclinicos '!S2464&lt;=8,'Paraclinicos '!S2464&gt;=25),3,'Paraclinicos '!S2464&lt;12,1,'Paraclinicos '!S2464&lt;21,0,'Paraclinicos '!S2464&lt;25,2)</f>
        <v/>
      </c>
      <c r="W2529" t="str">
        <f>IFERROR(IF(INDEX('BD Demog para scores enalazar'!Y$2:'BD Demog para scores enalazar'!Y$3000,MATCH(Formulas!A2529,'BD Demog para scores enalazar'!A$2:'BD Demog para scores enalazar'!A$3000,0))=1,"SI","NO"),"")</f>
        <v/>
      </c>
      <c r="X2529" s="9" t="str">
        <f>IFERROR(IF(INDEX('BD Demog para scores enalazar'!AJ$2:'BD Demog para scores enalazar'!AJ$3000,MATCH(Formulas!A2529,'BD Demog para scores enalazar'!A$2:'BD Demog para scores enalazar'!A$3000,0))=1,"SI","NO"),"")</f>
        <v/>
      </c>
      <c r="Y2529" t="str" cm="1">
        <f t="array" ref="Y2529">IF(AND(W2529="NO",X2529="NO"),_xlfn.IFS('Paraclinicos '!K2464&lt;=91,3,'Paraclinicos '!K2464&lt;94,2,'Paraclinicos '!K2464&lt;96,1,'Paraclinicos '!K2464&gt;=96,0),"")</f>
        <v/>
      </c>
      <c r="Z2529" t="str" cm="1">
        <f t="array" ref="Z2529">IF(OR(W2529="SI",X2529="SI"),_xlfn.IFS(OR(AND('Paraclinicos '!K2465&lt;=83),AND('Paraclinicos '!K2465&gt;=97,AA2529=2)),3,OR(AND('Paraclinicos '!K2465&lt;=86),AND('Paraclinicos '!K2465&gt;=94,AA2529=2)),2,OR(AND('Paraclinicos '!K2465&lt;=88),AND('Paraclinicos '!K2465&gt;=92,AA2529=2)),1,OR(AND('Paraclinicos '!K2465&gt;=88,'Paraclinicos '!K2465&lt;=92),AND('Paraclinicos '!K2465&gt;=93,AA2529=0)),0),"")</f>
        <v/>
      </c>
      <c r="AA2529" t="str" cm="1">
        <f t="array" ref="AA2529">_xlfn.IFS('Paraclinicos '!E2464="","",'Paraclinicos '!E2464="Oxigeno",2,'Paraclinicos '!E2464="Aire",0)</f>
        <v/>
      </c>
    </row>
    <row r="2530" spans="1:27" x14ac:dyDescent="0.25">
      <c r="A2530">
        <f>'Paraclinicos '!A2465</f>
        <v>0</v>
      </c>
      <c r="B2530" s="3">
        <f>'Paraclinicos '!R2465</f>
        <v>0</v>
      </c>
      <c r="C2530" t="str" cm="1">
        <f t="array" ref="C2530">_xlfn.IFS('Paraclinicos '!Q2465="","",'Paraclinicos '!Q2465&gt;60,3,'Paraclinicos '!Q2465&lt;=60,1)</f>
        <v/>
      </c>
      <c r="D2530" t="str">
        <f>IFERROR(IF(INDEX('BD Demog para scores enalazar'!BC$2:BC$3000,MATCH(Formulas!A2530,'BD Demog para scores enalazar'!A$2:A$3000,0))=0,"SI","NO"),"")</f>
        <v/>
      </c>
      <c r="E2530" t="str" cm="1">
        <f t="array" ref="E2530">_xlfn.IFS(D2530="","",D2530="SI",4,D2530="NO",1)</f>
        <v/>
      </c>
      <c r="F2530" t="str" cm="1">
        <f t="array" ref="F2530">_xlfn.IFS('Paraclinicos '!B2465="","",'Paraclinicos '!B2465&gt;1,1,'Paraclinicos '!B2465&lt;=1,3)</f>
        <v/>
      </c>
      <c r="G2530" t="str" cm="1">
        <f t="array" ref="G2530">_xlfn.IFS('Paraclinicos '!D2465="","",AND('Paraclinicos '!D2465&gt;=250,'Paraclinicos '!D2465&lt;=500),2,'Paraclinicos '!D2465&gt;500,3,'Paraclinicos '!D2465&lt;250,1)</f>
        <v/>
      </c>
      <c r="H2530" s="50" t="str">
        <f t="shared" si="118"/>
        <v/>
      </c>
      <c r="I2530" t="str" cm="1">
        <f t="array" ref="I2530">_xlfn.IFS('Paraclinicos '!Q2465="","",'Paraclinicos '!Q2465&gt;=65,1,'Paraclinicos '!Q2465&lt;65,0)</f>
        <v/>
      </c>
      <c r="J2530" t="str" cm="1">
        <f t="array" ref="J2530">_xlfn.IFS('Paraclinicos '!I2465="","",'Paraclinicos '!I2465&gt;7,1,'Paraclinicos '!I2465&lt;=7,0)</f>
        <v/>
      </c>
      <c r="K2530" t="str" cm="1">
        <f t="array" ref="K2530">_xlfn.IFS('Paraclinicos '!W2465="","",'Paraclinicos '!W2465&lt;=8,1,'Paraclinicos '!W2465&gt;8,0)</f>
        <v/>
      </c>
      <c r="L2530" t="str" cm="1">
        <f t="array" ref="L2530">_xlfn.IFS('Paraclinicos '!S2465="","",'Paraclinicos '!S2465&gt;=30,1,'Paraclinicos '!S2465&lt;30,0)</f>
        <v/>
      </c>
      <c r="M2530" t="str" cm="1">
        <f t="array" ref="M2530">_xlfn.IFS(OR('Paraclinicos '!T2465="",'Paraclinicos '!U2465=""),"",OR('Paraclinicos '!T2465&lt;=90,'Paraclinicos '!U2465&lt;=60),1,OR('Paraclinicos '!T2465&gt;90,'Paraclinicos '!U2465&gt;60),0)</f>
        <v/>
      </c>
      <c r="N2530" s="45" t="str">
        <f t="shared" si="119"/>
        <v/>
      </c>
      <c r="O2530" t="str" cm="1">
        <f t="array" ref="O2530">_xlfn.IFS(OR('Paraclinicos '!M2465="",'Paraclinicos '!N2465="",'Paraclinicos '!N2465=0),"",'Paraclinicos '!M2465/'Paraclinicos '!N2465&lt;100,4,'Paraclinicos '!M2465/'Paraclinicos '!N2465&lt;200,3,'Paraclinicos '!M2465/'Paraclinicos '!N2465&lt;300,2,'Paraclinicos '!M2465/'Paraclinicos '!N2465&lt;400,1,'Paraclinicos '!M2465/'Paraclinicos '!N2465&gt;=400,0)</f>
        <v/>
      </c>
      <c r="P2530" t="str" cm="1">
        <f t="array" ref="P2530">_xlfn.IFS('Paraclinicos '!C2465="","",'Paraclinicos '!C2465&lt;20,4,'Paraclinicos '!C2465&lt;50,3,'Paraclinicos '!C2465&lt;100,2,'Paraclinicos '!C2465&lt;150,1,'Paraclinicos '!C2465&gt;150,0)</f>
        <v/>
      </c>
      <c r="Q2530" t="str" cm="1">
        <f t="array" ref="Q2530">_xlfn.IFS('Paraclinicos '!O2465="","",'Paraclinicos '!O2465&lt;1.2,0,'Paraclinicos '!O2465&lt;2,1,'Paraclinicos '!O2465&lt;3.5,2,'Paraclinicos '!O2465&lt;5,3,'Paraclinicos '!O2465&gt;5,4)</f>
        <v/>
      </c>
      <c r="R2530" t="str" cm="1">
        <f t="array" ref="R2530">_xlfn.IFS('Paraclinicos '!J2465="","",'Paraclinicos '!J2465&lt;1.2,0,'Paraclinicos '!J2465&lt;2,1,'Paraclinicos '!J2465&lt;6,2,'Paraclinicos '!J2465&lt;12,3,'Paraclinicos '!J2465&gt;=12,4)</f>
        <v/>
      </c>
      <c r="S2530" t="str" cm="1">
        <f t="array" ref="S2530">_xlfn.IFS('Paraclinicos '!Y2465="","",'Paraclinicos '!Y2465&lt;70,1,'Paraclinicos '!Y2465&gt;=70,0)</f>
        <v/>
      </c>
      <c r="T2530" t="str" cm="1">
        <f t="array" ref="T2530">_xlfn.IFS('Paraclinicos '!W2465="","",'Paraclinicos '!W2465&lt;6,4,'Paraclinicos '!W2465&lt;10,3,'Paraclinicos '!W2465&lt;13,2,'Paraclinicos '!W2465&lt;15,1,'Paraclinicos '!W2465=15,0)</f>
        <v/>
      </c>
      <c r="U2530" s="54" t="str">
        <f t="shared" si="117"/>
        <v/>
      </c>
      <c r="V2530" t="str" cm="1">
        <f t="array" ref="V2530">_xlfn.IFS('Paraclinicos '!S2465="","",OR('Paraclinicos '!S2465&lt;=8,'Paraclinicos '!S2465&gt;=25),3,'Paraclinicos '!S2465&lt;12,1,'Paraclinicos '!S2465&lt;21,0,'Paraclinicos '!S2465&lt;25,2)</f>
        <v/>
      </c>
      <c r="W2530" t="str">
        <f>IFERROR(IF(INDEX('BD Demog para scores enalazar'!Y$2:'BD Demog para scores enalazar'!Y$3000,MATCH(Formulas!A2530,'BD Demog para scores enalazar'!A$2:'BD Demog para scores enalazar'!A$3000,0))=1,"SI","NO"),"")</f>
        <v/>
      </c>
      <c r="X2530" s="9" t="str">
        <f>IFERROR(IF(INDEX('BD Demog para scores enalazar'!AJ$2:'BD Demog para scores enalazar'!AJ$3000,MATCH(Formulas!A2530,'BD Demog para scores enalazar'!A$2:'BD Demog para scores enalazar'!A$3000,0))=1,"SI","NO"),"")</f>
        <v/>
      </c>
      <c r="Y2530" t="str" cm="1">
        <f t="array" ref="Y2530">IF(AND(W2530="NO",X2530="NO"),_xlfn.IFS('Paraclinicos '!K2465&lt;=91,3,'Paraclinicos '!K2465&lt;94,2,'Paraclinicos '!K2465&lt;96,1,'Paraclinicos '!K2465&gt;=96,0),"")</f>
        <v/>
      </c>
      <c r="Z2530" t="str" cm="1">
        <f t="array" ref="Z2530">IF(OR(W2530="SI",X2530="SI"),_xlfn.IFS(OR(AND('Paraclinicos '!K2466&lt;=83),AND('Paraclinicos '!K2466&gt;=97,AA2530=2)),3,OR(AND('Paraclinicos '!K2466&lt;=86),AND('Paraclinicos '!K2466&gt;=94,AA2530=2)),2,OR(AND('Paraclinicos '!K2466&lt;=88),AND('Paraclinicos '!K2466&gt;=92,AA2530=2)),1,OR(AND('Paraclinicos '!K2466&gt;=88,'Paraclinicos '!K2466&lt;=92),AND('Paraclinicos '!K2466&gt;=93,AA2530=0)),0),"")</f>
        <v/>
      </c>
      <c r="AA2530" t="str" cm="1">
        <f t="array" ref="AA2530">_xlfn.IFS('Paraclinicos '!E2465="","",'Paraclinicos '!E2465="Oxigeno",2,'Paraclinicos '!E2465="Aire",0)</f>
        <v/>
      </c>
    </row>
    <row r="2531" spans="1:27" x14ac:dyDescent="0.25">
      <c r="A2531">
        <f>'Paraclinicos '!A2466</f>
        <v>0</v>
      </c>
      <c r="B2531" s="3">
        <f>'Paraclinicos '!R2466</f>
        <v>0</v>
      </c>
      <c r="C2531" t="str" cm="1">
        <f t="array" ref="C2531">_xlfn.IFS('Paraclinicos '!Q2466="","",'Paraclinicos '!Q2466&gt;60,3,'Paraclinicos '!Q2466&lt;=60,1)</f>
        <v/>
      </c>
      <c r="D2531" t="str">
        <f>IFERROR(IF(INDEX('BD Demog para scores enalazar'!BC$2:BC$3000,MATCH(Formulas!A2531,'BD Demog para scores enalazar'!A$2:A$3000,0))=0,"SI","NO"),"")</f>
        <v/>
      </c>
      <c r="E2531" t="str" cm="1">
        <f t="array" ref="E2531">_xlfn.IFS(D2531="","",D2531="SI",4,D2531="NO",1)</f>
        <v/>
      </c>
      <c r="F2531" t="str" cm="1">
        <f t="array" ref="F2531">_xlfn.IFS('Paraclinicos '!B2466="","",'Paraclinicos '!B2466&gt;1,1,'Paraclinicos '!B2466&lt;=1,3)</f>
        <v/>
      </c>
      <c r="G2531" t="str" cm="1">
        <f t="array" ref="G2531">_xlfn.IFS('Paraclinicos '!D2466="","",AND('Paraclinicos '!D2466&gt;=250,'Paraclinicos '!D2466&lt;=500),2,'Paraclinicos '!D2466&gt;500,3,'Paraclinicos '!D2466&lt;250,1)</f>
        <v/>
      </c>
      <c r="H2531" s="50" t="str">
        <f t="shared" si="118"/>
        <v/>
      </c>
      <c r="I2531" t="str" cm="1">
        <f t="array" ref="I2531">_xlfn.IFS('Paraclinicos '!Q2466="","",'Paraclinicos '!Q2466&gt;=65,1,'Paraclinicos '!Q2466&lt;65,0)</f>
        <v/>
      </c>
      <c r="J2531" t="str" cm="1">
        <f t="array" ref="J2531">_xlfn.IFS('Paraclinicos '!I2466="","",'Paraclinicos '!I2466&gt;7,1,'Paraclinicos '!I2466&lt;=7,0)</f>
        <v/>
      </c>
      <c r="K2531" t="str" cm="1">
        <f t="array" ref="K2531">_xlfn.IFS('Paraclinicos '!W2466="","",'Paraclinicos '!W2466&lt;=8,1,'Paraclinicos '!W2466&gt;8,0)</f>
        <v/>
      </c>
      <c r="L2531" t="str" cm="1">
        <f t="array" ref="L2531">_xlfn.IFS('Paraclinicos '!S2466="","",'Paraclinicos '!S2466&gt;=30,1,'Paraclinicos '!S2466&lt;30,0)</f>
        <v/>
      </c>
      <c r="M2531" t="str" cm="1">
        <f t="array" ref="M2531">_xlfn.IFS(OR('Paraclinicos '!T2466="",'Paraclinicos '!U2466=""),"",OR('Paraclinicos '!T2466&lt;=90,'Paraclinicos '!U2466&lt;=60),1,OR('Paraclinicos '!T2466&gt;90,'Paraclinicos '!U2466&gt;60),0)</f>
        <v/>
      </c>
      <c r="N2531" s="45" t="str">
        <f t="shared" si="119"/>
        <v/>
      </c>
      <c r="O2531" t="str" cm="1">
        <f t="array" ref="O2531">_xlfn.IFS(OR('Paraclinicos '!M2466="",'Paraclinicos '!N2466="",'Paraclinicos '!N2466=0),"",'Paraclinicos '!M2466/'Paraclinicos '!N2466&lt;100,4,'Paraclinicos '!M2466/'Paraclinicos '!N2466&lt;200,3,'Paraclinicos '!M2466/'Paraclinicos '!N2466&lt;300,2,'Paraclinicos '!M2466/'Paraclinicos '!N2466&lt;400,1,'Paraclinicos '!M2466/'Paraclinicos '!N2466&gt;=400,0)</f>
        <v/>
      </c>
      <c r="P2531" t="str" cm="1">
        <f t="array" ref="P2531">_xlfn.IFS('Paraclinicos '!C2466="","",'Paraclinicos '!C2466&lt;20,4,'Paraclinicos '!C2466&lt;50,3,'Paraclinicos '!C2466&lt;100,2,'Paraclinicos '!C2466&lt;150,1,'Paraclinicos '!C2466&gt;150,0)</f>
        <v/>
      </c>
      <c r="Q2531" t="str" cm="1">
        <f t="array" ref="Q2531">_xlfn.IFS('Paraclinicos '!O2466="","",'Paraclinicos '!O2466&lt;1.2,0,'Paraclinicos '!O2466&lt;2,1,'Paraclinicos '!O2466&lt;3.5,2,'Paraclinicos '!O2466&lt;5,3,'Paraclinicos '!O2466&gt;5,4)</f>
        <v/>
      </c>
      <c r="R2531" t="str" cm="1">
        <f t="array" ref="R2531">_xlfn.IFS('Paraclinicos '!J2466="","",'Paraclinicos '!J2466&lt;1.2,0,'Paraclinicos '!J2466&lt;2,1,'Paraclinicos '!J2466&lt;6,2,'Paraclinicos '!J2466&lt;12,3,'Paraclinicos '!J2466&gt;=12,4)</f>
        <v/>
      </c>
      <c r="S2531" t="str" cm="1">
        <f t="array" ref="S2531">_xlfn.IFS('Paraclinicos '!Y2466="","",'Paraclinicos '!Y2466&lt;70,1,'Paraclinicos '!Y2466&gt;=70,0)</f>
        <v/>
      </c>
      <c r="T2531" t="str" cm="1">
        <f t="array" ref="T2531">_xlfn.IFS('Paraclinicos '!W2466="","",'Paraclinicos '!W2466&lt;6,4,'Paraclinicos '!W2466&lt;10,3,'Paraclinicos '!W2466&lt;13,2,'Paraclinicos '!W2466&lt;15,1,'Paraclinicos '!W2466=15,0)</f>
        <v/>
      </c>
      <c r="U2531" s="54" t="str">
        <f t="shared" si="117"/>
        <v/>
      </c>
      <c r="V2531" t="str" cm="1">
        <f t="array" ref="V2531">_xlfn.IFS('Paraclinicos '!S2466="","",OR('Paraclinicos '!S2466&lt;=8,'Paraclinicos '!S2466&gt;=25),3,'Paraclinicos '!S2466&lt;12,1,'Paraclinicos '!S2466&lt;21,0,'Paraclinicos '!S2466&lt;25,2)</f>
        <v/>
      </c>
      <c r="W2531" t="str">
        <f>IFERROR(IF(INDEX('BD Demog para scores enalazar'!Y$2:'BD Demog para scores enalazar'!Y$3000,MATCH(Formulas!A2531,'BD Demog para scores enalazar'!A$2:'BD Demog para scores enalazar'!A$3000,0))=1,"SI","NO"),"")</f>
        <v/>
      </c>
      <c r="X2531" s="9" t="str">
        <f>IFERROR(IF(INDEX('BD Demog para scores enalazar'!AJ$2:'BD Demog para scores enalazar'!AJ$3000,MATCH(Formulas!A2531,'BD Demog para scores enalazar'!A$2:'BD Demog para scores enalazar'!A$3000,0))=1,"SI","NO"),"")</f>
        <v/>
      </c>
      <c r="Y2531" t="str" cm="1">
        <f t="array" ref="Y2531">IF(AND(W2531="NO",X2531="NO"),_xlfn.IFS('Paraclinicos '!K2466&lt;=91,3,'Paraclinicos '!K2466&lt;94,2,'Paraclinicos '!K2466&lt;96,1,'Paraclinicos '!K2466&gt;=96,0),"")</f>
        <v/>
      </c>
      <c r="Z2531" t="str" cm="1">
        <f t="array" ref="Z2531">IF(OR(W2531="SI",X2531="SI"),_xlfn.IFS(OR(AND('Paraclinicos '!K2467&lt;=83),AND('Paraclinicos '!K2467&gt;=97,AA2531=2)),3,OR(AND('Paraclinicos '!K2467&lt;=86),AND('Paraclinicos '!K2467&gt;=94,AA2531=2)),2,OR(AND('Paraclinicos '!K2467&lt;=88),AND('Paraclinicos '!K2467&gt;=92,AA2531=2)),1,OR(AND('Paraclinicos '!K2467&gt;=88,'Paraclinicos '!K2467&lt;=92),AND('Paraclinicos '!K2467&gt;=93,AA2531=0)),0),"")</f>
        <v/>
      </c>
      <c r="AA2531" t="str" cm="1">
        <f t="array" ref="AA2531">_xlfn.IFS('Paraclinicos '!E2466="","",'Paraclinicos '!E2466="Oxigeno",2,'Paraclinicos '!E2466="Aire",0)</f>
        <v/>
      </c>
    </row>
    <row r="2532" spans="1:27" x14ac:dyDescent="0.25">
      <c r="A2532">
        <f>'Paraclinicos '!A2467</f>
        <v>0</v>
      </c>
      <c r="B2532" s="3">
        <f>'Paraclinicos '!R2467</f>
        <v>0</v>
      </c>
      <c r="C2532" t="str" cm="1">
        <f t="array" ref="C2532">_xlfn.IFS('Paraclinicos '!Q2467="","",'Paraclinicos '!Q2467&gt;60,3,'Paraclinicos '!Q2467&lt;=60,1)</f>
        <v/>
      </c>
      <c r="D2532" t="str">
        <f>IFERROR(IF(INDEX('BD Demog para scores enalazar'!BC$2:BC$3000,MATCH(Formulas!A2532,'BD Demog para scores enalazar'!A$2:A$3000,0))=0,"SI","NO"),"")</f>
        <v/>
      </c>
      <c r="E2532" t="str" cm="1">
        <f t="array" ref="E2532">_xlfn.IFS(D2532="","",D2532="SI",4,D2532="NO",1)</f>
        <v/>
      </c>
      <c r="F2532" t="str" cm="1">
        <f t="array" ref="F2532">_xlfn.IFS('Paraclinicos '!B2467="","",'Paraclinicos '!B2467&gt;1,1,'Paraclinicos '!B2467&lt;=1,3)</f>
        <v/>
      </c>
      <c r="G2532" t="str" cm="1">
        <f t="array" ref="G2532">_xlfn.IFS('Paraclinicos '!D2467="","",AND('Paraclinicos '!D2467&gt;=250,'Paraclinicos '!D2467&lt;=500),2,'Paraclinicos '!D2467&gt;500,3,'Paraclinicos '!D2467&lt;250,1)</f>
        <v/>
      </c>
      <c r="H2532" s="50" t="str">
        <f t="shared" si="118"/>
        <v/>
      </c>
      <c r="I2532" t="str" cm="1">
        <f t="array" ref="I2532">_xlfn.IFS('Paraclinicos '!Q2467="","",'Paraclinicos '!Q2467&gt;=65,1,'Paraclinicos '!Q2467&lt;65,0)</f>
        <v/>
      </c>
      <c r="J2532" t="str" cm="1">
        <f t="array" ref="J2532">_xlfn.IFS('Paraclinicos '!I2467="","",'Paraclinicos '!I2467&gt;7,1,'Paraclinicos '!I2467&lt;=7,0)</f>
        <v/>
      </c>
      <c r="K2532" t="str" cm="1">
        <f t="array" ref="K2532">_xlfn.IFS('Paraclinicos '!W2467="","",'Paraclinicos '!W2467&lt;=8,1,'Paraclinicos '!W2467&gt;8,0)</f>
        <v/>
      </c>
      <c r="L2532" t="str" cm="1">
        <f t="array" ref="L2532">_xlfn.IFS('Paraclinicos '!S2467="","",'Paraclinicos '!S2467&gt;=30,1,'Paraclinicos '!S2467&lt;30,0)</f>
        <v/>
      </c>
      <c r="M2532" t="str" cm="1">
        <f t="array" ref="M2532">_xlfn.IFS(OR('Paraclinicos '!T2467="",'Paraclinicos '!U2467=""),"",OR('Paraclinicos '!T2467&lt;=90,'Paraclinicos '!U2467&lt;=60),1,OR('Paraclinicos '!T2467&gt;90,'Paraclinicos '!U2467&gt;60),0)</f>
        <v/>
      </c>
      <c r="N2532" s="45" t="str">
        <f t="shared" si="119"/>
        <v/>
      </c>
      <c r="O2532" t="str" cm="1">
        <f t="array" ref="O2532">_xlfn.IFS(OR('Paraclinicos '!M2467="",'Paraclinicos '!N2467="",'Paraclinicos '!N2467=0),"",'Paraclinicos '!M2467/'Paraclinicos '!N2467&lt;100,4,'Paraclinicos '!M2467/'Paraclinicos '!N2467&lt;200,3,'Paraclinicos '!M2467/'Paraclinicos '!N2467&lt;300,2,'Paraclinicos '!M2467/'Paraclinicos '!N2467&lt;400,1,'Paraclinicos '!M2467/'Paraclinicos '!N2467&gt;=400,0)</f>
        <v/>
      </c>
      <c r="P2532" t="str" cm="1">
        <f t="array" ref="P2532">_xlfn.IFS('Paraclinicos '!C2467="","",'Paraclinicos '!C2467&lt;20,4,'Paraclinicos '!C2467&lt;50,3,'Paraclinicos '!C2467&lt;100,2,'Paraclinicos '!C2467&lt;150,1,'Paraclinicos '!C2467&gt;150,0)</f>
        <v/>
      </c>
      <c r="Q2532" t="str" cm="1">
        <f t="array" ref="Q2532">_xlfn.IFS('Paraclinicos '!O2467="","",'Paraclinicos '!O2467&lt;1.2,0,'Paraclinicos '!O2467&lt;2,1,'Paraclinicos '!O2467&lt;3.5,2,'Paraclinicos '!O2467&lt;5,3,'Paraclinicos '!O2467&gt;5,4)</f>
        <v/>
      </c>
      <c r="R2532" t="str" cm="1">
        <f t="array" ref="R2532">_xlfn.IFS('Paraclinicos '!J2467="","",'Paraclinicos '!J2467&lt;1.2,0,'Paraclinicos '!J2467&lt;2,1,'Paraclinicos '!J2467&lt;6,2,'Paraclinicos '!J2467&lt;12,3,'Paraclinicos '!J2467&gt;=12,4)</f>
        <v/>
      </c>
      <c r="S2532" t="str" cm="1">
        <f t="array" ref="S2532">_xlfn.IFS('Paraclinicos '!Y2467="","",'Paraclinicos '!Y2467&lt;70,1,'Paraclinicos '!Y2467&gt;=70,0)</f>
        <v/>
      </c>
      <c r="T2532" t="str" cm="1">
        <f t="array" ref="T2532">_xlfn.IFS('Paraclinicos '!W2467="","",'Paraclinicos '!W2467&lt;6,4,'Paraclinicos '!W2467&lt;10,3,'Paraclinicos '!W2467&lt;13,2,'Paraclinicos '!W2467&lt;15,1,'Paraclinicos '!W2467=15,0)</f>
        <v/>
      </c>
      <c r="U2532" s="54" t="str">
        <f t="shared" si="117"/>
        <v/>
      </c>
      <c r="V2532" t="str" cm="1">
        <f t="array" ref="V2532">_xlfn.IFS('Paraclinicos '!S2467="","",OR('Paraclinicos '!S2467&lt;=8,'Paraclinicos '!S2467&gt;=25),3,'Paraclinicos '!S2467&lt;12,1,'Paraclinicos '!S2467&lt;21,0,'Paraclinicos '!S2467&lt;25,2)</f>
        <v/>
      </c>
      <c r="W2532" t="str">
        <f>IFERROR(IF(INDEX('BD Demog para scores enalazar'!Y$2:'BD Demog para scores enalazar'!Y$3000,MATCH(Formulas!A2532,'BD Demog para scores enalazar'!A$2:'BD Demog para scores enalazar'!A$3000,0))=1,"SI","NO"),"")</f>
        <v/>
      </c>
      <c r="X2532" s="9" t="str">
        <f>IFERROR(IF(INDEX('BD Demog para scores enalazar'!AJ$2:'BD Demog para scores enalazar'!AJ$3000,MATCH(Formulas!A2532,'BD Demog para scores enalazar'!A$2:'BD Demog para scores enalazar'!A$3000,0))=1,"SI","NO"),"")</f>
        <v/>
      </c>
      <c r="Y2532" t="str" cm="1">
        <f t="array" ref="Y2532">IF(AND(W2532="NO",X2532="NO"),_xlfn.IFS('Paraclinicos '!K2467&lt;=91,3,'Paraclinicos '!K2467&lt;94,2,'Paraclinicos '!K2467&lt;96,1,'Paraclinicos '!K2467&gt;=96,0),"")</f>
        <v/>
      </c>
      <c r="Z2532" t="str" cm="1">
        <f t="array" ref="Z2532">IF(OR(W2532="SI",X2532="SI"),_xlfn.IFS(OR(AND('Paraclinicos '!K2468&lt;=83),AND('Paraclinicos '!K2468&gt;=97,AA2532=2)),3,OR(AND('Paraclinicos '!K2468&lt;=86),AND('Paraclinicos '!K2468&gt;=94,AA2532=2)),2,OR(AND('Paraclinicos '!K2468&lt;=88),AND('Paraclinicos '!K2468&gt;=92,AA2532=2)),1,OR(AND('Paraclinicos '!K2468&gt;=88,'Paraclinicos '!K2468&lt;=92),AND('Paraclinicos '!K2468&gt;=93,AA2532=0)),0),"")</f>
        <v/>
      </c>
      <c r="AA2532" t="str" cm="1">
        <f t="array" ref="AA2532">_xlfn.IFS('Paraclinicos '!E2467="","",'Paraclinicos '!E2467="Oxigeno",2,'Paraclinicos '!E2467="Aire",0)</f>
        <v/>
      </c>
    </row>
    <row r="2533" spans="1:27" x14ac:dyDescent="0.25">
      <c r="A2533">
        <f>'Paraclinicos '!A2468</f>
        <v>0</v>
      </c>
      <c r="B2533" s="3">
        <f>'Paraclinicos '!R2468</f>
        <v>0</v>
      </c>
      <c r="C2533" t="str" cm="1">
        <f t="array" ref="C2533">_xlfn.IFS('Paraclinicos '!Q2468="","",'Paraclinicos '!Q2468&gt;60,3,'Paraclinicos '!Q2468&lt;=60,1)</f>
        <v/>
      </c>
      <c r="D2533" t="str">
        <f>IFERROR(IF(INDEX('BD Demog para scores enalazar'!BC$2:BC$3000,MATCH(Formulas!A2533,'BD Demog para scores enalazar'!A$2:A$3000,0))=0,"SI","NO"),"")</f>
        <v/>
      </c>
      <c r="E2533" t="str" cm="1">
        <f t="array" ref="E2533">_xlfn.IFS(D2533="","",D2533="SI",4,D2533="NO",1)</f>
        <v/>
      </c>
      <c r="F2533" t="str" cm="1">
        <f t="array" ref="F2533">_xlfn.IFS('Paraclinicos '!B2468="","",'Paraclinicos '!B2468&gt;1,1,'Paraclinicos '!B2468&lt;=1,3)</f>
        <v/>
      </c>
      <c r="G2533" t="str" cm="1">
        <f t="array" ref="G2533">_xlfn.IFS('Paraclinicos '!D2468="","",AND('Paraclinicos '!D2468&gt;=250,'Paraclinicos '!D2468&lt;=500),2,'Paraclinicos '!D2468&gt;500,3,'Paraclinicos '!D2468&lt;250,1)</f>
        <v/>
      </c>
      <c r="H2533" s="50" t="str">
        <f t="shared" si="118"/>
        <v/>
      </c>
      <c r="I2533" t="str" cm="1">
        <f t="array" ref="I2533">_xlfn.IFS('Paraclinicos '!Q2468="","",'Paraclinicos '!Q2468&gt;=65,1,'Paraclinicos '!Q2468&lt;65,0)</f>
        <v/>
      </c>
      <c r="J2533" t="str" cm="1">
        <f t="array" ref="J2533">_xlfn.IFS('Paraclinicos '!I2468="","",'Paraclinicos '!I2468&gt;7,1,'Paraclinicos '!I2468&lt;=7,0)</f>
        <v/>
      </c>
      <c r="K2533" t="str" cm="1">
        <f t="array" ref="K2533">_xlfn.IFS('Paraclinicos '!W2468="","",'Paraclinicos '!W2468&lt;=8,1,'Paraclinicos '!W2468&gt;8,0)</f>
        <v/>
      </c>
      <c r="L2533" t="str" cm="1">
        <f t="array" ref="L2533">_xlfn.IFS('Paraclinicos '!S2468="","",'Paraclinicos '!S2468&gt;=30,1,'Paraclinicos '!S2468&lt;30,0)</f>
        <v/>
      </c>
      <c r="M2533" t="str" cm="1">
        <f t="array" ref="M2533">_xlfn.IFS(OR('Paraclinicos '!T2468="",'Paraclinicos '!U2468=""),"",OR('Paraclinicos '!T2468&lt;=90,'Paraclinicos '!U2468&lt;=60),1,OR('Paraclinicos '!T2468&gt;90,'Paraclinicos '!U2468&gt;60),0)</f>
        <v/>
      </c>
      <c r="N2533" s="45" t="str">
        <f t="shared" si="119"/>
        <v/>
      </c>
      <c r="O2533" t="str" cm="1">
        <f t="array" ref="O2533">_xlfn.IFS(OR('Paraclinicos '!M2468="",'Paraclinicos '!N2468="",'Paraclinicos '!N2468=0),"",'Paraclinicos '!M2468/'Paraclinicos '!N2468&lt;100,4,'Paraclinicos '!M2468/'Paraclinicos '!N2468&lt;200,3,'Paraclinicos '!M2468/'Paraclinicos '!N2468&lt;300,2,'Paraclinicos '!M2468/'Paraclinicos '!N2468&lt;400,1,'Paraclinicos '!M2468/'Paraclinicos '!N2468&gt;=400,0)</f>
        <v/>
      </c>
      <c r="P2533" t="str" cm="1">
        <f t="array" ref="P2533">_xlfn.IFS('Paraclinicos '!C2468="","",'Paraclinicos '!C2468&lt;20,4,'Paraclinicos '!C2468&lt;50,3,'Paraclinicos '!C2468&lt;100,2,'Paraclinicos '!C2468&lt;150,1,'Paraclinicos '!C2468&gt;150,0)</f>
        <v/>
      </c>
      <c r="Q2533" t="str" cm="1">
        <f t="array" ref="Q2533">_xlfn.IFS('Paraclinicos '!O2468="","",'Paraclinicos '!O2468&lt;1.2,0,'Paraclinicos '!O2468&lt;2,1,'Paraclinicos '!O2468&lt;3.5,2,'Paraclinicos '!O2468&lt;5,3,'Paraclinicos '!O2468&gt;5,4)</f>
        <v/>
      </c>
      <c r="R2533" t="str" cm="1">
        <f t="array" ref="R2533">_xlfn.IFS('Paraclinicos '!J2468="","",'Paraclinicos '!J2468&lt;1.2,0,'Paraclinicos '!J2468&lt;2,1,'Paraclinicos '!J2468&lt;6,2,'Paraclinicos '!J2468&lt;12,3,'Paraclinicos '!J2468&gt;=12,4)</f>
        <v/>
      </c>
      <c r="S2533" t="str" cm="1">
        <f t="array" ref="S2533">_xlfn.IFS('Paraclinicos '!Y2468="","",'Paraclinicos '!Y2468&lt;70,1,'Paraclinicos '!Y2468&gt;=70,0)</f>
        <v/>
      </c>
      <c r="T2533" t="str" cm="1">
        <f t="array" ref="T2533">_xlfn.IFS('Paraclinicos '!W2468="","",'Paraclinicos '!W2468&lt;6,4,'Paraclinicos '!W2468&lt;10,3,'Paraclinicos '!W2468&lt;13,2,'Paraclinicos '!W2468&lt;15,1,'Paraclinicos '!W2468=15,0)</f>
        <v/>
      </c>
      <c r="U2533" s="54" t="str">
        <f t="shared" si="117"/>
        <v/>
      </c>
      <c r="V2533" t="str" cm="1">
        <f t="array" ref="V2533">_xlfn.IFS('Paraclinicos '!S2468="","",OR('Paraclinicos '!S2468&lt;=8,'Paraclinicos '!S2468&gt;=25),3,'Paraclinicos '!S2468&lt;12,1,'Paraclinicos '!S2468&lt;21,0,'Paraclinicos '!S2468&lt;25,2)</f>
        <v/>
      </c>
      <c r="W2533" t="str">
        <f>IFERROR(IF(INDEX('BD Demog para scores enalazar'!Y$2:'BD Demog para scores enalazar'!Y$3000,MATCH(Formulas!A2533,'BD Demog para scores enalazar'!A$2:'BD Demog para scores enalazar'!A$3000,0))=1,"SI","NO"),"")</f>
        <v/>
      </c>
      <c r="X2533" s="9" t="str">
        <f>IFERROR(IF(INDEX('BD Demog para scores enalazar'!AJ$2:'BD Demog para scores enalazar'!AJ$3000,MATCH(Formulas!A2533,'BD Demog para scores enalazar'!A$2:'BD Demog para scores enalazar'!A$3000,0))=1,"SI","NO"),"")</f>
        <v/>
      </c>
      <c r="Y2533" t="str" cm="1">
        <f t="array" ref="Y2533">IF(AND(W2533="NO",X2533="NO"),_xlfn.IFS('Paraclinicos '!K2468&lt;=91,3,'Paraclinicos '!K2468&lt;94,2,'Paraclinicos '!K2468&lt;96,1,'Paraclinicos '!K2468&gt;=96,0),"")</f>
        <v/>
      </c>
      <c r="Z2533" t="str" cm="1">
        <f t="array" ref="Z2533">IF(OR(W2533="SI",X2533="SI"),_xlfn.IFS(OR(AND('Paraclinicos '!K2469&lt;=83),AND('Paraclinicos '!K2469&gt;=97,AA2533=2)),3,OR(AND('Paraclinicos '!K2469&lt;=86),AND('Paraclinicos '!K2469&gt;=94,AA2533=2)),2,OR(AND('Paraclinicos '!K2469&lt;=88),AND('Paraclinicos '!K2469&gt;=92,AA2533=2)),1,OR(AND('Paraclinicos '!K2469&gt;=88,'Paraclinicos '!K2469&lt;=92),AND('Paraclinicos '!K2469&gt;=93,AA2533=0)),0),"")</f>
        <v/>
      </c>
      <c r="AA2533" t="str" cm="1">
        <f t="array" ref="AA2533">_xlfn.IFS('Paraclinicos '!E2468="","",'Paraclinicos '!E2468="Oxigeno",2,'Paraclinicos '!E2468="Aire",0)</f>
        <v/>
      </c>
    </row>
    <row r="2534" spans="1:27" x14ac:dyDescent="0.25">
      <c r="A2534">
        <f>'Paraclinicos '!A2469</f>
        <v>0</v>
      </c>
      <c r="B2534" s="3">
        <f>'Paraclinicos '!R2469</f>
        <v>0</v>
      </c>
      <c r="C2534" t="str" cm="1">
        <f t="array" ref="C2534">_xlfn.IFS('Paraclinicos '!Q2469="","",'Paraclinicos '!Q2469&gt;60,3,'Paraclinicos '!Q2469&lt;=60,1)</f>
        <v/>
      </c>
      <c r="D2534" t="str">
        <f>IFERROR(IF(INDEX('BD Demog para scores enalazar'!BC$2:BC$3000,MATCH(Formulas!A2534,'BD Demog para scores enalazar'!A$2:A$3000,0))=0,"SI","NO"),"")</f>
        <v/>
      </c>
      <c r="E2534" t="str" cm="1">
        <f t="array" ref="E2534">_xlfn.IFS(D2534="","",D2534="SI",4,D2534="NO",1)</f>
        <v/>
      </c>
      <c r="F2534" t="str" cm="1">
        <f t="array" ref="F2534">_xlfn.IFS('Paraclinicos '!B2469="","",'Paraclinicos '!B2469&gt;1,1,'Paraclinicos '!B2469&lt;=1,3)</f>
        <v/>
      </c>
      <c r="G2534" t="str" cm="1">
        <f t="array" ref="G2534">_xlfn.IFS('Paraclinicos '!D2469="","",AND('Paraclinicos '!D2469&gt;=250,'Paraclinicos '!D2469&lt;=500),2,'Paraclinicos '!D2469&gt;500,3,'Paraclinicos '!D2469&lt;250,1)</f>
        <v/>
      </c>
      <c r="H2534" s="50" t="str">
        <f t="shared" si="118"/>
        <v/>
      </c>
      <c r="I2534" t="str" cm="1">
        <f t="array" ref="I2534">_xlfn.IFS('Paraclinicos '!Q2469="","",'Paraclinicos '!Q2469&gt;=65,1,'Paraclinicos '!Q2469&lt;65,0)</f>
        <v/>
      </c>
      <c r="J2534" t="str" cm="1">
        <f t="array" ref="J2534">_xlfn.IFS('Paraclinicos '!I2469="","",'Paraclinicos '!I2469&gt;7,1,'Paraclinicos '!I2469&lt;=7,0)</f>
        <v/>
      </c>
      <c r="K2534" t="str" cm="1">
        <f t="array" ref="K2534">_xlfn.IFS('Paraclinicos '!W2469="","",'Paraclinicos '!W2469&lt;=8,1,'Paraclinicos '!W2469&gt;8,0)</f>
        <v/>
      </c>
      <c r="L2534" t="str" cm="1">
        <f t="array" ref="L2534">_xlfn.IFS('Paraclinicos '!S2469="","",'Paraclinicos '!S2469&gt;=30,1,'Paraclinicos '!S2469&lt;30,0)</f>
        <v/>
      </c>
      <c r="M2534" t="str" cm="1">
        <f t="array" ref="M2534">_xlfn.IFS(OR('Paraclinicos '!T2469="",'Paraclinicos '!U2469=""),"",OR('Paraclinicos '!T2469&lt;=90,'Paraclinicos '!U2469&lt;=60),1,OR('Paraclinicos '!T2469&gt;90,'Paraclinicos '!U2469&gt;60),0)</f>
        <v/>
      </c>
      <c r="N2534" s="45" t="str">
        <f t="shared" si="119"/>
        <v/>
      </c>
      <c r="O2534" t="str" cm="1">
        <f t="array" ref="O2534">_xlfn.IFS(OR('Paraclinicos '!M2469="",'Paraclinicos '!N2469="",'Paraclinicos '!N2469=0),"",'Paraclinicos '!M2469/'Paraclinicos '!N2469&lt;100,4,'Paraclinicos '!M2469/'Paraclinicos '!N2469&lt;200,3,'Paraclinicos '!M2469/'Paraclinicos '!N2469&lt;300,2,'Paraclinicos '!M2469/'Paraclinicos '!N2469&lt;400,1,'Paraclinicos '!M2469/'Paraclinicos '!N2469&gt;=400,0)</f>
        <v/>
      </c>
      <c r="P2534" t="str" cm="1">
        <f t="array" ref="P2534">_xlfn.IFS('Paraclinicos '!C2469="","",'Paraclinicos '!C2469&lt;20,4,'Paraclinicos '!C2469&lt;50,3,'Paraclinicos '!C2469&lt;100,2,'Paraclinicos '!C2469&lt;150,1,'Paraclinicos '!C2469&gt;150,0)</f>
        <v/>
      </c>
      <c r="Q2534" t="str" cm="1">
        <f t="array" ref="Q2534">_xlfn.IFS('Paraclinicos '!O2469="","",'Paraclinicos '!O2469&lt;1.2,0,'Paraclinicos '!O2469&lt;2,1,'Paraclinicos '!O2469&lt;3.5,2,'Paraclinicos '!O2469&lt;5,3,'Paraclinicos '!O2469&gt;5,4)</f>
        <v/>
      </c>
      <c r="R2534" t="str" cm="1">
        <f t="array" ref="R2534">_xlfn.IFS('Paraclinicos '!J2469="","",'Paraclinicos '!J2469&lt;1.2,0,'Paraclinicos '!J2469&lt;2,1,'Paraclinicos '!J2469&lt;6,2,'Paraclinicos '!J2469&lt;12,3,'Paraclinicos '!J2469&gt;=12,4)</f>
        <v/>
      </c>
      <c r="S2534" t="str" cm="1">
        <f t="array" ref="S2534">_xlfn.IFS('Paraclinicos '!Y2469="","",'Paraclinicos '!Y2469&lt;70,1,'Paraclinicos '!Y2469&gt;=70,0)</f>
        <v/>
      </c>
      <c r="T2534" t="str" cm="1">
        <f t="array" ref="T2534">_xlfn.IFS('Paraclinicos '!W2469="","",'Paraclinicos '!W2469&lt;6,4,'Paraclinicos '!W2469&lt;10,3,'Paraclinicos '!W2469&lt;13,2,'Paraclinicos '!W2469&lt;15,1,'Paraclinicos '!W2469=15,0)</f>
        <v/>
      </c>
      <c r="U2534" s="54" t="str">
        <f t="shared" si="117"/>
        <v/>
      </c>
      <c r="V2534" t="str" cm="1">
        <f t="array" ref="V2534">_xlfn.IFS('Paraclinicos '!S2469="","",OR('Paraclinicos '!S2469&lt;=8,'Paraclinicos '!S2469&gt;=25),3,'Paraclinicos '!S2469&lt;12,1,'Paraclinicos '!S2469&lt;21,0,'Paraclinicos '!S2469&lt;25,2)</f>
        <v/>
      </c>
      <c r="W2534" t="str">
        <f>IFERROR(IF(INDEX('BD Demog para scores enalazar'!Y$2:'BD Demog para scores enalazar'!Y$3000,MATCH(Formulas!A2534,'BD Demog para scores enalazar'!A$2:'BD Demog para scores enalazar'!A$3000,0))=1,"SI","NO"),"")</f>
        <v/>
      </c>
      <c r="X2534" s="9" t="str">
        <f>IFERROR(IF(INDEX('BD Demog para scores enalazar'!AJ$2:'BD Demog para scores enalazar'!AJ$3000,MATCH(Formulas!A2534,'BD Demog para scores enalazar'!A$2:'BD Demog para scores enalazar'!A$3000,0))=1,"SI","NO"),"")</f>
        <v/>
      </c>
      <c r="Y2534" t="str" cm="1">
        <f t="array" ref="Y2534">IF(AND(W2534="NO",X2534="NO"),_xlfn.IFS('Paraclinicos '!K2469&lt;=91,3,'Paraclinicos '!K2469&lt;94,2,'Paraclinicos '!K2469&lt;96,1,'Paraclinicos '!K2469&gt;=96,0),"")</f>
        <v/>
      </c>
      <c r="Z2534" t="str" cm="1">
        <f t="array" ref="Z2534">IF(OR(W2534="SI",X2534="SI"),_xlfn.IFS(OR(AND('Paraclinicos '!K2470&lt;=83),AND('Paraclinicos '!K2470&gt;=97,AA2534=2)),3,OR(AND('Paraclinicos '!K2470&lt;=86),AND('Paraclinicos '!K2470&gt;=94,AA2534=2)),2,OR(AND('Paraclinicos '!K2470&lt;=88),AND('Paraclinicos '!K2470&gt;=92,AA2534=2)),1,OR(AND('Paraclinicos '!K2470&gt;=88,'Paraclinicos '!K2470&lt;=92),AND('Paraclinicos '!K2470&gt;=93,AA2534=0)),0),"")</f>
        <v/>
      </c>
      <c r="AA2534" t="str" cm="1">
        <f t="array" ref="AA2534">_xlfn.IFS('Paraclinicos '!E2469="","",'Paraclinicos '!E2469="Oxigeno",2,'Paraclinicos '!E2469="Aire",0)</f>
        <v/>
      </c>
    </row>
    <row r="2535" spans="1:27" x14ac:dyDescent="0.25">
      <c r="A2535">
        <f>'Paraclinicos '!A2470</f>
        <v>0</v>
      </c>
      <c r="B2535" s="3">
        <f>'Paraclinicos '!R2470</f>
        <v>0</v>
      </c>
      <c r="C2535" t="str" cm="1">
        <f t="array" ref="C2535">_xlfn.IFS('Paraclinicos '!Q2470="","",'Paraclinicos '!Q2470&gt;60,3,'Paraclinicos '!Q2470&lt;=60,1)</f>
        <v/>
      </c>
      <c r="D2535" t="str">
        <f>IFERROR(IF(INDEX('BD Demog para scores enalazar'!BC$2:BC$3000,MATCH(Formulas!A2535,'BD Demog para scores enalazar'!A$2:A$3000,0))=0,"SI","NO"),"")</f>
        <v/>
      </c>
      <c r="E2535" t="str" cm="1">
        <f t="array" ref="E2535">_xlfn.IFS(D2535="","",D2535="SI",4,D2535="NO",1)</f>
        <v/>
      </c>
      <c r="F2535" t="str" cm="1">
        <f t="array" ref="F2535">_xlfn.IFS('Paraclinicos '!B2470="","",'Paraclinicos '!B2470&gt;1,1,'Paraclinicos '!B2470&lt;=1,3)</f>
        <v/>
      </c>
      <c r="G2535" t="str" cm="1">
        <f t="array" ref="G2535">_xlfn.IFS('Paraclinicos '!D2470="","",AND('Paraclinicos '!D2470&gt;=250,'Paraclinicos '!D2470&lt;=500),2,'Paraclinicos '!D2470&gt;500,3,'Paraclinicos '!D2470&lt;250,1)</f>
        <v/>
      </c>
      <c r="H2535" s="50" t="str">
        <f t="shared" si="118"/>
        <v/>
      </c>
      <c r="I2535" t="str" cm="1">
        <f t="array" ref="I2535">_xlfn.IFS('Paraclinicos '!Q2470="","",'Paraclinicos '!Q2470&gt;=65,1,'Paraclinicos '!Q2470&lt;65,0)</f>
        <v/>
      </c>
      <c r="J2535" t="str" cm="1">
        <f t="array" ref="J2535">_xlfn.IFS('Paraclinicos '!I2470="","",'Paraclinicos '!I2470&gt;7,1,'Paraclinicos '!I2470&lt;=7,0)</f>
        <v/>
      </c>
      <c r="K2535" t="str" cm="1">
        <f t="array" ref="K2535">_xlfn.IFS('Paraclinicos '!W2470="","",'Paraclinicos '!W2470&lt;=8,1,'Paraclinicos '!W2470&gt;8,0)</f>
        <v/>
      </c>
      <c r="L2535" t="str" cm="1">
        <f t="array" ref="L2535">_xlfn.IFS('Paraclinicos '!S2470="","",'Paraclinicos '!S2470&gt;=30,1,'Paraclinicos '!S2470&lt;30,0)</f>
        <v/>
      </c>
      <c r="M2535" t="str" cm="1">
        <f t="array" ref="M2535">_xlfn.IFS(OR('Paraclinicos '!T2470="",'Paraclinicos '!U2470=""),"",OR('Paraclinicos '!T2470&lt;=90,'Paraclinicos '!U2470&lt;=60),1,OR('Paraclinicos '!T2470&gt;90,'Paraclinicos '!U2470&gt;60),0)</f>
        <v/>
      </c>
      <c r="N2535" s="45" t="str">
        <f t="shared" si="119"/>
        <v/>
      </c>
      <c r="O2535" t="str" cm="1">
        <f t="array" ref="O2535">_xlfn.IFS(OR('Paraclinicos '!M2470="",'Paraclinicos '!N2470="",'Paraclinicos '!N2470=0),"",'Paraclinicos '!M2470/'Paraclinicos '!N2470&lt;100,4,'Paraclinicos '!M2470/'Paraclinicos '!N2470&lt;200,3,'Paraclinicos '!M2470/'Paraclinicos '!N2470&lt;300,2,'Paraclinicos '!M2470/'Paraclinicos '!N2470&lt;400,1,'Paraclinicos '!M2470/'Paraclinicos '!N2470&gt;=400,0)</f>
        <v/>
      </c>
      <c r="P2535" t="str" cm="1">
        <f t="array" ref="P2535">_xlfn.IFS('Paraclinicos '!C2470="","",'Paraclinicos '!C2470&lt;20,4,'Paraclinicos '!C2470&lt;50,3,'Paraclinicos '!C2470&lt;100,2,'Paraclinicos '!C2470&lt;150,1,'Paraclinicos '!C2470&gt;150,0)</f>
        <v/>
      </c>
      <c r="Q2535" t="str" cm="1">
        <f t="array" ref="Q2535">_xlfn.IFS('Paraclinicos '!O2470="","",'Paraclinicos '!O2470&lt;1.2,0,'Paraclinicos '!O2470&lt;2,1,'Paraclinicos '!O2470&lt;3.5,2,'Paraclinicos '!O2470&lt;5,3,'Paraclinicos '!O2470&gt;5,4)</f>
        <v/>
      </c>
      <c r="R2535" t="str" cm="1">
        <f t="array" ref="R2535">_xlfn.IFS('Paraclinicos '!J2470="","",'Paraclinicos '!J2470&lt;1.2,0,'Paraclinicos '!J2470&lt;2,1,'Paraclinicos '!J2470&lt;6,2,'Paraclinicos '!J2470&lt;12,3,'Paraclinicos '!J2470&gt;=12,4)</f>
        <v/>
      </c>
      <c r="S2535" t="str" cm="1">
        <f t="array" ref="S2535">_xlfn.IFS('Paraclinicos '!Y2470="","",'Paraclinicos '!Y2470&lt;70,1,'Paraclinicos '!Y2470&gt;=70,0)</f>
        <v/>
      </c>
      <c r="T2535" t="str" cm="1">
        <f t="array" ref="T2535">_xlfn.IFS('Paraclinicos '!W2470="","",'Paraclinicos '!W2470&lt;6,4,'Paraclinicos '!W2470&lt;10,3,'Paraclinicos '!W2470&lt;13,2,'Paraclinicos '!W2470&lt;15,1,'Paraclinicos '!W2470=15,0)</f>
        <v/>
      </c>
      <c r="U2535" s="54" t="str">
        <f t="shared" si="117"/>
        <v/>
      </c>
      <c r="V2535" t="str" cm="1">
        <f t="array" ref="V2535">_xlfn.IFS('Paraclinicos '!S2470="","",OR('Paraclinicos '!S2470&lt;=8,'Paraclinicos '!S2470&gt;=25),3,'Paraclinicos '!S2470&lt;12,1,'Paraclinicos '!S2470&lt;21,0,'Paraclinicos '!S2470&lt;25,2)</f>
        <v/>
      </c>
      <c r="W2535" t="str">
        <f>IFERROR(IF(INDEX('BD Demog para scores enalazar'!Y$2:'BD Demog para scores enalazar'!Y$3000,MATCH(Formulas!A2535,'BD Demog para scores enalazar'!A$2:'BD Demog para scores enalazar'!A$3000,0))=1,"SI","NO"),"")</f>
        <v/>
      </c>
      <c r="X2535" s="9" t="str">
        <f>IFERROR(IF(INDEX('BD Demog para scores enalazar'!AJ$2:'BD Demog para scores enalazar'!AJ$3000,MATCH(Formulas!A2535,'BD Demog para scores enalazar'!A$2:'BD Demog para scores enalazar'!A$3000,0))=1,"SI","NO"),"")</f>
        <v/>
      </c>
      <c r="Y2535" t="str" cm="1">
        <f t="array" ref="Y2535">IF(AND(W2535="NO",X2535="NO"),_xlfn.IFS('Paraclinicos '!K2470&lt;=91,3,'Paraclinicos '!K2470&lt;94,2,'Paraclinicos '!K2470&lt;96,1,'Paraclinicos '!K2470&gt;=96,0),"")</f>
        <v/>
      </c>
      <c r="Z2535" t="str" cm="1">
        <f t="array" ref="Z2535">IF(OR(W2535="SI",X2535="SI"),_xlfn.IFS(OR(AND('Paraclinicos '!K2471&lt;=83),AND('Paraclinicos '!K2471&gt;=97,AA2535=2)),3,OR(AND('Paraclinicos '!K2471&lt;=86),AND('Paraclinicos '!K2471&gt;=94,AA2535=2)),2,OR(AND('Paraclinicos '!K2471&lt;=88),AND('Paraclinicos '!K2471&gt;=92,AA2535=2)),1,OR(AND('Paraclinicos '!K2471&gt;=88,'Paraclinicos '!K2471&lt;=92),AND('Paraclinicos '!K2471&gt;=93,AA2535=0)),0),"")</f>
        <v/>
      </c>
      <c r="AA2535" t="str" cm="1">
        <f t="array" ref="AA2535">_xlfn.IFS('Paraclinicos '!E2470="","",'Paraclinicos '!E2470="Oxigeno",2,'Paraclinicos '!E2470="Aire",0)</f>
        <v/>
      </c>
    </row>
    <row r="2536" spans="1:27" x14ac:dyDescent="0.25">
      <c r="A2536">
        <f>'Paraclinicos '!A2471</f>
        <v>0</v>
      </c>
      <c r="B2536" s="3">
        <f>'Paraclinicos '!R2471</f>
        <v>0</v>
      </c>
      <c r="C2536" t="str" cm="1">
        <f t="array" ref="C2536">_xlfn.IFS('Paraclinicos '!Q2471="","",'Paraclinicos '!Q2471&gt;60,3,'Paraclinicos '!Q2471&lt;=60,1)</f>
        <v/>
      </c>
      <c r="D2536" t="str">
        <f>IFERROR(IF(INDEX('BD Demog para scores enalazar'!BC$2:BC$3000,MATCH(Formulas!A2536,'BD Demog para scores enalazar'!A$2:A$3000,0))=0,"SI","NO"),"")</f>
        <v/>
      </c>
      <c r="E2536" t="str" cm="1">
        <f t="array" ref="E2536">_xlfn.IFS(D2536="","",D2536="SI",4,D2536="NO",1)</f>
        <v/>
      </c>
      <c r="F2536" t="str" cm="1">
        <f t="array" ref="F2536">_xlfn.IFS('Paraclinicos '!B2471="","",'Paraclinicos '!B2471&gt;1,1,'Paraclinicos '!B2471&lt;=1,3)</f>
        <v/>
      </c>
      <c r="G2536" t="str" cm="1">
        <f t="array" ref="G2536">_xlfn.IFS('Paraclinicos '!D2471="","",AND('Paraclinicos '!D2471&gt;=250,'Paraclinicos '!D2471&lt;=500),2,'Paraclinicos '!D2471&gt;500,3,'Paraclinicos '!D2471&lt;250,1)</f>
        <v/>
      </c>
      <c r="H2536" s="50" t="str">
        <f t="shared" si="118"/>
        <v/>
      </c>
      <c r="I2536" t="str" cm="1">
        <f t="array" ref="I2536">_xlfn.IFS('Paraclinicos '!Q2471="","",'Paraclinicos '!Q2471&gt;=65,1,'Paraclinicos '!Q2471&lt;65,0)</f>
        <v/>
      </c>
      <c r="J2536" t="str" cm="1">
        <f t="array" ref="J2536">_xlfn.IFS('Paraclinicos '!I2471="","",'Paraclinicos '!I2471&gt;7,1,'Paraclinicos '!I2471&lt;=7,0)</f>
        <v/>
      </c>
      <c r="K2536" t="str" cm="1">
        <f t="array" ref="K2536">_xlfn.IFS('Paraclinicos '!W2471="","",'Paraclinicos '!W2471&lt;=8,1,'Paraclinicos '!W2471&gt;8,0)</f>
        <v/>
      </c>
      <c r="L2536" t="str" cm="1">
        <f t="array" ref="L2536">_xlfn.IFS('Paraclinicos '!S2471="","",'Paraclinicos '!S2471&gt;=30,1,'Paraclinicos '!S2471&lt;30,0)</f>
        <v/>
      </c>
      <c r="M2536" t="str" cm="1">
        <f t="array" ref="M2536">_xlfn.IFS(OR('Paraclinicos '!T2471="",'Paraclinicos '!U2471=""),"",OR('Paraclinicos '!T2471&lt;=90,'Paraclinicos '!U2471&lt;=60),1,OR('Paraclinicos '!T2471&gt;90,'Paraclinicos '!U2471&gt;60),0)</f>
        <v/>
      </c>
      <c r="N2536" s="45" t="str">
        <f t="shared" si="119"/>
        <v/>
      </c>
      <c r="O2536" t="str" cm="1">
        <f t="array" ref="O2536">_xlfn.IFS(OR('Paraclinicos '!M2471="",'Paraclinicos '!N2471="",'Paraclinicos '!N2471=0),"",'Paraclinicos '!M2471/'Paraclinicos '!N2471&lt;100,4,'Paraclinicos '!M2471/'Paraclinicos '!N2471&lt;200,3,'Paraclinicos '!M2471/'Paraclinicos '!N2471&lt;300,2,'Paraclinicos '!M2471/'Paraclinicos '!N2471&lt;400,1,'Paraclinicos '!M2471/'Paraclinicos '!N2471&gt;=400,0)</f>
        <v/>
      </c>
      <c r="P2536" t="str" cm="1">
        <f t="array" ref="P2536">_xlfn.IFS('Paraclinicos '!C2471="","",'Paraclinicos '!C2471&lt;20,4,'Paraclinicos '!C2471&lt;50,3,'Paraclinicos '!C2471&lt;100,2,'Paraclinicos '!C2471&lt;150,1,'Paraclinicos '!C2471&gt;150,0)</f>
        <v/>
      </c>
      <c r="Q2536" t="str" cm="1">
        <f t="array" ref="Q2536">_xlfn.IFS('Paraclinicos '!O2471="","",'Paraclinicos '!O2471&lt;1.2,0,'Paraclinicos '!O2471&lt;2,1,'Paraclinicos '!O2471&lt;3.5,2,'Paraclinicos '!O2471&lt;5,3,'Paraclinicos '!O2471&gt;5,4)</f>
        <v/>
      </c>
      <c r="R2536" t="str" cm="1">
        <f t="array" ref="R2536">_xlfn.IFS('Paraclinicos '!J2471="","",'Paraclinicos '!J2471&lt;1.2,0,'Paraclinicos '!J2471&lt;2,1,'Paraclinicos '!J2471&lt;6,2,'Paraclinicos '!J2471&lt;12,3,'Paraclinicos '!J2471&gt;=12,4)</f>
        <v/>
      </c>
      <c r="S2536" t="str" cm="1">
        <f t="array" ref="S2536">_xlfn.IFS('Paraclinicos '!Y2471="","",'Paraclinicos '!Y2471&lt;70,1,'Paraclinicos '!Y2471&gt;=70,0)</f>
        <v/>
      </c>
      <c r="T2536" t="str" cm="1">
        <f t="array" ref="T2536">_xlfn.IFS('Paraclinicos '!W2471="","",'Paraclinicos '!W2471&lt;6,4,'Paraclinicos '!W2471&lt;10,3,'Paraclinicos '!W2471&lt;13,2,'Paraclinicos '!W2471&lt;15,1,'Paraclinicos '!W2471=15,0)</f>
        <v/>
      </c>
      <c r="U2536" s="54" t="str">
        <f t="shared" si="117"/>
        <v/>
      </c>
      <c r="V2536" t="str" cm="1">
        <f t="array" ref="V2536">_xlfn.IFS('Paraclinicos '!S2471="","",OR('Paraclinicos '!S2471&lt;=8,'Paraclinicos '!S2471&gt;=25),3,'Paraclinicos '!S2471&lt;12,1,'Paraclinicos '!S2471&lt;21,0,'Paraclinicos '!S2471&lt;25,2)</f>
        <v/>
      </c>
      <c r="W2536" t="str">
        <f>IFERROR(IF(INDEX('BD Demog para scores enalazar'!Y$2:'BD Demog para scores enalazar'!Y$3000,MATCH(Formulas!A2536,'BD Demog para scores enalazar'!A$2:'BD Demog para scores enalazar'!A$3000,0))=1,"SI","NO"),"")</f>
        <v/>
      </c>
      <c r="X2536" s="9" t="str">
        <f>IFERROR(IF(INDEX('BD Demog para scores enalazar'!AJ$2:'BD Demog para scores enalazar'!AJ$3000,MATCH(Formulas!A2536,'BD Demog para scores enalazar'!A$2:'BD Demog para scores enalazar'!A$3000,0))=1,"SI","NO"),"")</f>
        <v/>
      </c>
      <c r="Y2536" t="str" cm="1">
        <f t="array" ref="Y2536">IF(AND(W2536="NO",X2536="NO"),_xlfn.IFS('Paraclinicos '!K2471&lt;=91,3,'Paraclinicos '!K2471&lt;94,2,'Paraclinicos '!K2471&lt;96,1,'Paraclinicos '!K2471&gt;=96,0),"")</f>
        <v/>
      </c>
      <c r="Z2536" t="str" cm="1">
        <f t="array" ref="Z2536">IF(OR(W2536="SI",X2536="SI"),_xlfn.IFS(OR(AND('Paraclinicos '!K2472&lt;=83),AND('Paraclinicos '!K2472&gt;=97,AA2536=2)),3,OR(AND('Paraclinicos '!K2472&lt;=86),AND('Paraclinicos '!K2472&gt;=94,AA2536=2)),2,OR(AND('Paraclinicos '!K2472&lt;=88),AND('Paraclinicos '!K2472&gt;=92,AA2536=2)),1,OR(AND('Paraclinicos '!K2472&gt;=88,'Paraclinicos '!K2472&lt;=92),AND('Paraclinicos '!K2472&gt;=93,AA2536=0)),0),"")</f>
        <v/>
      </c>
      <c r="AA2536" t="str" cm="1">
        <f t="array" ref="AA2536">_xlfn.IFS('Paraclinicos '!E2471="","",'Paraclinicos '!E2471="Oxigeno",2,'Paraclinicos '!E2471="Aire",0)</f>
        <v/>
      </c>
    </row>
    <row r="2537" spans="1:27" x14ac:dyDescent="0.25">
      <c r="A2537">
        <f>'Paraclinicos '!A2472</f>
        <v>0</v>
      </c>
      <c r="B2537" s="3">
        <f>'Paraclinicos '!R2472</f>
        <v>0</v>
      </c>
      <c r="C2537" t="str" cm="1">
        <f t="array" ref="C2537">_xlfn.IFS('Paraclinicos '!Q2472="","",'Paraclinicos '!Q2472&gt;60,3,'Paraclinicos '!Q2472&lt;=60,1)</f>
        <v/>
      </c>
      <c r="D2537" t="str">
        <f>IFERROR(IF(INDEX('BD Demog para scores enalazar'!BC$2:BC$3000,MATCH(Formulas!A2537,'BD Demog para scores enalazar'!A$2:A$3000,0))=0,"SI","NO"),"")</f>
        <v/>
      </c>
      <c r="E2537" t="str" cm="1">
        <f t="array" ref="E2537">_xlfn.IFS(D2537="","",D2537="SI",4,D2537="NO",1)</f>
        <v/>
      </c>
      <c r="F2537" t="str" cm="1">
        <f t="array" ref="F2537">_xlfn.IFS('Paraclinicos '!B2472="","",'Paraclinicos '!B2472&gt;1,1,'Paraclinicos '!B2472&lt;=1,3)</f>
        <v/>
      </c>
      <c r="G2537" t="str" cm="1">
        <f t="array" ref="G2537">_xlfn.IFS('Paraclinicos '!D2472="","",AND('Paraclinicos '!D2472&gt;=250,'Paraclinicos '!D2472&lt;=500),2,'Paraclinicos '!D2472&gt;500,3,'Paraclinicos '!D2472&lt;250,1)</f>
        <v/>
      </c>
      <c r="H2537" s="50" t="str">
        <f t="shared" si="118"/>
        <v/>
      </c>
      <c r="I2537" t="str" cm="1">
        <f t="array" ref="I2537">_xlfn.IFS('Paraclinicos '!Q2472="","",'Paraclinicos '!Q2472&gt;=65,1,'Paraclinicos '!Q2472&lt;65,0)</f>
        <v/>
      </c>
      <c r="J2537" t="str" cm="1">
        <f t="array" ref="J2537">_xlfn.IFS('Paraclinicos '!I2472="","",'Paraclinicos '!I2472&gt;7,1,'Paraclinicos '!I2472&lt;=7,0)</f>
        <v/>
      </c>
      <c r="K2537" t="str" cm="1">
        <f t="array" ref="K2537">_xlfn.IFS('Paraclinicos '!W2472="","",'Paraclinicos '!W2472&lt;=8,1,'Paraclinicos '!W2472&gt;8,0)</f>
        <v/>
      </c>
      <c r="L2537" t="str" cm="1">
        <f t="array" ref="L2537">_xlfn.IFS('Paraclinicos '!S2472="","",'Paraclinicos '!S2472&gt;=30,1,'Paraclinicos '!S2472&lt;30,0)</f>
        <v/>
      </c>
      <c r="M2537" t="str" cm="1">
        <f t="array" ref="M2537">_xlfn.IFS(OR('Paraclinicos '!T2472="",'Paraclinicos '!U2472=""),"",OR('Paraclinicos '!T2472&lt;=90,'Paraclinicos '!U2472&lt;=60),1,OR('Paraclinicos '!T2472&gt;90,'Paraclinicos '!U2472&gt;60),0)</f>
        <v/>
      </c>
      <c r="N2537" s="45" t="str">
        <f t="shared" si="119"/>
        <v/>
      </c>
      <c r="O2537" t="str" cm="1">
        <f t="array" ref="O2537">_xlfn.IFS(OR('Paraclinicos '!M2472="",'Paraclinicos '!N2472="",'Paraclinicos '!N2472=0),"",'Paraclinicos '!M2472/'Paraclinicos '!N2472&lt;100,4,'Paraclinicos '!M2472/'Paraclinicos '!N2472&lt;200,3,'Paraclinicos '!M2472/'Paraclinicos '!N2472&lt;300,2,'Paraclinicos '!M2472/'Paraclinicos '!N2472&lt;400,1,'Paraclinicos '!M2472/'Paraclinicos '!N2472&gt;=400,0)</f>
        <v/>
      </c>
      <c r="P2537" t="str" cm="1">
        <f t="array" ref="P2537">_xlfn.IFS('Paraclinicos '!C2472="","",'Paraclinicos '!C2472&lt;20,4,'Paraclinicos '!C2472&lt;50,3,'Paraclinicos '!C2472&lt;100,2,'Paraclinicos '!C2472&lt;150,1,'Paraclinicos '!C2472&gt;150,0)</f>
        <v/>
      </c>
      <c r="Q2537" t="str" cm="1">
        <f t="array" ref="Q2537">_xlfn.IFS('Paraclinicos '!O2472="","",'Paraclinicos '!O2472&lt;1.2,0,'Paraclinicos '!O2472&lt;2,1,'Paraclinicos '!O2472&lt;3.5,2,'Paraclinicos '!O2472&lt;5,3,'Paraclinicos '!O2472&gt;5,4)</f>
        <v/>
      </c>
      <c r="R2537" t="str" cm="1">
        <f t="array" ref="R2537">_xlfn.IFS('Paraclinicos '!J2472="","",'Paraclinicos '!J2472&lt;1.2,0,'Paraclinicos '!J2472&lt;2,1,'Paraclinicos '!J2472&lt;6,2,'Paraclinicos '!J2472&lt;12,3,'Paraclinicos '!J2472&gt;=12,4)</f>
        <v/>
      </c>
      <c r="S2537" t="str" cm="1">
        <f t="array" ref="S2537">_xlfn.IFS('Paraclinicos '!Y2472="","",'Paraclinicos '!Y2472&lt;70,1,'Paraclinicos '!Y2472&gt;=70,0)</f>
        <v/>
      </c>
      <c r="T2537" t="str" cm="1">
        <f t="array" ref="T2537">_xlfn.IFS('Paraclinicos '!W2472="","",'Paraclinicos '!W2472&lt;6,4,'Paraclinicos '!W2472&lt;10,3,'Paraclinicos '!W2472&lt;13,2,'Paraclinicos '!W2472&lt;15,1,'Paraclinicos '!W2472=15,0)</f>
        <v/>
      </c>
      <c r="U2537" s="54" t="str">
        <f t="shared" si="117"/>
        <v/>
      </c>
      <c r="V2537" t="str" cm="1">
        <f t="array" ref="V2537">_xlfn.IFS('Paraclinicos '!S2472="","",OR('Paraclinicos '!S2472&lt;=8,'Paraclinicos '!S2472&gt;=25),3,'Paraclinicos '!S2472&lt;12,1,'Paraclinicos '!S2472&lt;21,0,'Paraclinicos '!S2472&lt;25,2)</f>
        <v/>
      </c>
      <c r="W2537" t="str">
        <f>IFERROR(IF(INDEX('BD Demog para scores enalazar'!Y$2:'BD Demog para scores enalazar'!Y$3000,MATCH(Formulas!A2537,'BD Demog para scores enalazar'!A$2:'BD Demog para scores enalazar'!A$3000,0))=1,"SI","NO"),"")</f>
        <v/>
      </c>
      <c r="X2537" s="9" t="str">
        <f>IFERROR(IF(INDEX('BD Demog para scores enalazar'!AJ$2:'BD Demog para scores enalazar'!AJ$3000,MATCH(Formulas!A2537,'BD Demog para scores enalazar'!A$2:'BD Demog para scores enalazar'!A$3000,0))=1,"SI","NO"),"")</f>
        <v/>
      </c>
      <c r="Y2537" t="str" cm="1">
        <f t="array" ref="Y2537">IF(AND(W2537="NO",X2537="NO"),_xlfn.IFS('Paraclinicos '!K2472&lt;=91,3,'Paraclinicos '!K2472&lt;94,2,'Paraclinicos '!K2472&lt;96,1,'Paraclinicos '!K2472&gt;=96,0),"")</f>
        <v/>
      </c>
      <c r="Z2537" t="str" cm="1">
        <f t="array" ref="Z2537">IF(OR(W2537="SI",X2537="SI"),_xlfn.IFS(OR(AND('Paraclinicos '!K2473&lt;=83),AND('Paraclinicos '!K2473&gt;=97,AA2537=2)),3,OR(AND('Paraclinicos '!K2473&lt;=86),AND('Paraclinicos '!K2473&gt;=94,AA2537=2)),2,OR(AND('Paraclinicos '!K2473&lt;=88),AND('Paraclinicos '!K2473&gt;=92,AA2537=2)),1,OR(AND('Paraclinicos '!K2473&gt;=88,'Paraclinicos '!K2473&lt;=92),AND('Paraclinicos '!K2473&gt;=93,AA2537=0)),0),"")</f>
        <v/>
      </c>
      <c r="AA2537" t="str" cm="1">
        <f t="array" ref="AA2537">_xlfn.IFS('Paraclinicos '!E2472="","",'Paraclinicos '!E2472="Oxigeno",2,'Paraclinicos '!E2472="Aire",0)</f>
        <v/>
      </c>
    </row>
    <row r="2538" spans="1:27" x14ac:dyDescent="0.25">
      <c r="A2538">
        <f>'Paraclinicos '!A2473</f>
        <v>0</v>
      </c>
      <c r="B2538" s="3">
        <f>'Paraclinicos '!R2473</f>
        <v>0</v>
      </c>
      <c r="C2538" t="str" cm="1">
        <f t="array" ref="C2538">_xlfn.IFS('Paraclinicos '!Q2473="","",'Paraclinicos '!Q2473&gt;60,3,'Paraclinicos '!Q2473&lt;=60,1)</f>
        <v/>
      </c>
      <c r="D2538" t="str">
        <f>IFERROR(IF(INDEX('BD Demog para scores enalazar'!BC$2:BC$3000,MATCH(Formulas!A2538,'BD Demog para scores enalazar'!A$2:A$3000,0))=0,"SI","NO"),"")</f>
        <v/>
      </c>
      <c r="E2538" t="str" cm="1">
        <f t="array" ref="E2538">_xlfn.IFS(D2538="","",D2538="SI",4,D2538="NO",1)</f>
        <v/>
      </c>
      <c r="F2538" t="str" cm="1">
        <f t="array" ref="F2538">_xlfn.IFS('Paraclinicos '!B2473="","",'Paraclinicos '!B2473&gt;1,1,'Paraclinicos '!B2473&lt;=1,3)</f>
        <v/>
      </c>
      <c r="G2538" t="str" cm="1">
        <f t="array" ref="G2538">_xlfn.IFS('Paraclinicos '!D2473="","",AND('Paraclinicos '!D2473&gt;=250,'Paraclinicos '!D2473&lt;=500),2,'Paraclinicos '!D2473&gt;500,3,'Paraclinicos '!D2473&lt;250,1)</f>
        <v/>
      </c>
      <c r="H2538" s="50" t="str">
        <f t="shared" si="118"/>
        <v/>
      </c>
      <c r="I2538" t="str" cm="1">
        <f t="array" ref="I2538">_xlfn.IFS('Paraclinicos '!Q2473="","",'Paraclinicos '!Q2473&gt;=65,1,'Paraclinicos '!Q2473&lt;65,0)</f>
        <v/>
      </c>
      <c r="J2538" t="str" cm="1">
        <f t="array" ref="J2538">_xlfn.IFS('Paraclinicos '!I2473="","",'Paraclinicos '!I2473&gt;7,1,'Paraclinicos '!I2473&lt;=7,0)</f>
        <v/>
      </c>
      <c r="K2538" t="str" cm="1">
        <f t="array" ref="K2538">_xlfn.IFS('Paraclinicos '!W2473="","",'Paraclinicos '!W2473&lt;=8,1,'Paraclinicos '!W2473&gt;8,0)</f>
        <v/>
      </c>
      <c r="L2538" t="str" cm="1">
        <f t="array" ref="L2538">_xlfn.IFS('Paraclinicos '!S2473="","",'Paraclinicos '!S2473&gt;=30,1,'Paraclinicos '!S2473&lt;30,0)</f>
        <v/>
      </c>
      <c r="M2538" t="str" cm="1">
        <f t="array" ref="M2538">_xlfn.IFS(OR('Paraclinicos '!T2473="",'Paraclinicos '!U2473=""),"",OR('Paraclinicos '!T2473&lt;=90,'Paraclinicos '!U2473&lt;=60),1,OR('Paraclinicos '!T2473&gt;90,'Paraclinicos '!U2473&gt;60),0)</f>
        <v/>
      </c>
      <c r="N2538" s="45" t="str">
        <f t="shared" si="119"/>
        <v/>
      </c>
      <c r="O2538" t="str" cm="1">
        <f t="array" ref="O2538">_xlfn.IFS(OR('Paraclinicos '!M2473="",'Paraclinicos '!N2473="",'Paraclinicos '!N2473=0),"",'Paraclinicos '!M2473/'Paraclinicos '!N2473&lt;100,4,'Paraclinicos '!M2473/'Paraclinicos '!N2473&lt;200,3,'Paraclinicos '!M2473/'Paraclinicos '!N2473&lt;300,2,'Paraclinicos '!M2473/'Paraclinicos '!N2473&lt;400,1,'Paraclinicos '!M2473/'Paraclinicos '!N2473&gt;=400,0)</f>
        <v/>
      </c>
      <c r="P2538" t="str" cm="1">
        <f t="array" ref="P2538">_xlfn.IFS('Paraclinicos '!C2473="","",'Paraclinicos '!C2473&lt;20,4,'Paraclinicos '!C2473&lt;50,3,'Paraclinicos '!C2473&lt;100,2,'Paraclinicos '!C2473&lt;150,1,'Paraclinicos '!C2473&gt;150,0)</f>
        <v/>
      </c>
      <c r="Q2538" t="str" cm="1">
        <f t="array" ref="Q2538">_xlfn.IFS('Paraclinicos '!O2473="","",'Paraclinicos '!O2473&lt;1.2,0,'Paraclinicos '!O2473&lt;2,1,'Paraclinicos '!O2473&lt;3.5,2,'Paraclinicos '!O2473&lt;5,3,'Paraclinicos '!O2473&gt;5,4)</f>
        <v/>
      </c>
      <c r="R2538" t="str" cm="1">
        <f t="array" ref="R2538">_xlfn.IFS('Paraclinicos '!J2473="","",'Paraclinicos '!J2473&lt;1.2,0,'Paraclinicos '!J2473&lt;2,1,'Paraclinicos '!J2473&lt;6,2,'Paraclinicos '!J2473&lt;12,3,'Paraclinicos '!J2473&gt;=12,4)</f>
        <v/>
      </c>
      <c r="S2538" t="str" cm="1">
        <f t="array" ref="S2538">_xlfn.IFS('Paraclinicos '!Y2473="","",'Paraclinicos '!Y2473&lt;70,1,'Paraclinicos '!Y2473&gt;=70,0)</f>
        <v/>
      </c>
      <c r="T2538" t="str" cm="1">
        <f t="array" ref="T2538">_xlfn.IFS('Paraclinicos '!W2473="","",'Paraclinicos '!W2473&lt;6,4,'Paraclinicos '!W2473&lt;10,3,'Paraclinicos '!W2473&lt;13,2,'Paraclinicos '!W2473&lt;15,1,'Paraclinicos '!W2473=15,0)</f>
        <v/>
      </c>
      <c r="U2538" s="54" t="str">
        <f t="shared" si="117"/>
        <v/>
      </c>
      <c r="V2538" t="str" cm="1">
        <f t="array" ref="V2538">_xlfn.IFS('Paraclinicos '!S2473="","",OR('Paraclinicos '!S2473&lt;=8,'Paraclinicos '!S2473&gt;=25),3,'Paraclinicos '!S2473&lt;12,1,'Paraclinicos '!S2473&lt;21,0,'Paraclinicos '!S2473&lt;25,2)</f>
        <v/>
      </c>
      <c r="W2538" t="str">
        <f>IFERROR(IF(INDEX('BD Demog para scores enalazar'!Y$2:'BD Demog para scores enalazar'!Y$3000,MATCH(Formulas!A2538,'BD Demog para scores enalazar'!A$2:'BD Demog para scores enalazar'!A$3000,0))=1,"SI","NO"),"")</f>
        <v/>
      </c>
      <c r="X2538" s="9" t="str">
        <f>IFERROR(IF(INDEX('BD Demog para scores enalazar'!AJ$2:'BD Demog para scores enalazar'!AJ$3000,MATCH(Formulas!A2538,'BD Demog para scores enalazar'!A$2:'BD Demog para scores enalazar'!A$3000,0))=1,"SI","NO"),"")</f>
        <v/>
      </c>
      <c r="Y2538" t="str" cm="1">
        <f t="array" ref="Y2538">IF(AND(W2538="NO",X2538="NO"),_xlfn.IFS('Paraclinicos '!K2473&lt;=91,3,'Paraclinicos '!K2473&lt;94,2,'Paraclinicos '!K2473&lt;96,1,'Paraclinicos '!K2473&gt;=96,0),"")</f>
        <v/>
      </c>
      <c r="Z2538" t="str" cm="1">
        <f t="array" ref="Z2538">IF(OR(W2538="SI",X2538="SI"),_xlfn.IFS(OR(AND('Paraclinicos '!K2474&lt;=83),AND('Paraclinicos '!K2474&gt;=97,AA2538=2)),3,OR(AND('Paraclinicos '!K2474&lt;=86),AND('Paraclinicos '!K2474&gt;=94,AA2538=2)),2,OR(AND('Paraclinicos '!K2474&lt;=88),AND('Paraclinicos '!K2474&gt;=92,AA2538=2)),1,OR(AND('Paraclinicos '!K2474&gt;=88,'Paraclinicos '!K2474&lt;=92),AND('Paraclinicos '!K2474&gt;=93,AA2538=0)),0),"")</f>
        <v/>
      </c>
      <c r="AA2538" t="str" cm="1">
        <f t="array" ref="AA2538">_xlfn.IFS('Paraclinicos '!E2473="","",'Paraclinicos '!E2473="Oxigeno",2,'Paraclinicos '!E2473="Aire",0)</f>
        <v/>
      </c>
    </row>
    <row r="2539" spans="1:27" x14ac:dyDescent="0.25">
      <c r="A2539">
        <f>'Paraclinicos '!A2474</f>
        <v>0</v>
      </c>
      <c r="B2539" s="3">
        <f>'Paraclinicos '!R2474</f>
        <v>0</v>
      </c>
      <c r="C2539" t="str" cm="1">
        <f t="array" ref="C2539">_xlfn.IFS('Paraclinicos '!Q2474="","",'Paraclinicos '!Q2474&gt;60,3,'Paraclinicos '!Q2474&lt;=60,1)</f>
        <v/>
      </c>
      <c r="D2539" t="str">
        <f>IFERROR(IF(INDEX('BD Demog para scores enalazar'!BC$2:BC$3000,MATCH(Formulas!A2539,'BD Demog para scores enalazar'!A$2:A$3000,0))=0,"SI","NO"),"")</f>
        <v/>
      </c>
      <c r="E2539" t="str" cm="1">
        <f t="array" ref="E2539">_xlfn.IFS(D2539="","",D2539="SI",4,D2539="NO",1)</f>
        <v/>
      </c>
      <c r="F2539" t="str" cm="1">
        <f t="array" ref="F2539">_xlfn.IFS('Paraclinicos '!B2474="","",'Paraclinicos '!B2474&gt;1,1,'Paraclinicos '!B2474&lt;=1,3)</f>
        <v/>
      </c>
      <c r="G2539" t="str" cm="1">
        <f t="array" ref="G2539">_xlfn.IFS('Paraclinicos '!D2474="","",AND('Paraclinicos '!D2474&gt;=250,'Paraclinicos '!D2474&lt;=500),2,'Paraclinicos '!D2474&gt;500,3,'Paraclinicos '!D2474&lt;250,1)</f>
        <v/>
      </c>
      <c r="H2539" s="50" t="str">
        <f t="shared" si="118"/>
        <v/>
      </c>
      <c r="I2539" t="str" cm="1">
        <f t="array" ref="I2539">_xlfn.IFS('Paraclinicos '!Q2474="","",'Paraclinicos '!Q2474&gt;=65,1,'Paraclinicos '!Q2474&lt;65,0)</f>
        <v/>
      </c>
      <c r="J2539" t="str" cm="1">
        <f t="array" ref="J2539">_xlfn.IFS('Paraclinicos '!I2474="","",'Paraclinicos '!I2474&gt;7,1,'Paraclinicos '!I2474&lt;=7,0)</f>
        <v/>
      </c>
      <c r="K2539" t="str" cm="1">
        <f t="array" ref="K2539">_xlfn.IFS('Paraclinicos '!W2474="","",'Paraclinicos '!W2474&lt;=8,1,'Paraclinicos '!W2474&gt;8,0)</f>
        <v/>
      </c>
      <c r="L2539" t="str" cm="1">
        <f t="array" ref="L2539">_xlfn.IFS('Paraclinicos '!S2474="","",'Paraclinicos '!S2474&gt;=30,1,'Paraclinicos '!S2474&lt;30,0)</f>
        <v/>
      </c>
      <c r="M2539" t="str" cm="1">
        <f t="array" ref="M2539">_xlfn.IFS(OR('Paraclinicos '!T2474="",'Paraclinicos '!U2474=""),"",OR('Paraclinicos '!T2474&lt;=90,'Paraclinicos '!U2474&lt;=60),1,OR('Paraclinicos '!T2474&gt;90,'Paraclinicos '!U2474&gt;60),0)</f>
        <v/>
      </c>
      <c r="N2539" s="45" t="str">
        <f t="shared" si="119"/>
        <v/>
      </c>
      <c r="O2539" t="str" cm="1">
        <f t="array" ref="O2539">_xlfn.IFS(OR('Paraclinicos '!M2474="",'Paraclinicos '!N2474="",'Paraclinicos '!N2474=0),"",'Paraclinicos '!M2474/'Paraclinicos '!N2474&lt;100,4,'Paraclinicos '!M2474/'Paraclinicos '!N2474&lt;200,3,'Paraclinicos '!M2474/'Paraclinicos '!N2474&lt;300,2,'Paraclinicos '!M2474/'Paraclinicos '!N2474&lt;400,1,'Paraclinicos '!M2474/'Paraclinicos '!N2474&gt;=400,0)</f>
        <v/>
      </c>
      <c r="P2539" t="str" cm="1">
        <f t="array" ref="P2539">_xlfn.IFS('Paraclinicos '!C2474="","",'Paraclinicos '!C2474&lt;20,4,'Paraclinicos '!C2474&lt;50,3,'Paraclinicos '!C2474&lt;100,2,'Paraclinicos '!C2474&lt;150,1,'Paraclinicos '!C2474&gt;150,0)</f>
        <v/>
      </c>
      <c r="Q2539" t="str" cm="1">
        <f t="array" ref="Q2539">_xlfn.IFS('Paraclinicos '!O2474="","",'Paraclinicos '!O2474&lt;1.2,0,'Paraclinicos '!O2474&lt;2,1,'Paraclinicos '!O2474&lt;3.5,2,'Paraclinicos '!O2474&lt;5,3,'Paraclinicos '!O2474&gt;5,4)</f>
        <v/>
      </c>
      <c r="R2539" t="str" cm="1">
        <f t="array" ref="R2539">_xlfn.IFS('Paraclinicos '!J2474="","",'Paraclinicos '!J2474&lt;1.2,0,'Paraclinicos '!J2474&lt;2,1,'Paraclinicos '!J2474&lt;6,2,'Paraclinicos '!J2474&lt;12,3,'Paraclinicos '!J2474&gt;=12,4)</f>
        <v/>
      </c>
      <c r="S2539" t="str" cm="1">
        <f t="array" ref="S2539">_xlfn.IFS('Paraclinicos '!Y2474="","",'Paraclinicos '!Y2474&lt;70,1,'Paraclinicos '!Y2474&gt;=70,0)</f>
        <v/>
      </c>
      <c r="T2539" t="str" cm="1">
        <f t="array" ref="T2539">_xlfn.IFS('Paraclinicos '!W2474="","",'Paraclinicos '!W2474&lt;6,4,'Paraclinicos '!W2474&lt;10,3,'Paraclinicos '!W2474&lt;13,2,'Paraclinicos '!W2474&lt;15,1,'Paraclinicos '!W2474=15,0)</f>
        <v/>
      </c>
      <c r="U2539" s="54" t="str">
        <f t="shared" si="117"/>
        <v/>
      </c>
      <c r="V2539" t="str" cm="1">
        <f t="array" ref="V2539">_xlfn.IFS('Paraclinicos '!S2474="","",OR('Paraclinicos '!S2474&lt;=8,'Paraclinicos '!S2474&gt;=25),3,'Paraclinicos '!S2474&lt;12,1,'Paraclinicos '!S2474&lt;21,0,'Paraclinicos '!S2474&lt;25,2)</f>
        <v/>
      </c>
      <c r="W2539" t="str">
        <f>IFERROR(IF(INDEX('BD Demog para scores enalazar'!Y$2:'BD Demog para scores enalazar'!Y$3000,MATCH(Formulas!A2539,'BD Demog para scores enalazar'!A$2:'BD Demog para scores enalazar'!A$3000,0))=1,"SI","NO"),"")</f>
        <v/>
      </c>
      <c r="X2539" s="9" t="str">
        <f>IFERROR(IF(INDEX('BD Demog para scores enalazar'!AJ$2:'BD Demog para scores enalazar'!AJ$3000,MATCH(Formulas!A2539,'BD Demog para scores enalazar'!A$2:'BD Demog para scores enalazar'!A$3000,0))=1,"SI","NO"),"")</f>
        <v/>
      </c>
      <c r="Y2539" t="str" cm="1">
        <f t="array" ref="Y2539">IF(AND(W2539="NO",X2539="NO"),_xlfn.IFS('Paraclinicos '!K2474&lt;=91,3,'Paraclinicos '!K2474&lt;94,2,'Paraclinicos '!K2474&lt;96,1,'Paraclinicos '!K2474&gt;=96,0),"")</f>
        <v/>
      </c>
      <c r="Z2539" t="str" cm="1">
        <f t="array" ref="Z2539">IF(OR(W2539="SI",X2539="SI"),_xlfn.IFS(OR(AND('Paraclinicos '!K2475&lt;=83),AND('Paraclinicos '!K2475&gt;=97,AA2539=2)),3,OR(AND('Paraclinicos '!K2475&lt;=86),AND('Paraclinicos '!K2475&gt;=94,AA2539=2)),2,OR(AND('Paraclinicos '!K2475&lt;=88),AND('Paraclinicos '!K2475&gt;=92,AA2539=2)),1,OR(AND('Paraclinicos '!K2475&gt;=88,'Paraclinicos '!K2475&lt;=92),AND('Paraclinicos '!K2475&gt;=93,AA2539=0)),0),"")</f>
        <v/>
      </c>
      <c r="AA2539" t="str" cm="1">
        <f t="array" ref="AA2539">_xlfn.IFS('Paraclinicos '!E2474="","",'Paraclinicos '!E2474="Oxigeno",2,'Paraclinicos '!E2474="Aire",0)</f>
        <v/>
      </c>
    </row>
    <row r="2540" spans="1:27" x14ac:dyDescent="0.25">
      <c r="A2540">
        <f>'Paraclinicos '!A2475</f>
        <v>0</v>
      </c>
      <c r="B2540" s="3">
        <f>'Paraclinicos '!R2475</f>
        <v>0</v>
      </c>
      <c r="C2540" t="str" cm="1">
        <f t="array" ref="C2540">_xlfn.IFS('Paraclinicos '!Q2475="","",'Paraclinicos '!Q2475&gt;60,3,'Paraclinicos '!Q2475&lt;=60,1)</f>
        <v/>
      </c>
      <c r="D2540" t="str">
        <f>IFERROR(IF(INDEX('BD Demog para scores enalazar'!BC$2:BC$3000,MATCH(Formulas!A2540,'BD Demog para scores enalazar'!A$2:A$3000,0))=0,"SI","NO"),"")</f>
        <v/>
      </c>
      <c r="E2540" t="str" cm="1">
        <f t="array" ref="E2540">_xlfn.IFS(D2540="","",D2540="SI",4,D2540="NO",1)</f>
        <v/>
      </c>
      <c r="F2540" t="str" cm="1">
        <f t="array" ref="F2540">_xlfn.IFS('Paraclinicos '!B2475="","",'Paraclinicos '!B2475&gt;1,1,'Paraclinicos '!B2475&lt;=1,3)</f>
        <v/>
      </c>
      <c r="G2540" t="str" cm="1">
        <f t="array" ref="G2540">_xlfn.IFS('Paraclinicos '!D2475="","",AND('Paraclinicos '!D2475&gt;=250,'Paraclinicos '!D2475&lt;=500),2,'Paraclinicos '!D2475&gt;500,3,'Paraclinicos '!D2475&lt;250,1)</f>
        <v/>
      </c>
      <c r="H2540" s="50" t="str">
        <f t="shared" si="118"/>
        <v/>
      </c>
      <c r="I2540" t="str" cm="1">
        <f t="array" ref="I2540">_xlfn.IFS('Paraclinicos '!Q2475="","",'Paraclinicos '!Q2475&gt;=65,1,'Paraclinicos '!Q2475&lt;65,0)</f>
        <v/>
      </c>
      <c r="J2540" t="str" cm="1">
        <f t="array" ref="J2540">_xlfn.IFS('Paraclinicos '!I2475="","",'Paraclinicos '!I2475&gt;7,1,'Paraclinicos '!I2475&lt;=7,0)</f>
        <v/>
      </c>
      <c r="K2540" t="str" cm="1">
        <f t="array" ref="K2540">_xlfn.IFS('Paraclinicos '!W2475="","",'Paraclinicos '!W2475&lt;=8,1,'Paraclinicos '!W2475&gt;8,0)</f>
        <v/>
      </c>
      <c r="L2540" t="str" cm="1">
        <f t="array" ref="L2540">_xlfn.IFS('Paraclinicos '!S2475="","",'Paraclinicos '!S2475&gt;=30,1,'Paraclinicos '!S2475&lt;30,0)</f>
        <v/>
      </c>
      <c r="M2540" t="str" cm="1">
        <f t="array" ref="M2540">_xlfn.IFS(OR('Paraclinicos '!T2475="",'Paraclinicos '!U2475=""),"",OR('Paraclinicos '!T2475&lt;=90,'Paraclinicos '!U2475&lt;=60),1,OR('Paraclinicos '!T2475&gt;90,'Paraclinicos '!U2475&gt;60),0)</f>
        <v/>
      </c>
      <c r="N2540" s="45" t="str">
        <f t="shared" si="119"/>
        <v/>
      </c>
      <c r="O2540" t="str" cm="1">
        <f t="array" ref="O2540">_xlfn.IFS(OR('Paraclinicos '!M2475="",'Paraclinicos '!N2475="",'Paraclinicos '!N2475=0),"",'Paraclinicos '!M2475/'Paraclinicos '!N2475&lt;100,4,'Paraclinicos '!M2475/'Paraclinicos '!N2475&lt;200,3,'Paraclinicos '!M2475/'Paraclinicos '!N2475&lt;300,2,'Paraclinicos '!M2475/'Paraclinicos '!N2475&lt;400,1,'Paraclinicos '!M2475/'Paraclinicos '!N2475&gt;=400,0)</f>
        <v/>
      </c>
      <c r="P2540" t="str" cm="1">
        <f t="array" ref="P2540">_xlfn.IFS('Paraclinicos '!C2475="","",'Paraclinicos '!C2475&lt;20,4,'Paraclinicos '!C2475&lt;50,3,'Paraclinicos '!C2475&lt;100,2,'Paraclinicos '!C2475&lt;150,1,'Paraclinicos '!C2475&gt;150,0)</f>
        <v/>
      </c>
      <c r="Q2540" t="str" cm="1">
        <f t="array" ref="Q2540">_xlfn.IFS('Paraclinicos '!O2475="","",'Paraclinicos '!O2475&lt;1.2,0,'Paraclinicos '!O2475&lt;2,1,'Paraclinicos '!O2475&lt;3.5,2,'Paraclinicos '!O2475&lt;5,3,'Paraclinicos '!O2475&gt;5,4)</f>
        <v/>
      </c>
      <c r="R2540" t="str" cm="1">
        <f t="array" ref="R2540">_xlfn.IFS('Paraclinicos '!J2475="","",'Paraclinicos '!J2475&lt;1.2,0,'Paraclinicos '!J2475&lt;2,1,'Paraclinicos '!J2475&lt;6,2,'Paraclinicos '!J2475&lt;12,3,'Paraclinicos '!J2475&gt;=12,4)</f>
        <v/>
      </c>
      <c r="S2540" t="str" cm="1">
        <f t="array" ref="S2540">_xlfn.IFS('Paraclinicos '!Y2475="","",'Paraclinicos '!Y2475&lt;70,1,'Paraclinicos '!Y2475&gt;=70,0)</f>
        <v/>
      </c>
      <c r="T2540" t="str" cm="1">
        <f t="array" ref="T2540">_xlfn.IFS('Paraclinicos '!W2475="","",'Paraclinicos '!W2475&lt;6,4,'Paraclinicos '!W2475&lt;10,3,'Paraclinicos '!W2475&lt;13,2,'Paraclinicos '!W2475&lt;15,1,'Paraclinicos '!W2475=15,0)</f>
        <v/>
      </c>
      <c r="U2540" s="54" t="str">
        <f t="shared" si="117"/>
        <v/>
      </c>
      <c r="V2540" t="str" cm="1">
        <f t="array" ref="V2540">_xlfn.IFS('Paraclinicos '!S2475="","",OR('Paraclinicos '!S2475&lt;=8,'Paraclinicos '!S2475&gt;=25),3,'Paraclinicos '!S2475&lt;12,1,'Paraclinicos '!S2475&lt;21,0,'Paraclinicos '!S2475&lt;25,2)</f>
        <v/>
      </c>
      <c r="W2540" t="str">
        <f>IFERROR(IF(INDEX('BD Demog para scores enalazar'!Y$2:'BD Demog para scores enalazar'!Y$3000,MATCH(Formulas!A2540,'BD Demog para scores enalazar'!A$2:'BD Demog para scores enalazar'!A$3000,0))=1,"SI","NO"),"")</f>
        <v/>
      </c>
      <c r="X2540" s="9" t="str">
        <f>IFERROR(IF(INDEX('BD Demog para scores enalazar'!AJ$2:'BD Demog para scores enalazar'!AJ$3000,MATCH(Formulas!A2540,'BD Demog para scores enalazar'!A$2:'BD Demog para scores enalazar'!A$3000,0))=1,"SI","NO"),"")</f>
        <v/>
      </c>
      <c r="Y2540" t="str" cm="1">
        <f t="array" ref="Y2540">IF(AND(W2540="NO",X2540="NO"),_xlfn.IFS('Paraclinicos '!K2475&lt;=91,3,'Paraclinicos '!K2475&lt;94,2,'Paraclinicos '!K2475&lt;96,1,'Paraclinicos '!K2475&gt;=96,0),"")</f>
        <v/>
      </c>
      <c r="Z2540" t="str" cm="1">
        <f t="array" ref="Z2540">IF(OR(W2540="SI",X2540="SI"),_xlfn.IFS(OR(AND('Paraclinicos '!K2476&lt;=83),AND('Paraclinicos '!K2476&gt;=97,AA2540=2)),3,OR(AND('Paraclinicos '!K2476&lt;=86),AND('Paraclinicos '!K2476&gt;=94,AA2540=2)),2,OR(AND('Paraclinicos '!K2476&lt;=88),AND('Paraclinicos '!K2476&gt;=92,AA2540=2)),1,OR(AND('Paraclinicos '!K2476&gt;=88,'Paraclinicos '!K2476&lt;=92),AND('Paraclinicos '!K2476&gt;=93,AA2540=0)),0),"")</f>
        <v/>
      </c>
      <c r="AA2540" t="str" cm="1">
        <f t="array" ref="AA2540">_xlfn.IFS('Paraclinicos '!E2475="","",'Paraclinicos '!E2475="Oxigeno",2,'Paraclinicos '!E2475="Aire",0)</f>
        <v/>
      </c>
    </row>
    <row r="2541" spans="1:27" x14ac:dyDescent="0.25">
      <c r="A2541">
        <f>'Paraclinicos '!A2476</f>
        <v>0</v>
      </c>
      <c r="B2541" s="3">
        <f>'Paraclinicos '!R2476</f>
        <v>0</v>
      </c>
      <c r="C2541" t="str" cm="1">
        <f t="array" ref="C2541">_xlfn.IFS('Paraclinicos '!Q2476="","",'Paraclinicos '!Q2476&gt;60,3,'Paraclinicos '!Q2476&lt;=60,1)</f>
        <v/>
      </c>
      <c r="D2541" t="str">
        <f>IFERROR(IF(INDEX('BD Demog para scores enalazar'!BC$2:BC$3000,MATCH(Formulas!A2541,'BD Demog para scores enalazar'!A$2:A$3000,0))=0,"SI","NO"),"")</f>
        <v/>
      </c>
      <c r="E2541" t="str" cm="1">
        <f t="array" ref="E2541">_xlfn.IFS(D2541="","",D2541="SI",4,D2541="NO",1)</f>
        <v/>
      </c>
      <c r="F2541" t="str" cm="1">
        <f t="array" ref="F2541">_xlfn.IFS('Paraclinicos '!B2476="","",'Paraclinicos '!B2476&gt;1,1,'Paraclinicos '!B2476&lt;=1,3)</f>
        <v/>
      </c>
      <c r="G2541" t="str" cm="1">
        <f t="array" ref="G2541">_xlfn.IFS('Paraclinicos '!D2476="","",AND('Paraclinicos '!D2476&gt;=250,'Paraclinicos '!D2476&lt;=500),2,'Paraclinicos '!D2476&gt;500,3,'Paraclinicos '!D2476&lt;250,1)</f>
        <v/>
      </c>
      <c r="H2541" s="50" t="str">
        <f t="shared" si="118"/>
        <v/>
      </c>
      <c r="I2541" t="str" cm="1">
        <f t="array" ref="I2541">_xlfn.IFS('Paraclinicos '!Q2476="","",'Paraclinicos '!Q2476&gt;=65,1,'Paraclinicos '!Q2476&lt;65,0)</f>
        <v/>
      </c>
      <c r="J2541" t="str" cm="1">
        <f t="array" ref="J2541">_xlfn.IFS('Paraclinicos '!I2476="","",'Paraclinicos '!I2476&gt;7,1,'Paraclinicos '!I2476&lt;=7,0)</f>
        <v/>
      </c>
      <c r="K2541" t="str" cm="1">
        <f t="array" ref="K2541">_xlfn.IFS('Paraclinicos '!W2476="","",'Paraclinicos '!W2476&lt;=8,1,'Paraclinicos '!W2476&gt;8,0)</f>
        <v/>
      </c>
      <c r="L2541" t="str" cm="1">
        <f t="array" ref="L2541">_xlfn.IFS('Paraclinicos '!S2476="","",'Paraclinicos '!S2476&gt;=30,1,'Paraclinicos '!S2476&lt;30,0)</f>
        <v/>
      </c>
      <c r="M2541" t="str" cm="1">
        <f t="array" ref="M2541">_xlfn.IFS(OR('Paraclinicos '!T2476="",'Paraclinicos '!U2476=""),"",OR('Paraclinicos '!T2476&lt;=90,'Paraclinicos '!U2476&lt;=60),1,OR('Paraclinicos '!T2476&gt;90,'Paraclinicos '!U2476&gt;60),0)</f>
        <v/>
      </c>
      <c r="N2541" s="45" t="str">
        <f t="shared" si="119"/>
        <v/>
      </c>
      <c r="O2541" t="str" cm="1">
        <f t="array" ref="O2541">_xlfn.IFS(OR('Paraclinicos '!M2476="",'Paraclinicos '!N2476="",'Paraclinicos '!N2476=0),"",'Paraclinicos '!M2476/'Paraclinicos '!N2476&lt;100,4,'Paraclinicos '!M2476/'Paraclinicos '!N2476&lt;200,3,'Paraclinicos '!M2476/'Paraclinicos '!N2476&lt;300,2,'Paraclinicos '!M2476/'Paraclinicos '!N2476&lt;400,1,'Paraclinicos '!M2476/'Paraclinicos '!N2476&gt;=400,0)</f>
        <v/>
      </c>
      <c r="P2541" t="str" cm="1">
        <f t="array" ref="P2541">_xlfn.IFS('Paraclinicos '!C2476="","",'Paraclinicos '!C2476&lt;20,4,'Paraclinicos '!C2476&lt;50,3,'Paraclinicos '!C2476&lt;100,2,'Paraclinicos '!C2476&lt;150,1,'Paraclinicos '!C2476&gt;150,0)</f>
        <v/>
      </c>
      <c r="Q2541" t="str" cm="1">
        <f t="array" ref="Q2541">_xlfn.IFS('Paraclinicos '!O2476="","",'Paraclinicos '!O2476&lt;1.2,0,'Paraclinicos '!O2476&lt;2,1,'Paraclinicos '!O2476&lt;3.5,2,'Paraclinicos '!O2476&lt;5,3,'Paraclinicos '!O2476&gt;5,4)</f>
        <v/>
      </c>
      <c r="R2541" t="str" cm="1">
        <f t="array" ref="R2541">_xlfn.IFS('Paraclinicos '!J2476="","",'Paraclinicos '!J2476&lt;1.2,0,'Paraclinicos '!J2476&lt;2,1,'Paraclinicos '!J2476&lt;6,2,'Paraclinicos '!J2476&lt;12,3,'Paraclinicos '!J2476&gt;=12,4)</f>
        <v/>
      </c>
      <c r="S2541" t="str" cm="1">
        <f t="array" ref="S2541">_xlfn.IFS('Paraclinicos '!Y2476="","",'Paraclinicos '!Y2476&lt;70,1,'Paraclinicos '!Y2476&gt;=70,0)</f>
        <v/>
      </c>
      <c r="T2541" t="str" cm="1">
        <f t="array" ref="T2541">_xlfn.IFS('Paraclinicos '!W2476="","",'Paraclinicos '!W2476&lt;6,4,'Paraclinicos '!W2476&lt;10,3,'Paraclinicos '!W2476&lt;13,2,'Paraclinicos '!W2476&lt;15,1,'Paraclinicos '!W2476=15,0)</f>
        <v/>
      </c>
      <c r="U2541" s="54" t="str">
        <f t="shared" si="117"/>
        <v/>
      </c>
      <c r="V2541" t="str" cm="1">
        <f t="array" ref="V2541">_xlfn.IFS('Paraclinicos '!S2476="","",OR('Paraclinicos '!S2476&lt;=8,'Paraclinicos '!S2476&gt;=25),3,'Paraclinicos '!S2476&lt;12,1,'Paraclinicos '!S2476&lt;21,0,'Paraclinicos '!S2476&lt;25,2)</f>
        <v/>
      </c>
      <c r="W2541" t="str">
        <f>IFERROR(IF(INDEX('BD Demog para scores enalazar'!Y$2:'BD Demog para scores enalazar'!Y$3000,MATCH(Formulas!A2541,'BD Demog para scores enalazar'!A$2:'BD Demog para scores enalazar'!A$3000,0))=1,"SI","NO"),"")</f>
        <v/>
      </c>
      <c r="X2541" s="9" t="str">
        <f>IFERROR(IF(INDEX('BD Demog para scores enalazar'!AJ$2:'BD Demog para scores enalazar'!AJ$3000,MATCH(Formulas!A2541,'BD Demog para scores enalazar'!A$2:'BD Demog para scores enalazar'!A$3000,0))=1,"SI","NO"),"")</f>
        <v/>
      </c>
      <c r="Y2541" t="str" cm="1">
        <f t="array" ref="Y2541">IF(AND(W2541="NO",X2541="NO"),_xlfn.IFS('Paraclinicos '!K2476&lt;=91,3,'Paraclinicos '!K2476&lt;94,2,'Paraclinicos '!K2476&lt;96,1,'Paraclinicos '!K2476&gt;=96,0),"")</f>
        <v/>
      </c>
      <c r="Z2541" t="str" cm="1">
        <f t="array" ref="Z2541">IF(OR(W2541="SI",X2541="SI"),_xlfn.IFS(OR(AND('Paraclinicos '!K2477&lt;=83),AND('Paraclinicos '!K2477&gt;=97,AA2541=2)),3,OR(AND('Paraclinicos '!K2477&lt;=86),AND('Paraclinicos '!K2477&gt;=94,AA2541=2)),2,OR(AND('Paraclinicos '!K2477&lt;=88),AND('Paraclinicos '!K2477&gt;=92,AA2541=2)),1,OR(AND('Paraclinicos '!K2477&gt;=88,'Paraclinicos '!K2477&lt;=92),AND('Paraclinicos '!K2477&gt;=93,AA2541=0)),0),"")</f>
        <v/>
      </c>
      <c r="AA2541" t="str" cm="1">
        <f t="array" ref="AA2541">_xlfn.IFS('Paraclinicos '!E2476="","",'Paraclinicos '!E2476="Oxigeno",2,'Paraclinicos '!E2476="Aire",0)</f>
        <v/>
      </c>
    </row>
    <row r="2542" spans="1:27" x14ac:dyDescent="0.25">
      <c r="A2542">
        <f>'Paraclinicos '!A2477</f>
        <v>0</v>
      </c>
      <c r="B2542" s="3">
        <f>'Paraclinicos '!R2477</f>
        <v>0</v>
      </c>
      <c r="C2542" t="str" cm="1">
        <f t="array" ref="C2542">_xlfn.IFS('Paraclinicos '!Q2477="","",'Paraclinicos '!Q2477&gt;60,3,'Paraclinicos '!Q2477&lt;=60,1)</f>
        <v/>
      </c>
      <c r="D2542" t="str">
        <f>IFERROR(IF(INDEX('BD Demog para scores enalazar'!BC$2:BC$3000,MATCH(Formulas!A2542,'BD Demog para scores enalazar'!A$2:A$3000,0))=0,"SI","NO"),"")</f>
        <v/>
      </c>
      <c r="E2542" t="str" cm="1">
        <f t="array" ref="E2542">_xlfn.IFS(D2542="","",D2542="SI",4,D2542="NO",1)</f>
        <v/>
      </c>
      <c r="F2542" t="str" cm="1">
        <f t="array" ref="F2542">_xlfn.IFS('Paraclinicos '!B2477="","",'Paraclinicos '!B2477&gt;1,1,'Paraclinicos '!B2477&lt;=1,3)</f>
        <v/>
      </c>
      <c r="G2542" t="str" cm="1">
        <f t="array" ref="G2542">_xlfn.IFS('Paraclinicos '!D2477="","",AND('Paraclinicos '!D2477&gt;=250,'Paraclinicos '!D2477&lt;=500),2,'Paraclinicos '!D2477&gt;500,3,'Paraclinicos '!D2477&lt;250,1)</f>
        <v/>
      </c>
      <c r="H2542" s="50" t="str">
        <f t="shared" si="118"/>
        <v/>
      </c>
      <c r="I2542" t="str" cm="1">
        <f t="array" ref="I2542">_xlfn.IFS('Paraclinicos '!Q2477="","",'Paraclinicos '!Q2477&gt;=65,1,'Paraclinicos '!Q2477&lt;65,0)</f>
        <v/>
      </c>
      <c r="J2542" t="str" cm="1">
        <f t="array" ref="J2542">_xlfn.IFS('Paraclinicos '!I2477="","",'Paraclinicos '!I2477&gt;7,1,'Paraclinicos '!I2477&lt;=7,0)</f>
        <v/>
      </c>
      <c r="K2542" t="str" cm="1">
        <f t="array" ref="K2542">_xlfn.IFS('Paraclinicos '!W2477="","",'Paraclinicos '!W2477&lt;=8,1,'Paraclinicos '!W2477&gt;8,0)</f>
        <v/>
      </c>
      <c r="L2542" t="str" cm="1">
        <f t="array" ref="L2542">_xlfn.IFS('Paraclinicos '!S2477="","",'Paraclinicos '!S2477&gt;=30,1,'Paraclinicos '!S2477&lt;30,0)</f>
        <v/>
      </c>
      <c r="M2542" t="str" cm="1">
        <f t="array" ref="M2542">_xlfn.IFS(OR('Paraclinicos '!T2477="",'Paraclinicos '!U2477=""),"",OR('Paraclinicos '!T2477&lt;=90,'Paraclinicos '!U2477&lt;=60),1,OR('Paraclinicos '!T2477&gt;90,'Paraclinicos '!U2477&gt;60),0)</f>
        <v/>
      </c>
      <c r="N2542" s="45" t="str">
        <f t="shared" si="119"/>
        <v/>
      </c>
      <c r="O2542" t="str" cm="1">
        <f t="array" ref="O2542">_xlfn.IFS(OR('Paraclinicos '!M2477="",'Paraclinicos '!N2477="",'Paraclinicos '!N2477=0),"",'Paraclinicos '!M2477/'Paraclinicos '!N2477&lt;100,4,'Paraclinicos '!M2477/'Paraclinicos '!N2477&lt;200,3,'Paraclinicos '!M2477/'Paraclinicos '!N2477&lt;300,2,'Paraclinicos '!M2477/'Paraclinicos '!N2477&lt;400,1,'Paraclinicos '!M2477/'Paraclinicos '!N2477&gt;=400,0)</f>
        <v/>
      </c>
      <c r="P2542" t="str" cm="1">
        <f t="array" ref="P2542">_xlfn.IFS('Paraclinicos '!C2477="","",'Paraclinicos '!C2477&lt;20,4,'Paraclinicos '!C2477&lt;50,3,'Paraclinicos '!C2477&lt;100,2,'Paraclinicos '!C2477&lt;150,1,'Paraclinicos '!C2477&gt;150,0)</f>
        <v/>
      </c>
      <c r="Q2542" t="str" cm="1">
        <f t="array" ref="Q2542">_xlfn.IFS('Paraclinicos '!O2477="","",'Paraclinicos '!O2477&lt;1.2,0,'Paraclinicos '!O2477&lt;2,1,'Paraclinicos '!O2477&lt;3.5,2,'Paraclinicos '!O2477&lt;5,3,'Paraclinicos '!O2477&gt;5,4)</f>
        <v/>
      </c>
      <c r="R2542" t="str" cm="1">
        <f t="array" ref="R2542">_xlfn.IFS('Paraclinicos '!J2477="","",'Paraclinicos '!J2477&lt;1.2,0,'Paraclinicos '!J2477&lt;2,1,'Paraclinicos '!J2477&lt;6,2,'Paraclinicos '!J2477&lt;12,3,'Paraclinicos '!J2477&gt;=12,4)</f>
        <v/>
      </c>
      <c r="S2542" t="str" cm="1">
        <f t="array" ref="S2542">_xlfn.IFS('Paraclinicos '!Y2477="","",'Paraclinicos '!Y2477&lt;70,1,'Paraclinicos '!Y2477&gt;=70,0)</f>
        <v/>
      </c>
      <c r="T2542" t="str" cm="1">
        <f t="array" ref="T2542">_xlfn.IFS('Paraclinicos '!W2477="","",'Paraclinicos '!W2477&lt;6,4,'Paraclinicos '!W2477&lt;10,3,'Paraclinicos '!W2477&lt;13,2,'Paraclinicos '!W2477&lt;15,1,'Paraclinicos '!W2477=15,0)</f>
        <v/>
      </c>
      <c r="U2542" s="54" t="str">
        <f t="shared" si="117"/>
        <v/>
      </c>
      <c r="V2542" t="str" cm="1">
        <f t="array" ref="V2542">_xlfn.IFS('Paraclinicos '!S2477="","",OR('Paraclinicos '!S2477&lt;=8,'Paraclinicos '!S2477&gt;=25),3,'Paraclinicos '!S2477&lt;12,1,'Paraclinicos '!S2477&lt;21,0,'Paraclinicos '!S2477&lt;25,2)</f>
        <v/>
      </c>
      <c r="W2542" t="str">
        <f>IFERROR(IF(INDEX('BD Demog para scores enalazar'!Y$2:'BD Demog para scores enalazar'!Y$3000,MATCH(Formulas!A2542,'BD Demog para scores enalazar'!A$2:'BD Demog para scores enalazar'!A$3000,0))=1,"SI","NO"),"")</f>
        <v/>
      </c>
      <c r="X2542" s="9" t="str">
        <f>IFERROR(IF(INDEX('BD Demog para scores enalazar'!AJ$2:'BD Demog para scores enalazar'!AJ$3000,MATCH(Formulas!A2542,'BD Demog para scores enalazar'!A$2:'BD Demog para scores enalazar'!A$3000,0))=1,"SI","NO"),"")</f>
        <v/>
      </c>
      <c r="Y2542" t="str" cm="1">
        <f t="array" ref="Y2542">IF(AND(W2542="NO",X2542="NO"),_xlfn.IFS('Paraclinicos '!K2477&lt;=91,3,'Paraclinicos '!K2477&lt;94,2,'Paraclinicos '!K2477&lt;96,1,'Paraclinicos '!K2477&gt;=96,0),"")</f>
        <v/>
      </c>
      <c r="Z2542" t="str" cm="1">
        <f t="array" ref="Z2542">IF(OR(W2542="SI",X2542="SI"),_xlfn.IFS(OR(AND('Paraclinicos '!K2478&lt;=83),AND('Paraclinicos '!K2478&gt;=97,AA2542=2)),3,OR(AND('Paraclinicos '!K2478&lt;=86),AND('Paraclinicos '!K2478&gt;=94,AA2542=2)),2,OR(AND('Paraclinicos '!K2478&lt;=88),AND('Paraclinicos '!K2478&gt;=92,AA2542=2)),1,OR(AND('Paraclinicos '!K2478&gt;=88,'Paraclinicos '!K2478&lt;=92),AND('Paraclinicos '!K2478&gt;=93,AA2542=0)),0),"")</f>
        <v/>
      </c>
      <c r="AA2542" t="str" cm="1">
        <f t="array" ref="AA2542">_xlfn.IFS('Paraclinicos '!E2477="","",'Paraclinicos '!E2477="Oxigeno",2,'Paraclinicos '!E2477="Aire",0)</f>
        <v/>
      </c>
    </row>
    <row r="2543" spans="1:27" x14ac:dyDescent="0.25">
      <c r="A2543">
        <f>'Paraclinicos '!A2478</f>
        <v>0</v>
      </c>
      <c r="B2543" s="3">
        <f>'Paraclinicos '!R2478</f>
        <v>0</v>
      </c>
      <c r="C2543" t="str" cm="1">
        <f t="array" ref="C2543">_xlfn.IFS('Paraclinicos '!Q2478="","",'Paraclinicos '!Q2478&gt;60,3,'Paraclinicos '!Q2478&lt;=60,1)</f>
        <v/>
      </c>
      <c r="D2543" t="str">
        <f>IFERROR(IF(INDEX('BD Demog para scores enalazar'!BC$2:BC$3000,MATCH(Formulas!A2543,'BD Demog para scores enalazar'!A$2:A$3000,0))=0,"SI","NO"),"")</f>
        <v/>
      </c>
      <c r="E2543" t="str" cm="1">
        <f t="array" ref="E2543">_xlfn.IFS(D2543="","",D2543="SI",4,D2543="NO",1)</f>
        <v/>
      </c>
      <c r="F2543" t="str" cm="1">
        <f t="array" ref="F2543">_xlfn.IFS('Paraclinicos '!B2478="","",'Paraclinicos '!B2478&gt;1,1,'Paraclinicos '!B2478&lt;=1,3)</f>
        <v/>
      </c>
      <c r="G2543" t="str" cm="1">
        <f t="array" ref="G2543">_xlfn.IFS('Paraclinicos '!D2478="","",AND('Paraclinicos '!D2478&gt;=250,'Paraclinicos '!D2478&lt;=500),2,'Paraclinicos '!D2478&gt;500,3,'Paraclinicos '!D2478&lt;250,1)</f>
        <v/>
      </c>
      <c r="H2543" s="50" t="str">
        <f t="shared" si="118"/>
        <v/>
      </c>
      <c r="I2543" t="str" cm="1">
        <f t="array" ref="I2543">_xlfn.IFS('Paraclinicos '!Q2478="","",'Paraclinicos '!Q2478&gt;=65,1,'Paraclinicos '!Q2478&lt;65,0)</f>
        <v/>
      </c>
      <c r="J2543" t="str" cm="1">
        <f t="array" ref="J2543">_xlfn.IFS('Paraclinicos '!I2478="","",'Paraclinicos '!I2478&gt;7,1,'Paraclinicos '!I2478&lt;=7,0)</f>
        <v/>
      </c>
      <c r="K2543" t="str" cm="1">
        <f t="array" ref="K2543">_xlfn.IFS('Paraclinicos '!W2478="","",'Paraclinicos '!W2478&lt;=8,1,'Paraclinicos '!W2478&gt;8,0)</f>
        <v/>
      </c>
      <c r="L2543" t="str" cm="1">
        <f t="array" ref="L2543">_xlfn.IFS('Paraclinicos '!S2478="","",'Paraclinicos '!S2478&gt;=30,1,'Paraclinicos '!S2478&lt;30,0)</f>
        <v/>
      </c>
      <c r="M2543" t="str" cm="1">
        <f t="array" ref="M2543">_xlfn.IFS(OR('Paraclinicos '!T2478="",'Paraclinicos '!U2478=""),"",OR('Paraclinicos '!T2478&lt;=90,'Paraclinicos '!U2478&lt;=60),1,OR('Paraclinicos '!T2478&gt;90,'Paraclinicos '!U2478&gt;60),0)</f>
        <v/>
      </c>
      <c r="N2543" s="45" t="str">
        <f t="shared" si="119"/>
        <v/>
      </c>
      <c r="O2543" t="str" cm="1">
        <f t="array" ref="O2543">_xlfn.IFS(OR('Paraclinicos '!M2478="",'Paraclinicos '!N2478="",'Paraclinicos '!N2478=0),"",'Paraclinicos '!M2478/'Paraclinicos '!N2478&lt;100,4,'Paraclinicos '!M2478/'Paraclinicos '!N2478&lt;200,3,'Paraclinicos '!M2478/'Paraclinicos '!N2478&lt;300,2,'Paraclinicos '!M2478/'Paraclinicos '!N2478&lt;400,1,'Paraclinicos '!M2478/'Paraclinicos '!N2478&gt;=400,0)</f>
        <v/>
      </c>
      <c r="P2543" t="str" cm="1">
        <f t="array" ref="P2543">_xlfn.IFS('Paraclinicos '!C2478="","",'Paraclinicos '!C2478&lt;20,4,'Paraclinicos '!C2478&lt;50,3,'Paraclinicos '!C2478&lt;100,2,'Paraclinicos '!C2478&lt;150,1,'Paraclinicos '!C2478&gt;150,0)</f>
        <v/>
      </c>
      <c r="Q2543" t="str" cm="1">
        <f t="array" ref="Q2543">_xlfn.IFS('Paraclinicos '!O2478="","",'Paraclinicos '!O2478&lt;1.2,0,'Paraclinicos '!O2478&lt;2,1,'Paraclinicos '!O2478&lt;3.5,2,'Paraclinicos '!O2478&lt;5,3,'Paraclinicos '!O2478&gt;5,4)</f>
        <v/>
      </c>
      <c r="R2543" t="str" cm="1">
        <f t="array" ref="R2543">_xlfn.IFS('Paraclinicos '!J2478="","",'Paraclinicos '!J2478&lt;1.2,0,'Paraclinicos '!J2478&lt;2,1,'Paraclinicos '!J2478&lt;6,2,'Paraclinicos '!J2478&lt;12,3,'Paraclinicos '!J2478&gt;=12,4)</f>
        <v/>
      </c>
      <c r="S2543" t="str" cm="1">
        <f t="array" ref="S2543">_xlfn.IFS('Paraclinicos '!Y2478="","",'Paraclinicos '!Y2478&lt;70,1,'Paraclinicos '!Y2478&gt;=70,0)</f>
        <v/>
      </c>
      <c r="T2543" t="str" cm="1">
        <f t="array" ref="T2543">_xlfn.IFS('Paraclinicos '!W2478="","",'Paraclinicos '!W2478&lt;6,4,'Paraclinicos '!W2478&lt;10,3,'Paraclinicos '!W2478&lt;13,2,'Paraclinicos '!W2478&lt;15,1,'Paraclinicos '!W2478=15,0)</f>
        <v/>
      </c>
      <c r="U2543" s="54" t="str">
        <f t="shared" si="117"/>
        <v/>
      </c>
      <c r="V2543" t="str" cm="1">
        <f t="array" ref="V2543">_xlfn.IFS('Paraclinicos '!S2478="","",OR('Paraclinicos '!S2478&lt;=8,'Paraclinicos '!S2478&gt;=25),3,'Paraclinicos '!S2478&lt;12,1,'Paraclinicos '!S2478&lt;21,0,'Paraclinicos '!S2478&lt;25,2)</f>
        <v/>
      </c>
      <c r="W2543" t="str">
        <f>IFERROR(IF(INDEX('BD Demog para scores enalazar'!Y$2:'BD Demog para scores enalazar'!Y$3000,MATCH(Formulas!A2543,'BD Demog para scores enalazar'!A$2:'BD Demog para scores enalazar'!A$3000,0))=1,"SI","NO"),"")</f>
        <v/>
      </c>
      <c r="X2543" s="9" t="str">
        <f>IFERROR(IF(INDEX('BD Demog para scores enalazar'!AJ$2:'BD Demog para scores enalazar'!AJ$3000,MATCH(Formulas!A2543,'BD Demog para scores enalazar'!A$2:'BD Demog para scores enalazar'!A$3000,0))=1,"SI","NO"),"")</f>
        <v/>
      </c>
      <c r="Y2543" t="str" cm="1">
        <f t="array" ref="Y2543">IF(AND(W2543="NO",X2543="NO"),_xlfn.IFS('Paraclinicos '!K2478&lt;=91,3,'Paraclinicos '!K2478&lt;94,2,'Paraclinicos '!K2478&lt;96,1,'Paraclinicos '!K2478&gt;=96,0),"")</f>
        <v/>
      </c>
      <c r="Z2543" t="str" cm="1">
        <f t="array" ref="Z2543">IF(OR(W2543="SI",X2543="SI"),_xlfn.IFS(OR(AND('Paraclinicos '!K2479&lt;=83),AND('Paraclinicos '!K2479&gt;=97,AA2543=2)),3,OR(AND('Paraclinicos '!K2479&lt;=86),AND('Paraclinicos '!K2479&gt;=94,AA2543=2)),2,OR(AND('Paraclinicos '!K2479&lt;=88),AND('Paraclinicos '!K2479&gt;=92,AA2543=2)),1,OR(AND('Paraclinicos '!K2479&gt;=88,'Paraclinicos '!K2479&lt;=92),AND('Paraclinicos '!K2479&gt;=93,AA2543=0)),0),"")</f>
        <v/>
      </c>
      <c r="AA2543" t="str" cm="1">
        <f t="array" ref="AA2543">_xlfn.IFS('Paraclinicos '!E2478="","",'Paraclinicos '!E2478="Oxigeno",2,'Paraclinicos '!E2478="Aire",0)</f>
        <v/>
      </c>
    </row>
    <row r="2544" spans="1:27" x14ac:dyDescent="0.25">
      <c r="A2544">
        <f>'Paraclinicos '!A2479</f>
        <v>0</v>
      </c>
      <c r="B2544" s="3">
        <f>'Paraclinicos '!R2479</f>
        <v>0</v>
      </c>
      <c r="C2544" t="str" cm="1">
        <f t="array" ref="C2544">_xlfn.IFS('Paraclinicos '!Q2479="","",'Paraclinicos '!Q2479&gt;60,3,'Paraclinicos '!Q2479&lt;=60,1)</f>
        <v/>
      </c>
      <c r="D2544" t="str">
        <f>IFERROR(IF(INDEX('BD Demog para scores enalazar'!BC$2:BC$3000,MATCH(Formulas!A2544,'BD Demog para scores enalazar'!A$2:A$3000,0))=0,"SI","NO"),"")</f>
        <v/>
      </c>
      <c r="E2544" t="str" cm="1">
        <f t="array" ref="E2544">_xlfn.IFS(D2544="","",D2544="SI",4,D2544="NO",1)</f>
        <v/>
      </c>
      <c r="F2544" t="str" cm="1">
        <f t="array" ref="F2544">_xlfn.IFS('Paraclinicos '!B2479="","",'Paraclinicos '!B2479&gt;1,1,'Paraclinicos '!B2479&lt;=1,3)</f>
        <v/>
      </c>
      <c r="G2544" t="str" cm="1">
        <f t="array" ref="G2544">_xlfn.IFS('Paraclinicos '!D2479="","",AND('Paraclinicos '!D2479&gt;=250,'Paraclinicos '!D2479&lt;=500),2,'Paraclinicos '!D2479&gt;500,3,'Paraclinicos '!D2479&lt;250,1)</f>
        <v/>
      </c>
      <c r="H2544" s="50" t="str">
        <f t="shared" si="118"/>
        <v/>
      </c>
      <c r="I2544" t="str" cm="1">
        <f t="array" ref="I2544">_xlfn.IFS('Paraclinicos '!Q2479="","",'Paraclinicos '!Q2479&gt;=65,1,'Paraclinicos '!Q2479&lt;65,0)</f>
        <v/>
      </c>
      <c r="J2544" t="str" cm="1">
        <f t="array" ref="J2544">_xlfn.IFS('Paraclinicos '!I2479="","",'Paraclinicos '!I2479&gt;7,1,'Paraclinicos '!I2479&lt;=7,0)</f>
        <v/>
      </c>
      <c r="K2544" t="str" cm="1">
        <f t="array" ref="K2544">_xlfn.IFS('Paraclinicos '!W2479="","",'Paraclinicos '!W2479&lt;=8,1,'Paraclinicos '!W2479&gt;8,0)</f>
        <v/>
      </c>
      <c r="L2544" t="str" cm="1">
        <f t="array" ref="L2544">_xlfn.IFS('Paraclinicos '!S2479="","",'Paraclinicos '!S2479&gt;=30,1,'Paraclinicos '!S2479&lt;30,0)</f>
        <v/>
      </c>
      <c r="M2544" t="str" cm="1">
        <f t="array" ref="M2544">_xlfn.IFS(OR('Paraclinicos '!T2479="",'Paraclinicos '!U2479=""),"",OR('Paraclinicos '!T2479&lt;=90,'Paraclinicos '!U2479&lt;=60),1,OR('Paraclinicos '!T2479&gt;90,'Paraclinicos '!U2479&gt;60),0)</f>
        <v/>
      </c>
      <c r="N2544" s="45" t="str">
        <f t="shared" si="119"/>
        <v/>
      </c>
      <c r="O2544" t="str" cm="1">
        <f t="array" ref="O2544">_xlfn.IFS(OR('Paraclinicos '!M2479="",'Paraclinicos '!N2479="",'Paraclinicos '!N2479=0),"",'Paraclinicos '!M2479/'Paraclinicos '!N2479&lt;100,4,'Paraclinicos '!M2479/'Paraclinicos '!N2479&lt;200,3,'Paraclinicos '!M2479/'Paraclinicos '!N2479&lt;300,2,'Paraclinicos '!M2479/'Paraclinicos '!N2479&lt;400,1,'Paraclinicos '!M2479/'Paraclinicos '!N2479&gt;=400,0)</f>
        <v/>
      </c>
      <c r="P2544" t="str" cm="1">
        <f t="array" ref="P2544">_xlfn.IFS('Paraclinicos '!C2479="","",'Paraclinicos '!C2479&lt;20,4,'Paraclinicos '!C2479&lt;50,3,'Paraclinicos '!C2479&lt;100,2,'Paraclinicos '!C2479&lt;150,1,'Paraclinicos '!C2479&gt;150,0)</f>
        <v/>
      </c>
      <c r="Q2544" t="str" cm="1">
        <f t="array" ref="Q2544">_xlfn.IFS('Paraclinicos '!O2479="","",'Paraclinicos '!O2479&lt;1.2,0,'Paraclinicos '!O2479&lt;2,1,'Paraclinicos '!O2479&lt;3.5,2,'Paraclinicos '!O2479&lt;5,3,'Paraclinicos '!O2479&gt;5,4)</f>
        <v/>
      </c>
      <c r="R2544" t="str" cm="1">
        <f t="array" ref="R2544">_xlfn.IFS('Paraclinicos '!J2479="","",'Paraclinicos '!J2479&lt;1.2,0,'Paraclinicos '!J2479&lt;2,1,'Paraclinicos '!J2479&lt;6,2,'Paraclinicos '!J2479&lt;12,3,'Paraclinicos '!J2479&gt;=12,4)</f>
        <v/>
      </c>
      <c r="S2544" t="str" cm="1">
        <f t="array" ref="S2544">_xlfn.IFS('Paraclinicos '!Y2479="","",'Paraclinicos '!Y2479&lt;70,1,'Paraclinicos '!Y2479&gt;=70,0)</f>
        <v/>
      </c>
      <c r="T2544" t="str" cm="1">
        <f t="array" ref="T2544">_xlfn.IFS('Paraclinicos '!W2479="","",'Paraclinicos '!W2479&lt;6,4,'Paraclinicos '!W2479&lt;10,3,'Paraclinicos '!W2479&lt;13,2,'Paraclinicos '!W2479&lt;15,1,'Paraclinicos '!W2479=15,0)</f>
        <v/>
      </c>
      <c r="U2544" s="54" t="str">
        <f t="shared" si="117"/>
        <v/>
      </c>
      <c r="V2544" t="str" cm="1">
        <f t="array" ref="V2544">_xlfn.IFS('Paraclinicos '!S2479="","",OR('Paraclinicos '!S2479&lt;=8,'Paraclinicos '!S2479&gt;=25),3,'Paraclinicos '!S2479&lt;12,1,'Paraclinicos '!S2479&lt;21,0,'Paraclinicos '!S2479&lt;25,2)</f>
        <v/>
      </c>
      <c r="W2544" t="str">
        <f>IFERROR(IF(INDEX('BD Demog para scores enalazar'!Y$2:'BD Demog para scores enalazar'!Y$3000,MATCH(Formulas!A2544,'BD Demog para scores enalazar'!A$2:'BD Demog para scores enalazar'!A$3000,0))=1,"SI","NO"),"")</f>
        <v/>
      </c>
      <c r="X2544" s="9" t="str">
        <f>IFERROR(IF(INDEX('BD Demog para scores enalazar'!AJ$2:'BD Demog para scores enalazar'!AJ$3000,MATCH(Formulas!A2544,'BD Demog para scores enalazar'!A$2:'BD Demog para scores enalazar'!A$3000,0))=1,"SI","NO"),"")</f>
        <v/>
      </c>
      <c r="Y2544" t="str" cm="1">
        <f t="array" ref="Y2544">IF(AND(W2544="NO",X2544="NO"),_xlfn.IFS('Paraclinicos '!K2479&lt;=91,3,'Paraclinicos '!K2479&lt;94,2,'Paraclinicos '!K2479&lt;96,1,'Paraclinicos '!K2479&gt;=96,0),"")</f>
        <v/>
      </c>
      <c r="Z2544" t="str" cm="1">
        <f t="array" ref="Z2544">IF(OR(W2544="SI",X2544="SI"),_xlfn.IFS(OR(AND('Paraclinicos '!K2480&lt;=83),AND('Paraclinicos '!K2480&gt;=97,AA2544=2)),3,OR(AND('Paraclinicos '!K2480&lt;=86),AND('Paraclinicos '!K2480&gt;=94,AA2544=2)),2,OR(AND('Paraclinicos '!K2480&lt;=88),AND('Paraclinicos '!K2480&gt;=92,AA2544=2)),1,OR(AND('Paraclinicos '!K2480&gt;=88,'Paraclinicos '!K2480&lt;=92),AND('Paraclinicos '!K2480&gt;=93,AA2544=0)),0),"")</f>
        <v/>
      </c>
      <c r="AA2544" t="str" cm="1">
        <f t="array" ref="AA2544">_xlfn.IFS('Paraclinicos '!E2479="","",'Paraclinicos '!E2479="Oxigeno",2,'Paraclinicos '!E2479="Aire",0)</f>
        <v/>
      </c>
    </row>
    <row r="2545" spans="1:27" x14ac:dyDescent="0.25">
      <c r="A2545">
        <f>'Paraclinicos '!A2480</f>
        <v>0</v>
      </c>
      <c r="B2545" s="3">
        <f>'Paraclinicos '!R2480</f>
        <v>0</v>
      </c>
      <c r="C2545" t="str" cm="1">
        <f t="array" ref="C2545">_xlfn.IFS('Paraclinicos '!Q2480="","",'Paraclinicos '!Q2480&gt;60,3,'Paraclinicos '!Q2480&lt;=60,1)</f>
        <v/>
      </c>
      <c r="D2545" t="str">
        <f>IFERROR(IF(INDEX('BD Demog para scores enalazar'!BC$2:BC$3000,MATCH(Formulas!A2545,'BD Demog para scores enalazar'!A$2:A$3000,0))=0,"SI","NO"),"")</f>
        <v/>
      </c>
      <c r="E2545" t="str" cm="1">
        <f t="array" ref="E2545">_xlfn.IFS(D2545="","",D2545="SI",4,D2545="NO",1)</f>
        <v/>
      </c>
      <c r="F2545" t="str" cm="1">
        <f t="array" ref="F2545">_xlfn.IFS('Paraclinicos '!B2480="","",'Paraclinicos '!B2480&gt;1,1,'Paraclinicos '!B2480&lt;=1,3)</f>
        <v/>
      </c>
      <c r="G2545" t="str" cm="1">
        <f t="array" ref="G2545">_xlfn.IFS('Paraclinicos '!D2480="","",AND('Paraclinicos '!D2480&gt;=250,'Paraclinicos '!D2480&lt;=500),2,'Paraclinicos '!D2480&gt;500,3,'Paraclinicos '!D2480&lt;250,1)</f>
        <v/>
      </c>
      <c r="H2545" s="50" t="str">
        <f t="shared" si="118"/>
        <v/>
      </c>
      <c r="I2545" t="str" cm="1">
        <f t="array" ref="I2545">_xlfn.IFS('Paraclinicos '!Q2480="","",'Paraclinicos '!Q2480&gt;=65,1,'Paraclinicos '!Q2480&lt;65,0)</f>
        <v/>
      </c>
      <c r="J2545" t="str" cm="1">
        <f t="array" ref="J2545">_xlfn.IFS('Paraclinicos '!I2480="","",'Paraclinicos '!I2480&gt;7,1,'Paraclinicos '!I2480&lt;=7,0)</f>
        <v/>
      </c>
      <c r="K2545" t="str" cm="1">
        <f t="array" ref="K2545">_xlfn.IFS('Paraclinicos '!W2480="","",'Paraclinicos '!W2480&lt;=8,1,'Paraclinicos '!W2480&gt;8,0)</f>
        <v/>
      </c>
      <c r="L2545" t="str" cm="1">
        <f t="array" ref="L2545">_xlfn.IFS('Paraclinicos '!S2480="","",'Paraclinicos '!S2480&gt;=30,1,'Paraclinicos '!S2480&lt;30,0)</f>
        <v/>
      </c>
      <c r="M2545" t="str" cm="1">
        <f t="array" ref="M2545">_xlfn.IFS(OR('Paraclinicos '!T2480="",'Paraclinicos '!U2480=""),"",OR('Paraclinicos '!T2480&lt;=90,'Paraclinicos '!U2480&lt;=60),1,OR('Paraclinicos '!T2480&gt;90,'Paraclinicos '!U2480&gt;60),0)</f>
        <v/>
      </c>
      <c r="N2545" s="45" t="str">
        <f t="shared" si="119"/>
        <v/>
      </c>
      <c r="O2545" t="str" cm="1">
        <f t="array" ref="O2545">_xlfn.IFS(OR('Paraclinicos '!M2480="",'Paraclinicos '!N2480="",'Paraclinicos '!N2480=0),"",'Paraclinicos '!M2480/'Paraclinicos '!N2480&lt;100,4,'Paraclinicos '!M2480/'Paraclinicos '!N2480&lt;200,3,'Paraclinicos '!M2480/'Paraclinicos '!N2480&lt;300,2,'Paraclinicos '!M2480/'Paraclinicos '!N2480&lt;400,1,'Paraclinicos '!M2480/'Paraclinicos '!N2480&gt;=400,0)</f>
        <v/>
      </c>
      <c r="P2545" t="str" cm="1">
        <f t="array" ref="P2545">_xlfn.IFS('Paraclinicos '!C2480="","",'Paraclinicos '!C2480&lt;20,4,'Paraclinicos '!C2480&lt;50,3,'Paraclinicos '!C2480&lt;100,2,'Paraclinicos '!C2480&lt;150,1,'Paraclinicos '!C2480&gt;150,0)</f>
        <v/>
      </c>
      <c r="Q2545" t="str" cm="1">
        <f t="array" ref="Q2545">_xlfn.IFS('Paraclinicos '!O2480="","",'Paraclinicos '!O2480&lt;1.2,0,'Paraclinicos '!O2480&lt;2,1,'Paraclinicos '!O2480&lt;3.5,2,'Paraclinicos '!O2480&lt;5,3,'Paraclinicos '!O2480&gt;5,4)</f>
        <v/>
      </c>
      <c r="R2545" t="str" cm="1">
        <f t="array" ref="R2545">_xlfn.IFS('Paraclinicos '!J2480="","",'Paraclinicos '!J2480&lt;1.2,0,'Paraclinicos '!J2480&lt;2,1,'Paraclinicos '!J2480&lt;6,2,'Paraclinicos '!J2480&lt;12,3,'Paraclinicos '!J2480&gt;=12,4)</f>
        <v/>
      </c>
      <c r="S2545" t="str" cm="1">
        <f t="array" ref="S2545">_xlfn.IFS('Paraclinicos '!Y2480="","",'Paraclinicos '!Y2480&lt;70,1,'Paraclinicos '!Y2480&gt;=70,0)</f>
        <v/>
      </c>
      <c r="T2545" t="str" cm="1">
        <f t="array" ref="T2545">_xlfn.IFS('Paraclinicos '!W2480="","",'Paraclinicos '!W2480&lt;6,4,'Paraclinicos '!W2480&lt;10,3,'Paraclinicos '!W2480&lt;13,2,'Paraclinicos '!W2480&lt;15,1,'Paraclinicos '!W2480=15,0)</f>
        <v/>
      </c>
      <c r="U2545" s="54" t="str">
        <f t="shared" si="117"/>
        <v/>
      </c>
      <c r="V2545" t="str" cm="1">
        <f t="array" ref="V2545">_xlfn.IFS('Paraclinicos '!S2480="","",OR('Paraclinicos '!S2480&lt;=8,'Paraclinicos '!S2480&gt;=25),3,'Paraclinicos '!S2480&lt;12,1,'Paraclinicos '!S2480&lt;21,0,'Paraclinicos '!S2480&lt;25,2)</f>
        <v/>
      </c>
      <c r="W2545" t="str">
        <f>IFERROR(IF(INDEX('BD Demog para scores enalazar'!Y$2:'BD Demog para scores enalazar'!Y$3000,MATCH(Formulas!A2545,'BD Demog para scores enalazar'!A$2:'BD Demog para scores enalazar'!A$3000,0))=1,"SI","NO"),"")</f>
        <v/>
      </c>
      <c r="X2545" s="9" t="str">
        <f>IFERROR(IF(INDEX('BD Demog para scores enalazar'!AJ$2:'BD Demog para scores enalazar'!AJ$3000,MATCH(Formulas!A2545,'BD Demog para scores enalazar'!A$2:'BD Demog para scores enalazar'!A$3000,0))=1,"SI","NO"),"")</f>
        <v/>
      </c>
      <c r="Y2545" t="str" cm="1">
        <f t="array" ref="Y2545">IF(AND(W2545="NO",X2545="NO"),_xlfn.IFS('Paraclinicos '!K2480&lt;=91,3,'Paraclinicos '!K2480&lt;94,2,'Paraclinicos '!K2480&lt;96,1,'Paraclinicos '!K2480&gt;=96,0),"")</f>
        <v/>
      </c>
      <c r="Z2545" t="str" cm="1">
        <f t="array" ref="Z2545">IF(OR(W2545="SI",X2545="SI"),_xlfn.IFS(OR(AND('Paraclinicos '!K2481&lt;=83),AND('Paraclinicos '!K2481&gt;=97,AA2545=2)),3,OR(AND('Paraclinicos '!K2481&lt;=86),AND('Paraclinicos '!K2481&gt;=94,AA2545=2)),2,OR(AND('Paraclinicos '!K2481&lt;=88),AND('Paraclinicos '!K2481&gt;=92,AA2545=2)),1,OR(AND('Paraclinicos '!K2481&gt;=88,'Paraclinicos '!K2481&lt;=92),AND('Paraclinicos '!K2481&gt;=93,AA2545=0)),0),"")</f>
        <v/>
      </c>
      <c r="AA2545" t="str" cm="1">
        <f t="array" ref="AA2545">_xlfn.IFS('Paraclinicos '!E2480="","",'Paraclinicos '!E2480="Oxigeno",2,'Paraclinicos '!E2480="Aire",0)</f>
        <v/>
      </c>
    </row>
    <row r="2546" spans="1:27" x14ac:dyDescent="0.25">
      <c r="A2546">
        <f>'Paraclinicos '!A2481</f>
        <v>0</v>
      </c>
      <c r="B2546" s="3">
        <f>'Paraclinicos '!R2481</f>
        <v>0</v>
      </c>
      <c r="C2546" t="str" cm="1">
        <f t="array" ref="C2546">_xlfn.IFS('Paraclinicos '!Q2481="","",'Paraclinicos '!Q2481&gt;60,3,'Paraclinicos '!Q2481&lt;=60,1)</f>
        <v/>
      </c>
      <c r="D2546" t="str">
        <f>IFERROR(IF(INDEX('BD Demog para scores enalazar'!BC$2:BC$3000,MATCH(Formulas!A2546,'BD Demog para scores enalazar'!A$2:A$3000,0))=0,"SI","NO"),"")</f>
        <v/>
      </c>
      <c r="E2546" t="str" cm="1">
        <f t="array" ref="E2546">_xlfn.IFS(D2546="","",D2546="SI",4,D2546="NO",1)</f>
        <v/>
      </c>
      <c r="F2546" t="str" cm="1">
        <f t="array" ref="F2546">_xlfn.IFS('Paraclinicos '!B2481="","",'Paraclinicos '!B2481&gt;1,1,'Paraclinicos '!B2481&lt;=1,3)</f>
        <v/>
      </c>
      <c r="G2546" t="str" cm="1">
        <f t="array" ref="G2546">_xlfn.IFS('Paraclinicos '!D2481="","",AND('Paraclinicos '!D2481&gt;=250,'Paraclinicos '!D2481&lt;=500),2,'Paraclinicos '!D2481&gt;500,3,'Paraclinicos '!D2481&lt;250,1)</f>
        <v/>
      </c>
      <c r="H2546" s="50" t="str">
        <f t="shared" si="118"/>
        <v/>
      </c>
      <c r="I2546" t="str" cm="1">
        <f t="array" ref="I2546">_xlfn.IFS('Paraclinicos '!Q2481="","",'Paraclinicos '!Q2481&gt;=65,1,'Paraclinicos '!Q2481&lt;65,0)</f>
        <v/>
      </c>
      <c r="J2546" t="str" cm="1">
        <f t="array" ref="J2546">_xlfn.IFS('Paraclinicos '!I2481="","",'Paraclinicos '!I2481&gt;7,1,'Paraclinicos '!I2481&lt;=7,0)</f>
        <v/>
      </c>
      <c r="K2546" t="str" cm="1">
        <f t="array" ref="K2546">_xlfn.IFS('Paraclinicos '!W2481="","",'Paraclinicos '!W2481&lt;=8,1,'Paraclinicos '!W2481&gt;8,0)</f>
        <v/>
      </c>
      <c r="L2546" t="str" cm="1">
        <f t="array" ref="L2546">_xlfn.IFS('Paraclinicos '!S2481="","",'Paraclinicos '!S2481&gt;=30,1,'Paraclinicos '!S2481&lt;30,0)</f>
        <v/>
      </c>
      <c r="M2546" t="str" cm="1">
        <f t="array" ref="M2546">_xlfn.IFS(OR('Paraclinicos '!T2481="",'Paraclinicos '!U2481=""),"",OR('Paraclinicos '!T2481&lt;=90,'Paraclinicos '!U2481&lt;=60),1,OR('Paraclinicos '!T2481&gt;90,'Paraclinicos '!U2481&gt;60),0)</f>
        <v/>
      </c>
      <c r="N2546" s="45" t="str">
        <f t="shared" si="119"/>
        <v/>
      </c>
      <c r="O2546" t="str" cm="1">
        <f t="array" ref="O2546">_xlfn.IFS(OR('Paraclinicos '!M2481="",'Paraclinicos '!N2481="",'Paraclinicos '!N2481=0),"",'Paraclinicos '!M2481/'Paraclinicos '!N2481&lt;100,4,'Paraclinicos '!M2481/'Paraclinicos '!N2481&lt;200,3,'Paraclinicos '!M2481/'Paraclinicos '!N2481&lt;300,2,'Paraclinicos '!M2481/'Paraclinicos '!N2481&lt;400,1,'Paraclinicos '!M2481/'Paraclinicos '!N2481&gt;=400,0)</f>
        <v/>
      </c>
      <c r="P2546" t="str" cm="1">
        <f t="array" ref="P2546">_xlfn.IFS('Paraclinicos '!C2481="","",'Paraclinicos '!C2481&lt;20,4,'Paraclinicos '!C2481&lt;50,3,'Paraclinicos '!C2481&lt;100,2,'Paraclinicos '!C2481&lt;150,1,'Paraclinicos '!C2481&gt;150,0)</f>
        <v/>
      </c>
      <c r="Q2546" t="str" cm="1">
        <f t="array" ref="Q2546">_xlfn.IFS('Paraclinicos '!O2481="","",'Paraclinicos '!O2481&lt;1.2,0,'Paraclinicos '!O2481&lt;2,1,'Paraclinicos '!O2481&lt;3.5,2,'Paraclinicos '!O2481&lt;5,3,'Paraclinicos '!O2481&gt;5,4)</f>
        <v/>
      </c>
      <c r="R2546" t="str" cm="1">
        <f t="array" ref="R2546">_xlfn.IFS('Paraclinicos '!J2481="","",'Paraclinicos '!J2481&lt;1.2,0,'Paraclinicos '!J2481&lt;2,1,'Paraclinicos '!J2481&lt;6,2,'Paraclinicos '!J2481&lt;12,3,'Paraclinicos '!J2481&gt;=12,4)</f>
        <v/>
      </c>
      <c r="S2546" t="str" cm="1">
        <f t="array" ref="S2546">_xlfn.IFS('Paraclinicos '!Y2481="","",'Paraclinicos '!Y2481&lt;70,1,'Paraclinicos '!Y2481&gt;=70,0)</f>
        <v/>
      </c>
      <c r="T2546" t="str" cm="1">
        <f t="array" ref="T2546">_xlfn.IFS('Paraclinicos '!W2481="","",'Paraclinicos '!W2481&lt;6,4,'Paraclinicos '!W2481&lt;10,3,'Paraclinicos '!W2481&lt;13,2,'Paraclinicos '!W2481&lt;15,1,'Paraclinicos '!W2481=15,0)</f>
        <v/>
      </c>
      <c r="U2546" s="54" t="str">
        <f t="shared" si="117"/>
        <v/>
      </c>
      <c r="V2546" t="str" cm="1">
        <f t="array" ref="V2546">_xlfn.IFS('Paraclinicos '!S2481="","",OR('Paraclinicos '!S2481&lt;=8,'Paraclinicos '!S2481&gt;=25),3,'Paraclinicos '!S2481&lt;12,1,'Paraclinicos '!S2481&lt;21,0,'Paraclinicos '!S2481&lt;25,2)</f>
        <v/>
      </c>
      <c r="W2546" t="str">
        <f>IFERROR(IF(INDEX('BD Demog para scores enalazar'!Y$2:'BD Demog para scores enalazar'!Y$3000,MATCH(Formulas!A2546,'BD Demog para scores enalazar'!A$2:'BD Demog para scores enalazar'!A$3000,0))=1,"SI","NO"),"")</f>
        <v/>
      </c>
      <c r="X2546" s="9" t="str">
        <f>IFERROR(IF(INDEX('BD Demog para scores enalazar'!AJ$2:'BD Demog para scores enalazar'!AJ$3000,MATCH(Formulas!A2546,'BD Demog para scores enalazar'!A$2:'BD Demog para scores enalazar'!A$3000,0))=1,"SI","NO"),"")</f>
        <v/>
      </c>
      <c r="Y2546" t="str" cm="1">
        <f t="array" ref="Y2546">IF(AND(W2546="NO",X2546="NO"),_xlfn.IFS('Paraclinicos '!K2481&lt;=91,3,'Paraclinicos '!K2481&lt;94,2,'Paraclinicos '!K2481&lt;96,1,'Paraclinicos '!K2481&gt;=96,0),"")</f>
        <v/>
      </c>
      <c r="Z2546" t="str" cm="1">
        <f t="array" ref="Z2546">IF(OR(W2546="SI",X2546="SI"),_xlfn.IFS(OR(AND('Paraclinicos '!K2482&lt;=83),AND('Paraclinicos '!K2482&gt;=97,AA2546=2)),3,OR(AND('Paraclinicos '!K2482&lt;=86),AND('Paraclinicos '!K2482&gt;=94,AA2546=2)),2,OR(AND('Paraclinicos '!K2482&lt;=88),AND('Paraclinicos '!K2482&gt;=92,AA2546=2)),1,OR(AND('Paraclinicos '!K2482&gt;=88,'Paraclinicos '!K2482&lt;=92),AND('Paraclinicos '!K2482&gt;=93,AA2546=0)),0),"")</f>
        <v/>
      </c>
      <c r="AA2546" t="str" cm="1">
        <f t="array" ref="AA2546">_xlfn.IFS('Paraclinicos '!E2481="","",'Paraclinicos '!E2481="Oxigeno",2,'Paraclinicos '!E2481="Aire",0)</f>
        <v/>
      </c>
    </row>
    <row r="2547" spans="1:27" x14ac:dyDescent="0.25">
      <c r="A2547">
        <f>'Paraclinicos '!A2482</f>
        <v>0</v>
      </c>
      <c r="B2547" s="3">
        <f>'Paraclinicos '!R2482</f>
        <v>0</v>
      </c>
      <c r="C2547" t="str" cm="1">
        <f t="array" ref="C2547">_xlfn.IFS('Paraclinicos '!Q2482="","",'Paraclinicos '!Q2482&gt;60,3,'Paraclinicos '!Q2482&lt;=60,1)</f>
        <v/>
      </c>
      <c r="D2547" t="str">
        <f>IFERROR(IF(INDEX('BD Demog para scores enalazar'!BC$2:BC$3000,MATCH(Formulas!A2547,'BD Demog para scores enalazar'!A$2:A$3000,0))=0,"SI","NO"),"")</f>
        <v/>
      </c>
      <c r="E2547" t="str" cm="1">
        <f t="array" ref="E2547">_xlfn.IFS(D2547="","",D2547="SI",4,D2547="NO",1)</f>
        <v/>
      </c>
      <c r="F2547" t="str" cm="1">
        <f t="array" ref="F2547">_xlfn.IFS('Paraclinicos '!B2482="","",'Paraclinicos '!B2482&gt;1,1,'Paraclinicos '!B2482&lt;=1,3)</f>
        <v/>
      </c>
      <c r="G2547" t="str" cm="1">
        <f t="array" ref="G2547">_xlfn.IFS('Paraclinicos '!D2482="","",AND('Paraclinicos '!D2482&gt;=250,'Paraclinicos '!D2482&lt;=500),2,'Paraclinicos '!D2482&gt;500,3,'Paraclinicos '!D2482&lt;250,1)</f>
        <v/>
      </c>
      <c r="H2547" s="50" t="str">
        <f t="shared" si="118"/>
        <v/>
      </c>
      <c r="I2547" t="str" cm="1">
        <f t="array" ref="I2547">_xlfn.IFS('Paraclinicos '!Q2482="","",'Paraclinicos '!Q2482&gt;=65,1,'Paraclinicos '!Q2482&lt;65,0)</f>
        <v/>
      </c>
      <c r="J2547" t="str" cm="1">
        <f t="array" ref="J2547">_xlfn.IFS('Paraclinicos '!I2482="","",'Paraclinicos '!I2482&gt;7,1,'Paraclinicos '!I2482&lt;=7,0)</f>
        <v/>
      </c>
      <c r="K2547" t="str" cm="1">
        <f t="array" ref="K2547">_xlfn.IFS('Paraclinicos '!W2482="","",'Paraclinicos '!W2482&lt;=8,1,'Paraclinicos '!W2482&gt;8,0)</f>
        <v/>
      </c>
      <c r="L2547" t="str" cm="1">
        <f t="array" ref="L2547">_xlfn.IFS('Paraclinicos '!S2482="","",'Paraclinicos '!S2482&gt;=30,1,'Paraclinicos '!S2482&lt;30,0)</f>
        <v/>
      </c>
      <c r="M2547" t="str" cm="1">
        <f t="array" ref="M2547">_xlfn.IFS(OR('Paraclinicos '!T2482="",'Paraclinicos '!U2482=""),"",OR('Paraclinicos '!T2482&lt;=90,'Paraclinicos '!U2482&lt;=60),1,OR('Paraclinicos '!T2482&gt;90,'Paraclinicos '!U2482&gt;60),0)</f>
        <v/>
      </c>
      <c r="N2547" s="45" t="str">
        <f t="shared" si="119"/>
        <v/>
      </c>
      <c r="O2547" t="str" cm="1">
        <f t="array" ref="O2547">_xlfn.IFS(OR('Paraclinicos '!M2482="",'Paraclinicos '!N2482="",'Paraclinicos '!N2482=0),"",'Paraclinicos '!M2482/'Paraclinicos '!N2482&lt;100,4,'Paraclinicos '!M2482/'Paraclinicos '!N2482&lt;200,3,'Paraclinicos '!M2482/'Paraclinicos '!N2482&lt;300,2,'Paraclinicos '!M2482/'Paraclinicos '!N2482&lt;400,1,'Paraclinicos '!M2482/'Paraclinicos '!N2482&gt;=400,0)</f>
        <v/>
      </c>
      <c r="P2547" t="str" cm="1">
        <f t="array" ref="P2547">_xlfn.IFS('Paraclinicos '!C2482="","",'Paraclinicos '!C2482&lt;20,4,'Paraclinicos '!C2482&lt;50,3,'Paraclinicos '!C2482&lt;100,2,'Paraclinicos '!C2482&lt;150,1,'Paraclinicos '!C2482&gt;150,0)</f>
        <v/>
      </c>
      <c r="Q2547" t="str" cm="1">
        <f t="array" ref="Q2547">_xlfn.IFS('Paraclinicos '!O2482="","",'Paraclinicos '!O2482&lt;1.2,0,'Paraclinicos '!O2482&lt;2,1,'Paraclinicos '!O2482&lt;3.5,2,'Paraclinicos '!O2482&lt;5,3,'Paraclinicos '!O2482&gt;5,4)</f>
        <v/>
      </c>
      <c r="R2547" t="str" cm="1">
        <f t="array" ref="R2547">_xlfn.IFS('Paraclinicos '!J2482="","",'Paraclinicos '!J2482&lt;1.2,0,'Paraclinicos '!J2482&lt;2,1,'Paraclinicos '!J2482&lt;6,2,'Paraclinicos '!J2482&lt;12,3,'Paraclinicos '!J2482&gt;=12,4)</f>
        <v/>
      </c>
      <c r="S2547" t="str" cm="1">
        <f t="array" ref="S2547">_xlfn.IFS('Paraclinicos '!Y2482="","",'Paraclinicos '!Y2482&lt;70,1,'Paraclinicos '!Y2482&gt;=70,0)</f>
        <v/>
      </c>
      <c r="T2547" t="str" cm="1">
        <f t="array" ref="T2547">_xlfn.IFS('Paraclinicos '!W2482="","",'Paraclinicos '!W2482&lt;6,4,'Paraclinicos '!W2482&lt;10,3,'Paraclinicos '!W2482&lt;13,2,'Paraclinicos '!W2482&lt;15,1,'Paraclinicos '!W2482=15,0)</f>
        <v/>
      </c>
      <c r="U2547" s="54" t="str">
        <f t="shared" si="117"/>
        <v/>
      </c>
      <c r="V2547" t="str" cm="1">
        <f t="array" ref="V2547">_xlfn.IFS('Paraclinicos '!S2482="","",OR('Paraclinicos '!S2482&lt;=8,'Paraclinicos '!S2482&gt;=25),3,'Paraclinicos '!S2482&lt;12,1,'Paraclinicos '!S2482&lt;21,0,'Paraclinicos '!S2482&lt;25,2)</f>
        <v/>
      </c>
      <c r="W2547" t="str">
        <f>IFERROR(IF(INDEX('BD Demog para scores enalazar'!Y$2:'BD Demog para scores enalazar'!Y$3000,MATCH(Formulas!A2547,'BD Demog para scores enalazar'!A$2:'BD Demog para scores enalazar'!A$3000,0))=1,"SI","NO"),"")</f>
        <v/>
      </c>
      <c r="X2547" s="9" t="str">
        <f>IFERROR(IF(INDEX('BD Demog para scores enalazar'!AJ$2:'BD Demog para scores enalazar'!AJ$3000,MATCH(Formulas!A2547,'BD Demog para scores enalazar'!A$2:'BD Demog para scores enalazar'!A$3000,0))=1,"SI","NO"),"")</f>
        <v/>
      </c>
      <c r="Y2547" t="str" cm="1">
        <f t="array" ref="Y2547">IF(AND(W2547="NO",X2547="NO"),_xlfn.IFS('Paraclinicos '!K2482&lt;=91,3,'Paraclinicos '!K2482&lt;94,2,'Paraclinicos '!K2482&lt;96,1,'Paraclinicos '!K2482&gt;=96,0),"")</f>
        <v/>
      </c>
      <c r="Z2547" t="str" cm="1">
        <f t="array" ref="Z2547">IF(OR(W2547="SI",X2547="SI"),_xlfn.IFS(OR(AND('Paraclinicos '!K2483&lt;=83),AND('Paraclinicos '!K2483&gt;=97,AA2547=2)),3,OR(AND('Paraclinicos '!K2483&lt;=86),AND('Paraclinicos '!K2483&gt;=94,AA2547=2)),2,OR(AND('Paraclinicos '!K2483&lt;=88),AND('Paraclinicos '!K2483&gt;=92,AA2547=2)),1,OR(AND('Paraclinicos '!K2483&gt;=88,'Paraclinicos '!K2483&lt;=92),AND('Paraclinicos '!K2483&gt;=93,AA2547=0)),0),"")</f>
        <v/>
      </c>
      <c r="AA2547" t="str" cm="1">
        <f t="array" ref="AA2547">_xlfn.IFS('Paraclinicos '!E2482="","",'Paraclinicos '!E2482="Oxigeno",2,'Paraclinicos '!E2482="Aire",0)</f>
        <v/>
      </c>
    </row>
    <row r="2548" spans="1:27" x14ac:dyDescent="0.25">
      <c r="A2548">
        <f>'Paraclinicos '!A2483</f>
        <v>0</v>
      </c>
      <c r="B2548" s="3">
        <f>'Paraclinicos '!R2483</f>
        <v>0</v>
      </c>
      <c r="C2548" t="str" cm="1">
        <f t="array" ref="C2548">_xlfn.IFS('Paraclinicos '!Q2483="","",'Paraclinicos '!Q2483&gt;60,3,'Paraclinicos '!Q2483&lt;=60,1)</f>
        <v/>
      </c>
      <c r="D2548" t="str">
        <f>IFERROR(IF(INDEX('BD Demog para scores enalazar'!BC$2:BC$3000,MATCH(Formulas!A2548,'BD Demog para scores enalazar'!A$2:A$3000,0))=0,"SI","NO"),"")</f>
        <v/>
      </c>
      <c r="E2548" t="str" cm="1">
        <f t="array" ref="E2548">_xlfn.IFS(D2548="","",D2548="SI",4,D2548="NO",1)</f>
        <v/>
      </c>
      <c r="F2548" t="str" cm="1">
        <f t="array" ref="F2548">_xlfn.IFS('Paraclinicos '!B2483="","",'Paraclinicos '!B2483&gt;1,1,'Paraclinicos '!B2483&lt;=1,3)</f>
        <v/>
      </c>
      <c r="G2548" t="str" cm="1">
        <f t="array" ref="G2548">_xlfn.IFS('Paraclinicos '!D2483="","",AND('Paraclinicos '!D2483&gt;=250,'Paraclinicos '!D2483&lt;=500),2,'Paraclinicos '!D2483&gt;500,3,'Paraclinicos '!D2483&lt;250,1)</f>
        <v/>
      </c>
      <c r="H2548" s="50" t="str">
        <f t="shared" si="118"/>
        <v/>
      </c>
      <c r="I2548" t="str" cm="1">
        <f t="array" ref="I2548">_xlfn.IFS('Paraclinicos '!Q2483="","",'Paraclinicos '!Q2483&gt;=65,1,'Paraclinicos '!Q2483&lt;65,0)</f>
        <v/>
      </c>
      <c r="J2548" t="str" cm="1">
        <f t="array" ref="J2548">_xlfn.IFS('Paraclinicos '!I2483="","",'Paraclinicos '!I2483&gt;7,1,'Paraclinicos '!I2483&lt;=7,0)</f>
        <v/>
      </c>
      <c r="K2548" t="str" cm="1">
        <f t="array" ref="K2548">_xlfn.IFS('Paraclinicos '!W2483="","",'Paraclinicos '!W2483&lt;=8,1,'Paraclinicos '!W2483&gt;8,0)</f>
        <v/>
      </c>
      <c r="L2548" t="str" cm="1">
        <f t="array" ref="L2548">_xlfn.IFS('Paraclinicos '!S2483="","",'Paraclinicos '!S2483&gt;=30,1,'Paraclinicos '!S2483&lt;30,0)</f>
        <v/>
      </c>
      <c r="M2548" t="str" cm="1">
        <f t="array" ref="M2548">_xlfn.IFS(OR('Paraclinicos '!T2483="",'Paraclinicos '!U2483=""),"",OR('Paraclinicos '!T2483&lt;=90,'Paraclinicos '!U2483&lt;=60),1,OR('Paraclinicos '!T2483&gt;90,'Paraclinicos '!U2483&gt;60),0)</f>
        <v/>
      </c>
      <c r="N2548" s="45" t="str">
        <f t="shared" si="119"/>
        <v/>
      </c>
      <c r="O2548" t="str" cm="1">
        <f t="array" ref="O2548">_xlfn.IFS(OR('Paraclinicos '!M2483="",'Paraclinicos '!N2483="",'Paraclinicos '!N2483=0),"",'Paraclinicos '!M2483/'Paraclinicos '!N2483&lt;100,4,'Paraclinicos '!M2483/'Paraclinicos '!N2483&lt;200,3,'Paraclinicos '!M2483/'Paraclinicos '!N2483&lt;300,2,'Paraclinicos '!M2483/'Paraclinicos '!N2483&lt;400,1,'Paraclinicos '!M2483/'Paraclinicos '!N2483&gt;=400,0)</f>
        <v/>
      </c>
      <c r="P2548" t="str" cm="1">
        <f t="array" ref="P2548">_xlfn.IFS('Paraclinicos '!C2483="","",'Paraclinicos '!C2483&lt;20,4,'Paraclinicos '!C2483&lt;50,3,'Paraclinicos '!C2483&lt;100,2,'Paraclinicos '!C2483&lt;150,1,'Paraclinicos '!C2483&gt;150,0)</f>
        <v/>
      </c>
      <c r="Q2548" t="str" cm="1">
        <f t="array" ref="Q2548">_xlfn.IFS('Paraclinicos '!O2483="","",'Paraclinicos '!O2483&lt;1.2,0,'Paraclinicos '!O2483&lt;2,1,'Paraclinicos '!O2483&lt;3.5,2,'Paraclinicos '!O2483&lt;5,3,'Paraclinicos '!O2483&gt;5,4)</f>
        <v/>
      </c>
      <c r="R2548" t="str" cm="1">
        <f t="array" ref="R2548">_xlfn.IFS('Paraclinicos '!J2483="","",'Paraclinicos '!J2483&lt;1.2,0,'Paraclinicos '!J2483&lt;2,1,'Paraclinicos '!J2483&lt;6,2,'Paraclinicos '!J2483&lt;12,3,'Paraclinicos '!J2483&gt;=12,4)</f>
        <v/>
      </c>
      <c r="S2548" t="str" cm="1">
        <f t="array" ref="S2548">_xlfn.IFS('Paraclinicos '!Y2483="","",'Paraclinicos '!Y2483&lt;70,1,'Paraclinicos '!Y2483&gt;=70,0)</f>
        <v/>
      </c>
      <c r="T2548" t="str" cm="1">
        <f t="array" ref="T2548">_xlfn.IFS('Paraclinicos '!W2483="","",'Paraclinicos '!W2483&lt;6,4,'Paraclinicos '!W2483&lt;10,3,'Paraclinicos '!W2483&lt;13,2,'Paraclinicos '!W2483&lt;15,1,'Paraclinicos '!W2483=15,0)</f>
        <v/>
      </c>
      <c r="U2548" s="54" t="str">
        <f t="shared" si="117"/>
        <v/>
      </c>
      <c r="V2548" t="str" cm="1">
        <f t="array" ref="V2548">_xlfn.IFS('Paraclinicos '!S2483="","",OR('Paraclinicos '!S2483&lt;=8,'Paraclinicos '!S2483&gt;=25),3,'Paraclinicos '!S2483&lt;12,1,'Paraclinicos '!S2483&lt;21,0,'Paraclinicos '!S2483&lt;25,2)</f>
        <v/>
      </c>
      <c r="W2548" t="str">
        <f>IFERROR(IF(INDEX('BD Demog para scores enalazar'!Y$2:'BD Demog para scores enalazar'!Y$3000,MATCH(Formulas!A2548,'BD Demog para scores enalazar'!A$2:'BD Demog para scores enalazar'!A$3000,0))=1,"SI","NO"),"")</f>
        <v/>
      </c>
      <c r="X2548" s="9" t="str">
        <f>IFERROR(IF(INDEX('BD Demog para scores enalazar'!AJ$2:'BD Demog para scores enalazar'!AJ$3000,MATCH(Formulas!A2548,'BD Demog para scores enalazar'!A$2:'BD Demog para scores enalazar'!A$3000,0))=1,"SI","NO"),"")</f>
        <v/>
      </c>
      <c r="Y2548" t="str" cm="1">
        <f t="array" ref="Y2548">IF(AND(W2548="NO",X2548="NO"),_xlfn.IFS('Paraclinicos '!K2483&lt;=91,3,'Paraclinicos '!K2483&lt;94,2,'Paraclinicos '!K2483&lt;96,1,'Paraclinicos '!K2483&gt;=96,0),"")</f>
        <v/>
      </c>
      <c r="Z2548" t="str" cm="1">
        <f t="array" ref="Z2548">IF(OR(W2548="SI",X2548="SI"),_xlfn.IFS(OR(AND('Paraclinicos '!K2484&lt;=83),AND('Paraclinicos '!K2484&gt;=97,AA2548=2)),3,OR(AND('Paraclinicos '!K2484&lt;=86),AND('Paraclinicos '!K2484&gt;=94,AA2548=2)),2,OR(AND('Paraclinicos '!K2484&lt;=88),AND('Paraclinicos '!K2484&gt;=92,AA2548=2)),1,OR(AND('Paraclinicos '!K2484&gt;=88,'Paraclinicos '!K2484&lt;=92),AND('Paraclinicos '!K2484&gt;=93,AA2548=0)),0),"")</f>
        <v/>
      </c>
      <c r="AA2548" t="str" cm="1">
        <f t="array" ref="AA2548">_xlfn.IFS('Paraclinicos '!E2483="","",'Paraclinicos '!E2483="Oxigeno",2,'Paraclinicos '!E2483="Aire",0)</f>
        <v/>
      </c>
    </row>
    <row r="2549" spans="1:27" x14ac:dyDescent="0.25">
      <c r="A2549">
        <f>'Paraclinicos '!A2484</f>
        <v>0</v>
      </c>
      <c r="B2549" s="3">
        <f>'Paraclinicos '!R2484</f>
        <v>0</v>
      </c>
      <c r="C2549" t="str" cm="1">
        <f t="array" ref="C2549">_xlfn.IFS('Paraclinicos '!Q2484="","",'Paraclinicos '!Q2484&gt;60,3,'Paraclinicos '!Q2484&lt;=60,1)</f>
        <v/>
      </c>
      <c r="D2549" t="str">
        <f>IFERROR(IF(INDEX('BD Demog para scores enalazar'!BC$2:BC$3000,MATCH(Formulas!A2549,'BD Demog para scores enalazar'!A$2:A$3000,0))=0,"SI","NO"),"")</f>
        <v/>
      </c>
      <c r="E2549" t="str" cm="1">
        <f t="array" ref="E2549">_xlfn.IFS(D2549="","",D2549="SI",4,D2549="NO",1)</f>
        <v/>
      </c>
      <c r="F2549" t="str" cm="1">
        <f t="array" ref="F2549">_xlfn.IFS('Paraclinicos '!B2484="","",'Paraclinicos '!B2484&gt;1,1,'Paraclinicos '!B2484&lt;=1,3)</f>
        <v/>
      </c>
      <c r="G2549" t="str" cm="1">
        <f t="array" ref="G2549">_xlfn.IFS('Paraclinicos '!D2484="","",AND('Paraclinicos '!D2484&gt;=250,'Paraclinicos '!D2484&lt;=500),2,'Paraclinicos '!D2484&gt;500,3,'Paraclinicos '!D2484&lt;250,1)</f>
        <v/>
      </c>
      <c r="H2549" s="50" t="str">
        <f t="shared" si="118"/>
        <v/>
      </c>
      <c r="I2549" t="str" cm="1">
        <f t="array" ref="I2549">_xlfn.IFS('Paraclinicos '!Q2484="","",'Paraclinicos '!Q2484&gt;=65,1,'Paraclinicos '!Q2484&lt;65,0)</f>
        <v/>
      </c>
      <c r="J2549" t="str" cm="1">
        <f t="array" ref="J2549">_xlfn.IFS('Paraclinicos '!I2484="","",'Paraclinicos '!I2484&gt;7,1,'Paraclinicos '!I2484&lt;=7,0)</f>
        <v/>
      </c>
      <c r="K2549" t="str" cm="1">
        <f t="array" ref="K2549">_xlfn.IFS('Paraclinicos '!W2484="","",'Paraclinicos '!W2484&lt;=8,1,'Paraclinicos '!W2484&gt;8,0)</f>
        <v/>
      </c>
      <c r="L2549" t="str" cm="1">
        <f t="array" ref="L2549">_xlfn.IFS('Paraclinicos '!S2484="","",'Paraclinicos '!S2484&gt;=30,1,'Paraclinicos '!S2484&lt;30,0)</f>
        <v/>
      </c>
      <c r="M2549" t="str" cm="1">
        <f t="array" ref="M2549">_xlfn.IFS(OR('Paraclinicos '!T2484="",'Paraclinicos '!U2484=""),"",OR('Paraclinicos '!T2484&lt;=90,'Paraclinicos '!U2484&lt;=60),1,OR('Paraclinicos '!T2484&gt;90,'Paraclinicos '!U2484&gt;60),0)</f>
        <v/>
      </c>
      <c r="N2549" s="45" t="str">
        <f t="shared" si="119"/>
        <v/>
      </c>
      <c r="O2549" t="str" cm="1">
        <f t="array" ref="O2549">_xlfn.IFS(OR('Paraclinicos '!M2484="",'Paraclinicos '!N2484="",'Paraclinicos '!N2484=0),"",'Paraclinicos '!M2484/'Paraclinicos '!N2484&lt;100,4,'Paraclinicos '!M2484/'Paraclinicos '!N2484&lt;200,3,'Paraclinicos '!M2484/'Paraclinicos '!N2484&lt;300,2,'Paraclinicos '!M2484/'Paraclinicos '!N2484&lt;400,1,'Paraclinicos '!M2484/'Paraclinicos '!N2484&gt;=400,0)</f>
        <v/>
      </c>
      <c r="P2549" t="str" cm="1">
        <f t="array" ref="P2549">_xlfn.IFS('Paraclinicos '!C2484="","",'Paraclinicos '!C2484&lt;20,4,'Paraclinicos '!C2484&lt;50,3,'Paraclinicos '!C2484&lt;100,2,'Paraclinicos '!C2484&lt;150,1,'Paraclinicos '!C2484&gt;150,0)</f>
        <v/>
      </c>
      <c r="Q2549" t="str" cm="1">
        <f t="array" ref="Q2549">_xlfn.IFS('Paraclinicos '!O2484="","",'Paraclinicos '!O2484&lt;1.2,0,'Paraclinicos '!O2484&lt;2,1,'Paraclinicos '!O2484&lt;3.5,2,'Paraclinicos '!O2484&lt;5,3,'Paraclinicos '!O2484&gt;5,4)</f>
        <v/>
      </c>
      <c r="R2549" t="str" cm="1">
        <f t="array" ref="R2549">_xlfn.IFS('Paraclinicos '!J2484="","",'Paraclinicos '!J2484&lt;1.2,0,'Paraclinicos '!J2484&lt;2,1,'Paraclinicos '!J2484&lt;6,2,'Paraclinicos '!J2484&lt;12,3,'Paraclinicos '!J2484&gt;=12,4)</f>
        <v/>
      </c>
      <c r="S2549" t="str" cm="1">
        <f t="array" ref="S2549">_xlfn.IFS('Paraclinicos '!Y2484="","",'Paraclinicos '!Y2484&lt;70,1,'Paraclinicos '!Y2484&gt;=70,0)</f>
        <v/>
      </c>
      <c r="T2549" t="str" cm="1">
        <f t="array" ref="T2549">_xlfn.IFS('Paraclinicos '!W2484="","",'Paraclinicos '!W2484&lt;6,4,'Paraclinicos '!W2484&lt;10,3,'Paraclinicos '!W2484&lt;13,2,'Paraclinicos '!W2484&lt;15,1,'Paraclinicos '!W2484=15,0)</f>
        <v/>
      </c>
      <c r="U2549" s="54" t="str">
        <f t="shared" si="117"/>
        <v/>
      </c>
      <c r="V2549" t="str" cm="1">
        <f t="array" ref="V2549">_xlfn.IFS('Paraclinicos '!S2484="","",OR('Paraclinicos '!S2484&lt;=8,'Paraclinicos '!S2484&gt;=25),3,'Paraclinicos '!S2484&lt;12,1,'Paraclinicos '!S2484&lt;21,0,'Paraclinicos '!S2484&lt;25,2)</f>
        <v/>
      </c>
      <c r="W2549" t="str">
        <f>IFERROR(IF(INDEX('BD Demog para scores enalazar'!Y$2:'BD Demog para scores enalazar'!Y$3000,MATCH(Formulas!A2549,'BD Demog para scores enalazar'!A$2:'BD Demog para scores enalazar'!A$3000,0))=1,"SI","NO"),"")</f>
        <v/>
      </c>
      <c r="X2549" s="9" t="str">
        <f>IFERROR(IF(INDEX('BD Demog para scores enalazar'!AJ$2:'BD Demog para scores enalazar'!AJ$3000,MATCH(Formulas!A2549,'BD Demog para scores enalazar'!A$2:'BD Demog para scores enalazar'!A$3000,0))=1,"SI","NO"),"")</f>
        <v/>
      </c>
      <c r="Y2549" t="str" cm="1">
        <f t="array" ref="Y2549">IF(AND(W2549="NO",X2549="NO"),_xlfn.IFS('Paraclinicos '!K2484&lt;=91,3,'Paraclinicos '!K2484&lt;94,2,'Paraclinicos '!K2484&lt;96,1,'Paraclinicos '!K2484&gt;=96,0),"")</f>
        <v/>
      </c>
      <c r="Z2549" t="str" cm="1">
        <f t="array" ref="Z2549">IF(OR(W2549="SI",X2549="SI"),_xlfn.IFS(OR(AND('Paraclinicos '!K2485&lt;=83),AND('Paraclinicos '!K2485&gt;=97,AA2549=2)),3,OR(AND('Paraclinicos '!K2485&lt;=86),AND('Paraclinicos '!K2485&gt;=94,AA2549=2)),2,OR(AND('Paraclinicos '!K2485&lt;=88),AND('Paraclinicos '!K2485&gt;=92,AA2549=2)),1,OR(AND('Paraclinicos '!K2485&gt;=88,'Paraclinicos '!K2485&lt;=92),AND('Paraclinicos '!K2485&gt;=93,AA2549=0)),0),"")</f>
        <v/>
      </c>
      <c r="AA2549" t="str" cm="1">
        <f t="array" ref="AA2549">_xlfn.IFS('Paraclinicos '!E2484="","",'Paraclinicos '!E2484="Oxigeno",2,'Paraclinicos '!E2484="Aire",0)</f>
        <v/>
      </c>
    </row>
    <row r="2550" spans="1:27" x14ac:dyDescent="0.25">
      <c r="A2550">
        <f>'Paraclinicos '!A2485</f>
        <v>0</v>
      </c>
      <c r="B2550" s="3">
        <f>'Paraclinicos '!R2485</f>
        <v>0</v>
      </c>
      <c r="C2550" t="str" cm="1">
        <f t="array" ref="C2550">_xlfn.IFS('Paraclinicos '!Q2485="","",'Paraclinicos '!Q2485&gt;60,3,'Paraclinicos '!Q2485&lt;=60,1)</f>
        <v/>
      </c>
      <c r="D2550" t="str">
        <f>IFERROR(IF(INDEX('BD Demog para scores enalazar'!BC$2:BC$3000,MATCH(Formulas!A2550,'BD Demog para scores enalazar'!A$2:A$3000,0))=0,"SI","NO"),"")</f>
        <v/>
      </c>
      <c r="E2550" t="str" cm="1">
        <f t="array" ref="E2550">_xlfn.IFS(D2550="","",D2550="SI",4,D2550="NO",1)</f>
        <v/>
      </c>
      <c r="F2550" t="str" cm="1">
        <f t="array" ref="F2550">_xlfn.IFS('Paraclinicos '!B2485="","",'Paraclinicos '!B2485&gt;1,1,'Paraclinicos '!B2485&lt;=1,3)</f>
        <v/>
      </c>
      <c r="G2550" t="str" cm="1">
        <f t="array" ref="G2550">_xlfn.IFS('Paraclinicos '!D2485="","",AND('Paraclinicos '!D2485&gt;=250,'Paraclinicos '!D2485&lt;=500),2,'Paraclinicos '!D2485&gt;500,3,'Paraclinicos '!D2485&lt;250,1)</f>
        <v/>
      </c>
      <c r="H2550" s="50" t="str">
        <f t="shared" si="118"/>
        <v/>
      </c>
      <c r="I2550" t="str" cm="1">
        <f t="array" ref="I2550">_xlfn.IFS('Paraclinicos '!Q2485="","",'Paraclinicos '!Q2485&gt;=65,1,'Paraclinicos '!Q2485&lt;65,0)</f>
        <v/>
      </c>
      <c r="J2550" t="str" cm="1">
        <f t="array" ref="J2550">_xlfn.IFS('Paraclinicos '!I2485="","",'Paraclinicos '!I2485&gt;7,1,'Paraclinicos '!I2485&lt;=7,0)</f>
        <v/>
      </c>
      <c r="K2550" t="str" cm="1">
        <f t="array" ref="K2550">_xlfn.IFS('Paraclinicos '!W2485="","",'Paraclinicos '!W2485&lt;=8,1,'Paraclinicos '!W2485&gt;8,0)</f>
        <v/>
      </c>
      <c r="L2550" t="str" cm="1">
        <f t="array" ref="L2550">_xlfn.IFS('Paraclinicos '!S2485="","",'Paraclinicos '!S2485&gt;=30,1,'Paraclinicos '!S2485&lt;30,0)</f>
        <v/>
      </c>
      <c r="M2550" t="str" cm="1">
        <f t="array" ref="M2550">_xlfn.IFS(OR('Paraclinicos '!T2485="",'Paraclinicos '!U2485=""),"",OR('Paraclinicos '!T2485&lt;=90,'Paraclinicos '!U2485&lt;=60),1,OR('Paraclinicos '!T2485&gt;90,'Paraclinicos '!U2485&gt;60),0)</f>
        <v/>
      </c>
      <c r="N2550" s="45" t="str">
        <f t="shared" si="119"/>
        <v/>
      </c>
      <c r="O2550" t="str" cm="1">
        <f t="array" ref="O2550">_xlfn.IFS(OR('Paraclinicos '!M2485="",'Paraclinicos '!N2485="",'Paraclinicos '!N2485=0),"",'Paraclinicos '!M2485/'Paraclinicos '!N2485&lt;100,4,'Paraclinicos '!M2485/'Paraclinicos '!N2485&lt;200,3,'Paraclinicos '!M2485/'Paraclinicos '!N2485&lt;300,2,'Paraclinicos '!M2485/'Paraclinicos '!N2485&lt;400,1,'Paraclinicos '!M2485/'Paraclinicos '!N2485&gt;=400,0)</f>
        <v/>
      </c>
      <c r="P2550" t="str" cm="1">
        <f t="array" ref="P2550">_xlfn.IFS('Paraclinicos '!C2485="","",'Paraclinicos '!C2485&lt;20,4,'Paraclinicos '!C2485&lt;50,3,'Paraclinicos '!C2485&lt;100,2,'Paraclinicos '!C2485&lt;150,1,'Paraclinicos '!C2485&gt;150,0)</f>
        <v/>
      </c>
      <c r="Q2550" t="str" cm="1">
        <f t="array" ref="Q2550">_xlfn.IFS('Paraclinicos '!O2485="","",'Paraclinicos '!O2485&lt;1.2,0,'Paraclinicos '!O2485&lt;2,1,'Paraclinicos '!O2485&lt;3.5,2,'Paraclinicos '!O2485&lt;5,3,'Paraclinicos '!O2485&gt;5,4)</f>
        <v/>
      </c>
      <c r="R2550" t="str" cm="1">
        <f t="array" ref="R2550">_xlfn.IFS('Paraclinicos '!J2485="","",'Paraclinicos '!J2485&lt;1.2,0,'Paraclinicos '!J2485&lt;2,1,'Paraclinicos '!J2485&lt;6,2,'Paraclinicos '!J2485&lt;12,3,'Paraclinicos '!J2485&gt;=12,4)</f>
        <v/>
      </c>
      <c r="S2550" t="str" cm="1">
        <f t="array" ref="S2550">_xlfn.IFS('Paraclinicos '!Y2485="","",'Paraclinicos '!Y2485&lt;70,1,'Paraclinicos '!Y2485&gt;=70,0)</f>
        <v/>
      </c>
      <c r="T2550" t="str" cm="1">
        <f t="array" ref="T2550">_xlfn.IFS('Paraclinicos '!W2485="","",'Paraclinicos '!W2485&lt;6,4,'Paraclinicos '!W2485&lt;10,3,'Paraclinicos '!W2485&lt;13,2,'Paraclinicos '!W2485&lt;15,1,'Paraclinicos '!W2485=15,0)</f>
        <v/>
      </c>
      <c r="U2550" s="54" t="str">
        <f t="shared" si="117"/>
        <v/>
      </c>
      <c r="V2550" t="str" cm="1">
        <f t="array" ref="V2550">_xlfn.IFS('Paraclinicos '!S2485="","",OR('Paraclinicos '!S2485&lt;=8,'Paraclinicos '!S2485&gt;=25),3,'Paraclinicos '!S2485&lt;12,1,'Paraclinicos '!S2485&lt;21,0,'Paraclinicos '!S2485&lt;25,2)</f>
        <v/>
      </c>
      <c r="W2550" t="str">
        <f>IFERROR(IF(INDEX('BD Demog para scores enalazar'!Y$2:'BD Demog para scores enalazar'!Y$3000,MATCH(Formulas!A2550,'BD Demog para scores enalazar'!A$2:'BD Demog para scores enalazar'!A$3000,0))=1,"SI","NO"),"")</f>
        <v/>
      </c>
      <c r="X2550" s="9" t="str">
        <f>IFERROR(IF(INDEX('BD Demog para scores enalazar'!AJ$2:'BD Demog para scores enalazar'!AJ$3000,MATCH(Formulas!A2550,'BD Demog para scores enalazar'!A$2:'BD Demog para scores enalazar'!A$3000,0))=1,"SI","NO"),"")</f>
        <v/>
      </c>
      <c r="Y2550" t="str" cm="1">
        <f t="array" ref="Y2550">IF(AND(W2550="NO",X2550="NO"),_xlfn.IFS('Paraclinicos '!K2485&lt;=91,3,'Paraclinicos '!K2485&lt;94,2,'Paraclinicos '!K2485&lt;96,1,'Paraclinicos '!K2485&gt;=96,0),"")</f>
        <v/>
      </c>
      <c r="Z2550" t="str" cm="1">
        <f t="array" ref="Z2550">IF(OR(W2550="SI",X2550="SI"),_xlfn.IFS(OR(AND('Paraclinicos '!K2486&lt;=83),AND('Paraclinicos '!K2486&gt;=97,AA2550=2)),3,OR(AND('Paraclinicos '!K2486&lt;=86),AND('Paraclinicos '!K2486&gt;=94,AA2550=2)),2,OR(AND('Paraclinicos '!K2486&lt;=88),AND('Paraclinicos '!K2486&gt;=92,AA2550=2)),1,OR(AND('Paraclinicos '!K2486&gt;=88,'Paraclinicos '!K2486&lt;=92),AND('Paraclinicos '!K2486&gt;=93,AA2550=0)),0),"")</f>
        <v/>
      </c>
      <c r="AA2550" t="str" cm="1">
        <f t="array" ref="AA2550">_xlfn.IFS('Paraclinicos '!E2485="","",'Paraclinicos '!E2485="Oxigeno",2,'Paraclinicos '!E2485="Aire",0)</f>
        <v/>
      </c>
    </row>
    <row r="2551" spans="1:27" x14ac:dyDescent="0.25">
      <c r="A2551">
        <f>'Paraclinicos '!A2486</f>
        <v>0</v>
      </c>
      <c r="B2551" s="3">
        <f>'Paraclinicos '!R2486</f>
        <v>0</v>
      </c>
      <c r="C2551" t="str" cm="1">
        <f t="array" ref="C2551">_xlfn.IFS('Paraclinicos '!Q2486="","",'Paraclinicos '!Q2486&gt;60,3,'Paraclinicos '!Q2486&lt;=60,1)</f>
        <v/>
      </c>
      <c r="D2551" t="str">
        <f>IFERROR(IF(INDEX('BD Demog para scores enalazar'!BC$2:BC$3000,MATCH(Formulas!A2551,'BD Demog para scores enalazar'!A$2:A$3000,0))=0,"SI","NO"),"")</f>
        <v/>
      </c>
      <c r="E2551" t="str" cm="1">
        <f t="array" ref="E2551">_xlfn.IFS(D2551="","",D2551="SI",4,D2551="NO",1)</f>
        <v/>
      </c>
      <c r="F2551" t="str" cm="1">
        <f t="array" ref="F2551">_xlfn.IFS('Paraclinicos '!B2486="","",'Paraclinicos '!B2486&gt;1,1,'Paraclinicos '!B2486&lt;=1,3)</f>
        <v/>
      </c>
      <c r="G2551" t="str" cm="1">
        <f t="array" ref="G2551">_xlfn.IFS('Paraclinicos '!D2486="","",AND('Paraclinicos '!D2486&gt;=250,'Paraclinicos '!D2486&lt;=500),2,'Paraclinicos '!D2486&gt;500,3,'Paraclinicos '!D2486&lt;250,1)</f>
        <v/>
      </c>
      <c r="H2551" s="50" t="str">
        <f t="shared" si="118"/>
        <v/>
      </c>
      <c r="I2551" t="str" cm="1">
        <f t="array" ref="I2551">_xlfn.IFS('Paraclinicos '!Q2486="","",'Paraclinicos '!Q2486&gt;=65,1,'Paraclinicos '!Q2486&lt;65,0)</f>
        <v/>
      </c>
      <c r="J2551" t="str" cm="1">
        <f t="array" ref="J2551">_xlfn.IFS('Paraclinicos '!I2486="","",'Paraclinicos '!I2486&gt;7,1,'Paraclinicos '!I2486&lt;=7,0)</f>
        <v/>
      </c>
      <c r="K2551" t="str" cm="1">
        <f t="array" ref="K2551">_xlfn.IFS('Paraclinicos '!W2486="","",'Paraclinicos '!W2486&lt;=8,1,'Paraclinicos '!W2486&gt;8,0)</f>
        <v/>
      </c>
      <c r="L2551" t="str" cm="1">
        <f t="array" ref="L2551">_xlfn.IFS('Paraclinicos '!S2486="","",'Paraclinicos '!S2486&gt;=30,1,'Paraclinicos '!S2486&lt;30,0)</f>
        <v/>
      </c>
      <c r="M2551" t="str" cm="1">
        <f t="array" ref="M2551">_xlfn.IFS(OR('Paraclinicos '!T2486="",'Paraclinicos '!U2486=""),"",OR('Paraclinicos '!T2486&lt;=90,'Paraclinicos '!U2486&lt;=60),1,OR('Paraclinicos '!T2486&gt;90,'Paraclinicos '!U2486&gt;60),0)</f>
        <v/>
      </c>
      <c r="N2551" s="45" t="str">
        <f t="shared" si="119"/>
        <v/>
      </c>
      <c r="O2551" t="str" cm="1">
        <f t="array" ref="O2551">_xlfn.IFS(OR('Paraclinicos '!M2486="",'Paraclinicos '!N2486="",'Paraclinicos '!N2486=0),"",'Paraclinicos '!M2486/'Paraclinicos '!N2486&lt;100,4,'Paraclinicos '!M2486/'Paraclinicos '!N2486&lt;200,3,'Paraclinicos '!M2486/'Paraclinicos '!N2486&lt;300,2,'Paraclinicos '!M2486/'Paraclinicos '!N2486&lt;400,1,'Paraclinicos '!M2486/'Paraclinicos '!N2486&gt;=400,0)</f>
        <v/>
      </c>
      <c r="P2551" t="str" cm="1">
        <f t="array" ref="P2551">_xlfn.IFS('Paraclinicos '!C2486="","",'Paraclinicos '!C2486&lt;20,4,'Paraclinicos '!C2486&lt;50,3,'Paraclinicos '!C2486&lt;100,2,'Paraclinicos '!C2486&lt;150,1,'Paraclinicos '!C2486&gt;150,0)</f>
        <v/>
      </c>
      <c r="Q2551" t="str" cm="1">
        <f t="array" ref="Q2551">_xlfn.IFS('Paraclinicos '!O2486="","",'Paraclinicos '!O2486&lt;1.2,0,'Paraclinicos '!O2486&lt;2,1,'Paraclinicos '!O2486&lt;3.5,2,'Paraclinicos '!O2486&lt;5,3,'Paraclinicos '!O2486&gt;5,4)</f>
        <v/>
      </c>
      <c r="R2551" t="str" cm="1">
        <f t="array" ref="R2551">_xlfn.IFS('Paraclinicos '!J2486="","",'Paraclinicos '!J2486&lt;1.2,0,'Paraclinicos '!J2486&lt;2,1,'Paraclinicos '!J2486&lt;6,2,'Paraclinicos '!J2486&lt;12,3,'Paraclinicos '!J2486&gt;=12,4)</f>
        <v/>
      </c>
      <c r="S2551" t="str" cm="1">
        <f t="array" ref="S2551">_xlfn.IFS('Paraclinicos '!Y2486="","",'Paraclinicos '!Y2486&lt;70,1,'Paraclinicos '!Y2486&gt;=70,0)</f>
        <v/>
      </c>
      <c r="T2551" t="str" cm="1">
        <f t="array" ref="T2551">_xlfn.IFS('Paraclinicos '!W2486="","",'Paraclinicos '!W2486&lt;6,4,'Paraclinicos '!W2486&lt;10,3,'Paraclinicos '!W2486&lt;13,2,'Paraclinicos '!W2486&lt;15,1,'Paraclinicos '!W2486=15,0)</f>
        <v/>
      </c>
      <c r="U2551" s="54" t="str">
        <f t="shared" si="117"/>
        <v/>
      </c>
      <c r="V2551" t="str" cm="1">
        <f t="array" ref="V2551">_xlfn.IFS('Paraclinicos '!S2486="","",OR('Paraclinicos '!S2486&lt;=8,'Paraclinicos '!S2486&gt;=25),3,'Paraclinicos '!S2486&lt;12,1,'Paraclinicos '!S2486&lt;21,0,'Paraclinicos '!S2486&lt;25,2)</f>
        <v/>
      </c>
      <c r="W2551" t="str">
        <f>IFERROR(IF(INDEX('BD Demog para scores enalazar'!Y$2:'BD Demog para scores enalazar'!Y$3000,MATCH(Formulas!A2551,'BD Demog para scores enalazar'!A$2:'BD Demog para scores enalazar'!A$3000,0))=1,"SI","NO"),"")</f>
        <v/>
      </c>
      <c r="X2551" s="9" t="str">
        <f>IFERROR(IF(INDEX('BD Demog para scores enalazar'!AJ$2:'BD Demog para scores enalazar'!AJ$3000,MATCH(Formulas!A2551,'BD Demog para scores enalazar'!A$2:'BD Demog para scores enalazar'!A$3000,0))=1,"SI","NO"),"")</f>
        <v/>
      </c>
      <c r="Y2551" t="str" cm="1">
        <f t="array" ref="Y2551">IF(AND(W2551="NO",X2551="NO"),_xlfn.IFS('Paraclinicos '!K2486&lt;=91,3,'Paraclinicos '!K2486&lt;94,2,'Paraclinicos '!K2486&lt;96,1,'Paraclinicos '!K2486&gt;=96,0),"")</f>
        <v/>
      </c>
      <c r="Z2551" t="str" cm="1">
        <f t="array" ref="Z2551">IF(OR(W2551="SI",X2551="SI"),_xlfn.IFS(OR(AND('Paraclinicos '!K2487&lt;=83),AND('Paraclinicos '!K2487&gt;=97,AA2551=2)),3,OR(AND('Paraclinicos '!K2487&lt;=86),AND('Paraclinicos '!K2487&gt;=94,AA2551=2)),2,OR(AND('Paraclinicos '!K2487&lt;=88),AND('Paraclinicos '!K2487&gt;=92,AA2551=2)),1,OR(AND('Paraclinicos '!K2487&gt;=88,'Paraclinicos '!K2487&lt;=92),AND('Paraclinicos '!K2487&gt;=93,AA2551=0)),0),"")</f>
        <v/>
      </c>
      <c r="AA2551" t="str" cm="1">
        <f t="array" ref="AA2551">_xlfn.IFS('Paraclinicos '!E2486="","",'Paraclinicos '!E2486="Oxigeno",2,'Paraclinicos '!E2486="Aire",0)</f>
        <v/>
      </c>
    </row>
    <row r="2552" spans="1:27" x14ac:dyDescent="0.25">
      <c r="A2552">
        <f>'Paraclinicos '!A2487</f>
        <v>0</v>
      </c>
      <c r="B2552" s="3">
        <f>'Paraclinicos '!R2487</f>
        <v>0</v>
      </c>
      <c r="C2552" t="str" cm="1">
        <f t="array" ref="C2552">_xlfn.IFS('Paraclinicos '!Q2487="","",'Paraclinicos '!Q2487&gt;60,3,'Paraclinicos '!Q2487&lt;=60,1)</f>
        <v/>
      </c>
      <c r="D2552" t="str">
        <f>IFERROR(IF(INDEX('BD Demog para scores enalazar'!BC$2:BC$3000,MATCH(Formulas!A2552,'BD Demog para scores enalazar'!A$2:A$3000,0))=0,"SI","NO"),"")</f>
        <v/>
      </c>
      <c r="E2552" t="str" cm="1">
        <f t="array" ref="E2552">_xlfn.IFS(D2552="","",D2552="SI",4,D2552="NO",1)</f>
        <v/>
      </c>
      <c r="F2552" t="str" cm="1">
        <f t="array" ref="F2552">_xlfn.IFS('Paraclinicos '!B2487="","",'Paraclinicos '!B2487&gt;1,1,'Paraclinicos '!B2487&lt;=1,3)</f>
        <v/>
      </c>
      <c r="G2552" t="str" cm="1">
        <f t="array" ref="G2552">_xlfn.IFS('Paraclinicos '!D2487="","",AND('Paraclinicos '!D2487&gt;=250,'Paraclinicos '!D2487&lt;=500),2,'Paraclinicos '!D2487&gt;500,3,'Paraclinicos '!D2487&lt;250,1)</f>
        <v/>
      </c>
      <c r="H2552" s="50" t="str">
        <f t="shared" si="118"/>
        <v/>
      </c>
      <c r="I2552" t="str" cm="1">
        <f t="array" ref="I2552">_xlfn.IFS('Paraclinicos '!Q2487="","",'Paraclinicos '!Q2487&gt;=65,1,'Paraclinicos '!Q2487&lt;65,0)</f>
        <v/>
      </c>
      <c r="J2552" t="str" cm="1">
        <f t="array" ref="J2552">_xlfn.IFS('Paraclinicos '!I2487="","",'Paraclinicos '!I2487&gt;7,1,'Paraclinicos '!I2487&lt;=7,0)</f>
        <v/>
      </c>
      <c r="K2552" t="str" cm="1">
        <f t="array" ref="K2552">_xlfn.IFS('Paraclinicos '!W2487="","",'Paraclinicos '!W2487&lt;=8,1,'Paraclinicos '!W2487&gt;8,0)</f>
        <v/>
      </c>
      <c r="L2552" t="str" cm="1">
        <f t="array" ref="L2552">_xlfn.IFS('Paraclinicos '!S2487="","",'Paraclinicos '!S2487&gt;=30,1,'Paraclinicos '!S2487&lt;30,0)</f>
        <v/>
      </c>
      <c r="M2552" t="str" cm="1">
        <f t="array" ref="M2552">_xlfn.IFS(OR('Paraclinicos '!T2487="",'Paraclinicos '!U2487=""),"",OR('Paraclinicos '!T2487&lt;=90,'Paraclinicos '!U2487&lt;=60),1,OR('Paraclinicos '!T2487&gt;90,'Paraclinicos '!U2487&gt;60),0)</f>
        <v/>
      </c>
      <c r="N2552" s="45" t="str">
        <f t="shared" si="119"/>
        <v/>
      </c>
      <c r="O2552" t="str" cm="1">
        <f t="array" ref="O2552">_xlfn.IFS(OR('Paraclinicos '!M2487="",'Paraclinicos '!N2487="",'Paraclinicos '!N2487=0),"",'Paraclinicos '!M2487/'Paraclinicos '!N2487&lt;100,4,'Paraclinicos '!M2487/'Paraclinicos '!N2487&lt;200,3,'Paraclinicos '!M2487/'Paraclinicos '!N2487&lt;300,2,'Paraclinicos '!M2487/'Paraclinicos '!N2487&lt;400,1,'Paraclinicos '!M2487/'Paraclinicos '!N2487&gt;=400,0)</f>
        <v/>
      </c>
      <c r="P2552" t="str" cm="1">
        <f t="array" ref="P2552">_xlfn.IFS('Paraclinicos '!C2487="","",'Paraclinicos '!C2487&lt;20,4,'Paraclinicos '!C2487&lt;50,3,'Paraclinicos '!C2487&lt;100,2,'Paraclinicos '!C2487&lt;150,1,'Paraclinicos '!C2487&gt;150,0)</f>
        <v/>
      </c>
      <c r="Q2552" t="str" cm="1">
        <f t="array" ref="Q2552">_xlfn.IFS('Paraclinicos '!O2487="","",'Paraclinicos '!O2487&lt;1.2,0,'Paraclinicos '!O2487&lt;2,1,'Paraclinicos '!O2487&lt;3.5,2,'Paraclinicos '!O2487&lt;5,3,'Paraclinicos '!O2487&gt;5,4)</f>
        <v/>
      </c>
      <c r="R2552" t="str" cm="1">
        <f t="array" ref="R2552">_xlfn.IFS('Paraclinicos '!J2487="","",'Paraclinicos '!J2487&lt;1.2,0,'Paraclinicos '!J2487&lt;2,1,'Paraclinicos '!J2487&lt;6,2,'Paraclinicos '!J2487&lt;12,3,'Paraclinicos '!J2487&gt;=12,4)</f>
        <v/>
      </c>
      <c r="S2552" t="str" cm="1">
        <f t="array" ref="S2552">_xlfn.IFS('Paraclinicos '!Y2487="","",'Paraclinicos '!Y2487&lt;70,1,'Paraclinicos '!Y2487&gt;=70,0)</f>
        <v/>
      </c>
      <c r="T2552" t="str" cm="1">
        <f t="array" ref="T2552">_xlfn.IFS('Paraclinicos '!W2487="","",'Paraclinicos '!W2487&lt;6,4,'Paraclinicos '!W2487&lt;10,3,'Paraclinicos '!W2487&lt;13,2,'Paraclinicos '!W2487&lt;15,1,'Paraclinicos '!W2487=15,0)</f>
        <v/>
      </c>
      <c r="U2552" s="54" t="str">
        <f t="shared" si="117"/>
        <v/>
      </c>
      <c r="V2552" t="str" cm="1">
        <f t="array" ref="V2552">_xlfn.IFS('Paraclinicos '!S2487="","",OR('Paraclinicos '!S2487&lt;=8,'Paraclinicos '!S2487&gt;=25),3,'Paraclinicos '!S2487&lt;12,1,'Paraclinicos '!S2487&lt;21,0,'Paraclinicos '!S2487&lt;25,2)</f>
        <v/>
      </c>
      <c r="W2552" t="str">
        <f>IFERROR(IF(INDEX('BD Demog para scores enalazar'!Y$2:'BD Demog para scores enalazar'!Y$3000,MATCH(Formulas!A2552,'BD Demog para scores enalazar'!A$2:'BD Demog para scores enalazar'!A$3000,0))=1,"SI","NO"),"")</f>
        <v/>
      </c>
      <c r="X2552" s="9" t="str">
        <f>IFERROR(IF(INDEX('BD Demog para scores enalazar'!AJ$2:'BD Demog para scores enalazar'!AJ$3000,MATCH(Formulas!A2552,'BD Demog para scores enalazar'!A$2:'BD Demog para scores enalazar'!A$3000,0))=1,"SI","NO"),"")</f>
        <v/>
      </c>
      <c r="Y2552" t="str" cm="1">
        <f t="array" ref="Y2552">IF(AND(W2552="NO",X2552="NO"),_xlfn.IFS('Paraclinicos '!K2487&lt;=91,3,'Paraclinicos '!K2487&lt;94,2,'Paraclinicos '!K2487&lt;96,1,'Paraclinicos '!K2487&gt;=96,0),"")</f>
        <v/>
      </c>
      <c r="Z2552" t="str" cm="1">
        <f t="array" ref="Z2552">IF(OR(W2552="SI",X2552="SI"),_xlfn.IFS(OR(AND('Paraclinicos '!K2488&lt;=83),AND('Paraclinicos '!K2488&gt;=97,AA2552=2)),3,OR(AND('Paraclinicos '!K2488&lt;=86),AND('Paraclinicos '!K2488&gt;=94,AA2552=2)),2,OR(AND('Paraclinicos '!K2488&lt;=88),AND('Paraclinicos '!K2488&gt;=92,AA2552=2)),1,OR(AND('Paraclinicos '!K2488&gt;=88,'Paraclinicos '!K2488&lt;=92),AND('Paraclinicos '!K2488&gt;=93,AA2552=0)),0),"")</f>
        <v/>
      </c>
      <c r="AA2552" t="str" cm="1">
        <f t="array" ref="AA2552">_xlfn.IFS('Paraclinicos '!E2487="","",'Paraclinicos '!E2487="Oxigeno",2,'Paraclinicos '!E2487="Aire",0)</f>
        <v/>
      </c>
    </row>
    <row r="2553" spans="1:27" x14ac:dyDescent="0.25">
      <c r="A2553">
        <f>'Paraclinicos '!A2488</f>
        <v>0</v>
      </c>
      <c r="B2553" s="3">
        <f>'Paraclinicos '!R2488</f>
        <v>0</v>
      </c>
      <c r="C2553" t="str" cm="1">
        <f t="array" ref="C2553">_xlfn.IFS('Paraclinicos '!Q2488="","",'Paraclinicos '!Q2488&gt;60,3,'Paraclinicos '!Q2488&lt;=60,1)</f>
        <v/>
      </c>
      <c r="D2553" t="str">
        <f>IFERROR(IF(INDEX('BD Demog para scores enalazar'!BC$2:BC$3000,MATCH(Formulas!A2553,'BD Demog para scores enalazar'!A$2:A$3000,0))=0,"SI","NO"),"")</f>
        <v/>
      </c>
      <c r="E2553" t="str" cm="1">
        <f t="array" ref="E2553">_xlfn.IFS(D2553="","",D2553="SI",4,D2553="NO",1)</f>
        <v/>
      </c>
      <c r="F2553" t="str" cm="1">
        <f t="array" ref="F2553">_xlfn.IFS('Paraclinicos '!B2488="","",'Paraclinicos '!B2488&gt;1,1,'Paraclinicos '!B2488&lt;=1,3)</f>
        <v/>
      </c>
      <c r="G2553" t="str" cm="1">
        <f t="array" ref="G2553">_xlfn.IFS('Paraclinicos '!D2488="","",AND('Paraclinicos '!D2488&gt;=250,'Paraclinicos '!D2488&lt;=500),2,'Paraclinicos '!D2488&gt;500,3,'Paraclinicos '!D2488&lt;250,1)</f>
        <v/>
      </c>
      <c r="H2553" s="50" t="str">
        <f t="shared" si="118"/>
        <v/>
      </c>
      <c r="I2553" t="str" cm="1">
        <f t="array" ref="I2553">_xlfn.IFS('Paraclinicos '!Q2488="","",'Paraclinicos '!Q2488&gt;=65,1,'Paraclinicos '!Q2488&lt;65,0)</f>
        <v/>
      </c>
      <c r="J2553" t="str" cm="1">
        <f t="array" ref="J2553">_xlfn.IFS('Paraclinicos '!I2488="","",'Paraclinicos '!I2488&gt;7,1,'Paraclinicos '!I2488&lt;=7,0)</f>
        <v/>
      </c>
      <c r="K2553" t="str" cm="1">
        <f t="array" ref="K2553">_xlfn.IFS('Paraclinicos '!W2488="","",'Paraclinicos '!W2488&lt;=8,1,'Paraclinicos '!W2488&gt;8,0)</f>
        <v/>
      </c>
      <c r="L2553" t="str" cm="1">
        <f t="array" ref="L2553">_xlfn.IFS('Paraclinicos '!S2488="","",'Paraclinicos '!S2488&gt;=30,1,'Paraclinicos '!S2488&lt;30,0)</f>
        <v/>
      </c>
      <c r="M2553" t="str" cm="1">
        <f t="array" ref="M2553">_xlfn.IFS(OR('Paraclinicos '!T2488="",'Paraclinicos '!U2488=""),"",OR('Paraclinicos '!T2488&lt;=90,'Paraclinicos '!U2488&lt;=60),1,OR('Paraclinicos '!T2488&gt;90,'Paraclinicos '!U2488&gt;60),0)</f>
        <v/>
      </c>
      <c r="N2553" s="45" t="str">
        <f t="shared" si="119"/>
        <v/>
      </c>
      <c r="O2553" t="str" cm="1">
        <f t="array" ref="O2553">_xlfn.IFS(OR('Paraclinicos '!M2488="",'Paraclinicos '!N2488="",'Paraclinicos '!N2488=0),"",'Paraclinicos '!M2488/'Paraclinicos '!N2488&lt;100,4,'Paraclinicos '!M2488/'Paraclinicos '!N2488&lt;200,3,'Paraclinicos '!M2488/'Paraclinicos '!N2488&lt;300,2,'Paraclinicos '!M2488/'Paraclinicos '!N2488&lt;400,1,'Paraclinicos '!M2488/'Paraclinicos '!N2488&gt;=400,0)</f>
        <v/>
      </c>
      <c r="P2553" t="str" cm="1">
        <f t="array" ref="P2553">_xlfn.IFS('Paraclinicos '!C2488="","",'Paraclinicos '!C2488&lt;20,4,'Paraclinicos '!C2488&lt;50,3,'Paraclinicos '!C2488&lt;100,2,'Paraclinicos '!C2488&lt;150,1,'Paraclinicos '!C2488&gt;150,0)</f>
        <v/>
      </c>
      <c r="Q2553" t="str" cm="1">
        <f t="array" ref="Q2553">_xlfn.IFS('Paraclinicos '!O2488="","",'Paraclinicos '!O2488&lt;1.2,0,'Paraclinicos '!O2488&lt;2,1,'Paraclinicos '!O2488&lt;3.5,2,'Paraclinicos '!O2488&lt;5,3,'Paraclinicos '!O2488&gt;5,4)</f>
        <v/>
      </c>
      <c r="R2553" t="str" cm="1">
        <f t="array" ref="R2553">_xlfn.IFS('Paraclinicos '!J2488="","",'Paraclinicos '!J2488&lt;1.2,0,'Paraclinicos '!J2488&lt;2,1,'Paraclinicos '!J2488&lt;6,2,'Paraclinicos '!J2488&lt;12,3,'Paraclinicos '!J2488&gt;=12,4)</f>
        <v/>
      </c>
      <c r="S2553" t="str" cm="1">
        <f t="array" ref="S2553">_xlfn.IFS('Paraclinicos '!Y2488="","",'Paraclinicos '!Y2488&lt;70,1,'Paraclinicos '!Y2488&gt;=70,0)</f>
        <v/>
      </c>
      <c r="T2553" t="str" cm="1">
        <f t="array" ref="T2553">_xlfn.IFS('Paraclinicos '!W2488="","",'Paraclinicos '!W2488&lt;6,4,'Paraclinicos '!W2488&lt;10,3,'Paraclinicos '!W2488&lt;13,2,'Paraclinicos '!W2488&lt;15,1,'Paraclinicos '!W2488=15,0)</f>
        <v/>
      </c>
      <c r="U2553" s="54" t="str">
        <f t="shared" si="117"/>
        <v/>
      </c>
      <c r="V2553" t="str" cm="1">
        <f t="array" ref="V2553">_xlfn.IFS('Paraclinicos '!S2488="","",OR('Paraclinicos '!S2488&lt;=8,'Paraclinicos '!S2488&gt;=25),3,'Paraclinicos '!S2488&lt;12,1,'Paraclinicos '!S2488&lt;21,0,'Paraclinicos '!S2488&lt;25,2)</f>
        <v/>
      </c>
      <c r="W2553" t="str">
        <f>IFERROR(IF(INDEX('BD Demog para scores enalazar'!Y$2:'BD Demog para scores enalazar'!Y$3000,MATCH(Formulas!A2553,'BD Demog para scores enalazar'!A$2:'BD Demog para scores enalazar'!A$3000,0))=1,"SI","NO"),"")</f>
        <v/>
      </c>
      <c r="X2553" s="9" t="str">
        <f>IFERROR(IF(INDEX('BD Demog para scores enalazar'!AJ$2:'BD Demog para scores enalazar'!AJ$3000,MATCH(Formulas!A2553,'BD Demog para scores enalazar'!A$2:'BD Demog para scores enalazar'!A$3000,0))=1,"SI","NO"),"")</f>
        <v/>
      </c>
      <c r="Y2553" t="str" cm="1">
        <f t="array" ref="Y2553">IF(AND(W2553="NO",X2553="NO"),_xlfn.IFS('Paraclinicos '!K2488&lt;=91,3,'Paraclinicos '!K2488&lt;94,2,'Paraclinicos '!K2488&lt;96,1,'Paraclinicos '!K2488&gt;=96,0),"")</f>
        <v/>
      </c>
      <c r="Z2553" t="str" cm="1">
        <f t="array" ref="Z2553">IF(OR(W2553="SI",X2553="SI"),_xlfn.IFS(OR(AND('Paraclinicos '!K2489&lt;=83),AND('Paraclinicos '!K2489&gt;=97,AA2553=2)),3,OR(AND('Paraclinicos '!K2489&lt;=86),AND('Paraclinicos '!K2489&gt;=94,AA2553=2)),2,OR(AND('Paraclinicos '!K2489&lt;=88),AND('Paraclinicos '!K2489&gt;=92,AA2553=2)),1,OR(AND('Paraclinicos '!K2489&gt;=88,'Paraclinicos '!K2489&lt;=92),AND('Paraclinicos '!K2489&gt;=93,AA2553=0)),0),"")</f>
        <v/>
      </c>
      <c r="AA2553" t="str" cm="1">
        <f t="array" ref="AA2553">_xlfn.IFS('Paraclinicos '!E2488="","",'Paraclinicos '!E2488="Oxigeno",2,'Paraclinicos '!E2488="Aire",0)</f>
        <v/>
      </c>
    </row>
    <row r="2554" spans="1:27" x14ac:dyDescent="0.25">
      <c r="A2554">
        <f>'Paraclinicos '!A2489</f>
        <v>0</v>
      </c>
      <c r="B2554" s="3">
        <f>'Paraclinicos '!R2489</f>
        <v>0</v>
      </c>
      <c r="C2554" t="str" cm="1">
        <f t="array" ref="C2554">_xlfn.IFS('Paraclinicos '!Q2489="","",'Paraclinicos '!Q2489&gt;60,3,'Paraclinicos '!Q2489&lt;=60,1)</f>
        <v/>
      </c>
      <c r="D2554" t="str">
        <f>IFERROR(IF(INDEX('BD Demog para scores enalazar'!BC$2:BC$3000,MATCH(Formulas!A2554,'BD Demog para scores enalazar'!A$2:A$3000,0))=0,"SI","NO"),"")</f>
        <v/>
      </c>
      <c r="E2554" t="str" cm="1">
        <f t="array" ref="E2554">_xlfn.IFS(D2554="","",D2554="SI",4,D2554="NO",1)</f>
        <v/>
      </c>
      <c r="F2554" t="str" cm="1">
        <f t="array" ref="F2554">_xlfn.IFS('Paraclinicos '!B2489="","",'Paraclinicos '!B2489&gt;1,1,'Paraclinicos '!B2489&lt;=1,3)</f>
        <v/>
      </c>
      <c r="G2554" t="str" cm="1">
        <f t="array" ref="G2554">_xlfn.IFS('Paraclinicos '!D2489="","",AND('Paraclinicos '!D2489&gt;=250,'Paraclinicos '!D2489&lt;=500),2,'Paraclinicos '!D2489&gt;500,3,'Paraclinicos '!D2489&lt;250,1)</f>
        <v/>
      </c>
      <c r="H2554" s="50" t="str">
        <f t="shared" si="118"/>
        <v/>
      </c>
      <c r="I2554" t="str" cm="1">
        <f t="array" ref="I2554">_xlfn.IFS('Paraclinicos '!Q2489="","",'Paraclinicos '!Q2489&gt;=65,1,'Paraclinicos '!Q2489&lt;65,0)</f>
        <v/>
      </c>
      <c r="J2554" t="str" cm="1">
        <f t="array" ref="J2554">_xlfn.IFS('Paraclinicos '!I2489="","",'Paraclinicos '!I2489&gt;7,1,'Paraclinicos '!I2489&lt;=7,0)</f>
        <v/>
      </c>
      <c r="K2554" t="str" cm="1">
        <f t="array" ref="K2554">_xlfn.IFS('Paraclinicos '!W2489="","",'Paraclinicos '!W2489&lt;=8,1,'Paraclinicos '!W2489&gt;8,0)</f>
        <v/>
      </c>
      <c r="L2554" t="str" cm="1">
        <f t="array" ref="L2554">_xlfn.IFS('Paraclinicos '!S2489="","",'Paraclinicos '!S2489&gt;=30,1,'Paraclinicos '!S2489&lt;30,0)</f>
        <v/>
      </c>
      <c r="M2554" t="str" cm="1">
        <f t="array" ref="M2554">_xlfn.IFS(OR('Paraclinicos '!T2489="",'Paraclinicos '!U2489=""),"",OR('Paraclinicos '!T2489&lt;=90,'Paraclinicos '!U2489&lt;=60),1,OR('Paraclinicos '!T2489&gt;90,'Paraclinicos '!U2489&gt;60),0)</f>
        <v/>
      </c>
      <c r="N2554" s="45" t="str">
        <f t="shared" si="119"/>
        <v/>
      </c>
      <c r="O2554" t="str" cm="1">
        <f t="array" ref="O2554">_xlfn.IFS(OR('Paraclinicos '!M2489="",'Paraclinicos '!N2489="",'Paraclinicos '!N2489=0),"",'Paraclinicos '!M2489/'Paraclinicos '!N2489&lt;100,4,'Paraclinicos '!M2489/'Paraclinicos '!N2489&lt;200,3,'Paraclinicos '!M2489/'Paraclinicos '!N2489&lt;300,2,'Paraclinicos '!M2489/'Paraclinicos '!N2489&lt;400,1,'Paraclinicos '!M2489/'Paraclinicos '!N2489&gt;=400,0)</f>
        <v/>
      </c>
      <c r="P2554" t="str" cm="1">
        <f t="array" ref="P2554">_xlfn.IFS('Paraclinicos '!C2489="","",'Paraclinicos '!C2489&lt;20,4,'Paraclinicos '!C2489&lt;50,3,'Paraclinicos '!C2489&lt;100,2,'Paraclinicos '!C2489&lt;150,1,'Paraclinicos '!C2489&gt;150,0)</f>
        <v/>
      </c>
      <c r="Q2554" t="str" cm="1">
        <f t="array" ref="Q2554">_xlfn.IFS('Paraclinicos '!O2489="","",'Paraclinicos '!O2489&lt;1.2,0,'Paraclinicos '!O2489&lt;2,1,'Paraclinicos '!O2489&lt;3.5,2,'Paraclinicos '!O2489&lt;5,3,'Paraclinicos '!O2489&gt;5,4)</f>
        <v/>
      </c>
      <c r="R2554" t="str" cm="1">
        <f t="array" ref="R2554">_xlfn.IFS('Paraclinicos '!J2489="","",'Paraclinicos '!J2489&lt;1.2,0,'Paraclinicos '!J2489&lt;2,1,'Paraclinicos '!J2489&lt;6,2,'Paraclinicos '!J2489&lt;12,3,'Paraclinicos '!J2489&gt;=12,4)</f>
        <v/>
      </c>
      <c r="S2554" t="str" cm="1">
        <f t="array" ref="S2554">_xlfn.IFS('Paraclinicos '!Y2489="","",'Paraclinicos '!Y2489&lt;70,1,'Paraclinicos '!Y2489&gt;=70,0)</f>
        <v/>
      </c>
      <c r="T2554" t="str" cm="1">
        <f t="array" ref="T2554">_xlfn.IFS('Paraclinicos '!W2489="","",'Paraclinicos '!W2489&lt;6,4,'Paraclinicos '!W2489&lt;10,3,'Paraclinicos '!W2489&lt;13,2,'Paraclinicos '!W2489&lt;15,1,'Paraclinicos '!W2489=15,0)</f>
        <v/>
      </c>
      <c r="U2554" s="54" t="str">
        <f t="shared" si="117"/>
        <v/>
      </c>
      <c r="V2554" t="str" cm="1">
        <f t="array" ref="V2554">_xlfn.IFS('Paraclinicos '!S2489="","",OR('Paraclinicos '!S2489&lt;=8,'Paraclinicos '!S2489&gt;=25),3,'Paraclinicos '!S2489&lt;12,1,'Paraclinicos '!S2489&lt;21,0,'Paraclinicos '!S2489&lt;25,2)</f>
        <v/>
      </c>
      <c r="W2554" t="str">
        <f>IFERROR(IF(INDEX('BD Demog para scores enalazar'!Y$2:'BD Demog para scores enalazar'!Y$3000,MATCH(Formulas!A2554,'BD Demog para scores enalazar'!A$2:'BD Demog para scores enalazar'!A$3000,0))=1,"SI","NO"),"")</f>
        <v/>
      </c>
      <c r="X2554" s="9" t="str">
        <f>IFERROR(IF(INDEX('BD Demog para scores enalazar'!AJ$2:'BD Demog para scores enalazar'!AJ$3000,MATCH(Formulas!A2554,'BD Demog para scores enalazar'!A$2:'BD Demog para scores enalazar'!A$3000,0))=1,"SI","NO"),"")</f>
        <v/>
      </c>
      <c r="Y2554" t="str" cm="1">
        <f t="array" ref="Y2554">IF(AND(W2554="NO",X2554="NO"),_xlfn.IFS('Paraclinicos '!K2489&lt;=91,3,'Paraclinicos '!K2489&lt;94,2,'Paraclinicos '!K2489&lt;96,1,'Paraclinicos '!K2489&gt;=96,0),"")</f>
        <v/>
      </c>
      <c r="Z2554" t="str" cm="1">
        <f t="array" ref="Z2554">IF(OR(W2554="SI",X2554="SI"),_xlfn.IFS(OR(AND('Paraclinicos '!K2490&lt;=83),AND('Paraclinicos '!K2490&gt;=97,AA2554=2)),3,OR(AND('Paraclinicos '!K2490&lt;=86),AND('Paraclinicos '!K2490&gt;=94,AA2554=2)),2,OR(AND('Paraclinicos '!K2490&lt;=88),AND('Paraclinicos '!K2490&gt;=92,AA2554=2)),1,OR(AND('Paraclinicos '!K2490&gt;=88,'Paraclinicos '!K2490&lt;=92),AND('Paraclinicos '!K2490&gt;=93,AA2554=0)),0),"")</f>
        <v/>
      </c>
      <c r="AA2554" t="str" cm="1">
        <f t="array" ref="AA2554">_xlfn.IFS('Paraclinicos '!E2489="","",'Paraclinicos '!E2489="Oxigeno",2,'Paraclinicos '!E2489="Aire",0)</f>
        <v/>
      </c>
    </row>
    <row r="2555" spans="1:27" x14ac:dyDescent="0.25">
      <c r="A2555">
        <f>'Paraclinicos '!A2490</f>
        <v>0</v>
      </c>
      <c r="B2555" s="3">
        <f>'Paraclinicos '!R2490</f>
        <v>0</v>
      </c>
      <c r="C2555" t="str" cm="1">
        <f t="array" ref="C2555">_xlfn.IFS('Paraclinicos '!Q2490="","",'Paraclinicos '!Q2490&gt;60,3,'Paraclinicos '!Q2490&lt;=60,1)</f>
        <v/>
      </c>
      <c r="D2555" t="str">
        <f>IFERROR(IF(INDEX('BD Demog para scores enalazar'!BC$2:BC$3000,MATCH(Formulas!A2555,'BD Demog para scores enalazar'!A$2:A$3000,0))=0,"SI","NO"),"")</f>
        <v/>
      </c>
      <c r="E2555" t="str" cm="1">
        <f t="array" ref="E2555">_xlfn.IFS(D2555="","",D2555="SI",4,D2555="NO",1)</f>
        <v/>
      </c>
      <c r="F2555" t="str" cm="1">
        <f t="array" ref="F2555">_xlfn.IFS('Paraclinicos '!B2490="","",'Paraclinicos '!B2490&gt;1,1,'Paraclinicos '!B2490&lt;=1,3)</f>
        <v/>
      </c>
      <c r="G2555" t="str" cm="1">
        <f t="array" ref="G2555">_xlfn.IFS('Paraclinicos '!D2490="","",AND('Paraclinicos '!D2490&gt;=250,'Paraclinicos '!D2490&lt;=500),2,'Paraclinicos '!D2490&gt;500,3,'Paraclinicos '!D2490&lt;250,1)</f>
        <v/>
      </c>
      <c r="H2555" s="50" t="str">
        <f t="shared" si="118"/>
        <v/>
      </c>
      <c r="I2555" t="str" cm="1">
        <f t="array" ref="I2555">_xlfn.IFS('Paraclinicos '!Q2490="","",'Paraclinicos '!Q2490&gt;=65,1,'Paraclinicos '!Q2490&lt;65,0)</f>
        <v/>
      </c>
      <c r="J2555" t="str" cm="1">
        <f t="array" ref="J2555">_xlfn.IFS('Paraclinicos '!I2490="","",'Paraclinicos '!I2490&gt;7,1,'Paraclinicos '!I2490&lt;=7,0)</f>
        <v/>
      </c>
      <c r="K2555" t="str" cm="1">
        <f t="array" ref="K2555">_xlfn.IFS('Paraclinicos '!W2490="","",'Paraclinicos '!W2490&lt;=8,1,'Paraclinicos '!W2490&gt;8,0)</f>
        <v/>
      </c>
      <c r="L2555" t="str" cm="1">
        <f t="array" ref="L2555">_xlfn.IFS('Paraclinicos '!S2490="","",'Paraclinicos '!S2490&gt;=30,1,'Paraclinicos '!S2490&lt;30,0)</f>
        <v/>
      </c>
      <c r="M2555" t="str" cm="1">
        <f t="array" ref="M2555">_xlfn.IFS(OR('Paraclinicos '!T2490="",'Paraclinicos '!U2490=""),"",OR('Paraclinicos '!T2490&lt;=90,'Paraclinicos '!U2490&lt;=60),1,OR('Paraclinicos '!T2490&gt;90,'Paraclinicos '!U2490&gt;60),0)</f>
        <v/>
      </c>
      <c r="N2555" s="45" t="str">
        <f t="shared" si="119"/>
        <v/>
      </c>
      <c r="O2555" t="str" cm="1">
        <f t="array" ref="O2555">_xlfn.IFS(OR('Paraclinicos '!M2490="",'Paraclinicos '!N2490="",'Paraclinicos '!N2490=0),"",'Paraclinicos '!M2490/'Paraclinicos '!N2490&lt;100,4,'Paraclinicos '!M2490/'Paraclinicos '!N2490&lt;200,3,'Paraclinicos '!M2490/'Paraclinicos '!N2490&lt;300,2,'Paraclinicos '!M2490/'Paraclinicos '!N2490&lt;400,1,'Paraclinicos '!M2490/'Paraclinicos '!N2490&gt;=400,0)</f>
        <v/>
      </c>
      <c r="P2555" t="str" cm="1">
        <f t="array" ref="P2555">_xlfn.IFS('Paraclinicos '!C2490="","",'Paraclinicos '!C2490&lt;20,4,'Paraclinicos '!C2490&lt;50,3,'Paraclinicos '!C2490&lt;100,2,'Paraclinicos '!C2490&lt;150,1,'Paraclinicos '!C2490&gt;150,0)</f>
        <v/>
      </c>
      <c r="Q2555" t="str" cm="1">
        <f t="array" ref="Q2555">_xlfn.IFS('Paraclinicos '!O2490="","",'Paraclinicos '!O2490&lt;1.2,0,'Paraclinicos '!O2490&lt;2,1,'Paraclinicos '!O2490&lt;3.5,2,'Paraclinicos '!O2490&lt;5,3,'Paraclinicos '!O2490&gt;5,4)</f>
        <v/>
      </c>
      <c r="R2555" t="str" cm="1">
        <f t="array" ref="R2555">_xlfn.IFS('Paraclinicos '!J2490="","",'Paraclinicos '!J2490&lt;1.2,0,'Paraclinicos '!J2490&lt;2,1,'Paraclinicos '!J2490&lt;6,2,'Paraclinicos '!J2490&lt;12,3,'Paraclinicos '!J2490&gt;=12,4)</f>
        <v/>
      </c>
      <c r="S2555" t="str" cm="1">
        <f t="array" ref="S2555">_xlfn.IFS('Paraclinicos '!Y2490="","",'Paraclinicos '!Y2490&lt;70,1,'Paraclinicos '!Y2490&gt;=70,0)</f>
        <v/>
      </c>
      <c r="T2555" t="str" cm="1">
        <f t="array" ref="T2555">_xlfn.IFS('Paraclinicos '!W2490="","",'Paraclinicos '!W2490&lt;6,4,'Paraclinicos '!W2490&lt;10,3,'Paraclinicos '!W2490&lt;13,2,'Paraclinicos '!W2490&lt;15,1,'Paraclinicos '!W2490=15,0)</f>
        <v/>
      </c>
      <c r="U2555" s="54" t="str">
        <f t="shared" si="117"/>
        <v/>
      </c>
      <c r="V2555" t="str" cm="1">
        <f t="array" ref="V2555">_xlfn.IFS('Paraclinicos '!S2490="","",OR('Paraclinicos '!S2490&lt;=8,'Paraclinicos '!S2490&gt;=25),3,'Paraclinicos '!S2490&lt;12,1,'Paraclinicos '!S2490&lt;21,0,'Paraclinicos '!S2490&lt;25,2)</f>
        <v/>
      </c>
      <c r="W2555" t="str">
        <f>IFERROR(IF(INDEX('BD Demog para scores enalazar'!Y$2:'BD Demog para scores enalazar'!Y$3000,MATCH(Formulas!A2555,'BD Demog para scores enalazar'!A$2:'BD Demog para scores enalazar'!A$3000,0))=1,"SI","NO"),"")</f>
        <v/>
      </c>
      <c r="X2555" s="9" t="str">
        <f>IFERROR(IF(INDEX('BD Demog para scores enalazar'!AJ$2:'BD Demog para scores enalazar'!AJ$3000,MATCH(Formulas!A2555,'BD Demog para scores enalazar'!A$2:'BD Demog para scores enalazar'!A$3000,0))=1,"SI","NO"),"")</f>
        <v/>
      </c>
      <c r="Y2555" t="str" cm="1">
        <f t="array" ref="Y2555">IF(AND(W2555="NO",X2555="NO"),_xlfn.IFS('Paraclinicos '!K2490&lt;=91,3,'Paraclinicos '!K2490&lt;94,2,'Paraclinicos '!K2490&lt;96,1,'Paraclinicos '!K2490&gt;=96,0),"")</f>
        <v/>
      </c>
      <c r="Z2555" t="str" cm="1">
        <f t="array" ref="Z2555">IF(OR(W2555="SI",X2555="SI"),_xlfn.IFS(OR(AND('Paraclinicos '!K2491&lt;=83),AND('Paraclinicos '!K2491&gt;=97,AA2555=2)),3,OR(AND('Paraclinicos '!K2491&lt;=86),AND('Paraclinicos '!K2491&gt;=94,AA2555=2)),2,OR(AND('Paraclinicos '!K2491&lt;=88),AND('Paraclinicos '!K2491&gt;=92,AA2555=2)),1,OR(AND('Paraclinicos '!K2491&gt;=88,'Paraclinicos '!K2491&lt;=92),AND('Paraclinicos '!K2491&gt;=93,AA2555=0)),0),"")</f>
        <v/>
      </c>
      <c r="AA2555" t="str" cm="1">
        <f t="array" ref="AA2555">_xlfn.IFS('Paraclinicos '!E2490="","",'Paraclinicos '!E2490="Oxigeno",2,'Paraclinicos '!E2490="Aire",0)</f>
        <v/>
      </c>
    </row>
    <row r="2556" spans="1:27" x14ac:dyDescent="0.25">
      <c r="A2556">
        <f>'Paraclinicos '!A2491</f>
        <v>0</v>
      </c>
      <c r="B2556" s="3">
        <f>'Paraclinicos '!R2491</f>
        <v>0</v>
      </c>
      <c r="C2556" t="str" cm="1">
        <f t="array" ref="C2556">_xlfn.IFS('Paraclinicos '!Q2491="","",'Paraclinicos '!Q2491&gt;60,3,'Paraclinicos '!Q2491&lt;=60,1)</f>
        <v/>
      </c>
      <c r="D2556" t="str">
        <f>IFERROR(IF(INDEX('BD Demog para scores enalazar'!BC$2:BC$3000,MATCH(Formulas!A2556,'BD Demog para scores enalazar'!A$2:A$3000,0))=0,"SI","NO"),"")</f>
        <v/>
      </c>
      <c r="E2556" t="str" cm="1">
        <f t="array" ref="E2556">_xlfn.IFS(D2556="","",D2556="SI",4,D2556="NO",1)</f>
        <v/>
      </c>
      <c r="F2556" t="str" cm="1">
        <f t="array" ref="F2556">_xlfn.IFS('Paraclinicos '!B2491="","",'Paraclinicos '!B2491&gt;1,1,'Paraclinicos '!B2491&lt;=1,3)</f>
        <v/>
      </c>
      <c r="G2556" t="str" cm="1">
        <f t="array" ref="G2556">_xlfn.IFS('Paraclinicos '!D2491="","",AND('Paraclinicos '!D2491&gt;=250,'Paraclinicos '!D2491&lt;=500),2,'Paraclinicos '!D2491&gt;500,3,'Paraclinicos '!D2491&lt;250,1)</f>
        <v/>
      </c>
      <c r="H2556" s="50" t="str">
        <f t="shared" si="118"/>
        <v/>
      </c>
      <c r="I2556" t="str" cm="1">
        <f t="array" ref="I2556">_xlfn.IFS('Paraclinicos '!Q2491="","",'Paraclinicos '!Q2491&gt;=65,1,'Paraclinicos '!Q2491&lt;65,0)</f>
        <v/>
      </c>
      <c r="J2556" t="str" cm="1">
        <f t="array" ref="J2556">_xlfn.IFS('Paraclinicos '!I2491="","",'Paraclinicos '!I2491&gt;7,1,'Paraclinicos '!I2491&lt;=7,0)</f>
        <v/>
      </c>
      <c r="K2556" t="str" cm="1">
        <f t="array" ref="K2556">_xlfn.IFS('Paraclinicos '!W2491="","",'Paraclinicos '!W2491&lt;=8,1,'Paraclinicos '!W2491&gt;8,0)</f>
        <v/>
      </c>
      <c r="L2556" t="str" cm="1">
        <f t="array" ref="L2556">_xlfn.IFS('Paraclinicos '!S2491="","",'Paraclinicos '!S2491&gt;=30,1,'Paraclinicos '!S2491&lt;30,0)</f>
        <v/>
      </c>
      <c r="M2556" t="str" cm="1">
        <f t="array" ref="M2556">_xlfn.IFS(OR('Paraclinicos '!T2491="",'Paraclinicos '!U2491=""),"",OR('Paraclinicos '!T2491&lt;=90,'Paraclinicos '!U2491&lt;=60),1,OR('Paraclinicos '!T2491&gt;90,'Paraclinicos '!U2491&gt;60),0)</f>
        <v/>
      </c>
      <c r="N2556" s="45" t="str">
        <f t="shared" si="119"/>
        <v/>
      </c>
      <c r="O2556" t="str" cm="1">
        <f t="array" ref="O2556">_xlfn.IFS(OR('Paraclinicos '!M2491="",'Paraclinicos '!N2491="",'Paraclinicos '!N2491=0),"",'Paraclinicos '!M2491/'Paraclinicos '!N2491&lt;100,4,'Paraclinicos '!M2491/'Paraclinicos '!N2491&lt;200,3,'Paraclinicos '!M2491/'Paraclinicos '!N2491&lt;300,2,'Paraclinicos '!M2491/'Paraclinicos '!N2491&lt;400,1,'Paraclinicos '!M2491/'Paraclinicos '!N2491&gt;=400,0)</f>
        <v/>
      </c>
      <c r="P2556" t="str" cm="1">
        <f t="array" ref="P2556">_xlfn.IFS('Paraclinicos '!C2491="","",'Paraclinicos '!C2491&lt;20,4,'Paraclinicos '!C2491&lt;50,3,'Paraclinicos '!C2491&lt;100,2,'Paraclinicos '!C2491&lt;150,1,'Paraclinicos '!C2491&gt;150,0)</f>
        <v/>
      </c>
      <c r="Q2556" t="str" cm="1">
        <f t="array" ref="Q2556">_xlfn.IFS('Paraclinicos '!O2491="","",'Paraclinicos '!O2491&lt;1.2,0,'Paraclinicos '!O2491&lt;2,1,'Paraclinicos '!O2491&lt;3.5,2,'Paraclinicos '!O2491&lt;5,3,'Paraclinicos '!O2491&gt;5,4)</f>
        <v/>
      </c>
      <c r="R2556" t="str" cm="1">
        <f t="array" ref="R2556">_xlfn.IFS('Paraclinicos '!J2491="","",'Paraclinicos '!J2491&lt;1.2,0,'Paraclinicos '!J2491&lt;2,1,'Paraclinicos '!J2491&lt;6,2,'Paraclinicos '!J2491&lt;12,3,'Paraclinicos '!J2491&gt;=12,4)</f>
        <v/>
      </c>
      <c r="S2556" t="str" cm="1">
        <f t="array" ref="S2556">_xlfn.IFS('Paraclinicos '!Y2491="","",'Paraclinicos '!Y2491&lt;70,1,'Paraclinicos '!Y2491&gt;=70,0)</f>
        <v/>
      </c>
      <c r="T2556" t="str" cm="1">
        <f t="array" ref="T2556">_xlfn.IFS('Paraclinicos '!W2491="","",'Paraclinicos '!W2491&lt;6,4,'Paraclinicos '!W2491&lt;10,3,'Paraclinicos '!W2491&lt;13,2,'Paraclinicos '!W2491&lt;15,1,'Paraclinicos '!W2491=15,0)</f>
        <v/>
      </c>
      <c r="U2556" s="54" t="str">
        <f t="shared" si="117"/>
        <v/>
      </c>
      <c r="V2556" t="str" cm="1">
        <f t="array" ref="V2556">_xlfn.IFS('Paraclinicos '!S2491="","",OR('Paraclinicos '!S2491&lt;=8,'Paraclinicos '!S2491&gt;=25),3,'Paraclinicos '!S2491&lt;12,1,'Paraclinicos '!S2491&lt;21,0,'Paraclinicos '!S2491&lt;25,2)</f>
        <v/>
      </c>
      <c r="W2556" t="str">
        <f>IFERROR(IF(INDEX('BD Demog para scores enalazar'!Y$2:'BD Demog para scores enalazar'!Y$3000,MATCH(Formulas!A2556,'BD Demog para scores enalazar'!A$2:'BD Demog para scores enalazar'!A$3000,0))=1,"SI","NO"),"")</f>
        <v/>
      </c>
      <c r="X2556" s="9" t="str">
        <f>IFERROR(IF(INDEX('BD Demog para scores enalazar'!AJ$2:'BD Demog para scores enalazar'!AJ$3000,MATCH(Formulas!A2556,'BD Demog para scores enalazar'!A$2:'BD Demog para scores enalazar'!A$3000,0))=1,"SI","NO"),"")</f>
        <v/>
      </c>
      <c r="Y2556" t="str" cm="1">
        <f t="array" ref="Y2556">IF(AND(W2556="NO",X2556="NO"),_xlfn.IFS('Paraclinicos '!K2491&lt;=91,3,'Paraclinicos '!K2491&lt;94,2,'Paraclinicos '!K2491&lt;96,1,'Paraclinicos '!K2491&gt;=96,0),"")</f>
        <v/>
      </c>
      <c r="Z2556" t="str" cm="1">
        <f t="array" ref="Z2556">IF(OR(W2556="SI",X2556="SI"),_xlfn.IFS(OR(AND('Paraclinicos '!K2492&lt;=83),AND('Paraclinicos '!K2492&gt;=97,AA2556=2)),3,OR(AND('Paraclinicos '!K2492&lt;=86),AND('Paraclinicos '!K2492&gt;=94,AA2556=2)),2,OR(AND('Paraclinicos '!K2492&lt;=88),AND('Paraclinicos '!K2492&gt;=92,AA2556=2)),1,OR(AND('Paraclinicos '!K2492&gt;=88,'Paraclinicos '!K2492&lt;=92),AND('Paraclinicos '!K2492&gt;=93,AA2556=0)),0),"")</f>
        <v/>
      </c>
      <c r="AA2556" t="str" cm="1">
        <f t="array" ref="AA2556">_xlfn.IFS('Paraclinicos '!E2491="","",'Paraclinicos '!E2491="Oxigeno",2,'Paraclinicos '!E2491="Aire",0)</f>
        <v/>
      </c>
    </row>
    <row r="2557" spans="1:27" x14ac:dyDescent="0.25">
      <c r="A2557">
        <f>'Paraclinicos '!A2492</f>
        <v>0</v>
      </c>
      <c r="B2557" s="3">
        <f>'Paraclinicos '!R2492</f>
        <v>0</v>
      </c>
      <c r="C2557" t="str" cm="1">
        <f t="array" ref="C2557">_xlfn.IFS('Paraclinicos '!Q2492="","",'Paraclinicos '!Q2492&gt;60,3,'Paraclinicos '!Q2492&lt;=60,1)</f>
        <v/>
      </c>
      <c r="D2557" t="str">
        <f>IFERROR(IF(INDEX('BD Demog para scores enalazar'!BC$2:BC$3000,MATCH(Formulas!A2557,'BD Demog para scores enalazar'!A$2:A$3000,0))=0,"SI","NO"),"")</f>
        <v/>
      </c>
      <c r="E2557" t="str" cm="1">
        <f t="array" ref="E2557">_xlfn.IFS(D2557="","",D2557="SI",4,D2557="NO",1)</f>
        <v/>
      </c>
      <c r="F2557" t="str" cm="1">
        <f t="array" ref="F2557">_xlfn.IFS('Paraclinicos '!B2492="","",'Paraclinicos '!B2492&gt;1,1,'Paraclinicos '!B2492&lt;=1,3)</f>
        <v/>
      </c>
      <c r="G2557" t="str" cm="1">
        <f t="array" ref="G2557">_xlfn.IFS('Paraclinicos '!D2492="","",AND('Paraclinicos '!D2492&gt;=250,'Paraclinicos '!D2492&lt;=500),2,'Paraclinicos '!D2492&gt;500,3,'Paraclinicos '!D2492&lt;250,1)</f>
        <v/>
      </c>
      <c r="H2557" s="50" t="str">
        <f t="shared" si="118"/>
        <v/>
      </c>
      <c r="I2557" t="str" cm="1">
        <f t="array" ref="I2557">_xlfn.IFS('Paraclinicos '!Q2492="","",'Paraclinicos '!Q2492&gt;=65,1,'Paraclinicos '!Q2492&lt;65,0)</f>
        <v/>
      </c>
      <c r="J2557" t="str" cm="1">
        <f t="array" ref="J2557">_xlfn.IFS('Paraclinicos '!I2492="","",'Paraclinicos '!I2492&gt;7,1,'Paraclinicos '!I2492&lt;=7,0)</f>
        <v/>
      </c>
      <c r="K2557" t="str" cm="1">
        <f t="array" ref="K2557">_xlfn.IFS('Paraclinicos '!W2492="","",'Paraclinicos '!W2492&lt;=8,1,'Paraclinicos '!W2492&gt;8,0)</f>
        <v/>
      </c>
      <c r="L2557" t="str" cm="1">
        <f t="array" ref="L2557">_xlfn.IFS('Paraclinicos '!S2492="","",'Paraclinicos '!S2492&gt;=30,1,'Paraclinicos '!S2492&lt;30,0)</f>
        <v/>
      </c>
      <c r="M2557" t="str" cm="1">
        <f t="array" ref="M2557">_xlfn.IFS(OR('Paraclinicos '!T2492="",'Paraclinicos '!U2492=""),"",OR('Paraclinicos '!T2492&lt;=90,'Paraclinicos '!U2492&lt;=60),1,OR('Paraclinicos '!T2492&gt;90,'Paraclinicos '!U2492&gt;60),0)</f>
        <v/>
      </c>
      <c r="N2557" s="45" t="str">
        <f t="shared" si="119"/>
        <v/>
      </c>
      <c r="O2557" t="str" cm="1">
        <f t="array" ref="O2557">_xlfn.IFS(OR('Paraclinicos '!M2492="",'Paraclinicos '!N2492="",'Paraclinicos '!N2492=0),"",'Paraclinicos '!M2492/'Paraclinicos '!N2492&lt;100,4,'Paraclinicos '!M2492/'Paraclinicos '!N2492&lt;200,3,'Paraclinicos '!M2492/'Paraclinicos '!N2492&lt;300,2,'Paraclinicos '!M2492/'Paraclinicos '!N2492&lt;400,1,'Paraclinicos '!M2492/'Paraclinicos '!N2492&gt;=400,0)</f>
        <v/>
      </c>
      <c r="P2557" t="str" cm="1">
        <f t="array" ref="P2557">_xlfn.IFS('Paraclinicos '!C2492="","",'Paraclinicos '!C2492&lt;20,4,'Paraclinicos '!C2492&lt;50,3,'Paraclinicos '!C2492&lt;100,2,'Paraclinicos '!C2492&lt;150,1,'Paraclinicos '!C2492&gt;150,0)</f>
        <v/>
      </c>
      <c r="Q2557" t="str" cm="1">
        <f t="array" ref="Q2557">_xlfn.IFS('Paraclinicos '!O2492="","",'Paraclinicos '!O2492&lt;1.2,0,'Paraclinicos '!O2492&lt;2,1,'Paraclinicos '!O2492&lt;3.5,2,'Paraclinicos '!O2492&lt;5,3,'Paraclinicos '!O2492&gt;5,4)</f>
        <v/>
      </c>
      <c r="R2557" t="str" cm="1">
        <f t="array" ref="R2557">_xlfn.IFS('Paraclinicos '!J2492="","",'Paraclinicos '!J2492&lt;1.2,0,'Paraclinicos '!J2492&lt;2,1,'Paraclinicos '!J2492&lt;6,2,'Paraclinicos '!J2492&lt;12,3,'Paraclinicos '!J2492&gt;=12,4)</f>
        <v/>
      </c>
      <c r="S2557" t="str" cm="1">
        <f t="array" ref="S2557">_xlfn.IFS('Paraclinicos '!Y2492="","",'Paraclinicos '!Y2492&lt;70,1,'Paraclinicos '!Y2492&gt;=70,0)</f>
        <v/>
      </c>
      <c r="T2557" t="str" cm="1">
        <f t="array" ref="T2557">_xlfn.IFS('Paraclinicos '!W2492="","",'Paraclinicos '!W2492&lt;6,4,'Paraclinicos '!W2492&lt;10,3,'Paraclinicos '!W2492&lt;13,2,'Paraclinicos '!W2492&lt;15,1,'Paraclinicos '!W2492=15,0)</f>
        <v/>
      </c>
      <c r="U2557" s="54" t="str">
        <f t="shared" si="117"/>
        <v/>
      </c>
      <c r="V2557" t="str" cm="1">
        <f t="array" ref="V2557">_xlfn.IFS('Paraclinicos '!S2492="","",OR('Paraclinicos '!S2492&lt;=8,'Paraclinicos '!S2492&gt;=25),3,'Paraclinicos '!S2492&lt;12,1,'Paraclinicos '!S2492&lt;21,0,'Paraclinicos '!S2492&lt;25,2)</f>
        <v/>
      </c>
      <c r="W2557" t="str">
        <f>IFERROR(IF(INDEX('BD Demog para scores enalazar'!Y$2:'BD Demog para scores enalazar'!Y$3000,MATCH(Formulas!A2557,'BD Demog para scores enalazar'!A$2:'BD Demog para scores enalazar'!A$3000,0))=1,"SI","NO"),"")</f>
        <v/>
      </c>
      <c r="X2557" s="9" t="str">
        <f>IFERROR(IF(INDEX('BD Demog para scores enalazar'!AJ$2:'BD Demog para scores enalazar'!AJ$3000,MATCH(Formulas!A2557,'BD Demog para scores enalazar'!A$2:'BD Demog para scores enalazar'!A$3000,0))=1,"SI","NO"),"")</f>
        <v/>
      </c>
      <c r="Y2557" t="str" cm="1">
        <f t="array" ref="Y2557">IF(AND(W2557="NO",X2557="NO"),_xlfn.IFS('Paraclinicos '!K2492&lt;=91,3,'Paraclinicos '!K2492&lt;94,2,'Paraclinicos '!K2492&lt;96,1,'Paraclinicos '!K2492&gt;=96,0),"")</f>
        <v/>
      </c>
      <c r="Z2557" t="str" cm="1">
        <f t="array" ref="Z2557">IF(OR(W2557="SI",X2557="SI"),_xlfn.IFS(OR(AND('Paraclinicos '!K2493&lt;=83),AND('Paraclinicos '!K2493&gt;=97,AA2557=2)),3,OR(AND('Paraclinicos '!K2493&lt;=86),AND('Paraclinicos '!K2493&gt;=94,AA2557=2)),2,OR(AND('Paraclinicos '!K2493&lt;=88),AND('Paraclinicos '!K2493&gt;=92,AA2557=2)),1,OR(AND('Paraclinicos '!K2493&gt;=88,'Paraclinicos '!K2493&lt;=92),AND('Paraclinicos '!K2493&gt;=93,AA2557=0)),0),"")</f>
        <v/>
      </c>
      <c r="AA2557" t="str" cm="1">
        <f t="array" ref="AA2557">_xlfn.IFS('Paraclinicos '!E2492="","",'Paraclinicos '!E2492="Oxigeno",2,'Paraclinicos '!E2492="Aire",0)</f>
        <v/>
      </c>
    </row>
    <row r="2558" spans="1:27" x14ac:dyDescent="0.25">
      <c r="A2558">
        <f>'Paraclinicos '!A2493</f>
        <v>0</v>
      </c>
      <c r="B2558" s="3">
        <f>'Paraclinicos '!R2493</f>
        <v>0</v>
      </c>
      <c r="C2558" t="str" cm="1">
        <f t="array" ref="C2558">_xlfn.IFS('Paraclinicos '!Q2493="","",'Paraclinicos '!Q2493&gt;60,3,'Paraclinicos '!Q2493&lt;=60,1)</f>
        <v/>
      </c>
      <c r="D2558" t="str">
        <f>IFERROR(IF(INDEX('BD Demog para scores enalazar'!BC$2:BC$3000,MATCH(Formulas!A2558,'BD Demog para scores enalazar'!A$2:A$3000,0))=0,"SI","NO"),"")</f>
        <v/>
      </c>
      <c r="E2558" t="str" cm="1">
        <f t="array" ref="E2558">_xlfn.IFS(D2558="","",D2558="SI",4,D2558="NO",1)</f>
        <v/>
      </c>
      <c r="F2558" t="str" cm="1">
        <f t="array" ref="F2558">_xlfn.IFS('Paraclinicos '!B2493="","",'Paraclinicos '!B2493&gt;1,1,'Paraclinicos '!B2493&lt;=1,3)</f>
        <v/>
      </c>
      <c r="G2558" t="str" cm="1">
        <f t="array" ref="G2558">_xlfn.IFS('Paraclinicos '!D2493="","",AND('Paraclinicos '!D2493&gt;=250,'Paraclinicos '!D2493&lt;=500),2,'Paraclinicos '!D2493&gt;500,3,'Paraclinicos '!D2493&lt;250,1)</f>
        <v/>
      </c>
      <c r="H2558" s="50" t="str">
        <f t="shared" si="118"/>
        <v/>
      </c>
      <c r="I2558" t="str" cm="1">
        <f t="array" ref="I2558">_xlfn.IFS('Paraclinicos '!Q2493="","",'Paraclinicos '!Q2493&gt;=65,1,'Paraclinicos '!Q2493&lt;65,0)</f>
        <v/>
      </c>
      <c r="J2558" t="str" cm="1">
        <f t="array" ref="J2558">_xlfn.IFS('Paraclinicos '!I2493="","",'Paraclinicos '!I2493&gt;7,1,'Paraclinicos '!I2493&lt;=7,0)</f>
        <v/>
      </c>
      <c r="K2558" t="str" cm="1">
        <f t="array" ref="K2558">_xlfn.IFS('Paraclinicos '!W2493="","",'Paraclinicos '!W2493&lt;=8,1,'Paraclinicos '!W2493&gt;8,0)</f>
        <v/>
      </c>
      <c r="L2558" t="str" cm="1">
        <f t="array" ref="L2558">_xlfn.IFS('Paraclinicos '!S2493="","",'Paraclinicos '!S2493&gt;=30,1,'Paraclinicos '!S2493&lt;30,0)</f>
        <v/>
      </c>
      <c r="M2558" t="str" cm="1">
        <f t="array" ref="M2558">_xlfn.IFS(OR('Paraclinicos '!T2493="",'Paraclinicos '!U2493=""),"",OR('Paraclinicos '!T2493&lt;=90,'Paraclinicos '!U2493&lt;=60),1,OR('Paraclinicos '!T2493&gt;90,'Paraclinicos '!U2493&gt;60),0)</f>
        <v/>
      </c>
      <c r="N2558" s="45" t="str">
        <f t="shared" si="119"/>
        <v/>
      </c>
      <c r="O2558" t="str" cm="1">
        <f t="array" ref="O2558">_xlfn.IFS(OR('Paraclinicos '!M2493="",'Paraclinicos '!N2493="",'Paraclinicos '!N2493=0),"",'Paraclinicos '!M2493/'Paraclinicos '!N2493&lt;100,4,'Paraclinicos '!M2493/'Paraclinicos '!N2493&lt;200,3,'Paraclinicos '!M2493/'Paraclinicos '!N2493&lt;300,2,'Paraclinicos '!M2493/'Paraclinicos '!N2493&lt;400,1,'Paraclinicos '!M2493/'Paraclinicos '!N2493&gt;=400,0)</f>
        <v/>
      </c>
      <c r="P2558" t="str" cm="1">
        <f t="array" ref="P2558">_xlfn.IFS('Paraclinicos '!C2493="","",'Paraclinicos '!C2493&lt;20,4,'Paraclinicos '!C2493&lt;50,3,'Paraclinicos '!C2493&lt;100,2,'Paraclinicos '!C2493&lt;150,1,'Paraclinicos '!C2493&gt;150,0)</f>
        <v/>
      </c>
      <c r="Q2558" t="str" cm="1">
        <f t="array" ref="Q2558">_xlfn.IFS('Paraclinicos '!O2493="","",'Paraclinicos '!O2493&lt;1.2,0,'Paraclinicos '!O2493&lt;2,1,'Paraclinicos '!O2493&lt;3.5,2,'Paraclinicos '!O2493&lt;5,3,'Paraclinicos '!O2493&gt;5,4)</f>
        <v/>
      </c>
      <c r="R2558" t="str" cm="1">
        <f t="array" ref="R2558">_xlfn.IFS('Paraclinicos '!J2493="","",'Paraclinicos '!J2493&lt;1.2,0,'Paraclinicos '!J2493&lt;2,1,'Paraclinicos '!J2493&lt;6,2,'Paraclinicos '!J2493&lt;12,3,'Paraclinicos '!J2493&gt;=12,4)</f>
        <v/>
      </c>
      <c r="S2558" t="str" cm="1">
        <f t="array" ref="S2558">_xlfn.IFS('Paraclinicos '!Y2493="","",'Paraclinicos '!Y2493&lt;70,1,'Paraclinicos '!Y2493&gt;=70,0)</f>
        <v/>
      </c>
      <c r="T2558" t="str" cm="1">
        <f t="array" ref="T2558">_xlfn.IFS('Paraclinicos '!W2493="","",'Paraclinicos '!W2493&lt;6,4,'Paraclinicos '!W2493&lt;10,3,'Paraclinicos '!W2493&lt;13,2,'Paraclinicos '!W2493&lt;15,1,'Paraclinicos '!W2493=15,0)</f>
        <v/>
      </c>
      <c r="U2558" s="54" t="str">
        <f t="shared" si="117"/>
        <v/>
      </c>
      <c r="V2558" t="str" cm="1">
        <f t="array" ref="V2558">_xlfn.IFS('Paraclinicos '!S2493="","",OR('Paraclinicos '!S2493&lt;=8,'Paraclinicos '!S2493&gt;=25),3,'Paraclinicos '!S2493&lt;12,1,'Paraclinicos '!S2493&lt;21,0,'Paraclinicos '!S2493&lt;25,2)</f>
        <v/>
      </c>
      <c r="W2558" t="str">
        <f>IFERROR(IF(INDEX('BD Demog para scores enalazar'!Y$2:'BD Demog para scores enalazar'!Y$3000,MATCH(Formulas!A2558,'BD Demog para scores enalazar'!A$2:'BD Demog para scores enalazar'!A$3000,0))=1,"SI","NO"),"")</f>
        <v/>
      </c>
      <c r="X2558" s="9" t="str">
        <f>IFERROR(IF(INDEX('BD Demog para scores enalazar'!AJ$2:'BD Demog para scores enalazar'!AJ$3000,MATCH(Formulas!A2558,'BD Demog para scores enalazar'!A$2:'BD Demog para scores enalazar'!A$3000,0))=1,"SI","NO"),"")</f>
        <v/>
      </c>
      <c r="Y2558" t="str" cm="1">
        <f t="array" ref="Y2558">IF(AND(W2558="NO",X2558="NO"),_xlfn.IFS('Paraclinicos '!K2493&lt;=91,3,'Paraclinicos '!K2493&lt;94,2,'Paraclinicos '!K2493&lt;96,1,'Paraclinicos '!K2493&gt;=96,0),"")</f>
        <v/>
      </c>
      <c r="Z2558" t="str" cm="1">
        <f t="array" ref="Z2558">IF(OR(W2558="SI",X2558="SI"),_xlfn.IFS(OR(AND('Paraclinicos '!K2494&lt;=83),AND('Paraclinicos '!K2494&gt;=97,AA2558=2)),3,OR(AND('Paraclinicos '!K2494&lt;=86),AND('Paraclinicos '!K2494&gt;=94,AA2558=2)),2,OR(AND('Paraclinicos '!K2494&lt;=88),AND('Paraclinicos '!K2494&gt;=92,AA2558=2)),1,OR(AND('Paraclinicos '!K2494&gt;=88,'Paraclinicos '!K2494&lt;=92),AND('Paraclinicos '!K2494&gt;=93,AA2558=0)),0),"")</f>
        <v/>
      </c>
      <c r="AA2558" t="str" cm="1">
        <f t="array" ref="AA2558">_xlfn.IFS('Paraclinicos '!E2493="","",'Paraclinicos '!E2493="Oxigeno",2,'Paraclinicos '!E2493="Aire",0)</f>
        <v/>
      </c>
    </row>
    <row r="2559" spans="1:27" x14ac:dyDescent="0.25">
      <c r="A2559">
        <f>'Paraclinicos '!A2494</f>
        <v>0</v>
      </c>
      <c r="B2559" s="3">
        <f>'Paraclinicos '!R2494</f>
        <v>0</v>
      </c>
      <c r="C2559" t="str" cm="1">
        <f t="array" ref="C2559">_xlfn.IFS('Paraclinicos '!Q2494="","",'Paraclinicos '!Q2494&gt;60,3,'Paraclinicos '!Q2494&lt;=60,1)</f>
        <v/>
      </c>
      <c r="D2559" t="str">
        <f>IFERROR(IF(INDEX('BD Demog para scores enalazar'!BC$2:BC$3000,MATCH(Formulas!A2559,'BD Demog para scores enalazar'!A$2:A$3000,0))=0,"SI","NO"),"")</f>
        <v/>
      </c>
      <c r="E2559" t="str" cm="1">
        <f t="array" ref="E2559">_xlfn.IFS(D2559="","",D2559="SI",4,D2559="NO",1)</f>
        <v/>
      </c>
      <c r="F2559" t="str" cm="1">
        <f t="array" ref="F2559">_xlfn.IFS('Paraclinicos '!B2494="","",'Paraclinicos '!B2494&gt;1,1,'Paraclinicos '!B2494&lt;=1,3)</f>
        <v/>
      </c>
      <c r="G2559" t="str" cm="1">
        <f t="array" ref="G2559">_xlfn.IFS('Paraclinicos '!D2494="","",AND('Paraclinicos '!D2494&gt;=250,'Paraclinicos '!D2494&lt;=500),2,'Paraclinicos '!D2494&gt;500,3,'Paraclinicos '!D2494&lt;250,1)</f>
        <v/>
      </c>
      <c r="H2559" s="50" t="str">
        <f t="shared" si="118"/>
        <v/>
      </c>
      <c r="I2559" t="str" cm="1">
        <f t="array" ref="I2559">_xlfn.IFS('Paraclinicos '!Q2494="","",'Paraclinicos '!Q2494&gt;=65,1,'Paraclinicos '!Q2494&lt;65,0)</f>
        <v/>
      </c>
      <c r="J2559" t="str" cm="1">
        <f t="array" ref="J2559">_xlfn.IFS('Paraclinicos '!I2494="","",'Paraclinicos '!I2494&gt;7,1,'Paraclinicos '!I2494&lt;=7,0)</f>
        <v/>
      </c>
      <c r="K2559" t="str" cm="1">
        <f t="array" ref="K2559">_xlfn.IFS('Paraclinicos '!W2494="","",'Paraclinicos '!W2494&lt;=8,1,'Paraclinicos '!W2494&gt;8,0)</f>
        <v/>
      </c>
      <c r="L2559" t="str" cm="1">
        <f t="array" ref="L2559">_xlfn.IFS('Paraclinicos '!S2494="","",'Paraclinicos '!S2494&gt;=30,1,'Paraclinicos '!S2494&lt;30,0)</f>
        <v/>
      </c>
      <c r="M2559" t="str" cm="1">
        <f t="array" ref="M2559">_xlfn.IFS(OR('Paraclinicos '!T2494="",'Paraclinicos '!U2494=""),"",OR('Paraclinicos '!T2494&lt;=90,'Paraclinicos '!U2494&lt;=60),1,OR('Paraclinicos '!T2494&gt;90,'Paraclinicos '!U2494&gt;60),0)</f>
        <v/>
      </c>
      <c r="N2559" s="45" t="str">
        <f t="shared" si="119"/>
        <v/>
      </c>
      <c r="O2559" t="str" cm="1">
        <f t="array" ref="O2559">_xlfn.IFS(OR('Paraclinicos '!M2494="",'Paraclinicos '!N2494="",'Paraclinicos '!N2494=0),"",'Paraclinicos '!M2494/'Paraclinicos '!N2494&lt;100,4,'Paraclinicos '!M2494/'Paraclinicos '!N2494&lt;200,3,'Paraclinicos '!M2494/'Paraclinicos '!N2494&lt;300,2,'Paraclinicos '!M2494/'Paraclinicos '!N2494&lt;400,1,'Paraclinicos '!M2494/'Paraclinicos '!N2494&gt;=400,0)</f>
        <v/>
      </c>
      <c r="P2559" t="str" cm="1">
        <f t="array" ref="P2559">_xlfn.IFS('Paraclinicos '!C2494="","",'Paraclinicos '!C2494&lt;20,4,'Paraclinicos '!C2494&lt;50,3,'Paraclinicos '!C2494&lt;100,2,'Paraclinicos '!C2494&lt;150,1,'Paraclinicos '!C2494&gt;150,0)</f>
        <v/>
      </c>
      <c r="Q2559" t="str" cm="1">
        <f t="array" ref="Q2559">_xlfn.IFS('Paraclinicos '!O2494="","",'Paraclinicos '!O2494&lt;1.2,0,'Paraclinicos '!O2494&lt;2,1,'Paraclinicos '!O2494&lt;3.5,2,'Paraclinicos '!O2494&lt;5,3,'Paraclinicos '!O2494&gt;5,4)</f>
        <v/>
      </c>
      <c r="R2559" t="str" cm="1">
        <f t="array" ref="R2559">_xlfn.IFS('Paraclinicos '!J2494="","",'Paraclinicos '!J2494&lt;1.2,0,'Paraclinicos '!J2494&lt;2,1,'Paraclinicos '!J2494&lt;6,2,'Paraclinicos '!J2494&lt;12,3,'Paraclinicos '!J2494&gt;=12,4)</f>
        <v/>
      </c>
      <c r="S2559" t="str" cm="1">
        <f t="array" ref="S2559">_xlfn.IFS('Paraclinicos '!Y2494="","",'Paraclinicos '!Y2494&lt;70,1,'Paraclinicos '!Y2494&gt;=70,0)</f>
        <v/>
      </c>
      <c r="T2559" t="str" cm="1">
        <f t="array" ref="T2559">_xlfn.IFS('Paraclinicos '!W2494="","",'Paraclinicos '!W2494&lt;6,4,'Paraclinicos '!W2494&lt;10,3,'Paraclinicos '!W2494&lt;13,2,'Paraclinicos '!W2494&lt;15,1,'Paraclinicos '!W2494=15,0)</f>
        <v/>
      </c>
      <c r="U2559" s="54" t="str">
        <f t="shared" si="117"/>
        <v/>
      </c>
      <c r="V2559" t="str" cm="1">
        <f t="array" ref="V2559">_xlfn.IFS('Paraclinicos '!S2494="","",OR('Paraclinicos '!S2494&lt;=8,'Paraclinicos '!S2494&gt;=25),3,'Paraclinicos '!S2494&lt;12,1,'Paraclinicos '!S2494&lt;21,0,'Paraclinicos '!S2494&lt;25,2)</f>
        <v/>
      </c>
      <c r="W2559" t="str">
        <f>IFERROR(IF(INDEX('BD Demog para scores enalazar'!Y$2:'BD Demog para scores enalazar'!Y$3000,MATCH(Formulas!A2559,'BD Demog para scores enalazar'!A$2:'BD Demog para scores enalazar'!A$3000,0))=1,"SI","NO"),"")</f>
        <v/>
      </c>
      <c r="X2559" s="9" t="str">
        <f>IFERROR(IF(INDEX('BD Demog para scores enalazar'!AJ$2:'BD Demog para scores enalazar'!AJ$3000,MATCH(Formulas!A2559,'BD Demog para scores enalazar'!A$2:'BD Demog para scores enalazar'!A$3000,0))=1,"SI","NO"),"")</f>
        <v/>
      </c>
      <c r="Y2559" t="str" cm="1">
        <f t="array" ref="Y2559">IF(AND(W2559="NO",X2559="NO"),_xlfn.IFS('Paraclinicos '!K2494&lt;=91,3,'Paraclinicos '!K2494&lt;94,2,'Paraclinicos '!K2494&lt;96,1,'Paraclinicos '!K2494&gt;=96,0),"")</f>
        <v/>
      </c>
      <c r="Z2559" t="str" cm="1">
        <f t="array" ref="Z2559">IF(OR(W2559="SI",X2559="SI"),_xlfn.IFS(OR(AND('Paraclinicos '!K2495&lt;=83),AND('Paraclinicos '!K2495&gt;=97,AA2559=2)),3,OR(AND('Paraclinicos '!K2495&lt;=86),AND('Paraclinicos '!K2495&gt;=94,AA2559=2)),2,OR(AND('Paraclinicos '!K2495&lt;=88),AND('Paraclinicos '!K2495&gt;=92,AA2559=2)),1,OR(AND('Paraclinicos '!K2495&gt;=88,'Paraclinicos '!K2495&lt;=92),AND('Paraclinicos '!K2495&gt;=93,AA2559=0)),0),"")</f>
        <v/>
      </c>
      <c r="AA2559" t="str" cm="1">
        <f t="array" ref="AA2559">_xlfn.IFS('Paraclinicos '!E2494="","",'Paraclinicos '!E2494="Oxigeno",2,'Paraclinicos '!E2494="Aire",0)</f>
        <v/>
      </c>
    </row>
    <row r="2560" spans="1:27" x14ac:dyDescent="0.25">
      <c r="A2560">
        <f>'Paraclinicos '!A2495</f>
        <v>0</v>
      </c>
      <c r="B2560" s="3">
        <f>'Paraclinicos '!R2495</f>
        <v>0</v>
      </c>
      <c r="C2560" t="str" cm="1">
        <f t="array" ref="C2560">_xlfn.IFS('Paraclinicos '!Q2495="","",'Paraclinicos '!Q2495&gt;60,3,'Paraclinicos '!Q2495&lt;=60,1)</f>
        <v/>
      </c>
      <c r="D2560" t="str">
        <f>IFERROR(IF(INDEX('BD Demog para scores enalazar'!BC$2:BC$3000,MATCH(Formulas!A2560,'BD Demog para scores enalazar'!A$2:A$3000,0))=0,"SI","NO"),"")</f>
        <v/>
      </c>
      <c r="E2560" t="str" cm="1">
        <f t="array" ref="E2560">_xlfn.IFS(D2560="","",D2560="SI",4,D2560="NO",1)</f>
        <v/>
      </c>
      <c r="F2560" t="str" cm="1">
        <f t="array" ref="F2560">_xlfn.IFS('Paraclinicos '!B2495="","",'Paraclinicos '!B2495&gt;1,1,'Paraclinicos '!B2495&lt;=1,3)</f>
        <v/>
      </c>
      <c r="G2560" t="str" cm="1">
        <f t="array" ref="G2560">_xlfn.IFS('Paraclinicos '!D2495="","",AND('Paraclinicos '!D2495&gt;=250,'Paraclinicos '!D2495&lt;=500),2,'Paraclinicos '!D2495&gt;500,3,'Paraclinicos '!D2495&lt;250,1)</f>
        <v/>
      </c>
      <c r="H2560" s="50" t="str">
        <f t="shared" si="118"/>
        <v/>
      </c>
      <c r="I2560" t="str" cm="1">
        <f t="array" ref="I2560">_xlfn.IFS('Paraclinicos '!Q2495="","",'Paraclinicos '!Q2495&gt;=65,1,'Paraclinicos '!Q2495&lt;65,0)</f>
        <v/>
      </c>
      <c r="J2560" t="str" cm="1">
        <f t="array" ref="J2560">_xlfn.IFS('Paraclinicos '!I2495="","",'Paraclinicos '!I2495&gt;7,1,'Paraclinicos '!I2495&lt;=7,0)</f>
        <v/>
      </c>
      <c r="K2560" t="str" cm="1">
        <f t="array" ref="K2560">_xlfn.IFS('Paraclinicos '!W2495="","",'Paraclinicos '!W2495&lt;=8,1,'Paraclinicos '!W2495&gt;8,0)</f>
        <v/>
      </c>
      <c r="L2560" t="str" cm="1">
        <f t="array" ref="L2560">_xlfn.IFS('Paraclinicos '!S2495="","",'Paraclinicos '!S2495&gt;=30,1,'Paraclinicos '!S2495&lt;30,0)</f>
        <v/>
      </c>
      <c r="M2560" t="str" cm="1">
        <f t="array" ref="M2560">_xlfn.IFS(OR('Paraclinicos '!T2495="",'Paraclinicos '!U2495=""),"",OR('Paraclinicos '!T2495&lt;=90,'Paraclinicos '!U2495&lt;=60),1,OR('Paraclinicos '!T2495&gt;90,'Paraclinicos '!U2495&gt;60),0)</f>
        <v/>
      </c>
      <c r="N2560" s="45" t="str">
        <f t="shared" si="119"/>
        <v/>
      </c>
      <c r="O2560" t="str" cm="1">
        <f t="array" ref="O2560">_xlfn.IFS(OR('Paraclinicos '!M2495="",'Paraclinicos '!N2495="",'Paraclinicos '!N2495=0),"",'Paraclinicos '!M2495/'Paraclinicos '!N2495&lt;100,4,'Paraclinicos '!M2495/'Paraclinicos '!N2495&lt;200,3,'Paraclinicos '!M2495/'Paraclinicos '!N2495&lt;300,2,'Paraclinicos '!M2495/'Paraclinicos '!N2495&lt;400,1,'Paraclinicos '!M2495/'Paraclinicos '!N2495&gt;=400,0)</f>
        <v/>
      </c>
      <c r="P2560" t="str" cm="1">
        <f t="array" ref="P2560">_xlfn.IFS('Paraclinicos '!C2495="","",'Paraclinicos '!C2495&lt;20,4,'Paraclinicos '!C2495&lt;50,3,'Paraclinicos '!C2495&lt;100,2,'Paraclinicos '!C2495&lt;150,1,'Paraclinicos '!C2495&gt;150,0)</f>
        <v/>
      </c>
      <c r="Q2560" t="str" cm="1">
        <f t="array" ref="Q2560">_xlfn.IFS('Paraclinicos '!O2495="","",'Paraclinicos '!O2495&lt;1.2,0,'Paraclinicos '!O2495&lt;2,1,'Paraclinicos '!O2495&lt;3.5,2,'Paraclinicos '!O2495&lt;5,3,'Paraclinicos '!O2495&gt;5,4)</f>
        <v/>
      </c>
      <c r="R2560" t="str" cm="1">
        <f t="array" ref="R2560">_xlfn.IFS('Paraclinicos '!J2495="","",'Paraclinicos '!J2495&lt;1.2,0,'Paraclinicos '!J2495&lt;2,1,'Paraclinicos '!J2495&lt;6,2,'Paraclinicos '!J2495&lt;12,3,'Paraclinicos '!J2495&gt;=12,4)</f>
        <v/>
      </c>
      <c r="S2560" t="str" cm="1">
        <f t="array" ref="S2560">_xlfn.IFS('Paraclinicos '!Y2495="","",'Paraclinicos '!Y2495&lt;70,1,'Paraclinicos '!Y2495&gt;=70,0)</f>
        <v/>
      </c>
      <c r="T2560" t="str" cm="1">
        <f t="array" ref="T2560">_xlfn.IFS('Paraclinicos '!W2495="","",'Paraclinicos '!W2495&lt;6,4,'Paraclinicos '!W2495&lt;10,3,'Paraclinicos '!W2495&lt;13,2,'Paraclinicos '!W2495&lt;15,1,'Paraclinicos '!W2495=15,0)</f>
        <v/>
      </c>
      <c r="U2560" s="54" t="str">
        <f t="shared" si="117"/>
        <v/>
      </c>
      <c r="V2560" t="str" cm="1">
        <f t="array" ref="V2560">_xlfn.IFS('Paraclinicos '!S2495="","",OR('Paraclinicos '!S2495&lt;=8,'Paraclinicos '!S2495&gt;=25),3,'Paraclinicos '!S2495&lt;12,1,'Paraclinicos '!S2495&lt;21,0,'Paraclinicos '!S2495&lt;25,2)</f>
        <v/>
      </c>
      <c r="W2560" t="str">
        <f>IFERROR(IF(INDEX('BD Demog para scores enalazar'!Y$2:'BD Demog para scores enalazar'!Y$3000,MATCH(Formulas!A2560,'BD Demog para scores enalazar'!A$2:'BD Demog para scores enalazar'!A$3000,0))=1,"SI","NO"),"")</f>
        <v/>
      </c>
      <c r="X2560" s="9" t="str">
        <f>IFERROR(IF(INDEX('BD Demog para scores enalazar'!AJ$2:'BD Demog para scores enalazar'!AJ$3000,MATCH(Formulas!A2560,'BD Demog para scores enalazar'!A$2:'BD Demog para scores enalazar'!A$3000,0))=1,"SI","NO"),"")</f>
        <v/>
      </c>
      <c r="Y2560" t="str" cm="1">
        <f t="array" ref="Y2560">IF(AND(W2560="NO",X2560="NO"),_xlfn.IFS('Paraclinicos '!K2495&lt;=91,3,'Paraclinicos '!K2495&lt;94,2,'Paraclinicos '!K2495&lt;96,1,'Paraclinicos '!K2495&gt;=96,0),"")</f>
        <v/>
      </c>
      <c r="Z2560" t="str" cm="1">
        <f t="array" ref="Z2560">IF(OR(W2560="SI",X2560="SI"),_xlfn.IFS(OR(AND('Paraclinicos '!K2496&lt;=83),AND('Paraclinicos '!K2496&gt;=97,AA2560=2)),3,OR(AND('Paraclinicos '!K2496&lt;=86),AND('Paraclinicos '!K2496&gt;=94,AA2560=2)),2,OR(AND('Paraclinicos '!K2496&lt;=88),AND('Paraclinicos '!K2496&gt;=92,AA2560=2)),1,OR(AND('Paraclinicos '!K2496&gt;=88,'Paraclinicos '!K2496&lt;=92),AND('Paraclinicos '!K2496&gt;=93,AA2560=0)),0),"")</f>
        <v/>
      </c>
      <c r="AA2560" t="str" cm="1">
        <f t="array" ref="AA2560">_xlfn.IFS('Paraclinicos '!E2495="","",'Paraclinicos '!E2495="Oxigeno",2,'Paraclinicos '!E2495="Aire",0)</f>
        <v/>
      </c>
    </row>
    <row r="2561" spans="1:27" x14ac:dyDescent="0.25">
      <c r="A2561">
        <f>'Paraclinicos '!A2496</f>
        <v>0</v>
      </c>
      <c r="B2561" s="3">
        <f>'Paraclinicos '!R2496</f>
        <v>0</v>
      </c>
      <c r="C2561" t="str" cm="1">
        <f t="array" ref="C2561">_xlfn.IFS('Paraclinicos '!Q2496="","",'Paraclinicos '!Q2496&gt;60,3,'Paraclinicos '!Q2496&lt;=60,1)</f>
        <v/>
      </c>
      <c r="D2561" t="str">
        <f>IFERROR(IF(INDEX('BD Demog para scores enalazar'!BC$2:BC$3000,MATCH(Formulas!A2561,'BD Demog para scores enalazar'!A$2:A$3000,0))=0,"SI","NO"),"")</f>
        <v/>
      </c>
      <c r="E2561" t="str" cm="1">
        <f t="array" ref="E2561">_xlfn.IFS(D2561="","",D2561="SI",4,D2561="NO",1)</f>
        <v/>
      </c>
      <c r="F2561" t="str" cm="1">
        <f t="array" ref="F2561">_xlfn.IFS('Paraclinicos '!B2496="","",'Paraclinicos '!B2496&gt;1,1,'Paraclinicos '!B2496&lt;=1,3)</f>
        <v/>
      </c>
      <c r="G2561" t="str" cm="1">
        <f t="array" ref="G2561">_xlfn.IFS('Paraclinicos '!D2496="","",AND('Paraclinicos '!D2496&gt;=250,'Paraclinicos '!D2496&lt;=500),2,'Paraclinicos '!D2496&gt;500,3,'Paraclinicos '!D2496&lt;250,1)</f>
        <v/>
      </c>
      <c r="H2561" s="50" t="str">
        <f t="shared" si="118"/>
        <v/>
      </c>
      <c r="I2561" t="str" cm="1">
        <f t="array" ref="I2561">_xlfn.IFS('Paraclinicos '!Q2496="","",'Paraclinicos '!Q2496&gt;=65,1,'Paraclinicos '!Q2496&lt;65,0)</f>
        <v/>
      </c>
      <c r="J2561" t="str" cm="1">
        <f t="array" ref="J2561">_xlfn.IFS('Paraclinicos '!I2496="","",'Paraclinicos '!I2496&gt;7,1,'Paraclinicos '!I2496&lt;=7,0)</f>
        <v/>
      </c>
      <c r="K2561" t="str" cm="1">
        <f t="array" ref="K2561">_xlfn.IFS('Paraclinicos '!W2496="","",'Paraclinicos '!W2496&lt;=8,1,'Paraclinicos '!W2496&gt;8,0)</f>
        <v/>
      </c>
      <c r="L2561" t="str" cm="1">
        <f t="array" ref="L2561">_xlfn.IFS('Paraclinicos '!S2496="","",'Paraclinicos '!S2496&gt;=30,1,'Paraclinicos '!S2496&lt;30,0)</f>
        <v/>
      </c>
      <c r="M2561" t="str" cm="1">
        <f t="array" ref="M2561">_xlfn.IFS(OR('Paraclinicos '!T2496="",'Paraclinicos '!U2496=""),"",OR('Paraclinicos '!T2496&lt;=90,'Paraclinicos '!U2496&lt;=60),1,OR('Paraclinicos '!T2496&gt;90,'Paraclinicos '!U2496&gt;60),0)</f>
        <v/>
      </c>
      <c r="N2561" s="45" t="str">
        <f t="shared" si="119"/>
        <v/>
      </c>
      <c r="O2561" t="str" cm="1">
        <f t="array" ref="O2561">_xlfn.IFS(OR('Paraclinicos '!M2496="",'Paraclinicos '!N2496="",'Paraclinicos '!N2496=0),"",'Paraclinicos '!M2496/'Paraclinicos '!N2496&lt;100,4,'Paraclinicos '!M2496/'Paraclinicos '!N2496&lt;200,3,'Paraclinicos '!M2496/'Paraclinicos '!N2496&lt;300,2,'Paraclinicos '!M2496/'Paraclinicos '!N2496&lt;400,1,'Paraclinicos '!M2496/'Paraclinicos '!N2496&gt;=400,0)</f>
        <v/>
      </c>
      <c r="P2561" t="str" cm="1">
        <f t="array" ref="P2561">_xlfn.IFS('Paraclinicos '!C2496="","",'Paraclinicos '!C2496&lt;20,4,'Paraclinicos '!C2496&lt;50,3,'Paraclinicos '!C2496&lt;100,2,'Paraclinicos '!C2496&lt;150,1,'Paraclinicos '!C2496&gt;150,0)</f>
        <v/>
      </c>
      <c r="Q2561" t="str" cm="1">
        <f t="array" ref="Q2561">_xlfn.IFS('Paraclinicos '!O2496="","",'Paraclinicos '!O2496&lt;1.2,0,'Paraclinicos '!O2496&lt;2,1,'Paraclinicos '!O2496&lt;3.5,2,'Paraclinicos '!O2496&lt;5,3,'Paraclinicos '!O2496&gt;5,4)</f>
        <v/>
      </c>
      <c r="R2561" t="str" cm="1">
        <f t="array" ref="R2561">_xlfn.IFS('Paraclinicos '!J2496="","",'Paraclinicos '!J2496&lt;1.2,0,'Paraclinicos '!J2496&lt;2,1,'Paraclinicos '!J2496&lt;6,2,'Paraclinicos '!J2496&lt;12,3,'Paraclinicos '!J2496&gt;=12,4)</f>
        <v/>
      </c>
      <c r="S2561" t="str" cm="1">
        <f t="array" ref="S2561">_xlfn.IFS('Paraclinicos '!Y2496="","",'Paraclinicos '!Y2496&lt;70,1,'Paraclinicos '!Y2496&gt;=70,0)</f>
        <v/>
      </c>
      <c r="T2561" t="str" cm="1">
        <f t="array" ref="T2561">_xlfn.IFS('Paraclinicos '!W2496="","",'Paraclinicos '!W2496&lt;6,4,'Paraclinicos '!W2496&lt;10,3,'Paraclinicos '!W2496&lt;13,2,'Paraclinicos '!W2496&lt;15,1,'Paraclinicos '!W2496=15,0)</f>
        <v/>
      </c>
      <c r="U2561" s="54" t="str">
        <f t="shared" si="117"/>
        <v/>
      </c>
      <c r="V2561" t="str" cm="1">
        <f t="array" ref="V2561">_xlfn.IFS('Paraclinicos '!S2496="","",OR('Paraclinicos '!S2496&lt;=8,'Paraclinicos '!S2496&gt;=25),3,'Paraclinicos '!S2496&lt;12,1,'Paraclinicos '!S2496&lt;21,0,'Paraclinicos '!S2496&lt;25,2)</f>
        <v/>
      </c>
      <c r="W2561" t="str">
        <f>IFERROR(IF(INDEX('BD Demog para scores enalazar'!Y$2:'BD Demog para scores enalazar'!Y$3000,MATCH(Formulas!A2561,'BD Demog para scores enalazar'!A$2:'BD Demog para scores enalazar'!A$3000,0))=1,"SI","NO"),"")</f>
        <v/>
      </c>
      <c r="X2561" s="9" t="str">
        <f>IFERROR(IF(INDEX('BD Demog para scores enalazar'!AJ$2:'BD Demog para scores enalazar'!AJ$3000,MATCH(Formulas!A2561,'BD Demog para scores enalazar'!A$2:'BD Demog para scores enalazar'!A$3000,0))=1,"SI","NO"),"")</f>
        <v/>
      </c>
      <c r="Y2561" t="str" cm="1">
        <f t="array" ref="Y2561">IF(AND(W2561="NO",X2561="NO"),_xlfn.IFS('Paraclinicos '!K2496&lt;=91,3,'Paraclinicos '!K2496&lt;94,2,'Paraclinicos '!K2496&lt;96,1,'Paraclinicos '!K2496&gt;=96,0),"")</f>
        <v/>
      </c>
      <c r="Z2561" t="str" cm="1">
        <f t="array" ref="Z2561">IF(OR(W2561="SI",X2561="SI"),_xlfn.IFS(OR(AND('Paraclinicos '!K2497&lt;=83),AND('Paraclinicos '!K2497&gt;=97,AA2561=2)),3,OR(AND('Paraclinicos '!K2497&lt;=86),AND('Paraclinicos '!K2497&gt;=94,AA2561=2)),2,OR(AND('Paraclinicos '!K2497&lt;=88),AND('Paraclinicos '!K2497&gt;=92,AA2561=2)),1,OR(AND('Paraclinicos '!K2497&gt;=88,'Paraclinicos '!K2497&lt;=92),AND('Paraclinicos '!K2497&gt;=93,AA2561=0)),0),"")</f>
        <v/>
      </c>
      <c r="AA2561" t="str" cm="1">
        <f t="array" ref="AA2561">_xlfn.IFS('Paraclinicos '!E2496="","",'Paraclinicos '!E2496="Oxigeno",2,'Paraclinicos '!E2496="Aire",0)</f>
        <v/>
      </c>
    </row>
    <row r="2562" spans="1:27" x14ac:dyDescent="0.25">
      <c r="A2562">
        <f>'Paraclinicos '!A2497</f>
        <v>0</v>
      </c>
      <c r="B2562" s="3">
        <f>'Paraclinicos '!R2497</f>
        <v>0</v>
      </c>
      <c r="C2562" t="str" cm="1">
        <f t="array" ref="C2562">_xlfn.IFS('Paraclinicos '!Q2497="","",'Paraclinicos '!Q2497&gt;60,3,'Paraclinicos '!Q2497&lt;=60,1)</f>
        <v/>
      </c>
      <c r="D2562" t="str">
        <f>IFERROR(IF(INDEX('BD Demog para scores enalazar'!BC$2:BC$3000,MATCH(Formulas!A2562,'BD Demog para scores enalazar'!A$2:A$3000,0))=0,"SI","NO"),"")</f>
        <v/>
      </c>
      <c r="E2562" t="str" cm="1">
        <f t="array" ref="E2562">_xlfn.IFS(D2562="","",D2562="SI",4,D2562="NO",1)</f>
        <v/>
      </c>
      <c r="F2562" t="str" cm="1">
        <f t="array" ref="F2562">_xlfn.IFS('Paraclinicos '!B2497="","",'Paraclinicos '!B2497&gt;1,1,'Paraclinicos '!B2497&lt;=1,3)</f>
        <v/>
      </c>
      <c r="G2562" t="str" cm="1">
        <f t="array" ref="G2562">_xlfn.IFS('Paraclinicos '!D2497="","",AND('Paraclinicos '!D2497&gt;=250,'Paraclinicos '!D2497&lt;=500),2,'Paraclinicos '!D2497&gt;500,3,'Paraclinicos '!D2497&lt;250,1)</f>
        <v/>
      </c>
      <c r="H2562" s="50" t="str">
        <f t="shared" si="118"/>
        <v/>
      </c>
      <c r="I2562" t="str" cm="1">
        <f t="array" ref="I2562">_xlfn.IFS('Paraclinicos '!Q2497="","",'Paraclinicos '!Q2497&gt;=65,1,'Paraclinicos '!Q2497&lt;65,0)</f>
        <v/>
      </c>
      <c r="J2562" t="str" cm="1">
        <f t="array" ref="J2562">_xlfn.IFS('Paraclinicos '!I2497="","",'Paraclinicos '!I2497&gt;7,1,'Paraclinicos '!I2497&lt;=7,0)</f>
        <v/>
      </c>
      <c r="K2562" t="str" cm="1">
        <f t="array" ref="K2562">_xlfn.IFS('Paraclinicos '!W2497="","",'Paraclinicos '!W2497&lt;=8,1,'Paraclinicos '!W2497&gt;8,0)</f>
        <v/>
      </c>
      <c r="L2562" t="str" cm="1">
        <f t="array" ref="L2562">_xlfn.IFS('Paraclinicos '!S2497="","",'Paraclinicos '!S2497&gt;=30,1,'Paraclinicos '!S2497&lt;30,0)</f>
        <v/>
      </c>
      <c r="M2562" t="str" cm="1">
        <f t="array" ref="M2562">_xlfn.IFS(OR('Paraclinicos '!T2497="",'Paraclinicos '!U2497=""),"",OR('Paraclinicos '!T2497&lt;=90,'Paraclinicos '!U2497&lt;=60),1,OR('Paraclinicos '!T2497&gt;90,'Paraclinicos '!U2497&gt;60),0)</f>
        <v/>
      </c>
      <c r="N2562" s="45" t="str">
        <f t="shared" si="119"/>
        <v/>
      </c>
      <c r="O2562" t="str" cm="1">
        <f t="array" ref="O2562">_xlfn.IFS(OR('Paraclinicos '!M2497="",'Paraclinicos '!N2497="",'Paraclinicos '!N2497=0),"",'Paraclinicos '!M2497/'Paraclinicos '!N2497&lt;100,4,'Paraclinicos '!M2497/'Paraclinicos '!N2497&lt;200,3,'Paraclinicos '!M2497/'Paraclinicos '!N2497&lt;300,2,'Paraclinicos '!M2497/'Paraclinicos '!N2497&lt;400,1,'Paraclinicos '!M2497/'Paraclinicos '!N2497&gt;=400,0)</f>
        <v/>
      </c>
      <c r="P2562" t="str" cm="1">
        <f t="array" ref="P2562">_xlfn.IFS('Paraclinicos '!C2497="","",'Paraclinicos '!C2497&lt;20,4,'Paraclinicos '!C2497&lt;50,3,'Paraclinicos '!C2497&lt;100,2,'Paraclinicos '!C2497&lt;150,1,'Paraclinicos '!C2497&gt;150,0)</f>
        <v/>
      </c>
      <c r="Q2562" t="str" cm="1">
        <f t="array" ref="Q2562">_xlfn.IFS('Paraclinicos '!O2497="","",'Paraclinicos '!O2497&lt;1.2,0,'Paraclinicos '!O2497&lt;2,1,'Paraclinicos '!O2497&lt;3.5,2,'Paraclinicos '!O2497&lt;5,3,'Paraclinicos '!O2497&gt;5,4)</f>
        <v/>
      </c>
      <c r="R2562" t="str" cm="1">
        <f t="array" ref="R2562">_xlfn.IFS('Paraclinicos '!J2497="","",'Paraclinicos '!J2497&lt;1.2,0,'Paraclinicos '!J2497&lt;2,1,'Paraclinicos '!J2497&lt;6,2,'Paraclinicos '!J2497&lt;12,3,'Paraclinicos '!J2497&gt;=12,4)</f>
        <v/>
      </c>
      <c r="S2562" t="str" cm="1">
        <f t="array" ref="S2562">_xlfn.IFS('Paraclinicos '!Y2497="","",'Paraclinicos '!Y2497&lt;70,1,'Paraclinicos '!Y2497&gt;=70,0)</f>
        <v/>
      </c>
      <c r="T2562" t="str" cm="1">
        <f t="array" ref="T2562">_xlfn.IFS('Paraclinicos '!W2497="","",'Paraclinicos '!W2497&lt;6,4,'Paraclinicos '!W2497&lt;10,3,'Paraclinicos '!W2497&lt;13,2,'Paraclinicos '!W2497&lt;15,1,'Paraclinicos '!W2497=15,0)</f>
        <v/>
      </c>
      <c r="U2562" s="54" t="str">
        <f t="shared" si="117"/>
        <v/>
      </c>
      <c r="V2562" t="str" cm="1">
        <f t="array" ref="V2562">_xlfn.IFS('Paraclinicos '!S2497="","",OR('Paraclinicos '!S2497&lt;=8,'Paraclinicos '!S2497&gt;=25),3,'Paraclinicos '!S2497&lt;12,1,'Paraclinicos '!S2497&lt;21,0,'Paraclinicos '!S2497&lt;25,2)</f>
        <v/>
      </c>
      <c r="W2562" t="str">
        <f>IFERROR(IF(INDEX('BD Demog para scores enalazar'!Y$2:'BD Demog para scores enalazar'!Y$3000,MATCH(Formulas!A2562,'BD Demog para scores enalazar'!A$2:'BD Demog para scores enalazar'!A$3000,0))=1,"SI","NO"),"")</f>
        <v/>
      </c>
      <c r="X2562" s="9" t="str">
        <f>IFERROR(IF(INDEX('BD Demog para scores enalazar'!AJ$2:'BD Demog para scores enalazar'!AJ$3000,MATCH(Formulas!A2562,'BD Demog para scores enalazar'!A$2:'BD Demog para scores enalazar'!A$3000,0))=1,"SI","NO"),"")</f>
        <v/>
      </c>
      <c r="Y2562" t="str" cm="1">
        <f t="array" ref="Y2562">IF(AND(W2562="NO",X2562="NO"),_xlfn.IFS('Paraclinicos '!K2497&lt;=91,3,'Paraclinicos '!K2497&lt;94,2,'Paraclinicos '!K2497&lt;96,1,'Paraclinicos '!K2497&gt;=96,0),"")</f>
        <v/>
      </c>
      <c r="Z2562" t="str" cm="1">
        <f t="array" ref="Z2562">IF(OR(W2562="SI",X2562="SI"),_xlfn.IFS(OR(AND('Paraclinicos '!K2498&lt;=83),AND('Paraclinicos '!K2498&gt;=97,AA2562=2)),3,OR(AND('Paraclinicos '!K2498&lt;=86),AND('Paraclinicos '!K2498&gt;=94,AA2562=2)),2,OR(AND('Paraclinicos '!K2498&lt;=88),AND('Paraclinicos '!K2498&gt;=92,AA2562=2)),1,OR(AND('Paraclinicos '!K2498&gt;=88,'Paraclinicos '!K2498&lt;=92),AND('Paraclinicos '!K2498&gt;=93,AA2562=0)),0),"")</f>
        <v/>
      </c>
      <c r="AA2562" t="str" cm="1">
        <f t="array" ref="AA2562">_xlfn.IFS('Paraclinicos '!E2497="","",'Paraclinicos '!E2497="Oxigeno",2,'Paraclinicos '!E2497="Aire",0)</f>
        <v/>
      </c>
    </row>
    <row r="2563" spans="1:27" x14ac:dyDescent="0.25">
      <c r="A2563">
        <f>'Paraclinicos '!A2498</f>
        <v>0</v>
      </c>
      <c r="B2563" s="3">
        <f>'Paraclinicos '!R2498</f>
        <v>0</v>
      </c>
      <c r="C2563" t="str" cm="1">
        <f t="array" ref="C2563">_xlfn.IFS('Paraclinicos '!Q2498="","",'Paraclinicos '!Q2498&gt;60,3,'Paraclinicos '!Q2498&lt;=60,1)</f>
        <v/>
      </c>
      <c r="D2563" t="str">
        <f>IFERROR(IF(INDEX('BD Demog para scores enalazar'!BC$2:BC$3000,MATCH(Formulas!A2563,'BD Demog para scores enalazar'!A$2:A$3000,0))=0,"SI","NO"),"")</f>
        <v/>
      </c>
      <c r="E2563" t="str" cm="1">
        <f t="array" ref="E2563">_xlfn.IFS(D2563="","",D2563="SI",4,D2563="NO",1)</f>
        <v/>
      </c>
      <c r="F2563" t="str" cm="1">
        <f t="array" ref="F2563">_xlfn.IFS('Paraclinicos '!B2498="","",'Paraclinicos '!B2498&gt;1,1,'Paraclinicos '!B2498&lt;=1,3)</f>
        <v/>
      </c>
      <c r="G2563" t="str" cm="1">
        <f t="array" ref="G2563">_xlfn.IFS('Paraclinicos '!D2498="","",AND('Paraclinicos '!D2498&gt;=250,'Paraclinicos '!D2498&lt;=500),2,'Paraclinicos '!D2498&gt;500,3,'Paraclinicos '!D2498&lt;250,1)</f>
        <v/>
      </c>
      <c r="H2563" s="50" t="str">
        <f t="shared" si="118"/>
        <v/>
      </c>
      <c r="I2563" t="str" cm="1">
        <f t="array" ref="I2563">_xlfn.IFS('Paraclinicos '!Q2498="","",'Paraclinicos '!Q2498&gt;=65,1,'Paraclinicos '!Q2498&lt;65,0)</f>
        <v/>
      </c>
      <c r="J2563" t="str" cm="1">
        <f t="array" ref="J2563">_xlfn.IFS('Paraclinicos '!I2498="","",'Paraclinicos '!I2498&gt;7,1,'Paraclinicos '!I2498&lt;=7,0)</f>
        <v/>
      </c>
      <c r="K2563" t="str" cm="1">
        <f t="array" ref="K2563">_xlfn.IFS('Paraclinicos '!W2498="","",'Paraclinicos '!W2498&lt;=8,1,'Paraclinicos '!W2498&gt;8,0)</f>
        <v/>
      </c>
      <c r="L2563" t="str" cm="1">
        <f t="array" ref="L2563">_xlfn.IFS('Paraclinicos '!S2498="","",'Paraclinicos '!S2498&gt;=30,1,'Paraclinicos '!S2498&lt;30,0)</f>
        <v/>
      </c>
      <c r="M2563" t="str" cm="1">
        <f t="array" ref="M2563">_xlfn.IFS(OR('Paraclinicos '!T2498="",'Paraclinicos '!U2498=""),"",OR('Paraclinicos '!T2498&lt;=90,'Paraclinicos '!U2498&lt;=60),1,OR('Paraclinicos '!T2498&gt;90,'Paraclinicos '!U2498&gt;60),0)</f>
        <v/>
      </c>
      <c r="N2563" s="45" t="str">
        <f t="shared" si="119"/>
        <v/>
      </c>
      <c r="O2563" t="str" cm="1">
        <f t="array" ref="O2563">_xlfn.IFS(OR('Paraclinicos '!M2498="",'Paraclinicos '!N2498="",'Paraclinicos '!N2498=0),"",'Paraclinicos '!M2498/'Paraclinicos '!N2498&lt;100,4,'Paraclinicos '!M2498/'Paraclinicos '!N2498&lt;200,3,'Paraclinicos '!M2498/'Paraclinicos '!N2498&lt;300,2,'Paraclinicos '!M2498/'Paraclinicos '!N2498&lt;400,1,'Paraclinicos '!M2498/'Paraclinicos '!N2498&gt;=400,0)</f>
        <v/>
      </c>
      <c r="P2563" t="str" cm="1">
        <f t="array" ref="P2563">_xlfn.IFS('Paraclinicos '!C2498="","",'Paraclinicos '!C2498&lt;20,4,'Paraclinicos '!C2498&lt;50,3,'Paraclinicos '!C2498&lt;100,2,'Paraclinicos '!C2498&lt;150,1,'Paraclinicos '!C2498&gt;150,0)</f>
        <v/>
      </c>
      <c r="Q2563" t="str" cm="1">
        <f t="array" ref="Q2563">_xlfn.IFS('Paraclinicos '!O2498="","",'Paraclinicos '!O2498&lt;1.2,0,'Paraclinicos '!O2498&lt;2,1,'Paraclinicos '!O2498&lt;3.5,2,'Paraclinicos '!O2498&lt;5,3,'Paraclinicos '!O2498&gt;5,4)</f>
        <v/>
      </c>
      <c r="R2563" t="str" cm="1">
        <f t="array" ref="R2563">_xlfn.IFS('Paraclinicos '!J2498="","",'Paraclinicos '!J2498&lt;1.2,0,'Paraclinicos '!J2498&lt;2,1,'Paraclinicos '!J2498&lt;6,2,'Paraclinicos '!J2498&lt;12,3,'Paraclinicos '!J2498&gt;=12,4)</f>
        <v/>
      </c>
      <c r="S2563" t="str" cm="1">
        <f t="array" ref="S2563">_xlfn.IFS('Paraclinicos '!Y2498="","",'Paraclinicos '!Y2498&lt;70,1,'Paraclinicos '!Y2498&gt;=70,0)</f>
        <v/>
      </c>
      <c r="T2563" t="str" cm="1">
        <f t="array" ref="T2563">_xlfn.IFS('Paraclinicos '!W2498="","",'Paraclinicos '!W2498&lt;6,4,'Paraclinicos '!W2498&lt;10,3,'Paraclinicos '!W2498&lt;13,2,'Paraclinicos '!W2498&lt;15,1,'Paraclinicos '!W2498=15,0)</f>
        <v/>
      </c>
      <c r="U2563" s="54" t="str">
        <f t="shared" ref="U2563:U2626" si="120">IF(AND(O2563="",P2563="",Q2563="",R2563="",S2563="",T2563=""),"",SUM(O2563:T2563))</f>
        <v/>
      </c>
      <c r="V2563" t="str" cm="1">
        <f t="array" ref="V2563">_xlfn.IFS('Paraclinicos '!S2498="","",OR('Paraclinicos '!S2498&lt;=8,'Paraclinicos '!S2498&gt;=25),3,'Paraclinicos '!S2498&lt;12,1,'Paraclinicos '!S2498&lt;21,0,'Paraclinicos '!S2498&lt;25,2)</f>
        <v/>
      </c>
      <c r="W2563" t="str">
        <f>IFERROR(IF(INDEX('BD Demog para scores enalazar'!Y$2:'BD Demog para scores enalazar'!Y$3000,MATCH(Formulas!A2563,'BD Demog para scores enalazar'!A$2:'BD Demog para scores enalazar'!A$3000,0))=1,"SI","NO"),"")</f>
        <v/>
      </c>
      <c r="X2563" s="9" t="str">
        <f>IFERROR(IF(INDEX('BD Demog para scores enalazar'!AJ$2:'BD Demog para scores enalazar'!AJ$3000,MATCH(Formulas!A2563,'BD Demog para scores enalazar'!A$2:'BD Demog para scores enalazar'!A$3000,0))=1,"SI","NO"),"")</f>
        <v/>
      </c>
      <c r="Y2563" t="str" cm="1">
        <f t="array" ref="Y2563">IF(AND(W2563="NO",X2563="NO"),_xlfn.IFS('Paraclinicos '!K2498&lt;=91,3,'Paraclinicos '!K2498&lt;94,2,'Paraclinicos '!K2498&lt;96,1,'Paraclinicos '!K2498&gt;=96,0),"")</f>
        <v/>
      </c>
      <c r="Z2563" t="str" cm="1">
        <f t="array" ref="Z2563">IF(OR(W2563="SI",X2563="SI"),_xlfn.IFS(OR(AND('Paraclinicos '!K2499&lt;=83),AND('Paraclinicos '!K2499&gt;=97,AA2563=2)),3,OR(AND('Paraclinicos '!K2499&lt;=86),AND('Paraclinicos '!K2499&gt;=94,AA2563=2)),2,OR(AND('Paraclinicos '!K2499&lt;=88),AND('Paraclinicos '!K2499&gt;=92,AA2563=2)),1,OR(AND('Paraclinicos '!K2499&gt;=88,'Paraclinicos '!K2499&lt;=92),AND('Paraclinicos '!K2499&gt;=93,AA2563=0)),0),"")</f>
        <v/>
      </c>
      <c r="AA2563" t="str" cm="1">
        <f t="array" ref="AA2563">_xlfn.IFS('Paraclinicos '!E2498="","",'Paraclinicos '!E2498="Oxigeno",2,'Paraclinicos '!E2498="Aire",0)</f>
        <v/>
      </c>
    </row>
    <row r="2564" spans="1:27" x14ac:dyDescent="0.25">
      <c r="A2564">
        <f>'Paraclinicos '!A2499</f>
        <v>0</v>
      </c>
      <c r="B2564" s="3">
        <f>'Paraclinicos '!R2499</f>
        <v>0</v>
      </c>
      <c r="C2564" t="str" cm="1">
        <f t="array" ref="C2564">_xlfn.IFS('Paraclinicos '!Q2499="","",'Paraclinicos '!Q2499&gt;60,3,'Paraclinicos '!Q2499&lt;=60,1)</f>
        <v/>
      </c>
      <c r="D2564" t="str">
        <f>IFERROR(IF(INDEX('BD Demog para scores enalazar'!BC$2:BC$3000,MATCH(Formulas!A2564,'BD Demog para scores enalazar'!A$2:A$3000,0))=0,"SI","NO"),"")</f>
        <v/>
      </c>
      <c r="E2564" t="str" cm="1">
        <f t="array" ref="E2564">_xlfn.IFS(D2564="","",D2564="SI",4,D2564="NO",1)</f>
        <v/>
      </c>
      <c r="F2564" t="str" cm="1">
        <f t="array" ref="F2564">_xlfn.IFS('Paraclinicos '!B2499="","",'Paraclinicos '!B2499&gt;1,1,'Paraclinicos '!B2499&lt;=1,3)</f>
        <v/>
      </c>
      <c r="G2564" t="str" cm="1">
        <f t="array" ref="G2564">_xlfn.IFS('Paraclinicos '!D2499="","",AND('Paraclinicos '!D2499&gt;=250,'Paraclinicos '!D2499&lt;=500),2,'Paraclinicos '!D2499&gt;500,3,'Paraclinicos '!D2499&lt;250,1)</f>
        <v/>
      </c>
      <c r="H2564" s="50" t="str">
        <f t="shared" ref="H2564:H2627" si="121">IF(AND(C2564="",E2564="",F2564="",G2564=""),"",SUM(C2564,E2564:G2564))</f>
        <v/>
      </c>
      <c r="I2564" t="str" cm="1">
        <f t="array" ref="I2564">_xlfn.IFS('Paraclinicos '!Q2499="","",'Paraclinicos '!Q2499&gt;=65,1,'Paraclinicos '!Q2499&lt;65,0)</f>
        <v/>
      </c>
      <c r="J2564" t="str" cm="1">
        <f t="array" ref="J2564">_xlfn.IFS('Paraclinicos '!I2499="","",'Paraclinicos '!I2499&gt;7,1,'Paraclinicos '!I2499&lt;=7,0)</f>
        <v/>
      </c>
      <c r="K2564" t="str" cm="1">
        <f t="array" ref="K2564">_xlfn.IFS('Paraclinicos '!W2499="","",'Paraclinicos '!W2499&lt;=8,1,'Paraclinicos '!W2499&gt;8,0)</f>
        <v/>
      </c>
      <c r="L2564" t="str" cm="1">
        <f t="array" ref="L2564">_xlfn.IFS('Paraclinicos '!S2499="","",'Paraclinicos '!S2499&gt;=30,1,'Paraclinicos '!S2499&lt;30,0)</f>
        <v/>
      </c>
      <c r="M2564" t="str" cm="1">
        <f t="array" ref="M2564">_xlfn.IFS(OR('Paraclinicos '!T2499="",'Paraclinicos '!U2499=""),"",OR('Paraclinicos '!T2499&lt;=90,'Paraclinicos '!U2499&lt;=60),1,OR('Paraclinicos '!T2499&gt;90,'Paraclinicos '!U2499&gt;60),0)</f>
        <v/>
      </c>
      <c r="N2564" s="45" t="str">
        <f t="shared" ref="N2564:N2627" si="122">IF(AND(J2563="",J2564="",K2564="",L2564="",M2564=""),"",SUM(J2563:M2564))</f>
        <v/>
      </c>
      <c r="O2564" t="str" cm="1">
        <f t="array" ref="O2564">_xlfn.IFS(OR('Paraclinicos '!M2499="",'Paraclinicos '!N2499="",'Paraclinicos '!N2499=0),"",'Paraclinicos '!M2499/'Paraclinicos '!N2499&lt;100,4,'Paraclinicos '!M2499/'Paraclinicos '!N2499&lt;200,3,'Paraclinicos '!M2499/'Paraclinicos '!N2499&lt;300,2,'Paraclinicos '!M2499/'Paraclinicos '!N2499&lt;400,1,'Paraclinicos '!M2499/'Paraclinicos '!N2499&gt;=400,0)</f>
        <v/>
      </c>
      <c r="P2564" t="str" cm="1">
        <f t="array" ref="P2564">_xlfn.IFS('Paraclinicos '!C2499="","",'Paraclinicos '!C2499&lt;20,4,'Paraclinicos '!C2499&lt;50,3,'Paraclinicos '!C2499&lt;100,2,'Paraclinicos '!C2499&lt;150,1,'Paraclinicos '!C2499&gt;150,0)</f>
        <v/>
      </c>
      <c r="Q2564" t="str" cm="1">
        <f t="array" ref="Q2564">_xlfn.IFS('Paraclinicos '!O2499="","",'Paraclinicos '!O2499&lt;1.2,0,'Paraclinicos '!O2499&lt;2,1,'Paraclinicos '!O2499&lt;3.5,2,'Paraclinicos '!O2499&lt;5,3,'Paraclinicos '!O2499&gt;5,4)</f>
        <v/>
      </c>
      <c r="R2564" t="str" cm="1">
        <f t="array" ref="R2564">_xlfn.IFS('Paraclinicos '!J2499="","",'Paraclinicos '!J2499&lt;1.2,0,'Paraclinicos '!J2499&lt;2,1,'Paraclinicos '!J2499&lt;6,2,'Paraclinicos '!J2499&lt;12,3,'Paraclinicos '!J2499&gt;=12,4)</f>
        <v/>
      </c>
      <c r="S2564" t="str" cm="1">
        <f t="array" ref="S2564">_xlfn.IFS('Paraclinicos '!Y2499="","",'Paraclinicos '!Y2499&lt;70,1,'Paraclinicos '!Y2499&gt;=70,0)</f>
        <v/>
      </c>
      <c r="T2564" t="str" cm="1">
        <f t="array" ref="T2564">_xlfn.IFS('Paraclinicos '!W2499="","",'Paraclinicos '!W2499&lt;6,4,'Paraclinicos '!W2499&lt;10,3,'Paraclinicos '!W2499&lt;13,2,'Paraclinicos '!W2499&lt;15,1,'Paraclinicos '!W2499=15,0)</f>
        <v/>
      </c>
      <c r="U2564" s="54" t="str">
        <f t="shared" si="120"/>
        <v/>
      </c>
      <c r="V2564" t="str" cm="1">
        <f t="array" ref="V2564">_xlfn.IFS('Paraclinicos '!S2499="","",OR('Paraclinicos '!S2499&lt;=8,'Paraclinicos '!S2499&gt;=25),3,'Paraclinicos '!S2499&lt;12,1,'Paraclinicos '!S2499&lt;21,0,'Paraclinicos '!S2499&lt;25,2)</f>
        <v/>
      </c>
      <c r="W2564" t="str">
        <f>IFERROR(IF(INDEX('BD Demog para scores enalazar'!Y$2:'BD Demog para scores enalazar'!Y$3000,MATCH(Formulas!A2564,'BD Demog para scores enalazar'!A$2:'BD Demog para scores enalazar'!A$3000,0))=1,"SI","NO"),"")</f>
        <v/>
      </c>
      <c r="X2564" s="9" t="str">
        <f>IFERROR(IF(INDEX('BD Demog para scores enalazar'!AJ$2:'BD Demog para scores enalazar'!AJ$3000,MATCH(Formulas!A2564,'BD Demog para scores enalazar'!A$2:'BD Demog para scores enalazar'!A$3000,0))=1,"SI","NO"),"")</f>
        <v/>
      </c>
      <c r="Y2564" t="str" cm="1">
        <f t="array" ref="Y2564">IF(AND(W2564="NO",X2564="NO"),_xlfn.IFS('Paraclinicos '!K2499&lt;=91,3,'Paraclinicos '!K2499&lt;94,2,'Paraclinicos '!K2499&lt;96,1,'Paraclinicos '!K2499&gt;=96,0),"")</f>
        <v/>
      </c>
      <c r="Z2564" t="str" cm="1">
        <f t="array" ref="Z2564">IF(OR(W2564="SI",X2564="SI"),_xlfn.IFS(OR(AND('Paraclinicos '!K2500&lt;=83),AND('Paraclinicos '!K2500&gt;=97,AA2564=2)),3,OR(AND('Paraclinicos '!K2500&lt;=86),AND('Paraclinicos '!K2500&gt;=94,AA2564=2)),2,OR(AND('Paraclinicos '!K2500&lt;=88),AND('Paraclinicos '!K2500&gt;=92,AA2564=2)),1,OR(AND('Paraclinicos '!K2500&gt;=88,'Paraclinicos '!K2500&lt;=92),AND('Paraclinicos '!K2500&gt;=93,AA2564=0)),0),"")</f>
        <v/>
      </c>
      <c r="AA2564" t="str" cm="1">
        <f t="array" ref="AA2564">_xlfn.IFS('Paraclinicos '!E2499="","",'Paraclinicos '!E2499="Oxigeno",2,'Paraclinicos '!E2499="Aire",0)</f>
        <v/>
      </c>
    </row>
    <row r="2565" spans="1:27" x14ac:dyDescent="0.25">
      <c r="A2565">
        <f>'Paraclinicos '!A2500</f>
        <v>0</v>
      </c>
      <c r="B2565" s="3">
        <f>'Paraclinicos '!R2500</f>
        <v>0</v>
      </c>
      <c r="C2565" t="str" cm="1">
        <f t="array" ref="C2565">_xlfn.IFS('Paraclinicos '!Q2500="","",'Paraclinicos '!Q2500&gt;60,3,'Paraclinicos '!Q2500&lt;=60,1)</f>
        <v/>
      </c>
      <c r="D2565" t="str">
        <f>IFERROR(IF(INDEX('BD Demog para scores enalazar'!BC$2:BC$3000,MATCH(Formulas!A2565,'BD Demog para scores enalazar'!A$2:A$3000,0))=0,"SI","NO"),"")</f>
        <v/>
      </c>
      <c r="E2565" t="str" cm="1">
        <f t="array" ref="E2565">_xlfn.IFS(D2565="","",D2565="SI",4,D2565="NO",1)</f>
        <v/>
      </c>
      <c r="F2565" t="str" cm="1">
        <f t="array" ref="F2565">_xlfn.IFS('Paraclinicos '!B2500="","",'Paraclinicos '!B2500&gt;1,1,'Paraclinicos '!B2500&lt;=1,3)</f>
        <v/>
      </c>
      <c r="G2565" t="str" cm="1">
        <f t="array" ref="G2565">_xlfn.IFS('Paraclinicos '!D2500="","",AND('Paraclinicos '!D2500&gt;=250,'Paraclinicos '!D2500&lt;=500),2,'Paraclinicos '!D2500&gt;500,3,'Paraclinicos '!D2500&lt;250,1)</f>
        <v/>
      </c>
      <c r="H2565" s="50" t="str">
        <f t="shared" si="121"/>
        <v/>
      </c>
      <c r="I2565" t="str" cm="1">
        <f t="array" ref="I2565">_xlfn.IFS('Paraclinicos '!Q2500="","",'Paraclinicos '!Q2500&gt;=65,1,'Paraclinicos '!Q2500&lt;65,0)</f>
        <v/>
      </c>
      <c r="J2565" t="str" cm="1">
        <f t="array" ref="J2565">_xlfn.IFS('Paraclinicos '!I2500="","",'Paraclinicos '!I2500&gt;7,1,'Paraclinicos '!I2500&lt;=7,0)</f>
        <v/>
      </c>
      <c r="K2565" t="str" cm="1">
        <f t="array" ref="K2565">_xlfn.IFS('Paraclinicos '!W2500="","",'Paraclinicos '!W2500&lt;=8,1,'Paraclinicos '!W2500&gt;8,0)</f>
        <v/>
      </c>
      <c r="L2565" t="str" cm="1">
        <f t="array" ref="L2565">_xlfn.IFS('Paraclinicos '!S2500="","",'Paraclinicos '!S2500&gt;=30,1,'Paraclinicos '!S2500&lt;30,0)</f>
        <v/>
      </c>
      <c r="M2565" t="str" cm="1">
        <f t="array" ref="M2565">_xlfn.IFS(OR('Paraclinicos '!T2500="",'Paraclinicos '!U2500=""),"",OR('Paraclinicos '!T2500&lt;=90,'Paraclinicos '!U2500&lt;=60),1,OR('Paraclinicos '!T2500&gt;90,'Paraclinicos '!U2500&gt;60),0)</f>
        <v/>
      </c>
      <c r="N2565" s="45" t="str">
        <f t="shared" si="122"/>
        <v/>
      </c>
      <c r="O2565" t="str" cm="1">
        <f t="array" ref="O2565">_xlfn.IFS(OR('Paraclinicos '!M2500="",'Paraclinicos '!N2500="",'Paraclinicos '!N2500=0),"",'Paraclinicos '!M2500/'Paraclinicos '!N2500&lt;100,4,'Paraclinicos '!M2500/'Paraclinicos '!N2500&lt;200,3,'Paraclinicos '!M2500/'Paraclinicos '!N2500&lt;300,2,'Paraclinicos '!M2500/'Paraclinicos '!N2500&lt;400,1,'Paraclinicos '!M2500/'Paraclinicos '!N2500&gt;=400,0)</f>
        <v/>
      </c>
      <c r="P2565" t="str" cm="1">
        <f t="array" ref="P2565">_xlfn.IFS('Paraclinicos '!C2500="","",'Paraclinicos '!C2500&lt;20,4,'Paraclinicos '!C2500&lt;50,3,'Paraclinicos '!C2500&lt;100,2,'Paraclinicos '!C2500&lt;150,1,'Paraclinicos '!C2500&gt;150,0)</f>
        <v/>
      </c>
      <c r="Q2565" t="str" cm="1">
        <f t="array" ref="Q2565">_xlfn.IFS('Paraclinicos '!O2500="","",'Paraclinicos '!O2500&lt;1.2,0,'Paraclinicos '!O2500&lt;2,1,'Paraclinicos '!O2500&lt;3.5,2,'Paraclinicos '!O2500&lt;5,3,'Paraclinicos '!O2500&gt;5,4)</f>
        <v/>
      </c>
      <c r="R2565" t="str" cm="1">
        <f t="array" ref="R2565">_xlfn.IFS('Paraclinicos '!J2500="","",'Paraclinicos '!J2500&lt;1.2,0,'Paraclinicos '!J2500&lt;2,1,'Paraclinicos '!J2500&lt;6,2,'Paraclinicos '!J2500&lt;12,3,'Paraclinicos '!J2500&gt;=12,4)</f>
        <v/>
      </c>
      <c r="S2565" t="str" cm="1">
        <f t="array" ref="S2565">_xlfn.IFS('Paraclinicos '!Y2500="","",'Paraclinicos '!Y2500&lt;70,1,'Paraclinicos '!Y2500&gt;=70,0)</f>
        <v/>
      </c>
      <c r="T2565" t="str" cm="1">
        <f t="array" ref="T2565">_xlfn.IFS('Paraclinicos '!W2500="","",'Paraclinicos '!W2500&lt;6,4,'Paraclinicos '!W2500&lt;10,3,'Paraclinicos '!W2500&lt;13,2,'Paraclinicos '!W2500&lt;15,1,'Paraclinicos '!W2500=15,0)</f>
        <v/>
      </c>
      <c r="U2565" s="54" t="str">
        <f t="shared" si="120"/>
        <v/>
      </c>
      <c r="V2565" t="str" cm="1">
        <f t="array" ref="V2565">_xlfn.IFS('Paraclinicos '!S2500="","",OR('Paraclinicos '!S2500&lt;=8,'Paraclinicos '!S2500&gt;=25),3,'Paraclinicos '!S2500&lt;12,1,'Paraclinicos '!S2500&lt;21,0,'Paraclinicos '!S2500&lt;25,2)</f>
        <v/>
      </c>
      <c r="W2565" t="str">
        <f>IFERROR(IF(INDEX('BD Demog para scores enalazar'!Y$2:'BD Demog para scores enalazar'!Y$3000,MATCH(Formulas!A2565,'BD Demog para scores enalazar'!A$2:'BD Demog para scores enalazar'!A$3000,0))=1,"SI","NO"),"")</f>
        <v/>
      </c>
      <c r="X2565" s="9" t="str">
        <f>IFERROR(IF(INDEX('BD Demog para scores enalazar'!AJ$2:'BD Demog para scores enalazar'!AJ$3000,MATCH(Formulas!A2565,'BD Demog para scores enalazar'!A$2:'BD Demog para scores enalazar'!A$3000,0))=1,"SI","NO"),"")</f>
        <v/>
      </c>
      <c r="Y2565" t="str" cm="1">
        <f t="array" ref="Y2565">IF(AND(W2565="NO",X2565="NO"),_xlfn.IFS('Paraclinicos '!K2500&lt;=91,3,'Paraclinicos '!K2500&lt;94,2,'Paraclinicos '!K2500&lt;96,1,'Paraclinicos '!K2500&gt;=96,0),"")</f>
        <v/>
      </c>
      <c r="Z2565" t="str" cm="1">
        <f t="array" ref="Z2565">IF(OR(W2565="SI",X2565="SI"),_xlfn.IFS(OR(AND('Paraclinicos '!K2501&lt;=83),AND('Paraclinicos '!K2501&gt;=97,AA2565=2)),3,OR(AND('Paraclinicos '!K2501&lt;=86),AND('Paraclinicos '!K2501&gt;=94,AA2565=2)),2,OR(AND('Paraclinicos '!K2501&lt;=88),AND('Paraclinicos '!K2501&gt;=92,AA2565=2)),1,OR(AND('Paraclinicos '!K2501&gt;=88,'Paraclinicos '!K2501&lt;=92),AND('Paraclinicos '!K2501&gt;=93,AA2565=0)),0),"")</f>
        <v/>
      </c>
      <c r="AA2565" t="str" cm="1">
        <f t="array" ref="AA2565">_xlfn.IFS('Paraclinicos '!E2500="","",'Paraclinicos '!E2500="Oxigeno",2,'Paraclinicos '!E2500="Aire",0)</f>
        <v/>
      </c>
    </row>
    <row r="2566" spans="1:27" x14ac:dyDescent="0.25">
      <c r="A2566">
        <f>'Paraclinicos '!A2501</f>
        <v>0</v>
      </c>
      <c r="B2566" s="3">
        <f>'Paraclinicos '!R2501</f>
        <v>0</v>
      </c>
      <c r="C2566" t="str" cm="1">
        <f t="array" ref="C2566">_xlfn.IFS('Paraclinicos '!Q2501="","",'Paraclinicos '!Q2501&gt;60,3,'Paraclinicos '!Q2501&lt;=60,1)</f>
        <v/>
      </c>
      <c r="D2566" t="str">
        <f>IFERROR(IF(INDEX('BD Demog para scores enalazar'!BC$2:BC$3000,MATCH(Formulas!A2566,'BD Demog para scores enalazar'!A$2:A$3000,0))=0,"SI","NO"),"")</f>
        <v/>
      </c>
      <c r="E2566" t="str" cm="1">
        <f t="array" ref="E2566">_xlfn.IFS(D2566="","",D2566="SI",4,D2566="NO",1)</f>
        <v/>
      </c>
      <c r="F2566" t="str" cm="1">
        <f t="array" ref="F2566">_xlfn.IFS('Paraclinicos '!B2501="","",'Paraclinicos '!B2501&gt;1,1,'Paraclinicos '!B2501&lt;=1,3)</f>
        <v/>
      </c>
      <c r="G2566" t="str" cm="1">
        <f t="array" ref="G2566">_xlfn.IFS('Paraclinicos '!D2501="","",AND('Paraclinicos '!D2501&gt;=250,'Paraclinicos '!D2501&lt;=500),2,'Paraclinicos '!D2501&gt;500,3,'Paraclinicos '!D2501&lt;250,1)</f>
        <v/>
      </c>
      <c r="H2566" s="50" t="str">
        <f t="shared" si="121"/>
        <v/>
      </c>
      <c r="I2566" t="str" cm="1">
        <f t="array" ref="I2566">_xlfn.IFS('Paraclinicos '!Q2501="","",'Paraclinicos '!Q2501&gt;=65,1,'Paraclinicos '!Q2501&lt;65,0)</f>
        <v/>
      </c>
      <c r="J2566" t="str" cm="1">
        <f t="array" ref="J2566">_xlfn.IFS('Paraclinicos '!I2501="","",'Paraclinicos '!I2501&gt;7,1,'Paraclinicos '!I2501&lt;=7,0)</f>
        <v/>
      </c>
      <c r="K2566" t="str" cm="1">
        <f t="array" ref="K2566">_xlfn.IFS('Paraclinicos '!W2501="","",'Paraclinicos '!W2501&lt;=8,1,'Paraclinicos '!W2501&gt;8,0)</f>
        <v/>
      </c>
      <c r="L2566" t="str" cm="1">
        <f t="array" ref="L2566">_xlfn.IFS('Paraclinicos '!S2501="","",'Paraclinicos '!S2501&gt;=30,1,'Paraclinicos '!S2501&lt;30,0)</f>
        <v/>
      </c>
      <c r="M2566" t="str" cm="1">
        <f t="array" ref="M2566">_xlfn.IFS(OR('Paraclinicos '!T2501="",'Paraclinicos '!U2501=""),"",OR('Paraclinicos '!T2501&lt;=90,'Paraclinicos '!U2501&lt;=60),1,OR('Paraclinicos '!T2501&gt;90,'Paraclinicos '!U2501&gt;60),0)</f>
        <v/>
      </c>
      <c r="N2566" s="45" t="str">
        <f t="shared" si="122"/>
        <v/>
      </c>
      <c r="O2566" t="str" cm="1">
        <f t="array" ref="O2566">_xlfn.IFS(OR('Paraclinicos '!M2501="",'Paraclinicos '!N2501="",'Paraclinicos '!N2501=0),"",'Paraclinicos '!M2501/'Paraclinicos '!N2501&lt;100,4,'Paraclinicos '!M2501/'Paraclinicos '!N2501&lt;200,3,'Paraclinicos '!M2501/'Paraclinicos '!N2501&lt;300,2,'Paraclinicos '!M2501/'Paraclinicos '!N2501&lt;400,1,'Paraclinicos '!M2501/'Paraclinicos '!N2501&gt;=400,0)</f>
        <v/>
      </c>
      <c r="P2566" t="str" cm="1">
        <f t="array" ref="P2566">_xlfn.IFS('Paraclinicos '!C2501="","",'Paraclinicos '!C2501&lt;20,4,'Paraclinicos '!C2501&lt;50,3,'Paraclinicos '!C2501&lt;100,2,'Paraclinicos '!C2501&lt;150,1,'Paraclinicos '!C2501&gt;150,0)</f>
        <v/>
      </c>
      <c r="Q2566" t="str" cm="1">
        <f t="array" ref="Q2566">_xlfn.IFS('Paraclinicos '!O2501="","",'Paraclinicos '!O2501&lt;1.2,0,'Paraclinicos '!O2501&lt;2,1,'Paraclinicos '!O2501&lt;3.5,2,'Paraclinicos '!O2501&lt;5,3,'Paraclinicos '!O2501&gt;5,4)</f>
        <v/>
      </c>
      <c r="R2566" t="str" cm="1">
        <f t="array" ref="R2566">_xlfn.IFS('Paraclinicos '!J2501="","",'Paraclinicos '!J2501&lt;1.2,0,'Paraclinicos '!J2501&lt;2,1,'Paraclinicos '!J2501&lt;6,2,'Paraclinicos '!J2501&lt;12,3,'Paraclinicos '!J2501&gt;=12,4)</f>
        <v/>
      </c>
      <c r="S2566" t="str" cm="1">
        <f t="array" ref="S2566">_xlfn.IFS('Paraclinicos '!Y2501="","",'Paraclinicos '!Y2501&lt;70,1,'Paraclinicos '!Y2501&gt;=70,0)</f>
        <v/>
      </c>
      <c r="T2566" t="str" cm="1">
        <f t="array" ref="T2566">_xlfn.IFS('Paraclinicos '!W2501="","",'Paraclinicos '!W2501&lt;6,4,'Paraclinicos '!W2501&lt;10,3,'Paraclinicos '!W2501&lt;13,2,'Paraclinicos '!W2501&lt;15,1,'Paraclinicos '!W2501=15,0)</f>
        <v/>
      </c>
      <c r="U2566" s="54" t="str">
        <f t="shared" si="120"/>
        <v/>
      </c>
      <c r="V2566" t="str" cm="1">
        <f t="array" ref="V2566">_xlfn.IFS('Paraclinicos '!S2501="","",OR('Paraclinicos '!S2501&lt;=8,'Paraclinicos '!S2501&gt;=25),3,'Paraclinicos '!S2501&lt;12,1,'Paraclinicos '!S2501&lt;21,0,'Paraclinicos '!S2501&lt;25,2)</f>
        <v/>
      </c>
      <c r="W2566" t="str">
        <f>IFERROR(IF(INDEX('BD Demog para scores enalazar'!Y$2:'BD Demog para scores enalazar'!Y$3000,MATCH(Formulas!A2566,'BD Demog para scores enalazar'!A$2:'BD Demog para scores enalazar'!A$3000,0))=1,"SI","NO"),"")</f>
        <v/>
      </c>
      <c r="X2566" s="9" t="str">
        <f>IFERROR(IF(INDEX('BD Demog para scores enalazar'!AJ$2:'BD Demog para scores enalazar'!AJ$3000,MATCH(Formulas!A2566,'BD Demog para scores enalazar'!A$2:'BD Demog para scores enalazar'!A$3000,0))=1,"SI","NO"),"")</f>
        <v/>
      </c>
      <c r="Y2566" t="str" cm="1">
        <f t="array" ref="Y2566">IF(AND(W2566="NO",X2566="NO"),_xlfn.IFS('Paraclinicos '!K2501&lt;=91,3,'Paraclinicos '!K2501&lt;94,2,'Paraclinicos '!K2501&lt;96,1,'Paraclinicos '!K2501&gt;=96,0),"")</f>
        <v/>
      </c>
      <c r="Z2566" t="str" cm="1">
        <f t="array" ref="Z2566">IF(OR(W2566="SI",X2566="SI"),_xlfn.IFS(OR(AND('Paraclinicos '!K2502&lt;=83),AND('Paraclinicos '!K2502&gt;=97,AA2566=2)),3,OR(AND('Paraclinicos '!K2502&lt;=86),AND('Paraclinicos '!K2502&gt;=94,AA2566=2)),2,OR(AND('Paraclinicos '!K2502&lt;=88),AND('Paraclinicos '!K2502&gt;=92,AA2566=2)),1,OR(AND('Paraclinicos '!K2502&gt;=88,'Paraclinicos '!K2502&lt;=92),AND('Paraclinicos '!K2502&gt;=93,AA2566=0)),0),"")</f>
        <v/>
      </c>
      <c r="AA2566" t="str" cm="1">
        <f t="array" ref="AA2566">_xlfn.IFS('Paraclinicos '!E2501="","",'Paraclinicos '!E2501="Oxigeno",2,'Paraclinicos '!E2501="Aire",0)</f>
        <v/>
      </c>
    </row>
    <row r="2567" spans="1:27" x14ac:dyDescent="0.25">
      <c r="A2567">
        <f>'Paraclinicos '!A2502</f>
        <v>0</v>
      </c>
      <c r="B2567" s="3">
        <f>'Paraclinicos '!R2502</f>
        <v>0</v>
      </c>
      <c r="C2567" t="str" cm="1">
        <f t="array" ref="C2567">_xlfn.IFS('Paraclinicos '!Q2502="","",'Paraclinicos '!Q2502&gt;60,3,'Paraclinicos '!Q2502&lt;=60,1)</f>
        <v/>
      </c>
      <c r="D2567" t="str">
        <f>IFERROR(IF(INDEX('BD Demog para scores enalazar'!BC$2:BC$3000,MATCH(Formulas!A2567,'BD Demog para scores enalazar'!A$2:A$3000,0))=0,"SI","NO"),"")</f>
        <v/>
      </c>
      <c r="E2567" t="str" cm="1">
        <f t="array" ref="E2567">_xlfn.IFS(D2567="","",D2567="SI",4,D2567="NO",1)</f>
        <v/>
      </c>
      <c r="F2567" t="str" cm="1">
        <f t="array" ref="F2567">_xlfn.IFS('Paraclinicos '!B2502="","",'Paraclinicos '!B2502&gt;1,1,'Paraclinicos '!B2502&lt;=1,3)</f>
        <v/>
      </c>
      <c r="G2567" t="str" cm="1">
        <f t="array" ref="G2567">_xlfn.IFS('Paraclinicos '!D2502="","",AND('Paraclinicos '!D2502&gt;=250,'Paraclinicos '!D2502&lt;=500),2,'Paraclinicos '!D2502&gt;500,3,'Paraclinicos '!D2502&lt;250,1)</f>
        <v/>
      </c>
      <c r="H2567" s="50" t="str">
        <f t="shared" si="121"/>
        <v/>
      </c>
      <c r="I2567" t="str" cm="1">
        <f t="array" ref="I2567">_xlfn.IFS('Paraclinicos '!Q2502="","",'Paraclinicos '!Q2502&gt;=65,1,'Paraclinicos '!Q2502&lt;65,0)</f>
        <v/>
      </c>
      <c r="J2567" t="str" cm="1">
        <f t="array" ref="J2567">_xlfn.IFS('Paraclinicos '!I2502="","",'Paraclinicos '!I2502&gt;7,1,'Paraclinicos '!I2502&lt;=7,0)</f>
        <v/>
      </c>
      <c r="K2567" t="str" cm="1">
        <f t="array" ref="K2567">_xlfn.IFS('Paraclinicos '!W2502="","",'Paraclinicos '!W2502&lt;=8,1,'Paraclinicos '!W2502&gt;8,0)</f>
        <v/>
      </c>
      <c r="L2567" t="str" cm="1">
        <f t="array" ref="L2567">_xlfn.IFS('Paraclinicos '!S2502="","",'Paraclinicos '!S2502&gt;=30,1,'Paraclinicos '!S2502&lt;30,0)</f>
        <v/>
      </c>
      <c r="M2567" t="str" cm="1">
        <f t="array" ref="M2567">_xlfn.IFS(OR('Paraclinicos '!T2502="",'Paraclinicos '!U2502=""),"",OR('Paraclinicos '!T2502&lt;=90,'Paraclinicos '!U2502&lt;=60),1,OR('Paraclinicos '!T2502&gt;90,'Paraclinicos '!U2502&gt;60),0)</f>
        <v/>
      </c>
      <c r="N2567" s="45" t="str">
        <f t="shared" si="122"/>
        <v/>
      </c>
      <c r="O2567" t="str" cm="1">
        <f t="array" ref="O2567">_xlfn.IFS(OR('Paraclinicos '!M2502="",'Paraclinicos '!N2502="",'Paraclinicos '!N2502=0),"",'Paraclinicos '!M2502/'Paraclinicos '!N2502&lt;100,4,'Paraclinicos '!M2502/'Paraclinicos '!N2502&lt;200,3,'Paraclinicos '!M2502/'Paraclinicos '!N2502&lt;300,2,'Paraclinicos '!M2502/'Paraclinicos '!N2502&lt;400,1,'Paraclinicos '!M2502/'Paraclinicos '!N2502&gt;=400,0)</f>
        <v/>
      </c>
      <c r="P2567" t="str" cm="1">
        <f t="array" ref="P2567">_xlfn.IFS('Paraclinicos '!C2502="","",'Paraclinicos '!C2502&lt;20,4,'Paraclinicos '!C2502&lt;50,3,'Paraclinicos '!C2502&lt;100,2,'Paraclinicos '!C2502&lt;150,1,'Paraclinicos '!C2502&gt;150,0)</f>
        <v/>
      </c>
      <c r="Q2567" t="str" cm="1">
        <f t="array" ref="Q2567">_xlfn.IFS('Paraclinicos '!O2502="","",'Paraclinicos '!O2502&lt;1.2,0,'Paraclinicos '!O2502&lt;2,1,'Paraclinicos '!O2502&lt;3.5,2,'Paraclinicos '!O2502&lt;5,3,'Paraclinicos '!O2502&gt;5,4)</f>
        <v/>
      </c>
      <c r="R2567" t="str" cm="1">
        <f t="array" ref="R2567">_xlfn.IFS('Paraclinicos '!J2502="","",'Paraclinicos '!J2502&lt;1.2,0,'Paraclinicos '!J2502&lt;2,1,'Paraclinicos '!J2502&lt;6,2,'Paraclinicos '!J2502&lt;12,3,'Paraclinicos '!J2502&gt;=12,4)</f>
        <v/>
      </c>
      <c r="S2567" t="str" cm="1">
        <f t="array" ref="S2567">_xlfn.IFS('Paraclinicos '!Y2502="","",'Paraclinicos '!Y2502&lt;70,1,'Paraclinicos '!Y2502&gt;=70,0)</f>
        <v/>
      </c>
      <c r="T2567" t="str" cm="1">
        <f t="array" ref="T2567">_xlfn.IFS('Paraclinicos '!W2502="","",'Paraclinicos '!W2502&lt;6,4,'Paraclinicos '!W2502&lt;10,3,'Paraclinicos '!W2502&lt;13,2,'Paraclinicos '!W2502&lt;15,1,'Paraclinicos '!W2502=15,0)</f>
        <v/>
      </c>
      <c r="U2567" s="54" t="str">
        <f t="shared" si="120"/>
        <v/>
      </c>
      <c r="V2567" t="str" cm="1">
        <f t="array" ref="V2567">_xlfn.IFS('Paraclinicos '!S2502="","",OR('Paraclinicos '!S2502&lt;=8,'Paraclinicos '!S2502&gt;=25),3,'Paraclinicos '!S2502&lt;12,1,'Paraclinicos '!S2502&lt;21,0,'Paraclinicos '!S2502&lt;25,2)</f>
        <v/>
      </c>
      <c r="W2567" t="str">
        <f>IFERROR(IF(INDEX('BD Demog para scores enalazar'!Y$2:'BD Demog para scores enalazar'!Y$3000,MATCH(Formulas!A2567,'BD Demog para scores enalazar'!A$2:'BD Demog para scores enalazar'!A$3000,0))=1,"SI","NO"),"")</f>
        <v/>
      </c>
      <c r="X2567" s="9" t="str">
        <f>IFERROR(IF(INDEX('BD Demog para scores enalazar'!AJ$2:'BD Demog para scores enalazar'!AJ$3000,MATCH(Formulas!A2567,'BD Demog para scores enalazar'!A$2:'BD Demog para scores enalazar'!A$3000,0))=1,"SI","NO"),"")</f>
        <v/>
      </c>
      <c r="Y2567" t="str" cm="1">
        <f t="array" ref="Y2567">IF(AND(W2567="NO",X2567="NO"),_xlfn.IFS('Paraclinicos '!K2502&lt;=91,3,'Paraclinicos '!K2502&lt;94,2,'Paraclinicos '!K2502&lt;96,1,'Paraclinicos '!K2502&gt;=96,0),"")</f>
        <v/>
      </c>
      <c r="Z2567" t="str" cm="1">
        <f t="array" ref="Z2567">IF(OR(W2567="SI",X2567="SI"),_xlfn.IFS(OR(AND('Paraclinicos '!K2503&lt;=83),AND('Paraclinicos '!K2503&gt;=97,AA2567=2)),3,OR(AND('Paraclinicos '!K2503&lt;=86),AND('Paraclinicos '!K2503&gt;=94,AA2567=2)),2,OR(AND('Paraclinicos '!K2503&lt;=88),AND('Paraclinicos '!K2503&gt;=92,AA2567=2)),1,OR(AND('Paraclinicos '!K2503&gt;=88,'Paraclinicos '!K2503&lt;=92),AND('Paraclinicos '!K2503&gt;=93,AA2567=0)),0),"")</f>
        <v/>
      </c>
      <c r="AA2567" t="str" cm="1">
        <f t="array" ref="AA2567">_xlfn.IFS('Paraclinicos '!E2502="","",'Paraclinicos '!E2502="Oxigeno",2,'Paraclinicos '!E2502="Aire",0)</f>
        <v/>
      </c>
    </row>
    <row r="2568" spans="1:27" x14ac:dyDescent="0.25">
      <c r="A2568">
        <f>'Paraclinicos '!A2503</f>
        <v>0</v>
      </c>
      <c r="B2568" s="3">
        <f>'Paraclinicos '!R2503</f>
        <v>0</v>
      </c>
      <c r="C2568" t="str" cm="1">
        <f t="array" ref="C2568">_xlfn.IFS('Paraclinicos '!Q2503="","",'Paraclinicos '!Q2503&gt;60,3,'Paraclinicos '!Q2503&lt;=60,1)</f>
        <v/>
      </c>
      <c r="D2568" t="str">
        <f>IFERROR(IF(INDEX('BD Demog para scores enalazar'!BC$2:BC$3000,MATCH(Formulas!A2568,'BD Demog para scores enalazar'!A$2:A$3000,0))=0,"SI","NO"),"")</f>
        <v/>
      </c>
      <c r="E2568" t="str" cm="1">
        <f t="array" ref="E2568">_xlfn.IFS(D2568="","",D2568="SI",4,D2568="NO",1)</f>
        <v/>
      </c>
      <c r="F2568" t="str" cm="1">
        <f t="array" ref="F2568">_xlfn.IFS('Paraclinicos '!B2503="","",'Paraclinicos '!B2503&gt;1,1,'Paraclinicos '!B2503&lt;=1,3)</f>
        <v/>
      </c>
      <c r="G2568" t="str" cm="1">
        <f t="array" ref="G2568">_xlfn.IFS('Paraclinicos '!D2503="","",AND('Paraclinicos '!D2503&gt;=250,'Paraclinicos '!D2503&lt;=500),2,'Paraclinicos '!D2503&gt;500,3,'Paraclinicos '!D2503&lt;250,1)</f>
        <v/>
      </c>
      <c r="H2568" s="50" t="str">
        <f t="shared" si="121"/>
        <v/>
      </c>
      <c r="I2568" t="str" cm="1">
        <f t="array" ref="I2568">_xlfn.IFS('Paraclinicos '!Q2503="","",'Paraclinicos '!Q2503&gt;=65,1,'Paraclinicos '!Q2503&lt;65,0)</f>
        <v/>
      </c>
      <c r="J2568" t="str" cm="1">
        <f t="array" ref="J2568">_xlfn.IFS('Paraclinicos '!I2503="","",'Paraclinicos '!I2503&gt;7,1,'Paraclinicos '!I2503&lt;=7,0)</f>
        <v/>
      </c>
      <c r="K2568" t="str" cm="1">
        <f t="array" ref="K2568">_xlfn.IFS('Paraclinicos '!W2503="","",'Paraclinicos '!W2503&lt;=8,1,'Paraclinicos '!W2503&gt;8,0)</f>
        <v/>
      </c>
      <c r="L2568" t="str" cm="1">
        <f t="array" ref="L2568">_xlfn.IFS('Paraclinicos '!S2503="","",'Paraclinicos '!S2503&gt;=30,1,'Paraclinicos '!S2503&lt;30,0)</f>
        <v/>
      </c>
      <c r="M2568" t="str" cm="1">
        <f t="array" ref="M2568">_xlfn.IFS(OR('Paraclinicos '!T2503="",'Paraclinicos '!U2503=""),"",OR('Paraclinicos '!T2503&lt;=90,'Paraclinicos '!U2503&lt;=60),1,OR('Paraclinicos '!T2503&gt;90,'Paraclinicos '!U2503&gt;60),0)</f>
        <v/>
      </c>
      <c r="N2568" s="45" t="str">
        <f t="shared" si="122"/>
        <v/>
      </c>
      <c r="O2568" t="str" cm="1">
        <f t="array" ref="O2568">_xlfn.IFS(OR('Paraclinicos '!M2503="",'Paraclinicos '!N2503="",'Paraclinicos '!N2503=0),"",'Paraclinicos '!M2503/'Paraclinicos '!N2503&lt;100,4,'Paraclinicos '!M2503/'Paraclinicos '!N2503&lt;200,3,'Paraclinicos '!M2503/'Paraclinicos '!N2503&lt;300,2,'Paraclinicos '!M2503/'Paraclinicos '!N2503&lt;400,1,'Paraclinicos '!M2503/'Paraclinicos '!N2503&gt;=400,0)</f>
        <v/>
      </c>
      <c r="P2568" t="str" cm="1">
        <f t="array" ref="P2568">_xlfn.IFS('Paraclinicos '!C2503="","",'Paraclinicos '!C2503&lt;20,4,'Paraclinicos '!C2503&lt;50,3,'Paraclinicos '!C2503&lt;100,2,'Paraclinicos '!C2503&lt;150,1,'Paraclinicos '!C2503&gt;150,0)</f>
        <v/>
      </c>
      <c r="Q2568" t="str" cm="1">
        <f t="array" ref="Q2568">_xlfn.IFS('Paraclinicos '!O2503="","",'Paraclinicos '!O2503&lt;1.2,0,'Paraclinicos '!O2503&lt;2,1,'Paraclinicos '!O2503&lt;3.5,2,'Paraclinicos '!O2503&lt;5,3,'Paraclinicos '!O2503&gt;5,4)</f>
        <v/>
      </c>
      <c r="R2568" t="str" cm="1">
        <f t="array" ref="R2568">_xlfn.IFS('Paraclinicos '!J2503="","",'Paraclinicos '!J2503&lt;1.2,0,'Paraclinicos '!J2503&lt;2,1,'Paraclinicos '!J2503&lt;6,2,'Paraclinicos '!J2503&lt;12,3,'Paraclinicos '!J2503&gt;=12,4)</f>
        <v/>
      </c>
      <c r="S2568" t="str" cm="1">
        <f t="array" ref="S2568">_xlfn.IFS('Paraclinicos '!Y2503="","",'Paraclinicos '!Y2503&lt;70,1,'Paraclinicos '!Y2503&gt;=70,0)</f>
        <v/>
      </c>
      <c r="T2568" t="str" cm="1">
        <f t="array" ref="T2568">_xlfn.IFS('Paraclinicos '!W2503="","",'Paraclinicos '!W2503&lt;6,4,'Paraclinicos '!W2503&lt;10,3,'Paraclinicos '!W2503&lt;13,2,'Paraclinicos '!W2503&lt;15,1,'Paraclinicos '!W2503=15,0)</f>
        <v/>
      </c>
      <c r="U2568" s="54" t="str">
        <f t="shared" si="120"/>
        <v/>
      </c>
      <c r="V2568" t="str" cm="1">
        <f t="array" ref="V2568">_xlfn.IFS('Paraclinicos '!S2503="","",OR('Paraclinicos '!S2503&lt;=8,'Paraclinicos '!S2503&gt;=25),3,'Paraclinicos '!S2503&lt;12,1,'Paraclinicos '!S2503&lt;21,0,'Paraclinicos '!S2503&lt;25,2)</f>
        <v/>
      </c>
      <c r="W2568" t="str">
        <f>IFERROR(IF(INDEX('BD Demog para scores enalazar'!Y$2:'BD Demog para scores enalazar'!Y$3000,MATCH(Formulas!A2568,'BD Demog para scores enalazar'!A$2:'BD Demog para scores enalazar'!A$3000,0))=1,"SI","NO"),"")</f>
        <v/>
      </c>
      <c r="X2568" s="9" t="str">
        <f>IFERROR(IF(INDEX('BD Demog para scores enalazar'!AJ$2:'BD Demog para scores enalazar'!AJ$3000,MATCH(Formulas!A2568,'BD Demog para scores enalazar'!A$2:'BD Demog para scores enalazar'!A$3000,0))=1,"SI","NO"),"")</f>
        <v/>
      </c>
      <c r="Y2568" t="str" cm="1">
        <f t="array" ref="Y2568">IF(AND(W2568="NO",X2568="NO"),_xlfn.IFS('Paraclinicos '!K2503&lt;=91,3,'Paraclinicos '!K2503&lt;94,2,'Paraclinicos '!K2503&lt;96,1,'Paraclinicos '!K2503&gt;=96,0),"")</f>
        <v/>
      </c>
      <c r="Z2568" t="str" cm="1">
        <f t="array" ref="Z2568">IF(OR(W2568="SI",X2568="SI"),_xlfn.IFS(OR(AND('Paraclinicos '!K2504&lt;=83),AND('Paraclinicos '!K2504&gt;=97,AA2568=2)),3,OR(AND('Paraclinicos '!K2504&lt;=86),AND('Paraclinicos '!K2504&gt;=94,AA2568=2)),2,OR(AND('Paraclinicos '!K2504&lt;=88),AND('Paraclinicos '!K2504&gt;=92,AA2568=2)),1,OR(AND('Paraclinicos '!K2504&gt;=88,'Paraclinicos '!K2504&lt;=92),AND('Paraclinicos '!K2504&gt;=93,AA2568=0)),0),"")</f>
        <v/>
      </c>
      <c r="AA2568" t="str" cm="1">
        <f t="array" ref="AA2568">_xlfn.IFS('Paraclinicos '!E2503="","",'Paraclinicos '!E2503="Oxigeno",2,'Paraclinicos '!E2503="Aire",0)</f>
        <v/>
      </c>
    </row>
    <row r="2569" spans="1:27" x14ac:dyDescent="0.25">
      <c r="A2569">
        <f>'Paraclinicos '!A2504</f>
        <v>0</v>
      </c>
      <c r="B2569" s="3">
        <f>'Paraclinicos '!R2504</f>
        <v>0</v>
      </c>
      <c r="C2569" t="str" cm="1">
        <f t="array" ref="C2569">_xlfn.IFS('Paraclinicos '!Q2504="","",'Paraclinicos '!Q2504&gt;60,3,'Paraclinicos '!Q2504&lt;=60,1)</f>
        <v/>
      </c>
      <c r="D2569" t="str">
        <f>IFERROR(IF(INDEX('BD Demog para scores enalazar'!BC$2:BC$3000,MATCH(Formulas!A2569,'BD Demog para scores enalazar'!A$2:A$3000,0))=0,"SI","NO"),"")</f>
        <v/>
      </c>
      <c r="E2569" t="str" cm="1">
        <f t="array" ref="E2569">_xlfn.IFS(D2569="","",D2569="SI",4,D2569="NO",1)</f>
        <v/>
      </c>
      <c r="F2569" t="str" cm="1">
        <f t="array" ref="F2569">_xlfn.IFS('Paraclinicos '!B2504="","",'Paraclinicos '!B2504&gt;1,1,'Paraclinicos '!B2504&lt;=1,3)</f>
        <v/>
      </c>
      <c r="G2569" t="str" cm="1">
        <f t="array" ref="G2569">_xlfn.IFS('Paraclinicos '!D2504="","",AND('Paraclinicos '!D2504&gt;=250,'Paraclinicos '!D2504&lt;=500),2,'Paraclinicos '!D2504&gt;500,3,'Paraclinicos '!D2504&lt;250,1)</f>
        <v/>
      </c>
      <c r="H2569" s="50" t="str">
        <f t="shared" si="121"/>
        <v/>
      </c>
      <c r="I2569" t="str" cm="1">
        <f t="array" ref="I2569">_xlfn.IFS('Paraclinicos '!Q2504="","",'Paraclinicos '!Q2504&gt;=65,1,'Paraclinicos '!Q2504&lt;65,0)</f>
        <v/>
      </c>
      <c r="J2569" t="str" cm="1">
        <f t="array" ref="J2569">_xlfn.IFS('Paraclinicos '!I2504="","",'Paraclinicos '!I2504&gt;7,1,'Paraclinicos '!I2504&lt;=7,0)</f>
        <v/>
      </c>
      <c r="K2569" t="str" cm="1">
        <f t="array" ref="K2569">_xlfn.IFS('Paraclinicos '!W2504="","",'Paraclinicos '!W2504&lt;=8,1,'Paraclinicos '!W2504&gt;8,0)</f>
        <v/>
      </c>
      <c r="L2569" t="str" cm="1">
        <f t="array" ref="L2569">_xlfn.IFS('Paraclinicos '!S2504="","",'Paraclinicos '!S2504&gt;=30,1,'Paraclinicos '!S2504&lt;30,0)</f>
        <v/>
      </c>
      <c r="M2569" t="str" cm="1">
        <f t="array" ref="M2569">_xlfn.IFS(OR('Paraclinicos '!T2504="",'Paraclinicos '!U2504=""),"",OR('Paraclinicos '!T2504&lt;=90,'Paraclinicos '!U2504&lt;=60),1,OR('Paraclinicos '!T2504&gt;90,'Paraclinicos '!U2504&gt;60),0)</f>
        <v/>
      </c>
      <c r="N2569" s="45" t="str">
        <f t="shared" si="122"/>
        <v/>
      </c>
      <c r="O2569" t="str" cm="1">
        <f t="array" ref="O2569">_xlfn.IFS(OR('Paraclinicos '!M2504="",'Paraclinicos '!N2504="",'Paraclinicos '!N2504=0),"",'Paraclinicos '!M2504/'Paraclinicos '!N2504&lt;100,4,'Paraclinicos '!M2504/'Paraclinicos '!N2504&lt;200,3,'Paraclinicos '!M2504/'Paraclinicos '!N2504&lt;300,2,'Paraclinicos '!M2504/'Paraclinicos '!N2504&lt;400,1,'Paraclinicos '!M2504/'Paraclinicos '!N2504&gt;=400,0)</f>
        <v/>
      </c>
      <c r="P2569" t="str" cm="1">
        <f t="array" ref="P2569">_xlfn.IFS('Paraclinicos '!C2504="","",'Paraclinicos '!C2504&lt;20,4,'Paraclinicos '!C2504&lt;50,3,'Paraclinicos '!C2504&lt;100,2,'Paraclinicos '!C2504&lt;150,1,'Paraclinicos '!C2504&gt;150,0)</f>
        <v/>
      </c>
      <c r="Q2569" t="str" cm="1">
        <f t="array" ref="Q2569">_xlfn.IFS('Paraclinicos '!O2504="","",'Paraclinicos '!O2504&lt;1.2,0,'Paraclinicos '!O2504&lt;2,1,'Paraclinicos '!O2504&lt;3.5,2,'Paraclinicos '!O2504&lt;5,3,'Paraclinicos '!O2504&gt;5,4)</f>
        <v/>
      </c>
      <c r="R2569" t="str" cm="1">
        <f t="array" ref="R2569">_xlfn.IFS('Paraclinicos '!J2504="","",'Paraclinicos '!J2504&lt;1.2,0,'Paraclinicos '!J2504&lt;2,1,'Paraclinicos '!J2504&lt;6,2,'Paraclinicos '!J2504&lt;12,3,'Paraclinicos '!J2504&gt;=12,4)</f>
        <v/>
      </c>
      <c r="S2569" t="str" cm="1">
        <f t="array" ref="S2569">_xlfn.IFS('Paraclinicos '!Y2504="","",'Paraclinicos '!Y2504&lt;70,1,'Paraclinicos '!Y2504&gt;=70,0)</f>
        <v/>
      </c>
      <c r="T2569" t="str" cm="1">
        <f t="array" ref="T2569">_xlfn.IFS('Paraclinicos '!W2504="","",'Paraclinicos '!W2504&lt;6,4,'Paraclinicos '!W2504&lt;10,3,'Paraclinicos '!W2504&lt;13,2,'Paraclinicos '!W2504&lt;15,1,'Paraclinicos '!W2504=15,0)</f>
        <v/>
      </c>
      <c r="U2569" s="54" t="str">
        <f t="shared" si="120"/>
        <v/>
      </c>
      <c r="V2569" t="str" cm="1">
        <f t="array" ref="V2569">_xlfn.IFS('Paraclinicos '!S2504="","",OR('Paraclinicos '!S2504&lt;=8,'Paraclinicos '!S2504&gt;=25),3,'Paraclinicos '!S2504&lt;12,1,'Paraclinicos '!S2504&lt;21,0,'Paraclinicos '!S2504&lt;25,2)</f>
        <v/>
      </c>
      <c r="W2569" t="str">
        <f>IFERROR(IF(INDEX('BD Demog para scores enalazar'!Y$2:'BD Demog para scores enalazar'!Y$3000,MATCH(Formulas!A2569,'BD Demog para scores enalazar'!A$2:'BD Demog para scores enalazar'!A$3000,0))=1,"SI","NO"),"")</f>
        <v/>
      </c>
      <c r="X2569" s="9" t="str">
        <f>IFERROR(IF(INDEX('BD Demog para scores enalazar'!AJ$2:'BD Demog para scores enalazar'!AJ$3000,MATCH(Formulas!A2569,'BD Demog para scores enalazar'!A$2:'BD Demog para scores enalazar'!A$3000,0))=1,"SI","NO"),"")</f>
        <v/>
      </c>
      <c r="Y2569" t="str" cm="1">
        <f t="array" ref="Y2569">IF(AND(W2569="NO",X2569="NO"),_xlfn.IFS('Paraclinicos '!K2504&lt;=91,3,'Paraclinicos '!K2504&lt;94,2,'Paraclinicos '!K2504&lt;96,1,'Paraclinicos '!K2504&gt;=96,0),"")</f>
        <v/>
      </c>
      <c r="Z2569" t="str" cm="1">
        <f t="array" ref="Z2569">IF(OR(W2569="SI",X2569="SI"),_xlfn.IFS(OR(AND('Paraclinicos '!K2505&lt;=83),AND('Paraclinicos '!K2505&gt;=97,AA2569=2)),3,OR(AND('Paraclinicos '!K2505&lt;=86),AND('Paraclinicos '!K2505&gt;=94,AA2569=2)),2,OR(AND('Paraclinicos '!K2505&lt;=88),AND('Paraclinicos '!K2505&gt;=92,AA2569=2)),1,OR(AND('Paraclinicos '!K2505&gt;=88,'Paraclinicos '!K2505&lt;=92),AND('Paraclinicos '!K2505&gt;=93,AA2569=0)),0),"")</f>
        <v/>
      </c>
      <c r="AA2569" t="str" cm="1">
        <f t="array" ref="AA2569">_xlfn.IFS('Paraclinicos '!E2504="","",'Paraclinicos '!E2504="Oxigeno",2,'Paraclinicos '!E2504="Aire",0)</f>
        <v/>
      </c>
    </row>
    <row r="2570" spans="1:27" x14ac:dyDescent="0.25">
      <c r="A2570">
        <f>'Paraclinicos '!A2505</f>
        <v>0</v>
      </c>
      <c r="B2570" s="3">
        <f>'Paraclinicos '!R2505</f>
        <v>0</v>
      </c>
      <c r="C2570" t="str" cm="1">
        <f t="array" ref="C2570">_xlfn.IFS('Paraclinicos '!Q2505="","",'Paraclinicos '!Q2505&gt;60,3,'Paraclinicos '!Q2505&lt;=60,1)</f>
        <v/>
      </c>
      <c r="D2570" t="str">
        <f>IFERROR(IF(INDEX('BD Demog para scores enalazar'!BC$2:BC$3000,MATCH(Formulas!A2570,'BD Demog para scores enalazar'!A$2:A$3000,0))=0,"SI","NO"),"")</f>
        <v/>
      </c>
      <c r="E2570" t="str" cm="1">
        <f t="array" ref="E2570">_xlfn.IFS(D2570="","",D2570="SI",4,D2570="NO",1)</f>
        <v/>
      </c>
      <c r="F2570" t="str" cm="1">
        <f t="array" ref="F2570">_xlfn.IFS('Paraclinicos '!B2505="","",'Paraclinicos '!B2505&gt;1,1,'Paraclinicos '!B2505&lt;=1,3)</f>
        <v/>
      </c>
      <c r="G2570" t="str" cm="1">
        <f t="array" ref="G2570">_xlfn.IFS('Paraclinicos '!D2505="","",AND('Paraclinicos '!D2505&gt;=250,'Paraclinicos '!D2505&lt;=500),2,'Paraclinicos '!D2505&gt;500,3,'Paraclinicos '!D2505&lt;250,1)</f>
        <v/>
      </c>
      <c r="H2570" s="50" t="str">
        <f t="shared" si="121"/>
        <v/>
      </c>
      <c r="I2570" t="str" cm="1">
        <f t="array" ref="I2570">_xlfn.IFS('Paraclinicos '!Q2505="","",'Paraclinicos '!Q2505&gt;=65,1,'Paraclinicos '!Q2505&lt;65,0)</f>
        <v/>
      </c>
      <c r="J2570" t="str" cm="1">
        <f t="array" ref="J2570">_xlfn.IFS('Paraclinicos '!I2505="","",'Paraclinicos '!I2505&gt;7,1,'Paraclinicos '!I2505&lt;=7,0)</f>
        <v/>
      </c>
      <c r="K2570" t="str" cm="1">
        <f t="array" ref="K2570">_xlfn.IFS('Paraclinicos '!W2505="","",'Paraclinicos '!W2505&lt;=8,1,'Paraclinicos '!W2505&gt;8,0)</f>
        <v/>
      </c>
      <c r="L2570" t="str" cm="1">
        <f t="array" ref="L2570">_xlfn.IFS('Paraclinicos '!S2505="","",'Paraclinicos '!S2505&gt;=30,1,'Paraclinicos '!S2505&lt;30,0)</f>
        <v/>
      </c>
      <c r="M2570" t="str" cm="1">
        <f t="array" ref="M2570">_xlfn.IFS(OR('Paraclinicos '!T2505="",'Paraclinicos '!U2505=""),"",OR('Paraclinicos '!T2505&lt;=90,'Paraclinicos '!U2505&lt;=60),1,OR('Paraclinicos '!T2505&gt;90,'Paraclinicos '!U2505&gt;60),0)</f>
        <v/>
      </c>
      <c r="N2570" s="45" t="str">
        <f t="shared" si="122"/>
        <v/>
      </c>
      <c r="O2570" t="str" cm="1">
        <f t="array" ref="O2570">_xlfn.IFS(OR('Paraclinicos '!M2505="",'Paraclinicos '!N2505="",'Paraclinicos '!N2505=0),"",'Paraclinicos '!M2505/'Paraclinicos '!N2505&lt;100,4,'Paraclinicos '!M2505/'Paraclinicos '!N2505&lt;200,3,'Paraclinicos '!M2505/'Paraclinicos '!N2505&lt;300,2,'Paraclinicos '!M2505/'Paraclinicos '!N2505&lt;400,1,'Paraclinicos '!M2505/'Paraclinicos '!N2505&gt;=400,0)</f>
        <v/>
      </c>
      <c r="P2570" t="str" cm="1">
        <f t="array" ref="P2570">_xlfn.IFS('Paraclinicos '!C2505="","",'Paraclinicos '!C2505&lt;20,4,'Paraclinicos '!C2505&lt;50,3,'Paraclinicos '!C2505&lt;100,2,'Paraclinicos '!C2505&lt;150,1,'Paraclinicos '!C2505&gt;150,0)</f>
        <v/>
      </c>
      <c r="Q2570" t="str" cm="1">
        <f t="array" ref="Q2570">_xlfn.IFS('Paraclinicos '!O2505="","",'Paraclinicos '!O2505&lt;1.2,0,'Paraclinicos '!O2505&lt;2,1,'Paraclinicos '!O2505&lt;3.5,2,'Paraclinicos '!O2505&lt;5,3,'Paraclinicos '!O2505&gt;5,4)</f>
        <v/>
      </c>
      <c r="R2570" t="str" cm="1">
        <f t="array" ref="R2570">_xlfn.IFS('Paraclinicos '!J2505="","",'Paraclinicos '!J2505&lt;1.2,0,'Paraclinicos '!J2505&lt;2,1,'Paraclinicos '!J2505&lt;6,2,'Paraclinicos '!J2505&lt;12,3,'Paraclinicos '!J2505&gt;=12,4)</f>
        <v/>
      </c>
      <c r="S2570" t="str" cm="1">
        <f t="array" ref="S2570">_xlfn.IFS('Paraclinicos '!Y2505="","",'Paraclinicos '!Y2505&lt;70,1,'Paraclinicos '!Y2505&gt;=70,0)</f>
        <v/>
      </c>
      <c r="T2570" t="str" cm="1">
        <f t="array" ref="T2570">_xlfn.IFS('Paraclinicos '!W2505="","",'Paraclinicos '!W2505&lt;6,4,'Paraclinicos '!W2505&lt;10,3,'Paraclinicos '!W2505&lt;13,2,'Paraclinicos '!W2505&lt;15,1,'Paraclinicos '!W2505=15,0)</f>
        <v/>
      </c>
      <c r="U2570" s="54" t="str">
        <f t="shared" si="120"/>
        <v/>
      </c>
      <c r="V2570" t="str" cm="1">
        <f t="array" ref="V2570">_xlfn.IFS('Paraclinicos '!S2505="","",OR('Paraclinicos '!S2505&lt;=8,'Paraclinicos '!S2505&gt;=25),3,'Paraclinicos '!S2505&lt;12,1,'Paraclinicos '!S2505&lt;21,0,'Paraclinicos '!S2505&lt;25,2)</f>
        <v/>
      </c>
      <c r="W2570" t="str">
        <f>IFERROR(IF(INDEX('BD Demog para scores enalazar'!Y$2:'BD Demog para scores enalazar'!Y$3000,MATCH(Formulas!A2570,'BD Demog para scores enalazar'!A$2:'BD Demog para scores enalazar'!A$3000,0))=1,"SI","NO"),"")</f>
        <v/>
      </c>
      <c r="X2570" s="9" t="str">
        <f>IFERROR(IF(INDEX('BD Demog para scores enalazar'!AJ$2:'BD Demog para scores enalazar'!AJ$3000,MATCH(Formulas!A2570,'BD Demog para scores enalazar'!A$2:'BD Demog para scores enalazar'!A$3000,0))=1,"SI","NO"),"")</f>
        <v/>
      </c>
      <c r="Y2570" t="str" cm="1">
        <f t="array" ref="Y2570">IF(AND(W2570="NO",X2570="NO"),_xlfn.IFS('Paraclinicos '!K2505&lt;=91,3,'Paraclinicos '!K2505&lt;94,2,'Paraclinicos '!K2505&lt;96,1,'Paraclinicos '!K2505&gt;=96,0),"")</f>
        <v/>
      </c>
      <c r="Z2570" t="str" cm="1">
        <f t="array" ref="Z2570">IF(OR(W2570="SI",X2570="SI"),_xlfn.IFS(OR(AND('Paraclinicos '!K2506&lt;=83),AND('Paraclinicos '!K2506&gt;=97,AA2570=2)),3,OR(AND('Paraclinicos '!K2506&lt;=86),AND('Paraclinicos '!K2506&gt;=94,AA2570=2)),2,OR(AND('Paraclinicos '!K2506&lt;=88),AND('Paraclinicos '!K2506&gt;=92,AA2570=2)),1,OR(AND('Paraclinicos '!K2506&gt;=88,'Paraclinicos '!K2506&lt;=92),AND('Paraclinicos '!K2506&gt;=93,AA2570=0)),0),"")</f>
        <v/>
      </c>
      <c r="AA2570" t="str" cm="1">
        <f t="array" ref="AA2570">_xlfn.IFS('Paraclinicos '!E2505="","",'Paraclinicos '!E2505="Oxigeno",2,'Paraclinicos '!E2505="Aire",0)</f>
        <v/>
      </c>
    </row>
    <row r="2571" spans="1:27" x14ac:dyDescent="0.25">
      <c r="A2571">
        <f>'Paraclinicos '!A2506</f>
        <v>0</v>
      </c>
      <c r="B2571" s="3">
        <f>'Paraclinicos '!R2506</f>
        <v>0</v>
      </c>
      <c r="C2571" t="str" cm="1">
        <f t="array" ref="C2571">_xlfn.IFS('Paraclinicos '!Q2506="","",'Paraclinicos '!Q2506&gt;60,3,'Paraclinicos '!Q2506&lt;=60,1)</f>
        <v/>
      </c>
      <c r="D2571" t="str">
        <f>IFERROR(IF(INDEX('BD Demog para scores enalazar'!BC$2:BC$3000,MATCH(Formulas!A2571,'BD Demog para scores enalazar'!A$2:A$3000,0))=0,"SI","NO"),"")</f>
        <v/>
      </c>
      <c r="E2571" t="str" cm="1">
        <f t="array" ref="E2571">_xlfn.IFS(D2571="","",D2571="SI",4,D2571="NO",1)</f>
        <v/>
      </c>
      <c r="F2571" t="str" cm="1">
        <f t="array" ref="F2571">_xlfn.IFS('Paraclinicos '!B2506="","",'Paraclinicos '!B2506&gt;1,1,'Paraclinicos '!B2506&lt;=1,3)</f>
        <v/>
      </c>
      <c r="G2571" t="str" cm="1">
        <f t="array" ref="G2571">_xlfn.IFS('Paraclinicos '!D2506="","",AND('Paraclinicos '!D2506&gt;=250,'Paraclinicos '!D2506&lt;=500),2,'Paraclinicos '!D2506&gt;500,3,'Paraclinicos '!D2506&lt;250,1)</f>
        <v/>
      </c>
      <c r="H2571" s="50" t="str">
        <f t="shared" si="121"/>
        <v/>
      </c>
      <c r="I2571" t="str" cm="1">
        <f t="array" ref="I2571">_xlfn.IFS('Paraclinicos '!Q2506="","",'Paraclinicos '!Q2506&gt;=65,1,'Paraclinicos '!Q2506&lt;65,0)</f>
        <v/>
      </c>
      <c r="J2571" t="str" cm="1">
        <f t="array" ref="J2571">_xlfn.IFS('Paraclinicos '!I2506="","",'Paraclinicos '!I2506&gt;7,1,'Paraclinicos '!I2506&lt;=7,0)</f>
        <v/>
      </c>
      <c r="K2571" t="str" cm="1">
        <f t="array" ref="K2571">_xlfn.IFS('Paraclinicos '!W2506="","",'Paraclinicos '!W2506&lt;=8,1,'Paraclinicos '!W2506&gt;8,0)</f>
        <v/>
      </c>
      <c r="L2571" t="str" cm="1">
        <f t="array" ref="L2571">_xlfn.IFS('Paraclinicos '!S2506="","",'Paraclinicos '!S2506&gt;=30,1,'Paraclinicos '!S2506&lt;30,0)</f>
        <v/>
      </c>
      <c r="M2571" t="str" cm="1">
        <f t="array" ref="M2571">_xlfn.IFS(OR('Paraclinicos '!T2506="",'Paraclinicos '!U2506=""),"",OR('Paraclinicos '!T2506&lt;=90,'Paraclinicos '!U2506&lt;=60),1,OR('Paraclinicos '!T2506&gt;90,'Paraclinicos '!U2506&gt;60),0)</f>
        <v/>
      </c>
      <c r="N2571" s="45" t="str">
        <f t="shared" si="122"/>
        <v/>
      </c>
      <c r="O2571" t="str" cm="1">
        <f t="array" ref="O2571">_xlfn.IFS(OR('Paraclinicos '!M2506="",'Paraclinicos '!N2506="",'Paraclinicos '!N2506=0),"",'Paraclinicos '!M2506/'Paraclinicos '!N2506&lt;100,4,'Paraclinicos '!M2506/'Paraclinicos '!N2506&lt;200,3,'Paraclinicos '!M2506/'Paraclinicos '!N2506&lt;300,2,'Paraclinicos '!M2506/'Paraclinicos '!N2506&lt;400,1,'Paraclinicos '!M2506/'Paraclinicos '!N2506&gt;=400,0)</f>
        <v/>
      </c>
      <c r="P2571" t="str" cm="1">
        <f t="array" ref="P2571">_xlfn.IFS('Paraclinicos '!C2506="","",'Paraclinicos '!C2506&lt;20,4,'Paraclinicos '!C2506&lt;50,3,'Paraclinicos '!C2506&lt;100,2,'Paraclinicos '!C2506&lt;150,1,'Paraclinicos '!C2506&gt;150,0)</f>
        <v/>
      </c>
      <c r="Q2571" t="str" cm="1">
        <f t="array" ref="Q2571">_xlfn.IFS('Paraclinicos '!O2506="","",'Paraclinicos '!O2506&lt;1.2,0,'Paraclinicos '!O2506&lt;2,1,'Paraclinicos '!O2506&lt;3.5,2,'Paraclinicos '!O2506&lt;5,3,'Paraclinicos '!O2506&gt;5,4)</f>
        <v/>
      </c>
      <c r="R2571" t="str" cm="1">
        <f t="array" ref="R2571">_xlfn.IFS('Paraclinicos '!J2506="","",'Paraclinicos '!J2506&lt;1.2,0,'Paraclinicos '!J2506&lt;2,1,'Paraclinicos '!J2506&lt;6,2,'Paraclinicos '!J2506&lt;12,3,'Paraclinicos '!J2506&gt;=12,4)</f>
        <v/>
      </c>
      <c r="S2571" t="str" cm="1">
        <f t="array" ref="S2571">_xlfn.IFS('Paraclinicos '!Y2506="","",'Paraclinicos '!Y2506&lt;70,1,'Paraclinicos '!Y2506&gt;=70,0)</f>
        <v/>
      </c>
      <c r="T2571" t="str" cm="1">
        <f t="array" ref="T2571">_xlfn.IFS('Paraclinicos '!W2506="","",'Paraclinicos '!W2506&lt;6,4,'Paraclinicos '!W2506&lt;10,3,'Paraclinicos '!W2506&lt;13,2,'Paraclinicos '!W2506&lt;15,1,'Paraclinicos '!W2506=15,0)</f>
        <v/>
      </c>
      <c r="U2571" s="54" t="str">
        <f t="shared" si="120"/>
        <v/>
      </c>
      <c r="V2571" t="str" cm="1">
        <f t="array" ref="V2571">_xlfn.IFS('Paraclinicos '!S2506="","",OR('Paraclinicos '!S2506&lt;=8,'Paraclinicos '!S2506&gt;=25),3,'Paraclinicos '!S2506&lt;12,1,'Paraclinicos '!S2506&lt;21,0,'Paraclinicos '!S2506&lt;25,2)</f>
        <v/>
      </c>
      <c r="W2571" t="str">
        <f>IFERROR(IF(INDEX('BD Demog para scores enalazar'!Y$2:'BD Demog para scores enalazar'!Y$3000,MATCH(Formulas!A2571,'BD Demog para scores enalazar'!A$2:'BD Demog para scores enalazar'!A$3000,0))=1,"SI","NO"),"")</f>
        <v/>
      </c>
      <c r="X2571" s="9" t="str">
        <f>IFERROR(IF(INDEX('BD Demog para scores enalazar'!AJ$2:'BD Demog para scores enalazar'!AJ$3000,MATCH(Formulas!A2571,'BD Demog para scores enalazar'!A$2:'BD Demog para scores enalazar'!A$3000,0))=1,"SI","NO"),"")</f>
        <v/>
      </c>
      <c r="Y2571" t="str" cm="1">
        <f t="array" ref="Y2571">IF(AND(W2571="NO",X2571="NO"),_xlfn.IFS('Paraclinicos '!K2506&lt;=91,3,'Paraclinicos '!K2506&lt;94,2,'Paraclinicos '!K2506&lt;96,1,'Paraclinicos '!K2506&gt;=96,0),"")</f>
        <v/>
      </c>
      <c r="Z2571" t="str" cm="1">
        <f t="array" ref="Z2571">IF(OR(W2571="SI",X2571="SI"),_xlfn.IFS(OR(AND('Paraclinicos '!K2507&lt;=83),AND('Paraclinicos '!K2507&gt;=97,AA2571=2)),3,OR(AND('Paraclinicos '!K2507&lt;=86),AND('Paraclinicos '!K2507&gt;=94,AA2571=2)),2,OR(AND('Paraclinicos '!K2507&lt;=88),AND('Paraclinicos '!K2507&gt;=92,AA2571=2)),1,OR(AND('Paraclinicos '!K2507&gt;=88,'Paraclinicos '!K2507&lt;=92),AND('Paraclinicos '!K2507&gt;=93,AA2571=0)),0),"")</f>
        <v/>
      </c>
      <c r="AA2571" t="str" cm="1">
        <f t="array" ref="AA2571">_xlfn.IFS('Paraclinicos '!E2506="","",'Paraclinicos '!E2506="Oxigeno",2,'Paraclinicos '!E2506="Aire",0)</f>
        <v/>
      </c>
    </row>
    <row r="2572" spans="1:27" x14ac:dyDescent="0.25">
      <c r="A2572">
        <f>'Paraclinicos '!A2507</f>
        <v>0</v>
      </c>
      <c r="B2572" s="3">
        <f>'Paraclinicos '!R2507</f>
        <v>0</v>
      </c>
      <c r="C2572" t="str" cm="1">
        <f t="array" ref="C2572">_xlfn.IFS('Paraclinicos '!Q2507="","",'Paraclinicos '!Q2507&gt;60,3,'Paraclinicos '!Q2507&lt;=60,1)</f>
        <v/>
      </c>
      <c r="D2572" t="str">
        <f>IFERROR(IF(INDEX('BD Demog para scores enalazar'!BC$2:BC$3000,MATCH(Formulas!A2572,'BD Demog para scores enalazar'!A$2:A$3000,0))=0,"SI","NO"),"")</f>
        <v/>
      </c>
      <c r="E2572" t="str" cm="1">
        <f t="array" ref="E2572">_xlfn.IFS(D2572="","",D2572="SI",4,D2572="NO",1)</f>
        <v/>
      </c>
      <c r="F2572" t="str" cm="1">
        <f t="array" ref="F2572">_xlfn.IFS('Paraclinicos '!B2507="","",'Paraclinicos '!B2507&gt;1,1,'Paraclinicos '!B2507&lt;=1,3)</f>
        <v/>
      </c>
      <c r="G2572" t="str" cm="1">
        <f t="array" ref="G2572">_xlfn.IFS('Paraclinicos '!D2507="","",AND('Paraclinicos '!D2507&gt;=250,'Paraclinicos '!D2507&lt;=500),2,'Paraclinicos '!D2507&gt;500,3,'Paraclinicos '!D2507&lt;250,1)</f>
        <v/>
      </c>
      <c r="H2572" s="50" t="str">
        <f t="shared" si="121"/>
        <v/>
      </c>
      <c r="I2572" t="str" cm="1">
        <f t="array" ref="I2572">_xlfn.IFS('Paraclinicos '!Q2507="","",'Paraclinicos '!Q2507&gt;=65,1,'Paraclinicos '!Q2507&lt;65,0)</f>
        <v/>
      </c>
      <c r="J2572" t="str" cm="1">
        <f t="array" ref="J2572">_xlfn.IFS('Paraclinicos '!I2507="","",'Paraclinicos '!I2507&gt;7,1,'Paraclinicos '!I2507&lt;=7,0)</f>
        <v/>
      </c>
      <c r="K2572" t="str" cm="1">
        <f t="array" ref="K2572">_xlfn.IFS('Paraclinicos '!W2507="","",'Paraclinicos '!W2507&lt;=8,1,'Paraclinicos '!W2507&gt;8,0)</f>
        <v/>
      </c>
      <c r="L2572" t="str" cm="1">
        <f t="array" ref="L2572">_xlfn.IFS('Paraclinicos '!S2507="","",'Paraclinicos '!S2507&gt;=30,1,'Paraclinicos '!S2507&lt;30,0)</f>
        <v/>
      </c>
      <c r="M2572" t="str" cm="1">
        <f t="array" ref="M2572">_xlfn.IFS(OR('Paraclinicos '!T2507="",'Paraclinicos '!U2507=""),"",OR('Paraclinicos '!T2507&lt;=90,'Paraclinicos '!U2507&lt;=60),1,OR('Paraclinicos '!T2507&gt;90,'Paraclinicos '!U2507&gt;60),0)</f>
        <v/>
      </c>
      <c r="N2572" s="45" t="str">
        <f t="shared" si="122"/>
        <v/>
      </c>
      <c r="O2572" t="str" cm="1">
        <f t="array" ref="O2572">_xlfn.IFS(OR('Paraclinicos '!M2507="",'Paraclinicos '!N2507="",'Paraclinicos '!N2507=0),"",'Paraclinicos '!M2507/'Paraclinicos '!N2507&lt;100,4,'Paraclinicos '!M2507/'Paraclinicos '!N2507&lt;200,3,'Paraclinicos '!M2507/'Paraclinicos '!N2507&lt;300,2,'Paraclinicos '!M2507/'Paraclinicos '!N2507&lt;400,1,'Paraclinicos '!M2507/'Paraclinicos '!N2507&gt;=400,0)</f>
        <v/>
      </c>
      <c r="P2572" t="str" cm="1">
        <f t="array" ref="P2572">_xlfn.IFS('Paraclinicos '!C2507="","",'Paraclinicos '!C2507&lt;20,4,'Paraclinicos '!C2507&lt;50,3,'Paraclinicos '!C2507&lt;100,2,'Paraclinicos '!C2507&lt;150,1,'Paraclinicos '!C2507&gt;150,0)</f>
        <v/>
      </c>
      <c r="Q2572" t="str" cm="1">
        <f t="array" ref="Q2572">_xlfn.IFS('Paraclinicos '!O2507="","",'Paraclinicos '!O2507&lt;1.2,0,'Paraclinicos '!O2507&lt;2,1,'Paraclinicos '!O2507&lt;3.5,2,'Paraclinicos '!O2507&lt;5,3,'Paraclinicos '!O2507&gt;5,4)</f>
        <v/>
      </c>
      <c r="R2572" t="str" cm="1">
        <f t="array" ref="R2572">_xlfn.IFS('Paraclinicos '!J2507="","",'Paraclinicos '!J2507&lt;1.2,0,'Paraclinicos '!J2507&lt;2,1,'Paraclinicos '!J2507&lt;6,2,'Paraclinicos '!J2507&lt;12,3,'Paraclinicos '!J2507&gt;=12,4)</f>
        <v/>
      </c>
      <c r="S2572" t="str" cm="1">
        <f t="array" ref="S2572">_xlfn.IFS('Paraclinicos '!Y2507="","",'Paraclinicos '!Y2507&lt;70,1,'Paraclinicos '!Y2507&gt;=70,0)</f>
        <v/>
      </c>
      <c r="T2572" t="str" cm="1">
        <f t="array" ref="T2572">_xlfn.IFS('Paraclinicos '!W2507="","",'Paraclinicos '!W2507&lt;6,4,'Paraclinicos '!W2507&lt;10,3,'Paraclinicos '!W2507&lt;13,2,'Paraclinicos '!W2507&lt;15,1,'Paraclinicos '!W2507=15,0)</f>
        <v/>
      </c>
      <c r="U2572" s="54" t="str">
        <f t="shared" si="120"/>
        <v/>
      </c>
      <c r="V2572" t="str" cm="1">
        <f t="array" ref="V2572">_xlfn.IFS('Paraclinicos '!S2507="","",OR('Paraclinicos '!S2507&lt;=8,'Paraclinicos '!S2507&gt;=25),3,'Paraclinicos '!S2507&lt;12,1,'Paraclinicos '!S2507&lt;21,0,'Paraclinicos '!S2507&lt;25,2)</f>
        <v/>
      </c>
      <c r="W2572" t="str">
        <f>IFERROR(IF(INDEX('BD Demog para scores enalazar'!Y$2:'BD Demog para scores enalazar'!Y$3000,MATCH(Formulas!A2572,'BD Demog para scores enalazar'!A$2:'BD Demog para scores enalazar'!A$3000,0))=1,"SI","NO"),"")</f>
        <v/>
      </c>
      <c r="X2572" s="9" t="str">
        <f>IFERROR(IF(INDEX('BD Demog para scores enalazar'!AJ$2:'BD Demog para scores enalazar'!AJ$3000,MATCH(Formulas!A2572,'BD Demog para scores enalazar'!A$2:'BD Demog para scores enalazar'!A$3000,0))=1,"SI","NO"),"")</f>
        <v/>
      </c>
      <c r="Y2572" t="str" cm="1">
        <f t="array" ref="Y2572">IF(AND(W2572="NO",X2572="NO"),_xlfn.IFS('Paraclinicos '!K2507&lt;=91,3,'Paraclinicos '!K2507&lt;94,2,'Paraclinicos '!K2507&lt;96,1,'Paraclinicos '!K2507&gt;=96,0),"")</f>
        <v/>
      </c>
      <c r="Z2572" t="str" cm="1">
        <f t="array" ref="Z2572">IF(OR(W2572="SI",X2572="SI"),_xlfn.IFS(OR(AND('Paraclinicos '!K2508&lt;=83),AND('Paraclinicos '!K2508&gt;=97,AA2572=2)),3,OR(AND('Paraclinicos '!K2508&lt;=86),AND('Paraclinicos '!K2508&gt;=94,AA2572=2)),2,OR(AND('Paraclinicos '!K2508&lt;=88),AND('Paraclinicos '!K2508&gt;=92,AA2572=2)),1,OR(AND('Paraclinicos '!K2508&gt;=88,'Paraclinicos '!K2508&lt;=92),AND('Paraclinicos '!K2508&gt;=93,AA2572=0)),0),"")</f>
        <v/>
      </c>
      <c r="AA2572" t="str" cm="1">
        <f t="array" ref="AA2572">_xlfn.IFS('Paraclinicos '!E2507="","",'Paraclinicos '!E2507="Oxigeno",2,'Paraclinicos '!E2507="Aire",0)</f>
        <v/>
      </c>
    </row>
    <row r="2573" spans="1:27" x14ac:dyDescent="0.25">
      <c r="A2573">
        <f>'Paraclinicos '!A2508</f>
        <v>0</v>
      </c>
      <c r="B2573" s="3">
        <f>'Paraclinicos '!R2508</f>
        <v>0</v>
      </c>
      <c r="C2573" t="str" cm="1">
        <f t="array" ref="C2573">_xlfn.IFS('Paraclinicos '!Q2508="","",'Paraclinicos '!Q2508&gt;60,3,'Paraclinicos '!Q2508&lt;=60,1)</f>
        <v/>
      </c>
      <c r="D2573" t="str">
        <f>IFERROR(IF(INDEX('BD Demog para scores enalazar'!BC$2:BC$3000,MATCH(Formulas!A2573,'BD Demog para scores enalazar'!A$2:A$3000,0))=0,"SI","NO"),"")</f>
        <v/>
      </c>
      <c r="E2573" t="str" cm="1">
        <f t="array" ref="E2573">_xlfn.IFS(D2573="","",D2573="SI",4,D2573="NO",1)</f>
        <v/>
      </c>
      <c r="F2573" t="str" cm="1">
        <f t="array" ref="F2573">_xlfn.IFS('Paraclinicos '!B2508="","",'Paraclinicos '!B2508&gt;1,1,'Paraclinicos '!B2508&lt;=1,3)</f>
        <v/>
      </c>
      <c r="G2573" t="str" cm="1">
        <f t="array" ref="G2573">_xlfn.IFS('Paraclinicos '!D2508="","",AND('Paraclinicos '!D2508&gt;=250,'Paraclinicos '!D2508&lt;=500),2,'Paraclinicos '!D2508&gt;500,3,'Paraclinicos '!D2508&lt;250,1)</f>
        <v/>
      </c>
      <c r="H2573" s="50" t="str">
        <f t="shared" si="121"/>
        <v/>
      </c>
      <c r="I2573" t="str" cm="1">
        <f t="array" ref="I2573">_xlfn.IFS('Paraclinicos '!Q2508="","",'Paraclinicos '!Q2508&gt;=65,1,'Paraclinicos '!Q2508&lt;65,0)</f>
        <v/>
      </c>
      <c r="J2573" t="str" cm="1">
        <f t="array" ref="J2573">_xlfn.IFS('Paraclinicos '!I2508="","",'Paraclinicos '!I2508&gt;7,1,'Paraclinicos '!I2508&lt;=7,0)</f>
        <v/>
      </c>
      <c r="K2573" t="str" cm="1">
        <f t="array" ref="K2573">_xlfn.IFS('Paraclinicos '!W2508="","",'Paraclinicos '!W2508&lt;=8,1,'Paraclinicos '!W2508&gt;8,0)</f>
        <v/>
      </c>
      <c r="L2573" t="str" cm="1">
        <f t="array" ref="L2573">_xlfn.IFS('Paraclinicos '!S2508="","",'Paraclinicos '!S2508&gt;=30,1,'Paraclinicos '!S2508&lt;30,0)</f>
        <v/>
      </c>
      <c r="M2573" t="str" cm="1">
        <f t="array" ref="M2573">_xlfn.IFS(OR('Paraclinicos '!T2508="",'Paraclinicos '!U2508=""),"",OR('Paraclinicos '!T2508&lt;=90,'Paraclinicos '!U2508&lt;=60),1,OR('Paraclinicos '!T2508&gt;90,'Paraclinicos '!U2508&gt;60),0)</f>
        <v/>
      </c>
      <c r="N2573" s="45" t="str">
        <f t="shared" si="122"/>
        <v/>
      </c>
      <c r="O2573" t="str" cm="1">
        <f t="array" ref="O2573">_xlfn.IFS(OR('Paraclinicos '!M2508="",'Paraclinicos '!N2508="",'Paraclinicos '!N2508=0),"",'Paraclinicos '!M2508/'Paraclinicos '!N2508&lt;100,4,'Paraclinicos '!M2508/'Paraclinicos '!N2508&lt;200,3,'Paraclinicos '!M2508/'Paraclinicos '!N2508&lt;300,2,'Paraclinicos '!M2508/'Paraclinicos '!N2508&lt;400,1,'Paraclinicos '!M2508/'Paraclinicos '!N2508&gt;=400,0)</f>
        <v/>
      </c>
      <c r="P2573" t="str" cm="1">
        <f t="array" ref="P2573">_xlfn.IFS('Paraclinicos '!C2508="","",'Paraclinicos '!C2508&lt;20,4,'Paraclinicos '!C2508&lt;50,3,'Paraclinicos '!C2508&lt;100,2,'Paraclinicos '!C2508&lt;150,1,'Paraclinicos '!C2508&gt;150,0)</f>
        <v/>
      </c>
      <c r="Q2573" t="str" cm="1">
        <f t="array" ref="Q2573">_xlfn.IFS('Paraclinicos '!O2508="","",'Paraclinicos '!O2508&lt;1.2,0,'Paraclinicos '!O2508&lt;2,1,'Paraclinicos '!O2508&lt;3.5,2,'Paraclinicos '!O2508&lt;5,3,'Paraclinicos '!O2508&gt;5,4)</f>
        <v/>
      </c>
      <c r="R2573" t="str" cm="1">
        <f t="array" ref="R2573">_xlfn.IFS('Paraclinicos '!J2508="","",'Paraclinicos '!J2508&lt;1.2,0,'Paraclinicos '!J2508&lt;2,1,'Paraclinicos '!J2508&lt;6,2,'Paraclinicos '!J2508&lt;12,3,'Paraclinicos '!J2508&gt;=12,4)</f>
        <v/>
      </c>
      <c r="S2573" t="str" cm="1">
        <f t="array" ref="S2573">_xlfn.IFS('Paraclinicos '!Y2508="","",'Paraclinicos '!Y2508&lt;70,1,'Paraclinicos '!Y2508&gt;=70,0)</f>
        <v/>
      </c>
      <c r="T2573" t="str" cm="1">
        <f t="array" ref="T2573">_xlfn.IFS('Paraclinicos '!W2508="","",'Paraclinicos '!W2508&lt;6,4,'Paraclinicos '!W2508&lt;10,3,'Paraclinicos '!W2508&lt;13,2,'Paraclinicos '!W2508&lt;15,1,'Paraclinicos '!W2508=15,0)</f>
        <v/>
      </c>
      <c r="U2573" s="54" t="str">
        <f t="shared" si="120"/>
        <v/>
      </c>
      <c r="V2573" t="str" cm="1">
        <f t="array" ref="V2573">_xlfn.IFS('Paraclinicos '!S2508="","",OR('Paraclinicos '!S2508&lt;=8,'Paraclinicos '!S2508&gt;=25),3,'Paraclinicos '!S2508&lt;12,1,'Paraclinicos '!S2508&lt;21,0,'Paraclinicos '!S2508&lt;25,2)</f>
        <v/>
      </c>
      <c r="W2573" t="str">
        <f>IFERROR(IF(INDEX('BD Demog para scores enalazar'!Y$2:'BD Demog para scores enalazar'!Y$3000,MATCH(Formulas!A2573,'BD Demog para scores enalazar'!A$2:'BD Demog para scores enalazar'!A$3000,0))=1,"SI","NO"),"")</f>
        <v/>
      </c>
      <c r="X2573" s="9" t="str">
        <f>IFERROR(IF(INDEX('BD Demog para scores enalazar'!AJ$2:'BD Demog para scores enalazar'!AJ$3000,MATCH(Formulas!A2573,'BD Demog para scores enalazar'!A$2:'BD Demog para scores enalazar'!A$3000,0))=1,"SI","NO"),"")</f>
        <v/>
      </c>
      <c r="Y2573" t="str" cm="1">
        <f t="array" ref="Y2573">IF(AND(W2573="NO",X2573="NO"),_xlfn.IFS('Paraclinicos '!K2508&lt;=91,3,'Paraclinicos '!K2508&lt;94,2,'Paraclinicos '!K2508&lt;96,1,'Paraclinicos '!K2508&gt;=96,0),"")</f>
        <v/>
      </c>
      <c r="Z2573" t="str" cm="1">
        <f t="array" ref="Z2573">IF(OR(W2573="SI",X2573="SI"),_xlfn.IFS(OR(AND('Paraclinicos '!K2509&lt;=83),AND('Paraclinicos '!K2509&gt;=97,AA2573=2)),3,OR(AND('Paraclinicos '!K2509&lt;=86),AND('Paraclinicos '!K2509&gt;=94,AA2573=2)),2,OR(AND('Paraclinicos '!K2509&lt;=88),AND('Paraclinicos '!K2509&gt;=92,AA2573=2)),1,OR(AND('Paraclinicos '!K2509&gt;=88,'Paraclinicos '!K2509&lt;=92),AND('Paraclinicos '!K2509&gt;=93,AA2573=0)),0),"")</f>
        <v/>
      </c>
      <c r="AA2573" t="str" cm="1">
        <f t="array" ref="AA2573">_xlfn.IFS('Paraclinicos '!E2508="","",'Paraclinicos '!E2508="Oxigeno",2,'Paraclinicos '!E2508="Aire",0)</f>
        <v/>
      </c>
    </row>
    <row r="2574" spans="1:27" x14ac:dyDescent="0.25">
      <c r="A2574">
        <f>'Paraclinicos '!A2509</f>
        <v>0</v>
      </c>
      <c r="B2574" s="3">
        <f>'Paraclinicos '!R2509</f>
        <v>0</v>
      </c>
      <c r="C2574" t="str" cm="1">
        <f t="array" ref="C2574">_xlfn.IFS('Paraclinicos '!Q2509="","",'Paraclinicos '!Q2509&gt;60,3,'Paraclinicos '!Q2509&lt;=60,1)</f>
        <v/>
      </c>
      <c r="D2574" t="str">
        <f>IFERROR(IF(INDEX('BD Demog para scores enalazar'!BC$2:BC$3000,MATCH(Formulas!A2574,'BD Demog para scores enalazar'!A$2:A$3000,0))=0,"SI","NO"),"")</f>
        <v/>
      </c>
      <c r="E2574" t="str" cm="1">
        <f t="array" ref="E2574">_xlfn.IFS(D2574="","",D2574="SI",4,D2574="NO",1)</f>
        <v/>
      </c>
      <c r="F2574" t="str" cm="1">
        <f t="array" ref="F2574">_xlfn.IFS('Paraclinicos '!B2509="","",'Paraclinicos '!B2509&gt;1,1,'Paraclinicos '!B2509&lt;=1,3)</f>
        <v/>
      </c>
      <c r="G2574" t="str" cm="1">
        <f t="array" ref="G2574">_xlfn.IFS('Paraclinicos '!D2509="","",AND('Paraclinicos '!D2509&gt;=250,'Paraclinicos '!D2509&lt;=500),2,'Paraclinicos '!D2509&gt;500,3,'Paraclinicos '!D2509&lt;250,1)</f>
        <v/>
      </c>
      <c r="H2574" s="50" t="str">
        <f t="shared" si="121"/>
        <v/>
      </c>
      <c r="I2574" t="str" cm="1">
        <f t="array" ref="I2574">_xlfn.IFS('Paraclinicos '!Q2509="","",'Paraclinicos '!Q2509&gt;=65,1,'Paraclinicos '!Q2509&lt;65,0)</f>
        <v/>
      </c>
      <c r="J2574" t="str" cm="1">
        <f t="array" ref="J2574">_xlfn.IFS('Paraclinicos '!I2509="","",'Paraclinicos '!I2509&gt;7,1,'Paraclinicos '!I2509&lt;=7,0)</f>
        <v/>
      </c>
      <c r="K2574" t="str" cm="1">
        <f t="array" ref="K2574">_xlfn.IFS('Paraclinicos '!W2509="","",'Paraclinicos '!W2509&lt;=8,1,'Paraclinicos '!W2509&gt;8,0)</f>
        <v/>
      </c>
      <c r="L2574" t="str" cm="1">
        <f t="array" ref="L2574">_xlfn.IFS('Paraclinicos '!S2509="","",'Paraclinicos '!S2509&gt;=30,1,'Paraclinicos '!S2509&lt;30,0)</f>
        <v/>
      </c>
      <c r="M2574" t="str" cm="1">
        <f t="array" ref="M2574">_xlfn.IFS(OR('Paraclinicos '!T2509="",'Paraclinicos '!U2509=""),"",OR('Paraclinicos '!T2509&lt;=90,'Paraclinicos '!U2509&lt;=60),1,OR('Paraclinicos '!T2509&gt;90,'Paraclinicos '!U2509&gt;60),0)</f>
        <v/>
      </c>
      <c r="N2574" s="45" t="str">
        <f t="shared" si="122"/>
        <v/>
      </c>
      <c r="O2574" t="str" cm="1">
        <f t="array" ref="O2574">_xlfn.IFS(OR('Paraclinicos '!M2509="",'Paraclinicos '!N2509="",'Paraclinicos '!N2509=0),"",'Paraclinicos '!M2509/'Paraclinicos '!N2509&lt;100,4,'Paraclinicos '!M2509/'Paraclinicos '!N2509&lt;200,3,'Paraclinicos '!M2509/'Paraclinicos '!N2509&lt;300,2,'Paraclinicos '!M2509/'Paraclinicos '!N2509&lt;400,1,'Paraclinicos '!M2509/'Paraclinicos '!N2509&gt;=400,0)</f>
        <v/>
      </c>
      <c r="P2574" t="str" cm="1">
        <f t="array" ref="P2574">_xlfn.IFS('Paraclinicos '!C2509="","",'Paraclinicos '!C2509&lt;20,4,'Paraclinicos '!C2509&lt;50,3,'Paraclinicos '!C2509&lt;100,2,'Paraclinicos '!C2509&lt;150,1,'Paraclinicos '!C2509&gt;150,0)</f>
        <v/>
      </c>
      <c r="Q2574" t="str" cm="1">
        <f t="array" ref="Q2574">_xlfn.IFS('Paraclinicos '!O2509="","",'Paraclinicos '!O2509&lt;1.2,0,'Paraclinicos '!O2509&lt;2,1,'Paraclinicos '!O2509&lt;3.5,2,'Paraclinicos '!O2509&lt;5,3,'Paraclinicos '!O2509&gt;5,4)</f>
        <v/>
      </c>
      <c r="R2574" t="str" cm="1">
        <f t="array" ref="R2574">_xlfn.IFS('Paraclinicos '!J2509="","",'Paraclinicos '!J2509&lt;1.2,0,'Paraclinicos '!J2509&lt;2,1,'Paraclinicos '!J2509&lt;6,2,'Paraclinicos '!J2509&lt;12,3,'Paraclinicos '!J2509&gt;=12,4)</f>
        <v/>
      </c>
      <c r="S2574" t="str" cm="1">
        <f t="array" ref="S2574">_xlfn.IFS('Paraclinicos '!Y2509="","",'Paraclinicos '!Y2509&lt;70,1,'Paraclinicos '!Y2509&gt;=70,0)</f>
        <v/>
      </c>
      <c r="T2574" t="str" cm="1">
        <f t="array" ref="T2574">_xlfn.IFS('Paraclinicos '!W2509="","",'Paraclinicos '!W2509&lt;6,4,'Paraclinicos '!W2509&lt;10,3,'Paraclinicos '!W2509&lt;13,2,'Paraclinicos '!W2509&lt;15,1,'Paraclinicos '!W2509=15,0)</f>
        <v/>
      </c>
      <c r="U2574" s="54" t="str">
        <f t="shared" si="120"/>
        <v/>
      </c>
      <c r="V2574" t="str" cm="1">
        <f t="array" ref="V2574">_xlfn.IFS('Paraclinicos '!S2509="","",OR('Paraclinicos '!S2509&lt;=8,'Paraclinicos '!S2509&gt;=25),3,'Paraclinicos '!S2509&lt;12,1,'Paraclinicos '!S2509&lt;21,0,'Paraclinicos '!S2509&lt;25,2)</f>
        <v/>
      </c>
      <c r="W2574" t="str">
        <f>IFERROR(IF(INDEX('BD Demog para scores enalazar'!Y$2:'BD Demog para scores enalazar'!Y$3000,MATCH(Formulas!A2574,'BD Demog para scores enalazar'!A$2:'BD Demog para scores enalazar'!A$3000,0))=1,"SI","NO"),"")</f>
        <v/>
      </c>
      <c r="X2574" s="9" t="str">
        <f>IFERROR(IF(INDEX('BD Demog para scores enalazar'!AJ$2:'BD Demog para scores enalazar'!AJ$3000,MATCH(Formulas!A2574,'BD Demog para scores enalazar'!A$2:'BD Demog para scores enalazar'!A$3000,0))=1,"SI","NO"),"")</f>
        <v/>
      </c>
      <c r="Y2574" t="str" cm="1">
        <f t="array" ref="Y2574">IF(AND(W2574="NO",X2574="NO"),_xlfn.IFS('Paraclinicos '!K2509&lt;=91,3,'Paraclinicos '!K2509&lt;94,2,'Paraclinicos '!K2509&lt;96,1,'Paraclinicos '!K2509&gt;=96,0),"")</f>
        <v/>
      </c>
      <c r="Z2574" t="str" cm="1">
        <f t="array" ref="Z2574">IF(OR(W2574="SI",X2574="SI"),_xlfn.IFS(OR(AND('Paraclinicos '!K2510&lt;=83),AND('Paraclinicos '!K2510&gt;=97,AA2574=2)),3,OR(AND('Paraclinicos '!K2510&lt;=86),AND('Paraclinicos '!K2510&gt;=94,AA2574=2)),2,OR(AND('Paraclinicos '!K2510&lt;=88),AND('Paraclinicos '!K2510&gt;=92,AA2574=2)),1,OR(AND('Paraclinicos '!K2510&gt;=88,'Paraclinicos '!K2510&lt;=92),AND('Paraclinicos '!K2510&gt;=93,AA2574=0)),0),"")</f>
        <v/>
      </c>
      <c r="AA2574" t="str" cm="1">
        <f t="array" ref="AA2574">_xlfn.IFS('Paraclinicos '!E2509="","",'Paraclinicos '!E2509="Oxigeno",2,'Paraclinicos '!E2509="Aire",0)</f>
        <v/>
      </c>
    </row>
    <row r="2575" spans="1:27" x14ac:dyDescent="0.25">
      <c r="A2575">
        <f>'Paraclinicos '!A2510</f>
        <v>0</v>
      </c>
      <c r="B2575" s="3">
        <f>'Paraclinicos '!R2510</f>
        <v>0</v>
      </c>
      <c r="C2575" t="str" cm="1">
        <f t="array" ref="C2575">_xlfn.IFS('Paraclinicos '!Q2510="","",'Paraclinicos '!Q2510&gt;60,3,'Paraclinicos '!Q2510&lt;=60,1)</f>
        <v/>
      </c>
      <c r="D2575" t="str">
        <f>IFERROR(IF(INDEX('BD Demog para scores enalazar'!BC$2:BC$3000,MATCH(Formulas!A2575,'BD Demog para scores enalazar'!A$2:A$3000,0))=0,"SI","NO"),"")</f>
        <v/>
      </c>
      <c r="E2575" t="str" cm="1">
        <f t="array" ref="E2575">_xlfn.IFS(D2575="","",D2575="SI",4,D2575="NO",1)</f>
        <v/>
      </c>
      <c r="F2575" t="str" cm="1">
        <f t="array" ref="F2575">_xlfn.IFS('Paraclinicos '!B2510="","",'Paraclinicos '!B2510&gt;1,1,'Paraclinicos '!B2510&lt;=1,3)</f>
        <v/>
      </c>
      <c r="G2575" t="str" cm="1">
        <f t="array" ref="G2575">_xlfn.IFS('Paraclinicos '!D2510="","",AND('Paraclinicos '!D2510&gt;=250,'Paraclinicos '!D2510&lt;=500),2,'Paraclinicos '!D2510&gt;500,3,'Paraclinicos '!D2510&lt;250,1)</f>
        <v/>
      </c>
      <c r="H2575" s="50" t="str">
        <f t="shared" si="121"/>
        <v/>
      </c>
      <c r="I2575" t="str" cm="1">
        <f t="array" ref="I2575">_xlfn.IFS('Paraclinicos '!Q2510="","",'Paraclinicos '!Q2510&gt;=65,1,'Paraclinicos '!Q2510&lt;65,0)</f>
        <v/>
      </c>
      <c r="J2575" t="str" cm="1">
        <f t="array" ref="J2575">_xlfn.IFS('Paraclinicos '!I2510="","",'Paraclinicos '!I2510&gt;7,1,'Paraclinicos '!I2510&lt;=7,0)</f>
        <v/>
      </c>
      <c r="K2575" t="str" cm="1">
        <f t="array" ref="K2575">_xlfn.IFS('Paraclinicos '!W2510="","",'Paraclinicos '!W2510&lt;=8,1,'Paraclinicos '!W2510&gt;8,0)</f>
        <v/>
      </c>
      <c r="L2575" t="str" cm="1">
        <f t="array" ref="L2575">_xlfn.IFS('Paraclinicos '!S2510="","",'Paraclinicos '!S2510&gt;=30,1,'Paraclinicos '!S2510&lt;30,0)</f>
        <v/>
      </c>
      <c r="M2575" t="str" cm="1">
        <f t="array" ref="M2575">_xlfn.IFS(OR('Paraclinicos '!T2510="",'Paraclinicos '!U2510=""),"",OR('Paraclinicos '!T2510&lt;=90,'Paraclinicos '!U2510&lt;=60),1,OR('Paraclinicos '!T2510&gt;90,'Paraclinicos '!U2510&gt;60),0)</f>
        <v/>
      </c>
      <c r="N2575" s="45" t="str">
        <f t="shared" si="122"/>
        <v/>
      </c>
      <c r="O2575" t="str" cm="1">
        <f t="array" ref="O2575">_xlfn.IFS(OR('Paraclinicos '!M2510="",'Paraclinicos '!N2510="",'Paraclinicos '!N2510=0),"",'Paraclinicos '!M2510/'Paraclinicos '!N2510&lt;100,4,'Paraclinicos '!M2510/'Paraclinicos '!N2510&lt;200,3,'Paraclinicos '!M2510/'Paraclinicos '!N2510&lt;300,2,'Paraclinicos '!M2510/'Paraclinicos '!N2510&lt;400,1,'Paraclinicos '!M2510/'Paraclinicos '!N2510&gt;=400,0)</f>
        <v/>
      </c>
      <c r="P2575" t="str" cm="1">
        <f t="array" ref="P2575">_xlfn.IFS('Paraclinicos '!C2510="","",'Paraclinicos '!C2510&lt;20,4,'Paraclinicos '!C2510&lt;50,3,'Paraclinicos '!C2510&lt;100,2,'Paraclinicos '!C2510&lt;150,1,'Paraclinicos '!C2510&gt;150,0)</f>
        <v/>
      </c>
      <c r="Q2575" t="str" cm="1">
        <f t="array" ref="Q2575">_xlfn.IFS('Paraclinicos '!O2510="","",'Paraclinicos '!O2510&lt;1.2,0,'Paraclinicos '!O2510&lt;2,1,'Paraclinicos '!O2510&lt;3.5,2,'Paraclinicos '!O2510&lt;5,3,'Paraclinicos '!O2510&gt;5,4)</f>
        <v/>
      </c>
      <c r="R2575" t="str" cm="1">
        <f t="array" ref="R2575">_xlfn.IFS('Paraclinicos '!J2510="","",'Paraclinicos '!J2510&lt;1.2,0,'Paraclinicos '!J2510&lt;2,1,'Paraclinicos '!J2510&lt;6,2,'Paraclinicos '!J2510&lt;12,3,'Paraclinicos '!J2510&gt;=12,4)</f>
        <v/>
      </c>
      <c r="S2575" t="str" cm="1">
        <f t="array" ref="S2575">_xlfn.IFS('Paraclinicos '!Y2510="","",'Paraclinicos '!Y2510&lt;70,1,'Paraclinicos '!Y2510&gt;=70,0)</f>
        <v/>
      </c>
      <c r="T2575" t="str" cm="1">
        <f t="array" ref="T2575">_xlfn.IFS('Paraclinicos '!W2510="","",'Paraclinicos '!W2510&lt;6,4,'Paraclinicos '!W2510&lt;10,3,'Paraclinicos '!W2510&lt;13,2,'Paraclinicos '!W2510&lt;15,1,'Paraclinicos '!W2510=15,0)</f>
        <v/>
      </c>
      <c r="U2575" s="54" t="str">
        <f t="shared" si="120"/>
        <v/>
      </c>
      <c r="V2575" t="str" cm="1">
        <f t="array" ref="V2575">_xlfn.IFS('Paraclinicos '!S2510="","",OR('Paraclinicos '!S2510&lt;=8,'Paraclinicos '!S2510&gt;=25),3,'Paraclinicos '!S2510&lt;12,1,'Paraclinicos '!S2510&lt;21,0,'Paraclinicos '!S2510&lt;25,2)</f>
        <v/>
      </c>
      <c r="W2575" t="str">
        <f>IFERROR(IF(INDEX('BD Demog para scores enalazar'!Y$2:'BD Demog para scores enalazar'!Y$3000,MATCH(Formulas!A2575,'BD Demog para scores enalazar'!A$2:'BD Demog para scores enalazar'!A$3000,0))=1,"SI","NO"),"")</f>
        <v/>
      </c>
      <c r="X2575" s="9" t="str">
        <f>IFERROR(IF(INDEX('BD Demog para scores enalazar'!AJ$2:'BD Demog para scores enalazar'!AJ$3000,MATCH(Formulas!A2575,'BD Demog para scores enalazar'!A$2:'BD Demog para scores enalazar'!A$3000,0))=1,"SI","NO"),"")</f>
        <v/>
      </c>
      <c r="Y2575" t="str" cm="1">
        <f t="array" ref="Y2575">IF(AND(W2575="NO",X2575="NO"),_xlfn.IFS('Paraclinicos '!K2510&lt;=91,3,'Paraclinicos '!K2510&lt;94,2,'Paraclinicos '!K2510&lt;96,1,'Paraclinicos '!K2510&gt;=96,0),"")</f>
        <v/>
      </c>
      <c r="Z2575" t="str" cm="1">
        <f t="array" ref="Z2575">IF(OR(W2575="SI",X2575="SI"),_xlfn.IFS(OR(AND('Paraclinicos '!K2511&lt;=83),AND('Paraclinicos '!K2511&gt;=97,AA2575=2)),3,OR(AND('Paraclinicos '!K2511&lt;=86),AND('Paraclinicos '!K2511&gt;=94,AA2575=2)),2,OR(AND('Paraclinicos '!K2511&lt;=88),AND('Paraclinicos '!K2511&gt;=92,AA2575=2)),1,OR(AND('Paraclinicos '!K2511&gt;=88,'Paraclinicos '!K2511&lt;=92),AND('Paraclinicos '!K2511&gt;=93,AA2575=0)),0),"")</f>
        <v/>
      </c>
      <c r="AA2575" t="str" cm="1">
        <f t="array" ref="AA2575">_xlfn.IFS('Paraclinicos '!E2510="","",'Paraclinicos '!E2510="Oxigeno",2,'Paraclinicos '!E2510="Aire",0)</f>
        <v/>
      </c>
    </row>
    <row r="2576" spans="1:27" x14ac:dyDescent="0.25">
      <c r="A2576">
        <f>'Paraclinicos '!A2511</f>
        <v>0</v>
      </c>
      <c r="B2576" s="3">
        <f>'Paraclinicos '!R2511</f>
        <v>0</v>
      </c>
      <c r="C2576" t="str" cm="1">
        <f t="array" ref="C2576">_xlfn.IFS('Paraclinicos '!Q2511="","",'Paraclinicos '!Q2511&gt;60,3,'Paraclinicos '!Q2511&lt;=60,1)</f>
        <v/>
      </c>
      <c r="D2576" t="str">
        <f>IFERROR(IF(INDEX('BD Demog para scores enalazar'!BC$2:BC$3000,MATCH(Formulas!A2576,'BD Demog para scores enalazar'!A$2:A$3000,0))=0,"SI","NO"),"")</f>
        <v/>
      </c>
      <c r="E2576" t="str" cm="1">
        <f t="array" ref="E2576">_xlfn.IFS(D2576="","",D2576="SI",4,D2576="NO",1)</f>
        <v/>
      </c>
      <c r="F2576" t="str" cm="1">
        <f t="array" ref="F2576">_xlfn.IFS('Paraclinicos '!B2511="","",'Paraclinicos '!B2511&gt;1,1,'Paraclinicos '!B2511&lt;=1,3)</f>
        <v/>
      </c>
      <c r="G2576" t="str" cm="1">
        <f t="array" ref="G2576">_xlfn.IFS('Paraclinicos '!D2511="","",AND('Paraclinicos '!D2511&gt;=250,'Paraclinicos '!D2511&lt;=500),2,'Paraclinicos '!D2511&gt;500,3,'Paraclinicos '!D2511&lt;250,1)</f>
        <v/>
      </c>
      <c r="H2576" s="50" t="str">
        <f t="shared" si="121"/>
        <v/>
      </c>
      <c r="I2576" t="str" cm="1">
        <f t="array" ref="I2576">_xlfn.IFS('Paraclinicos '!Q2511="","",'Paraclinicos '!Q2511&gt;=65,1,'Paraclinicos '!Q2511&lt;65,0)</f>
        <v/>
      </c>
      <c r="J2576" t="str" cm="1">
        <f t="array" ref="J2576">_xlfn.IFS('Paraclinicos '!I2511="","",'Paraclinicos '!I2511&gt;7,1,'Paraclinicos '!I2511&lt;=7,0)</f>
        <v/>
      </c>
      <c r="K2576" t="str" cm="1">
        <f t="array" ref="K2576">_xlfn.IFS('Paraclinicos '!W2511="","",'Paraclinicos '!W2511&lt;=8,1,'Paraclinicos '!W2511&gt;8,0)</f>
        <v/>
      </c>
      <c r="L2576" t="str" cm="1">
        <f t="array" ref="L2576">_xlfn.IFS('Paraclinicos '!S2511="","",'Paraclinicos '!S2511&gt;=30,1,'Paraclinicos '!S2511&lt;30,0)</f>
        <v/>
      </c>
      <c r="M2576" t="str" cm="1">
        <f t="array" ref="M2576">_xlfn.IFS(OR('Paraclinicos '!T2511="",'Paraclinicos '!U2511=""),"",OR('Paraclinicos '!T2511&lt;=90,'Paraclinicos '!U2511&lt;=60),1,OR('Paraclinicos '!T2511&gt;90,'Paraclinicos '!U2511&gt;60),0)</f>
        <v/>
      </c>
      <c r="N2576" s="45" t="str">
        <f t="shared" si="122"/>
        <v/>
      </c>
      <c r="O2576" t="str" cm="1">
        <f t="array" ref="O2576">_xlfn.IFS(OR('Paraclinicos '!M2511="",'Paraclinicos '!N2511="",'Paraclinicos '!N2511=0),"",'Paraclinicos '!M2511/'Paraclinicos '!N2511&lt;100,4,'Paraclinicos '!M2511/'Paraclinicos '!N2511&lt;200,3,'Paraclinicos '!M2511/'Paraclinicos '!N2511&lt;300,2,'Paraclinicos '!M2511/'Paraclinicos '!N2511&lt;400,1,'Paraclinicos '!M2511/'Paraclinicos '!N2511&gt;=400,0)</f>
        <v/>
      </c>
      <c r="P2576" t="str" cm="1">
        <f t="array" ref="P2576">_xlfn.IFS('Paraclinicos '!C2511="","",'Paraclinicos '!C2511&lt;20,4,'Paraclinicos '!C2511&lt;50,3,'Paraclinicos '!C2511&lt;100,2,'Paraclinicos '!C2511&lt;150,1,'Paraclinicos '!C2511&gt;150,0)</f>
        <v/>
      </c>
      <c r="Q2576" t="str" cm="1">
        <f t="array" ref="Q2576">_xlfn.IFS('Paraclinicos '!O2511="","",'Paraclinicos '!O2511&lt;1.2,0,'Paraclinicos '!O2511&lt;2,1,'Paraclinicos '!O2511&lt;3.5,2,'Paraclinicos '!O2511&lt;5,3,'Paraclinicos '!O2511&gt;5,4)</f>
        <v/>
      </c>
      <c r="R2576" t="str" cm="1">
        <f t="array" ref="R2576">_xlfn.IFS('Paraclinicos '!J2511="","",'Paraclinicos '!J2511&lt;1.2,0,'Paraclinicos '!J2511&lt;2,1,'Paraclinicos '!J2511&lt;6,2,'Paraclinicos '!J2511&lt;12,3,'Paraclinicos '!J2511&gt;=12,4)</f>
        <v/>
      </c>
      <c r="S2576" t="str" cm="1">
        <f t="array" ref="S2576">_xlfn.IFS('Paraclinicos '!Y2511="","",'Paraclinicos '!Y2511&lt;70,1,'Paraclinicos '!Y2511&gt;=70,0)</f>
        <v/>
      </c>
      <c r="T2576" t="str" cm="1">
        <f t="array" ref="T2576">_xlfn.IFS('Paraclinicos '!W2511="","",'Paraclinicos '!W2511&lt;6,4,'Paraclinicos '!W2511&lt;10,3,'Paraclinicos '!W2511&lt;13,2,'Paraclinicos '!W2511&lt;15,1,'Paraclinicos '!W2511=15,0)</f>
        <v/>
      </c>
      <c r="U2576" s="54" t="str">
        <f t="shared" si="120"/>
        <v/>
      </c>
      <c r="V2576" t="str" cm="1">
        <f t="array" ref="V2576">_xlfn.IFS('Paraclinicos '!S2511="","",OR('Paraclinicos '!S2511&lt;=8,'Paraclinicos '!S2511&gt;=25),3,'Paraclinicos '!S2511&lt;12,1,'Paraclinicos '!S2511&lt;21,0,'Paraclinicos '!S2511&lt;25,2)</f>
        <v/>
      </c>
      <c r="W2576" t="str">
        <f>IFERROR(IF(INDEX('BD Demog para scores enalazar'!Y$2:'BD Demog para scores enalazar'!Y$3000,MATCH(Formulas!A2576,'BD Demog para scores enalazar'!A$2:'BD Demog para scores enalazar'!A$3000,0))=1,"SI","NO"),"")</f>
        <v/>
      </c>
      <c r="X2576" s="9" t="str">
        <f>IFERROR(IF(INDEX('BD Demog para scores enalazar'!AJ$2:'BD Demog para scores enalazar'!AJ$3000,MATCH(Formulas!A2576,'BD Demog para scores enalazar'!A$2:'BD Demog para scores enalazar'!A$3000,0))=1,"SI","NO"),"")</f>
        <v/>
      </c>
      <c r="Y2576" t="str" cm="1">
        <f t="array" ref="Y2576">IF(AND(W2576="NO",X2576="NO"),_xlfn.IFS('Paraclinicos '!K2511&lt;=91,3,'Paraclinicos '!K2511&lt;94,2,'Paraclinicos '!K2511&lt;96,1,'Paraclinicos '!K2511&gt;=96,0),"")</f>
        <v/>
      </c>
      <c r="Z2576" t="str" cm="1">
        <f t="array" ref="Z2576">IF(OR(W2576="SI",X2576="SI"),_xlfn.IFS(OR(AND('Paraclinicos '!K2512&lt;=83),AND('Paraclinicos '!K2512&gt;=97,AA2576=2)),3,OR(AND('Paraclinicos '!K2512&lt;=86),AND('Paraclinicos '!K2512&gt;=94,AA2576=2)),2,OR(AND('Paraclinicos '!K2512&lt;=88),AND('Paraclinicos '!K2512&gt;=92,AA2576=2)),1,OR(AND('Paraclinicos '!K2512&gt;=88,'Paraclinicos '!K2512&lt;=92),AND('Paraclinicos '!K2512&gt;=93,AA2576=0)),0),"")</f>
        <v/>
      </c>
      <c r="AA2576" t="str" cm="1">
        <f t="array" ref="AA2576">_xlfn.IFS('Paraclinicos '!E2511="","",'Paraclinicos '!E2511="Oxigeno",2,'Paraclinicos '!E2511="Aire",0)</f>
        <v/>
      </c>
    </row>
    <row r="2577" spans="1:27" x14ac:dyDescent="0.25">
      <c r="A2577">
        <f>'Paraclinicos '!A2512</f>
        <v>0</v>
      </c>
      <c r="B2577" s="3">
        <f>'Paraclinicos '!R2512</f>
        <v>0</v>
      </c>
      <c r="C2577" t="str" cm="1">
        <f t="array" ref="C2577">_xlfn.IFS('Paraclinicos '!Q2512="","",'Paraclinicos '!Q2512&gt;60,3,'Paraclinicos '!Q2512&lt;=60,1)</f>
        <v/>
      </c>
      <c r="D2577" t="str">
        <f>IFERROR(IF(INDEX('BD Demog para scores enalazar'!BC$2:BC$3000,MATCH(Formulas!A2577,'BD Demog para scores enalazar'!A$2:A$3000,0))=0,"SI","NO"),"")</f>
        <v/>
      </c>
      <c r="E2577" t="str" cm="1">
        <f t="array" ref="E2577">_xlfn.IFS(D2577="","",D2577="SI",4,D2577="NO",1)</f>
        <v/>
      </c>
      <c r="F2577" t="str" cm="1">
        <f t="array" ref="F2577">_xlfn.IFS('Paraclinicos '!B2512="","",'Paraclinicos '!B2512&gt;1,1,'Paraclinicos '!B2512&lt;=1,3)</f>
        <v/>
      </c>
      <c r="G2577" t="str" cm="1">
        <f t="array" ref="G2577">_xlfn.IFS('Paraclinicos '!D2512="","",AND('Paraclinicos '!D2512&gt;=250,'Paraclinicos '!D2512&lt;=500),2,'Paraclinicos '!D2512&gt;500,3,'Paraclinicos '!D2512&lt;250,1)</f>
        <v/>
      </c>
      <c r="H2577" s="50" t="str">
        <f t="shared" si="121"/>
        <v/>
      </c>
      <c r="I2577" t="str" cm="1">
        <f t="array" ref="I2577">_xlfn.IFS('Paraclinicos '!Q2512="","",'Paraclinicos '!Q2512&gt;=65,1,'Paraclinicos '!Q2512&lt;65,0)</f>
        <v/>
      </c>
      <c r="J2577" t="str" cm="1">
        <f t="array" ref="J2577">_xlfn.IFS('Paraclinicos '!I2512="","",'Paraclinicos '!I2512&gt;7,1,'Paraclinicos '!I2512&lt;=7,0)</f>
        <v/>
      </c>
      <c r="K2577" t="str" cm="1">
        <f t="array" ref="K2577">_xlfn.IFS('Paraclinicos '!W2512="","",'Paraclinicos '!W2512&lt;=8,1,'Paraclinicos '!W2512&gt;8,0)</f>
        <v/>
      </c>
      <c r="L2577" t="str" cm="1">
        <f t="array" ref="L2577">_xlfn.IFS('Paraclinicos '!S2512="","",'Paraclinicos '!S2512&gt;=30,1,'Paraclinicos '!S2512&lt;30,0)</f>
        <v/>
      </c>
      <c r="M2577" t="str" cm="1">
        <f t="array" ref="M2577">_xlfn.IFS(OR('Paraclinicos '!T2512="",'Paraclinicos '!U2512=""),"",OR('Paraclinicos '!T2512&lt;=90,'Paraclinicos '!U2512&lt;=60),1,OR('Paraclinicos '!T2512&gt;90,'Paraclinicos '!U2512&gt;60),0)</f>
        <v/>
      </c>
      <c r="N2577" s="45" t="str">
        <f t="shared" si="122"/>
        <v/>
      </c>
      <c r="O2577" t="str" cm="1">
        <f t="array" ref="O2577">_xlfn.IFS(OR('Paraclinicos '!M2512="",'Paraclinicos '!N2512="",'Paraclinicos '!N2512=0),"",'Paraclinicos '!M2512/'Paraclinicos '!N2512&lt;100,4,'Paraclinicos '!M2512/'Paraclinicos '!N2512&lt;200,3,'Paraclinicos '!M2512/'Paraclinicos '!N2512&lt;300,2,'Paraclinicos '!M2512/'Paraclinicos '!N2512&lt;400,1,'Paraclinicos '!M2512/'Paraclinicos '!N2512&gt;=400,0)</f>
        <v/>
      </c>
      <c r="P2577" t="str" cm="1">
        <f t="array" ref="P2577">_xlfn.IFS('Paraclinicos '!C2512="","",'Paraclinicos '!C2512&lt;20,4,'Paraclinicos '!C2512&lt;50,3,'Paraclinicos '!C2512&lt;100,2,'Paraclinicos '!C2512&lt;150,1,'Paraclinicos '!C2512&gt;150,0)</f>
        <v/>
      </c>
      <c r="Q2577" t="str" cm="1">
        <f t="array" ref="Q2577">_xlfn.IFS('Paraclinicos '!O2512="","",'Paraclinicos '!O2512&lt;1.2,0,'Paraclinicos '!O2512&lt;2,1,'Paraclinicos '!O2512&lt;3.5,2,'Paraclinicos '!O2512&lt;5,3,'Paraclinicos '!O2512&gt;5,4)</f>
        <v/>
      </c>
      <c r="R2577" t="str" cm="1">
        <f t="array" ref="R2577">_xlfn.IFS('Paraclinicos '!J2512="","",'Paraclinicos '!J2512&lt;1.2,0,'Paraclinicos '!J2512&lt;2,1,'Paraclinicos '!J2512&lt;6,2,'Paraclinicos '!J2512&lt;12,3,'Paraclinicos '!J2512&gt;=12,4)</f>
        <v/>
      </c>
      <c r="S2577" t="str" cm="1">
        <f t="array" ref="S2577">_xlfn.IFS('Paraclinicos '!Y2512="","",'Paraclinicos '!Y2512&lt;70,1,'Paraclinicos '!Y2512&gt;=70,0)</f>
        <v/>
      </c>
      <c r="T2577" t="str" cm="1">
        <f t="array" ref="T2577">_xlfn.IFS('Paraclinicos '!W2512="","",'Paraclinicos '!W2512&lt;6,4,'Paraclinicos '!W2512&lt;10,3,'Paraclinicos '!W2512&lt;13,2,'Paraclinicos '!W2512&lt;15,1,'Paraclinicos '!W2512=15,0)</f>
        <v/>
      </c>
      <c r="U2577" s="54" t="str">
        <f t="shared" si="120"/>
        <v/>
      </c>
      <c r="V2577" t="str" cm="1">
        <f t="array" ref="V2577">_xlfn.IFS('Paraclinicos '!S2512="","",OR('Paraclinicos '!S2512&lt;=8,'Paraclinicos '!S2512&gt;=25),3,'Paraclinicos '!S2512&lt;12,1,'Paraclinicos '!S2512&lt;21,0,'Paraclinicos '!S2512&lt;25,2)</f>
        <v/>
      </c>
      <c r="W2577" t="str">
        <f>IFERROR(IF(INDEX('BD Demog para scores enalazar'!Y$2:'BD Demog para scores enalazar'!Y$3000,MATCH(Formulas!A2577,'BD Demog para scores enalazar'!A$2:'BD Demog para scores enalazar'!A$3000,0))=1,"SI","NO"),"")</f>
        <v/>
      </c>
      <c r="X2577" s="9" t="str">
        <f>IFERROR(IF(INDEX('BD Demog para scores enalazar'!AJ$2:'BD Demog para scores enalazar'!AJ$3000,MATCH(Formulas!A2577,'BD Demog para scores enalazar'!A$2:'BD Demog para scores enalazar'!A$3000,0))=1,"SI","NO"),"")</f>
        <v/>
      </c>
      <c r="Y2577" t="str" cm="1">
        <f t="array" ref="Y2577">IF(AND(W2577="NO",X2577="NO"),_xlfn.IFS('Paraclinicos '!K2512&lt;=91,3,'Paraclinicos '!K2512&lt;94,2,'Paraclinicos '!K2512&lt;96,1,'Paraclinicos '!K2512&gt;=96,0),"")</f>
        <v/>
      </c>
      <c r="Z2577" t="str" cm="1">
        <f t="array" ref="Z2577">IF(OR(W2577="SI",X2577="SI"),_xlfn.IFS(OR(AND('Paraclinicos '!K2513&lt;=83),AND('Paraclinicos '!K2513&gt;=97,AA2577=2)),3,OR(AND('Paraclinicos '!K2513&lt;=86),AND('Paraclinicos '!K2513&gt;=94,AA2577=2)),2,OR(AND('Paraclinicos '!K2513&lt;=88),AND('Paraclinicos '!K2513&gt;=92,AA2577=2)),1,OR(AND('Paraclinicos '!K2513&gt;=88,'Paraclinicos '!K2513&lt;=92),AND('Paraclinicos '!K2513&gt;=93,AA2577=0)),0),"")</f>
        <v/>
      </c>
      <c r="AA2577" t="str" cm="1">
        <f t="array" ref="AA2577">_xlfn.IFS('Paraclinicos '!E2512="","",'Paraclinicos '!E2512="Oxigeno",2,'Paraclinicos '!E2512="Aire",0)</f>
        <v/>
      </c>
    </row>
    <row r="2578" spans="1:27" x14ac:dyDescent="0.25">
      <c r="A2578">
        <f>'Paraclinicos '!A2513</f>
        <v>0</v>
      </c>
      <c r="B2578" s="3">
        <f>'Paraclinicos '!R2513</f>
        <v>0</v>
      </c>
      <c r="C2578" t="str" cm="1">
        <f t="array" ref="C2578">_xlfn.IFS('Paraclinicos '!Q2513="","",'Paraclinicos '!Q2513&gt;60,3,'Paraclinicos '!Q2513&lt;=60,1)</f>
        <v/>
      </c>
      <c r="D2578" t="str">
        <f>IFERROR(IF(INDEX('BD Demog para scores enalazar'!BC$2:BC$3000,MATCH(Formulas!A2578,'BD Demog para scores enalazar'!A$2:A$3000,0))=0,"SI","NO"),"")</f>
        <v/>
      </c>
      <c r="E2578" t="str" cm="1">
        <f t="array" ref="E2578">_xlfn.IFS(D2578="","",D2578="SI",4,D2578="NO",1)</f>
        <v/>
      </c>
      <c r="F2578" t="str" cm="1">
        <f t="array" ref="F2578">_xlfn.IFS('Paraclinicos '!B2513="","",'Paraclinicos '!B2513&gt;1,1,'Paraclinicos '!B2513&lt;=1,3)</f>
        <v/>
      </c>
      <c r="G2578" t="str" cm="1">
        <f t="array" ref="G2578">_xlfn.IFS('Paraclinicos '!D2513="","",AND('Paraclinicos '!D2513&gt;=250,'Paraclinicos '!D2513&lt;=500),2,'Paraclinicos '!D2513&gt;500,3,'Paraclinicos '!D2513&lt;250,1)</f>
        <v/>
      </c>
      <c r="H2578" s="50" t="str">
        <f t="shared" si="121"/>
        <v/>
      </c>
      <c r="I2578" t="str" cm="1">
        <f t="array" ref="I2578">_xlfn.IFS('Paraclinicos '!Q2513="","",'Paraclinicos '!Q2513&gt;=65,1,'Paraclinicos '!Q2513&lt;65,0)</f>
        <v/>
      </c>
      <c r="J2578" t="str" cm="1">
        <f t="array" ref="J2578">_xlfn.IFS('Paraclinicos '!I2513="","",'Paraclinicos '!I2513&gt;7,1,'Paraclinicos '!I2513&lt;=7,0)</f>
        <v/>
      </c>
      <c r="K2578" t="str" cm="1">
        <f t="array" ref="K2578">_xlfn.IFS('Paraclinicos '!W2513="","",'Paraclinicos '!W2513&lt;=8,1,'Paraclinicos '!W2513&gt;8,0)</f>
        <v/>
      </c>
      <c r="L2578" t="str" cm="1">
        <f t="array" ref="L2578">_xlfn.IFS('Paraclinicos '!S2513="","",'Paraclinicos '!S2513&gt;=30,1,'Paraclinicos '!S2513&lt;30,0)</f>
        <v/>
      </c>
      <c r="M2578" t="str" cm="1">
        <f t="array" ref="M2578">_xlfn.IFS(OR('Paraclinicos '!T2513="",'Paraclinicos '!U2513=""),"",OR('Paraclinicos '!T2513&lt;=90,'Paraclinicos '!U2513&lt;=60),1,OR('Paraclinicos '!T2513&gt;90,'Paraclinicos '!U2513&gt;60),0)</f>
        <v/>
      </c>
      <c r="N2578" s="45" t="str">
        <f t="shared" si="122"/>
        <v/>
      </c>
      <c r="O2578" t="str" cm="1">
        <f t="array" ref="O2578">_xlfn.IFS(OR('Paraclinicos '!M2513="",'Paraclinicos '!N2513="",'Paraclinicos '!N2513=0),"",'Paraclinicos '!M2513/'Paraclinicos '!N2513&lt;100,4,'Paraclinicos '!M2513/'Paraclinicos '!N2513&lt;200,3,'Paraclinicos '!M2513/'Paraclinicos '!N2513&lt;300,2,'Paraclinicos '!M2513/'Paraclinicos '!N2513&lt;400,1,'Paraclinicos '!M2513/'Paraclinicos '!N2513&gt;=400,0)</f>
        <v/>
      </c>
      <c r="P2578" t="str" cm="1">
        <f t="array" ref="P2578">_xlfn.IFS('Paraclinicos '!C2513="","",'Paraclinicos '!C2513&lt;20,4,'Paraclinicos '!C2513&lt;50,3,'Paraclinicos '!C2513&lt;100,2,'Paraclinicos '!C2513&lt;150,1,'Paraclinicos '!C2513&gt;150,0)</f>
        <v/>
      </c>
      <c r="Q2578" t="str" cm="1">
        <f t="array" ref="Q2578">_xlfn.IFS('Paraclinicos '!O2513="","",'Paraclinicos '!O2513&lt;1.2,0,'Paraclinicos '!O2513&lt;2,1,'Paraclinicos '!O2513&lt;3.5,2,'Paraclinicos '!O2513&lt;5,3,'Paraclinicos '!O2513&gt;5,4)</f>
        <v/>
      </c>
      <c r="R2578" t="str" cm="1">
        <f t="array" ref="R2578">_xlfn.IFS('Paraclinicos '!J2513="","",'Paraclinicos '!J2513&lt;1.2,0,'Paraclinicos '!J2513&lt;2,1,'Paraclinicos '!J2513&lt;6,2,'Paraclinicos '!J2513&lt;12,3,'Paraclinicos '!J2513&gt;=12,4)</f>
        <v/>
      </c>
      <c r="S2578" t="str" cm="1">
        <f t="array" ref="S2578">_xlfn.IFS('Paraclinicos '!Y2513="","",'Paraclinicos '!Y2513&lt;70,1,'Paraclinicos '!Y2513&gt;=70,0)</f>
        <v/>
      </c>
      <c r="T2578" t="str" cm="1">
        <f t="array" ref="T2578">_xlfn.IFS('Paraclinicos '!W2513="","",'Paraclinicos '!W2513&lt;6,4,'Paraclinicos '!W2513&lt;10,3,'Paraclinicos '!W2513&lt;13,2,'Paraclinicos '!W2513&lt;15,1,'Paraclinicos '!W2513=15,0)</f>
        <v/>
      </c>
      <c r="U2578" s="54" t="str">
        <f t="shared" si="120"/>
        <v/>
      </c>
      <c r="V2578" t="str" cm="1">
        <f t="array" ref="V2578">_xlfn.IFS('Paraclinicos '!S2513="","",OR('Paraclinicos '!S2513&lt;=8,'Paraclinicos '!S2513&gt;=25),3,'Paraclinicos '!S2513&lt;12,1,'Paraclinicos '!S2513&lt;21,0,'Paraclinicos '!S2513&lt;25,2)</f>
        <v/>
      </c>
      <c r="W2578" t="str">
        <f>IFERROR(IF(INDEX('BD Demog para scores enalazar'!Y$2:'BD Demog para scores enalazar'!Y$3000,MATCH(Formulas!A2578,'BD Demog para scores enalazar'!A$2:'BD Demog para scores enalazar'!A$3000,0))=1,"SI","NO"),"")</f>
        <v/>
      </c>
      <c r="X2578" s="9" t="str">
        <f>IFERROR(IF(INDEX('BD Demog para scores enalazar'!AJ$2:'BD Demog para scores enalazar'!AJ$3000,MATCH(Formulas!A2578,'BD Demog para scores enalazar'!A$2:'BD Demog para scores enalazar'!A$3000,0))=1,"SI","NO"),"")</f>
        <v/>
      </c>
      <c r="Y2578" t="str" cm="1">
        <f t="array" ref="Y2578">IF(AND(W2578="NO",X2578="NO"),_xlfn.IFS('Paraclinicos '!K2513&lt;=91,3,'Paraclinicos '!K2513&lt;94,2,'Paraclinicos '!K2513&lt;96,1,'Paraclinicos '!K2513&gt;=96,0),"")</f>
        <v/>
      </c>
      <c r="Z2578" t="str" cm="1">
        <f t="array" ref="Z2578">IF(OR(W2578="SI",X2578="SI"),_xlfn.IFS(OR(AND('Paraclinicos '!K2514&lt;=83),AND('Paraclinicos '!K2514&gt;=97,AA2578=2)),3,OR(AND('Paraclinicos '!K2514&lt;=86),AND('Paraclinicos '!K2514&gt;=94,AA2578=2)),2,OR(AND('Paraclinicos '!K2514&lt;=88),AND('Paraclinicos '!K2514&gt;=92,AA2578=2)),1,OR(AND('Paraclinicos '!K2514&gt;=88,'Paraclinicos '!K2514&lt;=92),AND('Paraclinicos '!K2514&gt;=93,AA2578=0)),0),"")</f>
        <v/>
      </c>
      <c r="AA2578" t="str" cm="1">
        <f t="array" ref="AA2578">_xlfn.IFS('Paraclinicos '!E2513="","",'Paraclinicos '!E2513="Oxigeno",2,'Paraclinicos '!E2513="Aire",0)</f>
        <v/>
      </c>
    </row>
    <row r="2579" spans="1:27" x14ac:dyDescent="0.25">
      <c r="A2579">
        <f>'Paraclinicos '!A2514</f>
        <v>0</v>
      </c>
      <c r="B2579" s="3">
        <f>'Paraclinicos '!R2514</f>
        <v>0</v>
      </c>
      <c r="C2579" t="str" cm="1">
        <f t="array" ref="C2579">_xlfn.IFS('Paraclinicos '!Q2514="","",'Paraclinicos '!Q2514&gt;60,3,'Paraclinicos '!Q2514&lt;=60,1)</f>
        <v/>
      </c>
      <c r="D2579" t="str">
        <f>IFERROR(IF(INDEX('BD Demog para scores enalazar'!BC$2:BC$3000,MATCH(Formulas!A2579,'BD Demog para scores enalazar'!A$2:A$3000,0))=0,"SI","NO"),"")</f>
        <v/>
      </c>
      <c r="E2579" t="str" cm="1">
        <f t="array" ref="E2579">_xlfn.IFS(D2579="","",D2579="SI",4,D2579="NO",1)</f>
        <v/>
      </c>
      <c r="F2579" t="str" cm="1">
        <f t="array" ref="F2579">_xlfn.IFS('Paraclinicos '!B2514="","",'Paraclinicos '!B2514&gt;1,1,'Paraclinicos '!B2514&lt;=1,3)</f>
        <v/>
      </c>
      <c r="G2579" t="str" cm="1">
        <f t="array" ref="G2579">_xlfn.IFS('Paraclinicos '!D2514="","",AND('Paraclinicos '!D2514&gt;=250,'Paraclinicos '!D2514&lt;=500),2,'Paraclinicos '!D2514&gt;500,3,'Paraclinicos '!D2514&lt;250,1)</f>
        <v/>
      </c>
      <c r="H2579" s="50" t="str">
        <f t="shared" si="121"/>
        <v/>
      </c>
      <c r="I2579" t="str" cm="1">
        <f t="array" ref="I2579">_xlfn.IFS('Paraclinicos '!Q2514="","",'Paraclinicos '!Q2514&gt;=65,1,'Paraclinicos '!Q2514&lt;65,0)</f>
        <v/>
      </c>
      <c r="J2579" t="str" cm="1">
        <f t="array" ref="J2579">_xlfn.IFS('Paraclinicos '!I2514="","",'Paraclinicos '!I2514&gt;7,1,'Paraclinicos '!I2514&lt;=7,0)</f>
        <v/>
      </c>
      <c r="K2579" t="str" cm="1">
        <f t="array" ref="K2579">_xlfn.IFS('Paraclinicos '!W2514="","",'Paraclinicos '!W2514&lt;=8,1,'Paraclinicos '!W2514&gt;8,0)</f>
        <v/>
      </c>
      <c r="L2579" t="str" cm="1">
        <f t="array" ref="L2579">_xlfn.IFS('Paraclinicos '!S2514="","",'Paraclinicos '!S2514&gt;=30,1,'Paraclinicos '!S2514&lt;30,0)</f>
        <v/>
      </c>
      <c r="M2579" t="str" cm="1">
        <f t="array" ref="M2579">_xlfn.IFS(OR('Paraclinicos '!T2514="",'Paraclinicos '!U2514=""),"",OR('Paraclinicos '!T2514&lt;=90,'Paraclinicos '!U2514&lt;=60),1,OR('Paraclinicos '!T2514&gt;90,'Paraclinicos '!U2514&gt;60),0)</f>
        <v/>
      </c>
      <c r="N2579" s="45" t="str">
        <f t="shared" si="122"/>
        <v/>
      </c>
      <c r="O2579" t="str" cm="1">
        <f t="array" ref="O2579">_xlfn.IFS(OR('Paraclinicos '!M2514="",'Paraclinicos '!N2514="",'Paraclinicos '!N2514=0),"",'Paraclinicos '!M2514/'Paraclinicos '!N2514&lt;100,4,'Paraclinicos '!M2514/'Paraclinicos '!N2514&lt;200,3,'Paraclinicos '!M2514/'Paraclinicos '!N2514&lt;300,2,'Paraclinicos '!M2514/'Paraclinicos '!N2514&lt;400,1,'Paraclinicos '!M2514/'Paraclinicos '!N2514&gt;=400,0)</f>
        <v/>
      </c>
      <c r="P2579" t="str" cm="1">
        <f t="array" ref="P2579">_xlfn.IFS('Paraclinicos '!C2514="","",'Paraclinicos '!C2514&lt;20,4,'Paraclinicos '!C2514&lt;50,3,'Paraclinicos '!C2514&lt;100,2,'Paraclinicos '!C2514&lt;150,1,'Paraclinicos '!C2514&gt;150,0)</f>
        <v/>
      </c>
      <c r="Q2579" t="str" cm="1">
        <f t="array" ref="Q2579">_xlfn.IFS('Paraclinicos '!O2514="","",'Paraclinicos '!O2514&lt;1.2,0,'Paraclinicos '!O2514&lt;2,1,'Paraclinicos '!O2514&lt;3.5,2,'Paraclinicos '!O2514&lt;5,3,'Paraclinicos '!O2514&gt;5,4)</f>
        <v/>
      </c>
      <c r="R2579" t="str" cm="1">
        <f t="array" ref="R2579">_xlfn.IFS('Paraclinicos '!J2514="","",'Paraclinicos '!J2514&lt;1.2,0,'Paraclinicos '!J2514&lt;2,1,'Paraclinicos '!J2514&lt;6,2,'Paraclinicos '!J2514&lt;12,3,'Paraclinicos '!J2514&gt;=12,4)</f>
        <v/>
      </c>
      <c r="S2579" t="str" cm="1">
        <f t="array" ref="S2579">_xlfn.IFS('Paraclinicos '!Y2514="","",'Paraclinicos '!Y2514&lt;70,1,'Paraclinicos '!Y2514&gt;=70,0)</f>
        <v/>
      </c>
      <c r="T2579" t="str" cm="1">
        <f t="array" ref="T2579">_xlfn.IFS('Paraclinicos '!W2514="","",'Paraclinicos '!W2514&lt;6,4,'Paraclinicos '!W2514&lt;10,3,'Paraclinicos '!W2514&lt;13,2,'Paraclinicos '!W2514&lt;15,1,'Paraclinicos '!W2514=15,0)</f>
        <v/>
      </c>
      <c r="U2579" s="54" t="str">
        <f t="shared" si="120"/>
        <v/>
      </c>
      <c r="V2579" t="str" cm="1">
        <f t="array" ref="V2579">_xlfn.IFS('Paraclinicos '!S2514="","",OR('Paraclinicos '!S2514&lt;=8,'Paraclinicos '!S2514&gt;=25),3,'Paraclinicos '!S2514&lt;12,1,'Paraclinicos '!S2514&lt;21,0,'Paraclinicos '!S2514&lt;25,2)</f>
        <v/>
      </c>
      <c r="W2579" t="str">
        <f>IFERROR(IF(INDEX('BD Demog para scores enalazar'!Y$2:'BD Demog para scores enalazar'!Y$3000,MATCH(Formulas!A2579,'BD Demog para scores enalazar'!A$2:'BD Demog para scores enalazar'!A$3000,0))=1,"SI","NO"),"")</f>
        <v/>
      </c>
      <c r="X2579" s="9" t="str">
        <f>IFERROR(IF(INDEX('BD Demog para scores enalazar'!AJ$2:'BD Demog para scores enalazar'!AJ$3000,MATCH(Formulas!A2579,'BD Demog para scores enalazar'!A$2:'BD Demog para scores enalazar'!A$3000,0))=1,"SI","NO"),"")</f>
        <v/>
      </c>
      <c r="Y2579" t="str" cm="1">
        <f t="array" ref="Y2579">IF(AND(W2579="NO",X2579="NO"),_xlfn.IFS('Paraclinicos '!K2514&lt;=91,3,'Paraclinicos '!K2514&lt;94,2,'Paraclinicos '!K2514&lt;96,1,'Paraclinicos '!K2514&gt;=96,0),"")</f>
        <v/>
      </c>
      <c r="Z2579" t="str" cm="1">
        <f t="array" ref="Z2579">IF(OR(W2579="SI",X2579="SI"),_xlfn.IFS(OR(AND('Paraclinicos '!K2515&lt;=83),AND('Paraclinicos '!K2515&gt;=97,AA2579=2)),3,OR(AND('Paraclinicos '!K2515&lt;=86),AND('Paraclinicos '!K2515&gt;=94,AA2579=2)),2,OR(AND('Paraclinicos '!K2515&lt;=88),AND('Paraclinicos '!K2515&gt;=92,AA2579=2)),1,OR(AND('Paraclinicos '!K2515&gt;=88,'Paraclinicos '!K2515&lt;=92),AND('Paraclinicos '!K2515&gt;=93,AA2579=0)),0),"")</f>
        <v/>
      </c>
      <c r="AA2579" t="str" cm="1">
        <f t="array" ref="AA2579">_xlfn.IFS('Paraclinicos '!E2514="","",'Paraclinicos '!E2514="Oxigeno",2,'Paraclinicos '!E2514="Aire",0)</f>
        <v/>
      </c>
    </row>
    <row r="2580" spans="1:27" x14ac:dyDescent="0.25">
      <c r="A2580">
        <f>'Paraclinicos '!A2515</f>
        <v>0</v>
      </c>
      <c r="B2580" s="3">
        <f>'Paraclinicos '!R2515</f>
        <v>0</v>
      </c>
      <c r="C2580" t="str" cm="1">
        <f t="array" ref="C2580">_xlfn.IFS('Paraclinicos '!Q2515="","",'Paraclinicos '!Q2515&gt;60,3,'Paraclinicos '!Q2515&lt;=60,1)</f>
        <v/>
      </c>
      <c r="D2580" t="str">
        <f>IFERROR(IF(INDEX('BD Demog para scores enalazar'!BC$2:BC$3000,MATCH(Formulas!A2580,'BD Demog para scores enalazar'!A$2:A$3000,0))=0,"SI","NO"),"")</f>
        <v/>
      </c>
      <c r="E2580" t="str" cm="1">
        <f t="array" ref="E2580">_xlfn.IFS(D2580="","",D2580="SI",4,D2580="NO",1)</f>
        <v/>
      </c>
      <c r="F2580" t="str" cm="1">
        <f t="array" ref="F2580">_xlfn.IFS('Paraclinicos '!B2515="","",'Paraclinicos '!B2515&gt;1,1,'Paraclinicos '!B2515&lt;=1,3)</f>
        <v/>
      </c>
      <c r="G2580" t="str" cm="1">
        <f t="array" ref="G2580">_xlfn.IFS('Paraclinicos '!D2515="","",AND('Paraclinicos '!D2515&gt;=250,'Paraclinicos '!D2515&lt;=500),2,'Paraclinicos '!D2515&gt;500,3,'Paraclinicos '!D2515&lt;250,1)</f>
        <v/>
      </c>
      <c r="H2580" s="50" t="str">
        <f t="shared" si="121"/>
        <v/>
      </c>
      <c r="I2580" t="str" cm="1">
        <f t="array" ref="I2580">_xlfn.IFS('Paraclinicos '!Q2515="","",'Paraclinicos '!Q2515&gt;=65,1,'Paraclinicos '!Q2515&lt;65,0)</f>
        <v/>
      </c>
      <c r="J2580" t="str" cm="1">
        <f t="array" ref="J2580">_xlfn.IFS('Paraclinicos '!I2515="","",'Paraclinicos '!I2515&gt;7,1,'Paraclinicos '!I2515&lt;=7,0)</f>
        <v/>
      </c>
      <c r="K2580" t="str" cm="1">
        <f t="array" ref="K2580">_xlfn.IFS('Paraclinicos '!W2515="","",'Paraclinicos '!W2515&lt;=8,1,'Paraclinicos '!W2515&gt;8,0)</f>
        <v/>
      </c>
      <c r="L2580" t="str" cm="1">
        <f t="array" ref="L2580">_xlfn.IFS('Paraclinicos '!S2515="","",'Paraclinicos '!S2515&gt;=30,1,'Paraclinicos '!S2515&lt;30,0)</f>
        <v/>
      </c>
      <c r="M2580" t="str" cm="1">
        <f t="array" ref="M2580">_xlfn.IFS(OR('Paraclinicos '!T2515="",'Paraclinicos '!U2515=""),"",OR('Paraclinicos '!T2515&lt;=90,'Paraclinicos '!U2515&lt;=60),1,OR('Paraclinicos '!T2515&gt;90,'Paraclinicos '!U2515&gt;60),0)</f>
        <v/>
      </c>
      <c r="N2580" s="45" t="str">
        <f t="shared" si="122"/>
        <v/>
      </c>
      <c r="O2580" t="str" cm="1">
        <f t="array" ref="O2580">_xlfn.IFS(OR('Paraclinicos '!M2515="",'Paraclinicos '!N2515="",'Paraclinicos '!N2515=0),"",'Paraclinicos '!M2515/'Paraclinicos '!N2515&lt;100,4,'Paraclinicos '!M2515/'Paraclinicos '!N2515&lt;200,3,'Paraclinicos '!M2515/'Paraclinicos '!N2515&lt;300,2,'Paraclinicos '!M2515/'Paraclinicos '!N2515&lt;400,1,'Paraclinicos '!M2515/'Paraclinicos '!N2515&gt;=400,0)</f>
        <v/>
      </c>
      <c r="P2580" t="str" cm="1">
        <f t="array" ref="P2580">_xlfn.IFS('Paraclinicos '!C2515="","",'Paraclinicos '!C2515&lt;20,4,'Paraclinicos '!C2515&lt;50,3,'Paraclinicos '!C2515&lt;100,2,'Paraclinicos '!C2515&lt;150,1,'Paraclinicos '!C2515&gt;150,0)</f>
        <v/>
      </c>
      <c r="Q2580" t="str" cm="1">
        <f t="array" ref="Q2580">_xlfn.IFS('Paraclinicos '!O2515="","",'Paraclinicos '!O2515&lt;1.2,0,'Paraclinicos '!O2515&lt;2,1,'Paraclinicos '!O2515&lt;3.5,2,'Paraclinicos '!O2515&lt;5,3,'Paraclinicos '!O2515&gt;5,4)</f>
        <v/>
      </c>
      <c r="R2580" t="str" cm="1">
        <f t="array" ref="R2580">_xlfn.IFS('Paraclinicos '!J2515="","",'Paraclinicos '!J2515&lt;1.2,0,'Paraclinicos '!J2515&lt;2,1,'Paraclinicos '!J2515&lt;6,2,'Paraclinicos '!J2515&lt;12,3,'Paraclinicos '!J2515&gt;=12,4)</f>
        <v/>
      </c>
      <c r="S2580" t="str" cm="1">
        <f t="array" ref="S2580">_xlfn.IFS('Paraclinicos '!Y2515="","",'Paraclinicos '!Y2515&lt;70,1,'Paraclinicos '!Y2515&gt;=70,0)</f>
        <v/>
      </c>
      <c r="T2580" t="str" cm="1">
        <f t="array" ref="T2580">_xlfn.IFS('Paraclinicos '!W2515="","",'Paraclinicos '!W2515&lt;6,4,'Paraclinicos '!W2515&lt;10,3,'Paraclinicos '!W2515&lt;13,2,'Paraclinicos '!W2515&lt;15,1,'Paraclinicos '!W2515=15,0)</f>
        <v/>
      </c>
      <c r="U2580" s="54" t="str">
        <f t="shared" si="120"/>
        <v/>
      </c>
      <c r="V2580" t="str" cm="1">
        <f t="array" ref="V2580">_xlfn.IFS('Paraclinicos '!S2515="","",OR('Paraclinicos '!S2515&lt;=8,'Paraclinicos '!S2515&gt;=25),3,'Paraclinicos '!S2515&lt;12,1,'Paraclinicos '!S2515&lt;21,0,'Paraclinicos '!S2515&lt;25,2)</f>
        <v/>
      </c>
      <c r="W2580" t="str">
        <f>IFERROR(IF(INDEX('BD Demog para scores enalazar'!Y$2:'BD Demog para scores enalazar'!Y$3000,MATCH(Formulas!A2580,'BD Demog para scores enalazar'!A$2:'BD Demog para scores enalazar'!A$3000,0))=1,"SI","NO"),"")</f>
        <v/>
      </c>
      <c r="X2580" s="9" t="str">
        <f>IFERROR(IF(INDEX('BD Demog para scores enalazar'!AJ$2:'BD Demog para scores enalazar'!AJ$3000,MATCH(Formulas!A2580,'BD Demog para scores enalazar'!A$2:'BD Demog para scores enalazar'!A$3000,0))=1,"SI","NO"),"")</f>
        <v/>
      </c>
      <c r="Y2580" t="str" cm="1">
        <f t="array" ref="Y2580">IF(AND(W2580="NO",X2580="NO"),_xlfn.IFS('Paraclinicos '!K2515&lt;=91,3,'Paraclinicos '!K2515&lt;94,2,'Paraclinicos '!K2515&lt;96,1,'Paraclinicos '!K2515&gt;=96,0),"")</f>
        <v/>
      </c>
      <c r="Z2580" t="str" cm="1">
        <f t="array" ref="Z2580">IF(OR(W2580="SI",X2580="SI"),_xlfn.IFS(OR(AND('Paraclinicos '!K2516&lt;=83),AND('Paraclinicos '!K2516&gt;=97,AA2580=2)),3,OR(AND('Paraclinicos '!K2516&lt;=86),AND('Paraclinicos '!K2516&gt;=94,AA2580=2)),2,OR(AND('Paraclinicos '!K2516&lt;=88),AND('Paraclinicos '!K2516&gt;=92,AA2580=2)),1,OR(AND('Paraclinicos '!K2516&gt;=88,'Paraclinicos '!K2516&lt;=92),AND('Paraclinicos '!K2516&gt;=93,AA2580=0)),0),"")</f>
        <v/>
      </c>
      <c r="AA2580" t="str" cm="1">
        <f t="array" ref="AA2580">_xlfn.IFS('Paraclinicos '!E2515="","",'Paraclinicos '!E2515="Oxigeno",2,'Paraclinicos '!E2515="Aire",0)</f>
        <v/>
      </c>
    </row>
    <row r="2581" spans="1:27" x14ac:dyDescent="0.25">
      <c r="A2581">
        <f>'Paraclinicos '!A2516</f>
        <v>0</v>
      </c>
      <c r="B2581" s="3">
        <f>'Paraclinicos '!R2516</f>
        <v>0</v>
      </c>
      <c r="C2581" t="str" cm="1">
        <f t="array" ref="C2581">_xlfn.IFS('Paraclinicos '!Q2516="","",'Paraclinicos '!Q2516&gt;60,3,'Paraclinicos '!Q2516&lt;=60,1)</f>
        <v/>
      </c>
      <c r="D2581" t="str">
        <f>IFERROR(IF(INDEX('BD Demog para scores enalazar'!BC$2:BC$3000,MATCH(Formulas!A2581,'BD Demog para scores enalazar'!A$2:A$3000,0))=0,"SI","NO"),"")</f>
        <v/>
      </c>
      <c r="E2581" t="str" cm="1">
        <f t="array" ref="E2581">_xlfn.IFS(D2581="","",D2581="SI",4,D2581="NO",1)</f>
        <v/>
      </c>
      <c r="F2581" t="str" cm="1">
        <f t="array" ref="F2581">_xlfn.IFS('Paraclinicos '!B2516="","",'Paraclinicos '!B2516&gt;1,1,'Paraclinicos '!B2516&lt;=1,3)</f>
        <v/>
      </c>
      <c r="G2581" t="str" cm="1">
        <f t="array" ref="G2581">_xlfn.IFS('Paraclinicos '!D2516="","",AND('Paraclinicos '!D2516&gt;=250,'Paraclinicos '!D2516&lt;=500),2,'Paraclinicos '!D2516&gt;500,3,'Paraclinicos '!D2516&lt;250,1)</f>
        <v/>
      </c>
      <c r="H2581" s="50" t="str">
        <f t="shared" si="121"/>
        <v/>
      </c>
      <c r="I2581" t="str" cm="1">
        <f t="array" ref="I2581">_xlfn.IFS('Paraclinicos '!Q2516="","",'Paraclinicos '!Q2516&gt;=65,1,'Paraclinicos '!Q2516&lt;65,0)</f>
        <v/>
      </c>
      <c r="J2581" t="str" cm="1">
        <f t="array" ref="J2581">_xlfn.IFS('Paraclinicos '!I2516="","",'Paraclinicos '!I2516&gt;7,1,'Paraclinicos '!I2516&lt;=7,0)</f>
        <v/>
      </c>
      <c r="K2581" t="str" cm="1">
        <f t="array" ref="K2581">_xlfn.IFS('Paraclinicos '!W2516="","",'Paraclinicos '!W2516&lt;=8,1,'Paraclinicos '!W2516&gt;8,0)</f>
        <v/>
      </c>
      <c r="L2581" t="str" cm="1">
        <f t="array" ref="L2581">_xlfn.IFS('Paraclinicos '!S2516="","",'Paraclinicos '!S2516&gt;=30,1,'Paraclinicos '!S2516&lt;30,0)</f>
        <v/>
      </c>
      <c r="M2581" t="str" cm="1">
        <f t="array" ref="M2581">_xlfn.IFS(OR('Paraclinicos '!T2516="",'Paraclinicos '!U2516=""),"",OR('Paraclinicos '!T2516&lt;=90,'Paraclinicos '!U2516&lt;=60),1,OR('Paraclinicos '!T2516&gt;90,'Paraclinicos '!U2516&gt;60),0)</f>
        <v/>
      </c>
      <c r="N2581" s="45" t="str">
        <f t="shared" si="122"/>
        <v/>
      </c>
      <c r="O2581" t="str" cm="1">
        <f t="array" ref="O2581">_xlfn.IFS(OR('Paraclinicos '!M2516="",'Paraclinicos '!N2516="",'Paraclinicos '!N2516=0),"",'Paraclinicos '!M2516/'Paraclinicos '!N2516&lt;100,4,'Paraclinicos '!M2516/'Paraclinicos '!N2516&lt;200,3,'Paraclinicos '!M2516/'Paraclinicos '!N2516&lt;300,2,'Paraclinicos '!M2516/'Paraclinicos '!N2516&lt;400,1,'Paraclinicos '!M2516/'Paraclinicos '!N2516&gt;=400,0)</f>
        <v/>
      </c>
      <c r="P2581" t="str" cm="1">
        <f t="array" ref="P2581">_xlfn.IFS('Paraclinicos '!C2516="","",'Paraclinicos '!C2516&lt;20,4,'Paraclinicos '!C2516&lt;50,3,'Paraclinicos '!C2516&lt;100,2,'Paraclinicos '!C2516&lt;150,1,'Paraclinicos '!C2516&gt;150,0)</f>
        <v/>
      </c>
      <c r="Q2581" t="str" cm="1">
        <f t="array" ref="Q2581">_xlfn.IFS('Paraclinicos '!O2516="","",'Paraclinicos '!O2516&lt;1.2,0,'Paraclinicos '!O2516&lt;2,1,'Paraclinicos '!O2516&lt;3.5,2,'Paraclinicos '!O2516&lt;5,3,'Paraclinicos '!O2516&gt;5,4)</f>
        <v/>
      </c>
      <c r="R2581" t="str" cm="1">
        <f t="array" ref="R2581">_xlfn.IFS('Paraclinicos '!J2516="","",'Paraclinicos '!J2516&lt;1.2,0,'Paraclinicos '!J2516&lt;2,1,'Paraclinicos '!J2516&lt;6,2,'Paraclinicos '!J2516&lt;12,3,'Paraclinicos '!J2516&gt;=12,4)</f>
        <v/>
      </c>
      <c r="S2581" t="str" cm="1">
        <f t="array" ref="S2581">_xlfn.IFS('Paraclinicos '!Y2516="","",'Paraclinicos '!Y2516&lt;70,1,'Paraclinicos '!Y2516&gt;=70,0)</f>
        <v/>
      </c>
      <c r="T2581" t="str" cm="1">
        <f t="array" ref="T2581">_xlfn.IFS('Paraclinicos '!W2516="","",'Paraclinicos '!W2516&lt;6,4,'Paraclinicos '!W2516&lt;10,3,'Paraclinicos '!W2516&lt;13,2,'Paraclinicos '!W2516&lt;15,1,'Paraclinicos '!W2516=15,0)</f>
        <v/>
      </c>
      <c r="U2581" s="54" t="str">
        <f t="shared" si="120"/>
        <v/>
      </c>
      <c r="V2581" t="str" cm="1">
        <f t="array" ref="V2581">_xlfn.IFS('Paraclinicos '!S2516="","",OR('Paraclinicos '!S2516&lt;=8,'Paraclinicos '!S2516&gt;=25),3,'Paraclinicos '!S2516&lt;12,1,'Paraclinicos '!S2516&lt;21,0,'Paraclinicos '!S2516&lt;25,2)</f>
        <v/>
      </c>
      <c r="W2581" t="str">
        <f>IFERROR(IF(INDEX('BD Demog para scores enalazar'!Y$2:'BD Demog para scores enalazar'!Y$3000,MATCH(Formulas!A2581,'BD Demog para scores enalazar'!A$2:'BD Demog para scores enalazar'!A$3000,0))=1,"SI","NO"),"")</f>
        <v/>
      </c>
      <c r="X2581" s="9" t="str">
        <f>IFERROR(IF(INDEX('BD Demog para scores enalazar'!AJ$2:'BD Demog para scores enalazar'!AJ$3000,MATCH(Formulas!A2581,'BD Demog para scores enalazar'!A$2:'BD Demog para scores enalazar'!A$3000,0))=1,"SI","NO"),"")</f>
        <v/>
      </c>
      <c r="Y2581" t="str" cm="1">
        <f t="array" ref="Y2581">IF(AND(W2581="NO",X2581="NO"),_xlfn.IFS('Paraclinicos '!K2516&lt;=91,3,'Paraclinicos '!K2516&lt;94,2,'Paraclinicos '!K2516&lt;96,1,'Paraclinicos '!K2516&gt;=96,0),"")</f>
        <v/>
      </c>
      <c r="Z2581" t="str" cm="1">
        <f t="array" ref="Z2581">IF(OR(W2581="SI",X2581="SI"),_xlfn.IFS(OR(AND('Paraclinicos '!K2517&lt;=83),AND('Paraclinicos '!K2517&gt;=97,AA2581=2)),3,OR(AND('Paraclinicos '!K2517&lt;=86),AND('Paraclinicos '!K2517&gt;=94,AA2581=2)),2,OR(AND('Paraclinicos '!K2517&lt;=88),AND('Paraclinicos '!K2517&gt;=92,AA2581=2)),1,OR(AND('Paraclinicos '!K2517&gt;=88,'Paraclinicos '!K2517&lt;=92),AND('Paraclinicos '!K2517&gt;=93,AA2581=0)),0),"")</f>
        <v/>
      </c>
      <c r="AA2581" t="str" cm="1">
        <f t="array" ref="AA2581">_xlfn.IFS('Paraclinicos '!E2516="","",'Paraclinicos '!E2516="Oxigeno",2,'Paraclinicos '!E2516="Aire",0)</f>
        <v/>
      </c>
    </row>
    <row r="2582" spans="1:27" x14ac:dyDescent="0.25">
      <c r="A2582">
        <f>'Paraclinicos '!A2517</f>
        <v>0</v>
      </c>
      <c r="B2582" s="3">
        <f>'Paraclinicos '!R2517</f>
        <v>0</v>
      </c>
      <c r="C2582" t="str" cm="1">
        <f t="array" ref="C2582">_xlfn.IFS('Paraclinicos '!Q2517="","",'Paraclinicos '!Q2517&gt;60,3,'Paraclinicos '!Q2517&lt;=60,1)</f>
        <v/>
      </c>
      <c r="D2582" t="str">
        <f>IFERROR(IF(INDEX('BD Demog para scores enalazar'!BC$2:BC$3000,MATCH(Formulas!A2582,'BD Demog para scores enalazar'!A$2:A$3000,0))=0,"SI","NO"),"")</f>
        <v/>
      </c>
      <c r="E2582" t="str" cm="1">
        <f t="array" ref="E2582">_xlfn.IFS(D2582="","",D2582="SI",4,D2582="NO",1)</f>
        <v/>
      </c>
      <c r="F2582" t="str" cm="1">
        <f t="array" ref="F2582">_xlfn.IFS('Paraclinicos '!B2517="","",'Paraclinicos '!B2517&gt;1,1,'Paraclinicos '!B2517&lt;=1,3)</f>
        <v/>
      </c>
      <c r="G2582" t="str" cm="1">
        <f t="array" ref="G2582">_xlfn.IFS('Paraclinicos '!D2517="","",AND('Paraclinicos '!D2517&gt;=250,'Paraclinicos '!D2517&lt;=500),2,'Paraclinicos '!D2517&gt;500,3,'Paraclinicos '!D2517&lt;250,1)</f>
        <v/>
      </c>
      <c r="H2582" s="50" t="str">
        <f t="shared" si="121"/>
        <v/>
      </c>
      <c r="I2582" t="str" cm="1">
        <f t="array" ref="I2582">_xlfn.IFS('Paraclinicos '!Q2517="","",'Paraclinicos '!Q2517&gt;=65,1,'Paraclinicos '!Q2517&lt;65,0)</f>
        <v/>
      </c>
      <c r="J2582" t="str" cm="1">
        <f t="array" ref="J2582">_xlfn.IFS('Paraclinicos '!I2517="","",'Paraclinicos '!I2517&gt;7,1,'Paraclinicos '!I2517&lt;=7,0)</f>
        <v/>
      </c>
      <c r="K2582" t="str" cm="1">
        <f t="array" ref="K2582">_xlfn.IFS('Paraclinicos '!W2517="","",'Paraclinicos '!W2517&lt;=8,1,'Paraclinicos '!W2517&gt;8,0)</f>
        <v/>
      </c>
      <c r="L2582" t="str" cm="1">
        <f t="array" ref="L2582">_xlfn.IFS('Paraclinicos '!S2517="","",'Paraclinicos '!S2517&gt;=30,1,'Paraclinicos '!S2517&lt;30,0)</f>
        <v/>
      </c>
      <c r="M2582" t="str" cm="1">
        <f t="array" ref="M2582">_xlfn.IFS(OR('Paraclinicos '!T2517="",'Paraclinicos '!U2517=""),"",OR('Paraclinicos '!T2517&lt;=90,'Paraclinicos '!U2517&lt;=60),1,OR('Paraclinicos '!T2517&gt;90,'Paraclinicos '!U2517&gt;60),0)</f>
        <v/>
      </c>
      <c r="N2582" s="45" t="str">
        <f t="shared" si="122"/>
        <v/>
      </c>
      <c r="O2582" t="str" cm="1">
        <f t="array" ref="O2582">_xlfn.IFS(OR('Paraclinicos '!M2517="",'Paraclinicos '!N2517="",'Paraclinicos '!N2517=0),"",'Paraclinicos '!M2517/'Paraclinicos '!N2517&lt;100,4,'Paraclinicos '!M2517/'Paraclinicos '!N2517&lt;200,3,'Paraclinicos '!M2517/'Paraclinicos '!N2517&lt;300,2,'Paraclinicos '!M2517/'Paraclinicos '!N2517&lt;400,1,'Paraclinicos '!M2517/'Paraclinicos '!N2517&gt;=400,0)</f>
        <v/>
      </c>
      <c r="P2582" t="str" cm="1">
        <f t="array" ref="P2582">_xlfn.IFS('Paraclinicos '!C2517="","",'Paraclinicos '!C2517&lt;20,4,'Paraclinicos '!C2517&lt;50,3,'Paraclinicos '!C2517&lt;100,2,'Paraclinicos '!C2517&lt;150,1,'Paraclinicos '!C2517&gt;150,0)</f>
        <v/>
      </c>
      <c r="Q2582" t="str" cm="1">
        <f t="array" ref="Q2582">_xlfn.IFS('Paraclinicos '!O2517="","",'Paraclinicos '!O2517&lt;1.2,0,'Paraclinicos '!O2517&lt;2,1,'Paraclinicos '!O2517&lt;3.5,2,'Paraclinicos '!O2517&lt;5,3,'Paraclinicos '!O2517&gt;5,4)</f>
        <v/>
      </c>
      <c r="R2582" t="str" cm="1">
        <f t="array" ref="R2582">_xlfn.IFS('Paraclinicos '!J2517="","",'Paraclinicos '!J2517&lt;1.2,0,'Paraclinicos '!J2517&lt;2,1,'Paraclinicos '!J2517&lt;6,2,'Paraclinicos '!J2517&lt;12,3,'Paraclinicos '!J2517&gt;=12,4)</f>
        <v/>
      </c>
      <c r="S2582" t="str" cm="1">
        <f t="array" ref="S2582">_xlfn.IFS('Paraclinicos '!Y2517="","",'Paraclinicos '!Y2517&lt;70,1,'Paraclinicos '!Y2517&gt;=70,0)</f>
        <v/>
      </c>
      <c r="T2582" t="str" cm="1">
        <f t="array" ref="T2582">_xlfn.IFS('Paraclinicos '!W2517="","",'Paraclinicos '!W2517&lt;6,4,'Paraclinicos '!W2517&lt;10,3,'Paraclinicos '!W2517&lt;13,2,'Paraclinicos '!W2517&lt;15,1,'Paraclinicos '!W2517=15,0)</f>
        <v/>
      </c>
      <c r="U2582" s="54" t="str">
        <f t="shared" si="120"/>
        <v/>
      </c>
      <c r="V2582" t="str" cm="1">
        <f t="array" ref="V2582">_xlfn.IFS('Paraclinicos '!S2517="","",OR('Paraclinicos '!S2517&lt;=8,'Paraclinicos '!S2517&gt;=25),3,'Paraclinicos '!S2517&lt;12,1,'Paraclinicos '!S2517&lt;21,0,'Paraclinicos '!S2517&lt;25,2)</f>
        <v/>
      </c>
      <c r="W2582" t="str">
        <f>IFERROR(IF(INDEX('BD Demog para scores enalazar'!Y$2:'BD Demog para scores enalazar'!Y$3000,MATCH(Formulas!A2582,'BD Demog para scores enalazar'!A$2:'BD Demog para scores enalazar'!A$3000,0))=1,"SI","NO"),"")</f>
        <v/>
      </c>
      <c r="X2582" s="9" t="str">
        <f>IFERROR(IF(INDEX('BD Demog para scores enalazar'!AJ$2:'BD Demog para scores enalazar'!AJ$3000,MATCH(Formulas!A2582,'BD Demog para scores enalazar'!A$2:'BD Demog para scores enalazar'!A$3000,0))=1,"SI","NO"),"")</f>
        <v/>
      </c>
      <c r="Y2582" t="str" cm="1">
        <f t="array" ref="Y2582">IF(AND(W2582="NO",X2582="NO"),_xlfn.IFS('Paraclinicos '!K2517&lt;=91,3,'Paraclinicos '!K2517&lt;94,2,'Paraclinicos '!K2517&lt;96,1,'Paraclinicos '!K2517&gt;=96,0),"")</f>
        <v/>
      </c>
      <c r="Z2582" t="str" cm="1">
        <f t="array" ref="Z2582">IF(OR(W2582="SI",X2582="SI"),_xlfn.IFS(OR(AND('Paraclinicos '!K2518&lt;=83),AND('Paraclinicos '!K2518&gt;=97,AA2582=2)),3,OR(AND('Paraclinicos '!K2518&lt;=86),AND('Paraclinicos '!K2518&gt;=94,AA2582=2)),2,OR(AND('Paraclinicos '!K2518&lt;=88),AND('Paraclinicos '!K2518&gt;=92,AA2582=2)),1,OR(AND('Paraclinicos '!K2518&gt;=88,'Paraclinicos '!K2518&lt;=92),AND('Paraclinicos '!K2518&gt;=93,AA2582=0)),0),"")</f>
        <v/>
      </c>
      <c r="AA2582" t="str" cm="1">
        <f t="array" ref="AA2582">_xlfn.IFS('Paraclinicos '!E2517="","",'Paraclinicos '!E2517="Oxigeno",2,'Paraclinicos '!E2517="Aire",0)</f>
        <v/>
      </c>
    </row>
    <row r="2583" spans="1:27" x14ac:dyDescent="0.25">
      <c r="A2583">
        <f>'Paraclinicos '!A2518</f>
        <v>0</v>
      </c>
      <c r="B2583" s="3">
        <f>'Paraclinicos '!R2518</f>
        <v>0</v>
      </c>
      <c r="C2583" t="str" cm="1">
        <f t="array" ref="C2583">_xlfn.IFS('Paraclinicos '!Q2518="","",'Paraclinicos '!Q2518&gt;60,3,'Paraclinicos '!Q2518&lt;=60,1)</f>
        <v/>
      </c>
      <c r="D2583" t="str">
        <f>IFERROR(IF(INDEX('BD Demog para scores enalazar'!BC$2:BC$3000,MATCH(Formulas!A2583,'BD Demog para scores enalazar'!A$2:A$3000,0))=0,"SI","NO"),"")</f>
        <v/>
      </c>
      <c r="E2583" t="str" cm="1">
        <f t="array" ref="E2583">_xlfn.IFS(D2583="","",D2583="SI",4,D2583="NO",1)</f>
        <v/>
      </c>
      <c r="F2583" t="str" cm="1">
        <f t="array" ref="F2583">_xlfn.IFS('Paraclinicos '!B2518="","",'Paraclinicos '!B2518&gt;1,1,'Paraclinicos '!B2518&lt;=1,3)</f>
        <v/>
      </c>
      <c r="G2583" t="str" cm="1">
        <f t="array" ref="G2583">_xlfn.IFS('Paraclinicos '!D2518="","",AND('Paraclinicos '!D2518&gt;=250,'Paraclinicos '!D2518&lt;=500),2,'Paraclinicos '!D2518&gt;500,3,'Paraclinicos '!D2518&lt;250,1)</f>
        <v/>
      </c>
      <c r="H2583" s="50" t="str">
        <f t="shared" si="121"/>
        <v/>
      </c>
      <c r="I2583" t="str" cm="1">
        <f t="array" ref="I2583">_xlfn.IFS('Paraclinicos '!Q2518="","",'Paraclinicos '!Q2518&gt;=65,1,'Paraclinicos '!Q2518&lt;65,0)</f>
        <v/>
      </c>
      <c r="J2583" t="str" cm="1">
        <f t="array" ref="J2583">_xlfn.IFS('Paraclinicos '!I2518="","",'Paraclinicos '!I2518&gt;7,1,'Paraclinicos '!I2518&lt;=7,0)</f>
        <v/>
      </c>
      <c r="K2583" t="str" cm="1">
        <f t="array" ref="K2583">_xlfn.IFS('Paraclinicos '!W2518="","",'Paraclinicos '!W2518&lt;=8,1,'Paraclinicos '!W2518&gt;8,0)</f>
        <v/>
      </c>
      <c r="L2583" t="str" cm="1">
        <f t="array" ref="L2583">_xlfn.IFS('Paraclinicos '!S2518="","",'Paraclinicos '!S2518&gt;=30,1,'Paraclinicos '!S2518&lt;30,0)</f>
        <v/>
      </c>
      <c r="M2583" t="str" cm="1">
        <f t="array" ref="M2583">_xlfn.IFS(OR('Paraclinicos '!T2518="",'Paraclinicos '!U2518=""),"",OR('Paraclinicos '!T2518&lt;=90,'Paraclinicos '!U2518&lt;=60),1,OR('Paraclinicos '!T2518&gt;90,'Paraclinicos '!U2518&gt;60),0)</f>
        <v/>
      </c>
      <c r="N2583" s="45" t="str">
        <f t="shared" si="122"/>
        <v/>
      </c>
      <c r="O2583" t="str" cm="1">
        <f t="array" ref="O2583">_xlfn.IFS(OR('Paraclinicos '!M2518="",'Paraclinicos '!N2518="",'Paraclinicos '!N2518=0),"",'Paraclinicos '!M2518/'Paraclinicos '!N2518&lt;100,4,'Paraclinicos '!M2518/'Paraclinicos '!N2518&lt;200,3,'Paraclinicos '!M2518/'Paraclinicos '!N2518&lt;300,2,'Paraclinicos '!M2518/'Paraclinicos '!N2518&lt;400,1,'Paraclinicos '!M2518/'Paraclinicos '!N2518&gt;=400,0)</f>
        <v/>
      </c>
      <c r="P2583" t="str" cm="1">
        <f t="array" ref="P2583">_xlfn.IFS('Paraclinicos '!C2518="","",'Paraclinicos '!C2518&lt;20,4,'Paraclinicos '!C2518&lt;50,3,'Paraclinicos '!C2518&lt;100,2,'Paraclinicos '!C2518&lt;150,1,'Paraclinicos '!C2518&gt;150,0)</f>
        <v/>
      </c>
      <c r="Q2583" t="str" cm="1">
        <f t="array" ref="Q2583">_xlfn.IFS('Paraclinicos '!O2518="","",'Paraclinicos '!O2518&lt;1.2,0,'Paraclinicos '!O2518&lt;2,1,'Paraclinicos '!O2518&lt;3.5,2,'Paraclinicos '!O2518&lt;5,3,'Paraclinicos '!O2518&gt;5,4)</f>
        <v/>
      </c>
      <c r="R2583" t="str" cm="1">
        <f t="array" ref="R2583">_xlfn.IFS('Paraclinicos '!J2518="","",'Paraclinicos '!J2518&lt;1.2,0,'Paraclinicos '!J2518&lt;2,1,'Paraclinicos '!J2518&lt;6,2,'Paraclinicos '!J2518&lt;12,3,'Paraclinicos '!J2518&gt;=12,4)</f>
        <v/>
      </c>
      <c r="S2583" t="str" cm="1">
        <f t="array" ref="S2583">_xlfn.IFS('Paraclinicos '!Y2518="","",'Paraclinicos '!Y2518&lt;70,1,'Paraclinicos '!Y2518&gt;=70,0)</f>
        <v/>
      </c>
      <c r="T2583" t="str" cm="1">
        <f t="array" ref="T2583">_xlfn.IFS('Paraclinicos '!W2518="","",'Paraclinicos '!W2518&lt;6,4,'Paraclinicos '!W2518&lt;10,3,'Paraclinicos '!W2518&lt;13,2,'Paraclinicos '!W2518&lt;15,1,'Paraclinicos '!W2518=15,0)</f>
        <v/>
      </c>
      <c r="U2583" s="54" t="str">
        <f t="shared" si="120"/>
        <v/>
      </c>
      <c r="V2583" t="str" cm="1">
        <f t="array" ref="V2583">_xlfn.IFS('Paraclinicos '!S2518="","",OR('Paraclinicos '!S2518&lt;=8,'Paraclinicos '!S2518&gt;=25),3,'Paraclinicos '!S2518&lt;12,1,'Paraclinicos '!S2518&lt;21,0,'Paraclinicos '!S2518&lt;25,2)</f>
        <v/>
      </c>
      <c r="W2583" t="str">
        <f>IFERROR(IF(INDEX('BD Demog para scores enalazar'!Y$2:'BD Demog para scores enalazar'!Y$3000,MATCH(Formulas!A2583,'BD Demog para scores enalazar'!A$2:'BD Demog para scores enalazar'!A$3000,0))=1,"SI","NO"),"")</f>
        <v/>
      </c>
      <c r="X2583" s="9" t="str">
        <f>IFERROR(IF(INDEX('BD Demog para scores enalazar'!AJ$2:'BD Demog para scores enalazar'!AJ$3000,MATCH(Formulas!A2583,'BD Demog para scores enalazar'!A$2:'BD Demog para scores enalazar'!A$3000,0))=1,"SI","NO"),"")</f>
        <v/>
      </c>
      <c r="Y2583" t="str" cm="1">
        <f t="array" ref="Y2583">IF(AND(W2583="NO",X2583="NO"),_xlfn.IFS('Paraclinicos '!K2518&lt;=91,3,'Paraclinicos '!K2518&lt;94,2,'Paraclinicos '!K2518&lt;96,1,'Paraclinicos '!K2518&gt;=96,0),"")</f>
        <v/>
      </c>
      <c r="Z2583" t="str" cm="1">
        <f t="array" ref="Z2583">IF(OR(W2583="SI",X2583="SI"),_xlfn.IFS(OR(AND('Paraclinicos '!K2519&lt;=83),AND('Paraclinicos '!K2519&gt;=97,AA2583=2)),3,OR(AND('Paraclinicos '!K2519&lt;=86),AND('Paraclinicos '!K2519&gt;=94,AA2583=2)),2,OR(AND('Paraclinicos '!K2519&lt;=88),AND('Paraclinicos '!K2519&gt;=92,AA2583=2)),1,OR(AND('Paraclinicos '!K2519&gt;=88,'Paraclinicos '!K2519&lt;=92),AND('Paraclinicos '!K2519&gt;=93,AA2583=0)),0),"")</f>
        <v/>
      </c>
      <c r="AA2583" t="str" cm="1">
        <f t="array" ref="AA2583">_xlfn.IFS('Paraclinicos '!E2518="","",'Paraclinicos '!E2518="Oxigeno",2,'Paraclinicos '!E2518="Aire",0)</f>
        <v/>
      </c>
    </row>
    <row r="2584" spans="1:27" x14ac:dyDescent="0.25">
      <c r="A2584">
        <f>'Paraclinicos '!A2519</f>
        <v>0</v>
      </c>
      <c r="B2584" s="3">
        <f>'Paraclinicos '!R2519</f>
        <v>0</v>
      </c>
      <c r="C2584" t="str" cm="1">
        <f t="array" ref="C2584">_xlfn.IFS('Paraclinicos '!Q2519="","",'Paraclinicos '!Q2519&gt;60,3,'Paraclinicos '!Q2519&lt;=60,1)</f>
        <v/>
      </c>
      <c r="D2584" t="str">
        <f>IFERROR(IF(INDEX('BD Demog para scores enalazar'!BC$2:BC$3000,MATCH(Formulas!A2584,'BD Demog para scores enalazar'!A$2:A$3000,0))=0,"SI","NO"),"")</f>
        <v/>
      </c>
      <c r="E2584" t="str" cm="1">
        <f t="array" ref="E2584">_xlfn.IFS(D2584="","",D2584="SI",4,D2584="NO",1)</f>
        <v/>
      </c>
      <c r="F2584" t="str" cm="1">
        <f t="array" ref="F2584">_xlfn.IFS('Paraclinicos '!B2519="","",'Paraclinicos '!B2519&gt;1,1,'Paraclinicos '!B2519&lt;=1,3)</f>
        <v/>
      </c>
      <c r="G2584" t="str" cm="1">
        <f t="array" ref="G2584">_xlfn.IFS('Paraclinicos '!D2519="","",AND('Paraclinicos '!D2519&gt;=250,'Paraclinicos '!D2519&lt;=500),2,'Paraclinicos '!D2519&gt;500,3,'Paraclinicos '!D2519&lt;250,1)</f>
        <v/>
      </c>
      <c r="H2584" s="50" t="str">
        <f t="shared" si="121"/>
        <v/>
      </c>
      <c r="I2584" t="str" cm="1">
        <f t="array" ref="I2584">_xlfn.IFS('Paraclinicos '!Q2519="","",'Paraclinicos '!Q2519&gt;=65,1,'Paraclinicos '!Q2519&lt;65,0)</f>
        <v/>
      </c>
      <c r="J2584" t="str" cm="1">
        <f t="array" ref="J2584">_xlfn.IFS('Paraclinicos '!I2519="","",'Paraclinicos '!I2519&gt;7,1,'Paraclinicos '!I2519&lt;=7,0)</f>
        <v/>
      </c>
      <c r="K2584" t="str" cm="1">
        <f t="array" ref="K2584">_xlfn.IFS('Paraclinicos '!W2519="","",'Paraclinicos '!W2519&lt;=8,1,'Paraclinicos '!W2519&gt;8,0)</f>
        <v/>
      </c>
      <c r="L2584" t="str" cm="1">
        <f t="array" ref="L2584">_xlfn.IFS('Paraclinicos '!S2519="","",'Paraclinicos '!S2519&gt;=30,1,'Paraclinicos '!S2519&lt;30,0)</f>
        <v/>
      </c>
      <c r="M2584" t="str" cm="1">
        <f t="array" ref="M2584">_xlfn.IFS(OR('Paraclinicos '!T2519="",'Paraclinicos '!U2519=""),"",OR('Paraclinicos '!T2519&lt;=90,'Paraclinicos '!U2519&lt;=60),1,OR('Paraclinicos '!T2519&gt;90,'Paraclinicos '!U2519&gt;60),0)</f>
        <v/>
      </c>
      <c r="N2584" s="45" t="str">
        <f t="shared" si="122"/>
        <v/>
      </c>
      <c r="O2584" t="str" cm="1">
        <f t="array" ref="O2584">_xlfn.IFS(OR('Paraclinicos '!M2519="",'Paraclinicos '!N2519="",'Paraclinicos '!N2519=0),"",'Paraclinicos '!M2519/'Paraclinicos '!N2519&lt;100,4,'Paraclinicos '!M2519/'Paraclinicos '!N2519&lt;200,3,'Paraclinicos '!M2519/'Paraclinicos '!N2519&lt;300,2,'Paraclinicos '!M2519/'Paraclinicos '!N2519&lt;400,1,'Paraclinicos '!M2519/'Paraclinicos '!N2519&gt;=400,0)</f>
        <v/>
      </c>
      <c r="P2584" t="str" cm="1">
        <f t="array" ref="P2584">_xlfn.IFS('Paraclinicos '!C2519="","",'Paraclinicos '!C2519&lt;20,4,'Paraclinicos '!C2519&lt;50,3,'Paraclinicos '!C2519&lt;100,2,'Paraclinicos '!C2519&lt;150,1,'Paraclinicos '!C2519&gt;150,0)</f>
        <v/>
      </c>
      <c r="Q2584" t="str" cm="1">
        <f t="array" ref="Q2584">_xlfn.IFS('Paraclinicos '!O2519="","",'Paraclinicos '!O2519&lt;1.2,0,'Paraclinicos '!O2519&lt;2,1,'Paraclinicos '!O2519&lt;3.5,2,'Paraclinicos '!O2519&lt;5,3,'Paraclinicos '!O2519&gt;5,4)</f>
        <v/>
      </c>
      <c r="R2584" t="str" cm="1">
        <f t="array" ref="R2584">_xlfn.IFS('Paraclinicos '!J2519="","",'Paraclinicos '!J2519&lt;1.2,0,'Paraclinicos '!J2519&lt;2,1,'Paraclinicos '!J2519&lt;6,2,'Paraclinicos '!J2519&lt;12,3,'Paraclinicos '!J2519&gt;=12,4)</f>
        <v/>
      </c>
      <c r="S2584" t="str" cm="1">
        <f t="array" ref="S2584">_xlfn.IFS('Paraclinicos '!Y2519="","",'Paraclinicos '!Y2519&lt;70,1,'Paraclinicos '!Y2519&gt;=70,0)</f>
        <v/>
      </c>
      <c r="T2584" t="str" cm="1">
        <f t="array" ref="T2584">_xlfn.IFS('Paraclinicos '!W2519="","",'Paraclinicos '!W2519&lt;6,4,'Paraclinicos '!W2519&lt;10,3,'Paraclinicos '!W2519&lt;13,2,'Paraclinicos '!W2519&lt;15,1,'Paraclinicos '!W2519=15,0)</f>
        <v/>
      </c>
      <c r="U2584" s="54" t="str">
        <f t="shared" si="120"/>
        <v/>
      </c>
      <c r="V2584" t="str" cm="1">
        <f t="array" ref="V2584">_xlfn.IFS('Paraclinicos '!S2519="","",OR('Paraclinicos '!S2519&lt;=8,'Paraclinicos '!S2519&gt;=25),3,'Paraclinicos '!S2519&lt;12,1,'Paraclinicos '!S2519&lt;21,0,'Paraclinicos '!S2519&lt;25,2)</f>
        <v/>
      </c>
      <c r="W2584" t="str">
        <f>IFERROR(IF(INDEX('BD Demog para scores enalazar'!Y$2:'BD Demog para scores enalazar'!Y$3000,MATCH(Formulas!A2584,'BD Demog para scores enalazar'!A$2:'BD Demog para scores enalazar'!A$3000,0))=1,"SI","NO"),"")</f>
        <v/>
      </c>
      <c r="X2584" s="9" t="str">
        <f>IFERROR(IF(INDEX('BD Demog para scores enalazar'!AJ$2:'BD Demog para scores enalazar'!AJ$3000,MATCH(Formulas!A2584,'BD Demog para scores enalazar'!A$2:'BD Demog para scores enalazar'!A$3000,0))=1,"SI","NO"),"")</f>
        <v/>
      </c>
      <c r="Y2584" t="str" cm="1">
        <f t="array" ref="Y2584">IF(AND(W2584="NO",X2584="NO"),_xlfn.IFS('Paraclinicos '!K2519&lt;=91,3,'Paraclinicos '!K2519&lt;94,2,'Paraclinicos '!K2519&lt;96,1,'Paraclinicos '!K2519&gt;=96,0),"")</f>
        <v/>
      </c>
      <c r="Z2584" t="str" cm="1">
        <f t="array" ref="Z2584">IF(OR(W2584="SI",X2584="SI"),_xlfn.IFS(OR(AND('Paraclinicos '!K2520&lt;=83),AND('Paraclinicos '!K2520&gt;=97,AA2584=2)),3,OR(AND('Paraclinicos '!K2520&lt;=86),AND('Paraclinicos '!K2520&gt;=94,AA2584=2)),2,OR(AND('Paraclinicos '!K2520&lt;=88),AND('Paraclinicos '!K2520&gt;=92,AA2584=2)),1,OR(AND('Paraclinicos '!K2520&gt;=88,'Paraclinicos '!K2520&lt;=92),AND('Paraclinicos '!K2520&gt;=93,AA2584=0)),0),"")</f>
        <v/>
      </c>
      <c r="AA2584" t="str" cm="1">
        <f t="array" ref="AA2584">_xlfn.IFS('Paraclinicos '!E2519="","",'Paraclinicos '!E2519="Oxigeno",2,'Paraclinicos '!E2519="Aire",0)</f>
        <v/>
      </c>
    </row>
    <row r="2585" spans="1:27" x14ac:dyDescent="0.25">
      <c r="A2585">
        <f>'Paraclinicos '!A2520</f>
        <v>0</v>
      </c>
      <c r="B2585" s="3">
        <f>'Paraclinicos '!R2520</f>
        <v>0</v>
      </c>
      <c r="C2585" t="str" cm="1">
        <f t="array" ref="C2585">_xlfn.IFS('Paraclinicos '!Q2520="","",'Paraclinicos '!Q2520&gt;60,3,'Paraclinicos '!Q2520&lt;=60,1)</f>
        <v/>
      </c>
      <c r="D2585" t="str">
        <f>IFERROR(IF(INDEX('BD Demog para scores enalazar'!BC$2:BC$3000,MATCH(Formulas!A2585,'BD Demog para scores enalazar'!A$2:A$3000,0))=0,"SI","NO"),"")</f>
        <v/>
      </c>
      <c r="E2585" t="str" cm="1">
        <f t="array" ref="E2585">_xlfn.IFS(D2585="","",D2585="SI",4,D2585="NO",1)</f>
        <v/>
      </c>
      <c r="F2585" t="str" cm="1">
        <f t="array" ref="F2585">_xlfn.IFS('Paraclinicos '!B2520="","",'Paraclinicos '!B2520&gt;1,1,'Paraclinicos '!B2520&lt;=1,3)</f>
        <v/>
      </c>
      <c r="G2585" t="str" cm="1">
        <f t="array" ref="G2585">_xlfn.IFS('Paraclinicos '!D2520="","",AND('Paraclinicos '!D2520&gt;=250,'Paraclinicos '!D2520&lt;=500),2,'Paraclinicos '!D2520&gt;500,3,'Paraclinicos '!D2520&lt;250,1)</f>
        <v/>
      </c>
      <c r="H2585" s="50" t="str">
        <f t="shared" si="121"/>
        <v/>
      </c>
      <c r="I2585" t="str" cm="1">
        <f t="array" ref="I2585">_xlfn.IFS('Paraclinicos '!Q2520="","",'Paraclinicos '!Q2520&gt;=65,1,'Paraclinicos '!Q2520&lt;65,0)</f>
        <v/>
      </c>
      <c r="J2585" t="str" cm="1">
        <f t="array" ref="J2585">_xlfn.IFS('Paraclinicos '!I2520="","",'Paraclinicos '!I2520&gt;7,1,'Paraclinicos '!I2520&lt;=7,0)</f>
        <v/>
      </c>
      <c r="K2585" t="str" cm="1">
        <f t="array" ref="K2585">_xlfn.IFS('Paraclinicos '!W2520="","",'Paraclinicos '!W2520&lt;=8,1,'Paraclinicos '!W2520&gt;8,0)</f>
        <v/>
      </c>
      <c r="L2585" t="str" cm="1">
        <f t="array" ref="L2585">_xlfn.IFS('Paraclinicos '!S2520="","",'Paraclinicos '!S2520&gt;=30,1,'Paraclinicos '!S2520&lt;30,0)</f>
        <v/>
      </c>
      <c r="M2585" t="str" cm="1">
        <f t="array" ref="M2585">_xlfn.IFS(OR('Paraclinicos '!T2520="",'Paraclinicos '!U2520=""),"",OR('Paraclinicos '!T2520&lt;=90,'Paraclinicos '!U2520&lt;=60),1,OR('Paraclinicos '!T2520&gt;90,'Paraclinicos '!U2520&gt;60),0)</f>
        <v/>
      </c>
      <c r="N2585" s="45" t="str">
        <f t="shared" si="122"/>
        <v/>
      </c>
      <c r="O2585" t="str" cm="1">
        <f t="array" ref="O2585">_xlfn.IFS(OR('Paraclinicos '!M2520="",'Paraclinicos '!N2520="",'Paraclinicos '!N2520=0),"",'Paraclinicos '!M2520/'Paraclinicos '!N2520&lt;100,4,'Paraclinicos '!M2520/'Paraclinicos '!N2520&lt;200,3,'Paraclinicos '!M2520/'Paraclinicos '!N2520&lt;300,2,'Paraclinicos '!M2520/'Paraclinicos '!N2520&lt;400,1,'Paraclinicos '!M2520/'Paraclinicos '!N2520&gt;=400,0)</f>
        <v/>
      </c>
      <c r="P2585" t="str" cm="1">
        <f t="array" ref="P2585">_xlfn.IFS('Paraclinicos '!C2520="","",'Paraclinicos '!C2520&lt;20,4,'Paraclinicos '!C2520&lt;50,3,'Paraclinicos '!C2520&lt;100,2,'Paraclinicos '!C2520&lt;150,1,'Paraclinicos '!C2520&gt;150,0)</f>
        <v/>
      </c>
      <c r="Q2585" t="str" cm="1">
        <f t="array" ref="Q2585">_xlfn.IFS('Paraclinicos '!O2520="","",'Paraclinicos '!O2520&lt;1.2,0,'Paraclinicos '!O2520&lt;2,1,'Paraclinicos '!O2520&lt;3.5,2,'Paraclinicos '!O2520&lt;5,3,'Paraclinicos '!O2520&gt;5,4)</f>
        <v/>
      </c>
      <c r="R2585" t="str" cm="1">
        <f t="array" ref="R2585">_xlfn.IFS('Paraclinicos '!J2520="","",'Paraclinicos '!J2520&lt;1.2,0,'Paraclinicos '!J2520&lt;2,1,'Paraclinicos '!J2520&lt;6,2,'Paraclinicos '!J2520&lt;12,3,'Paraclinicos '!J2520&gt;=12,4)</f>
        <v/>
      </c>
      <c r="S2585" t="str" cm="1">
        <f t="array" ref="S2585">_xlfn.IFS('Paraclinicos '!Y2520="","",'Paraclinicos '!Y2520&lt;70,1,'Paraclinicos '!Y2520&gt;=70,0)</f>
        <v/>
      </c>
      <c r="T2585" t="str" cm="1">
        <f t="array" ref="T2585">_xlfn.IFS('Paraclinicos '!W2520="","",'Paraclinicos '!W2520&lt;6,4,'Paraclinicos '!W2520&lt;10,3,'Paraclinicos '!W2520&lt;13,2,'Paraclinicos '!W2520&lt;15,1,'Paraclinicos '!W2520=15,0)</f>
        <v/>
      </c>
      <c r="U2585" s="54" t="str">
        <f t="shared" si="120"/>
        <v/>
      </c>
      <c r="V2585" t="str" cm="1">
        <f t="array" ref="V2585">_xlfn.IFS('Paraclinicos '!S2520="","",OR('Paraclinicos '!S2520&lt;=8,'Paraclinicos '!S2520&gt;=25),3,'Paraclinicos '!S2520&lt;12,1,'Paraclinicos '!S2520&lt;21,0,'Paraclinicos '!S2520&lt;25,2)</f>
        <v/>
      </c>
      <c r="W2585" t="str">
        <f>IFERROR(IF(INDEX('BD Demog para scores enalazar'!Y$2:'BD Demog para scores enalazar'!Y$3000,MATCH(Formulas!A2585,'BD Demog para scores enalazar'!A$2:'BD Demog para scores enalazar'!A$3000,0))=1,"SI","NO"),"")</f>
        <v/>
      </c>
      <c r="X2585" s="9" t="str">
        <f>IFERROR(IF(INDEX('BD Demog para scores enalazar'!AJ$2:'BD Demog para scores enalazar'!AJ$3000,MATCH(Formulas!A2585,'BD Demog para scores enalazar'!A$2:'BD Demog para scores enalazar'!A$3000,0))=1,"SI","NO"),"")</f>
        <v/>
      </c>
      <c r="Y2585" t="str" cm="1">
        <f t="array" ref="Y2585">IF(AND(W2585="NO",X2585="NO"),_xlfn.IFS('Paraclinicos '!K2520&lt;=91,3,'Paraclinicos '!K2520&lt;94,2,'Paraclinicos '!K2520&lt;96,1,'Paraclinicos '!K2520&gt;=96,0),"")</f>
        <v/>
      </c>
      <c r="Z2585" t="str" cm="1">
        <f t="array" ref="Z2585">IF(OR(W2585="SI",X2585="SI"),_xlfn.IFS(OR(AND('Paraclinicos '!K2521&lt;=83),AND('Paraclinicos '!K2521&gt;=97,AA2585=2)),3,OR(AND('Paraclinicos '!K2521&lt;=86),AND('Paraclinicos '!K2521&gt;=94,AA2585=2)),2,OR(AND('Paraclinicos '!K2521&lt;=88),AND('Paraclinicos '!K2521&gt;=92,AA2585=2)),1,OR(AND('Paraclinicos '!K2521&gt;=88,'Paraclinicos '!K2521&lt;=92),AND('Paraclinicos '!K2521&gt;=93,AA2585=0)),0),"")</f>
        <v/>
      </c>
      <c r="AA2585" t="str" cm="1">
        <f t="array" ref="AA2585">_xlfn.IFS('Paraclinicos '!E2520="","",'Paraclinicos '!E2520="Oxigeno",2,'Paraclinicos '!E2520="Aire",0)</f>
        <v/>
      </c>
    </row>
    <row r="2586" spans="1:27" x14ac:dyDescent="0.25">
      <c r="A2586">
        <f>'Paraclinicos '!A2521</f>
        <v>0</v>
      </c>
      <c r="B2586" s="3">
        <f>'Paraclinicos '!R2521</f>
        <v>0</v>
      </c>
      <c r="C2586" t="str" cm="1">
        <f t="array" ref="C2586">_xlfn.IFS('Paraclinicos '!Q2521="","",'Paraclinicos '!Q2521&gt;60,3,'Paraclinicos '!Q2521&lt;=60,1)</f>
        <v/>
      </c>
      <c r="D2586" t="str">
        <f>IFERROR(IF(INDEX('BD Demog para scores enalazar'!BC$2:BC$3000,MATCH(Formulas!A2586,'BD Demog para scores enalazar'!A$2:A$3000,0))=0,"SI","NO"),"")</f>
        <v/>
      </c>
      <c r="E2586" t="str" cm="1">
        <f t="array" ref="E2586">_xlfn.IFS(D2586="","",D2586="SI",4,D2586="NO",1)</f>
        <v/>
      </c>
      <c r="F2586" t="str" cm="1">
        <f t="array" ref="F2586">_xlfn.IFS('Paraclinicos '!B2521="","",'Paraclinicos '!B2521&gt;1,1,'Paraclinicos '!B2521&lt;=1,3)</f>
        <v/>
      </c>
      <c r="G2586" t="str" cm="1">
        <f t="array" ref="G2586">_xlfn.IFS('Paraclinicos '!D2521="","",AND('Paraclinicos '!D2521&gt;=250,'Paraclinicos '!D2521&lt;=500),2,'Paraclinicos '!D2521&gt;500,3,'Paraclinicos '!D2521&lt;250,1)</f>
        <v/>
      </c>
      <c r="H2586" s="50" t="str">
        <f t="shared" si="121"/>
        <v/>
      </c>
      <c r="I2586" t="str" cm="1">
        <f t="array" ref="I2586">_xlfn.IFS('Paraclinicos '!Q2521="","",'Paraclinicos '!Q2521&gt;=65,1,'Paraclinicos '!Q2521&lt;65,0)</f>
        <v/>
      </c>
      <c r="J2586" t="str" cm="1">
        <f t="array" ref="J2586">_xlfn.IFS('Paraclinicos '!I2521="","",'Paraclinicos '!I2521&gt;7,1,'Paraclinicos '!I2521&lt;=7,0)</f>
        <v/>
      </c>
      <c r="K2586" t="str" cm="1">
        <f t="array" ref="K2586">_xlfn.IFS('Paraclinicos '!W2521="","",'Paraclinicos '!W2521&lt;=8,1,'Paraclinicos '!W2521&gt;8,0)</f>
        <v/>
      </c>
      <c r="L2586" t="str" cm="1">
        <f t="array" ref="L2586">_xlfn.IFS('Paraclinicos '!S2521="","",'Paraclinicos '!S2521&gt;=30,1,'Paraclinicos '!S2521&lt;30,0)</f>
        <v/>
      </c>
      <c r="M2586" t="str" cm="1">
        <f t="array" ref="M2586">_xlfn.IFS(OR('Paraclinicos '!T2521="",'Paraclinicos '!U2521=""),"",OR('Paraclinicos '!T2521&lt;=90,'Paraclinicos '!U2521&lt;=60),1,OR('Paraclinicos '!T2521&gt;90,'Paraclinicos '!U2521&gt;60),0)</f>
        <v/>
      </c>
      <c r="N2586" s="45" t="str">
        <f t="shared" si="122"/>
        <v/>
      </c>
      <c r="O2586" t="str" cm="1">
        <f t="array" ref="O2586">_xlfn.IFS(OR('Paraclinicos '!M2521="",'Paraclinicos '!N2521="",'Paraclinicos '!N2521=0),"",'Paraclinicos '!M2521/'Paraclinicos '!N2521&lt;100,4,'Paraclinicos '!M2521/'Paraclinicos '!N2521&lt;200,3,'Paraclinicos '!M2521/'Paraclinicos '!N2521&lt;300,2,'Paraclinicos '!M2521/'Paraclinicos '!N2521&lt;400,1,'Paraclinicos '!M2521/'Paraclinicos '!N2521&gt;=400,0)</f>
        <v/>
      </c>
      <c r="P2586" t="str" cm="1">
        <f t="array" ref="P2586">_xlfn.IFS('Paraclinicos '!C2521="","",'Paraclinicos '!C2521&lt;20,4,'Paraclinicos '!C2521&lt;50,3,'Paraclinicos '!C2521&lt;100,2,'Paraclinicos '!C2521&lt;150,1,'Paraclinicos '!C2521&gt;150,0)</f>
        <v/>
      </c>
      <c r="Q2586" t="str" cm="1">
        <f t="array" ref="Q2586">_xlfn.IFS('Paraclinicos '!O2521="","",'Paraclinicos '!O2521&lt;1.2,0,'Paraclinicos '!O2521&lt;2,1,'Paraclinicos '!O2521&lt;3.5,2,'Paraclinicos '!O2521&lt;5,3,'Paraclinicos '!O2521&gt;5,4)</f>
        <v/>
      </c>
      <c r="R2586" t="str" cm="1">
        <f t="array" ref="R2586">_xlfn.IFS('Paraclinicos '!J2521="","",'Paraclinicos '!J2521&lt;1.2,0,'Paraclinicos '!J2521&lt;2,1,'Paraclinicos '!J2521&lt;6,2,'Paraclinicos '!J2521&lt;12,3,'Paraclinicos '!J2521&gt;=12,4)</f>
        <v/>
      </c>
      <c r="S2586" t="str" cm="1">
        <f t="array" ref="S2586">_xlfn.IFS('Paraclinicos '!Y2521="","",'Paraclinicos '!Y2521&lt;70,1,'Paraclinicos '!Y2521&gt;=70,0)</f>
        <v/>
      </c>
      <c r="T2586" t="str" cm="1">
        <f t="array" ref="T2586">_xlfn.IFS('Paraclinicos '!W2521="","",'Paraclinicos '!W2521&lt;6,4,'Paraclinicos '!W2521&lt;10,3,'Paraclinicos '!W2521&lt;13,2,'Paraclinicos '!W2521&lt;15,1,'Paraclinicos '!W2521=15,0)</f>
        <v/>
      </c>
      <c r="U2586" s="54" t="str">
        <f t="shared" si="120"/>
        <v/>
      </c>
      <c r="V2586" t="str" cm="1">
        <f t="array" ref="V2586">_xlfn.IFS('Paraclinicos '!S2521="","",OR('Paraclinicos '!S2521&lt;=8,'Paraclinicos '!S2521&gt;=25),3,'Paraclinicos '!S2521&lt;12,1,'Paraclinicos '!S2521&lt;21,0,'Paraclinicos '!S2521&lt;25,2)</f>
        <v/>
      </c>
      <c r="W2586" t="str">
        <f>IFERROR(IF(INDEX('BD Demog para scores enalazar'!Y$2:'BD Demog para scores enalazar'!Y$3000,MATCH(Formulas!A2586,'BD Demog para scores enalazar'!A$2:'BD Demog para scores enalazar'!A$3000,0))=1,"SI","NO"),"")</f>
        <v/>
      </c>
      <c r="X2586" s="9" t="str">
        <f>IFERROR(IF(INDEX('BD Demog para scores enalazar'!AJ$2:'BD Demog para scores enalazar'!AJ$3000,MATCH(Formulas!A2586,'BD Demog para scores enalazar'!A$2:'BD Demog para scores enalazar'!A$3000,0))=1,"SI","NO"),"")</f>
        <v/>
      </c>
      <c r="Y2586" t="str" cm="1">
        <f t="array" ref="Y2586">IF(AND(W2586="NO",X2586="NO"),_xlfn.IFS('Paraclinicos '!K2521&lt;=91,3,'Paraclinicos '!K2521&lt;94,2,'Paraclinicos '!K2521&lt;96,1,'Paraclinicos '!K2521&gt;=96,0),"")</f>
        <v/>
      </c>
      <c r="Z2586" t="str" cm="1">
        <f t="array" ref="Z2586">IF(OR(W2586="SI",X2586="SI"),_xlfn.IFS(OR(AND('Paraclinicos '!K2522&lt;=83),AND('Paraclinicos '!K2522&gt;=97,AA2586=2)),3,OR(AND('Paraclinicos '!K2522&lt;=86),AND('Paraclinicos '!K2522&gt;=94,AA2586=2)),2,OR(AND('Paraclinicos '!K2522&lt;=88),AND('Paraclinicos '!K2522&gt;=92,AA2586=2)),1,OR(AND('Paraclinicos '!K2522&gt;=88,'Paraclinicos '!K2522&lt;=92),AND('Paraclinicos '!K2522&gt;=93,AA2586=0)),0),"")</f>
        <v/>
      </c>
      <c r="AA2586" t="str" cm="1">
        <f t="array" ref="AA2586">_xlfn.IFS('Paraclinicos '!E2521="","",'Paraclinicos '!E2521="Oxigeno",2,'Paraclinicos '!E2521="Aire",0)</f>
        <v/>
      </c>
    </row>
    <row r="2587" spans="1:27" x14ac:dyDescent="0.25">
      <c r="A2587">
        <f>'Paraclinicos '!A2522</f>
        <v>0</v>
      </c>
      <c r="B2587" s="3">
        <f>'Paraclinicos '!R2522</f>
        <v>0</v>
      </c>
      <c r="C2587" t="str" cm="1">
        <f t="array" ref="C2587">_xlfn.IFS('Paraclinicos '!Q2522="","",'Paraclinicos '!Q2522&gt;60,3,'Paraclinicos '!Q2522&lt;=60,1)</f>
        <v/>
      </c>
      <c r="D2587" t="str">
        <f>IFERROR(IF(INDEX('BD Demog para scores enalazar'!BC$2:BC$3000,MATCH(Formulas!A2587,'BD Demog para scores enalazar'!A$2:A$3000,0))=0,"SI","NO"),"")</f>
        <v/>
      </c>
      <c r="E2587" t="str" cm="1">
        <f t="array" ref="E2587">_xlfn.IFS(D2587="","",D2587="SI",4,D2587="NO",1)</f>
        <v/>
      </c>
      <c r="F2587" t="str" cm="1">
        <f t="array" ref="F2587">_xlfn.IFS('Paraclinicos '!B2522="","",'Paraclinicos '!B2522&gt;1,1,'Paraclinicos '!B2522&lt;=1,3)</f>
        <v/>
      </c>
      <c r="G2587" t="str" cm="1">
        <f t="array" ref="G2587">_xlfn.IFS('Paraclinicos '!D2522="","",AND('Paraclinicos '!D2522&gt;=250,'Paraclinicos '!D2522&lt;=500),2,'Paraclinicos '!D2522&gt;500,3,'Paraclinicos '!D2522&lt;250,1)</f>
        <v/>
      </c>
      <c r="H2587" s="50" t="str">
        <f t="shared" si="121"/>
        <v/>
      </c>
      <c r="I2587" t="str" cm="1">
        <f t="array" ref="I2587">_xlfn.IFS('Paraclinicos '!Q2522="","",'Paraclinicos '!Q2522&gt;=65,1,'Paraclinicos '!Q2522&lt;65,0)</f>
        <v/>
      </c>
      <c r="J2587" t="str" cm="1">
        <f t="array" ref="J2587">_xlfn.IFS('Paraclinicos '!I2522="","",'Paraclinicos '!I2522&gt;7,1,'Paraclinicos '!I2522&lt;=7,0)</f>
        <v/>
      </c>
      <c r="K2587" t="str" cm="1">
        <f t="array" ref="K2587">_xlfn.IFS('Paraclinicos '!W2522="","",'Paraclinicos '!W2522&lt;=8,1,'Paraclinicos '!W2522&gt;8,0)</f>
        <v/>
      </c>
      <c r="L2587" t="str" cm="1">
        <f t="array" ref="L2587">_xlfn.IFS('Paraclinicos '!S2522="","",'Paraclinicos '!S2522&gt;=30,1,'Paraclinicos '!S2522&lt;30,0)</f>
        <v/>
      </c>
      <c r="M2587" t="str" cm="1">
        <f t="array" ref="M2587">_xlfn.IFS(OR('Paraclinicos '!T2522="",'Paraclinicos '!U2522=""),"",OR('Paraclinicos '!T2522&lt;=90,'Paraclinicos '!U2522&lt;=60),1,OR('Paraclinicos '!T2522&gt;90,'Paraclinicos '!U2522&gt;60),0)</f>
        <v/>
      </c>
      <c r="N2587" s="45" t="str">
        <f t="shared" si="122"/>
        <v/>
      </c>
      <c r="O2587" t="str" cm="1">
        <f t="array" ref="O2587">_xlfn.IFS(OR('Paraclinicos '!M2522="",'Paraclinicos '!N2522="",'Paraclinicos '!N2522=0),"",'Paraclinicos '!M2522/'Paraclinicos '!N2522&lt;100,4,'Paraclinicos '!M2522/'Paraclinicos '!N2522&lt;200,3,'Paraclinicos '!M2522/'Paraclinicos '!N2522&lt;300,2,'Paraclinicos '!M2522/'Paraclinicos '!N2522&lt;400,1,'Paraclinicos '!M2522/'Paraclinicos '!N2522&gt;=400,0)</f>
        <v/>
      </c>
      <c r="P2587" t="str" cm="1">
        <f t="array" ref="P2587">_xlfn.IFS('Paraclinicos '!C2522="","",'Paraclinicos '!C2522&lt;20,4,'Paraclinicos '!C2522&lt;50,3,'Paraclinicos '!C2522&lt;100,2,'Paraclinicos '!C2522&lt;150,1,'Paraclinicos '!C2522&gt;150,0)</f>
        <v/>
      </c>
      <c r="Q2587" t="str" cm="1">
        <f t="array" ref="Q2587">_xlfn.IFS('Paraclinicos '!O2522="","",'Paraclinicos '!O2522&lt;1.2,0,'Paraclinicos '!O2522&lt;2,1,'Paraclinicos '!O2522&lt;3.5,2,'Paraclinicos '!O2522&lt;5,3,'Paraclinicos '!O2522&gt;5,4)</f>
        <v/>
      </c>
      <c r="R2587" t="str" cm="1">
        <f t="array" ref="R2587">_xlfn.IFS('Paraclinicos '!J2522="","",'Paraclinicos '!J2522&lt;1.2,0,'Paraclinicos '!J2522&lt;2,1,'Paraclinicos '!J2522&lt;6,2,'Paraclinicos '!J2522&lt;12,3,'Paraclinicos '!J2522&gt;=12,4)</f>
        <v/>
      </c>
      <c r="S2587" t="str" cm="1">
        <f t="array" ref="S2587">_xlfn.IFS('Paraclinicos '!Y2522="","",'Paraclinicos '!Y2522&lt;70,1,'Paraclinicos '!Y2522&gt;=70,0)</f>
        <v/>
      </c>
      <c r="T2587" t="str" cm="1">
        <f t="array" ref="T2587">_xlfn.IFS('Paraclinicos '!W2522="","",'Paraclinicos '!W2522&lt;6,4,'Paraclinicos '!W2522&lt;10,3,'Paraclinicos '!W2522&lt;13,2,'Paraclinicos '!W2522&lt;15,1,'Paraclinicos '!W2522=15,0)</f>
        <v/>
      </c>
      <c r="U2587" s="54" t="str">
        <f t="shared" si="120"/>
        <v/>
      </c>
      <c r="V2587" t="str" cm="1">
        <f t="array" ref="V2587">_xlfn.IFS('Paraclinicos '!S2522="","",OR('Paraclinicos '!S2522&lt;=8,'Paraclinicos '!S2522&gt;=25),3,'Paraclinicos '!S2522&lt;12,1,'Paraclinicos '!S2522&lt;21,0,'Paraclinicos '!S2522&lt;25,2)</f>
        <v/>
      </c>
      <c r="W2587" t="str">
        <f>IFERROR(IF(INDEX('BD Demog para scores enalazar'!Y$2:'BD Demog para scores enalazar'!Y$3000,MATCH(Formulas!A2587,'BD Demog para scores enalazar'!A$2:'BD Demog para scores enalazar'!A$3000,0))=1,"SI","NO"),"")</f>
        <v/>
      </c>
      <c r="X2587" s="9" t="str">
        <f>IFERROR(IF(INDEX('BD Demog para scores enalazar'!AJ$2:'BD Demog para scores enalazar'!AJ$3000,MATCH(Formulas!A2587,'BD Demog para scores enalazar'!A$2:'BD Demog para scores enalazar'!A$3000,0))=1,"SI","NO"),"")</f>
        <v/>
      </c>
      <c r="Y2587" t="str" cm="1">
        <f t="array" ref="Y2587">IF(AND(W2587="NO",X2587="NO"),_xlfn.IFS('Paraclinicos '!K2522&lt;=91,3,'Paraclinicos '!K2522&lt;94,2,'Paraclinicos '!K2522&lt;96,1,'Paraclinicos '!K2522&gt;=96,0),"")</f>
        <v/>
      </c>
      <c r="Z2587" t="str" cm="1">
        <f t="array" ref="Z2587">IF(OR(W2587="SI",X2587="SI"),_xlfn.IFS(OR(AND('Paraclinicos '!K2523&lt;=83),AND('Paraclinicos '!K2523&gt;=97,AA2587=2)),3,OR(AND('Paraclinicos '!K2523&lt;=86),AND('Paraclinicos '!K2523&gt;=94,AA2587=2)),2,OR(AND('Paraclinicos '!K2523&lt;=88),AND('Paraclinicos '!K2523&gt;=92,AA2587=2)),1,OR(AND('Paraclinicos '!K2523&gt;=88,'Paraclinicos '!K2523&lt;=92),AND('Paraclinicos '!K2523&gt;=93,AA2587=0)),0),"")</f>
        <v/>
      </c>
      <c r="AA2587" t="str" cm="1">
        <f t="array" ref="AA2587">_xlfn.IFS('Paraclinicos '!E2522="","",'Paraclinicos '!E2522="Oxigeno",2,'Paraclinicos '!E2522="Aire",0)</f>
        <v/>
      </c>
    </row>
    <row r="2588" spans="1:27" x14ac:dyDescent="0.25">
      <c r="A2588">
        <f>'Paraclinicos '!A2523</f>
        <v>0</v>
      </c>
      <c r="B2588" s="3">
        <f>'Paraclinicos '!R2523</f>
        <v>0</v>
      </c>
      <c r="C2588" t="str" cm="1">
        <f t="array" ref="C2588">_xlfn.IFS('Paraclinicos '!Q2523="","",'Paraclinicos '!Q2523&gt;60,3,'Paraclinicos '!Q2523&lt;=60,1)</f>
        <v/>
      </c>
      <c r="D2588" t="str">
        <f>IFERROR(IF(INDEX('BD Demog para scores enalazar'!BC$2:BC$3000,MATCH(Formulas!A2588,'BD Demog para scores enalazar'!A$2:A$3000,0))=0,"SI","NO"),"")</f>
        <v/>
      </c>
      <c r="E2588" t="str" cm="1">
        <f t="array" ref="E2588">_xlfn.IFS(D2588="","",D2588="SI",4,D2588="NO",1)</f>
        <v/>
      </c>
      <c r="F2588" t="str" cm="1">
        <f t="array" ref="F2588">_xlfn.IFS('Paraclinicos '!B2523="","",'Paraclinicos '!B2523&gt;1,1,'Paraclinicos '!B2523&lt;=1,3)</f>
        <v/>
      </c>
      <c r="G2588" t="str" cm="1">
        <f t="array" ref="G2588">_xlfn.IFS('Paraclinicos '!D2523="","",AND('Paraclinicos '!D2523&gt;=250,'Paraclinicos '!D2523&lt;=500),2,'Paraclinicos '!D2523&gt;500,3,'Paraclinicos '!D2523&lt;250,1)</f>
        <v/>
      </c>
      <c r="H2588" s="50" t="str">
        <f t="shared" si="121"/>
        <v/>
      </c>
      <c r="I2588" t="str" cm="1">
        <f t="array" ref="I2588">_xlfn.IFS('Paraclinicos '!Q2523="","",'Paraclinicos '!Q2523&gt;=65,1,'Paraclinicos '!Q2523&lt;65,0)</f>
        <v/>
      </c>
      <c r="J2588" t="str" cm="1">
        <f t="array" ref="J2588">_xlfn.IFS('Paraclinicos '!I2523="","",'Paraclinicos '!I2523&gt;7,1,'Paraclinicos '!I2523&lt;=7,0)</f>
        <v/>
      </c>
      <c r="K2588" t="str" cm="1">
        <f t="array" ref="K2588">_xlfn.IFS('Paraclinicos '!W2523="","",'Paraclinicos '!W2523&lt;=8,1,'Paraclinicos '!W2523&gt;8,0)</f>
        <v/>
      </c>
      <c r="L2588" t="str" cm="1">
        <f t="array" ref="L2588">_xlfn.IFS('Paraclinicos '!S2523="","",'Paraclinicos '!S2523&gt;=30,1,'Paraclinicos '!S2523&lt;30,0)</f>
        <v/>
      </c>
      <c r="M2588" t="str" cm="1">
        <f t="array" ref="M2588">_xlfn.IFS(OR('Paraclinicos '!T2523="",'Paraclinicos '!U2523=""),"",OR('Paraclinicos '!T2523&lt;=90,'Paraclinicos '!U2523&lt;=60),1,OR('Paraclinicos '!T2523&gt;90,'Paraclinicos '!U2523&gt;60),0)</f>
        <v/>
      </c>
      <c r="N2588" s="45" t="str">
        <f t="shared" si="122"/>
        <v/>
      </c>
      <c r="O2588" t="str" cm="1">
        <f t="array" ref="O2588">_xlfn.IFS(OR('Paraclinicos '!M2523="",'Paraclinicos '!N2523="",'Paraclinicos '!N2523=0),"",'Paraclinicos '!M2523/'Paraclinicos '!N2523&lt;100,4,'Paraclinicos '!M2523/'Paraclinicos '!N2523&lt;200,3,'Paraclinicos '!M2523/'Paraclinicos '!N2523&lt;300,2,'Paraclinicos '!M2523/'Paraclinicos '!N2523&lt;400,1,'Paraclinicos '!M2523/'Paraclinicos '!N2523&gt;=400,0)</f>
        <v/>
      </c>
      <c r="P2588" t="str" cm="1">
        <f t="array" ref="P2588">_xlfn.IFS('Paraclinicos '!C2523="","",'Paraclinicos '!C2523&lt;20,4,'Paraclinicos '!C2523&lt;50,3,'Paraclinicos '!C2523&lt;100,2,'Paraclinicos '!C2523&lt;150,1,'Paraclinicos '!C2523&gt;150,0)</f>
        <v/>
      </c>
      <c r="Q2588" t="str" cm="1">
        <f t="array" ref="Q2588">_xlfn.IFS('Paraclinicos '!O2523="","",'Paraclinicos '!O2523&lt;1.2,0,'Paraclinicos '!O2523&lt;2,1,'Paraclinicos '!O2523&lt;3.5,2,'Paraclinicos '!O2523&lt;5,3,'Paraclinicos '!O2523&gt;5,4)</f>
        <v/>
      </c>
      <c r="R2588" t="str" cm="1">
        <f t="array" ref="R2588">_xlfn.IFS('Paraclinicos '!J2523="","",'Paraclinicos '!J2523&lt;1.2,0,'Paraclinicos '!J2523&lt;2,1,'Paraclinicos '!J2523&lt;6,2,'Paraclinicos '!J2523&lt;12,3,'Paraclinicos '!J2523&gt;=12,4)</f>
        <v/>
      </c>
      <c r="S2588" t="str" cm="1">
        <f t="array" ref="S2588">_xlfn.IFS('Paraclinicos '!Y2523="","",'Paraclinicos '!Y2523&lt;70,1,'Paraclinicos '!Y2523&gt;=70,0)</f>
        <v/>
      </c>
      <c r="T2588" t="str" cm="1">
        <f t="array" ref="T2588">_xlfn.IFS('Paraclinicos '!W2523="","",'Paraclinicos '!W2523&lt;6,4,'Paraclinicos '!W2523&lt;10,3,'Paraclinicos '!W2523&lt;13,2,'Paraclinicos '!W2523&lt;15,1,'Paraclinicos '!W2523=15,0)</f>
        <v/>
      </c>
      <c r="U2588" s="54" t="str">
        <f t="shared" si="120"/>
        <v/>
      </c>
      <c r="V2588" t="str" cm="1">
        <f t="array" ref="V2588">_xlfn.IFS('Paraclinicos '!S2523="","",OR('Paraclinicos '!S2523&lt;=8,'Paraclinicos '!S2523&gt;=25),3,'Paraclinicos '!S2523&lt;12,1,'Paraclinicos '!S2523&lt;21,0,'Paraclinicos '!S2523&lt;25,2)</f>
        <v/>
      </c>
      <c r="W2588" t="str">
        <f>IFERROR(IF(INDEX('BD Demog para scores enalazar'!Y$2:'BD Demog para scores enalazar'!Y$3000,MATCH(Formulas!A2588,'BD Demog para scores enalazar'!A$2:'BD Demog para scores enalazar'!A$3000,0))=1,"SI","NO"),"")</f>
        <v/>
      </c>
      <c r="X2588" s="9" t="str">
        <f>IFERROR(IF(INDEX('BD Demog para scores enalazar'!AJ$2:'BD Demog para scores enalazar'!AJ$3000,MATCH(Formulas!A2588,'BD Demog para scores enalazar'!A$2:'BD Demog para scores enalazar'!A$3000,0))=1,"SI","NO"),"")</f>
        <v/>
      </c>
      <c r="Y2588" t="str" cm="1">
        <f t="array" ref="Y2588">IF(AND(W2588="NO",X2588="NO"),_xlfn.IFS('Paraclinicos '!K2523&lt;=91,3,'Paraclinicos '!K2523&lt;94,2,'Paraclinicos '!K2523&lt;96,1,'Paraclinicos '!K2523&gt;=96,0),"")</f>
        <v/>
      </c>
      <c r="Z2588" t="str" cm="1">
        <f t="array" ref="Z2588">IF(OR(W2588="SI",X2588="SI"),_xlfn.IFS(OR(AND('Paraclinicos '!K2524&lt;=83),AND('Paraclinicos '!K2524&gt;=97,AA2588=2)),3,OR(AND('Paraclinicos '!K2524&lt;=86),AND('Paraclinicos '!K2524&gt;=94,AA2588=2)),2,OR(AND('Paraclinicos '!K2524&lt;=88),AND('Paraclinicos '!K2524&gt;=92,AA2588=2)),1,OR(AND('Paraclinicos '!K2524&gt;=88,'Paraclinicos '!K2524&lt;=92),AND('Paraclinicos '!K2524&gt;=93,AA2588=0)),0),"")</f>
        <v/>
      </c>
      <c r="AA2588" t="str" cm="1">
        <f t="array" ref="AA2588">_xlfn.IFS('Paraclinicos '!E2523="","",'Paraclinicos '!E2523="Oxigeno",2,'Paraclinicos '!E2523="Aire",0)</f>
        <v/>
      </c>
    </row>
    <row r="2589" spans="1:27" x14ac:dyDescent="0.25">
      <c r="A2589">
        <f>'Paraclinicos '!A2524</f>
        <v>0</v>
      </c>
      <c r="B2589" s="3">
        <f>'Paraclinicos '!R2524</f>
        <v>0</v>
      </c>
      <c r="C2589" t="str" cm="1">
        <f t="array" ref="C2589">_xlfn.IFS('Paraclinicos '!Q2524="","",'Paraclinicos '!Q2524&gt;60,3,'Paraclinicos '!Q2524&lt;=60,1)</f>
        <v/>
      </c>
      <c r="D2589" t="str">
        <f>IFERROR(IF(INDEX('BD Demog para scores enalazar'!BC$2:BC$3000,MATCH(Formulas!A2589,'BD Demog para scores enalazar'!A$2:A$3000,0))=0,"SI","NO"),"")</f>
        <v/>
      </c>
      <c r="E2589" t="str" cm="1">
        <f t="array" ref="E2589">_xlfn.IFS(D2589="","",D2589="SI",4,D2589="NO",1)</f>
        <v/>
      </c>
      <c r="F2589" t="str" cm="1">
        <f t="array" ref="F2589">_xlfn.IFS('Paraclinicos '!B2524="","",'Paraclinicos '!B2524&gt;1,1,'Paraclinicos '!B2524&lt;=1,3)</f>
        <v/>
      </c>
      <c r="G2589" t="str" cm="1">
        <f t="array" ref="G2589">_xlfn.IFS('Paraclinicos '!D2524="","",AND('Paraclinicos '!D2524&gt;=250,'Paraclinicos '!D2524&lt;=500),2,'Paraclinicos '!D2524&gt;500,3,'Paraclinicos '!D2524&lt;250,1)</f>
        <v/>
      </c>
      <c r="H2589" s="50" t="str">
        <f t="shared" si="121"/>
        <v/>
      </c>
      <c r="I2589" t="str" cm="1">
        <f t="array" ref="I2589">_xlfn.IFS('Paraclinicos '!Q2524="","",'Paraclinicos '!Q2524&gt;=65,1,'Paraclinicos '!Q2524&lt;65,0)</f>
        <v/>
      </c>
      <c r="J2589" t="str" cm="1">
        <f t="array" ref="J2589">_xlfn.IFS('Paraclinicos '!I2524="","",'Paraclinicos '!I2524&gt;7,1,'Paraclinicos '!I2524&lt;=7,0)</f>
        <v/>
      </c>
      <c r="K2589" t="str" cm="1">
        <f t="array" ref="K2589">_xlfn.IFS('Paraclinicos '!W2524="","",'Paraclinicos '!W2524&lt;=8,1,'Paraclinicos '!W2524&gt;8,0)</f>
        <v/>
      </c>
      <c r="L2589" t="str" cm="1">
        <f t="array" ref="L2589">_xlfn.IFS('Paraclinicos '!S2524="","",'Paraclinicos '!S2524&gt;=30,1,'Paraclinicos '!S2524&lt;30,0)</f>
        <v/>
      </c>
      <c r="M2589" t="str" cm="1">
        <f t="array" ref="M2589">_xlfn.IFS(OR('Paraclinicos '!T2524="",'Paraclinicos '!U2524=""),"",OR('Paraclinicos '!T2524&lt;=90,'Paraclinicos '!U2524&lt;=60),1,OR('Paraclinicos '!T2524&gt;90,'Paraclinicos '!U2524&gt;60),0)</f>
        <v/>
      </c>
      <c r="N2589" s="45" t="str">
        <f t="shared" si="122"/>
        <v/>
      </c>
      <c r="O2589" t="str" cm="1">
        <f t="array" ref="O2589">_xlfn.IFS(OR('Paraclinicos '!M2524="",'Paraclinicos '!N2524="",'Paraclinicos '!N2524=0),"",'Paraclinicos '!M2524/'Paraclinicos '!N2524&lt;100,4,'Paraclinicos '!M2524/'Paraclinicos '!N2524&lt;200,3,'Paraclinicos '!M2524/'Paraclinicos '!N2524&lt;300,2,'Paraclinicos '!M2524/'Paraclinicos '!N2524&lt;400,1,'Paraclinicos '!M2524/'Paraclinicos '!N2524&gt;=400,0)</f>
        <v/>
      </c>
      <c r="P2589" t="str" cm="1">
        <f t="array" ref="P2589">_xlfn.IFS('Paraclinicos '!C2524="","",'Paraclinicos '!C2524&lt;20,4,'Paraclinicos '!C2524&lt;50,3,'Paraclinicos '!C2524&lt;100,2,'Paraclinicos '!C2524&lt;150,1,'Paraclinicos '!C2524&gt;150,0)</f>
        <v/>
      </c>
      <c r="Q2589" t="str" cm="1">
        <f t="array" ref="Q2589">_xlfn.IFS('Paraclinicos '!O2524="","",'Paraclinicos '!O2524&lt;1.2,0,'Paraclinicos '!O2524&lt;2,1,'Paraclinicos '!O2524&lt;3.5,2,'Paraclinicos '!O2524&lt;5,3,'Paraclinicos '!O2524&gt;5,4)</f>
        <v/>
      </c>
      <c r="R2589" t="str" cm="1">
        <f t="array" ref="R2589">_xlfn.IFS('Paraclinicos '!J2524="","",'Paraclinicos '!J2524&lt;1.2,0,'Paraclinicos '!J2524&lt;2,1,'Paraclinicos '!J2524&lt;6,2,'Paraclinicos '!J2524&lt;12,3,'Paraclinicos '!J2524&gt;=12,4)</f>
        <v/>
      </c>
      <c r="S2589" t="str" cm="1">
        <f t="array" ref="S2589">_xlfn.IFS('Paraclinicos '!Y2524="","",'Paraclinicos '!Y2524&lt;70,1,'Paraclinicos '!Y2524&gt;=70,0)</f>
        <v/>
      </c>
      <c r="T2589" t="str" cm="1">
        <f t="array" ref="T2589">_xlfn.IFS('Paraclinicos '!W2524="","",'Paraclinicos '!W2524&lt;6,4,'Paraclinicos '!W2524&lt;10,3,'Paraclinicos '!W2524&lt;13,2,'Paraclinicos '!W2524&lt;15,1,'Paraclinicos '!W2524=15,0)</f>
        <v/>
      </c>
      <c r="U2589" s="54" t="str">
        <f t="shared" si="120"/>
        <v/>
      </c>
      <c r="V2589" t="str" cm="1">
        <f t="array" ref="V2589">_xlfn.IFS('Paraclinicos '!S2524="","",OR('Paraclinicos '!S2524&lt;=8,'Paraclinicos '!S2524&gt;=25),3,'Paraclinicos '!S2524&lt;12,1,'Paraclinicos '!S2524&lt;21,0,'Paraclinicos '!S2524&lt;25,2)</f>
        <v/>
      </c>
      <c r="W2589" t="str">
        <f>IFERROR(IF(INDEX('BD Demog para scores enalazar'!Y$2:'BD Demog para scores enalazar'!Y$3000,MATCH(Formulas!A2589,'BD Demog para scores enalazar'!A$2:'BD Demog para scores enalazar'!A$3000,0))=1,"SI","NO"),"")</f>
        <v/>
      </c>
      <c r="X2589" s="9" t="str">
        <f>IFERROR(IF(INDEX('BD Demog para scores enalazar'!AJ$2:'BD Demog para scores enalazar'!AJ$3000,MATCH(Formulas!A2589,'BD Demog para scores enalazar'!A$2:'BD Demog para scores enalazar'!A$3000,0))=1,"SI","NO"),"")</f>
        <v/>
      </c>
      <c r="Y2589" t="str" cm="1">
        <f t="array" ref="Y2589">IF(AND(W2589="NO",X2589="NO"),_xlfn.IFS('Paraclinicos '!K2524&lt;=91,3,'Paraclinicos '!K2524&lt;94,2,'Paraclinicos '!K2524&lt;96,1,'Paraclinicos '!K2524&gt;=96,0),"")</f>
        <v/>
      </c>
      <c r="Z2589" t="str" cm="1">
        <f t="array" ref="Z2589">IF(OR(W2589="SI",X2589="SI"),_xlfn.IFS(OR(AND('Paraclinicos '!K2525&lt;=83),AND('Paraclinicos '!K2525&gt;=97,AA2589=2)),3,OR(AND('Paraclinicos '!K2525&lt;=86),AND('Paraclinicos '!K2525&gt;=94,AA2589=2)),2,OR(AND('Paraclinicos '!K2525&lt;=88),AND('Paraclinicos '!K2525&gt;=92,AA2589=2)),1,OR(AND('Paraclinicos '!K2525&gt;=88,'Paraclinicos '!K2525&lt;=92),AND('Paraclinicos '!K2525&gt;=93,AA2589=0)),0),"")</f>
        <v/>
      </c>
      <c r="AA2589" t="str" cm="1">
        <f t="array" ref="AA2589">_xlfn.IFS('Paraclinicos '!E2524="","",'Paraclinicos '!E2524="Oxigeno",2,'Paraclinicos '!E2524="Aire",0)</f>
        <v/>
      </c>
    </row>
    <row r="2590" spans="1:27" x14ac:dyDescent="0.25">
      <c r="A2590">
        <f>'Paraclinicos '!A2525</f>
        <v>0</v>
      </c>
      <c r="B2590" s="3">
        <f>'Paraclinicos '!R2525</f>
        <v>0</v>
      </c>
      <c r="C2590" t="str" cm="1">
        <f t="array" ref="C2590">_xlfn.IFS('Paraclinicos '!Q2525="","",'Paraclinicos '!Q2525&gt;60,3,'Paraclinicos '!Q2525&lt;=60,1)</f>
        <v/>
      </c>
      <c r="D2590" t="str">
        <f>IFERROR(IF(INDEX('BD Demog para scores enalazar'!BC$2:BC$3000,MATCH(Formulas!A2590,'BD Demog para scores enalazar'!A$2:A$3000,0))=0,"SI","NO"),"")</f>
        <v/>
      </c>
      <c r="E2590" t="str" cm="1">
        <f t="array" ref="E2590">_xlfn.IFS(D2590="","",D2590="SI",4,D2590="NO",1)</f>
        <v/>
      </c>
      <c r="F2590" t="str" cm="1">
        <f t="array" ref="F2590">_xlfn.IFS('Paraclinicos '!B2525="","",'Paraclinicos '!B2525&gt;1,1,'Paraclinicos '!B2525&lt;=1,3)</f>
        <v/>
      </c>
      <c r="G2590" t="str" cm="1">
        <f t="array" ref="G2590">_xlfn.IFS('Paraclinicos '!D2525="","",AND('Paraclinicos '!D2525&gt;=250,'Paraclinicos '!D2525&lt;=500),2,'Paraclinicos '!D2525&gt;500,3,'Paraclinicos '!D2525&lt;250,1)</f>
        <v/>
      </c>
      <c r="H2590" s="50" t="str">
        <f t="shared" si="121"/>
        <v/>
      </c>
      <c r="I2590" t="str" cm="1">
        <f t="array" ref="I2590">_xlfn.IFS('Paraclinicos '!Q2525="","",'Paraclinicos '!Q2525&gt;=65,1,'Paraclinicos '!Q2525&lt;65,0)</f>
        <v/>
      </c>
      <c r="J2590" t="str" cm="1">
        <f t="array" ref="J2590">_xlfn.IFS('Paraclinicos '!I2525="","",'Paraclinicos '!I2525&gt;7,1,'Paraclinicos '!I2525&lt;=7,0)</f>
        <v/>
      </c>
      <c r="K2590" t="str" cm="1">
        <f t="array" ref="K2590">_xlfn.IFS('Paraclinicos '!W2525="","",'Paraclinicos '!W2525&lt;=8,1,'Paraclinicos '!W2525&gt;8,0)</f>
        <v/>
      </c>
      <c r="L2590" t="str" cm="1">
        <f t="array" ref="L2590">_xlfn.IFS('Paraclinicos '!S2525="","",'Paraclinicos '!S2525&gt;=30,1,'Paraclinicos '!S2525&lt;30,0)</f>
        <v/>
      </c>
      <c r="M2590" t="str" cm="1">
        <f t="array" ref="M2590">_xlfn.IFS(OR('Paraclinicos '!T2525="",'Paraclinicos '!U2525=""),"",OR('Paraclinicos '!T2525&lt;=90,'Paraclinicos '!U2525&lt;=60),1,OR('Paraclinicos '!T2525&gt;90,'Paraclinicos '!U2525&gt;60),0)</f>
        <v/>
      </c>
      <c r="N2590" s="45" t="str">
        <f t="shared" si="122"/>
        <v/>
      </c>
      <c r="O2590" t="str" cm="1">
        <f t="array" ref="O2590">_xlfn.IFS(OR('Paraclinicos '!M2525="",'Paraclinicos '!N2525="",'Paraclinicos '!N2525=0),"",'Paraclinicos '!M2525/'Paraclinicos '!N2525&lt;100,4,'Paraclinicos '!M2525/'Paraclinicos '!N2525&lt;200,3,'Paraclinicos '!M2525/'Paraclinicos '!N2525&lt;300,2,'Paraclinicos '!M2525/'Paraclinicos '!N2525&lt;400,1,'Paraclinicos '!M2525/'Paraclinicos '!N2525&gt;=400,0)</f>
        <v/>
      </c>
      <c r="P2590" t="str" cm="1">
        <f t="array" ref="P2590">_xlfn.IFS('Paraclinicos '!C2525="","",'Paraclinicos '!C2525&lt;20,4,'Paraclinicos '!C2525&lt;50,3,'Paraclinicos '!C2525&lt;100,2,'Paraclinicos '!C2525&lt;150,1,'Paraclinicos '!C2525&gt;150,0)</f>
        <v/>
      </c>
      <c r="Q2590" t="str" cm="1">
        <f t="array" ref="Q2590">_xlfn.IFS('Paraclinicos '!O2525="","",'Paraclinicos '!O2525&lt;1.2,0,'Paraclinicos '!O2525&lt;2,1,'Paraclinicos '!O2525&lt;3.5,2,'Paraclinicos '!O2525&lt;5,3,'Paraclinicos '!O2525&gt;5,4)</f>
        <v/>
      </c>
      <c r="R2590" t="str" cm="1">
        <f t="array" ref="R2590">_xlfn.IFS('Paraclinicos '!J2525="","",'Paraclinicos '!J2525&lt;1.2,0,'Paraclinicos '!J2525&lt;2,1,'Paraclinicos '!J2525&lt;6,2,'Paraclinicos '!J2525&lt;12,3,'Paraclinicos '!J2525&gt;=12,4)</f>
        <v/>
      </c>
      <c r="S2590" t="str" cm="1">
        <f t="array" ref="S2590">_xlfn.IFS('Paraclinicos '!Y2525="","",'Paraclinicos '!Y2525&lt;70,1,'Paraclinicos '!Y2525&gt;=70,0)</f>
        <v/>
      </c>
      <c r="T2590" t="str" cm="1">
        <f t="array" ref="T2590">_xlfn.IFS('Paraclinicos '!W2525="","",'Paraclinicos '!W2525&lt;6,4,'Paraclinicos '!W2525&lt;10,3,'Paraclinicos '!W2525&lt;13,2,'Paraclinicos '!W2525&lt;15,1,'Paraclinicos '!W2525=15,0)</f>
        <v/>
      </c>
      <c r="U2590" s="54" t="str">
        <f t="shared" si="120"/>
        <v/>
      </c>
      <c r="V2590" t="str" cm="1">
        <f t="array" ref="V2590">_xlfn.IFS('Paraclinicos '!S2525="","",OR('Paraclinicos '!S2525&lt;=8,'Paraclinicos '!S2525&gt;=25),3,'Paraclinicos '!S2525&lt;12,1,'Paraclinicos '!S2525&lt;21,0,'Paraclinicos '!S2525&lt;25,2)</f>
        <v/>
      </c>
      <c r="W2590" t="str">
        <f>IFERROR(IF(INDEX('BD Demog para scores enalazar'!Y$2:'BD Demog para scores enalazar'!Y$3000,MATCH(Formulas!A2590,'BD Demog para scores enalazar'!A$2:'BD Demog para scores enalazar'!A$3000,0))=1,"SI","NO"),"")</f>
        <v/>
      </c>
      <c r="X2590" s="9" t="str">
        <f>IFERROR(IF(INDEX('BD Demog para scores enalazar'!AJ$2:'BD Demog para scores enalazar'!AJ$3000,MATCH(Formulas!A2590,'BD Demog para scores enalazar'!A$2:'BD Demog para scores enalazar'!A$3000,0))=1,"SI","NO"),"")</f>
        <v/>
      </c>
      <c r="Y2590" t="str" cm="1">
        <f t="array" ref="Y2590">IF(AND(W2590="NO",X2590="NO"),_xlfn.IFS('Paraclinicos '!K2525&lt;=91,3,'Paraclinicos '!K2525&lt;94,2,'Paraclinicos '!K2525&lt;96,1,'Paraclinicos '!K2525&gt;=96,0),"")</f>
        <v/>
      </c>
      <c r="Z2590" t="str" cm="1">
        <f t="array" ref="Z2590">IF(OR(W2590="SI",X2590="SI"),_xlfn.IFS(OR(AND('Paraclinicos '!K2526&lt;=83),AND('Paraclinicos '!K2526&gt;=97,AA2590=2)),3,OR(AND('Paraclinicos '!K2526&lt;=86),AND('Paraclinicos '!K2526&gt;=94,AA2590=2)),2,OR(AND('Paraclinicos '!K2526&lt;=88),AND('Paraclinicos '!K2526&gt;=92,AA2590=2)),1,OR(AND('Paraclinicos '!K2526&gt;=88,'Paraclinicos '!K2526&lt;=92),AND('Paraclinicos '!K2526&gt;=93,AA2590=0)),0),"")</f>
        <v/>
      </c>
      <c r="AA2590" t="str" cm="1">
        <f t="array" ref="AA2590">_xlfn.IFS('Paraclinicos '!E2525="","",'Paraclinicos '!E2525="Oxigeno",2,'Paraclinicos '!E2525="Aire",0)</f>
        <v/>
      </c>
    </row>
    <row r="2591" spans="1:27" x14ac:dyDescent="0.25">
      <c r="A2591">
        <f>'Paraclinicos '!A2526</f>
        <v>0</v>
      </c>
      <c r="B2591" s="3">
        <f>'Paraclinicos '!R2526</f>
        <v>0</v>
      </c>
      <c r="C2591" t="str" cm="1">
        <f t="array" ref="C2591">_xlfn.IFS('Paraclinicos '!Q2526="","",'Paraclinicos '!Q2526&gt;60,3,'Paraclinicos '!Q2526&lt;=60,1)</f>
        <v/>
      </c>
      <c r="D2591" t="str">
        <f>IFERROR(IF(INDEX('BD Demog para scores enalazar'!BC$2:BC$3000,MATCH(Formulas!A2591,'BD Demog para scores enalazar'!A$2:A$3000,0))=0,"SI","NO"),"")</f>
        <v/>
      </c>
      <c r="E2591" t="str" cm="1">
        <f t="array" ref="E2591">_xlfn.IFS(D2591="","",D2591="SI",4,D2591="NO",1)</f>
        <v/>
      </c>
      <c r="F2591" t="str" cm="1">
        <f t="array" ref="F2591">_xlfn.IFS('Paraclinicos '!B2526="","",'Paraclinicos '!B2526&gt;1,1,'Paraclinicos '!B2526&lt;=1,3)</f>
        <v/>
      </c>
      <c r="G2591" t="str" cm="1">
        <f t="array" ref="G2591">_xlfn.IFS('Paraclinicos '!D2526="","",AND('Paraclinicos '!D2526&gt;=250,'Paraclinicos '!D2526&lt;=500),2,'Paraclinicos '!D2526&gt;500,3,'Paraclinicos '!D2526&lt;250,1)</f>
        <v/>
      </c>
      <c r="H2591" s="50" t="str">
        <f t="shared" si="121"/>
        <v/>
      </c>
      <c r="I2591" t="str" cm="1">
        <f t="array" ref="I2591">_xlfn.IFS('Paraclinicos '!Q2526="","",'Paraclinicos '!Q2526&gt;=65,1,'Paraclinicos '!Q2526&lt;65,0)</f>
        <v/>
      </c>
      <c r="J2591" t="str" cm="1">
        <f t="array" ref="J2591">_xlfn.IFS('Paraclinicos '!I2526="","",'Paraclinicos '!I2526&gt;7,1,'Paraclinicos '!I2526&lt;=7,0)</f>
        <v/>
      </c>
      <c r="K2591" t="str" cm="1">
        <f t="array" ref="K2591">_xlfn.IFS('Paraclinicos '!W2526="","",'Paraclinicos '!W2526&lt;=8,1,'Paraclinicos '!W2526&gt;8,0)</f>
        <v/>
      </c>
      <c r="L2591" t="str" cm="1">
        <f t="array" ref="L2591">_xlfn.IFS('Paraclinicos '!S2526="","",'Paraclinicos '!S2526&gt;=30,1,'Paraclinicos '!S2526&lt;30,0)</f>
        <v/>
      </c>
      <c r="M2591" t="str" cm="1">
        <f t="array" ref="M2591">_xlfn.IFS(OR('Paraclinicos '!T2526="",'Paraclinicos '!U2526=""),"",OR('Paraclinicos '!T2526&lt;=90,'Paraclinicos '!U2526&lt;=60),1,OR('Paraclinicos '!T2526&gt;90,'Paraclinicos '!U2526&gt;60),0)</f>
        <v/>
      </c>
      <c r="N2591" s="45" t="str">
        <f t="shared" si="122"/>
        <v/>
      </c>
      <c r="O2591" t="str" cm="1">
        <f t="array" ref="O2591">_xlfn.IFS(OR('Paraclinicos '!M2526="",'Paraclinicos '!N2526="",'Paraclinicos '!N2526=0),"",'Paraclinicos '!M2526/'Paraclinicos '!N2526&lt;100,4,'Paraclinicos '!M2526/'Paraclinicos '!N2526&lt;200,3,'Paraclinicos '!M2526/'Paraclinicos '!N2526&lt;300,2,'Paraclinicos '!M2526/'Paraclinicos '!N2526&lt;400,1,'Paraclinicos '!M2526/'Paraclinicos '!N2526&gt;=400,0)</f>
        <v/>
      </c>
      <c r="P2591" t="str" cm="1">
        <f t="array" ref="P2591">_xlfn.IFS('Paraclinicos '!C2526="","",'Paraclinicos '!C2526&lt;20,4,'Paraclinicos '!C2526&lt;50,3,'Paraclinicos '!C2526&lt;100,2,'Paraclinicos '!C2526&lt;150,1,'Paraclinicos '!C2526&gt;150,0)</f>
        <v/>
      </c>
      <c r="Q2591" t="str" cm="1">
        <f t="array" ref="Q2591">_xlfn.IFS('Paraclinicos '!O2526="","",'Paraclinicos '!O2526&lt;1.2,0,'Paraclinicos '!O2526&lt;2,1,'Paraclinicos '!O2526&lt;3.5,2,'Paraclinicos '!O2526&lt;5,3,'Paraclinicos '!O2526&gt;5,4)</f>
        <v/>
      </c>
      <c r="R2591" t="str" cm="1">
        <f t="array" ref="R2591">_xlfn.IFS('Paraclinicos '!J2526="","",'Paraclinicos '!J2526&lt;1.2,0,'Paraclinicos '!J2526&lt;2,1,'Paraclinicos '!J2526&lt;6,2,'Paraclinicos '!J2526&lt;12,3,'Paraclinicos '!J2526&gt;=12,4)</f>
        <v/>
      </c>
      <c r="S2591" t="str" cm="1">
        <f t="array" ref="S2591">_xlfn.IFS('Paraclinicos '!Y2526="","",'Paraclinicos '!Y2526&lt;70,1,'Paraclinicos '!Y2526&gt;=70,0)</f>
        <v/>
      </c>
      <c r="T2591" t="str" cm="1">
        <f t="array" ref="T2591">_xlfn.IFS('Paraclinicos '!W2526="","",'Paraclinicos '!W2526&lt;6,4,'Paraclinicos '!W2526&lt;10,3,'Paraclinicos '!W2526&lt;13,2,'Paraclinicos '!W2526&lt;15,1,'Paraclinicos '!W2526=15,0)</f>
        <v/>
      </c>
      <c r="U2591" s="54" t="str">
        <f t="shared" si="120"/>
        <v/>
      </c>
      <c r="V2591" t="str" cm="1">
        <f t="array" ref="V2591">_xlfn.IFS('Paraclinicos '!S2526="","",OR('Paraclinicos '!S2526&lt;=8,'Paraclinicos '!S2526&gt;=25),3,'Paraclinicos '!S2526&lt;12,1,'Paraclinicos '!S2526&lt;21,0,'Paraclinicos '!S2526&lt;25,2)</f>
        <v/>
      </c>
      <c r="W2591" t="str">
        <f>IFERROR(IF(INDEX('BD Demog para scores enalazar'!Y$2:'BD Demog para scores enalazar'!Y$3000,MATCH(Formulas!A2591,'BD Demog para scores enalazar'!A$2:'BD Demog para scores enalazar'!A$3000,0))=1,"SI","NO"),"")</f>
        <v/>
      </c>
      <c r="X2591" s="9" t="str">
        <f>IFERROR(IF(INDEX('BD Demog para scores enalazar'!AJ$2:'BD Demog para scores enalazar'!AJ$3000,MATCH(Formulas!A2591,'BD Demog para scores enalazar'!A$2:'BD Demog para scores enalazar'!A$3000,0))=1,"SI","NO"),"")</f>
        <v/>
      </c>
      <c r="Y2591" t="str" cm="1">
        <f t="array" ref="Y2591">IF(AND(W2591="NO",X2591="NO"),_xlfn.IFS('Paraclinicos '!K2526&lt;=91,3,'Paraclinicos '!K2526&lt;94,2,'Paraclinicos '!K2526&lt;96,1,'Paraclinicos '!K2526&gt;=96,0),"")</f>
        <v/>
      </c>
      <c r="Z2591" t="str" cm="1">
        <f t="array" ref="Z2591">IF(OR(W2591="SI",X2591="SI"),_xlfn.IFS(OR(AND('Paraclinicos '!K2527&lt;=83),AND('Paraclinicos '!K2527&gt;=97,AA2591=2)),3,OR(AND('Paraclinicos '!K2527&lt;=86),AND('Paraclinicos '!K2527&gt;=94,AA2591=2)),2,OR(AND('Paraclinicos '!K2527&lt;=88),AND('Paraclinicos '!K2527&gt;=92,AA2591=2)),1,OR(AND('Paraclinicos '!K2527&gt;=88,'Paraclinicos '!K2527&lt;=92),AND('Paraclinicos '!K2527&gt;=93,AA2591=0)),0),"")</f>
        <v/>
      </c>
      <c r="AA2591" t="str" cm="1">
        <f t="array" ref="AA2591">_xlfn.IFS('Paraclinicos '!E2526="","",'Paraclinicos '!E2526="Oxigeno",2,'Paraclinicos '!E2526="Aire",0)</f>
        <v/>
      </c>
    </row>
    <row r="2592" spans="1:27" x14ac:dyDescent="0.25">
      <c r="A2592">
        <f>'Paraclinicos '!A2527</f>
        <v>0</v>
      </c>
      <c r="B2592" s="3">
        <f>'Paraclinicos '!R2527</f>
        <v>0</v>
      </c>
      <c r="C2592" t="str" cm="1">
        <f t="array" ref="C2592">_xlfn.IFS('Paraclinicos '!Q2527="","",'Paraclinicos '!Q2527&gt;60,3,'Paraclinicos '!Q2527&lt;=60,1)</f>
        <v/>
      </c>
      <c r="D2592" t="str">
        <f>IFERROR(IF(INDEX('BD Demog para scores enalazar'!BC$2:BC$3000,MATCH(Formulas!A2592,'BD Demog para scores enalazar'!A$2:A$3000,0))=0,"SI","NO"),"")</f>
        <v/>
      </c>
      <c r="E2592" t="str" cm="1">
        <f t="array" ref="E2592">_xlfn.IFS(D2592="","",D2592="SI",4,D2592="NO",1)</f>
        <v/>
      </c>
      <c r="F2592" t="str" cm="1">
        <f t="array" ref="F2592">_xlfn.IFS('Paraclinicos '!B2527="","",'Paraclinicos '!B2527&gt;1,1,'Paraclinicos '!B2527&lt;=1,3)</f>
        <v/>
      </c>
      <c r="G2592" t="str" cm="1">
        <f t="array" ref="G2592">_xlfn.IFS('Paraclinicos '!D2527="","",AND('Paraclinicos '!D2527&gt;=250,'Paraclinicos '!D2527&lt;=500),2,'Paraclinicos '!D2527&gt;500,3,'Paraclinicos '!D2527&lt;250,1)</f>
        <v/>
      </c>
      <c r="H2592" s="50" t="str">
        <f t="shared" si="121"/>
        <v/>
      </c>
      <c r="I2592" t="str" cm="1">
        <f t="array" ref="I2592">_xlfn.IFS('Paraclinicos '!Q2527="","",'Paraclinicos '!Q2527&gt;=65,1,'Paraclinicos '!Q2527&lt;65,0)</f>
        <v/>
      </c>
      <c r="J2592" t="str" cm="1">
        <f t="array" ref="J2592">_xlfn.IFS('Paraclinicos '!I2527="","",'Paraclinicos '!I2527&gt;7,1,'Paraclinicos '!I2527&lt;=7,0)</f>
        <v/>
      </c>
      <c r="K2592" t="str" cm="1">
        <f t="array" ref="K2592">_xlfn.IFS('Paraclinicos '!W2527="","",'Paraclinicos '!W2527&lt;=8,1,'Paraclinicos '!W2527&gt;8,0)</f>
        <v/>
      </c>
      <c r="L2592" t="str" cm="1">
        <f t="array" ref="L2592">_xlfn.IFS('Paraclinicos '!S2527="","",'Paraclinicos '!S2527&gt;=30,1,'Paraclinicos '!S2527&lt;30,0)</f>
        <v/>
      </c>
      <c r="M2592" t="str" cm="1">
        <f t="array" ref="M2592">_xlfn.IFS(OR('Paraclinicos '!T2527="",'Paraclinicos '!U2527=""),"",OR('Paraclinicos '!T2527&lt;=90,'Paraclinicos '!U2527&lt;=60),1,OR('Paraclinicos '!T2527&gt;90,'Paraclinicos '!U2527&gt;60),0)</f>
        <v/>
      </c>
      <c r="N2592" s="45" t="str">
        <f t="shared" si="122"/>
        <v/>
      </c>
      <c r="O2592" t="str" cm="1">
        <f t="array" ref="O2592">_xlfn.IFS(OR('Paraclinicos '!M2527="",'Paraclinicos '!N2527="",'Paraclinicos '!N2527=0),"",'Paraclinicos '!M2527/'Paraclinicos '!N2527&lt;100,4,'Paraclinicos '!M2527/'Paraclinicos '!N2527&lt;200,3,'Paraclinicos '!M2527/'Paraclinicos '!N2527&lt;300,2,'Paraclinicos '!M2527/'Paraclinicos '!N2527&lt;400,1,'Paraclinicos '!M2527/'Paraclinicos '!N2527&gt;=400,0)</f>
        <v/>
      </c>
      <c r="P2592" t="str" cm="1">
        <f t="array" ref="P2592">_xlfn.IFS('Paraclinicos '!C2527="","",'Paraclinicos '!C2527&lt;20,4,'Paraclinicos '!C2527&lt;50,3,'Paraclinicos '!C2527&lt;100,2,'Paraclinicos '!C2527&lt;150,1,'Paraclinicos '!C2527&gt;150,0)</f>
        <v/>
      </c>
      <c r="Q2592" t="str" cm="1">
        <f t="array" ref="Q2592">_xlfn.IFS('Paraclinicos '!O2527="","",'Paraclinicos '!O2527&lt;1.2,0,'Paraclinicos '!O2527&lt;2,1,'Paraclinicos '!O2527&lt;3.5,2,'Paraclinicos '!O2527&lt;5,3,'Paraclinicos '!O2527&gt;5,4)</f>
        <v/>
      </c>
      <c r="R2592" t="str" cm="1">
        <f t="array" ref="R2592">_xlfn.IFS('Paraclinicos '!J2527="","",'Paraclinicos '!J2527&lt;1.2,0,'Paraclinicos '!J2527&lt;2,1,'Paraclinicos '!J2527&lt;6,2,'Paraclinicos '!J2527&lt;12,3,'Paraclinicos '!J2527&gt;=12,4)</f>
        <v/>
      </c>
      <c r="S2592" t="str" cm="1">
        <f t="array" ref="S2592">_xlfn.IFS('Paraclinicos '!Y2527="","",'Paraclinicos '!Y2527&lt;70,1,'Paraclinicos '!Y2527&gt;=70,0)</f>
        <v/>
      </c>
      <c r="T2592" t="str" cm="1">
        <f t="array" ref="T2592">_xlfn.IFS('Paraclinicos '!W2527="","",'Paraclinicos '!W2527&lt;6,4,'Paraclinicos '!W2527&lt;10,3,'Paraclinicos '!W2527&lt;13,2,'Paraclinicos '!W2527&lt;15,1,'Paraclinicos '!W2527=15,0)</f>
        <v/>
      </c>
      <c r="U2592" s="54" t="str">
        <f t="shared" si="120"/>
        <v/>
      </c>
      <c r="V2592" t="str" cm="1">
        <f t="array" ref="V2592">_xlfn.IFS('Paraclinicos '!S2527="","",OR('Paraclinicos '!S2527&lt;=8,'Paraclinicos '!S2527&gt;=25),3,'Paraclinicos '!S2527&lt;12,1,'Paraclinicos '!S2527&lt;21,0,'Paraclinicos '!S2527&lt;25,2)</f>
        <v/>
      </c>
      <c r="W2592" t="str">
        <f>IFERROR(IF(INDEX('BD Demog para scores enalazar'!Y$2:'BD Demog para scores enalazar'!Y$3000,MATCH(Formulas!A2592,'BD Demog para scores enalazar'!A$2:'BD Demog para scores enalazar'!A$3000,0))=1,"SI","NO"),"")</f>
        <v/>
      </c>
      <c r="X2592" s="9" t="str">
        <f>IFERROR(IF(INDEX('BD Demog para scores enalazar'!AJ$2:'BD Demog para scores enalazar'!AJ$3000,MATCH(Formulas!A2592,'BD Demog para scores enalazar'!A$2:'BD Demog para scores enalazar'!A$3000,0))=1,"SI","NO"),"")</f>
        <v/>
      </c>
      <c r="Y2592" t="str" cm="1">
        <f t="array" ref="Y2592">IF(AND(W2592="NO",X2592="NO"),_xlfn.IFS('Paraclinicos '!K2527&lt;=91,3,'Paraclinicos '!K2527&lt;94,2,'Paraclinicos '!K2527&lt;96,1,'Paraclinicos '!K2527&gt;=96,0),"")</f>
        <v/>
      </c>
      <c r="Z2592" t="str" cm="1">
        <f t="array" ref="Z2592">IF(OR(W2592="SI",X2592="SI"),_xlfn.IFS(OR(AND('Paraclinicos '!K2528&lt;=83),AND('Paraclinicos '!K2528&gt;=97,AA2592=2)),3,OR(AND('Paraclinicos '!K2528&lt;=86),AND('Paraclinicos '!K2528&gt;=94,AA2592=2)),2,OR(AND('Paraclinicos '!K2528&lt;=88),AND('Paraclinicos '!K2528&gt;=92,AA2592=2)),1,OR(AND('Paraclinicos '!K2528&gt;=88,'Paraclinicos '!K2528&lt;=92),AND('Paraclinicos '!K2528&gt;=93,AA2592=0)),0),"")</f>
        <v/>
      </c>
      <c r="AA2592" t="str" cm="1">
        <f t="array" ref="AA2592">_xlfn.IFS('Paraclinicos '!E2527="","",'Paraclinicos '!E2527="Oxigeno",2,'Paraclinicos '!E2527="Aire",0)</f>
        <v/>
      </c>
    </row>
    <row r="2593" spans="1:27" x14ac:dyDescent="0.25">
      <c r="A2593">
        <f>'Paraclinicos '!A2528</f>
        <v>0</v>
      </c>
      <c r="B2593" s="3">
        <f>'Paraclinicos '!R2528</f>
        <v>0</v>
      </c>
      <c r="C2593" t="str" cm="1">
        <f t="array" ref="C2593">_xlfn.IFS('Paraclinicos '!Q2528="","",'Paraclinicos '!Q2528&gt;60,3,'Paraclinicos '!Q2528&lt;=60,1)</f>
        <v/>
      </c>
      <c r="D2593" t="str">
        <f>IFERROR(IF(INDEX('BD Demog para scores enalazar'!BC$2:BC$3000,MATCH(Formulas!A2593,'BD Demog para scores enalazar'!A$2:A$3000,0))=0,"SI","NO"),"")</f>
        <v/>
      </c>
      <c r="E2593" t="str" cm="1">
        <f t="array" ref="E2593">_xlfn.IFS(D2593="","",D2593="SI",4,D2593="NO",1)</f>
        <v/>
      </c>
      <c r="F2593" t="str" cm="1">
        <f t="array" ref="F2593">_xlfn.IFS('Paraclinicos '!B2528="","",'Paraclinicos '!B2528&gt;1,1,'Paraclinicos '!B2528&lt;=1,3)</f>
        <v/>
      </c>
      <c r="G2593" t="str" cm="1">
        <f t="array" ref="G2593">_xlfn.IFS('Paraclinicos '!D2528="","",AND('Paraclinicos '!D2528&gt;=250,'Paraclinicos '!D2528&lt;=500),2,'Paraclinicos '!D2528&gt;500,3,'Paraclinicos '!D2528&lt;250,1)</f>
        <v/>
      </c>
      <c r="H2593" s="50" t="str">
        <f t="shared" si="121"/>
        <v/>
      </c>
      <c r="I2593" t="str" cm="1">
        <f t="array" ref="I2593">_xlfn.IFS('Paraclinicos '!Q2528="","",'Paraclinicos '!Q2528&gt;=65,1,'Paraclinicos '!Q2528&lt;65,0)</f>
        <v/>
      </c>
      <c r="J2593" t="str" cm="1">
        <f t="array" ref="J2593">_xlfn.IFS('Paraclinicos '!I2528="","",'Paraclinicos '!I2528&gt;7,1,'Paraclinicos '!I2528&lt;=7,0)</f>
        <v/>
      </c>
      <c r="K2593" t="str" cm="1">
        <f t="array" ref="K2593">_xlfn.IFS('Paraclinicos '!W2528="","",'Paraclinicos '!W2528&lt;=8,1,'Paraclinicos '!W2528&gt;8,0)</f>
        <v/>
      </c>
      <c r="L2593" t="str" cm="1">
        <f t="array" ref="L2593">_xlfn.IFS('Paraclinicos '!S2528="","",'Paraclinicos '!S2528&gt;=30,1,'Paraclinicos '!S2528&lt;30,0)</f>
        <v/>
      </c>
      <c r="M2593" t="str" cm="1">
        <f t="array" ref="M2593">_xlfn.IFS(OR('Paraclinicos '!T2528="",'Paraclinicos '!U2528=""),"",OR('Paraclinicos '!T2528&lt;=90,'Paraclinicos '!U2528&lt;=60),1,OR('Paraclinicos '!T2528&gt;90,'Paraclinicos '!U2528&gt;60),0)</f>
        <v/>
      </c>
      <c r="N2593" s="45" t="str">
        <f t="shared" si="122"/>
        <v/>
      </c>
      <c r="O2593" t="str" cm="1">
        <f t="array" ref="O2593">_xlfn.IFS(OR('Paraclinicos '!M2528="",'Paraclinicos '!N2528="",'Paraclinicos '!N2528=0),"",'Paraclinicos '!M2528/'Paraclinicos '!N2528&lt;100,4,'Paraclinicos '!M2528/'Paraclinicos '!N2528&lt;200,3,'Paraclinicos '!M2528/'Paraclinicos '!N2528&lt;300,2,'Paraclinicos '!M2528/'Paraclinicos '!N2528&lt;400,1,'Paraclinicos '!M2528/'Paraclinicos '!N2528&gt;=400,0)</f>
        <v/>
      </c>
      <c r="P2593" t="str" cm="1">
        <f t="array" ref="P2593">_xlfn.IFS('Paraclinicos '!C2528="","",'Paraclinicos '!C2528&lt;20,4,'Paraclinicos '!C2528&lt;50,3,'Paraclinicos '!C2528&lt;100,2,'Paraclinicos '!C2528&lt;150,1,'Paraclinicos '!C2528&gt;150,0)</f>
        <v/>
      </c>
      <c r="Q2593" t="str" cm="1">
        <f t="array" ref="Q2593">_xlfn.IFS('Paraclinicos '!O2528="","",'Paraclinicos '!O2528&lt;1.2,0,'Paraclinicos '!O2528&lt;2,1,'Paraclinicos '!O2528&lt;3.5,2,'Paraclinicos '!O2528&lt;5,3,'Paraclinicos '!O2528&gt;5,4)</f>
        <v/>
      </c>
      <c r="R2593" t="str" cm="1">
        <f t="array" ref="R2593">_xlfn.IFS('Paraclinicos '!J2528="","",'Paraclinicos '!J2528&lt;1.2,0,'Paraclinicos '!J2528&lt;2,1,'Paraclinicos '!J2528&lt;6,2,'Paraclinicos '!J2528&lt;12,3,'Paraclinicos '!J2528&gt;=12,4)</f>
        <v/>
      </c>
      <c r="S2593" t="str" cm="1">
        <f t="array" ref="S2593">_xlfn.IFS('Paraclinicos '!Y2528="","",'Paraclinicos '!Y2528&lt;70,1,'Paraclinicos '!Y2528&gt;=70,0)</f>
        <v/>
      </c>
      <c r="T2593" t="str" cm="1">
        <f t="array" ref="T2593">_xlfn.IFS('Paraclinicos '!W2528="","",'Paraclinicos '!W2528&lt;6,4,'Paraclinicos '!W2528&lt;10,3,'Paraclinicos '!W2528&lt;13,2,'Paraclinicos '!W2528&lt;15,1,'Paraclinicos '!W2528=15,0)</f>
        <v/>
      </c>
      <c r="U2593" s="54" t="str">
        <f t="shared" si="120"/>
        <v/>
      </c>
      <c r="V2593" t="str" cm="1">
        <f t="array" ref="V2593">_xlfn.IFS('Paraclinicos '!S2528="","",OR('Paraclinicos '!S2528&lt;=8,'Paraclinicos '!S2528&gt;=25),3,'Paraclinicos '!S2528&lt;12,1,'Paraclinicos '!S2528&lt;21,0,'Paraclinicos '!S2528&lt;25,2)</f>
        <v/>
      </c>
      <c r="W2593" t="str">
        <f>IFERROR(IF(INDEX('BD Demog para scores enalazar'!Y$2:'BD Demog para scores enalazar'!Y$3000,MATCH(Formulas!A2593,'BD Demog para scores enalazar'!A$2:'BD Demog para scores enalazar'!A$3000,0))=1,"SI","NO"),"")</f>
        <v/>
      </c>
      <c r="X2593" s="9" t="str">
        <f>IFERROR(IF(INDEX('BD Demog para scores enalazar'!AJ$2:'BD Demog para scores enalazar'!AJ$3000,MATCH(Formulas!A2593,'BD Demog para scores enalazar'!A$2:'BD Demog para scores enalazar'!A$3000,0))=1,"SI","NO"),"")</f>
        <v/>
      </c>
      <c r="Y2593" t="str" cm="1">
        <f t="array" ref="Y2593">IF(AND(W2593="NO",X2593="NO"),_xlfn.IFS('Paraclinicos '!K2528&lt;=91,3,'Paraclinicos '!K2528&lt;94,2,'Paraclinicos '!K2528&lt;96,1,'Paraclinicos '!K2528&gt;=96,0),"")</f>
        <v/>
      </c>
      <c r="Z2593" t="str" cm="1">
        <f t="array" ref="Z2593">IF(OR(W2593="SI",X2593="SI"),_xlfn.IFS(OR(AND('Paraclinicos '!K2529&lt;=83),AND('Paraclinicos '!K2529&gt;=97,AA2593=2)),3,OR(AND('Paraclinicos '!K2529&lt;=86),AND('Paraclinicos '!K2529&gt;=94,AA2593=2)),2,OR(AND('Paraclinicos '!K2529&lt;=88),AND('Paraclinicos '!K2529&gt;=92,AA2593=2)),1,OR(AND('Paraclinicos '!K2529&gt;=88,'Paraclinicos '!K2529&lt;=92),AND('Paraclinicos '!K2529&gt;=93,AA2593=0)),0),"")</f>
        <v/>
      </c>
      <c r="AA2593" t="str" cm="1">
        <f t="array" ref="AA2593">_xlfn.IFS('Paraclinicos '!E2528="","",'Paraclinicos '!E2528="Oxigeno",2,'Paraclinicos '!E2528="Aire",0)</f>
        <v/>
      </c>
    </row>
    <row r="2594" spans="1:27" x14ac:dyDescent="0.25">
      <c r="A2594">
        <f>'Paraclinicos '!A2529</f>
        <v>0</v>
      </c>
      <c r="B2594" s="3">
        <f>'Paraclinicos '!R2529</f>
        <v>0</v>
      </c>
      <c r="C2594" t="str" cm="1">
        <f t="array" ref="C2594">_xlfn.IFS('Paraclinicos '!Q2529="","",'Paraclinicos '!Q2529&gt;60,3,'Paraclinicos '!Q2529&lt;=60,1)</f>
        <v/>
      </c>
      <c r="D2594" t="str">
        <f>IFERROR(IF(INDEX('BD Demog para scores enalazar'!BC$2:BC$3000,MATCH(Formulas!A2594,'BD Demog para scores enalazar'!A$2:A$3000,0))=0,"SI","NO"),"")</f>
        <v/>
      </c>
      <c r="E2594" t="str" cm="1">
        <f t="array" ref="E2594">_xlfn.IFS(D2594="","",D2594="SI",4,D2594="NO",1)</f>
        <v/>
      </c>
      <c r="F2594" t="str" cm="1">
        <f t="array" ref="F2594">_xlfn.IFS('Paraclinicos '!B2529="","",'Paraclinicos '!B2529&gt;1,1,'Paraclinicos '!B2529&lt;=1,3)</f>
        <v/>
      </c>
      <c r="G2594" t="str" cm="1">
        <f t="array" ref="G2594">_xlfn.IFS('Paraclinicos '!D2529="","",AND('Paraclinicos '!D2529&gt;=250,'Paraclinicos '!D2529&lt;=500),2,'Paraclinicos '!D2529&gt;500,3,'Paraclinicos '!D2529&lt;250,1)</f>
        <v/>
      </c>
      <c r="H2594" s="50" t="str">
        <f t="shared" si="121"/>
        <v/>
      </c>
      <c r="I2594" t="str" cm="1">
        <f t="array" ref="I2594">_xlfn.IFS('Paraclinicos '!Q2529="","",'Paraclinicos '!Q2529&gt;=65,1,'Paraclinicos '!Q2529&lt;65,0)</f>
        <v/>
      </c>
      <c r="J2594" t="str" cm="1">
        <f t="array" ref="J2594">_xlfn.IFS('Paraclinicos '!I2529="","",'Paraclinicos '!I2529&gt;7,1,'Paraclinicos '!I2529&lt;=7,0)</f>
        <v/>
      </c>
      <c r="K2594" t="str" cm="1">
        <f t="array" ref="K2594">_xlfn.IFS('Paraclinicos '!W2529="","",'Paraclinicos '!W2529&lt;=8,1,'Paraclinicos '!W2529&gt;8,0)</f>
        <v/>
      </c>
      <c r="L2594" t="str" cm="1">
        <f t="array" ref="L2594">_xlfn.IFS('Paraclinicos '!S2529="","",'Paraclinicos '!S2529&gt;=30,1,'Paraclinicos '!S2529&lt;30,0)</f>
        <v/>
      </c>
      <c r="M2594" t="str" cm="1">
        <f t="array" ref="M2594">_xlfn.IFS(OR('Paraclinicos '!T2529="",'Paraclinicos '!U2529=""),"",OR('Paraclinicos '!T2529&lt;=90,'Paraclinicos '!U2529&lt;=60),1,OR('Paraclinicos '!T2529&gt;90,'Paraclinicos '!U2529&gt;60),0)</f>
        <v/>
      </c>
      <c r="N2594" s="45" t="str">
        <f t="shared" si="122"/>
        <v/>
      </c>
      <c r="O2594" t="str" cm="1">
        <f t="array" ref="O2594">_xlfn.IFS(OR('Paraclinicos '!M2529="",'Paraclinicos '!N2529="",'Paraclinicos '!N2529=0),"",'Paraclinicos '!M2529/'Paraclinicos '!N2529&lt;100,4,'Paraclinicos '!M2529/'Paraclinicos '!N2529&lt;200,3,'Paraclinicos '!M2529/'Paraclinicos '!N2529&lt;300,2,'Paraclinicos '!M2529/'Paraclinicos '!N2529&lt;400,1,'Paraclinicos '!M2529/'Paraclinicos '!N2529&gt;=400,0)</f>
        <v/>
      </c>
      <c r="P2594" t="str" cm="1">
        <f t="array" ref="P2594">_xlfn.IFS('Paraclinicos '!C2529="","",'Paraclinicos '!C2529&lt;20,4,'Paraclinicos '!C2529&lt;50,3,'Paraclinicos '!C2529&lt;100,2,'Paraclinicos '!C2529&lt;150,1,'Paraclinicos '!C2529&gt;150,0)</f>
        <v/>
      </c>
      <c r="Q2594" t="str" cm="1">
        <f t="array" ref="Q2594">_xlfn.IFS('Paraclinicos '!O2529="","",'Paraclinicos '!O2529&lt;1.2,0,'Paraclinicos '!O2529&lt;2,1,'Paraclinicos '!O2529&lt;3.5,2,'Paraclinicos '!O2529&lt;5,3,'Paraclinicos '!O2529&gt;5,4)</f>
        <v/>
      </c>
      <c r="R2594" t="str" cm="1">
        <f t="array" ref="R2594">_xlfn.IFS('Paraclinicos '!J2529="","",'Paraclinicos '!J2529&lt;1.2,0,'Paraclinicos '!J2529&lt;2,1,'Paraclinicos '!J2529&lt;6,2,'Paraclinicos '!J2529&lt;12,3,'Paraclinicos '!J2529&gt;=12,4)</f>
        <v/>
      </c>
      <c r="S2594" t="str" cm="1">
        <f t="array" ref="S2594">_xlfn.IFS('Paraclinicos '!Y2529="","",'Paraclinicos '!Y2529&lt;70,1,'Paraclinicos '!Y2529&gt;=70,0)</f>
        <v/>
      </c>
      <c r="T2594" t="str" cm="1">
        <f t="array" ref="T2594">_xlfn.IFS('Paraclinicos '!W2529="","",'Paraclinicos '!W2529&lt;6,4,'Paraclinicos '!W2529&lt;10,3,'Paraclinicos '!W2529&lt;13,2,'Paraclinicos '!W2529&lt;15,1,'Paraclinicos '!W2529=15,0)</f>
        <v/>
      </c>
      <c r="U2594" s="54" t="str">
        <f t="shared" si="120"/>
        <v/>
      </c>
      <c r="V2594" t="str" cm="1">
        <f t="array" ref="V2594">_xlfn.IFS('Paraclinicos '!S2529="","",OR('Paraclinicos '!S2529&lt;=8,'Paraclinicos '!S2529&gt;=25),3,'Paraclinicos '!S2529&lt;12,1,'Paraclinicos '!S2529&lt;21,0,'Paraclinicos '!S2529&lt;25,2)</f>
        <v/>
      </c>
      <c r="W2594" t="str">
        <f>IFERROR(IF(INDEX('BD Demog para scores enalazar'!Y$2:'BD Demog para scores enalazar'!Y$3000,MATCH(Formulas!A2594,'BD Demog para scores enalazar'!A$2:'BD Demog para scores enalazar'!A$3000,0))=1,"SI","NO"),"")</f>
        <v/>
      </c>
      <c r="X2594" s="9" t="str">
        <f>IFERROR(IF(INDEX('BD Demog para scores enalazar'!AJ$2:'BD Demog para scores enalazar'!AJ$3000,MATCH(Formulas!A2594,'BD Demog para scores enalazar'!A$2:'BD Demog para scores enalazar'!A$3000,0))=1,"SI","NO"),"")</f>
        <v/>
      </c>
      <c r="Y2594" t="str" cm="1">
        <f t="array" ref="Y2594">IF(AND(W2594="NO",X2594="NO"),_xlfn.IFS('Paraclinicos '!K2529&lt;=91,3,'Paraclinicos '!K2529&lt;94,2,'Paraclinicos '!K2529&lt;96,1,'Paraclinicos '!K2529&gt;=96,0),"")</f>
        <v/>
      </c>
      <c r="Z2594" t="str" cm="1">
        <f t="array" ref="Z2594">IF(OR(W2594="SI",X2594="SI"),_xlfn.IFS(OR(AND('Paraclinicos '!K2530&lt;=83),AND('Paraclinicos '!K2530&gt;=97,AA2594=2)),3,OR(AND('Paraclinicos '!K2530&lt;=86),AND('Paraclinicos '!K2530&gt;=94,AA2594=2)),2,OR(AND('Paraclinicos '!K2530&lt;=88),AND('Paraclinicos '!K2530&gt;=92,AA2594=2)),1,OR(AND('Paraclinicos '!K2530&gt;=88,'Paraclinicos '!K2530&lt;=92),AND('Paraclinicos '!K2530&gt;=93,AA2594=0)),0),"")</f>
        <v/>
      </c>
      <c r="AA2594" t="str" cm="1">
        <f t="array" ref="AA2594">_xlfn.IFS('Paraclinicos '!E2529="","",'Paraclinicos '!E2529="Oxigeno",2,'Paraclinicos '!E2529="Aire",0)</f>
        <v/>
      </c>
    </row>
    <row r="2595" spans="1:27" x14ac:dyDescent="0.25">
      <c r="A2595">
        <f>'Paraclinicos '!A2530</f>
        <v>0</v>
      </c>
      <c r="B2595" s="3">
        <f>'Paraclinicos '!R2530</f>
        <v>0</v>
      </c>
      <c r="C2595" t="str" cm="1">
        <f t="array" ref="C2595">_xlfn.IFS('Paraclinicos '!Q2530="","",'Paraclinicos '!Q2530&gt;60,3,'Paraclinicos '!Q2530&lt;=60,1)</f>
        <v/>
      </c>
      <c r="D2595" t="str">
        <f>IFERROR(IF(INDEX('BD Demog para scores enalazar'!BC$2:BC$3000,MATCH(Formulas!A2595,'BD Demog para scores enalazar'!A$2:A$3000,0))=0,"SI","NO"),"")</f>
        <v/>
      </c>
      <c r="E2595" t="str" cm="1">
        <f t="array" ref="E2595">_xlfn.IFS(D2595="","",D2595="SI",4,D2595="NO",1)</f>
        <v/>
      </c>
      <c r="F2595" t="str" cm="1">
        <f t="array" ref="F2595">_xlfn.IFS('Paraclinicos '!B2530="","",'Paraclinicos '!B2530&gt;1,1,'Paraclinicos '!B2530&lt;=1,3)</f>
        <v/>
      </c>
      <c r="G2595" t="str" cm="1">
        <f t="array" ref="G2595">_xlfn.IFS('Paraclinicos '!D2530="","",AND('Paraclinicos '!D2530&gt;=250,'Paraclinicos '!D2530&lt;=500),2,'Paraclinicos '!D2530&gt;500,3,'Paraclinicos '!D2530&lt;250,1)</f>
        <v/>
      </c>
      <c r="H2595" s="50" t="str">
        <f t="shared" si="121"/>
        <v/>
      </c>
      <c r="I2595" t="str" cm="1">
        <f t="array" ref="I2595">_xlfn.IFS('Paraclinicos '!Q2530="","",'Paraclinicos '!Q2530&gt;=65,1,'Paraclinicos '!Q2530&lt;65,0)</f>
        <v/>
      </c>
      <c r="J2595" t="str" cm="1">
        <f t="array" ref="J2595">_xlfn.IFS('Paraclinicos '!I2530="","",'Paraclinicos '!I2530&gt;7,1,'Paraclinicos '!I2530&lt;=7,0)</f>
        <v/>
      </c>
      <c r="K2595" t="str" cm="1">
        <f t="array" ref="K2595">_xlfn.IFS('Paraclinicos '!W2530="","",'Paraclinicos '!W2530&lt;=8,1,'Paraclinicos '!W2530&gt;8,0)</f>
        <v/>
      </c>
      <c r="L2595" t="str" cm="1">
        <f t="array" ref="L2595">_xlfn.IFS('Paraclinicos '!S2530="","",'Paraclinicos '!S2530&gt;=30,1,'Paraclinicos '!S2530&lt;30,0)</f>
        <v/>
      </c>
      <c r="M2595" t="str" cm="1">
        <f t="array" ref="M2595">_xlfn.IFS(OR('Paraclinicos '!T2530="",'Paraclinicos '!U2530=""),"",OR('Paraclinicos '!T2530&lt;=90,'Paraclinicos '!U2530&lt;=60),1,OR('Paraclinicos '!T2530&gt;90,'Paraclinicos '!U2530&gt;60),0)</f>
        <v/>
      </c>
      <c r="N2595" s="45" t="str">
        <f t="shared" si="122"/>
        <v/>
      </c>
      <c r="O2595" t="str" cm="1">
        <f t="array" ref="O2595">_xlfn.IFS(OR('Paraclinicos '!M2530="",'Paraclinicos '!N2530="",'Paraclinicos '!N2530=0),"",'Paraclinicos '!M2530/'Paraclinicos '!N2530&lt;100,4,'Paraclinicos '!M2530/'Paraclinicos '!N2530&lt;200,3,'Paraclinicos '!M2530/'Paraclinicos '!N2530&lt;300,2,'Paraclinicos '!M2530/'Paraclinicos '!N2530&lt;400,1,'Paraclinicos '!M2530/'Paraclinicos '!N2530&gt;=400,0)</f>
        <v/>
      </c>
      <c r="P2595" t="str" cm="1">
        <f t="array" ref="P2595">_xlfn.IFS('Paraclinicos '!C2530="","",'Paraclinicos '!C2530&lt;20,4,'Paraclinicos '!C2530&lt;50,3,'Paraclinicos '!C2530&lt;100,2,'Paraclinicos '!C2530&lt;150,1,'Paraclinicos '!C2530&gt;150,0)</f>
        <v/>
      </c>
      <c r="Q2595" t="str" cm="1">
        <f t="array" ref="Q2595">_xlfn.IFS('Paraclinicos '!O2530="","",'Paraclinicos '!O2530&lt;1.2,0,'Paraclinicos '!O2530&lt;2,1,'Paraclinicos '!O2530&lt;3.5,2,'Paraclinicos '!O2530&lt;5,3,'Paraclinicos '!O2530&gt;5,4)</f>
        <v/>
      </c>
      <c r="R2595" t="str" cm="1">
        <f t="array" ref="R2595">_xlfn.IFS('Paraclinicos '!J2530="","",'Paraclinicos '!J2530&lt;1.2,0,'Paraclinicos '!J2530&lt;2,1,'Paraclinicos '!J2530&lt;6,2,'Paraclinicos '!J2530&lt;12,3,'Paraclinicos '!J2530&gt;=12,4)</f>
        <v/>
      </c>
      <c r="S2595" t="str" cm="1">
        <f t="array" ref="S2595">_xlfn.IFS('Paraclinicos '!Y2530="","",'Paraclinicos '!Y2530&lt;70,1,'Paraclinicos '!Y2530&gt;=70,0)</f>
        <v/>
      </c>
      <c r="T2595" t="str" cm="1">
        <f t="array" ref="T2595">_xlfn.IFS('Paraclinicos '!W2530="","",'Paraclinicos '!W2530&lt;6,4,'Paraclinicos '!W2530&lt;10,3,'Paraclinicos '!W2530&lt;13,2,'Paraclinicos '!W2530&lt;15,1,'Paraclinicos '!W2530=15,0)</f>
        <v/>
      </c>
      <c r="U2595" s="54" t="str">
        <f t="shared" si="120"/>
        <v/>
      </c>
      <c r="V2595" t="str" cm="1">
        <f t="array" ref="V2595">_xlfn.IFS('Paraclinicos '!S2530="","",OR('Paraclinicos '!S2530&lt;=8,'Paraclinicos '!S2530&gt;=25),3,'Paraclinicos '!S2530&lt;12,1,'Paraclinicos '!S2530&lt;21,0,'Paraclinicos '!S2530&lt;25,2)</f>
        <v/>
      </c>
      <c r="W2595" t="str">
        <f>IFERROR(IF(INDEX('BD Demog para scores enalazar'!Y$2:'BD Demog para scores enalazar'!Y$3000,MATCH(Formulas!A2595,'BD Demog para scores enalazar'!A$2:'BD Demog para scores enalazar'!A$3000,0))=1,"SI","NO"),"")</f>
        <v/>
      </c>
      <c r="X2595" s="9" t="str">
        <f>IFERROR(IF(INDEX('BD Demog para scores enalazar'!AJ$2:'BD Demog para scores enalazar'!AJ$3000,MATCH(Formulas!A2595,'BD Demog para scores enalazar'!A$2:'BD Demog para scores enalazar'!A$3000,0))=1,"SI","NO"),"")</f>
        <v/>
      </c>
      <c r="Y2595" t="str" cm="1">
        <f t="array" ref="Y2595">IF(AND(W2595="NO",X2595="NO"),_xlfn.IFS('Paraclinicos '!K2530&lt;=91,3,'Paraclinicos '!K2530&lt;94,2,'Paraclinicos '!K2530&lt;96,1,'Paraclinicos '!K2530&gt;=96,0),"")</f>
        <v/>
      </c>
      <c r="Z2595" t="str" cm="1">
        <f t="array" ref="Z2595">IF(OR(W2595="SI",X2595="SI"),_xlfn.IFS(OR(AND('Paraclinicos '!K2531&lt;=83),AND('Paraclinicos '!K2531&gt;=97,AA2595=2)),3,OR(AND('Paraclinicos '!K2531&lt;=86),AND('Paraclinicos '!K2531&gt;=94,AA2595=2)),2,OR(AND('Paraclinicos '!K2531&lt;=88),AND('Paraclinicos '!K2531&gt;=92,AA2595=2)),1,OR(AND('Paraclinicos '!K2531&gt;=88,'Paraclinicos '!K2531&lt;=92),AND('Paraclinicos '!K2531&gt;=93,AA2595=0)),0),"")</f>
        <v/>
      </c>
      <c r="AA2595" t="str" cm="1">
        <f t="array" ref="AA2595">_xlfn.IFS('Paraclinicos '!E2530="","",'Paraclinicos '!E2530="Oxigeno",2,'Paraclinicos '!E2530="Aire",0)</f>
        <v/>
      </c>
    </row>
    <row r="2596" spans="1:27" x14ac:dyDescent="0.25">
      <c r="A2596">
        <f>'Paraclinicos '!A2531</f>
        <v>0</v>
      </c>
      <c r="B2596" s="3">
        <f>'Paraclinicos '!R2531</f>
        <v>0</v>
      </c>
      <c r="C2596" t="str" cm="1">
        <f t="array" ref="C2596">_xlfn.IFS('Paraclinicos '!Q2531="","",'Paraclinicos '!Q2531&gt;60,3,'Paraclinicos '!Q2531&lt;=60,1)</f>
        <v/>
      </c>
      <c r="D2596" t="str">
        <f>IFERROR(IF(INDEX('BD Demog para scores enalazar'!BC$2:BC$3000,MATCH(Formulas!A2596,'BD Demog para scores enalazar'!A$2:A$3000,0))=0,"SI","NO"),"")</f>
        <v/>
      </c>
      <c r="E2596" t="str" cm="1">
        <f t="array" ref="E2596">_xlfn.IFS(D2596="","",D2596="SI",4,D2596="NO",1)</f>
        <v/>
      </c>
      <c r="F2596" t="str" cm="1">
        <f t="array" ref="F2596">_xlfn.IFS('Paraclinicos '!B2531="","",'Paraclinicos '!B2531&gt;1,1,'Paraclinicos '!B2531&lt;=1,3)</f>
        <v/>
      </c>
      <c r="G2596" t="str" cm="1">
        <f t="array" ref="G2596">_xlfn.IFS('Paraclinicos '!D2531="","",AND('Paraclinicos '!D2531&gt;=250,'Paraclinicos '!D2531&lt;=500),2,'Paraclinicos '!D2531&gt;500,3,'Paraclinicos '!D2531&lt;250,1)</f>
        <v/>
      </c>
      <c r="H2596" s="50" t="str">
        <f t="shared" si="121"/>
        <v/>
      </c>
      <c r="I2596" t="str" cm="1">
        <f t="array" ref="I2596">_xlfn.IFS('Paraclinicos '!Q2531="","",'Paraclinicos '!Q2531&gt;=65,1,'Paraclinicos '!Q2531&lt;65,0)</f>
        <v/>
      </c>
      <c r="J2596" t="str" cm="1">
        <f t="array" ref="J2596">_xlfn.IFS('Paraclinicos '!I2531="","",'Paraclinicos '!I2531&gt;7,1,'Paraclinicos '!I2531&lt;=7,0)</f>
        <v/>
      </c>
      <c r="K2596" t="str" cm="1">
        <f t="array" ref="K2596">_xlfn.IFS('Paraclinicos '!W2531="","",'Paraclinicos '!W2531&lt;=8,1,'Paraclinicos '!W2531&gt;8,0)</f>
        <v/>
      </c>
      <c r="L2596" t="str" cm="1">
        <f t="array" ref="L2596">_xlfn.IFS('Paraclinicos '!S2531="","",'Paraclinicos '!S2531&gt;=30,1,'Paraclinicos '!S2531&lt;30,0)</f>
        <v/>
      </c>
      <c r="M2596" t="str" cm="1">
        <f t="array" ref="M2596">_xlfn.IFS(OR('Paraclinicos '!T2531="",'Paraclinicos '!U2531=""),"",OR('Paraclinicos '!T2531&lt;=90,'Paraclinicos '!U2531&lt;=60),1,OR('Paraclinicos '!T2531&gt;90,'Paraclinicos '!U2531&gt;60),0)</f>
        <v/>
      </c>
      <c r="N2596" s="45" t="str">
        <f t="shared" si="122"/>
        <v/>
      </c>
      <c r="O2596" t="str" cm="1">
        <f t="array" ref="O2596">_xlfn.IFS(OR('Paraclinicos '!M2531="",'Paraclinicos '!N2531="",'Paraclinicos '!N2531=0),"",'Paraclinicos '!M2531/'Paraclinicos '!N2531&lt;100,4,'Paraclinicos '!M2531/'Paraclinicos '!N2531&lt;200,3,'Paraclinicos '!M2531/'Paraclinicos '!N2531&lt;300,2,'Paraclinicos '!M2531/'Paraclinicos '!N2531&lt;400,1,'Paraclinicos '!M2531/'Paraclinicos '!N2531&gt;=400,0)</f>
        <v/>
      </c>
      <c r="P2596" t="str" cm="1">
        <f t="array" ref="P2596">_xlfn.IFS('Paraclinicos '!C2531="","",'Paraclinicos '!C2531&lt;20,4,'Paraclinicos '!C2531&lt;50,3,'Paraclinicos '!C2531&lt;100,2,'Paraclinicos '!C2531&lt;150,1,'Paraclinicos '!C2531&gt;150,0)</f>
        <v/>
      </c>
      <c r="Q2596" t="str" cm="1">
        <f t="array" ref="Q2596">_xlfn.IFS('Paraclinicos '!O2531="","",'Paraclinicos '!O2531&lt;1.2,0,'Paraclinicos '!O2531&lt;2,1,'Paraclinicos '!O2531&lt;3.5,2,'Paraclinicos '!O2531&lt;5,3,'Paraclinicos '!O2531&gt;5,4)</f>
        <v/>
      </c>
      <c r="R2596" t="str" cm="1">
        <f t="array" ref="R2596">_xlfn.IFS('Paraclinicos '!J2531="","",'Paraclinicos '!J2531&lt;1.2,0,'Paraclinicos '!J2531&lt;2,1,'Paraclinicos '!J2531&lt;6,2,'Paraclinicos '!J2531&lt;12,3,'Paraclinicos '!J2531&gt;=12,4)</f>
        <v/>
      </c>
      <c r="S2596" t="str" cm="1">
        <f t="array" ref="S2596">_xlfn.IFS('Paraclinicos '!Y2531="","",'Paraclinicos '!Y2531&lt;70,1,'Paraclinicos '!Y2531&gt;=70,0)</f>
        <v/>
      </c>
      <c r="T2596" t="str" cm="1">
        <f t="array" ref="T2596">_xlfn.IFS('Paraclinicos '!W2531="","",'Paraclinicos '!W2531&lt;6,4,'Paraclinicos '!W2531&lt;10,3,'Paraclinicos '!W2531&lt;13,2,'Paraclinicos '!W2531&lt;15,1,'Paraclinicos '!W2531=15,0)</f>
        <v/>
      </c>
      <c r="U2596" s="54" t="str">
        <f t="shared" si="120"/>
        <v/>
      </c>
      <c r="V2596" t="str" cm="1">
        <f t="array" ref="V2596">_xlfn.IFS('Paraclinicos '!S2531="","",OR('Paraclinicos '!S2531&lt;=8,'Paraclinicos '!S2531&gt;=25),3,'Paraclinicos '!S2531&lt;12,1,'Paraclinicos '!S2531&lt;21,0,'Paraclinicos '!S2531&lt;25,2)</f>
        <v/>
      </c>
      <c r="W2596" t="str">
        <f>IFERROR(IF(INDEX('BD Demog para scores enalazar'!Y$2:'BD Demog para scores enalazar'!Y$3000,MATCH(Formulas!A2596,'BD Demog para scores enalazar'!A$2:'BD Demog para scores enalazar'!A$3000,0))=1,"SI","NO"),"")</f>
        <v/>
      </c>
      <c r="X2596" s="9" t="str">
        <f>IFERROR(IF(INDEX('BD Demog para scores enalazar'!AJ$2:'BD Demog para scores enalazar'!AJ$3000,MATCH(Formulas!A2596,'BD Demog para scores enalazar'!A$2:'BD Demog para scores enalazar'!A$3000,0))=1,"SI","NO"),"")</f>
        <v/>
      </c>
      <c r="Y2596" t="str" cm="1">
        <f t="array" ref="Y2596">IF(AND(W2596="NO",X2596="NO"),_xlfn.IFS('Paraclinicos '!K2531&lt;=91,3,'Paraclinicos '!K2531&lt;94,2,'Paraclinicos '!K2531&lt;96,1,'Paraclinicos '!K2531&gt;=96,0),"")</f>
        <v/>
      </c>
      <c r="Z2596" t="str" cm="1">
        <f t="array" ref="Z2596">IF(OR(W2596="SI",X2596="SI"),_xlfn.IFS(OR(AND('Paraclinicos '!K2532&lt;=83),AND('Paraclinicos '!K2532&gt;=97,AA2596=2)),3,OR(AND('Paraclinicos '!K2532&lt;=86),AND('Paraclinicos '!K2532&gt;=94,AA2596=2)),2,OR(AND('Paraclinicos '!K2532&lt;=88),AND('Paraclinicos '!K2532&gt;=92,AA2596=2)),1,OR(AND('Paraclinicos '!K2532&gt;=88,'Paraclinicos '!K2532&lt;=92),AND('Paraclinicos '!K2532&gt;=93,AA2596=0)),0),"")</f>
        <v/>
      </c>
      <c r="AA2596" t="str" cm="1">
        <f t="array" ref="AA2596">_xlfn.IFS('Paraclinicos '!E2531="","",'Paraclinicos '!E2531="Oxigeno",2,'Paraclinicos '!E2531="Aire",0)</f>
        <v/>
      </c>
    </row>
    <row r="2597" spans="1:27" x14ac:dyDescent="0.25">
      <c r="A2597">
        <f>'Paraclinicos '!A2532</f>
        <v>0</v>
      </c>
      <c r="B2597" s="3">
        <f>'Paraclinicos '!R2532</f>
        <v>0</v>
      </c>
      <c r="C2597" t="str" cm="1">
        <f t="array" ref="C2597">_xlfn.IFS('Paraclinicos '!Q2532="","",'Paraclinicos '!Q2532&gt;60,3,'Paraclinicos '!Q2532&lt;=60,1)</f>
        <v/>
      </c>
      <c r="D2597" t="str">
        <f>IFERROR(IF(INDEX('BD Demog para scores enalazar'!BC$2:BC$3000,MATCH(Formulas!A2597,'BD Demog para scores enalazar'!A$2:A$3000,0))=0,"SI","NO"),"")</f>
        <v/>
      </c>
      <c r="E2597" t="str" cm="1">
        <f t="array" ref="E2597">_xlfn.IFS(D2597="","",D2597="SI",4,D2597="NO",1)</f>
        <v/>
      </c>
      <c r="F2597" t="str" cm="1">
        <f t="array" ref="F2597">_xlfn.IFS('Paraclinicos '!B2532="","",'Paraclinicos '!B2532&gt;1,1,'Paraclinicos '!B2532&lt;=1,3)</f>
        <v/>
      </c>
      <c r="G2597" t="str" cm="1">
        <f t="array" ref="G2597">_xlfn.IFS('Paraclinicos '!D2532="","",AND('Paraclinicos '!D2532&gt;=250,'Paraclinicos '!D2532&lt;=500),2,'Paraclinicos '!D2532&gt;500,3,'Paraclinicos '!D2532&lt;250,1)</f>
        <v/>
      </c>
      <c r="H2597" s="50" t="str">
        <f t="shared" si="121"/>
        <v/>
      </c>
      <c r="I2597" t="str" cm="1">
        <f t="array" ref="I2597">_xlfn.IFS('Paraclinicos '!Q2532="","",'Paraclinicos '!Q2532&gt;=65,1,'Paraclinicos '!Q2532&lt;65,0)</f>
        <v/>
      </c>
      <c r="J2597" t="str" cm="1">
        <f t="array" ref="J2597">_xlfn.IFS('Paraclinicos '!I2532="","",'Paraclinicos '!I2532&gt;7,1,'Paraclinicos '!I2532&lt;=7,0)</f>
        <v/>
      </c>
      <c r="K2597" t="str" cm="1">
        <f t="array" ref="K2597">_xlfn.IFS('Paraclinicos '!W2532="","",'Paraclinicos '!W2532&lt;=8,1,'Paraclinicos '!W2532&gt;8,0)</f>
        <v/>
      </c>
      <c r="L2597" t="str" cm="1">
        <f t="array" ref="L2597">_xlfn.IFS('Paraclinicos '!S2532="","",'Paraclinicos '!S2532&gt;=30,1,'Paraclinicos '!S2532&lt;30,0)</f>
        <v/>
      </c>
      <c r="M2597" t="str" cm="1">
        <f t="array" ref="M2597">_xlfn.IFS(OR('Paraclinicos '!T2532="",'Paraclinicos '!U2532=""),"",OR('Paraclinicos '!T2532&lt;=90,'Paraclinicos '!U2532&lt;=60),1,OR('Paraclinicos '!T2532&gt;90,'Paraclinicos '!U2532&gt;60),0)</f>
        <v/>
      </c>
      <c r="N2597" s="45" t="str">
        <f t="shared" si="122"/>
        <v/>
      </c>
      <c r="O2597" t="str" cm="1">
        <f t="array" ref="O2597">_xlfn.IFS(OR('Paraclinicos '!M2532="",'Paraclinicos '!N2532="",'Paraclinicos '!N2532=0),"",'Paraclinicos '!M2532/'Paraclinicos '!N2532&lt;100,4,'Paraclinicos '!M2532/'Paraclinicos '!N2532&lt;200,3,'Paraclinicos '!M2532/'Paraclinicos '!N2532&lt;300,2,'Paraclinicos '!M2532/'Paraclinicos '!N2532&lt;400,1,'Paraclinicos '!M2532/'Paraclinicos '!N2532&gt;=400,0)</f>
        <v/>
      </c>
      <c r="P2597" t="str" cm="1">
        <f t="array" ref="P2597">_xlfn.IFS('Paraclinicos '!C2532="","",'Paraclinicos '!C2532&lt;20,4,'Paraclinicos '!C2532&lt;50,3,'Paraclinicos '!C2532&lt;100,2,'Paraclinicos '!C2532&lt;150,1,'Paraclinicos '!C2532&gt;150,0)</f>
        <v/>
      </c>
      <c r="Q2597" t="str" cm="1">
        <f t="array" ref="Q2597">_xlfn.IFS('Paraclinicos '!O2532="","",'Paraclinicos '!O2532&lt;1.2,0,'Paraclinicos '!O2532&lt;2,1,'Paraclinicos '!O2532&lt;3.5,2,'Paraclinicos '!O2532&lt;5,3,'Paraclinicos '!O2532&gt;5,4)</f>
        <v/>
      </c>
      <c r="R2597" t="str" cm="1">
        <f t="array" ref="R2597">_xlfn.IFS('Paraclinicos '!J2532="","",'Paraclinicos '!J2532&lt;1.2,0,'Paraclinicos '!J2532&lt;2,1,'Paraclinicos '!J2532&lt;6,2,'Paraclinicos '!J2532&lt;12,3,'Paraclinicos '!J2532&gt;=12,4)</f>
        <v/>
      </c>
      <c r="S2597" t="str" cm="1">
        <f t="array" ref="S2597">_xlfn.IFS('Paraclinicos '!Y2532="","",'Paraclinicos '!Y2532&lt;70,1,'Paraclinicos '!Y2532&gt;=70,0)</f>
        <v/>
      </c>
      <c r="T2597" t="str" cm="1">
        <f t="array" ref="T2597">_xlfn.IFS('Paraclinicos '!W2532="","",'Paraclinicos '!W2532&lt;6,4,'Paraclinicos '!W2532&lt;10,3,'Paraclinicos '!W2532&lt;13,2,'Paraclinicos '!W2532&lt;15,1,'Paraclinicos '!W2532=15,0)</f>
        <v/>
      </c>
      <c r="U2597" s="54" t="str">
        <f t="shared" si="120"/>
        <v/>
      </c>
      <c r="V2597" t="str" cm="1">
        <f t="array" ref="V2597">_xlfn.IFS('Paraclinicos '!S2532="","",OR('Paraclinicos '!S2532&lt;=8,'Paraclinicos '!S2532&gt;=25),3,'Paraclinicos '!S2532&lt;12,1,'Paraclinicos '!S2532&lt;21,0,'Paraclinicos '!S2532&lt;25,2)</f>
        <v/>
      </c>
      <c r="W2597" t="str">
        <f>IFERROR(IF(INDEX('BD Demog para scores enalazar'!Y$2:'BD Demog para scores enalazar'!Y$3000,MATCH(Formulas!A2597,'BD Demog para scores enalazar'!A$2:'BD Demog para scores enalazar'!A$3000,0))=1,"SI","NO"),"")</f>
        <v/>
      </c>
      <c r="X2597" s="9" t="str">
        <f>IFERROR(IF(INDEX('BD Demog para scores enalazar'!AJ$2:'BD Demog para scores enalazar'!AJ$3000,MATCH(Formulas!A2597,'BD Demog para scores enalazar'!A$2:'BD Demog para scores enalazar'!A$3000,0))=1,"SI","NO"),"")</f>
        <v/>
      </c>
      <c r="Y2597" t="str" cm="1">
        <f t="array" ref="Y2597">IF(AND(W2597="NO",X2597="NO"),_xlfn.IFS('Paraclinicos '!K2532&lt;=91,3,'Paraclinicos '!K2532&lt;94,2,'Paraclinicos '!K2532&lt;96,1,'Paraclinicos '!K2532&gt;=96,0),"")</f>
        <v/>
      </c>
      <c r="Z2597" t="str" cm="1">
        <f t="array" ref="Z2597">IF(OR(W2597="SI",X2597="SI"),_xlfn.IFS(OR(AND('Paraclinicos '!K2533&lt;=83),AND('Paraclinicos '!K2533&gt;=97,AA2597=2)),3,OR(AND('Paraclinicos '!K2533&lt;=86),AND('Paraclinicos '!K2533&gt;=94,AA2597=2)),2,OR(AND('Paraclinicos '!K2533&lt;=88),AND('Paraclinicos '!K2533&gt;=92,AA2597=2)),1,OR(AND('Paraclinicos '!K2533&gt;=88,'Paraclinicos '!K2533&lt;=92),AND('Paraclinicos '!K2533&gt;=93,AA2597=0)),0),"")</f>
        <v/>
      </c>
      <c r="AA2597" t="str" cm="1">
        <f t="array" ref="AA2597">_xlfn.IFS('Paraclinicos '!E2532="","",'Paraclinicos '!E2532="Oxigeno",2,'Paraclinicos '!E2532="Aire",0)</f>
        <v/>
      </c>
    </row>
    <row r="2598" spans="1:27" x14ac:dyDescent="0.25">
      <c r="A2598">
        <f>'Paraclinicos '!A2533</f>
        <v>0</v>
      </c>
      <c r="B2598" s="3">
        <f>'Paraclinicos '!R2533</f>
        <v>0</v>
      </c>
      <c r="C2598" t="str" cm="1">
        <f t="array" ref="C2598">_xlfn.IFS('Paraclinicos '!Q2533="","",'Paraclinicos '!Q2533&gt;60,3,'Paraclinicos '!Q2533&lt;=60,1)</f>
        <v/>
      </c>
      <c r="D2598" t="str">
        <f>IFERROR(IF(INDEX('BD Demog para scores enalazar'!BC$2:BC$3000,MATCH(Formulas!A2598,'BD Demog para scores enalazar'!A$2:A$3000,0))=0,"SI","NO"),"")</f>
        <v/>
      </c>
      <c r="E2598" t="str" cm="1">
        <f t="array" ref="E2598">_xlfn.IFS(D2598="","",D2598="SI",4,D2598="NO",1)</f>
        <v/>
      </c>
      <c r="F2598" t="str" cm="1">
        <f t="array" ref="F2598">_xlfn.IFS('Paraclinicos '!B2533="","",'Paraclinicos '!B2533&gt;1,1,'Paraclinicos '!B2533&lt;=1,3)</f>
        <v/>
      </c>
      <c r="G2598" t="str" cm="1">
        <f t="array" ref="G2598">_xlfn.IFS('Paraclinicos '!D2533="","",AND('Paraclinicos '!D2533&gt;=250,'Paraclinicos '!D2533&lt;=500),2,'Paraclinicos '!D2533&gt;500,3,'Paraclinicos '!D2533&lt;250,1)</f>
        <v/>
      </c>
      <c r="H2598" s="50" t="str">
        <f t="shared" si="121"/>
        <v/>
      </c>
      <c r="I2598" t="str" cm="1">
        <f t="array" ref="I2598">_xlfn.IFS('Paraclinicos '!Q2533="","",'Paraclinicos '!Q2533&gt;=65,1,'Paraclinicos '!Q2533&lt;65,0)</f>
        <v/>
      </c>
      <c r="J2598" t="str" cm="1">
        <f t="array" ref="J2598">_xlfn.IFS('Paraclinicos '!I2533="","",'Paraclinicos '!I2533&gt;7,1,'Paraclinicos '!I2533&lt;=7,0)</f>
        <v/>
      </c>
      <c r="K2598" t="str" cm="1">
        <f t="array" ref="K2598">_xlfn.IFS('Paraclinicos '!W2533="","",'Paraclinicos '!W2533&lt;=8,1,'Paraclinicos '!W2533&gt;8,0)</f>
        <v/>
      </c>
      <c r="L2598" t="str" cm="1">
        <f t="array" ref="L2598">_xlfn.IFS('Paraclinicos '!S2533="","",'Paraclinicos '!S2533&gt;=30,1,'Paraclinicos '!S2533&lt;30,0)</f>
        <v/>
      </c>
      <c r="M2598" t="str" cm="1">
        <f t="array" ref="M2598">_xlfn.IFS(OR('Paraclinicos '!T2533="",'Paraclinicos '!U2533=""),"",OR('Paraclinicos '!T2533&lt;=90,'Paraclinicos '!U2533&lt;=60),1,OR('Paraclinicos '!T2533&gt;90,'Paraclinicos '!U2533&gt;60),0)</f>
        <v/>
      </c>
      <c r="N2598" s="45" t="str">
        <f t="shared" si="122"/>
        <v/>
      </c>
      <c r="O2598" t="str" cm="1">
        <f t="array" ref="O2598">_xlfn.IFS(OR('Paraclinicos '!M2533="",'Paraclinicos '!N2533="",'Paraclinicos '!N2533=0),"",'Paraclinicos '!M2533/'Paraclinicos '!N2533&lt;100,4,'Paraclinicos '!M2533/'Paraclinicos '!N2533&lt;200,3,'Paraclinicos '!M2533/'Paraclinicos '!N2533&lt;300,2,'Paraclinicos '!M2533/'Paraclinicos '!N2533&lt;400,1,'Paraclinicos '!M2533/'Paraclinicos '!N2533&gt;=400,0)</f>
        <v/>
      </c>
      <c r="P2598" t="str" cm="1">
        <f t="array" ref="P2598">_xlfn.IFS('Paraclinicos '!C2533="","",'Paraclinicos '!C2533&lt;20,4,'Paraclinicos '!C2533&lt;50,3,'Paraclinicos '!C2533&lt;100,2,'Paraclinicos '!C2533&lt;150,1,'Paraclinicos '!C2533&gt;150,0)</f>
        <v/>
      </c>
      <c r="Q2598" t="str" cm="1">
        <f t="array" ref="Q2598">_xlfn.IFS('Paraclinicos '!O2533="","",'Paraclinicos '!O2533&lt;1.2,0,'Paraclinicos '!O2533&lt;2,1,'Paraclinicos '!O2533&lt;3.5,2,'Paraclinicos '!O2533&lt;5,3,'Paraclinicos '!O2533&gt;5,4)</f>
        <v/>
      </c>
      <c r="R2598" t="str" cm="1">
        <f t="array" ref="R2598">_xlfn.IFS('Paraclinicos '!J2533="","",'Paraclinicos '!J2533&lt;1.2,0,'Paraclinicos '!J2533&lt;2,1,'Paraclinicos '!J2533&lt;6,2,'Paraclinicos '!J2533&lt;12,3,'Paraclinicos '!J2533&gt;=12,4)</f>
        <v/>
      </c>
      <c r="S2598" t="str" cm="1">
        <f t="array" ref="S2598">_xlfn.IFS('Paraclinicos '!Y2533="","",'Paraclinicos '!Y2533&lt;70,1,'Paraclinicos '!Y2533&gt;=70,0)</f>
        <v/>
      </c>
      <c r="T2598" t="str" cm="1">
        <f t="array" ref="T2598">_xlfn.IFS('Paraclinicos '!W2533="","",'Paraclinicos '!W2533&lt;6,4,'Paraclinicos '!W2533&lt;10,3,'Paraclinicos '!W2533&lt;13,2,'Paraclinicos '!W2533&lt;15,1,'Paraclinicos '!W2533=15,0)</f>
        <v/>
      </c>
      <c r="U2598" s="54" t="str">
        <f t="shared" si="120"/>
        <v/>
      </c>
      <c r="V2598" t="str" cm="1">
        <f t="array" ref="V2598">_xlfn.IFS('Paraclinicos '!S2533="","",OR('Paraclinicos '!S2533&lt;=8,'Paraclinicos '!S2533&gt;=25),3,'Paraclinicos '!S2533&lt;12,1,'Paraclinicos '!S2533&lt;21,0,'Paraclinicos '!S2533&lt;25,2)</f>
        <v/>
      </c>
      <c r="W2598" t="str">
        <f>IFERROR(IF(INDEX('BD Demog para scores enalazar'!Y$2:'BD Demog para scores enalazar'!Y$3000,MATCH(Formulas!A2598,'BD Demog para scores enalazar'!A$2:'BD Demog para scores enalazar'!A$3000,0))=1,"SI","NO"),"")</f>
        <v/>
      </c>
      <c r="X2598" s="9" t="str">
        <f>IFERROR(IF(INDEX('BD Demog para scores enalazar'!AJ$2:'BD Demog para scores enalazar'!AJ$3000,MATCH(Formulas!A2598,'BD Demog para scores enalazar'!A$2:'BD Demog para scores enalazar'!A$3000,0))=1,"SI","NO"),"")</f>
        <v/>
      </c>
      <c r="Y2598" t="str" cm="1">
        <f t="array" ref="Y2598">IF(AND(W2598="NO",X2598="NO"),_xlfn.IFS('Paraclinicos '!K2533&lt;=91,3,'Paraclinicos '!K2533&lt;94,2,'Paraclinicos '!K2533&lt;96,1,'Paraclinicos '!K2533&gt;=96,0),"")</f>
        <v/>
      </c>
      <c r="Z2598" t="str" cm="1">
        <f t="array" ref="Z2598">IF(OR(W2598="SI",X2598="SI"),_xlfn.IFS(OR(AND('Paraclinicos '!K2534&lt;=83),AND('Paraclinicos '!K2534&gt;=97,AA2598=2)),3,OR(AND('Paraclinicos '!K2534&lt;=86),AND('Paraclinicos '!K2534&gt;=94,AA2598=2)),2,OR(AND('Paraclinicos '!K2534&lt;=88),AND('Paraclinicos '!K2534&gt;=92,AA2598=2)),1,OR(AND('Paraclinicos '!K2534&gt;=88,'Paraclinicos '!K2534&lt;=92),AND('Paraclinicos '!K2534&gt;=93,AA2598=0)),0),"")</f>
        <v/>
      </c>
      <c r="AA2598" t="str" cm="1">
        <f t="array" ref="AA2598">_xlfn.IFS('Paraclinicos '!E2533="","",'Paraclinicos '!E2533="Oxigeno",2,'Paraclinicos '!E2533="Aire",0)</f>
        <v/>
      </c>
    </row>
    <row r="2599" spans="1:27" x14ac:dyDescent="0.25">
      <c r="A2599">
        <f>'Paraclinicos '!A2534</f>
        <v>0</v>
      </c>
      <c r="B2599" s="3">
        <f>'Paraclinicos '!R2534</f>
        <v>0</v>
      </c>
      <c r="C2599" t="str" cm="1">
        <f t="array" ref="C2599">_xlfn.IFS('Paraclinicos '!Q2534="","",'Paraclinicos '!Q2534&gt;60,3,'Paraclinicos '!Q2534&lt;=60,1)</f>
        <v/>
      </c>
      <c r="D2599" t="str">
        <f>IFERROR(IF(INDEX('BD Demog para scores enalazar'!BC$2:BC$3000,MATCH(Formulas!A2599,'BD Demog para scores enalazar'!A$2:A$3000,0))=0,"SI","NO"),"")</f>
        <v/>
      </c>
      <c r="E2599" t="str" cm="1">
        <f t="array" ref="E2599">_xlfn.IFS(D2599="","",D2599="SI",4,D2599="NO",1)</f>
        <v/>
      </c>
      <c r="F2599" t="str" cm="1">
        <f t="array" ref="F2599">_xlfn.IFS('Paraclinicos '!B2534="","",'Paraclinicos '!B2534&gt;1,1,'Paraclinicos '!B2534&lt;=1,3)</f>
        <v/>
      </c>
      <c r="G2599" t="str" cm="1">
        <f t="array" ref="G2599">_xlfn.IFS('Paraclinicos '!D2534="","",AND('Paraclinicos '!D2534&gt;=250,'Paraclinicos '!D2534&lt;=500),2,'Paraclinicos '!D2534&gt;500,3,'Paraclinicos '!D2534&lt;250,1)</f>
        <v/>
      </c>
      <c r="H2599" s="50" t="str">
        <f t="shared" si="121"/>
        <v/>
      </c>
      <c r="I2599" t="str" cm="1">
        <f t="array" ref="I2599">_xlfn.IFS('Paraclinicos '!Q2534="","",'Paraclinicos '!Q2534&gt;=65,1,'Paraclinicos '!Q2534&lt;65,0)</f>
        <v/>
      </c>
      <c r="J2599" t="str" cm="1">
        <f t="array" ref="J2599">_xlfn.IFS('Paraclinicos '!I2534="","",'Paraclinicos '!I2534&gt;7,1,'Paraclinicos '!I2534&lt;=7,0)</f>
        <v/>
      </c>
      <c r="K2599" t="str" cm="1">
        <f t="array" ref="K2599">_xlfn.IFS('Paraclinicos '!W2534="","",'Paraclinicos '!W2534&lt;=8,1,'Paraclinicos '!W2534&gt;8,0)</f>
        <v/>
      </c>
      <c r="L2599" t="str" cm="1">
        <f t="array" ref="L2599">_xlfn.IFS('Paraclinicos '!S2534="","",'Paraclinicos '!S2534&gt;=30,1,'Paraclinicos '!S2534&lt;30,0)</f>
        <v/>
      </c>
      <c r="M2599" t="str" cm="1">
        <f t="array" ref="M2599">_xlfn.IFS(OR('Paraclinicos '!T2534="",'Paraclinicos '!U2534=""),"",OR('Paraclinicos '!T2534&lt;=90,'Paraclinicos '!U2534&lt;=60),1,OR('Paraclinicos '!T2534&gt;90,'Paraclinicos '!U2534&gt;60),0)</f>
        <v/>
      </c>
      <c r="N2599" s="45" t="str">
        <f t="shared" si="122"/>
        <v/>
      </c>
      <c r="O2599" t="str" cm="1">
        <f t="array" ref="O2599">_xlfn.IFS(OR('Paraclinicos '!M2534="",'Paraclinicos '!N2534="",'Paraclinicos '!N2534=0),"",'Paraclinicos '!M2534/'Paraclinicos '!N2534&lt;100,4,'Paraclinicos '!M2534/'Paraclinicos '!N2534&lt;200,3,'Paraclinicos '!M2534/'Paraclinicos '!N2534&lt;300,2,'Paraclinicos '!M2534/'Paraclinicos '!N2534&lt;400,1,'Paraclinicos '!M2534/'Paraclinicos '!N2534&gt;=400,0)</f>
        <v/>
      </c>
      <c r="P2599" t="str" cm="1">
        <f t="array" ref="P2599">_xlfn.IFS('Paraclinicos '!C2534="","",'Paraclinicos '!C2534&lt;20,4,'Paraclinicos '!C2534&lt;50,3,'Paraclinicos '!C2534&lt;100,2,'Paraclinicos '!C2534&lt;150,1,'Paraclinicos '!C2534&gt;150,0)</f>
        <v/>
      </c>
      <c r="Q2599" t="str" cm="1">
        <f t="array" ref="Q2599">_xlfn.IFS('Paraclinicos '!O2534="","",'Paraclinicos '!O2534&lt;1.2,0,'Paraclinicos '!O2534&lt;2,1,'Paraclinicos '!O2534&lt;3.5,2,'Paraclinicos '!O2534&lt;5,3,'Paraclinicos '!O2534&gt;5,4)</f>
        <v/>
      </c>
      <c r="R2599" t="str" cm="1">
        <f t="array" ref="R2599">_xlfn.IFS('Paraclinicos '!J2534="","",'Paraclinicos '!J2534&lt;1.2,0,'Paraclinicos '!J2534&lt;2,1,'Paraclinicos '!J2534&lt;6,2,'Paraclinicos '!J2534&lt;12,3,'Paraclinicos '!J2534&gt;=12,4)</f>
        <v/>
      </c>
      <c r="S2599" t="str" cm="1">
        <f t="array" ref="S2599">_xlfn.IFS('Paraclinicos '!Y2534="","",'Paraclinicos '!Y2534&lt;70,1,'Paraclinicos '!Y2534&gt;=70,0)</f>
        <v/>
      </c>
      <c r="T2599" t="str" cm="1">
        <f t="array" ref="T2599">_xlfn.IFS('Paraclinicos '!W2534="","",'Paraclinicos '!W2534&lt;6,4,'Paraclinicos '!W2534&lt;10,3,'Paraclinicos '!W2534&lt;13,2,'Paraclinicos '!W2534&lt;15,1,'Paraclinicos '!W2534=15,0)</f>
        <v/>
      </c>
      <c r="U2599" s="54" t="str">
        <f t="shared" si="120"/>
        <v/>
      </c>
      <c r="V2599" t="str" cm="1">
        <f t="array" ref="V2599">_xlfn.IFS('Paraclinicos '!S2534="","",OR('Paraclinicos '!S2534&lt;=8,'Paraclinicos '!S2534&gt;=25),3,'Paraclinicos '!S2534&lt;12,1,'Paraclinicos '!S2534&lt;21,0,'Paraclinicos '!S2534&lt;25,2)</f>
        <v/>
      </c>
      <c r="W2599" t="str">
        <f>IFERROR(IF(INDEX('BD Demog para scores enalazar'!Y$2:'BD Demog para scores enalazar'!Y$3000,MATCH(Formulas!A2599,'BD Demog para scores enalazar'!A$2:'BD Demog para scores enalazar'!A$3000,0))=1,"SI","NO"),"")</f>
        <v/>
      </c>
      <c r="X2599" s="9" t="str">
        <f>IFERROR(IF(INDEX('BD Demog para scores enalazar'!AJ$2:'BD Demog para scores enalazar'!AJ$3000,MATCH(Formulas!A2599,'BD Demog para scores enalazar'!A$2:'BD Demog para scores enalazar'!A$3000,0))=1,"SI","NO"),"")</f>
        <v/>
      </c>
      <c r="Y2599" t="str" cm="1">
        <f t="array" ref="Y2599">IF(AND(W2599="NO",X2599="NO"),_xlfn.IFS('Paraclinicos '!K2534&lt;=91,3,'Paraclinicos '!K2534&lt;94,2,'Paraclinicos '!K2534&lt;96,1,'Paraclinicos '!K2534&gt;=96,0),"")</f>
        <v/>
      </c>
      <c r="Z2599" t="str" cm="1">
        <f t="array" ref="Z2599">IF(OR(W2599="SI",X2599="SI"),_xlfn.IFS(OR(AND('Paraclinicos '!K2535&lt;=83),AND('Paraclinicos '!K2535&gt;=97,AA2599=2)),3,OR(AND('Paraclinicos '!K2535&lt;=86),AND('Paraclinicos '!K2535&gt;=94,AA2599=2)),2,OR(AND('Paraclinicos '!K2535&lt;=88),AND('Paraclinicos '!K2535&gt;=92,AA2599=2)),1,OR(AND('Paraclinicos '!K2535&gt;=88,'Paraclinicos '!K2535&lt;=92),AND('Paraclinicos '!K2535&gt;=93,AA2599=0)),0),"")</f>
        <v/>
      </c>
      <c r="AA2599" t="str" cm="1">
        <f t="array" ref="AA2599">_xlfn.IFS('Paraclinicos '!E2534="","",'Paraclinicos '!E2534="Oxigeno",2,'Paraclinicos '!E2534="Aire",0)</f>
        <v/>
      </c>
    </row>
    <row r="2600" spans="1:27" x14ac:dyDescent="0.25">
      <c r="A2600">
        <f>'Paraclinicos '!A2535</f>
        <v>0</v>
      </c>
      <c r="B2600" s="3">
        <f>'Paraclinicos '!R2535</f>
        <v>0</v>
      </c>
      <c r="C2600" t="str" cm="1">
        <f t="array" ref="C2600">_xlfn.IFS('Paraclinicos '!Q2535="","",'Paraclinicos '!Q2535&gt;60,3,'Paraclinicos '!Q2535&lt;=60,1)</f>
        <v/>
      </c>
      <c r="D2600" t="str">
        <f>IFERROR(IF(INDEX('BD Demog para scores enalazar'!BC$2:BC$3000,MATCH(Formulas!A2600,'BD Demog para scores enalazar'!A$2:A$3000,0))=0,"SI","NO"),"")</f>
        <v/>
      </c>
      <c r="E2600" t="str" cm="1">
        <f t="array" ref="E2600">_xlfn.IFS(D2600="","",D2600="SI",4,D2600="NO",1)</f>
        <v/>
      </c>
      <c r="F2600" t="str" cm="1">
        <f t="array" ref="F2600">_xlfn.IFS('Paraclinicos '!B2535="","",'Paraclinicos '!B2535&gt;1,1,'Paraclinicos '!B2535&lt;=1,3)</f>
        <v/>
      </c>
      <c r="G2600" t="str" cm="1">
        <f t="array" ref="G2600">_xlfn.IFS('Paraclinicos '!D2535="","",AND('Paraclinicos '!D2535&gt;=250,'Paraclinicos '!D2535&lt;=500),2,'Paraclinicos '!D2535&gt;500,3,'Paraclinicos '!D2535&lt;250,1)</f>
        <v/>
      </c>
      <c r="H2600" s="50" t="str">
        <f t="shared" si="121"/>
        <v/>
      </c>
      <c r="I2600" t="str" cm="1">
        <f t="array" ref="I2600">_xlfn.IFS('Paraclinicos '!Q2535="","",'Paraclinicos '!Q2535&gt;=65,1,'Paraclinicos '!Q2535&lt;65,0)</f>
        <v/>
      </c>
      <c r="J2600" t="str" cm="1">
        <f t="array" ref="J2600">_xlfn.IFS('Paraclinicos '!I2535="","",'Paraclinicos '!I2535&gt;7,1,'Paraclinicos '!I2535&lt;=7,0)</f>
        <v/>
      </c>
      <c r="K2600" t="str" cm="1">
        <f t="array" ref="K2600">_xlfn.IFS('Paraclinicos '!W2535="","",'Paraclinicos '!W2535&lt;=8,1,'Paraclinicos '!W2535&gt;8,0)</f>
        <v/>
      </c>
      <c r="L2600" t="str" cm="1">
        <f t="array" ref="L2600">_xlfn.IFS('Paraclinicos '!S2535="","",'Paraclinicos '!S2535&gt;=30,1,'Paraclinicos '!S2535&lt;30,0)</f>
        <v/>
      </c>
      <c r="M2600" t="str" cm="1">
        <f t="array" ref="M2600">_xlfn.IFS(OR('Paraclinicos '!T2535="",'Paraclinicos '!U2535=""),"",OR('Paraclinicos '!T2535&lt;=90,'Paraclinicos '!U2535&lt;=60),1,OR('Paraclinicos '!T2535&gt;90,'Paraclinicos '!U2535&gt;60),0)</f>
        <v/>
      </c>
      <c r="N2600" s="45" t="str">
        <f t="shared" si="122"/>
        <v/>
      </c>
      <c r="O2600" t="str" cm="1">
        <f t="array" ref="O2600">_xlfn.IFS(OR('Paraclinicos '!M2535="",'Paraclinicos '!N2535="",'Paraclinicos '!N2535=0),"",'Paraclinicos '!M2535/'Paraclinicos '!N2535&lt;100,4,'Paraclinicos '!M2535/'Paraclinicos '!N2535&lt;200,3,'Paraclinicos '!M2535/'Paraclinicos '!N2535&lt;300,2,'Paraclinicos '!M2535/'Paraclinicos '!N2535&lt;400,1,'Paraclinicos '!M2535/'Paraclinicos '!N2535&gt;=400,0)</f>
        <v/>
      </c>
      <c r="P2600" t="str" cm="1">
        <f t="array" ref="P2600">_xlfn.IFS('Paraclinicos '!C2535="","",'Paraclinicos '!C2535&lt;20,4,'Paraclinicos '!C2535&lt;50,3,'Paraclinicos '!C2535&lt;100,2,'Paraclinicos '!C2535&lt;150,1,'Paraclinicos '!C2535&gt;150,0)</f>
        <v/>
      </c>
      <c r="Q2600" t="str" cm="1">
        <f t="array" ref="Q2600">_xlfn.IFS('Paraclinicos '!O2535="","",'Paraclinicos '!O2535&lt;1.2,0,'Paraclinicos '!O2535&lt;2,1,'Paraclinicos '!O2535&lt;3.5,2,'Paraclinicos '!O2535&lt;5,3,'Paraclinicos '!O2535&gt;5,4)</f>
        <v/>
      </c>
      <c r="R2600" t="str" cm="1">
        <f t="array" ref="R2600">_xlfn.IFS('Paraclinicos '!J2535="","",'Paraclinicos '!J2535&lt;1.2,0,'Paraclinicos '!J2535&lt;2,1,'Paraclinicos '!J2535&lt;6,2,'Paraclinicos '!J2535&lt;12,3,'Paraclinicos '!J2535&gt;=12,4)</f>
        <v/>
      </c>
      <c r="S2600" t="str" cm="1">
        <f t="array" ref="S2600">_xlfn.IFS('Paraclinicos '!Y2535="","",'Paraclinicos '!Y2535&lt;70,1,'Paraclinicos '!Y2535&gt;=70,0)</f>
        <v/>
      </c>
      <c r="T2600" t="str" cm="1">
        <f t="array" ref="T2600">_xlfn.IFS('Paraclinicos '!W2535="","",'Paraclinicos '!W2535&lt;6,4,'Paraclinicos '!W2535&lt;10,3,'Paraclinicos '!W2535&lt;13,2,'Paraclinicos '!W2535&lt;15,1,'Paraclinicos '!W2535=15,0)</f>
        <v/>
      </c>
      <c r="U2600" s="54" t="str">
        <f t="shared" si="120"/>
        <v/>
      </c>
      <c r="V2600" t="str" cm="1">
        <f t="array" ref="V2600">_xlfn.IFS('Paraclinicos '!S2535="","",OR('Paraclinicos '!S2535&lt;=8,'Paraclinicos '!S2535&gt;=25),3,'Paraclinicos '!S2535&lt;12,1,'Paraclinicos '!S2535&lt;21,0,'Paraclinicos '!S2535&lt;25,2)</f>
        <v/>
      </c>
      <c r="W2600" t="str">
        <f>IFERROR(IF(INDEX('BD Demog para scores enalazar'!Y$2:'BD Demog para scores enalazar'!Y$3000,MATCH(Formulas!A2600,'BD Demog para scores enalazar'!A$2:'BD Demog para scores enalazar'!A$3000,0))=1,"SI","NO"),"")</f>
        <v/>
      </c>
      <c r="X2600" s="9" t="str">
        <f>IFERROR(IF(INDEX('BD Demog para scores enalazar'!AJ$2:'BD Demog para scores enalazar'!AJ$3000,MATCH(Formulas!A2600,'BD Demog para scores enalazar'!A$2:'BD Demog para scores enalazar'!A$3000,0))=1,"SI","NO"),"")</f>
        <v/>
      </c>
      <c r="Y2600" t="str" cm="1">
        <f t="array" ref="Y2600">IF(AND(W2600="NO",X2600="NO"),_xlfn.IFS('Paraclinicos '!K2535&lt;=91,3,'Paraclinicos '!K2535&lt;94,2,'Paraclinicos '!K2535&lt;96,1,'Paraclinicos '!K2535&gt;=96,0),"")</f>
        <v/>
      </c>
      <c r="Z2600" t="str" cm="1">
        <f t="array" ref="Z2600">IF(OR(W2600="SI",X2600="SI"),_xlfn.IFS(OR(AND('Paraclinicos '!K2536&lt;=83),AND('Paraclinicos '!K2536&gt;=97,AA2600=2)),3,OR(AND('Paraclinicos '!K2536&lt;=86),AND('Paraclinicos '!K2536&gt;=94,AA2600=2)),2,OR(AND('Paraclinicos '!K2536&lt;=88),AND('Paraclinicos '!K2536&gt;=92,AA2600=2)),1,OR(AND('Paraclinicos '!K2536&gt;=88,'Paraclinicos '!K2536&lt;=92),AND('Paraclinicos '!K2536&gt;=93,AA2600=0)),0),"")</f>
        <v/>
      </c>
      <c r="AA2600" t="str" cm="1">
        <f t="array" ref="AA2600">_xlfn.IFS('Paraclinicos '!E2535="","",'Paraclinicos '!E2535="Oxigeno",2,'Paraclinicos '!E2535="Aire",0)</f>
        <v/>
      </c>
    </row>
    <row r="2601" spans="1:27" x14ac:dyDescent="0.25">
      <c r="A2601">
        <f>'Paraclinicos '!A2536</f>
        <v>0</v>
      </c>
      <c r="B2601" s="3">
        <f>'Paraclinicos '!R2536</f>
        <v>0</v>
      </c>
      <c r="C2601" t="str" cm="1">
        <f t="array" ref="C2601">_xlfn.IFS('Paraclinicos '!Q2536="","",'Paraclinicos '!Q2536&gt;60,3,'Paraclinicos '!Q2536&lt;=60,1)</f>
        <v/>
      </c>
      <c r="D2601" t="str">
        <f>IFERROR(IF(INDEX('BD Demog para scores enalazar'!BC$2:BC$3000,MATCH(Formulas!A2601,'BD Demog para scores enalazar'!A$2:A$3000,0))=0,"SI","NO"),"")</f>
        <v/>
      </c>
      <c r="E2601" t="str" cm="1">
        <f t="array" ref="E2601">_xlfn.IFS(D2601="","",D2601="SI",4,D2601="NO",1)</f>
        <v/>
      </c>
      <c r="F2601" t="str" cm="1">
        <f t="array" ref="F2601">_xlfn.IFS('Paraclinicos '!B2536="","",'Paraclinicos '!B2536&gt;1,1,'Paraclinicos '!B2536&lt;=1,3)</f>
        <v/>
      </c>
      <c r="G2601" t="str" cm="1">
        <f t="array" ref="G2601">_xlfn.IFS('Paraclinicos '!D2536="","",AND('Paraclinicos '!D2536&gt;=250,'Paraclinicos '!D2536&lt;=500),2,'Paraclinicos '!D2536&gt;500,3,'Paraclinicos '!D2536&lt;250,1)</f>
        <v/>
      </c>
      <c r="H2601" s="50" t="str">
        <f t="shared" si="121"/>
        <v/>
      </c>
      <c r="I2601" t="str" cm="1">
        <f t="array" ref="I2601">_xlfn.IFS('Paraclinicos '!Q2536="","",'Paraclinicos '!Q2536&gt;=65,1,'Paraclinicos '!Q2536&lt;65,0)</f>
        <v/>
      </c>
      <c r="J2601" t="str" cm="1">
        <f t="array" ref="J2601">_xlfn.IFS('Paraclinicos '!I2536="","",'Paraclinicos '!I2536&gt;7,1,'Paraclinicos '!I2536&lt;=7,0)</f>
        <v/>
      </c>
      <c r="K2601" t="str" cm="1">
        <f t="array" ref="K2601">_xlfn.IFS('Paraclinicos '!W2536="","",'Paraclinicos '!W2536&lt;=8,1,'Paraclinicos '!W2536&gt;8,0)</f>
        <v/>
      </c>
      <c r="L2601" t="str" cm="1">
        <f t="array" ref="L2601">_xlfn.IFS('Paraclinicos '!S2536="","",'Paraclinicos '!S2536&gt;=30,1,'Paraclinicos '!S2536&lt;30,0)</f>
        <v/>
      </c>
      <c r="M2601" t="str" cm="1">
        <f t="array" ref="M2601">_xlfn.IFS(OR('Paraclinicos '!T2536="",'Paraclinicos '!U2536=""),"",OR('Paraclinicos '!T2536&lt;=90,'Paraclinicos '!U2536&lt;=60),1,OR('Paraclinicos '!T2536&gt;90,'Paraclinicos '!U2536&gt;60),0)</f>
        <v/>
      </c>
      <c r="N2601" s="45" t="str">
        <f t="shared" si="122"/>
        <v/>
      </c>
      <c r="O2601" t="str" cm="1">
        <f t="array" ref="O2601">_xlfn.IFS(OR('Paraclinicos '!M2536="",'Paraclinicos '!N2536="",'Paraclinicos '!N2536=0),"",'Paraclinicos '!M2536/'Paraclinicos '!N2536&lt;100,4,'Paraclinicos '!M2536/'Paraclinicos '!N2536&lt;200,3,'Paraclinicos '!M2536/'Paraclinicos '!N2536&lt;300,2,'Paraclinicos '!M2536/'Paraclinicos '!N2536&lt;400,1,'Paraclinicos '!M2536/'Paraclinicos '!N2536&gt;=400,0)</f>
        <v/>
      </c>
      <c r="P2601" t="str" cm="1">
        <f t="array" ref="P2601">_xlfn.IFS('Paraclinicos '!C2536="","",'Paraclinicos '!C2536&lt;20,4,'Paraclinicos '!C2536&lt;50,3,'Paraclinicos '!C2536&lt;100,2,'Paraclinicos '!C2536&lt;150,1,'Paraclinicos '!C2536&gt;150,0)</f>
        <v/>
      </c>
      <c r="Q2601" t="str" cm="1">
        <f t="array" ref="Q2601">_xlfn.IFS('Paraclinicos '!O2536="","",'Paraclinicos '!O2536&lt;1.2,0,'Paraclinicos '!O2536&lt;2,1,'Paraclinicos '!O2536&lt;3.5,2,'Paraclinicos '!O2536&lt;5,3,'Paraclinicos '!O2536&gt;5,4)</f>
        <v/>
      </c>
      <c r="R2601" t="str" cm="1">
        <f t="array" ref="R2601">_xlfn.IFS('Paraclinicos '!J2536="","",'Paraclinicos '!J2536&lt;1.2,0,'Paraclinicos '!J2536&lt;2,1,'Paraclinicos '!J2536&lt;6,2,'Paraclinicos '!J2536&lt;12,3,'Paraclinicos '!J2536&gt;=12,4)</f>
        <v/>
      </c>
      <c r="S2601" t="str" cm="1">
        <f t="array" ref="S2601">_xlfn.IFS('Paraclinicos '!Y2536="","",'Paraclinicos '!Y2536&lt;70,1,'Paraclinicos '!Y2536&gt;=70,0)</f>
        <v/>
      </c>
      <c r="T2601" t="str" cm="1">
        <f t="array" ref="T2601">_xlfn.IFS('Paraclinicos '!W2536="","",'Paraclinicos '!W2536&lt;6,4,'Paraclinicos '!W2536&lt;10,3,'Paraclinicos '!W2536&lt;13,2,'Paraclinicos '!W2536&lt;15,1,'Paraclinicos '!W2536=15,0)</f>
        <v/>
      </c>
      <c r="U2601" s="54" t="str">
        <f t="shared" si="120"/>
        <v/>
      </c>
      <c r="V2601" t="str" cm="1">
        <f t="array" ref="V2601">_xlfn.IFS('Paraclinicos '!S2536="","",OR('Paraclinicos '!S2536&lt;=8,'Paraclinicos '!S2536&gt;=25),3,'Paraclinicos '!S2536&lt;12,1,'Paraclinicos '!S2536&lt;21,0,'Paraclinicos '!S2536&lt;25,2)</f>
        <v/>
      </c>
      <c r="W2601" t="str">
        <f>IFERROR(IF(INDEX('BD Demog para scores enalazar'!Y$2:'BD Demog para scores enalazar'!Y$3000,MATCH(Formulas!A2601,'BD Demog para scores enalazar'!A$2:'BD Demog para scores enalazar'!A$3000,0))=1,"SI","NO"),"")</f>
        <v/>
      </c>
      <c r="X2601" s="9" t="str">
        <f>IFERROR(IF(INDEX('BD Demog para scores enalazar'!AJ$2:'BD Demog para scores enalazar'!AJ$3000,MATCH(Formulas!A2601,'BD Demog para scores enalazar'!A$2:'BD Demog para scores enalazar'!A$3000,0))=1,"SI","NO"),"")</f>
        <v/>
      </c>
      <c r="Y2601" t="str" cm="1">
        <f t="array" ref="Y2601">IF(AND(W2601="NO",X2601="NO"),_xlfn.IFS('Paraclinicos '!K2536&lt;=91,3,'Paraclinicos '!K2536&lt;94,2,'Paraclinicos '!K2536&lt;96,1,'Paraclinicos '!K2536&gt;=96,0),"")</f>
        <v/>
      </c>
      <c r="Z2601" t="str" cm="1">
        <f t="array" ref="Z2601">IF(OR(W2601="SI",X2601="SI"),_xlfn.IFS(OR(AND('Paraclinicos '!K2537&lt;=83),AND('Paraclinicos '!K2537&gt;=97,AA2601=2)),3,OR(AND('Paraclinicos '!K2537&lt;=86),AND('Paraclinicos '!K2537&gt;=94,AA2601=2)),2,OR(AND('Paraclinicos '!K2537&lt;=88),AND('Paraclinicos '!K2537&gt;=92,AA2601=2)),1,OR(AND('Paraclinicos '!K2537&gt;=88,'Paraclinicos '!K2537&lt;=92),AND('Paraclinicos '!K2537&gt;=93,AA2601=0)),0),"")</f>
        <v/>
      </c>
      <c r="AA2601" t="str" cm="1">
        <f t="array" ref="AA2601">_xlfn.IFS('Paraclinicos '!E2536="","",'Paraclinicos '!E2536="Oxigeno",2,'Paraclinicos '!E2536="Aire",0)</f>
        <v/>
      </c>
    </row>
    <row r="2602" spans="1:27" x14ac:dyDescent="0.25">
      <c r="A2602">
        <f>'Paraclinicos '!A2537</f>
        <v>0</v>
      </c>
      <c r="B2602" s="3">
        <f>'Paraclinicos '!R2537</f>
        <v>0</v>
      </c>
      <c r="C2602" t="str" cm="1">
        <f t="array" ref="C2602">_xlfn.IFS('Paraclinicos '!Q2537="","",'Paraclinicos '!Q2537&gt;60,3,'Paraclinicos '!Q2537&lt;=60,1)</f>
        <v/>
      </c>
      <c r="D2602" t="str">
        <f>IFERROR(IF(INDEX('BD Demog para scores enalazar'!BC$2:BC$3000,MATCH(Formulas!A2602,'BD Demog para scores enalazar'!A$2:A$3000,0))=0,"SI","NO"),"")</f>
        <v/>
      </c>
      <c r="E2602" t="str" cm="1">
        <f t="array" ref="E2602">_xlfn.IFS(D2602="","",D2602="SI",4,D2602="NO",1)</f>
        <v/>
      </c>
      <c r="F2602" t="str" cm="1">
        <f t="array" ref="F2602">_xlfn.IFS('Paraclinicos '!B2537="","",'Paraclinicos '!B2537&gt;1,1,'Paraclinicos '!B2537&lt;=1,3)</f>
        <v/>
      </c>
      <c r="G2602" t="str" cm="1">
        <f t="array" ref="G2602">_xlfn.IFS('Paraclinicos '!D2537="","",AND('Paraclinicos '!D2537&gt;=250,'Paraclinicos '!D2537&lt;=500),2,'Paraclinicos '!D2537&gt;500,3,'Paraclinicos '!D2537&lt;250,1)</f>
        <v/>
      </c>
      <c r="H2602" s="50" t="str">
        <f t="shared" si="121"/>
        <v/>
      </c>
      <c r="I2602" t="str" cm="1">
        <f t="array" ref="I2602">_xlfn.IFS('Paraclinicos '!Q2537="","",'Paraclinicos '!Q2537&gt;=65,1,'Paraclinicos '!Q2537&lt;65,0)</f>
        <v/>
      </c>
      <c r="J2602" t="str" cm="1">
        <f t="array" ref="J2602">_xlfn.IFS('Paraclinicos '!I2537="","",'Paraclinicos '!I2537&gt;7,1,'Paraclinicos '!I2537&lt;=7,0)</f>
        <v/>
      </c>
      <c r="K2602" t="str" cm="1">
        <f t="array" ref="K2602">_xlfn.IFS('Paraclinicos '!W2537="","",'Paraclinicos '!W2537&lt;=8,1,'Paraclinicos '!W2537&gt;8,0)</f>
        <v/>
      </c>
      <c r="L2602" t="str" cm="1">
        <f t="array" ref="L2602">_xlfn.IFS('Paraclinicos '!S2537="","",'Paraclinicos '!S2537&gt;=30,1,'Paraclinicos '!S2537&lt;30,0)</f>
        <v/>
      </c>
      <c r="M2602" t="str" cm="1">
        <f t="array" ref="M2602">_xlfn.IFS(OR('Paraclinicos '!T2537="",'Paraclinicos '!U2537=""),"",OR('Paraclinicos '!T2537&lt;=90,'Paraclinicos '!U2537&lt;=60),1,OR('Paraclinicos '!T2537&gt;90,'Paraclinicos '!U2537&gt;60),0)</f>
        <v/>
      </c>
      <c r="N2602" s="45" t="str">
        <f t="shared" si="122"/>
        <v/>
      </c>
      <c r="O2602" t="str" cm="1">
        <f t="array" ref="O2602">_xlfn.IFS(OR('Paraclinicos '!M2537="",'Paraclinicos '!N2537="",'Paraclinicos '!N2537=0),"",'Paraclinicos '!M2537/'Paraclinicos '!N2537&lt;100,4,'Paraclinicos '!M2537/'Paraclinicos '!N2537&lt;200,3,'Paraclinicos '!M2537/'Paraclinicos '!N2537&lt;300,2,'Paraclinicos '!M2537/'Paraclinicos '!N2537&lt;400,1,'Paraclinicos '!M2537/'Paraclinicos '!N2537&gt;=400,0)</f>
        <v/>
      </c>
      <c r="P2602" t="str" cm="1">
        <f t="array" ref="P2602">_xlfn.IFS('Paraclinicos '!C2537="","",'Paraclinicos '!C2537&lt;20,4,'Paraclinicos '!C2537&lt;50,3,'Paraclinicos '!C2537&lt;100,2,'Paraclinicos '!C2537&lt;150,1,'Paraclinicos '!C2537&gt;150,0)</f>
        <v/>
      </c>
      <c r="Q2602" t="str" cm="1">
        <f t="array" ref="Q2602">_xlfn.IFS('Paraclinicos '!O2537="","",'Paraclinicos '!O2537&lt;1.2,0,'Paraclinicos '!O2537&lt;2,1,'Paraclinicos '!O2537&lt;3.5,2,'Paraclinicos '!O2537&lt;5,3,'Paraclinicos '!O2537&gt;5,4)</f>
        <v/>
      </c>
      <c r="R2602" t="str" cm="1">
        <f t="array" ref="R2602">_xlfn.IFS('Paraclinicos '!J2537="","",'Paraclinicos '!J2537&lt;1.2,0,'Paraclinicos '!J2537&lt;2,1,'Paraclinicos '!J2537&lt;6,2,'Paraclinicos '!J2537&lt;12,3,'Paraclinicos '!J2537&gt;=12,4)</f>
        <v/>
      </c>
      <c r="S2602" t="str" cm="1">
        <f t="array" ref="S2602">_xlfn.IFS('Paraclinicos '!Y2537="","",'Paraclinicos '!Y2537&lt;70,1,'Paraclinicos '!Y2537&gt;=70,0)</f>
        <v/>
      </c>
      <c r="T2602" t="str" cm="1">
        <f t="array" ref="T2602">_xlfn.IFS('Paraclinicos '!W2537="","",'Paraclinicos '!W2537&lt;6,4,'Paraclinicos '!W2537&lt;10,3,'Paraclinicos '!W2537&lt;13,2,'Paraclinicos '!W2537&lt;15,1,'Paraclinicos '!W2537=15,0)</f>
        <v/>
      </c>
      <c r="U2602" s="54" t="str">
        <f t="shared" si="120"/>
        <v/>
      </c>
      <c r="V2602" t="str" cm="1">
        <f t="array" ref="V2602">_xlfn.IFS('Paraclinicos '!S2537="","",OR('Paraclinicos '!S2537&lt;=8,'Paraclinicos '!S2537&gt;=25),3,'Paraclinicos '!S2537&lt;12,1,'Paraclinicos '!S2537&lt;21,0,'Paraclinicos '!S2537&lt;25,2)</f>
        <v/>
      </c>
      <c r="W2602" t="str">
        <f>IFERROR(IF(INDEX('BD Demog para scores enalazar'!Y$2:'BD Demog para scores enalazar'!Y$3000,MATCH(Formulas!A2602,'BD Demog para scores enalazar'!A$2:'BD Demog para scores enalazar'!A$3000,0))=1,"SI","NO"),"")</f>
        <v/>
      </c>
      <c r="X2602" s="9" t="str">
        <f>IFERROR(IF(INDEX('BD Demog para scores enalazar'!AJ$2:'BD Demog para scores enalazar'!AJ$3000,MATCH(Formulas!A2602,'BD Demog para scores enalazar'!A$2:'BD Demog para scores enalazar'!A$3000,0))=1,"SI","NO"),"")</f>
        <v/>
      </c>
      <c r="Y2602" t="str" cm="1">
        <f t="array" ref="Y2602">IF(AND(W2602="NO",X2602="NO"),_xlfn.IFS('Paraclinicos '!K2537&lt;=91,3,'Paraclinicos '!K2537&lt;94,2,'Paraclinicos '!K2537&lt;96,1,'Paraclinicos '!K2537&gt;=96,0),"")</f>
        <v/>
      </c>
      <c r="Z2602" t="str" cm="1">
        <f t="array" ref="Z2602">IF(OR(W2602="SI",X2602="SI"),_xlfn.IFS(OR(AND('Paraclinicos '!K2538&lt;=83),AND('Paraclinicos '!K2538&gt;=97,AA2602=2)),3,OR(AND('Paraclinicos '!K2538&lt;=86),AND('Paraclinicos '!K2538&gt;=94,AA2602=2)),2,OR(AND('Paraclinicos '!K2538&lt;=88),AND('Paraclinicos '!K2538&gt;=92,AA2602=2)),1,OR(AND('Paraclinicos '!K2538&gt;=88,'Paraclinicos '!K2538&lt;=92),AND('Paraclinicos '!K2538&gt;=93,AA2602=0)),0),"")</f>
        <v/>
      </c>
      <c r="AA2602" t="str" cm="1">
        <f t="array" ref="AA2602">_xlfn.IFS('Paraclinicos '!E2537="","",'Paraclinicos '!E2537="Oxigeno",2,'Paraclinicos '!E2537="Aire",0)</f>
        <v/>
      </c>
    </row>
    <row r="2603" spans="1:27" x14ac:dyDescent="0.25">
      <c r="A2603">
        <f>'Paraclinicos '!A2538</f>
        <v>0</v>
      </c>
      <c r="B2603" s="3">
        <f>'Paraclinicos '!R2538</f>
        <v>0</v>
      </c>
      <c r="C2603" t="str" cm="1">
        <f t="array" ref="C2603">_xlfn.IFS('Paraclinicos '!Q2538="","",'Paraclinicos '!Q2538&gt;60,3,'Paraclinicos '!Q2538&lt;=60,1)</f>
        <v/>
      </c>
      <c r="D2603" t="str">
        <f>IFERROR(IF(INDEX('BD Demog para scores enalazar'!BC$2:BC$3000,MATCH(Formulas!A2603,'BD Demog para scores enalazar'!A$2:A$3000,0))=0,"SI","NO"),"")</f>
        <v/>
      </c>
      <c r="E2603" t="str" cm="1">
        <f t="array" ref="E2603">_xlfn.IFS(D2603="","",D2603="SI",4,D2603="NO",1)</f>
        <v/>
      </c>
      <c r="F2603" t="str" cm="1">
        <f t="array" ref="F2603">_xlfn.IFS('Paraclinicos '!B2538="","",'Paraclinicos '!B2538&gt;1,1,'Paraclinicos '!B2538&lt;=1,3)</f>
        <v/>
      </c>
      <c r="G2603" t="str" cm="1">
        <f t="array" ref="G2603">_xlfn.IFS('Paraclinicos '!D2538="","",AND('Paraclinicos '!D2538&gt;=250,'Paraclinicos '!D2538&lt;=500),2,'Paraclinicos '!D2538&gt;500,3,'Paraclinicos '!D2538&lt;250,1)</f>
        <v/>
      </c>
      <c r="H2603" s="50" t="str">
        <f t="shared" si="121"/>
        <v/>
      </c>
      <c r="I2603" t="str" cm="1">
        <f t="array" ref="I2603">_xlfn.IFS('Paraclinicos '!Q2538="","",'Paraclinicos '!Q2538&gt;=65,1,'Paraclinicos '!Q2538&lt;65,0)</f>
        <v/>
      </c>
      <c r="J2603" t="str" cm="1">
        <f t="array" ref="J2603">_xlfn.IFS('Paraclinicos '!I2538="","",'Paraclinicos '!I2538&gt;7,1,'Paraclinicos '!I2538&lt;=7,0)</f>
        <v/>
      </c>
      <c r="K2603" t="str" cm="1">
        <f t="array" ref="K2603">_xlfn.IFS('Paraclinicos '!W2538="","",'Paraclinicos '!W2538&lt;=8,1,'Paraclinicos '!W2538&gt;8,0)</f>
        <v/>
      </c>
      <c r="L2603" t="str" cm="1">
        <f t="array" ref="L2603">_xlfn.IFS('Paraclinicos '!S2538="","",'Paraclinicos '!S2538&gt;=30,1,'Paraclinicos '!S2538&lt;30,0)</f>
        <v/>
      </c>
      <c r="M2603" t="str" cm="1">
        <f t="array" ref="M2603">_xlfn.IFS(OR('Paraclinicos '!T2538="",'Paraclinicos '!U2538=""),"",OR('Paraclinicos '!T2538&lt;=90,'Paraclinicos '!U2538&lt;=60),1,OR('Paraclinicos '!T2538&gt;90,'Paraclinicos '!U2538&gt;60),0)</f>
        <v/>
      </c>
      <c r="N2603" s="45" t="str">
        <f t="shared" si="122"/>
        <v/>
      </c>
      <c r="O2603" t="str" cm="1">
        <f t="array" ref="O2603">_xlfn.IFS(OR('Paraclinicos '!M2538="",'Paraclinicos '!N2538="",'Paraclinicos '!N2538=0),"",'Paraclinicos '!M2538/'Paraclinicos '!N2538&lt;100,4,'Paraclinicos '!M2538/'Paraclinicos '!N2538&lt;200,3,'Paraclinicos '!M2538/'Paraclinicos '!N2538&lt;300,2,'Paraclinicos '!M2538/'Paraclinicos '!N2538&lt;400,1,'Paraclinicos '!M2538/'Paraclinicos '!N2538&gt;=400,0)</f>
        <v/>
      </c>
      <c r="P2603" t="str" cm="1">
        <f t="array" ref="P2603">_xlfn.IFS('Paraclinicos '!C2538="","",'Paraclinicos '!C2538&lt;20,4,'Paraclinicos '!C2538&lt;50,3,'Paraclinicos '!C2538&lt;100,2,'Paraclinicos '!C2538&lt;150,1,'Paraclinicos '!C2538&gt;150,0)</f>
        <v/>
      </c>
      <c r="Q2603" t="str" cm="1">
        <f t="array" ref="Q2603">_xlfn.IFS('Paraclinicos '!O2538="","",'Paraclinicos '!O2538&lt;1.2,0,'Paraclinicos '!O2538&lt;2,1,'Paraclinicos '!O2538&lt;3.5,2,'Paraclinicos '!O2538&lt;5,3,'Paraclinicos '!O2538&gt;5,4)</f>
        <v/>
      </c>
      <c r="R2603" t="str" cm="1">
        <f t="array" ref="R2603">_xlfn.IFS('Paraclinicos '!J2538="","",'Paraclinicos '!J2538&lt;1.2,0,'Paraclinicos '!J2538&lt;2,1,'Paraclinicos '!J2538&lt;6,2,'Paraclinicos '!J2538&lt;12,3,'Paraclinicos '!J2538&gt;=12,4)</f>
        <v/>
      </c>
      <c r="S2603" t="str" cm="1">
        <f t="array" ref="S2603">_xlfn.IFS('Paraclinicos '!Y2538="","",'Paraclinicos '!Y2538&lt;70,1,'Paraclinicos '!Y2538&gt;=70,0)</f>
        <v/>
      </c>
      <c r="T2603" t="str" cm="1">
        <f t="array" ref="T2603">_xlfn.IFS('Paraclinicos '!W2538="","",'Paraclinicos '!W2538&lt;6,4,'Paraclinicos '!W2538&lt;10,3,'Paraclinicos '!W2538&lt;13,2,'Paraclinicos '!W2538&lt;15,1,'Paraclinicos '!W2538=15,0)</f>
        <v/>
      </c>
      <c r="U2603" s="54" t="str">
        <f t="shared" si="120"/>
        <v/>
      </c>
      <c r="V2603" t="str" cm="1">
        <f t="array" ref="V2603">_xlfn.IFS('Paraclinicos '!S2538="","",OR('Paraclinicos '!S2538&lt;=8,'Paraclinicos '!S2538&gt;=25),3,'Paraclinicos '!S2538&lt;12,1,'Paraclinicos '!S2538&lt;21,0,'Paraclinicos '!S2538&lt;25,2)</f>
        <v/>
      </c>
      <c r="W2603" t="str">
        <f>IFERROR(IF(INDEX('BD Demog para scores enalazar'!Y$2:'BD Demog para scores enalazar'!Y$3000,MATCH(Formulas!A2603,'BD Demog para scores enalazar'!A$2:'BD Demog para scores enalazar'!A$3000,0))=1,"SI","NO"),"")</f>
        <v/>
      </c>
      <c r="X2603" s="9" t="str">
        <f>IFERROR(IF(INDEX('BD Demog para scores enalazar'!AJ$2:'BD Demog para scores enalazar'!AJ$3000,MATCH(Formulas!A2603,'BD Demog para scores enalazar'!A$2:'BD Demog para scores enalazar'!A$3000,0))=1,"SI","NO"),"")</f>
        <v/>
      </c>
      <c r="Y2603" t="str" cm="1">
        <f t="array" ref="Y2603">IF(AND(W2603="NO",X2603="NO"),_xlfn.IFS('Paraclinicos '!K2538&lt;=91,3,'Paraclinicos '!K2538&lt;94,2,'Paraclinicos '!K2538&lt;96,1,'Paraclinicos '!K2538&gt;=96,0),"")</f>
        <v/>
      </c>
      <c r="Z2603" t="str" cm="1">
        <f t="array" ref="Z2603">IF(OR(W2603="SI",X2603="SI"),_xlfn.IFS(OR(AND('Paraclinicos '!K2539&lt;=83),AND('Paraclinicos '!K2539&gt;=97,AA2603=2)),3,OR(AND('Paraclinicos '!K2539&lt;=86),AND('Paraclinicos '!K2539&gt;=94,AA2603=2)),2,OR(AND('Paraclinicos '!K2539&lt;=88),AND('Paraclinicos '!K2539&gt;=92,AA2603=2)),1,OR(AND('Paraclinicos '!K2539&gt;=88,'Paraclinicos '!K2539&lt;=92),AND('Paraclinicos '!K2539&gt;=93,AA2603=0)),0),"")</f>
        <v/>
      </c>
      <c r="AA2603" t="str" cm="1">
        <f t="array" ref="AA2603">_xlfn.IFS('Paraclinicos '!E2538="","",'Paraclinicos '!E2538="Oxigeno",2,'Paraclinicos '!E2538="Aire",0)</f>
        <v/>
      </c>
    </row>
    <row r="2604" spans="1:27" x14ac:dyDescent="0.25">
      <c r="A2604">
        <f>'Paraclinicos '!A2539</f>
        <v>0</v>
      </c>
      <c r="B2604" s="3">
        <f>'Paraclinicos '!R2539</f>
        <v>0</v>
      </c>
      <c r="C2604" t="str" cm="1">
        <f t="array" ref="C2604">_xlfn.IFS('Paraclinicos '!Q2539="","",'Paraclinicos '!Q2539&gt;60,3,'Paraclinicos '!Q2539&lt;=60,1)</f>
        <v/>
      </c>
      <c r="D2604" t="str">
        <f>IFERROR(IF(INDEX('BD Demog para scores enalazar'!BC$2:BC$3000,MATCH(Formulas!A2604,'BD Demog para scores enalazar'!A$2:A$3000,0))=0,"SI","NO"),"")</f>
        <v/>
      </c>
      <c r="E2604" t="str" cm="1">
        <f t="array" ref="E2604">_xlfn.IFS(D2604="","",D2604="SI",4,D2604="NO",1)</f>
        <v/>
      </c>
      <c r="F2604" t="str" cm="1">
        <f t="array" ref="F2604">_xlfn.IFS('Paraclinicos '!B2539="","",'Paraclinicos '!B2539&gt;1,1,'Paraclinicos '!B2539&lt;=1,3)</f>
        <v/>
      </c>
      <c r="G2604" t="str" cm="1">
        <f t="array" ref="G2604">_xlfn.IFS('Paraclinicos '!D2539="","",AND('Paraclinicos '!D2539&gt;=250,'Paraclinicos '!D2539&lt;=500),2,'Paraclinicos '!D2539&gt;500,3,'Paraclinicos '!D2539&lt;250,1)</f>
        <v/>
      </c>
      <c r="H2604" s="50" t="str">
        <f t="shared" si="121"/>
        <v/>
      </c>
      <c r="I2604" t="str" cm="1">
        <f t="array" ref="I2604">_xlfn.IFS('Paraclinicos '!Q2539="","",'Paraclinicos '!Q2539&gt;=65,1,'Paraclinicos '!Q2539&lt;65,0)</f>
        <v/>
      </c>
      <c r="J2604" t="str" cm="1">
        <f t="array" ref="J2604">_xlfn.IFS('Paraclinicos '!I2539="","",'Paraclinicos '!I2539&gt;7,1,'Paraclinicos '!I2539&lt;=7,0)</f>
        <v/>
      </c>
      <c r="K2604" t="str" cm="1">
        <f t="array" ref="K2604">_xlfn.IFS('Paraclinicos '!W2539="","",'Paraclinicos '!W2539&lt;=8,1,'Paraclinicos '!W2539&gt;8,0)</f>
        <v/>
      </c>
      <c r="L2604" t="str" cm="1">
        <f t="array" ref="L2604">_xlfn.IFS('Paraclinicos '!S2539="","",'Paraclinicos '!S2539&gt;=30,1,'Paraclinicos '!S2539&lt;30,0)</f>
        <v/>
      </c>
      <c r="M2604" t="str" cm="1">
        <f t="array" ref="M2604">_xlfn.IFS(OR('Paraclinicos '!T2539="",'Paraclinicos '!U2539=""),"",OR('Paraclinicos '!T2539&lt;=90,'Paraclinicos '!U2539&lt;=60),1,OR('Paraclinicos '!T2539&gt;90,'Paraclinicos '!U2539&gt;60),0)</f>
        <v/>
      </c>
      <c r="N2604" s="45" t="str">
        <f t="shared" si="122"/>
        <v/>
      </c>
      <c r="O2604" t="str" cm="1">
        <f t="array" ref="O2604">_xlfn.IFS(OR('Paraclinicos '!M2539="",'Paraclinicos '!N2539="",'Paraclinicos '!N2539=0),"",'Paraclinicos '!M2539/'Paraclinicos '!N2539&lt;100,4,'Paraclinicos '!M2539/'Paraclinicos '!N2539&lt;200,3,'Paraclinicos '!M2539/'Paraclinicos '!N2539&lt;300,2,'Paraclinicos '!M2539/'Paraclinicos '!N2539&lt;400,1,'Paraclinicos '!M2539/'Paraclinicos '!N2539&gt;=400,0)</f>
        <v/>
      </c>
      <c r="P2604" t="str" cm="1">
        <f t="array" ref="P2604">_xlfn.IFS('Paraclinicos '!C2539="","",'Paraclinicos '!C2539&lt;20,4,'Paraclinicos '!C2539&lt;50,3,'Paraclinicos '!C2539&lt;100,2,'Paraclinicos '!C2539&lt;150,1,'Paraclinicos '!C2539&gt;150,0)</f>
        <v/>
      </c>
      <c r="Q2604" t="str" cm="1">
        <f t="array" ref="Q2604">_xlfn.IFS('Paraclinicos '!O2539="","",'Paraclinicos '!O2539&lt;1.2,0,'Paraclinicos '!O2539&lt;2,1,'Paraclinicos '!O2539&lt;3.5,2,'Paraclinicos '!O2539&lt;5,3,'Paraclinicos '!O2539&gt;5,4)</f>
        <v/>
      </c>
      <c r="R2604" t="str" cm="1">
        <f t="array" ref="R2604">_xlfn.IFS('Paraclinicos '!J2539="","",'Paraclinicos '!J2539&lt;1.2,0,'Paraclinicos '!J2539&lt;2,1,'Paraclinicos '!J2539&lt;6,2,'Paraclinicos '!J2539&lt;12,3,'Paraclinicos '!J2539&gt;=12,4)</f>
        <v/>
      </c>
      <c r="S2604" t="str" cm="1">
        <f t="array" ref="S2604">_xlfn.IFS('Paraclinicos '!Y2539="","",'Paraclinicos '!Y2539&lt;70,1,'Paraclinicos '!Y2539&gt;=70,0)</f>
        <v/>
      </c>
      <c r="T2604" t="str" cm="1">
        <f t="array" ref="T2604">_xlfn.IFS('Paraclinicos '!W2539="","",'Paraclinicos '!W2539&lt;6,4,'Paraclinicos '!W2539&lt;10,3,'Paraclinicos '!W2539&lt;13,2,'Paraclinicos '!W2539&lt;15,1,'Paraclinicos '!W2539=15,0)</f>
        <v/>
      </c>
      <c r="U2604" s="54" t="str">
        <f t="shared" si="120"/>
        <v/>
      </c>
      <c r="V2604" t="str" cm="1">
        <f t="array" ref="V2604">_xlfn.IFS('Paraclinicos '!S2539="","",OR('Paraclinicos '!S2539&lt;=8,'Paraclinicos '!S2539&gt;=25),3,'Paraclinicos '!S2539&lt;12,1,'Paraclinicos '!S2539&lt;21,0,'Paraclinicos '!S2539&lt;25,2)</f>
        <v/>
      </c>
      <c r="W2604" t="str">
        <f>IFERROR(IF(INDEX('BD Demog para scores enalazar'!Y$2:'BD Demog para scores enalazar'!Y$3000,MATCH(Formulas!A2604,'BD Demog para scores enalazar'!A$2:'BD Demog para scores enalazar'!A$3000,0))=1,"SI","NO"),"")</f>
        <v/>
      </c>
      <c r="X2604" s="9" t="str">
        <f>IFERROR(IF(INDEX('BD Demog para scores enalazar'!AJ$2:'BD Demog para scores enalazar'!AJ$3000,MATCH(Formulas!A2604,'BD Demog para scores enalazar'!A$2:'BD Demog para scores enalazar'!A$3000,0))=1,"SI","NO"),"")</f>
        <v/>
      </c>
      <c r="Y2604" t="str" cm="1">
        <f t="array" ref="Y2604">IF(AND(W2604="NO",X2604="NO"),_xlfn.IFS('Paraclinicos '!K2539&lt;=91,3,'Paraclinicos '!K2539&lt;94,2,'Paraclinicos '!K2539&lt;96,1,'Paraclinicos '!K2539&gt;=96,0),"")</f>
        <v/>
      </c>
      <c r="Z2604" t="str" cm="1">
        <f t="array" ref="Z2604">IF(OR(W2604="SI",X2604="SI"),_xlfn.IFS(OR(AND('Paraclinicos '!K2540&lt;=83),AND('Paraclinicos '!K2540&gt;=97,AA2604=2)),3,OR(AND('Paraclinicos '!K2540&lt;=86),AND('Paraclinicos '!K2540&gt;=94,AA2604=2)),2,OR(AND('Paraclinicos '!K2540&lt;=88),AND('Paraclinicos '!K2540&gt;=92,AA2604=2)),1,OR(AND('Paraclinicos '!K2540&gt;=88,'Paraclinicos '!K2540&lt;=92),AND('Paraclinicos '!K2540&gt;=93,AA2604=0)),0),"")</f>
        <v/>
      </c>
      <c r="AA2604" t="str" cm="1">
        <f t="array" ref="AA2604">_xlfn.IFS('Paraclinicos '!E2539="","",'Paraclinicos '!E2539="Oxigeno",2,'Paraclinicos '!E2539="Aire",0)</f>
        <v/>
      </c>
    </row>
    <row r="2605" spans="1:27" x14ac:dyDescent="0.25">
      <c r="A2605">
        <f>'Paraclinicos '!A2540</f>
        <v>0</v>
      </c>
      <c r="B2605" s="3">
        <f>'Paraclinicos '!R2540</f>
        <v>0</v>
      </c>
      <c r="C2605" t="str" cm="1">
        <f t="array" ref="C2605">_xlfn.IFS('Paraclinicos '!Q2540="","",'Paraclinicos '!Q2540&gt;60,3,'Paraclinicos '!Q2540&lt;=60,1)</f>
        <v/>
      </c>
      <c r="D2605" t="str">
        <f>IFERROR(IF(INDEX('BD Demog para scores enalazar'!BC$2:BC$3000,MATCH(Formulas!A2605,'BD Demog para scores enalazar'!A$2:A$3000,0))=0,"SI","NO"),"")</f>
        <v/>
      </c>
      <c r="E2605" t="str" cm="1">
        <f t="array" ref="E2605">_xlfn.IFS(D2605="","",D2605="SI",4,D2605="NO",1)</f>
        <v/>
      </c>
      <c r="F2605" t="str" cm="1">
        <f t="array" ref="F2605">_xlfn.IFS('Paraclinicos '!B2540="","",'Paraclinicos '!B2540&gt;1,1,'Paraclinicos '!B2540&lt;=1,3)</f>
        <v/>
      </c>
      <c r="G2605" t="str" cm="1">
        <f t="array" ref="G2605">_xlfn.IFS('Paraclinicos '!D2540="","",AND('Paraclinicos '!D2540&gt;=250,'Paraclinicos '!D2540&lt;=500),2,'Paraclinicos '!D2540&gt;500,3,'Paraclinicos '!D2540&lt;250,1)</f>
        <v/>
      </c>
      <c r="H2605" s="50" t="str">
        <f t="shared" si="121"/>
        <v/>
      </c>
      <c r="I2605" t="str" cm="1">
        <f t="array" ref="I2605">_xlfn.IFS('Paraclinicos '!Q2540="","",'Paraclinicos '!Q2540&gt;=65,1,'Paraclinicos '!Q2540&lt;65,0)</f>
        <v/>
      </c>
      <c r="J2605" t="str" cm="1">
        <f t="array" ref="J2605">_xlfn.IFS('Paraclinicos '!I2540="","",'Paraclinicos '!I2540&gt;7,1,'Paraclinicos '!I2540&lt;=7,0)</f>
        <v/>
      </c>
      <c r="K2605" t="str" cm="1">
        <f t="array" ref="K2605">_xlfn.IFS('Paraclinicos '!W2540="","",'Paraclinicos '!W2540&lt;=8,1,'Paraclinicos '!W2540&gt;8,0)</f>
        <v/>
      </c>
      <c r="L2605" t="str" cm="1">
        <f t="array" ref="L2605">_xlfn.IFS('Paraclinicos '!S2540="","",'Paraclinicos '!S2540&gt;=30,1,'Paraclinicos '!S2540&lt;30,0)</f>
        <v/>
      </c>
      <c r="M2605" t="str" cm="1">
        <f t="array" ref="M2605">_xlfn.IFS(OR('Paraclinicos '!T2540="",'Paraclinicos '!U2540=""),"",OR('Paraclinicos '!T2540&lt;=90,'Paraclinicos '!U2540&lt;=60),1,OR('Paraclinicos '!T2540&gt;90,'Paraclinicos '!U2540&gt;60),0)</f>
        <v/>
      </c>
      <c r="N2605" s="45" t="str">
        <f t="shared" si="122"/>
        <v/>
      </c>
      <c r="O2605" t="str" cm="1">
        <f t="array" ref="O2605">_xlfn.IFS(OR('Paraclinicos '!M2540="",'Paraclinicos '!N2540="",'Paraclinicos '!N2540=0),"",'Paraclinicos '!M2540/'Paraclinicos '!N2540&lt;100,4,'Paraclinicos '!M2540/'Paraclinicos '!N2540&lt;200,3,'Paraclinicos '!M2540/'Paraclinicos '!N2540&lt;300,2,'Paraclinicos '!M2540/'Paraclinicos '!N2540&lt;400,1,'Paraclinicos '!M2540/'Paraclinicos '!N2540&gt;=400,0)</f>
        <v/>
      </c>
      <c r="P2605" t="str" cm="1">
        <f t="array" ref="P2605">_xlfn.IFS('Paraclinicos '!C2540="","",'Paraclinicos '!C2540&lt;20,4,'Paraclinicos '!C2540&lt;50,3,'Paraclinicos '!C2540&lt;100,2,'Paraclinicos '!C2540&lt;150,1,'Paraclinicos '!C2540&gt;150,0)</f>
        <v/>
      </c>
      <c r="Q2605" t="str" cm="1">
        <f t="array" ref="Q2605">_xlfn.IFS('Paraclinicos '!O2540="","",'Paraclinicos '!O2540&lt;1.2,0,'Paraclinicos '!O2540&lt;2,1,'Paraclinicos '!O2540&lt;3.5,2,'Paraclinicos '!O2540&lt;5,3,'Paraclinicos '!O2540&gt;5,4)</f>
        <v/>
      </c>
      <c r="R2605" t="str" cm="1">
        <f t="array" ref="R2605">_xlfn.IFS('Paraclinicos '!J2540="","",'Paraclinicos '!J2540&lt;1.2,0,'Paraclinicos '!J2540&lt;2,1,'Paraclinicos '!J2540&lt;6,2,'Paraclinicos '!J2540&lt;12,3,'Paraclinicos '!J2540&gt;=12,4)</f>
        <v/>
      </c>
      <c r="S2605" t="str" cm="1">
        <f t="array" ref="S2605">_xlfn.IFS('Paraclinicos '!Y2540="","",'Paraclinicos '!Y2540&lt;70,1,'Paraclinicos '!Y2540&gt;=70,0)</f>
        <v/>
      </c>
      <c r="T2605" t="str" cm="1">
        <f t="array" ref="T2605">_xlfn.IFS('Paraclinicos '!W2540="","",'Paraclinicos '!W2540&lt;6,4,'Paraclinicos '!W2540&lt;10,3,'Paraclinicos '!W2540&lt;13,2,'Paraclinicos '!W2540&lt;15,1,'Paraclinicos '!W2540=15,0)</f>
        <v/>
      </c>
      <c r="U2605" s="54" t="str">
        <f t="shared" si="120"/>
        <v/>
      </c>
      <c r="V2605" t="str" cm="1">
        <f t="array" ref="V2605">_xlfn.IFS('Paraclinicos '!S2540="","",OR('Paraclinicos '!S2540&lt;=8,'Paraclinicos '!S2540&gt;=25),3,'Paraclinicos '!S2540&lt;12,1,'Paraclinicos '!S2540&lt;21,0,'Paraclinicos '!S2540&lt;25,2)</f>
        <v/>
      </c>
      <c r="W2605" t="str">
        <f>IFERROR(IF(INDEX('BD Demog para scores enalazar'!Y$2:'BD Demog para scores enalazar'!Y$3000,MATCH(Formulas!A2605,'BD Demog para scores enalazar'!A$2:'BD Demog para scores enalazar'!A$3000,0))=1,"SI","NO"),"")</f>
        <v/>
      </c>
      <c r="X2605" s="9" t="str">
        <f>IFERROR(IF(INDEX('BD Demog para scores enalazar'!AJ$2:'BD Demog para scores enalazar'!AJ$3000,MATCH(Formulas!A2605,'BD Demog para scores enalazar'!A$2:'BD Demog para scores enalazar'!A$3000,0))=1,"SI","NO"),"")</f>
        <v/>
      </c>
      <c r="Y2605" t="str" cm="1">
        <f t="array" ref="Y2605">IF(AND(W2605="NO",X2605="NO"),_xlfn.IFS('Paraclinicos '!K2540&lt;=91,3,'Paraclinicos '!K2540&lt;94,2,'Paraclinicos '!K2540&lt;96,1,'Paraclinicos '!K2540&gt;=96,0),"")</f>
        <v/>
      </c>
      <c r="Z2605" t="str" cm="1">
        <f t="array" ref="Z2605">IF(OR(W2605="SI",X2605="SI"),_xlfn.IFS(OR(AND('Paraclinicos '!K2541&lt;=83),AND('Paraclinicos '!K2541&gt;=97,AA2605=2)),3,OR(AND('Paraclinicos '!K2541&lt;=86),AND('Paraclinicos '!K2541&gt;=94,AA2605=2)),2,OR(AND('Paraclinicos '!K2541&lt;=88),AND('Paraclinicos '!K2541&gt;=92,AA2605=2)),1,OR(AND('Paraclinicos '!K2541&gt;=88,'Paraclinicos '!K2541&lt;=92),AND('Paraclinicos '!K2541&gt;=93,AA2605=0)),0),"")</f>
        <v/>
      </c>
      <c r="AA2605" t="str" cm="1">
        <f t="array" ref="AA2605">_xlfn.IFS('Paraclinicos '!E2540="","",'Paraclinicos '!E2540="Oxigeno",2,'Paraclinicos '!E2540="Aire",0)</f>
        <v/>
      </c>
    </row>
    <row r="2606" spans="1:27" x14ac:dyDescent="0.25">
      <c r="A2606">
        <f>'Paraclinicos '!A2541</f>
        <v>0</v>
      </c>
      <c r="B2606" s="3">
        <f>'Paraclinicos '!R2541</f>
        <v>0</v>
      </c>
      <c r="C2606" t="str" cm="1">
        <f t="array" ref="C2606">_xlfn.IFS('Paraclinicos '!Q2541="","",'Paraclinicos '!Q2541&gt;60,3,'Paraclinicos '!Q2541&lt;=60,1)</f>
        <v/>
      </c>
      <c r="D2606" t="str">
        <f>IFERROR(IF(INDEX('BD Demog para scores enalazar'!BC$2:BC$3000,MATCH(Formulas!A2606,'BD Demog para scores enalazar'!A$2:A$3000,0))=0,"SI","NO"),"")</f>
        <v/>
      </c>
      <c r="E2606" t="str" cm="1">
        <f t="array" ref="E2606">_xlfn.IFS(D2606="","",D2606="SI",4,D2606="NO",1)</f>
        <v/>
      </c>
      <c r="F2606" t="str" cm="1">
        <f t="array" ref="F2606">_xlfn.IFS('Paraclinicos '!B2541="","",'Paraclinicos '!B2541&gt;1,1,'Paraclinicos '!B2541&lt;=1,3)</f>
        <v/>
      </c>
      <c r="G2606" t="str" cm="1">
        <f t="array" ref="G2606">_xlfn.IFS('Paraclinicos '!D2541="","",AND('Paraclinicos '!D2541&gt;=250,'Paraclinicos '!D2541&lt;=500),2,'Paraclinicos '!D2541&gt;500,3,'Paraclinicos '!D2541&lt;250,1)</f>
        <v/>
      </c>
      <c r="H2606" s="50" t="str">
        <f t="shared" si="121"/>
        <v/>
      </c>
      <c r="I2606" t="str" cm="1">
        <f t="array" ref="I2606">_xlfn.IFS('Paraclinicos '!Q2541="","",'Paraclinicos '!Q2541&gt;=65,1,'Paraclinicos '!Q2541&lt;65,0)</f>
        <v/>
      </c>
      <c r="J2606" t="str" cm="1">
        <f t="array" ref="J2606">_xlfn.IFS('Paraclinicos '!I2541="","",'Paraclinicos '!I2541&gt;7,1,'Paraclinicos '!I2541&lt;=7,0)</f>
        <v/>
      </c>
      <c r="K2606" t="str" cm="1">
        <f t="array" ref="K2606">_xlfn.IFS('Paraclinicos '!W2541="","",'Paraclinicos '!W2541&lt;=8,1,'Paraclinicos '!W2541&gt;8,0)</f>
        <v/>
      </c>
      <c r="L2606" t="str" cm="1">
        <f t="array" ref="L2606">_xlfn.IFS('Paraclinicos '!S2541="","",'Paraclinicos '!S2541&gt;=30,1,'Paraclinicos '!S2541&lt;30,0)</f>
        <v/>
      </c>
      <c r="M2606" t="str" cm="1">
        <f t="array" ref="M2606">_xlfn.IFS(OR('Paraclinicos '!T2541="",'Paraclinicos '!U2541=""),"",OR('Paraclinicos '!T2541&lt;=90,'Paraclinicos '!U2541&lt;=60),1,OR('Paraclinicos '!T2541&gt;90,'Paraclinicos '!U2541&gt;60),0)</f>
        <v/>
      </c>
      <c r="N2606" s="45" t="str">
        <f t="shared" si="122"/>
        <v/>
      </c>
      <c r="O2606" t="str" cm="1">
        <f t="array" ref="O2606">_xlfn.IFS(OR('Paraclinicos '!M2541="",'Paraclinicos '!N2541="",'Paraclinicos '!N2541=0),"",'Paraclinicos '!M2541/'Paraclinicos '!N2541&lt;100,4,'Paraclinicos '!M2541/'Paraclinicos '!N2541&lt;200,3,'Paraclinicos '!M2541/'Paraclinicos '!N2541&lt;300,2,'Paraclinicos '!M2541/'Paraclinicos '!N2541&lt;400,1,'Paraclinicos '!M2541/'Paraclinicos '!N2541&gt;=400,0)</f>
        <v/>
      </c>
      <c r="P2606" t="str" cm="1">
        <f t="array" ref="P2606">_xlfn.IFS('Paraclinicos '!C2541="","",'Paraclinicos '!C2541&lt;20,4,'Paraclinicos '!C2541&lt;50,3,'Paraclinicos '!C2541&lt;100,2,'Paraclinicos '!C2541&lt;150,1,'Paraclinicos '!C2541&gt;150,0)</f>
        <v/>
      </c>
      <c r="Q2606" t="str" cm="1">
        <f t="array" ref="Q2606">_xlfn.IFS('Paraclinicos '!O2541="","",'Paraclinicos '!O2541&lt;1.2,0,'Paraclinicos '!O2541&lt;2,1,'Paraclinicos '!O2541&lt;3.5,2,'Paraclinicos '!O2541&lt;5,3,'Paraclinicos '!O2541&gt;5,4)</f>
        <v/>
      </c>
      <c r="R2606" t="str" cm="1">
        <f t="array" ref="R2606">_xlfn.IFS('Paraclinicos '!J2541="","",'Paraclinicos '!J2541&lt;1.2,0,'Paraclinicos '!J2541&lt;2,1,'Paraclinicos '!J2541&lt;6,2,'Paraclinicos '!J2541&lt;12,3,'Paraclinicos '!J2541&gt;=12,4)</f>
        <v/>
      </c>
      <c r="S2606" t="str" cm="1">
        <f t="array" ref="S2606">_xlfn.IFS('Paraclinicos '!Y2541="","",'Paraclinicos '!Y2541&lt;70,1,'Paraclinicos '!Y2541&gt;=70,0)</f>
        <v/>
      </c>
      <c r="T2606" t="str" cm="1">
        <f t="array" ref="T2606">_xlfn.IFS('Paraclinicos '!W2541="","",'Paraclinicos '!W2541&lt;6,4,'Paraclinicos '!W2541&lt;10,3,'Paraclinicos '!W2541&lt;13,2,'Paraclinicos '!W2541&lt;15,1,'Paraclinicos '!W2541=15,0)</f>
        <v/>
      </c>
      <c r="U2606" s="54" t="str">
        <f t="shared" si="120"/>
        <v/>
      </c>
      <c r="V2606" t="str" cm="1">
        <f t="array" ref="V2606">_xlfn.IFS('Paraclinicos '!S2541="","",OR('Paraclinicos '!S2541&lt;=8,'Paraclinicos '!S2541&gt;=25),3,'Paraclinicos '!S2541&lt;12,1,'Paraclinicos '!S2541&lt;21,0,'Paraclinicos '!S2541&lt;25,2)</f>
        <v/>
      </c>
      <c r="W2606" t="str">
        <f>IFERROR(IF(INDEX('BD Demog para scores enalazar'!Y$2:'BD Demog para scores enalazar'!Y$3000,MATCH(Formulas!A2606,'BD Demog para scores enalazar'!A$2:'BD Demog para scores enalazar'!A$3000,0))=1,"SI","NO"),"")</f>
        <v/>
      </c>
      <c r="X2606" s="9" t="str">
        <f>IFERROR(IF(INDEX('BD Demog para scores enalazar'!AJ$2:'BD Demog para scores enalazar'!AJ$3000,MATCH(Formulas!A2606,'BD Demog para scores enalazar'!A$2:'BD Demog para scores enalazar'!A$3000,0))=1,"SI","NO"),"")</f>
        <v/>
      </c>
      <c r="Y2606" t="str" cm="1">
        <f t="array" ref="Y2606">IF(AND(W2606="NO",X2606="NO"),_xlfn.IFS('Paraclinicos '!K2541&lt;=91,3,'Paraclinicos '!K2541&lt;94,2,'Paraclinicos '!K2541&lt;96,1,'Paraclinicos '!K2541&gt;=96,0),"")</f>
        <v/>
      </c>
      <c r="Z2606" t="str" cm="1">
        <f t="array" ref="Z2606">IF(OR(W2606="SI",X2606="SI"),_xlfn.IFS(OR(AND('Paraclinicos '!K2542&lt;=83),AND('Paraclinicos '!K2542&gt;=97,AA2606=2)),3,OR(AND('Paraclinicos '!K2542&lt;=86),AND('Paraclinicos '!K2542&gt;=94,AA2606=2)),2,OR(AND('Paraclinicos '!K2542&lt;=88),AND('Paraclinicos '!K2542&gt;=92,AA2606=2)),1,OR(AND('Paraclinicos '!K2542&gt;=88,'Paraclinicos '!K2542&lt;=92),AND('Paraclinicos '!K2542&gt;=93,AA2606=0)),0),"")</f>
        <v/>
      </c>
      <c r="AA2606" t="str" cm="1">
        <f t="array" ref="AA2606">_xlfn.IFS('Paraclinicos '!E2541="","",'Paraclinicos '!E2541="Oxigeno",2,'Paraclinicos '!E2541="Aire",0)</f>
        <v/>
      </c>
    </row>
    <row r="2607" spans="1:27" x14ac:dyDescent="0.25">
      <c r="A2607">
        <f>'Paraclinicos '!A2542</f>
        <v>0</v>
      </c>
      <c r="B2607" s="3">
        <f>'Paraclinicos '!R2542</f>
        <v>0</v>
      </c>
      <c r="C2607" t="str" cm="1">
        <f t="array" ref="C2607">_xlfn.IFS('Paraclinicos '!Q2542="","",'Paraclinicos '!Q2542&gt;60,3,'Paraclinicos '!Q2542&lt;=60,1)</f>
        <v/>
      </c>
      <c r="D2607" t="str">
        <f>IFERROR(IF(INDEX('BD Demog para scores enalazar'!BC$2:BC$3000,MATCH(Formulas!A2607,'BD Demog para scores enalazar'!A$2:A$3000,0))=0,"SI","NO"),"")</f>
        <v/>
      </c>
      <c r="E2607" t="str" cm="1">
        <f t="array" ref="E2607">_xlfn.IFS(D2607="","",D2607="SI",4,D2607="NO",1)</f>
        <v/>
      </c>
      <c r="F2607" t="str" cm="1">
        <f t="array" ref="F2607">_xlfn.IFS('Paraclinicos '!B2542="","",'Paraclinicos '!B2542&gt;1,1,'Paraclinicos '!B2542&lt;=1,3)</f>
        <v/>
      </c>
      <c r="G2607" t="str" cm="1">
        <f t="array" ref="G2607">_xlfn.IFS('Paraclinicos '!D2542="","",AND('Paraclinicos '!D2542&gt;=250,'Paraclinicos '!D2542&lt;=500),2,'Paraclinicos '!D2542&gt;500,3,'Paraclinicos '!D2542&lt;250,1)</f>
        <v/>
      </c>
      <c r="H2607" s="50" t="str">
        <f t="shared" si="121"/>
        <v/>
      </c>
      <c r="I2607" t="str" cm="1">
        <f t="array" ref="I2607">_xlfn.IFS('Paraclinicos '!Q2542="","",'Paraclinicos '!Q2542&gt;=65,1,'Paraclinicos '!Q2542&lt;65,0)</f>
        <v/>
      </c>
      <c r="J2607" t="str" cm="1">
        <f t="array" ref="J2607">_xlfn.IFS('Paraclinicos '!I2542="","",'Paraclinicos '!I2542&gt;7,1,'Paraclinicos '!I2542&lt;=7,0)</f>
        <v/>
      </c>
      <c r="K2607" t="str" cm="1">
        <f t="array" ref="K2607">_xlfn.IFS('Paraclinicos '!W2542="","",'Paraclinicos '!W2542&lt;=8,1,'Paraclinicos '!W2542&gt;8,0)</f>
        <v/>
      </c>
      <c r="L2607" t="str" cm="1">
        <f t="array" ref="L2607">_xlfn.IFS('Paraclinicos '!S2542="","",'Paraclinicos '!S2542&gt;=30,1,'Paraclinicos '!S2542&lt;30,0)</f>
        <v/>
      </c>
      <c r="M2607" t="str" cm="1">
        <f t="array" ref="M2607">_xlfn.IFS(OR('Paraclinicos '!T2542="",'Paraclinicos '!U2542=""),"",OR('Paraclinicos '!T2542&lt;=90,'Paraclinicos '!U2542&lt;=60),1,OR('Paraclinicos '!T2542&gt;90,'Paraclinicos '!U2542&gt;60),0)</f>
        <v/>
      </c>
      <c r="N2607" s="45" t="str">
        <f t="shared" si="122"/>
        <v/>
      </c>
      <c r="O2607" t="str" cm="1">
        <f t="array" ref="O2607">_xlfn.IFS(OR('Paraclinicos '!M2542="",'Paraclinicos '!N2542="",'Paraclinicos '!N2542=0),"",'Paraclinicos '!M2542/'Paraclinicos '!N2542&lt;100,4,'Paraclinicos '!M2542/'Paraclinicos '!N2542&lt;200,3,'Paraclinicos '!M2542/'Paraclinicos '!N2542&lt;300,2,'Paraclinicos '!M2542/'Paraclinicos '!N2542&lt;400,1,'Paraclinicos '!M2542/'Paraclinicos '!N2542&gt;=400,0)</f>
        <v/>
      </c>
      <c r="P2607" t="str" cm="1">
        <f t="array" ref="P2607">_xlfn.IFS('Paraclinicos '!C2542="","",'Paraclinicos '!C2542&lt;20,4,'Paraclinicos '!C2542&lt;50,3,'Paraclinicos '!C2542&lt;100,2,'Paraclinicos '!C2542&lt;150,1,'Paraclinicos '!C2542&gt;150,0)</f>
        <v/>
      </c>
      <c r="Q2607" t="str" cm="1">
        <f t="array" ref="Q2607">_xlfn.IFS('Paraclinicos '!O2542="","",'Paraclinicos '!O2542&lt;1.2,0,'Paraclinicos '!O2542&lt;2,1,'Paraclinicos '!O2542&lt;3.5,2,'Paraclinicos '!O2542&lt;5,3,'Paraclinicos '!O2542&gt;5,4)</f>
        <v/>
      </c>
      <c r="R2607" t="str" cm="1">
        <f t="array" ref="R2607">_xlfn.IFS('Paraclinicos '!J2542="","",'Paraclinicos '!J2542&lt;1.2,0,'Paraclinicos '!J2542&lt;2,1,'Paraclinicos '!J2542&lt;6,2,'Paraclinicos '!J2542&lt;12,3,'Paraclinicos '!J2542&gt;=12,4)</f>
        <v/>
      </c>
      <c r="S2607" t="str" cm="1">
        <f t="array" ref="S2607">_xlfn.IFS('Paraclinicos '!Y2542="","",'Paraclinicos '!Y2542&lt;70,1,'Paraclinicos '!Y2542&gt;=70,0)</f>
        <v/>
      </c>
      <c r="T2607" t="str" cm="1">
        <f t="array" ref="T2607">_xlfn.IFS('Paraclinicos '!W2542="","",'Paraclinicos '!W2542&lt;6,4,'Paraclinicos '!W2542&lt;10,3,'Paraclinicos '!W2542&lt;13,2,'Paraclinicos '!W2542&lt;15,1,'Paraclinicos '!W2542=15,0)</f>
        <v/>
      </c>
      <c r="U2607" s="54" t="str">
        <f t="shared" si="120"/>
        <v/>
      </c>
      <c r="V2607" t="str" cm="1">
        <f t="array" ref="V2607">_xlfn.IFS('Paraclinicos '!S2542="","",OR('Paraclinicos '!S2542&lt;=8,'Paraclinicos '!S2542&gt;=25),3,'Paraclinicos '!S2542&lt;12,1,'Paraclinicos '!S2542&lt;21,0,'Paraclinicos '!S2542&lt;25,2)</f>
        <v/>
      </c>
      <c r="W2607" t="str">
        <f>IFERROR(IF(INDEX('BD Demog para scores enalazar'!Y$2:'BD Demog para scores enalazar'!Y$3000,MATCH(Formulas!A2607,'BD Demog para scores enalazar'!A$2:'BD Demog para scores enalazar'!A$3000,0))=1,"SI","NO"),"")</f>
        <v/>
      </c>
      <c r="X2607" s="9" t="str">
        <f>IFERROR(IF(INDEX('BD Demog para scores enalazar'!AJ$2:'BD Demog para scores enalazar'!AJ$3000,MATCH(Formulas!A2607,'BD Demog para scores enalazar'!A$2:'BD Demog para scores enalazar'!A$3000,0))=1,"SI","NO"),"")</f>
        <v/>
      </c>
      <c r="Y2607" t="str" cm="1">
        <f t="array" ref="Y2607">IF(AND(W2607="NO",X2607="NO"),_xlfn.IFS('Paraclinicos '!K2542&lt;=91,3,'Paraclinicos '!K2542&lt;94,2,'Paraclinicos '!K2542&lt;96,1,'Paraclinicos '!K2542&gt;=96,0),"")</f>
        <v/>
      </c>
      <c r="Z2607" t="str" cm="1">
        <f t="array" ref="Z2607">IF(OR(W2607="SI",X2607="SI"),_xlfn.IFS(OR(AND('Paraclinicos '!K2543&lt;=83),AND('Paraclinicos '!K2543&gt;=97,AA2607=2)),3,OR(AND('Paraclinicos '!K2543&lt;=86),AND('Paraclinicos '!K2543&gt;=94,AA2607=2)),2,OR(AND('Paraclinicos '!K2543&lt;=88),AND('Paraclinicos '!K2543&gt;=92,AA2607=2)),1,OR(AND('Paraclinicos '!K2543&gt;=88,'Paraclinicos '!K2543&lt;=92),AND('Paraclinicos '!K2543&gt;=93,AA2607=0)),0),"")</f>
        <v/>
      </c>
      <c r="AA2607" t="str" cm="1">
        <f t="array" ref="AA2607">_xlfn.IFS('Paraclinicos '!E2542="","",'Paraclinicos '!E2542="Oxigeno",2,'Paraclinicos '!E2542="Aire",0)</f>
        <v/>
      </c>
    </row>
    <row r="2608" spans="1:27" x14ac:dyDescent="0.25">
      <c r="A2608">
        <f>'Paraclinicos '!A2543</f>
        <v>0</v>
      </c>
      <c r="B2608" s="3">
        <f>'Paraclinicos '!R2543</f>
        <v>0</v>
      </c>
      <c r="C2608" t="str" cm="1">
        <f t="array" ref="C2608">_xlfn.IFS('Paraclinicos '!Q2543="","",'Paraclinicos '!Q2543&gt;60,3,'Paraclinicos '!Q2543&lt;=60,1)</f>
        <v/>
      </c>
      <c r="D2608" t="str">
        <f>IFERROR(IF(INDEX('BD Demog para scores enalazar'!BC$2:BC$3000,MATCH(Formulas!A2608,'BD Demog para scores enalazar'!A$2:A$3000,0))=0,"SI","NO"),"")</f>
        <v/>
      </c>
      <c r="E2608" t="str" cm="1">
        <f t="array" ref="E2608">_xlfn.IFS(D2608="","",D2608="SI",4,D2608="NO",1)</f>
        <v/>
      </c>
      <c r="F2608" t="str" cm="1">
        <f t="array" ref="F2608">_xlfn.IFS('Paraclinicos '!B2543="","",'Paraclinicos '!B2543&gt;1,1,'Paraclinicos '!B2543&lt;=1,3)</f>
        <v/>
      </c>
      <c r="G2608" t="str" cm="1">
        <f t="array" ref="G2608">_xlfn.IFS('Paraclinicos '!D2543="","",AND('Paraclinicos '!D2543&gt;=250,'Paraclinicos '!D2543&lt;=500),2,'Paraclinicos '!D2543&gt;500,3,'Paraclinicos '!D2543&lt;250,1)</f>
        <v/>
      </c>
      <c r="H2608" s="50" t="str">
        <f t="shared" si="121"/>
        <v/>
      </c>
      <c r="I2608" t="str" cm="1">
        <f t="array" ref="I2608">_xlfn.IFS('Paraclinicos '!Q2543="","",'Paraclinicos '!Q2543&gt;=65,1,'Paraclinicos '!Q2543&lt;65,0)</f>
        <v/>
      </c>
      <c r="J2608" t="str" cm="1">
        <f t="array" ref="J2608">_xlfn.IFS('Paraclinicos '!I2543="","",'Paraclinicos '!I2543&gt;7,1,'Paraclinicos '!I2543&lt;=7,0)</f>
        <v/>
      </c>
      <c r="K2608" t="str" cm="1">
        <f t="array" ref="K2608">_xlfn.IFS('Paraclinicos '!W2543="","",'Paraclinicos '!W2543&lt;=8,1,'Paraclinicos '!W2543&gt;8,0)</f>
        <v/>
      </c>
      <c r="L2608" t="str" cm="1">
        <f t="array" ref="L2608">_xlfn.IFS('Paraclinicos '!S2543="","",'Paraclinicos '!S2543&gt;=30,1,'Paraclinicos '!S2543&lt;30,0)</f>
        <v/>
      </c>
      <c r="M2608" t="str" cm="1">
        <f t="array" ref="M2608">_xlfn.IFS(OR('Paraclinicos '!T2543="",'Paraclinicos '!U2543=""),"",OR('Paraclinicos '!T2543&lt;=90,'Paraclinicos '!U2543&lt;=60),1,OR('Paraclinicos '!T2543&gt;90,'Paraclinicos '!U2543&gt;60),0)</f>
        <v/>
      </c>
      <c r="N2608" s="45" t="str">
        <f t="shared" si="122"/>
        <v/>
      </c>
      <c r="O2608" t="str" cm="1">
        <f t="array" ref="O2608">_xlfn.IFS(OR('Paraclinicos '!M2543="",'Paraclinicos '!N2543="",'Paraclinicos '!N2543=0),"",'Paraclinicos '!M2543/'Paraclinicos '!N2543&lt;100,4,'Paraclinicos '!M2543/'Paraclinicos '!N2543&lt;200,3,'Paraclinicos '!M2543/'Paraclinicos '!N2543&lt;300,2,'Paraclinicos '!M2543/'Paraclinicos '!N2543&lt;400,1,'Paraclinicos '!M2543/'Paraclinicos '!N2543&gt;=400,0)</f>
        <v/>
      </c>
      <c r="P2608" t="str" cm="1">
        <f t="array" ref="P2608">_xlfn.IFS('Paraclinicos '!C2543="","",'Paraclinicos '!C2543&lt;20,4,'Paraclinicos '!C2543&lt;50,3,'Paraclinicos '!C2543&lt;100,2,'Paraclinicos '!C2543&lt;150,1,'Paraclinicos '!C2543&gt;150,0)</f>
        <v/>
      </c>
      <c r="Q2608" t="str" cm="1">
        <f t="array" ref="Q2608">_xlfn.IFS('Paraclinicos '!O2543="","",'Paraclinicos '!O2543&lt;1.2,0,'Paraclinicos '!O2543&lt;2,1,'Paraclinicos '!O2543&lt;3.5,2,'Paraclinicos '!O2543&lt;5,3,'Paraclinicos '!O2543&gt;5,4)</f>
        <v/>
      </c>
      <c r="R2608" t="str" cm="1">
        <f t="array" ref="R2608">_xlfn.IFS('Paraclinicos '!J2543="","",'Paraclinicos '!J2543&lt;1.2,0,'Paraclinicos '!J2543&lt;2,1,'Paraclinicos '!J2543&lt;6,2,'Paraclinicos '!J2543&lt;12,3,'Paraclinicos '!J2543&gt;=12,4)</f>
        <v/>
      </c>
      <c r="S2608" t="str" cm="1">
        <f t="array" ref="S2608">_xlfn.IFS('Paraclinicos '!Y2543="","",'Paraclinicos '!Y2543&lt;70,1,'Paraclinicos '!Y2543&gt;=70,0)</f>
        <v/>
      </c>
      <c r="T2608" t="str" cm="1">
        <f t="array" ref="T2608">_xlfn.IFS('Paraclinicos '!W2543="","",'Paraclinicos '!W2543&lt;6,4,'Paraclinicos '!W2543&lt;10,3,'Paraclinicos '!W2543&lt;13,2,'Paraclinicos '!W2543&lt;15,1,'Paraclinicos '!W2543=15,0)</f>
        <v/>
      </c>
      <c r="U2608" s="54" t="str">
        <f t="shared" si="120"/>
        <v/>
      </c>
      <c r="V2608" t="str" cm="1">
        <f t="array" ref="V2608">_xlfn.IFS('Paraclinicos '!S2543="","",OR('Paraclinicos '!S2543&lt;=8,'Paraclinicos '!S2543&gt;=25),3,'Paraclinicos '!S2543&lt;12,1,'Paraclinicos '!S2543&lt;21,0,'Paraclinicos '!S2543&lt;25,2)</f>
        <v/>
      </c>
      <c r="W2608" t="str">
        <f>IFERROR(IF(INDEX('BD Demog para scores enalazar'!Y$2:'BD Demog para scores enalazar'!Y$3000,MATCH(Formulas!A2608,'BD Demog para scores enalazar'!A$2:'BD Demog para scores enalazar'!A$3000,0))=1,"SI","NO"),"")</f>
        <v/>
      </c>
      <c r="X2608" s="9" t="str">
        <f>IFERROR(IF(INDEX('BD Demog para scores enalazar'!AJ$2:'BD Demog para scores enalazar'!AJ$3000,MATCH(Formulas!A2608,'BD Demog para scores enalazar'!A$2:'BD Demog para scores enalazar'!A$3000,0))=1,"SI","NO"),"")</f>
        <v/>
      </c>
      <c r="Y2608" t="str" cm="1">
        <f t="array" ref="Y2608">IF(AND(W2608="NO",X2608="NO"),_xlfn.IFS('Paraclinicos '!K2543&lt;=91,3,'Paraclinicos '!K2543&lt;94,2,'Paraclinicos '!K2543&lt;96,1,'Paraclinicos '!K2543&gt;=96,0),"")</f>
        <v/>
      </c>
      <c r="Z2608" t="str" cm="1">
        <f t="array" ref="Z2608">IF(OR(W2608="SI",X2608="SI"),_xlfn.IFS(OR(AND('Paraclinicos '!K2544&lt;=83),AND('Paraclinicos '!K2544&gt;=97,AA2608=2)),3,OR(AND('Paraclinicos '!K2544&lt;=86),AND('Paraclinicos '!K2544&gt;=94,AA2608=2)),2,OR(AND('Paraclinicos '!K2544&lt;=88),AND('Paraclinicos '!K2544&gt;=92,AA2608=2)),1,OR(AND('Paraclinicos '!K2544&gt;=88,'Paraclinicos '!K2544&lt;=92),AND('Paraclinicos '!K2544&gt;=93,AA2608=0)),0),"")</f>
        <v/>
      </c>
      <c r="AA2608" t="str" cm="1">
        <f t="array" ref="AA2608">_xlfn.IFS('Paraclinicos '!E2543="","",'Paraclinicos '!E2543="Oxigeno",2,'Paraclinicos '!E2543="Aire",0)</f>
        <v/>
      </c>
    </row>
    <row r="2609" spans="1:27" x14ac:dyDescent="0.25">
      <c r="A2609">
        <f>'Paraclinicos '!A2544</f>
        <v>0</v>
      </c>
      <c r="B2609" s="3">
        <f>'Paraclinicos '!R2544</f>
        <v>0</v>
      </c>
      <c r="C2609" t="str" cm="1">
        <f t="array" ref="C2609">_xlfn.IFS('Paraclinicos '!Q2544="","",'Paraclinicos '!Q2544&gt;60,3,'Paraclinicos '!Q2544&lt;=60,1)</f>
        <v/>
      </c>
      <c r="D2609" t="str">
        <f>IFERROR(IF(INDEX('BD Demog para scores enalazar'!BC$2:BC$3000,MATCH(Formulas!A2609,'BD Demog para scores enalazar'!A$2:A$3000,0))=0,"SI","NO"),"")</f>
        <v/>
      </c>
      <c r="E2609" t="str" cm="1">
        <f t="array" ref="E2609">_xlfn.IFS(D2609="","",D2609="SI",4,D2609="NO",1)</f>
        <v/>
      </c>
      <c r="F2609" t="str" cm="1">
        <f t="array" ref="F2609">_xlfn.IFS('Paraclinicos '!B2544="","",'Paraclinicos '!B2544&gt;1,1,'Paraclinicos '!B2544&lt;=1,3)</f>
        <v/>
      </c>
      <c r="G2609" t="str" cm="1">
        <f t="array" ref="G2609">_xlfn.IFS('Paraclinicos '!D2544="","",AND('Paraclinicos '!D2544&gt;=250,'Paraclinicos '!D2544&lt;=500),2,'Paraclinicos '!D2544&gt;500,3,'Paraclinicos '!D2544&lt;250,1)</f>
        <v/>
      </c>
      <c r="H2609" s="50" t="str">
        <f t="shared" si="121"/>
        <v/>
      </c>
      <c r="I2609" t="str" cm="1">
        <f t="array" ref="I2609">_xlfn.IFS('Paraclinicos '!Q2544="","",'Paraclinicos '!Q2544&gt;=65,1,'Paraclinicos '!Q2544&lt;65,0)</f>
        <v/>
      </c>
      <c r="J2609" t="str" cm="1">
        <f t="array" ref="J2609">_xlfn.IFS('Paraclinicos '!I2544="","",'Paraclinicos '!I2544&gt;7,1,'Paraclinicos '!I2544&lt;=7,0)</f>
        <v/>
      </c>
      <c r="K2609" t="str" cm="1">
        <f t="array" ref="K2609">_xlfn.IFS('Paraclinicos '!W2544="","",'Paraclinicos '!W2544&lt;=8,1,'Paraclinicos '!W2544&gt;8,0)</f>
        <v/>
      </c>
      <c r="L2609" t="str" cm="1">
        <f t="array" ref="L2609">_xlfn.IFS('Paraclinicos '!S2544="","",'Paraclinicos '!S2544&gt;=30,1,'Paraclinicos '!S2544&lt;30,0)</f>
        <v/>
      </c>
      <c r="M2609" t="str" cm="1">
        <f t="array" ref="M2609">_xlfn.IFS(OR('Paraclinicos '!T2544="",'Paraclinicos '!U2544=""),"",OR('Paraclinicos '!T2544&lt;=90,'Paraclinicos '!U2544&lt;=60),1,OR('Paraclinicos '!T2544&gt;90,'Paraclinicos '!U2544&gt;60),0)</f>
        <v/>
      </c>
      <c r="N2609" s="45" t="str">
        <f t="shared" si="122"/>
        <v/>
      </c>
      <c r="O2609" t="str" cm="1">
        <f t="array" ref="O2609">_xlfn.IFS(OR('Paraclinicos '!M2544="",'Paraclinicos '!N2544="",'Paraclinicos '!N2544=0),"",'Paraclinicos '!M2544/'Paraclinicos '!N2544&lt;100,4,'Paraclinicos '!M2544/'Paraclinicos '!N2544&lt;200,3,'Paraclinicos '!M2544/'Paraclinicos '!N2544&lt;300,2,'Paraclinicos '!M2544/'Paraclinicos '!N2544&lt;400,1,'Paraclinicos '!M2544/'Paraclinicos '!N2544&gt;=400,0)</f>
        <v/>
      </c>
      <c r="P2609" t="str" cm="1">
        <f t="array" ref="P2609">_xlfn.IFS('Paraclinicos '!C2544="","",'Paraclinicos '!C2544&lt;20,4,'Paraclinicos '!C2544&lt;50,3,'Paraclinicos '!C2544&lt;100,2,'Paraclinicos '!C2544&lt;150,1,'Paraclinicos '!C2544&gt;150,0)</f>
        <v/>
      </c>
      <c r="Q2609" t="str" cm="1">
        <f t="array" ref="Q2609">_xlfn.IFS('Paraclinicos '!O2544="","",'Paraclinicos '!O2544&lt;1.2,0,'Paraclinicos '!O2544&lt;2,1,'Paraclinicos '!O2544&lt;3.5,2,'Paraclinicos '!O2544&lt;5,3,'Paraclinicos '!O2544&gt;5,4)</f>
        <v/>
      </c>
      <c r="R2609" t="str" cm="1">
        <f t="array" ref="R2609">_xlfn.IFS('Paraclinicos '!J2544="","",'Paraclinicos '!J2544&lt;1.2,0,'Paraclinicos '!J2544&lt;2,1,'Paraclinicos '!J2544&lt;6,2,'Paraclinicos '!J2544&lt;12,3,'Paraclinicos '!J2544&gt;=12,4)</f>
        <v/>
      </c>
      <c r="S2609" t="str" cm="1">
        <f t="array" ref="S2609">_xlfn.IFS('Paraclinicos '!Y2544="","",'Paraclinicos '!Y2544&lt;70,1,'Paraclinicos '!Y2544&gt;=70,0)</f>
        <v/>
      </c>
      <c r="T2609" t="str" cm="1">
        <f t="array" ref="T2609">_xlfn.IFS('Paraclinicos '!W2544="","",'Paraclinicos '!W2544&lt;6,4,'Paraclinicos '!W2544&lt;10,3,'Paraclinicos '!W2544&lt;13,2,'Paraclinicos '!W2544&lt;15,1,'Paraclinicos '!W2544=15,0)</f>
        <v/>
      </c>
      <c r="U2609" s="54" t="str">
        <f t="shared" si="120"/>
        <v/>
      </c>
      <c r="V2609" t="str" cm="1">
        <f t="array" ref="V2609">_xlfn.IFS('Paraclinicos '!S2544="","",OR('Paraclinicos '!S2544&lt;=8,'Paraclinicos '!S2544&gt;=25),3,'Paraclinicos '!S2544&lt;12,1,'Paraclinicos '!S2544&lt;21,0,'Paraclinicos '!S2544&lt;25,2)</f>
        <v/>
      </c>
      <c r="W2609" t="str">
        <f>IFERROR(IF(INDEX('BD Demog para scores enalazar'!Y$2:'BD Demog para scores enalazar'!Y$3000,MATCH(Formulas!A2609,'BD Demog para scores enalazar'!A$2:'BD Demog para scores enalazar'!A$3000,0))=1,"SI","NO"),"")</f>
        <v/>
      </c>
      <c r="X2609" s="9" t="str">
        <f>IFERROR(IF(INDEX('BD Demog para scores enalazar'!AJ$2:'BD Demog para scores enalazar'!AJ$3000,MATCH(Formulas!A2609,'BD Demog para scores enalazar'!A$2:'BD Demog para scores enalazar'!A$3000,0))=1,"SI","NO"),"")</f>
        <v/>
      </c>
      <c r="Y2609" t="str" cm="1">
        <f t="array" ref="Y2609">IF(AND(W2609="NO",X2609="NO"),_xlfn.IFS('Paraclinicos '!K2544&lt;=91,3,'Paraclinicos '!K2544&lt;94,2,'Paraclinicos '!K2544&lt;96,1,'Paraclinicos '!K2544&gt;=96,0),"")</f>
        <v/>
      </c>
      <c r="Z2609" t="str" cm="1">
        <f t="array" ref="Z2609">IF(OR(W2609="SI",X2609="SI"),_xlfn.IFS(OR(AND('Paraclinicos '!K2545&lt;=83),AND('Paraclinicos '!K2545&gt;=97,AA2609=2)),3,OR(AND('Paraclinicos '!K2545&lt;=86),AND('Paraclinicos '!K2545&gt;=94,AA2609=2)),2,OR(AND('Paraclinicos '!K2545&lt;=88),AND('Paraclinicos '!K2545&gt;=92,AA2609=2)),1,OR(AND('Paraclinicos '!K2545&gt;=88,'Paraclinicos '!K2545&lt;=92),AND('Paraclinicos '!K2545&gt;=93,AA2609=0)),0),"")</f>
        <v/>
      </c>
      <c r="AA2609" t="str" cm="1">
        <f t="array" ref="AA2609">_xlfn.IFS('Paraclinicos '!E2544="","",'Paraclinicos '!E2544="Oxigeno",2,'Paraclinicos '!E2544="Aire",0)</f>
        <v/>
      </c>
    </row>
    <row r="2610" spans="1:27" x14ac:dyDescent="0.25">
      <c r="A2610">
        <f>'Paraclinicos '!A2545</f>
        <v>0</v>
      </c>
      <c r="B2610" s="3">
        <f>'Paraclinicos '!R2545</f>
        <v>0</v>
      </c>
      <c r="C2610" t="str" cm="1">
        <f t="array" ref="C2610">_xlfn.IFS('Paraclinicos '!Q2545="","",'Paraclinicos '!Q2545&gt;60,3,'Paraclinicos '!Q2545&lt;=60,1)</f>
        <v/>
      </c>
      <c r="D2610" t="str">
        <f>IFERROR(IF(INDEX('BD Demog para scores enalazar'!BC$2:BC$3000,MATCH(Formulas!A2610,'BD Demog para scores enalazar'!A$2:A$3000,0))=0,"SI","NO"),"")</f>
        <v/>
      </c>
      <c r="E2610" t="str" cm="1">
        <f t="array" ref="E2610">_xlfn.IFS(D2610="","",D2610="SI",4,D2610="NO",1)</f>
        <v/>
      </c>
      <c r="F2610" t="str" cm="1">
        <f t="array" ref="F2610">_xlfn.IFS('Paraclinicos '!B2545="","",'Paraclinicos '!B2545&gt;1,1,'Paraclinicos '!B2545&lt;=1,3)</f>
        <v/>
      </c>
      <c r="G2610" t="str" cm="1">
        <f t="array" ref="G2610">_xlfn.IFS('Paraclinicos '!D2545="","",AND('Paraclinicos '!D2545&gt;=250,'Paraclinicos '!D2545&lt;=500),2,'Paraclinicos '!D2545&gt;500,3,'Paraclinicos '!D2545&lt;250,1)</f>
        <v/>
      </c>
      <c r="H2610" s="50" t="str">
        <f t="shared" si="121"/>
        <v/>
      </c>
      <c r="I2610" t="str" cm="1">
        <f t="array" ref="I2610">_xlfn.IFS('Paraclinicos '!Q2545="","",'Paraclinicos '!Q2545&gt;=65,1,'Paraclinicos '!Q2545&lt;65,0)</f>
        <v/>
      </c>
      <c r="J2610" t="str" cm="1">
        <f t="array" ref="J2610">_xlfn.IFS('Paraclinicos '!I2545="","",'Paraclinicos '!I2545&gt;7,1,'Paraclinicos '!I2545&lt;=7,0)</f>
        <v/>
      </c>
      <c r="K2610" t="str" cm="1">
        <f t="array" ref="K2610">_xlfn.IFS('Paraclinicos '!W2545="","",'Paraclinicos '!W2545&lt;=8,1,'Paraclinicos '!W2545&gt;8,0)</f>
        <v/>
      </c>
      <c r="L2610" t="str" cm="1">
        <f t="array" ref="L2610">_xlfn.IFS('Paraclinicos '!S2545="","",'Paraclinicos '!S2545&gt;=30,1,'Paraclinicos '!S2545&lt;30,0)</f>
        <v/>
      </c>
      <c r="M2610" t="str" cm="1">
        <f t="array" ref="M2610">_xlfn.IFS(OR('Paraclinicos '!T2545="",'Paraclinicos '!U2545=""),"",OR('Paraclinicos '!T2545&lt;=90,'Paraclinicos '!U2545&lt;=60),1,OR('Paraclinicos '!T2545&gt;90,'Paraclinicos '!U2545&gt;60),0)</f>
        <v/>
      </c>
      <c r="N2610" s="45" t="str">
        <f t="shared" si="122"/>
        <v/>
      </c>
      <c r="O2610" t="str" cm="1">
        <f t="array" ref="O2610">_xlfn.IFS(OR('Paraclinicos '!M2545="",'Paraclinicos '!N2545="",'Paraclinicos '!N2545=0),"",'Paraclinicos '!M2545/'Paraclinicos '!N2545&lt;100,4,'Paraclinicos '!M2545/'Paraclinicos '!N2545&lt;200,3,'Paraclinicos '!M2545/'Paraclinicos '!N2545&lt;300,2,'Paraclinicos '!M2545/'Paraclinicos '!N2545&lt;400,1,'Paraclinicos '!M2545/'Paraclinicos '!N2545&gt;=400,0)</f>
        <v/>
      </c>
      <c r="P2610" t="str" cm="1">
        <f t="array" ref="P2610">_xlfn.IFS('Paraclinicos '!C2545="","",'Paraclinicos '!C2545&lt;20,4,'Paraclinicos '!C2545&lt;50,3,'Paraclinicos '!C2545&lt;100,2,'Paraclinicos '!C2545&lt;150,1,'Paraclinicos '!C2545&gt;150,0)</f>
        <v/>
      </c>
      <c r="Q2610" t="str" cm="1">
        <f t="array" ref="Q2610">_xlfn.IFS('Paraclinicos '!O2545="","",'Paraclinicos '!O2545&lt;1.2,0,'Paraclinicos '!O2545&lt;2,1,'Paraclinicos '!O2545&lt;3.5,2,'Paraclinicos '!O2545&lt;5,3,'Paraclinicos '!O2545&gt;5,4)</f>
        <v/>
      </c>
      <c r="R2610" t="str" cm="1">
        <f t="array" ref="R2610">_xlfn.IFS('Paraclinicos '!J2545="","",'Paraclinicos '!J2545&lt;1.2,0,'Paraclinicos '!J2545&lt;2,1,'Paraclinicos '!J2545&lt;6,2,'Paraclinicos '!J2545&lt;12,3,'Paraclinicos '!J2545&gt;=12,4)</f>
        <v/>
      </c>
      <c r="S2610" t="str" cm="1">
        <f t="array" ref="S2610">_xlfn.IFS('Paraclinicos '!Y2545="","",'Paraclinicos '!Y2545&lt;70,1,'Paraclinicos '!Y2545&gt;=70,0)</f>
        <v/>
      </c>
      <c r="T2610" t="str" cm="1">
        <f t="array" ref="T2610">_xlfn.IFS('Paraclinicos '!W2545="","",'Paraclinicos '!W2545&lt;6,4,'Paraclinicos '!W2545&lt;10,3,'Paraclinicos '!W2545&lt;13,2,'Paraclinicos '!W2545&lt;15,1,'Paraclinicos '!W2545=15,0)</f>
        <v/>
      </c>
      <c r="U2610" s="54" t="str">
        <f t="shared" si="120"/>
        <v/>
      </c>
      <c r="V2610" t="str" cm="1">
        <f t="array" ref="V2610">_xlfn.IFS('Paraclinicos '!S2545="","",OR('Paraclinicos '!S2545&lt;=8,'Paraclinicos '!S2545&gt;=25),3,'Paraclinicos '!S2545&lt;12,1,'Paraclinicos '!S2545&lt;21,0,'Paraclinicos '!S2545&lt;25,2)</f>
        <v/>
      </c>
      <c r="W2610" t="str">
        <f>IFERROR(IF(INDEX('BD Demog para scores enalazar'!Y$2:'BD Demog para scores enalazar'!Y$3000,MATCH(Formulas!A2610,'BD Demog para scores enalazar'!A$2:'BD Demog para scores enalazar'!A$3000,0))=1,"SI","NO"),"")</f>
        <v/>
      </c>
      <c r="X2610" s="9" t="str">
        <f>IFERROR(IF(INDEX('BD Demog para scores enalazar'!AJ$2:'BD Demog para scores enalazar'!AJ$3000,MATCH(Formulas!A2610,'BD Demog para scores enalazar'!A$2:'BD Demog para scores enalazar'!A$3000,0))=1,"SI","NO"),"")</f>
        <v/>
      </c>
      <c r="Y2610" t="str" cm="1">
        <f t="array" ref="Y2610">IF(AND(W2610="NO",X2610="NO"),_xlfn.IFS('Paraclinicos '!K2545&lt;=91,3,'Paraclinicos '!K2545&lt;94,2,'Paraclinicos '!K2545&lt;96,1,'Paraclinicos '!K2545&gt;=96,0),"")</f>
        <v/>
      </c>
      <c r="Z2610" t="str" cm="1">
        <f t="array" ref="Z2610">IF(OR(W2610="SI",X2610="SI"),_xlfn.IFS(OR(AND('Paraclinicos '!K2546&lt;=83),AND('Paraclinicos '!K2546&gt;=97,AA2610=2)),3,OR(AND('Paraclinicos '!K2546&lt;=86),AND('Paraclinicos '!K2546&gt;=94,AA2610=2)),2,OR(AND('Paraclinicos '!K2546&lt;=88),AND('Paraclinicos '!K2546&gt;=92,AA2610=2)),1,OR(AND('Paraclinicos '!K2546&gt;=88,'Paraclinicos '!K2546&lt;=92),AND('Paraclinicos '!K2546&gt;=93,AA2610=0)),0),"")</f>
        <v/>
      </c>
      <c r="AA2610" t="str" cm="1">
        <f t="array" ref="AA2610">_xlfn.IFS('Paraclinicos '!E2545="","",'Paraclinicos '!E2545="Oxigeno",2,'Paraclinicos '!E2545="Aire",0)</f>
        <v/>
      </c>
    </row>
    <row r="2611" spans="1:27" x14ac:dyDescent="0.25">
      <c r="A2611">
        <f>'Paraclinicos '!A2546</f>
        <v>0</v>
      </c>
      <c r="B2611" s="3">
        <f>'Paraclinicos '!R2546</f>
        <v>0</v>
      </c>
      <c r="C2611" t="str" cm="1">
        <f t="array" ref="C2611">_xlfn.IFS('Paraclinicos '!Q2546="","",'Paraclinicos '!Q2546&gt;60,3,'Paraclinicos '!Q2546&lt;=60,1)</f>
        <v/>
      </c>
      <c r="D2611" t="str">
        <f>IFERROR(IF(INDEX('BD Demog para scores enalazar'!BC$2:BC$3000,MATCH(Formulas!A2611,'BD Demog para scores enalazar'!A$2:A$3000,0))=0,"SI","NO"),"")</f>
        <v/>
      </c>
      <c r="E2611" t="str" cm="1">
        <f t="array" ref="E2611">_xlfn.IFS(D2611="","",D2611="SI",4,D2611="NO",1)</f>
        <v/>
      </c>
      <c r="F2611" t="str" cm="1">
        <f t="array" ref="F2611">_xlfn.IFS('Paraclinicos '!B2546="","",'Paraclinicos '!B2546&gt;1,1,'Paraclinicos '!B2546&lt;=1,3)</f>
        <v/>
      </c>
      <c r="G2611" t="str" cm="1">
        <f t="array" ref="G2611">_xlfn.IFS('Paraclinicos '!D2546="","",AND('Paraclinicos '!D2546&gt;=250,'Paraclinicos '!D2546&lt;=500),2,'Paraclinicos '!D2546&gt;500,3,'Paraclinicos '!D2546&lt;250,1)</f>
        <v/>
      </c>
      <c r="H2611" s="50" t="str">
        <f t="shared" si="121"/>
        <v/>
      </c>
      <c r="I2611" t="str" cm="1">
        <f t="array" ref="I2611">_xlfn.IFS('Paraclinicos '!Q2546="","",'Paraclinicos '!Q2546&gt;=65,1,'Paraclinicos '!Q2546&lt;65,0)</f>
        <v/>
      </c>
      <c r="J2611" t="str" cm="1">
        <f t="array" ref="J2611">_xlfn.IFS('Paraclinicos '!I2546="","",'Paraclinicos '!I2546&gt;7,1,'Paraclinicos '!I2546&lt;=7,0)</f>
        <v/>
      </c>
      <c r="K2611" t="str" cm="1">
        <f t="array" ref="K2611">_xlfn.IFS('Paraclinicos '!W2546="","",'Paraclinicos '!W2546&lt;=8,1,'Paraclinicos '!W2546&gt;8,0)</f>
        <v/>
      </c>
      <c r="L2611" t="str" cm="1">
        <f t="array" ref="L2611">_xlfn.IFS('Paraclinicos '!S2546="","",'Paraclinicos '!S2546&gt;=30,1,'Paraclinicos '!S2546&lt;30,0)</f>
        <v/>
      </c>
      <c r="M2611" t="str" cm="1">
        <f t="array" ref="M2611">_xlfn.IFS(OR('Paraclinicos '!T2546="",'Paraclinicos '!U2546=""),"",OR('Paraclinicos '!T2546&lt;=90,'Paraclinicos '!U2546&lt;=60),1,OR('Paraclinicos '!T2546&gt;90,'Paraclinicos '!U2546&gt;60),0)</f>
        <v/>
      </c>
      <c r="N2611" s="45" t="str">
        <f t="shared" si="122"/>
        <v/>
      </c>
      <c r="O2611" t="str" cm="1">
        <f t="array" ref="O2611">_xlfn.IFS(OR('Paraclinicos '!M2546="",'Paraclinicos '!N2546="",'Paraclinicos '!N2546=0),"",'Paraclinicos '!M2546/'Paraclinicos '!N2546&lt;100,4,'Paraclinicos '!M2546/'Paraclinicos '!N2546&lt;200,3,'Paraclinicos '!M2546/'Paraclinicos '!N2546&lt;300,2,'Paraclinicos '!M2546/'Paraclinicos '!N2546&lt;400,1,'Paraclinicos '!M2546/'Paraclinicos '!N2546&gt;=400,0)</f>
        <v/>
      </c>
      <c r="P2611" t="str" cm="1">
        <f t="array" ref="P2611">_xlfn.IFS('Paraclinicos '!C2546="","",'Paraclinicos '!C2546&lt;20,4,'Paraclinicos '!C2546&lt;50,3,'Paraclinicos '!C2546&lt;100,2,'Paraclinicos '!C2546&lt;150,1,'Paraclinicos '!C2546&gt;150,0)</f>
        <v/>
      </c>
      <c r="Q2611" t="str" cm="1">
        <f t="array" ref="Q2611">_xlfn.IFS('Paraclinicos '!O2546="","",'Paraclinicos '!O2546&lt;1.2,0,'Paraclinicos '!O2546&lt;2,1,'Paraclinicos '!O2546&lt;3.5,2,'Paraclinicos '!O2546&lt;5,3,'Paraclinicos '!O2546&gt;5,4)</f>
        <v/>
      </c>
      <c r="R2611" t="str" cm="1">
        <f t="array" ref="R2611">_xlfn.IFS('Paraclinicos '!J2546="","",'Paraclinicos '!J2546&lt;1.2,0,'Paraclinicos '!J2546&lt;2,1,'Paraclinicos '!J2546&lt;6,2,'Paraclinicos '!J2546&lt;12,3,'Paraclinicos '!J2546&gt;=12,4)</f>
        <v/>
      </c>
      <c r="S2611" t="str" cm="1">
        <f t="array" ref="S2611">_xlfn.IFS('Paraclinicos '!Y2546="","",'Paraclinicos '!Y2546&lt;70,1,'Paraclinicos '!Y2546&gt;=70,0)</f>
        <v/>
      </c>
      <c r="T2611" t="str" cm="1">
        <f t="array" ref="T2611">_xlfn.IFS('Paraclinicos '!W2546="","",'Paraclinicos '!W2546&lt;6,4,'Paraclinicos '!W2546&lt;10,3,'Paraclinicos '!W2546&lt;13,2,'Paraclinicos '!W2546&lt;15,1,'Paraclinicos '!W2546=15,0)</f>
        <v/>
      </c>
      <c r="U2611" s="54" t="str">
        <f t="shared" si="120"/>
        <v/>
      </c>
      <c r="V2611" t="str" cm="1">
        <f t="array" ref="V2611">_xlfn.IFS('Paraclinicos '!S2546="","",OR('Paraclinicos '!S2546&lt;=8,'Paraclinicos '!S2546&gt;=25),3,'Paraclinicos '!S2546&lt;12,1,'Paraclinicos '!S2546&lt;21,0,'Paraclinicos '!S2546&lt;25,2)</f>
        <v/>
      </c>
      <c r="W2611" t="str">
        <f>IFERROR(IF(INDEX('BD Demog para scores enalazar'!Y$2:'BD Demog para scores enalazar'!Y$3000,MATCH(Formulas!A2611,'BD Demog para scores enalazar'!A$2:'BD Demog para scores enalazar'!A$3000,0))=1,"SI","NO"),"")</f>
        <v/>
      </c>
      <c r="X2611" s="9" t="str">
        <f>IFERROR(IF(INDEX('BD Demog para scores enalazar'!AJ$2:'BD Demog para scores enalazar'!AJ$3000,MATCH(Formulas!A2611,'BD Demog para scores enalazar'!A$2:'BD Demog para scores enalazar'!A$3000,0))=1,"SI","NO"),"")</f>
        <v/>
      </c>
      <c r="Y2611" t="str" cm="1">
        <f t="array" ref="Y2611">IF(AND(W2611="NO",X2611="NO"),_xlfn.IFS('Paraclinicos '!K2546&lt;=91,3,'Paraclinicos '!K2546&lt;94,2,'Paraclinicos '!K2546&lt;96,1,'Paraclinicos '!K2546&gt;=96,0),"")</f>
        <v/>
      </c>
      <c r="Z2611" t="str" cm="1">
        <f t="array" ref="Z2611">IF(OR(W2611="SI",X2611="SI"),_xlfn.IFS(OR(AND('Paraclinicos '!K2547&lt;=83),AND('Paraclinicos '!K2547&gt;=97,AA2611=2)),3,OR(AND('Paraclinicos '!K2547&lt;=86),AND('Paraclinicos '!K2547&gt;=94,AA2611=2)),2,OR(AND('Paraclinicos '!K2547&lt;=88),AND('Paraclinicos '!K2547&gt;=92,AA2611=2)),1,OR(AND('Paraclinicos '!K2547&gt;=88,'Paraclinicos '!K2547&lt;=92),AND('Paraclinicos '!K2547&gt;=93,AA2611=0)),0),"")</f>
        <v/>
      </c>
      <c r="AA2611" t="str" cm="1">
        <f t="array" ref="AA2611">_xlfn.IFS('Paraclinicos '!E2546="","",'Paraclinicos '!E2546="Oxigeno",2,'Paraclinicos '!E2546="Aire",0)</f>
        <v/>
      </c>
    </row>
    <row r="2612" spans="1:27" x14ac:dyDescent="0.25">
      <c r="A2612">
        <f>'Paraclinicos '!A2547</f>
        <v>0</v>
      </c>
      <c r="B2612" s="3">
        <f>'Paraclinicos '!R2547</f>
        <v>0</v>
      </c>
      <c r="C2612" t="str" cm="1">
        <f t="array" ref="C2612">_xlfn.IFS('Paraclinicos '!Q2547="","",'Paraclinicos '!Q2547&gt;60,3,'Paraclinicos '!Q2547&lt;=60,1)</f>
        <v/>
      </c>
      <c r="D2612" t="str">
        <f>IFERROR(IF(INDEX('BD Demog para scores enalazar'!BC$2:BC$3000,MATCH(Formulas!A2612,'BD Demog para scores enalazar'!A$2:A$3000,0))=0,"SI","NO"),"")</f>
        <v/>
      </c>
      <c r="E2612" t="str" cm="1">
        <f t="array" ref="E2612">_xlfn.IFS(D2612="","",D2612="SI",4,D2612="NO",1)</f>
        <v/>
      </c>
      <c r="F2612" t="str" cm="1">
        <f t="array" ref="F2612">_xlfn.IFS('Paraclinicos '!B2547="","",'Paraclinicos '!B2547&gt;1,1,'Paraclinicos '!B2547&lt;=1,3)</f>
        <v/>
      </c>
      <c r="G2612" t="str" cm="1">
        <f t="array" ref="G2612">_xlfn.IFS('Paraclinicos '!D2547="","",AND('Paraclinicos '!D2547&gt;=250,'Paraclinicos '!D2547&lt;=500),2,'Paraclinicos '!D2547&gt;500,3,'Paraclinicos '!D2547&lt;250,1)</f>
        <v/>
      </c>
      <c r="H2612" s="50" t="str">
        <f t="shared" si="121"/>
        <v/>
      </c>
      <c r="I2612" t="str" cm="1">
        <f t="array" ref="I2612">_xlfn.IFS('Paraclinicos '!Q2547="","",'Paraclinicos '!Q2547&gt;=65,1,'Paraclinicos '!Q2547&lt;65,0)</f>
        <v/>
      </c>
      <c r="J2612" t="str" cm="1">
        <f t="array" ref="J2612">_xlfn.IFS('Paraclinicos '!I2547="","",'Paraclinicos '!I2547&gt;7,1,'Paraclinicos '!I2547&lt;=7,0)</f>
        <v/>
      </c>
      <c r="K2612" t="str" cm="1">
        <f t="array" ref="K2612">_xlfn.IFS('Paraclinicos '!W2547="","",'Paraclinicos '!W2547&lt;=8,1,'Paraclinicos '!W2547&gt;8,0)</f>
        <v/>
      </c>
      <c r="L2612" t="str" cm="1">
        <f t="array" ref="L2612">_xlfn.IFS('Paraclinicos '!S2547="","",'Paraclinicos '!S2547&gt;=30,1,'Paraclinicos '!S2547&lt;30,0)</f>
        <v/>
      </c>
      <c r="M2612" t="str" cm="1">
        <f t="array" ref="M2612">_xlfn.IFS(OR('Paraclinicos '!T2547="",'Paraclinicos '!U2547=""),"",OR('Paraclinicos '!T2547&lt;=90,'Paraclinicos '!U2547&lt;=60),1,OR('Paraclinicos '!T2547&gt;90,'Paraclinicos '!U2547&gt;60),0)</f>
        <v/>
      </c>
      <c r="N2612" s="45" t="str">
        <f t="shared" si="122"/>
        <v/>
      </c>
      <c r="O2612" t="str" cm="1">
        <f t="array" ref="O2612">_xlfn.IFS(OR('Paraclinicos '!M2547="",'Paraclinicos '!N2547="",'Paraclinicos '!N2547=0),"",'Paraclinicos '!M2547/'Paraclinicos '!N2547&lt;100,4,'Paraclinicos '!M2547/'Paraclinicos '!N2547&lt;200,3,'Paraclinicos '!M2547/'Paraclinicos '!N2547&lt;300,2,'Paraclinicos '!M2547/'Paraclinicos '!N2547&lt;400,1,'Paraclinicos '!M2547/'Paraclinicos '!N2547&gt;=400,0)</f>
        <v/>
      </c>
      <c r="P2612" t="str" cm="1">
        <f t="array" ref="P2612">_xlfn.IFS('Paraclinicos '!C2547="","",'Paraclinicos '!C2547&lt;20,4,'Paraclinicos '!C2547&lt;50,3,'Paraclinicos '!C2547&lt;100,2,'Paraclinicos '!C2547&lt;150,1,'Paraclinicos '!C2547&gt;150,0)</f>
        <v/>
      </c>
      <c r="Q2612" t="str" cm="1">
        <f t="array" ref="Q2612">_xlfn.IFS('Paraclinicos '!O2547="","",'Paraclinicos '!O2547&lt;1.2,0,'Paraclinicos '!O2547&lt;2,1,'Paraclinicos '!O2547&lt;3.5,2,'Paraclinicos '!O2547&lt;5,3,'Paraclinicos '!O2547&gt;5,4)</f>
        <v/>
      </c>
      <c r="R2612" t="str" cm="1">
        <f t="array" ref="R2612">_xlfn.IFS('Paraclinicos '!J2547="","",'Paraclinicos '!J2547&lt;1.2,0,'Paraclinicos '!J2547&lt;2,1,'Paraclinicos '!J2547&lt;6,2,'Paraclinicos '!J2547&lt;12,3,'Paraclinicos '!J2547&gt;=12,4)</f>
        <v/>
      </c>
      <c r="S2612" t="str" cm="1">
        <f t="array" ref="S2612">_xlfn.IFS('Paraclinicos '!Y2547="","",'Paraclinicos '!Y2547&lt;70,1,'Paraclinicos '!Y2547&gt;=70,0)</f>
        <v/>
      </c>
      <c r="T2612" t="str" cm="1">
        <f t="array" ref="T2612">_xlfn.IFS('Paraclinicos '!W2547="","",'Paraclinicos '!W2547&lt;6,4,'Paraclinicos '!W2547&lt;10,3,'Paraclinicos '!W2547&lt;13,2,'Paraclinicos '!W2547&lt;15,1,'Paraclinicos '!W2547=15,0)</f>
        <v/>
      </c>
      <c r="U2612" s="54" t="str">
        <f t="shared" si="120"/>
        <v/>
      </c>
      <c r="V2612" t="str" cm="1">
        <f t="array" ref="V2612">_xlfn.IFS('Paraclinicos '!S2547="","",OR('Paraclinicos '!S2547&lt;=8,'Paraclinicos '!S2547&gt;=25),3,'Paraclinicos '!S2547&lt;12,1,'Paraclinicos '!S2547&lt;21,0,'Paraclinicos '!S2547&lt;25,2)</f>
        <v/>
      </c>
      <c r="W2612" t="str">
        <f>IFERROR(IF(INDEX('BD Demog para scores enalazar'!Y$2:'BD Demog para scores enalazar'!Y$3000,MATCH(Formulas!A2612,'BD Demog para scores enalazar'!A$2:'BD Demog para scores enalazar'!A$3000,0))=1,"SI","NO"),"")</f>
        <v/>
      </c>
      <c r="X2612" s="9" t="str">
        <f>IFERROR(IF(INDEX('BD Demog para scores enalazar'!AJ$2:'BD Demog para scores enalazar'!AJ$3000,MATCH(Formulas!A2612,'BD Demog para scores enalazar'!A$2:'BD Demog para scores enalazar'!A$3000,0))=1,"SI","NO"),"")</f>
        <v/>
      </c>
      <c r="Y2612" t="str" cm="1">
        <f t="array" ref="Y2612">IF(AND(W2612="NO",X2612="NO"),_xlfn.IFS('Paraclinicos '!K2547&lt;=91,3,'Paraclinicos '!K2547&lt;94,2,'Paraclinicos '!K2547&lt;96,1,'Paraclinicos '!K2547&gt;=96,0),"")</f>
        <v/>
      </c>
      <c r="Z2612" t="str" cm="1">
        <f t="array" ref="Z2612">IF(OR(W2612="SI",X2612="SI"),_xlfn.IFS(OR(AND('Paraclinicos '!K2548&lt;=83),AND('Paraclinicos '!K2548&gt;=97,AA2612=2)),3,OR(AND('Paraclinicos '!K2548&lt;=86),AND('Paraclinicos '!K2548&gt;=94,AA2612=2)),2,OR(AND('Paraclinicos '!K2548&lt;=88),AND('Paraclinicos '!K2548&gt;=92,AA2612=2)),1,OR(AND('Paraclinicos '!K2548&gt;=88,'Paraclinicos '!K2548&lt;=92),AND('Paraclinicos '!K2548&gt;=93,AA2612=0)),0),"")</f>
        <v/>
      </c>
      <c r="AA2612" t="str" cm="1">
        <f t="array" ref="AA2612">_xlfn.IFS('Paraclinicos '!E2547="","",'Paraclinicos '!E2547="Oxigeno",2,'Paraclinicos '!E2547="Aire",0)</f>
        <v/>
      </c>
    </row>
    <row r="2613" spans="1:27" x14ac:dyDescent="0.25">
      <c r="A2613">
        <f>'Paraclinicos '!A2548</f>
        <v>0</v>
      </c>
      <c r="B2613" s="3">
        <f>'Paraclinicos '!R2548</f>
        <v>0</v>
      </c>
      <c r="C2613" t="str" cm="1">
        <f t="array" ref="C2613">_xlfn.IFS('Paraclinicos '!Q2548="","",'Paraclinicos '!Q2548&gt;60,3,'Paraclinicos '!Q2548&lt;=60,1)</f>
        <v/>
      </c>
      <c r="D2613" t="str">
        <f>IFERROR(IF(INDEX('BD Demog para scores enalazar'!BC$2:BC$3000,MATCH(Formulas!A2613,'BD Demog para scores enalazar'!A$2:A$3000,0))=0,"SI","NO"),"")</f>
        <v/>
      </c>
      <c r="E2613" t="str" cm="1">
        <f t="array" ref="E2613">_xlfn.IFS(D2613="","",D2613="SI",4,D2613="NO",1)</f>
        <v/>
      </c>
      <c r="F2613" t="str" cm="1">
        <f t="array" ref="F2613">_xlfn.IFS('Paraclinicos '!B2548="","",'Paraclinicos '!B2548&gt;1,1,'Paraclinicos '!B2548&lt;=1,3)</f>
        <v/>
      </c>
      <c r="G2613" t="str" cm="1">
        <f t="array" ref="G2613">_xlfn.IFS('Paraclinicos '!D2548="","",AND('Paraclinicos '!D2548&gt;=250,'Paraclinicos '!D2548&lt;=500),2,'Paraclinicos '!D2548&gt;500,3,'Paraclinicos '!D2548&lt;250,1)</f>
        <v/>
      </c>
      <c r="H2613" s="50" t="str">
        <f t="shared" si="121"/>
        <v/>
      </c>
      <c r="I2613" t="str" cm="1">
        <f t="array" ref="I2613">_xlfn.IFS('Paraclinicos '!Q2548="","",'Paraclinicos '!Q2548&gt;=65,1,'Paraclinicos '!Q2548&lt;65,0)</f>
        <v/>
      </c>
      <c r="J2613" t="str" cm="1">
        <f t="array" ref="J2613">_xlfn.IFS('Paraclinicos '!I2548="","",'Paraclinicos '!I2548&gt;7,1,'Paraclinicos '!I2548&lt;=7,0)</f>
        <v/>
      </c>
      <c r="K2613" t="str" cm="1">
        <f t="array" ref="K2613">_xlfn.IFS('Paraclinicos '!W2548="","",'Paraclinicos '!W2548&lt;=8,1,'Paraclinicos '!W2548&gt;8,0)</f>
        <v/>
      </c>
      <c r="L2613" t="str" cm="1">
        <f t="array" ref="L2613">_xlfn.IFS('Paraclinicos '!S2548="","",'Paraclinicos '!S2548&gt;=30,1,'Paraclinicos '!S2548&lt;30,0)</f>
        <v/>
      </c>
      <c r="M2613" t="str" cm="1">
        <f t="array" ref="M2613">_xlfn.IFS(OR('Paraclinicos '!T2548="",'Paraclinicos '!U2548=""),"",OR('Paraclinicos '!T2548&lt;=90,'Paraclinicos '!U2548&lt;=60),1,OR('Paraclinicos '!T2548&gt;90,'Paraclinicos '!U2548&gt;60),0)</f>
        <v/>
      </c>
      <c r="N2613" s="45" t="str">
        <f t="shared" si="122"/>
        <v/>
      </c>
      <c r="O2613" t="str" cm="1">
        <f t="array" ref="O2613">_xlfn.IFS(OR('Paraclinicos '!M2548="",'Paraclinicos '!N2548="",'Paraclinicos '!N2548=0),"",'Paraclinicos '!M2548/'Paraclinicos '!N2548&lt;100,4,'Paraclinicos '!M2548/'Paraclinicos '!N2548&lt;200,3,'Paraclinicos '!M2548/'Paraclinicos '!N2548&lt;300,2,'Paraclinicos '!M2548/'Paraclinicos '!N2548&lt;400,1,'Paraclinicos '!M2548/'Paraclinicos '!N2548&gt;=400,0)</f>
        <v/>
      </c>
      <c r="P2613" t="str" cm="1">
        <f t="array" ref="P2613">_xlfn.IFS('Paraclinicos '!C2548="","",'Paraclinicos '!C2548&lt;20,4,'Paraclinicos '!C2548&lt;50,3,'Paraclinicos '!C2548&lt;100,2,'Paraclinicos '!C2548&lt;150,1,'Paraclinicos '!C2548&gt;150,0)</f>
        <v/>
      </c>
      <c r="Q2613" t="str" cm="1">
        <f t="array" ref="Q2613">_xlfn.IFS('Paraclinicos '!O2548="","",'Paraclinicos '!O2548&lt;1.2,0,'Paraclinicos '!O2548&lt;2,1,'Paraclinicos '!O2548&lt;3.5,2,'Paraclinicos '!O2548&lt;5,3,'Paraclinicos '!O2548&gt;5,4)</f>
        <v/>
      </c>
      <c r="R2613" t="str" cm="1">
        <f t="array" ref="R2613">_xlfn.IFS('Paraclinicos '!J2548="","",'Paraclinicos '!J2548&lt;1.2,0,'Paraclinicos '!J2548&lt;2,1,'Paraclinicos '!J2548&lt;6,2,'Paraclinicos '!J2548&lt;12,3,'Paraclinicos '!J2548&gt;=12,4)</f>
        <v/>
      </c>
      <c r="S2613" t="str" cm="1">
        <f t="array" ref="S2613">_xlfn.IFS('Paraclinicos '!Y2548="","",'Paraclinicos '!Y2548&lt;70,1,'Paraclinicos '!Y2548&gt;=70,0)</f>
        <v/>
      </c>
      <c r="T2613" t="str" cm="1">
        <f t="array" ref="T2613">_xlfn.IFS('Paraclinicos '!W2548="","",'Paraclinicos '!W2548&lt;6,4,'Paraclinicos '!W2548&lt;10,3,'Paraclinicos '!W2548&lt;13,2,'Paraclinicos '!W2548&lt;15,1,'Paraclinicos '!W2548=15,0)</f>
        <v/>
      </c>
      <c r="U2613" s="54" t="str">
        <f t="shared" si="120"/>
        <v/>
      </c>
      <c r="V2613" t="str" cm="1">
        <f t="array" ref="V2613">_xlfn.IFS('Paraclinicos '!S2548="","",OR('Paraclinicos '!S2548&lt;=8,'Paraclinicos '!S2548&gt;=25),3,'Paraclinicos '!S2548&lt;12,1,'Paraclinicos '!S2548&lt;21,0,'Paraclinicos '!S2548&lt;25,2)</f>
        <v/>
      </c>
      <c r="W2613" t="str">
        <f>IFERROR(IF(INDEX('BD Demog para scores enalazar'!Y$2:'BD Demog para scores enalazar'!Y$3000,MATCH(Formulas!A2613,'BD Demog para scores enalazar'!A$2:'BD Demog para scores enalazar'!A$3000,0))=1,"SI","NO"),"")</f>
        <v/>
      </c>
      <c r="X2613" s="9" t="str">
        <f>IFERROR(IF(INDEX('BD Demog para scores enalazar'!AJ$2:'BD Demog para scores enalazar'!AJ$3000,MATCH(Formulas!A2613,'BD Demog para scores enalazar'!A$2:'BD Demog para scores enalazar'!A$3000,0))=1,"SI","NO"),"")</f>
        <v/>
      </c>
      <c r="Y2613" t="str" cm="1">
        <f t="array" ref="Y2613">IF(AND(W2613="NO",X2613="NO"),_xlfn.IFS('Paraclinicos '!K2548&lt;=91,3,'Paraclinicos '!K2548&lt;94,2,'Paraclinicos '!K2548&lt;96,1,'Paraclinicos '!K2548&gt;=96,0),"")</f>
        <v/>
      </c>
      <c r="Z2613" t="str" cm="1">
        <f t="array" ref="Z2613">IF(OR(W2613="SI",X2613="SI"),_xlfn.IFS(OR(AND('Paraclinicos '!K2549&lt;=83),AND('Paraclinicos '!K2549&gt;=97,AA2613=2)),3,OR(AND('Paraclinicos '!K2549&lt;=86),AND('Paraclinicos '!K2549&gt;=94,AA2613=2)),2,OR(AND('Paraclinicos '!K2549&lt;=88),AND('Paraclinicos '!K2549&gt;=92,AA2613=2)),1,OR(AND('Paraclinicos '!K2549&gt;=88,'Paraclinicos '!K2549&lt;=92),AND('Paraclinicos '!K2549&gt;=93,AA2613=0)),0),"")</f>
        <v/>
      </c>
      <c r="AA2613" t="str" cm="1">
        <f t="array" ref="AA2613">_xlfn.IFS('Paraclinicos '!E2548="","",'Paraclinicos '!E2548="Oxigeno",2,'Paraclinicos '!E2548="Aire",0)</f>
        <v/>
      </c>
    </row>
    <row r="2614" spans="1:27" x14ac:dyDescent="0.25">
      <c r="A2614">
        <f>'Paraclinicos '!A2549</f>
        <v>0</v>
      </c>
      <c r="B2614" s="3">
        <f>'Paraclinicos '!R2549</f>
        <v>0</v>
      </c>
      <c r="C2614" t="str" cm="1">
        <f t="array" ref="C2614">_xlfn.IFS('Paraclinicos '!Q2549="","",'Paraclinicos '!Q2549&gt;60,3,'Paraclinicos '!Q2549&lt;=60,1)</f>
        <v/>
      </c>
      <c r="D2614" t="str">
        <f>IFERROR(IF(INDEX('BD Demog para scores enalazar'!BC$2:BC$3000,MATCH(Formulas!A2614,'BD Demog para scores enalazar'!A$2:A$3000,0))=0,"SI","NO"),"")</f>
        <v/>
      </c>
      <c r="E2614" t="str" cm="1">
        <f t="array" ref="E2614">_xlfn.IFS(D2614="","",D2614="SI",4,D2614="NO",1)</f>
        <v/>
      </c>
      <c r="F2614" t="str" cm="1">
        <f t="array" ref="F2614">_xlfn.IFS('Paraclinicos '!B2549="","",'Paraclinicos '!B2549&gt;1,1,'Paraclinicos '!B2549&lt;=1,3)</f>
        <v/>
      </c>
      <c r="G2614" t="str" cm="1">
        <f t="array" ref="G2614">_xlfn.IFS('Paraclinicos '!D2549="","",AND('Paraclinicos '!D2549&gt;=250,'Paraclinicos '!D2549&lt;=500),2,'Paraclinicos '!D2549&gt;500,3,'Paraclinicos '!D2549&lt;250,1)</f>
        <v/>
      </c>
      <c r="H2614" s="50" t="str">
        <f t="shared" si="121"/>
        <v/>
      </c>
      <c r="I2614" t="str" cm="1">
        <f t="array" ref="I2614">_xlfn.IFS('Paraclinicos '!Q2549="","",'Paraclinicos '!Q2549&gt;=65,1,'Paraclinicos '!Q2549&lt;65,0)</f>
        <v/>
      </c>
      <c r="J2614" t="str" cm="1">
        <f t="array" ref="J2614">_xlfn.IFS('Paraclinicos '!I2549="","",'Paraclinicos '!I2549&gt;7,1,'Paraclinicos '!I2549&lt;=7,0)</f>
        <v/>
      </c>
      <c r="K2614" t="str" cm="1">
        <f t="array" ref="K2614">_xlfn.IFS('Paraclinicos '!W2549="","",'Paraclinicos '!W2549&lt;=8,1,'Paraclinicos '!W2549&gt;8,0)</f>
        <v/>
      </c>
      <c r="L2614" t="str" cm="1">
        <f t="array" ref="L2614">_xlfn.IFS('Paraclinicos '!S2549="","",'Paraclinicos '!S2549&gt;=30,1,'Paraclinicos '!S2549&lt;30,0)</f>
        <v/>
      </c>
      <c r="M2614" t="str" cm="1">
        <f t="array" ref="M2614">_xlfn.IFS(OR('Paraclinicos '!T2549="",'Paraclinicos '!U2549=""),"",OR('Paraclinicos '!T2549&lt;=90,'Paraclinicos '!U2549&lt;=60),1,OR('Paraclinicos '!T2549&gt;90,'Paraclinicos '!U2549&gt;60),0)</f>
        <v/>
      </c>
      <c r="N2614" s="45" t="str">
        <f t="shared" si="122"/>
        <v/>
      </c>
      <c r="O2614" t="str" cm="1">
        <f t="array" ref="O2614">_xlfn.IFS(OR('Paraclinicos '!M2549="",'Paraclinicos '!N2549="",'Paraclinicos '!N2549=0),"",'Paraclinicos '!M2549/'Paraclinicos '!N2549&lt;100,4,'Paraclinicos '!M2549/'Paraclinicos '!N2549&lt;200,3,'Paraclinicos '!M2549/'Paraclinicos '!N2549&lt;300,2,'Paraclinicos '!M2549/'Paraclinicos '!N2549&lt;400,1,'Paraclinicos '!M2549/'Paraclinicos '!N2549&gt;=400,0)</f>
        <v/>
      </c>
      <c r="P2614" t="str" cm="1">
        <f t="array" ref="P2614">_xlfn.IFS('Paraclinicos '!C2549="","",'Paraclinicos '!C2549&lt;20,4,'Paraclinicos '!C2549&lt;50,3,'Paraclinicos '!C2549&lt;100,2,'Paraclinicos '!C2549&lt;150,1,'Paraclinicos '!C2549&gt;150,0)</f>
        <v/>
      </c>
      <c r="Q2614" t="str" cm="1">
        <f t="array" ref="Q2614">_xlfn.IFS('Paraclinicos '!O2549="","",'Paraclinicos '!O2549&lt;1.2,0,'Paraclinicos '!O2549&lt;2,1,'Paraclinicos '!O2549&lt;3.5,2,'Paraclinicos '!O2549&lt;5,3,'Paraclinicos '!O2549&gt;5,4)</f>
        <v/>
      </c>
      <c r="R2614" t="str" cm="1">
        <f t="array" ref="R2614">_xlfn.IFS('Paraclinicos '!J2549="","",'Paraclinicos '!J2549&lt;1.2,0,'Paraclinicos '!J2549&lt;2,1,'Paraclinicos '!J2549&lt;6,2,'Paraclinicos '!J2549&lt;12,3,'Paraclinicos '!J2549&gt;=12,4)</f>
        <v/>
      </c>
      <c r="S2614" t="str" cm="1">
        <f t="array" ref="S2614">_xlfn.IFS('Paraclinicos '!Y2549="","",'Paraclinicos '!Y2549&lt;70,1,'Paraclinicos '!Y2549&gt;=70,0)</f>
        <v/>
      </c>
      <c r="T2614" t="str" cm="1">
        <f t="array" ref="T2614">_xlfn.IFS('Paraclinicos '!W2549="","",'Paraclinicos '!W2549&lt;6,4,'Paraclinicos '!W2549&lt;10,3,'Paraclinicos '!W2549&lt;13,2,'Paraclinicos '!W2549&lt;15,1,'Paraclinicos '!W2549=15,0)</f>
        <v/>
      </c>
      <c r="U2614" s="54" t="str">
        <f t="shared" si="120"/>
        <v/>
      </c>
      <c r="V2614" t="str" cm="1">
        <f t="array" ref="V2614">_xlfn.IFS('Paraclinicos '!S2549="","",OR('Paraclinicos '!S2549&lt;=8,'Paraclinicos '!S2549&gt;=25),3,'Paraclinicos '!S2549&lt;12,1,'Paraclinicos '!S2549&lt;21,0,'Paraclinicos '!S2549&lt;25,2)</f>
        <v/>
      </c>
      <c r="W2614" t="str">
        <f>IFERROR(IF(INDEX('BD Demog para scores enalazar'!Y$2:'BD Demog para scores enalazar'!Y$3000,MATCH(Formulas!A2614,'BD Demog para scores enalazar'!A$2:'BD Demog para scores enalazar'!A$3000,0))=1,"SI","NO"),"")</f>
        <v/>
      </c>
      <c r="X2614" s="9" t="str">
        <f>IFERROR(IF(INDEX('BD Demog para scores enalazar'!AJ$2:'BD Demog para scores enalazar'!AJ$3000,MATCH(Formulas!A2614,'BD Demog para scores enalazar'!A$2:'BD Demog para scores enalazar'!A$3000,0))=1,"SI","NO"),"")</f>
        <v/>
      </c>
      <c r="Y2614" t="str" cm="1">
        <f t="array" ref="Y2614">IF(AND(W2614="NO",X2614="NO"),_xlfn.IFS('Paraclinicos '!K2549&lt;=91,3,'Paraclinicos '!K2549&lt;94,2,'Paraclinicos '!K2549&lt;96,1,'Paraclinicos '!K2549&gt;=96,0),"")</f>
        <v/>
      </c>
      <c r="Z2614" t="str" cm="1">
        <f t="array" ref="Z2614">IF(OR(W2614="SI",X2614="SI"),_xlfn.IFS(OR(AND('Paraclinicos '!K2550&lt;=83),AND('Paraclinicos '!K2550&gt;=97,AA2614=2)),3,OR(AND('Paraclinicos '!K2550&lt;=86),AND('Paraclinicos '!K2550&gt;=94,AA2614=2)),2,OR(AND('Paraclinicos '!K2550&lt;=88),AND('Paraclinicos '!K2550&gt;=92,AA2614=2)),1,OR(AND('Paraclinicos '!K2550&gt;=88,'Paraclinicos '!K2550&lt;=92),AND('Paraclinicos '!K2550&gt;=93,AA2614=0)),0),"")</f>
        <v/>
      </c>
      <c r="AA2614" t="str" cm="1">
        <f t="array" ref="AA2614">_xlfn.IFS('Paraclinicos '!E2549="","",'Paraclinicos '!E2549="Oxigeno",2,'Paraclinicos '!E2549="Aire",0)</f>
        <v/>
      </c>
    </row>
    <row r="2615" spans="1:27" x14ac:dyDescent="0.25">
      <c r="A2615">
        <f>'Paraclinicos '!A2550</f>
        <v>0</v>
      </c>
      <c r="B2615" s="3">
        <f>'Paraclinicos '!R2550</f>
        <v>0</v>
      </c>
      <c r="C2615" t="str" cm="1">
        <f t="array" ref="C2615">_xlfn.IFS('Paraclinicos '!Q2550="","",'Paraclinicos '!Q2550&gt;60,3,'Paraclinicos '!Q2550&lt;=60,1)</f>
        <v/>
      </c>
      <c r="D2615" t="str">
        <f>IFERROR(IF(INDEX('BD Demog para scores enalazar'!BC$2:BC$3000,MATCH(Formulas!A2615,'BD Demog para scores enalazar'!A$2:A$3000,0))=0,"SI","NO"),"")</f>
        <v/>
      </c>
      <c r="E2615" t="str" cm="1">
        <f t="array" ref="E2615">_xlfn.IFS(D2615="","",D2615="SI",4,D2615="NO",1)</f>
        <v/>
      </c>
      <c r="F2615" t="str" cm="1">
        <f t="array" ref="F2615">_xlfn.IFS('Paraclinicos '!B2550="","",'Paraclinicos '!B2550&gt;1,1,'Paraclinicos '!B2550&lt;=1,3)</f>
        <v/>
      </c>
      <c r="G2615" t="str" cm="1">
        <f t="array" ref="G2615">_xlfn.IFS('Paraclinicos '!D2550="","",AND('Paraclinicos '!D2550&gt;=250,'Paraclinicos '!D2550&lt;=500),2,'Paraclinicos '!D2550&gt;500,3,'Paraclinicos '!D2550&lt;250,1)</f>
        <v/>
      </c>
      <c r="H2615" s="50" t="str">
        <f t="shared" si="121"/>
        <v/>
      </c>
      <c r="I2615" t="str" cm="1">
        <f t="array" ref="I2615">_xlfn.IFS('Paraclinicos '!Q2550="","",'Paraclinicos '!Q2550&gt;=65,1,'Paraclinicos '!Q2550&lt;65,0)</f>
        <v/>
      </c>
      <c r="J2615" t="str" cm="1">
        <f t="array" ref="J2615">_xlfn.IFS('Paraclinicos '!I2550="","",'Paraclinicos '!I2550&gt;7,1,'Paraclinicos '!I2550&lt;=7,0)</f>
        <v/>
      </c>
      <c r="K2615" t="str" cm="1">
        <f t="array" ref="K2615">_xlfn.IFS('Paraclinicos '!W2550="","",'Paraclinicos '!W2550&lt;=8,1,'Paraclinicos '!W2550&gt;8,0)</f>
        <v/>
      </c>
      <c r="L2615" t="str" cm="1">
        <f t="array" ref="L2615">_xlfn.IFS('Paraclinicos '!S2550="","",'Paraclinicos '!S2550&gt;=30,1,'Paraclinicos '!S2550&lt;30,0)</f>
        <v/>
      </c>
      <c r="M2615" t="str" cm="1">
        <f t="array" ref="M2615">_xlfn.IFS(OR('Paraclinicos '!T2550="",'Paraclinicos '!U2550=""),"",OR('Paraclinicos '!T2550&lt;=90,'Paraclinicos '!U2550&lt;=60),1,OR('Paraclinicos '!T2550&gt;90,'Paraclinicos '!U2550&gt;60),0)</f>
        <v/>
      </c>
      <c r="N2615" s="45" t="str">
        <f t="shared" si="122"/>
        <v/>
      </c>
      <c r="O2615" t="str" cm="1">
        <f t="array" ref="O2615">_xlfn.IFS(OR('Paraclinicos '!M2550="",'Paraclinicos '!N2550="",'Paraclinicos '!N2550=0),"",'Paraclinicos '!M2550/'Paraclinicos '!N2550&lt;100,4,'Paraclinicos '!M2550/'Paraclinicos '!N2550&lt;200,3,'Paraclinicos '!M2550/'Paraclinicos '!N2550&lt;300,2,'Paraclinicos '!M2550/'Paraclinicos '!N2550&lt;400,1,'Paraclinicos '!M2550/'Paraclinicos '!N2550&gt;=400,0)</f>
        <v/>
      </c>
      <c r="P2615" t="str" cm="1">
        <f t="array" ref="P2615">_xlfn.IFS('Paraclinicos '!C2550="","",'Paraclinicos '!C2550&lt;20,4,'Paraclinicos '!C2550&lt;50,3,'Paraclinicos '!C2550&lt;100,2,'Paraclinicos '!C2550&lt;150,1,'Paraclinicos '!C2550&gt;150,0)</f>
        <v/>
      </c>
      <c r="Q2615" t="str" cm="1">
        <f t="array" ref="Q2615">_xlfn.IFS('Paraclinicos '!O2550="","",'Paraclinicos '!O2550&lt;1.2,0,'Paraclinicos '!O2550&lt;2,1,'Paraclinicos '!O2550&lt;3.5,2,'Paraclinicos '!O2550&lt;5,3,'Paraclinicos '!O2550&gt;5,4)</f>
        <v/>
      </c>
      <c r="R2615" t="str" cm="1">
        <f t="array" ref="R2615">_xlfn.IFS('Paraclinicos '!J2550="","",'Paraclinicos '!J2550&lt;1.2,0,'Paraclinicos '!J2550&lt;2,1,'Paraclinicos '!J2550&lt;6,2,'Paraclinicos '!J2550&lt;12,3,'Paraclinicos '!J2550&gt;=12,4)</f>
        <v/>
      </c>
      <c r="S2615" t="str" cm="1">
        <f t="array" ref="S2615">_xlfn.IFS('Paraclinicos '!Y2550="","",'Paraclinicos '!Y2550&lt;70,1,'Paraclinicos '!Y2550&gt;=70,0)</f>
        <v/>
      </c>
      <c r="T2615" t="str" cm="1">
        <f t="array" ref="T2615">_xlfn.IFS('Paraclinicos '!W2550="","",'Paraclinicos '!W2550&lt;6,4,'Paraclinicos '!W2550&lt;10,3,'Paraclinicos '!W2550&lt;13,2,'Paraclinicos '!W2550&lt;15,1,'Paraclinicos '!W2550=15,0)</f>
        <v/>
      </c>
      <c r="U2615" s="54" t="str">
        <f t="shared" si="120"/>
        <v/>
      </c>
      <c r="V2615" t="str" cm="1">
        <f t="array" ref="V2615">_xlfn.IFS('Paraclinicos '!S2550="","",OR('Paraclinicos '!S2550&lt;=8,'Paraclinicos '!S2550&gt;=25),3,'Paraclinicos '!S2550&lt;12,1,'Paraclinicos '!S2550&lt;21,0,'Paraclinicos '!S2550&lt;25,2)</f>
        <v/>
      </c>
      <c r="W2615" t="str">
        <f>IFERROR(IF(INDEX('BD Demog para scores enalazar'!Y$2:'BD Demog para scores enalazar'!Y$3000,MATCH(Formulas!A2615,'BD Demog para scores enalazar'!A$2:'BD Demog para scores enalazar'!A$3000,0))=1,"SI","NO"),"")</f>
        <v/>
      </c>
      <c r="X2615" s="9" t="str">
        <f>IFERROR(IF(INDEX('BD Demog para scores enalazar'!AJ$2:'BD Demog para scores enalazar'!AJ$3000,MATCH(Formulas!A2615,'BD Demog para scores enalazar'!A$2:'BD Demog para scores enalazar'!A$3000,0))=1,"SI","NO"),"")</f>
        <v/>
      </c>
      <c r="Y2615" t="str" cm="1">
        <f t="array" ref="Y2615">IF(AND(W2615="NO",X2615="NO"),_xlfn.IFS('Paraclinicos '!K2550&lt;=91,3,'Paraclinicos '!K2550&lt;94,2,'Paraclinicos '!K2550&lt;96,1,'Paraclinicos '!K2550&gt;=96,0),"")</f>
        <v/>
      </c>
      <c r="Z2615" t="str" cm="1">
        <f t="array" ref="Z2615">IF(OR(W2615="SI",X2615="SI"),_xlfn.IFS(OR(AND('Paraclinicos '!K2551&lt;=83),AND('Paraclinicos '!K2551&gt;=97,AA2615=2)),3,OR(AND('Paraclinicos '!K2551&lt;=86),AND('Paraclinicos '!K2551&gt;=94,AA2615=2)),2,OR(AND('Paraclinicos '!K2551&lt;=88),AND('Paraclinicos '!K2551&gt;=92,AA2615=2)),1,OR(AND('Paraclinicos '!K2551&gt;=88,'Paraclinicos '!K2551&lt;=92),AND('Paraclinicos '!K2551&gt;=93,AA2615=0)),0),"")</f>
        <v/>
      </c>
      <c r="AA2615" t="str" cm="1">
        <f t="array" ref="AA2615">_xlfn.IFS('Paraclinicos '!E2550="","",'Paraclinicos '!E2550="Oxigeno",2,'Paraclinicos '!E2550="Aire",0)</f>
        <v/>
      </c>
    </row>
    <row r="2616" spans="1:27" x14ac:dyDescent="0.25">
      <c r="A2616">
        <f>'Paraclinicos '!A2551</f>
        <v>0</v>
      </c>
      <c r="B2616" s="3">
        <f>'Paraclinicos '!R2551</f>
        <v>0</v>
      </c>
      <c r="C2616" t="str" cm="1">
        <f t="array" ref="C2616">_xlfn.IFS('Paraclinicos '!Q2551="","",'Paraclinicos '!Q2551&gt;60,3,'Paraclinicos '!Q2551&lt;=60,1)</f>
        <v/>
      </c>
      <c r="D2616" t="str">
        <f>IFERROR(IF(INDEX('BD Demog para scores enalazar'!BC$2:BC$3000,MATCH(Formulas!A2616,'BD Demog para scores enalazar'!A$2:A$3000,0))=0,"SI","NO"),"")</f>
        <v/>
      </c>
      <c r="E2616" t="str" cm="1">
        <f t="array" ref="E2616">_xlfn.IFS(D2616="","",D2616="SI",4,D2616="NO",1)</f>
        <v/>
      </c>
      <c r="F2616" t="str" cm="1">
        <f t="array" ref="F2616">_xlfn.IFS('Paraclinicos '!B2551="","",'Paraclinicos '!B2551&gt;1,1,'Paraclinicos '!B2551&lt;=1,3)</f>
        <v/>
      </c>
      <c r="G2616" t="str" cm="1">
        <f t="array" ref="G2616">_xlfn.IFS('Paraclinicos '!D2551="","",AND('Paraclinicos '!D2551&gt;=250,'Paraclinicos '!D2551&lt;=500),2,'Paraclinicos '!D2551&gt;500,3,'Paraclinicos '!D2551&lt;250,1)</f>
        <v/>
      </c>
      <c r="H2616" s="50" t="str">
        <f t="shared" si="121"/>
        <v/>
      </c>
      <c r="I2616" t="str" cm="1">
        <f t="array" ref="I2616">_xlfn.IFS('Paraclinicos '!Q2551="","",'Paraclinicos '!Q2551&gt;=65,1,'Paraclinicos '!Q2551&lt;65,0)</f>
        <v/>
      </c>
      <c r="J2616" t="str" cm="1">
        <f t="array" ref="J2616">_xlfn.IFS('Paraclinicos '!I2551="","",'Paraclinicos '!I2551&gt;7,1,'Paraclinicos '!I2551&lt;=7,0)</f>
        <v/>
      </c>
      <c r="K2616" t="str" cm="1">
        <f t="array" ref="K2616">_xlfn.IFS('Paraclinicos '!W2551="","",'Paraclinicos '!W2551&lt;=8,1,'Paraclinicos '!W2551&gt;8,0)</f>
        <v/>
      </c>
      <c r="L2616" t="str" cm="1">
        <f t="array" ref="L2616">_xlfn.IFS('Paraclinicos '!S2551="","",'Paraclinicos '!S2551&gt;=30,1,'Paraclinicos '!S2551&lt;30,0)</f>
        <v/>
      </c>
      <c r="M2616" t="str" cm="1">
        <f t="array" ref="M2616">_xlfn.IFS(OR('Paraclinicos '!T2551="",'Paraclinicos '!U2551=""),"",OR('Paraclinicos '!T2551&lt;=90,'Paraclinicos '!U2551&lt;=60),1,OR('Paraclinicos '!T2551&gt;90,'Paraclinicos '!U2551&gt;60),0)</f>
        <v/>
      </c>
      <c r="N2616" s="45" t="str">
        <f t="shared" si="122"/>
        <v/>
      </c>
      <c r="O2616" t="str" cm="1">
        <f t="array" ref="O2616">_xlfn.IFS(OR('Paraclinicos '!M2551="",'Paraclinicos '!N2551="",'Paraclinicos '!N2551=0),"",'Paraclinicos '!M2551/'Paraclinicos '!N2551&lt;100,4,'Paraclinicos '!M2551/'Paraclinicos '!N2551&lt;200,3,'Paraclinicos '!M2551/'Paraclinicos '!N2551&lt;300,2,'Paraclinicos '!M2551/'Paraclinicos '!N2551&lt;400,1,'Paraclinicos '!M2551/'Paraclinicos '!N2551&gt;=400,0)</f>
        <v/>
      </c>
      <c r="P2616" t="str" cm="1">
        <f t="array" ref="P2616">_xlfn.IFS('Paraclinicos '!C2551="","",'Paraclinicos '!C2551&lt;20,4,'Paraclinicos '!C2551&lt;50,3,'Paraclinicos '!C2551&lt;100,2,'Paraclinicos '!C2551&lt;150,1,'Paraclinicos '!C2551&gt;150,0)</f>
        <v/>
      </c>
      <c r="Q2616" t="str" cm="1">
        <f t="array" ref="Q2616">_xlfn.IFS('Paraclinicos '!O2551="","",'Paraclinicos '!O2551&lt;1.2,0,'Paraclinicos '!O2551&lt;2,1,'Paraclinicos '!O2551&lt;3.5,2,'Paraclinicos '!O2551&lt;5,3,'Paraclinicos '!O2551&gt;5,4)</f>
        <v/>
      </c>
      <c r="R2616" t="str" cm="1">
        <f t="array" ref="R2616">_xlfn.IFS('Paraclinicos '!J2551="","",'Paraclinicos '!J2551&lt;1.2,0,'Paraclinicos '!J2551&lt;2,1,'Paraclinicos '!J2551&lt;6,2,'Paraclinicos '!J2551&lt;12,3,'Paraclinicos '!J2551&gt;=12,4)</f>
        <v/>
      </c>
      <c r="S2616" t="str" cm="1">
        <f t="array" ref="S2616">_xlfn.IFS('Paraclinicos '!Y2551="","",'Paraclinicos '!Y2551&lt;70,1,'Paraclinicos '!Y2551&gt;=70,0)</f>
        <v/>
      </c>
      <c r="T2616" t="str" cm="1">
        <f t="array" ref="T2616">_xlfn.IFS('Paraclinicos '!W2551="","",'Paraclinicos '!W2551&lt;6,4,'Paraclinicos '!W2551&lt;10,3,'Paraclinicos '!W2551&lt;13,2,'Paraclinicos '!W2551&lt;15,1,'Paraclinicos '!W2551=15,0)</f>
        <v/>
      </c>
      <c r="U2616" s="54" t="str">
        <f t="shared" si="120"/>
        <v/>
      </c>
      <c r="V2616" t="str" cm="1">
        <f t="array" ref="V2616">_xlfn.IFS('Paraclinicos '!S2551="","",OR('Paraclinicos '!S2551&lt;=8,'Paraclinicos '!S2551&gt;=25),3,'Paraclinicos '!S2551&lt;12,1,'Paraclinicos '!S2551&lt;21,0,'Paraclinicos '!S2551&lt;25,2)</f>
        <v/>
      </c>
      <c r="W2616" t="str">
        <f>IFERROR(IF(INDEX('BD Demog para scores enalazar'!Y$2:'BD Demog para scores enalazar'!Y$3000,MATCH(Formulas!A2616,'BD Demog para scores enalazar'!A$2:'BD Demog para scores enalazar'!A$3000,0))=1,"SI","NO"),"")</f>
        <v/>
      </c>
      <c r="X2616" s="9" t="str">
        <f>IFERROR(IF(INDEX('BD Demog para scores enalazar'!AJ$2:'BD Demog para scores enalazar'!AJ$3000,MATCH(Formulas!A2616,'BD Demog para scores enalazar'!A$2:'BD Demog para scores enalazar'!A$3000,0))=1,"SI","NO"),"")</f>
        <v/>
      </c>
      <c r="Y2616" t="str" cm="1">
        <f t="array" ref="Y2616">IF(AND(W2616="NO",X2616="NO"),_xlfn.IFS('Paraclinicos '!K2551&lt;=91,3,'Paraclinicos '!K2551&lt;94,2,'Paraclinicos '!K2551&lt;96,1,'Paraclinicos '!K2551&gt;=96,0),"")</f>
        <v/>
      </c>
      <c r="Z2616" t="str" cm="1">
        <f t="array" ref="Z2616">IF(OR(W2616="SI",X2616="SI"),_xlfn.IFS(OR(AND('Paraclinicos '!K2552&lt;=83),AND('Paraclinicos '!K2552&gt;=97,AA2616=2)),3,OR(AND('Paraclinicos '!K2552&lt;=86),AND('Paraclinicos '!K2552&gt;=94,AA2616=2)),2,OR(AND('Paraclinicos '!K2552&lt;=88),AND('Paraclinicos '!K2552&gt;=92,AA2616=2)),1,OR(AND('Paraclinicos '!K2552&gt;=88,'Paraclinicos '!K2552&lt;=92),AND('Paraclinicos '!K2552&gt;=93,AA2616=0)),0),"")</f>
        <v/>
      </c>
      <c r="AA2616" t="str" cm="1">
        <f t="array" ref="AA2616">_xlfn.IFS('Paraclinicos '!E2551="","",'Paraclinicos '!E2551="Oxigeno",2,'Paraclinicos '!E2551="Aire",0)</f>
        <v/>
      </c>
    </row>
    <row r="2617" spans="1:27" x14ac:dyDescent="0.25">
      <c r="A2617">
        <f>'Paraclinicos '!A2552</f>
        <v>0</v>
      </c>
      <c r="B2617" s="3">
        <f>'Paraclinicos '!R2552</f>
        <v>0</v>
      </c>
      <c r="C2617" t="str" cm="1">
        <f t="array" ref="C2617">_xlfn.IFS('Paraclinicos '!Q2552="","",'Paraclinicos '!Q2552&gt;60,3,'Paraclinicos '!Q2552&lt;=60,1)</f>
        <v/>
      </c>
      <c r="D2617" t="str">
        <f>IFERROR(IF(INDEX('BD Demog para scores enalazar'!BC$2:BC$3000,MATCH(Formulas!A2617,'BD Demog para scores enalazar'!A$2:A$3000,0))=0,"SI","NO"),"")</f>
        <v/>
      </c>
      <c r="E2617" t="str" cm="1">
        <f t="array" ref="E2617">_xlfn.IFS(D2617="","",D2617="SI",4,D2617="NO",1)</f>
        <v/>
      </c>
      <c r="F2617" t="str" cm="1">
        <f t="array" ref="F2617">_xlfn.IFS('Paraclinicos '!B2552="","",'Paraclinicos '!B2552&gt;1,1,'Paraclinicos '!B2552&lt;=1,3)</f>
        <v/>
      </c>
      <c r="G2617" t="str" cm="1">
        <f t="array" ref="G2617">_xlfn.IFS('Paraclinicos '!D2552="","",AND('Paraclinicos '!D2552&gt;=250,'Paraclinicos '!D2552&lt;=500),2,'Paraclinicos '!D2552&gt;500,3,'Paraclinicos '!D2552&lt;250,1)</f>
        <v/>
      </c>
      <c r="H2617" s="50" t="str">
        <f t="shared" si="121"/>
        <v/>
      </c>
      <c r="I2617" t="str" cm="1">
        <f t="array" ref="I2617">_xlfn.IFS('Paraclinicos '!Q2552="","",'Paraclinicos '!Q2552&gt;=65,1,'Paraclinicos '!Q2552&lt;65,0)</f>
        <v/>
      </c>
      <c r="J2617" t="str" cm="1">
        <f t="array" ref="J2617">_xlfn.IFS('Paraclinicos '!I2552="","",'Paraclinicos '!I2552&gt;7,1,'Paraclinicos '!I2552&lt;=7,0)</f>
        <v/>
      </c>
      <c r="K2617" t="str" cm="1">
        <f t="array" ref="K2617">_xlfn.IFS('Paraclinicos '!W2552="","",'Paraclinicos '!W2552&lt;=8,1,'Paraclinicos '!W2552&gt;8,0)</f>
        <v/>
      </c>
      <c r="L2617" t="str" cm="1">
        <f t="array" ref="L2617">_xlfn.IFS('Paraclinicos '!S2552="","",'Paraclinicos '!S2552&gt;=30,1,'Paraclinicos '!S2552&lt;30,0)</f>
        <v/>
      </c>
      <c r="M2617" t="str" cm="1">
        <f t="array" ref="M2617">_xlfn.IFS(OR('Paraclinicos '!T2552="",'Paraclinicos '!U2552=""),"",OR('Paraclinicos '!T2552&lt;=90,'Paraclinicos '!U2552&lt;=60),1,OR('Paraclinicos '!T2552&gt;90,'Paraclinicos '!U2552&gt;60),0)</f>
        <v/>
      </c>
      <c r="N2617" s="45" t="str">
        <f t="shared" si="122"/>
        <v/>
      </c>
      <c r="O2617" t="str" cm="1">
        <f t="array" ref="O2617">_xlfn.IFS(OR('Paraclinicos '!M2552="",'Paraclinicos '!N2552="",'Paraclinicos '!N2552=0),"",'Paraclinicos '!M2552/'Paraclinicos '!N2552&lt;100,4,'Paraclinicos '!M2552/'Paraclinicos '!N2552&lt;200,3,'Paraclinicos '!M2552/'Paraclinicos '!N2552&lt;300,2,'Paraclinicos '!M2552/'Paraclinicos '!N2552&lt;400,1,'Paraclinicos '!M2552/'Paraclinicos '!N2552&gt;=400,0)</f>
        <v/>
      </c>
      <c r="P2617" t="str" cm="1">
        <f t="array" ref="P2617">_xlfn.IFS('Paraclinicos '!C2552="","",'Paraclinicos '!C2552&lt;20,4,'Paraclinicos '!C2552&lt;50,3,'Paraclinicos '!C2552&lt;100,2,'Paraclinicos '!C2552&lt;150,1,'Paraclinicos '!C2552&gt;150,0)</f>
        <v/>
      </c>
      <c r="Q2617" t="str" cm="1">
        <f t="array" ref="Q2617">_xlfn.IFS('Paraclinicos '!O2552="","",'Paraclinicos '!O2552&lt;1.2,0,'Paraclinicos '!O2552&lt;2,1,'Paraclinicos '!O2552&lt;3.5,2,'Paraclinicos '!O2552&lt;5,3,'Paraclinicos '!O2552&gt;5,4)</f>
        <v/>
      </c>
      <c r="R2617" t="str" cm="1">
        <f t="array" ref="R2617">_xlfn.IFS('Paraclinicos '!J2552="","",'Paraclinicos '!J2552&lt;1.2,0,'Paraclinicos '!J2552&lt;2,1,'Paraclinicos '!J2552&lt;6,2,'Paraclinicos '!J2552&lt;12,3,'Paraclinicos '!J2552&gt;=12,4)</f>
        <v/>
      </c>
      <c r="S2617" t="str" cm="1">
        <f t="array" ref="S2617">_xlfn.IFS('Paraclinicos '!Y2552="","",'Paraclinicos '!Y2552&lt;70,1,'Paraclinicos '!Y2552&gt;=70,0)</f>
        <v/>
      </c>
      <c r="T2617" t="str" cm="1">
        <f t="array" ref="T2617">_xlfn.IFS('Paraclinicos '!W2552="","",'Paraclinicos '!W2552&lt;6,4,'Paraclinicos '!W2552&lt;10,3,'Paraclinicos '!W2552&lt;13,2,'Paraclinicos '!W2552&lt;15,1,'Paraclinicos '!W2552=15,0)</f>
        <v/>
      </c>
      <c r="U2617" s="54" t="str">
        <f t="shared" si="120"/>
        <v/>
      </c>
      <c r="V2617" t="str" cm="1">
        <f t="array" ref="V2617">_xlfn.IFS('Paraclinicos '!S2552="","",OR('Paraclinicos '!S2552&lt;=8,'Paraclinicos '!S2552&gt;=25),3,'Paraclinicos '!S2552&lt;12,1,'Paraclinicos '!S2552&lt;21,0,'Paraclinicos '!S2552&lt;25,2)</f>
        <v/>
      </c>
      <c r="W2617" t="str">
        <f>IFERROR(IF(INDEX('BD Demog para scores enalazar'!Y$2:'BD Demog para scores enalazar'!Y$3000,MATCH(Formulas!A2617,'BD Demog para scores enalazar'!A$2:'BD Demog para scores enalazar'!A$3000,0))=1,"SI","NO"),"")</f>
        <v/>
      </c>
      <c r="X2617" s="9" t="str">
        <f>IFERROR(IF(INDEX('BD Demog para scores enalazar'!AJ$2:'BD Demog para scores enalazar'!AJ$3000,MATCH(Formulas!A2617,'BD Demog para scores enalazar'!A$2:'BD Demog para scores enalazar'!A$3000,0))=1,"SI","NO"),"")</f>
        <v/>
      </c>
      <c r="Y2617" t="str" cm="1">
        <f t="array" ref="Y2617">IF(AND(W2617="NO",X2617="NO"),_xlfn.IFS('Paraclinicos '!K2552&lt;=91,3,'Paraclinicos '!K2552&lt;94,2,'Paraclinicos '!K2552&lt;96,1,'Paraclinicos '!K2552&gt;=96,0),"")</f>
        <v/>
      </c>
      <c r="Z2617" t="str" cm="1">
        <f t="array" ref="Z2617">IF(OR(W2617="SI",X2617="SI"),_xlfn.IFS(OR(AND('Paraclinicos '!K2553&lt;=83),AND('Paraclinicos '!K2553&gt;=97,AA2617=2)),3,OR(AND('Paraclinicos '!K2553&lt;=86),AND('Paraclinicos '!K2553&gt;=94,AA2617=2)),2,OR(AND('Paraclinicos '!K2553&lt;=88),AND('Paraclinicos '!K2553&gt;=92,AA2617=2)),1,OR(AND('Paraclinicos '!K2553&gt;=88,'Paraclinicos '!K2553&lt;=92),AND('Paraclinicos '!K2553&gt;=93,AA2617=0)),0),"")</f>
        <v/>
      </c>
      <c r="AA2617" t="str" cm="1">
        <f t="array" ref="AA2617">_xlfn.IFS('Paraclinicos '!E2552="","",'Paraclinicos '!E2552="Oxigeno",2,'Paraclinicos '!E2552="Aire",0)</f>
        <v/>
      </c>
    </row>
    <row r="2618" spans="1:27" x14ac:dyDescent="0.25">
      <c r="A2618">
        <f>'Paraclinicos '!A2553</f>
        <v>0</v>
      </c>
      <c r="B2618" s="3">
        <f>'Paraclinicos '!R2553</f>
        <v>0</v>
      </c>
      <c r="C2618" t="str" cm="1">
        <f t="array" ref="C2618">_xlfn.IFS('Paraclinicos '!Q2553="","",'Paraclinicos '!Q2553&gt;60,3,'Paraclinicos '!Q2553&lt;=60,1)</f>
        <v/>
      </c>
      <c r="D2618" t="str">
        <f>IFERROR(IF(INDEX('BD Demog para scores enalazar'!BC$2:BC$3000,MATCH(Formulas!A2618,'BD Demog para scores enalazar'!A$2:A$3000,0))=0,"SI","NO"),"")</f>
        <v/>
      </c>
      <c r="E2618" t="str" cm="1">
        <f t="array" ref="E2618">_xlfn.IFS(D2618="","",D2618="SI",4,D2618="NO",1)</f>
        <v/>
      </c>
      <c r="F2618" t="str" cm="1">
        <f t="array" ref="F2618">_xlfn.IFS('Paraclinicos '!B2553="","",'Paraclinicos '!B2553&gt;1,1,'Paraclinicos '!B2553&lt;=1,3)</f>
        <v/>
      </c>
      <c r="G2618" t="str" cm="1">
        <f t="array" ref="G2618">_xlfn.IFS('Paraclinicos '!D2553="","",AND('Paraclinicos '!D2553&gt;=250,'Paraclinicos '!D2553&lt;=500),2,'Paraclinicos '!D2553&gt;500,3,'Paraclinicos '!D2553&lt;250,1)</f>
        <v/>
      </c>
      <c r="H2618" s="50" t="str">
        <f t="shared" si="121"/>
        <v/>
      </c>
      <c r="I2618" t="str" cm="1">
        <f t="array" ref="I2618">_xlfn.IFS('Paraclinicos '!Q2553="","",'Paraclinicos '!Q2553&gt;=65,1,'Paraclinicos '!Q2553&lt;65,0)</f>
        <v/>
      </c>
      <c r="J2618" t="str" cm="1">
        <f t="array" ref="J2618">_xlfn.IFS('Paraclinicos '!I2553="","",'Paraclinicos '!I2553&gt;7,1,'Paraclinicos '!I2553&lt;=7,0)</f>
        <v/>
      </c>
      <c r="K2618" t="str" cm="1">
        <f t="array" ref="K2618">_xlfn.IFS('Paraclinicos '!W2553="","",'Paraclinicos '!W2553&lt;=8,1,'Paraclinicos '!W2553&gt;8,0)</f>
        <v/>
      </c>
      <c r="L2618" t="str" cm="1">
        <f t="array" ref="L2618">_xlfn.IFS('Paraclinicos '!S2553="","",'Paraclinicos '!S2553&gt;=30,1,'Paraclinicos '!S2553&lt;30,0)</f>
        <v/>
      </c>
      <c r="M2618" t="str" cm="1">
        <f t="array" ref="M2618">_xlfn.IFS(OR('Paraclinicos '!T2553="",'Paraclinicos '!U2553=""),"",OR('Paraclinicos '!T2553&lt;=90,'Paraclinicos '!U2553&lt;=60),1,OR('Paraclinicos '!T2553&gt;90,'Paraclinicos '!U2553&gt;60),0)</f>
        <v/>
      </c>
      <c r="N2618" s="45" t="str">
        <f t="shared" si="122"/>
        <v/>
      </c>
      <c r="O2618" t="str" cm="1">
        <f t="array" ref="O2618">_xlfn.IFS(OR('Paraclinicos '!M2553="",'Paraclinicos '!N2553="",'Paraclinicos '!N2553=0),"",'Paraclinicos '!M2553/'Paraclinicos '!N2553&lt;100,4,'Paraclinicos '!M2553/'Paraclinicos '!N2553&lt;200,3,'Paraclinicos '!M2553/'Paraclinicos '!N2553&lt;300,2,'Paraclinicos '!M2553/'Paraclinicos '!N2553&lt;400,1,'Paraclinicos '!M2553/'Paraclinicos '!N2553&gt;=400,0)</f>
        <v/>
      </c>
      <c r="P2618" t="str" cm="1">
        <f t="array" ref="P2618">_xlfn.IFS('Paraclinicos '!C2553="","",'Paraclinicos '!C2553&lt;20,4,'Paraclinicos '!C2553&lt;50,3,'Paraclinicos '!C2553&lt;100,2,'Paraclinicos '!C2553&lt;150,1,'Paraclinicos '!C2553&gt;150,0)</f>
        <v/>
      </c>
      <c r="Q2618" t="str" cm="1">
        <f t="array" ref="Q2618">_xlfn.IFS('Paraclinicos '!O2553="","",'Paraclinicos '!O2553&lt;1.2,0,'Paraclinicos '!O2553&lt;2,1,'Paraclinicos '!O2553&lt;3.5,2,'Paraclinicos '!O2553&lt;5,3,'Paraclinicos '!O2553&gt;5,4)</f>
        <v/>
      </c>
      <c r="R2618" t="str" cm="1">
        <f t="array" ref="R2618">_xlfn.IFS('Paraclinicos '!J2553="","",'Paraclinicos '!J2553&lt;1.2,0,'Paraclinicos '!J2553&lt;2,1,'Paraclinicos '!J2553&lt;6,2,'Paraclinicos '!J2553&lt;12,3,'Paraclinicos '!J2553&gt;=12,4)</f>
        <v/>
      </c>
      <c r="S2618" t="str" cm="1">
        <f t="array" ref="S2618">_xlfn.IFS('Paraclinicos '!Y2553="","",'Paraclinicos '!Y2553&lt;70,1,'Paraclinicos '!Y2553&gt;=70,0)</f>
        <v/>
      </c>
      <c r="T2618" t="str" cm="1">
        <f t="array" ref="T2618">_xlfn.IFS('Paraclinicos '!W2553="","",'Paraclinicos '!W2553&lt;6,4,'Paraclinicos '!W2553&lt;10,3,'Paraclinicos '!W2553&lt;13,2,'Paraclinicos '!W2553&lt;15,1,'Paraclinicos '!W2553=15,0)</f>
        <v/>
      </c>
      <c r="U2618" s="54" t="str">
        <f t="shared" si="120"/>
        <v/>
      </c>
      <c r="V2618" t="str" cm="1">
        <f t="array" ref="V2618">_xlfn.IFS('Paraclinicos '!S2553="","",OR('Paraclinicos '!S2553&lt;=8,'Paraclinicos '!S2553&gt;=25),3,'Paraclinicos '!S2553&lt;12,1,'Paraclinicos '!S2553&lt;21,0,'Paraclinicos '!S2553&lt;25,2)</f>
        <v/>
      </c>
      <c r="W2618" t="str">
        <f>IFERROR(IF(INDEX('BD Demog para scores enalazar'!Y$2:'BD Demog para scores enalazar'!Y$3000,MATCH(Formulas!A2618,'BD Demog para scores enalazar'!A$2:'BD Demog para scores enalazar'!A$3000,0))=1,"SI","NO"),"")</f>
        <v/>
      </c>
      <c r="X2618" s="9" t="str">
        <f>IFERROR(IF(INDEX('BD Demog para scores enalazar'!AJ$2:'BD Demog para scores enalazar'!AJ$3000,MATCH(Formulas!A2618,'BD Demog para scores enalazar'!A$2:'BD Demog para scores enalazar'!A$3000,0))=1,"SI","NO"),"")</f>
        <v/>
      </c>
      <c r="Y2618" t="str" cm="1">
        <f t="array" ref="Y2618">IF(AND(W2618="NO",X2618="NO"),_xlfn.IFS('Paraclinicos '!K2553&lt;=91,3,'Paraclinicos '!K2553&lt;94,2,'Paraclinicos '!K2553&lt;96,1,'Paraclinicos '!K2553&gt;=96,0),"")</f>
        <v/>
      </c>
      <c r="Z2618" t="str" cm="1">
        <f t="array" ref="Z2618">IF(OR(W2618="SI",X2618="SI"),_xlfn.IFS(OR(AND('Paraclinicos '!K2554&lt;=83),AND('Paraclinicos '!K2554&gt;=97,AA2618=2)),3,OR(AND('Paraclinicos '!K2554&lt;=86),AND('Paraclinicos '!K2554&gt;=94,AA2618=2)),2,OR(AND('Paraclinicos '!K2554&lt;=88),AND('Paraclinicos '!K2554&gt;=92,AA2618=2)),1,OR(AND('Paraclinicos '!K2554&gt;=88,'Paraclinicos '!K2554&lt;=92),AND('Paraclinicos '!K2554&gt;=93,AA2618=0)),0),"")</f>
        <v/>
      </c>
      <c r="AA2618" t="str" cm="1">
        <f t="array" ref="AA2618">_xlfn.IFS('Paraclinicos '!E2553="","",'Paraclinicos '!E2553="Oxigeno",2,'Paraclinicos '!E2553="Aire",0)</f>
        <v/>
      </c>
    </row>
    <row r="2619" spans="1:27" x14ac:dyDescent="0.25">
      <c r="A2619">
        <f>'Paraclinicos '!A2554</f>
        <v>0</v>
      </c>
      <c r="B2619" s="3">
        <f>'Paraclinicos '!R2554</f>
        <v>0</v>
      </c>
      <c r="C2619" t="str" cm="1">
        <f t="array" ref="C2619">_xlfn.IFS('Paraclinicos '!Q2554="","",'Paraclinicos '!Q2554&gt;60,3,'Paraclinicos '!Q2554&lt;=60,1)</f>
        <v/>
      </c>
      <c r="D2619" t="str">
        <f>IFERROR(IF(INDEX('BD Demog para scores enalazar'!BC$2:BC$3000,MATCH(Formulas!A2619,'BD Demog para scores enalazar'!A$2:A$3000,0))=0,"SI","NO"),"")</f>
        <v/>
      </c>
      <c r="E2619" t="str" cm="1">
        <f t="array" ref="E2619">_xlfn.IFS(D2619="","",D2619="SI",4,D2619="NO",1)</f>
        <v/>
      </c>
      <c r="F2619" t="str" cm="1">
        <f t="array" ref="F2619">_xlfn.IFS('Paraclinicos '!B2554="","",'Paraclinicos '!B2554&gt;1,1,'Paraclinicos '!B2554&lt;=1,3)</f>
        <v/>
      </c>
      <c r="G2619" t="str" cm="1">
        <f t="array" ref="G2619">_xlfn.IFS('Paraclinicos '!D2554="","",AND('Paraclinicos '!D2554&gt;=250,'Paraclinicos '!D2554&lt;=500),2,'Paraclinicos '!D2554&gt;500,3,'Paraclinicos '!D2554&lt;250,1)</f>
        <v/>
      </c>
      <c r="H2619" s="50" t="str">
        <f t="shared" si="121"/>
        <v/>
      </c>
      <c r="I2619" t="str" cm="1">
        <f t="array" ref="I2619">_xlfn.IFS('Paraclinicos '!Q2554="","",'Paraclinicos '!Q2554&gt;=65,1,'Paraclinicos '!Q2554&lt;65,0)</f>
        <v/>
      </c>
      <c r="J2619" t="str" cm="1">
        <f t="array" ref="J2619">_xlfn.IFS('Paraclinicos '!I2554="","",'Paraclinicos '!I2554&gt;7,1,'Paraclinicos '!I2554&lt;=7,0)</f>
        <v/>
      </c>
      <c r="K2619" t="str" cm="1">
        <f t="array" ref="K2619">_xlfn.IFS('Paraclinicos '!W2554="","",'Paraclinicos '!W2554&lt;=8,1,'Paraclinicos '!W2554&gt;8,0)</f>
        <v/>
      </c>
      <c r="L2619" t="str" cm="1">
        <f t="array" ref="L2619">_xlfn.IFS('Paraclinicos '!S2554="","",'Paraclinicos '!S2554&gt;=30,1,'Paraclinicos '!S2554&lt;30,0)</f>
        <v/>
      </c>
      <c r="M2619" t="str" cm="1">
        <f t="array" ref="M2619">_xlfn.IFS(OR('Paraclinicos '!T2554="",'Paraclinicos '!U2554=""),"",OR('Paraclinicos '!T2554&lt;=90,'Paraclinicos '!U2554&lt;=60),1,OR('Paraclinicos '!T2554&gt;90,'Paraclinicos '!U2554&gt;60),0)</f>
        <v/>
      </c>
      <c r="N2619" s="45" t="str">
        <f t="shared" si="122"/>
        <v/>
      </c>
      <c r="O2619" t="str" cm="1">
        <f t="array" ref="O2619">_xlfn.IFS(OR('Paraclinicos '!M2554="",'Paraclinicos '!N2554="",'Paraclinicos '!N2554=0),"",'Paraclinicos '!M2554/'Paraclinicos '!N2554&lt;100,4,'Paraclinicos '!M2554/'Paraclinicos '!N2554&lt;200,3,'Paraclinicos '!M2554/'Paraclinicos '!N2554&lt;300,2,'Paraclinicos '!M2554/'Paraclinicos '!N2554&lt;400,1,'Paraclinicos '!M2554/'Paraclinicos '!N2554&gt;=400,0)</f>
        <v/>
      </c>
      <c r="P2619" t="str" cm="1">
        <f t="array" ref="P2619">_xlfn.IFS('Paraclinicos '!C2554="","",'Paraclinicos '!C2554&lt;20,4,'Paraclinicos '!C2554&lt;50,3,'Paraclinicos '!C2554&lt;100,2,'Paraclinicos '!C2554&lt;150,1,'Paraclinicos '!C2554&gt;150,0)</f>
        <v/>
      </c>
      <c r="Q2619" t="str" cm="1">
        <f t="array" ref="Q2619">_xlfn.IFS('Paraclinicos '!O2554="","",'Paraclinicos '!O2554&lt;1.2,0,'Paraclinicos '!O2554&lt;2,1,'Paraclinicos '!O2554&lt;3.5,2,'Paraclinicos '!O2554&lt;5,3,'Paraclinicos '!O2554&gt;5,4)</f>
        <v/>
      </c>
      <c r="R2619" t="str" cm="1">
        <f t="array" ref="R2619">_xlfn.IFS('Paraclinicos '!J2554="","",'Paraclinicos '!J2554&lt;1.2,0,'Paraclinicos '!J2554&lt;2,1,'Paraclinicos '!J2554&lt;6,2,'Paraclinicos '!J2554&lt;12,3,'Paraclinicos '!J2554&gt;=12,4)</f>
        <v/>
      </c>
      <c r="S2619" t="str" cm="1">
        <f t="array" ref="S2619">_xlfn.IFS('Paraclinicos '!Y2554="","",'Paraclinicos '!Y2554&lt;70,1,'Paraclinicos '!Y2554&gt;=70,0)</f>
        <v/>
      </c>
      <c r="T2619" t="str" cm="1">
        <f t="array" ref="T2619">_xlfn.IFS('Paraclinicos '!W2554="","",'Paraclinicos '!W2554&lt;6,4,'Paraclinicos '!W2554&lt;10,3,'Paraclinicos '!W2554&lt;13,2,'Paraclinicos '!W2554&lt;15,1,'Paraclinicos '!W2554=15,0)</f>
        <v/>
      </c>
      <c r="U2619" s="54" t="str">
        <f t="shared" si="120"/>
        <v/>
      </c>
      <c r="V2619" t="str" cm="1">
        <f t="array" ref="V2619">_xlfn.IFS('Paraclinicos '!S2554="","",OR('Paraclinicos '!S2554&lt;=8,'Paraclinicos '!S2554&gt;=25),3,'Paraclinicos '!S2554&lt;12,1,'Paraclinicos '!S2554&lt;21,0,'Paraclinicos '!S2554&lt;25,2)</f>
        <v/>
      </c>
      <c r="W2619" t="str">
        <f>IFERROR(IF(INDEX('BD Demog para scores enalazar'!Y$2:'BD Demog para scores enalazar'!Y$3000,MATCH(Formulas!A2619,'BD Demog para scores enalazar'!A$2:'BD Demog para scores enalazar'!A$3000,0))=1,"SI","NO"),"")</f>
        <v/>
      </c>
      <c r="X2619" s="9" t="str">
        <f>IFERROR(IF(INDEX('BD Demog para scores enalazar'!AJ$2:'BD Demog para scores enalazar'!AJ$3000,MATCH(Formulas!A2619,'BD Demog para scores enalazar'!A$2:'BD Demog para scores enalazar'!A$3000,0))=1,"SI","NO"),"")</f>
        <v/>
      </c>
      <c r="Y2619" t="str" cm="1">
        <f t="array" ref="Y2619">IF(AND(W2619="NO",X2619="NO"),_xlfn.IFS('Paraclinicos '!K2554&lt;=91,3,'Paraclinicos '!K2554&lt;94,2,'Paraclinicos '!K2554&lt;96,1,'Paraclinicos '!K2554&gt;=96,0),"")</f>
        <v/>
      </c>
      <c r="Z2619" t="str" cm="1">
        <f t="array" ref="Z2619">IF(OR(W2619="SI",X2619="SI"),_xlfn.IFS(OR(AND('Paraclinicos '!K2555&lt;=83),AND('Paraclinicos '!K2555&gt;=97,AA2619=2)),3,OR(AND('Paraclinicos '!K2555&lt;=86),AND('Paraclinicos '!K2555&gt;=94,AA2619=2)),2,OR(AND('Paraclinicos '!K2555&lt;=88),AND('Paraclinicos '!K2555&gt;=92,AA2619=2)),1,OR(AND('Paraclinicos '!K2555&gt;=88,'Paraclinicos '!K2555&lt;=92),AND('Paraclinicos '!K2555&gt;=93,AA2619=0)),0),"")</f>
        <v/>
      </c>
      <c r="AA2619" t="str" cm="1">
        <f t="array" ref="AA2619">_xlfn.IFS('Paraclinicos '!E2554="","",'Paraclinicos '!E2554="Oxigeno",2,'Paraclinicos '!E2554="Aire",0)</f>
        <v/>
      </c>
    </row>
    <row r="2620" spans="1:27" x14ac:dyDescent="0.25">
      <c r="A2620">
        <f>'Paraclinicos '!A2555</f>
        <v>0</v>
      </c>
      <c r="B2620" s="3">
        <f>'Paraclinicos '!R2555</f>
        <v>0</v>
      </c>
      <c r="C2620" t="str" cm="1">
        <f t="array" ref="C2620">_xlfn.IFS('Paraclinicos '!Q2555="","",'Paraclinicos '!Q2555&gt;60,3,'Paraclinicos '!Q2555&lt;=60,1)</f>
        <v/>
      </c>
      <c r="D2620" t="str">
        <f>IFERROR(IF(INDEX('BD Demog para scores enalazar'!BC$2:BC$3000,MATCH(Formulas!A2620,'BD Demog para scores enalazar'!A$2:A$3000,0))=0,"SI","NO"),"")</f>
        <v/>
      </c>
      <c r="E2620" t="str" cm="1">
        <f t="array" ref="E2620">_xlfn.IFS(D2620="","",D2620="SI",4,D2620="NO",1)</f>
        <v/>
      </c>
      <c r="F2620" t="str" cm="1">
        <f t="array" ref="F2620">_xlfn.IFS('Paraclinicos '!B2555="","",'Paraclinicos '!B2555&gt;1,1,'Paraclinicos '!B2555&lt;=1,3)</f>
        <v/>
      </c>
      <c r="G2620" t="str" cm="1">
        <f t="array" ref="G2620">_xlfn.IFS('Paraclinicos '!D2555="","",AND('Paraclinicos '!D2555&gt;=250,'Paraclinicos '!D2555&lt;=500),2,'Paraclinicos '!D2555&gt;500,3,'Paraclinicos '!D2555&lt;250,1)</f>
        <v/>
      </c>
      <c r="H2620" s="50" t="str">
        <f t="shared" si="121"/>
        <v/>
      </c>
      <c r="I2620" t="str" cm="1">
        <f t="array" ref="I2620">_xlfn.IFS('Paraclinicos '!Q2555="","",'Paraclinicos '!Q2555&gt;=65,1,'Paraclinicos '!Q2555&lt;65,0)</f>
        <v/>
      </c>
      <c r="J2620" t="str" cm="1">
        <f t="array" ref="J2620">_xlfn.IFS('Paraclinicos '!I2555="","",'Paraclinicos '!I2555&gt;7,1,'Paraclinicos '!I2555&lt;=7,0)</f>
        <v/>
      </c>
      <c r="K2620" t="str" cm="1">
        <f t="array" ref="K2620">_xlfn.IFS('Paraclinicos '!W2555="","",'Paraclinicos '!W2555&lt;=8,1,'Paraclinicos '!W2555&gt;8,0)</f>
        <v/>
      </c>
      <c r="L2620" t="str" cm="1">
        <f t="array" ref="L2620">_xlfn.IFS('Paraclinicos '!S2555="","",'Paraclinicos '!S2555&gt;=30,1,'Paraclinicos '!S2555&lt;30,0)</f>
        <v/>
      </c>
      <c r="M2620" t="str" cm="1">
        <f t="array" ref="M2620">_xlfn.IFS(OR('Paraclinicos '!T2555="",'Paraclinicos '!U2555=""),"",OR('Paraclinicos '!T2555&lt;=90,'Paraclinicos '!U2555&lt;=60),1,OR('Paraclinicos '!T2555&gt;90,'Paraclinicos '!U2555&gt;60),0)</f>
        <v/>
      </c>
      <c r="N2620" s="45" t="str">
        <f t="shared" si="122"/>
        <v/>
      </c>
      <c r="O2620" t="str" cm="1">
        <f t="array" ref="O2620">_xlfn.IFS(OR('Paraclinicos '!M2555="",'Paraclinicos '!N2555="",'Paraclinicos '!N2555=0),"",'Paraclinicos '!M2555/'Paraclinicos '!N2555&lt;100,4,'Paraclinicos '!M2555/'Paraclinicos '!N2555&lt;200,3,'Paraclinicos '!M2555/'Paraclinicos '!N2555&lt;300,2,'Paraclinicos '!M2555/'Paraclinicos '!N2555&lt;400,1,'Paraclinicos '!M2555/'Paraclinicos '!N2555&gt;=400,0)</f>
        <v/>
      </c>
      <c r="P2620" t="str" cm="1">
        <f t="array" ref="P2620">_xlfn.IFS('Paraclinicos '!C2555="","",'Paraclinicos '!C2555&lt;20,4,'Paraclinicos '!C2555&lt;50,3,'Paraclinicos '!C2555&lt;100,2,'Paraclinicos '!C2555&lt;150,1,'Paraclinicos '!C2555&gt;150,0)</f>
        <v/>
      </c>
      <c r="Q2620" t="str" cm="1">
        <f t="array" ref="Q2620">_xlfn.IFS('Paraclinicos '!O2555="","",'Paraclinicos '!O2555&lt;1.2,0,'Paraclinicos '!O2555&lt;2,1,'Paraclinicos '!O2555&lt;3.5,2,'Paraclinicos '!O2555&lt;5,3,'Paraclinicos '!O2555&gt;5,4)</f>
        <v/>
      </c>
      <c r="R2620" t="str" cm="1">
        <f t="array" ref="R2620">_xlfn.IFS('Paraclinicos '!J2555="","",'Paraclinicos '!J2555&lt;1.2,0,'Paraclinicos '!J2555&lt;2,1,'Paraclinicos '!J2555&lt;6,2,'Paraclinicos '!J2555&lt;12,3,'Paraclinicos '!J2555&gt;=12,4)</f>
        <v/>
      </c>
      <c r="S2620" t="str" cm="1">
        <f t="array" ref="S2620">_xlfn.IFS('Paraclinicos '!Y2555="","",'Paraclinicos '!Y2555&lt;70,1,'Paraclinicos '!Y2555&gt;=70,0)</f>
        <v/>
      </c>
      <c r="T2620" t="str" cm="1">
        <f t="array" ref="T2620">_xlfn.IFS('Paraclinicos '!W2555="","",'Paraclinicos '!W2555&lt;6,4,'Paraclinicos '!W2555&lt;10,3,'Paraclinicos '!W2555&lt;13,2,'Paraclinicos '!W2555&lt;15,1,'Paraclinicos '!W2555=15,0)</f>
        <v/>
      </c>
      <c r="U2620" s="54" t="str">
        <f t="shared" si="120"/>
        <v/>
      </c>
      <c r="V2620" t="str" cm="1">
        <f t="array" ref="V2620">_xlfn.IFS('Paraclinicos '!S2555="","",OR('Paraclinicos '!S2555&lt;=8,'Paraclinicos '!S2555&gt;=25),3,'Paraclinicos '!S2555&lt;12,1,'Paraclinicos '!S2555&lt;21,0,'Paraclinicos '!S2555&lt;25,2)</f>
        <v/>
      </c>
      <c r="W2620" t="str">
        <f>IFERROR(IF(INDEX('BD Demog para scores enalazar'!Y$2:'BD Demog para scores enalazar'!Y$3000,MATCH(Formulas!A2620,'BD Demog para scores enalazar'!A$2:'BD Demog para scores enalazar'!A$3000,0))=1,"SI","NO"),"")</f>
        <v/>
      </c>
      <c r="X2620" s="9" t="str">
        <f>IFERROR(IF(INDEX('BD Demog para scores enalazar'!AJ$2:'BD Demog para scores enalazar'!AJ$3000,MATCH(Formulas!A2620,'BD Demog para scores enalazar'!A$2:'BD Demog para scores enalazar'!A$3000,0))=1,"SI","NO"),"")</f>
        <v/>
      </c>
      <c r="Y2620" t="str" cm="1">
        <f t="array" ref="Y2620">IF(AND(W2620="NO",X2620="NO"),_xlfn.IFS('Paraclinicos '!K2555&lt;=91,3,'Paraclinicos '!K2555&lt;94,2,'Paraclinicos '!K2555&lt;96,1,'Paraclinicos '!K2555&gt;=96,0),"")</f>
        <v/>
      </c>
      <c r="Z2620" t="str" cm="1">
        <f t="array" ref="Z2620">IF(OR(W2620="SI",X2620="SI"),_xlfn.IFS(OR(AND('Paraclinicos '!K2556&lt;=83),AND('Paraclinicos '!K2556&gt;=97,AA2620=2)),3,OR(AND('Paraclinicos '!K2556&lt;=86),AND('Paraclinicos '!K2556&gt;=94,AA2620=2)),2,OR(AND('Paraclinicos '!K2556&lt;=88),AND('Paraclinicos '!K2556&gt;=92,AA2620=2)),1,OR(AND('Paraclinicos '!K2556&gt;=88,'Paraclinicos '!K2556&lt;=92),AND('Paraclinicos '!K2556&gt;=93,AA2620=0)),0),"")</f>
        <v/>
      </c>
      <c r="AA2620" t="str" cm="1">
        <f t="array" ref="AA2620">_xlfn.IFS('Paraclinicos '!E2555="","",'Paraclinicos '!E2555="Oxigeno",2,'Paraclinicos '!E2555="Aire",0)</f>
        <v/>
      </c>
    </row>
    <row r="2621" spans="1:27" x14ac:dyDescent="0.25">
      <c r="A2621">
        <f>'Paraclinicos '!A2556</f>
        <v>0</v>
      </c>
      <c r="B2621" s="3">
        <f>'Paraclinicos '!R2556</f>
        <v>0</v>
      </c>
      <c r="C2621" t="str" cm="1">
        <f t="array" ref="C2621">_xlfn.IFS('Paraclinicos '!Q2556="","",'Paraclinicos '!Q2556&gt;60,3,'Paraclinicos '!Q2556&lt;=60,1)</f>
        <v/>
      </c>
      <c r="D2621" t="str">
        <f>IFERROR(IF(INDEX('BD Demog para scores enalazar'!BC$2:BC$3000,MATCH(Formulas!A2621,'BD Demog para scores enalazar'!A$2:A$3000,0))=0,"SI","NO"),"")</f>
        <v/>
      </c>
      <c r="E2621" t="str" cm="1">
        <f t="array" ref="E2621">_xlfn.IFS(D2621="","",D2621="SI",4,D2621="NO",1)</f>
        <v/>
      </c>
      <c r="F2621" t="str" cm="1">
        <f t="array" ref="F2621">_xlfn.IFS('Paraclinicos '!B2556="","",'Paraclinicos '!B2556&gt;1,1,'Paraclinicos '!B2556&lt;=1,3)</f>
        <v/>
      </c>
      <c r="G2621" t="str" cm="1">
        <f t="array" ref="G2621">_xlfn.IFS('Paraclinicos '!D2556="","",AND('Paraclinicos '!D2556&gt;=250,'Paraclinicos '!D2556&lt;=500),2,'Paraclinicos '!D2556&gt;500,3,'Paraclinicos '!D2556&lt;250,1)</f>
        <v/>
      </c>
      <c r="H2621" s="50" t="str">
        <f t="shared" si="121"/>
        <v/>
      </c>
      <c r="I2621" t="str" cm="1">
        <f t="array" ref="I2621">_xlfn.IFS('Paraclinicos '!Q2556="","",'Paraclinicos '!Q2556&gt;=65,1,'Paraclinicos '!Q2556&lt;65,0)</f>
        <v/>
      </c>
      <c r="J2621" t="str" cm="1">
        <f t="array" ref="J2621">_xlfn.IFS('Paraclinicos '!I2556="","",'Paraclinicos '!I2556&gt;7,1,'Paraclinicos '!I2556&lt;=7,0)</f>
        <v/>
      </c>
      <c r="K2621" t="str" cm="1">
        <f t="array" ref="K2621">_xlfn.IFS('Paraclinicos '!W2556="","",'Paraclinicos '!W2556&lt;=8,1,'Paraclinicos '!W2556&gt;8,0)</f>
        <v/>
      </c>
      <c r="L2621" t="str" cm="1">
        <f t="array" ref="L2621">_xlfn.IFS('Paraclinicos '!S2556="","",'Paraclinicos '!S2556&gt;=30,1,'Paraclinicos '!S2556&lt;30,0)</f>
        <v/>
      </c>
      <c r="M2621" t="str" cm="1">
        <f t="array" ref="M2621">_xlfn.IFS(OR('Paraclinicos '!T2556="",'Paraclinicos '!U2556=""),"",OR('Paraclinicos '!T2556&lt;=90,'Paraclinicos '!U2556&lt;=60),1,OR('Paraclinicos '!T2556&gt;90,'Paraclinicos '!U2556&gt;60),0)</f>
        <v/>
      </c>
      <c r="N2621" s="45" t="str">
        <f t="shared" si="122"/>
        <v/>
      </c>
      <c r="O2621" t="str" cm="1">
        <f t="array" ref="O2621">_xlfn.IFS(OR('Paraclinicos '!M2556="",'Paraclinicos '!N2556="",'Paraclinicos '!N2556=0),"",'Paraclinicos '!M2556/'Paraclinicos '!N2556&lt;100,4,'Paraclinicos '!M2556/'Paraclinicos '!N2556&lt;200,3,'Paraclinicos '!M2556/'Paraclinicos '!N2556&lt;300,2,'Paraclinicos '!M2556/'Paraclinicos '!N2556&lt;400,1,'Paraclinicos '!M2556/'Paraclinicos '!N2556&gt;=400,0)</f>
        <v/>
      </c>
      <c r="P2621" t="str" cm="1">
        <f t="array" ref="P2621">_xlfn.IFS('Paraclinicos '!C2556="","",'Paraclinicos '!C2556&lt;20,4,'Paraclinicos '!C2556&lt;50,3,'Paraclinicos '!C2556&lt;100,2,'Paraclinicos '!C2556&lt;150,1,'Paraclinicos '!C2556&gt;150,0)</f>
        <v/>
      </c>
      <c r="Q2621" t="str" cm="1">
        <f t="array" ref="Q2621">_xlfn.IFS('Paraclinicos '!O2556="","",'Paraclinicos '!O2556&lt;1.2,0,'Paraclinicos '!O2556&lt;2,1,'Paraclinicos '!O2556&lt;3.5,2,'Paraclinicos '!O2556&lt;5,3,'Paraclinicos '!O2556&gt;5,4)</f>
        <v/>
      </c>
      <c r="R2621" t="str" cm="1">
        <f t="array" ref="R2621">_xlfn.IFS('Paraclinicos '!J2556="","",'Paraclinicos '!J2556&lt;1.2,0,'Paraclinicos '!J2556&lt;2,1,'Paraclinicos '!J2556&lt;6,2,'Paraclinicos '!J2556&lt;12,3,'Paraclinicos '!J2556&gt;=12,4)</f>
        <v/>
      </c>
      <c r="S2621" t="str" cm="1">
        <f t="array" ref="S2621">_xlfn.IFS('Paraclinicos '!Y2556="","",'Paraclinicos '!Y2556&lt;70,1,'Paraclinicos '!Y2556&gt;=70,0)</f>
        <v/>
      </c>
      <c r="T2621" t="str" cm="1">
        <f t="array" ref="T2621">_xlfn.IFS('Paraclinicos '!W2556="","",'Paraclinicos '!W2556&lt;6,4,'Paraclinicos '!W2556&lt;10,3,'Paraclinicos '!W2556&lt;13,2,'Paraclinicos '!W2556&lt;15,1,'Paraclinicos '!W2556=15,0)</f>
        <v/>
      </c>
      <c r="U2621" s="54" t="str">
        <f t="shared" si="120"/>
        <v/>
      </c>
      <c r="V2621" t="str" cm="1">
        <f t="array" ref="V2621">_xlfn.IFS('Paraclinicos '!S2556="","",OR('Paraclinicos '!S2556&lt;=8,'Paraclinicos '!S2556&gt;=25),3,'Paraclinicos '!S2556&lt;12,1,'Paraclinicos '!S2556&lt;21,0,'Paraclinicos '!S2556&lt;25,2)</f>
        <v/>
      </c>
      <c r="W2621" t="str">
        <f>IFERROR(IF(INDEX('BD Demog para scores enalazar'!Y$2:'BD Demog para scores enalazar'!Y$3000,MATCH(Formulas!A2621,'BD Demog para scores enalazar'!A$2:'BD Demog para scores enalazar'!A$3000,0))=1,"SI","NO"),"")</f>
        <v/>
      </c>
      <c r="X2621" s="9" t="str">
        <f>IFERROR(IF(INDEX('BD Demog para scores enalazar'!AJ$2:'BD Demog para scores enalazar'!AJ$3000,MATCH(Formulas!A2621,'BD Demog para scores enalazar'!A$2:'BD Demog para scores enalazar'!A$3000,0))=1,"SI","NO"),"")</f>
        <v/>
      </c>
      <c r="Y2621" t="str" cm="1">
        <f t="array" ref="Y2621">IF(AND(W2621="NO",X2621="NO"),_xlfn.IFS('Paraclinicos '!K2556&lt;=91,3,'Paraclinicos '!K2556&lt;94,2,'Paraclinicos '!K2556&lt;96,1,'Paraclinicos '!K2556&gt;=96,0),"")</f>
        <v/>
      </c>
      <c r="Z2621" t="str" cm="1">
        <f t="array" ref="Z2621">IF(OR(W2621="SI",X2621="SI"),_xlfn.IFS(OR(AND('Paraclinicos '!K2557&lt;=83),AND('Paraclinicos '!K2557&gt;=97,AA2621=2)),3,OR(AND('Paraclinicos '!K2557&lt;=86),AND('Paraclinicos '!K2557&gt;=94,AA2621=2)),2,OR(AND('Paraclinicos '!K2557&lt;=88),AND('Paraclinicos '!K2557&gt;=92,AA2621=2)),1,OR(AND('Paraclinicos '!K2557&gt;=88,'Paraclinicos '!K2557&lt;=92),AND('Paraclinicos '!K2557&gt;=93,AA2621=0)),0),"")</f>
        <v/>
      </c>
      <c r="AA2621" t="str" cm="1">
        <f t="array" ref="AA2621">_xlfn.IFS('Paraclinicos '!E2556="","",'Paraclinicos '!E2556="Oxigeno",2,'Paraclinicos '!E2556="Aire",0)</f>
        <v/>
      </c>
    </row>
    <row r="2622" spans="1:27" x14ac:dyDescent="0.25">
      <c r="A2622">
        <f>'Paraclinicos '!A2557</f>
        <v>0</v>
      </c>
      <c r="B2622" s="3">
        <f>'Paraclinicos '!R2557</f>
        <v>0</v>
      </c>
      <c r="C2622" t="str" cm="1">
        <f t="array" ref="C2622">_xlfn.IFS('Paraclinicos '!Q2557="","",'Paraclinicos '!Q2557&gt;60,3,'Paraclinicos '!Q2557&lt;=60,1)</f>
        <v/>
      </c>
      <c r="D2622" t="str">
        <f>IFERROR(IF(INDEX('BD Demog para scores enalazar'!BC$2:BC$3000,MATCH(Formulas!A2622,'BD Demog para scores enalazar'!A$2:A$3000,0))=0,"SI","NO"),"")</f>
        <v/>
      </c>
      <c r="E2622" t="str" cm="1">
        <f t="array" ref="E2622">_xlfn.IFS(D2622="","",D2622="SI",4,D2622="NO",1)</f>
        <v/>
      </c>
      <c r="F2622" t="str" cm="1">
        <f t="array" ref="F2622">_xlfn.IFS('Paraclinicos '!B2557="","",'Paraclinicos '!B2557&gt;1,1,'Paraclinicos '!B2557&lt;=1,3)</f>
        <v/>
      </c>
      <c r="G2622" t="str" cm="1">
        <f t="array" ref="G2622">_xlfn.IFS('Paraclinicos '!D2557="","",AND('Paraclinicos '!D2557&gt;=250,'Paraclinicos '!D2557&lt;=500),2,'Paraclinicos '!D2557&gt;500,3,'Paraclinicos '!D2557&lt;250,1)</f>
        <v/>
      </c>
      <c r="H2622" s="50" t="str">
        <f t="shared" si="121"/>
        <v/>
      </c>
      <c r="I2622" t="str" cm="1">
        <f t="array" ref="I2622">_xlfn.IFS('Paraclinicos '!Q2557="","",'Paraclinicos '!Q2557&gt;=65,1,'Paraclinicos '!Q2557&lt;65,0)</f>
        <v/>
      </c>
      <c r="J2622" t="str" cm="1">
        <f t="array" ref="J2622">_xlfn.IFS('Paraclinicos '!I2557="","",'Paraclinicos '!I2557&gt;7,1,'Paraclinicos '!I2557&lt;=7,0)</f>
        <v/>
      </c>
      <c r="K2622" t="str" cm="1">
        <f t="array" ref="K2622">_xlfn.IFS('Paraclinicos '!W2557="","",'Paraclinicos '!W2557&lt;=8,1,'Paraclinicos '!W2557&gt;8,0)</f>
        <v/>
      </c>
      <c r="L2622" t="str" cm="1">
        <f t="array" ref="L2622">_xlfn.IFS('Paraclinicos '!S2557="","",'Paraclinicos '!S2557&gt;=30,1,'Paraclinicos '!S2557&lt;30,0)</f>
        <v/>
      </c>
      <c r="M2622" t="str" cm="1">
        <f t="array" ref="M2622">_xlfn.IFS(OR('Paraclinicos '!T2557="",'Paraclinicos '!U2557=""),"",OR('Paraclinicos '!T2557&lt;=90,'Paraclinicos '!U2557&lt;=60),1,OR('Paraclinicos '!T2557&gt;90,'Paraclinicos '!U2557&gt;60),0)</f>
        <v/>
      </c>
      <c r="N2622" s="45" t="str">
        <f t="shared" si="122"/>
        <v/>
      </c>
      <c r="O2622" t="str" cm="1">
        <f t="array" ref="O2622">_xlfn.IFS(OR('Paraclinicos '!M2557="",'Paraclinicos '!N2557="",'Paraclinicos '!N2557=0),"",'Paraclinicos '!M2557/'Paraclinicos '!N2557&lt;100,4,'Paraclinicos '!M2557/'Paraclinicos '!N2557&lt;200,3,'Paraclinicos '!M2557/'Paraclinicos '!N2557&lt;300,2,'Paraclinicos '!M2557/'Paraclinicos '!N2557&lt;400,1,'Paraclinicos '!M2557/'Paraclinicos '!N2557&gt;=400,0)</f>
        <v/>
      </c>
      <c r="P2622" t="str" cm="1">
        <f t="array" ref="P2622">_xlfn.IFS('Paraclinicos '!C2557="","",'Paraclinicos '!C2557&lt;20,4,'Paraclinicos '!C2557&lt;50,3,'Paraclinicos '!C2557&lt;100,2,'Paraclinicos '!C2557&lt;150,1,'Paraclinicos '!C2557&gt;150,0)</f>
        <v/>
      </c>
      <c r="Q2622" t="str" cm="1">
        <f t="array" ref="Q2622">_xlfn.IFS('Paraclinicos '!O2557="","",'Paraclinicos '!O2557&lt;1.2,0,'Paraclinicos '!O2557&lt;2,1,'Paraclinicos '!O2557&lt;3.5,2,'Paraclinicos '!O2557&lt;5,3,'Paraclinicos '!O2557&gt;5,4)</f>
        <v/>
      </c>
      <c r="R2622" t="str" cm="1">
        <f t="array" ref="R2622">_xlfn.IFS('Paraclinicos '!J2557="","",'Paraclinicos '!J2557&lt;1.2,0,'Paraclinicos '!J2557&lt;2,1,'Paraclinicos '!J2557&lt;6,2,'Paraclinicos '!J2557&lt;12,3,'Paraclinicos '!J2557&gt;=12,4)</f>
        <v/>
      </c>
      <c r="S2622" t="str" cm="1">
        <f t="array" ref="S2622">_xlfn.IFS('Paraclinicos '!Y2557="","",'Paraclinicos '!Y2557&lt;70,1,'Paraclinicos '!Y2557&gt;=70,0)</f>
        <v/>
      </c>
      <c r="T2622" t="str" cm="1">
        <f t="array" ref="T2622">_xlfn.IFS('Paraclinicos '!W2557="","",'Paraclinicos '!W2557&lt;6,4,'Paraclinicos '!W2557&lt;10,3,'Paraclinicos '!W2557&lt;13,2,'Paraclinicos '!W2557&lt;15,1,'Paraclinicos '!W2557=15,0)</f>
        <v/>
      </c>
      <c r="U2622" s="54" t="str">
        <f t="shared" si="120"/>
        <v/>
      </c>
      <c r="V2622" t="str" cm="1">
        <f t="array" ref="V2622">_xlfn.IFS('Paraclinicos '!S2557="","",OR('Paraclinicos '!S2557&lt;=8,'Paraclinicos '!S2557&gt;=25),3,'Paraclinicos '!S2557&lt;12,1,'Paraclinicos '!S2557&lt;21,0,'Paraclinicos '!S2557&lt;25,2)</f>
        <v/>
      </c>
      <c r="W2622" t="str">
        <f>IFERROR(IF(INDEX('BD Demog para scores enalazar'!Y$2:'BD Demog para scores enalazar'!Y$3000,MATCH(Formulas!A2622,'BD Demog para scores enalazar'!A$2:'BD Demog para scores enalazar'!A$3000,0))=1,"SI","NO"),"")</f>
        <v/>
      </c>
      <c r="X2622" s="9" t="str">
        <f>IFERROR(IF(INDEX('BD Demog para scores enalazar'!AJ$2:'BD Demog para scores enalazar'!AJ$3000,MATCH(Formulas!A2622,'BD Demog para scores enalazar'!A$2:'BD Demog para scores enalazar'!A$3000,0))=1,"SI","NO"),"")</f>
        <v/>
      </c>
      <c r="Y2622" t="str" cm="1">
        <f t="array" ref="Y2622">IF(AND(W2622="NO",X2622="NO"),_xlfn.IFS('Paraclinicos '!K2557&lt;=91,3,'Paraclinicos '!K2557&lt;94,2,'Paraclinicos '!K2557&lt;96,1,'Paraclinicos '!K2557&gt;=96,0),"")</f>
        <v/>
      </c>
      <c r="Z2622" t="str" cm="1">
        <f t="array" ref="Z2622">IF(OR(W2622="SI",X2622="SI"),_xlfn.IFS(OR(AND('Paraclinicos '!K2558&lt;=83),AND('Paraclinicos '!K2558&gt;=97,AA2622=2)),3,OR(AND('Paraclinicos '!K2558&lt;=86),AND('Paraclinicos '!K2558&gt;=94,AA2622=2)),2,OR(AND('Paraclinicos '!K2558&lt;=88),AND('Paraclinicos '!K2558&gt;=92,AA2622=2)),1,OR(AND('Paraclinicos '!K2558&gt;=88,'Paraclinicos '!K2558&lt;=92),AND('Paraclinicos '!K2558&gt;=93,AA2622=0)),0),"")</f>
        <v/>
      </c>
      <c r="AA2622" t="str" cm="1">
        <f t="array" ref="AA2622">_xlfn.IFS('Paraclinicos '!E2557="","",'Paraclinicos '!E2557="Oxigeno",2,'Paraclinicos '!E2557="Aire",0)</f>
        <v/>
      </c>
    </row>
    <row r="2623" spans="1:27" x14ac:dyDescent="0.25">
      <c r="A2623">
        <f>'Paraclinicos '!A2558</f>
        <v>0</v>
      </c>
      <c r="B2623" s="3">
        <f>'Paraclinicos '!R2558</f>
        <v>0</v>
      </c>
      <c r="C2623" t="str" cm="1">
        <f t="array" ref="C2623">_xlfn.IFS('Paraclinicos '!Q2558="","",'Paraclinicos '!Q2558&gt;60,3,'Paraclinicos '!Q2558&lt;=60,1)</f>
        <v/>
      </c>
      <c r="D2623" t="str">
        <f>IFERROR(IF(INDEX('BD Demog para scores enalazar'!BC$2:BC$3000,MATCH(Formulas!A2623,'BD Demog para scores enalazar'!A$2:A$3000,0))=0,"SI","NO"),"")</f>
        <v/>
      </c>
      <c r="E2623" t="str" cm="1">
        <f t="array" ref="E2623">_xlfn.IFS(D2623="","",D2623="SI",4,D2623="NO",1)</f>
        <v/>
      </c>
      <c r="F2623" t="str" cm="1">
        <f t="array" ref="F2623">_xlfn.IFS('Paraclinicos '!B2558="","",'Paraclinicos '!B2558&gt;1,1,'Paraclinicos '!B2558&lt;=1,3)</f>
        <v/>
      </c>
      <c r="G2623" t="str" cm="1">
        <f t="array" ref="G2623">_xlfn.IFS('Paraclinicos '!D2558="","",AND('Paraclinicos '!D2558&gt;=250,'Paraclinicos '!D2558&lt;=500),2,'Paraclinicos '!D2558&gt;500,3,'Paraclinicos '!D2558&lt;250,1)</f>
        <v/>
      </c>
      <c r="H2623" s="50" t="str">
        <f t="shared" si="121"/>
        <v/>
      </c>
      <c r="I2623" t="str" cm="1">
        <f t="array" ref="I2623">_xlfn.IFS('Paraclinicos '!Q2558="","",'Paraclinicos '!Q2558&gt;=65,1,'Paraclinicos '!Q2558&lt;65,0)</f>
        <v/>
      </c>
      <c r="J2623" t="str" cm="1">
        <f t="array" ref="J2623">_xlfn.IFS('Paraclinicos '!I2558="","",'Paraclinicos '!I2558&gt;7,1,'Paraclinicos '!I2558&lt;=7,0)</f>
        <v/>
      </c>
      <c r="K2623" t="str" cm="1">
        <f t="array" ref="K2623">_xlfn.IFS('Paraclinicos '!W2558="","",'Paraclinicos '!W2558&lt;=8,1,'Paraclinicos '!W2558&gt;8,0)</f>
        <v/>
      </c>
      <c r="L2623" t="str" cm="1">
        <f t="array" ref="L2623">_xlfn.IFS('Paraclinicos '!S2558="","",'Paraclinicos '!S2558&gt;=30,1,'Paraclinicos '!S2558&lt;30,0)</f>
        <v/>
      </c>
      <c r="M2623" t="str" cm="1">
        <f t="array" ref="M2623">_xlfn.IFS(OR('Paraclinicos '!T2558="",'Paraclinicos '!U2558=""),"",OR('Paraclinicos '!T2558&lt;=90,'Paraclinicos '!U2558&lt;=60),1,OR('Paraclinicos '!T2558&gt;90,'Paraclinicos '!U2558&gt;60),0)</f>
        <v/>
      </c>
      <c r="N2623" s="45" t="str">
        <f t="shared" si="122"/>
        <v/>
      </c>
      <c r="O2623" t="str" cm="1">
        <f t="array" ref="O2623">_xlfn.IFS(OR('Paraclinicos '!M2558="",'Paraclinicos '!N2558="",'Paraclinicos '!N2558=0),"",'Paraclinicos '!M2558/'Paraclinicos '!N2558&lt;100,4,'Paraclinicos '!M2558/'Paraclinicos '!N2558&lt;200,3,'Paraclinicos '!M2558/'Paraclinicos '!N2558&lt;300,2,'Paraclinicos '!M2558/'Paraclinicos '!N2558&lt;400,1,'Paraclinicos '!M2558/'Paraclinicos '!N2558&gt;=400,0)</f>
        <v/>
      </c>
      <c r="P2623" t="str" cm="1">
        <f t="array" ref="P2623">_xlfn.IFS('Paraclinicos '!C2558="","",'Paraclinicos '!C2558&lt;20,4,'Paraclinicos '!C2558&lt;50,3,'Paraclinicos '!C2558&lt;100,2,'Paraclinicos '!C2558&lt;150,1,'Paraclinicos '!C2558&gt;150,0)</f>
        <v/>
      </c>
      <c r="Q2623" t="str" cm="1">
        <f t="array" ref="Q2623">_xlfn.IFS('Paraclinicos '!O2558="","",'Paraclinicos '!O2558&lt;1.2,0,'Paraclinicos '!O2558&lt;2,1,'Paraclinicos '!O2558&lt;3.5,2,'Paraclinicos '!O2558&lt;5,3,'Paraclinicos '!O2558&gt;5,4)</f>
        <v/>
      </c>
      <c r="R2623" t="str" cm="1">
        <f t="array" ref="R2623">_xlfn.IFS('Paraclinicos '!J2558="","",'Paraclinicos '!J2558&lt;1.2,0,'Paraclinicos '!J2558&lt;2,1,'Paraclinicos '!J2558&lt;6,2,'Paraclinicos '!J2558&lt;12,3,'Paraclinicos '!J2558&gt;=12,4)</f>
        <v/>
      </c>
      <c r="S2623" t="str" cm="1">
        <f t="array" ref="S2623">_xlfn.IFS('Paraclinicos '!Y2558="","",'Paraclinicos '!Y2558&lt;70,1,'Paraclinicos '!Y2558&gt;=70,0)</f>
        <v/>
      </c>
      <c r="T2623" t="str" cm="1">
        <f t="array" ref="T2623">_xlfn.IFS('Paraclinicos '!W2558="","",'Paraclinicos '!W2558&lt;6,4,'Paraclinicos '!W2558&lt;10,3,'Paraclinicos '!W2558&lt;13,2,'Paraclinicos '!W2558&lt;15,1,'Paraclinicos '!W2558=15,0)</f>
        <v/>
      </c>
      <c r="U2623" s="54" t="str">
        <f t="shared" si="120"/>
        <v/>
      </c>
      <c r="V2623" t="str" cm="1">
        <f t="array" ref="V2623">_xlfn.IFS('Paraclinicos '!S2558="","",OR('Paraclinicos '!S2558&lt;=8,'Paraclinicos '!S2558&gt;=25),3,'Paraclinicos '!S2558&lt;12,1,'Paraclinicos '!S2558&lt;21,0,'Paraclinicos '!S2558&lt;25,2)</f>
        <v/>
      </c>
      <c r="W2623" t="str">
        <f>IFERROR(IF(INDEX('BD Demog para scores enalazar'!Y$2:'BD Demog para scores enalazar'!Y$3000,MATCH(Formulas!A2623,'BD Demog para scores enalazar'!A$2:'BD Demog para scores enalazar'!A$3000,0))=1,"SI","NO"),"")</f>
        <v/>
      </c>
      <c r="X2623" s="9" t="str">
        <f>IFERROR(IF(INDEX('BD Demog para scores enalazar'!AJ$2:'BD Demog para scores enalazar'!AJ$3000,MATCH(Formulas!A2623,'BD Demog para scores enalazar'!A$2:'BD Demog para scores enalazar'!A$3000,0))=1,"SI","NO"),"")</f>
        <v/>
      </c>
      <c r="Y2623" t="str" cm="1">
        <f t="array" ref="Y2623">IF(AND(W2623="NO",X2623="NO"),_xlfn.IFS('Paraclinicos '!K2558&lt;=91,3,'Paraclinicos '!K2558&lt;94,2,'Paraclinicos '!K2558&lt;96,1,'Paraclinicos '!K2558&gt;=96,0),"")</f>
        <v/>
      </c>
      <c r="Z2623" t="str" cm="1">
        <f t="array" ref="Z2623">IF(OR(W2623="SI",X2623="SI"),_xlfn.IFS(OR(AND('Paraclinicos '!K2559&lt;=83),AND('Paraclinicos '!K2559&gt;=97,AA2623=2)),3,OR(AND('Paraclinicos '!K2559&lt;=86),AND('Paraclinicos '!K2559&gt;=94,AA2623=2)),2,OR(AND('Paraclinicos '!K2559&lt;=88),AND('Paraclinicos '!K2559&gt;=92,AA2623=2)),1,OR(AND('Paraclinicos '!K2559&gt;=88,'Paraclinicos '!K2559&lt;=92),AND('Paraclinicos '!K2559&gt;=93,AA2623=0)),0),"")</f>
        <v/>
      </c>
      <c r="AA2623" t="str" cm="1">
        <f t="array" ref="AA2623">_xlfn.IFS('Paraclinicos '!E2558="","",'Paraclinicos '!E2558="Oxigeno",2,'Paraclinicos '!E2558="Aire",0)</f>
        <v/>
      </c>
    </row>
    <row r="2624" spans="1:27" x14ac:dyDescent="0.25">
      <c r="A2624">
        <f>'Paraclinicos '!A2559</f>
        <v>0</v>
      </c>
      <c r="B2624" s="3">
        <f>'Paraclinicos '!R2559</f>
        <v>0</v>
      </c>
      <c r="C2624" t="str" cm="1">
        <f t="array" ref="C2624">_xlfn.IFS('Paraclinicos '!Q2559="","",'Paraclinicos '!Q2559&gt;60,3,'Paraclinicos '!Q2559&lt;=60,1)</f>
        <v/>
      </c>
      <c r="D2624" t="str">
        <f>IFERROR(IF(INDEX('BD Demog para scores enalazar'!BC$2:BC$3000,MATCH(Formulas!A2624,'BD Demog para scores enalazar'!A$2:A$3000,0))=0,"SI","NO"),"")</f>
        <v/>
      </c>
      <c r="E2624" t="str" cm="1">
        <f t="array" ref="E2624">_xlfn.IFS(D2624="","",D2624="SI",4,D2624="NO",1)</f>
        <v/>
      </c>
      <c r="F2624" t="str" cm="1">
        <f t="array" ref="F2624">_xlfn.IFS('Paraclinicos '!B2559="","",'Paraclinicos '!B2559&gt;1,1,'Paraclinicos '!B2559&lt;=1,3)</f>
        <v/>
      </c>
      <c r="G2624" t="str" cm="1">
        <f t="array" ref="G2624">_xlfn.IFS('Paraclinicos '!D2559="","",AND('Paraclinicos '!D2559&gt;=250,'Paraclinicos '!D2559&lt;=500),2,'Paraclinicos '!D2559&gt;500,3,'Paraclinicos '!D2559&lt;250,1)</f>
        <v/>
      </c>
      <c r="H2624" s="50" t="str">
        <f t="shared" si="121"/>
        <v/>
      </c>
      <c r="I2624" t="str" cm="1">
        <f t="array" ref="I2624">_xlfn.IFS('Paraclinicos '!Q2559="","",'Paraclinicos '!Q2559&gt;=65,1,'Paraclinicos '!Q2559&lt;65,0)</f>
        <v/>
      </c>
      <c r="J2624" t="str" cm="1">
        <f t="array" ref="J2624">_xlfn.IFS('Paraclinicos '!I2559="","",'Paraclinicos '!I2559&gt;7,1,'Paraclinicos '!I2559&lt;=7,0)</f>
        <v/>
      </c>
      <c r="K2624" t="str" cm="1">
        <f t="array" ref="K2624">_xlfn.IFS('Paraclinicos '!W2559="","",'Paraclinicos '!W2559&lt;=8,1,'Paraclinicos '!W2559&gt;8,0)</f>
        <v/>
      </c>
      <c r="L2624" t="str" cm="1">
        <f t="array" ref="L2624">_xlfn.IFS('Paraclinicos '!S2559="","",'Paraclinicos '!S2559&gt;=30,1,'Paraclinicos '!S2559&lt;30,0)</f>
        <v/>
      </c>
      <c r="M2624" t="str" cm="1">
        <f t="array" ref="M2624">_xlfn.IFS(OR('Paraclinicos '!T2559="",'Paraclinicos '!U2559=""),"",OR('Paraclinicos '!T2559&lt;=90,'Paraclinicos '!U2559&lt;=60),1,OR('Paraclinicos '!T2559&gt;90,'Paraclinicos '!U2559&gt;60),0)</f>
        <v/>
      </c>
      <c r="N2624" s="45" t="str">
        <f t="shared" si="122"/>
        <v/>
      </c>
      <c r="O2624" t="str" cm="1">
        <f t="array" ref="O2624">_xlfn.IFS(OR('Paraclinicos '!M2559="",'Paraclinicos '!N2559="",'Paraclinicos '!N2559=0),"",'Paraclinicos '!M2559/'Paraclinicos '!N2559&lt;100,4,'Paraclinicos '!M2559/'Paraclinicos '!N2559&lt;200,3,'Paraclinicos '!M2559/'Paraclinicos '!N2559&lt;300,2,'Paraclinicos '!M2559/'Paraclinicos '!N2559&lt;400,1,'Paraclinicos '!M2559/'Paraclinicos '!N2559&gt;=400,0)</f>
        <v/>
      </c>
      <c r="P2624" t="str" cm="1">
        <f t="array" ref="P2624">_xlfn.IFS('Paraclinicos '!C2559="","",'Paraclinicos '!C2559&lt;20,4,'Paraclinicos '!C2559&lt;50,3,'Paraclinicos '!C2559&lt;100,2,'Paraclinicos '!C2559&lt;150,1,'Paraclinicos '!C2559&gt;150,0)</f>
        <v/>
      </c>
      <c r="Q2624" t="str" cm="1">
        <f t="array" ref="Q2624">_xlfn.IFS('Paraclinicos '!O2559="","",'Paraclinicos '!O2559&lt;1.2,0,'Paraclinicos '!O2559&lt;2,1,'Paraclinicos '!O2559&lt;3.5,2,'Paraclinicos '!O2559&lt;5,3,'Paraclinicos '!O2559&gt;5,4)</f>
        <v/>
      </c>
      <c r="R2624" t="str" cm="1">
        <f t="array" ref="R2624">_xlfn.IFS('Paraclinicos '!J2559="","",'Paraclinicos '!J2559&lt;1.2,0,'Paraclinicos '!J2559&lt;2,1,'Paraclinicos '!J2559&lt;6,2,'Paraclinicos '!J2559&lt;12,3,'Paraclinicos '!J2559&gt;=12,4)</f>
        <v/>
      </c>
      <c r="S2624" t="str" cm="1">
        <f t="array" ref="S2624">_xlfn.IFS('Paraclinicos '!Y2559="","",'Paraclinicos '!Y2559&lt;70,1,'Paraclinicos '!Y2559&gt;=70,0)</f>
        <v/>
      </c>
      <c r="T2624" t="str" cm="1">
        <f t="array" ref="T2624">_xlfn.IFS('Paraclinicos '!W2559="","",'Paraclinicos '!W2559&lt;6,4,'Paraclinicos '!W2559&lt;10,3,'Paraclinicos '!W2559&lt;13,2,'Paraclinicos '!W2559&lt;15,1,'Paraclinicos '!W2559=15,0)</f>
        <v/>
      </c>
      <c r="U2624" s="54" t="str">
        <f t="shared" si="120"/>
        <v/>
      </c>
      <c r="V2624" t="str" cm="1">
        <f t="array" ref="V2624">_xlfn.IFS('Paraclinicos '!S2559="","",OR('Paraclinicos '!S2559&lt;=8,'Paraclinicos '!S2559&gt;=25),3,'Paraclinicos '!S2559&lt;12,1,'Paraclinicos '!S2559&lt;21,0,'Paraclinicos '!S2559&lt;25,2)</f>
        <v/>
      </c>
      <c r="W2624" t="str">
        <f>IFERROR(IF(INDEX('BD Demog para scores enalazar'!Y$2:'BD Demog para scores enalazar'!Y$3000,MATCH(Formulas!A2624,'BD Demog para scores enalazar'!A$2:'BD Demog para scores enalazar'!A$3000,0))=1,"SI","NO"),"")</f>
        <v/>
      </c>
      <c r="X2624" s="9" t="str">
        <f>IFERROR(IF(INDEX('BD Demog para scores enalazar'!AJ$2:'BD Demog para scores enalazar'!AJ$3000,MATCH(Formulas!A2624,'BD Demog para scores enalazar'!A$2:'BD Demog para scores enalazar'!A$3000,0))=1,"SI","NO"),"")</f>
        <v/>
      </c>
      <c r="Y2624" t="str" cm="1">
        <f t="array" ref="Y2624">IF(AND(W2624="NO",X2624="NO"),_xlfn.IFS('Paraclinicos '!K2559&lt;=91,3,'Paraclinicos '!K2559&lt;94,2,'Paraclinicos '!K2559&lt;96,1,'Paraclinicos '!K2559&gt;=96,0),"")</f>
        <v/>
      </c>
      <c r="Z2624" t="str" cm="1">
        <f t="array" ref="Z2624">IF(OR(W2624="SI",X2624="SI"),_xlfn.IFS(OR(AND('Paraclinicos '!K2560&lt;=83),AND('Paraclinicos '!K2560&gt;=97,AA2624=2)),3,OR(AND('Paraclinicos '!K2560&lt;=86),AND('Paraclinicos '!K2560&gt;=94,AA2624=2)),2,OR(AND('Paraclinicos '!K2560&lt;=88),AND('Paraclinicos '!K2560&gt;=92,AA2624=2)),1,OR(AND('Paraclinicos '!K2560&gt;=88,'Paraclinicos '!K2560&lt;=92),AND('Paraclinicos '!K2560&gt;=93,AA2624=0)),0),"")</f>
        <v/>
      </c>
      <c r="AA2624" t="str" cm="1">
        <f t="array" ref="AA2624">_xlfn.IFS('Paraclinicos '!E2559="","",'Paraclinicos '!E2559="Oxigeno",2,'Paraclinicos '!E2559="Aire",0)</f>
        <v/>
      </c>
    </row>
    <row r="2625" spans="1:27" x14ac:dyDescent="0.25">
      <c r="A2625">
        <f>'Paraclinicos '!A2560</f>
        <v>0</v>
      </c>
      <c r="B2625" s="3">
        <f>'Paraclinicos '!R2560</f>
        <v>0</v>
      </c>
      <c r="C2625" t="str" cm="1">
        <f t="array" ref="C2625">_xlfn.IFS('Paraclinicos '!Q2560="","",'Paraclinicos '!Q2560&gt;60,3,'Paraclinicos '!Q2560&lt;=60,1)</f>
        <v/>
      </c>
      <c r="D2625" t="str">
        <f>IFERROR(IF(INDEX('BD Demog para scores enalazar'!BC$2:BC$3000,MATCH(Formulas!A2625,'BD Demog para scores enalazar'!A$2:A$3000,0))=0,"SI","NO"),"")</f>
        <v/>
      </c>
      <c r="E2625" t="str" cm="1">
        <f t="array" ref="E2625">_xlfn.IFS(D2625="","",D2625="SI",4,D2625="NO",1)</f>
        <v/>
      </c>
      <c r="F2625" t="str" cm="1">
        <f t="array" ref="F2625">_xlfn.IFS('Paraclinicos '!B2560="","",'Paraclinicos '!B2560&gt;1,1,'Paraclinicos '!B2560&lt;=1,3)</f>
        <v/>
      </c>
      <c r="G2625" t="str" cm="1">
        <f t="array" ref="G2625">_xlfn.IFS('Paraclinicos '!D2560="","",AND('Paraclinicos '!D2560&gt;=250,'Paraclinicos '!D2560&lt;=500),2,'Paraclinicos '!D2560&gt;500,3,'Paraclinicos '!D2560&lt;250,1)</f>
        <v/>
      </c>
      <c r="H2625" s="50" t="str">
        <f t="shared" si="121"/>
        <v/>
      </c>
      <c r="I2625" t="str" cm="1">
        <f t="array" ref="I2625">_xlfn.IFS('Paraclinicos '!Q2560="","",'Paraclinicos '!Q2560&gt;=65,1,'Paraclinicos '!Q2560&lt;65,0)</f>
        <v/>
      </c>
      <c r="J2625" t="str" cm="1">
        <f t="array" ref="J2625">_xlfn.IFS('Paraclinicos '!I2560="","",'Paraclinicos '!I2560&gt;7,1,'Paraclinicos '!I2560&lt;=7,0)</f>
        <v/>
      </c>
      <c r="K2625" t="str" cm="1">
        <f t="array" ref="K2625">_xlfn.IFS('Paraclinicos '!W2560="","",'Paraclinicos '!W2560&lt;=8,1,'Paraclinicos '!W2560&gt;8,0)</f>
        <v/>
      </c>
      <c r="L2625" t="str" cm="1">
        <f t="array" ref="L2625">_xlfn.IFS('Paraclinicos '!S2560="","",'Paraclinicos '!S2560&gt;=30,1,'Paraclinicos '!S2560&lt;30,0)</f>
        <v/>
      </c>
      <c r="M2625" t="str" cm="1">
        <f t="array" ref="M2625">_xlfn.IFS(OR('Paraclinicos '!T2560="",'Paraclinicos '!U2560=""),"",OR('Paraclinicos '!T2560&lt;=90,'Paraclinicos '!U2560&lt;=60),1,OR('Paraclinicos '!T2560&gt;90,'Paraclinicos '!U2560&gt;60),0)</f>
        <v/>
      </c>
      <c r="N2625" s="45" t="str">
        <f t="shared" si="122"/>
        <v/>
      </c>
      <c r="O2625" t="str" cm="1">
        <f t="array" ref="O2625">_xlfn.IFS(OR('Paraclinicos '!M2560="",'Paraclinicos '!N2560="",'Paraclinicos '!N2560=0),"",'Paraclinicos '!M2560/'Paraclinicos '!N2560&lt;100,4,'Paraclinicos '!M2560/'Paraclinicos '!N2560&lt;200,3,'Paraclinicos '!M2560/'Paraclinicos '!N2560&lt;300,2,'Paraclinicos '!M2560/'Paraclinicos '!N2560&lt;400,1,'Paraclinicos '!M2560/'Paraclinicos '!N2560&gt;=400,0)</f>
        <v/>
      </c>
      <c r="P2625" t="str" cm="1">
        <f t="array" ref="P2625">_xlfn.IFS('Paraclinicos '!C2560="","",'Paraclinicos '!C2560&lt;20,4,'Paraclinicos '!C2560&lt;50,3,'Paraclinicos '!C2560&lt;100,2,'Paraclinicos '!C2560&lt;150,1,'Paraclinicos '!C2560&gt;150,0)</f>
        <v/>
      </c>
      <c r="Q2625" t="str" cm="1">
        <f t="array" ref="Q2625">_xlfn.IFS('Paraclinicos '!O2560="","",'Paraclinicos '!O2560&lt;1.2,0,'Paraclinicos '!O2560&lt;2,1,'Paraclinicos '!O2560&lt;3.5,2,'Paraclinicos '!O2560&lt;5,3,'Paraclinicos '!O2560&gt;5,4)</f>
        <v/>
      </c>
      <c r="R2625" t="str" cm="1">
        <f t="array" ref="R2625">_xlfn.IFS('Paraclinicos '!J2560="","",'Paraclinicos '!J2560&lt;1.2,0,'Paraclinicos '!J2560&lt;2,1,'Paraclinicos '!J2560&lt;6,2,'Paraclinicos '!J2560&lt;12,3,'Paraclinicos '!J2560&gt;=12,4)</f>
        <v/>
      </c>
      <c r="S2625" t="str" cm="1">
        <f t="array" ref="S2625">_xlfn.IFS('Paraclinicos '!Y2560="","",'Paraclinicos '!Y2560&lt;70,1,'Paraclinicos '!Y2560&gt;=70,0)</f>
        <v/>
      </c>
      <c r="T2625" t="str" cm="1">
        <f t="array" ref="T2625">_xlfn.IFS('Paraclinicos '!W2560="","",'Paraclinicos '!W2560&lt;6,4,'Paraclinicos '!W2560&lt;10,3,'Paraclinicos '!W2560&lt;13,2,'Paraclinicos '!W2560&lt;15,1,'Paraclinicos '!W2560=15,0)</f>
        <v/>
      </c>
      <c r="U2625" s="54" t="str">
        <f t="shared" si="120"/>
        <v/>
      </c>
      <c r="V2625" t="str" cm="1">
        <f t="array" ref="V2625">_xlfn.IFS('Paraclinicos '!S2560="","",OR('Paraclinicos '!S2560&lt;=8,'Paraclinicos '!S2560&gt;=25),3,'Paraclinicos '!S2560&lt;12,1,'Paraclinicos '!S2560&lt;21,0,'Paraclinicos '!S2560&lt;25,2)</f>
        <v/>
      </c>
      <c r="W2625" t="str">
        <f>IFERROR(IF(INDEX('BD Demog para scores enalazar'!Y$2:'BD Demog para scores enalazar'!Y$3000,MATCH(Formulas!A2625,'BD Demog para scores enalazar'!A$2:'BD Demog para scores enalazar'!A$3000,0))=1,"SI","NO"),"")</f>
        <v/>
      </c>
      <c r="X2625" s="9" t="str">
        <f>IFERROR(IF(INDEX('BD Demog para scores enalazar'!AJ$2:'BD Demog para scores enalazar'!AJ$3000,MATCH(Formulas!A2625,'BD Demog para scores enalazar'!A$2:'BD Demog para scores enalazar'!A$3000,0))=1,"SI","NO"),"")</f>
        <v/>
      </c>
      <c r="Y2625" t="str" cm="1">
        <f t="array" ref="Y2625">IF(AND(W2625="NO",X2625="NO"),_xlfn.IFS('Paraclinicos '!K2560&lt;=91,3,'Paraclinicos '!K2560&lt;94,2,'Paraclinicos '!K2560&lt;96,1,'Paraclinicos '!K2560&gt;=96,0),"")</f>
        <v/>
      </c>
      <c r="Z2625" t="str" cm="1">
        <f t="array" ref="Z2625">IF(OR(W2625="SI",X2625="SI"),_xlfn.IFS(OR(AND('Paraclinicos '!K2561&lt;=83),AND('Paraclinicos '!K2561&gt;=97,AA2625=2)),3,OR(AND('Paraclinicos '!K2561&lt;=86),AND('Paraclinicos '!K2561&gt;=94,AA2625=2)),2,OR(AND('Paraclinicos '!K2561&lt;=88),AND('Paraclinicos '!K2561&gt;=92,AA2625=2)),1,OR(AND('Paraclinicos '!K2561&gt;=88,'Paraclinicos '!K2561&lt;=92),AND('Paraclinicos '!K2561&gt;=93,AA2625=0)),0),"")</f>
        <v/>
      </c>
      <c r="AA2625" t="str" cm="1">
        <f t="array" ref="AA2625">_xlfn.IFS('Paraclinicos '!E2560="","",'Paraclinicos '!E2560="Oxigeno",2,'Paraclinicos '!E2560="Aire",0)</f>
        <v/>
      </c>
    </row>
    <row r="2626" spans="1:27" x14ac:dyDescent="0.25">
      <c r="A2626">
        <f>'Paraclinicos '!A2561</f>
        <v>0</v>
      </c>
      <c r="B2626" s="3">
        <f>'Paraclinicos '!R2561</f>
        <v>0</v>
      </c>
      <c r="C2626" t="str" cm="1">
        <f t="array" ref="C2626">_xlfn.IFS('Paraclinicos '!Q2561="","",'Paraclinicos '!Q2561&gt;60,3,'Paraclinicos '!Q2561&lt;=60,1)</f>
        <v/>
      </c>
      <c r="D2626" t="str">
        <f>IFERROR(IF(INDEX('BD Demog para scores enalazar'!BC$2:BC$3000,MATCH(Formulas!A2626,'BD Demog para scores enalazar'!A$2:A$3000,0))=0,"SI","NO"),"")</f>
        <v/>
      </c>
      <c r="E2626" t="str" cm="1">
        <f t="array" ref="E2626">_xlfn.IFS(D2626="","",D2626="SI",4,D2626="NO",1)</f>
        <v/>
      </c>
      <c r="F2626" t="str" cm="1">
        <f t="array" ref="F2626">_xlfn.IFS('Paraclinicos '!B2561="","",'Paraclinicos '!B2561&gt;1,1,'Paraclinicos '!B2561&lt;=1,3)</f>
        <v/>
      </c>
      <c r="G2626" t="str" cm="1">
        <f t="array" ref="G2626">_xlfn.IFS('Paraclinicos '!D2561="","",AND('Paraclinicos '!D2561&gt;=250,'Paraclinicos '!D2561&lt;=500),2,'Paraclinicos '!D2561&gt;500,3,'Paraclinicos '!D2561&lt;250,1)</f>
        <v/>
      </c>
      <c r="H2626" s="50" t="str">
        <f t="shared" si="121"/>
        <v/>
      </c>
      <c r="I2626" t="str" cm="1">
        <f t="array" ref="I2626">_xlfn.IFS('Paraclinicos '!Q2561="","",'Paraclinicos '!Q2561&gt;=65,1,'Paraclinicos '!Q2561&lt;65,0)</f>
        <v/>
      </c>
      <c r="J2626" t="str" cm="1">
        <f t="array" ref="J2626">_xlfn.IFS('Paraclinicos '!I2561="","",'Paraclinicos '!I2561&gt;7,1,'Paraclinicos '!I2561&lt;=7,0)</f>
        <v/>
      </c>
      <c r="K2626" t="str" cm="1">
        <f t="array" ref="K2626">_xlfn.IFS('Paraclinicos '!W2561="","",'Paraclinicos '!W2561&lt;=8,1,'Paraclinicos '!W2561&gt;8,0)</f>
        <v/>
      </c>
      <c r="L2626" t="str" cm="1">
        <f t="array" ref="L2626">_xlfn.IFS('Paraclinicos '!S2561="","",'Paraclinicos '!S2561&gt;=30,1,'Paraclinicos '!S2561&lt;30,0)</f>
        <v/>
      </c>
      <c r="M2626" t="str" cm="1">
        <f t="array" ref="M2626">_xlfn.IFS(OR('Paraclinicos '!T2561="",'Paraclinicos '!U2561=""),"",OR('Paraclinicos '!T2561&lt;=90,'Paraclinicos '!U2561&lt;=60),1,OR('Paraclinicos '!T2561&gt;90,'Paraclinicos '!U2561&gt;60),0)</f>
        <v/>
      </c>
      <c r="N2626" s="45" t="str">
        <f t="shared" si="122"/>
        <v/>
      </c>
      <c r="O2626" t="str" cm="1">
        <f t="array" ref="O2626">_xlfn.IFS(OR('Paraclinicos '!M2561="",'Paraclinicos '!N2561="",'Paraclinicos '!N2561=0),"",'Paraclinicos '!M2561/'Paraclinicos '!N2561&lt;100,4,'Paraclinicos '!M2561/'Paraclinicos '!N2561&lt;200,3,'Paraclinicos '!M2561/'Paraclinicos '!N2561&lt;300,2,'Paraclinicos '!M2561/'Paraclinicos '!N2561&lt;400,1,'Paraclinicos '!M2561/'Paraclinicos '!N2561&gt;=400,0)</f>
        <v/>
      </c>
      <c r="P2626" t="str" cm="1">
        <f t="array" ref="P2626">_xlfn.IFS('Paraclinicos '!C2561="","",'Paraclinicos '!C2561&lt;20,4,'Paraclinicos '!C2561&lt;50,3,'Paraclinicos '!C2561&lt;100,2,'Paraclinicos '!C2561&lt;150,1,'Paraclinicos '!C2561&gt;150,0)</f>
        <v/>
      </c>
      <c r="Q2626" t="str" cm="1">
        <f t="array" ref="Q2626">_xlfn.IFS('Paraclinicos '!O2561="","",'Paraclinicos '!O2561&lt;1.2,0,'Paraclinicos '!O2561&lt;2,1,'Paraclinicos '!O2561&lt;3.5,2,'Paraclinicos '!O2561&lt;5,3,'Paraclinicos '!O2561&gt;5,4)</f>
        <v/>
      </c>
      <c r="R2626" t="str" cm="1">
        <f t="array" ref="R2626">_xlfn.IFS('Paraclinicos '!J2561="","",'Paraclinicos '!J2561&lt;1.2,0,'Paraclinicos '!J2561&lt;2,1,'Paraclinicos '!J2561&lt;6,2,'Paraclinicos '!J2561&lt;12,3,'Paraclinicos '!J2561&gt;=12,4)</f>
        <v/>
      </c>
      <c r="S2626" t="str" cm="1">
        <f t="array" ref="S2626">_xlfn.IFS('Paraclinicos '!Y2561="","",'Paraclinicos '!Y2561&lt;70,1,'Paraclinicos '!Y2561&gt;=70,0)</f>
        <v/>
      </c>
      <c r="T2626" t="str" cm="1">
        <f t="array" ref="T2626">_xlfn.IFS('Paraclinicos '!W2561="","",'Paraclinicos '!W2561&lt;6,4,'Paraclinicos '!W2561&lt;10,3,'Paraclinicos '!W2561&lt;13,2,'Paraclinicos '!W2561&lt;15,1,'Paraclinicos '!W2561=15,0)</f>
        <v/>
      </c>
      <c r="U2626" s="54" t="str">
        <f t="shared" si="120"/>
        <v/>
      </c>
      <c r="V2626" t="str" cm="1">
        <f t="array" ref="V2626">_xlfn.IFS('Paraclinicos '!S2561="","",OR('Paraclinicos '!S2561&lt;=8,'Paraclinicos '!S2561&gt;=25),3,'Paraclinicos '!S2561&lt;12,1,'Paraclinicos '!S2561&lt;21,0,'Paraclinicos '!S2561&lt;25,2)</f>
        <v/>
      </c>
      <c r="W2626" t="str">
        <f>IFERROR(IF(INDEX('BD Demog para scores enalazar'!Y$2:'BD Demog para scores enalazar'!Y$3000,MATCH(Formulas!A2626,'BD Demog para scores enalazar'!A$2:'BD Demog para scores enalazar'!A$3000,0))=1,"SI","NO"),"")</f>
        <v/>
      </c>
      <c r="X2626" s="9" t="str">
        <f>IFERROR(IF(INDEX('BD Demog para scores enalazar'!AJ$2:'BD Demog para scores enalazar'!AJ$3000,MATCH(Formulas!A2626,'BD Demog para scores enalazar'!A$2:'BD Demog para scores enalazar'!A$3000,0))=1,"SI","NO"),"")</f>
        <v/>
      </c>
      <c r="Y2626" t="str" cm="1">
        <f t="array" ref="Y2626">IF(AND(W2626="NO",X2626="NO"),_xlfn.IFS('Paraclinicos '!K2561&lt;=91,3,'Paraclinicos '!K2561&lt;94,2,'Paraclinicos '!K2561&lt;96,1,'Paraclinicos '!K2561&gt;=96,0),"")</f>
        <v/>
      </c>
      <c r="Z2626" t="str" cm="1">
        <f t="array" ref="Z2626">IF(OR(W2626="SI",X2626="SI"),_xlfn.IFS(OR(AND('Paraclinicos '!K2562&lt;=83),AND('Paraclinicos '!K2562&gt;=97,AA2626=2)),3,OR(AND('Paraclinicos '!K2562&lt;=86),AND('Paraclinicos '!K2562&gt;=94,AA2626=2)),2,OR(AND('Paraclinicos '!K2562&lt;=88),AND('Paraclinicos '!K2562&gt;=92,AA2626=2)),1,OR(AND('Paraclinicos '!K2562&gt;=88,'Paraclinicos '!K2562&lt;=92),AND('Paraclinicos '!K2562&gt;=93,AA2626=0)),0),"")</f>
        <v/>
      </c>
      <c r="AA2626" t="str" cm="1">
        <f t="array" ref="AA2626">_xlfn.IFS('Paraclinicos '!E2561="","",'Paraclinicos '!E2561="Oxigeno",2,'Paraclinicos '!E2561="Aire",0)</f>
        <v/>
      </c>
    </row>
    <row r="2627" spans="1:27" x14ac:dyDescent="0.25">
      <c r="A2627">
        <f>'Paraclinicos '!A2562</f>
        <v>0</v>
      </c>
      <c r="B2627" s="3">
        <f>'Paraclinicos '!R2562</f>
        <v>0</v>
      </c>
      <c r="C2627" t="str" cm="1">
        <f t="array" ref="C2627">_xlfn.IFS('Paraclinicos '!Q2562="","",'Paraclinicos '!Q2562&gt;60,3,'Paraclinicos '!Q2562&lt;=60,1)</f>
        <v/>
      </c>
      <c r="D2627" t="str">
        <f>IFERROR(IF(INDEX('BD Demog para scores enalazar'!BC$2:BC$3000,MATCH(Formulas!A2627,'BD Demog para scores enalazar'!A$2:A$3000,0))=0,"SI","NO"),"")</f>
        <v/>
      </c>
      <c r="E2627" t="str" cm="1">
        <f t="array" ref="E2627">_xlfn.IFS(D2627="","",D2627="SI",4,D2627="NO",1)</f>
        <v/>
      </c>
      <c r="F2627" t="str" cm="1">
        <f t="array" ref="F2627">_xlfn.IFS('Paraclinicos '!B2562="","",'Paraclinicos '!B2562&gt;1,1,'Paraclinicos '!B2562&lt;=1,3)</f>
        <v/>
      </c>
      <c r="G2627" t="str" cm="1">
        <f t="array" ref="G2627">_xlfn.IFS('Paraclinicos '!D2562="","",AND('Paraclinicos '!D2562&gt;=250,'Paraclinicos '!D2562&lt;=500),2,'Paraclinicos '!D2562&gt;500,3,'Paraclinicos '!D2562&lt;250,1)</f>
        <v/>
      </c>
      <c r="H2627" s="50" t="str">
        <f t="shared" si="121"/>
        <v/>
      </c>
      <c r="I2627" t="str" cm="1">
        <f t="array" ref="I2627">_xlfn.IFS('Paraclinicos '!Q2562="","",'Paraclinicos '!Q2562&gt;=65,1,'Paraclinicos '!Q2562&lt;65,0)</f>
        <v/>
      </c>
      <c r="J2627" t="str" cm="1">
        <f t="array" ref="J2627">_xlfn.IFS('Paraclinicos '!I2562="","",'Paraclinicos '!I2562&gt;7,1,'Paraclinicos '!I2562&lt;=7,0)</f>
        <v/>
      </c>
      <c r="K2627" t="str" cm="1">
        <f t="array" ref="K2627">_xlfn.IFS('Paraclinicos '!W2562="","",'Paraclinicos '!W2562&lt;=8,1,'Paraclinicos '!W2562&gt;8,0)</f>
        <v/>
      </c>
      <c r="L2627" t="str" cm="1">
        <f t="array" ref="L2627">_xlfn.IFS('Paraclinicos '!S2562="","",'Paraclinicos '!S2562&gt;=30,1,'Paraclinicos '!S2562&lt;30,0)</f>
        <v/>
      </c>
      <c r="M2627" t="str" cm="1">
        <f t="array" ref="M2627">_xlfn.IFS(OR('Paraclinicos '!T2562="",'Paraclinicos '!U2562=""),"",OR('Paraclinicos '!T2562&lt;=90,'Paraclinicos '!U2562&lt;=60),1,OR('Paraclinicos '!T2562&gt;90,'Paraclinicos '!U2562&gt;60),0)</f>
        <v/>
      </c>
      <c r="N2627" s="45" t="str">
        <f t="shared" si="122"/>
        <v/>
      </c>
      <c r="O2627" t="str" cm="1">
        <f t="array" ref="O2627">_xlfn.IFS(OR('Paraclinicos '!M2562="",'Paraclinicos '!N2562="",'Paraclinicos '!N2562=0),"",'Paraclinicos '!M2562/'Paraclinicos '!N2562&lt;100,4,'Paraclinicos '!M2562/'Paraclinicos '!N2562&lt;200,3,'Paraclinicos '!M2562/'Paraclinicos '!N2562&lt;300,2,'Paraclinicos '!M2562/'Paraclinicos '!N2562&lt;400,1,'Paraclinicos '!M2562/'Paraclinicos '!N2562&gt;=400,0)</f>
        <v/>
      </c>
      <c r="P2627" t="str" cm="1">
        <f t="array" ref="P2627">_xlfn.IFS('Paraclinicos '!C2562="","",'Paraclinicos '!C2562&lt;20,4,'Paraclinicos '!C2562&lt;50,3,'Paraclinicos '!C2562&lt;100,2,'Paraclinicos '!C2562&lt;150,1,'Paraclinicos '!C2562&gt;150,0)</f>
        <v/>
      </c>
      <c r="Q2627" t="str" cm="1">
        <f t="array" ref="Q2627">_xlfn.IFS('Paraclinicos '!O2562="","",'Paraclinicos '!O2562&lt;1.2,0,'Paraclinicos '!O2562&lt;2,1,'Paraclinicos '!O2562&lt;3.5,2,'Paraclinicos '!O2562&lt;5,3,'Paraclinicos '!O2562&gt;5,4)</f>
        <v/>
      </c>
      <c r="R2627" t="str" cm="1">
        <f t="array" ref="R2627">_xlfn.IFS('Paraclinicos '!J2562="","",'Paraclinicos '!J2562&lt;1.2,0,'Paraclinicos '!J2562&lt;2,1,'Paraclinicos '!J2562&lt;6,2,'Paraclinicos '!J2562&lt;12,3,'Paraclinicos '!J2562&gt;=12,4)</f>
        <v/>
      </c>
      <c r="S2627" t="str" cm="1">
        <f t="array" ref="S2627">_xlfn.IFS('Paraclinicos '!Y2562="","",'Paraclinicos '!Y2562&lt;70,1,'Paraclinicos '!Y2562&gt;=70,0)</f>
        <v/>
      </c>
      <c r="T2627" t="str" cm="1">
        <f t="array" ref="T2627">_xlfn.IFS('Paraclinicos '!W2562="","",'Paraclinicos '!W2562&lt;6,4,'Paraclinicos '!W2562&lt;10,3,'Paraclinicos '!W2562&lt;13,2,'Paraclinicos '!W2562&lt;15,1,'Paraclinicos '!W2562=15,0)</f>
        <v/>
      </c>
      <c r="U2627" s="54" t="str">
        <f t="shared" ref="U2627:U2690" si="123">IF(AND(O2627="",P2627="",Q2627="",R2627="",S2627="",T2627=""),"",SUM(O2627:T2627))</f>
        <v/>
      </c>
      <c r="V2627" t="str" cm="1">
        <f t="array" ref="V2627">_xlfn.IFS('Paraclinicos '!S2562="","",OR('Paraclinicos '!S2562&lt;=8,'Paraclinicos '!S2562&gt;=25),3,'Paraclinicos '!S2562&lt;12,1,'Paraclinicos '!S2562&lt;21,0,'Paraclinicos '!S2562&lt;25,2)</f>
        <v/>
      </c>
      <c r="W2627" t="str">
        <f>IFERROR(IF(INDEX('BD Demog para scores enalazar'!Y$2:'BD Demog para scores enalazar'!Y$3000,MATCH(Formulas!A2627,'BD Demog para scores enalazar'!A$2:'BD Demog para scores enalazar'!A$3000,0))=1,"SI","NO"),"")</f>
        <v/>
      </c>
      <c r="X2627" s="9" t="str">
        <f>IFERROR(IF(INDEX('BD Demog para scores enalazar'!AJ$2:'BD Demog para scores enalazar'!AJ$3000,MATCH(Formulas!A2627,'BD Demog para scores enalazar'!A$2:'BD Demog para scores enalazar'!A$3000,0))=1,"SI","NO"),"")</f>
        <v/>
      </c>
      <c r="Y2627" t="str" cm="1">
        <f t="array" ref="Y2627">IF(AND(W2627="NO",X2627="NO"),_xlfn.IFS('Paraclinicos '!K2562&lt;=91,3,'Paraclinicos '!K2562&lt;94,2,'Paraclinicos '!K2562&lt;96,1,'Paraclinicos '!K2562&gt;=96,0),"")</f>
        <v/>
      </c>
      <c r="Z2627" t="str" cm="1">
        <f t="array" ref="Z2627">IF(OR(W2627="SI",X2627="SI"),_xlfn.IFS(OR(AND('Paraclinicos '!K2563&lt;=83),AND('Paraclinicos '!K2563&gt;=97,AA2627=2)),3,OR(AND('Paraclinicos '!K2563&lt;=86),AND('Paraclinicos '!K2563&gt;=94,AA2627=2)),2,OR(AND('Paraclinicos '!K2563&lt;=88),AND('Paraclinicos '!K2563&gt;=92,AA2627=2)),1,OR(AND('Paraclinicos '!K2563&gt;=88,'Paraclinicos '!K2563&lt;=92),AND('Paraclinicos '!K2563&gt;=93,AA2627=0)),0),"")</f>
        <v/>
      </c>
      <c r="AA2627" t="str" cm="1">
        <f t="array" ref="AA2627">_xlfn.IFS('Paraclinicos '!E2562="","",'Paraclinicos '!E2562="Oxigeno",2,'Paraclinicos '!E2562="Aire",0)</f>
        <v/>
      </c>
    </row>
    <row r="2628" spans="1:27" x14ac:dyDescent="0.25">
      <c r="A2628">
        <f>'Paraclinicos '!A2563</f>
        <v>0</v>
      </c>
      <c r="B2628" s="3">
        <f>'Paraclinicos '!R2563</f>
        <v>0</v>
      </c>
      <c r="C2628" t="str" cm="1">
        <f t="array" ref="C2628">_xlfn.IFS('Paraclinicos '!Q2563="","",'Paraclinicos '!Q2563&gt;60,3,'Paraclinicos '!Q2563&lt;=60,1)</f>
        <v/>
      </c>
      <c r="D2628" t="str">
        <f>IFERROR(IF(INDEX('BD Demog para scores enalazar'!BC$2:BC$3000,MATCH(Formulas!A2628,'BD Demog para scores enalazar'!A$2:A$3000,0))=0,"SI","NO"),"")</f>
        <v/>
      </c>
      <c r="E2628" t="str" cm="1">
        <f t="array" ref="E2628">_xlfn.IFS(D2628="","",D2628="SI",4,D2628="NO",1)</f>
        <v/>
      </c>
      <c r="F2628" t="str" cm="1">
        <f t="array" ref="F2628">_xlfn.IFS('Paraclinicos '!B2563="","",'Paraclinicos '!B2563&gt;1,1,'Paraclinicos '!B2563&lt;=1,3)</f>
        <v/>
      </c>
      <c r="G2628" t="str" cm="1">
        <f t="array" ref="G2628">_xlfn.IFS('Paraclinicos '!D2563="","",AND('Paraclinicos '!D2563&gt;=250,'Paraclinicos '!D2563&lt;=500),2,'Paraclinicos '!D2563&gt;500,3,'Paraclinicos '!D2563&lt;250,1)</f>
        <v/>
      </c>
      <c r="H2628" s="50" t="str">
        <f t="shared" ref="H2628:H2691" si="124">IF(AND(C2628="",E2628="",F2628="",G2628=""),"",SUM(C2628,E2628:G2628))</f>
        <v/>
      </c>
      <c r="I2628" t="str" cm="1">
        <f t="array" ref="I2628">_xlfn.IFS('Paraclinicos '!Q2563="","",'Paraclinicos '!Q2563&gt;=65,1,'Paraclinicos '!Q2563&lt;65,0)</f>
        <v/>
      </c>
      <c r="J2628" t="str" cm="1">
        <f t="array" ref="J2628">_xlfn.IFS('Paraclinicos '!I2563="","",'Paraclinicos '!I2563&gt;7,1,'Paraclinicos '!I2563&lt;=7,0)</f>
        <v/>
      </c>
      <c r="K2628" t="str" cm="1">
        <f t="array" ref="K2628">_xlfn.IFS('Paraclinicos '!W2563="","",'Paraclinicos '!W2563&lt;=8,1,'Paraclinicos '!W2563&gt;8,0)</f>
        <v/>
      </c>
      <c r="L2628" t="str" cm="1">
        <f t="array" ref="L2628">_xlfn.IFS('Paraclinicos '!S2563="","",'Paraclinicos '!S2563&gt;=30,1,'Paraclinicos '!S2563&lt;30,0)</f>
        <v/>
      </c>
      <c r="M2628" t="str" cm="1">
        <f t="array" ref="M2628">_xlfn.IFS(OR('Paraclinicos '!T2563="",'Paraclinicos '!U2563=""),"",OR('Paraclinicos '!T2563&lt;=90,'Paraclinicos '!U2563&lt;=60),1,OR('Paraclinicos '!T2563&gt;90,'Paraclinicos '!U2563&gt;60),0)</f>
        <v/>
      </c>
      <c r="N2628" s="45" t="str">
        <f t="shared" ref="N2628:N2691" si="125">IF(AND(J2627="",J2628="",K2628="",L2628="",M2628=""),"",SUM(J2627:M2628))</f>
        <v/>
      </c>
      <c r="O2628" t="str" cm="1">
        <f t="array" ref="O2628">_xlfn.IFS(OR('Paraclinicos '!M2563="",'Paraclinicos '!N2563="",'Paraclinicos '!N2563=0),"",'Paraclinicos '!M2563/'Paraclinicos '!N2563&lt;100,4,'Paraclinicos '!M2563/'Paraclinicos '!N2563&lt;200,3,'Paraclinicos '!M2563/'Paraclinicos '!N2563&lt;300,2,'Paraclinicos '!M2563/'Paraclinicos '!N2563&lt;400,1,'Paraclinicos '!M2563/'Paraclinicos '!N2563&gt;=400,0)</f>
        <v/>
      </c>
      <c r="P2628" t="str" cm="1">
        <f t="array" ref="P2628">_xlfn.IFS('Paraclinicos '!C2563="","",'Paraclinicos '!C2563&lt;20,4,'Paraclinicos '!C2563&lt;50,3,'Paraclinicos '!C2563&lt;100,2,'Paraclinicos '!C2563&lt;150,1,'Paraclinicos '!C2563&gt;150,0)</f>
        <v/>
      </c>
      <c r="Q2628" t="str" cm="1">
        <f t="array" ref="Q2628">_xlfn.IFS('Paraclinicos '!O2563="","",'Paraclinicos '!O2563&lt;1.2,0,'Paraclinicos '!O2563&lt;2,1,'Paraclinicos '!O2563&lt;3.5,2,'Paraclinicos '!O2563&lt;5,3,'Paraclinicos '!O2563&gt;5,4)</f>
        <v/>
      </c>
      <c r="R2628" t="str" cm="1">
        <f t="array" ref="R2628">_xlfn.IFS('Paraclinicos '!J2563="","",'Paraclinicos '!J2563&lt;1.2,0,'Paraclinicos '!J2563&lt;2,1,'Paraclinicos '!J2563&lt;6,2,'Paraclinicos '!J2563&lt;12,3,'Paraclinicos '!J2563&gt;=12,4)</f>
        <v/>
      </c>
      <c r="S2628" t="str" cm="1">
        <f t="array" ref="S2628">_xlfn.IFS('Paraclinicos '!Y2563="","",'Paraclinicos '!Y2563&lt;70,1,'Paraclinicos '!Y2563&gt;=70,0)</f>
        <v/>
      </c>
      <c r="T2628" t="str" cm="1">
        <f t="array" ref="T2628">_xlfn.IFS('Paraclinicos '!W2563="","",'Paraclinicos '!W2563&lt;6,4,'Paraclinicos '!W2563&lt;10,3,'Paraclinicos '!W2563&lt;13,2,'Paraclinicos '!W2563&lt;15,1,'Paraclinicos '!W2563=15,0)</f>
        <v/>
      </c>
      <c r="U2628" s="54" t="str">
        <f t="shared" si="123"/>
        <v/>
      </c>
      <c r="V2628" t="str" cm="1">
        <f t="array" ref="V2628">_xlfn.IFS('Paraclinicos '!S2563="","",OR('Paraclinicos '!S2563&lt;=8,'Paraclinicos '!S2563&gt;=25),3,'Paraclinicos '!S2563&lt;12,1,'Paraclinicos '!S2563&lt;21,0,'Paraclinicos '!S2563&lt;25,2)</f>
        <v/>
      </c>
      <c r="W2628" t="str">
        <f>IFERROR(IF(INDEX('BD Demog para scores enalazar'!Y$2:'BD Demog para scores enalazar'!Y$3000,MATCH(Formulas!A2628,'BD Demog para scores enalazar'!A$2:'BD Demog para scores enalazar'!A$3000,0))=1,"SI","NO"),"")</f>
        <v/>
      </c>
      <c r="X2628" s="9" t="str">
        <f>IFERROR(IF(INDEX('BD Demog para scores enalazar'!AJ$2:'BD Demog para scores enalazar'!AJ$3000,MATCH(Formulas!A2628,'BD Demog para scores enalazar'!A$2:'BD Demog para scores enalazar'!A$3000,0))=1,"SI","NO"),"")</f>
        <v/>
      </c>
      <c r="Y2628" t="str" cm="1">
        <f t="array" ref="Y2628">IF(AND(W2628="NO",X2628="NO"),_xlfn.IFS('Paraclinicos '!K2563&lt;=91,3,'Paraclinicos '!K2563&lt;94,2,'Paraclinicos '!K2563&lt;96,1,'Paraclinicos '!K2563&gt;=96,0),"")</f>
        <v/>
      </c>
      <c r="Z2628" t="str" cm="1">
        <f t="array" ref="Z2628">IF(OR(W2628="SI",X2628="SI"),_xlfn.IFS(OR(AND('Paraclinicos '!K2564&lt;=83),AND('Paraclinicos '!K2564&gt;=97,AA2628=2)),3,OR(AND('Paraclinicos '!K2564&lt;=86),AND('Paraclinicos '!K2564&gt;=94,AA2628=2)),2,OR(AND('Paraclinicos '!K2564&lt;=88),AND('Paraclinicos '!K2564&gt;=92,AA2628=2)),1,OR(AND('Paraclinicos '!K2564&gt;=88,'Paraclinicos '!K2564&lt;=92),AND('Paraclinicos '!K2564&gt;=93,AA2628=0)),0),"")</f>
        <v/>
      </c>
      <c r="AA2628" t="str" cm="1">
        <f t="array" ref="AA2628">_xlfn.IFS('Paraclinicos '!E2563="","",'Paraclinicos '!E2563="Oxigeno",2,'Paraclinicos '!E2563="Aire",0)</f>
        <v/>
      </c>
    </row>
    <row r="2629" spans="1:27" x14ac:dyDescent="0.25">
      <c r="A2629">
        <f>'Paraclinicos '!A2564</f>
        <v>0</v>
      </c>
      <c r="B2629" s="3">
        <f>'Paraclinicos '!R2564</f>
        <v>0</v>
      </c>
      <c r="C2629" t="str" cm="1">
        <f t="array" ref="C2629">_xlfn.IFS('Paraclinicos '!Q2564="","",'Paraclinicos '!Q2564&gt;60,3,'Paraclinicos '!Q2564&lt;=60,1)</f>
        <v/>
      </c>
      <c r="D2629" t="str">
        <f>IFERROR(IF(INDEX('BD Demog para scores enalazar'!BC$2:BC$3000,MATCH(Formulas!A2629,'BD Demog para scores enalazar'!A$2:A$3000,0))=0,"SI","NO"),"")</f>
        <v/>
      </c>
      <c r="E2629" t="str" cm="1">
        <f t="array" ref="E2629">_xlfn.IFS(D2629="","",D2629="SI",4,D2629="NO",1)</f>
        <v/>
      </c>
      <c r="F2629" t="str" cm="1">
        <f t="array" ref="F2629">_xlfn.IFS('Paraclinicos '!B2564="","",'Paraclinicos '!B2564&gt;1,1,'Paraclinicos '!B2564&lt;=1,3)</f>
        <v/>
      </c>
      <c r="G2629" t="str" cm="1">
        <f t="array" ref="G2629">_xlfn.IFS('Paraclinicos '!D2564="","",AND('Paraclinicos '!D2564&gt;=250,'Paraclinicos '!D2564&lt;=500),2,'Paraclinicos '!D2564&gt;500,3,'Paraclinicos '!D2564&lt;250,1)</f>
        <v/>
      </c>
      <c r="H2629" s="50" t="str">
        <f t="shared" si="124"/>
        <v/>
      </c>
      <c r="I2629" t="str" cm="1">
        <f t="array" ref="I2629">_xlfn.IFS('Paraclinicos '!Q2564="","",'Paraclinicos '!Q2564&gt;=65,1,'Paraclinicos '!Q2564&lt;65,0)</f>
        <v/>
      </c>
      <c r="J2629" t="str" cm="1">
        <f t="array" ref="J2629">_xlfn.IFS('Paraclinicos '!I2564="","",'Paraclinicos '!I2564&gt;7,1,'Paraclinicos '!I2564&lt;=7,0)</f>
        <v/>
      </c>
      <c r="K2629" t="str" cm="1">
        <f t="array" ref="K2629">_xlfn.IFS('Paraclinicos '!W2564="","",'Paraclinicos '!W2564&lt;=8,1,'Paraclinicos '!W2564&gt;8,0)</f>
        <v/>
      </c>
      <c r="L2629" t="str" cm="1">
        <f t="array" ref="L2629">_xlfn.IFS('Paraclinicos '!S2564="","",'Paraclinicos '!S2564&gt;=30,1,'Paraclinicos '!S2564&lt;30,0)</f>
        <v/>
      </c>
      <c r="M2629" t="str" cm="1">
        <f t="array" ref="M2629">_xlfn.IFS(OR('Paraclinicos '!T2564="",'Paraclinicos '!U2564=""),"",OR('Paraclinicos '!T2564&lt;=90,'Paraclinicos '!U2564&lt;=60),1,OR('Paraclinicos '!T2564&gt;90,'Paraclinicos '!U2564&gt;60),0)</f>
        <v/>
      </c>
      <c r="N2629" s="45" t="str">
        <f t="shared" si="125"/>
        <v/>
      </c>
      <c r="O2629" t="str" cm="1">
        <f t="array" ref="O2629">_xlfn.IFS(OR('Paraclinicos '!M2564="",'Paraclinicos '!N2564="",'Paraclinicos '!N2564=0),"",'Paraclinicos '!M2564/'Paraclinicos '!N2564&lt;100,4,'Paraclinicos '!M2564/'Paraclinicos '!N2564&lt;200,3,'Paraclinicos '!M2564/'Paraclinicos '!N2564&lt;300,2,'Paraclinicos '!M2564/'Paraclinicos '!N2564&lt;400,1,'Paraclinicos '!M2564/'Paraclinicos '!N2564&gt;=400,0)</f>
        <v/>
      </c>
      <c r="P2629" t="str" cm="1">
        <f t="array" ref="P2629">_xlfn.IFS('Paraclinicos '!C2564="","",'Paraclinicos '!C2564&lt;20,4,'Paraclinicos '!C2564&lt;50,3,'Paraclinicos '!C2564&lt;100,2,'Paraclinicos '!C2564&lt;150,1,'Paraclinicos '!C2564&gt;150,0)</f>
        <v/>
      </c>
      <c r="Q2629" t="str" cm="1">
        <f t="array" ref="Q2629">_xlfn.IFS('Paraclinicos '!O2564="","",'Paraclinicos '!O2564&lt;1.2,0,'Paraclinicos '!O2564&lt;2,1,'Paraclinicos '!O2564&lt;3.5,2,'Paraclinicos '!O2564&lt;5,3,'Paraclinicos '!O2564&gt;5,4)</f>
        <v/>
      </c>
      <c r="R2629" t="str" cm="1">
        <f t="array" ref="R2629">_xlfn.IFS('Paraclinicos '!J2564="","",'Paraclinicos '!J2564&lt;1.2,0,'Paraclinicos '!J2564&lt;2,1,'Paraclinicos '!J2564&lt;6,2,'Paraclinicos '!J2564&lt;12,3,'Paraclinicos '!J2564&gt;=12,4)</f>
        <v/>
      </c>
      <c r="S2629" t="str" cm="1">
        <f t="array" ref="S2629">_xlfn.IFS('Paraclinicos '!Y2564="","",'Paraclinicos '!Y2564&lt;70,1,'Paraclinicos '!Y2564&gt;=70,0)</f>
        <v/>
      </c>
      <c r="T2629" t="str" cm="1">
        <f t="array" ref="T2629">_xlfn.IFS('Paraclinicos '!W2564="","",'Paraclinicos '!W2564&lt;6,4,'Paraclinicos '!W2564&lt;10,3,'Paraclinicos '!W2564&lt;13,2,'Paraclinicos '!W2564&lt;15,1,'Paraclinicos '!W2564=15,0)</f>
        <v/>
      </c>
      <c r="U2629" s="54" t="str">
        <f t="shared" si="123"/>
        <v/>
      </c>
      <c r="V2629" t="str" cm="1">
        <f t="array" ref="V2629">_xlfn.IFS('Paraclinicos '!S2564="","",OR('Paraclinicos '!S2564&lt;=8,'Paraclinicos '!S2564&gt;=25),3,'Paraclinicos '!S2564&lt;12,1,'Paraclinicos '!S2564&lt;21,0,'Paraclinicos '!S2564&lt;25,2)</f>
        <v/>
      </c>
      <c r="W2629" t="str">
        <f>IFERROR(IF(INDEX('BD Demog para scores enalazar'!Y$2:'BD Demog para scores enalazar'!Y$3000,MATCH(Formulas!A2629,'BD Demog para scores enalazar'!A$2:'BD Demog para scores enalazar'!A$3000,0))=1,"SI","NO"),"")</f>
        <v/>
      </c>
      <c r="X2629" s="9" t="str">
        <f>IFERROR(IF(INDEX('BD Demog para scores enalazar'!AJ$2:'BD Demog para scores enalazar'!AJ$3000,MATCH(Formulas!A2629,'BD Demog para scores enalazar'!A$2:'BD Demog para scores enalazar'!A$3000,0))=1,"SI","NO"),"")</f>
        <v/>
      </c>
      <c r="Y2629" t="str" cm="1">
        <f t="array" ref="Y2629">IF(AND(W2629="NO",X2629="NO"),_xlfn.IFS('Paraclinicos '!K2564&lt;=91,3,'Paraclinicos '!K2564&lt;94,2,'Paraclinicos '!K2564&lt;96,1,'Paraclinicos '!K2564&gt;=96,0),"")</f>
        <v/>
      </c>
      <c r="Z2629" t="str" cm="1">
        <f t="array" ref="Z2629">IF(OR(W2629="SI",X2629="SI"),_xlfn.IFS(OR(AND('Paraclinicos '!K2565&lt;=83),AND('Paraclinicos '!K2565&gt;=97,AA2629=2)),3,OR(AND('Paraclinicos '!K2565&lt;=86),AND('Paraclinicos '!K2565&gt;=94,AA2629=2)),2,OR(AND('Paraclinicos '!K2565&lt;=88),AND('Paraclinicos '!K2565&gt;=92,AA2629=2)),1,OR(AND('Paraclinicos '!K2565&gt;=88,'Paraclinicos '!K2565&lt;=92),AND('Paraclinicos '!K2565&gt;=93,AA2629=0)),0),"")</f>
        <v/>
      </c>
      <c r="AA2629" t="str" cm="1">
        <f t="array" ref="AA2629">_xlfn.IFS('Paraclinicos '!E2564="","",'Paraclinicos '!E2564="Oxigeno",2,'Paraclinicos '!E2564="Aire",0)</f>
        <v/>
      </c>
    </row>
    <row r="2630" spans="1:27" x14ac:dyDescent="0.25">
      <c r="A2630">
        <f>'Paraclinicos '!A2565</f>
        <v>0</v>
      </c>
      <c r="B2630" s="3">
        <f>'Paraclinicos '!R2565</f>
        <v>0</v>
      </c>
      <c r="C2630" t="str" cm="1">
        <f t="array" ref="C2630">_xlfn.IFS('Paraclinicos '!Q2565="","",'Paraclinicos '!Q2565&gt;60,3,'Paraclinicos '!Q2565&lt;=60,1)</f>
        <v/>
      </c>
      <c r="D2630" t="str">
        <f>IFERROR(IF(INDEX('BD Demog para scores enalazar'!BC$2:BC$3000,MATCH(Formulas!A2630,'BD Demog para scores enalazar'!A$2:A$3000,0))=0,"SI","NO"),"")</f>
        <v/>
      </c>
      <c r="E2630" t="str" cm="1">
        <f t="array" ref="E2630">_xlfn.IFS(D2630="","",D2630="SI",4,D2630="NO",1)</f>
        <v/>
      </c>
      <c r="F2630" t="str" cm="1">
        <f t="array" ref="F2630">_xlfn.IFS('Paraclinicos '!B2565="","",'Paraclinicos '!B2565&gt;1,1,'Paraclinicos '!B2565&lt;=1,3)</f>
        <v/>
      </c>
      <c r="G2630" t="str" cm="1">
        <f t="array" ref="G2630">_xlfn.IFS('Paraclinicos '!D2565="","",AND('Paraclinicos '!D2565&gt;=250,'Paraclinicos '!D2565&lt;=500),2,'Paraclinicos '!D2565&gt;500,3,'Paraclinicos '!D2565&lt;250,1)</f>
        <v/>
      </c>
      <c r="H2630" s="50" t="str">
        <f t="shared" si="124"/>
        <v/>
      </c>
      <c r="I2630" t="str" cm="1">
        <f t="array" ref="I2630">_xlfn.IFS('Paraclinicos '!Q2565="","",'Paraclinicos '!Q2565&gt;=65,1,'Paraclinicos '!Q2565&lt;65,0)</f>
        <v/>
      </c>
      <c r="J2630" t="str" cm="1">
        <f t="array" ref="J2630">_xlfn.IFS('Paraclinicos '!I2565="","",'Paraclinicos '!I2565&gt;7,1,'Paraclinicos '!I2565&lt;=7,0)</f>
        <v/>
      </c>
      <c r="K2630" t="str" cm="1">
        <f t="array" ref="K2630">_xlfn.IFS('Paraclinicos '!W2565="","",'Paraclinicos '!W2565&lt;=8,1,'Paraclinicos '!W2565&gt;8,0)</f>
        <v/>
      </c>
      <c r="L2630" t="str" cm="1">
        <f t="array" ref="L2630">_xlfn.IFS('Paraclinicos '!S2565="","",'Paraclinicos '!S2565&gt;=30,1,'Paraclinicos '!S2565&lt;30,0)</f>
        <v/>
      </c>
      <c r="M2630" t="str" cm="1">
        <f t="array" ref="M2630">_xlfn.IFS(OR('Paraclinicos '!T2565="",'Paraclinicos '!U2565=""),"",OR('Paraclinicos '!T2565&lt;=90,'Paraclinicos '!U2565&lt;=60),1,OR('Paraclinicos '!T2565&gt;90,'Paraclinicos '!U2565&gt;60),0)</f>
        <v/>
      </c>
      <c r="N2630" s="45" t="str">
        <f t="shared" si="125"/>
        <v/>
      </c>
      <c r="O2630" t="str" cm="1">
        <f t="array" ref="O2630">_xlfn.IFS(OR('Paraclinicos '!M2565="",'Paraclinicos '!N2565="",'Paraclinicos '!N2565=0),"",'Paraclinicos '!M2565/'Paraclinicos '!N2565&lt;100,4,'Paraclinicos '!M2565/'Paraclinicos '!N2565&lt;200,3,'Paraclinicos '!M2565/'Paraclinicos '!N2565&lt;300,2,'Paraclinicos '!M2565/'Paraclinicos '!N2565&lt;400,1,'Paraclinicos '!M2565/'Paraclinicos '!N2565&gt;=400,0)</f>
        <v/>
      </c>
      <c r="P2630" t="str" cm="1">
        <f t="array" ref="P2630">_xlfn.IFS('Paraclinicos '!C2565="","",'Paraclinicos '!C2565&lt;20,4,'Paraclinicos '!C2565&lt;50,3,'Paraclinicos '!C2565&lt;100,2,'Paraclinicos '!C2565&lt;150,1,'Paraclinicos '!C2565&gt;150,0)</f>
        <v/>
      </c>
      <c r="Q2630" t="str" cm="1">
        <f t="array" ref="Q2630">_xlfn.IFS('Paraclinicos '!O2565="","",'Paraclinicos '!O2565&lt;1.2,0,'Paraclinicos '!O2565&lt;2,1,'Paraclinicos '!O2565&lt;3.5,2,'Paraclinicos '!O2565&lt;5,3,'Paraclinicos '!O2565&gt;5,4)</f>
        <v/>
      </c>
      <c r="R2630" t="str" cm="1">
        <f t="array" ref="R2630">_xlfn.IFS('Paraclinicos '!J2565="","",'Paraclinicos '!J2565&lt;1.2,0,'Paraclinicos '!J2565&lt;2,1,'Paraclinicos '!J2565&lt;6,2,'Paraclinicos '!J2565&lt;12,3,'Paraclinicos '!J2565&gt;=12,4)</f>
        <v/>
      </c>
      <c r="S2630" t="str" cm="1">
        <f t="array" ref="S2630">_xlfn.IFS('Paraclinicos '!Y2565="","",'Paraclinicos '!Y2565&lt;70,1,'Paraclinicos '!Y2565&gt;=70,0)</f>
        <v/>
      </c>
      <c r="T2630" t="str" cm="1">
        <f t="array" ref="T2630">_xlfn.IFS('Paraclinicos '!W2565="","",'Paraclinicos '!W2565&lt;6,4,'Paraclinicos '!W2565&lt;10,3,'Paraclinicos '!W2565&lt;13,2,'Paraclinicos '!W2565&lt;15,1,'Paraclinicos '!W2565=15,0)</f>
        <v/>
      </c>
      <c r="U2630" s="54" t="str">
        <f t="shared" si="123"/>
        <v/>
      </c>
      <c r="V2630" t="str" cm="1">
        <f t="array" ref="V2630">_xlfn.IFS('Paraclinicos '!S2565="","",OR('Paraclinicos '!S2565&lt;=8,'Paraclinicos '!S2565&gt;=25),3,'Paraclinicos '!S2565&lt;12,1,'Paraclinicos '!S2565&lt;21,0,'Paraclinicos '!S2565&lt;25,2)</f>
        <v/>
      </c>
      <c r="W2630" t="str">
        <f>IFERROR(IF(INDEX('BD Demog para scores enalazar'!Y$2:'BD Demog para scores enalazar'!Y$3000,MATCH(Formulas!A2630,'BD Demog para scores enalazar'!A$2:'BD Demog para scores enalazar'!A$3000,0))=1,"SI","NO"),"")</f>
        <v/>
      </c>
      <c r="X2630" s="9" t="str">
        <f>IFERROR(IF(INDEX('BD Demog para scores enalazar'!AJ$2:'BD Demog para scores enalazar'!AJ$3000,MATCH(Formulas!A2630,'BD Demog para scores enalazar'!A$2:'BD Demog para scores enalazar'!A$3000,0))=1,"SI","NO"),"")</f>
        <v/>
      </c>
      <c r="Y2630" t="str" cm="1">
        <f t="array" ref="Y2630">IF(AND(W2630="NO",X2630="NO"),_xlfn.IFS('Paraclinicos '!K2565&lt;=91,3,'Paraclinicos '!K2565&lt;94,2,'Paraclinicos '!K2565&lt;96,1,'Paraclinicos '!K2565&gt;=96,0),"")</f>
        <v/>
      </c>
      <c r="Z2630" t="str" cm="1">
        <f t="array" ref="Z2630">IF(OR(W2630="SI",X2630="SI"),_xlfn.IFS(OR(AND('Paraclinicos '!K2566&lt;=83),AND('Paraclinicos '!K2566&gt;=97,AA2630=2)),3,OR(AND('Paraclinicos '!K2566&lt;=86),AND('Paraclinicos '!K2566&gt;=94,AA2630=2)),2,OR(AND('Paraclinicos '!K2566&lt;=88),AND('Paraclinicos '!K2566&gt;=92,AA2630=2)),1,OR(AND('Paraclinicos '!K2566&gt;=88,'Paraclinicos '!K2566&lt;=92),AND('Paraclinicos '!K2566&gt;=93,AA2630=0)),0),"")</f>
        <v/>
      </c>
      <c r="AA2630" t="str" cm="1">
        <f t="array" ref="AA2630">_xlfn.IFS('Paraclinicos '!E2565="","",'Paraclinicos '!E2565="Oxigeno",2,'Paraclinicos '!E2565="Aire",0)</f>
        <v/>
      </c>
    </row>
    <row r="2631" spans="1:27" x14ac:dyDescent="0.25">
      <c r="A2631">
        <f>'Paraclinicos '!A2566</f>
        <v>0</v>
      </c>
      <c r="B2631" s="3">
        <f>'Paraclinicos '!R2566</f>
        <v>0</v>
      </c>
      <c r="C2631" t="str" cm="1">
        <f t="array" ref="C2631">_xlfn.IFS('Paraclinicos '!Q2566="","",'Paraclinicos '!Q2566&gt;60,3,'Paraclinicos '!Q2566&lt;=60,1)</f>
        <v/>
      </c>
      <c r="D2631" t="str">
        <f>IFERROR(IF(INDEX('BD Demog para scores enalazar'!BC$2:BC$3000,MATCH(Formulas!A2631,'BD Demog para scores enalazar'!A$2:A$3000,0))=0,"SI","NO"),"")</f>
        <v/>
      </c>
      <c r="E2631" t="str" cm="1">
        <f t="array" ref="E2631">_xlfn.IFS(D2631="","",D2631="SI",4,D2631="NO",1)</f>
        <v/>
      </c>
      <c r="F2631" t="str" cm="1">
        <f t="array" ref="F2631">_xlfn.IFS('Paraclinicos '!B2566="","",'Paraclinicos '!B2566&gt;1,1,'Paraclinicos '!B2566&lt;=1,3)</f>
        <v/>
      </c>
      <c r="G2631" t="str" cm="1">
        <f t="array" ref="G2631">_xlfn.IFS('Paraclinicos '!D2566="","",AND('Paraclinicos '!D2566&gt;=250,'Paraclinicos '!D2566&lt;=500),2,'Paraclinicos '!D2566&gt;500,3,'Paraclinicos '!D2566&lt;250,1)</f>
        <v/>
      </c>
      <c r="H2631" s="50" t="str">
        <f t="shared" si="124"/>
        <v/>
      </c>
      <c r="I2631" t="str" cm="1">
        <f t="array" ref="I2631">_xlfn.IFS('Paraclinicos '!Q2566="","",'Paraclinicos '!Q2566&gt;=65,1,'Paraclinicos '!Q2566&lt;65,0)</f>
        <v/>
      </c>
      <c r="J2631" t="str" cm="1">
        <f t="array" ref="J2631">_xlfn.IFS('Paraclinicos '!I2566="","",'Paraclinicos '!I2566&gt;7,1,'Paraclinicos '!I2566&lt;=7,0)</f>
        <v/>
      </c>
      <c r="K2631" t="str" cm="1">
        <f t="array" ref="K2631">_xlfn.IFS('Paraclinicos '!W2566="","",'Paraclinicos '!W2566&lt;=8,1,'Paraclinicos '!W2566&gt;8,0)</f>
        <v/>
      </c>
      <c r="L2631" t="str" cm="1">
        <f t="array" ref="L2631">_xlfn.IFS('Paraclinicos '!S2566="","",'Paraclinicos '!S2566&gt;=30,1,'Paraclinicos '!S2566&lt;30,0)</f>
        <v/>
      </c>
      <c r="M2631" t="str" cm="1">
        <f t="array" ref="M2631">_xlfn.IFS(OR('Paraclinicos '!T2566="",'Paraclinicos '!U2566=""),"",OR('Paraclinicos '!T2566&lt;=90,'Paraclinicos '!U2566&lt;=60),1,OR('Paraclinicos '!T2566&gt;90,'Paraclinicos '!U2566&gt;60),0)</f>
        <v/>
      </c>
      <c r="N2631" s="45" t="str">
        <f t="shared" si="125"/>
        <v/>
      </c>
      <c r="O2631" t="str" cm="1">
        <f t="array" ref="O2631">_xlfn.IFS(OR('Paraclinicos '!M2566="",'Paraclinicos '!N2566="",'Paraclinicos '!N2566=0),"",'Paraclinicos '!M2566/'Paraclinicos '!N2566&lt;100,4,'Paraclinicos '!M2566/'Paraclinicos '!N2566&lt;200,3,'Paraclinicos '!M2566/'Paraclinicos '!N2566&lt;300,2,'Paraclinicos '!M2566/'Paraclinicos '!N2566&lt;400,1,'Paraclinicos '!M2566/'Paraclinicos '!N2566&gt;=400,0)</f>
        <v/>
      </c>
      <c r="P2631" t="str" cm="1">
        <f t="array" ref="P2631">_xlfn.IFS('Paraclinicos '!C2566="","",'Paraclinicos '!C2566&lt;20,4,'Paraclinicos '!C2566&lt;50,3,'Paraclinicos '!C2566&lt;100,2,'Paraclinicos '!C2566&lt;150,1,'Paraclinicos '!C2566&gt;150,0)</f>
        <v/>
      </c>
      <c r="Q2631" t="str" cm="1">
        <f t="array" ref="Q2631">_xlfn.IFS('Paraclinicos '!O2566="","",'Paraclinicos '!O2566&lt;1.2,0,'Paraclinicos '!O2566&lt;2,1,'Paraclinicos '!O2566&lt;3.5,2,'Paraclinicos '!O2566&lt;5,3,'Paraclinicos '!O2566&gt;5,4)</f>
        <v/>
      </c>
      <c r="R2631" t="str" cm="1">
        <f t="array" ref="R2631">_xlfn.IFS('Paraclinicos '!J2566="","",'Paraclinicos '!J2566&lt;1.2,0,'Paraclinicos '!J2566&lt;2,1,'Paraclinicos '!J2566&lt;6,2,'Paraclinicos '!J2566&lt;12,3,'Paraclinicos '!J2566&gt;=12,4)</f>
        <v/>
      </c>
      <c r="S2631" t="str" cm="1">
        <f t="array" ref="S2631">_xlfn.IFS('Paraclinicos '!Y2566="","",'Paraclinicos '!Y2566&lt;70,1,'Paraclinicos '!Y2566&gt;=70,0)</f>
        <v/>
      </c>
      <c r="T2631" t="str" cm="1">
        <f t="array" ref="T2631">_xlfn.IFS('Paraclinicos '!W2566="","",'Paraclinicos '!W2566&lt;6,4,'Paraclinicos '!W2566&lt;10,3,'Paraclinicos '!W2566&lt;13,2,'Paraclinicos '!W2566&lt;15,1,'Paraclinicos '!W2566=15,0)</f>
        <v/>
      </c>
      <c r="U2631" s="54" t="str">
        <f t="shared" si="123"/>
        <v/>
      </c>
      <c r="V2631" t="str" cm="1">
        <f t="array" ref="V2631">_xlfn.IFS('Paraclinicos '!S2566="","",OR('Paraclinicos '!S2566&lt;=8,'Paraclinicos '!S2566&gt;=25),3,'Paraclinicos '!S2566&lt;12,1,'Paraclinicos '!S2566&lt;21,0,'Paraclinicos '!S2566&lt;25,2)</f>
        <v/>
      </c>
      <c r="W2631" t="str">
        <f>IFERROR(IF(INDEX('BD Demog para scores enalazar'!Y$2:'BD Demog para scores enalazar'!Y$3000,MATCH(Formulas!A2631,'BD Demog para scores enalazar'!A$2:'BD Demog para scores enalazar'!A$3000,0))=1,"SI","NO"),"")</f>
        <v/>
      </c>
      <c r="X2631" s="9" t="str">
        <f>IFERROR(IF(INDEX('BD Demog para scores enalazar'!AJ$2:'BD Demog para scores enalazar'!AJ$3000,MATCH(Formulas!A2631,'BD Demog para scores enalazar'!A$2:'BD Demog para scores enalazar'!A$3000,0))=1,"SI","NO"),"")</f>
        <v/>
      </c>
      <c r="Y2631" t="str" cm="1">
        <f t="array" ref="Y2631">IF(AND(W2631="NO",X2631="NO"),_xlfn.IFS('Paraclinicos '!K2566&lt;=91,3,'Paraclinicos '!K2566&lt;94,2,'Paraclinicos '!K2566&lt;96,1,'Paraclinicos '!K2566&gt;=96,0),"")</f>
        <v/>
      </c>
      <c r="Z2631" t="str" cm="1">
        <f t="array" ref="Z2631">IF(OR(W2631="SI",X2631="SI"),_xlfn.IFS(OR(AND('Paraclinicos '!K2567&lt;=83),AND('Paraclinicos '!K2567&gt;=97,AA2631=2)),3,OR(AND('Paraclinicos '!K2567&lt;=86),AND('Paraclinicos '!K2567&gt;=94,AA2631=2)),2,OR(AND('Paraclinicos '!K2567&lt;=88),AND('Paraclinicos '!K2567&gt;=92,AA2631=2)),1,OR(AND('Paraclinicos '!K2567&gt;=88,'Paraclinicos '!K2567&lt;=92),AND('Paraclinicos '!K2567&gt;=93,AA2631=0)),0),"")</f>
        <v/>
      </c>
      <c r="AA2631" t="str" cm="1">
        <f t="array" ref="AA2631">_xlfn.IFS('Paraclinicos '!E2566="","",'Paraclinicos '!E2566="Oxigeno",2,'Paraclinicos '!E2566="Aire",0)</f>
        <v/>
      </c>
    </row>
    <row r="2632" spans="1:27" x14ac:dyDescent="0.25">
      <c r="A2632">
        <f>'Paraclinicos '!A2567</f>
        <v>0</v>
      </c>
      <c r="B2632" s="3">
        <f>'Paraclinicos '!R2567</f>
        <v>0</v>
      </c>
      <c r="C2632" t="str" cm="1">
        <f t="array" ref="C2632">_xlfn.IFS('Paraclinicos '!Q2567="","",'Paraclinicos '!Q2567&gt;60,3,'Paraclinicos '!Q2567&lt;=60,1)</f>
        <v/>
      </c>
      <c r="D2632" t="str">
        <f>IFERROR(IF(INDEX('BD Demog para scores enalazar'!BC$2:BC$3000,MATCH(Formulas!A2632,'BD Demog para scores enalazar'!A$2:A$3000,0))=0,"SI","NO"),"")</f>
        <v/>
      </c>
      <c r="E2632" t="str" cm="1">
        <f t="array" ref="E2632">_xlfn.IFS(D2632="","",D2632="SI",4,D2632="NO",1)</f>
        <v/>
      </c>
      <c r="F2632" t="str" cm="1">
        <f t="array" ref="F2632">_xlfn.IFS('Paraclinicos '!B2567="","",'Paraclinicos '!B2567&gt;1,1,'Paraclinicos '!B2567&lt;=1,3)</f>
        <v/>
      </c>
      <c r="G2632" t="str" cm="1">
        <f t="array" ref="G2632">_xlfn.IFS('Paraclinicos '!D2567="","",AND('Paraclinicos '!D2567&gt;=250,'Paraclinicos '!D2567&lt;=500),2,'Paraclinicos '!D2567&gt;500,3,'Paraclinicos '!D2567&lt;250,1)</f>
        <v/>
      </c>
      <c r="H2632" s="50" t="str">
        <f t="shared" si="124"/>
        <v/>
      </c>
      <c r="I2632" t="str" cm="1">
        <f t="array" ref="I2632">_xlfn.IFS('Paraclinicos '!Q2567="","",'Paraclinicos '!Q2567&gt;=65,1,'Paraclinicos '!Q2567&lt;65,0)</f>
        <v/>
      </c>
      <c r="J2632" t="str" cm="1">
        <f t="array" ref="J2632">_xlfn.IFS('Paraclinicos '!I2567="","",'Paraclinicos '!I2567&gt;7,1,'Paraclinicos '!I2567&lt;=7,0)</f>
        <v/>
      </c>
      <c r="K2632" t="str" cm="1">
        <f t="array" ref="K2632">_xlfn.IFS('Paraclinicos '!W2567="","",'Paraclinicos '!W2567&lt;=8,1,'Paraclinicos '!W2567&gt;8,0)</f>
        <v/>
      </c>
      <c r="L2632" t="str" cm="1">
        <f t="array" ref="L2632">_xlfn.IFS('Paraclinicos '!S2567="","",'Paraclinicos '!S2567&gt;=30,1,'Paraclinicos '!S2567&lt;30,0)</f>
        <v/>
      </c>
      <c r="M2632" t="str" cm="1">
        <f t="array" ref="M2632">_xlfn.IFS(OR('Paraclinicos '!T2567="",'Paraclinicos '!U2567=""),"",OR('Paraclinicos '!T2567&lt;=90,'Paraclinicos '!U2567&lt;=60),1,OR('Paraclinicos '!T2567&gt;90,'Paraclinicos '!U2567&gt;60),0)</f>
        <v/>
      </c>
      <c r="N2632" s="45" t="str">
        <f t="shared" si="125"/>
        <v/>
      </c>
      <c r="O2632" t="str" cm="1">
        <f t="array" ref="O2632">_xlfn.IFS(OR('Paraclinicos '!M2567="",'Paraclinicos '!N2567="",'Paraclinicos '!N2567=0),"",'Paraclinicos '!M2567/'Paraclinicos '!N2567&lt;100,4,'Paraclinicos '!M2567/'Paraclinicos '!N2567&lt;200,3,'Paraclinicos '!M2567/'Paraclinicos '!N2567&lt;300,2,'Paraclinicos '!M2567/'Paraclinicos '!N2567&lt;400,1,'Paraclinicos '!M2567/'Paraclinicos '!N2567&gt;=400,0)</f>
        <v/>
      </c>
      <c r="P2632" t="str" cm="1">
        <f t="array" ref="P2632">_xlfn.IFS('Paraclinicos '!C2567="","",'Paraclinicos '!C2567&lt;20,4,'Paraclinicos '!C2567&lt;50,3,'Paraclinicos '!C2567&lt;100,2,'Paraclinicos '!C2567&lt;150,1,'Paraclinicos '!C2567&gt;150,0)</f>
        <v/>
      </c>
      <c r="Q2632" t="str" cm="1">
        <f t="array" ref="Q2632">_xlfn.IFS('Paraclinicos '!O2567="","",'Paraclinicos '!O2567&lt;1.2,0,'Paraclinicos '!O2567&lt;2,1,'Paraclinicos '!O2567&lt;3.5,2,'Paraclinicos '!O2567&lt;5,3,'Paraclinicos '!O2567&gt;5,4)</f>
        <v/>
      </c>
      <c r="R2632" t="str" cm="1">
        <f t="array" ref="R2632">_xlfn.IFS('Paraclinicos '!J2567="","",'Paraclinicos '!J2567&lt;1.2,0,'Paraclinicos '!J2567&lt;2,1,'Paraclinicos '!J2567&lt;6,2,'Paraclinicos '!J2567&lt;12,3,'Paraclinicos '!J2567&gt;=12,4)</f>
        <v/>
      </c>
      <c r="S2632" t="str" cm="1">
        <f t="array" ref="S2632">_xlfn.IFS('Paraclinicos '!Y2567="","",'Paraclinicos '!Y2567&lt;70,1,'Paraclinicos '!Y2567&gt;=70,0)</f>
        <v/>
      </c>
      <c r="T2632" t="str" cm="1">
        <f t="array" ref="T2632">_xlfn.IFS('Paraclinicos '!W2567="","",'Paraclinicos '!W2567&lt;6,4,'Paraclinicos '!W2567&lt;10,3,'Paraclinicos '!W2567&lt;13,2,'Paraclinicos '!W2567&lt;15,1,'Paraclinicos '!W2567=15,0)</f>
        <v/>
      </c>
      <c r="U2632" s="54" t="str">
        <f t="shared" si="123"/>
        <v/>
      </c>
      <c r="V2632" t="str" cm="1">
        <f t="array" ref="V2632">_xlfn.IFS('Paraclinicos '!S2567="","",OR('Paraclinicos '!S2567&lt;=8,'Paraclinicos '!S2567&gt;=25),3,'Paraclinicos '!S2567&lt;12,1,'Paraclinicos '!S2567&lt;21,0,'Paraclinicos '!S2567&lt;25,2)</f>
        <v/>
      </c>
      <c r="W2632" t="str">
        <f>IFERROR(IF(INDEX('BD Demog para scores enalazar'!Y$2:'BD Demog para scores enalazar'!Y$3000,MATCH(Formulas!A2632,'BD Demog para scores enalazar'!A$2:'BD Demog para scores enalazar'!A$3000,0))=1,"SI","NO"),"")</f>
        <v/>
      </c>
      <c r="X2632" s="9" t="str">
        <f>IFERROR(IF(INDEX('BD Demog para scores enalazar'!AJ$2:'BD Demog para scores enalazar'!AJ$3000,MATCH(Formulas!A2632,'BD Demog para scores enalazar'!A$2:'BD Demog para scores enalazar'!A$3000,0))=1,"SI","NO"),"")</f>
        <v/>
      </c>
      <c r="Y2632" t="str" cm="1">
        <f t="array" ref="Y2632">IF(AND(W2632="NO",X2632="NO"),_xlfn.IFS('Paraclinicos '!K2567&lt;=91,3,'Paraclinicos '!K2567&lt;94,2,'Paraclinicos '!K2567&lt;96,1,'Paraclinicos '!K2567&gt;=96,0),"")</f>
        <v/>
      </c>
      <c r="Z2632" t="str" cm="1">
        <f t="array" ref="Z2632">IF(OR(W2632="SI",X2632="SI"),_xlfn.IFS(OR(AND('Paraclinicos '!K2568&lt;=83),AND('Paraclinicos '!K2568&gt;=97,AA2632=2)),3,OR(AND('Paraclinicos '!K2568&lt;=86),AND('Paraclinicos '!K2568&gt;=94,AA2632=2)),2,OR(AND('Paraclinicos '!K2568&lt;=88),AND('Paraclinicos '!K2568&gt;=92,AA2632=2)),1,OR(AND('Paraclinicos '!K2568&gt;=88,'Paraclinicos '!K2568&lt;=92),AND('Paraclinicos '!K2568&gt;=93,AA2632=0)),0),"")</f>
        <v/>
      </c>
      <c r="AA2632" t="str" cm="1">
        <f t="array" ref="AA2632">_xlfn.IFS('Paraclinicos '!E2567="","",'Paraclinicos '!E2567="Oxigeno",2,'Paraclinicos '!E2567="Aire",0)</f>
        <v/>
      </c>
    </row>
    <row r="2633" spans="1:27" x14ac:dyDescent="0.25">
      <c r="A2633">
        <f>'Paraclinicos '!A2568</f>
        <v>0</v>
      </c>
      <c r="B2633" s="3">
        <f>'Paraclinicos '!R2568</f>
        <v>0</v>
      </c>
      <c r="C2633" t="str" cm="1">
        <f t="array" ref="C2633">_xlfn.IFS('Paraclinicos '!Q2568="","",'Paraclinicos '!Q2568&gt;60,3,'Paraclinicos '!Q2568&lt;=60,1)</f>
        <v/>
      </c>
      <c r="D2633" t="str">
        <f>IFERROR(IF(INDEX('BD Demog para scores enalazar'!BC$2:BC$3000,MATCH(Formulas!A2633,'BD Demog para scores enalazar'!A$2:A$3000,0))=0,"SI","NO"),"")</f>
        <v/>
      </c>
      <c r="E2633" t="str" cm="1">
        <f t="array" ref="E2633">_xlfn.IFS(D2633="","",D2633="SI",4,D2633="NO",1)</f>
        <v/>
      </c>
      <c r="F2633" t="str" cm="1">
        <f t="array" ref="F2633">_xlfn.IFS('Paraclinicos '!B2568="","",'Paraclinicos '!B2568&gt;1,1,'Paraclinicos '!B2568&lt;=1,3)</f>
        <v/>
      </c>
      <c r="G2633" t="str" cm="1">
        <f t="array" ref="G2633">_xlfn.IFS('Paraclinicos '!D2568="","",AND('Paraclinicos '!D2568&gt;=250,'Paraclinicos '!D2568&lt;=500),2,'Paraclinicos '!D2568&gt;500,3,'Paraclinicos '!D2568&lt;250,1)</f>
        <v/>
      </c>
      <c r="H2633" s="50" t="str">
        <f t="shared" si="124"/>
        <v/>
      </c>
      <c r="I2633" t="str" cm="1">
        <f t="array" ref="I2633">_xlfn.IFS('Paraclinicos '!Q2568="","",'Paraclinicos '!Q2568&gt;=65,1,'Paraclinicos '!Q2568&lt;65,0)</f>
        <v/>
      </c>
      <c r="J2633" t="str" cm="1">
        <f t="array" ref="J2633">_xlfn.IFS('Paraclinicos '!I2568="","",'Paraclinicos '!I2568&gt;7,1,'Paraclinicos '!I2568&lt;=7,0)</f>
        <v/>
      </c>
      <c r="K2633" t="str" cm="1">
        <f t="array" ref="K2633">_xlfn.IFS('Paraclinicos '!W2568="","",'Paraclinicos '!W2568&lt;=8,1,'Paraclinicos '!W2568&gt;8,0)</f>
        <v/>
      </c>
      <c r="L2633" t="str" cm="1">
        <f t="array" ref="L2633">_xlfn.IFS('Paraclinicos '!S2568="","",'Paraclinicos '!S2568&gt;=30,1,'Paraclinicos '!S2568&lt;30,0)</f>
        <v/>
      </c>
      <c r="M2633" t="str" cm="1">
        <f t="array" ref="M2633">_xlfn.IFS(OR('Paraclinicos '!T2568="",'Paraclinicos '!U2568=""),"",OR('Paraclinicos '!T2568&lt;=90,'Paraclinicos '!U2568&lt;=60),1,OR('Paraclinicos '!T2568&gt;90,'Paraclinicos '!U2568&gt;60),0)</f>
        <v/>
      </c>
      <c r="N2633" s="45" t="str">
        <f t="shared" si="125"/>
        <v/>
      </c>
      <c r="O2633" t="str" cm="1">
        <f t="array" ref="O2633">_xlfn.IFS(OR('Paraclinicos '!M2568="",'Paraclinicos '!N2568="",'Paraclinicos '!N2568=0),"",'Paraclinicos '!M2568/'Paraclinicos '!N2568&lt;100,4,'Paraclinicos '!M2568/'Paraclinicos '!N2568&lt;200,3,'Paraclinicos '!M2568/'Paraclinicos '!N2568&lt;300,2,'Paraclinicos '!M2568/'Paraclinicos '!N2568&lt;400,1,'Paraclinicos '!M2568/'Paraclinicos '!N2568&gt;=400,0)</f>
        <v/>
      </c>
      <c r="P2633" t="str" cm="1">
        <f t="array" ref="P2633">_xlfn.IFS('Paraclinicos '!C2568="","",'Paraclinicos '!C2568&lt;20,4,'Paraclinicos '!C2568&lt;50,3,'Paraclinicos '!C2568&lt;100,2,'Paraclinicos '!C2568&lt;150,1,'Paraclinicos '!C2568&gt;150,0)</f>
        <v/>
      </c>
      <c r="Q2633" t="str" cm="1">
        <f t="array" ref="Q2633">_xlfn.IFS('Paraclinicos '!O2568="","",'Paraclinicos '!O2568&lt;1.2,0,'Paraclinicos '!O2568&lt;2,1,'Paraclinicos '!O2568&lt;3.5,2,'Paraclinicos '!O2568&lt;5,3,'Paraclinicos '!O2568&gt;5,4)</f>
        <v/>
      </c>
      <c r="R2633" t="str" cm="1">
        <f t="array" ref="R2633">_xlfn.IFS('Paraclinicos '!J2568="","",'Paraclinicos '!J2568&lt;1.2,0,'Paraclinicos '!J2568&lt;2,1,'Paraclinicos '!J2568&lt;6,2,'Paraclinicos '!J2568&lt;12,3,'Paraclinicos '!J2568&gt;=12,4)</f>
        <v/>
      </c>
      <c r="S2633" t="str" cm="1">
        <f t="array" ref="S2633">_xlfn.IFS('Paraclinicos '!Y2568="","",'Paraclinicos '!Y2568&lt;70,1,'Paraclinicos '!Y2568&gt;=70,0)</f>
        <v/>
      </c>
      <c r="T2633" t="str" cm="1">
        <f t="array" ref="T2633">_xlfn.IFS('Paraclinicos '!W2568="","",'Paraclinicos '!W2568&lt;6,4,'Paraclinicos '!W2568&lt;10,3,'Paraclinicos '!W2568&lt;13,2,'Paraclinicos '!W2568&lt;15,1,'Paraclinicos '!W2568=15,0)</f>
        <v/>
      </c>
      <c r="U2633" s="54" t="str">
        <f t="shared" si="123"/>
        <v/>
      </c>
      <c r="V2633" t="str" cm="1">
        <f t="array" ref="V2633">_xlfn.IFS('Paraclinicos '!S2568="","",OR('Paraclinicos '!S2568&lt;=8,'Paraclinicos '!S2568&gt;=25),3,'Paraclinicos '!S2568&lt;12,1,'Paraclinicos '!S2568&lt;21,0,'Paraclinicos '!S2568&lt;25,2)</f>
        <v/>
      </c>
      <c r="W2633" t="str">
        <f>IFERROR(IF(INDEX('BD Demog para scores enalazar'!Y$2:'BD Demog para scores enalazar'!Y$3000,MATCH(Formulas!A2633,'BD Demog para scores enalazar'!A$2:'BD Demog para scores enalazar'!A$3000,0))=1,"SI","NO"),"")</f>
        <v/>
      </c>
      <c r="X2633" s="9" t="str">
        <f>IFERROR(IF(INDEX('BD Demog para scores enalazar'!AJ$2:'BD Demog para scores enalazar'!AJ$3000,MATCH(Formulas!A2633,'BD Demog para scores enalazar'!A$2:'BD Demog para scores enalazar'!A$3000,0))=1,"SI","NO"),"")</f>
        <v/>
      </c>
      <c r="Y2633" t="str" cm="1">
        <f t="array" ref="Y2633">IF(AND(W2633="NO",X2633="NO"),_xlfn.IFS('Paraclinicos '!K2568&lt;=91,3,'Paraclinicos '!K2568&lt;94,2,'Paraclinicos '!K2568&lt;96,1,'Paraclinicos '!K2568&gt;=96,0),"")</f>
        <v/>
      </c>
      <c r="Z2633" t="str" cm="1">
        <f t="array" ref="Z2633">IF(OR(W2633="SI",X2633="SI"),_xlfn.IFS(OR(AND('Paraclinicos '!K2569&lt;=83),AND('Paraclinicos '!K2569&gt;=97,AA2633=2)),3,OR(AND('Paraclinicos '!K2569&lt;=86),AND('Paraclinicos '!K2569&gt;=94,AA2633=2)),2,OR(AND('Paraclinicos '!K2569&lt;=88),AND('Paraclinicos '!K2569&gt;=92,AA2633=2)),1,OR(AND('Paraclinicos '!K2569&gt;=88,'Paraclinicos '!K2569&lt;=92),AND('Paraclinicos '!K2569&gt;=93,AA2633=0)),0),"")</f>
        <v/>
      </c>
      <c r="AA2633" t="str" cm="1">
        <f t="array" ref="AA2633">_xlfn.IFS('Paraclinicos '!E2568="","",'Paraclinicos '!E2568="Oxigeno",2,'Paraclinicos '!E2568="Aire",0)</f>
        <v/>
      </c>
    </row>
    <row r="2634" spans="1:27" x14ac:dyDescent="0.25">
      <c r="A2634">
        <f>'Paraclinicos '!A2569</f>
        <v>0</v>
      </c>
      <c r="B2634" s="3">
        <f>'Paraclinicos '!R2569</f>
        <v>0</v>
      </c>
      <c r="C2634" t="str" cm="1">
        <f t="array" ref="C2634">_xlfn.IFS('Paraclinicos '!Q2569="","",'Paraclinicos '!Q2569&gt;60,3,'Paraclinicos '!Q2569&lt;=60,1)</f>
        <v/>
      </c>
      <c r="D2634" t="str">
        <f>IFERROR(IF(INDEX('BD Demog para scores enalazar'!BC$2:BC$3000,MATCH(Formulas!A2634,'BD Demog para scores enalazar'!A$2:A$3000,0))=0,"SI","NO"),"")</f>
        <v/>
      </c>
      <c r="E2634" t="str" cm="1">
        <f t="array" ref="E2634">_xlfn.IFS(D2634="","",D2634="SI",4,D2634="NO",1)</f>
        <v/>
      </c>
      <c r="F2634" t="str" cm="1">
        <f t="array" ref="F2634">_xlfn.IFS('Paraclinicos '!B2569="","",'Paraclinicos '!B2569&gt;1,1,'Paraclinicos '!B2569&lt;=1,3)</f>
        <v/>
      </c>
      <c r="G2634" t="str" cm="1">
        <f t="array" ref="G2634">_xlfn.IFS('Paraclinicos '!D2569="","",AND('Paraclinicos '!D2569&gt;=250,'Paraclinicos '!D2569&lt;=500),2,'Paraclinicos '!D2569&gt;500,3,'Paraclinicos '!D2569&lt;250,1)</f>
        <v/>
      </c>
      <c r="H2634" s="50" t="str">
        <f t="shared" si="124"/>
        <v/>
      </c>
      <c r="I2634" t="str" cm="1">
        <f t="array" ref="I2634">_xlfn.IFS('Paraclinicos '!Q2569="","",'Paraclinicos '!Q2569&gt;=65,1,'Paraclinicos '!Q2569&lt;65,0)</f>
        <v/>
      </c>
      <c r="J2634" t="str" cm="1">
        <f t="array" ref="J2634">_xlfn.IFS('Paraclinicos '!I2569="","",'Paraclinicos '!I2569&gt;7,1,'Paraclinicos '!I2569&lt;=7,0)</f>
        <v/>
      </c>
      <c r="K2634" t="str" cm="1">
        <f t="array" ref="K2634">_xlfn.IFS('Paraclinicos '!W2569="","",'Paraclinicos '!W2569&lt;=8,1,'Paraclinicos '!W2569&gt;8,0)</f>
        <v/>
      </c>
      <c r="L2634" t="str" cm="1">
        <f t="array" ref="L2634">_xlfn.IFS('Paraclinicos '!S2569="","",'Paraclinicos '!S2569&gt;=30,1,'Paraclinicos '!S2569&lt;30,0)</f>
        <v/>
      </c>
      <c r="M2634" t="str" cm="1">
        <f t="array" ref="M2634">_xlfn.IFS(OR('Paraclinicos '!T2569="",'Paraclinicos '!U2569=""),"",OR('Paraclinicos '!T2569&lt;=90,'Paraclinicos '!U2569&lt;=60),1,OR('Paraclinicos '!T2569&gt;90,'Paraclinicos '!U2569&gt;60),0)</f>
        <v/>
      </c>
      <c r="N2634" s="45" t="str">
        <f t="shared" si="125"/>
        <v/>
      </c>
      <c r="O2634" t="str" cm="1">
        <f t="array" ref="O2634">_xlfn.IFS(OR('Paraclinicos '!M2569="",'Paraclinicos '!N2569="",'Paraclinicos '!N2569=0),"",'Paraclinicos '!M2569/'Paraclinicos '!N2569&lt;100,4,'Paraclinicos '!M2569/'Paraclinicos '!N2569&lt;200,3,'Paraclinicos '!M2569/'Paraclinicos '!N2569&lt;300,2,'Paraclinicos '!M2569/'Paraclinicos '!N2569&lt;400,1,'Paraclinicos '!M2569/'Paraclinicos '!N2569&gt;=400,0)</f>
        <v/>
      </c>
      <c r="P2634" t="str" cm="1">
        <f t="array" ref="P2634">_xlfn.IFS('Paraclinicos '!C2569="","",'Paraclinicos '!C2569&lt;20,4,'Paraclinicos '!C2569&lt;50,3,'Paraclinicos '!C2569&lt;100,2,'Paraclinicos '!C2569&lt;150,1,'Paraclinicos '!C2569&gt;150,0)</f>
        <v/>
      </c>
      <c r="Q2634" t="str" cm="1">
        <f t="array" ref="Q2634">_xlfn.IFS('Paraclinicos '!O2569="","",'Paraclinicos '!O2569&lt;1.2,0,'Paraclinicos '!O2569&lt;2,1,'Paraclinicos '!O2569&lt;3.5,2,'Paraclinicos '!O2569&lt;5,3,'Paraclinicos '!O2569&gt;5,4)</f>
        <v/>
      </c>
      <c r="R2634" t="str" cm="1">
        <f t="array" ref="R2634">_xlfn.IFS('Paraclinicos '!J2569="","",'Paraclinicos '!J2569&lt;1.2,0,'Paraclinicos '!J2569&lt;2,1,'Paraclinicos '!J2569&lt;6,2,'Paraclinicos '!J2569&lt;12,3,'Paraclinicos '!J2569&gt;=12,4)</f>
        <v/>
      </c>
      <c r="S2634" t="str" cm="1">
        <f t="array" ref="S2634">_xlfn.IFS('Paraclinicos '!Y2569="","",'Paraclinicos '!Y2569&lt;70,1,'Paraclinicos '!Y2569&gt;=70,0)</f>
        <v/>
      </c>
      <c r="T2634" t="str" cm="1">
        <f t="array" ref="T2634">_xlfn.IFS('Paraclinicos '!W2569="","",'Paraclinicos '!W2569&lt;6,4,'Paraclinicos '!W2569&lt;10,3,'Paraclinicos '!W2569&lt;13,2,'Paraclinicos '!W2569&lt;15,1,'Paraclinicos '!W2569=15,0)</f>
        <v/>
      </c>
      <c r="U2634" s="54" t="str">
        <f t="shared" si="123"/>
        <v/>
      </c>
      <c r="V2634" t="str" cm="1">
        <f t="array" ref="V2634">_xlfn.IFS('Paraclinicos '!S2569="","",OR('Paraclinicos '!S2569&lt;=8,'Paraclinicos '!S2569&gt;=25),3,'Paraclinicos '!S2569&lt;12,1,'Paraclinicos '!S2569&lt;21,0,'Paraclinicos '!S2569&lt;25,2)</f>
        <v/>
      </c>
      <c r="W2634" t="str">
        <f>IFERROR(IF(INDEX('BD Demog para scores enalazar'!Y$2:'BD Demog para scores enalazar'!Y$3000,MATCH(Formulas!A2634,'BD Demog para scores enalazar'!A$2:'BD Demog para scores enalazar'!A$3000,0))=1,"SI","NO"),"")</f>
        <v/>
      </c>
      <c r="X2634" s="9" t="str">
        <f>IFERROR(IF(INDEX('BD Demog para scores enalazar'!AJ$2:'BD Demog para scores enalazar'!AJ$3000,MATCH(Formulas!A2634,'BD Demog para scores enalazar'!A$2:'BD Demog para scores enalazar'!A$3000,0))=1,"SI","NO"),"")</f>
        <v/>
      </c>
      <c r="Y2634" t="str" cm="1">
        <f t="array" ref="Y2634">IF(AND(W2634="NO",X2634="NO"),_xlfn.IFS('Paraclinicos '!K2569&lt;=91,3,'Paraclinicos '!K2569&lt;94,2,'Paraclinicos '!K2569&lt;96,1,'Paraclinicos '!K2569&gt;=96,0),"")</f>
        <v/>
      </c>
      <c r="Z2634" t="str" cm="1">
        <f t="array" ref="Z2634">IF(OR(W2634="SI",X2634="SI"),_xlfn.IFS(OR(AND('Paraclinicos '!K2570&lt;=83),AND('Paraclinicos '!K2570&gt;=97,AA2634=2)),3,OR(AND('Paraclinicos '!K2570&lt;=86),AND('Paraclinicos '!K2570&gt;=94,AA2634=2)),2,OR(AND('Paraclinicos '!K2570&lt;=88),AND('Paraclinicos '!K2570&gt;=92,AA2634=2)),1,OR(AND('Paraclinicos '!K2570&gt;=88,'Paraclinicos '!K2570&lt;=92),AND('Paraclinicos '!K2570&gt;=93,AA2634=0)),0),"")</f>
        <v/>
      </c>
      <c r="AA2634" t="str" cm="1">
        <f t="array" ref="AA2634">_xlfn.IFS('Paraclinicos '!E2569="","",'Paraclinicos '!E2569="Oxigeno",2,'Paraclinicos '!E2569="Aire",0)</f>
        <v/>
      </c>
    </row>
    <row r="2635" spans="1:27" x14ac:dyDescent="0.25">
      <c r="A2635">
        <f>'Paraclinicos '!A2570</f>
        <v>0</v>
      </c>
      <c r="B2635" s="3">
        <f>'Paraclinicos '!R2570</f>
        <v>0</v>
      </c>
      <c r="C2635" t="str" cm="1">
        <f t="array" ref="C2635">_xlfn.IFS('Paraclinicos '!Q2570="","",'Paraclinicos '!Q2570&gt;60,3,'Paraclinicos '!Q2570&lt;=60,1)</f>
        <v/>
      </c>
      <c r="D2635" t="str">
        <f>IFERROR(IF(INDEX('BD Demog para scores enalazar'!BC$2:BC$3000,MATCH(Formulas!A2635,'BD Demog para scores enalazar'!A$2:A$3000,0))=0,"SI","NO"),"")</f>
        <v/>
      </c>
      <c r="E2635" t="str" cm="1">
        <f t="array" ref="E2635">_xlfn.IFS(D2635="","",D2635="SI",4,D2635="NO",1)</f>
        <v/>
      </c>
      <c r="F2635" t="str" cm="1">
        <f t="array" ref="F2635">_xlfn.IFS('Paraclinicos '!B2570="","",'Paraclinicos '!B2570&gt;1,1,'Paraclinicos '!B2570&lt;=1,3)</f>
        <v/>
      </c>
      <c r="G2635" t="str" cm="1">
        <f t="array" ref="G2635">_xlfn.IFS('Paraclinicos '!D2570="","",AND('Paraclinicos '!D2570&gt;=250,'Paraclinicos '!D2570&lt;=500),2,'Paraclinicos '!D2570&gt;500,3,'Paraclinicos '!D2570&lt;250,1)</f>
        <v/>
      </c>
      <c r="H2635" s="50" t="str">
        <f t="shared" si="124"/>
        <v/>
      </c>
      <c r="I2635" t="str" cm="1">
        <f t="array" ref="I2635">_xlfn.IFS('Paraclinicos '!Q2570="","",'Paraclinicos '!Q2570&gt;=65,1,'Paraclinicos '!Q2570&lt;65,0)</f>
        <v/>
      </c>
      <c r="J2635" t="str" cm="1">
        <f t="array" ref="J2635">_xlfn.IFS('Paraclinicos '!I2570="","",'Paraclinicos '!I2570&gt;7,1,'Paraclinicos '!I2570&lt;=7,0)</f>
        <v/>
      </c>
      <c r="K2635" t="str" cm="1">
        <f t="array" ref="K2635">_xlfn.IFS('Paraclinicos '!W2570="","",'Paraclinicos '!W2570&lt;=8,1,'Paraclinicos '!W2570&gt;8,0)</f>
        <v/>
      </c>
      <c r="L2635" t="str" cm="1">
        <f t="array" ref="L2635">_xlfn.IFS('Paraclinicos '!S2570="","",'Paraclinicos '!S2570&gt;=30,1,'Paraclinicos '!S2570&lt;30,0)</f>
        <v/>
      </c>
      <c r="M2635" t="str" cm="1">
        <f t="array" ref="M2635">_xlfn.IFS(OR('Paraclinicos '!T2570="",'Paraclinicos '!U2570=""),"",OR('Paraclinicos '!T2570&lt;=90,'Paraclinicos '!U2570&lt;=60),1,OR('Paraclinicos '!T2570&gt;90,'Paraclinicos '!U2570&gt;60),0)</f>
        <v/>
      </c>
      <c r="N2635" s="45" t="str">
        <f t="shared" si="125"/>
        <v/>
      </c>
      <c r="O2635" t="str" cm="1">
        <f t="array" ref="O2635">_xlfn.IFS(OR('Paraclinicos '!M2570="",'Paraclinicos '!N2570="",'Paraclinicos '!N2570=0),"",'Paraclinicos '!M2570/'Paraclinicos '!N2570&lt;100,4,'Paraclinicos '!M2570/'Paraclinicos '!N2570&lt;200,3,'Paraclinicos '!M2570/'Paraclinicos '!N2570&lt;300,2,'Paraclinicos '!M2570/'Paraclinicos '!N2570&lt;400,1,'Paraclinicos '!M2570/'Paraclinicos '!N2570&gt;=400,0)</f>
        <v/>
      </c>
      <c r="P2635" t="str" cm="1">
        <f t="array" ref="P2635">_xlfn.IFS('Paraclinicos '!C2570="","",'Paraclinicos '!C2570&lt;20,4,'Paraclinicos '!C2570&lt;50,3,'Paraclinicos '!C2570&lt;100,2,'Paraclinicos '!C2570&lt;150,1,'Paraclinicos '!C2570&gt;150,0)</f>
        <v/>
      </c>
      <c r="Q2635" t="str" cm="1">
        <f t="array" ref="Q2635">_xlfn.IFS('Paraclinicos '!O2570="","",'Paraclinicos '!O2570&lt;1.2,0,'Paraclinicos '!O2570&lt;2,1,'Paraclinicos '!O2570&lt;3.5,2,'Paraclinicos '!O2570&lt;5,3,'Paraclinicos '!O2570&gt;5,4)</f>
        <v/>
      </c>
      <c r="R2635" t="str" cm="1">
        <f t="array" ref="R2635">_xlfn.IFS('Paraclinicos '!J2570="","",'Paraclinicos '!J2570&lt;1.2,0,'Paraclinicos '!J2570&lt;2,1,'Paraclinicos '!J2570&lt;6,2,'Paraclinicos '!J2570&lt;12,3,'Paraclinicos '!J2570&gt;=12,4)</f>
        <v/>
      </c>
      <c r="S2635" t="str" cm="1">
        <f t="array" ref="S2635">_xlfn.IFS('Paraclinicos '!Y2570="","",'Paraclinicos '!Y2570&lt;70,1,'Paraclinicos '!Y2570&gt;=70,0)</f>
        <v/>
      </c>
      <c r="T2635" t="str" cm="1">
        <f t="array" ref="T2635">_xlfn.IFS('Paraclinicos '!W2570="","",'Paraclinicos '!W2570&lt;6,4,'Paraclinicos '!W2570&lt;10,3,'Paraclinicos '!W2570&lt;13,2,'Paraclinicos '!W2570&lt;15,1,'Paraclinicos '!W2570=15,0)</f>
        <v/>
      </c>
      <c r="U2635" s="54" t="str">
        <f t="shared" si="123"/>
        <v/>
      </c>
      <c r="V2635" t="str" cm="1">
        <f t="array" ref="V2635">_xlfn.IFS('Paraclinicos '!S2570="","",OR('Paraclinicos '!S2570&lt;=8,'Paraclinicos '!S2570&gt;=25),3,'Paraclinicos '!S2570&lt;12,1,'Paraclinicos '!S2570&lt;21,0,'Paraclinicos '!S2570&lt;25,2)</f>
        <v/>
      </c>
      <c r="W2635" t="str">
        <f>IFERROR(IF(INDEX('BD Demog para scores enalazar'!Y$2:'BD Demog para scores enalazar'!Y$3000,MATCH(Formulas!A2635,'BD Demog para scores enalazar'!A$2:'BD Demog para scores enalazar'!A$3000,0))=1,"SI","NO"),"")</f>
        <v/>
      </c>
      <c r="X2635" s="9" t="str">
        <f>IFERROR(IF(INDEX('BD Demog para scores enalazar'!AJ$2:'BD Demog para scores enalazar'!AJ$3000,MATCH(Formulas!A2635,'BD Demog para scores enalazar'!A$2:'BD Demog para scores enalazar'!A$3000,0))=1,"SI","NO"),"")</f>
        <v/>
      </c>
      <c r="Y2635" t="str" cm="1">
        <f t="array" ref="Y2635">IF(AND(W2635="NO",X2635="NO"),_xlfn.IFS('Paraclinicos '!K2570&lt;=91,3,'Paraclinicos '!K2570&lt;94,2,'Paraclinicos '!K2570&lt;96,1,'Paraclinicos '!K2570&gt;=96,0),"")</f>
        <v/>
      </c>
      <c r="Z2635" t="str" cm="1">
        <f t="array" ref="Z2635">IF(OR(W2635="SI",X2635="SI"),_xlfn.IFS(OR(AND('Paraclinicos '!K2571&lt;=83),AND('Paraclinicos '!K2571&gt;=97,AA2635=2)),3,OR(AND('Paraclinicos '!K2571&lt;=86),AND('Paraclinicos '!K2571&gt;=94,AA2635=2)),2,OR(AND('Paraclinicos '!K2571&lt;=88),AND('Paraclinicos '!K2571&gt;=92,AA2635=2)),1,OR(AND('Paraclinicos '!K2571&gt;=88,'Paraclinicos '!K2571&lt;=92),AND('Paraclinicos '!K2571&gt;=93,AA2635=0)),0),"")</f>
        <v/>
      </c>
      <c r="AA2635" t="str" cm="1">
        <f t="array" ref="AA2635">_xlfn.IFS('Paraclinicos '!E2570="","",'Paraclinicos '!E2570="Oxigeno",2,'Paraclinicos '!E2570="Aire",0)</f>
        <v/>
      </c>
    </row>
    <row r="2636" spans="1:27" x14ac:dyDescent="0.25">
      <c r="A2636">
        <f>'Paraclinicos '!A2571</f>
        <v>0</v>
      </c>
      <c r="B2636" s="3">
        <f>'Paraclinicos '!R2571</f>
        <v>0</v>
      </c>
      <c r="C2636" t="str" cm="1">
        <f t="array" ref="C2636">_xlfn.IFS('Paraclinicos '!Q2571="","",'Paraclinicos '!Q2571&gt;60,3,'Paraclinicos '!Q2571&lt;=60,1)</f>
        <v/>
      </c>
      <c r="D2636" t="str">
        <f>IFERROR(IF(INDEX('BD Demog para scores enalazar'!BC$2:BC$3000,MATCH(Formulas!A2636,'BD Demog para scores enalazar'!A$2:A$3000,0))=0,"SI","NO"),"")</f>
        <v/>
      </c>
      <c r="E2636" t="str" cm="1">
        <f t="array" ref="E2636">_xlfn.IFS(D2636="","",D2636="SI",4,D2636="NO",1)</f>
        <v/>
      </c>
      <c r="F2636" t="str" cm="1">
        <f t="array" ref="F2636">_xlfn.IFS('Paraclinicos '!B2571="","",'Paraclinicos '!B2571&gt;1,1,'Paraclinicos '!B2571&lt;=1,3)</f>
        <v/>
      </c>
      <c r="G2636" t="str" cm="1">
        <f t="array" ref="G2636">_xlfn.IFS('Paraclinicos '!D2571="","",AND('Paraclinicos '!D2571&gt;=250,'Paraclinicos '!D2571&lt;=500),2,'Paraclinicos '!D2571&gt;500,3,'Paraclinicos '!D2571&lt;250,1)</f>
        <v/>
      </c>
      <c r="H2636" s="50" t="str">
        <f t="shared" si="124"/>
        <v/>
      </c>
      <c r="I2636" t="str" cm="1">
        <f t="array" ref="I2636">_xlfn.IFS('Paraclinicos '!Q2571="","",'Paraclinicos '!Q2571&gt;=65,1,'Paraclinicos '!Q2571&lt;65,0)</f>
        <v/>
      </c>
      <c r="J2636" t="str" cm="1">
        <f t="array" ref="J2636">_xlfn.IFS('Paraclinicos '!I2571="","",'Paraclinicos '!I2571&gt;7,1,'Paraclinicos '!I2571&lt;=7,0)</f>
        <v/>
      </c>
      <c r="K2636" t="str" cm="1">
        <f t="array" ref="K2636">_xlfn.IFS('Paraclinicos '!W2571="","",'Paraclinicos '!W2571&lt;=8,1,'Paraclinicos '!W2571&gt;8,0)</f>
        <v/>
      </c>
      <c r="L2636" t="str" cm="1">
        <f t="array" ref="L2636">_xlfn.IFS('Paraclinicos '!S2571="","",'Paraclinicos '!S2571&gt;=30,1,'Paraclinicos '!S2571&lt;30,0)</f>
        <v/>
      </c>
      <c r="M2636" t="str" cm="1">
        <f t="array" ref="M2636">_xlfn.IFS(OR('Paraclinicos '!T2571="",'Paraclinicos '!U2571=""),"",OR('Paraclinicos '!T2571&lt;=90,'Paraclinicos '!U2571&lt;=60),1,OR('Paraclinicos '!T2571&gt;90,'Paraclinicos '!U2571&gt;60),0)</f>
        <v/>
      </c>
      <c r="N2636" s="45" t="str">
        <f t="shared" si="125"/>
        <v/>
      </c>
      <c r="O2636" t="str" cm="1">
        <f t="array" ref="O2636">_xlfn.IFS(OR('Paraclinicos '!M2571="",'Paraclinicos '!N2571="",'Paraclinicos '!N2571=0),"",'Paraclinicos '!M2571/'Paraclinicos '!N2571&lt;100,4,'Paraclinicos '!M2571/'Paraclinicos '!N2571&lt;200,3,'Paraclinicos '!M2571/'Paraclinicos '!N2571&lt;300,2,'Paraclinicos '!M2571/'Paraclinicos '!N2571&lt;400,1,'Paraclinicos '!M2571/'Paraclinicos '!N2571&gt;=400,0)</f>
        <v/>
      </c>
      <c r="P2636" t="str" cm="1">
        <f t="array" ref="P2636">_xlfn.IFS('Paraclinicos '!C2571="","",'Paraclinicos '!C2571&lt;20,4,'Paraclinicos '!C2571&lt;50,3,'Paraclinicos '!C2571&lt;100,2,'Paraclinicos '!C2571&lt;150,1,'Paraclinicos '!C2571&gt;150,0)</f>
        <v/>
      </c>
      <c r="Q2636" t="str" cm="1">
        <f t="array" ref="Q2636">_xlfn.IFS('Paraclinicos '!O2571="","",'Paraclinicos '!O2571&lt;1.2,0,'Paraclinicos '!O2571&lt;2,1,'Paraclinicos '!O2571&lt;3.5,2,'Paraclinicos '!O2571&lt;5,3,'Paraclinicos '!O2571&gt;5,4)</f>
        <v/>
      </c>
      <c r="R2636" t="str" cm="1">
        <f t="array" ref="R2636">_xlfn.IFS('Paraclinicos '!J2571="","",'Paraclinicos '!J2571&lt;1.2,0,'Paraclinicos '!J2571&lt;2,1,'Paraclinicos '!J2571&lt;6,2,'Paraclinicos '!J2571&lt;12,3,'Paraclinicos '!J2571&gt;=12,4)</f>
        <v/>
      </c>
      <c r="S2636" t="str" cm="1">
        <f t="array" ref="S2636">_xlfn.IFS('Paraclinicos '!Y2571="","",'Paraclinicos '!Y2571&lt;70,1,'Paraclinicos '!Y2571&gt;=70,0)</f>
        <v/>
      </c>
      <c r="T2636" t="str" cm="1">
        <f t="array" ref="T2636">_xlfn.IFS('Paraclinicos '!W2571="","",'Paraclinicos '!W2571&lt;6,4,'Paraclinicos '!W2571&lt;10,3,'Paraclinicos '!W2571&lt;13,2,'Paraclinicos '!W2571&lt;15,1,'Paraclinicos '!W2571=15,0)</f>
        <v/>
      </c>
      <c r="U2636" s="54" t="str">
        <f t="shared" si="123"/>
        <v/>
      </c>
      <c r="V2636" t="str" cm="1">
        <f t="array" ref="V2636">_xlfn.IFS('Paraclinicos '!S2571="","",OR('Paraclinicos '!S2571&lt;=8,'Paraclinicos '!S2571&gt;=25),3,'Paraclinicos '!S2571&lt;12,1,'Paraclinicos '!S2571&lt;21,0,'Paraclinicos '!S2571&lt;25,2)</f>
        <v/>
      </c>
      <c r="W2636" t="str">
        <f>IFERROR(IF(INDEX('BD Demog para scores enalazar'!Y$2:'BD Demog para scores enalazar'!Y$3000,MATCH(Formulas!A2636,'BD Demog para scores enalazar'!A$2:'BD Demog para scores enalazar'!A$3000,0))=1,"SI","NO"),"")</f>
        <v/>
      </c>
      <c r="X2636" s="9" t="str">
        <f>IFERROR(IF(INDEX('BD Demog para scores enalazar'!AJ$2:'BD Demog para scores enalazar'!AJ$3000,MATCH(Formulas!A2636,'BD Demog para scores enalazar'!A$2:'BD Demog para scores enalazar'!A$3000,0))=1,"SI","NO"),"")</f>
        <v/>
      </c>
      <c r="Y2636" t="str" cm="1">
        <f t="array" ref="Y2636">IF(AND(W2636="NO",X2636="NO"),_xlfn.IFS('Paraclinicos '!K2571&lt;=91,3,'Paraclinicos '!K2571&lt;94,2,'Paraclinicos '!K2571&lt;96,1,'Paraclinicos '!K2571&gt;=96,0),"")</f>
        <v/>
      </c>
      <c r="Z2636" t="str" cm="1">
        <f t="array" ref="Z2636">IF(OR(W2636="SI",X2636="SI"),_xlfn.IFS(OR(AND('Paraclinicos '!K2572&lt;=83),AND('Paraclinicos '!K2572&gt;=97,AA2636=2)),3,OR(AND('Paraclinicos '!K2572&lt;=86),AND('Paraclinicos '!K2572&gt;=94,AA2636=2)),2,OR(AND('Paraclinicos '!K2572&lt;=88),AND('Paraclinicos '!K2572&gt;=92,AA2636=2)),1,OR(AND('Paraclinicos '!K2572&gt;=88,'Paraclinicos '!K2572&lt;=92),AND('Paraclinicos '!K2572&gt;=93,AA2636=0)),0),"")</f>
        <v/>
      </c>
      <c r="AA2636" t="str" cm="1">
        <f t="array" ref="AA2636">_xlfn.IFS('Paraclinicos '!E2571="","",'Paraclinicos '!E2571="Oxigeno",2,'Paraclinicos '!E2571="Aire",0)</f>
        <v/>
      </c>
    </row>
    <row r="2637" spans="1:27" x14ac:dyDescent="0.25">
      <c r="A2637">
        <f>'Paraclinicos '!A2572</f>
        <v>0</v>
      </c>
      <c r="B2637" s="3">
        <f>'Paraclinicos '!R2572</f>
        <v>0</v>
      </c>
      <c r="C2637" t="str" cm="1">
        <f t="array" ref="C2637">_xlfn.IFS('Paraclinicos '!Q2572="","",'Paraclinicos '!Q2572&gt;60,3,'Paraclinicos '!Q2572&lt;=60,1)</f>
        <v/>
      </c>
      <c r="D2637" t="str">
        <f>IFERROR(IF(INDEX('BD Demog para scores enalazar'!BC$2:BC$3000,MATCH(Formulas!A2637,'BD Demog para scores enalazar'!A$2:A$3000,0))=0,"SI","NO"),"")</f>
        <v/>
      </c>
      <c r="E2637" t="str" cm="1">
        <f t="array" ref="E2637">_xlfn.IFS(D2637="","",D2637="SI",4,D2637="NO",1)</f>
        <v/>
      </c>
      <c r="F2637" t="str" cm="1">
        <f t="array" ref="F2637">_xlfn.IFS('Paraclinicos '!B2572="","",'Paraclinicos '!B2572&gt;1,1,'Paraclinicos '!B2572&lt;=1,3)</f>
        <v/>
      </c>
      <c r="G2637" t="str" cm="1">
        <f t="array" ref="G2637">_xlfn.IFS('Paraclinicos '!D2572="","",AND('Paraclinicos '!D2572&gt;=250,'Paraclinicos '!D2572&lt;=500),2,'Paraclinicos '!D2572&gt;500,3,'Paraclinicos '!D2572&lt;250,1)</f>
        <v/>
      </c>
      <c r="H2637" s="50" t="str">
        <f t="shared" si="124"/>
        <v/>
      </c>
      <c r="I2637" t="str" cm="1">
        <f t="array" ref="I2637">_xlfn.IFS('Paraclinicos '!Q2572="","",'Paraclinicos '!Q2572&gt;=65,1,'Paraclinicos '!Q2572&lt;65,0)</f>
        <v/>
      </c>
      <c r="J2637" t="str" cm="1">
        <f t="array" ref="J2637">_xlfn.IFS('Paraclinicos '!I2572="","",'Paraclinicos '!I2572&gt;7,1,'Paraclinicos '!I2572&lt;=7,0)</f>
        <v/>
      </c>
      <c r="K2637" t="str" cm="1">
        <f t="array" ref="K2637">_xlfn.IFS('Paraclinicos '!W2572="","",'Paraclinicos '!W2572&lt;=8,1,'Paraclinicos '!W2572&gt;8,0)</f>
        <v/>
      </c>
      <c r="L2637" t="str" cm="1">
        <f t="array" ref="L2637">_xlfn.IFS('Paraclinicos '!S2572="","",'Paraclinicos '!S2572&gt;=30,1,'Paraclinicos '!S2572&lt;30,0)</f>
        <v/>
      </c>
      <c r="M2637" t="str" cm="1">
        <f t="array" ref="M2637">_xlfn.IFS(OR('Paraclinicos '!T2572="",'Paraclinicos '!U2572=""),"",OR('Paraclinicos '!T2572&lt;=90,'Paraclinicos '!U2572&lt;=60),1,OR('Paraclinicos '!T2572&gt;90,'Paraclinicos '!U2572&gt;60),0)</f>
        <v/>
      </c>
      <c r="N2637" s="45" t="str">
        <f t="shared" si="125"/>
        <v/>
      </c>
      <c r="O2637" t="str" cm="1">
        <f t="array" ref="O2637">_xlfn.IFS(OR('Paraclinicos '!M2572="",'Paraclinicos '!N2572="",'Paraclinicos '!N2572=0),"",'Paraclinicos '!M2572/'Paraclinicos '!N2572&lt;100,4,'Paraclinicos '!M2572/'Paraclinicos '!N2572&lt;200,3,'Paraclinicos '!M2572/'Paraclinicos '!N2572&lt;300,2,'Paraclinicos '!M2572/'Paraclinicos '!N2572&lt;400,1,'Paraclinicos '!M2572/'Paraclinicos '!N2572&gt;=400,0)</f>
        <v/>
      </c>
      <c r="P2637" t="str" cm="1">
        <f t="array" ref="P2637">_xlfn.IFS('Paraclinicos '!C2572="","",'Paraclinicos '!C2572&lt;20,4,'Paraclinicos '!C2572&lt;50,3,'Paraclinicos '!C2572&lt;100,2,'Paraclinicos '!C2572&lt;150,1,'Paraclinicos '!C2572&gt;150,0)</f>
        <v/>
      </c>
      <c r="Q2637" t="str" cm="1">
        <f t="array" ref="Q2637">_xlfn.IFS('Paraclinicos '!O2572="","",'Paraclinicos '!O2572&lt;1.2,0,'Paraclinicos '!O2572&lt;2,1,'Paraclinicos '!O2572&lt;3.5,2,'Paraclinicos '!O2572&lt;5,3,'Paraclinicos '!O2572&gt;5,4)</f>
        <v/>
      </c>
      <c r="R2637" t="str" cm="1">
        <f t="array" ref="R2637">_xlfn.IFS('Paraclinicos '!J2572="","",'Paraclinicos '!J2572&lt;1.2,0,'Paraclinicos '!J2572&lt;2,1,'Paraclinicos '!J2572&lt;6,2,'Paraclinicos '!J2572&lt;12,3,'Paraclinicos '!J2572&gt;=12,4)</f>
        <v/>
      </c>
      <c r="S2637" t="str" cm="1">
        <f t="array" ref="S2637">_xlfn.IFS('Paraclinicos '!Y2572="","",'Paraclinicos '!Y2572&lt;70,1,'Paraclinicos '!Y2572&gt;=70,0)</f>
        <v/>
      </c>
      <c r="T2637" t="str" cm="1">
        <f t="array" ref="T2637">_xlfn.IFS('Paraclinicos '!W2572="","",'Paraclinicos '!W2572&lt;6,4,'Paraclinicos '!W2572&lt;10,3,'Paraclinicos '!W2572&lt;13,2,'Paraclinicos '!W2572&lt;15,1,'Paraclinicos '!W2572=15,0)</f>
        <v/>
      </c>
      <c r="U2637" s="54" t="str">
        <f t="shared" si="123"/>
        <v/>
      </c>
      <c r="V2637" t="str" cm="1">
        <f t="array" ref="V2637">_xlfn.IFS('Paraclinicos '!S2572="","",OR('Paraclinicos '!S2572&lt;=8,'Paraclinicos '!S2572&gt;=25),3,'Paraclinicos '!S2572&lt;12,1,'Paraclinicos '!S2572&lt;21,0,'Paraclinicos '!S2572&lt;25,2)</f>
        <v/>
      </c>
      <c r="W2637" t="str">
        <f>IFERROR(IF(INDEX('BD Demog para scores enalazar'!Y$2:'BD Demog para scores enalazar'!Y$3000,MATCH(Formulas!A2637,'BD Demog para scores enalazar'!A$2:'BD Demog para scores enalazar'!A$3000,0))=1,"SI","NO"),"")</f>
        <v/>
      </c>
      <c r="X2637" s="9" t="str">
        <f>IFERROR(IF(INDEX('BD Demog para scores enalazar'!AJ$2:'BD Demog para scores enalazar'!AJ$3000,MATCH(Formulas!A2637,'BD Demog para scores enalazar'!A$2:'BD Demog para scores enalazar'!A$3000,0))=1,"SI","NO"),"")</f>
        <v/>
      </c>
      <c r="Y2637" t="str" cm="1">
        <f t="array" ref="Y2637">IF(AND(W2637="NO",X2637="NO"),_xlfn.IFS('Paraclinicos '!K2572&lt;=91,3,'Paraclinicos '!K2572&lt;94,2,'Paraclinicos '!K2572&lt;96,1,'Paraclinicos '!K2572&gt;=96,0),"")</f>
        <v/>
      </c>
      <c r="Z2637" t="str" cm="1">
        <f t="array" ref="Z2637">IF(OR(W2637="SI",X2637="SI"),_xlfn.IFS(OR(AND('Paraclinicos '!K2573&lt;=83),AND('Paraclinicos '!K2573&gt;=97,AA2637=2)),3,OR(AND('Paraclinicos '!K2573&lt;=86),AND('Paraclinicos '!K2573&gt;=94,AA2637=2)),2,OR(AND('Paraclinicos '!K2573&lt;=88),AND('Paraclinicos '!K2573&gt;=92,AA2637=2)),1,OR(AND('Paraclinicos '!K2573&gt;=88,'Paraclinicos '!K2573&lt;=92),AND('Paraclinicos '!K2573&gt;=93,AA2637=0)),0),"")</f>
        <v/>
      </c>
      <c r="AA2637" t="str" cm="1">
        <f t="array" ref="AA2637">_xlfn.IFS('Paraclinicos '!E2572="","",'Paraclinicos '!E2572="Oxigeno",2,'Paraclinicos '!E2572="Aire",0)</f>
        <v/>
      </c>
    </row>
    <row r="2638" spans="1:27" x14ac:dyDescent="0.25">
      <c r="A2638">
        <f>'Paraclinicos '!A2573</f>
        <v>0</v>
      </c>
      <c r="B2638" s="3">
        <f>'Paraclinicos '!R2573</f>
        <v>0</v>
      </c>
      <c r="C2638" t="str" cm="1">
        <f t="array" ref="C2638">_xlfn.IFS('Paraclinicos '!Q2573="","",'Paraclinicos '!Q2573&gt;60,3,'Paraclinicos '!Q2573&lt;=60,1)</f>
        <v/>
      </c>
      <c r="D2638" t="str">
        <f>IFERROR(IF(INDEX('BD Demog para scores enalazar'!BC$2:BC$3000,MATCH(Formulas!A2638,'BD Demog para scores enalazar'!A$2:A$3000,0))=0,"SI","NO"),"")</f>
        <v/>
      </c>
      <c r="E2638" t="str" cm="1">
        <f t="array" ref="E2638">_xlfn.IFS(D2638="","",D2638="SI",4,D2638="NO",1)</f>
        <v/>
      </c>
      <c r="F2638" t="str" cm="1">
        <f t="array" ref="F2638">_xlfn.IFS('Paraclinicos '!B2573="","",'Paraclinicos '!B2573&gt;1,1,'Paraclinicos '!B2573&lt;=1,3)</f>
        <v/>
      </c>
      <c r="G2638" t="str" cm="1">
        <f t="array" ref="G2638">_xlfn.IFS('Paraclinicos '!D2573="","",AND('Paraclinicos '!D2573&gt;=250,'Paraclinicos '!D2573&lt;=500),2,'Paraclinicos '!D2573&gt;500,3,'Paraclinicos '!D2573&lt;250,1)</f>
        <v/>
      </c>
      <c r="H2638" s="50" t="str">
        <f t="shared" si="124"/>
        <v/>
      </c>
      <c r="I2638" t="str" cm="1">
        <f t="array" ref="I2638">_xlfn.IFS('Paraclinicos '!Q2573="","",'Paraclinicos '!Q2573&gt;=65,1,'Paraclinicos '!Q2573&lt;65,0)</f>
        <v/>
      </c>
      <c r="J2638" t="str" cm="1">
        <f t="array" ref="J2638">_xlfn.IFS('Paraclinicos '!I2573="","",'Paraclinicos '!I2573&gt;7,1,'Paraclinicos '!I2573&lt;=7,0)</f>
        <v/>
      </c>
      <c r="K2638" t="str" cm="1">
        <f t="array" ref="K2638">_xlfn.IFS('Paraclinicos '!W2573="","",'Paraclinicos '!W2573&lt;=8,1,'Paraclinicos '!W2573&gt;8,0)</f>
        <v/>
      </c>
      <c r="L2638" t="str" cm="1">
        <f t="array" ref="L2638">_xlfn.IFS('Paraclinicos '!S2573="","",'Paraclinicos '!S2573&gt;=30,1,'Paraclinicos '!S2573&lt;30,0)</f>
        <v/>
      </c>
      <c r="M2638" t="str" cm="1">
        <f t="array" ref="M2638">_xlfn.IFS(OR('Paraclinicos '!T2573="",'Paraclinicos '!U2573=""),"",OR('Paraclinicos '!T2573&lt;=90,'Paraclinicos '!U2573&lt;=60),1,OR('Paraclinicos '!T2573&gt;90,'Paraclinicos '!U2573&gt;60),0)</f>
        <v/>
      </c>
      <c r="N2638" s="45" t="str">
        <f t="shared" si="125"/>
        <v/>
      </c>
      <c r="O2638" t="str" cm="1">
        <f t="array" ref="O2638">_xlfn.IFS(OR('Paraclinicos '!M2573="",'Paraclinicos '!N2573="",'Paraclinicos '!N2573=0),"",'Paraclinicos '!M2573/'Paraclinicos '!N2573&lt;100,4,'Paraclinicos '!M2573/'Paraclinicos '!N2573&lt;200,3,'Paraclinicos '!M2573/'Paraclinicos '!N2573&lt;300,2,'Paraclinicos '!M2573/'Paraclinicos '!N2573&lt;400,1,'Paraclinicos '!M2573/'Paraclinicos '!N2573&gt;=400,0)</f>
        <v/>
      </c>
      <c r="P2638" t="str" cm="1">
        <f t="array" ref="P2638">_xlfn.IFS('Paraclinicos '!C2573="","",'Paraclinicos '!C2573&lt;20,4,'Paraclinicos '!C2573&lt;50,3,'Paraclinicos '!C2573&lt;100,2,'Paraclinicos '!C2573&lt;150,1,'Paraclinicos '!C2573&gt;150,0)</f>
        <v/>
      </c>
      <c r="Q2638" t="str" cm="1">
        <f t="array" ref="Q2638">_xlfn.IFS('Paraclinicos '!O2573="","",'Paraclinicos '!O2573&lt;1.2,0,'Paraclinicos '!O2573&lt;2,1,'Paraclinicos '!O2573&lt;3.5,2,'Paraclinicos '!O2573&lt;5,3,'Paraclinicos '!O2573&gt;5,4)</f>
        <v/>
      </c>
      <c r="R2638" t="str" cm="1">
        <f t="array" ref="R2638">_xlfn.IFS('Paraclinicos '!J2573="","",'Paraclinicos '!J2573&lt;1.2,0,'Paraclinicos '!J2573&lt;2,1,'Paraclinicos '!J2573&lt;6,2,'Paraclinicos '!J2573&lt;12,3,'Paraclinicos '!J2573&gt;=12,4)</f>
        <v/>
      </c>
      <c r="S2638" t="str" cm="1">
        <f t="array" ref="S2638">_xlfn.IFS('Paraclinicos '!Y2573="","",'Paraclinicos '!Y2573&lt;70,1,'Paraclinicos '!Y2573&gt;=70,0)</f>
        <v/>
      </c>
      <c r="T2638" t="str" cm="1">
        <f t="array" ref="T2638">_xlfn.IFS('Paraclinicos '!W2573="","",'Paraclinicos '!W2573&lt;6,4,'Paraclinicos '!W2573&lt;10,3,'Paraclinicos '!W2573&lt;13,2,'Paraclinicos '!W2573&lt;15,1,'Paraclinicos '!W2573=15,0)</f>
        <v/>
      </c>
      <c r="U2638" s="54" t="str">
        <f t="shared" si="123"/>
        <v/>
      </c>
      <c r="V2638" t="str" cm="1">
        <f t="array" ref="V2638">_xlfn.IFS('Paraclinicos '!S2573="","",OR('Paraclinicos '!S2573&lt;=8,'Paraclinicos '!S2573&gt;=25),3,'Paraclinicos '!S2573&lt;12,1,'Paraclinicos '!S2573&lt;21,0,'Paraclinicos '!S2573&lt;25,2)</f>
        <v/>
      </c>
      <c r="W2638" t="str">
        <f>IFERROR(IF(INDEX('BD Demog para scores enalazar'!Y$2:'BD Demog para scores enalazar'!Y$3000,MATCH(Formulas!A2638,'BD Demog para scores enalazar'!A$2:'BD Demog para scores enalazar'!A$3000,0))=1,"SI","NO"),"")</f>
        <v/>
      </c>
      <c r="X2638" s="9" t="str">
        <f>IFERROR(IF(INDEX('BD Demog para scores enalazar'!AJ$2:'BD Demog para scores enalazar'!AJ$3000,MATCH(Formulas!A2638,'BD Demog para scores enalazar'!A$2:'BD Demog para scores enalazar'!A$3000,0))=1,"SI","NO"),"")</f>
        <v/>
      </c>
      <c r="Y2638" t="str" cm="1">
        <f t="array" ref="Y2638">IF(AND(W2638="NO",X2638="NO"),_xlfn.IFS('Paraclinicos '!K2573&lt;=91,3,'Paraclinicos '!K2573&lt;94,2,'Paraclinicos '!K2573&lt;96,1,'Paraclinicos '!K2573&gt;=96,0),"")</f>
        <v/>
      </c>
      <c r="Z2638" t="str" cm="1">
        <f t="array" ref="Z2638">IF(OR(W2638="SI",X2638="SI"),_xlfn.IFS(OR(AND('Paraclinicos '!K2574&lt;=83),AND('Paraclinicos '!K2574&gt;=97,AA2638=2)),3,OR(AND('Paraclinicos '!K2574&lt;=86),AND('Paraclinicos '!K2574&gt;=94,AA2638=2)),2,OR(AND('Paraclinicos '!K2574&lt;=88),AND('Paraclinicos '!K2574&gt;=92,AA2638=2)),1,OR(AND('Paraclinicos '!K2574&gt;=88,'Paraclinicos '!K2574&lt;=92),AND('Paraclinicos '!K2574&gt;=93,AA2638=0)),0),"")</f>
        <v/>
      </c>
      <c r="AA2638" t="str" cm="1">
        <f t="array" ref="AA2638">_xlfn.IFS('Paraclinicos '!E2573="","",'Paraclinicos '!E2573="Oxigeno",2,'Paraclinicos '!E2573="Aire",0)</f>
        <v/>
      </c>
    </row>
    <row r="2639" spans="1:27" x14ac:dyDescent="0.25">
      <c r="A2639">
        <f>'Paraclinicos '!A2574</f>
        <v>0</v>
      </c>
      <c r="B2639" s="3">
        <f>'Paraclinicos '!R2574</f>
        <v>0</v>
      </c>
      <c r="C2639" t="str" cm="1">
        <f t="array" ref="C2639">_xlfn.IFS('Paraclinicos '!Q2574="","",'Paraclinicos '!Q2574&gt;60,3,'Paraclinicos '!Q2574&lt;=60,1)</f>
        <v/>
      </c>
      <c r="D2639" t="str">
        <f>IFERROR(IF(INDEX('BD Demog para scores enalazar'!BC$2:BC$3000,MATCH(Formulas!A2639,'BD Demog para scores enalazar'!A$2:A$3000,0))=0,"SI","NO"),"")</f>
        <v/>
      </c>
      <c r="E2639" t="str" cm="1">
        <f t="array" ref="E2639">_xlfn.IFS(D2639="","",D2639="SI",4,D2639="NO",1)</f>
        <v/>
      </c>
      <c r="F2639" t="str" cm="1">
        <f t="array" ref="F2639">_xlfn.IFS('Paraclinicos '!B2574="","",'Paraclinicos '!B2574&gt;1,1,'Paraclinicos '!B2574&lt;=1,3)</f>
        <v/>
      </c>
      <c r="G2639" t="str" cm="1">
        <f t="array" ref="G2639">_xlfn.IFS('Paraclinicos '!D2574="","",AND('Paraclinicos '!D2574&gt;=250,'Paraclinicos '!D2574&lt;=500),2,'Paraclinicos '!D2574&gt;500,3,'Paraclinicos '!D2574&lt;250,1)</f>
        <v/>
      </c>
      <c r="H2639" s="50" t="str">
        <f t="shared" si="124"/>
        <v/>
      </c>
      <c r="I2639" t="str" cm="1">
        <f t="array" ref="I2639">_xlfn.IFS('Paraclinicos '!Q2574="","",'Paraclinicos '!Q2574&gt;=65,1,'Paraclinicos '!Q2574&lt;65,0)</f>
        <v/>
      </c>
      <c r="J2639" t="str" cm="1">
        <f t="array" ref="J2639">_xlfn.IFS('Paraclinicos '!I2574="","",'Paraclinicos '!I2574&gt;7,1,'Paraclinicos '!I2574&lt;=7,0)</f>
        <v/>
      </c>
      <c r="K2639" t="str" cm="1">
        <f t="array" ref="K2639">_xlfn.IFS('Paraclinicos '!W2574="","",'Paraclinicos '!W2574&lt;=8,1,'Paraclinicos '!W2574&gt;8,0)</f>
        <v/>
      </c>
      <c r="L2639" t="str" cm="1">
        <f t="array" ref="L2639">_xlfn.IFS('Paraclinicos '!S2574="","",'Paraclinicos '!S2574&gt;=30,1,'Paraclinicos '!S2574&lt;30,0)</f>
        <v/>
      </c>
      <c r="M2639" t="str" cm="1">
        <f t="array" ref="M2639">_xlfn.IFS(OR('Paraclinicos '!T2574="",'Paraclinicos '!U2574=""),"",OR('Paraclinicos '!T2574&lt;=90,'Paraclinicos '!U2574&lt;=60),1,OR('Paraclinicos '!T2574&gt;90,'Paraclinicos '!U2574&gt;60),0)</f>
        <v/>
      </c>
      <c r="N2639" s="45" t="str">
        <f t="shared" si="125"/>
        <v/>
      </c>
      <c r="O2639" t="str" cm="1">
        <f t="array" ref="O2639">_xlfn.IFS(OR('Paraclinicos '!M2574="",'Paraclinicos '!N2574="",'Paraclinicos '!N2574=0),"",'Paraclinicos '!M2574/'Paraclinicos '!N2574&lt;100,4,'Paraclinicos '!M2574/'Paraclinicos '!N2574&lt;200,3,'Paraclinicos '!M2574/'Paraclinicos '!N2574&lt;300,2,'Paraclinicos '!M2574/'Paraclinicos '!N2574&lt;400,1,'Paraclinicos '!M2574/'Paraclinicos '!N2574&gt;=400,0)</f>
        <v/>
      </c>
      <c r="P2639" t="str" cm="1">
        <f t="array" ref="P2639">_xlfn.IFS('Paraclinicos '!C2574="","",'Paraclinicos '!C2574&lt;20,4,'Paraclinicos '!C2574&lt;50,3,'Paraclinicos '!C2574&lt;100,2,'Paraclinicos '!C2574&lt;150,1,'Paraclinicos '!C2574&gt;150,0)</f>
        <v/>
      </c>
      <c r="Q2639" t="str" cm="1">
        <f t="array" ref="Q2639">_xlfn.IFS('Paraclinicos '!O2574="","",'Paraclinicos '!O2574&lt;1.2,0,'Paraclinicos '!O2574&lt;2,1,'Paraclinicos '!O2574&lt;3.5,2,'Paraclinicos '!O2574&lt;5,3,'Paraclinicos '!O2574&gt;5,4)</f>
        <v/>
      </c>
      <c r="R2639" t="str" cm="1">
        <f t="array" ref="R2639">_xlfn.IFS('Paraclinicos '!J2574="","",'Paraclinicos '!J2574&lt;1.2,0,'Paraclinicos '!J2574&lt;2,1,'Paraclinicos '!J2574&lt;6,2,'Paraclinicos '!J2574&lt;12,3,'Paraclinicos '!J2574&gt;=12,4)</f>
        <v/>
      </c>
      <c r="S2639" t="str" cm="1">
        <f t="array" ref="S2639">_xlfn.IFS('Paraclinicos '!Y2574="","",'Paraclinicos '!Y2574&lt;70,1,'Paraclinicos '!Y2574&gt;=70,0)</f>
        <v/>
      </c>
      <c r="T2639" t="str" cm="1">
        <f t="array" ref="T2639">_xlfn.IFS('Paraclinicos '!W2574="","",'Paraclinicos '!W2574&lt;6,4,'Paraclinicos '!W2574&lt;10,3,'Paraclinicos '!W2574&lt;13,2,'Paraclinicos '!W2574&lt;15,1,'Paraclinicos '!W2574=15,0)</f>
        <v/>
      </c>
      <c r="U2639" s="54" t="str">
        <f t="shared" si="123"/>
        <v/>
      </c>
      <c r="V2639" t="str" cm="1">
        <f t="array" ref="V2639">_xlfn.IFS('Paraclinicos '!S2574="","",OR('Paraclinicos '!S2574&lt;=8,'Paraclinicos '!S2574&gt;=25),3,'Paraclinicos '!S2574&lt;12,1,'Paraclinicos '!S2574&lt;21,0,'Paraclinicos '!S2574&lt;25,2)</f>
        <v/>
      </c>
      <c r="W2639" t="str">
        <f>IFERROR(IF(INDEX('BD Demog para scores enalazar'!Y$2:'BD Demog para scores enalazar'!Y$3000,MATCH(Formulas!A2639,'BD Demog para scores enalazar'!A$2:'BD Demog para scores enalazar'!A$3000,0))=1,"SI","NO"),"")</f>
        <v/>
      </c>
      <c r="X2639" s="9" t="str">
        <f>IFERROR(IF(INDEX('BD Demog para scores enalazar'!AJ$2:'BD Demog para scores enalazar'!AJ$3000,MATCH(Formulas!A2639,'BD Demog para scores enalazar'!A$2:'BD Demog para scores enalazar'!A$3000,0))=1,"SI","NO"),"")</f>
        <v/>
      </c>
      <c r="Y2639" t="str" cm="1">
        <f t="array" ref="Y2639">IF(AND(W2639="NO",X2639="NO"),_xlfn.IFS('Paraclinicos '!K2574&lt;=91,3,'Paraclinicos '!K2574&lt;94,2,'Paraclinicos '!K2574&lt;96,1,'Paraclinicos '!K2574&gt;=96,0),"")</f>
        <v/>
      </c>
      <c r="Z2639" t="str" cm="1">
        <f t="array" ref="Z2639">IF(OR(W2639="SI",X2639="SI"),_xlfn.IFS(OR(AND('Paraclinicos '!K2575&lt;=83),AND('Paraclinicos '!K2575&gt;=97,AA2639=2)),3,OR(AND('Paraclinicos '!K2575&lt;=86),AND('Paraclinicos '!K2575&gt;=94,AA2639=2)),2,OR(AND('Paraclinicos '!K2575&lt;=88),AND('Paraclinicos '!K2575&gt;=92,AA2639=2)),1,OR(AND('Paraclinicos '!K2575&gt;=88,'Paraclinicos '!K2575&lt;=92),AND('Paraclinicos '!K2575&gt;=93,AA2639=0)),0),"")</f>
        <v/>
      </c>
      <c r="AA2639" t="str" cm="1">
        <f t="array" ref="AA2639">_xlfn.IFS('Paraclinicos '!E2574="","",'Paraclinicos '!E2574="Oxigeno",2,'Paraclinicos '!E2574="Aire",0)</f>
        <v/>
      </c>
    </row>
    <row r="2640" spans="1:27" x14ac:dyDescent="0.25">
      <c r="A2640">
        <f>'Paraclinicos '!A2575</f>
        <v>0</v>
      </c>
      <c r="B2640" s="3">
        <f>'Paraclinicos '!R2575</f>
        <v>0</v>
      </c>
      <c r="C2640" t="str" cm="1">
        <f t="array" ref="C2640">_xlfn.IFS('Paraclinicos '!Q2575="","",'Paraclinicos '!Q2575&gt;60,3,'Paraclinicos '!Q2575&lt;=60,1)</f>
        <v/>
      </c>
      <c r="D2640" t="str">
        <f>IFERROR(IF(INDEX('BD Demog para scores enalazar'!BC$2:BC$3000,MATCH(Formulas!A2640,'BD Demog para scores enalazar'!A$2:A$3000,0))=0,"SI","NO"),"")</f>
        <v/>
      </c>
      <c r="E2640" t="str" cm="1">
        <f t="array" ref="E2640">_xlfn.IFS(D2640="","",D2640="SI",4,D2640="NO",1)</f>
        <v/>
      </c>
      <c r="F2640" t="str" cm="1">
        <f t="array" ref="F2640">_xlfn.IFS('Paraclinicos '!B2575="","",'Paraclinicos '!B2575&gt;1,1,'Paraclinicos '!B2575&lt;=1,3)</f>
        <v/>
      </c>
      <c r="G2640" t="str" cm="1">
        <f t="array" ref="G2640">_xlfn.IFS('Paraclinicos '!D2575="","",AND('Paraclinicos '!D2575&gt;=250,'Paraclinicos '!D2575&lt;=500),2,'Paraclinicos '!D2575&gt;500,3,'Paraclinicos '!D2575&lt;250,1)</f>
        <v/>
      </c>
      <c r="H2640" s="50" t="str">
        <f t="shared" si="124"/>
        <v/>
      </c>
      <c r="I2640" t="str" cm="1">
        <f t="array" ref="I2640">_xlfn.IFS('Paraclinicos '!Q2575="","",'Paraclinicos '!Q2575&gt;=65,1,'Paraclinicos '!Q2575&lt;65,0)</f>
        <v/>
      </c>
      <c r="J2640" t="str" cm="1">
        <f t="array" ref="J2640">_xlfn.IFS('Paraclinicos '!I2575="","",'Paraclinicos '!I2575&gt;7,1,'Paraclinicos '!I2575&lt;=7,0)</f>
        <v/>
      </c>
      <c r="K2640" t="str" cm="1">
        <f t="array" ref="K2640">_xlfn.IFS('Paraclinicos '!W2575="","",'Paraclinicos '!W2575&lt;=8,1,'Paraclinicos '!W2575&gt;8,0)</f>
        <v/>
      </c>
      <c r="L2640" t="str" cm="1">
        <f t="array" ref="L2640">_xlfn.IFS('Paraclinicos '!S2575="","",'Paraclinicos '!S2575&gt;=30,1,'Paraclinicos '!S2575&lt;30,0)</f>
        <v/>
      </c>
      <c r="M2640" t="str" cm="1">
        <f t="array" ref="M2640">_xlfn.IFS(OR('Paraclinicos '!T2575="",'Paraclinicos '!U2575=""),"",OR('Paraclinicos '!T2575&lt;=90,'Paraclinicos '!U2575&lt;=60),1,OR('Paraclinicos '!T2575&gt;90,'Paraclinicos '!U2575&gt;60),0)</f>
        <v/>
      </c>
      <c r="N2640" s="45" t="str">
        <f t="shared" si="125"/>
        <v/>
      </c>
      <c r="O2640" t="str" cm="1">
        <f t="array" ref="O2640">_xlfn.IFS(OR('Paraclinicos '!M2575="",'Paraclinicos '!N2575="",'Paraclinicos '!N2575=0),"",'Paraclinicos '!M2575/'Paraclinicos '!N2575&lt;100,4,'Paraclinicos '!M2575/'Paraclinicos '!N2575&lt;200,3,'Paraclinicos '!M2575/'Paraclinicos '!N2575&lt;300,2,'Paraclinicos '!M2575/'Paraclinicos '!N2575&lt;400,1,'Paraclinicos '!M2575/'Paraclinicos '!N2575&gt;=400,0)</f>
        <v/>
      </c>
      <c r="P2640" t="str" cm="1">
        <f t="array" ref="P2640">_xlfn.IFS('Paraclinicos '!C2575="","",'Paraclinicos '!C2575&lt;20,4,'Paraclinicos '!C2575&lt;50,3,'Paraclinicos '!C2575&lt;100,2,'Paraclinicos '!C2575&lt;150,1,'Paraclinicos '!C2575&gt;150,0)</f>
        <v/>
      </c>
      <c r="Q2640" t="str" cm="1">
        <f t="array" ref="Q2640">_xlfn.IFS('Paraclinicos '!O2575="","",'Paraclinicos '!O2575&lt;1.2,0,'Paraclinicos '!O2575&lt;2,1,'Paraclinicos '!O2575&lt;3.5,2,'Paraclinicos '!O2575&lt;5,3,'Paraclinicos '!O2575&gt;5,4)</f>
        <v/>
      </c>
      <c r="R2640" t="str" cm="1">
        <f t="array" ref="R2640">_xlfn.IFS('Paraclinicos '!J2575="","",'Paraclinicos '!J2575&lt;1.2,0,'Paraclinicos '!J2575&lt;2,1,'Paraclinicos '!J2575&lt;6,2,'Paraclinicos '!J2575&lt;12,3,'Paraclinicos '!J2575&gt;=12,4)</f>
        <v/>
      </c>
      <c r="S2640" t="str" cm="1">
        <f t="array" ref="S2640">_xlfn.IFS('Paraclinicos '!Y2575="","",'Paraclinicos '!Y2575&lt;70,1,'Paraclinicos '!Y2575&gt;=70,0)</f>
        <v/>
      </c>
      <c r="T2640" t="str" cm="1">
        <f t="array" ref="T2640">_xlfn.IFS('Paraclinicos '!W2575="","",'Paraclinicos '!W2575&lt;6,4,'Paraclinicos '!W2575&lt;10,3,'Paraclinicos '!W2575&lt;13,2,'Paraclinicos '!W2575&lt;15,1,'Paraclinicos '!W2575=15,0)</f>
        <v/>
      </c>
      <c r="U2640" s="54" t="str">
        <f t="shared" si="123"/>
        <v/>
      </c>
      <c r="V2640" t="str" cm="1">
        <f t="array" ref="V2640">_xlfn.IFS('Paraclinicos '!S2575="","",OR('Paraclinicos '!S2575&lt;=8,'Paraclinicos '!S2575&gt;=25),3,'Paraclinicos '!S2575&lt;12,1,'Paraclinicos '!S2575&lt;21,0,'Paraclinicos '!S2575&lt;25,2)</f>
        <v/>
      </c>
      <c r="W2640" t="str">
        <f>IFERROR(IF(INDEX('BD Demog para scores enalazar'!Y$2:'BD Demog para scores enalazar'!Y$3000,MATCH(Formulas!A2640,'BD Demog para scores enalazar'!A$2:'BD Demog para scores enalazar'!A$3000,0))=1,"SI","NO"),"")</f>
        <v/>
      </c>
      <c r="X2640" s="9" t="str">
        <f>IFERROR(IF(INDEX('BD Demog para scores enalazar'!AJ$2:'BD Demog para scores enalazar'!AJ$3000,MATCH(Formulas!A2640,'BD Demog para scores enalazar'!A$2:'BD Demog para scores enalazar'!A$3000,0))=1,"SI","NO"),"")</f>
        <v/>
      </c>
      <c r="Y2640" t="str" cm="1">
        <f t="array" ref="Y2640">IF(AND(W2640="NO",X2640="NO"),_xlfn.IFS('Paraclinicos '!K2575&lt;=91,3,'Paraclinicos '!K2575&lt;94,2,'Paraclinicos '!K2575&lt;96,1,'Paraclinicos '!K2575&gt;=96,0),"")</f>
        <v/>
      </c>
      <c r="Z2640" t="str" cm="1">
        <f t="array" ref="Z2640">IF(OR(W2640="SI",X2640="SI"),_xlfn.IFS(OR(AND('Paraclinicos '!K2576&lt;=83),AND('Paraclinicos '!K2576&gt;=97,AA2640=2)),3,OR(AND('Paraclinicos '!K2576&lt;=86),AND('Paraclinicos '!K2576&gt;=94,AA2640=2)),2,OR(AND('Paraclinicos '!K2576&lt;=88),AND('Paraclinicos '!K2576&gt;=92,AA2640=2)),1,OR(AND('Paraclinicos '!K2576&gt;=88,'Paraclinicos '!K2576&lt;=92),AND('Paraclinicos '!K2576&gt;=93,AA2640=0)),0),"")</f>
        <v/>
      </c>
      <c r="AA2640" t="str" cm="1">
        <f t="array" ref="AA2640">_xlfn.IFS('Paraclinicos '!E2575="","",'Paraclinicos '!E2575="Oxigeno",2,'Paraclinicos '!E2575="Aire",0)</f>
        <v/>
      </c>
    </row>
    <row r="2641" spans="1:27" x14ac:dyDescent="0.25">
      <c r="A2641">
        <f>'Paraclinicos '!A2576</f>
        <v>0</v>
      </c>
      <c r="B2641" s="3">
        <f>'Paraclinicos '!R2576</f>
        <v>0</v>
      </c>
      <c r="C2641" t="str" cm="1">
        <f t="array" ref="C2641">_xlfn.IFS('Paraclinicos '!Q2576="","",'Paraclinicos '!Q2576&gt;60,3,'Paraclinicos '!Q2576&lt;=60,1)</f>
        <v/>
      </c>
      <c r="D2641" t="str">
        <f>IFERROR(IF(INDEX('BD Demog para scores enalazar'!BC$2:BC$3000,MATCH(Formulas!A2641,'BD Demog para scores enalazar'!A$2:A$3000,0))=0,"SI","NO"),"")</f>
        <v/>
      </c>
      <c r="E2641" t="str" cm="1">
        <f t="array" ref="E2641">_xlfn.IFS(D2641="","",D2641="SI",4,D2641="NO",1)</f>
        <v/>
      </c>
      <c r="F2641" t="str" cm="1">
        <f t="array" ref="F2641">_xlfn.IFS('Paraclinicos '!B2576="","",'Paraclinicos '!B2576&gt;1,1,'Paraclinicos '!B2576&lt;=1,3)</f>
        <v/>
      </c>
      <c r="G2641" t="str" cm="1">
        <f t="array" ref="G2641">_xlfn.IFS('Paraclinicos '!D2576="","",AND('Paraclinicos '!D2576&gt;=250,'Paraclinicos '!D2576&lt;=500),2,'Paraclinicos '!D2576&gt;500,3,'Paraclinicos '!D2576&lt;250,1)</f>
        <v/>
      </c>
      <c r="H2641" s="50" t="str">
        <f t="shared" si="124"/>
        <v/>
      </c>
      <c r="I2641" t="str" cm="1">
        <f t="array" ref="I2641">_xlfn.IFS('Paraclinicos '!Q2576="","",'Paraclinicos '!Q2576&gt;=65,1,'Paraclinicos '!Q2576&lt;65,0)</f>
        <v/>
      </c>
      <c r="J2641" t="str" cm="1">
        <f t="array" ref="J2641">_xlfn.IFS('Paraclinicos '!I2576="","",'Paraclinicos '!I2576&gt;7,1,'Paraclinicos '!I2576&lt;=7,0)</f>
        <v/>
      </c>
      <c r="K2641" t="str" cm="1">
        <f t="array" ref="K2641">_xlfn.IFS('Paraclinicos '!W2576="","",'Paraclinicos '!W2576&lt;=8,1,'Paraclinicos '!W2576&gt;8,0)</f>
        <v/>
      </c>
      <c r="L2641" t="str" cm="1">
        <f t="array" ref="L2641">_xlfn.IFS('Paraclinicos '!S2576="","",'Paraclinicos '!S2576&gt;=30,1,'Paraclinicos '!S2576&lt;30,0)</f>
        <v/>
      </c>
      <c r="M2641" t="str" cm="1">
        <f t="array" ref="M2641">_xlfn.IFS(OR('Paraclinicos '!T2576="",'Paraclinicos '!U2576=""),"",OR('Paraclinicos '!T2576&lt;=90,'Paraclinicos '!U2576&lt;=60),1,OR('Paraclinicos '!T2576&gt;90,'Paraclinicos '!U2576&gt;60),0)</f>
        <v/>
      </c>
      <c r="N2641" s="45" t="str">
        <f t="shared" si="125"/>
        <v/>
      </c>
      <c r="O2641" t="str" cm="1">
        <f t="array" ref="O2641">_xlfn.IFS(OR('Paraclinicos '!M2576="",'Paraclinicos '!N2576="",'Paraclinicos '!N2576=0),"",'Paraclinicos '!M2576/'Paraclinicos '!N2576&lt;100,4,'Paraclinicos '!M2576/'Paraclinicos '!N2576&lt;200,3,'Paraclinicos '!M2576/'Paraclinicos '!N2576&lt;300,2,'Paraclinicos '!M2576/'Paraclinicos '!N2576&lt;400,1,'Paraclinicos '!M2576/'Paraclinicos '!N2576&gt;=400,0)</f>
        <v/>
      </c>
      <c r="P2641" t="str" cm="1">
        <f t="array" ref="P2641">_xlfn.IFS('Paraclinicos '!C2576="","",'Paraclinicos '!C2576&lt;20,4,'Paraclinicos '!C2576&lt;50,3,'Paraclinicos '!C2576&lt;100,2,'Paraclinicos '!C2576&lt;150,1,'Paraclinicos '!C2576&gt;150,0)</f>
        <v/>
      </c>
      <c r="Q2641" t="str" cm="1">
        <f t="array" ref="Q2641">_xlfn.IFS('Paraclinicos '!O2576="","",'Paraclinicos '!O2576&lt;1.2,0,'Paraclinicos '!O2576&lt;2,1,'Paraclinicos '!O2576&lt;3.5,2,'Paraclinicos '!O2576&lt;5,3,'Paraclinicos '!O2576&gt;5,4)</f>
        <v/>
      </c>
      <c r="R2641" t="str" cm="1">
        <f t="array" ref="R2641">_xlfn.IFS('Paraclinicos '!J2576="","",'Paraclinicos '!J2576&lt;1.2,0,'Paraclinicos '!J2576&lt;2,1,'Paraclinicos '!J2576&lt;6,2,'Paraclinicos '!J2576&lt;12,3,'Paraclinicos '!J2576&gt;=12,4)</f>
        <v/>
      </c>
      <c r="S2641" t="str" cm="1">
        <f t="array" ref="S2641">_xlfn.IFS('Paraclinicos '!Y2576="","",'Paraclinicos '!Y2576&lt;70,1,'Paraclinicos '!Y2576&gt;=70,0)</f>
        <v/>
      </c>
      <c r="T2641" t="str" cm="1">
        <f t="array" ref="T2641">_xlfn.IFS('Paraclinicos '!W2576="","",'Paraclinicos '!W2576&lt;6,4,'Paraclinicos '!W2576&lt;10,3,'Paraclinicos '!W2576&lt;13,2,'Paraclinicos '!W2576&lt;15,1,'Paraclinicos '!W2576=15,0)</f>
        <v/>
      </c>
      <c r="U2641" s="54" t="str">
        <f t="shared" si="123"/>
        <v/>
      </c>
      <c r="V2641" t="str" cm="1">
        <f t="array" ref="V2641">_xlfn.IFS('Paraclinicos '!S2576="","",OR('Paraclinicos '!S2576&lt;=8,'Paraclinicos '!S2576&gt;=25),3,'Paraclinicos '!S2576&lt;12,1,'Paraclinicos '!S2576&lt;21,0,'Paraclinicos '!S2576&lt;25,2)</f>
        <v/>
      </c>
      <c r="W2641" t="str">
        <f>IFERROR(IF(INDEX('BD Demog para scores enalazar'!Y$2:'BD Demog para scores enalazar'!Y$3000,MATCH(Formulas!A2641,'BD Demog para scores enalazar'!A$2:'BD Demog para scores enalazar'!A$3000,0))=1,"SI","NO"),"")</f>
        <v/>
      </c>
      <c r="X2641" s="9" t="str">
        <f>IFERROR(IF(INDEX('BD Demog para scores enalazar'!AJ$2:'BD Demog para scores enalazar'!AJ$3000,MATCH(Formulas!A2641,'BD Demog para scores enalazar'!A$2:'BD Demog para scores enalazar'!A$3000,0))=1,"SI","NO"),"")</f>
        <v/>
      </c>
      <c r="Y2641" t="str" cm="1">
        <f t="array" ref="Y2641">IF(AND(W2641="NO",X2641="NO"),_xlfn.IFS('Paraclinicos '!K2576&lt;=91,3,'Paraclinicos '!K2576&lt;94,2,'Paraclinicos '!K2576&lt;96,1,'Paraclinicos '!K2576&gt;=96,0),"")</f>
        <v/>
      </c>
      <c r="Z2641" t="str" cm="1">
        <f t="array" ref="Z2641">IF(OR(W2641="SI",X2641="SI"),_xlfn.IFS(OR(AND('Paraclinicos '!K2577&lt;=83),AND('Paraclinicos '!K2577&gt;=97,AA2641=2)),3,OR(AND('Paraclinicos '!K2577&lt;=86),AND('Paraclinicos '!K2577&gt;=94,AA2641=2)),2,OR(AND('Paraclinicos '!K2577&lt;=88),AND('Paraclinicos '!K2577&gt;=92,AA2641=2)),1,OR(AND('Paraclinicos '!K2577&gt;=88,'Paraclinicos '!K2577&lt;=92),AND('Paraclinicos '!K2577&gt;=93,AA2641=0)),0),"")</f>
        <v/>
      </c>
      <c r="AA2641" t="str" cm="1">
        <f t="array" ref="AA2641">_xlfn.IFS('Paraclinicos '!E2576="","",'Paraclinicos '!E2576="Oxigeno",2,'Paraclinicos '!E2576="Aire",0)</f>
        <v/>
      </c>
    </row>
    <row r="2642" spans="1:27" x14ac:dyDescent="0.25">
      <c r="A2642">
        <f>'Paraclinicos '!A2577</f>
        <v>0</v>
      </c>
      <c r="B2642" s="3">
        <f>'Paraclinicos '!R2577</f>
        <v>0</v>
      </c>
      <c r="C2642" t="str" cm="1">
        <f t="array" ref="C2642">_xlfn.IFS('Paraclinicos '!Q2577="","",'Paraclinicos '!Q2577&gt;60,3,'Paraclinicos '!Q2577&lt;=60,1)</f>
        <v/>
      </c>
      <c r="D2642" t="str">
        <f>IFERROR(IF(INDEX('BD Demog para scores enalazar'!BC$2:BC$3000,MATCH(Formulas!A2642,'BD Demog para scores enalazar'!A$2:A$3000,0))=0,"SI","NO"),"")</f>
        <v/>
      </c>
      <c r="E2642" t="str" cm="1">
        <f t="array" ref="E2642">_xlfn.IFS(D2642="","",D2642="SI",4,D2642="NO",1)</f>
        <v/>
      </c>
      <c r="F2642" t="str" cm="1">
        <f t="array" ref="F2642">_xlfn.IFS('Paraclinicos '!B2577="","",'Paraclinicos '!B2577&gt;1,1,'Paraclinicos '!B2577&lt;=1,3)</f>
        <v/>
      </c>
      <c r="G2642" t="str" cm="1">
        <f t="array" ref="G2642">_xlfn.IFS('Paraclinicos '!D2577="","",AND('Paraclinicos '!D2577&gt;=250,'Paraclinicos '!D2577&lt;=500),2,'Paraclinicos '!D2577&gt;500,3,'Paraclinicos '!D2577&lt;250,1)</f>
        <v/>
      </c>
      <c r="H2642" s="50" t="str">
        <f t="shared" si="124"/>
        <v/>
      </c>
      <c r="I2642" t="str" cm="1">
        <f t="array" ref="I2642">_xlfn.IFS('Paraclinicos '!Q2577="","",'Paraclinicos '!Q2577&gt;=65,1,'Paraclinicos '!Q2577&lt;65,0)</f>
        <v/>
      </c>
      <c r="J2642" t="str" cm="1">
        <f t="array" ref="J2642">_xlfn.IFS('Paraclinicos '!I2577="","",'Paraclinicos '!I2577&gt;7,1,'Paraclinicos '!I2577&lt;=7,0)</f>
        <v/>
      </c>
      <c r="K2642" t="str" cm="1">
        <f t="array" ref="K2642">_xlfn.IFS('Paraclinicos '!W2577="","",'Paraclinicos '!W2577&lt;=8,1,'Paraclinicos '!W2577&gt;8,0)</f>
        <v/>
      </c>
      <c r="L2642" t="str" cm="1">
        <f t="array" ref="L2642">_xlfn.IFS('Paraclinicos '!S2577="","",'Paraclinicos '!S2577&gt;=30,1,'Paraclinicos '!S2577&lt;30,0)</f>
        <v/>
      </c>
      <c r="M2642" t="str" cm="1">
        <f t="array" ref="M2642">_xlfn.IFS(OR('Paraclinicos '!T2577="",'Paraclinicos '!U2577=""),"",OR('Paraclinicos '!T2577&lt;=90,'Paraclinicos '!U2577&lt;=60),1,OR('Paraclinicos '!T2577&gt;90,'Paraclinicos '!U2577&gt;60),0)</f>
        <v/>
      </c>
      <c r="N2642" s="45" t="str">
        <f t="shared" si="125"/>
        <v/>
      </c>
      <c r="O2642" t="str" cm="1">
        <f t="array" ref="O2642">_xlfn.IFS(OR('Paraclinicos '!M2577="",'Paraclinicos '!N2577="",'Paraclinicos '!N2577=0),"",'Paraclinicos '!M2577/'Paraclinicos '!N2577&lt;100,4,'Paraclinicos '!M2577/'Paraclinicos '!N2577&lt;200,3,'Paraclinicos '!M2577/'Paraclinicos '!N2577&lt;300,2,'Paraclinicos '!M2577/'Paraclinicos '!N2577&lt;400,1,'Paraclinicos '!M2577/'Paraclinicos '!N2577&gt;=400,0)</f>
        <v/>
      </c>
      <c r="P2642" t="str" cm="1">
        <f t="array" ref="P2642">_xlfn.IFS('Paraclinicos '!C2577="","",'Paraclinicos '!C2577&lt;20,4,'Paraclinicos '!C2577&lt;50,3,'Paraclinicos '!C2577&lt;100,2,'Paraclinicos '!C2577&lt;150,1,'Paraclinicos '!C2577&gt;150,0)</f>
        <v/>
      </c>
      <c r="Q2642" t="str" cm="1">
        <f t="array" ref="Q2642">_xlfn.IFS('Paraclinicos '!O2577="","",'Paraclinicos '!O2577&lt;1.2,0,'Paraclinicos '!O2577&lt;2,1,'Paraclinicos '!O2577&lt;3.5,2,'Paraclinicos '!O2577&lt;5,3,'Paraclinicos '!O2577&gt;5,4)</f>
        <v/>
      </c>
      <c r="R2642" t="str" cm="1">
        <f t="array" ref="R2642">_xlfn.IFS('Paraclinicos '!J2577="","",'Paraclinicos '!J2577&lt;1.2,0,'Paraclinicos '!J2577&lt;2,1,'Paraclinicos '!J2577&lt;6,2,'Paraclinicos '!J2577&lt;12,3,'Paraclinicos '!J2577&gt;=12,4)</f>
        <v/>
      </c>
      <c r="S2642" t="str" cm="1">
        <f t="array" ref="S2642">_xlfn.IFS('Paraclinicos '!Y2577="","",'Paraclinicos '!Y2577&lt;70,1,'Paraclinicos '!Y2577&gt;=70,0)</f>
        <v/>
      </c>
      <c r="T2642" t="str" cm="1">
        <f t="array" ref="T2642">_xlfn.IFS('Paraclinicos '!W2577="","",'Paraclinicos '!W2577&lt;6,4,'Paraclinicos '!W2577&lt;10,3,'Paraclinicos '!W2577&lt;13,2,'Paraclinicos '!W2577&lt;15,1,'Paraclinicos '!W2577=15,0)</f>
        <v/>
      </c>
      <c r="U2642" s="54" t="str">
        <f t="shared" si="123"/>
        <v/>
      </c>
      <c r="V2642" t="str" cm="1">
        <f t="array" ref="V2642">_xlfn.IFS('Paraclinicos '!S2577="","",OR('Paraclinicos '!S2577&lt;=8,'Paraclinicos '!S2577&gt;=25),3,'Paraclinicos '!S2577&lt;12,1,'Paraclinicos '!S2577&lt;21,0,'Paraclinicos '!S2577&lt;25,2)</f>
        <v/>
      </c>
      <c r="W2642" t="str">
        <f>IFERROR(IF(INDEX('BD Demog para scores enalazar'!Y$2:'BD Demog para scores enalazar'!Y$3000,MATCH(Formulas!A2642,'BD Demog para scores enalazar'!A$2:'BD Demog para scores enalazar'!A$3000,0))=1,"SI","NO"),"")</f>
        <v/>
      </c>
      <c r="X2642" s="9" t="str">
        <f>IFERROR(IF(INDEX('BD Demog para scores enalazar'!AJ$2:'BD Demog para scores enalazar'!AJ$3000,MATCH(Formulas!A2642,'BD Demog para scores enalazar'!A$2:'BD Demog para scores enalazar'!A$3000,0))=1,"SI","NO"),"")</f>
        <v/>
      </c>
      <c r="Y2642" t="str" cm="1">
        <f t="array" ref="Y2642">IF(AND(W2642="NO",X2642="NO"),_xlfn.IFS('Paraclinicos '!K2577&lt;=91,3,'Paraclinicos '!K2577&lt;94,2,'Paraclinicos '!K2577&lt;96,1,'Paraclinicos '!K2577&gt;=96,0),"")</f>
        <v/>
      </c>
      <c r="Z2642" t="str" cm="1">
        <f t="array" ref="Z2642">IF(OR(W2642="SI",X2642="SI"),_xlfn.IFS(OR(AND('Paraclinicos '!K2578&lt;=83),AND('Paraclinicos '!K2578&gt;=97,AA2642=2)),3,OR(AND('Paraclinicos '!K2578&lt;=86),AND('Paraclinicos '!K2578&gt;=94,AA2642=2)),2,OR(AND('Paraclinicos '!K2578&lt;=88),AND('Paraclinicos '!K2578&gt;=92,AA2642=2)),1,OR(AND('Paraclinicos '!K2578&gt;=88,'Paraclinicos '!K2578&lt;=92),AND('Paraclinicos '!K2578&gt;=93,AA2642=0)),0),"")</f>
        <v/>
      </c>
      <c r="AA2642" t="str" cm="1">
        <f t="array" ref="AA2642">_xlfn.IFS('Paraclinicos '!E2577="","",'Paraclinicos '!E2577="Oxigeno",2,'Paraclinicos '!E2577="Aire",0)</f>
        <v/>
      </c>
    </row>
    <row r="2643" spans="1:27" x14ac:dyDescent="0.25">
      <c r="A2643">
        <f>'Paraclinicos '!A2578</f>
        <v>0</v>
      </c>
      <c r="B2643" s="3">
        <f>'Paraclinicos '!R2578</f>
        <v>0</v>
      </c>
      <c r="C2643" t="str" cm="1">
        <f t="array" ref="C2643">_xlfn.IFS('Paraclinicos '!Q2578="","",'Paraclinicos '!Q2578&gt;60,3,'Paraclinicos '!Q2578&lt;=60,1)</f>
        <v/>
      </c>
      <c r="D2643" t="str">
        <f>IFERROR(IF(INDEX('BD Demog para scores enalazar'!BC$2:BC$3000,MATCH(Formulas!A2643,'BD Demog para scores enalazar'!A$2:A$3000,0))=0,"SI","NO"),"")</f>
        <v/>
      </c>
      <c r="E2643" t="str" cm="1">
        <f t="array" ref="E2643">_xlfn.IFS(D2643="","",D2643="SI",4,D2643="NO",1)</f>
        <v/>
      </c>
      <c r="F2643" t="str" cm="1">
        <f t="array" ref="F2643">_xlfn.IFS('Paraclinicos '!B2578="","",'Paraclinicos '!B2578&gt;1,1,'Paraclinicos '!B2578&lt;=1,3)</f>
        <v/>
      </c>
      <c r="G2643" t="str" cm="1">
        <f t="array" ref="G2643">_xlfn.IFS('Paraclinicos '!D2578="","",AND('Paraclinicos '!D2578&gt;=250,'Paraclinicos '!D2578&lt;=500),2,'Paraclinicos '!D2578&gt;500,3,'Paraclinicos '!D2578&lt;250,1)</f>
        <v/>
      </c>
      <c r="H2643" s="50" t="str">
        <f t="shared" si="124"/>
        <v/>
      </c>
      <c r="I2643" t="str" cm="1">
        <f t="array" ref="I2643">_xlfn.IFS('Paraclinicos '!Q2578="","",'Paraclinicos '!Q2578&gt;=65,1,'Paraclinicos '!Q2578&lt;65,0)</f>
        <v/>
      </c>
      <c r="J2643" t="str" cm="1">
        <f t="array" ref="J2643">_xlfn.IFS('Paraclinicos '!I2578="","",'Paraclinicos '!I2578&gt;7,1,'Paraclinicos '!I2578&lt;=7,0)</f>
        <v/>
      </c>
      <c r="K2643" t="str" cm="1">
        <f t="array" ref="K2643">_xlfn.IFS('Paraclinicos '!W2578="","",'Paraclinicos '!W2578&lt;=8,1,'Paraclinicos '!W2578&gt;8,0)</f>
        <v/>
      </c>
      <c r="L2643" t="str" cm="1">
        <f t="array" ref="L2643">_xlfn.IFS('Paraclinicos '!S2578="","",'Paraclinicos '!S2578&gt;=30,1,'Paraclinicos '!S2578&lt;30,0)</f>
        <v/>
      </c>
      <c r="M2643" t="str" cm="1">
        <f t="array" ref="M2643">_xlfn.IFS(OR('Paraclinicos '!T2578="",'Paraclinicos '!U2578=""),"",OR('Paraclinicos '!T2578&lt;=90,'Paraclinicos '!U2578&lt;=60),1,OR('Paraclinicos '!T2578&gt;90,'Paraclinicos '!U2578&gt;60),0)</f>
        <v/>
      </c>
      <c r="N2643" s="45" t="str">
        <f t="shared" si="125"/>
        <v/>
      </c>
      <c r="O2643" t="str" cm="1">
        <f t="array" ref="O2643">_xlfn.IFS(OR('Paraclinicos '!M2578="",'Paraclinicos '!N2578="",'Paraclinicos '!N2578=0),"",'Paraclinicos '!M2578/'Paraclinicos '!N2578&lt;100,4,'Paraclinicos '!M2578/'Paraclinicos '!N2578&lt;200,3,'Paraclinicos '!M2578/'Paraclinicos '!N2578&lt;300,2,'Paraclinicos '!M2578/'Paraclinicos '!N2578&lt;400,1,'Paraclinicos '!M2578/'Paraclinicos '!N2578&gt;=400,0)</f>
        <v/>
      </c>
      <c r="P2643" t="str" cm="1">
        <f t="array" ref="P2643">_xlfn.IFS('Paraclinicos '!C2578="","",'Paraclinicos '!C2578&lt;20,4,'Paraclinicos '!C2578&lt;50,3,'Paraclinicos '!C2578&lt;100,2,'Paraclinicos '!C2578&lt;150,1,'Paraclinicos '!C2578&gt;150,0)</f>
        <v/>
      </c>
      <c r="Q2643" t="str" cm="1">
        <f t="array" ref="Q2643">_xlfn.IFS('Paraclinicos '!O2578="","",'Paraclinicos '!O2578&lt;1.2,0,'Paraclinicos '!O2578&lt;2,1,'Paraclinicos '!O2578&lt;3.5,2,'Paraclinicos '!O2578&lt;5,3,'Paraclinicos '!O2578&gt;5,4)</f>
        <v/>
      </c>
      <c r="R2643" t="str" cm="1">
        <f t="array" ref="R2643">_xlfn.IFS('Paraclinicos '!J2578="","",'Paraclinicos '!J2578&lt;1.2,0,'Paraclinicos '!J2578&lt;2,1,'Paraclinicos '!J2578&lt;6,2,'Paraclinicos '!J2578&lt;12,3,'Paraclinicos '!J2578&gt;=12,4)</f>
        <v/>
      </c>
      <c r="S2643" t="str" cm="1">
        <f t="array" ref="S2643">_xlfn.IFS('Paraclinicos '!Y2578="","",'Paraclinicos '!Y2578&lt;70,1,'Paraclinicos '!Y2578&gt;=70,0)</f>
        <v/>
      </c>
      <c r="T2643" t="str" cm="1">
        <f t="array" ref="T2643">_xlfn.IFS('Paraclinicos '!W2578="","",'Paraclinicos '!W2578&lt;6,4,'Paraclinicos '!W2578&lt;10,3,'Paraclinicos '!W2578&lt;13,2,'Paraclinicos '!W2578&lt;15,1,'Paraclinicos '!W2578=15,0)</f>
        <v/>
      </c>
      <c r="U2643" s="54" t="str">
        <f t="shared" si="123"/>
        <v/>
      </c>
      <c r="V2643" t="str" cm="1">
        <f t="array" ref="V2643">_xlfn.IFS('Paraclinicos '!S2578="","",OR('Paraclinicos '!S2578&lt;=8,'Paraclinicos '!S2578&gt;=25),3,'Paraclinicos '!S2578&lt;12,1,'Paraclinicos '!S2578&lt;21,0,'Paraclinicos '!S2578&lt;25,2)</f>
        <v/>
      </c>
      <c r="W2643" t="str">
        <f>IFERROR(IF(INDEX('BD Demog para scores enalazar'!Y$2:'BD Demog para scores enalazar'!Y$3000,MATCH(Formulas!A2643,'BD Demog para scores enalazar'!A$2:'BD Demog para scores enalazar'!A$3000,0))=1,"SI","NO"),"")</f>
        <v/>
      </c>
      <c r="X2643" s="9" t="str">
        <f>IFERROR(IF(INDEX('BD Demog para scores enalazar'!AJ$2:'BD Demog para scores enalazar'!AJ$3000,MATCH(Formulas!A2643,'BD Demog para scores enalazar'!A$2:'BD Demog para scores enalazar'!A$3000,0))=1,"SI","NO"),"")</f>
        <v/>
      </c>
      <c r="Y2643" t="str" cm="1">
        <f t="array" ref="Y2643">IF(AND(W2643="NO",X2643="NO"),_xlfn.IFS('Paraclinicos '!K2578&lt;=91,3,'Paraclinicos '!K2578&lt;94,2,'Paraclinicos '!K2578&lt;96,1,'Paraclinicos '!K2578&gt;=96,0),"")</f>
        <v/>
      </c>
      <c r="Z2643" t="str" cm="1">
        <f t="array" ref="Z2643">IF(OR(W2643="SI",X2643="SI"),_xlfn.IFS(OR(AND('Paraclinicos '!K2579&lt;=83),AND('Paraclinicos '!K2579&gt;=97,AA2643=2)),3,OR(AND('Paraclinicos '!K2579&lt;=86),AND('Paraclinicos '!K2579&gt;=94,AA2643=2)),2,OR(AND('Paraclinicos '!K2579&lt;=88),AND('Paraclinicos '!K2579&gt;=92,AA2643=2)),1,OR(AND('Paraclinicos '!K2579&gt;=88,'Paraclinicos '!K2579&lt;=92),AND('Paraclinicos '!K2579&gt;=93,AA2643=0)),0),"")</f>
        <v/>
      </c>
      <c r="AA2643" t="str" cm="1">
        <f t="array" ref="AA2643">_xlfn.IFS('Paraclinicos '!E2578="","",'Paraclinicos '!E2578="Oxigeno",2,'Paraclinicos '!E2578="Aire",0)</f>
        <v/>
      </c>
    </row>
    <row r="2644" spans="1:27" x14ac:dyDescent="0.25">
      <c r="A2644">
        <f>'Paraclinicos '!A2579</f>
        <v>0</v>
      </c>
      <c r="B2644" s="3">
        <f>'Paraclinicos '!R2579</f>
        <v>0</v>
      </c>
      <c r="C2644" t="str" cm="1">
        <f t="array" ref="C2644">_xlfn.IFS('Paraclinicos '!Q2579="","",'Paraclinicos '!Q2579&gt;60,3,'Paraclinicos '!Q2579&lt;=60,1)</f>
        <v/>
      </c>
      <c r="D2644" t="str">
        <f>IFERROR(IF(INDEX('BD Demog para scores enalazar'!BC$2:BC$3000,MATCH(Formulas!A2644,'BD Demog para scores enalazar'!A$2:A$3000,0))=0,"SI","NO"),"")</f>
        <v/>
      </c>
      <c r="E2644" t="str" cm="1">
        <f t="array" ref="E2644">_xlfn.IFS(D2644="","",D2644="SI",4,D2644="NO",1)</f>
        <v/>
      </c>
      <c r="F2644" t="str" cm="1">
        <f t="array" ref="F2644">_xlfn.IFS('Paraclinicos '!B2579="","",'Paraclinicos '!B2579&gt;1,1,'Paraclinicos '!B2579&lt;=1,3)</f>
        <v/>
      </c>
      <c r="G2644" t="str" cm="1">
        <f t="array" ref="G2644">_xlfn.IFS('Paraclinicos '!D2579="","",AND('Paraclinicos '!D2579&gt;=250,'Paraclinicos '!D2579&lt;=500),2,'Paraclinicos '!D2579&gt;500,3,'Paraclinicos '!D2579&lt;250,1)</f>
        <v/>
      </c>
      <c r="H2644" s="50" t="str">
        <f t="shared" si="124"/>
        <v/>
      </c>
      <c r="I2644" t="str" cm="1">
        <f t="array" ref="I2644">_xlfn.IFS('Paraclinicos '!Q2579="","",'Paraclinicos '!Q2579&gt;=65,1,'Paraclinicos '!Q2579&lt;65,0)</f>
        <v/>
      </c>
      <c r="J2644" t="str" cm="1">
        <f t="array" ref="J2644">_xlfn.IFS('Paraclinicos '!I2579="","",'Paraclinicos '!I2579&gt;7,1,'Paraclinicos '!I2579&lt;=7,0)</f>
        <v/>
      </c>
      <c r="K2644" t="str" cm="1">
        <f t="array" ref="K2644">_xlfn.IFS('Paraclinicos '!W2579="","",'Paraclinicos '!W2579&lt;=8,1,'Paraclinicos '!W2579&gt;8,0)</f>
        <v/>
      </c>
      <c r="L2644" t="str" cm="1">
        <f t="array" ref="L2644">_xlfn.IFS('Paraclinicos '!S2579="","",'Paraclinicos '!S2579&gt;=30,1,'Paraclinicos '!S2579&lt;30,0)</f>
        <v/>
      </c>
      <c r="M2644" t="str" cm="1">
        <f t="array" ref="M2644">_xlfn.IFS(OR('Paraclinicos '!T2579="",'Paraclinicos '!U2579=""),"",OR('Paraclinicos '!T2579&lt;=90,'Paraclinicos '!U2579&lt;=60),1,OR('Paraclinicos '!T2579&gt;90,'Paraclinicos '!U2579&gt;60),0)</f>
        <v/>
      </c>
      <c r="N2644" s="45" t="str">
        <f t="shared" si="125"/>
        <v/>
      </c>
      <c r="O2644" t="str" cm="1">
        <f t="array" ref="O2644">_xlfn.IFS(OR('Paraclinicos '!M2579="",'Paraclinicos '!N2579="",'Paraclinicos '!N2579=0),"",'Paraclinicos '!M2579/'Paraclinicos '!N2579&lt;100,4,'Paraclinicos '!M2579/'Paraclinicos '!N2579&lt;200,3,'Paraclinicos '!M2579/'Paraclinicos '!N2579&lt;300,2,'Paraclinicos '!M2579/'Paraclinicos '!N2579&lt;400,1,'Paraclinicos '!M2579/'Paraclinicos '!N2579&gt;=400,0)</f>
        <v/>
      </c>
      <c r="P2644" t="str" cm="1">
        <f t="array" ref="P2644">_xlfn.IFS('Paraclinicos '!C2579="","",'Paraclinicos '!C2579&lt;20,4,'Paraclinicos '!C2579&lt;50,3,'Paraclinicos '!C2579&lt;100,2,'Paraclinicos '!C2579&lt;150,1,'Paraclinicos '!C2579&gt;150,0)</f>
        <v/>
      </c>
      <c r="Q2644" t="str" cm="1">
        <f t="array" ref="Q2644">_xlfn.IFS('Paraclinicos '!O2579="","",'Paraclinicos '!O2579&lt;1.2,0,'Paraclinicos '!O2579&lt;2,1,'Paraclinicos '!O2579&lt;3.5,2,'Paraclinicos '!O2579&lt;5,3,'Paraclinicos '!O2579&gt;5,4)</f>
        <v/>
      </c>
      <c r="R2644" t="str" cm="1">
        <f t="array" ref="R2644">_xlfn.IFS('Paraclinicos '!J2579="","",'Paraclinicos '!J2579&lt;1.2,0,'Paraclinicos '!J2579&lt;2,1,'Paraclinicos '!J2579&lt;6,2,'Paraclinicos '!J2579&lt;12,3,'Paraclinicos '!J2579&gt;=12,4)</f>
        <v/>
      </c>
      <c r="S2644" t="str" cm="1">
        <f t="array" ref="S2644">_xlfn.IFS('Paraclinicos '!Y2579="","",'Paraclinicos '!Y2579&lt;70,1,'Paraclinicos '!Y2579&gt;=70,0)</f>
        <v/>
      </c>
      <c r="T2644" t="str" cm="1">
        <f t="array" ref="T2644">_xlfn.IFS('Paraclinicos '!W2579="","",'Paraclinicos '!W2579&lt;6,4,'Paraclinicos '!W2579&lt;10,3,'Paraclinicos '!W2579&lt;13,2,'Paraclinicos '!W2579&lt;15,1,'Paraclinicos '!W2579=15,0)</f>
        <v/>
      </c>
      <c r="U2644" s="54" t="str">
        <f t="shared" si="123"/>
        <v/>
      </c>
      <c r="V2644" t="str" cm="1">
        <f t="array" ref="V2644">_xlfn.IFS('Paraclinicos '!S2579="","",OR('Paraclinicos '!S2579&lt;=8,'Paraclinicos '!S2579&gt;=25),3,'Paraclinicos '!S2579&lt;12,1,'Paraclinicos '!S2579&lt;21,0,'Paraclinicos '!S2579&lt;25,2)</f>
        <v/>
      </c>
      <c r="W2644" t="str">
        <f>IFERROR(IF(INDEX('BD Demog para scores enalazar'!Y$2:'BD Demog para scores enalazar'!Y$3000,MATCH(Formulas!A2644,'BD Demog para scores enalazar'!A$2:'BD Demog para scores enalazar'!A$3000,0))=1,"SI","NO"),"")</f>
        <v/>
      </c>
      <c r="X2644" s="9" t="str">
        <f>IFERROR(IF(INDEX('BD Demog para scores enalazar'!AJ$2:'BD Demog para scores enalazar'!AJ$3000,MATCH(Formulas!A2644,'BD Demog para scores enalazar'!A$2:'BD Demog para scores enalazar'!A$3000,0))=1,"SI","NO"),"")</f>
        <v/>
      </c>
      <c r="Y2644" t="str" cm="1">
        <f t="array" ref="Y2644">IF(AND(W2644="NO",X2644="NO"),_xlfn.IFS('Paraclinicos '!K2579&lt;=91,3,'Paraclinicos '!K2579&lt;94,2,'Paraclinicos '!K2579&lt;96,1,'Paraclinicos '!K2579&gt;=96,0),"")</f>
        <v/>
      </c>
      <c r="Z2644" t="str" cm="1">
        <f t="array" ref="Z2644">IF(OR(W2644="SI",X2644="SI"),_xlfn.IFS(OR(AND('Paraclinicos '!K2580&lt;=83),AND('Paraclinicos '!K2580&gt;=97,AA2644=2)),3,OR(AND('Paraclinicos '!K2580&lt;=86),AND('Paraclinicos '!K2580&gt;=94,AA2644=2)),2,OR(AND('Paraclinicos '!K2580&lt;=88),AND('Paraclinicos '!K2580&gt;=92,AA2644=2)),1,OR(AND('Paraclinicos '!K2580&gt;=88,'Paraclinicos '!K2580&lt;=92),AND('Paraclinicos '!K2580&gt;=93,AA2644=0)),0),"")</f>
        <v/>
      </c>
      <c r="AA2644" t="str" cm="1">
        <f t="array" ref="AA2644">_xlfn.IFS('Paraclinicos '!E2579="","",'Paraclinicos '!E2579="Oxigeno",2,'Paraclinicos '!E2579="Aire",0)</f>
        <v/>
      </c>
    </row>
    <row r="2645" spans="1:27" x14ac:dyDescent="0.25">
      <c r="A2645">
        <f>'Paraclinicos '!A2580</f>
        <v>0</v>
      </c>
      <c r="B2645" s="3">
        <f>'Paraclinicos '!R2580</f>
        <v>0</v>
      </c>
      <c r="C2645" t="str" cm="1">
        <f t="array" ref="C2645">_xlfn.IFS('Paraclinicos '!Q2580="","",'Paraclinicos '!Q2580&gt;60,3,'Paraclinicos '!Q2580&lt;=60,1)</f>
        <v/>
      </c>
      <c r="D2645" t="str">
        <f>IFERROR(IF(INDEX('BD Demog para scores enalazar'!BC$2:BC$3000,MATCH(Formulas!A2645,'BD Demog para scores enalazar'!A$2:A$3000,0))=0,"SI","NO"),"")</f>
        <v/>
      </c>
      <c r="E2645" t="str" cm="1">
        <f t="array" ref="E2645">_xlfn.IFS(D2645="","",D2645="SI",4,D2645="NO",1)</f>
        <v/>
      </c>
      <c r="F2645" t="str" cm="1">
        <f t="array" ref="F2645">_xlfn.IFS('Paraclinicos '!B2580="","",'Paraclinicos '!B2580&gt;1,1,'Paraclinicos '!B2580&lt;=1,3)</f>
        <v/>
      </c>
      <c r="G2645" t="str" cm="1">
        <f t="array" ref="G2645">_xlfn.IFS('Paraclinicos '!D2580="","",AND('Paraclinicos '!D2580&gt;=250,'Paraclinicos '!D2580&lt;=500),2,'Paraclinicos '!D2580&gt;500,3,'Paraclinicos '!D2580&lt;250,1)</f>
        <v/>
      </c>
      <c r="H2645" s="50" t="str">
        <f t="shared" si="124"/>
        <v/>
      </c>
      <c r="I2645" t="str" cm="1">
        <f t="array" ref="I2645">_xlfn.IFS('Paraclinicos '!Q2580="","",'Paraclinicos '!Q2580&gt;=65,1,'Paraclinicos '!Q2580&lt;65,0)</f>
        <v/>
      </c>
      <c r="J2645" t="str" cm="1">
        <f t="array" ref="J2645">_xlfn.IFS('Paraclinicos '!I2580="","",'Paraclinicos '!I2580&gt;7,1,'Paraclinicos '!I2580&lt;=7,0)</f>
        <v/>
      </c>
      <c r="K2645" t="str" cm="1">
        <f t="array" ref="K2645">_xlfn.IFS('Paraclinicos '!W2580="","",'Paraclinicos '!W2580&lt;=8,1,'Paraclinicos '!W2580&gt;8,0)</f>
        <v/>
      </c>
      <c r="L2645" t="str" cm="1">
        <f t="array" ref="L2645">_xlfn.IFS('Paraclinicos '!S2580="","",'Paraclinicos '!S2580&gt;=30,1,'Paraclinicos '!S2580&lt;30,0)</f>
        <v/>
      </c>
      <c r="M2645" t="str" cm="1">
        <f t="array" ref="M2645">_xlfn.IFS(OR('Paraclinicos '!T2580="",'Paraclinicos '!U2580=""),"",OR('Paraclinicos '!T2580&lt;=90,'Paraclinicos '!U2580&lt;=60),1,OR('Paraclinicos '!T2580&gt;90,'Paraclinicos '!U2580&gt;60),0)</f>
        <v/>
      </c>
      <c r="N2645" s="45" t="str">
        <f t="shared" si="125"/>
        <v/>
      </c>
      <c r="O2645" t="str" cm="1">
        <f t="array" ref="O2645">_xlfn.IFS(OR('Paraclinicos '!M2580="",'Paraclinicos '!N2580="",'Paraclinicos '!N2580=0),"",'Paraclinicos '!M2580/'Paraclinicos '!N2580&lt;100,4,'Paraclinicos '!M2580/'Paraclinicos '!N2580&lt;200,3,'Paraclinicos '!M2580/'Paraclinicos '!N2580&lt;300,2,'Paraclinicos '!M2580/'Paraclinicos '!N2580&lt;400,1,'Paraclinicos '!M2580/'Paraclinicos '!N2580&gt;=400,0)</f>
        <v/>
      </c>
      <c r="P2645" t="str" cm="1">
        <f t="array" ref="P2645">_xlfn.IFS('Paraclinicos '!C2580="","",'Paraclinicos '!C2580&lt;20,4,'Paraclinicos '!C2580&lt;50,3,'Paraclinicos '!C2580&lt;100,2,'Paraclinicos '!C2580&lt;150,1,'Paraclinicos '!C2580&gt;150,0)</f>
        <v/>
      </c>
      <c r="Q2645" t="str" cm="1">
        <f t="array" ref="Q2645">_xlfn.IFS('Paraclinicos '!O2580="","",'Paraclinicos '!O2580&lt;1.2,0,'Paraclinicos '!O2580&lt;2,1,'Paraclinicos '!O2580&lt;3.5,2,'Paraclinicos '!O2580&lt;5,3,'Paraclinicos '!O2580&gt;5,4)</f>
        <v/>
      </c>
      <c r="R2645" t="str" cm="1">
        <f t="array" ref="R2645">_xlfn.IFS('Paraclinicos '!J2580="","",'Paraclinicos '!J2580&lt;1.2,0,'Paraclinicos '!J2580&lt;2,1,'Paraclinicos '!J2580&lt;6,2,'Paraclinicos '!J2580&lt;12,3,'Paraclinicos '!J2580&gt;=12,4)</f>
        <v/>
      </c>
      <c r="S2645" t="str" cm="1">
        <f t="array" ref="S2645">_xlfn.IFS('Paraclinicos '!Y2580="","",'Paraclinicos '!Y2580&lt;70,1,'Paraclinicos '!Y2580&gt;=70,0)</f>
        <v/>
      </c>
      <c r="T2645" t="str" cm="1">
        <f t="array" ref="T2645">_xlfn.IFS('Paraclinicos '!W2580="","",'Paraclinicos '!W2580&lt;6,4,'Paraclinicos '!W2580&lt;10,3,'Paraclinicos '!W2580&lt;13,2,'Paraclinicos '!W2580&lt;15,1,'Paraclinicos '!W2580=15,0)</f>
        <v/>
      </c>
      <c r="U2645" s="54" t="str">
        <f t="shared" si="123"/>
        <v/>
      </c>
      <c r="V2645" t="str" cm="1">
        <f t="array" ref="V2645">_xlfn.IFS('Paraclinicos '!S2580="","",OR('Paraclinicos '!S2580&lt;=8,'Paraclinicos '!S2580&gt;=25),3,'Paraclinicos '!S2580&lt;12,1,'Paraclinicos '!S2580&lt;21,0,'Paraclinicos '!S2580&lt;25,2)</f>
        <v/>
      </c>
      <c r="W2645" t="str">
        <f>IFERROR(IF(INDEX('BD Demog para scores enalazar'!Y$2:'BD Demog para scores enalazar'!Y$3000,MATCH(Formulas!A2645,'BD Demog para scores enalazar'!A$2:'BD Demog para scores enalazar'!A$3000,0))=1,"SI","NO"),"")</f>
        <v/>
      </c>
      <c r="X2645" s="9" t="str">
        <f>IFERROR(IF(INDEX('BD Demog para scores enalazar'!AJ$2:'BD Demog para scores enalazar'!AJ$3000,MATCH(Formulas!A2645,'BD Demog para scores enalazar'!A$2:'BD Demog para scores enalazar'!A$3000,0))=1,"SI","NO"),"")</f>
        <v/>
      </c>
      <c r="Y2645" t="str" cm="1">
        <f t="array" ref="Y2645">IF(AND(W2645="NO",X2645="NO"),_xlfn.IFS('Paraclinicos '!K2580&lt;=91,3,'Paraclinicos '!K2580&lt;94,2,'Paraclinicos '!K2580&lt;96,1,'Paraclinicos '!K2580&gt;=96,0),"")</f>
        <v/>
      </c>
      <c r="Z2645" t="str" cm="1">
        <f t="array" ref="Z2645">IF(OR(W2645="SI",X2645="SI"),_xlfn.IFS(OR(AND('Paraclinicos '!K2581&lt;=83),AND('Paraclinicos '!K2581&gt;=97,AA2645=2)),3,OR(AND('Paraclinicos '!K2581&lt;=86),AND('Paraclinicos '!K2581&gt;=94,AA2645=2)),2,OR(AND('Paraclinicos '!K2581&lt;=88),AND('Paraclinicos '!K2581&gt;=92,AA2645=2)),1,OR(AND('Paraclinicos '!K2581&gt;=88,'Paraclinicos '!K2581&lt;=92),AND('Paraclinicos '!K2581&gt;=93,AA2645=0)),0),"")</f>
        <v/>
      </c>
      <c r="AA2645" t="str" cm="1">
        <f t="array" ref="AA2645">_xlfn.IFS('Paraclinicos '!E2580="","",'Paraclinicos '!E2580="Oxigeno",2,'Paraclinicos '!E2580="Aire",0)</f>
        <v/>
      </c>
    </row>
    <row r="2646" spans="1:27" x14ac:dyDescent="0.25">
      <c r="A2646">
        <f>'Paraclinicos '!A2581</f>
        <v>0</v>
      </c>
      <c r="B2646" s="3">
        <f>'Paraclinicos '!R2581</f>
        <v>0</v>
      </c>
      <c r="C2646" t="str" cm="1">
        <f t="array" ref="C2646">_xlfn.IFS('Paraclinicos '!Q2581="","",'Paraclinicos '!Q2581&gt;60,3,'Paraclinicos '!Q2581&lt;=60,1)</f>
        <v/>
      </c>
      <c r="D2646" t="str">
        <f>IFERROR(IF(INDEX('BD Demog para scores enalazar'!BC$2:BC$3000,MATCH(Formulas!A2646,'BD Demog para scores enalazar'!A$2:A$3000,0))=0,"SI","NO"),"")</f>
        <v/>
      </c>
      <c r="E2646" t="str" cm="1">
        <f t="array" ref="E2646">_xlfn.IFS(D2646="","",D2646="SI",4,D2646="NO",1)</f>
        <v/>
      </c>
      <c r="F2646" t="str" cm="1">
        <f t="array" ref="F2646">_xlfn.IFS('Paraclinicos '!B2581="","",'Paraclinicos '!B2581&gt;1,1,'Paraclinicos '!B2581&lt;=1,3)</f>
        <v/>
      </c>
      <c r="G2646" t="str" cm="1">
        <f t="array" ref="G2646">_xlfn.IFS('Paraclinicos '!D2581="","",AND('Paraclinicos '!D2581&gt;=250,'Paraclinicos '!D2581&lt;=500),2,'Paraclinicos '!D2581&gt;500,3,'Paraclinicos '!D2581&lt;250,1)</f>
        <v/>
      </c>
      <c r="H2646" s="50" t="str">
        <f t="shared" si="124"/>
        <v/>
      </c>
      <c r="I2646" t="str" cm="1">
        <f t="array" ref="I2646">_xlfn.IFS('Paraclinicos '!Q2581="","",'Paraclinicos '!Q2581&gt;=65,1,'Paraclinicos '!Q2581&lt;65,0)</f>
        <v/>
      </c>
      <c r="J2646" t="str" cm="1">
        <f t="array" ref="J2646">_xlfn.IFS('Paraclinicos '!I2581="","",'Paraclinicos '!I2581&gt;7,1,'Paraclinicos '!I2581&lt;=7,0)</f>
        <v/>
      </c>
      <c r="K2646" t="str" cm="1">
        <f t="array" ref="K2646">_xlfn.IFS('Paraclinicos '!W2581="","",'Paraclinicos '!W2581&lt;=8,1,'Paraclinicos '!W2581&gt;8,0)</f>
        <v/>
      </c>
      <c r="L2646" t="str" cm="1">
        <f t="array" ref="L2646">_xlfn.IFS('Paraclinicos '!S2581="","",'Paraclinicos '!S2581&gt;=30,1,'Paraclinicos '!S2581&lt;30,0)</f>
        <v/>
      </c>
      <c r="M2646" t="str" cm="1">
        <f t="array" ref="M2646">_xlfn.IFS(OR('Paraclinicos '!T2581="",'Paraclinicos '!U2581=""),"",OR('Paraclinicos '!T2581&lt;=90,'Paraclinicos '!U2581&lt;=60),1,OR('Paraclinicos '!T2581&gt;90,'Paraclinicos '!U2581&gt;60),0)</f>
        <v/>
      </c>
      <c r="N2646" s="45" t="str">
        <f t="shared" si="125"/>
        <v/>
      </c>
      <c r="O2646" t="str" cm="1">
        <f t="array" ref="O2646">_xlfn.IFS(OR('Paraclinicos '!M2581="",'Paraclinicos '!N2581="",'Paraclinicos '!N2581=0),"",'Paraclinicos '!M2581/'Paraclinicos '!N2581&lt;100,4,'Paraclinicos '!M2581/'Paraclinicos '!N2581&lt;200,3,'Paraclinicos '!M2581/'Paraclinicos '!N2581&lt;300,2,'Paraclinicos '!M2581/'Paraclinicos '!N2581&lt;400,1,'Paraclinicos '!M2581/'Paraclinicos '!N2581&gt;=400,0)</f>
        <v/>
      </c>
      <c r="P2646" t="str" cm="1">
        <f t="array" ref="P2646">_xlfn.IFS('Paraclinicos '!C2581="","",'Paraclinicos '!C2581&lt;20,4,'Paraclinicos '!C2581&lt;50,3,'Paraclinicos '!C2581&lt;100,2,'Paraclinicos '!C2581&lt;150,1,'Paraclinicos '!C2581&gt;150,0)</f>
        <v/>
      </c>
      <c r="Q2646" t="str" cm="1">
        <f t="array" ref="Q2646">_xlfn.IFS('Paraclinicos '!O2581="","",'Paraclinicos '!O2581&lt;1.2,0,'Paraclinicos '!O2581&lt;2,1,'Paraclinicos '!O2581&lt;3.5,2,'Paraclinicos '!O2581&lt;5,3,'Paraclinicos '!O2581&gt;5,4)</f>
        <v/>
      </c>
      <c r="R2646" t="str" cm="1">
        <f t="array" ref="R2646">_xlfn.IFS('Paraclinicos '!J2581="","",'Paraclinicos '!J2581&lt;1.2,0,'Paraclinicos '!J2581&lt;2,1,'Paraclinicos '!J2581&lt;6,2,'Paraclinicos '!J2581&lt;12,3,'Paraclinicos '!J2581&gt;=12,4)</f>
        <v/>
      </c>
      <c r="S2646" t="str" cm="1">
        <f t="array" ref="S2646">_xlfn.IFS('Paraclinicos '!Y2581="","",'Paraclinicos '!Y2581&lt;70,1,'Paraclinicos '!Y2581&gt;=70,0)</f>
        <v/>
      </c>
      <c r="T2646" t="str" cm="1">
        <f t="array" ref="T2646">_xlfn.IFS('Paraclinicos '!W2581="","",'Paraclinicos '!W2581&lt;6,4,'Paraclinicos '!W2581&lt;10,3,'Paraclinicos '!W2581&lt;13,2,'Paraclinicos '!W2581&lt;15,1,'Paraclinicos '!W2581=15,0)</f>
        <v/>
      </c>
      <c r="U2646" s="54" t="str">
        <f t="shared" si="123"/>
        <v/>
      </c>
      <c r="V2646" t="str" cm="1">
        <f t="array" ref="V2646">_xlfn.IFS('Paraclinicos '!S2581="","",OR('Paraclinicos '!S2581&lt;=8,'Paraclinicos '!S2581&gt;=25),3,'Paraclinicos '!S2581&lt;12,1,'Paraclinicos '!S2581&lt;21,0,'Paraclinicos '!S2581&lt;25,2)</f>
        <v/>
      </c>
      <c r="W2646" t="str">
        <f>IFERROR(IF(INDEX('BD Demog para scores enalazar'!Y$2:'BD Demog para scores enalazar'!Y$3000,MATCH(Formulas!A2646,'BD Demog para scores enalazar'!A$2:'BD Demog para scores enalazar'!A$3000,0))=1,"SI","NO"),"")</f>
        <v/>
      </c>
      <c r="X2646" s="9" t="str">
        <f>IFERROR(IF(INDEX('BD Demog para scores enalazar'!AJ$2:'BD Demog para scores enalazar'!AJ$3000,MATCH(Formulas!A2646,'BD Demog para scores enalazar'!A$2:'BD Demog para scores enalazar'!A$3000,0))=1,"SI","NO"),"")</f>
        <v/>
      </c>
      <c r="Y2646" t="str" cm="1">
        <f t="array" ref="Y2646">IF(AND(W2646="NO",X2646="NO"),_xlfn.IFS('Paraclinicos '!K2581&lt;=91,3,'Paraclinicos '!K2581&lt;94,2,'Paraclinicos '!K2581&lt;96,1,'Paraclinicos '!K2581&gt;=96,0),"")</f>
        <v/>
      </c>
      <c r="Z2646" t="str" cm="1">
        <f t="array" ref="Z2646">IF(OR(W2646="SI",X2646="SI"),_xlfn.IFS(OR(AND('Paraclinicos '!K2582&lt;=83),AND('Paraclinicos '!K2582&gt;=97,AA2646=2)),3,OR(AND('Paraclinicos '!K2582&lt;=86),AND('Paraclinicos '!K2582&gt;=94,AA2646=2)),2,OR(AND('Paraclinicos '!K2582&lt;=88),AND('Paraclinicos '!K2582&gt;=92,AA2646=2)),1,OR(AND('Paraclinicos '!K2582&gt;=88,'Paraclinicos '!K2582&lt;=92),AND('Paraclinicos '!K2582&gt;=93,AA2646=0)),0),"")</f>
        <v/>
      </c>
      <c r="AA2646" t="str" cm="1">
        <f t="array" ref="AA2646">_xlfn.IFS('Paraclinicos '!E2581="","",'Paraclinicos '!E2581="Oxigeno",2,'Paraclinicos '!E2581="Aire",0)</f>
        <v/>
      </c>
    </row>
    <row r="2647" spans="1:27" x14ac:dyDescent="0.25">
      <c r="A2647">
        <f>'Paraclinicos '!A2582</f>
        <v>0</v>
      </c>
      <c r="B2647" s="3">
        <f>'Paraclinicos '!R2582</f>
        <v>0</v>
      </c>
      <c r="C2647" t="str" cm="1">
        <f t="array" ref="C2647">_xlfn.IFS('Paraclinicos '!Q2582="","",'Paraclinicos '!Q2582&gt;60,3,'Paraclinicos '!Q2582&lt;=60,1)</f>
        <v/>
      </c>
      <c r="D2647" t="str">
        <f>IFERROR(IF(INDEX('BD Demog para scores enalazar'!BC$2:BC$3000,MATCH(Formulas!A2647,'BD Demog para scores enalazar'!A$2:A$3000,0))=0,"SI","NO"),"")</f>
        <v/>
      </c>
      <c r="E2647" t="str" cm="1">
        <f t="array" ref="E2647">_xlfn.IFS(D2647="","",D2647="SI",4,D2647="NO",1)</f>
        <v/>
      </c>
      <c r="F2647" t="str" cm="1">
        <f t="array" ref="F2647">_xlfn.IFS('Paraclinicos '!B2582="","",'Paraclinicos '!B2582&gt;1,1,'Paraclinicos '!B2582&lt;=1,3)</f>
        <v/>
      </c>
      <c r="G2647" t="str" cm="1">
        <f t="array" ref="G2647">_xlfn.IFS('Paraclinicos '!D2582="","",AND('Paraclinicos '!D2582&gt;=250,'Paraclinicos '!D2582&lt;=500),2,'Paraclinicos '!D2582&gt;500,3,'Paraclinicos '!D2582&lt;250,1)</f>
        <v/>
      </c>
      <c r="H2647" s="50" t="str">
        <f t="shared" si="124"/>
        <v/>
      </c>
      <c r="I2647" t="str" cm="1">
        <f t="array" ref="I2647">_xlfn.IFS('Paraclinicos '!Q2582="","",'Paraclinicos '!Q2582&gt;=65,1,'Paraclinicos '!Q2582&lt;65,0)</f>
        <v/>
      </c>
      <c r="J2647" t="str" cm="1">
        <f t="array" ref="J2647">_xlfn.IFS('Paraclinicos '!I2582="","",'Paraclinicos '!I2582&gt;7,1,'Paraclinicos '!I2582&lt;=7,0)</f>
        <v/>
      </c>
      <c r="K2647" t="str" cm="1">
        <f t="array" ref="K2647">_xlfn.IFS('Paraclinicos '!W2582="","",'Paraclinicos '!W2582&lt;=8,1,'Paraclinicos '!W2582&gt;8,0)</f>
        <v/>
      </c>
      <c r="L2647" t="str" cm="1">
        <f t="array" ref="L2647">_xlfn.IFS('Paraclinicos '!S2582="","",'Paraclinicos '!S2582&gt;=30,1,'Paraclinicos '!S2582&lt;30,0)</f>
        <v/>
      </c>
      <c r="M2647" t="str" cm="1">
        <f t="array" ref="M2647">_xlfn.IFS(OR('Paraclinicos '!T2582="",'Paraclinicos '!U2582=""),"",OR('Paraclinicos '!T2582&lt;=90,'Paraclinicos '!U2582&lt;=60),1,OR('Paraclinicos '!T2582&gt;90,'Paraclinicos '!U2582&gt;60),0)</f>
        <v/>
      </c>
      <c r="N2647" s="45" t="str">
        <f t="shared" si="125"/>
        <v/>
      </c>
      <c r="O2647" t="str" cm="1">
        <f t="array" ref="O2647">_xlfn.IFS(OR('Paraclinicos '!M2582="",'Paraclinicos '!N2582="",'Paraclinicos '!N2582=0),"",'Paraclinicos '!M2582/'Paraclinicos '!N2582&lt;100,4,'Paraclinicos '!M2582/'Paraclinicos '!N2582&lt;200,3,'Paraclinicos '!M2582/'Paraclinicos '!N2582&lt;300,2,'Paraclinicos '!M2582/'Paraclinicos '!N2582&lt;400,1,'Paraclinicos '!M2582/'Paraclinicos '!N2582&gt;=400,0)</f>
        <v/>
      </c>
      <c r="P2647" t="str" cm="1">
        <f t="array" ref="P2647">_xlfn.IFS('Paraclinicos '!C2582="","",'Paraclinicos '!C2582&lt;20,4,'Paraclinicos '!C2582&lt;50,3,'Paraclinicos '!C2582&lt;100,2,'Paraclinicos '!C2582&lt;150,1,'Paraclinicos '!C2582&gt;150,0)</f>
        <v/>
      </c>
      <c r="Q2647" t="str" cm="1">
        <f t="array" ref="Q2647">_xlfn.IFS('Paraclinicos '!O2582="","",'Paraclinicos '!O2582&lt;1.2,0,'Paraclinicos '!O2582&lt;2,1,'Paraclinicos '!O2582&lt;3.5,2,'Paraclinicos '!O2582&lt;5,3,'Paraclinicos '!O2582&gt;5,4)</f>
        <v/>
      </c>
      <c r="R2647" t="str" cm="1">
        <f t="array" ref="R2647">_xlfn.IFS('Paraclinicos '!J2582="","",'Paraclinicos '!J2582&lt;1.2,0,'Paraclinicos '!J2582&lt;2,1,'Paraclinicos '!J2582&lt;6,2,'Paraclinicos '!J2582&lt;12,3,'Paraclinicos '!J2582&gt;=12,4)</f>
        <v/>
      </c>
      <c r="S2647" t="str" cm="1">
        <f t="array" ref="S2647">_xlfn.IFS('Paraclinicos '!Y2582="","",'Paraclinicos '!Y2582&lt;70,1,'Paraclinicos '!Y2582&gt;=70,0)</f>
        <v/>
      </c>
      <c r="T2647" t="str" cm="1">
        <f t="array" ref="T2647">_xlfn.IFS('Paraclinicos '!W2582="","",'Paraclinicos '!W2582&lt;6,4,'Paraclinicos '!W2582&lt;10,3,'Paraclinicos '!W2582&lt;13,2,'Paraclinicos '!W2582&lt;15,1,'Paraclinicos '!W2582=15,0)</f>
        <v/>
      </c>
      <c r="U2647" s="54" t="str">
        <f t="shared" si="123"/>
        <v/>
      </c>
      <c r="V2647" t="str" cm="1">
        <f t="array" ref="V2647">_xlfn.IFS('Paraclinicos '!S2582="","",OR('Paraclinicos '!S2582&lt;=8,'Paraclinicos '!S2582&gt;=25),3,'Paraclinicos '!S2582&lt;12,1,'Paraclinicos '!S2582&lt;21,0,'Paraclinicos '!S2582&lt;25,2)</f>
        <v/>
      </c>
      <c r="W2647" t="str">
        <f>IFERROR(IF(INDEX('BD Demog para scores enalazar'!Y$2:'BD Demog para scores enalazar'!Y$3000,MATCH(Formulas!A2647,'BD Demog para scores enalazar'!A$2:'BD Demog para scores enalazar'!A$3000,0))=1,"SI","NO"),"")</f>
        <v/>
      </c>
      <c r="X2647" s="9" t="str">
        <f>IFERROR(IF(INDEX('BD Demog para scores enalazar'!AJ$2:'BD Demog para scores enalazar'!AJ$3000,MATCH(Formulas!A2647,'BD Demog para scores enalazar'!A$2:'BD Demog para scores enalazar'!A$3000,0))=1,"SI","NO"),"")</f>
        <v/>
      </c>
      <c r="Y2647" t="str" cm="1">
        <f t="array" ref="Y2647">IF(AND(W2647="NO",X2647="NO"),_xlfn.IFS('Paraclinicos '!K2582&lt;=91,3,'Paraclinicos '!K2582&lt;94,2,'Paraclinicos '!K2582&lt;96,1,'Paraclinicos '!K2582&gt;=96,0),"")</f>
        <v/>
      </c>
      <c r="Z2647" t="str" cm="1">
        <f t="array" ref="Z2647">IF(OR(W2647="SI",X2647="SI"),_xlfn.IFS(OR(AND('Paraclinicos '!K2583&lt;=83),AND('Paraclinicos '!K2583&gt;=97,AA2647=2)),3,OR(AND('Paraclinicos '!K2583&lt;=86),AND('Paraclinicos '!K2583&gt;=94,AA2647=2)),2,OR(AND('Paraclinicos '!K2583&lt;=88),AND('Paraclinicos '!K2583&gt;=92,AA2647=2)),1,OR(AND('Paraclinicos '!K2583&gt;=88,'Paraclinicos '!K2583&lt;=92),AND('Paraclinicos '!K2583&gt;=93,AA2647=0)),0),"")</f>
        <v/>
      </c>
      <c r="AA2647" t="str" cm="1">
        <f t="array" ref="AA2647">_xlfn.IFS('Paraclinicos '!E2582="","",'Paraclinicos '!E2582="Oxigeno",2,'Paraclinicos '!E2582="Aire",0)</f>
        <v/>
      </c>
    </row>
    <row r="2648" spans="1:27" x14ac:dyDescent="0.25">
      <c r="A2648">
        <f>'Paraclinicos '!A2583</f>
        <v>0</v>
      </c>
      <c r="B2648" s="3">
        <f>'Paraclinicos '!R2583</f>
        <v>0</v>
      </c>
      <c r="C2648" t="str" cm="1">
        <f t="array" ref="C2648">_xlfn.IFS('Paraclinicos '!Q2583="","",'Paraclinicos '!Q2583&gt;60,3,'Paraclinicos '!Q2583&lt;=60,1)</f>
        <v/>
      </c>
      <c r="D2648" t="str">
        <f>IFERROR(IF(INDEX('BD Demog para scores enalazar'!BC$2:BC$3000,MATCH(Formulas!A2648,'BD Demog para scores enalazar'!A$2:A$3000,0))=0,"SI","NO"),"")</f>
        <v/>
      </c>
      <c r="E2648" t="str" cm="1">
        <f t="array" ref="E2648">_xlfn.IFS(D2648="","",D2648="SI",4,D2648="NO",1)</f>
        <v/>
      </c>
      <c r="F2648" t="str" cm="1">
        <f t="array" ref="F2648">_xlfn.IFS('Paraclinicos '!B2583="","",'Paraclinicos '!B2583&gt;1,1,'Paraclinicos '!B2583&lt;=1,3)</f>
        <v/>
      </c>
      <c r="G2648" t="str" cm="1">
        <f t="array" ref="G2648">_xlfn.IFS('Paraclinicos '!D2583="","",AND('Paraclinicos '!D2583&gt;=250,'Paraclinicos '!D2583&lt;=500),2,'Paraclinicos '!D2583&gt;500,3,'Paraclinicos '!D2583&lt;250,1)</f>
        <v/>
      </c>
      <c r="H2648" s="50" t="str">
        <f t="shared" si="124"/>
        <v/>
      </c>
      <c r="I2648" t="str" cm="1">
        <f t="array" ref="I2648">_xlfn.IFS('Paraclinicos '!Q2583="","",'Paraclinicos '!Q2583&gt;=65,1,'Paraclinicos '!Q2583&lt;65,0)</f>
        <v/>
      </c>
      <c r="J2648" t="str" cm="1">
        <f t="array" ref="J2648">_xlfn.IFS('Paraclinicos '!I2583="","",'Paraclinicos '!I2583&gt;7,1,'Paraclinicos '!I2583&lt;=7,0)</f>
        <v/>
      </c>
      <c r="K2648" t="str" cm="1">
        <f t="array" ref="K2648">_xlfn.IFS('Paraclinicos '!W2583="","",'Paraclinicos '!W2583&lt;=8,1,'Paraclinicos '!W2583&gt;8,0)</f>
        <v/>
      </c>
      <c r="L2648" t="str" cm="1">
        <f t="array" ref="L2648">_xlfn.IFS('Paraclinicos '!S2583="","",'Paraclinicos '!S2583&gt;=30,1,'Paraclinicos '!S2583&lt;30,0)</f>
        <v/>
      </c>
      <c r="M2648" t="str" cm="1">
        <f t="array" ref="M2648">_xlfn.IFS(OR('Paraclinicos '!T2583="",'Paraclinicos '!U2583=""),"",OR('Paraclinicos '!T2583&lt;=90,'Paraclinicos '!U2583&lt;=60),1,OR('Paraclinicos '!T2583&gt;90,'Paraclinicos '!U2583&gt;60),0)</f>
        <v/>
      </c>
      <c r="N2648" s="45" t="str">
        <f t="shared" si="125"/>
        <v/>
      </c>
      <c r="O2648" t="str" cm="1">
        <f t="array" ref="O2648">_xlfn.IFS(OR('Paraclinicos '!M2583="",'Paraclinicos '!N2583="",'Paraclinicos '!N2583=0),"",'Paraclinicos '!M2583/'Paraclinicos '!N2583&lt;100,4,'Paraclinicos '!M2583/'Paraclinicos '!N2583&lt;200,3,'Paraclinicos '!M2583/'Paraclinicos '!N2583&lt;300,2,'Paraclinicos '!M2583/'Paraclinicos '!N2583&lt;400,1,'Paraclinicos '!M2583/'Paraclinicos '!N2583&gt;=400,0)</f>
        <v/>
      </c>
      <c r="P2648" t="str" cm="1">
        <f t="array" ref="P2648">_xlfn.IFS('Paraclinicos '!C2583="","",'Paraclinicos '!C2583&lt;20,4,'Paraclinicos '!C2583&lt;50,3,'Paraclinicos '!C2583&lt;100,2,'Paraclinicos '!C2583&lt;150,1,'Paraclinicos '!C2583&gt;150,0)</f>
        <v/>
      </c>
      <c r="Q2648" t="str" cm="1">
        <f t="array" ref="Q2648">_xlfn.IFS('Paraclinicos '!O2583="","",'Paraclinicos '!O2583&lt;1.2,0,'Paraclinicos '!O2583&lt;2,1,'Paraclinicos '!O2583&lt;3.5,2,'Paraclinicos '!O2583&lt;5,3,'Paraclinicos '!O2583&gt;5,4)</f>
        <v/>
      </c>
      <c r="R2648" t="str" cm="1">
        <f t="array" ref="R2648">_xlfn.IFS('Paraclinicos '!J2583="","",'Paraclinicos '!J2583&lt;1.2,0,'Paraclinicos '!J2583&lt;2,1,'Paraclinicos '!J2583&lt;6,2,'Paraclinicos '!J2583&lt;12,3,'Paraclinicos '!J2583&gt;=12,4)</f>
        <v/>
      </c>
      <c r="S2648" t="str" cm="1">
        <f t="array" ref="S2648">_xlfn.IFS('Paraclinicos '!Y2583="","",'Paraclinicos '!Y2583&lt;70,1,'Paraclinicos '!Y2583&gt;=70,0)</f>
        <v/>
      </c>
      <c r="T2648" t="str" cm="1">
        <f t="array" ref="T2648">_xlfn.IFS('Paraclinicos '!W2583="","",'Paraclinicos '!W2583&lt;6,4,'Paraclinicos '!W2583&lt;10,3,'Paraclinicos '!W2583&lt;13,2,'Paraclinicos '!W2583&lt;15,1,'Paraclinicos '!W2583=15,0)</f>
        <v/>
      </c>
      <c r="U2648" s="54" t="str">
        <f t="shared" si="123"/>
        <v/>
      </c>
      <c r="V2648" t="str" cm="1">
        <f t="array" ref="V2648">_xlfn.IFS('Paraclinicos '!S2583="","",OR('Paraclinicos '!S2583&lt;=8,'Paraclinicos '!S2583&gt;=25),3,'Paraclinicos '!S2583&lt;12,1,'Paraclinicos '!S2583&lt;21,0,'Paraclinicos '!S2583&lt;25,2)</f>
        <v/>
      </c>
      <c r="W2648" t="str">
        <f>IFERROR(IF(INDEX('BD Demog para scores enalazar'!Y$2:'BD Demog para scores enalazar'!Y$3000,MATCH(Formulas!A2648,'BD Demog para scores enalazar'!A$2:'BD Demog para scores enalazar'!A$3000,0))=1,"SI","NO"),"")</f>
        <v/>
      </c>
      <c r="X2648" s="9" t="str">
        <f>IFERROR(IF(INDEX('BD Demog para scores enalazar'!AJ$2:'BD Demog para scores enalazar'!AJ$3000,MATCH(Formulas!A2648,'BD Demog para scores enalazar'!A$2:'BD Demog para scores enalazar'!A$3000,0))=1,"SI","NO"),"")</f>
        <v/>
      </c>
      <c r="Y2648" t="str" cm="1">
        <f t="array" ref="Y2648">IF(AND(W2648="NO",X2648="NO"),_xlfn.IFS('Paraclinicos '!K2583&lt;=91,3,'Paraclinicos '!K2583&lt;94,2,'Paraclinicos '!K2583&lt;96,1,'Paraclinicos '!K2583&gt;=96,0),"")</f>
        <v/>
      </c>
      <c r="Z2648" t="str" cm="1">
        <f t="array" ref="Z2648">IF(OR(W2648="SI",X2648="SI"),_xlfn.IFS(OR(AND('Paraclinicos '!K2584&lt;=83),AND('Paraclinicos '!K2584&gt;=97,AA2648=2)),3,OR(AND('Paraclinicos '!K2584&lt;=86),AND('Paraclinicos '!K2584&gt;=94,AA2648=2)),2,OR(AND('Paraclinicos '!K2584&lt;=88),AND('Paraclinicos '!K2584&gt;=92,AA2648=2)),1,OR(AND('Paraclinicos '!K2584&gt;=88,'Paraclinicos '!K2584&lt;=92),AND('Paraclinicos '!K2584&gt;=93,AA2648=0)),0),"")</f>
        <v/>
      </c>
      <c r="AA2648" t="str" cm="1">
        <f t="array" ref="AA2648">_xlfn.IFS('Paraclinicos '!E2583="","",'Paraclinicos '!E2583="Oxigeno",2,'Paraclinicos '!E2583="Aire",0)</f>
        <v/>
      </c>
    </row>
    <row r="2649" spans="1:27" x14ac:dyDescent="0.25">
      <c r="A2649">
        <f>'Paraclinicos '!A2584</f>
        <v>0</v>
      </c>
      <c r="B2649" s="3">
        <f>'Paraclinicos '!R2584</f>
        <v>0</v>
      </c>
      <c r="C2649" t="str" cm="1">
        <f t="array" ref="C2649">_xlfn.IFS('Paraclinicos '!Q2584="","",'Paraclinicos '!Q2584&gt;60,3,'Paraclinicos '!Q2584&lt;=60,1)</f>
        <v/>
      </c>
      <c r="D2649" t="str">
        <f>IFERROR(IF(INDEX('BD Demog para scores enalazar'!BC$2:BC$3000,MATCH(Formulas!A2649,'BD Demog para scores enalazar'!A$2:A$3000,0))=0,"SI","NO"),"")</f>
        <v/>
      </c>
      <c r="E2649" t="str" cm="1">
        <f t="array" ref="E2649">_xlfn.IFS(D2649="","",D2649="SI",4,D2649="NO",1)</f>
        <v/>
      </c>
      <c r="F2649" t="str" cm="1">
        <f t="array" ref="F2649">_xlfn.IFS('Paraclinicos '!B2584="","",'Paraclinicos '!B2584&gt;1,1,'Paraclinicos '!B2584&lt;=1,3)</f>
        <v/>
      </c>
      <c r="G2649" t="str" cm="1">
        <f t="array" ref="G2649">_xlfn.IFS('Paraclinicos '!D2584="","",AND('Paraclinicos '!D2584&gt;=250,'Paraclinicos '!D2584&lt;=500),2,'Paraclinicos '!D2584&gt;500,3,'Paraclinicos '!D2584&lt;250,1)</f>
        <v/>
      </c>
      <c r="H2649" s="50" t="str">
        <f t="shared" si="124"/>
        <v/>
      </c>
      <c r="I2649" t="str" cm="1">
        <f t="array" ref="I2649">_xlfn.IFS('Paraclinicos '!Q2584="","",'Paraclinicos '!Q2584&gt;=65,1,'Paraclinicos '!Q2584&lt;65,0)</f>
        <v/>
      </c>
      <c r="J2649" t="str" cm="1">
        <f t="array" ref="J2649">_xlfn.IFS('Paraclinicos '!I2584="","",'Paraclinicos '!I2584&gt;7,1,'Paraclinicos '!I2584&lt;=7,0)</f>
        <v/>
      </c>
      <c r="K2649" t="str" cm="1">
        <f t="array" ref="K2649">_xlfn.IFS('Paraclinicos '!W2584="","",'Paraclinicos '!W2584&lt;=8,1,'Paraclinicos '!W2584&gt;8,0)</f>
        <v/>
      </c>
      <c r="L2649" t="str" cm="1">
        <f t="array" ref="L2649">_xlfn.IFS('Paraclinicos '!S2584="","",'Paraclinicos '!S2584&gt;=30,1,'Paraclinicos '!S2584&lt;30,0)</f>
        <v/>
      </c>
      <c r="M2649" t="str" cm="1">
        <f t="array" ref="M2649">_xlfn.IFS(OR('Paraclinicos '!T2584="",'Paraclinicos '!U2584=""),"",OR('Paraclinicos '!T2584&lt;=90,'Paraclinicos '!U2584&lt;=60),1,OR('Paraclinicos '!T2584&gt;90,'Paraclinicos '!U2584&gt;60),0)</f>
        <v/>
      </c>
      <c r="N2649" s="45" t="str">
        <f t="shared" si="125"/>
        <v/>
      </c>
      <c r="O2649" t="str" cm="1">
        <f t="array" ref="O2649">_xlfn.IFS(OR('Paraclinicos '!M2584="",'Paraclinicos '!N2584="",'Paraclinicos '!N2584=0),"",'Paraclinicos '!M2584/'Paraclinicos '!N2584&lt;100,4,'Paraclinicos '!M2584/'Paraclinicos '!N2584&lt;200,3,'Paraclinicos '!M2584/'Paraclinicos '!N2584&lt;300,2,'Paraclinicos '!M2584/'Paraclinicos '!N2584&lt;400,1,'Paraclinicos '!M2584/'Paraclinicos '!N2584&gt;=400,0)</f>
        <v/>
      </c>
      <c r="P2649" t="str" cm="1">
        <f t="array" ref="P2649">_xlfn.IFS('Paraclinicos '!C2584="","",'Paraclinicos '!C2584&lt;20,4,'Paraclinicos '!C2584&lt;50,3,'Paraclinicos '!C2584&lt;100,2,'Paraclinicos '!C2584&lt;150,1,'Paraclinicos '!C2584&gt;150,0)</f>
        <v/>
      </c>
      <c r="Q2649" t="str" cm="1">
        <f t="array" ref="Q2649">_xlfn.IFS('Paraclinicos '!O2584="","",'Paraclinicos '!O2584&lt;1.2,0,'Paraclinicos '!O2584&lt;2,1,'Paraclinicos '!O2584&lt;3.5,2,'Paraclinicos '!O2584&lt;5,3,'Paraclinicos '!O2584&gt;5,4)</f>
        <v/>
      </c>
      <c r="R2649" t="str" cm="1">
        <f t="array" ref="R2649">_xlfn.IFS('Paraclinicos '!J2584="","",'Paraclinicos '!J2584&lt;1.2,0,'Paraclinicos '!J2584&lt;2,1,'Paraclinicos '!J2584&lt;6,2,'Paraclinicos '!J2584&lt;12,3,'Paraclinicos '!J2584&gt;=12,4)</f>
        <v/>
      </c>
      <c r="S2649" t="str" cm="1">
        <f t="array" ref="S2649">_xlfn.IFS('Paraclinicos '!Y2584="","",'Paraclinicos '!Y2584&lt;70,1,'Paraclinicos '!Y2584&gt;=70,0)</f>
        <v/>
      </c>
      <c r="T2649" t="str" cm="1">
        <f t="array" ref="T2649">_xlfn.IFS('Paraclinicos '!W2584="","",'Paraclinicos '!W2584&lt;6,4,'Paraclinicos '!W2584&lt;10,3,'Paraclinicos '!W2584&lt;13,2,'Paraclinicos '!W2584&lt;15,1,'Paraclinicos '!W2584=15,0)</f>
        <v/>
      </c>
      <c r="U2649" s="54" t="str">
        <f t="shared" si="123"/>
        <v/>
      </c>
      <c r="V2649" t="str" cm="1">
        <f t="array" ref="V2649">_xlfn.IFS('Paraclinicos '!S2584="","",OR('Paraclinicos '!S2584&lt;=8,'Paraclinicos '!S2584&gt;=25),3,'Paraclinicos '!S2584&lt;12,1,'Paraclinicos '!S2584&lt;21,0,'Paraclinicos '!S2584&lt;25,2)</f>
        <v/>
      </c>
      <c r="W2649" t="str">
        <f>IFERROR(IF(INDEX('BD Demog para scores enalazar'!Y$2:'BD Demog para scores enalazar'!Y$3000,MATCH(Formulas!A2649,'BD Demog para scores enalazar'!A$2:'BD Demog para scores enalazar'!A$3000,0))=1,"SI","NO"),"")</f>
        <v/>
      </c>
      <c r="X2649" s="9" t="str">
        <f>IFERROR(IF(INDEX('BD Demog para scores enalazar'!AJ$2:'BD Demog para scores enalazar'!AJ$3000,MATCH(Formulas!A2649,'BD Demog para scores enalazar'!A$2:'BD Demog para scores enalazar'!A$3000,0))=1,"SI","NO"),"")</f>
        <v/>
      </c>
      <c r="Y2649" t="str" cm="1">
        <f t="array" ref="Y2649">IF(AND(W2649="NO",X2649="NO"),_xlfn.IFS('Paraclinicos '!K2584&lt;=91,3,'Paraclinicos '!K2584&lt;94,2,'Paraclinicos '!K2584&lt;96,1,'Paraclinicos '!K2584&gt;=96,0),"")</f>
        <v/>
      </c>
      <c r="Z2649" t="str" cm="1">
        <f t="array" ref="Z2649">IF(OR(W2649="SI",X2649="SI"),_xlfn.IFS(OR(AND('Paraclinicos '!K2585&lt;=83),AND('Paraclinicos '!K2585&gt;=97,AA2649=2)),3,OR(AND('Paraclinicos '!K2585&lt;=86),AND('Paraclinicos '!K2585&gt;=94,AA2649=2)),2,OR(AND('Paraclinicos '!K2585&lt;=88),AND('Paraclinicos '!K2585&gt;=92,AA2649=2)),1,OR(AND('Paraclinicos '!K2585&gt;=88,'Paraclinicos '!K2585&lt;=92),AND('Paraclinicos '!K2585&gt;=93,AA2649=0)),0),"")</f>
        <v/>
      </c>
      <c r="AA2649" t="str" cm="1">
        <f t="array" ref="AA2649">_xlfn.IFS('Paraclinicos '!E2584="","",'Paraclinicos '!E2584="Oxigeno",2,'Paraclinicos '!E2584="Aire",0)</f>
        <v/>
      </c>
    </row>
    <row r="2650" spans="1:27" x14ac:dyDescent="0.25">
      <c r="A2650">
        <f>'Paraclinicos '!A2585</f>
        <v>0</v>
      </c>
      <c r="B2650" s="3">
        <f>'Paraclinicos '!R2585</f>
        <v>0</v>
      </c>
      <c r="C2650" t="str" cm="1">
        <f t="array" ref="C2650">_xlfn.IFS('Paraclinicos '!Q2585="","",'Paraclinicos '!Q2585&gt;60,3,'Paraclinicos '!Q2585&lt;=60,1)</f>
        <v/>
      </c>
      <c r="D2650" t="str">
        <f>IFERROR(IF(INDEX('BD Demog para scores enalazar'!BC$2:BC$3000,MATCH(Formulas!A2650,'BD Demog para scores enalazar'!A$2:A$3000,0))=0,"SI","NO"),"")</f>
        <v/>
      </c>
      <c r="E2650" t="str" cm="1">
        <f t="array" ref="E2650">_xlfn.IFS(D2650="","",D2650="SI",4,D2650="NO",1)</f>
        <v/>
      </c>
      <c r="F2650" t="str" cm="1">
        <f t="array" ref="F2650">_xlfn.IFS('Paraclinicos '!B2585="","",'Paraclinicos '!B2585&gt;1,1,'Paraclinicos '!B2585&lt;=1,3)</f>
        <v/>
      </c>
      <c r="G2650" t="str" cm="1">
        <f t="array" ref="G2650">_xlfn.IFS('Paraclinicos '!D2585="","",AND('Paraclinicos '!D2585&gt;=250,'Paraclinicos '!D2585&lt;=500),2,'Paraclinicos '!D2585&gt;500,3,'Paraclinicos '!D2585&lt;250,1)</f>
        <v/>
      </c>
      <c r="H2650" s="50" t="str">
        <f t="shared" si="124"/>
        <v/>
      </c>
      <c r="I2650" t="str" cm="1">
        <f t="array" ref="I2650">_xlfn.IFS('Paraclinicos '!Q2585="","",'Paraclinicos '!Q2585&gt;=65,1,'Paraclinicos '!Q2585&lt;65,0)</f>
        <v/>
      </c>
      <c r="J2650" t="str" cm="1">
        <f t="array" ref="J2650">_xlfn.IFS('Paraclinicos '!I2585="","",'Paraclinicos '!I2585&gt;7,1,'Paraclinicos '!I2585&lt;=7,0)</f>
        <v/>
      </c>
      <c r="K2650" t="str" cm="1">
        <f t="array" ref="K2650">_xlfn.IFS('Paraclinicos '!W2585="","",'Paraclinicos '!W2585&lt;=8,1,'Paraclinicos '!W2585&gt;8,0)</f>
        <v/>
      </c>
      <c r="L2650" t="str" cm="1">
        <f t="array" ref="L2650">_xlfn.IFS('Paraclinicos '!S2585="","",'Paraclinicos '!S2585&gt;=30,1,'Paraclinicos '!S2585&lt;30,0)</f>
        <v/>
      </c>
      <c r="M2650" t="str" cm="1">
        <f t="array" ref="M2650">_xlfn.IFS(OR('Paraclinicos '!T2585="",'Paraclinicos '!U2585=""),"",OR('Paraclinicos '!T2585&lt;=90,'Paraclinicos '!U2585&lt;=60),1,OR('Paraclinicos '!T2585&gt;90,'Paraclinicos '!U2585&gt;60),0)</f>
        <v/>
      </c>
      <c r="N2650" s="45" t="str">
        <f t="shared" si="125"/>
        <v/>
      </c>
      <c r="O2650" t="str" cm="1">
        <f t="array" ref="O2650">_xlfn.IFS(OR('Paraclinicos '!M2585="",'Paraclinicos '!N2585="",'Paraclinicos '!N2585=0),"",'Paraclinicos '!M2585/'Paraclinicos '!N2585&lt;100,4,'Paraclinicos '!M2585/'Paraclinicos '!N2585&lt;200,3,'Paraclinicos '!M2585/'Paraclinicos '!N2585&lt;300,2,'Paraclinicos '!M2585/'Paraclinicos '!N2585&lt;400,1,'Paraclinicos '!M2585/'Paraclinicos '!N2585&gt;=400,0)</f>
        <v/>
      </c>
      <c r="P2650" t="str" cm="1">
        <f t="array" ref="P2650">_xlfn.IFS('Paraclinicos '!C2585="","",'Paraclinicos '!C2585&lt;20,4,'Paraclinicos '!C2585&lt;50,3,'Paraclinicos '!C2585&lt;100,2,'Paraclinicos '!C2585&lt;150,1,'Paraclinicos '!C2585&gt;150,0)</f>
        <v/>
      </c>
      <c r="Q2650" t="str" cm="1">
        <f t="array" ref="Q2650">_xlfn.IFS('Paraclinicos '!O2585="","",'Paraclinicos '!O2585&lt;1.2,0,'Paraclinicos '!O2585&lt;2,1,'Paraclinicos '!O2585&lt;3.5,2,'Paraclinicos '!O2585&lt;5,3,'Paraclinicos '!O2585&gt;5,4)</f>
        <v/>
      </c>
      <c r="R2650" t="str" cm="1">
        <f t="array" ref="R2650">_xlfn.IFS('Paraclinicos '!J2585="","",'Paraclinicos '!J2585&lt;1.2,0,'Paraclinicos '!J2585&lt;2,1,'Paraclinicos '!J2585&lt;6,2,'Paraclinicos '!J2585&lt;12,3,'Paraclinicos '!J2585&gt;=12,4)</f>
        <v/>
      </c>
      <c r="S2650" t="str" cm="1">
        <f t="array" ref="S2650">_xlfn.IFS('Paraclinicos '!Y2585="","",'Paraclinicos '!Y2585&lt;70,1,'Paraclinicos '!Y2585&gt;=70,0)</f>
        <v/>
      </c>
      <c r="T2650" t="str" cm="1">
        <f t="array" ref="T2650">_xlfn.IFS('Paraclinicos '!W2585="","",'Paraclinicos '!W2585&lt;6,4,'Paraclinicos '!W2585&lt;10,3,'Paraclinicos '!W2585&lt;13,2,'Paraclinicos '!W2585&lt;15,1,'Paraclinicos '!W2585=15,0)</f>
        <v/>
      </c>
      <c r="U2650" s="54" t="str">
        <f t="shared" si="123"/>
        <v/>
      </c>
      <c r="V2650" t="str" cm="1">
        <f t="array" ref="V2650">_xlfn.IFS('Paraclinicos '!S2585="","",OR('Paraclinicos '!S2585&lt;=8,'Paraclinicos '!S2585&gt;=25),3,'Paraclinicos '!S2585&lt;12,1,'Paraclinicos '!S2585&lt;21,0,'Paraclinicos '!S2585&lt;25,2)</f>
        <v/>
      </c>
      <c r="W2650" t="str">
        <f>IFERROR(IF(INDEX('BD Demog para scores enalazar'!Y$2:'BD Demog para scores enalazar'!Y$3000,MATCH(Formulas!A2650,'BD Demog para scores enalazar'!A$2:'BD Demog para scores enalazar'!A$3000,0))=1,"SI","NO"),"")</f>
        <v/>
      </c>
      <c r="X2650" s="9" t="str">
        <f>IFERROR(IF(INDEX('BD Demog para scores enalazar'!AJ$2:'BD Demog para scores enalazar'!AJ$3000,MATCH(Formulas!A2650,'BD Demog para scores enalazar'!A$2:'BD Demog para scores enalazar'!A$3000,0))=1,"SI","NO"),"")</f>
        <v/>
      </c>
      <c r="Y2650" t="str" cm="1">
        <f t="array" ref="Y2650">IF(AND(W2650="NO",X2650="NO"),_xlfn.IFS('Paraclinicos '!K2585&lt;=91,3,'Paraclinicos '!K2585&lt;94,2,'Paraclinicos '!K2585&lt;96,1,'Paraclinicos '!K2585&gt;=96,0),"")</f>
        <v/>
      </c>
      <c r="Z2650" t="str" cm="1">
        <f t="array" ref="Z2650">IF(OR(W2650="SI",X2650="SI"),_xlfn.IFS(OR(AND('Paraclinicos '!K2586&lt;=83),AND('Paraclinicos '!K2586&gt;=97,AA2650=2)),3,OR(AND('Paraclinicos '!K2586&lt;=86),AND('Paraclinicos '!K2586&gt;=94,AA2650=2)),2,OR(AND('Paraclinicos '!K2586&lt;=88),AND('Paraclinicos '!K2586&gt;=92,AA2650=2)),1,OR(AND('Paraclinicos '!K2586&gt;=88,'Paraclinicos '!K2586&lt;=92),AND('Paraclinicos '!K2586&gt;=93,AA2650=0)),0),"")</f>
        <v/>
      </c>
      <c r="AA2650" t="str" cm="1">
        <f t="array" ref="AA2650">_xlfn.IFS('Paraclinicos '!E2585="","",'Paraclinicos '!E2585="Oxigeno",2,'Paraclinicos '!E2585="Aire",0)</f>
        <v/>
      </c>
    </row>
    <row r="2651" spans="1:27" x14ac:dyDescent="0.25">
      <c r="A2651">
        <f>'Paraclinicos '!A2586</f>
        <v>0</v>
      </c>
      <c r="B2651" s="3">
        <f>'Paraclinicos '!R2586</f>
        <v>0</v>
      </c>
      <c r="C2651" t="str" cm="1">
        <f t="array" ref="C2651">_xlfn.IFS('Paraclinicos '!Q2586="","",'Paraclinicos '!Q2586&gt;60,3,'Paraclinicos '!Q2586&lt;=60,1)</f>
        <v/>
      </c>
      <c r="D2651" t="str">
        <f>IFERROR(IF(INDEX('BD Demog para scores enalazar'!BC$2:BC$3000,MATCH(Formulas!A2651,'BD Demog para scores enalazar'!A$2:A$3000,0))=0,"SI","NO"),"")</f>
        <v/>
      </c>
      <c r="E2651" t="str" cm="1">
        <f t="array" ref="E2651">_xlfn.IFS(D2651="","",D2651="SI",4,D2651="NO",1)</f>
        <v/>
      </c>
      <c r="F2651" t="str" cm="1">
        <f t="array" ref="F2651">_xlfn.IFS('Paraclinicos '!B2586="","",'Paraclinicos '!B2586&gt;1,1,'Paraclinicos '!B2586&lt;=1,3)</f>
        <v/>
      </c>
      <c r="G2651" t="str" cm="1">
        <f t="array" ref="G2651">_xlfn.IFS('Paraclinicos '!D2586="","",AND('Paraclinicos '!D2586&gt;=250,'Paraclinicos '!D2586&lt;=500),2,'Paraclinicos '!D2586&gt;500,3,'Paraclinicos '!D2586&lt;250,1)</f>
        <v/>
      </c>
      <c r="H2651" s="50" t="str">
        <f t="shared" si="124"/>
        <v/>
      </c>
      <c r="I2651" t="str" cm="1">
        <f t="array" ref="I2651">_xlfn.IFS('Paraclinicos '!Q2586="","",'Paraclinicos '!Q2586&gt;=65,1,'Paraclinicos '!Q2586&lt;65,0)</f>
        <v/>
      </c>
      <c r="J2651" t="str" cm="1">
        <f t="array" ref="J2651">_xlfn.IFS('Paraclinicos '!I2586="","",'Paraclinicos '!I2586&gt;7,1,'Paraclinicos '!I2586&lt;=7,0)</f>
        <v/>
      </c>
      <c r="K2651" t="str" cm="1">
        <f t="array" ref="K2651">_xlfn.IFS('Paraclinicos '!W2586="","",'Paraclinicos '!W2586&lt;=8,1,'Paraclinicos '!W2586&gt;8,0)</f>
        <v/>
      </c>
      <c r="L2651" t="str" cm="1">
        <f t="array" ref="L2651">_xlfn.IFS('Paraclinicos '!S2586="","",'Paraclinicos '!S2586&gt;=30,1,'Paraclinicos '!S2586&lt;30,0)</f>
        <v/>
      </c>
      <c r="M2651" t="str" cm="1">
        <f t="array" ref="M2651">_xlfn.IFS(OR('Paraclinicos '!T2586="",'Paraclinicos '!U2586=""),"",OR('Paraclinicos '!T2586&lt;=90,'Paraclinicos '!U2586&lt;=60),1,OR('Paraclinicos '!T2586&gt;90,'Paraclinicos '!U2586&gt;60),0)</f>
        <v/>
      </c>
      <c r="N2651" s="45" t="str">
        <f t="shared" si="125"/>
        <v/>
      </c>
      <c r="O2651" t="str" cm="1">
        <f t="array" ref="O2651">_xlfn.IFS(OR('Paraclinicos '!M2586="",'Paraclinicos '!N2586="",'Paraclinicos '!N2586=0),"",'Paraclinicos '!M2586/'Paraclinicos '!N2586&lt;100,4,'Paraclinicos '!M2586/'Paraclinicos '!N2586&lt;200,3,'Paraclinicos '!M2586/'Paraclinicos '!N2586&lt;300,2,'Paraclinicos '!M2586/'Paraclinicos '!N2586&lt;400,1,'Paraclinicos '!M2586/'Paraclinicos '!N2586&gt;=400,0)</f>
        <v/>
      </c>
      <c r="P2651" t="str" cm="1">
        <f t="array" ref="P2651">_xlfn.IFS('Paraclinicos '!C2586="","",'Paraclinicos '!C2586&lt;20,4,'Paraclinicos '!C2586&lt;50,3,'Paraclinicos '!C2586&lt;100,2,'Paraclinicos '!C2586&lt;150,1,'Paraclinicos '!C2586&gt;150,0)</f>
        <v/>
      </c>
      <c r="Q2651" t="str" cm="1">
        <f t="array" ref="Q2651">_xlfn.IFS('Paraclinicos '!O2586="","",'Paraclinicos '!O2586&lt;1.2,0,'Paraclinicos '!O2586&lt;2,1,'Paraclinicos '!O2586&lt;3.5,2,'Paraclinicos '!O2586&lt;5,3,'Paraclinicos '!O2586&gt;5,4)</f>
        <v/>
      </c>
      <c r="R2651" t="str" cm="1">
        <f t="array" ref="R2651">_xlfn.IFS('Paraclinicos '!J2586="","",'Paraclinicos '!J2586&lt;1.2,0,'Paraclinicos '!J2586&lt;2,1,'Paraclinicos '!J2586&lt;6,2,'Paraclinicos '!J2586&lt;12,3,'Paraclinicos '!J2586&gt;=12,4)</f>
        <v/>
      </c>
      <c r="S2651" t="str" cm="1">
        <f t="array" ref="S2651">_xlfn.IFS('Paraclinicos '!Y2586="","",'Paraclinicos '!Y2586&lt;70,1,'Paraclinicos '!Y2586&gt;=70,0)</f>
        <v/>
      </c>
      <c r="T2651" t="str" cm="1">
        <f t="array" ref="T2651">_xlfn.IFS('Paraclinicos '!W2586="","",'Paraclinicos '!W2586&lt;6,4,'Paraclinicos '!W2586&lt;10,3,'Paraclinicos '!W2586&lt;13,2,'Paraclinicos '!W2586&lt;15,1,'Paraclinicos '!W2586=15,0)</f>
        <v/>
      </c>
      <c r="U2651" s="54" t="str">
        <f t="shared" si="123"/>
        <v/>
      </c>
      <c r="V2651" t="str" cm="1">
        <f t="array" ref="V2651">_xlfn.IFS('Paraclinicos '!S2586="","",OR('Paraclinicos '!S2586&lt;=8,'Paraclinicos '!S2586&gt;=25),3,'Paraclinicos '!S2586&lt;12,1,'Paraclinicos '!S2586&lt;21,0,'Paraclinicos '!S2586&lt;25,2)</f>
        <v/>
      </c>
      <c r="W2651" t="str">
        <f>IFERROR(IF(INDEX('BD Demog para scores enalazar'!Y$2:'BD Demog para scores enalazar'!Y$3000,MATCH(Formulas!A2651,'BD Demog para scores enalazar'!A$2:'BD Demog para scores enalazar'!A$3000,0))=1,"SI","NO"),"")</f>
        <v/>
      </c>
      <c r="X2651" s="9" t="str">
        <f>IFERROR(IF(INDEX('BD Demog para scores enalazar'!AJ$2:'BD Demog para scores enalazar'!AJ$3000,MATCH(Formulas!A2651,'BD Demog para scores enalazar'!A$2:'BD Demog para scores enalazar'!A$3000,0))=1,"SI","NO"),"")</f>
        <v/>
      </c>
      <c r="Y2651" t="str" cm="1">
        <f t="array" ref="Y2651">IF(AND(W2651="NO",X2651="NO"),_xlfn.IFS('Paraclinicos '!K2586&lt;=91,3,'Paraclinicos '!K2586&lt;94,2,'Paraclinicos '!K2586&lt;96,1,'Paraclinicos '!K2586&gt;=96,0),"")</f>
        <v/>
      </c>
      <c r="Z2651" t="str" cm="1">
        <f t="array" ref="Z2651">IF(OR(W2651="SI",X2651="SI"),_xlfn.IFS(OR(AND('Paraclinicos '!K2587&lt;=83),AND('Paraclinicos '!K2587&gt;=97,AA2651=2)),3,OR(AND('Paraclinicos '!K2587&lt;=86),AND('Paraclinicos '!K2587&gt;=94,AA2651=2)),2,OR(AND('Paraclinicos '!K2587&lt;=88),AND('Paraclinicos '!K2587&gt;=92,AA2651=2)),1,OR(AND('Paraclinicos '!K2587&gt;=88,'Paraclinicos '!K2587&lt;=92),AND('Paraclinicos '!K2587&gt;=93,AA2651=0)),0),"")</f>
        <v/>
      </c>
      <c r="AA2651" t="str" cm="1">
        <f t="array" ref="AA2651">_xlfn.IFS('Paraclinicos '!E2586="","",'Paraclinicos '!E2586="Oxigeno",2,'Paraclinicos '!E2586="Aire",0)</f>
        <v/>
      </c>
    </row>
    <row r="2652" spans="1:27" x14ac:dyDescent="0.25">
      <c r="A2652">
        <f>'Paraclinicos '!A2587</f>
        <v>0</v>
      </c>
      <c r="B2652" s="3">
        <f>'Paraclinicos '!R2587</f>
        <v>0</v>
      </c>
      <c r="C2652" t="str" cm="1">
        <f t="array" ref="C2652">_xlfn.IFS('Paraclinicos '!Q2587="","",'Paraclinicos '!Q2587&gt;60,3,'Paraclinicos '!Q2587&lt;=60,1)</f>
        <v/>
      </c>
      <c r="D2652" t="str">
        <f>IFERROR(IF(INDEX('BD Demog para scores enalazar'!BC$2:BC$3000,MATCH(Formulas!A2652,'BD Demog para scores enalazar'!A$2:A$3000,0))=0,"SI","NO"),"")</f>
        <v/>
      </c>
      <c r="E2652" t="str" cm="1">
        <f t="array" ref="E2652">_xlfn.IFS(D2652="","",D2652="SI",4,D2652="NO",1)</f>
        <v/>
      </c>
      <c r="F2652" t="str" cm="1">
        <f t="array" ref="F2652">_xlfn.IFS('Paraclinicos '!B2587="","",'Paraclinicos '!B2587&gt;1,1,'Paraclinicos '!B2587&lt;=1,3)</f>
        <v/>
      </c>
      <c r="G2652" t="str" cm="1">
        <f t="array" ref="G2652">_xlfn.IFS('Paraclinicos '!D2587="","",AND('Paraclinicos '!D2587&gt;=250,'Paraclinicos '!D2587&lt;=500),2,'Paraclinicos '!D2587&gt;500,3,'Paraclinicos '!D2587&lt;250,1)</f>
        <v/>
      </c>
      <c r="H2652" s="50" t="str">
        <f t="shared" si="124"/>
        <v/>
      </c>
      <c r="I2652" t="str" cm="1">
        <f t="array" ref="I2652">_xlfn.IFS('Paraclinicos '!Q2587="","",'Paraclinicos '!Q2587&gt;=65,1,'Paraclinicos '!Q2587&lt;65,0)</f>
        <v/>
      </c>
      <c r="J2652" t="str" cm="1">
        <f t="array" ref="J2652">_xlfn.IFS('Paraclinicos '!I2587="","",'Paraclinicos '!I2587&gt;7,1,'Paraclinicos '!I2587&lt;=7,0)</f>
        <v/>
      </c>
      <c r="K2652" t="str" cm="1">
        <f t="array" ref="K2652">_xlfn.IFS('Paraclinicos '!W2587="","",'Paraclinicos '!W2587&lt;=8,1,'Paraclinicos '!W2587&gt;8,0)</f>
        <v/>
      </c>
      <c r="L2652" t="str" cm="1">
        <f t="array" ref="L2652">_xlfn.IFS('Paraclinicos '!S2587="","",'Paraclinicos '!S2587&gt;=30,1,'Paraclinicos '!S2587&lt;30,0)</f>
        <v/>
      </c>
      <c r="M2652" t="str" cm="1">
        <f t="array" ref="M2652">_xlfn.IFS(OR('Paraclinicos '!T2587="",'Paraclinicos '!U2587=""),"",OR('Paraclinicos '!T2587&lt;=90,'Paraclinicos '!U2587&lt;=60),1,OR('Paraclinicos '!T2587&gt;90,'Paraclinicos '!U2587&gt;60),0)</f>
        <v/>
      </c>
      <c r="N2652" s="45" t="str">
        <f t="shared" si="125"/>
        <v/>
      </c>
      <c r="O2652" t="str" cm="1">
        <f t="array" ref="O2652">_xlfn.IFS(OR('Paraclinicos '!M2587="",'Paraclinicos '!N2587="",'Paraclinicos '!N2587=0),"",'Paraclinicos '!M2587/'Paraclinicos '!N2587&lt;100,4,'Paraclinicos '!M2587/'Paraclinicos '!N2587&lt;200,3,'Paraclinicos '!M2587/'Paraclinicos '!N2587&lt;300,2,'Paraclinicos '!M2587/'Paraclinicos '!N2587&lt;400,1,'Paraclinicos '!M2587/'Paraclinicos '!N2587&gt;=400,0)</f>
        <v/>
      </c>
      <c r="P2652" t="str" cm="1">
        <f t="array" ref="P2652">_xlfn.IFS('Paraclinicos '!C2587="","",'Paraclinicos '!C2587&lt;20,4,'Paraclinicos '!C2587&lt;50,3,'Paraclinicos '!C2587&lt;100,2,'Paraclinicos '!C2587&lt;150,1,'Paraclinicos '!C2587&gt;150,0)</f>
        <v/>
      </c>
      <c r="Q2652" t="str" cm="1">
        <f t="array" ref="Q2652">_xlfn.IFS('Paraclinicos '!O2587="","",'Paraclinicos '!O2587&lt;1.2,0,'Paraclinicos '!O2587&lt;2,1,'Paraclinicos '!O2587&lt;3.5,2,'Paraclinicos '!O2587&lt;5,3,'Paraclinicos '!O2587&gt;5,4)</f>
        <v/>
      </c>
      <c r="R2652" t="str" cm="1">
        <f t="array" ref="R2652">_xlfn.IFS('Paraclinicos '!J2587="","",'Paraclinicos '!J2587&lt;1.2,0,'Paraclinicos '!J2587&lt;2,1,'Paraclinicos '!J2587&lt;6,2,'Paraclinicos '!J2587&lt;12,3,'Paraclinicos '!J2587&gt;=12,4)</f>
        <v/>
      </c>
      <c r="S2652" t="str" cm="1">
        <f t="array" ref="S2652">_xlfn.IFS('Paraclinicos '!Y2587="","",'Paraclinicos '!Y2587&lt;70,1,'Paraclinicos '!Y2587&gt;=70,0)</f>
        <v/>
      </c>
      <c r="T2652" t="str" cm="1">
        <f t="array" ref="T2652">_xlfn.IFS('Paraclinicos '!W2587="","",'Paraclinicos '!W2587&lt;6,4,'Paraclinicos '!W2587&lt;10,3,'Paraclinicos '!W2587&lt;13,2,'Paraclinicos '!W2587&lt;15,1,'Paraclinicos '!W2587=15,0)</f>
        <v/>
      </c>
      <c r="U2652" s="54" t="str">
        <f t="shared" si="123"/>
        <v/>
      </c>
      <c r="V2652" t="str" cm="1">
        <f t="array" ref="V2652">_xlfn.IFS('Paraclinicos '!S2587="","",OR('Paraclinicos '!S2587&lt;=8,'Paraclinicos '!S2587&gt;=25),3,'Paraclinicos '!S2587&lt;12,1,'Paraclinicos '!S2587&lt;21,0,'Paraclinicos '!S2587&lt;25,2)</f>
        <v/>
      </c>
      <c r="W2652" t="str">
        <f>IFERROR(IF(INDEX('BD Demog para scores enalazar'!Y$2:'BD Demog para scores enalazar'!Y$3000,MATCH(Formulas!A2652,'BD Demog para scores enalazar'!A$2:'BD Demog para scores enalazar'!A$3000,0))=1,"SI","NO"),"")</f>
        <v/>
      </c>
      <c r="X2652" s="9" t="str">
        <f>IFERROR(IF(INDEX('BD Demog para scores enalazar'!AJ$2:'BD Demog para scores enalazar'!AJ$3000,MATCH(Formulas!A2652,'BD Demog para scores enalazar'!A$2:'BD Demog para scores enalazar'!A$3000,0))=1,"SI","NO"),"")</f>
        <v/>
      </c>
      <c r="Y2652" t="str" cm="1">
        <f t="array" ref="Y2652">IF(AND(W2652="NO",X2652="NO"),_xlfn.IFS('Paraclinicos '!K2587&lt;=91,3,'Paraclinicos '!K2587&lt;94,2,'Paraclinicos '!K2587&lt;96,1,'Paraclinicos '!K2587&gt;=96,0),"")</f>
        <v/>
      </c>
      <c r="Z2652" t="str" cm="1">
        <f t="array" ref="Z2652">IF(OR(W2652="SI",X2652="SI"),_xlfn.IFS(OR(AND('Paraclinicos '!K2588&lt;=83),AND('Paraclinicos '!K2588&gt;=97,AA2652=2)),3,OR(AND('Paraclinicos '!K2588&lt;=86),AND('Paraclinicos '!K2588&gt;=94,AA2652=2)),2,OR(AND('Paraclinicos '!K2588&lt;=88),AND('Paraclinicos '!K2588&gt;=92,AA2652=2)),1,OR(AND('Paraclinicos '!K2588&gt;=88,'Paraclinicos '!K2588&lt;=92),AND('Paraclinicos '!K2588&gt;=93,AA2652=0)),0),"")</f>
        <v/>
      </c>
      <c r="AA2652" t="str" cm="1">
        <f t="array" ref="AA2652">_xlfn.IFS('Paraclinicos '!E2587="","",'Paraclinicos '!E2587="Oxigeno",2,'Paraclinicos '!E2587="Aire",0)</f>
        <v/>
      </c>
    </row>
    <row r="2653" spans="1:27" x14ac:dyDescent="0.25">
      <c r="A2653">
        <f>'Paraclinicos '!A2588</f>
        <v>0</v>
      </c>
      <c r="B2653" s="3">
        <f>'Paraclinicos '!R2588</f>
        <v>0</v>
      </c>
      <c r="C2653" t="str" cm="1">
        <f t="array" ref="C2653">_xlfn.IFS('Paraclinicos '!Q2588="","",'Paraclinicos '!Q2588&gt;60,3,'Paraclinicos '!Q2588&lt;=60,1)</f>
        <v/>
      </c>
      <c r="D2653" t="str">
        <f>IFERROR(IF(INDEX('BD Demog para scores enalazar'!BC$2:BC$3000,MATCH(Formulas!A2653,'BD Demog para scores enalazar'!A$2:A$3000,0))=0,"SI","NO"),"")</f>
        <v/>
      </c>
      <c r="E2653" t="str" cm="1">
        <f t="array" ref="E2653">_xlfn.IFS(D2653="","",D2653="SI",4,D2653="NO",1)</f>
        <v/>
      </c>
      <c r="F2653" t="str" cm="1">
        <f t="array" ref="F2653">_xlfn.IFS('Paraclinicos '!B2588="","",'Paraclinicos '!B2588&gt;1,1,'Paraclinicos '!B2588&lt;=1,3)</f>
        <v/>
      </c>
      <c r="G2653" t="str" cm="1">
        <f t="array" ref="G2653">_xlfn.IFS('Paraclinicos '!D2588="","",AND('Paraclinicos '!D2588&gt;=250,'Paraclinicos '!D2588&lt;=500),2,'Paraclinicos '!D2588&gt;500,3,'Paraclinicos '!D2588&lt;250,1)</f>
        <v/>
      </c>
      <c r="H2653" s="50" t="str">
        <f t="shared" si="124"/>
        <v/>
      </c>
      <c r="I2653" t="str" cm="1">
        <f t="array" ref="I2653">_xlfn.IFS('Paraclinicos '!Q2588="","",'Paraclinicos '!Q2588&gt;=65,1,'Paraclinicos '!Q2588&lt;65,0)</f>
        <v/>
      </c>
      <c r="J2653" t="str" cm="1">
        <f t="array" ref="J2653">_xlfn.IFS('Paraclinicos '!I2588="","",'Paraclinicos '!I2588&gt;7,1,'Paraclinicos '!I2588&lt;=7,0)</f>
        <v/>
      </c>
      <c r="K2653" t="str" cm="1">
        <f t="array" ref="K2653">_xlfn.IFS('Paraclinicos '!W2588="","",'Paraclinicos '!W2588&lt;=8,1,'Paraclinicos '!W2588&gt;8,0)</f>
        <v/>
      </c>
      <c r="L2653" t="str" cm="1">
        <f t="array" ref="L2653">_xlfn.IFS('Paraclinicos '!S2588="","",'Paraclinicos '!S2588&gt;=30,1,'Paraclinicos '!S2588&lt;30,0)</f>
        <v/>
      </c>
      <c r="M2653" t="str" cm="1">
        <f t="array" ref="M2653">_xlfn.IFS(OR('Paraclinicos '!T2588="",'Paraclinicos '!U2588=""),"",OR('Paraclinicos '!T2588&lt;=90,'Paraclinicos '!U2588&lt;=60),1,OR('Paraclinicos '!T2588&gt;90,'Paraclinicos '!U2588&gt;60),0)</f>
        <v/>
      </c>
      <c r="N2653" s="45" t="str">
        <f t="shared" si="125"/>
        <v/>
      </c>
      <c r="O2653" t="str" cm="1">
        <f t="array" ref="O2653">_xlfn.IFS(OR('Paraclinicos '!M2588="",'Paraclinicos '!N2588="",'Paraclinicos '!N2588=0),"",'Paraclinicos '!M2588/'Paraclinicos '!N2588&lt;100,4,'Paraclinicos '!M2588/'Paraclinicos '!N2588&lt;200,3,'Paraclinicos '!M2588/'Paraclinicos '!N2588&lt;300,2,'Paraclinicos '!M2588/'Paraclinicos '!N2588&lt;400,1,'Paraclinicos '!M2588/'Paraclinicos '!N2588&gt;=400,0)</f>
        <v/>
      </c>
      <c r="P2653" t="str" cm="1">
        <f t="array" ref="P2653">_xlfn.IFS('Paraclinicos '!C2588="","",'Paraclinicos '!C2588&lt;20,4,'Paraclinicos '!C2588&lt;50,3,'Paraclinicos '!C2588&lt;100,2,'Paraclinicos '!C2588&lt;150,1,'Paraclinicos '!C2588&gt;150,0)</f>
        <v/>
      </c>
      <c r="Q2653" t="str" cm="1">
        <f t="array" ref="Q2653">_xlfn.IFS('Paraclinicos '!O2588="","",'Paraclinicos '!O2588&lt;1.2,0,'Paraclinicos '!O2588&lt;2,1,'Paraclinicos '!O2588&lt;3.5,2,'Paraclinicos '!O2588&lt;5,3,'Paraclinicos '!O2588&gt;5,4)</f>
        <v/>
      </c>
      <c r="R2653" t="str" cm="1">
        <f t="array" ref="R2653">_xlfn.IFS('Paraclinicos '!J2588="","",'Paraclinicos '!J2588&lt;1.2,0,'Paraclinicos '!J2588&lt;2,1,'Paraclinicos '!J2588&lt;6,2,'Paraclinicos '!J2588&lt;12,3,'Paraclinicos '!J2588&gt;=12,4)</f>
        <v/>
      </c>
      <c r="S2653" t="str" cm="1">
        <f t="array" ref="S2653">_xlfn.IFS('Paraclinicos '!Y2588="","",'Paraclinicos '!Y2588&lt;70,1,'Paraclinicos '!Y2588&gt;=70,0)</f>
        <v/>
      </c>
      <c r="T2653" t="str" cm="1">
        <f t="array" ref="T2653">_xlfn.IFS('Paraclinicos '!W2588="","",'Paraclinicos '!W2588&lt;6,4,'Paraclinicos '!W2588&lt;10,3,'Paraclinicos '!W2588&lt;13,2,'Paraclinicos '!W2588&lt;15,1,'Paraclinicos '!W2588=15,0)</f>
        <v/>
      </c>
      <c r="U2653" s="54" t="str">
        <f t="shared" si="123"/>
        <v/>
      </c>
      <c r="V2653" t="str" cm="1">
        <f t="array" ref="V2653">_xlfn.IFS('Paraclinicos '!S2588="","",OR('Paraclinicos '!S2588&lt;=8,'Paraclinicos '!S2588&gt;=25),3,'Paraclinicos '!S2588&lt;12,1,'Paraclinicos '!S2588&lt;21,0,'Paraclinicos '!S2588&lt;25,2)</f>
        <v/>
      </c>
      <c r="W2653" t="str">
        <f>IFERROR(IF(INDEX('BD Demog para scores enalazar'!Y$2:'BD Demog para scores enalazar'!Y$3000,MATCH(Formulas!A2653,'BD Demog para scores enalazar'!A$2:'BD Demog para scores enalazar'!A$3000,0))=1,"SI","NO"),"")</f>
        <v/>
      </c>
      <c r="X2653" s="9" t="str">
        <f>IFERROR(IF(INDEX('BD Demog para scores enalazar'!AJ$2:'BD Demog para scores enalazar'!AJ$3000,MATCH(Formulas!A2653,'BD Demog para scores enalazar'!A$2:'BD Demog para scores enalazar'!A$3000,0))=1,"SI","NO"),"")</f>
        <v/>
      </c>
      <c r="Y2653" t="str" cm="1">
        <f t="array" ref="Y2653">IF(AND(W2653="NO",X2653="NO"),_xlfn.IFS('Paraclinicos '!K2588&lt;=91,3,'Paraclinicos '!K2588&lt;94,2,'Paraclinicos '!K2588&lt;96,1,'Paraclinicos '!K2588&gt;=96,0),"")</f>
        <v/>
      </c>
      <c r="Z2653" t="str" cm="1">
        <f t="array" ref="Z2653">IF(OR(W2653="SI",X2653="SI"),_xlfn.IFS(OR(AND('Paraclinicos '!K2589&lt;=83),AND('Paraclinicos '!K2589&gt;=97,AA2653=2)),3,OR(AND('Paraclinicos '!K2589&lt;=86),AND('Paraclinicos '!K2589&gt;=94,AA2653=2)),2,OR(AND('Paraclinicos '!K2589&lt;=88),AND('Paraclinicos '!K2589&gt;=92,AA2653=2)),1,OR(AND('Paraclinicos '!K2589&gt;=88,'Paraclinicos '!K2589&lt;=92),AND('Paraclinicos '!K2589&gt;=93,AA2653=0)),0),"")</f>
        <v/>
      </c>
      <c r="AA2653" t="str" cm="1">
        <f t="array" ref="AA2653">_xlfn.IFS('Paraclinicos '!E2588="","",'Paraclinicos '!E2588="Oxigeno",2,'Paraclinicos '!E2588="Aire",0)</f>
        <v/>
      </c>
    </row>
    <row r="2654" spans="1:27" x14ac:dyDescent="0.25">
      <c r="A2654">
        <f>'Paraclinicos '!A2589</f>
        <v>0</v>
      </c>
      <c r="B2654" s="3">
        <f>'Paraclinicos '!R2589</f>
        <v>0</v>
      </c>
      <c r="C2654" t="str" cm="1">
        <f t="array" ref="C2654">_xlfn.IFS('Paraclinicos '!Q2589="","",'Paraclinicos '!Q2589&gt;60,3,'Paraclinicos '!Q2589&lt;=60,1)</f>
        <v/>
      </c>
      <c r="D2654" t="str">
        <f>IFERROR(IF(INDEX('BD Demog para scores enalazar'!BC$2:BC$3000,MATCH(Formulas!A2654,'BD Demog para scores enalazar'!A$2:A$3000,0))=0,"SI","NO"),"")</f>
        <v/>
      </c>
      <c r="E2654" t="str" cm="1">
        <f t="array" ref="E2654">_xlfn.IFS(D2654="","",D2654="SI",4,D2654="NO",1)</f>
        <v/>
      </c>
      <c r="F2654" t="str" cm="1">
        <f t="array" ref="F2654">_xlfn.IFS('Paraclinicos '!B2589="","",'Paraclinicos '!B2589&gt;1,1,'Paraclinicos '!B2589&lt;=1,3)</f>
        <v/>
      </c>
      <c r="G2654" t="str" cm="1">
        <f t="array" ref="G2654">_xlfn.IFS('Paraclinicos '!D2589="","",AND('Paraclinicos '!D2589&gt;=250,'Paraclinicos '!D2589&lt;=500),2,'Paraclinicos '!D2589&gt;500,3,'Paraclinicos '!D2589&lt;250,1)</f>
        <v/>
      </c>
      <c r="H2654" s="50" t="str">
        <f t="shared" si="124"/>
        <v/>
      </c>
      <c r="I2654" t="str" cm="1">
        <f t="array" ref="I2654">_xlfn.IFS('Paraclinicos '!Q2589="","",'Paraclinicos '!Q2589&gt;=65,1,'Paraclinicos '!Q2589&lt;65,0)</f>
        <v/>
      </c>
      <c r="J2654" t="str" cm="1">
        <f t="array" ref="J2654">_xlfn.IFS('Paraclinicos '!I2589="","",'Paraclinicos '!I2589&gt;7,1,'Paraclinicos '!I2589&lt;=7,0)</f>
        <v/>
      </c>
      <c r="K2654" t="str" cm="1">
        <f t="array" ref="K2654">_xlfn.IFS('Paraclinicos '!W2589="","",'Paraclinicos '!W2589&lt;=8,1,'Paraclinicos '!W2589&gt;8,0)</f>
        <v/>
      </c>
      <c r="L2654" t="str" cm="1">
        <f t="array" ref="L2654">_xlfn.IFS('Paraclinicos '!S2589="","",'Paraclinicos '!S2589&gt;=30,1,'Paraclinicos '!S2589&lt;30,0)</f>
        <v/>
      </c>
      <c r="M2654" t="str" cm="1">
        <f t="array" ref="M2654">_xlfn.IFS(OR('Paraclinicos '!T2589="",'Paraclinicos '!U2589=""),"",OR('Paraclinicos '!T2589&lt;=90,'Paraclinicos '!U2589&lt;=60),1,OR('Paraclinicos '!T2589&gt;90,'Paraclinicos '!U2589&gt;60),0)</f>
        <v/>
      </c>
      <c r="N2654" s="45" t="str">
        <f t="shared" si="125"/>
        <v/>
      </c>
      <c r="O2654" t="str" cm="1">
        <f t="array" ref="O2654">_xlfn.IFS(OR('Paraclinicos '!M2589="",'Paraclinicos '!N2589="",'Paraclinicos '!N2589=0),"",'Paraclinicos '!M2589/'Paraclinicos '!N2589&lt;100,4,'Paraclinicos '!M2589/'Paraclinicos '!N2589&lt;200,3,'Paraclinicos '!M2589/'Paraclinicos '!N2589&lt;300,2,'Paraclinicos '!M2589/'Paraclinicos '!N2589&lt;400,1,'Paraclinicos '!M2589/'Paraclinicos '!N2589&gt;=400,0)</f>
        <v/>
      </c>
      <c r="P2654" t="str" cm="1">
        <f t="array" ref="P2654">_xlfn.IFS('Paraclinicos '!C2589="","",'Paraclinicos '!C2589&lt;20,4,'Paraclinicos '!C2589&lt;50,3,'Paraclinicos '!C2589&lt;100,2,'Paraclinicos '!C2589&lt;150,1,'Paraclinicos '!C2589&gt;150,0)</f>
        <v/>
      </c>
      <c r="Q2654" t="str" cm="1">
        <f t="array" ref="Q2654">_xlfn.IFS('Paraclinicos '!O2589="","",'Paraclinicos '!O2589&lt;1.2,0,'Paraclinicos '!O2589&lt;2,1,'Paraclinicos '!O2589&lt;3.5,2,'Paraclinicos '!O2589&lt;5,3,'Paraclinicos '!O2589&gt;5,4)</f>
        <v/>
      </c>
      <c r="R2654" t="str" cm="1">
        <f t="array" ref="R2654">_xlfn.IFS('Paraclinicos '!J2589="","",'Paraclinicos '!J2589&lt;1.2,0,'Paraclinicos '!J2589&lt;2,1,'Paraclinicos '!J2589&lt;6,2,'Paraclinicos '!J2589&lt;12,3,'Paraclinicos '!J2589&gt;=12,4)</f>
        <v/>
      </c>
      <c r="S2654" t="str" cm="1">
        <f t="array" ref="S2654">_xlfn.IFS('Paraclinicos '!Y2589="","",'Paraclinicos '!Y2589&lt;70,1,'Paraclinicos '!Y2589&gt;=70,0)</f>
        <v/>
      </c>
      <c r="T2654" t="str" cm="1">
        <f t="array" ref="T2654">_xlfn.IFS('Paraclinicos '!W2589="","",'Paraclinicos '!W2589&lt;6,4,'Paraclinicos '!W2589&lt;10,3,'Paraclinicos '!W2589&lt;13,2,'Paraclinicos '!W2589&lt;15,1,'Paraclinicos '!W2589=15,0)</f>
        <v/>
      </c>
      <c r="U2654" s="54" t="str">
        <f t="shared" si="123"/>
        <v/>
      </c>
      <c r="V2654" t="str" cm="1">
        <f t="array" ref="V2654">_xlfn.IFS('Paraclinicos '!S2589="","",OR('Paraclinicos '!S2589&lt;=8,'Paraclinicos '!S2589&gt;=25),3,'Paraclinicos '!S2589&lt;12,1,'Paraclinicos '!S2589&lt;21,0,'Paraclinicos '!S2589&lt;25,2)</f>
        <v/>
      </c>
      <c r="W2654" t="str">
        <f>IFERROR(IF(INDEX('BD Demog para scores enalazar'!Y$2:'BD Demog para scores enalazar'!Y$3000,MATCH(Formulas!A2654,'BD Demog para scores enalazar'!A$2:'BD Demog para scores enalazar'!A$3000,0))=1,"SI","NO"),"")</f>
        <v/>
      </c>
      <c r="X2654" s="9" t="str">
        <f>IFERROR(IF(INDEX('BD Demog para scores enalazar'!AJ$2:'BD Demog para scores enalazar'!AJ$3000,MATCH(Formulas!A2654,'BD Demog para scores enalazar'!A$2:'BD Demog para scores enalazar'!A$3000,0))=1,"SI","NO"),"")</f>
        <v/>
      </c>
      <c r="Y2654" t="str" cm="1">
        <f t="array" ref="Y2654">IF(AND(W2654="NO",X2654="NO"),_xlfn.IFS('Paraclinicos '!K2589&lt;=91,3,'Paraclinicos '!K2589&lt;94,2,'Paraclinicos '!K2589&lt;96,1,'Paraclinicos '!K2589&gt;=96,0),"")</f>
        <v/>
      </c>
      <c r="Z2654" t="str" cm="1">
        <f t="array" ref="Z2654">IF(OR(W2654="SI",X2654="SI"),_xlfn.IFS(OR(AND('Paraclinicos '!K2590&lt;=83),AND('Paraclinicos '!K2590&gt;=97,AA2654=2)),3,OR(AND('Paraclinicos '!K2590&lt;=86),AND('Paraclinicos '!K2590&gt;=94,AA2654=2)),2,OR(AND('Paraclinicos '!K2590&lt;=88),AND('Paraclinicos '!K2590&gt;=92,AA2654=2)),1,OR(AND('Paraclinicos '!K2590&gt;=88,'Paraclinicos '!K2590&lt;=92),AND('Paraclinicos '!K2590&gt;=93,AA2654=0)),0),"")</f>
        <v/>
      </c>
      <c r="AA2654" t="str" cm="1">
        <f t="array" ref="AA2654">_xlfn.IFS('Paraclinicos '!E2589="","",'Paraclinicos '!E2589="Oxigeno",2,'Paraclinicos '!E2589="Aire",0)</f>
        <v/>
      </c>
    </row>
    <row r="2655" spans="1:27" x14ac:dyDescent="0.25">
      <c r="A2655">
        <f>'Paraclinicos '!A2590</f>
        <v>0</v>
      </c>
      <c r="B2655" s="3">
        <f>'Paraclinicos '!R2590</f>
        <v>0</v>
      </c>
      <c r="C2655" t="str" cm="1">
        <f t="array" ref="C2655">_xlfn.IFS('Paraclinicos '!Q2590="","",'Paraclinicos '!Q2590&gt;60,3,'Paraclinicos '!Q2590&lt;=60,1)</f>
        <v/>
      </c>
      <c r="D2655" t="str">
        <f>IFERROR(IF(INDEX('BD Demog para scores enalazar'!BC$2:BC$3000,MATCH(Formulas!A2655,'BD Demog para scores enalazar'!A$2:A$3000,0))=0,"SI","NO"),"")</f>
        <v/>
      </c>
      <c r="E2655" t="str" cm="1">
        <f t="array" ref="E2655">_xlfn.IFS(D2655="","",D2655="SI",4,D2655="NO",1)</f>
        <v/>
      </c>
      <c r="F2655" t="str" cm="1">
        <f t="array" ref="F2655">_xlfn.IFS('Paraclinicos '!B2590="","",'Paraclinicos '!B2590&gt;1,1,'Paraclinicos '!B2590&lt;=1,3)</f>
        <v/>
      </c>
      <c r="G2655" t="str" cm="1">
        <f t="array" ref="G2655">_xlfn.IFS('Paraclinicos '!D2590="","",AND('Paraclinicos '!D2590&gt;=250,'Paraclinicos '!D2590&lt;=500),2,'Paraclinicos '!D2590&gt;500,3,'Paraclinicos '!D2590&lt;250,1)</f>
        <v/>
      </c>
      <c r="H2655" s="50" t="str">
        <f t="shared" si="124"/>
        <v/>
      </c>
      <c r="I2655" t="str" cm="1">
        <f t="array" ref="I2655">_xlfn.IFS('Paraclinicos '!Q2590="","",'Paraclinicos '!Q2590&gt;=65,1,'Paraclinicos '!Q2590&lt;65,0)</f>
        <v/>
      </c>
      <c r="J2655" t="str" cm="1">
        <f t="array" ref="J2655">_xlfn.IFS('Paraclinicos '!I2590="","",'Paraclinicos '!I2590&gt;7,1,'Paraclinicos '!I2590&lt;=7,0)</f>
        <v/>
      </c>
      <c r="K2655" t="str" cm="1">
        <f t="array" ref="K2655">_xlfn.IFS('Paraclinicos '!W2590="","",'Paraclinicos '!W2590&lt;=8,1,'Paraclinicos '!W2590&gt;8,0)</f>
        <v/>
      </c>
      <c r="L2655" t="str" cm="1">
        <f t="array" ref="L2655">_xlfn.IFS('Paraclinicos '!S2590="","",'Paraclinicos '!S2590&gt;=30,1,'Paraclinicos '!S2590&lt;30,0)</f>
        <v/>
      </c>
      <c r="M2655" t="str" cm="1">
        <f t="array" ref="M2655">_xlfn.IFS(OR('Paraclinicos '!T2590="",'Paraclinicos '!U2590=""),"",OR('Paraclinicos '!T2590&lt;=90,'Paraclinicos '!U2590&lt;=60),1,OR('Paraclinicos '!T2590&gt;90,'Paraclinicos '!U2590&gt;60),0)</f>
        <v/>
      </c>
      <c r="N2655" s="45" t="str">
        <f t="shared" si="125"/>
        <v/>
      </c>
      <c r="O2655" t="str" cm="1">
        <f t="array" ref="O2655">_xlfn.IFS(OR('Paraclinicos '!M2590="",'Paraclinicos '!N2590="",'Paraclinicos '!N2590=0),"",'Paraclinicos '!M2590/'Paraclinicos '!N2590&lt;100,4,'Paraclinicos '!M2590/'Paraclinicos '!N2590&lt;200,3,'Paraclinicos '!M2590/'Paraclinicos '!N2590&lt;300,2,'Paraclinicos '!M2590/'Paraclinicos '!N2590&lt;400,1,'Paraclinicos '!M2590/'Paraclinicos '!N2590&gt;=400,0)</f>
        <v/>
      </c>
      <c r="P2655" t="str" cm="1">
        <f t="array" ref="P2655">_xlfn.IFS('Paraclinicos '!C2590="","",'Paraclinicos '!C2590&lt;20,4,'Paraclinicos '!C2590&lt;50,3,'Paraclinicos '!C2590&lt;100,2,'Paraclinicos '!C2590&lt;150,1,'Paraclinicos '!C2590&gt;150,0)</f>
        <v/>
      </c>
      <c r="Q2655" t="str" cm="1">
        <f t="array" ref="Q2655">_xlfn.IFS('Paraclinicos '!O2590="","",'Paraclinicos '!O2590&lt;1.2,0,'Paraclinicos '!O2590&lt;2,1,'Paraclinicos '!O2590&lt;3.5,2,'Paraclinicos '!O2590&lt;5,3,'Paraclinicos '!O2590&gt;5,4)</f>
        <v/>
      </c>
      <c r="R2655" t="str" cm="1">
        <f t="array" ref="R2655">_xlfn.IFS('Paraclinicos '!J2590="","",'Paraclinicos '!J2590&lt;1.2,0,'Paraclinicos '!J2590&lt;2,1,'Paraclinicos '!J2590&lt;6,2,'Paraclinicos '!J2590&lt;12,3,'Paraclinicos '!J2590&gt;=12,4)</f>
        <v/>
      </c>
      <c r="S2655" t="str" cm="1">
        <f t="array" ref="S2655">_xlfn.IFS('Paraclinicos '!Y2590="","",'Paraclinicos '!Y2590&lt;70,1,'Paraclinicos '!Y2590&gt;=70,0)</f>
        <v/>
      </c>
      <c r="T2655" t="str" cm="1">
        <f t="array" ref="T2655">_xlfn.IFS('Paraclinicos '!W2590="","",'Paraclinicos '!W2590&lt;6,4,'Paraclinicos '!W2590&lt;10,3,'Paraclinicos '!W2590&lt;13,2,'Paraclinicos '!W2590&lt;15,1,'Paraclinicos '!W2590=15,0)</f>
        <v/>
      </c>
      <c r="U2655" s="54" t="str">
        <f t="shared" si="123"/>
        <v/>
      </c>
      <c r="V2655" t="str" cm="1">
        <f t="array" ref="V2655">_xlfn.IFS('Paraclinicos '!S2590="","",OR('Paraclinicos '!S2590&lt;=8,'Paraclinicos '!S2590&gt;=25),3,'Paraclinicos '!S2590&lt;12,1,'Paraclinicos '!S2590&lt;21,0,'Paraclinicos '!S2590&lt;25,2)</f>
        <v/>
      </c>
      <c r="W2655" t="str">
        <f>IFERROR(IF(INDEX('BD Demog para scores enalazar'!Y$2:'BD Demog para scores enalazar'!Y$3000,MATCH(Formulas!A2655,'BD Demog para scores enalazar'!A$2:'BD Demog para scores enalazar'!A$3000,0))=1,"SI","NO"),"")</f>
        <v/>
      </c>
      <c r="X2655" s="9" t="str">
        <f>IFERROR(IF(INDEX('BD Demog para scores enalazar'!AJ$2:'BD Demog para scores enalazar'!AJ$3000,MATCH(Formulas!A2655,'BD Demog para scores enalazar'!A$2:'BD Demog para scores enalazar'!A$3000,0))=1,"SI","NO"),"")</f>
        <v/>
      </c>
      <c r="Y2655" t="str" cm="1">
        <f t="array" ref="Y2655">IF(AND(W2655="NO",X2655="NO"),_xlfn.IFS('Paraclinicos '!K2590&lt;=91,3,'Paraclinicos '!K2590&lt;94,2,'Paraclinicos '!K2590&lt;96,1,'Paraclinicos '!K2590&gt;=96,0),"")</f>
        <v/>
      </c>
      <c r="Z2655" t="str" cm="1">
        <f t="array" ref="Z2655">IF(OR(W2655="SI",X2655="SI"),_xlfn.IFS(OR(AND('Paraclinicos '!K2591&lt;=83),AND('Paraclinicos '!K2591&gt;=97,AA2655=2)),3,OR(AND('Paraclinicos '!K2591&lt;=86),AND('Paraclinicos '!K2591&gt;=94,AA2655=2)),2,OR(AND('Paraclinicos '!K2591&lt;=88),AND('Paraclinicos '!K2591&gt;=92,AA2655=2)),1,OR(AND('Paraclinicos '!K2591&gt;=88,'Paraclinicos '!K2591&lt;=92),AND('Paraclinicos '!K2591&gt;=93,AA2655=0)),0),"")</f>
        <v/>
      </c>
      <c r="AA2655" t="str" cm="1">
        <f t="array" ref="AA2655">_xlfn.IFS('Paraclinicos '!E2590="","",'Paraclinicos '!E2590="Oxigeno",2,'Paraclinicos '!E2590="Aire",0)</f>
        <v/>
      </c>
    </row>
    <row r="2656" spans="1:27" x14ac:dyDescent="0.25">
      <c r="A2656">
        <f>'Paraclinicos '!A2591</f>
        <v>0</v>
      </c>
      <c r="B2656" s="3">
        <f>'Paraclinicos '!R2591</f>
        <v>0</v>
      </c>
      <c r="C2656" t="str" cm="1">
        <f t="array" ref="C2656">_xlfn.IFS('Paraclinicos '!Q2591="","",'Paraclinicos '!Q2591&gt;60,3,'Paraclinicos '!Q2591&lt;=60,1)</f>
        <v/>
      </c>
      <c r="D2656" t="str">
        <f>IFERROR(IF(INDEX('BD Demog para scores enalazar'!BC$2:BC$3000,MATCH(Formulas!A2656,'BD Demog para scores enalazar'!A$2:A$3000,0))=0,"SI","NO"),"")</f>
        <v/>
      </c>
      <c r="E2656" t="str" cm="1">
        <f t="array" ref="E2656">_xlfn.IFS(D2656="","",D2656="SI",4,D2656="NO",1)</f>
        <v/>
      </c>
      <c r="F2656" t="str" cm="1">
        <f t="array" ref="F2656">_xlfn.IFS('Paraclinicos '!B2591="","",'Paraclinicos '!B2591&gt;1,1,'Paraclinicos '!B2591&lt;=1,3)</f>
        <v/>
      </c>
      <c r="G2656" t="str" cm="1">
        <f t="array" ref="G2656">_xlfn.IFS('Paraclinicos '!D2591="","",AND('Paraclinicos '!D2591&gt;=250,'Paraclinicos '!D2591&lt;=500),2,'Paraclinicos '!D2591&gt;500,3,'Paraclinicos '!D2591&lt;250,1)</f>
        <v/>
      </c>
      <c r="H2656" s="50" t="str">
        <f t="shared" si="124"/>
        <v/>
      </c>
      <c r="I2656" t="str" cm="1">
        <f t="array" ref="I2656">_xlfn.IFS('Paraclinicos '!Q2591="","",'Paraclinicos '!Q2591&gt;=65,1,'Paraclinicos '!Q2591&lt;65,0)</f>
        <v/>
      </c>
      <c r="J2656" t="str" cm="1">
        <f t="array" ref="J2656">_xlfn.IFS('Paraclinicos '!I2591="","",'Paraclinicos '!I2591&gt;7,1,'Paraclinicos '!I2591&lt;=7,0)</f>
        <v/>
      </c>
      <c r="K2656" t="str" cm="1">
        <f t="array" ref="K2656">_xlfn.IFS('Paraclinicos '!W2591="","",'Paraclinicos '!W2591&lt;=8,1,'Paraclinicos '!W2591&gt;8,0)</f>
        <v/>
      </c>
      <c r="L2656" t="str" cm="1">
        <f t="array" ref="L2656">_xlfn.IFS('Paraclinicos '!S2591="","",'Paraclinicos '!S2591&gt;=30,1,'Paraclinicos '!S2591&lt;30,0)</f>
        <v/>
      </c>
      <c r="M2656" t="str" cm="1">
        <f t="array" ref="M2656">_xlfn.IFS(OR('Paraclinicos '!T2591="",'Paraclinicos '!U2591=""),"",OR('Paraclinicos '!T2591&lt;=90,'Paraclinicos '!U2591&lt;=60),1,OR('Paraclinicos '!T2591&gt;90,'Paraclinicos '!U2591&gt;60),0)</f>
        <v/>
      </c>
      <c r="N2656" s="45" t="str">
        <f t="shared" si="125"/>
        <v/>
      </c>
      <c r="O2656" t="str" cm="1">
        <f t="array" ref="O2656">_xlfn.IFS(OR('Paraclinicos '!M2591="",'Paraclinicos '!N2591="",'Paraclinicos '!N2591=0),"",'Paraclinicos '!M2591/'Paraclinicos '!N2591&lt;100,4,'Paraclinicos '!M2591/'Paraclinicos '!N2591&lt;200,3,'Paraclinicos '!M2591/'Paraclinicos '!N2591&lt;300,2,'Paraclinicos '!M2591/'Paraclinicos '!N2591&lt;400,1,'Paraclinicos '!M2591/'Paraclinicos '!N2591&gt;=400,0)</f>
        <v/>
      </c>
      <c r="P2656" t="str" cm="1">
        <f t="array" ref="P2656">_xlfn.IFS('Paraclinicos '!C2591="","",'Paraclinicos '!C2591&lt;20,4,'Paraclinicos '!C2591&lt;50,3,'Paraclinicos '!C2591&lt;100,2,'Paraclinicos '!C2591&lt;150,1,'Paraclinicos '!C2591&gt;150,0)</f>
        <v/>
      </c>
      <c r="Q2656" t="str" cm="1">
        <f t="array" ref="Q2656">_xlfn.IFS('Paraclinicos '!O2591="","",'Paraclinicos '!O2591&lt;1.2,0,'Paraclinicos '!O2591&lt;2,1,'Paraclinicos '!O2591&lt;3.5,2,'Paraclinicos '!O2591&lt;5,3,'Paraclinicos '!O2591&gt;5,4)</f>
        <v/>
      </c>
      <c r="R2656" t="str" cm="1">
        <f t="array" ref="R2656">_xlfn.IFS('Paraclinicos '!J2591="","",'Paraclinicos '!J2591&lt;1.2,0,'Paraclinicos '!J2591&lt;2,1,'Paraclinicos '!J2591&lt;6,2,'Paraclinicos '!J2591&lt;12,3,'Paraclinicos '!J2591&gt;=12,4)</f>
        <v/>
      </c>
      <c r="S2656" t="str" cm="1">
        <f t="array" ref="S2656">_xlfn.IFS('Paraclinicos '!Y2591="","",'Paraclinicos '!Y2591&lt;70,1,'Paraclinicos '!Y2591&gt;=70,0)</f>
        <v/>
      </c>
      <c r="T2656" t="str" cm="1">
        <f t="array" ref="T2656">_xlfn.IFS('Paraclinicos '!W2591="","",'Paraclinicos '!W2591&lt;6,4,'Paraclinicos '!W2591&lt;10,3,'Paraclinicos '!W2591&lt;13,2,'Paraclinicos '!W2591&lt;15,1,'Paraclinicos '!W2591=15,0)</f>
        <v/>
      </c>
      <c r="U2656" s="54" t="str">
        <f t="shared" si="123"/>
        <v/>
      </c>
      <c r="V2656" t="str" cm="1">
        <f t="array" ref="V2656">_xlfn.IFS('Paraclinicos '!S2591="","",OR('Paraclinicos '!S2591&lt;=8,'Paraclinicos '!S2591&gt;=25),3,'Paraclinicos '!S2591&lt;12,1,'Paraclinicos '!S2591&lt;21,0,'Paraclinicos '!S2591&lt;25,2)</f>
        <v/>
      </c>
      <c r="W2656" t="str">
        <f>IFERROR(IF(INDEX('BD Demog para scores enalazar'!Y$2:'BD Demog para scores enalazar'!Y$3000,MATCH(Formulas!A2656,'BD Demog para scores enalazar'!A$2:'BD Demog para scores enalazar'!A$3000,0))=1,"SI","NO"),"")</f>
        <v/>
      </c>
      <c r="X2656" s="9" t="str">
        <f>IFERROR(IF(INDEX('BD Demog para scores enalazar'!AJ$2:'BD Demog para scores enalazar'!AJ$3000,MATCH(Formulas!A2656,'BD Demog para scores enalazar'!A$2:'BD Demog para scores enalazar'!A$3000,0))=1,"SI","NO"),"")</f>
        <v/>
      </c>
      <c r="Y2656" t="str" cm="1">
        <f t="array" ref="Y2656">IF(AND(W2656="NO",X2656="NO"),_xlfn.IFS('Paraclinicos '!K2591&lt;=91,3,'Paraclinicos '!K2591&lt;94,2,'Paraclinicos '!K2591&lt;96,1,'Paraclinicos '!K2591&gt;=96,0),"")</f>
        <v/>
      </c>
      <c r="Z2656" t="str" cm="1">
        <f t="array" ref="Z2656">IF(OR(W2656="SI",X2656="SI"),_xlfn.IFS(OR(AND('Paraclinicos '!K2592&lt;=83),AND('Paraclinicos '!K2592&gt;=97,AA2656=2)),3,OR(AND('Paraclinicos '!K2592&lt;=86),AND('Paraclinicos '!K2592&gt;=94,AA2656=2)),2,OR(AND('Paraclinicos '!K2592&lt;=88),AND('Paraclinicos '!K2592&gt;=92,AA2656=2)),1,OR(AND('Paraclinicos '!K2592&gt;=88,'Paraclinicos '!K2592&lt;=92),AND('Paraclinicos '!K2592&gt;=93,AA2656=0)),0),"")</f>
        <v/>
      </c>
      <c r="AA2656" t="str" cm="1">
        <f t="array" ref="AA2656">_xlfn.IFS('Paraclinicos '!E2591="","",'Paraclinicos '!E2591="Oxigeno",2,'Paraclinicos '!E2591="Aire",0)</f>
        <v/>
      </c>
    </row>
    <row r="2657" spans="1:27" x14ac:dyDescent="0.25">
      <c r="A2657">
        <f>'Paraclinicos '!A2592</f>
        <v>0</v>
      </c>
      <c r="B2657" s="3">
        <f>'Paraclinicos '!R2592</f>
        <v>0</v>
      </c>
      <c r="C2657" t="str" cm="1">
        <f t="array" ref="C2657">_xlfn.IFS('Paraclinicos '!Q2592="","",'Paraclinicos '!Q2592&gt;60,3,'Paraclinicos '!Q2592&lt;=60,1)</f>
        <v/>
      </c>
      <c r="D2657" t="str">
        <f>IFERROR(IF(INDEX('BD Demog para scores enalazar'!BC$2:BC$3000,MATCH(Formulas!A2657,'BD Demog para scores enalazar'!A$2:A$3000,0))=0,"SI","NO"),"")</f>
        <v/>
      </c>
      <c r="E2657" t="str" cm="1">
        <f t="array" ref="E2657">_xlfn.IFS(D2657="","",D2657="SI",4,D2657="NO",1)</f>
        <v/>
      </c>
      <c r="F2657" t="str" cm="1">
        <f t="array" ref="F2657">_xlfn.IFS('Paraclinicos '!B2592="","",'Paraclinicos '!B2592&gt;1,1,'Paraclinicos '!B2592&lt;=1,3)</f>
        <v/>
      </c>
      <c r="G2657" t="str" cm="1">
        <f t="array" ref="G2657">_xlfn.IFS('Paraclinicos '!D2592="","",AND('Paraclinicos '!D2592&gt;=250,'Paraclinicos '!D2592&lt;=500),2,'Paraclinicos '!D2592&gt;500,3,'Paraclinicos '!D2592&lt;250,1)</f>
        <v/>
      </c>
      <c r="H2657" s="50" t="str">
        <f t="shared" si="124"/>
        <v/>
      </c>
      <c r="I2657" t="str" cm="1">
        <f t="array" ref="I2657">_xlfn.IFS('Paraclinicos '!Q2592="","",'Paraclinicos '!Q2592&gt;=65,1,'Paraclinicos '!Q2592&lt;65,0)</f>
        <v/>
      </c>
      <c r="J2657" t="str" cm="1">
        <f t="array" ref="J2657">_xlfn.IFS('Paraclinicos '!I2592="","",'Paraclinicos '!I2592&gt;7,1,'Paraclinicos '!I2592&lt;=7,0)</f>
        <v/>
      </c>
      <c r="K2657" t="str" cm="1">
        <f t="array" ref="K2657">_xlfn.IFS('Paraclinicos '!W2592="","",'Paraclinicos '!W2592&lt;=8,1,'Paraclinicos '!W2592&gt;8,0)</f>
        <v/>
      </c>
      <c r="L2657" t="str" cm="1">
        <f t="array" ref="L2657">_xlfn.IFS('Paraclinicos '!S2592="","",'Paraclinicos '!S2592&gt;=30,1,'Paraclinicos '!S2592&lt;30,0)</f>
        <v/>
      </c>
      <c r="M2657" t="str" cm="1">
        <f t="array" ref="M2657">_xlfn.IFS(OR('Paraclinicos '!T2592="",'Paraclinicos '!U2592=""),"",OR('Paraclinicos '!T2592&lt;=90,'Paraclinicos '!U2592&lt;=60),1,OR('Paraclinicos '!T2592&gt;90,'Paraclinicos '!U2592&gt;60),0)</f>
        <v/>
      </c>
      <c r="N2657" s="45" t="str">
        <f t="shared" si="125"/>
        <v/>
      </c>
      <c r="O2657" t="str" cm="1">
        <f t="array" ref="O2657">_xlfn.IFS(OR('Paraclinicos '!M2592="",'Paraclinicos '!N2592="",'Paraclinicos '!N2592=0),"",'Paraclinicos '!M2592/'Paraclinicos '!N2592&lt;100,4,'Paraclinicos '!M2592/'Paraclinicos '!N2592&lt;200,3,'Paraclinicos '!M2592/'Paraclinicos '!N2592&lt;300,2,'Paraclinicos '!M2592/'Paraclinicos '!N2592&lt;400,1,'Paraclinicos '!M2592/'Paraclinicos '!N2592&gt;=400,0)</f>
        <v/>
      </c>
      <c r="P2657" t="str" cm="1">
        <f t="array" ref="P2657">_xlfn.IFS('Paraclinicos '!C2592="","",'Paraclinicos '!C2592&lt;20,4,'Paraclinicos '!C2592&lt;50,3,'Paraclinicos '!C2592&lt;100,2,'Paraclinicos '!C2592&lt;150,1,'Paraclinicos '!C2592&gt;150,0)</f>
        <v/>
      </c>
      <c r="Q2657" t="str" cm="1">
        <f t="array" ref="Q2657">_xlfn.IFS('Paraclinicos '!O2592="","",'Paraclinicos '!O2592&lt;1.2,0,'Paraclinicos '!O2592&lt;2,1,'Paraclinicos '!O2592&lt;3.5,2,'Paraclinicos '!O2592&lt;5,3,'Paraclinicos '!O2592&gt;5,4)</f>
        <v/>
      </c>
      <c r="R2657" t="str" cm="1">
        <f t="array" ref="R2657">_xlfn.IFS('Paraclinicos '!J2592="","",'Paraclinicos '!J2592&lt;1.2,0,'Paraclinicos '!J2592&lt;2,1,'Paraclinicos '!J2592&lt;6,2,'Paraclinicos '!J2592&lt;12,3,'Paraclinicos '!J2592&gt;=12,4)</f>
        <v/>
      </c>
      <c r="S2657" t="str" cm="1">
        <f t="array" ref="S2657">_xlfn.IFS('Paraclinicos '!Y2592="","",'Paraclinicos '!Y2592&lt;70,1,'Paraclinicos '!Y2592&gt;=70,0)</f>
        <v/>
      </c>
      <c r="T2657" t="str" cm="1">
        <f t="array" ref="T2657">_xlfn.IFS('Paraclinicos '!W2592="","",'Paraclinicos '!W2592&lt;6,4,'Paraclinicos '!W2592&lt;10,3,'Paraclinicos '!W2592&lt;13,2,'Paraclinicos '!W2592&lt;15,1,'Paraclinicos '!W2592=15,0)</f>
        <v/>
      </c>
      <c r="U2657" s="54" t="str">
        <f t="shared" si="123"/>
        <v/>
      </c>
      <c r="V2657" t="str" cm="1">
        <f t="array" ref="V2657">_xlfn.IFS('Paraclinicos '!S2592="","",OR('Paraclinicos '!S2592&lt;=8,'Paraclinicos '!S2592&gt;=25),3,'Paraclinicos '!S2592&lt;12,1,'Paraclinicos '!S2592&lt;21,0,'Paraclinicos '!S2592&lt;25,2)</f>
        <v/>
      </c>
      <c r="W2657" t="str">
        <f>IFERROR(IF(INDEX('BD Demog para scores enalazar'!Y$2:'BD Demog para scores enalazar'!Y$3000,MATCH(Formulas!A2657,'BD Demog para scores enalazar'!A$2:'BD Demog para scores enalazar'!A$3000,0))=1,"SI","NO"),"")</f>
        <v/>
      </c>
      <c r="X2657" s="9" t="str">
        <f>IFERROR(IF(INDEX('BD Demog para scores enalazar'!AJ$2:'BD Demog para scores enalazar'!AJ$3000,MATCH(Formulas!A2657,'BD Demog para scores enalazar'!A$2:'BD Demog para scores enalazar'!A$3000,0))=1,"SI","NO"),"")</f>
        <v/>
      </c>
      <c r="Y2657" t="str" cm="1">
        <f t="array" ref="Y2657">IF(AND(W2657="NO",X2657="NO"),_xlfn.IFS('Paraclinicos '!K2592&lt;=91,3,'Paraclinicos '!K2592&lt;94,2,'Paraclinicos '!K2592&lt;96,1,'Paraclinicos '!K2592&gt;=96,0),"")</f>
        <v/>
      </c>
      <c r="Z2657" t="str" cm="1">
        <f t="array" ref="Z2657">IF(OR(W2657="SI",X2657="SI"),_xlfn.IFS(OR(AND('Paraclinicos '!K2593&lt;=83),AND('Paraclinicos '!K2593&gt;=97,AA2657=2)),3,OR(AND('Paraclinicos '!K2593&lt;=86),AND('Paraclinicos '!K2593&gt;=94,AA2657=2)),2,OR(AND('Paraclinicos '!K2593&lt;=88),AND('Paraclinicos '!K2593&gt;=92,AA2657=2)),1,OR(AND('Paraclinicos '!K2593&gt;=88,'Paraclinicos '!K2593&lt;=92),AND('Paraclinicos '!K2593&gt;=93,AA2657=0)),0),"")</f>
        <v/>
      </c>
      <c r="AA2657" t="str" cm="1">
        <f t="array" ref="AA2657">_xlfn.IFS('Paraclinicos '!E2592="","",'Paraclinicos '!E2592="Oxigeno",2,'Paraclinicos '!E2592="Aire",0)</f>
        <v/>
      </c>
    </row>
    <row r="2658" spans="1:27" x14ac:dyDescent="0.25">
      <c r="A2658">
        <f>'Paraclinicos '!A2593</f>
        <v>0</v>
      </c>
      <c r="B2658" s="3">
        <f>'Paraclinicos '!R2593</f>
        <v>0</v>
      </c>
      <c r="C2658" t="str" cm="1">
        <f t="array" ref="C2658">_xlfn.IFS('Paraclinicos '!Q2593="","",'Paraclinicos '!Q2593&gt;60,3,'Paraclinicos '!Q2593&lt;=60,1)</f>
        <v/>
      </c>
      <c r="D2658" t="str">
        <f>IFERROR(IF(INDEX('BD Demog para scores enalazar'!BC$2:BC$3000,MATCH(Formulas!A2658,'BD Demog para scores enalazar'!A$2:A$3000,0))=0,"SI","NO"),"")</f>
        <v/>
      </c>
      <c r="E2658" t="str" cm="1">
        <f t="array" ref="E2658">_xlfn.IFS(D2658="","",D2658="SI",4,D2658="NO",1)</f>
        <v/>
      </c>
      <c r="F2658" t="str" cm="1">
        <f t="array" ref="F2658">_xlfn.IFS('Paraclinicos '!B2593="","",'Paraclinicos '!B2593&gt;1,1,'Paraclinicos '!B2593&lt;=1,3)</f>
        <v/>
      </c>
      <c r="G2658" t="str" cm="1">
        <f t="array" ref="G2658">_xlfn.IFS('Paraclinicos '!D2593="","",AND('Paraclinicos '!D2593&gt;=250,'Paraclinicos '!D2593&lt;=500),2,'Paraclinicos '!D2593&gt;500,3,'Paraclinicos '!D2593&lt;250,1)</f>
        <v/>
      </c>
      <c r="H2658" s="50" t="str">
        <f t="shared" si="124"/>
        <v/>
      </c>
      <c r="I2658" t="str" cm="1">
        <f t="array" ref="I2658">_xlfn.IFS('Paraclinicos '!Q2593="","",'Paraclinicos '!Q2593&gt;=65,1,'Paraclinicos '!Q2593&lt;65,0)</f>
        <v/>
      </c>
      <c r="J2658" t="str" cm="1">
        <f t="array" ref="J2658">_xlfn.IFS('Paraclinicos '!I2593="","",'Paraclinicos '!I2593&gt;7,1,'Paraclinicos '!I2593&lt;=7,0)</f>
        <v/>
      </c>
      <c r="K2658" t="str" cm="1">
        <f t="array" ref="K2658">_xlfn.IFS('Paraclinicos '!W2593="","",'Paraclinicos '!W2593&lt;=8,1,'Paraclinicos '!W2593&gt;8,0)</f>
        <v/>
      </c>
      <c r="L2658" t="str" cm="1">
        <f t="array" ref="L2658">_xlfn.IFS('Paraclinicos '!S2593="","",'Paraclinicos '!S2593&gt;=30,1,'Paraclinicos '!S2593&lt;30,0)</f>
        <v/>
      </c>
      <c r="M2658" t="str" cm="1">
        <f t="array" ref="M2658">_xlfn.IFS(OR('Paraclinicos '!T2593="",'Paraclinicos '!U2593=""),"",OR('Paraclinicos '!T2593&lt;=90,'Paraclinicos '!U2593&lt;=60),1,OR('Paraclinicos '!T2593&gt;90,'Paraclinicos '!U2593&gt;60),0)</f>
        <v/>
      </c>
      <c r="N2658" s="45" t="str">
        <f t="shared" si="125"/>
        <v/>
      </c>
      <c r="O2658" t="str" cm="1">
        <f t="array" ref="O2658">_xlfn.IFS(OR('Paraclinicos '!M2593="",'Paraclinicos '!N2593="",'Paraclinicos '!N2593=0),"",'Paraclinicos '!M2593/'Paraclinicos '!N2593&lt;100,4,'Paraclinicos '!M2593/'Paraclinicos '!N2593&lt;200,3,'Paraclinicos '!M2593/'Paraclinicos '!N2593&lt;300,2,'Paraclinicos '!M2593/'Paraclinicos '!N2593&lt;400,1,'Paraclinicos '!M2593/'Paraclinicos '!N2593&gt;=400,0)</f>
        <v/>
      </c>
      <c r="P2658" t="str" cm="1">
        <f t="array" ref="P2658">_xlfn.IFS('Paraclinicos '!C2593="","",'Paraclinicos '!C2593&lt;20,4,'Paraclinicos '!C2593&lt;50,3,'Paraclinicos '!C2593&lt;100,2,'Paraclinicos '!C2593&lt;150,1,'Paraclinicos '!C2593&gt;150,0)</f>
        <v/>
      </c>
      <c r="Q2658" t="str" cm="1">
        <f t="array" ref="Q2658">_xlfn.IFS('Paraclinicos '!O2593="","",'Paraclinicos '!O2593&lt;1.2,0,'Paraclinicos '!O2593&lt;2,1,'Paraclinicos '!O2593&lt;3.5,2,'Paraclinicos '!O2593&lt;5,3,'Paraclinicos '!O2593&gt;5,4)</f>
        <v/>
      </c>
      <c r="R2658" t="str" cm="1">
        <f t="array" ref="R2658">_xlfn.IFS('Paraclinicos '!J2593="","",'Paraclinicos '!J2593&lt;1.2,0,'Paraclinicos '!J2593&lt;2,1,'Paraclinicos '!J2593&lt;6,2,'Paraclinicos '!J2593&lt;12,3,'Paraclinicos '!J2593&gt;=12,4)</f>
        <v/>
      </c>
      <c r="S2658" t="str" cm="1">
        <f t="array" ref="S2658">_xlfn.IFS('Paraclinicos '!Y2593="","",'Paraclinicos '!Y2593&lt;70,1,'Paraclinicos '!Y2593&gt;=70,0)</f>
        <v/>
      </c>
      <c r="T2658" t="str" cm="1">
        <f t="array" ref="T2658">_xlfn.IFS('Paraclinicos '!W2593="","",'Paraclinicos '!W2593&lt;6,4,'Paraclinicos '!W2593&lt;10,3,'Paraclinicos '!W2593&lt;13,2,'Paraclinicos '!W2593&lt;15,1,'Paraclinicos '!W2593=15,0)</f>
        <v/>
      </c>
      <c r="U2658" s="54" t="str">
        <f t="shared" si="123"/>
        <v/>
      </c>
      <c r="V2658" t="str" cm="1">
        <f t="array" ref="V2658">_xlfn.IFS('Paraclinicos '!S2593="","",OR('Paraclinicos '!S2593&lt;=8,'Paraclinicos '!S2593&gt;=25),3,'Paraclinicos '!S2593&lt;12,1,'Paraclinicos '!S2593&lt;21,0,'Paraclinicos '!S2593&lt;25,2)</f>
        <v/>
      </c>
      <c r="W2658" t="str">
        <f>IFERROR(IF(INDEX('BD Demog para scores enalazar'!Y$2:'BD Demog para scores enalazar'!Y$3000,MATCH(Formulas!A2658,'BD Demog para scores enalazar'!A$2:'BD Demog para scores enalazar'!A$3000,0))=1,"SI","NO"),"")</f>
        <v/>
      </c>
      <c r="X2658" s="9" t="str">
        <f>IFERROR(IF(INDEX('BD Demog para scores enalazar'!AJ$2:'BD Demog para scores enalazar'!AJ$3000,MATCH(Formulas!A2658,'BD Demog para scores enalazar'!A$2:'BD Demog para scores enalazar'!A$3000,0))=1,"SI","NO"),"")</f>
        <v/>
      </c>
      <c r="Y2658" t="str" cm="1">
        <f t="array" ref="Y2658">IF(AND(W2658="NO",X2658="NO"),_xlfn.IFS('Paraclinicos '!K2593&lt;=91,3,'Paraclinicos '!K2593&lt;94,2,'Paraclinicos '!K2593&lt;96,1,'Paraclinicos '!K2593&gt;=96,0),"")</f>
        <v/>
      </c>
      <c r="Z2658" t="str" cm="1">
        <f t="array" ref="Z2658">IF(OR(W2658="SI",X2658="SI"),_xlfn.IFS(OR(AND('Paraclinicos '!K2594&lt;=83),AND('Paraclinicos '!K2594&gt;=97,AA2658=2)),3,OR(AND('Paraclinicos '!K2594&lt;=86),AND('Paraclinicos '!K2594&gt;=94,AA2658=2)),2,OR(AND('Paraclinicos '!K2594&lt;=88),AND('Paraclinicos '!K2594&gt;=92,AA2658=2)),1,OR(AND('Paraclinicos '!K2594&gt;=88,'Paraclinicos '!K2594&lt;=92),AND('Paraclinicos '!K2594&gt;=93,AA2658=0)),0),"")</f>
        <v/>
      </c>
      <c r="AA2658" t="str" cm="1">
        <f t="array" ref="AA2658">_xlfn.IFS('Paraclinicos '!E2593="","",'Paraclinicos '!E2593="Oxigeno",2,'Paraclinicos '!E2593="Aire",0)</f>
        <v/>
      </c>
    </row>
    <row r="2659" spans="1:27" x14ac:dyDescent="0.25">
      <c r="A2659">
        <f>'Paraclinicos '!A2594</f>
        <v>0</v>
      </c>
      <c r="B2659" s="3">
        <f>'Paraclinicos '!R2594</f>
        <v>0</v>
      </c>
      <c r="C2659" t="str" cm="1">
        <f t="array" ref="C2659">_xlfn.IFS('Paraclinicos '!Q2594="","",'Paraclinicos '!Q2594&gt;60,3,'Paraclinicos '!Q2594&lt;=60,1)</f>
        <v/>
      </c>
      <c r="D2659" t="str">
        <f>IFERROR(IF(INDEX('BD Demog para scores enalazar'!BC$2:BC$3000,MATCH(Formulas!A2659,'BD Demog para scores enalazar'!A$2:A$3000,0))=0,"SI","NO"),"")</f>
        <v/>
      </c>
      <c r="E2659" t="str" cm="1">
        <f t="array" ref="E2659">_xlfn.IFS(D2659="","",D2659="SI",4,D2659="NO",1)</f>
        <v/>
      </c>
      <c r="F2659" t="str" cm="1">
        <f t="array" ref="F2659">_xlfn.IFS('Paraclinicos '!B2594="","",'Paraclinicos '!B2594&gt;1,1,'Paraclinicos '!B2594&lt;=1,3)</f>
        <v/>
      </c>
      <c r="G2659" t="str" cm="1">
        <f t="array" ref="G2659">_xlfn.IFS('Paraclinicos '!D2594="","",AND('Paraclinicos '!D2594&gt;=250,'Paraclinicos '!D2594&lt;=500),2,'Paraclinicos '!D2594&gt;500,3,'Paraclinicos '!D2594&lt;250,1)</f>
        <v/>
      </c>
      <c r="H2659" s="50" t="str">
        <f t="shared" si="124"/>
        <v/>
      </c>
      <c r="I2659" t="str" cm="1">
        <f t="array" ref="I2659">_xlfn.IFS('Paraclinicos '!Q2594="","",'Paraclinicos '!Q2594&gt;=65,1,'Paraclinicos '!Q2594&lt;65,0)</f>
        <v/>
      </c>
      <c r="J2659" t="str" cm="1">
        <f t="array" ref="J2659">_xlfn.IFS('Paraclinicos '!I2594="","",'Paraclinicos '!I2594&gt;7,1,'Paraclinicos '!I2594&lt;=7,0)</f>
        <v/>
      </c>
      <c r="K2659" t="str" cm="1">
        <f t="array" ref="K2659">_xlfn.IFS('Paraclinicos '!W2594="","",'Paraclinicos '!W2594&lt;=8,1,'Paraclinicos '!W2594&gt;8,0)</f>
        <v/>
      </c>
      <c r="L2659" t="str" cm="1">
        <f t="array" ref="L2659">_xlfn.IFS('Paraclinicos '!S2594="","",'Paraclinicos '!S2594&gt;=30,1,'Paraclinicos '!S2594&lt;30,0)</f>
        <v/>
      </c>
      <c r="M2659" t="str" cm="1">
        <f t="array" ref="M2659">_xlfn.IFS(OR('Paraclinicos '!T2594="",'Paraclinicos '!U2594=""),"",OR('Paraclinicos '!T2594&lt;=90,'Paraclinicos '!U2594&lt;=60),1,OR('Paraclinicos '!T2594&gt;90,'Paraclinicos '!U2594&gt;60),0)</f>
        <v/>
      </c>
      <c r="N2659" s="45" t="str">
        <f t="shared" si="125"/>
        <v/>
      </c>
      <c r="O2659" t="str" cm="1">
        <f t="array" ref="O2659">_xlfn.IFS(OR('Paraclinicos '!M2594="",'Paraclinicos '!N2594="",'Paraclinicos '!N2594=0),"",'Paraclinicos '!M2594/'Paraclinicos '!N2594&lt;100,4,'Paraclinicos '!M2594/'Paraclinicos '!N2594&lt;200,3,'Paraclinicos '!M2594/'Paraclinicos '!N2594&lt;300,2,'Paraclinicos '!M2594/'Paraclinicos '!N2594&lt;400,1,'Paraclinicos '!M2594/'Paraclinicos '!N2594&gt;=400,0)</f>
        <v/>
      </c>
      <c r="P2659" t="str" cm="1">
        <f t="array" ref="P2659">_xlfn.IFS('Paraclinicos '!C2594="","",'Paraclinicos '!C2594&lt;20,4,'Paraclinicos '!C2594&lt;50,3,'Paraclinicos '!C2594&lt;100,2,'Paraclinicos '!C2594&lt;150,1,'Paraclinicos '!C2594&gt;150,0)</f>
        <v/>
      </c>
      <c r="Q2659" t="str" cm="1">
        <f t="array" ref="Q2659">_xlfn.IFS('Paraclinicos '!O2594="","",'Paraclinicos '!O2594&lt;1.2,0,'Paraclinicos '!O2594&lt;2,1,'Paraclinicos '!O2594&lt;3.5,2,'Paraclinicos '!O2594&lt;5,3,'Paraclinicos '!O2594&gt;5,4)</f>
        <v/>
      </c>
      <c r="R2659" t="str" cm="1">
        <f t="array" ref="R2659">_xlfn.IFS('Paraclinicos '!J2594="","",'Paraclinicos '!J2594&lt;1.2,0,'Paraclinicos '!J2594&lt;2,1,'Paraclinicos '!J2594&lt;6,2,'Paraclinicos '!J2594&lt;12,3,'Paraclinicos '!J2594&gt;=12,4)</f>
        <v/>
      </c>
      <c r="S2659" t="str" cm="1">
        <f t="array" ref="S2659">_xlfn.IFS('Paraclinicos '!Y2594="","",'Paraclinicos '!Y2594&lt;70,1,'Paraclinicos '!Y2594&gt;=70,0)</f>
        <v/>
      </c>
      <c r="T2659" t="str" cm="1">
        <f t="array" ref="T2659">_xlfn.IFS('Paraclinicos '!W2594="","",'Paraclinicos '!W2594&lt;6,4,'Paraclinicos '!W2594&lt;10,3,'Paraclinicos '!W2594&lt;13,2,'Paraclinicos '!W2594&lt;15,1,'Paraclinicos '!W2594=15,0)</f>
        <v/>
      </c>
      <c r="U2659" s="54" t="str">
        <f t="shared" si="123"/>
        <v/>
      </c>
      <c r="V2659" t="str" cm="1">
        <f t="array" ref="V2659">_xlfn.IFS('Paraclinicos '!S2594="","",OR('Paraclinicos '!S2594&lt;=8,'Paraclinicos '!S2594&gt;=25),3,'Paraclinicos '!S2594&lt;12,1,'Paraclinicos '!S2594&lt;21,0,'Paraclinicos '!S2594&lt;25,2)</f>
        <v/>
      </c>
      <c r="W2659" t="str">
        <f>IFERROR(IF(INDEX('BD Demog para scores enalazar'!Y$2:'BD Demog para scores enalazar'!Y$3000,MATCH(Formulas!A2659,'BD Demog para scores enalazar'!A$2:'BD Demog para scores enalazar'!A$3000,0))=1,"SI","NO"),"")</f>
        <v/>
      </c>
      <c r="X2659" s="9" t="str">
        <f>IFERROR(IF(INDEX('BD Demog para scores enalazar'!AJ$2:'BD Demog para scores enalazar'!AJ$3000,MATCH(Formulas!A2659,'BD Demog para scores enalazar'!A$2:'BD Demog para scores enalazar'!A$3000,0))=1,"SI","NO"),"")</f>
        <v/>
      </c>
      <c r="Y2659" t="str" cm="1">
        <f t="array" ref="Y2659">IF(AND(W2659="NO",X2659="NO"),_xlfn.IFS('Paraclinicos '!K2594&lt;=91,3,'Paraclinicos '!K2594&lt;94,2,'Paraclinicos '!K2594&lt;96,1,'Paraclinicos '!K2594&gt;=96,0),"")</f>
        <v/>
      </c>
      <c r="Z2659" t="str" cm="1">
        <f t="array" ref="Z2659">IF(OR(W2659="SI",X2659="SI"),_xlfn.IFS(OR(AND('Paraclinicos '!K2595&lt;=83),AND('Paraclinicos '!K2595&gt;=97,AA2659=2)),3,OR(AND('Paraclinicos '!K2595&lt;=86),AND('Paraclinicos '!K2595&gt;=94,AA2659=2)),2,OR(AND('Paraclinicos '!K2595&lt;=88),AND('Paraclinicos '!K2595&gt;=92,AA2659=2)),1,OR(AND('Paraclinicos '!K2595&gt;=88,'Paraclinicos '!K2595&lt;=92),AND('Paraclinicos '!K2595&gt;=93,AA2659=0)),0),"")</f>
        <v/>
      </c>
      <c r="AA2659" t="str" cm="1">
        <f t="array" ref="AA2659">_xlfn.IFS('Paraclinicos '!E2594="","",'Paraclinicos '!E2594="Oxigeno",2,'Paraclinicos '!E2594="Aire",0)</f>
        <v/>
      </c>
    </row>
    <row r="2660" spans="1:27" x14ac:dyDescent="0.25">
      <c r="A2660">
        <f>'Paraclinicos '!A2595</f>
        <v>0</v>
      </c>
      <c r="B2660" s="3">
        <f>'Paraclinicos '!R2595</f>
        <v>0</v>
      </c>
      <c r="C2660" t="str" cm="1">
        <f t="array" ref="C2660">_xlfn.IFS('Paraclinicos '!Q2595="","",'Paraclinicos '!Q2595&gt;60,3,'Paraclinicos '!Q2595&lt;=60,1)</f>
        <v/>
      </c>
      <c r="D2660" t="str">
        <f>IFERROR(IF(INDEX('BD Demog para scores enalazar'!BC$2:BC$3000,MATCH(Formulas!A2660,'BD Demog para scores enalazar'!A$2:A$3000,0))=0,"SI","NO"),"")</f>
        <v/>
      </c>
      <c r="E2660" t="str" cm="1">
        <f t="array" ref="E2660">_xlfn.IFS(D2660="","",D2660="SI",4,D2660="NO",1)</f>
        <v/>
      </c>
      <c r="F2660" t="str" cm="1">
        <f t="array" ref="F2660">_xlfn.IFS('Paraclinicos '!B2595="","",'Paraclinicos '!B2595&gt;1,1,'Paraclinicos '!B2595&lt;=1,3)</f>
        <v/>
      </c>
      <c r="G2660" t="str" cm="1">
        <f t="array" ref="G2660">_xlfn.IFS('Paraclinicos '!D2595="","",AND('Paraclinicos '!D2595&gt;=250,'Paraclinicos '!D2595&lt;=500),2,'Paraclinicos '!D2595&gt;500,3,'Paraclinicos '!D2595&lt;250,1)</f>
        <v/>
      </c>
      <c r="H2660" s="50" t="str">
        <f t="shared" si="124"/>
        <v/>
      </c>
      <c r="I2660" t="str" cm="1">
        <f t="array" ref="I2660">_xlfn.IFS('Paraclinicos '!Q2595="","",'Paraclinicos '!Q2595&gt;=65,1,'Paraclinicos '!Q2595&lt;65,0)</f>
        <v/>
      </c>
      <c r="J2660" t="str" cm="1">
        <f t="array" ref="J2660">_xlfn.IFS('Paraclinicos '!I2595="","",'Paraclinicos '!I2595&gt;7,1,'Paraclinicos '!I2595&lt;=7,0)</f>
        <v/>
      </c>
      <c r="K2660" t="str" cm="1">
        <f t="array" ref="K2660">_xlfn.IFS('Paraclinicos '!W2595="","",'Paraclinicos '!W2595&lt;=8,1,'Paraclinicos '!W2595&gt;8,0)</f>
        <v/>
      </c>
      <c r="L2660" t="str" cm="1">
        <f t="array" ref="L2660">_xlfn.IFS('Paraclinicos '!S2595="","",'Paraclinicos '!S2595&gt;=30,1,'Paraclinicos '!S2595&lt;30,0)</f>
        <v/>
      </c>
      <c r="M2660" t="str" cm="1">
        <f t="array" ref="M2660">_xlfn.IFS(OR('Paraclinicos '!T2595="",'Paraclinicos '!U2595=""),"",OR('Paraclinicos '!T2595&lt;=90,'Paraclinicos '!U2595&lt;=60),1,OR('Paraclinicos '!T2595&gt;90,'Paraclinicos '!U2595&gt;60),0)</f>
        <v/>
      </c>
      <c r="N2660" s="45" t="str">
        <f t="shared" si="125"/>
        <v/>
      </c>
      <c r="O2660" t="str" cm="1">
        <f t="array" ref="O2660">_xlfn.IFS(OR('Paraclinicos '!M2595="",'Paraclinicos '!N2595="",'Paraclinicos '!N2595=0),"",'Paraclinicos '!M2595/'Paraclinicos '!N2595&lt;100,4,'Paraclinicos '!M2595/'Paraclinicos '!N2595&lt;200,3,'Paraclinicos '!M2595/'Paraclinicos '!N2595&lt;300,2,'Paraclinicos '!M2595/'Paraclinicos '!N2595&lt;400,1,'Paraclinicos '!M2595/'Paraclinicos '!N2595&gt;=400,0)</f>
        <v/>
      </c>
      <c r="P2660" t="str" cm="1">
        <f t="array" ref="P2660">_xlfn.IFS('Paraclinicos '!C2595="","",'Paraclinicos '!C2595&lt;20,4,'Paraclinicos '!C2595&lt;50,3,'Paraclinicos '!C2595&lt;100,2,'Paraclinicos '!C2595&lt;150,1,'Paraclinicos '!C2595&gt;150,0)</f>
        <v/>
      </c>
      <c r="Q2660" t="str" cm="1">
        <f t="array" ref="Q2660">_xlfn.IFS('Paraclinicos '!O2595="","",'Paraclinicos '!O2595&lt;1.2,0,'Paraclinicos '!O2595&lt;2,1,'Paraclinicos '!O2595&lt;3.5,2,'Paraclinicos '!O2595&lt;5,3,'Paraclinicos '!O2595&gt;5,4)</f>
        <v/>
      </c>
      <c r="R2660" t="str" cm="1">
        <f t="array" ref="R2660">_xlfn.IFS('Paraclinicos '!J2595="","",'Paraclinicos '!J2595&lt;1.2,0,'Paraclinicos '!J2595&lt;2,1,'Paraclinicos '!J2595&lt;6,2,'Paraclinicos '!J2595&lt;12,3,'Paraclinicos '!J2595&gt;=12,4)</f>
        <v/>
      </c>
      <c r="S2660" t="str" cm="1">
        <f t="array" ref="S2660">_xlfn.IFS('Paraclinicos '!Y2595="","",'Paraclinicos '!Y2595&lt;70,1,'Paraclinicos '!Y2595&gt;=70,0)</f>
        <v/>
      </c>
      <c r="T2660" t="str" cm="1">
        <f t="array" ref="T2660">_xlfn.IFS('Paraclinicos '!W2595="","",'Paraclinicos '!W2595&lt;6,4,'Paraclinicos '!W2595&lt;10,3,'Paraclinicos '!W2595&lt;13,2,'Paraclinicos '!W2595&lt;15,1,'Paraclinicos '!W2595=15,0)</f>
        <v/>
      </c>
      <c r="U2660" s="54" t="str">
        <f t="shared" si="123"/>
        <v/>
      </c>
      <c r="V2660" t="str" cm="1">
        <f t="array" ref="V2660">_xlfn.IFS('Paraclinicos '!S2595="","",OR('Paraclinicos '!S2595&lt;=8,'Paraclinicos '!S2595&gt;=25),3,'Paraclinicos '!S2595&lt;12,1,'Paraclinicos '!S2595&lt;21,0,'Paraclinicos '!S2595&lt;25,2)</f>
        <v/>
      </c>
      <c r="W2660" t="str">
        <f>IFERROR(IF(INDEX('BD Demog para scores enalazar'!Y$2:'BD Demog para scores enalazar'!Y$3000,MATCH(Formulas!A2660,'BD Demog para scores enalazar'!A$2:'BD Demog para scores enalazar'!A$3000,0))=1,"SI","NO"),"")</f>
        <v/>
      </c>
      <c r="X2660" s="9" t="str">
        <f>IFERROR(IF(INDEX('BD Demog para scores enalazar'!AJ$2:'BD Demog para scores enalazar'!AJ$3000,MATCH(Formulas!A2660,'BD Demog para scores enalazar'!A$2:'BD Demog para scores enalazar'!A$3000,0))=1,"SI","NO"),"")</f>
        <v/>
      </c>
      <c r="Y2660" t="str" cm="1">
        <f t="array" ref="Y2660">IF(AND(W2660="NO",X2660="NO"),_xlfn.IFS('Paraclinicos '!K2595&lt;=91,3,'Paraclinicos '!K2595&lt;94,2,'Paraclinicos '!K2595&lt;96,1,'Paraclinicos '!K2595&gt;=96,0),"")</f>
        <v/>
      </c>
      <c r="Z2660" t="str" cm="1">
        <f t="array" ref="Z2660">IF(OR(W2660="SI",X2660="SI"),_xlfn.IFS(OR(AND('Paraclinicos '!K2596&lt;=83),AND('Paraclinicos '!K2596&gt;=97,AA2660=2)),3,OR(AND('Paraclinicos '!K2596&lt;=86),AND('Paraclinicos '!K2596&gt;=94,AA2660=2)),2,OR(AND('Paraclinicos '!K2596&lt;=88),AND('Paraclinicos '!K2596&gt;=92,AA2660=2)),1,OR(AND('Paraclinicos '!K2596&gt;=88,'Paraclinicos '!K2596&lt;=92),AND('Paraclinicos '!K2596&gt;=93,AA2660=0)),0),"")</f>
        <v/>
      </c>
      <c r="AA2660" t="str" cm="1">
        <f t="array" ref="AA2660">_xlfn.IFS('Paraclinicos '!E2595="","",'Paraclinicos '!E2595="Oxigeno",2,'Paraclinicos '!E2595="Aire",0)</f>
        <v/>
      </c>
    </row>
    <row r="2661" spans="1:27" x14ac:dyDescent="0.25">
      <c r="A2661">
        <f>'Paraclinicos '!A2596</f>
        <v>0</v>
      </c>
      <c r="B2661" s="3">
        <f>'Paraclinicos '!R2596</f>
        <v>0</v>
      </c>
      <c r="C2661" t="str" cm="1">
        <f t="array" ref="C2661">_xlfn.IFS('Paraclinicos '!Q2596="","",'Paraclinicos '!Q2596&gt;60,3,'Paraclinicos '!Q2596&lt;=60,1)</f>
        <v/>
      </c>
      <c r="D2661" t="str">
        <f>IFERROR(IF(INDEX('BD Demog para scores enalazar'!BC$2:BC$3000,MATCH(Formulas!A2661,'BD Demog para scores enalazar'!A$2:A$3000,0))=0,"SI","NO"),"")</f>
        <v/>
      </c>
      <c r="E2661" t="str" cm="1">
        <f t="array" ref="E2661">_xlfn.IFS(D2661="","",D2661="SI",4,D2661="NO",1)</f>
        <v/>
      </c>
      <c r="F2661" t="str" cm="1">
        <f t="array" ref="F2661">_xlfn.IFS('Paraclinicos '!B2596="","",'Paraclinicos '!B2596&gt;1,1,'Paraclinicos '!B2596&lt;=1,3)</f>
        <v/>
      </c>
      <c r="G2661" t="str" cm="1">
        <f t="array" ref="G2661">_xlfn.IFS('Paraclinicos '!D2596="","",AND('Paraclinicos '!D2596&gt;=250,'Paraclinicos '!D2596&lt;=500),2,'Paraclinicos '!D2596&gt;500,3,'Paraclinicos '!D2596&lt;250,1)</f>
        <v/>
      </c>
      <c r="H2661" s="50" t="str">
        <f t="shared" si="124"/>
        <v/>
      </c>
      <c r="I2661" t="str" cm="1">
        <f t="array" ref="I2661">_xlfn.IFS('Paraclinicos '!Q2596="","",'Paraclinicos '!Q2596&gt;=65,1,'Paraclinicos '!Q2596&lt;65,0)</f>
        <v/>
      </c>
      <c r="J2661" t="str" cm="1">
        <f t="array" ref="J2661">_xlfn.IFS('Paraclinicos '!I2596="","",'Paraclinicos '!I2596&gt;7,1,'Paraclinicos '!I2596&lt;=7,0)</f>
        <v/>
      </c>
      <c r="K2661" t="str" cm="1">
        <f t="array" ref="K2661">_xlfn.IFS('Paraclinicos '!W2596="","",'Paraclinicos '!W2596&lt;=8,1,'Paraclinicos '!W2596&gt;8,0)</f>
        <v/>
      </c>
      <c r="L2661" t="str" cm="1">
        <f t="array" ref="L2661">_xlfn.IFS('Paraclinicos '!S2596="","",'Paraclinicos '!S2596&gt;=30,1,'Paraclinicos '!S2596&lt;30,0)</f>
        <v/>
      </c>
      <c r="M2661" t="str" cm="1">
        <f t="array" ref="M2661">_xlfn.IFS(OR('Paraclinicos '!T2596="",'Paraclinicos '!U2596=""),"",OR('Paraclinicos '!T2596&lt;=90,'Paraclinicos '!U2596&lt;=60),1,OR('Paraclinicos '!T2596&gt;90,'Paraclinicos '!U2596&gt;60),0)</f>
        <v/>
      </c>
      <c r="N2661" s="45" t="str">
        <f t="shared" si="125"/>
        <v/>
      </c>
      <c r="O2661" t="str" cm="1">
        <f t="array" ref="O2661">_xlfn.IFS(OR('Paraclinicos '!M2596="",'Paraclinicos '!N2596="",'Paraclinicos '!N2596=0),"",'Paraclinicos '!M2596/'Paraclinicos '!N2596&lt;100,4,'Paraclinicos '!M2596/'Paraclinicos '!N2596&lt;200,3,'Paraclinicos '!M2596/'Paraclinicos '!N2596&lt;300,2,'Paraclinicos '!M2596/'Paraclinicos '!N2596&lt;400,1,'Paraclinicos '!M2596/'Paraclinicos '!N2596&gt;=400,0)</f>
        <v/>
      </c>
      <c r="P2661" t="str" cm="1">
        <f t="array" ref="P2661">_xlfn.IFS('Paraclinicos '!C2596="","",'Paraclinicos '!C2596&lt;20,4,'Paraclinicos '!C2596&lt;50,3,'Paraclinicos '!C2596&lt;100,2,'Paraclinicos '!C2596&lt;150,1,'Paraclinicos '!C2596&gt;150,0)</f>
        <v/>
      </c>
      <c r="Q2661" t="str" cm="1">
        <f t="array" ref="Q2661">_xlfn.IFS('Paraclinicos '!O2596="","",'Paraclinicos '!O2596&lt;1.2,0,'Paraclinicos '!O2596&lt;2,1,'Paraclinicos '!O2596&lt;3.5,2,'Paraclinicos '!O2596&lt;5,3,'Paraclinicos '!O2596&gt;5,4)</f>
        <v/>
      </c>
      <c r="R2661" t="str" cm="1">
        <f t="array" ref="R2661">_xlfn.IFS('Paraclinicos '!J2596="","",'Paraclinicos '!J2596&lt;1.2,0,'Paraclinicos '!J2596&lt;2,1,'Paraclinicos '!J2596&lt;6,2,'Paraclinicos '!J2596&lt;12,3,'Paraclinicos '!J2596&gt;=12,4)</f>
        <v/>
      </c>
      <c r="S2661" t="str" cm="1">
        <f t="array" ref="S2661">_xlfn.IFS('Paraclinicos '!Y2596="","",'Paraclinicos '!Y2596&lt;70,1,'Paraclinicos '!Y2596&gt;=70,0)</f>
        <v/>
      </c>
      <c r="T2661" t="str" cm="1">
        <f t="array" ref="T2661">_xlfn.IFS('Paraclinicos '!W2596="","",'Paraclinicos '!W2596&lt;6,4,'Paraclinicos '!W2596&lt;10,3,'Paraclinicos '!W2596&lt;13,2,'Paraclinicos '!W2596&lt;15,1,'Paraclinicos '!W2596=15,0)</f>
        <v/>
      </c>
      <c r="U2661" s="54" t="str">
        <f t="shared" si="123"/>
        <v/>
      </c>
      <c r="V2661" t="str" cm="1">
        <f t="array" ref="V2661">_xlfn.IFS('Paraclinicos '!S2596="","",OR('Paraclinicos '!S2596&lt;=8,'Paraclinicos '!S2596&gt;=25),3,'Paraclinicos '!S2596&lt;12,1,'Paraclinicos '!S2596&lt;21,0,'Paraclinicos '!S2596&lt;25,2)</f>
        <v/>
      </c>
      <c r="W2661" t="str">
        <f>IFERROR(IF(INDEX('BD Demog para scores enalazar'!Y$2:'BD Demog para scores enalazar'!Y$3000,MATCH(Formulas!A2661,'BD Demog para scores enalazar'!A$2:'BD Demog para scores enalazar'!A$3000,0))=1,"SI","NO"),"")</f>
        <v/>
      </c>
      <c r="X2661" s="9" t="str">
        <f>IFERROR(IF(INDEX('BD Demog para scores enalazar'!AJ$2:'BD Demog para scores enalazar'!AJ$3000,MATCH(Formulas!A2661,'BD Demog para scores enalazar'!A$2:'BD Demog para scores enalazar'!A$3000,0))=1,"SI","NO"),"")</f>
        <v/>
      </c>
      <c r="Y2661" t="str" cm="1">
        <f t="array" ref="Y2661">IF(AND(W2661="NO",X2661="NO"),_xlfn.IFS('Paraclinicos '!K2596&lt;=91,3,'Paraclinicos '!K2596&lt;94,2,'Paraclinicos '!K2596&lt;96,1,'Paraclinicos '!K2596&gt;=96,0),"")</f>
        <v/>
      </c>
      <c r="Z2661" t="str" cm="1">
        <f t="array" ref="Z2661">IF(OR(W2661="SI",X2661="SI"),_xlfn.IFS(OR(AND('Paraclinicos '!K2597&lt;=83),AND('Paraclinicos '!K2597&gt;=97,AA2661=2)),3,OR(AND('Paraclinicos '!K2597&lt;=86),AND('Paraclinicos '!K2597&gt;=94,AA2661=2)),2,OR(AND('Paraclinicos '!K2597&lt;=88),AND('Paraclinicos '!K2597&gt;=92,AA2661=2)),1,OR(AND('Paraclinicos '!K2597&gt;=88,'Paraclinicos '!K2597&lt;=92),AND('Paraclinicos '!K2597&gt;=93,AA2661=0)),0),"")</f>
        <v/>
      </c>
      <c r="AA2661" t="str" cm="1">
        <f t="array" ref="AA2661">_xlfn.IFS('Paraclinicos '!E2596="","",'Paraclinicos '!E2596="Oxigeno",2,'Paraclinicos '!E2596="Aire",0)</f>
        <v/>
      </c>
    </row>
    <row r="2662" spans="1:27" x14ac:dyDescent="0.25">
      <c r="A2662">
        <f>'Paraclinicos '!A2597</f>
        <v>0</v>
      </c>
      <c r="B2662" s="3">
        <f>'Paraclinicos '!R2597</f>
        <v>0</v>
      </c>
      <c r="C2662" t="str" cm="1">
        <f t="array" ref="C2662">_xlfn.IFS('Paraclinicos '!Q2597="","",'Paraclinicos '!Q2597&gt;60,3,'Paraclinicos '!Q2597&lt;=60,1)</f>
        <v/>
      </c>
      <c r="D2662" t="str">
        <f>IFERROR(IF(INDEX('BD Demog para scores enalazar'!BC$2:BC$3000,MATCH(Formulas!A2662,'BD Demog para scores enalazar'!A$2:A$3000,0))=0,"SI","NO"),"")</f>
        <v/>
      </c>
      <c r="E2662" t="str" cm="1">
        <f t="array" ref="E2662">_xlfn.IFS(D2662="","",D2662="SI",4,D2662="NO",1)</f>
        <v/>
      </c>
      <c r="F2662" t="str" cm="1">
        <f t="array" ref="F2662">_xlfn.IFS('Paraclinicos '!B2597="","",'Paraclinicos '!B2597&gt;1,1,'Paraclinicos '!B2597&lt;=1,3)</f>
        <v/>
      </c>
      <c r="G2662" t="str" cm="1">
        <f t="array" ref="G2662">_xlfn.IFS('Paraclinicos '!D2597="","",AND('Paraclinicos '!D2597&gt;=250,'Paraclinicos '!D2597&lt;=500),2,'Paraclinicos '!D2597&gt;500,3,'Paraclinicos '!D2597&lt;250,1)</f>
        <v/>
      </c>
      <c r="H2662" s="50" t="str">
        <f t="shared" si="124"/>
        <v/>
      </c>
      <c r="I2662" t="str" cm="1">
        <f t="array" ref="I2662">_xlfn.IFS('Paraclinicos '!Q2597="","",'Paraclinicos '!Q2597&gt;=65,1,'Paraclinicos '!Q2597&lt;65,0)</f>
        <v/>
      </c>
      <c r="J2662" t="str" cm="1">
        <f t="array" ref="J2662">_xlfn.IFS('Paraclinicos '!I2597="","",'Paraclinicos '!I2597&gt;7,1,'Paraclinicos '!I2597&lt;=7,0)</f>
        <v/>
      </c>
      <c r="K2662" t="str" cm="1">
        <f t="array" ref="K2662">_xlfn.IFS('Paraclinicos '!W2597="","",'Paraclinicos '!W2597&lt;=8,1,'Paraclinicos '!W2597&gt;8,0)</f>
        <v/>
      </c>
      <c r="L2662" t="str" cm="1">
        <f t="array" ref="L2662">_xlfn.IFS('Paraclinicos '!S2597="","",'Paraclinicos '!S2597&gt;=30,1,'Paraclinicos '!S2597&lt;30,0)</f>
        <v/>
      </c>
      <c r="M2662" t="str" cm="1">
        <f t="array" ref="M2662">_xlfn.IFS(OR('Paraclinicos '!T2597="",'Paraclinicos '!U2597=""),"",OR('Paraclinicos '!T2597&lt;=90,'Paraclinicos '!U2597&lt;=60),1,OR('Paraclinicos '!T2597&gt;90,'Paraclinicos '!U2597&gt;60),0)</f>
        <v/>
      </c>
      <c r="N2662" s="45" t="str">
        <f t="shared" si="125"/>
        <v/>
      </c>
      <c r="O2662" t="str" cm="1">
        <f t="array" ref="O2662">_xlfn.IFS(OR('Paraclinicos '!M2597="",'Paraclinicos '!N2597="",'Paraclinicos '!N2597=0),"",'Paraclinicos '!M2597/'Paraclinicos '!N2597&lt;100,4,'Paraclinicos '!M2597/'Paraclinicos '!N2597&lt;200,3,'Paraclinicos '!M2597/'Paraclinicos '!N2597&lt;300,2,'Paraclinicos '!M2597/'Paraclinicos '!N2597&lt;400,1,'Paraclinicos '!M2597/'Paraclinicos '!N2597&gt;=400,0)</f>
        <v/>
      </c>
      <c r="P2662" t="str" cm="1">
        <f t="array" ref="P2662">_xlfn.IFS('Paraclinicos '!C2597="","",'Paraclinicos '!C2597&lt;20,4,'Paraclinicos '!C2597&lt;50,3,'Paraclinicos '!C2597&lt;100,2,'Paraclinicos '!C2597&lt;150,1,'Paraclinicos '!C2597&gt;150,0)</f>
        <v/>
      </c>
      <c r="Q2662" t="str" cm="1">
        <f t="array" ref="Q2662">_xlfn.IFS('Paraclinicos '!O2597="","",'Paraclinicos '!O2597&lt;1.2,0,'Paraclinicos '!O2597&lt;2,1,'Paraclinicos '!O2597&lt;3.5,2,'Paraclinicos '!O2597&lt;5,3,'Paraclinicos '!O2597&gt;5,4)</f>
        <v/>
      </c>
      <c r="R2662" t="str" cm="1">
        <f t="array" ref="R2662">_xlfn.IFS('Paraclinicos '!J2597="","",'Paraclinicos '!J2597&lt;1.2,0,'Paraclinicos '!J2597&lt;2,1,'Paraclinicos '!J2597&lt;6,2,'Paraclinicos '!J2597&lt;12,3,'Paraclinicos '!J2597&gt;=12,4)</f>
        <v/>
      </c>
      <c r="S2662" t="str" cm="1">
        <f t="array" ref="S2662">_xlfn.IFS('Paraclinicos '!Y2597="","",'Paraclinicos '!Y2597&lt;70,1,'Paraclinicos '!Y2597&gt;=70,0)</f>
        <v/>
      </c>
      <c r="T2662" t="str" cm="1">
        <f t="array" ref="T2662">_xlfn.IFS('Paraclinicos '!W2597="","",'Paraclinicos '!W2597&lt;6,4,'Paraclinicos '!W2597&lt;10,3,'Paraclinicos '!W2597&lt;13,2,'Paraclinicos '!W2597&lt;15,1,'Paraclinicos '!W2597=15,0)</f>
        <v/>
      </c>
      <c r="U2662" s="54" t="str">
        <f t="shared" si="123"/>
        <v/>
      </c>
      <c r="V2662" t="str" cm="1">
        <f t="array" ref="V2662">_xlfn.IFS('Paraclinicos '!S2597="","",OR('Paraclinicos '!S2597&lt;=8,'Paraclinicos '!S2597&gt;=25),3,'Paraclinicos '!S2597&lt;12,1,'Paraclinicos '!S2597&lt;21,0,'Paraclinicos '!S2597&lt;25,2)</f>
        <v/>
      </c>
      <c r="W2662" t="str">
        <f>IFERROR(IF(INDEX('BD Demog para scores enalazar'!Y$2:'BD Demog para scores enalazar'!Y$3000,MATCH(Formulas!A2662,'BD Demog para scores enalazar'!A$2:'BD Demog para scores enalazar'!A$3000,0))=1,"SI","NO"),"")</f>
        <v/>
      </c>
      <c r="X2662" s="9" t="str">
        <f>IFERROR(IF(INDEX('BD Demog para scores enalazar'!AJ$2:'BD Demog para scores enalazar'!AJ$3000,MATCH(Formulas!A2662,'BD Demog para scores enalazar'!A$2:'BD Demog para scores enalazar'!A$3000,0))=1,"SI","NO"),"")</f>
        <v/>
      </c>
      <c r="Y2662" t="str" cm="1">
        <f t="array" ref="Y2662">IF(AND(W2662="NO",X2662="NO"),_xlfn.IFS('Paraclinicos '!K2597&lt;=91,3,'Paraclinicos '!K2597&lt;94,2,'Paraclinicos '!K2597&lt;96,1,'Paraclinicos '!K2597&gt;=96,0),"")</f>
        <v/>
      </c>
      <c r="Z2662" t="str" cm="1">
        <f t="array" ref="Z2662">IF(OR(W2662="SI",X2662="SI"),_xlfn.IFS(OR(AND('Paraclinicos '!K2598&lt;=83),AND('Paraclinicos '!K2598&gt;=97,AA2662=2)),3,OR(AND('Paraclinicos '!K2598&lt;=86),AND('Paraclinicos '!K2598&gt;=94,AA2662=2)),2,OR(AND('Paraclinicos '!K2598&lt;=88),AND('Paraclinicos '!K2598&gt;=92,AA2662=2)),1,OR(AND('Paraclinicos '!K2598&gt;=88,'Paraclinicos '!K2598&lt;=92),AND('Paraclinicos '!K2598&gt;=93,AA2662=0)),0),"")</f>
        <v/>
      </c>
      <c r="AA2662" t="str" cm="1">
        <f t="array" ref="AA2662">_xlfn.IFS('Paraclinicos '!E2597="","",'Paraclinicos '!E2597="Oxigeno",2,'Paraclinicos '!E2597="Aire",0)</f>
        <v/>
      </c>
    </row>
    <row r="2663" spans="1:27" x14ac:dyDescent="0.25">
      <c r="A2663">
        <f>'Paraclinicos '!A2598</f>
        <v>0</v>
      </c>
      <c r="B2663" s="3">
        <f>'Paraclinicos '!R2598</f>
        <v>0</v>
      </c>
      <c r="C2663" t="str" cm="1">
        <f t="array" ref="C2663">_xlfn.IFS('Paraclinicos '!Q2598="","",'Paraclinicos '!Q2598&gt;60,3,'Paraclinicos '!Q2598&lt;=60,1)</f>
        <v/>
      </c>
      <c r="D2663" t="str">
        <f>IFERROR(IF(INDEX('BD Demog para scores enalazar'!BC$2:BC$3000,MATCH(Formulas!A2663,'BD Demog para scores enalazar'!A$2:A$3000,0))=0,"SI","NO"),"")</f>
        <v/>
      </c>
      <c r="E2663" t="str" cm="1">
        <f t="array" ref="E2663">_xlfn.IFS(D2663="","",D2663="SI",4,D2663="NO",1)</f>
        <v/>
      </c>
      <c r="F2663" t="str" cm="1">
        <f t="array" ref="F2663">_xlfn.IFS('Paraclinicos '!B2598="","",'Paraclinicos '!B2598&gt;1,1,'Paraclinicos '!B2598&lt;=1,3)</f>
        <v/>
      </c>
      <c r="G2663" t="str" cm="1">
        <f t="array" ref="G2663">_xlfn.IFS('Paraclinicos '!D2598="","",AND('Paraclinicos '!D2598&gt;=250,'Paraclinicos '!D2598&lt;=500),2,'Paraclinicos '!D2598&gt;500,3,'Paraclinicos '!D2598&lt;250,1)</f>
        <v/>
      </c>
      <c r="H2663" s="50" t="str">
        <f t="shared" si="124"/>
        <v/>
      </c>
      <c r="I2663" t="str" cm="1">
        <f t="array" ref="I2663">_xlfn.IFS('Paraclinicos '!Q2598="","",'Paraclinicos '!Q2598&gt;=65,1,'Paraclinicos '!Q2598&lt;65,0)</f>
        <v/>
      </c>
      <c r="J2663" t="str" cm="1">
        <f t="array" ref="J2663">_xlfn.IFS('Paraclinicos '!I2598="","",'Paraclinicos '!I2598&gt;7,1,'Paraclinicos '!I2598&lt;=7,0)</f>
        <v/>
      </c>
      <c r="K2663" t="str" cm="1">
        <f t="array" ref="K2663">_xlfn.IFS('Paraclinicos '!W2598="","",'Paraclinicos '!W2598&lt;=8,1,'Paraclinicos '!W2598&gt;8,0)</f>
        <v/>
      </c>
      <c r="L2663" t="str" cm="1">
        <f t="array" ref="L2663">_xlfn.IFS('Paraclinicos '!S2598="","",'Paraclinicos '!S2598&gt;=30,1,'Paraclinicos '!S2598&lt;30,0)</f>
        <v/>
      </c>
      <c r="M2663" t="str" cm="1">
        <f t="array" ref="M2663">_xlfn.IFS(OR('Paraclinicos '!T2598="",'Paraclinicos '!U2598=""),"",OR('Paraclinicos '!T2598&lt;=90,'Paraclinicos '!U2598&lt;=60),1,OR('Paraclinicos '!T2598&gt;90,'Paraclinicos '!U2598&gt;60),0)</f>
        <v/>
      </c>
      <c r="N2663" s="45" t="str">
        <f t="shared" si="125"/>
        <v/>
      </c>
      <c r="O2663" t="str" cm="1">
        <f t="array" ref="O2663">_xlfn.IFS(OR('Paraclinicos '!M2598="",'Paraclinicos '!N2598="",'Paraclinicos '!N2598=0),"",'Paraclinicos '!M2598/'Paraclinicos '!N2598&lt;100,4,'Paraclinicos '!M2598/'Paraclinicos '!N2598&lt;200,3,'Paraclinicos '!M2598/'Paraclinicos '!N2598&lt;300,2,'Paraclinicos '!M2598/'Paraclinicos '!N2598&lt;400,1,'Paraclinicos '!M2598/'Paraclinicos '!N2598&gt;=400,0)</f>
        <v/>
      </c>
      <c r="P2663" t="str" cm="1">
        <f t="array" ref="P2663">_xlfn.IFS('Paraclinicos '!C2598="","",'Paraclinicos '!C2598&lt;20,4,'Paraclinicos '!C2598&lt;50,3,'Paraclinicos '!C2598&lt;100,2,'Paraclinicos '!C2598&lt;150,1,'Paraclinicos '!C2598&gt;150,0)</f>
        <v/>
      </c>
      <c r="Q2663" t="str" cm="1">
        <f t="array" ref="Q2663">_xlfn.IFS('Paraclinicos '!O2598="","",'Paraclinicos '!O2598&lt;1.2,0,'Paraclinicos '!O2598&lt;2,1,'Paraclinicos '!O2598&lt;3.5,2,'Paraclinicos '!O2598&lt;5,3,'Paraclinicos '!O2598&gt;5,4)</f>
        <v/>
      </c>
      <c r="R2663" t="str" cm="1">
        <f t="array" ref="R2663">_xlfn.IFS('Paraclinicos '!J2598="","",'Paraclinicos '!J2598&lt;1.2,0,'Paraclinicos '!J2598&lt;2,1,'Paraclinicos '!J2598&lt;6,2,'Paraclinicos '!J2598&lt;12,3,'Paraclinicos '!J2598&gt;=12,4)</f>
        <v/>
      </c>
      <c r="S2663" t="str" cm="1">
        <f t="array" ref="S2663">_xlfn.IFS('Paraclinicos '!Y2598="","",'Paraclinicos '!Y2598&lt;70,1,'Paraclinicos '!Y2598&gt;=70,0)</f>
        <v/>
      </c>
      <c r="T2663" t="str" cm="1">
        <f t="array" ref="T2663">_xlfn.IFS('Paraclinicos '!W2598="","",'Paraclinicos '!W2598&lt;6,4,'Paraclinicos '!W2598&lt;10,3,'Paraclinicos '!W2598&lt;13,2,'Paraclinicos '!W2598&lt;15,1,'Paraclinicos '!W2598=15,0)</f>
        <v/>
      </c>
      <c r="U2663" s="54" t="str">
        <f t="shared" si="123"/>
        <v/>
      </c>
      <c r="V2663" t="str" cm="1">
        <f t="array" ref="V2663">_xlfn.IFS('Paraclinicos '!S2598="","",OR('Paraclinicos '!S2598&lt;=8,'Paraclinicos '!S2598&gt;=25),3,'Paraclinicos '!S2598&lt;12,1,'Paraclinicos '!S2598&lt;21,0,'Paraclinicos '!S2598&lt;25,2)</f>
        <v/>
      </c>
      <c r="W2663" t="str">
        <f>IFERROR(IF(INDEX('BD Demog para scores enalazar'!Y$2:'BD Demog para scores enalazar'!Y$3000,MATCH(Formulas!A2663,'BD Demog para scores enalazar'!A$2:'BD Demog para scores enalazar'!A$3000,0))=1,"SI","NO"),"")</f>
        <v/>
      </c>
      <c r="X2663" s="9" t="str">
        <f>IFERROR(IF(INDEX('BD Demog para scores enalazar'!AJ$2:'BD Demog para scores enalazar'!AJ$3000,MATCH(Formulas!A2663,'BD Demog para scores enalazar'!A$2:'BD Demog para scores enalazar'!A$3000,0))=1,"SI","NO"),"")</f>
        <v/>
      </c>
      <c r="Y2663" t="str" cm="1">
        <f t="array" ref="Y2663">IF(AND(W2663="NO",X2663="NO"),_xlfn.IFS('Paraclinicos '!K2598&lt;=91,3,'Paraclinicos '!K2598&lt;94,2,'Paraclinicos '!K2598&lt;96,1,'Paraclinicos '!K2598&gt;=96,0),"")</f>
        <v/>
      </c>
      <c r="Z2663" t="str" cm="1">
        <f t="array" ref="Z2663">IF(OR(W2663="SI",X2663="SI"),_xlfn.IFS(OR(AND('Paraclinicos '!K2599&lt;=83),AND('Paraclinicos '!K2599&gt;=97,AA2663=2)),3,OR(AND('Paraclinicos '!K2599&lt;=86),AND('Paraclinicos '!K2599&gt;=94,AA2663=2)),2,OR(AND('Paraclinicos '!K2599&lt;=88),AND('Paraclinicos '!K2599&gt;=92,AA2663=2)),1,OR(AND('Paraclinicos '!K2599&gt;=88,'Paraclinicos '!K2599&lt;=92),AND('Paraclinicos '!K2599&gt;=93,AA2663=0)),0),"")</f>
        <v/>
      </c>
      <c r="AA2663" t="str" cm="1">
        <f t="array" ref="AA2663">_xlfn.IFS('Paraclinicos '!E2598="","",'Paraclinicos '!E2598="Oxigeno",2,'Paraclinicos '!E2598="Aire",0)</f>
        <v/>
      </c>
    </row>
    <row r="2664" spans="1:27" x14ac:dyDescent="0.25">
      <c r="A2664">
        <f>'Paraclinicos '!A2599</f>
        <v>0</v>
      </c>
      <c r="B2664" s="3">
        <f>'Paraclinicos '!R2599</f>
        <v>0</v>
      </c>
      <c r="C2664" t="str" cm="1">
        <f t="array" ref="C2664">_xlfn.IFS('Paraclinicos '!Q2599="","",'Paraclinicos '!Q2599&gt;60,3,'Paraclinicos '!Q2599&lt;=60,1)</f>
        <v/>
      </c>
      <c r="D2664" t="str">
        <f>IFERROR(IF(INDEX('BD Demog para scores enalazar'!BC$2:BC$3000,MATCH(Formulas!A2664,'BD Demog para scores enalazar'!A$2:A$3000,0))=0,"SI","NO"),"")</f>
        <v/>
      </c>
      <c r="E2664" t="str" cm="1">
        <f t="array" ref="E2664">_xlfn.IFS(D2664="","",D2664="SI",4,D2664="NO",1)</f>
        <v/>
      </c>
      <c r="F2664" t="str" cm="1">
        <f t="array" ref="F2664">_xlfn.IFS('Paraclinicos '!B2599="","",'Paraclinicos '!B2599&gt;1,1,'Paraclinicos '!B2599&lt;=1,3)</f>
        <v/>
      </c>
      <c r="G2664" t="str" cm="1">
        <f t="array" ref="G2664">_xlfn.IFS('Paraclinicos '!D2599="","",AND('Paraclinicos '!D2599&gt;=250,'Paraclinicos '!D2599&lt;=500),2,'Paraclinicos '!D2599&gt;500,3,'Paraclinicos '!D2599&lt;250,1)</f>
        <v/>
      </c>
      <c r="H2664" s="50" t="str">
        <f t="shared" si="124"/>
        <v/>
      </c>
      <c r="I2664" t="str" cm="1">
        <f t="array" ref="I2664">_xlfn.IFS('Paraclinicos '!Q2599="","",'Paraclinicos '!Q2599&gt;=65,1,'Paraclinicos '!Q2599&lt;65,0)</f>
        <v/>
      </c>
      <c r="J2664" t="str" cm="1">
        <f t="array" ref="J2664">_xlfn.IFS('Paraclinicos '!I2599="","",'Paraclinicos '!I2599&gt;7,1,'Paraclinicos '!I2599&lt;=7,0)</f>
        <v/>
      </c>
      <c r="K2664" t="str" cm="1">
        <f t="array" ref="K2664">_xlfn.IFS('Paraclinicos '!W2599="","",'Paraclinicos '!W2599&lt;=8,1,'Paraclinicos '!W2599&gt;8,0)</f>
        <v/>
      </c>
      <c r="L2664" t="str" cm="1">
        <f t="array" ref="L2664">_xlfn.IFS('Paraclinicos '!S2599="","",'Paraclinicos '!S2599&gt;=30,1,'Paraclinicos '!S2599&lt;30,0)</f>
        <v/>
      </c>
      <c r="M2664" t="str" cm="1">
        <f t="array" ref="M2664">_xlfn.IFS(OR('Paraclinicos '!T2599="",'Paraclinicos '!U2599=""),"",OR('Paraclinicos '!T2599&lt;=90,'Paraclinicos '!U2599&lt;=60),1,OR('Paraclinicos '!T2599&gt;90,'Paraclinicos '!U2599&gt;60),0)</f>
        <v/>
      </c>
      <c r="N2664" s="45" t="str">
        <f t="shared" si="125"/>
        <v/>
      </c>
      <c r="O2664" t="str" cm="1">
        <f t="array" ref="O2664">_xlfn.IFS(OR('Paraclinicos '!M2599="",'Paraclinicos '!N2599="",'Paraclinicos '!N2599=0),"",'Paraclinicos '!M2599/'Paraclinicos '!N2599&lt;100,4,'Paraclinicos '!M2599/'Paraclinicos '!N2599&lt;200,3,'Paraclinicos '!M2599/'Paraclinicos '!N2599&lt;300,2,'Paraclinicos '!M2599/'Paraclinicos '!N2599&lt;400,1,'Paraclinicos '!M2599/'Paraclinicos '!N2599&gt;=400,0)</f>
        <v/>
      </c>
      <c r="P2664" t="str" cm="1">
        <f t="array" ref="P2664">_xlfn.IFS('Paraclinicos '!C2599="","",'Paraclinicos '!C2599&lt;20,4,'Paraclinicos '!C2599&lt;50,3,'Paraclinicos '!C2599&lt;100,2,'Paraclinicos '!C2599&lt;150,1,'Paraclinicos '!C2599&gt;150,0)</f>
        <v/>
      </c>
      <c r="Q2664" t="str" cm="1">
        <f t="array" ref="Q2664">_xlfn.IFS('Paraclinicos '!O2599="","",'Paraclinicos '!O2599&lt;1.2,0,'Paraclinicos '!O2599&lt;2,1,'Paraclinicos '!O2599&lt;3.5,2,'Paraclinicos '!O2599&lt;5,3,'Paraclinicos '!O2599&gt;5,4)</f>
        <v/>
      </c>
      <c r="R2664" t="str" cm="1">
        <f t="array" ref="R2664">_xlfn.IFS('Paraclinicos '!J2599="","",'Paraclinicos '!J2599&lt;1.2,0,'Paraclinicos '!J2599&lt;2,1,'Paraclinicos '!J2599&lt;6,2,'Paraclinicos '!J2599&lt;12,3,'Paraclinicos '!J2599&gt;=12,4)</f>
        <v/>
      </c>
      <c r="S2664" t="str" cm="1">
        <f t="array" ref="S2664">_xlfn.IFS('Paraclinicos '!Y2599="","",'Paraclinicos '!Y2599&lt;70,1,'Paraclinicos '!Y2599&gt;=70,0)</f>
        <v/>
      </c>
      <c r="T2664" t="str" cm="1">
        <f t="array" ref="T2664">_xlfn.IFS('Paraclinicos '!W2599="","",'Paraclinicos '!W2599&lt;6,4,'Paraclinicos '!W2599&lt;10,3,'Paraclinicos '!W2599&lt;13,2,'Paraclinicos '!W2599&lt;15,1,'Paraclinicos '!W2599=15,0)</f>
        <v/>
      </c>
      <c r="U2664" s="54" t="str">
        <f t="shared" si="123"/>
        <v/>
      </c>
      <c r="V2664" t="str" cm="1">
        <f t="array" ref="V2664">_xlfn.IFS('Paraclinicos '!S2599="","",OR('Paraclinicos '!S2599&lt;=8,'Paraclinicos '!S2599&gt;=25),3,'Paraclinicos '!S2599&lt;12,1,'Paraclinicos '!S2599&lt;21,0,'Paraclinicos '!S2599&lt;25,2)</f>
        <v/>
      </c>
      <c r="W2664" t="str">
        <f>IFERROR(IF(INDEX('BD Demog para scores enalazar'!Y$2:'BD Demog para scores enalazar'!Y$3000,MATCH(Formulas!A2664,'BD Demog para scores enalazar'!A$2:'BD Demog para scores enalazar'!A$3000,0))=1,"SI","NO"),"")</f>
        <v/>
      </c>
      <c r="X2664" s="9" t="str">
        <f>IFERROR(IF(INDEX('BD Demog para scores enalazar'!AJ$2:'BD Demog para scores enalazar'!AJ$3000,MATCH(Formulas!A2664,'BD Demog para scores enalazar'!A$2:'BD Demog para scores enalazar'!A$3000,0))=1,"SI","NO"),"")</f>
        <v/>
      </c>
      <c r="Y2664" t="str" cm="1">
        <f t="array" ref="Y2664">IF(AND(W2664="NO",X2664="NO"),_xlfn.IFS('Paraclinicos '!K2599&lt;=91,3,'Paraclinicos '!K2599&lt;94,2,'Paraclinicos '!K2599&lt;96,1,'Paraclinicos '!K2599&gt;=96,0),"")</f>
        <v/>
      </c>
      <c r="Z2664" t="str" cm="1">
        <f t="array" ref="Z2664">IF(OR(W2664="SI",X2664="SI"),_xlfn.IFS(OR(AND('Paraclinicos '!K2600&lt;=83),AND('Paraclinicos '!K2600&gt;=97,AA2664=2)),3,OR(AND('Paraclinicos '!K2600&lt;=86),AND('Paraclinicos '!K2600&gt;=94,AA2664=2)),2,OR(AND('Paraclinicos '!K2600&lt;=88),AND('Paraclinicos '!K2600&gt;=92,AA2664=2)),1,OR(AND('Paraclinicos '!K2600&gt;=88,'Paraclinicos '!K2600&lt;=92),AND('Paraclinicos '!K2600&gt;=93,AA2664=0)),0),"")</f>
        <v/>
      </c>
      <c r="AA2664" t="str" cm="1">
        <f t="array" ref="AA2664">_xlfn.IFS('Paraclinicos '!E2599="","",'Paraclinicos '!E2599="Oxigeno",2,'Paraclinicos '!E2599="Aire",0)</f>
        <v/>
      </c>
    </row>
    <row r="2665" spans="1:27" x14ac:dyDescent="0.25">
      <c r="A2665">
        <f>'Paraclinicos '!A2600</f>
        <v>0</v>
      </c>
      <c r="B2665" s="3">
        <f>'Paraclinicos '!R2600</f>
        <v>0</v>
      </c>
      <c r="C2665" t="str" cm="1">
        <f t="array" ref="C2665">_xlfn.IFS('Paraclinicos '!Q2600="","",'Paraclinicos '!Q2600&gt;60,3,'Paraclinicos '!Q2600&lt;=60,1)</f>
        <v/>
      </c>
      <c r="D2665" t="str">
        <f>IFERROR(IF(INDEX('BD Demog para scores enalazar'!BC$2:BC$3000,MATCH(Formulas!A2665,'BD Demog para scores enalazar'!A$2:A$3000,0))=0,"SI","NO"),"")</f>
        <v/>
      </c>
      <c r="E2665" t="str" cm="1">
        <f t="array" ref="E2665">_xlfn.IFS(D2665="","",D2665="SI",4,D2665="NO",1)</f>
        <v/>
      </c>
      <c r="F2665" t="str" cm="1">
        <f t="array" ref="F2665">_xlfn.IFS('Paraclinicos '!B2600="","",'Paraclinicos '!B2600&gt;1,1,'Paraclinicos '!B2600&lt;=1,3)</f>
        <v/>
      </c>
      <c r="G2665" t="str" cm="1">
        <f t="array" ref="G2665">_xlfn.IFS('Paraclinicos '!D2600="","",AND('Paraclinicos '!D2600&gt;=250,'Paraclinicos '!D2600&lt;=500),2,'Paraclinicos '!D2600&gt;500,3,'Paraclinicos '!D2600&lt;250,1)</f>
        <v/>
      </c>
      <c r="H2665" s="50" t="str">
        <f t="shared" si="124"/>
        <v/>
      </c>
      <c r="I2665" t="str" cm="1">
        <f t="array" ref="I2665">_xlfn.IFS('Paraclinicos '!Q2600="","",'Paraclinicos '!Q2600&gt;=65,1,'Paraclinicos '!Q2600&lt;65,0)</f>
        <v/>
      </c>
      <c r="J2665" t="str" cm="1">
        <f t="array" ref="J2665">_xlfn.IFS('Paraclinicos '!I2600="","",'Paraclinicos '!I2600&gt;7,1,'Paraclinicos '!I2600&lt;=7,0)</f>
        <v/>
      </c>
      <c r="K2665" t="str" cm="1">
        <f t="array" ref="K2665">_xlfn.IFS('Paraclinicos '!W2600="","",'Paraclinicos '!W2600&lt;=8,1,'Paraclinicos '!W2600&gt;8,0)</f>
        <v/>
      </c>
      <c r="L2665" t="str" cm="1">
        <f t="array" ref="L2665">_xlfn.IFS('Paraclinicos '!S2600="","",'Paraclinicos '!S2600&gt;=30,1,'Paraclinicos '!S2600&lt;30,0)</f>
        <v/>
      </c>
      <c r="M2665" t="str" cm="1">
        <f t="array" ref="M2665">_xlfn.IFS(OR('Paraclinicos '!T2600="",'Paraclinicos '!U2600=""),"",OR('Paraclinicos '!T2600&lt;=90,'Paraclinicos '!U2600&lt;=60),1,OR('Paraclinicos '!T2600&gt;90,'Paraclinicos '!U2600&gt;60),0)</f>
        <v/>
      </c>
      <c r="N2665" s="45" t="str">
        <f t="shared" si="125"/>
        <v/>
      </c>
      <c r="O2665" t="str" cm="1">
        <f t="array" ref="O2665">_xlfn.IFS(OR('Paraclinicos '!M2600="",'Paraclinicos '!N2600="",'Paraclinicos '!N2600=0),"",'Paraclinicos '!M2600/'Paraclinicos '!N2600&lt;100,4,'Paraclinicos '!M2600/'Paraclinicos '!N2600&lt;200,3,'Paraclinicos '!M2600/'Paraclinicos '!N2600&lt;300,2,'Paraclinicos '!M2600/'Paraclinicos '!N2600&lt;400,1,'Paraclinicos '!M2600/'Paraclinicos '!N2600&gt;=400,0)</f>
        <v/>
      </c>
      <c r="P2665" t="str" cm="1">
        <f t="array" ref="P2665">_xlfn.IFS('Paraclinicos '!C2600="","",'Paraclinicos '!C2600&lt;20,4,'Paraclinicos '!C2600&lt;50,3,'Paraclinicos '!C2600&lt;100,2,'Paraclinicos '!C2600&lt;150,1,'Paraclinicos '!C2600&gt;150,0)</f>
        <v/>
      </c>
      <c r="Q2665" t="str" cm="1">
        <f t="array" ref="Q2665">_xlfn.IFS('Paraclinicos '!O2600="","",'Paraclinicos '!O2600&lt;1.2,0,'Paraclinicos '!O2600&lt;2,1,'Paraclinicos '!O2600&lt;3.5,2,'Paraclinicos '!O2600&lt;5,3,'Paraclinicos '!O2600&gt;5,4)</f>
        <v/>
      </c>
      <c r="R2665" t="str" cm="1">
        <f t="array" ref="R2665">_xlfn.IFS('Paraclinicos '!J2600="","",'Paraclinicos '!J2600&lt;1.2,0,'Paraclinicos '!J2600&lt;2,1,'Paraclinicos '!J2600&lt;6,2,'Paraclinicos '!J2600&lt;12,3,'Paraclinicos '!J2600&gt;=12,4)</f>
        <v/>
      </c>
      <c r="S2665" t="str" cm="1">
        <f t="array" ref="S2665">_xlfn.IFS('Paraclinicos '!Y2600="","",'Paraclinicos '!Y2600&lt;70,1,'Paraclinicos '!Y2600&gt;=70,0)</f>
        <v/>
      </c>
      <c r="T2665" t="str" cm="1">
        <f t="array" ref="T2665">_xlfn.IFS('Paraclinicos '!W2600="","",'Paraclinicos '!W2600&lt;6,4,'Paraclinicos '!W2600&lt;10,3,'Paraclinicos '!W2600&lt;13,2,'Paraclinicos '!W2600&lt;15,1,'Paraclinicos '!W2600=15,0)</f>
        <v/>
      </c>
      <c r="U2665" s="54" t="str">
        <f t="shared" si="123"/>
        <v/>
      </c>
      <c r="V2665" t="str" cm="1">
        <f t="array" ref="V2665">_xlfn.IFS('Paraclinicos '!S2600="","",OR('Paraclinicos '!S2600&lt;=8,'Paraclinicos '!S2600&gt;=25),3,'Paraclinicos '!S2600&lt;12,1,'Paraclinicos '!S2600&lt;21,0,'Paraclinicos '!S2600&lt;25,2)</f>
        <v/>
      </c>
      <c r="W2665" t="str">
        <f>IFERROR(IF(INDEX('BD Demog para scores enalazar'!Y$2:'BD Demog para scores enalazar'!Y$3000,MATCH(Formulas!A2665,'BD Demog para scores enalazar'!A$2:'BD Demog para scores enalazar'!A$3000,0))=1,"SI","NO"),"")</f>
        <v/>
      </c>
      <c r="X2665" s="9" t="str">
        <f>IFERROR(IF(INDEX('BD Demog para scores enalazar'!AJ$2:'BD Demog para scores enalazar'!AJ$3000,MATCH(Formulas!A2665,'BD Demog para scores enalazar'!A$2:'BD Demog para scores enalazar'!A$3000,0))=1,"SI","NO"),"")</f>
        <v/>
      </c>
      <c r="Y2665" t="str" cm="1">
        <f t="array" ref="Y2665">IF(AND(W2665="NO",X2665="NO"),_xlfn.IFS('Paraclinicos '!K2600&lt;=91,3,'Paraclinicos '!K2600&lt;94,2,'Paraclinicos '!K2600&lt;96,1,'Paraclinicos '!K2600&gt;=96,0),"")</f>
        <v/>
      </c>
      <c r="Z2665" t="str" cm="1">
        <f t="array" ref="Z2665">IF(OR(W2665="SI",X2665="SI"),_xlfn.IFS(OR(AND('Paraclinicos '!K2601&lt;=83),AND('Paraclinicos '!K2601&gt;=97,AA2665=2)),3,OR(AND('Paraclinicos '!K2601&lt;=86),AND('Paraclinicos '!K2601&gt;=94,AA2665=2)),2,OR(AND('Paraclinicos '!K2601&lt;=88),AND('Paraclinicos '!K2601&gt;=92,AA2665=2)),1,OR(AND('Paraclinicos '!K2601&gt;=88,'Paraclinicos '!K2601&lt;=92),AND('Paraclinicos '!K2601&gt;=93,AA2665=0)),0),"")</f>
        <v/>
      </c>
      <c r="AA2665" t="str" cm="1">
        <f t="array" ref="AA2665">_xlfn.IFS('Paraclinicos '!E2600="","",'Paraclinicos '!E2600="Oxigeno",2,'Paraclinicos '!E2600="Aire",0)</f>
        <v/>
      </c>
    </row>
    <row r="2666" spans="1:27" x14ac:dyDescent="0.25">
      <c r="A2666">
        <f>'Paraclinicos '!A2601</f>
        <v>0</v>
      </c>
      <c r="B2666" s="3">
        <f>'Paraclinicos '!R2601</f>
        <v>0</v>
      </c>
      <c r="C2666" t="str" cm="1">
        <f t="array" ref="C2666">_xlfn.IFS('Paraclinicos '!Q2601="","",'Paraclinicos '!Q2601&gt;60,3,'Paraclinicos '!Q2601&lt;=60,1)</f>
        <v/>
      </c>
      <c r="D2666" t="str">
        <f>IFERROR(IF(INDEX('BD Demog para scores enalazar'!BC$2:BC$3000,MATCH(Formulas!A2666,'BD Demog para scores enalazar'!A$2:A$3000,0))=0,"SI","NO"),"")</f>
        <v/>
      </c>
      <c r="E2666" t="str" cm="1">
        <f t="array" ref="E2666">_xlfn.IFS(D2666="","",D2666="SI",4,D2666="NO",1)</f>
        <v/>
      </c>
      <c r="F2666" t="str" cm="1">
        <f t="array" ref="F2666">_xlfn.IFS('Paraclinicos '!B2601="","",'Paraclinicos '!B2601&gt;1,1,'Paraclinicos '!B2601&lt;=1,3)</f>
        <v/>
      </c>
      <c r="G2666" t="str" cm="1">
        <f t="array" ref="G2666">_xlfn.IFS('Paraclinicos '!D2601="","",AND('Paraclinicos '!D2601&gt;=250,'Paraclinicos '!D2601&lt;=500),2,'Paraclinicos '!D2601&gt;500,3,'Paraclinicos '!D2601&lt;250,1)</f>
        <v/>
      </c>
      <c r="H2666" s="50" t="str">
        <f t="shared" si="124"/>
        <v/>
      </c>
      <c r="I2666" t="str" cm="1">
        <f t="array" ref="I2666">_xlfn.IFS('Paraclinicos '!Q2601="","",'Paraclinicos '!Q2601&gt;=65,1,'Paraclinicos '!Q2601&lt;65,0)</f>
        <v/>
      </c>
      <c r="J2666" t="str" cm="1">
        <f t="array" ref="J2666">_xlfn.IFS('Paraclinicos '!I2601="","",'Paraclinicos '!I2601&gt;7,1,'Paraclinicos '!I2601&lt;=7,0)</f>
        <v/>
      </c>
      <c r="K2666" t="str" cm="1">
        <f t="array" ref="K2666">_xlfn.IFS('Paraclinicos '!W2601="","",'Paraclinicos '!W2601&lt;=8,1,'Paraclinicos '!W2601&gt;8,0)</f>
        <v/>
      </c>
      <c r="L2666" t="str" cm="1">
        <f t="array" ref="L2666">_xlfn.IFS('Paraclinicos '!S2601="","",'Paraclinicos '!S2601&gt;=30,1,'Paraclinicos '!S2601&lt;30,0)</f>
        <v/>
      </c>
      <c r="M2666" t="str" cm="1">
        <f t="array" ref="M2666">_xlfn.IFS(OR('Paraclinicos '!T2601="",'Paraclinicos '!U2601=""),"",OR('Paraclinicos '!T2601&lt;=90,'Paraclinicos '!U2601&lt;=60),1,OR('Paraclinicos '!T2601&gt;90,'Paraclinicos '!U2601&gt;60),0)</f>
        <v/>
      </c>
      <c r="N2666" s="45" t="str">
        <f t="shared" si="125"/>
        <v/>
      </c>
      <c r="O2666" t="str" cm="1">
        <f t="array" ref="O2666">_xlfn.IFS(OR('Paraclinicos '!M2601="",'Paraclinicos '!N2601="",'Paraclinicos '!N2601=0),"",'Paraclinicos '!M2601/'Paraclinicos '!N2601&lt;100,4,'Paraclinicos '!M2601/'Paraclinicos '!N2601&lt;200,3,'Paraclinicos '!M2601/'Paraclinicos '!N2601&lt;300,2,'Paraclinicos '!M2601/'Paraclinicos '!N2601&lt;400,1,'Paraclinicos '!M2601/'Paraclinicos '!N2601&gt;=400,0)</f>
        <v/>
      </c>
      <c r="P2666" t="str" cm="1">
        <f t="array" ref="P2666">_xlfn.IFS('Paraclinicos '!C2601="","",'Paraclinicos '!C2601&lt;20,4,'Paraclinicos '!C2601&lt;50,3,'Paraclinicos '!C2601&lt;100,2,'Paraclinicos '!C2601&lt;150,1,'Paraclinicos '!C2601&gt;150,0)</f>
        <v/>
      </c>
      <c r="Q2666" t="str" cm="1">
        <f t="array" ref="Q2666">_xlfn.IFS('Paraclinicos '!O2601="","",'Paraclinicos '!O2601&lt;1.2,0,'Paraclinicos '!O2601&lt;2,1,'Paraclinicos '!O2601&lt;3.5,2,'Paraclinicos '!O2601&lt;5,3,'Paraclinicos '!O2601&gt;5,4)</f>
        <v/>
      </c>
      <c r="R2666" t="str" cm="1">
        <f t="array" ref="R2666">_xlfn.IFS('Paraclinicos '!J2601="","",'Paraclinicos '!J2601&lt;1.2,0,'Paraclinicos '!J2601&lt;2,1,'Paraclinicos '!J2601&lt;6,2,'Paraclinicos '!J2601&lt;12,3,'Paraclinicos '!J2601&gt;=12,4)</f>
        <v/>
      </c>
      <c r="S2666" t="str" cm="1">
        <f t="array" ref="S2666">_xlfn.IFS('Paraclinicos '!Y2601="","",'Paraclinicos '!Y2601&lt;70,1,'Paraclinicos '!Y2601&gt;=70,0)</f>
        <v/>
      </c>
      <c r="T2666" t="str" cm="1">
        <f t="array" ref="T2666">_xlfn.IFS('Paraclinicos '!W2601="","",'Paraclinicos '!W2601&lt;6,4,'Paraclinicos '!W2601&lt;10,3,'Paraclinicos '!W2601&lt;13,2,'Paraclinicos '!W2601&lt;15,1,'Paraclinicos '!W2601=15,0)</f>
        <v/>
      </c>
      <c r="U2666" s="54" t="str">
        <f t="shared" si="123"/>
        <v/>
      </c>
      <c r="V2666" t="str" cm="1">
        <f t="array" ref="V2666">_xlfn.IFS('Paraclinicos '!S2601="","",OR('Paraclinicos '!S2601&lt;=8,'Paraclinicos '!S2601&gt;=25),3,'Paraclinicos '!S2601&lt;12,1,'Paraclinicos '!S2601&lt;21,0,'Paraclinicos '!S2601&lt;25,2)</f>
        <v/>
      </c>
      <c r="W2666" t="str">
        <f>IFERROR(IF(INDEX('BD Demog para scores enalazar'!Y$2:'BD Demog para scores enalazar'!Y$3000,MATCH(Formulas!A2666,'BD Demog para scores enalazar'!A$2:'BD Demog para scores enalazar'!A$3000,0))=1,"SI","NO"),"")</f>
        <v/>
      </c>
      <c r="X2666" s="9" t="str">
        <f>IFERROR(IF(INDEX('BD Demog para scores enalazar'!AJ$2:'BD Demog para scores enalazar'!AJ$3000,MATCH(Formulas!A2666,'BD Demog para scores enalazar'!A$2:'BD Demog para scores enalazar'!A$3000,0))=1,"SI","NO"),"")</f>
        <v/>
      </c>
      <c r="Y2666" t="str" cm="1">
        <f t="array" ref="Y2666">IF(AND(W2666="NO",X2666="NO"),_xlfn.IFS('Paraclinicos '!K2601&lt;=91,3,'Paraclinicos '!K2601&lt;94,2,'Paraclinicos '!K2601&lt;96,1,'Paraclinicos '!K2601&gt;=96,0),"")</f>
        <v/>
      </c>
      <c r="Z2666" t="str" cm="1">
        <f t="array" ref="Z2666">IF(OR(W2666="SI",X2666="SI"),_xlfn.IFS(OR(AND('Paraclinicos '!K2602&lt;=83),AND('Paraclinicos '!K2602&gt;=97,AA2666=2)),3,OR(AND('Paraclinicos '!K2602&lt;=86),AND('Paraclinicos '!K2602&gt;=94,AA2666=2)),2,OR(AND('Paraclinicos '!K2602&lt;=88),AND('Paraclinicos '!K2602&gt;=92,AA2666=2)),1,OR(AND('Paraclinicos '!K2602&gt;=88,'Paraclinicos '!K2602&lt;=92),AND('Paraclinicos '!K2602&gt;=93,AA2666=0)),0),"")</f>
        <v/>
      </c>
      <c r="AA2666" t="str" cm="1">
        <f t="array" ref="AA2666">_xlfn.IFS('Paraclinicos '!E2601="","",'Paraclinicos '!E2601="Oxigeno",2,'Paraclinicos '!E2601="Aire",0)</f>
        <v/>
      </c>
    </row>
    <row r="2667" spans="1:27" x14ac:dyDescent="0.25">
      <c r="A2667">
        <f>'Paraclinicos '!A2602</f>
        <v>0</v>
      </c>
      <c r="B2667" s="3">
        <f>'Paraclinicos '!R2602</f>
        <v>0</v>
      </c>
      <c r="C2667" t="str" cm="1">
        <f t="array" ref="C2667">_xlfn.IFS('Paraclinicos '!Q2602="","",'Paraclinicos '!Q2602&gt;60,3,'Paraclinicos '!Q2602&lt;=60,1)</f>
        <v/>
      </c>
      <c r="D2667" t="str">
        <f>IFERROR(IF(INDEX('BD Demog para scores enalazar'!BC$2:BC$3000,MATCH(Formulas!A2667,'BD Demog para scores enalazar'!A$2:A$3000,0))=0,"SI","NO"),"")</f>
        <v/>
      </c>
      <c r="E2667" t="str" cm="1">
        <f t="array" ref="E2667">_xlfn.IFS(D2667="","",D2667="SI",4,D2667="NO",1)</f>
        <v/>
      </c>
      <c r="F2667" t="str" cm="1">
        <f t="array" ref="F2667">_xlfn.IFS('Paraclinicos '!B2602="","",'Paraclinicos '!B2602&gt;1,1,'Paraclinicos '!B2602&lt;=1,3)</f>
        <v/>
      </c>
      <c r="G2667" t="str" cm="1">
        <f t="array" ref="G2667">_xlfn.IFS('Paraclinicos '!D2602="","",AND('Paraclinicos '!D2602&gt;=250,'Paraclinicos '!D2602&lt;=500),2,'Paraclinicos '!D2602&gt;500,3,'Paraclinicos '!D2602&lt;250,1)</f>
        <v/>
      </c>
      <c r="H2667" s="50" t="str">
        <f t="shared" si="124"/>
        <v/>
      </c>
      <c r="I2667" t="str" cm="1">
        <f t="array" ref="I2667">_xlfn.IFS('Paraclinicos '!Q2602="","",'Paraclinicos '!Q2602&gt;=65,1,'Paraclinicos '!Q2602&lt;65,0)</f>
        <v/>
      </c>
      <c r="J2667" t="str" cm="1">
        <f t="array" ref="J2667">_xlfn.IFS('Paraclinicos '!I2602="","",'Paraclinicos '!I2602&gt;7,1,'Paraclinicos '!I2602&lt;=7,0)</f>
        <v/>
      </c>
      <c r="K2667" t="str" cm="1">
        <f t="array" ref="K2667">_xlfn.IFS('Paraclinicos '!W2602="","",'Paraclinicos '!W2602&lt;=8,1,'Paraclinicos '!W2602&gt;8,0)</f>
        <v/>
      </c>
      <c r="L2667" t="str" cm="1">
        <f t="array" ref="L2667">_xlfn.IFS('Paraclinicos '!S2602="","",'Paraclinicos '!S2602&gt;=30,1,'Paraclinicos '!S2602&lt;30,0)</f>
        <v/>
      </c>
      <c r="M2667" t="str" cm="1">
        <f t="array" ref="M2667">_xlfn.IFS(OR('Paraclinicos '!T2602="",'Paraclinicos '!U2602=""),"",OR('Paraclinicos '!T2602&lt;=90,'Paraclinicos '!U2602&lt;=60),1,OR('Paraclinicos '!T2602&gt;90,'Paraclinicos '!U2602&gt;60),0)</f>
        <v/>
      </c>
      <c r="N2667" s="45" t="str">
        <f t="shared" si="125"/>
        <v/>
      </c>
      <c r="O2667" t="str" cm="1">
        <f t="array" ref="O2667">_xlfn.IFS(OR('Paraclinicos '!M2602="",'Paraclinicos '!N2602="",'Paraclinicos '!N2602=0),"",'Paraclinicos '!M2602/'Paraclinicos '!N2602&lt;100,4,'Paraclinicos '!M2602/'Paraclinicos '!N2602&lt;200,3,'Paraclinicos '!M2602/'Paraclinicos '!N2602&lt;300,2,'Paraclinicos '!M2602/'Paraclinicos '!N2602&lt;400,1,'Paraclinicos '!M2602/'Paraclinicos '!N2602&gt;=400,0)</f>
        <v/>
      </c>
      <c r="P2667" t="str" cm="1">
        <f t="array" ref="P2667">_xlfn.IFS('Paraclinicos '!C2602="","",'Paraclinicos '!C2602&lt;20,4,'Paraclinicos '!C2602&lt;50,3,'Paraclinicos '!C2602&lt;100,2,'Paraclinicos '!C2602&lt;150,1,'Paraclinicos '!C2602&gt;150,0)</f>
        <v/>
      </c>
      <c r="Q2667" t="str" cm="1">
        <f t="array" ref="Q2667">_xlfn.IFS('Paraclinicos '!O2602="","",'Paraclinicos '!O2602&lt;1.2,0,'Paraclinicos '!O2602&lt;2,1,'Paraclinicos '!O2602&lt;3.5,2,'Paraclinicos '!O2602&lt;5,3,'Paraclinicos '!O2602&gt;5,4)</f>
        <v/>
      </c>
      <c r="R2667" t="str" cm="1">
        <f t="array" ref="R2667">_xlfn.IFS('Paraclinicos '!J2602="","",'Paraclinicos '!J2602&lt;1.2,0,'Paraclinicos '!J2602&lt;2,1,'Paraclinicos '!J2602&lt;6,2,'Paraclinicos '!J2602&lt;12,3,'Paraclinicos '!J2602&gt;=12,4)</f>
        <v/>
      </c>
      <c r="S2667" t="str" cm="1">
        <f t="array" ref="S2667">_xlfn.IFS('Paraclinicos '!Y2602="","",'Paraclinicos '!Y2602&lt;70,1,'Paraclinicos '!Y2602&gt;=70,0)</f>
        <v/>
      </c>
      <c r="T2667" t="str" cm="1">
        <f t="array" ref="T2667">_xlfn.IFS('Paraclinicos '!W2602="","",'Paraclinicos '!W2602&lt;6,4,'Paraclinicos '!W2602&lt;10,3,'Paraclinicos '!W2602&lt;13,2,'Paraclinicos '!W2602&lt;15,1,'Paraclinicos '!W2602=15,0)</f>
        <v/>
      </c>
      <c r="U2667" s="54" t="str">
        <f t="shared" si="123"/>
        <v/>
      </c>
      <c r="V2667" t="str" cm="1">
        <f t="array" ref="V2667">_xlfn.IFS('Paraclinicos '!S2602="","",OR('Paraclinicos '!S2602&lt;=8,'Paraclinicos '!S2602&gt;=25),3,'Paraclinicos '!S2602&lt;12,1,'Paraclinicos '!S2602&lt;21,0,'Paraclinicos '!S2602&lt;25,2)</f>
        <v/>
      </c>
      <c r="W2667" t="str">
        <f>IFERROR(IF(INDEX('BD Demog para scores enalazar'!Y$2:'BD Demog para scores enalazar'!Y$3000,MATCH(Formulas!A2667,'BD Demog para scores enalazar'!A$2:'BD Demog para scores enalazar'!A$3000,0))=1,"SI","NO"),"")</f>
        <v/>
      </c>
      <c r="X2667" s="9" t="str">
        <f>IFERROR(IF(INDEX('BD Demog para scores enalazar'!AJ$2:'BD Demog para scores enalazar'!AJ$3000,MATCH(Formulas!A2667,'BD Demog para scores enalazar'!A$2:'BD Demog para scores enalazar'!A$3000,0))=1,"SI","NO"),"")</f>
        <v/>
      </c>
      <c r="Y2667" t="str" cm="1">
        <f t="array" ref="Y2667">IF(AND(W2667="NO",X2667="NO"),_xlfn.IFS('Paraclinicos '!K2602&lt;=91,3,'Paraclinicos '!K2602&lt;94,2,'Paraclinicos '!K2602&lt;96,1,'Paraclinicos '!K2602&gt;=96,0),"")</f>
        <v/>
      </c>
      <c r="Z2667" t="str" cm="1">
        <f t="array" ref="Z2667">IF(OR(W2667="SI",X2667="SI"),_xlfn.IFS(OR(AND('Paraclinicos '!K2603&lt;=83),AND('Paraclinicos '!K2603&gt;=97,AA2667=2)),3,OR(AND('Paraclinicos '!K2603&lt;=86),AND('Paraclinicos '!K2603&gt;=94,AA2667=2)),2,OR(AND('Paraclinicos '!K2603&lt;=88),AND('Paraclinicos '!K2603&gt;=92,AA2667=2)),1,OR(AND('Paraclinicos '!K2603&gt;=88,'Paraclinicos '!K2603&lt;=92),AND('Paraclinicos '!K2603&gt;=93,AA2667=0)),0),"")</f>
        <v/>
      </c>
      <c r="AA2667" t="str" cm="1">
        <f t="array" ref="AA2667">_xlfn.IFS('Paraclinicos '!E2602="","",'Paraclinicos '!E2602="Oxigeno",2,'Paraclinicos '!E2602="Aire",0)</f>
        <v/>
      </c>
    </row>
    <row r="2668" spans="1:27" x14ac:dyDescent="0.25">
      <c r="A2668">
        <f>'Paraclinicos '!A2603</f>
        <v>0</v>
      </c>
      <c r="B2668" s="3">
        <f>'Paraclinicos '!R2603</f>
        <v>0</v>
      </c>
      <c r="C2668" t="str" cm="1">
        <f t="array" ref="C2668">_xlfn.IFS('Paraclinicos '!Q2603="","",'Paraclinicos '!Q2603&gt;60,3,'Paraclinicos '!Q2603&lt;=60,1)</f>
        <v/>
      </c>
      <c r="D2668" t="str">
        <f>IFERROR(IF(INDEX('BD Demog para scores enalazar'!BC$2:BC$3000,MATCH(Formulas!A2668,'BD Demog para scores enalazar'!A$2:A$3000,0))=0,"SI","NO"),"")</f>
        <v/>
      </c>
      <c r="E2668" t="str" cm="1">
        <f t="array" ref="E2668">_xlfn.IFS(D2668="","",D2668="SI",4,D2668="NO",1)</f>
        <v/>
      </c>
      <c r="F2668" t="str" cm="1">
        <f t="array" ref="F2668">_xlfn.IFS('Paraclinicos '!B2603="","",'Paraclinicos '!B2603&gt;1,1,'Paraclinicos '!B2603&lt;=1,3)</f>
        <v/>
      </c>
      <c r="G2668" t="str" cm="1">
        <f t="array" ref="G2668">_xlfn.IFS('Paraclinicos '!D2603="","",AND('Paraclinicos '!D2603&gt;=250,'Paraclinicos '!D2603&lt;=500),2,'Paraclinicos '!D2603&gt;500,3,'Paraclinicos '!D2603&lt;250,1)</f>
        <v/>
      </c>
      <c r="H2668" s="50" t="str">
        <f t="shared" si="124"/>
        <v/>
      </c>
      <c r="I2668" t="str" cm="1">
        <f t="array" ref="I2668">_xlfn.IFS('Paraclinicos '!Q2603="","",'Paraclinicos '!Q2603&gt;=65,1,'Paraclinicos '!Q2603&lt;65,0)</f>
        <v/>
      </c>
      <c r="J2668" t="str" cm="1">
        <f t="array" ref="J2668">_xlfn.IFS('Paraclinicos '!I2603="","",'Paraclinicos '!I2603&gt;7,1,'Paraclinicos '!I2603&lt;=7,0)</f>
        <v/>
      </c>
      <c r="K2668" t="str" cm="1">
        <f t="array" ref="K2668">_xlfn.IFS('Paraclinicos '!W2603="","",'Paraclinicos '!W2603&lt;=8,1,'Paraclinicos '!W2603&gt;8,0)</f>
        <v/>
      </c>
      <c r="L2668" t="str" cm="1">
        <f t="array" ref="L2668">_xlfn.IFS('Paraclinicos '!S2603="","",'Paraclinicos '!S2603&gt;=30,1,'Paraclinicos '!S2603&lt;30,0)</f>
        <v/>
      </c>
      <c r="M2668" t="str" cm="1">
        <f t="array" ref="M2668">_xlfn.IFS(OR('Paraclinicos '!T2603="",'Paraclinicos '!U2603=""),"",OR('Paraclinicos '!T2603&lt;=90,'Paraclinicos '!U2603&lt;=60),1,OR('Paraclinicos '!T2603&gt;90,'Paraclinicos '!U2603&gt;60),0)</f>
        <v/>
      </c>
      <c r="N2668" s="45" t="str">
        <f t="shared" si="125"/>
        <v/>
      </c>
      <c r="O2668" t="str" cm="1">
        <f t="array" ref="O2668">_xlfn.IFS(OR('Paraclinicos '!M2603="",'Paraclinicos '!N2603="",'Paraclinicos '!N2603=0),"",'Paraclinicos '!M2603/'Paraclinicos '!N2603&lt;100,4,'Paraclinicos '!M2603/'Paraclinicos '!N2603&lt;200,3,'Paraclinicos '!M2603/'Paraclinicos '!N2603&lt;300,2,'Paraclinicos '!M2603/'Paraclinicos '!N2603&lt;400,1,'Paraclinicos '!M2603/'Paraclinicos '!N2603&gt;=400,0)</f>
        <v/>
      </c>
      <c r="P2668" t="str" cm="1">
        <f t="array" ref="P2668">_xlfn.IFS('Paraclinicos '!C2603="","",'Paraclinicos '!C2603&lt;20,4,'Paraclinicos '!C2603&lt;50,3,'Paraclinicos '!C2603&lt;100,2,'Paraclinicos '!C2603&lt;150,1,'Paraclinicos '!C2603&gt;150,0)</f>
        <v/>
      </c>
      <c r="Q2668" t="str" cm="1">
        <f t="array" ref="Q2668">_xlfn.IFS('Paraclinicos '!O2603="","",'Paraclinicos '!O2603&lt;1.2,0,'Paraclinicos '!O2603&lt;2,1,'Paraclinicos '!O2603&lt;3.5,2,'Paraclinicos '!O2603&lt;5,3,'Paraclinicos '!O2603&gt;5,4)</f>
        <v/>
      </c>
      <c r="R2668" t="str" cm="1">
        <f t="array" ref="R2668">_xlfn.IFS('Paraclinicos '!J2603="","",'Paraclinicos '!J2603&lt;1.2,0,'Paraclinicos '!J2603&lt;2,1,'Paraclinicos '!J2603&lt;6,2,'Paraclinicos '!J2603&lt;12,3,'Paraclinicos '!J2603&gt;=12,4)</f>
        <v/>
      </c>
      <c r="S2668" t="str" cm="1">
        <f t="array" ref="S2668">_xlfn.IFS('Paraclinicos '!Y2603="","",'Paraclinicos '!Y2603&lt;70,1,'Paraclinicos '!Y2603&gt;=70,0)</f>
        <v/>
      </c>
      <c r="T2668" t="str" cm="1">
        <f t="array" ref="T2668">_xlfn.IFS('Paraclinicos '!W2603="","",'Paraclinicos '!W2603&lt;6,4,'Paraclinicos '!W2603&lt;10,3,'Paraclinicos '!W2603&lt;13,2,'Paraclinicos '!W2603&lt;15,1,'Paraclinicos '!W2603=15,0)</f>
        <v/>
      </c>
      <c r="U2668" s="54" t="str">
        <f t="shared" si="123"/>
        <v/>
      </c>
      <c r="V2668" t="str" cm="1">
        <f t="array" ref="V2668">_xlfn.IFS('Paraclinicos '!S2603="","",OR('Paraclinicos '!S2603&lt;=8,'Paraclinicos '!S2603&gt;=25),3,'Paraclinicos '!S2603&lt;12,1,'Paraclinicos '!S2603&lt;21,0,'Paraclinicos '!S2603&lt;25,2)</f>
        <v/>
      </c>
      <c r="W2668" t="str">
        <f>IFERROR(IF(INDEX('BD Demog para scores enalazar'!Y$2:'BD Demog para scores enalazar'!Y$3000,MATCH(Formulas!A2668,'BD Demog para scores enalazar'!A$2:'BD Demog para scores enalazar'!A$3000,0))=1,"SI","NO"),"")</f>
        <v/>
      </c>
      <c r="X2668" s="9" t="str">
        <f>IFERROR(IF(INDEX('BD Demog para scores enalazar'!AJ$2:'BD Demog para scores enalazar'!AJ$3000,MATCH(Formulas!A2668,'BD Demog para scores enalazar'!A$2:'BD Demog para scores enalazar'!A$3000,0))=1,"SI","NO"),"")</f>
        <v/>
      </c>
      <c r="Y2668" t="str" cm="1">
        <f t="array" ref="Y2668">IF(AND(W2668="NO",X2668="NO"),_xlfn.IFS('Paraclinicos '!K2603&lt;=91,3,'Paraclinicos '!K2603&lt;94,2,'Paraclinicos '!K2603&lt;96,1,'Paraclinicos '!K2603&gt;=96,0),"")</f>
        <v/>
      </c>
      <c r="Z2668" t="str" cm="1">
        <f t="array" ref="Z2668">IF(OR(W2668="SI",X2668="SI"),_xlfn.IFS(OR(AND('Paraclinicos '!K2604&lt;=83),AND('Paraclinicos '!K2604&gt;=97,AA2668=2)),3,OR(AND('Paraclinicos '!K2604&lt;=86),AND('Paraclinicos '!K2604&gt;=94,AA2668=2)),2,OR(AND('Paraclinicos '!K2604&lt;=88),AND('Paraclinicos '!K2604&gt;=92,AA2668=2)),1,OR(AND('Paraclinicos '!K2604&gt;=88,'Paraclinicos '!K2604&lt;=92),AND('Paraclinicos '!K2604&gt;=93,AA2668=0)),0),"")</f>
        <v/>
      </c>
      <c r="AA2668" t="str" cm="1">
        <f t="array" ref="AA2668">_xlfn.IFS('Paraclinicos '!E2603="","",'Paraclinicos '!E2603="Oxigeno",2,'Paraclinicos '!E2603="Aire",0)</f>
        <v/>
      </c>
    </row>
    <row r="2669" spans="1:27" x14ac:dyDescent="0.25">
      <c r="A2669">
        <f>'Paraclinicos '!A2604</f>
        <v>0</v>
      </c>
      <c r="B2669" s="3">
        <f>'Paraclinicos '!R2604</f>
        <v>0</v>
      </c>
      <c r="C2669" t="str" cm="1">
        <f t="array" ref="C2669">_xlfn.IFS('Paraclinicos '!Q2604="","",'Paraclinicos '!Q2604&gt;60,3,'Paraclinicos '!Q2604&lt;=60,1)</f>
        <v/>
      </c>
      <c r="D2669" t="str">
        <f>IFERROR(IF(INDEX('BD Demog para scores enalazar'!BC$2:BC$3000,MATCH(Formulas!A2669,'BD Demog para scores enalazar'!A$2:A$3000,0))=0,"SI","NO"),"")</f>
        <v/>
      </c>
      <c r="E2669" t="str" cm="1">
        <f t="array" ref="E2669">_xlfn.IFS(D2669="","",D2669="SI",4,D2669="NO",1)</f>
        <v/>
      </c>
      <c r="F2669" t="str" cm="1">
        <f t="array" ref="F2669">_xlfn.IFS('Paraclinicos '!B2604="","",'Paraclinicos '!B2604&gt;1,1,'Paraclinicos '!B2604&lt;=1,3)</f>
        <v/>
      </c>
      <c r="G2669" t="str" cm="1">
        <f t="array" ref="G2669">_xlfn.IFS('Paraclinicos '!D2604="","",AND('Paraclinicos '!D2604&gt;=250,'Paraclinicos '!D2604&lt;=500),2,'Paraclinicos '!D2604&gt;500,3,'Paraclinicos '!D2604&lt;250,1)</f>
        <v/>
      </c>
      <c r="H2669" s="50" t="str">
        <f t="shared" si="124"/>
        <v/>
      </c>
      <c r="I2669" t="str" cm="1">
        <f t="array" ref="I2669">_xlfn.IFS('Paraclinicos '!Q2604="","",'Paraclinicos '!Q2604&gt;=65,1,'Paraclinicos '!Q2604&lt;65,0)</f>
        <v/>
      </c>
      <c r="J2669" t="str" cm="1">
        <f t="array" ref="J2669">_xlfn.IFS('Paraclinicos '!I2604="","",'Paraclinicos '!I2604&gt;7,1,'Paraclinicos '!I2604&lt;=7,0)</f>
        <v/>
      </c>
      <c r="K2669" t="str" cm="1">
        <f t="array" ref="K2669">_xlfn.IFS('Paraclinicos '!W2604="","",'Paraclinicos '!W2604&lt;=8,1,'Paraclinicos '!W2604&gt;8,0)</f>
        <v/>
      </c>
      <c r="L2669" t="str" cm="1">
        <f t="array" ref="L2669">_xlfn.IFS('Paraclinicos '!S2604="","",'Paraclinicos '!S2604&gt;=30,1,'Paraclinicos '!S2604&lt;30,0)</f>
        <v/>
      </c>
      <c r="M2669" t="str" cm="1">
        <f t="array" ref="M2669">_xlfn.IFS(OR('Paraclinicos '!T2604="",'Paraclinicos '!U2604=""),"",OR('Paraclinicos '!T2604&lt;=90,'Paraclinicos '!U2604&lt;=60),1,OR('Paraclinicos '!T2604&gt;90,'Paraclinicos '!U2604&gt;60),0)</f>
        <v/>
      </c>
      <c r="N2669" s="45" t="str">
        <f t="shared" si="125"/>
        <v/>
      </c>
      <c r="O2669" t="str" cm="1">
        <f t="array" ref="O2669">_xlfn.IFS(OR('Paraclinicos '!M2604="",'Paraclinicos '!N2604="",'Paraclinicos '!N2604=0),"",'Paraclinicos '!M2604/'Paraclinicos '!N2604&lt;100,4,'Paraclinicos '!M2604/'Paraclinicos '!N2604&lt;200,3,'Paraclinicos '!M2604/'Paraclinicos '!N2604&lt;300,2,'Paraclinicos '!M2604/'Paraclinicos '!N2604&lt;400,1,'Paraclinicos '!M2604/'Paraclinicos '!N2604&gt;=400,0)</f>
        <v/>
      </c>
      <c r="P2669" t="str" cm="1">
        <f t="array" ref="P2669">_xlfn.IFS('Paraclinicos '!C2604="","",'Paraclinicos '!C2604&lt;20,4,'Paraclinicos '!C2604&lt;50,3,'Paraclinicos '!C2604&lt;100,2,'Paraclinicos '!C2604&lt;150,1,'Paraclinicos '!C2604&gt;150,0)</f>
        <v/>
      </c>
      <c r="Q2669" t="str" cm="1">
        <f t="array" ref="Q2669">_xlfn.IFS('Paraclinicos '!O2604="","",'Paraclinicos '!O2604&lt;1.2,0,'Paraclinicos '!O2604&lt;2,1,'Paraclinicos '!O2604&lt;3.5,2,'Paraclinicos '!O2604&lt;5,3,'Paraclinicos '!O2604&gt;5,4)</f>
        <v/>
      </c>
      <c r="R2669" t="str" cm="1">
        <f t="array" ref="R2669">_xlfn.IFS('Paraclinicos '!J2604="","",'Paraclinicos '!J2604&lt;1.2,0,'Paraclinicos '!J2604&lt;2,1,'Paraclinicos '!J2604&lt;6,2,'Paraclinicos '!J2604&lt;12,3,'Paraclinicos '!J2604&gt;=12,4)</f>
        <v/>
      </c>
      <c r="S2669" t="str" cm="1">
        <f t="array" ref="S2669">_xlfn.IFS('Paraclinicos '!Y2604="","",'Paraclinicos '!Y2604&lt;70,1,'Paraclinicos '!Y2604&gt;=70,0)</f>
        <v/>
      </c>
      <c r="T2669" t="str" cm="1">
        <f t="array" ref="T2669">_xlfn.IFS('Paraclinicos '!W2604="","",'Paraclinicos '!W2604&lt;6,4,'Paraclinicos '!W2604&lt;10,3,'Paraclinicos '!W2604&lt;13,2,'Paraclinicos '!W2604&lt;15,1,'Paraclinicos '!W2604=15,0)</f>
        <v/>
      </c>
      <c r="U2669" s="54" t="str">
        <f t="shared" si="123"/>
        <v/>
      </c>
      <c r="V2669" t="str" cm="1">
        <f t="array" ref="V2669">_xlfn.IFS('Paraclinicos '!S2604="","",OR('Paraclinicos '!S2604&lt;=8,'Paraclinicos '!S2604&gt;=25),3,'Paraclinicos '!S2604&lt;12,1,'Paraclinicos '!S2604&lt;21,0,'Paraclinicos '!S2604&lt;25,2)</f>
        <v/>
      </c>
      <c r="W2669" t="str">
        <f>IFERROR(IF(INDEX('BD Demog para scores enalazar'!Y$2:'BD Demog para scores enalazar'!Y$3000,MATCH(Formulas!A2669,'BD Demog para scores enalazar'!A$2:'BD Demog para scores enalazar'!A$3000,0))=1,"SI","NO"),"")</f>
        <v/>
      </c>
      <c r="X2669" s="9" t="str">
        <f>IFERROR(IF(INDEX('BD Demog para scores enalazar'!AJ$2:'BD Demog para scores enalazar'!AJ$3000,MATCH(Formulas!A2669,'BD Demog para scores enalazar'!A$2:'BD Demog para scores enalazar'!A$3000,0))=1,"SI","NO"),"")</f>
        <v/>
      </c>
      <c r="Y2669" t="str" cm="1">
        <f t="array" ref="Y2669">IF(AND(W2669="NO",X2669="NO"),_xlfn.IFS('Paraclinicos '!K2604&lt;=91,3,'Paraclinicos '!K2604&lt;94,2,'Paraclinicos '!K2604&lt;96,1,'Paraclinicos '!K2604&gt;=96,0),"")</f>
        <v/>
      </c>
      <c r="Z2669" t="str" cm="1">
        <f t="array" ref="Z2669">IF(OR(W2669="SI",X2669="SI"),_xlfn.IFS(OR(AND('Paraclinicos '!K2605&lt;=83),AND('Paraclinicos '!K2605&gt;=97,AA2669=2)),3,OR(AND('Paraclinicos '!K2605&lt;=86),AND('Paraclinicos '!K2605&gt;=94,AA2669=2)),2,OR(AND('Paraclinicos '!K2605&lt;=88),AND('Paraclinicos '!K2605&gt;=92,AA2669=2)),1,OR(AND('Paraclinicos '!K2605&gt;=88,'Paraclinicos '!K2605&lt;=92),AND('Paraclinicos '!K2605&gt;=93,AA2669=0)),0),"")</f>
        <v/>
      </c>
      <c r="AA2669" t="str" cm="1">
        <f t="array" ref="AA2669">_xlfn.IFS('Paraclinicos '!E2604="","",'Paraclinicos '!E2604="Oxigeno",2,'Paraclinicos '!E2604="Aire",0)</f>
        <v/>
      </c>
    </row>
    <row r="2670" spans="1:27" x14ac:dyDescent="0.25">
      <c r="A2670">
        <f>'Paraclinicos '!A2605</f>
        <v>0</v>
      </c>
      <c r="B2670" s="3">
        <f>'Paraclinicos '!R2605</f>
        <v>0</v>
      </c>
      <c r="C2670" t="str" cm="1">
        <f t="array" ref="C2670">_xlfn.IFS('Paraclinicos '!Q2605="","",'Paraclinicos '!Q2605&gt;60,3,'Paraclinicos '!Q2605&lt;=60,1)</f>
        <v/>
      </c>
      <c r="D2670" t="str">
        <f>IFERROR(IF(INDEX('BD Demog para scores enalazar'!BC$2:BC$3000,MATCH(Formulas!A2670,'BD Demog para scores enalazar'!A$2:A$3000,0))=0,"SI","NO"),"")</f>
        <v/>
      </c>
      <c r="E2670" t="str" cm="1">
        <f t="array" ref="E2670">_xlfn.IFS(D2670="","",D2670="SI",4,D2670="NO",1)</f>
        <v/>
      </c>
      <c r="F2670" t="str" cm="1">
        <f t="array" ref="F2670">_xlfn.IFS('Paraclinicos '!B2605="","",'Paraclinicos '!B2605&gt;1,1,'Paraclinicos '!B2605&lt;=1,3)</f>
        <v/>
      </c>
      <c r="G2670" t="str" cm="1">
        <f t="array" ref="G2670">_xlfn.IFS('Paraclinicos '!D2605="","",AND('Paraclinicos '!D2605&gt;=250,'Paraclinicos '!D2605&lt;=500),2,'Paraclinicos '!D2605&gt;500,3,'Paraclinicos '!D2605&lt;250,1)</f>
        <v/>
      </c>
      <c r="H2670" s="50" t="str">
        <f t="shared" si="124"/>
        <v/>
      </c>
      <c r="I2670" t="str" cm="1">
        <f t="array" ref="I2670">_xlfn.IFS('Paraclinicos '!Q2605="","",'Paraclinicos '!Q2605&gt;=65,1,'Paraclinicos '!Q2605&lt;65,0)</f>
        <v/>
      </c>
      <c r="J2670" t="str" cm="1">
        <f t="array" ref="J2670">_xlfn.IFS('Paraclinicos '!I2605="","",'Paraclinicos '!I2605&gt;7,1,'Paraclinicos '!I2605&lt;=7,0)</f>
        <v/>
      </c>
      <c r="K2670" t="str" cm="1">
        <f t="array" ref="K2670">_xlfn.IFS('Paraclinicos '!W2605="","",'Paraclinicos '!W2605&lt;=8,1,'Paraclinicos '!W2605&gt;8,0)</f>
        <v/>
      </c>
      <c r="L2670" t="str" cm="1">
        <f t="array" ref="L2670">_xlfn.IFS('Paraclinicos '!S2605="","",'Paraclinicos '!S2605&gt;=30,1,'Paraclinicos '!S2605&lt;30,0)</f>
        <v/>
      </c>
      <c r="M2670" t="str" cm="1">
        <f t="array" ref="M2670">_xlfn.IFS(OR('Paraclinicos '!T2605="",'Paraclinicos '!U2605=""),"",OR('Paraclinicos '!T2605&lt;=90,'Paraclinicos '!U2605&lt;=60),1,OR('Paraclinicos '!T2605&gt;90,'Paraclinicos '!U2605&gt;60),0)</f>
        <v/>
      </c>
      <c r="N2670" s="45" t="str">
        <f t="shared" si="125"/>
        <v/>
      </c>
      <c r="O2670" t="str" cm="1">
        <f t="array" ref="O2670">_xlfn.IFS(OR('Paraclinicos '!M2605="",'Paraclinicos '!N2605="",'Paraclinicos '!N2605=0),"",'Paraclinicos '!M2605/'Paraclinicos '!N2605&lt;100,4,'Paraclinicos '!M2605/'Paraclinicos '!N2605&lt;200,3,'Paraclinicos '!M2605/'Paraclinicos '!N2605&lt;300,2,'Paraclinicos '!M2605/'Paraclinicos '!N2605&lt;400,1,'Paraclinicos '!M2605/'Paraclinicos '!N2605&gt;=400,0)</f>
        <v/>
      </c>
      <c r="P2670" t="str" cm="1">
        <f t="array" ref="P2670">_xlfn.IFS('Paraclinicos '!C2605="","",'Paraclinicos '!C2605&lt;20,4,'Paraclinicos '!C2605&lt;50,3,'Paraclinicos '!C2605&lt;100,2,'Paraclinicos '!C2605&lt;150,1,'Paraclinicos '!C2605&gt;150,0)</f>
        <v/>
      </c>
      <c r="Q2670" t="str" cm="1">
        <f t="array" ref="Q2670">_xlfn.IFS('Paraclinicos '!O2605="","",'Paraclinicos '!O2605&lt;1.2,0,'Paraclinicos '!O2605&lt;2,1,'Paraclinicos '!O2605&lt;3.5,2,'Paraclinicos '!O2605&lt;5,3,'Paraclinicos '!O2605&gt;5,4)</f>
        <v/>
      </c>
      <c r="R2670" t="str" cm="1">
        <f t="array" ref="R2670">_xlfn.IFS('Paraclinicos '!J2605="","",'Paraclinicos '!J2605&lt;1.2,0,'Paraclinicos '!J2605&lt;2,1,'Paraclinicos '!J2605&lt;6,2,'Paraclinicos '!J2605&lt;12,3,'Paraclinicos '!J2605&gt;=12,4)</f>
        <v/>
      </c>
      <c r="S2670" t="str" cm="1">
        <f t="array" ref="S2670">_xlfn.IFS('Paraclinicos '!Y2605="","",'Paraclinicos '!Y2605&lt;70,1,'Paraclinicos '!Y2605&gt;=70,0)</f>
        <v/>
      </c>
      <c r="T2670" t="str" cm="1">
        <f t="array" ref="T2670">_xlfn.IFS('Paraclinicos '!W2605="","",'Paraclinicos '!W2605&lt;6,4,'Paraclinicos '!W2605&lt;10,3,'Paraclinicos '!W2605&lt;13,2,'Paraclinicos '!W2605&lt;15,1,'Paraclinicos '!W2605=15,0)</f>
        <v/>
      </c>
      <c r="U2670" s="54" t="str">
        <f t="shared" si="123"/>
        <v/>
      </c>
      <c r="V2670" t="str" cm="1">
        <f t="array" ref="V2670">_xlfn.IFS('Paraclinicos '!S2605="","",OR('Paraclinicos '!S2605&lt;=8,'Paraclinicos '!S2605&gt;=25),3,'Paraclinicos '!S2605&lt;12,1,'Paraclinicos '!S2605&lt;21,0,'Paraclinicos '!S2605&lt;25,2)</f>
        <v/>
      </c>
      <c r="W2670" t="str">
        <f>IFERROR(IF(INDEX('BD Demog para scores enalazar'!Y$2:'BD Demog para scores enalazar'!Y$3000,MATCH(Formulas!A2670,'BD Demog para scores enalazar'!A$2:'BD Demog para scores enalazar'!A$3000,0))=1,"SI","NO"),"")</f>
        <v/>
      </c>
      <c r="X2670" s="9" t="str">
        <f>IFERROR(IF(INDEX('BD Demog para scores enalazar'!AJ$2:'BD Demog para scores enalazar'!AJ$3000,MATCH(Formulas!A2670,'BD Demog para scores enalazar'!A$2:'BD Demog para scores enalazar'!A$3000,0))=1,"SI","NO"),"")</f>
        <v/>
      </c>
      <c r="Y2670" t="str" cm="1">
        <f t="array" ref="Y2670">IF(AND(W2670="NO",X2670="NO"),_xlfn.IFS('Paraclinicos '!K2605&lt;=91,3,'Paraclinicos '!K2605&lt;94,2,'Paraclinicos '!K2605&lt;96,1,'Paraclinicos '!K2605&gt;=96,0),"")</f>
        <v/>
      </c>
      <c r="Z2670" t="str" cm="1">
        <f t="array" ref="Z2670">IF(OR(W2670="SI",X2670="SI"),_xlfn.IFS(OR(AND('Paraclinicos '!K2606&lt;=83),AND('Paraclinicos '!K2606&gt;=97,AA2670=2)),3,OR(AND('Paraclinicos '!K2606&lt;=86),AND('Paraclinicos '!K2606&gt;=94,AA2670=2)),2,OR(AND('Paraclinicos '!K2606&lt;=88),AND('Paraclinicos '!K2606&gt;=92,AA2670=2)),1,OR(AND('Paraclinicos '!K2606&gt;=88,'Paraclinicos '!K2606&lt;=92),AND('Paraclinicos '!K2606&gt;=93,AA2670=0)),0),"")</f>
        <v/>
      </c>
      <c r="AA2670" t="str" cm="1">
        <f t="array" ref="AA2670">_xlfn.IFS('Paraclinicos '!E2605="","",'Paraclinicos '!E2605="Oxigeno",2,'Paraclinicos '!E2605="Aire",0)</f>
        <v/>
      </c>
    </row>
    <row r="2671" spans="1:27" x14ac:dyDescent="0.25">
      <c r="A2671">
        <f>'Paraclinicos '!A2606</f>
        <v>0</v>
      </c>
      <c r="B2671" s="3">
        <f>'Paraclinicos '!R2606</f>
        <v>0</v>
      </c>
      <c r="C2671" t="str" cm="1">
        <f t="array" ref="C2671">_xlfn.IFS('Paraclinicos '!Q2606="","",'Paraclinicos '!Q2606&gt;60,3,'Paraclinicos '!Q2606&lt;=60,1)</f>
        <v/>
      </c>
      <c r="D2671" t="str">
        <f>IFERROR(IF(INDEX('BD Demog para scores enalazar'!BC$2:BC$3000,MATCH(Formulas!A2671,'BD Demog para scores enalazar'!A$2:A$3000,0))=0,"SI","NO"),"")</f>
        <v/>
      </c>
      <c r="E2671" t="str" cm="1">
        <f t="array" ref="E2671">_xlfn.IFS(D2671="","",D2671="SI",4,D2671="NO",1)</f>
        <v/>
      </c>
      <c r="F2671" t="str" cm="1">
        <f t="array" ref="F2671">_xlfn.IFS('Paraclinicos '!B2606="","",'Paraclinicos '!B2606&gt;1,1,'Paraclinicos '!B2606&lt;=1,3)</f>
        <v/>
      </c>
      <c r="G2671" t="str" cm="1">
        <f t="array" ref="G2671">_xlfn.IFS('Paraclinicos '!D2606="","",AND('Paraclinicos '!D2606&gt;=250,'Paraclinicos '!D2606&lt;=500),2,'Paraclinicos '!D2606&gt;500,3,'Paraclinicos '!D2606&lt;250,1)</f>
        <v/>
      </c>
      <c r="H2671" s="50" t="str">
        <f t="shared" si="124"/>
        <v/>
      </c>
      <c r="I2671" t="str" cm="1">
        <f t="array" ref="I2671">_xlfn.IFS('Paraclinicos '!Q2606="","",'Paraclinicos '!Q2606&gt;=65,1,'Paraclinicos '!Q2606&lt;65,0)</f>
        <v/>
      </c>
      <c r="J2671" t="str" cm="1">
        <f t="array" ref="J2671">_xlfn.IFS('Paraclinicos '!I2606="","",'Paraclinicos '!I2606&gt;7,1,'Paraclinicos '!I2606&lt;=7,0)</f>
        <v/>
      </c>
      <c r="K2671" t="str" cm="1">
        <f t="array" ref="K2671">_xlfn.IFS('Paraclinicos '!W2606="","",'Paraclinicos '!W2606&lt;=8,1,'Paraclinicos '!W2606&gt;8,0)</f>
        <v/>
      </c>
      <c r="L2671" t="str" cm="1">
        <f t="array" ref="L2671">_xlfn.IFS('Paraclinicos '!S2606="","",'Paraclinicos '!S2606&gt;=30,1,'Paraclinicos '!S2606&lt;30,0)</f>
        <v/>
      </c>
      <c r="M2671" t="str" cm="1">
        <f t="array" ref="M2671">_xlfn.IFS(OR('Paraclinicos '!T2606="",'Paraclinicos '!U2606=""),"",OR('Paraclinicos '!T2606&lt;=90,'Paraclinicos '!U2606&lt;=60),1,OR('Paraclinicos '!T2606&gt;90,'Paraclinicos '!U2606&gt;60),0)</f>
        <v/>
      </c>
      <c r="N2671" s="45" t="str">
        <f t="shared" si="125"/>
        <v/>
      </c>
      <c r="O2671" t="str" cm="1">
        <f t="array" ref="O2671">_xlfn.IFS(OR('Paraclinicos '!M2606="",'Paraclinicos '!N2606="",'Paraclinicos '!N2606=0),"",'Paraclinicos '!M2606/'Paraclinicos '!N2606&lt;100,4,'Paraclinicos '!M2606/'Paraclinicos '!N2606&lt;200,3,'Paraclinicos '!M2606/'Paraclinicos '!N2606&lt;300,2,'Paraclinicos '!M2606/'Paraclinicos '!N2606&lt;400,1,'Paraclinicos '!M2606/'Paraclinicos '!N2606&gt;=400,0)</f>
        <v/>
      </c>
      <c r="P2671" t="str" cm="1">
        <f t="array" ref="P2671">_xlfn.IFS('Paraclinicos '!C2606="","",'Paraclinicos '!C2606&lt;20,4,'Paraclinicos '!C2606&lt;50,3,'Paraclinicos '!C2606&lt;100,2,'Paraclinicos '!C2606&lt;150,1,'Paraclinicos '!C2606&gt;150,0)</f>
        <v/>
      </c>
      <c r="Q2671" t="str" cm="1">
        <f t="array" ref="Q2671">_xlfn.IFS('Paraclinicos '!O2606="","",'Paraclinicos '!O2606&lt;1.2,0,'Paraclinicos '!O2606&lt;2,1,'Paraclinicos '!O2606&lt;3.5,2,'Paraclinicos '!O2606&lt;5,3,'Paraclinicos '!O2606&gt;5,4)</f>
        <v/>
      </c>
      <c r="R2671" t="str" cm="1">
        <f t="array" ref="R2671">_xlfn.IFS('Paraclinicos '!J2606="","",'Paraclinicos '!J2606&lt;1.2,0,'Paraclinicos '!J2606&lt;2,1,'Paraclinicos '!J2606&lt;6,2,'Paraclinicos '!J2606&lt;12,3,'Paraclinicos '!J2606&gt;=12,4)</f>
        <v/>
      </c>
      <c r="S2671" t="str" cm="1">
        <f t="array" ref="S2671">_xlfn.IFS('Paraclinicos '!Y2606="","",'Paraclinicos '!Y2606&lt;70,1,'Paraclinicos '!Y2606&gt;=70,0)</f>
        <v/>
      </c>
      <c r="T2671" t="str" cm="1">
        <f t="array" ref="T2671">_xlfn.IFS('Paraclinicos '!W2606="","",'Paraclinicos '!W2606&lt;6,4,'Paraclinicos '!W2606&lt;10,3,'Paraclinicos '!W2606&lt;13,2,'Paraclinicos '!W2606&lt;15,1,'Paraclinicos '!W2606=15,0)</f>
        <v/>
      </c>
      <c r="U2671" s="54" t="str">
        <f t="shared" si="123"/>
        <v/>
      </c>
      <c r="V2671" t="str" cm="1">
        <f t="array" ref="V2671">_xlfn.IFS('Paraclinicos '!S2606="","",OR('Paraclinicos '!S2606&lt;=8,'Paraclinicos '!S2606&gt;=25),3,'Paraclinicos '!S2606&lt;12,1,'Paraclinicos '!S2606&lt;21,0,'Paraclinicos '!S2606&lt;25,2)</f>
        <v/>
      </c>
      <c r="W2671" t="str">
        <f>IFERROR(IF(INDEX('BD Demog para scores enalazar'!Y$2:'BD Demog para scores enalazar'!Y$3000,MATCH(Formulas!A2671,'BD Demog para scores enalazar'!A$2:'BD Demog para scores enalazar'!A$3000,0))=1,"SI","NO"),"")</f>
        <v/>
      </c>
      <c r="X2671" s="9" t="str">
        <f>IFERROR(IF(INDEX('BD Demog para scores enalazar'!AJ$2:'BD Demog para scores enalazar'!AJ$3000,MATCH(Formulas!A2671,'BD Demog para scores enalazar'!A$2:'BD Demog para scores enalazar'!A$3000,0))=1,"SI","NO"),"")</f>
        <v/>
      </c>
      <c r="Y2671" t="str" cm="1">
        <f t="array" ref="Y2671">IF(AND(W2671="NO",X2671="NO"),_xlfn.IFS('Paraclinicos '!K2606&lt;=91,3,'Paraclinicos '!K2606&lt;94,2,'Paraclinicos '!K2606&lt;96,1,'Paraclinicos '!K2606&gt;=96,0),"")</f>
        <v/>
      </c>
      <c r="Z2671" t="str" cm="1">
        <f t="array" ref="Z2671">IF(OR(W2671="SI",X2671="SI"),_xlfn.IFS(OR(AND('Paraclinicos '!K2607&lt;=83),AND('Paraclinicos '!K2607&gt;=97,AA2671=2)),3,OR(AND('Paraclinicos '!K2607&lt;=86),AND('Paraclinicos '!K2607&gt;=94,AA2671=2)),2,OR(AND('Paraclinicos '!K2607&lt;=88),AND('Paraclinicos '!K2607&gt;=92,AA2671=2)),1,OR(AND('Paraclinicos '!K2607&gt;=88,'Paraclinicos '!K2607&lt;=92),AND('Paraclinicos '!K2607&gt;=93,AA2671=0)),0),"")</f>
        <v/>
      </c>
      <c r="AA2671" t="str" cm="1">
        <f t="array" ref="AA2671">_xlfn.IFS('Paraclinicos '!E2606="","",'Paraclinicos '!E2606="Oxigeno",2,'Paraclinicos '!E2606="Aire",0)</f>
        <v/>
      </c>
    </row>
    <row r="2672" spans="1:27" x14ac:dyDescent="0.25">
      <c r="A2672">
        <f>'Paraclinicos '!A2607</f>
        <v>0</v>
      </c>
      <c r="B2672" s="3">
        <f>'Paraclinicos '!R2607</f>
        <v>0</v>
      </c>
      <c r="C2672" t="str" cm="1">
        <f t="array" ref="C2672">_xlfn.IFS('Paraclinicos '!Q2607="","",'Paraclinicos '!Q2607&gt;60,3,'Paraclinicos '!Q2607&lt;=60,1)</f>
        <v/>
      </c>
      <c r="D2672" t="str">
        <f>IFERROR(IF(INDEX('BD Demog para scores enalazar'!BC$2:BC$3000,MATCH(Formulas!A2672,'BD Demog para scores enalazar'!A$2:A$3000,0))=0,"SI","NO"),"")</f>
        <v/>
      </c>
      <c r="E2672" t="str" cm="1">
        <f t="array" ref="E2672">_xlfn.IFS(D2672="","",D2672="SI",4,D2672="NO",1)</f>
        <v/>
      </c>
      <c r="F2672" t="str" cm="1">
        <f t="array" ref="F2672">_xlfn.IFS('Paraclinicos '!B2607="","",'Paraclinicos '!B2607&gt;1,1,'Paraclinicos '!B2607&lt;=1,3)</f>
        <v/>
      </c>
      <c r="G2672" t="str" cm="1">
        <f t="array" ref="G2672">_xlfn.IFS('Paraclinicos '!D2607="","",AND('Paraclinicos '!D2607&gt;=250,'Paraclinicos '!D2607&lt;=500),2,'Paraclinicos '!D2607&gt;500,3,'Paraclinicos '!D2607&lt;250,1)</f>
        <v/>
      </c>
      <c r="H2672" s="50" t="str">
        <f t="shared" si="124"/>
        <v/>
      </c>
      <c r="I2672" t="str" cm="1">
        <f t="array" ref="I2672">_xlfn.IFS('Paraclinicos '!Q2607="","",'Paraclinicos '!Q2607&gt;=65,1,'Paraclinicos '!Q2607&lt;65,0)</f>
        <v/>
      </c>
      <c r="J2672" t="str" cm="1">
        <f t="array" ref="J2672">_xlfn.IFS('Paraclinicos '!I2607="","",'Paraclinicos '!I2607&gt;7,1,'Paraclinicos '!I2607&lt;=7,0)</f>
        <v/>
      </c>
      <c r="K2672" t="str" cm="1">
        <f t="array" ref="K2672">_xlfn.IFS('Paraclinicos '!W2607="","",'Paraclinicos '!W2607&lt;=8,1,'Paraclinicos '!W2607&gt;8,0)</f>
        <v/>
      </c>
      <c r="L2672" t="str" cm="1">
        <f t="array" ref="L2672">_xlfn.IFS('Paraclinicos '!S2607="","",'Paraclinicos '!S2607&gt;=30,1,'Paraclinicos '!S2607&lt;30,0)</f>
        <v/>
      </c>
      <c r="M2672" t="str" cm="1">
        <f t="array" ref="M2672">_xlfn.IFS(OR('Paraclinicos '!T2607="",'Paraclinicos '!U2607=""),"",OR('Paraclinicos '!T2607&lt;=90,'Paraclinicos '!U2607&lt;=60),1,OR('Paraclinicos '!T2607&gt;90,'Paraclinicos '!U2607&gt;60),0)</f>
        <v/>
      </c>
      <c r="N2672" s="45" t="str">
        <f t="shared" si="125"/>
        <v/>
      </c>
      <c r="O2672" t="str" cm="1">
        <f t="array" ref="O2672">_xlfn.IFS(OR('Paraclinicos '!M2607="",'Paraclinicos '!N2607="",'Paraclinicos '!N2607=0),"",'Paraclinicos '!M2607/'Paraclinicos '!N2607&lt;100,4,'Paraclinicos '!M2607/'Paraclinicos '!N2607&lt;200,3,'Paraclinicos '!M2607/'Paraclinicos '!N2607&lt;300,2,'Paraclinicos '!M2607/'Paraclinicos '!N2607&lt;400,1,'Paraclinicos '!M2607/'Paraclinicos '!N2607&gt;=400,0)</f>
        <v/>
      </c>
      <c r="P2672" t="str" cm="1">
        <f t="array" ref="P2672">_xlfn.IFS('Paraclinicos '!C2607="","",'Paraclinicos '!C2607&lt;20,4,'Paraclinicos '!C2607&lt;50,3,'Paraclinicos '!C2607&lt;100,2,'Paraclinicos '!C2607&lt;150,1,'Paraclinicos '!C2607&gt;150,0)</f>
        <v/>
      </c>
      <c r="Q2672" t="str" cm="1">
        <f t="array" ref="Q2672">_xlfn.IFS('Paraclinicos '!O2607="","",'Paraclinicos '!O2607&lt;1.2,0,'Paraclinicos '!O2607&lt;2,1,'Paraclinicos '!O2607&lt;3.5,2,'Paraclinicos '!O2607&lt;5,3,'Paraclinicos '!O2607&gt;5,4)</f>
        <v/>
      </c>
      <c r="R2672" t="str" cm="1">
        <f t="array" ref="R2672">_xlfn.IFS('Paraclinicos '!J2607="","",'Paraclinicos '!J2607&lt;1.2,0,'Paraclinicos '!J2607&lt;2,1,'Paraclinicos '!J2607&lt;6,2,'Paraclinicos '!J2607&lt;12,3,'Paraclinicos '!J2607&gt;=12,4)</f>
        <v/>
      </c>
      <c r="S2672" t="str" cm="1">
        <f t="array" ref="S2672">_xlfn.IFS('Paraclinicos '!Y2607="","",'Paraclinicos '!Y2607&lt;70,1,'Paraclinicos '!Y2607&gt;=70,0)</f>
        <v/>
      </c>
      <c r="T2672" t="str" cm="1">
        <f t="array" ref="T2672">_xlfn.IFS('Paraclinicos '!W2607="","",'Paraclinicos '!W2607&lt;6,4,'Paraclinicos '!W2607&lt;10,3,'Paraclinicos '!W2607&lt;13,2,'Paraclinicos '!W2607&lt;15,1,'Paraclinicos '!W2607=15,0)</f>
        <v/>
      </c>
      <c r="U2672" s="54" t="str">
        <f t="shared" si="123"/>
        <v/>
      </c>
      <c r="V2672" t="str" cm="1">
        <f t="array" ref="V2672">_xlfn.IFS('Paraclinicos '!S2607="","",OR('Paraclinicos '!S2607&lt;=8,'Paraclinicos '!S2607&gt;=25),3,'Paraclinicos '!S2607&lt;12,1,'Paraclinicos '!S2607&lt;21,0,'Paraclinicos '!S2607&lt;25,2)</f>
        <v/>
      </c>
      <c r="W2672" t="str">
        <f>IFERROR(IF(INDEX('BD Demog para scores enalazar'!Y$2:'BD Demog para scores enalazar'!Y$3000,MATCH(Formulas!A2672,'BD Demog para scores enalazar'!A$2:'BD Demog para scores enalazar'!A$3000,0))=1,"SI","NO"),"")</f>
        <v/>
      </c>
      <c r="X2672" s="9" t="str">
        <f>IFERROR(IF(INDEX('BD Demog para scores enalazar'!AJ$2:'BD Demog para scores enalazar'!AJ$3000,MATCH(Formulas!A2672,'BD Demog para scores enalazar'!A$2:'BD Demog para scores enalazar'!A$3000,0))=1,"SI","NO"),"")</f>
        <v/>
      </c>
      <c r="Y2672" t="str" cm="1">
        <f t="array" ref="Y2672">IF(AND(W2672="NO",X2672="NO"),_xlfn.IFS('Paraclinicos '!K2607&lt;=91,3,'Paraclinicos '!K2607&lt;94,2,'Paraclinicos '!K2607&lt;96,1,'Paraclinicos '!K2607&gt;=96,0),"")</f>
        <v/>
      </c>
      <c r="Z2672" t="str" cm="1">
        <f t="array" ref="Z2672">IF(OR(W2672="SI",X2672="SI"),_xlfn.IFS(OR(AND('Paraclinicos '!K2608&lt;=83),AND('Paraclinicos '!K2608&gt;=97,AA2672=2)),3,OR(AND('Paraclinicos '!K2608&lt;=86),AND('Paraclinicos '!K2608&gt;=94,AA2672=2)),2,OR(AND('Paraclinicos '!K2608&lt;=88),AND('Paraclinicos '!K2608&gt;=92,AA2672=2)),1,OR(AND('Paraclinicos '!K2608&gt;=88,'Paraclinicos '!K2608&lt;=92),AND('Paraclinicos '!K2608&gt;=93,AA2672=0)),0),"")</f>
        <v/>
      </c>
      <c r="AA2672" t="str" cm="1">
        <f t="array" ref="AA2672">_xlfn.IFS('Paraclinicos '!E2607="","",'Paraclinicos '!E2607="Oxigeno",2,'Paraclinicos '!E2607="Aire",0)</f>
        <v/>
      </c>
    </row>
    <row r="2673" spans="1:27" x14ac:dyDescent="0.25">
      <c r="A2673">
        <f>'Paraclinicos '!A2608</f>
        <v>0</v>
      </c>
      <c r="B2673" s="3">
        <f>'Paraclinicos '!R2608</f>
        <v>0</v>
      </c>
      <c r="C2673" t="str" cm="1">
        <f t="array" ref="C2673">_xlfn.IFS('Paraclinicos '!Q2608="","",'Paraclinicos '!Q2608&gt;60,3,'Paraclinicos '!Q2608&lt;=60,1)</f>
        <v/>
      </c>
      <c r="D2673" t="str">
        <f>IFERROR(IF(INDEX('BD Demog para scores enalazar'!BC$2:BC$3000,MATCH(Formulas!A2673,'BD Demog para scores enalazar'!A$2:A$3000,0))=0,"SI","NO"),"")</f>
        <v/>
      </c>
      <c r="E2673" t="str" cm="1">
        <f t="array" ref="E2673">_xlfn.IFS(D2673="","",D2673="SI",4,D2673="NO",1)</f>
        <v/>
      </c>
      <c r="F2673" t="str" cm="1">
        <f t="array" ref="F2673">_xlfn.IFS('Paraclinicos '!B2608="","",'Paraclinicos '!B2608&gt;1,1,'Paraclinicos '!B2608&lt;=1,3)</f>
        <v/>
      </c>
      <c r="G2673" t="str" cm="1">
        <f t="array" ref="G2673">_xlfn.IFS('Paraclinicos '!D2608="","",AND('Paraclinicos '!D2608&gt;=250,'Paraclinicos '!D2608&lt;=500),2,'Paraclinicos '!D2608&gt;500,3,'Paraclinicos '!D2608&lt;250,1)</f>
        <v/>
      </c>
      <c r="H2673" s="50" t="str">
        <f t="shared" si="124"/>
        <v/>
      </c>
      <c r="I2673" t="str" cm="1">
        <f t="array" ref="I2673">_xlfn.IFS('Paraclinicos '!Q2608="","",'Paraclinicos '!Q2608&gt;=65,1,'Paraclinicos '!Q2608&lt;65,0)</f>
        <v/>
      </c>
      <c r="J2673" t="str" cm="1">
        <f t="array" ref="J2673">_xlfn.IFS('Paraclinicos '!I2608="","",'Paraclinicos '!I2608&gt;7,1,'Paraclinicos '!I2608&lt;=7,0)</f>
        <v/>
      </c>
      <c r="K2673" t="str" cm="1">
        <f t="array" ref="K2673">_xlfn.IFS('Paraclinicos '!W2608="","",'Paraclinicos '!W2608&lt;=8,1,'Paraclinicos '!W2608&gt;8,0)</f>
        <v/>
      </c>
      <c r="L2673" t="str" cm="1">
        <f t="array" ref="L2673">_xlfn.IFS('Paraclinicos '!S2608="","",'Paraclinicos '!S2608&gt;=30,1,'Paraclinicos '!S2608&lt;30,0)</f>
        <v/>
      </c>
      <c r="M2673" t="str" cm="1">
        <f t="array" ref="M2673">_xlfn.IFS(OR('Paraclinicos '!T2608="",'Paraclinicos '!U2608=""),"",OR('Paraclinicos '!T2608&lt;=90,'Paraclinicos '!U2608&lt;=60),1,OR('Paraclinicos '!T2608&gt;90,'Paraclinicos '!U2608&gt;60),0)</f>
        <v/>
      </c>
      <c r="N2673" s="45" t="str">
        <f t="shared" si="125"/>
        <v/>
      </c>
      <c r="O2673" t="str" cm="1">
        <f t="array" ref="O2673">_xlfn.IFS(OR('Paraclinicos '!M2608="",'Paraclinicos '!N2608="",'Paraclinicos '!N2608=0),"",'Paraclinicos '!M2608/'Paraclinicos '!N2608&lt;100,4,'Paraclinicos '!M2608/'Paraclinicos '!N2608&lt;200,3,'Paraclinicos '!M2608/'Paraclinicos '!N2608&lt;300,2,'Paraclinicos '!M2608/'Paraclinicos '!N2608&lt;400,1,'Paraclinicos '!M2608/'Paraclinicos '!N2608&gt;=400,0)</f>
        <v/>
      </c>
      <c r="P2673" t="str" cm="1">
        <f t="array" ref="P2673">_xlfn.IFS('Paraclinicos '!C2608="","",'Paraclinicos '!C2608&lt;20,4,'Paraclinicos '!C2608&lt;50,3,'Paraclinicos '!C2608&lt;100,2,'Paraclinicos '!C2608&lt;150,1,'Paraclinicos '!C2608&gt;150,0)</f>
        <v/>
      </c>
      <c r="Q2673" t="str" cm="1">
        <f t="array" ref="Q2673">_xlfn.IFS('Paraclinicos '!O2608="","",'Paraclinicos '!O2608&lt;1.2,0,'Paraclinicos '!O2608&lt;2,1,'Paraclinicos '!O2608&lt;3.5,2,'Paraclinicos '!O2608&lt;5,3,'Paraclinicos '!O2608&gt;5,4)</f>
        <v/>
      </c>
      <c r="R2673" t="str" cm="1">
        <f t="array" ref="R2673">_xlfn.IFS('Paraclinicos '!J2608="","",'Paraclinicos '!J2608&lt;1.2,0,'Paraclinicos '!J2608&lt;2,1,'Paraclinicos '!J2608&lt;6,2,'Paraclinicos '!J2608&lt;12,3,'Paraclinicos '!J2608&gt;=12,4)</f>
        <v/>
      </c>
      <c r="S2673" t="str" cm="1">
        <f t="array" ref="S2673">_xlfn.IFS('Paraclinicos '!Y2608="","",'Paraclinicos '!Y2608&lt;70,1,'Paraclinicos '!Y2608&gt;=70,0)</f>
        <v/>
      </c>
      <c r="T2673" t="str" cm="1">
        <f t="array" ref="T2673">_xlfn.IFS('Paraclinicos '!W2608="","",'Paraclinicos '!W2608&lt;6,4,'Paraclinicos '!W2608&lt;10,3,'Paraclinicos '!W2608&lt;13,2,'Paraclinicos '!W2608&lt;15,1,'Paraclinicos '!W2608=15,0)</f>
        <v/>
      </c>
      <c r="U2673" s="54" t="str">
        <f t="shared" si="123"/>
        <v/>
      </c>
      <c r="V2673" t="str" cm="1">
        <f t="array" ref="V2673">_xlfn.IFS('Paraclinicos '!S2608="","",OR('Paraclinicos '!S2608&lt;=8,'Paraclinicos '!S2608&gt;=25),3,'Paraclinicos '!S2608&lt;12,1,'Paraclinicos '!S2608&lt;21,0,'Paraclinicos '!S2608&lt;25,2)</f>
        <v/>
      </c>
      <c r="W2673" t="str">
        <f>IFERROR(IF(INDEX('BD Demog para scores enalazar'!Y$2:'BD Demog para scores enalazar'!Y$3000,MATCH(Formulas!A2673,'BD Demog para scores enalazar'!A$2:'BD Demog para scores enalazar'!A$3000,0))=1,"SI","NO"),"")</f>
        <v/>
      </c>
      <c r="X2673" s="9" t="str">
        <f>IFERROR(IF(INDEX('BD Demog para scores enalazar'!AJ$2:'BD Demog para scores enalazar'!AJ$3000,MATCH(Formulas!A2673,'BD Demog para scores enalazar'!A$2:'BD Demog para scores enalazar'!A$3000,0))=1,"SI","NO"),"")</f>
        <v/>
      </c>
      <c r="Y2673" t="str" cm="1">
        <f t="array" ref="Y2673">IF(AND(W2673="NO",X2673="NO"),_xlfn.IFS('Paraclinicos '!K2608&lt;=91,3,'Paraclinicos '!K2608&lt;94,2,'Paraclinicos '!K2608&lt;96,1,'Paraclinicos '!K2608&gt;=96,0),"")</f>
        <v/>
      </c>
      <c r="Z2673" t="str" cm="1">
        <f t="array" ref="Z2673">IF(OR(W2673="SI",X2673="SI"),_xlfn.IFS(OR(AND('Paraclinicos '!K2609&lt;=83),AND('Paraclinicos '!K2609&gt;=97,AA2673=2)),3,OR(AND('Paraclinicos '!K2609&lt;=86),AND('Paraclinicos '!K2609&gt;=94,AA2673=2)),2,OR(AND('Paraclinicos '!K2609&lt;=88),AND('Paraclinicos '!K2609&gt;=92,AA2673=2)),1,OR(AND('Paraclinicos '!K2609&gt;=88,'Paraclinicos '!K2609&lt;=92),AND('Paraclinicos '!K2609&gt;=93,AA2673=0)),0),"")</f>
        <v/>
      </c>
      <c r="AA2673" t="str" cm="1">
        <f t="array" ref="AA2673">_xlfn.IFS('Paraclinicos '!E2608="","",'Paraclinicos '!E2608="Oxigeno",2,'Paraclinicos '!E2608="Aire",0)</f>
        <v/>
      </c>
    </row>
    <row r="2674" spans="1:27" x14ac:dyDescent="0.25">
      <c r="A2674">
        <f>'Paraclinicos '!A2609</f>
        <v>0</v>
      </c>
      <c r="B2674" s="3">
        <f>'Paraclinicos '!R2609</f>
        <v>0</v>
      </c>
      <c r="C2674" t="str" cm="1">
        <f t="array" ref="C2674">_xlfn.IFS('Paraclinicos '!Q2609="","",'Paraclinicos '!Q2609&gt;60,3,'Paraclinicos '!Q2609&lt;=60,1)</f>
        <v/>
      </c>
      <c r="D2674" t="str">
        <f>IFERROR(IF(INDEX('BD Demog para scores enalazar'!BC$2:BC$3000,MATCH(Formulas!A2674,'BD Demog para scores enalazar'!A$2:A$3000,0))=0,"SI","NO"),"")</f>
        <v/>
      </c>
      <c r="E2674" t="str" cm="1">
        <f t="array" ref="E2674">_xlfn.IFS(D2674="","",D2674="SI",4,D2674="NO",1)</f>
        <v/>
      </c>
      <c r="F2674" t="str" cm="1">
        <f t="array" ref="F2674">_xlfn.IFS('Paraclinicos '!B2609="","",'Paraclinicos '!B2609&gt;1,1,'Paraclinicos '!B2609&lt;=1,3)</f>
        <v/>
      </c>
      <c r="G2674" t="str" cm="1">
        <f t="array" ref="G2674">_xlfn.IFS('Paraclinicos '!D2609="","",AND('Paraclinicos '!D2609&gt;=250,'Paraclinicos '!D2609&lt;=500),2,'Paraclinicos '!D2609&gt;500,3,'Paraclinicos '!D2609&lt;250,1)</f>
        <v/>
      </c>
      <c r="H2674" s="50" t="str">
        <f t="shared" si="124"/>
        <v/>
      </c>
      <c r="I2674" t="str" cm="1">
        <f t="array" ref="I2674">_xlfn.IFS('Paraclinicos '!Q2609="","",'Paraclinicos '!Q2609&gt;=65,1,'Paraclinicos '!Q2609&lt;65,0)</f>
        <v/>
      </c>
      <c r="J2674" t="str" cm="1">
        <f t="array" ref="J2674">_xlfn.IFS('Paraclinicos '!I2609="","",'Paraclinicos '!I2609&gt;7,1,'Paraclinicos '!I2609&lt;=7,0)</f>
        <v/>
      </c>
      <c r="K2674" t="str" cm="1">
        <f t="array" ref="K2674">_xlfn.IFS('Paraclinicos '!W2609="","",'Paraclinicos '!W2609&lt;=8,1,'Paraclinicos '!W2609&gt;8,0)</f>
        <v/>
      </c>
      <c r="L2674" t="str" cm="1">
        <f t="array" ref="L2674">_xlfn.IFS('Paraclinicos '!S2609="","",'Paraclinicos '!S2609&gt;=30,1,'Paraclinicos '!S2609&lt;30,0)</f>
        <v/>
      </c>
      <c r="M2674" t="str" cm="1">
        <f t="array" ref="M2674">_xlfn.IFS(OR('Paraclinicos '!T2609="",'Paraclinicos '!U2609=""),"",OR('Paraclinicos '!T2609&lt;=90,'Paraclinicos '!U2609&lt;=60),1,OR('Paraclinicos '!T2609&gt;90,'Paraclinicos '!U2609&gt;60),0)</f>
        <v/>
      </c>
      <c r="N2674" s="45" t="str">
        <f t="shared" si="125"/>
        <v/>
      </c>
      <c r="O2674" t="str" cm="1">
        <f t="array" ref="O2674">_xlfn.IFS(OR('Paraclinicos '!M2609="",'Paraclinicos '!N2609="",'Paraclinicos '!N2609=0),"",'Paraclinicos '!M2609/'Paraclinicos '!N2609&lt;100,4,'Paraclinicos '!M2609/'Paraclinicos '!N2609&lt;200,3,'Paraclinicos '!M2609/'Paraclinicos '!N2609&lt;300,2,'Paraclinicos '!M2609/'Paraclinicos '!N2609&lt;400,1,'Paraclinicos '!M2609/'Paraclinicos '!N2609&gt;=400,0)</f>
        <v/>
      </c>
      <c r="P2674" t="str" cm="1">
        <f t="array" ref="P2674">_xlfn.IFS('Paraclinicos '!C2609="","",'Paraclinicos '!C2609&lt;20,4,'Paraclinicos '!C2609&lt;50,3,'Paraclinicos '!C2609&lt;100,2,'Paraclinicos '!C2609&lt;150,1,'Paraclinicos '!C2609&gt;150,0)</f>
        <v/>
      </c>
      <c r="Q2674" t="str" cm="1">
        <f t="array" ref="Q2674">_xlfn.IFS('Paraclinicos '!O2609="","",'Paraclinicos '!O2609&lt;1.2,0,'Paraclinicos '!O2609&lt;2,1,'Paraclinicos '!O2609&lt;3.5,2,'Paraclinicos '!O2609&lt;5,3,'Paraclinicos '!O2609&gt;5,4)</f>
        <v/>
      </c>
      <c r="R2674" t="str" cm="1">
        <f t="array" ref="R2674">_xlfn.IFS('Paraclinicos '!J2609="","",'Paraclinicos '!J2609&lt;1.2,0,'Paraclinicos '!J2609&lt;2,1,'Paraclinicos '!J2609&lt;6,2,'Paraclinicos '!J2609&lt;12,3,'Paraclinicos '!J2609&gt;=12,4)</f>
        <v/>
      </c>
      <c r="S2674" t="str" cm="1">
        <f t="array" ref="S2674">_xlfn.IFS('Paraclinicos '!Y2609="","",'Paraclinicos '!Y2609&lt;70,1,'Paraclinicos '!Y2609&gt;=70,0)</f>
        <v/>
      </c>
      <c r="T2674" t="str" cm="1">
        <f t="array" ref="T2674">_xlfn.IFS('Paraclinicos '!W2609="","",'Paraclinicos '!W2609&lt;6,4,'Paraclinicos '!W2609&lt;10,3,'Paraclinicos '!W2609&lt;13,2,'Paraclinicos '!W2609&lt;15,1,'Paraclinicos '!W2609=15,0)</f>
        <v/>
      </c>
      <c r="U2674" s="54" t="str">
        <f t="shared" si="123"/>
        <v/>
      </c>
      <c r="V2674" t="str" cm="1">
        <f t="array" ref="V2674">_xlfn.IFS('Paraclinicos '!S2609="","",OR('Paraclinicos '!S2609&lt;=8,'Paraclinicos '!S2609&gt;=25),3,'Paraclinicos '!S2609&lt;12,1,'Paraclinicos '!S2609&lt;21,0,'Paraclinicos '!S2609&lt;25,2)</f>
        <v/>
      </c>
      <c r="W2674" t="str">
        <f>IFERROR(IF(INDEX('BD Demog para scores enalazar'!Y$2:'BD Demog para scores enalazar'!Y$3000,MATCH(Formulas!A2674,'BD Demog para scores enalazar'!A$2:'BD Demog para scores enalazar'!A$3000,0))=1,"SI","NO"),"")</f>
        <v/>
      </c>
      <c r="X2674" s="9" t="str">
        <f>IFERROR(IF(INDEX('BD Demog para scores enalazar'!AJ$2:'BD Demog para scores enalazar'!AJ$3000,MATCH(Formulas!A2674,'BD Demog para scores enalazar'!A$2:'BD Demog para scores enalazar'!A$3000,0))=1,"SI","NO"),"")</f>
        <v/>
      </c>
      <c r="Y2674" t="str" cm="1">
        <f t="array" ref="Y2674">IF(AND(W2674="NO",X2674="NO"),_xlfn.IFS('Paraclinicos '!K2609&lt;=91,3,'Paraclinicos '!K2609&lt;94,2,'Paraclinicos '!K2609&lt;96,1,'Paraclinicos '!K2609&gt;=96,0),"")</f>
        <v/>
      </c>
      <c r="Z2674" t="str" cm="1">
        <f t="array" ref="Z2674">IF(OR(W2674="SI",X2674="SI"),_xlfn.IFS(OR(AND('Paraclinicos '!K2610&lt;=83),AND('Paraclinicos '!K2610&gt;=97,AA2674=2)),3,OR(AND('Paraclinicos '!K2610&lt;=86),AND('Paraclinicos '!K2610&gt;=94,AA2674=2)),2,OR(AND('Paraclinicos '!K2610&lt;=88),AND('Paraclinicos '!K2610&gt;=92,AA2674=2)),1,OR(AND('Paraclinicos '!K2610&gt;=88,'Paraclinicos '!K2610&lt;=92),AND('Paraclinicos '!K2610&gt;=93,AA2674=0)),0),"")</f>
        <v/>
      </c>
      <c r="AA2674" t="str" cm="1">
        <f t="array" ref="AA2674">_xlfn.IFS('Paraclinicos '!E2609="","",'Paraclinicos '!E2609="Oxigeno",2,'Paraclinicos '!E2609="Aire",0)</f>
        <v/>
      </c>
    </row>
    <row r="2675" spans="1:27" x14ac:dyDescent="0.25">
      <c r="A2675">
        <f>'Paraclinicos '!A2610</f>
        <v>0</v>
      </c>
      <c r="B2675" s="3">
        <f>'Paraclinicos '!R2610</f>
        <v>0</v>
      </c>
      <c r="C2675" t="str" cm="1">
        <f t="array" ref="C2675">_xlfn.IFS('Paraclinicos '!Q2610="","",'Paraclinicos '!Q2610&gt;60,3,'Paraclinicos '!Q2610&lt;=60,1)</f>
        <v/>
      </c>
      <c r="D2675" t="str">
        <f>IFERROR(IF(INDEX('BD Demog para scores enalazar'!BC$2:BC$3000,MATCH(Formulas!A2675,'BD Demog para scores enalazar'!A$2:A$3000,0))=0,"SI","NO"),"")</f>
        <v/>
      </c>
      <c r="E2675" t="str" cm="1">
        <f t="array" ref="E2675">_xlfn.IFS(D2675="","",D2675="SI",4,D2675="NO",1)</f>
        <v/>
      </c>
      <c r="F2675" t="str" cm="1">
        <f t="array" ref="F2675">_xlfn.IFS('Paraclinicos '!B2610="","",'Paraclinicos '!B2610&gt;1,1,'Paraclinicos '!B2610&lt;=1,3)</f>
        <v/>
      </c>
      <c r="G2675" t="str" cm="1">
        <f t="array" ref="G2675">_xlfn.IFS('Paraclinicos '!D2610="","",AND('Paraclinicos '!D2610&gt;=250,'Paraclinicos '!D2610&lt;=500),2,'Paraclinicos '!D2610&gt;500,3,'Paraclinicos '!D2610&lt;250,1)</f>
        <v/>
      </c>
      <c r="H2675" s="50" t="str">
        <f t="shared" si="124"/>
        <v/>
      </c>
      <c r="I2675" t="str" cm="1">
        <f t="array" ref="I2675">_xlfn.IFS('Paraclinicos '!Q2610="","",'Paraclinicos '!Q2610&gt;=65,1,'Paraclinicos '!Q2610&lt;65,0)</f>
        <v/>
      </c>
      <c r="J2675" t="str" cm="1">
        <f t="array" ref="J2675">_xlfn.IFS('Paraclinicos '!I2610="","",'Paraclinicos '!I2610&gt;7,1,'Paraclinicos '!I2610&lt;=7,0)</f>
        <v/>
      </c>
      <c r="K2675" t="str" cm="1">
        <f t="array" ref="K2675">_xlfn.IFS('Paraclinicos '!W2610="","",'Paraclinicos '!W2610&lt;=8,1,'Paraclinicos '!W2610&gt;8,0)</f>
        <v/>
      </c>
      <c r="L2675" t="str" cm="1">
        <f t="array" ref="L2675">_xlfn.IFS('Paraclinicos '!S2610="","",'Paraclinicos '!S2610&gt;=30,1,'Paraclinicos '!S2610&lt;30,0)</f>
        <v/>
      </c>
      <c r="M2675" t="str" cm="1">
        <f t="array" ref="M2675">_xlfn.IFS(OR('Paraclinicos '!T2610="",'Paraclinicos '!U2610=""),"",OR('Paraclinicos '!T2610&lt;=90,'Paraclinicos '!U2610&lt;=60),1,OR('Paraclinicos '!T2610&gt;90,'Paraclinicos '!U2610&gt;60),0)</f>
        <v/>
      </c>
      <c r="N2675" s="45" t="str">
        <f t="shared" si="125"/>
        <v/>
      </c>
      <c r="O2675" t="str" cm="1">
        <f t="array" ref="O2675">_xlfn.IFS(OR('Paraclinicos '!M2610="",'Paraclinicos '!N2610="",'Paraclinicos '!N2610=0),"",'Paraclinicos '!M2610/'Paraclinicos '!N2610&lt;100,4,'Paraclinicos '!M2610/'Paraclinicos '!N2610&lt;200,3,'Paraclinicos '!M2610/'Paraclinicos '!N2610&lt;300,2,'Paraclinicos '!M2610/'Paraclinicos '!N2610&lt;400,1,'Paraclinicos '!M2610/'Paraclinicos '!N2610&gt;=400,0)</f>
        <v/>
      </c>
      <c r="P2675" t="str" cm="1">
        <f t="array" ref="P2675">_xlfn.IFS('Paraclinicos '!C2610="","",'Paraclinicos '!C2610&lt;20,4,'Paraclinicos '!C2610&lt;50,3,'Paraclinicos '!C2610&lt;100,2,'Paraclinicos '!C2610&lt;150,1,'Paraclinicos '!C2610&gt;150,0)</f>
        <v/>
      </c>
      <c r="Q2675" t="str" cm="1">
        <f t="array" ref="Q2675">_xlfn.IFS('Paraclinicos '!O2610="","",'Paraclinicos '!O2610&lt;1.2,0,'Paraclinicos '!O2610&lt;2,1,'Paraclinicos '!O2610&lt;3.5,2,'Paraclinicos '!O2610&lt;5,3,'Paraclinicos '!O2610&gt;5,4)</f>
        <v/>
      </c>
      <c r="R2675" t="str" cm="1">
        <f t="array" ref="R2675">_xlfn.IFS('Paraclinicos '!J2610="","",'Paraclinicos '!J2610&lt;1.2,0,'Paraclinicos '!J2610&lt;2,1,'Paraclinicos '!J2610&lt;6,2,'Paraclinicos '!J2610&lt;12,3,'Paraclinicos '!J2610&gt;=12,4)</f>
        <v/>
      </c>
      <c r="S2675" t="str" cm="1">
        <f t="array" ref="S2675">_xlfn.IFS('Paraclinicos '!Y2610="","",'Paraclinicos '!Y2610&lt;70,1,'Paraclinicos '!Y2610&gt;=70,0)</f>
        <v/>
      </c>
      <c r="T2675" t="str" cm="1">
        <f t="array" ref="T2675">_xlfn.IFS('Paraclinicos '!W2610="","",'Paraclinicos '!W2610&lt;6,4,'Paraclinicos '!W2610&lt;10,3,'Paraclinicos '!W2610&lt;13,2,'Paraclinicos '!W2610&lt;15,1,'Paraclinicos '!W2610=15,0)</f>
        <v/>
      </c>
      <c r="U2675" s="54" t="str">
        <f t="shared" si="123"/>
        <v/>
      </c>
      <c r="V2675" t="str" cm="1">
        <f t="array" ref="V2675">_xlfn.IFS('Paraclinicos '!S2610="","",OR('Paraclinicos '!S2610&lt;=8,'Paraclinicos '!S2610&gt;=25),3,'Paraclinicos '!S2610&lt;12,1,'Paraclinicos '!S2610&lt;21,0,'Paraclinicos '!S2610&lt;25,2)</f>
        <v/>
      </c>
      <c r="W2675" t="str">
        <f>IFERROR(IF(INDEX('BD Demog para scores enalazar'!Y$2:'BD Demog para scores enalazar'!Y$3000,MATCH(Formulas!A2675,'BD Demog para scores enalazar'!A$2:'BD Demog para scores enalazar'!A$3000,0))=1,"SI","NO"),"")</f>
        <v/>
      </c>
      <c r="X2675" s="9" t="str">
        <f>IFERROR(IF(INDEX('BD Demog para scores enalazar'!AJ$2:'BD Demog para scores enalazar'!AJ$3000,MATCH(Formulas!A2675,'BD Demog para scores enalazar'!A$2:'BD Demog para scores enalazar'!A$3000,0))=1,"SI","NO"),"")</f>
        <v/>
      </c>
      <c r="Y2675" t="str" cm="1">
        <f t="array" ref="Y2675">IF(AND(W2675="NO",X2675="NO"),_xlfn.IFS('Paraclinicos '!K2610&lt;=91,3,'Paraclinicos '!K2610&lt;94,2,'Paraclinicos '!K2610&lt;96,1,'Paraclinicos '!K2610&gt;=96,0),"")</f>
        <v/>
      </c>
      <c r="Z2675" t="str" cm="1">
        <f t="array" ref="Z2675">IF(OR(W2675="SI",X2675="SI"),_xlfn.IFS(OR(AND('Paraclinicos '!K2611&lt;=83),AND('Paraclinicos '!K2611&gt;=97,AA2675=2)),3,OR(AND('Paraclinicos '!K2611&lt;=86),AND('Paraclinicos '!K2611&gt;=94,AA2675=2)),2,OR(AND('Paraclinicos '!K2611&lt;=88),AND('Paraclinicos '!K2611&gt;=92,AA2675=2)),1,OR(AND('Paraclinicos '!K2611&gt;=88,'Paraclinicos '!K2611&lt;=92),AND('Paraclinicos '!K2611&gt;=93,AA2675=0)),0),"")</f>
        <v/>
      </c>
      <c r="AA2675" t="str" cm="1">
        <f t="array" ref="AA2675">_xlfn.IFS('Paraclinicos '!E2610="","",'Paraclinicos '!E2610="Oxigeno",2,'Paraclinicos '!E2610="Aire",0)</f>
        <v/>
      </c>
    </row>
    <row r="2676" spans="1:27" x14ac:dyDescent="0.25">
      <c r="A2676">
        <f>'Paraclinicos '!A2611</f>
        <v>0</v>
      </c>
      <c r="B2676" s="3">
        <f>'Paraclinicos '!R2611</f>
        <v>0</v>
      </c>
      <c r="C2676" t="str" cm="1">
        <f t="array" ref="C2676">_xlfn.IFS('Paraclinicos '!Q2611="","",'Paraclinicos '!Q2611&gt;60,3,'Paraclinicos '!Q2611&lt;=60,1)</f>
        <v/>
      </c>
      <c r="D2676" t="str">
        <f>IFERROR(IF(INDEX('BD Demog para scores enalazar'!BC$2:BC$3000,MATCH(Formulas!A2676,'BD Demog para scores enalazar'!A$2:A$3000,0))=0,"SI","NO"),"")</f>
        <v/>
      </c>
      <c r="E2676" t="str" cm="1">
        <f t="array" ref="E2676">_xlfn.IFS(D2676="","",D2676="SI",4,D2676="NO",1)</f>
        <v/>
      </c>
      <c r="F2676" t="str" cm="1">
        <f t="array" ref="F2676">_xlfn.IFS('Paraclinicos '!B2611="","",'Paraclinicos '!B2611&gt;1,1,'Paraclinicos '!B2611&lt;=1,3)</f>
        <v/>
      </c>
      <c r="G2676" t="str" cm="1">
        <f t="array" ref="G2676">_xlfn.IFS('Paraclinicos '!D2611="","",AND('Paraclinicos '!D2611&gt;=250,'Paraclinicos '!D2611&lt;=500),2,'Paraclinicos '!D2611&gt;500,3,'Paraclinicos '!D2611&lt;250,1)</f>
        <v/>
      </c>
      <c r="H2676" s="50" t="str">
        <f t="shared" si="124"/>
        <v/>
      </c>
      <c r="I2676" t="str" cm="1">
        <f t="array" ref="I2676">_xlfn.IFS('Paraclinicos '!Q2611="","",'Paraclinicos '!Q2611&gt;=65,1,'Paraclinicos '!Q2611&lt;65,0)</f>
        <v/>
      </c>
      <c r="J2676" t="str" cm="1">
        <f t="array" ref="J2676">_xlfn.IFS('Paraclinicos '!I2611="","",'Paraclinicos '!I2611&gt;7,1,'Paraclinicos '!I2611&lt;=7,0)</f>
        <v/>
      </c>
      <c r="K2676" t="str" cm="1">
        <f t="array" ref="K2676">_xlfn.IFS('Paraclinicos '!W2611="","",'Paraclinicos '!W2611&lt;=8,1,'Paraclinicos '!W2611&gt;8,0)</f>
        <v/>
      </c>
      <c r="L2676" t="str" cm="1">
        <f t="array" ref="L2676">_xlfn.IFS('Paraclinicos '!S2611="","",'Paraclinicos '!S2611&gt;=30,1,'Paraclinicos '!S2611&lt;30,0)</f>
        <v/>
      </c>
      <c r="M2676" t="str" cm="1">
        <f t="array" ref="M2676">_xlfn.IFS(OR('Paraclinicos '!T2611="",'Paraclinicos '!U2611=""),"",OR('Paraclinicos '!T2611&lt;=90,'Paraclinicos '!U2611&lt;=60),1,OR('Paraclinicos '!T2611&gt;90,'Paraclinicos '!U2611&gt;60),0)</f>
        <v/>
      </c>
      <c r="N2676" s="45" t="str">
        <f t="shared" si="125"/>
        <v/>
      </c>
      <c r="O2676" t="str" cm="1">
        <f t="array" ref="O2676">_xlfn.IFS(OR('Paraclinicos '!M2611="",'Paraclinicos '!N2611="",'Paraclinicos '!N2611=0),"",'Paraclinicos '!M2611/'Paraclinicos '!N2611&lt;100,4,'Paraclinicos '!M2611/'Paraclinicos '!N2611&lt;200,3,'Paraclinicos '!M2611/'Paraclinicos '!N2611&lt;300,2,'Paraclinicos '!M2611/'Paraclinicos '!N2611&lt;400,1,'Paraclinicos '!M2611/'Paraclinicos '!N2611&gt;=400,0)</f>
        <v/>
      </c>
      <c r="P2676" t="str" cm="1">
        <f t="array" ref="P2676">_xlfn.IFS('Paraclinicos '!C2611="","",'Paraclinicos '!C2611&lt;20,4,'Paraclinicos '!C2611&lt;50,3,'Paraclinicos '!C2611&lt;100,2,'Paraclinicos '!C2611&lt;150,1,'Paraclinicos '!C2611&gt;150,0)</f>
        <v/>
      </c>
      <c r="Q2676" t="str" cm="1">
        <f t="array" ref="Q2676">_xlfn.IFS('Paraclinicos '!O2611="","",'Paraclinicos '!O2611&lt;1.2,0,'Paraclinicos '!O2611&lt;2,1,'Paraclinicos '!O2611&lt;3.5,2,'Paraclinicos '!O2611&lt;5,3,'Paraclinicos '!O2611&gt;5,4)</f>
        <v/>
      </c>
      <c r="R2676" t="str" cm="1">
        <f t="array" ref="R2676">_xlfn.IFS('Paraclinicos '!J2611="","",'Paraclinicos '!J2611&lt;1.2,0,'Paraclinicos '!J2611&lt;2,1,'Paraclinicos '!J2611&lt;6,2,'Paraclinicos '!J2611&lt;12,3,'Paraclinicos '!J2611&gt;=12,4)</f>
        <v/>
      </c>
      <c r="S2676" t="str" cm="1">
        <f t="array" ref="S2676">_xlfn.IFS('Paraclinicos '!Y2611="","",'Paraclinicos '!Y2611&lt;70,1,'Paraclinicos '!Y2611&gt;=70,0)</f>
        <v/>
      </c>
      <c r="T2676" t="str" cm="1">
        <f t="array" ref="T2676">_xlfn.IFS('Paraclinicos '!W2611="","",'Paraclinicos '!W2611&lt;6,4,'Paraclinicos '!W2611&lt;10,3,'Paraclinicos '!W2611&lt;13,2,'Paraclinicos '!W2611&lt;15,1,'Paraclinicos '!W2611=15,0)</f>
        <v/>
      </c>
      <c r="U2676" s="54" t="str">
        <f t="shared" si="123"/>
        <v/>
      </c>
      <c r="V2676" t="str" cm="1">
        <f t="array" ref="V2676">_xlfn.IFS('Paraclinicos '!S2611="","",OR('Paraclinicos '!S2611&lt;=8,'Paraclinicos '!S2611&gt;=25),3,'Paraclinicos '!S2611&lt;12,1,'Paraclinicos '!S2611&lt;21,0,'Paraclinicos '!S2611&lt;25,2)</f>
        <v/>
      </c>
      <c r="W2676" t="str">
        <f>IFERROR(IF(INDEX('BD Demog para scores enalazar'!Y$2:'BD Demog para scores enalazar'!Y$3000,MATCH(Formulas!A2676,'BD Demog para scores enalazar'!A$2:'BD Demog para scores enalazar'!A$3000,0))=1,"SI","NO"),"")</f>
        <v/>
      </c>
      <c r="X2676" s="9" t="str">
        <f>IFERROR(IF(INDEX('BD Demog para scores enalazar'!AJ$2:'BD Demog para scores enalazar'!AJ$3000,MATCH(Formulas!A2676,'BD Demog para scores enalazar'!A$2:'BD Demog para scores enalazar'!A$3000,0))=1,"SI","NO"),"")</f>
        <v/>
      </c>
      <c r="Y2676" t="str" cm="1">
        <f t="array" ref="Y2676">IF(AND(W2676="NO",X2676="NO"),_xlfn.IFS('Paraclinicos '!K2611&lt;=91,3,'Paraclinicos '!K2611&lt;94,2,'Paraclinicos '!K2611&lt;96,1,'Paraclinicos '!K2611&gt;=96,0),"")</f>
        <v/>
      </c>
      <c r="Z2676" t="str" cm="1">
        <f t="array" ref="Z2676">IF(OR(W2676="SI",X2676="SI"),_xlfn.IFS(OR(AND('Paraclinicos '!K2612&lt;=83),AND('Paraclinicos '!K2612&gt;=97,AA2676=2)),3,OR(AND('Paraclinicos '!K2612&lt;=86),AND('Paraclinicos '!K2612&gt;=94,AA2676=2)),2,OR(AND('Paraclinicos '!K2612&lt;=88),AND('Paraclinicos '!K2612&gt;=92,AA2676=2)),1,OR(AND('Paraclinicos '!K2612&gt;=88,'Paraclinicos '!K2612&lt;=92),AND('Paraclinicos '!K2612&gt;=93,AA2676=0)),0),"")</f>
        <v/>
      </c>
      <c r="AA2676" t="str" cm="1">
        <f t="array" ref="AA2676">_xlfn.IFS('Paraclinicos '!E2611="","",'Paraclinicos '!E2611="Oxigeno",2,'Paraclinicos '!E2611="Aire",0)</f>
        <v/>
      </c>
    </row>
    <row r="2677" spans="1:27" x14ac:dyDescent="0.25">
      <c r="A2677">
        <f>'Paraclinicos '!A2612</f>
        <v>0</v>
      </c>
      <c r="B2677" s="3">
        <f>'Paraclinicos '!R2612</f>
        <v>0</v>
      </c>
      <c r="C2677" t="str" cm="1">
        <f t="array" ref="C2677">_xlfn.IFS('Paraclinicos '!Q2612="","",'Paraclinicos '!Q2612&gt;60,3,'Paraclinicos '!Q2612&lt;=60,1)</f>
        <v/>
      </c>
      <c r="D2677" t="str">
        <f>IFERROR(IF(INDEX('BD Demog para scores enalazar'!BC$2:BC$3000,MATCH(Formulas!A2677,'BD Demog para scores enalazar'!A$2:A$3000,0))=0,"SI","NO"),"")</f>
        <v/>
      </c>
      <c r="E2677" t="str" cm="1">
        <f t="array" ref="E2677">_xlfn.IFS(D2677="","",D2677="SI",4,D2677="NO",1)</f>
        <v/>
      </c>
      <c r="F2677" t="str" cm="1">
        <f t="array" ref="F2677">_xlfn.IFS('Paraclinicos '!B2612="","",'Paraclinicos '!B2612&gt;1,1,'Paraclinicos '!B2612&lt;=1,3)</f>
        <v/>
      </c>
      <c r="G2677" t="str" cm="1">
        <f t="array" ref="G2677">_xlfn.IFS('Paraclinicos '!D2612="","",AND('Paraclinicos '!D2612&gt;=250,'Paraclinicos '!D2612&lt;=500),2,'Paraclinicos '!D2612&gt;500,3,'Paraclinicos '!D2612&lt;250,1)</f>
        <v/>
      </c>
      <c r="H2677" s="50" t="str">
        <f t="shared" si="124"/>
        <v/>
      </c>
      <c r="I2677" t="str" cm="1">
        <f t="array" ref="I2677">_xlfn.IFS('Paraclinicos '!Q2612="","",'Paraclinicos '!Q2612&gt;=65,1,'Paraclinicos '!Q2612&lt;65,0)</f>
        <v/>
      </c>
      <c r="J2677" t="str" cm="1">
        <f t="array" ref="J2677">_xlfn.IFS('Paraclinicos '!I2612="","",'Paraclinicos '!I2612&gt;7,1,'Paraclinicos '!I2612&lt;=7,0)</f>
        <v/>
      </c>
      <c r="K2677" t="str" cm="1">
        <f t="array" ref="K2677">_xlfn.IFS('Paraclinicos '!W2612="","",'Paraclinicos '!W2612&lt;=8,1,'Paraclinicos '!W2612&gt;8,0)</f>
        <v/>
      </c>
      <c r="L2677" t="str" cm="1">
        <f t="array" ref="L2677">_xlfn.IFS('Paraclinicos '!S2612="","",'Paraclinicos '!S2612&gt;=30,1,'Paraclinicos '!S2612&lt;30,0)</f>
        <v/>
      </c>
      <c r="M2677" t="str" cm="1">
        <f t="array" ref="M2677">_xlfn.IFS(OR('Paraclinicos '!T2612="",'Paraclinicos '!U2612=""),"",OR('Paraclinicos '!T2612&lt;=90,'Paraclinicos '!U2612&lt;=60),1,OR('Paraclinicos '!T2612&gt;90,'Paraclinicos '!U2612&gt;60),0)</f>
        <v/>
      </c>
      <c r="N2677" s="45" t="str">
        <f t="shared" si="125"/>
        <v/>
      </c>
      <c r="O2677" t="str" cm="1">
        <f t="array" ref="O2677">_xlfn.IFS(OR('Paraclinicos '!M2612="",'Paraclinicos '!N2612="",'Paraclinicos '!N2612=0),"",'Paraclinicos '!M2612/'Paraclinicos '!N2612&lt;100,4,'Paraclinicos '!M2612/'Paraclinicos '!N2612&lt;200,3,'Paraclinicos '!M2612/'Paraclinicos '!N2612&lt;300,2,'Paraclinicos '!M2612/'Paraclinicos '!N2612&lt;400,1,'Paraclinicos '!M2612/'Paraclinicos '!N2612&gt;=400,0)</f>
        <v/>
      </c>
      <c r="P2677" t="str" cm="1">
        <f t="array" ref="P2677">_xlfn.IFS('Paraclinicos '!C2612="","",'Paraclinicos '!C2612&lt;20,4,'Paraclinicos '!C2612&lt;50,3,'Paraclinicos '!C2612&lt;100,2,'Paraclinicos '!C2612&lt;150,1,'Paraclinicos '!C2612&gt;150,0)</f>
        <v/>
      </c>
      <c r="Q2677" t="str" cm="1">
        <f t="array" ref="Q2677">_xlfn.IFS('Paraclinicos '!O2612="","",'Paraclinicos '!O2612&lt;1.2,0,'Paraclinicos '!O2612&lt;2,1,'Paraclinicos '!O2612&lt;3.5,2,'Paraclinicos '!O2612&lt;5,3,'Paraclinicos '!O2612&gt;5,4)</f>
        <v/>
      </c>
      <c r="R2677" t="str" cm="1">
        <f t="array" ref="R2677">_xlfn.IFS('Paraclinicos '!J2612="","",'Paraclinicos '!J2612&lt;1.2,0,'Paraclinicos '!J2612&lt;2,1,'Paraclinicos '!J2612&lt;6,2,'Paraclinicos '!J2612&lt;12,3,'Paraclinicos '!J2612&gt;=12,4)</f>
        <v/>
      </c>
      <c r="S2677" t="str" cm="1">
        <f t="array" ref="S2677">_xlfn.IFS('Paraclinicos '!Y2612="","",'Paraclinicos '!Y2612&lt;70,1,'Paraclinicos '!Y2612&gt;=70,0)</f>
        <v/>
      </c>
      <c r="T2677" t="str" cm="1">
        <f t="array" ref="T2677">_xlfn.IFS('Paraclinicos '!W2612="","",'Paraclinicos '!W2612&lt;6,4,'Paraclinicos '!W2612&lt;10,3,'Paraclinicos '!W2612&lt;13,2,'Paraclinicos '!W2612&lt;15,1,'Paraclinicos '!W2612=15,0)</f>
        <v/>
      </c>
      <c r="U2677" s="54" t="str">
        <f t="shared" si="123"/>
        <v/>
      </c>
      <c r="V2677" t="str" cm="1">
        <f t="array" ref="V2677">_xlfn.IFS('Paraclinicos '!S2612="","",OR('Paraclinicos '!S2612&lt;=8,'Paraclinicos '!S2612&gt;=25),3,'Paraclinicos '!S2612&lt;12,1,'Paraclinicos '!S2612&lt;21,0,'Paraclinicos '!S2612&lt;25,2)</f>
        <v/>
      </c>
      <c r="W2677" t="str">
        <f>IFERROR(IF(INDEX('BD Demog para scores enalazar'!Y$2:'BD Demog para scores enalazar'!Y$3000,MATCH(Formulas!A2677,'BD Demog para scores enalazar'!A$2:'BD Demog para scores enalazar'!A$3000,0))=1,"SI","NO"),"")</f>
        <v/>
      </c>
      <c r="X2677" s="9" t="str">
        <f>IFERROR(IF(INDEX('BD Demog para scores enalazar'!AJ$2:'BD Demog para scores enalazar'!AJ$3000,MATCH(Formulas!A2677,'BD Demog para scores enalazar'!A$2:'BD Demog para scores enalazar'!A$3000,0))=1,"SI","NO"),"")</f>
        <v/>
      </c>
      <c r="Y2677" t="str" cm="1">
        <f t="array" ref="Y2677">IF(AND(W2677="NO",X2677="NO"),_xlfn.IFS('Paraclinicos '!K2612&lt;=91,3,'Paraclinicos '!K2612&lt;94,2,'Paraclinicos '!K2612&lt;96,1,'Paraclinicos '!K2612&gt;=96,0),"")</f>
        <v/>
      </c>
      <c r="Z2677" t="str" cm="1">
        <f t="array" ref="Z2677">IF(OR(W2677="SI",X2677="SI"),_xlfn.IFS(OR(AND('Paraclinicos '!K2613&lt;=83),AND('Paraclinicos '!K2613&gt;=97,AA2677=2)),3,OR(AND('Paraclinicos '!K2613&lt;=86),AND('Paraclinicos '!K2613&gt;=94,AA2677=2)),2,OR(AND('Paraclinicos '!K2613&lt;=88),AND('Paraclinicos '!K2613&gt;=92,AA2677=2)),1,OR(AND('Paraclinicos '!K2613&gt;=88,'Paraclinicos '!K2613&lt;=92),AND('Paraclinicos '!K2613&gt;=93,AA2677=0)),0),"")</f>
        <v/>
      </c>
      <c r="AA2677" t="str" cm="1">
        <f t="array" ref="AA2677">_xlfn.IFS('Paraclinicos '!E2612="","",'Paraclinicos '!E2612="Oxigeno",2,'Paraclinicos '!E2612="Aire",0)</f>
        <v/>
      </c>
    </row>
    <row r="2678" spans="1:27" x14ac:dyDescent="0.25">
      <c r="A2678">
        <f>'Paraclinicos '!A2613</f>
        <v>0</v>
      </c>
      <c r="B2678" s="3">
        <f>'Paraclinicos '!R2613</f>
        <v>0</v>
      </c>
      <c r="C2678" t="str" cm="1">
        <f t="array" ref="C2678">_xlfn.IFS('Paraclinicos '!Q2613="","",'Paraclinicos '!Q2613&gt;60,3,'Paraclinicos '!Q2613&lt;=60,1)</f>
        <v/>
      </c>
      <c r="D2678" t="str">
        <f>IFERROR(IF(INDEX('BD Demog para scores enalazar'!BC$2:BC$3000,MATCH(Formulas!A2678,'BD Demog para scores enalazar'!A$2:A$3000,0))=0,"SI","NO"),"")</f>
        <v/>
      </c>
      <c r="E2678" t="str" cm="1">
        <f t="array" ref="E2678">_xlfn.IFS(D2678="","",D2678="SI",4,D2678="NO",1)</f>
        <v/>
      </c>
      <c r="F2678" t="str" cm="1">
        <f t="array" ref="F2678">_xlfn.IFS('Paraclinicos '!B2613="","",'Paraclinicos '!B2613&gt;1,1,'Paraclinicos '!B2613&lt;=1,3)</f>
        <v/>
      </c>
      <c r="G2678" t="str" cm="1">
        <f t="array" ref="G2678">_xlfn.IFS('Paraclinicos '!D2613="","",AND('Paraclinicos '!D2613&gt;=250,'Paraclinicos '!D2613&lt;=500),2,'Paraclinicos '!D2613&gt;500,3,'Paraclinicos '!D2613&lt;250,1)</f>
        <v/>
      </c>
      <c r="H2678" s="50" t="str">
        <f t="shared" si="124"/>
        <v/>
      </c>
      <c r="I2678" t="str" cm="1">
        <f t="array" ref="I2678">_xlfn.IFS('Paraclinicos '!Q2613="","",'Paraclinicos '!Q2613&gt;=65,1,'Paraclinicos '!Q2613&lt;65,0)</f>
        <v/>
      </c>
      <c r="J2678" t="str" cm="1">
        <f t="array" ref="J2678">_xlfn.IFS('Paraclinicos '!I2613="","",'Paraclinicos '!I2613&gt;7,1,'Paraclinicos '!I2613&lt;=7,0)</f>
        <v/>
      </c>
      <c r="K2678" t="str" cm="1">
        <f t="array" ref="K2678">_xlfn.IFS('Paraclinicos '!W2613="","",'Paraclinicos '!W2613&lt;=8,1,'Paraclinicos '!W2613&gt;8,0)</f>
        <v/>
      </c>
      <c r="L2678" t="str" cm="1">
        <f t="array" ref="L2678">_xlfn.IFS('Paraclinicos '!S2613="","",'Paraclinicos '!S2613&gt;=30,1,'Paraclinicos '!S2613&lt;30,0)</f>
        <v/>
      </c>
      <c r="M2678" t="str" cm="1">
        <f t="array" ref="M2678">_xlfn.IFS(OR('Paraclinicos '!T2613="",'Paraclinicos '!U2613=""),"",OR('Paraclinicos '!T2613&lt;=90,'Paraclinicos '!U2613&lt;=60),1,OR('Paraclinicos '!T2613&gt;90,'Paraclinicos '!U2613&gt;60),0)</f>
        <v/>
      </c>
      <c r="N2678" s="45" t="str">
        <f t="shared" si="125"/>
        <v/>
      </c>
      <c r="O2678" t="str" cm="1">
        <f t="array" ref="O2678">_xlfn.IFS(OR('Paraclinicos '!M2613="",'Paraclinicos '!N2613="",'Paraclinicos '!N2613=0),"",'Paraclinicos '!M2613/'Paraclinicos '!N2613&lt;100,4,'Paraclinicos '!M2613/'Paraclinicos '!N2613&lt;200,3,'Paraclinicos '!M2613/'Paraclinicos '!N2613&lt;300,2,'Paraclinicos '!M2613/'Paraclinicos '!N2613&lt;400,1,'Paraclinicos '!M2613/'Paraclinicos '!N2613&gt;=400,0)</f>
        <v/>
      </c>
      <c r="P2678" t="str" cm="1">
        <f t="array" ref="P2678">_xlfn.IFS('Paraclinicos '!C2613="","",'Paraclinicos '!C2613&lt;20,4,'Paraclinicos '!C2613&lt;50,3,'Paraclinicos '!C2613&lt;100,2,'Paraclinicos '!C2613&lt;150,1,'Paraclinicos '!C2613&gt;150,0)</f>
        <v/>
      </c>
      <c r="Q2678" t="str" cm="1">
        <f t="array" ref="Q2678">_xlfn.IFS('Paraclinicos '!O2613="","",'Paraclinicos '!O2613&lt;1.2,0,'Paraclinicos '!O2613&lt;2,1,'Paraclinicos '!O2613&lt;3.5,2,'Paraclinicos '!O2613&lt;5,3,'Paraclinicos '!O2613&gt;5,4)</f>
        <v/>
      </c>
      <c r="R2678" t="str" cm="1">
        <f t="array" ref="R2678">_xlfn.IFS('Paraclinicos '!J2613="","",'Paraclinicos '!J2613&lt;1.2,0,'Paraclinicos '!J2613&lt;2,1,'Paraclinicos '!J2613&lt;6,2,'Paraclinicos '!J2613&lt;12,3,'Paraclinicos '!J2613&gt;=12,4)</f>
        <v/>
      </c>
      <c r="S2678" t="str" cm="1">
        <f t="array" ref="S2678">_xlfn.IFS('Paraclinicos '!Y2613="","",'Paraclinicos '!Y2613&lt;70,1,'Paraclinicos '!Y2613&gt;=70,0)</f>
        <v/>
      </c>
      <c r="T2678" t="str" cm="1">
        <f t="array" ref="T2678">_xlfn.IFS('Paraclinicos '!W2613="","",'Paraclinicos '!W2613&lt;6,4,'Paraclinicos '!W2613&lt;10,3,'Paraclinicos '!W2613&lt;13,2,'Paraclinicos '!W2613&lt;15,1,'Paraclinicos '!W2613=15,0)</f>
        <v/>
      </c>
      <c r="U2678" s="54" t="str">
        <f t="shared" si="123"/>
        <v/>
      </c>
      <c r="V2678" t="str" cm="1">
        <f t="array" ref="V2678">_xlfn.IFS('Paraclinicos '!S2613="","",OR('Paraclinicos '!S2613&lt;=8,'Paraclinicos '!S2613&gt;=25),3,'Paraclinicos '!S2613&lt;12,1,'Paraclinicos '!S2613&lt;21,0,'Paraclinicos '!S2613&lt;25,2)</f>
        <v/>
      </c>
      <c r="W2678" t="str">
        <f>IFERROR(IF(INDEX('BD Demog para scores enalazar'!Y$2:'BD Demog para scores enalazar'!Y$3000,MATCH(Formulas!A2678,'BD Demog para scores enalazar'!A$2:'BD Demog para scores enalazar'!A$3000,0))=1,"SI","NO"),"")</f>
        <v/>
      </c>
      <c r="X2678" s="9" t="str">
        <f>IFERROR(IF(INDEX('BD Demog para scores enalazar'!AJ$2:'BD Demog para scores enalazar'!AJ$3000,MATCH(Formulas!A2678,'BD Demog para scores enalazar'!A$2:'BD Demog para scores enalazar'!A$3000,0))=1,"SI","NO"),"")</f>
        <v/>
      </c>
      <c r="Y2678" t="str" cm="1">
        <f t="array" ref="Y2678">IF(AND(W2678="NO",X2678="NO"),_xlfn.IFS('Paraclinicos '!K2613&lt;=91,3,'Paraclinicos '!K2613&lt;94,2,'Paraclinicos '!K2613&lt;96,1,'Paraclinicos '!K2613&gt;=96,0),"")</f>
        <v/>
      </c>
      <c r="Z2678" t="str" cm="1">
        <f t="array" ref="Z2678">IF(OR(W2678="SI",X2678="SI"),_xlfn.IFS(OR(AND('Paraclinicos '!K2614&lt;=83),AND('Paraclinicos '!K2614&gt;=97,AA2678=2)),3,OR(AND('Paraclinicos '!K2614&lt;=86),AND('Paraclinicos '!K2614&gt;=94,AA2678=2)),2,OR(AND('Paraclinicos '!K2614&lt;=88),AND('Paraclinicos '!K2614&gt;=92,AA2678=2)),1,OR(AND('Paraclinicos '!K2614&gt;=88,'Paraclinicos '!K2614&lt;=92),AND('Paraclinicos '!K2614&gt;=93,AA2678=0)),0),"")</f>
        <v/>
      </c>
      <c r="AA2678" t="str" cm="1">
        <f t="array" ref="AA2678">_xlfn.IFS('Paraclinicos '!E2613="","",'Paraclinicos '!E2613="Oxigeno",2,'Paraclinicos '!E2613="Aire",0)</f>
        <v/>
      </c>
    </row>
    <row r="2679" spans="1:27" x14ac:dyDescent="0.25">
      <c r="A2679">
        <f>'Paraclinicos '!A2614</f>
        <v>0</v>
      </c>
      <c r="B2679" s="3">
        <f>'Paraclinicos '!R2614</f>
        <v>0</v>
      </c>
      <c r="C2679" t="str" cm="1">
        <f t="array" ref="C2679">_xlfn.IFS('Paraclinicos '!Q2614="","",'Paraclinicos '!Q2614&gt;60,3,'Paraclinicos '!Q2614&lt;=60,1)</f>
        <v/>
      </c>
      <c r="D2679" t="str">
        <f>IFERROR(IF(INDEX('BD Demog para scores enalazar'!BC$2:BC$3000,MATCH(Formulas!A2679,'BD Demog para scores enalazar'!A$2:A$3000,0))=0,"SI","NO"),"")</f>
        <v/>
      </c>
      <c r="E2679" t="str" cm="1">
        <f t="array" ref="E2679">_xlfn.IFS(D2679="","",D2679="SI",4,D2679="NO",1)</f>
        <v/>
      </c>
      <c r="F2679" t="str" cm="1">
        <f t="array" ref="F2679">_xlfn.IFS('Paraclinicos '!B2614="","",'Paraclinicos '!B2614&gt;1,1,'Paraclinicos '!B2614&lt;=1,3)</f>
        <v/>
      </c>
      <c r="G2679" t="str" cm="1">
        <f t="array" ref="G2679">_xlfn.IFS('Paraclinicos '!D2614="","",AND('Paraclinicos '!D2614&gt;=250,'Paraclinicos '!D2614&lt;=500),2,'Paraclinicos '!D2614&gt;500,3,'Paraclinicos '!D2614&lt;250,1)</f>
        <v/>
      </c>
      <c r="H2679" s="50" t="str">
        <f t="shared" si="124"/>
        <v/>
      </c>
      <c r="I2679" t="str" cm="1">
        <f t="array" ref="I2679">_xlfn.IFS('Paraclinicos '!Q2614="","",'Paraclinicos '!Q2614&gt;=65,1,'Paraclinicos '!Q2614&lt;65,0)</f>
        <v/>
      </c>
      <c r="J2679" t="str" cm="1">
        <f t="array" ref="J2679">_xlfn.IFS('Paraclinicos '!I2614="","",'Paraclinicos '!I2614&gt;7,1,'Paraclinicos '!I2614&lt;=7,0)</f>
        <v/>
      </c>
      <c r="K2679" t="str" cm="1">
        <f t="array" ref="K2679">_xlfn.IFS('Paraclinicos '!W2614="","",'Paraclinicos '!W2614&lt;=8,1,'Paraclinicos '!W2614&gt;8,0)</f>
        <v/>
      </c>
      <c r="L2679" t="str" cm="1">
        <f t="array" ref="L2679">_xlfn.IFS('Paraclinicos '!S2614="","",'Paraclinicos '!S2614&gt;=30,1,'Paraclinicos '!S2614&lt;30,0)</f>
        <v/>
      </c>
      <c r="M2679" t="str" cm="1">
        <f t="array" ref="M2679">_xlfn.IFS(OR('Paraclinicos '!T2614="",'Paraclinicos '!U2614=""),"",OR('Paraclinicos '!T2614&lt;=90,'Paraclinicos '!U2614&lt;=60),1,OR('Paraclinicos '!T2614&gt;90,'Paraclinicos '!U2614&gt;60),0)</f>
        <v/>
      </c>
      <c r="N2679" s="45" t="str">
        <f t="shared" si="125"/>
        <v/>
      </c>
      <c r="O2679" t="str" cm="1">
        <f t="array" ref="O2679">_xlfn.IFS(OR('Paraclinicos '!M2614="",'Paraclinicos '!N2614="",'Paraclinicos '!N2614=0),"",'Paraclinicos '!M2614/'Paraclinicos '!N2614&lt;100,4,'Paraclinicos '!M2614/'Paraclinicos '!N2614&lt;200,3,'Paraclinicos '!M2614/'Paraclinicos '!N2614&lt;300,2,'Paraclinicos '!M2614/'Paraclinicos '!N2614&lt;400,1,'Paraclinicos '!M2614/'Paraclinicos '!N2614&gt;=400,0)</f>
        <v/>
      </c>
      <c r="P2679" t="str" cm="1">
        <f t="array" ref="P2679">_xlfn.IFS('Paraclinicos '!C2614="","",'Paraclinicos '!C2614&lt;20,4,'Paraclinicos '!C2614&lt;50,3,'Paraclinicos '!C2614&lt;100,2,'Paraclinicos '!C2614&lt;150,1,'Paraclinicos '!C2614&gt;150,0)</f>
        <v/>
      </c>
      <c r="Q2679" t="str" cm="1">
        <f t="array" ref="Q2679">_xlfn.IFS('Paraclinicos '!O2614="","",'Paraclinicos '!O2614&lt;1.2,0,'Paraclinicos '!O2614&lt;2,1,'Paraclinicos '!O2614&lt;3.5,2,'Paraclinicos '!O2614&lt;5,3,'Paraclinicos '!O2614&gt;5,4)</f>
        <v/>
      </c>
      <c r="R2679" t="str" cm="1">
        <f t="array" ref="R2679">_xlfn.IFS('Paraclinicos '!J2614="","",'Paraclinicos '!J2614&lt;1.2,0,'Paraclinicos '!J2614&lt;2,1,'Paraclinicos '!J2614&lt;6,2,'Paraclinicos '!J2614&lt;12,3,'Paraclinicos '!J2614&gt;=12,4)</f>
        <v/>
      </c>
      <c r="S2679" t="str" cm="1">
        <f t="array" ref="S2679">_xlfn.IFS('Paraclinicos '!Y2614="","",'Paraclinicos '!Y2614&lt;70,1,'Paraclinicos '!Y2614&gt;=70,0)</f>
        <v/>
      </c>
      <c r="T2679" t="str" cm="1">
        <f t="array" ref="T2679">_xlfn.IFS('Paraclinicos '!W2614="","",'Paraclinicos '!W2614&lt;6,4,'Paraclinicos '!W2614&lt;10,3,'Paraclinicos '!W2614&lt;13,2,'Paraclinicos '!W2614&lt;15,1,'Paraclinicos '!W2614=15,0)</f>
        <v/>
      </c>
      <c r="U2679" s="54" t="str">
        <f t="shared" si="123"/>
        <v/>
      </c>
      <c r="V2679" t="str" cm="1">
        <f t="array" ref="V2679">_xlfn.IFS('Paraclinicos '!S2614="","",OR('Paraclinicos '!S2614&lt;=8,'Paraclinicos '!S2614&gt;=25),3,'Paraclinicos '!S2614&lt;12,1,'Paraclinicos '!S2614&lt;21,0,'Paraclinicos '!S2614&lt;25,2)</f>
        <v/>
      </c>
      <c r="W2679" t="str">
        <f>IFERROR(IF(INDEX('BD Demog para scores enalazar'!Y$2:'BD Demog para scores enalazar'!Y$3000,MATCH(Formulas!A2679,'BD Demog para scores enalazar'!A$2:'BD Demog para scores enalazar'!A$3000,0))=1,"SI","NO"),"")</f>
        <v/>
      </c>
      <c r="X2679" s="9" t="str">
        <f>IFERROR(IF(INDEX('BD Demog para scores enalazar'!AJ$2:'BD Demog para scores enalazar'!AJ$3000,MATCH(Formulas!A2679,'BD Demog para scores enalazar'!A$2:'BD Demog para scores enalazar'!A$3000,0))=1,"SI","NO"),"")</f>
        <v/>
      </c>
      <c r="Y2679" t="str" cm="1">
        <f t="array" ref="Y2679">IF(AND(W2679="NO",X2679="NO"),_xlfn.IFS('Paraclinicos '!K2614&lt;=91,3,'Paraclinicos '!K2614&lt;94,2,'Paraclinicos '!K2614&lt;96,1,'Paraclinicos '!K2614&gt;=96,0),"")</f>
        <v/>
      </c>
      <c r="Z2679" t="str" cm="1">
        <f t="array" ref="Z2679">IF(OR(W2679="SI",X2679="SI"),_xlfn.IFS(OR(AND('Paraclinicos '!K2615&lt;=83),AND('Paraclinicos '!K2615&gt;=97,AA2679=2)),3,OR(AND('Paraclinicos '!K2615&lt;=86),AND('Paraclinicos '!K2615&gt;=94,AA2679=2)),2,OR(AND('Paraclinicos '!K2615&lt;=88),AND('Paraclinicos '!K2615&gt;=92,AA2679=2)),1,OR(AND('Paraclinicos '!K2615&gt;=88,'Paraclinicos '!K2615&lt;=92),AND('Paraclinicos '!K2615&gt;=93,AA2679=0)),0),"")</f>
        <v/>
      </c>
      <c r="AA2679" t="str" cm="1">
        <f t="array" ref="AA2679">_xlfn.IFS('Paraclinicos '!E2614="","",'Paraclinicos '!E2614="Oxigeno",2,'Paraclinicos '!E2614="Aire",0)</f>
        <v/>
      </c>
    </row>
    <row r="2680" spans="1:27" x14ac:dyDescent="0.25">
      <c r="A2680">
        <f>'Paraclinicos '!A2615</f>
        <v>0</v>
      </c>
      <c r="B2680" s="3">
        <f>'Paraclinicos '!R2615</f>
        <v>0</v>
      </c>
      <c r="C2680" t="str" cm="1">
        <f t="array" ref="C2680">_xlfn.IFS('Paraclinicos '!Q2615="","",'Paraclinicos '!Q2615&gt;60,3,'Paraclinicos '!Q2615&lt;=60,1)</f>
        <v/>
      </c>
      <c r="D2680" t="str">
        <f>IFERROR(IF(INDEX('BD Demog para scores enalazar'!BC$2:BC$3000,MATCH(Formulas!A2680,'BD Demog para scores enalazar'!A$2:A$3000,0))=0,"SI","NO"),"")</f>
        <v/>
      </c>
      <c r="E2680" t="str" cm="1">
        <f t="array" ref="E2680">_xlfn.IFS(D2680="","",D2680="SI",4,D2680="NO",1)</f>
        <v/>
      </c>
      <c r="F2680" t="str" cm="1">
        <f t="array" ref="F2680">_xlfn.IFS('Paraclinicos '!B2615="","",'Paraclinicos '!B2615&gt;1,1,'Paraclinicos '!B2615&lt;=1,3)</f>
        <v/>
      </c>
      <c r="G2680" t="str" cm="1">
        <f t="array" ref="G2680">_xlfn.IFS('Paraclinicos '!D2615="","",AND('Paraclinicos '!D2615&gt;=250,'Paraclinicos '!D2615&lt;=500),2,'Paraclinicos '!D2615&gt;500,3,'Paraclinicos '!D2615&lt;250,1)</f>
        <v/>
      </c>
      <c r="H2680" s="50" t="str">
        <f t="shared" si="124"/>
        <v/>
      </c>
      <c r="I2680" t="str" cm="1">
        <f t="array" ref="I2680">_xlfn.IFS('Paraclinicos '!Q2615="","",'Paraclinicos '!Q2615&gt;=65,1,'Paraclinicos '!Q2615&lt;65,0)</f>
        <v/>
      </c>
      <c r="J2680" t="str" cm="1">
        <f t="array" ref="J2680">_xlfn.IFS('Paraclinicos '!I2615="","",'Paraclinicos '!I2615&gt;7,1,'Paraclinicos '!I2615&lt;=7,0)</f>
        <v/>
      </c>
      <c r="K2680" t="str" cm="1">
        <f t="array" ref="K2680">_xlfn.IFS('Paraclinicos '!W2615="","",'Paraclinicos '!W2615&lt;=8,1,'Paraclinicos '!W2615&gt;8,0)</f>
        <v/>
      </c>
      <c r="L2680" t="str" cm="1">
        <f t="array" ref="L2680">_xlfn.IFS('Paraclinicos '!S2615="","",'Paraclinicos '!S2615&gt;=30,1,'Paraclinicos '!S2615&lt;30,0)</f>
        <v/>
      </c>
      <c r="M2680" t="str" cm="1">
        <f t="array" ref="M2680">_xlfn.IFS(OR('Paraclinicos '!T2615="",'Paraclinicos '!U2615=""),"",OR('Paraclinicos '!T2615&lt;=90,'Paraclinicos '!U2615&lt;=60),1,OR('Paraclinicos '!T2615&gt;90,'Paraclinicos '!U2615&gt;60),0)</f>
        <v/>
      </c>
      <c r="N2680" s="45" t="str">
        <f t="shared" si="125"/>
        <v/>
      </c>
      <c r="O2680" t="str" cm="1">
        <f t="array" ref="O2680">_xlfn.IFS(OR('Paraclinicos '!M2615="",'Paraclinicos '!N2615="",'Paraclinicos '!N2615=0),"",'Paraclinicos '!M2615/'Paraclinicos '!N2615&lt;100,4,'Paraclinicos '!M2615/'Paraclinicos '!N2615&lt;200,3,'Paraclinicos '!M2615/'Paraclinicos '!N2615&lt;300,2,'Paraclinicos '!M2615/'Paraclinicos '!N2615&lt;400,1,'Paraclinicos '!M2615/'Paraclinicos '!N2615&gt;=400,0)</f>
        <v/>
      </c>
      <c r="P2680" t="str" cm="1">
        <f t="array" ref="P2680">_xlfn.IFS('Paraclinicos '!C2615="","",'Paraclinicos '!C2615&lt;20,4,'Paraclinicos '!C2615&lt;50,3,'Paraclinicos '!C2615&lt;100,2,'Paraclinicos '!C2615&lt;150,1,'Paraclinicos '!C2615&gt;150,0)</f>
        <v/>
      </c>
      <c r="Q2680" t="str" cm="1">
        <f t="array" ref="Q2680">_xlfn.IFS('Paraclinicos '!O2615="","",'Paraclinicos '!O2615&lt;1.2,0,'Paraclinicos '!O2615&lt;2,1,'Paraclinicos '!O2615&lt;3.5,2,'Paraclinicos '!O2615&lt;5,3,'Paraclinicos '!O2615&gt;5,4)</f>
        <v/>
      </c>
      <c r="R2680" t="str" cm="1">
        <f t="array" ref="R2680">_xlfn.IFS('Paraclinicos '!J2615="","",'Paraclinicos '!J2615&lt;1.2,0,'Paraclinicos '!J2615&lt;2,1,'Paraclinicos '!J2615&lt;6,2,'Paraclinicos '!J2615&lt;12,3,'Paraclinicos '!J2615&gt;=12,4)</f>
        <v/>
      </c>
      <c r="S2680" t="str" cm="1">
        <f t="array" ref="S2680">_xlfn.IFS('Paraclinicos '!Y2615="","",'Paraclinicos '!Y2615&lt;70,1,'Paraclinicos '!Y2615&gt;=70,0)</f>
        <v/>
      </c>
      <c r="T2680" t="str" cm="1">
        <f t="array" ref="T2680">_xlfn.IFS('Paraclinicos '!W2615="","",'Paraclinicos '!W2615&lt;6,4,'Paraclinicos '!W2615&lt;10,3,'Paraclinicos '!W2615&lt;13,2,'Paraclinicos '!W2615&lt;15,1,'Paraclinicos '!W2615=15,0)</f>
        <v/>
      </c>
      <c r="U2680" s="54" t="str">
        <f t="shared" si="123"/>
        <v/>
      </c>
      <c r="V2680" t="str" cm="1">
        <f t="array" ref="V2680">_xlfn.IFS('Paraclinicos '!S2615="","",OR('Paraclinicos '!S2615&lt;=8,'Paraclinicos '!S2615&gt;=25),3,'Paraclinicos '!S2615&lt;12,1,'Paraclinicos '!S2615&lt;21,0,'Paraclinicos '!S2615&lt;25,2)</f>
        <v/>
      </c>
      <c r="W2680" t="str">
        <f>IFERROR(IF(INDEX('BD Demog para scores enalazar'!Y$2:'BD Demog para scores enalazar'!Y$3000,MATCH(Formulas!A2680,'BD Demog para scores enalazar'!A$2:'BD Demog para scores enalazar'!A$3000,0))=1,"SI","NO"),"")</f>
        <v/>
      </c>
      <c r="X2680" s="9" t="str">
        <f>IFERROR(IF(INDEX('BD Demog para scores enalazar'!AJ$2:'BD Demog para scores enalazar'!AJ$3000,MATCH(Formulas!A2680,'BD Demog para scores enalazar'!A$2:'BD Demog para scores enalazar'!A$3000,0))=1,"SI","NO"),"")</f>
        <v/>
      </c>
      <c r="Y2680" t="str" cm="1">
        <f t="array" ref="Y2680">IF(AND(W2680="NO",X2680="NO"),_xlfn.IFS('Paraclinicos '!K2615&lt;=91,3,'Paraclinicos '!K2615&lt;94,2,'Paraclinicos '!K2615&lt;96,1,'Paraclinicos '!K2615&gt;=96,0),"")</f>
        <v/>
      </c>
      <c r="Z2680" t="str" cm="1">
        <f t="array" ref="Z2680">IF(OR(W2680="SI",X2680="SI"),_xlfn.IFS(OR(AND('Paraclinicos '!K2616&lt;=83),AND('Paraclinicos '!K2616&gt;=97,AA2680=2)),3,OR(AND('Paraclinicos '!K2616&lt;=86),AND('Paraclinicos '!K2616&gt;=94,AA2680=2)),2,OR(AND('Paraclinicos '!K2616&lt;=88),AND('Paraclinicos '!K2616&gt;=92,AA2680=2)),1,OR(AND('Paraclinicos '!K2616&gt;=88,'Paraclinicos '!K2616&lt;=92),AND('Paraclinicos '!K2616&gt;=93,AA2680=0)),0),"")</f>
        <v/>
      </c>
      <c r="AA2680" t="str" cm="1">
        <f t="array" ref="AA2680">_xlfn.IFS('Paraclinicos '!E2615="","",'Paraclinicos '!E2615="Oxigeno",2,'Paraclinicos '!E2615="Aire",0)</f>
        <v/>
      </c>
    </row>
    <row r="2681" spans="1:27" x14ac:dyDescent="0.25">
      <c r="A2681">
        <f>'Paraclinicos '!A2616</f>
        <v>0</v>
      </c>
      <c r="B2681" s="3">
        <f>'Paraclinicos '!R2616</f>
        <v>0</v>
      </c>
      <c r="C2681" t="str" cm="1">
        <f t="array" ref="C2681">_xlfn.IFS('Paraclinicos '!Q2616="","",'Paraclinicos '!Q2616&gt;60,3,'Paraclinicos '!Q2616&lt;=60,1)</f>
        <v/>
      </c>
      <c r="D2681" t="str">
        <f>IFERROR(IF(INDEX('BD Demog para scores enalazar'!BC$2:BC$3000,MATCH(Formulas!A2681,'BD Demog para scores enalazar'!A$2:A$3000,0))=0,"SI","NO"),"")</f>
        <v/>
      </c>
      <c r="E2681" t="str" cm="1">
        <f t="array" ref="E2681">_xlfn.IFS(D2681="","",D2681="SI",4,D2681="NO",1)</f>
        <v/>
      </c>
      <c r="F2681" t="str" cm="1">
        <f t="array" ref="F2681">_xlfn.IFS('Paraclinicos '!B2616="","",'Paraclinicos '!B2616&gt;1,1,'Paraclinicos '!B2616&lt;=1,3)</f>
        <v/>
      </c>
      <c r="G2681" t="str" cm="1">
        <f t="array" ref="G2681">_xlfn.IFS('Paraclinicos '!D2616="","",AND('Paraclinicos '!D2616&gt;=250,'Paraclinicos '!D2616&lt;=500),2,'Paraclinicos '!D2616&gt;500,3,'Paraclinicos '!D2616&lt;250,1)</f>
        <v/>
      </c>
      <c r="H2681" s="50" t="str">
        <f t="shared" si="124"/>
        <v/>
      </c>
      <c r="I2681" t="str" cm="1">
        <f t="array" ref="I2681">_xlfn.IFS('Paraclinicos '!Q2616="","",'Paraclinicos '!Q2616&gt;=65,1,'Paraclinicos '!Q2616&lt;65,0)</f>
        <v/>
      </c>
      <c r="J2681" t="str" cm="1">
        <f t="array" ref="J2681">_xlfn.IFS('Paraclinicos '!I2616="","",'Paraclinicos '!I2616&gt;7,1,'Paraclinicos '!I2616&lt;=7,0)</f>
        <v/>
      </c>
      <c r="K2681" t="str" cm="1">
        <f t="array" ref="K2681">_xlfn.IFS('Paraclinicos '!W2616="","",'Paraclinicos '!W2616&lt;=8,1,'Paraclinicos '!W2616&gt;8,0)</f>
        <v/>
      </c>
      <c r="L2681" t="str" cm="1">
        <f t="array" ref="L2681">_xlfn.IFS('Paraclinicos '!S2616="","",'Paraclinicos '!S2616&gt;=30,1,'Paraclinicos '!S2616&lt;30,0)</f>
        <v/>
      </c>
      <c r="M2681" t="str" cm="1">
        <f t="array" ref="M2681">_xlfn.IFS(OR('Paraclinicos '!T2616="",'Paraclinicos '!U2616=""),"",OR('Paraclinicos '!T2616&lt;=90,'Paraclinicos '!U2616&lt;=60),1,OR('Paraclinicos '!T2616&gt;90,'Paraclinicos '!U2616&gt;60),0)</f>
        <v/>
      </c>
      <c r="N2681" s="45" t="str">
        <f t="shared" si="125"/>
        <v/>
      </c>
      <c r="O2681" t="str" cm="1">
        <f t="array" ref="O2681">_xlfn.IFS(OR('Paraclinicos '!M2616="",'Paraclinicos '!N2616="",'Paraclinicos '!N2616=0),"",'Paraclinicos '!M2616/'Paraclinicos '!N2616&lt;100,4,'Paraclinicos '!M2616/'Paraclinicos '!N2616&lt;200,3,'Paraclinicos '!M2616/'Paraclinicos '!N2616&lt;300,2,'Paraclinicos '!M2616/'Paraclinicos '!N2616&lt;400,1,'Paraclinicos '!M2616/'Paraclinicos '!N2616&gt;=400,0)</f>
        <v/>
      </c>
      <c r="P2681" t="str" cm="1">
        <f t="array" ref="P2681">_xlfn.IFS('Paraclinicos '!C2616="","",'Paraclinicos '!C2616&lt;20,4,'Paraclinicos '!C2616&lt;50,3,'Paraclinicos '!C2616&lt;100,2,'Paraclinicos '!C2616&lt;150,1,'Paraclinicos '!C2616&gt;150,0)</f>
        <v/>
      </c>
      <c r="Q2681" t="str" cm="1">
        <f t="array" ref="Q2681">_xlfn.IFS('Paraclinicos '!O2616="","",'Paraclinicos '!O2616&lt;1.2,0,'Paraclinicos '!O2616&lt;2,1,'Paraclinicos '!O2616&lt;3.5,2,'Paraclinicos '!O2616&lt;5,3,'Paraclinicos '!O2616&gt;5,4)</f>
        <v/>
      </c>
      <c r="R2681" t="str" cm="1">
        <f t="array" ref="R2681">_xlfn.IFS('Paraclinicos '!J2616="","",'Paraclinicos '!J2616&lt;1.2,0,'Paraclinicos '!J2616&lt;2,1,'Paraclinicos '!J2616&lt;6,2,'Paraclinicos '!J2616&lt;12,3,'Paraclinicos '!J2616&gt;=12,4)</f>
        <v/>
      </c>
      <c r="S2681" t="str" cm="1">
        <f t="array" ref="S2681">_xlfn.IFS('Paraclinicos '!Y2616="","",'Paraclinicos '!Y2616&lt;70,1,'Paraclinicos '!Y2616&gt;=70,0)</f>
        <v/>
      </c>
      <c r="T2681" t="str" cm="1">
        <f t="array" ref="T2681">_xlfn.IFS('Paraclinicos '!W2616="","",'Paraclinicos '!W2616&lt;6,4,'Paraclinicos '!W2616&lt;10,3,'Paraclinicos '!W2616&lt;13,2,'Paraclinicos '!W2616&lt;15,1,'Paraclinicos '!W2616=15,0)</f>
        <v/>
      </c>
      <c r="U2681" s="54" t="str">
        <f t="shared" si="123"/>
        <v/>
      </c>
      <c r="V2681" t="str" cm="1">
        <f t="array" ref="V2681">_xlfn.IFS('Paraclinicos '!S2616="","",OR('Paraclinicos '!S2616&lt;=8,'Paraclinicos '!S2616&gt;=25),3,'Paraclinicos '!S2616&lt;12,1,'Paraclinicos '!S2616&lt;21,0,'Paraclinicos '!S2616&lt;25,2)</f>
        <v/>
      </c>
      <c r="W2681" t="str">
        <f>IFERROR(IF(INDEX('BD Demog para scores enalazar'!Y$2:'BD Demog para scores enalazar'!Y$3000,MATCH(Formulas!A2681,'BD Demog para scores enalazar'!A$2:'BD Demog para scores enalazar'!A$3000,0))=1,"SI","NO"),"")</f>
        <v/>
      </c>
      <c r="X2681" s="9" t="str">
        <f>IFERROR(IF(INDEX('BD Demog para scores enalazar'!AJ$2:'BD Demog para scores enalazar'!AJ$3000,MATCH(Formulas!A2681,'BD Demog para scores enalazar'!A$2:'BD Demog para scores enalazar'!A$3000,0))=1,"SI","NO"),"")</f>
        <v/>
      </c>
      <c r="Y2681" t="str" cm="1">
        <f t="array" ref="Y2681">IF(AND(W2681="NO",X2681="NO"),_xlfn.IFS('Paraclinicos '!K2616&lt;=91,3,'Paraclinicos '!K2616&lt;94,2,'Paraclinicos '!K2616&lt;96,1,'Paraclinicos '!K2616&gt;=96,0),"")</f>
        <v/>
      </c>
      <c r="Z2681" t="str" cm="1">
        <f t="array" ref="Z2681">IF(OR(W2681="SI",X2681="SI"),_xlfn.IFS(OR(AND('Paraclinicos '!K2617&lt;=83),AND('Paraclinicos '!K2617&gt;=97,AA2681=2)),3,OR(AND('Paraclinicos '!K2617&lt;=86),AND('Paraclinicos '!K2617&gt;=94,AA2681=2)),2,OR(AND('Paraclinicos '!K2617&lt;=88),AND('Paraclinicos '!K2617&gt;=92,AA2681=2)),1,OR(AND('Paraclinicos '!K2617&gt;=88,'Paraclinicos '!K2617&lt;=92),AND('Paraclinicos '!K2617&gt;=93,AA2681=0)),0),"")</f>
        <v/>
      </c>
      <c r="AA2681" t="str" cm="1">
        <f t="array" ref="AA2681">_xlfn.IFS('Paraclinicos '!E2616="","",'Paraclinicos '!E2616="Oxigeno",2,'Paraclinicos '!E2616="Aire",0)</f>
        <v/>
      </c>
    </row>
    <row r="2682" spans="1:27" x14ac:dyDescent="0.25">
      <c r="A2682">
        <f>'Paraclinicos '!A2617</f>
        <v>0</v>
      </c>
      <c r="B2682" s="3">
        <f>'Paraclinicos '!R2617</f>
        <v>0</v>
      </c>
      <c r="C2682" t="str" cm="1">
        <f t="array" ref="C2682">_xlfn.IFS('Paraclinicos '!Q2617="","",'Paraclinicos '!Q2617&gt;60,3,'Paraclinicos '!Q2617&lt;=60,1)</f>
        <v/>
      </c>
      <c r="D2682" t="str">
        <f>IFERROR(IF(INDEX('BD Demog para scores enalazar'!BC$2:BC$3000,MATCH(Formulas!A2682,'BD Demog para scores enalazar'!A$2:A$3000,0))=0,"SI","NO"),"")</f>
        <v/>
      </c>
      <c r="E2682" t="str" cm="1">
        <f t="array" ref="E2682">_xlfn.IFS(D2682="","",D2682="SI",4,D2682="NO",1)</f>
        <v/>
      </c>
      <c r="F2682" t="str" cm="1">
        <f t="array" ref="F2682">_xlfn.IFS('Paraclinicos '!B2617="","",'Paraclinicos '!B2617&gt;1,1,'Paraclinicos '!B2617&lt;=1,3)</f>
        <v/>
      </c>
      <c r="G2682" t="str" cm="1">
        <f t="array" ref="G2682">_xlfn.IFS('Paraclinicos '!D2617="","",AND('Paraclinicos '!D2617&gt;=250,'Paraclinicos '!D2617&lt;=500),2,'Paraclinicos '!D2617&gt;500,3,'Paraclinicos '!D2617&lt;250,1)</f>
        <v/>
      </c>
      <c r="H2682" s="50" t="str">
        <f t="shared" si="124"/>
        <v/>
      </c>
      <c r="I2682" t="str" cm="1">
        <f t="array" ref="I2682">_xlfn.IFS('Paraclinicos '!Q2617="","",'Paraclinicos '!Q2617&gt;=65,1,'Paraclinicos '!Q2617&lt;65,0)</f>
        <v/>
      </c>
      <c r="J2682" t="str" cm="1">
        <f t="array" ref="J2682">_xlfn.IFS('Paraclinicos '!I2617="","",'Paraclinicos '!I2617&gt;7,1,'Paraclinicos '!I2617&lt;=7,0)</f>
        <v/>
      </c>
      <c r="K2682" t="str" cm="1">
        <f t="array" ref="K2682">_xlfn.IFS('Paraclinicos '!W2617="","",'Paraclinicos '!W2617&lt;=8,1,'Paraclinicos '!W2617&gt;8,0)</f>
        <v/>
      </c>
      <c r="L2682" t="str" cm="1">
        <f t="array" ref="L2682">_xlfn.IFS('Paraclinicos '!S2617="","",'Paraclinicos '!S2617&gt;=30,1,'Paraclinicos '!S2617&lt;30,0)</f>
        <v/>
      </c>
      <c r="M2682" t="str" cm="1">
        <f t="array" ref="M2682">_xlfn.IFS(OR('Paraclinicos '!T2617="",'Paraclinicos '!U2617=""),"",OR('Paraclinicos '!T2617&lt;=90,'Paraclinicos '!U2617&lt;=60),1,OR('Paraclinicos '!T2617&gt;90,'Paraclinicos '!U2617&gt;60),0)</f>
        <v/>
      </c>
      <c r="N2682" s="45" t="str">
        <f t="shared" si="125"/>
        <v/>
      </c>
      <c r="O2682" t="str" cm="1">
        <f t="array" ref="O2682">_xlfn.IFS(OR('Paraclinicos '!M2617="",'Paraclinicos '!N2617="",'Paraclinicos '!N2617=0),"",'Paraclinicos '!M2617/'Paraclinicos '!N2617&lt;100,4,'Paraclinicos '!M2617/'Paraclinicos '!N2617&lt;200,3,'Paraclinicos '!M2617/'Paraclinicos '!N2617&lt;300,2,'Paraclinicos '!M2617/'Paraclinicos '!N2617&lt;400,1,'Paraclinicos '!M2617/'Paraclinicos '!N2617&gt;=400,0)</f>
        <v/>
      </c>
      <c r="P2682" t="str" cm="1">
        <f t="array" ref="P2682">_xlfn.IFS('Paraclinicos '!C2617="","",'Paraclinicos '!C2617&lt;20,4,'Paraclinicos '!C2617&lt;50,3,'Paraclinicos '!C2617&lt;100,2,'Paraclinicos '!C2617&lt;150,1,'Paraclinicos '!C2617&gt;150,0)</f>
        <v/>
      </c>
      <c r="Q2682" t="str" cm="1">
        <f t="array" ref="Q2682">_xlfn.IFS('Paraclinicos '!O2617="","",'Paraclinicos '!O2617&lt;1.2,0,'Paraclinicos '!O2617&lt;2,1,'Paraclinicos '!O2617&lt;3.5,2,'Paraclinicos '!O2617&lt;5,3,'Paraclinicos '!O2617&gt;5,4)</f>
        <v/>
      </c>
      <c r="R2682" t="str" cm="1">
        <f t="array" ref="R2682">_xlfn.IFS('Paraclinicos '!J2617="","",'Paraclinicos '!J2617&lt;1.2,0,'Paraclinicos '!J2617&lt;2,1,'Paraclinicos '!J2617&lt;6,2,'Paraclinicos '!J2617&lt;12,3,'Paraclinicos '!J2617&gt;=12,4)</f>
        <v/>
      </c>
      <c r="S2682" t="str" cm="1">
        <f t="array" ref="S2682">_xlfn.IFS('Paraclinicos '!Y2617="","",'Paraclinicos '!Y2617&lt;70,1,'Paraclinicos '!Y2617&gt;=70,0)</f>
        <v/>
      </c>
      <c r="T2682" t="str" cm="1">
        <f t="array" ref="T2682">_xlfn.IFS('Paraclinicos '!W2617="","",'Paraclinicos '!W2617&lt;6,4,'Paraclinicos '!W2617&lt;10,3,'Paraclinicos '!W2617&lt;13,2,'Paraclinicos '!W2617&lt;15,1,'Paraclinicos '!W2617=15,0)</f>
        <v/>
      </c>
      <c r="U2682" s="54" t="str">
        <f t="shared" si="123"/>
        <v/>
      </c>
      <c r="V2682" t="str" cm="1">
        <f t="array" ref="V2682">_xlfn.IFS('Paraclinicos '!S2617="","",OR('Paraclinicos '!S2617&lt;=8,'Paraclinicos '!S2617&gt;=25),3,'Paraclinicos '!S2617&lt;12,1,'Paraclinicos '!S2617&lt;21,0,'Paraclinicos '!S2617&lt;25,2)</f>
        <v/>
      </c>
      <c r="W2682" t="str">
        <f>IFERROR(IF(INDEX('BD Demog para scores enalazar'!Y$2:'BD Demog para scores enalazar'!Y$3000,MATCH(Formulas!A2682,'BD Demog para scores enalazar'!A$2:'BD Demog para scores enalazar'!A$3000,0))=1,"SI","NO"),"")</f>
        <v/>
      </c>
      <c r="X2682" s="9" t="str">
        <f>IFERROR(IF(INDEX('BD Demog para scores enalazar'!AJ$2:'BD Demog para scores enalazar'!AJ$3000,MATCH(Formulas!A2682,'BD Demog para scores enalazar'!A$2:'BD Demog para scores enalazar'!A$3000,0))=1,"SI","NO"),"")</f>
        <v/>
      </c>
      <c r="Y2682" t="str" cm="1">
        <f t="array" ref="Y2682">IF(AND(W2682="NO",X2682="NO"),_xlfn.IFS('Paraclinicos '!K2617&lt;=91,3,'Paraclinicos '!K2617&lt;94,2,'Paraclinicos '!K2617&lt;96,1,'Paraclinicos '!K2617&gt;=96,0),"")</f>
        <v/>
      </c>
      <c r="Z2682" t="str" cm="1">
        <f t="array" ref="Z2682">IF(OR(W2682="SI",X2682="SI"),_xlfn.IFS(OR(AND('Paraclinicos '!K2618&lt;=83),AND('Paraclinicos '!K2618&gt;=97,AA2682=2)),3,OR(AND('Paraclinicos '!K2618&lt;=86),AND('Paraclinicos '!K2618&gt;=94,AA2682=2)),2,OR(AND('Paraclinicos '!K2618&lt;=88),AND('Paraclinicos '!K2618&gt;=92,AA2682=2)),1,OR(AND('Paraclinicos '!K2618&gt;=88,'Paraclinicos '!K2618&lt;=92),AND('Paraclinicos '!K2618&gt;=93,AA2682=0)),0),"")</f>
        <v/>
      </c>
      <c r="AA2682" t="str" cm="1">
        <f t="array" ref="AA2682">_xlfn.IFS('Paraclinicos '!E2617="","",'Paraclinicos '!E2617="Oxigeno",2,'Paraclinicos '!E2617="Aire",0)</f>
        <v/>
      </c>
    </row>
    <row r="2683" spans="1:27" x14ac:dyDescent="0.25">
      <c r="A2683">
        <f>'Paraclinicos '!A2618</f>
        <v>0</v>
      </c>
      <c r="B2683" s="3">
        <f>'Paraclinicos '!R2618</f>
        <v>0</v>
      </c>
      <c r="C2683" t="str" cm="1">
        <f t="array" ref="C2683">_xlfn.IFS('Paraclinicos '!Q2618="","",'Paraclinicos '!Q2618&gt;60,3,'Paraclinicos '!Q2618&lt;=60,1)</f>
        <v/>
      </c>
      <c r="D2683" t="str">
        <f>IFERROR(IF(INDEX('BD Demog para scores enalazar'!BC$2:BC$3000,MATCH(Formulas!A2683,'BD Demog para scores enalazar'!A$2:A$3000,0))=0,"SI","NO"),"")</f>
        <v/>
      </c>
      <c r="E2683" t="str" cm="1">
        <f t="array" ref="E2683">_xlfn.IFS(D2683="","",D2683="SI",4,D2683="NO",1)</f>
        <v/>
      </c>
      <c r="F2683" t="str" cm="1">
        <f t="array" ref="F2683">_xlfn.IFS('Paraclinicos '!B2618="","",'Paraclinicos '!B2618&gt;1,1,'Paraclinicos '!B2618&lt;=1,3)</f>
        <v/>
      </c>
      <c r="G2683" t="str" cm="1">
        <f t="array" ref="G2683">_xlfn.IFS('Paraclinicos '!D2618="","",AND('Paraclinicos '!D2618&gt;=250,'Paraclinicos '!D2618&lt;=500),2,'Paraclinicos '!D2618&gt;500,3,'Paraclinicos '!D2618&lt;250,1)</f>
        <v/>
      </c>
      <c r="H2683" s="50" t="str">
        <f t="shared" si="124"/>
        <v/>
      </c>
      <c r="I2683" t="str" cm="1">
        <f t="array" ref="I2683">_xlfn.IFS('Paraclinicos '!Q2618="","",'Paraclinicos '!Q2618&gt;=65,1,'Paraclinicos '!Q2618&lt;65,0)</f>
        <v/>
      </c>
      <c r="J2683" t="str" cm="1">
        <f t="array" ref="J2683">_xlfn.IFS('Paraclinicos '!I2618="","",'Paraclinicos '!I2618&gt;7,1,'Paraclinicos '!I2618&lt;=7,0)</f>
        <v/>
      </c>
      <c r="K2683" t="str" cm="1">
        <f t="array" ref="K2683">_xlfn.IFS('Paraclinicos '!W2618="","",'Paraclinicos '!W2618&lt;=8,1,'Paraclinicos '!W2618&gt;8,0)</f>
        <v/>
      </c>
      <c r="L2683" t="str" cm="1">
        <f t="array" ref="L2683">_xlfn.IFS('Paraclinicos '!S2618="","",'Paraclinicos '!S2618&gt;=30,1,'Paraclinicos '!S2618&lt;30,0)</f>
        <v/>
      </c>
      <c r="M2683" t="str" cm="1">
        <f t="array" ref="M2683">_xlfn.IFS(OR('Paraclinicos '!T2618="",'Paraclinicos '!U2618=""),"",OR('Paraclinicos '!T2618&lt;=90,'Paraclinicos '!U2618&lt;=60),1,OR('Paraclinicos '!T2618&gt;90,'Paraclinicos '!U2618&gt;60),0)</f>
        <v/>
      </c>
      <c r="N2683" s="45" t="str">
        <f t="shared" si="125"/>
        <v/>
      </c>
      <c r="O2683" t="str" cm="1">
        <f t="array" ref="O2683">_xlfn.IFS(OR('Paraclinicos '!M2618="",'Paraclinicos '!N2618="",'Paraclinicos '!N2618=0),"",'Paraclinicos '!M2618/'Paraclinicos '!N2618&lt;100,4,'Paraclinicos '!M2618/'Paraclinicos '!N2618&lt;200,3,'Paraclinicos '!M2618/'Paraclinicos '!N2618&lt;300,2,'Paraclinicos '!M2618/'Paraclinicos '!N2618&lt;400,1,'Paraclinicos '!M2618/'Paraclinicos '!N2618&gt;=400,0)</f>
        <v/>
      </c>
      <c r="P2683" t="str" cm="1">
        <f t="array" ref="P2683">_xlfn.IFS('Paraclinicos '!C2618="","",'Paraclinicos '!C2618&lt;20,4,'Paraclinicos '!C2618&lt;50,3,'Paraclinicos '!C2618&lt;100,2,'Paraclinicos '!C2618&lt;150,1,'Paraclinicos '!C2618&gt;150,0)</f>
        <v/>
      </c>
      <c r="Q2683" t="str" cm="1">
        <f t="array" ref="Q2683">_xlfn.IFS('Paraclinicos '!O2618="","",'Paraclinicos '!O2618&lt;1.2,0,'Paraclinicos '!O2618&lt;2,1,'Paraclinicos '!O2618&lt;3.5,2,'Paraclinicos '!O2618&lt;5,3,'Paraclinicos '!O2618&gt;5,4)</f>
        <v/>
      </c>
      <c r="R2683" t="str" cm="1">
        <f t="array" ref="R2683">_xlfn.IFS('Paraclinicos '!J2618="","",'Paraclinicos '!J2618&lt;1.2,0,'Paraclinicos '!J2618&lt;2,1,'Paraclinicos '!J2618&lt;6,2,'Paraclinicos '!J2618&lt;12,3,'Paraclinicos '!J2618&gt;=12,4)</f>
        <v/>
      </c>
      <c r="S2683" t="str" cm="1">
        <f t="array" ref="S2683">_xlfn.IFS('Paraclinicos '!Y2618="","",'Paraclinicos '!Y2618&lt;70,1,'Paraclinicos '!Y2618&gt;=70,0)</f>
        <v/>
      </c>
      <c r="T2683" t="str" cm="1">
        <f t="array" ref="T2683">_xlfn.IFS('Paraclinicos '!W2618="","",'Paraclinicos '!W2618&lt;6,4,'Paraclinicos '!W2618&lt;10,3,'Paraclinicos '!W2618&lt;13,2,'Paraclinicos '!W2618&lt;15,1,'Paraclinicos '!W2618=15,0)</f>
        <v/>
      </c>
      <c r="U2683" s="54" t="str">
        <f t="shared" si="123"/>
        <v/>
      </c>
      <c r="V2683" t="str" cm="1">
        <f t="array" ref="V2683">_xlfn.IFS('Paraclinicos '!S2618="","",OR('Paraclinicos '!S2618&lt;=8,'Paraclinicos '!S2618&gt;=25),3,'Paraclinicos '!S2618&lt;12,1,'Paraclinicos '!S2618&lt;21,0,'Paraclinicos '!S2618&lt;25,2)</f>
        <v/>
      </c>
      <c r="W2683" t="str">
        <f>IFERROR(IF(INDEX('BD Demog para scores enalazar'!Y$2:'BD Demog para scores enalazar'!Y$3000,MATCH(Formulas!A2683,'BD Demog para scores enalazar'!A$2:'BD Demog para scores enalazar'!A$3000,0))=1,"SI","NO"),"")</f>
        <v/>
      </c>
      <c r="X2683" s="9" t="str">
        <f>IFERROR(IF(INDEX('BD Demog para scores enalazar'!AJ$2:'BD Demog para scores enalazar'!AJ$3000,MATCH(Formulas!A2683,'BD Demog para scores enalazar'!A$2:'BD Demog para scores enalazar'!A$3000,0))=1,"SI","NO"),"")</f>
        <v/>
      </c>
      <c r="Y2683" t="str" cm="1">
        <f t="array" ref="Y2683">IF(AND(W2683="NO",X2683="NO"),_xlfn.IFS('Paraclinicos '!K2618&lt;=91,3,'Paraclinicos '!K2618&lt;94,2,'Paraclinicos '!K2618&lt;96,1,'Paraclinicos '!K2618&gt;=96,0),"")</f>
        <v/>
      </c>
      <c r="Z2683" t="str" cm="1">
        <f t="array" ref="Z2683">IF(OR(W2683="SI",X2683="SI"),_xlfn.IFS(OR(AND('Paraclinicos '!K2619&lt;=83),AND('Paraclinicos '!K2619&gt;=97,AA2683=2)),3,OR(AND('Paraclinicos '!K2619&lt;=86),AND('Paraclinicos '!K2619&gt;=94,AA2683=2)),2,OR(AND('Paraclinicos '!K2619&lt;=88),AND('Paraclinicos '!K2619&gt;=92,AA2683=2)),1,OR(AND('Paraclinicos '!K2619&gt;=88,'Paraclinicos '!K2619&lt;=92),AND('Paraclinicos '!K2619&gt;=93,AA2683=0)),0),"")</f>
        <v/>
      </c>
      <c r="AA2683" t="str" cm="1">
        <f t="array" ref="AA2683">_xlfn.IFS('Paraclinicos '!E2618="","",'Paraclinicos '!E2618="Oxigeno",2,'Paraclinicos '!E2618="Aire",0)</f>
        <v/>
      </c>
    </row>
    <row r="2684" spans="1:27" x14ac:dyDescent="0.25">
      <c r="A2684">
        <f>'Paraclinicos '!A2619</f>
        <v>0</v>
      </c>
      <c r="B2684" s="3">
        <f>'Paraclinicos '!R2619</f>
        <v>0</v>
      </c>
      <c r="C2684" t="str" cm="1">
        <f t="array" ref="C2684">_xlfn.IFS('Paraclinicos '!Q2619="","",'Paraclinicos '!Q2619&gt;60,3,'Paraclinicos '!Q2619&lt;=60,1)</f>
        <v/>
      </c>
      <c r="D2684" t="str">
        <f>IFERROR(IF(INDEX('BD Demog para scores enalazar'!BC$2:BC$3000,MATCH(Formulas!A2684,'BD Demog para scores enalazar'!A$2:A$3000,0))=0,"SI","NO"),"")</f>
        <v/>
      </c>
      <c r="E2684" t="str" cm="1">
        <f t="array" ref="E2684">_xlfn.IFS(D2684="","",D2684="SI",4,D2684="NO",1)</f>
        <v/>
      </c>
      <c r="F2684" t="str" cm="1">
        <f t="array" ref="F2684">_xlfn.IFS('Paraclinicos '!B2619="","",'Paraclinicos '!B2619&gt;1,1,'Paraclinicos '!B2619&lt;=1,3)</f>
        <v/>
      </c>
      <c r="G2684" t="str" cm="1">
        <f t="array" ref="G2684">_xlfn.IFS('Paraclinicos '!D2619="","",AND('Paraclinicos '!D2619&gt;=250,'Paraclinicos '!D2619&lt;=500),2,'Paraclinicos '!D2619&gt;500,3,'Paraclinicos '!D2619&lt;250,1)</f>
        <v/>
      </c>
      <c r="H2684" s="50" t="str">
        <f t="shared" si="124"/>
        <v/>
      </c>
      <c r="I2684" t="str" cm="1">
        <f t="array" ref="I2684">_xlfn.IFS('Paraclinicos '!Q2619="","",'Paraclinicos '!Q2619&gt;=65,1,'Paraclinicos '!Q2619&lt;65,0)</f>
        <v/>
      </c>
      <c r="J2684" t="str" cm="1">
        <f t="array" ref="J2684">_xlfn.IFS('Paraclinicos '!I2619="","",'Paraclinicos '!I2619&gt;7,1,'Paraclinicos '!I2619&lt;=7,0)</f>
        <v/>
      </c>
      <c r="K2684" t="str" cm="1">
        <f t="array" ref="K2684">_xlfn.IFS('Paraclinicos '!W2619="","",'Paraclinicos '!W2619&lt;=8,1,'Paraclinicos '!W2619&gt;8,0)</f>
        <v/>
      </c>
      <c r="L2684" t="str" cm="1">
        <f t="array" ref="L2684">_xlfn.IFS('Paraclinicos '!S2619="","",'Paraclinicos '!S2619&gt;=30,1,'Paraclinicos '!S2619&lt;30,0)</f>
        <v/>
      </c>
      <c r="M2684" t="str" cm="1">
        <f t="array" ref="M2684">_xlfn.IFS(OR('Paraclinicos '!T2619="",'Paraclinicos '!U2619=""),"",OR('Paraclinicos '!T2619&lt;=90,'Paraclinicos '!U2619&lt;=60),1,OR('Paraclinicos '!T2619&gt;90,'Paraclinicos '!U2619&gt;60),0)</f>
        <v/>
      </c>
      <c r="N2684" s="45" t="str">
        <f t="shared" si="125"/>
        <v/>
      </c>
      <c r="O2684" t="str" cm="1">
        <f t="array" ref="O2684">_xlfn.IFS(OR('Paraclinicos '!M2619="",'Paraclinicos '!N2619="",'Paraclinicos '!N2619=0),"",'Paraclinicos '!M2619/'Paraclinicos '!N2619&lt;100,4,'Paraclinicos '!M2619/'Paraclinicos '!N2619&lt;200,3,'Paraclinicos '!M2619/'Paraclinicos '!N2619&lt;300,2,'Paraclinicos '!M2619/'Paraclinicos '!N2619&lt;400,1,'Paraclinicos '!M2619/'Paraclinicos '!N2619&gt;=400,0)</f>
        <v/>
      </c>
      <c r="P2684" t="str" cm="1">
        <f t="array" ref="P2684">_xlfn.IFS('Paraclinicos '!C2619="","",'Paraclinicos '!C2619&lt;20,4,'Paraclinicos '!C2619&lt;50,3,'Paraclinicos '!C2619&lt;100,2,'Paraclinicos '!C2619&lt;150,1,'Paraclinicos '!C2619&gt;150,0)</f>
        <v/>
      </c>
      <c r="Q2684" t="str" cm="1">
        <f t="array" ref="Q2684">_xlfn.IFS('Paraclinicos '!O2619="","",'Paraclinicos '!O2619&lt;1.2,0,'Paraclinicos '!O2619&lt;2,1,'Paraclinicos '!O2619&lt;3.5,2,'Paraclinicos '!O2619&lt;5,3,'Paraclinicos '!O2619&gt;5,4)</f>
        <v/>
      </c>
      <c r="R2684" t="str" cm="1">
        <f t="array" ref="R2684">_xlfn.IFS('Paraclinicos '!J2619="","",'Paraclinicos '!J2619&lt;1.2,0,'Paraclinicos '!J2619&lt;2,1,'Paraclinicos '!J2619&lt;6,2,'Paraclinicos '!J2619&lt;12,3,'Paraclinicos '!J2619&gt;=12,4)</f>
        <v/>
      </c>
      <c r="S2684" t="str" cm="1">
        <f t="array" ref="S2684">_xlfn.IFS('Paraclinicos '!Y2619="","",'Paraclinicos '!Y2619&lt;70,1,'Paraclinicos '!Y2619&gt;=70,0)</f>
        <v/>
      </c>
      <c r="T2684" t="str" cm="1">
        <f t="array" ref="T2684">_xlfn.IFS('Paraclinicos '!W2619="","",'Paraclinicos '!W2619&lt;6,4,'Paraclinicos '!W2619&lt;10,3,'Paraclinicos '!W2619&lt;13,2,'Paraclinicos '!W2619&lt;15,1,'Paraclinicos '!W2619=15,0)</f>
        <v/>
      </c>
      <c r="U2684" s="54" t="str">
        <f t="shared" si="123"/>
        <v/>
      </c>
      <c r="V2684" t="str" cm="1">
        <f t="array" ref="V2684">_xlfn.IFS('Paraclinicos '!S2619="","",OR('Paraclinicos '!S2619&lt;=8,'Paraclinicos '!S2619&gt;=25),3,'Paraclinicos '!S2619&lt;12,1,'Paraclinicos '!S2619&lt;21,0,'Paraclinicos '!S2619&lt;25,2)</f>
        <v/>
      </c>
      <c r="W2684" t="str">
        <f>IFERROR(IF(INDEX('BD Demog para scores enalazar'!Y$2:'BD Demog para scores enalazar'!Y$3000,MATCH(Formulas!A2684,'BD Demog para scores enalazar'!A$2:'BD Demog para scores enalazar'!A$3000,0))=1,"SI","NO"),"")</f>
        <v/>
      </c>
      <c r="X2684" s="9" t="str">
        <f>IFERROR(IF(INDEX('BD Demog para scores enalazar'!AJ$2:'BD Demog para scores enalazar'!AJ$3000,MATCH(Formulas!A2684,'BD Demog para scores enalazar'!A$2:'BD Demog para scores enalazar'!A$3000,0))=1,"SI","NO"),"")</f>
        <v/>
      </c>
      <c r="Y2684" t="str" cm="1">
        <f t="array" ref="Y2684">IF(AND(W2684="NO",X2684="NO"),_xlfn.IFS('Paraclinicos '!K2619&lt;=91,3,'Paraclinicos '!K2619&lt;94,2,'Paraclinicos '!K2619&lt;96,1,'Paraclinicos '!K2619&gt;=96,0),"")</f>
        <v/>
      </c>
      <c r="Z2684" t="str" cm="1">
        <f t="array" ref="Z2684">IF(OR(W2684="SI",X2684="SI"),_xlfn.IFS(OR(AND('Paraclinicos '!K2620&lt;=83),AND('Paraclinicos '!K2620&gt;=97,AA2684=2)),3,OR(AND('Paraclinicos '!K2620&lt;=86),AND('Paraclinicos '!K2620&gt;=94,AA2684=2)),2,OR(AND('Paraclinicos '!K2620&lt;=88),AND('Paraclinicos '!K2620&gt;=92,AA2684=2)),1,OR(AND('Paraclinicos '!K2620&gt;=88,'Paraclinicos '!K2620&lt;=92),AND('Paraclinicos '!K2620&gt;=93,AA2684=0)),0),"")</f>
        <v/>
      </c>
      <c r="AA2684" t="str" cm="1">
        <f t="array" ref="AA2684">_xlfn.IFS('Paraclinicos '!E2619="","",'Paraclinicos '!E2619="Oxigeno",2,'Paraclinicos '!E2619="Aire",0)</f>
        <v/>
      </c>
    </row>
    <row r="2685" spans="1:27" x14ac:dyDescent="0.25">
      <c r="A2685">
        <f>'Paraclinicos '!A2620</f>
        <v>0</v>
      </c>
      <c r="B2685" s="3">
        <f>'Paraclinicos '!R2620</f>
        <v>0</v>
      </c>
      <c r="C2685" t="str" cm="1">
        <f t="array" ref="C2685">_xlfn.IFS('Paraclinicos '!Q2620="","",'Paraclinicos '!Q2620&gt;60,3,'Paraclinicos '!Q2620&lt;=60,1)</f>
        <v/>
      </c>
      <c r="D2685" t="str">
        <f>IFERROR(IF(INDEX('BD Demog para scores enalazar'!BC$2:BC$3000,MATCH(Formulas!A2685,'BD Demog para scores enalazar'!A$2:A$3000,0))=0,"SI","NO"),"")</f>
        <v/>
      </c>
      <c r="E2685" t="str" cm="1">
        <f t="array" ref="E2685">_xlfn.IFS(D2685="","",D2685="SI",4,D2685="NO",1)</f>
        <v/>
      </c>
      <c r="F2685" t="str" cm="1">
        <f t="array" ref="F2685">_xlfn.IFS('Paraclinicos '!B2620="","",'Paraclinicos '!B2620&gt;1,1,'Paraclinicos '!B2620&lt;=1,3)</f>
        <v/>
      </c>
      <c r="G2685" t="str" cm="1">
        <f t="array" ref="G2685">_xlfn.IFS('Paraclinicos '!D2620="","",AND('Paraclinicos '!D2620&gt;=250,'Paraclinicos '!D2620&lt;=500),2,'Paraclinicos '!D2620&gt;500,3,'Paraclinicos '!D2620&lt;250,1)</f>
        <v/>
      </c>
      <c r="H2685" s="50" t="str">
        <f t="shared" si="124"/>
        <v/>
      </c>
      <c r="I2685" t="str" cm="1">
        <f t="array" ref="I2685">_xlfn.IFS('Paraclinicos '!Q2620="","",'Paraclinicos '!Q2620&gt;=65,1,'Paraclinicos '!Q2620&lt;65,0)</f>
        <v/>
      </c>
      <c r="J2685" t="str" cm="1">
        <f t="array" ref="J2685">_xlfn.IFS('Paraclinicos '!I2620="","",'Paraclinicos '!I2620&gt;7,1,'Paraclinicos '!I2620&lt;=7,0)</f>
        <v/>
      </c>
      <c r="K2685" t="str" cm="1">
        <f t="array" ref="K2685">_xlfn.IFS('Paraclinicos '!W2620="","",'Paraclinicos '!W2620&lt;=8,1,'Paraclinicos '!W2620&gt;8,0)</f>
        <v/>
      </c>
      <c r="L2685" t="str" cm="1">
        <f t="array" ref="L2685">_xlfn.IFS('Paraclinicos '!S2620="","",'Paraclinicos '!S2620&gt;=30,1,'Paraclinicos '!S2620&lt;30,0)</f>
        <v/>
      </c>
      <c r="M2685" t="str" cm="1">
        <f t="array" ref="M2685">_xlfn.IFS(OR('Paraclinicos '!T2620="",'Paraclinicos '!U2620=""),"",OR('Paraclinicos '!T2620&lt;=90,'Paraclinicos '!U2620&lt;=60),1,OR('Paraclinicos '!T2620&gt;90,'Paraclinicos '!U2620&gt;60),0)</f>
        <v/>
      </c>
      <c r="N2685" s="45" t="str">
        <f t="shared" si="125"/>
        <v/>
      </c>
      <c r="O2685" t="str" cm="1">
        <f t="array" ref="O2685">_xlfn.IFS(OR('Paraclinicos '!M2620="",'Paraclinicos '!N2620="",'Paraclinicos '!N2620=0),"",'Paraclinicos '!M2620/'Paraclinicos '!N2620&lt;100,4,'Paraclinicos '!M2620/'Paraclinicos '!N2620&lt;200,3,'Paraclinicos '!M2620/'Paraclinicos '!N2620&lt;300,2,'Paraclinicos '!M2620/'Paraclinicos '!N2620&lt;400,1,'Paraclinicos '!M2620/'Paraclinicos '!N2620&gt;=400,0)</f>
        <v/>
      </c>
      <c r="P2685" t="str" cm="1">
        <f t="array" ref="P2685">_xlfn.IFS('Paraclinicos '!C2620="","",'Paraclinicos '!C2620&lt;20,4,'Paraclinicos '!C2620&lt;50,3,'Paraclinicos '!C2620&lt;100,2,'Paraclinicos '!C2620&lt;150,1,'Paraclinicos '!C2620&gt;150,0)</f>
        <v/>
      </c>
      <c r="Q2685" t="str" cm="1">
        <f t="array" ref="Q2685">_xlfn.IFS('Paraclinicos '!O2620="","",'Paraclinicos '!O2620&lt;1.2,0,'Paraclinicos '!O2620&lt;2,1,'Paraclinicos '!O2620&lt;3.5,2,'Paraclinicos '!O2620&lt;5,3,'Paraclinicos '!O2620&gt;5,4)</f>
        <v/>
      </c>
      <c r="R2685" t="str" cm="1">
        <f t="array" ref="R2685">_xlfn.IFS('Paraclinicos '!J2620="","",'Paraclinicos '!J2620&lt;1.2,0,'Paraclinicos '!J2620&lt;2,1,'Paraclinicos '!J2620&lt;6,2,'Paraclinicos '!J2620&lt;12,3,'Paraclinicos '!J2620&gt;=12,4)</f>
        <v/>
      </c>
      <c r="S2685" t="str" cm="1">
        <f t="array" ref="S2685">_xlfn.IFS('Paraclinicos '!Y2620="","",'Paraclinicos '!Y2620&lt;70,1,'Paraclinicos '!Y2620&gt;=70,0)</f>
        <v/>
      </c>
      <c r="T2685" t="str" cm="1">
        <f t="array" ref="T2685">_xlfn.IFS('Paraclinicos '!W2620="","",'Paraclinicos '!W2620&lt;6,4,'Paraclinicos '!W2620&lt;10,3,'Paraclinicos '!W2620&lt;13,2,'Paraclinicos '!W2620&lt;15,1,'Paraclinicos '!W2620=15,0)</f>
        <v/>
      </c>
      <c r="U2685" s="54" t="str">
        <f t="shared" si="123"/>
        <v/>
      </c>
      <c r="V2685" t="str" cm="1">
        <f t="array" ref="V2685">_xlfn.IFS('Paraclinicos '!S2620="","",OR('Paraclinicos '!S2620&lt;=8,'Paraclinicos '!S2620&gt;=25),3,'Paraclinicos '!S2620&lt;12,1,'Paraclinicos '!S2620&lt;21,0,'Paraclinicos '!S2620&lt;25,2)</f>
        <v/>
      </c>
      <c r="W2685" t="str">
        <f>IFERROR(IF(INDEX('BD Demog para scores enalazar'!Y$2:'BD Demog para scores enalazar'!Y$3000,MATCH(Formulas!A2685,'BD Demog para scores enalazar'!A$2:'BD Demog para scores enalazar'!A$3000,0))=1,"SI","NO"),"")</f>
        <v/>
      </c>
      <c r="X2685" s="9" t="str">
        <f>IFERROR(IF(INDEX('BD Demog para scores enalazar'!AJ$2:'BD Demog para scores enalazar'!AJ$3000,MATCH(Formulas!A2685,'BD Demog para scores enalazar'!A$2:'BD Demog para scores enalazar'!A$3000,0))=1,"SI","NO"),"")</f>
        <v/>
      </c>
      <c r="Y2685" t="str" cm="1">
        <f t="array" ref="Y2685">IF(AND(W2685="NO",X2685="NO"),_xlfn.IFS('Paraclinicos '!K2620&lt;=91,3,'Paraclinicos '!K2620&lt;94,2,'Paraclinicos '!K2620&lt;96,1,'Paraclinicos '!K2620&gt;=96,0),"")</f>
        <v/>
      </c>
      <c r="Z2685" t="str" cm="1">
        <f t="array" ref="Z2685">IF(OR(W2685="SI",X2685="SI"),_xlfn.IFS(OR(AND('Paraclinicos '!K2621&lt;=83),AND('Paraclinicos '!K2621&gt;=97,AA2685=2)),3,OR(AND('Paraclinicos '!K2621&lt;=86),AND('Paraclinicos '!K2621&gt;=94,AA2685=2)),2,OR(AND('Paraclinicos '!K2621&lt;=88),AND('Paraclinicos '!K2621&gt;=92,AA2685=2)),1,OR(AND('Paraclinicos '!K2621&gt;=88,'Paraclinicos '!K2621&lt;=92),AND('Paraclinicos '!K2621&gt;=93,AA2685=0)),0),"")</f>
        <v/>
      </c>
      <c r="AA2685" t="str" cm="1">
        <f t="array" ref="AA2685">_xlfn.IFS('Paraclinicos '!E2620="","",'Paraclinicos '!E2620="Oxigeno",2,'Paraclinicos '!E2620="Aire",0)</f>
        <v/>
      </c>
    </row>
    <row r="2686" spans="1:27" x14ac:dyDescent="0.25">
      <c r="A2686">
        <f>'Paraclinicos '!A2621</f>
        <v>0</v>
      </c>
      <c r="B2686" s="3">
        <f>'Paraclinicos '!R2621</f>
        <v>0</v>
      </c>
      <c r="C2686" t="str" cm="1">
        <f t="array" ref="C2686">_xlfn.IFS('Paraclinicos '!Q2621="","",'Paraclinicos '!Q2621&gt;60,3,'Paraclinicos '!Q2621&lt;=60,1)</f>
        <v/>
      </c>
      <c r="D2686" t="str">
        <f>IFERROR(IF(INDEX('BD Demog para scores enalazar'!BC$2:BC$3000,MATCH(Formulas!A2686,'BD Demog para scores enalazar'!A$2:A$3000,0))=0,"SI","NO"),"")</f>
        <v/>
      </c>
      <c r="E2686" t="str" cm="1">
        <f t="array" ref="E2686">_xlfn.IFS(D2686="","",D2686="SI",4,D2686="NO",1)</f>
        <v/>
      </c>
      <c r="F2686" t="str" cm="1">
        <f t="array" ref="F2686">_xlfn.IFS('Paraclinicos '!B2621="","",'Paraclinicos '!B2621&gt;1,1,'Paraclinicos '!B2621&lt;=1,3)</f>
        <v/>
      </c>
      <c r="G2686" t="str" cm="1">
        <f t="array" ref="G2686">_xlfn.IFS('Paraclinicos '!D2621="","",AND('Paraclinicos '!D2621&gt;=250,'Paraclinicos '!D2621&lt;=500),2,'Paraclinicos '!D2621&gt;500,3,'Paraclinicos '!D2621&lt;250,1)</f>
        <v/>
      </c>
      <c r="H2686" s="50" t="str">
        <f t="shared" si="124"/>
        <v/>
      </c>
      <c r="I2686" t="str" cm="1">
        <f t="array" ref="I2686">_xlfn.IFS('Paraclinicos '!Q2621="","",'Paraclinicos '!Q2621&gt;=65,1,'Paraclinicos '!Q2621&lt;65,0)</f>
        <v/>
      </c>
      <c r="J2686" t="str" cm="1">
        <f t="array" ref="J2686">_xlfn.IFS('Paraclinicos '!I2621="","",'Paraclinicos '!I2621&gt;7,1,'Paraclinicos '!I2621&lt;=7,0)</f>
        <v/>
      </c>
      <c r="K2686" t="str" cm="1">
        <f t="array" ref="K2686">_xlfn.IFS('Paraclinicos '!W2621="","",'Paraclinicos '!W2621&lt;=8,1,'Paraclinicos '!W2621&gt;8,0)</f>
        <v/>
      </c>
      <c r="L2686" t="str" cm="1">
        <f t="array" ref="L2686">_xlfn.IFS('Paraclinicos '!S2621="","",'Paraclinicos '!S2621&gt;=30,1,'Paraclinicos '!S2621&lt;30,0)</f>
        <v/>
      </c>
      <c r="M2686" t="str" cm="1">
        <f t="array" ref="M2686">_xlfn.IFS(OR('Paraclinicos '!T2621="",'Paraclinicos '!U2621=""),"",OR('Paraclinicos '!T2621&lt;=90,'Paraclinicos '!U2621&lt;=60),1,OR('Paraclinicos '!T2621&gt;90,'Paraclinicos '!U2621&gt;60),0)</f>
        <v/>
      </c>
      <c r="N2686" s="45" t="str">
        <f t="shared" si="125"/>
        <v/>
      </c>
      <c r="O2686" t="str" cm="1">
        <f t="array" ref="O2686">_xlfn.IFS(OR('Paraclinicos '!M2621="",'Paraclinicos '!N2621="",'Paraclinicos '!N2621=0),"",'Paraclinicos '!M2621/'Paraclinicos '!N2621&lt;100,4,'Paraclinicos '!M2621/'Paraclinicos '!N2621&lt;200,3,'Paraclinicos '!M2621/'Paraclinicos '!N2621&lt;300,2,'Paraclinicos '!M2621/'Paraclinicos '!N2621&lt;400,1,'Paraclinicos '!M2621/'Paraclinicos '!N2621&gt;=400,0)</f>
        <v/>
      </c>
      <c r="P2686" t="str" cm="1">
        <f t="array" ref="P2686">_xlfn.IFS('Paraclinicos '!C2621="","",'Paraclinicos '!C2621&lt;20,4,'Paraclinicos '!C2621&lt;50,3,'Paraclinicos '!C2621&lt;100,2,'Paraclinicos '!C2621&lt;150,1,'Paraclinicos '!C2621&gt;150,0)</f>
        <v/>
      </c>
      <c r="Q2686" t="str" cm="1">
        <f t="array" ref="Q2686">_xlfn.IFS('Paraclinicos '!O2621="","",'Paraclinicos '!O2621&lt;1.2,0,'Paraclinicos '!O2621&lt;2,1,'Paraclinicos '!O2621&lt;3.5,2,'Paraclinicos '!O2621&lt;5,3,'Paraclinicos '!O2621&gt;5,4)</f>
        <v/>
      </c>
      <c r="R2686" t="str" cm="1">
        <f t="array" ref="R2686">_xlfn.IFS('Paraclinicos '!J2621="","",'Paraclinicos '!J2621&lt;1.2,0,'Paraclinicos '!J2621&lt;2,1,'Paraclinicos '!J2621&lt;6,2,'Paraclinicos '!J2621&lt;12,3,'Paraclinicos '!J2621&gt;=12,4)</f>
        <v/>
      </c>
      <c r="S2686" t="str" cm="1">
        <f t="array" ref="S2686">_xlfn.IFS('Paraclinicos '!Y2621="","",'Paraclinicos '!Y2621&lt;70,1,'Paraclinicos '!Y2621&gt;=70,0)</f>
        <v/>
      </c>
      <c r="T2686" t="str" cm="1">
        <f t="array" ref="T2686">_xlfn.IFS('Paraclinicos '!W2621="","",'Paraclinicos '!W2621&lt;6,4,'Paraclinicos '!W2621&lt;10,3,'Paraclinicos '!W2621&lt;13,2,'Paraclinicos '!W2621&lt;15,1,'Paraclinicos '!W2621=15,0)</f>
        <v/>
      </c>
      <c r="U2686" s="54" t="str">
        <f t="shared" si="123"/>
        <v/>
      </c>
      <c r="V2686" t="str" cm="1">
        <f t="array" ref="V2686">_xlfn.IFS('Paraclinicos '!S2621="","",OR('Paraclinicos '!S2621&lt;=8,'Paraclinicos '!S2621&gt;=25),3,'Paraclinicos '!S2621&lt;12,1,'Paraclinicos '!S2621&lt;21,0,'Paraclinicos '!S2621&lt;25,2)</f>
        <v/>
      </c>
      <c r="W2686" t="str">
        <f>IFERROR(IF(INDEX('BD Demog para scores enalazar'!Y$2:'BD Demog para scores enalazar'!Y$3000,MATCH(Formulas!A2686,'BD Demog para scores enalazar'!A$2:'BD Demog para scores enalazar'!A$3000,0))=1,"SI","NO"),"")</f>
        <v/>
      </c>
      <c r="X2686" s="9" t="str">
        <f>IFERROR(IF(INDEX('BD Demog para scores enalazar'!AJ$2:'BD Demog para scores enalazar'!AJ$3000,MATCH(Formulas!A2686,'BD Demog para scores enalazar'!A$2:'BD Demog para scores enalazar'!A$3000,0))=1,"SI","NO"),"")</f>
        <v/>
      </c>
      <c r="Y2686" t="str" cm="1">
        <f t="array" ref="Y2686">IF(AND(W2686="NO",X2686="NO"),_xlfn.IFS('Paraclinicos '!K2621&lt;=91,3,'Paraclinicos '!K2621&lt;94,2,'Paraclinicos '!K2621&lt;96,1,'Paraclinicos '!K2621&gt;=96,0),"")</f>
        <v/>
      </c>
      <c r="Z2686" t="str" cm="1">
        <f t="array" ref="Z2686">IF(OR(W2686="SI",X2686="SI"),_xlfn.IFS(OR(AND('Paraclinicos '!K2622&lt;=83),AND('Paraclinicos '!K2622&gt;=97,AA2686=2)),3,OR(AND('Paraclinicos '!K2622&lt;=86),AND('Paraclinicos '!K2622&gt;=94,AA2686=2)),2,OR(AND('Paraclinicos '!K2622&lt;=88),AND('Paraclinicos '!K2622&gt;=92,AA2686=2)),1,OR(AND('Paraclinicos '!K2622&gt;=88,'Paraclinicos '!K2622&lt;=92),AND('Paraclinicos '!K2622&gt;=93,AA2686=0)),0),"")</f>
        <v/>
      </c>
      <c r="AA2686" t="str" cm="1">
        <f t="array" ref="AA2686">_xlfn.IFS('Paraclinicos '!E2621="","",'Paraclinicos '!E2621="Oxigeno",2,'Paraclinicos '!E2621="Aire",0)</f>
        <v/>
      </c>
    </row>
    <row r="2687" spans="1:27" x14ac:dyDescent="0.25">
      <c r="A2687">
        <f>'Paraclinicos '!A2622</f>
        <v>0</v>
      </c>
      <c r="B2687" s="3">
        <f>'Paraclinicos '!R2622</f>
        <v>0</v>
      </c>
      <c r="C2687" t="str" cm="1">
        <f t="array" ref="C2687">_xlfn.IFS('Paraclinicos '!Q2622="","",'Paraclinicos '!Q2622&gt;60,3,'Paraclinicos '!Q2622&lt;=60,1)</f>
        <v/>
      </c>
      <c r="D2687" t="str">
        <f>IFERROR(IF(INDEX('BD Demog para scores enalazar'!BC$2:BC$3000,MATCH(Formulas!A2687,'BD Demog para scores enalazar'!A$2:A$3000,0))=0,"SI","NO"),"")</f>
        <v/>
      </c>
      <c r="E2687" t="str" cm="1">
        <f t="array" ref="E2687">_xlfn.IFS(D2687="","",D2687="SI",4,D2687="NO",1)</f>
        <v/>
      </c>
      <c r="F2687" t="str" cm="1">
        <f t="array" ref="F2687">_xlfn.IFS('Paraclinicos '!B2622="","",'Paraclinicos '!B2622&gt;1,1,'Paraclinicos '!B2622&lt;=1,3)</f>
        <v/>
      </c>
      <c r="G2687" t="str" cm="1">
        <f t="array" ref="G2687">_xlfn.IFS('Paraclinicos '!D2622="","",AND('Paraclinicos '!D2622&gt;=250,'Paraclinicos '!D2622&lt;=500),2,'Paraclinicos '!D2622&gt;500,3,'Paraclinicos '!D2622&lt;250,1)</f>
        <v/>
      </c>
      <c r="H2687" s="50" t="str">
        <f t="shared" si="124"/>
        <v/>
      </c>
      <c r="I2687" t="str" cm="1">
        <f t="array" ref="I2687">_xlfn.IFS('Paraclinicos '!Q2622="","",'Paraclinicos '!Q2622&gt;=65,1,'Paraclinicos '!Q2622&lt;65,0)</f>
        <v/>
      </c>
      <c r="J2687" t="str" cm="1">
        <f t="array" ref="J2687">_xlfn.IFS('Paraclinicos '!I2622="","",'Paraclinicos '!I2622&gt;7,1,'Paraclinicos '!I2622&lt;=7,0)</f>
        <v/>
      </c>
      <c r="K2687" t="str" cm="1">
        <f t="array" ref="K2687">_xlfn.IFS('Paraclinicos '!W2622="","",'Paraclinicos '!W2622&lt;=8,1,'Paraclinicos '!W2622&gt;8,0)</f>
        <v/>
      </c>
      <c r="L2687" t="str" cm="1">
        <f t="array" ref="L2687">_xlfn.IFS('Paraclinicos '!S2622="","",'Paraclinicos '!S2622&gt;=30,1,'Paraclinicos '!S2622&lt;30,0)</f>
        <v/>
      </c>
      <c r="M2687" t="str" cm="1">
        <f t="array" ref="M2687">_xlfn.IFS(OR('Paraclinicos '!T2622="",'Paraclinicos '!U2622=""),"",OR('Paraclinicos '!T2622&lt;=90,'Paraclinicos '!U2622&lt;=60),1,OR('Paraclinicos '!T2622&gt;90,'Paraclinicos '!U2622&gt;60),0)</f>
        <v/>
      </c>
      <c r="N2687" s="45" t="str">
        <f t="shared" si="125"/>
        <v/>
      </c>
      <c r="O2687" t="str" cm="1">
        <f t="array" ref="O2687">_xlfn.IFS(OR('Paraclinicos '!M2622="",'Paraclinicos '!N2622="",'Paraclinicos '!N2622=0),"",'Paraclinicos '!M2622/'Paraclinicos '!N2622&lt;100,4,'Paraclinicos '!M2622/'Paraclinicos '!N2622&lt;200,3,'Paraclinicos '!M2622/'Paraclinicos '!N2622&lt;300,2,'Paraclinicos '!M2622/'Paraclinicos '!N2622&lt;400,1,'Paraclinicos '!M2622/'Paraclinicos '!N2622&gt;=400,0)</f>
        <v/>
      </c>
      <c r="P2687" t="str" cm="1">
        <f t="array" ref="P2687">_xlfn.IFS('Paraclinicos '!C2622="","",'Paraclinicos '!C2622&lt;20,4,'Paraclinicos '!C2622&lt;50,3,'Paraclinicos '!C2622&lt;100,2,'Paraclinicos '!C2622&lt;150,1,'Paraclinicos '!C2622&gt;150,0)</f>
        <v/>
      </c>
      <c r="Q2687" t="str" cm="1">
        <f t="array" ref="Q2687">_xlfn.IFS('Paraclinicos '!O2622="","",'Paraclinicos '!O2622&lt;1.2,0,'Paraclinicos '!O2622&lt;2,1,'Paraclinicos '!O2622&lt;3.5,2,'Paraclinicos '!O2622&lt;5,3,'Paraclinicos '!O2622&gt;5,4)</f>
        <v/>
      </c>
      <c r="R2687" t="str" cm="1">
        <f t="array" ref="R2687">_xlfn.IFS('Paraclinicos '!J2622="","",'Paraclinicos '!J2622&lt;1.2,0,'Paraclinicos '!J2622&lt;2,1,'Paraclinicos '!J2622&lt;6,2,'Paraclinicos '!J2622&lt;12,3,'Paraclinicos '!J2622&gt;=12,4)</f>
        <v/>
      </c>
      <c r="S2687" t="str" cm="1">
        <f t="array" ref="S2687">_xlfn.IFS('Paraclinicos '!Y2622="","",'Paraclinicos '!Y2622&lt;70,1,'Paraclinicos '!Y2622&gt;=70,0)</f>
        <v/>
      </c>
      <c r="T2687" t="str" cm="1">
        <f t="array" ref="T2687">_xlfn.IFS('Paraclinicos '!W2622="","",'Paraclinicos '!W2622&lt;6,4,'Paraclinicos '!W2622&lt;10,3,'Paraclinicos '!W2622&lt;13,2,'Paraclinicos '!W2622&lt;15,1,'Paraclinicos '!W2622=15,0)</f>
        <v/>
      </c>
      <c r="U2687" s="54" t="str">
        <f t="shared" si="123"/>
        <v/>
      </c>
      <c r="V2687" t="str" cm="1">
        <f t="array" ref="V2687">_xlfn.IFS('Paraclinicos '!S2622="","",OR('Paraclinicos '!S2622&lt;=8,'Paraclinicos '!S2622&gt;=25),3,'Paraclinicos '!S2622&lt;12,1,'Paraclinicos '!S2622&lt;21,0,'Paraclinicos '!S2622&lt;25,2)</f>
        <v/>
      </c>
      <c r="W2687" t="str">
        <f>IFERROR(IF(INDEX('BD Demog para scores enalazar'!Y$2:'BD Demog para scores enalazar'!Y$3000,MATCH(Formulas!A2687,'BD Demog para scores enalazar'!A$2:'BD Demog para scores enalazar'!A$3000,0))=1,"SI","NO"),"")</f>
        <v/>
      </c>
      <c r="X2687" s="9" t="str">
        <f>IFERROR(IF(INDEX('BD Demog para scores enalazar'!AJ$2:'BD Demog para scores enalazar'!AJ$3000,MATCH(Formulas!A2687,'BD Demog para scores enalazar'!A$2:'BD Demog para scores enalazar'!A$3000,0))=1,"SI","NO"),"")</f>
        <v/>
      </c>
      <c r="Y2687" t="str" cm="1">
        <f t="array" ref="Y2687">IF(AND(W2687="NO",X2687="NO"),_xlfn.IFS('Paraclinicos '!K2622&lt;=91,3,'Paraclinicos '!K2622&lt;94,2,'Paraclinicos '!K2622&lt;96,1,'Paraclinicos '!K2622&gt;=96,0),"")</f>
        <v/>
      </c>
      <c r="Z2687" t="str" cm="1">
        <f t="array" ref="Z2687">IF(OR(W2687="SI",X2687="SI"),_xlfn.IFS(OR(AND('Paraclinicos '!K2623&lt;=83),AND('Paraclinicos '!K2623&gt;=97,AA2687=2)),3,OR(AND('Paraclinicos '!K2623&lt;=86),AND('Paraclinicos '!K2623&gt;=94,AA2687=2)),2,OR(AND('Paraclinicos '!K2623&lt;=88),AND('Paraclinicos '!K2623&gt;=92,AA2687=2)),1,OR(AND('Paraclinicos '!K2623&gt;=88,'Paraclinicos '!K2623&lt;=92),AND('Paraclinicos '!K2623&gt;=93,AA2687=0)),0),"")</f>
        <v/>
      </c>
      <c r="AA2687" t="str" cm="1">
        <f t="array" ref="AA2687">_xlfn.IFS('Paraclinicos '!E2622="","",'Paraclinicos '!E2622="Oxigeno",2,'Paraclinicos '!E2622="Aire",0)</f>
        <v/>
      </c>
    </row>
    <row r="2688" spans="1:27" x14ac:dyDescent="0.25">
      <c r="A2688">
        <f>'Paraclinicos '!A2623</f>
        <v>0</v>
      </c>
      <c r="B2688" s="3">
        <f>'Paraclinicos '!R2623</f>
        <v>0</v>
      </c>
      <c r="C2688" t="str" cm="1">
        <f t="array" ref="C2688">_xlfn.IFS('Paraclinicos '!Q2623="","",'Paraclinicos '!Q2623&gt;60,3,'Paraclinicos '!Q2623&lt;=60,1)</f>
        <v/>
      </c>
      <c r="D2688" t="str">
        <f>IFERROR(IF(INDEX('BD Demog para scores enalazar'!BC$2:BC$3000,MATCH(Formulas!A2688,'BD Demog para scores enalazar'!A$2:A$3000,0))=0,"SI","NO"),"")</f>
        <v/>
      </c>
      <c r="E2688" t="str" cm="1">
        <f t="array" ref="E2688">_xlfn.IFS(D2688="","",D2688="SI",4,D2688="NO",1)</f>
        <v/>
      </c>
      <c r="F2688" t="str" cm="1">
        <f t="array" ref="F2688">_xlfn.IFS('Paraclinicos '!B2623="","",'Paraclinicos '!B2623&gt;1,1,'Paraclinicos '!B2623&lt;=1,3)</f>
        <v/>
      </c>
      <c r="G2688" t="str" cm="1">
        <f t="array" ref="G2688">_xlfn.IFS('Paraclinicos '!D2623="","",AND('Paraclinicos '!D2623&gt;=250,'Paraclinicos '!D2623&lt;=500),2,'Paraclinicos '!D2623&gt;500,3,'Paraclinicos '!D2623&lt;250,1)</f>
        <v/>
      </c>
      <c r="H2688" s="50" t="str">
        <f t="shared" si="124"/>
        <v/>
      </c>
      <c r="I2688" t="str" cm="1">
        <f t="array" ref="I2688">_xlfn.IFS('Paraclinicos '!Q2623="","",'Paraclinicos '!Q2623&gt;=65,1,'Paraclinicos '!Q2623&lt;65,0)</f>
        <v/>
      </c>
      <c r="J2688" t="str" cm="1">
        <f t="array" ref="J2688">_xlfn.IFS('Paraclinicos '!I2623="","",'Paraclinicos '!I2623&gt;7,1,'Paraclinicos '!I2623&lt;=7,0)</f>
        <v/>
      </c>
      <c r="K2688" t="str" cm="1">
        <f t="array" ref="K2688">_xlfn.IFS('Paraclinicos '!W2623="","",'Paraclinicos '!W2623&lt;=8,1,'Paraclinicos '!W2623&gt;8,0)</f>
        <v/>
      </c>
      <c r="L2688" t="str" cm="1">
        <f t="array" ref="L2688">_xlfn.IFS('Paraclinicos '!S2623="","",'Paraclinicos '!S2623&gt;=30,1,'Paraclinicos '!S2623&lt;30,0)</f>
        <v/>
      </c>
      <c r="M2688" t="str" cm="1">
        <f t="array" ref="M2688">_xlfn.IFS(OR('Paraclinicos '!T2623="",'Paraclinicos '!U2623=""),"",OR('Paraclinicos '!T2623&lt;=90,'Paraclinicos '!U2623&lt;=60),1,OR('Paraclinicos '!T2623&gt;90,'Paraclinicos '!U2623&gt;60),0)</f>
        <v/>
      </c>
      <c r="N2688" s="45" t="str">
        <f t="shared" si="125"/>
        <v/>
      </c>
      <c r="O2688" t="str" cm="1">
        <f t="array" ref="O2688">_xlfn.IFS(OR('Paraclinicos '!M2623="",'Paraclinicos '!N2623="",'Paraclinicos '!N2623=0),"",'Paraclinicos '!M2623/'Paraclinicos '!N2623&lt;100,4,'Paraclinicos '!M2623/'Paraclinicos '!N2623&lt;200,3,'Paraclinicos '!M2623/'Paraclinicos '!N2623&lt;300,2,'Paraclinicos '!M2623/'Paraclinicos '!N2623&lt;400,1,'Paraclinicos '!M2623/'Paraclinicos '!N2623&gt;=400,0)</f>
        <v/>
      </c>
      <c r="P2688" t="str" cm="1">
        <f t="array" ref="P2688">_xlfn.IFS('Paraclinicos '!C2623="","",'Paraclinicos '!C2623&lt;20,4,'Paraclinicos '!C2623&lt;50,3,'Paraclinicos '!C2623&lt;100,2,'Paraclinicos '!C2623&lt;150,1,'Paraclinicos '!C2623&gt;150,0)</f>
        <v/>
      </c>
      <c r="Q2688" t="str" cm="1">
        <f t="array" ref="Q2688">_xlfn.IFS('Paraclinicos '!O2623="","",'Paraclinicos '!O2623&lt;1.2,0,'Paraclinicos '!O2623&lt;2,1,'Paraclinicos '!O2623&lt;3.5,2,'Paraclinicos '!O2623&lt;5,3,'Paraclinicos '!O2623&gt;5,4)</f>
        <v/>
      </c>
      <c r="R2688" t="str" cm="1">
        <f t="array" ref="R2688">_xlfn.IFS('Paraclinicos '!J2623="","",'Paraclinicos '!J2623&lt;1.2,0,'Paraclinicos '!J2623&lt;2,1,'Paraclinicos '!J2623&lt;6,2,'Paraclinicos '!J2623&lt;12,3,'Paraclinicos '!J2623&gt;=12,4)</f>
        <v/>
      </c>
      <c r="S2688" t="str" cm="1">
        <f t="array" ref="S2688">_xlfn.IFS('Paraclinicos '!Y2623="","",'Paraclinicos '!Y2623&lt;70,1,'Paraclinicos '!Y2623&gt;=70,0)</f>
        <v/>
      </c>
      <c r="T2688" t="str" cm="1">
        <f t="array" ref="T2688">_xlfn.IFS('Paraclinicos '!W2623="","",'Paraclinicos '!W2623&lt;6,4,'Paraclinicos '!W2623&lt;10,3,'Paraclinicos '!W2623&lt;13,2,'Paraclinicos '!W2623&lt;15,1,'Paraclinicos '!W2623=15,0)</f>
        <v/>
      </c>
      <c r="U2688" s="54" t="str">
        <f t="shared" si="123"/>
        <v/>
      </c>
      <c r="V2688" t="str" cm="1">
        <f t="array" ref="V2688">_xlfn.IFS('Paraclinicos '!S2623="","",OR('Paraclinicos '!S2623&lt;=8,'Paraclinicos '!S2623&gt;=25),3,'Paraclinicos '!S2623&lt;12,1,'Paraclinicos '!S2623&lt;21,0,'Paraclinicos '!S2623&lt;25,2)</f>
        <v/>
      </c>
      <c r="W2688" t="str">
        <f>IFERROR(IF(INDEX('BD Demog para scores enalazar'!Y$2:'BD Demog para scores enalazar'!Y$3000,MATCH(Formulas!A2688,'BD Demog para scores enalazar'!A$2:'BD Demog para scores enalazar'!A$3000,0))=1,"SI","NO"),"")</f>
        <v/>
      </c>
      <c r="X2688" s="9" t="str">
        <f>IFERROR(IF(INDEX('BD Demog para scores enalazar'!AJ$2:'BD Demog para scores enalazar'!AJ$3000,MATCH(Formulas!A2688,'BD Demog para scores enalazar'!A$2:'BD Demog para scores enalazar'!A$3000,0))=1,"SI","NO"),"")</f>
        <v/>
      </c>
      <c r="Y2688" t="str" cm="1">
        <f t="array" ref="Y2688">IF(AND(W2688="NO",X2688="NO"),_xlfn.IFS('Paraclinicos '!K2623&lt;=91,3,'Paraclinicos '!K2623&lt;94,2,'Paraclinicos '!K2623&lt;96,1,'Paraclinicos '!K2623&gt;=96,0),"")</f>
        <v/>
      </c>
      <c r="Z2688" t="str" cm="1">
        <f t="array" ref="Z2688">IF(OR(W2688="SI",X2688="SI"),_xlfn.IFS(OR(AND('Paraclinicos '!K2624&lt;=83),AND('Paraclinicos '!K2624&gt;=97,AA2688=2)),3,OR(AND('Paraclinicos '!K2624&lt;=86),AND('Paraclinicos '!K2624&gt;=94,AA2688=2)),2,OR(AND('Paraclinicos '!K2624&lt;=88),AND('Paraclinicos '!K2624&gt;=92,AA2688=2)),1,OR(AND('Paraclinicos '!K2624&gt;=88,'Paraclinicos '!K2624&lt;=92),AND('Paraclinicos '!K2624&gt;=93,AA2688=0)),0),"")</f>
        <v/>
      </c>
      <c r="AA2688" t="str" cm="1">
        <f t="array" ref="AA2688">_xlfn.IFS('Paraclinicos '!E2623="","",'Paraclinicos '!E2623="Oxigeno",2,'Paraclinicos '!E2623="Aire",0)</f>
        <v/>
      </c>
    </row>
    <row r="2689" spans="1:27" x14ac:dyDescent="0.25">
      <c r="A2689">
        <f>'Paraclinicos '!A2624</f>
        <v>0</v>
      </c>
      <c r="B2689" s="3">
        <f>'Paraclinicos '!R2624</f>
        <v>0</v>
      </c>
      <c r="C2689" t="str" cm="1">
        <f t="array" ref="C2689">_xlfn.IFS('Paraclinicos '!Q2624="","",'Paraclinicos '!Q2624&gt;60,3,'Paraclinicos '!Q2624&lt;=60,1)</f>
        <v/>
      </c>
      <c r="D2689" t="str">
        <f>IFERROR(IF(INDEX('BD Demog para scores enalazar'!BC$2:BC$3000,MATCH(Formulas!A2689,'BD Demog para scores enalazar'!A$2:A$3000,0))=0,"SI","NO"),"")</f>
        <v/>
      </c>
      <c r="E2689" t="str" cm="1">
        <f t="array" ref="E2689">_xlfn.IFS(D2689="","",D2689="SI",4,D2689="NO",1)</f>
        <v/>
      </c>
      <c r="F2689" t="str" cm="1">
        <f t="array" ref="F2689">_xlfn.IFS('Paraclinicos '!B2624="","",'Paraclinicos '!B2624&gt;1,1,'Paraclinicos '!B2624&lt;=1,3)</f>
        <v/>
      </c>
      <c r="G2689" t="str" cm="1">
        <f t="array" ref="G2689">_xlfn.IFS('Paraclinicos '!D2624="","",AND('Paraclinicos '!D2624&gt;=250,'Paraclinicos '!D2624&lt;=500),2,'Paraclinicos '!D2624&gt;500,3,'Paraclinicos '!D2624&lt;250,1)</f>
        <v/>
      </c>
      <c r="H2689" s="50" t="str">
        <f t="shared" si="124"/>
        <v/>
      </c>
      <c r="I2689" t="str" cm="1">
        <f t="array" ref="I2689">_xlfn.IFS('Paraclinicos '!Q2624="","",'Paraclinicos '!Q2624&gt;=65,1,'Paraclinicos '!Q2624&lt;65,0)</f>
        <v/>
      </c>
      <c r="J2689" t="str" cm="1">
        <f t="array" ref="J2689">_xlfn.IFS('Paraclinicos '!I2624="","",'Paraclinicos '!I2624&gt;7,1,'Paraclinicos '!I2624&lt;=7,0)</f>
        <v/>
      </c>
      <c r="K2689" t="str" cm="1">
        <f t="array" ref="K2689">_xlfn.IFS('Paraclinicos '!W2624="","",'Paraclinicos '!W2624&lt;=8,1,'Paraclinicos '!W2624&gt;8,0)</f>
        <v/>
      </c>
      <c r="L2689" t="str" cm="1">
        <f t="array" ref="L2689">_xlfn.IFS('Paraclinicos '!S2624="","",'Paraclinicos '!S2624&gt;=30,1,'Paraclinicos '!S2624&lt;30,0)</f>
        <v/>
      </c>
      <c r="M2689" t="str" cm="1">
        <f t="array" ref="M2689">_xlfn.IFS(OR('Paraclinicos '!T2624="",'Paraclinicos '!U2624=""),"",OR('Paraclinicos '!T2624&lt;=90,'Paraclinicos '!U2624&lt;=60),1,OR('Paraclinicos '!T2624&gt;90,'Paraclinicos '!U2624&gt;60),0)</f>
        <v/>
      </c>
      <c r="N2689" s="45" t="str">
        <f t="shared" si="125"/>
        <v/>
      </c>
      <c r="O2689" t="str" cm="1">
        <f t="array" ref="O2689">_xlfn.IFS(OR('Paraclinicos '!M2624="",'Paraclinicos '!N2624="",'Paraclinicos '!N2624=0),"",'Paraclinicos '!M2624/'Paraclinicos '!N2624&lt;100,4,'Paraclinicos '!M2624/'Paraclinicos '!N2624&lt;200,3,'Paraclinicos '!M2624/'Paraclinicos '!N2624&lt;300,2,'Paraclinicos '!M2624/'Paraclinicos '!N2624&lt;400,1,'Paraclinicos '!M2624/'Paraclinicos '!N2624&gt;=400,0)</f>
        <v/>
      </c>
      <c r="P2689" t="str" cm="1">
        <f t="array" ref="P2689">_xlfn.IFS('Paraclinicos '!C2624="","",'Paraclinicos '!C2624&lt;20,4,'Paraclinicos '!C2624&lt;50,3,'Paraclinicos '!C2624&lt;100,2,'Paraclinicos '!C2624&lt;150,1,'Paraclinicos '!C2624&gt;150,0)</f>
        <v/>
      </c>
      <c r="Q2689" t="str" cm="1">
        <f t="array" ref="Q2689">_xlfn.IFS('Paraclinicos '!O2624="","",'Paraclinicos '!O2624&lt;1.2,0,'Paraclinicos '!O2624&lt;2,1,'Paraclinicos '!O2624&lt;3.5,2,'Paraclinicos '!O2624&lt;5,3,'Paraclinicos '!O2624&gt;5,4)</f>
        <v/>
      </c>
      <c r="R2689" t="str" cm="1">
        <f t="array" ref="R2689">_xlfn.IFS('Paraclinicos '!J2624="","",'Paraclinicos '!J2624&lt;1.2,0,'Paraclinicos '!J2624&lt;2,1,'Paraclinicos '!J2624&lt;6,2,'Paraclinicos '!J2624&lt;12,3,'Paraclinicos '!J2624&gt;=12,4)</f>
        <v/>
      </c>
      <c r="S2689" t="str" cm="1">
        <f t="array" ref="S2689">_xlfn.IFS('Paraclinicos '!Y2624="","",'Paraclinicos '!Y2624&lt;70,1,'Paraclinicos '!Y2624&gt;=70,0)</f>
        <v/>
      </c>
      <c r="T2689" t="str" cm="1">
        <f t="array" ref="T2689">_xlfn.IFS('Paraclinicos '!W2624="","",'Paraclinicos '!W2624&lt;6,4,'Paraclinicos '!W2624&lt;10,3,'Paraclinicos '!W2624&lt;13,2,'Paraclinicos '!W2624&lt;15,1,'Paraclinicos '!W2624=15,0)</f>
        <v/>
      </c>
      <c r="U2689" s="54" t="str">
        <f t="shared" si="123"/>
        <v/>
      </c>
      <c r="V2689" t="str" cm="1">
        <f t="array" ref="V2689">_xlfn.IFS('Paraclinicos '!S2624="","",OR('Paraclinicos '!S2624&lt;=8,'Paraclinicos '!S2624&gt;=25),3,'Paraclinicos '!S2624&lt;12,1,'Paraclinicos '!S2624&lt;21,0,'Paraclinicos '!S2624&lt;25,2)</f>
        <v/>
      </c>
      <c r="W2689" t="str">
        <f>IFERROR(IF(INDEX('BD Demog para scores enalazar'!Y$2:'BD Demog para scores enalazar'!Y$3000,MATCH(Formulas!A2689,'BD Demog para scores enalazar'!A$2:'BD Demog para scores enalazar'!A$3000,0))=1,"SI","NO"),"")</f>
        <v/>
      </c>
      <c r="X2689" s="9" t="str">
        <f>IFERROR(IF(INDEX('BD Demog para scores enalazar'!AJ$2:'BD Demog para scores enalazar'!AJ$3000,MATCH(Formulas!A2689,'BD Demog para scores enalazar'!A$2:'BD Demog para scores enalazar'!A$3000,0))=1,"SI","NO"),"")</f>
        <v/>
      </c>
      <c r="Y2689" t="str" cm="1">
        <f t="array" ref="Y2689">IF(AND(W2689="NO",X2689="NO"),_xlfn.IFS('Paraclinicos '!K2624&lt;=91,3,'Paraclinicos '!K2624&lt;94,2,'Paraclinicos '!K2624&lt;96,1,'Paraclinicos '!K2624&gt;=96,0),"")</f>
        <v/>
      </c>
      <c r="Z2689" t="str" cm="1">
        <f t="array" ref="Z2689">IF(OR(W2689="SI",X2689="SI"),_xlfn.IFS(OR(AND('Paraclinicos '!K2625&lt;=83),AND('Paraclinicos '!K2625&gt;=97,AA2689=2)),3,OR(AND('Paraclinicos '!K2625&lt;=86),AND('Paraclinicos '!K2625&gt;=94,AA2689=2)),2,OR(AND('Paraclinicos '!K2625&lt;=88),AND('Paraclinicos '!K2625&gt;=92,AA2689=2)),1,OR(AND('Paraclinicos '!K2625&gt;=88,'Paraclinicos '!K2625&lt;=92),AND('Paraclinicos '!K2625&gt;=93,AA2689=0)),0),"")</f>
        <v/>
      </c>
      <c r="AA2689" t="str" cm="1">
        <f t="array" ref="AA2689">_xlfn.IFS('Paraclinicos '!E2624="","",'Paraclinicos '!E2624="Oxigeno",2,'Paraclinicos '!E2624="Aire",0)</f>
        <v/>
      </c>
    </row>
    <row r="2690" spans="1:27" x14ac:dyDescent="0.25">
      <c r="A2690">
        <f>'Paraclinicos '!A2625</f>
        <v>0</v>
      </c>
      <c r="B2690" s="3">
        <f>'Paraclinicos '!R2625</f>
        <v>0</v>
      </c>
      <c r="C2690" t="str" cm="1">
        <f t="array" ref="C2690">_xlfn.IFS('Paraclinicos '!Q2625="","",'Paraclinicos '!Q2625&gt;60,3,'Paraclinicos '!Q2625&lt;=60,1)</f>
        <v/>
      </c>
      <c r="D2690" t="str">
        <f>IFERROR(IF(INDEX('BD Demog para scores enalazar'!BC$2:BC$3000,MATCH(Formulas!A2690,'BD Demog para scores enalazar'!A$2:A$3000,0))=0,"SI","NO"),"")</f>
        <v/>
      </c>
      <c r="E2690" t="str" cm="1">
        <f t="array" ref="E2690">_xlfn.IFS(D2690="","",D2690="SI",4,D2690="NO",1)</f>
        <v/>
      </c>
      <c r="F2690" t="str" cm="1">
        <f t="array" ref="F2690">_xlfn.IFS('Paraclinicos '!B2625="","",'Paraclinicos '!B2625&gt;1,1,'Paraclinicos '!B2625&lt;=1,3)</f>
        <v/>
      </c>
      <c r="G2690" t="str" cm="1">
        <f t="array" ref="G2690">_xlfn.IFS('Paraclinicos '!D2625="","",AND('Paraclinicos '!D2625&gt;=250,'Paraclinicos '!D2625&lt;=500),2,'Paraclinicos '!D2625&gt;500,3,'Paraclinicos '!D2625&lt;250,1)</f>
        <v/>
      </c>
      <c r="H2690" s="50" t="str">
        <f t="shared" si="124"/>
        <v/>
      </c>
      <c r="I2690" t="str" cm="1">
        <f t="array" ref="I2690">_xlfn.IFS('Paraclinicos '!Q2625="","",'Paraclinicos '!Q2625&gt;=65,1,'Paraclinicos '!Q2625&lt;65,0)</f>
        <v/>
      </c>
      <c r="J2690" t="str" cm="1">
        <f t="array" ref="J2690">_xlfn.IFS('Paraclinicos '!I2625="","",'Paraclinicos '!I2625&gt;7,1,'Paraclinicos '!I2625&lt;=7,0)</f>
        <v/>
      </c>
      <c r="K2690" t="str" cm="1">
        <f t="array" ref="K2690">_xlfn.IFS('Paraclinicos '!W2625="","",'Paraclinicos '!W2625&lt;=8,1,'Paraclinicos '!W2625&gt;8,0)</f>
        <v/>
      </c>
      <c r="L2690" t="str" cm="1">
        <f t="array" ref="L2690">_xlfn.IFS('Paraclinicos '!S2625="","",'Paraclinicos '!S2625&gt;=30,1,'Paraclinicos '!S2625&lt;30,0)</f>
        <v/>
      </c>
      <c r="M2690" t="str" cm="1">
        <f t="array" ref="M2690">_xlfn.IFS(OR('Paraclinicos '!T2625="",'Paraclinicos '!U2625=""),"",OR('Paraclinicos '!T2625&lt;=90,'Paraclinicos '!U2625&lt;=60),1,OR('Paraclinicos '!T2625&gt;90,'Paraclinicos '!U2625&gt;60),0)</f>
        <v/>
      </c>
      <c r="N2690" s="45" t="str">
        <f t="shared" si="125"/>
        <v/>
      </c>
      <c r="O2690" t="str" cm="1">
        <f t="array" ref="O2690">_xlfn.IFS(OR('Paraclinicos '!M2625="",'Paraclinicos '!N2625="",'Paraclinicos '!N2625=0),"",'Paraclinicos '!M2625/'Paraclinicos '!N2625&lt;100,4,'Paraclinicos '!M2625/'Paraclinicos '!N2625&lt;200,3,'Paraclinicos '!M2625/'Paraclinicos '!N2625&lt;300,2,'Paraclinicos '!M2625/'Paraclinicos '!N2625&lt;400,1,'Paraclinicos '!M2625/'Paraclinicos '!N2625&gt;=400,0)</f>
        <v/>
      </c>
      <c r="P2690" t="str" cm="1">
        <f t="array" ref="P2690">_xlfn.IFS('Paraclinicos '!C2625="","",'Paraclinicos '!C2625&lt;20,4,'Paraclinicos '!C2625&lt;50,3,'Paraclinicos '!C2625&lt;100,2,'Paraclinicos '!C2625&lt;150,1,'Paraclinicos '!C2625&gt;150,0)</f>
        <v/>
      </c>
      <c r="Q2690" t="str" cm="1">
        <f t="array" ref="Q2690">_xlfn.IFS('Paraclinicos '!O2625="","",'Paraclinicos '!O2625&lt;1.2,0,'Paraclinicos '!O2625&lt;2,1,'Paraclinicos '!O2625&lt;3.5,2,'Paraclinicos '!O2625&lt;5,3,'Paraclinicos '!O2625&gt;5,4)</f>
        <v/>
      </c>
      <c r="R2690" t="str" cm="1">
        <f t="array" ref="R2690">_xlfn.IFS('Paraclinicos '!J2625="","",'Paraclinicos '!J2625&lt;1.2,0,'Paraclinicos '!J2625&lt;2,1,'Paraclinicos '!J2625&lt;6,2,'Paraclinicos '!J2625&lt;12,3,'Paraclinicos '!J2625&gt;=12,4)</f>
        <v/>
      </c>
      <c r="S2690" t="str" cm="1">
        <f t="array" ref="S2690">_xlfn.IFS('Paraclinicos '!Y2625="","",'Paraclinicos '!Y2625&lt;70,1,'Paraclinicos '!Y2625&gt;=70,0)</f>
        <v/>
      </c>
      <c r="T2690" t="str" cm="1">
        <f t="array" ref="T2690">_xlfn.IFS('Paraclinicos '!W2625="","",'Paraclinicos '!W2625&lt;6,4,'Paraclinicos '!W2625&lt;10,3,'Paraclinicos '!W2625&lt;13,2,'Paraclinicos '!W2625&lt;15,1,'Paraclinicos '!W2625=15,0)</f>
        <v/>
      </c>
      <c r="U2690" s="54" t="str">
        <f t="shared" si="123"/>
        <v/>
      </c>
      <c r="V2690" t="str" cm="1">
        <f t="array" ref="V2690">_xlfn.IFS('Paraclinicos '!S2625="","",OR('Paraclinicos '!S2625&lt;=8,'Paraclinicos '!S2625&gt;=25),3,'Paraclinicos '!S2625&lt;12,1,'Paraclinicos '!S2625&lt;21,0,'Paraclinicos '!S2625&lt;25,2)</f>
        <v/>
      </c>
      <c r="W2690" t="str">
        <f>IFERROR(IF(INDEX('BD Demog para scores enalazar'!Y$2:'BD Demog para scores enalazar'!Y$3000,MATCH(Formulas!A2690,'BD Demog para scores enalazar'!A$2:'BD Demog para scores enalazar'!A$3000,0))=1,"SI","NO"),"")</f>
        <v/>
      </c>
      <c r="X2690" s="9" t="str">
        <f>IFERROR(IF(INDEX('BD Demog para scores enalazar'!AJ$2:'BD Demog para scores enalazar'!AJ$3000,MATCH(Formulas!A2690,'BD Demog para scores enalazar'!A$2:'BD Demog para scores enalazar'!A$3000,0))=1,"SI","NO"),"")</f>
        <v/>
      </c>
      <c r="Y2690" t="str" cm="1">
        <f t="array" ref="Y2690">IF(AND(W2690="NO",X2690="NO"),_xlfn.IFS('Paraclinicos '!K2625&lt;=91,3,'Paraclinicos '!K2625&lt;94,2,'Paraclinicos '!K2625&lt;96,1,'Paraclinicos '!K2625&gt;=96,0),"")</f>
        <v/>
      </c>
      <c r="Z2690" t="str" cm="1">
        <f t="array" ref="Z2690">IF(OR(W2690="SI",X2690="SI"),_xlfn.IFS(OR(AND('Paraclinicos '!K2626&lt;=83),AND('Paraclinicos '!K2626&gt;=97,AA2690=2)),3,OR(AND('Paraclinicos '!K2626&lt;=86),AND('Paraclinicos '!K2626&gt;=94,AA2690=2)),2,OR(AND('Paraclinicos '!K2626&lt;=88),AND('Paraclinicos '!K2626&gt;=92,AA2690=2)),1,OR(AND('Paraclinicos '!K2626&gt;=88,'Paraclinicos '!K2626&lt;=92),AND('Paraclinicos '!K2626&gt;=93,AA2690=0)),0),"")</f>
        <v/>
      </c>
      <c r="AA2690" t="str" cm="1">
        <f t="array" ref="AA2690">_xlfn.IFS('Paraclinicos '!E2625="","",'Paraclinicos '!E2625="Oxigeno",2,'Paraclinicos '!E2625="Aire",0)</f>
        <v/>
      </c>
    </row>
    <row r="2691" spans="1:27" x14ac:dyDescent="0.25">
      <c r="A2691">
        <f>'Paraclinicos '!A2626</f>
        <v>0</v>
      </c>
      <c r="B2691" s="3">
        <f>'Paraclinicos '!R2626</f>
        <v>0</v>
      </c>
      <c r="C2691" t="str" cm="1">
        <f t="array" ref="C2691">_xlfn.IFS('Paraclinicos '!Q2626="","",'Paraclinicos '!Q2626&gt;60,3,'Paraclinicos '!Q2626&lt;=60,1)</f>
        <v/>
      </c>
      <c r="D2691" t="str">
        <f>IFERROR(IF(INDEX('BD Demog para scores enalazar'!BC$2:BC$3000,MATCH(Formulas!A2691,'BD Demog para scores enalazar'!A$2:A$3000,0))=0,"SI","NO"),"")</f>
        <v/>
      </c>
      <c r="E2691" t="str" cm="1">
        <f t="array" ref="E2691">_xlfn.IFS(D2691="","",D2691="SI",4,D2691="NO",1)</f>
        <v/>
      </c>
      <c r="F2691" t="str" cm="1">
        <f t="array" ref="F2691">_xlfn.IFS('Paraclinicos '!B2626="","",'Paraclinicos '!B2626&gt;1,1,'Paraclinicos '!B2626&lt;=1,3)</f>
        <v/>
      </c>
      <c r="G2691" t="str" cm="1">
        <f t="array" ref="G2691">_xlfn.IFS('Paraclinicos '!D2626="","",AND('Paraclinicos '!D2626&gt;=250,'Paraclinicos '!D2626&lt;=500),2,'Paraclinicos '!D2626&gt;500,3,'Paraclinicos '!D2626&lt;250,1)</f>
        <v/>
      </c>
      <c r="H2691" s="50" t="str">
        <f t="shared" si="124"/>
        <v/>
      </c>
      <c r="I2691" t="str" cm="1">
        <f t="array" ref="I2691">_xlfn.IFS('Paraclinicos '!Q2626="","",'Paraclinicos '!Q2626&gt;=65,1,'Paraclinicos '!Q2626&lt;65,0)</f>
        <v/>
      </c>
      <c r="J2691" t="str" cm="1">
        <f t="array" ref="J2691">_xlfn.IFS('Paraclinicos '!I2626="","",'Paraclinicos '!I2626&gt;7,1,'Paraclinicos '!I2626&lt;=7,0)</f>
        <v/>
      </c>
      <c r="K2691" t="str" cm="1">
        <f t="array" ref="K2691">_xlfn.IFS('Paraclinicos '!W2626="","",'Paraclinicos '!W2626&lt;=8,1,'Paraclinicos '!W2626&gt;8,0)</f>
        <v/>
      </c>
      <c r="L2691" t="str" cm="1">
        <f t="array" ref="L2691">_xlfn.IFS('Paraclinicos '!S2626="","",'Paraclinicos '!S2626&gt;=30,1,'Paraclinicos '!S2626&lt;30,0)</f>
        <v/>
      </c>
      <c r="M2691" t="str" cm="1">
        <f t="array" ref="M2691">_xlfn.IFS(OR('Paraclinicos '!T2626="",'Paraclinicos '!U2626=""),"",OR('Paraclinicos '!T2626&lt;=90,'Paraclinicos '!U2626&lt;=60),1,OR('Paraclinicos '!T2626&gt;90,'Paraclinicos '!U2626&gt;60),0)</f>
        <v/>
      </c>
      <c r="N2691" s="45" t="str">
        <f t="shared" si="125"/>
        <v/>
      </c>
      <c r="O2691" t="str" cm="1">
        <f t="array" ref="O2691">_xlfn.IFS(OR('Paraclinicos '!M2626="",'Paraclinicos '!N2626="",'Paraclinicos '!N2626=0),"",'Paraclinicos '!M2626/'Paraclinicos '!N2626&lt;100,4,'Paraclinicos '!M2626/'Paraclinicos '!N2626&lt;200,3,'Paraclinicos '!M2626/'Paraclinicos '!N2626&lt;300,2,'Paraclinicos '!M2626/'Paraclinicos '!N2626&lt;400,1,'Paraclinicos '!M2626/'Paraclinicos '!N2626&gt;=400,0)</f>
        <v/>
      </c>
      <c r="P2691" t="str" cm="1">
        <f t="array" ref="P2691">_xlfn.IFS('Paraclinicos '!C2626="","",'Paraclinicos '!C2626&lt;20,4,'Paraclinicos '!C2626&lt;50,3,'Paraclinicos '!C2626&lt;100,2,'Paraclinicos '!C2626&lt;150,1,'Paraclinicos '!C2626&gt;150,0)</f>
        <v/>
      </c>
      <c r="Q2691" t="str" cm="1">
        <f t="array" ref="Q2691">_xlfn.IFS('Paraclinicos '!O2626="","",'Paraclinicos '!O2626&lt;1.2,0,'Paraclinicos '!O2626&lt;2,1,'Paraclinicos '!O2626&lt;3.5,2,'Paraclinicos '!O2626&lt;5,3,'Paraclinicos '!O2626&gt;5,4)</f>
        <v/>
      </c>
      <c r="R2691" t="str" cm="1">
        <f t="array" ref="R2691">_xlfn.IFS('Paraclinicos '!J2626="","",'Paraclinicos '!J2626&lt;1.2,0,'Paraclinicos '!J2626&lt;2,1,'Paraclinicos '!J2626&lt;6,2,'Paraclinicos '!J2626&lt;12,3,'Paraclinicos '!J2626&gt;=12,4)</f>
        <v/>
      </c>
      <c r="S2691" t="str" cm="1">
        <f t="array" ref="S2691">_xlfn.IFS('Paraclinicos '!Y2626="","",'Paraclinicos '!Y2626&lt;70,1,'Paraclinicos '!Y2626&gt;=70,0)</f>
        <v/>
      </c>
      <c r="T2691" t="str" cm="1">
        <f t="array" ref="T2691">_xlfn.IFS('Paraclinicos '!W2626="","",'Paraclinicos '!W2626&lt;6,4,'Paraclinicos '!W2626&lt;10,3,'Paraclinicos '!W2626&lt;13,2,'Paraclinicos '!W2626&lt;15,1,'Paraclinicos '!W2626=15,0)</f>
        <v/>
      </c>
      <c r="U2691" s="54" t="str">
        <f t="shared" ref="U2691:U2754" si="126">IF(AND(O2691="",P2691="",Q2691="",R2691="",S2691="",T2691=""),"",SUM(O2691:T2691))</f>
        <v/>
      </c>
      <c r="V2691" t="str" cm="1">
        <f t="array" ref="V2691">_xlfn.IFS('Paraclinicos '!S2626="","",OR('Paraclinicos '!S2626&lt;=8,'Paraclinicos '!S2626&gt;=25),3,'Paraclinicos '!S2626&lt;12,1,'Paraclinicos '!S2626&lt;21,0,'Paraclinicos '!S2626&lt;25,2)</f>
        <v/>
      </c>
      <c r="W2691" t="str">
        <f>IFERROR(IF(INDEX('BD Demog para scores enalazar'!Y$2:'BD Demog para scores enalazar'!Y$3000,MATCH(Formulas!A2691,'BD Demog para scores enalazar'!A$2:'BD Demog para scores enalazar'!A$3000,0))=1,"SI","NO"),"")</f>
        <v/>
      </c>
      <c r="X2691" s="9" t="str">
        <f>IFERROR(IF(INDEX('BD Demog para scores enalazar'!AJ$2:'BD Demog para scores enalazar'!AJ$3000,MATCH(Formulas!A2691,'BD Demog para scores enalazar'!A$2:'BD Demog para scores enalazar'!A$3000,0))=1,"SI","NO"),"")</f>
        <v/>
      </c>
      <c r="Y2691" t="str" cm="1">
        <f t="array" ref="Y2691">IF(AND(W2691="NO",X2691="NO"),_xlfn.IFS('Paraclinicos '!K2626&lt;=91,3,'Paraclinicos '!K2626&lt;94,2,'Paraclinicos '!K2626&lt;96,1,'Paraclinicos '!K2626&gt;=96,0),"")</f>
        <v/>
      </c>
      <c r="Z2691" t="str" cm="1">
        <f t="array" ref="Z2691">IF(OR(W2691="SI",X2691="SI"),_xlfn.IFS(OR(AND('Paraclinicos '!K2627&lt;=83),AND('Paraclinicos '!K2627&gt;=97,AA2691=2)),3,OR(AND('Paraclinicos '!K2627&lt;=86),AND('Paraclinicos '!K2627&gt;=94,AA2691=2)),2,OR(AND('Paraclinicos '!K2627&lt;=88),AND('Paraclinicos '!K2627&gt;=92,AA2691=2)),1,OR(AND('Paraclinicos '!K2627&gt;=88,'Paraclinicos '!K2627&lt;=92),AND('Paraclinicos '!K2627&gt;=93,AA2691=0)),0),"")</f>
        <v/>
      </c>
      <c r="AA2691" t="str" cm="1">
        <f t="array" ref="AA2691">_xlfn.IFS('Paraclinicos '!E2626="","",'Paraclinicos '!E2626="Oxigeno",2,'Paraclinicos '!E2626="Aire",0)</f>
        <v/>
      </c>
    </row>
    <row r="2692" spans="1:27" x14ac:dyDescent="0.25">
      <c r="A2692">
        <f>'Paraclinicos '!A2627</f>
        <v>0</v>
      </c>
      <c r="B2692" s="3">
        <f>'Paraclinicos '!R2627</f>
        <v>0</v>
      </c>
      <c r="C2692" t="str" cm="1">
        <f t="array" ref="C2692">_xlfn.IFS('Paraclinicos '!Q2627="","",'Paraclinicos '!Q2627&gt;60,3,'Paraclinicos '!Q2627&lt;=60,1)</f>
        <v/>
      </c>
      <c r="D2692" t="str">
        <f>IFERROR(IF(INDEX('BD Demog para scores enalazar'!BC$2:BC$3000,MATCH(Formulas!A2692,'BD Demog para scores enalazar'!A$2:A$3000,0))=0,"SI","NO"),"")</f>
        <v/>
      </c>
      <c r="E2692" t="str" cm="1">
        <f t="array" ref="E2692">_xlfn.IFS(D2692="","",D2692="SI",4,D2692="NO",1)</f>
        <v/>
      </c>
      <c r="F2692" t="str" cm="1">
        <f t="array" ref="F2692">_xlfn.IFS('Paraclinicos '!B2627="","",'Paraclinicos '!B2627&gt;1,1,'Paraclinicos '!B2627&lt;=1,3)</f>
        <v/>
      </c>
      <c r="G2692" t="str" cm="1">
        <f t="array" ref="G2692">_xlfn.IFS('Paraclinicos '!D2627="","",AND('Paraclinicos '!D2627&gt;=250,'Paraclinicos '!D2627&lt;=500),2,'Paraclinicos '!D2627&gt;500,3,'Paraclinicos '!D2627&lt;250,1)</f>
        <v/>
      </c>
      <c r="H2692" s="50" t="str">
        <f t="shared" ref="H2692:H2755" si="127">IF(AND(C2692="",E2692="",F2692="",G2692=""),"",SUM(C2692,E2692:G2692))</f>
        <v/>
      </c>
      <c r="I2692" t="str" cm="1">
        <f t="array" ref="I2692">_xlfn.IFS('Paraclinicos '!Q2627="","",'Paraclinicos '!Q2627&gt;=65,1,'Paraclinicos '!Q2627&lt;65,0)</f>
        <v/>
      </c>
      <c r="J2692" t="str" cm="1">
        <f t="array" ref="J2692">_xlfn.IFS('Paraclinicos '!I2627="","",'Paraclinicos '!I2627&gt;7,1,'Paraclinicos '!I2627&lt;=7,0)</f>
        <v/>
      </c>
      <c r="K2692" t="str" cm="1">
        <f t="array" ref="K2692">_xlfn.IFS('Paraclinicos '!W2627="","",'Paraclinicos '!W2627&lt;=8,1,'Paraclinicos '!W2627&gt;8,0)</f>
        <v/>
      </c>
      <c r="L2692" t="str" cm="1">
        <f t="array" ref="L2692">_xlfn.IFS('Paraclinicos '!S2627="","",'Paraclinicos '!S2627&gt;=30,1,'Paraclinicos '!S2627&lt;30,0)</f>
        <v/>
      </c>
      <c r="M2692" t="str" cm="1">
        <f t="array" ref="M2692">_xlfn.IFS(OR('Paraclinicos '!T2627="",'Paraclinicos '!U2627=""),"",OR('Paraclinicos '!T2627&lt;=90,'Paraclinicos '!U2627&lt;=60),1,OR('Paraclinicos '!T2627&gt;90,'Paraclinicos '!U2627&gt;60),0)</f>
        <v/>
      </c>
      <c r="N2692" s="45" t="str">
        <f t="shared" ref="N2692:N2755" si="128">IF(AND(J2691="",J2692="",K2692="",L2692="",M2692=""),"",SUM(J2691:M2692))</f>
        <v/>
      </c>
      <c r="O2692" t="str" cm="1">
        <f t="array" ref="O2692">_xlfn.IFS(OR('Paraclinicos '!M2627="",'Paraclinicos '!N2627="",'Paraclinicos '!N2627=0),"",'Paraclinicos '!M2627/'Paraclinicos '!N2627&lt;100,4,'Paraclinicos '!M2627/'Paraclinicos '!N2627&lt;200,3,'Paraclinicos '!M2627/'Paraclinicos '!N2627&lt;300,2,'Paraclinicos '!M2627/'Paraclinicos '!N2627&lt;400,1,'Paraclinicos '!M2627/'Paraclinicos '!N2627&gt;=400,0)</f>
        <v/>
      </c>
      <c r="P2692" t="str" cm="1">
        <f t="array" ref="P2692">_xlfn.IFS('Paraclinicos '!C2627="","",'Paraclinicos '!C2627&lt;20,4,'Paraclinicos '!C2627&lt;50,3,'Paraclinicos '!C2627&lt;100,2,'Paraclinicos '!C2627&lt;150,1,'Paraclinicos '!C2627&gt;150,0)</f>
        <v/>
      </c>
      <c r="Q2692" t="str" cm="1">
        <f t="array" ref="Q2692">_xlfn.IFS('Paraclinicos '!O2627="","",'Paraclinicos '!O2627&lt;1.2,0,'Paraclinicos '!O2627&lt;2,1,'Paraclinicos '!O2627&lt;3.5,2,'Paraclinicos '!O2627&lt;5,3,'Paraclinicos '!O2627&gt;5,4)</f>
        <v/>
      </c>
      <c r="R2692" t="str" cm="1">
        <f t="array" ref="R2692">_xlfn.IFS('Paraclinicos '!J2627="","",'Paraclinicos '!J2627&lt;1.2,0,'Paraclinicos '!J2627&lt;2,1,'Paraclinicos '!J2627&lt;6,2,'Paraclinicos '!J2627&lt;12,3,'Paraclinicos '!J2627&gt;=12,4)</f>
        <v/>
      </c>
      <c r="S2692" t="str" cm="1">
        <f t="array" ref="S2692">_xlfn.IFS('Paraclinicos '!Y2627="","",'Paraclinicos '!Y2627&lt;70,1,'Paraclinicos '!Y2627&gt;=70,0)</f>
        <v/>
      </c>
      <c r="T2692" t="str" cm="1">
        <f t="array" ref="T2692">_xlfn.IFS('Paraclinicos '!W2627="","",'Paraclinicos '!W2627&lt;6,4,'Paraclinicos '!W2627&lt;10,3,'Paraclinicos '!W2627&lt;13,2,'Paraclinicos '!W2627&lt;15,1,'Paraclinicos '!W2627=15,0)</f>
        <v/>
      </c>
      <c r="U2692" s="54" t="str">
        <f t="shared" si="126"/>
        <v/>
      </c>
      <c r="V2692" t="str" cm="1">
        <f t="array" ref="V2692">_xlfn.IFS('Paraclinicos '!S2627="","",OR('Paraclinicos '!S2627&lt;=8,'Paraclinicos '!S2627&gt;=25),3,'Paraclinicos '!S2627&lt;12,1,'Paraclinicos '!S2627&lt;21,0,'Paraclinicos '!S2627&lt;25,2)</f>
        <v/>
      </c>
      <c r="W2692" t="str">
        <f>IFERROR(IF(INDEX('BD Demog para scores enalazar'!Y$2:'BD Demog para scores enalazar'!Y$3000,MATCH(Formulas!A2692,'BD Demog para scores enalazar'!A$2:'BD Demog para scores enalazar'!A$3000,0))=1,"SI","NO"),"")</f>
        <v/>
      </c>
      <c r="X2692" s="9" t="str">
        <f>IFERROR(IF(INDEX('BD Demog para scores enalazar'!AJ$2:'BD Demog para scores enalazar'!AJ$3000,MATCH(Formulas!A2692,'BD Demog para scores enalazar'!A$2:'BD Demog para scores enalazar'!A$3000,0))=1,"SI","NO"),"")</f>
        <v/>
      </c>
      <c r="Y2692" t="str" cm="1">
        <f t="array" ref="Y2692">IF(AND(W2692="NO",X2692="NO"),_xlfn.IFS('Paraclinicos '!K2627&lt;=91,3,'Paraclinicos '!K2627&lt;94,2,'Paraclinicos '!K2627&lt;96,1,'Paraclinicos '!K2627&gt;=96,0),"")</f>
        <v/>
      </c>
      <c r="Z2692" t="str" cm="1">
        <f t="array" ref="Z2692">IF(OR(W2692="SI",X2692="SI"),_xlfn.IFS(OR(AND('Paraclinicos '!K2628&lt;=83),AND('Paraclinicos '!K2628&gt;=97,AA2692=2)),3,OR(AND('Paraclinicos '!K2628&lt;=86),AND('Paraclinicos '!K2628&gt;=94,AA2692=2)),2,OR(AND('Paraclinicos '!K2628&lt;=88),AND('Paraclinicos '!K2628&gt;=92,AA2692=2)),1,OR(AND('Paraclinicos '!K2628&gt;=88,'Paraclinicos '!K2628&lt;=92),AND('Paraclinicos '!K2628&gt;=93,AA2692=0)),0),"")</f>
        <v/>
      </c>
      <c r="AA2692" t="str" cm="1">
        <f t="array" ref="AA2692">_xlfn.IFS('Paraclinicos '!E2627="","",'Paraclinicos '!E2627="Oxigeno",2,'Paraclinicos '!E2627="Aire",0)</f>
        <v/>
      </c>
    </row>
    <row r="2693" spans="1:27" x14ac:dyDescent="0.25">
      <c r="A2693">
        <f>'Paraclinicos '!A2628</f>
        <v>0</v>
      </c>
      <c r="B2693" s="3">
        <f>'Paraclinicos '!R2628</f>
        <v>0</v>
      </c>
      <c r="C2693" t="str" cm="1">
        <f t="array" ref="C2693">_xlfn.IFS('Paraclinicos '!Q2628="","",'Paraclinicos '!Q2628&gt;60,3,'Paraclinicos '!Q2628&lt;=60,1)</f>
        <v/>
      </c>
      <c r="D2693" t="str">
        <f>IFERROR(IF(INDEX('BD Demog para scores enalazar'!BC$2:BC$3000,MATCH(Formulas!A2693,'BD Demog para scores enalazar'!A$2:A$3000,0))=0,"SI","NO"),"")</f>
        <v/>
      </c>
      <c r="E2693" t="str" cm="1">
        <f t="array" ref="E2693">_xlfn.IFS(D2693="","",D2693="SI",4,D2693="NO",1)</f>
        <v/>
      </c>
      <c r="F2693" t="str" cm="1">
        <f t="array" ref="F2693">_xlfn.IFS('Paraclinicos '!B2628="","",'Paraclinicos '!B2628&gt;1,1,'Paraclinicos '!B2628&lt;=1,3)</f>
        <v/>
      </c>
      <c r="G2693" t="str" cm="1">
        <f t="array" ref="G2693">_xlfn.IFS('Paraclinicos '!D2628="","",AND('Paraclinicos '!D2628&gt;=250,'Paraclinicos '!D2628&lt;=500),2,'Paraclinicos '!D2628&gt;500,3,'Paraclinicos '!D2628&lt;250,1)</f>
        <v/>
      </c>
      <c r="H2693" s="50" t="str">
        <f t="shared" si="127"/>
        <v/>
      </c>
      <c r="I2693" t="str" cm="1">
        <f t="array" ref="I2693">_xlfn.IFS('Paraclinicos '!Q2628="","",'Paraclinicos '!Q2628&gt;=65,1,'Paraclinicos '!Q2628&lt;65,0)</f>
        <v/>
      </c>
      <c r="J2693" t="str" cm="1">
        <f t="array" ref="J2693">_xlfn.IFS('Paraclinicos '!I2628="","",'Paraclinicos '!I2628&gt;7,1,'Paraclinicos '!I2628&lt;=7,0)</f>
        <v/>
      </c>
      <c r="K2693" t="str" cm="1">
        <f t="array" ref="K2693">_xlfn.IFS('Paraclinicos '!W2628="","",'Paraclinicos '!W2628&lt;=8,1,'Paraclinicos '!W2628&gt;8,0)</f>
        <v/>
      </c>
      <c r="L2693" t="str" cm="1">
        <f t="array" ref="L2693">_xlfn.IFS('Paraclinicos '!S2628="","",'Paraclinicos '!S2628&gt;=30,1,'Paraclinicos '!S2628&lt;30,0)</f>
        <v/>
      </c>
      <c r="M2693" t="str" cm="1">
        <f t="array" ref="M2693">_xlfn.IFS(OR('Paraclinicos '!T2628="",'Paraclinicos '!U2628=""),"",OR('Paraclinicos '!T2628&lt;=90,'Paraclinicos '!U2628&lt;=60),1,OR('Paraclinicos '!T2628&gt;90,'Paraclinicos '!U2628&gt;60),0)</f>
        <v/>
      </c>
      <c r="N2693" s="45" t="str">
        <f t="shared" si="128"/>
        <v/>
      </c>
      <c r="O2693" t="str" cm="1">
        <f t="array" ref="O2693">_xlfn.IFS(OR('Paraclinicos '!M2628="",'Paraclinicos '!N2628="",'Paraclinicos '!N2628=0),"",'Paraclinicos '!M2628/'Paraclinicos '!N2628&lt;100,4,'Paraclinicos '!M2628/'Paraclinicos '!N2628&lt;200,3,'Paraclinicos '!M2628/'Paraclinicos '!N2628&lt;300,2,'Paraclinicos '!M2628/'Paraclinicos '!N2628&lt;400,1,'Paraclinicos '!M2628/'Paraclinicos '!N2628&gt;=400,0)</f>
        <v/>
      </c>
      <c r="P2693" t="str" cm="1">
        <f t="array" ref="P2693">_xlfn.IFS('Paraclinicos '!C2628="","",'Paraclinicos '!C2628&lt;20,4,'Paraclinicos '!C2628&lt;50,3,'Paraclinicos '!C2628&lt;100,2,'Paraclinicos '!C2628&lt;150,1,'Paraclinicos '!C2628&gt;150,0)</f>
        <v/>
      </c>
      <c r="Q2693" t="str" cm="1">
        <f t="array" ref="Q2693">_xlfn.IFS('Paraclinicos '!O2628="","",'Paraclinicos '!O2628&lt;1.2,0,'Paraclinicos '!O2628&lt;2,1,'Paraclinicos '!O2628&lt;3.5,2,'Paraclinicos '!O2628&lt;5,3,'Paraclinicos '!O2628&gt;5,4)</f>
        <v/>
      </c>
      <c r="R2693" t="str" cm="1">
        <f t="array" ref="R2693">_xlfn.IFS('Paraclinicos '!J2628="","",'Paraclinicos '!J2628&lt;1.2,0,'Paraclinicos '!J2628&lt;2,1,'Paraclinicos '!J2628&lt;6,2,'Paraclinicos '!J2628&lt;12,3,'Paraclinicos '!J2628&gt;=12,4)</f>
        <v/>
      </c>
      <c r="S2693" t="str" cm="1">
        <f t="array" ref="S2693">_xlfn.IFS('Paraclinicos '!Y2628="","",'Paraclinicos '!Y2628&lt;70,1,'Paraclinicos '!Y2628&gt;=70,0)</f>
        <v/>
      </c>
      <c r="T2693" t="str" cm="1">
        <f t="array" ref="T2693">_xlfn.IFS('Paraclinicos '!W2628="","",'Paraclinicos '!W2628&lt;6,4,'Paraclinicos '!W2628&lt;10,3,'Paraclinicos '!W2628&lt;13,2,'Paraclinicos '!W2628&lt;15,1,'Paraclinicos '!W2628=15,0)</f>
        <v/>
      </c>
      <c r="U2693" s="54" t="str">
        <f t="shared" si="126"/>
        <v/>
      </c>
      <c r="V2693" t="str" cm="1">
        <f t="array" ref="V2693">_xlfn.IFS('Paraclinicos '!S2628="","",OR('Paraclinicos '!S2628&lt;=8,'Paraclinicos '!S2628&gt;=25),3,'Paraclinicos '!S2628&lt;12,1,'Paraclinicos '!S2628&lt;21,0,'Paraclinicos '!S2628&lt;25,2)</f>
        <v/>
      </c>
      <c r="W2693" t="str">
        <f>IFERROR(IF(INDEX('BD Demog para scores enalazar'!Y$2:'BD Demog para scores enalazar'!Y$3000,MATCH(Formulas!A2693,'BD Demog para scores enalazar'!A$2:'BD Demog para scores enalazar'!A$3000,0))=1,"SI","NO"),"")</f>
        <v/>
      </c>
      <c r="X2693" s="9" t="str">
        <f>IFERROR(IF(INDEX('BD Demog para scores enalazar'!AJ$2:'BD Demog para scores enalazar'!AJ$3000,MATCH(Formulas!A2693,'BD Demog para scores enalazar'!A$2:'BD Demog para scores enalazar'!A$3000,0))=1,"SI","NO"),"")</f>
        <v/>
      </c>
      <c r="Y2693" t="str" cm="1">
        <f t="array" ref="Y2693">IF(AND(W2693="NO",X2693="NO"),_xlfn.IFS('Paraclinicos '!K2628&lt;=91,3,'Paraclinicos '!K2628&lt;94,2,'Paraclinicos '!K2628&lt;96,1,'Paraclinicos '!K2628&gt;=96,0),"")</f>
        <v/>
      </c>
      <c r="Z2693" t="str" cm="1">
        <f t="array" ref="Z2693">IF(OR(W2693="SI",X2693="SI"),_xlfn.IFS(OR(AND('Paraclinicos '!K2629&lt;=83),AND('Paraclinicos '!K2629&gt;=97,AA2693=2)),3,OR(AND('Paraclinicos '!K2629&lt;=86),AND('Paraclinicos '!K2629&gt;=94,AA2693=2)),2,OR(AND('Paraclinicos '!K2629&lt;=88),AND('Paraclinicos '!K2629&gt;=92,AA2693=2)),1,OR(AND('Paraclinicos '!K2629&gt;=88,'Paraclinicos '!K2629&lt;=92),AND('Paraclinicos '!K2629&gt;=93,AA2693=0)),0),"")</f>
        <v/>
      </c>
      <c r="AA2693" t="str" cm="1">
        <f t="array" ref="AA2693">_xlfn.IFS('Paraclinicos '!E2628="","",'Paraclinicos '!E2628="Oxigeno",2,'Paraclinicos '!E2628="Aire",0)</f>
        <v/>
      </c>
    </row>
    <row r="2694" spans="1:27" x14ac:dyDescent="0.25">
      <c r="A2694">
        <f>'Paraclinicos '!A2629</f>
        <v>0</v>
      </c>
      <c r="B2694" s="3">
        <f>'Paraclinicos '!R2629</f>
        <v>0</v>
      </c>
      <c r="C2694" t="str" cm="1">
        <f t="array" ref="C2694">_xlfn.IFS('Paraclinicos '!Q2629="","",'Paraclinicos '!Q2629&gt;60,3,'Paraclinicos '!Q2629&lt;=60,1)</f>
        <v/>
      </c>
      <c r="D2694" t="str">
        <f>IFERROR(IF(INDEX('BD Demog para scores enalazar'!BC$2:BC$3000,MATCH(Formulas!A2694,'BD Demog para scores enalazar'!A$2:A$3000,0))=0,"SI","NO"),"")</f>
        <v/>
      </c>
      <c r="E2694" t="str" cm="1">
        <f t="array" ref="E2694">_xlfn.IFS(D2694="","",D2694="SI",4,D2694="NO",1)</f>
        <v/>
      </c>
      <c r="F2694" t="str" cm="1">
        <f t="array" ref="F2694">_xlfn.IFS('Paraclinicos '!B2629="","",'Paraclinicos '!B2629&gt;1,1,'Paraclinicos '!B2629&lt;=1,3)</f>
        <v/>
      </c>
      <c r="G2694" t="str" cm="1">
        <f t="array" ref="G2694">_xlfn.IFS('Paraclinicos '!D2629="","",AND('Paraclinicos '!D2629&gt;=250,'Paraclinicos '!D2629&lt;=500),2,'Paraclinicos '!D2629&gt;500,3,'Paraclinicos '!D2629&lt;250,1)</f>
        <v/>
      </c>
      <c r="H2694" s="50" t="str">
        <f t="shared" si="127"/>
        <v/>
      </c>
      <c r="I2694" t="str" cm="1">
        <f t="array" ref="I2694">_xlfn.IFS('Paraclinicos '!Q2629="","",'Paraclinicos '!Q2629&gt;=65,1,'Paraclinicos '!Q2629&lt;65,0)</f>
        <v/>
      </c>
      <c r="J2694" t="str" cm="1">
        <f t="array" ref="J2694">_xlfn.IFS('Paraclinicos '!I2629="","",'Paraclinicos '!I2629&gt;7,1,'Paraclinicos '!I2629&lt;=7,0)</f>
        <v/>
      </c>
      <c r="K2694" t="str" cm="1">
        <f t="array" ref="K2694">_xlfn.IFS('Paraclinicos '!W2629="","",'Paraclinicos '!W2629&lt;=8,1,'Paraclinicos '!W2629&gt;8,0)</f>
        <v/>
      </c>
      <c r="L2694" t="str" cm="1">
        <f t="array" ref="L2694">_xlfn.IFS('Paraclinicos '!S2629="","",'Paraclinicos '!S2629&gt;=30,1,'Paraclinicos '!S2629&lt;30,0)</f>
        <v/>
      </c>
      <c r="M2694" t="str" cm="1">
        <f t="array" ref="M2694">_xlfn.IFS(OR('Paraclinicos '!T2629="",'Paraclinicos '!U2629=""),"",OR('Paraclinicos '!T2629&lt;=90,'Paraclinicos '!U2629&lt;=60),1,OR('Paraclinicos '!T2629&gt;90,'Paraclinicos '!U2629&gt;60),0)</f>
        <v/>
      </c>
      <c r="N2694" s="45" t="str">
        <f t="shared" si="128"/>
        <v/>
      </c>
      <c r="O2694" t="str" cm="1">
        <f t="array" ref="O2694">_xlfn.IFS(OR('Paraclinicos '!M2629="",'Paraclinicos '!N2629="",'Paraclinicos '!N2629=0),"",'Paraclinicos '!M2629/'Paraclinicos '!N2629&lt;100,4,'Paraclinicos '!M2629/'Paraclinicos '!N2629&lt;200,3,'Paraclinicos '!M2629/'Paraclinicos '!N2629&lt;300,2,'Paraclinicos '!M2629/'Paraclinicos '!N2629&lt;400,1,'Paraclinicos '!M2629/'Paraclinicos '!N2629&gt;=400,0)</f>
        <v/>
      </c>
      <c r="P2694" t="str" cm="1">
        <f t="array" ref="P2694">_xlfn.IFS('Paraclinicos '!C2629="","",'Paraclinicos '!C2629&lt;20,4,'Paraclinicos '!C2629&lt;50,3,'Paraclinicos '!C2629&lt;100,2,'Paraclinicos '!C2629&lt;150,1,'Paraclinicos '!C2629&gt;150,0)</f>
        <v/>
      </c>
      <c r="Q2694" t="str" cm="1">
        <f t="array" ref="Q2694">_xlfn.IFS('Paraclinicos '!O2629="","",'Paraclinicos '!O2629&lt;1.2,0,'Paraclinicos '!O2629&lt;2,1,'Paraclinicos '!O2629&lt;3.5,2,'Paraclinicos '!O2629&lt;5,3,'Paraclinicos '!O2629&gt;5,4)</f>
        <v/>
      </c>
      <c r="R2694" t="str" cm="1">
        <f t="array" ref="R2694">_xlfn.IFS('Paraclinicos '!J2629="","",'Paraclinicos '!J2629&lt;1.2,0,'Paraclinicos '!J2629&lt;2,1,'Paraclinicos '!J2629&lt;6,2,'Paraclinicos '!J2629&lt;12,3,'Paraclinicos '!J2629&gt;=12,4)</f>
        <v/>
      </c>
      <c r="S2694" t="str" cm="1">
        <f t="array" ref="S2694">_xlfn.IFS('Paraclinicos '!Y2629="","",'Paraclinicos '!Y2629&lt;70,1,'Paraclinicos '!Y2629&gt;=70,0)</f>
        <v/>
      </c>
      <c r="T2694" t="str" cm="1">
        <f t="array" ref="T2694">_xlfn.IFS('Paraclinicos '!W2629="","",'Paraclinicos '!W2629&lt;6,4,'Paraclinicos '!W2629&lt;10,3,'Paraclinicos '!W2629&lt;13,2,'Paraclinicos '!W2629&lt;15,1,'Paraclinicos '!W2629=15,0)</f>
        <v/>
      </c>
      <c r="U2694" s="54" t="str">
        <f t="shared" si="126"/>
        <v/>
      </c>
      <c r="V2694" t="str" cm="1">
        <f t="array" ref="V2694">_xlfn.IFS('Paraclinicos '!S2629="","",OR('Paraclinicos '!S2629&lt;=8,'Paraclinicos '!S2629&gt;=25),3,'Paraclinicos '!S2629&lt;12,1,'Paraclinicos '!S2629&lt;21,0,'Paraclinicos '!S2629&lt;25,2)</f>
        <v/>
      </c>
      <c r="W2694" t="str">
        <f>IFERROR(IF(INDEX('BD Demog para scores enalazar'!Y$2:'BD Demog para scores enalazar'!Y$3000,MATCH(Formulas!A2694,'BD Demog para scores enalazar'!A$2:'BD Demog para scores enalazar'!A$3000,0))=1,"SI","NO"),"")</f>
        <v/>
      </c>
      <c r="X2694" s="9" t="str">
        <f>IFERROR(IF(INDEX('BD Demog para scores enalazar'!AJ$2:'BD Demog para scores enalazar'!AJ$3000,MATCH(Formulas!A2694,'BD Demog para scores enalazar'!A$2:'BD Demog para scores enalazar'!A$3000,0))=1,"SI","NO"),"")</f>
        <v/>
      </c>
      <c r="Y2694" t="str" cm="1">
        <f t="array" ref="Y2694">IF(AND(W2694="NO",X2694="NO"),_xlfn.IFS('Paraclinicos '!K2629&lt;=91,3,'Paraclinicos '!K2629&lt;94,2,'Paraclinicos '!K2629&lt;96,1,'Paraclinicos '!K2629&gt;=96,0),"")</f>
        <v/>
      </c>
      <c r="Z2694" t="str" cm="1">
        <f t="array" ref="Z2694">IF(OR(W2694="SI",X2694="SI"),_xlfn.IFS(OR(AND('Paraclinicos '!K2630&lt;=83),AND('Paraclinicos '!K2630&gt;=97,AA2694=2)),3,OR(AND('Paraclinicos '!K2630&lt;=86),AND('Paraclinicos '!K2630&gt;=94,AA2694=2)),2,OR(AND('Paraclinicos '!K2630&lt;=88),AND('Paraclinicos '!K2630&gt;=92,AA2694=2)),1,OR(AND('Paraclinicos '!K2630&gt;=88,'Paraclinicos '!K2630&lt;=92),AND('Paraclinicos '!K2630&gt;=93,AA2694=0)),0),"")</f>
        <v/>
      </c>
      <c r="AA2694" t="str" cm="1">
        <f t="array" ref="AA2694">_xlfn.IFS('Paraclinicos '!E2629="","",'Paraclinicos '!E2629="Oxigeno",2,'Paraclinicos '!E2629="Aire",0)</f>
        <v/>
      </c>
    </row>
    <row r="2695" spans="1:27" x14ac:dyDescent="0.25">
      <c r="A2695">
        <f>'Paraclinicos '!A2630</f>
        <v>0</v>
      </c>
      <c r="B2695" s="3">
        <f>'Paraclinicos '!R2630</f>
        <v>0</v>
      </c>
      <c r="C2695" t="str" cm="1">
        <f t="array" ref="C2695">_xlfn.IFS('Paraclinicos '!Q2630="","",'Paraclinicos '!Q2630&gt;60,3,'Paraclinicos '!Q2630&lt;=60,1)</f>
        <v/>
      </c>
      <c r="D2695" t="str">
        <f>IFERROR(IF(INDEX('BD Demog para scores enalazar'!BC$2:BC$3000,MATCH(Formulas!A2695,'BD Demog para scores enalazar'!A$2:A$3000,0))=0,"SI","NO"),"")</f>
        <v/>
      </c>
      <c r="E2695" t="str" cm="1">
        <f t="array" ref="E2695">_xlfn.IFS(D2695="","",D2695="SI",4,D2695="NO",1)</f>
        <v/>
      </c>
      <c r="F2695" t="str" cm="1">
        <f t="array" ref="F2695">_xlfn.IFS('Paraclinicos '!B2630="","",'Paraclinicos '!B2630&gt;1,1,'Paraclinicos '!B2630&lt;=1,3)</f>
        <v/>
      </c>
      <c r="G2695" t="str" cm="1">
        <f t="array" ref="G2695">_xlfn.IFS('Paraclinicos '!D2630="","",AND('Paraclinicos '!D2630&gt;=250,'Paraclinicos '!D2630&lt;=500),2,'Paraclinicos '!D2630&gt;500,3,'Paraclinicos '!D2630&lt;250,1)</f>
        <v/>
      </c>
      <c r="H2695" s="50" t="str">
        <f t="shared" si="127"/>
        <v/>
      </c>
      <c r="I2695" t="str" cm="1">
        <f t="array" ref="I2695">_xlfn.IFS('Paraclinicos '!Q2630="","",'Paraclinicos '!Q2630&gt;=65,1,'Paraclinicos '!Q2630&lt;65,0)</f>
        <v/>
      </c>
      <c r="J2695" t="str" cm="1">
        <f t="array" ref="J2695">_xlfn.IFS('Paraclinicos '!I2630="","",'Paraclinicos '!I2630&gt;7,1,'Paraclinicos '!I2630&lt;=7,0)</f>
        <v/>
      </c>
      <c r="K2695" t="str" cm="1">
        <f t="array" ref="K2695">_xlfn.IFS('Paraclinicos '!W2630="","",'Paraclinicos '!W2630&lt;=8,1,'Paraclinicos '!W2630&gt;8,0)</f>
        <v/>
      </c>
      <c r="L2695" t="str" cm="1">
        <f t="array" ref="L2695">_xlfn.IFS('Paraclinicos '!S2630="","",'Paraclinicos '!S2630&gt;=30,1,'Paraclinicos '!S2630&lt;30,0)</f>
        <v/>
      </c>
      <c r="M2695" t="str" cm="1">
        <f t="array" ref="M2695">_xlfn.IFS(OR('Paraclinicos '!T2630="",'Paraclinicos '!U2630=""),"",OR('Paraclinicos '!T2630&lt;=90,'Paraclinicos '!U2630&lt;=60),1,OR('Paraclinicos '!T2630&gt;90,'Paraclinicos '!U2630&gt;60),0)</f>
        <v/>
      </c>
      <c r="N2695" s="45" t="str">
        <f t="shared" si="128"/>
        <v/>
      </c>
      <c r="O2695" t="str" cm="1">
        <f t="array" ref="O2695">_xlfn.IFS(OR('Paraclinicos '!M2630="",'Paraclinicos '!N2630="",'Paraclinicos '!N2630=0),"",'Paraclinicos '!M2630/'Paraclinicos '!N2630&lt;100,4,'Paraclinicos '!M2630/'Paraclinicos '!N2630&lt;200,3,'Paraclinicos '!M2630/'Paraclinicos '!N2630&lt;300,2,'Paraclinicos '!M2630/'Paraclinicos '!N2630&lt;400,1,'Paraclinicos '!M2630/'Paraclinicos '!N2630&gt;=400,0)</f>
        <v/>
      </c>
      <c r="P2695" t="str" cm="1">
        <f t="array" ref="P2695">_xlfn.IFS('Paraclinicos '!C2630="","",'Paraclinicos '!C2630&lt;20,4,'Paraclinicos '!C2630&lt;50,3,'Paraclinicos '!C2630&lt;100,2,'Paraclinicos '!C2630&lt;150,1,'Paraclinicos '!C2630&gt;150,0)</f>
        <v/>
      </c>
      <c r="Q2695" t="str" cm="1">
        <f t="array" ref="Q2695">_xlfn.IFS('Paraclinicos '!O2630="","",'Paraclinicos '!O2630&lt;1.2,0,'Paraclinicos '!O2630&lt;2,1,'Paraclinicos '!O2630&lt;3.5,2,'Paraclinicos '!O2630&lt;5,3,'Paraclinicos '!O2630&gt;5,4)</f>
        <v/>
      </c>
      <c r="R2695" t="str" cm="1">
        <f t="array" ref="R2695">_xlfn.IFS('Paraclinicos '!J2630="","",'Paraclinicos '!J2630&lt;1.2,0,'Paraclinicos '!J2630&lt;2,1,'Paraclinicos '!J2630&lt;6,2,'Paraclinicos '!J2630&lt;12,3,'Paraclinicos '!J2630&gt;=12,4)</f>
        <v/>
      </c>
      <c r="S2695" t="str" cm="1">
        <f t="array" ref="S2695">_xlfn.IFS('Paraclinicos '!Y2630="","",'Paraclinicos '!Y2630&lt;70,1,'Paraclinicos '!Y2630&gt;=70,0)</f>
        <v/>
      </c>
      <c r="T2695" t="str" cm="1">
        <f t="array" ref="T2695">_xlfn.IFS('Paraclinicos '!W2630="","",'Paraclinicos '!W2630&lt;6,4,'Paraclinicos '!W2630&lt;10,3,'Paraclinicos '!W2630&lt;13,2,'Paraclinicos '!W2630&lt;15,1,'Paraclinicos '!W2630=15,0)</f>
        <v/>
      </c>
      <c r="U2695" s="54" t="str">
        <f t="shared" si="126"/>
        <v/>
      </c>
      <c r="V2695" t="str" cm="1">
        <f t="array" ref="V2695">_xlfn.IFS('Paraclinicos '!S2630="","",OR('Paraclinicos '!S2630&lt;=8,'Paraclinicos '!S2630&gt;=25),3,'Paraclinicos '!S2630&lt;12,1,'Paraclinicos '!S2630&lt;21,0,'Paraclinicos '!S2630&lt;25,2)</f>
        <v/>
      </c>
      <c r="W2695" t="str">
        <f>IFERROR(IF(INDEX('BD Demog para scores enalazar'!Y$2:'BD Demog para scores enalazar'!Y$3000,MATCH(Formulas!A2695,'BD Demog para scores enalazar'!A$2:'BD Demog para scores enalazar'!A$3000,0))=1,"SI","NO"),"")</f>
        <v/>
      </c>
      <c r="X2695" s="9" t="str">
        <f>IFERROR(IF(INDEX('BD Demog para scores enalazar'!AJ$2:'BD Demog para scores enalazar'!AJ$3000,MATCH(Formulas!A2695,'BD Demog para scores enalazar'!A$2:'BD Demog para scores enalazar'!A$3000,0))=1,"SI","NO"),"")</f>
        <v/>
      </c>
      <c r="Y2695" t="str" cm="1">
        <f t="array" ref="Y2695">IF(AND(W2695="NO",X2695="NO"),_xlfn.IFS('Paraclinicos '!K2630&lt;=91,3,'Paraclinicos '!K2630&lt;94,2,'Paraclinicos '!K2630&lt;96,1,'Paraclinicos '!K2630&gt;=96,0),"")</f>
        <v/>
      </c>
      <c r="Z2695" t="str" cm="1">
        <f t="array" ref="Z2695">IF(OR(W2695="SI",X2695="SI"),_xlfn.IFS(OR(AND('Paraclinicos '!K2631&lt;=83),AND('Paraclinicos '!K2631&gt;=97,AA2695=2)),3,OR(AND('Paraclinicos '!K2631&lt;=86),AND('Paraclinicos '!K2631&gt;=94,AA2695=2)),2,OR(AND('Paraclinicos '!K2631&lt;=88),AND('Paraclinicos '!K2631&gt;=92,AA2695=2)),1,OR(AND('Paraclinicos '!K2631&gt;=88,'Paraclinicos '!K2631&lt;=92),AND('Paraclinicos '!K2631&gt;=93,AA2695=0)),0),"")</f>
        <v/>
      </c>
      <c r="AA2695" t="str" cm="1">
        <f t="array" ref="AA2695">_xlfn.IFS('Paraclinicos '!E2630="","",'Paraclinicos '!E2630="Oxigeno",2,'Paraclinicos '!E2630="Aire",0)</f>
        <v/>
      </c>
    </row>
    <row r="2696" spans="1:27" x14ac:dyDescent="0.25">
      <c r="A2696">
        <f>'Paraclinicos '!A2631</f>
        <v>0</v>
      </c>
      <c r="B2696" s="3">
        <f>'Paraclinicos '!R2631</f>
        <v>0</v>
      </c>
      <c r="C2696" t="str" cm="1">
        <f t="array" ref="C2696">_xlfn.IFS('Paraclinicos '!Q2631="","",'Paraclinicos '!Q2631&gt;60,3,'Paraclinicos '!Q2631&lt;=60,1)</f>
        <v/>
      </c>
      <c r="D2696" t="str">
        <f>IFERROR(IF(INDEX('BD Demog para scores enalazar'!BC$2:BC$3000,MATCH(Formulas!A2696,'BD Demog para scores enalazar'!A$2:A$3000,0))=0,"SI","NO"),"")</f>
        <v/>
      </c>
      <c r="E2696" t="str" cm="1">
        <f t="array" ref="E2696">_xlfn.IFS(D2696="","",D2696="SI",4,D2696="NO",1)</f>
        <v/>
      </c>
      <c r="F2696" t="str" cm="1">
        <f t="array" ref="F2696">_xlfn.IFS('Paraclinicos '!B2631="","",'Paraclinicos '!B2631&gt;1,1,'Paraclinicos '!B2631&lt;=1,3)</f>
        <v/>
      </c>
      <c r="G2696" t="str" cm="1">
        <f t="array" ref="G2696">_xlfn.IFS('Paraclinicos '!D2631="","",AND('Paraclinicos '!D2631&gt;=250,'Paraclinicos '!D2631&lt;=500),2,'Paraclinicos '!D2631&gt;500,3,'Paraclinicos '!D2631&lt;250,1)</f>
        <v/>
      </c>
      <c r="H2696" s="50" t="str">
        <f t="shared" si="127"/>
        <v/>
      </c>
      <c r="I2696" t="str" cm="1">
        <f t="array" ref="I2696">_xlfn.IFS('Paraclinicos '!Q2631="","",'Paraclinicos '!Q2631&gt;=65,1,'Paraclinicos '!Q2631&lt;65,0)</f>
        <v/>
      </c>
      <c r="J2696" t="str" cm="1">
        <f t="array" ref="J2696">_xlfn.IFS('Paraclinicos '!I2631="","",'Paraclinicos '!I2631&gt;7,1,'Paraclinicos '!I2631&lt;=7,0)</f>
        <v/>
      </c>
      <c r="K2696" t="str" cm="1">
        <f t="array" ref="K2696">_xlfn.IFS('Paraclinicos '!W2631="","",'Paraclinicos '!W2631&lt;=8,1,'Paraclinicos '!W2631&gt;8,0)</f>
        <v/>
      </c>
      <c r="L2696" t="str" cm="1">
        <f t="array" ref="L2696">_xlfn.IFS('Paraclinicos '!S2631="","",'Paraclinicos '!S2631&gt;=30,1,'Paraclinicos '!S2631&lt;30,0)</f>
        <v/>
      </c>
      <c r="M2696" t="str" cm="1">
        <f t="array" ref="M2696">_xlfn.IFS(OR('Paraclinicos '!T2631="",'Paraclinicos '!U2631=""),"",OR('Paraclinicos '!T2631&lt;=90,'Paraclinicos '!U2631&lt;=60),1,OR('Paraclinicos '!T2631&gt;90,'Paraclinicos '!U2631&gt;60),0)</f>
        <v/>
      </c>
      <c r="N2696" s="45" t="str">
        <f t="shared" si="128"/>
        <v/>
      </c>
      <c r="O2696" t="str" cm="1">
        <f t="array" ref="O2696">_xlfn.IFS(OR('Paraclinicos '!M2631="",'Paraclinicos '!N2631="",'Paraclinicos '!N2631=0),"",'Paraclinicos '!M2631/'Paraclinicos '!N2631&lt;100,4,'Paraclinicos '!M2631/'Paraclinicos '!N2631&lt;200,3,'Paraclinicos '!M2631/'Paraclinicos '!N2631&lt;300,2,'Paraclinicos '!M2631/'Paraclinicos '!N2631&lt;400,1,'Paraclinicos '!M2631/'Paraclinicos '!N2631&gt;=400,0)</f>
        <v/>
      </c>
      <c r="P2696" t="str" cm="1">
        <f t="array" ref="P2696">_xlfn.IFS('Paraclinicos '!C2631="","",'Paraclinicos '!C2631&lt;20,4,'Paraclinicos '!C2631&lt;50,3,'Paraclinicos '!C2631&lt;100,2,'Paraclinicos '!C2631&lt;150,1,'Paraclinicos '!C2631&gt;150,0)</f>
        <v/>
      </c>
      <c r="Q2696" t="str" cm="1">
        <f t="array" ref="Q2696">_xlfn.IFS('Paraclinicos '!O2631="","",'Paraclinicos '!O2631&lt;1.2,0,'Paraclinicos '!O2631&lt;2,1,'Paraclinicos '!O2631&lt;3.5,2,'Paraclinicos '!O2631&lt;5,3,'Paraclinicos '!O2631&gt;5,4)</f>
        <v/>
      </c>
      <c r="R2696" t="str" cm="1">
        <f t="array" ref="R2696">_xlfn.IFS('Paraclinicos '!J2631="","",'Paraclinicos '!J2631&lt;1.2,0,'Paraclinicos '!J2631&lt;2,1,'Paraclinicos '!J2631&lt;6,2,'Paraclinicos '!J2631&lt;12,3,'Paraclinicos '!J2631&gt;=12,4)</f>
        <v/>
      </c>
      <c r="S2696" t="str" cm="1">
        <f t="array" ref="S2696">_xlfn.IFS('Paraclinicos '!Y2631="","",'Paraclinicos '!Y2631&lt;70,1,'Paraclinicos '!Y2631&gt;=70,0)</f>
        <v/>
      </c>
      <c r="T2696" t="str" cm="1">
        <f t="array" ref="T2696">_xlfn.IFS('Paraclinicos '!W2631="","",'Paraclinicos '!W2631&lt;6,4,'Paraclinicos '!W2631&lt;10,3,'Paraclinicos '!W2631&lt;13,2,'Paraclinicos '!W2631&lt;15,1,'Paraclinicos '!W2631=15,0)</f>
        <v/>
      </c>
      <c r="U2696" s="54" t="str">
        <f t="shared" si="126"/>
        <v/>
      </c>
      <c r="V2696" t="str" cm="1">
        <f t="array" ref="V2696">_xlfn.IFS('Paraclinicos '!S2631="","",OR('Paraclinicos '!S2631&lt;=8,'Paraclinicos '!S2631&gt;=25),3,'Paraclinicos '!S2631&lt;12,1,'Paraclinicos '!S2631&lt;21,0,'Paraclinicos '!S2631&lt;25,2)</f>
        <v/>
      </c>
      <c r="W2696" t="str">
        <f>IFERROR(IF(INDEX('BD Demog para scores enalazar'!Y$2:'BD Demog para scores enalazar'!Y$3000,MATCH(Formulas!A2696,'BD Demog para scores enalazar'!A$2:'BD Demog para scores enalazar'!A$3000,0))=1,"SI","NO"),"")</f>
        <v/>
      </c>
      <c r="X2696" s="9" t="str">
        <f>IFERROR(IF(INDEX('BD Demog para scores enalazar'!AJ$2:'BD Demog para scores enalazar'!AJ$3000,MATCH(Formulas!A2696,'BD Demog para scores enalazar'!A$2:'BD Demog para scores enalazar'!A$3000,0))=1,"SI","NO"),"")</f>
        <v/>
      </c>
      <c r="Y2696" t="str" cm="1">
        <f t="array" ref="Y2696">IF(AND(W2696="NO",X2696="NO"),_xlfn.IFS('Paraclinicos '!K2631&lt;=91,3,'Paraclinicos '!K2631&lt;94,2,'Paraclinicos '!K2631&lt;96,1,'Paraclinicos '!K2631&gt;=96,0),"")</f>
        <v/>
      </c>
      <c r="Z2696" t="str" cm="1">
        <f t="array" ref="Z2696">IF(OR(W2696="SI",X2696="SI"),_xlfn.IFS(OR(AND('Paraclinicos '!K2632&lt;=83),AND('Paraclinicos '!K2632&gt;=97,AA2696=2)),3,OR(AND('Paraclinicos '!K2632&lt;=86),AND('Paraclinicos '!K2632&gt;=94,AA2696=2)),2,OR(AND('Paraclinicos '!K2632&lt;=88),AND('Paraclinicos '!K2632&gt;=92,AA2696=2)),1,OR(AND('Paraclinicos '!K2632&gt;=88,'Paraclinicos '!K2632&lt;=92),AND('Paraclinicos '!K2632&gt;=93,AA2696=0)),0),"")</f>
        <v/>
      </c>
      <c r="AA2696" t="str" cm="1">
        <f t="array" ref="AA2696">_xlfn.IFS('Paraclinicos '!E2631="","",'Paraclinicos '!E2631="Oxigeno",2,'Paraclinicos '!E2631="Aire",0)</f>
        <v/>
      </c>
    </row>
    <row r="2697" spans="1:27" x14ac:dyDescent="0.25">
      <c r="A2697">
        <f>'Paraclinicos '!A2632</f>
        <v>0</v>
      </c>
      <c r="B2697" s="3">
        <f>'Paraclinicos '!R2632</f>
        <v>0</v>
      </c>
      <c r="C2697" t="str" cm="1">
        <f t="array" ref="C2697">_xlfn.IFS('Paraclinicos '!Q2632="","",'Paraclinicos '!Q2632&gt;60,3,'Paraclinicos '!Q2632&lt;=60,1)</f>
        <v/>
      </c>
      <c r="D2697" t="str">
        <f>IFERROR(IF(INDEX('BD Demog para scores enalazar'!BC$2:BC$3000,MATCH(Formulas!A2697,'BD Demog para scores enalazar'!A$2:A$3000,0))=0,"SI","NO"),"")</f>
        <v/>
      </c>
      <c r="E2697" t="str" cm="1">
        <f t="array" ref="E2697">_xlfn.IFS(D2697="","",D2697="SI",4,D2697="NO",1)</f>
        <v/>
      </c>
      <c r="F2697" t="str" cm="1">
        <f t="array" ref="F2697">_xlfn.IFS('Paraclinicos '!B2632="","",'Paraclinicos '!B2632&gt;1,1,'Paraclinicos '!B2632&lt;=1,3)</f>
        <v/>
      </c>
      <c r="G2697" t="str" cm="1">
        <f t="array" ref="G2697">_xlfn.IFS('Paraclinicos '!D2632="","",AND('Paraclinicos '!D2632&gt;=250,'Paraclinicos '!D2632&lt;=500),2,'Paraclinicos '!D2632&gt;500,3,'Paraclinicos '!D2632&lt;250,1)</f>
        <v/>
      </c>
      <c r="H2697" s="50" t="str">
        <f t="shared" si="127"/>
        <v/>
      </c>
      <c r="I2697" t="str" cm="1">
        <f t="array" ref="I2697">_xlfn.IFS('Paraclinicos '!Q2632="","",'Paraclinicos '!Q2632&gt;=65,1,'Paraclinicos '!Q2632&lt;65,0)</f>
        <v/>
      </c>
      <c r="J2697" t="str" cm="1">
        <f t="array" ref="J2697">_xlfn.IFS('Paraclinicos '!I2632="","",'Paraclinicos '!I2632&gt;7,1,'Paraclinicos '!I2632&lt;=7,0)</f>
        <v/>
      </c>
      <c r="K2697" t="str" cm="1">
        <f t="array" ref="K2697">_xlfn.IFS('Paraclinicos '!W2632="","",'Paraclinicos '!W2632&lt;=8,1,'Paraclinicos '!W2632&gt;8,0)</f>
        <v/>
      </c>
      <c r="L2697" t="str" cm="1">
        <f t="array" ref="L2697">_xlfn.IFS('Paraclinicos '!S2632="","",'Paraclinicos '!S2632&gt;=30,1,'Paraclinicos '!S2632&lt;30,0)</f>
        <v/>
      </c>
      <c r="M2697" t="str" cm="1">
        <f t="array" ref="M2697">_xlfn.IFS(OR('Paraclinicos '!T2632="",'Paraclinicos '!U2632=""),"",OR('Paraclinicos '!T2632&lt;=90,'Paraclinicos '!U2632&lt;=60),1,OR('Paraclinicos '!T2632&gt;90,'Paraclinicos '!U2632&gt;60),0)</f>
        <v/>
      </c>
      <c r="N2697" s="45" t="str">
        <f t="shared" si="128"/>
        <v/>
      </c>
      <c r="O2697" t="str" cm="1">
        <f t="array" ref="O2697">_xlfn.IFS(OR('Paraclinicos '!M2632="",'Paraclinicos '!N2632="",'Paraclinicos '!N2632=0),"",'Paraclinicos '!M2632/'Paraclinicos '!N2632&lt;100,4,'Paraclinicos '!M2632/'Paraclinicos '!N2632&lt;200,3,'Paraclinicos '!M2632/'Paraclinicos '!N2632&lt;300,2,'Paraclinicos '!M2632/'Paraclinicos '!N2632&lt;400,1,'Paraclinicos '!M2632/'Paraclinicos '!N2632&gt;=400,0)</f>
        <v/>
      </c>
      <c r="P2697" t="str" cm="1">
        <f t="array" ref="P2697">_xlfn.IFS('Paraclinicos '!C2632="","",'Paraclinicos '!C2632&lt;20,4,'Paraclinicos '!C2632&lt;50,3,'Paraclinicos '!C2632&lt;100,2,'Paraclinicos '!C2632&lt;150,1,'Paraclinicos '!C2632&gt;150,0)</f>
        <v/>
      </c>
      <c r="Q2697" t="str" cm="1">
        <f t="array" ref="Q2697">_xlfn.IFS('Paraclinicos '!O2632="","",'Paraclinicos '!O2632&lt;1.2,0,'Paraclinicos '!O2632&lt;2,1,'Paraclinicos '!O2632&lt;3.5,2,'Paraclinicos '!O2632&lt;5,3,'Paraclinicos '!O2632&gt;5,4)</f>
        <v/>
      </c>
      <c r="R2697" t="str" cm="1">
        <f t="array" ref="R2697">_xlfn.IFS('Paraclinicos '!J2632="","",'Paraclinicos '!J2632&lt;1.2,0,'Paraclinicos '!J2632&lt;2,1,'Paraclinicos '!J2632&lt;6,2,'Paraclinicos '!J2632&lt;12,3,'Paraclinicos '!J2632&gt;=12,4)</f>
        <v/>
      </c>
      <c r="S2697" t="str" cm="1">
        <f t="array" ref="S2697">_xlfn.IFS('Paraclinicos '!Y2632="","",'Paraclinicos '!Y2632&lt;70,1,'Paraclinicos '!Y2632&gt;=70,0)</f>
        <v/>
      </c>
      <c r="T2697" t="str" cm="1">
        <f t="array" ref="T2697">_xlfn.IFS('Paraclinicos '!W2632="","",'Paraclinicos '!W2632&lt;6,4,'Paraclinicos '!W2632&lt;10,3,'Paraclinicos '!W2632&lt;13,2,'Paraclinicos '!W2632&lt;15,1,'Paraclinicos '!W2632=15,0)</f>
        <v/>
      </c>
      <c r="U2697" s="54" t="str">
        <f t="shared" si="126"/>
        <v/>
      </c>
      <c r="V2697" t="str" cm="1">
        <f t="array" ref="V2697">_xlfn.IFS('Paraclinicos '!S2632="","",OR('Paraclinicos '!S2632&lt;=8,'Paraclinicos '!S2632&gt;=25),3,'Paraclinicos '!S2632&lt;12,1,'Paraclinicos '!S2632&lt;21,0,'Paraclinicos '!S2632&lt;25,2)</f>
        <v/>
      </c>
      <c r="W2697" t="str">
        <f>IFERROR(IF(INDEX('BD Demog para scores enalazar'!Y$2:'BD Demog para scores enalazar'!Y$3000,MATCH(Formulas!A2697,'BD Demog para scores enalazar'!A$2:'BD Demog para scores enalazar'!A$3000,0))=1,"SI","NO"),"")</f>
        <v/>
      </c>
      <c r="X2697" s="9" t="str">
        <f>IFERROR(IF(INDEX('BD Demog para scores enalazar'!AJ$2:'BD Demog para scores enalazar'!AJ$3000,MATCH(Formulas!A2697,'BD Demog para scores enalazar'!A$2:'BD Demog para scores enalazar'!A$3000,0))=1,"SI","NO"),"")</f>
        <v/>
      </c>
      <c r="Y2697" t="str" cm="1">
        <f t="array" ref="Y2697">IF(AND(W2697="NO",X2697="NO"),_xlfn.IFS('Paraclinicos '!K2632&lt;=91,3,'Paraclinicos '!K2632&lt;94,2,'Paraclinicos '!K2632&lt;96,1,'Paraclinicos '!K2632&gt;=96,0),"")</f>
        <v/>
      </c>
      <c r="Z2697" t="str" cm="1">
        <f t="array" ref="Z2697">IF(OR(W2697="SI",X2697="SI"),_xlfn.IFS(OR(AND('Paraclinicos '!K2633&lt;=83),AND('Paraclinicos '!K2633&gt;=97,AA2697=2)),3,OR(AND('Paraclinicos '!K2633&lt;=86),AND('Paraclinicos '!K2633&gt;=94,AA2697=2)),2,OR(AND('Paraclinicos '!K2633&lt;=88),AND('Paraclinicos '!K2633&gt;=92,AA2697=2)),1,OR(AND('Paraclinicos '!K2633&gt;=88,'Paraclinicos '!K2633&lt;=92),AND('Paraclinicos '!K2633&gt;=93,AA2697=0)),0),"")</f>
        <v/>
      </c>
      <c r="AA2697" t="str" cm="1">
        <f t="array" ref="AA2697">_xlfn.IFS('Paraclinicos '!E2632="","",'Paraclinicos '!E2632="Oxigeno",2,'Paraclinicos '!E2632="Aire",0)</f>
        <v/>
      </c>
    </row>
    <row r="2698" spans="1:27" x14ac:dyDescent="0.25">
      <c r="A2698">
        <f>'Paraclinicos '!A2633</f>
        <v>0</v>
      </c>
      <c r="B2698" s="3">
        <f>'Paraclinicos '!R2633</f>
        <v>0</v>
      </c>
      <c r="C2698" t="str" cm="1">
        <f t="array" ref="C2698">_xlfn.IFS('Paraclinicos '!Q2633="","",'Paraclinicos '!Q2633&gt;60,3,'Paraclinicos '!Q2633&lt;=60,1)</f>
        <v/>
      </c>
      <c r="D2698" t="str">
        <f>IFERROR(IF(INDEX('BD Demog para scores enalazar'!BC$2:BC$3000,MATCH(Formulas!A2698,'BD Demog para scores enalazar'!A$2:A$3000,0))=0,"SI","NO"),"")</f>
        <v/>
      </c>
      <c r="E2698" t="str" cm="1">
        <f t="array" ref="E2698">_xlfn.IFS(D2698="","",D2698="SI",4,D2698="NO",1)</f>
        <v/>
      </c>
      <c r="F2698" t="str" cm="1">
        <f t="array" ref="F2698">_xlfn.IFS('Paraclinicos '!B2633="","",'Paraclinicos '!B2633&gt;1,1,'Paraclinicos '!B2633&lt;=1,3)</f>
        <v/>
      </c>
      <c r="G2698" t="str" cm="1">
        <f t="array" ref="G2698">_xlfn.IFS('Paraclinicos '!D2633="","",AND('Paraclinicos '!D2633&gt;=250,'Paraclinicos '!D2633&lt;=500),2,'Paraclinicos '!D2633&gt;500,3,'Paraclinicos '!D2633&lt;250,1)</f>
        <v/>
      </c>
      <c r="H2698" s="50" t="str">
        <f t="shared" si="127"/>
        <v/>
      </c>
      <c r="I2698" t="str" cm="1">
        <f t="array" ref="I2698">_xlfn.IFS('Paraclinicos '!Q2633="","",'Paraclinicos '!Q2633&gt;=65,1,'Paraclinicos '!Q2633&lt;65,0)</f>
        <v/>
      </c>
      <c r="J2698" t="str" cm="1">
        <f t="array" ref="J2698">_xlfn.IFS('Paraclinicos '!I2633="","",'Paraclinicos '!I2633&gt;7,1,'Paraclinicos '!I2633&lt;=7,0)</f>
        <v/>
      </c>
      <c r="K2698" t="str" cm="1">
        <f t="array" ref="K2698">_xlfn.IFS('Paraclinicos '!W2633="","",'Paraclinicos '!W2633&lt;=8,1,'Paraclinicos '!W2633&gt;8,0)</f>
        <v/>
      </c>
      <c r="L2698" t="str" cm="1">
        <f t="array" ref="L2698">_xlfn.IFS('Paraclinicos '!S2633="","",'Paraclinicos '!S2633&gt;=30,1,'Paraclinicos '!S2633&lt;30,0)</f>
        <v/>
      </c>
      <c r="M2698" t="str" cm="1">
        <f t="array" ref="M2698">_xlfn.IFS(OR('Paraclinicos '!T2633="",'Paraclinicos '!U2633=""),"",OR('Paraclinicos '!T2633&lt;=90,'Paraclinicos '!U2633&lt;=60),1,OR('Paraclinicos '!T2633&gt;90,'Paraclinicos '!U2633&gt;60),0)</f>
        <v/>
      </c>
      <c r="N2698" s="45" t="str">
        <f t="shared" si="128"/>
        <v/>
      </c>
      <c r="O2698" t="str" cm="1">
        <f t="array" ref="O2698">_xlfn.IFS(OR('Paraclinicos '!M2633="",'Paraclinicos '!N2633="",'Paraclinicos '!N2633=0),"",'Paraclinicos '!M2633/'Paraclinicos '!N2633&lt;100,4,'Paraclinicos '!M2633/'Paraclinicos '!N2633&lt;200,3,'Paraclinicos '!M2633/'Paraclinicos '!N2633&lt;300,2,'Paraclinicos '!M2633/'Paraclinicos '!N2633&lt;400,1,'Paraclinicos '!M2633/'Paraclinicos '!N2633&gt;=400,0)</f>
        <v/>
      </c>
      <c r="P2698" t="str" cm="1">
        <f t="array" ref="P2698">_xlfn.IFS('Paraclinicos '!C2633="","",'Paraclinicos '!C2633&lt;20,4,'Paraclinicos '!C2633&lt;50,3,'Paraclinicos '!C2633&lt;100,2,'Paraclinicos '!C2633&lt;150,1,'Paraclinicos '!C2633&gt;150,0)</f>
        <v/>
      </c>
      <c r="Q2698" t="str" cm="1">
        <f t="array" ref="Q2698">_xlfn.IFS('Paraclinicos '!O2633="","",'Paraclinicos '!O2633&lt;1.2,0,'Paraclinicos '!O2633&lt;2,1,'Paraclinicos '!O2633&lt;3.5,2,'Paraclinicos '!O2633&lt;5,3,'Paraclinicos '!O2633&gt;5,4)</f>
        <v/>
      </c>
      <c r="R2698" t="str" cm="1">
        <f t="array" ref="R2698">_xlfn.IFS('Paraclinicos '!J2633="","",'Paraclinicos '!J2633&lt;1.2,0,'Paraclinicos '!J2633&lt;2,1,'Paraclinicos '!J2633&lt;6,2,'Paraclinicos '!J2633&lt;12,3,'Paraclinicos '!J2633&gt;=12,4)</f>
        <v/>
      </c>
      <c r="S2698" t="str" cm="1">
        <f t="array" ref="S2698">_xlfn.IFS('Paraclinicos '!Y2633="","",'Paraclinicos '!Y2633&lt;70,1,'Paraclinicos '!Y2633&gt;=70,0)</f>
        <v/>
      </c>
      <c r="T2698" t="str" cm="1">
        <f t="array" ref="T2698">_xlfn.IFS('Paraclinicos '!W2633="","",'Paraclinicos '!W2633&lt;6,4,'Paraclinicos '!W2633&lt;10,3,'Paraclinicos '!W2633&lt;13,2,'Paraclinicos '!W2633&lt;15,1,'Paraclinicos '!W2633=15,0)</f>
        <v/>
      </c>
      <c r="U2698" s="54" t="str">
        <f t="shared" si="126"/>
        <v/>
      </c>
      <c r="V2698" t="str" cm="1">
        <f t="array" ref="V2698">_xlfn.IFS('Paraclinicos '!S2633="","",OR('Paraclinicos '!S2633&lt;=8,'Paraclinicos '!S2633&gt;=25),3,'Paraclinicos '!S2633&lt;12,1,'Paraclinicos '!S2633&lt;21,0,'Paraclinicos '!S2633&lt;25,2)</f>
        <v/>
      </c>
      <c r="W2698" t="str">
        <f>IFERROR(IF(INDEX('BD Demog para scores enalazar'!Y$2:'BD Demog para scores enalazar'!Y$3000,MATCH(Formulas!A2698,'BD Demog para scores enalazar'!A$2:'BD Demog para scores enalazar'!A$3000,0))=1,"SI","NO"),"")</f>
        <v/>
      </c>
      <c r="X2698" s="9" t="str">
        <f>IFERROR(IF(INDEX('BD Demog para scores enalazar'!AJ$2:'BD Demog para scores enalazar'!AJ$3000,MATCH(Formulas!A2698,'BD Demog para scores enalazar'!A$2:'BD Demog para scores enalazar'!A$3000,0))=1,"SI","NO"),"")</f>
        <v/>
      </c>
      <c r="Y2698" t="str" cm="1">
        <f t="array" ref="Y2698">IF(AND(W2698="NO",X2698="NO"),_xlfn.IFS('Paraclinicos '!K2633&lt;=91,3,'Paraclinicos '!K2633&lt;94,2,'Paraclinicos '!K2633&lt;96,1,'Paraclinicos '!K2633&gt;=96,0),"")</f>
        <v/>
      </c>
      <c r="Z2698" t="str" cm="1">
        <f t="array" ref="Z2698">IF(OR(W2698="SI",X2698="SI"),_xlfn.IFS(OR(AND('Paraclinicos '!K2634&lt;=83),AND('Paraclinicos '!K2634&gt;=97,AA2698=2)),3,OR(AND('Paraclinicos '!K2634&lt;=86),AND('Paraclinicos '!K2634&gt;=94,AA2698=2)),2,OR(AND('Paraclinicos '!K2634&lt;=88),AND('Paraclinicos '!K2634&gt;=92,AA2698=2)),1,OR(AND('Paraclinicos '!K2634&gt;=88,'Paraclinicos '!K2634&lt;=92),AND('Paraclinicos '!K2634&gt;=93,AA2698=0)),0),"")</f>
        <v/>
      </c>
      <c r="AA2698" t="str" cm="1">
        <f t="array" ref="AA2698">_xlfn.IFS('Paraclinicos '!E2633="","",'Paraclinicos '!E2633="Oxigeno",2,'Paraclinicos '!E2633="Aire",0)</f>
        <v/>
      </c>
    </row>
    <row r="2699" spans="1:27" x14ac:dyDescent="0.25">
      <c r="A2699">
        <f>'Paraclinicos '!A2634</f>
        <v>0</v>
      </c>
      <c r="B2699" s="3">
        <f>'Paraclinicos '!R2634</f>
        <v>0</v>
      </c>
      <c r="C2699" t="str" cm="1">
        <f t="array" ref="C2699">_xlfn.IFS('Paraclinicos '!Q2634="","",'Paraclinicos '!Q2634&gt;60,3,'Paraclinicos '!Q2634&lt;=60,1)</f>
        <v/>
      </c>
      <c r="D2699" t="str">
        <f>IFERROR(IF(INDEX('BD Demog para scores enalazar'!BC$2:BC$3000,MATCH(Formulas!A2699,'BD Demog para scores enalazar'!A$2:A$3000,0))=0,"SI","NO"),"")</f>
        <v/>
      </c>
      <c r="E2699" t="str" cm="1">
        <f t="array" ref="E2699">_xlfn.IFS(D2699="","",D2699="SI",4,D2699="NO",1)</f>
        <v/>
      </c>
      <c r="F2699" t="str" cm="1">
        <f t="array" ref="F2699">_xlfn.IFS('Paraclinicos '!B2634="","",'Paraclinicos '!B2634&gt;1,1,'Paraclinicos '!B2634&lt;=1,3)</f>
        <v/>
      </c>
      <c r="G2699" t="str" cm="1">
        <f t="array" ref="G2699">_xlfn.IFS('Paraclinicos '!D2634="","",AND('Paraclinicos '!D2634&gt;=250,'Paraclinicos '!D2634&lt;=500),2,'Paraclinicos '!D2634&gt;500,3,'Paraclinicos '!D2634&lt;250,1)</f>
        <v/>
      </c>
      <c r="H2699" s="50" t="str">
        <f t="shared" si="127"/>
        <v/>
      </c>
      <c r="I2699" t="str" cm="1">
        <f t="array" ref="I2699">_xlfn.IFS('Paraclinicos '!Q2634="","",'Paraclinicos '!Q2634&gt;=65,1,'Paraclinicos '!Q2634&lt;65,0)</f>
        <v/>
      </c>
      <c r="J2699" t="str" cm="1">
        <f t="array" ref="J2699">_xlfn.IFS('Paraclinicos '!I2634="","",'Paraclinicos '!I2634&gt;7,1,'Paraclinicos '!I2634&lt;=7,0)</f>
        <v/>
      </c>
      <c r="K2699" t="str" cm="1">
        <f t="array" ref="K2699">_xlfn.IFS('Paraclinicos '!W2634="","",'Paraclinicos '!W2634&lt;=8,1,'Paraclinicos '!W2634&gt;8,0)</f>
        <v/>
      </c>
      <c r="L2699" t="str" cm="1">
        <f t="array" ref="L2699">_xlfn.IFS('Paraclinicos '!S2634="","",'Paraclinicos '!S2634&gt;=30,1,'Paraclinicos '!S2634&lt;30,0)</f>
        <v/>
      </c>
      <c r="M2699" t="str" cm="1">
        <f t="array" ref="M2699">_xlfn.IFS(OR('Paraclinicos '!T2634="",'Paraclinicos '!U2634=""),"",OR('Paraclinicos '!T2634&lt;=90,'Paraclinicos '!U2634&lt;=60),1,OR('Paraclinicos '!T2634&gt;90,'Paraclinicos '!U2634&gt;60),0)</f>
        <v/>
      </c>
      <c r="N2699" s="45" t="str">
        <f t="shared" si="128"/>
        <v/>
      </c>
      <c r="O2699" t="str" cm="1">
        <f t="array" ref="O2699">_xlfn.IFS(OR('Paraclinicos '!M2634="",'Paraclinicos '!N2634="",'Paraclinicos '!N2634=0),"",'Paraclinicos '!M2634/'Paraclinicos '!N2634&lt;100,4,'Paraclinicos '!M2634/'Paraclinicos '!N2634&lt;200,3,'Paraclinicos '!M2634/'Paraclinicos '!N2634&lt;300,2,'Paraclinicos '!M2634/'Paraclinicos '!N2634&lt;400,1,'Paraclinicos '!M2634/'Paraclinicos '!N2634&gt;=400,0)</f>
        <v/>
      </c>
      <c r="P2699" t="str" cm="1">
        <f t="array" ref="P2699">_xlfn.IFS('Paraclinicos '!C2634="","",'Paraclinicos '!C2634&lt;20,4,'Paraclinicos '!C2634&lt;50,3,'Paraclinicos '!C2634&lt;100,2,'Paraclinicos '!C2634&lt;150,1,'Paraclinicos '!C2634&gt;150,0)</f>
        <v/>
      </c>
      <c r="Q2699" t="str" cm="1">
        <f t="array" ref="Q2699">_xlfn.IFS('Paraclinicos '!O2634="","",'Paraclinicos '!O2634&lt;1.2,0,'Paraclinicos '!O2634&lt;2,1,'Paraclinicos '!O2634&lt;3.5,2,'Paraclinicos '!O2634&lt;5,3,'Paraclinicos '!O2634&gt;5,4)</f>
        <v/>
      </c>
      <c r="R2699" t="str" cm="1">
        <f t="array" ref="R2699">_xlfn.IFS('Paraclinicos '!J2634="","",'Paraclinicos '!J2634&lt;1.2,0,'Paraclinicos '!J2634&lt;2,1,'Paraclinicos '!J2634&lt;6,2,'Paraclinicos '!J2634&lt;12,3,'Paraclinicos '!J2634&gt;=12,4)</f>
        <v/>
      </c>
      <c r="S2699" t="str" cm="1">
        <f t="array" ref="S2699">_xlfn.IFS('Paraclinicos '!Y2634="","",'Paraclinicos '!Y2634&lt;70,1,'Paraclinicos '!Y2634&gt;=70,0)</f>
        <v/>
      </c>
      <c r="T2699" t="str" cm="1">
        <f t="array" ref="T2699">_xlfn.IFS('Paraclinicos '!W2634="","",'Paraclinicos '!W2634&lt;6,4,'Paraclinicos '!W2634&lt;10,3,'Paraclinicos '!W2634&lt;13,2,'Paraclinicos '!W2634&lt;15,1,'Paraclinicos '!W2634=15,0)</f>
        <v/>
      </c>
      <c r="U2699" s="54" t="str">
        <f t="shared" si="126"/>
        <v/>
      </c>
      <c r="V2699" t="str" cm="1">
        <f t="array" ref="V2699">_xlfn.IFS('Paraclinicos '!S2634="","",OR('Paraclinicos '!S2634&lt;=8,'Paraclinicos '!S2634&gt;=25),3,'Paraclinicos '!S2634&lt;12,1,'Paraclinicos '!S2634&lt;21,0,'Paraclinicos '!S2634&lt;25,2)</f>
        <v/>
      </c>
      <c r="W2699" t="str">
        <f>IFERROR(IF(INDEX('BD Demog para scores enalazar'!Y$2:'BD Demog para scores enalazar'!Y$3000,MATCH(Formulas!A2699,'BD Demog para scores enalazar'!A$2:'BD Demog para scores enalazar'!A$3000,0))=1,"SI","NO"),"")</f>
        <v/>
      </c>
      <c r="X2699" s="9" t="str">
        <f>IFERROR(IF(INDEX('BD Demog para scores enalazar'!AJ$2:'BD Demog para scores enalazar'!AJ$3000,MATCH(Formulas!A2699,'BD Demog para scores enalazar'!A$2:'BD Demog para scores enalazar'!A$3000,0))=1,"SI","NO"),"")</f>
        <v/>
      </c>
      <c r="Y2699" t="str" cm="1">
        <f t="array" ref="Y2699">IF(AND(W2699="NO",X2699="NO"),_xlfn.IFS('Paraclinicos '!K2634&lt;=91,3,'Paraclinicos '!K2634&lt;94,2,'Paraclinicos '!K2634&lt;96,1,'Paraclinicos '!K2634&gt;=96,0),"")</f>
        <v/>
      </c>
      <c r="Z2699" t="str" cm="1">
        <f t="array" ref="Z2699">IF(OR(W2699="SI",X2699="SI"),_xlfn.IFS(OR(AND('Paraclinicos '!K2635&lt;=83),AND('Paraclinicos '!K2635&gt;=97,AA2699=2)),3,OR(AND('Paraclinicos '!K2635&lt;=86),AND('Paraclinicos '!K2635&gt;=94,AA2699=2)),2,OR(AND('Paraclinicos '!K2635&lt;=88),AND('Paraclinicos '!K2635&gt;=92,AA2699=2)),1,OR(AND('Paraclinicos '!K2635&gt;=88,'Paraclinicos '!K2635&lt;=92),AND('Paraclinicos '!K2635&gt;=93,AA2699=0)),0),"")</f>
        <v/>
      </c>
      <c r="AA2699" t="str" cm="1">
        <f t="array" ref="AA2699">_xlfn.IFS('Paraclinicos '!E2634="","",'Paraclinicos '!E2634="Oxigeno",2,'Paraclinicos '!E2634="Aire",0)</f>
        <v/>
      </c>
    </row>
    <row r="2700" spans="1:27" x14ac:dyDescent="0.25">
      <c r="A2700">
        <f>'Paraclinicos '!A2635</f>
        <v>0</v>
      </c>
      <c r="B2700" s="3">
        <f>'Paraclinicos '!R2635</f>
        <v>0</v>
      </c>
      <c r="C2700" t="str" cm="1">
        <f t="array" ref="C2700">_xlfn.IFS('Paraclinicos '!Q2635="","",'Paraclinicos '!Q2635&gt;60,3,'Paraclinicos '!Q2635&lt;=60,1)</f>
        <v/>
      </c>
      <c r="D2700" t="str">
        <f>IFERROR(IF(INDEX('BD Demog para scores enalazar'!BC$2:BC$3000,MATCH(Formulas!A2700,'BD Demog para scores enalazar'!A$2:A$3000,0))=0,"SI","NO"),"")</f>
        <v/>
      </c>
      <c r="E2700" t="str" cm="1">
        <f t="array" ref="E2700">_xlfn.IFS(D2700="","",D2700="SI",4,D2700="NO",1)</f>
        <v/>
      </c>
      <c r="F2700" t="str" cm="1">
        <f t="array" ref="F2700">_xlfn.IFS('Paraclinicos '!B2635="","",'Paraclinicos '!B2635&gt;1,1,'Paraclinicos '!B2635&lt;=1,3)</f>
        <v/>
      </c>
      <c r="G2700" t="str" cm="1">
        <f t="array" ref="G2700">_xlfn.IFS('Paraclinicos '!D2635="","",AND('Paraclinicos '!D2635&gt;=250,'Paraclinicos '!D2635&lt;=500),2,'Paraclinicos '!D2635&gt;500,3,'Paraclinicos '!D2635&lt;250,1)</f>
        <v/>
      </c>
      <c r="H2700" s="50" t="str">
        <f t="shared" si="127"/>
        <v/>
      </c>
      <c r="I2700" t="str" cm="1">
        <f t="array" ref="I2700">_xlfn.IFS('Paraclinicos '!Q2635="","",'Paraclinicos '!Q2635&gt;=65,1,'Paraclinicos '!Q2635&lt;65,0)</f>
        <v/>
      </c>
      <c r="J2700" t="str" cm="1">
        <f t="array" ref="J2700">_xlfn.IFS('Paraclinicos '!I2635="","",'Paraclinicos '!I2635&gt;7,1,'Paraclinicos '!I2635&lt;=7,0)</f>
        <v/>
      </c>
      <c r="K2700" t="str" cm="1">
        <f t="array" ref="K2700">_xlfn.IFS('Paraclinicos '!W2635="","",'Paraclinicos '!W2635&lt;=8,1,'Paraclinicos '!W2635&gt;8,0)</f>
        <v/>
      </c>
      <c r="L2700" t="str" cm="1">
        <f t="array" ref="L2700">_xlfn.IFS('Paraclinicos '!S2635="","",'Paraclinicos '!S2635&gt;=30,1,'Paraclinicos '!S2635&lt;30,0)</f>
        <v/>
      </c>
      <c r="M2700" t="str" cm="1">
        <f t="array" ref="M2700">_xlfn.IFS(OR('Paraclinicos '!T2635="",'Paraclinicos '!U2635=""),"",OR('Paraclinicos '!T2635&lt;=90,'Paraclinicos '!U2635&lt;=60),1,OR('Paraclinicos '!T2635&gt;90,'Paraclinicos '!U2635&gt;60),0)</f>
        <v/>
      </c>
      <c r="N2700" s="45" t="str">
        <f t="shared" si="128"/>
        <v/>
      </c>
      <c r="O2700" t="str" cm="1">
        <f t="array" ref="O2700">_xlfn.IFS(OR('Paraclinicos '!M2635="",'Paraclinicos '!N2635="",'Paraclinicos '!N2635=0),"",'Paraclinicos '!M2635/'Paraclinicos '!N2635&lt;100,4,'Paraclinicos '!M2635/'Paraclinicos '!N2635&lt;200,3,'Paraclinicos '!M2635/'Paraclinicos '!N2635&lt;300,2,'Paraclinicos '!M2635/'Paraclinicos '!N2635&lt;400,1,'Paraclinicos '!M2635/'Paraclinicos '!N2635&gt;=400,0)</f>
        <v/>
      </c>
      <c r="P2700" t="str" cm="1">
        <f t="array" ref="P2700">_xlfn.IFS('Paraclinicos '!C2635="","",'Paraclinicos '!C2635&lt;20,4,'Paraclinicos '!C2635&lt;50,3,'Paraclinicos '!C2635&lt;100,2,'Paraclinicos '!C2635&lt;150,1,'Paraclinicos '!C2635&gt;150,0)</f>
        <v/>
      </c>
      <c r="Q2700" t="str" cm="1">
        <f t="array" ref="Q2700">_xlfn.IFS('Paraclinicos '!O2635="","",'Paraclinicos '!O2635&lt;1.2,0,'Paraclinicos '!O2635&lt;2,1,'Paraclinicos '!O2635&lt;3.5,2,'Paraclinicos '!O2635&lt;5,3,'Paraclinicos '!O2635&gt;5,4)</f>
        <v/>
      </c>
      <c r="R2700" t="str" cm="1">
        <f t="array" ref="R2700">_xlfn.IFS('Paraclinicos '!J2635="","",'Paraclinicos '!J2635&lt;1.2,0,'Paraclinicos '!J2635&lt;2,1,'Paraclinicos '!J2635&lt;6,2,'Paraclinicos '!J2635&lt;12,3,'Paraclinicos '!J2635&gt;=12,4)</f>
        <v/>
      </c>
      <c r="S2700" t="str" cm="1">
        <f t="array" ref="S2700">_xlfn.IFS('Paraclinicos '!Y2635="","",'Paraclinicos '!Y2635&lt;70,1,'Paraclinicos '!Y2635&gt;=70,0)</f>
        <v/>
      </c>
      <c r="T2700" t="str" cm="1">
        <f t="array" ref="T2700">_xlfn.IFS('Paraclinicos '!W2635="","",'Paraclinicos '!W2635&lt;6,4,'Paraclinicos '!W2635&lt;10,3,'Paraclinicos '!W2635&lt;13,2,'Paraclinicos '!W2635&lt;15,1,'Paraclinicos '!W2635=15,0)</f>
        <v/>
      </c>
      <c r="U2700" s="54" t="str">
        <f t="shared" si="126"/>
        <v/>
      </c>
      <c r="V2700" t="str" cm="1">
        <f t="array" ref="V2700">_xlfn.IFS('Paraclinicos '!S2635="","",OR('Paraclinicos '!S2635&lt;=8,'Paraclinicos '!S2635&gt;=25),3,'Paraclinicos '!S2635&lt;12,1,'Paraclinicos '!S2635&lt;21,0,'Paraclinicos '!S2635&lt;25,2)</f>
        <v/>
      </c>
      <c r="W2700" t="str">
        <f>IFERROR(IF(INDEX('BD Demog para scores enalazar'!Y$2:'BD Demog para scores enalazar'!Y$3000,MATCH(Formulas!A2700,'BD Demog para scores enalazar'!A$2:'BD Demog para scores enalazar'!A$3000,0))=1,"SI","NO"),"")</f>
        <v/>
      </c>
      <c r="X2700" s="9" t="str">
        <f>IFERROR(IF(INDEX('BD Demog para scores enalazar'!AJ$2:'BD Demog para scores enalazar'!AJ$3000,MATCH(Formulas!A2700,'BD Demog para scores enalazar'!A$2:'BD Demog para scores enalazar'!A$3000,0))=1,"SI","NO"),"")</f>
        <v/>
      </c>
      <c r="Y2700" t="str" cm="1">
        <f t="array" ref="Y2700">IF(AND(W2700="NO",X2700="NO"),_xlfn.IFS('Paraclinicos '!K2635&lt;=91,3,'Paraclinicos '!K2635&lt;94,2,'Paraclinicos '!K2635&lt;96,1,'Paraclinicos '!K2635&gt;=96,0),"")</f>
        <v/>
      </c>
      <c r="Z2700" t="str" cm="1">
        <f t="array" ref="Z2700">IF(OR(W2700="SI",X2700="SI"),_xlfn.IFS(OR(AND('Paraclinicos '!K2636&lt;=83),AND('Paraclinicos '!K2636&gt;=97,AA2700=2)),3,OR(AND('Paraclinicos '!K2636&lt;=86),AND('Paraclinicos '!K2636&gt;=94,AA2700=2)),2,OR(AND('Paraclinicos '!K2636&lt;=88),AND('Paraclinicos '!K2636&gt;=92,AA2700=2)),1,OR(AND('Paraclinicos '!K2636&gt;=88,'Paraclinicos '!K2636&lt;=92),AND('Paraclinicos '!K2636&gt;=93,AA2700=0)),0),"")</f>
        <v/>
      </c>
      <c r="AA2700" t="str" cm="1">
        <f t="array" ref="AA2700">_xlfn.IFS('Paraclinicos '!E2635="","",'Paraclinicos '!E2635="Oxigeno",2,'Paraclinicos '!E2635="Aire",0)</f>
        <v/>
      </c>
    </row>
    <row r="2701" spans="1:27" x14ac:dyDescent="0.25">
      <c r="A2701">
        <f>'Paraclinicos '!A2636</f>
        <v>0</v>
      </c>
      <c r="B2701" s="3">
        <f>'Paraclinicos '!R2636</f>
        <v>0</v>
      </c>
      <c r="C2701" t="str" cm="1">
        <f t="array" ref="C2701">_xlfn.IFS('Paraclinicos '!Q2636="","",'Paraclinicos '!Q2636&gt;60,3,'Paraclinicos '!Q2636&lt;=60,1)</f>
        <v/>
      </c>
      <c r="D2701" t="str">
        <f>IFERROR(IF(INDEX('BD Demog para scores enalazar'!BC$2:BC$3000,MATCH(Formulas!A2701,'BD Demog para scores enalazar'!A$2:A$3000,0))=0,"SI","NO"),"")</f>
        <v/>
      </c>
      <c r="E2701" t="str" cm="1">
        <f t="array" ref="E2701">_xlfn.IFS(D2701="","",D2701="SI",4,D2701="NO",1)</f>
        <v/>
      </c>
      <c r="F2701" t="str" cm="1">
        <f t="array" ref="F2701">_xlfn.IFS('Paraclinicos '!B2636="","",'Paraclinicos '!B2636&gt;1,1,'Paraclinicos '!B2636&lt;=1,3)</f>
        <v/>
      </c>
      <c r="G2701" t="str" cm="1">
        <f t="array" ref="G2701">_xlfn.IFS('Paraclinicos '!D2636="","",AND('Paraclinicos '!D2636&gt;=250,'Paraclinicos '!D2636&lt;=500),2,'Paraclinicos '!D2636&gt;500,3,'Paraclinicos '!D2636&lt;250,1)</f>
        <v/>
      </c>
      <c r="H2701" s="50" t="str">
        <f t="shared" si="127"/>
        <v/>
      </c>
      <c r="I2701" t="str" cm="1">
        <f t="array" ref="I2701">_xlfn.IFS('Paraclinicos '!Q2636="","",'Paraclinicos '!Q2636&gt;=65,1,'Paraclinicos '!Q2636&lt;65,0)</f>
        <v/>
      </c>
      <c r="J2701" t="str" cm="1">
        <f t="array" ref="J2701">_xlfn.IFS('Paraclinicos '!I2636="","",'Paraclinicos '!I2636&gt;7,1,'Paraclinicos '!I2636&lt;=7,0)</f>
        <v/>
      </c>
      <c r="K2701" t="str" cm="1">
        <f t="array" ref="K2701">_xlfn.IFS('Paraclinicos '!W2636="","",'Paraclinicos '!W2636&lt;=8,1,'Paraclinicos '!W2636&gt;8,0)</f>
        <v/>
      </c>
      <c r="L2701" t="str" cm="1">
        <f t="array" ref="L2701">_xlfn.IFS('Paraclinicos '!S2636="","",'Paraclinicos '!S2636&gt;=30,1,'Paraclinicos '!S2636&lt;30,0)</f>
        <v/>
      </c>
      <c r="M2701" t="str" cm="1">
        <f t="array" ref="M2701">_xlfn.IFS(OR('Paraclinicos '!T2636="",'Paraclinicos '!U2636=""),"",OR('Paraclinicos '!T2636&lt;=90,'Paraclinicos '!U2636&lt;=60),1,OR('Paraclinicos '!T2636&gt;90,'Paraclinicos '!U2636&gt;60),0)</f>
        <v/>
      </c>
      <c r="N2701" s="45" t="str">
        <f t="shared" si="128"/>
        <v/>
      </c>
      <c r="O2701" t="str" cm="1">
        <f t="array" ref="O2701">_xlfn.IFS(OR('Paraclinicos '!M2636="",'Paraclinicos '!N2636="",'Paraclinicos '!N2636=0),"",'Paraclinicos '!M2636/'Paraclinicos '!N2636&lt;100,4,'Paraclinicos '!M2636/'Paraclinicos '!N2636&lt;200,3,'Paraclinicos '!M2636/'Paraclinicos '!N2636&lt;300,2,'Paraclinicos '!M2636/'Paraclinicos '!N2636&lt;400,1,'Paraclinicos '!M2636/'Paraclinicos '!N2636&gt;=400,0)</f>
        <v/>
      </c>
      <c r="P2701" t="str" cm="1">
        <f t="array" ref="P2701">_xlfn.IFS('Paraclinicos '!C2636="","",'Paraclinicos '!C2636&lt;20,4,'Paraclinicos '!C2636&lt;50,3,'Paraclinicos '!C2636&lt;100,2,'Paraclinicos '!C2636&lt;150,1,'Paraclinicos '!C2636&gt;150,0)</f>
        <v/>
      </c>
      <c r="Q2701" t="str" cm="1">
        <f t="array" ref="Q2701">_xlfn.IFS('Paraclinicos '!O2636="","",'Paraclinicos '!O2636&lt;1.2,0,'Paraclinicos '!O2636&lt;2,1,'Paraclinicos '!O2636&lt;3.5,2,'Paraclinicos '!O2636&lt;5,3,'Paraclinicos '!O2636&gt;5,4)</f>
        <v/>
      </c>
      <c r="R2701" t="str" cm="1">
        <f t="array" ref="R2701">_xlfn.IFS('Paraclinicos '!J2636="","",'Paraclinicos '!J2636&lt;1.2,0,'Paraclinicos '!J2636&lt;2,1,'Paraclinicos '!J2636&lt;6,2,'Paraclinicos '!J2636&lt;12,3,'Paraclinicos '!J2636&gt;=12,4)</f>
        <v/>
      </c>
      <c r="S2701" t="str" cm="1">
        <f t="array" ref="S2701">_xlfn.IFS('Paraclinicos '!Y2636="","",'Paraclinicos '!Y2636&lt;70,1,'Paraclinicos '!Y2636&gt;=70,0)</f>
        <v/>
      </c>
      <c r="T2701" t="str" cm="1">
        <f t="array" ref="T2701">_xlfn.IFS('Paraclinicos '!W2636="","",'Paraclinicos '!W2636&lt;6,4,'Paraclinicos '!W2636&lt;10,3,'Paraclinicos '!W2636&lt;13,2,'Paraclinicos '!W2636&lt;15,1,'Paraclinicos '!W2636=15,0)</f>
        <v/>
      </c>
      <c r="U2701" s="54" t="str">
        <f t="shared" si="126"/>
        <v/>
      </c>
      <c r="V2701" t="str" cm="1">
        <f t="array" ref="V2701">_xlfn.IFS('Paraclinicos '!S2636="","",OR('Paraclinicos '!S2636&lt;=8,'Paraclinicos '!S2636&gt;=25),3,'Paraclinicos '!S2636&lt;12,1,'Paraclinicos '!S2636&lt;21,0,'Paraclinicos '!S2636&lt;25,2)</f>
        <v/>
      </c>
      <c r="W2701" t="str">
        <f>IFERROR(IF(INDEX('BD Demog para scores enalazar'!Y$2:'BD Demog para scores enalazar'!Y$3000,MATCH(Formulas!A2701,'BD Demog para scores enalazar'!A$2:'BD Demog para scores enalazar'!A$3000,0))=1,"SI","NO"),"")</f>
        <v/>
      </c>
      <c r="X2701" s="9" t="str">
        <f>IFERROR(IF(INDEX('BD Demog para scores enalazar'!AJ$2:'BD Demog para scores enalazar'!AJ$3000,MATCH(Formulas!A2701,'BD Demog para scores enalazar'!A$2:'BD Demog para scores enalazar'!A$3000,0))=1,"SI","NO"),"")</f>
        <v/>
      </c>
      <c r="Y2701" t="str" cm="1">
        <f t="array" ref="Y2701">IF(AND(W2701="NO",X2701="NO"),_xlfn.IFS('Paraclinicos '!K2636&lt;=91,3,'Paraclinicos '!K2636&lt;94,2,'Paraclinicos '!K2636&lt;96,1,'Paraclinicos '!K2636&gt;=96,0),"")</f>
        <v/>
      </c>
      <c r="Z2701" t="str" cm="1">
        <f t="array" ref="Z2701">IF(OR(W2701="SI",X2701="SI"),_xlfn.IFS(OR(AND('Paraclinicos '!K2637&lt;=83),AND('Paraclinicos '!K2637&gt;=97,AA2701=2)),3,OR(AND('Paraclinicos '!K2637&lt;=86),AND('Paraclinicos '!K2637&gt;=94,AA2701=2)),2,OR(AND('Paraclinicos '!K2637&lt;=88),AND('Paraclinicos '!K2637&gt;=92,AA2701=2)),1,OR(AND('Paraclinicos '!K2637&gt;=88,'Paraclinicos '!K2637&lt;=92),AND('Paraclinicos '!K2637&gt;=93,AA2701=0)),0),"")</f>
        <v/>
      </c>
      <c r="AA2701" t="str" cm="1">
        <f t="array" ref="AA2701">_xlfn.IFS('Paraclinicos '!E2636="","",'Paraclinicos '!E2636="Oxigeno",2,'Paraclinicos '!E2636="Aire",0)</f>
        <v/>
      </c>
    </row>
    <row r="2702" spans="1:27" x14ac:dyDescent="0.25">
      <c r="A2702">
        <f>'Paraclinicos '!A2637</f>
        <v>0</v>
      </c>
      <c r="B2702" s="3">
        <f>'Paraclinicos '!R2637</f>
        <v>0</v>
      </c>
      <c r="C2702" t="str" cm="1">
        <f t="array" ref="C2702">_xlfn.IFS('Paraclinicos '!Q2637="","",'Paraclinicos '!Q2637&gt;60,3,'Paraclinicos '!Q2637&lt;=60,1)</f>
        <v/>
      </c>
      <c r="D2702" t="str">
        <f>IFERROR(IF(INDEX('BD Demog para scores enalazar'!BC$2:BC$3000,MATCH(Formulas!A2702,'BD Demog para scores enalazar'!A$2:A$3000,0))=0,"SI","NO"),"")</f>
        <v/>
      </c>
      <c r="E2702" t="str" cm="1">
        <f t="array" ref="E2702">_xlfn.IFS(D2702="","",D2702="SI",4,D2702="NO",1)</f>
        <v/>
      </c>
      <c r="F2702" t="str" cm="1">
        <f t="array" ref="F2702">_xlfn.IFS('Paraclinicos '!B2637="","",'Paraclinicos '!B2637&gt;1,1,'Paraclinicos '!B2637&lt;=1,3)</f>
        <v/>
      </c>
      <c r="G2702" t="str" cm="1">
        <f t="array" ref="G2702">_xlfn.IFS('Paraclinicos '!D2637="","",AND('Paraclinicos '!D2637&gt;=250,'Paraclinicos '!D2637&lt;=500),2,'Paraclinicos '!D2637&gt;500,3,'Paraclinicos '!D2637&lt;250,1)</f>
        <v/>
      </c>
      <c r="H2702" s="50" t="str">
        <f t="shared" si="127"/>
        <v/>
      </c>
      <c r="I2702" t="str" cm="1">
        <f t="array" ref="I2702">_xlfn.IFS('Paraclinicos '!Q2637="","",'Paraclinicos '!Q2637&gt;=65,1,'Paraclinicos '!Q2637&lt;65,0)</f>
        <v/>
      </c>
      <c r="J2702" t="str" cm="1">
        <f t="array" ref="J2702">_xlfn.IFS('Paraclinicos '!I2637="","",'Paraclinicos '!I2637&gt;7,1,'Paraclinicos '!I2637&lt;=7,0)</f>
        <v/>
      </c>
      <c r="K2702" t="str" cm="1">
        <f t="array" ref="K2702">_xlfn.IFS('Paraclinicos '!W2637="","",'Paraclinicos '!W2637&lt;=8,1,'Paraclinicos '!W2637&gt;8,0)</f>
        <v/>
      </c>
      <c r="L2702" t="str" cm="1">
        <f t="array" ref="L2702">_xlfn.IFS('Paraclinicos '!S2637="","",'Paraclinicos '!S2637&gt;=30,1,'Paraclinicos '!S2637&lt;30,0)</f>
        <v/>
      </c>
      <c r="M2702" t="str" cm="1">
        <f t="array" ref="M2702">_xlfn.IFS(OR('Paraclinicos '!T2637="",'Paraclinicos '!U2637=""),"",OR('Paraclinicos '!T2637&lt;=90,'Paraclinicos '!U2637&lt;=60),1,OR('Paraclinicos '!T2637&gt;90,'Paraclinicos '!U2637&gt;60),0)</f>
        <v/>
      </c>
      <c r="N2702" s="45" t="str">
        <f t="shared" si="128"/>
        <v/>
      </c>
      <c r="O2702" t="str" cm="1">
        <f t="array" ref="O2702">_xlfn.IFS(OR('Paraclinicos '!M2637="",'Paraclinicos '!N2637="",'Paraclinicos '!N2637=0),"",'Paraclinicos '!M2637/'Paraclinicos '!N2637&lt;100,4,'Paraclinicos '!M2637/'Paraclinicos '!N2637&lt;200,3,'Paraclinicos '!M2637/'Paraclinicos '!N2637&lt;300,2,'Paraclinicos '!M2637/'Paraclinicos '!N2637&lt;400,1,'Paraclinicos '!M2637/'Paraclinicos '!N2637&gt;=400,0)</f>
        <v/>
      </c>
      <c r="P2702" t="str" cm="1">
        <f t="array" ref="P2702">_xlfn.IFS('Paraclinicos '!C2637="","",'Paraclinicos '!C2637&lt;20,4,'Paraclinicos '!C2637&lt;50,3,'Paraclinicos '!C2637&lt;100,2,'Paraclinicos '!C2637&lt;150,1,'Paraclinicos '!C2637&gt;150,0)</f>
        <v/>
      </c>
      <c r="Q2702" t="str" cm="1">
        <f t="array" ref="Q2702">_xlfn.IFS('Paraclinicos '!O2637="","",'Paraclinicos '!O2637&lt;1.2,0,'Paraclinicos '!O2637&lt;2,1,'Paraclinicos '!O2637&lt;3.5,2,'Paraclinicos '!O2637&lt;5,3,'Paraclinicos '!O2637&gt;5,4)</f>
        <v/>
      </c>
      <c r="R2702" t="str" cm="1">
        <f t="array" ref="R2702">_xlfn.IFS('Paraclinicos '!J2637="","",'Paraclinicos '!J2637&lt;1.2,0,'Paraclinicos '!J2637&lt;2,1,'Paraclinicos '!J2637&lt;6,2,'Paraclinicos '!J2637&lt;12,3,'Paraclinicos '!J2637&gt;=12,4)</f>
        <v/>
      </c>
      <c r="S2702" t="str" cm="1">
        <f t="array" ref="S2702">_xlfn.IFS('Paraclinicos '!Y2637="","",'Paraclinicos '!Y2637&lt;70,1,'Paraclinicos '!Y2637&gt;=70,0)</f>
        <v/>
      </c>
      <c r="T2702" t="str" cm="1">
        <f t="array" ref="T2702">_xlfn.IFS('Paraclinicos '!W2637="","",'Paraclinicos '!W2637&lt;6,4,'Paraclinicos '!W2637&lt;10,3,'Paraclinicos '!W2637&lt;13,2,'Paraclinicos '!W2637&lt;15,1,'Paraclinicos '!W2637=15,0)</f>
        <v/>
      </c>
      <c r="U2702" s="54" t="str">
        <f t="shared" si="126"/>
        <v/>
      </c>
      <c r="V2702" t="str" cm="1">
        <f t="array" ref="V2702">_xlfn.IFS('Paraclinicos '!S2637="","",OR('Paraclinicos '!S2637&lt;=8,'Paraclinicos '!S2637&gt;=25),3,'Paraclinicos '!S2637&lt;12,1,'Paraclinicos '!S2637&lt;21,0,'Paraclinicos '!S2637&lt;25,2)</f>
        <v/>
      </c>
      <c r="W2702" t="str">
        <f>IFERROR(IF(INDEX('BD Demog para scores enalazar'!Y$2:'BD Demog para scores enalazar'!Y$3000,MATCH(Formulas!A2702,'BD Demog para scores enalazar'!A$2:'BD Demog para scores enalazar'!A$3000,0))=1,"SI","NO"),"")</f>
        <v/>
      </c>
      <c r="X2702" s="9" t="str">
        <f>IFERROR(IF(INDEX('BD Demog para scores enalazar'!AJ$2:'BD Demog para scores enalazar'!AJ$3000,MATCH(Formulas!A2702,'BD Demog para scores enalazar'!A$2:'BD Demog para scores enalazar'!A$3000,0))=1,"SI","NO"),"")</f>
        <v/>
      </c>
      <c r="Y2702" t="str" cm="1">
        <f t="array" ref="Y2702">IF(AND(W2702="NO",X2702="NO"),_xlfn.IFS('Paraclinicos '!K2637&lt;=91,3,'Paraclinicos '!K2637&lt;94,2,'Paraclinicos '!K2637&lt;96,1,'Paraclinicos '!K2637&gt;=96,0),"")</f>
        <v/>
      </c>
      <c r="Z2702" t="str" cm="1">
        <f t="array" ref="Z2702">IF(OR(W2702="SI",X2702="SI"),_xlfn.IFS(OR(AND('Paraclinicos '!K2638&lt;=83),AND('Paraclinicos '!K2638&gt;=97,AA2702=2)),3,OR(AND('Paraclinicos '!K2638&lt;=86),AND('Paraclinicos '!K2638&gt;=94,AA2702=2)),2,OR(AND('Paraclinicos '!K2638&lt;=88),AND('Paraclinicos '!K2638&gt;=92,AA2702=2)),1,OR(AND('Paraclinicos '!K2638&gt;=88,'Paraclinicos '!K2638&lt;=92),AND('Paraclinicos '!K2638&gt;=93,AA2702=0)),0),"")</f>
        <v/>
      </c>
      <c r="AA2702" t="str" cm="1">
        <f t="array" ref="AA2702">_xlfn.IFS('Paraclinicos '!E2637="","",'Paraclinicos '!E2637="Oxigeno",2,'Paraclinicos '!E2637="Aire",0)</f>
        <v/>
      </c>
    </row>
    <row r="2703" spans="1:27" x14ac:dyDescent="0.25">
      <c r="A2703">
        <f>'Paraclinicos '!A2638</f>
        <v>0</v>
      </c>
      <c r="B2703" s="3">
        <f>'Paraclinicos '!R2638</f>
        <v>0</v>
      </c>
      <c r="C2703" t="str" cm="1">
        <f t="array" ref="C2703">_xlfn.IFS('Paraclinicos '!Q2638="","",'Paraclinicos '!Q2638&gt;60,3,'Paraclinicos '!Q2638&lt;=60,1)</f>
        <v/>
      </c>
      <c r="D2703" t="str">
        <f>IFERROR(IF(INDEX('BD Demog para scores enalazar'!BC$2:BC$3000,MATCH(Formulas!A2703,'BD Demog para scores enalazar'!A$2:A$3000,0))=0,"SI","NO"),"")</f>
        <v/>
      </c>
      <c r="E2703" t="str" cm="1">
        <f t="array" ref="E2703">_xlfn.IFS(D2703="","",D2703="SI",4,D2703="NO",1)</f>
        <v/>
      </c>
      <c r="F2703" t="str" cm="1">
        <f t="array" ref="F2703">_xlfn.IFS('Paraclinicos '!B2638="","",'Paraclinicos '!B2638&gt;1,1,'Paraclinicos '!B2638&lt;=1,3)</f>
        <v/>
      </c>
      <c r="G2703" t="str" cm="1">
        <f t="array" ref="G2703">_xlfn.IFS('Paraclinicos '!D2638="","",AND('Paraclinicos '!D2638&gt;=250,'Paraclinicos '!D2638&lt;=500),2,'Paraclinicos '!D2638&gt;500,3,'Paraclinicos '!D2638&lt;250,1)</f>
        <v/>
      </c>
      <c r="H2703" s="50" t="str">
        <f t="shared" si="127"/>
        <v/>
      </c>
      <c r="I2703" t="str" cm="1">
        <f t="array" ref="I2703">_xlfn.IFS('Paraclinicos '!Q2638="","",'Paraclinicos '!Q2638&gt;=65,1,'Paraclinicos '!Q2638&lt;65,0)</f>
        <v/>
      </c>
      <c r="J2703" t="str" cm="1">
        <f t="array" ref="J2703">_xlfn.IFS('Paraclinicos '!I2638="","",'Paraclinicos '!I2638&gt;7,1,'Paraclinicos '!I2638&lt;=7,0)</f>
        <v/>
      </c>
      <c r="K2703" t="str" cm="1">
        <f t="array" ref="K2703">_xlfn.IFS('Paraclinicos '!W2638="","",'Paraclinicos '!W2638&lt;=8,1,'Paraclinicos '!W2638&gt;8,0)</f>
        <v/>
      </c>
      <c r="L2703" t="str" cm="1">
        <f t="array" ref="L2703">_xlfn.IFS('Paraclinicos '!S2638="","",'Paraclinicos '!S2638&gt;=30,1,'Paraclinicos '!S2638&lt;30,0)</f>
        <v/>
      </c>
      <c r="M2703" t="str" cm="1">
        <f t="array" ref="M2703">_xlfn.IFS(OR('Paraclinicos '!T2638="",'Paraclinicos '!U2638=""),"",OR('Paraclinicos '!T2638&lt;=90,'Paraclinicos '!U2638&lt;=60),1,OR('Paraclinicos '!T2638&gt;90,'Paraclinicos '!U2638&gt;60),0)</f>
        <v/>
      </c>
      <c r="N2703" s="45" t="str">
        <f t="shared" si="128"/>
        <v/>
      </c>
      <c r="O2703" t="str" cm="1">
        <f t="array" ref="O2703">_xlfn.IFS(OR('Paraclinicos '!M2638="",'Paraclinicos '!N2638="",'Paraclinicos '!N2638=0),"",'Paraclinicos '!M2638/'Paraclinicos '!N2638&lt;100,4,'Paraclinicos '!M2638/'Paraclinicos '!N2638&lt;200,3,'Paraclinicos '!M2638/'Paraclinicos '!N2638&lt;300,2,'Paraclinicos '!M2638/'Paraclinicos '!N2638&lt;400,1,'Paraclinicos '!M2638/'Paraclinicos '!N2638&gt;=400,0)</f>
        <v/>
      </c>
      <c r="P2703" t="str" cm="1">
        <f t="array" ref="P2703">_xlfn.IFS('Paraclinicos '!C2638="","",'Paraclinicos '!C2638&lt;20,4,'Paraclinicos '!C2638&lt;50,3,'Paraclinicos '!C2638&lt;100,2,'Paraclinicos '!C2638&lt;150,1,'Paraclinicos '!C2638&gt;150,0)</f>
        <v/>
      </c>
      <c r="Q2703" t="str" cm="1">
        <f t="array" ref="Q2703">_xlfn.IFS('Paraclinicos '!O2638="","",'Paraclinicos '!O2638&lt;1.2,0,'Paraclinicos '!O2638&lt;2,1,'Paraclinicos '!O2638&lt;3.5,2,'Paraclinicos '!O2638&lt;5,3,'Paraclinicos '!O2638&gt;5,4)</f>
        <v/>
      </c>
      <c r="R2703" t="str" cm="1">
        <f t="array" ref="R2703">_xlfn.IFS('Paraclinicos '!J2638="","",'Paraclinicos '!J2638&lt;1.2,0,'Paraclinicos '!J2638&lt;2,1,'Paraclinicos '!J2638&lt;6,2,'Paraclinicos '!J2638&lt;12,3,'Paraclinicos '!J2638&gt;=12,4)</f>
        <v/>
      </c>
      <c r="S2703" t="str" cm="1">
        <f t="array" ref="S2703">_xlfn.IFS('Paraclinicos '!Y2638="","",'Paraclinicos '!Y2638&lt;70,1,'Paraclinicos '!Y2638&gt;=70,0)</f>
        <v/>
      </c>
      <c r="T2703" t="str" cm="1">
        <f t="array" ref="T2703">_xlfn.IFS('Paraclinicos '!W2638="","",'Paraclinicos '!W2638&lt;6,4,'Paraclinicos '!W2638&lt;10,3,'Paraclinicos '!W2638&lt;13,2,'Paraclinicos '!W2638&lt;15,1,'Paraclinicos '!W2638=15,0)</f>
        <v/>
      </c>
      <c r="U2703" s="54" t="str">
        <f t="shared" si="126"/>
        <v/>
      </c>
      <c r="V2703" t="str" cm="1">
        <f t="array" ref="V2703">_xlfn.IFS('Paraclinicos '!S2638="","",OR('Paraclinicos '!S2638&lt;=8,'Paraclinicos '!S2638&gt;=25),3,'Paraclinicos '!S2638&lt;12,1,'Paraclinicos '!S2638&lt;21,0,'Paraclinicos '!S2638&lt;25,2)</f>
        <v/>
      </c>
      <c r="W2703" t="str">
        <f>IFERROR(IF(INDEX('BD Demog para scores enalazar'!Y$2:'BD Demog para scores enalazar'!Y$3000,MATCH(Formulas!A2703,'BD Demog para scores enalazar'!A$2:'BD Demog para scores enalazar'!A$3000,0))=1,"SI","NO"),"")</f>
        <v/>
      </c>
      <c r="X2703" s="9" t="str">
        <f>IFERROR(IF(INDEX('BD Demog para scores enalazar'!AJ$2:'BD Demog para scores enalazar'!AJ$3000,MATCH(Formulas!A2703,'BD Demog para scores enalazar'!A$2:'BD Demog para scores enalazar'!A$3000,0))=1,"SI","NO"),"")</f>
        <v/>
      </c>
      <c r="Y2703" t="str" cm="1">
        <f t="array" ref="Y2703">IF(AND(W2703="NO",X2703="NO"),_xlfn.IFS('Paraclinicos '!K2638&lt;=91,3,'Paraclinicos '!K2638&lt;94,2,'Paraclinicos '!K2638&lt;96,1,'Paraclinicos '!K2638&gt;=96,0),"")</f>
        <v/>
      </c>
      <c r="Z2703" t="str" cm="1">
        <f t="array" ref="Z2703">IF(OR(W2703="SI",X2703="SI"),_xlfn.IFS(OR(AND('Paraclinicos '!K2639&lt;=83),AND('Paraclinicos '!K2639&gt;=97,AA2703=2)),3,OR(AND('Paraclinicos '!K2639&lt;=86),AND('Paraclinicos '!K2639&gt;=94,AA2703=2)),2,OR(AND('Paraclinicos '!K2639&lt;=88),AND('Paraclinicos '!K2639&gt;=92,AA2703=2)),1,OR(AND('Paraclinicos '!K2639&gt;=88,'Paraclinicos '!K2639&lt;=92),AND('Paraclinicos '!K2639&gt;=93,AA2703=0)),0),"")</f>
        <v/>
      </c>
      <c r="AA2703" t="str" cm="1">
        <f t="array" ref="AA2703">_xlfn.IFS('Paraclinicos '!E2638="","",'Paraclinicos '!E2638="Oxigeno",2,'Paraclinicos '!E2638="Aire",0)</f>
        <v/>
      </c>
    </row>
    <row r="2704" spans="1:27" x14ac:dyDescent="0.25">
      <c r="A2704">
        <f>'Paraclinicos '!A2639</f>
        <v>0</v>
      </c>
      <c r="B2704" s="3">
        <f>'Paraclinicos '!R2639</f>
        <v>0</v>
      </c>
      <c r="C2704" t="str" cm="1">
        <f t="array" ref="C2704">_xlfn.IFS('Paraclinicos '!Q2639="","",'Paraclinicos '!Q2639&gt;60,3,'Paraclinicos '!Q2639&lt;=60,1)</f>
        <v/>
      </c>
      <c r="D2704" t="str">
        <f>IFERROR(IF(INDEX('BD Demog para scores enalazar'!BC$2:BC$3000,MATCH(Formulas!A2704,'BD Demog para scores enalazar'!A$2:A$3000,0))=0,"SI","NO"),"")</f>
        <v/>
      </c>
      <c r="E2704" t="str" cm="1">
        <f t="array" ref="E2704">_xlfn.IFS(D2704="","",D2704="SI",4,D2704="NO",1)</f>
        <v/>
      </c>
      <c r="F2704" t="str" cm="1">
        <f t="array" ref="F2704">_xlfn.IFS('Paraclinicos '!B2639="","",'Paraclinicos '!B2639&gt;1,1,'Paraclinicos '!B2639&lt;=1,3)</f>
        <v/>
      </c>
      <c r="G2704" t="str" cm="1">
        <f t="array" ref="G2704">_xlfn.IFS('Paraclinicos '!D2639="","",AND('Paraclinicos '!D2639&gt;=250,'Paraclinicos '!D2639&lt;=500),2,'Paraclinicos '!D2639&gt;500,3,'Paraclinicos '!D2639&lt;250,1)</f>
        <v/>
      </c>
      <c r="H2704" s="50" t="str">
        <f t="shared" si="127"/>
        <v/>
      </c>
      <c r="I2704" t="str" cm="1">
        <f t="array" ref="I2704">_xlfn.IFS('Paraclinicos '!Q2639="","",'Paraclinicos '!Q2639&gt;=65,1,'Paraclinicos '!Q2639&lt;65,0)</f>
        <v/>
      </c>
      <c r="J2704" t="str" cm="1">
        <f t="array" ref="J2704">_xlfn.IFS('Paraclinicos '!I2639="","",'Paraclinicos '!I2639&gt;7,1,'Paraclinicos '!I2639&lt;=7,0)</f>
        <v/>
      </c>
      <c r="K2704" t="str" cm="1">
        <f t="array" ref="K2704">_xlfn.IFS('Paraclinicos '!W2639="","",'Paraclinicos '!W2639&lt;=8,1,'Paraclinicos '!W2639&gt;8,0)</f>
        <v/>
      </c>
      <c r="L2704" t="str" cm="1">
        <f t="array" ref="L2704">_xlfn.IFS('Paraclinicos '!S2639="","",'Paraclinicos '!S2639&gt;=30,1,'Paraclinicos '!S2639&lt;30,0)</f>
        <v/>
      </c>
      <c r="M2704" t="str" cm="1">
        <f t="array" ref="M2704">_xlfn.IFS(OR('Paraclinicos '!T2639="",'Paraclinicos '!U2639=""),"",OR('Paraclinicos '!T2639&lt;=90,'Paraclinicos '!U2639&lt;=60),1,OR('Paraclinicos '!T2639&gt;90,'Paraclinicos '!U2639&gt;60),0)</f>
        <v/>
      </c>
      <c r="N2704" s="45" t="str">
        <f t="shared" si="128"/>
        <v/>
      </c>
      <c r="O2704" t="str" cm="1">
        <f t="array" ref="O2704">_xlfn.IFS(OR('Paraclinicos '!M2639="",'Paraclinicos '!N2639="",'Paraclinicos '!N2639=0),"",'Paraclinicos '!M2639/'Paraclinicos '!N2639&lt;100,4,'Paraclinicos '!M2639/'Paraclinicos '!N2639&lt;200,3,'Paraclinicos '!M2639/'Paraclinicos '!N2639&lt;300,2,'Paraclinicos '!M2639/'Paraclinicos '!N2639&lt;400,1,'Paraclinicos '!M2639/'Paraclinicos '!N2639&gt;=400,0)</f>
        <v/>
      </c>
      <c r="P2704" t="str" cm="1">
        <f t="array" ref="P2704">_xlfn.IFS('Paraclinicos '!C2639="","",'Paraclinicos '!C2639&lt;20,4,'Paraclinicos '!C2639&lt;50,3,'Paraclinicos '!C2639&lt;100,2,'Paraclinicos '!C2639&lt;150,1,'Paraclinicos '!C2639&gt;150,0)</f>
        <v/>
      </c>
      <c r="Q2704" t="str" cm="1">
        <f t="array" ref="Q2704">_xlfn.IFS('Paraclinicos '!O2639="","",'Paraclinicos '!O2639&lt;1.2,0,'Paraclinicos '!O2639&lt;2,1,'Paraclinicos '!O2639&lt;3.5,2,'Paraclinicos '!O2639&lt;5,3,'Paraclinicos '!O2639&gt;5,4)</f>
        <v/>
      </c>
      <c r="R2704" t="str" cm="1">
        <f t="array" ref="R2704">_xlfn.IFS('Paraclinicos '!J2639="","",'Paraclinicos '!J2639&lt;1.2,0,'Paraclinicos '!J2639&lt;2,1,'Paraclinicos '!J2639&lt;6,2,'Paraclinicos '!J2639&lt;12,3,'Paraclinicos '!J2639&gt;=12,4)</f>
        <v/>
      </c>
      <c r="S2704" t="str" cm="1">
        <f t="array" ref="S2704">_xlfn.IFS('Paraclinicos '!Y2639="","",'Paraclinicos '!Y2639&lt;70,1,'Paraclinicos '!Y2639&gt;=70,0)</f>
        <v/>
      </c>
      <c r="T2704" t="str" cm="1">
        <f t="array" ref="T2704">_xlfn.IFS('Paraclinicos '!W2639="","",'Paraclinicos '!W2639&lt;6,4,'Paraclinicos '!W2639&lt;10,3,'Paraclinicos '!W2639&lt;13,2,'Paraclinicos '!W2639&lt;15,1,'Paraclinicos '!W2639=15,0)</f>
        <v/>
      </c>
      <c r="U2704" s="54" t="str">
        <f t="shared" si="126"/>
        <v/>
      </c>
      <c r="V2704" t="str" cm="1">
        <f t="array" ref="V2704">_xlfn.IFS('Paraclinicos '!S2639="","",OR('Paraclinicos '!S2639&lt;=8,'Paraclinicos '!S2639&gt;=25),3,'Paraclinicos '!S2639&lt;12,1,'Paraclinicos '!S2639&lt;21,0,'Paraclinicos '!S2639&lt;25,2)</f>
        <v/>
      </c>
      <c r="W2704" t="str">
        <f>IFERROR(IF(INDEX('BD Demog para scores enalazar'!Y$2:'BD Demog para scores enalazar'!Y$3000,MATCH(Formulas!A2704,'BD Demog para scores enalazar'!A$2:'BD Demog para scores enalazar'!A$3000,0))=1,"SI","NO"),"")</f>
        <v/>
      </c>
      <c r="X2704" s="9" t="str">
        <f>IFERROR(IF(INDEX('BD Demog para scores enalazar'!AJ$2:'BD Demog para scores enalazar'!AJ$3000,MATCH(Formulas!A2704,'BD Demog para scores enalazar'!A$2:'BD Demog para scores enalazar'!A$3000,0))=1,"SI","NO"),"")</f>
        <v/>
      </c>
      <c r="Y2704" t="str" cm="1">
        <f t="array" ref="Y2704">IF(AND(W2704="NO",X2704="NO"),_xlfn.IFS('Paraclinicos '!K2639&lt;=91,3,'Paraclinicos '!K2639&lt;94,2,'Paraclinicos '!K2639&lt;96,1,'Paraclinicos '!K2639&gt;=96,0),"")</f>
        <v/>
      </c>
      <c r="Z2704" t="str" cm="1">
        <f t="array" ref="Z2704">IF(OR(W2704="SI",X2704="SI"),_xlfn.IFS(OR(AND('Paraclinicos '!K2640&lt;=83),AND('Paraclinicos '!K2640&gt;=97,AA2704=2)),3,OR(AND('Paraclinicos '!K2640&lt;=86),AND('Paraclinicos '!K2640&gt;=94,AA2704=2)),2,OR(AND('Paraclinicos '!K2640&lt;=88),AND('Paraclinicos '!K2640&gt;=92,AA2704=2)),1,OR(AND('Paraclinicos '!K2640&gt;=88,'Paraclinicos '!K2640&lt;=92),AND('Paraclinicos '!K2640&gt;=93,AA2704=0)),0),"")</f>
        <v/>
      </c>
      <c r="AA2704" t="str" cm="1">
        <f t="array" ref="AA2704">_xlfn.IFS('Paraclinicos '!E2639="","",'Paraclinicos '!E2639="Oxigeno",2,'Paraclinicos '!E2639="Aire",0)</f>
        <v/>
      </c>
    </row>
    <row r="2705" spans="1:27" x14ac:dyDescent="0.25">
      <c r="A2705">
        <f>'Paraclinicos '!A2640</f>
        <v>0</v>
      </c>
      <c r="B2705" s="3">
        <f>'Paraclinicos '!R2640</f>
        <v>0</v>
      </c>
      <c r="C2705" t="str" cm="1">
        <f t="array" ref="C2705">_xlfn.IFS('Paraclinicos '!Q2640="","",'Paraclinicos '!Q2640&gt;60,3,'Paraclinicos '!Q2640&lt;=60,1)</f>
        <v/>
      </c>
      <c r="D2705" t="str">
        <f>IFERROR(IF(INDEX('BD Demog para scores enalazar'!BC$2:BC$3000,MATCH(Formulas!A2705,'BD Demog para scores enalazar'!A$2:A$3000,0))=0,"SI","NO"),"")</f>
        <v/>
      </c>
      <c r="E2705" t="str" cm="1">
        <f t="array" ref="E2705">_xlfn.IFS(D2705="","",D2705="SI",4,D2705="NO",1)</f>
        <v/>
      </c>
      <c r="F2705" t="str" cm="1">
        <f t="array" ref="F2705">_xlfn.IFS('Paraclinicos '!B2640="","",'Paraclinicos '!B2640&gt;1,1,'Paraclinicos '!B2640&lt;=1,3)</f>
        <v/>
      </c>
      <c r="G2705" t="str" cm="1">
        <f t="array" ref="G2705">_xlfn.IFS('Paraclinicos '!D2640="","",AND('Paraclinicos '!D2640&gt;=250,'Paraclinicos '!D2640&lt;=500),2,'Paraclinicos '!D2640&gt;500,3,'Paraclinicos '!D2640&lt;250,1)</f>
        <v/>
      </c>
      <c r="H2705" s="50" t="str">
        <f t="shared" si="127"/>
        <v/>
      </c>
      <c r="I2705" t="str" cm="1">
        <f t="array" ref="I2705">_xlfn.IFS('Paraclinicos '!Q2640="","",'Paraclinicos '!Q2640&gt;=65,1,'Paraclinicos '!Q2640&lt;65,0)</f>
        <v/>
      </c>
      <c r="J2705" t="str" cm="1">
        <f t="array" ref="J2705">_xlfn.IFS('Paraclinicos '!I2640="","",'Paraclinicos '!I2640&gt;7,1,'Paraclinicos '!I2640&lt;=7,0)</f>
        <v/>
      </c>
      <c r="K2705" t="str" cm="1">
        <f t="array" ref="K2705">_xlfn.IFS('Paraclinicos '!W2640="","",'Paraclinicos '!W2640&lt;=8,1,'Paraclinicos '!W2640&gt;8,0)</f>
        <v/>
      </c>
      <c r="L2705" t="str" cm="1">
        <f t="array" ref="L2705">_xlfn.IFS('Paraclinicos '!S2640="","",'Paraclinicos '!S2640&gt;=30,1,'Paraclinicos '!S2640&lt;30,0)</f>
        <v/>
      </c>
      <c r="M2705" t="str" cm="1">
        <f t="array" ref="M2705">_xlfn.IFS(OR('Paraclinicos '!T2640="",'Paraclinicos '!U2640=""),"",OR('Paraclinicos '!T2640&lt;=90,'Paraclinicos '!U2640&lt;=60),1,OR('Paraclinicos '!T2640&gt;90,'Paraclinicos '!U2640&gt;60),0)</f>
        <v/>
      </c>
      <c r="N2705" s="45" t="str">
        <f t="shared" si="128"/>
        <v/>
      </c>
      <c r="O2705" t="str" cm="1">
        <f t="array" ref="O2705">_xlfn.IFS(OR('Paraclinicos '!M2640="",'Paraclinicos '!N2640="",'Paraclinicos '!N2640=0),"",'Paraclinicos '!M2640/'Paraclinicos '!N2640&lt;100,4,'Paraclinicos '!M2640/'Paraclinicos '!N2640&lt;200,3,'Paraclinicos '!M2640/'Paraclinicos '!N2640&lt;300,2,'Paraclinicos '!M2640/'Paraclinicos '!N2640&lt;400,1,'Paraclinicos '!M2640/'Paraclinicos '!N2640&gt;=400,0)</f>
        <v/>
      </c>
      <c r="P2705" t="str" cm="1">
        <f t="array" ref="P2705">_xlfn.IFS('Paraclinicos '!C2640="","",'Paraclinicos '!C2640&lt;20,4,'Paraclinicos '!C2640&lt;50,3,'Paraclinicos '!C2640&lt;100,2,'Paraclinicos '!C2640&lt;150,1,'Paraclinicos '!C2640&gt;150,0)</f>
        <v/>
      </c>
      <c r="Q2705" t="str" cm="1">
        <f t="array" ref="Q2705">_xlfn.IFS('Paraclinicos '!O2640="","",'Paraclinicos '!O2640&lt;1.2,0,'Paraclinicos '!O2640&lt;2,1,'Paraclinicos '!O2640&lt;3.5,2,'Paraclinicos '!O2640&lt;5,3,'Paraclinicos '!O2640&gt;5,4)</f>
        <v/>
      </c>
      <c r="R2705" t="str" cm="1">
        <f t="array" ref="R2705">_xlfn.IFS('Paraclinicos '!J2640="","",'Paraclinicos '!J2640&lt;1.2,0,'Paraclinicos '!J2640&lt;2,1,'Paraclinicos '!J2640&lt;6,2,'Paraclinicos '!J2640&lt;12,3,'Paraclinicos '!J2640&gt;=12,4)</f>
        <v/>
      </c>
      <c r="S2705" t="str" cm="1">
        <f t="array" ref="S2705">_xlfn.IFS('Paraclinicos '!Y2640="","",'Paraclinicos '!Y2640&lt;70,1,'Paraclinicos '!Y2640&gt;=70,0)</f>
        <v/>
      </c>
      <c r="T2705" t="str" cm="1">
        <f t="array" ref="T2705">_xlfn.IFS('Paraclinicos '!W2640="","",'Paraclinicos '!W2640&lt;6,4,'Paraclinicos '!W2640&lt;10,3,'Paraclinicos '!W2640&lt;13,2,'Paraclinicos '!W2640&lt;15,1,'Paraclinicos '!W2640=15,0)</f>
        <v/>
      </c>
      <c r="U2705" s="54" t="str">
        <f t="shared" si="126"/>
        <v/>
      </c>
      <c r="V2705" t="str" cm="1">
        <f t="array" ref="V2705">_xlfn.IFS('Paraclinicos '!S2640="","",OR('Paraclinicos '!S2640&lt;=8,'Paraclinicos '!S2640&gt;=25),3,'Paraclinicos '!S2640&lt;12,1,'Paraclinicos '!S2640&lt;21,0,'Paraclinicos '!S2640&lt;25,2)</f>
        <v/>
      </c>
      <c r="W2705" t="str">
        <f>IFERROR(IF(INDEX('BD Demog para scores enalazar'!Y$2:'BD Demog para scores enalazar'!Y$3000,MATCH(Formulas!A2705,'BD Demog para scores enalazar'!A$2:'BD Demog para scores enalazar'!A$3000,0))=1,"SI","NO"),"")</f>
        <v/>
      </c>
      <c r="X2705" s="9" t="str">
        <f>IFERROR(IF(INDEX('BD Demog para scores enalazar'!AJ$2:'BD Demog para scores enalazar'!AJ$3000,MATCH(Formulas!A2705,'BD Demog para scores enalazar'!A$2:'BD Demog para scores enalazar'!A$3000,0))=1,"SI","NO"),"")</f>
        <v/>
      </c>
      <c r="Y2705" t="str" cm="1">
        <f t="array" ref="Y2705">IF(AND(W2705="NO",X2705="NO"),_xlfn.IFS('Paraclinicos '!K2640&lt;=91,3,'Paraclinicos '!K2640&lt;94,2,'Paraclinicos '!K2640&lt;96,1,'Paraclinicos '!K2640&gt;=96,0),"")</f>
        <v/>
      </c>
      <c r="Z2705" t="str" cm="1">
        <f t="array" ref="Z2705">IF(OR(W2705="SI",X2705="SI"),_xlfn.IFS(OR(AND('Paraclinicos '!K2641&lt;=83),AND('Paraclinicos '!K2641&gt;=97,AA2705=2)),3,OR(AND('Paraclinicos '!K2641&lt;=86),AND('Paraclinicos '!K2641&gt;=94,AA2705=2)),2,OR(AND('Paraclinicos '!K2641&lt;=88),AND('Paraclinicos '!K2641&gt;=92,AA2705=2)),1,OR(AND('Paraclinicos '!K2641&gt;=88,'Paraclinicos '!K2641&lt;=92),AND('Paraclinicos '!K2641&gt;=93,AA2705=0)),0),"")</f>
        <v/>
      </c>
      <c r="AA2705" t="str" cm="1">
        <f t="array" ref="AA2705">_xlfn.IFS('Paraclinicos '!E2640="","",'Paraclinicos '!E2640="Oxigeno",2,'Paraclinicos '!E2640="Aire",0)</f>
        <v/>
      </c>
    </row>
    <row r="2706" spans="1:27" x14ac:dyDescent="0.25">
      <c r="A2706">
        <f>'Paraclinicos '!A2641</f>
        <v>0</v>
      </c>
      <c r="B2706" s="3">
        <f>'Paraclinicos '!R2641</f>
        <v>0</v>
      </c>
      <c r="C2706" t="str" cm="1">
        <f t="array" ref="C2706">_xlfn.IFS('Paraclinicos '!Q2641="","",'Paraclinicos '!Q2641&gt;60,3,'Paraclinicos '!Q2641&lt;=60,1)</f>
        <v/>
      </c>
      <c r="D2706" t="str">
        <f>IFERROR(IF(INDEX('BD Demog para scores enalazar'!BC$2:BC$3000,MATCH(Formulas!A2706,'BD Demog para scores enalazar'!A$2:A$3000,0))=0,"SI","NO"),"")</f>
        <v/>
      </c>
      <c r="E2706" t="str" cm="1">
        <f t="array" ref="E2706">_xlfn.IFS(D2706="","",D2706="SI",4,D2706="NO",1)</f>
        <v/>
      </c>
      <c r="F2706" t="str" cm="1">
        <f t="array" ref="F2706">_xlfn.IFS('Paraclinicos '!B2641="","",'Paraclinicos '!B2641&gt;1,1,'Paraclinicos '!B2641&lt;=1,3)</f>
        <v/>
      </c>
      <c r="G2706" t="str" cm="1">
        <f t="array" ref="G2706">_xlfn.IFS('Paraclinicos '!D2641="","",AND('Paraclinicos '!D2641&gt;=250,'Paraclinicos '!D2641&lt;=500),2,'Paraclinicos '!D2641&gt;500,3,'Paraclinicos '!D2641&lt;250,1)</f>
        <v/>
      </c>
      <c r="H2706" s="50" t="str">
        <f t="shared" si="127"/>
        <v/>
      </c>
      <c r="I2706" t="str" cm="1">
        <f t="array" ref="I2706">_xlfn.IFS('Paraclinicos '!Q2641="","",'Paraclinicos '!Q2641&gt;=65,1,'Paraclinicos '!Q2641&lt;65,0)</f>
        <v/>
      </c>
      <c r="J2706" t="str" cm="1">
        <f t="array" ref="J2706">_xlfn.IFS('Paraclinicos '!I2641="","",'Paraclinicos '!I2641&gt;7,1,'Paraclinicos '!I2641&lt;=7,0)</f>
        <v/>
      </c>
      <c r="K2706" t="str" cm="1">
        <f t="array" ref="K2706">_xlfn.IFS('Paraclinicos '!W2641="","",'Paraclinicos '!W2641&lt;=8,1,'Paraclinicos '!W2641&gt;8,0)</f>
        <v/>
      </c>
      <c r="L2706" t="str" cm="1">
        <f t="array" ref="L2706">_xlfn.IFS('Paraclinicos '!S2641="","",'Paraclinicos '!S2641&gt;=30,1,'Paraclinicos '!S2641&lt;30,0)</f>
        <v/>
      </c>
      <c r="M2706" t="str" cm="1">
        <f t="array" ref="M2706">_xlfn.IFS(OR('Paraclinicos '!T2641="",'Paraclinicos '!U2641=""),"",OR('Paraclinicos '!T2641&lt;=90,'Paraclinicos '!U2641&lt;=60),1,OR('Paraclinicos '!T2641&gt;90,'Paraclinicos '!U2641&gt;60),0)</f>
        <v/>
      </c>
      <c r="N2706" s="45" t="str">
        <f t="shared" si="128"/>
        <v/>
      </c>
      <c r="O2706" t="str" cm="1">
        <f t="array" ref="O2706">_xlfn.IFS(OR('Paraclinicos '!M2641="",'Paraclinicos '!N2641="",'Paraclinicos '!N2641=0),"",'Paraclinicos '!M2641/'Paraclinicos '!N2641&lt;100,4,'Paraclinicos '!M2641/'Paraclinicos '!N2641&lt;200,3,'Paraclinicos '!M2641/'Paraclinicos '!N2641&lt;300,2,'Paraclinicos '!M2641/'Paraclinicos '!N2641&lt;400,1,'Paraclinicos '!M2641/'Paraclinicos '!N2641&gt;=400,0)</f>
        <v/>
      </c>
      <c r="P2706" t="str" cm="1">
        <f t="array" ref="P2706">_xlfn.IFS('Paraclinicos '!C2641="","",'Paraclinicos '!C2641&lt;20,4,'Paraclinicos '!C2641&lt;50,3,'Paraclinicos '!C2641&lt;100,2,'Paraclinicos '!C2641&lt;150,1,'Paraclinicos '!C2641&gt;150,0)</f>
        <v/>
      </c>
      <c r="Q2706" t="str" cm="1">
        <f t="array" ref="Q2706">_xlfn.IFS('Paraclinicos '!O2641="","",'Paraclinicos '!O2641&lt;1.2,0,'Paraclinicos '!O2641&lt;2,1,'Paraclinicos '!O2641&lt;3.5,2,'Paraclinicos '!O2641&lt;5,3,'Paraclinicos '!O2641&gt;5,4)</f>
        <v/>
      </c>
      <c r="R2706" t="str" cm="1">
        <f t="array" ref="R2706">_xlfn.IFS('Paraclinicos '!J2641="","",'Paraclinicos '!J2641&lt;1.2,0,'Paraclinicos '!J2641&lt;2,1,'Paraclinicos '!J2641&lt;6,2,'Paraclinicos '!J2641&lt;12,3,'Paraclinicos '!J2641&gt;=12,4)</f>
        <v/>
      </c>
      <c r="S2706" t="str" cm="1">
        <f t="array" ref="S2706">_xlfn.IFS('Paraclinicos '!Y2641="","",'Paraclinicos '!Y2641&lt;70,1,'Paraclinicos '!Y2641&gt;=70,0)</f>
        <v/>
      </c>
      <c r="T2706" t="str" cm="1">
        <f t="array" ref="T2706">_xlfn.IFS('Paraclinicos '!W2641="","",'Paraclinicos '!W2641&lt;6,4,'Paraclinicos '!W2641&lt;10,3,'Paraclinicos '!W2641&lt;13,2,'Paraclinicos '!W2641&lt;15,1,'Paraclinicos '!W2641=15,0)</f>
        <v/>
      </c>
      <c r="U2706" s="54" t="str">
        <f t="shared" si="126"/>
        <v/>
      </c>
      <c r="V2706" t="str" cm="1">
        <f t="array" ref="V2706">_xlfn.IFS('Paraclinicos '!S2641="","",OR('Paraclinicos '!S2641&lt;=8,'Paraclinicos '!S2641&gt;=25),3,'Paraclinicos '!S2641&lt;12,1,'Paraclinicos '!S2641&lt;21,0,'Paraclinicos '!S2641&lt;25,2)</f>
        <v/>
      </c>
      <c r="W2706" t="str">
        <f>IFERROR(IF(INDEX('BD Demog para scores enalazar'!Y$2:'BD Demog para scores enalazar'!Y$3000,MATCH(Formulas!A2706,'BD Demog para scores enalazar'!A$2:'BD Demog para scores enalazar'!A$3000,0))=1,"SI","NO"),"")</f>
        <v/>
      </c>
      <c r="X2706" s="9" t="str">
        <f>IFERROR(IF(INDEX('BD Demog para scores enalazar'!AJ$2:'BD Demog para scores enalazar'!AJ$3000,MATCH(Formulas!A2706,'BD Demog para scores enalazar'!A$2:'BD Demog para scores enalazar'!A$3000,0))=1,"SI","NO"),"")</f>
        <v/>
      </c>
      <c r="Y2706" t="str" cm="1">
        <f t="array" ref="Y2706">IF(AND(W2706="NO",X2706="NO"),_xlfn.IFS('Paraclinicos '!K2641&lt;=91,3,'Paraclinicos '!K2641&lt;94,2,'Paraclinicos '!K2641&lt;96,1,'Paraclinicos '!K2641&gt;=96,0),"")</f>
        <v/>
      </c>
      <c r="Z2706" t="str" cm="1">
        <f t="array" ref="Z2706">IF(OR(W2706="SI",X2706="SI"),_xlfn.IFS(OR(AND('Paraclinicos '!K2642&lt;=83),AND('Paraclinicos '!K2642&gt;=97,AA2706=2)),3,OR(AND('Paraclinicos '!K2642&lt;=86),AND('Paraclinicos '!K2642&gt;=94,AA2706=2)),2,OR(AND('Paraclinicos '!K2642&lt;=88),AND('Paraclinicos '!K2642&gt;=92,AA2706=2)),1,OR(AND('Paraclinicos '!K2642&gt;=88,'Paraclinicos '!K2642&lt;=92),AND('Paraclinicos '!K2642&gt;=93,AA2706=0)),0),"")</f>
        <v/>
      </c>
      <c r="AA2706" t="str" cm="1">
        <f t="array" ref="AA2706">_xlfn.IFS('Paraclinicos '!E2641="","",'Paraclinicos '!E2641="Oxigeno",2,'Paraclinicos '!E2641="Aire",0)</f>
        <v/>
      </c>
    </row>
    <row r="2707" spans="1:27" x14ac:dyDescent="0.25">
      <c r="A2707">
        <f>'Paraclinicos '!A2642</f>
        <v>0</v>
      </c>
      <c r="B2707" s="3">
        <f>'Paraclinicos '!R2642</f>
        <v>0</v>
      </c>
      <c r="C2707" t="str" cm="1">
        <f t="array" ref="C2707">_xlfn.IFS('Paraclinicos '!Q2642="","",'Paraclinicos '!Q2642&gt;60,3,'Paraclinicos '!Q2642&lt;=60,1)</f>
        <v/>
      </c>
      <c r="D2707" t="str">
        <f>IFERROR(IF(INDEX('BD Demog para scores enalazar'!BC$2:BC$3000,MATCH(Formulas!A2707,'BD Demog para scores enalazar'!A$2:A$3000,0))=0,"SI","NO"),"")</f>
        <v/>
      </c>
      <c r="E2707" t="str" cm="1">
        <f t="array" ref="E2707">_xlfn.IFS(D2707="","",D2707="SI",4,D2707="NO",1)</f>
        <v/>
      </c>
      <c r="F2707" t="str" cm="1">
        <f t="array" ref="F2707">_xlfn.IFS('Paraclinicos '!B2642="","",'Paraclinicos '!B2642&gt;1,1,'Paraclinicos '!B2642&lt;=1,3)</f>
        <v/>
      </c>
      <c r="G2707" t="str" cm="1">
        <f t="array" ref="G2707">_xlfn.IFS('Paraclinicos '!D2642="","",AND('Paraclinicos '!D2642&gt;=250,'Paraclinicos '!D2642&lt;=500),2,'Paraclinicos '!D2642&gt;500,3,'Paraclinicos '!D2642&lt;250,1)</f>
        <v/>
      </c>
      <c r="H2707" s="50" t="str">
        <f t="shared" si="127"/>
        <v/>
      </c>
      <c r="I2707" t="str" cm="1">
        <f t="array" ref="I2707">_xlfn.IFS('Paraclinicos '!Q2642="","",'Paraclinicos '!Q2642&gt;=65,1,'Paraclinicos '!Q2642&lt;65,0)</f>
        <v/>
      </c>
      <c r="J2707" t="str" cm="1">
        <f t="array" ref="J2707">_xlfn.IFS('Paraclinicos '!I2642="","",'Paraclinicos '!I2642&gt;7,1,'Paraclinicos '!I2642&lt;=7,0)</f>
        <v/>
      </c>
      <c r="K2707" t="str" cm="1">
        <f t="array" ref="K2707">_xlfn.IFS('Paraclinicos '!W2642="","",'Paraclinicos '!W2642&lt;=8,1,'Paraclinicos '!W2642&gt;8,0)</f>
        <v/>
      </c>
      <c r="L2707" t="str" cm="1">
        <f t="array" ref="L2707">_xlfn.IFS('Paraclinicos '!S2642="","",'Paraclinicos '!S2642&gt;=30,1,'Paraclinicos '!S2642&lt;30,0)</f>
        <v/>
      </c>
      <c r="M2707" t="str" cm="1">
        <f t="array" ref="M2707">_xlfn.IFS(OR('Paraclinicos '!T2642="",'Paraclinicos '!U2642=""),"",OR('Paraclinicos '!T2642&lt;=90,'Paraclinicos '!U2642&lt;=60),1,OR('Paraclinicos '!T2642&gt;90,'Paraclinicos '!U2642&gt;60),0)</f>
        <v/>
      </c>
      <c r="N2707" s="45" t="str">
        <f t="shared" si="128"/>
        <v/>
      </c>
      <c r="O2707" t="str" cm="1">
        <f t="array" ref="O2707">_xlfn.IFS(OR('Paraclinicos '!M2642="",'Paraclinicos '!N2642="",'Paraclinicos '!N2642=0),"",'Paraclinicos '!M2642/'Paraclinicos '!N2642&lt;100,4,'Paraclinicos '!M2642/'Paraclinicos '!N2642&lt;200,3,'Paraclinicos '!M2642/'Paraclinicos '!N2642&lt;300,2,'Paraclinicos '!M2642/'Paraclinicos '!N2642&lt;400,1,'Paraclinicos '!M2642/'Paraclinicos '!N2642&gt;=400,0)</f>
        <v/>
      </c>
      <c r="P2707" t="str" cm="1">
        <f t="array" ref="P2707">_xlfn.IFS('Paraclinicos '!C2642="","",'Paraclinicos '!C2642&lt;20,4,'Paraclinicos '!C2642&lt;50,3,'Paraclinicos '!C2642&lt;100,2,'Paraclinicos '!C2642&lt;150,1,'Paraclinicos '!C2642&gt;150,0)</f>
        <v/>
      </c>
      <c r="Q2707" t="str" cm="1">
        <f t="array" ref="Q2707">_xlfn.IFS('Paraclinicos '!O2642="","",'Paraclinicos '!O2642&lt;1.2,0,'Paraclinicos '!O2642&lt;2,1,'Paraclinicos '!O2642&lt;3.5,2,'Paraclinicos '!O2642&lt;5,3,'Paraclinicos '!O2642&gt;5,4)</f>
        <v/>
      </c>
      <c r="R2707" t="str" cm="1">
        <f t="array" ref="R2707">_xlfn.IFS('Paraclinicos '!J2642="","",'Paraclinicos '!J2642&lt;1.2,0,'Paraclinicos '!J2642&lt;2,1,'Paraclinicos '!J2642&lt;6,2,'Paraclinicos '!J2642&lt;12,3,'Paraclinicos '!J2642&gt;=12,4)</f>
        <v/>
      </c>
      <c r="S2707" t="str" cm="1">
        <f t="array" ref="S2707">_xlfn.IFS('Paraclinicos '!Y2642="","",'Paraclinicos '!Y2642&lt;70,1,'Paraclinicos '!Y2642&gt;=70,0)</f>
        <v/>
      </c>
      <c r="T2707" t="str" cm="1">
        <f t="array" ref="T2707">_xlfn.IFS('Paraclinicos '!W2642="","",'Paraclinicos '!W2642&lt;6,4,'Paraclinicos '!W2642&lt;10,3,'Paraclinicos '!W2642&lt;13,2,'Paraclinicos '!W2642&lt;15,1,'Paraclinicos '!W2642=15,0)</f>
        <v/>
      </c>
      <c r="U2707" s="54" t="str">
        <f t="shared" si="126"/>
        <v/>
      </c>
      <c r="V2707" t="str" cm="1">
        <f t="array" ref="V2707">_xlfn.IFS('Paraclinicos '!S2642="","",OR('Paraclinicos '!S2642&lt;=8,'Paraclinicos '!S2642&gt;=25),3,'Paraclinicos '!S2642&lt;12,1,'Paraclinicos '!S2642&lt;21,0,'Paraclinicos '!S2642&lt;25,2)</f>
        <v/>
      </c>
      <c r="W2707" t="str">
        <f>IFERROR(IF(INDEX('BD Demog para scores enalazar'!Y$2:'BD Demog para scores enalazar'!Y$3000,MATCH(Formulas!A2707,'BD Demog para scores enalazar'!A$2:'BD Demog para scores enalazar'!A$3000,0))=1,"SI","NO"),"")</f>
        <v/>
      </c>
      <c r="X2707" s="9" t="str">
        <f>IFERROR(IF(INDEX('BD Demog para scores enalazar'!AJ$2:'BD Demog para scores enalazar'!AJ$3000,MATCH(Formulas!A2707,'BD Demog para scores enalazar'!A$2:'BD Demog para scores enalazar'!A$3000,0))=1,"SI","NO"),"")</f>
        <v/>
      </c>
      <c r="Y2707" t="str" cm="1">
        <f t="array" ref="Y2707">IF(AND(W2707="NO",X2707="NO"),_xlfn.IFS('Paraclinicos '!K2642&lt;=91,3,'Paraclinicos '!K2642&lt;94,2,'Paraclinicos '!K2642&lt;96,1,'Paraclinicos '!K2642&gt;=96,0),"")</f>
        <v/>
      </c>
      <c r="Z2707" t="str" cm="1">
        <f t="array" ref="Z2707">IF(OR(W2707="SI",X2707="SI"),_xlfn.IFS(OR(AND('Paraclinicos '!K2643&lt;=83),AND('Paraclinicos '!K2643&gt;=97,AA2707=2)),3,OR(AND('Paraclinicos '!K2643&lt;=86),AND('Paraclinicos '!K2643&gt;=94,AA2707=2)),2,OR(AND('Paraclinicos '!K2643&lt;=88),AND('Paraclinicos '!K2643&gt;=92,AA2707=2)),1,OR(AND('Paraclinicos '!K2643&gt;=88,'Paraclinicos '!K2643&lt;=92),AND('Paraclinicos '!K2643&gt;=93,AA2707=0)),0),"")</f>
        <v/>
      </c>
      <c r="AA2707" t="str" cm="1">
        <f t="array" ref="AA2707">_xlfn.IFS('Paraclinicos '!E2642="","",'Paraclinicos '!E2642="Oxigeno",2,'Paraclinicos '!E2642="Aire",0)</f>
        <v/>
      </c>
    </row>
    <row r="2708" spans="1:27" x14ac:dyDescent="0.25">
      <c r="A2708">
        <f>'Paraclinicos '!A2643</f>
        <v>0</v>
      </c>
      <c r="B2708" s="3">
        <f>'Paraclinicos '!R2643</f>
        <v>0</v>
      </c>
      <c r="C2708" t="str" cm="1">
        <f t="array" ref="C2708">_xlfn.IFS('Paraclinicos '!Q2643="","",'Paraclinicos '!Q2643&gt;60,3,'Paraclinicos '!Q2643&lt;=60,1)</f>
        <v/>
      </c>
      <c r="D2708" t="str">
        <f>IFERROR(IF(INDEX('BD Demog para scores enalazar'!BC$2:BC$3000,MATCH(Formulas!A2708,'BD Demog para scores enalazar'!A$2:A$3000,0))=0,"SI","NO"),"")</f>
        <v/>
      </c>
      <c r="E2708" t="str" cm="1">
        <f t="array" ref="E2708">_xlfn.IFS(D2708="","",D2708="SI",4,D2708="NO",1)</f>
        <v/>
      </c>
      <c r="F2708" t="str" cm="1">
        <f t="array" ref="F2708">_xlfn.IFS('Paraclinicos '!B2643="","",'Paraclinicos '!B2643&gt;1,1,'Paraclinicos '!B2643&lt;=1,3)</f>
        <v/>
      </c>
      <c r="G2708" t="str" cm="1">
        <f t="array" ref="G2708">_xlfn.IFS('Paraclinicos '!D2643="","",AND('Paraclinicos '!D2643&gt;=250,'Paraclinicos '!D2643&lt;=500),2,'Paraclinicos '!D2643&gt;500,3,'Paraclinicos '!D2643&lt;250,1)</f>
        <v/>
      </c>
      <c r="H2708" s="50" t="str">
        <f t="shared" si="127"/>
        <v/>
      </c>
      <c r="I2708" t="str" cm="1">
        <f t="array" ref="I2708">_xlfn.IFS('Paraclinicos '!Q2643="","",'Paraclinicos '!Q2643&gt;=65,1,'Paraclinicos '!Q2643&lt;65,0)</f>
        <v/>
      </c>
      <c r="J2708" t="str" cm="1">
        <f t="array" ref="J2708">_xlfn.IFS('Paraclinicos '!I2643="","",'Paraclinicos '!I2643&gt;7,1,'Paraclinicos '!I2643&lt;=7,0)</f>
        <v/>
      </c>
      <c r="K2708" t="str" cm="1">
        <f t="array" ref="K2708">_xlfn.IFS('Paraclinicos '!W2643="","",'Paraclinicos '!W2643&lt;=8,1,'Paraclinicos '!W2643&gt;8,0)</f>
        <v/>
      </c>
      <c r="L2708" t="str" cm="1">
        <f t="array" ref="L2708">_xlfn.IFS('Paraclinicos '!S2643="","",'Paraclinicos '!S2643&gt;=30,1,'Paraclinicos '!S2643&lt;30,0)</f>
        <v/>
      </c>
      <c r="M2708" t="str" cm="1">
        <f t="array" ref="M2708">_xlfn.IFS(OR('Paraclinicos '!T2643="",'Paraclinicos '!U2643=""),"",OR('Paraclinicos '!T2643&lt;=90,'Paraclinicos '!U2643&lt;=60),1,OR('Paraclinicos '!T2643&gt;90,'Paraclinicos '!U2643&gt;60),0)</f>
        <v/>
      </c>
      <c r="N2708" s="45" t="str">
        <f t="shared" si="128"/>
        <v/>
      </c>
      <c r="O2708" t="str" cm="1">
        <f t="array" ref="O2708">_xlfn.IFS(OR('Paraclinicos '!M2643="",'Paraclinicos '!N2643="",'Paraclinicos '!N2643=0),"",'Paraclinicos '!M2643/'Paraclinicos '!N2643&lt;100,4,'Paraclinicos '!M2643/'Paraclinicos '!N2643&lt;200,3,'Paraclinicos '!M2643/'Paraclinicos '!N2643&lt;300,2,'Paraclinicos '!M2643/'Paraclinicos '!N2643&lt;400,1,'Paraclinicos '!M2643/'Paraclinicos '!N2643&gt;=400,0)</f>
        <v/>
      </c>
      <c r="P2708" t="str" cm="1">
        <f t="array" ref="P2708">_xlfn.IFS('Paraclinicos '!C2643="","",'Paraclinicos '!C2643&lt;20,4,'Paraclinicos '!C2643&lt;50,3,'Paraclinicos '!C2643&lt;100,2,'Paraclinicos '!C2643&lt;150,1,'Paraclinicos '!C2643&gt;150,0)</f>
        <v/>
      </c>
      <c r="Q2708" t="str" cm="1">
        <f t="array" ref="Q2708">_xlfn.IFS('Paraclinicos '!O2643="","",'Paraclinicos '!O2643&lt;1.2,0,'Paraclinicos '!O2643&lt;2,1,'Paraclinicos '!O2643&lt;3.5,2,'Paraclinicos '!O2643&lt;5,3,'Paraclinicos '!O2643&gt;5,4)</f>
        <v/>
      </c>
      <c r="R2708" t="str" cm="1">
        <f t="array" ref="R2708">_xlfn.IFS('Paraclinicos '!J2643="","",'Paraclinicos '!J2643&lt;1.2,0,'Paraclinicos '!J2643&lt;2,1,'Paraclinicos '!J2643&lt;6,2,'Paraclinicos '!J2643&lt;12,3,'Paraclinicos '!J2643&gt;=12,4)</f>
        <v/>
      </c>
      <c r="S2708" t="str" cm="1">
        <f t="array" ref="S2708">_xlfn.IFS('Paraclinicos '!Y2643="","",'Paraclinicos '!Y2643&lt;70,1,'Paraclinicos '!Y2643&gt;=70,0)</f>
        <v/>
      </c>
      <c r="T2708" t="str" cm="1">
        <f t="array" ref="T2708">_xlfn.IFS('Paraclinicos '!W2643="","",'Paraclinicos '!W2643&lt;6,4,'Paraclinicos '!W2643&lt;10,3,'Paraclinicos '!W2643&lt;13,2,'Paraclinicos '!W2643&lt;15,1,'Paraclinicos '!W2643=15,0)</f>
        <v/>
      </c>
      <c r="U2708" s="54" t="str">
        <f t="shared" si="126"/>
        <v/>
      </c>
      <c r="V2708" t="str" cm="1">
        <f t="array" ref="V2708">_xlfn.IFS('Paraclinicos '!S2643="","",OR('Paraclinicos '!S2643&lt;=8,'Paraclinicos '!S2643&gt;=25),3,'Paraclinicos '!S2643&lt;12,1,'Paraclinicos '!S2643&lt;21,0,'Paraclinicos '!S2643&lt;25,2)</f>
        <v/>
      </c>
      <c r="W2708" t="str">
        <f>IFERROR(IF(INDEX('BD Demog para scores enalazar'!Y$2:'BD Demog para scores enalazar'!Y$3000,MATCH(Formulas!A2708,'BD Demog para scores enalazar'!A$2:'BD Demog para scores enalazar'!A$3000,0))=1,"SI","NO"),"")</f>
        <v/>
      </c>
      <c r="X2708" s="9" t="str">
        <f>IFERROR(IF(INDEX('BD Demog para scores enalazar'!AJ$2:'BD Demog para scores enalazar'!AJ$3000,MATCH(Formulas!A2708,'BD Demog para scores enalazar'!A$2:'BD Demog para scores enalazar'!A$3000,0))=1,"SI","NO"),"")</f>
        <v/>
      </c>
      <c r="Y2708" t="str" cm="1">
        <f t="array" ref="Y2708">IF(AND(W2708="NO",X2708="NO"),_xlfn.IFS('Paraclinicos '!K2643&lt;=91,3,'Paraclinicos '!K2643&lt;94,2,'Paraclinicos '!K2643&lt;96,1,'Paraclinicos '!K2643&gt;=96,0),"")</f>
        <v/>
      </c>
      <c r="Z2708" t="str" cm="1">
        <f t="array" ref="Z2708">IF(OR(W2708="SI",X2708="SI"),_xlfn.IFS(OR(AND('Paraclinicos '!K2644&lt;=83),AND('Paraclinicos '!K2644&gt;=97,AA2708=2)),3,OR(AND('Paraclinicos '!K2644&lt;=86),AND('Paraclinicos '!K2644&gt;=94,AA2708=2)),2,OR(AND('Paraclinicos '!K2644&lt;=88),AND('Paraclinicos '!K2644&gt;=92,AA2708=2)),1,OR(AND('Paraclinicos '!K2644&gt;=88,'Paraclinicos '!K2644&lt;=92),AND('Paraclinicos '!K2644&gt;=93,AA2708=0)),0),"")</f>
        <v/>
      </c>
      <c r="AA2708" t="str" cm="1">
        <f t="array" ref="AA2708">_xlfn.IFS('Paraclinicos '!E2643="","",'Paraclinicos '!E2643="Oxigeno",2,'Paraclinicos '!E2643="Aire",0)</f>
        <v/>
      </c>
    </row>
    <row r="2709" spans="1:27" x14ac:dyDescent="0.25">
      <c r="A2709">
        <f>'Paraclinicos '!A2644</f>
        <v>0</v>
      </c>
      <c r="B2709" s="3">
        <f>'Paraclinicos '!R2644</f>
        <v>0</v>
      </c>
      <c r="C2709" t="str" cm="1">
        <f t="array" ref="C2709">_xlfn.IFS('Paraclinicos '!Q2644="","",'Paraclinicos '!Q2644&gt;60,3,'Paraclinicos '!Q2644&lt;=60,1)</f>
        <v/>
      </c>
      <c r="D2709" t="str">
        <f>IFERROR(IF(INDEX('BD Demog para scores enalazar'!BC$2:BC$3000,MATCH(Formulas!A2709,'BD Demog para scores enalazar'!A$2:A$3000,0))=0,"SI","NO"),"")</f>
        <v/>
      </c>
      <c r="E2709" t="str" cm="1">
        <f t="array" ref="E2709">_xlfn.IFS(D2709="","",D2709="SI",4,D2709="NO",1)</f>
        <v/>
      </c>
      <c r="F2709" t="str" cm="1">
        <f t="array" ref="F2709">_xlfn.IFS('Paraclinicos '!B2644="","",'Paraclinicos '!B2644&gt;1,1,'Paraclinicos '!B2644&lt;=1,3)</f>
        <v/>
      </c>
      <c r="G2709" t="str" cm="1">
        <f t="array" ref="G2709">_xlfn.IFS('Paraclinicos '!D2644="","",AND('Paraclinicos '!D2644&gt;=250,'Paraclinicos '!D2644&lt;=500),2,'Paraclinicos '!D2644&gt;500,3,'Paraclinicos '!D2644&lt;250,1)</f>
        <v/>
      </c>
      <c r="H2709" s="50" t="str">
        <f t="shared" si="127"/>
        <v/>
      </c>
      <c r="I2709" t="str" cm="1">
        <f t="array" ref="I2709">_xlfn.IFS('Paraclinicos '!Q2644="","",'Paraclinicos '!Q2644&gt;=65,1,'Paraclinicos '!Q2644&lt;65,0)</f>
        <v/>
      </c>
      <c r="J2709" t="str" cm="1">
        <f t="array" ref="J2709">_xlfn.IFS('Paraclinicos '!I2644="","",'Paraclinicos '!I2644&gt;7,1,'Paraclinicos '!I2644&lt;=7,0)</f>
        <v/>
      </c>
      <c r="K2709" t="str" cm="1">
        <f t="array" ref="K2709">_xlfn.IFS('Paraclinicos '!W2644="","",'Paraclinicos '!W2644&lt;=8,1,'Paraclinicos '!W2644&gt;8,0)</f>
        <v/>
      </c>
      <c r="L2709" t="str" cm="1">
        <f t="array" ref="L2709">_xlfn.IFS('Paraclinicos '!S2644="","",'Paraclinicos '!S2644&gt;=30,1,'Paraclinicos '!S2644&lt;30,0)</f>
        <v/>
      </c>
      <c r="M2709" t="str" cm="1">
        <f t="array" ref="M2709">_xlfn.IFS(OR('Paraclinicos '!T2644="",'Paraclinicos '!U2644=""),"",OR('Paraclinicos '!T2644&lt;=90,'Paraclinicos '!U2644&lt;=60),1,OR('Paraclinicos '!T2644&gt;90,'Paraclinicos '!U2644&gt;60),0)</f>
        <v/>
      </c>
      <c r="N2709" s="45" t="str">
        <f t="shared" si="128"/>
        <v/>
      </c>
      <c r="O2709" t="str" cm="1">
        <f t="array" ref="O2709">_xlfn.IFS(OR('Paraclinicos '!M2644="",'Paraclinicos '!N2644="",'Paraclinicos '!N2644=0),"",'Paraclinicos '!M2644/'Paraclinicos '!N2644&lt;100,4,'Paraclinicos '!M2644/'Paraclinicos '!N2644&lt;200,3,'Paraclinicos '!M2644/'Paraclinicos '!N2644&lt;300,2,'Paraclinicos '!M2644/'Paraclinicos '!N2644&lt;400,1,'Paraclinicos '!M2644/'Paraclinicos '!N2644&gt;=400,0)</f>
        <v/>
      </c>
      <c r="P2709" t="str" cm="1">
        <f t="array" ref="P2709">_xlfn.IFS('Paraclinicos '!C2644="","",'Paraclinicos '!C2644&lt;20,4,'Paraclinicos '!C2644&lt;50,3,'Paraclinicos '!C2644&lt;100,2,'Paraclinicos '!C2644&lt;150,1,'Paraclinicos '!C2644&gt;150,0)</f>
        <v/>
      </c>
      <c r="Q2709" t="str" cm="1">
        <f t="array" ref="Q2709">_xlfn.IFS('Paraclinicos '!O2644="","",'Paraclinicos '!O2644&lt;1.2,0,'Paraclinicos '!O2644&lt;2,1,'Paraclinicos '!O2644&lt;3.5,2,'Paraclinicos '!O2644&lt;5,3,'Paraclinicos '!O2644&gt;5,4)</f>
        <v/>
      </c>
      <c r="R2709" t="str" cm="1">
        <f t="array" ref="R2709">_xlfn.IFS('Paraclinicos '!J2644="","",'Paraclinicos '!J2644&lt;1.2,0,'Paraclinicos '!J2644&lt;2,1,'Paraclinicos '!J2644&lt;6,2,'Paraclinicos '!J2644&lt;12,3,'Paraclinicos '!J2644&gt;=12,4)</f>
        <v/>
      </c>
      <c r="S2709" t="str" cm="1">
        <f t="array" ref="S2709">_xlfn.IFS('Paraclinicos '!Y2644="","",'Paraclinicos '!Y2644&lt;70,1,'Paraclinicos '!Y2644&gt;=70,0)</f>
        <v/>
      </c>
      <c r="T2709" t="str" cm="1">
        <f t="array" ref="T2709">_xlfn.IFS('Paraclinicos '!W2644="","",'Paraclinicos '!W2644&lt;6,4,'Paraclinicos '!W2644&lt;10,3,'Paraclinicos '!W2644&lt;13,2,'Paraclinicos '!W2644&lt;15,1,'Paraclinicos '!W2644=15,0)</f>
        <v/>
      </c>
      <c r="U2709" s="54" t="str">
        <f t="shared" si="126"/>
        <v/>
      </c>
      <c r="V2709" t="str" cm="1">
        <f t="array" ref="V2709">_xlfn.IFS('Paraclinicos '!S2644="","",OR('Paraclinicos '!S2644&lt;=8,'Paraclinicos '!S2644&gt;=25),3,'Paraclinicos '!S2644&lt;12,1,'Paraclinicos '!S2644&lt;21,0,'Paraclinicos '!S2644&lt;25,2)</f>
        <v/>
      </c>
      <c r="W2709" t="str">
        <f>IFERROR(IF(INDEX('BD Demog para scores enalazar'!Y$2:'BD Demog para scores enalazar'!Y$3000,MATCH(Formulas!A2709,'BD Demog para scores enalazar'!A$2:'BD Demog para scores enalazar'!A$3000,0))=1,"SI","NO"),"")</f>
        <v/>
      </c>
      <c r="X2709" s="9" t="str">
        <f>IFERROR(IF(INDEX('BD Demog para scores enalazar'!AJ$2:'BD Demog para scores enalazar'!AJ$3000,MATCH(Formulas!A2709,'BD Demog para scores enalazar'!A$2:'BD Demog para scores enalazar'!A$3000,0))=1,"SI","NO"),"")</f>
        <v/>
      </c>
      <c r="Y2709" t="str" cm="1">
        <f t="array" ref="Y2709">IF(AND(W2709="NO",X2709="NO"),_xlfn.IFS('Paraclinicos '!K2644&lt;=91,3,'Paraclinicos '!K2644&lt;94,2,'Paraclinicos '!K2644&lt;96,1,'Paraclinicos '!K2644&gt;=96,0),"")</f>
        <v/>
      </c>
      <c r="Z2709" t="str" cm="1">
        <f t="array" ref="Z2709">IF(OR(W2709="SI",X2709="SI"),_xlfn.IFS(OR(AND('Paraclinicos '!K2645&lt;=83),AND('Paraclinicos '!K2645&gt;=97,AA2709=2)),3,OR(AND('Paraclinicos '!K2645&lt;=86),AND('Paraclinicos '!K2645&gt;=94,AA2709=2)),2,OR(AND('Paraclinicos '!K2645&lt;=88),AND('Paraclinicos '!K2645&gt;=92,AA2709=2)),1,OR(AND('Paraclinicos '!K2645&gt;=88,'Paraclinicos '!K2645&lt;=92),AND('Paraclinicos '!K2645&gt;=93,AA2709=0)),0),"")</f>
        <v/>
      </c>
      <c r="AA2709" t="str" cm="1">
        <f t="array" ref="AA2709">_xlfn.IFS('Paraclinicos '!E2644="","",'Paraclinicos '!E2644="Oxigeno",2,'Paraclinicos '!E2644="Aire",0)</f>
        <v/>
      </c>
    </row>
    <row r="2710" spans="1:27" x14ac:dyDescent="0.25">
      <c r="A2710">
        <f>'Paraclinicos '!A2645</f>
        <v>0</v>
      </c>
      <c r="B2710" s="3">
        <f>'Paraclinicos '!R2645</f>
        <v>0</v>
      </c>
      <c r="C2710" t="str" cm="1">
        <f t="array" ref="C2710">_xlfn.IFS('Paraclinicos '!Q2645="","",'Paraclinicos '!Q2645&gt;60,3,'Paraclinicos '!Q2645&lt;=60,1)</f>
        <v/>
      </c>
      <c r="D2710" t="str">
        <f>IFERROR(IF(INDEX('BD Demog para scores enalazar'!BC$2:BC$3000,MATCH(Formulas!A2710,'BD Demog para scores enalazar'!A$2:A$3000,0))=0,"SI","NO"),"")</f>
        <v/>
      </c>
      <c r="E2710" t="str" cm="1">
        <f t="array" ref="E2710">_xlfn.IFS(D2710="","",D2710="SI",4,D2710="NO",1)</f>
        <v/>
      </c>
      <c r="F2710" t="str" cm="1">
        <f t="array" ref="F2710">_xlfn.IFS('Paraclinicos '!B2645="","",'Paraclinicos '!B2645&gt;1,1,'Paraclinicos '!B2645&lt;=1,3)</f>
        <v/>
      </c>
      <c r="G2710" t="str" cm="1">
        <f t="array" ref="G2710">_xlfn.IFS('Paraclinicos '!D2645="","",AND('Paraclinicos '!D2645&gt;=250,'Paraclinicos '!D2645&lt;=500),2,'Paraclinicos '!D2645&gt;500,3,'Paraclinicos '!D2645&lt;250,1)</f>
        <v/>
      </c>
      <c r="H2710" s="50" t="str">
        <f t="shared" si="127"/>
        <v/>
      </c>
      <c r="I2710" t="str" cm="1">
        <f t="array" ref="I2710">_xlfn.IFS('Paraclinicos '!Q2645="","",'Paraclinicos '!Q2645&gt;=65,1,'Paraclinicos '!Q2645&lt;65,0)</f>
        <v/>
      </c>
      <c r="J2710" t="str" cm="1">
        <f t="array" ref="J2710">_xlfn.IFS('Paraclinicos '!I2645="","",'Paraclinicos '!I2645&gt;7,1,'Paraclinicos '!I2645&lt;=7,0)</f>
        <v/>
      </c>
      <c r="K2710" t="str" cm="1">
        <f t="array" ref="K2710">_xlfn.IFS('Paraclinicos '!W2645="","",'Paraclinicos '!W2645&lt;=8,1,'Paraclinicos '!W2645&gt;8,0)</f>
        <v/>
      </c>
      <c r="L2710" t="str" cm="1">
        <f t="array" ref="L2710">_xlfn.IFS('Paraclinicos '!S2645="","",'Paraclinicos '!S2645&gt;=30,1,'Paraclinicos '!S2645&lt;30,0)</f>
        <v/>
      </c>
      <c r="M2710" t="str" cm="1">
        <f t="array" ref="M2710">_xlfn.IFS(OR('Paraclinicos '!T2645="",'Paraclinicos '!U2645=""),"",OR('Paraclinicos '!T2645&lt;=90,'Paraclinicos '!U2645&lt;=60),1,OR('Paraclinicos '!T2645&gt;90,'Paraclinicos '!U2645&gt;60),0)</f>
        <v/>
      </c>
      <c r="N2710" s="45" t="str">
        <f t="shared" si="128"/>
        <v/>
      </c>
      <c r="O2710" t="str" cm="1">
        <f t="array" ref="O2710">_xlfn.IFS(OR('Paraclinicos '!M2645="",'Paraclinicos '!N2645="",'Paraclinicos '!N2645=0),"",'Paraclinicos '!M2645/'Paraclinicos '!N2645&lt;100,4,'Paraclinicos '!M2645/'Paraclinicos '!N2645&lt;200,3,'Paraclinicos '!M2645/'Paraclinicos '!N2645&lt;300,2,'Paraclinicos '!M2645/'Paraclinicos '!N2645&lt;400,1,'Paraclinicos '!M2645/'Paraclinicos '!N2645&gt;=400,0)</f>
        <v/>
      </c>
      <c r="P2710" t="str" cm="1">
        <f t="array" ref="P2710">_xlfn.IFS('Paraclinicos '!C2645="","",'Paraclinicos '!C2645&lt;20,4,'Paraclinicos '!C2645&lt;50,3,'Paraclinicos '!C2645&lt;100,2,'Paraclinicos '!C2645&lt;150,1,'Paraclinicos '!C2645&gt;150,0)</f>
        <v/>
      </c>
      <c r="Q2710" t="str" cm="1">
        <f t="array" ref="Q2710">_xlfn.IFS('Paraclinicos '!O2645="","",'Paraclinicos '!O2645&lt;1.2,0,'Paraclinicos '!O2645&lt;2,1,'Paraclinicos '!O2645&lt;3.5,2,'Paraclinicos '!O2645&lt;5,3,'Paraclinicos '!O2645&gt;5,4)</f>
        <v/>
      </c>
      <c r="R2710" t="str" cm="1">
        <f t="array" ref="R2710">_xlfn.IFS('Paraclinicos '!J2645="","",'Paraclinicos '!J2645&lt;1.2,0,'Paraclinicos '!J2645&lt;2,1,'Paraclinicos '!J2645&lt;6,2,'Paraclinicos '!J2645&lt;12,3,'Paraclinicos '!J2645&gt;=12,4)</f>
        <v/>
      </c>
      <c r="S2710" t="str" cm="1">
        <f t="array" ref="S2710">_xlfn.IFS('Paraclinicos '!Y2645="","",'Paraclinicos '!Y2645&lt;70,1,'Paraclinicos '!Y2645&gt;=70,0)</f>
        <v/>
      </c>
      <c r="T2710" t="str" cm="1">
        <f t="array" ref="T2710">_xlfn.IFS('Paraclinicos '!W2645="","",'Paraclinicos '!W2645&lt;6,4,'Paraclinicos '!W2645&lt;10,3,'Paraclinicos '!W2645&lt;13,2,'Paraclinicos '!W2645&lt;15,1,'Paraclinicos '!W2645=15,0)</f>
        <v/>
      </c>
      <c r="U2710" s="54" t="str">
        <f t="shared" si="126"/>
        <v/>
      </c>
      <c r="V2710" t="str" cm="1">
        <f t="array" ref="V2710">_xlfn.IFS('Paraclinicos '!S2645="","",OR('Paraclinicos '!S2645&lt;=8,'Paraclinicos '!S2645&gt;=25),3,'Paraclinicos '!S2645&lt;12,1,'Paraclinicos '!S2645&lt;21,0,'Paraclinicos '!S2645&lt;25,2)</f>
        <v/>
      </c>
      <c r="W2710" t="str">
        <f>IFERROR(IF(INDEX('BD Demog para scores enalazar'!Y$2:'BD Demog para scores enalazar'!Y$3000,MATCH(Formulas!A2710,'BD Demog para scores enalazar'!A$2:'BD Demog para scores enalazar'!A$3000,0))=1,"SI","NO"),"")</f>
        <v/>
      </c>
      <c r="X2710" s="9" t="str">
        <f>IFERROR(IF(INDEX('BD Demog para scores enalazar'!AJ$2:'BD Demog para scores enalazar'!AJ$3000,MATCH(Formulas!A2710,'BD Demog para scores enalazar'!A$2:'BD Demog para scores enalazar'!A$3000,0))=1,"SI","NO"),"")</f>
        <v/>
      </c>
      <c r="Y2710" t="str" cm="1">
        <f t="array" ref="Y2710">IF(AND(W2710="NO",X2710="NO"),_xlfn.IFS('Paraclinicos '!K2645&lt;=91,3,'Paraclinicos '!K2645&lt;94,2,'Paraclinicos '!K2645&lt;96,1,'Paraclinicos '!K2645&gt;=96,0),"")</f>
        <v/>
      </c>
      <c r="Z2710" t="str" cm="1">
        <f t="array" ref="Z2710">IF(OR(W2710="SI",X2710="SI"),_xlfn.IFS(OR(AND('Paraclinicos '!K2646&lt;=83),AND('Paraclinicos '!K2646&gt;=97,AA2710=2)),3,OR(AND('Paraclinicos '!K2646&lt;=86),AND('Paraclinicos '!K2646&gt;=94,AA2710=2)),2,OR(AND('Paraclinicos '!K2646&lt;=88),AND('Paraclinicos '!K2646&gt;=92,AA2710=2)),1,OR(AND('Paraclinicos '!K2646&gt;=88,'Paraclinicos '!K2646&lt;=92),AND('Paraclinicos '!K2646&gt;=93,AA2710=0)),0),"")</f>
        <v/>
      </c>
      <c r="AA2710" t="str" cm="1">
        <f t="array" ref="AA2710">_xlfn.IFS('Paraclinicos '!E2645="","",'Paraclinicos '!E2645="Oxigeno",2,'Paraclinicos '!E2645="Aire",0)</f>
        <v/>
      </c>
    </row>
    <row r="2711" spans="1:27" x14ac:dyDescent="0.25">
      <c r="A2711">
        <f>'Paraclinicos '!A2646</f>
        <v>0</v>
      </c>
      <c r="B2711" s="3">
        <f>'Paraclinicos '!R2646</f>
        <v>0</v>
      </c>
      <c r="C2711" t="str" cm="1">
        <f t="array" ref="C2711">_xlfn.IFS('Paraclinicos '!Q2646="","",'Paraclinicos '!Q2646&gt;60,3,'Paraclinicos '!Q2646&lt;=60,1)</f>
        <v/>
      </c>
      <c r="D2711" t="str">
        <f>IFERROR(IF(INDEX('BD Demog para scores enalazar'!BC$2:BC$3000,MATCH(Formulas!A2711,'BD Demog para scores enalazar'!A$2:A$3000,0))=0,"SI","NO"),"")</f>
        <v/>
      </c>
      <c r="E2711" t="str" cm="1">
        <f t="array" ref="E2711">_xlfn.IFS(D2711="","",D2711="SI",4,D2711="NO",1)</f>
        <v/>
      </c>
      <c r="F2711" t="str" cm="1">
        <f t="array" ref="F2711">_xlfn.IFS('Paraclinicos '!B2646="","",'Paraclinicos '!B2646&gt;1,1,'Paraclinicos '!B2646&lt;=1,3)</f>
        <v/>
      </c>
      <c r="G2711" t="str" cm="1">
        <f t="array" ref="G2711">_xlfn.IFS('Paraclinicos '!D2646="","",AND('Paraclinicos '!D2646&gt;=250,'Paraclinicos '!D2646&lt;=500),2,'Paraclinicos '!D2646&gt;500,3,'Paraclinicos '!D2646&lt;250,1)</f>
        <v/>
      </c>
      <c r="H2711" s="50" t="str">
        <f t="shared" si="127"/>
        <v/>
      </c>
      <c r="I2711" t="str" cm="1">
        <f t="array" ref="I2711">_xlfn.IFS('Paraclinicos '!Q2646="","",'Paraclinicos '!Q2646&gt;=65,1,'Paraclinicos '!Q2646&lt;65,0)</f>
        <v/>
      </c>
      <c r="J2711" t="str" cm="1">
        <f t="array" ref="J2711">_xlfn.IFS('Paraclinicos '!I2646="","",'Paraclinicos '!I2646&gt;7,1,'Paraclinicos '!I2646&lt;=7,0)</f>
        <v/>
      </c>
      <c r="K2711" t="str" cm="1">
        <f t="array" ref="K2711">_xlfn.IFS('Paraclinicos '!W2646="","",'Paraclinicos '!W2646&lt;=8,1,'Paraclinicos '!W2646&gt;8,0)</f>
        <v/>
      </c>
      <c r="L2711" t="str" cm="1">
        <f t="array" ref="L2711">_xlfn.IFS('Paraclinicos '!S2646="","",'Paraclinicos '!S2646&gt;=30,1,'Paraclinicos '!S2646&lt;30,0)</f>
        <v/>
      </c>
      <c r="M2711" t="str" cm="1">
        <f t="array" ref="M2711">_xlfn.IFS(OR('Paraclinicos '!T2646="",'Paraclinicos '!U2646=""),"",OR('Paraclinicos '!T2646&lt;=90,'Paraclinicos '!U2646&lt;=60),1,OR('Paraclinicos '!T2646&gt;90,'Paraclinicos '!U2646&gt;60),0)</f>
        <v/>
      </c>
      <c r="N2711" s="45" t="str">
        <f t="shared" si="128"/>
        <v/>
      </c>
      <c r="O2711" t="str" cm="1">
        <f t="array" ref="O2711">_xlfn.IFS(OR('Paraclinicos '!M2646="",'Paraclinicos '!N2646="",'Paraclinicos '!N2646=0),"",'Paraclinicos '!M2646/'Paraclinicos '!N2646&lt;100,4,'Paraclinicos '!M2646/'Paraclinicos '!N2646&lt;200,3,'Paraclinicos '!M2646/'Paraclinicos '!N2646&lt;300,2,'Paraclinicos '!M2646/'Paraclinicos '!N2646&lt;400,1,'Paraclinicos '!M2646/'Paraclinicos '!N2646&gt;=400,0)</f>
        <v/>
      </c>
      <c r="P2711" t="str" cm="1">
        <f t="array" ref="P2711">_xlfn.IFS('Paraclinicos '!C2646="","",'Paraclinicos '!C2646&lt;20,4,'Paraclinicos '!C2646&lt;50,3,'Paraclinicos '!C2646&lt;100,2,'Paraclinicos '!C2646&lt;150,1,'Paraclinicos '!C2646&gt;150,0)</f>
        <v/>
      </c>
      <c r="Q2711" t="str" cm="1">
        <f t="array" ref="Q2711">_xlfn.IFS('Paraclinicos '!O2646="","",'Paraclinicos '!O2646&lt;1.2,0,'Paraclinicos '!O2646&lt;2,1,'Paraclinicos '!O2646&lt;3.5,2,'Paraclinicos '!O2646&lt;5,3,'Paraclinicos '!O2646&gt;5,4)</f>
        <v/>
      </c>
      <c r="R2711" t="str" cm="1">
        <f t="array" ref="R2711">_xlfn.IFS('Paraclinicos '!J2646="","",'Paraclinicos '!J2646&lt;1.2,0,'Paraclinicos '!J2646&lt;2,1,'Paraclinicos '!J2646&lt;6,2,'Paraclinicos '!J2646&lt;12,3,'Paraclinicos '!J2646&gt;=12,4)</f>
        <v/>
      </c>
      <c r="S2711" t="str" cm="1">
        <f t="array" ref="S2711">_xlfn.IFS('Paraclinicos '!Y2646="","",'Paraclinicos '!Y2646&lt;70,1,'Paraclinicos '!Y2646&gt;=70,0)</f>
        <v/>
      </c>
      <c r="T2711" t="str" cm="1">
        <f t="array" ref="T2711">_xlfn.IFS('Paraclinicos '!W2646="","",'Paraclinicos '!W2646&lt;6,4,'Paraclinicos '!W2646&lt;10,3,'Paraclinicos '!W2646&lt;13,2,'Paraclinicos '!W2646&lt;15,1,'Paraclinicos '!W2646=15,0)</f>
        <v/>
      </c>
      <c r="U2711" s="54" t="str">
        <f t="shared" si="126"/>
        <v/>
      </c>
      <c r="V2711" t="str" cm="1">
        <f t="array" ref="V2711">_xlfn.IFS('Paraclinicos '!S2646="","",OR('Paraclinicos '!S2646&lt;=8,'Paraclinicos '!S2646&gt;=25),3,'Paraclinicos '!S2646&lt;12,1,'Paraclinicos '!S2646&lt;21,0,'Paraclinicos '!S2646&lt;25,2)</f>
        <v/>
      </c>
      <c r="W2711" t="str">
        <f>IFERROR(IF(INDEX('BD Demog para scores enalazar'!Y$2:'BD Demog para scores enalazar'!Y$3000,MATCH(Formulas!A2711,'BD Demog para scores enalazar'!A$2:'BD Demog para scores enalazar'!A$3000,0))=1,"SI","NO"),"")</f>
        <v/>
      </c>
      <c r="X2711" s="9" t="str">
        <f>IFERROR(IF(INDEX('BD Demog para scores enalazar'!AJ$2:'BD Demog para scores enalazar'!AJ$3000,MATCH(Formulas!A2711,'BD Demog para scores enalazar'!A$2:'BD Demog para scores enalazar'!A$3000,0))=1,"SI","NO"),"")</f>
        <v/>
      </c>
      <c r="Y2711" t="str" cm="1">
        <f t="array" ref="Y2711">IF(AND(W2711="NO",X2711="NO"),_xlfn.IFS('Paraclinicos '!K2646&lt;=91,3,'Paraclinicos '!K2646&lt;94,2,'Paraclinicos '!K2646&lt;96,1,'Paraclinicos '!K2646&gt;=96,0),"")</f>
        <v/>
      </c>
      <c r="Z2711" t="str" cm="1">
        <f t="array" ref="Z2711">IF(OR(W2711="SI",X2711="SI"),_xlfn.IFS(OR(AND('Paraclinicos '!K2647&lt;=83),AND('Paraclinicos '!K2647&gt;=97,AA2711=2)),3,OR(AND('Paraclinicos '!K2647&lt;=86),AND('Paraclinicos '!K2647&gt;=94,AA2711=2)),2,OR(AND('Paraclinicos '!K2647&lt;=88),AND('Paraclinicos '!K2647&gt;=92,AA2711=2)),1,OR(AND('Paraclinicos '!K2647&gt;=88,'Paraclinicos '!K2647&lt;=92),AND('Paraclinicos '!K2647&gt;=93,AA2711=0)),0),"")</f>
        <v/>
      </c>
      <c r="AA2711" t="str" cm="1">
        <f t="array" ref="AA2711">_xlfn.IFS('Paraclinicos '!E2646="","",'Paraclinicos '!E2646="Oxigeno",2,'Paraclinicos '!E2646="Aire",0)</f>
        <v/>
      </c>
    </row>
    <row r="2712" spans="1:27" x14ac:dyDescent="0.25">
      <c r="A2712">
        <f>'Paraclinicos '!A2647</f>
        <v>0</v>
      </c>
      <c r="B2712" s="3">
        <f>'Paraclinicos '!R2647</f>
        <v>0</v>
      </c>
      <c r="C2712" t="str" cm="1">
        <f t="array" ref="C2712">_xlfn.IFS('Paraclinicos '!Q2647="","",'Paraclinicos '!Q2647&gt;60,3,'Paraclinicos '!Q2647&lt;=60,1)</f>
        <v/>
      </c>
      <c r="D2712" t="str">
        <f>IFERROR(IF(INDEX('BD Demog para scores enalazar'!BC$2:BC$3000,MATCH(Formulas!A2712,'BD Demog para scores enalazar'!A$2:A$3000,0))=0,"SI","NO"),"")</f>
        <v/>
      </c>
      <c r="E2712" t="str" cm="1">
        <f t="array" ref="E2712">_xlfn.IFS(D2712="","",D2712="SI",4,D2712="NO",1)</f>
        <v/>
      </c>
      <c r="F2712" t="str" cm="1">
        <f t="array" ref="F2712">_xlfn.IFS('Paraclinicos '!B2647="","",'Paraclinicos '!B2647&gt;1,1,'Paraclinicos '!B2647&lt;=1,3)</f>
        <v/>
      </c>
      <c r="G2712" t="str" cm="1">
        <f t="array" ref="G2712">_xlfn.IFS('Paraclinicos '!D2647="","",AND('Paraclinicos '!D2647&gt;=250,'Paraclinicos '!D2647&lt;=500),2,'Paraclinicos '!D2647&gt;500,3,'Paraclinicos '!D2647&lt;250,1)</f>
        <v/>
      </c>
      <c r="H2712" s="50" t="str">
        <f t="shared" si="127"/>
        <v/>
      </c>
      <c r="I2712" t="str" cm="1">
        <f t="array" ref="I2712">_xlfn.IFS('Paraclinicos '!Q2647="","",'Paraclinicos '!Q2647&gt;=65,1,'Paraclinicos '!Q2647&lt;65,0)</f>
        <v/>
      </c>
      <c r="J2712" t="str" cm="1">
        <f t="array" ref="J2712">_xlfn.IFS('Paraclinicos '!I2647="","",'Paraclinicos '!I2647&gt;7,1,'Paraclinicos '!I2647&lt;=7,0)</f>
        <v/>
      </c>
      <c r="K2712" t="str" cm="1">
        <f t="array" ref="K2712">_xlfn.IFS('Paraclinicos '!W2647="","",'Paraclinicos '!W2647&lt;=8,1,'Paraclinicos '!W2647&gt;8,0)</f>
        <v/>
      </c>
      <c r="L2712" t="str" cm="1">
        <f t="array" ref="L2712">_xlfn.IFS('Paraclinicos '!S2647="","",'Paraclinicos '!S2647&gt;=30,1,'Paraclinicos '!S2647&lt;30,0)</f>
        <v/>
      </c>
      <c r="M2712" t="str" cm="1">
        <f t="array" ref="M2712">_xlfn.IFS(OR('Paraclinicos '!T2647="",'Paraclinicos '!U2647=""),"",OR('Paraclinicos '!T2647&lt;=90,'Paraclinicos '!U2647&lt;=60),1,OR('Paraclinicos '!T2647&gt;90,'Paraclinicos '!U2647&gt;60),0)</f>
        <v/>
      </c>
      <c r="N2712" s="45" t="str">
        <f t="shared" si="128"/>
        <v/>
      </c>
      <c r="O2712" t="str" cm="1">
        <f t="array" ref="O2712">_xlfn.IFS(OR('Paraclinicos '!M2647="",'Paraclinicos '!N2647="",'Paraclinicos '!N2647=0),"",'Paraclinicos '!M2647/'Paraclinicos '!N2647&lt;100,4,'Paraclinicos '!M2647/'Paraclinicos '!N2647&lt;200,3,'Paraclinicos '!M2647/'Paraclinicos '!N2647&lt;300,2,'Paraclinicos '!M2647/'Paraclinicos '!N2647&lt;400,1,'Paraclinicos '!M2647/'Paraclinicos '!N2647&gt;=400,0)</f>
        <v/>
      </c>
      <c r="P2712" t="str" cm="1">
        <f t="array" ref="P2712">_xlfn.IFS('Paraclinicos '!C2647="","",'Paraclinicos '!C2647&lt;20,4,'Paraclinicos '!C2647&lt;50,3,'Paraclinicos '!C2647&lt;100,2,'Paraclinicos '!C2647&lt;150,1,'Paraclinicos '!C2647&gt;150,0)</f>
        <v/>
      </c>
      <c r="Q2712" t="str" cm="1">
        <f t="array" ref="Q2712">_xlfn.IFS('Paraclinicos '!O2647="","",'Paraclinicos '!O2647&lt;1.2,0,'Paraclinicos '!O2647&lt;2,1,'Paraclinicos '!O2647&lt;3.5,2,'Paraclinicos '!O2647&lt;5,3,'Paraclinicos '!O2647&gt;5,4)</f>
        <v/>
      </c>
      <c r="R2712" t="str" cm="1">
        <f t="array" ref="R2712">_xlfn.IFS('Paraclinicos '!J2647="","",'Paraclinicos '!J2647&lt;1.2,0,'Paraclinicos '!J2647&lt;2,1,'Paraclinicos '!J2647&lt;6,2,'Paraclinicos '!J2647&lt;12,3,'Paraclinicos '!J2647&gt;=12,4)</f>
        <v/>
      </c>
      <c r="S2712" t="str" cm="1">
        <f t="array" ref="S2712">_xlfn.IFS('Paraclinicos '!Y2647="","",'Paraclinicos '!Y2647&lt;70,1,'Paraclinicos '!Y2647&gt;=70,0)</f>
        <v/>
      </c>
      <c r="T2712" t="str" cm="1">
        <f t="array" ref="T2712">_xlfn.IFS('Paraclinicos '!W2647="","",'Paraclinicos '!W2647&lt;6,4,'Paraclinicos '!W2647&lt;10,3,'Paraclinicos '!W2647&lt;13,2,'Paraclinicos '!W2647&lt;15,1,'Paraclinicos '!W2647=15,0)</f>
        <v/>
      </c>
      <c r="U2712" s="54" t="str">
        <f t="shared" si="126"/>
        <v/>
      </c>
      <c r="V2712" t="str" cm="1">
        <f t="array" ref="V2712">_xlfn.IFS('Paraclinicos '!S2647="","",OR('Paraclinicos '!S2647&lt;=8,'Paraclinicos '!S2647&gt;=25),3,'Paraclinicos '!S2647&lt;12,1,'Paraclinicos '!S2647&lt;21,0,'Paraclinicos '!S2647&lt;25,2)</f>
        <v/>
      </c>
      <c r="W2712" t="str">
        <f>IFERROR(IF(INDEX('BD Demog para scores enalazar'!Y$2:'BD Demog para scores enalazar'!Y$3000,MATCH(Formulas!A2712,'BD Demog para scores enalazar'!A$2:'BD Demog para scores enalazar'!A$3000,0))=1,"SI","NO"),"")</f>
        <v/>
      </c>
      <c r="X2712" s="9" t="str">
        <f>IFERROR(IF(INDEX('BD Demog para scores enalazar'!AJ$2:'BD Demog para scores enalazar'!AJ$3000,MATCH(Formulas!A2712,'BD Demog para scores enalazar'!A$2:'BD Demog para scores enalazar'!A$3000,0))=1,"SI","NO"),"")</f>
        <v/>
      </c>
      <c r="Y2712" t="str" cm="1">
        <f t="array" ref="Y2712">IF(AND(W2712="NO",X2712="NO"),_xlfn.IFS('Paraclinicos '!K2647&lt;=91,3,'Paraclinicos '!K2647&lt;94,2,'Paraclinicos '!K2647&lt;96,1,'Paraclinicos '!K2647&gt;=96,0),"")</f>
        <v/>
      </c>
      <c r="Z2712" t="str" cm="1">
        <f t="array" ref="Z2712">IF(OR(W2712="SI",X2712="SI"),_xlfn.IFS(OR(AND('Paraclinicos '!K2648&lt;=83),AND('Paraclinicos '!K2648&gt;=97,AA2712=2)),3,OR(AND('Paraclinicos '!K2648&lt;=86),AND('Paraclinicos '!K2648&gt;=94,AA2712=2)),2,OR(AND('Paraclinicos '!K2648&lt;=88),AND('Paraclinicos '!K2648&gt;=92,AA2712=2)),1,OR(AND('Paraclinicos '!K2648&gt;=88,'Paraclinicos '!K2648&lt;=92),AND('Paraclinicos '!K2648&gt;=93,AA2712=0)),0),"")</f>
        <v/>
      </c>
      <c r="AA2712" t="str" cm="1">
        <f t="array" ref="AA2712">_xlfn.IFS('Paraclinicos '!E2647="","",'Paraclinicos '!E2647="Oxigeno",2,'Paraclinicos '!E2647="Aire",0)</f>
        <v/>
      </c>
    </row>
    <row r="2713" spans="1:27" x14ac:dyDescent="0.25">
      <c r="A2713">
        <f>'Paraclinicos '!A2648</f>
        <v>0</v>
      </c>
      <c r="B2713" s="3">
        <f>'Paraclinicos '!R2648</f>
        <v>0</v>
      </c>
      <c r="C2713" t="str" cm="1">
        <f t="array" ref="C2713">_xlfn.IFS('Paraclinicos '!Q2648="","",'Paraclinicos '!Q2648&gt;60,3,'Paraclinicos '!Q2648&lt;=60,1)</f>
        <v/>
      </c>
      <c r="D2713" t="str">
        <f>IFERROR(IF(INDEX('BD Demog para scores enalazar'!BC$2:BC$3000,MATCH(Formulas!A2713,'BD Demog para scores enalazar'!A$2:A$3000,0))=0,"SI","NO"),"")</f>
        <v/>
      </c>
      <c r="E2713" t="str" cm="1">
        <f t="array" ref="E2713">_xlfn.IFS(D2713="","",D2713="SI",4,D2713="NO",1)</f>
        <v/>
      </c>
      <c r="F2713" t="str" cm="1">
        <f t="array" ref="F2713">_xlfn.IFS('Paraclinicos '!B2648="","",'Paraclinicos '!B2648&gt;1,1,'Paraclinicos '!B2648&lt;=1,3)</f>
        <v/>
      </c>
      <c r="G2713" t="str" cm="1">
        <f t="array" ref="G2713">_xlfn.IFS('Paraclinicos '!D2648="","",AND('Paraclinicos '!D2648&gt;=250,'Paraclinicos '!D2648&lt;=500),2,'Paraclinicos '!D2648&gt;500,3,'Paraclinicos '!D2648&lt;250,1)</f>
        <v/>
      </c>
      <c r="H2713" s="50" t="str">
        <f t="shared" si="127"/>
        <v/>
      </c>
      <c r="I2713" t="str" cm="1">
        <f t="array" ref="I2713">_xlfn.IFS('Paraclinicos '!Q2648="","",'Paraclinicos '!Q2648&gt;=65,1,'Paraclinicos '!Q2648&lt;65,0)</f>
        <v/>
      </c>
      <c r="J2713" t="str" cm="1">
        <f t="array" ref="J2713">_xlfn.IFS('Paraclinicos '!I2648="","",'Paraclinicos '!I2648&gt;7,1,'Paraclinicos '!I2648&lt;=7,0)</f>
        <v/>
      </c>
      <c r="K2713" t="str" cm="1">
        <f t="array" ref="K2713">_xlfn.IFS('Paraclinicos '!W2648="","",'Paraclinicos '!W2648&lt;=8,1,'Paraclinicos '!W2648&gt;8,0)</f>
        <v/>
      </c>
      <c r="L2713" t="str" cm="1">
        <f t="array" ref="L2713">_xlfn.IFS('Paraclinicos '!S2648="","",'Paraclinicos '!S2648&gt;=30,1,'Paraclinicos '!S2648&lt;30,0)</f>
        <v/>
      </c>
      <c r="M2713" t="str" cm="1">
        <f t="array" ref="M2713">_xlfn.IFS(OR('Paraclinicos '!T2648="",'Paraclinicos '!U2648=""),"",OR('Paraclinicos '!T2648&lt;=90,'Paraclinicos '!U2648&lt;=60),1,OR('Paraclinicos '!T2648&gt;90,'Paraclinicos '!U2648&gt;60),0)</f>
        <v/>
      </c>
      <c r="N2713" s="45" t="str">
        <f t="shared" si="128"/>
        <v/>
      </c>
      <c r="O2713" t="str" cm="1">
        <f t="array" ref="O2713">_xlfn.IFS(OR('Paraclinicos '!M2648="",'Paraclinicos '!N2648="",'Paraclinicos '!N2648=0),"",'Paraclinicos '!M2648/'Paraclinicos '!N2648&lt;100,4,'Paraclinicos '!M2648/'Paraclinicos '!N2648&lt;200,3,'Paraclinicos '!M2648/'Paraclinicos '!N2648&lt;300,2,'Paraclinicos '!M2648/'Paraclinicos '!N2648&lt;400,1,'Paraclinicos '!M2648/'Paraclinicos '!N2648&gt;=400,0)</f>
        <v/>
      </c>
      <c r="P2713" t="str" cm="1">
        <f t="array" ref="P2713">_xlfn.IFS('Paraclinicos '!C2648="","",'Paraclinicos '!C2648&lt;20,4,'Paraclinicos '!C2648&lt;50,3,'Paraclinicos '!C2648&lt;100,2,'Paraclinicos '!C2648&lt;150,1,'Paraclinicos '!C2648&gt;150,0)</f>
        <v/>
      </c>
      <c r="Q2713" t="str" cm="1">
        <f t="array" ref="Q2713">_xlfn.IFS('Paraclinicos '!O2648="","",'Paraclinicos '!O2648&lt;1.2,0,'Paraclinicos '!O2648&lt;2,1,'Paraclinicos '!O2648&lt;3.5,2,'Paraclinicos '!O2648&lt;5,3,'Paraclinicos '!O2648&gt;5,4)</f>
        <v/>
      </c>
      <c r="R2713" t="str" cm="1">
        <f t="array" ref="R2713">_xlfn.IFS('Paraclinicos '!J2648="","",'Paraclinicos '!J2648&lt;1.2,0,'Paraclinicos '!J2648&lt;2,1,'Paraclinicos '!J2648&lt;6,2,'Paraclinicos '!J2648&lt;12,3,'Paraclinicos '!J2648&gt;=12,4)</f>
        <v/>
      </c>
      <c r="S2713" t="str" cm="1">
        <f t="array" ref="S2713">_xlfn.IFS('Paraclinicos '!Y2648="","",'Paraclinicos '!Y2648&lt;70,1,'Paraclinicos '!Y2648&gt;=70,0)</f>
        <v/>
      </c>
      <c r="T2713" t="str" cm="1">
        <f t="array" ref="T2713">_xlfn.IFS('Paraclinicos '!W2648="","",'Paraclinicos '!W2648&lt;6,4,'Paraclinicos '!W2648&lt;10,3,'Paraclinicos '!W2648&lt;13,2,'Paraclinicos '!W2648&lt;15,1,'Paraclinicos '!W2648=15,0)</f>
        <v/>
      </c>
      <c r="U2713" s="54" t="str">
        <f t="shared" si="126"/>
        <v/>
      </c>
      <c r="V2713" t="str" cm="1">
        <f t="array" ref="V2713">_xlfn.IFS('Paraclinicos '!S2648="","",OR('Paraclinicos '!S2648&lt;=8,'Paraclinicos '!S2648&gt;=25),3,'Paraclinicos '!S2648&lt;12,1,'Paraclinicos '!S2648&lt;21,0,'Paraclinicos '!S2648&lt;25,2)</f>
        <v/>
      </c>
      <c r="W2713" t="str">
        <f>IFERROR(IF(INDEX('BD Demog para scores enalazar'!Y$2:'BD Demog para scores enalazar'!Y$3000,MATCH(Formulas!A2713,'BD Demog para scores enalazar'!A$2:'BD Demog para scores enalazar'!A$3000,0))=1,"SI","NO"),"")</f>
        <v/>
      </c>
      <c r="X2713" s="9" t="str">
        <f>IFERROR(IF(INDEX('BD Demog para scores enalazar'!AJ$2:'BD Demog para scores enalazar'!AJ$3000,MATCH(Formulas!A2713,'BD Demog para scores enalazar'!A$2:'BD Demog para scores enalazar'!A$3000,0))=1,"SI","NO"),"")</f>
        <v/>
      </c>
      <c r="Y2713" t="str" cm="1">
        <f t="array" ref="Y2713">IF(AND(W2713="NO",X2713="NO"),_xlfn.IFS('Paraclinicos '!K2648&lt;=91,3,'Paraclinicos '!K2648&lt;94,2,'Paraclinicos '!K2648&lt;96,1,'Paraclinicos '!K2648&gt;=96,0),"")</f>
        <v/>
      </c>
      <c r="Z2713" t="str" cm="1">
        <f t="array" ref="Z2713">IF(OR(W2713="SI",X2713="SI"),_xlfn.IFS(OR(AND('Paraclinicos '!K2649&lt;=83),AND('Paraclinicos '!K2649&gt;=97,AA2713=2)),3,OR(AND('Paraclinicos '!K2649&lt;=86),AND('Paraclinicos '!K2649&gt;=94,AA2713=2)),2,OR(AND('Paraclinicos '!K2649&lt;=88),AND('Paraclinicos '!K2649&gt;=92,AA2713=2)),1,OR(AND('Paraclinicos '!K2649&gt;=88,'Paraclinicos '!K2649&lt;=92),AND('Paraclinicos '!K2649&gt;=93,AA2713=0)),0),"")</f>
        <v/>
      </c>
      <c r="AA2713" t="str" cm="1">
        <f t="array" ref="AA2713">_xlfn.IFS('Paraclinicos '!E2648="","",'Paraclinicos '!E2648="Oxigeno",2,'Paraclinicos '!E2648="Aire",0)</f>
        <v/>
      </c>
    </row>
    <row r="2714" spans="1:27" x14ac:dyDescent="0.25">
      <c r="A2714">
        <f>'Paraclinicos '!A2649</f>
        <v>0</v>
      </c>
      <c r="B2714" s="3">
        <f>'Paraclinicos '!R2649</f>
        <v>0</v>
      </c>
      <c r="C2714" t="str" cm="1">
        <f t="array" ref="C2714">_xlfn.IFS('Paraclinicos '!Q2649="","",'Paraclinicos '!Q2649&gt;60,3,'Paraclinicos '!Q2649&lt;=60,1)</f>
        <v/>
      </c>
      <c r="D2714" t="str">
        <f>IFERROR(IF(INDEX('BD Demog para scores enalazar'!BC$2:BC$3000,MATCH(Formulas!A2714,'BD Demog para scores enalazar'!A$2:A$3000,0))=0,"SI","NO"),"")</f>
        <v/>
      </c>
      <c r="E2714" t="str" cm="1">
        <f t="array" ref="E2714">_xlfn.IFS(D2714="","",D2714="SI",4,D2714="NO",1)</f>
        <v/>
      </c>
      <c r="F2714" t="str" cm="1">
        <f t="array" ref="F2714">_xlfn.IFS('Paraclinicos '!B2649="","",'Paraclinicos '!B2649&gt;1,1,'Paraclinicos '!B2649&lt;=1,3)</f>
        <v/>
      </c>
      <c r="G2714" t="str" cm="1">
        <f t="array" ref="G2714">_xlfn.IFS('Paraclinicos '!D2649="","",AND('Paraclinicos '!D2649&gt;=250,'Paraclinicos '!D2649&lt;=500),2,'Paraclinicos '!D2649&gt;500,3,'Paraclinicos '!D2649&lt;250,1)</f>
        <v/>
      </c>
      <c r="H2714" s="50" t="str">
        <f t="shared" si="127"/>
        <v/>
      </c>
      <c r="I2714" t="str" cm="1">
        <f t="array" ref="I2714">_xlfn.IFS('Paraclinicos '!Q2649="","",'Paraclinicos '!Q2649&gt;=65,1,'Paraclinicos '!Q2649&lt;65,0)</f>
        <v/>
      </c>
      <c r="J2714" t="str" cm="1">
        <f t="array" ref="J2714">_xlfn.IFS('Paraclinicos '!I2649="","",'Paraclinicos '!I2649&gt;7,1,'Paraclinicos '!I2649&lt;=7,0)</f>
        <v/>
      </c>
      <c r="K2714" t="str" cm="1">
        <f t="array" ref="K2714">_xlfn.IFS('Paraclinicos '!W2649="","",'Paraclinicos '!W2649&lt;=8,1,'Paraclinicos '!W2649&gt;8,0)</f>
        <v/>
      </c>
      <c r="L2714" t="str" cm="1">
        <f t="array" ref="L2714">_xlfn.IFS('Paraclinicos '!S2649="","",'Paraclinicos '!S2649&gt;=30,1,'Paraclinicos '!S2649&lt;30,0)</f>
        <v/>
      </c>
      <c r="M2714" t="str" cm="1">
        <f t="array" ref="M2714">_xlfn.IFS(OR('Paraclinicos '!T2649="",'Paraclinicos '!U2649=""),"",OR('Paraclinicos '!T2649&lt;=90,'Paraclinicos '!U2649&lt;=60),1,OR('Paraclinicos '!T2649&gt;90,'Paraclinicos '!U2649&gt;60),0)</f>
        <v/>
      </c>
      <c r="N2714" s="45" t="str">
        <f t="shared" si="128"/>
        <v/>
      </c>
      <c r="O2714" t="str" cm="1">
        <f t="array" ref="O2714">_xlfn.IFS(OR('Paraclinicos '!M2649="",'Paraclinicos '!N2649="",'Paraclinicos '!N2649=0),"",'Paraclinicos '!M2649/'Paraclinicos '!N2649&lt;100,4,'Paraclinicos '!M2649/'Paraclinicos '!N2649&lt;200,3,'Paraclinicos '!M2649/'Paraclinicos '!N2649&lt;300,2,'Paraclinicos '!M2649/'Paraclinicos '!N2649&lt;400,1,'Paraclinicos '!M2649/'Paraclinicos '!N2649&gt;=400,0)</f>
        <v/>
      </c>
      <c r="P2714" t="str" cm="1">
        <f t="array" ref="P2714">_xlfn.IFS('Paraclinicos '!C2649="","",'Paraclinicos '!C2649&lt;20,4,'Paraclinicos '!C2649&lt;50,3,'Paraclinicos '!C2649&lt;100,2,'Paraclinicos '!C2649&lt;150,1,'Paraclinicos '!C2649&gt;150,0)</f>
        <v/>
      </c>
      <c r="Q2714" t="str" cm="1">
        <f t="array" ref="Q2714">_xlfn.IFS('Paraclinicos '!O2649="","",'Paraclinicos '!O2649&lt;1.2,0,'Paraclinicos '!O2649&lt;2,1,'Paraclinicos '!O2649&lt;3.5,2,'Paraclinicos '!O2649&lt;5,3,'Paraclinicos '!O2649&gt;5,4)</f>
        <v/>
      </c>
      <c r="R2714" t="str" cm="1">
        <f t="array" ref="R2714">_xlfn.IFS('Paraclinicos '!J2649="","",'Paraclinicos '!J2649&lt;1.2,0,'Paraclinicos '!J2649&lt;2,1,'Paraclinicos '!J2649&lt;6,2,'Paraclinicos '!J2649&lt;12,3,'Paraclinicos '!J2649&gt;=12,4)</f>
        <v/>
      </c>
      <c r="S2714" t="str" cm="1">
        <f t="array" ref="S2714">_xlfn.IFS('Paraclinicos '!Y2649="","",'Paraclinicos '!Y2649&lt;70,1,'Paraclinicos '!Y2649&gt;=70,0)</f>
        <v/>
      </c>
      <c r="T2714" t="str" cm="1">
        <f t="array" ref="T2714">_xlfn.IFS('Paraclinicos '!W2649="","",'Paraclinicos '!W2649&lt;6,4,'Paraclinicos '!W2649&lt;10,3,'Paraclinicos '!W2649&lt;13,2,'Paraclinicos '!W2649&lt;15,1,'Paraclinicos '!W2649=15,0)</f>
        <v/>
      </c>
      <c r="U2714" s="54" t="str">
        <f t="shared" si="126"/>
        <v/>
      </c>
      <c r="V2714" t="str" cm="1">
        <f t="array" ref="V2714">_xlfn.IFS('Paraclinicos '!S2649="","",OR('Paraclinicos '!S2649&lt;=8,'Paraclinicos '!S2649&gt;=25),3,'Paraclinicos '!S2649&lt;12,1,'Paraclinicos '!S2649&lt;21,0,'Paraclinicos '!S2649&lt;25,2)</f>
        <v/>
      </c>
      <c r="W2714" t="str">
        <f>IFERROR(IF(INDEX('BD Demog para scores enalazar'!Y$2:'BD Demog para scores enalazar'!Y$3000,MATCH(Formulas!A2714,'BD Demog para scores enalazar'!A$2:'BD Demog para scores enalazar'!A$3000,0))=1,"SI","NO"),"")</f>
        <v/>
      </c>
      <c r="X2714" s="9" t="str">
        <f>IFERROR(IF(INDEX('BD Demog para scores enalazar'!AJ$2:'BD Demog para scores enalazar'!AJ$3000,MATCH(Formulas!A2714,'BD Demog para scores enalazar'!A$2:'BD Demog para scores enalazar'!A$3000,0))=1,"SI","NO"),"")</f>
        <v/>
      </c>
      <c r="Y2714" t="str" cm="1">
        <f t="array" ref="Y2714">IF(AND(W2714="NO",X2714="NO"),_xlfn.IFS('Paraclinicos '!K2649&lt;=91,3,'Paraclinicos '!K2649&lt;94,2,'Paraclinicos '!K2649&lt;96,1,'Paraclinicos '!K2649&gt;=96,0),"")</f>
        <v/>
      </c>
      <c r="Z2714" t="str" cm="1">
        <f t="array" ref="Z2714">IF(OR(W2714="SI",X2714="SI"),_xlfn.IFS(OR(AND('Paraclinicos '!K2650&lt;=83),AND('Paraclinicos '!K2650&gt;=97,AA2714=2)),3,OR(AND('Paraclinicos '!K2650&lt;=86),AND('Paraclinicos '!K2650&gt;=94,AA2714=2)),2,OR(AND('Paraclinicos '!K2650&lt;=88),AND('Paraclinicos '!K2650&gt;=92,AA2714=2)),1,OR(AND('Paraclinicos '!K2650&gt;=88,'Paraclinicos '!K2650&lt;=92),AND('Paraclinicos '!K2650&gt;=93,AA2714=0)),0),"")</f>
        <v/>
      </c>
      <c r="AA2714" t="str" cm="1">
        <f t="array" ref="AA2714">_xlfn.IFS('Paraclinicos '!E2649="","",'Paraclinicos '!E2649="Oxigeno",2,'Paraclinicos '!E2649="Aire",0)</f>
        <v/>
      </c>
    </row>
    <row r="2715" spans="1:27" x14ac:dyDescent="0.25">
      <c r="A2715">
        <f>'Paraclinicos '!A2650</f>
        <v>0</v>
      </c>
      <c r="B2715" s="3">
        <f>'Paraclinicos '!R2650</f>
        <v>0</v>
      </c>
      <c r="C2715" t="str" cm="1">
        <f t="array" ref="C2715">_xlfn.IFS('Paraclinicos '!Q2650="","",'Paraclinicos '!Q2650&gt;60,3,'Paraclinicos '!Q2650&lt;=60,1)</f>
        <v/>
      </c>
      <c r="D2715" t="str">
        <f>IFERROR(IF(INDEX('BD Demog para scores enalazar'!BC$2:BC$3000,MATCH(Formulas!A2715,'BD Demog para scores enalazar'!A$2:A$3000,0))=0,"SI","NO"),"")</f>
        <v/>
      </c>
      <c r="E2715" t="str" cm="1">
        <f t="array" ref="E2715">_xlfn.IFS(D2715="","",D2715="SI",4,D2715="NO",1)</f>
        <v/>
      </c>
      <c r="F2715" t="str" cm="1">
        <f t="array" ref="F2715">_xlfn.IFS('Paraclinicos '!B2650="","",'Paraclinicos '!B2650&gt;1,1,'Paraclinicos '!B2650&lt;=1,3)</f>
        <v/>
      </c>
      <c r="G2715" t="str" cm="1">
        <f t="array" ref="G2715">_xlfn.IFS('Paraclinicos '!D2650="","",AND('Paraclinicos '!D2650&gt;=250,'Paraclinicos '!D2650&lt;=500),2,'Paraclinicos '!D2650&gt;500,3,'Paraclinicos '!D2650&lt;250,1)</f>
        <v/>
      </c>
      <c r="H2715" s="50" t="str">
        <f t="shared" si="127"/>
        <v/>
      </c>
      <c r="I2715" t="str" cm="1">
        <f t="array" ref="I2715">_xlfn.IFS('Paraclinicos '!Q2650="","",'Paraclinicos '!Q2650&gt;=65,1,'Paraclinicos '!Q2650&lt;65,0)</f>
        <v/>
      </c>
      <c r="J2715" t="str" cm="1">
        <f t="array" ref="J2715">_xlfn.IFS('Paraclinicos '!I2650="","",'Paraclinicos '!I2650&gt;7,1,'Paraclinicos '!I2650&lt;=7,0)</f>
        <v/>
      </c>
      <c r="K2715" t="str" cm="1">
        <f t="array" ref="K2715">_xlfn.IFS('Paraclinicos '!W2650="","",'Paraclinicos '!W2650&lt;=8,1,'Paraclinicos '!W2650&gt;8,0)</f>
        <v/>
      </c>
      <c r="L2715" t="str" cm="1">
        <f t="array" ref="L2715">_xlfn.IFS('Paraclinicos '!S2650="","",'Paraclinicos '!S2650&gt;=30,1,'Paraclinicos '!S2650&lt;30,0)</f>
        <v/>
      </c>
      <c r="M2715" t="str" cm="1">
        <f t="array" ref="M2715">_xlfn.IFS(OR('Paraclinicos '!T2650="",'Paraclinicos '!U2650=""),"",OR('Paraclinicos '!T2650&lt;=90,'Paraclinicos '!U2650&lt;=60),1,OR('Paraclinicos '!T2650&gt;90,'Paraclinicos '!U2650&gt;60),0)</f>
        <v/>
      </c>
      <c r="N2715" s="45" t="str">
        <f t="shared" si="128"/>
        <v/>
      </c>
      <c r="O2715" t="str" cm="1">
        <f t="array" ref="O2715">_xlfn.IFS(OR('Paraclinicos '!M2650="",'Paraclinicos '!N2650="",'Paraclinicos '!N2650=0),"",'Paraclinicos '!M2650/'Paraclinicos '!N2650&lt;100,4,'Paraclinicos '!M2650/'Paraclinicos '!N2650&lt;200,3,'Paraclinicos '!M2650/'Paraclinicos '!N2650&lt;300,2,'Paraclinicos '!M2650/'Paraclinicos '!N2650&lt;400,1,'Paraclinicos '!M2650/'Paraclinicos '!N2650&gt;=400,0)</f>
        <v/>
      </c>
      <c r="P2715" t="str" cm="1">
        <f t="array" ref="P2715">_xlfn.IFS('Paraclinicos '!C2650="","",'Paraclinicos '!C2650&lt;20,4,'Paraclinicos '!C2650&lt;50,3,'Paraclinicos '!C2650&lt;100,2,'Paraclinicos '!C2650&lt;150,1,'Paraclinicos '!C2650&gt;150,0)</f>
        <v/>
      </c>
      <c r="Q2715" t="str" cm="1">
        <f t="array" ref="Q2715">_xlfn.IFS('Paraclinicos '!O2650="","",'Paraclinicos '!O2650&lt;1.2,0,'Paraclinicos '!O2650&lt;2,1,'Paraclinicos '!O2650&lt;3.5,2,'Paraclinicos '!O2650&lt;5,3,'Paraclinicos '!O2650&gt;5,4)</f>
        <v/>
      </c>
      <c r="R2715" t="str" cm="1">
        <f t="array" ref="R2715">_xlfn.IFS('Paraclinicos '!J2650="","",'Paraclinicos '!J2650&lt;1.2,0,'Paraclinicos '!J2650&lt;2,1,'Paraclinicos '!J2650&lt;6,2,'Paraclinicos '!J2650&lt;12,3,'Paraclinicos '!J2650&gt;=12,4)</f>
        <v/>
      </c>
      <c r="S2715" t="str" cm="1">
        <f t="array" ref="S2715">_xlfn.IFS('Paraclinicos '!Y2650="","",'Paraclinicos '!Y2650&lt;70,1,'Paraclinicos '!Y2650&gt;=70,0)</f>
        <v/>
      </c>
      <c r="T2715" t="str" cm="1">
        <f t="array" ref="T2715">_xlfn.IFS('Paraclinicos '!W2650="","",'Paraclinicos '!W2650&lt;6,4,'Paraclinicos '!W2650&lt;10,3,'Paraclinicos '!W2650&lt;13,2,'Paraclinicos '!W2650&lt;15,1,'Paraclinicos '!W2650=15,0)</f>
        <v/>
      </c>
      <c r="U2715" s="54" t="str">
        <f t="shared" si="126"/>
        <v/>
      </c>
      <c r="V2715" t="str" cm="1">
        <f t="array" ref="V2715">_xlfn.IFS('Paraclinicos '!S2650="","",OR('Paraclinicos '!S2650&lt;=8,'Paraclinicos '!S2650&gt;=25),3,'Paraclinicos '!S2650&lt;12,1,'Paraclinicos '!S2650&lt;21,0,'Paraclinicos '!S2650&lt;25,2)</f>
        <v/>
      </c>
      <c r="W2715" t="str">
        <f>IFERROR(IF(INDEX('BD Demog para scores enalazar'!Y$2:'BD Demog para scores enalazar'!Y$3000,MATCH(Formulas!A2715,'BD Demog para scores enalazar'!A$2:'BD Demog para scores enalazar'!A$3000,0))=1,"SI","NO"),"")</f>
        <v/>
      </c>
      <c r="X2715" s="9" t="str">
        <f>IFERROR(IF(INDEX('BD Demog para scores enalazar'!AJ$2:'BD Demog para scores enalazar'!AJ$3000,MATCH(Formulas!A2715,'BD Demog para scores enalazar'!A$2:'BD Demog para scores enalazar'!A$3000,0))=1,"SI","NO"),"")</f>
        <v/>
      </c>
      <c r="Y2715" t="str" cm="1">
        <f t="array" ref="Y2715">IF(AND(W2715="NO",X2715="NO"),_xlfn.IFS('Paraclinicos '!K2650&lt;=91,3,'Paraclinicos '!K2650&lt;94,2,'Paraclinicos '!K2650&lt;96,1,'Paraclinicos '!K2650&gt;=96,0),"")</f>
        <v/>
      </c>
      <c r="Z2715" t="str" cm="1">
        <f t="array" ref="Z2715">IF(OR(W2715="SI",X2715="SI"),_xlfn.IFS(OR(AND('Paraclinicos '!K2651&lt;=83),AND('Paraclinicos '!K2651&gt;=97,AA2715=2)),3,OR(AND('Paraclinicos '!K2651&lt;=86),AND('Paraclinicos '!K2651&gt;=94,AA2715=2)),2,OR(AND('Paraclinicos '!K2651&lt;=88),AND('Paraclinicos '!K2651&gt;=92,AA2715=2)),1,OR(AND('Paraclinicos '!K2651&gt;=88,'Paraclinicos '!K2651&lt;=92),AND('Paraclinicos '!K2651&gt;=93,AA2715=0)),0),"")</f>
        <v/>
      </c>
      <c r="AA2715" t="str" cm="1">
        <f t="array" ref="AA2715">_xlfn.IFS('Paraclinicos '!E2650="","",'Paraclinicos '!E2650="Oxigeno",2,'Paraclinicos '!E2650="Aire",0)</f>
        <v/>
      </c>
    </row>
    <row r="2716" spans="1:27" x14ac:dyDescent="0.25">
      <c r="A2716">
        <f>'Paraclinicos '!A2651</f>
        <v>0</v>
      </c>
      <c r="B2716" s="3">
        <f>'Paraclinicos '!R2651</f>
        <v>0</v>
      </c>
      <c r="C2716" t="str" cm="1">
        <f t="array" ref="C2716">_xlfn.IFS('Paraclinicos '!Q2651="","",'Paraclinicos '!Q2651&gt;60,3,'Paraclinicos '!Q2651&lt;=60,1)</f>
        <v/>
      </c>
      <c r="D2716" t="str">
        <f>IFERROR(IF(INDEX('BD Demog para scores enalazar'!BC$2:BC$3000,MATCH(Formulas!A2716,'BD Demog para scores enalazar'!A$2:A$3000,0))=0,"SI","NO"),"")</f>
        <v/>
      </c>
      <c r="E2716" t="str" cm="1">
        <f t="array" ref="E2716">_xlfn.IFS(D2716="","",D2716="SI",4,D2716="NO",1)</f>
        <v/>
      </c>
      <c r="F2716" t="str" cm="1">
        <f t="array" ref="F2716">_xlfn.IFS('Paraclinicos '!B2651="","",'Paraclinicos '!B2651&gt;1,1,'Paraclinicos '!B2651&lt;=1,3)</f>
        <v/>
      </c>
      <c r="G2716" t="str" cm="1">
        <f t="array" ref="G2716">_xlfn.IFS('Paraclinicos '!D2651="","",AND('Paraclinicos '!D2651&gt;=250,'Paraclinicos '!D2651&lt;=500),2,'Paraclinicos '!D2651&gt;500,3,'Paraclinicos '!D2651&lt;250,1)</f>
        <v/>
      </c>
      <c r="H2716" s="50" t="str">
        <f t="shared" si="127"/>
        <v/>
      </c>
      <c r="I2716" t="str" cm="1">
        <f t="array" ref="I2716">_xlfn.IFS('Paraclinicos '!Q2651="","",'Paraclinicos '!Q2651&gt;=65,1,'Paraclinicos '!Q2651&lt;65,0)</f>
        <v/>
      </c>
      <c r="J2716" t="str" cm="1">
        <f t="array" ref="J2716">_xlfn.IFS('Paraclinicos '!I2651="","",'Paraclinicos '!I2651&gt;7,1,'Paraclinicos '!I2651&lt;=7,0)</f>
        <v/>
      </c>
      <c r="K2716" t="str" cm="1">
        <f t="array" ref="K2716">_xlfn.IFS('Paraclinicos '!W2651="","",'Paraclinicos '!W2651&lt;=8,1,'Paraclinicos '!W2651&gt;8,0)</f>
        <v/>
      </c>
      <c r="L2716" t="str" cm="1">
        <f t="array" ref="L2716">_xlfn.IFS('Paraclinicos '!S2651="","",'Paraclinicos '!S2651&gt;=30,1,'Paraclinicos '!S2651&lt;30,0)</f>
        <v/>
      </c>
      <c r="M2716" t="str" cm="1">
        <f t="array" ref="M2716">_xlfn.IFS(OR('Paraclinicos '!T2651="",'Paraclinicos '!U2651=""),"",OR('Paraclinicos '!T2651&lt;=90,'Paraclinicos '!U2651&lt;=60),1,OR('Paraclinicos '!T2651&gt;90,'Paraclinicos '!U2651&gt;60),0)</f>
        <v/>
      </c>
      <c r="N2716" s="45" t="str">
        <f t="shared" si="128"/>
        <v/>
      </c>
      <c r="O2716" t="str" cm="1">
        <f t="array" ref="O2716">_xlfn.IFS(OR('Paraclinicos '!M2651="",'Paraclinicos '!N2651="",'Paraclinicos '!N2651=0),"",'Paraclinicos '!M2651/'Paraclinicos '!N2651&lt;100,4,'Paraclinicos '!M2651/'Paraclinicos '!N2651&lt;200,3,'Paraclinicos '!M2651/'Paraclinicos '!N2651&lt;300,2,'Paraclinicos '!M2651/'Paraclinicos '!N2651&lt;400,1,'Paraclinicos '!M2651/'Paraclinicos '!N2651&gt;=400,0)</f>
        <v/>
      </c>
      <c r="P2716" t="str" cm="1">
        <f t="array" ref="P2716">_xlfn.IFS('Paraclinicos '!C2651="","",'Paraclinicos '!C2651&lt;20,4,'Paraclinicos '!C2651&lt;50,3,'Paraclinicos '!C2651&lt;100,2,'Paraclinicos '!C2651&lt;150,1,'Paraclinicos '!C2651&gt;150,0)</f>
        <v/>
      </c>
      <c r="Q2716" t="str" cm="1">
        <f t="array" ref="Q2716">_xlfn.IFS('Paraclinicos '!O2651="","",'Paraclinicos '!O2651&lt;1.2,0,'Paraclinicos '!O2651&lt;2,1,'Paraclinicos '!O2651&lt;3.5,2,'Paraclinicos '!O2651&lt;5,3,'Paraclinicos '!O2651&gt;5,4)</f>
        <v/>
      </c>
      <c r="R2716" t="str" cm="1">
        <f t="array" ref="R2716">_xlfn.IFS('Paraclinicos '!J2651="","",'Paraclinicos '!J2651&lt;1.2,0,'Paraclinicos '!J2651&lt;2,1,'Paraclinicos '!J2651&lt;6,2,'Paraclinicos '!J2651&lt;12,3,'Paraclinicos '!J2651&gt;=12,4)</f>
        <v/>
      </c>
      <c r="S2716" t="str" cm="1">
        <f t="array" ref="S2716">_xlfn.IFS('Paraclinicos '!Y2651="","",'Paraclinicos '!Y2651&lt;70,1,'Paraclinicos '!Y2651&gt;=70,0)</f>
        <v/>
      </c>
      <c r="T2716" t="str" cm="1">
        <f t="array" ref="T2716">_xlfn.IFS('Paraclinicos '!W2651="","",'Paraclinicos '!W2651&lt;6,4,'Paraclinicos '!W2651&lt;10,3,'Paraclinicos '!W2651&lt;13,2,'Paraclinicos '!W2651&lt;15,1,'Paraclinicos '!W2651=15,0)</f>
        <v/>
      </c>
      <c r="U2716" s="54" t="str">
        <f t="shared" si="126"/>
        <v/>
      </c>
      <c r="V2716" t="str" cm="1">
        <f t="array" ref="V2716">_xlfn.IFS('Paraclinicos '!S2651="","",OR('Paraclinicos '!S2651&lt;=8,'Paraclinicos '!S2651&gt;=25),3,'Paraclinicos '!S2651&lt;12,1,'Paraclinicos '!S2651&lt;21,0,'Paraclinicos '!S2651&lt;25,2)</f>
        <v/>
      </c>
      <c r="W2716" t="str">
        <f>IFERROR(IF(INDEX('BD Demog para scores enalazar'!Y$2:'BD Demog para scores enalazar'!Y$3000,MATCH(Formulas!A2716,'BD Demog para scores enalazar'!A$2:'BD Demog para scores enalazar'!A$3000,0))=1,"SI","NO"),"")</f>
        <v/>
      </c>
      <c r="X2716" s="9" t="str">
        <f>IFERROR(IF(INDEX('BD Demog para scores enalazar'!AJ$2:'BD Demog para scores enalazar'!AJ$3000,MATCH(Formulas!A2716,'BD Demog para scores enalazar'!A$2:'BD Demog para scores enalazar'!A$3000,0))=1,"SI","NO"),"")</f>
        <v/>
      </c>
      <c r="Y2716" t="str" cm="1">
        <f t="array" ref="Y2716">IF(AND(W2716="NO",X2716="NO"),_xlfn.IFS('Paraclinicos '!K2651&lt;=91,3,'Paraclinicos '!K2651&lt;94,2,'Paraclinicos '!K2651&lt;96,1,'Paraclinicos '!K2651&gt;=96,0),"")</f>
        <v/>
      </c>
      <c r="Z2716" t="str" cm="1">
        <f t="array" ref="Z2716">IF(OR(W2716="SI",X2716="SI"),_xlfn.IFS(OR(AND('Paraclinicos '!K2652&lt;=83),AND('Paraclinicos '!K2652&gt;=97,AA2716=2)),3,OR(AND('Paraclinicos '!K2652&lt;=86),AND('Paraclinicos '!K2652&gt;=94,AA2716=2)),2,OR(AND('Paraclinicos '!K2652&lt;=88),AND('Paraclinicos '!K2652&gt;=92,AA2716=2)),1,OR(AND('Paraclinicos '!K2652&gt;=88,'Paraclinicos '!K2652&lt;=92),AND('Paraclinicos '!K2652&gt;=93,AA2716=0)),0),"")</f>
        <v/>
      </c>
      <c r="AA2716" t="str" cm="1">
        <f t="array" ref="AA2716">_xlfn.IFS('Paraclinicos '!E2651="","",'Paraclinicos '!E2651="Oxigeno",2,'Paraclinicos '!E2651="Aire",0)</f>
        <v/>
      </c>
    </row>
    <row r="2717" spans="1:27" x14ac:dyDescent="0.25">
      <c r="A2717">
        <f>'Paraclinicos '!A2652</f>
        <v>0</v>
      </c>
      <c r="B2717" s="3">
        <f>'Paraclinicos '!R2652</f>
        <v>0</v>
      </c>
      <c r="C2717" t="str" cm="1">
        <f t="array" ref="C2717">_xlfn.IFS('Paraclinicos '!Q2652="","",'Paraclinicos '!Q2652&gt;60,3,'Paraclinicos '!Q2652&lt;=60,1)</f>
        <v/>
      </c>
      <c r="D2717" t="str">
        <f>IFERROR(IF(INDEX('BD Demog para scores enalazar'!BC$2:BC$3000,MATCH(Formulas!A2717,'BD Demog para scores enalazar'!A$2:A$3000,0))=0,"SI","NO"),"")</f>
        <v/>
      </c>
      <c r="E2717" t="str" cm="1">
        <f t="array" ref="E2717">_xlfn.IFS(D2717="","",D2717="SI",4,D2717="NO",1)</f>
        <v/>
      </c>
      <c r="F2717" t="str" cm="1">
        <f t="array" ref="F2717">_xlfn.IFS('Paraclinicos '!B2652="","",'Paraclinicos '!B2652&gt;1,1,'Paraclinicos '!B2652&lt;=1,3)</f>
        <v/>
      </c>
      <c r="G2717" t="str" cm="1">
        <f t="array" ref="G2717">_xlfn.IFS('Paraclinicos '!D2652="","",AND('Paraclinicos '!D2652&gt;=250,'Paraclinicos '!D2652&lt;=500),2,'Paraclinicos '!D2652&gt;500,3,'Paraclinicos '!D2652&lt;250,1)</f>
        <v/>
      </c>
      <c r="H2717" s="50" t="str">
        <f t="shared" si="127"/>
        <v/>
      </c>
      <c r="I2717" t="str" cm="1">
        <f t="array" ref="I2717">_xlfn.IFS('Paraclinicos '!Q2652="","",'Paraclinicos '!Q2652&gt;=65,1,'Paraclinicos '!Q2652&lt;65,0)</f>
        <v/>
      </c>
      <c r="J2717" t="str" cm="1">
        <f t="array" ref="J2717">_xlfn.IFS('Paraclinicos '!I2652="","",'Paraclinicos '!I2652&gt;7,1,'Paraclinicos '!I2652&lt;=7,0)</f>
        <v/>
      </c>
      <c r="K2717" t="str" cm="1">
        <f t="array" ref="K2717">_xlfn.IFS('Paraclinicos '!W2652="","",'Paraclinicos '!W2652&lt;=8,1,'Paraclinicos '!W2652&gt;8,0)</f>
        <v/>
      </c>
      <c r="L2717" t="str" cm="1">
        <f t="array" ref="L2717">_xlfn.IFS('Paraclinicos '!S2652="","",'Paraclinicos '!S2652&gt;=30,1,'Paraclinicos '!S2652&lt;30,0)</f>
        <v/>
      </c>
      <c r="M2717" t="str" cm="1">
        <f t="array" ref="M2717">_xlfn.IFS(OR('Paraclinicos '!T2652="",'Paraclinicos '!U2652=""),"",OR('Paraclinicos '!T2652&lt;=90,'Paraclinicos '!U2652&lt;=60),1,OR('Paraclinicos '!T2652&gt;90,'Paraclinicos '!U2652&gt;60),0)</f>
        <v/>
      </c>
      <c r="N2717" s="45" t="str">
        <f t="shared" si="128"/>
        <v/>
      </c>
      <c r="O2717" t="str" cm="1">
        <f t="array" ref="O2717">_xlfn.IFS(OR('Paraclinicos '!M2652="",'Paraclinicos '!N2652="",'Paraclinicos '!N2652=0),"",'Paraclinicos '!M2652/'Paraclinicos '!N2652&lt;100,4,'Paraclinicos '!M2652/'Paraclinicos '!N2652&lt;200,3,'Paraclinicos '!M2652/'Paraclinicos '!N2652&lt;300,2,'Paraclinicos '!M2652/'Paraclinicos '!N2652&lt;400,1,'Paraclinicos '!M2652/'Paraclinicos '!N2652&gt;=400,0)</f>
        <v/>
      </c>
      <c r="P2717" t="str" cm="1">
        <f t="array" ref="P2717">_xlfn.IFS('Paraclinicos '!C2652="","",'Paraclinicos '!C2652&lt;20,4,'Paraclinicos '!C2652&lt;50,3,'Paraclinicos '!C2652&lt;100,2,'Paraclinicos '!C2652&lt;150,1,'Paraclinicos '!C2652&gt;150,0)</f>
        <v/>
      </c>
      <c r="Q2717" t="str" cm="1">
        <f t="array" ref="Q2717">_xlfn.IFS('Paraclinicos '!O2652="","",'Paraclinicos '!O2652&lt;1.2,0,'Paraclinicos '!O2652&lt;2,1,'Paraclinicos '!O2652&lt;3.5,2,'Paraclinicos '!O2652&lt;5,3,'Paraclinicos '!O2652&gt;5,4)</f>
        <v/>
      </c>
      <c r="R2717" t="str" cm="1">
        <f t="array" ref="R2717">_xlfn.IFS('Paraclinicos '!J2652="","",'Paraclinicos '!J2652&lt;1.2,0,'Paraclinicos '!J2652&lt;2,1,'Paraclinicos '!J2652&lt;6,2,'Paraclinicos '!J2652&lt;12,3,'Paraclinicos '!J2652&gt;=12,4)</f>
        <v/>
      </c>
      <c r="S2717" t="str" cm="1">
        <f t="array" ref="S2717">_xlfn.IFS('Paraclinicos '!Y2652="","",'Paraclinicos '!Y2652&lt;70,1,'Paraclinicos '!Y2652&gt;=70,0)</f>
        <v/>
      </c>
      <c r="T2717" t="str" cm="1">
        <f t="array" ref="T2717">_xlfn.IFS('Paraclinicos '!W2652="","",'Paraclinicos '!W2652&lt;6,4,'Paraclinicos '!W2652&lt;10,3,'Paraclinicos '!W2652&lt;13,2,'Paraclinicos '!W2652&lt;15,1,'Paraclinicos '!W2652=15,0)</f>
        <v/>
      </c>
      <c r="U2717" s="54" t="str">
        <f t="shared" si="126"/>
        <v/>
      </c>
      <c r="V2717" t="str" cm="1">
        <f t="array" ref="V2717">_xlfn.IFS('Paraclinicos '!S2652="","",OR('Paraclinicos '!S2652&lt;=8,'Paraclinicos '!S2652&gt;=25),3,'Paraclinicos '!S2652&lt;12,1,'Paraclinicos '!S2652&lt;21,0,'Paraclinicos '!S2652&lt;25,2)</f>
        <v/>
      </c>
      <c r="W2717" t="str">
        <f>IFERROR(IF(INDEX('BD Demog para scores enalazar'!Y$2:'BD Demog para scores enalazar'!Y$3000,MATCH(Formulas!A2717,'BD Demog para scores enalazar'!A$2:'BD Demog para scores enalazar'!A$3000,0))=1,"SI","NO"),"")</f>
        <v/>
      </c>
      <c r="X2717" s="9" t="str">
        <f>IFERROR(IF(INDEX('BD Demog para scores enalazar'!AJ$2:'BD Demog para scores enalazar'!AJ$3000,MATCH(Formulas!A2717,'BD Demog para scores enalazar'!A$2:'BD Demog para scores enalazar'!A$3000,0))=1,"SI","NO"),"")</f>
        <v/>
      </c>
      <c r="Y2717" t="str" cm="1">
        <f t="array" ref="Y2717">IF(AND(W2717="NO",X2717="NO"),_xlfn.IFS('Paraclinicos '!K2652&lt;=91,3,'Paraclinicos '!K2652&lt;94,2,'Paraclinicos '!K2652&lt;96,1,'Paraclinicos '!K2652&gt;=96,0),"")</f>
        <v/>
      </c>
      <c r="Z2717" t="str" cm="1">
        <f t="array" ref="Z2717">IF(OR(W2717="SI",X2717="SI"),_xlfn.IFS(OR(AND('Paraclinicos '!K2653&lt;=83),AND('Paraclinicos '!K2653&gt;=97,AA2717=2)),3,OR(AND('Paraclinicos '!K2653&lt;=86),AND('Paraclinicos '!K2653&gt;=94,AA2717=2)),2,OR(AND('Paraclinicos '!K2653&lt;=88),AND('Paraclinicos '!K2653&gt;=92,AA2717=2)),1,OR(AND('Paraclinicos '!K2653&gt;=88,'Paraclinicos '!K2653&lt;=92),AND('Paraclinicos '!K2653&gt;=93,AA2717=0)),0),"")</f>
        <v/>
      </c>
      <c r="AA2717" t="str" cm="1">
        <f t="array" ref="AA2717">_xlfn.IFS('Paraclinicos '!E2652="","",'Paraclinicos '!E2652="Oxigeno",2,'Paraclinicos '!E2652="Aire",0)</f>
        <v/>
      </c>
    </row>
    <row r="2718" spans="1:27" x14ac:dyDescent="0.25">
      <c r="A2718">
        <f>'Paraclinicos '!A2653</f>
        <v>0</v>
      </c>
      <c r="B2718" s="3">
        <f>'Paraclinicos '!R2653</f>
        <v>0</v>
      </c>
      <c r="C2718" t="str" cm="1">
        <f t="array" ref="C2718">_xlfn.IFS('Paraclinicos '!Q2653="","",'Paraclinicos '!Q2653&gt;60,3,'Paraclinicos '!Q2653&lt;=60,1)</f>
        <v/>
      </c>
      <c r="D2718" t="str">
        <f>IFERROR(IF(INDEX('BD Demog para scores enalazar'!BC$2:BC$3000,MATCH(Formulas!A2718,'BD Demog para scores enalazar'!A$2:A$3000,0))=0,"SI","NO"),"")</f>
        <v/>
      </c>
      <c r="E2718" t="str" cm="1">
        <f t="array" ref="E2718">_xlfn.IFS(D2718="","",D2718="SI",4,D2718="NO",1)</f>
        <v/>
      </c>
      <c r="F2718" t="str" cm="1">
        <f t="array" ref="F2718">_xlfn.IFS('Paraclinicos '!B2653="","",'Paraclinicos '!B2653&gt;1,1,'Paraclinicos '!B2653&lt;=1,3)</f>
        <v/>
      </c>
      <c r="G2718" t="str" cm="1">
        <f t="array" ref="G2718">_xlfn.IFS('Paraclinicos '!D2653="","",AND('Paraclinicos '!D2653&gt;=250,'Paraclinicos '!D2653&lt;=500),2,'Paraclinicos '!D2653&gt;500,3,'Paraclinicos '!D2653&lt;250,1)</f>
        <v/>
      </c>
      <c r="H2718" s="50" t="str">
        <f t="shared" si="127"/>
        <v/>
      </c>
      <c r="I2718" t="str" cm="1">
        <f t="array" ref="I2718">_xlfn.IFS('Paraclinicos '!Q2653="","",'Paraclinicos '!Q2653&gt;=65,1,'Paraclinicos '!Q2653&lt;65,0)</f>
        <v/>
      </c>
      <c r="J2718" t="str" cm="1">
        <f t="array" ref="J2718">_xlfn.IFS('Paraclinicos '!I2653="","",'Paraclinicos '!I2653&gt;7,1,'Paraclinicos '!I2653&lt;=7,0)</f>
        <v/>
      </c>
      <c r="K2718" t="str" cm="1">
        <f t="array" ref="K2718">_xlfn.IFS('Paraclinicos '!W2653="","",'Paraclinicos '!W2653&lt;=8,1,'Paraclinicos '!W2653&gt;8,0)</f>
        <v/>
      </c>
      <c r="L2718" t="str" cm="1">
        <f t="array" ref="L2718">_xlfn.IFS('Paraclinicos '!S2653="","",'Paraclinicos '!S2653&gt;=30,1,'Paraclinicos '!S2653&lt;30,0)</f>
        <v/>
      </c>
      <c r="M2718" t="str" cm="1">
        <f t="array" ref="M2718">_xlfn.IFS(OR('Paraclinicos '!T2653="",'Paraclinicos '!U2653=""),"",OR('Paraclinicos '!T2653&lt;=90,'Paraclinicos '!U2653&lt;=60),1,OR('Paraclinicos '!T2653&gt;90,'Paraclinicos '!U2653&gt;60),0)</f>
        <v/>
      </c>
      <c r="N2718" s="45" t="str">
        <f t="shared" si="128"/>
        <v/>
      </c>
      <c r="O2718" t="str" cm="1">
        <f t="array" ref="O2718">_xlfn.IFS(OR('Paraclinicos '!M2653="",'Paraclinicos '!N2653="",'Paraclinicos '!N2653=0),"",'Paraclinicos '!M2653/'Paraclinicos '!N2653&lt;100,4,'Paraclinicos '!M2653/'Paraclinicos '!N2653&lt;200,3,'Paraclinicos '!M2653/'Paraclinicos '!N2653&lt;300,2,'Paraclinicos '!M2653/'Paraclinicos '!N2653&lt;400,1,'Paraclinicos '!M2653/'Paraclinicos '!N2653&gt;=400,0)</f>
        <v/>
      </c>
      <c r="P2718" t="str" cm="1">
        <f t="array" ref="P2718">_xlfn.IFS('Paraclinicos '!C2653="","",'Paraclinicos '!C2653&lt;20,4,'Paraclinicos '!C2653&lt;50,3,'Paraclinicos '!C2653&lt;100,2,'Paraclinicos '!C2653&lt;150,1,'Paraclinicos '!C2653&gt;150,0)</f>
        <v/>
      </c>
      <c r="Q2718" t="str" cm="1">
        <f t="array" ref="Q2718">_xlfn.IFS('Paraclinicos '!O2653="","",'Paraclinicos '!O2653&lt;1.2,0,'Paraclinicos '!O2653&lt;2,1,'Paraclinicos '!O2653&lt;3.5,2,'Paraclinicos '!O2653&lt;5,3,'Paraclinicos '!O2653&gt;5,4)</f>
        <v/>
      </c>
      <c r="R2718" t="str" cm="1">
        <f t="array" ref="R2718">_xlfn.IFS('Paraclinicos '!J2653="","",'Paraclinicos '!J2653&lt;1.2,0,'Paraclinicos '!J2653&lt;2,1,'Paraclinicos '!J2653&lt;6,2,'Paraclinicos '!J2653&lt;12,3,'Paraclinicos '!J2653&gt;=12,4)</f>
        <v/>
      </c>
      <c r="S2718" t="str" cm="1">
        <f t="array" ref="S2718">_xlfn.IFS('Paraclinicos '!Y2653="","",'Paraclinicos '!Y2653&lt;70,1,'Paraclinicos '!Y2653&gt;=70,0)</f>
        <v/>
      </c>
      <c r="T2718" t="str" cm="1">
        <f t="array" ref="T2718">_xlfn.IFS('Paraclinicos '!W2653="","",'Paraclinicos '!W2653&lt;6,4,'Paraclinicos '!W2653&lt;10,3,'Paraclinicos '!W2653&lt;13,2,'Paraclinicos '!W2653&lt;15,1,'Paraclinicos '!W2653=15,0)</f>
        <v/>
      </c>
      <c r="U2718" s="54" t="str">
        <f t="shared" si="126"/>
        <v/>
      </c>
      <c r="V2718" t="str" cm="1">
        <f t="array" ref="V2718">_xlfn.IFS('Paraclinicos '!S2653="","",OR('Paraclinicos '!S2653&lt;=8,'Paraclinicos '!S2653&gt;=25),3,'Paraclinicos '!S2653&lt;12,1,'Paraclinicos '!S2653&lt;21,0,'Paraclinicos '!S2653&lt;25,2)</f>
        <v/>
      </c>
      <c r="W2718" t="str">
        <f>IFERROR(IF(INDEX('BD Demog para scores enalazar'!Y$2:'BD Demog para scores enalazar'!Y$3000,MATCH(Formulas!A2718,'BD Demog para scores enalazar'!A$2:'BD Demog para scores enalazar'!A$3000,0))=1,"SI","NO"),"")</f>
        <v/>
      </c>
      <c r="X2718" s="9" t="str">
        <f>IFERROR(IF(INDEX('BD Demog para scores enalazar'!AJ$2:'BD Demog para scores enalazar'!AJ$3000,MATCH(Formulas!A2718,'BD Demog para scores enalazar'!A$2:'BD Demog para scores enalazar'!A$3000,0))=1,"SI","NO"),"")</f>
        <v/>
      </c>
      <c r="Y2718" t="str" cm="1">
        <f t="array" ref="Y2718">IF(AND(W2718="NO",X2718="NO"),_xlfn.IFS('Paraclinicos '!K2653&lt;=91,3,'Paraclinicos '!K2653&lt;94,2,'Paraclinicos '!K2653&lt;96,1,'Paraclinicos '!K2653&gt;=96,0),"")</f>
        <v/>
      </c>
      <c r="Z2718" t="str" cm="1">
        <f t="array" ref="Z2718">IF(OR(W2718="SI",X2718="SI"),_xlfn.IFS(OR(AND('Paraclinicos '!K2654&lt;=83),AND('Paraclinicos '!K2654&gt;=97,AA2718=2)),3,OR(AND('Paraclinicos '!K2654&lt;=86),AND('Paraclinicos '!K2654&gt;=94,AA2718=2)),2,OR(AND('Paraclinicos '!K2654&lt;=88),AND('Paraclinicos '!K2654&gt;=92,AA2718=2)),1,OR(AND('Paraclinicos '!K2654&gt;=88,'Paraclinicos '!K2654&lt;=92),AND('Paraclinicos '!K2654&gt;=93,AA2718=0)),0),"")</f>
        <v/>
      </c>
      <c r="AA2718" t="str" cm="1">
        <f t="array" ref="AA2718">_xlfn.IFS('Paraclinicos '!E2653="","",'Paraclinicos '!E2653="Oxigeno",2,'Paraclinicos '!E2653="Aire",0)</f>
        <v/>
      </c>
    </row>
    <row r="2719" spans="1:27" x14ac:dyDescent="0.25">
      <c r="A2719">
        <f>'Paraclinicos '!A2654</f>
        <v>0</v>
      </c>
      <c r="B2719" s="3">
        <f>'Paraclinicos '!R2654</f>
        <v>0</v>
      </c>
      <c r="C2719" t="str" cm="1">
        <f t="array" ref="C2719">_xlfn.IFS('Paraclinicos '!Q2654="","",'Paraclinicos '!Q2654&gt;60,3,'Paraclinicos '!Q2654&lt;=60,1)</f>
        <v/>
      </c>
      <c r="D2719" t="str">
        <f>IFERROR(IF(INDEX('BD Demog para scores enalazar'!BC$2:BC$3000,MATCH(Formulas!A2719,'BD Demog para scores enalazar'!A$2:A$3000,0))=0,"SI","NO"),"")</f>
        <v/>
      </c>
      <c r="E2719" t="str" cm="1">
        <f t="array" ref="E2719">_xlfn.IFS(D2719="","",D2719="SI",4,D2719="NO",1)</f>
        <v/>
      </c>
      <c r="F2719" t="str" cm="1">
        <f t="array" ref="F2719">_xlfn.IFS('Paraclinicos '!B2654="","",'Paraclinicos '!B2654&gt;1,1,'Paraclinicos '!B2654&lt;=1,3)</f>
        <v/>
      </c>
      <c r="G2719" t="str" cm="1">
        <f t="array" ref="G2719">_xlfn.IFS('Paraclinicos '!D2654="","",AND('Paraclinicos '!D2654&gt;=250,'Paraclinicos '!D2654&lt;=500),2,'Paraclinicos '!D2654&gt;500,3,'Paraclinicos '!D2654&lt;250,1)</f>
        <v/>
      </c>
      <c r="H2719" s="50" t="str">
        <f t="shared" si="127"/>
        <v/>
      </c>
      <c r="I2719" t="str" cm="1">
        <f t="array" ref="I2719">_xlfn.IFS('Paraclinicos '!Q2654="","",'Paraclinicos '!Q2654&gt;=65,1,'Paraclinicos '!Q2654&lt;65,0)</f>
        <v/>
      </c>
      <c r="J2719" t="str" cm="1">
        <f t="array" ref="J2719">_xlfn.IFS('Paraclinicos '!I2654="","",'Paraclinicos '!I2654&gt;7,1,'Paraclinicos '!I2654&lt;=7,0)</f>
        <v/>
      </c>
      <c r="K2719" t="str" cm="1">
        <f t="array" ref="K2719">_xlfn.IFS('Paraclinicos '!W2654="","",'Paraclinicos '!W2654&lt;=8,1,'Paraclinicos '!W2654&gt;8,0)</f>
        <v/>
      </c>
      <c r="L2719" t="str" cm="1">
        <f t="array" ref="L2719">_xlfn.IFS('Paraclinicos '!S2654="","",'Paraclinicos '!S2654&gt;=30,1,'Paraclinicos '!S2654&lt;30,0)</f>
        <v/>
      </c>
      <c r="M2719" t="str" cm="1">
        <f t="array" ref="M2719">_xlfn.IFS(OR('Paraclinicos '!T2654="",'Paraclinicos '!U2654=""),"",OR('Paraclinicos '!T2654&lt;=90,'Paraclinicos '!U2654&lt;=60),1,OR('Paraclinicos '!T2654&gt;90,'Paraclinicos '!U2654&gt;60),0)</f>
        <v/>
      </c>
      <c r="N2719" s="45" t="str">
        <f t="shared" si="128"/>
        <v/>
      </c>
      <c r="O2719" t="str" cm="1">
        <f t="array" ref="O2719">_xlfn.IFS(OR('Paraclinicos '!M2654="",'Paraclinicos '!N2654="",'Paraclinicos '!N2654=0),"",'Paraclinicos '!M2654/'Paraclinicos '!N2654&lt;100,4,'Paraclinicos '!M2654/'Paraclinicos '!N2654&lt;200,3,'Paraclinicos '!M2654/'Paraclinicos '!N2654&lt;300,2,'Paraclinicos '!M2654/'Paraclinicos '!N2654&lt;400,1,'Paraclinicos '!M2654/'Paraclinicos '!N2654&gt;=400,0)</f>
        <v/>
      </c>
      <c r="P2719" t="str" cm="1">
        <f t="array" ref="P2719">_xlfn.IFS('Paraclinicos '!C2654="","",'Paraclinicos '!C2654&lt;20,4,'Paraclinicos '!C2654&lt;50,3,'Paraclinicos '!C2654&lt;100,2,'Paraclinicos '!C2654&lt;150,1,'Paraclinicos '!C2654&gt;150,0)</f>
        <v/>
      </c>
      <c r="Q2719" t="str" cm="1">
        <f t="array" ref="Q2719">_xlfn.IFS('Paraclinicos '!O2654="","",'Paraclinicos '!O2654&lt;1.2,0,'Paraclinicos '!O2654&lt;2,1,'Paraclinicos '!O2654&lt;3.5,2,'Paraclinicos '!O2654&lt;5,3,'Paraclinicos '!O2654&gt;5,4)</f>
        <v/>
      </c>
      <c r="R2719" t="str" cm="1">
        <f t="array" ref="R2719">_xlfn.IFS('Paraclinicos '!J2654="","",'Paraclinicos '!J2654&lt;1.2,0,'Paraclinicos '!J2654&lt;2,1,'Paraclinicos '!J2654&lt;6,2,'Paraclinicos '!J2654&lt;12,3,'Paraclinicos '!J2654&gt;=12,4)</f>
        <v/>
      </c>
      <c r="S2719" t="str" cm="1">
        <f t="array" ref="S2719">_xlfn.IFS('Paraclinicos '!Y2654="","",'Paraclinicos '!Y2654&lt;70,1,'Paraclinicos '!Y2654&gt;=70,0)</f>
        <v/>
      </c>
      <c r="T2719" t="str" cm="1">
        <f t="array" ref="T2719">_xlfn.IFS('Paraclinicos '!W2654="","",'Paraclinicos '!W2654&lt;6,4,'Paraclinicos '!W2654&lt;10,3,'Paraclinicos '!W2654&lt;13,2,'Paraclinicos '!W2654&lt;15,1,'Paraclinicos '!W2654=15,0)</f>
        <v/>
      </c>
      <c r="U2719" s="54" t="str">
        <f t="shared" si="126"/>
        <v/>
      </c>
      <c r="V2719" t="str" cm="1">
        <f t="array" ref="V2719">_xlfn.IFS('Paraclinicos '!S2654="","",OR('Paraclinicos '!S2654&lt;=8,'Paraclinicos '!S2654&gt;=25),3,'Paraclinicos '!S2654&lt;12,1,'Paraclinicos '!S2654&lt;21,0,'Paraclinicos '!S2654&lt;25,2)</f>
        <v/>
      </c>
      <c r="W2719" t="str">
        <f>IFERROR(IF(INDEX('BD Demog para scores enalazar'!Y$2:'BD Demog para scores enalazar'!Y$3000,MATCH(Formulas!A2719,'BD Demog para scores enalazar'!A$2:'BD Demog para scores enalazar'!A$3000,0))=1,"SI","NO"),"")</f>
        <v/>
      </c>
      <c r="X2719" s="9" t="str">
        <f>IFERROR(IF(INDEX('BD Demog para scores enalazar'!AJ$2:'BD Demog para scores enalazar'!AJ$3000,MATCH(Formulas!A2719,'BD Demog para scores enalazar'!A$2:'BD Demog para scores enalazar'!A$3000,0))=1,"SI","NO"),"")</f>
        <v/>
      </c>
      <c r="Y2719" t="str" cm="1">
        <f t="array" ref="Y2719">IF(AND(W2719="NO",X2719="NO"),_xlfn.IFS('Paraclinicos '!K2654&lt;=91,3,'Paraclinicos '!K2654&lt;94,2,'Paraclinicos '!K2654&lt;96,1,'Paraclinicos '!K2654&gt;=96,0),"")</f>
        <v/>
      </c>
      <c r="Z2719" t="str" cm="1">
        <f t="array" ref="Z2719">IF(OR(W2719="SI",X2719="SI"),_xlfn.IFS(OR(AND('Paraclinicos '!K2655&lt;=83),AND('Paraclinicos '!K2655&gt;=97,AA2719=2)),3,OR(AND('Paraclinicos '!K2655&lt;=86),AND('Paraclinicos '!K2655&gt;=94,AA2719=2)),2,OR(AND('Paraclinicos '!K2655&lt;=88),AND('Paraclinicos '!K2655&gt;=92,AA2719=2)),1,OR(AND('Paraclinicos '!K2655&gt;=88,'Paraclinicos '!K2655&lt;=92),AND('Paraclinicos '!K2655&gt;=93,AA2719=0)),0),"")</f>
        <v/>
      </c>
      <c r="AA2719" t="str" cm="1">
        <f t="array" ref="AA2719">_xlfn.IFS('Paraclinicos '!E2654="","",'Paraclinicos '!E2654="Oxigeno",2,'Paraclinicos '!E2654="Aire",0)</f>
        <v/>
      </c>
    </row>
    <row r="2720" spans="1:27" x14ac:dyDescent="0.25">
      <c r="A2720">
        <f>'Paraclinicos '!A2655</f>
        <v>0</v>
      </c>
      <c r="B2720" s="3">
        <f>'Paraclinicos '!R2655</f>
        <v>0</v>
      </c>
      <c r="C2720" t="str" cm="1">
        <f t="array" ref="C2720">_xlfn.IFS('Paraclinicos '!Q2655="","",'Paraclinicos '!Q2655&gt;60,3,'Paraclinicos '!Q2655&lt;=60,1)</f>
        <v/>
      </c>
      <c r="D2720" t="str">
        <f>IFERROR(IF(INDEX('BD Demog para scores enalazar'!BC$2:BC$3000,MATCH(Formulas!A2720,'BD Demog para scores enalazar'!A$2:A$3000,0))=0,"SI","NO"),"")</f>
        <v/>
      </c>
      <c r="E2720" t="str" cm="1">
        <f t="array" ref="E2720">_xlfn.IFS(D2720="","",D2720="SI",4,D2720="NO",1)</f>
        <v/>
      </c>
      <c r="F2720" t="str" cm="1">
        <f t="array" ref="F2720">_xlfn.IFS('Paraclinicos '!B2655="","",'Paraclinicos '!B2655&gt;1,1,'Paraclinicos '!B2655&lt;=1,3)</f>
        <v/>
      </c>
      <c r="G2720" t="str" cm="1">
        <f t="array" ref="G2720">_xlfn.IFS('Paraclinicos '!D2655="","",AND('Paraclinicos '!D2655&gt;=250,'Paraclinicos '!D2655&lt;=500),2,'Paraclinicos '!D2655&gt;500,3,'Paraclinicos '!D2655&lt;250,1)</f>
        <v/>
      </c>
      <c r="H2720" s="50" t="str">
        <f t="shared" si="127"/>
        <v/>
      </c>
      <c r="I2720" t="str" cm="1">
        <f t="array" ref="I2720">_xlfn.IFS('Paraclinicos '!Q2655="","",'Paraclinicos '!Q2655&gt;=65,1,'Paraclinicos '!Q2655&lt;65,0)</f>
        <v/>
      </c>
      <c r="J2720" t="str" cm="1">
        <f t="array" ref="J2720">_xlfn.IFS('Paraclinicos '!I2655="","",'Paraclinicos '!I2655&gt;7,1,'Paraclinicos '!I2655&lt;=7,0)</f>
        <v/>
      </c>
      <c r="K2720" t="str" cm="1">
        <f t="array" ref="K2720">_xlfn.IFS('Paraclinicos '!W2655="","",'Paraclinicos '!W2655&lt;=8,1,'Paraclinicos '!W2655&gt;8,0)</f>
        <v/>
      </c>
      <c r="L2720" t="str" cm="1">
        <f t="array" ref="L2720">_xlfn.IFS('Paraclinicos '!S2655="","",'Paraclinicos '!S2655&gt;=30,1,'Paraclinicos '!S2655&lt;30,0)</f>
        <v/>
      </c>
      <c r="M2720" t="str" cm="1">
        <f t="array" ref="M2720">_xlfn.IFS(OR('Paraclinicos '!T2655="",'Paraclinicos '!U2655=""),"",OR('Paraclinicos '!T2655&lt;=90,'Paraclinicos '!U2655&lt;=60),1,OR('Paraclinicos '!T2655&gt;90,'Paraclinicos '!U2655&gt;60),0)</f>
        <v/>
      </c>
      <c r="N2720" s="45" t="str">
        <f t="shared" si="128"/>
        <v/>
      </c>
      <c r="O2720" t="str" cm="1">
        <f t="array" ref="O2720">_xlfn.IFS(OR('Paraclinicos '!M2655="",'Paraclinicos '!N2655="",'Paraclinicos '!N2655=0),"",'Paraclinicos '!M2655/'Paraclinicos '!N2655&lt;100,4,'Paraclinicos '!M2655/'Paraclinicos '!N2655&lt;200,3,'Paraclinicos '!M2655/'Paraclinicos '!N2655&lt;300,2,'Paraclinicos '!M2655/'Paraclinicos '!N2655&lt;400,1,'Paraclinicos '!M2655/'Paraclinicos '!N2655&gt;=400,0)</f>
        <v/>
      </c>
      <c r="P2720" t="str" cm="1">
        <f t="array" ref="P2720">_xlfn.IFS('Paraclinicos '!C2655="","",'Paraclinicos '!C2655&lt;20,4,'Paraclinicos '!C2655&lt;50,3,'Paraclinicos '!C2655&lt;100,2,'Paraclinicos '!C2655&lt;150,1,'Paraclinicos '!C2655&gt;150,0)</f>
        <v/>
      </c>
      <c r="Q2720" t="str" cm="1">
        <f t="array" ref="Q2720">_xlfn.IFS('Paraclinicos '!O2655="","",'Paraclinicos '!O2655&lt;1.2,0,'Paraclinicos '!O2655&lt;2,1,'Paraclinicos '!O2655&lt;3.5,2,'Paraclinicos '!O2655&lt;5,3,'Paraclinicos '!O2655&gt;5,4)</f>
        <v/>
      </c>
      <c r="R2720" t="str" cm="1">
        <f t="array" ref="R2720">_xlfn.IFS('Paraclinicos '!J2655="","",'Paraclinicos '!J2655&lt;1.2,0,'Paraclinicos '!J2655&lt;2,1,'Paraclinicos '!J2655&lt;6,2,'Paraclinicos '!J2655&lt;12,3,'Paraclinicos '!J2655&gt;=12,4)</f>
        <v/>
      </c>
      <c r="S2720" t="str" cm="1">
        <f t="array" ref="S2720">_xlfn.IFS('Paraclinicos '!Y2655="","",'Paraclinicos '!Y2655&lt;70,1,'Paraclinicos '!Y2655&gt;=70,0)</f>
        <v/>
      </c>
      <c r="T2720" t="str" cm="1">
        <f t="array" ref="T2720">_xlfn.IFS('Paraclinicos '!W2655="","",'Paraclinicos '!W2655&lt;6,4,'Paraclinicos '!W2655&lt;10,3,'Paraclinicos '!W2655&lt;13,2,'Paraclinicos '!W2655&lt;15,1,'Paraclinicos '!W2655=15,0)</f>
        <v/>
      </c>
      <c r="U2720" s="54" t="str">
        <f t="shared" si="126"/>
        <v/>
      </c>
      <c r="V2720" t="str" cm="1">
        <f t="array" ref="V2720">_xlfn.IFS('Paraclinicos '!S2655="","",OR('Paraclinicos '!S2655&lt;=8,'Paraclinicos '!S2655&gt;=25),3,'Paraclinicos '!S2655&lt;12,1,'Paraclinicos '!S2655&lt;21,0,'Paraclinicos '!S2655&lt;25,2)</f>
        <v/>
      </c>
      <c r="W2720" t="str">
        <f>IFERROR(IF(INDEX('BD Demog para scores enalazar'!Y$2:'BD Demog para scores enalazar'!Y$3000,MATCH(Formulas!A2720,'BD Demog para scores enalazar'!A$2:'BD Demog para scores enalazar'!A$3000,0))=1,"SI","NO"),"")</f>
        <v/>
      </c>
      <c r="X2720" s="9" t="str">
        <f>IFERROR(IF(INDEX('BD Demog para scores enalazar'!AJ$2:'BD Demog para scores enalazar'!AJ$3000,MATCH(Formulas!A2720,'BD Demog para scores enalazar'!A$2:'BD Demog para scores enalazar'!A$3000,0))=1,"SI","NO"),"")</f>
        <v/>
      </c>
      <c r="Y2720" t="str" cm="1">
        <f t="array" ref="Y2720">IF(AND(W2720="NO",X2720="NO"),_xlfn.IFS('Paraclinicos '!K2655&lt;=91,3,'Paraclinicos '!K2655&lt;94,2,'Paraclinicos '!K2655&lt;96,1,'Paraclinicos '!K2655&gt;=96,0),"")</f>
        <v/>
      </c>
      <c r="Z2720" t="str" cm="1">
        <f t="array" ref="Z2720">IF(OR(W2720="SI",X2720="SI"),_xlfn.IFS(OR(AND('Paraclinicos '!K2656&lt;=83),AND('Paraclinicos '!K2656&gt;=97,AA2720=2)),3,OR(AND('Paraclinicos '!K2656&lt;=86),AND('Paraclinicos '!K2656&gt;=94,AA2720=2)),2,OR(AND('Paraclinicos '!K2656&lt;=88),AND('Paraclinicos '!K2656&gt;=92,AA2720=2)),1,OR(AND('Paraclinicos '!K2656&gt;=88,'Paraclinicos '!K2656&lt;=92),AND('Paraclinicos '!K2656&gt;=93,AA2720=0)),0),"")</f>
        <v/>
      </c>
      <c r="AA2720" t="str" cm="1">
        <f t="array" ref="AA2720">_xlfn.IFS('Paraclinicos '!E2655="","",'Paraclinicos '!E2655="Oxigeno",2,'Paraclinicos '!E2655="Aire",0)</f>
        <v/>
      </c>
    </row>
    <row r="2721" spans="1:27" x14ac:dyDescent="0.25">
      <c r="A2721">
        <f>'Paraclinicos '!A2656</f>
        <v>0</v>
      </c>
      <c r="B2721" s="3">
        <f>'Paraclinicos '!R2656</f>
        <v>0</v>
      </c>
      <c r="C2721" t="str" cm="1">
        <f t="array" ref="C2721">_xlfn.IFS('Paraclinicos '!Q2656="","",'Paraclinicos '!Q2656&gt;60,3,'Paraclinicos '!Q2656&lt;=60,1)</f>
        <v/>
      </c>
      <c r="D2721" t="str">
        <f>IFERROR(IF(INDEX('BD Demog para scores enalazar'!BC$2:BC$3000,MATCH(Formulas!A2721,'BD Demog para scores enalazar'!A$2:A$3000,0))=0,"SI","NO"),"")</f>
        <v/>
      </c>
      <c r="E2721" t="str" cm="1">
        <f t="array" ref="E2721">_xlfn.IFS(D2721="","",D2721="SI",4,D2721="NO",1)</f>
        <v/>
      </c>
      <c r="F2721" t="str" cm="1">
        <f t="array" ref="F2721">_xlfn.IFS('Paraclinicos '!B2656="","",'Paraclinicos '!B2656&gt;1,1,'Paraclinicos '!B2656&lt;=1,3)</f>
        <v/>
      </c>
      <c r="G2721" t="str" cm="1">
        <f t="array" ref="G2721">_xlfn.IFS('Paraclinicos '!D2656="","",AND('Paraclinicos '!D2656&gt;=250,'Paraclinicos '!D2656&lt;=500),2,'Paraclinicos '!D2656&gt;500,3,'Paraclinicos '!D2656&lt;250,1)</f>
        <v/>
      </c>
      <c r="H2721" s="50" t="str">
        <f t="shared" si="127"/>
        <v/>
      </c>
      <c r="I2721" t="str" cm="1">
        <f t="array" ref="I2721">_xlfn.IFS('Paraclinicos '!Q2656="","",'Paraclinicos '!Q2656&gt;=65,1,'Paraclinicos '!Q2656&lt;65,0)</f>
        <v/>
      </c>
      <c r="J2721" t="str" cm="1">
        <f t="array" ref="J2721">_xlfn.IFS('Paraclinicos '!I2656="","",'Paraclinicos '!I2656&gt;7,1,'Paraclinicos '!I2656&lt;=7,0)</f>
        <v/>
      </c>
      <c r="K2721" t="str" cm="1">
        <f t="array" ref="K2721">_xlfn.IFS('Paraclinicos '!W2656="","",'Paraclinicos '!W2656&lt;=8,1,'Paraclinicos '!W2656&gt;8,0)</f>
        <v/>
      </c>
      <c r="L2721" t="str" cm="1">
        <f t="array" ref="L2721">_xlfn.IFS('Paraclinicos '!S2656="","",'Paraclinicos '!S2656&gt;=30,1,'Paraclinicos '!S2656&lt;30,0)</f>
        <v/>
      </c>
      <c r="M2721" t="str" cm="1">
        <f t="array" ref="M2721">_xlfn.IFS(OR('Paraclinicos '!T2656="",'Paraclinicos '!U2656=""),"",OR('Paraclinicos '!T2656&lt;=90,'Paraclinicos '!U2656&lt;=60),1,OR('Paraclinicos '!T2656&gt;90,'Paraclinicos '!U2656&gt;60),0)</f>
        <v/>
      </c>
      <c r="N2721" s="45" t="str">
        <f t="shared" si="128"/>
        <v/>
      </c>
      <c r="O2721" t="str" cm="1">
        <f t="array" ref="O2721">_xlfn.IFS(OR('Paraclinicos '!M2656="",'Paraclinicos '!N2656="",'Paraclinicos '!N2656=0),"",'Paraclinicos '!M2656/'Paraclinicos '!N2656&lt;100,4,'Paraclinicos '!M2656/'Paraclinicos '!N2656&lt;200,3,'Paraclinicos '!M2656/'Paraclinicos '!N2656&lt;300,2,'Paraclinicos '!M2656/'Paraclinicos '!N2656&lt;400,1,'Paraclinicos '!M2656/'Paraclinicos '!N2656&gt;=400,0)</f>
        <v/>
      </c>
      <c r="P2721" t="str" cm="1">
        <f t="array" ref="P2721">_xlfn.IFS('Paraclinicos '!C2656="","",'Paraclinicos '!C2656&lt;20,4,'Paraclinicos '!C2656&lt;50,3,'Paraclinicos '!C2656&lt;100,2,'Paraclinicos '!C2656&lt;150,1,'Paraclinicos '!C2656&gt;150,0)</f>
        <v/>
      </c>
      <c r="Q2721" t="str" cm="1">
        <f t="array" ref="Q2721">_xlfn.IFS('Paraclinicos '!O2656="","",'Paraclinicos '!O2656&lt;1.2,0,'Paraclinicos '!O2656&lt;2,1,'Paraclinicos '!O2656&lt;3.5,2,'Paraclinicos '!O2656&lt;5,3,'Paraclinicos '!O2656&gt;5,4)</f>
        <v/>
      </c>
      <c r="R2721" t="str" cm="1">
        <f t="array" ref="R2721">_xlfn.IFS('Paraclinicos '!J2656="","",'Paraclinicos '!J2656&lt;1.2,0,'Paraclinicos '!J2656&lt;2,1,'Paraclinicos '!J2656&lt;6,2,'Paraclinicos '!J2656&lt;12,3,'Paraclinicos '!J2656&gt;=12,4)</f>
        <v/>
      </c>
      <c r="S2721" t="str" cm="1">
        <f t="array" ref="S2721">_xlfn.IFS('Paraclinicos '!Y2656="","",'Paraclinicos '!Y2656&lt;70,1,'Paraclinicos '!Y2656&gt;=70,0)</f>
        <v/>
      </c>
      <c r="T2721" t="str" cm="1">
        <f t="array" ref="T2721">_xlfn.IFS('Paraclinicos '!W2656="","",'Paraclinicos '!W2656&lt;6,4,'Paraclinicos '!W2656&lt;10,3,'Paraclinicos '!W2656&lt;13,2,'Paraclinicos '!W2656&lt;15,1,'Paraclinicos '!W2656=15,0)</f>
        <v/>
      </c>
      <c r="U2721" s="54" t="str">
        <f t="shared" si="126"/>
        <v/>
      </c>
      <c r="V2721" t="str" cm="1">
        <f t="array" ref="V2721">_xlfn.IFS('Paraclinicos '!S2656="","",OR('Paraclinicos '!S2656&lt;=8,'Paraclinicos '!S2656&gt;=25),3,'Paraclinicos '!S2656&lt;12,1,'Paraclinicos '!S2656&lt;21,0,'Paraclinicos '!S2656&lt;25,2)</f>
        <v/>
      </c>
      <c r="W2721" t="str">
        <f>IFERROR(IF(INDEX('BD Demog para scores enalazar'!Y$2:'BD Demog para scores enalazar'!Y$3000,MATCH(Formulas!A2721,'BD Demog para scores enalazar'!A$2:'BD Demog para scores enalazar'!A$3000,0))=1,"SI","NO"),"")</f>
        <v/>
      </c>
      <c r="X2721" s="9" t="str">
        <f>IFERROR(IF(INDEX('BD Demog para scores enalazar'!AJ$2:'BD Demog para scores enalazar'!AJ$3000,MATCH(Formulas!A2721,'BD Demog para scores enalazar'!A$2:'BD Demog para scores enalazar'!A$3000,0))=1,"SI","NO"),"")</f>
        <v/>
      </c>
      <c r="Y2721" t="str" cm="1">
        <f t="array" ref="Y2721">IF(AND(W2721="NO",X2721="NO"),_xlfn.IFS('Paraclinicos '!K2656&lt;=91,3,'Paraclinicos '!K2656&lt;94,2,'Paraclinicos '!K2656&lt;96,1,'Paraclinicos '!K2656&gt;=96,0),"")</f>
        <v/>
      </c>
      <c r="Z2721" t="str" cm="1">
        <f t="array" ref="Z2721">IF(OR(W2721="SI",X2721="SI"),_xlfn.IFS(OR(AND('Paraclinicos '!K2657&lt;=83),AND('Paraclinicos '!K2657&gt;=97,AA2721=2)),3,OR(AND('Paraclinicos '!K2657&lt;=86),AND('Paraclinicos '!K2657&gt;=94,AA2721=2)),2,OR(AND('Paraclinicos '!K2657&lt;=88),AND('Paraclinicos '!K2657&gt;=92,AA2721=2)),1,OR(AND('Paraclinicos '!K2657&gt;=88,'Paraclinicos '!K2657&lt;=92),AND('Paraclinicos '!K2657&gt;=93,AA2721=0)),0),"")</f>
        <v/>
      </c>
      <c r="AA2721" t="str" cm="1">
        <f t="array" ref="AA2721">_xlfn.IFS('Paraclinicos '!E2656="","",'Paraclinicos '!E2656="Oxigeno",2,'Paraclinicos '!E2656="Aire",0)</f>
        <v/>
      </c>
    </row>
    <row r="2722" spans="1:27" x14ac:dyDescent="0.25">
      <c r="A2722">
        <f>'Paraclinicos '!A2657</f>
        <v>0</v>
      </c>
      <c r="B2722" s="3">
        <f>'Paraclinicos '!R2657</f>
        <v>0</v>
      </c>
      <c r="C2722" t="str" cm="1">
        <f t="array" ref="C2722">_xlfn.IFS('Paraclinicos '!Q2657="","",'Paraclinicos '!Q2657&gt;60,3,'Paraclinicos '!Q2657&lt;=60,1)</f>
        <v/>
      </c>
      <c r="D2722" t="str">
        <f>IFERROR(IF(INDEX('BD Demog para scores enalazar'!BC$2:BC$3000,MATCH(Formulas!A2722,'BD Demog para scores enalazar'!A$2:A$3000,0))=0,"SI","NO"),"")</f>
        <v/>
      </c>
      <c r="E2722" t="str" cm="1">
        <f t="array" ref="E2722">_xlfn.IFS(D2722="","",D2722="SI",4,D2722="NO",1)</f>
        <v/>
      </c>
      <c r="F2722" t="str" cm="1">
        <f t="array" ref="F2722">_xlfn.IFS('Paraclinicos '!B2657="","",'Paraclinicos '!B2657&gt;1,1,'Paraclinicos '!B2657&lt;=1,3)</f>
        <v/>
      </c>
      <c r="G2722" t="str" cm="1">
        <f t="array" ref="G2722">_xlfn.IFS('Paraclinicos '!D2657="","",AND('Paraclinicos '!D2657&gt;=250,'Paraclinicos '!D2657&lt;=500),2,'Paraclinicos '!D2657&gt;500,3,'Paraclinicos '!D2657&lt;250,1)</f>
        <v/>
      </c>
      <c r="H2722" s="50" t="str">
        <f t="shared" si="127"/>
        <v/>
      </c>
      <c r="I2722" t="str" cm="1">
        <f t="array" ref="I2722">_xlfn.IFS('Paraclinicos '!Q2657="","",'Paraclinicos '!Q2657&gt;=65,1,'Paraclinicos '!Q2657&lt;65,0)</f>
        <v/>
      </c>
      <c r="J2722" t="str" cm="1">
        <f t="array" ref="J2722">_xlfn.IFS('Paraclinicos '!I2657="","",'Paraclinicos '!I2657&gt;7,1,'Paraclinicos '!I2657&lt;=7,0)</f>
        <v/>
      </c>
      <c r="K2722" t="str" cm="1">
        <f t="array" ref="K2722">_xlfn.IFS('Paraclinicos '!W2657="","",'Paraclinicos '!W2657&lt;=8,1,'Paraclinicos '!W2657&gt;8,0)</f>
        <v/>
      </c>
      <c r="L2722" t="str" cm="1">
        <f t="array" ref="L2722">_xlfn.IFS('Paraclinicos '!S2657="","",'Paraclinicos '!S2657&gt;=30,1,'Paraclinicos '!S2657&lt;30,0)</f>
        <v/>
      </c>
      <c r="M2722" t="str" cm="1">
        <f t="array" ref="M2722">_xlfn.IFS(OR('Paraclinicos '!T2657="",'Paraclinicos '!U2657=""),"",OR('Paraclinicos '!T2657&lt;=90,'Paraclinicos '!U2657&lt;=60),1,OR('Paraclinicos '!T2657&gt;90,'Paraclinicos '!U2657&gt;60),0)</f>
        <v/>
      </c>
      <c r="N2722" s="45" t="str">
        <f t="shared" si="128"/>
        <v/>
      </c>
      <c r="O2722" t="str" cm="1">
        <f t="array" ref="O2722">_xlfn.IFS(OR('Paraclinicos '!M2657="",'Paraclinicos '!N2657="",'Paraclinicos '!N2657=0),"",'Paraclinicos '!M2657/'Paraclinicos '!N2657&lt;100,4,'Paraclinicos '!M2657/'Paraclinicos '!N2657&lt;200,3,'Paraclinicos '!M2657/'Paraclinicos '!N2657&lt;300,2,'Paraclinicos '!M2657/'Paraclinicos '!N2657&lt;400,1,'Paraclinicos '!M2657/'Paraclinicos '!N2657&gt;=400,0)</f>
        <v/>
      </c>
      <c r="P2722" t="str" cm="1">
        <f t="array" ref="P2722">_xlfn.IFS('Paraclinicos '!C2657="","",'Paraclinicos '!C2657&lt;20,4,'Paraclinicos '!C2657&lt;50,3,'Paraclinicos '!C2657&lt;100,2,'Paraclinicos '!C2657&lt;150,1,'Paraclinicos '!C2657&gt;150,0)</f>
        <v/>
      </c>
      <c r="Q2722" t="str" cm="1">
        <f t="array" ref="Q2722">_xlfn.IFS('Paraclinicos '!O2657="","",'Paraclinicos '!O2657&lt;1.2,0,'Paraclinicos '!O2657&lt;2,1,'Paraclinicos '!O2657&lt;3.5,2,'Paraclinicos '!O2657&lt;5,3,'Paraclinicos '!O2657&gt;5,4)</f>
        <v/>
      </c>
      <c r="R2722" t="str" cm="1">
        <f t="array" ref="R2722">_xlfn.IFS('Paraclinicos '!J2657="","",'Paraclinicos '!J2657&lt;1.2,0,'Paraclinicos '!J2657&lt;2,1,'Paraclinicos '!J2657&lt;6,2,'Paraclinicos '!J2657&lt;12,3,'Paraclinicos '!J2657&gt;=12,4)</f>
        <v/>
      </c>
      <c r="S2722" t="str" cm="1">
        <f t="array" ref="S2722">_xlfn.IFS('Paraclinicos '!Y2657="","",'Paraclinicos '!Y2657&lt;70,1,'Paraclinicos '!Y2657&gt;=70,0)</f>
        <v/>
      </c>
      <c r="T2722" t="str" cm="1">
        <f t="array" ref="T2722">_xlfn.IFS('Paraclinicos '!W2657="","",'Paraclinicos '!W2657&lt;6,4,'Paraclinicos '!W2657&lt;10,3,'Paraclinicos '!W2657&lt;13,2,'Paraclinicos '!W2657&lt;15,1,'Paraclinicos '!W2657=15,0)</f>
        <v/>
      </c>
      <c r="U2722" s="54" t="str">
        <f t="shared" si="126"/>
        <v/>
      </c>
      <c r="V2722" t="str" cm="1">
        <f t="array" ref="V2722">_xlfn.IFS('Paraclinicos '!S2657="","",OR('Paraclinicos '!S2657&lt;=8,'Paraclinicos '!S2657&gt;=25),3,'Paraclinicos '!S2657&lt;12,1,'Paraclinicos '!S2657&lt;21,0,'Paraclinicos '!S2657&lt;25,2)</f>
        <v/>
      </c>
      <c r="W2722" t="str">
        <f>IFERROR(IF(INDEX('BD Demog para scores enalazar'!Y$2:'BD Demog para scores enalazar'!Y$3000,MATCH(Formulas!A2722,'BD Demog para scores enalazar'!A$2:'BD Demog para scores enalazar'!A$3000,0))=1,"SI","NO"),"")</f>
        <v/>
      </c>
      <c r="X2722" s="9" t="str">
        <f>IFERROR(IF(INDEX('BD Demog para scores enalazar'!AJ$2:'BD Demog para scores enalazar'!AJ$3000,MATCH(Formulas!A2722,'BD Demog para scores enalazar'!A$2:'BD Demog para scores enalazar'!A$3000,0))=1,"SI","NO"),"")</f>
        <v/>
      </c>
      <c r="Y2722" t="str" cm="1">
        <f t="array" ref="Y2722">IF(AND(W2722="NO",X2722="NO"),_xlfn.IFS('Paraclinicos '!K2657&lt;=91,3,'Paraclinicos '!K2657&lt;94,2,'Paraclinicos '!K2657&lt;96,1,'Paraclinicos '!K2657&gt;=96,0),"")</f>
        <v/>
      </c>
      <c r="Z2722" t="str" cm="1">
        <f t="array" ref="Z2722">IF(OR(W2722="SI",X2722="SI"),_xlfn.IFS(OR(AND('Paraclinicos '!K2658&lt;=83),AND('Paraclinicos '!K2658&gt;=97,AA2722=2)),3,OR(AND('Paraclinicos '!K2658&lt;=86),AND('Paraclinicos '!K2658&gt;=94,AA2722=2)),2,OR(AND('Paraclinicos '!K2658&lt;=88),AND('Paraclinicos '!K2658&gt;=92,AA2722=2)),1,OR(AND('Paraclinicos '!K2658&gt;=88,'Paraclinicos '!K2658&lt;=92),AND('Paraclinicos '!K2658&gt;=93,AA2722=0)),0),"")</f>
        <v/>
      </c>
      <c r="AA2722" t="str" cm="1">
        <f t="array" ref="AA2722">_xlfn.IFS('Paraclinicos '!E2657="","",'Paraclinicos '!E2657="Oxigeno",2,'Paraclinicos '!E2657="Aire",0)</f>
        <v/>
      </c>
    </row>
    <row r="2723" spans="1:27" x14ac:dyDescent="0.25">
      <c r="A2723">
        <f>'Paraclinicos '!A2658</f>
        <v>0</v>
      </c>
      <c r="B2723" s="3">
        <f>'Paraclinicos '!R2658</f>
        <v>0</v>
      </c>
      <c r="C2723" t="str" cm="1">
        <f t="array" ref="C2723">_xlfn.IFS('Paraclinicos '!Q2658="","",'Paraclinicos '!Q2658&gt;60,3,'Paraclinicos '!Q2658&lt;=60,1)</f>
        <v/>
      </c>
      <c r="D2723" t="str">
        <f>IFERROR(IF(INDEX('BD Demog para scores enalazar'!BC$2:BC$3000,MATCH(Formulas!A2723,'BD Demog para scores enalazar'!A$2:A$3000,0))=0,"SI","NO"),"")</f>
        <v/>
      </c>
      <c r="E2723" t="str" cm="1">
        <f t="array" ref="E2723">_xlfn.IFS(D2723="","",D2723="SI",4,D2723="NO",1)</f>
        <v/>
      </c>
      <c r="F2723" t="str" cm="1">
        <f t="array" ref="F2723">_xlfn.IFS('Paraclinicos '!B2658="","",'Paraclinicos '!B2658&gt;1,1,'Paraclinicos '!B2658&lt;=1,3)</f>
        <v/>
      </c>
      <c r="G2723" t="str" cm="1">
        <f t="array" ref="G2723">_xlfn.IFS('Paraclinicos '!D2658="","",AND('Paraclinicos '!D2658&gt;=250,'Paraclinicos '!D2658&lt;=500),2,'Paraclinicos '!D2658&gt;500,3,'Paraclinicos '!D2658&lt;250,1)</f>
        <v/>
      </c>
      <c r="H2723" s="50" t="str">
        <f t="shared" si="127"/>
        <v/>
      </c>
      <c r="I2723" t="str" cm="1">
        <f t="array" ref="I2723">_xlfn.IFS('Paraclinicos '!Q2658="","",'Paraclinicos '!Q2658&gt;=65,1,'Paraclinicos '!Q2658&lt;65,0)</f>
        <v/>
      </c>
      <c r="J2723" t="str" cm="1">
        <f t="array" ref="J2723">_xlfn.IFS('Paraclinicos '!I2658="","",'Paraclinicos '!I2658&gt;7,1,'Paraclinicos '!I2658&lt;=7,0)</f>
        <v/>
      </c>
      <c r="K2723" t="str" cm="1">
        <f t="array" ref="K2723">_xlfn.IFS('Paraclinicos '!W2658="","",'Paraclinicos '!W2658&lt;=8,1,'Paraclinicos '!W2658&gt;8,0)</f>
        <v/>
      </c>
      <c r="L2723" t="str" cm="1">
        <f t="array" ref="L2723">_xlfn.IFS('Paraclinicos '!S2658="","",'Paraclinicos '!S2658&gt;=30,1,'Paraclinicos '!S2658&lt;30,0)</f>
        <v/>
      </c>
      <c r="M2723" t="str" cm="1">
        <f t="array" ref="M2723">_xlfn.IFS(OR('Paraclinicos '!T2658="",'Paraclinicos '!U2658=""),"",OR('Paraclinicos '!T2658&lt;=90,'Paraclinicos '!U2658&lt;=60),1,OR('Paraclinicos '!T2658&gt;90,'Paraclinicos '!U2658&gt;60),0)</f>
        <v/>
      </c>
      <c r="N2723" s="45" t="str">
        <f t="shared" si="128"/>
        <v/>
      </c>
      <c r="O2723" t="str" cm="1">
        <f t="array" ref="O2723">_xlfn.IFS(OR('Paraclinicos '!M2658="",'Paraclinicos '!N2658="",'Paraclinicos '!N2658=0),"",'Paraclinicos '!M2658/'Paraclinicos '!N2658&lt;100,4,'Paraclinicos '!M2658/'Paraclinicos '!N2658&lt;200,3,'Paraclinicos '!M2658/'Paraclinicos '!N2658&lt;300,2,'Paraclinicos '!M2658/'Paraclinicos '!N2658&lt;400,1,'Paraclinicos '!M2658/'Paraclinicos '!N2658&gt;=400,0)</f>
        <v/>
      </c>
      <c r="P2723" t="str" cm="1">
        <f t="array" ref="P2723">_xlfn.IFS('Paraclinicos '!C2658="","",'Paraclinicos '!C2658&lt;20,4,'Paraclinicos '!C2658&lt;50,3,'Paraclinicos '!C2658&lt;100,2,'Paraclinicos '!C2658&lt;150,1,'Paraclinicos '!C2658&gt;150,0)</f>
        <v/>
      </c>
      <c r="Q2723" t="str" cm="1">
        <f t="array" ref="Q2723">_xlfn.IFS('Paraclinicos '!O2658="","",'Paraclinicos '!O2658&lt;1.2,0,'Paraclinicos '!O2658&lt;2,1,'Paraclinicos '!O2658&lt;3.5,2,'Paraclinicos '!O2658&lt;5,3,'Paraclinicos '!O2658&gt;5,4)</f>
        <v/>
      </c>
      <c r="R2723" t="str" cm="1">
        <f t="array" ref="R2723">_xlfn.IFS('Paraclinicos '!J2658="","",'Paraclinicos '!J2658&lt;1.2,0,'Paraclinicos '!J2658&lt;2,1,'Paraclinicos '!J2658&lt;6,2,'Paraclinicos '!J2658&lt;12,3,'Paraclinicos '!J2658&gt;=12,4)</f>
        <v/>
      </c>
      <c r="S2723" t="str" cm="1">
        <f t="array" ref="S2723">_xlfn.IFS('Paraclinicos '!Y2658="","",'Paraclinicos '!Y2658&lt;70,1,'Paraclinicos '!Y2658&gt;=70,0)</f>
        <v/>
      </c>
      <c r="T2723" t="str" cm="1">
        <f t="array" ref="T2723">_xlfn.IFS('Paraclinicos '!W2658="","",'Paraclinicos '!W2658&lt;6,4,'Paraclinicos '!W2658&lt;10,3,'Paraclinicos '!W2658&lt;13,2,'Paraclinicos '!W2658&lt;15,1,'Paraclinicos '!W2658=15,0)</f>
        <v/>
      </c>
      <c r="U2723" s="54" t="str">
        <f t="shared" si="126"/>
        <v/>
      </c>
      <c r="V2723" t="str" cm="1">
        <f t="array" ref="V2723">_xlfn.IFS('Paraclinicos '!S2658="","",OR('Paraclinicos '!S2658&lt;=8,'Paraclinicos '!S2658&gt;=25),3,'Paraclinicos '!S2658&lt;12,1,'Paraclinicos '!S2658&lt;21,0,'Paraclinicos '!S2658&lt;25,2)</f>
        <v/>
      </c>
      <c r="W2723" t="str">
        <f>IFERROR(IF(INDEX('BD Demog para scores enalazar'!Y$2:'BD Demog para scores enalazar'!Y$3000,MATCH(Formulas!A2723,'BD Demog para scores enalazar'!A$2:'BD Demog para scores enalazar'!A$3000,0))=1,"SI","NO"),"")</f>
        <v/>
      </c>
      <c r="X2723" s="9" t="str">
        <f>IFERROR(IF(INDEX('BD Demog para scores enalazar'!AJ$2:'BD Demog para scores enalazar'!AJ$3000,MATCH(Formulas!A2723,'BD Demog para scores enalazar'!A$2:'BD Demog para scores enalazar'!A$3000,0))=1,"SI","NO"),"")</f>
        <v/>
      </c>
      <c r="Y2723" t="str" cm="1">
        <f t="array" ref="Y2723">IF(AND(W2723="NO",X2723="NO"),_xlfn.IFS('Paraclinicos '!K2658&lt;=91,3,'Paraclinicos '!K2658&lt;94,2,'Paraclinicos '!K2658&lt;96,1,'Paraclinicos '!K2658&gt;=96,0),"")</f>
        <v/>
      </c>
      <c r="Z2723" t="str" cm="1">
        <f t="array" ref="Z2723">IF(OR(W2723="SI",X2723="SI"),_xlfn.IFS(OR(AND('Paraclinicos '!K2659&lt;=83),AND('Paraclinicos '!K2659&gt;=97,AA2723=2)),3,OR(AND('Paraclinicos '!K2659&lt;=86),AND('Paraclinicos '!K2659&gt;=94,AA2723=2)),2,OR(AND('Paraclinicos '!K2659&lt;=88),AND('Paraclinicos '!K2659&gt;=92,AA2723=2)),1,OR(AND('Paraclinicos '!K2659&gt;=88,'Paraclinicos '!K2659&lt;=92),AND('Paraclinicos '!K2659&gt;=93,AA2723=0)),0),"")</f>
        <v/>
      </c>
      <c r="AA2723" t="str" cm="1">
        <f t="array" ref="AA2723">_xlfn.IFS('Paraclinicos '!E2658="","",'Paraclinicos '!E2658="Oxigeno",2,'Paraclinicos '!E2658="Aire",0)</f>
        <v/>
      </c>
    </row>
    <row r="2724" spans="1:27" x14ac:dyDescent="0.25">
      <c r="A2724">
        <f>'Paraclinicos '!A2659</f>
        <v>0</v>
      </c>
      <c r="B2724" s="3">
        <f>'Paraclinicos '!R2659</f>
        <v>0</v>
      </c>
      <c r="C2724" t="str" cm="1">
        <f t="array" ref="C2724">_xlfn.IFS('Paraclinicos '!Q2659="","",'Paraclinicos '!Q2659&gt;60,3,'Paraclinicos '!Q2659&lt;=60,1)</f>
        <v/>
      </c>
      <c r="D2724" t="str">
        <f>IFERROR(IF(INDEX('BD Demog para scores enalazar'!BC$2:BC$3000,MATCH(Formulas!A2724,'BD Demog para scores enalazar'!A$2:A$3000,0))=0,"SI","NO"),"")</f>
        <v/>
      </c>
      <c r="E2724" t="str" cm="1">
        <f t="array" ref="E2724">_xlfn.IFS(D2724="","",D2724="SI",4,D2724="NO",1)</f>
        <v/>
      </c>
      <c r="F2724" t="str" cm="1">
        <f t="array" ref="F2724">_xlfn.IFS('Paraclinicos '!B2659="","",'Paraclinicos '!B2659&gt;1,1,'Paraclinicos '!B2659&lt;=1,3)</f>
        <v/>
      </c>
      <c r="G2724" t="str" cm="1">
        <f t="array" ref="G2724">_xlfn.IFS('Paraclinicos '!D2659="","",AND('Paraclinicos '!D2659&gt;=250,'Paraclinicos '!D2659&lt;=500),2,'Paraclinicos '!D2659&gt;500,3,'Paraclinicos '!D2659&lt;250,1)</f>
        <v/>
      </c>
      <c r="H2724" s="50" t="str">
        <f t="shared" si="127"/>
        <v/>
      </c>
      <c r="I2724" t="str" cm="1">
        <f t="array" ref="I2724">_xlfn.IFS('Paraclinicos '!Q2659="","",'Paraclinicos '!Q2659&gt;=65,1,'Paraclinicos '!Q2659&lt;65,0)</f>
        <v/>
      </c>
      <c r="J2724" t="str" cm="1">
        <f t="array" ref="J2724">_xlfn.IFS('Paraclinicos '!I2659="","",'Paraclinicos '!I2659&gt;7,1,'Paraclinicos '!I2659&lt;=7,0)</f>
        <v/>
      </c>
      <c r="K2724" t="str" cm="1">
        <f t="array" ref="K2724">_xlfn.IFS('Paraclinicos '!W2659="","",'Paraclinicos '!W2659&lt;=8,1,'Paraclinicos '!W2659&gt;8,0)</f>
        <v/>
      </c>
      <c r="L2724" t="str" cm="1">
        <f t="array" ref="L2724">_xlfn.IFS('Paraclinicos '!S2659="","",'Paraclinicos '!S2659&gt;=30,1,'Paraclinicos '!S2659&lt;30,0)</f>
        <v/>
      </c>
      <c r="M2724" t="str" cm="1">
        <f t="array" ref="M2724">_xlfn.IFS(OR('Paraclinicos '!T2659="",'Paraclinicos '!U2659=""),"",OR('Paraclinicos '!T2659&lt;=90,'Paraclinicos '!U2659&lt;=60),1,OR('Paraclinicos '!T2659&gt;90,'Paraclinicos '!U2659&gt;60),0)</f>
        <v/>
      </c>
      <c r="N2724" s="45" t="str">
        <f t="shared" si="128"/>
        <v/>
      </c>
      <c r="O2724" t="str" cm="1">
        <f t="array" ref="O2724">_xlfn.IFS(OR('Paraclinicos '!M2659="",'Paraclinicos '!N2659="",'Paraclinicos '!N2659=0),"",'Paraclinicos '!M2659/'Paraclinicos '!N2659&lt;100,4,'Paraclinicos '!M2659/'Paraclinicos '!N2659&lt;200,3,'Paraclinicos '!M2659/'Paraclinicos '!N2659&lt;300,2,'Paraclinicos '!M2659/'Paraclinicos '!N2659&lt;400,1,'Paraclinicos '!M2659/'Paraclinicos '!N2659&gt;=400,0)</f>
        <v/>
      </c>
      <c r="P2724" t="str" cm="1">
        <f t="array" ref="P2724">_xlfn.IFS('Paraclinicos '!C2659="","",'Paraclinicos '!C2659&lt;20,4,'Paraclinicos '!C2659&lt;50,3,'Paraclinicos '!C2659&lt;100,2,'Paraclinicos '!C2659&lt;150,1,'Paraclinicos '!C2659&gt;150,0)</f>
        <v/>
      </c>
      <c r="Q2724" t="str" cm="1">
        <f t="array" ref="Q2724">_xlfn.IFS('Paraclinicos '!O2659="","",'Paraclinicos '!O2659&lt;1.2,0,'Paraclinicos '!O2659&lt;2,1,'Paraclinicos '!O2659&lt;3.5,2,'Paraclinicos '!O2659&lt;5,3,'Paraclinicos '!O2659&gt;5,4)</f>
        <v/>
      </c>
      <c r="R2724" t="str" cm="1">
        <f t="array" ref="R2724">_xlfn.IFS('Paraclinicos '!J2659="","",'Paraclinicos '!J2659&lt;1.2,0,'Paraclinicos '!J2659&lt;2,1,'Paraclinicos '!J2659&lt;6,2,'Paraclinicos '!J2659&lt;12,3,'Paraclinicos '!J2659&gt;=12,4)</f>
        <v/>
      </c>
      <c r="S2724" t="str" cm="1">
        <f t="array" ref="S2724">_xlfn.IFS('Paraclinicos '!Y2659="","",'Paraclinicos '!Y2659&lt;70,1,'Paraclinicos '!Y2659&gt;=70,0)</f>
        <v/>
      </c>
      <c r="T2724" t="str" cm="1">
        <f t="array" ref="T2724">_xlfn.IFS('Paraclinicos '!W2659="","",'Paraclinicos '!W2659&lt;6,4,'Paraclinicos '!W2659&lt;10,3,'Paraclinicos '!W2659&lt;13,2,'Paraclinicos '!W2659&lt;15,1,'Paraclinicos '!W2659=15,0)</f>
        <v/>
      </c>
      <c r="U2724" s="54" t="str">
        <f t="shared" si="126"/>
        <v/>
      </c>
      <c r="V2724" t="str" cm="1">
        <f t="array" ref="V2724">_xlfn.IFS('Paraclinicos '!S2659="","",OR('Paraclinicos '!S2659&lt;=8,'Paraclinicos '!S2659&gt;=25),3,'Paraclinicos '!S2659&lt;12,1,'Paraclinicos '!S2659&lt;21,0,'Paraclinicos '!S2659&lt;25,2)</f>
        <v/>
      </c>
      <c r="W2724" t="str">
        <f>IFERROR(IF(INDEX('BD Demog para scores enalazar'!Y$2:'BD Demog para scores enalazar'!Y$3000,MATCH(Formulas!A2724,'BD Demog para scores enalazar'!A$2:'BD Demog para scores enalazar'!A$3000,0))=1,"SI","NO"),"")</f>
        <v/>
      </c>
      <c r="X2724" s="9" t="str">
        <f>IFERROR(IF(INDEX('BD Demog para scores enalazar'!AJ$2:'BD Demog para scores enalazar'!AJ$3000,MATCH(Formulas!A2724,'BD Demog para scores enalazar'!A$2:'BD Demog para scores enalazar'!A$3000,0))=1,"SI","NO"),"")</f>
        <v/>
      </c>
      <c r="Y2724" t="str" cm="1">
        <f t="array" ref="Y2724">IF(AND(W2724="NO",X2724="NO"),_xlfn.IFS('Paraclinicos '!K2659&lt;=91,3,'Paraclinicos '!K2659&lt;94,2,'Paraclinicos '!K2659&lt;96,1,'Paraclinicos '!K2659&gt;=96,0),"")</f>
        <v/>
      </c>
      <c r="Z2724" t="str" cm="1">
        <f t="array" ref="Z2724">IF(OR(W2724="SI",X2724="SI"),_xlfn.IFS(OR(AND('Paraclinicos '!K2660&lt;=83),AND('Paraclinicos '!K2660&gt;=97,AA2724=2)),3,OR(AND('Paraclinicos '!K2660&lt;=86),AND('Paraclinicos '!K2660&gt;=94,AA2724=2)),2,OR(AND('Paraclinicos '!K2660&lt;=88),AND('Paraclinicos '!K2660&gt;=92,AA2724=2)),1,OR(AND('Paraclinicos '!K2660&gt;=88,'Paraclinicos '!K2660&lt;=92),AND('Paraclinicos '!K2660&gt;=93,AA2724=0)),0),"")</f>
        <v/>
      </c>
      <c r="AA2724" t="str" cm="1">
        <f t="array" ref="AA2724">_xlfn.IFS('Paraclinicos '!E2659="","",'Paraclinicos '!E2659="Oxigeno",2,'Paraclinicos '!E2659="Aire",0)</f>
        <v/>
      </c>
    </row>
    <row r="2725" spans="1:27" x14ac:dyDescent="0.25">
      <c r="A2725">
        <f>'Paraclinicos '!A2660</f>
        <v>0</v>
      </c>
      <c r="B2725" s="3">
        <f>'Paraclinicos '!R2660</f>
        <v>0</v>
      </c>
      <c r="C2725" t="str" cm="1">
        <f t="array" ref="C2725">_xlfn.IFS('Paraclinicos '!Q2660="","",'Paraclinicos '!Q2660&gt;60,3,'Paraclinicos '!Q2660&lt;=60,1)</f>
        <v/>
      </c>
      <c r="D2725" t="str">
        <f>IFERROR(IF(INDEX('BD Demog para scores enalazar'!BC$2:BC$3000,MATCH(Formulas!A2725,'BD Demog para scores enalazar'!A$2:A$3000,0))=0,"SI","NO"),"")</f>
        <v/>
      </c>
      <c r="E2725" t="str" cm="1">
        <f t="array" ref="E2725">_xlfn.IFS(D2725="","",D2725="SI",4,D2725="NO",1)</f>
        <v/>
      </c>
      <c r="F2725" t="str" cm="1">
        <f t="array" ref="F2725">_xlfn.IFS('Paraclinicos '!B2660="","",'Paraclinicos '!B2660&gt;1,1,'Paraclinicos '!B2660&lt;=1,3)</f>
        <v/>
      </c>
      <c r="G2725" t="str" cm="1">
        <f t="array" ref="G2725">_xlfn.IFS('Paraclinicos '!D2660="","",AND('Paraclinicos '!D2660&gt;=250,'Paraclinicos '!D2660&lt;=500),2,'Paraclinicos '!D2660&gt;500,3,'Paraclinicos '!D2660&lt;250,1)</f>
        <v/>
      </c>
      <c r="H2725" s="50" t="str">
        <f t="shared" si="127"/>
        <v/>
      </c>
      <c r="I2725" t="str" cm="1">
        <f t="array" ref="I2725">_xlfn.IFS('Paraclinicos '!Q2660="","",'Paraclinicos '!Q2660&gt;=65,1,'Paraclinicos '!Q2660&lt;65,0)</f>
        <v/>
      </c>
      <c r="J2725" t="str" cm="1">
        <f t="array" ref="J2725">_xlfn.IFS('Paraclinicos '!I2660="","",'Paraclinicos '!I2660&gt;7,1,'Paraclinicos '!I2660&lt;=7,0)</f>
        <v/>
      </c>
      <c r="K2725" t="str" cm="1">
        <f t="array" ref="K2725">_xlfn.IFS('Paraclinicos '!W2660="","",'Paraclinicos '!W2660&lt;=8,1,'Paraclinicos '!W2660&gt;8,0)</f>
        <v/>
      </c>
      <c r="L2725" t="str" cm="1">
        <f t="array" ref="L2725">_xlfn.IFS('Paraclinicos '!S2660="","",'Paraclinicos '!S2660&gt;=30,1,'Paraclinicos '!S2660&lt;30,0)</f>
        <v/>
      </c>
      <c r="M2725" t="str" cm="1">
        <f t="array" ref="M2725">_xlfn.IFS(OR('Paraclinicos '!T2660="",'Paraclinicos '!U2660=""),"",OR('Paraclinicos '!T2660&lt;=90,'Paraclinicos '!U2660&lt;=60),1,OR('Paraclinicos '!T2660&gt;90,'Paraclinicos '!U2660&gt;60),0)</f>
        <v/>
      </c>
      <c r="N2725" s="45" t="str">
        <f t="shared" si="128"/>
        <v/>
      </c>
      <c r="O2725" t="str" cm="1">
        <f t="array" ref="O2725">_xlfn.IFS(OR('Paraclinicos '!M2660="",'Paraclinicos '!N2660="",'Paraclinicos '!N2660=0),"",'Paraclinicos '!M2660/'Paraclinicos '!N2660&lt;100,4,'Paraclinicos '!M2660/'Paraclinicos '!N2660&lt;200,3,'Paraclinicos '!M2660/'Paraclinicos '!N2660&lt;300,2,'Paraclinicos '!M2660/'Paraclinicos '!N2660&lt;400,1,'Paraclinicos '!M2660/'Paraclinicos '!N2660&gt;=400,0)</f>
        <v/>
      </c>
      <c r="P2725" t="str" cm="1">
        <f t="array" ref="P2725">_xlfn.IFS('Paraclinicos '!C2660="","",'Paraclinicos '!C2660&lt;20,4,'Paraclinicos '!C2660&lt;50,3,'Paraclinicos '!C2660&lt;100,2,'Paraclinicos '!C2660&lt;150,1,'Paraclinicos '!C2660&gt;150,0)</f>
        <v/>
      </c>
      <c r="Q2725" t="str" cm="1">
        <f t="array" ref="Q2725">_xlfn.IFS('Paraclinicos '!O2660="","",'Paraclinicos '!O2660&lt;1.2,0,'Paraclinicos '!O2660&lt;2,1,'Paraclinicos '!O2660&lt;3.5,2,'Paraclinicos '!O2660&lt;5,3,'Paraclinicos '!O2660&gt;5,4)</f>
        <v/>
      </c>
      <c r="R2725" t="str" cm="1">
        <f t="array" ref="R2725">_xlfn.IFS('Paraclinicos '!J2660="","",'Paraclinicos '!J2660&lt;1.2,0,'Paraclinicos '!J2660&lt;2,1,'Paraclinicos '!J2660&lt;6,2,'Paraclinicos '!J2660&lt;12,3,'Paraclinicos '!J2660&gt;=12,4)</f>
        <v/>
      </c>
      <c r="S2725" t="str" cm="1">
        <f t="array" ref="S2725">_xlfn.IFS('Paraclinicos '!Y2660="","",'Paraclinicos '!Y2660&lt;70,1,'Paraclinicos '!Y2660&gt;=70,0)</f>
        <v/>
      </c>
      <c r="T2725" t="str" cm="1">
        <f t="array" ref="T2725">_xlfn.IFS('Paraclinicos '!W2660="","",'Paraclinicos '!W2660&lt;6,4,'Paraclinicos '!W2660&lt;10,3,'Paraclinicos '!W2660&lt;13,2,'Paraclinicos '!W2660&lt;15,1,'Paraclinicos '!W2660=15,0)</f>
        <v/>
      </c>
      <c r="U2725" s="54" t="str">
        <f t="shared" si="126"/>
        <v/>
      </c>
      <c r="V2725" t="str" cm="1">
        <f t="array" ref="V2725">_xlfn.IFS('Paraclinicos '!S2660="","",OR('Paraclinicos '!S2660&lt;=8,'Paraclinicos '!S2660&gt;=25),3,'Paraclinicos '!S2660&lt;12,1,'Paraclinicos '!S2660&lt;21,0,'Paraclinicos '!S2660&lt;25,2)</f>
        <v/>
      </c>
      <c r="W2725" t="str">
        <f>IFERROR(IF(INDEX('BD Demog para scores enalazar'!Y$2:'BD Demog para scores enalazar'!Y$3000,MATCH(Formulas!A2725,'BD Demog para scores enalazar'!A$2:'BD Demog para scores enalazar'!A$3000,0))=1,"SI","NO"),"")</f>
        <v/>
      </c>
      <c r="X2725" s="9" t="str">
        <f>IFERROR(IF(INDEX('BD Demog para scores enalazar'!AJ$2:'BD Demog para scores enalazar'!AJ$3000,MATCH(Formulas!A2725,'BD Demog para scores enalazar'!A$2:'BD Demog para scores enalazar'!A$3000,0))=1,"SI","NO"),"")</f>
        <v/>
      </c>
      <c r="Y2725" t="str" cm="1">
        <f t="array" ref="Y2725">IF(AND(W2725="NO",X2725="NO"),_xlfn.IFS('Paraclinicos '!K2660&lt;=91,3,'Paraclinicos '!K2660&lt;94,2,'Paraclinicos '!K2660&lt;96,1,'Paraclinicos '!K2660&gt;=96,0),"")</f>
        <v/>
      </c>
      <c r="Z2725" t="str" cm="1">
        <f t="array" ref="Z2725">IF(OR(W2725="SI",X2725="SI"),_xlfn.IFS(OR(AND('Paraclinicos '!K2661&lt;=83),AND('Paraclinicos '!K2661&gt;=97,AA2725=2)),3,OR(AND('Paraclinicos '!K2661&lt;=86),AND('Paraclinicos '!K2661&gt;=94,AA2725=2)),2,OR(AND('Paraclinicos '!K2661&lt;=88),AND('Paraclinicos '!K2661&gt;=92,AA2725=2)),1,OR(AND('Paraclinicos '!K2661&gt;=88,'Paraclinicos '!K2661&lt;=92),AND('Paraclinicos '!K2661&gt;=93,AA2725=0)),0),"")</f>
        <v/>
      </c>
      <c r="AA2725" t="str" cm="1">
        <f t="array" ref="AA2725">_xlfn.IFS('Paraclinicos '!E2660="","",'Paraclinicos '!E2660="Oxigeno",2,'Paraclinicos '!E2660="Aire",0)</f>
        <v/>
      </c>
    </row>
    <row r="2726" spans="1:27" x14ac:dyDescent="0.25">
      <c r="A2726">
        <f>'Paraclinicos '!A2661</f>
        <v>0</v>
      </c>
      <c r="B2726" s="3">
        <f>'Paraclinicos '!R2661</f>
        <v>0</v>
      </c>
      <c r="C2726" t="str" cm="1">
        <f t="array" ref="C2726">_xlfn.IFS('Paraclinicos '!Q2661="","",'Paraclinicos '!Q2661&gt;60,3,'Paraclinicos '!Q2661&lt;=60,1)</f>
        <v/>
      </c>
      <c r="D2726" t="str">
        <f>IFERROR(IF(INDEX('BD Demog para scores enalazar'!BC$2:BC$3000,MATCH(Formulas!A2726,'BD Demog para scores enalazar'!A$2:A$3000,0))=0,"SI","NO"),"")</f>
        <v/>
      </c>
      <c r="E2726" t="str" cm="1">
        <f t="array" ref="E2726">_xlfn.IFS(D2726="","",D2726="SI",4,D2726="NO",1)</f>
        <v/>
      </c>
      <c r="F2726" t="str" cm="1">
        <f t="array" ref="F2726">_xlfn.IFS('Paraclinicos '!B2661="","",'Paraclinicos '!B2661&gt;1,1,'Paraclinicos '!B2661&lt;=1,3)</f>
        <v/>
      </c>
      <c r="G2726" t="str" cm="1">
        <f t="array" ref="G2726">_xlfn.IFS('Paraclinicos '!D2661="","",AND('Paraclinicos '!D2661&gt;=250,'Paraclinicos '!D2661&lt;=500),2,'Paraclinicos '!D2661&gt;500,3,'Paraclinicos '!D2661&lt;250,1)</f>
        <v/>
      </c>
      <c r="H2726" s="50" t="str">
        <f t="shared" si="127"/>
        <v/>
      </c>
      <c r="I2726" t="str" cm="1">
        <f t="array" ref="I2726">_xlfn.IFS('Paraclinicos '!Q2661="","",'Paraclinicos '!Q2661&gt;=65,1,'Paraclinicos '!Q2661&lt;65,0)</f>
        <v/>
      </c>
      <c r="J2726" t="str" cm="1">
        <f t="array" ref="J2726">_xlfn.IFS('Paraclinicos '!I2661="","",'Paraclinicos '!I2661&gt;7,1,'Paraclinicos '!I2661&lt;=7,0)</f>
        <v/>
      </c>
      <c r="K2726" t="str" cm="1">
        <f t="array" ref="K2726">_xlfn.IFS('Paraclinicos '!W2661="","",'Paraclinicos '!W2661&lt;=8,1,'Paraclinicos '!W2661&gt;8,0)</f>
        <v/>
      </c>
      <c r="L2726" t="str" cm="1">
        <f t="array" ref="L2726">_xlfn.IFS('Paraclinicos '!S2661="","",'Paraclinicos '!S2661&gt;=30,1,'Paraclinicos '!S2661&lt;30,0)</f>
        <v/>
      </c>
      <c r="M2726" t="str" cm="1">
        <f t="array" ref="M2726">_xlfn.IFS(OR('Paraclinicos '!T2661="",'Paraclinicos '!U2661=""),"",OR('Paraclinicos '!T2661&lt;=90,'Paraclinicos '!U2661&lt;=60),1,OR('Paraclinicos '!T2661&gt;90,'Paraclinicos '!U2661&gt;60),0)</f>
        <v/>
      </c>
      <c r="N2726" s="45" t="str">
        <f t="shared" si="128"/>
        <v/>
      </c>
      <c r="O2726" t="str" cm="1">
        <f t="array" ref="O2726">_xlfn.IFS(OR('Paraclinicos '!M2661="",'Paraclinicos '!N2661="",'Paraclinicos '!N2661=0),"",'Paraclinicos '!M2661/'Paraclinicos '!N2661&lt;100,4,'Paraclinicos '!M2661/'Paraclinicos '!N2661&lt;200,3,'Paraclinicos '!M2661/'Paraclinicos '!N2661&lt;300,2,'Paraclinicos '!M2661/'Paraclinicos '!N2661&lt;400,1,'Paraclinicos '!M2661/'Paraclinicos '!N2661&gt;=400,0)</f>
        <v/>
      </c>
      <c r="P2726" t="str" cm="1">
        <f t="array" ref="P2726">_xlfn.IFS('Paraclinicos '!C2661="","",'Paraclinicos '!C2661&lt;20,4,'Paraclinicos '!C2661&lt;50,3,'Paraclinicos '!C2661&lt;100,2,'Paraclinicos '!C2661&lt;150,1,'Paraclinicos '!C2661&gt;150,0)</f>
        <v/>
      </c>
      <c r="Q2726" t="str" cm="1">
        <f t="array" ref="Q2726">_xlfn.IFS('Paraclinicos '!O2661="","",'Paraclinicos '!O2661&lt;1.2,0,'Paraclinicos '!O2661&lt;2,1,'Paraclinicos '!O2661&lt;3.5,2,'Paraclinicos '!O2661&lt;5,3,'Paraclinicos '!O2661&gt;5,4)</f>
        <v/>
      </c>
      <c r="R2726" t="str" cm="1">
        <f t="array" ref="R2726">_xlfn.IFS('Paraclinicos '!J2661="","",'Paraclinicos '!J2661&lt;1.2,0,'Paraclinicos '!J2661&lt;2,1,'Paraclinicos '!J2661&lt;6,2,'Paraclinicos '!J2661&lt;12,3,'Paraclinicos '!J2661&gt;=12,4)</f>
        <v/>
      </c>
      <c r="S2726" t="str" cm="1">
        <f t="array" ref="S2726">_xlfn.IFS('Paraclinicos '!Y2661="","",'Paraclinicos '!Y2661&lt;70,1,'Paraclinicos '!Y2661&gt;=70,0)</f>
        <v/>
      </c>
      <c r="T2726" t="str" cm="1">
        <f t="array" ref="T2726">_xlfn.IFS('Paraclinicos '!W2661="","",'Paraclinicos '!W2661&lt;6,4,'Paraclinicos '!W2661&lt;10,3,'Paraclinicos '!W2661&lt;13,2,'Paraclinicos '!W2661&lt;15,1,'Paraclinicos '!W2661=15,0)</f>
        <v/>
      </c>
      <c r="U2726" s="54" t="str">
        <f t="shared" si="126"/>
        <v/>
      </c>
      <c r="V2726" t="str" cm="1">
        <f t="array" ref="V2726">_xlfn.IFS('Paraclinicos '!S2661="","",OR('Paraclinicos '!S2661&lt;=8,'Paraclinicos '!S2661&gt;=25),3,'Paraclinicos '!S2661&lt;12,1,'Paraclinicos '!S2661&lt;21,0,'Paraclinicos '!S2661&lt;25,2)</f>
        <v/>
      </c>
      <c r="W2726" t="str">
        <f>IFERROR(IF(INDEX('BD Demog para scores enalazar'!Y$2:'BD Demog para scores enalazar'!Y$3000,MATCH(Formulas!A2726,'BD Demog para scores enalazar'!A$2:'BD Demog para scores enalazar'!A$3000,0))=1,"SI","NO"),"")</f>
        <v/>
      </c>
      <c r="X2726" s="9" t="str">
        <f>IFERROR(IF(INDEX('BD Demog para scores enalazar'!AJ$2:'BD Demog para scores enalazar'!AJ$3000,MATCH(Formulas!A2726,'BD Demog para scores enalazar'!A$2:'BD Demog para scores enalazar'!A$3000,0))=1,"SI","NO"),"")</f>
        <v/>
      </c>
      <c r="Y2726" t="str" cm="1">
        <f t="array" ref="Y2726">IF(AND(W2726="NO",X2726="NO"),_xlfn.IFS('Paraclinicos '!K2661&lt;=91,3,'Paraclinicos '!K2661&lt;94,2,'Paraclinicos '!K2661&lt;96,1,'Paraclinicos '!K2661&gt;=96,0),"")</f>
        <v/>
      </c>
      <c r="Z2726" t="str" cm="1">
        <f t="array" ref="Z2726">IF(OR(W2726="SI",X2726="SI"),_xlfn.IFS(OR(AND('Paraclinicos '!K2662&lt;=83),AND('Paraclinicos '!K2662&gt;=97,AA2726=2)),3,OR(AND('Paraclinicos '!K2662&lt;=86),AND('Paraclinicos '!K2662&gt;=94,AA2726=2)),2,OR(AND('Paraclinicos '!K2662&lt;=88),AND('Paraclinicos '!K2662&gt;=92,AA2726=2)),1,OR(AND('Paraclinicos '!K2662&gt;=88,'Paraclinicos '!K2662&lt;=92),AND('Paraclinicos '!K2662&gt;=93,AA2726=0)),0),"")</f>
        <v/>
      </c>
      <c r="AA2726" t="str" cm="1">
        <f t="array" ref="AA2726">_xlfn.IFS('Paraclinicos '!E2661="","",'Paraclinicos '!E2661="Oxigeno",2,'Paraclinicos '!E2661="Aire",0)</f>
        <v/>
      </c>
    </row>
    <row r="2727" spans="1:27" x14ac:dyDescent="0.25">
      <c r="A2727">
        <f>'Paraclinicos '!A2662</f>
        <v>0</v>
      </c>
      <c r="B2727" s="3">
        <f>'Paraclinicos '!R2662</f>
        <v>0</v>
      </c>
      <c r="C2727" t="str" cm="1">
        <f t="array" ref="C2727">_xlfn.IFS('Paraclinicos '!Q2662="","",'Paraclinicos '!Q2662&gt;60,3,'Paraclinicos '!Q2662&lt;=60,1)</f>
        <v/>
      </c>
      <c r="D2727" t="str">
        <f>IFERROR(IF(INDEX('BD Demog para scores enalazar'!BC$2:BC$3000,MATCH(Formulas!A2727,'BD Demog para scores enalazar'!A$2:A$3000,0))=0,"SI","NO"),"")</f>
        <v/>
      </c>
      <c r="E2727" t="str" cm="1">
        <f t="array" ref="E2727">_xlfn.IFS(D2727="","",D2727="SI",4,D2727="NO",1)</f>
        <v/>
      </c>
      <c r="F2727" t="str" cm="1">
        <f t="array" ref="F2727">_xlfn.IFS('Paraclinicos '!B2662="","",'Paraclinicos '!B2662&gt;1,1,'Paraclinicos '!B2662&lt;=1,3)</f>
        <v/>
      </c>
      <c r="G2727" t="str" cm="1">
        <f t="array" ref="G2727">_xlfn.IFS('Paraclinicos '!D2662="","",AND('Paraclinicos '!D2662&gt;=250,'Paraclinicos '!D2662&lt;=500),2,'Paraclinicos '!D2662&gt;500,3,'Paraclinicos '!D2662&lt;250,1)</f>
        <v/>
      </c>
      <c r="H2727" s="50" t="str">
        <f t="shared" si="127"/>
        <v/>
      </c>
      <c r="I2727" t="str" cm="1">
        <f t="array" ref="I2727">_xlfn.IFS('Paraclinicos '!Q2662="","",'Paraclinicos '!Q2662&gt;=65,1,'Paraclinicos '!Q2662&lt;65,0)</f>
        <v/>
      </c>
      <c r="J2727" t="str" cm="1">
        <f t="array" ref="J2727">_xlfn.IFS('Paraclinicos '!I2662="","",'Paraclinicos '!I2662&gt;7,1,'Paraclinicos '!I2662&lt;=7,0)</f>
        <v/>
      </c>
      <c r="K2727" t="str" cm="1">
        <f t="array" ref="K2727">_xlfn.IFS('Paraclinicos '!W2662="","",'Paraclinicos '!W2662&lt;=8,1,'Paraclinicos '!W2662&gt;8,0)</f>
        <v/>
      </c>
      <c r="L2727" t="str" cm="1">
        <f t="array" ref="L2727">_xlfn.IFS('Paraclinicos '!S2662="","",'Paraclinicos '!S2662&gt;=30,1,'Paraclinicos '!S2662&lt;30,0)</f>
        <v/>
      </c>
      <c r="M2727" t="str" cm="1">
        <f t="array" ref="M2727">_xlfn.IFS(OR('Paraclinicos '!T2662="",'Paraclinicos '!U2662=""),"",OR('Paraclinicos '!T2662&lt;=90,'Paraclinicos '!U2662&lt;=60),1,OR('Paraclinicos '!T2662&gt;90,'Paraclinicos '!U2662&gt;60),0)</f>
        <v/>
      </c>
      <c r="N2727" s="45" t="str">
        <f t="shared" si="128"/>
        <v/>
      </c>
      <c r="O2727" t="str" cm="1">
        <f t="array" ref="O2727">_xlfn.IFS(OR('Paraclinicos '!M2662="",'Paraclinicos '!N2662="",'Paraclinicos '!N2662=0),"",'Paraclinicos '!M2662/'Paraclinicos '!N2662&lt;100,4,'Paraclinicos '!M2662/'Paraclinicos '!N2662&lt;200,3,'Paraclinicos '!M2662/'Paraclinicos '!N2662&lt;300,2,'Paraclinicos '!M2662/'Paraclinicos '!N2662&lt;400,1,'Paraclinicos '!M2662/'Paraclinicos '!N2662&gt;=400,0)</f>
        <v/>
      </c>
      <c r="P2727" t="str" cm="1">
        <f t="array" ref="P2727">_xlfn.IFS('Paraclinicos '!C2662="","",'Paraclinicos '!C2662&lt;20,4,'Paraclinicos '!C2662&lt;50,3,'Paraclinicos '!C2662&lt;100,2,'Paraclinicos '!C2662&lt;150,1,'Paraclinicos '!C2662&gt;150,0)</f>
        <v/>
      </c>
      <c r="Q2727" t="str" cm="1">
        <f t="array" ref="Q2727">_xlfn.IFS('Paraclinicos '!O2662="","",'Paraclinicos '!O2662&lt;1.2,0,'Paraclinicos '!O2662&lt;2,1,'Paraclinicos '!O2662&lt;3.5,2,'Paraclinicos '!O2662&lt;5,3,'Paraclinicos '!O2662&gt;5,4)</f>
        <v/>
      </c>
      <c r="R2727" t="str" cm="1">
        <f t="array" ref="R2727">_xlfn.IFS('Paraclinicos '!J2662="","",'Paraclinicos '!J2662&lt;1.2,0,'Paraclinicos '!J2662&lt;2,1,'Paraclinicos '!J2662&lt;6,2,'Paraclinicos '!J2662&lt;12,3,'Paraclinicos '!J2662&gt;=12,4)</f>
        <v/>
      </c>
      <c r="S2727" t="str" cm="1">
        <f t="array" ref="S2727">_xlfn.IFS('Paraclinicos '!Y2662="","",'Paraclinicos '!Y2662&lt;70,1,'Paraclinicos '!Y2662&gt;=70,0)</f>
        <v/>
      </c>
      <c r="T2727" t="str" cm="1">
        <f t="array" ref="T2727">_xlfn.IFS('Paraclinicos '!W2662="","",'Paraclinicos '!W2662&lt;6,4,'Paraclinicos '!W2662&lt;10,3,'Paraclinicos '!W2662&lt;13,2,'Paraclinicos '!W2662&lt;15,1,'Paraclinicos '!W2662=15,0)</f>
        <v/>
      </c>
      <c r="U2727" s="54" t="str">
        <f t="shared" si="126"/>
        <v/>
      </c>
      <c r="V2727" t="str" cm="1">
        <f t="array" ref="V2727">_xlfn.IFS('Paraclinicos '!S2662="","",OR('Paraclinicos '!S2662&lt;=8,'Paraclinicos '!S2662&gt;=25),3,'Paraclinicos '!S2662&lt;12,1,'Paraclinicos '!S2662&lt;21,0,'Paraclinicos '!S2662&lt;25,2)</f>
        <v/>
      </c>
      <c r="W2727" t="str">
        <f>IFERROR(IF(INDEX('BD Demog para scores enalazar'!Y$2:'BD Demog para scores enalazar'!Y$3000,MATCH(Formulas!A2727,'BD Demog para scores enalazar'!A$2:'BD Demog para scores enalazar'!A$3000,0))=1,"SI","NO"),"")</f>
        <v/>
      </c>
      <c r="X2727" s="9" t="str">
        <f>IFERROR(IF(INDEX('BD Demog para scores enalazar'!AJ$2:'BD Demog para scores enalazar'!AJ$3000,MATCH(Formulas!A2727,'BD Demog para scores enalazar'!A$2:'BD Demog para scores enalazar'!A$3000,0))=1,"SI","NO"),"")</f>
        <v/>
      </c>
      <c r="Y2727" t="str" cm="1">
        <f t="array" ref="Y2727">IF(AND(W2727="NO",X2727="NO"),_xlfn.IFS('Paraclinicos '!K2662&lt;=91,3,'Paraclinicos '!K2662&lt;94,2,'Paraclinicos '!K2662&lt;96,1,'Paraclinicos '!K2662&gt;=96,0),"")</f>
        <v/>
      </c>
      <c r="Z2727" t="str" cm="1">
        <f t="array" ref="Z2727">IF(OR(W2727="SI",X2727="SI"),_xlfn.IFS(OR(AND('Paraclinicos '!K2663&lt;=83),AND('Paraclinicos '!K2663&gt;=97,AA2727=2)),3,OR(AND('Paraclinicos '!K2663&lt;=86),AND('Paraclinicos '!K2663&gt;=94,AA2727=2)),2,OR(AND('Paraclinicos '!K2663&lt;=88),AND('Paraclinicos '!K2663&gt;=92,AA2727=2)),1,OR(AND('Paraclinicos '!K2663&gt;=88,'Paraclinicos '!K2663&lt;=92),AND('Paraclinicos '!K2663&gt;=93,AA2727=0)),0),"")</f>
        <v/>
      </c>
      <c r="AA2727" t="str" cm="1">
        <f t="array" ref="AA2727">_xlfn.IFS('Paraclinicos '!E2662="","",'Paraclinicos '!E2662="Oxigeno",2,'Paraclinicos '!E2662="Aire",0)</f>
        <v/>
      </c>
    </row>
    <row r="2728" spans="1:27" x14ac:dyDescent="0.25">
      <c r="A2728">
        <f>'Paraclinicos '!A2663</f>
        <v>0</v>
      </c>
      <c r="B2728" s="3">
        <f>'Paraclinicos '!R2663</f>
        <v>0</v>
      </c>
      <c r="C2728" t="str" cm="1">
        <f t="array" ref="C2728">_xlfn.IFS('Paraclinicos '!Q2663="","",'Paraclinicos '!Q2663&gt;60,3,'Paraclinicos '!Q2663&lt;=60,1)</f>
        <v/>
      </c>
      <c r="D2728" t="str">
        <f>IFERROR(IF(INDEX('BD Demog para scores enalazar'!BC$2:BC$3000,MATCH(Formulas!A2728,'BD Demog para scores enalazar'!A$2:A$3000,0))=0,"SI","NO"),"")</f>
        <v/>
      </c>
      <c r="E2728" t="str" cm="1">
        <f t="array" ref="E2728">_xlfn.IFS(D2728="","",D2728="SI",4,D2728="NO",1)</f>
        <v/>
      </c>
      <c r="F2728" t="str" cm="1">
        <f t="array" ref="F2728">_xlfn.IFS('Paraclinicos '!B2663="","",'Paraclinicos '!B2663&gt;1,1,'Paraclinicos '!B2663&lt;=1,3)</f>
        <v/>
      </c>
      <c r="G2728" t="str" cm="1">
        <f t="array" ref="G2728">_xlfn.IFS('Paraclinicos '!D2663="","",AND('Paraclinicos '!D2663&gt;=250,'Paraclinicos '!D2663&lt;=500),2,'Paraclinicos '!D2663&gt;500,3,'Paraclinicos '!D2663&lt;250,1)</f>
        <v/>
      </c>
      <c r="H2728" s="50" t="str">
        <f t="shared" si="127"/>
        <v/>
      </c>
      <c r="I2728" t="str" cm="1">
        <f t="array" ref="I2728">_xlfn.IFS('Paraclinicos '!Q2663="","",'Paraclinicos '!Q2663&gt;=65,1,'Paraclinicos '!Q2663&lt;65,0)</f>
        <v/>
      </c>
      <c r="J2728" t="str" cm="1">
        <f t="array" ref="J2728">_xlfn.IFS('Paraclinicos '!I2663="","",'Paraclinicos '!I2663&gt;7,1,'Paraclinicos '!I2663&lt;=7,0)</f>
        <v/>
      </c>
      <c r="K2728" t="str" cm="1">
        <f t="array" ref="K2728">_xlfn.IFS('Paraclinicos '!W2663="","",'Paraclinicos '!W2663&lt;=8,1,'Paraclinicos '!W2663&gt;8,0)</f>
        <v/>
      </c>
      <c r="L2728" t="str" cm="1">
        <f t="array" ref="L2728">_xlfn.IFS('Paraclinicos '!S2663="","",'Paraclinicos '!S2663&gt;=30,1,'Paraclinicos '!S2663&lt;30,0)</f>
        <v/>
      </c>
      <c r="M2728" t="str" cm="1">
        <f t="array" ref="M2728">_xlfn.IFS(OR('Paraclinicos '!T2663="",'Paraclinicos '!U2663=""),"",OR('Paraclinicos '!T2663&lt;=90,'Paraclinicos '!U2663&lt;=60),1,OR('Paraclinicos '!T2663&gt;90,'Paraclinicos '!U2663&gt;60),0)</f>
        <v/>
      </c>
      <c r="N2728" s="45" t="str">
        <f t="shared" si="128"/>
        <v/>
      </c>
      <c r="O2728" t="str" cm="1">
        <f t="array" ref="O2728">_xlfn.IFS(OR('Paraclinicos '!M2663="",'Paraclinicos '!N2663="",'Paraclinicos '!N2663=0),"",'Paraclinicos '!M2663/'Paraclinicos '!N2663&lt;100,4,'Paraclinicos '!M2663/'Paraclinicos '!N2663&lt;200,3,'Paraclinicos '!M2663/'Paraclinicos '!N2663&lt;300,2,'Paraclinicos '!M2663/'Paraclinicos '!N2663&lt;400,1,'Paraclinicos '!M2663/'Paraclinicos '!N2663&gt;=400,0)</f>
        <v/>
      </c>
      <c r="P2728" t="str" cm="1">
        <f t="array" ref="P2728">_xlfn.IFS('Paraclinicos '!C2663="","",'Paraclinicos '!C2663&lt;20,4,'Paraclinicos '!C2663&lt;50,3,'Paraclinicos '!C2663&lt;100,2,'Paraclinicos '!C2663&lt;150,1,'Paraclinicos '!C2663&gt;150,0)</f>
        <v/>
      </c>
      <c r="Q2728" t="str" cm="1">
        <f t="array" ref="Q2728">_xlfn.IFS('Paraclinicos '!O2663="","",'Paraclinicos '!O2663&lt;1.2,0,'Paraclinicos '!O2663&lt;2,1,'Paraclinicos '!O2663&lt;3.5,2,'Paraclinicos '!O2663&lt;5,3,'Paraclinicos '!O2663&gt;5,4)</f>
        <v/>
      </c>
      <c r="R2728" t="str" cm="1">
        <f t="array" ref="R2728">_xlfn.IFS('Paraclinicos '!J2663="","",'Paraclinicos '!J2663&lt;1.2,0,'Paraclinicos '!J2663&lt;2,1,'Paraclinicos '!J2663&lt;6,2,'Paraclinicos '!J2663&lt;12,3,'Paraclinicos '!J2663&gt;=12,4)</f>
        <v/>
      </c>
      <c r="S2728" t="str" cm="1">
        <f t="array" ref="S2728">_xlfn.IFS('Paraclinicos '!Y2663="","",'Paraclinicos '!Y2663&lt;70,1,'Paraclinicos '!Y2663&gt;=70,0)</f>
        <v/>
      </c>
      <c r="T2728" t="str" cm="1">
        <f t="array" ref="T2728">_xlfn.IFS('Paraclinicos '!W2663="","",'Paraclinicos '!W2663&lt;6,4,'Paraclinicos '!W2663&lt;10,3,'Paraclinicos '!W2663&lt;13,2,'Paraclinicos '!W2663&lt;15,1,'Paraclinicos '!W2663=15,0)</f>
        <v/>
      </c>
      <c r="U2728" s="54" t="str">
        <f t="shared" si="126"/>
        <v/>
      </c>
      <c r="V2728" t="str" cm="1">
        <f t="array" ref="V2728">_xlfn.IFS('Paraclinicos '!S2663="","",OR('Paraclinicos '!S2663&lt;=8,'Paraclinicos '!S2663&gt;=25),3,'Paraclinicos '!S2663&lt;12,1,'Paraclinicos '!S2663&lt;21,0,'Paraclinicos '!S2663&lt;25,2)</f>
        <v/>
      </c>
      <c r="W2728" t="str">
        <f>IFERROR(IF(INDEX('BD Demog para scores enalazar'!Y$2:'BD Demog para scores enalazar'!Y$3000,MATCH(Formulas!A2728,'BD Demog para scores enalazar'!A$2:'BD Demog para scores enalazar'!A$3000,0))=1,"SI","NO"),"")</f>
        <v/>
      </c>
      <c r="X2728" s="9" t="str">
        <f>IFERROR(IF(INDEX('BD Demog para scores enalazar'!AJ$2:'BD Demog para scores enalazar'!AJ$3000,MATCH(Formulas!A2728,'BD Demog para scores enalazar'!A$2:'BD Demog para scores enalazar'!A$3000,0))=1,"SI","NO"),"")</f>
        <v/>
      </c>
      <c r="Y2728" t="str" cm="1">
        <f t="array" ref="Y2728">IF(AND(W2728="NO",X2728="NO"),_xlfn.IFS('Paraclinicos '!K2663&lt;=91,3,'Paraclinicos '!K2663&lt;94,2,'Paraclinicos '!K2663&lt;96,1,'Paraclinicos '!K2663&gt;=96,0),"")</f>
        <v/>
      </c>
      <c r="Z2728" t="str" cm="1">
        <f t="array" ref="Z2728">IF(OR(W2728="SI",X2728="SI"),_xlfn.IFS(OR(AND('Paraclinicos '!K2664&lt;=83),AND('Paraclinicos '!K2664&gt;=97,AA2728=2)),3,OR(AND('Paraclinicos '!K2664&lt;=86),AND('Paraclinicos '!K2664&gt;=94,AA2728=2)),2,OR(AND('Paraclinicos '!K2664&lt;=88),AND('Paraclinicos '!K2664&gt;=92,AA2728=2)),1,OR(AND('Paraclinicos '!K2664&gt;=88,'Paraclinicos '!K2664&lt;=92),AND('Paraclinicos '!K2664&gt;=93,AA2728=0)),0),"")</f>
        <v/>
      </c>
      <c r="AA2728" t="str" cm="1">
        <f t="array" ref="AA2728">_xlfn.IFS('Paraclinicos '!E2663="","",'Paraclinicos '!E2663="Oxigeno",2,'Paraclinicos '!E2663="Aire",0)</f>
        <v/>
      </c>
    </row>
    <row r="2729" spans="1:27" x14ac:dyDescent="0.25">
      <c r="A2729">
        <f>'Paraclinicos '!A2664</f>
        <v>0</v>
      </c>
      <c r="B2729" s="3">
        <f>'Paraclinicos '!R2664</f>
        <v>0</v>
      </c>
      <c r="C2729" t="str" cm="1">
        <f t="array" ref="C2729">_xlfn.IFS('Paraclinicos '!Q2664="","",'Paraclinicos '!Q2664&gt;60,3,'Paraclinicos '!Q2664&lt;=60,1)</f>
        <v/>
      </c>
      <c r="D2729" t="str">
        <f>IFERROR(IF(INDEX('BD Demog para scores enalazar'!BC$2:BC$3000,MATCH(Formulas!A2729,'BD Demog para scores enalazar'!A$2:A$3000,0))=0,"SI","NO"),"")</f>
        <v/>
      </c>
      <c r="E2729" t="str" cm="1">
        <f t="array" ref="E2729">_xlfn.IFS(D2729="","",D2729="SI",4,D2729="NO",1)</f>
        <v/>
      </c>
      <c r="F2729" t="str" cm="1">
        <f t="array" ref="F2729">_xlfn.IFS('Paraclinicos '!B2664="","",'Paraclinicos '!B2664&gt;1,1,'Paraclinicos '!B2664&lt;=1,3)</f>
        <v/>
      </c>
      <c r="G2729" t="str" cm="1">
        <f t="array" ref="G2729">_xlfn.IFS('Paraclinicos '!D2664="","",AND('Paraclinicos '!D2664&gt;=250,'Paraclinicos '!D2664&lt;=500),2,'Paraclinicos '!D2664&gt;500,3,'Paraclinicos '!D2664&lt;250,1)</f>
        <v/>
      </c>
      <c r="H2729" s="50" t="str">
        <f t="shared" si="127"/>
        <v/>
      </c>
      <c r="I2729" t="str" cm="1">
        <f t="array" ref="I2729">_xlfn.IFS('Paraclinicos '!Q2664="","",'Paraclinicos '!Q2664&gt;=65,1,'Paraclinicos '!Q2664&lt;65,0)</f>
        <v/>
      </c>
      <c r="J2729" t="str" cm="1">
        <f t="array" ref="J2729">_xlfn.IFS('Paraclinicos '!I2664="","",'Paraclinicos '!I2664&gt;7,1,'Paraclinicos '!I2664&lt;=7,0)</f>
        <v/>
      </c>
      <c r="K2729" t="str" cm="1">
        <f t="array" ref="K2729">_xlfn.IFS('Paraclinicos '!W2664="","",'Paraclinicos '!W2664&lt;=8,1,'Paraclinicos '!W2664&gt;8,0)</f>
        <v/>
      </c>
      <c r="L2729" t="str" cm="1">
        <f t="array" ref="L2729">_xlfn.IFS('Paraclinicos '!S2664="","",'Paraclinicos '!S2664&gt;=30,1,'Paraclinicos '!S2664&lt;30,0)</f>
        <v/>
      </c>
      <c r="M2729" t="str" cm="1">
        <f t="array" ref="M2729">_xlfn.IFS(OR('Paraclinicos '!T2664="",'Paraclinicos '!U2664=""),"",OR('Paraclinicos '!T2664&lt;=90,'Paraclinicos '!U2664&lt;=60),1,OR('Paraclinicos '!T2664&gt;90,'Paraclinicos '!U2664&gt;60),0)</f>
        <v/>
      </c>
      <c r="N2729" s="45" t="str">
        <f t="shared" si="128"/>
        <v/>
      </c>
      <c r="O2729" t="str" cm="1">
        <f t="array" ref="O2729">_xlfn.IFS(OR('Paraclinicos '!M2664="",'Paraclinicos '!N2664="",'Paraclinicos '!N2664=0),"",'Paraclinicos '!M2664/'Paraclinicos '!N2664&lt;100,4,'Paraclinicos '!M2664/'Paraclinicos '!N2664&lt;200,3,'Paraclinicos '!M2664/'Paraclinicos '!N2664&lt;300,2,'Paraclinicos '!M2664/'Paraclinicos '!N2664&lt;400,1,'Paraclinicos '!M2664/'Paraclinicos '!N2664&gt;=400,0)</f>
        <v/>
      </c>
      <c r="P2729" t="str" cm="1">
        <f t="array" ref="P2729">_xlfn.IFS('Paraclinicos '!C2664="","",'Paraclinicos '!C2664&lt;20,4,'Paraclinicos '!C2664&lt;50,3,'Paraclinicos '!C2664&lt;100,2,'Paraclinicos '!C2664&lt;150,1,'Paraclinicos '!C2664&gt;150,0)</f>
        <v/>
      </c>
      <c r="Q2729" t="str" cm="1">
        <f t="array" ref="Q2729">_xlfn.IFS('Paraclinicos '!O2664="","",'Paraclinicos '!O2664&lt;1.2,0,'Paraclinicos '!O2664&lt;2,1,'Paraclinicos '!O2664&lt;3.5,2,'Paraclinicos '!O2664&lt;5,3,'Paraclinicos '!O2664&gt;5,4)</f>
        <v/>
      </c>
      <c r="R2729" t="str" cm="1">
        <f t="array" ref="R2729">_xlfn.IFS('Paraclinicos '!J2664="","",'Paraclinicos '!J2664&lt;1.2,0,'Paraclinicos '!J2664&lt;2,1,'Paraclinicos '!J2664&lt;6,2,'Paraclinicos '!J2664&lt;12,3,'Paraclinicos '!J2664&gt;=12,4)</f>
        <v/>
      </c>
      <c r="S2729" t="str" cm="1">
        <f t="array" ref="S2729">_xlfn.IFS('Paraclinicos '!Y2664="","",'Paraclinicos '!Y2664&lt;70,1,'Paraclinicos '!Y2664&gt;=70,0)</f>
        <v/>
      </c>
      <c r="T2729" t="str" cm="1">
        <f t="array" ref="T2729">_xlfn.IFS('Paraclinicos '!W2664="","",'Paraclinicos '!W2664&lt;6,4,'Paraclinicos '!W2664&lt;10,3,'Paraclinicos '!W2664&lt;13,2,'Paraclinicos '!W2664&lt;15,1,'Paraclinicos '!W2664=15,0)</f>
        <v/>
      </c>
      <c r="U2729" s="54" t="str">
        <f t="shared" si="126"/>
        <v/>
      </c>
      <c r="V2729" t="str" cm="1">
        <f t="array" ref="V2729">_xlfn.IFS('Paraclinicos '!S2664="","",OR('Paraclinicos '!S2664&lt;=8,'Paraclinicos '!S2664&gt;=25),3,'Paraclinicos '!S2664&lt;12,1,'Paraclinicos '!S2664&lt;21,0,'Paraclinicos '!S2664&lt;25,2)</f>
        <v/>
      </c>
      <c r="W2729" t="str">
        <f>IFERROR(IF(INDEX('BD Demog para scores enalazar'!Y$2:'BD Demog para scores enalazar'!Y$3000,MATCH(Formulas!A2729,'BD Demog para scores enalazar'!A$2:'BD Demog para scores enalazar'!A$3000,0))=1,"SI","NO"),"")</f>
        <v/>
      </c>
      <c r="X2729" s="9" t="str">
        <f>IFERROR(IF(INDEX('BD Demog para scores enalazar'!AJ$2:'BD Demog para scores enalazar'!AJ$3000,MATCH(Formulas!A2729,'BD Demog para scores enalazar'!A$2:'BD Demog para scores enalazar'!A$3000,0))=1,"SI","NO"),"")</f>
        <v/>
      </c>
      <c r="Y2729" t="str" cm="1">
        <f t="array" ref="Y2729">IF(AND(W2729="NO",X2729="NO"),_xlfn.IFS('Paraclinicos '!K2664&lt;=91,3,'Paraclinicos '!K2664&lt;94,2,'Paraclinicos '!K2664&lt;96,1,'Paraclinicos '!K2664&gt;=96,0),"")</f>
        <v/>
      </c>
      <c r="Z2729" t="str" cm="1">
        <f t="array" ref="Z2729">IF(OR(W2729="SI",X2729="SI"),_xlfn.IFS(OR(AND('Paraclinicos '!K2665&lt;=83),AND('Paraclinicos '!K2665&gt;=97,AA2729=2)),3,OR(AND('Paraclinicos '!K2665&lt;=86),AND('Paraclinicos '!K2665&gt;=94,AA2729=2)),2,OR(AND('Paraclinicos '!K2665&lt;=88),AND('Paraclinicos '!K2665&gt;=92,AA2729=2)),1,OR(AND('Paraclinicos '!K2665&gt;=88,'Paraclinicos '!K2665&lt;=92),AND('Paraclinicos '!K2665&gt;=93,AA2729=0)),0),"")</f>
        <v/>
      </c>
      <c r="AA2729" t="str" cm="1">
        <f t="array" ref="AA2729">_xlfn.IFS('Paraclinicos '!E2664="","",'Paraclinicos '!E2664="Oxigeno",2,'Paraclinicos '!E2664="Aire",0)</f>
        <v/>
      </c>
    </row>
    <row r="2730" spans="1:27" x14ac:dyDescent="0.25">
      <c r="A2730">
        <f>'Paraclinicos '!A2665</f>
        <v>0</v>
      </c>
      <c r="B2730" s="3">
        <f>'Paraclinicos '!R2665</f>
        <v>0</v>
      </c>
      <c r="C2730" t="str" cm="1">
        <f t="array" ref="C2730">_xlfn.IFS('Paraclinicos '!Q2665="","",'Paraclinicos '!Q2665&gt;60,3,'Paraclinicos '!Q2665&lt;=60,1)</f>
        <v/>
      </c>
      <c r="D2730" t="str">
        <f>IFERROR(IF(INDEX('BD Demog para scores enalazar'!BC$2:BC$3000,MATCH(Formulas!A2730,'BD Demog para scores enalazar'!A$2:A$3000,0))=0,"SI","NO"),"")</f>
        <v/>
      </c>
      <c r="E2730" t="str" cm="1">
        <f t="array" ref="E2730">_xlfn.IFS(D2730="","",D2730="SI",4,D2730="NO",1)</f>
        <v/>
      </c>
      <c r="F2730" t="str" cm="1">
        <f t="array" ref="F2730">_xlfn.IFS('Paraclinicos '!B2665="","",'Paraclinicos '!B2665&gt;1,1,'Paraclinicos '!B2665&lt;=1,3)</f>
        <v/>
      </c>
      <c r="G2730" t="str" cm="1">
        <f t="array" ref="G2730">_xlfn.IFS('Paraclinicos '!D2665="","",AND('Paraclinicos '!D2665&gt;=250,'Paraclinicos '!D2665&lt;=500),2,'Paraclinicos '!D2665&gt;500,3,'Paraclinicos '!D2665&lt;250,1)</f>
        <v/>
      </c>
      <c r="H2730" s="50" t="str">
        <f t="shared" si="127"/>
        <v/>
      </c>
      <c r="I2730" t="str" cm="1">
        <f t="array" ref="I2730">_xlfn.IFS('Paraclinicos '!Q2665="","",'Paraclinicos '!Q2665&gt;=65,1,'Paraclinicos '!Q2665&lt;65,0)</f>
        <v/>
      </c>
      <c r="J2730" t="str" cm="1">
        <f t="array" ref="J2730">_xlfn.IFS('Paraclinicos '!I2665="","",'Paraclinicos '!I2665&gt;7,1,'Paraclinicos '!I2665&lt;=7,0)</f>
        <v/>
      </c>
      <c r="K2730" t="str" cm="1">
        <f t="array" ref="K2730">_xlfn.IFS('Paraclinicos '!W2665="","",'Paraclinicos '!W2665&lt;=8,1,'Paraclinicos '!W2665&gt;8,0)</f>
        <v/>
      </c>
      <c r="L2730" t="str" cm="1">
        <f t="array" ref="L2730">_xlfn.IFS('Paraclinicos '!S2665="","",'Paraclinicos '!S2665&gt;=30,1,'Paraclinicos '!S2665&lt;30,0)</f>
        <v/>
      </c>
      <c r="M2730" t="str" cm="1">
        <f t="array" ref="M2730">_xlfn.IFS(OR('Paraclinicos '!T2665="",'Paraclinicos '!U2665=""),"",OR('Paraclinicos '!T2665&lt;=90,'Paraclinicos '!U2665&lt;=60),1,OR('Paraclinicos '!T2665&gt;90,'Paraclinicos '!U2665&gt;60),0)</f>
        <v/>
      </c>
      <c r="N2730" s="45" t="str">
        <f t="shared" si="128"/>
        <v/>
      </c>
      <c r="O2730" t="str" cm="1">
        <f t="array" ref="O2730">_xlfn.IFS(OR('Paraclinicos '!M2665="",'Paraclinicos '!N2665="",'Paraclinicos '!N2665=0),"",'Paraclinicos '!M2665/'Paraclinicos '!N2665&lt;100,4,'Paraclinicos '!M2665/'Paraclinicos '!N2665&lt;200,3,'Paraclinicos '!M2665/'Paraclinicos '!N2665&lt;300,2,'Paraclinicos '!M2665/'Paraclinicos '!N2665&lt;400,1,'Paraclinicos '!M2665/'Paraclinicos '!N2665&gt;=400,0)</f>
        <v/>
      </c>
      <c r="P2730" t="str" cm="1">
        <f t="array" ref="P2730">_xlfn.IFS('Paraclinicos '!C2665="","",'Paraclinicos '!C2665&lt;20,4,'Paraclinicos '!C2665&lt;50,3,'Paraclinicos '!C2665&lt;100,2,'Paraclinicos '!C2665&lt;150,1,'Paraclinicos '!C2665&gt;150,0)</f>
        <v/>
      </c>
      <c r="Q2730" t="str" cm="1">
        <f t="array" ref="Q2730">_xlfn.IFS('Paraclinicos '!O2665="","",'Paraclinicos '!O2665&lt;1.2,0,'Paraclinicos '!O2665&lt;2,1,'Paraclinicos '!O2665&lt;3.5,2,'Paraclinicos '!O2665&lt;5,3,'Paraclinicos '!O2665&gt;5,4)</f>
        <v/>
      </c>
      <c r="R2730" t="str" cm="1">
        <f t="array" ref="R2730">_xlfn.IFS('Paraclinicos '!J2665="","",'Paraclinicos '!J2665&lt;1.2,0,'Paraclinicos '!J2665&lt;2,1,'Paraclinicos '!J2665&lt;6,2,'Paraclinicos '!J2665&lt;12,3,'Paraclinicos '!J2665&gt;=12,4)</f>
        <v/>
      </c>
      <c r="S2730" t="str" cm="1">
        <f t="array" ref="S2730">_xlfn.IFS('Paraclinicos '!Y2665="","",'Paraclinicos '!Y2665&lt;70,1,'Paraclinicos '!Y2665&gt;=70,0)</f>
        <v/>
      </c>
      <c r="T2730" t="str" cm="1">
        <f t="array" ref="T2730">_xlfn.IFS('Paraclinicos '!W2665="","",'Paraclinicos '!W2665&lt;6,4,'Paraclinicos '!W2665&lt;10,3,'Paraclinicos '!W2665&lt;13,2,'Paraclinicos '!W2665&lt;15,1,'Paraclinicos '!W2665=15,0)</f>
        <v/>
      </c>
      <c r="U2730" s="54" t="str">
        <f t="shared" si="126"/>
        <v/>
      </c>
      <c r="V2730" t="str" cm="1">
        <f t="array" ref="V2730">_xlfn.IFS('Paraclinicos '!S2665="","",OR('Paraclinicos '!S2665&lt;=8,'Paraclinicos '!S2665&gt;=25),3,'Paraclinicos '!S2665&lt;12,1,'Paraclinicos '!S2665&lt;21,0,'Paraclinicos '!S2665&lt;25,2)</f>
        <v/>
      </c>
      <c r="W2730" t="str">
        <f>IFERROR(IF(INDEX('BD Demog para scores enalazar'!Y$2:'BD Demog para scores enalazar'!Y$3000,MATCH(Formulas!A2730,'BD Demog para scores enalazar'!A$2:'BD Demog para scores enalazar'!A$3000,0))=1,"SI","NO"),"")</f>
        <v/>
      </c>
      <c r="X2730" s="9" t="str">
        <f>IFERROR(IF(INDEX('BD Demog para scores enalazar'!AJ$2:'BD Demog para scores enalazar'!AJ$3000,MATCH(Formulas!A2730,'BD Demog para scores enalazar'!A$2:'BD Demog para scores enalazar'!A$3000,0))=1,"SI","NO"),"")</f>
        <v/>
      </c>
      <c r="Y2730" t="str" cm="1">
        <f t="array" ref="Y2730">IF(AND(W2730="NO",X2730="NO"),_xlfn.IFS('Paraclinicos '!K2665&lt;=91,3,'Paraclinicos '!K2665&lt;94,2,'Paraclinicos '!K2665&lt;96,1,'Paraclinicos '!K2665&gt;=96,0),"")</f>
        <v/>
      </c>
      <c r="Z2730" t="str" cm="1">
        <f t="array" ref="Z2730">IF(OR(W2730="SI",X2730="SI"),_xlfn.IFS(OR(AND('Paraclinicos '!K2666&lt;=83),AND('Paraclinicos '!K2666&gt;=97,AA2730=2)),3,OR(AND('Paraclinicos '!K2666&lt;=86),AND('Paraclinicos '!K2666&gt;=94,AA2730=2)),2,OR(AND('Paraclinicos '!K2666&lt;=88),AND('Paraclinicos '!K2666&gt;=92,AA2730=2)),1,OR(AND('Paraclinicos '!K2666&gt;=88,'Paraclinicos '!K2666&lt;=92),AND('Paraclinicos '!K2666&gt;=93,AA2730=0)),0),"")</f>
        <v/>
      </c>
      <c r="AA2730" t="str" cm="1">
        <f t="array" ref="AA2730">_xlfn.IFS('Paraclinicos '!E2665="","",'Paraclinicos '!E2665="Oxigeno",2,'Paraclinicos '!E2665="Aire",0)</f>
        <v/>
      </c>
    </row>
    <row r="2731" spans="1:27" x14ac:dyDescent="0.25">
      <c r="A2731">
        <f>'Paraclinicos '!A2666</f>
        <v>0</v>
      </c>
      <c r="B2731" s="3">
        <f>'Paraclinicos '!R2666</f>
        <v>0</v>
      </c>
      <c r="C2731" t="str" cm="1">
        <f t="array" ref="C2731">_xlfn.IFS('Paraclinicos '!Q2666="","",'Paraclinicos '!Q2666&gt;60,3,'Paraclinicos '!Q2666&lt;=60,1)</f>
        <v/>
      </c>
      <c r="D2731" t="str">
        <f>IFERROR(IF(INDEX('BD Demog para scores enalazar'!BC$2:BC$3000,MATCH(Formulas!A2731,'BD Demog para scores enalazar'!A$2:A$3000,0))=0,"SI","NO"),"")</f>
        <v/>
      </c>
      <c r="E2731" t="str" cm="1">
        <f t="array" ref="E2731">_xlfn.IFS(D2731="","",D2731="SI",4,D2731="NO",1)</f>
        <v/>
      </c>
      <c r="F2731" t="str" cm="1">
        <f t="array" ref="F2731">_xlfn.IFS('Paraclinicos '!B2666="","",'Paraclinicos '!B2666&gt;1,1,'Paraclinicos '!B2666&lt;=1,3)</f>
        <v/>
      </c>
      <c r="G2731" t="str" cm="1">
        <f t="array" ref="G2731">_xlfn.IFS('Paraclinicos '!D2666="","",AND('Paraclinicos '!D2666&gt;=250,'Paraclinicos '!D2666&lt;=500),2,'Paraclinicos '!D2666&gt;500,3,'Paraclinicos '!D2666&lt;250,1)</f>
        <v/>
      </c>
      <c r="H2731" s="50" t="str">
        <f t="shared" si="127"/>
        <v/>
      </c>
      <c r="I2731" t="str" cm="1">
        <f t="array" ref="I2731">_xlfn.IFS('Paraclinicos '!Q2666="","",'Paraclinicos '!Q2666&gt;=65,1,'Paraclinicos '!Q2666&lt;65,0)</f>
        <v/>
      </c>
      <c r="J2731" t="str" cm="1">
        <f t="array" ref="J2731">_xlfn.IFS('Paraclinicos '!I2666="","",'Paraclinicos '!I2666&gt;7,1,'Paraclinicos '!I2666&lt;=7,0)</f>
        <v/>
      </c>
      <c r="K2731" t="str" cm="1">
        <f t="array" ref="K2731">_xlfn.IFS('Paraclinicos '!W2666="","",'Paraclinicos '!W2666&lt;=8,1,'Paraclinicos '!W2666&gt;8,0)</f>
        <v/>
      </c>
      <c r="L2731" t="str" cm="1">
        <f t="array" ref="L2731">_xlfn.IFS('Paraclinicos '!S2666="","",'Paraclinicos '!S2666&gt;=30,1,'Paraclinicos '!S2666&lt;30,0)</f>
        <v/>
      </c>
      <c r="M2731" t="str" cm="1">
        <f t="array" ref="M2731">_xlfn.IFS(OR('Paraclinicos '!T2666="",'Paraclinicos '!U2666=""),"",OR('Paraclinicos '!T2666&lt;=90,'Paraclinicos '!U2666&lt;=60),1,OR('Paraclinicos '!T2666&gt;90,'Paraclinicos '!U2666&gt;60),0)</f>
        <v/>
      </c>
      <c r="N2731" s="45" t="str">
        <f t="shared" si="128"/>
        <v/>
      </c>
      <c r="O2731" t="str" cm="1">
        <f t="array" ref="O2731">_xlfn.IFS(OR('Paraclinicos '!M2666="",'Paraclinicos '!N2666="",'Paraclinicos '!N2666=0),"",'Paraclinicos '!M2666/'Paraclinicos '!N2666&lt;100,4,'Paraclinicos '!M2666/'Paraclinicos '!N2666&lt;200,3,'Paraclinicos '!M2666/'Paraclinicos '!N2666&lt;300,2,'Paraclinicos '!M2666/'Paraclinicos '!N2666&lt;400,1,'Paraclinicos '!M2666/'Paraclinicos '!N2666&gt;=400,0)</f>
        <v/>
      </c>
      <c r="P2731" t="str" cm="1">
        <f t="array" ref="P2731">_xlfn.IFS('Paraclinicos '!C2666="","",'Paraclinicos '!C2666&lt;20,4,'Paraclinicos '!C2666&lt;50,3,'Paraclinicos '!C2666&lt;100,2,'Paraclinicos '!C2666&lt;150,1,'Paraclinicos '!C2666&gt;150,0)</f>
        <v/>
      </c>
      <c r="Q2731" t="str" cm="1">
        <f t="array" ref="Q2731">_xlfn.IFS('Paraclinicos '!O2666="","",'Paraclinicos '!O2666&lt;1.2,0,'Paraclinicos '!O2666&lt;2,1,'Paraclinicos '!O2666&lt;3.5,2,'Paraclinicos '!O2666&lt;5,3,'Paraclinicos '!O2666&gt;5,4)</f>
        <v/>
      </c>
      <c r="R2731" t="str" cm="1">
        <f t="array" ref="R2731">_xlfn.IFS('Paraclinicos '!J2666="","",'Paraclinicos '!J2666&lt;1.2,0,'Paraclinicos '!J2666&lt;2,1,'Paraclinicos '!J2666&lt;6,2,'Paraclinicos '!J2666&lt;12,3,'Paraclinicos '!J2666&gt;=12,4)</f>
        <v/>
      </c>
      <c r="S2731" t="str" cm="1">
        <f t="array" ref="S2731">_xlfn.IFS('Paraclinicos '!Y2666="","",'Paraclinicos '!Y2666&lt;70,1,'Paraclinicos '!Y2666&gt;=70,0)</f>
        <v/>
      </c>
      <c r="T2731" t="str" cm="1">
        <f t="array" ref="T2731">_xlfn.IFS('Paraclinicos '!W2666="","",'Paraclinicos '!W2666&lt;6,4,'Paraclinicos '!W2666&lt;10,3,'Paraclinicos '!W2666&lt;13,2,'Paraclinicos '!W2666&lt;15,1,'Paraclinicos '!W2666=15,0)</f>
        <v/>
      </c>
      <c r="U2731" s="54" t="str">
        <f t="shared" si="126"/>
        <v/>
      </c>
      <c r="V2731" t="str" cm="1">
        <f t="array" ref="V2731">_xlfn.IFS('Paraclinicos '!S2666="","",OR('Paraclinicos '!S2666&lt;=8,'Paraclinicos '!S2666&gt;=25),3,'Paraclinicos '!S2666&lt;12,1,'Paraclinicos '!S2666&lt;21,0,'Paraclinicos '!S2666&lt;25,2)</f>
        <v/>
      </c>
      <c r="W2731" t="str">
        <f>IFERROR(IF(INDEX('BD Demog para scores enalazar'!Y$2:'BD Demog para scores enalazar'!Y$3000,MATCH(Formulas!A2731,'BD Demog para scores enalazar'!A$2:'BD Demog para scores enalazar'!A$3000,0))=1,"SI","NO"),"")</f>
        <v/>
      </c>
      <c r="X2731" s="9" t="str">
        <f>IFERROR(IF(INDEX('BD Demog para scores enalazar'!AJ$2:'BD Demog para scores enalazar'!AJ$3000,MATCH(Formulas!A2731,'BD Demog para scores enalazar'!A$2:'BD Demog para scores enalazar'!A$3000,0))=1,"SI","NO"),"")</f>
        <v/>
      </c>
      <c r="Y2731" t="str" cm="1">
        <f t="array" ref="Y2731">IF(AND(W2731="NO",X2731="NO"),_xlfn.IFS('Paraclinicos '!K2666&lt;=91,3,'Paraclinicos '!K2666&lt;94,2,'Paraclinicos '!K2666&lt;96,1,'Paraclinicos '!K2666&gt;=96,0),"")</f>
        <v/>
      </c>
      <c r="Z2731" t="str" cm="1">
        <f t="array" ref="Z2731">IF(OR(W2731="SI",X2731="SI"),_xlfn.IFS(OR(AND('Paraclinicos '!K2667&lt;=83),AND('Paraclinicos '!K2667&gt;=97,AA2731=2)),3,OR(AND('Paraclinicos '!K2667&lt;=86),AND('Paraclinicos '!K2667&gt;=94,AA2731=2)),2,OR(AND('Paraclinicos '!K2667&lt;=88),AND('Paraclinicos '!K2667&gt;=92,AA2731=2)),1,OR(AND('Paraclinicos '!K2667&gt;=88,'Paraclinicos '!K2667&lt;=92),AND('Paraclinicos '!K2667&gt;=93,AA2731=0)),0),"")</f>
        <v/>
      </c>
      <c r="AA2731" t="str" cm="1">
        <f t="array" ref="AA2731">_xlfn.IFS('Paraclinicos '!E2666="","",'Paraclinicos '!E2666="Oxigeno",2,'Paraclinicos '!E2666="Aire",0)</f>
        <v/>
      </c>
    </row>
    <row r="2732" spans="1:27" x14ac:dyDescent="0.25">
      <c r="A2732">
        <f>'Paraclinicos '!A2667</f>
        <v>0</v>
      </c>
      <c r="B2732" s="3">
        <f>'Paraclinicos '!R2667</f>
        <v>0</v>
      </c>
      <c r="C2732" t="str" cm="1">
        <f t="array" ref="C2732">_xlfn.IFS('Paraclinicos '!Q2667="","",'Paraclinicos '!Q2667&gt;60,3,'Paraclinicos '!Q2667&lt;=60,1)</f>
        <v/>
      </c>
      <c r="D2732" t="str">
        <f>IFERROR(IF(INDEX('BD Demog para scores enalazar'!BC$2:BC$3000,MATCH(Formulas!A2732,'BD Demog para scores enalazar'!A$2:A$3000,0))=0,"SI","NO"),"")</f>
        <v/>
      </c>
      <c r="E2732" t="str" cm="1">
        <f t="array" ref="E2732">_xlfn.IFS(D2732="","",D2732="SI",4,D2732="NO",1)</f>
        <v/>
      </c>
      <c r="F2732" t="str" cm="1">
        <f t="array" ref="F2732">_xlfn.IFS('Paraclinicos '!B2667="","",'Paraclinicos '!B2667&gt;1,1,'Paraclinicos '!B2667&lt;=1,3)</f>
        <v/>
      </c>
      <c r="G2732" t="str" cm="1">
        <f t="array" ref="G2732">_xlfn.IFS('Paraclinicos '!D2667="","",AND('Paraclinicos '!D2667&gt;=250,'Paraclinicos '!D2667&lt;=500),2,'Paraclinicos '!D2667&gt;500,3,'Paraclinicos '!D2667&lt;250,1)</f>
        <v/>
      </c>
      <c r="H2732" s="50" t="str">
        <f t="shared" si="127"/>
        <v/>
      </c>
      <c r="I2732" t="str" cm="1">
        <f t="array" ref="I2732">_xlfn.IFS('Paraclinicos '!Q2667="","",'Paraclinicos '!Q2667&gt;=65,1,'Paraclinicos '!Q2667&lt;65,0)</f>
        <v/>
      </c>
      <c r="J2732" t="str" cm="1">
        <f t="array" ref="J2732">_xlfn.IFS('Paraclinicos '!I2667="","",'Paraclinicos '!I2667&gt;7,1,'Paraclinicos '!I2667&lt;=7,0)</f>
        <v/>
      </c>
      <c r="K2732" t="str" cm="1">
        <f t="array" ref="K2732">_xlfn.IFS('Paraclinicos '!W2667="","",'Paraclinicos '!W2667&lt;=8,1,'Paraclinicos '!W2667&gt;8,0)</f>
        <v/>
      </c>
      <c r="L2732" t="str" cm="1">
        <f t="array" ref="L2732">_xlfn.IFS('Paraclinicos '!S2667="","",'Paraclinicos '!S2667&gt;=30,1,'Paraclinicos '!S2667&lt;30,0)</f>
        <v/>
      </c>
      <c r="M2732" t="str" cm="1">
        <f t="array" ref="M2732">_xlfn.IFS(OR('Paraclinicos '!T2667="",'Paraclinicos '!U2667=""),"",OR('Paraclinicos '!T2667&lt;=90,'Paraclinicos '!U2667&lt;=60),1,OR('Paraclinicos '!T2667&gt;90,'Paraclinicos '!U2667&gt;60),0)</f>
        <v/>
      </c>
      <c r="N2732" s="45" t="str">
        <f t="shared" si="128"/>
        <v/>
      </c>
      <c r="O2732" t="str" cm="1">
        <f t="array" ref="O2732">_xlfn.IFS(OR('Paraclinicos '!M2667="",'Paraclinicos '!N2667="",'Paraclinicos '!N2667=0),"",'Paraclinicos '!M2667/'Paraclinicos '!N2667&lt;100,4,'Paraclinicos '!M2667/'Paraclinicos '!N2667&lt;200,3,'Paraclinicos '!M2667/'Paraclinicos '!N2667&lt;300,2,'Paraclinicos '!M2667/'Paraclinicos '!N2667&lt;400,1,'Paraclinicos '!M2667/'Paraclinicos '!N2667&gt;=400,0)</f>
        <v/>
      </c>
      <c r="P2732" t="str" cm="1">
        <f t="array" ref="P2732">_xlfn.IFS('Paraclinicos '!C2667="","",'Paraclinicos '!C2667&lt;20,4,'Paraclinicos '!C2667&lt;50,3,'Paraclinicos '!C2667&lt;100,2,'Paraclinicos '!C2667&lt;150,1,'Paraclinicos '!C2667&gt;150,0)</f>
        <v/>
      </c>
      <c r="Q2732" t="str" cm="1">
        <f t="array" ref="Q2732">_xlfn.IFS('Paraclinicos '!O2667="","",'Paraclinicos '!O2667&lt;1.2,0,'Paraclinicos '!O2667&lt;2,1,'Paraclinicos '!O2667&lt;3.5,2,'Paraclinicos '!O2667&lt;5,3,'Paraclinicos '!O2667&gt;5,4)</f>
        <v/>
      </c>
      <c r="R2732" t="str" cm="1">
        <f t="array" ref="R2732">_xlfn.IFS('Paraclinicos '!J2667="","",'Paraclinicos '!J2667&lt;1.2,0,'Paraclinicos '!J2667&lt;2,1,'Paraclinicos '!J2667&lt;6,2,'Paraclinicos '!J2667&lt;12,3,'Paraclinicos '!J2667&gt;=12,4)</f>
        <v/>
      </c>
      <c r="S2732" t="str" cm="1">
        <f t="array" ref="S2732">_xlfn.IFS('Paraclinicos '!Y2667="","",'Paraclinicos '!Y2667&lt;70,1,'Paraclinicos '!Y2667&gt;=70,0)</f>
        <v/>
      </c>
      <c r="T2732" t="str" cm="1">
        <f t="array" ref="T2732">_xlfn.IFS('Paraclinicos '!W2667="","",'Paraclinicos '!W2667&lt;6,4,'Paraclinicos '!W2667&lt;10,3,'Paraclinicos '!W2667&lt;13,2,'Paraclinicos '!W2667&lt;15,1,'Paraclinicos '!W2667=15,0)</f>
        <v/>
      </c>
      <c r="U2732" s="54" t="str">
        <f t="shared" si="126"/>
        <v/>
      </c>
      <c r="V2732" t="str" cm="1">
        <f t="array" ref="V2732">_xlfn.IFS('Paraclinicos '!S2667="","",OR('Paraclinicos '!S2667&lt;=8,'Paraclinicos '!S2667&gt;=25),3,'Paraclinicos '!S2667&lt;12,1,'Paraclinicos '!S2667&lt;21,0,'Paraclinicos '!S2667&lt;25,2)</f>
        <v/>
      </c>
      <c r="W2732" t="str">
        <f>IFERROR(IF(INDEX('BD Demog para scores enalazar'!Y$2:'BD Demog para scores enalazar'!Y$3000,MATCH(Formulas!A2732,'BD Demog para scores enalazar'!A$2:'BD Demog para scores enalazar'!A$3000,0))=1,"SI","NO"),"")</f>
        <v/>
      </c>
      <c r="X2732" s="9" t="str">
        <f>IFERROR(IF(INDEX('BD Demog para scores enalazar'!AJ$2:'BD Demog para scores enalazar'!AJ$3000,MATCH(Formulas!A2732,'BD Demog para scores enalazar'!A$2:'BD Demog para scores enalazar'!A$3000,0))=1,"SI","NO"),"")</f>
        <v/>
      </c>
      <c r="Y2732" t="str" cm="1">
        <f t="array" ref="Y2732">IF(AND(W2732="NO",X2732="NO"),_xlfn.IFS('Paraclinicos '!K2667&lt;=91,3,'Paraclinicos '!K2667&lt;94,2,'Paraclinicos '!K2667&lt;96,1,'Paraclinicos '!K2667&gt;=96,0),"")</f>
        <v/>
      </c>
      <c r="Z2732" t="str" cm="1">
        <f t="array" ref="Z2732">IF(OR(W2732="SI",X2732="SI"),_xlfn.IFS(OR(AND('Paraclinicos '!K2668&lt;=83),AND('Paraclinicos '!K2668&gt;=97,AA2732=2)),3,OR(AND('Paraclinicos '!K2668&lt;=86),AND('Paraclinicos '!K2668&gt;=94,AA2732=2)),2,OR(AND('Paraclinicos '!K2668&lt;=88),AND('Paraclinicos '!K2668&gt;=92,AA2732=2)),1,OR(AND('Paraclinicos '!K2668&gt;=88,'Paraclinicos '!K2668&lt;=92),AND('Paraclinicos '!K2668&gt;=93,AA2732=0)),0),"")</f>
        <v/>
      </c>
      <c r="AA2732" t="str" cm="1">
        <f t="array" ref="AA2732">_xlfn.IFS('Paraclinicos '!E2667="","",'Paraclinicos '!E2667="Oxigeno",2,'Paraclinicos '!E2667="Aire",0)</f>
        <v/>
      </c>
    </row>
    <row r="2733" spans="1:27" x14ac:dyDescent="0.25">
      <c r="A2733">
        <f>'Paraclinicos '!A2668</f>
        <v>0</v>
      </c>
      <c r="B2733" s="3">
        <f>'Paraclinicos '!R2668</f>
        <v>0</v>
      </c>
      <c r="C2733" t="str" cm="1">
        <f t="array" ref="C2733">_xlfn.IFS('Paraclinicos '!Q2668="","",'Paraclinicos '!Q2668&gt;60,3,'Paraclinicos '!Q2668&lt;=60,1)</f>
        <v/>
      </c>
      <c r="D2733" t="str">
        <f>IFERROR(IF(INDEX('BD Demog para scores enalazar'!BC$2:BC$3000,MATCH(Formulas!A2733,'BD Demog para scores enalazar'!A$2:A$3000,0))=0,"SI","NO"),"")</f>
        <v/>
      </c>
      <c r="E2733" t="str" cm="1">
        <f t="array" ref="E2733">_xlfn.IFS(D2733="","",D2733="SI",4,D2733="NO",1)</f>
        <v/>
      </c>
      <c r="F2733" t="str" cm="1">
        <f t="array" ref="F2733">_xlfn.IFS('Paraclinicos '!B2668="","",'Paraclinicos '!B2668&gt;1,1,'Paraclinicos '!B2668&lt;=1,3)</f>
        <v/>
      </c>
      <c r="G2733" t="str" cm="1">
        <f t="array" ref="G2733">_xlfn.IFS('Paraclinicos '!D2668="","",AND('Paraclinicos '!D2668&gt;=250,'Paraclinicos '!D2668&lt;=500),2,'Paraclinicos '!D2668&gt;500,3,'Paraclinicos '!D2668&lt;250,1)</f>
        <v/>
      </c>
      <c r="H2733" s="50" t="str">
        <f t="shared" si="127"/>
        <v/>
      </c>
      <c r="I2733" t="str" cm="1">
        <f t="array" ref="I2733">_xlfn.IFS('Paraclinicos '!Q2668="","",'Paraclinicos '!Q2668&gt;=65,1,'Paraclinicos '!Q2668&lt;65,0)</f>
        <v/>
      </c>
      <c r="J2733" t="str" cm="1">
        <f t="array" ref="J2733">_xlfn.IFS('Paraclinicos '!I2668="","",'Paraclinicos '!I2668&gt;7,1,'Paraclinicos '!I2668&lt;=7,0)</f>
        <v/>
      </c>
      <c r="K2733" t="str" cm="1">
        <f t="array" ref="K2733">_xlfn.IFS('Paraclinicos '!W2668="","",'Paraclinicos '!W2668&lt;=8,1,'Paraclinicos '!W2668&gt;8,0)</f>
        <v/>
      </c>
      <c r="L2733" t="str" cm="1">
        <f t="array" ref="L2733">_xlfn.IFS('Paraclinicos '!S2668="","",'Paraclinicos '!S2668&gt;=30,1,'Paraclinicos '!S2668&lt;30,0)</f>
        <v/>
      </c>
      <c r="M2733" t="str" cm="1">
        <f t="array" ref="M2733">_xlfn.IFS(OR('Paraclinicos '!T2668="",'Paraclinicos '!U2668=""),"",OR('Paraclinicos '!T2668&lt;=90,'Paraclinicos '!U2668&lt;=60),1,OR('Paraclinicos '!T2668&gt;90,'Paraclinicos '!U2668&gt;60),0)</f>
        <v/>
      </c>
      <c r="N2733" s="45" t="str">
        <f t="shared" si="128"/>
        <v/>
      </c>
      <c r="O2733" t="str" cm="1">
        <f t="array" ref="O2733">_xlfn.IFS(OR('Paraclinicos '!M2668="",'Paraclinicos '!N2668="",'Paraclinicos '!N2668=0),"",'Paraclinicos '!M2668/'Paraclinicos '!N2668&lt;100,4,'Paraclinicos '!M2668/'Paraclinicos '!N2668&lt;200,3,'Paraclinicos '!M2668/'Paraclinicos '!N2668&lt;300,2,'Paraclinicos '!M2668/'Paraclinicos '!N2668&lt;400,1,'Paraclinicos '!M2668/'Paraclinicos '!N2668&gt;=400,0)</f>
        <v/>
      </c>
      <c r="P2733" t="str" cm="1">
        <f t="array" ref="P2733">_xlfn.IFS('Paraclinicos '!C2668="","",'Paraclinicos '!C2668&lt;20,4,'Paraclinicos '!C2668&lt;50,3,'Paraclinicos '!C2668&lt;100,2,'Paraclinicos '!C2668&lt;150,1,'Paraclinicos '!C2668&gt;150,0)</f>
        <v/>
      </c>
      <c r="Q2733" t="str" cm="1">
        <f t="array" ref="Q2733">_xlfn.IFS('Paraclinicos '!O2668="","",'Paraclinicos '!O2668&lt;1.2,0,'Paraclinicos '!O2668&lt;2,1,'Paraclinicos '!O2668&lt;3.5,2,'Paraclinicos '!O2668&lt;5,3,'Paraclinicos '!O2668&gt;5,4)</f>
        <v/>
      </c>
      <c r="R2733" t="str" cm="1">
        <f t="array" ref="R2733">_xlfn.IFS('Paraclinicos '!J2668="","",'Paraclinicos '!J2668&lt;1.2,0,'Paraclinicos '!J2668&lt;2,1,'Paraclinicos '!J2668&lt;6,2,'Paraclinicos '!J2668&lt;12,3,'Paraclinicos '!J2668&gt;=12,4)</f>
        <v/>
      </c>
      <c r="S2733" t="str" cm="1">
        <f t="array" ref="S2733">_xlfn.IFS('Paraclinicos '!Y2668="","",'Paraclinicos '!Y2668&lt;70,1,'Paraclinicos '!Y2668&gt;=70,0)</f>
        <v/>
      </c>
      <c r="T2733" t="str" cm="1">
        <f t="array" ref="T2733">_xlfn.IFS('Paraclinicos '!W2668="","",'Paraclinicos '!W2668&lt;6,4,'Paraclinicos '!W2668&lt;10,3,'Paraclinicos '!W2668&lt;13,2,'Paraclinicos '!W2668&lt;15,1,'Paraclinicos '!W2668=15,0)</f>
        <v/>
      </c>
      <c r="U2733" s="54" t="str">
        <f t="shared" si="126"/>
        <v/>
      </c>
      <c r="V2733" t="str" cm="1">
        <f t="array" ref="V2733">_xlfn.IFS('Paraclinicos '!S2668="","",OR('Paraclinicos '!S2668&lt;=8,'Paraclinicos '!S2668&gt;=25),3,'Paraclinicos '!S2668&lt;12,1,'Paraclinicos '!S2668&lt;21,0,'Paraclinicos '!S2668&lt;25,2)</f>
        <v/>
      </c>
      <c r="W2733" t="str">
        <f>IFERROR(IF(INDEX('BD Demog para scores enalazar'!Y$2:'BD Demog para scores enalazar'!Y$3000,MATCH(Formulas!A2733,'BD Demog para scores enalazar'!A$2:'BD Demog para scores enalazar'!A$3000,0))=1,"SI","NO"),"")</f>
        <v/>
      </c>
      <c r="X2733" s="9" t="str">
        <f>IFERROR(IF(INDEX('BD Demog para scores enalazar'!AJ$2:'BD Demog para scores enalazar'!AJ$3000,MATCH(Formulas!A2733,'BD Demog para scores enalazar'!A$2:'BD Demog para scores enalazar'!A$3000,0))=1,"SI","NO"),"")</f>
        <v/>
      </c>
      <c r="Y2733" t="str" cm="1">
        <f t="array" ref="Y2733">IF(AND(W2733="NO",X2733="NO"),_xlfn.IFS('Paraclinicos '!K2668&lt;=91,3,'Paraclinicos '!K2668&lt;94,2,'Paraclinicos '!K2668&lt;96,1,'Paraclinicos '!K2668&gt;=96,0),"")</f>
        <v/>
      </c>
      <c r="Z2733" t="str" cm="1">
        <f t="array" ref="Z2733">IF(OR(W2733="SI",X2733="SI"),_xlfn.IFS(OR(AND('Paraclinicos '!K2669&lt;=83),AND('Paraclinicos '!K2669&gt;=97,AA2733=2)),3,OR(AND('Paraclinicos '!K2669&lt;=86),AND('Paraclinicos '!K2669&gt;=94,AA2733=2)),2,OR(AND('Paraclinicos '!K2669&lt;=88),AND('Paraclinicos '!K2669&gt;=92,AA2733=2)),1,OR(AND('Paraclinicos '!K2669&gt;=88,'Paraclinicos '!K2669&lt;=92),AND('Paraclinicos '!K2669&gt;=93,AA2733=0)),0),"")</f>
        <v/>
      </c>
      <c r="AA2733" t="str" cm="1">
        <f t="array" ref="AA2733">_xlfn.IFS('Paraclinicos '!E2668="","",'Paraclinicos '!E2668="Oxigeno",2,'Paraclinicos '!E2668="Aire",0)</f>
        <v/>
      </c>
    </row>
    <row r="2734" spans="1:27" x14ac:dyDescent="0.25">
      <c r="A2734">
        <f>'Paraclinicos '!A2669</f>
        <v>0</v>
      </c>
      <c r="B2734" s="3">
        <f>'Paraclinicos '!R2669</f>
        <v>0</v>
      </c>
      <c r="C2734" t="str" cm="1">
        <f t="array" ref="C2734">_xlfn.IFS('Paraclinicos '!Q2669="","",'Paraclinicos '!Q2669&gt;60,3,'Paraclinicos '!Q2669&lt;=60,1)</f>
        <v/>
      </c>
      <c r="D2734" t="str">
        <f>IFERROR(IF(INDEX('BD Demog para scores enalazar'!BC$2:BC$3000,MATCH(Formulas!A2734,'BD Demog para scores enalazar'!A$2:A$3000,0))=0,"SI","NO"),"")</f>
        <v/>
      </c>
      <c r="E2734" t="str" cm="1">
        <f t="array" ref="E2734">_xlfn.IFS(D2734="","",D2734="SI",4,D2734="NO",1)</f>
        <v/>
      </c>
      <c r="F2734" t="str" cm="1">
        <f t="array" ref="F2734">_xlfn.IFS('Paraclinicos '!B2669="","",'Paraclinicos '!B2669&gt;1,1,'Paraclinicos '!B2669&lt;=1,3)</f>
        <v/>
      </c>
      <c r="G2734" t="str" cm="1">
        <f t="array" ref="G2734">_xlfn.IFS('Paraclinicos '!D2669="","",AND('Paraclinicos '!D2669&gt;=250,'Paraclinicos '!D2669&lt;=500),2,'Paraclinicos '!D2669&gt;500,3,'Paraclinicos '!D2669&lt;250,1)</f>
        <v/>
      </c>
      <c r="H2734" s="50" t="str">
        <f t="shared" si="127"/>
        <v/>
      </c>
      <c r="I2734" t="str" cm="1">
        <f t="array" ref="I2734">_xlfn.IFS('Paraclinicos '!Q2669="","",'Paraclinicos '!Q2669&gt;=65,1,'Paraclinicos '!Q2669&lt;65,0)</f>
        <v/>
      </c>
      <c r="J2734" t="str" cm="1">
        <f t="array" ref="J2734">_xlfn.IFS('Paraclinicos '!I2669="","",'Paraclinicos '!I2669&gt;7,1,'Paraclinicos '!I2669&lt;=7,0)</f>
        <v/>
      </c>
      <c r="K2734" t="str" cm="1">
        <f t="array" ref="K2734">_xlfn.IFS('Paraclinicos '!W2669="","",'Paraclinicos '!W2669&lt;=8,1,'Paraclinicos '!W2669&gt;8,0)</f>
        <v/>
      </c>
      <c r="L2734" t="str" cm="1">
        <f t="array" ref="L2734">_xlfn.IFS('Paraclinicos '!S2669="","",'Paraclinicos '!S2669&gt;=30,1,'Paraclinicos '!S2669&lt;30,0)</f>
        <v/>
      </c>
      <c r="M2734" t="str" cm="1">
        <f t="array" ref="M2734">_xlfn.IFS(OR('Paraclinicos '!T2669="",'Paraclinicos '!U2669=""),"",OR('Paraclinicos '!T2669&lt;=90,'Paraclinicos '!U2669&lt;=60),1,OR('Paraclinicos '!T2669&gt;90,'Paraclinicos '!U2669&gt;60),0)</f>
        <v/>
      </c>
      <c r="N2734" s="45" t="str">
        <f t="shared" si="128"/>
        <v/>
      </c>
      <c r="O2734" t="str" cm="1">
        <f t="array" ref="O2734">_xlfn.IFS(OR('Paraclinicos '!M2669="",'Paraclinicos '!N2669="",'Paraclinicos '!N2669=0),"",'Paraclinicos '!M2669/'Paraclinicos '!N2669&lt;100,4,'Paraclinicos '!M2669/'Paraclinicos '!N2669&lt;200,3,'Paraclinicos '!M2669/'Paraclinicos '!N2669&lt;300,2,'Paraclinicos '!M2669/'Paraclinicos '!N2669&lt;400,1,'Paraclinicos '!M2669/'Paraclinicos '!N2669&gt;=400,0)</f>
        <v/>
      </c>
      <c r="P2734" t="str" cm="1">
        <f t="array" ref="P2734">_xlfn.IFS('Paraclinicos '!C2669="","",'Paraclinicos '!C2669&lt;20,4,'Paraclinicos '!C2669&lt;50,3,'Paraclinicos '!C2669&lt;100,2,'Paraclinicos '!C2669&lt;150,1,'Paraclinicos '!C2669&gt;150,0)</f>
        <v/>
      </c>
      <c r="Q2734" t="str" cm="1">
        <f t="array" ref="Q2734">_xlfn.IFS('Paraclinicos '!O2669="","",'Paraclinicos '!O2669&lt;1.2,0,'Paraclinicos '!O2669&lt;2,1,'Paraclinicos '!O2669&lt;3.5,2,'Paraclinicos '!O2669&lt;5,3,'Paraclinicos '!O2669&gt;5,4)</f>
        <v/>
      </c>
      <c r="R2734" t="str" cm="1">
        <f t="array" ref="R2734">_xlfn.IFS('Paraclinicos '!J2669="","",'Paraclinicos '!J2669&lt;1.2,0,'Paraclinicos '!J2669&lt;2,1,'Paraclinicos '!J2669&lt;6,2,'Paraclinicos '!J2669&lt;12,3,'Paraclinicos '!J2669&gt;=12,4)</f>
        <v/>
      </c>
      <c r="S2734" t="str" cm="1">
        <f t="array" ref="S2734">_xlfn.IFS('Paraclinicos '!Y2669="","",'Paraclinicos '!Y2669&lt;70,1,'Paraclinicos '!Y2669&gt;=70,0)</f>
        <v/>
      </c>
      <c r="T2734" t="str" cm="1">
        <f t="array" ref="T2734">_xlfn.IFS('Paraclinicos '!W2669="","",'Paraclinicos '!W2669&lt;6,4,'Paraclinicos '!W2669&lt;10,3,'Paraclinicos '!W2669&lt;13,2,'Paraclinicos '!W2669&lt;15,1,'Paraclinicos '!W2669=15,0)</f>
        <v/>
      </c>
      <c r="U2734" s="54" t="str">
        <f t="shared" si="126"/>
        <v/>
      </c>
      <c r="V2734" t="str" cm="1">
        <f t="array" ref="V2734">_xlfn.IFS('Paraclinicos '!S2669="","",OR('Paraclinicos '!S2669&lt;=8,'Paraclinicos '!S2669&gt;=25),3,'Paraclinicos '!S2669&lt;12,1,'Paraclinicos '!S2669&lt;21,0,'Paraclinicos '!S2669&lt;25,2)</f>
        <v/>
      </c>
      <c r="W2734" t="str">
        <f>IFERROR(IF(INDEX('BD Demog para scores enalazar'!Y$2:'BD Demog para scores enalazar'!Y$3000,MATCH(Formulas!A2734,'BD Demog para scores enalazar'!A$2:'BD Demog para scores enalazar'!A$3000,0))=1,"SI","NO"),"")</f>
        <v/>
      </c>
      <c r="X2734" s="9" t="str">
        <f>IFERROR(IF(INDEX('BD Demog para scores enalazar'!AJ$2:'BD Demog para scores enalazar'!AJ$3000,MATCH(Formulas!A2734,'BD Demog para scores enalazar'!A$2:'BD Demog para scores enalazar'!A$3000,0))=1,"SI","NO"),"")</f>
        <v/>
      </c>
      <c r="Y2734" t="str" cm="1">
        <f t="array" ref="Y2734">IF(AND(W2734="NO",X2734="NO"),_xlfn.IFS('Paraclinicos '!K2669&lt;=91,3,'Paraclinicos '!K2669&lt;94,2,'Paraclinicos '!K2669&lt;96,1,'Paraclinicos '!K2669&gt;=96,0),"")</f>
        <v/>
      </c>
      <c r="Z2734" t="str" cm="1">
        <f t="array" ref="Z2734">IF(OR(W2734="SI",X2734="SI"),_xlfn.IFS(OR(AND('Paraclinicos '!K2670&lt;=83),AND('Paraclinicos '!K2670&gt;=97,AA2734=2)),3,OR(AND('Paraclinicos '!K2670&lt;=86),AND('Paraclinicos '!K2670&gt;=94,AA2734=2)),2,OR(AND('Paraclinicos '!K2670&lt;=88),AND('Paraclinicos '!K2670&gt;=92,AA2734=2)),1,OR(AND('Paraclinicos '!K2670&gt;=88,'Paraclinicos '!K2670&lt;=92),AND('Paraclinicos '!K2670&gt;=93,AA2734=0)),0),"")</f>
        <v/>
      </c>
      <c r="AA2734" t="str" cm="1">
        <f t="array" ref="AA2734">_xlfn.IFS('Paraclinicos '!E2669="","",'Paraclinicos '!E2669="Oxigeno",2,'Paraclinicos '!E2669="Aire",0)</f>
        <v/>
      </c>
    </row>
    <row r="2735" spans="1:27" x14ac:dyDescent="0.25">
      <c r="A2735">
        <f>'Paraclinicos '!A2670</f>
        <v>0</v>
      </c>
      <c r="B2735" s="3">
        <f>'Paraclinicos '!R2670</f>
        <v>0</v>
      </c>
      <c r="C2735" t="str" cm="1">
        <f t="array" ref="C2735">_xlfn.IFS('Paraclinicos '!Q2670="","",'Paraclinicos '!Q2670&gt;60,3,'Paraclinicos '!Q2670&lt;=60,1)</f>
        <v/>
      </c>
      <c r="D2735" t="str">
        <f>IFERROR(IF(INDEX('BD Demog para scores enalazar'!BC$2:BC$3000,MATCH(Formulas!A2735,'BD Demog para scores enalazar'!A$2:A$3000,0))=0,"SI","NO"),"")</f>
        <v/>
      </c>
      <c r="E2735" t="str" cm="1">
        <f t="array" ref="E2735">_xlfn.IFS(D2735="","",D2735="SI",4,D2735="NO",1)</f>
        <v/>
      </c>
      <c r="F2735" t="str" cm="1">
        <f t="array" ref="F2735">_xlfn.IFS('Paraclinicos '!B2670="","",'Paraclinicos '!B2670&gt;1,1,'Paraclinicos '!B2670&lt;=1,3)</f>
        <v/>
      </c>
      <c r="G2735" t="str" cm="1">
        <f t="array" ref="G2735">_xlfn.IFS('Paraclinicos '!D2670="","",AND('Paraclinicos '!D2670&gt;=250,'Paraclinicos '!D2670&lt;=500),2,'Paraclinicos '!D2670&gt;500,3,'Paraclinicos '!D2670&lt;250,1)</f>
        <v/>
      </c>
      <c r="H2735" s="50" t="str">
        <f t="shared" si="127"/>
        <v/>
      </c>
      <c r="I2735" t="str" cm="1">
        <f t="array" ref="I2735">_xlfn.IFS('Paraclinicos '!Q2670="","",'Paraclinicos '!Q2670&gt;=65,1,'Paraclinicos '!Q2670&lt;65,0)</f>
        <v/>
      </c>
      <c r="J2735" t="str" cm="1">
        <f t="array" ref="J2735">_xlfn.IFS('Paraclinicos '!I2670="","",'Paraclinicos '!I2670&gt;7,1,'Paraclinicos '!I2670&lt;=7,0)</f>
        <v/>
      </c>
      <c r="K2735" t="str" cm="1">
        <f t="array" ref="K2735">_xlfn.IFS('Paraclinicos '!W2670="","",'Paraclinicos '!W2670&lt;=8,1,'Paraclinicos '!W2670&gt;8,0)</f>
        <v/>
      </c>
      <c r="L2735" t="str" cm="1">
        <f t="array" ref="L2735">_xlfn.IFS('Paraclinicos '!S2670="","",'Paraclinicos '!S2670&gt;=30,1,'Paraclinicos '!S2670&lt;30,0)</f>
        <v/>
      </c>
      <c r="M2735" t="str" cm="1">
        <f t="array" ref="M2735">_xlfn.IFS(OR('Paraclinicos '!T2670="",'Paraclinicos '!U2670=""),"",OR('Paraclinicos '!T2670&lt;=90,'Paraclinicos '!U2670&lt;=60),1,OR('Paraclinicos '!T2670&gt;90,'Paraclinicos '!U2670&gt;60),0)</f>
        <v/>
      </c>
      <c r="N2735" s="45" t="str">
        <f t="shared" si="128"/>
        <v/>
      </c>
      <c r="O2735" t="str" cm="1">
        <f t="array" ref="O2735">_xlfn.IFS(OR('Paraclinicos '!M2670="",'Paraclinicos '!N2670="",'Paraclinicos '!N2670=0),"",'Paraclinicos '!M2670/'Paraclinicos '!N2670&lt;100,4,'Paraclinicos '!M2670/'Paraclinicos '!N2670&lt;200,3,'Paraclinicos '!M2670/'Paraclinicos '!N2670&lt;300,2,'Paraclinicos '!M2670/'Paraclinicos '!N2670&lt;400,1,'Paraclinicos '!M2670/'Paraclinicos '!N2670&gt;=400,0)</f>
        <v/>
      </c>
      <c r="P2735" t="str" cm="1">
        <f t="array" ref="P2735">_xlfn.IFS('Paraclinicos '!C2670="","",'Paraclinicos '!C2670&lt;20,4,'Paraclinicos '!C2670&lt;50,3,'Paraclinicos '!C2670&lt;100,2,'Paraclinicos '!C2670&lt;150,1,'Paraclinicos '!C2670&gt;150,0)</f>
        <v/>
      </c>
      <c r="Q2735" t="str" cm="1">
        <f t="array" ref="Q2735">_xlfn.IFS('Paraclinicos '!O2670="","",'Paraclinicos '!O2670&lt;1.2,0,'Paraclinicos '!O2670&lt;2,1,'Paraclinicos '!O2670&lt;3.5,2,'Paraclinicos '!O2670&lt;5,3,'Paraclinicos '!O2670&gt;5,4)</f>
        <v/>
      </c>
      <c r="R2735" t="str" cm="1">
        <f t="array" ref="R2735">_xlfn.IFS('Paraclinicos '!J2670="","",'Paraclinicos '!J2670&lt;1.2,0,'Paraclinicos '!J2670&lt;2,1,'Paraclinicos '!J2670&lt;6,2,'Paraclinicos '!J2670&lt;12,3,'Paraclinicos '!J2670&gt;=12,4)</f>
        <v/>
      </c>
      <c r="S2735" t="str" cm="1">
        <f t="array" ref="S2735">_xlfn.IFS('Paraclinicos '!Y2670="","",'Paraclinicos '!Y2670&lt;70,1,'Paraclinicos '!Y2670&gt;=70,0)</f>
        <v/>
      </c>
      <c r="T2735" t="str" cm="1">
        <f t="array" ref="T2735">_xlfn.IFS('Paraclinicos '!W2670="","",'Paraclinicos '!W2670&lt;6,4,'Paraclinicos '!W2670&lt;10,3,'Paraclinicos '!W2670&lt;13,2,'Paraclinicos '!W2670&lt;15,1,'Paraclinicos '!W2670=15,0)</f>
        <v/>
      </c>
      <c r="U2735" s="54" t="str">
        <f t="shared" si="126"/>
        <v/>
      </c>
      <c r="V2735" t="str" cm="1">
        <f t="array" ref="V2735">_xlfn.IFS('Paraclinicos '!S2670="","",OR('Paraclinicos '!S2670&lt;=8,'Paraclinicos '!S2670&gt;=25),3,'Paraclinicos '!S2670&lt;12,1,'Paraclinicos '!S2670&lt;21,0,'Paraclinicos '!S2670&lt;25,2)</f>
        <v/>
      </c>
      <c r="W2735" t="str">
        <f>IFERROR(IF(INDEX('BD Demog para scores enalazar'!Y$2:'BD Demog para scores enalazar'!Y$3000,MATCH(Formulas!A2735,'BD Demog para scores enalazar'!A$2:'BD Demog para scores enalazar'!A$3000,0))=1,"SI","NO"),"")</f>
        <v/>
      </c>
      <c r="X2735" s="9" t="str">
        <f>IFERROR(IF(INDEX('BD Demog para scores enalazar'!AJ$2:'BD Demog para scores enalazar'!AJ$3000,MATCH(Formulas!A2735,'BD Demog para scores enalazar'!A$2:'BD Demog para scores enalazar'!A$3000,0))=1,"SI","NO"),"")</f>
        <v/>
      </c>
      <c r="Y2735" t="str" cm="1">
        <f t="array" ref="Y2735">IF(AND(W2735="NO",X2735="NO"),_xlfn.IFS('Paraclinicos '!K2670&lt;=91,3,'Paraclinicos '!K2670&lt;94,2,'Paraclinicos '!K2670&lt;96,1,'Paraclinicos '!K2670&gt;=96,0),"")</f>
        <v/>
      </c>
      <c r="Z2735" t="str" cm="1">
        <f t="array" ref="Z2735">IF(OR(W2735="SI",X2735="SI"),_xlfn.IFS(OR(AND('Paraclinicos '!K2671&lt;=83),AND('Paraclinicos '!K2671&gt;=97,AA2735=2)),3,OR(AND('Paraclinicos '!K2671&lt;=86),AND('Paraclinicos '!K2671&gt;=94,AA2735=2)),2,OR(AND('Paraclinicos '!K2671&lt;=88),AND('Paraclinicos '!K2671&gt;=92,AA2735=2)),1,OR(AND('Paraclinicos '!K2671&gt;=88,'Paraclinicos '!K2671&lt;=92),AND('Paraclinicos '!K2671&gt;=93,AA2735=0)),0),"")</f>
        <v/>
      </c>
      <c r="AA2735" t="str" cm="1">
        <f t="array" ref="AA2735">_xlfn.IFS('Paraclinicos '!E2670="","",'Paraclinicos '!E2670="Oxigeno",2,'Paraclinicos '!E2670="Aire",0)</f>
        <v/>
      </c>
    </row>
    <row r="2736" spans="1:27" x14ac:dyDescent="0.25">
      <c r="A2736">
        <f>'Paraclinicos '!A2671</f>
        <v>0</v>
      </c>
      <c r="B2736" s="3">
        <f>'Paraclinicos '!R2671</f>
        <v>0</v>
      </c>
      <c r="C2736" t="str" cm="1">
        <f t="array" ref="C2736">_xlfn.IFS('Paraclinicos '!Q2671="","",'Paraclinicos '!Q2671&gt;60,3,'Paraclinicos '!Q2671&lt;=60,1)</f>
        <v/>
      </c>
      <c r="D2736" t="str">
        <f>IFERROR(IF(INDEX('BD Demog para scores enalazar'!BC$2:BC$3000,MATCH(Formulas!A2736,'BD Demog para scores enalazar'!A$2:A$3000,0))=0,"SI","NO"),"")</f>
        <v/>
      </c>
      <c r="E2736" t="str" cm="1">
        <f t="array" ref="E2736">_xlfn.IFS(D2736="","",D2736="SI",4,D2736="NO",1)</f>
        <v/>
      </c>
      <c r="F2736" t="str" cm="1">
        <f t="array" ref="F2736">_xlfn.IFS('Paraclinicos '!B2671="","",'Paraclinicos '!B2671&gt;1,1,'Paraclinicos '!B2671&lt;=1,3)</f>
        <v/>
      </c>
      <c r="G2736" t="str" cm="1">
        <f t="array" ref="G2736">_xlfn.IFS('Paraclinicos '!D2671="","",AND('Paraclinicos '!D2671&gt;=250,'Paraclinicos '!D2671&lt;=500),2,'Paraclinicos '!D2671&gt;500,3,'Paraclinicos '!D2671&lt;250,1)</f>
        <v/>
      </c>
      <c r="H2736" s="50" t="str">
        <f t="shared" si="127"/>
        <v/>
      </c>
      <c r="I2736" t="str" cm="1">
        <f t="array" ref="I2736">_xlfn.IFS('Paraclinicos '!Q2671="","",'Paraclinicos '!Q2671&gt;=65,1,'Paraclinicos '!Q2671&lt;65,0)</f>
        <v/>
      </c>
      <c r="J2736" t="str" cm="1">
        <f t="array" ref="J2736">_xlfn.IFS('Paraclinicos '!I2671="","",'Paraclinicos '!I2671&gt;7,1,'Paraclinicos '!I2671&lt;=7,0)</f>
        <v/>
      </c>
      <c r="K2736" t="str" cm="1">
        <f t="array" ref="K2736">_xlfn.IFS('Paraclinicos '!W2671="","",'Paraclinicos '!W2671&lt;=8,1,'Paraclinicos '!W2671&gt;8,0)</f>
        <v/>
      </c>
      <c r="L2736" t="str" cm="1">
        <f t="array" ref="L2736">_xlfn.IFS('Paraclinicos '!S2671="","",'Paraclinicos '!S2671&gt;=30,1,'Paraclinicos '!S2671&lt;30,0)</f>
        <v/>
      </c>
      <c r="M2736" t="str" cm="1">
        <f t="array" ref="M2736">_xlfn.IFS(OR('Paraclinicos '!T2671="",'Paraclinicos '!U2671=""),"",OR('Paraclinicos '!T2671&lt;=90,'Paraclinicos '!U2671&lt;=60),1,OR('Paraclinicos '!T2671&gt;90,'Paraclinicos '!U2671&gt;60),0)</f>
        <v/>
      </c>
      <c r="N2736" s="45" t="str">
        <f t="shared" si="128"/>
        <v/>
      </c>
      <c r="O2736" t="str" cm="1">
        <f t="array" ref="O2736">_xlfn.IFS(OR('Paraclinicos '!M2671="",'Paraclinicos '!N2671="",'Paraclinicos '!N2671=0),"",'Paraclinicos '!M2671/'Paraclinicos '!N2671&lt;100,4,'Paraclinicos '!M2671/'Paraclinicos '!N2671&lt;200,3,'Paraclinicos '!M2671/'Paraclinicos '!N2671&lt;300,2,'Paraclinicos '!M2671/'Paraclinicos '!N2671&lt;400,1,'Paraclinicos '!M2671/'Paraclinicos '!N2671&gt;=400,0)</f>
        <v/>
      </c>
      <c r="P2736" t="str" cm="1">
        <f t="array" ref="P2736">_xlfn.IFS('Paraclinicos '!C2671="","",'Paraclinicos '!C2671&lt;20,4,'Paraclinicos '!C2671&lt;50,3,'Paraclinicos '!C2671&lt;100,2,'Paraclinicos '!C2671&lt;150,1,'Paraclinicos '!C2671&gt;150,0)</f>
        <v/>
      </c>
      <c r="Q2736" t="str" cm="1">
        <f t="array" ref="Q2736">_xlfn.IFS('Paraclinicos '!O2671="","",'Paraclinicos '!O2671&lt;1.2,0,'Paraclinicos '!O2671&lt;2,1,'Paraclinicos '!O2671&lt;3.5,2,'Paraclinicos '!O2671&lt;5,3,'Paraclinicos '!O2671&gt;5,4)</f>
        <v/>
      </c>
      <c r="R2736" t="str" cm="1">
        <f t="array" ref="R2736">_xlfn.IFS('Paraclinicos '!J2671="","",'Paraclinicos '!J2671&lt;1.2,0,'Paraclinicos '!J2671&lt;2,1,'Paraclinicos '!J2671&lt;6,2,'Paraclinicos '!J2671&lt;12,3,'Paraclinicos '!J2671&gt;=12,4)</f>
        <v/>
      </c>
      <c r="S2736" t="str" cm="1">
        <f t="array" ref="S2736">_xlfn.IFS('Paraclinicos '!Y2671="","",'Paraclinicos '!Y2671&lt;70,1,'Paraclinicos '!Y2671&gt;=70,0)</f>
        <v/>
      </c>
      <c r="T2736" t="str" cm="1">
        <f t="array" ref="T2736">_xlfn.IFS('Paraclinicos '!W2671="","",'Paraclinicos '!W2671&lt;6,4,'Paraclinicos '!W2671&lt;10,3,'Paraclinicos '!W2671&lt;13,2,'Paraclinicos '!W2671&lt;15,1,'Paraclinicos '!W2671=15,0)</f>
        <v/>
      </c>
      <c r="U2736" s="54" t="str">
        <f t="shared" si="126"/>
        <v/>
      </c>
      <c r="V2736" t="str" cm="1">
        <f t="array" ref="V2736">_xlfn.IFS('Paraclinicos '!S2671="","",OR('Paraclinicos '!S2671&lt;=8,'Paraclinicos '!S2671&gt;=25),3,'Paraclinicos '!S2671&lt;12,1,'Paraclinicos '!S2671&lt;21,0,'Paraclinicos '!S2671&lt;25,2)</f>
        <v/>
      </c>
      <c r="W2736" t="str">
        <f>IFERROR(IF(INDEX('BD Demog para scores enalazar'!Y$2:'BD Demog para scores enalazar'!Y$3000,MATCH(Formulas!A2736,'BD Demog para scores enalazar'!A$2:'BD Demog para scores enalazar'!A$3000,0))=1,"SI","NO"),"")</f>
        <v/>
      </c>
      <c r="X2736" s="9" t="str">
        <f>IFERROR(IF(INDEX('BD Demog para scores enalazar'!AJ$2:'BD Demog para scores enalazar'!AJ$3000,MATCH(Formulas!A2736,'BD Demog para scores enalazar'!A$2:'BD Demog para scores enalazar'!A$3000,0))=1,"SI","NO"),"")</f>
        <v/>
      </c>
      <c r="Y2736" t="str" cm="1">
        <f t="array" ref="Y2736">IF(AND(W2736="NO",X2736="NO"),_xlfn.IFS('Paraclinicos '!K2671&lt;=91,3,'Paraclinicos '!K2671&lt;94,2,'Paraclinicos '!K2671&lt;96,1,'Paraclinicos '!K2671&gt;=96,0),"")</f>
        <v/>
      </c>
      <c r="Z2736" t="str" cm="1">
        <f t="array" ref="Z2736">IF(OR(W2736="SI",X2736="SI"),_xlfn.IFS(OR(AND('Paraclinicos '!K2672&lt;=83),AND('Paraclinicos '!K2672&gt;=97,AA2736=2)),3,OR(AND('Paraclinicos '!K2672&lt;=86),AND('Paraclinicos '!K2672&gt;=94,AA2736=2)),2,OR(AND('Paraclinicos '!K2672&lt;=88),AND('Paraclinicos '!K2672&gt;=92,AA2736=2)),1,OR(AND('Paraclinicos '!K2672&gt;=88,'Paraclinicos '!K2672&lt;=92),AND('Paraclinicos '!K2672&gt;=93,AA2736=0)),0),"")</f>
        <v/>
      </c>
      <c r="AA2736" t="str" cm="1">
        <f t="array" ref="AA2736">_xlfn.IFS('Paraclinicos '!E2671="","",'Paraclinicos '!E2671="Oxigeno",2,'Paraclinicos '!E2671="Aire",0)</f>
        <v/>
      </c>
    </row>
    <row r="2737" spans="1:27" x14ac:dyDescent="0.25">
      <c r="A2737">
        <f>'Paraclinicos '!A2672</f>
        <v>0</v>
      </c>
      <c r="B2737" s="3">
        <f>'Paraclinicos '!R2672</f>
        <v>0</v>
      </c>
      <c r="C2737" t="str" cm="1">
        <f t="array" ref="C2737">_xlfn.IFS('Paraclinicos '!Q2672="","",'Paraclinicos '!Q2672&gt;60,3,'Paraclinicos '!Q2672&lt;=60,1)</f>
        <v/>
      </c>
      <c r="D2737" t="str">
        <f>IFERROR(IF(INDEX('BD Demog para scores enalazar'!BC$2:BC$3000,MATCH(Formulas!A2737,'BD Demog para scores enalazar'!A$2:A$3000,0))=0,"SI","NO"),"")</f>
        <v/>
      </c>
      <c r="E2737" t="str" cm="1">
        <f t="array" ref="E2737">_xlfn.IFS(D2737="","",D2737="SI",4,D2737="NO",1)</f>
        <v/>
      </c>
      <c r="F2737" t="str" cm="1">
        <f t="array" ref="F2737">_xlfn.IFS('Paraclinicos '!B2672="","",'Paraclinicos '!B2672&gt;1,1,'Paraclinicos '!B2672&lt;=1,3)</f>
        <v/>
      </c>
      <c r="G2737" t="str" cm="1">
        <f t="array" ref="G2737">_xlfn.IFS('Paraclinicos '!D2672="","",AND('Paraclinicos '!D2672&gt;=250,'Paraclinicos '!D2672&lt;=500),2,'Paraclinicos '!D2672&gt;500,3,'Paraclinicos '!D2672&lt;250,1)</f>
        <v/>
      </c>
      <c r="H2737" s="50" t="str">
        <f t="shared" si="127"/>
        <v/>
      </c>
      <c r="I2737" t="str" cm="1">
        <f t="array" ref="I2737">_xlfn.IFS('Paraclinicos '!Q2672="","",'Paraclinicos '!Q2672&gt;=65,1,'Paraclinicos '!Q2672&lt;65,0)</f>
        <v/>
      </c>
      <c r="J2737" t="str" cm="1">
        <f t="array" ref="J2737">_xlfn.IFS('Paraclinicos '!I2672="","",'Paraclinicos '!I2672&gt;7,1,'Paraclinicos '!I2672&lt;=7,0)</f>
        <v/>
      </c>
      <c r="K2737" t="str" cm="1">
        <f t="array" ref="K2737">_xlfn.IFS('Paraclinicos '!W2672="","",'Paraclinicos '!W2672&lt;=8,1,'Paraclinicos '!W2672&gt;8,0)</f>
        <v/>
      </c>
      <c r="L2737" t="str" cm="1">
        <f t="array" ref="L2737">_xlfn.IFS('Paraclinicos '!S2672="","",'Paraclinicos '!S2672&gt;=30,1,'Paraclinicos '!S2672&lt;30,0)</f>
        <v/>
      </c>
      <c r="M2737" t="str" cm="1">
        <f t="array" ref="M2737">_xlfn.IFS(OR('Paraclinicos '!T2672="",'Paraclinicos '!U2672=""),"",OR('Paraclinicos '!T2672&lt;=90,'Paraclinicos '!U2672&lt;=60),1,OR('Paraclinicos '!T2672&gt;90,'Paraclinicos '!U2672&gt;60),0)</f>
        <v/>
      </c>
      <c r="N2737" s="45" t="str">
        <f t="shared" si="128"/>
        <v/>
      </c>
      <c r="O2737" t="str" cm="1">
        <f t="array" ref="O2737">_xlfn.IFS(OR('Paraclinicos '!M2672="",'Paraclinicos '!N2672="",'Paraclinicos '!N2672=0),"",'Paraclinicos '!M2672/'Paraclinicos '!N2672&lt;100,4,'Paraclinicos '!M2672/'Paraclinicos '!N2672&lt;200,3,'Paraclinicos '!M2672/'Paraclinicos '!N2672&lt;300,2,'Paraclinicos '!M2672/'Paraclinicos '!N2672&lt;400,1,'Paraclinicos '!M2672/'Paraclinicos '!N2672&gt;=400,0)</f>
        <v/>
      </c>
      <c r="P2737" t="str" cm="1">
        <f t="array" ref="P2737">_xlfn.IFS('Paraclinicos '!C2672="","",'Paraclinicos '!C2672&lt;20,4,'Paraclinicos '!C2672&lt;50,3,'Paraclinicos '!C2672&lt;100,2,'Paraclinicos '!C2672&lt;150,1,'Paraclinicos '!C2672&gt;150,0)</f>
        <v/>
      </c>
      <c r="Q2737" t="str" cm="1">
        <f t="array" ref="Q2737">_xlfn.IFS('Paraclinicos '!O2672="","",'Paraclinicos '!O2672&lt;1.2,0,'Paraclinicos '!O2672&lt;2,1,'Paraclinicos '!O2672&lt;3.5,2,'Paraclinicos '!O2672&lt;5,3,'Paraclinicos '!O2672&gt;5,4)</f>
        <v/>
      </c>
      <c r="R2737" t="str" cm="1">
        <f t="array" ref="R2737">_xlfn.IFS('Paraclinicos '!J2672="","",'Paraclinicos '!J2672&lt;1.2,0,'Paraclinicos '!J2672&lt;2,1,'Paraclinicos '!J2672&lt;6,2,'Paraclinicos '!J2672&lt;12,3,'Paraclinicos '!J2672&gt;=12,4)</f>
        <v/>
      </c>
      <c r="S2737" t="str" cm="1">
        <f t="array" ref="S2737">_xlfn.IFS('Paraclinicos '!Y2672="","",'Paraclinicos '!Y2672&lt;70,1,'Paraclinicos '!Y2672&gt;=70,0)</f>
        <v/>
      </c>
      <c r="T2737" t="str" cm="1">
        <f t="array" ref="T2737">_xlfn.IFS('Paraclinicos '!W2672="","",'Paraclinicos '!W2672&lt;6,4,'Paraclinicos '!W2672&lt;10,3,'Paraclinicos '!W2672&lt;13,2,'Paraclinicos '!W2672&lt;15,1,'Paraclinicos '!W2672=15,0)</f>
        <v/>
      </c>
      <c r="U2737" s="54" t="str">
        <f t="shared" si="126"/>
        <v/>
      </c>
      <c r="V2737" t="str" cm="1">
        <f t="array" ref="V2737">_xlfn.IFS('Paraclinicos '!S2672="","",OR('Paraclinicos '!S2672&lt;=8,'Paraclinicos '!S2672&gt;=25),3,'Paraclinicos '!S2672&lt;12,1,'Paraclinicos '!S2672&lt;21,0,'Paraclinicos '!S2672&lt;25,2)</f>
        <v/>
      </c>
      <c r="W2737" t="str">
        <f>IFERROR(IF(INDEX('BD Demog para scores enalazar'!Y$2:'BD Demog para scores enalazar'!Y$3000,MATCH(Formulas!A2737,'BD Demog para scores enalazar'!A$2:'BD Demog para scores enalazar'!A$3000,0))=1,"SI","NO"),"")</f>
        <v/>
      </c>
      <c r="X2737" s="9" t="str">
        <f>IFERROR(IF(INDEX('BD Demog para scores enalazar'!AJ$2:'BD Demog para scores enalazar'!AJ$3000,MATCH(Formulas!A2737,'BD Demog para scores enalazar'!A$2:'BD Demog para scores enalazar'!A$3000,0))=1,"SI","NO"),"")</f>
        <v/>
      </c>
      <c r="Y2737" t="str" cm="1">
        <f t="array" ref="Y2737">IF(AND(W2737="NO",X2737="NO"),_xlfn.IFS('Paraclinicos '!K2672&lt;=91,3,'Paraclinicos '!K2672&lt;94,2,'Paraclinicos '!K2672&lt;96,1,'Paraclinicos '!K2672&gt;=96,0),"")</f>
        <v/>
      </c>
      <c r="Z2737" t="str" cm="1">
        <f t="array" ref="Z2737">IF(OR(W2737="SI",X2737="SI"),_xlfn.IFS(OR(AND('Paraclinicos '!K2673&lt;=83),AND('Paraclinicos '!K2673&gt;=97,AA2737=2)),3,OR(AND('Paraclinicos '!K2673&lt;=86),AND('Paraclinicos '!K2673&gt;=94,AA2737=2)),2,OR(AND('Paraclinicos '!K2673&lt;=88),AND('Paraclinicos '!K2673&gt;=92,AA2737=2)),1,OR(AND('Paraclinicos '!K2673&gt;=88,'Paraclinicos '!K2673&lt;=92),AND('Paraclinicos '!K2673&gt;=93,AA2737=0)),0),"")</f>
        <v/>
      </c>
      <c r="AA2737" t="str" cm="1">
        <f t="array" ref="AA2737">_xlfn.IFS('Paraclinicos '!E2672="","",'Paraclinicos '!E2672="Oxigeno",2,'Paraclinicos '!E2672="Aire",0)</f>
        <v/>
      </c>
    </row>
    <row r="2738" spans="1:27" x14ac:dyDescent="0.25">
      <c r="A2738">
        <f>'Paraclinicos '!A2673</f>
        <v>0</v>
      </c>
      <c r="B2738" s="3">
        <f>'Paraclinicos '!R2673</f>
        <v>0</v>
      </c>
      <c r="C2738" t="str" cm="1">
        <f t="array" ref="C2738">_xlfn.IFS('Paraclinicos '!Q2673="","",'Paraclinicos '!Q2673&gt;60,3,'Paraclinicos '!Q2673&lt;=60,1)</f>
        <v/>
      </c>
      <c r="D2738" t="str">
        <f>IFERROR(IF(INDEX('BD Demog para scores enalazar'!BC$2:BC$3000,MATCH(Formulas!A2738,'BD Demog para scores enalazar'!A$2:A$3000,0))=0,"SI","NO"),"")</f>
        <v/>
      </c>
      <c r="E2738" t="str" cm="1">
        <f t="array" ref="E2738">_xlfn.IFS(D2738="","",D2738="SI",4,D2738="NO",1)</f>
        <v/>
      </c>
      <c r="F2738" t="str" cm="1">
        <f t="array" ref="F2738">_xlfn.IFS('Paraclinicos '!B2673="","",'Paraclinicos '!B2673&gt;1,1,'Paraclinicos '!B2673&lt;=1,3)</f>
        <v/>
      </c>
      <c r="G2738" t="str" cm="1">
        <f t="array" ref="G2738">_xlfn.IFS('Paraclinicos '!D2673="","",AND('Paraclinicos '!D2673&gt;=250,'Paraclinicos '!D2673&lt;=500),2,'Paraclinicos '!D2673&gt;500,3,'Paraclinicos '!D2673&lt;250,1)</f>
        <v/>
      </c>
      <c r="H2738" s="50" t="str">
        <f t="shared" si="127"/>
        <v/>
      </c>
      <c r="I2738" t="str" cm="1">
        <f t="array" ref="I2738">_xlfn.IFS('Paraclinicos '!Q2673="","",'Paraclinicos '!Q2673&gt;=65,1,'Paraclinicos '!Q2673&lt;65,0)</f>
        <v/>
      </c>
      <c r="J2738" t="str" cm="1">
        <f t="array" ref="J2738">_xlfn.IFS('Paraclinicos '!I2673="","",'Paraclinicos '!I2673&gt;7,1,'Paraclinicos '!I2673&lt;=7,0)</f>
        <v/>
      </c>
      <c r="K2738" t="str" cm="1">
        <f t="array" ref="K2738">_xlfn.IFS('Paraclinicos '!W2673="","",'Paraclinicos '!W2673&lt;=8,1,'Paraclinicos '!W2673&gt;8,0)</f>
        <v/>
      </c>
      <c r="L2738" t="str" cm="1">
        <f t="array" ref="L2738">_xlfn.IFS('Paraclinicos '!S2673="","",'Paraclinicos '!S2673&gt;=30,1,'Paraclinicos '!S2673&lt;30,0)</f>
        <v/>
      </c>
      <c r="M2738" t="str" cm="1">
        <f t="array" ref="M2738">_xlfn.IFS(OR('Paraclinicos '!T2673="",'Paraclinicos '!U2673=""),"",OR('Paraclinicos '!T2673&lt;=90,'Paraclinicos '!U2673&lt;=60),1,OR('Paraclinicos '!T2673&gt;90,'Paraclinicos '!U2673&gt;60),0)</f>
        <v/>
      </c>
      <c r="N2738" s="45" t="str">
        <f t="shared" si="128"/>
        <v/>
      </c>
      <c r="O2738" t="str" cm="1">
        <f t="array" ref="O2738">_xlfn.IFS(OR('Paraclinicos '!M2673="",'Paraclinicos '!N2673="",'Paraclinicos '!N2673=0),"",'Paraclinicos '!M2673/'Paraclinicos '!N2673&lt;100,4,'Paraclinicos '!M2673/'Paraclinicos '!N2673&lt;200,3,'Paraclinicos '!M2673/'Paraclinicos '!N2673&lt;300,2,'Paraclinicos '!M2673/'Paraclinicos '!N2673&lt;400,1,'Paraclinicos '!M2673/'Paraclinicos '!N2673&gt;=400,0)</f>
        <v/>
      </c>
      <c r="P2738" t="str" cm="1">
        <f t="array" ref="P2738">_xlfn.IFS('Paraclinicos '!C2673="","",'Paraclinicos '!C2673&lt;20,4,'Paraclinicos '!C2673&lt;50,3,'Paraclinicos '!C2673&lt;100,2,'Paraclinicos '!C2673&lt;150,1,'Paraclinicos '!C2673&gt;150,0)</f>
        <v/>
      </c>
      <c r="Q2738" t="str" cm="1">
        <f t="array" ref="Q2738">_xlfn.IFS('Paraclinicos '!O2673="","",'Paraclinicos '!O2673&lt;1.2,0,'Paraclinicos '!O2673&lt;2,1,'Paraclinicos '!O2673&lt;3.5,2,'Paraclinicos '!O2673&lt;5,3,'Paraclinicos '!O2673&gt;5,4)</f>
        <v/>
      </c>
      <c r="R2738" t="str" cm="1">
        <f t="array" ref="R2738">_xlfn.IFS('Paraclinicos '!J2673="","",'Paraclinicos '!J2673&lt;1.2,0,'Paraclinicos '!J2673&lt;2,1,'Paraclinicos '!J2673&lt;6,2,'Paraclinicos '!J2673&lt;12,3,'Paraclinicos '!J2673&gt;=12,4)</f>
        <v/>
      </c>
      <c r="S2738" t="str" cm="1">
        <f t="array" ref="S2738">_xlfn.IFS('Paraclinicos '!Y2673="","",'Paraclinicos '!Y2673&lt;70,1,'Paraclinicos '!Y2673&gt;=70,0)</f>
        <v/>
      </c>
      <c r="T2738" t="str" cm="1">
        <f t="array" ref="T2738">_xlfn.IFS('Paraclinicos '!W2673="","",'Paraclinicos '!W2673&lt;6,4,'Paraclinicos '!W2673&lt;10,3,'Paraclinicos '!W2673&lt;13,2,'Paraclinicos '!W2673&lt;15,1,'Paraclinicos '!W2673=15,0)</f>
        <v/>
      </c>
      <c r="U2738" s="54" t="str">
        <f t="shared" si="126"/>
        <v/>
      </c>
      <c r="V2738" t="str" cm="1">
        <f t="array" ref="V2738">_xlfn.IFS('Paraclinicos '!S2673="","",OR('Paraclinicos '!S2673&lt;=8,'Paraclinicos '!S2673&gt;=25),3,'Paraclinicos '!S2673&lt;12,1,'Paraclinicos '!S2673&lt;21,0,'Paraclinicos '!S2673&lt;25,2)</f>
        <v/>
      </c>
      <c r="W2738" t="str">
        <f>IFERROR(IF(INDEX('BD Demog para scores enalazar'!Y$2:'BD Demog para scores enalazar'!Y$3000,MATCH(Formulas!A2738,'BD Demog para scores enalazar'!A$2:'BD Demog para scores enalazar'!A$3000,0))=1,"SI","NO"),"")</f>
        <v/>
      </c>
      <c r="X2738" s="9" t="str">
        <f>IFERROR(IF(INDEX('BD Demog para scores enalazar'!AJ$2:'BD Demog para scores enalazar'!AJ$3000,MATCH(Formulas!A2738,'BD Demog para scores enalazar'!A$2:'BD Demog para scores enalazar'!A$3000,0))=1,"SI","NO"),"")</f>
        <v/>
      </c>
      <c r="Y2738" t="str" cm="1">
        <f t="array" ref="Y2738">IF(AND(W2738="NO",X2738="NO"),_xlfn.IFS('Paraclinicos '!K2673&lt;=91,3,'Paraclinicos '!K2673&lt;94,2,'Paraclinicos '!K2673&lt;96,1,'Paraclinicos '!K2673&gt;=96,0),"")</f>
        <v/>
      </c>
      <c r="Z2738" t="str" cm="1">
        <f t="array" ref="Z2738">IF(OR(W2738="SI",X2738="SI"),_xlfn.IFS(OR(AND('Paraclinicos '!K2674&lt;=83),AND('Paraclinicos '!K2674&gt;=97,AA2738=2)),3,OR(AND('Paraclinicos '!K2674&lt;=86),AND('Paraclinicos '!K2674&gt;=94,AA2738=2)),2,OR(AND('Paraclinicos '!K2674&lt;=88),AND('Paraclinicos '!K2674&gt;=92,AA2738=2)),1,OR(AND('Paraclinicos '!K2674&gt;=88,'Paraclinicos '!K2674&lt;=92),AND('Paraclinicos '!K2674&gt;=93,AA2738=0)),0),"")</f>
        <v/>
      </c>
      <c r="AA2738" t="str" cm="1">
        <f t="array" ref="AA2738">_xlfn.IFS('Paraclinicos '!E2673="","",'Paraclinicos '!E2673="Oxigeno",2,'Paraclinicos '!E2673="Aire",0)</f>
        <v/>
      </c>
    </row>
    <row r="2739" spans="1:27" x14ac:dyDescent="0.25">
      <c r="A2739">
        <f>'Paraclinicos '!A2674</f>
        <v>0</v>
      </c>
      <c r="B2739" s="3">
        <f>'Paraclinicos '!R2674</f>
        <v>0</v>
      </c>
      <c r="C2739" t="str" cm="1">
        <f t="array" ref="C2739">_xlfn.IFS('Paraclinicos '!Q2674="","",'Paraclinicos '!Q2674&gt;60,3,'Paraclinicos '!Q2674&lt;=60,1)</f>
        <v/>
      </c>
      <c r="D2739" t="str">
        <f>IFERROR(IF(INDEX('BD Demog para scores enalazar'!BC$2:BC$3000,MATCH(Formulas!A2739,'BD Demog para scores enalazar'!A$2:A$3000,0))=0,"SI","NO"),"")</f>
        <v/>
      </c>
      <c r="E2739" t="str" cm="1">
        <f t="array" ref="E2739">_xlfn.IFS(D2739="","",D2739="SI",4,D2739="NO",1)</f>
        <v/>
      </c>
      <c r="F2739" t="str" cm="1">
        <f t="array" ref="F2739">_xlfn.IFS('Paraclinicos '!B2674="","",'Paraclinicos '!B2674&gt;1,1,'Paraclinicos '!B2674&lt;=1,3)</f>
        <v/>
      </c>
      <c r="G2739" t="str" cm="1">
        <f t="array" ref="G2739">_xlfn.IFS('Paraclinicos '!D2674="","",AND('Paraclinicos '!D2674&gt;=250,'Paraclinicos '!D2674&lt;=500),2,'Paraclinicos '!D2674&gt;500,3,'Paraclinicos '!D2674&lt;250,1)</f>
        <v/>
      </c>
      <c r="H2739" s="50" t="str">
        <f t="shared" si="127"/>
        <v/>
      </c>
      <c r="I2739" t="str" cm="1">
        <f t="array" ref="I2739">_xlfn.IFS('Paraclinicos '!Q2674="","",'Paraclinicos '!Q2674&gt;=65,1,'Paraclinicos '!Q2674&lt;65,0)</f>
        <v/>
      </c>
      <c r="J2739" t="str" cm="1">
        <f t="array" ref="J2739">_xlfn.IFS('Paraclinicos '!I2674="","",'Paraclinicos '!I2674&gt;7,1,'Paraclinicos '!I2674&lt;=7,0)</f>
        <v/>
      </c>
      <c r="K2739" t="str" cm="1">
        <f t="array" ref="K2739">_xlfn.IFS('Paraclinicos '!W2674="","",'Paraclinicos '!W2674&lt;=8,1,'Paraclinicos '!W2674&gt;8,0)</f>
        <v/>
      </c>
      <c r="L2739" t="str" cm="1">
        <f t="array" ref="L2739">_xlfn.IFS('Paraclinicos '!S2674="","",'Paraclinicos '!S2674&gt;=30,1,'Paraclinicos '!S2674&lt;30,0)</f>
        <v/>
      </c>
      <c r="M2739" t="str" cm="1">
        <f t="array" ref="M2739">_xlfn.IFS(OR('Paraclinicos '!T2674="",'Paraclinicos '!U2674=""),"",OR('Paraclinicos '!T2674&lt;=90,'Paraclinicos '!U2674&lt;=60),1,OR('Paraclinicos '!T2674&gt;90,'Paraclinicos '!U2674&gt;60),0)</f>
        <v/>
      </c>
      <c r="N2739" s="45" t="str">
        <f t="shared" si="128"/>
        <v/>
      </c>
      <c r="O2739" t="str" cm="1">
        <f t="array" ref="O2739">_xlfn.IFS(OR('Paraclinicos '!M2674="",'Paraclinicos '!N2674="",'Paraclinicos '!N2674=0),"",'Paraclinicos '!M2674/'Paraclinicos '!N2674&lt;100,4,'Paraclinicos '!M2674/'Paraclinicos '!N2674&lt;200,3,'Paraclinicos '!M2674/'Paraclinicos '!N2674&lt;300,2,'Paraclinicos '!M2674/'Paraclinicos '!N2674&lt;400,1,'Paraclinicos '!M2674/'Paraclinicos '!N2674&gt;=400,0)</f>
        <v/>
      </c>
      <c r="P2739" t="str" cm="1">
        <f t="array" ref="P2739">_xlfn.IFS('Paraclinicos '!C2674="","",'Paraclinicos '!C2674&lt;20,4,'Paraclinicos '!C2674&lt;50,3,'Paraclinicos '!C2674&lt;100,2,'Paraclinicos '!C2674&lt;150,1,'Paraclinicos '!C2674&gt;150,0)</f>
        <v/>
      </c>
      <c r="Q2739" t="str" cm="1">
        <f t="array" ref="Q2739">_xlfn.IFS('Paraclinicos '!O2674="","",'Paraclinicos '!O2674&lt;1.2,0,'Paraclinicos '!O2674&lt;2,1,'Paraclinicos '!O2674&lt;3.5,2,'Paraclinicos '!O2674&lt;5,3,'Paraclinicos '!O2674&gt;5,4)</f>
        <v/>
      </c>
      <c r="R2739" t="str" cm="1">
        <f t="array" ref="R2739">_xlfn.IFS('Paraclinicos '!J2674="","",'Paraclinicos '!J2674&lt;1.2,0,'Paraclinicos '!J2674&lt;2,1,'Paraclinicos '!J2674&lt;6,2,'Paraclinicos '!J2674&lt;12,3,'Paraclinicos '!J2674&gt;=12,4)</f>
        <v/>
      </c>
      <c r="S2739" t="str" cm="1">
        <f t="array" ref="S2739">_xlfn.IFS('Paraclinicos '!Y2674="","",'Paraclinicos '!Y2674&lt;70,1,'Paraclinicos '!Y2674&gt;=70,0)</f>
        <v/>
      </c>
      <c r="T2739" t="str" cm="1">
        <f t="array" ref="T2739">_xlfn.IFS('Paraclinicos '!W2674="","",'Paraclinicos '!W2674&lt;6,4,'Paraclinicos '!W2674&lt;10,3,'Paraclinicos '!W2674&lt;13,2,'Paraclinicos '!W2674&lt;15,1,'Paraclinicos '!W2674=15,0)</f>
        <v/>
      </c>
      <c r="U2739" s="54" t="str">
        <f t="shared" si="126"/>
        <v/>
      </c>
      <c r="V2739" t="str" cm="1">
        <f t="array" ref="V2739">_xlfn.IFS('Paraclinicos '!S2674="","",OR('Paraclinicos '!S2674&lt;=8,'Paraclinicos '!S2674&gt;=25),3,'Paraclinicos '!S2674&lt;12,1,'Paraclinicos '!S2674&lt;21,0,'Paraclinicos '!S2674&lt;25,2)</f>
        <v/>
      </c>
      <c r="W2739" t="str">
        <f>IFERROR(IF(INDEX('BD Demog para scores enalazar'!Y$2:'BD Demog para scores enalazar'!Y$3000,MATCH(Formulas!A2739,'BD Demog para scores enalazar'!A$2:'BD Demog para scores enalazar'!A$3000,0))=1,"SI","NO"),"")</f>
        <v/>
      </c>
      <c r="X2739" s="9" t="str">
        <f>IFERROR(IF(INDEX('BD Demog para scores enalazar'!AJ$2:'BD Demog para scores enalazar'!AJ$3000,MATCH(Formulas!A2739,'BD Demog para scores enalazar'!A$2:'BD Demog para scores enalazar'!A$3000,0))=1,"SI","NO"),"")</f>
        <v/>
      </c>
      <c r="Y2739" t="str" cm="1">
        <f t="array" ref="Y2739">IF(AND(W2739="NO",X2739="NO"),_xlfn.IFS('Paraclinicos '!K2674&lt;=91,3,'Paraclinicos '!K2674&lt;94,2,'Paraclinicos '!K2674&lt;96,1,'Paraclinicos '!K2674&gt;=96,0),"")</f>
        <v/>
      </c>
      <c r="Z2739" t="str" cm="1">
        <f t="array" ref="Z2739">IF(OR(W2739="SI",X2739="SI"),_xlfn.IFS(OR(AND('Paraclinicos '!K2675&lt;=83),AND('Paraclinicos '!K2675&gt;=97,AA2739=2)),3,OR(AND('Paraclinicos '!K2675&lt;=86),AND('Paraclinicos '!K2675&gt;=94,AA2739=2)),2,OR(AND('Paraclinicos '!K2675&lt;=88),AND('Paraclinicos '!K2675&gt;=92,AA2739=2)),1,OR(AND('Paraclinicos '!K2675&gt;=88,'Paraclinicos '!K2675&lt;=92),AND('Paraclinicos '!K2675&gt;=93,AA2739=0)),0),"")</f>
        <v/>
      </c>
      <c r="AA2739" t="str" cm="1">
        <f t="array" ref="AA2739">_xlfn.IFS('Paraclinicos '!E2674="","",'Paraclinicos '!E2674="Oxigeno",2,'Paraclinicos '!E2674="Aire",0)</f>
        <v/>
      </c>
    </row>
    <row r="2740" spans="1:27" x14ac:dyDescent="0.25">
      <c r="A2740">
        <f>'Paraclinicos '!A2675</f>
        <v>0</v>
      </c>
      <c r="B2740" s="3">
        <f>'Paraclinicos '!R2675</f>
        <v>0</v>
      </c>
      <c r="C2740" t="str" cm="1">
        <f t="array" ref="C2740">_xlfn.IFS('Paraclinicos '!Q2675="","",'Paraclinicos '!Q2675&gt;60,3,'Paraclinicos '!Q2675&lt;=60,1)</f>
        <v/>
      </c>
      <c r="D2740" t="str">
        <f>IFERROR(IF(INDEX('BD Demog para scores enalazar'!BC$2:BC$3000,MATCH(Formulas!A2740,'BD Demog para scores enalazar'!A$2:A$3000,0))=0,"SI","NO"),"")</f>
        <v/>
      </c>
      <c r="E2740" t="str" cm="1">
        <f t="array" ref="E2740">_xlfn.IFS(D2740="","",D2740="SI",4,D2740="NO",1)</f>
        <v/>
      </c>
      <c r="F2740" t="str" cm="1">
        <f t="array" ref="F2740">_xlfn.IFS('Paraclinicos '!B2675="","",'Paraclinicos '!B2675&gt;1,1,'Paraclinicos '!B2675&lt;=1,3)</f>
        <v/>
      </c>
      <c r="G2740" t="str" cm="1">
        <f t="array" ref="G2740">_xlfn.IFS('Paraclinicos '!D2675="","",AND('Paraclinicos '!D2675&gt;=250,'Paraclinicos '!D2675&lt;=500),2,'Paraclinicos '!D2675&gt;500,3,'Paraclinicos '!D2675&lt;250,1)</f>
        <v/>
      </c>
      <c r="H2740" s="50" t="str">
        <f t="shared" si="127"/>
        <v/>
      </c>
      <c r="I2740" t="str" cm="1">
        <f t="array" ref="I2740">_xlfn.IFS('Paraclinicos '!Q2675="","",'Paraclinicos '!Q2675&gt;=65,1,'Paraclinicos '!Q2675&lt;65,0)</f>
        <v/>
      </c>
      <c r="J2740" t="str" cm="1">
        <f t="array" ref="J2740">_xlfn.IFS('Paraclinicos '!I2675="","",'Paraclinicos '!I2675&gt;7,1,'Paraclinicos '!I2675&lt;=7,0)</f>
        <v/>
      </c>
      <c r="K2740" t="str" cm="1">
        <f t="array" ref="K2740">_xlfn.IFS('Paraclinicos '!W2675="","",'Paraclinicos '!W2675&lt;=8,1,'Paraclinicos '!W2675&gt;8,0)</f>
        <v/>
      </c>
      <c r="L2740" t="str" cm="1">
        <f t="array" ref="L2740">_xlfn.IFS('Paraclinicos '!S2675="","",'Paraclinicos '!S2675&gt;=30,1,'Paraclinicos '!S2675&lt;30,0)</f>
        <v/>
      </c>
      <c r="M2740" t="str" cm="1">
        <f t="array" ref="M2740">_xlfn.IFS(OR('Paraclinicos '!T2675="",'Paraclinicos '!U2675=""),"",OR('Paraclinicos '!T2675&lt;=90,'Paraclinicos '!U2675&lt;=60),1,OR('Paraclinicos '!T2675&gt;90,'Paraclinicos '!U2675&gt;60),0)</f>
        <v/>
      </c>
      <c r="N2740" s="45" t="str">
        <f t="shared" si="128"/>
        <v/>
      </c>
      <c r="O2740" t="str" cm="1">
        <f t="array" ref="O2740">_xlfn.IFS(OR('Paraclinicos '!M2675="",'Paraclinicos '!N2675="",'Paraclinicos '!N2675=0),"",'Paraclinicos '!M2675/'Paraclinicos '!N2675&lt;100,4,'Paraclinicos '!M2675/'Paraclinicos '!N2675&lt;200,3,'Paraclinicos '!M2675/'Paraclinicos '!N2675&lt;300,2,'Paraclinicos '!M2675/'Paraclinicos '!N2675&lt;400,1,'Paraclinicos '!M2675/'Paraclinicos '!N2675&gt;=400,0)</f>
        <v/>
      </c>
      <c r="P2740" t="str" cm="1">
        <f t="array" ref="P2740">_xlfn.IFS('Paraclinicos '!C2675="","",'Paraclinicos '!C2675&lt;20,4,'Paraclinicos '!C2675&lt;50,3,'Paraclinicos '!C2675&lt;100,2,'Paraclinicos '!C2675&lt;150,1,'Paraclinicos '!C2675&gt;150,0)</f>
        <v/>
      </c>
      <c r="Q2740" t="str" cm="1">
        <f t="array" ref="Q2740">_xlfn.IFS('Paraclinicos '!O2675="","",'Paraclinicos '!O2675&lt;1.2,0,'Paraclinicos '!O2675&lt;2,1,'Paraclinicos '!O2675&lt;3.5,2,'Paraclinicos '!O2675&lt;5,3,'Paraclinicos '!O2675&gt;5,4)</f>
        <v/>
      </c>
      <c r="R2740" t="str" cm="1">
        <f t="array" ref="R2740">_xlfn.IFS('Paraclinicos '!J2675="","",'Paraclinicos '!J2675&lt;1.2,0,'Paraclinicos '!J2675&lt;2,1,'Paraclinicos '!J2675&lt;6,2,'Paraclinicos '!J2675&lt;12,3,'Paraclinicos '!J2675&gt;=12,4)</f>
        <v/>
      </c>
      <c r="S2740" t="str" cm="1">
        <f t="array" ref="S2740">_xlfn.IFS('Paraclinicos '!Y2675="","",'Paraclinicos '!Y2675&lt;70,1,'Paraclinicos '!Y2675&gt;=70,0)</f>
        <v/>
      </c>
      <c r="T2740" t="str" cm="1">
        <f t="array" ref="T2740">_xlfn.IFS('Paraclinicos '!W2675="","",'Paraclinicos '!W2675&lt;6,4,'Paraclinicos '!W2675&lt;10,3,'Paraclinicos '!W2675&lt;13,2,'Paraclinicos '!W2675&lt;15,1,'Paraclinicos '!W2675=15,0)</f>
        <v/>
      </c>
      <c r="U2740" s="54" t="str">
        <f t="shared" si="126"/>
        <v/>
      </c>
      <c r="V2740" t="str" cm="1">
        <f t="array" ref="V2740">_xlfn.IFS('Paraclinicos '!S2675="","",OR('Paraclinicos '!S2675&lt;=8,'Paraclinicos '!S2675&gt;=25),3,'Paraclinicos '!S2675&lt;12,1,'Paraclinicos '!S2675&lt;21,0,'Paraclinicos '!S2675&lt;25,2)</f>
        <v/>
      </c>
      <c r="W2740" t="str">
        <f>IFERROR(IF(INDEX('BD Demog para scores enalazar'!Y$2:'BD Demog para scores enalazar'!Y$3000,MATCH(Formulas!A2740,'BD Demog para scores enalazar'!A$2:'BD Demog para scores enalazar'!A$3000,0))=1,"SI","NO"),"")</f>
        <v/>
      </c>
      <c r="X2740" s="9" t="str">
        <f>IFERROR(IF(INDEX('BD Demog para scores enalazar'!AJ$2:'BD Demog para scores enalazar'!AJ$3000,MATCH(Formulas!A2740,'BD Demog para scores enalazar'!A$2:'BD Demog para scores enalazar'!A$3000,0))=1,"SI","NO"),"")</f>
        <v/>
      </c>
      <c r="Y2740" t="str" cm="1">
        <f t="array" ref="Y2740">IF(AND(W2740="NO",X2740="NO"),_xlfn.IFS('Paraclinicos '!K2675&lt;=91,3,'Paraclinicos '!K2675&lt;94,2,'Paraclinicos '!K2675&lt;96,1,'Paraclinicos '!K2675&gt;=96,0),"")</f>
        <v/>
      </c>
      <c r="Z2740" t="str" cm="1">
        <f t="array" ref="Z2740">IF(OR(W2740="SI",X2740="SI"),_xlfn.IFS(OR(AND('Paraclinicos '!K2676&lt;=83),AND('Paraclinicos '!K2676&gt;=97,AA2740=2)),3,OR(AND('Paraclinicos '!K2676&lt;=86),AND('Paraclinicos '!K2676&gt;=94,AA2740=2)),2,OR(AND('Paraclinicos '!K2676&lt;=88),AND('Paraclinicos '!K2676&gt;=92,AA2740=2)),1,OR(AND('Paraclinicos '!K2676&gt;=88,'Paraclinicos '!K2676&lt;=92),AND('Paraclinicos '!K2676&gt;=93,AA2740=0)),0),"")</f>
        <v/>
      </c>
      <c r="AA2740" t="str" cm="1">
        <f t="array" ref="AA2740">_xlfn.IFS('Paraclinicos '!E2675="","",'Paraclinicos '!E2675="Oxigeno",2,'Paraclinicos '!E2675="Aire",0)</f>
        <v/>
      </c>
    </row>
    <row r="2741" spans="1:27" x14ac:dyDescent="0.25">
      <c r="A2741">
        <f>'Paraclinicos '!A2676</f>
        <v>0</v>
      </c>
      <c r="B2741" s="3">
        <f>'Paraclinicos '!R2676</f>
        <v>0</v>
      </c>
      <c r="C2741" t="str" cm="1">
        <f t="array" ref="C2741">_xlfn.IFS('Paraclinicos '!Q2676="","",'Paraclinicos '!Q2676&gt;60,3,'Paraclinicos '!Q2676&lt;=60,1)</f>
        <v/>
      </c>
      <c r="D2741" t="str">
        <f>IFERROR(IF(INDEX('BD Demog para scores enalazar'!BC$2:BC$3000,MATCH(Formulas!A2741,'BD Demog para scores enalazar'!A$2:A$3000,0))=0,"SI","NO"),"")</f>
        <v/>
      </c>
      <c r="E2741" t="str" cm="1">
        <f t="array" ref="E2741">_xlfn.IFS(D2741="","",D2741="SI",4,D2741="NO",1)</f>
        <v/>
      </c>
      <c r="F2741" t="str" cm="1">
        <f t="array" ref="F2741">_xlfn.IFS('Paraclinicos '!B2676="","",'Paraclinicos '!B2676&gt;1,1,'Paraclinicos '!B2676&lt;=1,3)</f>
        <v/>
      </c>
      <c r="G2741" t="str" cm="1">
        <f t="array" ref="G2741">_xlfn.IFS('Paraclinicos '!D2676="","",AND('Paraclinicos '!D2676&gt;=250,'Paraclinicos '!D2676&lt;=500),2,'Paraclinicos '!D2676&gt;500,3,'Paraclinicos '!D2676&lt;250,1)</f>
        <v/>
      </c>
      <c r="H2741" s="50" t="str">
        <f t="shared" si="127"/>
        <v/>
      </c>
      <c r="I2741" t="str" cm="1">
        <f t="array" ref="I2741">_xlfn.IFS('Paraclinicos '!Q2676="","",'Paraclinicos '!Q2676&gt;=65,1,'Paraclinicos '!Q2676&lt;65,0)</f>
        <v/>
      </c>
      <c r="J2741" t="str" cm="1">
        <f t="array" ref="J2741">_xlfn.IFS('Paraclinicos '!I2676="","",'Paraclinicos '!I2676&gt;7,1,'Paraclinicos '!I2676&lt;=7,0)</f>
        <v/>
      </c>
      <c r="K2741" t="str" cm="1">
        <f t="array" ref="K2741">_xlfn.IFS('Paraclinicos '!W2676="","",'Paraclinicos '!W2676&lt;=8,1,'Paraclinicos '!W2676&gt;8,0)</f>
        <v/>
      </c>
      <c r="L2741" t="str" cm="1">
        <f t="array" ref="L2741">_xlfn.IFS('Paraclinicos '!S2676="","",'Paraclinicos '!S2676&gt;=30,1,'Paraclinicos '!S2676&lt;30,0)</f>
        <v/>
      </c>
      <c r="M2741" t="str" cm="1">
        <f t="array" ref="M2741">_xlfn.IFS(OR('Paraclinicos '!T2676="",'Paraclinicos '!U2676=""),"",OR('Paraclinicos '!T2676&lt;=90,'Paraclinicos '!U2676&lt;=60),1,OR('Paraclinicos '!T2676&gt;90,'Paraclinicos '!U2676&gt;60),0)</f>
        <v/>
      </c>
      <c r="N2741" s="45" t="str">
        <f t="shared" si="128"/>
        <v/>
      </c>
      <c r="O2741" t="str" cm="1">
        <f t="array" ref="O2741">_xlfn.IFS(OR('Paraclinicos '!M2676="",'Paraclinicos '!N2676="",'Paraclinicos '!N2676=0),"",'Paraclinicos '!M2676/'Paraclinicos '!N2676&lt;100,4,'Paraclinicos '!M2676/'Paraclinicos '!N2676&lt;200,3,'Paraclinicos '!M2676/'Paraclinicos '!N2676&lt;300,2,'Paraclinicos '!M2676/'Paraclinicos '!N2676&lt;400,1,'Paraclinicos '!M2676/'Paraclinicos '!N2676&gt;=400,0)</f>
        <v/>
      </c>
      <c r="P2741" t="str" cm="1">
        <f t="array" ref="P2741">_xlfn.IFS('Paraclinicos '!C2676="","",'Paraclinicos '!C2676&lt;20,4,'Paraclinicos '!C2676&lt;50,3,'Paraclinicos '!C2676&lt;100,2,'Paraclinicos '!C2676&lt;150,1,'Paraclinicos '!C2676&gt;150,0)</f>
        <v/>
      </c>
      <c r="Q2741" t="str" cm="1">
        <f t="array" ref="Q2741">_xlfn.IFS('Paraclinicos '!O2676="","",'Paraclinicos '!O2676&lt;1.2,0,'Paraclinicos '!O2676&lt;2,1,'Paraclinicos '!O2676&lt;3.5,2,'Paraclinicos '!O2676&lt;5,3,'Paraclinicos '!O2676&gt;5,4)</f>
        <v/>
      </c>
      <c r="R2741" t="str" cm="1">
        <f t="array" ref="R2741">_xlfn.IFS('Paraclinicos '!J2676="","",'Paraclinicos '!J2676&lt;1.2,0,'Paraclinicos '!J2676&lt;2,1,'Paraclinicos '!J2676&lt;6,2,'Paraclinicos '!J2676&lt;12,3,'Paraclinicos '!J2676&gt;=12,4)</f>
        <v/>
      </c>
      <c r="S2741" t="str" cm="1">
        <f t="array" ref="S2741">_xlfn.IFS('Paraclinicos '!Y2676="","",'Paraclinicos '!Y2676&lt;70,1,'Paraclinicos '!Y2676&gt;=70,0)</f>
        <v/>
      </c>
      <c r="T2741" t="str" cm="1">
        <f t="array" ref="T2741">_xlfn.IFS('Paraclinicos '!W2676="","",'Paraclinicos '!W2676&lt;6,4,'Paraclinicos '!W2676&lt;10,3,'Paraclinicos '!W2676&lt;13,2,'Paraclinicos '!W2676&lt;15,1,'Paraclinicos '!W2676=15,0)</f>
        <v/>
      </c>
      <c r="U2741" s="54" t="str">
        <f t="shared" si="126"/>
        <v/>
      </c>
      <c r="V2741" t="str" cm="1">
        <f t="array" ref="V2741">_xlfn.IFS('Paraclinicos '!S2676="","",OR('Paraclinicos '!S2676&lt;=8,'Paraclinicos '!S2676&gt;=25),3,'Paraclinicos '!S2676&lt;12,1,'Paraclinicos '!S2676&lt;21,0,'Paraclinicos '!S2676&lt;25,2)</f>
        <v/>
      </c>
      <c r="W2741" t="str">
        <f>IFERROR(IF(INDEX('BD Demog para scores enalazar'!Y$2:'BD Demog para scores enalazar'!Y$3000,MATCH(Formulas!A2741,'BD Demog para scores enalazar'!A$2:'BD Demog para scores enalazar'!A$3000,0))=1,"SI","NO"),"")</f>
        <v/>
      </c>
      <c r="X2741" s="9" t="str">
        <f>IFERROR(IF(INDEX('BD Demog para scores enalazar'!AJ$2:'BD Demog para scores enalazar'!AJ$3000,MATCH(Formulas!A2741,'BD Demog para scores enalazar'!A$2:'BD Demog para scores enalazar'!A$3000,0))=1,"SI","NO"),"")</f>
        <v/>
      </c>
      <c r="Y2741" t="str" cm="1">
        <f t="array" ref="Y2741">IF(AND(W2741="NO",X2741="NO"),_xlfn.IFS('Paraclinicos '!K2676&lt;=91,3,'Paraclinicos '!K2676&lt;94,2,'Paraclinicos '!K2676&lt;96,1,'Paraclinicos '!K2676&gt;=96,0),"")</f>
        <v/>
      </c>
      <c r="Z2741" t="str" cm="1">
        <f t="array" ref="Z2741">IF(OR(W2741="SI",X2741="SI"),_xlfn.IFS(OR(AND('Paraclinicos '!K2677&lt;=83),AND('Paraclinicos '!K2677&gt;=97,AA2741=2)),3,OR(AND('Paraclinicos '!K2677&lt;=86),AND('Paraclinicos '!K2677&gt;=94,AA2741=2)),2,OR(AND('Paraclinicos '!K2677&lt;=88),AND('Paraclinicos '!K2677&gt;=92,AA2741=2)),1,OR(AND('Paraclinicos '!K2677&gt;=88,'Paraclinicos '!K2677&lt;=92),AND('Paraclinicos '!K2677&gt;=93,AA2741=0)),0),"")</f>
        <v/>
      </c>
      <c r="AA2741" t="str" cm="1">
        <f t="array" ref="AA2741">_xlfn.IFS('Paraclinicos '!E2676="","",'Paraclinicos '!E2676="Oxigeno",2,'Paraclinicos '!E2676="Aire",0)</f>
        <v/>
      </c>
    </row>
    <row r="2742" spans="1:27" x14ac:dyDescent="0.25">
      <c r="A2742">
        <f>'Paraclinicos '!A2677</f>
        <v>0</v>
      </c>
      <c r="B2742" s="3">
        <f>'Paraclinicos '!R2677</f>
        <v>0</v>
      </c>
      <c r="C2742" t="str" cm="1">
        <f t="array" ref="C2742">_xlfn.IFS('Paraclinicos '!Q2677="","",'Paraclinicos '!Q2677&gt;60,3,'Paraclinicos '!Q2677&lt;=60,1)</f>
        <v/>
      </c>
      <c r="D2742" t="str">
        <f>IFERROR(IF(INDEX('BD Demog para scores enalazar'!BC$2:BC$3000,MATCH(Formulas!A2742,'BD Demog para scores enalazar'!A$2:A$3000,0))=0,"SI","NO"),"")</f>
        <v/>
      </c>
      <c r="E2742" t="str" cm="1">
        <f t="array" ref="E2742">_xlfn.IFS(D2742="","",D2742="SI",4,D2742="NO",1)</f>
        <v/>
      </c>
      <c r="F2742" t="str" cm="1">
        <f t="array" ref="F2742">_xlfn.IFS('Paraclinicos '!B2677="","",'Paraclinicos '!B2677&gt;1,1,'Paraclinicos '!B2677&lt;=1,3)</f>
        <v/>
      </c>
      <c r="G2742" t="str" cm="1">
        <f t="array" ref="G2742">_xlfn.IFS('Paraclinicos '!D2677="","",AND('Paraclinicos '!D2677&gt;=250,'Paraclinicos '!D2677&lt;=500),2,'Paraclinicos '!D2677&gt;500,3,'Paraclinicos '!D2677&lt;250,1)</f>
        <v/>
      </c>
      <c r="H2742" s="50" t="str">
        <f t="shared" si="127"/>
        <v/>
      </c>
      <c r="I2742" t="str" cm="1">
        <f t="array" ref="I2742">_xlfn.IFS('Paraclinicos '!Q2677="","",'Paraclinicos '!Q2677&gt;=65,1,'Paraclinicos '!Q2677&lt;65,0)</f>
        <v/>
      </c>
      <c r="J2742" t="str" cm="1">
        <f t="array" ref="J2742">_xlfn.IFS('Paraclinicos '!I2677="","",'Paraclinicos '!I2677&gt;7,1,'Paraclinicos '!I2677&lt;=7,0)</f>
        <v/>
      </c>
      <c r="K2742" t="str" cm="1">
        <f t="array" ref="K2742">_xlfn.IFS('Paraclinicos '!W2677="","",'Paraclinicos '!W2677&lt;=8,1,'Paraclinicos '!W2677&gt;8,0)</f>
        <v/>
      </c>
      <c r="L2742" t="str" cm="1">
        <f t="array" ref="L2742">_xlfn.IFS('Paraclinicos '!S2677="","",'Paraclinicos '!S2677&gt;=30,1,'Paraclinicos '!S2677&lt;30,0)</f>
        <v/>
      </c>
      <c r="M2742" t="str" cm="1">
        <f t="array" ref="M2742">_xlfn.IFS(OR('Paraclinicos '!T2677="",'Paraclinicos '!U2677=""),"",OR('Paraclinicos '!T2677&lt;=90,'Paraclinicos '!U2677&lt;=60),1,OR('Paraclinicos '!T2677&gt;90,'Paraclinicos '!U2677&gt;60),0)</f>
        <v/>
      </c>
      <c r="N2742" s="45" t="str">
        <f t="shared" si="128"/>
        <v/>
      </c>
      <c r="O2742" t="str" cm="1">
        <f t="array" ref="O2742">_xlfn.IFS(OR('Paraclinicos '!M2677="",'Paraclinicos '!N2677="",'Paraclinicos '!N2677=0),"",'Paraclinicos '!M2677/'Paraclinicos '!N2677&lt;100,4,'Paraclinicos '!M2677/'Paraclinicos '!N2677&lt;200,3,'Paraclinicos '!M2677/'Paraclinicos '!N2677&lt;300,2,'Paraclinicos '!M2677/'Paraclinicos '!N2677&lt;400,1,'Paraclinicos '!M2677/'Paraclinicos '!N2677&gt;=400,0)</f>
        <v/>
      </c>
      <c r="P2742" t="str" cm="1">
        <f t="array" ref="P2742">_xlfn.IFS('Paraclinicos '!C2677="","",'Paraclinicos '!C2677&lt;20,4,'Paraclinicos '!C2677&lt;50,3,'Paraclinicos '!C2677&lt;100,2,'Paraclinicos '!C2677&lt;150,1,'Paraclinicos '!C2677&gt;150,0)</f>
        <v/>
      </c>
      <c r="Q2742" t="str" cm="1">
        <f t="array" ref="Q2742">_xlfn.IFS('Paraclinicos '!O2677="","",'Paraclinicos '!O2677&lt;1.2,0,'Paraclinicos '!O2677&lt;2,1,'Paraclinicos '!O2677&lt;3.5,2,'Paraclinicos '!O2677&lt;5,3,'Paraclinicos '!O2677&gt;5,4)</f>
        <v/>
      </c>
      <c r="R2742" t="str" cm="1">
        <f t="array" ref="R2742">_xlfn.IFS('Paraclinicos '!J2677="","",'Paraclinicos '!J2677&lt;1.2,0,'Paraclinicos '!J2677&lt;2,1,'Paraclinicos '!J2677&lt;6,2,'Paraclinicos '!J2677&lt;12,3,'Paraclinicos '!J2677&gt;=12,4)</f>
        <v/>
      </c>
      <c r="S2742" t="str" cm="1">
        <f t="array" ref="S2742">_xlfn.IFS('Paraclinicos '!Y2677="","",'Paraclinicos '!Y2677&lt;70,1,'Paraclinicos '!Y2677&gt;=70,0)</f>
        <v/>
      </c>
      <c r="T2742" t="str" cm="1">
        <f t="array" ref="T2742">_xlfn.IFS('Paraclinicos '!W2677="","",'Paraclinicos '!W2677&lt;6,4,'Paraclinicos '!W2677&lt;10,3,'Paraclinicos '!W2677&lt;13,2,'Paraclinicos '!W2677&lt;15,1,'Paraclinicos '!W2677=15,0)</f>
        <v/>
      </c>
      <c r="U2742" s="54" t="str">
        <f t="shared" si="126"/>
        <v/>
      </c>
      <c r="V2742" t="str" cm="1">
        <f t="array" ref="V2742">_xlfn.IFS('Paraclinicos '!S2677="","",OR('Paraclinicos '!S2677&lt;=8,'Paraclinicos '!S2677&gt;=25),3,'Paraclinicos '!S2677&lt;12,1,'Paraclinicos '!S2677&lt;21,0,'Paraclinicos '!S2677&lt;25,2)</f>
        <v/>
      </c>
      <c r="W2742" t="str">
        <f>IFERROR(IF(INDEX('BD Demog para scores enalazar'!Y$2:'BD Demog para scores enalazar'!Y$3000,MATCH(Formulas!A2742,'BD Demog para scores enalazar'!A$2:'BD Demog para scores enalazar'!A$3000,0))=1,"SI","NO"),"")</f>
        <v/>
      </c>
      <c r="X2742" s="9" t="str">
        <f>IFERROR(IF(INDEX('BD Demog para scores enalazar'!AJ$2:'BD Demog para scores enalazar'!AJ$3000,MATCH(Formulas!A2742,'BD Demog para scores enalazar'!A$2:'BD Demog para scores enalazar'!A$3000,0))=1,"SI","NO"),"")</f>
        <v/>
      </c>
      <c r="Y2742" t="str" cm="1">
        <f t="array" ref="Y2742">IF(AND(W2742="NO",X2742="NO"),_xlfn.IFS('Paraclinicos '!K2677&lt;=91,3,'Paraclinicos '!K2677&lt;94,2,'Paraclinicos '!K2677&lt;96,1,'Paraclinicos '!K2677&gt;=96,0),"")</f>
        <v/>
      </c>
      <c r="Z2742" t="str" cm="1">
        <f t="array" ref="Z2742">IF(OR(W2742="SI",X2742="SI"),_xlfn.IFS(OR(AND('Paraclinicos '!K2678&lt;=83),AND('Paraclinicos '!K2678&gt;=97,AA2742=2)),3,OR(AND('Paraclinicos '!K2678&lt;=86),AND('Paraclinicos '!K2678&gt;=94,AA2742=2)),2,OR(AND('Paraclinicos '!K2678&lt;=88),AND('Paraclinicos '!K2678&gt;=92,AA2742=2)),1,OR(AND('Paraclinicos '!K2678&gt;=88,'Paraclinicos '!K2678&lt;=92),AND('Paraclinicos '!K2678&gt;=93,AA2742=0)),0),"")</f>
        <v/>
      </c>
      <c r="AA2742" t="str" cm="1">
        <f t="array" ref="AA2742">_xlfn.IFS('Paraclinicos '!E2677="","",'Paraclinicos '!E2677="Oxigeno",2,'Paraclinicos '!E2677="Aire",0)</f>
        <v/>
      </c>
    </row>
    <row r="2743" spans="1:27" x14ac:dyDescent="0.25">
      <c r="A2743">
        <f>'Paraclinicos '!A2678</f>
        <v>0</v>
      </c>
      <c r="B2743" s="3">
        <f>'Paraclinicos '!R2678</f>
        <v>0</v>
      </c>
      <c r="C2743" t="str" cm="1">
        <f t="array" ref="C2743">_xlfn.IFS('Paraclinicos '!Q2678="","",'Paraclinicos '!Q2678&gt;60,3,'Paraclinicos '!Q2678&lt;=60,1)</f>
        <v/>
      </c>
      <c r="D2743" t="str">
        <f>IFERROR(IF(INDEX('BD Demog para scores enalazar'!BC$2:BC$3000,MATCH(Formulas!A2743,'BD Demog para scores enalazar'!A$2:A$3000,0))=0,"SI","NO"),"")</f>
        <v/>
      </c>
      <c r="E2743" t="str" cm="1">
        <f t="array" ref="E2743">_xlfn.IFS(D2743="","",D2743="SI",4,D2743="NO",1)</f>
        <v/>
      </c>
      <c r="F2743" t="str" cm="1">
        <f t="array" ref="F2743">_xlfn.IFS('Paraclinicos '!B2678="","",'Paraclinicos '!B2678&gt;1,1,'Paraclinicos '!B2678&lt;=1,3)</f>
        <v/>
      </c>
      <c r="G2743" t="str" cm="1">
        <f t="array" ref="G2743">_xlfn.IFS('Paraclinicos '!D2678="","",AND('Paraclinicos '!D2678&gt;=250,'Paraclinicos '!D2678&lt;=500),2,'Paraclinicos '!D2678&gt;500,3,'Paraclinicos '!D2678&lt;250,1)</f>
        <v/>
      </c>
      <c r="H2743" s="50" t="str">
        <f t="shared" si="127"/>
        <v/>
      </c>
      <c r="I2743" t="str" cm="1">
        <f t="array" ref="I2743">_xlfn.IFS('Paraclinicos '!Q2678="","",'Paraclinicos '!Q2678&gt;=65,1,'Paraclinicos '!Q2678&lt;65,0)</f>
        <v/>
      </c>
      <c r="J2743" t="str" cm="1">
        <f t="array" ref="J2743">_xlfn.IFS('Paraclinicos '!I2678="","",'Paraclinicos '!I2678&gt;7,1,'Paraclinicos '!I2678&lt;=7,0)</f>
        <v/>
      </c>
      <c r="K2743" t="str" cm="1">
        <f t="array" ref="K2743">_xlfn.IFS('Paraclinicos '!W2678="","",'Paraclinicos '!W2678&lt;=8,1,'Paraclinicos '!W2678&gt;8,0)</f>
        <v/>
      </c>
      <c r="L2743" t="str" cm="1">
        <f t="array" ref="L2743">_xlfn.IFS('Paraclinicos '!S2678="","",'Paraclinicos '!S2678&gt;=30,1,'Paraclinicos '!S2678&lt;30,0)</f>
        <v/>
      </c>
      <c r="M2743" t="str" cm="1">
        <f t="array" ref="M2743">_xlfn.IFS(OR('Paraclinicos '!T2678="",'Paraclinicos '!U2678=""),"",OR('Paraclinicos '!T2678&lt;=90,'Paraclinicos '!U2678&lt;=60),1,OR('Paraclinicos '!T2678&gt;90,'Paraclinicos '!U2678&gt;60),0)</f>
        <v/>
      </c>
      <c r="N2743" s="45" t="str">
        <f t="shared" si="128"/>
        <v/>
      </c>
      <c r="O2743" t="str" cm="1">
        <f t="array" ref="O2743">_xlfn.IFS(OR('Paraclinicos '!M2678="",'Paraclinicos '!N2678="",'Paraclinicos '!N2678=0),"",'Paraclinicos '!M2678/'Paraclinicos '!N2678&lt;100,4,'Paraclinicos '!M2678/'Paraclinicos '!N2678&lt;200,3,'Paraclinicos '!M2678/'Paraclinicos '!N2678&lt;300,2,'Paraclinicos '!M2678/'Paraclinicos '!N2678&lt;400,1,'Paraclinicos '!M2678/'Paraclinicos '!N2678&gt;=400,0)</f>
        <v/>
      </c>
      <c r="P2743" t="str" cm="1">
        <f t="array" ref="P2743">_xlfn.IFS('Paraclinicos '!C2678="","",'Paraclinicos '!C2678&lt;20,4,'Paraclinicos '!C2678&lt;50,3,'Paraclinicos '!C2678&lt;100,2,'Paraclinicos '!C2678&lt;150,1,'Paraclinicos '!C2678&gt;150,0)</f>
        <v/>
      </c>
      <c r="Q2743" t="str" cm="1">
        <f t="array" ref="Q2743">_xlfn.IFS('Paraclinicos '!O2678="","",'Paraclinicos '!O2678&lt;1.2,0,'Paraclinicos '!O2678&lt;2,1,'Paraclinicos '!O2678&lt;3.5,2,'Paraclinicos '!O2678&lt;5,3,'Paraclinicos '!O2678&gt;5,4)</f>
        <v/>
      </c>
      <c r="R2743" t="str" cm="1">
        <f t="array" ref="R2743">_xlfn.IFS('Paraclinicos '!J2678="","",'Paraclinicos '!J2678&lt;1.2,0,'Paraclinicos '!J2678&lt;2,1,'Paraclinicos '!J2678&lt;6,2,'Paraclinicos '!J2678&lt;12,3,'Paraclinicos '!J2678&gt;=12,4)</f>
        <v/>
      </c>
      <c r="S2743" t="str" cm="1">
        <f t="array" ref="S2743">_xlfn.IFS('Paraclinicos '!Y2678="","",'Paraclinicos '!Y2678&lt;70,1,'Paraclinicos '!Y2678&gt;=70,0)</f>
        <v/>
      </c>
      <c r="T2743" t="str" cm="1">
        <f t="array" ref="T2743">_xlfn.IFS('Paraclinicos '!W2678="","",'Paraclinicos '!W2678&lt;6,4,'Paraclinicos '!W2678&lt;10,3,'Paraclinicos '!W2678&lt;13,2,'Paraclinicos '!W2678&lt;15,1,'Paraclinicos '!W2678=15,0)</f>
        <v/>
      </c>
      <c r="U2743" s="54" t="str">
        <f t="shared" si="126"/>
        <v/>
      </c>
      <c r="V2743" t="str" cm="1">
        <f t="array" ref="V2743">_xlfn.IFS('Paraclinicos '!S2678="","",OR('Paraclinicos '!S2678&lt;=8,'Paraclinicos '!S2678&gt;=25),3,'Paraclinicos '!S2678&lt;12,1,'Paraclinicos '!S2678&lt;21,0,'Paraclinicos '!S2678&lt;25,2)</f>
        <v/>
      </c>
      <c r="W2743" t="str">
        <f>IFERROR(IF(INDEX('BD Demog para scores enalazar'!Y$2:'BD Demog para scores enalazar'!Y$3000,MATCH(Formulas!A2743,'BD Demog para scores enalazar'!A$2:'BD Demog para scores enalazar'!A$3000,0))=1,"SI","NO"),"")</f>
        <v/>
      </c>
      <c r="X2743" s="9" t="str">
        <f>IFERROR(IF(INDEX('BD Demog para scores enalazar'!AJ$2:'BD Demog para scores enalazar'!AJ$3000,MATCH(Formulas!A2743,'BD Demog para scores enalazar'!A$2:'BD Demog para scores enalazar'!A$3000,0))=1,"SI","NO"),"")</f>
        <v/>
      </c>
      <c r="Y2743" t="str" cm="1">
        <f t="array" ref="Y2743">IF(AND(W2743="NO",X2743="NO"),_xlfn.IFS('Paraclinicos '!K2678&lt;=91,3,'Paraclinicos '!K2678&lt;94,2,'Paraclinicos '!K2678&lt;96,1,'Paraclinicos '!K2678&gt;=96,0),"")</f>
        <v/>
      </c>
      <c r="Z2743" t="str" cm="1">
        <f t="array" ref="Z2743">IF(OR(W2743="SI",X2743="SI"),_xlfn.IFS(OR(AND('Paraclinicos '!K2679&lt;=83),AND('Paraclinicos '!K2679&gt;=97,AA2743=2)),3,OR(AND('Paraclinicos '!K2679&lt;=86),AND('Paraclinicos '!K2679&gt;=94,AA2743=2)),2,OR(AND('Paraclinicos '!K2679&lt;=88),AND('Paraclinicos '!K2679&gt;=92,AA2743=2)),1,OR(AND('Paraclinicos '!K2679&gt;=88,'Paraclinicos '!K2679&lt;=92),AND('Paraclinicos '!K2679&gt;=93,AA2743=0)),0),"")</f>
        <v/>
      </c>
      <c r="AA2743" t="str" cm="1">
        <f t="array" ref="AA2743">_xlfn.IFS('Paraclinicos '!E2678="","",'Paraclinicos '!E2678="Oxigeno",2,'Paraclinicos '!E2678="Aire",0)</f>
        <v/>
      </c>
    </row>
    <row r="2744" spans="1:27" x14ac:dyDescent="0.25">
      <c r="A2744">
        <f>'Paraclinicos '!A2679</f>
        <v>0</v>
      </c>
      <c r="B2744" s="3">
        <f>'Paraclinicos '!R2679</f>
        <v>0</v>
      </c>
      <c r="C2744" t="str" cm="1">
        <f t="array" ref="C2744">_xlfn.IFS('Paraclinicos '!Q2679="","",'Paraclinicos '!Q2679&gt;60,3,'Paraclinicos '!Q2679&lt;=60,1)</f>
        <v/>
      </c>
      <c r="D2744" t="str">
        <f>IFERROR(IF(INDEX('BD Demog para scores enalazar'!BC$2:BC$3000,MATCH(Formulas!A2744,'BD Demog para scores enalazar'!A$2:A$3000,0))=0,"SI","NO"),"")</f>
        <v/>
      </c>
      <c r="E2744" t="str" cm="1">
        <f t="array" ref="E2744">_xlfn.IFS(D2744="","",D2744="SI",4,D2744="NO",1)</f>
        <v/>
      </c>
      <c r="F2744" t="str" cm="1">
        <f t="array" ref="F2744">_xlfn.IFS('Paraclinicos '!B2679="","",'Paraclinicos '!B2679&gt;1,1,'Paraclinicos '!B2679&lt;=1,3)</f>
        <v/>
      </c>
      <c r="G2744" t="str" cm="1">
        <f t="array" ref="G2744">_xlfn.IFS('Paraclinicos '!D2679="","",AND('Paraclinicos '!D2679&gt;=250,'Paraclinicos '!D2679&lt;=500),2,'Paraclinicos '!D2679&gt;500,3,'Paraclinicos '!D2679&lt;250,1)</f>
        <v/>
      </c>
      <c r="H2744" s="50" t="str">
        <f t="shared" si="127"/>
        <v/>
      </c>
      <c r="I2744" t="str" cm="1">
        <f t="array" ref="I2744">_xlfn.IFS('Paraclinicos '!Q2679="","",'Paraclinicos '!Q2679&gt;=65,1,'Paraclinicos '!Q2679&lt;65,0)</f>
        <v/>
      </c>
      <c r="J2744" t="str" cm="1">
        <f t="array" ref="J2744">_xlfn.IFS('Paraclinicos '!I2679="","",'Paraclinicos '!I2679&gt;7,1,'Paraclinicos '!I2679&lt;=7,0)</f>
        <v/>
      </c>
      <c r="K2744" t="str" cm="1">
        <f t="array" ref="K2744">_xlfn.IFS('Paraclinicos '!W2679="","",'Paraclinicos '!W2679&lt;=8,1,'Paraclinicos '!W2679&gt;8,0)</f>
        <v/>
      </c>
      <c r="L2744" t="str" cm="1">
        <f t="array" ref="L2744">_xlfn.IFS('Paraclinicos '!S2679="","",'Paraclinicos '!S2679&gt;=30,1,'Paraclinicos '!S2679&lt;30,0)</f>
        <v/>
      </c>
      <c r="M2744" t="str" cm="1">
        <f t="array" ref="M2744">_xlfn.IFS(OR('Paraclinicos '!T2679="",'Paraclinicos '!U2679=""),"",OR('Paraclinicos '!T2679&lt;=90,'Paraclinicos '!U2679&lt;=60),1,OR('Paraclinicos '!T2679&gt;90,'Paraclinicos '!U2679&gt;60),0)</f>
        <v/>
      </c>
      <c r="N2744" s="45" t="str">
        <f t="shared" si="128"/>
        <v/>
      </c>
      <c r="O2744" t="str" cm="1">
        <f t="array" ref="O2744">_xlfn.IFS(OR('Paraclinicos '!M2679="",'Paraclinicos '!N2679="",'Paraclinicos '!N2679=0),"",'Paraclinicos '!M2679/'Paraclinicos '!N2679&lt;100,4,'Paraclinicos '!M2679/'Paraclinicos '!N2679&lt;200,3,'Paraclinicos '!M2679/'Paraclinicos '!N2679&lt;300,2,'Paraclinicos '!M2679/'Paraclinicos '!N2679&lt;400,1,'Paraclinicos '!M2679/'Paraclinicos '!N2679&gt;=400,0)</f>
        <v/>
      </c>
      <c r="P2744" t="str" cm="1">
        <f t="array" ref="P2744">_xlfn.IFS('Paraclinicos '!C2679="","",'Paraclinicos '!C2679&lt;20,4,'Paraclinicos '!C2679&lt;50,3,'Paraclinicos '!C2679&lt;100,2,'Paraclinicos '!C2679&lt;150,1,'Paraclinicos '!C2679&gt;150,0)</f>
        <v/>
      </c>
      <c r="Q2744" t="str" cm="1">
        <f t="array" ref="Q2744">_xlfn.IFS('Paraclinicos '!O2679="","",'Paraclinicos '!O2679&lt;1.2,0,'Paraclinicos '!O2679&lt;2,1,'Paraclinicos '!O2679&lt;3.5,2,'Paraclinicos '!O2679&lt;5,3,'Paraclinicos '!O2679&gt;5,4)</f>
        <v/>
      </c>
      <c r="R2744" t="str" cm="1">
        <f t="array" ref="R2744">_xlfn.IFS('Paraclinicos '!J2679="","",'Paraclinicos '!J2679&lt;1.2,0,'Paraclinicos '!J2679&lt;2,1,'Paraclinicos '!J2679&lt;6,2,'Paraclinicos '!J2679&lt;12,3,'Paraclinicos '!J2679&gt;=12,4)</f>
        <v/>
      </c>
      <c r="S2744" t="str" cm="1">
        <f t="array" ref="S2744">_xlfn.IFS('Paraclinicos '!Y2679="","",'Paraclinicos '!Y2679&lt;70,1,'Paraclinicos '!Y2679&gt;=70,0)</f>
        <v/>
      </c>
      <c r="T2744" t="str" cm="1">
        <f t="array" ref="T2744">_xlfn.IFS('Paraclinicos '!W2679="","",'Paraclinicos '!W2679&lt;6,4,'Paraclinicos '!W2679&lt;10,3,'Paraclinicos '!W2679&lt;13,2,'Paraclinicos '!W2679&lt;15,1,'Paraclinicos '!W2679=15,0)</f>
        <v/>
      </c>
      <c r="U2744" s="54" t="str">
        <f t="shared" si="126"/>
        <v/>
      </c>
      <c r="V2744" t="str" cm="1">
        <f t="array" ref="V2744">_xlfn.IFS('Paraclinicos '!S2679="","",OR('Paraclinicos '!S2679&lt;=8,'Paraclinicos '!S2679&gt;=25),3,'Paraclinicos '!S2679&lt;12,1,'Paraclinicos '!S2679&lt;21,0,'Paraclinicos '!S2679&lt;25,2)</f>
        <v/>
      </c>
      <c r="W2744" t="str">
        <f>IFERROR(IF(INDEX('BD Demog para scores enalazar'!Y$2:'BD Demog para scores enalazar'!Y$3000,MATCH(Formulas!A2744,'BD Demog para scores enalazar'!A$2:'BD Demog para scores enalazar'!A$3000,0))=1,"SI","NO"),"")</f>
        <v/>
      </c>
      <c r="X2744" s="9" t="str">
        <f>IFERROR(IF(INDEX('BD Demog para scores enalazar'!AJ$2:'BD Demog para scores enalazar'!AJ$3000,MATCH(Formulas!A2744,'BD Demog para scores enalazar'!A$2:'BD Demog para scores enalazar'!A$3000,0))=1,"SI","NO"),"")</f>
        <v/>
      </c>
      <c r="Y2744" t="str" cm="1">
        <f t="array" ref="Y2744">IF(AND(W2744="NO",X2744="NO"),_xlfn.IFS('Paraclinicos '!K2679&lt;=91,3,'Paraclinicos '!K2679&lt;94,2,'Paraclinicos '!K2679&lt;96,1,'Paraclinicos '!K2679&gt;=96,0),"")</f>
        <v/>
      </c>
      <c r="Z2744" t="str" cm="1">
        <f t="array" ref="Z2744">IF(OR(W2744="SI",X2744="SI"),_xlfn.IFS(OR(AND('Paraclinicos '!K2680&lt;=83),AND('Paraclinicos '!K2680&gt;=97,AA2744=2)),3,OR(AND('Paraclinicos '!K2680&lt;=86),AND('Paraclinicos '!K2680&gt;=94,AA2744=2)),2,OR(AND('Paraclinicos '!K2680&lt;=88),AND('Paraclinicos '!K2680&gt;=92,AA2744=2)),1,OR(AND('Paraclinicos '!K2680&gt;=88,'Paraclinicos '!K2680&lt;=92),AND('Paraclinicos '!K2680&gt;=93,AA2744=0)),0),"")</f>
        <v/>
      </c>
      <c r="AA2744" t="str" cm="1">
        <f t="array" ref="AA2744">_xlfn.IFS('Paraclinicos '!E2679="","",'Paraclinicos '!E2679="Oxigeno",2,'Paraclinicos '!E2679="Aire",0)</f>
        <v/>
      </c>
    </row>
    <row r="2745" spans="1:27" x14ac:dyDescent="0.25">
      <c r="A2745">
        <f>'Paraclinicos '!A2680</f>
        <v>0</v>
      </c>
      <c r="B2745" s="3">
        <f>'Paraclinicos '!R2680</f>
        <v>0</v>
      </c>
      <c r="C2745" t="str" cm="1">
        <f t="array" ref="C2745">_xlfn.IFS('Paraclinicos '!Q2680="","",'Paraclinicos '!Q2680&gt;60,3,'Paraclinicos '!Q2680&lt;=60,1)</f>
        <v/>
      </c>
      <c r="D2745" t="str">
        <f>IFERROR(IF(INDEX('BD Demog para scores enalazar'!BC$2:BC$3000,MATCH(Formulas!A2745,'BD Demog para scores enalazar'!A$2:A$3000,0))=0,"SI","NO"),"")</f>
        <v/>
      </c>
      <c r="E2745" t="str" cm="1">
        <f t="array" ref="E2745">_xlfn.IFS(D2745="","",D2745="SI",4,D2745="NO",1)</f>
        <v/>
      </c>
      <c r="F2745" t="str" cm="1">
        <f t="array" ref="F2745">_xlfn.IFS('Paraclinicos '!B2680="","",'Paraclinicos '!B2680&gt;1,1,'Paraclinicos '!B2680&lt;=1,3)</f>
        <v/>
      </c>
      <c r="G2745" t="str" cm="1">
        <f t="array" ref="G2745">_xlfn.IFS('Paraclinicos '!D2680="","",AND('Paraclinicos '!D2680&gt;=250,'Paraclinicos '!D2680&lt;=500),2,'Paraclinicos '!D2680&gt;500,3,'Paraclinicos '!D2680&lt;250,1)</f>
        <v/>
      </c>
      <c r="H2745" s="50" t="str">
        <f t="shared" si="127"/>
        <v/>
      </c>
      <c r="I2745" t="str" cm="1">
        <f t="array" ref="I2745">_xlfn.IFS('Paraclinicos '!Q2680="","",'Paraclinicos '!Q2680&gt;=65,1,'Paraclinicos '!Q2680&lt;65,0)</f>
        <v/>
      </c>
      <c r="J2745" t="str" cm="1">
        <f t="array" ref="J2745">_xlfn.IFS('Paraclinicos '!I2680="","",'Paraclinicos '!I2680&gt;7,1,'Paraclinicos '!I2680&lt;=7,0)</f>
        <v/>
      </c>
      <c r="K2745" t="str" cm="1">
        <f t="array" ref="K2745">_xlfn.IFS('Paraclinicos '!W2680="","",'Paraclinicos '!W2680&lt;=8,1,'Paraclinicos '!W2680&gt;8,0)</f>
        <v/>
      </c>
      <c r="L2745" t="str" cm="1">
        <f t="array" ref="L2745">_xlfn.IFS('Paraclinicos '!S2680="","",'Paraclinicos '!S2680&gt;=30,1,'Paraclinicos '!S2680&lt;30,0)</f>
        <v/>
      </c>
      <c r="M2745" t="str" cm="1">
        <f t="array" ref="M2745">_xlfn.IFS(OR('Paraclinicos '!T2680="",'Paraclinicos '!U2680=""),"",OR('Paraclinicos '!T2680&lt;=90,'Paraclinicos '!U2680&lt;=60),1,OR('Paraclinicos '!T2680&gt;90,'Paraclinicos '!U2680&gt;60),0)</f>
        <v/>
      </c>
      <c r="N2745" s="45" t="str">
        <f t="shared" si="128"/>
        <v/>
      </c>
      <c r="O2745" t="str" cm="1">
        <f t="array" ref="O2745">_xlfn.IFS(OR('Paraclinicos '!M2680="",'Paraclinicos '!N2680="",'Paraclinicos '!N2680=0),"",'Paraclinicos '!M2680/'Paraclinicos '!N2680&lt;100,4,'Paraclinicos '!M2680/'Paraclinicos '!N2680&lt;200,3,'Paraclinicos '!M2680/'Paraclinicos '!N2680&lt;300,2,'Paraclinicos '!M2680/'Paraclinicos '!N2680&lt;400,1,'Paraclinicos '!M2680/'Paraclinicos '!N2680&gt;=400,0)</f>
        <v/>
      </c>
      <c r="P2745" t="str" cm="1">
        <f t="array" ref="P2745">_xlfn.IFS('Paraclinicos '!C2680="","",'Paraclinicos '!C2680&lt;20,4,'Paraclinicos '!C2680&lt;50,3,'Paraclinicos '!C2680&lt;100,2,'Paraclinicos '!C2680&lt;150,1,'Paraclinicos '!C2680&gt;150,0)</f>
        <v/>
      </c>
      <c r="Q2745" t="str" cm="1">
        <f t="array" ref="Q2745">_xlfn.IFS('Paraclinicos '!O2680="","",'Paraclinicos '!O2680&lt;1.2,0,'Paraclinicos '!O2680&lt;2,1,'Paraclinicos '!O2680&lt;3.5,2,'Paraclinicos '!O2680&lt;5,3,'Paraclinicos '!O2680&gt;5,4)</f>
        <v/>
      </c>
      <c r="R2745" t="str" cm="1">
        <f t="array" ref="R2745">_xlfn.IFS('Paraclinicos '!J2680="","",'Paraclinicos '!J2680&lt;1.2,0,'Paraclinicos '!J2680&lt;2,1,'Paraclinicos '!J2680&lt;6,2,'Paraclinicos '!J2680&lt;12,3,'Paraclinicos '!J2680&gt;=12,4)</f>
        <v/>
      </c>
      <c r="S2745" t="str" cm="1">
        <f t="array" ref="S2745">_xlfn.IFS('Paraclinicos '!Y2680="","",'Paraclinicos '!Y2680&lt;70,1,'Paraclinicos '!Y2680&gt;=70,0)</f>
        <v/>
      </c>
      <c r="T2745" t="str" cm="1">
        <f t="array" ref="T2745">_xlfn.IFS('Paraclinicos '!W2680="","",'Paraclinicos '!W2680&lt;6,4,'Paraclinicos '!W2680&lt;10,3,'Paraclinicos '!W2680&lt;13,2,'Paraclinicos '!W2680&lt;15,1,'Paraclinicos '!W2680=15,0)</f>
        <v/>
      </c>
      <c r="U2745" s="54" t="str">
        <f t="shared" si="126"/>
        <v/>
      </c>
      <c r="V2745" t="str" cm="1">
        <f t="array" ref="V2745">_xlfn.IFS('Paraclinicos '!S2680="","",OR('Paraclinicos '!S2680&lt;=8,'Paraclinicos '!S2680&gt;=25),3,'Paraclinicos '!S2680&lt;12,1,'Paraclinicos '!S2680&lt;21,0,'Paraclinicos '!S2680&lt;25,2)</f>
        <v/>
      </c>
      <c r="W2745" t="str">
        <f>IFERROR(IF(INDEX('BD Demog para scores enalazar'!Y$2:'BD Demog para scores enalazar'!Y$3000,MATCH(Formulas!A2745,'BD Demog para scores enalazar'!A$2:'BD Demog para scores enalazar'!A$3000,0))=1,"SI","NO"),"")</f>
        <v/>
      </c>
      <c r="X2745" s="9" t="str">
        <f>IFERROR(IF(INDEX('BD Demog para scores enalazar'!AJ$2:'BD Demog para scores enalazar'!AJ$3000,MATCH(Formulas!A2745,'BD Demog para scores enalazar'!A$2:'BD Demog para scores enalazar'!A$3000,0))=1,"SI","NO"),"")</f>
        <v/>
      </c>
      <c r="Y2745" t="str" cm="1">
        <f t="array" ref="Y2745">IF(AND(W2745="NO",X2745="NO"),_xlfn.IFS('Paraclinicos '!K2680&lt;=91,3,'Paraclinicos '!K2680&lt;94,2,'Paraclinicos '!K2680&lt;96,1,'Paraclinicos '!K2680&gt;=96,0),"")</f>
        <v/>
      </c>
      <c r="Z2745" t="str" cm="1">
        <f t="array" ref="Z2745">IF(OR(W2745="SI",X2745="SI"),_xlfn.IFS(OR(AND('Paraclinicos '!K2681&lt;=83),AND('Paraclinicos '!K2681&gt;=97,AA2745=2)),3,OR(AND('Paraclinicos '!K2681&lt;=86),AND('Paraclinicos '!K2681&gt;=94,AA2745=2)),2,OR(AND('Paraclinicos '!K2681&lt;=88),AND('Paraclinicos '!K2681&gt;=92,AA2745=2)),1,OR(AND('Paraclinicos '!K2681&gt;=88,'Paraclinicos '!K2681&lt;=92),AND('Paraclinicos '!K2681&gt;=93,AA2745=0)),0),"")</f>
        <v/>
      </c>
      <c r="AA2745" t="str" cm="1">
        <f t="array" ref="AA2745">_xlfn.IFS('Paraclinicos '!E2680="","",'Paraclinicos '!E2680="Oxigeno",2,'Paraclinicos '!E2680="Aire",0)</f>
        <v/>
      </c>
    </row>
    <row r="2746" spans="1:27" x14ac:dyDescent="0.25">
      <c r="A2746">
        <f>'Paraclinicos '!A2681</f>
        <v>0</v>
      </c>
      <c r="B2746" s="3">
        <f>'Paraclinicos '!R2681</f>
        <v>0</v>
      </c>
      <c r="C2746" t="str" cm="1">
        <f t="array" ref="C2746">_xlfn.IFS('Paraclinicos '!Q2681="","",'Paraclinicos '!Q2681&gt;60,3,'Paraclinicos '!Q2681&lt;=60,1)</f>
        <v/>
      </c>
      <c r="D2746" t="str">
        <f>IFERROR(IF(INDEX('BD Demog para scores enalazar'!BC$2:BC$3000,MATCH(Formulas!A2746,'BD Demog para scores enalazar'!A$2:A$3000,0))=0,"SI","NO"),"")</f>
        <v/>
      </c>
      <c r="E2746" t="str" cm="1">
        <f t="array" ref="E2746">_xlfn.IFS(D2746="","",D2746="SI",4,D2746="NO",1)</f>
        <v/>
      </c>
      <c r="F2746" t="str" cm="1">
        <f t="array" ref="F2746">_xlfn.IFS('Paraclinicos '!B2681="","",'Paraclinicos '!B2681&gt;1,1,'Paraclinicos '!B2681&lt;=1,3)</f>
        <v/>
      </c>
      <c r="G2746" t="str" cm="1">
        <f t="array" ref="G2746">_xlfn.IFS('Paraclinicos '!D2681="","",AND('Paraclinicos '!D2681&gt;=250,'Paraclinicos '!D2681&lt;=500),2,'Paraclinicos '!D2681&gt;500,3,'Paraclinicos '!D2681&lt;250,1)</f>
        <v/>
      </c>
      <c r="H2746" s="50" t="str">
        <f t="shared" si="127"/>
        <v/>
      </c>
      <c r="I2746" t="str" cm="1">
        <f t="array" ref="I2746">_xlfn.IFS('Paraclinicos '!Q2681="","",'Paraclinicos '!Q2681&gt;=65,1,'Paraclinicos '!Q2681&lt;65,0)</f>
        <v/>
      </c>
      <c r="J2746" t="str" cm="1">
        <f t="array" ref="J2746">_xlfn.IFS('Paraclinicos '!I2681="","",'Paraclinicos '!I2681&gt;7,1,'Paraclinicos '!I2681&lt;=7,0)</f>
        <v/>
      </c>
      <c r="K2746" t="str" cm="1">
        <f t="array" ref="K2746">_xlfn.IFS('Paraclinicos '!W2681="","",'Paraclinicos '!W2681&lt;=8,1,'Paraclinicos '!W2681&gt;8,0)</f>
        <v/>
      </c>
      <c r="L2746" t="str" cm="1">
        <f t="array" ref="L2746">_xlfn.IFS('Paraclinicos '!S2681="","",'Paraclinicos '!S2681&gt;=30,1,'Paraclinicos '!S2681&lt;30,0)</f>
        <v/>
      </c>
      <c r="M2746" t="str" cm="1">
        <f t="array" ref="M2746">_xlfn.IFS(OR('Paraclinicos '!T2681="",'Paraclinicos '!U2681=""),"",OR('Paraclinicos '!T2681&lt;=90,'Paraclinicos '!U2681&lt;=60),1,OR('Paraclinicos '!T2681&gt;90,'Paraclinicos '!U2681&gt;60),0)</f>
        <v/>
      </c>
      <c r="N2746" s="45" t="str">
        <f t="shared" si="128"/>
        <v/>
      </c>
      <c r="O2746" t="str" cm="1">
        <f t="array" ref="O2746">_xlfn.IFS(OR('Paraclinicos '!M2681="",'Paraclinicos '!N2681="",'Paraclinicos '!N2681=0),"",'Paraclinicos '!M2681/'Paraclinicos '!N2681&lt;100,4,'Paraclinicos '!M2681/'Paraclinicos '!N2681&lt;200,3,'Paraclinicos '!M2681/'Paraclinicos '!N2681&lt;300,2,'Paraclinicos '!M2681/'Paraclinicos '!N2681&lt;400,1,'Paraclinicos '!M2681/'Paraclinicos '!N2681&gt;=400,0)</f>
        <v/>
      </c>
      <c r="P2746" t="str" cm="1">
        <f t="array" ref="P2746">_xlfn.IFS('Paraclinicos '!C2681="","",'Paraclinicos '!C2681&lt;20,4,'Paraclinicos '!C2681&lt;50,3,'Paraclinicos '!C2681&lt;100,2,'Paraclinicos '!C2681&lt;150,1,'Paraclinicos '!C2681&gt;150,0)</f>
        <v/>
      </c>
      <c r="Q2746" t="str" cm="1">
        <f t="array" ref="Q2746">_xlfn.IFS('Paraclinicos '!O2681="","",'Paraclinicos '!O2681&lt;1.2,0,'Paraclinicos '!O2681&lt;2,1,'Paraclinicos '!O2681&lt;3.5,2,'Paraclinicos '!O2681&lt;5,3,'Paraclinicos '!O2681&gt;5,4)</f>
        <v/>
      </c>
      <c r="R2746" t="str" cm="1">
        <f t="array" ref="R2746">_xlfn.IFS('Paraclinicos '!J2681="","",'Paraclinicos '!J2681&lt;1.2,0,'Paraclinicos '!J2681&lt;2,1,'Paraclinicos '!J2681&lt;6,2,'Paraclinicos '!J2681&lt;12,3,'Paraclinicos '!J2681&gt;=12,4)</f>
        <v/>
      </c>
      <c r="S2746" t="str" cm="1">
        <f t="array" ref="S2746">_xlfn.IFS('Paraclinicos '!Y2681="","",'Paraclinicos '!Y2681&lt;70,1,'Paraclinicos '!Y2681&gt;=70,0)</f>
        <v/>
      </c>
      <c r="T2746" t="str" cm="1">
        <f t="array" ref="T2746">_xlfn.IFS('Paraclinicos '!W2681="","",'Paraclinicos '!W2681&lt;6,4,'Paraclinicos '!W2681&lt;10,3,'Paraclinicos '!W2681&lt;13,2,'Paraclinicos '!W2681&lt;15,1,'Paraclinicos '!W2681=15,0)</f>
        <v/>
      </c>
      <c r="U2746" s="54" t="str">
        <f t="shared" si="126"/>
        <v/>
      </c>
      <c r="V2746" t="str" cm="1">
        <f t="array" ref="V2746">_xlfn.IFS('Paraclinicos '!S2681="","",OR('Paraclinicos '!S2681&lt;=8,'Paraclinicos '!S2681&gt;=25),3,'Paraclinicos '!S2681&lt;12,1,'Paraclinicos '!S2681&lt;21,0,'Paraclinicos '!S2681&lt;25,2)</f>
        <v/>
      </c>
      <c r="W2746" t="str">
        <f>IFERROR(IF(INDEX('BD Demog para scores enalazar'!Y$2:'BD Demog para scores enalazar'!Y$3000,MATCH(Formulas!A2746,'BD Demog para scores enalazar'!A$2:'BD Demog para scores enalazar'!A$3000,0))=1,"SI","NO"),"")</f>
        <v/>
      </c>
      <c r="X2746" s="9" t="str">
        <f>IFERROR(IF(INDEX('BD Demog para scores enalazar'!AJ$2:'BD Demog para scores enalazar'!AJ$3000,MATCH(Formulas!A2746,'BD Demog para scores enalazar'!A$2:'BD Demog para scores enalazar'!A$3000,0))=1,"SI","NO"),"")</f>
        <v/>
      </c>
      <c r="Y2746" t="str" cm="1">
        <f t="array" ref="Y2746">IF(AND(W2746="NO",X2746="NO"),_xlfn.IFS('Paraclinicos '!K2681&lt;=91,3,'Paraclinicos '!K2681&lt;94,2,'Paraclinicos '!K2681&lt;96,1,'Paraclinicos '!K2681&gt;=96,0),"")</f>
        <v/>
      </c>
      <c r="Z2746" t="str" cm="1">
        <f t="array" ref="Z2746">IF(OR(W2746="SI",X2746="SI"),_xlfn.IFS(OR(AND('Paraclinicos '!K2682&lt;=83),AND('Paraclinicos '!K2682&gt;=97,AA2746=2)),3,OR(AND('Paraclinicos '!K2682&lt;=86),AND('Paraclinicos '!K2682&gt;=94,AA2746=2)),2,OR(AND('Paraclinicos '!K2682&lt;=88),AND('Paraclinicos '!K2682&gt;=92,AA2746=2)),1,OR(AND('Paraclinicos '!K2682&gt;=88,'Paraclinicos '!K2682&lt;=92),AND('Paraclinicos '!K2682&gt;=93,AA2746=0)),0),"")</f>
        <v/>
      </c>
      <c r="AA2746" t="str" cm="1">
        <f t="array" ref="AA2746">_xlfn.IFS('Paraclinicos '!E2681="","",'Paraclinicos '!E2681="Oxigeno",2,'Paraclinicos '!E2681="Aire",0)</f>
        <v/>
      </c>
    </row>
    <row r="2747" spans="1:27" x14ac:dyDescent="0.25">
      <c r="A2747">
        <f>'Paraclinicos '!A2682</f>
        <v>0</v>
      </c>
      <c r="B2747" s="3">
        <f>'Paraclinicos '!R2682</f>
        <v>0</v>
      </c>
      <c r="C2747" t="str" cm="1">
        <f t="array" ref="C2747">_xlfn.IFS('Paraclinicos '!Q2682="","",'Paraclinicos '!Q2682&gt;60,3,'Paraclinicos '!Q2682&lt;=60,1)</f>
        <v/>
      </c>
      <c r="D2747" t="str">
        <f>IFERROR(IF(INDEX('BD Demog para scores enalazar'!BC$2:BC$3000,MATCH(Formulas!A2747,'BD Demog para scores enalazar'!A$2:A$3000,0))=0,"SI","NO"),"")</f>
        <v/>
      </c>
      <c r="E2747" t="str" cm="1">
        <f t="array" ref="E2747">_xlfn.IFS(D2747="","",D2747="SI",4,D2747="NO",1)</f>
        <v/>
      </c>
      <c r="F2747" t="str" cm="1">
        <f t="array" ref="F2747">_xlfn.IFS('Paraclinicos '!B2682="","",'Paraclinicos '!B2682&gt;1,1,'Paraclinicos '!B2682&lt;=1,3)</f>
        <v/>
      </c>
      <c r="G2747" t="str" cm="1">
        <f t="array" ref="G2747">_xlfn.IFS('Paraclinicos '!D2682="","",AND('Paraclinicos '!D2682&gt;=250,'Paraclinicos '!D2682&lt;=500),2,'Paraclinicos '!D2682&gt;500,3,'Paraclinicos '!D2682&lt;250,1)</f>
        <v/>
      </c>
      <c r="H2747" s="50" t="str">
        <f t="shared" si="127"/>
        <v/>
      </c>
      <c r="I2747" t="str" cm="1">
        <f t="array" ref="I2747">_xlfn.IFS('Paraclinicos '!Q2682="","",'Paraclinicos '!Q2682&gt;=65,1,'Paraclinicos '!Q2682&lt;65,0)</f>
        <v/>
      </c>
      <c r="J2747" t="str" cm="1">
        <f t="array" ref="J2747">_xlfn.IFS('Paraclinicos '!I2682="","",'Paraclinicos '!I2682&gt;7,1,'Paraclinicos '!I2682&lt;=7,0)</f>
        <v/>
      </c>
      <c r="K2747" t="str" cm="1">
        <f t="array" ref="K2747">_xlfn.IFS('Paraclinicos '!W2682="","",'Paraclinicos '!W2682&lt;=8,1,'Paraclinicos '!W2682&gt;8,0)</f>
        <v/>
      </c>
      <c r="L2747" t="str" cm="1">
        <f t="array" ref="L2747">_xlfn.IFS('Paraclinicos '!S2682="","",'Paraclinicos '!S2682&gt;=30,1,'Paraclinicos '!S2682&lt;30,0)</f>
        <v/>
      </c>
      <c r="M2747" t="str" cm="1">
        <f t="array" ref="M2747">_xlfn.IFS(OR('Paraclinicos '!T2682="",'Paraclinicos '!U2682=""),"",OR('Paraclinicos '!T2682&lt;=90,'Paraclinicos '!U2682&lt;=60),1,OR('Paraclinicos '!T2682&gt;90,'Paraclinicos '!U2682&gt;60),0)</f>
        <v/>
      </c>
      <c r="N2747" s="45" t="str">
        <f t="shared" si="128"/>
        <v/>
      </c>
      <c r="O2747" t="str" cm="1">
        <f t="array" ref="O2747">_xlfn.IFS(OR('Paraclinicos '!M2682="",'Paraclinicos '!N2682="",'Paraclinicos '!N2682=0),"",'Paraclinicos '!M2682/'Paraclinicos '!N2682&lt;100,4,'Paraclinicos '!M2682/'Paraclinicos '!N2682&lt;200,3,'Paraclinicos '!M2682/'Paraclinicos '!N2682&lt;300,2,'Paraclinicos '!M2682/'Paraclinicos '!N2682&lt;400,1,'Paraclinicos '!M2682/'Paraclinicos '!N2682&gt;=400,0)</f>
        <v/>
      </c>
      <c r="P2747" t="str" cm="1">
        <f t="array" ref="P2747">_xlfn.IFS('Paraclinicos '!C2682="","",'Paraclinicos '!C2682&lt;20,4,'Paraclinicos '!C2682&lt;50,3,'Paraclinicos '!C2682&lt;100,2,'Paraclinicos '!C2682&lt;150,1,'Paraclinicos '!C2682&gt;150,0)</f>
        <v/>
      </c>
      <c r="Q2747" t="str" cm="1">
        <f t="array" ref="Q2747">_xlfn.IFS('Paraclinicos '!O2682="","",'Paraclinicos '!O2682&lt;1.2,0,'Paraclinicos '!O2682&lt;2,1,'Paraclinicos '!O2682&lt;3.5,2,'Paraclinicos '!O2682&lt;5,3,'Paraclinicos '!O2682&gt;5,4)</f>
        <v/>
      </c>
      <c r="R2747" t="str" cm="1">
        <f t="array" ref="R2747">_xlfn.IFS('Paraclinicos '!J2682="","",'Paraclinicos '!J2682&lt;1.2,0,'Paraclinicos '!J2682&lt;2,1,'Paraclinicos '!J2682&lt;6,2,'Paraclinicos '!J2682&lt;12,3,'Paraclinicos '!J2682&gt;=12,4)</f>
        <v/>
      </c>
      <c r="S2747" t="str" cm="1">
        <f t="array" ref="S2747">_xlfn.IFS('Paraclinicos '!Y2682="","",'Paraclinicos '!Y2682&lt;70,1,'Paraclinicos '!Y2682&gt;=70,0)</f>
        <v/>
      </c>
      <c r="T2747" t="str" cm="1">
        <f t="array" ref="T2747">_xlfn.IFS('Paraclinicos '!W2682="","",'Paraclinicos '!W2682&lt;6,4,'Paraclinicos '!W2682&lt;10,3,'Paraclinicos '!W2682&lt;13,2,'Paraclinicos '!W2682&lt;15,1,'Paraclinicos '!W2682=15,0)</f>
        <v/>
      </c>
      <c r="U2747" s="54" t="str">
        <f t="shared" si="126"/>
        <v/>
      </c>
      <c r="V2747" t="str" cm="1">
        <f t="array" ref="V2747">_xlfn.IFS('Paraclinicos '!S2682="","",OR('Paraclinicos '!S2682&lt;=8,'Paraclinicos '!S2682&gt;=25),3,'Paraclinicos '!S2682&lt;12,1,'Paraclinicos '!S2682&lt;21,0,'Paraclinicos '!S2682&lt;25,2)</f>
        <v/>
      </c>
      <c r="W2747" t="str">
        <f>IFERROR(IF(INDEX('BD Demog para scores enalazar'!Y$2:'BD Demog para scores enalazar'!Y$3000,MATCH(Formulas!A2747,'BD Demog para scores enalazar'!A$2:'BD Demog para scores enalazar'!A$3000,0))=1,"SI","NO"),"")</f>
        <v/>
      </c>
      <c r="X2747" s="9" t="str">
        <f>IFERROR(IF(INDEX('BD Demog para scores enalazar'!AJ$2:'BD Demog para scores enalazar'!AJ$3000,MATCH(Formulas!A2747,'BD Demog para scores enalazar'!A$2:'BD Demog para scores enalazar'!A$3000,0))=1,"SI","NO"),"")</f>
        <v/>
      </c>
      <c r="Y2747" t="str" cm="1">
        <f t="array" ref="Y2747">IF(AND(W2747="NO",X2747="NO"),_xlfn.IFS('Paraclinicos '!K2682&lt;=91,3,'Paraclinicos '!K2682&lt;94,2,'Paraclinicos '!K2682&lt;96,1,'Paraclinicos '!K2682&gt;=96,0),"")</f>
        <v/>
      </c>
      <c r="Z2747" t="str" cm="1">
        <f t="array" ref="Z2747">IF(OR(W2747="SI",X2747="SI"),_xlfn.IFS(OR(AND('Paraclinicos '!K2683&lt;=83),AND('Paraclinicos '!K2683&gt;=97,AA2747=2)),3,OR(AND('Paraclinicos '!K2683&lt;=86),AND('Paraclinicos '!K2683&gt;=94,AA2747=2)),2,OR(AND('Paraclinicos '!K2683&lt;=88),AND('Paraclinicos '!K2683&gt;=92,AA2747=2)),1,OR(AND('Paraclinicos '!K2683&gt;=88,'Paraclinicos '!K2683&lt;=92),AND('Paraclinicos '!K2683&gt;=93,AA2747=0)),0),"")</f>
        <v/>
      </c>
      <c r="AA2747" t="str" cm="1">
        <f t="array" ref="AA2747">_xlfn.IFS('Paraclinicos '!E2682="","",'Paraclinicos '!E2682="Oxigeno",2,'Paraclinicos '!E2682="Aire",0)</f>
        <v/>
      </c>
    </row>
    <row r="2748" spans="1:27" x14ac:dyDescent="0.25">
      <c r="A2748">
        <f>'Paraclinicos '!A2683</f>
        <v>0</v>
      </c>
      <c r="B2748" s="3">
        <f>'Paraclinicos '!R2683</f>
        <v>0</v>
      </c>
      <c r="C2748" t="str" cm="1">
        <f t="array" ref="C2748">_xlfn.IFS('Paraclinicos '!Q2683="","",'Paraclinicos '!Q2683&gt;60,3,'Paraclinicos '!Q2683&lt;=60,1)</f>
        <v/>
      </c>
      <c r="D2748" t="str">
        <f>IFERROR(IF(INDEX('BD Demog para scores enalazar'!BC$2:BC$3000,MATCH(Formulas!A2748,'BD Demog para scores enalazar'!A$2:A$3000,0))=0,"SI","NO"),"")</f>
        <v/>
      </c>
      <c r="E2748" t="str" cm="1">
        <f t="array" ref="E2748">_xlfn.IFS(D2748="","",D2748="SI",4,D2748="NO",1)</f>
        <v/>
      </c>
      <c r="F2748" t="str" cm="1">
        <f t="array" ref="F2748">_xlfn.IFS('Paraclinicos '!B2683="","",'Paraclinicos '!B2683&gt;1,1,'Paraclinicos '!B2683&lt;=1,3)</f>
        <v/>
      </c>
      <c r="G2748" t="str" cm="1">
        <f t="array" ref="G2748">_xlfn.IFS('Paraclinicos '!D2683="","",AND('Paraclinicos '!D2683&gt;=250,'Paraclinicos '!D2683&lt;=500),2,'Paraclinicos '!D2683&gt;500,3,'Paraclinicos '!D2683&lt;250,1)</f>
        <v/>
      </c>
      <c r="H2748" s="50" t="str">
        <f t="shared" si="127"/>
        <v/>
      </c>
      <c r="I2748" t="str" cm="1">
        <f t="array" ref="I2748">_xlfn.IFS('Paraclinicos '!Q2683="","",'Paraclinicos '!Q2683&gt;=65,1,'Paraclinicos '!Q2683&lt;65,0)</f>
        <v/>
      </c>
      <c r="J2748" t="str" cm="1">
        <f t="array" ref="J2748">_xlfn.IFS('Paraclinicos '!I2683="","",'Paraclinicos '!I2683&gt;7,1,'Paraclinicos '!I2683&lt;=7,0)</f>
        <v/>
      </c>
      <c r="K2748" t="str" cm="1">
        <f t="array" ref="K2748">_xlfn.IFS('Paraclinicos '!W2683="","",'Paraclinicos '!W2683&lt;=8,1,'Paraclinicos '!W2683&gt;8,0)</f>
        <v/>
      </c>
      <c r="L2748" t="str" cm="1">
        <f t="array" ref="L2748">_xlfn.IFS('Paraclinicos '!S2683="","",'Paraclinicos '!S2683&gt;=30,1,'Paraclinicos '!S2683&lt;30,0)</f>
        <v/>
      </c>
      <c r="M2748" t="str" cm="1">
        <f t="array" ref="M2748">_xlfn.IFS(OR('Paraclinicos '!T2683="",'Paraclinicos '!U2683=""),"",OR('Paraclinicos '!T2683&lt;=90,'Paraclinicos '!U2683&lt;=60),1,OR('Paraclinicos '!T2683&gt;90,'Paraclinicos '!U2683&gt;60),0)</f>
        <v/>
      </c>
      <c r="N2748" s="45" t="str">
        <f t="shared" si="128"/>
        <v/>
      </c>
      <c r="O2748" t="str" cm="1">
        <f t="array" ref="O2748">_xlfn.IFS(OR('Paraclinicos '!M2683="",'Paraclinicos '!N2683="",'Paraclinicos '!N2683=0),"",'Paraclinicos '!M2683/'Paraclinicos '!N2683&lt;100,4,'Paraclinicos '!M2683/'Paraclinicos '!N2683&lt;200,3,'Paraclinicos '!M2683/'Paraclinicos '!N2683&lt;300,2,'Paraclinicos '!M2683/'Paraclinicos '!N2683&lt;400,1,'Paraclinicos '!M2683/'Paraclinicos '!N2683&gt;=400,0)</f>
        <v/>
      </c>
      <c r="P2748" t="str" cm="1">
        <f t="array" ref="P2748">_xlfn.IFS('Paraclinicos '!C2683="","",'Paraclinicos '!C2683&lt;20,4,'Paraclinicos '!C2683&lt;50,3,'Paraclinicos '!C2683&lt;100,2,'Paraclinicos '!C2683&lt;150,1,'Paraclinicos '!C2683&gt;150,0)</f>
        <v/>
      </c>
      <c r="Q2748" t="str" cm="1">
        <f t="array" ref="Q2748">_xlfn.IFS('Paraclinicos '!O2683="","",'Paraclinicos '!O2683&lt;1.2,0,'Paraclinicos '!O2683&lt;2,1,'Paraclinicos '!O2683&lt;3.5,2,'Paraclinicos '!O2683&lt;5,3,'Paraclinicos '!O2683&gt;5,4)</f>
        <v/>
      </c>
      <c r="R2748" t="str" cm="1">
        <f t="array" ref="R2748">_xlfn.IFS('Paraclinicos '!J2683="","",'Paraclinicos '!J2683&lt;1.2,0,'Paraclinicos '!J2683&lt;2,1,'Paraclinicos '!J2683&lt;6,2,'Paraclinicos '!J2683&lt;12,3,'Paraclinicos '!J2683&gt;=12,4)</f>
        <v/>
      </c>
      <c r="S2748" t="str" cm="1">
        <f t="array" ref="S2748">_xlfn.IFS('Paraclinicos '!Y2683="","",'Paraclinicos '!Y2683&lt;70,1,'Paraclinicos '!Y2683&gt;=70,0)</f>
        <v/>
      </c>
      <c r="T2748" t="str" cm="1">
        <f t="array" ref="T2748">_xlfn.IFS('Paraclinicos '!W2683="","",'Paraclinicos '!W2683&lt;6,4,'Paraclinicos '!W2683&lt;10,3,'Paraclinicos '!W2683&lt;13,2,'Paraclinicos '!W2683&lt;15,1,'Paraclinicos '!W2683=15,0)</f>
        <v/>
      </c>
      <c r="U2748" s="54" t="str">
        <f t="shared" si="126"/>
        <v/>
      </c>
      <c r="V2748" t="str" cm="1">
        <f t="array" ref="V2748">_xlfn.IFS('Paraclinicos '!S2683="","",OR('Paraclinicos '!S2683&lt;=8,'Paraclinicos '!S2683&gt;=25),3,'Paraclinicos '!S2683&lt;12,1,'Paraclinicos '!S2683&lt;21,0,'Paraclinicos '!S2683&lt;25,2)</f>
        <v/>
      </c>
      <c r="W2748" t="str">
        <f>IFERROR(IF(INDEX('BD Demog para scores enalazar'!Y$2:'BD Demog para scores enalazar'!Y$3000,MATCH(Formulas!A2748,'BD Demog para scores enalazar'!A$2:'BD Demog para scores enalazar'!A$3000,0))=1,"SI","NO"),"")</f>
        <v/>
      </c>
      <c r="X2748" s="9" t="str">
        <f>IFERROR(IF(INDEX('BD Demog para scores enalazar'!AJ$2:'BD Demog para scores enalazar'!AJ$3000,MATCH(Formulas!A2748,'BD Demog para scores enalazar'!A$2:'BD Demog para scores enalazar'!A$3000,0))=1,"SI","NO"),"")</f>
        <v/>
      </c>
      <c r="Y2748" t="str" cm="1">
        <f t="array" ref="Y2748">IF(AND(W2748="NO",X2748="NO"),_xlfn.IFS('Paraclinicos '!K2683&lt;=91,3,'Paraclinicos '!K2683&lt;94,2,'Paraclinicos '!K2683&lt;96,1,'Paraclinicos '!K2683&gt;=96,0),"")</f>
        <v/>
      </c>
      <c r="Z2748" t="str" cm="1">
        <f t="array" ref="Z2748">IF(OR(W2748="SI",X2748="SI"),_xlfn.IFS(OR(AND('Paraclinicos '!K2684&lt;=83),AND('Paraclinicos '!K2684&gt;=97,AA2748=2)),3,OR(AND('Paraclinicos '!K2684&lt;=86),AND('Paraclinicos '!K2684&gt;=94,AA2748=2)),2,OR(AND('Paraclinicos '!K2684&lt;=88),AND('Paraclinicos '!K2684&gt;=92,AA2748=2)),1,OR(AND('Paraclinicos '!K2684&gt;=88,'Paraclinicos '!K2684&lt;=92),AND('Paraclinicos '!K2684&gt;=93,AA2748=0)),0),"")</f>
        <v/>
      </c>
      <c r="AA2748" t="str" cm="1">
        <f t="array" ref="AA2748">_xlfn.IFS('Paraclinicos '!E2683="","",'Paraclinicos '!E2683="Oxigeno",2,'Paraclinicos '!E2683="Aire",0)</f>
        <v/>
      </c>
    </row>
    <row r="2749" spans="1:27" x14ac:dyDescent="0.25">
      <c r="A2749">
        <f>'Paraclinicos '!A2684</f>
        <v>0</v>
      </c>
      <c r="B2749" s="3">
        <f>'Paraclinicos '!R2684</f>
        <v>0</v>
      </c>
      <c r="C2749" t="str" cm="1">
        <f t="array" ref="C2749">_xlfn.IFS('Paraclinicos '!Q2684="","",'Paraclinicos '!Q2684&gt;60,3,'Paraclinicos '!Q2684&lt;=60,1)</f>
        <v/>
      </c>
      <c r="D2749" t="str">
        <f>IFERROR(IF(INDEX('BD Demog para scores enalazar'!BC$2:BC$3000,MATCH(Formulas!A2749,'BD Demog para scores enalazar'!A$2:A$3000,0))=0,"SI","NO"),"")</f>
        <v/>
      </c>
      <c r="E2749" t="str" cm="1">
        <f t="array" ref="E2749">_xlfn.IFS(D2749="","",D2749="SI",4,D2749="NO",1)</f>
        <v/>
      </c>
      <c r="F2749" t="str" cm="1">
        <f t="array" ref="F2749">_xlfn.IFS('Paraclinicos '!B2684="","",'Paraclinicos '!B2684&gt;1,1,'Paraclinicos '!B2684&lt;=1,3)</f>
        <v/>
      </c>
      <c r="G2749" t="str" cm="1">
        <f t="array" ref="G2749">_xlfn.IFS('Paraclinicos '!D2684="","",AND('Paraclinicos '!D2684&gt;=250,'Paraclinicos '!D2684&lt;=500),2,'Paraclinicos '!D2684&gt;500,3,'Paraclinicos '!D2684&lt;250,1)</f>
        <v/>
      </c>
      <c r="H2749" s="50" t="str">
        <f t="shared" si="127"/>
        <v/>
      </c>
      <c r="I2749" t="str" cm="1">
        <f t="array" ref="I2749">_xlfn.IFS('Paraclinicos '!Q2684="","",'Paraclinicos '!Q2684&gt;=65,1,'Paraclinicos '!Q2684&lt;65,0)</f>
        <v/>
      </c>
      <c r="J2749" t="str" cm="1">
        <f t="array" ref="J2749">_xlfn.IFS('Paraclinicos '!I2684="","",'Paraclinicos '!I2684&gt;7,1,'Paraclinicos '!I2684&lt;=7,0)</f>
        <v/>
      </c>
      <c r="K2749" t="str" cm="1">
        <f t="array" ref="K2749">_xlfn.IFS('Paraclinicos '!W2684="","",'Paraclinicos '!W2684&lt;=8,1,'Paraclinicos '!W2684&gt;8,0)</f>
        <v/>
      </c>
      <c r="L2749" t="str" cm="1">
        <f t="array" ref="L2749">_xlfn.IFS('Paraclinicos '!S2684="","",'Paraclinicos '!S2684&gt;=30,1,'Paraclinicos '!S2684&lt;30,0)</f>
        <v/>
      </c>
      <c r="M2749" t="str" cm="1">
        <f t="array" ref="M2749">_xlfn.IFS(OR('Paraclinicos '!T2684="",'Paraclinicos '!U2684=""),"",OR('Paraclinicos '!T2684&lt;=90,'Paraclinicos '!U2684&lt;=60),1,OR('Paraclinicos '!T2684&gt;90,'Paraclinicos '!U2684&gt;60),0)</f>
        <v/>
      </c>
      <c r="N2749" s="45" t="str">
        <f t="shared" si="128"/>
        <v/>
      </c>
      <c r="O2749" t="str" cm="1">
        <f t="array" ref="O2749">_xlfn.IFS(OR('Paraclinicos '!M2684="",'Paraclinicos '!N2684="",'Paraclinicos '!N2684=0),"",'Paraclinicos '!M2684/'Paraclinicos '!N2684&lt;100,4,'Paraclinicos '!M2684/'Paraclinicos '!N2684&lt;200,3,'Paraclinicos '!M2684/'Paraclinicos '!N2684&lt;300,2,'Paraclinicos '!M2684/'Paraclinicos '!N2684&lt;400,1,'Paraclinicos '!M2684/'Paraclinicos '!N2684&gt;=400,0)</f>
        <v/>
      </c>
      <c r="P2749" t="str" cm="1">
        <f t="array" ref="P2749">_xlfn.IFS('Paraclinicos '!C2684="","",'Paraclinicos '!C2684&lt;20,4,'Paraclinicos '!C2684&lt;50,3,'Paraclinicos '!C2684&lt;100,2,'Paraclinicos '!C2684&lt;150,1,'Paraclinicos '!C2684&gt;150,0)</f>
        <v/>
      </c>
      <c r="Q2749" t="str" cm="1">
        <f t="array" ref="Q2749">_xlfn.IFS('Paraclinicos '!O2684="","",'Paraclinicos '!O2684&lt;1.2,0,'Paraclinicos '!O2684&lt;2,1,'Paraclinicos '!O2684&lt;3.5,2,'Paraclinicos '!O2684&lt;5,3,'Paraclinicos '!O2684&gt;5,4)</f>
        <v/>
      </c>
      <c r="R2749" t="str" cm="1">
        <f t="array" ref="R2749">_xlfn.IFS('Paraclinicos '!J2684="","",'Paraclinicos '!J2684&lt;1.2,0,'Paraclinicos '!J2684&lt;2,1,'Paraclinicos '!J2684&lt;6,2,'Paraclinicos '!J2684&lt;12,3,'Paraclinicos '!J2684&gt;=12,4)</f>
        <v/>
      </c>
      <c r="S2749" t="str" cm="1">
        <f t="array" ref="S2749">_xlfn.IFS('Paraclinicos '!Y2684="","",'Paraclinicos '!Y2684&lt;70,1,'Paraclinicos '!Y2684&gt;=70,0)</f>
        <v/>
      </c>
      <c r="T2749" t="str" cm="1">
        <f t="array" ref="T2749">_xlfn.IFS('Paraclinicos '!W2684="","",'Paraclinicos '!W2684&lt;6,4,'Paraclinicos '!W2684&lt;10,3,'Paraclinicos '!W2684&lt;13,2,'Paraclinicos '!W2684&lt;15,1,'Paraclinicos '!W2684=15,0)</f>
        <v/>
      </c>
      <c r="U2749" s="54" t="str">
        <f t="shared" si="126"/>
        <v/>
      </c>
      <c r="V2749" t="str" cm="1">
        <f t="array" ref="V2749">_xlfn.IFS('Paraclinicos '!S2684="","",OR('Paraclinicos '!S2684&lt;=8,'Paraclinicos '!S2684&gt;=25),3,'Paraclinicos '!S2684&lt;12,1,'Paraclinicos '!S2684&lt;21,0,'Paraclinicos '!S2684&lt;25,2)</f>
        <v/>
      </c>
      <c r="W2749" t="str">
        <f>IFERROR(IF(INDEX('BD Demog para scores enalazar'!Y$2:'BD Demog para scores enalazar'!Y$3000,MATCH(Formulas!A2749,'BD Demog para scores enalazar'!A$2:'BD Demog para scores enalazar'!A$3000,0))=1,"SI","NO"),"")</f>
        <v/>
      </c>
      <c r="X2749" s="9" t="str">
        <f>IFERROR(IF(INDEX('BD Demog para scores enalazar'!AJ$2:'BD Demog para scores enalazar'!AJ$3000,MATCH(Formulas!A2749,'BD Demog para scores enalazar'!A$2:'BD Demog para scores enalazar'!A$3000,0))=1,"SI","NO"),"")</f>
        <v/>
      </c>
      <c r="Y2749" t="str" cm="1">
        <f t="array" ref="Y2749">IF(AND(W2749="NO",X2749="NO"),_xlfn.IFS('Paraclinicos '!K2684&lt;=91,3,'Paraclinicos '!K2684&lt;94,2,'Paraclinicos '!K2684&lt;96,1,'Paraclinicos '!K2684&gt;=96,0),"")</f>
        <v/>
      </c>
      <c r="Z2749" t="str" cm="1">
        <f t="array" ref="Z2749">IF(OR(W2749="SI",X2749="SI"),_xlfn.IFS(OR(AND('Paraclinicos '!K2685&lt;=83),AND('Paraclinicos '!K2685&gt;=97,AA2749=2)),3,OR(AND('Paraclinicos '!K2685&lt;=86),AND('Paraclinicos '!K2685&gt;=94,AA2749=2)),2,OR(AND('Paraclinicos '!K2685&lt;=88),AND('Paraclinicos '!K2685&gt;=92,AA2749=2)),1,OR(AND('Paraclinicos '!K2685&gt;=88,'Paraclinicos '!K2685&lt;=92),AND('Paraclinicos '!K2685&gt;=93,AA2749=0)),0),"")</f>
        <v/>
      </c>
      <c r="AA2749" t="str" cm="1">
        <f t="array" ref="AA2749">_xlfn.IFS('Paraclinicos '!E2684="","",'Paraclinicos '!E2684="Oxigeno",2,'Paraclinicos '!E2684="Aire",0)</f>
        <v/>
      </c>
    </row>
    <row r="2750" spans="1:27" x14ac:dyDescent="0.25">
      <c r="A2750">
        <f>'Paraclinicos '!A2685</f>
        <v>0</v>
      </c>
      <c r="B2750" s="3">
        <f>'Paraclinicos '!R2685</f>
        <v>0</v>
      </c>
      <c r="C2750" t="str" cm="1">
        <f t="array" ref="C2750">_xlfn.IFS('Paraclinicos '!Q2685="","",'Paraclinicos '!Q2685&gt;60,3,'Paraclinicos '!Q2685&lt;=60,1)</f>
        <v/>
      </c>
      <c r="D2750" t="str">
        <f>IFERROR(IF(INDEX('BD Demog para scores enalazar'!BC$2:BC$3000,MATCH(Formulas!A2750,'BD Demog para scores enalazar'!A$2:A$3000,0))=0,"SI","NO"),"")</f>
        <v/>
      </c>
      <c r="E2750" t="str" cm="1">
        <f t="array" ref="E2750">_xlfn.IFS(D2750="","",D2750="SI",4,D2750="NO",1)</f>
        <v/>
      </c>
      <c r="F2750" t="str" cm="1">
        <f t="array" ref="F2750">_xlfn.IFS('Paraclinicos '!B2685="","",'Paraclinicos '!B2685&gt;1,1,'Paraclinicos '!B2685&lt;=1,3)</f>
        <v/>
      </c>
      <c r="G2750" t="str" cm="1">
        <f t="array" ref="G2750">_xlfn.IFS('Paraclinicos '!D2685="","",AND('Paraclinicos '!D2685&gt;=250,'Paraclinicos '!D2685&lt;=500),2,'Paraclinicos '!D2685&gt;500,3,'Paraclinicos '!D2685&lt;250,1)</f>
        <v/>
      </c>
      <c r="H2750" s="50" t="str">
        <f t="shared" si="127"/>
        <v/>
      </c>
      <c r="I2750" t="str" cm="1">
        <f t="array" ref="I2750">_xlfn.IFS('Paraclinicos '!Q2685="","",'Paraclinicos '!Q2685&gt;=65,1,'Paraclinicos '!Q2685&lt;65,0)</f>
        <v/>
      </c>
      <c r="J2750" t="str" cm="1">
        <f t="array" ref="J2750">_xlfn.IFS('Paraclinicos '!I2685="","",'Paraclinicos '!I2685&gt;7,1,'Paraclinicos '!I2685&lt;=7,0)</f>
        <v/>
      </c>
      <c r="K2750" t="str" cm="1">
        <f t="array" ref="K2750">_xlfn.IFS('Paraclinicos '!W2685="","",'Paraclinicos '!W2685&lt;=8,1,'Paraclinicos '!W2685&gt;8,0)</f>
        <v/>
      </c>
      <c r="L2750" t="str" cm="1">
        <f t="array" ref="L2750">_xlfn.IFS('Paraclinicos '!S2685="","",'Paraclinicos '!S2685&gt;=30,1,'Paraclinicos '!S2685&lt;30,0)</f>
        <v/>
      </c>
      <c r="M2750" t="str" cm="1">
        <f t="array" ref="M2750">_xlfn.IFS(OR('Paraclinicos '!T2685="",'Paraclinicos '!U2685=""),"",OR('Paraclinicos '!T2685&lt;=90,'Paraclinicos '!U2685&lt;=60),1,OR('Paraclinicos '!T2685&gt;90,'Paraclinicos '!U2685&gt;60),0)</f>
        <v/>
      </c>
      <c r="N2750" s="45" t="str">
        <f t="shared" si="128"/>
        <v/>
      </c>
      <c r="O2750" t="str" cm="1">
        <f t="array" ref="O2750">_xlfn.IFS(OR('Paraclinicos '!M2685="",'Paraclinicos '!N2685="",'Paraclinicos '!N2685=0),"",'Paraclinicos '!M2685/'Paraclinicos '!N2685&lt;100,4,'Paraclinicos '!M2685/'Paraclinicos '!N2685&lt;200,3,'Paraclinicos '!M2685/'Paraclinicos '!N2685&lt;300,2,'Paraclinicos '!M2685/'Paraclinicos '!N2685&lt;400,1,'Paraclinicos '!M2685/'Paraclinicos '!N2685&gt;=400,0)</f>
        <v/>
      </c>
      <c r="P2750" t="str" cm="1">
        <f t="array" ref="P2750">_xlfn.IFS('Paraclinicos '!C2685="","",'Paraclinicos '!C2685&lt;20,4,'Paraclinicos '!C2685&lt;50,3,'Paraclinicos '!C2685&lt;100,2,'Paraclinicos '!C2685&lt;150,1,'Paraclinicos '!C2685&gt;150,0)</f>
        <v/>
      </c>
      <c r="Q2750" t="str" cm="1">
        <f t="array" ref="Q2750">_xlfn.IFS('Paraclinicos '!O2685="","",'Paraclinicos '!O2685&lt;1.2,0,'Paraclinicos '!O2685&lt;2,1,'Paraclinicos '!O2685&lt;3.5,2,'Paraclinicos '!O2685&lt;5,3,'Paraclinicos '!O2685&gt;5,4)</f>
        <v/>
      </c>
      <c r="R2750" t="str" cm="1">
        <f t="array" ref="R2750">_xlfn.IFS('Paraclinicos '!J2685="","",'Paraclinicos '!J2685&lt;1.2,0,'Paraclinicos '!J2685&lt;2,1,'Paraclinicos '!J2685&lt;6,2,'Paraclinicos '!J2685&lt;12,3,'Paraclinicos '!J2685&gt;=12,4)</f>
        <v/>
      </c>
      <c r="S2750" t="str" cm="1">
        <f t="array" ref="S2750">_xlfn.IFS('Paraclinicos '!Y2685="","",'Paraclinicos '!Y2685&lt;70,1,'Paraclinicos '!Y2685&gt;=70,0)</f>
        <v/>
      </c>
      <c r="T2750" t="str" cm="1">
        <f t="array" ref="T2750">_xlfn.IFS('Paraclinicos '!W2685="","",'Paraclinicos '!W2685&lt;6,4,'Paraclinicos '!W2685&lt;10,3,'Paraclinicos '!W2685&lt;13,2,'Paraclinicos '!W2685&lt;15,1,'Paraclinicos '!W2685=15,0)</f>
        <v/>
      </c>
      <c r="U2750" s="54" t="str">
        <f t="shared" si="126"/>
        <v/>
      </c>
      <c r="V2750" t="str" cm="1">
        <f t="array" ref="V2750">_xlfn.IFS('Paraclinicos '!S2685="","",OR('Paraclinicos '!S2685&lt;=8,'Paraclinicos '!S2685&gt;=25),3,'Paraclinicos '!S2685&lt;12,1,'Paraclinicos '!S2685&lt;21,0,'Paraclinicos '!S2685&lt;25,2)</f>
        <v/>
      </c>
      <c r="W2750" t="str">
        <f>IFERROR(IF(INDEX('BD Demog para scores enalazar'!Y$2:'BD Demog para scores enalazar'!Y$3000,MATCH(Formulas!A2750,'BD Demog para scores enalazar'!A$2:'BD Demog para scores enalazar'!A$3000,0))=1,"SI","NO"),"")</f>
        <v/>
      </c>
      <c r="X2750" s="9" t="str">
        <f>IFERROR(IF(INDEX('BD Demog para scores enalazar'!AJ$2:'BD Demog para scores enalazar'!AJ$3000,MATCH(Formulas!A2750,'BD Demog para scores enalazar'!A$2:'BD Demog para scores enalazar'!A$3000,0))=1,"SI","NO"),"")</f>
        <v/>
      </c>
      <c r="Y2750" t="str" cm="1">
        <f t="array" ref="Y2750">IF(AND(W2750="NO",X2750="NO"),_xlfn.IFS('Paraclinicos '!K2685&lt;=91,3,'Paraclinicos '!K2685&lt;94,2,'Paraclinicos '!K2685&lt;96,1,'Paraclinicos '!K2685&gt;=96,0),"")</f>
        <v/>
      </c>
      <c r="Z2750" t="str" cm="1">
        <f t="array" ref="Z2750">IF(OR(W2750="SI",X2750="SI"),_xlfn.IFS(OR(AND('Paraclinicos '!K2686&lt;=83),AND('Paraclinicos '!K2686&gt;=97,AA2750=2)),3,OR(AND('Paraclinicos '!K2686&lt;=86),AND('Paraclinicos '!K2686&gt;=94,AA2750=2)),2,OR(AND('Paraclinicos '!K2686&lt;=88),AND('Paraclinicos '!K2686&gt;=92,AA2750=2)),1,OR(AND('Paraclinicos '!K2686&gt;=88,'Paraclinicos '!K2686&lt;=92),AND('Paraclinicos '!K2686&gt;=93,AA2750=0)),0),"")</f>
        <v/>
      </c>
      <c r="AA2750" t="str" cm="1">
        <f t="array" ref="AA2750">_xlfn.IFS('Paraclinicos '!E2685="","",'Paraclinicos '!E2685="Oxigeno",2,'Paraclinicos '!E2685="Aire",0)</f>
        <v/>
      </c>
    </row>
    <row r="2751" spans="1:27" x14ac:dyDescent="0.25">
      <c r="A2751">
        <f>'Paraclinicos '!A2686</f>
        <v>0</v>
      </c>
      <c r="B2751" s="3">
        <f>'Paraclinicos '!R2686</f>
        <v>0</v>
      </c>
      <c r="C2751" t="str" cm="1">
        <f t="array" ref="C2751">_xlfn.IFS('Paraclinicos '!Q2686="","",'Paraclinicos '!Q2686&gt;60,3,'Paraclinicos '!Q2686&lt;=60,1)</f>
        <v/>
      </c>
      <c r="D2751" t="str">
        <f>IFERROR(IF(INDEX('BD Demog para scores enalazar'!BC$2:BC$3000,MATCH(Formulas!A2751,'BD Demog para scores enalazar'!A$2:A$3000,0))=0,"SI","NO"),"")</f>
        <v/>
      </c>
      <c r="E2751" t="str" cm="1">
        <f t="array" ref="E2751">_xlfn.IFS(D2751="","",D2751="SI",4,D2751="NO",1)</f>
        <v/>
      </c>
      <c r="F2751" t="str" cm="1">
        <f t="array" ref="F2751">_xlfn.IFS('Paraclinicos '!B2686="","",'Paraclinicos '!B2686&gt;1,1,'Paraclinicos '!B2686&lt;=1,3)</f>
        <v/>
      </c>
      <c r="G2751" t="str" cm="1">
        <f t="array" ref="G2751">_xlfn.IFS('Paraclinicos '!D2686="","",AND('Paraclinicos '!D2686&gt;=250,'Paraclinicos '!D2686&lt;=500),2,'Paraclinicos '!D2686&gt;500,3,'Paraclinicos '!D2686&lt;250,1)</f>
        <v/>
      </c>
      <c r="H2751" s="50" t="str">
        <f t="shared" si="127"/>
        <v/>
      </c>
      <c r="I2751" t="str" cm="1">
        <f t="array" ref="I2751">_xlfn.IFS('Paraclinicos '!Q2686="","",'Paraclinicos '!Q2686&gt;=65,1,'Paraclinicos '!Q2686&lt;65,0)</f>
        <v/>
      </c>
      <c r="J2751" t="str" cm="1">
        <f t="array" ref="J2751">_xlfn.IFS('Paraclinicos '!I2686="","",'Paraclinicos '!I2686&gt;7,1,'Paraclinicos '!I2686&lt;=7,0)</f>
        <v/>
      </c>
      <c r="K2751" t="str" cm="1">
        <f t="array" ref="K2751">_xlfn.IFS('Paraclinicos '!W2686="","",'Paraclinicos '!W2686&lt;=8,1,'Paraclinicos '!W2686&gt;8,0)</f>
        <v/>
      </c>
      <c r="L2751" t="str" cm="1">
        <f t="array" ref="L2751">_xlfn.IFS('Paraclinicos '!S2686="","",'Paraclinicos '!S2686&gt;=30,1,'Paraclinicos '!S2686&lt;30,0)</f>
        <v/>
      </c>
      <c r="M2751" t="str" cm="1">
        <f t="array" ref="M2751">_xlfn.IFS(OR('Paraclinicos '!T2686="",'Paraclinicos '!U2686=""),"",OR('Paraclinicos '!T2686&lt;=90,'Paraclinicos '!U2686&lt;=60),1,OR('Paraclinicos '!T2686&gt;90,'Paraclinicos '!U2686&gt;60),0)</f>
        <v/>
      </c>
      <c r="N2751" s="45" t="str">
        <f t="shared" si="128"/>
        <v/>
      </c>
      <c r="O2751" t="str" cm="1">
        <f t="array" ref="O2751">_xlfn.IFS(OR('Paraclinicos '!M2686="",'Paraclinicos '!N2686="",'Paraclinicos '!N2686=0),"",'Paraclinicos '!M2686/'Paraclinicos '!N2686&lt;100,4,'Paraclinicos '!M2686/'Paraclinicos '!N2686&lt;200,3,'Paraclinicos '!M2686/'Paraclinicos '!N2686&lt;300,2,'Paraclinicos '!M2686/'Paraclinicos '!N2686&lt;400,1,'Paraclinicos '!M2686/'Paraclinicos '!N2686&gt;=400,0)</f>
        <v/>
      </c>
      <c r="P2751" t="str" cm="1">
        <f t="array" ref="P2751">_xlfn.IFS('Paraclinicos '!C2686="","",'Paraclinicos '!C2686&lt;20,4,'Paraclinicos '!C2686&lt;50,3,'Paraclinicos '!C2686&lt;100,2,'Paraclinicos '!C2686&lt;150,1,'Paraclinicos '!C2686&gt;150,0)</f>
        <v/>
      </c>
      <c r="Q2751" t="str" cm="1">
        <f t="array" ref="Q2751">_xlfn.IFS('Paraclinicos '!O2686="","",'Paraclinicos '!O2686&lt;1.2,0,'Paraclinicos '!O2686&lt;2,1,'Paraclinicos '!O2686&lt;3.5,2,'Paraclinicos '!O2686&lt;5,3,'Paraclinicos '!O2686&gt;5,4)</f>
        <v/>
      </c>
      <c r="R2751" t="str" cm="1">
        <f t="array" ref="R2751">_xlfn.IFS('Paraclinicos '!J2686="","",'Paraclinicos '!J2686&lt;1.2,0,'Paraclinicos '!J2686&lt;2,1,'Paraclinicos '!J2686&lt;6,2,'Paraclinicos '!J2686&lt;12,3,'Paraclinicos '!J2686&gt;=12,4)</f>
        <v/>
      </c>
      <c r="S2751" t="str" cm="1">
        <f t="array" ref="S2751">_xlfn.IFS('Paraclinicos '!Y2686="","",'Paraclinicos '!Y2686&lt;70,1,'Paraclinicos '!Y2686&gt;=70,0)</f>
        <v/>
      </c>
      <c r="T2751" t="str" cm="1">
        <f t="array" ref="T2751">_xlfn.IFS('Paraclinicos '!W2686="","",'Paraclinicos '!W2686&lt;6,4,'Paraclinicos '!W2686&lt;10,3,'Paraclinicos '!W2686&lt;13,2,'Paraclinicos '!W2686&lt;15,1,'Paraclinicos '!W2686=15,0)</f>
        <v/>
      </c>
      <c r="U2751" s="54" t="str">
        <f t="shared" si="126"/>
        <v/>
      </c>
      <c r="V2751" t="str" cm="1">
        <f t="array" ref="V2751">_xlfn.IFS('Paraclinicos '!S2686="","",OR('Paraclinicos '!S2686&lt;=8,'Paraclinicos '!S2686&gt;=25),3,'Paraclinicos '!S2686&lt;12,1,'Paraclinicos '!S2686&lt;21,0,'Paraclinicos '!S2686&lt;25,2)</f>
        <v/>
      </c>
      <c r="W2751" t="str">
        <f>IFERROR(IF(INDEX('BD Demog para scores enalazar'!Y$2:'BD Demog para scores enalazar'!Y$3000,MATCH(Formulas!A2751,'BD Demog para scores enalazar'!A$2:'BD Demog para scores enalazar'!A$3000,0))=1,"SI","NO"),"")</f>
        <v/>
      </c>
      <c r="X2751" s="9" t="str">
        <f>IFERROR(IF(INDEX('BD Demog para scores enalazar'!AJ$2:'BD Demog para scores enalazar'!AJ$3000,MATCH(Formulas!A2751,'BD Demog para scores enalazar'!A$2:'BD Demog para scores enalazar'!A$3000,0))=1,"SI","NO"),"")</f>
        <v/>
      </c>
      <c r="Y2751" t="str" cm="1">
        <f t="array" ref="Y2751">IF(AND(W2751="NO",X2751="NO"),_xlfn.IFS('Paraclinicos '!K2686&lt;=91,3,'Paraclinicos '!K2686&lt;94,2,'Paraclinicos '!K2686&lt;96,1,'Paraclinicos '!K2686&gt;=96,0),"")</f>
        <v/>
      </c>
      <c r="Z2751" t="str" cm="1">
        <f t="array" ref="Z2751">IF(OR(W2751="SI",X2751="SI"),_xlfn.IFS(OR(AND('Paraclinicos '!K2687&lt;=83),AND('Paraclinicos '!K2687&gt;=97,AA2751=2)),3,OR(AND('Paraclinicos '!K2687&lt;=86),AND('Paraclinicos '!K2687&gt;=94,AA2751=2)),2,OR(AND('Paraclinicos '!K2687&lt;=88),AND('Paraclinicos '!K2687&gt;=92,AA2751=2)),1,OR(AND('Paraclinicos '!K2687&gt;=88,'Paraclinicos '!K2687&lt;=92),AND('Paraclinicos '!K2687&gt;=93,AA2751=0)),0),"")</f>
        <v/>
      </c>
      <c r="AA2751" t="str" cm="1">
        <f t="array" ref="AA2751">_xlfn.IFS('Paraclinicos '!E2686="","",'Paraclinicos '!E2686="Oxigeno",2,'Paraclinicos '!E2686="Aire",0)</f>
        <v/>
      </c>
    </row>
    <row r="2752" spans="1:27" x14ac:dyDescent="0.25">
      <c r="A2752">
        <f>'Paraclinicos '!A2687</f>
        <v>0</v>
      </c>
      <c r="B2752" s="3">
        <f>'Paraclinicos '!R2687</f>
        <v>0</v>
      </c>
      <c r="C2752" t="str" cm="1">
        <f t="array" ref="C2752">_xlfn.IFS('Paraclinicos '!Q2687="","",'Paraclinicos '!Q2687&gt;60,3,'Paraclinicos '!Q2687&lt;=60,1)</f>
        <v/>
      </c>
      <c r="D2752" t="str">
        <f>IFERROR(IF(INDEX('BD Demog para scores enalazar'!BC$2:BC$3000,MATCH(Formulas!A2752,'BD Demog para scores enalazar'!A$2:A$3000,0))=0,"SI","NO"),"")</f>
        <v/>
      </c>
      <c r="E2752" t="str" cm="1">
        <f t="array" ref="E2752">_xlfn.IFS(D2752="","",D2752="SI",4,D2752="NO",1)</f>
        <v/>
      </c>
      <c r="F2752" t="str" cm="1">
        <f t="array" ref="F2752">_xlfn.IFS('Paraclinicos '!B2687="","",'Paraclinicos '!B2687&gt;1,1,'Paraclinicos '!B2687&lt;=1,3)</f>
        <v/>
      </c>
      <c r="G2752" t="str" cm="1">
        <f t="array" ref="G2752">_xlfn.IFS('Paraclinicos '!D2687="","",AND('Paraclinicos '!D2687&gt;=250,'Paraclinicos '!D2687&lt;=500),2,'Paraclinicos '!D2687&gt;500,3,'Paraclinicos '!D2687&lt;250,1)</f>
        <v/>
      </c>
      <c r="H2752" s="50" t="str">
        <f t="shared" si="127"/>
        <v/>
      </c>
      <c r="I2752" t="str" cm="1">
        <f t="array" ref="I2752">_xlfn.IFS('Paraclinicos '!Q2687="","",'Paraclinicos '!Q2687&gt;=65,1,'Paraclinicos '!Q2687&lt;65,0)</f>
        <v/>
      </c>
      <c r="J2752" t="str" cm="1">
        <f t="array" ref="J2752">_xlfn.IFS('Paraclinicos '!I2687="","",'Paraclinicos '!I2687&gt;7,1,'Paraclinicos '!I2687&lt;=7,0)</f>
        <v/>
      </c>
      <c r="K2752" t="str" cm="1">
        <f t="array" ref="K2752">_xlfn.IFS('Paraclinicos '!W2687="","",'Paraclinicos '!W2687&lt;=8,1,'Paraclinicos '!W2687&gt;8,0)</f>
        <v/>
      </c>
      <c r="L2752" t="str" cm="1">
        <f t="array" ref="L2752">_xlfn.IFS('Paraclinicos '!S2687="","",'Paraclinicos '!S2687&gt;=30,1,'Paraclinicos '!S2687&lt;30,0)</f>
        <v/>
      </c>
      <c r="M2752" t="str" cm="1">
        <f t="array" ref="M2752">_xlfn.IFS(OR('Paraclinicos '!T2687="",'Paraclinicos '!U2687=""),"",OR('Paraclinicos '!T2687&lt;=90,'Paraclinicos '!U2687&lt;=60),1,OR('Paraclinicos '!T2687&gt;90,'Paraclinicos '!U2687&gt;60),0)</f>
        <v/>
      </c>
      <c r="N2752" s="45" t="str">
        <f t="shared" si="128"/>
        <v/>
      </c>
      <c r="O2752" t="str" cm="1">
        <f t="array" ref="O2752">_xlfn.IFS(OR('Paraclinicos '!M2687="",'Paraclinicos '!N2687="",'Paraclinicos '!N2687=0),"",'Paraclinicos '!M2687/'Paraclinicos '!N2687&lt;100,4,'Paraclinicos '!M2687/'Paraclinicos '!N2687&lt;200,3,'Paraclinicos '!M2687/'Paraclinicos '!N2687&lt;300,2,'Paraclinicos '!M2687/'Paraclinicos '!N2687&lt;400,1,'Paraclinicos '!M2687/'Paraclinicos '!N2687&gt;=400,0)</f>
        <v/>
      </c>
      <c r="P2752" t="str" cm="1">
        <f t="array" ref="P2752">_xlfn.IFS('Paraclinicos '!C2687="","",'Paraclinicos '!C2687&lt;20,4,'Paraclinicos '!C2687&lt;50,3,'Paraclinicos '!C2687&lt;100,2,'Paraclinicos '!C2687&lt;150,1,'Paraclinicos '!C2687&gt;150,0)</f>
        <v/>
      </c>
      <c r="Q2752" t="str" cm="1">
        <f t="array" ref="Q2752">_xlfn.IFS('Paraclinicos '!O2687="","",'Paraclinicos '!O2687&lt;1.2,0,'Paraclinicos '!O2687&lt;2,1,'Paraclinicos '!O2687&lt;3.5,2,'Paraclinicos '!O2687&lt;5,3,'Paraclinicos '!O2687&gt;5,4)</f>
        <v/>
      </c>
      <c r="R2752" t="str" cm="1">
        <f t="array" ref="R2752">_xlfn.IFS('Paraclinicos '!J2687="","",'Paraclinicos '!J2687&lt;1.2,0,'Paraclinicos '!J2687&lt;2,1,'Paraclinicos '!J2687&lt;6,2,'Paraclinicos '!J2687&lt;12,3,'Paraclinicos '!J2687&gt;=12,4)</f>
        <v/>
      </c>
      <c r="S2752" t="str" cm="1">
        <f t="array" ref="S2752">_xlfn.IFS('Paraclinicos '!Y2687="","",'Paraclinicos '!Y2687&lt;70,1,'Paraclinicos '!Y2687&gt;=70,0)</f>
        <v/>
      </c>
      <c r="T2752" t="str" cm="1">
        <f t="array" ref="T2752">_xlfn.IFS('Paraclinicos '!W2687="","",'Paraclinicos '!W2687&lt;6,4,'Paraclinicos '!W2687&lt;10,3,'Paraclinicos '!W2687&lt;13,2,'Paraclinicos '!W2687&lt;15,1,'Paraclinicos '!W2687=15,0)</f>
        <v/>
      </c>
      <c r="U2752" s="54" t="str">
        <f t="shared" si="126"/>
        <v/>
      </c>
      <c r="V2752" t="str" cm="1">
        <f t="array" ref="V2752">_xlfn.IFS('Paraclinicos '!S2687="","",OR('Paraclinicos '!S2687&lt;=8,'Paraclinicos '!S2687&gt;=25),3,'Paraclinicos '!S2687&lt;12,1,'Paraclinicos '!S2687&lt;21,0,'Paraclinicos '!S2687&lt;25,2)</f>
        <v/>
      </c>
      <c r="W2752" t="str">
        <f>IFERROR(IF(INDEX('BD Demog para scores enalazar'!Y$2:'BD Demog para scores enalazar'!Y$3000,MATCH(Formulas!A2752,'BD Demog para scores enalazar'!A$2:'BD Demog para scores enalazar'!A$3000,0))=1,"SI","NO"),"")</f>
        <v/>
      </c>
      <c r="X2752" s="9" t="str">
        <f>IFERROR(IF(INDEX('BD Demog para scores enalazar'!AJ$2:'BD Demog para scores enalazar'!AJ$3000,MATCH(Formulas!A2752,'BD Demog para scores enalazar'!A$2:'BD Demog para scores enalazar'!A$3000,0))=1,"SI","NO"),"")</f>
        <v/>
      </c>
      <c r="Y2752" t="str" cm="1">
        <f t="array" ref="Y2752">IF(AND(W2752="NO",X2752="NO"),_xlfn.IFS('Paraclinicos '!K2687&lt;=91,3,'Paraclinicos '!K2687&lt;94,2,'Paraclinicos '!K2687&lt;96,1,'Paraclinicos '!K2687&gt;=96,0),"")</f>
        <v/>
      </c>
      <c r="Z2752" t="str" cm="1">
        <f t="array" ref="Z2752">IF(OR(W2752="SI",X2752="SI"),_xlfn.IFS(OR(AND('Paraclinicos '!K2688&lt;=83),AND('Paraclinicos '!K2688&gt;=97,AA2752=2)),3,OR(AND('Paraclinicos '!K2688&lt;=86),AND('Paraclinicos '!K2688&gt;=94,AA2752=2)),2,OR(AND('Paraclinicos '!K2688&lt;=88),AND('Paraclinicos '!K2688&gt;=92,AA2752=2)),1,OR(AND('Paraclinicos '!K2688&gt;=88,'Paraclinicos '!K2688&lt;=92),AND('Paraclinicos '!K2688&gt;=93,AA2752=0)),0),"")</f>
        <v/>
      </c>
      <c r="AA2752" t="str" cm="1">
        <f t="array" ref="AA2752">_xlfn.IFS('Paraclinicos '!E2687="","",'Paraclinicos '!E2687="Oxigeno",2,'Paraclinicos '!E2687="Aire",0)</f>
        <v/>
      </c>
    </row>
    <row r="2753" spans="1:27" x14ac:dyDescent="0.25">
      <c r="A2753">
        <f>'Paraclinicos '!A2688</f>
        <v>0</v>
      </c>
      <c r="B2753" s="3">
        <f>'Paraclinicos '!R2688</f>
        <v>0</v>
      </c>
      <c r="C2753" t="str" cm="1">
        <f t="array" ref="C2753">_xlfn.IFS('Paraclinicos '!Q2688="","",'Paraclinicos '!Q2688&gt;60,3,'Paraclinicos '!Q2688&lt;=60,1)</f>
        <v/>
      </c>
      <c r="D2753" t="str">
        <f>IFERROR(IF(INDEX('BD Demog para scores enalazar'!BC$2:BC$3000,MATCH(Formulas!A2753,'BD Demog para scores enalazar'!A$2:A$3000,0))=0,"SI","NO"),"")</f>
        <v/>
      </c>
      <c r="E2753" t="str" cm="1">
        <f t="array" ref="E2753">_xlfn.IFS(D2753="","",D2753="SI",4,D2753="NO",1)</f>
        <v/>
      </c>
      <c r="F2753" t="str" cm="1">
        <f t="array" ref="F2753">_xlfn.IFS('Paraclinicos '!B2688="","",'Paraclinicos '!B2688&gt;1,1,'Paraclinicos '!B2688&lt;=1,3)</f>
        <v/>
      </c>
      <c r="G2753" t="str" cm="1">
        <f t="array" ref="G2753">_xlfn.IFS('Paraclinicos '!D2688="","",AND('Paraclinicos '!D2688&gt;=250,'Paraclinicos '!D2688&lt;=500),2,'Paraclinicos '!D2688&gt;500,3,'Paraclinicos '!D2688&lt;250,1)</f>
        <v/>
      </c>
      <c r="H2753" s="50" t="str">
        <f t="shared" si="127"/>
        <v/>
      </c>
      <c r="I2753" t="str" cm="1">
        <f t="array" ref="I2753">_xlfn.IFS('Paraclinicos '!Q2688="","",'Paraclinicos '!Q2688&gt;=65,1,'Paraclinicos '!Q2688&lt;65,0)</f>
        <v/>
      </c>
      <c r="J2753" t="str" cm="1">
        <f t="array" ref="J2753">_xlfn.IFS('Paraclinicos '!I2688="","",'Paraclinicos '!I2688&gt;7,1,'Paraclinicos '!I2688&lt;=7,0)</f>
        <v/>
      </c>
      <c r="K2753" t="str" cm="1">
        <f t="array" ref="K2753">_xlfn.IFS('Paraclinicos '!W2688="","",'Paraclinicos '!W2688&lt;=8,1,'Paraclinicos '!W2688&gt;8,0)</f>
        <v/>
      </c>
      <c r="L2753" t="str" cm="1">
        <f t="array" ref="L2753">_xlfn.IFS('Paraclinicos '!S2688="","",'Paraclinicos '!S2688&gt;=30,1,'Paraclinicos '!S2688&lt;30,0)</f>
        <v/>
      </c>
      <c r="M2753" t="str" cm="1">
        <f t="array" ref="M2753">_xlfn.IFS(OR('Paraclinicos '!T2688="",'Paraclinicos '!U2688=""),"",OR('Paraclinicos '!T2688&lt;=90,'Paraclinicos '!U2688&lt;=60),1,OR('Paraclinicos '!T2688&gt;90,'Paraclinicos '!U2688&gt;60),0)</f>
        <v/>
      </c>
      <c r="N2753" s="45" t="str">
        <f t="shared" si="128"/>
        <v/>
      </c>
      <c r="O2753" t="str" cm="1">
        <f t="array" ref="O2753">_xlfn.IFS(OR('Paraclinicos '!M2688="",'Paraclinicos '!N2688="",'Paraclinicos '!N2688=0),"",'Paraclinicos '!M2688/'Paraclinicos '!N2688&lt;100,4,'Paraclinicos '!M2688/'Paraclinicos '!N2688&lt;200,3,'Paraclinicos '!M2688/'Paraclinicos '!N2688&lt;300,2,'Paraclinicos '!M2688/'Paraclinicos '!N2688&lt;400,1,'Paraclinicos '!M2688/'Paraclinicos '!N2688&gt;=400,0)</f>
        <v/>
      </c>
      <c r="P2753" t="str" cm="1">
        <f t="array" ref="P2753">_xlfn.IFS('Paraclinicos '!C2688="","",'Paraclinicos '!C2688&lt;20,4,'Paraclinicos '!C2688&lt;50,3,'Paraclinicos '!C2688&lt;100,2,'Paraclinicos '!C2688&lt;150,1,'Paraclinicos '!C2688&gt;150,0)</f>
        <v/>
      </c>
      <c r="Q2753" t="str" cm="1">
        <f t="array" ref="Q2753">_xlfn.IFS('Paraclinicos '!O2688="","",'Paraclinicos '!O2688&lt;1.2,0,'Paraclinicos '!O2688&lt;2,1,'Paraclinicos '!O2688&lt;3.5,2,'Paraclinicos '!O2688&lt;5,3,'Paraclinicos '!O2688&gt;5,4)</f>
        <v/>
      </c>
      <c r="R2753" t="str" cm="1">
        <f t="array" ref="R2753">_xlfn.IFS('Paraclinicos '!J2688="","",'Paraclinicos '!J2688&lt;1.2,0,'Paraclinicos '!J2688&lt;2,1,'Paraclinicos '!J2688&lt;6,2,'Paraclinicos '!J2688&lt;12,3,'Paraclinicos '!J2688&gt;=12,4)</f>
        <v/>
      </c>
      <c r="S2753" t="str" cm="1">
        <f t="array" ref="S2753">_xlfn.IFS('Paraclinicos '!Y2688="","",'Paraclinicos '!Y2688&lt;70,1,'Paraclinicos '!Y2688&gt;=70,0)</f>
        <v/>
      </c>
      <c r="T2753" t="str" cm="1">
        <f t="array" ref="T2753">_xlfn.IFS('Paraclinicos '!W2688="","",'Paraclinicos '!W2688&lt;6,4,'Paraclinicos '!W2688&lt;10,3,'Paraclinicos '!W2688&lt;13,2,'Paraclinicos '!W2688&lt;15,1,'Paraclinicos '!W2688=15,0)</f>
        <v/>
      </c>
      <c r="U2753" s="54" t="str">
        <f t="shared" si="126"/>
        <v/>
      </c>
      <c r="V2753" t="str" cm="1">
        <f t="array" ref="V2753">_xlfn.IFS('Paraclinicos '!S2688="","",OR('Paraclinicos '!S2688&lt;=8,'Paraclinicos '!S2688&gt;=25),3,'Paraclinicos '!S2688&lt;12,1,'Paraclinicos '!S2688&lt;21,0,'Paraclinicos '!S2688&lt;25,2)</f>
        <v/>
      </c>
      <c r="W2753" t="str">
        <f>IFERROR(IF(INDEX('BD Demog para scores enalazar'!Y$2:'BD Demog para scores enalazar'!Y$3000,MATCH(Formulas!A2753,'BD Demog para scores enalazar'!A$2:'BD Demog para scores enalazar'!A$3000,0))=1,"SI","NO"),"")</f>
        <v/>
      </c>
      <c r="X2753" s="9" t="str">
        <f>IFERROR(IF(INDEX('BD Demog para scores enalazar'!AJ$2:'BD Demog para scores enalazar'!AJ$3000,MATCH(Formulas!A2753,'BD Demog para scores enalazar'!A$2:'BD Demog para scores enalazar'!A$3000,0))=1,"SI","NO"),"")</f>
        <v/>
      </c>
      <c r="Y2753" t="str" cm="1">
        <f t="array" ref="Y2753">IF(AND(W2753="NO",X2753="NO"),_xlfn.IFS('Paraclinicos '!K2688&lt;=91,3,'Paraclinicos '!K2688&lt;94,2,'Paraclinicos '!K2688&lt;96,1,'Paraclinicos '!K2688&gt;=96,0),"")</f>
        <v/>
      </c>
      <c r="Z2753" t="str" cm="1">
        <f t="array" ref="Z2753">IF(OR(W2753="SI",X2753="SI"),_xlfn.IFS(OR(AND('Paraclinicos '!K2689&lt;=83),AND('Paraclinicos '!K2689&gt;=97,AA2753=2)),3,OR(AND('Paraclinicos '!K2689&lt;=86),AND('Paraclinicos '!K2689&gt;=94,AA2753=2)),2,OR(AND('Paraclinicos '!K2689&lt;=88),AND('Paraclinicos '!K2689&gt;=92,AA2753=2)),1,OR(AND('Paraclinicos '!K2689&gt;=88,'Paraclinicos '!K2689&lt;=92),AND('Paraclinicos '!K2689&gt;=93,AA2753=0)),0),"")</f>
        <v/>
      </c>
      <c r="AA2753" t="str" cm="1">
        <f t="array" ref="AA2753">_xlfn.IFS('Paraclinicos '!E2688="","",'Paraclinicos '!E2688="Oxigeno",2,'Paraclinicos '!E2688="Aire",0)</f>
        <v/>
      </c>
    </row>
    <row r="2754" spans="1:27" x14ac:dyDescent="0.25">
      <c r="A2754">
        <f>'Paraclinicos '!A2689</f>
        <v>0</v>
      </c>
      <c r="B2754" s="3">
        <f>'Paraclinicos '!R2689</f>
        <v>0</v>
      </c>
      <c r="C2754" t="str" cm="1">
        <f t="array" ref="C2754">_xlfn.IFS('Paraclinicos '!Q2689="","",'Paraclinicos '!Q2689&gt;60,3,'Paraclinicos '!Q2689&lt;=60,1)</f>
        <v/>
      </c>
      <c r="D2754" t="str">
        <f>IFERROR(IF(INDEX('BD Demog para scores enalazar'!BC$2:BC$3000,MATCH(Formulas!A2754,'BD Demog para scores enalazar'!A$2:A$3000,0))=0,"SI","NO"),"")</f>
        <v/>
      </c>
      <c r="E2754" t="str" cm="1">
        <f t="array" ref="E2754">_xlfn.IFS(D2754="","",D2754="SI",4,D2754="NO",1)</f>
        <v/>
      </c>
      <c r="F2754" t="str" cm="1">
        <f t="array" ref="F2754">_xlfn.IFS('Paraclinicos '!B2689="","",'Paraclinicos '!B2689&gt;1,1,'Paraclinicos '!B2689&lt;=1,3)</f>
        <v/>
      </c>
      <c r="G2754" t="str" cm="1">
        <f t="array" ref="G2754">_xlfn.IFS('Paraclinicos '!D2689="","",AND('Paraclinicos '!D2689&gt;=250,'Paraclinicos '!D2689&lt;=500),2,'Paraclinicos '!D2689&gt;500,3,'Paraclinicos '!D2689&lt;250,1)</f>
        <v/>
      </c>
      <c r="H2754" s="50" t="str">
        <f t="shared" si="127"/>
        <v/>
      </c>
      <c r="I2754" t="str" cm="1">
        <f t="array" ref="I2754">_xlfn.IFS('Paraclinicos '!Q2689="","",'Paraclinicos '!Q2689&gt;=65,1,'Paraclinicos '!Q2689&lt;65,0)</f>
        <v/>
      </c>
      <c r="J2754" t="str" cm="1">
        <f t="array" ref="J2754">_xlfn.IFS('Paraclinicos '!I2689="","",'Paraclinicos '!I2689&gt;7,1,'Paraclinicos '!I2689&lt;=7,0)</f>
        <v/>
      </c>
      <c r="K2754" t="str" cm="1">
        <f t="array" ref="K2754">_xlfn.IFS('Paraclinicos '!W2689="","",'Paraclinicos '!W2689&lt;=8,1,'Paraclinicos '!W2689&gt;8,0)</f>
        <v/>
      </c>
      <c r="L2754" t="str" cm="1">
        <f t="array" ref="L2754">_xlfn.IFS('Paraclinicos '!S2689="","",'Paraclinicos '!S2689&gt;=30,1,'Paraclinicos '!S2689&lt;30,0)</f>
        <v/>
      </c>
      <c r="M2754" t="str" cm="1">
        <f t="array" ref="M2754">_xlfn.IFS(OR('Paraclinicos '!T2689="",'Paraclinicos '!U2689=""),"",OR('Paraclinicos '!T2689&lt;=90,'Paraclinicos '!U2689&lt;=60),1,OR('Paraclinicos '!T2689&gt;90,'Paraclinicos '!U2689&gt;60),0)</f>
        <v/>
      </c>
      <c r="N2754" s="45" t="str">
        <f t="shared" si="128"/>
        <v/>
      </c>
      <c r="O2754" t="str" cm="1">
        <f t="array" ref="O2754">_xlfn.IFS(OR('Paraclinicos '!M2689="",'Paraclinicos '!N2689="",'Paraclinicos '!N2689=0),"",'Paraclinicos '!M2689/'Paraclinicos '!N2689&lt;100,4,'Paraclinicos '!M2689/'Paraclinicos '!N2689&lt;200,3,'Paraclinicos '!M2689/'Paraclinicos '!N2689&lt;300,2,'Paraclinicos '!M2689/'Paraclinicos '!N2689&lt;400,1,'Paraclinicos '!M2689/'Paraclinicos '!N2689&gt;=400,0)</f>
        <v/>
      </c>
      <c r="P2754" t="str" cm="1">
        <f t="array" ref="P2754">_xlfn.IFS('Paraclinicos '!C2689="","",'Paraclinicos '!C2689&lt;20,4,'Paraclinicos '!C2689&lt;50,3,'Paraclinicos '!C2689&lt;100,2,'Paraclinicos '!C2689&lt;150,1,'Paraclinicos '!C2689&gt;150,0)</f>
        <v/>
      </c>
      <c r="Q2754" t="str" cm="1">
        <f t="array" ref="Q2754">_xlfn.IFS('Paraclinicos '!O2689="","",'Paraclinicos '!O2689&lt;1.2,0,'Paraclinicos '!O2689&lt;2,1,'Paraclinicos '!O2689&lt;3.5,2,'Paraclinicos '!O2689&lt;5,3,'Paraclinicos '!O2689&gt;5,4)</f>
        <v/>
      </c>
      <c r="R2754" t="str" cm="1">
        <f t="array" ref="R2754">_xlfn.IFS('Paraclinicos '!J2689="","",'Paraclinicos '!J2689&lt;1.2,0,'Paraclinicos '!J2689&lt;2,1,'Paraclinicos '!J2689&lt;6,2,'Paraclinicos '!J2689&lt;12,3,'Paraclinicos '!J2689&gt;=12,4)</f>
        <v/>
      </c>
      <c r="S2754" t="str" cm="1">
        <f t="array" ref="S2754">_xlfn.IFS('Paraclinicos '!Y2689="","",'Paraclinicos '!Y2689&lt;70,1,'Paraclinicos '!Y2689&gt;=70,0)</f>
        <v/>
      </c>
      <c r="T2754" t="str" cm="1">
        <f t="array" ref="T2754">_xlfn.IFS('Paraclinicos '!W2689="","",'Paraclinicos '!W2689&lt;6,4,'Paraclinicos '!W2689&lt;10,3,'Paraclinicos '!W2689&lt;13,2,'Paraclinicos '!W2689&lt;15,1,'Paraclinicos '!W2689=15,0)</f>
        <v/>
      </c>
      <c r="U2754" s="54" t="str">
        <f t="shared" si="126"/>
        <v/>
      </c>
      <c r="V2754" t="str" cm="1">
        <f t="array" ref="V2754">_xlfn.IFS('Paraclinicos '!S2689="","",OR('Paraclinicos '!S2689&lt;=8,'Paraclinicos '!S2689&gt;=25),3,'Paraclinicos '!S2689&lt;12,1,'Paraclinicos '!S2689&lt;21,0,'Paraclinicos '!S2689&lt;25,2)</f>
        <v/>
      </c>
      <c r="W2754" t="str">
        <f>IFERROR(IF(INDEX('BD Demog para scores enalazar'!Y$2:'BD Demog para scores enalazar'!Y$3000,MATCH(Formulas!A2754,'BD Demog para scores enalazar'!A$2:'BD Demog para scores enalazar'!A$3000,0))=1,"SI","NO"),"")</f>
        <v/>
      </c>
      <c r="X2754" s="9" t="str">
        <f>IFERROR(IF(INDEX('BD Demog para scores enalazar'!AJ$2:'BD Demog para scores enalazar'!AJ$3000,MATCH(Formulas!A2754,'BD Demog para scores enalazar'!A$2:'BD Demog para scores enalazar'!A$3000,0))=1,"SI","NO"),"")</f>
        <v/>
      </c>
      <c r="Y2754" t="str" cm="1">
        <f t="array" ref="Y2754">IF(AND(W2754="NO",X2754="NO"),_xlfn.IFS('Paraclinicos '!K2689&lt;=91,3,'Paraclinicos '!K2689&lt;94,2,'Paraclinicos '!K2689&lt;96,1,'Paraclinicos '!K2689&gt;=96,0),"")</f>
        <v/>
      </c>
      <c r="Z2754" t="str" cm="1">
        <f t="array" ref="Z2754">IF(OR(W2754="SI",X2754="SI"),_xlfn.IFS(OR(AND('Paraclinicos '!K2690&lt;=83),AND('Paraclinicos '!K2690&gt;=97,AA2754=2)),3,OR(AND('Paraclinicos '!K2690&lt;=86),AND('Paraclinicos '!K2690&gt;=94,AA2754=2)),2,OR(AND('Paraclinicos '!K2690&lt;=88),AND('Paraclinicos '!K2690&gt;=92,AA2754=2)),1,OR(AND('Paraclinicos '!K2690&gt;=88,'Paraclinicos '!K2690&lt;=92),AND('Paraclinicos '!K2690&gt;=93,AA2754=0)),0),"")</f>
        <v/>
      </c>
      <c r="AA2754" t="str" cm="1">
        <f t="array" ref="AA2754">_xlfn.IFS('Paraclinicos '!E2689="","",'Paraclinicos '!E2689="Oxigeno",2,'Paraclinicos '!E2689="Aire",0)</f>
        <v/>
      </c>
    </row>
    <row r="2755" spans="1:27" x14ac:dyDescent="0.25">
      <c r="A2755">
        <f>'Paraclinicos '!A2690</f>
        <v>0</v>
      </c>
      <c r="B2755" s="3">
        <f>'Paraclinicos '!R2690</f>
        <v>0</v>
      </c>
      <c r="C2755" t="str" cm="1">
        <f t="array" ref="C2755">_xlfn.IFS('Paraclinicos '!Q2690="","",'Paraclinicos '!Q2690&gt;60,3,'Paraclinicos '!Q2690&lt;=60,1)</f>
        <v/>
      </c>
      <c r="D2755" t="str">
        <f>IFERROR(IF(INDEX('BD Demog para scores enalazar'!BC$2:BC$3000,MATCH(Formulas!A2755,'BD Demog para scores enalazar'!A$2:A$3000,0))=0,"SI","NO"),"")</f>
        <v/>
      </c>
      <c r="E2755" t="str" cm="1">
        <f t="array" ref="E2755">_xlfn.IFS(D2755="","",D2755="SI",4,D2755="NO",1)</f>
        <v/>
      </c>
      <c r="F2755" t="str" cm="1">
        <f t="array" ref="F2755">_xlfn.IFS('Paraclinicos '!B2690="","",'Paraclinicos '!B2690&gt;1,1,'Paraclinicos '!B2690&lt;=1,3)</f>
        <v/>
      </c>
      <c r="G2755" t="str" cm="1">
        <f t="array" ref="G2755">_xlfn.IFS('Paraclinicos '!D2690="","",AND('Paraclinicos '!D2690&gt;=250,'Paraclinicos '!D2690&lt;=500),2,'Paraclinicos '!D2690&gt;500,3,'Paraclinicos '!D2690&lt;250,1)</f>
        <v/>
      </c>
      <c r="H2755" s="50" t="str">
        <f t="shared" si="127"/>
        <v/>
      </c>
      <c r="I2755" t="str" cm="1">
        <f t="array" ref="I2755">_xlfn.IFS('Paraclinicos '!Q2690="","",'Paraclinicos '!Q2690&gt;=65,1,'Paraclinicos '!Q2690&lt;65,0)</f>
        <v/>
      </c>
      <c r="J2755" t="str" cm="1">
        <f t="array" ref="J2755">_xlfn.IFS('Paraclinicos '!I2690="","",'Paraclinicos '!I2690&gt;7,1,'Paraclinicos '!I2690&lt;=7,0)</f>
        <v/>
      </c>
      <c r="K2755" t="str" cm="1">
        <f t="array" ref="K2755">_xlfn.IFS('Paraclinicos '!W2690="","",'Paraclinicos '!W2690&lt;=8,1,'Paraclinicos '!W2690&gt;8,0)</f>
        <v/>
      </c>
      <c r="L2755" t="str" cm="1">
        <f t="array" ref="L2755">_xlfn.IFS('Paraclinicos '!S2690="","",'Paraclinicos '!S2690&gt;=30,1,'Paraclinicos '!S2690&lt;30,0)</f>
        <v/>
      </c>
      <c r="M2755" t="str" cm="1">
        <f t="array" ref="M2755">_xlfn.IFS(OR('Paraclinicos '!T2690="",'Paraclinicos '!U2690=""),"",OR('Paraclinicos '!T2690&lt;=90,'Paraclinicos '!U2690&lt;=60),1,OR('Paraclinicos '!T2690&gt;90,'Paraclinicos '!U2690&gt;60),0)</f>
        <v/>
      </c>
      <c r="N2755" s="45" t="str">
        <f t="shared" si="128"/>
        <v/>
      </c>
      <c r="O2755" t="str" cm="1">
        <f t="array" ref="O2755">_xlfn.IFS(OR('Paraclinicos '!M2690="",'Paraclinicos '!N2690="",'Paraclinicos '!N2690=0),"",'Paraclinicos '!M2690/'Paraclinicos '!N2690&lt;100,4,'Paraclinicos '!M2690/'Paraclinicos '!N2690&lt;200,3,'Paraclinicos '!M2690/'Paraclinicos '!N2690&lt;300,2,'Paraclinicos '!M2690/'Paraclinicos '!N2690&lt;400,1,'Paraclinicos '!M2690/'Paraclinicos '!N2690&gt;=400,0)</f>
        <v/>
      </c>
      <c r="P2755" t="str" cm="1">
        <f t="array" ref="P2755">_xlfn.IFS('Paraclinicos '!C2690="","",'Paraclinicos '!C2690&lt;20,4,'Paraclinicos '!C2690&lt;50,3,'Paraclinicos '!C2690&lt;100,2,'Paraclinicos '!C2690&lt;150,1,'Paraclinicos '!C2690&gt;150,0)</f>
        <v/>
      </c>
      <c r="Q2755" t="str" cm="1">
        <f t="array" ref="Q2755">_xlfn.IFS('Paraclinicos '!O2690="","",'Paraclinicos '!O2690&lt;1.2,0,'Paraclinicos '!O2690&lt;2,1,'Paraclinicos '!O2690&lt;3.5,2,'Paraclinicos '!O2690&lt;5,3,'Paraclinicos '!O2690&gt;5,4)</f>
        <v/>
      </c>
      <c r="R2755" t="str" cm="1">
        <f t="array" ref="R2755">_xlfn.IFS('Paraclinicos '!J2690="","",'Paraclinicos '!J2690&lt;1.2,0,'Paraclinicos '!J2690&lt;2,1,'Paraclinicos '!J2690&lt;6,2,'Paraclinicos '!J2690&lt;12,3,'Paraclinicos '!J2690&gt;=12,4)</f>
        <v/>
      </c>
      <c r="S2755" t="str" cm="1">
        <f t="array" ref="S2755">_xlfn.IFS('Paraclinicos '!Y2690="","",'Paraclinicos '!Y2690&lt;70,1,'Paraclinicos '!Y2690&gt;=70,0)</f>
        <v/>
      </c>
      <c r="T2755" t="str" cm="1">
        <f t="array" ref="T2755">_xlfn.IFS('Paraclinicos '!W2690="","",'Paraclinicos '!W2690&lt;6,4,'Paraclinicos '!W2690&lt;10,3,'Paraclinicos '!W2690&lt;13,2,'Paraclinicos '!W2690&lt;15,1,'Paraclinicos '!W2690=15,0)</f>
        <v/>
      </c>
      <c r="U2755" s="54" t="str">
        <f t="shared" ref="U2755:U2818" si="129">IF(AND(O2755="",P2755="",Q2755="",R2755="",S2755="",T2755=""),"",SUM(O2755:T2755))</f>
        <v/>
      </c>
      <c r="V2755" t="str" cm="1">
        <f t="array" ref="V2755">_xlfn.IFS('Paraclinicos '!S2690="","",OR('Paraclinicos '!S2690&lt;=8,'Paraclinicos '!S2690&gt;=25),3,'Paraclinicos '!S2690&lt;12,1,'Paraclinicos '!S2690&lt;21,0,'Paraclinicos '!S2690&lt;25,2)</f>
        <v/>
      </c>
      <c r="W2755" t="str">
        <f>IFERROR(IF(INDEX('BD Demog para scores enalazar'!Y$2:'BD Demog para scores enalazar'!Y$3000,MATCH(Formulas!A2755,'BD Demog para scores enalazar'!A$2:'BD Demog para scores enalazar'!A$3000,0))=1,"SI","NO"),"")</f>
        <v/>
      </c>
      <c r="X2755" s="9" t="str">
        <f>IFERROR(IF(INDEX('BD Demog para scores enalazar'!AJ$2:'BD Demog para scores enalazar'!AJ$3000,MATCH(Formulas!A2755,'BD Demog para scores enalazar'!A$2:'BD Demog para scores enalazar'!A$3000,0))=1,"SI","NO"),"")</f>
        <v/>
      </c>
      <c r="Y2755" t="str" cm="1">
        <f t="array" ref="Y2755">IF(AND(W2755="NO",X2755="NO"),_xlfn.IFS('Paraclinicos '!K2690&lt;=91,3,'Paraclinicos '!K2690&lt;94,2,'Paraclinicos '!K2690&lt;96,1,'Paraclinicos '!K2690&gt;=96,0),"")</f>
        <v/>
      </c>
      <c r="Z2755" t="str" cm="1">
        <f t="array" ref="Z2755">IF(OR(W2755="SI",X2755="SI"),_xlfn.IFS(OR(AND('Paraclinicos '!K2691&lt;=83),AND('Paraclinicos '!K2691&gt;=97,AA2755=2)),3,OR(AND('Paraclinicos '!K2691&lt;=86),AND('Paraclinicos '!K2691&gt;=94,AA2755=2)),2,OR(AND('Paraclinicos '!K2691&lt;=88),AND('Paraclinicos '!K2691&gt;=92,AA2755=2)),1,OR(AND('Paraclinicos '!K2691&gt;=88,'Paraclinicos '!K2691&lt;=92),AND('Paraclinicos '!K2691&gt;=93,AA2755=0)),0),"")</f>
        <v/>
      </c>
      <c r="AA2755" t="str" cm="1">
        <f t="array" ref="AA2755">_xlfn.IFS('Paraclinicos '!E2690="","",'Paraclinicos '!E2690="Oxigeno",2,'Paraclinicos '!E2690="Aire",0)</f>
        <v/>
      </c>
    </row>
    <row r="2756" spans="1:27" x14ac:dyDescent="0.25">
      <c r="A2756">
        <f>'Paraclinicos '!A2691</f>
        <v>0</v>
      </c>
      <c r="B2756" s="3">
        <f>'Paraclinicos '!R2691</f>
        <v>0</v>
      </c>
      <c r="C2756" t="str" cm="1">
        <f t="array" ref="C2756">_xlfn.IFS('Paraclinicos '!Q2691="","",'Paraclinicos '!Q2691&gt;60,3,'Paraclinicos '!Q2691&lt;=60,1)</f>
        <v/>
      </c>
      <c r="D2756" t="str">
        <f>IFERROR(IF(INDEX('BD Demog para scores enalazar'!BC$2:BC$3000,MATCH(Formulas!A2756,'BD Demog para scores enalazar'!A$2:A$3000,0))=0,"SI","NO"),"")</f>
        <v/>
      </c>
      <c r="E2756" t="str" cm="1">
        <f t="array" ref="E2756">_xlfn.IFS(D2756="","",D2756="SI",4,D2756="NO",1)</f>
        <v/>
      </c>
      <c r="F2756" t="str" cm="1">
        <f t="array" ref="F2756">_xlfn.IFS('Paraclinicos '!B2691="","",'Paraclinicos '!B2691&gt;1,1,'Paraclinicos '!B2691&lt;=1,3)</f>
        <v/>
      </c>
      <c r="G2756" t="str" cm="1">
        <f t="array" ref="G2756">_xlfn.IFS('Paraclinicos '!D2691="","",AND('Paraclinicos '!D2691&gt;=250,'Paraclinicos '!D2691&lt;=500),2,'Paraclinicos '!D2691&gt;500,3,'Paraclinicos '!D2691&lt;250,1)</f>
        <v/>
      </c>
      <c r="H2756" s="50" t="str">
        <f t="shared" ref="H2756:H2819" si="130">IF(AND(C2756="",E2756="",F2756="",G2756=""),"",SUM(C2756,E2756:G2756))</f>
        <v/>
      </c>
      <c r="I2756" t="str" cm="1">
        <f t="array" ref="I2756">_xlfn.IFS('Paraclinicos '!Q2691="","",'Paraclinicos '!Q2691&gt;=65,1,'Paraclinicos '!Q2691&lt;65,0)</f>
        <v/>
      </c>
      <c r="J2756" t="str" cm="1">
        <f t="array" ref="J2756">_xlfn.IFS('Paraclinicos '!I2691="","",'Paraclinicos '!I2691&gt;7,1,'Paraclinicos '!I2691&lt;=7,0)</f>
        <v/>
      </c>
      <c r="K2756" t="str" cm="1">
        <f t="array" ref="K2756">_xlfn.IFS('Paraclinicos '!W2691="","",'Paraclinicos '!W2691&lt;=8,1,'Paraclinicos '!W2691&gt;8,0)</f>
        <v/>
      </c>
      <c r="L2756" t="str" cm="1">
        <f t="array" ref="L2756">_xlfn.IFS('Paraclinicos '!S2691="","",'Paraclinicos '!S2691&gt;=30,1,'Paraclinicos '!S2691&lt;30,0)</f>
        <v/>
      </c>
      <c r="M2756" t="str" cm="1">
        <f t="array" ref="M2756">_xlfn.IFS(OR('Paraclinicos '!T2691="",'Paraclinicos '!U2691=""),"",OR('Paraclinicos '!T2691&lt;=90,'Paraclinicos '!U2691&lt;=60),1,OR('Paraclinicos '!T2691&gt;90,'Paraclinicos '!U2691&gt;60),0)</f>
        <v/>
      </c>
      <c r="N2756" s="45" t="str">
        <f t="shared" ref="N2756:N2819" si="131">IF(AND(J2755="",J2756="",K2756="",L2756="",M2756=""),"",SUM(J2755:M2756))</f>
        <v/>
      </c>
      <c r="O2756" t="str" cm="1">
        <f t="array" ref="O2756">_xlfn.IFS(OR('Paraclinicos '!M2691="",'Paraclinicos '!N2691="",'Paraclinicos '!N2691=0),"",'Paraclinicos '!M2691/'Paraclinicos '!N2691&lt;100,4,'Paraclinicos '!M2691/'Paraclinicos '!N2691&lt;200,3,'Paraclinicos '!M2691/'Paraclinicos '!N2691&lt;300,2,'Paraclinicos '!M2691/'Paraclinicos '!N2691&lt;400,1,'Paraclinicos '!M2691/'Paraclinicos '!N2691&gt;=400,0)</f>
        <v/>
      </c>
      <c r="P2756" t="str" cm="1">
        <f t="array" ref="P2756">_xlfn.IFS('Paraclinicos '!C2691="","",'Paraclinicos '!C2691&lt;20,4,'Paraclinicos '!C2691&lt;50,3,'Paraclinicos '!C2691&lt;100,2,'Paraclinicos '!C2691&lt;150,1,'Paraclinicos '!C2691&gt;150,0)</f>
        <v/>
      </c>
      <c r="Q2756" t="str" cm="1">
        <f t="array" ref="Q2756">_xlfn.IFS('Paraclinicos '!O2691="","",'Paraclinicos '!O2691&lt;1.2,0,'Paraclinicos '!O2691&lt;2,1,'Paraclinicos '!O2691&lt;3.5,2,'Paraclinicos '!O2691&lt;5,3,'Paraclinicos '!O2691&gt;5,4)</f>
        <v/>
      </c>
      <c r="R2756" t="str" cm="1">
        <f t="array" ref="R2756">_xlfn.IFS('Paraclinicos '!J2691="","",'Paraclinicos '!J2691&lt;1.2,0,'Paraclinicos '!J2691&lt;2,1,'Paraclinicos '!J2691&lt;6,2,'Paraclinicos '!J2691&lt;12,3,'Paraclinicos '!J2691&gt;=12,4)</f>
        <v/>
      </c>
      <c r="S2756" t="str" cm="1">
        <f t="array" ref="S2756">_xlfn.IFS('Paraclinicos '!Y2691="","",'Paraclinicos '!Y2691&lt;70,1,'Paraclinicos '!Y2691&gt;=70,0)</f>
        <v/>
      </c>
      <c r="T2756" t="str" cm="1">
        <f t="array" ref="T2756">_xlfn.IFS('Paraclinicos '!W2691="","",'Paraclinicos '!W2691&lt;6,4,'Paraclinicos '!W2691&lt;10,3,'Paraclinicos '!W2691&lt;13,2,'Paraclinicos '!W2691&lt;15,1,'Paraclinicos '!W2691=15,0)</f>
        <v/>
      </c>
      <c r="U2756" s="54" t="str">
        <f t="shared" si="129"/>
        <v/>
      </c>
      <c r="V2756" t="str" cm="1">
        <f t="array" ref="V2756">_xlfn.IFS('Paraclinicos '!S2691="","",OR('Paraclinicos '!S2691&lt;=8,'Paraclinicos '!S2691&gt;=25),3,'Paraclinicos '!S2691&lt;12,1,'Paraclinicos '!S2691&lt;21,0,'Paraclinicos '!S2691&lt;25,2)</f>
        <v/>
      </c>
      <c r="W2756" t="str">
        <f>IFERROR(IF(INDEX('BD Demog para scores enalazar'!Y$2:'BD Demog para scores enalazar'!Y$3000,MATCH(Formulas!A2756,'BD Demog para scores enalazar'!A$2:'BD Demog para scores enalazar'!A$3000,0))=1,"SI","NO"),"")</f>
        <v/>
      </c>
      <c r="X2756" s="9" t="str">
        <f>IFERROR(IF(INDEX('BD Demog para scores enalazar'!AJ$2:'BD Demog para scores enalazar'!AJ$3000,MATCH(Formulas!A2756,'BD Demog para scores enalazar'!A$2:'BD Demog para scores enalazar'!A$3000,0))=1,"SI","NO"),"")</f>
        <v/>
      </c>
      <c r="Y2756" t="str" cm="1">
        <f t="array" ref="Y2756">IF(AND(W2756="NO",X2756="NO"),_xlfn.IFS('Paraclinicos '!K2691&lt;=91,3,'Paraclinicos '!K2691&lt;94,2,'Paraclinicos '!K2691&lt;96,1,'Paraclinicos '!K2691&gt;=96,0),"")</f>
        <v/>
      </c>
      <c r="Z2756" t="str" cm="1">
        <f t="array" ref="Z2756">IF(OR(W2756="SI",X2756="SI"),_xlfn.IFS(OR(AND('Paraclinicos '!K2692&lt;=83),AND('Paraclinicos '!K2692&gt;=97,AA2756=2)),3,OR(AND('Paraclinicos '!K2692&lt;=86),AND('Paraclinicos '!K2692&gt;=94,AA2756=2)),2,OR(AND('Paraclinicos '!K2692&lt;=88),AND('Paraclinicos '!K2692&gt;=92,AA2756=2)),1,OR(AND('Paraclinicos '!K2692&gt;=88,'Paraclinicos '!K2692&lt;=92),AND('Paraclinicos '!K2692&gt;=93,AA2756=0)),0),"")</f>
        <v/>
      </c>
      <c r="AA2756" t="str" cm="1">
        <f t="array" ref="AA2756">_xlfn.IFS('Paraclinicos '!E2691="","",'Paraclinicos '!E2691="Oxigeno",2,'Paraclinicos '!E2691="Aire",0)</f>
        <v/>
      </c>
    </row>
    <row r="2757" spans="1:27" x14ac:dyDescent="0.25">
      <c r="A2757">
        <f>'Paraclinicos '!A2692</f>
        <v>0</v>
      </c>
      <c r="B2757" s="3">
        <f>'Paraclinicos '!R2692</f>
        <v>0</v>
      </c>
      <c r="C2757" t="str" cm="1">
        <f t="array" ref="C2757">_xlfn.IFS('Paraclinicos '!Q2692="","",'Paraclinicos '!Q2692&gt;60,3,'Paraclinicos '!Q2692&lt;=60,1)</f>
        <v/>
      </c>
      <c r="D2757" t="str">
        <f>IFERROR(IF(INDEX('BD Demog para scores enalazar'!BC$2:BC$3000,MATCH(Formulas!A2757,'BD Demog para scores enalazar'!A$2:A$3000,0))=0,"SI","NO"),"")</f>
        <v/>
      </c>
      <c r="E2757" t="str" cm="1">
        <f t="array" ref="E2757">_xlfn.IFS(D2757="","",D2757="SI",4,D2757="NO",1)</f>
        <v/>
      </c>
      <c r="F2757" t="str" cm="1">
        <f t="array" ref="F2757">_xlfn.IFS('Paraclinicos '!B2692="","",'Paraclinicos '!B2692&gt;1,1,'Paraclinicos '!B2692&lt;=1,3)</f>
        <v/>
      </c>
      <c r="G2757" t="str" cm="1">
        <f t="array" ref="G2757">_xlfn.IFS('Paraclinicos '!D2692="","",AND('Paraclinicos '!D2692&gt;=250,'Paraclinicos '!D2692&lt;=500),2,'Paraclinicos '!D2692&gt;500,3,'Paraclinicos '!D2692&lt;250,1)</f>
        <v/>
      </c>
      <c r="H2757" s="50" t="str">
        <f t="shared" si="130"/>
        <v/>
      </c>
      <c r="I2757" t="str" cm="1">
        <f t="array" ref="I2757">_xlfn.IFS('Paraclinicos '!Q2692="","",'Paraclinicos '!Q2692&gt;=65,1,'Paraclinicos '!Q2692&lt;65,0)</f>
        <v/>
      </c>
      <c r="J2757" t="str" cm="1">
        <f t="array" ref="J2757">_xlfn.IFS('Paraclinicos '!I2692="","",'Paraclinicos '!I2692&gt;7,1,'Paraclinicos '!I2692&lt;=7,0)</f>
        <v/>
      </c>
      <c r="K2757" t="str" cm="1">
        <f t="array" ref="K2757">_xlfn.IFS('Paraclinicos '!W2692="","",'Paraclinicos '!W2692&lt;=8,1,'Paraclinicos '!W2692&gt;8,0)</f>
        <v/>
      </c>
      <c r="L2757" t="str" cm="1">
        <f t="array" ref="L2757">_xlfn.IFS('Paraclinicos '!S2692="","",'Paraclinicos '!S2692&gt;=30,1,'Paraclinicos '!S2692&lt;30,0)</f>
        <v/>
      </c>
      <c r="M2757" t="str" cm="1">
        <f t="array" ref="M2757">_xlfn.IFS(OR('Paraclinicos '!T2692="",'Paraclinicos '!U2692=""),"",OR('Paraclinicos '!T2692&lt;=90,'Paraclinicos '!U2692&lt;=60),1,OR('Paraclinicos '!T2692&gt;90,'Paraclinicos '!U2692&gt;60),0)</f>
        <v/>
      </c>
      <c r="N2757" s="45" t="str">
        <f t="shared" si="131"/>
        <v/>
      </c>
      <c r="O2757" t="str" cm="1">
        <f t="array" ref="O2757">_xlfn.IFS(OR('Paraclinicos '!M2692="",'Paraclinicos '!N2692="",'Paraclinicos '!N2692=0),"",'Paraclinicos '!M2692/'Paraclinicos '!N2692&lt;100,4,'Paraclinicos '!M2692/'Paraclinicos '!N2692&lt;200,3,'Paraclinicos '!M2692/'Paraclinicos '!N2692&lt;300,2,'Paraclinicos '!M2692/'Paraclinicos '!N2692&lt;400,1,'Paraclinicos '!M2692/'Paraclinicos '!N2692&gt;=400,0)</f>
        <v/>
      </c>
      <c r="P2757" t="str" cm="1">
        <f t="array" ref="P2757">_xlfn.IFS('Paraclinicos '!C2692="","",'Paraclinicos '!C2692&lt;20,4,'Paraclinicos '!C2692&lt;50,3,'Paraclinicos '!C2692&lt;100,2,'Paraclinicos '!C2692&lt;150,1,'Paraclinicos '!C2692&gt;150,0)</f>
        <v/>
      </c>
      <c r="Q2757" t="str" cm="1">
        <f t="array" ref="Q2757">_xlfn.IFS('Paraclinicos '!O2692="","",'Paraclinicos '!O2692&lt;1.2,0,'Paraclinicos '!O2692&lt;2,1,'Paraclinicos '!O2692&lt;3.5,2,'Paraclinicos '!O2692&lt;5,3,'Paraclinicos '!O2692&gt;5,4)</f>
        <v/>
      </c>
      <c r="R2757" t="str" cm="1">
        <f t="array" ref="R2757">_xlfn.IFS('Paraclinicos '!J2692="","",'Paraclinicos '!J2692&lt;1.2,0,'Paraclinicos '!J2692&lt;2,1,'Paraclinicos '!J2692&lt;6,2,'Paraclinicos '!J2692&lt;12,3,'Paraclinicos '!J2692&gt;=12,4)</f>
        <v/>
      </c>
      <c r="S2757" t="str" cm="1">
        <f t="array" ref="S2757">_xlfn.IFS('Paraclinicos '!Y2692="","",'Paraclinicos '!Y2692&lt;70,1,'Paraclinicos '!Y2692&gt;=70,0)</f>
        <v/>
      </c>
      <c r="T2757" t="str" cm="1">
        <f t="array" ref="T2757">_xlfn.IFS('Paraclinicos '!W2692="","",'Paraclinicos '!W2692&lt;6,4,'Paraclinicos '!W2692&lt;10,3,'Paraclinicos '!W2692&lt;13,2,'Paraclinicos '!W2692&lt;15,1,'Paraclinicos '!W2692=15,0)</f>
        <v/>
      </c>
      <c r="U2757" s="54" t="str">
        <f t="shared" si="129"/>
        <v/>
      </c>
      <c r="V2757" t="str" cm="1">
        <f t="array" ref="V2757">_xlfn.IFS('Paraclinicos '!S2692="","",OR('Paraclinicos '!S2692&lt;=8,'Paraclinicos '!S2692&gt;=25),3,'Paraclinicos '!S2692&lt;12,1,'Paraclinicos '!S2692&lt;21,0,'Paraclinicos '!S2692&lt;25,2)</f>
        <v/>
      </c>
      <c r="W2757" t="str">
        <f>IFERROR(IF(INDEX('BD Demog para scores enalazar'!Y$2:'BD Demog para scores enalazar'!Y$3000,MATCH(Formulas!A2757,'BD Demog para scores enalazar'!A$2:'BD Demog para scores enalazar'!A$3000,0))=1,"SI","NO"),"")</f>
        <v/>
      </c>
      <c r="X2757" s="9" t="str">
        <f>IFERROR(IF(INDEX('BD Demog para scores enalazar'!AJ$2:'BD Demog para scores enalazar'!AJ$3000,MATCH(Formulas!A2757,'BD Demog para scores enalazar'!A$2:'BD Demog para scores enalazar'!A$3000,0))=1,"SI","NO"),"")</f>
        <v/>
      </c>
      <c r="Y2757" t="str" cm="1">
        <f t="array" ref="Y2757">IF(AND(W2757="NO",X2757="NO"),_xlfn.IFS('Paraclinicos '!K2692&lt;=91,3,'Paraclinicos '!K2692&lt;94,2,'Paraclinicos '!K2692&lt;96,1,'Paraclinicos '!K2692&gt;=96,0),"")</f>
        <v/>
      </c>
      <c r="Z2757" t="str" cm="1">
        <f t="array" ref="Z2757">IF(OR(W2757="SI",X2757="SI"),_xlfn.IFS(OR(AND('Paraclinicos '!K2693&lt;=83),AND('Paraclinicos '!K2693&gt;=97,AA2757=2)),3,OR(AND('Paraclinicos '!K2693&lt;=86),AND('Paraclinicos '!K2693&gt;=94,AA2757=2)),2,OR(AND('Paraclinicos '!K2693&lt;=88),AND('Paraclinicos '!K2693&gt;=92,AA2757=2)),1,OR(AND('Paraclinicos '!K2693&gt;=88,'Paraclinicos '!K2693&lt;=92),AND('Paraclinicos '!K2693&gt;=93,AA2757=0)),0),"")</f>
        <v/>
      </c>
      <c r="AA2757" t="str" cm="1">
        <f t="array" ref="AA2757">_xlfn.IFS('Paraclinicos '!E2692="","",'Paraclinicos '!E2692="Oxigeno",2,'Paraclinicos '!E2692="Aire",0)</f>
        <v/>
      </c>
    </row>
    <row r="2758" spans="1:27" x14ac:dyDescent="0.25">
      <c r="A2758">
        <f>'Paraclinicos '!A2693</f>
        <v>0</v>
      </c>
      <c r="B2758" s="3">
        <f>'Paraclinicos '!R2693</f>
        <v>0</v>
      </c>
      <c r="C2758" t="str" cm="1">
        <f t="array" ref="C2758">_xlfn.IFS('Paraclinicos '!Q2693="","",'Paraclinicos '!Q2693&gt;60,3,'Paraclinicos '!Q2693&lt;=60,1)</f>
        <v/>
      </c>
      <c r="D2758" t="str">
        <f>IFERROR(IF(INDEX('BD Demog para scores enalazar'!BC$2:BC$3000,MATCH(Formulas!A2758,'BD Demog para scores enalazar'!A$2:A$3000,0))=0,"SI","NO"),"")</f>
        <v/>
      </c>
      <c r="E2758" t="str" cm="1">
        <f t="array" ref="E2758">_xlfn.IFS(D2758="","",D2758="SI",4,D2758="NO",1)</f>
        <v/>
      </c>
      <c r="F2758" t="str" cm="1">
        <f t="array" ref="F2758">_xlfn.IFS('Paraclinicos '!B2693="","",'Paraclinicos '!B2693&gt;1,1,'Paraclinicos '!B2693&lt;=1,3)</f>
        <v/>
      </c>
      <c r="G2758" t="str" cm="1">
        <f t="array" ref="G2758">_xlfn.IFS('Paraclinicos '!D2693="","",AND('Paraclinicos '!D2693&gt;=250,'Paraclinicos '!D2693&lt;=500),2,'Paraclinicos '!D2693&gt;500,3,'Paraclinicos '!D2693&lt;250,1)</f>
        <v/>
      </c>
      <c r="H2758" s="50" t="str">
        <f t="shared" si="130"/>
        <v/>
      </c>
      <c r="I2758" t="str" cm="1">
        <f t="array" ref="I2758">_xlfn.IFS('Paraclinicos '!Q2693="","",'Paraclinicos '!Q2693&gt;=65,1,'Paraclinicos '!Q2693&lt;65,0)</f>
        <v/>
      </c>
      <c r="J2758" t="str" cm="1">
        <f t="array" ref="J2758">_xlfn.IFS('Paraclinicos '!I2693="","",'Paraclinicos '!I2693&gt;7,1,'Paraclinicos '!I2693&lt;=7,0)</f>
        <v/>
      </c>
      <c r="K2758" t="str" cm="1">
        <f t="array" ref="K2758">_xlfn.IFS('Paraclinicos '!W2693="","",'Paraclinicos '!W2693&lt;=8,1,'Paraclinicos '!W2693&gt;8,0)</f>
        <v/>
      </c>
      <c r="L2758" t="str" cm="1">
        <f t="array" ref="L2758">_xlfn.IFS('Paraclinicos '!S2693="","",'Paraclinicos '!S2693&gt;=30,1,'Paraclinicos '!S2693&lt;30,0)</f>
        <v/>
      </c>
      <c r="M2758" t="str" cm="1">
        <f t="array" ref="M2758">_xlfn.IFS(OR('Paraclinicos '!T2693="",'Paraclinicos '!U2693=""),"",OR('Paraclinicos '!T2693&lt;=90,'Paraclinicos '!U2693&lt;=60),1,OR('Paraclinicos '!T2693&gt;90,'Paraclinicos '!U2693&gt;60),0)</f>
        <v/>
      </c>
      <c r="N2758" s="45" t="str">
        <f t="shared" si="131"/>
        <v/>
      </c>
      <c r="O2758" t="str" cm="1">
        <f t="array" ref="O2758">_xlfn.IFS(OR('Paraclinicos '!M2693="",'Paraclinicos '!N2693="",'Paraclinicos '!N2693=0),"",'Paraclinicos '!M2693/'Paraclinicos '!N2693&lt;100,4,'Paraclinicos '!M2693/'Paraclinicos '!N2693&lt;200,3,'Paraclinicos '!M2693/'Paraclinicos '!N2693&lt;300,2,'Paraclinicos '!M2693/'Paraclinicos '!N2693&lt;400,1,'Paraclinicos '!M2693/'Paraclinicos '!N2693&gt;=400,0)</f>
        <v/>
      </c>
      <c r="P2758" t="str" cm="1">
        <f t="array" ref="P2758">_xlfn.IFS('Paraclinicos '!C2693="","",'Paraclinicos '!C2693&lt;20,4,'Paraclinicos '!C2693&lt;50,3,'Paraclinicos '!C2693&lt;100,2,'Paraclinicos '!C2693&lt;150,1,'Paraclinicos '!C2693&gt;150,0)</f>
        <v/>
      </c>
      <c r="Q2758" t="str" cm="1">
        <f t="array" ref="Q2758">_xlfn.IFS('Paraclinicos '!O2693="","",'Paraclinicos '!O2693&lt;1.2,0,'Paraclinicos '!O2693&lt;2,1,'Paraclinicos '!O2693&lt;3.5,2,'Paraclinicos '!O2693&lt;5,3,'Paraclinicos '!O2693&gt;5,4)</f>
        <v/>
      </c>
      <c r="R2758" t="str" cm="1">
        <f t="array" ref="R2758">_xlfn.IFS('Paraclinicos '!J2693="","",'Paraclinicos '!J2693&lt;1.2,0,'Paraclinicos '!J2693&lt;2,1,'Paraclinicos '!J2693&lt;6,2,'Paraclinicos '!J2693&lt;12,3,'Paraclinicos '!J2693&gt;=12,4)</f>
        <v/>
      </c>
      <c r="S2758" t="str" cm="1">
        <f t="array" ref="S2758">_xlfn.IFS('Paraclinicos '!Y2693="","",'Paraclinicos '!Y2693&lt;70,1,'Paraclinicos '!Y2693&gt;=70,0)</f>
        <v/>
      </c>
      <c r="T2758" t="str" cm="1">
        <f t="array" ref="T2758">_xlfn.IFS('Paraclinicos '!W2693="","",'Paraclinicos '!W2693&lt;6,4,'Paraclinicos '!W2693&lt;10,3,'Paraclinicos '!W2693&lt;13,2,'Paraclinicos '!W2693&lt;15,1,'Paraclinicos '!W2693=15,0)</f>
        <v/>
      </c>
      <c r="U2758" s="54" t="str">
        <f t="shared" si="129"/>
        <v/>
      </c>
      <c r="V2758" t="str" cm="1">
        <f t="array" ref="V2758">_xlfn.IFS('Paraclinicos '!S2693="","",OR('Paraclinicos '!S2693&lt;=8,'Paraclinicos '!S2693&gt;=25),3,'Paraclinicos '!S2693&lt;12,1,'Paraclinicos '!S2693&lt;21,0,'Paraclinicos '!S2693&lt;25,2)</f>
        <v/>
      </c>
      <c r="W2758" t="str">
        <f>IFERROR(IF(INDEX('BD Demog para scores enalazar'!Y$2:'BD Demog para scores enalazar'!Y$3000,MATCH(Formulas!A2758,'BD Demog para scores enalazar'!A$2:'BD Demog para scores enalazar'!A$3000,0))=1,"SI","NO"),"")</f>
        <v/>
      </c>
      <c r="X2758" s="9" t="str">
        <f>IFERROR(IF(INDEX('BD Demog para scores enalazar'!AJ$2:'BD Demog para scores enalazar'!AJ$3000,MATCH(Formulas!A2758,'BD Demog para scores enalazar'!A$2:'BD Demog para scores enalazar'!A$3000,0))=1,"SI","NO"),"")</f>
        <v/>
      </c>
      <c r="Y2758" t="str" cm="1">
        <f t="array" ref="Y2758">IF(AND(W2758="NO",X2758="NO"),_xlfn.IFS('Paraclinicos '!K2693&lt;=91,3,'Paraclinicos '!K2693&lt;94,2,'Paraclinicos '!K2693&lt;96,1,'Paraclinicos '!K2693&gt;=96,0),"")</f>
        <v/>
      </c>
      <c r="Z2758" t="str" cm="1">
        <f t="array" ref="Z2758">IF(OR(W2758="SI",X2758="SI"),_xlfn.IFS(OR(AND('Paraclinicos '!K2694&lt;=83),AND('Paraclinicos '!K2694&gt;=97,AA2758=2)),3,OR(AND('Paraclinicos '!K2694&lt;=86),AND('Paraclinicos '!K2694&gt;=94,AA2758=2)),2,OR(AND('Paraclinicos '!K2694&lt;=88),AND('Paraclinicos '!K2694&gt;=92,AA2758=2)),1,OR(AND('Paraclinicos '!K2694&gt;=88,'Paraclinicos '!K2694&lt;=92),AND('Paraclinicos '!K2694&gt;=93,AA2758=0)),0),"")</f>
        <v/>
      </c>
      <c r="AA2758" t="str" cm="1">
        <f t="array" ref="AA2758">_xlfn.IFS('Paraclinicos '!E2693="","",'Paraclinicos '!E2693="Oxigeno",2,'Paraclinicos '!E2693="Aire",0)</f>
        <v/>
      </c>
    </row>
    <row r="2759" spans="1:27" x14ac:dyDescent="0.25">
      <c r="A2759">
        <f>'Paraclinicos '!A2694</f>
        <v>0</v>
      </c>
      <c r="B2759" s="3">
        <f>'Paraclinicos '!R2694</f>
        <v>0</v>
      </c>
      <c r="C2759" t="str" cm="1">
        <f t="array" ref="C2759">_xlfn.IFS('Paraclinicos '!Q2694="","",'Paraclinicos '!Q2694&gt;60,3,'Paraclinicos '!Q2694&lt;=60,1)</f>
        <v/>
      </c>
      <c r="D2759" t="str">
        <f>IFERROR(IF(INDEX('BD Demog para scores enalazar'!BC$2:BC$3000,MATCH(Formulas!A2759,'BD Demog para scores enalazar'!A$2:A$3000,0))=0,"SI","NO"),"")</f>
        <v/>
      </c>
      <c r="E2759" t="str" cm="1">
        <f t="array" ref="E2759">_xlfn.IFS(D2759="","",D2759="SI",4,D2759="NO",1)</f>
        <v/>
      </c>
      <c r="F2759" t="str" cm="1">
        <f t="array" ref="F2759">_xlfn.IFS('Paraclinicos '!B2694="","",'Paraclinicos '!B2694&gt;1,1,'Paraclinicos '!B2694&lt;=1,3)</f>
        <v/>
      </c>
      <c r="G2759" t="str" cm="1">
        <f t="array" ref="G2759">_xlfn.IFS('Paraclinicos '!D2694="","",AND('Paraclinicos '!D2694&gt;=250,'Paraclinicos '!D2694&lt;=500),2,'Paraclinicos '!D2694&gt;500,3,'Paraclinicos '!D2694&lt;250,1)</f>
        <v/>
      </c>
      <c r="H2759" s="50" t="str">
        <f t="shared" si="130"/>
        <v/>
      </c>
      <c r="I2759" t="str" cm="1">
        <f t="array" ref="I2759">_xlfn.IFS('Paraclinicos '!Q2694="","",'Paraclinicos '!Q2694&gt;=65,1,'Paraclinicos '!Q2694&lt;65,0)</f>
        <v/>
      </c>
      <c r="J2759" t="str" cm="1">
        <f t="array" ref="J2759">_xlfn.IFS('Paraclinicos '!I2694="","",'Paraclinicos '!I2694&gt;7,1,'Paraclinicos '!I2694&lt;=7,0)</f>
        <v/>
      </c>
      <c r="K2759" t="str" cm="1">
        <f t="array" ref="K2759">_xlfn.IFS('Paraclinicos '!W2694="","",'Paraclinicos '!W2694&lt;=8,1,'Paraclinicos '!W2694&gt;8,0)</f>
        <v/>
      </c>
      <c r="L2759" t="str" cm="1">
        <f t="array" ref="L2759">_xlfn.IFS('Paraclinicos '!S2694="","",'Paraclinicos '!S2694&gt;=30,1,'Paraclinicos '!S2694&lt;30,0)</f>
        <v/>
      </c>
      <c r="M2759" t="str" cm="1">
        <f t="array" ref="M2759">_xlfn.IFS(OR('Paraclinicos '!T2694="",'Paraclinicos '!U2694=""),"",OR('Paraclinicos '!T2694&lt;=90,'Paraclinicos '!U2694&lt;=60),1,OR('Paraclinicos '!T2694&gt;90,'Paraclinicos '!U2694&gt;60),0)</f>
        <v/>
      </c>
      <c r="N2759" s="45" t="str">
        <f t="shared" si="131"/>
        <v/>
      </c>
      <c r="O2759" t="str" cm="1">
        <f t="array" ref="O2759">_xlfn.IFS(OR('Paraclinicos '!M2694="",'Paraclinicos '!N2694="",'Paraclinicos '!N2694=0),"",'Paraclinicos '!M2694/'Paraclinicos '!N2694&lt;100,4,'Paraclinicos '!M2694/'Paraclinicos '!N2694&lt;200,3,'Paraclinicos '!M2694/'Paraclinicos '!N2694&lt;300,2,'Paraclinicos '!M2694/'Paraclinicos '!N2694&lt;400,1,'Paraclinicos '!M2694/'Paraclinicos '!N2694&gt;=400,0)</f>
        <v/>
      </c>
      <c r="P2759" t="str" cm="1">
        <f t="array" ref="P2759">_xlfn.IFS('Paraclinicos '!C2694="","",'Paraclinicos '!C2694&lt;20,4,'Paraclinicos '!C2694&lt;50,3,'Paraclinicos '!C2694&lt;100,2,'Paraclinicos '!C2694&lt;150,1,'Paraclinicos '!C2694&gt;150,0)</f>
        <v/>
      </c>
      <c r="Q2759" t="str" cm="1">
        <f t="array" ref="Q2759">_xlfn.IFS('Paraclinicos '!O2694="","",'Paraclinicos '!O2694&lt;1.2,0,'Paraclinicos '!O2694&lt;2,1,'Paraclinicos '!O2694&lt;3.5,2,'Paraclinicos '!O2694&lt;5,3,'Paraclinicos '!O2694&gt;5,4)</f>
        <v/>
      </c>
      <c r="R2759" t="str" cm="1">
        <f t="array" ref="R2759">_xlfn.IFS('Paraclinicos '!J2694="","",'Paraclinicos '!J2694&lt;1.2,0,'Paraclinicos '!J2694&lt;2,1,'Paraclinicos '!J2694&lt;6,2,'Paraclinicos '!J2694&lt;12,3,'Paraclinicos '!J2694&gt;=12,4)</f>
        <v/>
      </c>
      <c r="S2759" t="str" cm="1">
        <f t="array" ref="S2759">_xlfn.IFS('Paraclinicos '!Y2694="","",'Paraclinicos '!Y2694&lt;70,1,'Paraclinicos '!Y2694&gt;=70,0)</f>
        <v/>
      </c>
      <c r="T2759" t="str" cm="1">
        <f t="array" ref="T2759">_xlfn.IFS('Paraclinicos '!W2694="","",'Paraclinicos '!W2694&lt;6,4,'Paraclinicos '!W2694&lt;10,3,'Paraclinicos '!W2694&lt;13,2,'Paraclinicos '!W2694&lt;15,1,'Paraclinicos '!W2694=15,0)</f>
        <v/>
      </c>
      <c r="U2759" s="54" t="str">
        <f t="shared" si="129"/>
        <v/>
      </c>
      <c r="V2759" t="str" cm="1">
        <f t="array" ref="V2759">_xlfn.IFS('Paraclinicos '!S2694="","",OR('Paraclinicos '!S2694&lt;=8,'Paraclinicos '!S2694&gt;=25),3,'Paraclinicos '!S2694&lt;12,1,'Paraclinicos '!S2694&lt;21,0,'Paraclinicos '!S2694&lt;25,2)</f>
        <v/>
      </c>
      <c r="W2759" t="str">
        <f>IFERROR(IF(INDEX('BD Demog para scores enalazar'!Y$2:'BD Demog para scores enalazar'!Y$3000,MATCH(Formulas!A2759,'BD Demog para scores enalazar'!A$2:'BD Demog para scores enalazar'!A$3000,0))=1,"SI","NO"),"")</f>
        <v/>
      </c>
      <c r="X2759" s="9" t="str">
        <f>IFERROR(IF(INDEX('BD Demog para scores enalazar'!AJ$2:'BD Demog para scores enalazar'!AJ$3000,MATCH(Formulas!A2759,'BD Demog para scores enalazar'!A$2:'BD Demog para scores enalazar'!A$3000,0))=1,"SI","NO"),"")</f>
        <v/>
      </c>
      <c r="Y2759" t="str" cm="1">
        <f t="array" ref="Y2759">IF(AND(W2759="NO",X2759="NO"),_xlfn.IFS('Paraclinicos '!K2694&lt;=91,3,'Paraclinicos '!K2694&lt;94,2,'Paraclinicos '!K2694&lt;96,1,'Paraclinicos '!K2694&gt;=96,0),"")</f>
        <v/>
      </c>
      <c r="Z2759" t="str" cm="1">
        <f t="array" ref="Z2759">IF(OR(W2759="SI",X2759="SI"),_xlfn.IFS(OR(AND('Paraclinicos '!K2695&lt;=83),AND('Paraclinicos '!K2695&gt;=97,AA2759=2)),3,OR(AND('Paraclinicos '!K2695&lt;=86),AND('Paraclinicos '!K2695&gt;=94,AA2759=2)),2,OR(AND('Paraclinicos '!K2695&lt;=88),AND('Paraclinicos '!K2695&gt;=92,AA2759=2)),1,OR(AND('Paraclinicos '!K2695&gt;=88,'Paraclinicos '!K2695&lt;=92),AND('Paraclinicos '!K2695&gt;=93,AA2759=0)),0),"")</f>
        <v/>
      </c>
      <c r="AA2759" t="str" cm="1">
        <f t="array" ref="AA2759">_xlfn.IFS('Paraclinicos '!E2694="","",'Paraclinicos '!E2694="Oxigeno",2,'Paraclinicos '!E2694="Aire",0)</f>
        <v/>
      </c>
    </row>
    <row r="2760" spans="1:27" x14ac:dyDescent="0.25">
      <c r="A2760">
        <f>'Paraclinicos '!A2695</f>
        <v>0</v>
      </c>
      <c r="B2760" s="3">
        <f>'Paraclinicos '!R2695</f>
        <v>0</v>
      </c>
      <c r="C2760" t="str" cm="1">
        <f t="array" ref="C2760">_xlfn.IFS('Paraclinicos '!Q2695="","",'Paraclinicos '!Q2695&gt;60,3,'Paraclinicos '!Q2695&lt;=60,1)</f>
        <v/>
      </c>
      <c r="D2760" t="str">
        <f>IFERROR(IF(INDEX('BD Demog para scores enalazar'!BC$2:BC$3000,MATCH(Formulas!A2760,'BD Demog para scores enalazar'!A$2:A$3000,0))=0,"SI","NO"),"")</f>
        <v/>
      </c>
      <c r="E2760" t="str" cm="1">
        <f t="array" ref="E2760">_xlfn.IFS(D2760="","",D2760="SI",4,D2760="NO",1)</f>
        <v/>
      </c>
      <c r="F2760" t="str" cm="1">
        <f t="array" ref="F2760">_xlfn.IFS('Paraclinicos '!B2695="","",'Paraclinicos '!B2695&gt;1,1,'Paraclinicos '!B2695&lt;=1,3)</f>
        <v/>
      </c>
      <c r="G2760" t="str" cm="1">
        <f t="array" ref="G2760">_xlfn.IFS('Paraclinicos '!D2695="","",AND('Paraclinicos '!D2695&gt;=250,'Paraclinicos '!D2695&lt;=500),2,'Paraclinicos '!D2695&gt;500,3,'Paraclinicos '!D2695&lt;250,1)</f>
        <v/>
      </c>
      <c r="H2760" s="50" t="str">
        <f t="shared" si="130"/>
        <v/>
      </c>
      <c r="I2760" t="str" cm="1">
        <f t="array" ref="I2760">_xlfn.IFS('Paraclinicos '!Q2695="","",'Paraclinicos '!Q2695&gt;=65,1,'Paraclinicos '!Q2695&lt;65,0)</f>
        <v/>
      </c>
      <c r="J2760" t="str" cm="1">
        <f t="array" ref="J2760">_xlfn.IFS('Paraclinicos '!I2695="","",'Paraclinicos '!I2695&gt;7,1,'Paraclinicos '!I2695&lt;=7,0)</f>
        <v/>
      </c>
      <c r="K2760" t="str" cm="1">
        <f t="array" ref="K2760">_xlfn.IFS('Paraclinicos '!W2695="","",'Paraclinicos '!W2695&lt;=8,1,'Paraclinicos '!W2695&gt;8,0)</f>
        <v/>
      </c>
      <c r="L2760" t="str" cm="1">
        <f t="array" ref="L2760">_xlfn.IFS('Paraclinicos '!S2695="","",'Paraclinicos '!S2695&gt;=30,1,'Paraclinicos '!S2695&lt;30,0)</f>
        <v/>
      </c>
      <c r="M2760" t="str" cm="1">
        <f t="array" ref="M2760">_xlfn.IFS(OR('Paraclinicos '!T2695="",'Paraclinicos '!U2695=""),"",OR('Paraclinicos '!T2695&lt;=90,'Paraclinicos '!U2695&lt;=60),1,OR('Paraclinicos '!T2695&gt;90,'Paraclinicos '!U2695&gt;60),0)</f>
        <v/>
      </c>
      <c r="N2760" s="45" t="str">
        <f t="shared" si="131"/>
        <v/>
      </c>
      <c r="O2760" t="str" cm="1">
        <f t="array" ref="O2760">_xlfn.IFS(OR('Paraclinicos '!M2695="",'Paraclinicos '!N2695="",'Paraclinicos '!N2695=0),"",'Paraclinicos '!M2695/'Paraclinicos '!N2695&lt;100,4,'Paraclinicos '!M2695/'Paraclinicos '!N2695&lt;200,3,'Paraclinicos '!M2695/'Paraclinicos '!N2695&lt;300,2,'Paraclinicos '!M2695/'Paraclinicos '!N2695&lt;400,1,'Paraclinicos '!M2695/'Paraclinicos '!N2695&gt;=400,0)</f>
        <v/>
      </c>
      <c r="P2760" t="str" cm="1">
        <f t="array" ref="P2760">_xlfn.IFS('Paraclinicos '!C2695="","",'Paraclinicos '!C2695&lt;20,4,'Paraclinicos '!C2695&lt;50,3,'Paraclinicos '!C2695&lt;100,2,'Paraclinicos '!C2695&lt;150,1,'Paraclinicos '!C2695&gt;150,0)</f>
        <v/>
      </c>
      <c r="Q2760" t="str" cm="1">
        <f t="array" ref="Q2760">_xlfn.IFS('Paraclinicos '!O2695="","",'Paraclinicos '!O2695&lt;1.2,0,'Paraclinicos '!O2695&lt;2,1,'Paraclinicos '!O2695&lt;3.5,2,'Paraclinicos '!O2695&lt;5,3,'Paraclinicos '!O2695&gt;5,4)</f>
        <v/>
      </c>
      <c r="R2760" t="str" cm="1">
        <f t="array" ref="R2760">_xlfn.IFS('Paraclinicos '!J2695="","",'Paraclinicos '!J2695&lt;1.2,0,'Paraclinicos '!J2695&lt;2,1,'Paraclinicos '!J2695&lt;6,2,'Paraclinicos '!J2695&lt;12,3,'Paraclinicos '!J2695&gt;=12,4)</f>
        <v/>
      </c>
      <c r="S2760" t="str" cm="1">
        <f t="array" ref="S2760">_xlfn.IFS('Paraclinicos '!Y2695="","",'Paraclinicos '!Y2695&lt;70,1,'Paraclinicos '!Y2695&gt;=70,0)</f>
        <v/>
      </c>
      <c r="T2760" t="str" cm="1">
        <f t="array" ref="T2760">_xlfn.IFS('Paraclinicos '!W2695="","",'Paraclinicos '!W2695&lt;6,4,'Paraclinicos '!W2695&lt;10,3,'Paraclinicos '!W2695&lt;13,2,'Paraclinicos '!W2695&lt;15,1,'Paraclinicos '!W2695=15,0)</f>
        <v/>
      </c>
      <c r="U2760" s="54" t="str">
        <f t="shared" si="129"/>
        <v/>
      </c>
      <c r="V2760" t="str" cm="1">
        <f t="array" ref="V2760">_xlfn.IFS('Paraclinicos '!S2695="","",OR('Paraclinicos '!S2695&lt;=8,'Paraclinicos '!S2695&gt;=25),3,'Paraclinicos '!S2695&lt;12,1,'Paraclinicos '!S2695&lt;21,0,'Paraclinicos '!S2695&lt;25,2)</f>
        <v/>
      </c>
      <c r="W2760" t="str">
        <f>IFERROR(IF(INDEX('BD Demog para scores enalazar'!Y$2:'BD Demog para scores enalazar'!Y$3000,MATCH(Formulas!A2760,'BD Demog para scores enalazar'!A$2:'BD Demog para scores enalazar'!A$3000,0))=1,"SI","NO"),"")</f>
        <v/>
      </c>
      <c r="X2760" s="9" t="str">
        <f>IFERROR(IF(INDEX('BD Demog para scores enalazar'!AJ$2:'BD Demog para scores enalazar'!AJ$3000,MATCH(Formulas!A2760,'BD Demog para scores enalazar'!A$2:'BD Demog para scores enalazar'!A$3000,0))=1,"SI","NO"),"")</f>
        <v/>
      </c>
      <c r="Y2760" t="str" cm="1">
        <f t="array" ref="Y2760">IF(AND(W2760="NO",X2760="NO"),_xlfn.IFS('Paraclinicos '!K2695&lt;=91,3,'Paraclinicos '!K2695&lt;94,2,'Paraclinicos '!K2695&lt;96,1,'Paraclinicos '!K2695&gt;=96,0),"")</f>
        <v/>
      </c>
      <c r="Z2760" t="str" cm="1">
        <f t="array" ref="Z2760">IF(OR(W2760="SI",X2760="SI"),_xlfn.IFS(OR(AND('Paraclinicos '!K2696&lt;=83),AND('Paraclinicos '!K2696&gt;=97,AA2760=2)),3,OR(AND('Paraclinicos '!K2696&lt;=86),AND('Paraclinicos '!K2696&gt;=94,AA2760=2)),2,OR(AND('Paraclinicos '!K2696&lt;=88),AND('Paraclinicos '!K2696&gt;=92,AA2760=2)),1,OR(AND('Paraclinicos '!K2696&gt;=88,'Paraclinicos '!K2696&lt;=92),AND('Paraclinicos '!K2696&gt;=93,AA2760=0)),0),"")</f>
        <v/>
      </c>
      <c r="AA2760" t="str" cm="1">
        <f t="array" ref="AA2760">_xlfn.IFS('Paraclinicos '!E2695="","",'Paraclinicos '!E2695="Oxigeno",2,'Paraclinicos '!E2695="Aire",0)</f>
        <v/>
      </c>
    </row>
    <row r="2761" spans="1:27" x14ac:dyDescent="0.25">
      <c r="A2761">
        <f>'Paraclinicos '!A2696</f>
        <v>0</v>
      </c>
      <c r="B2761" s="3">
        <f>'Paraclinicos '!R2696</f>
        <v>0</v>
      </c>
      <c r="C2761" t="str" cm="1">
        <f t="array" ref="C2761">_xlfn.IFS('Paraclinicos '!Q2696="","",'Paraclinicos '!Q2696&gt;60,3,'Paraclinicos '!Q2696&lt;=60,1)</f>
        <v/>
      </c>
      <c r="D2761" t="str">
        <f>IFERROR(IF(INDEX('BD Demog para scores enalazar'!BC$2:BC$3000,MATCH(Formulas!A2761,'BD Demog para scores enalazar'!A$2:A$3000,0))=0,"SI","NO"),"")</f>
        <v/>
      </c>
      <c r="E2761" t="str" cm="1">
        <f t="array" ref="E2761">_xlfn.IFS(D2761="","",D2761="SI",4,D2761="NO",1)</f>
        <v/>
      </c>
      <c r="F2761" t="str" cm="1">
        <f t="array" ref="F2761">_xlfn.IFS('Paraclinicos '!B2696="","",'Paraclinicos '!B2696&gt;1,1,'Paraclinicos '!B2696&lt;=1,3)</f>
        <v/>
      </c>
      <c r="G2761" t="str" cm="1">
        <f t="array" ref="G2761">_xlfn.IFS('Paraclinicos '!D2696="","",AND('Paraclinicos '!D2696&gt;=250,'Paraclinicos '!D2696&lt;=500),2,'Paraclinicos '!D2696&gt;500,3,'Paraclinicos '!D2696&lt;250,1)</f>
        <v/>
      </c>
      <c r="H2761" s="50" t="str">
        <f t="shared" si="130"/>
        <v/>
      </c>
      <c r="I2761" t="str" cm="1">
        <f t="array" ref="I2761">_xlfn.IFS('Paraclinicos '!Q2696="","",'Paraclinicos '!Q2696&gt;=65,1,'Paraclinicos '!Q2696&lt;65,0)</f>
        <v/>
      </c>
      <c r="J2761" t="str" cm="1">
        <f t="array" ref="J2761">_xlfn.IFS('Paraclinicos '!I2696="","",'Paraclinicos '!I2696&gt;7,1,'Paraclinicos '!I2696&lt;=7,0)</f>
        <v/>
      </c>
      <c r="K2761" t="str" cm="1">
        <f t="array" ref="K2761">_xlfn.IFS('Paraclinicos '!W2696="","",'Paraclinicos '!W2696&lt;=8,1,'Paraclinicos '!W2696&gt;8,0)</f>
        <v/>
      </c>
      <c r="L2761" t="str" cm="1">
        <f t="array" ref="L2761">_xlfn.IFS('Paraclinicos '!S2696="","",'Paraclinicos '!S2696&gt;=30,1,'Paraclinicos '!S2696&lt;30,0)</f>
        <v/>
      </c>
      <c r="M2761" t="str" cm="1">
        <f t="array" ref="M2761">_xlfn.IFS(OR('Paraclinicos '!T2696="",'Paraclinicos '!U2696=""),"",OR('Paraclinicos '!T2696&lt;=90,'Paraclinicos '!U2696&lt;=60),1,OR('Paraclinicos '!T2696&gt;90,'Paraclinicos '!U2696&gt;60),0)</f>
        <v/>
      </c>
      <c r="N2761" s="45" t="str">
        <f t="shared" si="131"/>
        <v/>
      </c>
      <c r="O2761" t="str" cm="1">
        <f t="array" ref="O2761">_xlfn.IFS(OR('Paraclinicos '!M2696="",'Paraclinicos '!N2696="",'Paraclinicos '!N2696=0),"",'Paraclinicos '!M2696/'Paraclinicos '!N2696&lt;100,4,'Paraclinicos '!M2696/'Paraclinicos '!N2696&lt;200,3,'Paraclinicos '!M2696/'Paraclinicos '!N2696&lt;300,2,'Paraclinicos '!M2696/'Paraclinicos '!N2696&lt;400,1,'Paraclinicos '!M2696/'Paraclinicos '!N2696&gt;=400,0)</f>
        <v/>
      </c>
      <c r="P2761" t="str" cm="1">
        <f t="array" ref="P2761">_xlfn.IFS('Paraclinicos '!C2696="","",'Paraclinicos '!C2696&lt;20,4,'Paraclinicos '!C2696&lt;50,3,'Paraclinicos '!C2696&lt;100,2,'Paraclinicos '!C2696&lt;150,1,'Paraclinicos '!C2696&gt;150,0)</f>
        <v/>
      </c>
      <c r="Q2761" t="str" cm="1">
        <f t="array" ref="Q2761">_xlfn.IFS('Paraclinicos '!O2696="","",'Paraclinicos '!O2696&lt;1.2,0,'Paraclinicos '!O2696&lt;2,1,'Paraclinicos '!O2696&lt;3.5,2,'Paraclinicos '!O2696&lt;5,3,'Paraclinicos '!O2696&gt;5,4)</f>
        <v/>
      </c>
      <c r="R2761" t="str" cm="1">
        <f t="array" ref="R2761">_xlfn.IFS('Paraclinicos '!J2696="","",'Paraclinicos '!J2696&lt;1.2,0,'Paraclinicos '!J2696&lt;2,1,'Paraclinicos '!J2696&lt;6,2,'Paraclinicos '!J2696&lt;12,3,'Paraclinicos '!J2696&gt;=12,4)</f>
        <v/>
      </c>
      <c r="S2761" t="str" cm="1">
        <f t="array" ref="S2761">_xlfn.IFS('Paraclinicos '!Y2696="","",'Paraclinicos '!Y2696&lt;70,1,'Paraclinicos '!Y2696&gt;=70,0)</f>
        <v/>
      </c>
      <c r="T2761" t="str" cm="1">
        <f t="array" ref="T2761">_xlfn.IFS('Paraclinicos '!W2696="","",'Paraclinicos '!W2696&lt;6,4,'Paraclinicos '!W2696&lt;10,3,'Paraclinicos '!W2696&lt;13,2,'Paraclinicos '!W2696&lt;15,1,'Paraclinicos '!W2696=15,0)</f>
        <v/>
      </c>
      <c r="U2761" s="54" t="str">
        <f t="shared" si="129"/>
        <v/>
      </c>
      <c r="V2761" t="str" cm="1">
        <f t="array" ref="V2761">_xlfn.IFS('Paraclinicos '!S2696="","",OR('Paraclinicos '!S2696&lt;=8,'Paraclinicos '!S2696&gt;=25),3,'Paraclinicos '!S2696&lt;12,1,'Paraclinicos '!S2696&lt;21,0,'Paraclinicos '!S2696&lt;25,2)</f>
        <v/>
      </c>
      <c r="W2761" t="str">
        <f>IFERROR(IF(INDEX('BD Demog para scores enalazar'!Y$2:'BD Demog para scores enalazar'!Y$3000,MATCH(Formulas!A2761,'BD Demog para scores enalazar'!A$2:'BD Demog para scores enalazar'!A$3000,0))=1,"SI","NO"),"")</f>
        <v/>
      </c>
      <c r="X2761" s="9" t="str">
        <f>IFERROR(IF(INDEX('BD Demog para scores enalazar'!AJ$2:'BD Demog para scores enalazar'!AJ$3000,MATCH(Formulas!A2761,'BD Demog para scores enalazar'!A$2:'BD Demog para scores enalazar'!A$3000,0))=1,"SI","NO"),"")</f>
        <v/>
      </c>
      <c r="Y2761" t="str" cm="1">
        <f t="array" ref="Y2761">IF(AND(W2761="NO",X2761="NO"),_xlfn.IFS('Paraclinicos '!K2696&lt;=91,3,'Paraclinicos '!K2696&lt;94,2,'Paraclinicos '!K2696&lt;96,1,'Paraclinicos '!K2696&gt;=96,0),"")</f>
        <v/>
      </c>
      <c r="Z2761" t="str" cm="1">
        <f t="array" ref="Z2761">IF(OR(W2761="SI",X2761="SI"),_xlfn.IFS(OR(AND('Paraclinicos '!K2697&lt;=83),AND('Paraclinicos '!K2697&gt;=97,AA2761=2)),3,OR(AND('Paraclinicos '!K2697&lt;=86),AND('Paraclinicos '!K2697&gt;=94,AA2761=2)),2,OR(AND('Paraclinicos '!K2697&lt;=88),AND('Paraclinicos '!K2697&gt;=92,AA2761=2)),1,OR(AND('Paraclinicos '!K2697&gt;=88,'Paraclinicos '!K2697&lt;=92),AND('Paraclinicos '!K2697&gt;=93,AA2761=0)),0),"")</f>
        <v/>
      </c>
      <c r="AA2761" t="str" cm="1">
        <f t="array" ref="AA2761">_xlfn.IFS('Paraclinicos '!E2696="","",'Paraclinicos '!E2696="Oxigeno",2,'Paraclinicos '!E2696="Aire",0)</f>
        <v/>
      </c>
    </row>
    <row r="2762" spans="1:27" x14ac:dyDescent="0.25">
      <c r="A2762">
        <f>'Paraclinicos '!A2697</f>
        <v>0</v>
      </c>
      <c r="B2762" s="3">
        <f>'Paraclinicos '!R2697</f>
        <v>0</v>
      </c>
      <c r="C2762" t="str" cm="1">
        <f t="array" ref="C2762">_xlfn.IFS('Paraclinicos '!Q2697="","",'Paraclinicos '!Q2697&gt;60,3,'Paraclinicos '!Q2697&lt;=60,1)</f>
        <v/>
      </c>
      <c r="D2762" t="str">
        <f>IFERROR(IF(INDEX('BD Demog para scores enalazar'!BC$2:BC$3000,MATCH(Formulas!A2762,'BD Demog para scores enalazar'!A$2:A$3000,0))=0,"SI","NO"),"")</f>
        <v/>
      </c>
      <c r="E2762" t="str" cm="1">
        <f t="array" ref="E2762">_xlfn.IFS(D2762="","",D2762="SI",4,D2762="NO",1)</f>
        <v/>
      </c>
      <c r="F2762" t="str" cm="1">
        <f t="array" ref="F2762">_xlfn.IFS('Paraclinicos '!B2697="","",'Paraclinicos '!B2697&gt;1,1,'Paraclinicos '!B2697&lt;=1,3)</f>
        <v/>
      </c>
      <c r="G2762" t="str" cm="1">
        <f t="array" ref="G2762">_xlfn.IFS('Paraclinicos '!D2697="","",AND('Paraclinicos '!D2697&gt;=250,'Paraclinicos '!D2697&lt;=500),2,'Paraclinicos '!D2697&gt;500,3,'Paraclinicos '!D2697&lt;250,1)</f>
        <v/>
      </c>
      <c r="H2762" s="50" t="str">
        <f t="shared" si="130"/>
        <v/>
      </c>
      <c r="I2762" t="str" cm="1">
        <f t="array" ref="I2762">_xlfn.IFS('Paraclinicos '!Q2697="","",'Paraclinicos '!Q2697&gt;=65,1,'Paraclinicos '!Q2697&lt;65,0)</f>
        <v/>
      </c>
      <c r="J2762" t="str" cm="1">
        <f t="array" ref="J2762">_xlfn.IFS('Paraclinicos '!I2697="","",'Paraclinicos '!I2697&gt;7,1,'Paraclinicos '!I2697&lt;=7,0)</f>
        <v/>
      </c>
      <c r="K2762" t="str" cm="1">
        <f t="array" ref="K2762">_xlfn.IFS('Paraclinicos '!W2697="","",'Paraclinicos '!W2697&lt;=8,1,'Paraclinicos '!W2697&gt;8,0)</f>
        <v/>
      </c>
      <c r="L2762" t="str" cm="1">
        <f t="array" ref="L2762">_xlfn.IFS('Paraclinicos '!S2697="","",'Paraclinicos '!S2697&gt;=30,1,'Paraclinicos '!S2697&lt;30,0)</f>
        <v/>
      </c>
      <c r="M2762" t="str" cm="1">
        <f t="array" ref="M2762">_xlfn.IFS(OR('Paraclinicos '!T2697="",'Paraclinicos '!U2697=""),"",OR('Paraclinicos '!T2697&lt;=90,'Paraclinicos '!U2697&lt;=60),1,OR('Paraclinicos '!T2697&gt;90,'Paraclinicos '!U2697&gt;60),0)</f>
        <v/>
      </c>
      <c r="N2762" s="45" t="str">
        <f t="shared" si="131"/>
        <v/>
      </c>
      <c r="O2762" t="str" cm="1">
        <f t="array" ref="O2762">_xlfn.IFS(OR('Paraclinicos '!M2697="",'Paraclinicos '!N2697="",'Paraclinicos '!N2697=0),"",'Paraclinicos '!M2697/'Paraclinicos '!N2697&lt;100,4,'Paraclinicos '!M2697/'Paraclinicos '!N2697&lt;200,3,'Paraclinicos '!M2697/'Paraclinicos '!N2697&lt;300,2,'Paraclinicos '!M2697/'Paraclinicos '!N2697&lt;400,1,'Paraclinicos '!M2697/'Paraclinicos '!N2697&gt;=400,0)</f>
        <v/>
      </c>
      <c r="P2762" t="str" cm="1">
        <f t="array" ref="P2762">_xlfn.IFS('Paraclinicos '!C2697="","",'Paraclinicos '!C2697&lt;20,4,'Paraclinicos '!C2697&lt;50,3,'Paraclinicos '!C2697&lt;100,2,'Paraclinicos '!C2697&lt;150,1,'Paraclinicos '!C2697&gt;150,0)</f>
        <v/>
      </c>
      <c r="Q2762" t="str" cm="1">
        <f t="array" ref="Q2762">_xlfn.IFS('Paraclinicos '!O2697="","",'Paraclinicos '!O2697&lt;1.2,0,'Paraclinicos '!O2697&lt;2,1,'Paraclinicos '!O2697&lt;3.5,2,'Paraclinicos '!O2697&lt;5,3,'Paraclinicos '!O2697&gt;5,4)</f>
        <v/>
      </c>
      <c r="R2762" t="str" cm="1">
        <f t="array" ref="R2762">_xlfn.IFS('Paraclinicos '!J2697="","",'Paraclinicos '!J2697&lt;1.2,0,'Paraclinicos '!J2697&lt;2,1,'Paraclinicos '!J2697&lt;6,2,'Paraclinicos '!J2697&lt;12,3,'Paraclinicos '!J2697&gt;=12,4)</f>
        <v/>
      </c>
      <c r="S2762" t="str" cm="1">
        <f t="array" ref="S2762">_xlfn.IFS('Paraclinicos '!Y2697="","",'Paraclinicos '!Y2697&lt;70,1,'Paraclinicos '!Y2697&gt;=70,0)</f>
        <v/>
      </c>
      <c r="T2762" t="str" cm="1">
        <f t="array" ref="T2762">_xlfn.IFS('Paraclinicos '!W2697="","",'Paraclinicos '!W2697&lt;6,4,'Paraclinicos '!W2697&lt;10,3,'Paraclinicos '!W2697&lt;13,2,'Paraclinicos '!W2697&lt;15,1,'Paraclinicos '!W2697=15,0)</f>
        <v/>
      </c>
      <c r="U2762" s="54" t="str">
        <f t="shared" si="129"/>
        <v/>
      </c>
      <c r="V2762" t="str" cm="1">
        <f t="array" ref="V2762">_xlfn.IFS('Paraclinicos '!S2697="","",OR('Paraclinicos '!S2697&lt;=8,'Paraclinicos '!S2697&gt;=25),3,'Paraclinicos '!S2697&lt;12,1,'Paraclinicos '!S2697&lt;21,0,'Paraclinicos '!S2697&lt;25,2)</f>
        <v/>
      </c>
      <c r="W2762" t="str">
        <f>IFERROR(IF(INDEX('BD Demog para scores enalazar'!Y$2:'BD Demog para scores enalazar'!Y$3000,MATCH(Formulas!A2762,'BD Demog para scores enalazar'!A$2:'BD Demog para scores enalazar'!A$3000,0))=1,"SI","NO"),"")</f>
        <v/>
      </c>
      <c r="X2762" s="9" t="str">
        <f>IFERROR(IF(INDEX('BD Demog para scores enalazar'!AJ$2:'BD Demog para scores enalazar'!AJ$3000,MATCH(Formulas!A2762,'BD Demog para scores enalazar'!A$2:'BD Demog para scores enalazar'!A$3000,0))=1,"SI","NO"),"")</f>
        <v/>
      </c>
      <c r="Y2762" t="str" cm="1">
        <f t="array" ref="Y2762">IF(AND(W2762="NO",X2762="NO"),_xlfn.IFS('Paraclinicos '!K2697&lt;=91,3,'Paraclinicos '!K2697&lt;94,2,'Paraclinicos '!K2697&lt;96,1,'Paraclinicos '!K2697&gt;=96,0),"")</f>
        <v/>
      </c>
      <c r="Z2762" t="str" cm="1">
        <f t="array" ref="Z2762">IF(OR(W2762="SI",X2762="SI"),_xlfn.IFS(OR(AND('Paraclinicos '!K2698&lt;=83),AND('Paraclinicos '!K2698&gt;=97,AA2762=2)),3,OR(AND('Paraclinicos '!K2698&lt;=86),AND('Paraclinicos '!K2698&gt;=94,AA2762=2)),2,OR(AND('Paraclinicos '!K2698&lt;=88),AND('Paraclinicos '!K2698&gt;=92,AA2762=2)),1,OR(AND('Paraclinicos '!K2698&gt;=88,'Paraclinicos '!K2698&lt;=92),AND('Paraclinicos '!K2698&gt;=93,AA2762=0)),0),"")</f>
        <v/>
      </c>
      <c r="AA2762" t="str" cm="1">
        <f t="array" ref="AA2762">_xlfn.IFS('Paraclinicos '!E2697="","",'Paraclinicos '!E2697="Oxigeno",2,'Paraclinicos '!E2697="Aire",0)</f>
        <v/>
      </c>
    </row>
    <row r="2763" spans="1:27" x14ac:dyDescent="0.25">
      <c r="A2763">
        <f>'Paraclinicos '!A2698</f>
        <v>0</v>
      </c>
      <c r="B2763" s="3">
        <f>'Paraclinicos '!R2698</f>
        <v>0</v>
      </c>
      <c r="C2763" t="str" cm="1">
        <f t="array" ref="C2763">_xlfn.IFS('Paraclinicos '!Q2698="","",'Paraclinicos '!Q2698&gt;60,3,'Paraclinicos '!Q2698&lt;=60,1)</f>
        <v/>
      </c>
      <c r="D2763" t="str">
        <f>IFERROR(IF(INDEX('BD Demog para scores enalazar'!BC$2:BC$3000,MATCH(Formulas!A2763,'BD Demog para scores enalazar'!A$2:A$3000,0))=0,"SI","NO"),"")</f>
        <v/>
      </c>
      <c r="E2763" t="str" cm="1">
        <f t="array" ref="E2763">_xlfn.IFS(D2763="","",D2763="SI",4,D2763="NO",1)</f>
        <v/>
      </c>
      <c r="F2763" t="str" cm="1">
        <f t="array" ref="F2763">_xlfn.IFS('Paraclinicos '!B2698="","",'Paraclinicos '!B2698&gt;1,1,'Paraclinicos '!B2698&lt;=1,3)</f>
        <v/>
      </c>
      <c r="G2763" t="str" cm="1">
        <f t="array" ref="G2763">_xlfn.IFS('Paraclinicos '!D2698="","",AND('Paraclinicos '!D2698&gt;=250,'Paraclinicos '!D2698&lt;=500),2,'Paraclinicos '!D2698&gt;500,3,'Paraclinicos '!D2698&lt;250,1)</f>
        <v/>
      </c>
      <c r="H2763" s="50" t="str">
        <f t="shared" si="130"/>
        <v/>
      </c>
      <c r="I2763" t="str" cm="1">
        <f t="array" ref="I2763">_xlfn.IFS('Paraclinicos '!Q2698="","",'Paraclinicos '!Q2698&gt;=65,1,'Paraclinicos '!Q2698&lt;65,0)</f>
        <v/>
      </c>
      <c r="J2763" t="str" cm="1">
        <f t="array" ref="J2763">_xlfn.IFS('Paraclinicos '!I2698="","",'Paraclinicos '!I2698&gt;7,1,'Paraclinicos '!I2698&lt;=7,0)</f>
        <v/>
      </c>
      <c r="K2763" t="str" cm="1">
        <f t="array" ref="K2763">_xlfn.IFS('Paraclinicos '!W2698="","",'Paraclinicos '!W2698&lt;=8,1,'Paraclinicos '!W2698&gt;8,0)</f>
        <v/>
      </c>
      <c r="L2763" t="str" cm="1">
        <f t="array" ref="L2763">_xlfn.IFS('Paraclinicos '!S2698="","",'Paraclinicos '!S2698&gt;=30,1,'Paraclinicos '!S2698&lt;30,0)</f>
        <v/>
      </c>
      <c r="M2763" t="str" cm="1">
        <f t="array" ref="M2763">_xlfn.IFS(OR('Paraclinicos '!T2698="",'Paraclinicos '!U2698=""),"",OR('Paraclinicos '!T2698&lt;=90,'Paraclinicos '!U2698&lt;=60),1,OR('Paraclinicos '!T2698&gt;90,'Paraclinicos '!U2698&gt;60),0)</f>
        <v/>
      </c>
      <c r="N2763" s="45" t="str">
        <f t="shared" si="131"/>
        <v/>
      </c>
      <c r="O2763" t="str" cm="1">
        <f t="array" ref="O2763">_xlfn.IFS(OR('Paraclinicos '!M2698="",'Paraclinicos '!N2698="",'Paraclinicos '!N2698=0),"",'Paraclinicos '!M2698/'Paraclinicos '!N2698&lt;100,4,'Paraclinicos '!M2698/'Paraclinicos '!N2698&lt;200,3,'Paraclinicos '!M2698/'Paraclinicos '!N2698&lt;300,2,'Paraclinicos '!M2698/'Paraclinicos '!N2698&lt;400,1,'Paraclinicos '!M2698/'Paraclinicos '!N2698&gt;=400,0)</f>
        <v/>
      </c>
      <c r="P2763" t="str" cm="1">
        <f t="array" ref="P2763">_xlfn.IFS('Paraclinicos '!C2698="","",'Paraclinicos '!C2698&lt;20,4,'Paraclinicos '!C2698&lt;50,3,'Paraclinicos '!C2698&lt;100,2,'Paraclinicos '!C2698&lt;150,1,'Paraclinicos '!C2698&gt;150,0)</f>
        <v/>
      </c>
      <c r="Q2763" t="str" cm="1">
        <f t="array" ref="Q2763">_xlfn.IFS('Paraclinicos '!O2698="","",'Paraclinicos '!O2698&lt;1.2,0,'Paraclinicos '!O2698&lt;2,1,'Paraclinicos '!O2698&lt;3.5,2,'Paraclinicos '!O2698&lt;5,3,'Paraclinicos '!O2698&gt;5,4)</f>
        <v/>
      </c>
      <c r="R2763" t="str" cm="1">
        <f t="array" ref="R2763">_xlfn.IFS('Paraclinicos '!J2698="","",'Paraclinicos '!J2698&lt;1.2,0,'Paraclinicos '!J2698&lt;2,1,'Paraclinicos '!J2698&lt;6,2,'Paraclinicos '!J2698&lt;12,3,'Paraclinicos '!J2698&gt;=12,4)</f>
        <v/>
      </c>
      <c r="S2763" t="str" cm="1">
        <f t="array" ref="S2763">_xlfn.IFS('Paraclinicos '!Y2698="","",'Paraclinicos '!Y2698&lt;70,1,'Paraclinicos '!Y2698&gt;=70,0)</f>
        <v/>
      </c>
      <c r="T2763" t="str" cm="1">
        <f t="array" ref="T2763">_xlfn.IFS('Paraclinicos '!W2698="","",'Paraclinicos '!W2698&lt;6,4,'Paraclinicos '!W2698&lt;10,3,'Paraclinicos '!W2698&lt;13,2,'Paraclinicos '!W2698&lt;15,1,'Paraclinicos '!W2698=15,0)</f>
        <v/>
      </c>
      <c r="U2763" s="54" t="str">
        <f t="shared" si="129"/>
        <v/>
      </c>
      <c r="V2763" t="str" cm="1">
        <f t="array" ref="V2763">_xlfn.IFS('Paraclinicos '!S2698="","",OR('Paraclinicos '!S2698&lt;=8,'Paraclinicos '!S2698&gt;=25),3,'Paraclinicos '!S2698&lt;12,1,'Paraclinicos '!S2698&lt;21,0,'Paraclinicos '!S2698&lt;25,2)</f>
        <v/>
      </c>
      <c r="W2763" t="str">
        <f>IFERROR(IF(INDEX('BD Demog para scores enalazar'!Y$2:'BD Demog para scores enalazar'!Y$3000,MATCH(Formulas!A2763,'BD Demog para scores enalazar'!A$2:'BD Demog para scores enalazar'!A$3000,0))=1,"SI","NO"),"")</f>
        <v/>
      </c>
      <c r="X2763" s="9" t="str">
        <f>IFERROR(IF(INDEX('BD Demog para scores enalazar'!AJ$2:'BD Demog para scores enalazar'!AJ$3000,MATCH(Formulas!A2763,'BD Demog para scores enalazar'!A$2:'BD Demog para scores enalazar'!A$3000,0))=1,"SI","NO"),"")</f>
        <v/>
      </c>
      <c r="Y2763" t="str" cm="1">
        <f t="array" ref="Y2763">IF(AND(W2763="NO",X2763="NO"),_xlfn.IFS('Paraclinicos '!K2698&lt;=91,3,'Paraclinicos '!K2698&lt;94,2,'Paraclinicos '!K2698&lt;96,1,'Paraclinicos '!K2698&gt;=96,0),"")</f>
        <v/>
      </c>
      <c r="Z2763" t="str" cm="1">
        <f t="array" ref="Z2763">IF(OR(W2763="SI",X2763="SI"),_xlfn.IFS(OR(AND('Paraclinicos '!K2699&lt;=83),AND('Paraclinicos '!K2699&gt;=97,AA2763=2)),3,OR(AND('Paraclinicos '!K2699&lt;=86),AND('Paraclinicos '!K2699&gt;=94,AA2763=2)),2,OR(AND('Paraclinicos '!K2699&lt;=88),AND('Paraclinicos '!K2699&gt;=92,AA2763=2)),1,OR(AND('Paraclinicos '!K2699&gt;=88,'Paraclinicos '!K2699&lt;=92),AND('Paraclinicos '!K2699&gt;=93,AA2763=0)),0),"")</f>
        <v/>
      </c>
      <c r="AA2763" t="str" cm="1">
        <f t="array" ref="AA2763">_xlfn.IFS('Paraclinicos '!E2698="","",'Paraclinicos '!E2698="Oxigeno",2,'Paraclinicos '!E2698="Aire",0)</f>
        <v/>
      </c>
    </row>
    <row r="2764" spans="1:27" x14ac:dyDescent="0.25">
      <c r="A2764">
        <f>'Paraclinicos '!A2699</f>
        <v>0</v>
      </c>
      <c r="B2764" s="3">
        <f>'Paraclinicos '!R2699</f>
        <v>0</v>
      </c>
      <c r="C2764" t="str" cm="1">
        <f t="array" ref="C2764">_xlfn.IFS('Paraclinicos '!Q2699="","",'Paraclinicos '!Q2699&gt;60,3,'Paraclinicos '!Q2699&lt;=60,1)</f>
        <v/>
      </c>
      <c r="D2764" t="str">
        <f>IFERROR(IF(INDEX('BD Demog para scores enalazar'!BC$2:BC$3000,MATCH(Formulas!A2764,'BD Demog para scores enalazar'!A$2:A$3000,0))=0,"SI","NO"),"")</f>
        <v/>
      </c>
      <c r="E2764" t="str" cm="1">
        <f t="array" ref="E2764">_xlfn.IFS(D2764="","",D2764="SI",4,D2764="NO",1)</f>
        <v/>
      </c>
      <c r="F2764" t="str" cm="1">
        <f t="array" ref="F2764">_xlfn.IFS('Paraclinicos '!B2699="","",'Paraclinicos '!B2699&gt;1,1,'Paraclinicos '!B2699&lt;=1,3)</f>
        <v/>
      </c>
      <c r="G2764" t="str" cm="1">
        <f t="array" ref="G2764">_xlfn.IFS('Paraclinicos '!D2699="","",AND('Paraclinicos '!D2699&gt;=250,'Paraclinicos '!D2699&lt;=500),2,'Paraclinicos '!D2699&gt;500,3,'Paraclinicos '!D2699&lt;250,1)</f>
        <v/>
      </c>
      <c r="H2764" s="50" t="str">
        <f t="shared" si="130"/>
        <v/>
      </c>
      <c r="I2764" t="str" cm="1">
        <f t="array" ref="I2764">_xlfn.IFS('Paraclinicos '!Q2699="","",'Paraclinicos '!Q2699&gt;=65,1,'Paraclinicos '!Q2699&lt;65,0)</f>
        <v/>
      </c>
      <c r="J2764" t="str" cm="1">
        <f t="array" ref="J2764">_xlfn.IFS('Paraclinicos '!I2699="","",'Paraclinicos '!I2699&gt;7,1,'Paraclinicos '!I2699&lt;=7,0)</f>
        <v/>
      </c>
      <c r="K2764" t="str" cm="1">
        <f t="array" ref="K2764">_xlfn.IFS('Paraclinicos '!W2699="","",'Paraclinicos '!W2699&lt;=8,1,'Paraclinicos '!W2699&gt;8,0)</f>
        <v/>
      </c>
      <c r="L2764" t="str" cm="1">
        <f t="array" ref="L2764">_xlfn.IFS('Paraclinicos '!S2699="","",'Paraclinicos '!S2699&gt;=30,1,'Paraclinicos '!S2699&lt;30,0)</f>
        <v/>
      </c>
      <c r="M2764" t="str" cm="1">
        <f t="array" ref="M2764">_xlfn.IFS(OR('Paraclinicos '!T2699="",'Paraclinicos '!U2699=""),"",OR('Paraclinicos '!T2699&lt;=90,'Paraclinicos '!U2699&lt;=60),1,OR('Paraclinicos '!T2699&gt;90,'Paraclinicos '!U2699&gt;60),0)</f>
        <v/>
      </c>
      <c r="N2764" s="45" t="str">
        <f t="shared" si="131"/>
        <v/>
      </c>
      <c r="O2764" t="str" cm="1">
        <f t="array" ref="O2764">_xlfn.IFS(OR('Paraclinicos '!M2699="",'Paraclinicos '!N2699="",'Paraclinicos '!N2699=0),"",'Paraclinicos '!M2699/'Paraclinicos '!N2699&lt;100,4,'Paraclinicos '!M2699/'Paraclinicos '!N2699&lt;200,3,'Paraclinicos '!M2699/'Paraclinicos '!N2699&lt;300,2,'Paraclinicos '!M2699/'Paraclinicos '!N2699&lt;400,1,'Paraclinicos '!M2699/'Paraclinicos '!N2699&gt;=400,0)</f>
        <v/>
      </c>
      <c r="P2764" t="str" cm="1">
        <f t="array" ref="P2764">_xlfn.IFS('Paraclinicos '!C2699="","",'Paraclinicos '!C2699&lt;20,4,'Paraclinicos '!C2699&lt;50,3,'Paraclinicos '!C2699&lt;100,2,'Paraclinicos '!C2699&lt;150,1,'Paraclinicos '!C2699&gt;150,0)</f>
        <v/>
      </c>
      <c r="Q2764" t="str" cm="1">
        <f t="array" ref="Q2764">_xlfn.IFS('Paraclinicos '!O2699="","",'Paraclinicos '!O2699&lt;1.2,0,'Paraclinicos '!O2699&lt;2,1,'Paraclinicos '!O2699&lt;3.5,2,'Paraclinicos '!O2699&lt;5,3,'Paraclinicos '!O2699&gt;5,4)</f>
        <v/>
      </c>
      <c r="R2764" t="str" cm="1">
        <f t="array" ref="R2764">_xlfn.IFS('Paraclinicos '!J2699="","",'Paraclinicos '!J2699&lt;1.2,0,'Paraclinicos '!J2699&lt;2,1,'Paraclinicos '!J2699&lt;6,2,'Paraclinicos '!J2699&lt;12,3,'Paraclinicos '!J2699&gt;=12,4)</f>
        <v/>
      </c>
      <c r="S2764" t="str" cm="1">
        <f t="array" ref="S2764">_xlfn.IFS('Paraclinicos '!Y2699="","",'Paraclinicos '!Y2699&lt;70,1,'Paraclinicos '!Y2699&gt;=70,0)</f>
        <v/>
      </c>
      <c r="T2764" t="str" cm="1">
        <f t="array" ref="T2764">_xlfn.IFS('Paraclinicos '!W2699="","",'Paraclinicos '!W2699&lt;6,4,'Paraclinicos '!W2699&lt;10,3,'Paraclinicos '!W2699&lt;13,2,'Paraclinicos '!W2699&lt;15,1,'Paraclinicos '!W2699=15,0)</f>
        <v/>
      </c>
      <c r="U2764" s="54" t="str">
        <f t="shared" si="129"/>
        <v/>
      </c>
      <c r="V2764" t="str" cm="1">
        <f t="array" ref="V2764">_xlfn.IFS('Paraclinicos '!S2699="","",OR('Paraclinicos '!S2699&lt;=8,'Paraclinicos '!S2699&gt;=25),3,'Paraclinicos '!S2699&lt;12,1,'Paraclinicos '!S2699&lt;21,0,'Paraclinicos '!S2699&lt;25,2)</f>
        <v/>
      </c>
      <c r="W2764" t="str">
        <f>IFERROR(IF(INDEX('BD Demog para scores enalazar'!Y$2:'BD Demog para scores enalazar'!Y$3000,MATCH(Formulas!A2764,'BD Demog para scores enalazar'!A$2:'BD Demog para scores enalazar'!A$3000,0))=1,"SI","NO"),"")</f>
        <v/>
      </c>
      <c r="X2764" s="9" t="str">
        <f>IFERROR(IF(INDEX('BD Demog para scores enalazar'!AJ$2:'BD Demog para scores enalazar'!AJ$3000,MATCH(Formulas!A2764,'BD Demog para scores enalazar'!A$2:'BD Demog para scores enalazar'!A$3000,0))=1,"SI","NO"),"")</f>
        <v/>
      </c>
      <c r="Y2764" t="str" cm="1">
        <f t="array" ref="Y2764">IF(AND(W2764="NO",X2764="NO"),_xlfn.IFS('Paraclinicos '!K2699&lt;=91,3,'Paraclinicos '!K2699&lt;94,2,'Paraclinicos '!K2699&lt;96,1,'Paraclinicos '!K2699&gt;=96,0),"")</f>
        <v/>
      </c>
      <c r="Z2764" t="str" cm="1">
        <f t="array" ref="Z2764">IF(OR(W2764="SI",X2764="SI"),_xlfn.IFS(OR(AND('Paraclinicos '!K2700&lt;=83),AND('Paraclinicos '!K2700&gt;=97,AA2764=2)),3,OR(AND('Paraclinicos '!K2700&lt;=86),AND('Paraclinicos '!K2700&gt;=94,AA2764=2)),2,OR(AND('Paraclinicos '!K2700&lt;=88),AND('Paraclinicos '!K2700&gt;=92,AA2764=2)),1,OR(AND('Paraclinicos '!K2700&gt;=88,'Paraclinicos '!K2700&lt;=92),AND('Paraclinicos '!K2700&gt;=93,AA2764=0)),0),"")</f>
        <v/>
      </c>
      <c r="AA2764" t="str" cm="1">
        <f t="array" ref="AA2764">_xlfn.IFS('Paraclinicos '!E2699="","",'Paraclinicos '!E2699="Oxigeno",2,'Paraclinicos '!E2699="Aire",0)</f>
        <v/>
      </c>
    </row>
    <row r="2765" spans="1:27" x14ac:dyDescent="0.25">
      <c r="A2765">
        <f>'Paraclinicos '!A2700</f>
        <v>0</v>
      </c>
      <c r="B2765" s="3">
        <f>'Paraclinicos '!R2700</f>
        <v>0</v>
      </c>
      <c r="C2765" t="str" cm="1">
        <f t="array" ref="C2765">_xlfn.IFS('Paraclinicos '!Q2700="","",'Paraclinicos '!Q2700&gt;60,3,'Paraclinicos '!Q2700&lt;=60,1)</f>
        <v/>
      </c>
      <c r="D2765" t="str">
        <f>IFERROR(IF(INDEX('BD Demog para scores enalazar'!BC$2:BC$3000,MATCH(Formulas!A2765,'BD Demog para scores enalazar'!A$2:A$3000,0))=0,"SI","NO"),"")</f>
        <v/>
      </c>
      <c r="E2765" t="str" cm="1">
        <f t="array" ref="E2765">_xlfn.IFS(D2765="","",D2765="SI",4,D2765="NO",1)</f>
        <v/>
      </c>
      <c r="F2765" t="str" cm="1">
        <f t="array" ref="F2765">_xlfn.IFS('Paraclinicos '!B2700="","",'Paraclinicos '!B2700&gt;1,1,'Paraclinicos '!B2700&lt;=1,3)</f>
        <v/>
      </c>
      <c r="G2765" t="str" cm="1">
        <f t="array" ref="G2765">_xlfn.IFS('Paraclinicos '!D2700="","",AND('Paraclinicos '!D2700&gt;=250,'Paraclinicos '!D2700&lt;=500),2,'Paraclinicos '!D2700&gt;500,3,'Paraclinicos '!D2700&lt;250,1)</f>
        <v/>
      </c>
      <c r="H2765" s="50" t="str">
        <f t="shared" si="130"/>
        <v/>
      </c>
      <c r="I2765" t="str" cm="1">
        <f t="array" ref="I2765">_xlfn.IFS('Paraclinicos '!Q2700="","",'Paraclinicos '!Q2700&gt;=65,1,'Paraclinicos '!Q2700&lt;65,0)</f>
        <v/>
      </c>
      <c r="J2765" t="str" cm="1">
        <f t="array" ref="J2765">_xlfn.IFS('Paraclinicos '!I2700="","",'Paraclinicos '!I2700&gt;7,1,'Paraclinicos '!I2700&lt;=7,0)</f>
        <v/>
      </c>
      <c r="K2765" t="str" cm="1">
        <f t="array" ref="K2765">_xlfn.IFS('Paraclinicos '!W2700="","",'Paraclinicos '!W2700&lt;=8,1,'Paraclinicos '!W2700&gt;8,0)</f>
        <v/>
      </c>
      <c r="L2765" t="str" cm="1">
        <f t="array" ref="L2765">_xlfn.IFS('Paraclinicos '!S2700="","",'Paraclinicos '!S2700&gt;=30,1,'Paraclinicos '!S2700&lt;30,0)</f>
        <v/>
      </c>
      <c r="M2765" t="str" cm="1">
        <f t="array" ref="M2765">_xlfn.IFS(OR('Paraclinicos '!T2700="",'Paraclinicos '!U2700=""),"",OR('Paraclinicos '!T2700&lt;=90,'Paraclinicos '!U2700&lt;=60),1,OR('Paraclinicos '!T2700&gt;90,'Paraclinicos '!U2700&gt;60),0)</f>
        <v/>
      </c>
      <c r="N2765" s="45" t="str">
        <f t="shared" si="131"/>
        <v/>
      </c>
      <c r="O2765" t="str" cm="1">
        <f t="array" ref="O2765">_xlfn.IFS(OR('Paraclinicos '!M2700="",'Paraclinicos '!N2700="",'Paraclinicos '!N2700=0),"",'Paraclinicos '!M2700/'Paraclinicos '!N2700&lt;100,4,'Paraclinicos '!M2700/'Paraclinicos '!N2700&lt;200,3,'Paraclinicos '!M2700/'Paraclinicos '!N2700&lt;300,2,'Paraclinicos '!M2700/'Paraclinicos '!N2700&lt;400,1,'Paraclinicos '!M2700/'Paraclinicos '!N2700&gt;=400,0)</f>
        <v/>
      </c>
      <c r="P2765" t="str" cm="1">
        <f t="array" ref="P2765">_xlfn.IFS('Paraclinicos '!C2700="","",'Paraclinicos '!C2700&lt;20,4,'Paraclinicos '!C2700&lt;50,3,'Paraclinicos '!C2700&lt;100,2,'Paraclinicos '!C2700&lt;150,1,'Paraclinicos '!C2700&gt;150,0)</f>
        <v/>
      </c>
      <c r="Q2765" t="str" cm="1">
        <f t="array" ref="Q2765">_xlfn.IFS('Paraclinicos '!O2700="","",'Paraclinicos '!O2700&lt;1.2,0,'Paraclinicos '!O2700&lt;2,1,'Paraclinicos '!O2700&lt;3.5,2,'Paraclinicos '!O2700&lt;5,3,'Paraclinicos '!O2700&gt;5,4)</f>
        <v/>
      </c>
      <c r="R2765" t="str" cm="1">
        <f t="array" ref="R2765">_xlfn.IFS('Paraclinicos '!J2700="","",'Paraclinicos '!J2700&lt;1.2,0,'Paraclinicos '!J2700&lt;2,1,'Paraclinicos '!J2700&lt;6,2,'Paraclinicos '!J2700&lt;12,3,'Paraclinicos '!J2700&gt;=12,4)</f>
        <v/>
      </c>
      <c r="S2765" t="str" cm="1">
        <f t="array" ref="S2765">_xlfn.IFS('Paraclinicos '!Y2700="","",'Paraclinicos '!Y2700&lt;70,1,'Paraclinicos '!Y2700&gt;=70,0)</f>
        <v/>
      </c>
      <c r="T2765" t="str" cm="1">
        <f t="array" ref="T2765">_xlfn.IFS('Paraclinicos '!W2700="","",'Paraclinicos '!W2700&lt;6,4,'Paraclinicos '!W2700&lt;10,3,'Paraclinicos '!W2700&lt;13,2,'Paraclinicos '!W2700&lt;15,1,'Paraclinicos '!W2700=15,0)</f>
        <v/>
      </c>
      <c r="U2765" s="54" t="str">
        <f t="shared" si="129"/>
        <v/>
      </c>
      <c r="V2765" t="str" cm="1">
        <f t="array" ref="V2765">_xlfn.IFS('Paraclinicos '!S2700="","",OR('Paraclinicos '!S2700&lt;=8,'Paraclinicos '!S2700&gt;=25),3,'Paraclinicos '!S2700&lt;12,1,'Paraclinicos '!S2700&lt;21,0,'Paraclinicos '!S2700&lt;25,2)</f>
        <v/>
      </c>
      <c r="W2765" t="str">
        <f>IFERROR(IF(INDEX('BD Demog para scores enalazar'!Y$2:'BD Demog para scores enalazar'!Y$3000,MATCH(Formulas!A2765,'BD Demog para scores enalazar'!A$2:'BD Demog para scores enalazar'!A$3000,0))=1,"SI","NO"),"")</f>
        <v/>
      </c>
      <c r="X2765" s="9" t="str">
        <f>IFERROR(IF(INDEX('BD Demog para scores enalazar'!AJ$2:'BD Demog para scores enalazar'!AJ$3000,MATCH(Formulas!A2765,'BD Demog para scores enalazar'!A$2:'BD Demog para scores enalazar'!A$3000,0))=1,"SI","NO"),"")</f>
        <v/>
      </c>
      <c r="Y2765" t="str" cm="1">
        <f t="array" ref="Y2765">IF(AND(W2765="NO",X2765="NO"),_xlfn.IFS('Paraclinicos '!K2700&lt;=91,3,'Paraclinicos '!K2700&lt;94,2,'Paraclinicos '!K2700&lt;96,1,'Paraclinicos '!K2700&gt;=96,0),"")</f>
        <v/>
      </c>
      <c r="Z2765" t="str" cm="1">
        <f t="array" ref="Z2765">IF(OR(W2765="SI",X2765="SI"),_xlfn.IFS(OR(AND('Paraclinicos '!K2701&lt;=83),AND('Paraclinicos '!K2701&gt;=97,AA2765=2)),3,OR(AND('Paraclinicos '!K2701&lt;=86),AND('Paraclinicos '!K2701&gt;=94,AA2765=2)),2,OR(AND('Paraclinicos '!K2701&lt;=88),AND('Paraclinicos '!K2701&gt;=92,AA2765=2)),1,OR(AND('Paraclinicos '!K2701&gt;=88,'Paraclinicos '!K2701&lt;=92),AND('Paraclinicos '!K2701&gt;=93,AA2765=0)),0),"")</f>
        <v/>
      </c>
      <c r="AA2765" t="str" cm="1">
        <f t="array" ref="AA2765">_xlfn.IFS('Paraclinicos '!E2700="","",'Paraclinicos '!E2700="Oxigeno",2,'Paraclinicos '!E2700="Aire",0)</f>
        <v/>
      </c>
    </row>
    <row r="2766" spans="1:27" x14ac:dyDescent="0.25">
      <c r="A2766">
        <f>'Paraclinicos '!A2701</f>
        <v>0</v>
      </c>
      <c r="B2766" s="3">
        <f>'Paraclinicos '!R2701</f>
        <v>0</v>
      </c>
      <c r="C2766" t="str" cm="1">
        <f t="array" ref="C2766">_xlfn.IFS('Paraclinicos '!Q2701="","",'Paraclinicos '!Q2701&gt;60,3,'Paraclinicos '!Q2701&lt;=60,1)</f>
        <v/>
      </c>
      <c r="D2766" t="str">
        <f>IFERROR(IF(INDEX('BD Demog para scores enalazar'!BC$2:BC$3000,MATCH(Formulas!A2766,'BD Demog para scores enalazar'!A$2:A$3000,0))=0,"SI","NO"),"")</f>
        <v/>
      </c>
      <c r="E2766" t="str" cm="1">
        <f t="array" ref="E2766">_xlfn.IFS(D2766="","",D2766="SI",4,D2766="NO",1)</f>
        <v/>
      </c>
      <c r="F2766" t="str" cm="1">
        <f t="array" ref="F2766">_xlfn.IFS('Paraclinicos '!B2701="","",'Paraclinicos '!B2701&gt;1,1,'Paraclinicos '!B2701&lt;=1,3)</f>
        <v/>
      </c>
      <c r="G2766" t="str" cm="1">
        <f t="array" ref="G2766">_xlfn.IFS('Paraclinicos '!D2701="","",AND('Paraclinicos '!D2701&gt;=250,'Paraclinicos '!D2701&lt;=500),2,'Paraclinicos '!D2701&gt;500,3,'Paraclinicos '!D2701&lt;250,1)</f>
        <v/>
      </c>
      <c r="H2766" s="50" t="str">
        <f t="shared" si="130"/>
        <v/>
      </c>
      <c r="I2766" t="str" cm="1">
        <f t="array" ref="I2766">_xlfn.IFS('Paraclinicos '!Q2701="","",'Paraclinicos '!Q2701&gt;=65,1,'Paraclinicos '!Q2701&lt;65,0)</f>
        <v/>
      </c>
      <c r="J2766" t="str" cm="1">
        <f t="array" ref="J2766">_xlfn.IFS('Paraclinicos '!I2701="","",'Paraclinicos '!I2701&gt;7,1,'Paraclinicos '!I2701&lt;=7,0)</f>
        <v/>
      </c>
      <c r="K2766" t="str" cm="1">
        <f t="array" ref="K2766">_xlfn.IFS('Paraclinicos '!W2701="","",'Paraclinicos '!W2701&lt;=8,1,'Paraclinicos '!W2701&gt;8,0)</f>
        <v/>
      </c>
      <c r="L2766" t="str" cm="1">
        <f t="array" ref="L2766">_xlfn.IFS('Paraclinicos '!S2701="","",'Paraclinicos '!S2701&gt;=30,1,'Paraclinicos '!S2701&lt;30,0)</f>
        <v/>
      </c>
      <c r="M2766" t="str" cm="1">
        <f t="array" ref="M2766">_xlfn.IFS(OR('Paraclinicos '!T2701="",'Paraclinicos '!U2701=""),"",OR('Paraclinicos '!T2701&lt;=90,'Paraclinicos '!U2701&lt;=60),1,OR('Paraclinicos '!T2701&gt;90,'Paraclinicos '!U2701&gt;60),0)</f>
        <v/>
      </c>
      <c r="N2766" s="45" t="str">
        <f t="shared" si="131"/>
        <v/>
      </c>
      <c r="O2766" t="str" cm="1">
        <f t="array" ref="O2766">_xlfn.IFS(OR('Paraclinicos '!M2701="",'Paraclinicos '!N2701="",'Paraclinicos '!N2701=0),"",'Paraclinicos '!M2701/'Paraclinicos '!N2701&lt;100,4,'Paraclinicos '!M2701/'Paraclinicos '!N2701&lt;200,3,'Paraclinicos '!M2701/'Paraclinicos '!N2701&lt;300,2,'Paraclinicos '!M2701/'Paraclinicos '!N2701&lt;400,1,'Paraclinicos '!M2701/'Paraclinicos '!N2701&gt;=400,0)</f>
        <v/>
      </c>
      <c r="P2766" t="str" cm="1">
        <f t="array" ref="P2766">_xlfn.IFS('Paraclinicos '!C2701="","",'Paraclinicos '!C2701&lt;20,4,'Paraclinicos '!C2701&lt;50,3,'Paraclinicos '!C2701&lt;100,2,'Paraclinicos '!C2701&lt;150,1,'Paraclinicos '!C2701&gt;150,0)</f>
        <v/>
      </c>
      <c r="Q2766" t="str" cm="1">
        <f t="array" ref="Q2766">_xlfn.IFS('Paraclinicos '!O2701="","",'Paraclinicos '!O2701&lt;1.2,0,'Paraclinicos '!O2701&lt;2,1,'Paraclinicos '!O2701&lt;3.5,2,'Paraclinicos '!O2701&lt;5,3,'Paraclinicos '!O2701&gt;5,4)</f>
        <v/>
      </c>
      <c r="R2766" t="str" cm="1">
        <f t="array" ref="R2766">_xlfn.IFS('Paraclinicos '!J2701="","",'Paraclinicos '!J2701&lt;1.2,0,'Paraclinicos '!J2701&lt;2,1,'Paraclinicos '!J2701&lt;6,2,'Paraclinicos '!J2701&lt;12,3,'Paraclinicos '!J2701&gt;=12,4)</f>
        <v/>
      </c>
      <c r="S2766" t="str" cm="1">
        <f t="array" ref="S2766">_xlfn.IFS('Paraclinicos '!Y2701="","",'Paraclinicos '!Y2701&lt;70,1,'Paraclinicos '!Y2701&gt;=70,0)</f>
        <v/>
      </c>
      <c r="T2766" t="str" cm="1">
        <f t="array" ref="T2766">_xlfn.IFS('Paraclinicos '!W2701="","",'Paraclinicos '!W2701&lt;6,4,'Paraclinicos '!W2701&lt;10,3,'Paraclinicos '!W2701&lt;13,2,'Paraclinicos '!W2701&lt;15,1,'Paraclinicos '!W2701=15,0)</f>
        <v/>
      </c>
      <c r="U2766" s="54" t="str">
        <f t="shared" si="129"/>
        <v/>
      </c>
      <c r="V2766" t="str" cm="1">
        <f t="array" ref="V2766">_xlfn.IFS('Paraclinicos '!S2701="","",OR('Paraclinicos '!S2701&lt;=8,'Paraclinicos '!S2701&gt;=25),3,'Paraclinicos '!S2701&lt;12,1,'Paraclinicos '!S2701&lt;21,0,'Paraclinicos '!S2701&lt;25,2)</f>
        <v/>
      </c>
      <c r="W2766" t="str">
        <f>IFERROR(IF(INDEX('BD Demog para scores enalazar'!Y$2:'BD Demog para scores enalazar'!Y$3000,MATCH(Formulas!A2766,'BD Demog para scores enalazar'!A$2:'BD Demog para scores enalazar'!A$3000,0))=1,"SI","NO"),"")</f>
        <v/>
      </c>
      <c r="X2766" s="9" t="str">
        <f>IFERROR(IF(INDEX('BD Demog para scores enalazar'!AJ$2:'BD Demog para scores enalazar'!AJ$3000,MATCH(Formulas!A2766,'BD Demog para scores enalazar'!A$2:'BD Demog para scores enalazar'!A$3000,0))=1,"SI","NO"),"")</f>
        <v/>
      </c>
      <c r="Y2766" t="str" cm="1">
        <f t="array" ref="Y2766">IF(AND(W2766="NO",X2766="NO"),_xlfn.IFS('Paraclinicos '!K2701&lt;=91,3,'Paraclinicos '!K2701&lt;94,2,'Paraclinicos '!K2701&lt;96,1,'Paraclinicos '!K2701&gt;=96,0),"")</f>
        <v/>
      </c>
      <c r="Z2766" t="str" cm="1">
        <f t="array" ref="Z2766">IF(OR(W2766="SI",X2766="SI"),_xlfn.IFS(OR(AND('Paraclinicos '!K2702&lt;=83),AND('Paraclinicos '!K2702&gt;=97,AA2766=2)),3,OR(AND('Paraclinicos '!K2702&lt;=86),AND('Paraclinicos '!K2702&gt;=94,AA2766=2)),2,OR(AND('Paraclinicos '!K2702&lt;=88),AND('Paraclinicos '!K2702&gt;=92,AA2766=2)),1,OR(AND('Paraclinicos '!K2702&gt;=88,'Paraclinicos '!K2702&lt;=92),AND('Paraclinicos '!K2702&gt;=93,AA2766=0)),0),"")</f>
        <v/>
      </c>
      <c r="AA2766" t="str" cm="1">
        <f t="array" ref="AA2766">_xlfn.IFS('Paraclinicos '!E2701="","",'Paraclinicos '!E2701="Oxigeno",2,'Paraclinicos '!E2701="Aire",0)</f>
        <v/>
      </c>
    </row>
    <row r="2767" spans="1:27" x14ac:dyDescent="0.25">
      <c r="A2767">
        <f>'Paraclinicos '!A2702</f>
        <v>0</v>
      </c>
      <c r="B2767" s="3">
        <f>'Paraclinicos '!R2702</f>
        <v>0</v>
      </c>
      <c r="C2767" t="str" cm="1">
        <f t="array" ref="C2767">_xlfn.IFS('Paraclinicos '!Q2702="","",'Paraclinicos '!Q2702&gt;60,3,'Paraclinicos '!Q2702&lt;=60,1)</f>
        <v/>
      </c>
      <c r="D2767" t="str">
        <f>IFERROR(IF(INDEX('BD Demog para scores enalazar'!BC$2:BC$3000,MATCH(Formulas!A2767,'BD Demog para scores enalazar'!A$2:A$3000,0))=0,"SI","NO"),"")</f>
        <v/>
      </c>
      <c r="E2767" t="str" cm="1">
        <f t="array" ref="E2767">_xlfn.IFS(D2767="","",D2767="SI",4,D2767="NO",1)</f>
        <v/>
      </c>
      <c r="F2767" t="str" cm="1">
        <f t="array" ref="F2767">_xlfn.IFS('Paraclinicos '!B2702="","",'Paraclinicos '!B2702&gt;1,1,'Paraclinicos '!B2702&lt;=1,3)</f>
        <v/>
      </c>
      <c r="G2767" t="str" cm="1">
        <f t="array" ref="G2767">_xlfn.IFS('Paraclinicos '!D2702="","",AND('Paraclinicos '!D2702&gt;=250,'Paraclinicos '!D2702&lt;=500),2,'Paraclinicos '!D2702&gt;500,3,'Paraclinicos '!D2702&lt;250,1)</f>
        <v/>
      </c>
      <c r="H2767" s="50" t="str">
        <f t="shared" si="130"/>
        <v/>
      </c>
      <c r="I2767" t="str" cm="1">
        <f t="array" ref="I2767">_xlfn.IFS('Paraclinicos '!Q2702="","",'Paraclinicos '!Q2702&gt;=65,1,'Paraclinicos '!Q2702&lt;65,0)</f>
        <v/>
      </c>
      <c r="J2767" t="str" cm="1">
        <f t="array" ref="J2767">_xlfn.IFS('Paraclinicos '!I2702="","",'Paraclinicos '!I2702&gt;7,1,'Paraclinicos '!I2702&lt;=7,0)</f>
        <v/>
      </c>
      <c r="K2767" t="str" cm="1">
        <f t="array" ref="K2767">_xlfn.IFS('Paraclinicos '!W2702="","",'Paraclinicos '!W2702&lt;=8,1,'Paraclinicos '!W2702&gt;8,0)</f>
        <v/>
      </c>
      <c r="L2767" t="str" cm="1">
        <f t="array" ref="L2767">_xlfn.IFS('Paraclinicos '!S2702="","",'Paraclinicos '!S2702&gt;=30,1,'Paraclinicos '!S2702&lt;30,0)</f>
        <v/>
      </c>
      <c r="M2767" t="str" cm="1">
        <f t="array" ref="M2767">_xlfn.IFS(OR('Paraclinicos '!T2702="",'Paraclinicos '!U2702=""),"",OR('Paraclinicos '!T2702&lt;=90,'Paraclinicos '!U2702&lt;=60),1,OR('Paraclinicos '!T2702&gt;90,'Paraclinicos '!U2702&gt;60),0)</f>
        <v/>
      </c>
      <c r="N2767" s="45" t="str">
        <f t="shared" si="131"/>
        <v/>
      </c>
      <c r="O2767" t="str" cm="1">
        <f t="array" ref="O2767">_xlfn.IFS(OR('Paraclinicos '!M2702="",'Paraclinicos '!N2702="",'Paraclinicos '!N2702=0),"",'Paraclinicos '!M2702/'Paraclinicos '!N2702&lt;100,4,'Paraclinicos '!M2702/'Paraclinicos '!N2702&lt;200,3,'Paraclinicos '!M2702/'Paraclinicos '!N2702&lt;300,2,'Paraclinicos '!M2702/'Paraclinicos '!N2702&lt;400,1,'Paraclinicos '!M2702/'Paraclinicos '!N2702&gt;=400,0)</f>
        <v/>
      </c>
      <c r="P2767" t="str" cm="1">
        <f t="array" ref="P2767">_xlfn.IFS('Paraclinicos '!C2702="","",'Paraclinicos '!C2702&lt;20,4,'Paraclinicos '!C2702&lt;50,3,'Paraclinicos '!C2702&lt;100,2,'Paraclinicos '!C2702&lt;150,1,'Paraclinicos '!C2702&gt;150,0)</f>
        <v/>
      </c>
      <c r="Q2767" t="str" cm="1">
        <f t="array" ref="Q2767">_xlfn.IFS('Paraclinicos '!O2702="","",'Paraclinicos '!O2702&lt;1.2,0,'Paraclinicos '!O2702&lt;2,1,'Paraclinicos '!O2702&lt;3.5,2,'Paraclinicos '!O2702&lt;5,3,'Paraclinicos '!O2702&gt;5,4)</f>
        <v/>
      </c>
      <c r="R2767" t="str" cm="1">
        <f t="array" ref="R2767">_xlfn.IFS('Paraclinicos '!J2702="","",'Paraclinicos '!J2702&lt;1.2,0,'Paraclinicos '!J2702&lt;2,1,'Paraclinicos '!J2702&lt;6,2,'Paraclinicos '!J2702&lt;12,3,'Paraclinicos '!J2702&gt;=12,4)</f>
        <v/>
      </c>
      <c r="S2767" t="str" cm="1">
        <f t="array" ref="S2767">_xlfn.IFS('Paraclinicos '!Y2702="","",'Paraclinicos '!Y2702&lt;70,1,'Paraclinicos '!Y2702&gt;=70,0)</f>
        <v/>
      </c>
      <c r="T2767" t="str" cm="1">
        <f t="array" ref="T2767">_xlfn.IFS('Paraclinicos '!W2702="","",'Paraclinicos '!W2702&lt;6,4,'Paraclinicos '!W2702&lt;10,3,'Paraclinicos '!W2702&lt;13,2,'Paraclinicos '!W2702&lt;15,1,'Paraclinicos '!W2702=15,0)</f>
        <v/>
      </c>
      <c r="U2767" s="54" t="str">
        <f t="shared" si="129"/>
        <v/>
      </c>
      <c r="V2767" t="str" cm="1">
        <f t="array" ref="V2767">_xlfn.IFS('Paraclinicos '!S2702="","",OR('Paraclinicos '!S2702&lt;=8,'Paraclinicos '!S2702&gt;=25),3,'Paraclinicos '!S2702&lt;12,1,'Paraclinicos '!S2702&lt;21,0,'Paraclinicos '!S2702&lt;25,2)</f>
        <v/>
      </c>
      <c r="W2767" t="str">
        <f>IFERROR(IF(INDEX('BD Demog para scores enalazar'!Y$2:'BD Demog para scores enalazar'!Y$3000,MATCH(Formulas!A2767,'BD Demog para scores enalazar'!A$2:'BD Demog para scores enalazar'!A$3000,0))=1,"SI","NO"),"")</f>
        <v/>
      </c>
      <c r="X2767" s="9" t="str">
        <f>IFERROR(IF(INDEX('BD Demog para scores enalazar'!AJ$2:'BD Demog para scores enalazar'!AJ$3000,MATCH(Formulas!A2767,'BD Demog para scores enalazar'!A$2:'BD Demog para scores enalazar'!A$3000,0))=1,"SI","NO"),"")</f>
        <v/>
      </c>
      <c r="Y2767" t="str" cm="1">
        <f t="array" ref="Y2767">IF(AND(W2767="NO",X2767="NO"),_xlfn.IFS('Paraclinicos '!K2702&lt;=91,3,'Paraclinicos '!K2702&lt;94,2,'Paraclinicos '!K2702&lt;96,1,'Paraclinicos '!K2702&gt;=96,0),"")</f>
        <v/>
      </c>
      <c r="Z2767" t="str" cm="1">
        <f t="array" ref="Z2767">IF(OR(W2767="SI",X2767="SI"),_xlfn.IFS(OR(AND('Paraclinicos '!K2703&lt;=83),AND('Paraclinicos '!K2703&gt;=97,AA2767=2)),3,OR(AND('Paraclinicos '!K2703&lt;=86),AND('Paraclinicos '!K2703&gt;=94,AA2767=2)),2,OR(AND('Paraclinicos '!K2703&lt;=88),AND('Paraclinicos '!K2703&gt;=92,AA2767=2)),1,OR(AND('Paraclinicos '!K2703&gt;=88,'Paraclinicos '!K2703&lt;=92),AND('Paraclinicos '!K2703&gt;=93,AA2767=0)),0),"")</f>
        <v/>
      </c>
      <c r="AA2767" t="str" cm="1">
        <f t="array" ref="AA2767">_xlfn.IFS('Paraclinicos '!E2702="","",'Paraclinicos '!E2702="Oxigeno",2,'Paraclinicos '!E2702="Aire",0)</f>
        <v/>
      </c>
    </row>
    <row r="2768" spans="1:27" x14ac:dyDescent="0.25">
      <c r="A2768">
        <f>'Paraclinicos '!A2703</f>
        <v>0</v>
      </c>
      <c r="B2768" s="3">
        <f>'Paraclinicos '!R2703</f>
        <v>0</v>
      </c>
      <c r="C2768" t="str" cm="1">
        <f t="array" ref="C2768">_xlfn.IFS('Paraclinicos '!Q2703="","",'Paraclinicos '!Q2703&gt;60,3,'Paraclinicos '!Q2703&lt;=60,1)</f>
        <v/>
      </c>
      <c r="D2768" t="str">
        <f>IFERROR(IF(INDEX('BD Demog para scores enalazar'!BC$2:BC$3000,MATCH(Formulas!A2768,'BD Demog para scores enalazar'!A$2:A$3000,0))=0,"SI","NO"),"")</f>
        <v/>
      </c>
      <c r="E2768" t="str" cm="1">
        <f t="array" ref="E2768">_xlfn.IFS(D2768="","",D2768="SI",4,D2768="NO",1)</f>
        <v/>
      </c>
      <c r="F2768" t="str" cm="1">
        <f t="array" ref="F2768">_xlfn.IFS('Paraclinicos '!B2703="","",'Paraclinicos '!B2703&gt;1,1,'Paraclinicos '!B2703&lt;=1,3)</f>
        <v/>
      </c>
      <c r="G2768" t="str" cm="1">
        <f t="array" ref="G2768">_xlfn.IFS('Paraclinicos '!D2703="","",AND('Paraclinicos '!D2703&gt;=250,'Paraclinicos '!D2703&lt;=500),2,'Paraclinicos '!D2703&gt;500,3,'Paraclinicos '!D2703&lt;250,1)</f>
        <v/>
      </c>
      <c r="H2768" s="50" t="str">
        <f t="shared" si="130"/>
        <v/>
      </c>
      <c r="I2768" t="str" cm="1">
        <f t="array" ref="I2768">_xlfn.IFS('Paraclinicos '!Q2703="","",'Paraclinicos '!Q2703&gt;=65,1,'Paraclinicos '!Q2703&lt;65,0)</f>
        <v/>
      </c>
      <c r="J2768" t="str" cm="1">
        <f t="array" ref="J2768">_xlfn.IFS('Paraclinicos '!I2703="","",'Paraclinicos '!I2703&gt;7,1,'Paraclinicos '!I2703&lt;=7,0)</f>
        <v/>
      </c>
      <c r="K2768" t="str" cm="1">
        <f t="array" ref="K2768">_xlfn.IFS('Paraclinicos '!W2703="","",'Paraclinicos '!W2703&lt;=8,1,'Paraclinicos '!W2703&gt;8,0)</f>
        <v/>
      </c>
      <c r="L2768" t="str" cm="1">
        <f t="array" ref="L2768">_xlfn.IFS('Paraclinicos '!S2703="","",'Paraclinicos '!S2703&gt;=30,1,'Paraclinicos '!S2703&lt;30,0)</f>
        <v/>
      </c>
      <c r="M2768" t="str" cm="1">
        <f t="array" ref="M2768">_xlfn.IFS(OR('Paraclinicos '!T2703="",'Paraclinicos '!U2703=""),"",OR('Paraclinicos '!T2703&lt;=90,'Paraclinicos '!U2703&lt;=60),1,OR('Paraclinicos '!T2703&gt;90,'Paraclinicos '!U2703&gt;60),0)</f>
        <v/>
      </c>
      <c r="N2768" s="45" t="str">
        <f t="shared" si="131"/>
        <v/>
      </c>
      <c r="O2768" t="str" cm="1">
        <f t="array" ref="O2768">_xlfn.IFS(OR('Paraclinicos '!M2703="",'Paraclinicos '!N2703="",'Paraclinicos '!N2703=0),"",'Paraclinicos '!M2703/'Paraclinicos '!N2703&lt;100,4,'Paraclinicos '!M2703/'Paraclinicos '!N2703&lt;200,3,'Paraclinicos '!M2703/'Paraclinicos '!N2703&lt;300,2,'Paraclinicos '!M2703/'Paraclinicos '!N2703&lt;400,1,'Paraclinicos '!M2703/'Paraclinicos '!N2703&gt;=400,0)</f>
        <v/>
      </c>
      <c r="P2768" t="str" cm="1">
        <f t="array" ref="P2768">_xlfn.IFS('Paraclinicos '!C2703="","",'Paraclinicos '!C2703&lt;20,4,'Paraclinicos '!C2703&lt;50,3,'Paraclinicos '!C2703&lt;100,2,'Paraclinicos '!C2703&lt;150,1,'Paraclinicos '!C2703&gt;150,0)</f>
        <v/>
      </c>
      <c r="Q2768" t="str" cm="1">
        <f t="array" ref="Q2768">_xlfn.IFS('Paraclinicos '!O2703="","",'Paraclinicos '!O2703&lt;1.2,0,'Paraclinicos '!O2703&lt;2,1,'Paraclinicos '!O2703&lt;3.5,2,'Paraclinicos '!O2703&lt;5,3,'Paraclinicos '!O2703&gt;5,4)</f>
        <v/>
      </c>
      <c r="R2768" t="str" cm="1">
        <f t="array" ref="R2768">_xlfn.IFS('Paraclinicos '!J2703="","",'Paraclinicos '!J2703&lt;1.2,0,'Paraclinicos '!J2703&lt;2,1,'Paraclinicos '!J2703&lt;6,2,'Paraclinicos '!J2703&lt;12,3,'Paraclinicos '!J2703&gt;=12,4)</f>
        <v/>
      </c>
      <c r="S2768" t="str" cm="1">
        <f t="array" ref="S2768">_xlfn.IFS('Paraclinicos '!Y2703="","",'Paraclinicos '!Y2703&lt;70,1,'Paraclinicos '!Y2703&gt;=70,0)</f>
        <v/>
      </c>
      <c r="T2768" t="str" cm="1">
        <f t="array" ref="T2768">_xlfn.IFS('Paraclinicos '!W2703="","",'Paraclinicos '!W2703&lt;6,4,'Paraclinicos '!W2703&lt;10,3,'Paraclinicos '!W2703&lt;13,2,'Paraclinicos '!W2703&lt;15,1,'Paraclinicos '!W2703=15,0)</f>
        <v/>
      </c>
      <c r="U2768" s="54" t="str">
        <f t="shared" si="129"/>
        <v/>
      </c>
      <c r="V2768" t="str" cm="1">
        <f t="array" ref="V2768">_xlfn.IFS('Paraclinicos '!S2703="","",OR('Paraclinicos '!S2703&lt;=8,'Paraclinicos '!S2703&gt;=25),3,'Paraclinicos '!S2703&lt;12,1,'Paraclinicos '!S2703&lt;21,0,'Paraclinicos '!S2703&lt;25,2)</f>
        <v/>
      </c>
      <c r="W2768" t="str">
        <f>IFERROR(IF(INDEX('BD Demog para scores enalazar'!Y$2:'BD Demog para scores enalazar'!Y$3000,MATCH(Formulas!A2768,'BD Demog para scores enalazar'!A$2:'BD Demog para scores enalazar'!A$3000,0))=1,"SI","NO"),"")</f>
        <v/>
      </c>
      <c r="X2768" s="9" t="str">
        <f>IFERROR(IF(INDEX('BD Demog para scores enalazar'!AJ$2:'BD Demog para scores enalazar'!AJ$3000,MATCH(Formulas!A2768,'BD Demog para scores enalazar'!A$2:'BD Demog para scores enalazar'!A$3000,0))=1,"SI","NO"),"")</f>
        <v/>
      </c>
      <c r="Y2768" t="str" cm="1">
        <f t="array" ref="Y2768">IF(AND(W2768="NO",X2768="NO"),_xlfn.IFS('Paraclinicos '!K2703&lt;=91,3,'Paraclinicos '!K2703&lt;94,2,'Paraclinicos '!K2703&lt;96,1,'Paraclinicos '!K2703&gt;=96,0),"")</f>
        <v/>
      </c>
      <c r="Z2768" t="str" cm="1">
        <f t="array" ref="Z2768">IF(OR(W2768="SI",X2768="SI"),_xlfn.IFS(OR(AND('Paraclinicos '!K2704&lt;=83),AND('Paraclinicos '!K2704&gt;=97,AA2768=2)),3,OR(AND('Paraclinicos '!K2704&lt;=86),AND('Paraclinicos '!K2704&gt;=94,AA2768=2)),2,OR(AND('Paraclinicos '!K2704&lt;=88),AND('Paraclinicos '!K2704&gt;=92,AA2768=2)),1,OR(AND('Paraclinicos '!K2704&gt;=88,'Paraclinicos '!K2704&lt;=92),AND('Paraclinicos '!K2704&gt;=93,AA2768=0)),0),"")</f>
        <v/>
      </c>
      <c r="AA2768" t="str" cm="1">
        <f t="array" ref="AA2768">_xlfn.IFS('Paraclinicos '!E2703="","",'Paraclinicos '!E2703="Oxigeno",2,'Paraclinicos '!E2703="Aire",0)</f>
        <v/>
      </c>
    </row>
    <row r="2769" spans="1:27" x14ac:dyDescent="0.25">
      <c r="A2769">
        <f>'Paraclinicos '!A2704</f>
        <v>0</v>
      </c>
      <c r="B2769" s="3">
        <f>'Paraclinicos '!R2704</f>
        <v>0</v>
      </c>
      <c r="C2769" t="str" cm="1">
        <f t="array" ref="C2769">_xlfn.IFS('Paraclinicos '!Q2704="","",'Paraclinicos '!Q2704&gt;60,3,'Paraclinicos '!Q2704&lt;=60,1)</f>
        <v/>
      </c>
      <c r="D2769" t="str">
        <f>IFERROR(IF(INDEX('BD Demog para scores enalazar'!BC$2:BC$3000,MATCH(Formulas!A2769,'BD Demog para scores enalazar'!A$2:A$3000,0))=0,"SI","NO"),"")</f>
        <v/>
      </c>
      <c r="E2769" t="str" cm="1">
        <f t="array" ref="E2769">_xlfn.IFS(D2769="","",D2769="SI",4,D2769="NO",1)</f>
        <v/>
      </c>
      <c r="F2769" t="str" cm="1">
        <f t="array" ref="F2769">_xlfn.IFS('Paraclinicos '!B2704="","",'Paraclinicos '!B2704&gt;1,1,'Paraclinicos '!B2704&lt;=1,3)</f>
        <v/>
      </c>
      <c r="G2769" t="str" cm="1">
        <f t="array" ref="G2769">_xlfn.IFS('Paraclinicos '!D2704="","",AND('Paraclinicos '!D2704&gt;=250,'Paraclinicos '!D2704&lt;=500),2,'Paraclinicos '!D2704&gt;500,3,'Paraclinicos '!D2704&lt;250,1)</f>
        <v/>
      </c>
      <c r="H2769" s="50" t="str">
        <f t="shared" si="130"/>
        <v/>
      </c>
      <c r="I2769" t="str" cm="1">
        <f t="array" ref="I2769">_xlfn.IFS('Paraclinicos '!Q2704="","",'Paraclinicos '!Q2704&gt;=65,1,'Paraclinicos '!Q2704&lt;65,0)</f>
        <v/>
      </c>
      <c r="J2769" t="str" cm="1">
        <f t="array" ref="J2769">_xlfn.IFS('Paraclinicos '!I2704="","",'Paraclinicos '!I2704&gt;7,1,'Paraclinicos '!I2704&lt;=7,0)</f>
        <v/>
      </c>
      <c r="K2769" t="str" cm="1">
        <f t="array" ref="K2769">_xlfn.IFS('Paraclinicos '!W2704="","",'Paraclinicos '!W2704&lt;=8,1,'Paraclinicos '!W2704&gt;8,0)</f>
        <v/>
      </c>
      <c r="L2769" t="str" cm="1">
        <f t="array" ref="L2769">_xlfn.IFS('Paraclinicos '!S2704="","",'Paraclinicos '!S2704&gt;=30,1,'Paraclinicos '!S2704&lt;30,0)</f>
        <v/>
      </c>
      <c r="M2769" t="str" cm="1">
        <f t="array" ref="M2769">_xlfn.IFS(OR('Paraclinicos '!T2704="",'Paraclinicos '!U2704=""),"",OR('Paraclinicos '!T2704&lt;=90,'Paraclinicos '!U2704&lt;=60),1,OR('Paraclinicos '!T2704&gt;90,'Paraclinicos '!U2704&gt;60),0)</f>
        <v/>
      </c>
      <c r="N2769" s="45" t="str">
        <f t="shared" si="131"/>
        <v/>
      </c>
      <c r="O2769" t="str" cm="1">
        <f t="array" ref="O2769">_xlfn.IFS(OR('Paraclinicos '!M2704="",'Paraclinicos '!N2704="",'Paraclinicos '!N2704=0),"",'Paraclinicos '!M2704/'Paraclinicos '!N2704&lt;100,4,'Paraclinicos '!M2704/'Paraclinicos '!N2704&lt;200,3,'Paraclinicos '!M2704/'Paraclinicos '!N2704&lt;300,2,'Paraclinicos '!M2704/'Paraclinicos '!N2704&lt;400,1,'Paraclinicos '!M2704/'Paraclinicos '!N2704&gt;=400,0)</f>
        <v/>
      </c>
      <c r="P2769" t="str" cm="1">
        <f t="array" ref="P2769">_xlfn.IFS('Paraclinicos '!C2704="","",'Paraclinicos '!C2704&lt;20,4,'Paraclinicos '!C2704&lt;50,3,'Paraclinicos '!C2704&lt;100,2,'Paraclinicos '!C2704&lt;150,1,'Paraclinicos '!C2704&gt;150,0)</f>
        <v/>
      </c>
      <c r="Q2769" t="str" cm="1">
        <f t="array" ref="Q2769">_xlfn.IFS('Paraclinicos '!O2704="","",'Paraclinicos '!O2704&lt;1.2,0,'Paraclinicos '!O2704&lt;2,1,'Paraclinicos '!O2704&lt;3.5,2,'Paraclinicos '!O2704&lt;5,3,'Paraclinicos '!O2704&gt;5,4)</f>
        <v/>
      </c>
      <c r="R2769" t="str" cm="1">
        <f t="array" ref="R2769">_xlfn.IFS('Paraclinicos '!J2704="","",'Paraclinicos '!J2704&lt;1.2,0,'Paraclinicos '!J2704&lt;2,1,'Paraclinicos '!J2704&lt;6,2,'Paraclinicos '!J2704&lt;12,3,'Paraclinicos '!J2704&gt;=12,4)</f>
        <v/>
      </c>
      <c r="S2769" t="str" cm="1">
        <f t="array" ref="S2769">_xlfn.IFS('Paraclinicos '!Y2704="","",'Paraclinicos '!Y2704&lt;70,1,'Paraclinicos '!Y2704&gt;=70,0)</f>
        <v/>
      </c>
      <c r="T2769" t="str" cm="1">
        <f t="array" ref="T2769">_xlfn.IFS('Paraclinicos '!W2704="","",'Paraclinicos '!W2704&lt;6,4,'Paraclinicos '!W2704&lt;10,3,'Paraclinicos '!W2704&lt;13,2,'Paraclinicos '!W2704&lt;15,1,'Paraclinicos '!W2704=15,0)</f>
        <v/>
      </c>
      <c r="U2769" s="54" t="str">
        <f t="shared" si="129"/>
        <v/>
      </c>
      <c r="V2769" t="str" cm="1">
        <f t="array" ref="V2769">_xlfn.IFS('Paraclinicos '!S2704="","",OR('Paraclinicos '!S2704&lt;=8,'Paraclinicos '!S2704&gt;=25),3,'Paraclinicos '!S2704&lt;12,1,'Paraclinicos '!S2704&lt;21,0,'Paraclinicos '!S2704&lt;25,2)</f>
        <v/>
      </c>
      <c r="W2769" t="str">
        <f>IFERROR(IF(INDEX('BD Demog para scores enalazar'!Y$2:'BD Demog para scores enalazar'!Y$3000,MATCH(Formulas!A2769,'BD Demog para scores enalazar'!A$2:'BD Demog para scores enalazar'!A$3000,0))=1,"SI","NO"),"")</f>
        <v/>
      </c>
      <c r="X2769" s="9" t="str">
        <f>IFERROR(IF(INDEX('BD Demog para scores enalazar'!AJ$2:'BD Demog para scores enalazar'!AJ$3000,MATCH(Formulas!A2769,'BD Demog para scores enalazar'!A$2:'BD Demog para scores enalazar'!A$3000,0))=1,"SI","NO"),"")</f>
        <v/>
      </c>
      <c r="Y2769" t="str" cm="1">
        <f t="array" ref="Y2769">IF(AND(W2769="NO",X2769="NO"),_xlfn.IFS('Paraclinicos '!K2704&lt;=91,3,'Paraclinicos '!K2704&lt;94,2,'Paraclinicos '!K2704&lt;96,1,'Paraclinicos '!K2704&gt;=96,0),"")</f>
        <v/>
      </c>
      <c r="Z2769" t="str" cm="1">
        <f t="array" ref="Z2769">IF(OR(W2769="SI",X2769="SI"),_xlfn.IFS(OR(AND('Paraclinicos '!K2705&lt;=83),AND('Paraclinicos '!K2705&gt;=97,AA2769=2)),3,OR(AND('Paraclinicos '!K2705&lt;=86),AND('Paraclinicos '!K2705&gt;=94,AA2769=2)),2,OR(AND('Paraclinicos '!K2705&lt;=88),AND('Paraclinicos '!K2705&gt;=92,AA2769=2)),1,OR(AND('Paraclinicos '!K2705&gt;=88,'Paraclinicos '!K2705&lt;=92),AND('Paraclinicos '!K2705&gt;=93,AA2769=0)),0),"")</f>
        <v/>
      </c>
      <c r="AA2769" t="str" cm="1">
        <f t="array" ref="AA2769">_xlfn.IFS('Paraclinicos '!E2704="","",'Paraclinicos '!E2704="Oxigeno",2,'Paraclinicos '!E2704="Aire",0)</f>
        <v/>
      </c>
    </row>
    <row r="2770" spans="1:27" x14ac:dyDescent="0.25">
      <c r="A2770">
        <f>'Paraclinicos '!A2705</f>
        <v>0</v>
      </c>
      <c r="B2770" s="3">
        <f>'Paraclinicos '!R2705</f>
        <v>0</v>
      </c>
      <c r="C2770" t="str" cm="1">
        <f t="array" ref="C2770">_xlfn.IFS('Paraclinicos '!Q2705="","",'Paraclinicos '!Q2705&gt;60,3,'Paraclinicos '!Q2705&lt;=60,1)</f>
        <v/>
      </c>
      <c r="D2770" t="str">
        <f>IFERROR(IF(INDEX('BD Demog para scores enalazar'!BC$2:BC$3000,MATCH(Formulas!A2770,'BD Demog para scores enalazar'!A$2:A$3000,0))=0,"SI","NO"),"")</f>
        <v/>
      </c>
      <c r="E2770" t="str" cm="1">
        <f t="array" ref="E2770">_xlfn.IFS(D2770="","",D2770="SI",4,D2770="NO",1)</f>
        <v/>
      </c>
      <c r="F2770" t="str" cm="1">
        <f t="array" ref="F2770">_xlfn.IFS('Paraclinicos '!B2705="","",'Paraclinicos '!B2705&gt;1,1,'Paraclinicos '!B2705&lt;=1,3)</f>
        <v/>
      </c>
      <c r="G2770" t="str" cm="1">
        <f t="array" ref="G2770">_xlfn.IFS('Paraclinicos '!D2705="","",AND('Paraclinicos '!D2705&gt;=250,'Paraclinicos '!D2705&lt;=500),2,'Paraclinicos '!D2705&gt;500,3,'Paraclinicos '!D2705&lt;250,1)</f>
        <v/>
      </c>
      <c r="H2770" s="50" t="str">
        <f t="shared" si="130"/>
        <v/>
      </c>
      <c r="I2770" t="str" cm="1">
        <f t="array" ref="I2770">_xlfn.IFS('Paraclinicos '!Q2705="","",'Paraclinicos '!Q2705&gt;=65,1,'Paraclinicos '!Q2705&lt;65,0)</f>
        <v/>
      </c>
      <c r="J2770" t="str" cm="1">
        <f t="array" ref="J2770">_xlfn.IFS('Paraclinicos '!I2705="","",'Paraclinicos '!I2705&gt;7,1,'Paraclinicos '!I2705&lt;=7,0)</f>
        <v/>
      </c>
      <c r="K2770" t="str" cm="1">
        <f t="array" ref="K2770">_xlfn.IFS('Paraclinicos '!W2705="","",'Paraclinicos '!W2705&lt;=8,1,'Paraclinicos '!W2705&gt;8,0)</f>
        <v/>
      </c>
      <c r="L2770" t="str" cm="1">
        <f t="array" ref="L2770">_xlfn.IFS('Paraclinicos '!S2705="","",'Paraclinicos '!S2705&gt;=30,1,'Paraclinicos '!S2705&lt;30,0)</f>
        <v/>
      </c>
      <c r="M2770" t="str" cm="1">
        <f t="array" ref="M2770">_xlfn.IFS(OR('Paraclinicos '!T2705="",'Paraclinicos '!U2705=""),"",OR('Paraclinicos '!T2705&lt;=90,'Paraclinicos '!U2705&lt;=60),1,OR('Paraclinicos '!T2705&gt;90,'Paraclinicos '!U2705&gt;60),0)</f>
        <v/>
      </c>
      <c r="N2770" s="45" t="str">
        <f t="shared" si="131"/>
        <v/>
      </c>
      <c r="O2770" t="str" cm="1">
        <f t="array" ref="O2770">_xlfn.IFS(OR('Paraclinicos '!M2705="",'Paraclinicos '!N2705="",'Paraclinicos '!N2705=0),"",'Paraclinicos '!M2705/'Paraclinicos '!N2705&lt;100,4,'Paraclinicos '!M2705/'Paraclinicos '!N2705&lt;200,3,'Paraclinicos '!M2705/'Paraclinicos '!N2705&lt;300,2,'Paraclinicos '!M2705/'Paraclinicos '!N2705&lt;400,1,'Paraclinicos '!M2705/'Paraclinicos '!N2705&gt;=400,0)</f>
        <v/>
      </c>
      <c r="P2770" t="str" cm="1">
        <f t="array" ref="P2770">_xlfn.IFS('Paraclinicos '!C2705="","",'Paraclinicos '!C2705&lt;20,4,'Paraclinicos '!C2705&lt;50,3,'Paraclinicos '!C2705&lt;100,2,'Paraclinicos '!C2705&lt;150,1,'Paraclinicos '!C2705&gt;150,0)</f>
        <v/>
      </c>
      <c r="Q2770" t="str" cm="1">
        <f t="array" ref="Q2770">_xlfn.IFS('Paraclinicos '!O2705="","",'Paraclinicos '!O2705&lt;1.2,0,'Paraclinicos '!O2705&lt;2,1,'Paraclinicos '!O2705&lt;3.5,2,'Paraclinicos '!O2705&lt;5,3,'Paraclinicos '!O2705&gt;5,4)</f>
        <v/>
      </c>
      <c r="R2770" t="str" cm="1">
        <f t="array" ref="R2770">_xlfn.IFS('Paraclinicos '!J2705="","",'Paraclinicos '!J2705&lt;1.2,0,'Paraclinicos '!J2705&lt;2,1,'Paraclinicos '!J2705&lt;6,2,'Paraclinicos '!J2705&lt;12,3,'Paraclinicos '!J2705&gt;=12,4)</f>
        <v/>
      </c>
      <c r="S2770" t="str" cm="1">
        <f t="array" ref="S2770">_xlfn.IFS('Paraclinicos '!Y2705="","",'Paraclinicos '!Y2705&lt;70,1,'Paraclinicos '!Y2705&gt;=70,0)</f>
        <v/>
      </c>
      <c r="T2770" t="str" cm="1">
        <f t="array" ref="T2770">_xlfn.IFS('Paraclinicos '!W2705="","",'Paraclinicos '!W2705&lt;6,4,'Paraclinicos '!W2705&lt;10,3,'Paraclinicos '!W2705&lt;13,2,'Paraclinicos '!W2705&lt;15,1,'Paraclinicos '!W2705=15,0)</f>
        <v/>
      </c>
      <c r="U2770" s="54" t="str">
        <f t="shared" si="129"/>
        <v/>
      </c>
      <c r="V2770" t="str" cm="1">
        <f t="array" ref="V2770">_xlfn.IFS('Paraclinicos '!S2705="","",OR('Paraclinicos '!S2705&lt;=8,'Paraclinicos '!S2705&gt;=25),3,'Paraclinicos '!S2705&lt;12,1,'Paraclinicos '!S2705&lt;21,0,'Paraclinicos '!S2705&lt;25,2)</f>
        <v/>
      </c>
      <c r="W2770" t="str">
        <f>IFERROR(IF(INDEX('BD Demog para scores enalazar'!Y$2:'BD Demog para scores enalazar'!Y$3000,MATCH(Formulas!A2770,'BD Demog para scores enalazar'!A$2:'BD Demog para scores enalazar'!A$3000,0))=1,"SI","NO"),"")</f>
        <v/>
      </c>
      <c r="X2770" s="9" t="str">
        <f>IFERROR(IF(INDEX('BD Demog para scores enalazar'!AJ$2:'BD Demog para scores enalazar'!AJ$3000,MATCH(Formulas!A2770,'BD Demog para scores enalazar'!A$2:'BD Demog para scores enalazar'!A$3000,0))=1,"SI","NO"),"")</f>
        <v/>
      </c>
      <c r="Y2770" t="str" cm="1">
        <f t="array" ref="Y2770">IF(AND(W2770="NO",X2770="NO"),_xlfn.IFS('Paraclinicos '!K2705&lt;=91,3,'Paraclinicos '!K2705&lt;94,2,'Paraclinicos '!K2705&lt;96,1,'Paraclinicos '!K2705&gt;=96,0),"")</f>
        <v/>
      </c>
      <c r="Z2770" t="str" cm="1">
        <f t="array" ref="Z2770">IF(OR(W2770="SI",X2770="SI"),_xlfn.IFS(OR(AND('Paraclinicos '!K2706&lt;=83),AND('Paraclinicos '!K2706&gt;=97,AA2770=2)),3,OR(AND('Paraclinicos '!K2706&lt;=86),AND('Paraclinicos '!K2706&gt;=94,AA2770=2)),2,OR(AND('Paraclinicos '!K2706&lt;=88),AND('Paraclinicos '!K2706&gt;=92,AA2770=2)),1,OR(AND('Paraclinicos '!K2706&gt;=88,'Paraclinicos '!K2706&lt;=92),AND('Paraclinicos '!K2706&gt;=93,AA2770=0)),0),"")</f>
        <v/>
      </c>
      <c r="AA2770" t="str" cm="1">
        <f t="array" ref="AA2770">_xlfn.IFS('Paraclinicos '!E2705="","",'Paraclinicos '!E2705="Oxigeno",2,'Paraclinicos '!E2705="Aire",0)</f>
        <v/>
      </c>
    </row>
    <row r="2771" spans="1:27" x14ac:dyDescent="0.25">
      <c r="A2771">
        <f>'Paraclinicos '!A2706</f>
        <v>0</v>
      </c>
      <c r="B2771" s="3">
        <f>'Paraclinicos '!R2706</f>
        <v>0</v>
      </c>
      <c r="C2771" t="str" cm="1">
        <f t="array" ref="C2771">_xlfn.IFS('Paraclinicos '!Q2706="","",'Paraclinicos '!Q2706&gt;60,3,'Paraclinicos '!Q2706&lt;=60,1)</f>
        <v/>
      </c>
      <c r="D2771" t="str">
        <f>IFERROR(IF(INDEX('BD Demog para scores enalazar'!BC$2:BC$3000,MATCH(Formulas!A2771,'BD Demog para scores enalazar'!A$2:A$3000,0))=0,"SI","NO"),"")</f>
        <v/>
      </c>
      <c r="E2771" t="str" cm="1">
        <f t="array" ref="E2771">_xlfn.IFS(D2771="","",D2771="SI",4,D2771="NO",1)</f>
        <v/>
      </c>
      <c r="F2771" t="str" cm="1">
        <f t="array" ref="F2771">_xlfn.IFS('Paraclinicos '!B2706="","",'Paraclinicos '!B2706&gt;1,1,'Paraclinicos '!B2706&lt;=1,3)</f>
        <v/>
      </c>
      <c r="G2771" t="str" cm="1">
        <f t="array" ref="G2771">_xlfn.IFS('Paraclinicos '!D2706="","",AND('Paraclinicos '!D2706&gt;=250,'Paraclinicos '!D2706&lt;=500),2,'Paraclinicos '!D2706&gt;500,3,'Paraclinicos '!D2706&lt;250,1)</f>
        <v/>
      </c>
      <c r="H2771" s="50" t="str">
        <f t="shared" si="130"/>
        <v/>
      </c>
      <c r="I2771" t="str" cm="1">
        <f t="array" ref="I2771">_xlfn.IFS('Paraclinicos '!Q2706="","",'Paraclinicos '!Q2706&gt;=65,1,'Paraclinicos '!Q2706&lt;65,0)</f>
        <v/>
      </c>
      <c r="J2771" t="str" cm="1">
        <f t="array" ref="J2771">_xlfn.IFS('Paraclinicos '!I2706="","",'Paraclinicos '!I2706&gt;7,1,'Paraclinicos '!I2706&lt;=7,0)</f>
        <v/>
      </c>
      <c r="K2771" t="str" cm="1">
        <f t="array" ref="K2771">_xlfn.IFS('Paraclinicos '!W2706="","",'Paraclinicos '!W2706&lt;=8,1,'Paraclinicos '!W2706&gt;8,0)</f>
        <v/>
      </c>
      <c r="L2771" t="str" cm="1">
        <f t="array" ref="L2771">_xlfn.IFS('Paraclinicos '!S2706="","",'Paraclinicos '!S2706&gt;=30,1,'Paraclinicos '!S2706&lt;30,0)</f>
        <v/>
      </c>
      <c r="M2771" t="str" cm="1">
        <f t="array" ref="M2771">_xlfn.IFS(OR('Paraclinicos '!T2706="",'Paraclinicos '!U2706=""),"",OR('Paraclinicos '!T2706&lt;=90,'Paraclinicos '!U2706&lt;=60),1,OR('Paraclinicos '!T2706&gt;90,'Paraclinicos '!U2706&gt;60),0)</f>
        <v/>
      </c>
      <c r="N2771" s="45" t="str">
        <f t="shared" si="131"/>
        <v/>
      </c>
      <c r="O2771" t="str" cm="1">
        <f t="array" ref="O2771">_xlfn.IFS(OR('Paraclinicos '!M2706="",'Paraclinicos '!N2706="",'Paraclinicos '!N2706=0),"",'Paraclinicos '!M2706/'Paraclinicos '!N2706&lt;100,4,'Paraclinicos '!M2706/'Paraclinicos '!N2706&lt;200,3,'Paraclinicos '!M2706/'Paraclinicos '!N2706&lt;300,2,'Paraclinicos '!M2706/'Paraclinicos '!N2706&lt;400,1,'Paraclinicos '!M2706/'Paraclinicos '!N2706&gt;=400,0)</f>
        <v/>
      </c>
      <c r="P2771" t="str" cm="1">
        <f t="array" ref="P2771">_xlfn.IFS('Paraclinicos '!C2706="","",'Paraclinicos '!C2706&lt;20,4,'Paraclinicos '!C2706&lt;50,3,'Paraclinicos '!C2706&lt;100,2,'Paraclinicos '!C2706&lt;150,1,'Paraclinicos '!C2706&gt;150,0)</f>
        <v/>
      </c>
      <c r="Q2771" t="str" cm="1">
        <f t="array" ref="Q2771">_xlfn.IFS('Paraclinicos '!O2706="","",'Paraclinicos '!O2706&lt;1.2,0,'Paraclinicos '!O2706&lt;2,1,'Paraclinicos '!O2706&lt;3.5,2,'Paraclinicos '!O2706&lt;5,3,'Paraclinicos '!O2706&gt;5,4)</f>
        <v/>
      </c>
      <c r="R2771" t="str" cm="1">
        <f t="array" ref="R2771">_xlfn.IFS('Paraclinicos '!J2706="","",'Paraclinicos '!J2706&lt;1.2,0,'Paraclinicos '!J2706&lt;2,1,'Paraclinicos '!J2706&lt;6,2,'Paraclinicos '!J2706&lt;12,3,'Paraclinicos '!J2706&gt;=12,4)</f>
        <v/>
      </c>
      <c r="S2771" t="str" cm="1">
        <f t="array" ref="S2771">_xlfn.IFS('Paraclinicos '!Y2706="","",'Paraclinicos '!Y2706&lt;70,1,'Paraclinicos '!Y2706&gt;=70,0)</f>
        <v/>
      </c>
      <c r="T2771" t="str" cm="1">
        <f t="array" ref="T2771">_xlfn.IFS('Paraclinicos '!W2706="","",'Paraclinicos '!W2706&lt;6,4,'Paraclinicos '!W2706&lt;10,3,'Paraclinicos '!W2706&lt;13,2,'Paraclinicos '!W2706&lt;15,1,'Paraclinicos '!W2706=15,0)</f>
        <v/>
      </c>
      <c r="U2771" s="54" t="str">
        <f t="shared" si="129"/>
        <v/>
      </c>
      <c r="V2771" t="str" cm="1">
        <f t="array" ref="V2771">_xlfn.IFS('Paraclinicos '!S2706="","",OR('Paraclinicos '!S2706&lt;=8,'Paraclinicos '!S2706&gt;=25),3,'Paraclinicos '!S2706&lt;12,1,'Paraclinicos '!S2706&lt;21,0,'Paraclinicos '!S2706&lt;25,2)</f>
        <v/>
      </c>
      <c r="W2771" t="str">
        <f>IFERROR(IF(INDEX('BD Demog para scores enalazar'!Y$2:'BD Demog para scores enalazar'!Y$3000,MATCH(Formulas!A2771,'BD Demog para scores enalazar'!A$2:'BD Demog para scores enalazar'!A$3000,0))=1,"SI","NO"),"")</f>
        <v/>
      </c>
      <c r="X2771" s="9" t="str">
        <f>IFERROR(IF(INDEX('BD Demog para scores enalazar'!AJ$2:'BD Demog para scores enalazar'!AJ$3000,MATCH(Formulas!A2771,'BD Demog para scores enalazar'!A$2:'BD Demog para scores enalazar'!A$3000,0))=1,"SI","NO"),"")</f>
        <v/>
      </c>
      <c r="Y2771" t="str" cm="1">
        <f t="array" ref="Y2771">IF(AND(W2771="NO",X2771="NO"),_xlfn.IFS('Paraclinicos '!K2706&lt;=91,3,'Paraclinicos '!K2706&lt;94,2,'Paraclinicos '!K2706&lt;96,1,'Paraclinicos '!K2706&gt;=96,0),"")</f>
        <v/>
      </c>
      <c r="Z2771" t="str" cm="1">
        <f t="array" ref="Z2771">IF(OR(W2771="SI",X2771="SI"),_xlfn.IFS(OR(AND('Paraclinicos '!K2707&lt;=83),AND('Paraclinicos '!K2707&gt;=97,AA2771=2)),3,OR(AND('Paraclinicos '!K2707&lt;=86),AND('Paraclinicos '!K2707&gt;=94,AA2771=2)),2,OR(AND('Paraclinicos '!K2707&lt;=88),AND('Paraclinicos '!K2707&gt;=92,AA2771=2)),1,OR(AND('Paraclinicos '!K2707&gt;=88,'Paraclinicos '!K2707&lt;=92),AND('Paraclinicos '!K2707&gt;=93,AA2771=0)),0),"")</f>
        <v/>
      </c>
      <c r="AA2771" t="str" cm="1">
        <f t="array" ref="AA2771">_xlfn.IFS('Paraclinicos '!E2706="","",'Paraclinicos '!E2706="Oxigeno",2,'Paraclinicos '!E2706="Aire",0)</f>
        <v/>
      </c>
    </row>
    <row r="2772" spans="1:27" x14ac:dyDescent="0.25">
      <c r="A2772">
        <f>'Paraclinicos '!A2707</f>
        <v>0</v>
      </c>
      <c r="B2772" s="3">
        <f>'Paraclinicos '!R2707</f>
        <v>0</v>
      </c>
      <c r="C2772" t="str" cm="1">
        <f t="array" ref="C2772">_xlfn.IFS('Paraclinicos '!Q2707="","",'Paraclinicos '!Q2707&gt;60,3,'Paraclinicos '!Q2707&lt;=60,1)</f>
        <v/>
      </c>
      <c r="D2772" t="str">
        <f>IFERROR(IF(INDEX('BD Demog para scores enalazar'!BC$2:BC$3000,MATCH(Formulas!A2772,'BD Demog para scores enalazar'!A$2:A$3000,0))=0,"SI","NO"),"")</f>
        <v/>
      </c>
      <c r="E2772" t="str" cm="1">
        <f t="array" ref="E2772">_xlfn.IFS(D2772="","",D2772="SI",4,D2772="NO",1)</f>
        <v/>
      </c>
      <c r="F2772" t="str" cm="1">
        <f t="array" ref="F2772">_xlfn.IFS('Paraclinicos '!B2707="","",'Paraclinicos '!B2707&gt;1,1,'Paraclinicos '!B2707&lt;=1,3)</f>
        <v/>
      </c>
      <c r="G2772" t="str" cm="1">
        <f t="array" ref="G2772">_xlfn.IFS('Paraclinicos '!D2707="","",AND('Paraclinicos '!D2707&gt;=250,'Paraclinicos '!D2707&lt;=500),2,'Paraclinicos '!D2707&gt;500,3,'Paraclinicos '!D2707&lt;250,1)</f>
        <v/>
      </c>
      <c r="H2772" s="50" t="str">
        <f t="shared" si="130"/>
        <v/>
      </c>
      <c r="I2772" t="str" cm="1">
        <f t="array" ref="I2772">_xlfn.IFS('Paraclinicos '!Q2707="","",'Paraclinicos '!Q2707&gt;=65,1,'Paraclinicos '!Q2707&lt;65,0)</f>
        <v/>
      </c>
      <c r="J2772" t="str" cm="1">
        <f t="array" ref="J2772">_xlfn.IFS('Paraclinicos '!I2707="","",'Paraclinicos '!I2707&gt;7,1,'Paraclinicos '!I2707&lt;=7,0)</f>
        <v/>
      </c>
      <c r="K2772" t="str" cm="1">
        <f t="array" ref="K2772">_xlfn.IFS('Paraclinicos '!W2707="","",'Paraclinicos '!W2707&lt;=8,1,'Paraclinicos '!W2707&gt;8,0)</f>
        <v/>
      </c>
      <c r="L2772" t="str" cm="1">
        <f t="array" ref="L2772">_xlfn.IFS('Paraclinicos '!S2707="","",'Paraclinicos '!S2707&gt;=30,1,'Paraclinicos '!S2707&lt;30,0)</f>
        <v/>
      </c>
      <c r="M2772" t="str" cm="1">
        <f t="array" ref="M2772">_xlfn.IFS(OR('Paraclinicos '!T2707="",'Paraclinicos '!U2707=""),"",OR('Paraclinicos '!T2707&lt;=90,'Paraclinicos '!U2707&lt;=60),1,OR('Paraclinicos '!T2707&gt;90,'Paraclinicos '!U2707&gt;60),0)</f>
        <v/>
      </c>
      <c r="N2772" s="45" t="str">
        <f t="shared" si="131"/>
        <v/>
      </c>
      <c r="O2772" t="str" cm="1">
        <f t="array" ref="O2772">_xlfn.IFS(OR('Paraclinicos '!M2707="",'Paraclinicos '!N2707="",'Paraclinicos '!N2707=0),"",'Paraclinicos '!M2707/'Paraclinicos '!N2707&lt;100,4,'Paraclinicos '!M2707/'Paraclinicos '!N2707&lt;200,3,'Paraclinicos '!M2707/'Paraclinicos '!N2707&lt;300,2,'Paraclinicos '!M2707/'Paraclinicos '!N2707&lt;400,1,'Paraclinicos '!M2707/'Paraclinicos '!N2707&gt;=400,0)</f>
        <v/>
      </c>
      <c r="P2772" t="str" cm="1">
        <f t="array" ref="P2772">_xlfn.IFS('Paraclinicos '!C2707="","",'Paraclinicos '!C2707&lt;20,4,'Paraclinicos '!C2707&lt;50,3,'Paraclinicos '!C2707&lt;100,2,'Paraclinicos '!C2707&lt;150,1,'Paraclinicos '!C2707&gt;150,0)</f>
        <v/>
      </c>
      <c r="Q2772" t="str" cm="1">
        <f t="array" ref="Q2772">_xlfn.IFS('Paraclinicos '!O2707="","",'Paraclinicos '!O2707&lt;1.2,0,'Paraclinicos '!O2707&lt;2,1,'Paraclinicos '!O2707&lt;3.5,2,'Paraclinicos '!O2707&lt;5,3,'Paraclinicos '!O2707&gt;5,4)</f>
        <v/>
      </c>
      <c r="R2772" t="str" cm="1">
        <f t="array" ref="R2772">_xlfn.IFS('Paraclinicos '!J2707="","",'Paraclinicos '!J2707&lt;1.2,0,'Paraclinicos '!J2707&lt;2,1,'Paraclinicos '!J2707&lt;6,2,'Paraclinicos '!J2707&lt;12,3,'Paraclinicos '!J2707&gt;=12,4)</f>
        <v/>
      </c>
      <c r="S2772" t="str" cm="1">
        <f t="array" ref="S2772">_xlfn.IFS('Paraclinicos '!Y2707="","",'Paraclinicos '!Y2707&lt;70,1,'Paraclinicos '!Y2707&gt;=70,0)</f>
        <v/>
      </c>
      <c r="T2772" t="str" cm="1">
        <f t="array" ref="T2772">_xlfn.IFS('Paraclinicos '!W2707="","",'Paraclinicos '!W2707&lt;6,4,'Paraclinicos '!W2707&lt;10,3,'Paraclinicos '!W2707&lt;13,2,'Paraclinicos '!W2707&lt;15,1,'Paraclinicos '!W2707=15,0)</f>
        <v/>
      </c>
      <c r="U2772" s="54" t="str">
        <f t="shared" si="129"/>
        <v/>
      </c>
      <c r="V2772" t="str" cm="1">
        <f t="array" ref="V2772">_xlfn.IFS('Paraclinicos '!S2707="","",OR('Paraclinicos '!S2707&lt;=8,'Paraclinicos '!S2707&gt;=25),3,'Paraclinicos '!S2707&lt;12,1,'Paraclinicos '!S2707&lt;21,0,'Paraclinicos '!S2707&lt;25,2)</f>
        <v/>
      </c>
      <c r="W2772" t="str">
        <f>IFERROR(IF(INDEX('BD Demog para scores enalazar'!Y$2:'BD Demog para scores enalazar'!Y$3000,MATCH(Formulas!A2772,'BD Demog para scores enalazar'!A$2:'BD Demog para scores enalazar'!A$3000,0))=1,"SI","NO"),"")</f>
        <v/>
      </c>
      <c r="X2772" s="9" t="str">
        <f>IFERROR(IF(INDEX('BD Demog para scores enalazar'!AJ$2:'BD Demog para scores enalazar'!AJ$3000,MATCH(Formulas!A2772,'BD Demog para scores enalazar'!A$2:'BD Demog para scores enalazar'!A$3000,0))=1,"SI","NO"),"")</f>
        <v/>
      </c>
      <c r="Y2772" t="str" cm="1">
        <f t="array" ref="Y2772">IF(AND(W2772="NO",X2772="NO"),_xlfn.IFS('Paraclinicos '!K2707&lt;=91,3,'Paraclinicos '!K2707&lt;94,2,'Paraclinicos '!K2707&lt;96,1,'Paraclinicos '!K2707&gt;=96,0),"")</f>
        <v/>
      </c>
      <c r="Z2772" t="str" cm="1">
        <f t="array" ref="Z2772">IF(OR(W2772="SI",X2772="SI"),_xlfn.IFS(OR(AND('Paraclinicos '!K2708&lt;=83),AND('Paraclinicos '!K2708&gt;=97,AA2772=2)),3,OR(AND('Paraclinicos '!K2708&lt;=86),AND('Paraclinicos '!K2708&gt;=94,AA2772=2)),2,OR(AND('Paraclinicos '!K2708&lt;=88),AND('Paraclinicos '!K2708&gt;=92,AA2772=2)),1,OR(AND('Paraclinicos '!K2708&gt;=88,'Paraclinicos '!K2708&lt;=92),AND('Paraclinicos '!K2708&gt;=93,AA2772=0)),0),"")</f>
        <v/>
      </c>
      <c r="AA2772" t="str" cm="1">
        <f t="array" ref="AA2772">_xlfn.IFS('Paraclinicos '!E2707="","",'Paraclinicos '!E2707="Oxigeno",2,'Paraclinicos '!E2707="Aire",0)</f>
        <v/>
      </c>
    </row>
    <row r="2773" spans="1:27" x14ac:dyDescent="0.25">
      <c r="A2773">
        <f>'Paraclinicos '!A2708</f>
        <v>0</v>
      </c>
      <c r="B2773" s="3">
        <f>'Paraclinicos '!R2708</f>
        <v>0</v>
      </c>
      <c r="C2773" t="str" cm="1">
        <f t="array" ref="C2773">_xlfn.IFS('Paraclinicos '!Q2708="","",'Paraclinicos '!Q2708&gt;60,3,'Paraclinicos '!Q2708&lt;=60,1)</f>
        <v/>
      </c>
      <c r="D2773" t="str">
        <f>IFERROR(IF(INDEX('BD Demog para scores enalazar'!BC$2:BC$3000,MATCH(Formulas!A2773,'BD Demog para scores enalazar'!A$2:A$3000,0))=0,"SI","NO"),"")</f>
        <v/>
      </c>
      <c r="E2773" t="str" cm="1">
        <f t="array" ref="E2773">_xlfn.IFS(D2773="","",D2773="SI",4,D2773="NO",1)</f>
        <v/>
      </c>
      <c r="F2773" t="str" cm="1">
        <f t="array" ref="F2773">_xlfn.IFS('Paraclinicos '!B2708="","",'Paraclinicos '!B2708&gt;1,1,'Paraclinicos '!B2708&lt;=1,3)</f>
        <v/>
      </c>
      <c r="G2773" t="str" cm="1">
        <f t="array" ref="G2773">_xlfn.IFS('Paraclinicos '!D2708="","",AND('Paraclinicos '!D2708&gt;=250,'Paraclinicos '!D2708&lt;=500),2,'Paraclinicos '!D2708&gt;500,3,'Paraclinicos '!D2708&lt;250,1)</f>
        <v/>
      </c>
      <c r="H2773" s="50" t="str">
        <f t="shared" si="130"/>
        <v/>
      </c>
      <c r="I2773" t="str" cm="1">
        <f t="array" ref="I2773">_xlfn.IFS('Paraclinicos '!Q2708="","",'Paraclinicos '!Q2708&gt;=65,1,'Paraclinicos '!Q2708&lt;65,0)</f>
        <v/>
      </c>
      <c r="J2773" t="str" cm="1">
        <f t="array" ref="J2773">_xlfn.IFS('Paraclinicos '!I2708="","",'Paraclinicos '!I2708&gt;7,1,'Paraclinicos '!I2708&lt;=7,0)</f>
        <v/>
      </c>
      <c r="K2773" t="str" cm="1">
        <f t="array" ref="K2773">_xlfn.IFS('Paraclinicos '!W2708="","",'Paraclinicos '!W2708&lt;=8,1,'Paraclinicos '!W2708&gt;8,0)</f>
        <v/>
      </c>
      <c r="L2773" t="str" cm="1">
        <f t="array" ref="L2773">_xlfn.IFS('Paraclinicos '!S2708="","",'Paraclinicos '!S2708&gt;=30,1,'Paraclinicos '!S2708&lt;30,0)</f>
        <v/>
      </c>
      <c r="M2773" t="str" cm="1">
        <f t="array" ref="M2773">_xlfn.IFS(OR('Paraclinicos '!T2708="",'Paraclinicos '!U2708=""),"",OR('Paraclinicos '!T2708&lt;=90,'Paraclinicos '!U2708&lt;=60),1,OR('Paraclinicos '!T2708&gt;90,'Paraclinicos '!U2708&gt;60),0)</f>
        <v/>
      </c>
      <c r="N2773" s="45" t="str">
        <f t="shared" si="131"/>
        <v/>
      </c>
      <c r="O2773" t="str" cm="1">
        <f t="array" ref="O2773">_xlfn.IFS(OR('Paraclinicos '!M2708="",'Paraclinicos '!N2708="",'Paraclinicos '!N2708=0),"",'Paraclinicos '!M2708/'Paraclinicos '!N2708&lt;100,4,'Paraclinicos '!M2708/'Paraclinicos '!N2708&lt;200,3,'Paraclinicos '!M2708/'Paraclinicos '!N2708&lt;300,2,'Paraclinicos '!M2708/'Paraclinicos '!N2708&lt;400,1,'Paraclinicos '!M2708/'Paraclinicos '!N2708&gt;=400,0)</f>
        <v/>
      </c>
      <c r="P2773" t="str" cm="1">
        <f t="array" ref="P2773">_xlfn.IFS('Paraclinicos '!C2708="","",'Paraclinicos '!C2708&lt;20,4,'Paraclinicos '!C2708&lt;50,3,'Paraclinicos '!C2708&lt;100,2,'Paraclinicos '!C2708&lt;150,1,'Paraclinicos '!C2708&gt;150,0)</f>
        <v/>
      </c>
      <c r="Q2773" t="str" cm="1">
        <f t="array" ref="Q2773">_xlfn.IFS('Paraclinicos '!O2708="","",'Paraclinicos '!O2708&lt;1.2,0,'Paraclinicos '!O2708&lt;2,1,'Paraclinicos '!O2708&lt;3.5,2,'Paraclinicos '!O2708&lt;5,3,'Paraclinicos '!O2708&gt;5,4)</f>
        <v/>
      </c>
      <c r="R2773" t="str" cm="1">
        <f t="array" ref="R2773">_xlfn.IFS('Paraclinicos '!J2708="","",'Paraclinicos '!J2708&lt;1.2,0,'Paraclinicos '!J2708&lt;2,1,'Paraclinicos '!J2708&lt;6,2,'Paraclinicos '!J2708&lt;12,3,'Paraclinicos '!J2708&gt;=12,4)</f>
        <v/>
      </c>
      <c r="S2773" t="str" cm="1">
        <f t="array" ref="S2773">_xlfn.IFS('Paraclinicos '!Y2708="","",'Paraclinicos '!Y2708&lt;70,1,'Paraclinicos '!Y2708&gt;=70,0)</f>
        <v/>
      </c>
      <c r="T2773" t="str" cm="1">
        <f t="array" ref="T2773">_xlfn.IFS('Paraclinicos '!W2708="","",'Paraclinicos '!W2708&lt;6,4,'Paraclinicos '!W2708&lt;10,3,'Paraclinicos '!W2708&lt;13,2,'Paraclinicos '!W2708&lt;15,1,'Paraclinicos '!W2708=15,0)</f>
        <v/>
      </c>
      <c r="U2773" s="54" t="str">
        <f t="shared" si="129"/>
        <v/>
      </c>
      <c r="V2773" t="str" cm="1">
        <f t="array" ref="V2773">_xlfn.IFS('Paraclinicos '!S2708="","",OR('Paraclinicos '!S2708&lt;=8,'Paraclinicos '!S2708&gt;=25),3,'Paraclinicos '!S2708&lt;12,1,'Paraclinicos '!S2708&lt;21,0,'Paraclinicos '!S2708&lt;25,2)</f>
        <v/>
      </c>
      <c r="W2773" t="str">
        <f>IFERROR(IF(INDEX('BD Demog para scores enalazar'!Y$2:'BD Demog para scores enalazar'!Y$3000,MATCH(Formulas!A2773,'BD Demog para scores enalazar'!A$2:'BD Demog para scores enalazar'!A$3000,0))=1,"SI","NO"),"")</f>
        <v/>
      </c>
      <c r="X2773" s="9" t="str">
        <f>IFERROR(IF(INDEX('BD Demog para scores enalazar'!AJ$2:'BD Demog para scores enalazar'!AJ$3000,MATCH(Formulas!A2773,'BD Demog para scores enalazar'!A$2:'BD Demog para scores enalazar'!A$3000,0))=1,"SI","NO"),"")</f>
        <v/>
      </c>
      <c r="Y2773" t="str" cm="1">
        <f t="array" ref="Y2773">IF(AND(W2773="NO",X2773="NO"),_xlfn.IFS('Paraclinicos '!K2708&lt;=91,3,'Paraclinicos '!K2708&lt;94,2,'Paraclinicos '!K2708&lt;96,1,'Paraclinicos '!K2708&gt;=96,0),"")</f>
        <v/>
      </c>
      <c r="Z2773" t="str" cm="1">
        <f t="array" ref="Z2773">IF(OR(W2773="SI",X2773="SI"),_xlfn.IFS(OR(AND('Paraclinicos '!K2709&lt;=83),AND('Paraclinicos '!K2709&gt;=97,AA2773=2)),3,OR(AND('Paraclinicos '!K2709&lt;=86),AND('Paraclinicos '!K2709&gt;=94,AA2773=2)),2,OR(AND('Paraclinicos '!K2709&lt;=88),AND('Paraclinicos '!K2709&gt;=92,AA2773=2)),1,OR(AND('Paraclinicos '!K2709&gt;=88,'Paraclinicos '!K2709&lt;=92),AND('Paraclinicos '!K2709&gt;=93,AA2773=0)),0),"")</f>
        <v/>
      </c>
      <c r="AA2773" t="str" cm="1">
        <f t="array" ref="AA2773">_xlfn.IFS('Paraclinicos '!E2708="","",'Paraclinicos '!E2708="Oxigeno",2,'Paraclinicos '!E2708="Aire",0)</f>
        <v/>
      </c>
    </row>
    <row r="2774" spans="1:27" x14ac:dyDescent="0.25">
      <c r="A2774">
        <f>'Paraclinicos '!A2709</f>
        <v>0</v>
      </c>
      <c r="B2774" s="3">
        <f>'Paraclinicos '!R2709</f>
        <v>0</v>
      </c>
      <c r="C2774" t="str" cm="1">
        <f t="array" ref="C2774">_xlfn.IFS('Paraclinicos '!Q2709="","",'Paraclinicos '!Q2709&gt;60,3,'Paraclinicos '!Q2709&lt;=60,1)</f>
        <v/>
      </c>
      <c r="D2774" t="str">
        <f>IFERROR(IF(INDEX('BD Demog para scores enalazar'!BC$2:BC$3000,MATCH(Formulas!A2774,'BD Demog para scores enalazar'!A$2:A$3000,0))=0,"SI","NO"),"")</f>
        <v/>
      </c>
      <c r="E2774" t="str" cm="1">
        <f t="array" ref="E2774">_xlfn.IFS(D2774="","",D2774="SI",4,D2774="NO",1)</f>
        <v/>
      </c>
      <c r="F2774" t="str" cm="1">
        <f t="array" ref="F2774">_xlfn.IFS('Paraclinicos '!B2709="","",'Paraclinicos '!B2709&gt;1,1,'Paraclinicos '!B2709&lt;=1,3)</f>
        <v/>
      </c>
      <c r="G2774" t="str" cm="1">
        <f t="array" ref="G2774">_xlfn.IFS('Paraclinicos '!D2709="","",AND('Paraclinicos '!D2709&gt;=250,'Paraclinicos '!D2709&lt;=500),2,'Paraclinicos '!D2709&gt;500,3,'Paraclinicos '!D2709&lt;250,1)</f>
        <v/>
      </c>
      <c r="H2774" s="50" t="str">
        <f t="shared" si="130"/>
        <v/>
      </c>
      <c r="I2774" t="str" cm="1">
        <f t="array" ref="I2774">_xlfn.IFS('Paraclinicos '!Q2709="","",'Paraclinicos '!Q2709&gt;=65,1,'Paraclinicos '!Q2709&lt;65,0)</f>
        <v/>
      </c>
      <c r="J2774" t="str" cm="1">
        <f t="array" ref="J2774">_xlfn.IFS('Paraclinicos '!I2709="","",'Paraclinicos '!I2709&gt;7,1,'Paraclinicos '!I2709&lt;=7,0)</f>
        <v/>
      </c>
      <c r="K2774" t="str" cm="1">
        <f t="array" ref="K2774">_xlfn.IFS('Paraclinicos '!W2709="","",'Paraclinicos '!W2709&lt;=8,1,'Paraclinicos '!W2709&gt;8,0)</f>
        <v/>
      </c>
      <c r="L2774" t="str" cm="1">
        <f t="array" ref="L2774">_xlfn.IFS('Paraclinicos '!S2709="","",'Paraclinicos '!S2709&gt;=30,1,'Paraclinicos '!S2709&lt;30,0)</f>
        <v/>
      </c>
      <c r="M2774" t="str" cm="1">
        <f t="array" ref="M2774">_xlfn.IFS(OR('Paraclinicos '!T2709="",'Paraclinicos '!U2709=""),"",OR('Paraclinicos '!T2709&lt;=90,'Paraclinicos '!U2709&lt;=60),1,OR('Paraclinicos '!T2709&gt;90,'Paraclinicos '!U2709&gt;60),0)</f>
        <v/>
      </c>
      <c r="N2774" s="45" t="str">
        <f t="shared" si="131"/>
        <v/>
      </c>
      <c r="O2774" t="str" cm="1">
        <f t="array" ref="O2774">_xlfn.IFS(OR('Paraclinicos '!M2709="",'Paraclinicos '!N2709="",'Paraclinicos '!N2709=0),"",'Paraclinicos '!M2709/'Paraclinicos '!N2709&lt;100,4,'Paraclinicos '!M2709/'Paraclinicos '!N2709&lt;200,3,'Paraclinicos '!M2709/'Paraclinicos '!N2709&lt;300,2,'Paraclinicos '!M2709/'Paraclinicos '!N2709&lt;400,1,'Paraclinicos '!M2709/'Paraclinicos '!N2709&gt;=400,0)</f>
        <v/>
      </c>
      <c r="P2774" t="str" cm="1">
        <f t="array" ref="P2774">_xlfn.IFS('Paraclinicos '!C2709="","",'Paraclinicos '!C2709&lt;20,4,'Paraclinicos '!C2709&lt;50,3,'Paraclinicos '!C2709&lt;100,2,'Paraclinicos '!C2709&lt;150,1,'Paraclinicos '!C2709&gt;150,0)</f>
        <v/>
      </c>
      <c r="Q2774" t="str" cm="1">
        <f t="array" ref="Q2774">_xlfn.IFS('Paraclinicos '!O2709="","",'Paraclinicos '!O2709&lt;1.2,0,'Paraclinicos '!O2709&lt;2,1,'Paraclinicos '!O2709&lt;3.5,2,'Paraclinicos '!O2709&lt;5,3,'Paraclinicos '!O2709&gt;5,4)</f>
        <v/>
      </c>
      <c r="R2774" t="str" cm="1">
        <f t="array" ref="R2774">_xlfn.IFS('Paraclinicos '!J2709="","",'Paraclinicos '!J2709&lt;1.2,0,'Paraclinicos '!J2709&lt;2,1,'Paraclinicos '!J2709&lt;6,2,'Paraclinicos '!J2709&lt;12,3,'Paraclinicos '!J2709&gt;=12,4)</f>
        <v/>
      </c>
      <c r="S2774" t="str" cm="1">
        <f t="array" ref="S2774">_xlfn.IFS('Paraclinicos '!Y2709="","",'Paraclinicos '!Y2709&lt;70,1,'Paraclinicos '!Y2709&gt;=70,0)</f>
        <v/>
      </c>
      <c r="T2774" t="str" cm="1">
        <f t="array" ref="T2774">_xlfn.IFS('Paraclinicos '!W2709="","",'Paraclinicos '!W2709&lt;6,4,'Paraclinicos '!W2709&lt;10,3,'Paraclinicos '!W2709&lt;13,2,'Paraclinicos '!W2709&lt;15,1,'Paraclinicos '!W2709=15,0)</f>
        <v/>
      </c>
      <c r="U2774" s="54" t="str">
        <f t="shared" si="129"/>
        <v/>
      </c>
      <c r="V2774" t="str" cm="1">
        <f t="array" ref="V2774">_xlfn.IFS('Paraclinicos '!S2709="","",OR('Paraclinicos '!S2709&lt;=8,'Paraclinicos '!S2709&gt;=25),3,'Paraclinicos '!S2709&lt;12,1,'Paraclinicos '!S2709&lt;21,0,'Paraclinicos '!S2709&lt;25,2)</f>
        <v/>
      </c>
      <c r="W2774" t="str">
        <f>IFERROR(IF(INDEX('BD Demog para scores enalazar'!Y$2:'BD Demog para scores enalazar'!Y$3000,MATCH(Formulas!A2774,'BD Demog para scores enalazar'!A$2:'BD Demog para scores enalazar'!A$3000,0))=1,"SI","NO"),"")</f>
        <v/>
      </c>
      <c r="X2774" s="9" t="str">
        <f>IFERROR(IF(INDEX('BD Demog para scores enalazar'!AJ$2:'BD Demog para scores enalazar'!AJ$3000,MATCH(Formulas!A2774,'BD Demog para scores enalazar'!A$2:'BD Demog para scores enalazar'!A$3000,0))=1,"SI","NO"),"")</f>
        <v/>
      </c>
      <c r="Y2774" t="str" cm="1">
        <f t="array" ref="Y2774">IF(AND(W2774="NO",X2774="NO"),_xlfn.IFS('Paraclinicos '!K2709&lt;=91,3,'Paraclinicos '!K2709&lt;94,2,'Paraclinicos '!K2709&lt;96,1,'Paraclinicos '!K2709&gt;=96,0),"")</f>
        <v/>
      </c>
      <c r="Z2774" t="str" cm="1">
        <f t="array" ref="Z2774">IF(OR(W2774="SI",X2774="SI"),_xlfn.IFS(OR(AND('Paraclinicos '!K2710&lt;=83),AND('Paraclinicos '!K2710&gt;=97,AA2774=2)),3,OR(AND('Paraclinicos '!K2710&lt;=86),AND('Paraclinicos '!K2710&gt;=94,AA2774=2)),2,OR(AND('Paraclinicos '!K2710&lt;=88),AND('Paraclinicos '!K2710&gt;=92,AA2774=2)),1,OR(AND('Paraclinicos '!K2710&gt;=88,'Paraclinicos '!K2710&lt;=92),AND('Paraclinicos '!K2710&gt;=93,AA2774=0)),0),"")</f>
        <v/>
      </c>
      <c r="AA2774" t="str" cm="1">
        <f t="array" ref="AA2774">_xlfn.IFS('Paraclinicos '!E2709="","",'Paraclinicos '!E2709="Oxigeno",2,'Paraclinicos '!E2709="Aire",0)</f>
        <v/>
      </c>
    </row>
    <row r="2775" spans="1:27" x14ac:dyDescent="0.25">
      <c r="A2775">
        <f>'Paraclinicos '!A2710</f>
        <v>0</v>
      </c>
      <c r="B2775" s="3">
        <f>'Paraclinicos '!R2710</f>
        <v>0</v>
      </c>
      <c r="C2775" t="str" cm="1">
        <f t="array" ref="C2775">_xlfn.IFS('Paraclinicos '!Q2710="","",'Paraclinicos '!Q2710&gt;60,3,'Paraclinicos '!Q2710&lt;=60,1)</f>
        <v/>
      </c>
      <c r="D2775" t="str">
        <f>IFERROR(IF(INDEX('BD Demog para scores enalazar'!BC$2:BC$3000,MATCH(Formulas!A2775,'BD Demog para scores enalazar'!A$2:A$3000,0))=0,"SI","NO"),"")</f>
        <v/>
      </c>
      <c r="E2775" t="str" cm="1">
        <f t="array" ref="E2775">_xlfn.IFS(D2775="","",D2775="SI",4,D2775="NO",1)</f>
        <v/>
      </c>
      <c r="F2775" t="str" cm="1">
        <f t="array" ref="F2775">_xlfn.IFS('Paraclinicos '!B2710="","",'Paraclinicos '!B2710&gt;1,1,'Paraclinicos '!B2710&lt;=1,3)</f>
        <v/>
      </c>
      <c r="G2775" t="str" cm="1">
        <f t="array" ref="G2775">_xlfn.IFS('Paraclinicos '!D2710="","",AND('Paraclinicos '!D2710&gt;=250,'Paraclinicos '!D2710&lt;=500),2,'Paraclinicos '!D2710&gt;500,3,'Paraclinicos '!D2710&lt;250,1)</f>
        <v/>
      </c>
      <c r="H2775" s="50" t="str">
        <f t="shared" si="130"/>
        <v/>
      </c>
      <c r="I2775" t="str" cm="1">
        <f t="array" ref="I2775">_xlfn.IFS('Paraclinicos '!Q2710="","",'Paraclinicos '!Q2710&gt;=65,1,'Paraclinicos '!Q2710&lt;65,0)</f>
        <v/>
      </c>
      <c r="J2775" t="str" cm="1">
        <f t="array" ref="J2775">_xlfn.IFS('Paraclinicos '!I2710="","",'Paraclinicos '!I2710&gt;7,1,'Paraclinicos '!I2710&lt;=7,0)</f>
        <v/>
      </c>
      <c r="K2775" t="str" cm="1">
        <f t="array" ref="K2775">_xlfn.IFS('Paraclinicos '!W2710="","",'Paraclinicos '!W2710&lt;=8,1,'Paraclinicos '!W2710&gt;8,0)</f>
        <v/>
      </c>
      <c r="L2775" t="str" cm="1">
        <f t="array" ref="L2775">_xlfn.IFS('Paraclinicos '!S2710="","",'Paraclinicos '!S2710&gt;=30,1,'Paraclinicos '!S2710&lt;30,0)</f>
        <v/>
      </c>
      <c r="M2775" t="str" cm="1">
        <f t="array" ref="M2775">_xlfn.IFS(OR('Paraclinicos '!T2710="",'Paraclinicos '!U2710=""),"",OR('Paraclinicos '!T2710&lt;=90,'Paraclinicos '!U2710&lt;=60),1,OR('Paraclinicos '!T2710&gt;90,'Paraclinicos '!U2710&gt;60),0)</f>
        <v/>
      </c>
      <c r="N2775" s="45" t="str">
        <f t="shared" si="131"/>
        <v/>
      </c>
      <c r="O2775" t="str" cm="1">
        <f t="array" ref="O2775">_xlfn.IFS(OR('Paraclinicos '!M2710="",'Paraclinicos '!N2710="",'Paraclinicos '!N2710=0),"",'Paraclinicos '!M2710/'Paraclinicos '!N2710&lt;100,4,'Paraclinicos '!M2710/'Paraclinicos '!N2710&lt;200,3,'Paraclinicos '!M2710/'Paraclinicos '!N2710&lt;300,2,'Paraclinicos '!M2710/'Paraclinicos '!N2710&lt;400,1,'Paraclinicos '!M2710/'Paraclinicos '!N2710&gt;=400,0)</f>
        <v/>
      </c>
      <c r="P2775" t="str" cm="1">
        <f t="array" ref="P2775">_xlfn.IFS('Paraclinicos '!C2710="","",'Paraclinicos '!C2710&lt;20,4,'Paraclinicos '!C2710&lt;50,3,'Paraclinicos '!C2710&lt;100,2,'Paraclinicos '!C2710&lt;150,1,'Paraclinicos '!C2710&gt;150,0)</f>
        <v/>
      </c>
      <c r="Q2775" t="str" cm="1">
        <f t="array" ref="Q2775">_xlfn.IFS('Paraclinicos '!O2710="","",'Paraclinicos '!O2710&lt;1.2,0,'Paraclinicos '!O2710&lt;2,1,'Paraclinicos '!O2710&lt;3.5,2,'Paraclinicos '!O2710&lt;5,3,'Paraclinicos '!O2710&gt;5,4)</f>
        <v/>
      </c>
      <c r="R2775" t="str" cm="1">
        <f t="array" ref="R2775">_xlfn.IFS('Paraclinicos '!J2710="","",'Paraclinicos '!J2710&lt;1.2,0,'Paraclinicos '!J2710&lt;2,1,'Paraclinicos '!J2710&lt;6,2,'Paraclinicos '!J2710&lt;12,3,'Paraclinicos '!J2710&gt;=12,4)</f>
        <v/>
      </c>
      <c r="S2775" t="str" cm="1">
        <f t="array" ref="S2775">_xlfn.IFS('Paraclinicos '!Y2710="","",'Paraclinicos '!Y2710&lt;70,1,'Paraclinicos '!Y2710&gt;=70,0)</f>
        <v/>
      </c>
      <c r="T2775" t="str" cm="1">
        <f t="array" ref="T2775">_xlfn.IFS('Paraclinicos '!W2710="","",'Paraclinicos '!W2710&lt;6,4,'Paraclinicos '!W2710&lt;10,3,'Paraclinicos '!W2710&lt;13,2,'Paraclinicos '!W2710&lt;15,1,'Paraclinicos '!W2710=15,0)</f>
        <v/>
      </c>
      <c r="U2775" s="54" t="str">
        <f t="shared" si="129"/>
        <v/>
      </c>
      <c r="V2775" t="str" cm="1">
        <f t="array" ref="V2775">_xlfn.IFS('Paraclinicos '!S2710="","",OR('Paraclinicos '!S2710&lt;=8,'Paraclinicos '!S2710&gt;=25),3,'Paraclinicos '!S2710&lt;12,1,'Paraclinicos '!S2710&lt;21,0,'Paraclinicos '!S2710&lt;25,2)</f>
        <v/>
      </c>
      <c r="W2775" t="str">
        <f>IFERROR(IF(INDEX('BD Demog para scores enalazar'!Y$2:'BD Demog para scores enalazar'!Y$3000,MATCH(Formulas!A2775,'BD Demog para scores enalazar'!A$2:'BD Demog para scores enalazar'!A$3000,0))=1,"SI","NO"),"")</f>
        <v/>
      </c>
      <c r="X2775" s="9" t="str">
        <f>IFERROR(IF(INDEX('BD Demog para scores enalazar'!AJ$2:'BD Demog para scores enalazar'!AJ$3000,MATCH(Formulas!A2775,'BD Demog para scores enalazar'!A$2:'BD Demog para scores enalazar'!A$3000,0))=1,"SI","NO"),"")</f>
        <v/>
      </c>
      <c r="Y2775" t="str" cm="1">
        <f t="array" ref="Y2775">IF(AND(W2775="NO",X2775="NO"),_xlfn.IFS('Paraclinicos '!K2710&lt;=91,3,'Paraclinicos '!K2710&lt;94,2,'Paraclinicos '!K2710&lt;96,1,'Paraclinicos '!K2710&gt;=96,0),"")</f>
        <v/>
      </c>
      <c r="Z2775" t="str" cm="1">
        <f t="array" ref="Z2775">IF(OR(W2775="SI",X2775="SI"),_xlfn.IFS(OR(AND('Paraclinicos '!K2711&lt;=83),AND('Paraclinicos '!K2711&gt;=97,AA2775=2)),3,OR(AND('Paraclinicos '!K2711&lt;=86),AND('Paraclinicos '!K2711&gt;=94,AA2775=2)),2,OR(AND('Paraclinicos '!K2711&lt;=88),AND('Paraclinicos '!K2711&gt;=92,AA2775=2)),1,OR(AND('Paraclinicos '!K2711&gt;=88,'Paraclinicos '!K2711&lt;=92),AND('Paraclinicos '!K2711&gt;=93,AA2775=0)),0),"")</f>
        <v/>
      </c>
      <c r="AA2775" t="str" cm="1">
        <f t="array" ref="AA2775">_xlfn.IFS('Paraclinicos '!E2710="","",'Paraclinicos '!E2710="Oxigeno",2,'Paraclinicos '!E2710="Aire",0)</f>
        <v/>
      </c>
    </row>
    <row r="2776" spans="1:27" x14ac:dyDescent="0.25">
      <c r="A2776">
        <f>'Paraclinicos '!A2711</f>
        <v>0</v>
      </c>
      <c r="B2776" s="3">
        <f>'Paraclinicos '!R2711</f>
        <v>0</v>
      </c>
      <c r="C2776" t="str" cm="1">
        <f t="array" ref="C2776">_xlfn.IFS('Paraclinicos '!Q2711="","",'Paraclinicos '!Q2711&gt;60,3,'Paraclinicos '!Q2711&lt;=60,1)</f>
        <v/>
      </c>
      <c r="D2776" t="str">
        <f>IFERROR(IF(INDEX('BD Demog para scores enalazar'!BC$2:BC$3000,MATCH(Formulas!A2776,'BD Demog para scores enalazar'!A$2:A$3000,0))=0,"SI","NO"),"")</f>
        <v/>
      </c>
      <c r="E2776" t="str" cm="1">
        <f t="array" ref="E2776">_xlfn.IFS(D2776="","",D2776="SI",4,D2776="NO",1)</f>
        <v/>
      </c>
      <c r="F2776" t="str" cm="1">
        <f t="array" ref="F2776">_xlfn.IFS('Paraclinicos '!B2711="","",'Paraclinicos '!B2711&gt;1,1,'Paraclinicos '!B2711&lt;=1,3)</f>
        <v/>
      </c>
      <c r="G2776" t="str" cm="1">
        <f t="array" ref="G2776">_xlfn.IFS('Paraclinicos '!D2711="","",AND('Paraclinicos '!D2711&gt;=250,'Paraclinicos '!D2711&lt;=500),2,'Paraclinicos '!D2711&gt;500,3,'Paraclinicos '!D2711&lt;250,1)</f>
        <v/>
      </c>
      <c r="H2776" s="50" t="str">
        <f t="shared" si="130"/>
        <v/>
      </c>
      <c r="I2776" t="str" cm="1">
        <f t="array" ref="I2776">_xlfn.IFS('Paraclinicos '!Q2711="","",'Paraclinicos '!Q2711&gt;=65,1,'Paraclinicos '!Q2711&lt;65,0)</f>
        <v/>
      </c>
      <c r="J2776" t="str" cm="1">
        <f t="array" ref="J2776">_xlfn.IFS('Paraclinicos '!I2711="","",'Paraclinicos '!I2711&gt;7,1,'Paraclinicos '!I2711&lt;=7,0)</f>
        <v/>
      </c>
      <c r="K2776" t="str" cm="1">
        <f t="array" ref="K2776">_xlfn.IFS('Paraclinicos '!W2711="","",'Paraclinicos '!W2711&lt;=8,1,'Paraclinicos '!W2711&gt;8,0)</f>
        <v/>
      </c>
      <c r="L2776" t="str" cm="1">
        <f t="array" ref="L2776">_xlfn.IFS('Paraclinicos '!S2711="","",'Paraclinicos '!S2711&gt;=30,1,'Paraclinicos '!S2711&lt;30,0)</f>
        <v/>
      </c>
      <c r="M2776" t="str" cm="1">
        <f t="array" ref="M2776">_xlfn.IFS(OR('Paraclinicos '!T2711="",'Paraclinicos '!U2711=""),"",OR('Paraclinicos '!T2711&lt;=90,'Paraclinicos '!U2711&lt;=60),1,OR('Paraclinicos '!T2711&gt;90,'Paraclinicos '!U2711&gt;60),0)</f>
        <v/>
      </c>
      <c r="N2776" s="45" t="str">
        <f t="shared" si="131"/>
        <v/>
      </c>
      <c r="O2776" t="str" cm="1">
        <f t="array" ref="O2776">_xlfn.IFS(OR('Paraclinicos '!M2711="",'Paraclinicos '!N2711="",'Paraclinicos '!N2711=0),"",'Paraclinicos '!M2711/'Paraclinicos '!N2711&lt;100,4,'Paraclinicos '!M2711/'Paraclinicos '!N2711&lt;200,3,'Paraclinicos '!M2711/'Paraclinicos '!N2711&lt;300,2,'Paraclinicos '!M2711/'Paraclinicos '!N2711&lt;400,1,'Paraclinicos '!M2711/'Paraclinicos '!N2711&gt;=400,0)</f>
        <v/>
      </c>
      <c r="P2776" t="str" cm="1">
        <f t="array" ref="P2776">_xlfn.IFS('Paraclinicos '!C2711="","",'Paraclinicos '!C2711&lt;20,4,'Paraclinicos '!C2711&lt;50,3,'Paraclinicos '!C2711&lt;100,2,'Paraclinicos '!C2711&lt;150,1,'Paraclinicos '!C2711&gt;150,0)</f>
        <v/>
      </c>
      <c r="Q2776" t="str" cm="1">
        <f t="array" ref="Q2776">_xlfn.IFS('Paraclinicos '!O2711="","",'Paraclinicos '!O2711&lt;1.2,0,'Paraclinicos '!O2711&lt;2,1,'Paraclinicos '!O2711&lt;3.5,2,'Paraclinicos '!O2711&lt;5,3,'Paraclinicos '!O2711&gt;5,4)</f>
        <v/>
      </c>
      <c r="R2776" t="str" cm="1">
        <f t="array" ref="R2776">_xlfn.IFS('Paraclinicos '!J2711="","",'Paraclinicos '!J2711&lt;1.2,0,'Paraclinicos '!J2711&lt;2,1,'Paraclinicos '!J2711&lt;6,2,'Paraclinicos '!J2711&lt;12,3,'Paraclinicos '!J2711&gt;=12,4)</f>
        <v/>
      </c>
      <c r="S2776" t="str" cm="1">
        <f t="array" ref="S2776">_xlfn.IFS('Paraclinicos '!Y2711="","",'Paraclinicos '!Y2711&lt;70,1,'Paraclinicos '!Y2711&gt;=70,0)</f>
        <v/>
      </c>
      <c r="T2776" t="str" cm="1">
        <f t="array" ref="T2776">_xlfn.IFS('Paraclinicos '!W2711="","",'Paraclinicos '!W2711&lt;6,4,'Paraclinicos '!W2711&lt;10,3,'Paraclinicos '!W2711&lt;13,2,'Paraclinicos '!W2711&lt;15,1,'Paraclinicos '!W2711=15,0)</f>
        <v/>
      </c>
      <c r="U2776" s="54" t="str">
        <f t="shared" si="129"/>
        <v/>
      </c>
      <c r="V2776" t="str" cm="1">
        <f t="array" ref="V2776">_xlfn.IFS('Paraclinicos '!S2711="","",OR('Paraclinicos '!S2711&lt;=8,'Paraclinicos '!S2711&gt;=25),3,'Paraclinicos '!S2711&lt;12,1,'Paraclinicos '!S2711&lt;21,0,'Paraclinicos '!S2711&lt;25,2)</f>
        <v/>
      </c>
      <c r="W2776" t="str">
        <f>IFERROR(IF(INDEX('BD Demog para scores enalazar'!Y$2:'BD Demog para scores enalazar'!Y$3000,MATCH(Formulas!A2776,'BD Demog para scores enalazar'!A$2:'BD Demog para scores enalazar'!A$3000,0))=1,"SI","NO"),"")</f>
        <v/>
      </c>
      <c r="X2776" s="9" t="str">
        <f>IFERROR(IF(INDEX('BD Demog para scores enalazar'!AJ$2:'BD Demog para scores enalazar'!AJ$3000,MATCH(Formulas!A2776,'BD Demog para scores enalazar'!A$2:'BD Demog para scores enalazar'!A$3000,0))=1,"SI","NO"),"")</f>
        <v/>
      </c>
      <c r="Y2776" t="str" cm="1">
        <f t="array" ref="Y2776">IF(AND(W2776="NO",X2776="NO"),_xlfn.IFS('Paraclinicos '!K2711&lt;=91,3,'Paraclinicos '!K2711&lt;94,2,'Paraclinicos '!K2711&lt;96,1,'Paraclinicos '!K2711&gt;=96,0),"")</f>
        <v/>
      </c>
      <c r="Z2776" t="str" cm="1">
        <f t="array" ref="Z2776">IF(OR(W2776="SI",X2776="SI"),_xlfn.IFS(OR(AND('Paraclinicos '!K2712&lt;=83),AND('Paraclinicos '!K2712&gt;=97,AA2776=2)),3,OR(AND('Paraclinicos '!K2712&lt;=86),AND('Paraclinicos '!K2712&gt;=94,AA2776=2)),2,OR(AND('Paraclinicos '!K2712&lt;=88),AND('Paraclinicos '!K2712&gt;=92,AA2776=2)),1,OR(AND('Paraclinicos '!K2712&gt;=88,'Paraclinicos '!K2712&lt;=92),AND('Paraclinicos '!K2712&gt;=93,AA2776=0)),0),"")</f>
        <v/>
      </c>
      <c r="AA2776" t="str" cm="1">
        <f t="array" ref="AA2776">_xlfn.IFS('Paraclinicos '!E2711="","",'Paraclinicos '!E2711="Oxigeno",2,'Paraclinicos '!E2711="Aire",0)</f>
        <v/>
      </c>
    </row>
    <row r="2777" spans="1:27" x14ac:dyDescent="0.25">
      <c r="A2777">
        <f>'Paraclinicos '!A2712</f>
        <v>0</v>
      </c>
      <c r="B2777" s="3">
        <f>'Paraclinicos '!R2712</f>
        <v>0</v>
      </c>
      <c r="C2777" t="str" cm="1">
        <f t="array" ref="C2777">_xlfn.IFS('Paraclinicos '!Q2712="","",'Paraclinicos '!Q2712&gt;60,3,'Paraclinicos '!Q2712&lt;=60,1)</f>
        <v/>
      </c>
      <c r="D2777" t="str">
        <f>IFERROR(IF(INDEX('BD Demog para scores enalazar'!BC$2:BC$3000,MATCH(Formulas!A2777,'BD Demog para scores enalazar'!A$2:A$3000,0))=0,"SI","NO"),"")</f>
        <v/>
      </c>
      <c r="E2777" t="str" cm="1">
        <f t="array" ref="E2777">_xlfn.IFS(D2777="","",D2777="SI",4,D2777="NO",1)</f>
        <v/>
      </c>
      <c r="F2777" t="str" cm="1">
        <f t="array" ref="F2777">_xlfn.IFS('Paraclinicos '!B2712="","",'Paraclinicos '!B2712&gt;1,1,'Paraclinicos '!B2712&lt;=1,3)</f>
        <v/>
      </c>
      <c r="G2777" t="str" cm="1">
        <f t="array" ref="G2777">_xlfn.IFS('Paraclinicos '!D2712="","",AND('Paraclinicos '!D2712&gt;=250,'Paraclinicos '!D2712&lt;=500),2,'Paraclinicos '!D2712&gt;500,3,'Paraclinicos '!D2712&lt;250,1)</f>
        <v/>
      </c>
      <c r="H2777" s="50" t="str">
        <f t="shared" si="130"/>
        <v/>
      </c>
      <c r="I2777" t="str" cm="1">
        <f t="array" ref="I2777">_xlfn.IFS('Paraclinicos '!Q2712="","",'Paraclinicos '!Q2712&gt;=65,1,'Paraclinicos '!Q2712&lt;65,0)</f>
        <v/>
      </c>
      <c r="J2777" t="str" cm="1">
        <f t="array" ref="J2777">_xlfn.IFS('Paraclinicos '!I2712="","",'Paraclinicos '!I2712&gt;7,1,'Paraclinicos '!I2712&lt;=7,0)</f>
        <v/>
      </c>
      <c r="K2777" t="str" cm="1">
        <f t="array" ref="K2777">_xlfn.IFS('Paraclinicos '!W2712="","",'Paraclinicos '!W2712&lt;=8,1,'Paraclinicos '!W2712&gt;8,0)</f>
        <v/>
      </c>
      <c r="L2777" t="str" cm="1">
        <f t="array" ref="L2777">_xlfn.IFS('Paraclinicos '!S2712="","",'Paraclinicos '!S2712&gt;=30,1,'Paraclinicos '!S2712&lt;30,0)</f>
        <v/>
      </c>
      <c r="M2777" t="str" cm="1">
        <f t="array" ref="M2777">_xlfn.IFS(OR('Paraclinicos '!T2712="",'Paraclinicos '!U2712=""),"",OR('Paraclinicos '!T2712&lt;=90,'Paraclinicos '!U2712&lt;=60),1,OR('Paraclinicos '!T2712&gt;90,'Paraclinicos '!U2712&gt;60),0)</f>
        <v/>
      </c>
      <c r="N2777" s="45" t="str">
        <f t="shared" si="131"/>
        <v/>
      </c>
      <c r="O2777" t="str" cm="1">
        <f t="array" ref="O2777">_xlfn.IFS(OR('Paraclinicos '!M2712="",'Paraclinicos '!N2712="",'Paraclinicos '!N2712=0),"",'Paraclinicos '!M2712/'Paraclinicos '!N2712&lt;100,4,'Paraclinicos '!M2712/'Paraclinicos '!N2712&lt;200,3,'Paraclinicos '!M2712/'Paraclinicos '!N2712&lt;300,2,'Paraclinicos '!M2712/'Paraclinicos '!N2712&lt;400,1,'Paraclinicos '!M2712/'Paraclinicos '!N2712&gt;=400,0)</f>
        <v/>
      </c>
      <c r="P2777" t="str" cm="1">
        <f t="array" ref="P2777">_xlfn.IFS('Paraclinicos '!C2712="","",'Paraclinicos '!C2712&lt;20,4,'Paraclinicos '!C2712&lt;50,3,'Paraclinicos '!C2712&lt;100,2,'Paraclinicos '!C2712&lt;150,1,'Paraclinicos '!C2712&gt;150,0)</f>
        <v/>
      </c>
      <c r="Q2777" t="str" cm="1">
        <f t="array" ref="Q2777">_xlfn.IFS('Paraclinicos '!O2712="","",'Paraclinicos '!O2712&lt;1.2,0,'Paraclinicos '!O2712&lt;2,1,'Paraclinicos '!O2712&lt;3.5,2,'Paraclinicos '!O2712&lt;5,3,'Paraclinicos '!O2712&gt;5,4)</f>
        <v/>
      </c>
      <c r="R2777" t="str" cm="1">
        <f t="array" ref="R2777">_xlfn.IFS('Paraclinicos '!J2712="","",'Paraclinicos '!J2712&lt;1.2,0,'Paraclinicos '!J2712&lt;2,1,'Paraclinicos '!J2712&lt;6,2,'Paraclinicos '!J2712&lt;12,3,'Paraclinicos '!J2712&gt;=12,4)</f>
        <v/>
      </c>
      <c r="S2777" t="str" cm="1">
        <f t="array" ref="S2777">_xlfn.IFS('Paraclinicos '!Y2712="","",'Paraclinicos '!Y2712&lt;70,1,'Paraclinicos '!Y2712&gt;=70,0)</f>
        <v/>
      </c>
      <c r="T2777" t="str" cm="1">
        <f t="array" ref="T2777">_xlfn.IFS('Paraclinicos '!W2712="","",'Paraclinicos '!W2712&lt;6,4,'Paraclinicos '!W2712&lt;10,3,'Paraclinicos '!W2712&lt;13,2,'Paraclinicos '!W2712&lt;15,1,'Paraclinicos '!W2712=15,0)</f>
        <v/>
      </c>
      <c r="U2777" s="54" t="str">
        <f t="shared" si="129"/>
        <v/>
      </c>
      <c r="V2777" t="str" cm="1">
        <f t="array" ref="V2777">_xlfn.IFS('Paraclinicos '!S2712="","",OR('Paraclinicos '!S2712&lt;=8,'Paraclinicos '!S2712&gt;=25),3,'Paraclinicos '!S2712&lt;12,1,'Paraclinicos '!S2712&lt;21,0,'Paraclinicos '!S2712&lt;25,2)</f>
        <v/>
      </c>
      <c r="W2777" t="str">
        <f>IFERROR(IF(INDEX('BD Demog para scores enalazar'!Y$2:'BD Demog para scores enalazar'!Y$3000,MATCH(Formulas!A2777,'BD Demog para scores enalazar'!A$2:'BD Demog para scores enalazar'!A$3000,0))=1,"SI","NO"),"")</f>
        <v/>
      </c>
      <c r="X2777" s="9" t="str">
        <f>IFERROR(IF(INDEX('BD Demog para scores enalazar'!AJ$2:'BD Demog para scores enalazar'!AJ$3000,MATCH(Formulas!A2777,'BD Demog para scores enalazar'!A$2:'BD Demog para scores enalazar'!A$3000,0))=1,"SI","NO"),"")</f>
        <v/>
      </c>
      <c r="Y2777" t="str" cm="1">
        <f t="array" ref="Y2777">IF(AND(W2777="NO",X2777="NO"),_xlfn.IFS('Paraclinicos '!K2712&lt;=91,3,'Paraclinicos '!K2712&lt;94,2,'Paraclinicos '!K2712&lt;96,1,'Paraclinicos '!K2712&gt;=96,0),"")</f>
        <v/>
      </c>
      <c r="Z2777" t="str" cm="1">
        <f t="array" ref="Z2777">IF(OR(W2777="SI",X2777="SI"),_xlfn.IFS(OR(AND('Paraclinicos '!K2713&lt;=83),AND('Paraclinicos '!K2713&gt;=97,AA2777=2)),3,OR(AND('Paraclinicos '!K2713&lt;=86),AND('Paraclinicos '!K2713&gt;=94,AA2777=2)),2,OR(AND('Paraclinicos '!K2713&lt;=88),AND('Paraclinicos '!K2713&gt;=92,AA2777=2)),1,OR(AND('Paraclinicos '!K2713&gt;=88,'Paraclinicos '!K2713&lt;=92),AND('Paraclinicos '!K2713&gt;=93,AA2777=0)),0),"")</f>
        <v/>
      </c>
      <c r="AA2777" t="str" cm="1">
        <f t="array" ref="AA2777">_xlfn.IFS('Paraclinicos '!E2712="","",'Paraclinicos '!E2712="Oxigeno",2,'Paraclinicos '!E2712="Aire",0)</f>
        <v/>
      </c>
    </row>
    <row r="2778" spans="1:27" x14ac:dyDescent="0.25">
      <c r="A2778">
        <f>'Paraclinicos '!A2713</f>
        <v>0</v>
      </c>
      <c r="B2778" s="3">
        <f>'Paraclinicos '!R2713</f>
        <v>0</v>
      </c>
      <c r="C2778" t="str" cm="1">
        <f t="array" ref="C2778">_xlfn.IFS('Paraclinicos '!Q2713="","",'Paraclinicos '!Q2713&gt;60,3,'Paraclinicos '!Q2713&lt;=60,1)</f>
        <v/>
      </c>
      <c r="D2778" t="str">
        <f>IFERROR(IF(INDEX('BD Demog para scores enalazar'!BC$2:BC$3000,MATCH(Formulas!A2778,'BD Demog para scores enalazar'!A$2:A$3000,0))=0,"SI","NO"),"")</f>
        <v/>
      </c>
      <c r="E2778" t="str" cm="1">
        <f t="array" ref="E2778">_xlfn.IFS(D2778="","",D2778="SI",4,D2778="NO",1)</f>
        <v/>
      </c>
      <c r="F2778" t="str" cm="1">
        <f t="array" ref="F2778">_xlfn.IFS('Paraclinicos '!B2713="","",'Paraclinicos '!B2713&gt;1,1,'Paraclinicos '!B2713&lt;=1,3)</f>
        <v/>
      </c>
      <c r="G2778" t="str" cm="1">
        <f t="array" ref="G2778">_xlfn.IFS('Paraclinicos '!D2713="","",AND('Paraclinicos '!D2713&gt;=250,'Paraclinicos '!D2713&lt;=500),2,'Paraclinicos '!D2713&gt;500,3,'Paraclinicos '!D2713&lt;250,1)</f>
        <v/>
      </c>
      <c r="H2778" s="50" t="str">
        <f t="shared" si="130"/>
        <v/>
      </c>
      <c r="I2778" t="str" cm="1">
        <f t="array" ref="I2778">_xlfn.IFS('Paraclinicos '!Q2713="","",'Paraclinicos '!Q2713&gt;=65,1,'Paraclinicos '!Q2713&lt;65,0)</f>
        <v/>
      </c>
      <c r="J2778" t="str" cm="1">
        <f t="array" ref="J2778">_xlfn.IFS('Paraclinicos '!I2713="","",'Paraclinicos '!I2713&gt;7,1,'Paraclinicos '!I2713&lt;=7,0)</f>
        <v/>
      </c>
      <c r="K2778" t="str" cm="1">
        <f t="array" ref="K2778">_xlfn.IFS('Paraclinicos '!W2713="","",'Paraclinicos '!W2713&lt;=8,1,'Paraclinicos '!W2713&gt;8,0)</f>
        <v/>
      </c>
      <c r="L2778" t="str" cm="1">
        <f t="array" ref="L2778">_xlfn.IFS('Paraclinicos '!S2713="","",'Paraclinicos '!S2713&gt;=30,1,'Paraclinicos '!S2713&lt;30,0)</f>
        <v/>
      </c>
      <c r="M2778" t="str" cm="1">
        <f t="array" ref="M2778">_xlfn.IFS(OR('Paraclinicos '!T2713="",'Paraclinicos '!U2713=""),"",OR('Paraclinicos '!T2713&lt;=90,'Paraclinicos '!U2713&lt;=60),1,OR('Paraclinicos '!T2713&gt;90,'Paraclinicos '!U2713&gt;60),0)</f>
        <v/>
      </c>
      <c r="N2778" s="45" t="str">
        <f t="shared" si="131"/>
        <v/>
      </c>
      <c r="O2778" t="str" cm="1">
        <f t="array" ref="O2778">_xlfn.IFS(OR('Paraclinicos '!M2713="",'Paraclinicos '!N2713="",'Paraclinicos '!N2713=0),"",'Paraclinicos '!M2713/'Paraclinicos '!N2713&lt;100,4,'Paraclinicos '!M2713/'Paraclinicos '!N2713&lt;200,3,'Paraclinicos '!M2713/'Paraclinicos '!N2713&lt;300,2,'Paraclinicos '!M2713/'Paraclinicos '!N2713&lt;400,1,'Paraclinicos '!M2713/'Paraclinicos '!N2713&gt;=400,0)</f>
        <v/>
      </c>
      <c r="P2778" t="str" cm="1">
        <f t="array" ref="P2778">_xlfn.IFS('Paraclinicos '!C2713="","",'Paraclinicos '!C2713&lt;20,4,'Paraclinicos '!C2713&lt;50,3,'Paraclinicos '!C2713&lt;100,2,'Paraclinicos '!C2713&lt;150,1,'Paraclinicos '!C2713&gt;150,0)</f>
        <v/>
      </c>
      <c r="Q2778" t="str" cm="1">
        <f t="array" ref="Q2778">_xlfn.IFS('Paraclinicos '!O2713="","",'Paraclinicos '!O2713&lt;1.2,0,'Paraclinicos '!O2713&lt;2,1,'Paraclinicos '!O2713&lt;3.5,2,'Paraclinicos '!O2713&lt;5,3,'Paraclinicos '!O2713&gt;5,4)</f>
        <v/>
      </c>
      <c r="R2778" t="str" cm="1">
        <f t="array" ref="R2778">_xlfn.IFS('Paraclinicos '!J2713="","",'Paraclinicos '!J2713&lt;1.2,0,'Paraclinicos '!J2713&lt;2,1,'Paraclinicos '!J2713&lt;6,2,'Paraclinicos '!J2713&lt;12,3,'Paraclinicos '!J2713&gt;=12,4)</f>
        <v/>
      </c>
      <c r="S2778" t="str" cm="1">
        <f t="array" ref="S2778">_xlfn.IFS('Paraclinicos '!Y2713="","",'Paraclinicos '!Y2713&lt;70,1,'Paraclinicos '!Y2713&gt;=70,0)</f>
        <v/>
      </c>
      <c r="T2778" t="str" cm="1">
        <f t="array" ref="T2778">_xlfn.IFS('Paraclinicos '!W2713="","",'Paraclinicos '!W2713&lt;6,4,'Paraclinicos '!W2713&lt;10,3,'Paraclinicos '!W2713&lt;13,2,'Paraclinicos '!W2713&lt;15,1,'Paraclinicos '!W2713=15,0)</f>
        <v/>
      </c>
      <c r="U2778" s="54" t="str">
        <f t="shared" si="129"/>
        <v/>
      </c>
      <c r="V2778" t="str" cm="1">
        <f t="array" ref="V2778">_xlfn.IFS('Paraclinicos '!S2713="","",OR('Paraclinicos '!S2713&lt;=8,'Paraclinicos '!S2713&gt;=25),3,'Paraclinicos '!S2713&lt;12,1,'Paraclinicos '!S2713&lt;21,0,'Paraclinicos '!S2713&lt;25,2)</f>
        <v/>
      </c>
      <c r="W2778" t="str">
        <f>IFERROR(IF(INDEX('BD Demog para scores enalazar'!Y$2:'BD Demog para scores enalazar'!Y$3000,MATCH(Formulas!A2778,'BD Demog para scores enalazar'!A$2:'BD Demog para scores enalazar'!A$3000,0))=1,"SI","NO"),"")</f>
        <v/>
      </c>
      <c r="X2778" s="9" t="str">
        <f>IFERROR(IF(INDEX('BD Demog para scores enalazar'!AJ$2:'BD Demog para scores enalazar'!AJ$3000,MATCH(Formulas!A2778,'BD Demog para scores enalazar'!A$2:'BD Demog para scores enalazar'!A$3000,0))=1,"SI","NO"),"")</f>
        <v/>
      </c>
      <c r="Y2778" t="str" cm="1">
        <f t="array" ref="Y2778">IF(AND(W2778="NO",X2778="NO"),_xlfn.IFS('Paraclinicos '!K2713&lt;=91,3,'Paraclinicos '!K2713&lt;94,2,'Paraclinicos '!K2713&lt;96,1,'Paraclinicos '!K2713&gt;=96,0),"")</f>
        <v/>
      </c>
      <c r="Z2778" t="str" cm="1">
        <f t="array" ref="Z2778">IF(OR(W2778="SI",X2778="SI"),_xlfn.IFS(OR(AND('Paraclinicos '!K2714&lt;=83),AND('Paraclinicos '!K2714&gt;=97,AA2778=2)),3,OR(AND('Paraclinicos '!K2714&lt;=86),AND('Paraclinicos '!K2714&gt;=94,AA2778=2)),2,OR(AND('Paraclinicos '!K2714&lt;=88),AND('Paraclinicos '!K2714&gt;=92,AA2778=2)),1,OR(AND('Paraclinicos '!K2714&gt;=88,'Paraclinicos '!K2714&lt;=92),AND('Paraclinicos '!K2714&gt;=93,AA2778=0)),0),"")</f>
        <v/>
      </c>
      <c r="AA2778" t="str" cm="1">
        <f t="array" ref="AA2778">_xlfn.IFS('Paraclinicos '!E2713="","",'Paraclinicos '!E2713="Oxigeno",2,'Paraclinicos '!E2713="Aire",0)</f>
        <v/>
      </c>
    </row>
    <row r="2779" spans="1:27" x14ac:dyDescent="0.25">
      <c r="A2779">
        <f>'Paraclinicos '!A2714</f>
        <v>0</v>
      </c>
      <c r="B2779" s="3">
        <f>'Paraclinicos '!R2714</f>
        <v>0</v>
      </c>
      <c r="C2779" t="str" cm="1">
        <f t="array" ref="C2779">_xlfn.IFS('Paraclinicos '!Q2714="","",'Paraclinicos '!Q2714&gt;60,3,'Paraclinicos '!Q2714&lt;=60,1)</f>
        <v/>
      </c>
      <c r="D2779" t="str">
        <f>IFERROR(IF(INDEX('BD Demog para scores enalazar'!BC$2:BC$3000,MATCH(Formulas!A2779,'BD Demog para scores enalazar'!A$2:A$3000,0))=0,"SI","NO"),"")</f>
        <v/>
      </c>
      <c r="E2779" t="str" cm="1">
        <f t="array" ref="E2779">_xlfn.IFS(D2779="","",D2779="SI",4,D2779="NO",1)</f>
        <v/>
      </c>
      <c r="F2779" t="str" cm="1">
        <f t="array" ref="F2779">_xlfn.IFS('Paraclinicos '!B2714="","",'Paraclinicos '!B2714&gt;1,1,'Paraclinicos '!B2714&lt;=1,3)</f>
        <v/>
      </c>
      <c r="G2779" t="str" cm="1">
        <f t="array" ref="G2779">_xlfn.IFS('Paraclinicos '!D2714="","",AND('Paraclinicos '!D2714&gt;=250,'Paraclinicos '!D2714&lt;=500),2,'Paraclinicos '!D2714&gt;500,3,'Paraclinicos '!D2714&lt;250,1)</f>
        <v/>
      </c>
      <c r="H2779" s="50" t="str">
        <f t="shared" si="130"/>
        <v/>
      </c>
      <c r="I2779" t="str" cm="1">
        <f t="array" ref="I2779">_xlfn.IFS('Paraclinicos '!Q2714="","",'Paraclinicos '!Q2714&gt;=65,1,'Paraclinicos '!Q2714&lt;65,0)</f>
        <v/>
      </c>
      <c r="J2779" t="str" cm="1">
        <f t="array" ref="J2779">_xlfn.IFS('Paraclinicos '!I2714="","",'Paraclinicos '!I2714&gt;7,1,'Paraclinicos '!I2714&lt;=7,0)</f>
        <v/>
      </c>
      <c r="K2779" t="str" cm="1">
        <f t="array" ref="K2779">_xlfn.IFS('Paraclinicos '!W2714="","",'Paraclinicos '!W2714&lt;=8,1,'Paraclinicos '!W2714&gt;8,0)</f>
        <v/>
      </c>
      <c r="L2779" t="str" cm="1">
        <f t="array" ref="L2779">_xlfn.IFS('Paraclinicos '!S2714="","",'Paraclinicos '!S2714&gt;=30,1,'Paraclinicos '!S2714&lt;30,0)</f>
        <v/>
      </c>
      <c r="M2779" t="str" cm="1">
        <f t="array" ref="M2779">_xlfn.IFS(OR('Paraclinicos '!T2714="",'Paraclinicos '!U2714=""),"",OR('Paraclinicos '!T2714&lt;=90,'Paraclinicos '!U2714&lt;=60),1,OR('Paraclinicos '!T2714&gt;90,'Paraclinicos '!U2714&gt;60),0)</f>
        <v/>
      </c>
      <c r="N2779" s="45" t="str">
        <f t="shared" si="131"/>
        <v/>
      </c>
      <c r="O2779" t="str" cm="1">
        <f t="array" ref="O2779">_xlfn.IFS(OR('Paraclinicos '!M2714="",'Paraclinicos '!N2714="",'Paraclinicos '!N2714=0),"",'Paraclinicos '!M2714/'Paraclinicos '!N2714&lt;100,4,'Paraclinicos '!M2714/'Paraclinicos '!N2714&lt;200,3,'Paraclinicos '!M2714/'Paraclinicos '!N2714&lt;300,2,'Paraclinicos '!M2714/'Paraclinicos '!N2714&lt;400,1,'Paraclinicos '!M2714/'Paraclinicos '!N2714&gt;=400,0)</f>
        <v/>
      </c>
      <c r="P2779" t="str" cm="1">
        <f t="array" ref="P2779">_xlfn.IFS('Paraclinicos '!C2714="","",'Paraclinicos '!C2714&lt;20,4,'Paraclinicos '!C2714&lt;50,3,'Paraclinicos '!C2714&lt;100,2,'Paraclinicos '!C2714&lt;150,1,'Paraclinicos '!C2714&gt;150,0)</f>
        <v/>
      </c>
      <c r="Q2779" t="str" cm="1">
        <f t="array" ref="Q2779">_xlfn.IFS('Paraclinicos '!O2714="","",'Paraclinicos '!O2714&lt;1.2,0,'Paraclinicos '!O2714&lt;2,1,'Paraclinicos '!O2714&lt;3.5,2,'Paraclinicos '!O2714&lt;5,3,'Paraclinicos '!O2714&gt;5,4)</f>
        <v/>
      </c>
      <c r="R2779" t="str" cm="1">
        <f t="array" ref="R2779">_xlfn.IFS('Paraclinicos '!J2714="","",'Paraclinicos '!J2714&lt;1.2,0,'Paraclinicos '!J2714&lt;2,1,'Paraclinicos '!J2714&lt;6,2,'Paraclinicos '!J2714&lt;12,3,'Paraclinicos '!J2714&gt;=12,4)</f>
        <v/>
      </c>
      <c r="S2779" t="str" cm="1">
        <f t="array" ref="S2779">_xlfn.IFS('Paraclinicos '!Y2714="","",'Paraclinicos '!Y2714&lt;70,1,'Paraclinicos '!Y2714&gt;=70,0)</f>
        <v/>
      </c>
      <c r="T2779" t="str" cm="1">
        <f t="array" ref="T2779">_xlfn.IFS('Paraclinicos '!W2714="","",'Paraclinicos '!W2714&lt;6,4,'Paraclinicos '!W2714&lt;10,3,'Paraclinicos '!W2714&lt;13,2,'Paraclinicos '!W2714&lt;15,1,'Paraclinicos '!W2714=15,0)</f>
        <v/>
      </c>
      <c r="U2779" s="54" t="str">
        <f t="shared" si="129"/>
        <v/>
      </c>
      <c r="V2779" t="str" cm="1">
        <f t="array" ref="V2779">_xlfn.IFS('Paraclinicos '!S2714="","",OR('Paraclinicos '!S2714&lt;=8,'Paraclinicos '!S2714&gt;=25),3,'Paraclinicos '!S2714&lt;12,1,'Paraclinicos '!S2714&lt;21,0,'Paraclinicos '!S2714&lt;25,2)</f>
        <v/>
      </c>
      <c r="W2779" t="str">
        <f>IFERROR(IF(INDEX('BD Demog para scores enalazar'!Y$2:'BD Demog para scores enalazar'!Y$3000,MATCH(Formulas!A2779,'BD Demog para scores enalazar'!A$2:'BD Demog para scores enalazar'!A$3000,0))=1,"SI","NO"),"")</f>
        <v/>
      </c>
      <c r="X2779" s="9" t="str">
        <f>IFERROR(IF(INDEX('BD Demog para scores enalazar'!AJ$2:'BD Demog para scores enalazar'!AJ$3000,MATCH(Formulas!A2779,'BD Demog para scores enalazar'!A$2:'BD Demog para scores enalazar'!A$3000,0))=1,"SI","NO"),"")</f>
        <v/>
      </c>
      <c r="Y2779" t="str" cm="1">
        <f t="array" ref="Y2779">IF(AND(W2779="NO",X2779="NO"),_xlfn.IFS('Paraclinicos '!K2714&lt;=91,3,'Paraclinicos '!K2714&lt;94,2,'Paraclinicos '!K2714&lt;96,1,'Paraclinicos '!K2714&gt;=96,0),"")</f>
        <v/>
      </c>
      <c r="Z2779" t="str" cm="1">
        <f t="array" ref="Z2779">IF(OR(W2779="SI",X2779="SI"),_xlfn.IFS(OR(AND('Paraclinicos '!K2715&lt;=83),AND('Paraclinicos '!K2715&gt;=97,AA2779=2)),3,OR(AND('Paraclinicos '!K2715&lt;=86),AND('Paraclinicos '!K2715&gt;=94,AA2779=2)),2,OR(AND('Paraclinicos '!K2715&lt;=88),AND('Paraclinicos '!K2715&gt;=92,AA2779=2)),1,OR(AND('Paraclinicos '!K2715&gt;=88,'Paraclinicos '!K2715&lt;=92),AND('Paraclinicos '!K2715&gt;=93,AA2779=0)),0),"")</f>
        <v/>
      </c>
      <c r="AA2779" t="str" cm="1">
        <f t="array" ref="AA2779">_xlfn.IFS('Paraclinicos '!E2714="","",'Paraclinicos '!E2714="Oxigeno",2,'Paraclinicos '!E2714="Aire",0)</f>
        <v/>
      </c>
    </row>
    <row r="2780" spans="1:27" x14ac:dyDescent="0.25">
      <c r="A2780">
        <f>'Paraclinicos '!A2715</f>
        <v>0</v>
      </c>
      <c r="B2780" s="3">
        <f>'Paraclinicos '!R2715</f>
        <v>0</v>
      </c>
      <c r="C2780" t="str" cm="1">
        <f t="array" ref="C2780">_xlfn.IFS('Paraclinicos '!Q2715="","",'Paraclinicos '!Q2715&gt;60,3,'Paraclinicos '!Q2715&lt;=60,1)</f>
        <v/>
      </c>
      <c r="D2780" t="str">
        <f>IFERROR(IF(INDEX('BD Demog para scores enalazar'!BC$2:BC$3000,MATCH(Formulas!A2780,'BD Demog para scores enalazar'!A$2:A$3000,0))=0,"SI","NO"),"")</f>
        <v/>
      </c>
      <c r="E2780" t="str" cm="1">
        <f t="array" ref="E2780">_xlfn.IFS(D2780="","",D2780="SI",4,D2780="NO",1)</f>
        <v/>
      </c>
      <c r="F2780" t="str" cm="1">
        <f t="array" ref="F2780">_xlfn.IFS('Paraclinicos '!B2715="","",'Paraclinicos '!B2715&gt;1,1,'Paraclinicos '!B2715&lt;=1,3)</f>
        <v/>
      </c>
      <c r="G2780" t="str" cm="1">
        <f t="array" ref="G2780">_xlfn.IFS('Paraclinicos '!D2715="","",AND('Paraclinicos '!D2715&gt;=250,'Paraclinicos '!D2715&lt;=500),2,'Paraclinicos '!D2715&gt;500,3,'Paraclinicos '!D2715&lt;250,1)</f>
        <v/>
      </c>
      <c r="H2780" s="50" t="str">
        <f t="shared" si="130"/>
        <v/>
      </c>
      <c r="I2780" t="str" cm="1">
        <f t="array" ref="I2780">_xlfn.IFS('Paraclinicos '!Q2715="","",'Paraclinicos '!Q2715&gt;=65,1,'Paraclinicos '!Q2715&lt;65,0)</f>
        <v/>
      </c>
      <c r="J2780" t="str" cm="1">
        <f t="array" ref="J2780">_xlfn.IFS('Paraclinicos '!I2715="","",'Paraclinicos '!I2715&gt;7,1,'Paraclinicos '!I2715&lt;=7,0)</f>
        <v/>
      </c>
      <c r="K2780" t="str" cm="1">
        <f t="array" ref="K2780">_xlfn.IFS('Paraclinicos '!W2715="","",'Paraclinicos '!W2715&lt;=8,1,'Paraclinicos '!W2715&gt;8,0)</f>
        <v/>
      </c>
      <c r="L2780" t="str" cm="1">
        <f t="array" ref="L2780">_xlfn.IFS('Paraclinicos '!S2715="","",'Paraclinicos '!S2715&gt;=30,1,'Paraclinicos '!S2715&lt;30,0)</f>
        <v/>
      </c>
      <c r="M2780" t="str" cm="1">
        <f t="array" ref="M2780">_xlfn.IFS(OR('Paraclinicos '!T2715="",'Paraclinicos '!U2715=""),"",OR('Paraclinicos '!T2715&lt;=90,'Paraclinicos '!U2715&lt;=60),1,OR('Paraclinicos '!T2715&gt;90,'Paraclinicos '!U2715&gt;60),0)</f>
        <v/>
      </c>
      <c r="N2780" s="45" t="str">
        <f t="shared" si="131"/>
        <v/>
      </c>
      <c r="O2780" t="str" cm="1">
        <f t="array" ref="O2780">_xlfn.IFS(OR('Paraclinicos '!M2715="",'Paraclinicos '!N2715="",'Paraclinicos '!N2715=0),"",'Paraclinicos '!M2715/'Paraclinicos '!N2715&lt;100,4,'Paraclinicos '!M2715/'Paraclinicos '!N2715&lt;200,3,'Paraclinicos '!M2715/'Paraclinicos '!N2715&lt;300,2,'Paraclinicos '!M2715/'Paraclinicos '!N2715&lt;400,1,'Paraclinicos '!M2715/'Paraclinicos '!N2715&gt;=400,0)</f>
        <v/>
      </c>
      <c r="P2780" t="str" cm="1">
        <f t="array" ref="P2780">_xlfn.IFS('Paraclinicos '!C2715="","",'Paraclinicos '!C2715&lt;20,4,'Paraclinicos '!C2715&lt;50,3,'Paraclinicos '!C2715&lt;100,2,'Paraclinicos '!C2715&lt;150,1,'Paraclinicos '!C2715&gt;150,0)</f>
        <v/>
      </c>
      <c r="Q2780" t="str" cm="1">
        <f t="array" ref="Q2780">_xlfn.IFS('Paraclinicos '!O2715="","",'Paraclinicos '!O2715&lt;1.2,0,'Paraclinicos '!O2715&lt;2,1,'Paraclinicos '!O2715&lt;3.5,2,'Paraclinicos '!O2715&lt;5,3,'Paraclinicos '!O2715&gt;5,4)</f>
        <v/>
      </c>
      <c r="R2780" t="str" cm="1">
        <f t="array" ref="R2780">_xlfn.IFS('Paraclinicos '!J2715="","",'Paraclinicos '!J2715&lt;1.2,0,'Paraclinicos '!J2715&lt;2,1,'Paraclinicos '!J2715&lt;6,2,'Paraclinicos '!J2715&lt;12,3,'Paraclinicos '!J2715&gt;=12,4)</f>
        <v/>
      </c>
      <c r="S2780" t="str" cm="1">
        <f t="array" ref="S2780">_xlfn.IFS('Paraclinicos '!Y2715="","",'Paraclinicos '!Y2715&lt;70,1,'Paraclinicos '!Y2715&gt;=70,0)</f>
        <v/>
      </c>
      <c r="T2780" t="str" cm="1">
        <f t="array" ref="T2780">_xlfn.IFS('Paraclinicos '!W2715="","",'Paraclinicos '!W2715&lt;6,4,'Paraclinicos '!W2715&lt;10,3,'Paraclinicos '!W2715&lt;13,2,'Paraclinicos '!W2715&lt;15,1,'Paraclinicos '!W2715=15,0)</f>
        <v/>
      </c>
      <c r="U2780" s="54" t="str">
        <f t="shared" si="129"/>
        <v/>
      </c>
      <c r="V2780" t="str" cm="1">
        <f t="array" ref="V2780">_xlfn.IFS('Paraclinicos '!S2715="","",OR('Paraclinicos '!S2715&lt;=8,'Paraclinicos '!S2715&gt;=25),3,'Paraclinicos '!S2715&lt;12,1,'Paraclinicos '!S2715&lt;21,0,'Paraclinicos '!S2715&lt;25,2)</f>
        <v/>
      </c>
      <c r="W2780" t="str">
        <f>IFERROR(IF(INDEX('BD Demog para scores enalazar'!Y$2:'BD Demog para scores enalazar'!Y$3000,MATCH(Formulas!A2780,'BD Demog para scores enalazar'!A$2:'BD Demog para scores enalazar'!A$3000,0))=1,"SI","NO"),"")</f>
        <v/>
      </c>
      <c r="X2780" s="9" t="str">
        <f>IFERROR(IF(INDEX('BD Demog para scores enalazar'!AJ$2:'BD Demog para scores enalazar'!AJ$3000,MATCH(Formulas!A2780,'BD Demog para scores enalazar'!A$2:'BD Demog para scores enalazar'!A$3000,0))=1,"SI","NO"),"")</f>
        <v/>
      </c>
      <c r="Y2780" t="str" cm="1">
        <f t="array" ref="Y2780">IF(AND(W2780="NO",X2780="NO"),_xlfn.IFS('Paraclinicos '!K2715&lt;=91,3,'Paraclinicos '!K2715&lt;94,2,'Paraclinicos '!K2715&lt;96,1,'Paraclinicos '!K2715&gt;=96,0),"")</f>
        <v/>
      </c>
      <c r="Z2780" t="str" cm="1">
        <f t="array" ref="Z2780">IF(OR(W2780="SI",X2780="SI"),_xlfn.IFS(OR(AND('Paraclinicos '!K2716&lt;=83),AND('Paraclinicos '!K2716&gt;=97,AA2780=2)),3,OR(AND('Paraclinicos '!K2716&lt;=86),AND('Paraclinicos '!K2716&gt;=94,AA2780=2)),2,OR(AND('Paraclinicos '!K2716&lt;=88),AND('Paraclinicos '!K2716&gt;=92,AA2780=2)),1,OR(AND('Paraclinicos '!K2716&gt;=88,'Paraclinicos '!K2716&lt;=92),AND('Paraclinicos '!K2716&gt;=93,AA2780=0)),0),"")</f>
        <v/>
      </c>
      <c r="AA2780" t="str" cm="1">
        <f t="array" ref="AA2780">_xlfn.IFS('Paraclinicos '!E2715="","",'Paraclinicos '!E2715="Oxigeno",2,'Paraclinicos '!E2715="Aire",0)</f>
        <v/>
      </c>
    </row>
    <row r="2781" spans="1:27" x14ac:dyDescent="0.25">
      <c r="A2781">
        <f>'Paraclinicos '!A2716</f>
        <v>0</v>
      </c>
      <c r="B2781" s="3">
        <f>'Paraclinicos '!R2716</f>
        <v>0</v>
      </c>
      <c r="C2781" t="str" cm="1">
        <f t="array" ref="C2781">_xlfn.IFS('Paraclinicos '!Q2716="","",'Paraclinicos '!Q2716&gt;60,3,'Paraclinicos '!Q2716&lt;=60,1)</f>
        <v/>
      </c>
      <c r="D2781" t="str">
        <f>IFERROR(IF(INDEX('BD Demog para scores enalazar'!BC$2:BC$3000,MATCH(Formulas!A2781,'BD Demog para scores enalazar'!A$2:A$3000,0))=0,"SI","NO"),"")</f>
        <v/>
      </c>
      <c r="E2781" t="str" cm="1">
        <f t="array" ref="E2781">_xlfn.IFS(D2781="","",D2781="SI",4,D2781="NO",1)</f>
        <v/>
      </c>
      <c r="F2781" t="str" cm="1">
        <f t="array" ref="F2781">_xlfn.IFS('Paraclinicos '!B2716="","",'Paraclinicos '!B2716&gt;1,1,'Paraclinicos '!B2716&lt;=1,3)</f>
        <v/>
      </c>
      <c r="G2781" t="str" cm="1">
        <f t="array" ref="G2781">_xlfn.IFS('Paraclinicos '!D2716="","",AND('Paraclinicos '!D2716&gt;=250,'Paraclinicos '!D2716&lt;=500),2,'Paraclinicos '!D2716&gt;500,3,'Paraclinicos '!D2716&lt;250,1)</f>
        <v/>
      </c>
      <c r="H2781" s="50" t="str">
        <f t="shared" si="130"/>
        <v/>
      </c>
      <c r="I2781" t="str" cm="1">
        <f t="array" ref="I2781">_xlfn.IFS('Paraclinicos '!Q2716="","",'Paraclinicos '!Q2716&gt;=65,1,'Paraclinicos '!Q2716&lt;65,0)</f>
        <v/>
      </c>
      <c r="J2781" t="str" cm="1">
        <f t="array" ref="J2781">_xlfn.IFS('Paraclinicos '!I2716="","",'Paraclinicos '!I2716&gt;7,1,'Paraclinicos '!I2716&lt;=7,0)</f>
        <v/>
      </c>
      <c r="K2781" t="str" cm="1">
        <f t="array" ref="K2781">_xlfn.IFS('Paraclinicos '!W2716="","",'Paraclinicos '!W2716&lt;=8,1,'Paraclinicos '!W2716&gt;8,0)</f>
        <v/>
      </c>
      <c r="L2781" t="str" cm="1">
        <f t="array" ref="L2781">_xlfn.IFS('Paraclinicos '!S2716="","",'Paraclinicos '!S2716&gt;=30,1,'Paraclinicos '!S2716&lt;30,0)</f>
        <v/>
      </c>
      <c r="M2781" t="str" cm="1">
        <f t="array" ref="M2781">_xlfn.IFS(OR('Paraclinicos '!T2716="",'Paraclinicos '!U2716=""),"",OR('Paraclinicos '!T2716&lt;=90,'Paraclinicos '!U2716&lt;=60),1,OR('Paraclinicos '!T2716&gt;90,'Paraclinicos '!U2716&gt;60),0)</f>
        <v/>
      </c>
      <c r="N2781" s="45" t="str">
        <f t="shared" si="131"/>
        <v/>
      </c>
      <c r="O2781" t="str" cm="1">
        <f t="array" ref="O2781">_xlfn.IFS(OR('Paraclinicos '!M2716="",'Paraclinicos '!N2716="",'Paraclinicos '!N2716=0),"",'Paraclinicos '!M2716/'Paraclinicos '!N2716&lt;100,4,'Paraclinicos '!M2716/'Paraclinicos '!N2716&lt;200,3,'Paraclinicos '!M2716/'Paraclinicos '!N2716&lt;300,2,'Paraclinicos '!M2716/'Paraclinicos '!N2716&lt;400,1,'Paraclinicos '!M2716/'Paraclinicos '!N2716&gt;=400,0)</f>
        <v/>
      </c>
      <c r="P2781" t="str" cm="1">
        <f t="array" ref="P2781">_xlfn.IFS('Paraclinicos '!C2716="","",'Paraclinicos '!C2716&lt;20,4,'Paraclinicos '!C2716&lt;50,3,'Paraclinicos '!C2716&lt;100,2,'Paraclinicos '!C2716&lt;150,1,'Paraclinicos '!C2716&gt;150,0)</f>
        <v/>
      </c>
      <c r="Q2781" t="str" cm="1">
        <f t="array" ref="Q2781">_xlfn.IFS('Paraclinicos '!O2716="","",'Paraclinicos '!O2716&lt;1.2,0,'Paraclinicos '!O2716&lt;2,1,'Paraclinicos '!O2716&lt;3.5,2,'Paraclinicos '!O2716&lt;5,3,'Paraclinicos '!O2716&gt;5,4)</f>
        <v/>
      </c>
      <c r="R2781" t="str" cm="1">
        <f t="array" ref="R2781">_xlfn.IFS('Paraclinicos '!J2716="","",'Paraclinicos '!J2716&lt;1.2,0,'Paraclinicos '!J2716&lt;2,1,'Paraclinicos '!J2716&lt;6,2,'Paraclinicos '!J2716&lt;12,3,'Paraclinicos '!J2716&gt;=12,4)</f>
        <v/>
      </c>
      <c r="S2781" t="str" cm="1">
        <f t="array" ref="S2781">_xlfn.IFS('Paraclinicos '!Y2716="","",'Paraclinicos '!Y2716&lt;70,1,'Paraclinicos '!Y2716&gt;=70,0)</f>
        <v/>
      </c>
      <c r="T2781" t="str" cm="1">
        <f t="array" ref="T2781">_xlfn.IFS('Paraclinicos '!W2716="","",'Paraclinicos '!W2716&lt;6,4,'Paraclinicos '!W2716&lt;10,3,'Paraclinicos '!W2716&lt;13,2,'Paraclinicos '!W2716&lt;15,1,'Paraclinicos '!W2716=15,0)</f>
        <v/>
      </c>
      <c r="U2781" s="54" t="str">
        <f t="shared" si="129"/>
        <v/>
      </c>
      <c r="V2781" t="str" cm="1">
        <f t="array" ref="V2781">_xlfn.IFS('Paraclinicos '!S2716="","",OR('Paraclinicos '!S2716&lt;=8,'Paraclinicos '!S2716&gt;=25),3,'Paraclinicos '!S2716&lt;12,1,'Paraclinicos '!S2716&lt;21,0,'Paraclinicos '!S2716&lt;25,2)</f>
        <v/>
      </c>
      <c r="W2781" t="str">
        <f>IFERROR(IF(INDEX('BD Demog para scores enalazar'!Y$2:'BD Demog para scores enalazar'!Y$3000,MATCH(Formulas!A2781,'BD Demog para scores enalazar'!A$2:'BD Demog para scores enalazar'!A$3000,0))=1,"SI","NO"),"")</f>
        <v/>
      </c>
      <c r="X2781" s="9" t="str">
        <f>IFERROR(IF(INDEX('BD Demog para scores enalazar'!AJ$2:'BD Demog para scores enalazar'!AJ$3000,MATCH(Formulas!A2781,'BD Demog para scores enalazar'!A$2:'BD Demog para scores enalazar'!A$3000,0))=1,"SI","NO"),"")</f>
        <v/>
      </c>
      <c r="Y2781" t="str" cm="1">
        <f t="array" ref="Y2781">IF(AND(W2781="NO",X2781="NO"),_xlfn.IFS('Paraclinicos '!K2716&lt;=91,3,'Paraclinicos '!K2716&lt;94,2,'Paraclinicos '!K2716&lt;96,1,'Paraclinicos '!K2716&gt;=96,0),"")</f>
        <v/>
      </c>
      <c r="Z2781" t="str" cm="1">
        <f t="array" ref="Z2781">IF(OR(W2781="SI",X2781="SI"),_xlfn.IFS(OR(AND('Paraclinicos '!K2717&lt;=83),AND('Paraclinicos '!K2717&gt;=97,AA2781=2)),3,OR(AND('Paraclinicos '!K2717&lt;=86),AND('Paraclinicos '!K2717&gt;=94,AA2781=2)),2,OR(AND('Paraclinicos '!K2717&lt;=88),AND('Paraclinicos '!K2717&gt;=92,AA2781=2)),1,OR(AND('Paraclinicos '!K2717&gt;=88,'Paraclinicos '!K2717&lt;=92),AND('Paraclinicos '!K2717&gt;=93,AA2781=0)),0),"")</f>
        <v/>
      </c>
      <c r="AA2781" t="str" cm="1">
        <f t="array" ref="AA2781">_xlfn.IFS('Paraclinicos '!E2716="","",'Paraclinicos '!E2716="Oxigeno",2,'Paraclinicos '!E2716="Aire",0)</f>
        <v/>
      </c>
    </row>
    <row r="2782" spans="1:27" x14ac:dyDescent="0.25">
      <c r="A2782">
        <f>'Paraclinicos '!A2717</f>
        <v>0</v>
      </c>
      <c r="B2782" s="3">
        <f>'Paraclinicos '!R2717</f>
        <v>0</v>
      </c>
      <c r="C2782" t="str" cm="1">
        <f t="array" ref="C2782">_xlfn.IFS('Paraclinicos '!Q2717="","",'Paraclinicos '!Q2717&gt;60,3,'Paraclinicos '!Q2717&lt;=60,1)</f>
        <v/>
      </c>
      <c r="D2782" t="str">
        <f>IFERROR(IF(INDEX('BD Demog para scores enalazar'!BC$2:BC$3000,MATCH(Formulas!A2782,'BD Demog para scores enalazar'!A$2:A$3000,0))=0,"SI","NO"),"")</f>
        <v/>
      </c>
      <c r="E2782" t="str" cm="1">
        <f t="array" ref="E2782">_xlfn.IFS(D2782="","",D2782="SI",4,D2782="NO",1)</f>
        <v/>
      </c>
      <c r="F2782" t="str" cm="1">
        <f t="array" ref="F2782">_xlfn.IFS('Paraclinicos '!B2717="","",'Paraclinicos '!B2717&gt;1,1,'Paraclinicos '!B2717&lt;=1,3)</f>
        <v/>
      </c>
      <c r="G2782" t="str" cm="1">
        <f t="array" ref="G2782">_xlfn.IFS('Paraclinicos '!D2717="","",AND('Paraclinicos '!D2717&gt;=250,'Paraclinicos '!D2717&lt;=500),2,'Paraclinicos '!D2717&gt;500,3,'Paraclinicos '!D2717&lt;250,1)</f>
        <v/>
      </c>
      <c r="H2782" s="50" t="str">
        <f t="shared" si="130"/>
        <v/>
      </c>
      <c r="I2782" t="str" cm="1">
        <f t="array" ref="I2782">_xlfn.IFS('Paraclinicos '!Q2717="","",'Paraclinicos '!Q2717&gt;=65,1,'Paraclinicos '!Q2717&lt;65,0)</f>
        <v/>
      </c>
      <c r="J2782" t="str" cm="1">
        <f t="array" ref="J2782">_xlfn.IFS('Paraclinicos '!I2717="","",'Paraclinicos '!I2717&gt;7,1,'Paraclinicos '!I2717&lt;=7,0)</f>
        <v/>
      </c>
      <c r="K2782" t="str" cm="1">
        <f t="array" ref="K2782">_xlfn.IFS('Paraclinicos '!W2717="","",'Paraclinicos '!W2717&lt;=8,1,'Paraclinicos '!W2717&gt;8,0)</f>
        <v/>
      </c>
      <c r="L2782" t="str" cm="1">
        <f t="array" ref="L2782">_xlfn.IFS('Paraclinicos '!S2717="","",'Paraclinicos '!S2717&gt;=30,1,'Paraclinicos '!S2717&lt;30,0)</f>
        <v/>
      </c>
      <c r="M2782" t="str" cm="1">
        <f t="array" ref="M2782">_xlfn.IFS(OR('Paraclinicos '!T2717="",'Paraclinicos '!U2717=""),"",OR('Paraclinicos '!T2717&lt;=90,'Paraclinicos '!U2717&lt;=60),1,OR('Paraclinicos '!T2717&gt;90,'Paraclinicos '!U2717&gt;60),0)</f>
        <v/>
      </c>
      <c r="N2782" s="45" t="str">
        <f t="shared" si="131"/>
        <v/>
      </c>
      <c r="O2782" t="str" cm="1">
        <f t="array" ref="O2782">_xlfn.IFS(OR('Paraclinicos '!M2717="",'Paraclinicos '!N2717="",'Paraclinicos '!N2717=0),"",'Paraclinicos '!M2717/'Paraclinicos '!N2717&lt;100,4,'Paraclinicos '!M2717/'Paraclinicos '!N2717&lt;200,3,'Paraclinicos '!M2717/'Paraclinicos '!N2717&lt;300,2,'Paraclinicos '!M2717/'Paraclinicos '!N2717&lt;400,1,'Paraclinicos '!M2717/'Paraclinicos '!N2717&gt;=400,0)</f>
        <v/>
      </c>
      <c r="P2782" t="str" cm="1">
        <f t="array" ref="P2782">_xlfn.IFS('Paraclinicos '!C2717="","",'Paraclinicos '!C2717&lt;20,4,'Paraclinicos '!C2717&lt;50,3,'Paraclinicos '!C2717&lt;100,2,'Paraclinicos '!C2717&lt;150,1,'Paraclinicos '!C2717&gt;150,0)</f>
        <v/>
      </c>
      <c r="Q2782" t="str" cm="1">
        <f t="array" ref="Q2782">_xlfn.IFS('Paraclinicos '!O2717="","",'Paraclinicos '!O2717&lt;1.2,0,'Paraclinicos '!O2717&lt;2,1,'Paraclinicos '!O2717&lt;3.5,2,'Paraclinicos '!O2717&lt;5,3,'Paraclinicos '!O2717&gt;5,4)</f>
        <v/>
      </c>
      <c r="R2782" t="str" cm="1">
        <f t="array" ref="R2782">_xlfn.IFS('Paraclinicos '!J2717="","",'Paraclinicos '!J2717&lt;1.2,0,'Paraclinicos '!J2717&lt;2,1,'Paraclinicos '!J2717&lt;6,2,'Paraclinicos '!J2717&lt;12,3,'Paraclinicos '!J2717&gt;=12,4)</f>
        <v/>
      </c>
      <c r="S2782" t="str" cm="1">
        <f t="array" ref="S2782">_xlfn.IFS('Paraclinicos '!Y2717="","",'Paraclinicos '!Y2717&lt;70,1,'Paraclinicos '!Y2717&gt;=70,0)</f>
        <v/>
      </c>
      <c r="T2782" t="str" cm="1">
        <f t="array" ref="T2782">_xlfn.IFS('Paraclinicos '!W2717="","",'Paraclinicos '!W2717&lt;6,4,'Paraclinicos '!W2717&lt;10,3,'Paraclinicos '!W2717&lt;13,2,'Paraclinicos '!W2717&lt;15,1,'Paraclinicos '!W2717=15,0)</f>
        <v/>
      </c>
      <c r="U2782" s="54" t="str">
        <f t="shared" si="129"/>
        <v/>
      </c>
      <c r="V2782" t="str" cm="1">
        <f t="array" ref="V2782">_xlfn.IFS('Paraclinicos '!S2717="","",OR('Paraclinicos '!S2717&lt;=8,'Paraclinicos '!S2717&gt;=25),3,'Paraclinicos '!S2717&lt;12,1,'Paraclinicos '!S2717&lt;21,0,'Paraclinicos '!S2717&lt;25,2)</f>
        <v/>
      </c>
      <c r="W2782" t="str">
        <f>IFERROR(IF(INDEX('BD Demog para scores enalazar'!Y$2:'BD Demog para scores enalazar'!Y$3000,MATCH(Formulas!A2782,'BD Demog para scores enalazar'!A$2:'BD Demog para scores enalazar'!A$3000,0))=1,"SI","NO"),"")</f>
        <v/>
      </c>
      <c r="X2782" s="9" t="str">
        <f>IFERROR(IF(INDEX('BD Demog para scores enalazar'!AJ$2:'BD Demog para scores enalazar'!AJ$3000,MATCH(Formulas!A2782,'BD Demog para scores enalazar'!A$2:'BD Demog para scores enalazar'!A$3000,0))=1,"SI","NO"),"")</f>
        <v/>
      </c>
      <c r="Y2782" t="str" cm="1">
        <f t="array" ref="Y2782">IF(AND(W2782="NO",X2782="NO"),_xlfn.IFS('Paraclinicos '!K2717&lt;=91,3,'Paraclinicos '!K2717&lt;94,2,'Paraclinicos '!K2717&lt;96,1,'Paraclinicos '!K2717&gt;=96,0),"")</f>
        <v/>
      </c>
      <c r="Z2782" t="str" cm="1">
        <f t="array" ref="Z2782">IF(OR(W2782="SI",X2782="SI"),_xlfn.IFS(OR(AND('Paraclinicos '!K2718&lt;=83),AND('Paraclinicos '!K2718&gt;=97,AA2782=2)),3,OR(AND('Paraclinicos '!K2718&lt;=86),AND('Paraclinicos '!K2718&gt;=94,AA2782=2)),2,OR(AND('Paraclinicos '!K2718&lt;=88),AND('Paraclinicos '!K2718&gt;=92,AA2782=2)),1,OR(AND('Paraclinicos '!K2718&gt;=88,'Paraclinicos '!K2718&lt;=92),AND('Paraclinicos '!K2718&gt;=93,AA2782=0)),0),"")</f>
        <v/>
      </c>
      <c r="AA2782" t="str" cm="1">
        <f t="array" ref="AA2782">_xlfn.IFS('Paraclinicos '!E2717="","",'Paraclinicos '!E2717="Oxigeno",2,'Paraclinicos '!E2717="Aire",0)</f>
        <v/>
      </c>
    </row>
    <row r="2783" spans="1:27" x14ac:dyDescent="0.25">
      <c r="A2783">
        <f>'Paraclinicos '!A2718</f>
        <v>0</v>
      </c>
      <c r="B2783" s="3">
        <f>'Paraclinicos '!R2718</f>
        <v>0</v>
      </c>
      <c r="C2783" t="str" cm="1">
        <f t="array" ref="C2783">_xlfn.IFS('Paraclinicos '!Q2718="","",'Paraclinicos '!Q2718&gt;60,3,'Paraclinicos '!Q2718&lt;=60,1)</f>
        <v/>
      </c>
      <c r="D2783" t="str">
        <f>IFERROR(IF(INDEX('BD Demog para scores enalazar'!BC$2:BC$3000,MATCH(Formulas!A2783,'BD Demog para scores enalazar'!A$2:A$3000,0))=0,"SI","NO"),"")</f>
        <v/>
      </c>
      <c r="E2783" t="str" cm="1">
        <f t="array" ref="E2783">_xlfn.IFS(D2783="","",D2783="SI",4,D2783="NO",1)</f>
        <v/>
      </c>
      <c r="F2783" t="str" cm="1">
        <f t="array" ref="F2783">_xlfn.IFS('Paraclinicos '!B2718="","",'Paraclinicos '!B2718&gt;1,1,'Paraclinicos '!B2718&lt;=1,3)</f>
        <v/>
      </c>
      <c r="G2783" t="str" cm="1">
        <f t="array" ref="G2783">_xlfn.IFS('Paraclinicos '!D2718="","",AND('Paraclinicos '!D2718&gt;=250,'Paraclinicos '!D2718&lt;=500),2,'Paraclinicos '!D2718&gt;500,3,'Paraclinicos '!D2718&lt;250,1)</f>
        <v/>
      </c>
      <c r="H2783" s="50" t="str">
        <f t="shared" si="130"/>
        <v/>
      </c>
      <c r="I2783" t="str" cm="1">
        <f t="array" ref="I2783">_xlfn.IFS('Paraclinicos '!Q2718="","",'Paraclinicos '!Q2718&gt;=65,1,'Paraclinicos '!Q2718&lt;65,0)</f>
        <v/>
      </c>
      <c r="J2783" t="str" cm="1">
        <f t="array" ref="J2783">_xlfn.IFS('Paraclinicos '!I2718="","",'Paraclinicos '!I2718&gt;7,1,'Paraclinicos '!I2718&lt;=7,0)</f>
        <v/>
      </c>
      <c r="K2783" t="str" cm="1">
        <f t="array" ref="K2783">_xlfn.IFS('Paraclinicos '!W2718="","",'Paraclinicos '!W2718&lt;=8,1,'Paraclinicos '!W2718&gt;8,0)</f>
        <v/>
      </c>
      <c r="L2783" t="str" cm="1">
        <f t="array" ref="L2783">_xlfn.IFS('Paraclinicos '!S2718="","",'Paraclinicos '!S2718&gt;=30,1,'Paraclinicos '!S2718&lt;30,0)</f>
        <v/>
      </c>
      <c r="M2783" t="str" cm="1">
        <f t="array" ref="M2783">_xlfn.IFS(OR('Paraclinicos '!T2718="",'Paraclinicos '!U2718=""),"",OR('Paraclinicos '!T2718&lt;=90,'Paraclinicos '!U2718&lt;=60),1,OR('Paraclinicos '!T2718&gt;90,'Paraclinicos '!U2718&gt;60),0)</f>
        <v/>
      </c>
      <c r="N2783" s="45" t="str">
        <f t="shared" si="131"/>
        <v/>
      </c>
      <c r="O2783" t="str" cm="1">
        <f t="array" ref="O2783">_xlfn.IFS(OR('Paraclinicos '!M2718="",'Paraclinicos '!N2718="",'Paraclinicos '!N2718=0),"",'Paraclinicos '!M2718/'Paraclinicos '!N2718&lt;100,4,'Paraclinicos '!M2718/'Paraclinicos '!N2718&lt;200,3,'Paraclinicos '!M2718/'Paraclinicos '!N2718&lt;300,2,'Paraclinicos '!M2718/'Paraclinicos '!N2718&lt;400,1,'Paraclinicos '!M2718/'Paraclinicos '!N2718&gt;=400,0)</f>
        <v/>
      </c>
      <c r="P2783" t="str" cm="1">
        <f t="array" ref="P2783">_xlfn.IFS('Paraclinicos '!C2718="","",'Paraclinicos '!C2718&lt;20,4,'Paraclinicos '!C2718&lt;50,3,'Paraclinicos '!C2718&lt;100,2,'Paraclinicos '!C2718&lt;150,1,'Paraclinicos '!C2718&gt;150,0)</f>
        <v/>
      </c>
      <c r="Q2783" t="str" cm="1">
        <f t="array" ref="Q2783">_xlfn.IFS('Paraclinicos '!O2718="","",'Paraclinicos '!O2718&lt;1.2,0,'Paraclinicos '!O2718&lt;2,1,'Paraclinicos '!O2718&lt;3.5,2,'Paraclinicos '!O2718&lt;5,3,'Paraclinicos '!O2718&gt;5,4)</f>
        <v/>
      </c>
      <c r="R2783" t="str" cm="1">
        <f t="array" ref="R2783">_xlfn.IFS('Paraclinicos '!J2718="","",'Paraclinicos '!J2718&lt;1.2,0,'Paraclinicos '!J2718&lt;2,1,'Paraclinicos '!J2718&lt;6,2,'Paraclinicos '!J2718&lt;12,3,'Paraclinicos '!J2718&gt;=12,4)</f>
        <v/>
      </c>
      <c r="S2783" t="str" cm="1">
        <f t="array" ref="S2783">_xlfn.IFS('Paraclinicos '!Y2718="","",'Paraclinicos '!Y2718&lt;70,1,'Paraclinicos '!Y2718&gt;=70,0)</f>
        <v/>
      </c>
      <c r="T2783" t="str" cm="1">
        <f t="array" ref="T2783">_xlfn.IFS('Paraclinicos '!W2718="","",'Paraclinicos '!W2718&lt;6,4,'Paraclinicos '!W2718&lt;10,3,'Paraclinicos '!W2718&lt;13,2,'Paraclinicos '!W2718&lt;15,1,'Paraclinicos '!W2718=15,0)</f>
        <v/>
      </c>
      <c r="U2783" s="54" t="str">
        <f t="shared" si="129"/>
        <v/>
      </c>
      <c r="V2783" t="str" cm="1">
        <f t="array" ref="V2783">_xlfn.IFS('Paraclinicos '!S2718="","",OR('Paraclinicos '!S2718&lt;=8,'Paraclinicos '!S2718&gt;=25),3,'Paraclinicos '!S2718&lt;12,1,'Paraclinicos '!S2718&lt;21,0,'Paraclinicos '!S2718&lt;25,2)</f>
        <v/>
      </c>
      <c r="W2783" t="str">
        <f>IFERROR(IF(INDEX('BD Demog para scores enalazar'!Y$2:'BD Demog para scores enalazar'!Y$3000,MATCH(Formulas!A2783,'BD Demog para scores enalazar'!A$2:'BD Demog para scores enalazar'!A$3000,0))=1,"SI","NO"),"")</f>
        <v/>
      </c>
      <c r="X2783" s="9" t="str">
        <f>IFERROR(IF(INDEX('BD Demog para scores enalazar'!AJ$2:'BD Demog para scores enalazar'!AJ$3000,MATCH(Formulas!A2783,'BD Demog para scores enalazar'!A$2:'BD Demog para scores enalazar'!A$3000,0))=1,"SI","NO"),"")</f>
        <v/>
      </c>
      <c r="Y2783" t="str" cm="1">
        <f t="array" ref="Y2783">IF(AND(W2783="NO",X2783="NO"),_xlfn.IFS('Paraclinicos '!K2718&lt;=91,3,'Paraclinicos '!K2718&lt;94,2,'Paraclinicos '!K2718&lt;96,1,'Paraclinicos '!K2718&gt;=96,0),"")</f>
        <v/>
      </c>
      <c r="Z2783" t="str" cm="1">
        <f t="array" ref="Z2783">IF(OR(W2783="SI",X2783="SI"),_xlfn.IFS(OR(AND('Paraclinicos '!K2719&lt;=83),AND('Paraclinicos '!K2719&gt;=97,AA2783=2)),3,OR(AND('Paraclinicos '!K2719&lt;=86),AND('Paraclinicos '!K2719&gt;=94,AA2783=2)),2,OR(AND('Paraclinicos '!K2719&lt;=88),AND('Paraclinicos '!K2719&gt;=92,AA2783=2)),1,OR(AND('Paraclinicos '!K2719&gt;=88,'Paraclinicos '!K2719&lt;=92),AND('Paraclinicos '!K2719&gt;=93,AA2783=0)),0),"")</f>
        <v/>
      </c>
      <c r="AA2783" t="str" cm="1">
        <f t="array" ref="AA2783">_xlfn.IFS('Paraclinicos '!E2718="","",'Paraclinicos '!E2718="Oxigeno",2,'Paraclinicos '!E2718="Aire",0)</f>
        <v/>
      </c>
    </row>
    <row r="2784" spans="1:27" x14ac:dyDescent="0.25">
      <c r="A2784">
        <f>'Paraclinicos '!A2719</f>
        <v>0</v>
      </c>
      <c r="B2784" s="3">
        <f>'Paraclinicos '!R2719</f>
        <v>0</v>
      </c>
      <c r="C2784" t="str" cm="1">
        <f t="array" ref="C2784">_xlfn.IFS('Paraclinicos '!Q2719="","",'Paraclinicos '!Q2719&gt;60,3,'Paraclinicos '!Q2719&lt;=60,1)</f>
        <v/>
      </c>
      <c r="D2784" t="str">
        <f>IFERROR(IF(INDEX('BD Demog para scores enalazar'!BC$2:BC$3000,MATCH(Formulas!A2784,'BD Demog para scores enalazar'!A$2:A$3000,0))=0,"SI","NO"),"")</f>
        <v/>
      </c>
      <c r="E2784" t="str" cm="1">
        <f t="array" ref="E2784">_xlfn.IFS(D2784="","",D2784="SI",4,D2784="NO",1)</f>
        <v/>
      </c>
      <c r="F2784" t="str" cm="1">
        <f t="array" ref="F2784">_xlfn.IFS('Paraclinicos '!B2719="","",'Paraclinicos '!B2719&gt;1,1,'Paraclinicos '!B2719&lt;=1,3)</f>
        <v/>
      </c>
      <c r="G2784" t="str" cm="1">
        <f t="array" ref="G2784">_xlfn.IFS('Paraclinicos '!D2719="","",AND('Paraclinicos '!D2719&gt;=250,'Paraclinicos '!D2719&lt;=500),2,'Paraclinicos '!D2719&gt;500,3,'Paraclinicos '!D2719&lt;250,1)</f>
        <v/>
      </c>
      <c r="H2784" s="50" t="str">
        <f t="shared" si="130"/>
        <v/>
      </c>
      <c r="I2784" t="str" cm="1">
        <f t="array" ref="I2784">_xlfn.IFS('Paraclinicos '!Q2719="","",'Paraclinicos '!Q2719&gt;=65,1,'Paraclinicos '!Q2719&lt;65,0)</f>
        <v/>
      </c>
      <c r="J2784" t="str" cm="1">
        <f t="array" ref="J2784">_xlfn.IFS('Paraclinicos '!I2719="","",'Paraclinicos '!I2719&gt;7,1,'Paraclinicos '!I2719&lt;=7,0)</f>
        <v/>
      </c>
      <c r="K2784" t="str" cm="1">
        <f t="array" ref="K2784">_xlfn.IFS('Paraclinicos '!W2719="","",'Paraclinicos '!W2719&lt;=8,1,'Paraclinicos '!W2719&gt;8,0)</f>
        <v/>
      </c>
      <c r="L2784" t="str" cm="1">
        <f t="array" ref="L2784">_xlfn.IFS('Paraclinicos '!S2719="","",'Paraclinicos '!S2719&gt;=30,1,'Paraclinicos '!S2719&lt;30,0)</f>
        <v/>
      </c>
      <c r="M2784" t="str" cm="1">
        <f t="array" ref="M2784">_xlfn.IFS(OR('Paraclinicos '!T2719="",'Paraclinicos '!U2719=""),"",OR('Paraclinicos '!T2719&lt;=90,'Paraclinicos '!U2719&lt;=60),1,OR('Paraclinicos '!T2719&gt;90,'Paraclinicos '!U2719&gt;60),0)</f>
        <v/>
      </c>
      <c r="N2784" s="45" t="str">
        <f t="shared" si="131"/>
        <v/>
      </c>
      <c r="O2784" t="str" cm="1">
        <f t="array" ref="O2784">_xlfn.IFS(OR('Paraclinicos '!M2719="",'Paraclinicos '!N2719="",'Paraclinicos '!N2719=0),"",'Paraclinicos '!M2719/'Paraclinicos '!N2719&lt;100,4,'Paraclinicos '!M2719/'Paraclinicos '!N2719&lt;200,3,'Paraclinicos '!M2719/'Paraclinicos '!N2719&lt;300,2,'Paraclinicos '!M2719/'Paraclinicos '!N2719&lt;400,1,'Paraclinicos '!M2719/'Paraclinicos '!N2719&gt;=400,0)</f>
        <v/>
      </c>
      <c r="P2784" t="str" cm="1">
        <f t="array" ref="P2784">_xlfn.IFS('Paraclinicos '!C2719="","",'Paraclinicos '!C2719&lt;20,4,'Paraclinicos '!C2719&lt;50,3,'Paraclinicos '!C2719&lt;100,2,'Paraclinicos '!C2719&lt;150,1,'Paraclinicos '!C2719&gt;150,0)</f>
        <v/>
      </c>
      <c r="Q2784" t="str" cm="1">
        <f t="array" ref="Q2784">_xlfn.IFS('Paraclinicos '!O2719="","",'Paraclinicos '!O2719&lt;1.2,0,'Paraclinicos '!O2719&lt;2,1,'Paraclinicos '!O2719&lt;3.5,2,'Paraclinicos '!O2719&lt;5,3,'Paraclinicos '!O2719&gt;5,4)</f>
        <v/>
      </c>
      <c r="R2784" t="str" cm="1">
        <f t="array" ref="R2784">_xlfn.IFS('Paraclinicos '!J2719="","",'Paraclinicos '!J2719&lt;1.2,0,'Paraclinicos '!J2719&lt;2,1,'Paraclinicos '!J2719&lt;6,2,'Paraclinicos '!J2719&lt;12,3,'Paraclinicos '!J2719&gt;=12,4)</f>
        <v/>
      </c>
      <c r="S2784" t="str" cm="1">
        <f t="array" ref="S2784">_xlfn.IFS('Paraclinicos '!Y2719="","",'Paraclinicos '!Y2719&lt;70,1,'Paraclinicos '!Y2719&gt;=70,0)</f>
        <v/>
      </c>
      <c r="T2784" t="str" cm="1">
        <f t="array" ref="T2784">_xlfn.IFS('Paraclinicos '!W2719="","",'Paraclinicos '!W2719&lt;6,4,'Paraclinicos '!W2719&lt;10,3,'Paraclinicos '!W2719&lt;13,2,'Paraclinicos '!W2719&lt;15,1,'Paraclinicos '!W2719=15,0)</f>
        <v/>
      </c>
      <c r="U2784" s="54" t="str">
        <f t="shared" si="129"/>
        <v/>
      </c>
      <c r="V2784" t="str" cm="1">
        <f t="array" ref="V2784">_xlfn.IFS('Paraclinicos '!S2719="","",OR('Paraclinicos '!S2719&lt;=8,'Paraclinicos '!S2719&gt;=25),3,'Paraclinicos '!S2719&lt;12,1,'Paraclinicos '!S2719&lt;21,0,'Paraclinicos '!S2719&lt;25,2)</f>
        <v/>
      </c>
      <c r="W2784" t="str">
        <f>IFERROR(IF(INDEX('BD Demog para scores enalazar'!Y$2:'BD Demog para scores enalazar'!Y$3000,MATCH(Formulas!A2784,'BD Demog para scores enalazar'!A$2:'BD Demog para scores enalazar'!A$3000,0))=1,"SI","NO"),"")</f>
        <v/>
      </c>
      <c r="X2784" s="9" t="str">
        <f>IFERROR(IF(INDEX('BD Demog para scores enalazar'!AJ$2:'BD Demog para scores enalazar'!AJ$3000,MATCH(Formulas!A2784,'BD Demog para scores enalazar'!A$2:'BD Demog para scores enalazar'!A$3000,0))=1,"SI","NO"),"")</f>
        <v/>
      </c>
      <c r="Y2784" t="str" cm="1">
        <f t="array" ref="Y2784">IF(AND(W2784="NO",X2784="NO"),_xlfn.IFS('Paraclinicos '!K2719&lt;=91,3,'Paraclinicos '!K2719&lt;94,2,'Paraclinicos '!K2719&lt;96,1,'Paraclinicos '!K2719&gt;=96,0),"")</f>
        <v/>
      </c>
      <c r="Z2784" t="str" cm="1">
        <f t="array" ref="Z2784">IF(OR(W2784="SI",X2784="SI"),_xlfn.IFS(OR(AND('Paraclinicos '!K2720&lt;=83),AND('Paraclinicos '!K2720&gt;=97,AA2784=2)),3,OR(AND('Paraclinicos '!K2720&lt;=86),AND('Paraclinicos '!K2720&gt;=94,AA2784=2)),2,OR(AND('Paraclinicos '!K2720&lt;=88),AND('Paraclinicos '!K2720&gt;=92,AA2784=2)),1,OR(AND('Paraclinicos '!K2720&gt;=88,'Paraclinicos '!K2720&lt;=92),AND('Paraclinicos '!K2720&gt;=93,AA2784=0)),0),"")</f>
        <v/>
      </c>
      <c r="AA2784" t="str" cm="1">
        <f t="array" ref="AA2784">_xlfn.IFS('Paraclinicos '!E2719="","",'Paraclinicos '!E2719="Oxigeno",2,'Paraclinicos '!E2719="Aire",0)</f>
        <v/>
      </c>
    </row>
    <row r="2785" spans="1:27" x14ac:dyDescent="0.25">
      <c r="A2785">
        <f>'Paraclinicos '!A2720</f>
        <v>0</v>
      </c>
      <c r="B2785" s="3">
        <f>'Paraclinicos '!R2720</f>
        <v>0</v>
      </c>
      <c r="C2785" t="str" cm="1">
        <f t="array" ref="C2785">_xlfn.IFS('Paraclinicos '!Q2720="","",'Paraclinicos '!Q2720&gt;60,3,'Paraclinicos '!Q2720&lt;=60,1)</f>
        <v/>
      </c>
      <c r="D2785" t="str">
        <f>IFERROR(IF(INDEX('BD Demog para scores enalazar'!BC$2:BC$3000,MATCH(Formulas!A2785,'BD Demog para scores enalazar'!A$2:A$3000,0))=0,"SI","NO"),"")</f>
        <v/>
      </c>
      <c r="E2785" t="str" cm="1">
        <f t="array" ref="E2785">_xlfn.IFS(D2785="","",D2785="SI",4,D2785="NO",1)</f>
        <v/>
      </c>
      <c r="F2785" t="str" cm="1">
        <f t="array" ref="F2785">_xlfn.IFS('Paraclinicos '!B2720="","",'Paraclinicos '!B2720&gt;1,1,'Paraclinicos '!B2720&lt;=1,3)</f>
        <v/>
      </c>
      <c r="G2785" t="str" cm="1">
        <f t="array" ref="G2785">_xlfn.IFS('Paraclinicos '!D2720="","",AND('Paraclinicos '!D2720&gt;=250,'Paraclinicos '!D2720&lt;=500),2,'Paraclinicos '!D2720&gt;500,3,'Paraclinicos '!D2720&lt;250,1)</f>
        <v/>
      </c>
      <c r="H2785" s="50" t="str">
        <f t="shared" si="130"/>
        <v/>
      </c>
      <c r="I2785" t="str" cm="1">
        <f t="array" ref="I2785">_xlfn.IFS('Paraclinicos '!Q2720="","",'Paraclinicos '!Q2720&gt;=65,1,'Paraclinicos '!Q2720&lt;65,0)</f>
        <v/>
      </c>
      <c r="J2785" t="str" cm="1">
        <f t="array" ref="J2785">_xlfn.IFS('Paraclinicos '!I2720="","",'Paraclinicos '!I2720&gt;7,1,'Paraclinicos '!I2720&lt;=7,0)</f>
        <v/>
      </c>
      <c r="K2785" t="str" cm="1">
        <f t="array" ref="K2785">_xlfn.IFS('Paraclinicos '!W2720="","",'Paraclinicos '!W2720&lt;=8,1,'Paraclinicos '!W2720&gt;8,0)</f>
        <v/>
      </c>
      <c r="L2785" t="str" cm="1">
        <f t="array" ref="L2785">_xlfn.IFS('Paraclinicos '!S2720="","",'Paraclinicos '!S2720&gt;=30,1,'Paraclinicos '!S2720&lt;30,0)</f>
        <v/>
      </c>
      <c r="M2785" t="str" cm="1">
        <f t="array" ref="M2785">_xlfn.IFS(OR('Paraclinicos '!T2720="",'Paraclinicos '!U2720=""),"",OR('Paraclinicos '!T2720&lt;=90,'Paraclinicos '!U2720&lt;=60),1,OR('Paraclinicos '!T2720&gt;90,'Paraclinicos '!U2720&gt;60),0)</f>
        <v/>
      </c>
      <c r="N2785" s="45" t="str">
        <f t="shared" si="131"/>
        <v/>
      </c>
      <c r="O2785" t="str" cm="1">
        <f t="array" ref="O2785">_xlfn.IFS(OR('Paraclinicos '!M2720="",'Paraclinicos '!N2720="",'Paraclinicos '!N2720=0),"",'Paraclinicos '!M2720/'Paraclinicos '!N2720&lt;100,4,'Paraclinicos '!M2720/'Paraclinicos '!N2720&lt;200,3,'Paraclinicos '!M2720/'Paraclinicos '!N2720&lt;300,2,'Paraclinicos '!M2720/'Paraclinicos '!N2720&lt;400,1,'Paraclinicos '!M2720/'Paraclinicos '!N2720&gt;=400,0)</f>
        <v/>
      </c>
      <c r="P2785" t="str" cm="1">
        <f t="array" ref="P2785">_xlfn.IFS('Paraclinicos '!C2720="","",'Paraclinicos '!C2720&lt;20,4,'Paraclinicos '!C2720&lt;50,3,'Paraclinicos '!C2720&lt;100,2,'Paraclinicos '!C2720&lt;150,1,'Paraclinicos '!C2720&gt;150,0)</f>
        <v/>
      </c>
      <c r="Q2785" t="str" cm="1">
        <f t="array" ref="Q2785">_xlfn.IFS('Paraclinicos '!O2720="","",'Paraclinicos '!O2720&lt;1.2,0,'Paraclinicos '!O2720&lt;2,1,'Paraclinicos '!O2720&lt;3.5,2,'Paraclinicos '!O2720&lt;5,3,'Paraclinicos '!O2720&gt;5,4)</f>
        <v/>
      </c>
      <c r="R2785" t="str" cm="1">
        <f t="array" ref="R2785">_xlfn.IFS('Paraclinicos '!J2720="","",'Paraclinicos '!J2720&lt;1.2,0,'Paraclinicos '!J2720&lt;2,1,'Paraclinicos '!J2720&lt;6,2,'Paraclinicos '!J2720&lt;12,3,'Paraclinicos '!J2720&gt;=12,4)</f>
        <v/>
      </c>
      <c r="S2785" t="str" cm="1">
        <f t="array" ref="S2785">_xlfn.IFS('Paraclinicos '!Y2720="","",'Paraclinicos '!Y2720&lt;70,1,'Paraclinicos '!Y2720&gt;=70,0)</f>
        <v/>
      </c>
      <c r="T2785" t="str" cm="1">
        <f t="array" ref="T2785">_xlfn.IFS('Paraclinicos '!W2720="","",'Paraclinicos '!W2720&lt;6,4,'Paraclinicos '!W2720&lt;10,3,'Paraclinicos '!W2720&lt;13,2,'Paraclinicos '!W2720&lt;15,1,'Paraclinicos '!W2720=15,0)</f>
        <v/>
      </c>
      <c r="U2785" s="54" t="str">
        <f t="shared" si="129"/>
        <v/>
      </c>
      <c r="V2785" t="str" cm="1">
        <f t="array" ref="V2785">_xlfn.IFS('Paraclinicos '!S2720="","",OR('Paraclinicos '!S2720&lt;=8,'Paraclinicos '!S2720&gt;=25),3,'Paraclinicos '!S2720&lt;12,1,'Paraclinicos '!S2720&lt;21,0,'Paraclinicos '!S2720&lt;25,2)</f>
        <v/>
      </c>
      <c r="W2785" t="str">
        <f>IFERROR(IF(INDEX('BD Demog para scores enalazar'!Y$2:'BD Demog para scores enalazar'!Y$3000,MATCH(Formulas!A2785,'BD Demog para scores enalazar'!A$2:'BD Demog para scores enalazar'!A$3000,0))=1,"SI","NO"),"")</f>
        <v/>
      </c>
      <c r="X2785" s="9" t="str">
        <f>IFERROR(IF(INDEX('BD Demog para scores enalazar'!AJ$2:'BD Demog para scores enalazar'!AJ$3000,MATCH(Formulas!A2785,'BD Demog para scores enalazar'!A$2:'BD Demog para scores enalazar'!A$3000,0))=1,"SI","NO"),"")</f>
        <v/>
      </c>
      <c r="Y2785" t="str" cm="1">
        <f t="array" ref="Y2785">IF(AND(W2785="NO",X2785="NO"),_xlfn.IFS('Paraclinicos '!K2720&lt;=91,3,'Paraclinicos '!K2720&lt;94,2,'Paraclinicos '!K2720&lt;96,1,'Paraclinicos '!K2720&gt;=96,0),"")</f>
        <v/>
      </c>
      <c r="Z2785" t="str" cm="1">
        <f t="array" ref="Z2785">IF(OR(W2785="SI",X2785="SI"),_xlfn.IFS(OR(AND('Paraclinicos '!K2721&lt;=83),AND('Paraclinicos '!K2721&gt;=97,AA2785=2)),3,OR(AND('Paraclinicos '!K2721&lt;=86),AND('Paraclinicos '!K2721&gt;=94,AA2785=2)),2,OR(AND('Paraclinicos '!K2721&lt;=88),AND('Paraclinicos '!K2721&gt;=92,AA2785=2)),1,OR(AND('Paraclinicos '!K2721&gt;=88,'Paraclinicos '!K2721&lt;=92),AND('Paraclinicos '!K2721&gt;=93,AA2785=0)),0),"")</f>
        <v/>
      </c>
      <c r="AA2785" t="str" cm="1">
        <f t="array" ref="AA2785">_xlfn.IFS('Paraclinicos '!E2720="","",'Paraclinicos '!E2720="Oxigeno",2,'Paraclinicos '!E2720="Aire",0)</f>
        <v/>
      </c>
    </row>
    <row r="2786" spans="1:27" x14ac:dyDescent="0.25">
      <c r="A2786">
        <f>'Paraclinicos '!A2721</f>
        <v>0</v>
      </c>
      <c r="B2786" s="3">
        <f>'Paraclinicos '!R2721</f>
        <v>0</v>
      </c>
      <c r="C2786" t="str" cm="1">
        <f t="array" ref="C2786">_xlfn.IFS('Paraclinicos '!Q2721="","",'Paraclinicos '!Q2721&gt;60,3,'Paraclinicos '!Q2721&lt;=60,1)</f>
        <v/>
      </c>
      <c r="D2786" t="str">
        <f>IFERROR(IF(INDEX('BD Demog para scores enalazar'!BC$2:BC$3000,MATCH(Formulas!A2786,'BD Demog para scores enalazar'!A$2:A$3000,0))=0,"SI","NO"),"")</f>
        <v/>
      </c>
      <c r="E2786" t="str" cm="1">
        <f t="array" ref="E2786">_xlfn.IFS(D2786="","",D2786="SI",4,D2786="NO",1)</f>
        <v/>
      </c>
      <c r="F2786" t="str" cm="1">
        <f t="array" ref="F2786">_xlfn.IFS('Paraclinicos '!B2721="","",'Paraclinicos '!B2721&gt;1,1,'Paraclinicos '!B2721&lt;=1,3)</f>
        <v/>
      </c>
      <c r="G2786" t="str" cm="1">
        <f t="array" ref="G2786">_xlfn.IFS('Paraclinicos '!D2721="","",AND('Paraclinicos '!D2721&gt;=250,'Paraclinicos '!D2721&lt;=500),2,'Paraclinicos '!D2721&gt;500,3,'Paraclinicos '!D2721&lt;250,1)</f>
        <v/>
      </c>
      <c r="H2786" s="50" t="str">
        <f t="shared" si="130"/>
        <v/>
      </c>
      <c r="I2786" t="str" cm="1">
        <f t="array" ref="I2786">_xlfn.IFS('Paraclinicos '!Q2721="","",'Paraclinicos '!Q2721&gt;=65,1,'Paraclinicos '!Q2721&lt;65,0)</f>
        <v/>
      </c>
      <c r="J2786" t="str" cm="1">
        <f t="array" ref="J2786">_xlfn.IFS('Paraclinicos '!I2721="","",'Paraclinicos '!I2721&gt;7,1,'Paraclinicos '!I2721&lt;=7,0)</f>
        <v/>
      </c>
      <c r="K2786" t="str" cm="1">
        <f t="array" ref="K2786">_xlfn.IFS('Paraclinicos '!W2721="","",'Paraclinicos '!W2721&lt;=8,1,'Paraclinicos '!W2721&gt;8,0)</f>
        <v/>
      </c>
      <c r="L2786" t="str" cm="1">
        <f t="array" ref="L2786">_xlfn.IFS('Paraclinicos '!S2721="","",'Paraclinicos '!S2721&gt;=30,1,'Paraclinicos '!S2721&lt;30,0)</f>
        <v/>
      </c>
      <c r="M2786" t="str" cm="1">
        <f t="array" ref="M2786">_xlfn.IFS(OR('Paraclinicos '!T2721="",'Paraclinicos '!U2721=""),"",OR('Paraclinicos '!T2721&lt;=90,'Paraclinicos '!U2721&lt;=60),1,OR('Paraclinicos '!T2721&gt;90,'Paraclinicos '!U2721&gt;60),0)</f>
        <v/>
      </c>
      <c r="N2786" s="45" t="str">
        <f t="shared" si="131"/>
        <v/>
      </c>
      <c r="O2786" t="str" cm="1">
        <f t="array" ref="O2786">_xlfn.IFS(OR('Paraclinicos '!M2721="",'Paraclinicos '!N2721="",'Paraclinicos '!N2721=0),"",'Paraclinicos '!M2721/'Paraclinicos '!N2721&lt;100,4,'Paraclinicos '!M2721/'Paraclinicos '!N2721&lt;200,3,'Paraclinicos '!M2721/'Paraclinicos '!N2721&lt;300,2,'Paraclinicos '!M2721/'Paraclinicos '!N2721&lt;400,1,'Paraclinicos '!M2721/'Paraclinicos '!N2721&gt;=400,0)</f>
        <v/>
      </c>
      <c r="P2786" t="str" cm="1">
        <f t="array" ref="P2786">_xlfn.IFS('Paraclinicos '!C2721="","",'Paraclinicos '!C2721&lt;20,4,'Paraclinicos '!C2721&lt;50,3,'Paraclinicos '!C2721&lt;100,2,'Paraclinicos '!C2721&lt;150,1,'Paraclinicos '!C2721&gt;150,0)</f>
        <v/>
      </c>
      <c r="Q2786" t="str" cm="1">
        <f t="array" ref="Q2786">_xlfn.IFS('Paraclinicos '!O2721="","",'Paraclinicos '!O2721&lt;1.2,0,'Paraclinicos '!O2721&lt;2,1,'Paraclinicos '!O2721&lt;3.5,2,'Paraclinicos '!O2721&lt;5,3,'Paraclinicos '!O2721&gt;5,4)</f>
        <v/>
      </c>
      <c r="R2786" t="str" cm="1">
        <f t="array" ref="R2786">_xlfn.IFS('Paraclinicos '!J2721="","",'Paraclinicos '!J2721&lt;1.2,0,'Paraclinicos '!J2721&lt;2,1,'Paraclinicos '!J2721&lt;6,2,'Paraclinicos '!J2721&lt;12,3,'Paraclinicos '!J2721&gt;=12,4)</f>
        <v/>
      </c>
      <c r="S2786" t="str" cm="1">
        <f t="array" ref="S2786">_xlfn.IFS('Paraclinicos '!Y2721="","",'Paraclinicos '!Y2721&lt;70,1,'Paraclinicos '!Y2721&gt;=70,0)</f>
        <v/>
      </c>
      <c r="T2786" t="str" cm="1">
        <f t="array" ref="T2786">_xlfn.IFS('Paraclinicos '!W2721="","",'Paraclinicos '!W2721&lt;6,4,'Paraclinicos '!W2721&lt;10,3,'Paraclinicos '!W2721&lt;13,2,'Paraclinicos '!W2721&lt;15,1,'Paraclinicos '!W2721=15,0)</f>
        <v/>
      </c>
      <c r="U2786" s="54" t="str">
        <f t="shared" si="129"/>
        <v/>
      </c>
      <c r="V2786" t="str" cm="1">
        <f t="array" ref="V2786">_xlfn.IFS('Paraclinicos '!S2721="","",OR('Paraclinicos '!S2721&lt;=8,'Paraclinicos '!S2721&gt;=25),3,'Paraclinicos '!S2721&lt;12,1,'Paraclinicos '!S2721&lt;21,0,'Paraclinicos '!S2721&lt;25,2)</f>
        <v/>
      </c>
      <c r="W2786" t="str">
        <f>IFERROR(IF(INDEX('BD Demog para scores enalazar'!Y$2:'BD Demog para scores enalazar'!Y$3000,MATCH(Formulas!A2786,'BD Demog para scores enalazar'!A$2:'BD Demog para scores enalazar'!A$3000,0))=1,"SI","NO"),"")</f>
        <v/>
      </c>
      <c r="X2786" s="9" t="str">
        <f>IFERROR(IF(INDEX('BD Demog para scores enalazar'!AJ$2:'BD Demog para scores enalazar'!AJ$3000,MATCH(Formulas!A2786,'BD Demog para scores enalazar'!A$2:'BD Demog para scores enalazar'!A$3000,0))=1,"SI","NO"),"")</f>
        <v/>
      </c>
      <c r="Y2786" t="str" cm="1">
        <f t="array" ref="Y2786">IF(AND(W2786="NO",X2786="NO"),_xlfn.IFS('Paraclinicos '!K2721&lt;=91,3,'Paraclinicos '!K2721&lt;94,2,'Paraclinicos '!K2721&lt;96,1,'Paraclinicos '!K2721&gt;=96,0),"")</f>
        <v/>
      </c>
      <c r="Z2786" t="str" cm="1">
        <f t="array" ref="Z2786">IF(OR(W2786="SI",X2786="SI"),_xlfn.IFS(OR(AND('Paraclinicos '!K2722&lt;=83),AND('Paraclinicos '!K2722&gt;=97,AA2786=2)),3,OR(AND('Paraclinicos '!K2722&lt;=86),AND('Paraclinicos '!K2722&gt;=94,AA2786=2)),2,OR(AND('Paraclinicos '!K2722&lt;=88),AND('Paraclinicos '!K2722&gt;=92,AA2786=2)),1,OR(AND('Paraclinicos '!K2722&gt;=88,'Paraclinicos '!K2722&lt;=92),AND('Paraclinicos '!K2722&gt;=93,AA2786=0)),0),"")</f>
        <v/>
      </c>
      <c r="AA2786" t="str" cm="1">
        <f t="array" ref="AA2786">_xlfn.IFS('Paraclinicos '!E2721="","",'Paraclinicos '!E2721="Oxigeno",2,'Paraclinicos '!E2721="Aire",0)</f>
        <v/>
      </c>
    </row>
    <row r="2787" spans="1:27" x14ac:dyDescent="0.25">
      <c r="A2787">
        <f>'Paraclinicos '!A2722</f>
        <v>0</v>
      </c>
      <c r="B2787" s="3">
        <f>'Paraclinicos '!R2722</f>
        <v>0</v>
      </c>
      <c r="C2787" t="str" cm="1">
        <f t="array" ref="C2787">_xlfn.IFS('Paraclinicos '!Q2722="","",'Paraclinicos '!Q2722&gt;60,3,'Paraclinicos '!Q2722&lt;=60,1)</f>
        <v/>
      </c>
      <c r="D2787" t="str">
        <f>IFERROR(IF(INDEX('BD Demog para scores enalazar'!BC$2:BC$3000,MATCH(Formulas!A2787,'BD Demog para scores enalazar'!A$2:A$3000,0))=0,"SI","NO"),"")</f>
        <v/>
      </c>
      <c r="E2787" t="str" cm="1">
        <f t="array" ref="E2787">_xlfn.IFS(D2787="","",D2787="SI",4,D2787="NO",1)</f>
        <v/>
      </c>
      <c r="F2787" t="str" cm="1">
        <f t="array" ref="F2787">_xlfn.IFS('Paraclinicos '!B2722="","",'Paraclinicos '!B2722&gt;1,1,'Paraclinicos '!B2722&lt;=1,3)</f>
        <v/>
      </c>
      <c r="G2787" t="str" cm="1">
        <f t="array" ref="G2787">_xlfn.IFS('Paraclinicos '!D2722="","",AND('Paraclinicos '!D2722&gt;=250,'Paraclinicos '!D2722&lt;=500),2,'Paraclinicos '!D2722&gt;500,3,'Paraclinicos '!D2722&lt;250,1)</f>
        <v/>
      </c>
      <c r="H2787" s="50" t="str">
        <f t="shared" si="130"/>
        <v/>
      </c>
      <c r="I2787" t="str" cm="1">
        <f t="array" ref="I2787">_xlfn.IFS('Paraclinicos '!Q2722="","",'Paraclinicos '!Q2722&gt;=65,1,'Paraclinicos '!Q2722&lt;65,0)</f>
        <v/>
      </c>
      <c r="J2787" t="str" cm="1">
        <f t="array" ref="J2787">_xlfn.IFS('Paraclinicos '!I2722="","",'Paraclinicos '!I2722&gt;7,1,'Paraclinicos '!I2722&lt;=7,0)</f>
        <v/>
      </c>
      <c r="K2787" t="str" cm="1">
        <f t="array" ref="K2787">_xlfn.IFS('Paraclinicos '!W2722="","",'Paraclinicos '!W2722&lt;=8,1,'Paraclinicos '!W2722&gt;8,0)</f>
        <v/>
      </c>
      <c r="L2787" t="str" cm="1">
        <f t="array" ref="L2787">_xlfn.IFS('Paraclinicos '!S2722="","",'Paraclinicos '!S2722&gt;=30,1,'Paraclinicos '!S2722&lt;30,0)</f>
        <v/>
      </c>
      <c r="M2787" t="str" cm="1">
        <f t="array" ref="M2787">_xlfn.IFS(OR('Paraclinicos '!T2722="",'Paraclinicos '!U2722=""),"",OR('Paraclinicos '!T2722&lt;=90,'Paraclinicos '!U2722&lt;=60),1,OR('Paraclinicos '!T2722&gt;90,'Paraclinicos '!U2722&gt;60),0)</f>
        <v/>
      </c>
      <c r="N2787" s="45" t="str">
        <f t="shared" si="131"/>
        <v/>
      </c>
      <c r="O2787" t="str" cm="1">
        <f t="array" ref="O2787">_xlfn.IFS(OR('Paraclinicos '!M2722="",'Paraclinicos '!N2722="",'Paraclinicos '!N2722=0),"",'Paraclinicos '!M2722/'Paraclinicos '!N2722&lt;100,4,'Paraclinicos '!M2722/'Paraclinicos '!N2722&lt;200,3,'Paraclinicos '!M2722/'Paraclinicos '!N2722&lt;300,2,'Paraclinicos '!M2722/'Paraclinicos '!N2722&lt;400,1,'Paraclinicos '!M2722/'Paraclinicos '!N2722&gt;=400,0)</f>
        <v/>
      </c>
      <c r="P2787" t="str" cm="1">
        <f t="array" ref="P2787">_xlfn.IFS('Paraclinicos '!C2722="","",'Paraclinicos '!C2722&lt;20,4,'Paraclinicos '!C2722&lt;50,3,'Paraclinicos '!C2722&lt;100,2,'Paraclinicos '!C2722&lt;150,1,'Paraclinicos '!C2722&gt;150,0)</f>
        <v/>
      </c>
      <c r="Q2787" t="str" cm="1">
        <f t="array" ref="Q2787">_xlfn.IFS('Paraclinicos '!O2722="","",'Paraclinicos '!O2722&lt;1.2,0,'Paraclinicos '!O2722&lt;2,1,'Paraclinicos '!O2722&lt;3.5,2,'Paraclinicos '!O2722&lt;5,3,'Paraclinicos '!O2722&gt;5,4)</f>
        <v/>
      </c>
      <c r="R2787" t="str" cm="1">
        <f t="array" ref="R2787">_xlfn.IFS('Paraclinicos '!J2722="","",'Paraclinicos '!J2722&lt;1.2,0,'Paraclinicos '!J2722&lt;2,1,'Paraclinicos '!J2722&lt;6,2,'Paraclinicos '!J2722&lt;12,3,'Paraclinicos '!J2722&gt;=12,4)</f>
        <v/>
      </c>
      <c r="S2787" t="str" cm="1">
        <f t="array" ref="S2787">_xlfn.IFS('Paraclinicos '!Y2722="","",'Paraclinicos '!Y2722&lt;70,1,'Paraclinicos '!Y2722&gt;=70,0)</f>
        <v/>
      </c>
      <c r="T2787" t="str" cm="1">
        <f t="array" ref="T2787">_xlfn.IFS('Paraclinicos '!W2722="","",'Paraclinicos '!W2722&lt;6,4,'Paraclinicos '!W2722&lt;10,3,'Paraclinicos '!W2722&lt;13,2,'Paraclinicos '!W2722&lt;15,1,'Paraclinicos '!W2722=15,0)</f>
        <v/>
      </c>
      <c r="U2787" s="54" t="str">
        <f t="shared" si="129"/>
        <v/>
      </c>
      <c r="V2787" t="str" cm="1">
        <f t="array" ref="V2787">_xlfn.IFS('Paraclinicos '!S2722="","",OR('Paraclinicos '!S2722&lt;=8,'Paraclinicos '!S2722&gt;=25),3,'Paraclinicos '!S2722&lt;12,1,'Paraclinicos '!S2722&lt;21,0,'Paraclinicos '!S2722&lt;25,2)</f>
        <v/>
      </c>
      <c r="W2787" t="str">
        <f>IFERROR(IF(INDEX('BD Demog para scores enalazar'!Y$2:'BD Demog para scores enalazar'!Y$3000,MATCH(Formulas!A2787,'BD Demog para scores enalazar'!A$2:'BD Demog para scores enalazar'!A$3000,0))=1,"SI","NO"),"")</f>
        <v/>
      </c>
      <c r="X2787" s="9" t="str">
        <f>IFERROR(IF(INDEX('BD Demog para scores enalazar'!AJ$2:'BD Demog para scores enalazar'!AJ$3000,MATCH(Formulas!A2787,'BD Demog para scores enalazar'!A$2:'BD Demog para scores enalazar'!A$3000,0))=1,"SI","NO"),"")</f>
        <v/>
      </c>
      <c r="Y2787" t="str" cm="1">
        <f t="array" ref="Y2787">IF(AND(W2787="NO",X2787="NO"),_xlfn.IFS('Paraclinicos '!K2722&lt;=91,3,'Paraclinicos '!K2722&lt;94,2,'Paraclinicos '!K2722&lt;96,1,'Paraclinicos '!K2722&gt;=96,0),"")</f>
        <v/>
      </c>
      <c r="Z2787" t="str" cm="1">
        <f t="array" ref="Z2787">IF(OR(W2787="SI",X2787="SI"),_xlfn.IFS(OR(AND('Paraclinicos '!K2723&lt;=83),AND('Paraclinicos '!K2723&gt;=97,AA2787=2)),3,OR(AND('Paraclinicos '!K2723&lt;=86),AND('Paraclinicos '!K2723&gt;=94,AA2787=2)),2,OR(AND('Paraclinicos '!K2723&lt;=88),AND('Paraclinicos '!K2723&gt;=92,AA2787=2)),1,OR(AND('Paraclinicos '!K2723&gt;=88,'Paraclinicos '!K2723&lt;=92),AND('Paraclinicos '!K2723&gt;=93,AA2787=0)),0),"")</f>
        <v/>
      </c>
      <c r="AA2787" t="str" cm="1">
        <f t="array" ref="AA2787">_xlfn.IFS('Paraclinicos '!E2722="","",'Paraclinicos '!E2722="Oxigeno",2,'Paraclinicos '!E2722="Aire",0)</f>
        <v/>
      </c>
    </row>
    <row r="2788" spans="1:27" x14ac:dyDescent="0.25">
      <c r="A2788">
        <f>'Paraclinicos '!A2723</f>
        <v>0</v>
      </c>
      <c r="B2788" s="3">
        <f>'Paraclinicos '!R2723</f>
        <v>0</v>
      </c>
      <c r="C2788" t="str" cm="1">
        <f t="array" ref="C2788">_xlfn.IFS('Paraclinicos '!Q2723="","",'Paraclinicos '!Q2723&gt;60,3,'Paraclinicos '!Q2723&lt;=60,1)</f>
        <v/>
      </c>
      <c r="D2788" t="str">
        <f>IFERROR(IF(INDEX('BD Demog para scores enalazar'!BC$2:BC$3000,MATCH(Formulas!A2788,'BD Demog para scores enalazar'!A$2:A$3000,0))=0,"SI","NO"),"")</f>
        <v/>
      </c>
      <c r="E2788" t="str" cm="1">
        <f t="array" ref="E2788">_xlfn.IFS(D2788="","",D2788="SI",4,D2788="NO",1)</f>
        <v/>
      </c>
      <c r="F2788" t="str" cm="1">
        <f t="array" ref="F2788">_xlfn.IFS('Paraclinicos '!B2723="","",'Paraclinicos '!B2723&gt;1,1,'Paraclinicos '!B2723&lt;=1,3)</f>
        <v/>
      </c>
      <c r="G2788" t="str" cm="1">
        <f t="array" ref="G2788">_xlfn.IFS('Paraclinicos '!D2723="","",AND('Paraclinicos '!D2723&gt;=250,'Paraclinicos '!D2723&lt;=500),2,'Paraclinicos '!D2723&gt;500,3,'Paraclinicos '!D2723&lt;250,1)</f>
        <v/>
      </c>
      <c r="H2788" s="50" t="str">
        <f t="shared" si="130"/>
        <v/>
      </c>
      <c r="I2788" t="str" cm="1">
        <f t="array" ref="I2788">_xlfn.IFS('Paraclinicos '!Q2723="","",'Paraclinicos '!Q2723&gt;=65,1,'Paraclinicos '!Q2723&lt;65,0)</f>
        <v/>
      </c>
      <c r="J2788" t="str" cm="1">
        <f t="array" ref="J2788">_xlfn.IFS('Paraclinicos '!I2723="","",'Paraclinicos '!I2723&gt;7,1,'Paraclinicos '!I2723&lt;=7,0)</f>
        <v/>
      </c>
      <c r="K2788" t="str" cm="1">
        <f t="array" ref="K2788">_xlfn.IFS('Paraclinicos '!W2723="","",'Paraclinicos '!W2723&lt;=8,1,'Paraclinicos '!W2723&gt;8,0)</f>
        <v/>
      </c>
      <c r="L2788" t="str" cm="1">
        <f t="array" ref="L2788">_xlfn.IFS('Paraclinicos '!S2723="","",'Paraclinicos '!S2723&gt;=30,1,'Paraclinicos '!S2723&lt;30,0)</f>
        <v/>
      </c>
      <c r="M2788" t="str" cm="1">
        <f t="array" ref="M2788">_xlfn.IFS(OR('Paraclinicos '!T2723="",'Paraclinicos '!U2723=""),"",OR('Paraclinicos '!T2723&lt;=90,'Paraclinicos '!U2723&lt;=60),1,OR('Paraclinicos '!T2723&gt;90,'Paraclinicos '!U2723&gt;60),0)</f>
        <v/>
      </c>
      <c r="N2788" s="45" t="str">
        <f t="shared" si="131"/>
        <v/>
      </c>
      <c r="O2788" t="str" cm="1">
        <f t="array" ref="O2788">_xlfn.IFS(OR('Paraclinicos '!M2723="",'Paraclinicos '!N2723="",'Paraclinicos '!N2723=0),"",'Paraclinicos '!M2723/'Paraclinicos '!N2723&lt;100,4,'Paraclinicos '!M2723/'Paraclinicos '!N2723&lt;200,3,'Paraclinicos '!M2723/'Paraclinicos '!N2723&lt;300,2,'Paraclinicos '!M2723/'Paraclinicos '!N2723&lt;400,1,'Paraclinicos '!M2723/'Paraclinicos '!N2723&gt;=400,0)</f>
        <v/>
      </c>
      <c r="P2788" t="str" cm="1">
        <f t="array" ref="P2788">_xlfn.IFS('Paraclinicos '!C2723="","",'Paraclinicos '!C2723&lt;20,4,'Paraclinicos '!C2723&lt;50,3,'Paraclinicos '!C2723&lt;100,2,'Paraclinicos '!C2723&lt;150,1,'Paraclinicos '!C2723&gt;150,0)</f>
        <v/>
      </c>
      <c r="Q2788" t="str" cm="1">
        <f t="array" ref="Q2788">_xlfn.IFS('Paraclinicos '!O2723="","",'Paraclinicos '!O2723&lt;1.2,0,'Paraclinicos '!O2723&lt;2,1,'Paraclinicos '!O2723&lt;3.5,2,'Paraclinicos '!O2723&lt;5,3,'Paraclinicos '!O2723&gt;5,4)</f>
        <v/>
      </c>
      <c r="R2788" t="str" cm="1">
        <f t="array" ref="R2788">_xlfn.IFS('Paraclinicos '!J2723="","",'Paraclinicos '!J2723&lt;1.2,0,'Paraclinicos '!J2723&lt;2,1,'Paraclinicos '!J2723&lt;6,2,'Paraclinicos '!J2723&lt;12,3,'Paraclinicos '!J2723&gt;=12,4)</f>
        <v/>
      </c>
      <c r="S2788" t="str" cm="1">
        <f t="array" ref="S2788">_xlfn.IFS('Paraclinicos '!Y2723="","",'Paraclinicos '!Y2723&lt;70,1,'Paraclinicos '!Y2723&gt;=70,0)</f>
        <v/>
      </c>
      <c r="T2788" t="str" cm="1">
        <f t="array" ref="T2788">_xlfn.IFS('Paraclinicos '!W2723="","",'Paraclinicos '!W2723&lt;6,4,'Paraclinicos '!W2723&lt;10,3,'Paraclinicos '!W2723&lt;13,2,'Paraclinicos '!W2723&lt;15,1,'Paraclinicos '!W2723=15,0)</f>
        <v/>
      </c>
      <c r="U2788" s="54" t="str">
        <f t="shared" si="129"/>
        <v/>
      </c>
      <c r="V2788" t="str" cm="1">
        <f t="array" ref="V2788">_xlfn.IFS('Paraclinicos '!S2723="","",OR('Paraclinicos '!S2723&lt;=8,'Paraclinicos '!S2723&gt;=25),3,'Paraclinicos '!S2723&lt;12,1,'Paraclinicos '!S2723&lt;21,0,'Paraclinicos '!S2723&lt;25,2)</f>
        <v/>
      </c>
      <c r="W2788" t="str">
        <f>IFERROR(IF(INDEX('BD Demog para scores enalazar'!Y$2:'BD Demog para scores enalazar'!Y$3000,MATCH(Formulas!A2788,'BD Demog para scores enalazar'!A$2:'BD Demog para scores enalazar'!A$3000,0))=1,"SI","NO"),"")</f>
        <v/>
      </c>
      <c r="X2788" s="9" t="str">
        <f>IFERROR(IF(INDEX('BD Demog para scores enalazar'!AJ$2:'BD Demog para scores enalazar'!AJ$3000,MATCH(Formulas!A2788,'BD Demog para scores enalazar'!A$2:'BD Demog para scores enalazar'!A$3000,0))=1,"SI","NO"),"")</f>
        <v/>
      </c>
      <c r="Y2788" t="str" cm="1">
        <f t="array" ref="Y2788">IF(AND(W2788="NO",X2788="NO"),_xlfn.IFS('Paraclinicos '!K2723&lt;=91,3,'Paraclinicos '!K2723&lt;94,2,'Paraclinicos '!K2723&lt;96,1,'Paraclinicos '!K2723&gt;=96,0),"")</f>
        <v/>
      </c>
      <c r="Z2788" t="str" cm="1">
        <f t="array" ref="Z2788">IF(OR(W2788="SI",X2788="SI"),_xlfn.IFS(OR(AND('Paraclinicos '!K2724&lt;=83),AND('Paraclinicos '!K2724&gt;=97,AA2788=2)),3,OR(AND('Paraclinicos '!K2724&lt;=86),AND('Paraclinicos '!K2724&gt;=94,AA2788=2)),2,OR(AND('Paraclinicos '!K2724&lt;=88),AND('Paraclinicos '!K2724&gt;=92,AA2788=2)),1,OR(AND('Paraclinicos '!K2724&gt;=88,'Paraclinicos '!K2724&lt;=92),AND('Paraclinicos '!K2724&gt;=93,AA2788=0)),0),"")</f>
        <v/>
      </c>
      <c r="AA2788" t="str" cm="1">
        <f t="array" ref="AA2788">_xlfn.IFS('Paraclinicos '!E2723="","",'Paraclinicos '!E2723="Oxigeno",2,'Paraclinicos '!E2723="Aire",0)</f>
        <v/>
      </c>
    </row>
    <row r="2789" spans="1:27" x14ac:dyDescent="0.25">
      <c r="A2789">
        <f>'Paraclinicos '!A2724</f>
        <v>0</v>
      </c>
      <c r="B2789" s="3">
        <f>'Paraclinicos '!R2724</f>
        <v>0</v>
      </c>
      <c r="C2789" t="str" cm="1">
        <f t="array" ref="C2789">_xlfn.IFS('Paraclinicos '!Q2724="","",'Paraclinicos '!Q2724&gt;60,3,'Paraclinicos '!Q2724&lt;=60,1)</f>
        <v/>
      </c>
      <c r="D2789" t="str">
        <f>IFERROR(IF(INDEX('BD Demog para scores enalazar'!BC$2:BC$3000,MATCH(Formulas!A2789,'BD Demog para scores enalazar'!A$2:A$3000,0))=0,"SI","NO"),"")</f>
        <v/>
      </c>
      <c r="E2789" t="str" cm="1">
        <f t="array" ref="E2789">_xlfn.IFS(D2789="","",D2789="SI",4,D2789="NO",1)</f>
        <v/>
      </c>
      <c r="F2789" t="str" cm="1">
        <f t="array" ref="F2789">_xlfn.IFS('Paraclinicos '!B2724="","",'Paraclinicos '!B2724&gt;1,1,'Paraclinicos '!B2724&lt;=1,3)</f>
        <v/>
      </c>
      <c r="G2789" t="str" cm="1">
        <f t="array" ref="G2789">_xlfn.IFS('Paraclinicos '!D2724="","",AND('Paraclinicos '!D2724&gt;=250,'Paraclinicos '!D2724&lt;=500),2,'Paraclinicos '!D2724&gt;500,3,'Paraclinicos '!D2724&lt;250,1)</f>
        <v/>
      </c>
      <c r="H2789" s="50" t="str">
        <f t="shared" si="130"/>
        <v/>
      </c>
      <c r="I2789" t="str" cm="1">
        <f t="array" ref="I2789">_xlfn.IFS('Paraclinicos '!Q2724="","",'Paraclinicos '!Q2724&gt;=65,1,'Paraclinicos '!Q2724&lt;65,0)</f>
        <v/>
      </c>
      <c r="J2789" t="str" cm="1">
        <f t="array" ref="J2789">_xlfn.IFS('Paraclinicos '!I2724="","",'Paraclinicos '!I2724&gt;7,1,'Paraclinicos '!I2724&lt;=7,0)</f>
        <v/>
      </c>
      <c r="K2789" t="str" cm="1">
        <f t="array" ref="K2789">_xlfn.IFS('Paraclinicos '!W2724="","",'Paraclinicos '!W2724&lt;=8,1,'Paraclinicos '!W2724&gt;8,0)</f>
        <v/>
      </c>
      <c r="L2789" t="str" cm="1">
        <f t="array" ref="L2789">_xlfn.IFS('Paraclinicos '!S2724="","",'Paraclinicos '!S2724&gt;=30,1,'Paraclinicos '!S2724&lt;30,0)</f>
        <v/>
      </c>
      <c r="M2789" t="str" cm="1">
        <f t="array" ref="M2789">_xlfn.IFS(OR('Paraclinicos '!T2724="",'Paraclinicos '!U2724=""),"",OR('Paraclinicos '!T2724&lt;=90,'Paraclinicos '!U2724&lt;=60),1,OR('Paraclinicos '!T2724&gt;90,'Paraclinicos '!U2724&gt;60),0)</f>
        <v/>
      </c>
      <c r="N2789" s="45" t="str">
        <f t="shared" si="131"/>
        <v/>
      </c>
      <c r="O2789" t="str" cm="1">
        <f t="array" ref="O2789">_xlfn.IFS(OR('Paraclinicos '!M2724="",'Paraclinicos '!N2724="",'Paraclinicos '!N2724=0),"",'Paraclinicos '!M2724/'Paraclinicos '!N2724&lt;100,4,'Paraclinicos '!M2724/'Paraclinicos '!N2724&lt;200,3,'Paraclinicos '!M2724/'Paraclinicos '!N2724&lt;300,2,'Paraclinicos '!M2724/'Paraclinicos '!N2724&lt;400,1,'Paraclinicos '!M2724/'Paraclinicos '!N2724&gt;=400,0)</f>
        <v/>
      </c>
      <c r="P2789" t="str" cm="1">
        <f t="array" ref="P2789">_xlfn.IFS('Paraclinicos '!C2724="","",'Paraclinicos '!C2724&lt;20,4,'Paraclinicos '!C2724&lt;50,3,'Paraclinicos '!C2724&lt;100,2,'Paraclinicos '!C2724&lt;150,1,'Paraclinicos '!C2724&gt;150,0)</f>
        <v/>
      </c>
      <c r="Q2789" t="str" cm="1">
        <f t="array" ref="Q2789">_xlfn.IFS('Paraclinicos '!O2724="","",'Paraclinicos '!O2724&lt;1.2,0,'Paraclinicos '!O2724&lt;2,1,'Paraclinicos '!O2724&lt;3.5,2,'Paraclinicos '!O2724&lt;5,3,'Paraclinicos '!O2724&gt;5,4)</f>
        <v/>
      </c>
      <c r="R2789" t="str" cm="1">
        <f t="array" ref="R2789">_xlfn.IFS('Paraclinicos '!J2724="","",'Paraclinicos '!J2724&lt;1.2,0,'Paraclinicos '!J2724&lt;2,1,'Paraclinicos '!J2724&lt;6,2,'Paraclinicos '!J2724&lt;12,3,'Paraclinicos '!J2724&gt;=12,4)</f>
        <v/>
      </c>
      <c r="S2789" t="str" cm="1">
        <f t="array" ref="S2789">_xlfn.IFS('Paraclinicos '!Y2724="","",'Paraclinicos '!Y2724&lt;70,1,'Paraclinicos '!Y2724&gt;=70,0)</f>
        <v/>
      </c>
      <c r="T2789" t="str" cm="1">
        <f t="array" ref="T2789">_xlfn.IFS('Paraclinicos '!W2724="","",'Paraclinicos '!W2724&lt;6,4,'Paraclinicos '!W2724&lt;10,3,'Paraclinicos '!W2724&lt;13,2,'Paraclinicos '!W2724&lt;15,1,'Paraclinicos '!W2724=15,0)</f>
        <v/>
      </c>
      <c r="U2789" s="54" t="str">
        <f t="shared" si="129"/>
        <v/>
      </c>
      <c r="V2789" t="str" cm="1">
        <f t="array" ref="V2789">_xlfn.IFS('Paraclinicos '!S2724="","",OR('Paraclinicos '!S2724&lt;=8,'Paraclinicos '!S2724&gt;=25),3,'Paraclinicos '!S2724&lt;12,1,'Paraclinicos '!S2724&lt;21,0,'Paraclinicos '!S2724&lt;25,2)</f>
        <v/>
      </c>
      <c r="W2789" t="str">
        <f>IFERROR(IF(INDEX('BD Demog para scores enalazar'!Y$2:'BD Demog para scores enalazar'!Y$3000,MATCH(Formulas!A2789,'BD Demog para scores enalazar'!A$2:'BD Demog para scores enalazar'!A$3000,0))=1,"SI","NO"),"")</f>
        <v/>
      </c>
      <c r="X2789" s="9" t="str">
        <f>IFERROR(IF(INDEX('BD Demog para scores enalazar'!AJ$2:'BD Demog para scores enalazar'!AJ$3000,MATCH(Formulas!A2789,'BD Demog para scores enalazar'!A$2:'BD Demog para scores enalazar'!A$3000,0))=1,"SI","NO"),"")</f>
        <v/>
      </c>
      <c r="Y2789" t="str" cm="1">
        <f t="array" ref="Y2789">IF(AND(W2789="NO",X2789="NO"),_xlfn.IFS('Paraclinicos '!K2724&lt;=91,3,'Paraclinicos '!K2724&lt;94,2,'Paraclinicos '!K2724&lt;96,1,'Paraclinicos '!K2724&gt;=96,0),"")</f>
        <v/>
      </c>
      <c r="Z2789" t="str" cm="1">
        <f t="array" ref="Z2789">IF(OR(W2789="SI",X2789="SI"),_xlfn.IFS(OR(AND('Paraclinicos '!K2725&lt;=83),AND('Paraclinicos '!K2725&gt;=97,AA2789=2)),3,OR(AND('Paraclinicos '!K2725&lt;=86),AND('Paraclinicos '!K2725&gt;=94,AA2789=2)),2,OR(AND('Paraclinicos '!K2725&lt;=88),AND('Paraclinicos '!K2725&gt;=92,AA2789=2)),1,OR(AND('Paraclinicos '!K2725&gt;=88,'Paraclinicos '!K2725&lt;=92),AND('Paraclinicos '!K2725&gt;=93,AA2789=0)),0),"")</f>
        <v/>
      </c>
      <c r="AA2789" t="str" cm="1">
        <f t="array" ref="AA2789">_xlfn.IFS('Paraclinicos '!E2724="","",'Paraclinicos '!E2724="Oxigeno",2,'Paraclinicos '!E2724="Aire",0)</f>
        <v/>
      </c>
    </row>
    <row r="2790" spans="1:27" x14ac:dyDescent="0.25">
      <c r="A2790">
        <f>'Paraclinicos '!A2725</f>
        <v>0</v>
      </c>
      <c r="B2790" s="3">
        <f>'Paraclinicos '!R2725</f>
        <v>0</v>
      </c>
      <c r="C2790" t="str" cm="1">
        <f t="array" ref="C2790">_xlfn.IFS('Paraclinicos '!Q2725="","",'Paraclinicos '!Q2725&gt;60,3,'Paraclinicos '!Q2725&lt;=60,1)</f>
        <v/>
      </c>
      <c r="D2790" t="str">
        <f>IFERROR(IF(INDEX('BD Demog para scores enalazar'!BC$2:BC$3000,MATCH(Formulas!A2790,'BD Demog para scores enalazar'!A$2:A$3000,0))=0,"SI","NO"),"")</f>
        <v/>
      </c>
      <c r="E2790" t="str" cm="1">
        <f t="array" ref="E2790">_xlfn.IFS(D2790="","",D2790="SI",4,D2790="NO",1)</f>
        <v/>
      </c>
      <c r="F2790" t="str" cm="1">
        <f t="array" ref="F2790">_xlfn.IFS('Paraclinicos '!B2725="","",'Paraclinicos '!B2725&gt;1,1,'Paraclinicos '!B2725&lt;=1,3)</f>
        <v/>
      </c>
      <c r="G2790" t="str" cm="1">
        <f t="array" ref="G2790">_xlfn.IFS('Paraclinicos '!D2725="","",AND('Paraclinicos '!D2725&gt;=250,'Paraclinicos '!D2725&lt;=500),2,'Paraclinicos '!D2725&gt;500,3,'Paraclinicos '!D2725&lt;250,1)</f>
        <v/>
      </c>
      <c r="H2790" s="50" t="str">
        <f t="shared" si="130"/>
        <v/>
      </c>
      <c r="I2790" t="str" cm="1">
        <f t="array" ref="I2790">_xlfn.IFS('Paraclinicos '!Q2725="","",'Paraclinicos '!Q2725&gt;=65,1,'Paraclinicos '!Q2725&lt;65,0)</f>
        <v/>
      </c>
      <c r="J2790" t="str" cm="1">
        <f t="array" ref="J2790">_xlfn.IFS('Paraclinicos '!I2725="","",'Paraclinicos '!I2725&gt;7,1,'Paraclinicos '!I2725&lt;=7,0)</f>
        <v/>
      </c>
      <c r="K2790" t="str" cm="1">
        <f t="array" ref="K2790">_xlfn.IFS('Paraclinicos '!W2725="","",'Paraclinicos '!W2725&lt;=8,1,'Paraclinicos '!W2725&gt;8,0)</f>
        <v/>
      </c>
      <c r="L2790" t="str" cm="1">
        <f t="array" ref="L2790">_xlfn.IFS('Paraclinicos '!S2725="","",'Paraclinicos '!S2725&gt;=30,1,'Paraclinicos '!S2725&lt;30,0)</f>
        <v/>
      </c>
      <c r="M2790" t="str" cm="1">
        <f t="array" ref="M2790">_xlfn.IFS(OR('Paraclinicos '!T2725="",'Paraclinicos '!U2725=""),"",OR('Paraclinicos '!T2725&lt;=90,'Paraclinicos '!U2725&lt;=60),1,OR('Paraclinicos '!T2725&gt;90,'Paraclinicos '!U2725&gt;60),0)</f>
        <v/>
      </c>
      <c r="N2790" s="45" t="str">
        <f t="shared" si="131"/>
        <v/>
      </c>
      <c r="O2790" t="str" cm="1">
        <f t="array" ref="O2790">_xlfn.IFS(OR('Paraclinicos '!M2725="",'Paraclinicos '!N2725="",'Paraclinicos '!N2725=0),"",'Paraclinicos '!M2725/'Paraclinicos '!N2725&lt;100,4,'Paraclinicos '!M2725/'Paraclinicos '!N2725&lt;200,3,'Paraclinicos '!M2725/'Paraclinicos '!N2725&lt;300,2,'Paraclinicos '!M2725/'Paraclinicos '!N2725&lt;400,1,'Paraclinicos '!M2725/'Paraclinicos '!N2725&gt;=400,0)</f>
        <v/>
      </c>
      <c r="P2790" t="str" cm="1">
        <f t="array" ref="P2790">_xlfn.IFS('Paraclinicos '!C2725="","",'Paraclinicos '!C2725&lt;20,4,'Paraclinicos '!C2725&lt;50,3,'Paraclinicos '!C2725&lt;100,2,'Paraclinicos '!C2725&lt;150,1,'Paraclinicos '!C2725&gt;150,0)</f>
        <v/>
      </c>
      <c r="Q2790" t="str" cm="1">
        <f t="array" ref="Q2790">_xlfn.IFS('Paraclinicos '!O2725="","",'Paraclinicos '!O2725&lt;1.2,0,'Paraclinicos '!O2725&lt;2,1,'Paraclinicos '!O2725&lt;3.5,2,'Paraclinicos '!O2725&lt;5,3,'Paraclinicos '!O2725&gt;5,4)</f>
        <v/>
      </c>
      <c r="R2790" t="str" cm="1">
        <f t="array" ref="R2790">_xlfn.IFS('Paraclinicos '!J2725="","",'Paraclinicos '!J2725&lt;1.2,0,'Paraclinicos '!J2725&lt;2,1,'Paraclinicos '!J2725&lt;6,2,'Paraclinicos '!J2725&lt;12,3,'Paraclinicos '!J2725&gt;=12,4)</f>
        <v/>
      </c>
      <c r="S2790" t="str" cm="1">
        <f t="array" ref="S2790">_xlfn.IFS('Paraclinicos '!Y2725="","",'Paraclinicos '!Y2725&lt;70,1,'Paraclinicos '!Y2725&gt;=70,0)</f>
        <v/>
      </c>
      <c r="T2790" t="str" cm="1">
        <f t="array" ref="T2790">_xlfn.IFS('Paraclinicos '!W2725="","",'Paraclinicos '!W2725&lt;6,4,'Paraclinicos '!W2725&lt;10,3,'Paraclinicos '!W2725&lt;13,2,'Paraclinicos '!W2725&lt;15,1,'Paraclinicos '!W2725=15,0)</f>
        <v/>
      </c>
      <c r="U2790" s="54" t="str">
        <f t="shared" si="129"/>
        <v/>
      </c>
      <c r="V2790" t="str" cm="1">
        <f t="array" ref="V2790">_xlfn.IFS('Paraclinicos '!S2725="","",OR('Paraclinicos '!S2725&lt;=8,'Paraclinicos '!S2725&gt;=25),3,'Paraclinicos '!S2725&lt;12,1,'Paraclinicos '!S2725&lt;21,0,'Paraclinicos '!S2725&lt;25,2)</f>
        <v/>
      </c>
      <c r="W2790" t="str">
        <f>IFERROR(IF(INDEX('BD Demog para scores enalazar'!Y$2:'BD Demog para scores enalazar'!Y$3000,MATCH(Formulas!A2790,'BD Demog para scores enalazar'!A$2:'BD Demog para scores enalazar'!A$3000,0))=1,"SI","NO"),"")</f>
        <v/>
      </c>
      <c r="X2790" s="9" t="str">
        <f>IFERROR(IF(INDEX('BD Demog para scores enalazar'!AJ$2:'BD Demog para scores enalazar'!AJ$3000,MATCH(Formulas!A2790,'BD Demog para scores enalazar'!A$2:'BD Demog para scores enalazar'!A$3000,0))=1,"SI","NO"),"")</f>
        <v/>
      </c>
      <c r="Y2790" t="str" cm="1">
        <f t="array" ref="Y2790">IF(AND(W2790="NO",X2790="NO"),_xlfn.IFS('Paraclinicos '!K2725&lt;=91,3,'Paraclinicos '!K2725&lt;94,2,'Paraclinicos '!K2725&lt;96,1,'Paraclinicos '!K2725&gt;=96,0),"")</f>
        <v/>
      </c>
      <c r="Z2790" t="str" cm="1">
        <f t="array" ref="Z2790">IF(OR(W2790="SI",X2790="SI"),_xlfn.IFS(OR(AND('Paraclinicos '!K2726&lt;=83),AND('Paraclinicos '!K2726&gt;=97,AA2790=2)),3,OR(AND('Paraclinicos '!K2726&lt;=86),AND('Paraclinicos '!K2726&gt;=94,AA2790=2)),2,OR(AND('Paraclinicos '!K2726&lt;=88),AND('Paraclinicos '!K2726&gt;=92,AA2790=2)),1,OR(AND('Paraclinicos '!K2726&gt;=88,'Paraclinicos '!K2726&lt;=92),AND('Paraclinicos '!K2726&gt;=93,AA2790=0)),0),"")</f>
        <v/>
      </c>
      <c r="AA2790" t="str" cm="1">
        <f t="array" ref="AA2790">_xlfn.IFS('Paraclinicos '!E2725="","",'Paraclinicos '!E2725="Oxigeno",2,'Paraclinicos '!E2725="Aire",0)</f>
        <v/>
      </c>
    </row>
    <row r="2791" spans="1:27" x14ac:dyDescent="0.25">
      <c r="A2791">
        <f>'Paraclinicos '!A2726</f>
        <v>0</v>
      </c>
      <c r="B2791" s="3">
        <f>'Paraclinicos '!R2726</f>
        <v>0</v>
      </c>
      <c r="C2791" t="str" cm="1">
        <f t="array" ref="C2791">_xlfn.IFS('Paraclinicos '!Q2726="","",'Paraclinicos '!Q2726&gt;60,3,'Paraclinicos '!Q2726&lt;=60,1)</f>
        <v/>
      </c>
      <c r="D2791" t="str">
        <f>IFERROR(IF(INDEX('BD Demog para scores enalazar'!BC$2:BC$3000,MATCH(Formulas!A2791,'BD Demog para scores enalazar'!A$2:A$3000,0))=0,"SI","NO"),"")</f>
        <v/>
      </c>
      <c r="E2791" t="str" cm="1">
        <f t="array" ref="E2791">_xlfn.IFS(D2791="","",D2791="SI",4,D2791="NO",1)</f>
        <v/>
      </c>
      <c r="F2791" t="str" cm="1">
        <f t="array" ref="F2791">_xlfn.IFS('Paraclinicos '!B2726="","",'Paraclinicos '!B2726&gt;1,1,'Paraclinicos '!B2726&lt;=1,3)</f>
        <v/>
      </c>
      <c r="G2791" t="str" cm="1">
        <f t="array" ref="G2791">_xlfn.IFS('Paraclinicos '!D2726="","",AND('Paraclinicos '!D2726&gt;=250,'Paraclinicos '!D2726&lt;=500),2,'Paraclinicos '!D2726&gt;500,3,'Paraclinicos '!D2726&lt;250,1)</f>
        <v/>
      </c>
      <c r="H2791" s="50" t="str">
        <f t="shared" si="130"/>
        <v/>
      </c>
      <c r="I2791" t="str" cm="1">
        <f t="array" ref="I2791">_xlfn.IFS('Paraclinicos '!Q2726="","",'Paraclinicos '!Q2726&gt;=65,1,'Paraclinicos '!Q2726&lt;65,0)</f>
        <v/>
      </c>
      <c r="J2791" t="str" cm="1">
        <f t="array" ref="J2791">_xlfn.IFS('Paraclinicos '!I2726="","",'Paraclinicos '!I2726&gt;7,1,'Paraclinicos '!I2726&lt;=7,0)</f>
        <v/>
      </c>
      <c r="K2791" t="str" cm="1">
        <f t="array" ref="K2791">_xlfn.IFS('Paraclinicos '!W2726="","",'Paraclinicos '!W2726&lt;=8,1,'Paraclinicos '!W2726&gt;8,0)</f>
        <v/>
      </c>
      <c r="L2791" t="str" cm="1">
        <f t="array" ref="L2791">_xlfn.IFS('Paraclinicos '!S2726="","",'Paraclinicos '!S2726&gt;=30,1,'Paraclinicos '!S2726&lt;30,0)</f>
        <v/>
      </c>
      <c r="M2791" t="str" cm="1">
        <f t="array" ref="M2791">_xlfn.IFS(OR('Paraclinicos '!T2726="",'Paraclinicos '!U2726=""),"",OR('Paraclinicos '!T2726&lt;=90,'Paraclinicos '!U2726&lt;=60),1,OR('Paraclinicos '!T2726&gt;90,'Paraclinicos '!U2726&gt;60),0)</f>
        <v/>
      </c>
      <c r="N2791" s="45" t="str">
        <f t="shared" si="131"/>
        <v/>
      </c>
      <c r="O2791" t="str" cm="1">
        <f t="array" ref="O2791">_xlfn.IFS(OR('Paraclinicos '!M2726="",'Paraclinicos '!N2726="",'Paraclinicos '!N2726=0),"",'Paraclinicos '!M2726/'Paraclinicos '!N2726&lt;100,4,'Paraclinicos '!M2726/'Paraclinicos '!N2726&lt;200,3,'Paraclinicos '!M2726/'Paraclinicos '!N2726&lt;300,2,'Paraclinicos '!M2726/'Paraclinicos '!N2726&lt;400,1,'Paraclinicos '!M2726/'Paraclinicos '!N2726&gt;=400,0)</f>
        <v/>
      </c>
      <c r="P2791" t="str" cm="1">
        <f t="array" ref="P2791">_xlfn.IFS('Paraclinicos '!C2726="","",'Paraclinicos '!C2726&lt;20,4,'Paraclinicos '!C2726&lt;50,3,'Paraclinicos '!C2726&lt;100,2,'Paraclinicos '!C2726&lt;150,1,'Paraclinicos '!C2726&gt;150,0)</f>
        <v/>
      </c>
      <c r="Q2791" t="str" cm="1">
        <f t="array" ref="Q2791">_xlfn.IFS('Paraclinicos '!O2726="","",'Paraclinicos '!O2726&lt;1.2,0,'Paraclinicos '!O2726&lt;2,1,'Paraclinicos '!O2726&lt;3.5,2,'Paraclinicos '!O2726&lt;5,3,'Paraclinicos '!O2726&gt;5,4)</f>
        <v/>
      </c>
      <c r="R2791" t="str" cm="1">
        <f t="array" ref="R2791">_xlfn.IFS('Paraclinicos '!J2726="","",'Paraclinicos '!J2726&lt;1.2,0,'Paraclinicos '!J2726&lt;2,1,'Paraclinicos '!J2726&lt;6,2,'Paraclinicos '!J2726&lt;12,3,'Paraclinicos '!J2726&gt;=12,4)</f>
        <v/>
      </c>
      <c r="S2791" t="str" cm="1">
        <f t="array" ref="S2791">_xlfn.IFS('Paraclinicos '!Y2726="","",'Paraclinicos '!Y2726&lt;70,1,'Paraclinicos '!Y2726&gt;=70,0)</f>
        <v/>
      </c>
      <c r="T2791" t="str" cm="1">
        <f t="array" ref="T2791">_xlfn.IFS('Paraclinicos '!W2726="","",'Paraclinicos '!W2726&lt;6,4,'Paraclinicos '!W2726&lt;10,3,'Paraclinicos '!W2726&lt;13,2,'Paraclinicos '!W2726&lt;15,1,'Paraclinicos '!W2726=15,0)</f>
        <v/>
      </c>
      <c r="U2791" s="54" t="str">
        <f t="shared" si="129"/>
        <v/>
      </c>
      <c r="V2791" t="str" cm="1">
        <f t="array" ref="V2791">_xlfn.IFS('Paraclinicos '!S2726="","",OR('Paraclinicos '!S2726&lt;=8,'Paraclinicos '!S2726&gt;=25),3,'Paraclinicos '!S2726&lt;12,1,'Paraclinicos '!S2726&lt;21,0,'Paraclinicos '!S2726&lt;25,2)</f>
        <v/>
      </c>
      <c r="W2791" t="str">
        <f>IFERROR(IF(INDEX('BD Demog para scores enalazar'!Y$2:'BD Demog para scores enalazar'!Y$3000,MATCH(Formulas!A2791,'BD Demog para scores enalazar'!A$2:'BD Demog para scores enalazar'!A$3000,0))=1,"SI","NO"),"")</f>
        <v/>
      </c>
      <c r="X2791" s="9" t="str">
        <f>IFERROR(IF(INDEX('BD Demog para scores enalazar'!AJ$2:'BD Demog para scores enalazar'!AJ$3000,MATCH(Formulas!A2791,'BD Demog para scores enalazar'!A$2:'BD Demog para scores enalazar'!A$3000,0))=1,"SI","NO"),"")</f>
        <v/>
      </c>
      <c r="Y2791" t="str" cm="1">
        <f t="array" ref="Y2791">IF(AND(W2791="NO",X2791="NO"),_xlfn.IFS('Paraclinicos '!K2726&lt;=91,3,'Paraclinicos '!K2726&lt;94,2,'Paraclinicos '!K2726&lt;96,1,'Paraclinicos '!K2726&gt;=96,0),"")</f>
        <v/>
      </c>
      <c r="Z2791" t="str" cm="1">
        <f t="array" ref="Z2791">IF(OR(W2791="SI",X2791="SI"),_xlfn.IFS(OR(AND('Paraclinicos '!K2727&lt;=83),AND('Paraclinicos '!K2727&gt;=97,AA2791=2)),3,OR(AND('Paraclinicos '!K2727&lt;=86),AND('Paraclinicos '!K2727&gt;=94,AA2791=2)),2,OR(AND('Paraclinicos '!K2727&lt;=88),AND('Paraclinicos '!K2727&gt;=92,AA2791=2)),1,OR(AND('Paraclinicos '!K2727&gt;=88,'Paraclinicos '!K2727&lt;=92),AND('Paraclinicos '!K2727&gt;=93,AA2791=0)),0),"")</f>
        <v/>
      </c>
      <c r="AA2791" t="str" cm="1">
        <f t="array" ref="AA2791">_xlfn.IFS('Paraclinicos '!E2726="","",'Paraclinicos '!E2726="Oxigeno",2,'Paraclinicos '!E2726="Aire",0)</f>
        <v/>
      </c>
    </row>
    <row r="2792" spans="1:27" x14ac:dyDescent="0.25">
      <c r="A2792">
        <f>'Paraclinicos '!A2727</f>
        <v>0</v>
      </c>
      <c r="B2792" s="3">
        <f>'Paraclinicos '!R2727</f>
        <v>0</v>
      </c>
      <c r="C2792" t="str" cm="1">
        <f t="array" ref="C2792">_xlfn.IFS('Paraclinicos '!Q2727="","",'Paraclinicos '!Q2727&gt;60,3,'Paraclinicos '!Q2727&lt;=60,1)</f>
        <v/>
      </c>
      <c r="D2792" t="str">
        <f>IFERROR(IF(INDEX('BD Demog para scores enalazar'!BC$2:BC$3000,MATCH(Formulas!A2792,'BD Demog para scores enalazar'!A$2:A$3000,0))=0,"SI","NO"),"")</f>
        <v/>
      </c>
      <c r="E2792" t="str" cm="1">
        <f t="array" ref="E2792">_xlfn.IFS(D2792="","",D2792="SI",4,D2792="NO",1)</f>
        <v/>
      </c>
      <c r="F2792" t="str" cm="1">
        <f t="array" ref="F2792">_xlfn.IFS('Paraclinicos '!B2727="","",'Paraclinicos '!B2727&gt;1,1,'Paraclinicos '!B2727&lt;=1,3)</f>
        <v/>
      </c>
      <c r="G2792" t="str" cm="1">
        <f t="array" ref="G2792">_xlfn.IFS('Paraclinicos '!D2727="","",AND('Paraclinicos '!D2727&gt;=250,'Paraclinicos '!D2727&lt;=500),2,'Paraclinicos '!D2727&gt;500,3,'Paraclinicos '!D2727&lt;250,1)</f>
        <v/>
      </c>
      <c r="H2792" s="50" t="str">
        <f t="shared" si="130"/>
        <v/>
      </c>
      <c r="I2792" t="str" cm="1">
        <f t="array" ref="I2792">_xlfn.IFS('Paraclinicos '!Q2727="","",'Paraclinicos '!Q2727&gt;=65,1,'Paraclinicos '!Q2727&lt;65,0)</f>
        <v/>
      </c>
      <c r="J2792" t="str" cm="1">
        <f t="array" ref="J2792">_xlfn.IFS('Paraclinicos '!I2727="","",'Paraclinicos '!I2727&gt;7,1,'Paraclinicos '!I2727&lt;=7,0)</f>
        <v/>
      </c>
      <c r="K2792" t="str" cm="1">
        <f t="array" ref="K2792">_xlfn.IFS('Paraclinicos '!W2727="","",'Paraclinicos '!W2727&lt;=8,1,'Paraclinicos '!W2727&gt;8,0)</f>
        <v/>
      </c>
      <c r="L2792" t="str" cm="1">
        <f t="array" ref="L2792">_xlfn.IFS('Paraclinicos '!S2727="","",'Paraclinicos '!S2727&gt;=30,1,'Paraclinicos '!S2727&lt;30,0)</f>
        <v/>
      </c>
      <c r="M2792" t="str" cm="1">
        <f t="array" ref="M2792">_xlfn.IFS(OR('Paraclinicos '!T2727="",'Paraclinicos '!U2727=""),"",OR('Paraclinicos '!T2727&lt;=90,'Paraclinicos '!U2727&lt;=60),1,OR('Paraclinicos '!T2727&gt;90,'Paraclinicos '!U2727&gt;60),0)</f>
        <v/>
      </c>
      <c r="N2792" s="45" t="str">
        <f t="shared" si="131"/>
        <v/>
      </c>
      <c r="O2792" t="str" cm="1">
        <f t="array" ref="O2792">_xlfn.IFS(OR('Paraclinicos '!M2727="",'Paraclinicos '!N2727="",'Paraclinicos '!N2727=0),"",'Paraclinicos '!M2727/'Paraclinicos '!N2727&lt;100,4,'Paraclinicos '!M2727/'Paraclinicos '!N2727&lt;200,3,'Paraclinicos '!M2727/'Paraclinicos '!N2727&lt;300,2,'Paraclinicos '!M2727/'Paraclinicos '!N2727&lt;400,1,'Paraclinicos '!M2727/'Paraclinicos '!N2727&gt;=400,0)</f>
        <v/>
      </c>
      <c r="P2792" t="str" cm="1">
        <f t="array" ref="P2792">_xlfn.IFS('Paraclinicos '!C2727="","",'Paraclinicos '!C2727&lt;20,4,'Paraclinicos '!C2727&lt;50,3,'Paraclinicos '!C2727&lt;100,2,'Paraclinicos '!C2727&lt;150,1,'Paraclinicos '!C2727&gt;150,0)</f>
        <v/>
      </c>
      <c r="Q2792" t="str" cm="1">
        <f t="array" ref="Q2792">_xlfn.IFS('Paraclinicos '!O2727="","",'Paraclinicos '!O2727&lt;1.2,0,'Paraclinicos '!O2727&lt;2,1,'Paraclinicos '!O2727&lt;3.5,2,'Paraclinicos '!O2727&lt;5,3,'Paraclinicos '!O2727&gt;5,4)</f>
        <v/>
      </c>
      <c r="R2792" t="str" cm="1">
        <f t="array" ref="R2792">_xlfn.IFS('Paraclinicos '!J2727="","",'Paraclinicos '!J2727&lt;1.2,0,'Paraclinicos '!J2727&lt;2,1,'Paraclinicos '!J2727&lt;6,2,'Paraclinicos '!J2727&lt;12,3,'Paraclinicos '!J2727&gt;=12,4)</f>
        <v/>
      </c>
      <c r="S2792" t="str" cm="1">
        <f t="array" ref="S2792">_xlfn.IFS('Paraclinicos '!Y2727="","",'Paraclinicos '!Y2727&lt;70,1,'Paraclinicos '!Y2727&gt;=70,0)</f>
        <v/>
      </c>
      <c r="T2792" t="str" cm="1">
        <f t="array" ref="T2792">_xlfn.IFS('Paraclinicos '!W2727="","",'Paraclinicos '!W2727&lt;6,4,'Paraclinicos '!W2727&lt;10,3,'Paraclinicos '!W2727&lt;13,2,'Paraclinicos '!W2727&lt;15,1,'Paraclinicos '!W2727=15,0)</f>
        <v/>
      </c>
      <c r="U2792" s="54" t="str">
        <f t="shared" si="129"/>
        <v/>
      </c>
      <c r="V2792" t="str" cm="1">
        <f t="array" ref="V2792">_xlfn.IFS('Paraclinicos '!S2727="","",OR('Paraclinicos '!S2727&lt;=8,'Paraclinicos '!S2727&gt;=25),3,'Paraclinicos '!S2727&lt;12,1,'Paraclinicos '!S2727&lt;21,0,'Paraclinicos '!S2727&lt;25,2)</f>
        <v/>
      </c>
      <c r="W2792" t="str">
        <f>IFERROR(IF(INDEX('BD Demog para scores enalazar'!Y$2:'BD Demog para scores enalazar'!Y$3000,MATCH(Formulas!A2792,'BD Demog para scores enalazar'!A$2:'BD Demog para scores enalazar'!A$3000,0))=1,"SI","NO"),"")</f>
        <v/>
      </c>
      <c r="X2792" s="9" t="str">
        <f>IFERROR(IF(INDEX('BD Demog para scores enalazar'!AJ$2:'BD Demog para scores enalazar'!AJ$3000,MATCH(Formulas!A2792,'BD Demog para scores enalazar'!A$2:'BD Demog para scores enalazar'!A$3000,0))=1,"SI","NO"),"")</f>
        <v/>
      </c>
      <c r="Y2792" t="str" cm="1">
        <f t="array" ref="Y2792">IF(AND(W2792="NO",X2792="NO"),_xlfn.IFS('Paraclinicos '!K2727&lt;=91,3,'Paraclinicos '!K2727&lt;94,2,'Paraclinicos '!K2727&lt;96,1,'Paraclinicos '!K2727&gt;=96,0),"")</f>
        <v/>
      </c>
      <c r="Z2792" t="str" cm="1">
        <f t="array" ref="Z2792">IF(OR(W2792="SI",X2792="SI"),_xlfn.IFS(OR(AND('Paraclinicos '!K2728&lt;=83),AND('Paraclinicos '!K2728&gt;=97,AA2792=2)),3,OR(AND('Paraclinicos '!K2728&lt;=86),AND('Paraclinicos '!K2728&gt;=94,AA2792=2)),2,OR(AND('Paraclinicos '!K2728&lt;=88),AND('Paraclinicos '!K2728&gt;=92,AA2792=2)),1,OR(AND('Paraclinicos '!K2728&gt;=88,'Paraclinicos '!K2728&lt;=92),AND('Paraclinicos '!K2728&gt;=93,AA2792=0)),0),"")</f>
        <v/>
      </c>
      <c r="AA2792" t="str" cm="1">
        <f t="array" ref="AA2792">_xlfn.IFS('Paraclinicos '!E2727="","",'Paraclinicos '!E2727="Oxigeno",2,'Paraclinicos '!E2727="Aire",0)</f>
        <v/>
      </c>
    </row>
    <row r="2793" spans="1:27" x14ac:dyDescent="0.25">
      <c r="A2793">
        <f>'Paraclinicos '!A2728</f>
        <v>0</v>
      </c>
      <c r="B2793" s="3">
        <f>'Paraclinicos '!R2728</f>
        <v>0</v>
      </c>
      <c r="C2793" t="str" cm="1">
        <f t="array" ref="C2793">_xlfn.IFS('Paraclinicos '!Q2728="","",'Paraclinicos '!Q2728&gt;60,3,'Paraclinicos '!Q2728&lt;=60,1)</f>
        <v/>
      </c>
      <c r="D2793" t="str">
        <f>IFERROR(IF(INDEX('BD Demog para scores enalazar'!BC$2:BC$3000,MATCH(Formulas!A2793,'BD Demog para scores enalazar'!A$2:A$3000,0))=0,"SI","NO"),"")</f>
        <v/>
      </c>
      <c r="E2793" t="str" cm="1">
        <f t="array" ref="E2793">_xlfn.IFS(D2793="","",D2793="SI",4,D2793="NO",1)</f>
        <v/>
      </c>
      <c r="F2793" t="str" cm="1">
        <f t="array" ref="F2793">_xlfn.IFS('Paraclinicos '!B2728="","",'Paraclinicos '!B2728&gt;1,1,'Paraclinicos '!B2728&lt;=1,3)</f>
        <v/>
      </c>
      <c r="G2793" t="str" cm="1">
        <f t="array" ref="G2793">_xlfn.IFS('Paraclinicos '!D2728="","",AND('Paraclinicos '!D2728&gt;=250,'Paraclinicos '!D2728&lt;=500),2,'Paraclinicos '!D2728&gt;500,3,'Paraclinicos '!D2728&lt;250,1)</f>
        <v/>
      </c>
      <c r="H2793" s="50" t="str">
        <f t="shared" si="130"/>
        <v/>
      </c>
      <c r="I2793" t="str" cm="1">
        <f t="array" ref="I2793">_xlfn.IFS('Paraclinicos '!Q2728="","",'Paraclinicos '!Q2728&gt;=65,1,'Paraclinicos '!Q2728&lt;65,0)</f>
        <v/>
      </c>
      <c r="J2793" t="str" cm="1">
        <f t="array" ref="J2793">_xlfn.IFS('Paraclinicos '!I2728="","",'Paraclinicos '!I2728&gt;7,1,'Paraclinicos '!I2728&lt;=7,0)</f>
        <v/>
      </c>
      <c r="K2793" t="str" cm="1">
        <f t="array" ref="K2793">_xlfn.IFS('Paraclinicos '!W2728="","",'Paraclinicos '!W2728&lt;=8,1,'Paraclinicos '!W2728&gt;8,0)</f>
        <v/>
      </c>
      <c r="L2793" t="str" cm="1">
        <f t="array" ref="L2793">_xlfn.IFS('Paraclinicos '!S2728="","",'Paraclinicos '!S2728&gt;=30,1,'Paraclinicos '!S2728&lt;30,0)</f>
        <v/>
      </c>
      <c r="M2793" t="str" cm="1">
        <f t="array" ref="M2793">_xlfn.IFS(OR('Paraclinicos '!T2728="",'Paraclinicos '!U2728=""),"",OR('Paraclinicos '!T2728&lt;=90,'Paraclinicos '!U2728&lt;=60),1,OR('Paraclinicos '!T2728&gt;90,'Paraclinicos '!U2728&gt;60),0)</f>
        <v/>
      </c>
      <c r="N2793" s="45" t="str">
        <f t="shared" si="131"/>
        <v/>
      </c>
      <c r="O2793" t="str" cm="1">
        <f t="array" ref="O2793">_xlfn.IFS(OR('Paraclinicos '!M2728="",'Paraclinicos '!N2728="",'Paraclinicos '!N2728=0),"",'Paraclinicos '!M2728/'Paraclinicos '!N2728&lt;100,4,'Paraclinicos '!M2728/'Paraclinicos '!N2728&lt;200,3,'Paraclinicos '!M2728/'Paraclinicos '!N2728&lt;300,2,'Paraclinicos '!M2728/'Paraclinicos '!N2728&lt;400,1,'Paraclinicos '!M2728/'Paraclinicos '!N2728&gt;=400,0)</f>
        <v/>
      </c>
      <c r="P2793" t="str" cm="1">
        <f t="array" ref="P2793">_xlfn.IFS('Paraclinicos '!C2728="","",'Paraclinicos '!C2728&lt;20,4,'Paraclinicos '!C2728&lt;50,3,'Paraclinicos '!C2728&lt;100,2,'Paraclinicos '!C2728&lt;150,1,'Paraclinicos '!C2728&gt;150,0)</f>
        <v/>
      </c>
      <c r="Q2793" t="str" cm="1">
        <f t="array" ref="Q2793">_xlfn.IFS('Paraclinicos '!O2728="","",'Paraclinicos '!O2728&lt;1.2,0,'Paraclinicos '!O2728&lt;2,1,'Paraclinicos '!O2728&lt;3.5,2,'Paraclinicos '!O2728&lt;5,3,'Paraclinicos '!O2728&gt;5,4)</f>
        <v/>
      </c>
      <c r="R2793" t="str" cm="1">
        <f t="array" ref="R2793">_xlfn.IFS('Paraclinicos '!J2728="","",'Paraclinicos '!J2728&lt;1.2,0,'Paraclinicos '!J2728&lt;2,1,'Paraclinicos '!J2728&lt;6,2,'Paraclinicos '!J2728&lt;12,3,'Paraclinicos '!J2728&gt;=12,4)</f>
        <v/>
      </c>
      <c r="S2793" t="str" cm="1">
        <f t="array" ref="S2793">_xlfn.IFS('Paraclinicos '!Y2728="","",'Paraclinicos '!Y2728&lt;70,1,'Paraclinicos '!Y2728&gt;=70,0)</f>
        <v/>
      </c>
      <c r="T2793" t="str" cm="1">
        <f t="array" ref="T2793">_xlfn.IFS('Paraclinicos '!W2728="","",'Paraclinicos '!W2728&lt;6,4,'Paraclinicos '!W2728&lt;10,3,'Paraclinicos '!W2728&lt;13,2,'Paraclinicos '!W2728&lt;15,1,'Paraclinicos '!W2728=15,0)</f>
        <v/>
      </c>
      <c r="U2793" s="54" t="str">
        <f t="shared" si="129"/>
        <v/>
      </c>
      <c r="V2793" t="str" cm="1">
        <f t="array" ref="V2793">_xlfn.IFS('Paraclinicos '!S2728="","",OR('Paraclinicos '!S2728&lt;=8,'Paraclinicos '!S2728&gt;=25),3,'Paraclinicos '!S2728&lt;12,1,'Paraclinicos '!S2728&lt;21,0,'Paraclinicos '!S2728&lt;25,2)</f>
        <v/>
      </c>
      <c r="W2793" t="str">
        <f>IFERROR(IF(INDEX('BD Demog para scores enalazar'!Y$2:'BD Demog para scores enalazar'!Y$3000,MATCH(Formulas!A2793,'BD Demog para scores enalazar'!A$2:'BD Demog para scores enalazar'!A$3000,0))=1,"SI","NO"),"")</f>
        <v/>
      </c>
      <c r="X2793" s="9" t="str">
        <f>IFERROR(IF(INDEX('BD Demog para scores enalazar'!AJ$2:'BD Demog para scores enalazar'!AJ$3000,MATCH(Formulas!A2793,'BD Demog para scores enalazar'!A$2:'BD Demog para scores enalazar'!A$3000,0))=1,"SI","NO"),"")</f>
        <v/>
      </c>
      <c r="Y2793" t="str" cm="1">
        <f t="array" ref="Y2793">IF(AND(W2793="NO",X2793="NO"),_xlfn.IFS('Paraclinicos '!K2728&lt;=91,3,'Paraclinicos '!K2728&lt;94,2,'Paraclinicos '!K2728&lt;96,1,'Paraclinicos '!K2728&gt;=96,0),"")</f>
        <v/>
      </c>
      <c r="Z2793" t="str" cm="1">
        <f t="array" ref="Z2793">IF(OR(W2793="SI",X2793="SI"),_xlfn.IFS(OR(AND('Paraclinicos '!K2729&lt;=83),AND('Paraclinicos '!K2729&gt;=97,AA2793=2)),3,OR(AND('Paraclinicos '!K2729&lt;=86),AND('Paraclinicos '!K2729&gt;=94,AA2793=2)),2,OR(AND('Paraclinicos '!K2729&lt;=88),AND('Paraclinicos '!K2729&gt;=92,AA2793=2)),1,OR(AND('Paraclinicos '!K2729&gt;=88,'Paraclinicos '!K2729&lt;=92),AND('Paraclinicos '!K2729&gt;=93,AA2793=0)),0),"")</f>
        <v/>
      </c>
      <c r="AA2793" t="str" cm="1">
        <f t="array" ref="AA2793">_xlfn.IFS('Paraclinicos '!E2728="","",'Paraclinicos '!E2728="Oxigeno",2,'Paraclinicos '!E2728="Aire",0)</f>
        <v/>
      </c>
    </row>
    <row r="2794" spans="1:27" x14ac:dyDescent="0.25">
      <c r="A2794">
        <f>'Paraclinicos '!A2729</f>
        <v>0</v>
      </c>
      <c r="B2794" s="3">
        <f>'Paraclinicos '!R2729</f>
        <v>0</v>
      </c>
      <c r="C2794" t="str" cm="1">
        <f t="array" ref="C2794">_xlfn.IFS('Paraclinicos '!Q2729="","",'Paraclinicos '!Q2729&gt;60,3,'Paraclinicos '!Q2729&lt;=60,1)</f>
        <v/>
      </c>
      <c r="D2794" t="str">
        <f>IFERROR(IF(INDEX('BD Demog para scores enalazar'!BC$2:BC$3000,MATCH(Formulas!A2794,'BD Demog para scores enalazar'!A$2:A$3000,0))=0,"SI","NO"),"")</f>
        <v/>
      </c>
      <c r="E2794" t="str" cm="1">
        <f t="array" ref="E2794">_xlfn.IFS(D2794="","",D2794="SI",4,D2794="NO",1)</f>
        <v/>
      </c>
      <c r="F2794" t="str" cm="1">
        <f t="array" ref="F2794">_xlfn.IFS('Paraclinicos '!B2729="","",'Paraclinicos '!B2729&gt;1,1,'Paraclinicos '!B2729&lt;=1,3)</f>
        <v/>
      </c>
      <c r="G2794" t="str" cm="1">
        <f t="array" ref="G2794">_xlfn.IFS('Paraclinicos '!D2729="","",AND('Paraclinicos '!D2729&gt;=250,'Paraclinicos '!D2729&lt;=500),2,'Paraclinicos '!D2729&gt;500,3,'Paraclinicos '!D2729&lt;250,1)</f>
        <v/>
      </c>
      <c r="H2794" s="50" t="str">
        <f t="shared" si="130"/>
        <v/>
      </c>
      <c r="I2794" t="str" cm="1">
        <f t="array" ref="I2794">_xlfn.IFS('Paraclinicos '!Q2729="","",'Paraclinicos '!Q2729&gt;=65,1,'Paraclinicos '!Q2729&lt;65,0)</f>
        <v/>
      </c>
      <c r="J2794" t="str" cm="1">
        <f t="array" ref="J2794">_xlfn.IFS('Paraclinicos '!I2729="","",'Paraclinicos '!I2729&gt;7,1,'Paraclinicos '!I2729&lt;=7,0)</f>
        <v/>
      </c>
      <c r="K2794" t="str" cm="1">
        <f t="array" ref="K2794">_xlfn.IFS('Paraclinicos '!W2729="","",'Paraclinicos '!W2729&lt;=8,1,'Paraclinicos '!W2729&gt;8,0)</f>
        <v/>
      </c>
      <c r="L2794" t="str" cm="1">
        <f t="array" ref="L2794">_xlfn.IFS('Paraclinicos '!S2729="","",'Paraclinicos '!S2729&gt;=30,1,'Paraclinicos '!S2729&lt;30,0)</f>
        <v/>
      </c>
      <c r="M2794" t="str" cm="1">
        <f t="array" ref="M2794">_xlfn.IFS(OR('Paraclinicos '!T2729="",'Paraclinicos '!U2729=""),"",OR('Paraclinicos '!T2729&lt;=90,'Paraclinicos '!U2729&lt;=60),1,OR('Paraclinicos '!T2729&gt;90,'Paraclinicos '!U2729&gt;60),0)</f>
        <v/>
      </c>
      <c r="N2794" s="45" t="str">
        <f t="shared" si="131"/>
        <v/>
      </c>
      <c r="O2794" t="str" cm="1">
        <f t="array" ref="O2794">_xlfn.IFS(OR('Paraclinicos '!M2729="",'Paraclinicos '!N2729="",'Paraclinicos '!N2729=0),"",'Paraclinicos '!M2729/'Paraclinicos '!N2729&lt;100,4,'Paraclinicos '!M2729/'Paraclinicos '!N2729&lt;200,3,'Paraclinicos '!M2729/'Paraclinicos '!N2729&lt;300,2,'Paraclinicos '!M2729/'Paraclinicos '!N2729&lt;400,1,'Paraclinicos '!M2729/'Paraclinicos '!N2729&gt;=400,0)</f>
        <v/>
      </c>
      <c r="P2794" t="str" cm="1">
        <f t="array" ref="P2794">_xlfn.IFS('Paraclinicos '!C2729="","",'Paraclinicos '!C2729&lt;20,4,'Paraclinicos '!C2729&lt;50,3,'Paraclinicos '!C2729&lt;100,2,'Paraclinicos '!C2729&lt;150,1,'Paraclinicos '!C2729&gt;150,0)</f>
        <v/>
      </c>
      <c r="Q2794" t="str" cm="1">
        <f t="array" ref="Q2794">_xlfn.IFS('Paraclinicos '!O2729="","",'Paraclinicos '!O2729&lt;1.2,0,'Paraclinicos '!O2729&lt;2,1,'Paraclinicos '!O2729&lt;3.5,2,'Paraclinicos '!O2729&lt;5,3,'Paraclinicos '!O2729&gt;5,4)</f>
        <v/>
      </c>
      <c r="R2794" t="str" cm="1">
        <f t="array" ref="R2794">_xlfn.IFS('Paraclinicos '!J2729="","",'Paraclinicos '!J2729&lt;1.2,0,'Paraclinicos '!J2729&lt;2,1,'Paraclinicos '!J2729&lt;6,2,'Paraclinicos '!J2729&lt;12,3,'Paraclinicos '!J2729&gt;=12,4)</f>
        <v/>
      </c>
      <c r="S2794" t="str" cm="1">
        <f t="array" ref="S2794">_xlfn.IFS('Paraclinicos '!Y2729="","",'Paraclinicos '!Y2729&lt;70,1,'Paraclinicos '!Y2729&gt;=70,0)</f>
        <v/>
      </c>
      <c r="T2794" t="str" cm="1">
        <f t="array" ref="T2794">_xlfn.IFS('Paraclinicos '!W2729="","",'Paraclinicos '!W2729&lt;6,4,'Paraclinicos '!W2729&lt;10,3,'Paraclinicos '!W2729&lt;13,2,'Paraclinicos '!W2729&lt;15,1,'Paraclinicos '!W2729=15,0)</f>
        <v/>
      </c>
      <c r="U2794" s="54" t="str">
        <f t="shared" si="129"/>
        <v/>
      </c>
      <c r="V2794" t="str" cm="1">
        <f t="array" ref="V2794">_xlfn.IFS('Paraclinicos '!S2729="","",OR('Paraclinicos '!S2729&lt;=8,'Paraclinicos '!S2729&gt;=25),3,'Paraclinicos '!S2729&lt;12,1,'Paraclinicos '!S2729&lt;21,0,'Paraclinicos '!S2729&lt;25,2)</f>
        <v/>
      </c>
      <c r="W2794" t="str">
        <f>IFERROR(IF(INDEX('BD Demog para scores enalazar'!Y$2:'BD Demog para scores enalazar'!Y$3000,MATCH(Formulas!A2794,'BD Demog para scores enalazar'!A$2:'BD Demog para scores enalazar'!A$3000,0))=1,"SI","NO"),"")</f>
        <v/>
      </c>
      <c r="X2794" s="9" t="str">
        <f>IFERROR(IF(INDEX('BD Demog para scores enalazar'!AJ$2:'BD Demog para scores enalazar'!AJ$3000,MATCH(Formulas!A2794,'BD Demog para scores enalazar'!A$2:'BD Demog para scores enalazar'!A$3000,0))=1,"SI","NO"),"")</f>
        <v/>
      </c>
      <c r="Y2794" t="str" cm="1">
        <f t="array" ref="Y2794">IF(AND(W2794="NO",X2794="NO"),_xlfn.IFS('Paraclinicos '!K2729&lt;=91,3,'Paraclinicos '!K2729&lt;94,2,'Paraclinicos '!K2729&lt;96,1,'Paraclinicos '!K2729&gt;=96,0),"")</f>
        <v/>
      </c>
      <c r="Z2794" t="str" cm="1">
        <f t="array" ref="Z2794">IF(OR(W2794="SI",X2794="SI"),_xlfn.IFS(OR(AND('Paraclinicos '!K2730&lt;=83),AND('Paraclinicos '!K2730&gt;=97,AA2794=2)),3,OR(AND('Paraclinicos '!K2730&lt;=86),AND('Paraclinicos '!K2730&gt;=94,AA2794=2)),2,OR(AND('Paraclinicos '!K2730&lt;=88),AND('Paraclinicos '!K2730&gt;=92,AA2794=2)),1,OR(AND('Paraclinicos '!K2730&gt;=88,'Paraclinicos '!K2730&lt;=92),AND('Paraclinicos '!K2730&gt;=93,AA2794=0)),0),"")</f>
        <v/>
      </c>
      <c r="AA2794" t="str" cm="1">
        <f t="array" ref="AA2794">_xlfn.IFS('Paraclinicos '!E2729="","",'Paraclinicos '!E2729="Oxigeno",2,'Paraclinicos '!E2729="Aire",0)</f>
        <v/>
      </c>
    </row>
    <row r="2795" spans="1:27" x14ac:dyDescent="0.25">
      <c r="A2795">
        <f>'Paraclinicos '!A2730</f>
        <v>0</v>
      </c>
      <c r="B2795" s="3">
        <f>'Paraclinicos '!R2730</f>
        <v>0</v>
      </c>
      <c r="C2795" t="str" cm="1">
        <f t="array" ref="C2795">_xlfn.IFS('Paraclinicos '!Q2730="","",'Paraclinicos '!Q2730&gt;60,3,'Paraclinicos '!Q2730&lt;=60,1)</f>
        <v/>
      </c>
      <c r="D2795" t="str">
        <f>IFERROR(IF(INDEX('BD Demog para scores enalazar'!BC$2:BC$3000,MATCH(Formulas!A2795,'BD Demog para scores enalazar'!A$2:A$3000,0))=0,"SI","NO"),"")</f>
        <v/>
      </c>
      <c r="E2795" t="str" cm="1">
        <f t="array" ref="E2795">_xlfn.IFS(D2795="","",D2795="SI",4,D2795="NO",1)</f>
        <v/>
      </c>
      <c r="F2795" t="str" cm="1">
        <f t="array" ref="F2795">_xlfn.IFS('Paraclinicos '!B2730="","",'Paraclinicos '!B2730&gt;1,1,'Paraclinicos '!B2730&lt;=1,3)</f>
        <v/>
      </c>
      <c r="G2795" t="str" cm="1">
        <f t="array" ref="G2795">_xlfn.IFS('Paraclinicos '!D2730="","",AND('Paraclinicos '!D2730&gt;=250,'Paraclinicos '!D2730&lt;=500),2,'Paraclinicos '!D2730&gt;500,3,'Paraclinicos '!D2730&lt;250,1)</f>
        <v/>
      </c>
      <c r="H2795" s="50" t="str">
        <f t="shared" si="130"/>
        <v/>
      </c>
      <c r="I2795" t="str" cm="1">
        <f t="array" ref="I2795">_xlfn.IFS('Paraclinicos '!Q2730="","",'Paraclinicos '!Q2730&gt;=65,1,'Paraclinicos '!Q2730&lt;65,0)</f>
        <v/>
      </c>
      <c r="J2795" t="str" cm="1">
        <f t="array" ref="J2795">_xlfn.IFS('Paraclinicos '!I2730="","",'Paraclinicos '!I2730&gt;7,1,'Paraclinicos '!I2730&lt;=7,0)</f>
        <v/>
      </c>
      <c r="K2795" t="str" cm="1">
        <f t="array" ref="K2795">_xlfn.IFS('Paraclinicos '!W2730="","",'Paraclinicos '!W2730&lt;=8,1,'Paraclinicos '!W2730&gt;8,0)</f>
        <v/>
      </c>
      <c r="L2795" t="str" cm="1">
        <f t="array" ref="L2795">_xlfn.IFS('Paraclinicos '!S2730="","",'Paraclinicos '!S2730&gt;=30,1,'Paraclinicos '!S2730&lt;30,0)</f>
        <v/>
      </c>
      <c r="M2795" t="str" cm="1">
        <f t="array" ref="M2795">_xlfn.IFS(OR('Paraclinicos '!T2730="",'Paraclinicos '!U2730=""),"",OR('Paraclinicos '!T2730&lt;=90,'Paraclinicos '!U2730&lt;=60),1,OR('Paraclinicos '!T2730&gt;90,'Paraclinicos '!U2730&gt;60),0)</f>
        <v/>
      </c>
      <c r="N2795" s="45" t="str">
        <f t="shared" si="131"/>
        <v/>
      </c>
      <c r="O2795" t="str" cm="1">
        <f t="array" ref="O2795">_xlfn.IFS(OR('Paraclinicos '!M2730="",'Paraclinicos '!N2730="",'Paraclinicos '!N2730=0),"",'Paraclinicos '!M2730/'Paraclinicos '!N2730&lt;100,4,'Paraclinicos '!M2730/'Paraclinicos '!N2730&lt;200,3,'Paraclinicos '!M2730/'Paraclinicos '!N2730&lt;300,2,'Paraclinicos '!M2730/'Paraclinicos '!N2730&lt;400,1,'Paraclinicos '!M2730/'Paraclinicos '!N2730&gt;=400,0)</f>
        <v/>
      </c>
      <c r="P2795" t="str" cm="1">
        <f t="array" ref="P2795">_xlfn.IFS('Paraclinicos '!C2730="","",'Paraclinicos '!C2730&lt;20,4,'Paraclinicos '!C2730&lt;50,3,'Paraclinicos '!C2730&lt;100,2,'Paraclinicos '!C2730&lt;150,1,'Paraclinicos '!C2730&gt;150,0)</f>
        <v/>
      </c>
      <c r="Q2795" t="str" cm="1">
        <f t="array" ref="Q2795">_xlfn.IFS('Paraclinicos '!O2730="","",'Paraclinicos '!O2730&lt;1.2,0,'Paraclinicos '!O2730&lt;2,1,'Paraclinicos '!O2730&lt;3.5,2,'Paraclinicos '!O2730&lt;5,3,'Paraclinicos '!O2730&gt;5,4)</f>
        <v/>
      </c>
      <c r="R2795" t="str" cm="1">
        <f t="array" ref="R2795">_xlfn.IFS('Paraclinicos '!J2730="","",'Paraclinicos '!J2730&lt;1.2,0,'Paraclinicos '!J2730&lt;2,1,'Paraclinicos '!J2730&lt;6,2,'Paraclinicos '!J2730&lt;12,3,'Paraclinicos '!J2730&gt;=12,4)</f>
        <v/>
      </c>
      <c r="S2795" t="str" cm="1">
        <f t="array" ref="S2795">_xlfn.IFS('Paraclinicos '!Y2730="","",'Paraclinicos '!Y2730&lt;70,1,'Paraclinicos '!Y2730&gt;=70,0)</f>
        <v/>
      </c>
      <c r="T2795" t="str" cm="1">
        <f t="array" ref="T2795">_xlfn.IFS('Paraclinicos '!W2730="","",'Paraclinicos '!W2730&lt;6,4,'Paraclinicos '!W2730&lt;10,3,'Paraclinicos '!W2730&lt;13,2,'Paraclinicos '!W2730&lt;15,1,'Paraclinicos '!W2730=15,0)</f>
        <v/>
      </c>
      <c r="U2795" s="54" t="str">
        <f t="shared" si="129"/>
        <v/>
      </c>
      <c r="V2795" t="str" cm="1">
        <f t="array" ref="V2795">_xlfn.IFS('Paraclinicos '!S2730="","",OR('Paraclinicos '!S2730&lt;=8,'Paraclinicos '!S2730&gt;=25),3,'Paraclinicos '!S2730&lt;12,1,'Paraclinicos '!S2730&lt;21,0,'Paraclinicos '!S2730&lt;25,2)</f>
        <v/>
      </c>
      <c r="W2795" t="str">
        <f>IFERROR(IF(INDEX('BD Demog para scores enalazar'!Y$2:'BD Demog para scores enalazar'!Y$3000,MATCH(Formulas!A2795,'BD Demog para scores enalazar'!A$2:'BD Demog para scores enalazar'!A$3000,0))=1,"SI","NO"),"")</f>
        <v/>
      </c>
      <c r="X2795" s="9" t="str">
        <f>IFERROR(IF(INDEX('BD Demog para scores enalazar'!AJ$2:'BD Demog para scores enalazar'!AJ$3000,MATCH(Formulas!A2795,'BD Demog para scores enalazar'!A$2:'BD Demog para scores enalazar'!A$3000,0))=1,"SI","NO"),"")</f>
        <v/>
      </c>
      <c r="Y2795" t="str" cm="1">
        <f t="array" ref="Y2795">IF(AND(W2795="NO",X2795="NO"),_xlfn.IFS('Paraclinicos '!K2730&lt;=91,3,'Paraclinicos '!K2730&lt;94,2,'Paraclinicos '!K2730&lt;96,1,'Paraclinicos '!K2730&gt;=96,0),"")</f>
        <v/>
      </c>
      <c r="Z2795" t="str" cm="1">
        <f t="array" ref="Z2795">IF(OR(W2795="SI",X2795="SI"),_xlfn.IFS(OR(AND('Paraclinicos '!K2731&lt;=83),AND('Paraclinicos '!K2731&gt;=97,AA2795=2)),3,OR(AND('Paraclinicos '!K2731&lt;=86),AND('Paraclinicos '!K2731&gt;=94,AA2795=2)),2,OR(AND('Paraclinicos '!K2731&lt;=88),AND('Paraclinicos '!K2731&gt;=92,AA2795=2)),1,OR(AND('Paraclinicos '!K2731&gt;=88,'Paraclinicos '!K2731&lt;=92),AND('Paraclinicos '!K2731&gt;=93,AA2795=0)),0),"")</f>
        <v/>
      </c>
      <c r="AA2795" t="str" cm="1">
        <f t="array" ref="AA2795">_xlfn.IFS('Paraclinicos '!E2730="","",'Paraclinicos '!E2730="Oxigeno",2,'Paraclinicos '!E2730="Aire",0)</f>
        <v/>
      </c>
    </row>
    <row r="2796" spans="1:27" x14ac:dyDescent="0.25">
      <c r="A2796">
        <f>'Paraclinicos '!A2731</f>
        <v>0</v>
      </c>
      <c r="B2796" s="3">
        <f>'Paraclinicos '!R2731</f>
        <v>0</v>
      </c>
      <c r="C2796" t="str" cm="1">
        <f t="array" ref="C2796">_xlfn.IFS('Paraclinicos '!Q2731="","",'Paraclinicos '!Q2731&gt;60,3,'Paraclinicos '!Q2731&lt;=60,1)</f>
        <v/>
      </c>
      <c r="D2796" t="str">
        <f>IFERROR(IF(INDEX('BD Demog para scores enalazar'!BC$2:BC$3000,MATCH(Formulas!A2796,'BD Demog para scores enalazar'!A$2:A$3000,0))=0,"SI","NO"),"")</f>
        <v/>
      </c>
      <c r="E2796" t="str" cm="1">
        <f t="array" ref="E2796">_xlfn.IFS(D2796="","",D2796="SI",4,D2796="NO",1)</f>
        <v/>
      </c>
      <c r="F2796" t="str" cm="1">
        <f t="array" ref="F2796">_xlfn.IFS('Paraclinicos '!B2731="","",'Paraclinicos '!B2731&gt;1,1,'Paraclinicos '!B2731&lt;=1,3)</f>
        <v/>
      </c>
      <c r="G2796" t="str" cm="1">
        <f t="array" ref="G2796">_xlfn.IFS('Paraclinicos '!D2731="","",AND('Paraclinicos '!D2731&gt;=250,'Paraclinicos '!D2731&lt;=500),2,'Paraclinicos '!D2731&gt;500,3,'Paraclinicos '!D2731&lt;250,1)</f>
        <v/>
      </c>
      <c r="H2796" s="50" t="str">
        <f t="shared" si="130"/>
        <v/>
      </c>
      <c r="I2796" t="str" cm="1">
        <f t="array" ref="I2796">_xlfn.IFS('Paraclinicos '!Q2731="","",'Paraclinicos '!Q2731&gt;=65,1,'Paraclinicos '!Q2731&lt;65,0)</f>
        <v/>
      </c>
      <c r="J2796" t="str" cm="1">
        <f t="array" ref="J2796">_xlfn.IFS('Paraclinicos '!I2731="","",'Paraclinicos '!I2731&gt;7,1,'Paraclinicos '!I2731&lt;=7,0)</f>
        <v/>
      </c>
      <c r="K2796" t="str" cm="1">
        <f t="array" ref="K2796">_xlfn.IFS('Paraclinicos '!W2731="","",'Paraclinicos '!W2731&lt;=8,1,'Paraclinicos '!W2731&gt;8,0)</f>
        <v/>
      </c>
      <c r="L2796" t="str" cm="1">
        <f t="array" ref="L2796">_xlfn.IFS('Paraclinicos '!S2731="","",'Paraclinicos '!S2731&gt;=30,1,'Paraclinicos '!S2731&lt;30,0)</f>
        <v/>
      </c>
      <c r="M2796" t="str" cm="1">
        <f t="array" ref="M2796">_xlfn.IFS(OR('Paraclinicos '!T2731="",'Paraclinicos '!U2731=""),"",OR('Paraclinicos '!T2731&lt;=90,'Paraclinicos '!U2731&lt;=60),1,OR('Paraclinicos '!T2731&gt;90,'Paraclinicos '!U2731&gt;60),0)</f>
        <v/>
      </c>
      <c r="N2796" s="45" t="str">
        <f t="shared" si="131"/>
        <v/>
      </c>
      <c r="O2796" t="str" cm="1">
        <f t="array" ref="O2796">_xlfn.IFS(OR('Paraclinicos '!M2731="",'Paraclinicos '!N2731="",'Paraclinicos '!N2731=0),"",'Paraclinicos '!M2731/'Paraclinicos '!N2731&lt;100,4,'Paraclinicos '!M2731/'Paraclinicos '!N2731&lt;200,3,'Paraclinicos '!M2731/'Paraclinicos '!N2731&lt;300,2,'Paraclinicos '!M2731/'Paraclinicos '!N2731&lt;400,1,'Paraclinicos '!M2731/'Paraclinicos '!N2731&gt;=400,0)</f>
        <v/>
      </c>
      <c r="P2796" t="str" cm="1">
        <f t="array" ref="P2796">_xlfn.IFS('Paraclinicos '!C2731="","",'Paraclinicos '!C2731&lt;20,4,'Paraclinicos '!C2731&lt;50,3,'Paraclinicos '!C2731&lt;100,2,'Paraclinicos '!C2731&lt;150,1,'Paraclinicos '!C2731&gt;150,0)</f>
        <v/>
      </c>
      <c r="Q2796" t="str" cm="1">
        <f t="array" ref="Q2796">_xlfn.IFS('Paraclinicos '!O2731="","",'Paraclinicos '!O2731&lt;1.2,0,'Paraclinicos '!O2731&lt;2,1,'Paraclinicos '!O2731&lt;3.5,2,'Paraclinicos '!O2731&lt;5,3,'Paraclinicos '!O2731&gt;5,4)</f>
        <v/>
      </c>
      <c r="R2796" t="str" cm="1">
        <f t="array" ref="R2796">_xlfn.IFS('Paraclinicos '!J2731="","",'Paraclinicos '!J2731&lt;1.2,0,'Paraclinicos '!J2731&lt;2,1,'Paraclinicos '!J2731&lt;6,2,'Paraclinicos '!J2731&lt;12,3,'Paraclinicos '!J2731&gt;=12,4)</f>
        <v/>
      </c>
      <c r="S2796" t="str" cm="1">
        <f t="array" ref="S2796">_xlfn.IFS('Paraclinicos '!Y2731="","",'Paraclinicos '!Y2731&lt;70,1,'Paraclinicos '!Y2731&gt;=70,0)</f>
        <v/>
      </c>
      <c r="T2796" t="str" cm="1">
        <f t="array" ref="T2796">_xlfn.IFS('Paraclinicos '!W2731="","",'Paraclinicos '!W2731&lt;6,4,'Paraclinicos '!W2731&lt;10,3,'Paraclinicos '!W2731&lt;13,2,'Paraclinicos '!W2731&lt;15,1,'Paraclinicos '!W2731=15,0)</f>
        <v/>
      </c>
      <c r="U2796" s="54" t="str">
        <f t="shared" si="129"/>
        <v/>
      </c>
      <c r="V2796" t="str" cm="1">
        <f t="array" ref="V2796">_xlfn.IFS('Paraclinicos '!S2731="","",OR('Paraclinicos '!S2731&lt;=8,'Paraclinicos '!S2731&gt;=25),3,'Paraclinicos '!S2731&lt;12,1,'Paraclinicos '!S2731&lt;21,0,'Paraclinicos '!S2731&lt;25,2)</f>
        <v/>
      </c>
      <c r="W2796" t="str">
        <f>IFERROR(IF(INDEX('BD Demog para scores enalazar'!Y$2:'BD Demog para scores enalazar'!Y$3000,MATCH(Formulas!A2796,'BD Demog para scores enalazar'!A$2:'BD Demog para scores enalazar'!A$3000,0))=1,"SI","NO"),"")</f>
        <v/>
      </c>
      <c r="X2796" s="9" t="str">
        <f>IFERROR(IF(INDEX('BD Demog para scores enalazar'!AJ$2:'BD Demog para scores enalazar'!AJ$3000,MATCH(Formulas!A2796,'BD Demog para scores enalazar'!A$2:'BD Demog para scores enalazar'!A$3000,0))=1,"SI","NO"),"")</f>
        <v/>
      </c>
      <c r="Y2796" t="str" cm="1">
        <f t="array" ref="Y2796">IF(AND(W2796="NO",X2796="NO"),_xlfn.IFS('Paraclinicos '!K2731&lt;=91,3,'Paraclinicos '!K2731&lt;94,2,'Paraclinicos '!K2731&lt;96,1,'Paraclinicos '!K2731&gt;=96,0),"")</f>
        <v/>
      </c>
      <c r="Z2796" t="str" cm="1">
        <f t="array" ref="Z2796">IF(OR(W2796="SI",X2796="SI"),_xlfn.IFS(OR(AND('Paraclinicos '!K2732&lt;=83),AND('Paraclinicos '!K2732&gt;=97,AA2796=2)),3,OR(AND('Paraclinicos '!K2732&lt;=86),AND('Paraclinicos '!K2732&gt;=94,AA2796=2)),2,OR(AND('Paraclinicos '!K2732&lt;=88),AND('Paraclinicos '!K2732&gt;=92,AA2796=2)),1,OR(AND('Paraclinicos '!K2732&gt;=88,'Paraclinicos '!K2732&lt;=92),AND('Paraclinicos '!K2732&gt;=93,AA2796=0)),0),"")</f>
        <v/>
      </c>
      <c r="AA2796" t="str" cm="1">
        <f t="array" ref="AA2796">_xlfn.IFS('Paraclinicos '!E2731="","",'Paraclinicos '!E2731="Oxigeno",2,'Paraclinicos '!E2731="Aire",0)</f>
        <v/>
      </c>
    </row>
    <row r="2797" spans="1:27" x14ac:dyDescent="0.25">
      <c r="A2797">
        <f>'Paraclinicos '!A2732</f>
        <v>0</v>
      </c>
      <c r="B2797" s="3">
        <f>'Paraclinicos '!R2732</f>
        <v>0</v>
      </c>
      <c r="C2797" t="str" cm="1">
        <f t="array" ref="C2797">_xlfn.IFS('Paraclinicos '!Q2732="","",'Paraclinicos '!Q2732&gt;60,3,'Paraclinicos '!Q2732&lt;=60,1)</f>
        <v/>
      </c>
      <c r="D2797" t="str">
        <f>IFERROR(IF(INDEX('BD Demog para scores enalazar'!BC$2:BC$3000,MATCH(Formulas!A2797,'BD Demog para scores enalazar'!A$2:A$3000,0))=0,"SI","NO"),"")</f>
        <v/>
      </c>
      <c r="E2797" t="str" cm="1">
        <f t="array" ref="E2797">_xlfn.IFS(D2797="","",D2797="SI",4,D2797="NO",1)</f>
        <v/>
      </c>
      <c r="F2797" t="str" cm="1">
        <f t="array" ref="F2797">_xlfn.IFS('Paraclinicos '!B2732="","",'Paraclinicos '!B2732&gt;1,1,'Paraclinicos '!B2732&lt;=1,3)</f>
        <v/>
      </c>
      <c r="G2797" t="str" cm="1">
        <f t="array" ref="G2797">_xlfn.IFS('Paraclinicos '!D2732="","",AND('Paraclinicos '!D2732&gt;=250,'Paraclinicos '!D2732&lt;=500),2,'Paraclinicos '!D2732&gt;500,3,'Paraclinicos '!D2732&lt;250,1)</f>
        <v/>
      </c>
      <c r="H2797" s="50" t="str">
        <f t="shared" si="130"/>
        <v/>
      </c>
      <c r="I2797" t="str" cm="1">
        <f t="array" ref="I2797">_xlfn.IFS('Paraclinicos '!Q2732="","",'Paraclinicos '!Q2732&gt;=65,1,'Paraclinicos '!Q2732&lt;65,0)</f>
        <v/>
      </c>
      <c r="J2797" t="str" cm="1">
        <f t="array" ref="J2797">_xlfn.IFS('Paraclinicos '!I2732="","",'Paraclinicos '!I2732&gt;7,1,'Paraclinicos '!I2732&lt;=7,0)</f>
        <v/>
      </c>
      <c r="K2797" t="str" cm="1">
        <f t="array" ref="K2797">_xlfn.IFS('Paraclinicos '!W2732="","",'Paraclinicos '!W2732&lt;=8,1,'Paraclinicos '!W2732&gt;8,0)</f>
        <v/>
      </c>
      <c r="L2797" t="str" cm="1">
        <f t="array" ref="L2797">_xlfn.IFS('Paraclinicos '!S2732="","",'Paraclinicos '!S2732&gt;=30,1,'Paraclinicos '!S2732&lt;30,0)</f>
        <v/>
      </c>
      <c r="M2797" t="str" cm="1">
        <f t="array" ref="M2797">_xlfn.IFS(OR('Paraclinicos '!T2732="",'Paraclinicos '!U2732=""),"",OR('Paraclinicos '!T2732&lt;=90,'Paraclinicos '!U2732&lt;=60),1,OR('Paraclinicos '!T2732&gt;90,'Paraclinicos '!U2732&gt;60),0)</f>
        <v/>
      </c>
      <c r="N2797" s="45" t="str">
        <f t="shared" si="131"/>
        <v/>
      </c>
      <c r="O2797" t="str" cm="1">
        <f t="array" ref="O2797">_xlfn.IFS(OR('Paraclinicos '!M2732="",'Paraclinicos '!N2732="",'Paraclinicos '!N2732=0),"",'Paraclinicos '!M2732/'Paraclinicos '!N2732&lt;100,4,'Paraclinicos '!M2732/'Paraclinicos '!N2732&lt;200,3,'Paraclinicos '!M2732/'Paraclinicos '!N2732&lt;300,2,'Paraclinicos '!M2732/'Paraclinicos '!N2732&lt;400,1,'Paraclinicos '!M2732/'Paraclinicos '!N2732&gt;=400,0)</f>
        <v/>
      </c>
      <c r="P2797" t="str" cm="1">
        <f t="array" ref="P2797">_xlfn.IFS('Paraclinicos '!C2732="","",'Paraclinicos '!C2732&lt;20,4,'Paraclinicos '!C2732&lt;50,3,'Paraclinicos '!C2732&lt;100,2,'Paraclinicos '!C2732&lt;150,1,'Paraclinicos '!C2732&gt;150,0)</f>
        <v/>
      </c>
      <c r="Q2797" t="str" cm="1">
        <f t="array" ref="Q2797">_xlfn.IFS('Paraclinicos '!O2732="","",'Paraclinicos '!O2732&lt;1.2,0,'Paraclinicos '!O2732&lt;2,1,'Paraclinicos '!O2732&lt;3.5,2,'Paraclinicos '!O2732&lt;5,3,'Paraclinicos '!O2732&gt;5,4)</f>
        <v/>
      </c>
      <c r="R2797" t="str" cm="1">
        <f t="array" ref="R2797">_xlfn.IFS('Paraclinicos '!J2732="","",'Paraclinicos '!J2732&lt;1.2,0,'Paraclinicos '!J2732&lt;2,1,'Paraclinicos '!J2732&lt;6,2,'Paraclinicos '!J2732&lt;12,3,'Paraclinicos '!J2732&gt;=12,4)</f>
        <v/>
      </c>
      <c r="S2797" t="str" cm="1">
        <f t="array" ref="S2797">_xlfn.IFS('Paraclinicos '!Y2732="","",'Paraclinicos '!Y2732&lt;70,1,'Paraclinicos '!Y2732&gt;=70,0)</f>
        <v/>
      </c>
      <c r="T2797" t="str" cm="1">
        <f t="array" ref="T2797">_xlfn.IFS('Paraclinicos '!W2732="","",'Paraclinicos '!W2732&lt;6,4,'Paraclinicos '!W2732&lt;10,3,'Paraclinicos '!W2732&lt;13,2,'Paraclinicos '!W2732&lt;15,1,'Paraclinicos '!W2732=15,0)</f>
        <v/>
      </c>
      <c r="U2797" s="54" t="str">
        <f t="shared" si="129"/>
        <v/>
      </c>
      <c r="V2797" t="str" cm="1">
        <f t="array" ref="V2797">_xlfn.IFS('Paraclinicos '!S2732="","",OR('Paraclinicos '!S2732&lt;=8,'Paraclinicos '!S2732&gt;=25),3,'Paraclinicos '!S2732&lt;12,1,'Paraclinicos '!S2732&lt;21,0,'Paraclinicos '!S2732&lt;25,2)</f>
        <v/>
      </c>
      <c r="W2797" t="str">
        <f>IFERROR(IF(INDEX('BD Demog para scores enalazar'!Y$2:'BD Demog para scores enalazar'!Y$3000,MATCH(Formulas!A2797,'BD Demog para scores enalazar'!A$2:'BD Demog para scores enalazar'!A$3000,0))=1,"SI","NO"),"")</f>
        <v/>
      </c>
      <c r="X2797" s="9" t="str">
        <f>IFERROR(IF(INDEX('BD Demog para scores enalazar'!AJ$2:'BD Demog para scores enalazar'!AJ$3000,MATCH(Formulas!A2797,'BD Demog para scores enalazar'!A$2:'BD Demog para scores enalazar'!A$3000,0))=1,"SI","NO"),"")</f>
        <v/>
      </c>
      <c r="Y2797" t="str" cm="1">
        <f t="array" ref="Y2797">IF(AND(W2797="NO",X2797="NO"),_xlfn.IFS('Paraclinicos '!K2732&lt;=91,3,'Paraclinicos '!K2732&lt;94,2,'Paraclinicos '!K2732&lt;96,1,'Paraclinicos '!K2732&gt;=96,0),"")</f>
        <v/>
      </c>
      <c r="Z2797" t="str" cm="1">
        <f t="array" ref="Z2797">IF(OR(W2797="SI",X2797="SI"),_xlfn.IFS(OR(AND('Paraclinicos '!K2733&lt;=83),AND('Paraclinicos '!K2733&gt;=97,AA2797=2)),3,OR(AND('Paraclinicos '!K2733&lt;=86),AND('Paraclinicos '!K2733&gt;=94,AA2797=2)),2,OR(AND('Paraclinicos '!K2733&lt;=88),AND('Paraclinicos '!K2733&gt;=92,AA2797=2)),1,OR(AND('Paraclinicos '!K2733&gt;=88,'Paraclinicos '!K2733&lt;=92),AND('Paraclinicos '!K2733&gt;=93,AA2797=0)),0),"")</f>
        <v/>
      </c>
      <c r="AA2797" t="str" cm="1">
        <f t="array" ref="AA2797">_xlfn.IFS('Paraclinicos '!E2732="","",'Paraclinicos '!E2732="Oxigeno",2,'Paraclinicos '!E2732="Aire",0)</f>
        <v/>
      </c>
    </row>
    <row r="2798" spans="1:27" x14ac:dyDescent="0.25">
      <c r="A2798">
        <f>'Paraclinicos '!A2733</f>
        <v>0</v>
      </c>
      <c r="B2798" s="3">
        <f>'Paraclinicos '!R2733</f>
        <v>0</v>
      </c>
      <c r="C2798" t="str" cm="1">
        <f t="array" ref="C2798">_xlfn.IFS('Paraclinicos '!Q2733="","",'Paraclinicos '!Q2733&gt;60,3,'Paraclinicos '!Q2733&lt;=60,1)</f>
        <v/>
      </c>
      <c r="D2798" t="str">
        <f>IFERROR(IF(INDEX('BD Demog para scores enalazar'!BC$2:BC$3000,MATCH(Formulas!A2798,'BD Demog para scores enalazar'!A$2:A$3000,0))=0,"SI","NO"),"")</f>
        <v/>
      </c>
      <c r="E2798" t="str" cm="1">
        <f t="array" ref="E2798">_xlfn.IFS(D2798="","",D2798="SI",4,D2798="NO",1)</f>
        <v/>
      </c>
      <c r="F2798" t="str" cm="1">
        <f t="array" ref="F2798">_xlfn.IFS('Paraclinicos '!B2733="","",'Paraclinicos '!B2733&gt;1,1,'Paraclinicos '!B2733&lt;=1,3)</f>
        <v/>
      </c>
      <c r="G2798" t="str" cm="1">
        <f t="array" ref="G2798">_xlfn.IFS('Paraclinicos '!D2733="","",AND('Paraclinicos '!D2733&gt;=250,'Paraclinicos '!D2733&lt;=500),2,'Paraclinicos '!D2733&gt;500,3,'Paraclinicos '!D2733&lt;250,1)</f>
        <v/>
      </c>
      <c r="H2798" s="50" t="str">
        <f t="shared" si="130"/>
        <v/>
      </c>
      <c r="I2798" t="str" cm="1">
        <f t="array" ref="I2798">_xlfn.IFS('Paraclinicos '!Q2733="","",'Paraclinicos '!Q2733&gt;=65,1,'Paraclinicos '!Q2733&lt;65,0)</f>
        <v/>
      </c>
      <c r="J2798" t="str" cm="1">
        <f t="array" ref="J2798">_xlfn.IFS('Paraclinicos '!I2733="","",'Paraclinicos '!I2733&gt;7,1,'Paraclinicos '!I2733&lt;=7,0)</f>
        <v/>
      </c>
      <c r="K2798" t="str" cm="1">
        <f t="array" ref="K2798">_xlfn.IFS('Paraclinicos '!W2733="","",'Paraclinicos '!W2733&lt;=8,1,'Paraclinicos '!W2733&gt;8,0)</f>
        <v/>
      </c>
      <c r="L2798" t="str" cm="1">
        <f t="array" ref="L2798">_xlfn.IFS('Paraclinicos '!S2733="","",'Paraclinicos '!S2733&gt;=30,1,'Paraclinicos '!S2733&lt;30,0)</f>
        <v/>
      </c>
      <c r="M2798" t="str" cm="1">
        <f t="array" ref="M2798">_xlfn.IFS(OR('Paraclinicos '!T2733="",'Paraclinicos '!U2733=""),"",OR('Paraclinicos '!T2733&lt;=90,'Paraclinicos '!U2733&lt;=60),1,OR('Paraclinicos '!T2733&gt;90,'Paraclinicos '!U2733&gt;60),0)</f>
        <v/>
      </c>
      <c r="N2798" s="45" t="str">
        <f t="shared" si="131"/>
        <v/>
      </c>
      <c r="O2798" t="str" cm="1">
        <f t="array" ref="O2798">_xlfn.IFS(OR('Paraclinicos '!M2733="",'Paraclinicos '!N2733="",'Paraclinicos '!N2733=0),"",'Paraclinicos '!M2733/'Paraclinicos '!N2733&lt;100,4,'Paraclinicos '!M2733/'Paraclinicos '!N2733&lt;200,3,'Paraclinicos '!M2733/'Paraclinicos '!N2733&lt;300,2,'Paraclinicos '!M2733/'Paraclinicos '!N2733&lt;400,1,'Paraclinicos '!M2733/'Paraclinicos '!N2733&gt;=400,0)</f>
        <v/>
      </c>
      <c r="P2798" t="str" cm="1">
        <f t="array" ref="P2798">_xlfn.IFS('Paraclinicos '!C2733="","",'Paraclinicos '!C2733&lt;20,4,'Paraclinicos '!C2733&lt;50,3,'Paraclinicos '!C2733&lt;100,2,'Paraclinicos '!C2733&lt;150,1,'Paraclinicos '!C2733&gt;150,0)</f>
        <v/>
      </c>
      <c r="Q2798" t="str" cm="1">
        <f t="array" ref="Q2798">_xlfn.IFS('Paraclinicos '!O2733="","",'Paraclinicos '!O2733&lt;1.2,0,'Paraclinicos '!O2733&lt;2,1,'Paraclinicos '!O2733&lt;3.5,2,'Paraclinicos '!O2733&lt;5,3,'Paraclinicos '!O2733&gt;5,4)</f>
        <v/>
      </c>
      <c r="R2798" t="str" cm="1">
        <f t="array" ref="R2798">_xlfn.IFS('Paraclinicos '!J2733="","",'Paraclinicos '!J2733&lt;1.2,0,'Paraclinicos '!J2733&lt;2,1,'Paraclinicos '!J2733&lt;6,2,'Paraclinicos '!J2733&lt;12,3,'Paraclinicos '!J2733&gt;=12,4)</f>
        <v/>
      </c>
      <c r="S2798" t="str" cm="1">
        <f t="array" ref="S2798">_xlfn.IFS('Paraclinicos '!Y2733="","",'Paraclinicos '!Y2733&lt;70,1,'Paraclinicos '!Y2733&gt;=70,0)</f>
        <v/>
      </c>
      <c r="T2798" t="str" cm="1">
        <f t="array" ref="T2798">_xlfn.IFS('Paraclinicos '!W2733="","",'Paraclinicos '!W2733&lt;6,4,'Paraclinicos '!W2733&lt;10,3,'Paraclinicos '!W2733&lt;13,2,'Paraclinicos '!W2733&lt;15,1,'Paraclinicos '!W2733=15,0)</f>
        <v/>
      </c>
      <c r="U2798" s="54" t="str">
        <f t="shared" si="129"/>
        <v/>
      </c>
      <c r="V2798" t="str" cm="1">
        <f t="array" ref="V2798">_xlfn.IFS('Paraclinicos '!S2733="","",OR('Paraclinicos '!S2733&lt;=8,'Paraclinicos '!S2733&gt;=25),3,'Paraclinicos '!S2733&lt;12,1,'Paraclinicos '!S2733&lt;21,0,'Paraclinicos '!S2733&lt;25,2)</f>
        <v/>
      </c>
      <c r="W2798" t="str">
        <f>IFERROR(IF(INDEX('BD Demog para scores enalazar'!Y$2:'BD Demog para scores enalazar'!Y$3000,MATCH(Formulas!A2798,'BD Demog para scores enalazar'!A$2:'BD Demog para scores enalazar'!A$3000,0))=1,"SI","NO"),"")</f>
        <v/>
      </c>
      <c r="X2798" s="9" t="str">
        <f>IFERROR(IF(INDEX('BD Demog para scores enalazar'!AJ$2:'BD Demog para scores enalazar'!AJ$3000,MATCH(Formulas!A2798,'BD Demog para scores enalazar'!A$2:'BD Demog para scores enalazar'!A$3000,0))=1,"SI","NO"),"")</f>
        <v/>
      </c>
      <c r="Y2798" t="str" cm="1">
        <f t="array" ref="Y2798">IF(AND(W2798="NO",X2798="NO"),_xlfn.IFS('Paraclinicos '!K2733&lt;=91,3,'Paraclinicos '!K2733&lt;94,2,'Paraclinicos '!K2733&lt;96,1,'Paraclinicos '!K2733&gt;=96,0),"")</f>
        <v/>
      </c>
      <c r="Z2798" t="str" cm="1">
        <f t="array" ref="Z2798">IF(OR(W2798="SI",X2798="SI"),_xlfn.IFS(OR(AND('Paraclinicos '!K2734&lt;=83),AND('Paraclinicos '!K2734&gt;=97,AA2798=2)),3,OR(AND('Paraclinicos '!K2734&lt;=86),AND('Paraclinicos '!K2734&gt;=94,AA2798=2)),2,OR(AND('Paraclinicos '!K2734&lt;=88),AND('Paraclinicos '!K2734&gt;=92,AA2798=2)),1,OR(AND('Paraclinicos '!K2734&gt;=88,'Paraclinicos '!K2734&lt;=92),AND('Paraclinicos '!K2734&gt;=93,AA2798=0)),0),"")</f>
        <v/>
      </c>
      <c r="AA2798" t="str" cm="1">
        <f t="array" ref="AA2798">_xlfn.IFS('Paraclinicos '!E2733="","",'Paraclinicos '!E2733="Oxigeno",2,'Paraclinicos '!E2733="Aire",0)</f>
        <v/>
      </c>
    </row>
    <row r="2799" spans="1:27" x14ac:dyDescent="0.25">
      <c r="A2799">
        <f>'Paraclinicos '!A2734</f>
        <v>0</v>
      </c>
      <c r="B2799" s="3">
        <f>'Paraclinicos '!R2734</f>
        <v>0</v>
      </c>
      <c r="C2799" t="str" cm="1">
        <f t="array" ref="C2799">_xlfn.IFS('Paraclinicos '!Q2734="","",'Paraclinicos '!Q2734&gt;60,3,'Paraclinicos '!Q2734&lt;=60,1)</f>
        <v/>
      </c>
      <c r="D2799" t="str">
        <f>IFERROR(IF(INDEX('BD Demog para scores enalazar'!BC$2:BC$3000,MATCH(Formulas!A2799,'BD Demog para scores enalazar'!A$2:A$3000,0))=0,"SI","NO"),"")</f>
        <v/>
      </c>
      <c r="E2799" t="str" cm="1">
        <f t="array" ref="E2799">_xlfn.IFS(D2799="","",D2799="SI",4,D2799="NO",1)</f>
        <v/>
      </c>
      <c r="F2799" t="str" cm="1">
        <f t="array" ref="F2799">_xlfn.IFS('Paraclinicos '!B2734="","",'Paraclinicos '!B2734&gt;1,1,'Paraclinicos '!B2734&lt;=1,3)</f>
        <v/>
      </c>
      <c r="G2799" t="str" cm="1">
        <f t="array" ref="G2799">_xlfn.IFS('Paraclinicos '!D2734="","",AND('Paraclinicos '!D2734&gt;=250,'Paraclinicos '!D2734&lt;=500),2,'Paraclinicos '!D2734&gt;500,3,'Paraclinicos '!D2734&lt;250,1)</f>
        <v/>
      </c>
      <c r="H2799" s="50" t="str">
        <f t="shared" si="130"/>
        <v/>
      </c>
      <c r="I2799" t="str" cm="1">
        <f t="array" ref="I2799">_xlfn.IFS('Paraclinicos '!Q2734="","",'Paraclinicos '!Q2734&gt;=65,1,'Paraclinicos '!Q2734&lt;65,0)</f>
        <v/>
      </c>
      <c r="J2799" t="str" cm="1">
        <f t="array" ref="J2799">_xlfn.IFS('Paraclinicos '!I2734="","",'Paraclinicos '!I2734&gt;7,1,'Paraclinicos '!I2734&lt;=7,0)</f>
        <v/>
      </c>
      <c r="K2799" t="str" cm="1">
        <f t="array" ref="K2799">_xlfn.IFS('Paraclinicos '!W2734="","",'Paraclinicos '!W2734&lt;=8,1,'Paraclinicos '!W2734&gt;8,0)</f>
        <v/>
      </c>
      <c r="L2799" t="str" cm="1">
        <f t="array" ref="L2799">_xlfn.IFS('Paraclinicos '!S2734="","",'Paraclinicos '!S2734&gt;=30,1,'Paraclinicos '!S2734&lt;30,0)</f>
        <v/>
      </c>
      <c r="M2799" t="str" cm="1">
        <f t="array" ref="M2799">_xlfn.IFS(OR('Paraclinicos '!T2734="",'Paraclinicos '!U2734=""),"",OR('Paraclinicos '!T2734&lt;=90,'Paraclinicos '!U2734&lt;=60),1,OR('Paraclinicos '!T2734&gt;90,'Paraclinicos '!U2734&gt;60),0)</f>
        <v/>
      </c>
      <c r="N2799" s="45" t="str">
        <f t="shared" si="131"/>
        <v/>
      </c>
      <c r="O2799" t="str" cm="1">
        <f t="array" ref="O2799">_xlfn.IFS(OR('Paraclinicos '!M2734="",'Paraclinicos '!N2734="",'Paraclinicos '!N2734=0),"",'Paraclinicos '!M2734/'Paraclinicos '!N2734&lt;100,4,'Paraclinicos '!M2734/'Paraclinicos '!N2734&lt;200,3,'Paraclinicos '!M2734/'Paraclinicos '!N2734&lt;300,2,'Paraclinicos '!M2734/'Paraclinicos '!N2734&lt;400,1,'Paraclinicos '!M2734/'Paraclinicos '!N2734&gt;=400,0)</f>
        <v/>
      </c>
      <c r="P2799" t="str" cm="1">
        <f t="array" ref="P2799">_xlfn.IFS('Paraclinicos '!C2734="","",'Paraclinicos '!C2734&lt;20,4,'Paraclinicos '!C2734&lt;50,3,'Paraclinicos '!C2734&lt;100,2,'Paraclinicos '!C2734&lt;150,1,'Paraclinicos '!C2734&gt;150,0)</f>
        <v/>
      </c>
      <c r="Q2799" t="str" cm="1">
        <f t="array" ref="Q2799">_xlfn.IFS('Paraclinicos '!O2734="","",'Paraclinicos '!O2734&lt;1.2,0,'Paraclinicos '!O2734&lt;2,1,'Paraclinicos '!O2734&lt;3.5,2,'Paraclinicos '!O2734&lt;5,3,'Paraclinicos '!O2734&gt;5,4)</f>
        <v/>
      </c>
      <c r="R2799" t="str" cm="1">
        <f t="array" ref="R2799">_xlfn.IFS('Paraclinicos '!J2734="","",'Paraclinicos '!J2734&lt;1.2,0,'Paraclinicos '!J2734&lt;2,1,'Paraclinicos '!J2734&lt;6,2,'Paraclinicos '!J2734&lt;12,3,'Paraclinicos '!J2734&gt;=12,4)</f>
        <v/>
      </c>
      <c r="S2799" t="str" cm="1">
        <f t="array" ref="S2799">_xlfn.IFS('Paraclinicos '!Y2734="","",'Paraclinicos '!Y2734&lt;70,1,'Paraclinicos '!Y2734&gt;=70,0)</f>
        <v/>
      </c>
      <c r="T2799" t="str" cm="1">
        <f t="array" ref="T2799">_xlfn.IFS('Paraclinicos '!W2734="","",'Paraclinicos '!W2734&lt;6,4,'Paraclinicos '!W2734&lt;10,3,'Paraclinicos '!W2734&lt;13,2,'Paraclinicos '!W2734&lt;15,1,'Paraclinicos '!W2734=15,0)</f>
        <v/>
      </c>
      <c r="U2799" s="54" t="str">
        <f t="shared" si="129"/>
        <v/>
      </c>
      <c r="V2799" t="str" cm="1">
        <f t="array" ref="V2799">_xlfn.IFS('Paraclinicos '!S2734="","",OR('Paraclinicos '!S2734&lt;=8,'Paraclinicos '!S2734&gt;=25),3,'Paraclinicos '!S2734&lt;12,1,'Paraclinicos '!S2734&lt;21,0,'Paraclinicos '!S2734&lt;25,2)</f>
        <v/>
      </c>
      <c r="W2799" t="str">
        <f>IFERROR(IF(INDEX('BD Demog para scores enalazar'!Y$2:'BD Demog para scores enalazar'!Y$3000,MATCH(Formulas!A2799,'BD Demog para scores enalazar'!A$2:'BD Demog para scores enalazar'!A$3000,0))=1,"SI","NO"),"")</f>
        <v/>
      </c>
      <c r="X2799" s="9" t="str">
        <f>IFERROR(IF(INDEX('BD Demog para scores enalazar'!AJ$2:'BD Demog para scores enalazar'!AJ$3000,MATCH(Formulas!A2799,'BD Demog para scores enalazar'!A$2:'BD Demog para scores enalazar'!A$3000,0))=1,"SI","NO"),"")</f>
        <v/>
      </c>
      <c r="Y2799" t="str" cm="1">
        <f t="array" ref="Y2799">IF(AND(W2799="NO",X2799="NO"),_xlfn.IFS('Paraclinicos '!K2734&lt;=91,3,'Paraclinicos '!K2734&lt;94,2,'Paraclinicos '!K2734&lt;96,1,'Paraclinicos '!K2734&gt;=96,0),"")</f>
        <v/>
      </c>
      <c r="Z2799" t="str" cm="1">
        <f t="array" ref="Z2799">IF(OR(W2799="SI",X2799="SI"),_xlfn.IFS(OR(AND('Paraclinicos '!K2735&lt;=83),AND('Paraclinicos '!K2735&gt;=97,AA2799=2)),3,OR(AND('Paraclinicos '!K2735&lt;=86),AND('Paraclinicos '!K2735&gt;=94,AA2799=2)),2,OR(AND('Paraclinicos '!K2735&lt;=88),AND('Paraclinicos '!K2735&gt;=92,AA2799=2)),1,OR(AND('Paraclinicos '!K2735&gt;=88,'Paraclinicos '!K2735&lt;=92),AND('Paraclinicos '!K2735&gt;=93,AA2799=0)),0),"")</f>
        <v/>
      </c>
      <c r="AA2799" t="str" cm="1">
        <f t="array" ref="AA2799">_xlfn.IFS('Paraclinicos '!E2734="","",'Paraclinicos '!E2734="Oxigeno",2,'Paraclinicos '!E2734="Aire",0)</f>
        <v/>
      </c>
    </row>
    <row r="2800" spans="1:27" x14ac:dyDescent="0.25">
      <c r="A2800">
        <f>'Paraclinicos '!A2735</f>
        <v>0</v>
      </c>
      <c r="B2800" s="3">
        <f>'Paraclinicos '!R2735</f>
        <v>0</v>
      </c>
      <c r="C2800" t="str" cm="1">
        <f t="array" ref="C2800">_xlfn.IFS('Paraclinicos '!Q2735="","",'Paraclinicos '!Q2735&gt;60,3,'Paraclinicos '!Q2735&lt;=60,1)</f>
        <v/>
      </c>
      <c r="D2800" t="str">
        <f>IFERROR(IF(INDEX('BD Demog para scores enalazar'!BC$2:BC$3000,MATCH(Formulas!A2800,'BD Demog para scores enalazar'!A$2:A$3000,0))=0,"SI","NO"),"")</f>
        <v/>
      </c>
      <c r="E2800" t="str" cm="1">
        <f t="array" ref="E2800">_xlfn.IFS(D2800="","",D2800="SI",4,D2800="NO",1)</f>
        <v/>
      </c>
      <c r="F2800" t="str" cm="1">
        <f t="array" ref="F2800">_xlfn.IFS('Paraclinicos '!B2735="","",'Paraclinicos '!B2735&gt;1,1,'Paraclinicos '!B2735&lt;=1,3)</f>
        <v/>
      </c>
      <c r="G2800" t="str" cm="1">
        <f t="array" ref="G2800">_xlfn.IFS('Paraclinicos '!D2735="","",AND('Paraclinicos '!D2735&gt;=250,'Paraclinicos '!D2735&lt;=500),2,'Paraclinicos '!D2735&gt;500,3,'Paraclinicos '!D2735&lt;250,1)</f>
        <v/>
      </c>
      <c r="H2800" s="50" t="str">
        <f t="shared" si="130"/>
        <v/>
      </c>
      <c r="I2800" t="str" cm="1">
        <f t="array" ref="I2800">_xlfn.IFS('Paraclinicos '!Q2735="","",'Paraclinicos '!Q2735&gt;=65,1,'Paraclinicos '!Q2735&lt;65,0)</f>
        <v/>
      </c>
      <c r="J2800" t="str" cm="1">
        <f t="array" ref="J2800">_xlfn.IFS('Paraclinicos '!I2735="","",'Paraclinicos '!I2735&gt;7,1,'Paraclinicos '!I2735&lt;=7,0)</f>
        <v/>
      </c>
      <c r="K2800" t="str" cm="1">
        <f t="array" ref="K2800">_xlfn.IFS('Paraclinicos '!W2735="","",'Paraclinicos '!W2735&lt;=8,1,'Paraclinicos '!W2735&gt;8,0)</f>
        <v/>
      </c>
      <c r="L2800" t="str" cm="1">
        <f t="array" ref="L2800">_xlfn.IFS('Paraclinicos '!S2735="","",'Paraclinicos '!S2735&gt;=30,1,'Paraclinicos '!S2735&lt;30,0)</f>
        <v/>
      </c>
      <c r="M2800" t="str" cm="1">
        <f t="array" ref="M2800">_xlfn.IFS(OR('Paraclinicos '!T2735="",'Paraclinicos '!U2735=""),"",OR('Paraclinicos '!T2735&lt;=90,'Paraclinicos '!U2735&lt;=60),1,OR('Paraclinicos '!T2735&gt;90,'Paraclinicos '!U2735&gt;60),0)</f>
        <v/>
      </c>
      <c r="N2800" s="45" t="str">
        <f t="shared" si="131"/>
        <v/>
      </c>
      <c r="O2800" t="str" cm="1">
        <f t="array" ref="O2800">_xlfn.IFS(OR('Paraclinicos '!M2735="",'Paraclinicos '!N2735="",'Paraclinicos '!N2735=0),"",'Paraclinicos '!M2735/'Paraclinicos '!N2735&lt;100,4,'Paraclinicos '!M2735/'Paraclinicos '!N2735&lt;200,3,'Paraclinicos '!M2735/'Paraclinicos '!N2735&lt;300,2,'Paraclinicos '!M2735/'Paraclinicos '!N2735&lt;400,1,'Paraclinicos '!M2735/'Paraclinicos '!N2735&gt;=400,0)</f>
        <v/>
      </c>
      <c r="P2800" t="str" cm="1">
        <f t="array" ref="P2800">_xlfn.IFS('Paraclinicos '!C2735="","",'Paraclinicos '!C2735&lt;20,4,'Paraclinicos '!C2735&lt;50,3,'Paraclinicos '!C2735&lt;100,2,'Paraclinicos '!C2735&lt;150,1,'Paraclinicos '!C2735&gt;150,0)</f>
        <v/>
      </c>
      <c r="Q2800" t="str" cm="1">
        <f t="array" ref="Q2800">_xlfn.IFS('Paraclinicos '!O2735="","",'Paraclinicos '!O2735&lt;1.2,0,'Paraclinicos '!O2735&lt;2,1,'Paraclinicos '!O2735&lt;3.5,2,'Paraclinicos '!O2735&lt;5,3,'Paraclinicos '!O2735&gt;5,4)</f>
        <v/>
      </c>
      <c r="R2800" t="str" cm="1">
        <f t="array" ref="R2800">_xlfn.IFS('Paraclinicos '!J2735="","",'Paraclinicos '!J2735&lt;1.2,0,'Paraclinicos '!J2735&lt;2,1,'Paraclinicos '!J2735&lt;6,2,'Paraclinicos '!J2735&lt;12,3,'Paraclinicos '!J2735&gt;=12,4)</f>
        <v/>
      </c>
      <c r="S2800" t="str" cm="1">
        <f t="array" ref="S2800">_xlfn.IFS('Paraclinicos '!Y2735="","",'Paraclinicos '!Y2735&lt;70,1,'Paraclinicos '!Y2735&gt;=70,0)</f>
        <v/>
      </c>
      <c r="T2800" t="str" cm="1">
        <f t="array" ref="T2800">_xlfn.IFS('Paraclinicos '!W2735="","",'Paraclinicos '!W2735&lt;6,4,'Paraclinicos '!W2735&lt;10,3,'Paraclinicos '!W2735&lt;13,2,'Paraclinicos '!W2735&lt;15,1,'Paraclinicos '!W2735=15,0)</f>
        <v/>
      </c>
      <c r="U2800" s="54" t="str">
        <f t="shared" si="129"/>
        <v/>
      </c>
      <c r="V2800" t="str" cm="1">
        <f t="array" ref="V2800">_xlfn.IFS('Paraclinicos '!S2735="","",OR('Paraclinicos '!S2735&lt;=8,'Paraclinicos '!S2735&gt;=25),3,'Paraclinicos '!S2735&lt;12,1,'Paraclinicos '!S2735&lt;21,0,'Paraclinicos '!S2735&lt;25,2)</f>
        <v/>
      </c>
      <c r="W2800" t="str">
        <f>IFERROR(IF(INDEX('BD Demog para scores enalazar'!Y$2:'BD Demog para scores enalazar'!Y$3000,MATCH(Formulas!A2800,'BD Demog para scores enalazar'!A$2:'BD Demog para scores enalazar'!A$3000,0))=1,"SI","NO"),"")</f>
        <v/>
      </c>
      <c r="X2800" s="9" t="str">
        <f>IFERROR(IF(INDEX('BD Demog para scores enalazar'!AJ$2:'BD Demog para scores enalazar'!AJ$3000,MATCH(Formulas!A2800,'BD Demog para scores enalazar'!A$2:'BD Demog para scores enalazar'!A$3000,0))=1,"SI","NO"),"")</f>
        <v/>
      </c>
      <c r="Y2800" t="str" cm="1">
        <f t="array" ref="Y2800">IF(AND(W2800="NO",X2800="NO"),_xlfn.IFS('Paraclinicos '!K2735&lt;=91,3,'Paraclinicos '!K2735&lt;94,2,'Paraclinicos '!K2735&lt;96,1,'Paraclinicos '!K2735&gt;=96,0),"")</f>
        <v/>
      </c>
      <c r="Z2800" t="str" cm="1">
        <f t="array" ref="Z2800">IF(OR(W2800="SI",X2800="SI"),_xlfn.IFS(OR(AND('Paraclinicos '!K2736&lt;=83),AND('Paraclinicos '!K2736&gt;=97,AA2800=2)),3,OR(AND('Paraclinicos '!K2736&lt;=86),AND('Paraclinicos '!K2736&gt;=94,AA2800=2)),2,OR(AND('Paraclinicos '!K2736&lt;=88),AND('Paraclinicos '!K2736&gt;=92,AA2800=2)),1,OR(AND('Paraclinicos '!K2736&gt;=88,'Paraclinicos '!K2736&lt;=92),AND('Paraclinicos '!K2736&gt;=93,AA2800=0)),0),"")</f>
        <v/>
      </c>
      <c r="AA2800" t="str" cm="1">
        <f t="array" ref="AA2800">_xlfn.IFS('Paraclinicos '!E2735="","",'Paraclinicos '!E2735="Oxigeno",2,'Paraclinicos '!E2735="Aire",0)</f>
        <v/>
      </c>
    </row>
    <row r="2801" spans="1:27" x14ac:dyDescent="0.25">
      <c r="A2801">
        <f>'Paraclinicos '!A2736</f>
        <v>0</v>
      </c>
      <c r="B2801" s="3">
        <f>'Paraclinicos '!R2736</f>
        <v>0</v>
      </c>
      <c r="C2801" t="str" cm="1">
        <f t="array" ref="C2801">_xlfn.IFS('Paraclinicos '!Q2736="","",'Paraclinicos '!Q2736&gt;60,3,'Paraclinicos '!Q2736&lt;=60,1)</f>
        <v/>
      </c>
      <c r="D2801" t="str">
        <f>IFERROR(IF(INDEX('BD Demog para scores enalazar'!BC$2:BC$3000,MATCH(Formulas!A2801,'BD Demog para scores enalazar'!A$2:A$3000,0))=0,"SI","NO"),"")</f>
        <v/>
      </c>
      <c r="E2801" t="str" cm="1">
        <f t="array" ref="E2801">_xlfn.IFS(D2801="","",D2801="SI",4,D2801="NO",1)</f>
        <v/>
      </c>
      <c r="F2801" t="str" cm="1">
        <f t="array" ref="F2801">_xlfn.IFS('Paraclinicos '!B2736="","",'Paraclinicos '!B2736&gt;1,1,'Paraclinicos '!B2736&lt;=1,3)</f>
        <v/>
      </c>
      <c r="G2801" t="str" cm="1">
        <f t="array" ref="G2801">_xlfn.IFS('Paraclinicos '!D2736="","",AND('Paraclinicos '!D2736&gt;=250,'Paraclinicos '!D2736&lt;=500),2,'Paraclinicos '!D2736&gt;500,3,'Paraclinicos '!D2736&lt;250,1)</f>
        <v/>
      </c>
      <c r="H2801" s="50" t="str">
        <f t="shared" si="130"/>
        <v/>
      </c>
      <c r="I2801" t="str" cm="1">
        <f t="array" ref="I2801">_xlfn.IFS('Paraclinicos '!Q2736="","",'Paraclinicos '!Q2736&gt;=65,1,'Paraclinicos '!Q2736&lt;65,0)</f>
        <v/>
      </c>
      <c r="J2801" t="str" cm="1">
        <f t="array" ref="J2801">_xlfn.IFS('Paraclinicos '!I2736="","",'Paraclinicos '!I2736&gt;7,1,'Paraclinicos '!I2736&lt;=7,0)</f>
        <v/>
      </c>
      <c r="K2801" t="str" cm="1">
        <f t="array" ref="K2801">_xlfn.IFS('Paraclinicos '!W2736="","",'Paraclinicos '!W2736&lt;=8,1,'Paraclinicos '!W2736&gt;8,0)</f>
        <v/>
      </c>
      <c r="L2801" t="str" cm="1">
        <f t="array" ref="L2801">_xlfn.IFS('Paraclinicos '!S2736="","",'Paraclinicos '!S2736&gt;=30,1,'Paraclinicos '!S2736&lt;30,0)</f>
        <v/>
      </c>
      <c r="M2801" t="str" cm="1">
        <f t="array" ref="M2801">_xlfn.IFS(OR('Paraclinicos '!T2736="",'Paraclinicos '!U2736=""),"",OR('Paraclinicos '!T2736&lt;=90,'Paraclinicos '!U2736&lt;=60),1,OR('Paraclinicos '!T2736&gt;90,'Paraclinicos '!U2736&gt;60),0)</f>
        <v/>
      </c>
      <c r="N2801" s="45" t="str">
        <f t="shared" si="131"/>
        <v/>
      </c>
      <c r="O2801" t="str" cm="1">
        <f t="array" ref="O2801">_xlfn.IFS(OR('Paraclinicos '!M2736="",'Paraclinicos '!N2736="",'Paraclinicos '!N2736=0),"",'Paraclinicos '!M2736/'Paraclinicos '!N2736&lt;100,4,'Paraclinicos '!M2736/'Paraclinicos '!N2736&lt;200,3,'Paraclinicos '!M2736/'Paraclinicos '!N2736&lt;300,2,'Paraclinicos '!M2736/'Paraclinicos '!N2736&lt;400,1,'Paraclinicos '!M2736/'Paraclinicos '!N2736&gt;=400,0)</f>
        <v/>
      </c>
      <c r="P2801" t="str" cm="1">
        <f t="array" ref="P2801">_xlfn.IFS('Paraclinicos '!C2736="","",'Paraclinicos '!C2736&lt;20,4,'Paraclinicos '!C2736&lt;50,3,'Paraclinicos '!C2736&lt;100,2,'Paraclinicos '!C2736&lt;150,1,'Paraclinicos '!C2736&gt;150,0)</f>
        <v/>
      </c>
      <c r="Q2801" t="str" cm="1">
        <f t="array" ref="Q2801">_xlfn.IFS('Paraclinicos '!O2736="","",'Paraclinicos '!O2736&lt;1.2,0,'Paraclinicos '!O2736&lt;2,1,'Paraclinicos '!O2736&lt;3.5,2,'Paraclinicos '!O2736&lt;5,3,'Paraclinicos '!O2736&gt;5,4)</f>
        <v/>
      </c>
      <c r="R2801" t="str" cm="1">
        <f t="array" ref="R2801">_xlfn.IFS('Paraclinicos '!J2736="","",'Paraclinicos '!J2736&lt;1.2,0,'Paraclinicos '!J2736&lt;2,1,'Paraclinicos '!J2736&lt;6,2,'Paraclinicos '!J2736&lt;12,3,'Paraclinicos '!J2736&gt;=12,4)</f>
        <v/>
      </c>
      <c r="S2801" t="str" cm="1">
        <f t="array" ref="S2801">_xlfn.IFS('Paraclinicos '!Y2736="","",'Paraclinicos '!Y2736&lt;70,1,'Paraclinicos '!Y2736&gt;=70,0)</f>
        <v/>
      </c>
      <c r="T2801" t="str" cm="1">
        <f t="array" ref="T2801">_xlfn.IFS('Paraclinicos '!W2736="","",'Paraclinicos '!W2736&lt;6,4,'Paraclinicos '!W2736&lt;10,3,'Paraclinicos '!W2736&lt;13,2,'Paraclinicos '!W2736&lt;15,1,'Paraclinicos '!W2736=15,0)</f>
        <v/>
      </c>
      <c r="U2801" s="54" t="str">
        <f t="shared" si="129"/>
        <v/>
      </c>
      <c r="V2801" t="str" cm="1">
        <f t="array" ref="V2801">_xlfn.IFS('Paraclinicos '!S2736="","",OR('Paraclinicos '!S2736&lt;=8,'Paraclinicos '!S2736&gt;=25),3,'Paraclinicos '!S2736&lt;12,1,'Paraclinicos '!S2736&lt;21,0,'Paraclinicos '!S2736&lt;25,2)</f>
        <v/>
      </c>
      <c r="W2801" t="str">
        <f>IFERROR(IF(INDEX('BD Demog para scores enalazar'!Y$2:'BD Demog para scores enalazar'!Y$3000,MATCH(Formulas!A2801,'BD Demog para scores enalazar'!A$2:'BD Demog para scores enalazar'!A$3000,0))=1,"SI","NO"),"")</f>
        <v/>
      </c>
      <c r="X2801" s="9" t="str">
        <f>IFERROR(IF(INDEX('BD Demog para scores enalazar'!AJ$2:'BD Demog para scores enalazar'!AJ$3000,MATCH(Formulas!A2801,'BD Demog para scores enalazar'!A$2:'BD Demog para scores enalazar'!A$3000,0))=1,"SI","NO"),"")</f>
        <v/>
      </c>
      <c r="Y2801" t="str" cm="1">
        <f t="array" ref="Y2801">IF(AND(W2801="NO",X2801="NO"),_xlfn.IFS('Paraclinicos '!K2736&lt;=91,3,'Paraclinicos '!K2736&lt;94,2,'Paraclinicos '!K2736&lt;96,1,'Paraclinicos '!K2736&gt;=96,0),"")</f>
        <v/>
      </c>
      <c r="Z2801" t="str" cm="1">
        <f t="array" ref="Z2801">IF(OR(W2801="SI",X2801="SI"),_xlfn.IFS(OR(AND('Paraclinicos '!K2737&lt;=83),AND('Paraclinicos '!K2737&gt;=97,AA2801=2)),3,OR(AND('Paraclinicos '!K2737&lt;=86),AND('Paraclinicos '!K2737&gt;=94,AA2801=2)),2,OR(AND('Paraclinicos '!K2737&lt;=88),AND('Paraclinicos '!K2737&gt;=92,AA2801=2)),1,OR(AND('Paraclinicos '!K2737&gt;=88,'Paraclinicos '!K2737&lt;=92),AND('Paraclinicos '!K2737&gt;=93,AA2801=0)),0),"")</f>
        <v/>
      </c>
      <c r="AA2801" t="str" cm="1">
        <f t="array" ref="AA2801">_xlfn.IFS('Paraclinicos '!E2736="","",'Paraclinicos '!E2736="Oxigeno",2,'Paraclinicos '!E2736="Aire",0)</f>
        <v/>
      </c>
    </row>
    <row r="2802" spans="1:27" x14ac:dyDescent="0.25">
      <c r="A2802">
        <f>'Paraclinicos '!A2737</f>
        <v>0</v>
      </c>
      <c r="B2802" s="3">
        <f>'Paraclinicos '!R2737</f>
        <v>0</v>
      </c>
      <c r="C2802" t="str" cm="1">
        <f t="array" ref="C2802">_xlfn.IFS('Paraclinicos '!Q2737="","",'Paraclinicos '!Q2737&gt;60,3,'Paraclinicos '!Q2737&lt;=60,1)</f>
        <v/>
      </c>
      <c r="D2802" t="str">
        <f>IFERROR(IF(INDEX('BD Demog para scores enalazar'!BC$2:BC$3000,MATCH(Formulas!A2802,'BD Demog para scores enalazar'!A$2:A$3000,0))=0,"SI","NO"),"")</f>
        <v/>
      </c>
      <c r="E2802" t="str" cm="1">
        <f t="array" ref="E2802">_xlfn.IFS(D2802="","",D2802="SI",4,D2802="NO",1)</f>
        <v/>
      </c>
      <c r="F2802" t="str" cm="1">
        <f t="array" ref="F2802">_xlfn.IFS('Paraclinicos '!B2737="","",'Paraclinicos '!B2737&gt;1,1,'Paraclinicos '!B2737&lt;=1,3)</f>
        <v/>
      </c>
      <c r="G2802" t="str" cm="1">
        <f t="array" ref="G2802">_xlfn.IFS('Paraclinicos '!D2737="","",AND('Paraclinicos '!D2737&gt;=250,'Paraclinicos '!D2737&lt;=500),2,'Paraclinicos '!D2737&gt;500,3,'Paraclinicos '!D2737&lt;250,1)</f>
        <v/>
      </c>
      <c r="H2802" s="50" t="str">
        <f t="shared" si="130"/>
        <v/>
      </c>
      <c r="I2802" t="str" cm="1">
        <f t="array" ref="I2802">_xlfn.IFS('Paraclinicos '!Q2737="","",'Paraclinicos '!Q2737&gt;=65,1,'Paraclinicos '!Q2737&lt;65,0)</f>
        <v/>
      </c>
      <c r="J2802" t="str" cm="1">
        <f t="array" ref="J2802">_xlfn.IFS('Paraclinicos '!I2737="","",'Paraclinicos '!I2737&gt;7,1,'Paraclinicos '!I2737&lt;=7,0)</f>
        <v/>
      </c>
      <c r="K2802" t="str" cm="1">
        <f t="array" ref="K2802">_xlfn.IFS('Paraclinicos '!W2737="","",'Paraclinicos '!W2737&lt;=8,1,'Paraclinicos '!W2737&gt;8,0)</f>
        <v/>
      </c>
      <c r="L2802" t="str" cm="1">
        <f t="array" ref="L2802">_xlfn.IFS('Paraclinicos '!S2737="","",'Paraclinicos '!S2737&gt;=30,1,'Paraclinicos '!S2737&lt;30,0)</f>
        <v/>
      </c>
      <c r="M2802" t="str" cm="1">
        <f t="array" ref="M2802">_xlfn.IFS(OR('Paraclinicos '!T2737="",'Paraclinicos '!U2737=""),"",OR('Paraclinicos '!T2737&lt;=90,'Paraclinicos '!U2737&lt;=60),1,OR('Paraclinicos '!T2737&gt;90,'Paraclinicos '!U2737&gt;60),0)</f>
        <v/>
      </c>
      <c r="N2802" s="45" t="str">
        <f t="shared" si="131"/>
        <v/>
      </c>
      <c r="O2802" t="str" cm="1">
        <f t="array" ref="O2802">_xlfn.IFS(OR('Paraclinicos '!M2737="",'Paraclinicos '!N2737="",'Paraclinicos '!N2737=0),"",'Paraclinicos '!M2737/'Paraclinicos '!N2737&lt;100,4,'Paraclinicos '!M2737/'Paraclinicos '!N2737&lt;200,3,'Paraclinicos '!M2737/'Paraclinicos '!N2737&lt;300,2,'Paraclinicos '!M2737/'Paraclinicos '!N2737&lt;400,1,'Paraclinicos '!M2737/'Paraclinicos '!N2737&gt;=400,0)</f>
        <v/>
      </c>
      <c r="P2802" t="str" cm="1">
        <f t="array" ref="P2802">_xlfn.IFS('Paraclinicos '!C2737="","",'Paraclinicos '!C2737&lt;20,4,'Paraclinicos '!C2737&lt;50,3,'Paraclinicos '!C2737&lt;100,2,'Paraclinicos '!C2737&lt;150,1,'Paraclinicos '!C2737&gt;150,0)</f>
        <v/>
      </c>
      <c r="Q2802" t="str" cm="1">
        <f t="array" ref="Q2802">_xlfn.IFS('Paraclinicos '!O2737="","",'Paraclinicos '!O2737&lt;1.2,0,'Paraclinicos '!O2737&lt;2,1,'Paraclinicos '!O2737&lt;3.5,2,'Paraclinicos '!O2737&lt;5,3,'Paraclinicos '!O2737&gt;5,4)</f>
        <v/>
      </c>
      <c r="R2802" t="str" cm="1">
        <f t="array" ref="R2802">_xlfn.IFS('Paraclinicos '!J2737="","",'Paraclinicos '!J2737&lt;1.2,0,'Paraclinicos '!J2737&lt;2,1,'Paraclinicos '!J2737&lt;6,2,'Paraclinicos '!J2737&lt;12,3,'Paraclinicos '!J2737&gt;=12,4)</f>
        <v/>
      </c>
      <c r="S2802" t="str" cm="1">
        <f t="array" ref="S2802">_xlfn.IFS('Paraclinicos '!Y2737="","",'Paraclinicos '!Y2737&lt;70,1,'Paraclinicos '!Y2737&gt;=70,0)</f>
        <v/>
      </c>
      <c r="T2802" t="str" cm="1">
        <f t="array" ref="T2802">_xlfn.IFS('Paraclinicos '!W2737="","",'Paraclinicos '!W2737&lt;6,4,'Paraclinicos '!W2737&lt;10,3,'Paraclinicos '!W2737&lt;13,2,'Paraclinicos '!W2737&lt;15,1,'Paraclinicos '!W2737=15,0)</f>
        <v/>
      </c>
      <c r="U2802" s="54" t="str">
        <f t="shared" si="129"/>
        <v/>
      </c>
      <c r="V2802" t="str" cm="1">
        <f t="array" ref="V2802">_xlfn.IFS('Paraclinicos '!S2737="","",OR('Paraclinicos '!S2737&lt;=8,'Paraclinicos '!S2737&gt;=25),3,'Paraclinicos '!S2737&lt;12,1,'Paraclinicos '!S2737&lt;21,0,'Paraclinicos '!S2737&lt;25,2)</f>
        <v/>
      </c>
      <c r="W2802" t="str">
        <f>IFERROR(IF(INDEX('BD Demog para scores enalazar'!Y$2:'BD Demog para scores enalazar'!Y$3000,MATCH(Formulas!A2802,'BD Demog para scores enalazar'!A$2:'BD Demog para scores enalazar'!A$3000,0))=1,"SI","NO"),"")</f>
        <v/>
      </c>
      <c r="X2802" s="9" t="str">
        <f>IFERROR(IF(INDEX('BD Demog para scores enalazar'!AJ$2:'BD Demog para scores enalazar'!AJ$3000,MATCH(Formulas!A2802,'BD Demog para scores enalazar'!A$2:'BD Demog para scores enalazar'!A$3000,0))=1,"SI","NO"),"")</f>
        <v/>
      </c>
      <c r="Y2802" t="str" cm="1">
        <f t="array" ref="Y2802">IF(AND(W2802="NO",X2802="NO"),_xlfn.IFS('Paraclinicos '!K2737&lt;=91,3,'Paraclinicos '!K2737&lt;94,2,'Paraclinicos '!K2737&lt;96,1,'Paraclinicos '!K2737&gt;=96,0),"")</f>
        <v/>
      </c>
      <c r="Z2802" t="str" cm="1">
        <f t="array" ref="Z2802">IF(OR(W2802="SI",X2802="SI"),_xlfn.IFS(OR(AND('Paraclinicos '!K2738&lt;=83),AND('Paraclinicos '!K2738&gt;=97,AA2802=2)),3,OR(AND('Paraclinicos '!K2738&lt;=86),AND('Paraclinicos '!K2738&gt;=94,AA2802=2)),2,OR(AND('Paraclinicos '!K2738&lt;=88),AND('Paraclinicos '!K2738&gt;=92,AA2802=2)),1,OR(AND('Paraclinicos '!K2738&gt;=88,'Paraclinicos '!K2738&lt;=92),AND('Paraclinicos '!K2738&gt;=93,AA2802=0)),0),"")</f>
        <v/>
      </c>
      <c r="AA2802" t="str" cm="1">
        <f t="array" ref="AA2802">_xlfn.IFS('Paraclinicos '!E2737="","",'Paraclinicos '!E2737="Oxigeno",2,'Paraclinicos '!E2737="Aire",0)</f>
        <v/>
      </c>
    </row>
    <row r="2803" spans="1:27" x14ac:dyDescent="0.25">
      <c r="A2803">
        <f>'Paraclinicos '!A2738</f>
        <v>0</v>
      </c>
      <c r="B2803" s="3">
        <f>'Paraclinicos '!R2738</f>
        <v>0</v>
      </c>
      <c r="C2803" t="str" cm="1">
        <f t="array" ref="C2803">_xlfn.IFS('Paraclinicos '!Q2738="","",'Paraclinicos '!Q2738&gt;60,3,'Paraclinicos '!Q2738&lt;=60,1)</f>
        <v/>
      </c>
      <c r="D2803" t="str">
        <f>IFERROR(IF(INDEX('BD Demog para scores enalazar'!BC$2:BC$3000,MATCH(Formulas!A2803,'BD Demog para scores enalazar'!A$2:A$3000,0))=0,"SI","NO"),"")</f>
        <v/>
      </c>
      <c r="E2803" t="str" cm="1">
        <f t="array" ref="E2803">_xlfn.IFS(D2803="","",D2803="SI",4,D2803="NO",1)</f>
        <v/>
      </c>
      <c r="F2803" t="str" cm="1">
        <f t="array" ref="F2803">_xlfn.IFS('Paraclinicos '!B2738="","",'Paraclinicos '!B2738&gt;1,1,'Paraclinicos '!B2738&lt;=1,3)</f>
        <v/>
      </c>
      <c r="G2803" t="str" cm="1">
        <f t="array" ref="G2803">_xlfn.IFS('Paraclinicos '!D2738="","",AND('Paraclinicos '!D2738&gt;=250,'Paraclinicos '!D2738&lt;=500),2,'Paraclinicos '!D2738&gt;500,3,'Paraclinicos '!D2738&lt;250,1)</f>
        <v/>
      </c>
      <c r="H2803" s="50" t="str">
        <f t="shared" si="130"/>
        <v/>
      </c>
      <c r="I2803" t="str" cm="1">
        <f t="array" ref="I2803">_xlfn.IFS('Paraclinicos '!Q2738="","",'Paraclinicos '!Q2738&gt;=65,1,'Paraclinicos '!Q2738&lt;65,0)</f>
        <v/>
      </c>
      <c r="J2803" t="str" cm="1">
        <f t="array" ref="J2803">_xlfn.IFS('Paraclinicos '!I2738="","",'Paraclinicos '!I2738&gt;7,1,'Paraclinicos '!I2738&lt;=7,0)</f>
        <v/>
      </c>
      <c r="K2803" t="str" cm="1">
        <f t="array" ref="K2803">_xlfn.IFS('Paraclinicos '!W2738="","",'Paraclinicos '!W2738&lt;=8,1,'Paraclinicos '!W2738&gt;8,0)</f>
        <v/>
      </c>
      <c r="L2803" t="str" cm="1">
        <f t="array" ref="L2803">_xlfn.IFS('Paraclinicos '!S2738="","",'Paraclinicos '!S2738&gt;=30,1,'Paraclinicos '!S2738&lt;30,0)</f>
        <v/>
      </c>
      <c r="M2803" t="str" cm="1">
        <f t="array" ref="M2803">_xlfn.IFS(OR('Paraclinicos '!T2738="",'Paraclinicos '!U2738=""),"",OR('Paraclinicos '!T2738&lt;=90,'Paraclinicos '!U2738&lt;=60),1,OR('Paraclinicos '!T2738&gt;90,'Paraclinicos '!U2738&gt;60),0)</f>
        <v/>
      </c>
      <c r="N2803" s="45" t="str">
        <f t="shared" si="131"/>
        <v/>
      </c>
      <c r="O2803" t="str" cm="1">
        <f t="array" ref="O2803">_xlfn.IFS(OR('Paraclinicos '!M2738="",'Paraclinicos '!N2738="",'Paraclinicos '!N2738=0),"",'Paraclinicos '!M2738/'Paraclinicos '!N2738&lt;100,4,'Paraclinicos '!M2738/'Paraclinicos '!N2738&lt;200,3,'Paraclinicos '!M2738/'Paraclinicos '!N2738&lt;300,2,'Paraclinicos '!M2738/'Paraclinicos '!N2738&lt;400,1,'Paraclinicos '!M2738/'Paraclinicos '!N2738&gt;=400,0)</f>
        <v/>
      </c>
      <c r="P2803" t="str" cm="1">
        <f t="array" ref="P2803">_xlfn.IFS('Paraclinicos '!C2738="","",'Paraclinicos '!C2738&lt;20,4,'Paraclinicos '!C2738&lt;50,3,'Paraclinicos '!C2738&lt;100,2,'Paraclinicos '!C2738&lt;150,1,'Paraclinicos '!C2738&gt;150,0)</f>
        <v/>
      </c>
      <c r="Q2803" t="str" cm="1">
        <f t="array" ref="Q2803">_xlfn.IFS('Paraclinicos '!O2738="","",'Paraclinicos '!O2738&lt;1.2,0,'Paraclinicos '!O2738&lt;2,1,'Paraclinicos '!O2738&lt;3.5,2,'Paraclinicos '!O2738&lt;5,3,'Paraclinicos '!O2738&gt;5,4)</f>
        <v/>
      </c>
      <c r="R2803" t="str" cm="1">
        <f t="array" ref="R2803">_xlfn.IFS('Paraclinicos '!J2738="","",'Paraclinicos '!J2738&lt;1.2,0,'Paraclinicos '!J2738&lt;2,1,'Paraclinicos '!J2738&lt;6,2,'Paraclinicos '!J2738&lt;12,3,'Paraclinicos '!J2738&gt;=12,4)</f>
        <v/>
      </c>
      <c r="S2803" t="str" cm="1">
        <f t="array" ref="S2803">_xlfn.IFS('Paraclinicos '!Y2738="","",'Paraclinicos '!Y2738&lt;70,1,'Paraclinicos '!Y2738&gt;=70,0)</f>
        <v/>
      </c>
      <c r="T2803" t="str" cm="1">
        <f t="array" ref="T2803">_xlfn.IFS('Paraclinicos '!W2738="","",'Paraclinicos '!W2738&lt;6,4,'Paraclinicos '!W2738&lt;10,3,'Paraclinicos '!W2738&lt;13,2,'Paraclinicos '!W2738&lt;15,1,'Paraclinicos '!W2738=15,0)</f>
        <v/>
      </c>
      <c r="U2803" s="54" t="str">
        <f t="shared" si="129"/>
        <v/>
      </c>
      <c r="V2803" t="str" cm="1">
        <f t="array" ref="V2803">_xlfn.IFS('Paraclinicos '!S2738="","",OR('Paraclinicos '!S2738&lt;=8,'Paraclinicos '!S2738&gt;=25),3,'Paraclinicos '!S2738&lt;12,1,'Paraclinicos '!S2738&lt;21,0,'Paraclinicos '!S2738&lt;25,2)</f>
        <v/>
      </c>
      <c r="W2803" t="str">
        <f>IFERROR(IF(INDEX('BD Demog para scores enalazar'!Y$2:'BD Demog para scores enalazar'!Y$3000,MATCH(Formulas!A2803,'BD Demog para scores enalazar'!A$2:'BD Demog para scores enalazar'!A$3000,0))=1,"SI","NO"),"")</f>
        <v/>
      </c>
      <c r="X2803" s="9" t="str">
        <f>IFERROR(IF(INDEX('BD Demog para scores enalazar'!AJ$2:'BD Demog para scores enalazar'!AJ$3000,MATCH(Formulas!A2803,'BD Demog para scores enalazar'!A$2:'BD Demog para scores enalazar'!A$3000,0))=1,"SI","NO"),"")</f>
        <v/>
      </c>
      <c r="Y2803" t="str" cm="1">
        <f t="array" ref="Y2803">IF(AND(W2803="NO",X2803="NO"),_xlfn.IFS('Paraclinicos '!K2738&lt;=91,3,'Paraclinicos '!K2738&lt;94,2,'Paraclinicos '!K2738&lt;96,1,'Paraclinicos '!K2738&gt;=96,0),"")</f>
        <v/>
      </c>
      <c r="Z2803" t="str" cm="1">
        <f t="array" ref="Z2803">IF(OR(W2803="SI",X2803="SI"),_xlfn.IFS(OR(AND('Paraclinicos '!K2739&lt;=83),AND('Paraclinicos '!K2739&gt;=97,AA2803=2)),3,OR(AND('Paraclinicos '!K2739&lt;=86),AND('Paraclinicos '!K2739&gt;=94,AA2803=2)),2,OR(AND('Paraclinicos '!K2739&lt;=88),AND('Paraclinicos '!K2739&gt;=92,AA2803=2)),1,OR(AND('Paraclinicos '!K2739&gt;=88,'Paraclinicos '!K2739&lt;=92),AND('Paraclinicos '!K2739&gt;=93,AA2803=0)),0),"")</f>
        <v/>
      </c>
      <c r="AA2803" t="str" cm="1">
        <f t="array" ref="AA2803">_xlfn.IFS('Paraclinicos '!E2738="","",'Paraclinicos '!E2738="Oxigeno",2,'Paraclinicos '!E2738="Aire",0)</f>
        <v/>
      </c>
    </row>
    <row r="2804" spans="1:27" x14ac:dyDescent="0.25">
      <c r="A2804">
        <f>'Paraclinicos '!A2739</f>
        <v>0</v>
      </c>
      <c r="B2804" s="3">
        <f>'Paraclinicos '!R2739</f>
        <v>0</v>
      </c>
      <c r="C2804" t="str" cm="1">
        <f t="array" ref="C2804">_xlfn.IFS('Paraclinicos '!Q2739="","",'Paraclinicos '!Q2739&gt;60,3,'Paraclinicos '!Q2739&lt;=60,1)</f>
        <v/>
      </c>
      <c r="D2804" t="str">
        <f>IFERROR(IF(INDEX('BD Demog para scores enalazar'!BC$2:BC$3000,MATCH(Formulas!A2804,'BD Demog para scores enalazar'!A$2:A$3000,0))=0,"SI","NO"),"")</f>
        <v/>
      </c>
      <c r="E2804" t="str" cm="1">
        <f t="array" ref="E2804">_xlfn.IFS(D2804="","",D2804="SI",4,D2804="NO",1)</f>
        <v/>
      </c>
      <c r="F2804" t="str" cm="1">
        <f t="array" ref="F2804">_xlfn.IFS('Paraclinicos '!B2739="","",'Paraclinicos '!B2739&gt;1,1,'Paraclinicos '!B2739&lt;=1,3)</f>
        <v/>
      </c>
      <c r="G2804" t="str" cm="1">
        <f t="array" ref="G2804">_xlfn.IFS('Paraclinicos '!D2739="","",AND('Paraclinicos '!D2739&gt;=250,'Paraclinicos '!D2739&lt;=500),2,'Paraclinicos '!D2739&gt;500,3,'Paraclinicos '!D2739&lt;250,1)</f>
        <v/>
      </c>
      <c r="H2804" s="50" t="str">
        <f t="shared" si="130"/>
        <v/>
      </c>
      <c r="I2804" t="str" cm="1">
        <f t="array" ref="I2804">_xlfn.IFS('Paraclinicos '!Q2739="","",'Paraclinicos '!Q2739&gt;=65,1,'Paraclinicos '!Q2739&lt;65,0)</f>
        <v/>
      </c>
      <c r="J2804" t="str" cm="1">
        <f t="array" ref="J2804">_xlfn.IFS('Paraclinicos '!I2739="","",'Paraclinicos '!I2739&gt;7,1,'Paraclinicos '!I2739&lt;=7,0)</f>
        <v/>
      </c>
      <c r="K2804" t="str" cm="1">
        <f t="array" ref="K2804">_xlfn.IFS('Paraclinicos '!W2739="","",'Paraclinicos '!W2739&lt;=8,1,'Paraclinicos '!W2739&gt;8,0)</f>
        <v/>
      </c>
      <c r="L2804" t="str" cm="1">
        <f t="array" ref="L2804">_xlfn.IFS('Paraclinicos '!S2739="","",'Paraclinicos '!S2739&gt;=30,1,'Paraclinicos '!S2739&lt;30,0)</f>
        <v/>
      </c>
      <c r="M2804" t="str" cm="1">
        <f t="array" ref="M2804">_xlfn.IFS(OR('Paraclinicos '!T2739="",'Paraclinicos '!U2739=""),"",OR('Paraclinicos '!T2739&lt;=90,'Paraclinicos '!U2739&lt;=60),1,OR('Paraclinicos '!T2739&gt;90,'Paraclinicos '!U2739&gt;60),0)</f>
        <v/>
      </c>
      <c r="N2804" s="45" t="str">
        <f t="shared" si="131"/>
        <v/>
      </c>
      <c r="O2804" t="str" cm="1">
        <f t="array" ref="O2804">_xlfn.IFS(OR('Paraclinicos '!M2739="",'Paraclinicos '!N2739="",'Paraclinicos '!N2739=0),"",'Paraclinicos '!M2739/'Paraclinicos '!N2739&lt;100,4,'Paraclinicos '!M2739/'Paraclinicos '!N2739&lt;200,3,'Paraclinicos '!M2739/'Paraclinicos '!N2739&lt;300,2,'Paraclinicos '!M2739/'Paraclinicos '!N2739&lt;400,1,'Paraclinicos '!M2739/'Paraclinicos '!N2739&gt;=400,0)</f>
        <v/>
      </c>
      <c r="P2804" t="str" cm="1">
        <f t="array" ref="P2804">_xlfn.IFS('Paraclinicos '!C2739="","",'Paraclinicos '!C2739&lt;20,4,'Paraclinicos '!C2739&lt;50,3,'Paraclinicos '!C2739&lt;100,2,'Paraclinicos '!C2739&lt;150,1,'Paraclinicos '!C2739&gt;150,0)</f>
        <v/>
      </c>
      <c r="Q2804" t="str" cm="1">
        <f t="array" ref="Q2804">_xlfn.IFS('Paraclinicos '!O2739="","",'Paraclinicos '!O2739&lt;1.2,0,'Paraclinicos '!O2739&lt;2,1,'Paraclinicos '!O2739&lt;3.5,2,'Paraclinicos '!O2739&lt;5,3,'Paraclinicos '!O2739&gt;5,4)</f>
        <v/>
      </c>
      <c r="R2804" t="str" cm="1">
        <f t="array" ref="R2804">_xlfn.IFS('Paraclinicos '!J2739="","",'Paraclinicos '!J2739&lt;1.2,0,'Paraclinicos '!J2739&lt;2,1,'Paraclinicos '!J2739&lt;6,2,'Paraclinicos '!J2739&lt;12,3,'Paraclinicos '!J2739&gt;=12,4)</f>
        <v/>
      </c>
      <c r="S2804" t="str" cm="1">
        <f t="array" ref="S2804">_xlfn.IFS('Paraclinicos '!Y2739="","",'Paraclinicos '!Y2739&lt;70,1,'Paraclinicos '!Y2739&gt;=70,0)</f>
        <v/>
      </c>
      <c r="T2804" t="str" cm="1">
        <f t="array" ref="T2804">_xlfn.IFS('Paraclinicos '!W2739="","",'Paraclinicos '!W2739&lt;6,4,'Paraclinicos '!W2739&lt;10,3,'Paraclinicos '!W2739&lt;13,2,'Paraclinicos '!W2739&lt;15,1,'Paraclinicos '!W2739=15,0)</f>
        <v/>
      </c>
      <c r="U2804" s="54" t="str">
        <f t="shared" si="129"/>
        <v/>
      </c>
      <c r="V2804" t="str" cm="1">
        <f t="array" ref="V2804">_xlfn.IFS('Paraclinicos '!S2739="","",OR('Paraclinicos '!S2739&lt;=8,'Paraclinicos '!S2739&gt;=25),3,'Paraclinicos '!S2739&lt;12,1,'Paraclinicos '!S2739&lt;21,0,'Paraclinicos '!S2739&lt;25,2)</f>
        <v/>
      </c>
      <c r="W2804" t="str">
        <f>IFERROR(IF(INDEX('BD Demog para scores enalazar'!Y$2:'BD Demog para scores enalazar'!Y$3000,MATCH(Formulas!A2804,'BD Demog para scores enalazar'!A$2:'BD Demog para scores enalazar'!A$3000,0))=1,"SI","NO"),"")</f>
        <v/>
      </c>
      <c r="X2804" s="9" t="str">
        <f>IFERROR(IF(INDEX('BD Demog para scores enalazar'!AJ$2:'BD Demog para scores enalazar'!AJ$3000,MATCH(Formulas!A2804,'BD Demog para scores enalazar'!A$2:'BD Demog para scores enalazar'!A$3000,0))=1,"SI","NO"),"")</f>
        <v/>
      </c>
      <c r="Y2804" t="str" cm="1">
        <f t="array" ref="Y2804">IF(AND(W2804="NO",X2804="NO"),_xlfn.IFS('Paraclinicos '!K2739&lt;=91,3,'Paraclinicos '!K2739&lt;94,2,'Paraclinicos '!K2739&lt;96,1,'Paraclinicos '!K2739&gt;=96,0),"")</f>
        <v/>
      </c>
      <c r="Z2804" t="str" cm="1">
        <f t="array" ref="Z2804">IF(OR(W2804="SI",X2804="SI"),_xlfn.IFS(OR(AND('Paraclinicos '!K2740&lt;=83),AND('Paraclinicos '!K2740&gt;=97,AA2804=2)),3,OR(AND('Paraclinicos '!K2740&lt;=86),AND('Paraclinicos '!K2740&gt;=94,AA2804=2)),2,OR(AND('Paraclinicos '!K2740&lt;=88),AND('Paraclinicos '!K2740&gt;=92,AA2804=2)),1,OR(AND('Paraclinicos '!K2740&gt;=88,'Paraclinicos '!K2740&lt;=92),AND('Paraclinicos '!K2740&gt;=93,AA2804=0)),0),"")</f>
        <v/>
      </c>
      <c r="AA2804" t="str" cm="1">
        <f t="array" ref="AA2804">_xlfn.IFS('Paraclinicos '!E2739="","",'Paraclinicos '!E2739="Oxigeno",2,'Paraclinicos '!E2739="Aire",0)</f>
        <v/>
      </c>
    </row>
    <row r="2805" spans="1:27" x14ac:dyDescent="0.25">
      <c r="A2805">
        <f>'Paraclinicos '!A2740</f>
        <v>0</v>
      </c>
      <c r="B2805" s="3">
        <f>'Paraclinicos '!R2740</f>
        <v>0</v>
      </c>
      <c r="C2805" t="str" cm="1">
        <f t="array" ref="C2805">_xlfn.IFS('Paraclinicos '!Q2740="","",'Paraclinicos '!Q2740&gt;60,3,'Paraclinicos '!Q2740&lt;=60,1)</f>
        <v/>
      </c>
      <c r="D2805" t="str">
        <f>IFERROR(IF(INDEX('BD Demog para scores enalazar'!BC$2:BC$3000,MATCH(Formulas!A2805,'BD Demog para scores enalazar'!A$2:A$3000,0))=0,"SI","NO"),"")</f>
        <v/>
      </c>
      <c r="E2805" t="str" cm="1">
        <f t="array" ref="E2805">_xlfn.IFS(D2805="","",D2805="SI",4,D2805="NO",1)</f>
        <v/>
      </c>
      <c r="F2805" t="str" cm="1">
        <f t="array" ref="F2805">_xlfn.IFS('Paraclinicos '!B2740="","",'Paraclinicos '!B2740&gt;1,1,'Paraclinicos '!B2740&lt;=1,3)</f>
        <v/>
      </c>
      <c r="G2805" t="str" cm="1">
        <f t="array" ref="G2805">_xlfn.IFS('Paraclinicos '!D2740="","",AND('Paraclinicos '!D2740&gt;=250,'Paraclinicos '!D2740&lt;=500),2,'Paraclinicos '!D2740&gt;500,3,'Paraclinicos '!D2740&lt;250,1)</f>
        <v/>
      </c>
      <c r="H2805" s="50" t="str">
        <f t="shared" si="130"/>
        <v/>
      </c>
      <c r="I2805" t="str" cm="1">
        <f t="array" ref="I2805">_xlfn.IFS('Paraclinicos '!Q2740="","",'Paraclinicos '!Q2740&gt;=65,1,'Paraclinicos '!Q2740&lt;65,0)</f>
        <v/>
      </c>
      <c r="J2805" t="str" cm="1">
        <f t="array" ref="J2805">_xlfn.IFS('Paraclinicos '!I2740="","",'Paraclinicos '!I2740&gt;7,1,'Paraclinicos '!I2740&lt;=7,0)</f>
        <v/>
      </c>
      <c r="K2805" t="str" cm="1">
        <f t="array" ref="K2805">_xlfn.IFS('Paraclinicos '!W2740="","",'Paraclinicos '!W2740&lt;=8,1,'Paraclinicos '!W2740&gt;8,0)</f>
        <v/>
      </c>
      <c r="L2805" t="str" cm="1">
        <f t="array" ref="L2805">_xlfn.IFS('Paraclinicos '!S2740="","",'Paraclinicos '!S2740&gt;=30,1,'Paraclinicos '!S2740&lt;30,0)</f>
        <v/>
      </c>
      <c r="M2805" t="str" cm="1">
        <f t="array" ref="M2805">_xlfn.IFS(OR('Paraclinicos '!T2740="",'Paraclinicos '!U2740=""),"",OR('Paraclinicos '!T2740&lt;=90,'Paraclinicos '!U2740&lt;=60),1,OR('Paraclinicos '!T2740&gt;90,'Paraclinicos '!U2740&gt;60),0)</f>
        <v/>
      </c>
      <c r="N2805" s="45" t="str">
        <f t="shared" si="131"/>
        <v/>
      </c>
      <c r="O2805" t="str" cm="1">
        <f t="array" ref="O2805">_xlfn.IFS(OR('Paraclinicos '!M2740="",'Paraclinicos '!N2740="",'Paraclinicos '!N2740=0),"",'Paraclinicos '!M2740/'Paraclinicos '!N2740&lt;100,4,'Paraclinicos '!M2740/'Paraclinicos '!N2740&lt;200,3,'Paraclinicos '!M2740/'Paraclinicos '!N2740&lt;300,2,'Paraclinicos '!M2740/'Paraclinicos '!N2740&lt;400,1,'Paraclinicos '!M2740/'Paraclinicos '!N2740&gt;=400,0)</f>
        <v/>
      </c>
      <c r="P2805" t="str" cm="1">
        <f t="array" ref="P2805">_xlfn.IFS('Paraclinicos '!C2740="","",'Paraclinicos '!C2740&lt;20,4,'Paraclinicos '!C2740&lt;50,3,'Paraclinicos '!C2740&lt;100,2,'Paraclinicos '!C2740&lt;150,1,'Paraclinicos '!C2740&gt;150,0)</f>
        <v/>
      </c>
      <c r="Q2805" t="str" cm="1">
        <f t="array" ref="Q2805">_xlfn.IFS('Paraclinicos '!O2740="","",'Paraclinicos '!O2740&lt;1.2,0,'Paraclinicos '!O2740&lt;2,1,'Paraclinicos '!O2740&lt;3.5,2,'Paraclinicos '!O2740&lt;5,3,'Paraclinicos '!O2740&gt;5,4)</f>
        <v/>
      </c>
      <c r="R2805" t="str" cm="1">
        <f t="array" ref="R2805">_xlfn.IFS('Paraclinicos '!J2740="","",'Paraclinicos '!J2740&lt;1.2,0,'Paraclinicos '!J2740&lt;2,1,'Paraclinicos '!J2740&lt;6,2,'Paraclinicos '!J2740&lt;12,3,'Paraclinicos '!J2740&gt;=12,4)</f>
        <v/>
      </c>
      <c r="S2805" t="str" cm="1">
        <f t="array" ref="S2805">_xlfn.IFS('Paraclinicos '!Y2740="","",'Paraclinicos '!Y2740&lt;70,1,'Paraclinicos '!Y2740&gt;=70,0)</f>
        <v/>
      </c>
      <c r="T2805" t="str" cm="1">
        <f t="array" ref="T2805">_xlfn.IFS('Paraclinicos '!W2740="","",'Paraclinicos '!W2740&lt;6,4,'Paraclinicos '!W2740&lt;10,3,'Paraclinicos '!W2740&lt;13,2,'Paraclinicos '!W2740&lt;15,1,'Paraclinicos '!W2740=15,0)</f>
        <v/>
      </c>
      <c r="U2805" s="54" t="str">
        <f t="shared" si="129"/>
        <v/>
      </c>
      <c r="V2805" t="str" cm="1">
        <f t="array" ref="V2805">_xlfn.IFS('Paraclinicos '!S2740="","",OR('Paraclinicos '!S2740&lt;=8,'Paraclinicos '!S2740&gt;=25),3,'Paraclinicos '!S2740&lt;12,1,'Paraclinicos '!S2740&lt;21,0,'Paraclinicos '!S2740&lt;25,2)</f>
        <v/>
      </c>
      <c r="W2805" t="str">
        <f>IFERROR(IF(INDEX('BD Demog para scores enalazar'!Y$2:'BD Demog para scores enalazar'!Y$3000,MATCH(Formulas!A2805,'BD Demog para scores enalazar'!A$2:'BD Demog para scores enalazar'!A$3000,0))=1,"SI","NO"),"")</f>
        <v/>
      </c>
      <c r="X2805" s="9" t="str">
        <f>IFERROR(IF(INDEX('BD Demog para scores enalazar'!AJ$2:'BD Demog para scores enalazar'!AJ$3000,MATCH(Formulas!A2805,'BD Demog para scores enalazar'!A$2:'BD Demog para scores enalazar'!A$3000,0))=1,"SI","NO"),"")</f>
        <v/>
      </c>
      <c r="Y2805" t="str" cm="1">
        <f t="array" ref="Y2805">IF(AND(W2805="NO",X2805="NO"),_xlfn.IFS('Paraclinicos '!K2740&lt;=91,3,'Paraclinicos '!K2740&lt;94,2,'Paraclinicos '!K2740&lt;96,1,'Paraclinicos '!K2740&gt;=96,0),"")</f>
        <v/>
      </c>
      <c r="Z2805" t="str" cm="1">
        <f t="array" ref="Z2805">IF(OR(W2805="SI",X2805="SI"),_xlfn.IFS(OR(AND('Paraclinicos '!K2741&lt;=83),AND('Paraclinicos '!K2741&gt;=97,AA2805=2)),3,OR(AND('Paraclinicos '!K2741&lt;=86),AND('Paraclinicos '!K2741&gt;=94,AA2805=2)),2,OR(AND('Paraclinicos '!K2741&lt;=88),AND('Paraclinicos '!K2741&gt;=92,AA2805=2)),1,OR(AND('Paraclinicos '!K2741&gt;=88,'Paraclinicos '!K2741&lt;=92),AND('Paraclinicos '!K2741&gt;=93,AA2805=0)),0),"")</f>
        <v/>
      </c>
      <c r="AA2805" t="str" cm="1">
        <f t="array" ref="AA2805">_xlfn.IFS('Paraclinicos '!E2740="","",'Paraclinicos '!E2740="Oxigeno",2,'Paraclinicos '!E2740="Aire",0)</f>
        <v/>
      </c>
    </row>
    <row r="2806" spans="1:27" x14ac:dyDescent="0.25">
      <c r="A2806">
        <f>'Paraclinicos '!A2741</f>
        <v>0</v>
      </c>
      <c r="B2806" s="3">
        <f>'Paraclinicos '!R2741</f>
        <v>0</v>
      </c>
      <c r="C2806" t="str" cm="1">
        <f t="array" ref="C2806">_xlfn.IFS('Paraclinicos '!Q2741="","",'Paraclinicos '!Q2741&gt;60,3,'Paraclinicos '!Q2741&lt;=60,1)</f>
        <v/>
      </c>
      <c r="D2806" t="str">
        <f>IFERROR(IF(INDEX('BD Demog para scores enalazar'!BC$2:BC$3000,MATCH(Formulas!A2806,'BD Demog para scores enalazar'!A$2:A$3000,0))=0,"SI","NO"),"")</f>
        <v/>
      </c>
      <c r="E2806" t="str" cm="1">
        <f t="array" ref="E2806">_xlfn.IFS(D2806="","",D2806="SI",4,D2806="NO",1)</f>
        <v/>
      </c>
      <c r="F2806" t="str" cm="1">
        <f t="array" ref="F2806">_xlfn.IFS('Paraclinicos '!B2741="","",'Paraclinicos '!B2741&gt;1,1,'Paraclinicos '!B2741&lt;=1,3)</f>
        <v/>
      </c>
      <c r="G2806" t="str" cm="1">
        <f t="array" ref="G2806">_xlfn.IFS('Paraclinicos '!D2741="","",AND('Paraclinicos '!D2741&gt;=250,'Paraclinicos '!D2741&lt;=500),2,'Paraclinicos '!D2741&gt;500,3,'Paraclinicos '!D2741&lt;250,1)</f>
        <v/>
      </c>
      <c r="H2806" s="50" t="str">
        <f t="shared" si="130"/>
        <v/>
      </c>
      <c r="I2806" t="str" cm="1">
        <f t="array" ref="I2806">_xlfn.IFS('Paraclinicos '!Q2741="","",'Paraclinicos '!Q2741&gt;=65,1,'Paraclinicos '!Q2741&lt;65,0)</f>
        <v/>
      </c>
      <c r="J2806" t="str" cm="1">
        <f t="array" ref="J2806">_xlfn.IFS('Paraclinicos '!I2741="","",'Paraclinicos '!I2741&gt;7,1,'Paraclinicos '!I2741&lt;=7,0)</f>
        <v/>
      </c>
      <c r="K2806" t="str" cm="1">
        <f t="array" ref="K2806">_xlfn.IFS('Paraclinicos '!W2741="","",'Paraclinicos '!W2741&lt;=8,1,'Paraclinicos '!W2741&gt;8,0)</f>
        <v/>
      </c>
      <c r="L2806" t="str" cm="1">
        <f t="array" ref="L2806">_xlfn.IFS('Paraclinicos '!S2741="","",'Paraclinicos '!S2741&gt;=30,1,'Paraclinicos '!S2741&lt;30,0)</f>
        <v/>
      </c>
      <c r="M2806" t="str" cm="1">
        <f t="array" ref="M2806">_xlfn.IFS(OR('Paraclinicos '!T2741="",'Paraclinicos '!U2741=""),"",OR('Paraclinicos '!T2741&lt;=90,'Paraclinicos '!U2741&lt;=60),1,OR('Paraclinicos '!T2741&gt;90,'Paraclinicos '!U2741&gt;60),0)</f>
        <v/>
      </c>
      <c r="N2806" s="45" t="str">
        <f t="shared" si="131"/>
        <v/>
      </c>
      <c r="O2806" t="str" cm="1">
        <f t="array" ref="O2806">_xlfn.IFS(OR('Paraclinicos '!M2741="",'Paraclinicos '!N2741="",'Paraclinicos '!N2741=0),"",'Paraclinicos '!M2741/'Paraclinicos '!N2741&lt;100,4,'Paraclinicos '!M2741/'Paraclinicos '!N2741&lt;200,3,'Paraclinicos '!M2741/'Paraclinicos '!N2741&lt;300,2,'Paraclinicos '!M2741/'Paraclinicos '!N2741&lt;400,1,'Paraclinicos '!M2741/'Paraclinicos '!N2741&gt;=400,0)</f>
        <v/>
      </c>
      <c r="P2806" t="str" cm="1">
        <f t="array" ref="P2806">_xlfn.IFS('Paraclinicos '!C2741="","",'Paraclinicos '!C2741&lt;20,4,'Paraclinicos '!C2741&lt;50,3,'Paraclinicos '!C2741&lt;100,2,'Paraclinicos '!C2741&lt;150,1,'Paraclinicos '!C2741&gt;150,0)</f>
        <v/>
      </c>
      <c r="Q2806" t="str" cm="1">
        <f t="array" ref="Q2806">_xlfn.IFS('Paraclinicos '!O2741="","",'Paraclinicos '!O2741&lt;1.2,0,'Paraclinicos '!O2741&lt;2,1,'Paraclinicos '!O2741&lt;3.5,2,'Paraclinicos '!O2741&lt;5,3,'Paraclinicos '!O2741&gt;5,4)</f>
        <v/>
      </c>
      <c r="R2806" t="str" cm="1">
        <f t="array" ref="R2806">_xlfn.IFS('Paraclinicos '!J2741="","",'Paraclinicos '!J2741&lt;1.2,0,'Paraclinicos '!J2741&lt;2,1,'Paraclinicos '!J2741&lt;6,2,'Paraclinicos '!J2741&lt;12,3,'Paraclinicos '!J2741&gt;=12,4)</f>
        <v/>
      </c>
      <c r="S2806" t="str" cm="1">
        <f t="array" ref="S2806">_xlfn.IFS('Paraclinicos '!Y2741="","",'Paraclinicos '!Y2741&lt;70,1,'Paraclinicos '!Y2741&gt;=70,0)</f>
        <v/>
      </c>
      <c r="T2806" t="str" cm="1">
        <f t="array" ref="T2806">_xlfn.IFS('Paraclinicos '!W2741="","",'Paraclinicos '!W2741&lt;6,4,'Paraclinicos '!W2741&lt;10,3,'Paraclinicos '!W2741&lt;13,2,'Paraclinicos '!W2741&lt;15,1,'Paraclinicos '!W2741=15,0)</f>
        <v/>
      </c>
      <c r="U2806" s="54" t="str">
        <f t="shared" si="129"/>
        <v/>
      </c>
      <c r="V2806" t="str" cm="1">
        <f t="array" ref="V2806">_xlfn.IFS('Paraclinicos '!S2741="","",OR('Paraclinicos '!S2741&lt;=8,'Paraclinicos '!S2741&gt;=25),3,'Paraclinicos '!S2741&lt;12,1,'Paraclinicos '!S2741&lt;21,0,'Paraclinicos '!S2741&lt;25,2)</f>
        <v/>
      </c>
      <c r="W2806" t="str">
        <f>IFERROR(IF(INDEX('BD Demog para scores enalazar'!Y$2:'BD Demog para scores enalazar'!Y$3000,MATCH(Formulas!A2806,'BD Demog para scores enalazar'!A$2:'BD Demog para scores enalazar'!A$3000,0))=1,"SI","NO"),"")</f>
        <v/>
      </c>
      <c r="X2806" s="9" t="str">
        <f>IFERROR(IF(INDEX('BD Demog para scores enalazar'!AJ$2:'BD Demog para scores enalazar'!AJ$3000,MATCH(Formulas!A2806,'BD Demog para scores enalazar'!A$2:'BD Demog para scores enalazar'!A$3000,0))=1,"SI","NO"),"")</f>
        <v/>
      </c>
      <c r="Y2806" t="str" cm="1">
        <f t="array" ref="Y2806">IF(AND(W2806="NO",X2806="NO"),_xlfn.IFS('Paraclinicos '!K2741&lt;=91,3,'Paraclinicos '!K2741&lt;94,2,'Paraclinicos '!K2741&lt;96,1,'Paraclinicos '!K2741&gt;=96,0),"")</f>
        <v/>
      </c>
      <c r="Z2806" t="str" cm="1">
        <f t="array" ref="Z2806">IF(OR(W2806="SI",X2806="SI"),_xlfn.IFS(OR(AND('Paraclinicos '!K2742&lt;=83),AND('Paraclinicos '!K2742&gt;=97,AA2806=2)),3,OR(AND('Paraclinicos '!K2742&lt;=86),AND('Paraclinicos '!K2742&gt;=94,AA2806=2)),2,OR(AND('Paraclinicos '!K2742&lt;=88),AND('Paraclinicos '!K2742&gt;=92,AA2806=2)),1,OR(AND('Paraclinicos '!K2742&gt;=88,'Paraclinicos '!K2742&lt;=92),AND('Paraclinicos '!K2742&gt;=93,AA2806=0)),0),"")</f>
        <v/>
      </c>
      <c r="AA2806" t="str" cm="1">
        <f t="array" ref="AA2806">_xlfn.IFS('Paraclinicos '!E2741="","",'Paraclinicos '!E2741="Oxigeno",2,'Paraclinicos '!E2741="Aire",0)</f>
        <v/>
      </c>
    </row>
    <row r="2807" spans="1:27" x14ac:dyDescent="0.25">
      <c r="A2807">
        <f>'Paraclinicos '!A2742</f>
        <v>0</v>
      </c>
      <c r="B2807" s="3">
        <f>'Paraclinicos '!R2742</f>
        <v>0</v>
      </c>
      <c r="C2807" t="str" cm="1">
        <f t="array" ref="C2807">_xlfn.IFS('Paraclinicos '!Q2742="","",'Paraclinicos '!Q2742&gt;60,3,'Paraclinicos '!Q2742&lt;=60,1)</f>
        <v/>
      </c>
      <c r="D2807" t="str">
        <f>IFERROR(IF(INDEX('BD Demog para scores enalazar'!BC$2:BC$3000,MATCH(Formulas!A2807,'BD Demog para scores enalazar'!A$2:A$3000,0))=0,"SI","NO"),"")</f>
        <v/>
      </c>
      <c r="E2807" t="str" cm="1">
        <f t="array" ref="E2807">_xlfn.IFS(D2807="","",D2807="SI",4,D2807="NO",1)</f>
        <v/>
      </c>
      <c r="F2807" t="str" cm="1">
        <f t="array" ref="F2807">_xlfn.IFS('Paraclinicos '!B2742="","",'Paraclinicos '!B2742&gt;1,1,'Paraclinicos '!B2742&lt;=1,3)</f>
        <v/>
      </c>
      <c r="G2807" t="str" cm="1">
        <f t="array" ref="G2807">_xlfn.IFS('Paraclinicos '!D2742="","",AND('Paraclinicos '!D2742&gt;=250,'Paraclinicos '!D2742&lt;=500),2,'Paraclinicos '!D2742&gt;500,3,'Paraclinicos '!D2742&lt;250,1)</f>
        <v/>
      </c>
      <c r="H2807" s="50" t="str">
        <f t="shared" si="130"/>
        <v/>
      </c>
      <c r="I2807" t="str" cm="1">
        <f t="array" ref="I2807">_xlfn.IFS('Paraclinicos '!Q2742="","",'Paraclinicos '!Q2742&gt;=65,1,'Paraclinicos '!Q2742&lt;65,0)</f>
        <v/>
      </c>
      <c r="J2807" t="str" cm="1">
        <f t="array" ref="J2807">_xlfn.IFS('Paraclinicos '!I2742="","",'Paraclinicos '!I2742&gt;7,1,'Paraclinicos '!I2742&lt;=7,0)</f>
        <v/>
      </c>
      <c r="K2807" t="str" cm="1">
        <f t="array" ref="K2807">_xlfn.IFS('Paraclinicos '!W2742="","",'Paraclinicos '!W2742&lt;=8,1,'Paraclinicos '!W2742&gt;8,0)</f>
        <v/>
      </c>
      <c r="L2807" t="str" cm="1">
        <f t="array" ref="L2807">_xlfn.IFS('Paraclinicos '!S2742="","",'Paraclinicos '!S2742&gt;=30,1,'Paraclinicos '!S2742&lt;30,0)</f>
        <v/>
      </c>
      <c r="M2807" t="str" cm="1">
        <f t="array" ref="M2807">_xlfn.IFS(OR('Paraclinicos '!T2742="",'Paraclinicos '!U2742=""),"",OR('Paraclinicos '!T2742&lt;=90,'Paraclinicos '!U2742&lt;=60),1,OR('Paraclinicos '!T2742&gt;90,'Paraclinicos '!U2742&gt;60),0)</f>
        <v/>
      </c>
      <c r="N2807" s="45" t="str">
        <f t="shared" si="131"/>
        <v/>
      </c>
      <c r="O2807" t="str" cm="1">
        <f t="array" ref="O2807">_xlfn.IFS(OR('Paraclinicos '!M2742="",'Paraclinicos '!N2742="",'Paraclinicos '!N2742=0),"",'Paraclinicos '!M2742/'Paraclinicos '!N2742&lt;100,4,'Paraclinicos '!M2742/'Paraclinicos '!N2742&lt;200,3,'Paraclinicos '!M2742/'Paraclinicos '!N2742&lt;300,2,'Paraclinicos '!M2742/'Paraclinicos '!N2742&lt;400,1,'Paraclinicos '!M2742/'Paraclinicos '!N2742&gt;=400,0)</f>
        <v/>
      </c>
      <c r="P2807" t="str" cm="1">
        <f t="array" ref="P2807">_xlfn.IFS('Paraclinicos '!C2742="","",'Paraclinicos '!C2742&lt;20,4,'Paraclinicos '!C2742&lt;50,3,'Paraclinicos '!C2742&lt;100,2,'Paraclinicos '!C2742&lt;150,1,'Paraclinicos '!C2742&gt;150,0)</f>
        <v/>
      </c>
      <c r="Q2807" t="str" cm="1">
        <f t="array" ref="Q2807">_xlfn.IFS('Paraclinicos '!O2742="","",'Paraclinicos '!O2742&lt;1.2,0,'Paraclinicos '!O2742&lt;2,1,'Paraclinicos '!O2742&lt;3.5,2,'Paraclinicos '!O2742&lt;5,3,'Paraclinicos '!O2742&gt;5,4)</f>
        <v/>
      </c>
      <c r="R2807" t="str" cm="1">
        <f t="array" ref="R2807">_xlfn.IFS('Paraclinicos '!J2742="","",'Paraclinicos '!J2742&lt;1.2,0,'Paraclinicos '!J2742&lt;2,1,'Paraclinicos '!J2742&lt;6,2,'Paraclinicos '!J2742&lt;12,3,'Paraclinicos '!J2742&gt;=12,4)</f>
        <v/>
      </c>
      <c r="S2807" t="str" cm="1">
        <f t="array" ref="S2807">_xlfn.IFS('Paraclinicos '!Y2742="","",'Paraclinicos '!Y2742&lt;70,1,'Paraclinicos '!Y2742&gt;=70,0)</f>
        <v/>
      </c>
      <c r="T2807" t="str" cm="1">
        <f t="array" ref="T2807">_xlfn.IFS('Paraclinicos '!W2742="","",'Paraclinicos '!W2742&lt;6,4,'Paraclinicos '!W2742&lt;10,3,'Paraclinicos '!W2742&lt;13,2,'Paraclinicos '!W2742&lt;15,1,'Paraclinicos '!W2742=15,0)</f>
        <v/>
      </c>
      <c r="U2807" s="54" t="str">
        <f t="shared" si="129"/>
        <v/>
      </c>
      <c r="V2807" t="str" cm="1">
        <f t="array" ref="V2807">_xlfn.IFS('Paraclinicos '!S2742="","",OR('Paraclinicos '!S2742&lt;=8,'Paraclinicos '!S2742&gt;=25),3,'Paraclinicos '!S2742&lt;12,1,'Paraclinicos '!S2742&lt;21,0,'Paraclinicos '!S2742&lt;25,2)</f>
        <v/>
      </c>
      <c r="W2807" t="str">
        <f>IFERROR(IF(INDEX('BD Demog para scores enalazar'!Y$2:'BD Demog para scores enalazar'!Y$3000,MATCH(Formulas!A2807,'BD Demog para scores enalazar'!A$2:'BD Demog para scores enalazar'!A$3000,0))=1,"SI","NO"),"")</f>
        <v/>
      </c>
      <c r="X2807" s="9" t="str">
        <f>IFERROR(IF(INDEX('BD Demog para scores enalazar'!AJ$2:'BD Demog para scores enalazar'!AJ$3000,MATCH(Formulas!A2807,'BD Demog para scores enalazar'!A$2:'BD Demog para scores enalazar'!A$3000,0))=1,"SI","NO"),"")</f>
        <v/>
      </c>
      <c r="Y2807" t="str" cm="1">
        <f t="array" ref="Y2807">IF(AND(W2807="NO",X2807="NO"),_xlfn.IFS('Paraclinicos '!K2742&lt;=91,3,'Paraclinicos '!K2742&lt;94,2,'Paraclinicos '!K2742&lt;96,1,'Paraclinicos '!K2742&gt;=96,0),"")</f>
        <v/>
      </c>
      <c r="Z2807" t="str" cm="1">
        <f t="array" ref="Z2807">IF(OR(W2807="SI",X2807="SI"),_xlfn.IFS(OR(AND('Paraclinicos '!K2743&lt;=83),AND('Paraclinicos '!K2743&gt;=97,AA2807=2)),3,OR(AND('Paraclinicos '!K2743&lt;=86),AND('Paraclinicos '!K2743&gt;=94,AA2807=2)),2,OR(AND('Paraclinicos '!K2743&lt;=88),AND('Paraclinicos '!K2743&gt;=92,AA2807=2)),1,OR(AND('Paraclinicos '!K2743&gt;=88,'Paraclinicos '!K2743&lt;=92),AND('Paraclinicos '!K2743&gt;=93,AA2807=0)),0),"")</f>
        <v/>
      </c>
      <c r="AA2807" t="str" cm="1">
        <f t="array" ref="AA2807">_xlfn.IFS('Paraclinicos '!E2742="","",'Paraclinicos '!E2742="Oxigeno",2,'Paraclinicos '!E2742="Aire",0)</f>
        <v/>
      </c>
    </row>
    <row r="2808" spans="1:27" x14ac:dyDescent="0.25">
      <c r="A2808">
        <f>'Paraclinicos '!A2743</f>
        <v>0</v>
      </c>
      <c r="B2808" s="3">
        <f>'Paraclinicos '!R2743</f>
        <v>0</v>
      </c>
      <c r="C2808" t="str" cm="1">
        <f t="array" ref="C2808">_xlfn.IFS('Paraclinicos '!Q2743="","",'Paraclinicos '!Q2743&gt;60,3,'Paraclinicos '!Q2743&lt;=60,1)</f>
        <v/>
      </c>
      <c r="D2808" t="str">
        <f>IFERROR(IF(INDEX('BD Demog para scores enalazar'!BC$2:BC$3000,MATCH(Formulas!A2808,'BD Demog para scores enalazar'!A$2:A$3000,0))=0,"SI","NO"),"")</f>
        <v/>
      </c>
      <c r="E2808" t="str" cm="1">
        <f t="array" ref="E2808">_xlfn.IFS(D2808="","",D2808="SI",4,D2808="NO",1)</f>
        <v/>
      </c>
      <c r="F2808" t="str" cm="1">
        <f t="array" ref="F2808">_xlfn.IFS('Paraclinicos '!B2743="","",'Paraclinicos '!B2743&gt;1,1,'Paraclinicos '!B2743&lt;=1,3)</f>
        <v/>
      </c>
      <c r="G2808" t="str" cm="1">
        <f t="array" ref="G2808">_xlfn.IFS('Paraclinicos '!D2743="","",AND('Paraclinicos '!D2743&gt;=250,'Paraclinicos '!D2743&lt;=500),2,'Paraclinicos '!D2743&gt;500,3,'Paraclinicos '!D2743&lt;250,1)</f>
        <v/>
      </c>
      <c r="H2808" s="50" t="str">
        <f t="shared" si="130"/>
        <v/>
      </c>
      <c r="I2808" t="str" cm="1">
        <f t="array" ref="I2808">_xlfn.IFS('Paraclinicos '!Q2743="","",'Paraclinicos '!Q2743&gt;=65,1,'Paraclinicos '!Q2743&lt;65,0)</f>
        <v/>
      </c>
      <c r="J2808" t="str" cm="1">
        <f t="array" ref="J2808">_xlfn.IFS('Paraclinicos '!I2743="","",'Paraclinicos '!I2743&gt;7,1,'Paraclinicos '!I2743&lt;=7,0)</f>
        <v/>
      </c>
      <c r="K2808" t="str" cm="1">
        <f t="array" ref="K2808">_xlfn.IFS('Paraclinicos '!W2743="","",'Paraclinicos '!W2743&lt;=8,1,'Paraclinicos '!W2743&gt;8,0)</f>
        <v/>
      </c>
      <c r="L2808" t="str" cm="1">
        <f t="array" ref="L2808">_xlfn.IFS('Paraclinicos '!S2743="","",'Paraclinicos '!S2743&gt;=30,1,'Paraclinicos '!S2743&lt;30,0)</f>
        <v/>
      </c>
      <c r="M2808" t="str" cm="1">
        <f t="array" ref="M2808">_xlfn.IFS(OR('Paraclinicos '!T2743="",'Paraclinicos '!U2743=""),"",OR('Paraclinicos '!T2743&lt;=90,'Paraclinicos '!U2743&lt;=60),1,OR('Paraclinicos '!T2743&gt;90,'Paraclinicos '!U2743&gt;60),0)</f>
        <v/>
      </c>
      <c r="N2808" s="45" t="str">
        <f t="shared" si="131"/>
        <v/>
      </c>
      <c r="O2808" t="str" cm="1">
        <f t="array" ref="O2808">_xlfn.IFS(OR('Paraclinicos '!M2743="",'Paraclinicos '!N2743="",'Paraclinicos '!N2743=0),"",'Paraclinicos '!M2743/'Paraclinicos '!N2743&lt;100,4,'Paraclinicos '!M2743/'Paraclinicos '!N2743&lt;200,3,'Paraclinicos '!M2743/'Paraclinicos '!N2743&lt;300,2,'Paraclinicos '!M2743/'Paraclinicos '!N2743&lt;400,1,'Paraclinicos '!M2743/'Paraclinicos '!N2743&gt;=400,0)</f>
        <v/>
      </c>
      <c r="P2808" t="str" cm="1">
        <f t="array" ref="P2808">_xlfn.IFS('Paraclinicos '!C2743="","",'Paraclinicos '!C2743&lt;20,4,'Paraclinicos '!C2743&lt;50,3,'Paraclinicos '!C2743&lt;100,2,'Paraclinicos '!C2743&lt;150,1,'Paraclinicos '!C2743&gt;150,0)</f>
        <v/>
      </c>
      <c r="Q2808" t="str" cm="1">
        <f t="array" ref="Q2808">_xlfn.IFS('Paraclinicos '!O2743="","",'Paraclinicos '!O2743&lt;1.2,0,'Paraclinicos '!O2743&lt;2,1,'Paraclinicos '!O2743&lt;3.5,2,'Paraclinicos '!O2743&lt;5,3,'Paraclinicos '!O2743&gt;5,4)</f>
        <v/>
      </c>
      <c r="R2808" t="str" cm="1">
        <f t="array" ref="R2808">_xlfn.IFS('Paraclinicos '!J2743="","",'Paraclinicos '!J2743&lt;1.2,0,'Paraclinicos '!J2743&lt;2,1,'Paraclinicos '!J2743&lt;6,2,'Paraclinicos '!J2743&lt;12,3,'Paraclinicos '!J2743&gt;=12,4)</f>
        <v/>
      </c>
      <c r="S2808" t="str" cm="1">
        <f t="array" ref="S2808">_xlfn.IFS('Paraclinicos '!Y2743="","",'Paraclinicos '!Y2743&lt;70,1,'Paraclinicos '!Y2743&gt;=70,0)</f>
        <v/>
      </c>
      <c r="T2808" t="str" cm="1">
        <f t="array" ref="T2808">_xlfn.IFS('Paraclinicos '!W2743="","",'Paraclinicos '!W2743&lt;6,4,'Paraclinicos '!W2743&lt;10,3,'Paraclinicos '!W2743&lt;13,2,'Paraclinicos '!W2743&lt;15,1,'Paraclinicos '!W2743=15,0)</f>
        <v/>
      </c>
      <c r="U2808" s="54" t="str">
        <f t="shared" si="129"/>
        <v/>
      </c>
      <c r="V2808" t="str" cm="1">
        <f t="array" ref="V2808">_xlfn.IFS('Paraclinicos '!S2743="","",OR('Paraclinicos '!S2743&lt;=8,'Paraclinicos '!S2743&gt;=25),3,'Paraclinicos '!S2743&lt;12,1,'Paraclinicos '!S2743&lt;21,0,'Paraclinicos '!S2743&lt;25,2)</f>
        <v/>
      </c>
      <c r="W2808" t="str">
        <f>IFERROR(IF(INDEX('BD Demog para scores enalazar'!Y$2:'BD Demog para scores enalazar'!Y$3000,MATCH(Formulas!A2808,'BD Demog para scores enalazar'!A$2:'BD Demog para scores enalazar'!A$3000,0))=1,"SI","NO"),"")</f>
        <v/>
      </c>
      <c r="X2808" s="9" t="str">
        <f>IFERROR(IF(INDEX('BD Demog para scores enalazar'!AJ$2:'BD Demog para scores enalazar'!AJ$3000,MATCH(Formulas!A2808,'BD Demog para scores enalazar'!A$2:'BD Demog para scores enalazar'!A$3000,0))=1,"SI","NO"),"")</f>
        <v/>
      </c>
      <c r="Y2808" t="str" cm="1">
        <f t="array" ref="Y2808">IF(AND(W2808="NO",X2808="NO"),_xlfn.IFS('Paraclinicos '!K2743&lt;=91,3,'Paraclinicos '!K2743&lt;94,2,'Paraclinicos '!K2743&lt;96,1,'Paraclinicos '!K2743&gt;=96,0),"")</f>
        <v/>
      </c>
      <c r="Z2808" t="str" cm="1">
        <f t="array" ref="Z2808">IF(OR(W2808="SI",X2808="SI"),_xlfn.IFS(OR(AND('Paraclinicos '!K2744&lt;=83),AND('Paraclinicos '!K2744&gt;=97,AA2808=2)),3,OR(AND('Paraclinicos '!K2744&lt;=86),AND('Paraclinicos '!K2744&gt;=94,AA2808=2)),2,OR(AND('Paraclinicos '!K2744&lt;=88),AND('Paraclinicos '!K2744&gt;=92,AA2808=2)),1,OR(AND('Paraclinicos '!K2744&gt;=88,'Paraclinicos '!K2744&lt;=92),AND('Paraclinicos '!K2744&gt;=93,AA2808=0)),0),"")</f>
        <v/>
      </c>
      <c r="AA2808" t="str" cm="1">
        <f t="array" ref="AA2808">_xlfn.IFS('Paraclinicos '!E2743="","",'Paraclinicos '!E2743="Oxigeno",2,'Paraclinicos '!E2743="Aire",0)</f>
        <v/>
      </c>
    </row>
    <row r="2809" spans="1:27" x14ac:dyDescent="0.25">
      <c r="A2809">
        <f>'Paraclinicos '!A2744</f>
        <v>0</v>
      </c>
      <c r="B2809" s="3">
        <f>'Paraclinicos '!R2744</f>
        <v>0</v>
      </c>
      <c r="C2809" t="str" cm="1">
        <f t="array" ref="C2809">_xlfn.IFS('Paraclinicos '!Q2744="","",'Paraclinicos '!Q2744&gt;60,3,'Paraclinicos '!Q2744&lt;=60,1)</f>
        <v/>
      </c>
      <c r="D2809" t="str">
        <f>IFERROR(IF(INDEX('BD Demog para scores enalazar'!BC$2:BC$3000,MATCH(Formulas!A2809,'BD Demog para scores enalazar'!A$2:A$3000,0))=0,"SI","NO"),"")</f>
        <v/>
      </c>
      <c r="E2809" t="str" cm="1">
        <f t="array" ref="E2809">_xlfn.IFS(D2809="","",D2809="SI",4,D2809="NO",1)</f>
        <v/>
      </c>
      <c r="F2809" t="str" cm="1">
        <f t="array" ref="F2809">_xlfn.IFS('Paraclinicos '!B2744="","",'Paraclinicos '!B2744&gt;1,1,'Paraclinicos '!B2744&lt;=1,3)</f>
        <v/>
      </c>
      <c r="G2809" t="str" cm="1">
        <f t="array" ref="G2809">_xlfn.IFS('Paraclinicos '!D2744="","",AND('Paraclinicos '!D2744&gt;=250,'Paraclinicos '!D2744&lt;=500),2,'Paraclinicos '!D2744&gt;500,3,'Paraclinicos '!D2744&lt;250,1)</f>
        <v/>
      </c>
      <c r="H2809" s="50" t="str">
        <f t="shared" si="130"/>
        <v/>
      </c>
      <c r="I2809" t="str" cm="1">
        <f t="array" ref="I2809">_xlfn.IFS('Paraclinicos '!Q2744="","",'Paraclinicos '!Q2744&gt;=65,1,'Paraclinicos '!Q2744&lt;65,0)</f>
        <v/>
      </c>
      <c r="J2809" t="str" cm="1">
        <f t="array" ref="J2809">_xlfn.IFS('Paraclinicos '!I2744="","",'Paraclinicos '!I2744&gt;7,1,'Paraclinicos '!I2744&lt;=7,0)</f>
        <v/>
      </c>
      <c r="K2809" t="str" cm="1">
        <f t="array" ref="K2809">_xlfn.IFS('Paraclinicos '!W2744="","",'Paraclinicos '!W2744&lt;=8,1,'Paraclinicos '!W2744&gt;8,0)</f>
        <v/>
      </c>
      <c r="L2809" t="str" cm="1">
        <f t="array" ref="L2809">_xlfn.IFS('Paraclinicos '!S2744="","",'Paraclinicos '!S2744&gt;=30,1,'Paraclinicos '!S2744&lt;30,0)</f>
        <v/>
      </c>
      <c r="M2809" t="str" cm="1">
        <f t="array" ref="M2809">_xlfn.IFS(OR('Paraclinicos '!T2744="",'Paraclinicos '!U2744=""),"",OR('Paraclinicos '!T2744&lt;=90,'Paraclinicos '!U2744&lt;=60),1,OR('Paraclinicos '!T2744&gt;90,'Paraclinicos '!U2744&gt;60),0)</f>
        <v/>
      </c>
      <c r="N2809" s="45" t="str">
        <f t="shared" si="131"/>
        <v/>
      </c>
      <c r="O2809" t="str" cm="1">
        <f t="array" ref="O2809">_xlfn.IFS(OR('Paraclinicos '!M2744="",'Paraclinicos '!N2744="",'Paraclinicos '!N2744=0),"",'Paraclinicos '!M2744/'Paraclinicos '!N2744&lt;100,4,'Paraclinicos '!M2744/'Paraclinicos '!N2744&lt;200,3,'Paraclinicos '!M2744/'Paraclinicos '!N2744&lt;300,2,'Paraclinicos '!M2744/'Paraclinicos '!N2744&lt;400,1,'Paraclinicos '!M2744/'Paraclinicos '!N2744&gt;=400,0)</f>
        <v/>
      </c>
      <c r="P2809" t="str" cm="1">
        <f t="array" ref="P2809">_xlfn.IFS('Paraclinicos '!C2744="","",'Paraclinicos '!C2744&lt;20,4,'Paraclinicos '!C2744&lt;50,3,'Paraclinicos '!C2744&lt;100,2,'Paraclinicos '!C2744&lt;150,1,'Paraclinicos '!C2744&gt;150,0)</f>
        <v/>
      </c>
      <c r="Q2809" t="str" cm="1">
        <f t="array" ref="Q2809">_xlfn.IFS('Paraclinicos '!O2744="","",'Paraclinicos '!O2744&lt;1.2,0,'Paraclinicos '!O2744&lt;2,1,'Paraclinicos '!O2744&lt;3.5,2,'Paraclinicos '!O2744&lt;5,3,'Paraclinicos '!O2744&gt;5,4)</f>
        <v/>
      </c>
      <c r="R2809" t="str" cm="1">
        <f t="array" ref="R2809">_xlfn.IFS('Paraclinicos '!J2744="","",'Paraclinicos '!J2744&lt;1.2,0,'Paraclinicos '!J2744&lt;2,1,'Paraclinicos '!J2744&lt;6,2,'Paraclinicos '!J2744&lt;12,3,'Paraclinicos '!J2744&gt;=12,4)</f>
        <v/>
      </c>
      <c r="S2809" t="str" cm="1">
        <f t="array" ref="S2809">_xlfn.IFS('Paraclinicos '!Y2744="","",'Paraclinicos '!Y2744&lt;70,1,'Paraclinicos '!Y2744&gt;=70,0)</f>
        <v/>
      </c>
      <c r="T2809" t="str" cm="1">
        <f t="array" ref="T2809">_xlfn.IFS('Paraclinicos '!W2744="","",'Paraclinicos '!W2744&lt;6,4,'Paraclinicos '!W2744&lt;10,3,'Paraclinicos '!W2744&lt;13,2,'Paraclinicos '!W2744&lt;15,1,'Paraclinicos '!W2744=15,0)</f>
        <v/>
      </c>
      <c r="U2809" s="54" t="str">
        <f t="shared" si="129"/>
        <v/>
      </c>
      <c r="V2809" t="str" cm="1">
        <f t="array" ref="V2809">_xlfn.IFS('Paraclinicos '!S2744="","",OR('Paraclinicos '!S2744&lt;=8,'Paraclinicos '!S2744&gt;=25),3,'Paraclinicos '!S2744&lt;12,1,'Paraclinicos '!S2744&lt;21,0,'Paraclinicos '!S2744&lt;25,2)</f>
        <v/>
      </c>
      <c r="W2809" t="str">
        <f>IFERROR(IF(INDEX('BD Demog para scores enalazar'!Y$2:'BD Demog para scores enalazar'!Y$3000,MATCH(Formulas!A2809,'BD Demog para scores enalazar'!A$2:'BD Demog para scores enalazar'!A$3000,0))=1,"SI","NO"),"")</f>
        <v/>
      </c>
      <c r="X2809" s="9" t="str">
        <f>IFERROR(IF(INDEX('BD Demog para scores enalazar'!AJ$2:'BD Demog para scores enalazar'!AJ$3000,MATCH(Formulas!A2809,'BD Demog para scores enalazar'!A$2:'BD Demog para scores enalazar'!A$3000,0))=1,"SI","NO"),"")</f>
        <v/>
      </c>
      <c r="Y2809" t="str" cm="1">
        <f t="array" ref="Y2809">IF(AND(W2809="NO",X2809="NO"),_xlfn.IFS('Paraclinicos '!K2744&lt;=91,3,'Paraclinicos '!K2744&lt;94,2,'Paraclinicos '!K2744&lt;96,1,'Paraclinicos '!K2744&gt;=96,0),"")</f>
        <v/>
      </c>
      <c r="Z2809" t="str" cm="1">
        <f t="array" ref="Z2809">IF(OR(W2809="SI",X2809="SI"),_xlfn.IFS(OR(AND('Paraclinicos '!K2745&lt;=83),AND('Paraclinicos '!K2745&gt;=97,AA2809=2)),3,OR(AND('Paraclinicos '!K2745&lt;=86),AND('Paraclinicos '!K2745&gt;=94,AA2809=2)),2,OR(AND('Paraclinicos '!K2745&lt;=88),AND('Paraclinicos '!K2745&gt;=92,AA2809=2)),1,OR(AND('Paraclinicos '!K2745&gt;=88,'Paraclinicos '!K2745&lt;=92),AND('Paraclinicos '!K2745&gt;=93,AA2809=0)),0),"")</f>
        <v/>
      </c>
      <c r="AA2809" t="str" cm="1">
        <f t="array" ref="AA2809">_xlfn.IFS('Paraclinicos '!E2744="","",'Paraclinicos '!E2744="Oxigeno",2,'Paraclinicos '!E2744="Aire",0)</f>
        <v/>
      </c>
    </row>
    <row r="2810" spans="1:27" x14ac:dyDescent="0.25">
      <c r="A2810">
        <f>'Paraclinicos '!A2745</f>
        <v>0</v>
      </c>
      <c r="B2810" s="3">
        <f>'Paraclinicos '!R2745</f>
        <v>0</v>
      </c>
      <c r="C2810" t="str" cm="1">
        <f t="array" ref="C2810">_xlfn.IFS('Paraclinicos '!Q2745="","",'Paraclinicos '!Q2745&gt;60,3,'Paraclinicos '!Q2745&lt;=60,1)</f>
        <v/>
      </c>
      <c r="D2810" t="str">
        <f>IFERROR(IF(INDEX('BD Demog para scores enalazar'!BC$2:BC$3000,MATCH(Formulas!A2810,'BD Demog para scores enalazar'!A$2:A$3000,0))=0,"SI","NO"),"")</f>
        <v/>
      </c>
      <c r="E2810" t="str" cm="1">
        <f t="array" ref="E2810">_xlfn.IFS(D2810="","",D2810="SI",4,D2810="NO",1)</f>
        <v/>
      </c>
      <c r="F2810" t="str" cm="1">
        <f t="array" ref="F2810">_xlfn.IFS('Paraclinicos '!B2745="","",'Paraclinicos '!B2745&gt;1,1,'Paraclinicos '!B2745&lt;=1,3)</f>
        <v/>
      </c>
      <c r="G2810" t="str" cm="1">
        <f t="array" ref="G2810">_xlfn.IFS('Paraclinicos '!D2745="","",AND('Paraclinicos '!D2745&gt;=250,'Paraclinicos '!D2745&lt;=500),2,'Paraclinicos '!D2745&gt;500,3,'Paraclinicos '!D2745&lt;250,1)</f>
        <v/>
      </c>
      <c r="H2810" s="50" t="str">
        <f t="shared" si="130"/>
        <v/>
      </c>
      <c r="I2810" t="str" cm="1">
        <f t="array" ref="I2810">_xlfn.IFS('Paraclinicos '!Q2745="","",'Paraclinicos '!Q2745&gt;=65,1,'Paraclinicos '!Q2745&lt;65,0)</f>
        <v/>
      </c>
      <c r="J2810" t="str" cm="1">
        <f t="array" ref="J2810">_xlfn.IFS('Paraclinicos '!I2745="","",'Paraclinicos '!I2745&gt;7,1,'Paraclinicos '!I2745&lt;=7,0)</f>
        <v/>
      </c>
      <c r="K2810" t="str" cm="1">
        <f t="array" ref="K2810">_xlfn.IFS('Paraclinicos '!W2745="","",'Paraclinicos '!W2745&lt;=8,1,'Paraclinicos '!W2745&gt;8,0)</f>
        <v/>
      </c>
      <c r="L2810" t="str" cm="1">
        <f t="array" ref="L2810">_xlfn.IFS('Paraclinicos '!S2745="","",'Paraclinicos '!S2745&gt;=30,1,'Paraclinicos '!S2745&lt;30,0)</f>
        <v/>
      </c>
      <c r="M2810" t="str" cm="1">
        <f t="array" ref="M2810">_xlfn.IFS(OR('Paraclinicos '!T2745="",'Paraclinicos '!U2745=""),"",OR('Paraclinicos '!T2745&lt;=90,'Paraclinicos '!U2745&lt;=60),1,OR('Paraclinicos '!T2745&gt;90,'Paraclinicos '!U2745&gt;60),0)</f>
        <v/>
      </c>
      <c r="N2810" s="45" t="str">
        <f t="shared" si="131"/>
        <v/>
      </c>
      <c r="O2810" t="str" cm="1">
        <f t="array" ref="O2810">_xlfn.IFS(OR('Paraclinicos '!M2745="",'Paraclinicos '!N2745="",'Paraclinicos '!N2745=0),"",'Paraclinicos '!M2745/'Paraclinicos '!N2745&lt;100,4,'Paraclinicos '!M2745/'Paraclinicos '!N2745&lt;200,3,'Paraclinicos '!M2745/'Paraclinicos '!N2745&lt;300,2,'Paraclinicos '!M2745/'Paraclinicos '!N2745&lt;400,1,'Paraclinicos '!M2745/'Paraclinicos '!N2745&gt;=400,0)</f>
        <v/>
      </c>
      <c r="P2810" t="str" cm="1">
        <f t="array" ref="P2810">_xlfn.IFS('Paraclinicos '!C2745="","",'Paraclinicos '!C2745&lt;20,4,'Paraclinicos '!C2745&lt;50,3,'Paraclinicos '!C2745&lt;100,2,'Paraclinicos '!C2745&lt;150,1,'Paraclinicos '!C2745&gt;150,0)</f>
        <v/>
      </c>
      <c r="Q2810" t="str" cm="1">
        <f t="array" ref="Q2810">_xlfn.IFS('Paraclinicos '!O2745="","",'Paraclinicos '!O2745&lt;1.2,0,'Paraclinicos '!O2745&lt;2,1,'Paraclinicos '!O2745&lt;3.5,2,'Paraclinicos '!O2745&lt;5,3,'Paraclinicos '!O2745&gt;5,4)</f>
        <v/>
      </c>
      <c r="R2810" t="str" cm="1">
        <f t="array" ref="R2810">_xlfn.IFS('Paraclinicos '!J2745="","",'Paraclinicos '!J2745&lt;1.2,0,'Paraclinicos '!J2745&lt;2,1,'Paraclinicos '!J2745&lt;6,2,'Paraclinicos '!J2745&lt;12,3,'Paraclinicos '!J2745&gt;=12,4)</f>
        <v/>
      </c>
      <c r="S2810" t="str" cm="1">
        <f t="array" ref="S2810">_xlfn.IFS('Paraclinicos '!Y2745="","",'Paraclinicos '!Y2745&lt;70,1,'Paraclinicos '!Y2745&gt;=70,0)</f>
        <v/>
      </c>
      <c r="T2810" t="str" cm="1">
        <f t="array" ref="T2810">_xlfn.IFS('Paraclinicos '!W2745="","",'Paraclinicos '!W2745&lt;6,4,'Paraclinicos '!W2745&lt;10,3,'Paraclinicos '!W2745&lt;13,2,'Paraclinicos '!W2745&lt;15,1,'Paraclinicos '!W2745=15,0)</f>
        <v/>
      </c>
      <c r="U2810" s="54" t="str">
        <f t="shared" si="129"/>
        <v/>
      </c>
      <c r="V2810" t="str" cm="1">
        <f t="array" ref="V2810">_xlfn.IFS('Paraclinicos '!S2745="","",OR('Paraclinicos '!S2745&lt;=8,'Paraclinicos '!S2745&gt;=25),3,'Paraclinicos '!S2745&lt;12,1,'Paraclinicos '!S2745&lt;21,0,'Paraclinicos '!S2745&lt;25,2)</f>
        <v/>
      </c>
      <c r="W2810" t="str">
        <f>IFERROR(IF(INDEX('BD Demog para scores enalazar'!Y$2:'BD Demog para scores enalazar'!Y$3000,MATCH(Formulas!A2810,'BD Demog para scores enalazar'!A$2:'BD Demog para scores enalazar'!A$3000,0))=1,"SI","NO"),"")</f>
        <v/>
      </c>
      <c r="X2810" s="9" t="str">
        <f>IFERROR(IF(INDEX('BD Demog para scores enalazar'!AJ$2:'BD Demog para scores enalazar'!AJ$3000,MATCH(Formulas!A2810,'BD Demog para scores enalazar'!A$2:'BD Demog para scores enalazar'!A$3000,0))=1,"SI","NO"),"")</f>
        <v/>
      </c>
      <c r="Y2810" t="str" cm="1">
        <f t="array" ref="Y2810">IF(AND(W2810="NO",X2810="NO"),_xlfn.IFS('Paraclinicos '!K2745&lt;=91,3,'Paraclinicos '!K2745&lt;94,2,'Paraclinicos '!K2745&lt;96,1,'Paraclinicos '!K2745&gt;=96,0),"")</f>
        <v/>
      </c>
      <c r="Z2810" t="str" cm="1">
        <f t="array" ref="Z2810">IF(OR(W2810="SI",X2810="SI"),_xlfn.IFS(OR(AND('Paraclinicos '!K2746&lt;=83),AND('Paraclinicos '!K2746&gt;=97,AA2810=2)),3,OR(AND('Paraclinicos '!K2746&lt;=86),AND('Paraclinicos '!K2746&gt;=94,AA2810=2)),2,OR(AND('Paraclinicos '!K2746&lt;=88),AND('Paraclinicos '!K2746&gt;=92,AA2810=2)),1,OR(AND('Paraclinicos '!K2746&gt;=88,'Paraclinicos '!K2746&lt;=92),AND('Paraclinicos '!K2746&gt;=93,AA2810=0)),0),"")</f>
        <v/>
      </c>
      <c r="AA2810" t="str" cm="1">
        <f t="array" ref="AA2810">_xlfn.IFS('Paraclinicos '!E2745="","",'Paraclinicos '!E2745="Oxigeno",2,'Paraclinicos '!E2745="Aire",0)</f>
        <v/>
      </c>
    </row>
    <row r="2811" spans="1:27" x14ac:dyDescent="0.25">
      <c r="A2811">
        <f>'Paraclinicos '!A2746</f>
        <v>0</v>
      </c>
      <c r="B2811" s="3">
        <f>'Paraclinicos '!R2746</f>
        <v>0</v>
      </c>
      <c r="C2811" t="str" cm="1">
        <f t="array" ref="C2811">_xlfn.IFS('Paraclinicos '!Q2746="","",'Paraclinicos '!Q2746&gt;60,3,'Paraclinicos '!Q2746&lt;=60,1)</f>
        <v/>
      </c>
      <c r="D2811" t="str">
        <f>IFERROR(IF(INDEX('BD Demog para scores enalazar'!BC$2:BC$3000,MATCH(Formulas!A2811,'BD Demog para scores enalazar'!A$2:A$3000,0))=0,"SI","NO"),"")</f>
        <v/>
      </c>
      <c r="E2811" t="str" cm="1">
        <f t="array" ref="E2811">_xlfn.IFS(D2811="","",D2811="SI",4,D2811="NO",1)</f>
        <v/>
      </c>
      <c r="F2811" t="str" cm="1">
        <f t="array" ref="F2811">_xlfn.IFS('Paraclinicos '!B2746="","",'Paraclinicos '!B2746&gt;1,1,'Paraclinicos '!B2746&lt;=1,3)</f>
        <v/>
      </c>
      <c r="G2811" t="str" cm="1">
        <f t="array" ref="G2811">_xlfn.IFS('Paraclinicos '!D2746="","",AND('Paraclinicos '!D2746&gt;=250,'Paraclinicos '!D2746&lt;=500),2,'Paraclinicos '!D2746&gt;500,3,'Paraclinicos '!D2746&lt;250,1)</f>
        <v/>
      </c>
      <c r="H2811" s="50" t="str">
        <f t="shared" si="130"/>
        <v/>
      </c>
      <c r="I2811" t="str" cm="1">
        <f t="array" ref="I2811">_xlfn.IFS('Paraclinicos '!Q2746="","",'Paraclinicos '!Q2746&gt;=65,1,'Paraclinicos '!Q2746&lt;65,0)</f>
        <v/>
      </c>
      <c r="J2811" t="str" cm="1">
        <f t="array" ref="J2811">_xlfn.IFS('Paraclinicos '!I2746="","",'Paraclinicos '!I2746&gt;7,1,'Paraclinicos '!I2746&lt;=7,0)</f>
        <v/>
      </c>
      <c r="K2811" t="str" cm="1">
        <f t="array" ref="K2811">_xlfn.IFS('Paraclinicos '!W2746="","",'Paraclinicos '!W2746&lt;=8,1,'Paraclinicos '!W2746&gt;8,0)</f>
        <v/>
      </c>
      <c r="L2811" t="str" cm="1">
        <f t="array" ref="L2811">_xlfn.IFS('Paraclinicos '!S2746="","",'Paraclinicos '!S2746&gt;=30,1,'Paraclinicos '!S2746&lt;30,0)</f>
        <v/>
      </c>
      <c r="M2811" t="str" cm="1">
        <f t="array" ref="M2811">_xlfn.IFS(OR('Paraclinicos '!T2746="",'Paraclinicos '!U2746=""),"",OR('Paraclinicos '!T2746&lt;=90,'Paraclinicos '!U2746&lt;=60),1,OR('Paraclinicos '!T2746&gt;90,'Paraclinicos '!U2746&gt;60),0)</f>
        <v/>
      </c>
      <c r="N2811" s="45" t="str">
        <f t="shared" si="131"/>
        <v/>
      </c>
      <c r="O2811" t="str" cm="1">
        <f t="array" ref="O2811">_xlfn.IFS(OR('Paraclinicos '!M2746="",'Paraclinicos '!N2746="",'Paraclinicos '!N2746=0),"",'Paraclinicos '!M2746/'Paraclinicos '!N2746&lt;100,4,'Paraclinicos '!M2746/'Paraclinicos '!N2746&lt;200,3,'Paraclinicos '!M2746/'Paraclinicos '!N2746&lt;300,2,'Paraclinicos '!M2746/'Paraclinicos '!N2746&lt;400,1,'Paraclinicos '!M2746/'Paraclinicos '!N2746&gt;=400,0)</f>
        <v/>
      </c>
      <c r="P2811" t="str" cm="1">
        <f t="array" ref="P2811">_xlfn.IFS('Paraclinicos '!C2746="","",'Paraclinicos '!C2746&lt;20,4,'Paraclinicos '!C2746&lt;50,3,'Paraclinicos '!C2746&lt;100,2,'Paraclinicos '!C2746&lt;150,1,'Paraclinicos '!C2746&gt;150,0)</f>
        <v/>
      </c>
      <c r="Q2811" t="str" cm="1">
        <f t="array" ref="Q2811">_xlfn.IFS('Paraclinicos '!O2746="","",'Paraclinicos '!O2746&lt;1.2,0,'Paraclinicos '!O2746&lt;2,1,'Paraclinicos '!O2746&lt;3.5,2,'Paraclinicos '!O2746&lt;5,3,'Paraclinicos '!O2746&gt;5,4)</f>
        <v/>
      </c>
      <c r="R2811" t="str" cm="1">
        <f t="array" ref="R2811">_xlfn.IFS('Paraclinicos '!J2746="","",'Paraclinicos '!J2746&lt;1.2,0,'Paraclinicos '!J2746&lt;2,1,'Paraclinicos '!J2746&lt;6,2,'Paraclinicos '!J2746&lt;12,3,'Paraclinicos '!J2746&gt;=12,4)</f>
        <v/>
      </c>
      <c r="S2811" t="str" cm="1">
        <f t="array" ref="S2811">_xlfn.IFS('Paraclinicos '!Y2746="","",'Paraclinicos '!Y2746&lt;70,1,'Paraclinicos '!Y2746&gt;=70,0)</f>
        <v/>
      </c>
      <c r="T2811" t="str" cm="1">
        <f t="array" ref="T2811">_xlfn.IFS('Paraclinicos '!W2746="","",'Paraclinicos '!W2746&lt;6,4,'Paraclinicos '!W2746&lt;10,3,'Paraclinicos '!W2746&lt;13,2,'Paraclinicos '!W2746&lt;15,1,'Paraclinicos '!W2746=15,0)</f>
        <v/>
      </c>
      <c r="U2811" s="54" t="str">
        <f t="shared" si="129"/>
        <v/>
      </c>
      <c r="V2811" t="str" cm="1">
        <f t="array" ref="V2811">_xlfn.IFS('Paraclinicos '!S2746="","",OR('Paraclinicos '!S2746&lt;=8,'Paraclinicos '!S2746&gt;=25),3,'Paraclinicos '!S2746&lt;12,1,'Paraclinicos '!S2746&lt;21,0,'Paraclinicos '!S2746&lt;25,2)</f>
        <v/>
      </c>
      <c r="W2811" t="str">
        <f>IFERROR(IF(INDEX('BD Demog para scores enalazar'!Y$2:'BD Demog para scores enalazar'!Y$3000,MATCH(Formulas!A2811,'BD Demog para scores enalazar'!A$2:'BD Demog para scores enalazar'!A$3000,0))=1,"SI","NO"),"")</f>
        <v/>
      </c>
      <c r="X2811" s="9" t="str">
        <f>IFERROR(IF(INDEX('BD Demog para scores enalazar'!AJ$2:'BD Demog para scores enalazar'!AJ$3000,MATCH(Formulas!A2811,'BD Demog para scores enalazar'!A$2:'BD Demog para scores enalazar'!A$3000,0))=1,"SI","NO"),"")</f>
        <v/>
      </c>
      <c r="Y2811" t="str" cm="1">
        <f t="array" ref="Y2811">IF(AND(W2811="NO",X2811="NO"),_xlfn.IFS('Paraclinicos '!K2746&lt;=91,3,'Paraclinicos '!K2746&lt;94,2,'Paraclinicos '!K2746&lt;96,1,'Paraclinicos '!K2746&gt;=96,0),"")</f>
        <v/>
      </c>
      <c r="Z2811" t="str" cm="1">
        <f t="array" ref="Z2811">IF(OR(W2811="SI",X2811="SI"),_xlfn.IFS(OR(AND('Paraclinicos '!K2747&lt;=83),AND('Paraclinicos '!K2747&gt;=97,AA2811=2)),3,OR(AND('Paraclinicos '!K2747&lt;=86),AND('Paraclinicos '!K2747&gt;=94,AA2811=2)),2,OR(AND('Paraclinicos '!K2747&lt;=88),AND('Paraclinicos '!K2747&gt;=92,AA2811=2)),1,OR(AND('Paraclinicos '!K2747&gt;=88,'Paraclinicos '!K2747&lt;=92),AND('Paraclinicos '!K2747&gt;=93,AA2811=0)),0),"")</f>
        <v/>
      </c>
      <c r="AA2811" t="str" cm="1">
        <f t="array" ref="AA2811">_xlfn.IFS('Paraclinicos '!E2746="","",'Paraclinicos '!E2746="Oxigeno",2,'Paraclinicos '!E2746="Aire",0)</f>
        <v/>
      </c>
    </row>
    <row r="2812" spans="1:27" x14ac:dyDescent="0.25">
      <c r="A2812">
        <f>'Paraclinicos '!A2747</f>
        <v>0</v>
      </c>
      <c r="B2812" s="3">
        <f>'Paraclinicos '!R2747</f>
        <v>0</v>
      </c>
      <c r="C2812" t="str" cm="1">
        <f t="array" ref="C2812">_xlfn.IFS('Paraclinicos '!Q2747="","",'Paraclinicos '!Q2747&gt;60,3,'Paraclinicos '!Q2747&lt;=60,1)</f>
        <v/>
      </c>
      <c r="D2812" t="str">
        <f>IFERROR(IF(INDEX('BD Demog para scores enalazar'!BC$2:BC$3000,MATCH(Formulas!A2812,'BD Demog para scores enalazar'!A$2:A$3000,0))=0,"SI","NO"),"")</f>
        <v/>
      </c>
      <c r="E2812" t="str" cm="1">
        <f t="array" ref="E2812">_xlfn.IFS(D2812="","",D2812="SI",4,D2812="NO",1)</f>
        <v/>
      </c>
      <c r="F2812" t="str" cm="1">
        <f t="array" ref="F2812">_xlfn.IFS('Paraclinicos '!B2747="","",'Paraclinicos '!B2747&gt;1,1,'Paraclinicos '!B2747&lt;=1,3)</f>
        <v/>
      </c>
      <c r="G2812" t="str" cm="1">
        <f t="array" ref="G2812">_xlfn.IFS('Paraclinicos '!D2747="","",AND('Paraclinicos '!D2747&gt;=250,'Paraclinicos '!D2747&lt;=500),2,'Paraclinicos '!D2747&gt;500,3,'Paraclinicos '!D2747&lt;250,1)</f>
        <v/>
      </c>
      <c r="H2812" s="50" t="str">
        <f t="shared" si="130"/>
        <v/>
      </c>
      <c r="I2812" t="str" cm="1">
        <f t="array" ref="I2812">_xlfn.IFS('Paraclinicos '!Q2747="","",'Paraclinicos '!Q2747&gt;=65,1,'Paraclinicos '!Q2747&lt;65,0)</f>
        <v/>
      </c>
      <c r="J2812" t="str" cm="1">
        <f t="array" ref="J2812">_xlfn.IFS('Paraclinicos '!I2747="","",'Paraclinicos '!I2747&gt;7,1,'Paraclinicos '!I2747&lt;=7,0)</f>
        <v/>
      </c>
      <c r="K2812" t="str" cm="1">
        <f t="array" ref="K2812">_xlfn.IFS('Paraclinicos '!W2747="","",'Paraclinicos '!W2747&lt;=8,1,'Paraclinicos '!W2747&gt;8,0)</f>
        <v/>
      </c>
      <c r="L2812" t="str" cm="1">
        <f t="array" ref="L2812">_xlfn.IFS('Paraclinicos '!S2747="","",'Paraclinicos '!S2747&gt;=30,1,'Paraclinicos '!S2747&lt;30,0)</f>
        <v/>
      </c>
      <c r="M2812" t="str" cm="1">
        <f t="array" ref="M2812">_xlfn.IFS(OR('Paraclinicos '!T2747="",'Paraclinicos '!U2747=""),"",OR('Paraclinicos '!T2747&lt;=90,'Paraclinicos '!U2747&lt;=60),1,OR('Paraclinicos '!T2747&gt;90,'Paraclinicos '!U2747&gt;60),0)</f>
        <v/>
      </c>
      <c r="N2812" s="45" t="str">
        <f t="shared" si="131"/>
        <v/>
      </c>
      <c r="O2812" t="str" cm="1">
        <f t="array" ref="O2812">_xlfn.IFS(OR('Paraclinicos '!M2747="",'Paraclinicos '!N2747="",'Paraclinicos '!N2747=0),"",'Paraclinicos '!M2747/'Paraclinicos '!N2747&lt;100,4,'Paraclinicos '!M2747/'Paraclinicos '!N2747&lt;200,3,'Paraclinicos '!M2747/'Paraclinicos '!N2747&lt;300,2,'Paraclinicos '!M2747/'Paraclinicos '!N2747&lt;400,1,'Paraclinicos '!M2747/'Paraclinicos '!N2747&gt;=400,0)</f>
        <v/>
      </c>
      <c r="P2812" t="str" cm="1">
        <f t="array" ref="P2812">_xlfn.IFS('Paraclinicos '!C2747="","",'Paraclinicos '!C2747&lt;20,4,'Paraclinicos '!C2747&lt;50,3,'Paraclinicos '!C2747&lt;100,2,'Paraclinicos '!C2747&lt;150,1,'Paraclinicos '!C2747&gt;150,0)</f>
        <v/>
      </c>
      <c r="Q2812" t="str" cm="1">
        <f t="array" ref="Q2812">_xlfn.IFS('Paraclinicos '!O2747="","",'Paraclinicos '!O2747&lt;1.2,0,'Paraclinicos '!O2747&lt;2,1,'Paraclinicos '!O2747&lt;3.5,2,'Paraclinicos '!O2747&lt;5,3,'Paraclinicos '!O2747&gt;5,4)</f>
        <v/>
      </c>
      <c r="R2812" t="str" cm="1">
        <f t="array" ref="R2812">_xlfn.IFS('Paraclinicos '!J2747="","",'Paraclinicos '!J2747&lt;1.2,0,'Paraclinicos '!J2747&lt;2,1,'Paraclinicos '!J2747&lt;6,2,'Paraclinicos '!J2747&lt;12,3,'Paraclinicos '!J2747&gt;=12,4)</f>
        <v/>
      </c>
      <c r="S2812" t="str" cm="1">
        <f t="array" ref="S2812">_xlfn.IFS('Paraclinicos '!Y2747="","",'Paraclinicos '!Y2747&lt;70,1,'Paraclinicos '!Y2747&gt;=70,0)</f>
        <v/>
      </c>
      <c r="T2812" t="str" cm="1">
        <f t="array" ref="T2812">_xlfn.IFS('Paraclinicos '!W2747="","",'Paraclinicos '!W2747&lt;6,4,'Paraclinicos '!W2747&lt;10,3,'Paraclinicos '!W2747&lt;13,2,'Paraclinicos '!W2747&lt;15,1,'Paraclinicos '!W2747=15,0)</f>
        <v/>
      </c>
      <c r="U2812" s="54" t="str">
        <f t="shared" si="129"/>
        <v/>
      </c>
      <c r="V2812" t="str" cm="1">
        <f t="array" ref="V2812">_xlfn.IFS('Paraclinicos '!S2747="","",OR('Paraclinicos '!S2747&lt;=8,'Paraclinicos '!S2747&gt;=25),3,'Paraclinicos '!S2747&lt;12,1,'Paraclinicos '!S2747&lt;21,0,'Paraclinicos '!S2747&lt;25,2)</f>
        <v/>
      </c>
      <c r="W2812" t="str">
        <f>IFERROR(IF(INDEX('BD Demog para scores enalazar'!Y$2:'BD Demog para scores enalazar'!Y$3000,MATCH(Formulas!A2812,'BD Demog para scores enalazar'!A$2:'BD Demog para scores enalazar'!A$3000,0))=1,"SI","NO"),"")</f>
        <v/>
      </c>
      <c r="X2812" s="9" t="str">
        <f>IFERROR(IF(INDEX('BD Demog para scores enalazar'!AJ$2:'BD Demog para scores enalazar'!AJ$3000,MATCH(Formulas!A2812,'BD Demog para scores enalazar'!A$2:'BD Demog para scores enalazar'!A$3000,0))=1,"SI","NO"),"")</f>
        <v/>
      </c>
      <c r="Y2812" t="str" cm="1">
        <f t="array" ref="Y2812">IF(AND(W2812="NO",X2812="NO"),_xlfn.IFS('Paraclinicos '!K2747&lt;=91,3,'Paraclinicos '!K2747&lt;94,2,'Paraclinicos '!K2747&lt;96,1,'Paraclinicos '!K2747&gt;=96,0),"")</f>
        <v/>
      </c>
      <c r="Z2812" t="str" cm="1">
        <f t="array" ref="Z2812">IF(OR(W2812="SI",X2812="SI"),_xlfn.IFS(OR(AND('Paraclinicos '!K2748&lt;=83),AND('Paraclinicos '!K2748&gt;=97,AA2812=2)),3,OR(AND('Paraclinicos '!K2748&lt;=86),AND('Paraclinicos '!K2748&gt;=94,AA2812=2)),2,OR(AND('Paraclinicos '!K2748&lt;=88),AND('Paraclinicos '!K2748&gt;=92,AA2812=2)),1,OR(AND('Paraclinicos '!K2748&gt;=88,'Paraclinicos '!K2748&lt;=92),AND('Paraclinicos '!K2748&gt;=93,AA2812=0)),0),"")</f>
        <v/>
      </c>
      <c r="AA2812" t="str" cm="1">
        <f t="array" ref="AA2812">_xlfn.IFS('Paraclinicos '!E2747="","",'Paraclinicos '!E2747="Oxigeno",2,'Paraclinicos '!E2747="Aire",0)</f>
        <v/>
      </c>
    </row>
    <row r="2813" spans="1:27" x14ac:dyDescent="0.25">
      <c r="A2813">
        <f>'Paraclinicos '!A2748</f>
        <v>0</v>
      </c>
      <c r="B2813" s="3">
        <f>'Paraclinicos '!R2748</f>
        <v>0</v>
      </c>
      <c r="C2813" t="str" cm="1">
        <f t="array" ref="C2813">_xlfn.IFS('Paraclinicos '!Q2748="","",'Paraclinicos '!Q2748&gt;60,3,'Paraclinicos '!Q2748&lt;=60,1)</f>
        <v/>
      </c>
      <c r="D2813" t="str">
        <f>IFERROR(IF(INDEX('BD Demog para scores enalazar'!BC$2:BC$3000,MATCH(Formulas!A2813,'BD Demog para scores enalazar'!A$2:A$3000,0))=0,"SI","NO"),"")</f>
        <v/>
      </c>
      <c r="E2813" t="str" cm="1">
        <f t="array" ref="E2813">_xlfn.IFS(D2813="","",D2813="SI",4,D2813="NO",1)</f>
        <v/>
      </c>
      <c r="F2813" t="str" cm="1">
        <f t="array" ref="F2813">_xlfn.IFS('Paraclinicos '!B2748="","",'Paraclinicos '!B2748&gt;1,1,'Paraclinicos '!B2748&lt;=1,3)</f>
        <v/>
      </c>
      <c r="G2813" t="str" cm="1">
        <f t="array" ref="G2813">_xlfn.IFS('Paraclinicos '!D2748="","",AND('Paraclinicos '!D2748&gt;=250,'Paraclinicos '!D2748&lt;=500),2,'Paraclinicos '!D2748&gt;500,3,'Paraclinicos '!D2748&lt;250,1)</f>
        <v/>
      </c>
      <c r="H2813" s="50" t="str">
        <f t="shared" si="130"/>
        <v/>
      </c>
      <c r="I2813" t="str" cm="1">
        <f t="array" ref="I2813">_xlfn.IFS('Paraclinicos '!Q2748="","",'Paraclinicos '!Q2748&gt;=65,1,'Paraclinicos '!Q2748&lt;65,0)</f>
        <v/>
      </c>
      <c r="J2813" t="str" cm="1">
        <f t="array" ref="J2813">_xlfn.IFS('Paraclinicos '!I2748="","",'Paraclinicos '!I2748&gt;7,1,'Paraclinicos '!I2748&lt;=7,0)</f>
        <v/>
      </c>
      <c r="K2813" t="str" cm="1">
        <f t="array" ref="K2813">_xlfn.IFS('Paraclinicos '!W2748="","",'Paraclinicos '!W2748&lt;=8,1,'Paraclinicos '!W2748&gt;8,0)</f>
        <v/>
      </c>
      <c r="L2813" t="str" cm="1">
        <f t="array" ref="L2813">_xlfn.IFS('Paraclinicos '!S2748="","",'Paraclinicos '!S2748&gt;=30,1,'Paraclinicos '!S2748&lt;30,0)</f>
        <v/>
      </c>
      <c r="M2813" t="str" cm="1">
        <f t="array" ref="M2813">_xlfn.IFS(OR('Paraclinicos '!T2748="",'Paraclinicos '!U2748=""),"",OR('Paraclinicos '!T2748&lt;=90,'Paraclinicos '!U2748&lt;=60),1,OR('Paraclinicos '!T2748&gt;90,'Paraclinicos '!U2748&gt;60),0)</f>
        <v/>
      </c>
      <c r="N2813" s="45" t="str">
        <f t="shared" si="131"/>
        <v/>
      </c>
      <c r="O2813" t="str" cm="1">
        <f t="array" ref="O2813">_xlfn.IFS(OR('Paraclinicos '!M2748="",'Paraclinicos '!N2748="",'Paraclinicos '!N2748=0),"",'Paraclinicos '!M2748/'Paraclinicos '!N2748&lt;100,4,'Paraclinicos '!M2748/'Paraclinicos '!N2748&lt;200,3,'Paraclinicos '!M2748/'Paraclinicos '!N2748&lt;300,2,'Paraclinicos '!M2748/'Paraclinicos '!N2748&lt;400,1,'Paraclinicos '!M2748/'Paraclinicos '!N2748&gt;=400,0)</f>
        <v/>
      </c>
      <c r="P2813" t="str" cm="1">
        <f t="array" ref="P2813">_xlfn.IFS('Paraclinicos '!C2748="","",'Paraclinicos '!C2748&lt;20,4,'Paraclinicos '!C2748&lt;50,3,'Paraclinicos '!C2748&lt;100,2,'Paraclinicos '!C2748&lt;150,1,'Paraclinicos '!C2748&gt;150,0)</f>
        <v/>
      </c>
      <c r="Q2813" t="str" cm="1">
        <f t="array" ref="Q2813">_xlfn.IFS('Paraclinicos '!O2748="","",'Paraclinicos '!O2748&lt;1.2,0,'Paraclinicos '!O2748&lt;2,1,'Paraclinicos '!O2748&lt;3.5,2,'Paraclinicos '!O2748&lt;5,3,'Paraclinicos '!O2748&gt;5,4)</f>
        <v/>
      </c>
      <c r="R2813" t="str" cm="1">
        <f t="array" ref="R2813">_xlfn.IFS('Paraclinicos '!J2748="","",'Paraclinicos '!J2748&lt;1.2,0,'Paraclinicos '!J2748&lt;2,1,'Paraclinicos '!J2748&lt;6,2,'Paraclinicos '!J2748&lt;12,3,'Paraclinicos '!J2748&gt;=12,4)</f>
        <v/>
      </c>
      <c r="S2813" t="str" cm="1">
        <f t="array" ref="S2813">_xlfn.IFS('Paraclinicos '!Y2748="","",'Paraclinicos '!Y2748&lt;70,1,'Paraclinicos '!Y2748&gt;=70,0)</f>
        <v/>
      </c>
      <c r="T2813" t="str" cm="1">
        <f t="array" ref="T2813">_xlfn.IFS('Paraclinicos '!W2748="","",'Paraclinicos '!W2748&lt;6,4,'Paraclinicos '!W2748&lt;10,3,'Paraclinicos '!W2748&lt;13,2,'Paraclinicos '!W2748&lt;15,1,'Paraclinicos '!W2748=15,0)</f>
        <v/>
      </c>
      <c r="U2813" s="54" t="str">
        <f t="shared" si="129"/>
        <v/>
      </c>
      <c r="V2813" t="str" cm="1">
        <f t="array" ref="V2813">_xlfn.IFS('Paraclinicos '!S2748="","",OR('Paraclinicos '!S2748&lt;=8,'Paraclinicos '!S2748&gt;=25),3,'Paraclinicos '!S2748&lt;12,1,'Paraclinicos '!S2748&lt;21,0,'Paraclinicos '!S2748&lt;25,2)</f>
        <v/>
      </c>
      <c r="W2813" t="str">
        <f>IFERROR(IF(INDEX('BD Demog para scores enalazar'!Y$2:'BD Demog para scores enalazar'!Y$3000,MATCH(Formulas!A2813,'BD Demog para scores enalazar'!A$2:'BD Demog para scores enalazar'!A$3000,0))=1,"SI","NO"),"")</f>
        <v/>
      </c>
      <c r="X2813" s="9" t="str">
        <f>IFERROR(IF(INDEX('BD Demog para scores enalazar'!AJ$2:'BD Demog para scores enalazar'!AJ$3000,MATCH(Formulas!A2813,'BD Demog para scores enalazar'!A$2:'BD Demog para scores enalazar'!A$3000,0))=1,"SI","NO"),"")</f>
        <v/>
      </c>
      <c r="Y2813" t="str" cm="1">
        <f t="array" ref="Y2813">IF(AND(W2813="NO",X2813="NO"),_xlfn.IFS('Paraclinicos '!K2748&lt;=91,3,'Paraclinicos '!K2748&lt;94,2,'Paraclinicos '!K2748&lt;96,1,'Paraclinicos '!K2748&gt;=96,0),"")</f>
        <v/>
      </c>
      <c r="Z2813" t="str" cm="1">
        <f t="array" ref="Z2813">IF(OR(W2813="SI",X2813="SI"),_xlfn.IFS(OR(AND('Paraclinicos '!K2749&lt;=83),AND('Paraclinicos '!K2749&gt;=97,AA2813=2)),3,OR(AND('Paraclinicos '!K2749&lt;=86),AND('Paraclinicos '!K2749&gt;=94,AA2813=2)),2,OR(AND('Paraclinicos '!K2749&lt;=88),AND('Paraclinicos '!K2749&gt;=92,AA2813=2)),1,OR(AND('Paraclinicos '!K2749&gt;=88,'Paraclinicos '!K2749&lt;=92),AND('Paraclinicos '!K2749&gt;=93,AA2813=0)),0),"")</f>
        <v/>
      </c>
      <c r="AA2813" t="str" cm="1">
        <f t="array" ref="AA2813">_xlfn.IFS('Paraclinicos '!E2748="","",'Paraclinicos '!E2748="Oxigeno",2,'Paraclinicos '!E2748="Aire",0)</f>
        <v/>
      </c>
    </row>
    <row r="2814" spans="1:27" x14ac:dyDescent="0.25">
      <c r="A2814">
        <f>'Paraclinicos '!A2749</f>
        <v>0</v>
      </c>
      <c r="B2814" s="3">
        <f>'Paraclinicos '!R2749</f>
        <v>0</v>
      </c>
      <c r="C2814" t="str" cm="1">
        <f t="array" ref="C2814">_xlfn.IFS('Paraclinicos '!Q2749="","",'Paraclinicos '!Q2749&gt;60,3,'Paraclinicos '!Q2749&lt;=60,1)</f>
        <v/>
      </c>
      <c r="D2814" t="str">
        <f>IFERROR(IF(INDEX('BD Demog para scores enalazar'!BC$2:BC$3000,MATCH(Formulas!A2814,'BD Demog para scores enalazar'!A$2:A$3000,0))=0,"SI","NO"),"")</f>
        <v/>
      </c>
      <c r="E2814" t="str" cm="1">
        <f t="array" ref="E2814">_xlfn.IFS(D2814="","",D2814="SI",4,D2814="NO",1)</f>
        <v/>
      </c>
      <c r="F2814" t="str" cm="1">
        <f t="array" ref="F2814">_xlfn.IFS('Paraclinicos '!B2749="","",'Paraclinicos '!B2749&gt;1,1,'Paraclinicos '!B2749&lt;=1,3)</f>
        <v/>
      </c>
      <c r="G2814" t="str" cm="1">
        <f t="array" ref="G2814">_xlfn.IFS('Paraclinicos '!D2749="","",AND('Paraclinicos '!D2749&gt;=250,'Paraclinicos '!D2749&lt;=500),2,'Paraclinicos '!D2749&gt;500,3,'Paraclinicos '!D2749&lt;250,1)</f>
        <v/>
      </c>
      <c r="H2814" s="50" t="str">
        <f t="shared" si="130"/>
        <v/>
      </c>
      <c r="I2814" t="str" cm="1">
        <f t="array" ref="I2814">_xlfn.IFS('Paraclinicos '!Q2749="","",'Paraclinicos '!Q2749&gt;=65,1,'Paraclinicos '!Q2749&lt;65,0)</f>
        <v/>
      </c>
      <c r="J2814" t="str" cm="1">
        <f t="array" ref="J2814">_xlfn.IFS('Paraclinicos '!I2749="","",'Paraclinicos '!I2749&gt;7,1,'Paraclinicos '!I2749&lt;=7,0)</f>
        <v/>
      </c>
      <c r="K2814" t="str" cm="1">
        <f t="array" ref="K2814">_xlfn.IFS('Paraclinicos '!W2749="","",'Paraclinicos '!W2749&lt;=8,1,'Paraclinicos '!W2749&gt;8,0)</f>
        <v/>
      </c>
      <c r="L2814" t="str" cm="1">
        <f t="array" ref="L2814">_xlfn.IFS('Paraclinicos '!S2749="","",'Paraclinicos '!S2749&gt;=30,1,'Paraclinicos '!S2749&lt;30,0)</f>
        <v/>
      </c>
      <c r="M2814" t="str" cm="1">
        <f t="array" ref="M2814">_xlfn.IFS(OR('Paraclinicos '!T2749="",'Paraclinicos '!U2749=""),"",OR('Paraclinicos '!T2749&lt;=90,'Paraclinicos '!U2749&lt;=60),1,OR('Paraclinicos '!T2749&gt;90,'Paraclinicos '!U2749&gt;60),0)</f>
        <v/>
      </c>
      <c r="N2814" s="45" t="str">
        <f t="shared" si="131"/>
        <v/>
      </c>
      <c r="O2814" t="str" cm="1">
        <f t="array" ref="O2814">_xlfn.IFS(OR('Paraclinicos '!M2749="",'Paraclinicos '!N2749="",'Paraclinicos '!N2749=0),"",'Paraclinicos '!M2749/'Paraclinicos '!N2749&lt;100,4,'Paraclinicos '!M2749/'Paraclinicos '!N2749&lt;200,3,'Paraclinicos '!M2749/'Paraclinicos '!N2749&lt;300,2,'Paraclinicos '!M2749/'Paraclinicos '!N2749&lt;400,1,'Paraclinicos '!M2749/'Paraclinicos '!N2749&gt;=400,0)</f>
        <v/>
      </c>
      <c r="P2814" t="str" cm="1">
        <f t="array" ref="P2814">_xlfn.IFS('Paraclinicos '!C2749="","",'Paraclinicos '!C2749&lt;20,4,'Paraclinicos '!C2749&lt;50,3,'Paraclinicos '!C2749&lt;100,2,'Paraclinicos '!C2749&lt;150,1,'Paraclinicos '!C2749&gt;150,0)</f>
        <v/>
      </c>
      <c r="Q2814" t="str" cm="1">
        <f t="array" ref="Q2814">_xlfn.IFS('Paraclinicos '!O2749="","",'Paraclinicos '!O2749&lt;1.2,0,'Paraclinicos '!O2749&lt;2,1,'Paraclinicos '!O2749&lt;3.5,2,'Paraclinicos '!O2749&lt;5,3,'Paraclinicos '!O2749&gt;5,4)</f>
        <v/>
      </c>
      <c r="R2814" t="str" cm="1">
        <f t="array" ref="R2814">_xlfn.IFS('Paraclinicos '!J2749="","",'Paraclinicos '!J2749&lt;1.2,0,'Paraclinicos '!J2749&lt;2,1,'Paraclinicos '!J2749&lt;6,2,'Paraclinicos '!J2749&lt;12,3,'Paraclinicos '!J2749&gt;=12,4)</f>
        <v/>
      </c>
      <c r="S2814" t="str" cm="1">
        <f t="array" ref="S2814">_xlfn.IFS('Paraclinicos '!Y2749="","",'Paraclinicos '!Y2749&lt;70,1,'Paraclinicos '!Y2749&gt;=70,0)</f>
        <v/>
      </c>
      <c r="T2814" t="str" cm="1">
        <f t="array" ref="T2814">_xlfn.IFS('Paraclinicos '!W2749="","",'Paraclinicos '!W2749&lt;6,4,'Paraclinicos '!W2749&lt;10,3,'Paraclinicos '!W2749&lt;13,2,'Paraclinicos '!W2749&lt;15,1,'Paraclinicos '!W2749=15,0)</f>
        <v/>
      </c>
      <c r="U2814" s="54" t="str">
        <f t="shared" si="129"/>
        <v/>
      </c>
      <c r="V2814" t="str" cm="1">
        <f t="array" ref="V2814">_xlfn.IFS('Paraclinicos '!S2749="","",OR('Paraclinicos '!S2749&lt;=8,'Paraclinicos '!S2749&gt;=25),3,'Paraclinicos '!S2749&lt;12,1,'Paraclinicos '!S2749&lt;21,0,'Paraclinicos '!S2749&lt;25,2)</f>
        <v/>
      </c>
      <c r="W2814" t="str">
        <f>IFERROR(IF(INDEX('BD Demog para scores enalazar'!Y$2:'BD Demog para scores enalazar'!Y$3000,MATCH(Formulas!A2814,'BD Demog para scores enalazar'!A$2:'BD Demog para scores enalazar'!A$3000,0))=1,"SI","NO"),"")</f>
        <v/>
      </c>
      <c r="X2814" s="9" t="str">
        <f>IFERROR(IF(INDEX('BD Demog para scores enalazar'!AJ$2:'BD Demog para scores enalazar'!AJ$3000,MATCH(Formulas!A2814,'BD Demog para scores enalazar'!A$2:'BD Demog para scores enalazar'!A$3000,0))=1,"SI","NO"),"")</f>
        <v/>
      </c>
      <c r="Y2814" t="str" cm="1">
        <f t="array" ref="Y2814">IF(AND(W2814="NO",X2814="NO"),_xlfn.IFS('Paraclinicos '!K2749&lt;=91,3,'Paraclinicos '!K2749&lt;94,2,'Paraclinicos '!K2749&lt;96,1,'Paraclinicos '!K2749&gt;=96,0),"")</f>
        <v/>
      </c>
      <c r="Z2814" t="str" cm="1">
        <f t="array" ref="Z2814">IF(OR(W2814="SI",X2814="SI"),_xlfn.IFS(OR(AND('Paraclinicos '!K2750&lt;=83),AND('Paraclinicos '!K2750&gt;=97,AA2814=2)),3,OR(AND('Paraclinicos '!K2750&lt;=86),AND('Paraclinicos '!K2750&gt;=94,AA2814=2)),2,OR(AND('Paraclinicos '!K2750&lt;=88),AND('Paraclinicos '!K2750&gt;=92,AA2814=2)),1,OR(AND('Paraclinicos '!K2750&gt;=88,'Paraclinicos '!K2750&lt;=92),AND('Paraclinicos '!K2750&gt;=93,AA2814=0)),0),"")</f>
        <v/>
      </c>
      <c r="AA2814" t="str" cm="1">
        <f t="array" ref="AA2814">_xlfn.IFS('Paraclinicos '!E2749="","",'Paraclinicos '!E2749="Oxigeno",2,'Paraclinicos '!E2749="Aire",0)</f>
        <v/>
      </c>
    </row>
    <row r="2815" spans="1:27" x14ac:dyDescent="0.25">
      <c r="A2815">
        <f>'Paraclinicos '!A2750</f>
        <v>0</v>
      </c>
      <c r="B2815" s="3">
        <f>'Paraclinicos '!R2750</f>
        <v>0</v>
      </c>
      <c r="C2815" t="str" cm="1">
        <f t="array" ref="C2815">_xlfn.IFS('Paraclinicos '!Q2750="","",'Paraclinicos '!Q2750&gt;60,3,'Paraclinicos '!Q2750&lt;=60,1)</f>
        <v/>
      </c>
      <c r="D2815" t="str">
        <f>IFERROR(IF(INDEX('BD Demog para scores enalazar'!BC$2:BC$3000,MATCH(Formulas!A2815,'BD Demog para scores enalazar'!A$2:A$3000,0))=0,"SI","NO"),"")</f>
        <v/>
      </c>
      <c r="E2815" t="str" cm="1">
        <f t="array" ref="E2815">_xlfn.IFS(D2815="","",D2815="SI",4,D2815="NO",1)</f>
        <v/>
      </c>
      <c r="F2815" t="str" cm="1">
        <f t="array" ref="F2815">_xlfn.IFS('Paraclinicos '!B2750="","",'Paraclinicos '!B2750&gt;1,1,'Paraclinicos '!B2750&lt;=1,3)</f>
        <v/>
      </c>
      <c r="G2815" t="str" cm="1">
        <f t="array" ref="G2815">_xlfn.IFS('Paraclinicos '!D2750="","",AND('Paraclinicos '!D2750&gt;=250,'Paraclinicos '!D2750&lt;=500),2,'Paraclinicos '!D2750&gt;500,3,'Paraclinicos '!D2750&lt;250,1)</f>
        <v/>
      </c>
      <c r="H2815" s="50" t="str">
        <f t="shared" si="130"/>
        <v/>
      </c>
      <c r="I2815" t="str" cm="1">
        <f t="array" ref="I2815">_xlfn.IFS('Paraclinicos '!Q2750="","",'Paraclinicos '!Q2750&gt;=65,1,'Paraclinicos '!Q2750&lt;65,0)</f>
        <v/>
      </c>
      <c r="J2815" t="str" cm="1">
        <f t="array" ref="J2815">_xlfn.IFS('Paraclinicos '!I2750="","",'Paraclinicos '!I2750&gt;7,1,'Paraclinicos '!I2750&lt;=7,0)</f>
        <v/>
      </c>
      <c r="K2815" t="str" cm="1">
        <f t="array" ref="K2815">_xlfn.IFS('Paraclinicos '!W2750="","",'Paraclinicos '!W2750&lt;=8,1,'Paraclinicos '!W2750&gt;8,0)</f>
        <v/>
      </c>
      <c r="L2815" t="str" cm="1">
        <f t="array" ref="L2815">_xlfn.IFS('Paraclinicos '!S2750="","",'Paraclinicos '!S2750&gt;=30,1,'Paraclinicos '!S2750&lt;30,0)</f>
        <v/>
      </c>
      <c r="M2815" t="str" cm="1">
        <f t="array" ref="M2815">_xlfn.IFS(OR('Paraclinicos '!T2750="",'Paraclinicos '!U2750=""),"",OR('Paraclinicos '!T2750&lt;=90,'Paraclinicos '!U2750&lt;=60),1,OR('Paraclinicos '!T2750&gt;90,'Paraclinicos '!U2750&gt;60),0)</f>
        <v/>
      </c>
      <c r="N2815" s="45" t="str">
        <f t="shared" si="131"/>
        <v/>
      </c>
      <c r="O2815" t="str" cm="1">
        <f t="array" ref="O2815">_xlfn.IFS(OR('Paraclinicos '!M2750="",'Paraclinicos '!N2750="",'Paraclinicos '!N2750=0),"",'Paraclinicos '!M2750/'Paraclinicos '!N2750&lt;100,4,'Paraclinicos '!M2750/'Paraclinicos '!N2750&lt;200,3,'Paraclinicos '!M2750/'Paraclinicos '!N2750&lt;300,2,'Paraclinicos '!M2750/'Paraclinicos '!N2750&lt;400,1,'Paraclinicos '!M2750/'Paraclinicos '!N2750&gt;=400,0)</f>
        <v/>
      </c>
      <c r="P2815" t="str" cm="1">
        <f t="array" ref="P2815">_xlfn.IFS('Paraclinicos '!C2750="","",'Paraclinicos '!C2750&lt;20,4,'Paraclinicos '!C2750&lt;50,3,'Paraclinicos '!C2750&lt;100,2,'Paraclinicos '!C2750&lt;150,1,'Paraclinicos '!C2750&gt;150,0)</f>
        <v/>
      </c>
      <c r="Q2815" t="str" cm="1">
        <f t="array" ref="Q2815">_xlfn.IFS('Paraclinicos '!O2750="","",'Paraclinicos '!O2750&lt;1.2,0,'Paraclinicos '!O2750&lt;2,1,'Paraclinicos '!O2750&lt;3.5,2,'Paraclinicos '!O2750&lt;5,3,'Paraclinicos '!O2750&gt;5,4)</f>
        <v/>
      </c>
      <c r="R2815" t="str" cm="1">
        <f t="array" ref="R2815">_xlfn.IFS('Paraclinicos '!J2750="","",'Paraclinicos '!J2750&lt;1.2,0,'Paraclinicos '!J2750&lt;2,1,'Paraclinicos '!J2750&lt;6,2,'Paraclinicos '!J2750&lt;12,3,'Paraclinicos '!J2750&gt;=12,4)</f>
        <v/>
      </c>
      <c r="S2815" t="str" cm="1">
        <f t="array" ref="S2815">_xlfn.IFS('Paraclinicos '!Y2750="","",'Paraclinicos '!Y2750&lt;70,1,'Paraclinicos '!Y2750&gt;=70,0)</f>
        <v/>
      </c>
      <c r="T2815" t="str" cm="1">
        <f t="array" ref="T2815">_xlfn.IFS('Paraclinicos '!W2750="","",'Paraclinicos '!W2750&lt;6,4,'Paraclinicos '!W2750&lt;10,3,'Paraclinicos '!W2750&lt;13,2,'Paraclinicos '!W2750&lt;15,1,'Paraclinicos '!W2750=15,0)</f>
        <v/>
      </c>
      <c r="U2815" s="54" t="str">
        <f t="shared" si="129"/>
        <v/>
      </c>
      <c r="V2815" t="str" cm="1">
        <f t="array" ref="V2815">_xlfn.IFS('Paraclinicos '!S2750="","",OR('Paraclinicos '!S2750&lt;=8,'Paraclinicos '!S2750&gt;=25),3,'Paraclinicos '!S2750&lt;12,1,'Paraclinicos '!S2750&lt;21,0,'Paraclinicos '!S2750&lt;25,2)</f>
        <v/>
      </c>
      <c r="W2815" t="str">
        <f>IFERROR(IF(INDEX('BD Demog para scores enalazar'!Y$2:'BD Demog para scores enalazar'!Y$3000,MATCH(Formulas!A2815,'BD Demog para scores enalazar'!A$2:'BD Demog para scores enalazar'!A$3000,0))=1,"SI","NO"),"")</f>
        <v/>
      </c>
      <c r="X2815" s="9" t="str">
        <f>IFERROR(IF(INDEX('BD Demog para scores enalazar'!AJ$2:'BD Demog para scores enalazar'!AJ$3000,MATCH(Formulas!A2815,'BD Demog para scores enalazar'!A$2:'BD Demog para scores enalazar'!A$3000,0))=1,"SI","NO"),"")</f>
        <v/>
      </c>
      <c r="Y2815" t="str" cm="1">
        <f t="array" ref="Y2815">IF(AND(W2815="NO",X2815="NO"),_xlfn.IFS('Paraclinicos '!K2750&lt;=91,3,'Paraclinicos '!K2750&lt;94,2,'Paraclinicos '!K2750&lt;96,1,'Paraclinicos '!K2750&gt;=96,0),"")</f>
        <v/>
      </c>
      <c r="Z2815" t="str" cm="1">
        <f t="array" ref="Z2815">IF(OR(W2815="SI",X2815="SI"),_xlfn.IFS(OR(AND('Paraclinicos '!K2751&lt;=83),AND('Paraclinicos '!K2751&gt;=97,AA2815=2)),3,OR(AND('Paraclinicos '!K2751&lt;=86),AND('Paraclinicos '!K2751&gt;=94,AA2815=2)),2,OR(AND('Paraclinicos '!K2751&lt;=88),AND('Paraclinicos '!K2751&gt;=92,AA2815=2)),1,OR(AND('Paraclinicos '!K2751&gt;=88,'Paraclinicos '!K2751&lt;=92),AND('Paraclinicos '!K2751&gt;=93,AA2815=0)),0),"")</f>
        <v/>
      </c>
      <c r="AA2815" t="str" cm="1">
        <f t="array" ref="AA2815">_xlfn.IFS('Paraclinicos '!E2750="","",'Paraclinicos '!E2750="Oxigeno",2,'Paraclinicos '!E2750="Aire",0)</f>
        <v/>
      </c>
    </row>
    <row r="2816" spans="1:27" x14ac:dyDescent="0.25">
      <c r="A2816">
        <f>'Paraclinicos '!A2751</f>
        <v>0</v>
      </c>
      <c r="B2816" s="3">
        <f>'Paraclinicos '!R2751</f>
        <v>0</v>
      </c>
      <c r="C2816" t="str" cm="1">
        <f t="array" ref="C2816">_xlfn.IFS('Paraclinicos '!Q2751="","",'Paraclinicos '!Q2751&gt;60,3,'Paraclinicos '!Q2751&lt;=60,1)</f>
        <v/>
      </c>
      <c r="D2816" t="str">
        <f>IFERROR(IF(INDEX('BD Demog para scores enalazar'!BC$2:BC$3000,MATCH(Formulas!A2816,'BD Demog para scores enalazar'!A$2:A$3000,0))=0,"SI","NO"),"")</f>
        <v/>
      </c>
      <c r="E2816" t="str" cm="1">
        <f t="array" ref="E2816">_xlfn.IFS(D2816="","",D2816="SI",4,D2816="NO",1)</f>
        <v/>
      </c>
      <c r="F2816" t="str" cm="1">
        <f t="array" ref="F2816">_xlfn.IFS('Paraclinicos '!B2751="","",'Paraclinicos '!B2751&gt;1,1,'Paraclinicos '!B2751&lt;=1,3)</f>
        <v/>
      </c>
      <c r="G2816" t="str" cm="1">
        <f t="array" ref="G2816">_xlfn.IFS('Paraclinicos '!D2751="","",AND('Paraclinicos '!D2751&gt;=250,'Paraclinicos '!D2751&lt;=500),2,'Paraclinicos '!D2751&gt;500,3,'Paraclinicos '!D2751&lt;250,1)</f>
        <v/>
      </c>
      <c r="H2816" s="50" t="str">
        <f t="shared" si="130"/>
        <v/>
      </c>
      <c r="I2816" t="str" cm="1">
        <f t="array" ref="I2816">_xlfn.IFS('Paraclinicos '!Q2751="","",'Paraclinicos '!Q2751&gt;=65,1,'Paraclinicos '!Q2751&lt;65,0)</f>
        <v/>
      </c>
      <c r="J2816" t="str" cm="1">
        <f t="array" ref="J2816">_xlfn.IFS('Paraclinicos '!I2751="","",'Paraclinicos '!I2751&gt;7,1,'Paraclinicos '!I2751&lt;=7,0)</f>
        <v/>
      </c>
      <c r="K2816" t="str" cm="1">
        <f t="array" ref="K2816">_xlfn.IFS('Paraclinicos '!W2751="","",'Paraclinicos '!W2751&lt;=8,1,'Paraclinicos '!W2751&gt;8,0)</f>
        <v/>
      </c>
      <c r="L2816" t="str" cm="1">
        <f t="array" ref="L2816">_xlfn.IFS('Paraclinicos '!S2751="","",'Paraclinicos '!S2751&gt;=30,1,'Paraclinicos '!S2751&lt;30,0)</f>
        <v/>
      </c>
      <c r="M2816" t="str" cm="1">
        <f t="array" ref="M2816">_xlfn.IFS(OR('Paraclinicos '!T2751="",'Paraclinicos '!U2751=""),"",OR('Paraclinicos '!T2751&lt;=90,'Paraclinicos '!U2751&lt;=60),1,OR('Paraclinicos '!T2751&gt;90,'Paraclinicos '!U2751&gt;60),0)</f>
        <v/>
      </c>
      <c r="N2816" s="45" t="str">
        <f t="shared" si="131"/>
        <v/>
      </c>
      <c r="O2816" t="str" cm="1">
        <f t="array" ref="O2816">_xlfn.IFS(OR('Paraclinicos '!M2751="",'Paraclinicos '!N2751="",'Paraclinicos '!N2751=0),"",'Paraclinicos '!M2751/'Paraclinicos '!N2751&lt;100,4,'Paraclinicos '!M2751/'Paraclinicos '!N2751&lt;200,3,'Paraclinicos '!M2751/'Paraclinicos '!N2751&lt;300,2,'Paraclinicos '!M2751/'Paraclinicos '!N2751&lt;400,1,'Paraclinicos '!M2751/'Paraclinicos '!N2751&gt;=400,0)</f>
        <v/>
      </c>
      <c r="P2816" t="str" cm="1">
        <f t="array" ref="P2816">_xlfn.IFS('Paraclinicos '!C2751="","",'Paraclinicos '!C2751&lt;20,4,'Paraclinicos '!C2751&lt;50,3,'Paraclinicos '!C2751&lt;100,2,'Paraclinicos '!C2751&lt;150,1,'Paraclinicos '!C2751&gt;150,0)</f>
        <v/>
      </c>
      <c r="Q2816" t="str" cm="1">
        <f t="array" ref="Q2816">_xlfn.IFS('Paraclinicos '!O2751="","",'Paraclinicos '!O2751&lt;1.2,0,'Paraclinicos '!O2751&lt;2,1,'Paraclinicos '!O2751&lt;3.5,2,'Paraclinicos '!O2751&lt;5,3,'Paraclinicos '!O2751&gt;5,4)</f>
        <v/>
      </c>
      <c r="R2816" t="str" cm="1">
        <f t="array" ref="R2816">_xlfn.IFS('Paraclinicos '!J2751="","",'Paraclinicos '!J2751&lt;1.2,0,'Paraclinicos '!J2751&lt;2,1,'Paraclinicos '!J2751&lt;6,2,'Paraclinicos '!J2751&lt;12,3,'Paraclinicos '!J2751&gt;=12,4)</f>
        <v/>
      </c>
      <c r="S2816" t="str" cm="1">
        <f t="array" ref="S2816">_xlfn.IFS('Paraclinicos '!Y2751="","",'Paraclinicos '!Y2751&lt;70,1,'Paraclinicos '!Y2751&gt;=70,0)</f>
        <v/>
      </c>
      <c r="T2816" t="str" cm="1">
        <f t="array" ref="T2816">_xlfn.IFS('Paraclinicos '!W2751="","",'Paraclinicos '!W2751&lt;6,4,'Paraclinicos '!W2751&lt;10,3,'Paraclinicos '!W2751&lt;13,2,'Paraclinicos '!W2751&lt;15,1,'Paraclinicos '!W2751=15,0)</f>
        <v/>
      </c>
      <c r="U2816" s="54" t="str">
        <f t="shared" si="129"/>
        <v/>
      </c>
      <c r="V2816" t="str" cm="1">
        <f t="array" ref="V2816">_xlfn.IFS('Paraclinicos '!S2751="","",OR('Paraclinicos '!S2751&lt;=8,'Paraclinicos '!S2751&gt;=25),3,'Paraclinicos '!S2751&lt;12,1,'Paraclinicos '!S2751&lt;21,0,'Paraclinicos '!S2751&lt;25,2)</f>
        <v/>
      </c>
      <c r="W2816" t="str">
        <f>IFERROR(IF(INDEX('BD Demog para scores enalazar'!Y$2:'BD Demog para scores enalazar'!Y$3000,MATCH(Formulas!A2816,'BD Demog para scores enalazar'!A$2:'BD Demog para scores enalazar'!A$3000,0))=1,"SI","NO"),"")</f>
        <v/>
      </c>
      <c r="X2816" s="9" t="str">
        <f>IFERROR(IF(INDEX('BD Demog para scores enalazar'!AJ$2:'BD Demog para scores enalazar'!AJ$3000,MATCH(Formulas!A2816,'BD Demog para scores enalazar'!A$2:'BD Demog para scores enalazar'!A$3000,0))=1,"SI","NO"),"")</f>
        <v/>
      </c>
      <c r="Y2816" t="str" cm="1">
        <f t="array" ref="Y2816">IF(AND(W2816="NO",X2816="NO"),_xlfn.IFS('Paraclinicos '!K2751&lt;=91,3,'Paraclinicos '!K2751&lt;94,2,'Paraclinicos '!K2751&lt;96,1,'Paraclinicos '!K2751&gt;=96,0),"")</f>
        <v/>
      </c>
      <c r="Z2816" t="str" cm="1">
        <f t="array" ref="Z2816">IF(OR(W2816="SI",X2816="SI"),_xlfn.IFS(OR(AND('Paraclinicos '!K2752&lt;=83),AND('Paraclinicos '!K2752&gt;=97,AA2816=2)),3,OR(AND('Paraclinicos '!K2752&lt;=86),AND('Paraclinicos '!K2752&gt;=94,AA2816=2)),2,OR(AND('Paraclinicos '!K2752&lt;=88),AND('Paraclinicos '!K2752&gt;=92,AA2816=2)),1,OR(AND('Paraclinicos '!K2752&gt;=88,'Paraclinicos '!K2752&lt;=92),AND('Paraclinicos '!K2752&gt;=93,AA2816=0)),0),"")</f>
        <v/>
      </c>
      <c r="AA2816" t="str" cm="1">
        <f t="array" ref="AA2816">_xlfn.IFS('Paraclinicos '!E2751="","",'Paraclinicos '!E2751="Oxigeno",2,'Paraclinicos '!E2751="Aire",0)</f>
        <v/>
      </c>
    </row>
    <row r="2817" spans="1:27" x14ac:dyDescent="0.25">
      <c r="A2817">
        <f>'Paraclinicos '!A2752</f>
        <v>0</v>
      </c>
      <c r="B2817" s="3">
        <f>'Paraclinicos '!R2752</f>
        <v>0</v>
      </c>
      <c r="C2817" t="str" cm="1">
        <f t="array" ref="C2817">_xlfn.IFS('Paraclinicos '!Q2752="","",'Paraclinicos '!Q2752&gt;60,3,'Paraclinicos '!Q2752&lt;=60,1)</f>
        <v/>
      </c>
      <c r="D2817" t="str">
        <f>IFERROR(IF(INDEX('BD Demog para scores enalazar'!BC$2:BC$3000,MATCH(Formulas!A2817,'BD Demog para scores enalazar'!A$2:A$3000,0))=0,"SI","NO"),"")</f>
        <v/>
      </c>
      <c r="E2817" t="str" cm="1">
        <f t="array" ref="E2817">_xlfn.IFS(D2817="","",D2817="SI",4,D2817="NO",1)</f>
        <v/>
      </c>
      <c r="F2817" t="str" cm="1">
        <f t="array" ref="F2817">_xlfn.IFS('Paraclinicos '!B2752="","",'Paraclinicos '!B2752&gt;1,1,'Paraclinicos '!B2752&lt;=1,3)</f>
        <v/>
      </c>
      <c r="G2817" t="str" cm="1">
        <f t="array" ref="G2817">_xlfn.IFS('Paraclinicos '!D2752="","",AND('Paraclinicos '!D2752&gt;=250,'Paraclinicos '!D2752&lt;=500),2,'Paraclinicos '!D2752&gt;500,3,'Paraclinicos '!D2752&lt;250,1)</f>
        <v/>
      </c>
      <c r="H2817" s="50" t="str">
        <f t="shared" si="130"/>
        <v/>
      </c>
      <c r="I2817" t="str" cm="1">
        <f t="array" ref="I2817">_xlfn.IFS('Paraclinicos '!Q2752="","",'Paraclinicos '!Q2752&gt;=65,1,'Paraclinicos '!Q2752&lt;65,0)</f>
        <v/>
      </c>
      <c r="J2817" t="str" cm="1">
        <f t="array" ref="J2817">_xlfn.IFS('Paraclinicos '!I2752="","",'Paraclinicos '!I2752&gt;7,1,'Paraclinicos '!I2752&lt;=7,0)</f>
        <v/>
      </c>
      <c r="K2817" t="str" cm="1">
        <f t="array" ref="K2817">_xlfn.IFS('Paraclinicos '!W2752="","",'Paraclinicos '!W2752&lt;=8,1,'Paraclinicos '!W2752&gt;8,0)</f>
        <v/>
      </c>
      <c r="L2817" t="str" cm="1">
        <f t="array" ref="L2817">_xlfn.IFS('Paraclinicos '!S2752="","",'Paraclinicos '!S2752&gt;=30,1,'Paraclinicos '!S2752&lt;30,0)</f>
        <v/>
      </c>
      <c r="M2817" t="str" cm="1">
        <f t="array" ref="M2817">_xlfn.IFS(OR('Paraclinicos '!T2752="",'Paraclinicos '!U2752=""),"",OR('Paraclinicos '!T2752&lt;=90,'Paraclinicos '!U2752&lt;=60),1,OR('Paraclinicos '!T2752&gt;90,'Paraclinicos '!U2752&gt;60),0)</f>
        <v/>
      </c>
      <c r="N2817" s="45" t="str">
        <f t="shared" si="131"/>
        <v/>
      </c>
      <c r="O2817" t="str" cm="1">
        <f t="array" ref="O2817">_xlfn.IFS(OR('Paraclinicos '!M2752="",'Paraclinicos '!N2752="",'Paraclinicos '!N2752=0),"",'Paraclinicos '!M2752/'Paraclinicos '!N2752&lt;100,4,'Paraclinicos '!M2752/'Paraclinicos '!N2752&lt;200,3,'Paraclinicos '!M2752/'Paraclinicos '!N2752&lt;300,2,'Paraclinicos '!M2752/'Paraclinicos '!N2752&lt;400,1,'Paraclinicos '!M2752/'Paraclinicos '!N2752&gt;=400,0)</f>
        <v/>
      </c>
      <c r="P2817" t="str" cm="1">
        <f t="array" ref="P2817">_xlfn.IFS('Paraclinicos '!C2752="","",'Paraclinicos '!C2752&lt;20,4,'Paraclinicos '!C2752&lt;50,3,'Paraclinicos '!C2752&lt;100,2,'Paraclinicos '!C2752&lt;150,1,'Paraclinicos '!C2752&gt;150,0)</f>
        <v/>
      </c>
      <c r="Q2817" t="str" cm="1">
        <f t="array" ref="Q2817">_xlfn.IFS('Paraclinicos '!O2752="","",'Paraclinicos '!O2752&lt;1.2,0,'Paraclinicos '!O2752&lt;2,1,'Paraclinicos '!O2752&lt;3.5,2,'Paraclinicos '!O2752&lt;5,3,'Paraclinicos '!O2752&gt;5,4)</f>
        <v/>
      </c>
      <c r="R2817" t="str" cm="1">
        <f t="array" ref="R2817">_xlfn.IFS('Paraclinicos '!J2752="","",'Paraclinicos '!J2752&lt;1.2,0,'Paraclinicos '!J2752&lt;2,1,'Paraclinicos '!J2752&lt;6,2,'Paraclinicos '!J2752&lt;12,3,'Paraclinicos '!J2752&gt;=12,4)</f>
        <v/>
      </c>
      <c r="S2817" t="str" cm="1">
        <f t="array" ref="S2817">_xlfn.IFS('Paraclinicos '!Y2752="","",'Paraclinicos '!Y2752&lt;70,1,'Paraclinicos '!Y2752&gt;=70,0)</f>
        <v/>
      </c>
      <c r="T2817" t="str" cm="1">
        <f t="array" ref="T2817">_xlfn.IFS('Paraclinicos '!W2752="","",'Paraclinicos '!W2752&lt;6,4,'Paraclinicos '!W2752&lt;10,3,'Paraclinicos '!W2752&lt;13,2,'Paraclinicos '!W2752&lt;15,1,'Paraclinicos '!W2752=15,0)</f>
        <v/>
      </c>
      <c r="U2817" s="54" t="str">
        <f t="shared" si="129"/>
        <v/>
      </c>
      <c r="V2817" t="str" cm="1">
        <f t="array" ref="V2817">_xlfn.IFS('Paraclinicos '!S2752="","",OR('Paraclinicos '!S2752&lt;=8,'Paraclinicos '!S2752&gt;=25),3,'Paraclinicos '!S2752&lt;12,1,'Paraclinicos '!S2752&lt;21,0,'Paraclinicos '!S2752&lt;25,2)</f>
        <v/>
      </c>
      <c r="W2817" t="str">
        <f>IFERROR(IF(INDEX('BD Demog para scores enalazar'!Y$2:'BD Demog para scores enalazar'!Y$3000,MATCH(Formulas!A2817,'BD Demog para scores enalazar'!A$2:'BD Demog para scores enalazar'!A$3000,0))=1,"SI","NO"),"")</f>
        <v/>
      </c>
      <c r="X2817" s="9" t="str">
        <f>IFERROR(IF(INDEX('BD Demog para scores enalazar'!AJ$2:'BD Demog para scores enalazar'!AJ$3000,MATCH(Formulas!A2817,'BD Demog para scores enalazar'!A$2:'BD Demog para scores enalazar'!A$3000,0))=1,"SI","NO"),"")</f>
        <v/>
      </c>
      <c r="Y2817" t="str" cm="1">
        <f t="array" ref="Y2817">IF(AND(W2817="NO",X2817="NO"),_xlfn.IFS('Paraclinicos '!K2752&lt;=91,3,'Paraclinicos '!K2752&lt;94,2,'Paraclinicos '!K2752&lt;96,1,'Paraclinicos '!K2752&gt;=96,0),"")</f>
        <v/>
      </c>
      <c r="Z2817" t="str" cm="1">
        <f t="array" ref="Z2817">IF(OR(W2817="SI",X2817="SI"),_xlfn.IFS(OR(AND('Paraclinicos '!K2753&lt;=83),AND('Paraclinicos '!K2753&gt;=97,AA2817=2)),3,OR(AND('Paraclinicos '!K2753&lt;=86),AND('Paraclinicos '!K2753&gt;=94,AA2817=2)),2,OR(AND('Paraclinicos '!K2753&lt;=88),AND('Paraclinicos '!K2753&gt;=92,AA2817=2)),1,OR(AND('Paraclinicos '!K2753&gt;=88,'Paraclinicos '!K2753&lt;=92),AND('Paraclinicos '!K2753&gt;=93,AA2817=0)),0),"")</f>
        <v/>
      </c>
      <c r="AA2817" t="str" cm="1">
        <f t="array" ref="AA2817">_xlfn.IFS('Paraclinicos '!E2752="","",'Paraclinicos '!E2752="Oxigeno",2,'Paraclinicos '!E2752="Aire",0)</f>
        <v/>
      </c>
    </row>
    <row r="2818" spans="1:27" x14ac:dyDescent="0.25">
      <c r="A2818">
        <f>'Paraclinicos '!A2753</f>
        <v>0</v>
      </c>
      <c r="B2818" s="3">
        <f>'Paraclinicos '!R2753</f>
        <v>0</v>
      </c>
      <c r="C2818" t="str" cm="1">
        <f t="array" ref="C2818">_xlfn.IFS('Paraclinicos '!Q2753="","",'Paraclinicos '!Q2753&gt;60,3,'Paraclinicos '!Q2753&lt;=60,1)</f>
        <v/>
      </c>
      <c r="D2818" t="str">
        <f>IFERROR(IF(INDEX('BD Demog para scores enalazar'!BC$2:BC$3000,MATCH(Formulas!A2818,'BD Demog para scores enalazar'!A$2:A$3000,0))=0,"SI","NO"),"")</f>
        <v/>
      </c>
      <c r="E2818" t="str" cm="1">
        <f t="array" ref="E2818">_xlfn.IFS(D2818="","",D2818="SI",4,D2818="NO",1)</f>
        <v/>
      </c>
      <c r="F2818" t="str" cm="1">
        <f t="array" ref="F2818">_xlfn.IFS('Paraclinicos '!B2753="","",'Paraclinicos '!B2753&gt;1,1,'Paraclinicos '!B2753&lt;=1,3)</f>
        <v/>
      </c>
      <c r="G2818" t="str" cm="1">
        <f t="array" ref="G2818">_xlfn.IFS('Paraclinicos '!D2753="","",AND('Paraclinicos '!D2753&gt;=250,'Paraclinicos '!D2753&lt;=500),2,'Paraclinicos '!D2753&gt;500,3,'Paraclinicos '!D2753&lt;250,1)</f>
        <v/>
      </c>
      <c r="H2818" s="50" t="str">
        <f t="shared" si="130"/>
        <v/>
      </c>
      <c r="I2818" t="str" cm="1">
        <f t="array" ref="I2818">_xlfn.IFS('Paraclinicos '!Q2753="","",'Paraclinicos '!Q2753&gt;=65,1,'Paraclinicos '!Q2753&lt;65,0)</f>
        <v/>
      </c>
      <c r="J2818" t="str" cm="1">
        <f t="array" ref="J2818">_xlfn.IFS('Paraclinicos '!I2753="","",'Paraclinicos '!I2753&gt;7,1,'Paraclinicos '!I2753&lt;=7,0)</f>
        <v/>
      </c>
      <c r="K2818" t="str" cm="1">
        <f t="array" ref="K2818">_xlfn.IFS('Paraclinicos '!W2753="","",'Paraclinicos '!W2753&lt;=8,1,'Paraclinicos '!W2753&gt;8,0)</f>
        <v/>
      </c>
      <c r="L2818" t="str" cm="1">
        <f t="array" ref="L2818">_xlfn.IFS('Paraclinicos '!S2753="","",'Paraclinicos '!S2753&gt;=30,1,'Paraclinicos '!S2753&lt;30,0)</f>
        <v/>
      </c>
      <c r="M2818" t="str" cm="1">
        <f t="array" ref="M2818">_xlfn.IFS(OR('Paraclinicos '!T2753="",'Paraclinicos '!U2753=""),"",OR('Paraclinicos '!T2753&lt;=90,'Paraclinicos '!U2753&lt;=60),1,OR('Paraclinicos '!T2753&gt;90,'Paraclinicos '!U2753&gt;60),0)</f>
        <v/>
      </c>
      <c r="N2818" s="45" t="str">
        <f t="shared" si="131"/>
        <v/>
      </c>
      <c r="O2818" t="str" cm="1">
        <f t="array" ref="O2818">_xlfn.IFS(OR('Paraclinicos '!M2753="",'Paraclinicos '!N2753="",'Paraclinicos '!N2753=0),"",'Paraclinicos '!M2753/'Paraclinicos '!N2753&lt;100,4,'Paraclinicos '!M2753/'Paraclinicos '!N2753&lt;200,3,'Paraclinicos '!M2753/'Paraclinicos '!N2753&lt;300,2,'Paraclinicos '!M2753/'Paraclinicos '!N2753&lt;400,1,'Paraclinicos '!M2753/'Paraclinicos '!N2753&gt;=400,0)</f>
        <v/>
      </c>
      <c r="P2818" t="str" cm="1">
        <f t="array" ref="P2818">_xlfn.IFS('Paraclinicos '!C2753="","",'Paraclinicos '!C2753&lt;20,4,'Paraclinicos '!C2753&lt;50,3,'Paraclinicos '!C2753&lt;100,2,'Paraclinicos '!C2753&lt;150,1,'Paraclinicos '!C2753&gt;150,0)</f>
        <v/>
      </c>
      <c r="Q2818" t="str" cm="1">
        <f t="array" ref="Q2818">_xlfn.IFS('Paraclinicos '!O2753="","",'Paraclinicos '!O2753&lt;1.2,0,'Paraclinicos '!O2753&lt;2,1,'Paraclinicos '!O2753&lt;3.5,2,'Paraclinicos '!O2753&lt;5,3,'Paraclinicos '!O2753&gt;5,4)</f>
        <v/>
      </c>
      <c r="R2818" t="str" cm="1">
        <f t="array" ref="R2818">_xlfn.IFS('Paraclinicos '!J2753="","",'Paraclinicos '!J2753&lt;1.2,0,'Paraclinicos '!J2753&lt;2,1,'Paraclinicos '!J2753&lt;6,2,'Paraclinicos '!J2753&lt;12,3,'Paraclinicos '!J2753&gt;=12,4)</f>
        <v/>
      </c>
      <c r="S2818" t="str" cm="1">
        <f t="array" ref="S2818">_xlfn.IFS('Paraclinicos '!Y2753="","",'Paraclinicos '!Y2753&lt;70,1,'Paraclinicos '!Y2753&gt;=70,0)</f>
        <v/>
      </c>
      <c r="T2818" t="str" cm="1">
        <f t="array" ref="T2818">_xlfn.IFS('Paraclinicos '!W2753="","",'Paraclinicos '!W2753&lt;6,4,'Paraclinicos '!W2753&lt;10,3,'Paraclinicos '!W2753&lt;13,2,'Paraclinicos '!W2753&lt;15,1,'Paraclinicos '!W2753=15,0)</f>
        <v/>
      </c>
      <c r="U2818" s="54" t="str">
        <f t="shared" si="129"/>
        <v/>
      </c>
      <c r="V2818" t="str" cm="1">
        <f t="array" ref="V2818">_xlfn.IFS('Paraclinicos '!S2753="","",OR('Paraclinicos '!S2753&lt;=8,'Paraclinicos '!S2753&gt;=25),3,'Paraclinicos '!S2753&lt;12,1,'Paraclinicos '!S2753&lt;21,0,'Paraclinicos '!S2753&lt;25,2)</f>
        <v/>
      </c>
      <c r="W2818" t="str">
        <f>IFERROR(IF(INDEX('BD Demog para scores enalazar'!Y$2:'BD Demog para scores enalazar'!Y$3000,MATCH(Formulas!A2818,'BD Demog para scores enalazar'!A$2:'BD Demog para scores enalazar'!A$3000,0))=1,"SI","NO"),"")</f>
        <v/>
      </c>
      <c r="X2818" s="9" t="str">
        <f>IFERROR(IF(INDEX('BD Demog para scores enalazar'!AJ$2:'BD Demog para scores enalazar'!AJ$3000,MATCH(Formulas!A2818,'BD Demog para scores enalazar'!A$2:'BD Demog para scores enalazar'!A$3000,0))=1,"SI","NO"),"")</f>
        <v/>
      </c>
      <c r="Y2818" t="str" cm="1">
        <f t="array" ref="Y2818">IF(AND(W2818="NO",X2818="NO"),_xlfn.IFS('Paraclinicos '!K2753&lt;=91,3,'Paraclinicos '!K2753&lt;94,2,'Paraclinicos '!K2753&lt;96,1,'Paraclinicos '!K2753&gt;=96,0),"")</f>
        <v/>
      </c>
      <c r="Z2818" t="str" cm="1">
        <f t="array" ref="Z2818">IF(OR(W2818="SI",X2818="SI"),_xlfn.IFS(OR(AND('Paraclinicos '!K2754&lt;=83),AND('Paraclinicos '!K2754&gt;=97,AA2818=2)),3,OR(AND('Paraclinicos '!K2754&lt;=86),AND('Paraclinicos '!K2754&gt;=94,AA2818=2)),2,OR(AND('Paraclinicos '!K2754&lt;=88),AND('Paraclinicos '!K2754&gt;=92,AA2818=2)),1,OR(AND('Paraclinicos '!K2754&gt;=88,'Paraclinicos '!K2754&lt;=92),AND('Paraclinicos '!K2754&gt;=93,AA2818=0)),0),"")</f>
        <v/>
      </c>
      <c r="AA2818" t="str" cm="1">
        <f t="array" ref="AA2818">_xlfn.IFS('Paraclinicos '!E2753="","",'Paraclinicos '!E2753="Oxigeno",2,'Paraclinicos '!E2753="Aire",0)</f>
        <v/>
      </c>
    </row>
    <row r="2819" spans="1:27" x14ac:dyDescent="0.25">
      <c r="A2819">
        <f>'Paraclinicos '!A2754</f>
        <v>0</v>
      </c>
      <c r="B2819" s="3">
        <f>'Paraclinicos '!R2754</f>
        <v>0</v>
      </c>
      <c r="C2819" t="str" cm="1">
        <f t="array" ref="C2819">_xlfn.IFS('Paraclinicos '!Q2754="","",'Paraclinicos '!Q2754&gt;60,3,'Paraclinicos '!Q2754&lt;=60,1)</f>
        <v/>
      </c>
      <c r="D2819" t="str">
        <f>IFERROR(IF(INDEX('BD Demog para scores enalazar'!BC$2:BC$3000,MATCH(Formulas!A2819,'BD Demog para scores enalazar'!A$2:A$3000,0))=0,"SI","NO"),"")</f>
        <v/>
      </c>
      <c r="E2819" t="str" cm="1">
        <f t="array" ref="E2819">_xlfn.IFS(D2819="","",D2819="SI",4,D2819="NO",1)</f>
        <v/>
      </c>
      <c r="F2819" t="str" cm="1">
        <f t="array" ref="F2819">_xlfn.IFS('Paraclinicos '!B2754="","",'Paraclinicos '!B2754&gt;1,1,'Paraclinicos '!B2754&lt;=1,3)</f>
        <v/>
      </c>
      <c r="G2819" t="str" cm="1">
        <f t="array" ref="G2819">_xlfn.IFS('Paraclinicos '!D2754="","",AND('Paraclinicos '!D2754&gt;=250,'Paraclinicos '!D2754&lt;=500),2,'Paraclinicos '!D2754&gt;500,3,'Paraclinicos '!D2754&lt;250,1)</f>
        <v/>
      </c>
      <c r="H2819" s="50" t="str">
        <f t="shared" si="130"/>
        <v/>
      </c>
      <c r="I2819" t="str" cm="1">
        <f t="array" ref="I2819">_xlfn.IFS('Paraclinicos '!Q2754="","",'Paraclinicos '!Q2754&gt;=65,1,'Paraclinicos '!Q2754&lt;65,0)</f>
        <v/>
      </c>
      <c r="J2819" t="str" cm="1">
        <f t="array" ref="J2819">_xlfn.IFS('Paraclinicos '!I2754="","",'Paraclinicos '!I2754&gt;7,1,'Paraclinicos '!I2754&lt;=7,0)</f>
        <v/>
      </c>
      <c r="K2819" t="str" cm="1">
        <f t="array" ref="K2819">_xlfn.IFS('Paraclinicos '!W2754="","",'Paraclinicos '!W2754&lt;=8,1,'Paraclinicos '!W2754&gt;8,0)</f>
        <v/>
      </c>
      <c r="L2819" t="str" cm="1">
        <f t="array" ref="L2819">_xlfn.IFS('Paraclinicos '!S2754="","",'Paraclinicos '!S2754&gt;=30,1,'Paraclinicos '!S2754&lt;30,0)</f>
        <v/>
      </c>
      <c r="M2819" t="str" cm="1">
        <f t="array" ref="M2819">_xlfn.IFS(OR('Paraclinicos '!T2754="",'Paraclinicos '!U2754=""),"",OR('Paraclinicos '!T2754&lt;=90,'Paraclinicos '!U2754&lt;=60),1,OR('Paraclinicos '!T2754&gt;90,'Paraclinicos '!U2754&gt;60),0)</f>
        <v/>
      </c>
      <c r="N2819" s="45" t="str">
        <f t="shared" si="131"/>
        <v/>
      </c>
      <c r="O2819" t="str" cm="1">
        <f t="array" ref="O2819">_xlfn.IFS(OR('Paraclinicos '!M2754="",'Paraclinicos '!N2754="",'Paraclinicos '!N2754=0),"",'Paraclinicos '!M2754/'Paraclinicos '!N2754&lt;100,4,'Paraclinicos '!M2754/'Paraclinicos '!N2754&lt;200,3,'Paraclinicos '!M2754/'Paraclinicos '!N2754&lt;300,2,'Paraclinicos '!M2754/'Paraclinicos '!N2754&lt;400,1,'Paraclinicos '!M2754/'Paraclinicos '!N2754&gt;=400,0)</f>
        <v/>
      </c>
      <c r="P2819" t="str" cm="1">
        <f t="array" ref="P2819">_xlfn.IFS('Paraclinicos '!C2754="","",'Paraclinicos '!C2754&lt;20,4,'Paraclinicos '!C2754&lt;50,3,'Paraclinicos '!C2754&lt;100,2,'Paraclinicos '!C2754&lt;150,1,'Paraclinicos '!C2754&gt;150,0)</f>
        <v/>
      </c>
      <c r="Q2819" t="str" cm="1">
        <f t="array" ref="Q2819">_xlfn.IFS('Paraclinicos '!O2754="","",'Paraclinicos '!O2754&lt;1.2,0,'Paraclinicos '!O2754&lt;2,1,'Paraclinicos '!O2754&lt;3.5,2,'Paraclinicos '!O2754&lt;5,3,'Paraclinicos '!O2754&gt;5,4)</f>
        <v/>
      </c>
      <c r="R2819" t="str" cm="1">
        <f t="array" ref="R2819">_xlfn.IFS('Paraclinicos '!J2754="","",'Paraclinicos '!J2754&lt;1.2,0,'Paraclinicos '!J2754&lt;2,1,'Paraclinicos '!J2754&lt;6,2,'Paraclinicos '!J2754&lt;12,3,'Paraclinicos '!J2754&gt;=12,4)</f>
        <v/>
      </c>
      <c r="S2819" t="str" cm="1">
        <f t="array" ref="S2819">_xlfn.IFS('Paraclinicos '!Y2754="","",'Paraclinicos '!Y2754&lt;70,1,'Paraclinicos '!Y2754&gt;=70,0)</f>
        <v/>
      </c>
      <c r="T2819" t="str" cm="1">
        <f t="array" ref="T2819">_xlfn.IFS('Paraclinicos '!W2754="","",'Paraclinicos '!W2754&lt;6,4,'Paraclinicos '!W2754&lt;10,3,'Paraclinicos '!W2754&lt;13,2,'Paraclinicos '!W2754&lt;15,1,'Paraclinicos '!W2754=15,0)</f>
        <v/>
      </c>
      <c r="U2819" s="54" t="str">
        <f t="shared" ref="U2819:U2882" si="132">IF(AND(O2819="",P2819="",Q2819="",R2819="",S2819="",T2819=""),"",SUM(O2819:T2819))</f>
        <v/>
      </c>
      <c r="V2819" t="str" cm="1">
        <f t="array" ref="V2819">_xlfn.IFS('Paraclinicos '!S2754="","",OR('Paraclinicos '!S2754&lt;=8,'Paraclinicos '!S2754&gt;=25),3,'Paraclinicos '!S2754&lt;12,1,'Paraclinicos '!S2754&lt;21,0,'Paraclinicos '!S2754&lt;25,2)</f>
        <v/>
      </c>
      <c r="W2819" t="str">
        <f>IFERROR(IF(INDEX('BD Demog para scores enalazar'!Y$2:'BD Demog para scores enalazar'!Y$3000,MATCH(Formulas!A2819,'BD Demog para scores enalazar'!A$2:'BD Demog para scores enalazar'!A$3000,0))=1,"SI","NO"),"")</f>
        <v/>
      </c>
      <c r="X2819" s="9" t="str">
        <f>IFERROR(IF(INDEX('BD Demog para scores enalazar'!AJ$2:'BD Demog para scores enalazar'!AJ$3000,MATCH(Formulas!A2819,'BD Demog para scores enalazar'!A$2:'BD Demog para scores enalazar'!A$3000,0))=1,"SI","NO"),"")</f>
        <v/>
      </c>
      <c r="Y2819" t="str" cm="1">
        <f t="array" ref="Y2819">IF(AND(W2819="NO",X2819="NO"),_xlfn.IFS('Paraclinicos '!K2754&lt;=91,3,'Paraclinicos '!K2754&lt;94,2,'Paraclinicos '!K2754&lt;96,1,'Paraclinicos '!K2754&gt;=96,0),"")</f>
        <v/>
      </c>
      <c r="Z2819" t="str" cm="1">
        <f t="array" ref="Z2819">IF(OR(W2819="SI",X2819="SI"),_xlfn.IFS(OR(AND('Paraclinicos '!K2755&lt;=83),AND('Paraclinicos '!K2755&gt;=97,AA2819=2)),3,OR(AND('Paraclinicos '!K2755&lt;=86),AND('Paraclinicos '!K2755&gt;=94,AA2819=2)),2,OR(AND('Paraclinicos '!K2755&lt;=88),AND('Paraclinicos '!K2755&gt;=92,AA2819=2)),1,OR(AND('Paraclinicos '!K2755&gt;=88,'Paraclinicos '!K2755&lt;=92),AND('Paraclinicos '!K2755&gt;=93,AA2819=0)),0),"")</f>
        <v/>
      </c>
      <c r="AA2819" t="str" cm="1">
        <f t="array" ref="AA2819">_xlfn.IFS('Paraclinicos '!E2754="","",'Paraclinicos '!E2754="Oxigeno",2,'Paraclinicos '!E2754="Aire",0)</f>
        <v/>
      </c>
    </row>
    <row r="2820" spans="1:27" x14ac:dyDescent="0.25">
      <c r="A2820">
        <f>'Paraclinicos '!A2755</f>
        <v>0</v>
      </c>
      <c r="B2820" s="3">
        <f>'Paraclinicos '!R2755</f>
        <v>0</v>
      </c>
      <c r="C2820" t="str" cm="1">
        <f t="array" ref="C2820">_xlfn.IFS('Paraclinicos '!Q2755="","",'Paraclinicos '!Q2755&gt;60,3,'Paraclinicos '!Q2755&lt;=60,1)</f>
        <v/>
      </c>
      <c r="D2820" t="str">
        <f>IFERROR(IF(INDEX('BD Demog para scores enalazar'!BC$2:BC$3000,MATCH(Formulas!A2820,'BD Demog para scores enalazar'!A$2:A$3000,0))=0,"SI","NO"),"")</f>
        <v/>
      </c>
      <c r="E2820" t="str" cm="1">
        <f t="array" ref="E2820">_xlfn.IFS(D2820="","",D2820="SI",4,D2820="NO",1)</f>
        <v/>
      </c>
      <c r="F2820" t="str" cm="1">
        <f t="array" ref="F2820">_xlfn.IFS('Paraclinicos '!B2755="","",'Paraclinicos '!B2755&gt;1,1,'Paraclinicos '!B2755&lt;=1,3)</f>
        <v/>
      </c>
      <c r="G2820" t="str" cm="1">
        <f t="array" ref="G2820">_xlfn.IFS('Paraclinicos '!D2755="","",AND('Paraclinicos '!D2755&gt;=250,'Paraclinicos '!D2755&lt;=500),2,'Paraclinicos '!D2755&gt;500,3,'Paraclinicos '!D2755&lt;250,1)</f>
        <v/>
      </c>
      <c r="H2820" s="50" t="str">
        <f t="shared" ref="H2820:H2883" si="133">IF(AND(C2820="",E2820="",F2820="",G2820=""),"",SUM(C2820,E2820:G2820))</f>
        <v/>
      </c>
      <c r="I2820" t="str" cm="1">
        <f t="array" ref="I2820">_xlfn.IFS('Paraclinicos '!Q2755="","",'Paraclinicos '!Q2755&gt;=65,1,'Paraclinicos '!Q2755&lt;65,0)</f>
        <v/>
      </c>
      <c r="J2820" t="str" cm="1">
        <f t="array" ref="J2820">_xlfn.IFS('Paraclinicos '!I2755="","",'Paraclinicos '!I2755&gt;7,1,'Paraclinicos '!I2755&lt;=7,0)</f>
        <v/>
      </c>
      <c r="K2820" t="str" cm="1">
        <f t="array" ref="K2820">_xlfn.IFS('Paraclinicos '!W2755="","",'Paraclinicos '!W2755&lt;=8,1,'Paraclinicos '!W2755&gt;8,0)</f>
        <v/>
      </c>
      <c r="L2820" t="str" cm="1">
        <f t="array" ref="L2820">_xlfn.IFS('Paraclinicos '!S2755="","",'Paraclinicos '!S2755&gt;=30,1,'Paraclinicos '!S2755&lt;30,0)</f>
        <v/>
      </c>
      <c r="M2820" t="str" cm="1">
        <f t="array" ref="M2820">_xlfn.IFS(OR('Paraclinicos '!T2755="",'Paraclinicos '!U2755=""),"",OR('Paraclinicos '!T2755&lt;=90,'Paraclinicos '!U2755&lt;=60),1,OR('Paraclinicos '!T2755&gt;90,'Paraclinicos '!U2755&gt;60),0)</f>
        <v/>
      </c>
      <c r="N2820" s="45" t="str">
        <f t="shared" ref="N2820:N2883" si="134">IF(AND(J2819="",J2820="",K2820="",L2820="",M2820=""),"",SUM(J2819:M2820))</f>
        <v/>
      </c>
      <c r="O2820" t="str" cm="1">
        <f t="array" ref="O2820">_xlfn.IFS(OR('Paraclinicos '!M2755="",'Paraclinicos '!N2755="",'Paraclinicos '!N2755=0),"",'Paraclinicos '!M2755/'Paraclinicos '!N2755&lt;100,4,'Paraclinicos '!M2755/'Paraclinicos '!N2755&lt;200,3,'Paraclinicos '!M2755/'Paraclinicos '!N2755&lt;300,2,'Paraclinicos '!M2755/'Paraclinicos '!N2755&lt;400,1,'Paraclinicos '!M2755/'Paraclinicos '!N2755&gt;=400,0)</f>
        <v/>
      </c>
      <c r="P2820" t="str" cm="1">
        <f t="array" ref="P2820">_xlfn.IFS('Paraclinicos '!C2755="","",'Paraclinicos '!C2755&lt;20,4,'Paraclinicos '!C2755&lt;50,3,'Paraclinicos '!C2755&lt;100,2,'Paraclinicos '!C2755&lt;150,1,'Paraclinicos '!C2755&gt;150,0)</f>
        <v/>
      </c>
      <c r="Q2820" t="str" cm="1">
        <f t="array" ref="Q2820">_xlfn.IFS('Paraclinicos '!O2755="","",'Paraclinicos '!O2755&lt;1.2,0,'Paraclinicos '!O2755&lt;2,1,'Paraclinicos '!O2755&lt;3.5,2,'Paraclinicos '!O2755&lt;5,3,'Paraclinicos '!O2755&gt;5,4)</f>
        <v/>
      </c>
      <c r="R2820" t="str" cm="1">
        <f t="array" ref="R2820">_xlfn.IFS('Paraclinicos '!J2755="","",'Paraclinicos '!J2755&lt;1.2,0,'Paraclinicos '!J2755&lt;2,1,'Paraclinicos '!J2755&lt;6,2,'Paraclinicos '!J2755&lt;12,3,'Paraclinicos '!J2755&gt;=12,4)</f>
        <v/>
      </c>
      <c r="S2820" t="str" cm="1">
        <f t="array" ref="S2820">_xlfn.IFS('Paraclinicos '!Y2755="","",'Paraclinicos '!Y2755&lt;70,1,'Paraclinicos '!Y2755&gt;=70,0)</f>
        <v/>
      </c>
      <c r="T2820" t="str" cm="1">
        <f t="array" ref="T2820">_xlfn.IFS('Paraclinicos '!W2755="","",'Paraclinicos '!W2755&lt;6,4,'Paraclinicos '!W2755&lt;10,3,'Paraclinicos '!W2755&lt;13,2,'Paraclinicos '!W2755&lt;15,1,'Paraclinicos '!W2755=15,0)</f>
        <v/>
      </c>
      <c r="U2820" s="54" t="str">
        <f t="shared" si="132"/>
        <v/>
      </c>
      <c r="V2820" t="str" cm="1">
        <f t="array" ref="V2820">_xlfn.IFS('Paraclinicos '!S2755="","",OR('Paraclinicos '!S2755&lt;=8,'Paraclinicos '!S2755&gt;=25),3,'Paraclinicos '!S2755&lt;12,1,'Paraclinicos '!S2755&lt;21,0,'Paraclinicos '!S2755&lt;25,2)</f>
        <v/>
      </c>
      <c r="W2820" t="str">
        <f>IFERROR(IF(INDEX('BD Demog para scores enalazar'!Y$2:'BD Demog para scores enalazar'!Y$3000,MATCH(Formulas!A2820,'BD Demog para scores enalazar'!A$2:'BD Demog para scores enalazar'!A$3000,0))=1,"SI","NO"),"")</f>
        <v/>
      </c>
      <c r="X2820" s="9" t="str">
        <f>IFERROR(IF(INDEX('BD Demog para scores enalazar'!AJ$2:'BD Demog para scores enalazar'!AJ$3000,MATCH(Formulas!A2820,'BD Demog para scores enalazar'!A$2:'BD Demog para scores enalazar'!A$3000,0))=1,"SI","NO"),"")</f>
        <v/>
      </c>
      <c r="Y2820" t="str" cm="1">
        <f t="array" ref="Y2820">IF(AND(W2820="NO",X2820="NO"),_xlfn.IFS('Paraclinicos '!K2755&lt;=91,3,'Paraclinicos '!K2755&lt;94,2,'Paraclinicos '!K2755&lt;96,1,'Paraclinicos '!K2755&gt;=96,0),"")</f>
        <v/>
      </c>
      <c r="Z2820" t="str" cm="1">
        <f t="array" ref="Z2820">IF(OR(W2820="SI",X2820="SI"),_xlfn.IFS(OR(AND('Paraclinicos '!K2756&lt;=83),AND('Paraclinicos '!K2756&gt;=97,AA2820=2)),3,OR(AND('Paraclinicos '!K2756&lt;=86),AND('Paraclinicos '!K2756&gt;=94,AA2820=2)),2,OR(AND('Paraclinicos '!K2756&lt;=88),AND('Paraclinicos '!K2756&gt;=92,AA2820=2)),1,OR(AND('Paraclinicos '!K2756&gt;=88,'Paraclinicos '!K2756&lt;=92),AND('Paraclinicos '!K2756&gt;=93,AA2820=0)),0),"")</f>
        <v/>
      </c>
      <c r="AA2820" t="str" cm="1">
        <f t="array" ref="AA2820">_xlfn.IFS('Paraclinicos '!E2755="","",'Paraclinicos '!E2755="Oxigeno",2,'Paraclinicos '!E2755="Aire",0)</f>
        <v/>
      </c>
    </row>
    <row r="2821" spans="1:27" x14ac:dyDescent="0.25">
      <c r="A2821">
        <f>'Paraclinicos '!A2756</f>
        <v>0</v>
      </c>
      <c r="B2821" s="3">
        <f>'Paraclinicos '!R2756</f>
        <v>0</v>
      </c>
      <c r="C2821" t="str" cm="1">
        <f t="array" ref="C2821">_xlfn.IFS('Paraclinicos '!Q2756="","",'Paraclinicos '!Q2756&gt;60,3,'Paraclinicos '!Q2756&lt;=60,1)</f>
        <v/>
      </c>
      <c r="D2821" t="str">
        <f>IFERROR(IF(INDEX('BD Demog para scores enalazar'!BC$2:BC$3000,MATCH(Formulas!A2821,'BD Demog para scores enalazar'!A$2:A$3000,0))=0,"SI","NO"),"")</f>
        <v/>
      </c>
      <c r="E2821" t="str" cm="1">
        <f t="array" ref="E2821">_xlfn.IFS(D2821="","",D2821="SI",4,D2821="NO",1)</f>
        <v/>
      </c>
      <c r="F2821" t="str" cm="1">
        <f t="array" ref="F2821">_xlfn.IFS('Paraclinicos '!B2756="","",'Paraclinicos '!B2756&gt;1,1,'Paraclinicos '!B2756&lt;=1,3)</f>
        <v/>
      </c>
      <c r="G2821" t="str" cm="1">
        <f t="array" ref="G2821">_xlfn.IFS('Paraclinicos '!D2756="","",AND('Paraclinicos '!D2756&gt;=250,'Paraclinicos '!D2756&lt;=500),2,'Paraclinicos '!D2756&gt;500,3,'Paraclinicos '!D2756&lt;250,1)</f>
        <v/>
      </c>
      <c r="H2821" s="50" t="str">
        <f t="shared" si="133"/>
        <v/>
      </c>
      <c r="I2821" t="str" cm="1">
        <f t="array" ref="I2821">_xlfn.IFS('Paraclinicos '!Q2756="","",'Paraclinicos '!Q2756&gt;=65,1,'Paraclinicos '!Q2756&lt;65,0)</f>
        <v/>
      </c>
      <c r="J2821" t="str" cm="1">
        <f t="array" ref="J2821">_xlfn.IFS('Paraclinicos '!I2756="","",'Paraclinicos '!I2756&gt;7,1,'Paraclinicos '!I2756&lt;=7,0)</f>
        <v/>
      </c>
      <c r="K2821" t="str" cm="1">
        <f t="array" ref="K2821">_xlfn.IFS('Paraclinicos '!W2756="","",'Paraclinicos '!W2756&lt;=8,1,'Paraclinicos '!W2756&gt;8,0)</f>
        <v/>
      </c>
      <c r="L2821" t="str" cm="1">
        <f t="array" ref="L2821">_xlfn.IFS('Paraclinicos '!S2756="","",'Paraclinicos '!S2756&gt;=30,1,'Paraclinicos '!S2756&lt;30,0)</f>
        <v/>
      </c>
      <c r="M2821" t="str" cm="1">
        <f t="array" ref="M2821">_xlfn.IFS(OR('Paraclinicos '!T2756="",'Paraclinicos '!U2756=""),"",OR('Paraclinicos '!T2756&lt;=90,'Paraclinicos '!U2756&lt;=60),1,OR('Paraclinicos '!T2756&gt;90,'Paraclinicos '!U2756&gt;60),0)</f>
        <v/>
      </c>
      <c r="N2821" s="45" t="str">
        <f t="shared" si="134"/>
        <v/>
      </c>
      <c r="O2821" t="str" cm="1">
        <f t="array" ref="O2821">_xlfn.IFS(OR('Paraclinicos '!M2756="",'Paraclinicos '!N2756="",'Paraclinicos '!N2756=0),"",'Paraclinicos '!M2756/'Paraclinicos '!N2756&lt;100,4,'Paraclinicos '!M2756/'Paraclinicos '!N2756&lt;200,3,'Paraclinicos '!M2756/'Paraclinicos '!N2756&lt;300,2,'Paraclinicos '!M2756/'Paraclinicos '!N2756&lt;400,1,'Paraclinicos '!M2756/'Paraclinicos '!N2756&gt;=400,0)</f>
        <v/>
      </c>
      <c r="P2821" t="str" cm="1">
        <f t="array" ref="P2821">_xlfn.IFS('Paraclinicos '!C2756="","",'Paraclinicos '!C2756&lt;20,4,'Paraclinicos '!C2756&lt;50,3,'Paraclinicos '!C2756&lt;100,2,'Paraclinicos '!C2756&lt;150,1,'Paraclinicos '!C2756&gt;150,0)</f>
        <v/>
      </c>
      <c r="Q2821" t="str" cm="1">
        <f t="array" ref="Q2821">_xlfn.IFS('Paraclinicos '!O2756="","",'Paraclinicos '!O2756&lt;1.2,0,'Paraclinicos '!O2756&lt;2,1,'Paraclinicos '!O2756&lt;3.5,2,'Paraclinicos '!O2756&lt;5,3,'Paraclinicos '!O2756&gt;5,4)</f>
        <v/>
      </c>
      <c r="R2821" t="str" cm="1">
        <f t="array" ref="R2821">_xlfn.IFS('Paraclinicos '!J2756="","",'Paraclinicos '!J2756&lt;1.2,0,'Paraclinicos '!J2756&lt;2,1,'Paraclinicos '!J2756&lt;6,2,'Paraclinicos '!J2756&lt;12,3,'Paraclinicos '!J2756&gt;=12,4)</f>
        <v/>
      </c>
      <c r="S2821" t="str" cm="1">
        <f t="array" ref="S2821">_xlfn.IFS('Paraclinicos '!Y2756="","",'Paraclinicos '!Y2756&lt;70,1,'Paraclinicos '!Y2756&gt;=70,0)</f>
        <v/>
      </c>
      <c r="T2821" t="str" cm="1">
        <f t="array" ref="T2821">_xlfn.IFS('Paraclinicos '!W2756="","",'Paraclinicos '!W2756&lt;6,4,'Paraclinicos '!W2756&lt;10,3,'Paraclinicos '!W2756&lt;13,2,'Paraclinicos '!W2756&lt;15,1,'Paraclinicos '!W2756=15,0)</f>
        <v/>
      </c>
      <c r="U2821" s="54" t="str">
        <f t="shared" si="132"/>
        <v/>
      </c>
      <c r="V2821" t="str" cm="1">
        <f t="array" ref="V2821">_xlfn.IFS('Paraclinicos '!S2756="","",OR('Paraclinicos '!S2756&lt;=8,'Paraclinicos '!S2756&gt;=25),3,'Paraclinicos '!S2756&lt;12,1,'Paraclinicos '!S2756&lt;21,0,'Paraclinicos '!S2756&lt;25,2)</f>
        <v/>
      </c>
      <c r="W2821" t="str">
        <f>IFERROR(IF(INDEX('BD Demog para scores enalazar'!Y$2:'BD Demog para scores enalazar'!Y$3000,MATCH(Formulas!A2821,'BD Demog para scores enalazar'!A$2:'BD Demog para scores enalazar'!A$3000,0))=1,"SI","NO"),"")</f>
        <v/>
      </c>
      <c r="X2821" s="9" t="str">
        <f>IFERROR(IF(INDEX('BD Demog para scores enalazar'!AJ$2:'BD Demog para scores enalazar'!AJ$3000,MATCH(Formulas!A2821,'BD Demog para scores enalazar'!A$2:'BD Demog para scores enalazar'!A$3000,0))=1,"SI","NO"),"")</f>
        <v/>
      </c>
      <c r="Y2821" t="str" cm="1">
        <f t="array" ref="Y2821">IF(AND(W2821="NO",X2821="NO"),_xlfn.IFS('Paraclinicos '!K2756&lt;=91,3,'Paraclinicos '!K2756&lt;94,2,'Paraclinicos '!K2756&lt;96,1,'Paraclinicos '!K2756&gt;=96,0),"")</f>
        <v/>
      </c>
      <c r="Z2821" t="str" cm="1">
        <f t="array" ref="Z2821">IF(OR(W2821="SI",X2821="SI"),_xlfn.IFS(OR(AND('Paraclinicos '!K2757&lt;=83),AND('Paraclinicos '!K2757&gt;=97,AA2821=2)),3,OR(AND('Paraclinicos '!K2757&lt;=86),AND('Paraclinicos '!K2757&gt;=94,AA2821=2)),2,OR(AND('Paraclinicos '!K2757&lt;=88),AND('Paraclinicos '!K2757&gt;=92,AA2821=2)),1,OR(AND('Paraclinicos '!K2757&gt;=88,'Paraclinicos '!K2757&lt;=92),AND('Paraclinicos '!K2757&gt;=93,AA2821=0)),0),"")</f>
        <v/>
      </c>
      <c r="AA2821" t="str" cm="1">
        <f t="array" ref="AA2821">_xlfn.IFS('Paraclinicos '!E2756="","",'Paraclinicos '!E2756="Oxigeno",2,'Paraclinicos '!E2756="Aire",0)</f>
        <v/>
      </c>
    </row>
    <row r="2822" spans="1:27" x14ac:dyDescent="0.25">
      <c r="A2822">
        <f>'Paraclinicos '!A2757</f>
        <v>0</v>
      </c>
      <c r="B2822" s="3">
        <f>'Paraclinicos '!R2757</f>
        <v>0</v>
      </c>
      <c r="C2822" t="str" cm="1">
        <f t="array" ref="C2822">_xlfn.IFS('Paraclinicos '!Q2757="","",'Paraclinicos '!Q2757&gt;60,3,'Paraclinicos '!Q2757&lt;=60,1)</f>
        <v/>
      </c>
      <c r="D2822" t="str">
        <f>IFERROR(IF(INDEX('BD Demog para scores enalazar'!BC$2:BC$3000,MATCH(Formulas!A2822,'BD Demog para scores enalazar'!A$2:A$3000,0))=0,"SI","NO"),"")</f>
        <v/>
      </c>
      <c r="E2822" t="str" cm="1">
        <f t="array" ref="E2822">_xlfn.IFS(D2822="","",D2822="SI",4,D2822="NO",1)</f>
        <v/>
      </c>
      <c r="F2822" t="str" cm="1">
        <f t="array" ref="F2822">_xlfn.IFS('Paraclinicos '!B2757="","",'Paraclinicos '!B2757&gt;1,1,'Paraclinicos '!B2757&lt;=1,3)</f>
        <v/>
      </c>
      <c r="G2822" t="str" cm="1">
        <f t="array" ref="G2822">_xlfn.IFS('Paraclinicos '!D2757="","",AND('Paraclinicos '!D2757&gt;=250,'Paraclinicos '!D2757&lt;=500),2,'Paraclinicos '!D2757&gt;500,3,'Paraclinicos '!D2757&lt;250,1)</f>
        <v/>
      </c>
      <c r="H2822" s="50" t="str">
        <f t="shared" si="133"/>
        <v/>
      </c>
      <c r="I2822" t="str" cm="1">
        <f t="array" ref="I2822">_xlfn.IFS('Paraclinicos '!Q2757="","",'Paraclinicos '!Q2757&gt;=65,1,'Paraclinicos '!Q2757&lt;65,0)</f>
        <v/>
      </c>
      <c r="J2822" t="str" cm="1">
        <f t="array" ref="J2822">_xlfn.IFS('Paraclinicos '!I2757="","",'Paraclinicos '!I2757&gt;7,1,'Paraclinicos '!I2757&lt;=7,0)</f>
        <v/>
      </c>
      <c r="K2822" t="str" cm="1">
        <f t="array" ref="K2822">_xlfn.IFS('Paraclinicos '!W2757="","",'Paraclinicos '!W2757&lt;=8,1,'Paraclinicos '!W2757&gt;8,0)</f>
        <v/>
      </c>
      <c r="L2822" t="str" cm="1">
        <f t="array" ref="L2822">_xlfn.IFS('Paraclinicos '!S2757="","",'Paraclinicos '!S2757&gt;=30,1,'Paraclinicos '!S2757&lt;30,0)</f>
        <v/>
      </c>
      <c r="M2822" t="str" cm="1">
        <f t="array" ref="M2822">_xlfn.IFS(OR('Paraclinicos '!T2757="",'Paraclinicos '!U2757=""),"",OR('Paraclinicos '!T2757&lt;=90,'Paraclinicos '!U2757&lt;=60),1,OR('Paraclinicos '!T2757&gt;90,'Paraclinicos '!U2757&gt;60),0)</f>
        <v/>
      </c>
      <c r="N2822" s="45" t="str">
        <f t="shared" si="134"/>
        <v/>
      </c>
      <c r="O2822" t="str" cm="1">
        <f t="array" ref="O2822">_xlfn.IFS(OR('Paraclinicos '!M2757="",'Paraclinicos '!N2757="",'Paraclinicos '!N2757=0),"",'Paraclinicos '!M2757/'Paraclinicos '!N2757&lt;100,4,'Paraclinicos '!M2757/'Paraclinicos '!N2757&lt;200,3,'Paraclinicos '!M2757/'Paraclinicos '!N2757&lt;300,2,'Paraclinicos '!M2757/'Paraclinicos '!N2757&lt;400,1,'Paraclinicos '!M2757/'Paraclinicos '!N2757&gt;=400,0)</f>
        <v/>
      </c>
      <c r="P2822" t="str" cm="1">
        <f t="array" ref="P2822">_xlfn.IFS('Paraclinicos '!C2757="","",'Paraclinicos '!C2757&lt;20,4,'Paraclinicos '!C2757&lt;50,3,'Paraclinicos '!C2757&lt;100,2,'Paraclinicos '!C2757&lt;150,1,'Paraclinicos '!C2757&gt;150,0)</f>
        <v/>
      </c>
      <c r="Q2822" t="str" cm="1">
        <f t="array" ref="Q2822">_xlfn.IFS('Paraclinicos '!O2757="","",'Paraclinicos '!O2757&lt;1.2,0,'Paraclinicos '!O2757&lt;2,1,'Paraclinicos '!O2757&lt;3.5,2,'Paraclinicos '!O2757&lt;5,3,'Paraclinicos '!O2757&gt;5,4)</f>
        <v/>
      </c>
      <c r="R2822" t="str" cm="1">
        <f t="array" ref="R2822">_xlfn.IFS('Paraclinicos '!J2757="","",'Paraclinicos '!J2757&lt;1.2,0,'Paraclinicos '!J2757&lt;2,1,'Paraclinicos '!J2757&lt;6,2,'Paraclinicos '!J2757&lt;12,3,'Paraclinicos '!J2757&gt;=12,4)</f>
        <v/>
      </c>
      <c r="S2822" t="str" cm="1">
        <f t="array" ref="S2822">_xlfn.IFS('Paraclinicos '!Y2757="","",'Paraclinicos '!Y2757&lt;70,1,'Paraclinicos '!Y2757&gt;=70,0)</f>
        <v/>
      </c>
      <c r="T2822" t="str" cm="1">
        <f t="array" ref="T2822">_xlfn.IFS('Paraclinicos '!W2757="","",'Paraclinicos '!W2757&lt;6,4,'Paraclinicos '!W2757&lt;10,3,'Paraclinicos '!W2757&lt;13,2,'Paraclinicos '!W2757&lt;15,1,'Paraclinicos '!W2757=15,0)</f>
        <v/>
      </c>
      <c r="U2822" s="54" t="str">
        <f t="shared" si="132"/>
        <v/>
      </c>
      <c r="V2822" t="str" cm="1">
        <f t="array" ref="V2822">_xlfn.IFS('Paraclinicos '!S2757="","",OR('Paraclinicos '!S2757&lt;=8,'Paraclinicos '!S2757&gt;=25),3,'Paraclinicos '!S2757&lt;12,1,'Paraclinicos '!S2757&lt;21,0,'Paraclinicos '!S2757&lt;25,2)</f>
        <v/>
      </c>
      <c r="W2822" t="str">
        <f>IFERROR(IF(INDEX('BD Demog para scores enalazar'!Y$2:'BD Demog para scores enalazar'!Y$3000,MATCH(Formulas!A2822,'BD Demog para scores enalazar'!A$2:'BD Demog para scores enalazar'!A$3000,0))=1,"SI","NO"),"")</f>
        <v/>
      </c>
      <c r="X2822" s="9" t="str">
        <f>IFERROR(IF(INDEX('BD Demog para scores enalazar'!AJ$2:'BD Demog para scores enalazar'!AJ$3000,MATCH(Formulas!A2822,'BD Demog para scores enalazar'!A$2:'BD Demog para scores enalazar'!A$3000,0))=1,"SI","NO"),"")</f>
        <v/>
      </c>
      <c r="Y2822" t="str" cm="1">
        <f t="array" ref="Y2822">IF(AND(W2822="NO",X2822="NO"),_xlfn.IFS('Paraclinicos '!K2757&lt;=91,3,'Paraclinicos '!K2757&lt;94,2,'Paraclinicos '!K2757&lt;96,1,'Paraclinicos '!K2757&gt;=96,0),"")</f>
        <v/>
      </c>
      <c r="Z2822" t="str" cm="1">
        <f t="array" ref="Z2822">IF(OR(W2822="SI",X2822="SI"),_xlfn.IFS(OR(AND('Paraclinicos '!K2758&lt;=83),AND('Paraclinicos '!K2758&gt;=97,AA2822=2)),3,OR(AND('Paraclinicos '!K2758&lt;=86),AND('Paraclinicos '!K2758&gt;=94,AA2822=2)),2,OR(AND('Paraclinicos '!K2758&lt;=88),AND('Paraclinicos '!K2758&gt;=92,AA2822=2)),1,OR(AND('Paraclinicos '!K2758&gt;=88,'Paraclinicos '!K2758&lt;=92),AND('Paraclinicos '!K2758&gt;=93,AA2822=0)),0),"")</f>
        <v/>
      </c>
      <c r="AA2822" t="str" cm="1">
        <f t="array" ref="AA2822">_xlfn.IFS('Paraclinicos '!E2757="","",'Paraclinicos '!E2757="Oxigeno",2,'Paraclinicos '!E2757="Aire",0)</f>
        <v/>
      </c>
    </row>
    <row r="2823" spans="1:27" x14ac:dyDescent="0.25">
      <c r="A2823">
        <f>'Paraclinicos '!A2758</f>
        <v>0</v>
      </c>
      <c r="B2823" s="3">
        <f>'Paraclinicos '!R2758</f>
        <v>0</v>
      </c>
      <c r="C2823" t="str" cm="1">
        <f t="array" ref="C2823">_xlfn.IFS('Paraclinicos '!Q2758="","",'Paraclinicos '!Q2758&gt;60,3,'Paraclinicos '!Q2758&lt;=60,1)</f>
        <v/>
      </c>
      <c r="D2823" t="str">
        <f>IFERROR(IF(INDEX('BD Demog para scores enalazar'!BC$2:BC$3000,MATCH(Formulas!A2823,'BD Demog para scores enalazar'!A$2:A$3000,0))=0,"SI","NO"),"")</f>
        <v/>
      </c>
      <c r="E2823" t="str" cm="1">
        <f t="array" ref="E2823">_xlfn.IFS(D2823="","",D2823="SI",4,D2823="NO",1)</f>
        <v/>
      </c>
      <c r="F2823" t="str" cm="1">
        <f t="array" ref="F2823">_xlfn.IFS('Paraclinicos '!B2758="","",'Paraclinicos '!B2758&gt;1,1,'Paraclinicos '!B2758&lt;=1,3)</f>
        <v/>
      </c>
      <c r="G2823" t="str" cm="1">
        <f t="array" ref="G2823">_xlfn.IFS('Paraclinicos '!D2758="","",AND('Paraclinicos '!D2758&gt;=250,'Paraclinicos '!D2758&lt;=500),2,'Paraclinicos '!D2758&gt;500,3,'Paraclinicos '!D2758&lt;250,1)</f>
        <v/>
      </c>
      <c r="H2823" s="50" t="str">
        <f t="shared" si="133"/>
        <v/>
      </c>
      <c r="I2823" t="str" cm="1">
        <f t="array" ref="I2823">_xlfn.IFS('Paraclinicos '!Q2758="","",'Paraclinicos '!Q2758&gt;=65,1,'Paraclinicos '!Q2758&lt;65,0)</f>
        <v/>
      </c>
      <c r="J2823" t="str" cm="1">
        <f t="array" ref="J2823">_xlfn.IFS('Paraclinicos '!I2758="","",'Paraclinicos '!I2758&gt;7,1,'Paraclinicos '!I2758&lt;=7,0)</f>
        <v/>
      </c>
      <c r="K2823" t="str" cm="1">
        <f t="array" ref="K2823">_xlfn.IFS('Paraclinicos '!W2758="","",'Paraclinicos '!W2758&lt;=8,1,'Paraclinicos '!W2758&gt;8,0)</f>
        <v/>
      </c>
      <c r="L2823" t="str" cm="1">
        <f t="array" ref="L2823">_xlfn.IFS('Paraclinicos '!S2758="","",'Paraclinicos '!S2758&gt;=30,1,'Paraclinicos '!S2758&lt;30,0)</f>
        <v/>
      </c>
      <c r="M2823" t="str" cm="1">
        <f t="array" ref="M2823">_xlfn.IFS(OR('Paraclinicos '!T2758="",'Paraclinicos '!U2758=""),"",OR('Paraclinicos '!T2758&lt;=90,'Paraclinicos '!U2758&lt;=60),1,OR('Paraclinicos '!T2758&gt;90,'Paraclinicos '!U2758&gt;60),0)</f>
        <v/>
      </c>
      <c r="N2823" s="45" t="str">
        <f t="shared" si="134"/>
        <v/>
      </c>
      <c r="O2823" t="str" cm="1">
        <f t="array" ref="O2823">_xlfn.IFS(OR('Paraclinicos '!M2758="",'Paraclinicos '!N2758="",'Paraclinicos '!N2758=0),"",'Paraclinicos '!M2758/'Paraclinicos '!N2758&lt;100,4,'Paraclinicos '!M2758/'Paraclinicos '!N2758&lt;200,3,'Paraclinicos '!M2758/'Paraclinicos '!N2758&lt;300,2,'Paraclinicos '!M2758/'Paraclinicos '!N2758&lt;400,1,'Paraclinicos '!M2758/'Paraclinicos '!N2758&gt;=400,0)</f>
        <v/>
      </c>
      <c r="P2823" t="str" cm="1">
        <f t="array" ref="P2823">_xlfn.IFS('Paraclinicos '!C2758="","",'Paraclinicos '!C2758&lt;20,4,'Paraclinicos '!C2758&lt;50,3,'Paraclinicos '!C2758&lt;100,2,'Paraclinicos '!C2758&lt;150,1,'Paraclinicos '!C2758&gt;150,0)</f>
        <v/>
      </c>
      <c r="Q2823" t="str" cm="1">
        <f t="array" ref="Q2823">_xlfn.IFS('Paraclinicos '!O2758="","",'Paraclinicos '!O2758&lt;1.2,0,'Paraclinicos '!O2758&lt;2,1,'Paraclinicos '!O2758&lt;3.5,2,'Paraclinicos '!O2758&lt;5,3,'Paraclinicos '!O2758&gt;5,4)</f>
        <v/>
      </c>
      <c r="R2823" t="str" cm="1">
        <f t="array" ref="R2823">_xlfn.IFS('Paraclinicos '!J2758="","",'Paraclinicos '!J2758&lt;1.2,0,'Paraclinicos '!J2758&lt;2,1,'Paraclinicos '!J2758&lt;6,2,'Paraclinicos '!J2758&lt;12,3,'Paraclinicos '!J2758&gt;=12,4)</f>
        <v/>
      </c>
      <c r="S2823" t="str" cm="1">
        <f t="array" ref="S2823">_xlfn.IFS('Paraclinicos '!Y2758="","",'Paraclinicos '!Y2758&lt;70,1,'Paraclinicos '!Y2758&gt;=70,0)</f>
        <v/>
      </c>
      <c r="T2823" t="str" cm="1">
        <f t="array" ref="T2823">_xlfn.IFS('Paraclinicos '!W2758="","",'Paraclinicos '!W2758&lt;6,4,'Paraclinicos '!W2758&lt;10,3,'Paraclinicos '!W2758&lt;13,2,'Paraclinicos '!W2758&lt;15,1,'Paraclinicos '!W2758=15,0)</f>
        <v/>
      </c>
      <c r="U2823" s="54" t="str">
        <f t="shared" si="132"/>
        <v/>
      </c>
      <c r="V2823" t="str" cm="1">
        <f t="array" ref="V2823">_xlfn.IFS('Paraclinicos '!S2758="","",OR('Paraclinicos '!S2758&lt;=8,'Paraclinicos '!S2758&gt;=25),3,'Paraclinicos '!S2758&lt;12,1,'Paraclinicos '!S2758&lt;21,0,'Paraclinicos '!S2758&lt;25,2)</f>
        <v/>
      </c>
      <c r="W2823" t="str">
        <f>IFERROR(IF(INDEX('BD Demog para scores enalazar'!Y$2:'BD Demog para scores enalazar'!Y$3000,MATCH(Formulas!A2823,'BD Demog para scores enalazar'!A$2:'BD Demog para scores enalazar'!A$3000,0))=1,"SI","NO"),"")</f>
        <v/>
      </c>
      <c r="X2823" s="9" t="str">
        <f>IFERROR(IF(INDEX('BD Demog para scores enalazar'!AJ$2:'BD Demog para scores enalazar'!AJ$3000,MATCH(Formulas!A2823,'BD Demog para scores enalazar'!A$2:'BD Demog para scores enalazar'!A$3000,0))=1,"SI","NO"),"")</f>
        <v/>
      </c>
      <c r="Y2823" t="str" cm="1">
        <f t="array" ref="Y2823">IF(AND(W2823="NO",X2823="NO"),_xlfn.IFS('Paraclinicos '!K2758&lt;=91,3,'Paraclinicos '!K2758&lt;94,2,'Paraclinicos '!K2758&lt;96,1,'Paraclinicos '!K2758&gt;=96,0),"")</f>
        <v/>
      </c>
      <c r="Z2823" t="str" cm="1">
        <f t="array" ref="Z2823">IF(OR(W2823="SI",X2823="SI"),_xlfn.IFS(OR(AND('Paraclinicos '!K2759&lt;=83),AND('Paraclinicos '!K2759&gt;=97,AA2823=2)),3,OR(AND('Paraclinicos '!K2759&lt;=86),AND('Paraclinicos '!K2759&gt;=94,AA2823=2)),2,OR(AND('Paraclinicos '!K2759&lt;=88),AND('Paraclinicos '!K2759&gt;=92,AA2823=2)),1,OR(AND('Paraclinicos '!K2759&gt;=88,'Paraclinicos '!K2759&lt;=92),AND('Paraclinicos '!K2759&gt;=93,AA2823=0)),0),"")</f>
        <v/>
      </c>
      <c r="AA2823" t="str" cm="1">
        <f t="array" ref="AA2823">_xlfn.IFS('Paraclinicos '!E2758="","",'Paraclinicos '!E2758="Oxigeno",2,'Paraclinicos '!E2758="Aire",0)</f>
        <v/>
      </c>
    </row>
    <row r="2824" spans="1:27" x14ac:dyDescent="0.25">
      <c r="A2824">
        <f>'Paraclinicos '!A2759</f>
        <v>0</v>
      </c>
      <c r="B2824" s="3">
        <f>'Paraclinicos '!R2759</f>
        <v>0</v>
      </c>
      <c r="C2824" t="str" cm="1">
        <f t="array" ref="C2824">_xlfn.IFS('Paraclinicos '!Q2759="","",'Paraclinicos '!Q2759&gt;60,3,'Paraclinicos '!Q2759&lt;=60,1)</f>
        <v/>
      </c>
      <c r="D2824" t="str">
        <f>IFERROR(IF(INDEX('BD Demog para scores enalazar'!BC$2:BC$3000,MATCH(Formulas!A2824,'BD Demog para scores enalazar'!A$2:A$3000,0))=0,"SI","NO"),"")</f>
        <v/>
      </c>
      <c r="E2824" t="str" cm="1">
        <f t="array" ref="E2824">_xlfn.IFS(D2824="","",D2824="SI",4,D2824="NO",1)</f>
        <v/>
      </c>
      <c r="F2824" t="str" cm="1">
        <f t="array" ref="F2824">_xlfn.IFS('Paraclinicos '!B2759="","",'Paraclinicos '!B2759&gt;1,1,'Paraclinicos '!B2759&lt;=1,3)</f>
        <v/>
      </c>
      <c r="G2824" t="str" cm="1">
        <f t="array" ref="G2824">_xlfn.IFS('Paraclinicos '!D2759="","",AND('Paraclinicos '!D2759&gt;=250,'Paraclinicos '!D2759&lt;=500),2,'Paraclinicos '!D2759&gt;500,3,'Paraclinicos '!D2759&lt;250,1)</f>
        <v/>
      </c>
      <c r="H2824" s="50" t="str">
        <f t="shared" si="133"/>
        <v/>
      </c>
      <c r="I2824" t="str" cm="1">
        <f t="array" ref="I2824">_xlfn.IFS('Paraclinicos '!Q2759="","",'Paraclinicos '!Q2759&gt;=65,1,'Paraclinicos '!Q2759&lt;65,0)</f>
        <v/>
      </c>
      <c r="J2824" t="str" cm="1">
        <f t="array" ref="J2824">_xlfn.IFS('Paraclinicos '!I2759="","",'Paraclinicos '!I2759&gt;7,1,'Paraclinicos '!I2759&lt;=7,0)</f>
        <v/>
      </c>
      <c r="K2824" t="str" cm="1">
        <f t="array" ref="K2824">_xlfn.IFS('Paraclinicos '!W2759="","",'Paraclinicos '!W2759&lt;=8,1,'Paraclinicos '!W2759&gt;8,0)</f>
        <v/>
      </c>
      <c r="L2824" t="str" cm="1">
        <f t="array" ref="L2824">_xlfn.IFS('Paraclinicos '!S2759="","",'Paraclinicos '!S2759&gt;=30,1,'Paraclinicos '!S2759&lt;30,0)</f>
        <v/>
      </c>
      <c r="M2824" t="str" cm="1">
        <f t="array" ref="M2824">_xlfn.IFS(OR('Paraclinicos '!T2759="",'Paraclinicos '!U2759=""),"",OR('Paraclinicos '!T2759&lt;=90,'Paraclinicos '!U2759&lt;=60),1,OR('Paraclinicos '!T2759&gt;90,'Paraclinicos '!U2759&gt;60),0)</f>
        <v/>
      </c>
      <c r="N2824" s="45" t="str">
        <f t="shared" si="134"/>
        <v/>
      </c>
      <c r="O2824" t="str" cm="1">
        <f t="array" ref="O2824">_xlfn.IFS(OR('Paraclinicos '!M2759="",'Paraclinicos '!N2759="",'Paraclinicos '!N2759=0),"",'Paraclinicos '!M2759/'Paraclinicos '!N2759&lt;100,4,'Paraclinicos '!M2759/'Paraclinicos '!N2759&lt;200,3,'Paraclinicos '!M2759/'Paraclinicos '!N2759&lt;300,2,'Paraclinicos '!M2759/'Paraclinicos '!N2759&lt;400,1,'Paraclinicos '!M2759/'Paraclinicos '!N2759&gt;=400,0)</f>
        <v/>
      </c>
      <c r="P2824" t="str" cm="1">
        <f t="array" ref="P2824">_xlfn.IFS('Paraclinicos '!C2759="","",'Paraclinicos '!C2759&lt;20,4,'Paraclinicos '!C2759&lt;50,3,'Paraclinicos '!C2759&lt;100,2,'Paraclinicos '!C2759&lt;150,1,'Paraclinicos '!C2759&gt;150,0)</f>
        <v/>
      </c>
      <c r="Q2824" t="str" cm="1">
        <f t="array" ref="Q2824">_xlfn.IFS('Paraclinicos '!O2759="","",'Paraclinicos '!O2759&lt;1.2,0,'Paraclinicos '!O2759&lt;2,1,'Paraclinicos '!O2759&lt;3.5,2,'Paraclinicos '!O2759&lt;5,3,'Paraclinicos '!O2759&gt;5,4)</f>
        <v/>
      </c>
      <c r="R2824" t="str" cm="1">
        <f t="array" ref="R2824">_xlfn.IFS('Paraclinicos '!J2759="","",'Paraclinicos '!J2759&lt;1.2,0,'Paraclinicos '!J2759&lt;2,1,'Paraclinicos '!J2759&lt;6,2,'Paraclinicos '!J2759&lt;12,3,'Paraclinicos '!J2759&gt;=12,4)</f>
        <v/>
      </c>
      <c r="S2824" t="str" cm="1">
        <f t="array" ref="S2824">_xlfn.IFS('Paraclinicos '!Y2759="","",'Paraclinicos '!Y2759&lt;70,1,'Paraclinicos '!Y2759&gt;=70,0)</f>
        <v/>
      </c>
      <c r="T2824" t="str" cm="1">
        <f t="array" ref="T2824">_xlfn.IFS('Paraclinicos '!W2759="","",'Paraclinicos '!W2759&lt;6,4,'Paraclinicos '!W2759&lt;10,3,'Paraclinicos '!W2759&lt;13,2,'Paraclinicos '!W2759&lt;15,1,'Paraclinicos '!W2759=15,0)</f>
        <v/>
      </c>
      <c r="U2824" s="54" t="str">
        <f t="shared" si="132"/>
        <v/>
      </c>
      <c r="V2824" t="str" cm="1">
        <f t="array" ref="V2824">_xlfn.IFS('Paraclinicos '!S2759="","",OR('Paraclinicos '!S2759&lt;=8,'Paraclinicos '!S2759&gt;=25),3,'Paraclinicos '!S2759&lt;12,1,'Paraclinicos '!S2759&lt;21,0,'Paraclinicos '!S2759&lt;25,2)</f>
        <v/>
      </c>
      <c r="W2824" t="str">
        <f>IFERROR(IF(INDEX('BD Demog para scores enalazar'!Y$2:'BD Demog para scores enalazar'!Y$3000,MATCH(Formulas!A2824,'BD Demog para scores enalazar'!A$2:'BD Demog para scores enalazar'!A$3000,0))=1,"SI","NO"),"")</f>
        <v/>
      </c>
      <c r="X2824" s="9" t="str">
        <f>IFERROR(IF(INDEX('BD Demog para scores enalazar'!AJ$2:'BD Demog para scores enalazar'!AJ$3000,MATCH(Formulas!A2824,'BD Demog para scores enalazar'!A$2:'BD Demog para scores enalazar'!A$3000,0))=1,"SI","NO"),"")</f>
        <v/>
      </c>
      <c r="Y2824" t="str" cm="1">
        <f t="array" ref="Y2824">IF(AND(W2824="NO",X2824="NO"),_xlfn.IFS('Paraclinicos '!K2759&lt;=91,3,'Paraclinicos '!K2759&lt;94,2,'Paraclinicos '!K2759&lt;96,1,'Paraclinicos '!K2759&gt;=96,0),"")</f>
        <v/>
      </c>
      <c r="Z2824" t="str" cm="1">
        <f t="array" ref="Z2824">IF(OR(W2824="SI",X2824="SI"),_xlfn.IFS(OR(AND('Paraclinicos '!K2760&lt;=83),AND('Paraclinicos '!K2760&gt;=97,AA2824=2)),3,OR(AND('Paraclinicos '!K2760&lt;=86),AND('Paraclinicos '!K2760&gt;=94,AA2824=2)),2,OR(AND('Paraclinicos '!K2760&lt;=88),AND('Paraclinicos '!K2760&gt;=92,AA2824=2)),1,OR(AND('Paraclinicos '!K2760&gt;=88,'Paraclinicos '!K2760&lt;=92),AND('Paraclinicos '!K2760&gt;=93,AA2824=0)),0),"")</f>
        <v/>
      </c>
      <c r="AA2824" t="str" cm="1">
        <f t="array" ref="AA2824">_xlfn.IFS('Paraclinicos '!E2759="","",'Paraclinicos '!E2759="Oxigeno",2,'Paraclinicos '!E2759="Aire",0)</f>
        <v/>
      </c>
    </row>
    <row r="2825" spans="1:27" x14ac:dyDescent="0.25">
      <c r="A2825">
        <f>'Paraclinicos '!A2760</f>
        <v>0</v>
      </c>
      <c r="B2825" s="3">
        <f>'Paraclinicos '!R2760</f>
        <v>0</v>
      </c>
      <c r="C2825" t="str" cm="1">
        <f t="array" ref="C2825">_xlfn.IFS('Paraclinicos '!Q2760="","",'Paraclinicos '!Q2760&gt;60,3,'Paraclinicos '!Q2760&lt;=60,1)</f>
        <v/>
      </c>
      <c r="D2825" t="str">
        <f>IFERROR(IF(INDEX('BD Demog para scores enalazar'!BC$2:BC$3000,MATCH(Formulas!A2825,'BD Demog para scores enalazar'!A$2:A$3000,0))=0,"SI","NO"),"")</f>
        <v/>
      </c>
      <c r="E2825" t="str" cm="1">
        <f t="array" ref="E2825">_xlfn.IFS(D2825="","",D2825="SI",4,D2825="NO",1)</f>
        <v/>
      </c>
      <c r="F2825" t="str" cm="1">
        <f t="array" ref="F2825">_xlfn.IFS('Paraclinicos '!B2760="","",'Paraclinicos '!B2760&gt;1,1,'Paraclinicos '!B2760&lt;=1,3)</f>
        <v/>
      </c>
      <c r="G2825" t="str" cm="1">
        <f t="array" ref="G2825">_xlfn.IFS('Paraclinicos '!D2760="","",AND('Paraclinicos '!D2760&gt;=250,'Paraclinicos '!D2760&lt;=500),2,'Paraclinicos '!D2760&gt;500,3,'Paraclinicos '!D2760&lt;250,1)</f>
        <v/>
      </c>
      <c r="H2825" s="50" t="str">
        <f t="shared" si="133"/>
        <v/>
      </c>
      <c r="I2825" t="str" cm="1">
        <f t="array" ref="I2825">_xlfn.IFS('Paraclinicos '!Q2760="","",'Paraclinicos '!Q2760&gt;=65,1,'Paraclinicos '!Q2760&lt;65,0)</f>
        <v/>
      </c>
      <c r="J2825" t="str" cm="1">
        <f t="array" ref="J2825">_xlfn.IFS('Paraclinicos '!I2760="","",'Paraclinicos '!I2760&gt;7,1,'Paraclinicos '!I2760&lt;=7,0)</f>
        <v/>
      </c>
      <c r="K2825" t="str" cm="1">
        <f t="array" ref="K2825">_xlfn.IFS('Paraclinicos '!W2760="","",'Paraclinicos '!W2760&lt;=8,1,'Paraclinicos '!W2760&gt;8,0)</f>
        <v/>
      </c>
      <c r="L2825" t="str" cm="1">
        <f t="array" ref="L2825">_xlfn.IFS('Paraclinicos '!S2760="","",'Paraclinicos '!S2760&gt;=30,1,'Paraclinicos '!S2760&lt;30,0)</f>
        <v/>
      </c>
      <c r="M2825" t="str" cm="1">
        <f t="array" ref="M2825">_xlfn.IFS(OR('Paraclinicos '!T2760="",'Paraclinicos '!U2760=""),"",OR('Paraclinicos '!T2760&lt;=90,'Paraclinicos '!U2760&lt;=60),1,OR('Paraclinicos '!T2760&gt;90,'Paraclinicos '!U2760&gt;60),0)</f>
        <v/>
      </c>
      <c r="N2825" s="45" t="str">
        <f t="shared" si="134"/>
        <v/>
      </c>
      <c r="O2825" t="str" cm="1">
        <f t="array" ref="O2825">_xlfn.IFS(OR('Paraclinicos '!M2760="",'Paraclinicos '!N2760="",'Paraclinicos '!N2760=0),"",'Paraclinicos '!M2760/'Paraclinicos '!N2760&lt;100,4,'Paraclinicos '!M2760/'Paraclinicos '!N2760&lt;200,3,'Paraclinicos '!M2760/'Paraclinicos '!N2760&lt;300,2,'Paraclinicos '!M2760/'Paraclinicos '!N2760&lt;400,1,'Paraclinicos '!M2760/'Paraclinicos '!N2760&gt;=400,0)</f>
        <v/>
      </c>
      <c r="P2825" t="str" cm="1">
        <f t="array" ref="P2825">_xlfn.IFS('Paraclinicos '!C2760="","",'Paraclinicos '!C2760&lt;20,4,'Paraclinicos '!C2760&lt;50,3,'Paraclinicos '!C2760&lt;100,2,'Paraclinicos '!C2760&lt;150,1,'Paraclinicos '!C2760&gt;150,0)</f>
        <v/>
      </c>
      <c r="Q2825" t="str" cm="1">
        <f t="array" ref="Q2825">_xlfn.IFS('Paraclinicos '!O2760="","",'Paraclinicos '!O2760&lt;1.2,0,'Paraclinicos '!O2760&lt;2,1,'Paraclinicos '!O2760&lt;3.5,2,'Paraclinicos '!O2760&lt;5,3,'Paraclinicos '!O2760&gt;5,4)</f>
        <v/>
      </c>
      <c r="R2825" t="str" cm="1">
        <f t="array" ref="R2825">_xlfn.IFS('Paraclinicos '!J2760="","",'Paraclinicos '!J2760&lt;1.2,0,'Paraclinicos '!J2760&lt;2,1,'Paraclinicos '!J2760&lt;6,2,'Paraclinicos '!J2760&lt;12,3,'Paraclinicos '!J2760&gt;=12,4)</f>
        <v/>
      </c>
      <c r="S2825" t="str" cm="1">
        <f t="array" ref="S2825">_xlfn.IFS('Paraclinicos '!Y2760="","",'Paraclinicos '!Y2760&lt;70,1,'Paraclinicos '!Y2760&gt;=70,0)</f>
        <v/>
      </c>
      <c r="T2825" t="str" cm="1">
        <f t="array" ref="T2825">_xlfn.IFS('Paraclinicos '!W2760="","",'Paraclinicos '!W2760&lt;6,4,'Paraclinicos '!W2760&lt;10,3,'Paraclinicos '!W2760&lt;13,2,'Paraclinicos '!W2760&lt;15,1,'Paraclinicos '!W2760=15,0)</f>
        <v/>
      </c>
      <c r="U2825" s="54" t="str">
        <f t="shared" si="132"/>
        <v/>
      </c>
      <c r="V2825" t="str" cm="1">
        <f t="array" ref="V2825">_xlfn.IFS('Paraclinicos '!S2760="","",OR('Paraclinicos '!S2760&lt;=8,'Paraclinicos '!S2760&gt;=25),3,'Paraclinicos '!S2760&lt;12,1,'Paraclinicos '!S2760&lt;21,0,'Paraclinicos '!S2760&lt;25,2)</f>
        <v/>
      </c>
      <c r="W2825" t="str">
        <f>IFERROR(IF(INDEX('BD Demog para scores enalazar'!Y$2:'BD Demog para scores enalazar'!Y$3000,MATCH(Formulas!A2825,'BD Demog para scores enalazar'!A$2:'BD Demog para scores enalazar'!A$3000,0))=1,"SI","NO"),"")</f>
        <v/>
      </c>
      <c r="X2825" s="9" t="str">
        <f>IFERROR(IF(INDEX('BD Demog para scores enalazar'!AJ$2:'BD Demog para scores enalazar'!AJ$3000,MATCH(Formulas!A2825,'BD Demog para scores enalazar'!A$2:'BD Demog para scores enalazar'!A$3000,0))=1,"SI","NO"),"")</f>
        <v/>
      </c>
      <c r="Y2825" t="str" cm="1">
        <f t="array" ref="Y2825">IF(AND(W2825="NO",X2825="NO"),_xlfn.IFS('Paraclinicos '!K2760&lt;=91,3,'Paraclinicos '!K2760&lt;94,2,'Paraclinicos '!K2760&lt;96,1,'Paraclinicos '!K2760&gt;=96,0),"")</f>
        <v/>
      </c>
      <c r="Z2825" t="str" cm="1">
        <f t="array" ref="Z2825">IF(OR(W2825="SI",X2825="SI"),_xlfn.IFS(OR(AND('Paraclinicos '!K2761&lt;=83),AND('Paraclinicos '!K2761&gt;=97,AA2825=2)),3,OR(AND('Paraclinicos '!K2761&lt;=86),AND('Paraclinicos '!K2761&gt;=94,AA2825=2)),2,OR(AND('Paraclinicos '!K2761&lt;=88),AND('Paraclinicos '!K2761&gt;=92,AA2825=2)),1,OR(AND('Paraclinicos '!K2761&gt;=88,'Paraclinicos '!K2761&lt;=92),AND('Paraclinicos '!K2761&gt;=93,AA2825=0)),0),"")</f>
        <v/>
      </c>
      <c r="AA2825" t="str" cm="1">
        <f t="array" ref="AA2825">_xlfn.IFS('Paraclinicos '!E2760="","",'Paraclinicos '!E2760="Oxigeno",2,'Paraclinicos '!E2760="Aire",0)</f>
        <v/>
      </c>
    </row>
    <row r="2826" spans="1:27" x14ac:dyDescent="0.25">
      <c r="A2826">
        <f>'Paraclinicos '!A2761</f>
        <v>0</v>
      </c>
      <c r="B2826" s="3">
        <f>'Paraclinicos '!R2761</f>
        <v>0</v>
      </c>
      <c r="C2826" t="str" cm="1">
        <f t="array" ref="C2826">_xlfn.IFS('Paraclinicos '!Q2761="","",'Paraclinicos '!Q2761&gt;60,3,'Paraclinicos '!Q2761&lt;=60,1)</f>
        <v/>
      </c>
      <c r="D2826" t="str">
        <f>IFERROR(IF(INDEX('BD Demog para scores enalazar'!BC$2:BC$3000,MATCH(Formulas!A2826,'BD Demog para scores enalazar'!A$2:A$3000,0))=0,"SI","NO"),"")</f>
        <v/>
      </c>
      <c r="E2826" t="str" cm="1">
        <f t="array" ref="E2826">_xlfn.IFS(D2826="","",D2826="SI",4,D2826="NO",1)</f>
        <v/>
      </c>
      <c r="F2826" t="str" cm="1">
        <f t="array" ref="F2826">_xlfn.IFS('Paraclinicos '!B2761="","",'Paraclinicos '!B2761&gt;1,1,'Paraclinicos '!B2761&lt;=1,3)</f>
        <v/>
      </c>
      <c r="G2826" t="str" cm="1">
        <f t="array" ref="G2826">_xlfn.IFS('Paraclinicos '!D2761="","",AND('Paraclinicos '!D2761&gt;=250,'Paraclinicos '!D2761&lt;=500),2,'Paraclinicos '!D2761&gt;500,3,'Paraclinicos '!D2761&lt;250,1)</f>
        <v/>
      </c>
      <c r="H2826" s="50" t="str">
        <f t="shared" si="133"/>
        <v/>
      </c>
      <c r="I2826" t="str" cm="1">
        <f t="array" ref="I2826">_xlfn.IFS('Paraclinicos '!Q2761="","",'Paraclinicos '!Q2761&gt;=65,1,'Paraclinicos '!Q2761&lt;65,0)</f>
        <v/>
      </c>
      <c r="J2826" t="str" cm="1">
        <f t="array" ref="J2826">_xlfn.IFS('Paraclinicos '!I2761="","",'Paraclinicos '!I2761&gt;7,1,'Paraclinicos '!I2761&lt;=7,0)</f>
        <v/>
      </c>
      <c r="K2826" t="str" cm="1">
        <f t="array" ref="K2826">_xlfn.IFS('Paraclinicos '!W2761="","",'Paraclinicos '!W2761&lt;=8,1,'Paraclinicos '!W2761&gt;8,0)</f>
        <v/>
      </c>
      <c r="L2826" t="str" cm="1">
        <f t="array" ref="L2826">_xlfn.IFS('Paraclinicos '!S2761="","",'Paraclinicos '!S2761&gt;=30,1,'Paraclinicos '!S2761&lt;30,0)</f>
        <v/>
      </c>
      <c r="M2826" t="str" cm="1">
        <f t="array" ref="M2826">_xlfn.IFS(OR('Paraclinicos '!T2761="",'Paraclinicos '!U2761=""),"",OR('Paraclinicos '!T2761&lt;=90,'Paraclinicos '!U2761&lt;=60),1,OR('Paraclinicos '!T2761&gt;90,'Paraclinicos '!U2761&gt;60),0)</f>
        <v/>
      </c>
      <c r="N2826" s="45" t="str">
        <f t="shared" si="134"/>
        <v/>
      </c>
      <c r="O2826" t="str" cm="1">
        <f t="array" ref="O2826">_xlfn.IFS(OR('Paraclinicos '!M2761="",'Paraclinicos '!N2761="",'Paraclinicos '!N2761=0),"",'Paraclinicos '!M2761/'Paraclinicos '!N2761&lt;100,4,'Paraclinicos '!M2761/'Paraclinicos '!N2761&lt;200,3,'Paraclinicos '!M2761/'Paraclinicos '!N2761&lt;300,2,'Paraclinicos '!M2761/'Paraclinicos '!N2761&lt;400,1,'Paraclinicos '!M2761/'Paraclinicos '!N2761&gt;=400,0)</f>
        <v/>
      </c>
      <c r="P2826" t="str" cm="1">
        <f t="array" ref="P2826">_xlfn.IFS('Paraclinicos '!C2761="","",'Paraclinicos '!C2761&lt;20,4,'Paraclinicos '!C2761&lt;50,3,'Paraclinicos '!C2761&lt;100,2,'Paraclinicos '!C2761&lt;150,1,'Paraclinicos '!C2761&gt;150,0)</f>
        <v/>
      </c>
      <c r="Q2826" t="str" cm="1">
        <f t="array" ref="Q2826">_xlfn.IFS('Paraclinicos '!O2761="","",'Paraclinicos '!O2761&lt;1.2,0,'Paraclinicos '!O2761&lt;2,1,'Paraclinicos '!O2761&lt;3.5,2,'Paraclinicos '!O2761&lt;5,3,'Paraclinicos '!O2761&gt;5,4)</f>
        <v/>
      </c>
      <c r="R2826" t="str" cm="1">
        <f t="array" ref="R2826">_xlfn.IFS('Paraclinicos '!J2761="","",'Paraclinicos '!J2761&lt;1.2,0,'Paraclinicos '!J2761&lt;2,1,'Paraclinicos '!J2761&lt;6,2,'Paraclinicos '!J2761&lt;12,3,'Paraclinicos '!J2761&gt;=12,4)</f>
        <v/>
      </c>
      <c r="S2826" t="str" cm="1">
        <f t="array" ref="S2826">_xlfn.IFS('Paraclinicos '!Y2761="","",'Paraclinicos '!Y2761&lt;70,1,'Paraclinicos '!Y2761&gt;=70,0)</f>
        <v/>
      </c>
      <c r="T2826" t="str" cm="1">
        <f t="array" ref="T2826">_xlfn.IFS('Paraclinicos '!W2761="","",'Paraclinicos '!W2761&lt;6,4,'Paraclinicos '!W2761&lt;10,3,'Paraclinicos '!W2761&lt;13,2,'Paraclinicos '!W2761&lt;15,1,'Paraclinicos '!W2761=15,0)</f>
        <v/>
      </c>
      <c r="U2826" s="54" t="str">
        <f t="shared" si="132"/>
        <v/>
      </c>
      <c r="V2826" t="str" cm="1">
        <f t="array" ref="V2826">_xlfn.IFS('Paraclinicos '!S2761="","",OR('Paraclinicos '!S2761&lt;=8,'Paraclinicos '!S2761&gt;=25),3,'Paraclinicos '!S2761&lt;12,1,'Paraclinicos '!S2761&lt;21,0,'Paraclinicos '!S2761&lt;25,2)</f>
        <v/>
      </c>
      <c r="W2826" t="str">
        <f>IFERROR(IF(INDEX('BD Demog para scores enalazar'!Y$2:'BD Demog para scores enalazar'!Y$3000,MATCH(Formulas!A2826,'BD Demog para scores enalazar'!A$2:'BD Demog para scores enalazar'!A$3000,0))=1,"SI","NO"),"")</f>
        <v/>
      </c>
      <c r="X2826" s="9" t="str">
        <f>IFERROR(IF(INDEX('BD Demog para scores enalazar'!AJ$2:'BD Demog para scores enalazar'!AJ$3000,MATCH(Formulas!A2826,'BD Demog para scores enalazar'!A$2:'BD Demog para scores enalazar'!A$3000,0))=1,"SI","NO"),"")</f>
        <v/>
      </c>
      <c r="Y2826" t="str" cm="1">
        <f t="array" ref="Y2826">IF(AND(W2826="NO",X2826="NO"),_xlfn.IFS('Paraclinicos '!K2761&lt;=91,3,'Paraclinicos '!K2761&lt;94,2,'Paraclinicos '!K2761&lt;96,1,'Paraclinicos '!K2761&gt;=96,0),"")</f>
        <v/>
      </c>
      <c r="Z2826" t="str" cm="1">
        <f t="array" ref="Z2826">IF(OR(W2826="SI",X2826="SI"),_xlfn.IFS(OR(AND('Paraclinicos '!K2762&lt;=83),AND('Paraclinicos '!K2762&gt;=97,AA2826=2)),3,OR(AND('Paraclinicos '!K2762&lt;=86),AND('Paraclinicos '!K2762&gt;=94,AA2826=2)),2,OR(AND('Paraclinicos '!K2762&lt;=88),AND('Paraclinicos '!K2762&gt;=92,AA2826=2)),1,OR(AND('Paraclinicos '!K2762&gt;=88,'Paraclinicos '!K2762&lt;=92),AND('Paraclinicos '!K2762&gt;=93,AA2826=0)),0),"")</f>
        <v/>
      </c>
      <c r="AA2826" t="str" cm="1">
        <f t="array" ref="AA2826">_xlfn.IFS('Paraclinicos '!E2761="","",'Paraclinicos '!E2761="Oxigeno",2,'Paraclinicos '!E2761="Aire",0)</f>
        <v/>
      </c>
    </row>
    <row r="2827" spans="1:27" x14ac:dyDescent="0.25">
      <c r="A2827">
        <f>'Paraclinicos '!A2762</f>
        <v>0</v>
      </c>
      <c r="B2827" s="3">
        <f>'Paraclinicos '!R2762</f>
        <v>0</v>
      </c>
      <c r="C2827" t="str" cm="1">
        <f t="array" ref="C2827">_xlfn.IFS('Paraclinicos '!Q2762="","",'Paraclinicos '!Q2762&gt;60,3,'Paraclinicos '!Q2762&lt;=60,1)</f>
        <v/>
      </c>
      <c r="D2827" t="str">
        <f>IFERROR(IF(INDEX('BD Demog para scores enalazar'!BC$2:BC$3000,MATCH(Formulas!A2827,'BD Demog para scores enalazar'!A$2:A$3000,0))=0,"SI","NO"),"")</f>
        <v/>
      </c>
      <c r="E2827" t="str" cm="1">
        <f t="array" ref="E2827">_xlfn.IFS(D2827="","",D2827="SI",4,D2827="NO",1)</f>
        <v/>
      </c>
      <c r="F2827" t="str" cm="1">
        <f t="array" ref="F2827">_xlfn.IFS('Paraclinicos '!B2762="","",'Paraclinicos '!B2762&gt;1,1,'Paraclinicos '!B2762&lt;=1,3)</f>
        <v/>
      </c>
      <c r="G2827" t="str" cm="1">
        <f t="array" ref="G2827">_xlfn.IFS('Paraclinicos '!D2762="","",AND('Paraclinicos '!D2762&gt;=250,'Paraclinicos '!D2762&lt;=500),2,'Paraclinicos '!D2762&gt;500,3,'Paraclinicos '!D2762&lt;250,1)</f>
        <v/>
      </c>
      <c r="H2827" s="50" t="str">
        <f t="shared" si="133"/>
        <v/>
      </c>
      <c r="I2827" t="str" cm="1">
        <f t="array" ref="I2827">_xlfn.IFS('Paraclinicos '!Q2762="","",'Paraclinicos '!Q2762&gt;=65,1,'Paraclinicos '!Q2762&lt;65,0)</f>
        <v/>
      </c>
      <c r="J2827" t="str" cm="1">
        <f t="array" ref="J2827">_xlfn.IFS('Paraclinicos '!I2762="","",'Paraclinicos '!I2762&gt;7,1,'Paraclinicos '!I2762&lt;=7,0)</f>
        <v/>
      </c>
      <c r="K2827" t="str" cm="1">
        <f t="array" ref="K2827">_xlfn.IFS('Paraclinicos '!W2762="","",'Paraclinicos '!W2762&lt;=8,1,'Paraclinicos '!W2762&gt;8,0)</f>
        <v/>
      </c>
      <c r="L2827" t="str" cm="1">
        <f t="array" ref="L2827">_xlfn.IFS('Paraclinicos '!S2762="","",'Paraclinicos '!S2762&gt;=30,1,'Paraclinicos '!S2762&lt;30,0)</f>
        <v/>
      </c>
      <c r="M2827" t="str" cm="1">
        <f t="array" ref="M2827">_xlfn.IFS(OR('Paraclinicos '!T2762="",'Paraclinicos '!U2762=""),"",OR('Paraclinicos '!T2762&lt;=90,'Paraclinicos '!U2762&lt;=60),1,OR('Paraclinicos '!T2762&gt;90,'Paraclinicos '!U2762&gt;60),0)</f>
        <v/>
      </c>
      <c r="N2827" s="45" t="str">
        <f t="shared" si="134"/>
        <v/>
      </c>
      <c r="O2827" t="str" cm="1">
        <f t="array" ref="O2827">_xlfn.IFS(OR('Paraclinicos '!M2762="",'Paraclinicos '!N2762="",'Paraclinicos '!N2762=0),"",'Paraclinicos '!M2762/'Paraclinicos '!N2762&lt;100,4,'Paraclinicos '!M2762/'Paraclinicos '!N2762&lt;200,3,'Paraclinicos '!M2762/'Paraclinicos '!N2762&lt;300,2,'Paraclinicos '!M2762/'Paraclinicos '!N2762&lt;400,1,'Paraclinicos '!M2762/'Paraclinicos '!N2762&gt;=400,0)</f>
        <v/>
      </c>
      <c r="P2827" t="str" cm="1">
        <f t="array" ref="P2827">_xlfn.IFS('Paraclinicos '!C2762="","",'Paraclinicos '!C2762&lt;20,4,'Paraclinicos '!C2762&lt;50,3,'Paraclinicos '!C2762&lt;100,2,'Paraclinicos '!C2762&lt;150,1,'Paraclinicos '!C2762&gt;150,0)</f>
        <v/>
      </c>
      <c r="Q2827" t="str" cm="1">
        <f t="array" ref="Q2827">_xlfn.IFS('Paraclinicos '!O2762="","",'Paraclinicos '!O2762&lt;1.2,0,'Paraclinicos '!O2762&lt;2,1,'Paraclinicos '!O2762&lt;3.5,2,'Paraclinicos '!O2762&lt;5,3,'Paraclinicos '!O2762&gt;5,4)</f>
        <v/>
      </c>
      <c r="R2827" t="str" cm="1">
        <f t="array" ref="R2827">_xlfn.IFS('Paraclinicos '!J2762="","",'Paraclinicos '!J2762&lt;1.2,0,'Paraclinicos '!J2762&lt;2,1,'Paraclinicos '!J2762&lt;6,2,'Paraclinicos '!J2762&lt;12,3,'Paraclinicos '!J2762&gt;=12,4)</f>
        <v/>
      </c>
      <c r="S2827" t="str" cm="1">
        <f t="array" ref="S2827">_xlfn.IFS('Paraclinicos '!Y2762="","",'Paraclinicos '!Y2762&lt;70,1,'Paraclinicos '!Y2762&gt;=70,0)</f>
        <v/>
      </c>
      <c r="T2827" t="str" cm="1">
        <f t="array" ref="T2827">_xlfn.IFS('Paraclinicos '!W2762="","",'Paraclinicos '!W2762&lt;6,4,'Paraclinicos '!W2762&lt;10,3,'Paraclinicos '!W2762&lt;13,2,'Paraclinicos '!W2762&lt;15,1,'Paraclinicos '!W2762=15,0)</f>
        <v/>
      </c>
      <c r="U2827" s="54" t="str">
        <f t="shared" si="132"/>
        <v/>
      </c>
      <c r="V2827" t="str" cm="1">
        <f t="array" ref="V2827">_xlfn.IFS('Paraclinicos '!S2762="","",OR('Paraclinicos '!S2762&lt;=8,'Paraclinicos '!S2762&gt;=25),3,'Paraclinicos '!S2762&lt;12,1,'Paraclinicos '!S2762&lt;21,0,'Paraclinicos '!S2762&lt;25,2)</f>
        <v/>
      </c>
      <c r="W2827" t="str">
        <f>IFERROR(IF(INDEX('BD Demog para scores enalazar'!Y$2:'BD Demog para scores enalazar'!Y$3000,MATCH(Formulas!A2827,'BD Demog para scores enalazar'!A$2:'BD Demog para scores enalazar'!A$3000,0))=1,"SI","NO"),"")</f>
        <v/>
      </c>
      <c r="X2827" s="9" t="str">
        <f>IFERROR(IF(INDEX('BD Demog para scores enalazar'!AJ$2:'BD Demog para scores enalazar'!AJ$3000,MATCH(Formulas!A2827,'BD Demog para scores enalazar'!A$2:'BD Demog para scores enalazar'!A$3000,0))=1,"SI","NO"),"")</f>
        <v/>
      </c>
      <c r="Y2827" t="str" cm="1">
        <f t="array" ref="Y2827">IF(AND(W2827="NO",X2827="NO"),_xlfn.IFS('Paraclinicos '!K2762&lt;=91,3,'Paraclinicos '!K2762&lt;94,2,'Paraclinicos '!K2762&lt;96,1,'Paraclinicos '!K2762&gt;=96,0),"")</f>
        <v/>
      </c>
      <c r="Z2827" t="str" cm="1">
        <f t="array" ref="Z2827">IF(OR(W2827="SI",X2827="SI"),_xlfn.IFS(OR(AND('Paraclinicos '!K2763&lt;=83),AND('Paraclinicos '!K2763&gt;=97,AA2827=2)),3,OR(AND('Paraclinicos '!K2763&lt;=86),AND('Paraclinicos '!K2763&gt;=94,AA2827=2)),2,OR(AND('Paraclinicos '!K2763&lt;=88),AND('Paraclinicos '!K2763&gt;=92,AA2827=2)),1,OR(AND('Paraclinicos '!K2763&gt;=88,'Paraclinicos '!K2763&lt;=92),AND('Paraclinicos '!K2763&gt;=93,AA2827=0)),0),"")</f>
        <v/>
      </c>
      <c r="AA2827" t="str" cm="1">
        <f t="array" ref="AA2827">_xlfn.IFS('Paraclinicos '!E2762="","",'Paraclinicos '!E2762="Oxigeno",2,'Paraclinicos '!E2762="Aire",0)</f>
        <v/>
      </c>
    </row>
    <row r="2828" spans="1:27" x14ac:dyDescent="0.25">
      <c r="A2828">
        <f>'Paraclinicos '!A2763</f>
        <v>0</v>
      </c>
      <c r="B2828" s="3">
        <f>'Paraclinicos '!R2763</f>
        <v>0</v>
      </c>
      <c r="C2828" t="str" cm="1">
        <f t="array" ref="C2828">_xlfn.IFS('Paraclinicos '!Q2763="","",'Paraclinicos '!Q2763&gt;60,3,'Paraclinicos '!Q2763&lt;=60,1)</f>
        <v/>
      </c>
      <c r="D2828" t="str">
        <f>IFERROR(IF(INDEX('BD Demog para scores enalazar'!BC$2:BC$3000,MATCH(Formulas!A2828,'BD Demog para scores enalazar'!A$2:A$3000,0))=0,"SI","NO"),"")</f>
        <v/>
      </c>
      <c r="E2828" t="str" cm="1">
        <f t="array" ref="E2828">_xlfn.IFS(D2828="","",D2828="SI",4,D2828="NO",1)</f>
        <v/>
      </c>
      <c r="F2828" t="str" cm="1">
        <f t="array" ref="F2828">_xlfn.IFS('Paraclinicos '!B2763="","",'Paraclinicos '!B2763&gt;1,1,'Paraclinicos '!B2763&lt;=1,3)</f>
        <v/>
      </c>
      <c r="G2828" t="str" cm="1">
        <f t="array" ref="G2828">_xlfn.IFS('Paraclinicos '!D2763="","",AND('Paraclinicos '!D2763&gt;=250,'Paraclinicos '!D2763&lt;=500),2,'Paraclinicos '!D2763&gt;500,3,'Paraclinicos '!D2763&lt;250,1)</f>
        <v/>
      </c>
      <c r="H2828" s="50" t="str">
        <f t="shared" si="133"/>
        <v/>
      </c>
      <c r="I2828" t="str" cm="1">
        <f t="array" ref="I2828">_xlfn.IFS('Paraclinicos '!Q2763="","",'Paraclinicos '!Q2763&gt;=65,1,'Paraclinicos '!Q2763&lt;65,0)</f>
        <v/>
      </c>
      <c r="J2828" t="str" cm="1">
        <f t="array" ref="J2828">_xlfn.IFS('Paraclinicos '!I2763="","",'Paraclinicos '!I2763&gt;7,1,'Paraclinicos '!I2763&lt;=7,0)</f>
        <v/>
      </c>
      <c r="K2828" t="str" cm="1">
        <f t="array" ref="K2828">_xlfn.IFS('Paraclinicos '!W2763="","",'Paraclinicos '!W2763&lt;=8,1,'Paraclinicos '!W2763&gt;8,0)</f>
        <v/>
      </c>
      <c r="L2828" t="str" cm="1">
        <f t="array" ref="L2828">_xlfn.IFS('Paraclinicos '!S2763="","",'Paraclinicos '!S2763&gt;=30,1,'Paraclinicos '!S2763&lt;30,0)</f>
        <v/>
      </c>
      <c r="M2828" t="str" cm="1">
        <f t="array" ref="M2828">_xlfn.IFS(OR('Paraclinicos '!T2763="",'Paraclinicos '!U2763=""),"",OR('Paraclinicos '!T2763&lt;=90,'Paraclinicos '!U2763&lt;=60),1,OR('Paraclinicos '!T2763&gt;90,'Paraclinicos '!U2763&gt;60),0)</f>
        <v/>
      </c>
      <c r="N2828" s="45" t="str">
        <f t="shared" si="134"/>
        <v/>
      </c>
      <c r="O2828" t="str" cm="1">
        <f t="array" ref="O2828">_xlfn.IFS(OR('Paraclinicos '!M2763="",'Paraclinicos '!N2763="",'Paraclinicos '!N2763=0),"",'Paraclinicos '!M2763/'Paraclinicos '!N2763&lt;100,4,'Paraclinicos '!M2763/'Paraclinicos '!N2763&lt;200,3,'Paraclinicos '!M2763/'Paraclinicos '!N2763&lt;300,2,'Paraclinicos '!M2763/'Paraclinicos '!N2763&lt;400,1,'Paraclinicos '!M2763/'Paraclinicos '!N2763&gt;=400,0)</f>
        <v/>
      </c>
      <c r="P2828" t="str" cm="1">
        <f t="array" ref="P2828">_xlfn.IFS('Paraclinicos '!C2763="","",'Paraclinicos '!C2763&lt;20,4,'Paraclinicos '!C2763&lt;50,3,'Paraclinicos '!C2763&lt;100,2,'Paraclinicos '!C2763&lt;150,1,'Paraclinicos '!C2763&gt;150,0)</f>
        <v/>
      </c>
      <c r="Q2828" t="str" cm="1">
        <f t="array" ref="Q2828">_xlfn.IFS('Paraclinicos '!O2763="","",'Paraclinicos '!O2763&lt;1.2,0,'Paraclinicos '!O2763&lt;2,1,'Paraclinicos '!O2763&lt;3.5,2,'Paraclinicos '!O2763&lt;5,3,'Paraclinicos '!O2763&gt;5,4)</f>
        <v/>
      </c>
      <c r="R2828" t="str" cm="1">
        <f t="array" ref="R2828">_xlfn.IFS('Paraclinicos '!J2763="","",'Paraclinicos '!J2763&lt;1.2,0,'Paraclinicos '!J2763&lt;2,1,'Paraclinicos '!J2763&lt;6,2,'Paraclinicos '!J2763&lt;12,3,'Paraclinicos '!J2763&gt;=12,4)</f>
        <v/>
      </c>
      <c r="S2828" t="str" cm="1">
        <f t="array" ref="S2828">_xlfn.IFS('Paraclinicos '!Y2763="","",'Paraclinicos '!Y2763&lt;70,1,'Paraclinicos '!Y2763&gt;=70,0)</f>
        <v/>
      </c>
      <c r="T2828" t="str" cm="1">
        <f t="array" ref="T2828">_xlfn.IFS('Paraclinicos '!W2763="","",'Paraclinicos '!W2763&lt;6,4,'Paraclinicos '!W2763&lt;10,3,'Paraclinicos '!W2763&lt;13,2,'Paraclinicos '!W2763&lt;15,1,'Paraclinicos '!W2763=15,0)</f>
        <v/>
      </c>
      <c r="U2828" s="54" t="str">
        <f t="shared" si="132"/>
        <v/>
      </c>
      <c r="V2828" t="str" cm="1">
        <f t="array" ref="V2828">_xlfn.IFS('Paraclinicos '!S2763="","",OR('Paraclinicos '!S2763&lt;=8,'Paraclinicos '!S2763&gt;=25),3,'Paraclinicos '!S2763&lt;12,1,'Paraclinicos '!S2763&lt;21,0,'Paraclinicos '!S2763&lt;25,2)</f>
        <v/>
      </c>
      <c r="W2828" t="str">
        <f>IFERROR(IF(INDEX('BD Demog para scores enalazar'!Y$2:'BD Demog para scores enalazar'!Y$3000,MATCH(Formulas!A2828,'BD Demog para scores enalazar'!A$2:'BD Demog para scores enalazar'!A$3000,0))=1,"SI","NO"),"")</f>
        <v/>
      </c>
      <c r="X2828" s="9" t="str">
        <f>IFERROR(IF(INDEX('BD Demog para scores enalazar'!AJ$2:'BD Demog para scores enalazar'!AJ$3000,MATCH(Formulas!A2828,'BD Demog para scores enalazar'!A$2:'BD Demog para scores enalazar'!A$3000,0))=1,"SI","NO"),"")</f>
        <v/>
      </c>
      <c r="Y2828" t="str" cm="1">
        <f t="array" ref="Y2828">IF(AND(W2828="NO",X2828="NO"),_xlfn.IFS('Paraclinicos '!K2763&lt;=91,3,'Paraclinicos '!K2763&lt;94,2,'Paraclinicos '!K2763&lt;96,1,'Paraclinicos '!K2763&gt;=96,0),"")</f>
        <v/>
      </c>
      <c r="Z2828" t="str" cm="1">
        <f t="array" ref="Z2828">IF(OR(W2828="SI",X2828="SI"),_xlfn.IFS(OR(AND('Paraclinicos '!K2764&lt;=83),AND('Paraclinicos '!K2764&gt;=97,AA2828=2)),3,OR(AND('Paraclinicos '!K2764&lt;=86),AND('Paraclinicos '!K2764&gt;=94,AA2828=2)),2,OR(AND('Paraclinicos '!K2764&lt;=88),AND('Paraclinicos '!K2764&gt;=92,AA2828=2)),1,OR(AND('Paraclinicos '!K2764&gt;=88,'Paraclinicos '!K2764&lt;=92),AND('Paraclinicos '!K2764&gt;=93,AA2828=0)),0),"")</f>
        <v/>
      </c>
      <c r="AA2828" t="str" cm="1">
        <f t="array" ref="AA2828">_xlfn.IFS('Paraclinicos '!E2763="","",'Paraclinicos '!E2763="Oxigeno",2,'Paraclinicos '!E2763="Aire",0)</f>
        <v/>
      </c>
    </row>
    <row r="2829" spans="1:27" x14ac:dyDescent="0.25">
      <c r="A2829">
        <f>'Paraclinicos '!A2764</f>
        <v>0</v>
      </c>
      <c r="B2829" s="3">
        <f>'Paraclinicos '!R2764</f>
        <v>0</v>
      </c>
      <c r="C2829" t="str" cm="1">
        <f t="array" ref="C2829">_xlfn.IFS('Paraclinicos '!Q2764="","",'Paraclinicos '!Q2764&gt;60,3,'Paraclinicos '!Q2764&lt;=60,1)</f>
        <v/>
      </c>
      <c r="D2829" t="str">
        <f>IFERROR(IF(INDEX('BD Demog para scores enalazar'!BC$2:BC$3000,MATCH(Formulas!A2829,'BD Demog para scores enalazar'!A$2:A$3000,0))=0,"SI","NO"),"")</f>
        <v/>
      </c>
      <c r="E2829" t="str" cm="1">
        <f t="array" ref="E2829">_xlfn.IFS(D2829="","",D2829="SI",4,D2829="NO",1)</f>
        <v/>
      </c>
      <c r="F2829" t="str" cm="1">
        <f t="array" ref="F2829">_xlfn.IFS('Paraclinicos '!B2764="","",'Paraclinicos '!B2764&gt;1,1,'Paraclinicos '!B2764&lt;=1,3)</f>
        <v/>
      </c>
      <c r="G2829" t="str" cm="1">
        <f t="array" ref="G2829">_xlfn.IFS('Paraclinicos '!D2764="","",AND('Paraclinicos '!D2764&gt;=250,'Paraclinicos '!D2764&lt;=500),2,'Paraclinicos '!D2764&gt;500,3,'Paraclinicos '!D2764&lt;250,1)</f>
        <v/>
      </c>
      <c r="H2829" s="50" t="str">
        <f t="shared" si="133"/>
        <v/>
      </c>
      <c r="I2829" t="str" cm="1">
        <f t="array" ref="I2829">_xlfn.IFS('Paraclinicos '!Q2764="","",'Paraclinicos '!Q2764&gt;=65,1,'Paraclinicos '!Q2764&lt;65,0)</f>
        <v/>
      </c>
      <c r="J2829" t="str" cm="1">
        <f t="array" ref="J2829">_xlfn.IFS('Paraclinicos '!I2764="","",'Paraclinicos '!I2764&gt;7,1,'Paraclinicos '!I2764&lt;=7,0)</f>
        <v/>
      </c>
      <c r="K2829" t="str" cm="1">
        <f t="array" ref="K2829">_xlfn.IFS('Paraclinicos '!W2764="","",'Paraclinicos '!W2764&lt;=8,1,'Paraclinicos '!W2764&gt;8,0)</f>
        <v/>
      </c>
      <c r="L2829" t="str" cm="1">
        <f t="array" ref="L2829">_xlfn.IFS('Paraclinicos '!S2764="","",'Paraclinicos '!S2764&gt;=30,1,'Paraclinicos '!S2764&lt;30,0)</f>
        <v/>
      </c>
      <c r="M2829" t="str" cm="1">
        <f t="array" ref="M2829">_xlfn.IFS(OR('Paraclinicos '!T2764="",'Paraclinicos '!U2764=""),"",OR('Paraclinicos '!T2764&lt;=90,'Paraclinicos '!U2764&lt;=60),1,OR('Paraclinicos '!T2764&gt;90,'Paraclinicos '!U2764&gt;60),0)</f>
        <v/>
      </c>
      <c r="N2829" s="45" t="str">
        <f t="shared" si="134"/>
        <v/>
      </c>
      <c r="O2829" t="str" cm="1">
        <f t="array" ref="O2829">_xlfn.IFS(OR('Paraclinicos '!M2764="",'Paraclinicos '!N2764="",'Paraclinicos '!N2764=0),"",'Paraclinicos '!M2764/'Paraclinicos '!N2764&lt;100,4,'Paraclinicos '!M2764/'Paraclinicos '!N2764&lt;200,3,'Paraclinicos '!M2764/'Paraclinicos '!N2764&lt;300,2,'Paraclinicos '!M2764/'Paraclinicos '!N2764&lt;400,1,'Paraclinicos '!M2764/'Paraclinicos '!N2764&gt;=400,0)</f>
        <v/>
      </c>
      <c r="P2829" t="str" cm="1">
        <f t="array" ref="P2829">_xlfn.IFS('Paraclinicos '!C2764="","",'Paraclinicos '!C2764&lt;20,4,'Paraclinicos '!C2764&lt;50,3,'Paraclinicos '!C2764&lt;100,2,'Paraclinicos '!C2764&lt;150,1,'Paraclinicos '!C2764&gt;150,0)</f>
        <v/>
      </c>
      <c r="Q2829" t="str" cm="1">
        <f t="array" ref="Q2829">_xlfn.IFS('Paraclinicos '!O2764="","",'Paraclinicos '!O2764&lt;1.2,0,'Paraclinicos '!O2764&lt;2,1,'Paraclinicos '!O2764&lt;3.5,2,'Paraclinicos '!O2764&lt;5,3,'Paraclinicos '!O2764&gt;5,4)</f>
        <v/>
      </c>
      <c r="R2829" t="str" cm="1">
        <f t="array" ref="R2829">_xlfn.IFS('Paraclinicos '!J2764="","",'Paraclinicos '!J2764&lt;1.2,0,'Paraclinicos '!J2764&lt;2,1,'Paraclinicos '!J2764&lt;6,2,'Paraclinicos '!J2764&lt;12,3,'Paraclinicos '!J2764&gt;=12,4)</f>
        <v/>
      </c>
      <c r="S2829" t="str" cm="1">
        <f t="array" ref="S2829">_xlfn.IFS('Paraclinicos '!Y2764="","",'Paraclinicos '!Y2764&lt;70,1,'Paraclinicos '!Y2764&gt;=70,0)</f>
        <v/>
      </c>
      <c r="T2829" t="str" cm="1">
        <f t="array" ref="T2829">_xlfn.IFS('Paraclinicos '!W2764="","",'Paraclinicos '!W2764&lt;6,4,'Paraclinicos '!W2764&lt;10,3,'Paraclinicos '!W2764&lt;13,2,'Paraclinicos '!W2764&lt;15,1,'Paraclinicos '!W2764=15,0)</f>
        <v/>
      </c>
      <c r="U2829" s="54" t="str">
        <f t="shared" si="132"/>
        <v/>
      </c>
      <c r="V2829" t="str" cm="1">
        <f t="array" ref="V2829">_xlfn.IFS('Paraclinicos '!S2764="","",OR('Paraclinicos '!S2764&lt;=8,'Paraclinicos '!S2764&gt;=25),3,'Paraclinicos '!S2764&lt;12,1,'Paraclinicos '!S2764&lt;21,0,'Paraclinicos '!S2764&lt;25,2)</f>
        <v/>
      </c>
      <c r="W2829" t="str">
        <f>IFERROR(IF(INDEX('BD Demog para scores enalazar'!Y$2:'BD Demog para scores enalazar'!Y$3000,MATCH(Formulas!A2829,'BD Demog para scores enalazar'!A$2:'BD Demog para scores enalazar'!A$3000,0))=1,"SI","NO"),"")</f>
        <v/>
      </c>
      <c r="X2829" s="9" t="str">
        <f>IFERROR(IF(INDEX('BD Demog para scores enalazar'!AJ$2:'BD Demog para scores enalazar'!AJ$3000,MATCH(Formulas!A2829,'BD Demog para scores enalazar'!A$2:'BD Demog para scores enalazar'!A$3000,0))=1,"SI","NO"),"")</f>
        <v/>
      </c>
      <c r="Y2829" t="str" cm="1">
        <f t="array" ref="Y2829">IF(AND(W2829="NO",X2829="NO"),_xlfn.IFS('Paraclinicos '!K2764&lt;=91,3,'Paraclinicos '!K2764&lt;94,2,'Paraclinicos '!K2764&lt;96,1,'Paraclinicos '!K2764&gt;=96,0),"")</f>
        <v/>
      </c>
      <c r="Z2829" t="str" cm="1">
        <f t="array" ref="Z2829">IF(OR(W2829="SI",X2829="SI"),_xlfn.IFS(OR(AND('Paraclinicos '!K2765&lt;=83),AND('Paraclinicos '!K2765&gt;=97,AA2829=2)),3,OR(AND('Paraclinicos '!K2765&lt;=86),AND('Paraclinicos '!K2765&gt;=94,AA2829=2)),2,OR(AND('Paraclinicos '!K2765&lt;=88),AND('Paraclinicos '!K2765&gt;=92,AA2829=2)),1,OR(AND('Paraclinicos '!K2765&gt;=88,'Paraclinicos '!K2765&lt;=92),AND('Paraclinicos '!K2765&gt;=93,AA2829=0)),0),"")</f>
        <v/>
      </c>
      <c r="AA2829" t="str" cm="1">
        <f t="array" ref="AA2829">_xlfn.IFS('Paraclinicos '!E2764="","",'Paraclinicos '!E2764="Oxigeno",2,'Paraclinicos '!E2764="Aire",0)</f>
        <v/>
      </c>
    </row>
    <row r="2830" spans="1:27" x14ac:dyDescent="0.25">
      <c r="A2830">
        <f>'Paraclinicos '!A2765</f>
        <v>0</v>
      </c>
      <c r="B2830" s="3">
        <f>'Paraclinicos '!R2765</f>
        <v>0</v>
      </c>
      <c r="C2830" t="str" cm="1">
        <f t="array" ref="C2830">_xlfn.IFS('Paraclinicos '!Q2765="","",'Paraclinicos '!Q2765&gt;60,3,'Paraclinicos '!Q2765&lt;=60,1)</f>
        <v/>
      </c>
      <c r="D2830" t="str">
        <f>IFERROR(IF(INDEX('BD Demog para scores enalazar'!BC$2:BC$3000,MATCH(Formulas!A2830,'BD Demog para scores enalazar'!A$2:A$3000,0))=0,"SI","NO"),"")</f>
        <v/>
      </c>
      <c r="E2830" t="str" cm="1">
        <f t="array" ref="E2830">_xlfn.IFS(D2830="","",D2830="SI",4,D2830="NO",1)</f>
        <v/>
      </c>
      <c r="F2830" t="str" cm="1">
        <f t="array" ref="F2830">_xlfn.IFS('Paraclinicos '!B2765="","",'Paraclinicos '!B2765&gt;1,1,'Paraclinicos '!B2765&lt;=1,3)</f>
        <v/>
      </c>
      <c r="G2830" t="str" cm="1">
        <f t="array" ref="G2830">_xlfn.IFS('Paraclinicos '!D2765="","",AND('Paraclinicos '!D2765&gt;=250,'Paraclinicos '!D2765&lt;=500),2,'Paraclinicos '!D2765&gt;500,3,'Paraclinicos '!D2765&lt;250,1)</f>
        <v/>
      </c>
      <c r="H2830" s="50" t="str">
        <f t="shared" si="133"/>
        <v/>
      </c>
      <c r="I2830" t="str" cm="1">
        <f t="array" ref="I2830">_xlfn.IFS('Paraclinicos '!Q2765="","",'Paraclinicos '!Q2765&gt;=65,1,'Paraclinicos '!Q2765&lt;65,0)</f>
        <v/>
      </c>
      <c r="J2830" t="str" cm="1">
        <f t="array" ref="J2830">_xlfn.IFS('Paraclinicos '!I2765="","",'Paraclinicos '!I2765&gt;7,1,'Paraclinicos '!I2765&lt;=7,0)</f>
        <v/>
      </c>
      <c r="K2830" t="str" cm="1">
        <f t="array" ref="K2830">_xlfn.IFS('Paraclinicos '!W2765="","",'Paraclinicos '!W2765&lt;=8,1,'Paraclinicos '!W2765&gt;8,0)</f>
        <v/>
      </c>
      <c r="L2830" t="str" cm="1">
        <f t="array" ref="L2830">_xlfn.IFS('Paraclinicos '!S2765="","",'Paraclinicos '!S2765&gt;=30,1,'Paraclinicos '!S2765&lt;30,0)</f>
        <v/>
      </c>
      <c r="M2830" t="str" cm="1">
        <f t="array" ref="M2830">_xlfn.IFS(OR('Paraclinicos '!T2765="",'Paraclinicos '!U2765=""),"",OR('Paraclinicos '!T2765&lt;=90,'Paraclinicos '!U2765&lt;=60),1,OR('Paraclinicos '!T2765&gt;90,'Paraclinicos '!U2765&gt;60),0)</f>
        <v/>
      </c>
      <c r="N2830" s="45" t="str">
        <f t="shared" si="134"/>
        <v/>
      </c>
      <c r="O2830" t="str" cm="1">
        <f t="array" ref="O2830">_xlfn.IFS(OR('Paraclinicos '!M2765="",'Paraclinicos '!N2765="",'Paraclinicos '!N2765=0),"",'Paraclinicos '!M2765/'Paraclinicos '!N2765&lt;100,4,'Paraclinicos '!M2765/'Paraclinicos '!N2765&lt;200,3,'Paraclinicos '!M2765/'Paraclinicos '!N2765&lt;300,2,'Paraclinicos '!M2765/'Paraclinicos '!N2765&lt;400,1,'Paraclinicos '!M2765/'Paraclinicos '!N2765&gt;=400,0)</f>
        <v/>
      </c>
      <c r="P2830" t="str" cm="1">
        <f t="array" ref="P2830">_xlfn.IFS('Paraclinicos '!C2765="","",'Paraclinicos '!C2765&lt;20,4,'Paraclinicos '!C2765&lt;50,3,'Paraclinicos '!C2765&lt;100,2,'Paraclinicos '!C2765&lt;150,1,'Paraclinicos '!C2765&gt;150,0)</f>
        <v/>
      </c>
      <c r="Q2830" t="str" cm="1">
        <f t="array" ref="Q2830">_xlfn.IFS('Paraclinicos '!O2765="","",'Paraclinicos '!O2765&lt;1.2,0,'Paraclinicos '!O2765&lt;2,1,'Paraclinicos '!O2765&lt;3.5,2,'Paraclinicos '!O2765&lt;5,3,'Paraclinicos '!O2765&gt;5,4)</f>
        <v/>
      </c>
      <c r="R2830" t="str" cm="1">
        <f t="array" ref="R2830">_xlfn.IFS('Paraclinicos '!J2765="","",'Paraclinicos '!J2765&lt;1.2,0,'Paraclinicos '!J2765&lt;2,1,'Paraclinicos '!J2765&lt;6,2,'Paraclinicos '!J2765&lt;12,3,'Paraclinicos '!J2765&gt;=12,4)</f>
        <v/>
      </c>
      <c r="S2830" t="str" cm="1">
        <f t="array" ref="S2830">_xlfn.IFS('Paraclinicos '!Y2765="","",'Paraclinicos '!Y2765&lt;70,1,'Paraclinicos '!Y2765&gt;=70,0)</f>
        <v/>
      </c>
      <c r="T2830" t="str" cm="1">
        <f t="array" ref="T2830">_xlfn.IFS('Paraclinicos '!W2765="","",'Paraclinicos '!W2765&lt;6,4,'Paraclinicos '!W2765&lt;10,3,'Paraclinicos '!W2765&lt;13,2,'Paraclinicos '!W2765&lt;15,1,'Paraclinicos '!W2765=15,0)</f>
        <v/>
      </c>
      <c r="U2830" s="54" t="str">
        <f t="shared" si="132"/>
        <v/>
      </c>
      <c r="V2830" t="str" cm="1">
        <f t="array" ref="V2830">_xlfn.IFS('Paraclinicos '!S2765="","",OR('Paraclinicos '!S2765&lt;=8,'Paraclinicos '!S2765&gt;=25),3,'Paraclinicos '!S2765&lt;12,1,'Paraclinicos '!S2765&lt;21,0,'Paraclinicos '!S2765&lt;25,2)</f>
        <v/>
      </c>
      <c r="W2830" t="str">
        <f>IFERROR(IF(INDEX('BD Demog para scores enalazar'!Y$2:'BD Demog para scores enalazar'!Y$3000,MATCH(Formulas!A2830,'BD Demog para scores enalazar'!A$2:'BD Demog para scores enalazar'!A$3000,0))=1,"SI","NO"),"")</f>
        <v/>
      </c>
      <c r="X2830" s="9" t="str">
        <f>IFERROR(IF(INDEX('BD Demog para scores enalazar'!AJ$2:'BD Demog para scores enalazar'!AJ$3000,MATCH(Formulas!A2830,'BD Demog para scores enalazar'!A$2:'BD Demog para scores enalazar'!A$3000,0))=1,"SI","NO"),"")</f>
        <v/>
      </c>
      <c r="Y2830" t="str" cm="1">
        <f t="array" ref="Y2830">IF(AND(W2830="NO",X2830="NO"),_xlfn.IFS('Paraclinicos '!K2765&lt;=91,3,'Paraclinicos '!K2765&lt;94,2,'Paraclinicos '!K2765&lt;96,1,'Paraclinicos '!K2765&gt;=96,0),"")</f>
        <v/>
      </c>
      <c r="Z2830" t="str" cm="1">
        <f t="array" ref="Z2830">IF(OR(W2830="SI",X2830="SI"),_xlfn.IFS(OR(AND('Paraclinicos '!K2766&lt;=83),AND('Paraclinicos '!K2766&gt;=97,AA2830=2)),3,OR(AND('Paraclinicos '!K2766&lt;=86),AND('Paraclinicos '!K2766&gt;=94,AA2830=2)),2,OR(AND('Paraclinicos '!K2766&lt;=88),AND('Paraclinicos '!K2766&gt;=92,AA2830=2)),1,OR(AND('Paraclinicos '!K2766&gt;=88,'Paraclinicos '!K2766&lt;=92),AND('Paraclinicos '!K2766&gt;=93,AA2830=0)),0),"")</f>
        <v/>
      </c>
      <c r="AA2830" t="str" cm="1">
        <f t="array" ref="AA2830">_xlfn.IFS('Paraclinicos '!E2765="","",'Paraclinicos '!E2765="Oxigeno",2,'Paraclinicos '!E2765="Aire",0)</f>
        <v/>
      </c>
    </row>
    <row r="2831" spans="1:27" x14ac:dyDescent="0.25">
      <c r="A2831">
        <f>'Paraclinicos '!A2766</f>
        <v>0</v>
      </c>
      <c r="B2831" s="3">
        <f>'Paraclinicos '!R2766</f>
        <v>0</v>
      </c>
      <c r="C2831" t="str" cm="1">
        <f t="array" ref="C2831">_xlfn.IFS('Paraclinicos '!Q2766="","",'Paraclinicos '!Q2766&gt;60,3,'Paraclinicos '!Q2766&lt;=60,1)</f>
        <v/>
      </c>
      <c r="D2831" t="str">
        <f>IFERROR(IF(INDEX('BD Demog para scores enalazar'!BC$2:BC$3000,MATCH(Formulas!A2831,'BD Demog para scores enalazar'!A$2:A$3000,0))=0,"SI","NO"),"")</f>
        <v/>
      </c>
      <c r="E2831" t="str" cm="1">
        <f t="array" ref="E2831">_xlfn.IFS(D2831="","",D2831="SI",4,D2831="NO",1)</f>
        <v/>
      </c>
      <c r="F2831" t="str" cm="1">
        <f t="array" ref="F2831">_xlfn.IFS('Paraclinicos '!B2766="","",'Paraclinicos '!B2766&gt;1,1,'Paraclinicos '!B2766&lt;=1,3)</f>
        <v/>
      </c>
      <c r="G2831" t="str" cm="1">
        <f t="array" ref="G2831">_xlfn.IFS('Paraclinicos '!D2766="","",AND('Paraclinicos '!D2766&gt;=250,'Paraclinicos '!D2766&lt;=500),2,'Paraclinicos '!D2766&gt;500,3,'Paraclinicos '!D2766&lt;250,1)</f>
        <v/>
      </c>
      <c r="H2831" s="50" t="str">
        <f t="shared" si="133"/>
        <v/>
      </c>
      <c r="I2831" t="str" cm="1">
        <f t="array" ref="I2831">_xlfn.IFS('Paraclinicos '!Q2766="","",'Paraclinicos '!Q2766&gt;=65,1,'Paraclinicos '!Q2766&lt;65,0)</f>
        <v/>
      </c>
      <c r="J2831" t="str" cm="1">
        <f t="array" ref="J2831">_xlfn.IFS('Paraclinicos '!I2766="","",'Paraclinicos '!I2766&gt;7,1,'Paraclinicos '!I2766&lt;=7,0)</f>
        <v/>
      </c>
      <c r="K2831" t="str" cm="1">
        <f t="array" ref="K2831">_xlfn.IFS('Paraclinicos '!W2766="","",'Paraclinicos '!W2766&lt;=8,1,'Paraclinicos '!W2766&gt;8,0)</f>
        <v/>
      </c>
      <c r="L2831" t="str" cm="1">
        <f t="array" ref="L2831">_xlfn.IFS('Paraclinicos '!S2766="","",'Paraclinicos '!S2766&gt;=30,1,'Paraclinicos '!S2766&lt;30,0)</f>
        <v/>
      </c>
      <c r="M2831" t="str" cm="1">
        <f t="array" ref="M2831">_xlfn.IFS(OR('Paraclinicos '!T2766="",'Paraclinicos '!U2766=""),"",OR('Paraclinicos '!T2766&lt;=90,'Paraclinicos '!U2766&lt;=60),1,OR('Paraclinicos '!T2766&gt;90,'Paraclinicos '!U2766&gt;60),0)</f>
        <v/>
      </c>
      <c r="N2831" s="45" t="str">
        <f t="shared" si="134"/>
        <v/>
      </c>
      <c r="O2831" t="str" cm="1">
        <f t="array" ref="O2831">_xlfn.IFS(OR('Paraclinicos '!M2766="",'Paraclinicos '!N2766="",'Paraclinicos '!N2766=0),"",'Paraclinicos '!M2766/'Paraclinicos '!N2766&lt;100,4,'Paraclinicos '!M2766/'Paraclinicos '!N2766&lt;200,3,'Paraclinicos '!M2766/'Paraclinicos '!N2766&lt;300,2,'Paraclinicos '!M2766/'Paraclinicos '!N2766&lt;400,1,'Paraclinicos '!M2766/'Paraclinicos '!N2766&gt;=400,0)</f>
        <v/>
      </c>
      <c r="P2831" t="str" cm="1">
        <f t="array" ref="P2831">_xlfn.IFS('Paraclinicos '!C2766="","",'Paraclinicos '!C2766&lt;20,4,'Paraclinicos '!C2766&lt;50,3,'Paraclinicos '!C2766&lt;100,2,'Paraclinicos '!C2766&lt;150,1,'Paraclinicos '!C2766&gt;150,0)</f>
        <v/>
      </c>
      <c r="Q2831" t="str" cm="1">
        <f t="array" ref="Q2831">_xlfn.IFS('Paraclinicos '!O2766="","",'Paraclinicos '!O2766&lt;1.2,0,'Paraclinicos '!O2766&lt;2,1,'Paraclinicos '!O2766&lt;3.5,2,'Paraclinicos '!O2766&lt;5,3,'Paraclinicos '!O2766&gt;5,4)</f>
        <v/>
      </c>
      <c r="R2831" t="str" cm="1">
        <f t="array" ref="R2831">_xlfn.IFS('Paraclinicos '!J2766="","",'Paraclinicos '!J2766&lt;1.2,0,'Paraclinicos '!J2766&lt;2,1,'Paraclinicos '!J2766&lt;6,2,'Paraclinicos '!J2766&lt;12,3,'Paraclinicos '!J2766&gt;=12,4)</f>
        <v/>
      </c>
      <c r="S2831" t="str" cm="1">
        <f t="array" ref="S2831">_xlfn.IFS('Paraclinicos '!Y2766="","",'Paraclinicos '!Y2766&lt;70,1,'Paraclinicos '!Y2766&gt;=70,0)</f>
        <v/>
      </c>
      <c r="T2831" t="str" cm="1">
        <f t="array" ref="T2831">_xlfn.IFS('Paraclinicos '!W2766="","",'Paraclinicos '!W2766&lt;6,4,'Paraclinicos '!W2766&lt;10,3,'Paraclinicos '!W2766&lt;13,2,'Paraclinicos '!W2766&lt;15,1,'Paraclinicos '!W2766=15,0)</f>
        <v/>
      </c>
      <c r="U2831" s="54" t="str">
        <f t="shared" si="132"/>
        <v/>
      </c>
      <c r="V2831" t="str" cm="1">
        <f t="array" ref="V2831">_xlfn.IFS('Paraclinicos '!S2766="","",OR('Paraclinicos '!S2766&lt;=8,'Paraclinicos '!S2766&gt;=25),3,'Paraclinicos '!S2766&lt;12,1,'Paraclinicos '!S2766&lt;21,0,'Paraclinicos '!S2766&lt;25,2)</f>
        <v/>
      </c>
      <c r="W2831" t="str">
        <f>IFERROR(IF(INDEX('BD Demog para scores enalazar'!Y$2:'BD Demog para scores enalazar'!Y$3000,MATCH(Formulas!A2831,'BD Demog para scores enalazar'!A$2:'BD Demog para scores enalazar'!A$3000,0))=1,"SI","NO"),"")</f>
        <v/>
      </c>
      <c r="X2831" s="9" t="str">
        <f>IFERROR(IF(INDEX('BD Demog para scores enalazar'!AJ$2:'BD Demog para scores enalazar'!AJ$3000,MATCH(Formulas!A2831,'BD Demog para scores enalazar'!A$2:'BD Demog para scores enalazar'!A$3000,0))=1,"SI","NO"),"")</f>
        <v/>
      </c>
      <c r="Y2831" t="str" cm="1">
        <f t="array" ref="Y2831">IF(AND(W2831="NO",X2831="NO"),_xlfn.IFS('Paraclinicos '!K2766&lt;=91,3,'Paraclinicos '!K2766&lt;94,2,'Paraclinicos '!K2766&lt;96,1,'Paraclinicos '!K2766&gt;=96,0),"")</f>
        <v/>
      </c>
      <c r="Z2831" t="str" cm="1">
        <f t="array" ref="Z2831">IF(OR(W2831="SI",X2831="SI"),_xlfn.IFS(OR(AND('Paraclinicos '!K2767&lt;=83),AND('Paraclinicos '!K2767&gt;=97,AA2831=2)),3,OR(AND('Paraclinicos '!K2767&lt;=86),AND('Paraclinicos '!K2767&gt;=94,AA2831=2)),2,OR(AND('Paraclinicos '!K2767&lt;=88),AND('Paraclinicos '!K2767&gt;=92,AA2831=2)),1,OR(AND('Paraclinicos '!K2767&gt;=88,'Paraclinicos '!K2767&lt;=92),AND('Paraclinicos '!K2767&gt;=93,AA2831=0)),0),"")</f>
        <v/>
      </c>
      <c r="AA2831" t="str" cm="1">
        <f t="array" ref="AA2831">_xlfn.IFS('Paraclinicos '!E2766="","",'Paraclinicos '!E2766="Oxigeno",2,'Paraclinicos '!E2766="Aire",0)</f>
        <v/>
      </c>
    </row>
    <row r="2832" spans="1:27" x14ac:dyDescent="0.25">
      <c r="A2832">
        <f>'Paraclinicos '!A2767</f>
        <v>0</v>
      </c>
      <c r="B2832" s="3">
        <f>'Paraclinicos '!R2767</f>
        <v>0</v>
      </c>
      <c r="C2832" t="str" cm="1">
        <f t="array" ref="C2832">_xlfn.IFS('Paraclinicos '!Q2767="","",'Paraclinicos '!Q2767&gt;60,3,'Paraclinicos '!Q2767&lt;=60,1)</f>
        <v/>
      </c>
      <c r="D2832" t="str">
        <f>IFERROR(IF(INDEX('BD Demog para scores enalazar'!BC$2:BC$3000,MATCH(Formulas!A2832,'BD Demog para scores enalazar'!A$2:A$3000,0))=0,"SI","NO"),"")</f>
        <v/>
      </c>
      <c r="E2832" t="str" cm="1">
        <f t="array" ref="E2832">_xlfn.IFS(D2832="","",D2832="SI",4,D2832="NO",1)</f>
        <v/>
      </c>
      <c r="F2832" t="str" cm="1">
        <f t="array" ref="F2832">_xlfn.IFS('Paraclinicos '!B2767="","",'Paraclinicos '!B2767&gt;1,1,'Paraclinicos '!B2767&lt;=1,3)</f>
        <v/>
      </c>
      <c r="G2832" t="str" cm="1">
        <f t="array" ref="G2832">_xlfn.IFS('Paraclinicos '!D2767="","",AND('Paraclinicos '!D2767&gt;=250,'Paraclinicos '!D2767&lt;=500),2,'Paraclinicos '!D2767&gt;500,3,'Paraclinicos '!D2767&lt;250,1)</f>
        <v/>
      </c>
      <c r="H2832" s="50" t="str">
        <f t="shared" si="133"/>
        <v/>
      </c>
      <c r="I2832" t="str" cm="1">
        <f t="array" ref="I2832">_xlfn.IFS('Paraclinicos '!Q2767="","",'Paraclinicos '!Q2767&gt;=65,1,'Paraclinicos '!Q2767&lt;65,0)</f>
        <v/>
      </c>
      <c r="J2832" t="str" cm="1">
        <f t="array" ref="J2832">_xlfn.IFS('Paraclinicos '!I2767="","",'Paraclinicos '!I2767&gt;7,1,'Paraclinicos '!I2767&lt;=7,0)</f>
        <v/>
      </c>
      <c r="K2832" t="str" cm="1">
        <f t="array" ref="K2832">_xlfn.IFS('Paraclinicos '!W2767="","",'Paraclinicos '!W2767&lt;=8,1,'Paraclinicos '!W2767&gt;8,0)</f>
        <v/>
      </c>
      <c r="L2832" t="str" cm="1">
        <f t="array" ref="L2832">_xlfn.IFS('Paraclinicos '!S2767="","",'Paraclinicos '!S2767&gt;=30,1,'Paraclinicos '!S2767&lt;30,0)</f>
        <v/>
      </c>
      <c r="M2832" t="str" cm="1">
        <f t="array" ref="M2832">_xlfn.IFS(OR('Paraclinicos '!T2767="",'Paraclinicos '!U2767=""),"",OR('Paraclinicos '!T2767&lt;=90,'Paraclinicos '!U2767&lt;=60),1,OR('Paraclinicos '!T2767&gt;90,'Paraclinicos '!U2767&gt;60),0)</f>
        <v/>
      </c>
      <c r="N2832" s="45" t="str">
        <f t="shared" si="134"/>
        <v/>
      </c>
      <c r="O2832" t="str" cm="1">
        <f t="array" ref="O2832">_xlfn.IFS(OR('Paraclinicos '!M2767="",'Paraclinicos '!N2767="",'Paraclinicos '!N2767=0),"",'Paraclinicos '!M2767/'Paraclinicos '!N2767&lt;100,4,'Paraclinicos '!M2767/'Paraclinicos '!N2767&lt;200,3,'Paraclinicos '!M2767/'Paraclinicos '!N2767&lt;300,2,'Paraclinicos '!M2767/'Paraclinicos '!N2767&lt;400,1,'Paraclinicos '!M2767/'Paraclinicos '!N2767&gt;=400,0)</f>
        <v/>
      </c>
      <c r="P2832" t="str" cm="1">
        <f t="array" ref="P2832">_xlfn.IFS('Paraclinicos '!C2767="","",'Paraclinicos '!C2767&lt;20,4,'Paraclinicos '!C2767&lt;50,3,'Paraclinicos '!C2767&lt;100,2,'Paraclinicos '!C2767&lt;150,1,'Paraclinicos '!C2767&gt;150,0)</f>
        <v/>
      </c>
      <c r="Q2832" t="str" cm="1">
        <f t="array" ref="Q2832">_xlfn.IFS('Paraclinicos '!O2767="","",'Paraclinicos '!O2767&lt;1.2,0,'Paraclinicos '!O2767&lt;2,1,'Paraclinicos '!O2767&lt;3.5,2,'Paraclinicos '!O2767&lt;5,3,'Paraclinicos '!O2767&gt;5,4)</f>
        <v/>
      </c>
      <c r="R2832" t="str" cm="1">
        <f t="array" ref="R2832">_xlfn.IFS('Paraclinicos '!J2767="","",'Paraclinicos '!J2767&lt;1.2,0,'Paraclinicos '!J2767&lt;2,1,'Paraclinicos '!J2767&lt;6,2,'Paraclinicos '!J2767&lt;12,3,'Paraclinicos '!J2767&gt;=12,4)</f>
        <v/>
      </c>
      <c r="S2832" t="str" cm="1">
        <f t="array" ref="S2832">_xlfn.IFS('Paraclinicos '!Y2767="","",'Paraclinicos '!Y2767&lt;70,1,'Paraclinicos '!Y2767&gt;=70,0)</f>
        <v/>
      </c>
      <c r="T2832" t="str" cm="1">
        <f t="array" ref="T2832">_xlfn.IFS('Paraclinicos '!W2767="","",'Paraclinicos '!W2767&lt;6,4,'Paraclinicos '!W2767&lt;10,3,'Paraclinicos '!W2767&lt;13,2,'Paraclinicos '!W2767&lt;15,1,'Paraclinicos '!W2767=15,0)</f>
        <v/>
      </c>
      <c r="U2832" s="54" t="str">
        <f t="shared" si="132"/>
        <v/>
      </c>
      <c r="V2832" t="str" cm="1">
        <f t="array" ref="V2832">_xlfn.IFS('Paraclinicos '!S2767="","",OR('Paraclinicos '!S2767&lt;=8,'Paraclinicos '!S2767&gt;=25),3,'Paraclinicos '!S2767&lt;12,1,'Paraclinicos '!S2767&lt;21,0,'Paraclinicos '!S2767&lt;25,2)</f>
        <v/>
      </c>
      <c r="W2832" t="str">
        <f>IFERROR(IF(INDEX('BD Demog para scores enalazar'!Y$2:'BD Demog para scores enalazar'!Y$3000,MATCH(Formulas!A2832,'BD Demog para scores enalazar'!A$2:'BD Demog para scores enalazar'!A$3000,0))=1,"SI","NO"),"")</f>
        <v/>
      </c>
      <c r="X2832" s="9" t="str">
        <f>IFERROR(IF(INDEX('BD Demog para scores enalazar'!AJ$2:'BD Demog para scores enalazar'!AJ$3000,MATCH(Formulas!A2832,'BD Demog para scores enalazar'!A$2:'BD Demog para scores enalazar'!A$3000,0))=1,"SI","NO"),"")</f>
        <v/>
      </c>
      <c r="Y2832" t="str" cm="1">
        <f t="array" ref="Y2832">IF(AND(W2832="NO",X2832="NO"),_xlfn.IFS('Paraclinicos '!K2767&lt;=91,3,'Paraclinicos '!K2767&lt;94,2,'Paraclinicos '!K2767&lt;96,1,'Paraclinicos '!K2767&gt;=96,0),"")</f>
        <v/>
      </c>
      <c r="Z2832" t="str" cm="1">
        <f t="array" ref="Z2832">IF(OR(W2832="SI",X2832="SI"),_xlfn.IFS(OR(AND('Paraclinicos '!K2768&lt;=83),AND('Paraclinicos '!K2768&gt;=97,AA2832=2)),3,OR(AND('Paraclinicos '!K2768&lt;=86),AND('Paraclinicos '!K2768&gt;=94,AA2832=2)),2,OR(AND('Paraclinicos '!K2768&lt;=88),AND('Paraclinicos '!K2768&gt;=92,AA2832=2)),1,OR(AND('Paraclinicos '!K2768&gt;=88,'Paraclinicos '!K2768&lt;=92),AND('Paraclinicos '!K2768&gt;=93,AA2832=0)),0),"")</f>
        <v/>
      </c>
      <c r="AA2832" t="str" cm="1">
        <f t="array" ref="AA2832">_xlfn.IFS('Paraclinicos '!E2767="","",'Paraclinicos '!E2767="Oxigeno",2,'Paraclinicos '!E2767="Aire",0)</f>
        <v/>
      </c>
    </row>
    <row r="2833" spans="1:27" x14ac:dyDescent="0.25">
      <c r="A2833">
        <f>'Paraclinicos '!A2768</f>
        <v>0</v>
      </c>
      <c r="B2833" s="3">
        <f>'Paraclinicos '!R2768</f>
        <v>0</v>
      </c>
      <c r="C2833" t="str" cm="1">
        <f t="array" ref="C2833">_xlfn.IFS('Paraclinicos '!Q2768="","",'Paraclinicos '!Q2768&gt;60,3,'Paraclinicos '!Q2768&lt;=60,1)</f>
        <v/>
      </c>
      <c r="D2833" t="str">
        <f>IFERROR(IF(INDEX('BD Demog para scores enalazar'!BC$2:BC$3000,MATCH(Formulas!A2833,'BD Demog para scores enalazar'!A$2:A$3000,0))=0,"SI","NO"),"")</f>
        <v/>
      </c>
      <c r="E2833" t="str" cm="1">
        <f t="array" ref="E2833">_xlfn.IFS(D2833="","",D2833="SI",4,D2833="NO",1)</f>
        <v/>
      </c>
      <c r="F2833" t="str" cm="1">
        <f t="array" ref="F2833">_xlfn.IFS('Paraclinicos '!B2768="","",'Paraclinicos '!B2768&gt;1,1,'Paraclinicos '!B2768&lt;=1,3)</f>
        <v/>
      </c>
      <c r="G2833" t="str" cm="1">
        <f t="array" ref="G2833">_xlfn.IFS('Paraclinicos '!D2768="","",AND('Paraclinicos '!D2768&gt;=250,'Paraclinicos '!D2768&lt;=500),2,'Paraclinicos '!D2768&gt;500,3,'Paraclinicos '!D2768&lt;250,1)</f>
        <v/>
      </c>
      <c r="H2833" s="50" t="str">
        <f t="shared" si="133"/>
        <v/>
      </c>
      <c r="I2833" t="str" cm="1">
        <f t="array" ref="I2833">_xlfn.IFS('Paraclinicos '!Q2768="","",'Paraclinicos '!Q2768&gt;=65,1,'Paraclinicos '!Q2768&lt;65,0)</f>
        <v/>
      </c>
      <c r="J2833" t="str" cm="1">
        <f t="array" ref="J2833">_xlfn.IFS('Paraclinicos '!I2768="","",'Paraclinicos '!I2768&gt;7,1,'Paraclinicos '!I2768&lt;=7,0)</f>
        <v/>
      </c>
      <c r="K2833" t="str" cm="1">
        <f t="array" ref="K2833">_xlfn.IFS('Paraclinicos '!W2768="","",'Paraclinicos '!W2768&lt;=8,1,'Paraclinicos '!W2768&gt;8,0)</f>
        <v/>
      </c>
      <c r="L2833" t="str" cm="1">
        <f t="array" ref="L2833">_xlfn.IFS('Paraclinicos '!S2768="","",'Paraclinicos '!S2768&gt;=30,1,'Paraclinicos '!S2768&lt;30,0)</f>
        <v/>
      </c>
      <c r="M2833" t="str" cm="1">
        <f t="array" ref="M2833">_xlfn.IFS(OR('Paraclinicos '!T2768="",'Paraclinicos '!U2768=""),"",OR('Paraclinicos '!T2768&lt;=90,'Paraclinicos '!U2768&lt;=60),1,OR('Paraclinicos '!T2768&gt;90,'Paraclinicos '!U2768&gt;60),0)</f>
        <v/>
      </c>
      <c r="N2833" s="45" t="str">
        <f t="shared" si="134"/>
        <v/>
      </c>
      <c r="O2833" t="str" cm="1">
        <f t="array" ref="O2833">_xlfn.IFS(OR('Paraclinicos '!M2768="",'Paraclinicos '!N2768="",'Paraclinicos '!N2768=0),"",'Paraclinicos '!M2768/'Paraclinicos '!N2768&lt;100,4,'Paraclinicos '!M2768/'Paraclinicos '!N2768&lt;200,3,'Paraclinicos '!M2768/'Paraclinicos '!N2768&lt;300,2,'Paraclinicos '!M2768/'Paraclinicos '!N2768&lt;400,1,'Paraclinicos '!M2768/'Paraclinicos '!N2768&gt;=400,0)</f>
        <v/>
      </c>
      <c r="P2833" t="str" cm="1">
        <f t="array" ref="P2833">_xlfn.IFS('Paraclinicos '!C2768="","",'Paraclinicos '!C2768&lt;20,4,'Paraclinicos '!C2768&lt;50,3,'Paraclinicos '!C2768&lt;100,2,'Paraclinicos '!C2768&lt;150,1,'Paraclinicos '!C2768&gt;150,0)</f>
        <v/>
      </c>
      <c r="Q2833" t="str" cm="1">
        <f t="array" ref="Q2833">_xlfn.IFS('Paraclinicos '!O2768="","",'Paraclinicos '!O2768&lt;1.2,0,'Paraclinicos '!O2768&lt;2,1,'Paraclinicos '!O2768&lt;3.5,2,'Paraclinicos '!O2768&lt;5,3,'Paraclinicos '!O2768&gt;5,4)</f>
        <v/>
      </c>
      <c r="R2833" t="str" cm="1">
        <f t="array" ref="R2833">_xlfn.IFS('Paraclinicos '!J2768="","",'Paraclinicos '!J2768&lt;1.2,0,'Paraclinicos '!J2768&lt;2,1,'Paraclinicos '!J2768&lt;6,2,'Paraclinicos '!J2768&lt;12,3,'Paraclinicos '!J2768&gt;=12,4)</f>
        <v/>
      </c>
      <c r="S2833" t="str" cm="1">
        <f t="array" ref="S2833">_xlfn.IFS('Paraclinicos '!Y2768="","",'Paraclinicos '!Y2768&lt;70,1,'Paraclinicos '!Y2768&gt;=70,0)</f>
        <v/>
      </c>
      <c r="T2833" t="str" cm="1">
        <f t="array" ref="T2833">_xlfn.IFS('Paraclinicos '!W2768="","",'Paraclinicos '!W2768&lt;6,4,'Paraclinicos '!W2768&lt;10,3,'Paraclinicos '!W2768&lt;13,2,'Paraclinicos '!W2768&lt;15,1,'Paraclinicos '!W2768=15,0)</f>
        <v/>
      </c>
      <c r="U2833" s="54" t="str">
        <f t="shared" si="132"/>
        <v/>
      </c>
      <c r="V2833" t="str" cm="1">
        <f t="array" ref="V2833">_xlfn.IFS('Paraclinicos '!S2768="","",OR('Paraclinicos '!S2768&lt;=8,'Paraclinicos '!S2768&gt;=25),3,'Paraclinicos '!S2768&lt;12,1,'Paraclinicos '!S2768&lt;21,0,'Paraclinicos '!S2768&lt;25,2)</f>
        <v/>
      </c>
      <c r="W2833" t="str">
        <f>IFERROR(IF(INDEX('BD Demog para scores enalazar'!Y$2:'BD Demog para scores enalazar'!Y$3000,MATCH(Formulas!A2833,'BD Demog para scores enalazar'!A$2:'BD Demog para scores enalazar'!A$3000,0))=1,"SI","NO"),"")</f>
        <v/>
      </c>
      <c r="X2833" s="9" t="str">
        <f>IFERROR(IF(INDEX('BD Demog para scores enalazar'!AJ$2:'BD Demog para scores enalazar'!AJ$3000,MATCH(Formulas!A2833,'BD Demog para scores enalazar'!A$2:'BD Demog para scores enalazar'!A$3000,0))=1,"SI","NO"),"")</f>
        <v/>
      </c>
      <c r="Y2833" t="str" cm="1">
        <f t="array" ref="Y2833">IF(AND(W2833="NO",X2833="NO"),_xlfn.IFS('Paraclinicos '!K2768&lt;=91,3,'Paraclinicos '!K2768&lt;94,2,'Paraclinicos '!K2768&lt;96,1,'Paraclinicos '!K2768&gt;=96,0),"")</f>
        <v/>
      </c>
      <c r="Z2833" t="str" cm="1">
        <f t="array" ref="Z2833">IF(OR(W2833="SI",X2833="SI"),_xlfn.IFS(OR(AND('Paraclinicos '!K2769&lt;=83),AND('Paraclinicos '!K2769&gt;=97,AA2833=2)),3,OR(AND('Paraclinicos '!K2769&lt;=86),AND('Paraclinicos '!K2769&gt;=94,AA2833=2)),2,OR(AND('Paraclinicos '!K2769&lt;=88),AND('Paraclinicos '!K2769&gt;=92,AA2833=2)),1,OR(AND('Paraclinicos '!K2769&gt;=88,'Paraclinicos '!K2769&lt;=92),AND('Paraclinicos '!K2769&gt;=93,AA2833=0)),0),"")</f>
        <v/>
      </c>
      <c r="AA2833" t="str" cm="1">
        <f t="array" ref="AA2833">_xlfn.IFS('Paraclinicos '!E2768="","",'Paraclinicos '!E2768="Oxigeno",2,'Paraclinicos '!E2768="Aire",0)</f>
        <v/>
      </c>
    </row>
    <row r="2834" spans="1:27" x14ac:dyDescent="0.25">
      <c r="A2834">
        <f>'Paraclinicos '!A2769</f>
        <v>0</v>
      </c>
      <c r="B2834" s="3">
        <f>'Paraclinicos '!R2769</f>
        <v>0</v>
      </c>
      <c r="C2834" t="str" cm="1">
        <f t="array" ref="C2834">_xlfn.IFS('Paraclinicos '!Q2769="","",'Paraclinicos '!Q2769&gt;60,3,'Paraclinicos '!Q2769&lt;=60,1)</f>
        <v/>
      </c>
      <c r="D2834" t="str">
        <f>IFERROR(IF(INDEX('BD Demog para scores enalazar'!BC$2:BC$3000,MATCH(Formulas!A2834,'BD Demog para scores enalazar'!A$2:A$3000,0))=0,"SI","NO"),"")</f>
        <v/>
      </c>
      <c r="E2834" t="str" cm="1">
        <f t="array" ref="E2834">_xlfn.IFS(D2834="","",D2834="SI",4,D2834="NO",1)</f>
        <v/>
      </c>
      <c r="F2834" t="str" cm="1">
        <f t="array" ref="F2834">_xlfn.IFS('Paraclinicos '!B2769="","",'Paraclinicos '!B2769&gt;1,1,'Paraclinicos '!B2769&lt;=1,3)</f>
        <v/>
      </c>
      <c r="G2834" t="str" cm="1">
        <f t="array" ref="G2834">_xlfn.IFS('Paraclinicos '!D2769="","",AND('Paraclinicos '!D2769&gt;=250,'Paraclinicos '!D2769&lt;=500),2,'Paraclinicos '!D2769&gt;500,3,'Paraclinicos '!D2769&lt;250,1)</f>
        <v/>
      </c>
      <c r="H2834" s="50" t="str">
        <f t="shared" si="133"/>
        <v/>
      </c>
      <c r="I2834" t="str" cm="1">
        <f t="array" ref="I2834">_xlfn.IFS('Paraclinicos '!Q2769="","",'Paraclinicos '!Q2769&gt;=65,1,'Paraclinicos '!Q2769&lt;65,0)</f>
        <v/>
      </c>
      <c r="J2834" t="str" cm="1">
        <f t="array" ref="J2834">_xlfn.IFS('Paraclinicos '!I2769="","",'Paraclinicos '!I2769&gt;7,1,'Paraclinicos '!I2769&lt;=7,0)</f>
        <v/>
      </c>
      <c r="K2834" t="str" cm="1">
        <f t="array" ref="K2834">_xlfn.IFS('Paraclinicos '!W2769="","",'Paraclinicos '!W2769&lt;=8,1,'Paraclinicos '!W2769&gt;8,0)</f>
        <v/>
      </c>
      <c r="L2834" t="str" cm="1">
        <f t="array" ref="L2834">_xlfn.IFS('Paraclinicos '!S2769="","",'Paraclinicos '!S2769&gt;=30,1,'Paraclinicos '!S2769&lt;30,0)</f>
        <v/>
      </c>
      <c r="M2834" t="str" cm="1">
        <f t="array" ref="M2834">_xlfn.IFS(OR('Paraclinicos '!T2769="",'Paraclinicos '!U2769=""),"",OR('Paraclinicos '!T2769&lt;=90,'Paraclinicos '!U2769&lt;=60),1,OR('Paraclinicos '!T2769&gt;90,'Paraclinicos '!U2769&gt;60),0)</f>
        <v/>
      </c>
      <c r="N2834" s="45" t="str">
        <f t="shared" si="134"/>
        <v/>
      </c>
      <c r="O2834" t="str" cm="1">
        <f t="array" ref="O2834">_xlfn.IFS(OR('Paraclinicos '!M2769="",'Paraclinicos '!N2769="",'Paraclinicos '!N2769=0),"",'Paraclinicos '!M2769/'Paraclinicos '!N2769&lt;100,4,'Paraclinicos '!M2769/'Paraclinicos '!N2769&lt;200,3,'Paraclinicos '!M2769/'Paraclinicos '!N2769&lt;300,2,'Paraclinicos '!M2769/'Paraclinicos '!N2769&lt;400,1,'Paraclinicos '!M2769/'Paraclinicos '!N2769&gt;=400,0)</f>
        <v/>
      </c>
      <c r="P2834" t="str" cm="1">
        <f t="array" ref="P2834">_xlfn.IFS('Paraclinicos '!C2769="","",'Paraclinicos '!C2769&lt;20,4,'Paraclinicos '!C2769&lt;50,3,'Paraclinicos '!C2769&lt;100,2,'Paraclinicos '!C2769&lt;150,1,'Paraclinicos '!C2769&gt;150,0)</f>
        <v/>
      </c>
      <c r="Q2834" t="str" cm="1">
        <f t="array" ref="Q2834">_xlfn.IFS('Paraclinicos '!O2769="","",'Paraclinicos '!O2769&lt;1.2,0,'Paraclinicos '!O2769&lt;2,1,'Paraclinicos '!O2769&lt;3.5,2,'Paraclinicos '!O2769&lt;5,3,'Paraclinicos '!O2769&gt;5,4)</f>
        <v/>
      </c>
      <c r="R2834" t="str" cm="1">
        <f t="array" ref="R2834">_xlfn.IFS('Paraclinicos '!J2769="","",'Paraclinicos '!J2769&lt;1.2,0,'Paraclinicos '!J2769&lt;2,1,'Paraclinicos '!J2769&lt;6,2,'Paraclinicos '!J2769&lt;12,3,'Paraclinicos '!J2769&gt;=12,4)</f>
        <v/>
      </c>
      <c r="S2834" t="str" cm="1">
        <f t="array" ref="S2834">_xlfn.IFS('Paraclinicos '!Y2769="","",'Paraclinicos '!Y2769&lt;70,1,'Paraclinicos '!Y2769&gt;=70,0)</f>
        <v/>
      </c>
      <c r="T2834" t="str" cm="1">
        <f t="array" ref="T2834">_xlfn.IFS('Paraclinicos '!W2769="","",'Paraclinicos '!W2769&lt;6,4,'Paraclinicos '!W2769&lt;10,3,'Paraclinicos '!W2769&lt;13,2,'Paraclinicos '!W2769&lt;15,1,'Paraclinicos '!W2769=15,0)</f>
        <v/>
      </c>
      <c r="U2834" s="54" t="str">
        <f t="shared" si="132"/>
        <v/>
      </c>
      <c r="V2834" t="str" cm="1">
        <f t="array" ref="V2834">_xlfn.IFS('Paraclinicos '!S2769="","",OR('Paraclinicos '!S2769&lt;=8,'Paraclinicos '!S2769&gt;=25),3,'Paraclinicos '!S2769&lt;12,1,'Paraclinicos '!S2769&lt;21,0,'Paraclinicos '!S2769&lt;25,2)</f>
        <v/>
      </c>
      <c r="W2834" t="str">
        <f>IFERROR(IF(INDEX('BD Demog para scores enalazar'!Y$2:'BD Demog para scores enalazar'!Y$3000,MATCH(Formulas!A2834,'BD Demog para scores enalazar'!A$2:'BD Demog para scores enalazar'!A$3000,0))=1,"SI","NO"),"")</f>
        <v/>
      </c>
      <c r="X2834" s="9" t="str">
        <f>IFERROR(IF(INDEX('BD Demog para scores enalazar'!AJ$2:'BD Demog para scores enalazar'!AJ$3000,MATCH(Formulas!A2834,'BD Demog para scores enalazar'!A$2:'BD Demog para scores enalazar'!A$3000,0))=1,"SI","NO"),"")</f>
        <v/>
      </c>
      <c r="Y2834" t="str" cm="1">
        <f t="array" ref="Y2834">IF(AND(W2834="NO",X2834="NO"),_xlfn.IFS('Paraclinicos '!K2769&lt;=91,3,'Paraclinicos '!K2769&lt;94,2,'Paraclinicos '!K2769&lt;96,1,'Paraclinicos '!K2769&gt;=96,0),"")</f>
        <v/>
      </c>
      <c r="Z2834" t="str" cm="1">
        <f t="array" ref="Z2834">IF(OR(W2834="SI",X2834="SI"),_xlfn.IFS(OR(AND('Paraclinicos '!K2770&lt;=83),AND('Paraclinicos '!K2770&gt;=97,AA2834=2)),3,OR(AND('Paraclinicos '!K2770&lt;=86),AND('Paraclinicos '!K2770&gt;=94,AA2834=2)),2,OR(AND('Paraclinicos '!K2770&lt;=88),AND('Paraclinicos '!K2770&gt;=92,AA2834=2)),1,OR(AND('Paraclinicos '!K2770&gt;=88,'Paraclinicos '!K2770&lt;=92),AND('Paraclinicos '!K2770&gt;=93,AA2834=0)),0),"")</f>
        <v/>
      </c>
      <c r="AA2834" t="str" cm="1">
        <f t="array" ref="AA2834">_xlfn.IFS('Paraclinicos '!E2769="","",'Paraclinicos '!E2769="Oxigeno",2,'Paraclinicos '!E2769="Aire",0)</f>
        <v/>
      </c>
    </row>
    <row r="2835" spans="1:27" x14ac:dyDescent="0.25">
      <c r="A2835">
        <f>'Paraclinicos '!A2770</f>
        <v>0</v>
      </c>
      <c r="B2835" s="3">
        <f>'Paraclinicos '!R2770</f>
        <v>0</v>
      </c>
      <c r="C2835" t="str" cm="1">
        <f t="array" ref="C2835">_xlfn.IFS('Paraclinicos '!Q2770="","",'Paraclinicos '!Q2770&gt;60,3,'Paraclinicos '!Q2770&lt;=60,1)</f>
        <v/>
      </c>
      <c r="D2835" t="str">
        <f>IFERROR(IF(INDEX('BD Demog para scores enalazar'!BC$2:BC$3000,MATCH(Formulas!A2835,'BD Demog para scores enalazar'!A$2:A$3000,0))=0,"SI","NO"),"")</f>
        <v/>
      </c>
      <c r="E2835" t="str" cm="1">
        <f t="array" ref="E2835">_xlfn.IFS(D2835="","",D2835="SI",4,D2835="NO",1)</f>
        <v/>
      </c>
      <c r="F2835" t="str" cm="1">
        <f t="array" ref="F2835">_xlfn.IFS('Paraclinicos '!B2770="","",'Paraclinicos '!B2770&gt;1,1,'Paraclinicos '!B2770&lt;=1,3)</f>
        <v/>
      </c>
      <c r="G2835" t="str" cm="1">
        <f t="array" ref="G2835">_xlfn.IFS('Paraclinicos '!D2770="","",AND('Paraclinicos '!D2770&gt;=250,'Paraclinicos '!D2770&lt;=500),2,'Paraclinicos '!D2770&gt;500,3,'Paraclinicos '!D2770&lt;250,1)</f>
        <v/>
      </c>
      <c r="H2835" s="50" t="str">
        <f t="shared" si="133"/>
        <v/>
      </c>
      <c r="I2835" t="str" cm="1">
        <f t="array" ref="I2835">_xlfn.IFS('Paraclinicos '!Q2770="","",'Paraclinicos '!Q2770&gt;=65,1,'Paraclinicos '!Q2770&lt;65,0)</f>
        <v/>
      </c>
      <c r="J2835" t="str" cm="1">
        <f t="array" ref="J2835">_xlfn.IFS('Paraclinicos '!I2770="","",'Paraclinicos '!I2770&gt;7,1,'Paraclinicos '!I2770&lt;=7,0)</f>
        <v/>
      </c>
      <c r="K2835" t="str" cm="1">
        <f t="array" ref="K2835">_xlfn.IFS('Paraclinicos '!W2770="","",'Paraclinicos '!W2770&lt;=8,1,'Paraclinicos '!W2770&gt;8,0)</f>
        <v/>
      </c>
      <c r="L2835" t="str" cm="1">
        <f t="array" ref="L2835">_xlfn.IFS('Paraclinicos '!S2770="","",'Paraclinicos '!S2770&gt;=30,1,'Paraclinicos '!S2770&lt;30,0)</f>
        <v/>
      </c>
      <c r="M2835" t="str" cm="1">
        <f t="array" ref="M2835">_xlfn.IFS(OR('Paraclinicos '!T2770="",'Paraclinicos '!U2770=""),"",OR('Paraclinicos '!T2770&lt;=90,'Paraclinicos '!U2770&lt;=60),1,OR('Paraclinicos '!T2770&gt;90,'Paraclinicos '!U2770&gt;60),0)</f>
        <v/>
      </c>
      <c r="N2835" s="45" t="str">
        <f t="shared" si="134"/>
        <v/>
      </c>
      <c r="O2835" t="str" cm="1">
        <f t="array" ref="O2835">_xlfn.IFS(OR('Paraclinicos '!M2770="",'Paraclinicos '!N2770="",'Paraclinicos '!N2770=0),"",'Paraclinicos '!M2770/'Paraclinicos '!N2770&lt;100,4,'Paraclinicos '!M2770/'Paraclinicos '!N2770&lt;200,3,'Paraclinicos '!M2770/'Paraclinicos '!N2770&lt;300,2,'Paraclinicos '!M2770/'Paraclinicos '!N2770&lt;400,1,'Paraclinicos '!M2770/'Paraclinicos '!N2770&gt;=400,0)</f>
        <v/>
      </c>
      <c r="P2835" t="str" cm="1">
        <f t="array" ref="P2835">_xlfn.IFS('Paraclinicos '!C2770="","",'Paraclinicos '!C2770&lt;20,4,'Paraclinicos '!C2770&lt;50,3,'Paraclinicos '!C2770&lt;100,2,'Paraclinicos '!C2770&lt;150,1,'Paraclinicos '!C2770&gt;150,0)</f>
        <v/>
      </c>
      <c r="Q2835" t="str" cm="1">
        <f t="array" ref="Q2835">_xlfn.IFS('Paraclinicos '!O2770="","",'Paraclinicos '!O2770&lt;1.2,0,'Paraclinicos '!O2770&lt;2,1,'Paraclinicos '!O2770&lt;3.5,2,'Paraclinicos '!O2770&lt;5,3,'Paraclinicos '!O2770&gt;5,4)</f>
        <v/>
      </c>
      <c r="R2835" t="str" cm="1">
        <f t="array" ref="R2835">_xlfn.IFS('Paraclinicos '!J2770="","",'Paraclinicos '!J2770&lt;1.2,0,'Paraclinicos '!J2770&lt;2,1,'Paraclinicos '!J2770&lt;6,2,'Paraclinicos '!J2770&lt;12,3,'Paraclinicos '!J2770&gt;=12,4)</f>
        <v/>
      </c>
      <c r="S2835" t="str" cm="1">
        <f t="array" ref="S2835">_xlfn.IFS('Paraclinicos '!Y2770="","",'Paraclinicos '!Y2770&lt;70,1,'Paraclinicos '!Y2770&gt;=70,0)</f>
        <v/>
      </c>
      <c r="T2835" t="str" cm="1">
        <f t="array" ref="T2835">_xlfn.IFS('Paraclinicos '!W2770="","",'Paraclinicos '!W2770&lt;6,4,'Paraclinicos '!W2770&lt;10,3,'Paraclinicos '!W2770&lt;13,2,'Paraclinicos '!W2770&lt;15,1,'Paraclinicos '!W2770=15,0)</f>
        <v/>
      </c>
      <c r="U2835" s="54" t="str">
        <f t="shared" si="132"/>
        <v/>
      </c>
      <c r="V2835" t="str" cm="1">
        <f t="array" ref="V2835">_xlfn.IFS('Paraclinicos '!S2770="","",OR('Paraclinicos '!S2770&lt;=8,'Paraclinicos '!S2770&gt;=25),3,'Paraclinicos '!S2770&lt;12,1,'Paraclinicos '!S2770&lt;21,0,'Paraclinicos '!S2770&lt;25,2)</f>
        <v/>
      </c>
      <c r="W2835" t="str">
        <f>IFERROR(IF(INDEX('BD Demog para scores enalazar'!Y$2:'BD Demog para scores enalazar'!Y$3000,MATCH(Formulas!A2835,'BD Demog para scores enalazar'!A$2:'BD Demog para scores enalazar'!A$3000,0))=1,"SI","NO"),"")</f>
        <v/>
      </c>
      <c r="X2835" s="9" t="str">
        <f>IFERROR(IF(INDEX('BD Demog para scores enalazar'!AJ$2:'BD Demog para scores enalazar'!AJ$3000,MATCH(Formulas!A2835,'BD Demog para scores enalazar'!A$2:'BD Demog para scores enalazar'!A$3000,0))=1,"SI","NO"),"")</f>
        <v/>
      </c>
      <c r="Y2835" t="str" cm="1">
        <f t="array" ref="Y2835">IF(AND(W2835="NO",X2835="NO"),_xlfn.IFS('Paraclinicos '!K2770&lt;=91,3,'Paraclinicos '!K2770&lt;94,2,'Paraclinicos '!K2770&lt;96,1,'Paraclinicos '!K2770&gt;=96,0),"")</f>
        <v/>
      </c>
      <c r="Z2835" t="str" cm="1">
        <f t="array" ref="Z2835">IF(OR(W2835="SI",X2835="SI"),_xlfn.IFS(OR(AND('Paraclinicos '!K2771&lt;=83),AND('Paraclinicos '!K2771&gt;=97,AA2835=2)),3,OR(AND('Paraclinicos '!K2771&lt;=86),AND('Paraclinicos '!K2771&gt;=94,AA2835=2)),2,OR(AND('Paraclinicos '!K2771&lt;=88),AND('Paraclinicos '!K2771&gt;=92,AA2835=2)),1,OR(AND('Paraclinicos '!K2771&gt;=88,'Paraclinicos '!K2771&lt;=92),AND('Paraclinicos '!K2771&gt;=93,AA2835=0)),0),"")</f>
        <v/>
      </c>
      <c r="AA2835" t="str" cm="1">
        <f t="array" ref="AA2835">_xlfn.IFS('Paraclinicos '!E2770="","",'Paraclinicos '!E2770="Oxigeno",2,'Paraclinicos '!E2770="Aire",0)</f>
        <v/>
      </c>
    </row>
    <row r="2836" spans="1:27" x14ac:dyDescent="0.25">
      <c r="A2836">
        <f>'Paraclinicos '!A2771</f>
        <v>0</v>
      </c>
      <c r="B2836" s="3">
        <f>'Paraclinicos '!R2771</f>
        <v>0</v>
      </c>
      <c r="C2836" t="str" cm="1">
        <f t="array" ref="C2836">_xlfn.IFS('Paraclinicos '!Q2771="","",'Paraclinicos '!Q2771&gt;60,3,'Paraclinicos '!Q2771&lt;=60,1)</f>
        <v/>
      </c>
      <c r="D2836" t="str">
        <f>IFERROR(IF(INDEX('BD Demog para scores enalazar'!BC$2:BC$3000,MATCH(Formulas!A2836,'BD Demog para scores enalazar'!A$2:A$3000,0))=0,"SI","NO"),"")</f>
        <v/>
      </c>
      <c r="E2836" t="str" cm="1">
        <f t="array" ref="E2836">_xlfn.IFS(D2836="","",D2836="SI",4,D2836="NO",1)</f>
        <v/>
      </c>
      <c r="F2836" t="str" cm="1">
        <f t="array" ref="F2836">_xlfn.IFS('Paraclinicos '!B2771="","",'Paraclinicos '!B2771&gt;1,1,'Paraclinicos '!B2771&lt;=1,3)</f>
        <v/>
      </c>
      <c r="G2836" t="str" cm="1">
        <f t="array" ref="G2836">_xlfn.IFS('Paraclinicos '!D2771="","",AND('Paraclinicos '!D2771&gt;=250,'Paraclinicos '!D2771&lt;=500),2,'Paraclinicos '!D2771&gt;500,3,'Paraclinicos '!D2771&lt;250,1)</f>
        <v/>
      </c>
      <c r="H2836" s="50" t="str">
        <f t="shared" si="133"/>
        <v/>
      </c>
      <c r="I2836" t="str" cm="1">
        <f t="array" ref="I2836">_xlfn.IFS('Paraclinicos '!Q2771="","",'Paraclinicos '!Q2771&gt;=65,1,'Paraclinicos '!Q2771&lt;65,0)</f>
        <v/>
      </c>
      <c r="J2836" t="str" cm="1">
        <f t="array" ref="J2836">_xlfn.IFS('Paraclinicos '!I2771="","",'Paraclinicos '!I2771&gt;7,1,'Paraclinicos '!I2771&lt;=7,0)</f>
        <v/>
      </c>
      <c r="K2836" t="str" cm="1">
        <f t="array" ref="K2836">_xlfn.IFS('Paraclinicos '!W2771="","",'Paraclinicos '!W2771&lt;=8,1,'Paraclinicos '!W2771&gt;8,0)</f>
        <v/>
      </c>
      <c r="L2836" t="str" cm="1">
        <f t="array" ref="L2836">_xlfn.IFS('Paraclinicos '!S2771="","",'Paraclinicos '!S2771&gt;=30,1,'Paraclinicos '!S2771&lt;30,0)</f>
        <v/>
      </c>
      <c r="M2836" t="str" cm="1">
        <f t="array" ref="M2836">_xlfn.IFS(OR('Paraclinicos '!T2771="",'Paraclinicos '!U2771=""),"",OR('Paraclinicos '!T2771&lt;=90,'Paraclinicos '!U2771&lt;=60),1,OR('Paraclinicos '!T2771&gt;90,'Paraclinicos '!U2771&gt;60),0)</f>
        <v/>
      </c>
      <c r="N2836" s="45" t="str">
        <f t="shared" si="134"/>
        <v/>
      </c>
      <c r="O2836" t="str" cm="1">
        <f t="array" ref="O2836">_xlfn.IFS(OR('Paraclinicos '!M2771="",'Paraclinicos '!N2771="",'Paraclinicos '!N2771=0),"",'Paraclinicos '!M2771/'Paraclinicos '!N2771&lt;100,4,'Paraclinicos '!M2771/'Paraclinicos '!N2771&lt;200,3,'Paraclinicos '!M2771/'Paraclinicos '!N2771&lt;300,2,'Paraclinicos '!M2771/'Paraclinicos '!N2771&lt;400,1,'Paraclinicos '!M2771/'Paraclinicos '!N2771&gt;=400,0)</f>
        <v/>
      </c>
      <c r="P2836" t="str" cm="1">
        <f t="array" ref="P2836">_xlfn.IFS('Paraclinicos '!C2771="","",'Paraclinicos '!C2771&lt;20,4,'Paraclinicos '!C2771&lt;50,3,'Paraclinicos '!C2771&lt;100,2,'Paraclinicos '!C2771&lt;150,1,'Paraclinicos '!C2771&gt;150,0)</f>
        <v/>
      </c>
      <c r="Q2836" t="str" cm="1">
        <f t="array" ref="Q2836">_xlfn.IFS('Paraclinicos '!O2771="","",'Paraclinicos '!O2771&lt;1.2,0,'Paraclinicos '!O2771&lt;2,1,'Paraclinicos '!O2771&lt;3.5,2,'Paraclinicos '!O2771&lt;5,3,'Paraclinicos '!O2771&gt;5,4)</f>
        <v/>
      </c>
      <c r="R2836" t="str" cm="1">
        <f t="array" ref="R2836">_xlfn.IFS('Paraclinicos '!J2771="","",'Paraclinicos '!J2771&lt;1.2,0,'Paraclinicos '!J2771&lt;2,1,'Paraclinicos '!J2771&lt;6,2,'Paraclinicos '!J2771&lt;12,3,'Paraclinicos '!J2771&gt;=12,4)</f>
        <v/>
      </c>
      <c r="S2836" t="str" cm="1">
        <f t="array" ref="S2836">_xlfn.IFS('Paraclinicos '!Y2771="","",'Paraclinicos '!Y2771&lt;70,1,'Paraclinicos '!Y2771&gt;=70,0)</f>
        <v/>
      </c>
      <c r="T2836" t="str" cm="1">
        <f t="array" ref="T2836">_xlfn.IFS('Paraclinicos '!W2771="","",'Paraclinicos '!W2771&lt;6,4,'Paraclinicos '!W2771&lt;10,3,'Paraclinicos '!W2771&lt;13,2,'Paraclinicos '!W2771&lt;15,1,'Paraclinicos '!W2771=15,0)</f>
        <v/>
      </c>
      <c r="U2836" s="54" t="str">
        <f t="shared" si="132"/>
        <v/>
      </c>
      <c r="V2836" t="str" cm="1">
        <f t="array" ref="V2836">_xlfn.IFS('Paraclinicos '!S2771="","",OR('Paraclinicos '!S2771&lt;=8,'Paraclinicos '!S2771&gt;=25),3,'Paraclinicos '!S2771&lt;12,1,'Paraclinicos '!S2771&lt;21,0,'Paraclinicos '!S2771&lt;25,2)</f>
        <v/>
      </c>
      <c r="W2836" t="str">
        <f>IFERROR(IF(INDEX('BD Demog para scores enalazar'!Y$2:'BD Demog para scores enalazar'!Y$3000,MATCH(Formulas!A2836,'BD Demog para scores enalazar'!A$2:'BD Demog para scores enalazar'!A$3000,0))=1,"SI","NO"),"")</f>
        <v/>
      </c>
      <c r="X2836" s="9" t="str">
        <f>IFERROR(IF(INDEX('BD Demog para scores enalazar'!AJ$2:'BD Demog para scores enalazar'!AJ$3000,MATCH(Formulas!A2836,'BD Demog para scores enalazar'!A$2:'BD Demog para scores enalazar'!A$3000,0))=1,"SI","NO"),"")</f>
        <v/>
      </c>
      <c r="Y2836" t="str" cm="1">
        <f t="array" ref="Y2836">IF(AND(W2836="NO",X2836="NO"),_xlfn.IFS('Paraclinicos '!K2771&lt;=91,3,'Paraclinicos '!K2771&lt;94,2,'Paraclinicos '!K2771&lt;96,1,'Paraclinicos '!K2771&gt;=96,0),"")</f>
        <v/>
      </c>
      <c r="Z2836" t="str" cm="1">
        <f t="array" ref="Z2836">IF(OR(W2836="SI",X2836="SI"),_xlfn.IFS(OR(AND('Paraclinicos '!K2772&lt;=83),AND('Paraclinicos '!K2772&gt;=97,AA2836=2)),3,OR(AND('Paraclinicos '!K2772&lt;=86),AND('Paraclinicos '!K2772&gt;=94,AA2836=2)),2,OR(AND('Paraclinicos '!K2772&lt;=88),AND('Paraclinicos '!K2772&gt;=92,AA2836=2)),1,OR(AND('Paraclinicos '!K2772&gt;=88,'Paraclinicos '!K2772&lt;=92),AND('Paraclinicos '!K2772&gt;=93,AA2836=0)),0),"")</f>
        <v/>
      </c>
      <c r="AA2836" t="str" cm="1">
        <f t="array" ref="AA2836">_xlfn.IFS('Paraclinicos '!E2771="","",'Paraclinicos '!E2771="Oxigeno",2,'Paraclinicos '!E2771="Aire",0)</f>
        <v/>
      </c>
    </row>
    <row r="2837" spans="1:27" x14ac:dyDescent="0.25">
      <c r="A2837">
        <f>'Paraclinicos '!A2772</f>
        <v>0</v>
      </c>
      <c r="B2837" s="3">
        <f>'Paraclinicos '!R2772</f>
        <v>0</v>
      </c>
      <c r="C2837" t="str" cm="1">
        <f t="array" ref="C2837">_xlfn.IFS('Paraclinicos '!Q2772="","",'Paraclinicos '!Q2772&gt;60,3,'Paraclinicos '!Q2772&lt;=60,1)</f>
        <v/>
      </c>
      <c r="D2837" t="str">
        <f>IFERROR(IF(INDEX('BD Demog para scores enalazar'!BC$2:BC$3000,MATCH(Formulas!A2837,'BD Demog para scores enalazar'!A$2:A$3000,0))=0,"SI","NO"),"")</f>
        <v/>
      </c>
      <c r="E2837" t="str" cm="1">
        <f t="array" ref="E2837">_xlfn.IFS(D2837="","",D2837="SI",4,D2837="NO",1)</f>
        <v/>
      </c>
      <c r="F2837" t="str" cm="1">
        <f t="array" ref="F2837">_xlfn.IFS('Paraclinicos '!B2772="","",'Paraclinicos '!B2772&gt;1,1,'Paraclinicos '!B2772&lt;=1,3)</f>
        <v/>
      </c>
      <c r="G2837" t="str" cm="1">
        <f t="array" ref="G2837">_xlfn.IFS('Paraclinicos '!D2772="","",AND('Paraclinicos '!D2772&gt;=250,'Paraclinicos '!D2772&lt;=500),2,'Paraclinicos '!D2772&gt;500,3,'Paraclinicos '!D2772&lt;250,1)</f>
        <v/>
      </c>
      <c r="H2837" s="50" t="str">
        <f t="shared" si="133"/>
        <v/>
      </c>
      <c r="I2837" t="str" cm="1">
        <f t="array" ref="I2837">_xlfn.IFS('Paraclinicos '!Q2772="","",'Paraclinicos '!Q2772&gt;=65,1,'Paraclinicos '!Q2772&lt;65,0)</f>
        <v/>
      </c>
      <c r="J2837" t="str" cm="1">
        <f t="array" ref="J2837">_xlfn.IFS('Paraclinicos '!I2772="","",'Paraclinicos '!I2772&gt;7,1,'Paraclinicos '!I2772&lt;=7,0)</f>
        <v/>
      </c>
      <c r="K2837" t="str" cm="1">
        <f t="array" ref="K2837">_xlfn.IFS('Paraclinicos '!W2772="","",'Paraclinicos '!W2772&lt;=8,1,'Paraclinicos '!W2772&gt;8,0)</f>
        <v/>
      </c>
      <c r="L2837" t="str" cm="1">
        <f t="array" ref="L2837">_xlfn.IFS('Paraclinicos '!S2772="","",'Paraclinicos '!S2772&gt;=30,1,'Paraclinicos '!S2772&lt;30,0)</f>
        <v/>
      </c>
      <c r="M2837" t="str" cm="1">
        <f t="array" ref="M2837">_xlfn.IFS(OR('Paraclinicos '!T2772="",'Paraclinicos '!U2772=""),"",OR('Paraclinicos '!T2772&lt;=90,'Paraclinicos '!U2772&lt;=60),1,OR('Paraclinicos '!T2772&gt;90,'Paraclinicos '!U2772&gt;60),0)</f>
        <v/>
      </c>
      <c r="N2837" s="45" t="str">
        <f t="shared" si="134"/>
        <v/>
      </c>
      <c r="O2837" t="str" cm="1">
        <f t="array" ref="O2837">_xlfn.IFS(OR('Paraclinicos '!M2772="",'Paraclinicos '!N2772="",'Paraclinicos '!N2772=0),"",'Paraclinicos '!M2772/'Paraclinicos '!N2772&lt;100,4,'Paraclinicos '!M2772/'Paraclinicos '!N2772&lt;200,3,'Paraclinicos '!M2772/'Paraclinicos '!N2772&lt;300,2,'Paraclinicos '!M2772/'Paraclinicos '!N2772&lt;400,1,'Paraclinicos '!M2772/'Paraclinicos '!N2772&gt;=400,0)</f>
        <v/>
      </c>
      <c r="P2837" t="str" cm="1">
        <f t="array" ref="P2837">_xlfn.IFS('Paraclinicos '!C2772="","",'Paraclinicos '!C2772&lt;20,4,'Paraclinicos '!C2772&lt;50,3,'Paraclinicos '!C2772&lt;100,2,'Paraclinicos '!C2772&lt;150,1,'Paraclinicos '!C2772&gt;150,0)</f>
        <v/>
      </c>
      <c r="Q2837" t="str" cm="1">
        <f t="array" ref="Q2837">_xlfn.IFS('Paraclinicos '!O2772="","",'Paraclinicos '!O2772&lt;1.2,0,'Paraclinicos '!O2772&lt;2,1,'Paraclinicos '!O2772&lt;3.5,2,'Paraclinicos '!O2772&lt;5,3,'Paraclinicos '!O2772&gt;5,4)</f>
        <v/>
      </c>
      <c r="R2837" t="str" cm="1">
        <f t="array" ref="R2837">_xlfn.IFS('Paraclinicos '!J2772="","",'Paraclinicos '!J2772&lt;1.2,0,'Paraclinicos '!J2772&lt;2,1,'Paraclinicos '!J2772&lt;6,2,'Paraclinicos '!J2772&lt;12,3,'Paraclinicos '!J2772&gt;=12,4)</f>
        <v/>
      </c>
      <c r="S2837" t="str" cm="1">
        <f t="array" ref="S2837">_xlfn.IFS('Paraclinicos '!Y2772="","",'Paraclinicos '!Y2772&lt;70,1,'Paraclinicos '!Y2772&gt;=70,0)</f>
        <v/>
      </c>
      <c r="T2837" t="str" cm="1">
        <f t="array" ref="T2837">_xlfn.IFS('Paraclinicos '!W2772="","",'Paraclinicos '!W2772&lt;6,4,'Paraclinicos '!W2772&lt;10,3,'Paraclinicos '!W2772&lt;13,2,'Paraclinicos '!W2772&lt;15,1,'Paraclinicos '!W2772=15,0)</f>
        <v/>
      </c>
      <c r="U2837" s="54" t="str">
        <f t="shared" si="132"/>
        <v/>
      </c>
      <c r="V2837" t="str" cm="1">
        <f t="array" ref="V2837">_xlfn.IFS('Paraclinicos '!S2772="","",OR('Paraclinicos '!S2772&lt;=8,'Paraclinicos '!S2772&gt;=25),3,'Paraclinicos '!S2772&lt;12,1,'Paraclinicos '!S2772&lt;21,0,'Paraclinicos '!S2772&lt;25,2)</f>
        <v/>
      </c>
      <c r="W2837" t="str">
        <f>IFERROR(IF(INDEX('BD Demog para scores enalazar'!Y$2:'BD Demog para scores enalazar'!Y$3000,MATCH(Formulas!A2837,'BD Demog para scores enalazar'!A$2:'BD Demog para scores enalazar'!A$3000,0))=1,"SI","NO"),"")</f>
        <v/>
      </c>
      <c r="X2837" s="9" t="str">
        <f>IFERROR(IF(INDEX('BD Demog para scores enalazar'!AJ$2:'BD Demog para scores enalazar'!AJ$3000,MATCH(Formulas!A2837,'BD Demog para scores enalazar'!A$2:'BD Demog para scores enalazar'!A$3000,0))=1,"SI","NO"),"")</f>
        <v/>
      </c>
      <c r="Y2837" t="str" cm="1">
        <f t="array" ref="Y2837">IF(AND(W2837="NO",X2837="NO"),_xlfn.IFS('Paraclinicos '!K2772&lt;=91,3,'Paraclinicos '!K2772&lt;94,2,'Paraclinicos '!K2772&lt;96,1,'Paraclinicos '!K2772&gt;=96,0),"")</f>
        <v/>
      </c>
      <c r="Z2837" t="str" cm="1">
        <f t="array" ref="Z2837">IF(OR(W2837="SI",X2837="SI"),_xlfn.IFS(OR(AND('Paraclinicos '!K2773&lt;=83),AND('Paraclinicos '!K2773&gt;=97,AA2837=2)),3,OR(AND('Paraclinicos '!K2773&lt;=86),AND('Paraclinicos '!K2773&gt;=94,AA2837=2)),2,OR(AND('Paraclinicos '!K2773&lt;=88),AND('Paraclinicos '!K2773&gt;=92,AA2837=2)),1,OR(AND('Paraclinicos '!K2773&gt;=88,'Paraclinicos '!K2773&lt;=92),AND('Paraclinicos '!K2773&gt;=93,AA2837=0)),0),"")</f>
        <v/>
      </c>
      <c r="AA2837" t="str" cm="1">
        <f t="array" ref="AA2837">_xlfn.IFS('Paraclinicos '!E2772="","",'Paraclinicos '!E2772="Oxigeno",2,'Paraclinicos '!E2772="Aire",0)</f>
        <v/>
      </c>
    </row>
    <row r="2838" spans="1:27" x14ac:dyDescent="0.25">
      <c r="A2838">
        <f>'Paraclinicos '!A2773</f>
        <v>0</v>
      </c>
      <c r="B2838" s="3">
        <f>'Paraclinicos '!R2773</f>
        <v>0</v>
      </c>
      <c r="C2838" t="str" cm="1">
        <f t="array" ref="C2838">_xlfn.IFS('Paraclinicos '!Q2773="","",'Paraclinicos '!Q2773&gt;60,3,'Paraclinicos '!Q2773&lt;=60,1)</f>
        <v/>
      </c>
      <c r="D2838" t="str">
        <f>IFERROR(IF(INDEX('BD Demog para scores enalazar'!BC$2:BC$3000,MATCH(Formulas!A2838,'BD Demog para scores enalazar'!A$2:A$3000,0))=0,"SI","NO"),"")</f>
        <v/>
      </c>
      <c r="E2838" t="str" cm="1">
        <f t="array" ref="E2838">_xlfn.IFS(D2838="","",D2838="SI",4,D2838="NO",1)</f>
        <v/>
      </c>
      <c r="F2838" t="str" cm="1">
        <f t="array" ref="F2838">_xlfn.IFS('Paraclinicos '!B2773="","",'Paraclinicos '!B2773&gt;1,1,'Paraclinicos '!B2773&lt;=1,3)</f>
        <v/>
      </c>
      <c r="G2838" t="str" cm="1">
        <f t="array" ref="G2838">_xlfn.IFS('Paraclinicos '!D2773="","",AND('Paraclinicos '!D2773&gt;=250,'Paraclinicos '!D2773&lt;=500),2,'Paraclinicos '!D2773&gt;500,3,'Paraclinicos '!D2773&lt;250,1)</f>
        <v/>
      </c>
      <c r="H2838" s="50" t="str">
        <f t="shared" si="133"/>
        <v/>
      </c>
      <c r="I2838" t="str" cm="1">
        <f t="array" ref="I2838">_xlfn.IFS('Paraclinicos '!Q2773="","",'Paraclinicos '!Q2773&gt;=65,1,'Paraclinicos '!Q2773&lt;65,0)</f>
        <v/>
      </c>
      <c r="J2838" t="str" cm="1">
        <f t="array" ref="J2838">_xlfn.IFS('Paraclinicos '!I2773="","",'Paraclinicos '!I2773&gt;7,1,'Paraclinicos '!I2773&lt;=7,0)</f>
        <v/>
      </c>
      <c r="K2838" t="str" cm="1">
        <f t="array" ref="K2838">_xlfn.IFS('Paraclinicos '!W2773="","",'Paraclinicos '!W2773&lt;=8,1,'Paraclinicos '!W2773&gt;8,0)</f>
        <v/>
      </c>
      <c r="L2838" t="str" cm="1">
        <f t="array" ref="L2838">_xlfn.IFS('Paraclinicos '!S2773="","",'Paraclinicos '!S2773&gt;=30,1,'Paraclinicos '!S2773&lt;30,0)</f>
        <v/>
      </c>
      <c r="M2838" t="str" cm="1">
        <f t="array" ref="M2838">_xlfn.IFS(OR('Paraclinicos '!T2773="",'Paraclinicos '!U2773=""),"",OR('Paraclinicos '!T2773&lt;=90,'Paraclinicos '!U2773&lt;=60),1,OR('Paraclinicos '!T2773&gt;90,'Paraclinicos '!U2773&gt;60),0)</f>
        <v/>
      </c>
      <c r="N2838" s="45" t="str">
        <f t="shared" si="134"/>
        <v/>
      </c>
      <c r="O2838" t="str" cm="1">
        <f t="array" ref="O2838">_xlfn.IFS(OR('Paraclinicos '!M2773="",'Paraclinicos '!N2773="",'Paraclinicos '!N2773=0),"",'Paraclinicos '!M2773/'Paraclinicos '!N2773&lt;100,4,'Paraclinicos '!M2773/'Paraclinicos '!N2773&lt;200,3,'Paraclinicos '!M2773/'Paraclinicos '!N2773&lt;300,2,'Paraclinicos '!M2773/'Paraclinicos '!N2773&lt;400,1,'Paraclinicos '!M2773/'Paraclinicos '!N2773&gt;=400,0)</f>
        <v/>
      </c>
      <c r="P2838" t="str" cm="1">
        <f t="array" ref="P2838">_xlfn.IFS('Paraclinicos '!C2773="","",'Paraclinicos '!C2773&lt;20,4,'Paraclinicos '!C2773&lt;50,3,'Paraclinicos '!C2773&lt;100,2,'Paraclinicos '!C2773&lt;150,1,'Paraclinicos '!C2773&gt;150,0)</f>
        <v/>
      </c>
      <c r="Q2838" t="str" cm="1">
        <f t="array" ref="Q2838">_xlfn.IFS('Paraclinicos '!O2773="","",'Paraclinicos '!O2773&lt;1.2,0,'Paraclinicos '!O2773&lt;2,1,'Paraclinicos '!O2773&lt;3.5,2,'Paraclinicos '!O2773&lt;5,3,'Paraclinicos '!O2773&gt;5,4)</f>
        <v/>
      </c>
      <c r="R2838" t="str" cm="1">
        <f t="array" ref="R2838">_xlfn.IFS('Paraclinicos '!J2773="","",'Paraclinicos '!J2773&lt;1.2,0,'Paraclinicos '!J2773&lt;2,1,'Paraclinicos '!J2773&lt;6,2,'Paraclinicos '!J2773&lt;12,3,'Paraclinicos '!J2773&gt;=12,4)</f>
        <v/>
      </c>
      <c r="S2838" t="str" cm="1">
        <f t="array" ref="S2838">_xlfn.IFS('Paraclinicos '!Y2773="","",'Paraclinicos '!Y2773&lt;70,1,'Paraclinicos '!Y2773&gt;=70,0)</f>
        <v/>
      </c>
      <c r="T2838" t="str" cm="1">
        <f t="array" ref="T2838">_xlfn.IFS('Paraclinicos '!W2773="","",'Paraclinicos '!W2773&lt;6,4,'Paraclinicos '!W2773&lt;10,3,'Paraclinicos '!W2773&lt;13,2,'Paraclinicos '!W2773&lt;15,1,'Paraclinicos '!W2773=15,0)</f>
        <v/>
      </c>
      <c r="U2838" s="54" t="str">
        <f t="shared" si="132"/>
        <v/>
      </c>
      <c r="V2838" t="str" cm="1">
        <f t="array" ref="V2838">_xlfn.IFS('Paraclinicos '!S2773="","",OR('Paraclinicos '!S2773&lt;=8,'Paraclinicos '!S2773&gt;=25),3,'Paraclinicos '!S2773&lt;12,1,'Paraclinicos '!S2773&lt;21,0,'Paraclinicos '!S2773&lt;25,2)</f>
        <v/>
      </c>
      <c r="W2838" t="str">
        <f>IFERROR(IF(INDEX('BD Demog para scores enalazar'!Y$2:'BD Demog para scores enalazar'!Y$3000,MATCH(Formulas!A2838,'BD Demog para scores enalazar'!A$2:'BD Demog para scores enalazar'!A$3000,0))=1,"SI","NO"),"")</f>
        <v/>
      </c>
      <c r="X2838" s="9" t="str">
        <f>IFERROR(IF(INDEX('BD Demog para scores enalazar'!AJ$2:'BD Demog para scores enalazar'!AJ$3000,MATCH(Formulas!A2838,'BD Demog para scores enalazar'!A$2:'BD Demog para scores enalazar'!A$3000,0))=1,"SI","NO"),"")</f>
        <v/>
      </c>
      <c r="Y2838" t="str" cm="1">
        <f t="array" ref="Y2838">IF(AND(W2838="NO",X2838="NO"),_xlfn.IFS('Paraclinicos '!K2773&lt;=91,3,'Paraclinicos '!K2773&lt;94,2,'Paraclinicos '!K2773&lt;96,1,'Paraclinicos '!K2773&gt;=96,0),"")</f>
        <v/>
      </c>
      <c r="Z2838" t="str" cm="1">
        <f t="array" ref="Z2838">IF(OR(W2838="SI",X2838="SI"),_xlfn.IFS(OR(AND('Paraclinicos '!K2774&lt;=83),AND('Paraclinicos '!K2774&gt;=97,AA2838=2)),3,OR(AND('Paraclinicos '!K2774&lt;=86),AND('Paraclinicos '!K2774&gt;=94,AA2838=2)),2,OR(AND('Paraclinicos '!K2774&lt;=88),AND('Paraclinicos '!K2774&gt;=92,AA2838=2)),1,OR(AND('Paraclinicos '!K2774&gt;=88,'Paraclinicos '!K2774&lt;=92),AND('Paraclinicos '!K2774&gt;=93,AA2838=0)),0),"")</f>
        <v/>
      </c>
      <c r="AA2838" t="str" cm="1">
        <f t="array" ref="AA2838">_xlfn.IFS('Paraclinicos '!E2773="","",'Paraclinicos '!E2773="Oxigeno",2,'Paraclinicos '!E2773="Aire",0)</f>
        <v/>
      </c>
    </row>
    <row r="2839" spans="1:27" x14ac:dyDescent="0.25">
      <c r="A2839">
        <f>'Paraclinicos '!A2774</f>
        <v>0</v>
      </c>
      <c r="B2839" s="3">
        <f>'Paraclinicos '!R2774</f>
        <v>0</v>
      </c>
      <c r="C2839" t="str" cm="1">
        <f t="array" ref="C2839">_xlfn.IFS('Paraclinicos '!Q2774="","",'Paraclinicos '!Q2774&gt;60,3,'Paraclinicos '!Q2774&lt;=60,1)</f>
        <v/>
      </c>
      <c r="D2839" t="str">
        <f>IFERROR(IF(INDEX('BD Demog para scores enalazar'!BC$2:BC$3000,MATCH(Formulas!A2839,'BD Demog para scores enalazar'!A$2:A$3000,0))=0,"SI","NO"),"")</f>
        <v/>
      </c>
      <c r="E2839" t="str" cm="1">
        <f t="array" ref="E2839">_xlfn.IFS(D2839="","",D2839="SI",4,D2839="NO",1)</f>
        <v/>
      </c>
      <c r="F2839" t="str" cm="1">
        <f t="array" ref="F2839">_xlfn.IFS('Paraclinicos '!B2774="","",'Paraclinicos '!B2774&gt;1,1,'Paraclinicos '!B2774&lt;=1,3)</f>
        <v/>
      </c>
      <c r="G2839" t="str" cm="1">
        <f t="array" ref="G2839">_xlfn.IFS('Paraclinicos '!D2774="","",AND('Paraclinicos '!D2774&gt;=250,'Paraclinicos '!D2774&lt;=500),2,'Paraclinicos '!D2774&gt;500,3,'Paraclinicos '!D2774&lt;250,1)</f>
        <v/>
      </c>
      <c r="H2839" s="50" t="str">
        <f t="shared" si="133"/>
        <v/>
      </c>
      <c r="I2839" t="str" cm="1">
        <f t="array" ref="I2839">_xlfn.IFS('Paraclinicos '!Q2774="","",'Paraclinicos '!Q2774&gt;=65,1,'Paraclinicos '!Q2774&lt;65,0)</f>
        <v/>
      </c>
      <c r="J2839" t="str" cm="1">
        <f t="array" ref="J2839">_xlfn.IFS('Paraclinicos '!I2774="","",'Paraclinicos '!I2774&gt;7,1,'Paraclinicos '!I2774&lt;=7,0)</f>
        <v/>
      </c>
      <c r="K2839" t="str" cm="1">
        <f t="array" ref="K2839">_xlfn.IFS('Paraclinicos '!W2774="","",'Paraclinicos '!W2774&lt;=8,1,'Paraclinicos '!W2774&gt;8,0)</f>
        <v/>
      </c>
      <c r="L2839" t="str" cm="1">
        <f t="array" ref="L2839">_xlfn.IFS('Paraclinicos '!S2774="","",'Paraclinicos '!S2774&gt;=30,1,'Paraclinicos '!S2774&lt;30,0)</f>
        <v/>
      </c>
      <c r="M2839" t="str" cm="1">
        <f t="array" ref="M2839">_xlfn.IFS(OR('Paraclinicos '!T2774="",'Paraclinicos '!U2774=""),"",OR('Paraclinicos '!T2774&lt;=90,'Paraclinicos '!U2774&lt;=60),1,OR('Paraclinicos '!T2774&gt;90,'Paraclinicos '!U2774&gt;60),0)</f>
        <v/>
      </c>
      <c r="N2839" s="45" t="str">
        <f t="shared" si="134"/>
        <v/>
      </c>
      <c r="O2839" t="str" cm="1">
        <f t="array" ref="O2839">_xlfn.IFS(OR('Paraclinicos '!M2774="",'Paraclinicos '!N2774="",'Paraclinicos '!N2774=0),"",'Paraclinicos '!M2774/'Paraclinicos '!N2774&lt;100,4,'Paraclinicos '!M2774/'Paraclinicos '!N2774&lt;200,3,'Paraclinicos '!M2774/'Paraclinicos '!N2774&lt;300,2,'Paraclinicos '!M2774/'Paraclinicos '!N2774&lt;400,1,'Paraclinicos '!M2774/'Paraclinicos '!N2774&gt;=400,0)</f>
        <v/>
      </c>
      <c r="P2839" t="str" cm="1">
        <f t="array" ref="P2839">_xlfn.IFS('Paraclinicos '!C2774="","",'Paraclinicos '!C2774&lt;20,4,'Paraclinicos '!C2774&lt;50,3,'Paraclinicos '!C2774&lt;100,2,'Paraclinicos '!C2774&lt;150,1,'Paraclinicos '!C2774&gt;150,0)</f>
        <v/>
      </c>
      <c r="Q2839" t="str" cm="1">
        <f t="array" ref="Q2839">_xlfn.IFS('Paraclinicos '!O2774="","",'Paraclinicos '!O2774&lt;1.2,0,'Paraclinicos '!O2774&lt;2,1,'Paraclinicos '!O2774&lt;3.5,2,'Paraclinicos '!O2774&lt;5,3,'Paraclinicos '!O2774&gt;5,4)</f>
        <v/>
      </c>
      <c r="R2839" t="str" cm="1">
        <f t="array" ref="R2839">_xlfn.IFS('Paraclinicos '!J2774="","",'Paraclinicos '!J2774&lt;1.2,0,'Paraclinicos '!J2774&lt;2,1,'Paraclinicos '!J2774&lt;6,2,'Paraclinicos '!J2774&lt;12,3,'Paraclinicos '!J2774&gt;=12,4)</f>
        <v/>
      </c>
      <c r="S2839" t="str" cm="1">
        <f t="array" ref="S2839">_xlfn.IFS('Paraclinicos '!Y2774="","",'Paraclinicos '!Y2774&lt;70,1,'Paraclinicos '!Y2774&gt;=70,0)</f>
        <v/>
      </c>
      <c r="T2839" t="str" cm="1">
        <f t="array" ref="T2839">_xlfn.IFS('Paraclinicos '!W2774="","",'Paraclinicos '!W2774&lt;6,4,'Paraclinicos '!W2774&lt;10,3,'Paraclinicos '!W2774&lt;13,2,'Paraclinicos '!W2774&lt;15,1,'Paraclinicos '!W2774=15,0)</f>
        <v/>
      </c>
      <c r="U2839" s="54" t="str">
        <f t="shared" si="132"/>
        <v/>
      </c>
      <c r="V2839" t="str" cm="1">
        <f t="array" ref="V2839">_xlfn.IFS('Paraclinicos '!S2774="","",OR('Paraclinicos '!S2774&lt;=8,'Paraclinicos '!S2774&gt;=25),3,'Paraclinicos '!S2774&lt;12,1,'Paraclinicos '!S2774&lt;21,0,'Paraclinicos '!S2774&lt;25,2)</f>
        <v/>
      </c>
      <c r="W2839" t="str">
        <f>IFERROR(IF(INDEX('BD Demog para scores enalazar'!Y$2:'BD Demog para scores enalazar'!Y$3000,MATCH(Formulas!A2839,'BD Demog para scores enalazar'!A$2:'BD Demog para scores enalazar'!A$3000,0))=1,"SI","NO"),"")</f>
        <v/>
      </c>
      <c r="X2839" s="9" t="str">
        <f>IFERROR(IF(INDEX('BD Demog para scores enalazar'!AJ$2:'BD Demog para scores enalazar'!AJ$3000,MATCH(Formulas!A2839,'BD Demog para scores enalazar'!A$2:'BD Demog para scores enalazar'!A$3000,0))=1,"SI","NO"),"")</f>
        <v/>
      </c>
      <c r="Y2839" t="str" cm="1">
        <f t="array" ref="Y2839">IF(AND(W2839="NO",X2839="NO"),_xlfn.IFS('Paraclinicos '!K2774&lt;=91,3,'Paraclinicos '!K2774&lt;94,2,'Paraclinicos '!K2774&lt;96,1,'Paraclinicos '!K2774&gt;=96,0),"")</f>
        <v/>
      </c>
      <c r="Z2839" t="str" cm="1">
        <f t="array" ref="Z2839">IF(OR(W2839="SI",X2839="SI"),_xlfn.IFS(OR(AND('Paraclinicos '!K2775&lt;=83),AND('Paraclinicos '!K2775&gt;=97,AA2839=2)),3,OR(AND('Paraclinicos '!K2775&lt;=86),AND('Paraclinicos '!K2775&gt;=94,AA2839=2)),2,OR(AND('Paraclinicos '!K2775&lt;=88),AND('Paraclinicos '!K2775&gt;=92,AA2839=2)),1,OR(AND('Paraclinicos '!K2775&gt;=88,'Paraclinicos '!K2775&lt;=92),AND('Paraclinicos '!K2775&gt;=93,AA2839=0)),0),"")</f>
        <v/>
      </c>
      <c r="AA2839" t="str" cm="1">
        <f t="array" ref="AA2839">_xlfn.IFS('Paraclinicos '!E2774="","",'Paraclinicos '!E2774="Oxigeno",2,'Paraclinicos '!E2774="Aire",0)</f>
        <v/>
      </c>
    </row>
    <row r="2840" spans="1:27" x14ac:dyDescent="0.25">
      <c r="A2840">
        <f>'Paraclinicos '!A2775</f>
        <v>0</v>
      </c>
      <c r="B2840" s="3">
        <f>'Paraclinicos '!R2775</f>
        <v>0</v>
      </c>
      <c r="C2840" t="str" cm="1">
        <f t="array" ref="C2840">_xlfn.IFS('Paraclinicos '!Q2775="","",'Paraclinicos '!Q2775&gt;60,3,'Paraclinicos '!Q2775&lt;=60,1)</f>
        <v/>
      </c>
      <c r="D2840" t="str">
        <f>IFERROR(IF(INDEX('BD Demog para scores enalazar'!BC$2:BC$3000,MATCH(Formulas!A2840,'BD Demog para scores enalazar'!A$2:A$3000,0))=0,"SI","NO"),"")</f>
        <v/>
      </c>
      <c r="E2840" t="str" cm="1">
        <f t="array" ref="E2840">_xlfn.IFS(D2840="","",D2840="SI",4,D2840="NO",1)</f>
        <v/>
      </c>
      <c r="F2840" t="str" cm="1">
        <f t="array" ref="F2840">_xlfn.IFS('Paraclinicos '!B2775="","",'Paraclinicos '!B2775&gt;1,1,'Paraclinicos '!B2775&lt;=1,3)</f>
        <v/>
      </c>
      <c r="G2840" t="str" cm="1">
        <f t="array" ref="G2840">_xlfn.IFS('Paraclinicos '!D2775="","",AND('Paraclinicos '!D2775&gt;=250,'Paraclinicos '!D2775&lt;=500),2,'Paraclinicos '!D2775&gt;500,3,'Paraclinicos '!D2775&lt;250,1)</f>
        <v/>
      </c>
      <c r="H2840" s="50" t="str">
        <f t="shared" si="133"/>
        <v/>
      </c>
      <c r="I2840" t="str" cm="1">
        <f t="array" ref="I2840">_xlfn.IFS('Paraclinicos '!Q2775="","",'Paraclinicos '!Q2775&gt;=65,1,'Paraclinicos '!Q2775&lt;65,0)</f>
        <v/>
      </c>
      <c r="J2840" t="str" cm="1">
        <f t="array" ref="J2840">_xlfn.IFS('Paraclinicos '!I2775="","",'Paraclinicos '!I2775&gt;7,1,'Paraclinicos '!I2775&lt;=7,0)</f>
        <v/>
      </c>
      <c r="K2840" t="str" cm="1">
        <f t="array" ref="K2840">_xlfn.IFS('Paraclinicos '!W2775="","",'Paraclinicos '!W2775&lt;=8,1,'Paraclinicos '!W2775&gt;8,0)</f>
        <v/>
      </c>
      <c r="L2840" t="str" cm="1">
        <f t="array" ref="L2840">_xlfn.IFS('Paraclinicos '!S2775="","",'Paraclinicos '!S2775&gt;=30,1,'Paraclinicos '!S2775&lt;30,0)</f>
        <v/>
      </c>
      <c r="M2840" t="str" cm="1">
        <f t="array" ref="M2840">_xlfn.IFS(OR('Paraclinicos '!T2775="",'Paraclinicos '!U2775=""),"",OR('Paraclinicos '!T2775&lt;=90,'Paraclinicos '!U2775&lt;=60),1,OR('Paraclinicos '!T2775&gt;90,'Paraclinicos '!U2775&gt;60),0)</f>
        <v/>
      </c>
      <c r="N2840" s="45" t="str">
        <f t="shared" si="134"/>
        <v/>
      </c>
      <c r="O2840" t="str" cm="1">
        <f t="array" ref="O2840">_xlfn.IFS(OR('Paraclinicos '!M2775="",'Paraclinicos '!N2775="",'Paraclinicos '!N2775=0),"",'Paraclinicos '!M2775/'Paraclinicos '!N2775&lt;100,4,'Paraclinicos '!M2775/'Paraclinicos '!N2775&lt;200,3,'Paraclinicos '!M2775/'Paraclinicos '!N2775&lt;300,2,'Paraclinicos '!M2775/'Paraclinicos '!N2775&lt;400,1,'Paraclinicos '!M2775/'Paraclinicos '!N2775&gt;=400,0)</f>
        <v/>
      </c>
      <c r="P2840" t="str" cm="1">
        <f t="array" ref="P2840">_xlfn.IFS('Paraclinicos '!C2775="","",'Paraclinicos '!C2775&lt;20,4,'Paraclinicos '!C2775&lt;50,3,'Paraclinicos '!C2775&lt;100,2,'Paraclinicos '!C2775&lt;150,1,'Paraclinicos '!C2775&gt;150,0)</f>
        <v/>
      </c>
      <c r="Q2840" t="str" cm="1">
        <f t="array" ref="Q2840">_xlfn.IFS('Paraclinicos '!O2775="","",'Paraclinicos '!O2775&lt;1.2,0,'Paraclinicos '!O2775&lt;2,1,'Paraclinicos '!O2775&lt;3.5,2,'Paraclinicos '!O2775&lt;5,3,'Paraclinicos '!O2775&gt;5,4)</f>
        <v/>
      </c>
      <c r="R2840" t="str" cm="1">
        <f t="array" ref="R2840">_xlfn.IFS('Paraclinicos '!J2775="","",'Paraclinicos '!J2775&lt;1.2,0,'Paraclinicos '!J2775&lt;2,1,'Paraclinicos '!J2775&lt;6,2,'Paraclinicos '!J2775&lt;12,3,'Paraclinicos '!J2775&gt;=12,4)</f>
        <v/>
      </c>
      <c r="S2840" t="str" cm="1">
        <f t="array" ref="S2840">_xlfn.IFS('Paraclinicos '!Y2775="","",'Paraclinicos '!Y2775&lt;70,1,'Paraclinicos '!Y2775&gt;=70,0)</f>
        <v/>
      </c>
      <c r="T2840" t="str" cm="1">
        <f t="array" ref="T2840">_xlfn.IFS('Paraclinicos '!W2775="","",'Paraclinicos '!W2775&lt;6,4,'Paraclinicos '!W2775&lt;10,3,'Paraclinicos '!W2775&lt;13,2,'Paraclinicos '!W2775&lt;15,1,'Paraclinicos '!W2775=15,0)</f>
        <v/>
      </c>
      <c r="U2840" s="54" t="str">
        <f t="shared" si="132"/>
        <v/>
      </c>
      <c r="V2840" t="str" cm="1">
        <f t="array" ref="V2840">_xlfn.IFS('Paraclinicos '!S2775="","",OR('Paraclinicos '!S2775&lt;=8,'Paraclinicos '!S2775&gt;=25),3,'Paraclinicos '!S2775&lt;12,1,'Paraclinicos '!S2775&lt;21,0,'Paraclinicos '!S2775&lt;25,2)</f>
        <v/>
      </c>
      <c r="W2840" t="str">
        <f>IFERROR(IF(INDEX('BD Demog para scores enalazar'!Y$2:'BD Demog para scores enalazar'!Y$3000,MATCH(Formulas!A2840,'BD Demog para scores enalazar'!A$2:'BD Demog para scores enalazar'!A$3000,0))=1,"SI","NO"),"")</f>
        <v/>
      </c>
      <c r="X2840" s="9" t="str">
        <f>IFERROR(IF(INDEX('BD Demog para scores enalazar'!AJ$2:'BD Demog para scores enalazar'!AJ$3000,MATCH(Formulas!A2840,'BD Demog para scores enalazar'!A$2:'BD Demog para scores enalazar'!A$3000,0))=1,"SI","NO"),"")</f>
        <v/>
      </c>
      <c r="Y2840" t="str" cm="1">
        <f t="array" ref="Y2840">IF(AND(W2840="NO",X2840="NO"),_xlfn.IFS('Paraclinicos '!K2775&lt;=91,3,'Paraclinicos '!K2775&lt;94,2,'Paraclinicos '!K2775&lt;96,1,'Paraclinicos '!K2775&gt;=96,0),"")</f>
        <v/>
      </c>
      <c r="Z2840" t="str" cm="1">
        <f t="array" ref="Z2840">IF(OR(W2840="SI",X2840="SI"),_xlfn.IFS(OR(AND('Paraclinicos '!K2776&lt;=83),AND('Paraclinicos '!K2776&gt;=97,AA2840=2)),3,OR(AND('Paraclinicos '!K2776&lt;=86),AND('Paraclinicos '!K2776&gt;=94,AA2840=2)),2,OR(AND('Paraclinicos '!K2776&lt;=88),AND('Paraclinicos '!K2776&gt;=92,AA2840=2)),1,OR(AND('Paraclinicos '!K2776&gt;=88,'Paraclinicos '!K2776&lt;=92),AND('Paraclinicos '!K2776&gt;=93,AA2840=0)),0),"")</f>
        <v/>
      </c>
      <c r="AA2840" t="str" cm="1">
        <f t="array" ref="AA2840">_xlfn.IFS('Paraclinicos '!E2775="","",'Paraclinicos '!E2775="Oxigeno",2,'Paraclinicos '!E2775="Aire",0)</f>
        <v/>
      </c>
    </row>
    <row r="2841" spans="1:27" x14ac:dyDescent="0.25">
      <c r="A2841">
        <f>'Paraclinicos '!A2776</f>
        <v>0</v>
      </c>
      <c r="B2841" s="3">
        <f>'Paraclinicos '!R2776</f>
        <v>0</v>
      </c>
      <c r="C2841" t="str" cm="1">
        <f t="array" ref="C2841">_xlfn.IFS('Paraclinicos '!Q2776="","",'Paraclinicos '!Q2776&gt;60,3,'Paraclinicos '!Q2776&lt;=60,1)</f>
        <v/>
      </c>
      <c r="D2841" t="str">
        <f>IFERROR(IF(INDEX('BD Demog para scores enalazar'!BC$2:BC$3000,MATCH(Formulas!A2841,'BD Demog para scores enalazar'!A$2:A$3000,0))=0,"SI","NO"),"")</f>
        <v/>
      </c>
      <c r="E2841" t="str" cm="1">
        <f t="array" ref="E2841">_xlfn.IFS(D2841="","",D2841="SI",4,D2841="NO",1)</f>
        <v/>
      </c>
      <c r="F2841" t="str" cm="1">
        <f t="array" ref="F2841">_xlfn.IFS('Paraclinicos '!B2776="","",'Paraclinicos '!B2776&gt;1,1,'Paraclinicos '!B2776&lt;=1,3)</f>
        <v/>
      </c>
      <c r="G2841" t="str" cm="1">
        <f t="array" ref="G2841">_xlfn.IFS('Paraclinicos '!D2776="","",AND('Paraclinicos '!D2776&gt;=250,'Paraclinicos '!D2776&lt;=500),2,'Paraclinicos '!D2776&gt;500,3,'Paraclinicos '!D2776&lt;250,1)</f>
        <v/>
      </c>
      <c r="H2841" s="50" t="str">
        <f t="shared" si="133"/>
        <v/>
      </c>
      <c r="I2841" t="str" cm="1">
        <f t="array" ref="I2841">_xlfn.IFS('Paraclinicos '!Q2776="","",'Paraclinicos '!Q2776&gt;=65,1,'Paraclinicos '!Q2776&lt;65,0)</f>
        <v/>
      </c>
      <c r="J2841" t="str" cm="1">
        <f t="array" ref="J2841">_xlfn.IFS('Paraclinicos '!I2776="","",'Paraclinicos '!I2776&gt;7,1,'Paraclinicos '!I2776&lt;=7,0)</f>
        <v/>
      </c>
      <c r="K2841" t="str" cm="1">
        <f t="array" ref="K2841">_xlfn.IFS('Paraclinicos '!W2776="","",'Paraclinicos '!W2776&lt;=8,1,'Paraclinicos '!W2776&gt;8,0)</f>
        <v/>
      </c>
      <c r="L2841" t="str" cm="1">
        <f t="array" ref="L2841">_xlfn.IFS('Paraclinicos '!S2776="","",'Paraclinicos '!S2776&gt;=30,1,'Paraclinicos '!S2776&lt;30,0)</f>
        <v/>
      </c>
      <c r="M2841" t="str" cm="1">
        <f t="array" ref="M2841">_xlfn.IFS(OR('Paraclinicos '!T2776="",'Paraclinicos '!U2776=""),"",OR('Paraclinicos '!T2776&lt;=90,'Paraclinicos '!U2776&lt;=60),1,OR('Paraclinicos '!T2776&gt;90,'Paraclinicos '!U2776&gt;60),0)</f>
        <v/>
      </c>
      <c r="N2841" s="45" t="str">
        <f t="shared" si="134"/>
        <v/>
      </c>
      <c r="O2841" t="str" cm="1">
        <f t="array" ref="O2841">_xlfn.IFS(OR('Paraclinicos '!M2776="",'Paraclinicos '!N2776="",'Paraclinicos '!N2776=0),"",'Paraclinicos '!M2776/'Paraclinicos '!N2776&lt;100,4,'Paraclinicos '!M2776/'Paraclinicos '!N2776&lt;200,3,'Paraclinicos '!M2776/'Paraclinicos '!N2776&lt;300,2,'Paraclinicos '!M2776/'Paraclinicos '!N2776&lt;400,1,'Paraclinicos '!M2776/'Paraclinicos '!N2776&gt;=400,0)</f>
        <v/>
      </c>
      <c r="P2841" t="str" cm="1">
        <f t="array" ref="P2841">_xlfn.IFS('Paraclinicos '!C2776="","",'Paraclinicos '!C2776&lt;20,4,'Paraclinicos '!C2776&lt;50,3,'Paraclinicos '!C2776&lt;100,2,'Paraclinicos '!C2776&lt;150,1,'Paraclinicos '!C2776&gt;150,0)</f>
        <v/>
      </c>
      <c r="Q2841" t="str" cm="1">
        <f t="array" ref="Q2841">_xlfn.IFS('Paraclinicos '!O2776="","",'Paraclinicos '!O2776&lt;1.2,0,'Paraclinicos '!O2776&lt;2,1,'Paraclinicos '!O2776&lt;3.5,2,'Paraclinicos '!O2776&lt;5,3,'Paraclinicos '!O2776&gt;5,4)</f>
        <v/>
      </c>
      <c r="R2841" t="str" cm="1">
        <f t="array" ref="R2841">_xlfn.IFS('Paraclinicos '!J2776="","",'Paraclinicos '!J2776&lt;1.2,0,'Paraclinicos '!J2776&lt;2,1,'Paraclinicos '!J2776&lt;6,2,'Paraclinicos '!J2776&lt;12,3,'Paraclinicos '!J2776&gt;=12,4)</f>
        <v/>
      </c>
      <c r="S2841" t="str" cm="1">
        <f t="array" ref="S2841">_xlfn.IFS('Paraclinicos '!Y2776="","",'Paraclinicos '!Y2776&lt;70,1,'Paraclinicos '!Y2776&gt;=70,0)</f>
        <v/>
      </c>
      <c r="T2841" t="str" cm="1">
        <f t="array" ref="T2841">_xlfn.IFS('Paraclinicos '!W2776="","",'Paraclinicos '!W2776&lt;6,4,'Paraclinicos '!W2776&lt;10,3,'Paraclinicos '!W2776&lt;13,2,'Paraclinicos '!W2776&lt;15,1,'Paraclinicos '!W2776=15,0)</f>
        <v/>
      </c>
      <c r="U2841" s="54" t="str">
        <f t="shared" si="132"/>
        <v/>
      </c>
      <c r="V2841" t="str" cm="1">
        <f t="array" ref="V2841">_xlfn.IFS('Paraclinicos '!S2776="","",OR('Paraclinicos '!S2776&lt;=8,'Paraclinicos '!S2776&gt;=25),3,'Paraclinicos '!S2776&lt;12,1,'Paraclinicos '!S2776&lt;21,0,'Paraclinicos '!S2776&lt;25,2)</f>
        <v/>
      </c>
      <c r="W2841" t="str">
        <f>IFERROR(IF(INDEX('BD Demog para scores enalazar'!Y$2:'BD Demog para scores enalazar'!Y$3000,MATCH(Formulas!A2841,'BD Demog para scores enalazar'!A$2:'BD Demog para scores enalazar'!A$3000,0))=1,"SI","NO"),"")</f>
        <v/>
      </c>
      <c r="X2841" s="9" t="str">
        <f>IFERROR(IF(INDEX('BD Demog para scores enalazar'!AJ$2:'BD Demog para scores enalazar'!AJ$3000,MATCH(Formulas!A2841,'BD Demog para scores enalazar'!A$2:'BD Demog para scores enalazar'!A$3000,0))=1,"SI","NO"),"")</f>
        <v/>
      </c>
      <c r="Y2841" t="str" cm="1">
        <f t="array" ref="Y2841">IF(AND(W2841="NO",X2841="NO"),_xlfn.IFS('Paraclinicos '!K2776&lt;=91,3,'Paraclinicos '!K2776&lt;94,2,'Paraclinicos '!K2776&lt;96,1,'Paraclinicos '!K2776&gt;=96,0),"")</f>
        <v/>
      </c>
      <c r="Z2841" t="str" cm="1">
        <f t="array" ref="Z2841">IF(OR(W2841="SI",X2841="SI"),_xlfn.IFS(OR(AND('Paraclinicos '!K2777&lt;=83),AND('Paraclinicos '!K2777&gt;=97,AA2841=2)),3,OR(AND('Paraclinicos '!K2777&lt;=86),AND('Paraclinicos '!K2777&gt;=94,AA2841=2)),2,OR(AND('Paraclinicos '!K2777&lt;=88),AND('Paraclinicos '!K2777&gt;=92,AA2841=2)),1,OR(AND('Paraclinicos '!K2777&gt;=88,'Paraclinicos '!K2777&lt;=92),AND('Paraclinicos '!K2777&gt;=93,AA2841=0)),0),"")</f>
        <v/>
      </c>
      <c r="AA2841" t="str" cm="1">
        <f t="array" ref="AA2841">_xlfn.IFS('Paraclinicos '!E2776="","",'Paraclinicos '!E2776="Oxigeno",2,'Paraclinicos '!E2776="Aire",0)</f>
        <v/>
      </c>
    </row>
    <row r="2842" spans="1:27" x14ac:dyDescent="0.25">
      <c r="A2842">
        <f>'Paraclinicos '!A2777</f>
        <v>0</v>
      </c>
      <c r="B2842" s="3">
        <f>'Paraclinicos '!R2777</f>
        <v>0</v>
      </c>
      <c r="C2842" t="str" cm="1">
        <f t="array" ref="C2842">_xlfn.IFS('Paraclinicos '!Q2777="","",'Paraclinicos '!Q2777&gt;60,3,'Paraclinicos '!Q2777&lt;=60,1)</f>
        <v/>
      </c>
      <c r="D2842" t="str">
        <f>IFERROR(IF(INDEX('BD Demog para scores enalazar'!BC$2:BC$3000,MATCH(Formulas!A2842,'BD Demog para scores enalazar'!A$2:A$3000,0))=0,"SI","NO"),"")</f>
        <v/>
      </c>
      <c r="E2842" t="str" cm="1">
        <f t="array" ref="E2842">_xlfn.IFS(D2842="","",D2842="SI",4,D2842="NO",1)</f>
        <v/>
      </c>
      <c r="F2842" t="str" cm="1">
        <f t="array" ref="F2842">_xlfn.IFS('Paraclinicos '!B2777="","",'Paraclinicos '!B2777&gt;1,1,'Paraclinicos '!B2777&lt;=1,3)</f>
        <v/>
      </c>
      <c r="G2842" t="str" cm="1">
        <f t="array" ref="G2842">_xlfn.IFS('Paraclinicos '!D2777="","",AND('Paraclinicos '!D2777&gt;=250,'Paraclinicos '!D2777&lt;=500),2,'Paraclinicos '!D2777&gt;500,3,'Paraclinicos '!D2777&lt;250,1)</f>
        <v/>
      </c>
      <c r="H2842" s="50" t="str">
        <f t="shared" si="133"/>
        <v/>
      </c>
      <c r="I2842" t="str" cm="1">
        <f t="array" ref="I2842">_xlfn.IFS('Paraclinicos '!Q2777="","",'Paraclinicos '!Q2777&gt;=65,1,'Paraclinicos '!Q2777&lt;65,0)</f>
        <v/>
      </c>
      <c r="J2842" t="str" cm="1">
        <f t="array" ref="J2842">_xlfn.IFS('Paraclinicos '!I2777="","",'Paraclinicos '!I2777&gt;7,1,'Paraclinicos '!I2777&lt;=7,0)</f>
        <v/>
      </c>
      <c r="K2842" t="str" cm="1">
        <f t="array" ref="K2842">_xlfn.IFS('Paraclinicos '!W2777="","",'Paraclinicos '!W2777&lt;=8,1,'Paraclinicos '!W2777&gt;8,0)</f>
        <v/>
      </c>
      <c r="L2842" t="str" cm="1">
        <f t="array" ref="L2842">_xlfn.IFS('Paraclinicos '!S2777="","",'Paraclinicos '!S2777&gt;=30,1,'Paraclinicos '!S2777&lt;30,0)</f>
        <v/>
      </c>
      <c r="M2842" t="str" cm="1">
        <f t="array" ref="M2842">_xlfn.IFS(OR('Paraclinicos '!T2777="",'Paraclinicos '!U2777=""),"",OR('Paraclinicos '!T2777&lt;=90,'Paraclinicos '!U2777&lt;=60),1,OR('Paraclinicos '!T2777&gt;90,'Paraclinicos '!U2777&gt;60),0)</f>
        <v/>
      </c>
      <c r="N2842" s="45" t="str">
        <f t="shared" si="134"/>
        <v/>
      </c>
      <c r="O2842" t="str" cm="1">
        <f t="array" ref="O2842">_xlfn.IFS(OR('Paraclinicos '!M2777="",'Paraclinicos '!N2777="",'Paraclinicos '!N2777=0),"",'Paraclinicos '!M2777/'Paraclinicos '!N2777&lt;100,4,'Paraclinicos '!M2777/'Paraclinicos '!N2777&lt;200,3,'Paraclinicos '!M2777/'Paraclinicos '!N2777&lt;300,2,'Paraclinicos '!M2777/'Paraclinicos '!N2777&lt;400,1,'Paraclinicos '!M2777/'Paraclinicos '!N2777&gt;=400,0)</f>
        <v/>
      </c>
      <c r="P2842" t="str" cm="1">
        <f t="array" ref="P2842">_xlfn.IFS('Paraclinicos '!C2777="","",'Paraclinicos '!C2777&lt;20,4,'Paraclinicos '!C2777&lt;50,3,'Paraclinicos '!C2777&lt;100,2,'Paraclinicos '!C2777&lt;150,1,'Paraclinicos '!C2777&gt;150,0)</f>
        <v/>
      </c>
      <c r="Q2842" t="str" cm="1">
        <f t="array" ref="Q2842">_xlfn.IFS('Paraclinicos '!O2777="","",'Paraclinicos '!O2777&lt;1.2,0,'Paraclinicos '!O2777&lt;2,1,'Paraclinicos '!O2777&lt;3.5,2,'Paraclinicos '!O2777&lt;5,3,'Paraclinicos '!O2777&gt;5,4)</f>
        <v/>
      </c>
      <c r="R2842" t="str" cm="1">
        <f t="array" ref="R2842">_xlfn.IFS('Paraclinicos '!J2777="","",'Paraclinicos '!J2777&lt;1.2,0,'Paraclinicos '!J2777&lt;2,1,'Paraclinicos '!J2777&lt;6,2,'Paraclinicos '!J2777&lt;12,3,'Paraclinicos '!J2777&gt;=12,4)</f>
        <v/>
      </c>
      <c r="S2842" t="str" cm="1">
        <f t="array" ref="S2842">_xlfn.IFS('Paraclinicos '!Y2777="","",'Paraclinicos '!Y2777&lt;70,1,'Paraclinicos '!Y2777&gt;=70,0)</f>
        <v/>
      </c>
      <c r="T2842" t="str" cm="1">
        <f t="array" ref="T2842">_xlfn.IFS('Paraclinicos '!W2777="","",'Paraclinicos '!W2777&lt;6,4,'Paraclinicos '!W2777&lt;10,3,'Paraclinicos '!W2777&lt;13,2,'Paraclinicos '!W2777&lt;15,1,'Paraclinicos '!W2777=15,0)</f>
        <v/>
      </c>
      <c r="U2842" s="54" t="str">
        <f t="shared" si="132"/>
        <v/>
      </c>
      <c r="V2842" t="str" cm="1">
        <f t="array" ref="V2842">_xlfn.IFS('Paraclinicos '!S2777="","",OR('Paraclinicos '!S2777&lt;=8,'Paraclinicos '!S2777&gt;=25),3,'Paraclinicos '!S2777&lt;12,1,'Paraclinicos '!S2777&lt;21,0,'Paraclinicos '!S2777&lt;25,2)</f>
        <v/>
      </c>
      <c r="W2842" t="str">
        <f>IFERROR(IF(INDEX('BD Demog para scores enalazar'!Y$2:'BD Demog para scores enalazar'!Y$3000,MATCH(Formulas!A2842,'BD Demog para scores enalazar'!A$2:'BD Demog para scores enalazar'!A$3000,0))=1,"SI","NO"),"")</f>
        <v/>
      </c>
      <c r="X2842" s="9" t="str">
        <f>IFERROR(IF(INDEX('BD Demog para scores enalazar'!AJ$2:'BD Demog para scores enalazar'!AJ$3000,MATCH(Formulas!A2842,'BD Demog para scores enalazar'!A$2:'BD Demog para scores enalazar'!A$3000,0))=1,"SI","NO"),"")</f>
        <v/>
      </c>
      <c r="Y2842" t="str" cm="1">
        <f t="array" ref="Y2842">IF(AND(W2842="NO",X2842="NO"),_xlfn.IFS('Paraclinicos '!K2777&lt;=91,3,'Paraclinicos '!K2777&lt;94,2,'Paraclinicos '!K2777&lt;96,1,'Paraclinicos '!K2777&gt;=96,0),"")</f>
        <v/>
      </c>
      <c r="Z2842" t="str" cm="1">
        <f t="array" ref="Z2842">IF(OR(W2842="SI",X2842="SI"),_xlfn.IFS(OR(AND('Paraclinicos '!K2778&lt;=83),AND('Paraclinicos '!K2778&gt;=97,AA2842=2)),3,OR(AND('Paraclinicos '!K2778&lt;=86),AND('Paraclinicos '!K2778&gt;=94,AA2842=2)),2,OR(AND('Paraclinicos '!K2778&lt;=88),AND('Paraclinicos '!K2778&gt;=92,AA2842=2)),1,OR(AND('Paraclinicos '!K2778&gt;=88,'Paraclinicos '!K2778&lt;=92),AND('Paraclinicos '!K2778&gt;=93,AA2842=0)),0),"")</f>
        <v/>
      </c>
      <c r="AA2842" t="str" cm="1">
        <f t="array" ref="AA2842">_xlfn.IFS('Paraclinicos '!E2777="","",'Paraclinicos '!E2777="Oxigeno",2,'Paraclinicos '!E2777="Aire",0)</f>
        <v/>
      </c>
    </row>
    <row r="2843" spans="1:27" x14ac:dyDescent="0.25">
      <c r="A2843">
        <f>'Paraclinicos '!A2778</f>
        <v>0</v>
      </c>
      <c r="B2843" s="3">
        <f>'Paraclinicos '!R2778</f>
        <v>0</v>
      </c>
      <c r="C2843" t="str" cm="1">
        <f t="array" ref="C2843">_xlfn.IFS('Paraclinicos '!Q2778="","",'Paraclinicos '!Q2778&gt;60,3,'Paraclinicos '!Q2778&lt;=60,1)</f>
        <v/>
      </c>
      <c r="D2843" t="str">
        <f>IFERROR(IF(INDEX('BD Demog para scores enalazar'!BC$2:BC$3000,MATCH(Formulas!A2843,'BD Demog para scores enalazar'!A$2:A$3000,0))=0,"SI","NO"),"")</f>
        <v/>
      </c>
      <c r="E2843" t="str" cm="1">
        <f t="array" ref="E2843">_xlfn.IFS(D2843="","",D2843="SI",4,D2843="NO",1)</f>
        <v/>
      </c>
      <c r="F2843" t="str" cm="1">
        <f t="array" ref="F2843">_xlfn.IFS('Paraclinicos '!B2778="","",'Paraclinicos '!B2778&gt;1,1,'Paraclinicos '!B2778&lt;=1,3)</f>
        <v/>
      </c>
      <c r="G2843" t="str" cm="1">
        <f t="array" ref="G2843">_xlfn.IFS('Paraclinicos '!D2778="","",AND('Paraclinicos '!D2778&gt;=250,'Paraclinicos '!D2778&lt;=500),2,'Paraclinicos '!D2778&gt;500,3,'Paraclinicos '!D2778&lt;250,1)</f>
        <v/>
      </c>
      <c r="H2843" s="50" t="str">
        <f t="shared" si="133"/>
        <v/>
      </c>
      <c r="I2843" t="str" cm="1">
        <f t="array" ref="I2843">_xlfn.IFS('Paraclinicos '!Q2778="","",'Paraclinicos '!Q2778&gt;=65,1,'Paraclinicos '!Q2778&lt;65,0)</f>
        <v/>
      </c>
      <c r="J2843" t="str" cm="1">
        <f t="array" ref="J2843">_xlfn.IFS('Paraclinicos '!I2778="","",'Paraclinicos '!I2778&gt;7,1,'Paraclinicos '!I2778&lt;=7,0)</f>
        <v/>
      </c>
      <c r="K2843" t="str" cm="1">
        <f t="array" ref="K2843">_xlfn.IFS('Paraclinicos '!W2778="","",'Paraclinicos '!W2778&lt;=8,1,'Paraclinicos '!W2778&gt;8,0)</f>
        <v/>
      </c>
      <c r="L2843" t="str" cm="1">
        <f t="array" ref="L2843">_xlfn.IFS('Paraclinicos '!S2778="","",'Paraclinicos '!S2778&gt;=30,1,'Paraclinicos '!S2778&lt;30,0)</f>
        <v/>
      </c>
      <c r="M2843" t="str" cm="1">
        <f t="array" ref="M2843">_xlfn.IFS(OR('Paraclinicos '!T2778="",'Paraclinicos '!U2778=""),"",OR('Paraclinicos '!T2778&lt;=90,'Paraclinicos '!U2778&lt;=60),1,OR('Paraclinicos '!T2778&gt;90,'Paraclinicos '!U2778&gt;60),0)</f>
        <v/>
      </c>
      <c r="N2843" s="45" t="str">
        <f t="shared" si="134"/>
        <v/>
      </c>
      <c r="O2843" t="str" cm="1">
        <f t="array" ref="O2843">_xlfn.IFS(OR('Paraclinicos '!M2778="",'Paraclinicos '!N2778="",'Paraclinicos '!N2778=0),"",'Paraclinicos '!M2778/'Paraclinicos '!N2778&lt;100,4,'Paraclinicos '!M2778/'Paraclinicos '!N2778&lt;200,3,'Paraclinicos '!M2778/'Paraclinicos '!N2778&lt;300,2,'Paraclinicos '!M2778/'Paraclinicos '!N2778&lt;400,1,'Paraclinicos '!M2778/'Paraclinicos '!N2778&gt;=400,0)</f>
        <v/>
      </c>
      <c r="P2843" t="str" cm="1">
        <f t="array" ref="P2843">_xlfn.IFS('Paraclinicos '!C2778="","",'Paraclinicos '!C2778&lt;20,4,'Paraclinicos '!C2778&lt;50,3,'Paraclinicos '!C2778&lt;100,2,'Paraclinicos '!C2778&lt;150,1,'Paraclinicos '!C2778&gt;150,0)</f>
        <v/>
      </c>
      <c r="Q2843" t="str" cm="1">
        <f t="array" ref="Q2843">_xlfn.IFS('Paraclinicos '!O2778="","",'Paraclinicos '!O2778&lt;1.2,0,'Paraclinicos '!O2778&lt;2,1,'Paraclinicos '!O2778&lt;3.5,2,'Paraclinicos '!O2778&lt;5,3,'Paraclinicos '!O2778&gt;5,4)</f>
        <v/>
      </c>
      <c r="R2843" t="str" cm="1">
        <f t="array" ref="R2843">_xlfn.IFS('Paraclinicos '!J2778="","",'Paraclinicos '!J2778&lt;1.2,0,'Paraclinicos '!J2778&lt;2,1,'Paraclinicos '!J2778&lt;6,2,'Paraclinicos '!J2778&lt;12,3,'Paraclinicos '!J2778&gt;=12,4)</f>
        <v/>
      </c>
      <c r="S2843" t="str" cm="1">
        <f t="array" ref="S2843">_xlfn.IFS('Paraclinicos '!Y2778="","",'Paraclinicos '!Y2778&lt;70,1,'Paraclinicos '!Y2778&gt;=70,0)</f>
        <v/>
      </c>
      <c r="T2843" t="str" cm="1">
        <f t="array" ref="T2843">_xlfn.IFS('Paraclinicos '!W2778="","",'Paraclinicos '!W2778&lt;6,4,'Paraclinicos '!W2778&lt;10,3,'Paraclinicos '!W2778&lt;13,2,'Paraclinicos '!W2778&lt;15,1,'Paraclinicos '!W2778=15,0)</f>
        <v/>
      </c>
      <c r="U2843" s="54" t="str">
        <f t="shared" si="132"/>
        <v/>
      </c>
      <c r="V2843" t="str" cm="1">
        <f t="array" ref="V2843">_xlfn.IFS('Paraclinicos '!S2778="","",OR('Paraclinicos '!S2778&lt;=8,'Paraclinicos '!S2778&gt;=25),3,'Paraclinicos '!S2778&lt;12,1,'Paraclinicos '!S2778&lt;21,0,'Paraclinicos '!S2778&lt;25,2)</f>
        <v/>
      </c>
      <c r="W2843" t="str">
        <f>IFERROR(IF(INDEX('BD Demog para scores enalazar'!Y$2:'BD Demog para scores enalazar'!Y$3000,MATCH(Formulas!A2843,'BD Demog para scores enalazar'!A$2:'BD Demog para scores enalazar'!A$3000,0))=1,"SI","NO"),"")</f>
        <v/>
      </c>
      <c r="X2843" s="9" t="str">
        <f>IFERROR(IF(INDEX('BD Demog para scores enalazar'!AJ$2:'BD Demog para scores enalazar'!AJ$3000,MATCH(Formulas!A2843,'BD Demog para scores enalazar'!A$2:'BD Demog para scores enalazar'!A$3000,0))=1,"SI","NO"),"")</f>
        <v/>
      </c>
      <c r="Y2843" t="str" cm="1">
        <f t="array" ref="Y2843">IF(AND(W2843="NO",X2843="NO"),_xlfn.IFS('Paraclinicos '!K2778&lt;=91,3,'Paraclinicos '!K2778&lt;94,2,'Paraclinicos '!K2778&lt;96,1,'Paraclinicos '!K2778&gt;=96,0),"")</f>
        <v/>
      </c>
      <c r="Z2843" t="str" cm="1">
        <f t="array" ref="Z2843">IF(OR(W2843="SI",X2843="SI"),_xlfn.IFS(OR(AND('Paraclinicos '!K2779&lt;=83),AND('Paraclinicos '!K2779&gt;=97,AA2843=2)),3,OR(AND('Paraclinicos '!K2779&lt;=86),AND('Paraclinicos '!K2779&gt;=94,AA2843=2)),2,OR(AND('Paraclinicos '!K2779&lt;=88),AND('Paraclinicos '!K2779&gt;=92,AA2843=2)),1,OR(AND('Paraclinicos '!K2779&gt;=88,'Paraclinicos '!K2779&lt;=92),AND('Paraclinicos '!K2779&gt;=93,AA2843=0)),0),"")</f>
        <v/>
      </c>
      <c r="AA2843" t="str" cm="1">
        <f t="array" ref="AA2843">_xlfn.IFS('Paraclinicos '!E2778="","",'Paraclinicos '!E2778="Oxigeno",2,'Paraclinicos '!E2778="Aire",0)</f>
        <v/>
      </c>
    </row>
    <row r="2844" spans="1:27" x14ac:dyDescent="0.25">
      <c r="A2844">
        <f>'Paraclinicos '!A2779</f>
        <v>0</v>
      </c>
      <c r="B2844" s="3">
        <f>'Paraclinicos '!R2779</f>
        <v>0</v>
      </c>
      <c r="C2844" t="str" cm="1">
        <f t="array" ref="C2844">_xlfn.IFS('Paraclinicos '!Q2779="","",'Paraclinicos '!Q2779&gt;60,3,'Paraclinicos '!Q2779&lt;=60,1)</f>
        <v/>
      </c>
      <c r="D2844" t="str">
        <f>IFERROR(IF(INDEX('BD Demog para scores enalazar'!BC$2:BC$3000,MATCH(Formulas!A2844,'BD Demog para scores enalazar'!A$2:A$3000,0))=0,"SI","NO"),"")</f>
        <v/>
      </c>
      <c r="E2844" t="str" cm="1">
        <f t="array" ref="E2844">_xlfn.IFS(D2844="","",D2844="SI",4,D2844="NO",1)</f>
        <v/>
      </c>
      <c r="F2844" t="str" cm="1">
        <f t="array" ref="F2844">_xlfn.IFS('Paraclinicos '!B2779="","",'Paraclinicos '!B2779&gt;1,1,'Paraclinicos '!B2779&lt;=1,3)</f>
        <v/>
      </c>
      <c r="G2844" t="str" cm="1">
        <f t="array" ref="G2844">_xlfn.IFS('Paraclinicos '!D2779="","",AND('Paraclinicos '!D2779&gt;=250,'Paraclinicos '!D2779&lt;=500),2,'Paraclinicos '!D2779&gt;500,3,'Paraclinicos '!D2779&lt;250,1)</f>
        <v/>
      </c>
      <c r="H2844" s="50" t="str">
        <f t="shared" si="133"/>
        <v/>
      </c>
      <c r="I2844" t="str" cm="1">
        <f t="array" ref="I2844">_xlfn.IFS('Paraclinicos '!Q2779="","",'Paraclinicos '!Q2779&gt;=65,1,'Paraclinicos '!Q2779&lt;65,0)</f>
        <v/>
      </c>
      <c r="J2844" t="str" cm="1">
        <f t="array" ref="J2844">_xlfn.IFS('Paraclinicos '!I2779="","",'Paraclinicos '!I2779&gt;7,1,'Paraclinicos '!I2779&lt;=7,0)</f>
        <v/>
      </c>
      <c r="K2844" t="str" cm="1">
        <f t="array" ref="K2844">_xlfn.IFS('Paraclinicos '!W2779="","",'Paraclinicos '!W2779&lt;=8,1,'Paraclinicos '!W2779&gt;8,0)</f>
        <v/>
      </c>
      <c r="L2844" t="str" cm="1">
        <f t="array" ref="L2844">_xlfn.IFS('Paraclinicos '!S2779="","",'Paraclinicos '!S2779&gt;=30,1,'Paraclinicos '!S2779&lt;30,0)</f>
        <v/>
      </c>
      <c r="M2844" t="str" cm="1">
        <f t="array" ref="M2844">_xlfn.IFS(OR('Paraclinicos '!T2779="",'Paraclinicos '!U2779=""),"",OR('Paraclinicos '!T2779&lt;=90,'Paraclinicos '!U2779&lt;=60),1,OR('Paraclinicos '!T2779&gt;90,'Paraclinicos '!U2779&gt;60),0)</f>
        <v/>
      </c>
      <c r="N2844" s="45" t="str">
        <f t="shared" si="134"/>
        <v/>
      </c>
      <c r="O2844" t="str" cm="1">
        <f t="array" ref="O2844">_xlfn.IFS(OR('Paraclinicos '!M2779="",'Paraclinicos '!N2779="",'Paraclinicos '!N2779=0),"",'Paraclinicos '!M2779/'Paraclinicos '!N2779&lt;100,4,'Paraclinicos '!M2779/'Paraclinicos '!N2779&lt;200,3,'Paraclinicos '!M2779/'Paraclinicos '!N2779&lt;300,2,'Paraclinicos '!M2779/'Paraclinicos '!N2779&lt;400,1,'Paraclinicos '!M2779/'Paraclinicos '!N2779&gt;=400,0)</f>
        <v/>
      </c>
      <c r="P2844" t="str" cm="1">
        <f t="array" ref="P2844">_xlfn.IFS('Paraclinicos '!C2779="","",'Paraclinicos '!C2779&lt;20,4,'Paraclinicos '!C2779&lt;50,3,'Paraclinicos '!C2779&lt;100,2,'Paraclinicos '!C2779&lt;150,1,'Paraclinicos '!C2779&gt;150,0)</f>
        <v/>
      </c>
      <c r="Q2844" t="str" cm="1">
        <f t="array" ref="Q2844">_xlfn.IFS('Paraclinicos '!O2779="","",'Paraclinicos '!O2779&lt;1.2,0,'Paraclinicos '!O2779&lt;2,1,'Paraclinicos '!O2779&lt;3.5,2,'Paraclinicos '!O2779&lt;5,3,'Paraclinicos '!O2779&gt;5,4)</f>
        <v/>
      </c>
      <c r="R2844" t="str" cm="1">
        <f t="array" ref="R2844">_xlfn.IFS('Paraclinicos '!J2779="","",'Paraclinicos '!J2779&lt;1.2,0,'Paraclinicos '!J2779&lt;2,1,'Paraclinicos '!J2779&lt;6,2,'Paraclinicos '!J2779&lt;12,3,'Paraclinicos '!J2779&gt;=12,4)</f>
        <v/>
      </c>
      <c r="S2844" t="str" cm="1">
        <f t="array" ref="S2844">_xlfn.IFS('Paraclinicos '!Y2779="","",'Paraclinicos '!Y2779&lt;70,1,'Paraclinicos '!Y2779&gt;=70,0)</f>
        <v/>
      </c>
      <c r="T2844" t="str" cm="1">
        <f t="array" ref="T2844">_xlfn.IFS('Paraclinicos '!W2779="","",'Paraclinicos '!W2779&lt;6,4,'Paraclinicos '!W2779&lt;10,3,'Paraclinicos '!W2779&lt;13,2,'Paraclinicos '!W2779&lt;15,1,'Paraclinicos '!W2779=15,0)</f>
        <v/>
      </c>
      <c r="U2844" s="54" t="str">
        <f t="shared" si="132"/>
        <v/>
      </c>
      <c r="V2844" t="str" cm="1">
        <f t="array" ref="V2844">_xlfn.IFS('Paraclinicos '!S2779="","",OR('Paraclinicos '!S2779&lt;=8,'Paraclinicos '!S2779&gt;=25),3,'Paraclinicos '!S2779&lt;12,1,'Paraclinicos '!S2779&lt;21,0,'Paraclinicos '!S2779&lt;25,2)</f>
        <v/>
      </c>
      <c r="W2844" t="str">
        <f>IFERROR(IF(INDEX('BD Demog para scores enalazar'!Y$2:'BD Demog para scores enalazar'!Y$3000,MATCH(Formulas!A2844,'BD Demog para scores enalazar'!A$2:'BD Demog para scores enalazar'!A$3000,0))=1,"SI","NO"),"")</f>
        <v/>
      </c>
      <c r="X2844" s="9" t="str">
        <f>IFERROR(IF(INDEX('BD Demog para scores enalazar'!AJ$2:'BD Demog para scores enalazar'!AJ$3000,MATCH(Formulas!A2844,'BD Demog para scores enalazar'!A$2:'BD Demog para scores enalazar'!A$3000,0))=1,"SI","NO"),"")</f>
        <v/>
      </c>
      <c r="Y2844" t="str" cm="1">
        <f t="array" ref="Y2844">IF(AND(W2844="NO",X2844="NO"),_xlfn.IFS('Paraclinicos '!K2779&lt;=91,3,'Paraclinicos '!K2779&lt;94,2,'Paraclinicos '!K2779&lt;96,1,'Paraclinicos '!K2779&gt;=96,0),"")</f>
        <v/>
      </c>
      <c r="Z2844" t="str" cm="1">
        <f t="array" ref="Z2844">IF(OR(W2844="SI",X2844="SI"),_xlfn.IFS(OR(AND('Paraclinicos '!K2780&lt;=83),AND('Paraclinicos '!K2780&gt;=97,AA2844=2)),3,OR(AND('Paraclinicos '!K2780&lt;=86),AND('Paraclinicos '!K2780&gt;=94,AA2844=2)),2,OR(AND('Paraclinicos '!K2780&lt;=88),AND('Paraclinicos '!K2780&gt;=92,AA2844=2)),1,OR(AND('Paraclinicos '!K2780&gt;=88,'Paraclinicos '!K2780&lt;=92),AND('Paraclinicos '!K2780&gt;=93,AA2844=0)),0),"")</f>
        <v/>
      </c>
      <c r="AA2844" t="str" cm="1">
        <f t="array" ref="AA2844">_xlfn.IFS('Paraclinicos '!E2779="","",'Paraclinicos '!E2779="Oxigeno",2,'Paraclinicos '!E2779="Aire",0)</f>
        <v/>
      </c>
    </row>
    <row r="2845" spans="1:27" x14ac:dyDescent="0.25">
      <c r="A2845">
        <f>'Paraclinicos '!A2780</f>
        <v>0</v>
      </c>
      <c r="B2845" s="3">
        <f>'Paraclinicos '!R2780</f>
        <v>0</v>
      </c>
      <c r="C2845" t="str" cm="1">
        <f t="array" ref="C2845">_xlfn.IFS('Paraclinicos '!Q2780="","",'Paraclinicos '!Q2780&gt;60,3,'Paraclinicos '!Q2780&lt;=60,1)</f>
        <v/>
      </c>
      <c r="D2845" t="str">
        <f>IFERROR(IF(INDEX('BD Demog para scores enalazar'!BC$2:BC$3000,MATCH(Formulas!A2845,'BD Demog para scores enalazar'!A$2:A$3000,0))=0,"SI","NO"),"")</f>
        <v/>
      </c>
      <c r="E2845" t="str" cm="1">
        <f t="array" ref="E2845">_xlfn.IFS(D2845="","",D2845="SI",4,D2845="NO",1)</f>
        <v/>
      </c>
      <c r="F2845" t="str" cm="1">
        <f t="array" ref="F2845">_xlfn.IFS('Paraclinicos '!B2780="","",'Paraclinicos '!B2780&gt;1,1,'Paraclinicos '!B2780&lt;=1,3)</f>
        <v/>
      </c>
      <c r="G2845" t="str" cm="1">
        <f t="array" ref="G2845">_xlfn.IFS('Paraclinicos '!D2780="","",AND('Paraclinicos '!D2780&gt;=250,'Paraclinicos '!D2780&lt;=500),2,'Paraclinicos '!D2780&gt;500,3,'Paraclinicos '!D2780&lt;250,1)</f>
        <v/>
      </c>
      <c r="H2845" s="50" t="str">
        <f t="shared" si="133"/>
        <v/>
      </c>
      <c r="I2845" t="str" cm="1">
        <f t="array" ref="I2845">_xlfn.IFS('Paraclinicos '!Q2780="","",'Paraclinicos '!Q2780&gt;=65,1,'Paraclinicos '!Q2780&lt;65,0)</f>
        <v/>
      </c>
      <c r="J2845" t="str" cm="1">
        <f t="array" ref="J2845">_xlfn.IFS('Paraclinicos '!I2780="","",'Paraclinicos '!I2780&gt;7,1,'Paraclinicos '!I2780&lt;=7,0)</f>
        <v/>
      </c>
      <c r="K2845" t="str" cm="1">
        <f t="array" ref="K2845">_xlfn.IFS('Paraclinicos '!W2780="","",'Paraclinicos '!W2780&lt;=8,1,'Paraclinicos '!W2780&gt;8,0)</f>
        <v/>
      </c>
      <c r="L2845" t="str" cm="1">
        <f t="array" ref="L2845">_xlfn.IFS('Paraclinicos '!S2780="","",'Paraclinicos '!S2780&gt;=30,1,'Paraclinicos '!S2780&lt;30,0)</f>
        <v/>
      </c>
      <c r="M2845" t="str" cm="1">
        <f t="array" ref="M2845">_xlfn.IFS(OR('Paraclinicos '!T2780="",'Paraclinicos '!U2780=""),"",OR('Paraclinicos '!T2780&lt;=90,'Paraclinicos '!U2780&lt;=60),1,OR('Paraclinicos '!T2780&gt;90,'Paraclinicos '!U2780&gt;60),0)</f>
        <v/>
      </c>
      <c r="N2845" s="45" t="str">
        <f t="shared" si="134"/>
        <v/>
      </c>
      <c r="O2845" t="str" cm="1">
        <f t="array" ref="O2845">_xlfn.IFS(OR('Paraclinicos '!M2780="",'Paraclinicos '!N2780="",'Paraclinicos '!N2780=0),"",'Paraclinicos '!M2780/'Paraclinicos '!N2780&lt;100,4,'Paraclinicos '!M2780/'Paraclinicos '!N2780&lt;200,3,'Paraclinicos '!M2780/'Paraclinicos '!N2780&lt;300,2,'Paraclinicos '!M2780/'Paraclinicos '!N2780&lt;400,1,'Paraclinicos '!M2780/'Paraclinicos '!N2780&gt;=400,0)</f>
        <v/>
      </c>
      <c r="P2845" t="str" cm="1">
        <f t="array" ref="P2845">_xlfn.IFS('Paraclinicos '!C2780="","",'Paraclinicos '!C2780&lt;20,4,'Paraclinicos '!C2780&lt;50,3,'Paraclinicos '!C2780&lt;100,2,'Paraclinicos '!C2780&lt;150,1,'Paraclinicos '!C2780&gt;150,0)</f>
        <v/>
      </c>
      <c r="Q2845" t="str" cm="1">
        <f t="array" ref="Q2845">_xlfn.IFS('Paraclinicos '!O2780="","",'Paraclinicos '!O2780&lt;1.2,0,'Paraclinicos '!O2780&lt;2,1,'Paraclinicos '!O2780&lt;3.5,2,'Paraclinicos '!O2780&lt;5,3,'Paraclinicos '!O2780&gt;5,4)</f>
        <v/>
      </c>
      <c r="R2845" t="str" cm="1">
        <f t="array" ref="R2845">_xlfn.IFS('Paraclinicos '!J2780="","",'Paraclinicos '!J2780&lt;1.2,0,'Paraclinicos '!J2780&lt;2,1,'Paraclinicos '!J2780&lt;6,2,'Paraclinicos '!J2780&lt;12,3,'Paraclinicos '!J2780&gt;=12,4)</f>
        <v/>
      </c>
      <c r="S2845" t="str" cm="1">
        <f t="array" ref="S2845">_xlfn.IFS('Paraclinicos '!Y2780="","",'Paraclinicos '!Y2780&lt;70,1,'Paraclinicos '!Y2780&gt;=70,0)</f>
        <v/>
      </c>
      <c r="T2845" t="str" cm="1">
        <f t="array" ref="T2845">_xlfn.IFS('Paraclinicos '!W2780="","",'Paraclinicos '!W2780&lt;6,4,'Paraclinicos '!W2780&lt;10,3,'Paraclinicos '!W2780&lt;13,2,'Paraclinicos '!W2780&lt;15,1,'Paraclinicos '!W2780=15,0)</f>
        <v/>
      </c>
      <c r="U2845" s="54" t="str">
        <f t="shared" si="132"/>
        <v/>
      </c>
      <c r="V2845" t="str" cm="1">
        <f t="array" ref="V2845">_xlfn.IFS('Paraclinicos '!S2780="","",OR('Paraclinicos '!S2780&lt;=8,'Paraclinicos '!S2780&gt;=25),3,'Paraclinicos '!S2780&lt;12,1,'Paraclinicos '!S2780&lt;21,0,'Paraclinicos '!S2780&lt;25,2)</f>
        <v/>
      </c>
      <c r="W2845" t="str">
        <f>IFERROR(IF(INDEX('BD Demog para scores enalazar'!Y$2:'BD Demog para scores enalazar'!Y$3000,MATCH(Formulas!A2845,'BD Demog para scores enalazar'!A$2:'BD Demog para scores enalazar'!A$3000,0))=1,"SI","NO"),"")</f>
        <v/>
      </c>
      <c r="X2845" s="9" t="str">
        <f>IFERROR(IF(INDEX('BD Demog para scores enalazar'!AJ$2:'BD Demog para scores enalazar'!AJ$3000,MATCH(Formulas!A2845,'BD Demog para scores enalazar'!A$2:'BD Demog para scores enalazar'!A$3000,0))=1,"SI","NO"),"")</f>
        <v/>
      </c>
      <c r="Y2845" t="str" cm="1">
        <f t="array" ref="Y2845">IF(AND(W2845="NO",X2845="NO"),_xlfn.IFS('Paraclinicos '!K2780&lt;=91,3,'Paraclinicos '!K2780&lt;94,2,'Paraclinicos '!K2780&lt;96,1,'Paraclinicos '!K2780&gt;=96,0),"")</f>
        <v/>
      </c>
      <c r="Z2845" t="str" cm="1">
        <f t="array" ref="Z2845">IF(OR(W2845="SI",X2845="SI"),_xlfn.IFS(OR(AND('Paraclinicos '!K2781&lt;=83),AND('Paraclinicos '!K2781&gt;=97,AA2845=2)),3,OR(AND('Paraclinicos '!K2781&lt;=86),AND('Paraclinicos '!K2781&gt;=94,AA2845=2)),2,OR(AND('Paraclinicos '!K2781&lt;=88),AND('Paraclinicos '!K2781&gt;=92,AA2845=2)),1,OR(AND('Paraclinicos '!K2781&gt;=88,'Paraclinicos '!K2781&lt;=92),AND('Paraclinicos '!K2781&gt;=93,AA2845=0)),0),"")</f>
        <v/>
      </c>
      <c r="AA2845" t="str" cm="1">
        <f t="array" ref="AA2845">_xlfn.IFS('Paraclinicos '!E2780="","",'Paraclinicos '!E2780="Oxigeno",2,'Paraclinicos '!E2780="Aire",0)</f>
        <v/>
      </c>
    </row>
    <row r="2846" spans="1:27" x14ac:dyDescent="0.25">
      <c r="A2846">
        <f>'Paraclinicos '!A2781</f>
        <v>0</v>
      </c>
      <c r="B2846" s="3">
        <f>'Paraclinicos '!R2781</f>
        <v>0</v>
      </c>
      <c r="C2846" t="str" cm="1">
        <f t="array" ref="C2846">_xlfn.IFS('Paraclinicos '!Q2781="","",'Paraclinicos '!Q2781&gt;60,3,'Paraclinicos '!Q2781&lt;=60,1)</f>
        <v/>
      </c>
      <c r="D2846" t="str">
        <f>IFERROR(IF(INDEX('BD Demog para scores enalazar'!BC$2:BC$3000,MATCH(Formulas!A2846,'BD Demog para scores enalazar'!A$2:A$3000,0))=0,"SI","NO"),"")</f>
        <v/>
      </c>
      <c r="E2846" t="str" cm="1">
        <f t="array" ref="E2846">_xlfn.IFS(D2846="","",D2846="SI",4,D2846="NO",1)</f>
        <v/>
      </c>
      <c r="F2846" t="str" cm="1">
        <f t="array" ref="F2846">_xlfn.IFS('Paraclinicos '!B2781="","",'Paraclinicos '!B2781&gt;1,1,'Paraclinicos '!B2781&lt;=1,3)</f>
        <v/>
      </c>
      <c r="G2846" t="str" cm="1">
        <f t="array" ref="G2846">_xlfn.IFS('Paraclinicos '!D2781="","",AND('Paraclinicos '!D2781&gt;=250,'Paraclinicos '!D2781&lt;=500),2,'Paraclinicos '!D2781&gt;500,3,'Paraclinicos '!D2781&lt;250,1)</f>
        <v/>
      </c>
      <c r="H2846" s="50" t="str">
        <f t="shared" si="133"/>
        <v/>
      </c>
      <c r="I2846" t="str" cm="1">
        <f t="array" ref="I2846">_xlfn.IFS('Paraclinicos '!Q2781="","",'Paraclinicos '!Q2781&gt;=65,1,'Paraclinicos '!Q2781&lt;65,0)</f>
        <v/>
      </c>
      <c r="J2846" t="str" cm="1">
        <f t="array" ref="J2846">_xlfn.IFS('Paraclinicos '!I2781="","",'Paraclinicos '!I2781&gt;7,1,'Paraclinicos '!I2781&lt;=7,0)</f>
        <v/>
      </c>
      <c r="K2846" t="str" cm="1">
        <f t="array" ref="K2846">_xlfn.IFS('Paraclinicos '!W2781="","",'Paraclinicos '!W2781&lt;=8,1,'Paraclinicos '!W2781&gt;8,0)</f>
        <v/>
      </c>
      <c r="L2846" t="str" cm="1">
        <f t="array" ref="L2846">_xlfn.IFS('Paraclinicos '!S2781="","",'Paraclinicos '!S2781&gt;=30,1,'Paraclinicos '!S2781&lt;30,0)</f>
        <v/>
      </c>
      <c r="M2846" t="str" cm="1">
        <f t="array" ref="M2846">_xlfn.IFS(OR('Paraclinicos '!T2781="",'Paraclinicos '!U2781=""),"",OR('Paraclinicos '!T2781&lt;=90,'Paraclinicos '!U2781&lt;=60),1,OR('Paraclinicos '!T2781&gt;90,'Paraclinicos '!U2781&gt;60),0)</f>
        <v/>
      </c>
      <c r="N2846" s="45" t="str">
        <f t="shared" si="134"/>
        <v/>
      </c>
      <c r="O2846" t="str" cm="1">
        <f t="array" ref="O2846">_xlfn.IFS(OR('Paraclinicos '!M2781="",'Paraclinicos '!N2781="",'Paraclinicos '!N2781=0),"",'Paraclinicos '!M2781/'Paraclinicos '!N2781&lt;100,4,'Paraclinicos '!M2781/'Paraclinicos '!N2781&lt;200,3,'Paraclinicos '!M2781/'Paraclinicos '!N2781&lt;300,2,'Paraclinicos '!M2781/'Paraclinicos '!N2781&lt;400,1,'Paraclinicos '!M2781/'Paraclinicos '!N2781&gt;=400,0)</f>
        <v/>
      </c>
      <c r="P2846" t="str" cm="1">
        <f t="array" ref="P2846">_xlfn.IFS('Paraclinicos '!C2781="","",'Paraclinicos '!C2781&lt;20,4,'Paraclinicos '!C2781&lt;50,3,'Paraclinicos '!C2781&lt;100,2,'Paraclinicos '!C2781&lt;150,1,'Paraclinicos '!C2781&gt;150,0)</f>
        <v/>
      </c>
      <c r="Q2846" t="str" cm="1">
        <f t="array" ref="Q2846">_xlfn.IFS('Paraclinicos '!O2781="","",'Paraclinicos '!O2781&lt;1.2,0,'Paraclinicos '!O2781&lt;2,1,'Paraclinicos '!O2781&lt;3.5,2,'Paraclinicos '!O2781&lt;5,3,'Paraclinicos '!O2781&gt;5,4)</f>
        <v/>
      </c>
      <c r="R2846" t="str" cm="1">
        <f t="array" ref="R2846">_xlfn.IFS('Paraclinicos '!J2781="","",'Paraclinicos '!J2781&lt;1.2,0,'Paraclinicos '!J2781&lt;2,1,'Paraclinicos '!J2781&lt;6,2,'Paraclinicos '!J2781&lt;12,3,'Paraclinicos '!J2781&gt;=12,4)</f>
        <v/>
      </c>
      <c r="S2846" t="str" cm="1">
        <f t="array" ref="S2846">_xlfn.IFS('Paraclinicos '!Y2781="","",'Paraclinicos '!Y2781&lt;70,1,'Paraclinicos '!Y2781&gt;=70,0)</f>
        <v/>
      </c>
      <c r="T2846" t="str" cm="1">
        <f t="array" ref="T2846">_xlfn.IFS('Paraclinicos '!W2781="","",'Paraclinicos '!W2781&lt;6,4,'Paraclinicos '!W2781&lt;10,3,'Paraclinicos '!W2781&lt;13,2,'Paraclinicos '!W2781&lt;15,1,'Paraclinicos '!W2781=15,0)</f>
        <v/>
      </c>
      <c r="U2846" s="54" t="str">
        <f t="shared" si="132"/>
        <v/>
      </c>
      <c r="V2846" t="str" cm="1">
        <f t="array" ref="V2846">_xlfn.IFS('Paraclinicos '!S2781="","",OR('Paraclinicos '!S2781&lt;=8,'Paraclinicos '!S2781&gt;=25),3,'Paraclinicos '!S2781&lt;12,1,'Paraclinicos '!S2781&lt;21,0,'Paraclinicos '!S2781&lt;25,2)</f>
        <v/>
      </c>
      <c r="W2846" t="str">
        <f>IFERROR(IF(INDEX('BD Demog para scores enalazar'!Y$2:'BD Demog para scores enalazar'!Y$3000,MATCH(Formulas!A2846,'BD Demog para scores enalazar'!A$2:'BD Demog para scores enalazar'!A$3000,0))=1,"SI","NO"),"")</f>
        <v/>
      </c>
      <c r="X2846" s="9" t="str">
        <f>IFERROR(IF(INDEX('BD Demog para scores enalazar'!AJ$2:'BD Demog para scores enalazar'!AJ$3000,MATCH(Formulas!A2846,'BD Demog para scores enalazar'!A$2:'BD Demog para scores enalazar'!A$3000,0))=1,"SI","NO"),"")</f>
        <v/>
      </c>
      <c r="Y2846" t="str" cm="1">
        <f t="array" ref="Y2846">IF(AND(W2846="NO",X2846="NO"),_xlfn.IFS('Paraclinicos '!K2781&lt;=91,3,'Paraclinicos '!K2781&lt;94,2,'Paraclinicos '!K2781&lt;96,1,'Paraclinicos '!K2781&gt;=96,0),"")</f>
        <v/>
      </c>
      <c r="Z2846" t="str" cm="1">
        <f t="array" ref="Z2846">IF(OR(W2846="SI",X2846="SI"),_xlfn.IFS(OR(AND('Paraclinicos '!K2782&lt;=83),AND('Paraclinicos '!K2782&gt;=97,AA2846=2)),3,OR(AND('Paraclinicos '!K2782&lt;=86),AND('Paraclinicos '!K2782&gt;=94,AA2846=2)),2,OR(AND('Paraclinicos '!K2782&lt;=88),AND('Paraclinicos '!K2782&gt;=92,AA2846=2)),1,OR(AND('Paraclinicos '!K2782&gt;=88,'Paraclinicos '!K2782&lt;=92),AND('Paraclinicos '!K2782&gt;=93,AA2846=0)),0),"")</f>
        <v/>
      </c>
      <c r="AA2846" t="str" cm="1">
        <f t="array" ref="AA2846">_xlfn.IFS('Paraclinicos '!E2781="","",'Paraclinicos '!E2781="Oxigeno",2,'Paraclinicos '!E2781="Aire",0)</f>
        <v/>
      </c>
    </row>
    <row r="2847" spans="1:27" x14ac:dyDescent="0.25">
      <c r="A2847">
        <f>'Paraclinicos '!A2782</f>
        <v>0</v>
      </c>
      <c r="B2847" s="3">
        <f>'Paraclinicos '!R2782</f>
        <v>0</v>
      </c>
      <c r="C2847" t="str" cm="1">
        <f t="array" ref="C2847">_xlfn.IFS('Paraclinicos '!Q2782="","",'Paraclinicos '!Q2782&gt;60,3,'Paraclinicos '!Q2782&lt;=60,1)</f>
        <v/>
      </c>
      <c r="D2847" t="str">
        <f>IFERROR(IF(INDEX('BD Demog para scores enalazar'!BC$2:BC$3000,MATCH(Formulas!A2847,'BD Demog para scores enalazar'!A$2:A$3000,0))=0,"SI","NO"),"")</f>
        <v/>
      </c>
      <c r="E2847" t="str" cm="1">
        <f t="array" ref="E2847">_xlfn.IFS(D2847="","",D2847="SI",4,D2847="NO",1)</f>
        <v/>
      </c>
      <c r="F2847" t="str" cm="1">
        <f t="array" ref="F2847">_xlfn.IFS('Paraclinicos '!B2782="","",'Paraclinicos '!B2782&gt;1,1,'Paraclinicos '!B2782&lt;=1,3)</f>
        <v/>
      </c>
      <c r="G2847" t="str" cm="1">
        <f t="array" ref="G2847">_xlfn.IFS('Paraclinicos '!D2782="","",AND('Paraclinicos '!D2782&gt;=250,'Paraclinicos '!D2782&lt;=500),2,'Paraclinicos '!D2782&gt;500,3,'Paraclinicos '!D2782&lt;250,1)</f>
        <v/>
      </c>
      <c r="H2847" s="50" t="str">
        <f t="shared" si="133"/>
        <v/>
      </c>
      <c r="I2847" t="str" cm="1">
        <f t="array" ref="I2847">_xlfn.IFS('Paraclinicos '!Q2782="","",'Paraclinicos '!Q2782&gt;=65,1,'Paraclinicos '!Q2782&lt;65,0)</f>
        <v/>
      </c>
      <c r="J2847" t="str" cm="1">
        <f t="array" ref="J2847">_xlfn.IFS('Paraclinicos '!I2782="","",'Paraclinicos '!I2782&gt;7,1,'Paraclinicos '!I2782&lt;=7,0)</f>
        <v/>
      </c>
      <c r="K2847" t="str" cm="1">
        <f t="array" ref="K2847">_xlfn.IFS('Paraclinicos '!W2782="","",'Paraclinicos '!W2782&lt;=8,1,'Paraclinicos '!W2782&gt;8,0)</f>
        <v/>
      </c>
      <c r="L2847" t="str" cm="1">
        <f t="array" ref="L2847">_xlfn.IFS('Paraclinicos '!S2782="","",'Paraclinicos '!S2782&gt;=30,1,'Paraclinicos '!S2782&lt;30,0)</f>
        <v/>
      </c>
      <c r="M2847" t="str" cm="1">
        <f t="array" ref="M2847">_xlfn.IFS(OR('Paraclinicos '!T2782="",'Paraclinicos '!U2782=""),"",OR('Paraclinicos '!T2782&lt;=90,'Paraclinicos '!U2782&lt;=60),1,OR('Paraclinicos '!T2782&gt;90,'Paraclinicos '!U2782&gt;60),0)</f>
        <v/>
      </c>
      <c r="N2847" s="45" t="str">
        <f t="shared" si="134"/>
        <v/>
      </c>
      <c r="O2847" t="str" cm="1">
        <f t="array" ref="O2847">_xlfn.IFS(OR('Paraclinicos '!M2782="",'Paraclinicos '!N2782="",'Paraclinicos '!N2782=0),"",'Paraclinicos '!M2782/'Paraclinicos '!N2782&lt;100,4,'Paraclinicos '!M2782/'Paraclinicos '!N2782&lt;200,3,'Paraclinicos '!M2782/'Paraclinicos '!N2782&lt;300,2,'Paraclinicos '!M2782/'Paraclinicos '!N2782&lt;400,1,'Paraclinicos '!M2782/'Paraclinicos '!N2782&gt;=400,0)</f>
        <v/>
      </c>
      <c r="P2847" t="str" cm="1">
        <f t="array" ref="P2847">_xlfn.IFS('Paraclinicos '!C2782="","",'Paraclinicos '!C2782&lt;20,4,'Paraclinicos '!C2782&lt;50,3,'Paraclinicos '!C2782&lt;100,2,'Paraclinicos '!C2782&lt;150,1,'Paraclinicos '!C2782&gt;150,0)</f>
        <v/>
      </c>
      <c r="Q2847" t="str" cm="1">
        <f t="array" ref="Q2847">_xlfn.IFS('Paraclinicos '!O2782="","",'Paraclinicos '!O2782&lt;1.2,0,'Paraclinicos '!O2782&lt;2,1,'Paraclinicos '!O2782&lt;3.5,2,'Paraclinicos '!O2782&lt;5,3,'Paraclinicos '!O2782&gt;5,4)</f>
        <v/>
      </c>
      <c r="R2847" t="str" cm="1">
        <f t="array" ref="R2847">_xlfn.IFS('Paraclinicos '!J2782="","",'Paraclinicos '!J2782&lt;1.2,0,'Paraclinicos '!J2782&lt;2,1,'Paraclinicos '!J2782&lt;6,2,'Paraclinicos '!J2782&lt;12,3,'Paraclinicos '!J2782&gt;=12,4)</f>
        <v/>
      </c>
      <c r="S2847" t="str" cm="1">
        <f t="array" ref="S2847">_xlfn.IFS('Paraclinicos '!Y2782="","",'Paraclinicos '!Y2782&lt;70,1,'Paraclinicos '!Y2782&gt;=70,0)</f>
        <v/>
      </c>
      <c r="T2847" t="str" cm="1">
        <f t="array" ref="T2847">_xlfn.IFS('Paraclinicos '!W2782="","",'Paraclinicos '!W2782&lt;6,4,'Paraclinicos '!W2782&lt;10,3,'Paraclinicos '!W2782&lt;13,2,'Paraclinicos '!W2782&lt;15,1,'Paraclinicos '!W2782=15,0)</f>
        <v/>
      </c>
      <c r="U2847" s="54" t="str">
        <f t="shared" si="132"/>
        <v/>
      </c>
      <c r="V2847" t="str" cm="1">
        <f t="array" ref="V2847">_xlfn.IFS('Paraclinicos '!S2782="","",OR('Paraclinicos '!S2782&lt;=8,'Paraclinicos '!S2782&gt;=25),3,'Paraclinicos '!S2782&lt;12,1,'Paraclinicos '!S2782&lt;21,0,'Paraclinicos '!S2782&lt;25,2)</f>
        <v/>
      </c>
      <c r="W2847" t="str">
        <f>IFERROR(IF(INDEX('BD Demog para scores enalazar'!Y$2:'BD Demog para scores enalazar'!Y$3000,MATCH(Formulas!A2847,'BD Demog para scores enalazar'!A$2:'BD Demog para scores enalazar'!A$3000,0))=1,"SI","NO"),"")</f>
        <v/>
      </c>
      <c r="X2847" s="9" t="str">
        <f>IFERROR(IF(INDEX('BD Demog para scores enalazar'!AJ$2:'BD Demog para scores enalazar'!AJ$3000,MATCH(Formulas!A2847,'BD Demog para scores enalazar'!A$2:'BD Demog para scores enalazar'!A$3000,0))=1,"SI","NO"),"")</f>
        <v/>
      </c>
      <c r="Y2847" t="str" cm="1">
        <f t="array" ref="Y2847">IF(AND(W2847="NO",X2847="NO"),_xlfn.IFS('Paraclinicos '!K2782&lt;=91,3,'Paraclinicos '!K2782&lt;94,2,'Paraclinicos '!K2782&lt;96,1,'Paraclinicos '!K2782&gt;=96,0),"")</f>
        <v/>
      </c>
      <c r="Z2847" t="str" cm="1">
        <f t="array" ref="Z2847">IF(OR(W2847="SI",X2847="SI"),_xlfn.IFS(OR(AND('Paraclinicos '!K2783&lt;=83),AND('Paraclinicos '!K2783&gt;=97,AA2847=2)),3,OR(AND('Paraclinicos '!K2783&lt;=86),AND('Paraclinicos '!K2783&gt;=94,AA2847=2)),2,OR(AND('Paraclinicos '!K2783&lt;=88),AND('Paraclinicos '!K2783&gt;=92,AA2847=2)),1,OR(AND('Paraclinicos '!K2783&gt;=88,'Paraclinicos '!K2783&lt;=92),AND('Paraclinicos '!K2783&gt;=93,AA2847=0)),0),"")</f>
        <v/>
      </c>
      <c r="AA2847" t="str" cm="1">
        <f t="array" ref="AA2847">_xlfn.IFS('Paraclinicos '!E2782="","",'Paraclinicos '!E2782="Oxigeno",2,'Paraclinicos '!E2782="Aire",0)</f>
        <v/>
      </c>
    </row>
    <row r="2848" spans="1:27" x14ac:dyDescent="0.25">
      <c r="A2848">
        <f>'Paraclinicos '!A2783</f>
        <v>0</v>
      </c>
      <c r="B2848" s="3">
        <f>'Paraclinicos '!R2783</f>
        <v>0</v>
      </c>
      <c r="C2848" t="str" cm="1">
        <f t="array" ref="C2848">_xlfn.IFS('Paraclinicos '!Q2783="","",'Paraclinicos '!Q2783&gt;60,3,'Paraclinicos '!Q2783&lt;=60,1)</f>
        <v/>
      </c>
      <c r="D2848" t="str">
        <f>IFERROR(IF(INDEX('BD Demog para scores enalazar'!BC$2:BC$3000,MATCH(Formulas!A2848,'BD Demog para scores enalazar'!A$2:A$3000,0))=0,"SI","NO"),"")</f>
        <v/>
      </c>
      <c r="E2848" t="str" cm="1">
        <f t="array" ref="E2848">_xlfn.IFS(D2848="","",D2848="SI",4,D2848="NO",1)</f>
        <v/>
      </c>
      <c r="F2848" t="str" cm="1">
        <f t="array" ref="F2848">_xlfn.IFS('Paraclinicos '!B2783="","",'Paraclinicos '!B2783&gt;1,1,'Paraclinicos '!B2783&lt;=1,3)</f>
        <v/>
      </c>
      <c r="G2848" t="str" cm="1">
        <f t="array" ref="G2848">_xlfn.IFS('Paraclinicos '!D2783="","",AND('Paraclinicos '!D2783&gt;=250,'Paraclinicos '!D2783&lt;=500),2,'Paraclinicos '!D2783&gt;500,3,'Paraclinicos '!D2783&lt;250,1)</f>
        <v/>
      </c>
      <c r="H2848" s="50" t="str">
        <f t="shared" si="133"/>
        <v/>
      </c>
      <c r="I2848" t="str" cm="1">
        <f t="array" ref="I2848">_xlfn.IFS('Paraclinicos '!Q2783="","",'Paraclinicos '!Q2783&gt;=65,1,'Paraclinicos '!Q2783&lt;65,0)</f>
        <v/>
      </c>
      <c r="J2848" t="str" cm="1">
        <f t="array" ref="J2848">_xlfn.IFS('Paraclinicos '!I2783="","",'Paraclinicos '!I2783&gt;7,1,'Paraclinicos '!I2783&lt;=7,0)</f>
        <v/>
      </c>
      <c r="K2848" t="str" cm="1">
        <f t="array" ref="K2848">_xlfn.IFS('Paraclinicos '!W2783="","",'Paraclinicos '!W2783&lt;=8,1,'Paraclinicos '!W2783&gt;8,0)</f>
        <v/>
      </c>
      <c r="L2848" t="str" cm="1">
        <f t="array" ref="L2848">_xlfn.IFS('Paraclinicos '!S2783="","",'Paraclinicos '!S2783&gt;=30,1,'Paraclinicos '!S2783&lt;30,0)</f>
        <v/>
      </c>
      <c r="M2848" t="str" cm="1">
        <f t="array" ref="M2848">_xlfn.IFS(OR('Paraclinicos '!T2783="",'Paraclinicos '!U2783=""),"",OR('Paraclinicos '!T2783&lt;=90,'Paraclinicos '!U2783&lt;=60),1,OR('Paraclinicos '!T2783&gt;90,'Paraclinicos '!U2783&gt;60),0)</f>
        <v/>
      </c>
      <c r="N2848" s="45" t="str">
        <f t="shared" si="134"/>
        <v/>
      </c>
      <c r="O2848" t="str" cm="1">
        <f t="array" ref="O2848">_xlfn.IFS(OR('Paraclinicos '!M2783="",'Paraclinicos '!N2783="",'Paraclinicos '!N2783=0),"",'Paraclinicos '!M2783/'Paraclinicos '!N2783&lt;100,4,'Paraclinicos '!M2783/'Paraclinicos '!N2783&lt;200,3,'Paraclinicos '!M2783/'Paraclinicos '!N2783&lt;300,2,'Paraclinicos '!M2783/'Paraclinicos '!N2783&lt;400,1,'Paraclinicos '!M2783/'Paraclinicos '!N2783&gt;=400,0)</f>
        <v/>
      </c>
      <c r="P2848" t="str" cm="1">
        <f t="array" ref="P2848">_xlfn.IFS('Paraclinicos '!C2783="","",'Paraclinicos '!C2783&lt;20,4,'Paraclinicos '!C2783&lt;50,3,'Paraclinicos '!C2783&lt;100,2,'Paraclinicos '!C2783&lt;150,1,'Paraclinicos '!C2783&gt;150,0)</f>
        <v/>
      </c>
      <c r="Q2848" t="str" cm="1">
        <f t="array" ref="Q2848">_xlfn.IFS('Paraclinicos '!O2783="","",'Paraclinicos '!O2783&lt;1.2,0,'Paraclinicos '!O2783&lt;2,1,'Paraclinicos '!O2783&lt;3.5,2,'Paraclinicos '!O2783&lt;5,3,'Paraclinicos '!O2783&gt;5,4)</f>
        <v/>
      </c>
      <c r="R2848" t="str" cm="1">
        <f t="array" ref="R2848">_xlfn.IFS('Paraclinicos '!J2783="","",'Paraclinicos '!J2783&lt;1.2,0,'Paraclinicos '!J2783&lt;2,1,'Paraclinicos '!J2783&lt;6,2,'Paraclinicos '!J2783&lt;12,3,'Paraclinicos '!J2783&gt;=12,4)</f>
        <v/>
      </c>
      <c r="S2848" t="str" cm="1">
        <f t="array" ref="S2848">_xlfn.IFS('Paraclinicos '!Y2783="","",'Paraclinicos '!Y2783&lt;70,1,'Paraclinicos '!Y2783&gt;=70,0)</f>
        <v/>
      </c>
      <c r="T2848" t="str" cm="1">
        <f t="array" ref="T2848">_xlfn.IFS('Paraclinicos '!W2783="","",'Paraclinicos '!W2783&lt;6,4,'Paraclinicos '!W2783&lt;10,3,'Paraclinicos '!W2783&lt;13,2,'Paraclinicos '!W2783&lt;15,1,'Paraclinicos '!W2783=15,0)</f>
        <v/>
      </c>
      <c r="U2848" s="54" t="str">
        <f t="shared" si="132"/>
        <v/>
      </c>
      <c r="V2848" t="str" cm="1">
        <f t="array" ref="V2848">_xlfn.IFS('Paraclinicos '!S2783="","",OR('Paraclinicos '!S2783&lt;=8,'Paraclinicos '!S2783&gt;=25),3,'Paraclinicos '!S2783&lt;12,1,'Paraclinicos '!S2783&lt;21,0,'Paraclinicos '!S2783&lt;25,2)</f>
        <v/>
      </c>
      <c r="W2848" t="str">
        <f>IFERROR(IF(INDEX('BD Demog para scores enalazar'!Y$2:'BD Demog para scores enalazar'!Y$3000,MATCH(Formulas!A2848,'BD Demog para scores enalazar'!A$2:'BD Demog para scores enalazar'!A$3000,0))=1,"SI","NO"),"")</f>
        <v/>
      </c>
      <c r="X2848" s="9" t="str">
        <f>IFERROR(IF(INDEX('BD Demog para scores enalazar'!AJ$2:'BD Demog para scores enalazar'!AJ$3000,MATCH(Formulas!A2848,'BD Demog para scores enalazar'!A$2:'BD Demog para scores enalazar'!A$3000,0))=1,"SI","NO"),"")</f>
        <v/>
      </c>
      <c r="Y2848" t="str" cm="1">
        <f t="array" ref="Y2848">IF(AND(W2848="NO",X2848="NO"),_xlfn.IFS('Paraclinicos '!K2783&lt;=91,3,'Paraclinicos '!K2783&lt;94,2,'Paraclinicos '!K2783&lt;96,1,'Paraclinicos '!K2783&gt;=96,0),"")</f>
        <v/>
      </c>
      <c r="Z2848" t="str" cm="1">
        <f t="array" ref="Z2848">IF(OR(W2848="SI",X2848="SI"),_xlfn.IFS(OR(AND('Paraclinicos '!K2784&lt;=83),AND('Paraclinicos '!K2784&gt;=97,AA2848=2)),3,OR(AND('Paraclinicos '!K2784&lt;=86),AND('Paraclinicos '!K2784&gt;=94,AA2848=2)),2,OR(AND('Paraclinicos '!K2784&lt;=88),AND('Paraclinicos '!K2784&gt;=92,AA2848=2)),1,OR(AND('Paraclinicos '!K2784&gt;=88,'Paraclinicos '!K2784&lt;=92),AND('Paraclinicos '!K2784&gt;=93,AA2848=0)),0),"")</f>
        <v/>
      </c>
      <c r="AA2848" t="str" cm="1">
        <f t="array" ref="AA2848">_xlfn.IFS('Paraclinicos '!E2783="","",'Paraclinicos '!E2783="Oxigeno",2,'Paraclinicos '!E2783="Aire",0)</f>
        <v/>
      </c>
    </row>
    <row r="2849" spans="1:27" x14ac:dyDescent="0.25">
      <c r="A2849">
        <f>'Paraclinicos '!A2784</f>
        <v>0</v>
      </c>
      <c r="B2849" s="3">
        <f>'Paraclinicos '!R2784</f>
        <v>0</v>
      </c>
      <c r="C2849" t="str" cm="1">
        <f t="array" ref="C2849">_xlfn.IFS('Paraclinicos '!Q2784="","",'Paraclinicos '!Q2784&gt;60,3,'Paraclinicos '!Q2784&lt;=60,1)</f>
        <v/>
      </c>
      <c r="D2849" t="str">
        <f>IFERROR(IF(INDEX('BD Demog para scores enalazar'!BC$2:BC$3000,MATCH(Formulas!A2849,'BD Demog para scores enalazar'!A$2:A$3000,0))=0,"SI","NO"),"")</f>
        <v/>
      </c>
      <c r="E2849" t="str" cm="1">
        <f t="array" ref="E2849">_xlfn.IFS(D2849="","",D2849="SI",4,D2849="NO",1)</f>
        <v/>
      </c>
      <c r="F2849" t="str" cm="1">
        <f t="array" ref="F2849">_xlfn.IFS('Paraclinicos '!B2784="","",'Paraclinicos '!B2784&gt;1,1,'Paraclinicos '!B2784&lt;=1,3)</f>
        <v/>
      </c>
      <c r="G2849" t="str" cm="1">
        <f t="array" ref="G2849">_xlfn.IFS('Paraclinicos '!D2784="","",AND('Paraclinicos '!D2784&gt;=250,'Paraclinicos '!D2784&lt;=500),2,'Paraclinicos '!D2784&gt;500,3,'Paraclinicos '!D2784&lt;250,1)</f>
        <v/>
      </c>
      <c r="H2849" s="50" t="str">
        <f t="shared" si="133"/>
        <v/>
      </c>
      <c r="I2849" t="str" cm="1">
        <f t="array" ref="I2849">_xlfn.IFS('Paraclinicos '!Q2784="","",'Paraclinicos '!Q2784&gt;=65,1,'Paraclinicos '!Q2784&lt;65,0)</f>
        <v/>
      </c>
      <c r="J2849" t="str" cm="1">
        <f t="array" ref="J2849">_xlfn.IFS('Paraclinicos '!I2784="","",'Paraclinicos '!I2784&gt;7,1,'Paraclinicos '!I2784&lt;=7,0)</f>
        <v/>
      </c>
      <c r="K2849" t="str" cm="1">
        <f t="array" ref="K2849">_xlfn.IFS('Paraclinicos '!W2784="","",'Paraclinicos '!W2784&lt;=8,1,'Paraclinicos '!W2784&gt;8,0)</f>
        <v/>
      </c>
      <c r="L2849" t="str" cm="1">
        <f t="array" ref="L2849">_xlfn.IFS('Paraclinicos '!S2784="","",'Paraclinicos '!S2784&gt;=30,1,'Paraclinicos '!S2784&lt;30,0)</f>
        <v/>
      </c>
      <c r="M2849" t="str" cm="1">
        <f t="array" ref="M2849">_xlfn.IFS(OR('Paraclinicos '!T2784="",'Paraclinicos '!U2784=""),"",OR('Paraclinicos '!T2784&lt;=90,'Paraclinicos '!U2784&lt;=60),1,OR('Paraclinicos '!T2784&gt;90,'Paraclinicos '!U2784&gt;60),0)</f>
        <v/>
      </c>
      <c r="N2849" s="45" t="str">
        <f t="shared" si="134"/>
        <v/>
      </c>
      <c r="O2849" t="str" cm="1">
        <f t="array" ref="O2849">_xlfn.IFS(OR('Paraclinicos '!M2784="",'Paraclinicos '!N2784="",'Paraclinicos '!N2784=0),"",'Paraclinicos '!M2784/'Paraclinicos '!N2784&lt;100,4,'Paraclinicos '!M2784/'Paraclinicos '!N2784&lt;200,3,'Paraclinicos '!M2784/'Paraclinicos '!N2784&lt;300,2,'Paraclinicos '!M2784/'Paraclinicos '!N2784&lt;400,1,'Paraclinicos '!M2784/'Paraclinicos '!N2784&gt;=400,0)</f>
        <v/>
      </c>
      <c r="P2849" t="str" cm="1">
        <f t="array" ref="P2849">_xlfn.IFS('Paraclinicos '!C2784="","",'Paraclinicos '!C2784&lt;20,4,'Paraclinicos '!C2784&lt;50,3,'Paraclinicos '!C2784&lt;100,2,'Paraclinicos '!C2784&lt;150,1,'Paraclinicos '!C2784&gt;150,0)</f>
        <v/>
      </c>
      <c r="Q2849" t="str" cm="1">
        <f t="array" ref="Q2849">_xlfn.IFS('Paraclinicos '!O2784="","",'Paraclinicos '!O2784&lt;1.2,0,'Paraclinicos '!O2784&lt;2,1,'Paraclinicos '!O2784&lt;3.5,2,'Paraclinicos '!O2784&lt;5,3,'Paraclinicos '!O2784&gt;5,4)</f>
        <v/>
      </c>
      <c r="R2849" t="str" cm="1">
        <f t="array" ref="R2849">_xlfn.IFS('Paraclinicos '!J2784="","",'Paraclinicos '!J2784&lt;1.2,0,'Paraclinicos '!J2784&lt;2,1,'Paraclinicos '!J2784&lt;6,2,'Paraclinicos '!J2784&lt;12,3,'Paraclinicos '!J2784&gt;=12,4)</f>
        <v/>
      </c>
      <c r="S2849" t="str" cm="1">
        <f t="array" ref="S2849">_xlfn.IFS('Paraclinicos '!Y2784="","",'Paraclinicos '!Y2784&lt;70,1,'Paraclinicos '!Y2784&gt;=70,0)</f>
        <v/>
      </c>
      <c r="T2849" t="str" cm="1">
        <f t="array" ref="T2849">_xlfn.IFS('Paraclinicos '!W2784="","",'Paraclinicos '!W2784&lt;6,4,'Paraclinicos '!W2784&lt;10,3,'Paraclinicos '!W2784&lt;13,2,'Paraclinicos '!W2784&lt;15,1,'Paraclinicos '!W2784=15,0)</f>
        <v/>
      </c>
      <c r="U2849" s="54" t="str">
        <f t="shared" si="132"/>
        <v/>
      </c>
      <c r="V2849" t="str" cm="1">
        <f t="array" ref="V2849">_xlfn.IFS('Paraclinicos '!S2784="","",OR('Paraclinicos '!S2784&lt;=8,'Paraclinicos '!S2784&gt;=25),3,'Paraclinicos '!S2784&lt;12,1,'Paraclinicos '!S2784&lt;21,0,'Paraclinicos '!S2784&lt;25,2)</f>
        <v/>
      </c>
      <c r="W2849" t="str">
        <f>IFERROR(IF(INDEX('BD Demog para scores enalazar'!Y$2:'BD Demog para scores enalazar'!Y$3000,MATCH(Formulas!A2849,'BD Demog para scores enalazar'!A$2:'BD Demog para scores enalazar'!A$3000,0))=1,"SI","NO"),"")</f>
        <v/>
      </c>
      <c r="X2849" s="9" t="str">
        <f>IFERROR(IF(INDEX('BD Demog para scores enalazar'!AJ$2:'BD Demog para scores enalazar'!AJ$3000,MATCH(Formulas!A2849,'BD Demog para scores enalazar'!A$2:'BD Demog para scores enalazar'!A$3000,0))=1,"SI","NO"),"")</f>
        <v/>
      </c>
      <c r="Y2849" t="str" cm="1">
        <f t="array" ref="Y2849">IF(AND(W2849="NO",X2849="NO"),_xlfn.IFS('Paraclinicos '!K2784&lt;=91,3,'Paraclinicos '!K2784&lt;94,2,'Paraclinicos '!K2784&lt;96,1,'Paraclinicos '!K2784&gt;=96,0),"")</f>
        <v/>
      </c>
      <c r="Z2849" t="str" cm="1">
        <f t="array" ref="Z2849">IF(OR(W2849="SI",X2849="SI"),_xlfn.IFS(OR(AND('Paraclinicos '!K2785&lt;=83),AND('Paraclinicos '!K2785&gt;=97,AA2849=2)),3,OR(AND('Paraclinicos '!K2785&lt;=86),AND('Paraclinicos '!K2785&gt;=94,AA2849=2)),2,OR(AND('Paraclinicos '!K2785&lt;=88),AND('Paraclinicos '!K2785&gt;=92,AA2849=2)),1,OR(AND('Paraclinicos '!K2785&gt;=88,'Paraclinicos '!K2785&lt;=92),AND('Paraclinicos '!K2785&gt;=93,AA2849=0)),0),"")</f>
        <v/>
      </c>
      <c r="AA2849" t="str" cm="1">
        <f t="array" ref="AA2849">_xlfn.IFS('Paraclinicos '!E2784="","",'Paraclinicos '!E2784="Oxigeno",2,'Paraclinicos '!E2784="Aire",0)</f>
        <v/>
      </c>
    </row>
    <row r="2850" spans="1:27" x14ac:dyDescent="0.25">
      <c r="A2850">
        <f>'Paraclinicos '!A2785</f>
        <v>0</v>
      </c>
      <c r="B2850" s="3">
        <f>'Paraclinicos '!R2785</f>
        <v>0</v>
      </c>
      <c r="C2850" t="str" cm="1">
        <f t="array" ref="C2850">_xlfn.IFS('Paraclinicos '!Q2785="","",'Paraclinicos '!Q2785&gt;60,3,'Paraclinicos '!Q2785&lt;=60,1)</f>
        <v/>
      </c>
      <c r="D2850" t="str">
        <f>IFERROR(IF(INDEX('BD Demog para scores enalazar'!BC$2:BC$3000,MATCH(Formulas!A2850,'BD Demog para scores enalazar'!A$2:A$3000,0))=0,"SI","NO"),"")</f>
        <v/>
      </c>
      <c r="E2850" t="str" cm="1">
        <f t="array" ref="E2850">_xlfn.IFS(D2850="","",D2850="SI",4,D2850="NO",1)</f>
        <v/>
      </c>
      <c r="F2850" t="str" cm="1">
        <f t="array" ref="F2850">_xlfn.IFS('Paraclinicos '!B2785="","",'Paraclinicos '!B2785&gt;1,1,'Paraclinicos '!B2785&lt;=1,3)</f>
        <v/>
      </c>
      <c r="G2850" t="str" cm="1">
        <f t="array" ref="G2850">_xlfn.IFS('Paraclinicos '!D2785="","",AND('Paraclinicos '!D2785&gt;=250,'Paraclinicos '!D2785&lt;=500),2,'Paraclinicos '!D2785&gt;500,3,'Paraclinicos '!D2785&lt;250,1)</f>
        <v/>
      </c>
      <c r="H2850" s="50" t="str">
        <f t="shared" si="133"/>
        <v/>
      </c>
      <c r="I2850" t="str" cm="1">
        <f t="array" ref="I2850">_xlfn.IFS('Paraclinicos '!Q2785="","",'Paraclinicos '!Q2785&gt;=65,1,'Paraclinicos '!Q2785&lt;65,0)</f>
        <v/>
      </c>
      <c r="J2850" t="str" cm="1">
        <f t="array" ref="J2850">_xlfn.IFS('Paraclinicos '!I2785="","",'Paraclinicos '!I2785&gt;7,1,'Paraclinicos '!I2785&lt;=7,0)</f>
        <v/>
      </c>
      <c r="K2850" t="str" cm="1">
        <f t="array" ref="K2850">_xlfn.IFS('Paraclinicos '!W2785="","",'Paraclinicos '!W2785&lt;=8,1,'Paraclinicos '!W2785&gt;8,0)</f>
        <v/>
      </c>
      <c r="L2850" t="str" cm="1">
        <f t="array" ref="L2850">_xlfn.IFS('Paraclinicos '!S2785="","",'Paraclinicos '!S2785&gt;=30,1,'Paraclinicos '!S2785&lt;30,0)</f>
        <v/>
      </c>
      <c r="M2850" t="str" cm="1">
        <f t="array" ref="M2850">_xlfn.IFS(OR('Paraclinicos '!T2785="",'Paraclinicos '!U2785=""),"",OR('Paraclinicos '!T2785&lt;=90,'Paraclinicos '!U2785&lt;=60),1,OR('Paraclinicos '!T2785&gt;90,'Paraclinicos '!U2785&gt;60),0)</f>
        <v/>
      </c>
      <c r="N2850" s="45" t="str">
        <f t="shared" si="134"/>
        <v/>
      </c>
      <c r="O2850" t="str" cm="1">
        <f t="array" ref="O2850">_xlfn.IFS(OR('Paraclinicos '!M2785="",'Paraclinicos '!N2785="",'Paraclinicos '!N2785=0),"",'Paraclinicos '!M2785/'Paraclinicos '!N2785&lt;100,4,'Paraclinicos '!M2785/'Paraclinicos '!N2785&lt;200,3,'Paraclinicos '!M2785/'Paraclinicos '!N2785&lt;300,2,'Paraclinicos '!M2785/'Paraclinicos '!N2785&lt;400,1,'Paraclinicos '!M2785/'Paraclinicos '!N2785&gt;=400,0)</f>
        <v/>
      </c>
      <c r="P2850" t="str" cm="1">
        <f t="array" ref="P2850">_xlfn.IFS('Paraclinicos '!C2785="","",'Paraclinicos '!C2785&lt;20,4,'Paraclinicos '!C2785&lt;50,3,'Paraclinicos '!C2785&lt;100,2,'Paraclinicos '!C2785&lt;150,1,'Paraclinicos '!C2785&gt;150,0)</f>
        <v/>
      </c>
      <c r="Q2850" t="str" cm="1">
        <f t="array" ref="Q2850">_xlfn.IFS('Paraclinicos '!O2785="","",'Paraclinicos '!O2785&lt;1.2,0,'Paraclinicos '!O2785&lt;2,1,'Paraclinicos '!O2785&lt;3.5,2,'Paraclinicos '!O2785&lt;5,3,'Paraclinicos '!O2785&gt;5,4)</f>
        <v/>
      </c>
      <c r="R2850" t="str" cm="1">
        <f t="array" ref="R2850">_xlfn.IFS('Paraclinicos '!J2785="","",'Paraclinicos '!J2785&lt;1.2,0,'Paraclinicos '!J2785&lt;2,1,'Paraclinicos '!J2785&lt;6,2,'Paraclinicos '!J2785&lt;12,3,'Paraclinicos '!J2785&gt;=12,4)</f>
        <v/>
      </c>
      <c r="S2850" t="str" cm="1">
        <f t="array" ref="S2850">_xlfn.IFS('Paraclinicos '!Y2785="","",'Paraclinicos '!Y2785&lt;70,1,'Paraclinicos '!Y2785&gt;=70,0)</f>
        <v/>
      </c>
      <c r="T2850" t="str" cm="1">
        <f t="array" ref="T2850">_xlfn.IFS('Paraclinicos '!W2785="","",'Paraclinicos '!W2785&lt;6,4,'Paraclinicos '!W2785&lt;10,3,'Paraclinicos '!W2785&lt;13,2,'Paraclinicos '!W2785&lt;15,1,'Paraclinicos '!W2785=15,0)</f>
        <v/>
      </c>
      <c r="U2850" s="54" t="str">
        <f t="shared" si="132"/>
        <v/>
      </c>
      <c r="V2850" t="str" cm="1">
        <f t="array" ref="V2850">_xlfn.IFS('Paraclinicos '!S2785="","",OR('Paraclinicos '!S2785&lt;=8,'Paraclinicos '!S2785&gt;=25),3,'Paraclinicos '!S2785&lt;12,1,'Paraclinicos '!S2785&lt;21,0,'Paraclinicos '!S2785&lt;25,2)</f>
        <v/>
      </c>
      <c r="W2850" t="str">
        <f>IFERROR(IF(INDEX('BD Demog para scores enalazar'!Y$2:'BD Demog para scores enalazar'!Y$3000,MATCH(Formulas!A2850,'BD Demog para scores enalazar'!A$2:'BD Demog para scores enalazar'!A$3000,0))=1,"SI","NO"),"")</f>
        <v/>
      </c>
      <c r="X2850" s="9" t="str">
        <f>IFERROR(IF(INDEX('BD Demog para scores enalazar'!AJ$2:'BD Demog para scores enalazar'!AJ$3000,MATCH(Formulas!A2850,'BD Demog para scores enalazar'!A$2:'BD Demog para scores enalazar'!A$3000,0))=1,"SI","NO"),"")</f>
        <v/>
      </c>
      <c r="Y2850" t="str" cm="1">
        <f t="array" ref="Y2850">IF(AND(W2850="NO",X2850="NO"),_xlfn.IFS('Paraclinicos '!K2785&lt;=91,3,'Paraclinicos '!K2785&lt;94,2,'Paraclinicos '!K2785&lt;96,1,'Paraclinicos '!K2785&gt;=96,0),"")</f>
        <v/>
      </c>
      <c r="Z2850" t="str" cm="1">
        <f t="array" ref="Z2850">IF(OR(W2850="SI",X2850="SI"),_xlfn.IFS(OR(AND('Paraclinicos '!K2786&lt;=83),AND('Paraclinicos '!K2786&gt;=97,AA2850=2)),3,OR(AND('Paraclinicos '!K2786&lt;=86),AND('Paraclinicos '!K2786&gt;=94,AA2850=2)),2,OR(AND('Paraclinicos '!K2786&lt;=88),AND('Paraclinicos '!K2786&gt;=92,AA2850=2)),1,OR(AND('Paraclinicos '!K2786&gt;=88,'Paraclinicos '!K2786&lt;=92),AND('Paraclinicos '!K2786&gt;=93,AA2850=0)),0),"")</f>
        <v/>
      </c>
      <c r="AA2850" t="str" cm="1">
        <f t="array" ref="AA2850">_xlfn.IFS('Paraclinicos '!E2785="","",'Paraclinicos '!E2785="Oxigeno",2,'Paraclinicos '!E2785="Aire",0)</f>
        <v/>
      </c>
    </row>
    <row r="2851" spans="1:27" x14ac:dyDescent="0.25">
      <c r="A2851">
        <f>'Paraclinicos '!A2786</f>
        <v>0</v>
      </c>
      <c r="B2851" s="3">
        <f>'Paraclinicos '!R2786</f>
        <v>0</v>
      </c>
      <c r="C2851" t="str" cm="1">
        <f t="array" ref="C2851">_xlfn.IFS('Paraclinicos '!Q2786="","",'Paraclinicos '!Q2786&gt;60,3,'Paraclinicos '!Q2786&lt;=60,1)</f>
        <v/>
      </c>
      <c r="D2851" t="str">
        <f>IFERROR(IF(INDEX('BD Demog para scores enalazar'!BC$2:BC$3000,MATCH(Formulas!A2851,'BD Demog para scores enalazar'!A$2:A$3000,0))=0,"SI","NO"),"")</f>
        <v/>
      </c>
      <c r="E2851" t="str" cm="1">
        <f t="array" ref="E2851">_xlfn.IFS(D2851="","",D2851="SI",4,D2851="NO",1)</f>
        <v/>
      </c>
      <c r="F2851" t="str" cm="1">
        <f t="array" ref="F2851">_xlfn.IFS('Paraclinicos '!B2786="","",'Paraclinicos '!B2786&gt;1,1,'Paraclinicos '!B2786&lt;=1,3)</f>
        <v/>
      </c>
      <c r="G2851" t="str" cm="1">
        <f t="array" ref="G2851">_xlfn.IFS('Paraclinicos '!D2786="","",AND('Paraclinicos '!D2786&gt;=250,'Paraclinicos '!D2786&lt;=500),2,'Paraclinicos '!D2786&gt;500,3,'Paraclinicos '!D2786&lt;250,1)</f>
        <v/>
      </c>
      <c r="H2851" s="50" t="str">
        <f t="shared" si="133"/>
        <v/>
      </c>
      <c r="I2851" t="str" cm="1">
        <f t="array" ref="I2851">_xlfn.IFS('Paraclinicos '!Q2786="","",'Paraclinicos '!Q2786&gt;=65,1,'Paraclinicos '!Q2786&lt;65,0)</f>
        <v/>
      </c>
      <c r="J2851" t="str" cm="1">
        <f t="array" ref="J2851">_xlfn.IFS('Paraclinicos '!I2786="","",'Paraclinicos '!I2786&gt;7,1,'Paraclinicos '!I2786&lt;=7,0)</f>
        <v/>
      </c>
      <c r="K2851" t="str" cm="1">
        <f t="array" ref="K2851">_xlfn.IFS('Paraclinicos '!W2786="","",'Paraclinicos '!W2786&lt;=8,1,'Paraclinicos '!W2786&gt;8,0)</f>
        <v/>
      </c>
      <c r="L2851" t="str" cm="1">
        <f t="array" ref="L2851">_xlfn.IFS('Paraclinicos '!S2786="","",'Paraclinicos '!S2786&gt;=30,1,'Paraclinicos '!S2786&lt;30,0)</f>
        <v/>
      </c>
      <c r="M2851" t="str" cm="1">
        <f t="array" ref="M2851">_xlfn.IFS(OR('Paraclinicos '!T2786="",'Paraclinicos '!U2786=""),"",OR('Paraclinicos '!T2786&lt;=90,'Paraclinicos '!U2786&lt;=60),1,OR('Paraclinicos '!T2786&gt;90,'Paraclinicos '!U2786&gt;60),0)</f>
        <v/>
      </c>
      <c r="N2851" s="45" t="str">
        <f t="shared" si="134"/>
        <v/>
      </c>
      <c r="O2851" t="str" cm="1">
        <f t="array" ref="O2851">_xlfn.IFS(OR('Paraclinicos '!M2786="",'Paraclinicos '!N2786="",'Paraclinicos '!N2786=0),"",'Paraclinicos '!M2786/'Paraclinicos '!N2786&lt;100,4,'Paraclinicos '!M2786/'Paraclinicos '!N2786&lt;200,3,'Paraclinicos '!M2786/'Paraclinicos '!N2786&lt;300,2,'Paraclinicos '!M2786/'Paraclinicos '!N2786&lt;400,1,'Paraclinicos '!M2786/'Paraclinicos '!N2786&gt;=400,0)</f>
        <v/>
      </c>
      <c r="P2851" t="str" cm="1">
        <f t="array" ref="P2851">_xlfn.IFS('Paraclinicos '!C2786="","",'Paraclinicos '!C2786&lt;20,4,'Paraclinicos '!C2786&lt;50,3,'Paraclinicos '!C2786&lt;100,2,'Paraclinicos '!C2786&lt;150,1,'Paraclinicos '!C2786&gt;150,0)</f>
        <v/>
      </c>
      <c r="Q2851" t="str" cm="1">
        <f t="array" ref="Q2851">_xlfn.IFS('Paraclinicos '!O2786="","",'Paraclinicos '!O2786&lt;1.2,0,'Paraclinicos '!O2786&lt;2,1,'Paraclinicos '!O2786&lt;3.5,2,'Paraclinicos '!O2786&lt;5,3,'Paraclinicos '!O2786&gt;5,4)</f>
        <v/>
      </c>
      <c r="R2851" t="str" cm="1">
        <f t="array" ref="R2851">_xlfn.IFS('Paraclinicos '!J2786="","",'Paraclinicos '!J2786&lt;1.2,0,'Paraclinicos '!J2786&lt;2,1,'Paraclinicos '!J2786&lt;6,2,'Paraclinicos '!J2786&lt;12,3,'Paraclinicos '!J2786&gt;=12,4)</f>
        <v/>
      </c>
      <c r="S2851" t="str" cm="1">
        <f t="array" ref="S2851">_xlfn.IFS('Paraclinicos '!Y2786="","",'Paraclinicos '!Y2786&lt;70,1,'Paraclinicos '!Y2786&gt;=70,0)</f>
        <v/>
      </c>
      <c r="T2851" t="str" cm="1">
        <f t="array" ref="T2851">_xlfn.IFS('Paraclinicos '!W2786="","",'Paraclinicos '!W2786&lt;6,4,'Paraclinicos '!W2786&lt;10,3,'Paraclinicos '!W2786&lt;13,2,'Paraclinicos '!W2786&lt;15,1,'Paraclinicos '!W2786=15,0)</f>
        <v/>
      </c>
      <c r="U2851" s="54" t="str">
        <f t="shared" si="132"/>
        <v/>
      </c>
      <c r="V2851" t="str" cm="1">
        <f t="array" ref="V2851">_xlfn.IFS('Paraclinicos '!S2786="","",OR('Paraclinicos '!S2786&lt;=8,'Paraclinicos '!S2786&gt;=25),3,'Paraclinicos '!S2786&lt;12,1,'Paraclinicos '!S2786&lt;21,0,'Paraclinicos '!S2786&lt;25,2)</f>
        <v/>
      </c>
      <c r="W2851" t="str">
        <f>IFERROR(IF(INDEX('BD Demog para scores enalazar'!Y$2:'BD Demog para scores enalazar'!Y$3000,MATCH(Formulas!A2851,'BD Demog para scores enalazar'!A$2:'BD Demog para scores enalazar'!A$3000,0))=1,"SI","NO"),"")</f>
        <v/>
      </c>
      <c r="X2851" s="9" t="str">
        <f>IFERROR(IF(INDEX('BD Demog para scores enalazar'!AJ$2:'BD Demog para scores enalazar'!AJ$3000,MATCH(Formulas!A2851,'BD Demog para scores enalazar'!A$2:'BD Demog para scores enalazar'!A$3000,0))=1,"SI","NO"),"")</f>
        <v/>
      </c>
      <c r="Y2851" t="str" cm="1">
        <f t="array" ref="Y2851">IF(AND(W2851="NO",X2851="NO"),_xlfn.IFS('Paraclinicos '!K2786&lt;=91,3,'Paraclinicos '!K2786&lt;94,2,'Paraclinicos '!K2786&lt;96,1,'Paraclinicos '!K2786&gt;=96,0),"")</f>
        <v/>
      </c>
      <c r="Z2851" t="str" cm="1">
        <f t="array" ref="Z2851">IF(OR(W2851="SI",X2851="SI"),_xlfn.IFS(OR(AND('Paraclinicos '!K2787&lt;=83),AND('Paraclinicos '!K2787&gt;=97,AA2851=2)),3,OR(AND('Paraclinicos '!K2787&lt;=86),AND('Paraclinicos '!K2787&gt;=94,AA2851=2)),2,OR(AND('Paraclinicos '!K2787&lt;=88),AND('Paraclinicos '!K2787&gt;=92,AA2851=2)),1,OR(AND('Paraclinicos '!K2787&gt;=88,'Paraclinicos '!K2787&lt;=92),AND('Paraclinicos '!K2787&gt;=93,AA2851=0)),0),"")</f>
        <v/>
      </c>
      <c r="AA2851" t="str" cm="1">
        <f t="array" ref="AA2851">_xlfn.IFS('Paraclinicos '!E2786="","",'Paraclinicos '!E2786="Oxigeno",2,'Paraclinicos '!E2786="Aire",0)</f>
        <v/>
      </c>
    </row>
    <row r="2852" spans="1:27" x14ac:dyDescent="0.25">
      <c r="A2852">
        <f>'Paraclinicos '!A2787</f>
        <v>0</v>
      </c>
      <c r="B2852" s="3">
        <f>'Paraclinicos '!R2787</f>
        <v>0</v>
      </c>
      <c r="C2852" t="str" cm="1">
        <f t="array" ref="C2852">_xlfn.IFS('Paraclinicos '!Q2787="","",'Paraclinicos '!Q2787&gt;60,3,'Paraclinicos '!Q2787&lt;=60,1)</f>
        <v/>
      </c>
      <c r="D2852" t="str">
        <f>IFERROR(IF(INDEX('BD Demog para scores enalazar'!BC$2:BC$3000,MATCH(Formulas!A2852,'BD Demog para scores enalazar'!A$2:A$3000,0))=0,"SI","NO"),"")</f>
        <v/>
      </c>
      <c r="E2852" t="str" cm="1">
        <f t="array" ref="E2852">_xlfn.IFS(D2852="","",D2852="SI",4,D2852="NO",1)</f>
        <v/>
      </c>
      <c r="F2852" t="str" cm="1">
        <f t="array" ref="F2852">_xlfn.IFS('Paraclinicos '!B2787="","",'Paraclinicos '!B2787&gt;1,1,'Paraclinicos '!B2787&lt;=1,3)</f>
        <v/>
      </c>
      <c r="G2852" t="str" cm="1">
        <f t="array" ref="G2852">_xlfn.IFS('Paraclinicos '!D2787="","",AND('Paraclinicos '!D2787&gt;=250,'Paraclinicos '!D2787&lt;=500),2,'Paraclinicos '!D2787&gt;500,3,'Paraclinicos '!D2787&lt;250,1)</f>
        <v/>
      </c>
      <c r="H2852" s="50" t="str">
        <f t="shared" si="133"/>
        <v/>
      </c>
      <c r="I2852" t="str" cm="1">
        <f t="array" ref="I2852">_xlfn.IFS('Paraclinicos '!Q2787="","",'Paraclinicos '!Q2787&gt;=65,1,'Paraclinicos '!Q2787&lt;65,0)</f>
        <v/>
      </c>
      <c r="J2852" t="str" cm="1">
        <f t="array" ref="J2852">_xlfn.IFS('Paraclinicos '!I2787="","",'Paraclinicos '!I2787&gt;7,1,'Paraclinicos '!I2787&lt;=7,0)</f>
        <v/>
      </c>
      <c r="K2852" t="str" cm="1">
        <f t="array" ref="K2852">_xlfn.IFS('Paraclinicos '!W2787="","",'Paraclinicos '!W2787&lt;=8,1,'Paraclinicos '!W2787&gt;8,0)</f>
        <v/>
      </c>
      <c r="L2852" t="str" cm="1">
        <f t="array" ref="L2852">_xlfn.IFS('Paraclinicos '!S2787="","",'Paraclinicos '!S2787&gt;=30,1,'Paraclinicos '!S2787&lt;30,0)</f>
        <v/>
      </c>
      <c r="M2852" t="str" cm="1">
        <f t="array" ref="M2852">_xlfn.IFS(OR('Paraclinicos '!T2787="",'Paraclinicos '!U2787=""),"",OR('Paraclinicos '!T2787&lt;=90,'Paraclinicos '!U2787&lt;=60),1,OR('Paraclinicos '!T2787&gt;90,'Paraclinicos '!U2787&gt;60),0)</f>
        <v/>
      </c>
      <c r="N2852" s="45" t="str">
        <f t="shared" si="134"/>
        <v/>
      </c>
      <c r="O2852" t="str" cm="1">
        <f t="array" ref="O2852">_xlfn.IFS(OR('Paraclinicos '!M2787="",'Paraclinicos '!N2787="",'Paraclinicos '!N2787=0),"",'Paraclinicos '!M2787/'Paraclinicos '!N2787&lt;100,4,'Paraclinicos '!M2787/'Paraclinicos '!N2787&lt;200,3,'Paraclinicos '!M2787/'Paraclinicos '!N2787&lt;300,2,'Paraclinicos '!M2787/'Paraclinicos '!N2787&lt;400,1,'Paraclinicos '!M2787/'Paraclinicos '!N2787&gt;=400,0)</f>
        <v/>
      </c>
      <c r="P2852" t="str" cm="1">
        <f t="array" ref="P2852">_xlfn.IFS('Paraclinicos '!C2787="","",'Paraclinicos '!C2787&lt;20,4,'Paraclinicos '!C2787&lt;50,3,'Paraclinicos '!C2787&lt;100,2,'Paraclinicos '!C2787&lt;150,1,'Paraclinicos '!C2787&gt;150,0)</f>
        <v/>
      </c>
      <c r="Q2852" t="str" cm="1">
        <f t="array" ref="Q2852">_xlfn.IFS('Paraclinicos '!O2787="","",'Paraclinicos '!O2787&lt;1.2,0,'Paraclinicos '!O2787&lt;2,1,'Paraclinicos '!O2787&lt;3.5,2,'Paraclinicos '!O2787&lt;5,3,'Paraclinicos '!O2787&gt;5,4)</f>
        <v/>
      </c>
      <c r="R2852" t="str" cm="1">
        <f t="array" ref="R2852">_xlfn.IFS('Paraclinicos '!J2787="","",'Paraclinicos '!J2787&lt;1.2,0,'Paraclinicos '!J2787&lt;2,1,'Paraclinicos '!J2787&lt;6,2,'Paraclinicos '!J2787&lt;12,3,'Paraclinicos '!J2787&gt;=12,4)</f>
        <v/>
      </c>
      <c r="S2852" t="str" cm="1">
        <f t="array" ref="S2852">_xlfn.IFS('Paraclinicos '!Y2787="","",'Paraclinicos '!Y2787&lt;70,1,'Paraclinicos '!Y2787&gt;=70,0)</f>
        <v/>
      </c>
      <c r="T2852" t="str" cm="1">
        <f t="array" ref="T2852">_xlfn.IFS('Paraclinicos '!W2787="","",'Paraclinicos '!W2787&lt;6,4,'Paraclinicos '!W2787&lt;10,3,'Paraclinicos '!W2787&lt;13,2,'Paraclinicos '!W2787&lt;15,1,'Paraclinicos '!W2787=15,0)</f>
        <v/>
      </c>
      <c r="U2852" s="54" t="str">
        <f t="shared" si="132"/>
        <v/>
      </c>
      <c r="V2852" t="str" cm="1">
        <f t="array" ref="V2852">_xlfn.IFS('Paraclinicos '!S2787="","",OR('Paraclinicos '!S2787&lt;=8,'Paraclinicos '!S2787&gt;=25),3,'Paraclinicos '!S2787&lt;12,1,'Paraclinicos '!S2787&lt;21,0,'Paraclinicos '!S2787&lt;25,2)</f>
        <v/>
      </c>
      <c r="W2852" t="str">
        <f>IFERROR(IF(INDEX('BD Demog para scores enalazar'!Y$2:'BD Demog para scores enalazar'!Y$3000,MATCH(Formulas!A2852,'BD Demog para scores enalazar'!A$2:'BD Demog para scores enalazar'!A$3000,0))=1,"SI","NO"),"")</f>
        <v/>
      </c>
      <c r="X2852" s="9" t="str">
        <f>IFERROR(IF(INDEX('BD Demog para scores enalazar'!AJ$2:'BD Demog para scores enalazar'!AJ$3000,MATCH(Formulas!A2852,'BD Demog para scores enalazar'!A$2:'BD Demog para scores enalazar'!A$3000,0))=1,"SI","NO"),"")</f>
        <v/>
      </c>
      <c r="Y2852" t="str" cm="1">
        <f t="array" ref="Y2852">IF(AND(W2852="NO",X2852="NO"),_xlfn.IFS('Paraclinicos '!K2787&lt;=91,3,'Paraclinicos '!K2787&lt;94,2,'Paraclinicos '!K2787&lt;96,1,'Paraclinicos '!K2787&gt;=96,0),"")</f>
        <v/>
      </c>
      <c r="Z2852" t="str" cm="1">
        <f t="array" ref="Z2852">IF(OR(W2852="SI",X2852="SI"),_xlfn.IFS(OR(AND('Paraclinicos '!K2788&lt;=83),AND('Paraclinicos '!K2788&gt;=97,AA2852=2)),3,OR(AND('Paraclinicos '!K2788&lt;=86),AND('Paraclinicos '!K2788&gt;=94,AA2852=2)),2,OR(AND('Paraclinicos '!K2788&lt;=88),AND('Paraclinicos '!K2788&gt;=92,AA2852=2)),1,OR(AND('Paraclinicos '!K2788&gt;=88,'Paraclinicos '!K2788&lt;=92),AND('Paraclinicos '!K2788&gt;=93,AA2852=0)),0),"")</f>
        <v/>
      </c>
      <c r="AA2852" t="str" cm="1">
        <f t="array" ref="AA2852">_xlfn.IFS('Paraclinicos '!E2787="","",'Paraclinicos '!E2787="Oxigeno",2,'Paraclinicos '!E2787="Aire",0)</f>
        <v/>
      </c>
    </row>
    <row r="2853" spans="1:27" x14ac:dyDescent="0.25">
      <c r="A2853">
        <f>'Paraclinicos '!A2788</f>
        <v>0</v>
      </c>
      <c r="B2853" s="3">
        <f>'Paraclinicos '!R2788</f>
        <v>0</v>
      </c>
      <c r="C2853" t="str" cm="1">
        <f t="array" ref="C2853">_xlfn.IFS('Paraclinicos '!Q2788="","",'Paraclinicos '!Q2788&gt;60,3,'Paraclinicos '!Q2788&lt;=60,1)</f>
        <v/>
      </c>
      <c r="D2853" t="str">
        <f>IFERROR(IF(INDEX('BD Demog para scores enalazar'!BC$2:BC$3000,MATCH(Formulas!A2853,'BD Demog para scores enalazar'!A$2:A$3000,0))=0,"SI","NO"),"")</f>
        <v/>
      </c>
      <c r="E2853" t="str" cm="1">
        <f t="array" ref="E2853">_xlfn.IFS(D2853="","",D2853="SI",4,D2853="NO",1)</f>
        <v/>
      </c>
      <c r="F2853" t="str" cm="1">
        <f t="array" ref="F2853">_xlfn.IFS('Paraclinicos '!B2788="","",'Paraclinicos '!B2788&gt;1,1,'Paraclinicos '!B2788&lt;=1,3)</f>
        <v/>
      </c>
      <c r="G2853" t="str" cm="1">
        <f t="array" ref="G2853">_xlfn.IFS('Paraclinicos '!D2788="","",AND('Paraclinicos '!D2788&gt;=250,'Paraclinicos '!D2788&lt;=500),2,'Paraclinicos '!D2788&gt;500,3,'Paraclinicos '!D2788&lt;250,1)</f>
        <v/>
      </c>
      <c r="H2853" s="50" t="str">
        <f t="shared" si="133"/>
        <v/>
      </c>
      <c r="I2853" t="str" cm="1">
        <f t="array" ref="I2853">_xlfn.IFS('Paraclinicos '!Q2788="","",'Paraclinicos '!Q2788&gt;=65,1,'Paraclinicos '!Q2788&lt;65,0)</f>
        <v/>
      </c>
      <c r="J2853" t="str" cm="1">
        <f t="array" ref="J2853">_xlfn.IFS('Paraclinicos '!I2788="","",'Paraclinicos '!I2788&gt;7,1,'Paraclinicos '!I2788&lt;=7,0)</f>
        <v/>
      </c>
      <c r="K2853" t="str" cm="1">
        <f t="array" ref="K2853">_xlfn.IFS('Paraclinicos '!W2788="","",'Paraclinicos '!W2788&lt;=8,1,'Paraclinicos '!W2788&gt;8,0)</f>
        <v/>
      </c>
      <c r="L2853" t="str" cm="1">
        <f t="array" ref="L2853">_xlfn.IFS('Paraclinicos '!S2788="","",'Paraclinicos '!S2788&gt;=30,1,'Paraclinicos '!S2788&lt;30,0)</f>
        <v/>
      </c>
      <c r="M2853" t="str" cm="1">
        <f t="array" ref="M2853">_xlfn.IFS(OR('Paraclinicos '!T2788="",'Paraclinicos '!U2788=""),"",OR('Paraclinicos '!T2788&lt;=90,'Paraclinicos '!U2788&lt;=60),1,OR('Paraclinicos '!T2788&gt;90,'Paraclinicos '!U2788&gt;60),0)</f>
        <v/>
      </c>
      <c r="N2853" s="45" t="str">
        <f t="shared" si="134"/>
        <v/>
      </c>
      <c r="O2853" t="str" cm="1">
        <f t="array" ref="O2853">_xlfn.IFS(OR('Paraclinicos '!M2788="",'Paraclinicos '!N2788="",'Paraclinicos '!N2788=0),"",'Paraclinicos '!M2788/'Paraclinicos '!N2788&lt;100,4,'Paraclinicos '!M2788/'Paraclinicos '!N2788&lt;200,3,'Paraclinicos '!M2788/'Paraclinicos '!N2788&lt;300,2,'Paraclinicos '!M2788/'Paraclinicos '!N2788&lt;400,1,'Paraclinicos '!M2788/'Paraclinicos '!N2788&gt;=400,0)</f>
        <v/>
      </c>
      <c r="P2853" t="str" cm="1">
        <f t="array" ref="P2853">_xlfn.IFS('Paraclinicos '!C2788="","",'Paraclinicos '!C2788&lt;20,4,'Paraclinicos '!C2788&lt;50,3,'Paraclinicos '!C2788&lt;100,2,'Paraclinicos '!C2788&lt;150,1,'Paraclinicos '!C2788&gt;150,0)</f>
        <v/>
      </c>
      <c r="Q2853" t="str" cm="1">
        <f t="array" ref="Q2853">_xlfn.IFS('Paraclinicos '!O2788="","",'Paraclinicos '!O2788&lt;1.2,0,'Paraclinicos '!O2788&lt;2,1,'Paraclinicos '!O2788&lt;3.5,2,'Paraclinicos '!O2788&lt;5,3,'Paraclinicos '!O2788&gt;5,4)</f>
        <v/>
      </c>
      <c r="R2853" t="str" cm="1">
        <f t="array" ref="R2853">_xlfn.IFS('Paraclinicos '!J2788="","",'Paraclinicos '!J2788&lt;1.2,0,'Paraclinicos '!J2788&lt;2,1,'Paraclinicos '!J2788&lt;6,2,'Paraclinicos '!J2788&lt;12,3,'Paraclinicos '!J2788&gt;=12,4)</f>
        <v/>
      </c>
      <c r="S2853" t="str" cm="1">
        <f t="array" ref="S2853">_xlfn.IFS('Paraclinicos '!Y2788="","",'Paraclinicos '!Y2788&lt;70,1,'Paraclinicos '!Y2788&gt;=70,0)</f>
        <v/>
      </c>
      <c r="T2853" t="str" cm="1">
        <f t="array" ref="T2853">_xlfn.IFS('Paraclinicos '!W2788="","",'Paraclinicos '!W2788&lt;6,4,'Paraclinicos '!W2788&lt;10,3,'Paraclinicos '!W2788&lt;13,2,'Paraclinicos '!W2788&lt;15,1,'Paraclinicos '!W2788=15,0)</f>
        <v/>
      </c>
      <c r="U2853" s="54" t="str">
        <f t="shared" si="132"/>
        <v/>
      </c>
      <c r="V2853" t="str" cm="1">
        <f t="array" ref="V2853">_xlfn.IFS('Paraclinicos '!S2788="","",OR('Paraclinicos '!S2788&lt;=8,'Paraclinicos '!S2788&gt;=25),3,'Paraclinicos '!S2788&lt;12,1,'Paraclinicos '!S2788&lt;21,0,'Paraclinicos '!S2788&lt;25,2)</f>
        <v/>
      </c>
      <c r="W2853" t="str">
        <f>IFERROR(IF(INDEX('BD Demog para scores enalazar'!Y$2:'BD Demog para scores enalazar'!Y$3000,MATCH(Formulas!A2853,'BD Demog para scores enalazar'!A$2:'BD Demog para scores enalazar'!A$3000,0))=1,"SI","NO"),"")</f>
        <v/>
      </c>
      <c r="X2853" s="9" t="str">
        <f>IFERROR(IF(INDEX('BD Demog para scores enalazar'!AJ$2:'BD Demog para scores enalazar'!AJ$3000,MATCH(Formulas!A2853,'BD Demog para scores enalazar'!A$2:'BD Demog para scores enalazar'!A$3000,0))=1,"SI","NO"),"")</f>
        <v/>
      </c>
      <c r="Y2853" t="str" cm="1">
        <f t="array" ref="Y2853">IF(AND(W2853="NO",X2853="NO"),_xlfn.IFS('Paraclinicos '!K2788&lt;=91,3,'Paraclinicos '!K2788&lt;94,2,'Paraclinicos '!K2788&lt;96,1,'Paraclinicos '!K2788&gt;=96,0),"")</f>
        <v/>
      </c>
      <c r="Z2853" t="str" cm="1">
        <f t="array" ref="Z2853">IF(OR(W2853="SI",X2853="SI"),_xlfn.IFS(OR(AND('Paraclinicos '!K2789&lt;=83),AND('Paraclinicos '!K2789&gt;=97,AA2853=2)),3,OR(AND('Paraclinicos '!K2789&lt;=86),AND('Paraclinicos '!K2789&gt;=94,AA2853=2)),2,OR(AND('Paraclinicos '!K2789&lt;=88),AND('Paraclinicos '!K2789&gt;=92,AA2853=2)),1,OR(AND('Paraclinicos '!K2789&gt;=88,'Paraclinicos '!K2789&lt;=92),AND('Paraclinicos '!K2789&gt;=93,AA2853=0)),0),"")</f>
        <v/>
      </c>
      <c r="AA2853" t="str" cm="1">
        <f t="array" ref="AA2853">_xlfn.IFS('Paraclinicos '!E2788="","",'Paraclinicos '!E2788="Oxigeno",2,'Paraclinicos '!E2788="Aire",0)</f>
        <v/>
      </c>
    </row>
    <row r="2854" spans="1:27" x14ac:dyDescent="0.25">
      <c r="A2854">
        <f>'Paraclinicos '!A2789</f>
        <v>0</v>
      </c>
      <c r="B2854" s="3">
        <f>'Paraclinicos '!R2789</f>
        <v>0</v>
      </c>
      <c r="C2854" t="str" cm="1">
        <f t="array" ref="C2854">_xlfn.IFS('Paraclinicos '!Q2789="","",'Paraclinicos '!Q2789&gt;60,3,'Paraclinicos '!Q2789&lt;=60,1)</f>
        <v/>
      </c>
      <c r="D2854" t="str">
        <f>IFERROR(IF(INDEX('BD Demog para scores enalazar'!BC$2:BC$3000,MATCH(Formulas!A2854,'BD Demog para scores enalazar'!A$2:A$3000,0))=0,"SI","NO"),"")</f>
        <v/>
      </c>
      <c r="E2854" t="str" cm="1">
        <f t="array" ref="E2854">_xlfn.IFS(D2854="","",D2854="SI",4,D2854="NO",1)</f>
        <v/>
      </c>
      <c r="F2854" t="str" cm="1">
        <f t="array" ref="F2854">_xlfn.IFS('Paraclinicos '!B2789="","",'Paraclinicos '!B2789&gt;1,1,'Paraclinicos '!B2789&lt;=1,3)</f>
        <v/>
      </c>
      <c r="G2854" t="str" cm="1">
        <f t="array" ref="G2854">_xlfn.IFS('Paraclinicos '!D2789="","",AND('Paraclinicos '!D2789&gt;=250,'Paraclinicos '!D2789&lt;=500),2,'Paraclinicos '!D2789&gt;500,3,'Paraclinicos '!D2789&lt;250,1)</f>
        <v/>
      </c>
      <c r="H2854" s="50" t="str">
        <f t="shared" si="133"/>
        <v/>
      </c>
      <c r="I2854" t="str" cm="1">
        <f t="array" ref="I2854">_xlfn.IFS('Paraclinicos '!Q2789="","",'Paraclinicos '!Q2789&gt;=65,1,'Paraclinicos '!Q2789&lt;65,0)</f>
        <v/>
      </c>
      <c r="J2854" t="str" cm="1">
        <f t="array" ref="J2854">_xlfn.IFS('Paraclinicos '!I2789="","",'Paraclinicos '!I2789&gt;7,1,'Paraclinicos '!I2789&lt;=7,0)</f>
        <v/>
      </c>
      <c r="K2854" t="str" cm="1">
        <f t="array" ref="K2854">_xlfn.IFS('Paraclinicos '!W2789="","",'Paraclinicos '!W2789&lt;=8,1,'Paraclinicos '!W2789&gt;8,0)</f>
        <v/>
      </c>
      <c r="L2854" t="str" cm="1">
        <f t="array" ref="L2854">_xlfn.IFS('Paraclinicos '!S2789="","",'Paraclinicos '!S2789&gt;=30,1,'Paraclinicos '!S2789&lt;30,0)</f>
        <v/>
      </c>
      <c r="M2854" t="str" cm="1">
        <f t="array" ref="M2854">_xlfn.IFS(OR('Paraclinicos '!T2789="",'Paraclinicos '!U2789=""),"",OR('Paraclinicos '!T2789&lt;=90,'Paraclinicos '!U2789&lt;=60),1,OR('Paraclinicos '!T2789&gt;90,'Paraclinicos '!U2789&gt;60),0)</f>
        <v/>
      </c>
      <c r="N2854" s="45" t="str">
        <f t="shared" si="134"/>
        <v/>
      </c>
      <c r="O2854" t="str" cm="1">
        <f t="array" ref="O2854">_xlfn.IFS(OR('Paraclinicos '!M2789="",'Paraclinicos '!N2789="",'Paraclinicos '!N2789=0),"",'Paraclinicos '!M2789/'Paraclinicos '!N2789&lt;100,4,'Paraclinicos '!M2789/'Paraclinicos '!N2789&lt;200,3,'Paraclinicos '!M2789/'Paraclinicos '!N2789&lt;300,2,'Paraclinicos '!M2789/'Paraclinicos '!N2789&lt;400,1,'Paraclinicos '!M2789/'Paraclinicos '!N2789&gt;=400,0)</f>
        <v/>
      </c>
      <c r="P2854" t="str" cm="1">
        <f t="array" ref="P2854">_xlfn.IFS('Paraclinicos '!C2789="","",'Paraclinicos '!C2789&lt;20,4,'Paraclinicos '!C2789&lt;50,3,'Paraclinicos '!C2789&lt;100,2,'Paraclinicos '!C2789&lt;150,1,'Paraclinicos '!C2789&gt;150,0)</f>
        <v/>
      </c>
      <c r="Q2854" t="str" cm="1">
        <f t="array" ref="Q2854">_xlfn.IFS('Paraclinicos '!O2789="","",'Paraclinicos '!O2789&lt;1.2,0,'Paraclinicos '!O2789&lt;2,1,'Paraclinicos '!O2789&lt;3.5,2,'Paraclinicos '!O2789&lt;5,3,'Paraclinicos '!O2789&gt;5,4)</f>
        <v/>
      </c>
      <c r="R2854" t="str" cm="1">
        <f t="array" ref="R2854">_xlfn.IFS('Paraclinicos '!J2789="","",'Paraclinicos '!J2789&lt;1.2,0,'Paraclinicos '!J2789&lt;2,1,'Paraclinicos '!J2789&lt;6,2,'Paraclinicos '!J2789&lt;12,3,'Paraclinicos '!J2789&gt;=12,4)</f>
        <v/>
      </c>
      <c r="S2854" t="str" cm="1">
        <f t="array" ref="S2854">_xlfn.IFS('Paraclinicos '!Y2789="","",'Paraclinicos '!Y2789&lt;70,1,'Paraclinicos '!Y2789&gt;=70,0)</f>
        <v/>
      </c>
      <c r="T2854" t="str" cm="1">
        <f t="array" ref="T2854">_xlfn.IFS('Paraclinicos '!W2789="","",'Paraclinicos '!W2789&lt;6,4,'Paraclinicos '!W2789&lt;10,3,'Paraclinicos '!W2789&lt;13,2,'Paraclinicos '!W2789&lt;15,1,'Paraclinicos '!W2789=15,0)</f>
        <v/>
      </c>
      <c r="U2854" s="54" t="str">
        <f t="shared" si="132"/>
        <v/>
      </c>
      <c r="V2854" t="str" cm="1">
        <f t="array" ref="V2854">_xlfn.IFS('Paraclinicos '!S2789="","",OR('Paraclinicos '!S2789&lt;=8,'Paraclinicos '!S2789&gt;=25),3,'Paraclinicos '!S2789&lt;12,1,'Paraclinicos '!S2789&lt;21,0,'Paraclinicos '!S2789&lt;25,2)</f>
        <v/>
      </c>
      <c r="W2854" t="str">
        <f>IFERROR(IF(INDEX('BD Demog para scores enalazar'!Y$2:'BD Demog para scores enalazar'!Y$3000,MATCH(Formulas!A2854,'BD Demog para scores enalazar'!A$2:'BD Demog para scores enalazar'!A$3000,0))=1,"SI","NO"),"")</f>
        <v/>
      </c>
      <c r="X2854" s="9" t="str">
        <f>IFERROR(IF(INDEX('BD Demog para scores enalazar'!AJ$2:'BD Demog para scores enalazar'!AJ$3000,MATCH(Formulas!A2854,'BD Demog para scores enalazar'!A$2:'BD Demog para scores enalazar'!A$3000,0))=1,"SI","NO"),"")</f>
        <v/>
      </c>
      <c r="Y2854" t="str" cm="1">
        <f t="array" ref="Y2854">IF(AND(W2854="NO",X2854="NO"),_xlfn.IFS('Paraclinicos '!K2789&lt;=91,3,'Paraclinicos '!K2789&lt;94,2,'Paraclinicos '!K2789&lt;96,1,'Paraclinicos '!K2789&gt;=96,0),"")</f>
        <v/>
      </c>
      <c r="Z2854" t="str" cm="1">
        <f t="array" ref="Z2854">IF(OR(W2854="SI",X2854="SI"),_xlfn.IFS(OR(AND('Paraclinicos '!K2790&lt;=83),AND('Paraclinicos '!K2790&gt;=97,AA2854=2)),3,OR(AND('Paraclinicos '!K2790&lt;=86),AND('Paraclinicos '!K2790&gt;=94,AA2854=2)),2,OR(AND('Paraclinicos '!K2790&lt;=88),AND('Paraclinicos '!K2790&gt;=92,AA2854=2)),1,OR(AND('Paraclinicos '!K2790&gt;=88,'Paraclinicos '!K2790&lt;=92),AND('Paraclinicos '!K2790&gt;=93,AA2854=0)),0),"")</f>
        <v/>
      </c>
      <c r="AA2854" t="str" cm="1">
        <f t="array" ref="AA2854">_xlfn.IFS('Paraclinicos '!E2789="","",'Paraclinicos '!E2789="Oxigeno",2,'Paraclinicos '!E2789="Aire",0)</f>
        <v/>
      </c>
    </row>
    <row r="2855" spans="1:27" x14ac:dyDescent="0.25">
      <c r="A2855">
        <f>'Paraclinicos '!A2790</f>
        <v>0</v>
      </c>
      <c r="B2855" s="3">
        <f>'Paraclinicos '!R2790</f>
        <v>0</v>
      </c>
      <c r="C2855" t="str" cm="1">
        <f t="array" ref="C2855">_xlfn.IFS('Paraclinicos '!Q2790="","",'Paraclinicos '!Q2790&gt;60,3,'Paraclinicos '!Q2790&lt;=60,1)</f>
        <v/>
      </c>
      <c r="D2855" t="str">
        <f>IFERROR(IF(INDEX('BD Demog para scores enalazar'!BC$2:BC$3000,MATCH(Formulas!A2855,'BD Demog para scores enalazar'!A$2:A$3000,0))=0,"SI","NO"),"")</f>
        <v/>
      </c>
      <c r="E2855" t="str" cm="1">
        <f t="array" ref="E2855">_xlfn.IFS(D2855="","",D2855="SI",4,D2855="NO",1)</f>
        <v/>
      </c>
      <c r="F2855" t="str" cm="1">
        <f t="array" ref="F2855">_xlfn.IFS('Paraclinicos '!B2790="","",'Paraclinicos '!B2790&gt;1,1,'Paraclinicos '!B2790&lt;=1,3)</f>
        <v/>
      </c>
      <c r="G2855" t="str" cm="1">
        <f t="array" ref="G2855">_xlfn.IFS('Paraclinicos '!D2790="","",AND('Paraclinicos '!D2790&gt;=250,'Paraclinicos '!D2790&lt;=500),2,'Paraclinicos '!D2790&gt;500,3,'Paraclinicos '!D2790&lt;250,1)</f>
        <v/>
      </c>
      <c r="H2855" s="50" t="str">
        <f t="shared" si="133"/>
        <v/>
      </c>
      <c r="I2855" t="str" cm="1">
        <f t="array" ref="I2855">_xlfn.IFS('Paraclinicos '!Q2790="","",'Paraclinicos '!Q2790&gt;=65,1,'Paraclinicos '!Q2790&lt;65,0)</f>
        <v/>
      </c>
      <c r="J2855" t="str" cm="1">
        <f t="array" ref="J2855">_xlfn.IFS('Paraclinicos '!I2790="","",'Paraclinicos '!I2790&gt;7,1,'Paraclinicos '!I2790&lt;=7,0)</f>
        <v/>
      </c>
      <c r="K2855" t="str" cm="1">
        <f t="array" ref="K2855">_xlfn.IFS('Paraclinicos '!W2790="","",'Paraclinicos '!W2790&lt;=8,1,'Paraclinicos '!W2790&gt;8,0)</f>
        <v/>
      </c>
      <c r="L2855" t="str" cm="1">
        <f t="array" ref="L2855">_xlfn.IFS('Paraclinicos '!S2790="","",'Paraclinicos '!S2790&gt;=30,1,'Paraclinicos '!S2790&lt;30,0)</f>
        <v/>
      </c>
      <c r="M2855" t="str" cm="1">
        <f t="array" ref="M2855">_xlfn.IFS(OR('Paraclinicos '!T2790="",'Paraclinicos '!U2790=""),"",OR('Paraclinicos '!T2790&lt;=90,'Paraclinicos '!U2790&lt;=60),1,OR('Paraclinicos '!T2790&gt;90,'Paraclinicos '!U2790&gt;60),0)</f>
        <v/>
      </c>
      <c r="N2855" s="45" t="str">
        <f t="shared" si="134"/>
        <v/>
      </c>
      <c r="O2855" t="str" cm="1">
        <f t="array" ref="O2855">_xlfn.IFS(OR('Paraclinicos '!M2790="",'Paraclinicos '!N2790="",'Paraclinicos '!N2790=0),"",'Paraclinicos '!M2790/'Paraclinicos '!N2790&lt;100,4,'Paraclinicos '!M2790/'Paraclinicos '!N2790&lt;200,3,'Paraclinicos '!M2790/'Paraclinicos '!N2790&lt;300,2,'Paraclinicos '!M2790/'Paraclinicos '!N2790&lt;400,1,'Paraclinicos '!M2790/'Paraclinicos '!N2790&gt;=400,0)</f>
        <v/>
      </c>
      <c r="P2855" t="str" cm="1">
        <f t="array" ref="P2855">_xlfn.IFS('Paraclinicos '!C2790="","",'Paraclinicos '!C2790&lt;20,4,'Paraclinicos '!C2790&lt;50,3,'Paraclinicos '!C2790&lt;100,2,'Paraclinicos '!C2790&lt;150,1,'Paraclinicos '!C2790&gt;150,0)</f>
        <v/>
      </c>
      <c r="Q2855" t="str" cm="1">
        <f t="array" ref="Q2855">_xlfn.IFS('Paraclinicos '!O2790="","",'Paraclinicos '!O2790&lt;1.2,0,'Paraclinicos '!O2790&lt;2,1,'Paraclinicos '!O2790&lt;3.5,2,'Paraclinicos '!O2790&lt;5,3,'Paraclinicos '!O2790&gt;5,4)</f>
        <v/>
      </c>
      <c r="R2855" t="str" cm="1">
        <f t="array" ref="R2855">_xlfn.IFS('Paraclinicos '!J2790="","",'Paraclinicos '!J2790&lt;1.2,0,'Paraclinicos '!J2790&lt;2,1,'Paraclinicos '!J2790&lt;6,2,'Paraclinicos '!J2790&lt;12,3,'Paraclinicos '!J2790&gt;=12,4)</f>
        <v/>
      </c>
      <c r="S2855" t="str" cm="1">
        <f t="array" ref="S2855">_xlfn.IFS('Paraclinicos '!Y2790="","",'Paraclinicos '!Y2790&lt;70,1,'Paraclinicos '!Y2790&gt;=70,0)</f>
        <v/>
      </c>
      <c r="T2855" t="str" cm="1">
        <f t="array" ref="T2855">_xlfn.IFS('Paraclinicos '!W2790="","",'Paraclinicos '!W2790&lt;6,4,'Paraclinicos '!W2790&lt;10,3,'Paraclinicos '!W2790&lt;13,2,'Paraclinicos '!W2790&lt;15,1,'Paraclinicos '!W2790=15,0)</f>
        <v/>
      </c>
      <c r="U2855" s="54" t="str">
        <f t="shared" si="132"/>
        <v/>
      </c>
      <c r="V2855" t="str" cm="1">
        <f t="array" ref="V2855">_xlfn.IFS('Paraclinicos '!S2790="","",OR('Paraclinicos '!S2790&lt;=8,'Paraclinicos '!S2790&gt;=25),3,'Paraclinicos '!S2790&lt;12,1,'Paraclinicos '!S2790&lt;21,0,'Paraclinicos '!S2790&lt;25,2)</f>
        <v/>
      </c>
      <c r="W2855" t="str">
        <f>IFERROR(IF(INDEX('BD Demog para scores enalazar'!Y$2:'BD Demog para scores enalazar'!Y$3000,MATCH(Formulas!A2855,'BD Demog para scores enalazar'!A$2:'BD Demog para scores enalazar'!A$3000,0))=1,"SI","NO"),"")</f>
        <v/>
      </c>
      <c r="X2855" s="9" t="str">
        <f>IFERROR(IF(INDEX('BD Demog para scores enalazar'!AJ$2:'BD Demog para scores enalazar'!AJ$3000,MATCH(Formulas!A2855,'BD Demog para scores enalazar'!A$2:'BD Demog para scores enalazar'!A$3000,0))=1,"SI","NO"),"")</f>
        <v/>
      </c>
      <c r="Y2855" t="str" cm="1">
        <f t="array" ref="Y2855">IF(AND(W2855="NO",X2855="NO"),_xlfn.IFS('Paraclinicos '!K2790&lt;=91,3,'Paraclinicos '!K2790&lt;94,2,'Paraclinicos '!K2790&lt;96,1,'Paraclinicos '!K2790&gt;=96,0),"")</f>
        <v/>
      </c>
      <c r="Z2855" t="str" cm="1">
        <f t="array" ref="Z2855">IF(OR(W2855="SI",X2855="SI"),_xlfn.IFS(OR(AND('Paraclinicos '!K2791&lt;=83),AND('Paraclinicos '!K2791&gt;=97,AA2855=2)),3,OR(AND('Paraclinicos '!K2791&lt;=86),AND('Paraclinicos '!K2791&gt;=94,AA2855=2)),2,OR(AND('Paraclinicos '!K2791&lt;=88),AND('Paraclinicos '!K2791&gt;=92,AA2855=2)),1,OR(AND('Paraclinicos '!K2791&gt;=88,'Paraclinicos '!K2791&lt;=92),AND('Paraclinicos '!K2791&gt;=93,AA2855=0)),0),"")</f>
        <v/>
      </c>
      <c r="AA2855" t="str" cm="1">
        <f t="array" ref="AA2855">_xlfn.IFS('Paraclinicos '!E2790="","",'Paraclinicos '!E2790="Oxigeno",2,'Paraclinicos '!E2790="Aire",0)</f>
        <v/>
      </c>
    </row>
    <row r="2856" spans="1:27" x14ac:dyDescent="0.25">
      <c r="A2856">
        <f>'Paraclinicos '!A2791</f>
        <v>0</v>
      </c>
      <c r="B2856" s="3">
        <f>'Paraclinicos '!R2791</f>
        <v>0</v>
      </c>
      <c r="C2856" t="str" cm="1">
        <f t="array" ref="C2856">_xlfn.IFS('Paraclinicos '!Q2791="","",'Paraclinicos '!Q2791&gt;60,3,'Paraclinicos '!Q2791&lt;=60,1)</f>
        <v/>
      </c>
      <c r="D2856" t="str">
        <f>IFERROR(IF(INDEX('BD Demog para scores enalazar'!BC$2:BC$3000,MATCH(Formulas!A2856,'BD Demog para scores enalazar'!A$2:A$3000,0))=0,"SI","NO"),"")</f>
        <v/>
      </c>
      <c r="E2856" t="str" cm="1">
        <f t="array" ref="E2856">_xlfn.IFS(D2856="","",D2856="SI",4,D2856="NO",1)</f>
        <v/>
      </c>
      <c r="F2856" t="str" cm="1">
        <f t="array" ref="F2856">_xlfn.IFS('Paraclinicos '!B2791="","",'Paraclinicos '!B2791&gt;1,1,'Paraclinicos '!B2791&lt;=1,3)</f>
        <v/>
      </c>
      <c r="G2856" t="str" cm="1">
        <f t="array" ref="G2856">_xlfn.IFS('Paraclinicos '!D2791="","",AND('Paraclinicos '!D2791&gt;=250,'Paraclinicos '!D2791&lt;=500),2,'Paraclinicos '!D2791&gt;500,3,'Paraclinicos '!D2791&lt;250,1)</f>
        <v/>
      </c>
      <c r="H2856" s="50" t="str">
        <f t="shared" si="133"/>
        <v/>
      </c>
      <c r="I2856" t="str" cm="1">
        <f t="array" ref="I2856">_xlfn.IFS('Paraclinicos '!Q2791="","",'Paraclinicos '!Q2791&gt;=65,1,'Paraclinicos '!Q2791&lt;65,0)</f>
        <v/>
      </c>
      <c r="J2856" t="str" cm="1">
        <f t="array" ref="J2856">_xlfn.IFS('Paraclinicos '!I2791="","",'Paraclinicos '!I2791&gt;7,1,'Paraclinicos '!I2791&lt;=7,0)</f>
        <v/>
      </c>
      <c r="K2856" t="str" cm="1">
        <f t="array" ref="K2856">_xlfn.IFS('Paraclinicos '!W2791="","",'Paraclinicos '!W2791&lt;=8,1,'Paraclinicos '!W2791&gt;8,0)</f>
        <v/>
      </c>
      <c r="L2856" t="str" cm="1">
        <f t="array" ref="L2856">_xlfn.IFS('Paraclinicos '!S2791="","",'Paraclinicos '!S2791&gt;=30,1,'Paraclinicos '!S2791&lt;30,0)</f>
        <v/>
      </c>
      <c r="M2856" t="str" cm="1">
        <f t="array" ref="M2856">_xlfn.IFS(OR('Paraclinicos '!T2791="",'Paraclinicos '!U2791=""),"",OR('Paraclinicos '!T2791&lt;=90,'Paraclinicos '!U2791&lt;=60),1,OR('Paraclinicos '!T2791&gt;90,'Paraclinicos '!U2791&gt;60),0)</f>
        <v/>
      </c>
      <c r="N2856" s="45" t="str">
        <f t="shared" si="134"/>
        <v/>
      </c>
      <c r="O2856" t="str" cm="1">
        <f t="array" ref="O2856">_xlfn.IFS(OR('Paraclinicos '!M2791="",'Paraclinicos '!N2791="",'Paraclinicos '!N2791=0),"",'Paraclinicos '!M2791/'Paraclinicos '!N2791&lt;100,4,'Paraclinicos '!M2791/'Paraclinicos '!N2791&lt;200,3,'Paraclinicos '!M2791/'Paraclinicos '!N2791&lt;300,2,'Paraclinicos '!M2791/'Paraclinicos '!N2791&lt;400,1,'Paraclinicos '!M2791/'Paraclinicos '!N2791&gt;=400,0)</f>
        <v/>
      </c>
      <c r="P2856" t="str" cm="1">
        <f t="array" ref="P2856">_xlfn.IFS('Paraclinicos '!C2791="","",'Paraclinicos '!C2791&lt;20,4,'Paraclinicos '!C2791&lt;50,3,'Paraclinicos '!C2791&lt;100,2,'Paraclinicos '!C2791&lt;150,1,'Paraclinicos '!C2791&gt;150,0)</f>
        <v/>
      </c>
      <c r="Q2856" t="str" cm="1">
        <f t="array" ref="Q2856">_xlfn.IFS('Paraclinicos '!O2791="","",'Paraclinicos '!O2791&lt;1.2,0,'Paraclinicos '!O2791&lt;2,1,'Paraclinicos '!O2791&lt;3.5,2,'Paraclinicos '!O2791&lt;5,3,'Paraclinicos '!O2791&gt;5,4)</f>
        <v/>
      </c>
      <c r="R2856" t="str" cm="1">
        <f t="array" ref="R2856">_xlfn.IFS('Paraclinicos '!J2791="","",'Paraclinicos '!J2791&lt;1.2,0,'Paraclinicos '!J2791&lt;2,1,'Paraclinicos '!J2791&lt;6,2,'Paraclinicos '!J2791&lt;12,3,'Paraclinicos '!J2791&gt;=12,4)</f>
        <v/>
      </c>
      <c r="S2856" t="str" cm="1">
        <f t="array" ref="S2856">_xlfn.IFS('Paraclinicos '!Y2791="","",'Paraclinicos '!Y2791&lt;70,1,'Paraclinicos '!Y2791&gt;=70,0)</f>
        <v/>
      </c>
      <c r="T2856" t="str" cm="1">
        <f t="array" ref="T2856">_xlfn.IFS('Paraclinicos '!W2791="","",'Paraclinicos '!W2791&lt;6,4,'Paraclinicos '!W2791&lt;10,3,'Paraclinicos '!W2791&lt;13,2,'Paraclinicos '!W2791&lt;15,1,'Paraclinicos '!W2791=15,0)</f>
        <v/>
      </c>
      <c r="U2856" s="54" t="str">
        <f t="shared" si="132"/>
        <v/>
      </c>
      <c r="V2856" t="str" cm="1">
        <f t="array" ref="V2856">_xlfn.IFS('Paraclinicos '!S2791="","",OR('Paraclinicos '!S2791&lt;=8,'Paraclinicos '!S2791&gt;=25),3,'Paraclinicos '!S2791&lt;12,1,'Paraclinicos '!S2791&lt;21,0,'Paraclinicos '!S2791&lt;25,2)</f>
        <v/>
      </c>
      <c r="W2856" t="str">
        <f>IFERROR(IF(INDEX('BD Demog para scores enalazar'!Y$2:'BD Demog para scores enalazar'!Y$3000,MATCH(Formulas!A2856,'BD Demog para scores enalazar'!A$2:'BD Demog para scores enalazar'!A$3000,0))=1,"SI","NO"),"")</f>
        <v/>
      </c>
      <c r="X2856" s="9" t="str">
        <f>IFERROR(IF(INDEX('BD Demog para scores enalazar'!AJ$2:'BD Demog para scores enalazar'!AJ$3000,MATCH(Formulas!A2856,'BD Demog para scores enalazar'!A$2:'BD Demog para scores enalazar'!A$3000,0))=1,"SI","NO"),"")</f>
        <v/>
      </c>
      <c r="Y2856" t="str" cm="1">
        <f t="array" ref="Y2856">IF(AND(W2856="NO",X2856="NO"),_xlfn.IFS('Paraclinicos '!K2791&lt;=91,3,'Paraclinicos '!K2791&lt;94,2,'Paraclinicos '!K2791&lt;96,1,'Paraclinicos '!K2791&gt;=96,0),"")</f>
        <v/>
      </c>
      <c r="Z2856" t="str" cm="1">
        <f t="array" ref="Z2856">IF(OR(W2856="SI",X2856="SI"),_xlfn.IFS(OR(AND('Paraclinicos '!K2792&lt;=83),AND('Paraclinicos '!K2792&gt;=97,AA2856=2)),3,OR(AND('Paraclinicos '!K2792&lt;=86),AND('Paraclinicos '!K2792&gt;=94,AA2856=2)),2,OR(AND('Paraclinicos '!K2792&lt;=88),AND('Paraclinicos '!K2792&gt;=92,AA2856=2)),1,OR(AND('Paraclinicos '!K2792&gt;=88,'Paraclinicos '!K2792&lt;=92),AND('Paraclinicos '!K2792&gt;=93,AA2856=0)),0),"")</f>
        <v/>
      </c>
      <c r="AA2856" t="str" cm="1">
        <f t="array" ref="AA2856">_xlfn.IFS('Paraclinicos '!E2791="","",'Paraclinicos '!E2791="Oxigeno",2,'Paraclinicos '!E2791="Aire",0)</f>
        <v/>
      </c>
    </row>
    <row r="2857" spans="1:27" x14ac:dyDescent="0.25">
      <c r="A2857">
        <f>'Paraclinicos '!A2792</f>
        <v>0</v>
      </c>
      <c r="B2857" s="3">
        <f>'Paraclinicos '!R2792</f>
        <v>0</v>
      </c>
      <c r="C2857" t="str" cm="1">
        <f t="array" ref="C2857">_xlfn.IFS('Paraclinicos '!Q2792="","",'Paraclinicos '!Q2792&gt;60,3,'Paraclinicos '!Q2792&lt;=60,1)</f>
        <v/>
      </c>
      <c r="D2857" t="str">
        <f>IFERROR(IF(INDEX('BD Demog para scores enalazar'!BC$2:BC$3000,MATCH(Formulas!A2857,'BD Demog para scores enalazar'!A$2:A$3000,0))=0,"SI","NO"),"")</f>
        <v/>
      </c>
      <c r="E2857" t="str" cm="1">
        <f t="array" ref="E2857">_xlfn.IFS(D2857="","",D2857="SI",4,D2857="NO",1)</f>
        <v/>
      </c>
      <c r="F2857" t="str" cm="1">
        <f t="array" ref="F2857">_xlfn.IFS('Paraclinicos '!B2792="","",'Paraclinicos '!B2792&gt;1,1,'Paraclinicos '!B2792&lt;=1,3)</f>
        <v/>
      </c>
      <c r="G2857" t="str" cm="1">
        <f t="array" ref="G2857">_xlfn.IFS('Paraclinicos '!D2792="","",AND('Paraclinicos '!D2792&gt;=250,'Paraclinicos '!D2792&lt;=500),2,'Paraclinicos '!D2792&gt;500,3,'Paraclinicos '!D2792&lt;250,1)</f>
        <v/>
      </c>
      <c r="H2857" s="50" t="str">
        <f t="shared" si="133"/>
        <v/>
      </c>
      <c r="I2857" t="str" cm="1">
        <f t="array" ref="I2857">_xlfn.IFS('Paraclinicos '!Q2792="","",'Paraclinicos '!Q2792&gt;=65,1,'Paraclinicos '!Q2792&lt;65,0)</f>
        <v/>
      </c>
      <c r="J2857" t="str" cm="1">
        <f t="array" ref="J2857">_xlfn.IFS('Paraclinicos '!I2792="","",'Paraclinicos '!I2792&gt;7,1,'Paraclinicos '!I2792&lt;=7,0)</f>
        <v/>
      </c>
      <c r="K2857" t="str" cm="1">
        <f t="array" ref="K2857">_xlfn.IFS('Paraclinicos '!W2792="","",'Paraclinicos '!W2792&lt;=8,1,'Paraclinicos '!W2792&gt;8,0)</f>
        <v/>
      </c>
      <c r="L2857" t="str" cm="1">
        <f t="array" ref="L2857">_xlfn.IFS('Paraclinicos '!S2792="","",'Paraclinicos '!S2792&gt;=30,1,'Paraclinicos '!S2792&lt;30,0)</f>
        <v/>
      </c>
      <c r="M2857" t="str" cm="1">
        <f t="array" ref="M2857">_xlfn.IFS(OR('Paraclinicos '!T2792="",'Paraclinicos '!U2792=""),"",OR('Paraclinicos '!T2792&lt;=90,'Paraclinicos '!U2792&lt;=60),1,OR('Paraclinicos '!T2792&gt;90,'Paraclinicos '!U2792&gt;60),0)</f>
        <v/>
      </c>
      <c r="N2857" s="45" t="str">
        <f t="shared" si="134"/>
        <v/>
      </c>
      <c r="O2857" t="str" cm="1">
        <f t="array" ref="O2857">_xlfn.IFS(OR('Paraclinicos '!M2792="",'Paraclinicos '!N2792="",'Paraclinicos '!N2792=0),"",'Paraclinicos '!M2792/'Paraclinicos '!N2792&lt;100,4,'Paraclinicos '!M2792/'Paraclinicos '!N2792&lt;200,3,'Paraclinicos '!M2792/'Paraclinicos '!N2792&lt;300,2,'Paraclinicos '!M2792/'Paraclinicos '!N2792&lt;400,1,'Paraclinicos '!M2792/'Paraclinicos '!N2792&gt;=400,0)</f>
        <v/>
      </c>
      <c r="P2857" t="str" cm="1">
        <f t="array" ref="P2857">_xlfn.IFS('Paraclinicos '!C2792="","",'Paraclinicos '!C2792&lt;20,4,'Paraclinicos '!C2792&lt;50,3,'Paraclinicos '!C2792&lt;100,2,'Paraclinicos '!C2792&lt;150,1,'Paraclinicos '!C2792&gt;150,0)</f>
        <v/>
      </c>
      <c r="Q2857" t="str" cm="1">
        <f t="array" ref="Q2857">_xlfn.IFS('Paraclinicos '!O2792="","",'Paraclinicos '!O2792&lt;1.2,0,'Paraclinicos '!O2792&lt;2,1,'Paraclinicos '!O2792&lt;3.5,2,'Paraclinicos '!O2792&lt;5,3,'Paraclinicos '!O2792&gt;5,4)</f>
        <v/>
      </c>
      <c r="R2857" t="str" cm="1">
        <f t="array" ref="R2857">_xlfn.IFS('Paraclinicos '!J2792="","",'Paraclinicos '!J2792&lt;1.2,0,'Paraclinicos '!J2792&lt;2,1,'Paraclinicos '!J2792&lt;6,2,'Paraclinicos '!J2792&lt;12,3,'Paraclinicos '!J2792&gt;=12,4)</f>
        <v/>
      </c>
      <c r="S2857" t="str" cm="1">
        <f t="array" ref="S2857">_xlfn.IFS('Paraclinicos '!Y2792="","",'Paraclinicos '!Y2792&lt;70,1,'Paraclinicos '!Y2792&gt;=70,0)</f>
        <v/>
      </c>
      <c r="T2857" t="str" cm="1">
        <f t="array" ref="T2857">_xlfn.IFS('Paraclinicos '!W2792="","",'Paraclinicos '!W2792&lt;6,4,'Paraclinicos '!W2792&lt;10,3,'Paraclinicos '!W2792&lt;13,2,'Paraclinicos '!W2792&lt;15,1,'Paraclinicos '!W2792=15,0)</f>
        <v/>
      </c>
      <c r="U2857" s="54" t="str">
        <f t="shared" si="132"/>
        <v/>
      </c>
      <c r="V2857" t="str" cm="1">
        <f t="array" ref="V2857">_xlfn.IFS('Paraclinicos '!S2792="","",OR('Paraclinicos '!S2792&lt;=8,'Paraclinicos '!S2792&gt;=25),3,'Paraclinicos '!S2792&lt;12,1,'Paraclinicos '!S2792&lt;21,0,'Paraclinicos '!S2792&lt;25,2)</f>
        <v/>
      </c>
      <c r="W2857" t="str">
        <f>IFERROR(IF(INDEX('BD Demog para scores enalazar'!Y$2:'BD Demog para scores enalazar'!Y$3000,MATCH(Formulas!A2857,'BD Demog para scores enalazar'!A$2:'BD Demog para scores enalazar'!A$3000,0))=1,"SI","NO"),"")</f>
        <v/>
      </c>
      <c r="X2857" s="9" t="str">
        <f>IFERROR(IF(INDEX('BD Demog para scores enalazar'!AJ$2:'BD Demog para scores enalazar'!AJ$3000,MATCH(Formulas!A2857,'BD Demog para scores enalazar'!A$2:'BD Demog para scores enalazar'!A$3000,0))=1,"SI","NO"),"")</f>
        <v/>
      </c>
      <c r="Y2857" t="str" cm="1">
        <f t="array" ref="Y2857">IF(AND(W2857="NO",X2857="NO"),_xlfn.IFS('Paraclinicos '!K2792&lt;=91,3,'Paraclinicos '!K2792&lt;94,2,'Paraclinicos '!K2792&lt;96,1,'Paraclinicos '!K2792&gt;=96,0),"")</f>
        <v/>
      </c>
      <c r="Z2857" t="str" cm="1">
        <f t="array" ref="Z2857">IF(OR(W2857="SI",X2857="SI"),_xlfn.IFS(OR(AND('Paraclinicos '!K2793&lt;=83),AND('Paraclinicos '!K2793&gt;=97,AA2857=2)),3,OR(AND('Paraclinicos '!K2793&lt;=86),AND('Paraclinicos '!K2793&gt;=94,AA2857=2)),2,OR(AND('Paraclinicos '!K2793&lt;=88),AND('Paraclinicos '!K2793&gt;=92,AA2857=2)),1,OR(AND('Paraclinicos '!K2793&gt;=88,'Paraclinicos '!K2793&lt;=92),AND('Paraclinicos '!K2793&gt;=93,AA2857=0)),0),"")</f>
        <v/>
      </c>
      <c r="AA2857" t="str" cm="1">
        <f t="array" ref="AA2857">_xlfn.IFS('Paraclinicos '!E2792="","",'Paraclinicos '!E2792="Oxigeno",2,'Paraclinicos '!E2792="Aire",0)</f>
        <v/>
      </c>
    </row>
    <row r="2858" spans="1:27" x14ac:dyDescent="0.25">
      <c r="A2858">
        <f>'Paraclinicos '!A2793</f>
        <v>0</v>
      </c>
      <c r="B2858" s="3">
        <f>'Paraclinicos '!R2793</f>
        <v>0</v>
      </c>
      <c r="C2858" t="str" cm="1">
        <f t="array" ref="C2858">_xlfn.IFS('Paraclinicos '!Q2793="","",'Paraclinicos '!Q2793&gt;60,3,'Paraclinicos '!Q2793&lt;=60,1)</f>
        <v/>
      </c>
      <c r="D2858" t="str">
        <f>IFERROR(IF(INDEX('BD Demog para scores enalazar'!BC$2:BC$3000,MATCH(Formulas!A2858,'BD Demog para scores enalazar'!A$2:A$3000,0))=0,"SI","NO"),"")</f>
        <v/>
      </c>
      <c r="E2858" t="str" cm="1">
        <f t="array" ref="E2858">_xlfn.IFS(D2858="","",D2858="SI",4,D2858="NO",1)</f>
        <v/>
      </c>
      <c r="F2858" t="str" cm="1">
        <f t="array" ref="F2858">_xlfn.IFS('Paraclinicos '!B2793="","",'Paraclinicos '!B2793&gt;1,1,'Paraclinicos '!B2793&lt;=1,3)</f>
        <v/>
      </c>
      <c r="G2858" t="str" cm="1">
        <f t="array" ref="G2858">_xlfn.IFS('Paraclinicos '!D2793="","",AND('Paraclinicos '!D2793&gt;=250,'Paraclinicos '!D2793&lt;=500),2,'Paraclinicos '!D2793&gt;500,3,'Paraclinicos '!D2793&lt;250,1)</f>
        <v/>
      </c>
      <c r="H2858" s="50" t="str">
        <f t="shared" si="133"/>
        <v/>
      </c>
      <c r="I2858" t="str" cm="1">
        <f t="array" ref="I2858">_xlfn.IFS('Paraclinicos '!Q2793="","",'Paraclinicos '!Q2793&gt;=65,1,'Paraclinicos '!Q2793&lt;65,0)</f>
        <v/>
      </c>
      <c r="J2858" t="str" cm="1">
        <f t="array" ref="J2858">_xlfn.IFS('Paraclinicos '!I2793="","",'Paraclinicos '!I2793&gt;7,1,'Paraclinicos '!I2793&lt;=7,0)</f>
        <v/>
      </c>
      <c r="K2858" t="str" cm="1">
        <f t="array" ref="K2858">_xlfn.IFS('Paraclinicos '!W2793="","",'Paraclinicos '!W2793&lt;=8,1,'Paraclinicos '!W2793&gt;8,0)</f>
        <v/>
      </c>
      <c r="L2858" t="str" cm="1">
        <f t="array" ref="L2858">_xlfn.IFS('Paraclinicos '!S2793="","",'Paraclinicos '!S2793&gt;=30,1,'Paraclinicos '!S2793&lt;30,0)</f>
        <v/>
      </c>
      <c r="M2858" t="str" cm="1">
        <f t="array" ref="M2858">_xlfn.IFS(OR('Paraclinicos '!T2793="",'Paraclinicos '!U2793=""),"",OR('Paraclinicos '!T2793&lt;=90,'Paraclinicos '!U2793&lt;=60),1,OR('Paraclinicos '!T2793&gt;90,'Paraclinicos '!U2793&gt;60),0)</f>
        <v/>
      </c>
      <c r="N2858" s="45" t="str">
        <f t="shared" si="134"/>
        <v/>
      </c>
      <c r="O2858" t="str" cm="1">
        <f t="array" ref="O2858">_xlfn.IFS(OR('Paraclinicos '!M2793="",'Paraclinicos '!N2793="",'Paraclinicos '!N2793=0),"",'Paraclinicos '!M2793/'Paraclinicos '!N2793&lt;100,4,'Paraclinicos '!M2793/'Paraclinicos '!N2793&lt;200,3,'Paraclinicos '!M2793/'Paraclinicos '!N2793&lt;300,2,'Paraclinicos '!M2793/'Paraclinicos '!N2793&lt;400,1,'Paraclinicos '!M2793/'Paraclinicos '!N2793&gt;=400,0)</f>
        <v/>
      </c>
      <c r="P2858" t="str" cm="1">
        <f t="array" ref="P2858">_xlfn.IFS('Paraclinicos '!C2793="","",'Paraclinicos '!C2793&lt;20,4,'Paraclinicos '!C2793&lt;50,3,'Paraclinicos '!C2793&lt;100,2,'Paraclinicos '!C2793&lt;150,1,'Paraclinicos '!C2793&gt;150,0)</f>
        <v/>
      </c>
      <c r="Q2858" t="str" cm="1">
        <f t="array" ref="Q2858">_xlfn.IFS('Paraclinicos '!O2793="","",'Paraclinicos '!O2793&lt;1.2,0,'Paraclinicos '!O2793&lt;2,1,'Paraclinicos '!O2793&lt;3.5,2,'Paraclinicos '!O2793&lt;5,3,'Paraclinicos '!O2793&gt;5,4)</f>
        <v/>
      </c>
      <c r="R2858" t="str" cm="1">
        <f t="array" ref="R2858">_xlfn.IFS('Paraclinicos '!J2793="","",'Paraclinicos '!J2793&lt;1.2,0,'Paraclinicos '!J2793&lt;2,1,'Paraclinicos '!J2793&lt;6,2,'Paraclinicos '!J2793&lt;12,3,'Paraclinicos '!J2793&gt;=12,4)</f>
        <v/>
      </c>
      <c r="S2858" t="str" cm="1">
        <f t="array" ref="S2858">_xlfn.IFS('Paraclinicos '!Y2793="","",'Paraclinicos '!Y2793&lt;70,1,'Paraclinicos '!Y2793&gt;=70,0)</f>
        <v/>
      </c>
      <c r="T2858" t="str" cm="1">
        <f t="array" ref="T2858">_xlfn.IFS('Paraclinicos '!W2793="","",'Paraclinicos '!W2793&lt;6,4,'Paraclinicos '!W2793&lt;10,3,'Paraclinicos '!W2793&lt;13,2,'Paraclinicos '!W2793&lt;15,1,'Paraclinicos '!W2793=15,0)</f>
        <v/>
      </c>
      <c r="U2858" s="54" t="str">
        <f t="shared" si="132"/>
        <v/>
      </c>
      <c r="V2858" t="str" cm="1">
        <f t="array" ref="V2858">_xlfn.IFS('Paraclinicos '!S2793="","",OR('Paraclinicos '!S2793&lt;=8,'Paraclinicos '!S2793&gt;=25),3,'Paraclinicos '!S2793&lt;12,1,'Paraclinicos '!S2793&lt;21,0,'Paraclinicos '!S2793&lt;25,2)</f>
        <v/>
      </c>
      <c r="W2858" t="str">
        <f>IFERROR(IF(INDEX('BD Demog para scores enalazar'!Y$2:'BD Demog para scores enalazar'!Y$3000,MATCH(Formulas!A2858,'BD Demog para scores enalazar'!A$2:'BD Demog para scores enalazar'!A$3000,0))=1,"SI","NO"),"")</f>
        <v/>
      </c>
      <c r="X2858" s="9" t="str">
        <f>IFERROR(IF(INDEX('BD Demog para scores enalazar'!AJ$2:'BD Demog para scores enalazar'!AJ$3000,MATCH(Formulas!A2858,'BD Demog para scores enalazar'!A$2:'BD Demog para scores enalazar'!A$3000,0))=1,"SI","NO"),"")</f>
        <v/>
      </c>
      <c r="Y2858" t="str" cm="1">
        <f t="array" ref="Y2858">IF(AND(W2858="NO",X2858="NO"),_xlfn.IFS('Paraclinicos '!K2793&lt;=91,3,'Paraclinicos '!K2793&lt;94,2,'Paraclinicos '!K2793&lt;96,1,'Paraclinicos '!K2793&gt;=96,0),"")</f>
        <v/>
      </c>
      <c r="Z2858" t="str" cm="1">
        <f t="array" ref="Z2858">IF(OR(W2858="SI",X2858="SI"),_xlfn.IFS(OR(AND('Paraclinicos '!K2794&lt;=83),AND('Paraclinicos '!K2794&gt;=97,AA2858=2)),3,OR(AND('Paraclinicos '!K2794&lt;=86),AND('Paraclinicos '!K2794&gt;=94,AA2858=2)),2,OR(AND('Paraclinicos '!K2794&lt;=88),AND('Paraclinicos '!K2794&gt;=92,AA2858=2)),1,OR(AND('Paraclinicos '!K2794&gt;=88,'Paraclinicos '!K2794&lt;=92),AND('Paraclinicos '!K2794&gt;=93,AA2858=0)),0),"")</f>
        <v/>
      </c>
      <c r="AA2858" t="str" cm="1">
        <f t="array" ref="AA2858">_xlfn.IFS('Paraclinicos '!E2793="","",'Paraclinicos '!E2793="Oxigeno",2,'Paraclinicos '!E2793="Aire",0)</f>
        <v/>
      </c>
    </row>
    <row r="2859" spans="1:27" x14ac:dyDescent="0.25">
      <c r="A2859">
        <f>'Paraclinicos '!A2794</f>
        <v>0</v>
      </c>
      <c r="B2859" s="3">
        <f>'Paraclinicos '!R2794</f>
        <v>0</v>
      </c>
      <c r="C2859" t="str" cm="1">
        <f t="array" ref="C2859">_xlfn.IFS('Paraclinicos '!Q2794="","",'Paraclinicos '!Q2794&gt;60,3,'Paraclinicos '!Q2794&lt;=60,1)</f>
        <v/>
      </c>
      <c r="D2859" t="str">
        <f>IFERROR(IF(INDEX('BD Demog para scores enalazar'!BC$2:BC$3000,MATCH(Formulas!A2859,'BD Demog para scores enalazar'!A$2:A$3000,0))=0,"SI","NO"),"")</f>
        <v/>
      </c>
      <c r="E2859" t="str" cm="1">
        <f t="array" ref="E2859">_xlfn.IFS(D2859="","",D2859="SI",4,D2859="NO",1)</f>
        <v/>
      </c>
      <c r="F2859" t="str" cm="1">
        <f t="array" ref="F2859">_xlfn.IFS('Paraclinicos '!B2794="","",'Paraclinicos '!B2794&gt;1,1,'Paraclinicos '!B2794&lt;=1,3)</f>
        <v/>
      </c>
      <c r="G2859" t="str" cm="1">
        <f t="array" ref="G2859">_xlfn.IFS('Paraclinicos '!D2794="","",AND('Paraclinicos '!D2794&gt;=250,'Paraclinicos '!D2794&lt;=500),2,'Paraclinicos '!D2794&gt;500,3,'Paraclinicos '!D2794&lt;250,1)</f>
        <v/>
      </c>
      <c r="H2859" s="50" t="str">
        <f t="shared" si="133"/>
        <v/>
      </c>
      <c r="I2859" t="str" cm="1">
        <f t="array" ref="I2859">_xlfn.IFS('Paraclinicos '!Q2794="","",'Paraclinicos '!Q2794&gt;=65,1,'Paraclinicos '!Q2794&lt;65,0)</f>
        <v/>
      </c>
      <c r="J2859" t="str" cm="1">
        <f t="array" ref="J2859">_xlfn.IFS('Paraclinicos '!I2794="","",'Paraclinicos '!I2794&gt;7,1,'Paraclinicos '!I2794&lt;=7,0)</f>
        <v/>
      </c>
      <c r="K2859" t="str" cm="1">
        <f t="array" ref="K2859">_xlfn.IFS('Paraclinicos '!W2794="","",'Paraclinicos '!W2794&lt;=8,1,'Paraclinicos '!W2794&gt;8,0)</f>
        <v/>
      </c>
      <c r="L2859" t="str" cm="1">
        <f t="array" ref="L2859">_xlfn.IFS('Paraclinicos '!S2794="","",'Paraclinicos '!S2794&gt;=30,1,'Paraclinicos '!S2794&lt;30,0)</f>
        <v/>
      </c>
      <c r="M2859" t="str" cm="1">
        <f t="array" ref="M2859">_xlfn.IFS(OR('Paraclinicos '!T2794="",'Paraclinicos '!U2794=""),"",OR('Paraclinicos '!T2794&lt;=90,'Paraclinicos '!U2794&lt;=60),1,OR('Paraclinicos '!T2794&gt;90,'Paraclinicos '!U2794&gt;60),0)</f>
        <v/>
      </c>
      <c r="N2859" s="45" t="str">
        <f t="shared" si="134"/>
        <v/>
      </c>
      <c r="O2859" t="str" cm="1">
        <f t="array" ref="O2859">_xlfn.IFS(OR('Paraclinicos '!M2794="",'Paraclinicos '!N2794="",'Paraclinicos '!N2794=0),"",'Paraclinicos '!M2794/'Paraclinicos '!N2794&lt;100,4,'Paraclinicos '!M2794/'Paraclinicos '!N2794&lt;200,3,'Paraclinicos '!M2794/'Paraclinicos '!N2794&lt;300,2,'Paraclinicos '!M2794/'Paraclinicos '!N2794&lt;400,1,'Paraclinicos '!M2794/'Paraclinicos '!N2794&gt;=400,0)</f>
        <v/>
      </c>
      <c r="P2859" t="str" cm="1">
        <f t="array" ref="P2859">_xlfn.IFS('Paraclinicos '!C2794="","",'Paraclinicos '!C2794&lt;20,4,'Paraclinicos '!C2794&lt;50,3,'Paraclinicos '!C2794&lt;100,2,'Paraclinicos '!C2794&lt;150,1,'Paraclinicos '!C2794&gt;150,0)</f>
        <v/>
      </c>
      <c r="Q2859" t="str" cm="1">
        <f t="array" ref="Q2859">_xlfn.IFS('Paraclinicos '!O2794="","",'Paraclinicos '!O2794&lt;1.2,0,'Paraclinicos '!O2794&lt;2,1,'Paraclinicos '!O2794&lt;3.5,2,'Paraclinicos '!O2794&lt;5,3,'Paraclinicos '!O2794&gt;5,4)</f>
        <v/>
      </c>
      <c r="R2859" t="str" cm="1">
        <f t="array" ref="R2859">_xlfn.IFS('Paraclinicos '!J2794="","",'Paraclinicos '!J2794&lt;1.2,0,'Paraclinicos '!J2794&lt;2,1,'Paraclinicos '!J2794&lt;6,2,'Paraclinicos '!J2794&lt;12,3,'Paraclinicos '!J2794&gt;=12,4)</f>
        <v/>
      </c>
      <c r="S2859" t="str" cm="1">
        <f t="array" ref="S2859">_xlfn.IFS('Paraclinicos '!Y2794="","",'Paraclinicos '!Y2794&lt;70,1,'Paraclinicos '!Y2794&gt;=70,0)</f>
        <v/>
      </c>
      <c r="T2859" t="str" cm="1">
        <f t="array" ref="T2859">_xlfn.IFS('Paraclinicos '!W2794="","",'Paraclinicos '!W2794&lt;6,4,'Paraclinicos '!W2794&lt;10,3,'Paraclinicos '!W2794&lt;13,2,'Paraclinicos '!W2794&lt;15,1,'Paraclinicos '!W2794=15,0)</f>
        <v/>
      </c>
      <c r="U2859" s="54" t="str">
        <f t="shared" si="132"/>
        <v/>
      </c>
      <c r="V2859" t="str" cm="1">
        <f t="array" ref="V2859">_xlfn.IFS('Paraclinicos '!S2794="","",OR('Paraclinicos '!S2794&lt;=8,'Paraclinicos '!S2794&gt;=25),3,'Paraclinicos '!S2794&lt;12,1,'Paraclinicos '!S2794&lt;21,0,'Paraclinicos '!S2794&lt;25,2)</f>
        <v/>
      </c>
      <c r="W2859" t="str">
        <f>IFERROR(IF(INDEX('BD Demog para scores enalazar'!Y$2:'BD Demog para scores enalazar'!Y$3000,MATCH(Formulas!A2859,'BD Demog para scores enalazar'!A$2:'BD Demog para scores enalazar'!A$3000,0))=1,"SI","NO"),"")</f>
        <v/>
      </c>
      <c r="X2859" s="9" t="str">
        <f>IFERROR(IF(INDEX('BD Demog para scores enalazar'!AJ$2:'BD Demog para scores enalazar'!AJ$3000,MATCH(Formulas!A2859,'BD Demog para scores enalazar'!A$2:'BD Demog para scores enalazar'!A$3000,0))=1,"SI","NO"),"")</f>
        <v/>
      </c>
      <c r="Y2859" t="str" cm="1">
        <f t="array" ref="Y2859">IF(AND(W2859="NO",X2859="NO"),_xlfn.IFS('Paraclinicos '!K2794&lt;=91,3,'Paraclinicos '!K2794&lt;94,2,'Paraclinicos '!K2794&lt;96,1,'Paraclinicos '!K2794&gt;=96,0),"")</f>
        <v/>
      </c>
      <c r="Z2859" t="str" cm="1">
        <f t="array" ref="Z2859">IF(OR(W2859="SI",X2859="SI"),_xlfn.IFS(OR(AND('Paraclinicos '!K2795&lt;=83),AND('Paraclinicos '!K2795&gt;=97,AA2859=2)),3,OR(AND('Paraclinicos '!K2795&lt;=86),AND('Paraclinicos '!K2795&gt;=94,AA2859=2)),2,OR(AND('Paraclinicos '!K2795&lt;=88),AND('Paraclinicos '!K2795&gt;=92,AA2859=2)),1,OR(AND('Paraclinicos '!K2795&gt;=88,'Paraclinicos '!K2795&lt;=92),AND('Paraclinicos '!K2795&gt;=93,AA2859=0)),0),"")</f>
        <v/>
      </c>
      <c r="AA2859" t="str" cm="1">
        <f t="array" ref="AA2859">_xlfn.IFS('Paraclinicos '!E2794="","",'Paraclinicos '!E2794="Oxigeno",2,'Paraclinicos '!E2794="Aire",0)</f>
        <v/>
      </c>
    </row>
    <row r="2860" spans="1:27" x14ac:dyDescent="0.25">
      <c r="A2860">
        <f>'Paraclinicos '!A2795</f>
        <v>0</v>
      </c>
      <c r="B2860" s="3">
        <f>'Paraclinicos '!R2795</f>
        <v>0</v>
      </c>
      <c r="C2860" t="str" cm="1">
        <f t="array" ref="C2860">_xlfn.IFS('Paraclinicos '!Q2795="","",'Paraclinicos '!Q2795&gt;60,3,'Paraclinicos '!Q2795&lt;=60,1)</f>
        <v/>
      </c>
      <c r="D2860" t="str">
        <f>IFERROR(IF(INDEX('BD Demog para scores enalazar'!BC$2:BC$3000,MATCH(Formulas!A2860,'BD Demog para scores enalazar'!A$2:A$3000,0))=0,"SI","NO"),"")</f>
        <v/>
      </c>
      <c r="E2860" t="str" cm="1">
        <f t="array" ref="E2860">_xlfn.IFS(D2860="","",D2860="SI",4,D2860="NO",1)</f>
        <v/>
      </c>
      <c r="F2860" t="str" cm="1">
        <f t="array" ref="F2860">_xlfn.IFS('Paraclinicos '!B2795="","",'Paraclinicos '!B2795&gt;1,1,'Paraclinicos '!B2795&lt;=1,3)</f>
        <v/>
      </c>
      <c r="G2860" t="str" cm="1">
        <f t="array" ref="G2860">_xlfn.IFS('Paraclinicos '!D2795="","",AND('Paraclinicos '!D2795&gt;=250,'Paraclinicos '!D2795&lt;=500),2,'Paraclinicos '!D2795&gt;500,3,'Paraclinicos '!D2795&lt;250,1)</f>
        <v/>
      </c>
      <c r="H2860" s="50" t="str">
        <f t="shared" si="133"/>
        <v/>
      </c>
      <c r="I2860" t="str" cm="1">
        <f t="array" ref="I2860">_xlfn.IFS('Paraclinicos '!Q2795="","",'Paraclinicos '!Q2795&gt;=65,1,'Paraclinicos '!Q2795&lt;65,0)</f>
        <v/>
      </c>
      <c r="J2860" t="str" cm="1">
        <f t="array" ref="J2860">_xlfn.IFS('Paraclinicos '!I2795="","",'Paraclinicos '!I2795&gt;7,1,'Paraclinicos '!I2795&lt;=7,0)</f>
        <v/>
      </c>
      <c r="K2860" t="str" cm="1">
        <f t="array" ref="K2860">_xlfn.IFS('Paraclinicos '!W2795="","",'Paraclinicos '!W2795&lt;=8,1,'Paraclinicos '!W2795&gt;8,0)</f>
        <v/>
      </c>
      <c r="L2860" t="str" cm="1">
        <f t="array" ref="L2860">_xlfn.IFS('Paraclinicos '!S2795="","",'Paraclinicos '!S2795&gt;=30,1,'Paraclinicos '!S2795&lt;30,0)</f>
        <v/>
      </c>
      <c r="M2860" t="str" cm="1">
        <f t="array" ref="M2860">_xlfn.IFS(OR('Paraclinicos '!T2795="",'Paraclinicos '!U2795=""),"",OR('Paraclinicos '!T2795&lt;=90,'Paraclinicos '!U2795&lt;=60),1,OR('Paraclinicos '!T2795&gt;90,'Paraclinicos '!U2795&gt;60),0)</f>
        <v/>
      </c>
      <c r="N2860" s="45" t="str">
        <f t="shared" si="134"/>
        <v/>
      </c>
      <c r="O2860" t="str" cm="1">
        <f t="array" ref="O2860">_xlfn.IFS(OR('Paraclinicos '!M2795="",'Paraclinicos '!N2795="",'Paraclinicos '!N2795=0),"",'Paraclinicos '!M2795/'Paraclinicos '!N2795&lt;100,4,'Paraclinicos '!M2795/'Paraclinicos '!N2795&lt;200,3,'Paraclinicos '!M2795/'Paraclinicos '!N2795&lt;300,2,'Paraclinicos '!M2795/'Paraclinicos '!N2795&lt;400,1,'Paraclinicos '!M2795/'Paraclinicos '!N2795&gt;=400,0)</f>
        <v/>
      </c>
      <c r="P2860" t="str" cm="1">
        <f t="array" ref="P2860">_xlfn.IFS('Paraclinicos '!C2795="","",'Paraclinicos '!C2795&lt;20,4,'Paraclinicos '!C2795&lt;50,3,'Paraclinicos '!C2795&lt;100,2,'Paraclinicos '!C2795&lt;150,1,'Paraclinicos '!C2795&gt;150,0)</f>
        <v/>
      </c>
      <c r="Q2860" t="str" cm="1">
        <f t="array" ref="Q2860">_xlfn.IFS('Paraclinicos '!O2795="","",'Paraclinicos '!O2795&lt;1.2,0,'Paraclinicos '!O2795&lt;2,1,'Paraclinicos '!O2795&lt;3.5,2,'Paraclinicos '!O2795&lt;5,3,'Paraclinicos '!O2795&gt;5,4)</f>
        <v/>
      </c>
      <c r="R2860" t="str" cm="1">
        <f t="array" ref="R2860">_xlfn.IFS('Paraclinicos '!J2795="","",'Paraclinicos '!J2795&lt;1.2,0,'Paraclinicos '!J2795&lt;2,1,'Paraclinicos '!J2795&lt;6,2,'Paraclinicos '!J2795&lt;12,3,'Paraclinicos '!J2795&gt;=12,4)</f>
        <v/>
      </c>
      <c r="S2860" t="str" cm="1">
        <f t="array" ref="S2860">_xlfn.IFS('Paraclinicos '!Y2795="","",'Paraclinicos '!Y2795&lt;70,1,'Paraclinicos '!Y2795&gt;=70,0)</f>
        <v/>
      </c>
      <c r="T2860" t="str" cm="1">
        <f t="array" ref="T2860">_xlfn.IFS('Paraclinicos '!W2795="","",'Paraclinicos '!W2795&lt;6,4,'Paraclinicos '!W2795&lt;10,3,'Paraclinicos '!W2795&lt;13,2,'Paraclinicos '!W2795&lt;15,1,'Paraclinicos '!W2795=15,0)</f>
        <v/>
      </c>
      <c r="U2860" s="54" t="str">
        <f t="shared" si="132"/>
        <v/>
      </c>
      <c r="V2860" t="str" cm="1">
        <f t="array" ref="V2860">_xlfn.IFS('Paraclinicos '!S2795="","",OR('Paraclinicos '!S2795&lt;=8,'Paraclinicos '!S2795&gt;=25),3,'Paraclinicos '!S2795&lt;12,1,'Paraclinicos '!S2795&lt;21,0,'Paraclinicos '!S2795&lt;25,2)</f>
        <v/>
      </c>
      <c r="W2860" t="str">
        <f>IFERROR(IF(INDEX('BD Demog para scores enalazar'!Y$2:'BD Demog para scores enalazar'!Y$3000,MATCH(Formulas!A2860,'BD Demog para scores enalazar'!A$2:'BD Demog para scores enalazar'!A$3000,0))=1,"SI","NO"),"")</f>
        <v/>
      </c>
      <c r="X2860" s="9" t="str">
        <f>IFERROR(IF(INDEX('BD Demog para scores enalazar'!AJ$2:'BD Demog para scores enalazar'!AJ$3000,MATCH(Formulas!A2860,'BD Demog para scores enalazar'!A$2:'BD Demog para scores enalazar'!A$3000,0))=1,"SI","NO"),"")</f>
        <v/>
      </c>
      <c r="Y2860" t="str" cm="1">
        <f t="array" ref="Y2860">IF(AND(W2860="NO",X2860="NO"),_xlfn.IFS('Paraclinicos '!K2795&lt;=91,3,'Paraclinicos '!K2795&lt;94,2,'Paraclinicos '!K2795&lt;96,1,'Paraclinicos '!K2795&gt;=96,0),"")</f>
        <v/>
      </c>
      <c r="Z2860" t="str" cm="1">
        <f t="array" ref="Z2860">IF(OR(W2860="SI",X2860="SI"),_xlfn.IFS(OR(AND('Paraclinicos '!K2796&lt;=83),AND('Paraclinicos '!K2796&gt;=97,AA2860=2)),3,OR(AND('Paraclinicos '!K2796&lt;=86),AND('Paraclinicos '!K2796&gt;=94,AA2860=2)),2,OR(AND('Paraclinicos '!K2796&lt;=88),AND('Paraclinicos '!K2796&gt;=92,AA2860=2)),1,OR(AND('Paraclinicos '!K2796&gt;=88,'Paraclinicos '!K2796&lt;=92),AND('Paraclinicos '!K2796&gt;=93,AA2860=0)),0),"")</f>
        <v/>
      </c>
      <c r="AA2860" t="str" cm="1">
        <f t="array" ref="AA2860">_xlfn.IFS('Paraclinicos '!E2795="","",'Paraclinicos '!E2795="Oxigeno",2,'Paraclinicos '!E2795="Aire",0)</f>
        <v/>
      </c>
    </row>
    <row r="2861" spans="1:27" x14ac:dyDescent="0.25">
      <c r="A2861">
        <f>'Paraclinicos '!A2796</f>
        <v>0</v>
      </c>
      <c r="B2861" s="3">
        <f>'Paraclinicos '!R2796</f>
        <v>0</v>
      </c>
      <c r="C2861" t="str" cm="1">
        <f t="array" ref="C2861">_xlfn.IFS('Paraclinicos '!Q2796="","",'Paraclinicos '!Q2796&gt;60,3,'Paraclinicos '!Q2796&lt;=60,1)</f>
        <v/>
      </c>
      <c r="D2861" t="str">
        <f>IFERROR(IF(INDEX('BD Demog para scores enalazar'!BC$2:BC$3000,MATCH(Formulas!A2861,'BD Demog para scores enalazar'!A$2:A$3000,0))=0,"SI","NO"),"")</f>
        <v/>
      </c>
      <c r="E2861" t="str" cm="1">
        <f t="array" ref="E2861">_xlfn.IFS(D2861="","",D2861="SI",4,D2861="NO",1)</f>
        <v/>
      </c>
      <c r="F2861" t="str" cm="1">
        <f t="array" ref="F2861">_xlfn.IFS('Paraclinicos '!B2796="","",'Paraclinicos '!B2796&gt;1,1,'Paraclinicos '!B2796&lt;=1,3)</f>
        <v/>
      </c>
      <c r="G2861" t="str" cm="1">
        <f t="array" ref="G2861">_xlfn.IFS('Paraclinicos '!D2796="","",AND('Paraclinicos '!D2796&gt;=250,'Paraclinicos '!D2796&lt;=500),2,'Paraclinicos '!D2796&gt;500,3,'Paraclinicos '!D2796&lt;250,1)</f>
        <v/>
      </c>
      <c r="H2861" s="50" t="str">
        <f t="shared" si="133"/>
        <v/>
      </c>
      <c r="I2861" t="str" cm="1">
        <f t="array" ref="I2861">_xlfn.IFS('Paraclinicos '!Q2796="","",'Paraclinicos '!Q2796&gt;=65,1,'Paraclinicos '!Q2796&lt;65,0)</f>
        <v/>
      </c>
      <c r="J2861" t="str" cm="1">
        <f t="array" ref="J2861">_xlfn.IFS('Paraclinicos '!I2796="","",'Paraclinicos '!I2796&gt;7,1,'Paraclinicos '!I2796&lt;=7,0)</f>
        <v/>
      </c>
      <c r="K2861" t="str" cm="1">
        <f t="array" ref="K2861">_xlfn.IFS('Paraclinicos '!W2796="","",'Paraclinicos '!W2796&lt;=8,1,'Paraclinicos '!W2796&gt;8,0)</f>
        <v/>
      </c>
      <c r="L2861" t="str" cm="1">
        <f t="array" ref="L2861">_xlfn.IFS('Paraclinicos '!S2796="","",'Paraclinicos '!S2796&gt;=30,1,'Paraclinicos '!S2796&lt;30,0)</f>
        <v/>
      </c>
      <c r="M2861" t="str" cm="1">
        <f t="array" ref="M2861">_xlfn.IFS(OR('Paraclinicos '!T2796="",'Paraclinicos '!U2796=""),"",OR('Paraclinicos '!T2796&lt;=90,'Paraclinicos '!U2796&lt;=60),1,OR('Paraclinicos '!T2796&gt;90,'Paraclinicos '!U2796&gt;60),0)</f>
        <v/>
      </c>
      <c r="N2861" s="45" t="str">
        <f t="shared" si="134"/>
        <v/>
      </c>
      <c r="O2861" t="str" cm="1">
        <f t="array" ref="O2861">_xlfn.IFS(OR('Paraclinicos '!M2796="",'Paraclinicos '!N2796="",'Paraclinicos '!N2796=0),"",'Paraclinicos '!M2796/'Paraclinicos '!N2796&lt;100,4,'Paraclinicos '!M2796/'Paraclinicos '!N2796&lt;200,3,'Paraclinicos '!M2796/'Paraclinicos '!N2796&lt;300,2,'Paraclinicos '!M2796/'Paraclinicos '!N2796&lt;400,1,'Paraclinicos '!M2796/'Paraclinicos '!N2796&gt;=400,0)</f>
        <v/>
      </c>
      <c r="P2861" t="str" cm="1">
        <f t="array" ref="P2861">_xlfn.IFS('Paraclinicos '!C2796="","",'Paraclinicos '!C2796&lt;20,4,'Paraclinicos '!C2796&lt;50,3,'Paraclinicos '!C2796&lt;100,2,'Paraclinicos '!C2796&lt;150,1,'Paraclinicos '!C2796&gt;150,0)</f>
        <v/>
      </c>
      <c r="Q2861" t="str" cm="1">
        <f t="array" ref="Q2861">_xlfn.IFS('Paraclinicos '!O2796="","",'Paraclinicos '!O2796&lt;1.2,0,'Paraclinicos '!O2796&lt;2,1,'Paraclinicos '!O2796&lt;3.5,2,'Paraclinicos '!O2796&lt;5,3,'Paraclinicos '!O2796&gt;5,4)</f>
        <v/>
      </c>
      <c r="R2861" t="str" cm="1">
        <f t="array" ref="R2861">_xlfn.IFS('Paraclinicos '!J2796="","",'Paraclinicos '!J2796&lt;1.2,0,'Paraclinicos '!J2796&lt;2,1,'Paraclinicos '!J2796&lt;6,2,'Paraclinicos '!J2796&lt;12,3,'Paraclinicos '!J2796&gt;=12,4)</f>
        <v/>
      </c>
      <c r="S2861" t="str" cm="1">
        <f t="array" ref="S2861">_xlfn.IFS('Paraclinicos '!Y2796="","",'Paraclinicos '!Y2796&lt;70,1,'Paraclinicos '!Y2796&gt;=70,0)</f>
        <v/>
      </c>
      <c r="T2861" t="str" cm="1">
        <f t="array" ref="T2861">_xlfn.IFS('Paraclinicos '!W2796="","",'Paraclinicos '!W2796&lt;6,4,'Paraclinicos '!W2796&lt;10,3,'Paraclinicos '!W2796&lt;13,2,'Paraclinicos '!W2796&lt;15,1,'Paraclinicos '!W2796=15,0)</f>
        <v/>
      </c>
      <c r="U2861" s="54" t="str">
        <f t="shared" si="132"/>
        <v/>
      </c>
      <c r="V2861" t="str" cm="1">
        <f t="array" ref="V2861">_xlfn.IFS('Paraclinicos '!S2796="","",OR('Paraclinicos '!S2796&lt;=8,'Paraclinicos '!S2796&gt;=25),3,'Paraclinicos '!S2796&lt;12,1,'Paraclinicos '!S2796&lt;21,0,'Paraclinicos '!S2796&lt;25,2)</f>
        <v/>
      </c>
      <c r="W2861" t="str">
        <f>IFERROR(IF(INDEX('BD Demog para scores enalazar'!Y$2:'BD Demog para scores enalazar'!Y$3000,MATCH(Formulas!A2861,'BD Demog para scores enalazar'!A$2:'BD Demog para scores enalazar'!A$3000,0))=1,"SI","NO"),"")</f>
        <v/>
      </c>
      <c r="X2861" s="9" t="str">
        <f>IFERROR(IF(INDEX('BD Demog para scores enalazar'!AJ$2:'BD Demog para scores enalazar'!AJ$3000,MATCH(Formulas!A2861,'BD Demog para scores enalazar'!A$2:'BD Demog para scores enalazar'!A$3000,0))=1,"SI","NO"),"")</f>
        <v/>
      </c>
      <c r="Y2861" t="str" cm="1">
        <f t="array" ref="Y2861">IF(AND(W2861="NO",X2861="NO"),_xlfn.IFS('Paraclinicos '!K2796&lt;=91,3,'Paraclinicos '!K2796&lt;94,2,'Paraclinicos '!K2796&lt;96,1,'Paraclinicos '!K2796&gt;=96,0),"")</f>
        <v/>
      </c>
      <c r="Z2861" t="str" cm="1">
        <f t="array" ref="Z2861">IF(OR(W2861="SI",X2861="SI"),_xlfn.IFS(OR(AND('Paraclinicos '!K2797&lt;=83),AND('Paraclinicos '!K2797&gt;=97,AA2861=2)),3,OR(AND('Paraclinicos '!K2797&lt;=86),AND('Paraclinicos '!K2797&gt;=94,AA2861=2)),2,OR(AND('Paraclinicos '!K2797&lt;=88),AND('Paraclinicos '!K2797&gt;=92,AA2861=2)),1,OR(AND('Paraclinicos '!K2797&gt;=88,'Paraclinicos '!K2797&lt;=92),AND('Paraclinicos '!K2797&gt;=93,AA2861=0)),0),"")</f>
        <v/>
      </c>
      <c r="AA2861" t="str" cm="1">
        <f t="array" ref="AA2861">_xlfn.IFS('Paraclinicos '!E2796="","",'Paraclinicos '!E2796="Oxigeno",2,'Paraclinicos '!E2796="Aire",0)</f>
        <v/>
      </c>
    </row>
    <row r="2862" spans="1:27" x14ac:dyDescent="0.25">
      <c r="A2862">
        <f>'Paraclinicos '!A2797</f>
        <v>0</v>
      </c>
      <c r="B2862" s="3">
        <f>'Paraclinicos '!R2797</f>
        <v>0</v>
      </c>
      <c r="C2862" t="str" cm="1">
        <f t="array" ref="C2862">_xlfn.IFS('Paraclinicos '!Q2797="","",'Paraclinicos '!Q2797&gt;60,3,'Paraclinicos '!Q2797&lt;=60,1)</f>
        <v/>
      </c>
      <c r="D2862" t="str">
        <f>IFERROR(IF(INDEX('BD Demog para scores enalazar'!BC$2:BC$3000,MATCH(Formulas!A2862,'BD Demog para scores enalazar'!A$2:A$3000,0))=0,"SI","NO"),"")</f>
        <v/>
      </c>
      <c r="E2862" t="str" cm="1">
        <f t="array" ref="E2862">_xlfn.IFS(D2862="","",D2862="SI",4,D2862="NO",1)</f>
        <v/>
      </c>
      <c r="F2862" t="str" cm="1">
        <f t="array" ref="F2862">_xlfn.IFS('Paraclinicos '!B2797="","",'Paraclinicos '!B2797&gt;1,1,'Paraclinicos '!B2797&lt;=1,3)</f>
        <v/>
      </c>
      <c r="G2862" t="str" cm="1">
        <f t="array" ref="G2862">_xlfn.IFS('Paraclinicos '!D2797="","",AND('Paraclinicos '!D2797&gt;=250,'Paraclinicos '!D2797&lt;=500),2,'Paraclinicos '!D2797&gt;500,3,'Paraclinicos '!D2797&lt;250,1)</f>
        <v/>
      </c>
      <c r="H2862" s="50" t="str">
        <f t="shared" si="133"/>
        <v/>
      </c>
      <c r="I2862" t="str" cm="1">
        <f t="array" ref="I2862">_xlfn.IFS('Paraclinicos '!Q2797="","",'Paraclinicos '!Q2797&gt;=65,1,'Paraclinicos '!Q2797&lt;65,0)</f>
        <v/>
      </c>
      <c r="J2862" t="str" cm="1">
        <f t="array" ref="J2862">_xlfn.IFS('Paraclinicos '!I2797="","",'Paraclinicos '!I2797&gt;7,1,'Paraclinicos '!I2797&lt;=7,0)</f>
        <v/>
      </c>
      <c r="K2862" t="str" cm="1">
        <f t="array" ref="K2862">_xlfn.IFS('Paraclinicos '!W2797="","",'Paraclinicos '!W2797&lt;=8,1,'Paraclinicos '!W2797&gt;8,0)</f>
        <v/>
      </c>
      <c r="L2862" t="str" cm="1">
        <f t="array" ref="L2862">_xlfn.IFS('Paraclinicos '!S2797="","",'Paraclinicos '!S2797&gt;=30,1,'Paraclinicos '!S2797&lt;30,0)</f>
        <v/>
      </c>
      <c r="M2862" t="str" cm="1">
        <f t="array" ref="M2862">_xlfn.IFS(OR('Paraclinicos '!T2797="",'Paraclinicos '!U2797=""),"",OR('Paraclinicos '!T2797&lt;=90,'Paraclinicos '!U2797&lt;=60),1,OR('Paraclinicos '!T2797&gt;90,'Paraclinicos '!U2797&gt;60),0)</f>
        <v/>
      </c>
      <c r="N2862" s="45" t="str">
        <f t="shared" si="134"/>
        <v/>
      </c>
      <c r="O2862" t="str" cm="1">
        <f t="array" ref="O2862">_xlfn.IFS(OR('Paraclinicos '!M2797="",'Paraclinicos '!N2797="",'Paraclinicos '!N2797=0),"",'Paraclinicos '!M2797/'Paraclinicos '!N2797&lt;100,4,'Paraclinicos '!M2797/'Paraclinicos '!N2797&lt;200,3,'Paraclinicos '!M2797/'Paraclinicos '!N2797&lt;300,2,'Paraclinicos '!M2797/'Paraclinicos '!N2797&lt;400,1,'Paraclinicos '!M2797/'Paraclinicos '!N2797&gt;=400,0)</f>
        <v/>
      </c>
      <c r="P2862" t="str" cm="1">
        <f t="array" ref="P2862">_xlfn.IFS('Paraclinicos '!C2797="","",'Paraclinicos '!C2797&lt;20,4,'Paraclinicos '!C2797&lt;50,3,'Paraclinicos '!C2797&lt;100,2,'Paraclinicos '!C2797&lt;150,1,'Paraclinicos '!C2797&gt;150,0)</f>
        <v/>
      </c>
      <c r="Q2862" t="str" cm="1">
        <f t="array" ref="Q2862">_xlfn.IFS('Paraclinicos '!O2797="","",'Paraclinicos '!O2797&lt;1.2,0,'Paraclinicos '!O2797&lt;2,1,'Paraclinicos '!O2797&lt;3.5,2,'Paraclinicos '!O2797&lt;5,3,'Paraclinicos '!O2797&gt;5,4)</f>
        <v/>
      </c>
      <c r="R2862" t="str" cm="1">
        <f t="array" ref="R2862">_xlfn.IFS('Paraclinicos '!J2797="","",'Paraclinicos '!J2797&lt;1.2,0,'Paraclinicos '!J2797&lt;2,1,'Paraclinicos '!J2797&lt;6,2,'Paraclinicos '!J2797&lt;12,3,'Paraclinicos '!J2797&gt;=12,4)</f>
        <v/>
      </c>
      <c r="S2862" t="str" cm="1">
        <f t="array" ref="S2862">_xlfn.IFS('Paraclinicos '!Y2797="","",'Paraclinicos '!Y2797&lt;70,1,'Paraclinicos '!Y2797&gt;=70,0)</f>
        <v/>
      </c>
      <c r="T2862" t="str" cm="1">
        <f t="array" ref="T2862">_xlfn.IFS('Paraclinicos '!W2797="","",'Paraclinicos '!W2797&lt;6,4,'Paraclinicos '!W2797&lt;10,3,'Paraclinicos '!W2797&lt;13,2,'Paraclinicos '!W2797&lt;15,1,'Paraclinicos '!W2797=15,0)</f>
        <v/>
      </c>
      <c r="U2862" s="54" t="str">
        <f t="shared" si="132"/>
        <v/>
      </c>
      <c r="V2862" t="str" cm="1">
        <f t="array" ref="V2862">_xlfn.IFS('Paraclinicos '!S2797="","",OR('Paraclinicos '!S2797&lt;=8,'Paraclinicos '!S2797&gt;=25),3,'Paraclinicos '!S2797&lt;12,1,'Paraclinicos '!S2797&lt;21,0,'Paraclinicos '!S2797&lt;25,2)</f>
        <v/>
      </c>
      <c r="W2862" t="str">
        <f>IFERROR(IF(INDEX('BD Demog para scores enalazar'!Y$2:'BD Demog para scores enalazar'!Y$3000,MATCH(Formulas!A2862,'BD Demog para scores enalazar'!A$2:'BD Demog para scores enalazar'!A$3000,0))=1,"SI","NO"),"")</f>
        <v/>
      </c>
      <c r="X2862" s="9" t="str">
        <f>IFERROR(IF(INDEX('BD Demog para scores enalazar'!AJ$2:'BD Demog para scores enalazar'!AJ$3000,MATCH(Formulas!A2862,'BD Demog para scores enalazar'!A$2:'BD Demog para scores enalazar'!A$3000,0))=1,"SI","NO"),"")</f>
        <v/>
      </c>
      <c r="Y2862" t="str" cm="1">
        <f t="array" ref="Y2862">IF(AND(W2862="NO",X2862="NO"),_xlfn.IFS('Paraclinicos '!K2797&lt;=91,3,'Paraclinicos '!K2797&lt;94,2,'Paraclinicos '!K2797&lt;96,1,'Paraclinicos '!K2797&gt;=96,0),"")</f>
        <v/>
      </c>
      <c r="Z2862" t="str" cm="1">
        <f t="array" ref="Z2862">IF(OR(W2862="SI",X2862="SI"),_xlfn.IFS(OR(AND('Paraclinicos '!K2798&lt;=83),AND('Paraclinicos '!K2798&gt;=97,AA2862=2)),3,OR(AND('Paraclinicos '!K2798&lt;=86),AND('Paraclinicos '!K2798&gt;=94,AA2862=2)),2,OR(AND('Paraclinicos '!K2798&lt;=88),AND('Paraclinicos '!K2798&gt;=92,AA2862=2)),1,OR(AND('Paraclinicos '!K2798&gt;=88,'Paraclinicos '!K2798&lt;=92),AND('Paraclinicos '!K2798&gt;=93,AA2862=0)),0),"")</f>
        <v/>
      </c>
      <c r="AA2862" t="str" cm="1">
        <f t="array" ref="AA2862">_xlfn.IFS('Paraclinicos '!E2797="","",'Paraclinicos '!E2797="Oxigeno",2,'Paraclinicos '!E2797="Aire",0)</f>
        <v/>
      </c>
    </row>
    <row r="2863" spans="1:27" x14ac:dyDescent="0.25">
      <c r="A2863">
        <f>'Paraclinicos '!A2798</f>
        <v>0</v>
      </c>
      <c r="B2863" s="3">
        <f>'Paraclinicos '!R2798</f>
        <v>0</v>
      </c>
      <c r="C2863" t="str" cm="1">
        <f t="array" ref="C2863">_xlfn.IFS('Paraclinicos '!Q2798="","",'Paraclinicos '!Q2798&gt;60,3,'Paraclinicos '!Q2798&lt;=60,1)</f>
        <v/>
      </c>
      <c r="D2863" t="str">
        <f>IFERROR(IF(INDEX('BD Demog para scores enalazar'!BC$2:BC$3000,MATCH(Formulas!A2863,'BD Demog para scores enalazar'!A$2:A$3000,0))=0,"SI","NO"),"")</f>
        <v/>
      </c>
      <c r="E2863" t="str" cm="1">
        <f t="array" ref="E2863">_xlfn.IFS(D2863="","",D2863="SI",4,D2863="NO",1)</f>
        <v/>
      </c>
      <c r="F2863" t="str" cm="1">
        <f t="array" ref="F2863">_xlfn.IFS('Paraclinicos '!B2798="","",'Paraclinicos '!B2798&gt;1,1,'Paraclinicos '!B2798&lt;=1,3)</f>
        <v/>
      </c>
      <c r="G2863" t="str" cm="1">
        <f t="array" ref="G2863">_xlfn.IFS('Paraclinicos '!D2798="","",AND('Paraclinicos '!D2798&gt;=250,'Paraclinicos '!D2798&lt;=500),2,'Paraclinicos '!D2798&gt;500,3,'Paraclinicos '!D2798&lt;250,1)</f>
        <v/>
      </c>
      <c r="H2863" s="50" t="str">
        <f t="shared" si="133"/>
        <v/>
      </c>
      <c r="I2863" t="str" cm="1">
        <f t="array" ref="I2863">_xlfn.IFS('Paraclinicos '!Q2798="","",'Paraclinicos '!Q2798&gt;=65,1,'Paraclinicos '!Q2798&lt;65,0)</f>
        <v/>
      </c>
      <c r="J2863" t="str" cm="1">
        <f t="array" ref="J2863">_xlfn.IFS('Paraclinicos '!I2798="","",'Paraclinicos '!I2798&gt;7,1,'Paraclinicos '!I2798&lt;=7,0)</f>
        <v/>
      </c>
      <c r="K2863" t="str" cm="1">
        <f t="array" ref="K2863">_xlfn.IFS('Paraclinicos '!W2798="","",'Paraclinicos '!W2798&lt;=8,1,'Paraclinicos '!W2798&gt;8,0)</f>
        <v/>
      </c>
      <c r="L2863" t="str" cm="1">
        <f t="array" ref="L2863">_xlfn.IFS('Paraclinicos '!S2798="","",'Paraclinicos '!S2798&gt;=30,1,'Paraclinicos '!S2798&lt;30,0)</f>
        <v/>
      </c>
      <c r="M2863" t="str" cm="1">
        <f t="array" ref="M2863">_xlfn.IFS(OR('Paraclinicos '!T2798="",'Paraclinicos '!U2798=""),"",OR('Paraclinicos '!T2798&lt;=90,'Paraclinicos '!U2798&lt;=60),1,OR('Paraclinicos '!T2798&gt;90,'Paraclinicos '!U2798&gt;60),0)</f>
        <v/>
      </c>
      <c r="N2863" s="45" t="str">
        <f t="shared" si="134"/>
        <v/>
      </c>
      <c r="O2863" t="str" cm="1">
        <f t="array" ref="O2863">_xlfn.IFS(OR('Paraclinicos '!M2798="",'Paraclinicos '!N2798="",'Paraclinicos '!N2798=0),"",'Paraclinicos '!M2798/'Paraclinicos '!N2798&lt;100,4,'Paraclinicos '!M2798/'Paraclinicos '!N2798&lt;200,3,'Paraclinicos '!M2798/'Paraclinicos '!N2798&lt;300,2,'Paraclinicos '!M2798/'Paraclinicos '!N2798&lt;400,1,'Paraclinicos '!M2798/'Paraclinicos '!N2798&gt;=400,0)</f>
        <v/>
      </c>
      <c r="P2863" t="str" cm="1">
        <f t="array" ref="P2863">_xlfn.IFS('Paraclinicos '!C2798="","",'Paraclinicos '!C2798&lt;20,4,'Paraclinicos '!C2798&lt;50,3,'Paraclinicos '!C2798&lt;100,2,'Paraclinicos '!C2798&lt;150,1,'Paraclinicos '!C2798&gt;150,0)</f>
        <v/>
      </c>
      <c r="Q2863" t="str" cm="1">
        <f t="array" ref="Q2863">_xlfn.IFS('Paraclinicos '!O2798="","",'Paraclinicos '!O2798&lt;1.2,0,'Paraclinicos '!O2798&lt;2,1,'Paraclinicos '!O2798&lt;3.5,2,'Paraclinicos '!O2798&lt;5,3,'Paraclinicos '!O2798&gt;5,4)</f>
        <v/>
      </c>
      <c r="R2863" t="str" cm="1">
        <f t="array" ref="R2863">_xlfn.IFS('Paraclinicos '!J2798="","",'Paraclinicos '!J2798&lt;1.2,0,'Paraclinicos '!J2798&lt;2,1,'Paraclinicos '!J2798&lt;6,2,'Paraclinicos '!J2798&lt;12,3,'Paraclinicos '!J2798&gt;=12,4)</f>
        <v/>
      </c>
      <c r="S2863" t="str" cm="1">
        <f t="array" ref="S2863">_xlfn.IFS('Paraclinicos '!Y2798="","",'Paraclinicos '!Y2798&lt;70,1,'Paraclinicos '!Y2798&gt;=70,0)</f>
        <v/>
      </c>
      <c r="T2863" t="str" cm="1">
        <f t="array" ref="T2863">_xlfn.IFS('Paraclinicos '!W2798="","",'Paraclinicos '!W2798&lt;6,4,'Paraclinicos '!W2798&lt;10,3,'Paraclinicos '!W2798&lt;13,2,'Paraclinicos '!W2798&lt;15,1,'Paraclinicos '!W2798=15,0)</f>
        <v/>
      </c>
      <c r="U2863" s="54" t="str">
        <f t="shared" si="132"/>
        <v/>
      </c>
      <c r="V2863" t="str" cm="1">
        <f t="array" ref="V2863">_xlfn.IFS('Paraclinicos '!S2798="","",OR('Paraclinicos '!S2798&lt;=8,'Paraclinicos '!S2798&gt;=25),3,'Paraclinicos '!S2798&lt;12,1,'Paraclinicos '!S2798&lt;21,0,'Paraclinicos '!S2798&lt;25,2)</f>
        <v/>
      </c>
      <c r="W2863" t="str">
        <f>IFERROR(IF(INDEX('BD Demog para scores enalazar'!Y$2:'BD Demog para scores enalazar'!Y$3000,MATCH(Formulas!A2863,'BD Demog para scores enalazar'!A$2:'BD Demog para scores enalazar'!A$3000,0))=1,"SI","NO"),"")</f>
        <v/>
      </c>
      <c r="X2863" s="9" t="str">
        <f>IFERROR(IF(INDEX('BD Demog para scores enalazar'!AJ$2:'BD Demog para scores enalazar'!AJ$3000,MATCH(Formulas!A2863,'BD Demog para scores enalazar'!A$2:'BD Demog para scores enalazar'!A$3000,0))=1,"SI","NO"),"")</f>
        <v/>
      </c>
      <c r="Y2863" t="str" cm="1">
        <f t="array" ref="Y2863">IF(AND(W2863="NO",X2863="NO"),_xlfn.IFS('Paraclinicos '!K2798&lt;=91,3,'Paraclinicos '!K2798&lt;94,2,'Paraclinicos '!K2798&lt;96,1,'Paraclinicos '!K2798&gt;=96,0),"")</f>
        <v/>
      </c>
      <c r="Z2863" t="str" cm="1">
        <f t="array" ref="Z2863">IF(OR(W2863="SI",X2863="SI"),_xlfn.IFS(OR(AND('Paraclinicos '!K2799&lt;=83),AND('Paraclinicos '!K2799&gt;=97,AA2863=2)),3,OR(AND('Paraclinicos '!K2799&lt;=86),AND('Paraclinicos '!K2799&gt;=94,AA2863=2)),2,OR(AND('Paraclinicos '!K2799&lt;=88),AND('Paraclinicos '!K2799&gt;=92,AA2863=2)),1,OR(AND('Paraclinicos '!K2799&gt;=88,'Paraclinicos '!K2799&lt;=92),AND('Paraclinicos '!K2799&gt;=93,AA2863=0)),0),"")</f>
        <v/>
      </c>
      <c r="AA2863" t="str" cm="1">
        <f t="array" ref="AA2863">_xlfn.IFS('Paraclinicos '!E2798="","",'Paraclinicos '!E2798="Oxigeno",2,'Paraclinicos '!E2798="Aire",0)</f>
        <v/>
      </c>
    </row>
    <row r="2864" spans="1:27" x14ac:dyDescent="0.25">
      <c r="A2864">
        <f>'Paraclinicos '!A2799</f>
        <v>0</v>
      </c>
      <c r="B2864" s="3">
        <f>'Paraclinicos '!R2799</f>
        <v>0</v>
      </c>
      <c r="C2864" t="str" cm="1">
        <f t="array" ref="C2864">_xlfn.IFS('Paraclinicos '!Q2799="","",'Paraclinicos '!Q2799&gt;60,3,'Paraclinicos '!Q2799&lt;=60,1)</f>
        <v/>
      </c>
      <c r="D2864" t="str">
        <f>IFERROR(IF(INDEX('BD Demog para scores enalazar'!BC$2:BC$3000,MATCH(Formulas!A2864,'BD Demog para scores enalazar'!A$2:A$3000,0))=0,"SI","NO"),"")</f>
        <v/>
      </c>
      <c r="E2864" t="str" cm="1">
        <f t="array" ref="E2864">_xlfn.IFS(D2864="","",D2864="SI",4,D2864="NO",1)</f>
        <v/>
      </c>
      <c r="F2864" t="str" cm="1">
        <f t="array" ref="F2864">_xlfn.IFS('Paraclinicos '!B2799="","",'Paraclinicos '!B2799&gt;1,1,'Paraclinicos '!B2799&lt;=1,3)</f>
        <v/>
      </c>
      <c r="G2864" t="str" cm="1">
        <f t="array" ref="G2864">_xlfn.IFS('Paraclinicos '!D2799="","",AND('Paraclinicos '!D2799&gt;=250,'Paraclinicos '!D2799&lt;=500),2,'Paraclinicos '!D2799&gt;500,3,'Paraclinicos '!D2799&lt;250,1)</f>
        <v/>
      </c>
      <c r="H2864" s="50" t="str">
        <f t="shared" si="133"/>
        <v/>
      </c>
      <c r="I2864" t="str" cm="1">
        <f t="array" ref="I2864">_xlfn.IFS('Paraclinicos '!Q2799="","",'Paraclinicos '!Q2799&gt;=65,1,'Paraclinicos '!Q2799&lt;65,0)</f>
        <v/>
      </c>
      <c r="J2864" t="str" cm="1">
        <f t="array" ref="J2864">_xlfn.IFS('Paraclinicos '!I2799="","",'Paraclinicos '!I2799&gt;7,1,'Paraclinicos '!I2799&lt;=7,0)</f>
        <v/>
      </c>
      <c r="K2864" t="str" cm="1">
        <f t="array" ref="K2864">_xlfn.IFS('Paraclinicos '!W2799="","",'Paraclinicos '!W2799&lt;=8,1,'Paraclinicos '!W2799&gt;8,0)</f>
        <v/>
      </c>
      <c r="L2864" t="str" cm="1">
        <f t="array" ref="L2864">_xlfn.IFS('Paraclinicos '!S2799="","",'Paraclinicos '!S2799&gt;=30,1,'Paraclinicos '!S2799&lt;30,0)</f>
        <v/>
      </c>
      <c r="M2864" t="str" cm="1">
        <f t="array" ref="M2864">_xlfn.IFS(OR('Paraclinicos '!T2799="",'Paraclinicos '!U2799=""),"",OR('Paraclinicos '!T2799&lt;=90,'Paraclinicos '!U2799&lt;=60),1,OR('Paraclinicos '!T2799&gt;90,'Paraclinicos '!U2799&gt;60),0)</f>
        <v/>
      </c>
      <c r="N2864" s="45" t="str">
        <f t="shared" si="134"/>
        <v/>
      </c>
      <c r="O2864" t="str" cm="1">
        <f t="array" ref="O2864">_xlfn.IFS(OR('Paraclinicos '!M2799="",'Paraclinicos '!N2799="",'Paraclinicos '!N2799=0),"",'Paraclinicos '!M2799/'Paraclinicos '!N2799&lt;100,4,'Paraclinicos '!M2799/'Paraclinicos '!N2799&lt;200,3,'Paraclinicos '!M2799/'Paraclinicos '!N2799&lt;300,2,'Paraclinicos '!M2799/'Paraclinicos '!N2799&lt;400,1,'Paraclinicos '!M2799/'Paraclinicos '!N2799&gt;=400,0)</f>
        <v/>
      </c>
      <c r="P2864" t="str" cm="1">
        <f t="array" ref="P2864">_xlfn.IFS('Paraclinicos '!C2799="","",'Paraclinicos '!C2799&lt;20,4,'Paraclinicos '!C2799&lt;50,3,'Paraclinicos '!C2799&lt;100,2,'Paraclinicos '!C2799&lt;150,1,'Paraclinicos '!C2799&gt;150,0)</f>
        <v/>
      </c>
      <c r="Q2864" t="str" cm="1">
        <f t="array" ref="Q2864">_xlfn.IFS('Paraclinicos '!O2799="","",'Paraclinicos '!O2799&lt;1.2,0,'Paraclinicos '!O2799&lt;2,1,'Paraclinicos '!O2799&lt;3.5,2,'Paraclinicos '!O2799&lt;5,3,'Paraclinicos '!O2799&gt;5,4)</f>
        <v/>
      </c>
      <c r="R2864" t="str" cm="1">
        <f t="array" ref="R2864">_xlfn.IFS('Paraclinicos '!J2799="","",'Paraclinicos '!J2799&lt;1.2,0,'Paraclinicos '!J2799&lt;2,1,'Paraclinicos '!J2799&lt;6,2,'Paraclinicos '!J2799&lt;12,3,'Paraclinicos '!J2799&gt;=12,4)</f>
        <v/>
      </c>
      <c r="S2864" t="str" cm="1">
        <f t="array" ref="S2864">_xlfn.IFS('Paraclinicos '!Y2799="","",'Paraclinicos '!Y2799&lt;70,1,'Paraclinicos '!Y2799&gt;=70,0)</f>
        <v/>
      </c>
      <c r="T2864" t="str" cm="1">
        <f t="array" ref="T2864">_xlfn.IFS('Paraclinicos '!W2799="","",'Paraclinicos '!W2799&lt;6,4,'Paraclinicos '!W2799&lt;10,3,'Paraclinicos '!W2799&lt;13,2,'Paraclinicos '!W2799&lt;15,1,'Paraclinicos '!W2799=15,0)</f>
        <v/>
      </c>
      <c r="U2864" s="54" t="str">
        <f t="shared" si="132"/>
        <v/>
      </c>
      <c r="V2864" t="str" cm="1">
        <f t="array" ref="V2864">_xlfn.IFS('Paraclinicos '!S2799="","",OR('Paraclinicos '!S2799&lt;=8,'Paraclinicos '!S2799&gt;=25),3,'Paraclinicos '!S2799&lt;12,1,'Paraclinicos '!S2799&lt;21,0,'Paraclinicos '!S2799&lt;25,2)</f>
        <v/>
      </c>
      <c r="W2864" t="str">
        <f>IFERROR(IF(INDEX('BD Demog para scores enalazar'!Y$2:'BD Demog para scores enalazar'!Y$3000,MATCH(Formulas!A2864,'BD Demog para scores enalazar'!A$2:'BD Demog para scores enalazar'!A$3000,0))=1,"SI","NO"),"")</f>
        <v/>
      </c>
      <c r="X2864" s="9" t="str">
        <f>IFERROR(IF(INDEX('BD Demog para scores enalazar'!AJ$2:'BD Demog para scores enalazar'!AJ$3000,MATCH(Formulas!A2864,'BD Demog para scores enalazar'!A$2:'BD Demog para scores enalazar'!A$3000,0))=1,"SI","NO"),"")</f>
        <v/>
      </c>
      <c r="Y2864" t="str" cm="1">
        <f t="array" ref="Y2864">IF(AND(W2864="NO",X2864="NO"),_xlfn.IFS('Paraclinicos '!K2799&lt;=91,3,'Paraclinicos '!K2799&lt;94,2,'Paraclinicos '!K2799&lt;96,1,'Paraclinicos '!K2799&gt;=96,0),"")</f>
        <v/>
      </c>
      <c r="Z2864" t="str" cm="1">
        <f t="array" ref="Z2864">IF(OR(W2864="SI",X2864="SI"),_xlfn.IFS(OR(AND('Paraclinicos '!K2800&lt;=83),AND('Paraclinicos '!K2800&gt;=97,AA2864=2)),3,OR(AND('Paraclinicos '!K2800&lt;=86),AND('Paraclinicos '!K2800&gt;=94,AA2864=2)),2,OR(AND('Paraclinicos '!K2800&lt;=88),AND('Paraclinicos '!K2800&gt;=92,AA2864=2)),1,OR(AND('Paraclinicos '!K2800&gt;=88,'Paraclinicos '!K2800&lt;=92),AND('Paraclinicos '!K2800&gt;=93,AA2864=0)),0),"")</f>
        <v/>
      </c>
      <c r="AA2864" t="str" cm="1">
        <f t="array" ref="AA2864">_xlfn.IFS('Paraclinicos '!E2799="","",'Paraclinicos '!E2799="Oxigeno",2,'Paraclinicos '!E2799="Aire",0)</f>
        <v/>
      </c>
    </row>
    <row r="2865" spans="1:27" x14ac:dyDescent="0.25">
      <c r="A2865">
        <f>'Paraclinicos '!A2800</f>
        <v>0</v>
      </c>
      <c r="B2865" s="3">
        <f>'Paraclinicos '!R2800</f>
        <v>0</v>
      </c>
      <c r="C2865" t="str" cm="1">
        <f t="array" ref="C2865">_xlfn.IFS('Paraclinicos '!Q2800="","",'Paraclinicos '!Q2800&gt;60,3,'Paraclinicos '!Q2800&lt;=60,1)</f>
        <v/>
      </c>
      <c r="D2865" t="str">
        <f>IFERROR(IF(INDEX('BD Demog para scores enalazar'!BC$2:BC$3000,MATCH(Formulas!A2865,'BD Demog para scores enalazar'!A$2:A$3000,0))=0,"SI","NO"),"")</f>
        <v/>
      </c>
      <c r="E2865" t="str" cm="1">
        <f t="array" ref="E2865">_xlfn.IFS(D2865="","",D2865="SI",4,D2865="NO",1)</f>
        <v/>
      </c>
      <c r="F2865" t="str" cm="1">
        <f t="array" ref="F2865">_xlfn.IFS('Paraclinicos '!B2800="","",'Paraclinicos '!B2800&gt;1,1,'Paraclinicos '!B2800&lt;=1,3)</f>
        <v/>
      </c>
      <c r="G2865" t="str" cm="1">
        <f t="array" ref="G2865">_xlfn.IFS('Paraclinicos '!D2800="","",AND('Paraclinicos '!D2800&gt;=250,'Paraclinicos '!D2800&lt;=500),2,'Paraclinicos '!D2800&gt;500,3,'Paraclinicos '!D2800&lt;250,1)</f>
        <v/>
      </c>
      <c r="H2865" s="50" t="str">
        <f t="shared" si="133"/>
        <v/>
      </c>
      <c r="I2865" t="str" cm="1">
        <f t="array" ref="I2865">_xlfn.IFS('Paraclinicos '!Q2800="","",'Paraclinicos '!Q2800&gt;=65,1,'Paraclinicos '!Q2800&lt;65,0)</f>
        <v/>
      </c>
      <c r="J2865" t="str" cm="1">
        <f t="array" ref="J2865">_xlfn.IFS('Paraclinicos '!I2800="","",'Paraclinicos '!I2800&gt;7,1,'Paraclinicos '!I2800&lt;=7,0)</f>
        <v/>
      </c>
      <c r="K2865" t="str" cm="1">
        <f t="array" ref="K2865">_xlfn.IFS('Paraclinicos '!W2800="","",'Paraclinicos '!W2800&lt;=8,1,'Paraclinicos '!W2800&gt;8,0)</f>
        <v/>
      </c>
      <c r="L2865" t="str" cm="1">
        <f t="array" ref="L2865">_xlfn.IFS('Paraclinicos '!S2800="","",'Paraclinicos '!S2800&gt;=30,1,'Paraclinicos '!S2800&lt;30,0)</f>
        <v/>
      </c>
      <c r="M2865" t="str" cm="1">
        <f t="array" ref="M2865">_xlfn.IFS(OR('Paraclinicos '!T2800="",'Paraclinicos '!U2800=""),"",OR('Paraclinicos '!T2800&lt;=90,'Paraclinicos '!U2800&lt;=60),1,OR('Paraclinicos '!T2800&gt;90,'Paraclinicos '!U2800&gt;60),0)</f>
        <v/>
      </c>
      <c r="N2865" s="45" t="str">
        <f t="shared" si="134"/>
        <v/>
      </c>
      <c r="O2865" t="str" cm="1">
        <f t="array" ref="O2865">_xlfn.IFS(OR('Paraclinicos '!M2800="",'Paraclinicos '!N2800="",'Paraclinicos '!N2800=0),"",'Paraclinicos '!M2800/'Paraclinicos '!N2800&lt;100,4,'Paraclinicos '!M2800/'Paraclinicos '!N2800&lt;200,3,'Paraclinicos '!M2800/'Paraclinicos '!N2800&lt;300,2,'Paraclinicos '!M2800/'Paraclinicos '!N2800&lt;400,1,'Paraclinicos '!M2800/'Paraclinicos '!N2800&gt;=400,0)</f>
        <v/>
      </c>
      <c r="P2865" t="str" cm="1">
        <f t="array" ref="P2865">_xlfn.IFS('Paraclinicos '!C2800="","",'Paraclinicos '!C2800&lt;20,4,'Paraclinicos '!C2800&lt;50,3,'Paraclinicos '!C2800&lt;100,2,'Paraclinicos '!C2800&lt;150,1,'Paraclinicos '!C2800&gt;150,0)</f>
        <v/>
      </c>
      <c r="Q2865" t="str" cm="1">
        <f t="array" ref="Q2865">_xlfn.IFS('Paraclinicos '!O2800="","",'Paraclinicos '!O2800&lt;1.2,0,'Paraclinicos '!O2800&lt;2,1,'Paraclinicos '!O2800&lt;3.5,2,'Paraclinicos '!O2800&lt;5,3,'Paraclinicos '!O2800&gt;5,4)</f>
        <v/>
      </c>
      <c r="R2865" t="str" cm="1">
        <f t="array" ref="R2865">_xlfn.IFS('Paraclinicos '!J2800="","",'Paraclinicos '!J2800&lt;1.2,0,'Paraclinicos '!J2800&lt;2,1,'Paraclinicos '!J2800&lt;6,2,'Paraclinicos '!J2800&lt;12,3,'Paraclinicos '!J2800&gt;=12,4)</f>
        <v/>
      </c>
      <c r="S2865" t="str" cm="1">
        <f t="array" ref="S2865">_xlfn.IFS('Paraclinicos '!Y2800="","",'Paraclinicos '!Y2800&lt;70,1,'Paraclinicos '!Y2800&gt;=70,0)</f>
        <v/>
      </c>
      <c r="T2865" t="str" cm="1">
        <f t="array" ref="T2865">_xlfn.IFS('Paraclinicos '!W2800="","",'Paraclinicos '!W2800&lt;6,4,'Paraclinicos '!W2800&lt;10,3,'Paraclinicos '!W2800&lt;13,2,'Paraclinicos '!W2800&lt;15,1,'Paraclinicos '!W2800=15,0)</f>
        <v/>
      </c>
      <c r="U2865" s="54" t="str">
        <f t="shared" si="132"/>
        <v/>
      </c>
      <c r="V2865" t="str" cm="1">
        <f t="array" ref="V2865">_xlfn.IFS('Paraclinicos '!S2800="","",OR('Paraclinicos '!S2800&lt;=8,'Paraclinicos '!S2800&gt;=25),3,'Paraclinicos '!S2800&lt;12,1,'Paraclinicos '!S2800&lt;21,0,'Paraclinicos '!S2800&lt;25,2)</f>
        <v/>
      </c>
      <c r="W2865" t="str">
        <f>IFERROR(IF(INDEX('BD Demog para scores enalazar'!Y$2:'BD Demog para scores enalazar'!Y$3000,MATCH(Formulas!A2865,'BD Demog para scores enalazar'!A$2:'BD Demog para scores enalazar'!A$3000,0))=1,"SI","NO"),"")</f>
        <v/>
      </c>
      <c r="X2865" s="9" t="str">
        <f>IFERROR(IF(INDEX('BD Demog para scores enalazar'!AJ$2:'BD Demog para scores enalazar'!AJ$3000,MATCH(Formulas!A2865,'BD Demog para scores enalazar'!A$2:'BD Demog para scores enalazar'!A$3000,0))=1,"SI","NO"),"")</f>
        <v/>
      </c>
      <c r="Y2865" t="str" cm="1">
        <f t="array" ref="Y2865">IF(AND(W2865="NO",X2865="NO"),_xlfn.IFS('Paraclinicos '!K2800&lt;=91,3,'Paraclinicos '!K2800&lt;94,2,'Paraclinicos '!K2800&lt;96,1,'Paraclinicos '!K2800&gt;=96,0),"")</f>
        <v/>
      </c>
      <c r="Z2865" t="str" cm="1">
        <f t="array" ref="Z2865">IF(OR(W2865="SI",X2865="SI"),_xlfn.IFS(OR(AND('Paraclinicos '!K2801&lt;=83),AND('Paraclinicos '!K2801&gt;=97,AA2865=2)),3,OR(AND('Paraclinicos '!K2801&lt;=86),AND('Paraclinicos '!K2801&gt;=94,AA2865=2)),2,OR(AND('Paraclinicos '!K2801&lt;=88),AND('Paraclinicos '!K2801&gt;=92,AA2865=2)),1,OR(AND('Paraclinicos '!K2801&gt;=88,'Paraclinicos '!K2801&lt;=92),AND('Paraclinicos '!K2801&gt;=93,AA2865=0)),0),"")</f>
        <v/>
      </c>
      <c r="AA2865" t="str" cm="1">
        <f t="array" ref="AA2865">_xlfn.IFS('Paraclinicos '!E2800="","",'Paraclinicos '!E2800="Oxigeno",2,'Paraclinicos '!E2800="Aire",0)</f>
        <v/>
      </c>
    </row>
    <row r="2866" spans="1:27" x14ac:dyDescent="0.25">
      <c r="A2866">
        <f>'Paraclinicos '!A2801</f>
        <v>0</v>
      </c>
      <c r="B2866" s="3">
        <f>'Paraclinicos '!R2801</f>
        <v>0</v>
      </c>
      <c r="C2866" t="str" cm="1">
        <f t="array" ref="C2866">_xlfn.IFS('Paraclinicos '!Q2801="","",'Paraclinicos '!Q2801&gt;60,3,'Paraclinicos '!Q2801&lt;=60,1)</f>
        <v/>
      </c>
      <c r="D2866" t="str">
        <f>IFERROR(IF(INDEX('BD Demog para scores enalazar'!BC$2:BC$3000,MATCH(Formulas!A2866,'BD Demog para scores enalazar'!A$2:A$3000,0))=0,"SI","NO"),"")</f>
        <v/>
      </c>
      <c r="E2866" t="str" cm="1">
        <f t="array" ref="E2866">_xlfn.IFS(D2866="","",D2866="SI",4,D2866="NO",1)</f>
        <v/>
      </c>
      <c r="F2866" t="str" cm="1">
        <f t="array" ref="F2866">_xlfn.IFS('Paraclinicos '!B2801="","",'Paraclinicos '!B2801&gt;1,1,'Paraclinicos '!B2801&lt;=1,3)</f>
        <v/>
      </c>
      <c r="G2866" t="str" cm="1">
        <f t="array" ref="G2866">_xlfn.IFS('Paraclinicos '!D2801="","",AND('Paraclinicos '!D2801&gt;=250,'Paraclinicos '!D2801&lt;=500),2,'Paraclinicos '!D2801&gt;500,3,'Paraclinicos '!D2801&lt;250,1)</f>
        <v/>
      </c>
      <c r="H2866" s="50" t="str">
        <f t="shared" si="133"/>
        <v/>
      </c>
      <c r="I2866" t="str" cm="1">
        <f t="array" ref="I2866">_xlfn.IFS('Paraclinicos '!Q2801="","",'Paraclinicos '!Q2801&gt;=65,1,'Paraclinicos '!Q2801&lt;65,0)</f>
        <v/>
      </c>
      <c r="J2866" t="str" cm="1">
        <f t="array" ref="J2866">_xlfn.IFS('Paraclinicos '!I2801="","",'Paraclinicos '!I2801&gt;7,1,'Paraclinicos '!I2801&lt;=7,0)</f>
        <v/>
      </c>
      <c r="K2866" t="str" cm="1">
        <f t="array" ref="K2866">_xlfn.IFS('Paraclinicos '!W2801="","",'Paraclinicos '!W2801&lt;=8,1,'Paraclinicos '!W2801&gt;8,0)</f>
        <v/>
      </c>
      <c r="L2866" t="str" cm="1">
        <f t="array" ref="L2866">_xlfn.IFS('Paraclinicos '!S2801="","",'Paraclinicos '!S2801&gt;=30,1,'Paraclinicos '!S2801&lt;30,0)</f>
        <v/>
      </c>
      <c r="M2866" t="str" cm="1">
        <f t="array" ref="M2866">_xlfn.IFS(OR('Paraclinicos '!T2801="",'Paraclinicos '!U2801=""),"",OR('Paraclinicos '!T2801&lt;=90,'Paraclinicos '!U2801&lt;=60),1,OR('Paraclinicos '!T2801&gt;90,'Paraclinicos '!U2801&gt;60),0)</f>
        <v/>
      </c>
      <c r="N2866" s="45" t="str">
        <f t="shared" si="134"/>
        <v/>
      </c>
      <c r="O2866" t="str" cm="1">
        <f t="array" ref="O2866">_xlfn.IFS(OR('Paraclinicos '!M2801="",'Paraclinicos '!N2801="",'Paraclinicos '!N2801=0),"",'Paraclinicos '!M2801/'Paraclinicos '!N2801&lt;100,4,'Paraclinicos '!M2801/'Paraclinicos '!N2801&lt;200,3,'Paraclinicos '!M2801/'Paraclinicos '!N2801&lt;300,2,'Paraclinicos '!M2801/'Paraclinicos '!N2801&lt;400,1,'Paraclinicos '!M2801/'Paraclinicos '!N2801&gt;=400,0)</f>
        <v/>
      </c>
      <c r="P2866" t="str" cm="1">
        <f t="array" ref="P2866">_xlfn.IFS('Paraclinicos '!C2801="","",'Paraclinicos '!C2801&lt;20,4,'Paraclinicos '!C2801&lt;50,3,'Paraclinicos '!C2801&lt;100,2,'Paraclinicos '!C2801&lt;150,1,'Paraclinicos '!C2801&gt;150,0)</f>
        <v/>
      </c>
      <c r="Q2866" t="str" cm="1">
        <f t="array" ref="Q2866">_xlfn.IFS('Paraclinicos '!O2801="","",'Paraclinicos '!O2801&lt;1.2,0,'Paraclinicos '!O2801&lt;2,1,'Paraclinicos '!O2801&lt;3.5,2,'Paraclinicos '!O2801&lt;5,3,'Paraclinicos '!O2801&gt;5,4)</f>
        <v/>
      </c>
      <c r="R2866" t="str" cm="1">
        <f t="array" ref="R2866">_xlfn.IFS('Paraclinicos '!J2801="","",'Paraclinicos '!J2801&lt;1.2,0,'Paraclinicos '!J2801&lt;2,1,'Paraclinicos '!J2801&lt;6,2,'Paraclinicos '!J2801&lt;12,3,'Paraclinicos '!J2801&gt;=12,4)</f>
        <v/>
      </c>
      <c r="S2866" t="str" cm="1">
        <f t="array" ref="S2866">_xlfn.IFS('Paraclinicos '!Y2801="","",'Paraclinicos '!Y2801&lt;70,1,'Paraclinicos '!Y2801&gt;=70,0)</f>
        <v/>
      </c>
      <c r="T2866" t="str" cm="1">
        <f t="array" ref="T2866">_xlfn.IFS('Paraclinicos '!W2801="","",'Paraclinicos '!W2801&lt;6,4,'Paraclinicos '!W2801&lt;10,3,'Paraclinicos '!W2801&lt;13,2,'Paraclinicos '!W2801&lt;15,1,'Paraclinicos '!W2801=15,0)</f>
        <v/>
      </c>
      <c r="U2866" s="54" t="str">
        <f t="shared" si="132"/>
        <v/>
      </c>
      <c r="V2866" t="str" cm="1">
        <f t="array" ref="V2866">_xlfn.IFS('Paraclinicos '!S2801="","",OR('Paraclinicos '!S2801&lt;=8,'Paraclinicos '!S2801&gt;=25),3,'Paraclinicos '!S2801&lt;12,1,'Paraclinicos '!S2801&lt;21,0,'Paraclinicos '!S2801&lt;25,2)</f>
        <v/>
      </c>
      <c r="W2866" t="str">
        <f>IFERROR(IF(INDEX('BD Demog para scores enalazar'!Y$2:'BD Demog para scores enalazar'!Y$3000,MATCH(Formulas!A2866,'BD Demog para scores enalazar'!A$2:'BD Demog para scores enalazar'!A$3000,0))=1,"SI","NO"),"")</f>
        <v/>
      </c>
      <c r="X2866" s="9" t="str">
        <f>IFERROR(IF(INDEX('BD Demog para scores enalazar'!AJ$2:'BD Demog para scores enalazar'!AJ$3000,MATCH(Formulas!A2866,'BD Demog para scores enalazar'!A$2:'BD Demog para scores enalazar'!A$3000,0))=1,"SI","NO"),"")</f>
        <v/>
      </c>
      <c r="Y2866" t="str" cm="1">
        <f t="array" ref="Y2866">IF(AND(W2866="NO",X2866="NO"),_xlfn.IFS('Paraclinicos '!K2801&lt;=91,3,'Paraclinicos '!K2801&lt;94,2,'Paraclinicos '!K2801&lt;96,1,'Paraclinicos '!K2801&gt;=96,0),"")</f>
        <v/>
      </c>
      <c r="Z2866" t="str" cm="1">
        <f t="array" ref="Z2866">IF(OR(W2866="SI",X2866="SI"),_xlfn.IFS(OR(AND('Paraclinicos '!K2802&lt;=83),AND('Paraclinicos '!K2802&gt;=97,AA2866=2)),3,OR(AND('Paraclinicos '!K2802&lt;=86),AND('Paraclinicos '!K2802&gt;=94,AA2866=2)),2,OR(AND('Paraclinicos '!K2802&lt;=88),AND('Paraclinicos '!K2802&gt;=92,AA2866=2)),1,OR(AND('Paraclinicos '!K2802&gt;=88,'Paraclinicos '!K2802&lt;=92),AND('Paraclinicos '!K2802&gt;=93,AA2866=0)),0),"")</f>
        <v/>
      </c>
      <c r="AA2866" t="str" cm="1">
        <f t="array" ref="AA2866">_xlfn.IFS('Paraclinicos '!E2801="","",'Paraclinicos '!E2801="Oxigeno",2,'Paraclinicos '!E2801="Aire",0)</f>
        <v/>
      </c>
    </row>
    <row r="2867" spans="1:27" x14ac:dyDescent="0.25">
      <c r="A2867">
        <f>'Paraclinicos '!A2802</f>
        <v>0</v>
      </c>
      <c r="B2867" s="3">
        <f>'Paraclinicos '!R2802</f>
        <v>0</v>
      </c>
      <c r="C2867" t="str" cm="1">
        <f t="array" ref="C2867">_xlfn.IFS('Paraclinicos '!Q2802="","",'Paraclinicos '!Q2802&gt;60,3,'Paraclinicos '!Q2802&lt;=60,1)</f>
        <v/>
      </c>
      <c r="D2867" t="str">
        <f>IFERROR(IF(INDEX('BD Demog para scores enalazar'!BC$2:BC$3000,MATCH(Formulas!A2867,'BD Demog para scores enalazar'!A$2:A$3000,0))=0,"SI","NO"),"")</f>
        <v/>
      </c>
      <c r="E2867" t="str" cm="1">
        <f t="array" ref="E2867">_xlfn.IFS(D2867="","",D2867="SI",4,D2867="NO",1)</f>
        <v/>
      </c>
      <c r="F2867" t="str" cm="1">
        <f t="array" ref="F2867">_xlfn.IFS('Paraclinicos '!B2802="","",'Paraclinicos '!B2802&gt;1,1,'Paraclinicos '!B2802&lt;=1,3)</f>
        <v/>
      </c>
      <c r="G2867" t="str" cm="1">
        <f t="array" ref="G2867">_xlfn.IFS('Paraclinicos '!D2802="","",AND('Paraclinicos '!D2802&gt;=250,'Paraclinicos '!D2802&lt;=500),2,'Paraclinicos '!D2802&gt;500,3,'Paraclinicos '!D2802&lt;250,1)</f>
        <v/>
      </c>
      <c r="H2867" s="50" t="str">
        <f t="shared" si="133"/>
        <v/>
      </c>
      <c r="I2867" t="str" cm="1">
        <f t="array" ref="I2867">_xlfn.IFS('Paraclinicos '!Q2802="","",'Paraclinicos '!Q2802&gt;=65,1,'Paraclinicos '!Q2802&lt;65,0)</f>
        <v/>
      </c>
      <c r="J2867" t="str" cm="1">
        <f t="array" ref="J2867">_xlfn.IFS('Paraclinicos '!I2802="","",'Paraclinicos '!I2802&gt;7,1,'Paraclinicos '!I2802&lt;=7,0)</f>
        <v/>
      </c>
      <c r="K2867" t="str" cm="1">
        <f t="array" ref="K2867">_xlfn.IFS('Paraclinicos '!W2802="","",'Paraclinicos '!W2802&lt;=8,1,'Paraclinicos '!W2802&gt;8,0)</f>
        <v/>
      </c>
      <c r="L2867" t="str" cm="1">
        <f t="array" ref="L2867">_xlfn.IFS('Paraclinicos '!S2802="","",'Paraclinicos '!S2802&gt;=30,1,'Paraclinicos '!S2802&lt;30,0)</f>
        <v/>
      </c>
      <c r="M2867" t="str" cm="1">
        <f t="array" ref="M2867">_xlfn.IFS(OR('Paraclinicos '!T2802="",'Paraclinicos '!U2802=""),"",OR('Paraclinicos '!T2802&lt;=90,'Paraclinicos '!U2802&lt;=60),1,OR('Paraclinicos '!T2802&gt;90,'Paraclinicos '!U2802&gt;60),0)</f>
        <v/>
      </c>
      <c r="N2867" s="45" t="str">
        <f t="shared" si="134"/>
        <v/>
      </c>
      <c r="O2867" t="str" cm="1">
        <f t="array" ref="O2867">_xlfn.IFS(OR('Paraclinicos '!M2802="",'Paraclinicos '!N2802="",'Paraclinicos '!N2802=0),"",'Paraclinicos '!M2802/'Paraclinicos '!N2802&lt;100,4,'Paraclinicos '!M2802/'Paraclinicos '!N2802&lt;200,3,'Paraclinicos '!M2802/'Paraclinicos '!N2802&lt;300,2,'Paraclinicos '!M2802/'Paraclinicos '!N2802&lt;400,1,'Paraclinicos '!M2802/'Paraclinicos '!N2802&gt;=400,0)</f>
        <v/>
      </c>
      <c r="P2867" t="str" cm="1">
        <f t="array" ref="P2867">_xlfn.IFS('Paraclinicos '!C2802="","",'Paraclinicos '!C2802&lt;20,4,'Paraclinicos '!C2802&lt;50,3,'Paraclinicos '!C2802&lt;100,2,'Paraclinicos '!C2802&lt;150,1,'Paraclinicos '!C2802&gt;150,0)</f>
        <v/>
      </c>
      <c r="Q2867" t="str" cm="1">
        <f t="array" ref="Q2867">_xlfn.IFS('Paraclinicos '!O2802="","",'Paraclinicos '!O2802&lt;1.2,0,'Paraclinicos '!O2802&lt;2,1,'Paraclinicos '!O2802&lt;3.5,2,'Paraclinicos '!O2802&lt;5,3,'Paraclinicos '!O2802&gt;5,4)</f>
        <v/>
      </c>
      <c r="R2867" t="str" cm="1">
        <f t="array" ref="R2867">_xlfn.IFS('Paraclinicos '!J2802="","",'Paraclinicos '!J2802&lt;1.2,0,'Paraclinicos '!J2802&lt;2,1,'Paraclinicos '!J2802&lt;6,2,'Paraclinicos '!J2802&lt;12,3,'Paraclinicos '!J2802&gt;=12,4)</f>
        <v/>
      </c>
      <c r="S2867" t="str" cm="1">
        <f t="array" ref="S2867">_xlfn.IFS('Paraclinicos '!Y2802="","",'Paraclinicos '!Y2802&lt;70,1,'Paraclinicos '!Y2802&gt;=70,0)</f>
        <v/>
      </c>
      <c r="T2867" t="str" cm="1">
        <f t="array" ref="T2867">_xlfn.IFS('Paraclinicos '!W2802="","",'Paraclinicos '!W2802&lt;6,4,'Paraclinicos '!W2802&lt;10,3,'Paraclinicos '!W2802&lt;13,2,'Paraclinicos '!W2802&lt;15,1,'Paraclinicos '!W2802=15,0)</f>
        <v/>
      </c>
      <c r="U2867" s="54" t="str">
        <f t="shared" si="132"/>
        <v/>
      </c>
      <c r="V2867" t="str" cm="1">
        <f t="array" ref="V2867">_xlfn.IFS('Paraclinicos '!S2802="","",OR('Paraclinicos '!S2802&lt;=8,'Paraclinicos '!S2802&gt;=25),3,'Paraclinicos '!S2802&lt;12,1,'Paraclinicos '!S2802&lt;21,0,'Paraclinicos '!S2802&lt;25,2)</f>
        <v/>
      </c>
      <c r="W2867" t="str">
        <f>IFERROR(IF(INDEX('BD Demog para scores enalazar'!Y$2:'BD Demog para scores enalazar'!Y$3000,MATCH(Formulas!A2867,'BD Demog para scores enalazar'!A$2:'BD Demog para scores enalazar'!A$3000,0))=1,"SI","NO"),"")</f>
        <v/>
      </c>
      <c r="X2867" s="9" t="str">
        <f>IFERROR(IF(INDEX('BD Demog para scores enalazar'!AJ$2:'BD Demog para scores enalazar'!AJ$3000,MATCH(Formulas!A2867,'BD Demog para scores enalazar'!A$2:'BD Demog para scores enalazar'!A$3000,0))=1,"SI","NO"),"")</f>
        <v/>
      </c>
      <c r="Y2867" t="str" cm="1">
        <f t="array" ref="Y2867">IF(AND(W2867="NO",X2867="NO"),_xlfn.IFS('Paraclinicos '!K2802&lt;=91,3,'Paraclinicos '!K2802&lt;94,2,'Paraclinicos '!K2802&lt;96,1,'Paraclinicos '!K2802&gt;=96,0),"")</f>
        <v/>
      </c>
      <c r="Z2867" t="str" cm="1">
        <f t="array" ref="Z2867">IF(OR(W2867="SI",X2867="SI"),_xlfn.IFS(OR(AND('Paraclinicos '!K2803&lt;=83),AND('Paraclinicos '!K2803&gt;=97,AA2867=2)),3,OR(AND('Paraclinicos '!K2803&lt;=86),AND('Paraclinicos '!K2803&gt;=94,AA2867=2)),2,OR(AND('Paraclinicos '!K2803&lt;=88),AND('Paraclinicos '!K2803&gt;=92,AA2867=2)),1,OR(AND('Paraclinicos '!K2803&gt;=88,'Paraclinicos '!K2803&lt;=92),AND('Paraclinicos '!K2803&gt;=93,AA2867=0)),0),"")</f>
        <v/>
      </c>
      <c r="AA2867" t="str" cm="1">
        <f t="array" ref="AA2867">_xlfn.IFS('Paraclinicos '!E2802="","",'Paraclinicos '!E2802="Oxigeno",2,'Paraclinicos '!E2802="Aire",0)</f>
        <v/>
      </c>
    </row>
    <row r="2868" spans="1:27" x14ac:dyDescent="0.25">
      <c r="A2868">
        <f>'Paraclinicos '!A2803</f>
        <v>0</v>
      </c>
      <c r="B2868" s="3">
        <f>'Paraclinicos '!R2803</f>
        <v>0</v>
      </c>
      <c r="C2868" t="str" cm="1">
        <f t="array" ref="C2868">_xlfn.IFS('Paraclinicos '!Q2803="","",'Paraclinicos '!Q2803&gt;60,3,'Paraclinicos '!Q2803&lt;=60,1)</f>
        <v/>
      </c>
      <c r="D2868" t="str">
        <f>IFERROR(IF(INDEX('BD Demog para scores enalazar'!BC$2:BC$3000,MATCH(Formulas!A2868,'BD Demog para scores enalazar'!A$2:A$3000,0))=0,"SI","NO"),"")</f>
        <v/>
      </c>
      <c r="E2868" t="str" cm="1">
        <f t="array" ref="E2868">_xlfn.IFS(D2868="","",D2868="SI",4,D2868="NO",1)</f>
        <v/>
      </c>
      <c r="F2868" t="str" cm="1">
        <f t="array" ref="F2868">_xlfn.IFS('Paraclinicos '!B2803="","",'Paraclinicos '!B2803&gt;1,1,'Paraclinicos '!B2803&lt;=1,3)</f>
        <v/>
      </c>
      <c r="G2868" t="str" cm="1">
        <f t="array" ref="G2868">_xlfn.IFS('Paraclinicos '!D2803="","",AND('Paraclinicos '!D2803&gt;=250,'Paraclinicos '!D2803&lt;=500),2,'Paraclinicos '!D2803&gt;500,3,'Paraclinicos '!D2803&lt;250,1)</f>
        <v/>
      </c>
      <c r="H2868" s="50" t="str">
        <f t="shared" si="133"/>
        <v/>
      </c>
      <c r="I2868" t="str" cm="1">
        <f t="array" ref="I2868">_xlfn.IFS('Paraclinicos '!Q2803="","",'Paraclinicos '!Q2803&gt;=65,1,'Paraclinicos '!Q2803&lt;65,0)</f>
        <v/>
      </c>
      <c r="J2868" t="str" cm="1">
        <f t="array" ref="J2868">_xlfn.IFS('Paraclinicos '!I2803="","",'Paraclinicos '!I2803&gt;7,1,'Paraclinicos '!I2803&lt;=7,0)</f>
        <v/>
      </c>
      <c r="K2868" t="str" cm="1">
        <f t="array" ref="K2868">_xlfn.IFS('Paraclinicos '!W2803="","",'Paraclinicos '!W2803&lt;=8,1,'Paraclinicos '!W2803&gt;8,0)</f>
        <v/>
      </c>
      <c r="L2868" t="str" cm="1">
        <f t="array" ref="L2868">_xlfn.IFS('Paraclinicos '!S2803="","",'Paraclinicos '!S2803&gt;=30,1,'Paraclinicos '!S2803&lt;30,0)</f>
        <v/>
      </c>
      <c r="M2868" t="str" cm="1">
        <f t="array" ref="M2868">_xlfn.IFS(OR('Paraclinicos '!T2803="",'Paraclinicos '!U2803=""),"",OR('Paraclinicos '!T2803&lt;=90,'Paraclinicos '!U2803&lt;=60),1,OR('Paraclinicos '!T2803&gt;90,'Paraclinicos '!U2803&gt;60),0)</f>
        <v/>
      </c>
      <c r="N2868" s="45" t="str">
        <f t="shared" si="134"/>
        <v/>
      </c>
      <c r="O2868" t="str" cm="1">
        <f t="array" ref="O2868">_xlfn.IFS(OR('Paraclinicos '!M2803="",'Paraclinicos '!N2803="",'Paraclinicos '!N2803=0),"",'Paraclinicos '!M2803/'Paraclinicos '!N2803&lt;100,4,'Paraclinicos '!M2803/'Paraclinicos '!N2803&lt;200,3,'Paraclinicos '!M2803/'Paraclinicos '!N2803&lt;300,2,'Paraclinicos '!M2803/'Paraclinicos '!N2803&lt;400,1,'Paraclinicos '!M2803/'Paraclinicos '!N2803&gt;=400,0)</f>
        <v/>
      </c>
      <c r="P2868" t="str" cm="1">
        <f t="array" ref="P2868">_xlfn.IFS('Paraclinicos '!C2803="","",'Paraclinicos '!C2803&lt;20,4,'Paraclinicos '!C2803&lt;50,3,'Paraclinicos '!C2803&lt;100,2,'Paraclinicos '!C2803&lt;150,1,'Paraclinicos '!C2803&gt;150,0)</f>
        <v/>
      </c>
      <c r="Q2868" t="str" cm="1">
        <f t="array" ref="Q2868">_xlfn.IFS('Paraclinicos '!O2803="","",'Paraclinicos '!O2803&lt;1.2,0,'Paraclinicos '!O2803&lt;2,1,'Paraclinicos '!O2803&lt;3.5,2,'Paraclinicos '!O2803&lt;5,3,'Paraclinicos '!O2803&gt;5,4)</f>
        <v/>
      </c>
      <c r="R2868" t="str" cm="1">
        <f t="array" ref="R2868">_xlfn.IFS('Paraclinicos '!J2803="","",'Paraclinicos '!J2803&lt;1.2,0,'Paraclinicos '!J2803&lt;2,1,'Paraclinicos '!J2803&lt;6,2,'Paraclinicos '!J2803&lt;12,3,'Paraclinicos '!J2803&gt;=12,4)</f>
        <v/>
      </c>
      <c r="S2868" t="str" cm="1">
        <f t="array" ref="S2868">_xlfn.IFS('Paraclinicos '!Y2803="","",'Paraclinicos '!Y2803&lt;70,1,'Paraclinicos '!Y2803&gt;=70,0)</f>
        <v/>
      </c>
      <c r="T2868" t="str" cm="1">
        <f t="array" ref="T2868">_xlfn.IFS('Paraclinicos '!W2803="","",'Paraclinicos '!W2803&lt;6,4,'Paraclinicos '!W2803&lt;10,3,'Paraclinicos '!W2803&lt;13,2,'Paraclinicos '!W2803&lt;15,1,'Paraclinicos '!W2803=15,0)</f>
        <v/>
      </c>
      <c r="U2868" s="54" t="str">
        <f t="shared" si="132"/>
        <v/>
      </c>
      <c r="V2868" t="str" cm="1">
        <f t="array" ref="V2868">_xlfn.IFS('Paraclinicos '!S2803="","",OR('Paraclinicos '!S2803&lt;=8,'Paraclinicos '!S2803&gt;=25),3,'Paraclinicos '!S2803&lt;12,1,'Paraclinicos '!S2803&lt;21,0,'Paraclinicos '!S2803&lt;25,2)</f>
        <v/>
      </c>
      <c r="W2868" t="str">
        <f>IFERROR(IF(INDEX('BD Demog para scores enalazar'!Y$2:'BD Demog para scores enalazar'!Y$3000,MATCH(Formulas!A2868,'BD Demog para scores enalazar'!A$2:'BD Demog para scores enalazar'!A$3000,0))=1,"SI","NO"),"")</f>
        <v/>
      </c>
      <c r="X2868" s="9" t="str">
        <f>IFERROR(IF(INDEX('BD Demog para scores enalazar'!AJ$2:'BD Demog para scores enalazar'!AJ$3000,MATCH(Formulas!A2868,'BD Demog para scores enalazar'!A$2:'BD Demog para scores enalazar'!A$3000,0))=1,"SI","NO"),"")</f>
        <v/>
      </c>
      <c r="Y2868" t="str" cm="1">
        <f t="array" ref="Y2868">IF(AND(W2868="NO",X2868="NO"),_xlfn.IFS('Paraclinicos '!K2803&lt;=91,3,'Paraclinicos '!K2803&lt;94,2,'Paraclinicos '!K2803&lt;96,1,'Paraclinicos '!K2803&gt;=96,0),"")</f>
        <v/>
      </c>
      <c r="Z2868" t="str" cm="1">
        <f t="array" ref="Z2868">IF(OR(W2868="SI",X2868="SI"),_xlfn.IFS(OR(AND('Paraclinicos '!K2804&lt;=83),AND('Paraclinicos '!K2804&gt;=97,AA2868=2)),3,OR(AND('Paraclinicos '!K2804&lt;=86),AND('Paraclinicos '!K2804&gt;=94,AA2868=2)),2,OR(AND('Paraclinicos '!K2804&lt;=88),AND('Paraclinicos '!K2804&gt;=92,AA2868=2)),1,OR(AND('Paraclinicos '!K2804&gt;=88,'Paraclinicos '!K2804&lt;=92),AND('Paraclinicos '!K2804&gt;=93,AA2868=0)),0),"")</f>
        <v/>
      </c>
      <c r="AA2868" t="str" cm="1">
        <f t="array" ref="AA2868">_xlfn.IFS('Paraclinicos '!E2803="","",'Paraclinicos '!E2803="Oxigeno",2,'Paraclinicos '!E2803="Aire",0)</f>
        <v/>
      </c>
    </row>
    <row r="2869" spans="1:27" x14ac:dyDescent="0.25">
      <c r="A2869">
        <f>'Paraclinicos '!A2804</f>
        <v>0</v>
      </c>
      <c r="B2869" s="3">
        <f>'Paraclinicos '!R2804</f>
        <v>0</v>
      </c>
      <c r="C2869" t="str" cm="1">
        <f t="array" ref="C2869">_xlfn.IFS('Paraclinicos '!Q2804="","",'Paraclinicos '!Q2804&gt;60,3,'Paraclinicos '!Q2804&lt;=60,1)</f>
        <v/>
      </c>
      <c r="D2869" t="str">
        <f>IFERROR(IF(INDEX('BD Demog para scores enalazar'!BC$2:BC$3000,MATCH(Formulas!A2869,'BD Demog para scores enalazar'!A$2:A$3000,0))=0,"SI","NO"),"")</f>
        <v/>
      </c>
      <c r="E2869" t="str" cm="1">
        <f t="array" ref="E2869">_xlfn.IFS(D2869="","",D2869="SI",4,D2869="NO",1)</f>
        <v/>
      </c>
      <c r="F2869" t="str" cm="1">
        <f t="array" ref="F2869">_xlfn.IFS('Paraclinicos '!B2804="","",'Paraclinicos '!B2804&gt;1,1,'Paraclinicos '!B2804&lt;=1,3)</f>
        <v/>
      </c>
      <c r="G2869" t="str" cm="1">
        <f t="array" ref="G2869">_xlfn.IFS('Paraclinicos '!D2804="","",AND('Paraclinicos '!D2804&gt;=250,'Paraclinicos '!D2804&lt;=500),2,'Paraclinicos '!D2804&gt;500,3,'Paraclinicos '!D2804&lt;250,1)</f>
        <v/>
      </c>
      <c r="H2869" s="50" t="str">
        <f t="shared" si="133"/>
        <v/>
      </c>
      <c r="I2869" t="str" cm="1">
        <f t="array" ref="I2869">_xlfn.IFS('Paraclinicos '!Q2804="","",'Paraclinicos '!Q2804&gt;=65,1,'Paraclinicos '!Q2804&lt;65,0)</f>
        <v/>
      </c>
      <c r="J2869" t="str" cm="1">
        <f t="array" ref="J2869">_xlfn.IFS('Paraclinicos '!I2804="","",'Paraclinicos '!I2804&gt;7,1,'Paraclinicos '!I2804&lt;=7,0)</f>
        <v/>
      </c>
      <c r="K2869" t="str" cm="1">
        <f t="array" ref="K2869">_xlfn.IFS('Paraclinicos '!W2804="","",'Paraclinicos '!W2804&lt;=8,1,'Paraclinicos '!W2804&gt;8,0)</f>
        <v/>
      </c>
      <c r="L2869" t="str" cm="1">
        <f t="array" ref="L2869">_xlfn.IFS('Paraclinicos '!S2804="","",'Paraclinicos '!S2804&gt;=30,1,'Paraclinicos '!S2804&lt;30,0)</f>
        <v/>
      </c>
      <c r="M2869" t="str" cm="1">
        <f t="array" ref="M2869">_xlfn.IFS(OR('Paraclinicos '!T2804="",'Paraclinicos '!U2804=""),"",OR('Paraclinicos '!T2804&lt;=90,'Paraclinicos '!U2804&lt;=60),1,OR('Paraclinicos '!T2804&gt;90,'Paraclinicos '!U2804&gt;60),0)</f>
        <v/>
      </c>
      <c r="N2869" s="45" t="str">
        <f t="shared" si="134"/>
        <v/>
      </c>
      <c r="O2869" t="str" cm="1">
        <f t="array" ref="O2869">_xlfn.IFS(OR('Paraclinicos '!M2804="",'Paraclinicos '!N2804="",'Paraclinicos '!N2804=0),"",'Paraclinicos '!M2804/'Paraclinicos '!N2804&lt;100,4,'Paraclinicos '!M2804/'Paraclinicos '!N2804&lt;200,3,'Paraclinicos '!M2804/'Paraclinicos '!N2804&lt;300,2,'Paraclinicos '!M2804/'Paraclinicos '!N2804&lt;400,1,'Paraclinicos '!M2804/'Paraclinicos '!N2804&gt;=400,0)</f>
        <v/>
      </c>
      <c r="P2869" t="str" cm="1">
        <f t="array" ref="P2869">_xlfn.IFS('Paraclinicos '!C2804="","",'Paraclinicos '!C2804&lt;20,4,'Paraclinicos '!C2804&lt;50,3,'Paraclinicos '!C2804&lt;100,2,'Paraclinicos '!C2804&lt;150,1,'Paraclinicos '!C2804&gt;150,0)</f>
        <v/>
      </c>
      <c r="Q2869" t="str" cm="1">
        <f t="array" ref="Q2869">_xlfn.IFS('Paraclinicos '!O2804="","",'Paraclinicos '!O2804&lt;1.2,0,'Paraclinicos '!O2804&lt;2,1,'Paraclinicos '!O2804&lt;3.5,2,'Paraclinicos '!O2804&lt;5,3,'Paraclinicos '!O2804&gt;5,4)</f>
        <v/>
      </c>
      <c r="R2869" t="str" cm="1">
        <f t="array" ref="R2869">_xlfn.IFS('Paraclinicos '!J2804="","",'Paraclinicos '!J2804&lt;1.2,0,'Paraclinicos '!J2804&lt;2,1,'Paraclinicos '!J2804&lt;6,2,'Paraclinicos '!J2804&lt;12,3,'Paraclinicos '!J2804&gt;=12,4)</f>
        <v/>
      </c>
      <c r="S2869" t="str" cm="1">
        <f t="array" ref="S2869">_xlfn.IFS('Paraclinicos '!Y2804="","",'Paraclinicos '!Y2804&lt;70,1,'Paraclinicos '!Y2804&gt;=70,0)</f>
        <v/>
      </c>
      <c r="T2869" t="str" cm="1">
        <f t="array" ref="T2869">_xlfn.IFS('Paraclinicos '!W2804="","",'Paraclinicos '!W2804&lt;6,4,'Paraclinicos '!W2804&lt;10,3,'Paraclinicos '!W2804&lt;13,2,'Paraclinicos '!W2804&lt;15,1,'Paraclinicos '!W2804=15,0)</f>
        <v/>
      </c>
      <c r="U2869" s="54" t="str">
        <f t="shared" si="132"/>
        <v/>
      </c>
      <c r="V2869" t="str" cm="1">
        <f t="array" ref="V2869">_xlfn.IFS('Paraclinicos '!S2804="","",OR('Paraclinicos '!S2804&lt;=8,'Paraclinicos '!S2804&gt;=25),3,'Paraclinicos '!S2804&lt;12,1,'Paraclinicos '!S2804&lt;21,0,'Paraclinicos '!S2804&lt;25,2)</f>
        <v/>
      </c>
      <c r="W2869" t="str">
        <f>IFERROR(IF(INDEX('BD Demog para scores enalazar'!Y$2:'BD Demog para scores enalazar'!Y$3000,MATCH(Formulas!A2869,'BD Demog para scores enalazar'!A$2:'BD Demog para scores enalazar'!A$3000,0))=1,"SI","NO"),"")</f>
        <v/>
      </c>
      <c r="X2869" s="9" t="str">
        <f>IFERROR(IF(INDEX('BD Demog para scores enalazar'!AJ$2:'BD Demog para scores enalazar'!AJ$3000,MATCH(Formulas!A2869,'BD Demog para scores enalazar'!A$2:'BD Demog para scores enalazar'!A$3000,0))=1,"SI","NO"),"")</f>
        <v/>
      </c>
      <c r="Y2869" t="str" cm="1">
        <f t="array" ref="Y2869">IF(AND(W2869="NO",X2869="NO"),_xlfn.IFS('Paraclinicos '!K2804&lt;=91,3,'Paraclinicos '!K2804&lt;94,2,'Paraclinicos '!K2804&lt;96,1,'Paraclinicos '!K2804&gt;=96,0),"")</f>
        <v/>
      </c>
      <c r="Z2869" t="str" cm="1">
        <f t="array" ref="Z2869">IF(OR(W2869="SI",X2869="SI"),_xlfn.IFS(OR(AND('Paraclinicos '!K2805&lt;=83),AND('Paraclinicos '!K2805&gt;=97,AA2869=2)),3,OR(AND('Paraclinicos '!K2805&lt;=86),AND('Paraclinicos '!K2805&gt;=94,AA2869=2)),2,OR(AND('Paraclinicos '!K2805&lt;=88),AND('Paraclinicos '!K2805&gt;=92,AA2869=2)),1,OR(AND('Paraclinicos '!K2805&gt;=88,'Paraclinicos '!K2805&lt;=92),AND('Paraclinicos '!K2805&gt;=93,AA2869=0)),0),"")</f>
        <v/>
      </c>
      <c r="AA2869" t="str" cm="1">
        <f t="array" ref="AA2869">_xlfn.IFS('Paraclinicos '!E2804="","",'Paraclinicos '!E2804="Oxigeno",2,'Paraclinicos '!E2804="Aire",0)</f>
        <v/>
      </c>
    </row>
    <row r="2870" spans="1:27" x14ac:dyDescent="0.25">
      <c r="A2870">
        <f>'Paraclinicos '!A2805</f>
        <v>0</v>
      </c>
      <c r="B2870" s="3">
        <f>'Paraclinicos '!R2805</f>
        <v>0</v>
      </c>
      <c r="C2870" t="str" cm="1">
        <f t="array" ref="C2870">_xlfn.IFS('Paraclinicos '!Q2805="","",'Paraclinicos '!Q2805&gt;60,3,'Paraclinicos '!Q2805&lt;=60,1)</f>
        <v/>
      </c>
      <c r="D2870" t="str">
        <f>IFERROR(IF(INDEX('BD Demog para scores enalazar'!BC$2:BC$3000,MATCH(Formulas!A2870,'BD Demog para scores enalazar'!A$2:A$3000,0))=0,"SI","NO"),"")</f>
        <v/>
      </c>
      <c r="E2870" t="str" cm="1">
        <f t="array" ref="E2870">_xlfn.IFS(D2870="","",D2870="SI",4,D2870="NO",1)</f>
        <v/>
      </c>
      <c r="F2870" t="str" cm="1">
        <f t="array" ref="F2870">_xlfn.IFS('Paraclinicos '!B2805="","",'Paraclinicos '!B2805&gt;1,1,'Paraclinicos '!B2805&lt;=1,3)</f>
        <v/>
      </c>
      <c r="G2870" t="str" cm="1">
        <f t="array" ref="G2870">_xlfn.IFS('Paraclinicos '!D2805="","",AND('Paraclinicos '!D2805&gt;=250,'Paraclinicos '!D2805&lt;=500),2,'Paraclinicos '!D2805&gt;500,3,'Paraclinicos '!D2805&lt;250,1)</f>
        <v/>
      </c>
      <c r="H2870" s="50" t="str">
        <f t="shared" si="133"/>
        <v/>
      </c>
      <c r="I2870" t="str" cm="1">
        <f t="array" ref="I2870">_xlfn.IFS('Paraclinicos '!Q2805="","",'Paraclinicos '!Q2805&gt;=65,1,'Paraclinicos '!Q2805&lt;65,0)</f>
        <v/>
      </c>
      <c r="J2870" t="str" cm="1">
        <f t="array" ref="J2870">_xlfn.IFS('Paraclinicos '!I2805="","",'Paraclinicos '!I2805&gt;7,1,'Paraclinicos '!I2805&lt;=7,0)</f>
        <v/>
      </c>
      <c r="K2870" t="str" cm="1">
        <f t="array" ref="K2870">_xlfn.IFS('Paraclinicos '!W2805="","",'Paraclinicos '!W2805&lt;=8,1,'Paraclinicos '!W2805&gt;8,0)</f>
        <v/>
      </c>
      <c r="L2870" t="str" cm="1">
        <f t="array" ref="L2870">_xlfn.IFS('Paraclinicos '!S2805="","",'Paraclinicos '!S2805&gt;=30,1,'Paraclinicos '!S2805&lt;30,0)</f>
        <v/>
      </c>
      <c r="M2870" t="str" cm="1">
        <f t="array" ref="M2870">_xlfn.IFS(OR('Paraclinicos '!T2805="",'Paraclinicos '!U2805=""),"",OR('Paraclinicos '!T2805&lt;=90,'Paraclinicos '!U2805&lt;=60),1,OR('Paraclinicos '!T2805&gt;90,'Paraclinicos '!U2805&gt;60),0)</f>
        <v/>
      </c>
      <c r="N2870" s="45" t="str">
        <f t="shared" si="134"/>
        <v/>
      </c>
      <c r="O2870" t="str" cm="1">
        <f t="array" ref="O2870">_xlfn.IFS(OR('Paraclinicos '!M2805="",'Paraclinicos '!N2805="",'Paraclinicos '!N2805=0),"",'Paraclinicos '!M2805/'Paraclinicos '!N2805&lt;100,4,'Paraclinicos '!M2805/'Paraclinicos '!N2805&lt;200,3,'Paraclinicos '!M2805/'Paraclinicos '!N2805&lt;300,2,'Paraclinicos '!M2805/'Paraclinicos '!N2805&lt;400,1,'Paraclinicos '!M2805/'Paraclinicos '!N2805&gt;=400,0)</f>
        <v/>
      </c>
      <c r="P2870" t="str" cm="1">
        <f t="array" ref="P2870">_xlfn.IFS('Paraclinicos '!C2805="","",'Paraclinicos '!C2805&lt;20,4,'Paraclinicos '!C2805&lt;50,3,'Paraclinicos '!C2805&lt;100,2,'Paraclinicos '!C2805&lt;150,1,'Paraclinicos '!C2805&gt;150,0)</f>
        <v/>
      </c>
      <c r="Q2870" t="str" cm="1">
        <f t="array" ref="Q2870">_xlfn.IFS('Paraclinicos '!O2805="","",'Paraclinicos '!O2805&lt;1.2,0,'Paraclinicos '!O2805&lt;2,1,'Paraclinicos '!O2805&lt;3.5,2,'Paraclinicos '!O2805&lt;5,3,'Paraclinicos '!O2805&gt;5,4)</f>
        <v/>
      </c>
      <c r="R2870" t="str" cm="1">
        <f t="array" ref="R2870">_xlfn.IFS('Paraclinicos '!J2805="","",'Paraclinicos '!J2805&lt;1.2,0,'Paraclinicos '!J2805&lt;2,1,'Paraclinicos '!J2805&lt;6,2,'Paraclinicos '!J2805&lt;12,3,'Paraclinicos '!J2805&gt;=12,4)</f>
        <v/>
      </c>
      <c r="S2870" t="str" cm="1">
        <f t="array" ref="S2870">_xlfn.IFS('Paraclinicos '!Y2805="","",'Paraclinicos '!Y2805&lt;70,1,'Paraclinicos '!Y2805&gt;=70,0)</f>
        <v/>
      </c>
      <c r="T2870" t="str" cm="1">
        <f t="array" ref="T2870">_xlfn.IFS('Paraclinicos '!W2805="","",'Paraclinicos '!W2805&lt;6,4,'Paraclinicos '!W2805&lt;10,3,'Paraclinicos '!W2805&lt;13,2,'Paraclinicos '!W2805&lt;15,1,'Paraclinicos '!W2805=15,0)</f>
        <v/>
      </c>
      <c r="U2870" s="54" t="str">
        <f t="shared" si="132"/>
        <v/>
      </c>
      <c r="V2870" t="str" cm="1">
        <f t="array" ref="V2870">_xlfn.IFS('Paraclinicos '!S2805="","",OR('Paraclinicos '!S2805&lt;=8,'Paraclinicos '!S2805&gt;=25),3,'Paraclinicos '!S2805&lt;12,1,'Paraclinicos '!S2805&lt;21,0,'Paraclinicos '!S2805&lt;25,2)</f>
        <v/>
      </c>
      <c r="W2870" t="str">
        <f>IFERROR(IF(INDEX('BD Demog para scores enalazar'!Y$2:'BD Demog para scores enalazar'!Y$3000,MATCH(Formulas!A2870,'BD Demog para scores enalazar'!A$2:'BD Demog para scores enalazar'!A$3000,0))=1,"SI","NO"),"")</f>
        <v/>
      </c>
      <c r="X2870" s="9" t="str">
        <f>IFERROR(IF(INDEX('BD Demog para scores enalazar'!AJ$2:'BD Demog para scores enalazar'!AJ$3000,MATCH(Formulas!A2870,'BD Demog para scores enalazar'!A$2:'BD Demog para scores enalazar'!A$3000,0))=1,"SI","NO"),"")</f>
        <v/>
      </c>
      <c r="Y2870" t="str" cm="1">
        <f t="array" ref="Y2870">IF(AND(W2870="NO",X2870="NO"),_xlfn.IFS('Paraclinicos '!K2805&lt;=91,3,'Paraclinicos '!K2805&lt;94,2,'Paraclinicos '!K2805&lt;96,1,'Paraclinicos '!K2805&gt;=96,0),"")</f>
        <v/>
      </c>
      <c r="Z2870" t="str" cm="1">
        <f t="array" ref="Z2870">IF(OR(W2870="SI",X2870="SI"),_xlfn.IFS(OR(AND('Paraclinicos '!K2806&lt;=83),AND('Paraclinicos '!K2806&gt;=97,AA2870=2)),3,OR(AND('Paraclinicos '!K2806&lt;=86),AND('Paraclinicos '!K2806&gt;=94,AA2870=2)),2,OR(AND('Paraclinicos '!K2806&lt;=88),AND('Paraclinicos '!K2806&gt;=92,AA2870=2)),1,OR(AND('Paraclinicos '!K2806&gt;=88,'Paraclinicos '!K2806&lt;=92),AND('Paraclinicos '!K2806&gt;=93,AA2870=0)),0),"")</f>
        <v/>
      </c>
      <c r="AA2870" t="str" cm="1">
        <f t="array" ref="AA2870">_xlfn.IFS('Paraclinicos '!E2805="","",'Paraclinicos '!E2805="Oxigeno",2,'Paraclinicos '!E2805="Aire",0)</f>
        <v/>
      </c>
    </row>
    <row r="2871" spans="1:27" x14ac:dyDescent="0.25">
      <c r="A2871">
        <f>'Paraclinicos '!A2806</f>
        <v>0</v>
      </c>
      <c r="B2871" s="3">
        <f>'Paraclinicos '!R2806</f>
        <v>0</v>
      </c>
      <c r="C2871" t="str" cm="1">
        <f t="array" ref="C2871">_xlfn.IFS('Paraclinicos '!Q2806="","",'Paraclinicos '!Q2806&gt;60,3,'Paraclinicos '!Q2806&lt;=60,1)</f>
        <v/>
      </c>
      <c r="D2871" t="str">
        <f>IFERROR(IF(INDEX('BD Demog para scores enalazar'!BC$2:BC$3000,MATCH(Formulas!A2871,'BD Demog para scores enalazar'!A$2:A$3000,0))=0,"SI","NO"),"")</f>
        <v/>
      </c>
      <c r="E2871" t="str" cm="1">
        <f t="array" ref="E2871">_xlfn.IFS(D2871="","",D2871="SI",4,D2871="NO",1)</f>
        <v/>
      </c>
      <c r="F2871" t="str" cm="1">
        <f t="array" ref="F2871">_xlfn.IFS('Paraclinicos '!B2806="","",'Paraclinicos '!B2806&gt;1,1,'Paraclinicos '!B2806&lt;=1,3)</f>
        <v/>
      </c>
      <c r="G2871" t="str" cm="1">
        <f t="array" ref="G2871">_xlfn.IFS('Paraclinicos '!D2806="","",AND('Paraclinicos '!D2806&gt;=250,'Paraclinicos '!D2806&lt;=500),2,'Paraclinicos '!D2806&gt;500,3,'Paraclinicos '!D2806&lt;250,1)</f>
        <v/>
      </c>
      <c r="H2871" s="50" t="str">
        <f t="shared" si="133"/>
        <v/>
      </c>
      <c r="I2871" t="str" cm="1">
        <f t="array" ref="I2871">_xlfn.IFS('Paraclinicos '!Q2806="","",'Paraclinicos '!Q2806&gt;=65,1,'Paraclinicos '!Q2806&lt;65,0)</f>
        <v/>
      </c>
      <c r="J2871" t="str" cm="1">
        <f t="array" ref="J2871">_xlfn.IFS('Paraclinicos '!I2806="","",'Paraclinicos '!I2806&gt;7,1,'Paraclinicos '!I2806&lt;=7,0)</f>
        <v/>
      </c>
      <c r="K2871" t="str" cm="1">
        <f t="array" ref="K2871">_xlfn.IFS('Paraclinicos '!W2806="","",'Paraclinicos '!W2806&lt;=8,1,'Paraclinicos '!W2806&gt;8,0)</f>
        <v/>
      </c>
      <c r="L2871" t="str" cm="1">
        <f t="array" ref="L2871">_xlfn.IFS('Paraclinicos '!S2806="","",'Paraclinicos '!S2806&gt;=30,1,'Paraclinicos '!S2806&lt;30,0)</f>
        <v/>
      </c>
      <c r="M2871" t="str" cm="1">
        <f t="array" ref="M2871">_xlfn.IFS(OR('Paraclinicos '!T2806="",'Paraclinicos '!U2806=""),"",OR('Paraclinicos '!T2806&lt;=90,'Paraclinicos '!U2806&lt;=60),1,OR('Paraclinicos '!T2806&gt;90,'Paraclinicos '!U2806&gt;60),0)</f>
        <v/>
      </c>
      <c r="N2871" s="45" t="str">
        <f t="shared" si="134"/>
        <v/>
      </c>
      <c r="O2871" t="str" cm="1">
        <f t="array" ref="O2871">_xlfn.IFS(OR('Paraclinicos '!M2806="",'Paraclinicos '!N2806="",'Paraclinicos '!N2806=0),"",'Paraclinicos '!M2806/'Paraclinicos '!N2806&lt;100,4,'Paraclinicos '!M2806/'Paraclinicos '!N2806&lt;200,3,'Paraclinicos '!M2806/'Paraclinicos '!N2806&lt;300,2,'Paraclinicos '!M2806/'Paraclinicos '!N2806&lt;400,1,'Paraclinicos '!M2806/'Paraclinicos '!N2806&gt;=400,0)</f>
        <v/>
      </c>
      <c r="P2871" t="str" cm="1">
        <f t="array" ref="P2871">_xlfn.IFS('Paraclinicos '!C2806="","",'Paraclinicos '!C2806&lt;20,4,'Paraclinicos '!C2806&lt;50,3,'Paraclinicos '!C2806&lt;100,2,'Paraclinicos '!C2806&lt;150,1,'Paraclinicos '!C2806&gt;150,0)</f>
        <v/>
      </c>
      <c r="Q2871" t="str" cm="1">
        <f t="array" ref="Q2871">_xlfn.IFS('Paraclinicos '!O2806="","",'Paraclinicos '!O2806&lt;1.2,0,'Paraclinicos '!O2806&lt;2,1,'Paraclinicos '!O2806&lt;3.5,2,'Paraclinicos '!O2806&lt;5,3,'Paraclinicos '!O2806&gt;5,4)</f>
        <v/>
      </c>
      <c r="R2871" t="str" cm="1">
        <f t="array" ref="R2871">_xlfn.IFS('Paraclinicos '!J2806="","",'Paraclinicos '!J2806&lt;1.2,0,'Paraclinicos '!J2806&lt;2,1,'Paraclinicos '!J2806&lt;6,2,'Paraclinicos '!J2806&lt;12,3,'Paraclinicos '!J2806&gt;=12,4)</f>
        <v/>
      </c>
      <c r="S2871" t="str" cm="1">
        <f t="array" ref="S2871">_xlfn.IFS('Paraclinicos '!Y2806="","",'Paraclinicos '!Y2806&lt;70,1,'Paraclinicos '!Y2806&gt;=70,0)</f>
        <v/>
      </c>
      <c r="T2871" t="str" cm="1">
        <f t="array" ref="T2871">_xlfn.IFS('Paraclinicos '!W2806="","",'Paraclinicos '!W2806&lt;6,4,'Paraclinicos '!W2806&lt;10,3,'Paraclinicos '!W2806&lt;13,2,'Paraclinicos '!W2806&lt;15,1,'Paraclinicos '!W2806=15,0)</f>
        <v/>
      </c>
      <c r="U2871" s="54" t="str">
        <f t="shared" si="132"/>
        <v/>
      </c>
      <c r="V2871" t="str" cm="1">
        <f t="array" ref="V2871">_xlfn.IFS('Paraclinicos '!S2806="","",OR('Paraclinicos '!S2806&lt;=8,'Paraclinicos '!S2806&gt;=25),3,'Paraclinicos '!S2806&lt;12,1,'Paraclinicos '!S2806&lt;21,0,'Paraclinicos '!S2806&lt;25,2)</f>
        <v/>
      </c>
      <c r="W2871" t="str">
        <f>IFERROR(IF(INDEX('BD Demog para scores enalazar'!Y$2:'BD Demog para scores enalazar'!Y$3000,MATCH(Formulas!A2871,'BD Demog para scores enalazar'!A$2:'BD Demog para scores enalazar'!A$3000,0))=1,"SI","NO"),"")</f>
        <v/>
      </c>
      <c r="X2871" s="9" t="str">
        <f>IFERROR(IF(INDEX('BD Demog para scores enalazar'!AJ$2:'BD Demog para scores enalazar'!AJ$3000,MATCH(Formulas!A2871,'BD Demog para scores enalazar'!A$2:'BD Demog para scores enalazar'!A$3000,0))=1,"SI","NO"),"")</f>
        <v/>
      </c>
      <c r="Y2871" t="str" cm="1">
        <f t="array" ref="Y2871">IF(AND(W2871="NO",X2871="NO"),_xlfn.IFS('Paraclinicos '!K2806&lt;=91,3,'Paraclinicos '!K2806&lt;94,2,'Paraclinicos '!K2806&lt;96,1,'Paraclinicos '!K2806&gt;=96,0),"")</f>
        <v/>
      </c>
      <c r="Z2871" t="str" cm="1">
        <f t="array" ref="Z2871">IF(OR(W2871="SI",X2871="SI"),_xlfn.IFS(OR(AND('Paraclinicos '!K2807&lt;=83),AND('Paraclinicos '!K2807&gt;=97,AA2871=2)),3,OR(AND('Paraclinicos '!K2807&lt;=86),AND('Paraclinicos '!K2807&gt;=94,AA2871=2)),2,OR(AND('Paraclinicos '!K2807&lt;=88),AND('Paraclinicos '!K2807&gt;=92,AA2871=2)),1,OR(AND('Paraclinicos '!K2807&gt;=88,'Paraclinicos '!K2807&lt;=92),AND('Paraclinicos '!K2807&gt;=93,AA2871=0)),0),"")</f>
        <v/>
      </c>
      <c r="AA2871" t="str" cm="1">
        <f t="array" ref="AA2871">_xlfn.IFS('Paraclinicos '!E2806="","",'Paraclinicos '!E2806="Oxigeno",2,'Paraclinicos '!E2806="Aire",0)</f>
        <v/>
      </c>
    </row>
    <row r="2872" spans="1:27" x14ac:dyDescent="0.25">
      <c r="A2872">
        <f>'Paraclinicos '!A2807</f>
        <v>0</v>
      </c>
      <c r="B2872" s="3">
        <f>'Paraclinicos '!R2807</f>
        <v>0</v>
      </c>
      <c r="C2872" t="str" cm="1">
        <f t="array" ref="C2872">_xlfn.IFS('Paraclinicos '!Q2807="","",'Paraclinicos '!Q2807&gt;60,3,'Paraclinicos '!Q2807&lt;=60,1)</f>
        <v/>
      </c>
      <c r="D2872" t="str">
        <f>IFERROR(IF(INDEX('BD Demog para scores enalazar'!BC$2:BC$3000,MATCH(Formulas!A2872,'BD Demog para scores enalazar'!A$2:A$3000,0))=0,"SI","NO"),"")</f>
        <v/>
      </c>
      <c r="E2872" t="str" cm="1">
        <f t="array" ref="E2872">_xlfn.IFS(D2872="","",D2872="SI",4,D2872="NO",1)</f>
        <v/>
      </c>
      <c r="F2872" t="str" cm="1">
        <f t="array" ref="F2872">_xlfn.IFS('Paraclinicos '!B2807="","",'Paraclinicos '!B2807&gt;1,1,'Paraclinicos '!B2807&lt;=1,3)</f>
        <v/>
      </c>
      <c r="G2872" t="str" cm="1">
        <f t="array" ref="G2872">_xlfn.IFS('Paraclinicos '!D2807="","",AND('Paraclinicos '!D2807&gt;=250,'Paraclinicos '!D2807&lt;=500),2,'Paraclinicos '!D2807&gt;500,3,'Paraclinicos '!D2807&lt;250,1)</f>
        <v/>
      </c>
      <c r="H2872" s="50" t="str">
        <f t="shared" si="133"/>
        <v/>
      </c>
      <c r="I2872" t="str" cm="1">
        <f t="array" ref="I2872">_xlfn.IFS('Paraclinicos '!Q2807="","",'Paraclinicos '!Q2807&gt;=65,1,'Paraclinicos '!Q2807&lt;65,0)</f>
        <v/>
      </c>
      <c r="J2872" t="str" cm="1">
        <f t="array" ref="J2872">_xlfn.IFS('Paraclinicos '!I2807="","",'Paraclinicos '!I2807&gt;7,1,'Paraclinicos '!I2807&lt;=7,0)</f>
        <v/>
      </c>
      <c r="K2872" t="str" cm="1">
        <f t="array" ref="K2872">_xlfn.IFS('Paraclinicos '!W2807="","",'Paraclinicos '!W2807&lt;=8,1,'Paraclinicos '!W2807&gt;8,0)</f>
        <v/>
      </c>
      <c r="L2872" t="str" cm="1">
        <f t="array" ref="L2872">_xlfn.IFS('Paraclinicos '!S2807="","",'Paraclinicos '!S2807&gt;=30,1,'Paraclinicos '!S2807&lt;30,0)</f>
        <v/>
      </c>
      <c r="M2872" t="str" cm="1">
        <f t="array" ref="M2872">_xlfn.IFS(OR('Paraclinicos '!T2807="",'Paraclinicos '!U2807=""),"",OR('Paraclinicos '!T2807&lt;=90,'Paraclinicos '!U2807&lt;=60),1,OR('Paraclinicos '!T2807&gt;90,'Paraclinicos '!U2807&gt;60),0)</f>
        <v/>
      </c>
      <c r="N2872" s="45" t="str">
        <f t="shared" si="134"/>
        <v/>
      </c>
      <c r="O2872" t="str" cm="1">
        <f t="array" ref="O2872">_xlfn.IFS(OR('Paraclinicos '!M2807="",'Paraclinicos '!N2807="",'Paraclinicos '!N2807=0),"",'Paraclinicos '!M2807/'Paraclinicos '!N2807&lt;100,4,'Paraclinicos '!M2807/'Paraclinicos '!N2807&lt;200,3,'Paraclinicos '!M2807/'Paraclinicos '!N2807&lt;300,2,'Paraclinicos '!M2807/'Paraclinicos '!N2807&lt;400,1,'Paraclinicos '!M2807/'Paraclinicos '!N2807&gt;=400,0)</f>
        <v/>
      </c>
      <c r="P2872" t="str" cm="1">
        <f t="array" ref="P2872">_xlfn.IFS('Paraclinicos '!C2807="","",'Paraclinicos '!C2807&lt;20,4,'Paraclinicos '!C2807&lt;50,3,'Paraclinicos '!C2807&lt;100,2,'Paraclinicos '!C2807&lt;150,1,'Paraclinicos '!C2807&gt;150,0)</f>
        <v/>
      </c>
      <c r="Q2872" t="str" cm="1">
        <f t="array" ref="Q2872">_xlfn.IFS('Paraclinicos '!O2807="","",'Paraclinicos '!O2807&lt;1.2,0,'Paraclinicos '!O2807&lt;2,1,'Paraclinicos '!O2807&lt;3.5,2,'Paraclinicos '!O2807&lt;5,3,'Paraclinicos '!O2807&gt;5,4)</f>
        <v/>
      </c>
      <c r="R2872" t="str" cm="1">
        <f t="array" ref="R2872">_xlfn.IFS('Paraclinicos '!J2807="","",'Paraclinicos '!J2807&lt;1.2,0,'Paraclinicos '!J2807&lt;2,1,'Paraclinicos '!J2807&lt;6,2,'Paraclinicos '!J2807&lt;12,3,'Paraclinicos '!J2807&gt;=12,4)</f>
        <v/>
      </c>
      <c r="S2872" t="str" cm="1">
        <f t="array" ref="S2872">_xlfn.IFS('Paraclinicos '!Y2807="","",'Paraclinicos '!Y2807&lt;70,1,'Paraclinicos '!Y2807&gt;=70,0)</f>
        <v/>
      </c>
      <c r="T2872" t="str" cm="1">
        <f t="array" ref="T2872">_xlfn.IFS('Paraclinicos '!W2807="","",'Paraclinicos '!W2807&lt;6,4,'Paraclinicos '!W2807&lt;10,3,'Paraclinicos '!W2807&lt;13,2,'Paraclinicos '!W2807&lt;15,1,'Paraclinicos '!W2807=15,0)</f>
        <v/>
      </c>
      <c r="U2872" s="54" t="str">
        <f t="shared" si="132"/>
        <v/>
      </c>
      <c r="V2872" t="str" cm="1">
        <f t="array" ref="V2872">_xlfn.IFS('Paraclinicos '!S2807="","",OR('Paraclinicos '!S2807&lt;=8,'Paraclinicos '!S2807&gt;=25),3,'Paraclinicos '!S2807&lt;12,1,'Paraclinicos '!S2807&lt;21,0,'Paraclinicos '!S2807&lt;25,2)</f>
        <v/>
      </c>
      <c r="W2872" t="str">
        <f>IFERROR(IF(INDEX('BD Demog para scores enalazar'!Y$2:'BD Demog para scores enalazar'!Y$3000,MATCH(Formulas!A2872,'BD Demog para scores enalazar'!A$2:'BD Demog para scores enalazar'!A$3000,0))=1,"SI","NO"),"")</f>
        <v/>
      </c>
      <c r="X2872" s="9" t="str">
        <f>IFERROR(IF(INDEX('BD Demog para scores enalazar'!AJ$2:'BD Demog para scores enalazar'!AJ$3000,MATCH(Formulas!A2872,'BD Demog para scores enalazar'!A$2:'BD Demog para scores enalazar'!A$3000,0))=1,"SI","NO"),"")</f>
        <v/>
      </c>
      <c r="Y2872" t="str" cm="1">
        <f t="array" ref="Y2872">IF(AND(W2872="NO",X2872="NO"),_xlfn.IFS('Paraclinicos '!K2807&lt;=91,3,'Paraclinicos '!K2807&lt;94,2,'Paraclinicos '!K2807&lt;96,1,'Paraclinicos '!K2807&gt;=96,0),"")</f>
        <v/>
      </c>
      <c r="Z2872" t="str" cm="1">
        <f t="array" ref="Z2872">IF(OR(W2872="SI",X2872="SI"),_xlfn.IFS(OR(AND('Paraclinicos '!K2808&lt;=83),AND('Paraclinicos '!K2808&gt;=97,AA2872=2)),3,OR(AND('Paraclinicos '!K2808&lt;=86),AND('Paraclinicos '!K2808&gt;=94,AA2872=2)),2,OR(AND('Paraclinicos '!K2808&lt;=88),AND('Paraclinicos '!K2808&gt;=92,AA2872=2)),1,OR(AND('Paraclinicos '!K2808&gt;=88,'Paraclinicos '!K2808&lt;=92),AND('Paraclinicos '!K2808&gt;=93,AA2872=0)),0),"")</f>
        <v/>
      </c>
      <c r="AA2872" t="str" cm="1">
        <f t="array" ref="AA2872">_xlfn.IFS('Paraclinicos '!E2807="","",'Paraclinicos '!E2807="Oxigeno",2,'Paraclinicos '!E2807="Aire",0)</f>
        <v/>
      </c>
    </row>
    <row r="2873" spans="1:27" x14ac:dyDescent="0.25">
      <c r="A2873">
        <f>'Paraclinicos '!A2808</f>
        <v>0</v>
      </c>
      <c r="B2873" s="3">
        <f>'Paraclinicos '!R2808</f>
        <v>0</v>
      </c>
      <c r="C2873" t="str" cm="1">
        <f t="array" ref="C2873">_xlfn.IFS('Paraclinicos '!Q2808="","",'Paraclinicos '!Q2808&gt;60,3,'Paraclinicos '!Q2808&lt;=60,1)</f>
        <v/>
      </c>
      <c r="D2873" t="str">
        <f>IFERROR(IF(INDEX('BD Demog para scores enalazar'!BC$2:BC$3000,MATCH(Formulas!A2873,'BD Demog para scores enalazar'!A$2:A$3000,0))=0,"SI","NO"),"")</f>
        <v/>
      </c>
      <c r="E2873" t="str" cm="1">
        <f t="array" ref="E2873">_xlfn.IFS(D2873="","",D2873="SI",4,D2873="NO",1)</f>
        <v/>
      </c>
      <c r="F2873" t="str" cm="1">
        <f t="array" ref="F2873">_xlfn.IFS('Paraclinicos '!B2808="","",'Paraclinicos '!B2808&gt;1,1,'Paraclinicos '!B2808&lt;=1,3)</f>
        <v/>
      </c>
      <c r="G2873" t="str" cm="1">
        <f t="array" ref="G2873">_xlfn.IFS('Paraclinicos '!D2808="","",AND('Paraclinicos '!D2808&gt;=250,'Paraclinicos '!D2808&lt;=500),2,'Paraclinicos '!D2808&gt;500,3,'Paraclinicos '!D2808&lt;250,1)</f>
        <v/>
      </c>
      <c r="H2873" s="50" t="str">
        <f t="shared" si="133"/>
        <v/>
      </c>
      <c r="I2873" t="str" cm="1">
        <f t="array" ref="I2873">_xlfn.IFS('Paraclinicos '!Q2808="","",'Paraclinicos '!Q2808&gt;=65,1,'Paraclinicos '!Q2808&lt;65,0)</f>
        <v/>
      </c>
      <c r="J2873" t="str" cm="1">
        <f t="array" ref="J2873">_xlfn.IFS('Paraclinicos '!I2808="","",'Paraclinicos '!I2808&gt;7,1,'Paraclinicos '!I2808&lt;=7,0)</f>
        <v/>
      </c>
      <c r="K2873" t="str" cm="1">
        <f t="array" ref="K2873">_xlfn.IFS('Paraclinicos '!W2808="","",'Paraclinicos '!W2808&lt;=8,1,'Paraclinicos '!W2808&gt;8,0)</f>
        <v/>
      </c>
      <c r="L2873" t="str" cm="1">
        <f t="array" ref="L2873">_xlfn.IFS('Paraclinicos '!S2808="","",'Paraclinicos '!S2808&gt;=30,1,'Paraclinicos '!S2808&lt;30,0)</f>
        <v/>
      </c>
      <c r="M2873" t="str" cm="1">
        <f t="array" ref="M2873">_xlfn.IFS(OR('Paraclinicos '!T2808="",'Paraclinicos '!U2808=""),"",OR('Paraclinicos '!T2808&lt;=90,'Paraclinicos '!U2808&lt;=60),1,OR('Paraclinicos '!T2808&gt;90,'Paraclinicos '!U2808&gt;60),0)</f>
        <v/>
      </c>
      <c r="N2873" s="45" t="str">
        <f t="shared" si="134"/>
        <v/>
      </c>
      <c r="O2873" t="str" cm="1">
        <f t="array" ref="O2873">_xlfn.IFS(OR('Paraclinicos '!M2808="",'Paraclinicos '!N2808="",'Paraclinicos '!N2808=0),"",'Paraclinicos '!M2808/'Paraclinicos '!N2808&lt;100,4,'Paraclinicos '!M2808/'Paraclinicos '!N2808&lt;200,3,'Paraclinicos '!M2808/'Paraclinicos '!N2808&lt;300,2,'Paraclinicos '!M2808/'Paraclinicos '!N2808&lt;400,1,'Paraclinicos '!M2808/'Paraclinicos '!N2808&gt;=400,0)</f>
        <v/>
      </c>
      <c r="P2873" t="str" cm="1">
        <f t="array" ref="P2873">_xlfn.IFS('Paraclinicos '!C2808="","",'Paraclinicos '!C2808&lt;20,4,'Paraclinicos '!C2808&lt;50,3,'Paraclinicos '!C2808&lt;100,2,'Paraclinicos '!C2808&lt;150,1,'Paraclinicos '!C2808&gt;150,0)</f>
        <v/>
      </c>
      <c r="Q2873" t="str" cm="1">
        <f t="array" ref="Q2873">_xlfn.IFS('Paraclinicos '!O2808="","",'Paraclinicos '!O2808&lt;1.2,0,'Paraclinicos '!O2808&lt;2,1,'Paraclinicos '!O2808&lt;3.5,2,'Paraclinicos '!O2808&lt;5,3,'Paraclinicos '!O2808&gt;5,4)</f>
        <v/>
      </c>
      <c r="R2873" t="str" cm="1">
        <f t="array" ref="R2873">_xlfn.IFS('Paraclinicos '!J2808="","",'Paraclinicos '!J2808&lt;1.2,0,'Paraclinicos '!J2808&lt;2,1,'Paraclinicos '!J2808&lt;6,2,'Paraclinicos '!J2808&lt;12,3,'Paraclinicos '!J2808&gt;=12,4)</f>
        <v/>
      </c>
      <c r="S2873" t="str" cm="1">
        <f t="array" ref="S2873">_xlfn.IFS('Paraclinicos '!Y2808="","",'Paraclinicos '!Y2808&lt;70,1,'Paraclinicos '!Y2808&gt;=70,0)</f>
        <v/>
      </c>
      <c r="T2873" t="str" cm="1">
        <f t="array" ref="T2873">_xlfn.IFS('Paraclinicos '!W2808="","",'Paraclinicos '!W2808&lt;6,4,'Paraclinicos '!W2808&lt;10,3,'Paraclinicos '!W2808&lt;13,2,'Paraclinicos '!W2808&lt;15,1,'Paraclinicos '!W2808=15,0)</f>
        <v/>
      </c>
      <c r="U2873" s="54" t="str">
        <f t="shared" si="132"/>
        <v/>
      </c>
      <c r="V2873" t="str" cm="1">
        <f t="array" ref="V2873">_xlfn.IFS('Paraclinicos '!S2808="","",OR('Paraclinicos '!S2808&lt;=8,'Paraclinicos '!S2808&gt;=25),3,'Paraclinicos '!S2808&lt;12,1,'Paraclinicos '!S2808&lt;21,0,'Paraclinicos '!S2808&lt;25,2)</f>
        <v/>
      </c>
      <c r="W2873" t="str">
        <f>IFERROR(IF(INDEX('BD Demog para scores enalazar'!Y$2:'BD Demog para scores enalazar'!Y$3000,MATCH(Formulas!A2873,'BD Demog para scores enalazar'!A$2:'BD Demog para scores enalazar'!A$3000,0))=1,"SI","NO"),"")</f>
        <v/>
      </c>
      <c r="X2873" s="9" t="str">
        <f>IFERROR(IF(INDEX('BD Demog para scores enalazar'!AJ$2:'BD Demog para scores enalazar'!AJ$3000,MATCH(Formulas!A2873,'BD Demog para scores enalazar'!A$2:'BD Demog para scores enalazar'!A$3000,0))=1,"SI","NO"),"")</f>
        <v/>
      </c>
      <c r="Y2873" t="str" cm="1">
        <f t="array" ref="Y2873">IF(AND(W2873="NO",X2873="NO"),_xlfn.IFS('Paraclinicos '!K2808&lt;=91,3,'Paraclinicos '!K2808&lt;94,2,'Paraclinicos '!K2808&lt;96,1,'Paraclinicos '!K2808&gt;=96,0),"")</f>
        <v/>
      </c>
      <c r="Z2873" t="str" cm="1">
        <f t="array" ref="Z2873">IF(OR(W2873="SI",X2873="SI"),_xlfn.IFS(OR(AND('Paraclinicos '!K2809&lt;=83),AND('Paraclinicos '!K2809&gt;=97,AA2873=2)),3,OR(AND('Paraclinicos '!K2809&lt;=86),AND('Paraclinicos '!K2809&gt;=94,AA2873=2)),2,OR(AND('Paraclinicos '!K2809&lt;=88),AND('Paraclinicos '!K2809&gt;=92,AA2873=2)),1,OR(AND('Paraclinicos '!K2809&gt;=88,'Paraclinicos '!K2809&lt;=92),AND('Paraclinicos '!K2809&gt;=93,AA2873=0)),0),"")</f>
        <v/>
      </c>
      <c r="AA2873" t="str" cm="1">
        <f t="array" ref="AA2873">_xlfn.IFS('Paraclinicos '!E2808="","",'Paraclinicos '!E2808="Oxigeno",2,'Paraclinicos '!E2808="Aire",0)</f>
        <v/>
      </c>
    </row>
    <row r="2874" spans="1:27" x14ac:dyDescent="0.25">
      <c r="A2874">
        <f>'Paraclinicos '!A2809</f>
        <v>0</v>
      </c>
      <c r="B2874" s="3">
        <f>'Paraclinicos '!R2809</f>
        <v>0</v>
      </c>
      <c r="C2874" t="str" cm="1">
        <f t="array" ref="C2874">_xlfn.IFS('Paraclinicos '!Q2809="","",'Paraclinicos '!Q2809&gt;60,3,'Paraclinicos '!Q2809&lt;=60,1)</f>
        <v/>
      </c>
      <c r="D2874" t="str">
        <f>IFERROR(IF(INDEX('BD Demog para scores enalazar'!BC$2:BC$3000,MATCH(Formulas!A2874,'BD Demog para scores enalazar'!A$2:A$3000,0))=0,"SI","NO"),"")</f>
        <v/>
      </c>
      <c r="E2874" t="str" cm="1">
        <f t="array" ref="E2874">_xlfn.IFS(D2874="","",D2874="SI",4,D2874="NO",1)</f>
        <v/>
      </c>
      <c r="F2874" t="str" cm="1">
        <f t="array" ref="F2874">_xlfn.IFS('Paraclinicos '!B2809="","",'Paraclinicos '!B2809&gt;1,1,'Paraclinicos '!B2809&lt;=1,3)</f>
        <v/>
      </c>
      <c r="G2874" t="str" cm="1">
        <f t="array" ref="G2874">_xlfn.IFS('Paraclinicos '!D2809="","",AND('Paraclinicos '!D2809&gt;=250,'Paraclinicos '!D2809&lt;=500),2,'Paraclinicos '!D2809&gt;500,3,'Paraclinicos '!D2809&lt;250,1)</f>
        <v/>
      </c>
      <c r="H2874" s="50" t="str">
        <f t="shared" si="133"/>
        <v/>
      </c>
      <c r="I2874" t="str" cm="1">
        <f t="array" ref="I2874">_xlfn.IFS('Paraclinicos '!Q2809="","",'Paraclinicos '!Q2809&gt;=65,1,'Paraclinicos '!Q2809&lt;65,0)</f>
        <v/>
      </c>
      <c r="J2874" t="str" cm="1">
        <f t="array" ref="J2874">_xlfn.IFS('Paraclinicos '!I2809="","",'Paraclinicos '!I2809&gt;7,1,'Paraclinicos '!I2809&lt;=7,0)</f>
        <v/>
      </c>
      <c r="K2874" t="str" cm="1">
        <f t="array" ref="K2874">_xlfn.IFS('Paraclinicos '!W2809="","",'Paraclinicos '!W2809&lt;=8,1,'Paraclinicos '!W2809&gt;8,0)</f>
        <v/>
      </c>
      <c r="L2874" t="str" cm="1">
        <f t="array" ref="L2874">_xlfn.IFS('Paraclinicos '!S2809="","",'Paraclinicos '!S2809&gt;=30,1,'Paraclinicos '!S2809&lt;30,0)</f>
        <v/>
      </c>
      <c r="M2874" t="str" cm="1">
        <f t="array" ref="M2874">_xlfn.IFS(OR('Paraclinicos '!T2809="",'Paraclinicos '!U2809=""),"",OR('Paraclinicos '!T2809&lt;=90,'Paraclinicos '!U2809&lt;=60),1,OR('Paraclinicos '!T2809&gt;90,'Paraclinicos '!U2809&gt;60),0)</f>
        <v/>
      </c>
      <c r="N2874" s="45" t="str">
        <f t="shared" si="134"/>
        <v/>
      </c>
      <c r="O2874" t="str" cm="1">
        <f t="array" ref="O2874">_xlfn.IFS(OR('Paraclinicos '!M2809="",'Paraclinicos '!N2809="",'Paraclinicos '!N2809=0),"",'Paraclinicos '!M2809/'Paraclinicos '!N2809&lt;100,4,'Paraclinicos '!M2809/'Paraclinicos '!N2809&lt;200,3,'Paraclinicos '!M2809/'Paraclinicos '!N2809&lt;300,2,'Paraclinicos '!M2809/'Paraclinicos '!N2809&lt;400,1,'Paraclinicos '!M2809/'Paraclinicos '!N2809&gt;=400,0)</f>
        <v/>
      </c>
      <c r="P2874" t="str" cm="1">
        <f t="array" ref="P2874">_xlfn.IFS('Paraclinicos '!C2809="","",'Paraclinicos '!C2809&lt;20,4,'Paraclinicos '!C2809&lt;50,3,'Paraclinicos '!C2809&lt;100,2,'Paraclinicos '!C2809&lt;150,1,'Paraclinicos '!C2809&gt;150,0)</f>
        <v/>
      </c>
      <c r="Q2874" t="str" cm="1">
        <f t="array" ref="Q2874">_xlfn.IFS('Paraclinicos '!O2809="","",'Paraclinicos '!O2809&lt;1.2,0,'Paraclinicos '!O2809&lt;2,1,'Paraclinicos '!O2809&lt;3.5,2,'Paraclinicos '!O2809&lt;5,3,'Paraclinicos '!O2809&gt;5,4)</f>
        <v/>
      </c>
      <c r="R2874" t="str" cm="1">
        <f t="array" ref="R2874">_xlfn.IFS('Paraclinicos '!J2809="","",'Paraclinicos '!J2809&lt;1.2,0,'Paraclinicos '!J2809&lt;2,1,'Paraclinicos '!J2809&lt;6,2,'Paraclinicos '!J2809&lt;12,3,'Paraclinicos '!J2809&gt;=12,4)</f>
        <v/>
      </c>
      <c r="S2874" t="str" cm="1">
        <f t="array" ref="S2874">_xlfn.IFS('Paraclinicos '!Y2809="","",'Paraclinicos '!Y2809&lt;70,1,'Paraclinicos '!Y2809&gt;=70,0)</f>
        <v/>
      </c>
      <c r="T2874" t="str" cm="1">
        <f t="array" ref="T2874">_xlfn.IFS('Paraclinicos '!W2809="","",'Paraclinicos '!W2809&lt;6,4,'Paraclinicos '!W2809&lt;10,3,'Paraclinicos '!W2809&lt;13,2,'Paraclinicos '!W2809&lt;15,1,'Paraclinicos '!W2809=15,0)</f>
        <v/>
      </c>
      <c r="U2874" s="54" t="str">
        <f t="shared" si="132"/>
        <v/>
      </c>
      <c r="V2874" t="str" cm="1">
        <f t="array" ref="V2874">_xlfn.IFS('Paraclinicos '!S2809="","",OR('Paraclinicos '!S2809&lt;=8,'Paraclinicos '!S2809&gt;=25),3,'Paraclinicos '!S2809&lt;12,1,'Paraclinicos '!S2809&lt;21,0,'Paraclinicos '!S2809&lt;25,2)</f>
        <v/>
      </c>
      <c r="W2874" t="str">
        <f>IFERROR(IF(INDEX('BD Demog para scores enalazar'!Y$2:'BD Demog para scores enalazar'!Y$3000,MATCH(Formulas!A2874,'BD Demog para scores enalazar'!A$2:'BD Demog para scores enalazar'!A$3000,0))=1,"SI","NO"),"")</f>
        <v/>
      </c>
      <c r="X2874" s="9" t="str">
        <f>IFERROR(IF(INDEX('BD Demog para scores enalazar'!AJ$2:'BD Demog para scores enalazar'!AJ$3000,MATCH(Formulas!A2874,'BD Demog para scores enalazar'!A$2:'BD Demog para scores enalazar'!A$3000,0))=1,"SI","NO"),"")</f>
        <v/>
      </c>
      <c r="Y2874" t="str" cm="1">
        <f t="array" ref="Y2874">IF(AND(W2874="NO",X2874="NO"),_xlfn.IFS('Paraclinicos '!K2809&lt;=91,3,'Paraclinicos '!K2809&lt;94,2,'Paraclinicos '!K2809&lt;96,1,'Paraclinicos '!K2809&gt;=96,0),"")</f>
        <v/>
      </c>
      <c r="Z2874" t="str" cm="1">
        <f t="array" ref="Z2874">IF(OR(W2874="SI",X2874="SI"),_xlfn.IFS(OR(AND('Paraclinicos '!K2810&lt;=83),AND('Paraclinicos '!K2810&gt;=97,AA2874=2)),3,OR(AND('Paraclinicos '!K2810&lt;=86),AND('Paraclinicos '!K2810&gt;=94,AA2874=2)),2,OR(AND('Paraclinicos '!K2810&lt;=88),AND('Paraclinicos '!K2810&gt;=92,AA2874=2)),1,OR(AND('Paraclinicos '!K2810&gt;=88,'Paraclinicos '!K2810&lt;=92),AND('Paraclinicos '!K2810&gt;=93,AA2874=0)),0),"")</f>
        <v/>
      </c>
      <c r="AA2874" t="str" cm="1">
        <f t="array" ref="AA2874">_xlfn.IFS('Paraclinicos '!E2809="","",'Paraclinicos '!E2809="Oxigeno",2,'Paraclinicos '!E2809="Aire",0)</f>
        <v/>
      </c>
    </row>
    <row r="2875" spans="1:27" x14ac:dyDescent="0.25">
      <c r="A2875">
        <f>'Paraclinicos '!A2810</f>
        <v>0</v>
      </c>
      <c r="B2875" s="3">
        <f>'Paraclinicos '!R2810</f>
        <v>0</v>
      </c>
      <c r="C2875" t="str" cm="1">
        <f t="array" ref="C2875">_xlfn.IFS('Paraclinicos '!Q2810="","",'Paraclinicos '!Q2810&gt;60,3,'Paraclinicos '!Q2810&lt;=60,1)</f>
        <v/>
      </c>
      <c r="D2875" t="str">
        <f>IFERROR(IF(INDEX('BD Demog para scores enalazar'!BC$2:BC$3000,MATCH(Formulas!A2875,'BD Demog para scores enalazar'!A$2:A$3000,0))=0,"SI","NO"),"")</f>
        <v/>
      </c>
      <c r="E2875" t="str" cm="1">
        <f t="array" ref="E2875">_xlfn.IFS(D2875="","",D2875="SI",4,D2875="NO",1)</f>
        <v/>
      </c>
      <c r="F2875" t="str" cm="1">
        <f t="array" ref="F2875">_xlfn.IFS('Paraclinicos '!B2810="","",'Paraclinicos '!B2810&gt;1,1,'Paraclinicos '!B2810&lt;=1,3)</f>
        <v/>
      </c>
      <c r="G2875" t="str" cm="1">
        <f t="array" ref="G2875">_xlfn.IFS('Paraclinicos '!D2810="","",AND('Paraclinicos '!D2810&gt;=250,'Paraclinicos '!D2810&lt;=500),2,'Paraclinicos '!D2810&gt;500,3,'Paraclinicos '!D2810&lt;250,1)</f>
        <v/>
      </c>
      <c r="H2875" s="50" t="str">
        <f t="shared" si="133"/>
        <v/>
      </c>
      <c r="I2875" t="str" cm="1">
        <f t="array" ref="I2875">_xlfn.IFS('Paraclinicos '!Q2810="","",'Paraclinicos '!Q2810&gt;=65,1,'Paraclinicos '!Q2810&lt;65,0)</f>
        <v/>
      </c>
      <c r="J2875" t="str" cm="1">
        <f t="array" ref="J2875">_xlfn.IFS('Paraclinicos '!I2810="","",'Paraclinicos '!I2810&gt;7,1,'Paraclinicos '!I2810&lt;=7,0)</f>
        <v/>
      </c>
      <c r="K2875" t="str" cm="1">
        <f t="array" ref="K2875">_xlfn.IFS('Paraclinicos '!W2810="","",'Paraclinicos '!W2810&lt;=8,1,'Paraclinicos '!W2810&gt;8,0)</f>
        <v/>
      </c>
      <c r="L2875" t="str" cm="1">
        <f t="array" ref="L2875">_xlfn.IFS('Paraclinicos '!S2810="","",'Paraclinicos '!S2810&gt;=30,1,'Paraclinicos '!S2810&lt;30,0)</f>
        <v/>
      </c>
      <c r="M2875" t="str" cm="1">
        <f t="array" ref="M2875">_xlfn.IFS(OR('Paraclinicos '!T2810="",'Paraclinicos '!U2810=""),"",OR('Paraclinicos '!T2810&lt;=90,'Paraclinicos '!U2810&lt;=60),1,OR('Paraclinicos '!T2810&gt;90,'Paraclinicos '!U2810&gt;60),0)</f>
        <v/>
      </c>
      <c r="N2875" s="45" t="str">
        <f t="shared" si="134"/>
        <v/>
      </c>
      <c r="O2875" t="str" cm="1">
        <f t="array" ref="O2875">_xlfn.IFS(OR('Paraclinicos '!M2810="",'Paraclinicos '!N2810="",'Paraclinicos '!N2810=0),"",'Paraclinicos '!M2810/'Paraclinicos '!N2810&lt;100,4,'Paraclinicos '!M2810/'Paraclinicos '!N2810&lt;200,3,'Paraclinicos '!M2810/'Paraclinicos '!N2810&lt;300,2,'Paraclinicos '!M2810/'Paraclinicos '!N2810&lt;400,1,'Paraclinicos '!M2810/'Paraclinicos '!N2810&gt;=400,0)</f>
        <v/>
      </c>
      <c r="P2875" t="str" cm="1">
        <f t="array" ref="P2875">_xlfn.IFS('Paraclinicos '!C2810="","",'Paraclinicos '!C2810&lt;20,4,'Paraclinicos '!C2810&lt;50,3,'Paraclinicos '!C2810&lt;100,2,'Paraclinicos '!C2810&lt;150,1,'Paraclinicos '!C2810&gt;150,0)</f>
        <v/>
      </c>
      <c r="Q2875" t="str" cm="1">
        <f t="array" ref="Q2875">_xlfn.IFS('Paraclinicos '!O2810="","",'Paraclinicos '!O2810&lt;1.2,0,'Paraclinicos '!O2810&lt;2,1,'Paraclinicos '!O2810&lt;3.5,2,'Paraclinicos '!O2810&lt;5,3,'Paraclinicos '!O2810&gt;5,4)</f>
        <v/>
      </c>
      <c r="R2875" t="str" cm="1">
        <f t="array" ref="R2875">_xlfn.IFS('Paraclinicos '!J2810="","",'Paraclinicos '!J2810&lt;1.2,0,'Paraclinicos '!J2810&lt;2,1,'Paraclinicos '!J2810&lt;6,2,'Paraclinicos '!J2810&lt;12,3,'Paraclinicos '!J2810&gt;=12,4)</f>
        <v/>
      </c>
      <c r="S2875" t="str" cm="1">
        <f t="array" ref="S2875">_xlfn.IFS('Paraclinicos '!Y2810="","",'Paraclinicos '!Y2810&lt;70,1,'Paraclinicos '!Y2810&gt;=70,0)</f>
        <v/>
      </c>
      <c r="T2875" t="str" cm="1">
        <f t="array" ref="T2875">_xlfn.IFS('Paraclinicos '!W2810="","",'Paraclinicos '!W2810&lt;6,4,'Paraclinicos '!W2810&lt;10,3,'Paraclinicos '!W2810&lt;13,2,'Paraclinicos '!W2810&lt;15,1,'Paraclinicos '!W2810=15,0)</f>
        <v/>
      </c>
      <c r="U2875" s="54" t="str">
        <f t="shared" si="132"/>
        <v/>
      </c>
      <c r="V2875" t="str" cm="1">
        <f t="array" ref="V2875">_xlfn.IFS('Paraclinicos '!S2810="","",OR('Paraclinicos '!S2810&lt;=8,'Paraclinicos '!S2810&gt;=25),3,'Paraclinicos '!S2810&lt;12,1,'Paraclinicos '!S2810&lt;21,0,'Paraclinicos '!S2810&lt;25,2)</f>
        <v/>
      </c>
      <c r="W2875" t="str">
        <f>IFERROR(IF(INDEX('BD Demog para scores enalazar'!Y$2:'BD Demog para scores enalazar'!Y$3000,MATCH(Formulas!A2875,'BD Demog para scores enalazar'!A$2:'BD Demog para scores enalazar'!A$3000,0))=1,"SI","NO"),"")</f>
        <v/>
      </c>
      <c r="X2875" s="9" t="str">
        <f>IFERROR(IF(INDEX('BD Demog para scores enalazar'!AJ$2:'BD Demog para scores enalazar'!AJ$3000,MATCH(Formulas!A2875,'BD Demog para scores enalazar'!A$2:'BD Demog para scores enalazar'!A$3000,0))=1,"SI","NO"),"")</f>
        <v/>
      </c>
      <c r="Y2875" t="str" cm="1">
        <f t="array" ref="Y2875">IF(AND(W2875="NO",X2875="NO"),_xlfn.IFS('Paraclinicos '!K2810&lt;=91,3,'Paraclinicos '!K2810&lt;94,2,'Paraclinicos '!K2810&lt;96,1,'Paraclinicos '!K2810&gt;=96,0),"")</f>
        <v/>
      </c>
      <c r="Z2875" t="str" cm="1">
        <f t="array" ref="Z2875">IF(OR(W2875="SI",X2875="SI"),_xlfn.IFS(OR(AND('Paraclinicos '!K2811&lt;=83),AND('Paraclinicos '!K2811&gt;=97,AA2875=2)),3,OR(AND('Paraclinicos '!K2811&lt;=86),AND('Paraclinicos '!K2811&gt;=94,AA2875=2)),2,OR(AND('Paraclinicos '!K2811&lt;=88),AND('Paraclinicos '!K2811&gt;=92,AA2875=2)),1,OR(AND('Paraclinicos '!K2811&gt;=88,'Paraclinicos '!K2811&lt;=92),AND('Paraclinicos '!K2811&gt;=93,AA2875=0)),0),"")</f>
        <v/>
      </c>
      <c r="AA2875" t="str" cm="1">
        <f t="array" ref="AA2875">_xlfn.IFS('Paraclinicos '!E2810="","",'Paraclinicos '!E2810="Oxigeno",2,'Paraclinicos '!E2810="Aire",0)</f>
        <v/>
      </c>
    </row>
    <row r="2876" spans="1:27" x14ac:dyDescent="0.25">
      <c r="A2876">
        <f>'Paraclinicos '!A2811</f>
        <v>0</v>
      </c>
      <c r="B2876" s="3">
        <f>'Paraclinicos '!R2811</f>
        <v>0</v>
      </c>
      <c r="C2876" t="str" cm="1">
        <f t="array" ref="C2876">_xlfn.IFS('Paraclinicos '!Q2811="","",'Paraclinicos '!Q2811&gt;60,3,'Paraclinicos '!Q2811&lt;=60,1)</f>
        <v/>
      </c>
      <c r="D2876" t="str">
        <f>IFERROR(IF(INDEX('BD Demog para scores enalazar'!BC$2:BC$3000,MATCH(Formulas!A2876,'BD Demog para scores enalazar'!A$2:A$3000,0))=0,"SI","NO"),"")</f>
        <v/>
      </c>
      <c r="E2876" t="str" cm="1">
        <f t="array" ref="E2876">_xlfn.IFS(D2876="","",D2876="SI",4,D2876="NO",1)</f>
        <v/>
      </c>
      <c r="F2876" t="str" cm="1">
        <f t="array" ref="F2876">_xlfn.IFS('Paraclinicos '!B2811="","",'Paraclinicos '!B2811&gt;1,1,'Paraclinicos '!B2811&lt;=1,3)</f>
        <v/>
      </c>
      <c r="G2876" t="str" cm="1">
        <f t="array" ref="G2876">_xlfn.IFS('Paraclinicos '!D2811="","",AND('Paraclinicos '!D2811&gt;=250,'Paraclinicos '!D2811&lt;=500),2,'Paraclinicos '!D2811&gt;500,3,'Paraclinicos '!D2811&lt;250,1)</f>
        <v/>
      </c>
      <c r="H2876" s="50" t="str">
        <f t="shared" si="133"/>
        <v/>
      </c>
      <c r="I2876" t="str" cm="1">
        <f t="array" ref="I2876">_xlfn.IFS('Paraclinicos '!Q2811="","",'Paraclinicos '!Q2811&gt;=65,1,'Paraclinicos '!Q2811&lt;65,0)</f>
        <v/>
      </c>
      <c r="J2876" t="str" cm="1">
        <f t="array" ref="J2876">_xlfn.IFS('Paraclinicos '!I2811="","",'Paraclinicos '!I2811&gt;7,1,'Paraclinicos '!I2811&lt;=7,0)</f>
        <v/>
      </c>
      <c r="K2876" t="str" cm="1">
        <f t="array" ref="K2876">_xlfn.IFS('Paraclinicos '!W2811="","",'Paraclinicos '!W2811&lt;=8,1,'Paraclinicos '!W2811&gt;8,0)</f>
        <v/>
      </c>
      <c r="L2876" t="str" cm="1">
        <f t="array" ref="L2876">_xlfn.IFS('Paraclinicos '!S2811="","",'Paraclinicos '!S2811&gt;=30,1,'Paraclinicos '!S2811&lt;30,0)</f>
        <v/>
      </c>
      <c r="M2876" t="str" cm="1">
        <f t="array" ref="M2876">_xlfn.IFS(OR('Paraclinicos '!T2811="",'Paraclinicos '!U2811=""),"",OR('Paraclinicos '!T2811&lt;=90,'Paraclinicos '!U2811&lt;=60),1,OR('Paraclinicos '!T2811&gt;90,'Paraclinicos '!U2811&gt;60),0)</f>
        <v/>
      </c>
      <c r="N2876" s="45" t="str">
        <f t="shared" si="134"/>
        <v/>
      </c>
      <c r="O2876" t="str" cm="1">
        <f t="array" ref="O2876">_xlfn.IFS(OR('Paraclinicos '!M2811="",'Paraclinicos '!N2811="",'Paraclinicos '!N2811=0),"",'Paraclinicos '!M2811/'Paraclinicos '!N2811&lt;100,4,'Paraclinicos '!M2811/'Paraclinicos '!N2811&lt;200,3,'Paraclinicos '!M2811/'Paraclinicos '!N2811&lt;300,2,'Paraclinicos '!M2811/'Paraclinicos '!N2811&lt;400,1,'Paraclinicos '!M2811/'Paraclinicos '!N2811&gt;=400,0)</f>
        <v/>
      </c>
      <c r="P2876" t="str" cm="1">
        <f t="array" ref="P2876">_xlfn.IFS('Paraclinicos '!C2811="","",'Paraclinicos '!C2811&lt;20,4,'Paraclinicos '!C2811&lt;50,3,'Paraclinicos '!C2811&lt;100,2,'Paraclinicos '!C2811&lt;150,1,'Paraclinicos '!C2811&gt;150,0)</f>
        <v/>
      </c>
      <c r="Q2876" t="str" cm="1">
        <f t="array" ref="Q2876">_xlfn.IFS('Paraclinicos '!O2811="","",'Paraclinicos '!O2811&lt;1.2,0,'Paraclinicos '!O2811&lt;2,1,'Paraclinicos '!O2811&lt;3.5,2,'Paraclinicos '!O2811&lt;5,3,'Paraclinicos '!O2811&gt;5,4)</f>
        <v/>
      </c>
      <c r="R2876" t="str" cm="1">
        <f t="array" ref="R2876">_xlfn.IFS('Paraclinicos '!J2811="","",'Paraclinicos '!J2811&lt;1.2,0,'Paraclinicos '!J2811&lt;2,1,'Paraclinicos '!J2811&lt;6,2,'Paraclinicos '!J2811&lt;12,3,'Paraclinicos '!J2811&gt;=12,4)</f>
        <v/>
      </c>
      <c r="S2876" t="str" cm="1">
        <f t="array" ref="S2876">_xlfn.IFS('Paraclinicos '!Y2811="","",'Paraclinicos '!Y2811&lt;70,1,'Paraclinicos '!Y2811&gt;=70,0)</f>
        <v/>
      </c>
      <c r="T2876" t="str" cm="1">
        <f t="array" ref="T2876">_xlfn.IFS('Paraclinicos '!W2811="","",'Paraclinicos '!W2811&lt;6,4,'Paraclinicos '!W2811&lt;10,3,'Paraclinicos '!W2811&lt;13,2,'Paraclinicos '!W2811&lt;15,1,'Paraclinicos '!W2811=15,0)</f>
        <v/>
      </c>
      <c r="U2876" s="54" t="str">
        <f t="shared" si="132"/>
        <v/>
      </c>
      <c r="V2876" t="str" cm="1">
        <f t="array" ref="V2876">_xlfn.IFS('Paraclinicos '!S2811="","",OR('Paraclinicos '!S2811&lt;=8,'Paraclinicos '!S2811&gt;=25),3,'Paraclinicos '!S2811&lt;12,1,'Paraclinicos '!S2811&lt;21,0,'Paraclinicos '!S2811&lt;25,2)</f>
        <v/>
      </c>
      <c r="W2876" t="str">
        <f>IFERROR(IF(INDEX('BD Demog para scores enalazar'!Y$2:'BD Demog para scores enalazar'!Y$3000,MATCH(Formulas!A2876,'BD Demog para scores enalazar'!A$2:'BD Demog para scores enalazar'!A$3000,0))=1,"SI","NO"),"")</f>
        <v/>
      </c>
      <c r="X2876" s="9" t="str">
        <f>IFERROR(IF(INDEX('BD Demog para scores enalazar'!AJ$2:'BD Demog para scores enalazar'!AJ$3000,MATCH(Formulas!A2876,'BD Demog para scores enalazar'!A$2:'BD Demog para scores enalazar'!A$3000,0))=1,"SI","NO"),"")</f>
        <v/>
      </c>
      <c r="Y2876" t="str" cm="1">
        <f t="array" ref="Y2876">IF(AND(W2876="NO",X2876="NO"),_xlfn.IFS('Paraclinicos '!K2811&lt;=91,3,'Paraclinicos '!K2811&lt;94,2,'Paraclinicos '!K2811&lt;96,1,'Paraclinicos '!K2811&gt;=96,0),"")</f>
        <v/>
      </c>
      <c r="Z2876" t="str" cm="1">
        <f t="array" ref="Z2876">IF(OR(W2876="SI",X2876="SI"),_xlfn.IFS(OR(AND('Paraclinicos '!K2812&lt;=83),AND('Paraclinicos '!K2812&gt;=97,AA2876=2)),3,OR(AND('Paraclinicos '!K2812&lt;=86),AND('Paraclinicos '!K2812&gt;=94,AA2876=2)),2,OR(AND('Paraclinicos '!K2812&lt;=88),AND('Paraclinicos '!K2812&gt;=92,AA2876=2)),1,OR(AND('Paraclinicos '!K2812&gt;=88,'Paraclinicos '!K2812&lt;=92),AND('Paraclinicos '!K2812&gt;=93,AA2876=0)),0),"")</f>
        <v/>
      </c>
      <c r="AA2876" t="str" cm="1">
        <f t="array" ref="AA2876">_xlfn.IFS('Paraclinicos '!E2811="","",'Paraclinicos '!E2811="Oxigeno",2,'Paraclinicos '!E2811="Aire",0)</f>
        <v/>
      </c>
    </row>
    <row r="2877" spans="1:27" x14ac:dyDescent="0.25">
      <c r="A2877">
        <f>'Paraclinicos '!A2812</f>
        <v>0</v>
      </c>
      <c r="B2877" s="3">
        <f>'Paraclinicos '!R2812</f>
        <v>0</v>
      </c>
      <c r="C2877" t="str" cm="1">
        <f t="array" ref="C2877">_xlfn.IFS('Paraclinicos '!Q2812="","",'Paraclinicos '!Q2812&gt;60,3,'Paraclinicos '!Q2812&lt;=60,1)</f>
        <v/>
      </c>
      <c r="D2877" t="str">
        <f>IFERROR(IF(INDEX('BD Demog para scores enalazar'!BC$2:BC$3000,MATCH(Formulas!A2877,'BD Demog para scores enalazar'!A$2:A$3000,0))=0,"SI","NO"),"")</f>
        <v/>
      </c>
      <c r="E2877" t="str" cm="1">
        <f t="array" ref="E2877">_xlfn.IFS(D2877="","",D2877="SI",4,D2877="NO",1)</f>
        <v/>
      </c>
      <c r="F2877" t="str" cm="1">
        <f t="array" ref="F2877">_xlfn.IFS('Paraclinicos '!B2812="","",'Paraclinicos '!B2812&gt;1,1,'Paraclinicos '!B2812&lt;=1,3)</f>
        <v/>
      </c>
      <c r="G2877" t="str" cm="1">
        <f t="array" ref="G2877">_xlfn.IFS('Paraclinicos '!D2812="","",AND('Paraclinicos '!D2812&gt;=250,'Paraclinicos '!D2812&lt;=500),2,'Paraclinicos '!D2812&gt;500,3,'Paraclinicos '!D2812&lt;250,1)</f>
        <v/>
      </c>
      <c r="H2877" s="50" t="str">
        <f t="shared" si="133"/>
        <v/>
      </c>
      <c r="I2877" t="str" cm="1">
        <f t="array" ref="I2877">_xlfn.IFS('Paraclinicos '!Q2812="","",'Paraclinicos '!Q2812&gt;=65,1,'Paraclinicos '!Q2812&lt;65,0)</f>
        <v/>
      </c>
      <c r="J2877" t="str" cm="1">
        <f t="array" ref="J2877">_xlfn.IFS('Paraclinicos '!I2812="","",'Paraclinicos '!I2812&gt;7,1,'Paraclinicos '!I2812&lt;=7,0)</f>
        <v/>
      </c>
      <c r="K2877" t="str" cm="1">
        <f t="array" ref="K2877">_xlfn.IFS('Paraclinicos '!W2812="","",'Paraclinicos '!W2812&lt;=8,1,'Paraclinicos '!W2812&gt;8,0)</f>
        <v/>
      </c>
      <c r="L2877" t="str" cm="1">
        <f t="array" ref="L2877">_xlfn.IFS('Paraclinicos '!S2812="","",'Paraclinicos '!S2812&gt;=30,1,'Paraclinicos '!S2812&lt;30,0)</f>
        <v/>
      </c>
      <c r="M2877" t="str" cm="1">
        <f t="array" ref="M2877">_xlfn.IFS(OR('Paraclinicos '!T2812="",'Paraclinicos '!U2812=""),"",OR('Paraclinicos '!T2812&lt;=90,'Paraclinicos '!U2812&lt;=60),1,OR('Paraclinicos '!T2812&gt;90,'Paraclinicos '!U2812&gt;60),0)</f>
        <v/>
      </c>
      <c r="N2877" s="45" t="str">
        <f t="shared" si="134"/>
        <v/>
      </c>
      <c r="O2877" t="str" cm="1">
        <f t="array" ref="O2877">_xlfn.IFS(OR('Paraclinicos '!M2812="",'Paraclinicos '!N2812="",'Paraclinicos '!N2812=0),"",'Paraclinicos '!M2812/'Paraclinicos '!N2812&lt;100,4,'Paraclinicos '!M2812/'Paraclinicos '!N2812&lt;200,3,'Paraclinicos '!M2812/'Paraclinicos '!N2812&lt;300,2,'Paraclinicos '!M2812/'Paraclinicos '!N2812&lt;400,1,'Paraclinicos '!M2812/'Paraclinicos '!N2812&gt;=400,0)</f>
        <v/>
      </c>
      <c r="P2877" t="str" cm="1">
        <f t="array" ref="P2877">_xlfn.IFS('Paraclinicos '!C2812="","",'Paraclinicos '!C2812&lt;20,4,'Paraclinicos '!C2812&lt;50,3,'Paraclinicos '!C2812&lt;100,2,'Paraclinicos '!C2812&lt;150,1,'Paraclinicos '!C2812&gt;150,0)</f>
        <v/>
      </c>
      <c r="Q2877" t="str" cm="1">
        <f t="array" ref="Q2877">_xlfn.IFS('Paraclinicos '!O2812="","",'Paraclinicos '!O2812&lt;1.2,0,'Paraclinicos '!O2812&lt;2,1,'Paraclinicos '!O2812&lt;3.5,2,'Paraclinicos '!O2812&lt;5,3,'Paraclinicos '!O2812&gt;5,4)</f>
        <v/>
      </c>
      <c r="R2877" t="str" cm="1">
        <f t="array" ref="R2877">_xlfn.IFS('Paraclinicos '!J2812="","",'Paraclinicos '!J2812&lt;1.2,0,'Paraclinicos '!J2812&lt;2,1,'Paraclinicos '!J2812&lt;6,2,'Paraclinicos '!J2812&lt;12,3,'Paraclinicos '!J2812&gt;=12,4)</f>
        <v/>
      </c>
      <c r="S2877" t="str" cm="1">
        <f t="array" ref="S2877">_xlfn.IFS('Paraclinicos '!Y2812="","",'Paraclinicos '!Y2812&lt;70,1,'Paraclinicos '!Y2812&gt;=70,0)</f>
        <v/>
      </c>
      <c r="T2877" t="str" cm="1">
        <f t="array" ref="T2877">_xlfn.IFS('Paraclinicos '!W2812="","",'Paraclinicos '!W2812&lt;6,4,'Paraclinicos '!W2812&lt;10,3,'Paraclinicos '!W2812&lt;13,2,'Paraclinicos '!W2812&lt;15,1,'Paraclinicos '!W2812=15,0)</f>
        <v/>
      </c>
      <c r="U2877" s="54" t="str">
        <f t="shared" si="132"/>
        <v/>
      </c>
      <c r="V2877" t="str" cm="1">
        <f t="array" ref="V2877">_xlfn.IFS('Paraclinicos '!S2812="","",OR('Paraclinicos '!S2812&lt;=8,'Paraclinicos '!S2812&gt;=25),3,'Paraclinicos '!S2812&lt;12,1,'Paraclinicos '!S2812&lt;21,0,'Paraclinicos '!S2812&lt;25,2)</f>
        <v/>
      </c>
      <c r="W2877" t="str">
        <f>IFERROR(IF(INDEX('BD Demog para scores enalazar'!Y$2:'BD Demog para scores enalazar'!Y$3000,MATCH(Formulas!A2877,'BD Demog para scores enalazar'!A$2:'BD Demog para scores enalazar'!A$3000,0))=1,"SI","NO"),"")</f>
        <v/>
      </c>
      <c r="X2877" s="9" t="str">
        <f>IFERROR(IF(INDEX('BD Demog para scores enalazar'!AJ$2:'BD Demog para scores enalazar'!AJ$3000,MATCH(Formulas!A2877,'BD Demog para scores enalazar'!A$2:'BD Demog para scores enalazar'!A$3000,0))=1,"SI","NO"),"")</f>
        <v/>
      </c>
      <c r="Y2877" t="str" cm="1">
        <f t="array" ref="Y2877">IF(AND(W2877="NO",X2877="NO"),_xlfn.IFS('Paraclinicos '!K2812&lt;=91,3,'Paraclinicos '!K2812&lt;94,2,'Paraclinicos '!K2812&lt;96,1,'Paraclinicos '!K2812&gt;=96,0),"")</f>
        <v/>
      </c>
      <c r="Z2877" t="str" cm="1">
        <f t="array" ref="Z2877">IF(OR(W2877="SI",X2877="SI"),_xlfn.IFS(OR(AND('Paraclinicos '!K2813&lt;=83),AND('Paraclinicos '!K2813&gt;=97,AA2877=2)),3,OR(AND('Paraclinicos '!K2813&lt;=86),AND('Paraclinicos '!K2813&gt;=94,AA2877=2)),2,OR(AND('Paraclinicos '!K2813&lt;=88),AND('Paraclinicos '!K2813&gt;=92,AA2877=2)),1,OR(AND('Paraclinicos '!K2813&gt;=88,'Paraclinicos '!K2813&lt;=92),AND('Paraclinicos '!K2813&gt;=93,AA2877=0)),0),"")</f>
        <v/>
      </c>
      <c r="AA2877" t="str" cm="1">
        <f t="array" ref="AA2877">_xlfn.IFS('Paraclinicos '!E2812="","",'Paraclinicos '!E2812="Oxigeno",2,'Paraclinicos '!E2812="Aire",0)</f>
        <v/>
      </c>
    </row>
    <row r="2878" spans="1:27" x14ac:dyDescent="0.25">
      <c r="A2878">
        <f>'Paraclinicos '!A2813</f>
        <v>0</v>
      </c>
      <c r="B2878" s="3">
        <f>'Paraclinicos '!R2813</f>
        <v>0</v>
      </c>
      <c r="C2878" t="str" cm="1">
        <f t="array" ref="C2878">_xlfn.IFS('Paraclinicos '!Q2813="","",'Paraclinicos '!Q2813&gt;60,3,'Paraclinicos '!Q2813&lt;=60,1)</f>
        <v/>
      </c>
      <c r="D2878" t="str">
        <f>IFERROR(IF(INDEX('BD Demog para scores enalazar'!BC$2:BC$3000,MATCH(Formulas!A2878,'BD Demog para scores enalazar'!A$2:A$3000,0))=0,"SI","NO"),"")</f>
        <v/>
      </c>
      <c r="E2878" t="str" cm="1">
        <f t="array" ref="E2878">_xlfn.IFS(D2878="","",D2878="SI",4,D2878="NO",1)</f>
        <v/>
      </c>
      <c r="F2878" t="str" cm="1">
        <f t="array" ref="F2878">_xlfn.IFS('Paraclinicos '!B2813="","",'Paraclinicos '!B2813&gt;1,1,'Paraclinicos '!B2813&lt;=1,3)</f>
        <v/>
      </c>
      <c r="G2878" t="str" cm="1">
        <f t="array" ref="G2878">_xlfn.IFS('Paraclinicos '!D2813="","",AND('Paraclinicos '!D2813&gt;=250,'Paraclinicos '!D2813&lt;=500),2,'Paraclinicos '!D2813&gt;500,3,'Paraclinicos '!D2813&lt;250,1)</f>
        <v/>
      </c>
      <c r="H2878" s="50" t="str">
        <f t="shared" si="133"/>
        <v/>
      </c>
      <c r="I2878" t="str" cm="1">
        <f t="array" ref="I2878">_xlfn.IFS('Paraclinicos '!Q2813="","",'Paraclinicos '!Q2813&gt;=65,1,'Paraclinicos '!Q2813&lt;65,0)</f>
        <v/>
      </c>
      <c r="J2878" t="str" cm="1">
        <f t="array" ref="J2878">_xlfn.IFS('Paraclinicos '!I2813="","",'Paraclinicos '!I2813&gt;7,1,'Paraclinicos '!I2813&lt;=7,0)</f>
        <v/>
      </c>
      <c r="K2878" t="str" cm="1">
        <f t="array" ref="K2878">_xlfn.IFS('Paraclinicos '!W2813="","",'Paraclinicos '!W2813&lt;=8,1,'Paraclinicos '!W2813&gt;8,0)</f>
        <v/>
      </c>
      <c r="L2878" t="str" cm="1">
        <f t="array" ref="L2878">_xlfn.IFS('Paraclinicos '!S2813="","",'Paraclinicos '!S2813&gt;=30,1,'Paraclinicos '!S2813&lt;30,0)</f>
        <v/>
      </c>
      <c r="M2878" t="str" cm="1">
        <f t="array" ref="M2878">_xlfn.IFS(OR('Paraclinicos '!T2813="",'Paraclinicos '!U2813=""),"",OR('Paraclinicos '!T2813&lt;=90,'Paraclinicos '!U2813&lt;=60),1,OR('Paraclinicos '!T2813&gt;90,'Paraclinicos '!U2813&gt;60),0)</f>
        <v/>
      </c>
      <c r="N2878" s="45" t="str">
        <f t="shared" si="134"/>
        <v/>
      </c>
      <c r="O2878" t="str" cm="1">
        <f t="array" ref="O2878">_xlfn.IFS(OR('Paraclinicos '!M2813="",'Paraclinicos '!N2813="",'Paraclinicos '!N2813=0),"",'Paraclinicos '!M2813/'Paraclinicos '!N2813&lt;100,4,'Paraclinicos '!M2813/'Paraclinicos '!N2813&lt;200,3,'Paraclinicos '!M2813/'Paraclinicos '!N2813&lt;300,2,'Paraclinicos '!M2813/'Paraclinicos '!N2813&lt;400,1,'Paraclinicos '!M2813/'Paraclinicos '!N2813&gt;=400,0)</f>
        <v/>
      </c>
      <c r="P2878" t="str" cm="1">
        <f t="array" ref="P2878">_xlfn.IFS('Paraclinicos '!C2813="","",'Paraclinicos '!C2813&lt;20,4,'Paraclinicos '!C2813&lt;50,3,'Paraclinicos '!C2813&lt;100,2,'Paraclinicos '!C2813&lt;150,1,'Paraclinicos '!C2813&gt;150,0)</f>
        <v/>
      </c>
      <c r="Q2878" t="str" cm="1">
        <f t="array" ref="Q2878">_xlfn.IFS('Paraclinicos '!O2813="","",'Paraclinicos '!O2813&lt;1.2,0,'Paraclinicos '!O2813&lt;2,1,'Paraclinicos '!O2813&lt;3.5,2,'Paraclinicos '!O2813&lt;5,3,'Paraclinicos '!O2813&gt;5,4)</f>
        <v/>
      </c>
      <c r="R2878" t="str" cm="1">
        <f t="array" ref="R2878">_xlfn.IFS('Paraclinicos '!J2813="","",'Paraclinicos '!J2813&lt;1.2,0,'Paraclinicos '!J2813&lt;2,1,'Paraclinicos '!J2813&lt;6,2,'Paraclinicos '!J2813&lt;12,3,'Paraclinicos '!J2813&gt;=12,4)</f>
        <v/>
      </c>
      <c r="S2878" t="str" cm="1">
        <f t="array" ref="S2878">_xlfn.IFS('Paraclinicos '!Y2813="","",'Paraclinicos '!Y2813&lt;70,1,'Paraclinicos '!Y2813&gt;=70,0)</f>
        <v/>
      </c>
      <c r="T2878" t="str" cm="1">
        <f t="array" ref="T2878">_xlfn.IFS('Paraclinicos '!W2813="","",'Paraclinicos '!W2813&lt;6,4,'Paraclinicos '!W2813&lt;10,3,'Paraclinicos '!W2813&lt;13,2,'Paraclinicos '!W2813&lt;15,1,'Paraclinicos '!W2813=15,0)</f>
        <v/>
      </c>
      <c r="U2878" s="54" t="str">
        <f t="shared" si="132"/>
        <v/>
      </c>
      <c r="V2878" t="str" cm="1">
        <f t="array" ref="V2878">_xlfn.IFS('Paraclinicos '!S2813="","",OR('Paraclinicos '!S2813&lt;=8,'Paraclinicos '!S2813&gt;=25),3,'Paraclinicos '!S2813&lt;12,1,'Paraclinicos '!S2813&lt;21,0,'Paraclinicos '!S2813&lt;25,2)</f>
        <v/>
      </c>
      <c r="W2878" t="str">
        <f>IFERROR(IF(INDEX('BD Demog para scores enalazar'!Y$2:'BD Demog para scores enalazar'!Y$3000,MATCH(Formulas!A2878,'BD Demog para scores enalazar'!A$2:'BD Demog para scores enalazar'!A$3000,0))=1,"SI","NO"),"")</f>
        <v/>
      </c>
      <c r="X2878" s="9" t="str">
        <f>IFERROR(IF(INDEX('BD Demog para scores enalazar'!AJ$2:'BD Demog para scores enalazar'!AJ$3000,MATCH(Formulas!A2878,'BD Demog para scores enalazar'!A$2:'BD Demog para scores enalazar'!A$3000,0))=1,"SI","NO"),"")</f>
        <v/>
      </c>
      <c r="Y2878" t="str" cm="1">
        <f t="array" ref="Y2878">IF(AND(W2878="NO",X2878="NO"),_xlfn.IFS('Paraclinicos '!K2813&lt;=91,3,'Paraclinicos '!K2813&lt;94,2,'Paraclinicos '!K2813&lt;96,1,'Paraclinicos '!K2813&gt;=96,0),"")</f>
        <v/>
      </c>
      <c r="Z2878" t="str" cm="1">
        <f t="array" ref="Z2878">IF(OR(W2878="SI",X2878="SI"),_xlfn.IFS(OR(AND('Paraclinicos '!K2814&lt;=83),AND('Paraclinicos '!K2814&gt;=97,AA2878=2)),3,OR(AND('Paraclinicos '!K2814&lt;=86),AND('Paraclinicos '!K2814&gt;=94,AA2878=2)),2,OR(AND('Paraclinicos '!K2814&lt;=88),AND('Paraclinicos '!K2814&gt;=92,AA2878=2)),1,OR(AND('Paraclinicos '!K2814&gt;=88,'Paraclinicos '!K2814&lt;=92),AND('Paraclinicos '!K2814&gt;=93,AA2878=0)),0),"")</f>
        <v/>
      </c>
      <c r="AA2878" t="str" cm="1">
        <f t="array" ref="AA2878">_xlfn.IFS('Paraclinicos '!E2813="","",'Paraclinicos '!E2813="Oxigeno",2,'Paraclinicos '!E2813="Aire",0)</f>
        <v/>
      </c>
    </row>
    <row r="2879" spans="1:27" x14ac:dyDescent="0.25">
      <c r="A2879">
        <f>'Paraclinicos '!A2814</f>
        <v>0</v>
      </c>
      <c r="B2879" s="3">
        <f>'Paraclinicos '!R2814</f>
        <v>0</v>
      </c>
      <c r="C2879" t="str" cm="1">
        <f t="array" ref="C2879">_xlfn.IFS('Paraclinicos '!Q2814="","",'Paraclinicos '!Q2814&gt;60,3,'Paraclinicos '!Q2814&lt;=60,1)</f>
        <v/>
      </c>
      <c r="D2879" t="str">
        <f>IFERROR(IF(INDEX('BD Demog para scores enalazar'!BC$2:BC$3000,MATCH(Formulas!A2879,'BD Demog para scores enalazar'!A$2:A$3000,0))=0,"SI","NO"),"")</f>
        <v/>
      </c>
      <c r="E2879" t="str" cm="1">
        <f t="array" ref="E2879">_xlfn.IFS(D2879="","",D2879="SI",4,D2879="NO",1)</f>
        <v/>
      </c>
      <c r="F2879" t="str" cm="1">
        <f t="array" ref="F2879">_xlfn.IFS('Paraclinicos '!B2814="","",'Paraclinicos '!B2814&gt;1,1,'Paraclinicos '!B2814&lt;=1,3)</f>
        <v/>
      </c>
      <c r="G2879" t="str" cm="1">
        <f t="array" ref="G2879">_xlfn.IFS('Paraclinicos '!D2814="","",AND('Paraclinicos '!D2814&gt;=250,'Paraclinicos '!D2814&lt;=500),2,'Paraclinicos '!D2814&gt;500,3,'Paraclinicos '!D2814&lt;250,1)</f>
        <v/>
      </c>
      <c r="H2879" s="50" t="str">
        <f t="shared" si="133"/>
        <v/>
      </c>
      <c r="I2879" t="str" cm="1">
        <f t="array" ref="I2879">_xlfn.IFS('Paraclinicos '!Q2814="","",'Paraclinicos '!Q2814&gt;=65,1,'Paraclinicos '!Q2814&lt;65,0)</f>
        <v/>
      </c>
      <c r="J2879" t="str" cm="1">
        <f t="array" ref="J2879">_xlfn.IFS('Paraclinicos '!I2814="","",'Paraclinicos '!I2814&gt;7,1,'Paraclinicos '!I2814&lt;=7,0)</f>
        <v/>
      </c>
      <c r="K2879" t="str" cm="1">
        <f t="array" ref="K2879">_xlfn.IFS('Paraclinicos '!W2814="","",'Paraclinicos '!W2814&lt;=8,1,'Paraclinicos '!W2814&gt;8,0)</f>
        <v/>
      </c>
      <c r="L2879" t="str" cm="1">
        <f t="array" ref="L2879">_xlfn.IFS('Paraclinicos '!S2814="","",'Paraclinicos '!S2814&gt;=30,1,'Paraclinicos '!S2814&lt;30,0)</f>
        <v/>
      </c>
      <c r="M2879" t="str" cm="1">
        <f t="array" ref="M2879">_xlfn.IFS(OR('Paraclinicos '!T2814="",'Paraclinicos '!U2814=""),"",OR('Paraclinicos '!T2814&lt;=90,'Paraclinicos '!U2814&lt;=60),1,OR('Paraclinicos '!T2814&gt;90,'Paraclinicos '!U2814&gt;60),0)</f>
        <v/>
      </c>
      <c r="N2879" s="45" t="str">
        <f t="shared" si="134"/>
        <v/>
      </c>
      <c r="O2879" t="str" cm="1">
        <f t="array" ref="O2879">_xlfn.IFS(OR('Paraclinicos '!M2814="",'Paraclinicos '!N2814="",'Paraclinicos '!N2814=0),"",'Paraclinicos '!M2814/'Paraclinicos '!N2814&lt;100,4,'Paraclinicos '!M2814/'Paraclinicos '!N2814&lt;200,3,'Paraclinicos '!M2814/'Paraclinicos '!N2814&lt;300,2,'Paraclinicos '!M2814/'Paraclinicos '!N2814&lt;400,1,'Paraclinicos '!M2814/'Paraclinicos '!N2814&gt;=400,0)</f>
        <v/>
      </c>
      <c r="P2879" t="str" cm="1">
        <f t="array" ref="P2879">_xlfn.IFS('Paraclinicos '!C2814="","",'Paraclinicos '!C2814&lt;20,4,'Paraclinicos '!C2814&lt;50,3,'Paraclinicos '!C2814&lt;100,2,'Paraclinicos '!C2814&lt;150,1,'Paraclinicos '!C2814&gt;150,0)</f>
        <v/>
      </c>
      <c r="Q2879" t="str" cm="1">
        <f t="array" ref="Q2879">_xlfn.IFS('Paraclinicos '!O2814="","",'Paraclinicos '!O2814&lt;1.2,0,'Paraclinicos '!O2814&lt;2,1,'Paraclinicos '!O2814&lt;3.5,2,'Paraclinicos '!O2814&lt;5,3,'Paraclinicos '!O2814&gt;5,4)</f>
        <v/>
      </c>
      <c r="R2879" t="str" cm="1">
        <f t="array" ref="R2879">_xlfn.IFS('Paraclinicos '!J2814="","",'Paraclinicos '!J2814&lt;1.2,0,'Paraclinicos '!J2814&lt;2,1,'Paraclinicos '!J2814&lt;6,2,'Paraclinicos '!J2814&lt;12,3,'Paraclinicos '!J2814&gt;=12,4)</f>
        <v/>
      </c>
      <c r="S2879" t="str" cm="1">
        <f t="array" ref="S2879">_xlfn.IFS('Paraclinicos '!Y2814="","",'Paraclinicos '!Y2814&lt;70,1,'Paraclinicos '!Y2814&gt;=70,0)</f>
        <v/>
      </c>
      <c r="T2879" t="str" cm="1">
        <f t="array" ref="T2879">_xlfn.IFS('Paraclinicos '!W2814="","",'Paraclinicos '!W2814&lt;6,4,'Paraclinicos '!W2814&lt;10,3,'Paraclinicos '!W2814&lt;13,2,'Paraclinicos '!W2814&lt;15,1,'Paraclinicos '!W2814=15,0)</f>
        <v/>
      </c>
      <c r="U2879" s="54" t="str">
        <f t="shared" si="132"/>
        <v/>
      </c>
      <c r="V2879" t="str" cm="1">
        <f t="array" ref="V2879">_xlfn.IFS('Paraclinicos '!S2814="","",OR('Paraclinicos '!S2814&lt;=8,'Paraclinicos '!S2814&gt;=25),3,'Paraclinicos '!S2814&lt;12,1,'Paraclinicos '!S2814&lt;21,0,'Paraclinicos '!S2814&lt;25,2)</f>
        <v/>
      </c>
      <c r="W2879" t="str">
        <f>IFERROR(IF(INDEX('BD Demog para scores enalazar'!Y$2:'BD Demog para scores enalazar'!Y$3000,MATCH(Formulas!A2879,'BD Demog para scores enalazar'!A$2:'BD Demog para scores enalazar'!A$3000,0))=1,"SI","NO"),"")</f>
        <v/>
      </c>
      <c r="X2879" s="9" t="str">
        <f>IFERROR(IF(INDEX('BD Demog para scores enalazar'!AJ$2:'BD Demog para scores enalazar'!AJ$3000,MATCH(Formulas!A2879,'BD Demog para scores enalazar'!A$2:'BD Demog para scores enalazar'!A$3000,0))=1,"SI","NO"),"")</f>
        <v/>
      </c>
      <c r="Y2879" t="str" cm="1">
        <f t="array" ref="Y2879">IF(AND(W2879="NO",X2879="NO"),_xlfn.IFS('Paraclinicos '!K2814&lt;=91,3,'Paraclinicos '!K2814&lt;94,2,'Paraclinicos '!K2814&lt;96,1,'Paraclinicos '!K2814&gt;=96,0),"")</f>
        <v/>
      </c>
      <c r="Z2879" t="str" cm="1">
        <f t="array" ref="Z2879">IF(OR(W2879="SI",X2879="SI"),_xlfn.IFS(OR(AND('Paraclinicos '!K2815&lt;=83),AND('Paraclinicos '!K2815&gt;=97,AA2879=2)),3,OR(AND('Paraclinicos '!K2815&lt;=86),AND('Paraclinicos '!K2815&gt;=94,AA2879=2)),2,OR(AND('Paraclinicos '!K2815&lt;=88),AND('Paraclinicos '!K2815&gt;=92,AA2879=2)),1,OR(AND('Paraclinicos '!K2815&gt;=88,'Paraclinicos '!K2815&lt;=92),AND('Paraclinicos '!K2815&gt;=93,AA2879=0)),0),"")</f>
        <v/>
      </c>
      <c r="AA2879" t="str" cm="1">
        <f t="array" ref="AA2879">_xlfn.IFS('Paraclinicos '!E2814="","",'Paraclinicos '!E2814="Oxigeno",2,'Paraclinicos '!E2814="Aire",0)</f>
        <v/>
      </c>
    </row>
    <row r="2880" spans="1:27" x14ac:dyDescent="0.25">
      <c r="A2880">
        <f>'Paraclinicos '!A2815</f>
        <v>0</v>
      </c>
      <c r="B2880" s="3">
        <f>'Paraclinicos '!R2815</f>
        <v>0</v>
      </c>
      <c r="C2880" t="str" cm="1">
        <f t="array" ref="C2880">_xlfn.IFS('Paraclinicos '!Q2815="","",'Paraclinicos '!Q2815&gt;60,3,'Paraclinicos '!Q2815&lt;=60,1)</f>
        <v/>
      </c>
      <c r="D2880" t="str">
        <f>IFERROR(IF(INDEX('BD Demog para scores enalazar'!BC$2:BC$3000,MATCH(Formulas!A2880,'BD Demog para scores enalazar'!A$2:A$3000,0))=0,"SI","NO"),"")</f>
        <v/>
      </c>
      <c r="E2880" t="str" cm="1">
        <f t="array" ref="E2880">_xlfn.IFS(D2880="","",D2880="SI",4,D2880="NO",1)</f>
        <v/>
      </c>
      <c r="F2880" t="str" cm="1">
        <f t="array" ref="F2880">_xlfn.IFS('Paraclinicos '!B2815="","",'Paraclinicos '!B2815&gt;1,1,'Paraclinicos '!B2815&lt;=1,3)</f>
        <v/>
      </c>
      <c r="G2880" t="str" cm="1">
        <f t="array" ref="G2880">_xlfn.IFS('Paraclinicos '!D2815="","",AND('Paraclinicos '!D2815&gt;=250,'Paraclinicos '!D2815&lt;=500),2,'Paraclinicos '!D2815&gt;500,3,'Paraclinicos '!D2815&lt;250,1)</f>
        <v/>
      </c>
      <c r="H2880" s="50" t="str">
        <f t="shared" si="133"/>
        <v/>
      </c>
      <c r="I2880" t="str" cm="1">
        <f t="array" ref="I2880">_xlfn.IFS('Paraclinicos '!Q2815="","",'Paraclinicos '!Q2815&gt;=65,1,'Paraclinicos '!Q2815&lt;65,0)</f>
        <v/>
      </c>
      <c r="J2880" t="str" cm="1">
        <f t="array" ref="J2880">_xlfn.IFS('Paraclinicos '!I2815="","",'Paraclinicos '!I2815&gt;7,1,'Paraclinicos '!I2815&lt;=7,0)</f>
        <v/>
      </c>
      <c r="K2880" t="str" cm="1">
        <f t="array" ref="K2880">_xlfn.IFS('Paraclinicos '!W2815="","",'Paraclinicos '!W2815&lt;=8,1,'Paraclinicos '!W2815&gt;8,0)</f>
        <v/>
      </c>
      <c r="L2880" t="str" cm="1">
        <f t="array" ref="L2880">_xlfn.IFS('Paraclinicos '!S2815="","",'Paraclinicos '!S2815&gt;=30,1,'Paraclinicos '!S2815&lt;30,0)</f>
        <v/>
      </c>
      <c r="M2880" t="str" cm="1">
        <f t="array" ref="M2880">_xlfn.IFS(OR('Paraclinicos '!T2815="",'Paraclinicos '!U2815=""),"",OR('Paraclinicos '!T2815&lt;=90,'Paraclinicos '!U2815&lt;=60),1,OR('Paraclinicos '!T2815&gt;90,'Paraclinicos '!U2815&gt;60),0)</f>
        <v/>
      </c>
      <c r="N2880" s="45" t="str">
        <f t="shared" si="134"/>
        <v/>
      </c>
      <c r="O2880" t="str" cm="1">
        <f t="array" ref="O2880">_xlfn.IFS(OR('Paraclinicos '!M2815="",'Paraclinicos '!N2815="",'Paraclinicos '!N2815=0),"",'Paraclinicos '!M2815/'Paraclinicos '!N2815&lt;100,4,'Paraclinicos '!M2815/'Paraclinicos '!N2815&lt;200,3,'Paraclinicos '!M2815/'Paraclinicos '!N2815&lt;300,2,'Paraclinicos '!M2815/'Paraclinicos '!N2815&lt;400,1,'Paraclinicos '!M2815/'Paraclinicos '!N2815&gt;=400,0)</f>
        <v/>
      </c>
      <c r="P2880" t="str" cm="1">
        <f t="array" ref="P2880">_xlfn.IFS('Paraclinicos '!C2815="","",'Paraclinicos '!C2815&lt;20,4,'Paraclinicos '!C2815&lt;50,3,'Paraclinicos '!C2815&lt;100,2,'Paraclinicos '!C2815&lt;150,1,'Paraclinicos '!C2815&gt;150,0)</f>
        <v/>
      </c>
      <c r="Q2880" t="str" cm="1">
        <f t="array" ref="Q2880">_xlfn.IFS('Paraclinicos '!O2815="","",'Paraclinicos '!O2815&lt;1.2,0,'Paraclinicos '!O2815&lt;2,1,'Paraclinicos '!O2815&lt;3.5,2,'Paraclinicos '!O2815&lt;5,3,'Paraclinicos '!O2815&gt;5,4)</f>
        <v/>
      </c>
      <c r="R2880" t="str" cm="1">
        <f t="array" ref="R2880">_xlfn.IFS('Paraclinicos '!J2815="","",'Paraclinicos '!J2815&lt;1.2,0,'Paraclinicos '!J2815&lt;2,1,'Paraclinicos '!J2815&lt;6,2,'Paraclinicos '!J2815&lt;12,3,'Paraclinicos '!J2815&gt;=12,4)</f>
        <v/>
      </c>
      <c r="S2880" t="str" cm="1">
        <f t="array" ref="S2880">_xlfn.IFS('Paraclinicos '!Y2815="","",'Paraclinicos '!Y2815&lt;70,1,'Paraclinicos '!Y2815&gt;=70,0)</f>
        <v/>
      </c>
      <c r="T2880" t="str" cm="1">
        <f t="array" ref="T2880">_xlfn.IFS('Paraclinicos '!W2815="","",'Paraclinicos '!W2815&lt;6,4,'Paraclinicos '!W2815&lt;10,3,'Paraclinicos '!W2815&lt;13,2,'Paraclinicos '!W2815&lt;15,1,'Paraclinicos '!W2815=15,0)</f>
        <v/>
      </c>
      <c r="U2880" s="54" t="str">
        <f t="shared" si="132"/>
        <v/>
      </c>
      <c r="V2880" t="str" cm="1">
        <f t="array" ref="V2880">_xlfn.IFS('Paraclinicos '!S2815="","",OR('Paraclinicos '!S2815&lt;=8,'Paraclinicos '!S2815&gt;=25),3,'Paraclinicos '!S2815&lt;12,1,'Paraclinicos '!S2815&lt;21,0,'Paraclinicos '!S2815&lt;25,2)</f>
        <v/>
      </c>
      <c r="W2880" t="str">
        <f>IFERROR(IF(INDEX('BD Demog para scores enalazar'!Y$2:'BD Demog para scores enalazar'!Y$3000,MATCH(Formulas!A2880,'BD Demog para scores enalazar'!A$2:'BD Demog para scores enalazar'!A$3000,0))=1,"SI","NO"),"")</f>
        <v/>
      </c>
      <c r="X2880" s="9" t="str">
        <f>IFERROR(IF(INDEX('BD Demog para scores enalazar'!AJ$2:'BD Demog para scores enalazar'!AJ$3000,MATCH(Formulas!A2880,'BD Demog para scores enalazar'!A$2:'BD Demog para scores enalazar'!A$3000,0))=1,"SI","NO"),"")</f>
        <v/>
      </c>
      <c r="Y2880" t="str" cm="1">
        <f t="array" ref="Y2880">IF(AND(W2880="NO",X2880="NO"),_xlfn.IFS('Paraclinicos '!K2815&lt;=91,3,'Paraclinicos '!K2815&lt;94,2,'Paraclinicos '!K2815&lt;96,1,'Paraclinicos '!K2815&gt;=96,0),"")</f>
        <v/>
      </c>
      <c r="Z2880" t="str" cm="1">
        <f t="array" ref="Z2880">IF(OR(W2880="SI",X2880="SI"),_xlfn.IFS(OR(AND('Paraclinicos '!K2816&lt;=83),AND('Paraclinicos '!K2816&gt;=97,AA2880=2)),3,OR(AND('Paraclinicos '!K2816&lt;=86),AND('Paraclinicos '!K2816&gt;=94,AA2880=2)),2,OR(AND('Paraclinicos '!K2816&lt;=88),AND('Paraclinicos '!K2816&gt;=92,AA2880=2)),1,OR(AND('Paraclinicos '!K2816&gt;=88,'Paraclinicos '!K2816&lt;=92),AND('Paraclinicos '!K2816&gt;=93,AA2880=0)),0),"")</f>
        <v/>
      </c>
      <c r="AA2880" t="str" cm="1">
        <f t="array" ref="AA2880">_xlfn.IFS('Paraclinicos '!E2815="","",'Paraclinicos '!E2815="Oxigeno",2,'Paraclinicos '!E2815="Aire",0)</f>
        <v/>
      </c>
    </row>
    <row r="2881" spans="1:27" x14ac:dyDescent="0.25">
      <c r="A2881">
        <f>'Paraclinicos '!A2816</f>
        <v>0</v>
      </c>
      <c r="B2881" s="3">
        <f>'Paraclinicos '!R2816</f>
        <v>0</v>
      </c>
      <c r="C2881" t="str" cm="1">
        <f t="array" ref="C2881">_xlfn.IFS('Paraclinicos '!Q2816="","",'Paraclinicos '!Q2816&gt;60,3,'Paraclinicos '!Q2816&lt;=60,1)</f>
        <v/>
      </c>
      <c r="D2881" t="str">
        <f>IFERROR(IF(INDEX('BD Demog para scores enalazar'!BC$2:BC$3000,MATCH(Formulas!A2881,'BD Demog para scores enalazar'!A$2:A$3000,0))=0,"SI","NO"),"")</f>
        <v/>
      </c>
      <c r="E2881" t="str" cm="1">
        <f t="array" ref="E2881">_xlfn.IFS(D2881="","",D2881="SI",4,D2881="NO",1)</f>
        <v/>
      </c>
      <c r="F2881" t="str" cm="1">
        <f t="array" ref="F2881">_xlfn.IFS('Paraclinicos '!B2816="","",'Paraclinicos '!B2816&gt;1,1,'Paraclinicos '!B2816&lt;=1,3)</f>
        <v/>
      </c>
      <c r="G2881" t="str" cm="1">
        <f t="array" ref="G2881">_xlfn.IFS('Paraclinicos '!D2816="","",AND('Paraclinicos '!D2816&gt;=250,'Paraclinicos '!D2816&lt;=500),2,'Paraclinicos '!D2816&gt;500,3,'Paraclinicos '!D2816&lt;250,1)</f>
        <v/>
      </c>
      <c r="H2881" s="50" t="str">
        <f t="shared" si="133"/>
        <v/>
      </c>
      <c r="I2881" t="str" cm="1">
        <f t="array" ref="I2881">_xlfn.IFS('Paraclinicos '!Q2816="","",'Paraclinicos '!Q2816&gt;=65,1,'Paraclinicos '!Q2816&lt;65,0)</f>
        <v/>
      </c>
      <c r="J2881" t="str" cm="1">
        <f t="array" ref="J2881">_xlfn.IFS('Paraclinicos '!I2816="","",'Paraclinicos '!I2816&gt;7,1,'Paraclinicos '!I2816&lt;=7,0)</f>
        <v/>
      </c>
      <c r="K2881" t="str" cm="1">
        <f t="array" ref="K2881">_xlfn.IFS('Paraclinicos '!W2816="","",'Paraclinicos '!W2816&lt;=8,1,'Paraclinicos '!W2816&gt;8,0)</f>
        <v/>
      </c>
      <c r="L2881" t="str" cm="1">
        <f t="array" ref="L2881">_xlfn.IFS('Paraclinicos '!S2816="","",'Paraclinicos '!S2816&gt;=30,1,'Paraclinicos '!S2816&lt;30,0)</f>
        <v/>
      </c>
      <c r="M2881" t="str" cm="1">
        <f t="array" ref="M2881">_xlfn.IFS(OR('Paraclinicos '!T2816="",'Paraclinicos '!U2816=""),"",OR('Paraclinicos '!T2816&lt;=90,'Paraclinicos '!U2816&lt;=60),1,OR('Paraclinicos '!T2816&gt;90,'Paraclinicos '!U2816&gt;60),0)</f>
        <v/>
      </c>
      <c r="N2881" s="45" t="str">
        <f t="shared" si="134"/>
        <v/>
      </c>
      <c r="O2881" t="str" cm="1">
        <f t="array" ref="O2881">_xlfn.IFS(OR('Paraclinicos '!M2816="",'Paraclinicos '!N2816="",'Paraclinicos '!N2816=0),"",'Paraclinicos '!M2816/'Paraclinicos '!N2816&lt;100,4,'Paraclinicos '!M2816/'Paraclinicos '!N2816&lt;200,3,'Paraclinicos '!M2816/'Paraclinicos '!N2816&lt;300,2,'Paraclinicos '!M2816/'Paraclinicos '!N2816&lt;400,1,'Paraclinicos '!M2816/'Paraclinicos '!N2816&gt;=400,0)</f>
        <v/>
      </c>
      <c r="P2881" t="str" cm="1">
        <f t="array" ref="P2881">_xlfn.IFS('Paraclinicos '!C2816="","",'Paraclinicos '!C2816&lt;20,4,'Paraclinicos '!C2816&lt;50,3,'Paraclinicos '!C2816&lt;100,2,'Paraclinicos '!C2816&lt;150,1,'Paraclinicos '!C2816&gt;150,0)</f>
        <v/>
      </c>
      <c r="Q2881" t="str" cm="1">
        <f t="array" ref="Q2881">_xlfn.IFS('Paraclinicos '!O2816="","",'Paraclinicos '!O2816&lt;1.2,0,'Paraclinicos '!O2816&lt;2,1,'Paraclinicos '!O2816&lt;3.5,2,'Paraclinicos '!O2816&lt;5,3,'Paraclinicos '!O2816&gt;5,4)</f>
        <v/>
      </c>
      <c r="R2881" t="str" cm="1">
        <f t="array" ref="R2881">_xlfn.IFS('Paraclinicos '!J2816="","",'Paraclinicos '!J2816&lt;1.2,0,'Paraclinicos '!J2816&lt;2,1,'Paraclinicos '!J2816&lt;6,2,'Paraclinicos '!J2816&lt;12,3,'Paraclinicos '!J2816&gt;=12,4)</f>
        <v/>
      </c>
      <c r="S2881" t="str" cm="1">
        <f t="array" ref="S2881">_xlfn.IFS('Paraclinicos '!Y2816="","",'Paraclinicos '!Y2816&lt;70,1,'Paraclinicos '!Y2816&gt;=70,0)</f>
        <v/>
      </c>
      <c r="T2881" t="str" cm="1">
        <f t="array" ref="T2881">_xlfn.IFS('Paraclinicos '!W2816="","",'Paraclinicos '!W2816&lt;6,4,'Paraclinicos '!W2816&lt;10,3,'Paraclinicos '!W2816&lt;13,2,'Paraclinicos '!W2816&lt;15,1,'Paraclinicos '!W2816=15,0)</f>
        <v/>
      </c>
      <c r="U2881" s="54" t="str">
        <f t="shared" si="132"/>
        <v/>
      </c>
      <c r="V2881" t="str" cm="1">
        <f t="array" ref="V2881">_xlfn.IFS('Paraclinicos '!S2816="","",OR('Paraclinicos '!S2816&lt;=8,'Paraclinicos '!S2816&gt;=25),3,'Paraclinicos '!S2816&lt;12,1,'Paraclinicos '!S2816&lt;21,0,'Paraclinicos '!S2816&lt;25,2)</f>
        <v/>
      </c>
      <c r="W2881" t="str">
        <f>IFERROR(IF(INDEX('BD Demog para scores enalazar'!Y$2:'BD Demog para scores enalazar'!Y$3000,MATCH(Formulas!A2881,'BD Demog para scores enalazar'!A$2:'BD Demog para scores enalazar'!A$3000,0))=1,"SI","NO"),"")</f>
        <v/>
      </c>
      <c r="X2881" s="9" t="str">
        <f>IFERROR(IF(INDEX('BD Demog para scores enalazar'!AJ$2:'BD Demog para scores enalazar'!AJ$3000,MATCH(Formulas!A2881,'BD Demog para scores enalazar'!A$2:'BD Demog para scores enalazar'!A$3000,0))=1,"SI","NO"),"")</f>
        <v/>
      </c>
      <c r="Y2881" t="str" cm="1">
        <f t="array" ref="Y2881">IF(AND(W2881="NO",X2881="NO"),_xlfn.IFS('Paraclinicos '!K2816&lt;=91,3,'Paraclinicos '!K2816&lt;94,2,'Paraclinicos '!K2816&lt;96,1,'Paraclinicos '!K2816&gt;=96,0),"")</f>
        <v/>
      </c>
      <c r="Z2881" t="str" cm="1">
        <f t="array" ref="Z2881">IF(OR(W2881="SI",X2881="SI"),_xlfn.IFS(OR(AND('Paraclinicos '!K2817&lt;=83),AND('Paraclinicos '!K2817&gt;=97,AA2881=2)),3,OR(AND('Paraclinicos '!K2817&lt;=86),AND('Paraclinicos '!K2817&gt;=94,AA2881=2)),2,OR(AND('Paraclinicos '!K2817&lt;=88),AND('Paraclinicos '!K2817&gt;=92,AA2881=2)),1,OR(AND('Paraclinicos '!K2817&gt;=88,'Paraclinicos '!K2817&lt;=92),AND('Paraclinicos '!K2817&gt;=93,AA2881=0)),0),"")</f>
        <v/>
      </c>
      <c r="AA2881" t="str" cm="1">
        <f t="array" ref="AA2881">_xlfn.IFS('Paraclinicos '!E2816="","",'Paraclinicos '!E2816="Oxigeno",2,'Paraclinicos '!E2816="Aire",0)</f>
        <v/>
      </c>
    </row>
    <row r="2882" spans="1:27" x14ac:dyDescent="0.25">
      <c r="A2882">
        <f>'Paraclinicos '!A2817</f>
        <v>0</v>
      </c>
      <c r="B2882" s="3">
        <f>'Paraclinicos '!R2817</f>
        <v>0</v>
      </c>
      <c r="C2882" t="str" cm="1">
        <f t="array" ref="C2882">_xlfn.IFS('Paraclinicos '!Q2817="","",'Paraclinicos '!Q2817&gt;60,3,'Paraclinicos '!Q2817&lt;=60,1)</f>
        <v/>
      </c>
      <c r="D2882" t="str">
        <f>IFERROR(IF(INDEX('BD Demog para scores enalazar'!BC$2:BC$3000,MATCH(Formulas!A2882,'BD Demog para scores enalazar'!A$2:A$3000,0))=0,"SI","NO"),"")</f>
        <v/>
      </c>
      <c r="E2882" t="str" cm="1">
        <f t="array" ref="E2882">_xlfn.IFS(D2882="","",D2882="SI",4,D2882="NO",1)</f>
        <v/>
      </c>
      <c r="F2882" t="str" cm="1">
        <f t="array" ref="F2882">_xlfn.IFS('Paraclinicos '!B2817="","",'Paraclinicos '!B2817&gt;1,1,'Paraclinicos '!B2817&lt;=1,3)</f>
        <v/>
      </c>
      <c r="G2882" t="str" cm="1">
        <f t="array" ref="G2882">_xlfn.IFS('Paraclinicos '!D2817="","",AND('Paraclinicos '!D2817&gt;=250,'Paraclinicos '!D2817&lt;=500),2,'Paraclinicos '!D2817&gt;500,3,'Paraclinicos '!D2817&lt;250,1)</f>
        <v/>
      </c>
      <c r="H2882" s="50" t="str">
        <f t="shared" si="133"/>
        <v/>
      </c>
      <c r="I2882" t="str" cm="1">
        <f t="array" ref="I2882">_xlfn.IFS('Paraclinicos '!Q2817="","",'Paraclinicos '!Q2817&gt;=65,1,'Paraclinicos '!Q2817&lt;65,0)</f>
        <v/>
      </c>
      <c r="J2882" t="str" cm="1">
        <f t="array" ref="J2882">_xlfn.IFS('Paraclinicos '!I2817="","",'Paraclinicos '!I2817&gt;7,1,'Paraclinicos '!I2817&lt;=7,0)</f>
        <v/>
      </c>
      <c r="K2882" t="str" cm="1">
        <f t="array" ref="K2882">_xlfn.IFS('Paraclinicos '!W2817="","",'Paraclinicos '!W2817&lt;=8,1,'Paraclinicos '!W2817&gt;8,0)</f>
        <v/>
      </c>
      <c r="L2882" t="str" cm="1">
        <f t="array" ref="L2882">_xlfn.IFS('Paraclinicos '!S2817="","",'Paraclinicos '!S2817&gt;=30,1,'Paraclinicos '!S2817&lt;30,0)</f>
        <v/>
      </c>
      <c r="M2882" t="str" cm="1">
        <f t="array" ref="M2882">_xlfn.IFS(OR('Paraclinicos '!T2817="",'Paraclinicos '!U2817=""),"",OR('Paraclinicos '!T2817&lt;=90,'Paraclinicos '!U2817&lt;=60),1,OR('Paraclinicos '!T2817&gt;90,'Paraclinicos '!U2817&gt;60),0)</f>
        <v/>
      </c>
      <c r="N2882" s="45" t="str">
        <f t="shared" si="134"/>
        <v/>
      </c>
      <c r="O2882" t="str" cm="1">
        <f t="array" ref="O2882">_xlfn.IFS(OR('Paraclinicos '!M2817="",'Paraclinicos '!N2817="",'Paraclinicos '!N2817=0),"",'Paraclinicos '!M2817/'Paraclinicos '!N2817&lt;100,4,'Paraclinicos '!M2817/'Paraclinicos '!N2817&lt;200,3,'Paraclinicos '!M2817/'Paraclinicos '!N2817&lt;300,2,'Paraclinicos '!M2817/'Paraclinicos '!N2817&lt;400,1,'Paraclinicos '!M2817/'Paraclinicos '!N2817&gt;=400,0)</f>
        <v/>
      </c>
      <c r="P2882" t="str" cm="1">
        <f t="array" ref="P2882">_xlfn.IFS('Paraclinicos '!C2817="","",'Paraclinicos '!C2817&lt;20,4,'Paraclinicos '!C2817&lt;50,3,'Paraclinicos '!C2817&lt;100,2,'Paraclinicos '!C2817&lt;150,1,'Paraclinicos '!C2817&gt;150,0)</f>
        <v/>
      </c>
      <c r="Q2882" t="str" cm="1">
        <f t="array" ref="Q2882">_xlfn.IFS('Paraclinicos '!O2817="","",'Paraclinicos '!O2817&lt;1.2,0,'Paraclinicos '!O2817&lt;2,1,'Paraclinicos '!O2817&lt;3.5,2,'Paraclinicos '!O2817&lt;5,3,'Paraclinicos '!O2817&gt;5,4)</f>
        <v/>
      </c>
      <c r="R2882" t="str" cm="1">
        <f t="array" ref="R2882">_xlfn.IFS('Paraclinicos '!J2817="","",'Paraclinicos '!J2817&lt;1.2,0,'Paraclinicos '!J2817&lt;2,1,'Paraclinicos '!J2817&lt;6,2,'Paraclinicos '!J2817&lt;12,3,'Paraclinicos '!J2817&gt;=12,4)</f>
        <v/>
      </c>
      <c r="S2882" t="str" cm="1">
        <f t="array" ref="S2882">_xlfn.IFS('Paraclinicos '!Y2817="","",'Paraclinicos '!Y2817&lt;70,1,'Paraclinicos '!Y2817&gt;=70,0)</f>
        <v/>
      </c>
      <c r="T2882" t="str" cm="1">
        <f t="array" ref="T2882">_xlfn.IFS('Paraclinicos '!W2817="","",'Paraclinicos '!W2817&lt;6,4,'Paraclinicos '!W2817&lt;10,3,'Paraclinicos '!W2817&lt;13,2,'Paraclinicos '!W2817&lt;15,1,'Paraclinicos '!W2817=15,0)</f>
        <v/>
      </c>
      <c r="U2882" s="54" t="str">
        <f t="shared" si="132"/>
        <v/>
      </c>
      <c r="V2882" t="str" cm="1">
        <f t="array" ref="V2882">_xlfn.IFS('Paraclinicos '!S2817="","",OR('Paraclinicos '!S2817&lt;=8,'Paraclinicos '!S2817&gt;=25),3,'Paraclinicos '!S2817&lt;12,1,'Paraclinicos '!S2817&lt;21,0,'Paraclinicos '!S2817&lt;25,2)</f>
        <v/>
      </c>
      <c r="W2882" t="str">
        <f>IFERROR(IF(INDEX('BD Demog para scores enalazar'!Y$2:'BD Demog para scores enalazar'!Y$3000,MATCH(Formulas!A2882,'BD Demog para scores enalazar'!A$2:'BD Demog para scores enalazar'!A$3000,0))=1,"SI","NO"),"")</f>
        <v/>
      </c>
      <c r="X2882" s="9" t="str">
        <f>IFERROR(IF(INDEX('BD Demog para scores enalazar'!AJ$2:'BD Demog para scores enalazar'!AJ$3000,MATCH(Formulas!A2882,'BD Demog para scores enalazar'!A$2:'BD Demog para scores enalazar'!A$3000,0))=1,"SI","NO"),"")</f>
        <v/>
      </c>
      <c r="Y2882" t="str" cm="1">
        <f t="array" ref="Y2882">IF(AND(W2882="NO",X2882="NO"),_xlfn.IFS('Paraclinicos '!K2817&lt;=91,3,'Paraclinicos '!K2817&lt;94,2,'Paraclinicos '!K2817&lt;96,1,'Paraclinicos '!K2817&gt;=96,0),"")</f>
        <v/>
      </c>
      <c r="Z2882" t="str" cm="1">
        <f t="array" ref="Z2882">IF(OR(W2882="SI",X2882="SI"),_xlfn.IFS(OR(AND('Paraclinicos '!K2818&lt;=83),AND('Paraclinicos '!K2818&gt;=97,AA2882=2)),3,OR(AND('Paraclinicos '!K2818&lt;=86),AND('Paraclinicos '!K2818&gt;=94,AA2882=2)),2,OR(AND('Paraclinicos '!K2818&lt;=88),AND('Paraclinicos '!K2818&gt;=92,AA2882=2)),1,OR(AND('Paraclinicos '!K2818&gt;=88,'Paraclinicos '!K2818&lt;=92),AND('Paraclinicos '!K2818&gt;=93,AA2882=0)),0),"")</f>
        <v/>
      </c>
      <c r="AA2882" t="str" cm="1">
        <f t="array" ref="AA2882">_xlfn.IFS('Paraclinicos '!E2817="","",'Paraclinicos '!E2817="Oxigeno",2,'Paraclinicos '!E2817="Aire",0)</f>
        <v/>
      </c>
    </row>
    <row r="2883" spans="1:27" x14ac:dyDescent="0.25">
      <c r="A2883">
        <f>'Paraclinicos '!A2818</f>
        <v>0</v>
      </c>
      <c r="B2883" s="3">
        <f>'Paraclinicos '!R2818</f>
        <v>0</v>
      </c>
      <c r="C2883" t="str" cm="1">
        <f t="array" ref="C2883">_xlfn.IFS('Paraclinicos '!Q2818="","",'Paraclinicos '!Q2818&gt;60,3,'Paraclinicos '!Q2818&lt;=60,1)</f>
        <v/>
      </c>
      <c r="D2883" t="str">
        <f>IFERROR(IF(INDEX('BD Demog para scores enalazar'!BC$2:BC$3000,MATCH(Formulas!A2883,'BD Demog para scores enalazar'!A$2:A$3000,0))=0,"SI","NO"),"")</f>
        <v/>
      </c>
      <c r="E2883" t="str" cm="1">
        <f t="array" ref="E2883">_xlfn.IFS(D2883="","",D2883="SI",4,D2883="NO",1)</f>
        <v/>
      </c>
      <c r="F2883" t="str" cm="1">
        <f t="array" ref="F2883">_xlfn.IFS('Paraclinicos '!B2818="","",'Paraclinicos '!B2818&gt;1,1,'Paraclinicos '!B2818&lt;=1,3)</f>
        <v/>
      </c>
      <c r="G2883" t="str" cm="1">
        <f t="array" ref="G2883">_xlfn.IFS('Paraclinicos '!D2818="","",AND('Paraclinicos '!D2818&gt;=250,'Paraclinicos '!D2818&lt;=500),2,'Paraclinicos '!D2818&gt;500,3,'Paraclinicos '!D2818&lt;250,1)</f>
        <v/>
      </c>
      <c r="H2883" s="50" t="str">
        <f t="shared" si="133"/>
        <v/>
      </c>
      <c r="I2883" t="str" cm="1">
        <f t="array" ref="I2883">_xlfn.IFS('Paraclinicos '!Q2818="","",'Paraclinicos '!Q2818&gt;=65,1,'Paraclinicos '!Q2818&lt;65,0)</f>
        <v/>
      </c>
      <c r="J2883" t="str" cm="1">
        <f t="array" ref="J2883">_xlfn.IFS('Paraclinicos '!I2818="","",'Paraclinicos '!I2818&gt;7,1,'Paraclinicos '!I2818&lt;=7,0)</f>
        <v/>
      </c>
      <c r="K2883" t="str" cm="1">
        <f t="array" ref="K2883">_xlfn.IFS('Paraclinicos '!W2818="","",'Paraclinicos '!W2818&lt;=8,1,'Paraclinicos '!W2818&gt;8,0)</f>
        <v/>
      </c>
      <c r="L2883" t="str" cm="1">
        <f t="array" ref="L2883">_xlfn.IFS('Paraclinicos '!S2818="","",'Paraclinicos '!S2818&gt;=30,1,'Paraclinicos '!S2818&lt;30,0)</f>
        <v/>
      </c>
      <c r="M2883" t="str" cm="1">
        <f t="array" ref="M2883">_xlfn.IFS(OR('Paraclinicos '!T2818="",'Paraclinicos '!U2818=""),"",OR('Paraclinicos '!T2818&lt;=90,'Paraclinicos '!U2818&lt;=60),1,OR('Paraclinicos '!T2818&gt;90,'Paraclinicos '!U2818&gt;60),0)</f>
        <v/>
      </c>
      <c r="N2883" s="45" t="str">
        <f t="shared" si="134"/>
        <v/>
      </c>
      <c r="O2883" t="str" cm="1">
        <f t="array" ref="O2883">_xlfn.IFS(OR('Paraclinicos '!M2818="",'Paraclinicos '!N2818="",'Paraclinicos '!N2818=0),"",'Paraclinicos '!M2818/'Paraclinicos '!N2818&lt;100,4,'Paraclinicos '!M2818/'Paraclinicos '!N2818&lt;200,3,'Paraclinicos '!M2818/'Paraclinicos '!N2818&lt;300,2,'Paraclinicos '!M2818/'Paraclinicos '!N2818&lt;400,1,'Paraclinicos '!M2818/'Paraclinicos '!N2818&gt;=400,0)</f>
        <v/>
      </c>
      <c r="P2883" t="str" cm="1">
        <f t="array" ref="P2883">_xlfn.IFS('Paraclinicos '!C2818="","",'Paraclinicos '!C2818&lt;20,4,'Paraclinicos '!C2818&lt;50,3,'Paraclinicos '!C2818&lt;100,2,'Paraclinicos '!C2818&lt;150,1,'Paraclinicos '!C2818&gt;150,0)</f>
        <v/>
      </c>
      <c r="Q2883" t="str" cm="1">
        <f t="array" ref="Q2883">_xlfn.IFS('Paraclinicos '!O2818="","",'Paraclinicos '!O2818&lt;1.2,0,'Paraclinicos '!O2818&lt;2,1,'Paraclinicos '!O2818&lt;3.5,2,'Paraclinicos '!O2818&lt;5,3,'Paraclinicos '!O2818&gt;5,4)</f>
        <v/>
      </c>
      <c r="R2883" t="str" cm="1">
        <f t="array" ref="R2883">_xlfn.IFS('Paraclinicos '!J2818="","",'Paraclinicos '!J2818&lt;1.2,0,'Paraclinicos '!J2818&lt;2,1,'Paraclinicos '!J2818&lt;6,2,'Paraclinicos '!J2818&lt;12,3,'Paraclinicos '!J2818&gt;=12,4)</f>
        <v/>
      </c>
      <c r="S2883" t="str" cm="1">
        <f t="array" ref="S2883">_xlfn.IFS('Paraclinicos '!Y2818="","",'Paraclinicos '!Y2818&lt;70,1,'Paraclinicos '!Y2818&gt;=70,0)</f>
        <v/>
      </c>
      <c r="T2883" t="str" cm="1">
        <f t="array" ref="T2883">_xlfn.IFS('Paraclinicos '!W2818="","",'Paraclinicos '!W2818&lt;6,4,'Paraclinicos '!W2818&lt;10,3,'Paraclinicos '!W2818&lt;13,2,'Paraclinicos '!W2818&lt;15,1,'Paraclinicos '!W2818=15,0)</f>
        <v/>
      </c>
      <c r="U2883" s="54" t="str">
        <f t="shared" ref="U2883:U2946" si="135">IF(AND(O2883="",P2883="",Q2883="",R2883="",S2883="",T2883=""),"",SUM(O2883:T2883))</f>
        <v/>
      </c>
      <c r="V2883" t="str" cm="1">
        <f t="array" ref="V2883">_xlfn.IFS('Paraclinicos '!S2818="","",OR('Paraclinicos '!S2818&lt;=8,'Paraclinicos '!S2818&gt;=25),3,'Paraclinicos '!S2818&lt;12,1,'Paraclinicos '!S2818&lt;21,0,'Paraclinicos '!S2818&lt;25,2)</f>
        <v/>
      </c>
      <c r="W2883" t="str">
        <f>IFERROR(IF(INDEX('BD Demog para scores enalazar'!Y$2:'BD Demog para scores enalazar'!Y$3000,MATCH(Formulas!A2883,'BD Demog para scores enalazar'!A$2:'BD Demog para scores enalazar'!A$3000,0))=1,"SI","NO"),"")</f>
        <v/>
      </c>
      <c r="X2883" s="9" t="str">
        <f>IFERROR(IF(INDEX('BD Demog para scores enalazar'!AJ$2:'BD Demog para scores enalazar'!AJ$3000,MATCH(Formulas!A2883,'BD Demog para scores enalazar'!A$2:'BD Demog para scores enalazar'!A$3000,0))=1,"SI","NO"),"")</f>
        <v/>
      </c>
      <c r="Y2883" t="str" cm="1">
        <f t="array" ref="Y2883">IF(AND(W2883="NO",X2883="NO"),_xlfn.IFS('Paraclinicos '!K2818&lt;=91,3,'Paraclinicos '!K2818&lt;94,2,'Paraclinicos '!K2818&lt;96,1,'Paraclinicos '!K2818&gt;=96,0),"")</f>
        <v/>
      </c>
      <c r="Z2883" t="str" cm="1">
        <f t="array" ref="Z2883">IF(OR(W2883="SI",X2883="SI"),_xlfn.IFS(OR(AND('Paraclinicos '!K2819&lt;=83),AND('Paraclinicos '!K2819&gt;=97,AA2883=2)),3,OR(AND('Paraclinicos '!K2819&lt;=86),AND('Paraclinicos '!K2819&gt;=94,AA2883=2)),2,OR(AND('Paraclinicos '!K2819&lt;=88),AND('Paraclinicos '!K2819&gt;=92,AA2883=2)),1,OR(AND('Paraclinicos '!K2819&gt;=88,'Paraclinicos '!K2819&lt;=92),AND('Paraclinicos '!K2819&gt;=93,AA2883=0)),0),"")</f>
        <v/>
      </c>
      <c r="AA2883" t="str" cm="1">
        <f t="array" ref="AA2883">_xlfn.IFS('Paraclinicos '!E2818="","",'Paraclinicos '!E2818="Oxigeno",2,'Paraclinicos '!E2818="Aire",0)</f>
        <v/>
      </c>
    </row>
    <row r="2884" spans="1:27" x14ac:dyDescent="0.25">
      <c r="A2884">
        <f>'Paraclinicos '!A2819</f>
        <v>0</v>
      </c>
      <c r="B2884" s="3">
        <f>'Paraclinicos '!R2819</f>
        <v>0</v>
      </c>
      <c r="C2884" t="str" cm="1">
        <f t="array" ref="C2884">_xlfn.IFS('Paraclinicos '!Q2819="","",'Paraclinicos '!Q2819&gt;60,3,'Paraclinicos '!Q2819&lt;=60,1)</f>
        <v/>
      </c>
      <c r="D2884" t="str">
        <f>IFERROR(IF(INDEX('BD Demog para scores enalazar'!BC$2:BC$3000,MATCH(Formulas!A2884,'BD Demog para scores enalazar'!A$2:A$3000,0))=0,"SI","NO"),"")</f>
        <v/>
      </c>
      <c r="E2884" t="str" cm="1">
        <f t="array" ref="E2884">_xlfn.IFS(D2884="","",D2884="SI",4,D2884="NO",1)</f>
        <v/>
      </c>
      <c r="F2884" t="str" cm="1">
        <f t="array" ref="F2884">_xlfn.IFS('Paraclinicos '!B2819="","",'Paraclinicos '!B2819&gt;1,1,'Paraclinicos '!B2819&lt;=1,3)</f>
        <v/>
      </c>
      <c r="G2884" t="str" cm="1">
        <f t="array" ref="G2884">_xlfn.IFS('Paraclinicos '!D2819="","",AND('Paraclinicos '!D2819&gt;=250,'Paraclinicos '!D2819&lt;=500),2,'Paraclinicos '!D2819&gt;500,3,'Paraclinicos '!D2819&lt;250,1)</f>
        <v/>
      </c>
      <c r="H2884" s="50" t="str">
        <f t="shared" ref="H2884:H2947" si="136">IF(AND(C2884="",E2884="",F2884="",G2884=""),"",SUM(C2884,E2884:G2884))</f>
        <v/>
      </c>
      <c r="I2884" t="str" cm="1">
        <f t="array" ref="I2884">_xlfn.IFS('Paraclinicos '!Q2819="","",'Paraclinicos '!Q2819&gt;=65,1,'Paraclinicos '!Q2819&lt;65,0)</f>
        <v/>
      </c>
      <c r="J2884" t="str" cm="1">
        <f t="array" ref="J2884">_xlfn.IFS('Paraclinicos '!I2819="","",'Paraclinicos '!I2819&gt;7,1,'Paraclinicos '!I2819&lt;=7,0)</f>
        <v/>
      </c>
      <c r="K2884" t="str" cm="1">
        <f t="array" ref="K2884">_xlfn.IFS('Paraclinicos '!W2819="","",'Paraclinicos '!W2819&lt;=8,1,'Paraclinicos '!W2819&gt;8,0)</f>
        <v/>
      </c>
      <c r="L2884" t="str" cm="1">
        <f t="array" ref="L2884">_xlfn.IFS('Paraclinicos '!S2819="","",'Paraclinicos '!S2819&gt;=30,1,'Paraclinicos '!S2819&lt;30,0)</f>
        <v/>
      </c>
      <c r="M2884" t="str" cm="1">
        <f t="array" ref="M2884">_xlfn.IFS(OR('Paraclinicos '!T2819="",'Paraclinicos '!U2819=""),"",OR('Paraclinicos '!T2819&lt;=90,'Paraclinicos '!U2819&lt;=60),1,OR('Paraclinicos '!T2819&gt;90,'Paraclinicos '!U2819&gt;60),0)</f>
        <v/>
      </c>
      <c r="N2884" s="45" t="str">
        <f t="shared" ref="N2884:N2947" si="137">IF(AND(J2883="",J2884="",K2884="",L2884="",M2884=""),"",SUM(J2883:M2884))</f>
        <v/>
      </c>
      <c r="O2884" t="str" cm="1">
        <f t="array" ref="O2884">_xlfn.IFS(OR('Paraclinicos '!M2819="",'Paraclinicos '!N2819="",'Paraclinicos '!N2819=0),"",'Paraclinicos '!M2819/'Paraclinicos '!N2819&lt;100,4,'Paraclinicos '!M2819/'Paraclinicos '!N2819&lt;200,3,'Paraclinicos '!M2819/'Paraclinicos '!N2819&lt;300,2,'Paraclinicos '!M2819/'Paraclinicos '!N2819&lt;400,1,'Paraclinicos '!M2819/'Paraclinicos '!N2819&gt;=400,0)</f>
        <v/>
      </c>
      <c r="P2884" t="str" cm="1">
        <f t="array" ref="P2884">_xlfn.IFS('Paraclinicos '!C2819="","",'Paraclinicos '!C2819&lt;20,4,'Paraclinicos '!C2819&lt;50,3,'Paraclinicos '!C2819&lt;100,2,'Paraclinicos '!C2819&lt;150,1,'Paraclinicos '!C2819&gt;150,0)</f>
        <v/>
      </c>
      <c r="Q2884" t="str" cm="1">
        <f t="array" ref="Q2884">_xlfn.IFS('Paraclinicos '!O2819="","",'Paraclinicos '!O2819&lt;1.2,0,'Paraclinicos '!O2819&lt;2,1,'Paraclinicos '!O2819&lt;3.5,2,'Paraclinicos '!O2819&lt;5,3,'Paraclinicos '!O2819&gt;5,4)</f>
        <v/>
      </c>
      <c r="R2884" t="str" cm="1">
        <f t="array" ref="R2884">_xlfn.IFS('Paraclinicos '!J2819="","",'Paraclinicos '!J2819&lt;1.2,0,'Paraclinicos '!J2819&lt;2,1,'Paraclinicos '!J2819&lt;6,2,'Paraclinicos '!J2819&lt;12,3,'Paraclinicos '!J2819&gt;=12,4)</f>
        <v/>
      </c>
      <c r="S2884" t="str" cm="1">
        <f t="array" ref="S2884">_xlfn.IFS('Paraclinicos '!Y2819="","",'Paraclinicos '!Y2819&lt;70,1,'Paraclinicos '!Y2819&gt;=70,0)</f>
        <v/>
      </c>
      <c r="T2884" t="str" cm="1">
        <f t="array" ref="T2884">_xlfn.IFS('Paraclinicos '!W2819="","",'Paraclinicos '!W2819&lt;6,4,'Paraclinicos '!W2819&lt;10,3,'Paraclinicos '!W2819&lt;13,2,'Paraclinicos '!W2819&lt;15,1,'Paraclinicos '!W2819=15,0)</f>
        <v/>
      </c>
      <c r="U2884" s="54" t="str">
        <f t="shared" si="135"/>
        <v/>
      </c>
      <c r="V2884" t="str" cm="1">
        <f t="array" ref="V2884">_xlfn.IFS('Paraclinicos '!S2819="","",OR('Paraclinicos '!S2819&lt;=8,'Paraclinicos '!S2819&gt;=25),3,'Paraclinicos '!S2819&lt;12,1,'Paraclinicos '!S2819&lt;21,0,'Paraclinicos '!S2819&lt;25,2)</f>
        <v/>
      </c>
      <c r="W2884" t="str">
        <f>IFERROR(IF(INDEX('BD Demog para scores enalazar'!Y$2:'BD Demog para scores enalazar'!Y$3000,MATCH(Formulas!A2884,'BD Demog para scores enalazar'!A$2:'BD Demog para scores enalazar'!A$3000,0))=1,"SI","NO"),"")</f>
        <v/>
      </c>
      <c r="X2884" s="9" t="str">
        <f>IFERROR(IF(INDEX('BD Demog para scores enalazar'!AJ$2:'BD Demog para scores enalazar'!AJ$3000,MATCH(Formulas!A2884,'BD Demog para scores enalazar'!A$2:'BD Demog para scores enalazar'!A$3000,0))=1,"SI","NO"),"")</f>
        <v/>
      </c>
      <c r="Y2884" t="str" cm="1">
        <f t="array" ref="Y2884">IF(AND(W2884="NO",X2884="NO"),_xlfn.IFS('Paraclinicos '!K2819&lt;=91,3,'Paraclinicos '!K2819&lt;94,2,'Paraclinicos '!K2819&lt;96,1,'Paraclinicos '!K2819&gt;=96,0),"")</f>
        <v/>
      </c>
      <c r="Z2884" t="str" cm="1">
        <f t="array" ref="Z2884">IF(OR(W2884="SI",X2884="SI"),_xlfn.IFS(OR(AND('Paraclinicos '!K2820&lt;=83),AND('Paraclinicos '!K2820&gt;=97,AA2884=2)),3,OR(AND('Paraclinicos '!K2820&lt;=86),AND('Paraclinicos '!K2820&gt;=94,AA2884=2)),2,OR(AND('Paraclinicos '!K2820&lt;=88),AND('Paraclinicos '!K2820&gt;=92,AA2884=2)),1,OR(AND('Paraclinicos '!K2820&gt;=88,'Paraclinicos '!K2820&lt;=92),AND('Paraclinicos '!K2820&gt;=93,AA2884=0)),0),"")</f>
        <v/>
      </c>
      <c r="AA2884" t="str" cm="1">
        <f t="array" ref="AA2884">_xlfn.IFS('Paraclinicos '!E2819="","",'Paraclinicos '!E2819="Oxigeno",2,'Paraclinicos '!E2819="Aire",0)</f>
        <v/>
      </c>
    </row>
    <row r="2885" spans="1:27" x14ac:dyDescent="0.25">
      <c r="A2885">
        <f>'Paraclinicos '!A2820</f>
        <v>0</v>
      </c>
      <c r="B2885" s="3">
        <f>'Paraclinicos '!R2820</f>
        <v>0</v>
      </c>
      <c r="C2885" t="str" cm="1">
        <f t="array" ref="C2885">_xlfn.IFS('Paraclinicos '!Q2820="","",'Paraclinicos '!Q2820&gt;60,3,'Paraclinicos '!Q2820&lt;=60,1)</f>
        <v/>
      </c>
      <c r="D2885" t="str">
        <f>IFERROR(IF(INDEX('BD Demog para scores enalazar'!BC$2:BC$3000,MATCH(Formulas!A2885,'BD Demog para scores enalazar'!A$2:A$3000,0))=0,"SI","NO"),"")</f>
        <v/>
      </c>
      <c r="E2885" t="str" cm="1">
        <f t="array" ref="E2885">_xlfn.IFS(D2885="","",D2885="SI",4,D2885="NO",1)</f>
        <v/>
      </c>
      <c r="F2885" t="str" cm="1">
        <f t="array" ref="F2885">_xlfn.IFS('Paraclinicos '!B2820="","",'Paraclinicos '!B2820&gt;1,1,'Paraclinicos '!B2820&lt;=1,3)</f>
        <v/>
      </c>
      <c r="G2885" t="str" cm="1">
        <f t="array" ref="G2885">_xlfn.IFS('Paraclinicos '!D2820="","",AND('Paraclinicos '!D2820&gt;=250,'Paraclinicos '!D2820&lt;=500),2,'Paraclinicos '!D2820&gt;500,3,'Paraclinicos '!D2820&lt;250,1)</f>
        <v/>
      </c>
      <c r="H2885" s="50" t="str">
        <f t="shared" si="136"/>
        <v/>
      </c>
      <c r="I2885" t="str" cm="1">
        <f t="array" ref="I2885">_xlfn.IFS('Paraclinicos '!Q2820="","",'Paraclinicos '!Q2820&gt;=65,1,'Paraclinicos '!Q2820&lt;65,0)</f>
        <v/>
      </c>
      <c r="J2885" t="str" cm="1">
        <f t="array" ref="J2885">_xlfn.IFS('Paraclinicos '!I2820="","",'Paraclinicos '!I2820&gt;7,1,'Paraclinicos '!I2820&lt;=7,0)</f>
        <v/>
      </c>
      <c r="K2885" t="str" cm="1">
        <f t="array" ref="K2885">_xlfn.IFS('Paraclinicos '!W2820="","",'Paraclinicos '!W2820&lt;=8,1,'Paraclinicos '!W2820&gt;8,0)</f>
        <v/>
      </c>
      <c r="L2885" t="str" cm="1">
        <f t="array" ref="L2885">_xlfn.IFS('Paraclinicos '!S2820="","",'Paraclinicos '!S2820&gt;=30,1,'Paraclinicos '!S2820&lt;30,0)</f>
        <v/>
      </c>
      <c r="M2885" t="str" cm="1">
        <f t="array" ref="M2885">_xlfn.IFS(OR('Paraclinicos '!T2820="",'Paraclinicos '!U2820=""),"",OR('Paraclinicos '!T2820&lt;=90,'Paraclinicos '!U2820&lt;=60),1,OR('Paraclinicos '!T2820&gt;90,'Paraclinicos '!U2820&gt;60),0)</f>
        <v/>
      </c>
      <c r="N2885" s="45" t="str">
        <f t="shared" si="137"/>
        <v/>
      </c>
      <c r="O2885" t="str" cm="1">
        <f t="array" ref="O2885">_xlfn.IFS(OR('Paraclinicos '!M2820="",'Paraclinicos '!N2820="",'Paraclinicos '!N2820=0),"",'Paraclinicos '!M2820/'Paraclinicos '!N2820&lt;100,4,'Paraclinicos '!M2820/'Paraclinicos '!N2820&lt;200,3,'Paraclinicos '!M2820/'Paraclinicos '!N2820&lt;300,2,'Paraclinicos '!M2820/'Paraclinicos '!N2820&lt;400,1,'Paraclinicos '!M2820/'Paraclinicos '!N2820&gt;=400,0)</f>
        <v/>
      </c>
      <c r="P2885" t="str" cm="1">
        <f t="array" ref="P2885">_xlfn.IFS('Paraclinicos '!C2820="","",'Paraclinicos '!C2820&lt;20,4,'Paraclinicos '!C2820&lt;50,3,'Paraclinicos '!C2820&lt;100,2,'Paraclinicos '!C2820&lt;150,1,'Paraclinicos '!C2820&gt;150,0)</f>
        <v/>
      </c>
      <c r="Q2885" t="str" cm="1">
        <f t="array" ref="Q2885">_xlfn.IFS('Paraclinicos '!O2820="","",'Paraclinicos '!O2820&lt;1.2,0,'Paraclinicos '!O2820&lt;2,1,'Paraclinicos '!O2820&lt;3.5,2,'Paraclinicos '!O2820&lt;5,3,'Paraclinicos '!O2820&gt;5,4)</f>
        <v/>
      </c>
      <c r="R2885" t="str" cm="1">
        <f t="array" ref="R2885">_xlfn.IFS('Paraclinicos '!J2820="","",'Paraclinicos '!J2820&lt;1.2,0,'Paraclinicos '!J2820&lt;2,1,'Paraclinicos '!J2820&lt;6,2,'Paraclinicos '!J2820&lt;12,3,'Paraclinicos '!J2820&gt;=12,4)</f>
        <v/>
      </c>
      <c r="S2885" t="str" cm="1">
        <f t="array" ref="S2885">_xlfn.IFS('Paraclinicos '!Y2820="","",'Paraclinicos '!Y2820&lt;70,1,'Paraclinicos '!Y2820&gt;=70,0)</f>
        <v/>
      </c>
      <c r="T2885" t="str" cm="1">
        <f t="array" ref="T2885">_xlfn.IFS('Paraclinicos '!W2820="","",'Paraclinicos '!W2820&lt;6,4,'Paraclinicos '!W2820&lt;10,3,'Paraclinicos '!W2820&lt;13,2,'Paraclinicos '!W2820&lt;15,1,'Paraclinicos '!W2820=15,0)</f>
        <v/>
      </c>
      <c r="U2885" s="54" t="str">
        <f t="shared" si="135"/>
        <v/>
      </c>
      <c r="V2885" t="str" cm="1">
        <f t="array" ref="V2885">_xlfn.IFS('Paraclinicos '!S2820="","",OR('Paraclinicos '!S2820&lt;=8,'Paraclinicos '!S2820&gt;=25),3,'Paraclinicos '!S2820&lt;12,1,'Paraclinicos '!S2820&lt;21,0,'Paraclinicos '!S2820&lt;25,2)</f>
        <v/>
      </c>
      <c r="W2885" t="str">
        <f>IFERROR(IF(INDEX('BD Demog para scores enalazar'!Y$2:'BD Demog para scores enalazar'!Y$3000,MATCH(Formulas!A2885,'BD Demog para scores enalazar'!A$2:'BD Demog para scores enalazar'!A$3000,0))=1,"SI","NO"),"")</f>
        <v/>
      </c>
      <c r="X2885" s="9" t="str">
        <f>IFERROR(IF(INDEX('BD Demog para scores enalazar'!AJ$2:'BD Demog para scores enalazar'!AJ$3000,MATCH(Formulas!A2885,'BD Demog para scores enalazar'!A$2:'BD Demog para scores enalazar'!A$3000,0))=1,"SI","NO"),"")</f>
        <v/>
      </c>
      <c r="Y2885" t="str" cm="1">
        <f t="array" ref="Y2885">IF(AND(W2885="NO",X2885="NO"),_xlfn.IFS('Paraclinicos '!K2820&lt;=91,3,'Paraclinicos '!K2820&lt;94,2,'Paraclinicos '!K2820&lt;96,1,'Paraclinicos '!K2820&gt;=96,0),"")</f>
        <v/>
      </c>
      <c r="Z2885" t="str" cm="1">
        <f t="array" ref="Z2885">IF(OR(W2885="SI",X2885="SI"),_xlfn.IFS(OR(AND('Paraclinicos '!K2821&lt;=83),AND('Paraclinicos '!K2821&gt;=97,AA2885=2)),3,OR(AND('Paraclinicos '!K2821&lt;=86),AND('Paraclinicos '!K2821&gt;=94,AA2885=2)),2,OR(AND('Paraclinicos '!K2821&lt;=88),AND('Paraclinicos '!K2821&gt;=92,AA2885=2)),1,OR(AND('Paraclinicos '!K2821&gt;=88,'Paraclinicos '!K2821&lt;=92),AND('Paraclinicos '!K2821&gt;=93,AA2885=0)),0),"")</f>
        <v/>
      </c>
      <c r="AA2885" t="str" cm="1">
        <f t="array" ref="AA2885">_xlfn.IFS('Paraclinicos '!E2820="","",'Paraclinicos '!E2820="Oxigeno",2,'Paraclinicos '!E2820="Aire",0)</f>
        <v/>
      </c>
    </row>
    <row r="2886" spans="1:27" x14ac:dyDescent="0.25">
      <c r="A2886">
        <f>'Paraclinicos '!A2821</f>
        <v>0</v>
      </c>
      <c r="B2886" s="3">
        <f>'Paraclinicos '!R2821</f>
        <v>0</v>
      </c>
      <c r="C2886" t="str" cm="1">
        <f t="array" ref="C2886">_xlfn.IFS('Paraclinicos '!Q2821="","",'Paraclinicos '!Q2821&gt;60,3,'Paraclinicos '!Q2821&lt;=60,1)</f>
        <v/>
      </c>
      <c r="D2886" t="str">
        <f>IFERROR(IF(INDEX('BD Demog para scores enalazar'!BC$2:BC$3000,MATCH(Formulas!A2886,'BD Demog para scores enalazar'!A$2:A$3000,0))=0,"SI","NO"),"")</f>
        <v/>
      </c>
      <c r="E2886" t="str" cm="1">
        <f t="array" ref="E2886">_xlfn.IFS(D2886="","",D2886="SI",4,D2886="NO",1)</f>
        <v/>
      </c>
      <c r="F2886" t="str" cm="1">
        <f t="array" ref="F2886">_xlfn.IFS('Paraclinicos '!B2821="","",'Paraclinicos '!B2821&gt;1,1,'Paraclinicos '!B2821&lt;=1,3)</f>
        <v/>
      </c>
      <c r="G2886" t="str" cm="1">
        <f t="array" ref="G2886">_xlfn.IFS('Paraclinicos '!D2821="","",AND('Paraclinicos '!D2821&gt;=250,'Paraclinicos '!D2821&lt;=500),2,'Paraclinicos '!D2821&gt;500,3,'Paraclinicos '!D2821&lt;250,1)</f>
        <v/>
      </c>
      <c r="H2886" s="50" t="str">
        <f t="shared" si="136"/>
        <v/>
      </c>
      <c r="I2886" t="str" cm="1">
        <f t="array" ref="I2886">_xlfn.IFS('Paraclinicos '!Q2821="","",'Paraclinicos '!Q2821&gt;=65,1,'Paraclinicos '!Q2821&lt;65,0)</f>
        <v/>
      </c>
      <c r="J2886" t="str" cm="1">
        <f t="array" ref="J2886">_xlfn.IFS('Paraclinicos '!I2821="","",'Paraclinicos '!I2821&gt;7,1,'Paraclinicos '!I2821&lt;=7,0)</f>
        <v/>
      </c>
      <c r="K2886" t="str" cm="1">
        <f t="array" ref="K2886">_xlfn.IFS('Paraclinicos '!W2821="","",'Paraclinicos '!W2821&lt;=8,1,'Paraclinicos '!W2821&gt;8,0)</f>
        <v/>
      </c>
      <c r="L2886" t="str" cm="1">
        <f t="array" ref="L2886">_xlfn.IFS('Paraclinicos '!S2821="","",'Paraclinicos '!S2821&gt;=30,1,'Paraclinicos '!S2821&lt;30,0)</f>
        <v/>
      </c>
      <c r="M2886" t="str" cm="1">
        <f t="array" ref="M2886">_xlfn.IFS(OR('Paraclinicos '!T2821="",'Paraclinicos '!U2821=""),"",OR('Paraclinicos '!T2821&lt;=90,'Paraclinicos '!U2821&lt;=60),1,OR('Paraclinicos '!T2821&gt;90,'Paraclinicos '!U2821&gt;60),0)</f>
        <v/>
      </c>
      <c r="N2886" s="45" t="str">
        <f t="shared" si="137"/>
        <v/>
      </c>
      <c r="O2886" t="str" cm="1">
        <f t="array" ref="O2886">_xlfn.IFS(OR('Paraclinicos '!M2821="",'Paraclinicos '!N2821="",'Paraclinicos '!N2821=0),"",'Paraclinicos '!M2821/'Paraclinicos '!N2821&lt;100,4,'Paraclinicos '!M2821/'Paraclinicos '!N2821&lt;200,3,'Paraclinicos '!M2821/'Paraclinicos '!N2821&lt;300,2,'Paraclinicos '!M2821/'Paraclinicos '!N2821&lt;400,1,'Paraclinicos '!M2821/'Paraclinicos '!N2821&gt;=400,0)</f>
        <v/>
      </c>
      <c r="P2886" t="str" cm="1">
        <f t="array" ref="P2886">_xlfn.IFS('Paraclinicos '!C2821="","",'Paraclinicos '!C2821&lt;20,4,'Paraclinicos '!C2821&lt;50,3,'Paraclinicos '!C2821&lt;100,2,'Paraclinicos '!C2821&lt;150,1,'Paraclinicos '!C2821&gt;150,0)</f>
        <v/>
      </c>
      <c r="Q2886" t="str" cm="1">
        <f t="array" ref="Q2886">_xlfn.IFS('Paraclinicos '!O2821="","",'Paraclinicos '!O2821&lt;1.2,0,'Paraclinicos '!O2821&lt;2,1,'Paraclinicos '!O2821&lt;3.5,2,'Paraclinicos '!O2821&lt;5,3,'Paraclinicos '!O2821&gt;5,4)</f>
        <v/>
      </c>
      <c r="R2886" t="str" cm="1">
        <f t="array" ref="R2886">_xlfn.IFS('Paraclinicos '!J2821="","",'Paraclinicos '!J2821&lt;1.2,0,'Paraclinicos '!J2821&lt;2,1,'Paraclinicos '!J2821&lt;6,2,'Paraclinicos '!J2821&lt;12,3,'Paraclinicos '!J2821&gt;=12,4)</f>
        <v/>
      </c>
      <c r="S2886" t="str" cm="1">
        <f t="array" ref="S2886">_xlfn.IFS('Paraclinicos '!Y2821="","",'Paraclinicos '!Y2821&lt;70,1,'Paraclinicos '!Y2821&gt;=70,0)</f>
        <v/>
      </c>
      <c r="T2886" t="str" cm="1">
        <f t="array" ref="T2886">_xlfn.IFS('Paraclinicos '!W2821="","",'Paraclinicos '!W2821&lt;6,4,'Paraclinicos '!W2821&lt;10,3,'Paraclinicos '!W2821&lt;13,2,'Paraclinicos '!W2821&lt;15,1,'Paraclinicos '!W2821=15,0)</f>
        <v/>
      </c>
      <c r="U2886" s="54" t="str">
        <f t="shared" si="135"/>
        <v/>
      </c>
      <c r="V2886" t="str" cm="1">
        <f t="array" ref="V2886">_xlfn.IFS('Paraclinicos '!S2821="","",OR('Paraclinicos '!S2821&lt;=8,'Paraclinicos '!S2821&gt;=25),3,'Paraclinicos '!S2821&lt;12,1,'Paraclinicos '!S2821&lt;21,0,'Paraclinicos '!S2821&lt;25,2)</f>
        <v/>
      </c>
      <c r="W2886" t="str">
        <f>IFERROR(IF(INDEX('BD Demog para scores enalazar'!Y$2:'BD Demog para scores enalazar'!Y$3000,MATCH(Formulas!A2886,'BD Demog para scores enalazar'!A$2:'BD Demog para scores enalazar'!A$3000,0))=1,"SI","NO"),"")</f>
        <v/>
      </c>
      <c r="X2886" s="9" t="str">
        <f>IFERROR(IF(INDEX('BD Demog para scores enalazar'!AJ$2:'BD Demog para scores enalazar'!AJ$3000,MATCH(Formulas!A2886,'BD Demog para scores enalazar'!A$2:'BD Demog para scores enalazar'!A$3000,0))=1,"SI","NO"),"")</f>
        <v/>
      </c>
      <c r="Y2886" t="str" cm="1">
        <f t="array" ref="Y2886">IF(AND(W2886="NO",X2886="NO"),_xlfn.IFS('Paraclinicos '!K2821&lt;=91,3,'Paraclinicos '!K2821&lt;94,2,'Paraclinicos '!K2821&lt;96,1,'Paraclinicos '!K2821&gt;=96,0),"")</f>
        <v/>
      </c>
      <c r="Z2886" t="str" cm="1">
        <f t="array" ref="Z2886">IF(OR(W2886="SI",X2886="SI"),_xlfn.IFS(OR(AND('Paraclinicos '!K2822&lt;=83),AND('Paraclinicos '!K2822&gt;=97,AA2886=2)),3,OR(AND('Paraclinicos '!K2822&lt;=86),AND('Paraclinicos '!K2822&gt;=94,AA2886=2)),2,OR(AND('Paraclinicos '!K2822&lt;=88),AND('Paraclinicos '!K2822&gt;=92,AA2886=2)),1,OR(AND('Paraclinicos '!K2822&gt;=88,'Paraclinicos '!K2822&lt;=92),AND('Paraclinicos '!K2822&gt;=93,AA2886=0)),0),"")</f>
        <v/>
      </c>
      <c r="AA2886" t="str" cm="1">
        <f t="array" ref="AA2886">_xlfn.IFS('Paraclinicos '!E2821="","",'Paraclinicos '!E2821="Oxigeno",2,'Paraclinicos '!E2821="Aire",0)</f>
        <v/>
      </c>
    </row>
    <row r="2887" spans="1:27" x14ac:dyDescent="0.25">
      <c r="A2887">
        <f>'Paraclinicos '!A2822</f>
        <v>0</v>
      </c>
      <c r="B2887" s="3">
        <f>'Paraclinicos '!R2822</f>
        <v>0</v>
      </c>
      <c r="C2887" t="str" cm="1">
        <f t="array" ref="C2887">_xlfn.IFS('Paraclinicos '!Q2822="","",'Paraclinicos '!Q2822&gt;60,3,'Paraclinicos '!Q2822&lt;=60,1)</f>
        <v/>
      </c>
      <c r="D2887" t="str">
        <f>IFERROR(IF(INDEX('BD Demog para scores enalazar'!BC$2:BC$3000,MATCH(Formulas!A2887,'BD Demog para scores enalazar'!A$2:A$3000,0))=0,"SI","NO"),"")</f>
        <v/>
      </c>
      <c r="E2887" t="str" cm="1">
        <f t="array" ref="E2887">_xlfn.IFS(D2887="","",D2887="SI",4,D2887="NO",1)</f>
        <v/>
      </c>
      <c r="F2887" t="str" cm="1">
        <f t="array" ref="F2887">_xlfn.IFS('Paraclinicos '!B2822="","",'Paraclinicos '!B2822&gt;1,1,'Paraclinicos '!B2822&lt;=1,3)</f>
        <v/>
      </c>
      <c r="G2887" t="str" cm="1">
        <f t="array" ref="G2887">_xlfn.IFS('Paraclinicos '!D2822="","",AND('Paraclinicos '!D2822&gt;=250,'Paraclinicos '!D2822&lt;=500),2,'Paraclinicos '!D2822&gt;500,3,'Paraclinicos '!D2822&lt;250,1)</f>
        <v/>
      </c>
      <c r="H2887" s="50" t="str">
        <f t="shared" si="136"/>
        <v/>
      </c>
      <c r="I2887" t="str" cm="1">
        <f t="array" ref="I2887">_xlfn.IFS('Paraclinicos '!Q2822="","",'Paraclinicos '!Q2822&gt;=65,1,'Paraclinicos '!Q2822&lt;65,0)</f>
        <v/>
      </c>
      <c r="J2887" t="str" cm="1">
        <f t="array" ref="J2887">_xlfn.IFS('Paraclinicos '!I2822="","",'Paraclinicos '!I2822&gt;7,1,'Paraclinicos '!I2822&lt;=7,0)</f>
        <v/>
      </c>
      <c r="K2887" t="str" cm="1">
        <f t="array" ref="K2887">_xlfn.IFS('Paraclinicos '!W2822="","",'Paraclinicos '!W2822&lt;=8,1,'Paraclinicos '!W2822&gt;8,0)</f>
        <v/>
      </c>
      <c r="L2887" t="str" cm="1">
        <f t="array" ref="L2887">_xlfn.IFS('Paraclinicos '!S2822="","",'Paraclinicos '!S2822&gt;=30,1,'Paraclinicos '!S2822&lt;30,0)</f>
        <v/>
      </c>
      <c r="M2887" t="str" cm="1">
        <f t="array" ref="M2887">_xlfn.IFS(OR('Paraclinicos '!T2822="",'Paraclinicos '!U2822=""),"",OR('Paraclinicos '!T2822&lt;=90,'Paraclinicos '!U2822&lt;=60),1,OR('Paraclinicos '!T2822&gt;90,'Paraclinicos '!U2822&gt;60),0)</f>
        <v/>
      </c>
      <c r="N2887" s="45" t="str">
        <f t="shared" si="137"/>
        <v/>
      </c>
      <c r="O2887" t="str" cm="1">
        <f t="array" ref="O2887">_xlfn.IFS(OR('Paraclinicos '!M2822="",'Paraclinicos '!N2822="",'Paraclinicos '!N2822=0),"",'Paraclinicos '!M2822/'Paraclinicos '!N2822&lt;100,4,'Paraclinicos '!M2822/'Paraclinicos '!N2822&lt;200,3,'Paraclinicos '!M2822/'Paraclinicos '!N2822&lt;300,2,'Paraclinicos '!M2822/'Paraclinicos '!N2822&lt;400,1,'Paraclinicos '!M2822/'Paraclinicos '!N2822&gt;=400,0)</f>
        <v/>
      </c>
      <c r="P2887" t="str" cm="1">
        <f t="array" ref="P2887">_xlfn.IFS('Paraclinicos '!C2822="","",'Paraclinicos '!C2822&lt;20,4,'Paraclinicos '!C2822&lt;50,3,'Paraclinicos '!C2822&lt;100,2,'Paraclinicos '!C2822&lt;150,1,'Paraclinicos '!C2822&gt;150,0)</f>
        <v/>
      </c>
      <c r="Q2887" t="str" cm="1">
        <f t="array" ref="Q2887">_xlfn.IFS('Paraclinicos '!O2822="","",'Paraclinicos '!O2822&lt;1.2,0,'Paraclinicos '!O2822&lt;2,1,'Paraclinicos '!O2822&lt;3.5,2,'Paraclinicos '!O2822&lt;5,3,'Paraclinicos '!O2822&gt;5,4)</f>
        <v/>
      </c>
      <c r="R2887" t="str" cm="1">
        <f t="array" ref="R2887">_xlfn.IFS('Paraclinicos '!J2822="","",'Paraclinicos '!J2822&lt;1.2,0,'Paraclinicos '!J2822&lt;2,1,'Paraclinicos '!J2822&lt;6,2,'Paraclinicos '!J2822&lt;12,3,'Paraclinicos '!J2822&gt;=12,4)</f>
        <v/>
      </c>
      <c r="S2887" t="str" cm="1">
        <f t="array" ref="S2887">_xlfn.IFS('Paraclinicos '!Y2822="","",'Paraclinicos '!Y2822&lt;70,1,'Paraclinicos '!Y2822&gt;=70,0)</f>
        <v/>
      </c>
      <c r="T2887" t="str" cm="1">
        <f t="array" ref="T2887">_xlfn.IFS('Paraclinicos '!W2822="","",'Paraclinicos '!W2822&lt;6,4,'Paraclinicos '!W2822&lt;10,3,'Paraclinicos '!W2822&lt;13,2,'Paraclinicos '!W2822&lt;15,1,'Paraclinicos '!W2822=15,0)</f>
        <v/>
      </c>
      <c r="U2887" s="54" t="str">
        <f t="shared" si="135"/>
        <v/>
      </c>
      <c r="V2887" t="str" cm="1">
        <f t="array" ref="V2887">_xlfn.IFS('Paraclinicos '!S2822="","",OR('Paraclinicos '!S2822&lt;=8,'Paraclinicos '!S2822&gt;=25),3,'Paraclinicos '!S2822&lt;12,1,'Paraclinicos '!S2822&lt;21,0,'Paraclinicos '!S2822&lt;25,2)</f>
        <v/>
      </c>
      <c r="W2887" t="str">
        <f>IFERROR(IF(INDEX('BD Demog para scores enalazar'!Y$2:'BD Demog para scores enalazar'!Y$3000,MATCH(Formulas!A2887,'BD Demog para scores enalazar'!A$2:'BD Demog para scores enalazar'!A$3000,0))=1,"SI","NO"),"")</f>
        <v/>
      </c>
      <c r="X2887" s="9" t="str">
        <f>IFERROR(IF(INDEX('BD Demog para scores enalazar'!AJ$2:'BD Demog para scores enalazar'!AJ$3000,MATCH(Formulas!A2887,'BD Demog para scores enalazar'!A$2:'BD Demog para scores enalazar'!A$3000,0))=1,"SI","NO"),"")</f>
        <v/>
      </c>
      <c r="Y2887" t="str" cm="1">
        <f t="array" ref="Y2887">IF(AND(W2887="NO",X2887="NO"),_xlfn.IFS('Paraclinicos '!K2822&lt;=91,3,'Paraclinicos '!K2822&lt;94,2,'Paraclinicos '!K2822&lt;96,1,'Paraclinicos '!K2822&gt;=96,0),"")</f>
        <v/>
      </c>
      <c r="Z2887" t="str" cm="1">
        <f t="array" ref="Z2887">IF(OR(W2887="SI",X2887="SI"),_xlfn.IFS(OR(AND('Paraclinicos '!K2823&lt;=83),AND('Paraclinicos '!K2823&gt;=97,AA2887=2)),3,OR(AND('Paraclinicos '!K2823&lt;=86),AND('Paraclinicos '!K2823&gt;=94,AA2887=2)),2,OR(AND('Paraclinicos '!K2823&lt;=88),AND('Paraclinicos '!K2823&gt;=92,AA2887=2)),1,OR(AND('Paraclinicos '!K2823&gt;=88,'Paraclinicos '!K2823&lt;=92),AND('Paraclinicos '!K2823&gt;=93,AA2887=0)),0),"")</f>
        <v/>
      </c>
      <c r="AA2887" t="str" cm="1">
        <f t="array" ref="AA2887">_xlfn.IFS('Paraclinicos '!E2822="","",'Paraclinicos '!E2822="Oxigeno",2,'Paraclinicos '!E2822="Aire",0)</f>
        <v/>
      </c>
    </row>
    <row r="2888" spans="1:27" x14ac:dyDescent="0.25">
      <c r="A2888">
        <f>'Paraclinicos '!A2823</f>
        <v>0</v>
      </c>
      <c r="B2888" s="3">
        <f>'Paraclinicos '!R2823</f>
        <v>0</v>
      </c>
      <c r="C2888" t="str" cm="1">
        <f t="array" ref="C2888">_xlfn.IFS('Paraclinicos '!Q2823="","",'Paraclinicos '!Q2823&gt;60,3,'Paraclinicos '!Q2823&lt;=60,1)</f>
        <v/>
      </c>
      <c r="D2888" t="str">
        <f>IFERROR(IF(INDEX('BD Demog para scores enalazar'!BC$2:BC$3000,MATCH(Formulas!A2888,'BD Demog para scores enalazar'!A$2:A$3000,0))=0,"SI","NO"),"")</f>
        <v/>
      </c>
      <c r="E2888" t="str" cm="1">
        <f t="array" ref="E2888">_xlfn.IFS(D2888="","",D2888="SI",4,D2888="NO",1)</f>
        <v/>
      </c>
      <c r="F2888" t="str" cm="1">
        <f t="array" ref="F2888">_xlfn.IFS('Paraclinicos '!B2823="","",'Paraclinicos '!B2823&gt;1,1,'Paraclinicos '!B2823&lt;=1,3)</f>
        <v/>
      </c>
      <c r="G2888" t="str" cm="1">
        <f t="array" ref="G2888">_xlfn.IFS('Paraclinicos '!D2823="","",AND('Paraclinicos '!D2823&gt;=250,'Paraclinicos '!D2823&lt;=500),2,'Paraclinicos '!D2823&gt;500,3,'Paraclinicos '!D2823&lt;250,1)</f>
        <v/>
      </c>
      <c r="H2888" s="50" t="str">
        <f t="shared" si="136"/>
        <v/>
      </c>
      <c r="I2888" t="str" cm="1">
        <f t="array" ref="I2888">_xlfn.IFS('Paraclinicos '!Q2823="","",'Paraclinicos '!Q2823&gt;=65,1,'Paraclinicos '!Q2823&lt;65,0)</f>
        <v/>
      </c>
      <c r="J2888" t="str" cm="1">
        <f t="array" ref="J2888">_xlfn.IFS('Paraclinicos '!I2823="","",'Paraclinicos '!I2823&gt;7,1,'Paraclinicos '!I2823&lt;=7,0)</f>
        <v/>
      </c>
      <c r="K2888" t="str" cm="1">
        <f t="array" ref="K2888">_xlfn.IFS('Paraclinicos '!W2823="","",'Paraclinicos '!W2823&lt;=8,1,'Paraclinicos '!W2823&gt;8,0)</f>
        <v/>
      </c>
      <c r="L2888" t="str" cm="1">
        <f t="array" ref="L2888">_xlfn.IFS('Paraclinicos '!S2823="","",'Paraclinicos '!S2823&gt;=30,1,'Paraclinicos '!S2823&lt;30,0)</f>
        <v/>
      </c>
      <c r="M2888" t="str" cm="1">
        <f t="array" ref="M2888">_xlfn.IFS(OR('Paraclinicos '!T2823="",'Paraclinicos '!U2823=""),"",OR('Paraclinicos '!T2823&lt;=90,'Paraclinicos '!U2823&lt;=60),1,OR('Paraclinicos '!T2823&gt;90,'Paraclinicos '!U2823&gt;60),0)</f>
        <v/>
      </c>
      <c r="N2888" s="45" t="str">
        <f t="shared" si="137"/>
        <v/>
      </c>
      <c r="O2888" t="str" cm="1">
        <f t="array" ref="O2888">_xlfn.IFS(OR('Paraclinicos '!M2823="",'Paraclinicos '!N2823="",'Paraclinicos '!N2823=0),"",'Paraclinicos '!M2823/'Paraclinicos '!N2823&lt;100,4,'Paraclinicos '!M2823/'Paraclinicos '!N2823&lt;200,3,'Paraclinicos '!M2823/'Paraclinicos '!N2823&lt;300,2,'Paraclinicos '!M2823/'Paraclinicos '!N2823&lt;400,1,'Paraclinicos '!M2823/'Paraclinicos '!N2823&gt;=400,0)</f>
        <v/>
      </c>
      <c r="P2888" t="str" cm="1">
        <f t="array" ref="P2888">_xlfn.IFS('Paraclinicos '!C2823="","",'Paraclinicos '!C2823&lt;20,4,'Paraclinicos '!C2823&lt;50,3,'Paraclinicos '!C2823&lt;100,2,'Paraclinicos '!C2823&lt;150,1,'Paraclinicos '!C2823&gt;150,0)</f>
        <v/>
      </c>
      <c r="Q2888" t="str" cm="1">
        <f t="array" ref="Q2888">_xlfn.IFS('Paraclinicos '!O2823="","",'Paraclinicos '!O2823&lt;1.2,0,'Paraclinicos '!O2823&lt;2,1,'Paraclinicos '!O2823&lt;3.5,2,'Paraclinicos '!O2823&lt;5,3,'Paraclinicos '!O2823&gt;5,4)</f>
        <v/>
      </c>
      <c r="R2888" t="str" cm="1">
        <f t="array" ref="R2888">_xlfn.IFS('Paraclinicos '!J2823="","",'Paraclinicos '!J2823&lt;1.2,0,'Paraclinicos '!J2823&lt;2,1,'Paraclinicos '!J2823&lt;6,2,'Paraclinicos '!J2823&lt;12,3,'Paraclinicos '!J2823&gt;=12,4)</f>
        <v/>
      </c>
      <c r="S2888" t="str" cm="1">
        <f t="array" ref="S2888">_xlfn.IFS('Paraclinicos '!Y2823="","",'Paraclinicos '!Y2823&lt;70,1,'Paraclinicos '!Y2823&gt;=70,0)</f>
        <v/>
      </c>
      <c r="T2888" t="str" cm="1">
        <f t="array" ref="T2888">_xlfn.IFS('Paraclinicos '!W2823="","",'Paraclinicos '!W2823&lt;6,4,'Paraclinicos '!W2823&lt;10,3,'Paraclinicos '!W2823&lt;13,2,'Paraclinicos '!W2823&lt;15,1,'Paraclinicos '!W2823=15,0)</f>
        <v/>
      </c>
      <c r="U2888" s="54" t="str">
        <f t="shared" si="135"/>
        <v/>
      </c>
      <c r="V2888" t="str" cm="1">
        <f t="array" ref="V2888">_xlfn.IFS('Paraclinicos '!S2823="","",OR('Paraclinicos '!S2823&lt;=8,'Paraclinicos '!S2823&gt;=25),3,'Paraclinicos '!S2823&lt;12,1,'Paraclinicos '!S2823&lt;21,0,'Paraclinicos '!S2823&lt;25,2)</f>
        <v/>
      </c>
      <c r="W2888" t="str">
        <f>IFERROR(IF(INDEX('BD Demog para scores enalazar'!Y$2:'BD Demog para scores enalazar'!Y$3000,MATCH(Formulas!A2888,'BD Demog para scores enalazar'!A$2:'BD Demog para scores enalazar'!A$3000,0))=1,"SI","NO"),"")</f>
        <v/>
      </c>
      <c r="X2888" s="9" t="str">
        <f>IFERROR(IF(INDEX('BD Demog para scores enalazar'!AJ$2:'BD Demog para scores enalazar'!AJ$3000,MATCH(Formulas!A2888,'BD Demog para scores enalazar'!A$2:'BD Demog para scores enalazar'!A$3000,0))=1,"SI","NO"),"")</f>
        <v/>
      </c>
      <c r="Y2888" t="str" cm="1">
        <f t="array" ref="Y2888">IF(AND(W2888="NO",X2888="NO"),_xlfn.IFS('Paraclinicos '!K2823&lt;=91,3,'Paraclinicos '!K2823&lt;94,2,'Paraclinicos '!K2823&lt;96,1,'Paraclinicos '!K2823&gt;=96,0),"")</f>
        <v/>
      </c>
      <c r="Z2888" t="str" cm="1">
        <f t="array" ref="Z2888">IF(OR(W2888="SI",X2888="SI"),_xlfn.IFS(OR(AND('Paraclinicos '!K2824&lt;=83),AND('Paraclinicos '!K2824&gt;=97,AA2888=2)),3,OR(AND('Paraclinicos '!K2824&lt;=86),AND('Paraclinicos '!K2824&gt;=94,AA2888=2)),2,OR(AND('Paraclinicos '!K2824&lt;=88),AND('Paraclinicos '!K2824&gt;=92,AA2888=2)),1,OR(AND('Paraclinicos '!K2824&gt;=88,'Paraclinicos '!K2824&lt;=92),AND('Paraclinicos '!K2824&gt;=93,AA2888=0)),0),"")</f>
        <v/>
      </c>
      <c r="AA2888" t="str" cm="1">
        <f t="array" ref="AA2888">_xlfn.IFS('Paraclinicos '!E2823="","",'Paraclinicos '!E2823="Oxigeno",2,'Paraclinicos '!E2823="Aire",0)</f>
        <v/>
      </c>
    </row>
    <row r="2889" spans="1:27" x14ac:dyDescent="0.25">
      <c r="A2889">
        <f>'Paraclinicos '!A2824</f>
        <v>0</v>
      </c>
      <c r="B2889" s="3">
        <f>'Paraclinicos '!R2824</f>
        <v>0</v>
      </c>
      <c r="C2889" t="str" cm="1">
        <f t="array" ref="C2889">_xlfn.IFS('Paraclinicos '!Q2824="","",'Paraclinicos '!Q2824&gt;60,3,'Paraclinicos '!Q2824&lt;=60,1)</f>
        <v/>
      </c>
      <c r="D2889" t="str">
        <f>IFERROR(IF(INDEX('BD Demog para scores enalazar'!BC$2:BC$3000,MATCH(Formulas!A2889,'BD Demog para scores enalazar'!A$2:A$3000,0))=0,"SI","NO"),"")</f>
        <v/>
      </c>
      <c r="E2889" t="str" cm="1">
        <f t="array" ref="E2889">_xlfn.IFS(D2889="","",D2889="SI",4,D2889="NO",1)</f>
        <v/>
      </c>
      <c r="F2889" t="str" cm="1">
        <f t="array" ref="F2889">_xlfn.IFS('Paraclinicos '!B2824="","",'Paraclinicos '!B2824&gt;1,1,'Paraclinicos '!B2824&lt;=1,3)</f>
        <v/>
      </c>
      <c r="G2889" t="str" cm="1">
        <f t="array" ref="G2889">_xlfn.IFS('Paraclinicos '!D2824="","",AND('Paraclinicos '!D2824&gt;=250,'Paraclinicos '!D2824&lt;=500),2,'Paraclinicos '!D2824&gt;500,3,'Paraclinicos '!D2824&lt;250,1)</f>
        <v/>
      </c>
      <c r="H2889" s="50" t="str">
        <f t="shared" si="136"/>
        <v/>
      </c>
      <c r="I2889" t="str" cm="1">
        <f t="array" ref="I2889">_xlfn.IFS('Paraclinicos '!Q2824="","",'Paraclinicos '!Q2824&gt;=65,1,'Paraclinicos '!Q2824&lt;65,0)</f>
        <v/>
      </c>
      <c r="J2889" t="str" cm="1">
        <f t="array" ref="J2889">_xlfn.IFS('Paraclinicos '!I2824="","",'Paraclinicos '!I2824&gt;7,1,'Paraclinicos '!I2824&lt;=7,0)</f>
        <v/>
      </c>
      <c r="K2889" t="str" cm="1">
        <f t="array" ref="K2889">_xlfn.IFS('Paraclinicos '!W2824="","",'Paraclinicos '!W2824&lt;=8,1,'Paraclinicos '!W2824&gt;8,0)</f>
        <v/>
      </c>
      <c r="L2889" t="str" cm="1">
        <f t="array" ref="L2889">_xlfn.IFS('Paraclinicos '!S2824="","",'Paraclinicos '!S2824&gt;=30,1,'Paraclinicos '!S2824&lt;30,0)</f>
        <v/>
      </c>
      <c r="M2889" t="str" cm="1">
        <f t="array" ref="M2889">_xlfn.IFS(OR('Paraclinicos '!T2824="",'Paraclinicos '!U2824=""),"",OR('Paraclinicos '!T2824&lt;=90,'Paraclinicos '!U2824&lt;=60),1,OR('Paraclinicos '!T2824&gt;90,'Paraclinicos '!U2824&gt;60),0)</f>
        <v/>
      </c>
      <c r="N2889" s="45" t="str">
        <f t="shared" si="137"/>
        <v/>
      </c>
      <c r="O2889" t="str" cm="1">
        <f t="array" ref="O2889">_xlfn.IFS(OR('Paraclinicos '!M2824="",'Paraclinicos '!N2824="",'Paraclinicos '!N2824=0),"",'Paraclinicos '!M2824/'Paraclinicos '!N2824&lt;100,4,'Paraclinicos '!M2824/'Paraclinicos '!N2824&lt;200,3,'Paraclinicos '!M2824/'Paraclinicos '!N2824&lt;300,2,'Paraclinicos '!M2824/'Paraclinicos '!N2824&lt;400,1,'Paraclinicos '!M2824/'Paraclinicos '!N2824&gt;=400,0)</f>
        <v/>
      </c>
      <c r="P2889" t="str" cm="1">
        <f t="array" ref="P2889">_xlfn.IFS('Paraclinicos '!C2824="","",'Paraclinicos '!C2824&lt;20,4,'Paraclinicos '!C2824&lt;50,3,'Paraclinicos '!C2824&lt;100,2,'Paraclinicos '!C2824&lt;150,1,'Paraclinicos '!C2824&gt;150,0)</f>
        <v/>
      </c>
      <c r="Q2889" t="str" cm="1">
        <f t="array" ref="Q2889">_xlfn.IFS('Paraclinicos '!O2824="","",'Paraclinicos '!O2824&lt;1.2,0,'Paraclinicos '!O2824&lt;2,1,'Paraclinicos '!O2824&lt;3.5,2,'Paraclinicos '!O2824&lt;5,3,'Paraclinicos '!O2824&gt;5,4)</f>
        <v/>
      </c>
      <c r="R2889" t="str" cm="1">
        <f t="array" ref="R2889">_xlfn.IFS('Paraclinicos '!J2824="","",'Paraclinicos '!J2824&lt;1.2,0,'Paraclinicos '!J2824&lt;2,1,'Paraclinicos '!J2824&lt;6,2,'Paraclinicos '!J2824&lt;12,3,'Paraclinicos '!J2824&gt;=12,4)</f>
        <v/>
      </c>
      <c r="S2889" t="str" cm="1">
        <f t="array" ref="S2889">_xlfn.IFS('Paraclinicos '!Y2824="","",'Paraclinicos '!Y2824&lt;70,1,'Paraclinicos '!Y2824&gt;=70,0)</f>
        <v/>
      </c>
      <c r="T2889" t="str" cm="1">
        <f t="array" ref="T2889">_xlfn.IFS('Paraclinicos '!W2824="","",'Paraclinicos '!W2824&lt;6,4,'Paraclinicos '!W2824&lt;10,3,'Paraclinicos '!W2824&lt;13,2,'Paraclinicos '!W2824&lt;15,1,'Paraclinicos '!W2824=15,0)</f>
        <v/>
      </c>
      <c r="U2889" s="54" t="str">
        <f t="shared" si="135"/>
        <v/>
      </c>
      <c r="V2889" t="str" cm="1">
        <f t="array" ref="V2889">_xlfn.IFS('Paraclinicos '!S2824="","",OR('Paraclinicos '!S2824&lt;=8,'Paraclinicos '!S2824&gt;=25),3,'Paraclinicos '!S2824&lt;12,1,'Paraclinicos '!S2824&lt;21,0,'Paraclinicos '!S2824&lt;25,2)</f>
        <v/>
      </c>
      <c r="W2889" t="str">
        <f>IFERROR(IF(INDEX('BD Demog para scores enalazar'!Y$2:'BD Demog para scores enalazar'!Y$3000,MATCH(Formulas!A2889,'BD Demog para scores enalazar'!A$2:'BD Demog para scores enalazar'!A$3000,0))=1,"SI","NO"),"")</f>
        <v/>
      </c>
      <c r="X2889" s="9" t="str">
        <f>IFERROR(IF(INDEX('BD Demog para scores enalazar'!AJ$2:'BD Demog para scores enalazar'!AJ$3000,MATCH(Formulas!A2889,'BD Demog para scores enalazar'!A$2:'BD Demog para scores enalazar'!A$3000,0))=1,"SI","NO"),"")</f>
        <v/>
      </c>
      <c r="Y2889" t="str" cm="1">
        <f t="array" ref="Y2889">IF(AND(W2889="NO",X2889="NO"),_xlfn.IFS('Paraclinicos '!K2824&lt;=91,3,'Paraclinicos '!K2824&lt;94,2,'Paraclinicos '!K2824&lt;96,1,'Paraclinicos '!K2824&gt;=96,0),"")</f>
        <v/>
      </c>
      <c r="Z2889" t="str" cm="1">
        <f t="array" ref="Z2889">IF(OR(W2889="SI",X2889="SI"),_xlfn.IFS(OR(AND('Paraclinicos '!K2825&lt;=83),AND('Paraclinicos '!K2825&gt;=97,AA2889=2)),3,OR(AND('Paraclinicos '!K2825&lt;=86),AND('Paraclinicos '!K2825&gt;=94,AA2889=2)),2,OR(AND('Paraclinicos '!K2825&lt;=88),AND('Paraclinicos '!K2825&gt;=92,AA2889=2)),1,OR(AND('Paraclinicos '!K2825&gt;=88,'Paraclinicos '!K2825&lt;=92),AND('Paraclinicos '!K2825&gt;=93,AA2889=0)),0),"")</f>
        <v/>
      </c>
      <c r="AA2889" t="str" cm="1">
        <f t="array" ref="AA2889">_xlfn.IFS('Paraclinicos '!E2824="","",'Paraclinicos '!E2824="Oxigeno",2,'Paraclinicos '!E2824="Aire",0)</f>
        <v/>
      </c>
    </row>
    <row r="2890" spans="1:27" x14ac:dyDescent="0.25">
      <c r="A2890">
        <f>'Paraclinicos '!A2825</f>
        <v>0</v>
      </c>
      <c r="B2890" s="3">
        <f>'Paraclinicos '!R2825</f>
        <v>0</v>
      </c>
      <c r="C2890" t="str" cm="1">
        <f t="array" ref="C2890">_xlfn.IFS('Paraclinicos '!Q2825="","",'Paraclinicos '!Q2825&gt;60,3,'Paraclinicos '!Q2825&lt;=60,1)</f>
        <v/>
      </c>
      <c r="D2890" t="str">
        <f>IFERROR(IF(INDEX('BD Demog para scores enalazar'!BC$2:BC$3000,MATCH(Formulas!A2890,'BD Demog para scores enalazar'!A$2:A$3000,0))=0,"SI","NO"),"")</f>
        <v/>
      </c>
      <c r="E2890" t="str" cm="1">
        <f t="array" ref="E2890">_xlfn.IFS(D2890="","",D2890="SI",4,D2890="NO",1)</f>
        <v/>
      </c>
      <c r="F2890" t="str" cm="1">
        <f t="array" ref="F2890">_xlfn.IFS('Paraclinicos '!B2825="","",'Paraclinicos '!B2825&gt;1,1,'Paraclinicos '!B2825&lt;=1,3)</f>
        <v/>
      </c>
      <c r="G2890" t="str" cm="1">
        <f t="array" ref="G2890">_xlfn.IFS('Paraclinicos '!D2825="","",AND('Paraclinicos '!D2825&gt;=250,'Paraclinicos '!D2825&lt;=500),2,'Paraclinicos '!D2825&gt;500,3,'Paraclinicos '!D2825&lt;250,1)</f>
        <v/>
      </c>
      <c r="H2890" s="50" t="str">
        <f t="shared" si="136"/>
        <v/>
      </c>
      <c r="I2890" t="str" cm="1">
        <f t="array" ref="I2890">_xlfn.IFS('Paraclinicos '!Q2825="","",'Paraclinicos '!Q2825&gt;=65,1,'Paraclinicos '!Q2825&lt;65,0)</f>
        <v/>
      </c>
      <c r="J2890" t="str" cm="1">
        <f t="array" ref="J2890">_xlfn.IFS('Paraclinicos '!I2825="","",'Paraclinicos '!I2825&gt;7,1,'Paraclinicos '!I2825&lt;=7,0)</f>
        <v/>
      </c>
      <c r="K2890" t="str" cm="1">
        <f t="array" ref="K2890">_xlfn.IFS('Paraclinicos '!W2825="","",'Paraclinicos '!W2825&lt;=8,1,'Paraclinicos '!W2825&gt;8,0)</f>
        <v/>
      </c>
      <c r="L2890" t="str" cm="1">
        <f t="array" ref="L2890">_xlfn.IFS('Paraclinicos '!S2825="","",'Paraclinicos '!S2825&gt;=30,1,'Paraclinicos '!S2825&lt;30,0)</f>
        <v/>
      </c>
      <c r="M2890" t="str" cm="1">
        <f t="array" ref="M2890">_xlfn.IFS(OR('Paraclinicos '!T2825="",'Paraclinicos '!U2825=""),"",OR('Paraclinicos '!T2825&lt;=90,'Paraclinicos '!U2825&lt;=60),1,OR('Paraclinicos '!T2825&gt;90,'Paraclinicos '!U2825&gt;60),0)</f>
        <v/>
      </c>
      <c r="N2890" s="45" t="str">
        <f t="shared" si="137"/>
        <v/>
      </c>
      <c r="O2890" t="str" cm="1">
        <f t="array" ref="O2890">_xlfn.IFS(OR('Paraclinicos '!M2825="",'Paraclinicos '!N2825="",'Paraclinicos '!N2825=0),"",'Paraclinicos '!M2825/'Paraclinicos '!N2825&lt;100,4,'Paraclinicos '!M2825/'Paraclinicos '!N2825&lt;200,3,'Paraclinicos '!M2825/'Paraclinicos '!N2825&lt;300,2,'Paraclinicos '!M2825/'Paraclinicos '!N2825&lt;400,1,'Paraclinicos '!M2825/'Paraclinicos '!N2825&gt;=400,0)</f>
        <v/>
      </c>
      <c r="P2890" t="str" cm="1">
        <f t="array" ref="P2890">_xlfn.IFS('Paraclinicos '!C2825="","",'Paraclinicos '!C2825&lt;20,4,'Paraclinicos '!C2825&lt;50,3,'Paraclinicos '!C2825&lt;100,2,'Paraclinicos '!C2825&lt;150,1,'Paraclinicos '!C2825&gt;150,0)</f>
        <v/>
      </c>
      <c r="Q2890" t="str" cm="1">
        <f t="array" ref="Q2890">_xlfn.IFS('Paraclinicos '!O2825="","",'Paraclinicos '!O2825&lt;1.2,0,'Paraclinicos '!O2825&lt;2,1,'Paraclinicos '!O2825&lt;3.5,2,'Paraclinicos '!O2825&lt;5,3,'Paraclinicos '!O2825&gt;5,4)</f>
        <v/>
      </c>
      <c r="R2890" t="str" cm="1">
        <f t="array" ref="R2890">_xlfn.IFS('Paraclinicos '!J2825="","",'Paraclinicos '!J2825&lt;1.2,0,'Paraclinicos '!J2825&lt;2,1,'Paraclinicos '!J2825&lt;6,2,'Paraclinicos '!J2825&lt;12,3,'Paraclinicos '!J2825&gt;=12,4)</f>
        <v/>
      </c>
      <c r="S2890" t="str" cm="1">
        <f t="array" ref="S2890">_xlfn.IFS('Paraclinicos '!Y2825="","",'Paraclinicos '!Y2825&lt;70,1,'Paraclinicos '!Y2825&gt;=70,0)</f>
        <v/>
      </c>
      <c r="T2890" t="str" cm="1">
        <f t="array" ref="T2890">_xlfn.IFS('Paraclinicos '!W2825="","",'Paraclinicos '!W2825&lt;6,4,'Paraclinicos '!W2825&lt;10,3,'Paraclinicos '!W2825&lt;13,2,'Paraclinicos '!W2825&lt;15,1,'Paraclinicos '!W2825=15,0)</f>
        <v/>
      </c>
      <c r="U2890" s="54" t="str">
        <f t="shared" si="135"/>
        <v/>
      </c>
      <c r="V2890" t="str" cm="1">
        <f t="array" ref="V2890">_xlfn.IFS('Paraclinicos '!S2825="","",OR('Paraclinicos '!S2825&lt;=8,'Paraclinicos '!S2825&gt;=25),3,'Paraclinicos '!S2825&lt;12,1,'Paraclinicos '!S2825&lt;21,0,'Paraclinicos '!S2825&lt;25,2)</f>
        <v/>
      </c>
      <c r="W2890" t="str">
        <f>IFERROR(IF(INDEX('BD Demog para scores enalazar'!Y$2:'BD Demog para scores enalazar'!Y$3000,MATCH(Formulas!A2890,'BD Demog para scores enalazar'!A$2:'BD Demog para scores enalazar'!A$3000,0))=1,"SI","NO"),"")</f>
        <v/>
      </c>
      <c r="X2890" s="9" t="str">
        <f>IFERROR(IF(INDEX('BD Demog para scores enalazar'!AJ$2:'BD Demog para scores enalazar'!AJ$3000,MATCH(Formulas!A2890,'BD Demog para scores enalazar'!A$2:'BD Demog para scores enalazar'!A$3000,0))=1,"SI","NO"),"")</f>
        <v/>
      </c>
      <c r="Y2890" t="str" cm="1">
        <f t="array" ref="Y2890">IF(AND(W2890="NO",X2890="NO"),_xlfn.IFS('Paraclinicos '!K2825&lt;=91,3,'Paraclinicos '!K2825&lt;94,2,'Paraclinicos '!K2825&lt;96,1,'Paraclinicos '!K2825&gt;=96,0),"")</f>
        <v/>
      </c>
      <c r="Z2890" t="str" cm="1">
        <f t="array" ref="Z2890">IF(OR(W2890="SI",X2890="SI"),_xlfn.IFS(OR(AND('Paraclinicos '!K2826&lt;=83),AND('Paraclinicos '!K2826&gt;=97,AA2890=2)),3,OR(AND('Paraclinicos '!K2826&lt;=86),AND('Paraclinicos '!K2826&gt;=94,AA2890=2)),2,OR(AND('Paraclinicos '!K2826&lt;=88),AND('Paraclinicos '!K2826&gt;=92,AA2890=2)),1,OR(AND('Paraclinicos '!K2826&gt;=88,'Paraclinicos '!K2826&lt;=92),AND('Paraclinicos '!K2826&gt;=93,AA2890=0)),0),"")</f>
        <v/>
      </c>
      <c r="AA2890" t="str" cm="1">
        <f t="array" ref="AA2890">_xlfn.IFS('Paraclinicos '!E2825="","",'Paraclinicos '!E2825="Oxigeno",2,'Paraclinicos '!E2825="Aire",0)</f>
        <v/>
      </c>
    </row>
    <row r="2891" spans="1:27" x14ac:dyDescent="0.25">
      <c r="A2891">
        <f>'Paraclinicos '!A2826</f>
        <v>0</v>
      </c>
      <c r="B2891" s="3">
        <f>'Paraclinicos '!R2826</f>
        <v>0</v>
      </c>
      <c r="C2891" t="str" cm="1">
        <f t="array" ref="C2891">_xlfn.IFS('Paraclinicos '!Q2826="","",'Paraclinicos '!Q2826&gt;60,3,'Paraclinicos '!Q2826&lt;=60,1)</f>
        <v/>
      </c>
      <c r="D2891" t="str">
        <f>IFERROR(IF(INDEX('BD Demog para scores enalazar'!BC$2:BC$3000,MATCH(Formulas!A2891,'BD Demog para scores enalazar'!A$2:A$3000,0))=0,"SI","NO"),"")</f>
        <v/>
      </c>
      <c r="E2891" t="str" cm="1">
        <f t="array" ref="E2891">_xlfn.IFS(D2891="","",D2891="SI",4,D2891="NO",1)</f>
        <v/>
      </c>
      <c r="F2891" t="str" cm="1">
        <f t="array" ref="F2891">_xlfn.IFS('Paraclinicos '!B2826="","",'Paraclinicos '!B2826&gt;1,1,'Paraclinicos '!B2826&lt;=1,3)</f>
        <v/>
      </c>
      <c r="G2891" t="str" cm="1">
        <f t="array" ref="G2891">_xlfn.IFS('Paraclinicos '!D2826="","",AND('Paraclinicos '!D2826&gt;=250,'Paraclinicos '!D2826&lt;=500),2,'Paraclinicos '!D2826&gt;500,3,'Paraclinicos '!D2826&lt;250,1)</f>
        <v/>
      </c>
      <c r="H2891" s="50" t="str">
        <f t="shared" si="136"/>
        <v/>
      </c>
      <c r="I2891" t="str" cm="1">
        <f t="array" ref="I2891">_xlfn.IFS('Paraclinicos '!Q2826="","",'Paraclinicos '!Q2826&gt;=65,1,'Paraclinicos '!Q2826&lt;65,0)</f>
        <v/>
      </c>
      <c r="J2891" t="str" cm="1">
        <f t="array" ref="J2891">_xlfn.IFS('Paraclinicos '!I2826="","",'Paraclinicos '!I2826&gt;7,1,'Paraclinicos '!I2826&lt;=7,0)</f>
        <v/>
      </c>
      <c r="K2891" t="str" cm="1">
        <f t="array" ref="K2891">_xlfn.IFS('Paraclinicos '!W2826="","",'Paraclinicos '!W2826&lt;=8,1,'Paraclinicos '!W2826&gt;8,0)</f>
        <v/>
      </c>
      <c r="L2891" t="str" cm="1">
        <f t="array" ref="L2891">_xlfn.IFS('Paraclinicos '!S2826="","",'Paraclinicos '!S2826&gt;=30,1,'Paraclinicos '!S2826&lt;30,0)</f>
        <v/>
      </c>
      <c r="M2891" t="str" cm="1">
        <f t="array" ref="M2891">_xlfn.IFS(OR('Paraclinicos '!T2826="",'Paraclinicos '!U2826=""),"",OR('Paraclinicos '!T2826&lt;=90,'Paraclinicos '!U2826&lt;=60),1,OR('Paraclinicos '!T2826&gt;90,'Paraclinicos '!U2826&gt;60),0)</f>
        <v/>
      </c>
      <c r="N2891" s="45" t="str">
        <f t="shared" si="137"/>
        <v/>
      </c>
      <c r="O2891" t="str" cm="1">
        <f t="array" ref="O2891">_xlfn.IFS(OR('Paraclinicos '!M2826="",'Paraclinicos '!N2826="",'Paraclinicos '!N2826=0),"",'Paraclinicos '!M2826/'Paraclinicos '!N2826&lt;100,4,'Paraclinicos '!M2826/'Paraclinicos '!N2826&lt;200,3,'Paraclinicos '!M2826/'Paraclinicos '!N2826&lt;300,2,'Paraclinicos '!M2826/'Paraclinicos '!N2826&lt;400,1,'Paraclinicos '!M2826/'Paraclinicos '!N2826&gt;=400,0)</f>
        <v/>
      </c>
      <c r="P2891" t="str" cm="1">
        <f t="array" ref="P2891">_xlfn.IFS('Paraclinicos '!C2826="","",'Paraclinicos '!C2826&lt;20,4,'Paraclinicos '!C2826&lt;50,3,'Paraclinicos '!C2826&lt;100,2,'Paraclinicos '!C2826&lt;150,1,'Paraclinicos '!C2826&gt;150,0)</f>
        <v/>
      </c>
      <c r="Q2891" t="str" cm="1">
        <f t="array" ref="Q2891">_xlfn.IFS('Paraclinicos '!O2826="","",'Paraclinicos '!O2826&lt;1.2,0,'Paraclinicos '!O2826&lt;2,1,'Paraclinicos '!O2826&lt;3.5,2,'Paraclinicos '!O2826&lt;5,3,'Paraclinicos '!O2826&gt;5,4)</f>
        <v/>
      </c>
      <c r="R2891" t="str" cm="1">
        <f t="array" ref="R2891">_xlfn.IFS('Paraclinicos '!J2826="","",'Paraclinicos '!J2826&lt;1.2,0,'Paraclinicos '!J2826&lt;2,1,'Paraclinicos '!J2826&lt;6,2,'Paraclinicos '!J2826&lt;12,3,'Paraclinicos '!J2826&gt;=12,4)</f>
        <v/>
      </c>
      <c r="S2891" t="str" cm="1">
        <f t="array" ref="S2891">_xlfn.IFS('Paraclinicos '!Y2826="","",'Paraclinicos '!Y2826&lt;70,1,'Paraclinicos '!Y2826&gt;=70,0)</f>
        <v/>
      </c>
      <c r="T2891" t="str" cm="1">
        <f t="array" ref="T2891">_xlfn.IFS('Paraclinicos '!W2826="","",'Paraclinicos '!W2826&lt;6,4,'Paraclinicos '!W2826&lt;10,3,'Paraclinicos '!W2826&lt;13,2,'Paraclinicos '!W2826&lt;15,1,'Paraclinicos '!W2826=15,0)</f>
        <v/>
      </c>
      <c r="U2891" s="54" t="str">
        <f t="shared" si="135"/>
        <v/>
      </c>
      <c r="V2891" t="str" cm="1">
        <f t="array" ref="V2891">_xlfn.IFS('Paraclinicos '!S2826="","",OR('Paraclinicos '!S2826&lt;=8,'Paraclinicos '!S2826&gt;=25),3,'Paraclinicos '!S2826&lt;12,1,'Paraclinicos '!S2826&lt;21,0,'Paraclinicos '!S2826&lt;25,2)</f>
        <v/>
      </c>
      <c r="W2891" t="str">
        <f>IFERROR(IF(INDEX('BD Demog para scores enalazar'!Y$2:'BD Demog para scores enalazar'!Y$3000,MATCH(Formulas!A2891,'BD Demog para scores enalazar'!A$2:'BD Demog para scores enalazar'!A$3000,0))=1,"SI","NO"),"")</f>
        <v/>
      </c>
      <c r="X2891" s="9" t="str">
        <f>IFERROR(IF(INDEX('BD Demog para scores enalazar'!AJ$2:'BD Demog para scores enalazar'!AJ$3000,MATCH(Formulas!A2891,'BD Demog para scores enalazar'!A$2:'BD Demog para scores enalazar'!A$3000,0))=1,"SI","NO"),"")</f>
        <v/>
      </c>
      <c r="Y2891" t="str" cm="1">
        <f t="array" ref="Y2891">IF(AND(W2891="NO",X2891="NO"),_xlfn.IFS('Paraclinicos '!K2826&lt;=91,3,'Paraclinicos '!K2826&lt;94,2,'Paraclinicos '!K2826&lt;96,1,'Paraclinicos '!K2826&gt;=96,0),"")</f>
        <v/>
      </c>
      <c r="Z2891" t="str" cm="1">
        <f t="array" ref="Z2891">IF(OR(W2891="SI",X2891="SI"),_xlfn.IFS(OR(AND('Paraclinicos '!K2827&lt;=83),AND('Paraclinicos '!K2827&gt;=97,AA2891=2)),3,OR(AND('Paraclinicos '!K2827&lt;=86),AND('Paraclinicos '!K2827&gt;=94,AA2891=2)),2,OR(AND('Paraclinicos '!K2827&lt;=88),AND('Paraclinicos '!K2827&gt;=92,AA2891=2)),1,OR(AND('Paraclinicos '!K2827&gt;=88,'Paraclinicos '!K2827&lt;=92),AND('Paraclinicos '!K2827&gt;=93,AA2891=0)),0),"")</f>
        <v/>
      </c>
      <c r="AA2891" t="str" cm="1">
        <f t="array" ref="AA2891">_xlfn.IFS('Paraclinicos '!E2826="","",'Paraclinicos '!E2826="Oxigeno",2,'Paraclinicos '!E2826="Aire",0)</f>
        <v/>
      </c>
    </row>
    <row r="2892" spans="1:27" x14ac:dyDescent="0.25">
      <c r="A2892">
        <f>'Paraclinicos '!A2827</f>
        <v>0</v>
      </c>
      <c r="B2892" s="3">
        <f>'Paraclinicos '!R2827</f>
        <v>0</v>
      </c>
      <c r="C2892" t="str" cm="1">
        <f t="array" ref="C2892">_xlfn.IFS('Paraclinicos '!Q2827="","",'Paraclinicos '!Q2827&gt;60,3,'Paraclinicos '!Q2827&lt;=60,1)</f>
        <v/>
      </c>
      <c r="D2892" t="str">
        <f>IFERROR(IF(INDEX('BD Demog para scores enalazar'!BC$2:BC$3000,MATCH(Formulas!A2892,'BD Demog para scores enalazar'!A$2:A$3000,0))=0,"SI","NO"),"")</f>
        <v/>
      </c>
      <c r="E2892" t="str" cm="1">
        <f t="array" ref="E2892">_xlfn.IFS(D2892="","",D2892="SI",4,D2892="NO",1)</f>
        <v/>
      </c>
      <c r="F2892" t="str" cm="1">
        <f t="array" ref="F2892">_xlfn.IFS('Paraclinicos '!B2827="","",'Paraclinicos '!B2827&gt;1,1,'Paraclinicos '!B2827&lt;=1,3)</f>
        <v/>
      </c>
      <c r="G2892" t="str" cm="1">
        <f t="array" ref="G2892">_xlfn.IFS('Paraclinicos '!D2827="","",AND('Paraclinicos '!D2827&gt;=250,'Paraclinicos '!D2827&lt;=500),2,'Paraclinicos '!D2827&gt;500,3,'Paraclinicos '!D2827&lt;250,1)</f>
        <v/>
      </c>
      <c r="H2892" s="50" t="str">
        <f t="shared" si="136"/>
        <v/>
      </c>
      <c r="I2892" t="str" cm="1">
        <f t="array" ref="I2892">_xlfn.IFS('Paraclinicos '!Q2827="","",'Paraclinicos '!Q2827&gt;=65,1,'Paraclinicos '!Q2827&lt;65,0)</f>
        <v/>
      </c>
      <c r="J2892" t="str" cm="1">
        <f t="array" ref="J2892">_xlfn.IFS('Paraclinicos '!I2827="","",'Paraclinicos '!I2827&gt;7,1,'Paraclinicos '!I2827&lt;=7,0)</f>
        <v/>
      </c>
      <c r="K2892" t="str" cm="1">
        <f t="array" ref="K2892">_xlfn.IFS('Paraclinicos '!W2827="","",'Paraclinicos '!W2827&lt;=8,1,'Paraclinicos '!W2827&gt;8,0)</f>
        <v/>
      </c>
      <c r="L2892" t="str" cm="1">
        <f t="array" ref="L2892">_xlfn.IFS('Paraclinicos '!S2827="","",'Paraclinicos '!S2827&gt;=30,1,'Paraclinicos '!S2827&lt;30,0)</f>
        <v/>
      </c>
      <c r="M2892" t="str" cm="1">
        <f t="array" ref="M2892">_xlfn.IFS(OR('Paraclinicos '!T2827="",'Paraclinicos '!U2827=""),"",OR('Paraclinicos '!T2827&lt;=90,'Paraclinicos '!U2827&lt;=60),1,OR('Paraclinicos '!T2827&gt;90,'Paraclinicos '!U2827&gt;60),0)</f>
        <v/>
      </c>
      <c r="N2892" s="45" t="str">
        <f t="shared" si="137"/>
        <v/>
      </c>
      <c r="O2892" t="str" cm="1">
        <f t="array" ref="O2892">_xlfn.IFS(OR('Paraclinicos '!M2827="",'Paraclinicos '!N2827="",'Paraclinicos '!N2827=0),"",'Paraclinicos '!M2827/'Paraclinicos '!N2827&lt;100,4,'Paraclinicos '!M2827/'Paraclinicos '!N2827&lt;200,3,'Paraclinicos '!M2827/'Paraclinicos '!N2827&lt;300,2,'Paraclinicos '!M2827/'Paraclinicos '!N2827&lt;400,1,'Paraclinicos '!M2827/'Paraclinicos '!N2827&gt;=400,0)</f>
        <v/>
      </c>
      <c r="P2892" t="str" cm="1">
        <f t="array" ref="P2892">_xlfn.IFS('Paraclinicos '!C2827="","",'Paraclinicos '!C2827&lt;20,4,'Paraclinicos '!C2827&lt;50,3,'Paraclinicos '!C2827&lt;100,2,'Paraclinicos '!C2827&lt;150,1,'Paraclinicos '!C2827&gt;150,0)</f>
        <v/>
      </c>
      <c r="Q2892" t="str" cm="1">
        <f t="array" ref="Q2892">_xlfn.IFS('Paraclinicos '!O2827="","",'Paraclinicos '!O2827&lt;1.2,0,'Paraclinicos '!O2827&lt;2,1,'Paraclinicos '!O2827&lt;3.5,2,'Paraclinicos '!O2827&lt;5,3,'Paraclinicos '!O2827&gt;5,4)</f>
        <v/>
      </c>
      <c r="R2892" t="str" cm="1">
        <f t="array" ref="R2892">_xlfn.IFS('Paraclinicos '!J2827="","",'Paraclinicos '!J2827&lt;1.2,0,'Paraclinicos '!J2827&lt;2,1,'Paraclinicos '!J2827&lt;6,2,'Paraclinicos '!J2827&lt;12,3,'Paraclinicos '!J2827&gt;=12,4)</f>
        <v/>
      </c>
      <c r="S2892" t="str" cm="1">
        <f t="array" ref="S2892">_xlfn.IFS('Paraclinicos '!Y2827="","",'Paraclinicos '!Y2827&lt;70,1,'Paraclinicos '!Y2827&gt;=70,0)</f>
        <v/>
      </c>
      <c r="T2892" t="str" cm="1">
        <f t="array" ref="T2892">_xlfn.IFS('Paraclinicos '!W2827="","",'Paraclinicos '!W2827&lt;6,4,'Paraclinicos '!W2827&lt;10,3,'Paraclinicos '!W2827&lt;13,2,'Paraclinicos '!W2827&lt;15,1,'Paraclinicos '!W2827=15,0)</f>
        <v/>
      </c>
      <c r="U2892" s="54" t="str">
        <f t="shared" si="135"/>
        <v/>
      </c>
      <c r="V2892" t="str" cm="1">
        <f t="array" ref="V2892">_xlfn.IFS('Paraclinicos '!S2827="","",OR('Paraclinicos '!S2827&lt;=8,'Paraclinicos '!S2827&gt;=25),3,'Paraclinicos '!S2827&lt;12,1,'Paraclinicos '!S2827&lt;21,0,'Paraclinicos '!S2827&lt;25,2)</f>
        <v/>
      </c>
      <c r="W2892" t="str">
        <f>IFERROR(IF(INDEX('BD Demog para scores enalazar'!Y$2:'BD Demog para scores enalazar'!Y$3000,MATCH(Formulas!A2892,'BD Demog para scores enalazar'!A$2:'BD Demog para scores enalazar'!A$3000,0))=1,"SI","NO"),"")</f>
        <v/>
      </c>
      <c r="X2892" s="9" t="str">
        <f>IFERROR(IF(INDEX('BD Demog para scores enalazar'!AJ$2:'BD Demog para scores enalazar'!AJ$3000,MATCH(Formulas!A2892,'BD Demog para scores enalazar'!A$2:'BD Demog para scores enalazar'!A$3000,0))=1,"SI","NO"),"")</f>
        <v/>
      </c>
      <c r="Y2892" t="str" cm="1">
        <f t="array" ref="Y2892">IF(AND(W2892="NO",X2892="NO"),_xlfn.IFS('Paraclinicos '!K2827&lt;=91,3,'Paraclinicos '!K2827&lt;94,2,'Paraclinicos '!K2827&lt;96,1,'Paraclinicos '!K2827&gt;=96,0),"")</f>
        <v/>
      </c>
      <c r="Z2892" t="str" cm="1">
        <f t="array" ref="Z2892">IF(OR(W2892="SI",X2892="SI"),_xlfn.IFS(OR(AND('Paraclinicos '!K2828&lt;=83),AND('Paraclinicos '!K2828&gt;=97,AA2892=2)),3,OR(AND('Paraclinicos '!K2828&lt;=86),AND('Paraclinicos '!K2828&gt;=94,AA2892=2)),2,OR(AND('Paraclinicos '!K2828&lt;=88),AND('Paraclinicos '!K2828&gt;=92,AA2892=2)),1,OR(AND('Paraclinicos '!K2828&gt;=88,'Paraclinicos '!K2828&lt;=92),AND('Paraclinicos '!K2828&gt;=93,AA2892=0)),0),"")</f>
        <v/>
      </c>
      <c r="AA2892" t="str" cm="1">
        <f t="array" ref="AA2892">_xlfn.IFS('Paraclinicos '!E2827="","",'Paraclinicos '!E2827="Oxigeno",2,'Paraclinicos '!E2827="Aire",0)</f>
        <v/>
      </c>
    </row>
    <row r="2893" spans="1:27" x14ac:dyDescent="0.25">
      <c r="A2893">
        <f>'Paraclinicos '!A2828</f>
        <v>0</v>
      </c>
      <c r="B2893" s="3">
        <f>'Paraclinicos '!R2828</f>
        <v>0</v>
      </c>
      <c r="C2893" t="str" cm="1">
        <f t="array" ref="C2893">_xlfn.IFS('Paraclinicos '!Q2828="","",'Paraclinicos '!Q2828&gt;60,3,'Paraclinicos '!Q2828&lt;=60,1)</f>
        <v/>
      </c>
      <c r="D2893" t="str">
        <f>IFERROR(IF(INDEX('BD Demog para scores enalazar'!BC$2:BC$3000,MATCH(Formulas!A2893,'BD Demog para scores enalazar'!A$2:A$3000,0))=0,"SI","NO"),"")</f>
        <v/>
      </c>
      <c r="E2893" t="str" cm="1">
        <f t="array" ref="E2893">_xlfn.IFS(D2893="","",D2893="SI",4,D2893="NO",1)</f>
        <v/>
      </c>
      <c r="F2893" t="str" cm="1">
        <f t="array" ref="F2893">_xlfn.IFS('Paraclinicos '!B2828="","",'Paraclinicos '!B2828&gt;1,1,'Paraclinicos '!B2828&lt;=1,3)</f>
        <v/>
      </c>
      <c r="G2893" t="str" cm="1">
        <f t="array" ref="G2893">_xlfn.IFS('Paraclinicos '!D2828="","",AND('Paraclinicos '!D2828&gt;=250,'Paraclinicos '!D2828&lt;=500),2,'Paraclinicos '!D2828&gt;500,3,'Paraclinicos '!D2828&lt;250,1)</f>
        <v/>
      </c>
      <c r="H2893" s="50" t="str">
        <f t="shared" si="136"/>
        <v/>
      </c>
      <c r="I2893" t="str" cm="1">
        <f t="array" ref="I2893">_xlfn.IFS('Paraclinicos '!Q2828="","",'Paraclinicos '!Q2828&gt;=65,1,'Paraclinicos '!Q2828&lt;65,0)</f>
        <v/>
      </c>
      <c r="J2893" t="str" cm="1">
        <f t="array" ref="J2893">_xlfn.IFS('Paraclinicos '!I2828="","",'Paraclinicos '!I2828&gt;7,1,'Paraclinicos '!I2828&lt;=7,0)</f>
        <v/>
      </c>
      <c r="K2893" t="str" cm="1">
        <f t="array" ref="K2893">_xlfn.IFS('Paraclinicos '!W2828="","",'Paraclinicos '!W2828&lt;=8,1,'Paraclinicos '!W2828&gt;8,0)</f>
        <v/>
      </c>
      <c r="L2893" t="str" cm="1">
        <f t="array" ref="L2893">_xlfn.IFS('Paraclinicos '!S2828="","",'Paraclinicos '!S2828&gt;=30,1,'Paraclinicos '!S2828&lt;30,0)</f>
        <v/>
      </c>
      <c r="M2893" t="str" cm="1">
        <f t="array" ref="M2893">_xlfn.IFS(OR('Paraclinicos '!T2828="",'Paraclinicos '!U2828=""),"",OR('Paraclinicos '!T2828&lt;=90,'Paraclinicos '!U2828&lt;=60),1,OR('Paraclinicos '!T2828&gt;90,'Paraclinicos '!U2828&gt;60),0)</f>
        <v/>
      </c>
      <c r="N2893" s="45" t="str">
        <f t="shared" si="137"/>
        <v/>
      </c>
      <c r="O2893" t="str" cm="1">
        <f t="array" ref="O2893">_xlfn.IFS(OR('Paraclinicos '!M2828="",'Paraclinicos '!N2828="",'Paraclinicos '!N2828=0),"",'Paraclinicos '!M2828/'Paraclinicos '!N2828&lt;100,4,'Paraclinicos '!M2828/'Paraclinicos '!N2828&lt;200,3,'Paraclinicos '!M2828/'Paraclinicos '!N2828&lt;300,2,'Paraclinicos '!M2828/'Paraclinicos '!N2828&lt;400,1,'Paraclinicos '!M2828/'Paraclinicos '!N2828&gt;=400,0)</f>
        <v/>
      </c>
      <c r="P2893" t="str" cm="1">
        <f t="array" ref="P2893">_xlfn.IFS('Paraclinicos '!C2828="","",'Paraclinicos '!C2828&lt;20,4,'Paraclinicos '!C2828&lt;50,3,'Paraclinicos '!C2828&lt;100,2,'Paraclinicos '!C2828&lt;150,1,'Paraclinicos '!C2828&gt;150,0)</f>
        <v/>
      </c>
      <c r="Q2893" t="str" cm="1">
        <f t="array" ref="Q2893">_xlfn.IFS('Paraclinicos '!O2828="","",'Paraclinicos '!O2828&lt;1.2,0,'Paraclinicos '!O2828&lt;2,1,'Paraclinicos '!O2828&lt;3.5,2,'Paraclinicos '!O2828&lt;5,3,'Paraclinicos '!O2828&gt;5,4)</f>
        <v/>
      </c>
      <c r="R2893" t="str" cm="1">
        <f t="array" ref="R2893">_xlfn.IFS('Paraclinicos '!J2828="","",'Paraclinicos '!J2828&lt;1.2,0,'Paraclinicos '!J2828&lt;2,1,'Paraclinicos '!J2828&lt;6,2,'Paraclinicos '!J2828&lt;12,3,'Paraclinicos '!J2828&gt;=12,4)</f>
        <v/>
      </c>
      <c r="S2893" t="str" cm="1">
        <f t="array" ref="S2893">_xlfn.IFS('Paraclinicos '!Y2828="","",'Paraclinicos '!Y2828&lt;70,1,'Paraclinicos '!Y2828&gt;=70,0)</f>
        <v/>
      </c>
      <c r="T2893" t="str" cm="1">
        <f t="array" ref="T2893">_xlfn.IFS('Paraclinicos '!W2828="","",'Paraclinicos '!W2828&lt;6,4,'Paraclinicos '!W2828&lt;10,3,'Paraclinicos '!W2828&lt;13,2,'Paraclinicos '!W2828&lt;15,1,'Paraclinicos '!W2828=15,0)</f>
        <v/>
      </c>
      <c r="U2893" s="54" t="str">
        <f t="shared" si="135"/>
        <v/>
      </c>
      <c r="V2893" t="str" cm="1">
        <f t="array" ref="V2893">_xlfn.IFS('Paraclinicos '!S2828="","",OR('Paraclinicos '!S2828&lt;=8,'Paraclinicos '!S2828&gt;=25),3,'Paraclinicos '!S2828&lt;12,1,'Paraclinicos '!S2828&lt;21,0,'Paraclinicos '!S2828&lt;25,2)</f>
        <v/>
      </c>
      <c r="W2893" t="str">
        <f>IFERROR(IF(INDEX('BD Demog para scores enalazar'!Y$2:'BD Demog para scores enalazar'!Y$3000,MATCH(Formulas!A2893,'BD Demog para scores enalazar'!A$2:'BD Demog para scores enalazar'!A$3000,0))=1,"SI","NO"),"")</f>
        <v/>
      </c>
      <c r="X2893" s="9" t="str">
        <f>IFERROR(IF(INDEX('BD Demog para scores enalazar'!AJ$2:'BD Demog para scores enalazar'!AJ$3000,MATCH(Formulas!A2893,'BD Demog para scores enalazar'!A$2:'BD Demog para scores enalazar'!A$3000,0))=1,"SI","NO"),"")</f>
        <v/>
      </c>
      <c r="Y2893" t="str" cm="1">
        <f t="array" ref="Y2893">IF(AND(W2893="NO",X2893="NO"),_xlfn.IFS('Paraclinicos '!K2828&lt;=91,3,'Paraclinicos '!K2828&lt;94,2,'Paraclinicos '!K2828&lt;96,1,'Paraclinicos '!K2828&gt;=96,0),"")</f>
        <v/>
      </c>
      <c r="Z2893" t="str" cm="1">
        <f t="array" ref="Z2893">IF(OR(W2893="SI",X2893="SI"),_xlfn.IFS(OR(AND('Paraclinicos '!K2829&lt;=83),AND('Paraclinicos '!K2829&gt;=97,AA2893=2)),3,OR(AND('Paraclinicos '!K2829&lt;=86),AND('Paraclinicos '!K2829&gt;=94,AA2893=2)),2,OR(AND('Paraclinicos '!K2829&lt;=88),AND('Paraclinicos '!K2829&gt;=92,AA2893=2)),1,OR(AND('Paraclinicos '!K2829&gt;=88,'Paraclinicos '!K2829&lt;=92),AND('Paraclinicos '!K2829&gt;=93,AA2893=0)),0),"")</f>
        <v/>
      </c>
      <c r="AA2893" t="str" cm="1">
        <f t="array" ref="AA2893">_xlfn.IFS('Paraclinicos '!E2828="","",'Paraclinicos '!E2828="Oxigeno",2,'Paraclinicos '!E2828="Aire",0)</f>
        <v/>
      </c>
    </row>
    <row r="2894" spans="1:27" x14ac:dyDescent="0.25">
      <c r="A2894">
        <f>'Paraclinicos '!A2829</f>
        <v>0</v>
      </c>
      <c r="B2894" s="3">
        <f>'Paraclinicos '!R2829</f>
        <v>0</v>
      </c>
      <c r="C2894" t="str" cm="1">
        <f t="array" ref="C2894">_xlfn.IFS('Paraclinicos '!Q2829="","",'Paraclinicos '!Q2829&gt;60,3,'Paraclinicos '!Q2829&lt;=60,1)</f>
        <v/>
      </c>
      <c r="D2894" t="str">
        <f>IFERROR(IF(INDEX('BD Demog para scores enalazar'!BC$2:BC$3000,MATCH(Formulas!A2894,'BD Demog para scores enalazar'!A$2:A$3000,0))=0,"SI","NO"),"")</f>
        <v/>
      </c>
      <c r="E2894" t="str" cm="1">
        <f t="array" ref="E2894">_xlfn.IFS(D2894="","",D2894="SI",4,D2894="NO",1)</f>
        <v/>
      </c>
      <c r="F2894" t="str" cm="1">
        <f t="array" ref="F2894">_xlfn.IFS('Paraclinicos '!B2829="","",'Paraclinicos '!B2829&gt;1,1,'Paraclinicos '!B2829&lt;=1,3)</f>
        <v/>
      </c>
      <c r="G2894" t="str" cm="1">
        <f t="array" ref="G2894">_xlfn.IFS('Paraclinicos '!D2829="","",AND('Paraclinicos '!D2829&gt;=250,'Paraclinicos '!D2829&lt;=500),2,'Paraclinicos '!D2829&gt;500,3,'Paraclinicos '!D2829&lt;250,1)</f>
        <v/>
      </c>
      <c r="H2894" s="50" t="str">
        <f t="shared" si="136"/>
        <v/>
      </c>
      <c r="I2894" t="str" cm="1">
        <f t="array" ref="I2894">_xlfn.IFS('Paraclinicos '!Q2829="","",'Paraclinicos '!Q2829&gt;=65,1,'Paraclinicos '!Q2829&lt;65,0)</f>
        <v/>
      </c>
      <c r="J2894" t="str" cm="1">
        <f t="array" ref="J2894">_xlfn.IFS('Paraclinicos '!I2829="","",'Paraclinicos '!I2829&gt;7,1,'Paraclinicos '!I2829&lt;=7,0)</f>
        <v/>
      </c>
      <c r="K2894" t="str" cm="1">
        <f t="array" ref="K2894">_xlfn.IFS('Paraclinicos '!W2829="","",'Paraclinicos '!W2829&lt;=8,1,'Paraclinicos '!W2829&gt;8,0)</f>
        <v/>
      </c>
      <c r="L2894" t="str" cm="1">
        <f t="array" ref="L2894">_xlfn.IFS('Paraclinicos '!S2829="","",'Paraclinicos '!S2829&gt;=30,1,'Paraclinicos '!S2829&lt;30,0)</f>
        <v/>
      </c>
      <c r="M2894" t="str" cm="1">
        <f t="array" ref="M2894">_xlfn.IFS(OR('Paraclinicos '!T2829="",'Paraclinicos '!U2829=""),"",OR('Paraclinicos '!T2829&lt;=90,'Paraclinicos '!U2829&lt;=60),1,OR('Paraclinicos '!T2829&gt;90,'Paraclinicos '!U2829&gt;60),0)</f>
        <v/>
      </c>
      <c r="N2894" s="45" t="str">
        <f t="shared" si="137"/>
        <v/>
      </c>
      <c r="O2894" t="str" cm="1">
        <f t="array" ref="O2894">_xlfn.IFS(OR('Paraclinicos '!M2829="",'Paraclinicos '!N2829="",'Paraclinicos '!N2829=0),"",'Paraclinicos '!M2829/'Paraclinicos '!N2829&lt;100,4,'Paraclinicos '!M2829/'Paraclinicos '!N2829&lt;200,3,'Paraclinicos '!M2829/'Paraclinicos '!N2829&lt;300,2,'Paraclinicos '!M2829/'Paraclinicos '!N2829&lt;400,1,'Paraclinicos '!M2829/'Paraclinicos '!N2829&gt;=400,0)</f>
        <v/>
      </c>
      <c r="P2894" t="str" cm="1">
        <f t="array" ref="P2894">_xlfn.IFS('Paraclinicos '!C2829="","",'Paraclinicos '!C2829&lt;20,4,'Paraclinicos '!C2829&lt;50,3,'Paraclinicos '!C2829&lt;100,2,'Paraclinicos '!C2829&lt;150,1,'Paraclinicos '!C2829&gt;150,0)</f>
        <v/>
      </c>
      <c r="Q2894" t="str" cm="1">
        <f t="array" ref="Q2894">_xlfn.IFS('Paraclinicos '!O2829="","",'Paraclinicos '!O2829&lt;1.2,0,'Paraclinicos '!O2829&lt;2,1,'Paraclinicos '!O2829&lt;3.5,2,'Paraclinicos '!O2829&lt;5,3,'Paraclinicos '!O2829&gt;5,4)</f>
        <v/>
      </c>
      <c r="R2894" t="str" cm="1">
        <f t="array" ref="R2894">_xlfn.IFS('Paraclinicos '!J2829="","",'Paraclinicos '!J2829&lt;1.2,0,'Paraclinicos '!J2829&lt;2,1,'Paraclinicos '!J2829&lt;6,2,'Paraclinicos '!J2829&lt;12,3,'Paraclinicos '!J2829&gt;=12,4)</f>
        <v/>
      </c>
      <c r="S2894" t="str" cm="1">
        <f t="array" ref="S2894">_xlfn.IFS('Paraclinicos '!Y2829="","",'Paraclinicos '!Y2829&lt;70,1,'Paraclinicos '!Y2829&gt;=70,0)</f>
        <v/>
      </c>
      <c r="T2894" t="str" cm="1">
        <f t="array" ref="T2894">_xlfn.IFS('Paraclinicos '!W2829="","",'Paraclinicos '!W2829&lt;6,4,'Paraclinicos '!W2829&lt;10,3,'Paraclinicos '!W2829&lt;13,2,'Paraclinicos '!W2829&lt;15,1,'Paraclinicos '!W2829=15,0)</f>
        <v/>
      </c>
      <c r="U2894" s="54" t="str">
        <f t="shared" si="135"/>
        <v/>
      </c>
      <c r="V2894" t="str" cm="1">
        <f t="array" ref="V2894">_xlfn.IFS('Paraclinicos '!S2829="","",OR('Paraclinicos '!S2829&lt;=8,'Paraclinicos '!S2829&gt;=25),3,'Paraclinicos '!S2829&lt;12,1,'Paraclinicos '!S2829&lt;21,0,'Paraclinicos '!S2829&lt;25,2)</f>
        <v/>
      </c>
      <c r="W2894" t="str">
        <f>IFERROR(IF(INDEX('BD Demog para scores enalazar'!Y$2:'BD Demog para scores enalazar'!Y$3000,MATCH(Formulas!A2894,'BD Demog para scores enalazar'!A$2:'BD Demog para scores enalazar'!A$3000,0))=1,"SI","NO"),"")</f>
        <v/>
      </c>
      <c r="X2894" s="9" t="str">
        <f>IFERROR(IF(INDEX('BD Demog para scores enalazar'!AJ$2:'BD Demog para scores enalazar'!AJ$3000,MATCH(Formulas!A2894,'BD Demog para scores enalazar'!A$2:'BD Demog para scores enalazar'!A$3000,0))=1,"SI","NO"),"")</f>
        <v/>
      </c>
      <c r="Y2894" t="str" cm="1">
        <f t="array" ref="Y2894">IF(AND(W2894="NO",X2894="NO"),_xlfn.IFS('Paraclinicos '!K2829&lt;=91,3,'Paraclinicos '!K2829&lt;94,2,'Paraclinicos '!K2829&lt;96,1,'Paraclinicos '!K2829&gt;=96,0),"")</f>
        <v/>
      </c>
      <c r="Z2894" t="str" cm="1">
        <f t="array" ref="Z2894">IF(OR(W2894="SI",X2894="SI"),_xlfn.IFS(OR(AND('Paraclinicos '!K2830&lt;=83),AND('Paraclinicos '!K2830&gt;=97,AA2894=2)),3,OR(AND('Paraclinicos '!K2830&lt;=86),AND('Paraclinicos '!K2830&gt;=94,AA2894=2)),2,OR(AND('Paraclinicos '!K2830&lt;=88),AND('Paraclinicos '!K2830&gt;=92,AA2894=2)),1,OR(AND('Paraclinicos '!K2830&gt;=88,'Paraclinicos '!K2830&lt;=92),AND('Paraclinicos '!K2830&gt;=93,AA2894=0)),0),"")</f>
        <v/>
      </c>
      <c r="AA2894" t="str" cm="1">
        <f t="array" ref="AA2894">_xlfn.IFS('Paraclinicos '!E2829="","",'Paraclinicos '!E2829="Oxigeno",2,'Paraclinicos '!E2829="Aire",0)</f>
        <v/>
      </c>
    </row>
    <row r="2895" spans="1:27" x14ac:dyDescent="0.25">
      <c r="A2895">
        <f>'Paraclinicos '!A2830</f>
        <v>0</v>
      </c>
      <c r="B2895" s="3">
        <f>'Paraclinicos '!R2830</f>
        <v>0</v>
      </c>
      <c r="C2895" t="str" cm="1">
        <f t="array" ref="C2895">_xlfn.IFS('Paraclinicos '!Q2830="","",'Paraclinicos '!Q2830&gt;60,3,'Paraclinicos '!Q2830&lt;=60,1)</f>
        <v/>
      </c>
      <c r="D2895" t="str">
        <f>IFERROR(IF(INDEX('BD Demog para scores enalazar'!BC$2:BC$3000,MATCH(Formulas!A2895,'BD Demog para scores enalazar'!A$2:A$3000,0))=0,"SI","NO"),"")</f>
        <v/>
      </c>
      <c r="E2895" t="str" cm="1">
        <f t="array" ref="E2895">_xlfn.IFS(D2895="","",D2895="SI",4,D2895="NO",1)</f>
        <v/>
      </c>
      <c r="F2895" t="str" cm="1">
        <f t="array" ref="F2895">_xlfn.IFS('Paraclinicos '!B2830="","",'Paraclinicos '!B2830&gt;1,1,'Paraclinicos '!B2830&lt;=1,3)</f>
        <v/>
      </c>
      <c r="G2895" t="str" cm="1">
        <f t="array" ref="G2895">_xlfn.IFS('Paraclinicos '!D2830="","",AND('Paraclinicos '!D2830&gt;=250,'Paraclinicos '!D2830&lt;=500),2,'Paraclinicos '!D2830&gt;500,3,'Paraclinicos '!D2830&lt;250,1)</f>
        <v/>
      </c>
      <c r="H2895" s="50" t="str">
        <f t="shared" si="136"/>
        <v/>
      </c>
      <c r="I2895" t="str" cm="1">
        <f t="array" ref="I2895">_xlfn.IFS('Paraclinicos '!Q2830="","",'Paraclinicos '!Q2830&gt;=65,1,'Paraclinicos '!Q2830&lt;65,0)</f>
        <v/>
      </c>
      <c r="J2895" t="str" cm="1">
        <f t="array" ref="J2895">_xlfn.IFS('Paraclinicos '!I2830="","",'Paraclinicos '!I2830&gt;7,1,'Paraclinicos '!I2830&lt;=7,0)</f>
        <v/>
      </c>
      <c r="K2895" t="str" cm="1">
        <f t="array" ref="K2895">_xlfn.IFS('Paraclinicos '!W2830="","",'Paraclinicos '!W2830&lt;=8,1,'Paraclinicos '!W2830&gt;8,0)</f>
        <v/>
      </c>
      <c r="L2895" t="str" cm="1">
        <f t="array" ref="L2895">_xlfn.IFS('Paraclinicos '!S2830="","",'Paraclinicos '!S2830&gt;=30,1,'Paraclinicos '!S2830&lt;30,0)</f>
        <v/>
      </c>
      <c r="M2895" t="str" cm="1">
        <f t="array" ref="M2895">_xlfn.IFS(OR('Paraclinicos '!T2830="",'Paraclinicos '!U2830=""),"",OR('Paraclinicos '!T2830&lt;=90,'Paraclinicos '!U2830&lt;=60),1,OR('Paraclinicos '!T2830&gt;90,'Paraclinicos '!U2830&gt;60),0)</f>
        <v/>
      </c>
      <c r="N2895" s="45" t="str">
        <f t="shared" si="137"/>
        <v/>
      </c>
      <c r="O2895" t="str" cm="1">
        <f t="array" ref="O2895">_xlfn.IFS(OR('Paraclinicos '!M2830="",'Paraclinicos '!N2830="",'Paraclinicos '!N2830=0),"",'Paraclinicos '!M2830/'Paraclinicos '!N2830&lt;100,4,'Paraclinicos '!M2830/'Paraclinicos '!N2830&lt;200,3,'Paraclinicos '!M2830/'Paraclinicos '!N2830&lt;300,2,'Paraclinicos '!M2830/'Paraclinicos '!N2830&lt;400,1,'Paraclinicos '!M2830/'Paraclinicos '!N2830&gt;=400,0)</f>
        <v/>
      </c>
      <c r="P2895" t="str" cm="1">
        <f t="array" ref="P2895">_xlfn.IFS('Paraclinicos '!C2830="","",'Paraclinicos '!C2830&lt;20,4,'Paraclinicos '!C2830&lt;50,3,'Paraclinicos '!C2830&lt;100,2,'Paraclinicos '!C2830&lt;150,1,'Paraclinicos '!C2830&gt;150,0)</f>
        <v/>
      </c>
      <c r="Q2895" t="str" cm="1">
        <f t="array" ref="Q2895">_xlfn.IFS('Paraclinicos '!O2830="","",'Paraclinicos '!O2830&lt;1.2,0,'Paraclinicos '!O2830&lt;2,1,'Paraclinicos '!O2830&lt;3.5,2,'Paraclinicos '!O2830&lt;5,3,'Paraclinicos '!O2830&gt;5,4)</f>
        <v/>
      </c>
      <c r="R2895" t="str" cm="1">
        <f t="array" ref="R2895">_xlfn.IFS('Paraclinicos '!J2830="","",'Paraclinicos '!J2830&lt;1.2,0,'Paraclinicos '!J2830&lt;2,1,'Paraclinicos '!J2830&lt;6,2,'Paraclinicos '!J2830&lt;12,3,'Paraclinicos '!J2830&gt;=12,4)</f>
        <v/>
      </c>
      <c r="S2895" t="str" cm="1">
        <f t="array" ref="S2895">_xlfn.IFS('Paraclinicos '!Y2830="","",'Paraclinicos '!Y2830&lt;70,1,'Paraclinicos '!Y2830&gt;=70,0)</f>
        <v/>
      </c>
      <c r="T2895" t="str" cm="1">
        <f t="array" ref="T2895">_xlfn.IFS('Paraclinicos '!W2830="","",'Paraclinicos '!W2830&lt;6,4,'Paraclinicos '!W2830&lt;10,3,'Paraclinicos '!W2830&lt;13,2,'Paraclinicos '!W2830&lt;15,1,'Paraclinicos '!W2830=15,0)</f>
        <v/>
      </c>
      <c r="U2895" s="54" t="str">
        <f t="shared" si="135"/>
        <v/>
      </c>
      <c r="V2895" t="str" cm="1">
        <f t="array" ref="V2895">_xlfn.IFS('Paraclinicos '!S2830="","",OR('Paraclinicos '!S2830&lt;=8,'Paraclinicos '!S2830&gt;=25),3,'Paraclinicos '!S2830&lt;12,1,'Paraclinicos '!S2830&lt;21,0,'Paraclinicos '!S2830&lt;25,2)</f>
        <v/>
      </c>
      <c r="W2895" t="str">
        <f>IFERROR(IF(INDEX('BD Demog para scores enalazar'!Y$2:'BD Demog para scores enalazar'!Y$3000,MATCH(Formulas!A2895,'BD Demog para scores enalazar'!A$2:'BD Demog para scores enalazar'!A$3000,0))=1,"SI","NO"),"")</f>
        <v/>
      </c>
      <c r="X2895" s="9" t="str">
        <f>IFERROR(IF(INDEX('BD Demog para scores enalazar'!AJ$2:'BD Demog para scores enalazar'!AJ$3000,MATCH(Formulas!A2895,'BD Demog para scores enalazar'!A$2:'BD Demog para scores enalazar'!A$3000,0))=1,"SI","NO"),"")</f>
        <v/>
      </c>
      <c r="Y2895" t="str" cm="1">
        <f t="array" ref="Y2895">IF(AND(W2895="NO",X2895="NO"),_xlfn.IFS('Paraclinicos '!K2830&lt;=91,3,'Paraclinicos '!K2830&lt;94,2,'Paraclinicos '!K2830&lt;96,1,'Paraclinicos '!K2830&gt;=96,0),"")</f>
        <v/>
      </c>
      <c r="Z2895" t="str" cm="1">
        <f t="array" ref="Z2895">IF(OR(W2895="SI",X2895="SI"),_xlfn.IFS(OR(AND('Paraclinicos '!K2831&lt;=83),AND('Paraclinicos '!K2831&gt;=97,AA2895=2)),3,OR(AND('Paraclinicos '!K2831&lt;=86),AND('Paraclinicos '!K2831&gt;=94,AA2895=2)),2,OR(AND('Paraclinicos '!K2831&lt;=88),AND('Paraclinicos '!K2831&gt;=92,AA2895=2)),1,OR(AND('Paraclinicos '!K2831&gt;=88,'Paraclinicos '!K2831&lt;=92),AND('Paraclinicos '!K2831&gt;=93,AA2895=0)),0),"")</f>
        <v/>
      </c>
      <c r="AA2895" t="str" cm="1">
        <f t="array" ref="AA2895">_xlfn.IFS('Paraclinicos '!E2830="","",'Paraclinicos '!E2830="Oxigeno",2,'Paraclinicos '!E2830="Aire",0)</f>
        <v/>
      </c>
    </row>
    <row r="2896" spans="1:27" x14ac:dyDescent="0.25">
      <c r="A2896">
        <f>'Paraclinicos '!A2831</f>
        <v>0</v>
      </c>
      <c r="B2896" s="3">
        <f>'Paraclinicos '!R2831</f>
        <v>0</v>
      </c>
      <c r="C2896" t="str" cm="1">
        <f t="array" ref="C2896">_xlfn.IFS('Paraclinicos '!Q2831="","",'Paraclinicos '!Q2831&gt;60,3,'Paraclinicos '!Q2831&lt;=60,1)</f>
        <v/>
      </c>
      <c r="D2896" t="str">
        <f>IFERROR(IF(INDEX('BD Demog para scores enalazar'!BC$2:BC$3000,MATCH(Formulas!A2896,'BD Demog para scores enalazar'!A$2:A$3000,0))=0,"SI","NO"),"")</f>
        <v/>
      </c>
      <c r="E2896" t="str" cm="1">
        <f t="array" ref="E2896">_xlfn.IFS(D2896="","",D2896="SI",4,D2896="NO",1)</f>
        <v/>
      </c>
      <c r="F2896" t="str" cm="1">
        <f t="array" ref="F2896">_xlfn.IFS('Paraclinicos '!B2831="","",'Paraclinicos '!B2831&gt;1,1,'Paraclinicos '!B2831&lt;=1,3)</f>
        <v/>
      </c>
      <c r="G2896" t="str" cm="1">
        <f t="array" ref="G2896">_xlfn.IFS('Paraclinicos '!D2831="","",AND('Paraclinicos '!D2831&gt;=250,'Paraclinicos '!D2831&lt;=500),2,'Paraclinicos '!D2831&gt;500,3,'Paraclinicos '!D2831&lt;250,1)</f>
        <v/>
      </c>
      <c r="H2896" s="50" t="str">
        <f t="shared" si="136"/>
        <v/>
      </c>
      <c r="I2896" t="str" cm="1">
        <f t="array" ref="I2896">_xlfn.IFS('Paraclinicos '!Q2831="","",'Paraclinicos '!Q2831&gt;=65,1,'Paraclinicos '!Q2831&lt;65,0)</f>
        <v/>
      </c>
      <c r="J2896" t="str" cm="1">
        <f t="array" ref="J2896">_xlfn.IFS('Paraclinicos '!I2831="","",'Paraclinicos '!I2831&gt;7,1,'Paraclinicos '!I2831&lt;=7,0)</f>
        <v/>
      </c>
      <c r="K2896" t="str" cm="1">
        <f t="array" ref="K2896">_xlfn.IFS('Paraclinicos '!W2831="","",'Paraclinicos '!W2831&lt;=8,1,'Paraclinicos '!W2831&gt;8,0)</f>
        <v/>
      </c>
      <c r="L2896" t="str" cm="1">
        <f t="array" ref="L2896">_xlfn.IFS('Paraclinicos '!S2831="","",'Paraclinicos '!S2831&gt;=30,1,'Paraclinicos '!S2831&lt;30,0)</f>
        <v/>
      </c>
      <c r="M2896" t="str" cm="1">
        <f t="array" ref="M2896">_xlfn.IFS(OR('Paraclinicos '!T2831="",'Paraclinicos '!U2831=""),"",OR('Paraclinicos '!T2831&lt;=90,'Paraclinicos '!U2831&lt;=60),1,OR('Paraclinicos '!T2831&gt;90,'Paraclinicos '!U2831&gt;60),0)</f>
        <v/>
      </c>
      <c r="N2896" s="45" t="str">
        <f t="shared" si="137"/>
        <v/>
      </c>
      <c r="O2896" t="str" cm="1">
        <f t="array" ref="O2896">_xlfn.IFS(OR('Paraclinicos '!M2831="",'Paraclinicos '!N2831="",'Paraclinicos '!N2831=0),"",'Paraclinicos '!M2831/'Paraclinicos '!N2831&lt;100,4,'Paraclinicos '!M2831/'Paraclinicos '!N2831&lt;200,3,'Paraclinicos '!M2831/'Paraclinicos '!N2831&lt;300,2,'Paraclinicos '!M2831/'Paraclinicos '!N2831&lt;400,1,'Paraclinicos '!M2831/'Paraclinicos '!N2831&gt;=400,0)</f>
        <v/>
      </c>
      <c r="P2896" t="str" cm="1">
        <f t="array" ref="P2896">_xlfn.IFS('Paraclinicos '!C2831="","",'Paraclinicos '!C2831&lt;20,4,'Paraclinicos '!C2831&lt;50,3,'Paraclinicos '!C2831&lt;100,2,'Paraclinicos '!C2831&lt;150,1,'Paraclinicos '!C2831&gt;150,0)</f>
        <v/>
      </c>
      <c r="Q2896" t="str" cm="1">
        <f t="array" ref="Q2896">_xlfn.IFS('Paraclinicos '!O2831="","",'Paraclinicos '!O2831&lt;1.2,0,'Paraclinicos '!O2831&lt;2,1,'Paraclinicos '!O2831&lt;3.5,2,'Paraclinicos '!O2831&lt;5,3,'Paraclinicos '!O2831&gt;5,4)</f>
        <v/>
      </c>
      <c r="R2896" t="str" cm="1">
        <f t="array" ref="R2896">_xlfn.IFS('Paraclinicos '!J2831="","",'Paraclinicos '!J2831&lt;1.2,0,'Paraclinicos '!J2831&lt;2,1,'Paraclinicos '!J2831&lt;6,2,'Paraclinicos '!J2831&lt;12,3,'Paraclinicos '!J2831&gt;=12,4)</f>
        <v/>
      </c>
      <c r="S2896" t="str" cm="1">
        <f t="array" ref="S2896">_xlfn.IFS('Paraclinicos '!Y2831="","",'Paraclinicos '!Y2831&lt;70,1,'Paraclinicos '!Y2831&gt;=70,0)</f>
        <v/>
      </c>
      <c r="T2896" t="str" cm="1">
        <f t="array" ref="T2896">_xlfn.IFS('Paraclinicos '!W2831="","",'Paraclinicos '!W2831&lt;6,4,'Paraclinicos '!W2831&lt;10,3,'Paraclinicos '!W2831&lt;13,2,'Paraclinicos '!W2831&lt;15,1,'Paraclinicos '!W2831=15,0)</f>
        <v/>
      </c>
      <c r="U2896" s="54" t="str">
        <f t="shared" si="135"/>
        <v/>
      </c>
      <c r="V2896" t="str" cm="1">
        <f t="array" ref="V2896">_xlfn.IFS('Paraclinicos '!S2831="","",OR('Paraclinicos '!S2831&lt;=8,'Paraclinicos '!S2831&gt;=25),3,'Paraclinicos '!S2831&lt;12,1,'Paraclinicos '!S2831&lt;21,0,'Paraclinicos '!S2831&lt;25,2)</f>
        <v/>
      </c>
      <c r="W2896" t="str">
        <f>IFERROR(IF(INDEX('BD Demog para scores enalazar'!Y$2:'BD Demog para scores enalazar'!Y$3000,MATCH(Formulas!A2896,'BD Demog para scores enalazar'!A$2:'BD Demog para scores enalazar'!A$3000,0))=1,"SI","NO"),"")</f>
        <v/>
      </c>
      <c r="X2896" s="9" t="str">
        <f>IFERROR(IF(INDEX('BD Demog para scores enalazar'!AJ$2:'BD Demog para scores enalazar'!AJ$3000,MATCH(Formulas!A2896,'BD Demog para scores enalazar'!A$2:'BD Demog para scores enalazar'!A$3000,0))=1,"SI","NO"),"")</f>
        <v/>
      </c>
      <c r="Y2896" t="str" cm="1">
        <f t="array" ref="Y2896">IF(AND(W2896="NO",X2896="NO"),_xlfn.IFS('Paraclinicos '!K2831&lt;=91,3,'Paraclinicos '!K2831&lt;94,2,'Paraclinicos '!K2831&lt;96,1,'Paraclinicos '!K2831&gt;=96,0),"")</f>
        <v/>
      </c>
      <c r="Z2896" t="str" cm="1">
        <f t="array" ref="Z2896">IF(OR(W2896="SI",X2896="SI"),_xlfn.IFS(OR(AND('Paraclinicos '!K2832&lt;=83),AND('Paraclinicos '!K2832&gt;=97,AA2896=2)),3,OR(AND('Paraclinicos '!K2832&lt;=86),AND('Paraclinicos '!K2832&gt;=94,AA2896=2)),2,OR(AND('Paraclinicos '!K2832&lt;=88),AND('Paraclinicos '!K2832&gt;=92,AA2896=2)),1,OR(AND('Paraclinicos '!K2832&gt;=88,'Paraclinicos '!K2832&lt;=92),AND('Paraclinicos '!K2832&gt;=93,AA2896=0)),0),"")</f>
        <v/>
      </c>
      <c r="AA2896" t="str" cm="1">
        <f t="array" ref="AA2896">_xlfn.IFS('Paraclinicos '!E2831="","",'Paraclinicos '!E2831="Oxigeno",2,'Paraclinicos '!E2831="Aire",0)</f>
        <v/>
      </c>
    </row>
    <row r="2897" spans="1:27" x14ac:dyDescent="0.25">
      <c r="A2897">
        <f>'Paraclinicos '!A2832</f>
        <v>0</v>
      </c>
      <c r="B2897" s="3">
        <f>'Paraclinicos '!R2832</f>
        <v>0</v>
      </c>
      <c r="C2897" t="str" cm="1">
        <f t="array" ref="C2897">_xlfn.IFS('Paraclinicos '!Q2832="","",'Paraclinicos '!Q2832&gt;60,3,'Paraclinicos '!Q2832&lt;=60,1)</f>
        <v/>
      </c>
      <c r="D2897" t="str">
        <f>IFERROR(IF(INDEX('BD Demog para scores enalazar'!BC$2:BC$3000,MATCH(Formulas!A2897,'BD Demog para scores enalazar'!A$2:A$3000,0))=0,"SI","NO"),"")</f>
        <v/>
      </c>
      <c r="E2897" t="str" cm="1">
        <f t="array" ref="E2897">_xlfn.IFS(D2897="","",D2897="SI",4,D2897="NO",1)</f>
        <v/>
      </c>
      <c r="F2897" t="str" cm="1">
        <f t="array" ref="F2897">_xlfn.IFS('Paraclinicos '!B2832="","",'Paraclinicos '!B2832&gt;1,1,'Paraclinicos '!B2832&lt;=1,3)</f>
        <v/>
      </c>
      <c r="G2897" t="str" cm="1">
        <f t="array" ref="G2897">_xlfn.IFS('Paraclinicos '!D2832="","",AND('Paraclinicos '!D2832&gt;=250,'Paraclinicos '!D2832&lt;=500),2,'Paraclinicos '!D2832&gt;500,3,'Paraclinicos '!D2832&lt;250,1)</f>
        <v/>
      </c>
      <c r="H2897" s="50" t="str">
        <f t="shared" si="136"/>
        <v/>
      </c>
      <c r="I2897" t="str" cm="1">
        <f t="array" ref="I2897">_xlfn.IFS('Paraclinicos '!Q2832="","",'Paraclinicos '!Q2832&gt;=65,1,'Paraclinicos '!Q2832&lt;65,0)</f>
        <v/>
      </c>
      <c r="J2897" t="str" cm="1">
        <f t="array" ref="J2897">_xlfn.IFS('Paraclinicos '!I2832="","",'Paraclinicos '!I2832&gt;7,1,'Paraclinicos '!I2832&lt;=7,0)</f>
        <v/>
      </c>
      <c r="K2897" t="str" cm="1">
        <f t="array" ref="K2897">_xlfn.IFS('Paraclinicos '!W2832="","",'Paraclinicos '!W2832&lt;=8,1,'Paraclinicos '!W2832&gt;8,0)</f>
        <v/>
      </c>
      <c r="L2897" t="str" cm="1">
        <f t="array" ref="L2897">_xlfn.IFS('Paraclinicos '!S2832="","",'Paraclinicos '!S2832&gt;=30,1,'Paraclinicos '!S2832&lt;30,0)</f>
        <v/>
      </c>
      <c r="M2897" t="str" cm="1">
        <f t="array" ref="M2897">_xlfn.IFS(OR('Paraclinicos '!T2832="",'Paraclinicos '!U2832=""),"",OR('Paraclinicos '!T2832&lt;=90,'Paraclinicos '!U2832&lt;=60),1,OR('Paraclinicos '!T2832&gt;90,'Paraclinicos '!U2832&gt;60),0)</f>
        <v/>
      </c>
      <c r="N2897" s="45" t="str">
        <f t="shared" si="137"/>
        <v/>
      </c>
      <c r="O2897" t="str" cm="1">
        <f t="array" ref="O2897">_xlfn.IFS(OR('Paraclinicos '!M2832="",'Paraclinicos '!N2832="",'Paraclinicos '!N2832=0),"",'Paraclinicos '!M2832/'Paraclinicos '!N2832&lt;100,4,'Paraclinicos '!M2832/'Paraclinicos '!N2832&lt;200,3,'Paraclinicos '!M2832/'Paraclinicos '!N2832&lt;300,2,'Paraclinicos '!M2832/'Paraclinicos '!N2832&lt;400,1,'Paraclinicos '!M2832/'Paraclinicos '!N2832&gt;=400,0)</f>
        <v/>
      </c>
      <c r="P2897" t="str" cm="1">
        <f t="array" ref="P2897">_xlfn.IFS('Paraclinicos '!C2832="","",'Paraclinicos '!C2832&lt;20,4,'Paraclinicos '!C2832&lt;50,3,'Paraclinicos '!C2832&lt;100,2,'Paraclinicos '!C2832&lt;150,1,'Paraclinicos '!C2832&gt;150,0)</f>
        <v/>
      </c>
      <c r="Q2897" t="str" cm="1">
        <f t="array" ref="Q2897">_xlfn.IFS('Paraclinicos '!O2832="","",'Paraclinicos '!O2832&lt;1.2,0,'Paraclinicos '!O2832&lt;2,1,'Paraclinicos '!O2832&lt;3.5,2,'Paraclinicos '!O2832&lt;5,3,'Paraclinicos '!O2832&gt;5,4)</f>
        <v/>
      </c>
      <c r="R2897" t="str" cm="1">
        <f t="array" ref="R2897">_xlfn.IFS('Paraclinicos '!J2832="","",'Paraclinicos '!J2832&lt;1.2,0,'Paraclinicos '!J2832&lt;2,1,'Paraclinicos '!J2832&lt;6,2,'Paraclinicos '!J2832&lt;12,3,'Paraclinicos '!J2832&gt;=12,4)</f>
        <v/>
      </c>
      <c r="S2897" t="str" cm="1">
        <f t="array" ref="S2897">_xlfn.IFS('Paraclinicos '!Y2832="","",'Paraclinicos '!Y2832&lt;70,1,'Paraclinicos '!Y2832&gt;=70,0)</f>
        <v/>
      </c>
      <c r="T2897" t="str" cm="1">
        <f t="array" ref="T2897">_xlfn.IFS('Paraclinicos '!W2832="","",'Paraclinicos '!W2832&lt;6,4,'Paraclinicos '!W2832&lt;10,3,'Paraclinicos '!W2832&lt;13,2,'Paraclinicos '!W2832&lt;15,1,'Paraclinicos '!W2832=15,0)</f>
        <v/>
      </c>
      <c r="U2897" s="54" t="str">
        <f t="shared" si="135"/>
        <v/>
      </c>
      <c r="V2897" t="str" cm="1">
        <f t="array" ref="V2897">_xlfn.IFS('Paraclinicos '!S2832="","",OR('Paraclinicos '!S2832&lt;=8,'Paraclinicos '!S2832&gt;=25),3,'Paraclinicos '!S2832&lt;12,1,'Paraclinicos '!S2832&lt;21,0,'Paraclinicos '!S2832&lt;25,2)</f>
        <v/>
      </c>
      <c r="W2897" t="str">
        <f>IFERROR(IF(INDEX('BD Demog para scores enalazar'!Y$2:'BD Demog para scores enalazar'!Y$3000,MATCH(Formulas!A2897,'BD Demog para scores enalazar'!A$2:'BD Demog para scores enalazar'!A$3000,0))=1,"SI","NO"),"")</f>
        <v/>
      </c>
      <c r="X2897" s="9" t="str">
        <f>IFERROR(IF(INDEX('BD Demog para scores enalazar'!AJ$2:'BD Demog para scores enalazar'!AJ$3000,MATCH(Formulas!A2897,'BD Demog para scores enalazar'!A$2:'BD Demog para scores enalazar'!A$3000,0))=1,"SI","NO"),"")</f>
        <v/>
      </c>
      <c r="Y2897" t="str" cm="1">
        <f t="array" ref="Y2897">IF(AND(W2897="NO",X2897="NO"),_xlfn.IFS('Paraclinicos '!K2832&lt;=91,3,'Paraclinicos '!K2832&lt;94,2,'Paraclinicos '!K2832&lt;96,1,'Paraclinicos '!K2832&gt;=96,0),"")</f>
        <v/>
      </c>
      <c r="Z2897" t="str" cm="1">
        <f t="array" ref="Z2897">IF(OR(W2897="SI",X2897="SI"),_xlfn.IFS(OR(AND('Paraclinicos '!K2833&lt;=83),AND('Paraclinicos '!K2833&gt;=97,AA2897=2)),3,OR(AND('Paraclinicos '!K2833&lt;=86),AND('Paraclinicos '!K2833&gt;=94,AA2897=2)),2,OR(AND('Paraclinicos '!K2833&lt;=88),AND('Paraclinicos '!K2833&gt;=92,AA2897=2)),1,OR(AND('Paraclinicos '!K2833&gt;=88,'Paraclinicos '!K2833&lt;=92),AND('Paraclinicos '!K2833&gt;=93,AA2897=0)),0),"")</f>
        <v/>
      </c>
      <c r="AA2897" t="str" cm="1">
        <f t="array" ref="AA2897">_xlfn.IFS('Paraclinicos '!E2832="","",'Paraclinicos '!E2832="Oxigeno",2,'Paraclinicos '!E2832="Aire",0)</f>
        <v/>
      </c>
    </row>
    <row r="2898" spans="1:27" x14ac:dyDescent="0.25">
      <c r="A2898">
        <f>'Paraclinicos '!A2833</f>
        <v>0</v>
      </c>
      <c r="B2898" s="3">
        <f>'Paraclinicos '!R2833</f>
        <v>0</v>
      </c>
      <c r="C2898" t="str" cm="1">
        <f t="array" ref="C2898">_xlfn.IFS('Paraclinicos '!Q2833="","",'Paraclinicos '!Q2833&gt;60,3,'Paraclinicos '!Q2833&lt;=60,1)</f>
        <v/>
      </c>
      <c r="D2898" t="str">
        <f>IFERROR(IF(INDEX('BD Demog para scores enalazar'!BC$2:BC$3000,MATCH(Formulas!A2898,'BD Demog para scores enalazar'!A$2:A$3000,0))=0,"SI","NO"),"")</f>
        <v/>
      </c>
      <c r="E2898" t="str" cm="1">
        <f t="array" ref="E2898">_xlfn.IFS(D2898="","",D2898="SI",4,D2898="NO",1)</f>
        <v/>
      </c>
      <c r="F2898" t="str" cm="1">
        <f t="array" ref="F2898">_xlfn.IFS('Paraclinicos '!B2833="","",'Paraclinicos '!B2833&gt;1,1,'Paraclinicos '!B2833&lt;=1,3)</f>
        <v/>
      </c>
      <c r="G2898" t="str" cm="1">
        <f t="array" ref="G2898">_xlfn.IFS('Paraclinicos '!D2833="","",AND('Paraclinicos '!D2833&gt;=250,'Paraclinicos '!D2833&lt;=500),2,'Paraclinicos '!D2833&gt;500,3,'Paraclinicos '!D2833&lt;250,1)</f>
        <v/>
      </c>
      <c r="H2898" s="50" t="str">
        <f t="shared" si="136"/>
        <v/>
      </c>
      <c r="I2898" t="str" cm="1">
        <f t="array" ref="I2898">_xlfn.IFS('Paraclinicos '!Q2833="","",'Paraclinicos '!Q2833&gt;=65,1,'Paraclinicos '!Q2833&lt;65,0)</f>
        <v/>
      </c>
      <c r="J2898" t="str" cm="1">
        <f t="array" ref="J2898">_xlfn.IFS('Paraclinicos '!I2833="","",'Paraclinicos '!I2833&gt;7,1,'Paraclinicos '!I2833&lt;=7,0)</f>
        <v/>
      </c>
      <c r="K2898" t="str" cm="1">
        <f t="array" ref="K2898">_xlfn.IFS('Paraclinicos '!W2833="","",'Paraclinicos '!W2833&lt;=8,1,'Paraclinicos '!W2833&gt;8,0)</f>
        <v/>
      </c>
      <c r="L2898" t="str" cm="1">
        <f t="array" ref="L2898">_xlfn.IFS('Paraclinicos '!S2833="","",'Paraclinicos '!S2833&gt;=30,1,'Paraclinicos '!S2833&lt;30,0)</f>
        <v/>
      </c>
      <c r="M2898" t="str" cm="1">
        <f t="array" ref="M2898">_xlfn.IFS(OR('Paraclinicos '!T2833="",'Paraclinicos '!U2833=""),"",OR('Paraclinicos '!T2833&lt;=90,'Paraclinicos '!U2833&lt;=60),1,OR('Paraclinicos '!T2833&gt;90,'Paraclinicos '!U2833&gt;60),0)</f>
        <v/>
      </c>
      <c r="N2898" s="45" t="str">
        <f t="shared" si="137"/>
        <v/>
      </c>
      <c r="O2898" t="str" cm="1">
        <f t="array" ref="O2898">_xlfn.IFS(OR('Paraclinicos '!M2833="",'Paraclinicos '!N2833="",'Paraclinicos '!N2833=0),"",'Paraclinicos '!M2833/'Paraclinicos '!N2833&lt;100,4,'Paraclinicos '!M2833/'Paraclinicos '!N2833&lt;200,3,'Paraclinicos '!M2833/'Paraclinicos '!N2833&lt;300,2,'Paraclinicos '!M2833/'Paraclinicos '!N2833&lt;400,1,'Paraclinicos '!M2833/'Paraclinicos '!N2833&gt;=400,0)</f>
        <v/>
      </c>
      <c r="P2898" t="str" cm="1">
        <f t="array" ref="P2898">_xlfn.IFS('Paraclinicos '!C2833="","",'Paraclinicos '!C2833&lt;20,4,'Paraclinicos '!C2833&lt;50,3,'Paraclinicos '!C2833&lt;100,2,'Paraclinicos '!C2833&lt;150,1,'Paraclinicos '!C2833&gt;150,0)</f>
        <v/>
      </c>
      <c r="Q2898" t="str" cm="1">
        <f t="array" ref="Q2898">_xlfn.IFS('Paraclinicos '!O2833="","",'Paraclinicos '!O2833&lt;1.2,0,'Paraclinicos '!O2833&lt;2,1,'Paraclinicos '!O2833&lt;3.5,2,'Paraclinicos '!O2833&lt;5,3,'Paraclinicos '!O2833&gt;5,4)</f>
        <v/>
      </c>
      <c r="R2898" t="str" cm="1">
        <f t="array" ref="R2898">_xlfn.IFS('Paraclinicos '!J2833="","",'Paraclinicos '!J2833&lt;1.2,0,'Paraclinicos '!J2833&lt;2,1,'Paraclinicos '!J2833&lt;6,2,'Paraclinicos '!J2833&lt;12,3,'Paraclinicos '!J2833&gt;=12,4)</f>
        <v/>
      </c>
      <c r="S2898" t="str" cm="1">
        <f t="array" ref="S2898">_xlfn.IFS('Paraclinicos '!Y2833="","",'Paraclinicos '!Y2833&lt;70,1,'Paraclinicos '!Y2833&gt;=70,0)</f>
        <v/>
      </c>
      <c r="T2898" t="str" cm="1">
        <f t="array" ref="T2898">_xlfn.IFS('Paraclinicos '!W2833="","",'Paraclinicos '!W2833&lt;6,4,'Paraclinicos '!W2833&lt;10,3,'Paraclinicos '!W2833&lt;13,2,'Paraclinicos '!W2833&lt;15,1,'Paraclinicos '!W2833=15,0)</f>
        <v/>
      </c>
      <c r="U2898" s="54" t="str">
        <f t="shared" si="135"/>
        <v/>
      </c>
      <c r="V2898" t="str" cm="1">
        <f t="array" ref="V2898">_xlfn.IFS('Paraclinicos '!S2833="","",OR('Paraclinicos '!S2833&lt;=8,'Paraclinicos '!S2833&gt;=25),3,'Paraclinicos '!S2833&lt;12,1,'Paraclinicos '!S2833&lt;21,0,'Paraclinicos '!S2833&lt;25,2)</f>
        <v/>
      </c>
      <c r="W2898" t="str">
        <f>IFERROR(IF(INDEX('BD Demog para scores enalazar'!Y$2:'BD Demog para scores enalazar'!Y$3000,MATCH(Formulas!A2898,'BD Demog para scores enalazar'!A$2:'BD Demog para scores enalazar'!A$3000,0))=1,"SI","NO"),"")</f>
        <v/>
      </c>
      <c r="X2898" s="9" t="str">
        <f>IFERROR(IF(INDEX('BD Demog para scores enalazar'!AJ$2:'BD Demog para scores enalazar'!AJ$3000,MATCH(Formulas!A2898,'BD Demog para scores enalazar'!A$2:'BD Demog para scores enalazar'!A$3000,0))=1,"SI","NO"),"")</f>
        <v/>
      </c>
      <c r="Y2898" t="str" cm="1">
        <f t="array" ref="Y2898">IF(AND(W2898="NO",X2898="NO"),_xlfn.IFS('Paraclinicos '!K2833&lt;=91,3,'Paraclinicos '!K2833&lt;94,2,'Paraclinicos '!K2833&lt;96,1,'Paraclinicos '!K2833&gt;=96,0),"")</f>
        <v/>
      </c>
      <c r="Z2898" t="str" cm="1">
        <f t="array" ref="Z2898">IF(OR(W2898="SI",X2898="SI"),_xlfn.IFS(OR(AND('Paraclinicos '!K2834&lt;=83),AND('Paraclinicos '!K2834&gt;=97,AA2898=2)),3,OR(AND('Paraclinicos '!K2834&lt;=86),AND('Paraclinicos '!K2834&gt;=94,AA2898=2)),2,OR(AND('Paraclinicos '!K2834&lt;=88),AND('Paraclinicos '!K2834&gt;=92,AA2898=2)),1,OR(AND('Paraclinicos '!K2834&gt;=88,'Paraclinicos '!K2834&lt;=92),AND('Paraclinicos '!K2834&gt;=93,AA2898=0)),0),"")</f>
        <v/>
      </c>
      <c r="AA2898" t="str" cm="1">
        <f t="array" ref="AA2898">_xlfn.IFS('Paraclinicos '!E2833="","",'Paraclinicos '!E2833="Oxigeno",2,'Paraclinicos '!E2833="Aire",0)</f>
        <v/>
      </c>
    </row>
    <row r="2899" spans="1:27" x14ac:dyDescent="0.25">
      <c r="A2899">
        <f>'Paraclinicos '!A2834</f>
        <v>0</v>
      </c>
      <c r="B2899" s="3">
        <f>'Paraclinicos '!R2834</f>
        <v>0</v>
      </c>
      <c r="C2899" t="str" cm="1">
        <f t="array" ref="C2899">_xlfn.IFS('Paraclinicos '!Q2834="","",'Paraclinicos '!Q2834&gt;60,3,'Paraclinicos '!Q2834&lt;=60,1)</f>
        <v/>
      </c>
      <c r="D2899" t="str">
        <f>IFERROR(IF(INDEX('BD Demog para scores enalazar'!BC$2:BC$3000,MATCH(Formulas!A2899,'BD Demog para scores enalazar'!A$2:A$3000,0))=0,"SI","NO"),"")</f>
        <v/>
      </c>
      <c r="E2899" t="str" cm="1">
        <f t="array" ref="E2899">_xlfn.IFS(D2899="","",D2899="SI",4,D2899="NO",1)</f>
        <v/>
      </c>
      <c r="F2899" t="str" cm="1">
        <f t="array" ref="F2899">_xlfn.IFS('Paraclinicos '!B2834="","",'Paraclinicos '!B2834&gt;1,1,'Paraclinicos '!B2834&lt;=1,3)</f>
        <v/>
      </c>
      <c r="G2899" t="str" cm="1">
        <f t="array" ref="G2899">_xlfn.IFS('Paraclinicos '!D2834="","",AND('Paraclinicos '!D2834&gt;=250,'Paraclinicos '!D2834&lt;=500),2,'Paraclinicos '!D2834&gt;500,3,'Paraclinicos '!D2834&lt;250,1)</f>
        <v/>
      </c>
      <c r="H2899" s="50" t="str">
        <f t="shared" si="136"/>
        <v/>
      </c>
      <c r="I2899" t="str" cm="1">
        <f t="array" ref="I2899">_xlfn.IFS('Paraclinicos '!Q2834="","",'Paraclinicos '!Q2834&gt;=65,1,'Paraclinicos '!Q2834&lt;65,0)</f>
        <v/>
      </c>
      <c r="J2899" t="str" cm="1">
        <f t="array" ref="J2899">_xlfn.IFS('Paraclinicos '!I2834="","",'Paraclinicos '!I2834&gt;7,1,'Paraclinicos '!I2834&lt;=7,0)</f>
        <v/>
      </c>
      <c r="K2899" t="str" cm="1">
        <f t="array" ref="K2899">_xlfn.IFS('Paraclinicos '!W2834="","",'Paraclinicos '!W2834&lt;=8,1,'Paraclinicos '!W2834&gt;8,0)</f>
        <v/>
      </c>
      <c r="L2899" t="str" cm="1">
        <f t="array" ref="L2899">_xlfn.IFS('Paraclinicos '!S2834="","",'Paraclinicos '!S2834&gt;=30,1,'Paraclinicos '!S2834&lt;30,0)</f>
        <v/>
      </c>
      <c r="M2899" t="str" cm="1">
        <f t="array" ref="M2899">_xlfn.IFS(OR('Paraclinicos '!T2834="",'Paraclinicos '!U2834=""),"",OR('Paraclinicos '!T2834&lt;=90,'Paraclinicos '!U2834&lt;=60),1,OR('Paraclinicos '!T2834&gt;90,'Paraclinicos '!U2834&gt;60),0)</f>
        <v/>
      </c>
      <c r="N2899" s="45" t="str">
        <f t="shared" si="137"/>
        <v/>
      </c>
      <c r="O2899" t="str" cm="1">
        <f t="array" ref="O2899">_xlfn.IFS(OR('Paraclinicos '!M2834="",'Paraclinicos '!N2834="",'Paraclinicos '!N2834=0),"",'Paraclinicos '!M2834/'Paraclinicos '!N2834&lt;100,4,'Paraclinicos '!M2834/'Paraclinicos '!N2834&lt;200,3,'Paraclinicos '!M2834/'Paraclinicos '!N2834&lt;300,2,'Paraclinicos '!M2834/'Paraclinicos '!N2834&lt;400,1,'Paraclinicos '!M2834/'Paraclinicos '!N2834&gt;=400,0)</f>
        <v/>
      </c>
      <c r="P2899" t="str" cm="1">
        <f t="array" ref="P2899">_xlfn.IFS('Paraclinicos '!C2834="","",'Paraclinicos '!C2834&lt;20,4,'Paraclinicos '!C2834&lt;50,3,'Paraclinicos '!C2834&lt;100,2,'Paraclinicos '!C2834&lt;150,1,'Paraclinicos '!C2834&gt;150,0)</f>
        <v/>
      </c>
      <c r="Q2899" t="str" cm="1">
        <f t="array" ref="Q2899">_xlfn.IFS('Paraclinicos '!O2834="","",'Paraclinicos '!O2834&lt;1.2,0,'Paraclinicos '!O2834&lt;2,1,'Paraclinicos '!O2834&lt;3.5,2,'Paraclinicos '!O2834&lt;5,3,'Paraclinicos '!O2834&gt;5,4)</f>
        <v/>
      </c>
      <c r="R2899" t="str" cm="1">
        <f t="array" ref="R2899">_xlfn.IFS('Paraclinicos '!J2834="","",'Paraclinicos '!J2834&lt;1.2,0,'Paraclinicos '!J2834&lt;2,1,'Paraclinicos '!J2834&lt;6,2,'Paraclinicos '!J2834&lt;12,3,'Paraclinicos '!J2834&gt;=12,4)</f>
        <v/>
      </c>
      <c r="S2899" t="str" cm="1">
        <f t="array" ref="S2899">_xlfn.IFS('Paraclinicos '!Y2834="","",'Paraclinicos '!Y2834&lt;70,1,'Paraclinicos '!Y2834&gt;=70,0)</f>
        <v/>
      </c>
      <c r="T2899" t="str" cm="1">
        <f t="array" ref="T2899">_xlfn.IFS('Paraclinicos '!W2834="","",'Paraclinicos '!W2834&lt;6,4,'Paraclinicos '!W2834&lt;10,3,'Paraclinicos '!W2834&lt;13,2,'Paraclinicos '!W2834&lt;15,1,'Paraclinicos '!W2834=15,0)</f>
        <v/>
      </c>
      <c r="U2899" s="54" t="str">
        <f t="shared" si="135"/>
        <v/>
      </c>
      <c r="V2899" t="str" cm="1">
        <f t="array" ref="V2899">_xlfn.IFS('Paraclinicos '!S2834="","",OR('Paraclinicos '!S2834&lt;=8,'Paraclinicos '!S2834&gt;=25),3,'Paraclinicos '!S2834&lt;12,1,'Paraclinicos '!S2834&lt;21,0,'Paraclinicos '!S2834&lt;25,2)</f>
        <v/>
      </c>
      <c r="W2899" t="str">
        <f>IFERROR(IF(INDEX('BD Demog para scores enalazar'!Y$2:'BD Demog para scores enalazar'!Y$3000,MATCH(Formulas!A2899,'BD Demog para scores enalazar'!A$2:'BD Demog para scores enalazar'!A$3000,0))=1,"SI","NO"),"")</f>
        <v/>
      </c>
      <c r="X2899" s="9" t="str">
        <f>IFERROR(IF(INDEX('BD Demog para scores enalazar'!AJ$2:'BD Demog para scores enalazar'!AJ$3000,MATCH(Formulas!A2899,'BD Demog para scores enalazar'!A$2:'BD Demog para scores enalazar'!A$3000,0))=1,"SI","NO"),"")</f>
        <v/>
      </c>
      <c r="Y2899" t="str" cm="1">
        <f t="array" ref="Y2899">IF(AND(W2899="NO",X2899="NO"),_xlfn.IFS('Paraclinicos '!K2834&lt;=91,3,'Paraclinicos '!K2834&lt;94,2,'Paraclinicos '!K2834&lt;96,1,'Paraclinicos '!K2834&gt;=96,0),"")</f>
        <v/>
      </c>
      <c r="Z2899" t="str" cm="1">
        <f t="array" ref="Z2899">IF(OR(W2899="SI",X2899="SI"),_xlfn.IFS(OR(AND('Paraclinicos '!K2835&lt;=83),AND('Paraclinicos '!K2835&gt;=97,AA2899=2)),3,OR(AND('Paraclinicos '!K2835&lt;=86),AND('Paraclinicos '!K2835&gt;=94,AA2899=2)),2,OR(AND('Paraclinicos '!K2835&lt;=88),AND('Paraclinicos '!K2835&gt;=92,AA2899=2)),1,OR(AND('Paraclinicos '!K2835&gt;=88,'Paraclinicos '!K2835&lt;=92),AND('Paraclinicos '!K2835&gt;=93,AA2899=0)),0),"")</f>
        <v/>
      </c>
      <c r="AA2899" t="str" cm="1">
        <f t="array" ref="AA2899">_xlfn.IFS('Paraclinicos '!E2834="","",'Paraclinicos '!E2834="Oxigeno",2,'Paraclinicos '!E2834="Aire",0)</f>
        <v/>
      </c>
    </row>
    <row r="2900" spans="1:27" x14ac:dyDescent="0.25">
      <c r="A2900">
        <f>'Paraclinicos '!A2835</f>
        <v>0</v>
      </c>
      <c r="B2900" s="3">
        <f>'Paraclinicos '!R2835</f>
        <v>0</v>
      </c>
      <c r="C2900" t="str" cm="1">
        <f t="array" ref="C2900">_xlfn.IFS('Paraclinicos '!Q2835="","",'Paraclinicos '!Q2835&gt;60,3,'Paraclinicos '!Q2835&lt;=60,1)</f>
        <v/>
      </c>
      <c r="D2900" t="str">
        <f>IFERROR(IF(INDEX('BD Demog para scores enalazar'!BC$2:BC$3000,MATCH(Formulas!A2900,'BD Demog para scores enalazar'!A$2:A$3000,0))=0,"SI","NO"),"")</f>
        <v/>
      </c>
      <c r="E2900" t="str" cm="1">
        <f t="array" ref="E2900">_xlfn.IFS(D2900="","",D2900="SI",4,D2900="NO",1)</f>
        <v/>
      </c>
      <c r="F2900" t="str" cm="1">
        <f t="array" ref="F2900">_xlfn.IFS('Paraclinicos '!B2835="","",'Paraclinicos '!B2835&gt;1,1,'Paraclinicos '!B2835&lt;=1,3)</f>
        <v/>
      </c>
      <c r="G2900" t="str" cm="1">
        <f t="array" ref="G2900">_xlfn.IFS('Paraclinicos '!D2835="","",AND('Paraclinicos '!D2835&gt;=250,'Paraclinicos '!D2835&lt;=500),2,'Paraclinicos '!D2835&gt;500,3,'Paraclinicos '!D2835&lt;250,1)</f>
        <v/>
      </c>
      <c r="H2900" s="50" t="str">
        <f t="shared" si="136"/>
        <v/>
      </c>
      <c r="I2900" t="str" cm="1">
        <f t="array" ref="I2900">_xlfn.IFS('Paraclinicos '!Q2835="","",'Paraclinicos '!Q2835&gt;=65,1,'Paraclinicos '!Q2835&lt;65,0)</f>
        <v/>
      </c>
      <c r="J2900" t="str" cm="1">
        <f t="array" ref="J2900">_xlfn.IFS('Paraclinicos '!I2835="","",'Paraclinicos '!I2835&gt;7,1,'Paraclinicos '!I2835&lt;=7,0)</f>
        <v/>
      </c>
      <c r="K2900" t="str" cm="1">
        <f t="array" ref="K2900">_xlfn.IFS('Paraclinicos '!W2835="","",'Paraclinicos '!W2835&lt;=8,1,'Paraclinicos '!W2835&gt;8,0)</f>
        <v/>
      </c>
      <c r="L2900" t="str" cm="1">
        <f t="array" ref="L2900">_xlfn.IFS('Paraclinicos '!S2835="","",'Paraclinicos '!S2835&gt;=30,1,'Paraclinicos '!S2835&lt;30,0)</f>
        <v/>
      </c>
      <c r="M2900" t="str" cm="1">
        <f t="array" ref="M2900">_xlfn.IFS(OR('Paraclinicos '!T2835="",'Paraclinicos '!U2835=""),"",OR('Paraclinicos '!T2835&lt;=90,'Paraclinicos '!U2835&lt;=60),1,OR('Paraclinicos '!T2835&gt;90,'Paraclinicos '!U2835&gt;60),0)</f>
        <v/>
      </c>
      <c r="N2900" s="45" t="str">
        <f t="shared" si="137"/>
        <v/>
      </c>
      <c r="O2900" t="str" cm="1">
        <f t="array" ref="O2900">_xlfn.IFS(OR('Paraclinicos '!M2835="",'Paraclinicos '!N2835="",'Paraclinicos '!N2835=0),"",'Paraclinicos '!M2835/'Paraclinicos '!N2835&lt;100,4,'Paraclinicos '!M2835/'Paraclinicos '!N2835&lt;200,3,'Paraclinicos '!M2835/'Paraclinicos '!N2835&lt;300,2,'Paraclinicos '!M2835/'Paraclinicos '!N2835&lt;400,1,'Paraclinicos '!M2835/'Paraclinicos '!N2835&gt;=400,0)</f>
        <v/>
      </c>
      <c r="P2900" t="str" cm="1">
        <f t="array" ref="P2900">_xlfn.IFS('Paraclinicos '!C2835="","",'Paraclinicos '!C2835&lt;20,4,'Paraclinicos '!C2835&lt;50,3,'Paraclinicos '!C2835&lt;100,2,'Paraclinicos '!C2835&lt;150,1,'Paraclinicos '!C2835&gt;150,0)</f>
        <v/>
      </c>
      <c r="Q2900" t="str" cm="1">
        <f t="array" ref="Q2900">_xlfn.IFS('Paraclinicos '!O2835="","",'Paraclinicos '!O2835&lt;1.2,0,'Paraclinicos '!O2835&lt;2,1,'Paraclinicos '!O2835&lt;3.5,2,'Paraclinicos '!O2835&lt;5,3,'Paraclinicos '!O2835&gt;5,4)</f>
        <v/>
      </c>
      <c r="R2900" t="str" cm="1">
        <f t="array" ref="R2900">_xlfn.IFS('Paraclinicos '!J2835="","",'Paraclinicos '!J2835&lt;1.2,0,'Paraclinicos '!J2835&lt;2,1,'Paraclinicos '!J2835&lt;6,2,'Paraclinicos '!J2835&lt;12,3,'Paraclinicos '!J2835&gt;=12,4)</f>
        <v/>
      </c>
      <c r="S2900" t="str" cm="1">
        <f t="array" ref="S2900">_xlfn.IFS('Paraclinicos '!Y2835="","",'Paraclinicos '!Y2835&lt;70,1,'Paraclinicos '!Y2835&gt;=70,0)</f>
        <v/>
      </c>
      <c r="T2900" t="str" cm="1">
        <f t="array" ref="T2900">_xlfn.IFS('Paraclinicos '!W2835="","",'Paraclinicos '!W2835&lt;6,4,'Paraclinicos '!W2835&lt;10,3,'Paraclinicos '!W2835&lt;13,2,'Paraclinicos '!W2835&lt;15,1,'Paraclinicos '!W2835=15,0)</f>
        <v/>
      </c>
      <c r="U2900" s="54" t="str">
        <f t="shared" si="135"/>
        <v/>
      </c>
      <c r="V2900" t="str" cm="1">
        <f t="array" ref="V2900">_xlfn.IFS('Paraclinicos '!S2835="","",OR('Paraclinicos '!S2835&lt;=8,'Paraclinicos '!S2835&gt;=25),3,'Paraclinicos '!S2835&lt;12,1,'Paraclinicos '!S2835&lt;21,0,'Paraclinicos '!S2835&lt;25,2)</f>
        <v/>
      </c>
      <c r="W2900" t="str">
        <f>IFERROR(IF(INDEX('BD Demog para scores enalazar'!Y$2:'BD Demog para scores enalazar'!Y$3000,MATCH(Formulas!A2900,'BD Demog para scores enalazar'!A$2:'BD Demog para scores enalazar'!A$3000,0))=1,"SI","NO"),"")</f>
        <v/>
      </c>
      <c r="X2900" s="9" t="str">
        <f>IFERROR(IF(INDEX('BD Demog para scores enalazar'!AJ$2:'BD Demog para scores enalazar'!AJ$3000,MATCH(Formulas!A2900,'BD Demog para scores enalazar'!A$2:'BD Demog para scores enalazar'!A$3000,0))=1,"SI","NO"),"")</f>
        <v/>
      </c>
      <c r="Y2900" t="str" cm="1">
        <f t="array" ref="Y2900">IF(AND(W2900="NO",X2900="NO"),_xlfn.IFS('Paraclinicos '!K2835&lt;=91,3,'Paraclinicos '!K2835&lt;94,2,'Paraclinicos '!K2835&lt;96,1,'Paraclinicos '!K2835&gt;=96,0),"")</f>
        <v/>
      </c>
      <c r="Z2900" t="str" cm="1">
        <f t="array" ref="Z2900">IF(OR(W2900="SI",X2900="SI"),_xlfn.IFS(OR(AND('Paraclinicos '!K2836&lt;=83),AND('Paraclinicos '!K2836&gt;=97,AA2900=2)),3,OR(AND('Paraclinicos '!K2836&lt;=86),AND('Paraclinicos '!K2836&gt;=94,AA2900=2)),2,OR(AND('Paraclinicos '!K2836&lt;=88),AND('Paraclinicos '!K2836&gt;=92,AA2900=2)),1,OR(AND('Paraclinicos '!K2836&gt;=88,'Paraclinicos '!K2836&lt;=92),AND('Paraclinicos '!K2836&gt;=93,AA2900=0)),0),"")</f>
        <v/>
      </c>
      <c r="AA2900" t="str" cm="1">
        <f t="array" ref="AA2900">_xlfn.IFS('Paraclinicos '!E2835="","",'Paraclinicos '!E2835="Oxigeno",2,'Paraclinicos '!E2835="Aire",0)</f>
        <v/>
      </c>
    </row>
    <row r="2901" spans="1:27" x14ac:dyDescent="0.25">
      <c r="A2901">
        <f>'Paraclinicos '!A2836</f>
        <v>0</v>
      </c>
      <c r="B2901" s="3">
        <f>'Paraclinicos '!R2836</f>
        <v>0</v>
      </c>
      <c r="C2901" t="str" cm="1">
        <f t="array" ref="C2901">_xlfn.IFS('Paraclinicos '!Q2836="","",'Paraclinicos '!Q2836&gt;60,3,'Paraclinicos '!Q2836&lt;=60,1)</f>
        <v/>
      </c>
      <c r="D2901" t="str">
        <f>IFERROR(IF(INDEX('BD Demog para scores enalazar'!BC$2:BC$3000,MATCH(Formulas!A2901,'BD Demog para scores enalazar'!A$2:A$3000,0))=0,"SI","NO"),"")</f>
        <v/>
      </c>
      <c r="E2901" t="str" cm="1">
        <f t="array" ref="E2901">_xlfn.IFS(D2901="","",D2901="SI",4,D2901="NO",1)</f>
        <v/>
      </c>
      <c r="F2901" t="str" cm="1">
        <f t="array" ref="F2901">_xlfn.IFS('Paraclinicos '!B2836="","",'Paraclinicos '!B2836&gt;1,1,'Paraclinicos '!B2836&lt;=1,3)</f>
        <v/>
      </c>
      <c r="G2901" t="str" cm="1">
        <f t="array" ref="G2901">_xlfn.IFS('Paraclinicos '!D2836="","",AND('Paraclinicos '!D2836&gt;=250,'Paraclinicos '!D2836&lt;=500),2,'Paraclinicos '!D2836&gt;500,3,'Paraclinicos '!D2836&lt;250,1)</f>
        <v/>
      </c>
      <c r="H2901" s="50" t="str">
        <f t="shared" si="136"/>
        <v/>
      </c>
      <c r="I2901" t="str" cm="1">
        <f t="array" ref="I2901">_xlfn.IFS('Paraclinicos '!Q2836="","",'Paraclinicos '!Q2836&gt;=65,1,'Paraclinicos '!Q2836&lt;65,0)</f>
        <v/>
      </c>
      <c r="J2901" t="str" cm="1">
        <f t="array" ref="J2901">_xlfn.IFS('Paraclinicos '!I2836="","",'Paraclinicos '!I2836&gt;7,1,'Paraclinicos '!I2836&lt;=7,0)</f>
        <v/>
      </c>
      <c r="K2901" t="str" cm="1">
        <f t="array" ref="K2901">_xlfn.IFS('Paraclinicos '!W2836="","",'Paraclinicos '!W2836&lt;=8,1,'Paraclinicos '!W2836&gt;8,0)</f>
        <v/>
      </c>
      <c r="L2901" t="str" cm="1">
        <f t="array" ref="L2901">_xlfn.IFS('Paraclinicos '!S2836="","",'Paraclinicos '!S2836&gt;=30,1,'Paraclinicos '!S2836&lt;30,0)</f>
        <v/>
      </c>
      <c r="M2901" t="str" cm="1">
        <f t="array" ref="M2901">_xlfn.IFS(OR('Paraclinicos '!T2836="",'Paraclinicos '!U2836=""),"",OR('Paraclinicos '!T2836&lt;=90,'Paraclinicos '!U2836&lt;=60),1,OR('Paraclinicos '!T2836&gt;90,'Paraclinicos '!U2836&gt;60),0)</f>
        <v/>
      </c>
      <c r="N2901" s="45" t="str">
        <f t="shared" si="137"/>
        <v/>
      </c>
      <c r="O2901" t="str" cm="1">
        <f t="array" ref="O2901">_xlfn.IFS(OR('Paraclinicos '!M2836="",'Paraclinicos '!N2836="",'Paraclinicos '!N2836=0),"",'Paraclinicos '!M2836/'Paraclinicos '!N2836&lt;100,4,'Paraclinicos '!M2836/'Paraclinicos '!N2836&lt;200,3,'Paraclinicos '!M2836/'Paraclinicos '!N2836&lt;300,2,'Paraclinicos '!M2836/'Paraclinicos '!N2836&lt;400,1,'Paraclinicos '!M2836/'Paraclinicos '!N2836&gt;=400,0)</f>
        <v/>
      </c>
      <c r="P2901" t="str" cm="1">
        <f t="array" ref="P2901">_xlfn.IFS('Paraclinicos '!C2836="","",'Paraclinicos '!C2836&lt;20,4,'Paraclinicos '!C2836&lt;50,3,'Paraclinicos '!C2836&lt;100,2,'Paraclinicos '!C2836&lt;150,1,'Paraclinicos '!C2836&gt;150,0)</f>
        <v/>
      </c>
      <c r="Q2901" t="str" cm="1">
        <f t="array" ref="Q2901">_xlfn.IFS('Paraclinicos '!O2836="","",'Paraclinicos '!O2836&lt;1.2,0,'Paraclinicos '!O2836&lt;2,1,'Paraclinicos '!O2836&lt;3.5,2,'Paraclinicos '!O2836&lt;5,3,'Paraclinicos '!O2836&gt;5,4)</f>
        <v/>
      </c>
      <c r="R2901" t="str" cm="1">
        <f t="array" ref="R2901">_xlfn.IFS('Paraclinicos '!J2836="","",'Paraclinicos '!J2836&lt;1.2,0,'Paraclinicos '!J2836&lt;2,1,'Paraclinicos '!J2836&lt;6,2,'Paraclinicos '!J2836&lt;12,3,'Paraclinicos '!J2836&gt;=12,4)</f>
        <v/>
      </c>
      <c r="S2901" t="str" cm="1">
        <f t="array" ref="S2901">_xlfn.IFS('Paraclinicos '!Y2836="","",'Paraclinicos '!Y2836&lt;70,1,'Paraclinicos '!Y2836&gt;=70,0)</f>
        <v/>
      </c>
      <c r="T2901" t="str" cm="1">
        <f t="array" ref="T2901">_xlfn.IFS('Paraclinicos '!W2836="","",'Paraclinicos '!W2836&lt;6,4,'Paraclinicos '!W2836&lt;10,3,'Paraclinicos '!W2836&lt;13,2,'Paraclinicos '!W2836&lt;15,1,'Paraclinicos '!W2836=15,0)</f>
        <v/>
      </c>
      <c r="U2901" s="54" t="str">
        <f t="shared" si="135"/>
        <v/>
      </c>
      <c r="V2901" t="str" cm="1">
        <f t="array" ref="V2901">_xlfn.IFS('Paraclinicos '!S2836="","",OR('Paraclinicos '!S2836&lt;=8,'Paraclinicos '!S2836&gt;=25),3,'Paraclinicos '!S2836&lt;12,1,'Paraclinicos '!S2836&lt;21,0,'Paraclinicos '!S2836&lt;25,2)</f>
        <v/>
      </c>
      <c r="W2901" t="str">
        <f>IFERROR(IF(INDEX('BD Demog para scores enalazar'!Y$2:'BD Demog para scores enalazar'!Y$3000,MATCH(Formulas!A2901,'BD Demog para scores enalazar'!A$2:'BD Demog para scores enalazar'!A$3000,0))=1,"SI","NO"),"")</f>
        <v/>
      </c>
      <c r="X2901" s="9" t="str">
        <f>IFERROR(IF(INDEX('BD Demog para scores enalazar'!AJ$2:'BD Demog para scores enalazar'!AJ$3000,MATCH(Formulas!A2901,'BD Demog para scores enalazar'!A$2:'BD Demog para scores enalazar'!A$3000,0))=1,"SI","NO"),"")</f>
        <v/>
      </c>
      <c r="Y2901" t="str" cm="1">
        <f t="array" ref="Y2901">IF(AND(W2901="NO",X2901="NO"),_xlfn.IFS('Paraclinicos '!K2836&lt;=91,3,'Paraclinicos '!K2836&lt;94,2,'Paraclinicos '!K2836&lt;96,1,'Paraclinicos '!K2836&gt;=96,0),"")</f>
        <v/>
      </c>
      <c r="Z2901" t="str" cm="1">
        <f t="array" ref="Z2901">IF(OR(W2901="SI",X2901="SI"),_xlfn.IFS(OR(AND('Paraclinicos '!K2837&lt;=83),AND('Paraclinicos '!K2837&gt;=97,AA2901=2)),3,OR(AND('Paraclinicos '!K2837&lt;=86),AND('Paraclinicos '!K2837&gt;=94,AA2901=2)),2,OR(AND('Paraclinicos '!K2837&lt;=88),AND('Paraclinicos '!K2837&gt;=92,AA2901=2)),1,OR(AND('Paraclinicos '!K2837&gt;=88,'Paraclinicos '!K2837&lt;=92),AND('Paraclinicos '!K2837&gt;=93,AA2901=0)),0),"")</f>
        <v/>
      </c>
      <c r="AA2901" t="str" cm="1">
        <f t="array" ref="AA2901">_xlfn.IFS('Paraclinicos '!E2836="","",'Paraclinicos '!E2836="Oxigeno",2,'Paraclinicos '!E2836="Aire",0)</f>
        <v/>
      </c>
    </row>
    <row r="2902" spans="1:27" x14ac:dyDescent="0.25">
      <c r="A2902">
        <f>'Paraclinicos '!A2837</f>
        <v>0</v>
      </c>
      <c r="B2902" s="3">
        <f>'Paraclinicos '!R2837</f>
        <v>0</v>
      </c>
      <c r="C2902" t="str" cm="1">
        <f t="array" ref="C2902">_xlfn.IFS('Paraclinicos '!Q2837="","",'Paraclinicos '!Q2837&gt;60,3,'Paraclinicos '!Q2837&lt;=60,1)</f>
        <v/>
      </c>
      <c r="D2902" t="str">
        <f>IFERROR(IF(INDEX('BD Demog para scores enalazar'!BC$2:BC$3000,MATCH(Formulas!A2902,'BD Demog para scores enalazar'!A$2:A$3000,0))=0,"SI","NO"),"")</f>
        <v/>
      </c>
      <c r="E2902" t="str" cm="1">
        <f t="array" ref="E2902">_xlfn.IFS(D2902="","",D2902="SI",4,D2902="NO",1)</f>
        <v/>
      </c>
      <c r="F2902" t="str" cm="1">
        <f t="array" ref="F2902">_xlfn.IFS('Paraclinicos '!B2837="","",'Paraclinicos '!B2837&gt;1,1,'Paraclinicos '!B2837&lt;=1,3)</f>
        <v/>
      </c>
      <c r="G2902" t="str" cm="1">
        <f t="array" ref="G2902">_xlfn.IFS('Paraclinicos '!D2837="","",AND('Paraclinicos '!D2837&gt;=250,'Paraclinicos '!D2837&lt;=500),2,'Paraclinicos '!D2837&gt;500,3,'Paraclinicos '!D2837&lt;250,1)</f>
        <v/>
      </c>
      <c r="H2902" s="50" t="str">
        <f t="shared" si="136"/>
        <v/>
      </c>
      <c r="I2902" t="str" cm="1">
        <f t="array" ref="I2902">_xlfn.IFS('Paraclinicos '!Q2837="","",'Paraclinicos '!Q2837&gt;=65,1,'Paraclinicos '!Q2837&lt;65,0)</f>
        <v/>
      </c>
      <c r="J2902" t="str" cm="1">
        <f t="array" ref="J2902">_xlfn.IFS('Paraclinicos '!I2837="","",'Paraclinicos '!I2837&gt;7,1,'Paraclinicos '!I2837&lt;=7,0)</f>
        <v/>
      </c>
      <c r="K2902" t="str" cm="1">
        <f t="array" ref="K2902">_xlfn.IFS('Paraclinicos '!W2837="","",'Paraclinicos '!W2837&lt;=8,1,'Paraclinicos '!W2837&gt;8,0)</f>
        <v/>
      </c>
      <c r="L2902" t="str" cm="1">
        <f t="array" ref="L2902">_xlfn.IFS('Paraclinicos '!S2837="","",'Paraclinicos '!S2837&gt;=30,1,'Paraclinicos '!S2837&lt;30,0)</f>
        <v/>
      </c>
      <c r="M2902" t="str" cm="1">
        <f t="array" ref="M2902">_xlfn.IFS(OR('Paraclinicos '!T2837="",'Paraclinicos '!U2837=""),"",OR('Paraclinicos '!T2837&lt;=90,'Paraclinicos '!U2837&lt;=60),1,OR('Paraclinicos '!T2837&gt;90,'Paraclinicos '!U2837&gt;60),0)</f>
        <v/>
      </c>
      <c r="N2902" s="45" t="str">
        <f t="shared" si="137"/>
        <v/>
      </c>
      <c r="O2902" t="str" cm="1">
        <f t="array" ref="O2902">_xlfn.IFS(OR('Paraclinicos '!M2837="",'Paraclinicos '!N2837="",'Paraclinicos '!N2837=0),"",'Paraclinicos '!M2837/'Paraclinicos '!N2837&lt;100,4,'Paraclinicos '!M2837/'Paraclinicos '!N2837&lt;200,3,'Paraclinicos '!M2837/'Paraclinicos '!N2837&lt;300,2,'Paraclinicos '!M2837/'Paraclinicos '!N2837&lt;400,1,'Paraclinicos '!M2837/'Paraclinicos '!N2837&gt;=400,0)</f>
        <v/>
      </c>
      <c r="P2902" t="str" cm="1">
        <f t="array" ref="P2902">_xlfn.IFS('Paraclinicos '!C2837="","",'Paraclinicos '!C2837&lt;20,4,'Paraclinicos '!C2837&lt;50,3,'Paraclinicos '!C2837&lt;100,2,'Paraclinicos '!C2837&lt;150,1,'Paraclinicos '!C2837&gt;150,0)</f>
        <v/>
      </c>
      <c r="Q2902" t="str" cm="1">
        <f t="array" ref="Q2902">_xlfn.IFS('Paraclinicos '!O2837="","",'Paraclinicos '!O2837&lt;1.2,0,'Paraclinicos '!O2837&lt;2,1,'Paraclinicos '!O2837&lt;3.5,2,'Paraclinicos '!O2837&lt;5,3,'Paraclinicos '!O2837&gt;5,4)</f>
        <v/>
      </c>
      <c r="R2902" t="str" cm="1">
        <f t="array" ref="R2902">_xlfn.IFS('Paraclinicos '!J2837="","",'Paraclinicos '!J2837&lt;1.2,0,'Paraclinicos '!J2837&lt;2,1,'Paraclinicos '!J2837&lt;6,2,'Paraclinicos '!J2837&lt;12,3,'Paraclinicos '!J2837&gt;=12,4)</f>
        <v/>
      </c>
      <c r="S2902" t="str" cm="1">
        <f t="array" ref="S2902">_xlfn.IFS('Paraclinicos '!Y2837="","",'Paraclinicos '!Y2837&lt;70,1,'Paraclinicos '!Y2837&gt;=70,0)</f>
        <v/>
      </c>
      <c r="T2902" t="str" cm="1">
        <f t="array" ref="T2902">_xlfn.IFS('Paraclinicos '!W2837="","",'Paraclinicos '!W2837&lt;6,4,'Paraclinicos '!W2837&lt;10,3,'Paraclinicos '!W2837&lt;13,2,'Paraclinicos '!W2837&lt;15,1,'Paraclinicos '!W2837=15,0)</f>
        <v/>
      </c>
      <c r="U2902" s="54" t="str">
        <f t="shared" si="135"/>
        <v/>
      </c>
      <c r="V2902" t="str" cm="1">
        <f t="array" ref="V2902">_xlfn.IFS('Paraclinicos '!S2837="","",OR('Paraclinicos '!S2837&lt;=8,'Paraclinicos '!S2837&gt;=25),3,'Paraclinicos '!S2837&lt;12,1,'Paraclinicos '!S2837&lt;21,0,'Paraclinicos '!S2837&lt;25,2)</f>
        <v/>
      </c>
      <c r="W2902" t="str">
        <f>IFERROR(IF(INDEX('BD Demog para scores enalazar'!Y$2:'BD Demog para scores enalazar'!Y$3000,MATCH(Formulas!A2902,'BD Demog para scores enalazar'!A$2:'BD Demog para scores enalazar'!A$3000,0))=1,"SI","NO"),"")</f>
        <v/>
      </c>
      <c r="X2902" s="9" t="str">
        <f>IFERROR(IF(INDEX('BD Demog para scores enalazar'!AJ$2:'BD Demog para scores enalazar'!AJ$3000,MATCH(Formulas!A2902,'BD Demog para scores enalazar'!A$2:'BD Demog para scores enalazar'!A$3000,0))=1,"SI","NO"),"")</f>
        <v/>
      </c>
      <c r="Y2902" t="str" cm="1">
        <f t="array" ref="Y2902">IF(AND(W2902="NO",X2902="NO"),_xlfn.IFS('Paraclinicos '!K2837&lt;=91,3,'Paraclinicos '!K2837&lt;94,2,'Paraclinicos '!K2837&lt;96,1,'Paraclinicos '!K2837&gt;=96,0),"")</f>
        <v/>
      </c>
      <c r="Z2902" t="str" cm="1">
        <f t="array" ref="Z2902">IF(OR(W2902="SI",X2902="SI"),_xlfn.IFS(OR(AND('Paraclinicos '!K2838&lt;=83),AND('Paraclinicos '!K2838&gt;=97,AA2902=2)),3,OR(AND('Paraclinicos '!K2838&lt;=86),AND('Paraclinicos '!K2838&gt;=94,AA2902=2)),2,OR(AND('Paraclinicos '!K2838&lt;=88),AND('Paraclinicos '!K2838&gt;=92,AA2902=2)),1,OR(AND('Paraclinicos '!K2838&gt;=88,'Paraclinicos '!K2838&lt;=92),AND('Paraclinicos '!K2838&gt;=93,AA2902=0)),0),"")</f>
        <v/>
      </c>
      <c r="AA2902" t="str" cm="1">
        <f t="array" ref="AA2902">_xlfn.IFS('Paraclinicos '!E2837="","",'Paraclinicos '!E2837="Oxigeno",2,'Paraclinicos '!E2837="Aire",0)</f>
        <v/>
      </c>
    </row>
    <row r="2903" spans="1:27" x14ac:dyDescent="0.25">
      <c r="A2903">
        <f>'Paraclinicos '!A2838</f>
        <v>0</v>
      </c>
      <c r="B2903" s="3">
        <f>'Paraclinicos '!R2838</f>
        <v>0</v>
      </c>
      <c r="C2903" t="str" cm="1">
        <f t="array" ref="C2903">_xlfn.IFS('Paraclinicos '!Q2838="","",'Paraclinicos '!Q2838&gt;60,3,'Paraclinicos '!Q2838&lt;=60,1)</f>
        <v/>
      </c>
      <c r="D2903" t="str">
        <f>IFERROR(IF(INDEX('BD Demog para scores enalazar'!BC$2:BC$3000,MATCH(Formulas!A2903,'BD Demog para scores enalazar'!A$2:A$3000,0))=0,"SI","NO"),"")</f>
        <v/>
      </c>
      <c r="E2903" t="str" cm="1">
        <f t="array" ref="E2903">_xlfn.IFS(D2903="","",D2903="SI",4,D2903="NO",1)</f>
        <v/>
      </c>
      <c r="F2903" t="str" cm="1">
        <f t="array" ref="F2903">_xlfn.IFS('Paraclinicos '!B2838="","",'Paraclinicos '!B2838&gt;1,1,'Paraclinicos '!B2838&lt;=1,3)</f>
        <v/>
      </c>
      <c r="G2903" t="str" cm="1">
        <f t="array" ref="G2903">_xlfn.IFS('Paraclinicos '!D2838="","",AND('Paraclinicos '!D2838&gt;=250,'Paraclinicos '!D2838&lt;=500),2,'Paraclinicos '!D2838&gt;500,3,'Paraclinicos '!D2838&lt;250,1)</f>
        <v/>
      </c>
      <c r="H2903" s="50" t="str">
        <f t="shared" si="136"/>
        <v/>
      </c>
      <c r="I2903" t="str" cm="1">
        <f t="array" ref="I2903">_xlfn.IFS('Paraclinicos '!Q2838="","",'Paraclinicos '!Q2838&gt;=65,1,'Paraclinicos '!Q2838&lt;65,0)</f>
        <v/>
      </c>
      <c r="J2903" t="str" cm="1">
        <f t="array" ref="J2903">_xlfn.IFS('Paraclinicos '!I2838="","",'Paraclinicos '!I2838&gt;7,1,'Paraclinicos '!I2838&lt;=7,0)</f>
        <v/>
      </c>
      <c r="K2903" t="str" cm="1">
        <f t="array" ref="K2903">_xlfn.IFS('Paraclinicos '!W2838="","",'Paraclinicos '!W2838&lt;=8,1,'Paraclinicos '!W2838&gt;8,0)</f>
        <v/>
      </c>
      <c r="L2903" t="str" cm="1">
        <f t="array" ref="L2903">_xlfn.IFS('Paraclinicos '!S2838="","",'Paraclinicos '!S2838&gt;=30,1,'Paraclinicos '!S2838&lt;30,0)</f>
        <v/>
      </c>
      <c r="M2903" t="str" cm="1">
        <f t="array" ref="M2903">_xlfn.IFS(OR('Paraclinicos '!T2838="",'Paraclinicos '!U2838=""),"",OR('Paraclinicos '!T2838&lt;=90,'Paraclinicos '!U2838&lt;=60),1,OR('Paraclinicos '!T2838&gt;90,'Paraclinicos '!U2838&gt;60),0)</f>
        <v/>
      </c>
      <c r="N2903" s="45" t="str">
        <f t="shared" si="137"/>
        <v/>
      </c>
      <c r="O2903" t="str" cm="1">
        <f t="array" ref="O2903">_xlfn.IFS(OR('Paraclinicos '!M2838="",'Paraclinicos '!N2838="",'Paraclinicos '!N2838=0),"",'Paraclinicos '!M2838/'Paraclinicos '!N2838&lt;100,4,'Paraclinicos '!M2838/'Paraclinicos '!N2838&lt;200,3,'Paraclinicos '!M2838/'Paraclinicos '!N2838&lt;300,2,'Paraclinicos '!M2838/'Paraclinicos '!N2838&lt;400,1,'Paraclinicos '!M2838/'Paraclinicos '!N2838&gt;=400,0)</f>
        <v/>
      </c>
      <c r="P2903" t="str" cm="1">
        <f t="array" ref="P2903">_xlfn.IFS('Paraclinicos '!C2838="","",'Paraclinicos '!C2838&lt;20,4,'Paraclinicos '!C2838&lt;50,3,'Paraclinicos '!C2838&lt;100,2,'Paraclinicos '!C2838&lt;150,1,'Paraclinicos '!C2838&gt;150,0)</f>
        <v/>
      </c>
      <c r="Q2903" t="str" cm="1">
        <f t="array" ref="Q2903">_xlfn.IFS('Paraclinicos '!O2838="","",'Paraclinicos '!O2838&lt;1.2,0,'Paraclinicos '!O2838&lt;2,1,'Paraclinicos '!O2838&lt;3.5,2,'Paraclinicos '!O2838&lt;5,3,'Paraclinicos '!O2838&gt;5,4)</f>
        <v/>
      </c>
      <c r="R2903" t="str" cm="1">
        <f t="array" ref="R2903">_xlfn.IFS('Paraclinicos '!J2838="","",'Paraclinicos '!J2838&lt;1.2,0,'Paraclinicos '!J2838&lt;2,1,'Paraclinicos '!J2838&lt;6,2,'Paraclinicos '!J2838&lt;12,3,'Paraclinicos '!J2838&gt;=12,4)</f>
        <v/>
      </c>
      <c r="S2903" t="str" cm="1">
        <f t="array" ref="S2903">_xlfn.IFS('Paraclinicos '!Y2838="","",'Paraclinicos '!Y2838&lt;70,1,'Paraclinicos '!Y2838&gt;=70,0)</f>
        <v/>
      </c>
      <c r="T2903" t="str" cm="1">
        <f t="array" ref="T2903">_xlfn.IFS('Paraclinicos '!W2838="","",'Paraclinicos '!W2838&lt;6,4,'Paraclinicos '!W2838&lt;10,3,'Paraclinicos '!W2838&lt;13,2,'Paraclinicos '!W2838&lt;15,1,'Paraclinicos '!W2838=15,0)</f>
        <v/>
      </c>
      <c r="U2903" s="54" t="str">
        <f t="shared" si="135"/>
        <v/>
      </c>
      <c r="V2903" t="str" cm="1">
        <f t="array" ref="V2903">_xlfn.IFS('Paraclinicos '!S2838="","",OR('Paraclinicos '!S2838&lt;=8,'Paraclinicos '!S2838&gt;=25),3,'Paraclinicos '!S2838&lt;12,1,'Paraclinicos '!S2838&lt;21,0,'Paraclinicos '!S2838&lt;25,2)</f>
        <v/>
      </c>
      <c r="W2903" t="str">
        <f>IFERROR(IF(INDEX('BD Demog para scores enalazar'!Y$2:'BD Demog para scores enalazar'!Y$3000,MATCH(Formulas!A2903,'BD Demog para scores enalazar'!A$2:'BD Demog para scores enalazar'!A$3000,0))=1,"SI","NO"),"")</f>
        <v/>
      </c>
      <c r="X2903" s="9" t="str">
        <f>IFERROR(IF(INDEX('BD Demog para scores enalazar'!AJ$2:'BD Demog para scores enalazar'!AJ$3000,MATCH(Formulas!A2903,'BD Demog para scores enalazar'!A$2:'BD Demog para scores enalazar'!A$3000,0))=1,"SI","NO"),"")</f>
        <v/>
      </c>
      <c r="Y2903" t="str" cm="1">
        <f t="array" ref="Y2903">IF(AND(W2903="NO",X2903="NO"),_xlfn.IFS('Paraclinicos '!K2838&lt;=91,3,'Paraclinicos '!K2838&lt;94,2,'Paraclinicos '!K2838&lt;96,1,'Paraclinicos '!K2838&gt;=96,0),"")</f>
        <v/>
      </c>
      <c r="Z2903" t="str" cm="1">
        <f t="array" ref="Z2903">IF(OR(W2903="SI",X2903="SI"),_xlfn.IFS(OR(AND('Paraclinicos '!K2839&lt;=83),AND('Paraclinicos '!K2839&gt;=97,AA2903=2)),3,OR(AND('Paraclinicos '!K2839&lt;=86),AND('Paraclinicos '!K2839&gt;=94,AA2903=2)),2,OR(AND('Paraclinicos '!K2839&lt;=88),AND('Paraclinicos '!K2839&gt;=92,AA2903=2)),1,OR(AND('Paraclinicos '!K2839&gt;=88,'Paraclinicos '!K2839&lt;=92),AND('Paraclinicos '!K2839&gt;=93,AA2903=0)),0),"")</f>
        <v/>
      </c>
      <c r="AA2903" t="str" cm="1">
        <f t="array" ref="AA2903">_xlfn.IFS('Paraclinicos '!E2838="","",'Paraclinicos '!E2838="Oxigeno",2,'Paraclinicos '!E2838="Aire",0)</f>
        <v/>
      </c>
    </row>
    <row r="2904" spans="1:27" x14ac:dyDescent="0.25">
      <c r="A2904">
        <f>'Paraclinicos '!A2839</f>
        <v>0</v>
      </c>
      <c r="B2904" s="3">
        <f>'Paraclinicos '!R2839</f>
        <v>0</v>
      </c>
      <c r="C2904" t="str" cm="1">
        <f t="array" ref="C2904">_xlfn.IFS('Paraclinicos '!Q2839="","",'Paraclinicos '!Q2839&gt;60,3,'Paraclinicos '!Q2839&lt;=60,1)</f>
        <v/>
      </c>
      <c r="D2904" t="str">
        <f>IFERROR(IF(INDEX('BD Demog para scores enalazar'!BC$2:BC$3000,MATCH(Formulas!A2904,'BD Demog para scores enalazar'!A$2:A$3000,0))=0,"SI","NO"),"")</f>
        <v/>
      </c>
      <c r="E2904" t="str" cm="1">
        <f t="array" ref="E2904">_xlfn.IFS(D2904="","",D2904="SI",4,D2904="NO",1)</f>
        <v/>
      </c>
      <c r="F2904" t="str" cm="1">
        <f t="array" ref="F2904">_xlfn.IFS('Paraclinicos '!B2839="","",'Paraclinicos '!B2839&gt;1,1,'Paraclinicos '!B2839&lt;=1,3)</f>
        <v/>
      </c>
      <c r="G2904" t="str" cm="1">
        <f t="array" ref="G2904">_xlfn.IFS('Paraclinicos '!D2839="","",AND('Paraclinicos '!D2839&gt;=250,'Paraclinicos '!D2839&lt;=500),2,'Paraclinicos '!D2839&gt;500,3,'Paraclinicos '!D2839&lt;250,1)</f>
        <v/>
      </c>
      <c r="H2904" s="50" t="str">
        <f t="shared" si="136"/>
        <v/>
      </c>
      <c r="I2904" t="str" cm="1">
        <f t="array" ref="I2904">_xlfn.IFS('Paraclinicos '!Q2839="","",'Paraclinicos '!Q2839&gt;=65,1,'Paraclinicos '!Q2839&lt;65,0)</f>
        <v/>
      </c>
      <c r="J2904" t="str" cm="1">
        <f t="array" ref="J2904">_xlfn.IFS('Paraclinicos '!I2839="","",'Paraclinicos '!I2839&gt;7,1,'Paraclinicos '!I2839&lt;=7,0)</f>
        <v/>
      </c>
      <c r="K2904" t="str" cm="1">
        <f t="array" ref="K2904">_xlfn.IFS('Paraclinicos '!W2839="","",'Paraclinicos '!W2839&lt;=8,1,'Paraclinicos '!W2839&gt;8,0)</f>
        <v/>
      </c>
      <c r="L2904" t="str" cm="1">
        <f t="array" ref="L2904">_xlfn.IFS('Paraclinicos '!S2839="","",'Paraclinicos '!S2839&gt;=30,1,'Paraclinicos '!S2839&lt;30,0)</f>
        <v/>
      </c>
      <c r="M2904" t="str" cm="1">
        <f t="array" ref="M2904">_xlfn.IFS(OR('Paraclinicos '!T2839="",'Paraclinicos '!U2839=""),"",OR('Paraclinicos '!T2839&lt;=90,'Paraclinicos '!U2839&lt;=60),1,OR('Paraclinicos '!T2839&gt;90,'Paraclinicos '!U2839&gt;60),0)</f>
        <v/>
      </c>
      <c r="N2904" s="45" t="str">
        <f t="shared" si="137"/>
        <v/>
      </c>
      <c r="O2904" t="str" cm="1">
        <f t="array" ref="O2904">_xlfn.IFS(OR('Paraclinicos '!M2839="",'Paraclinicos '!N2839="",'Paraclinicos '!N2839=0),"",'Paraclinicos '!M2839/'Paraclinicos '!N2839&lt;100,4,'Paraclinicos '!M2839/'Paraclinicos '!N2839&lt;200,3,'Paraclinicos '!M2839/'Paraclinicos '!N2839&lt;300,2,'Paraclinicos '!M2839/'Paraclinicos '!N2839&lt;400,1,'Paraclinicos '!M2839/'Paraclinicos '!N2839&gt;=400,0)</f>
        <v/>
      </c>
      <c r="P2904" t="str" cm="1">
        <f t="array" ref="P2904">_xlfn.IFS('Paraclinicos '!C2839="","",'Paraclinicos '!C2839&lt;20,4,'Paraclinicos '!C2839&lt;50,3,'Paraclinicos '!C2839&lt;100,2,'Paraclinicos '!C2839&lt;150,1,'Paraclinicos '!C2839&gt;150,0)</f>
        <v/>
      </c>
      <c r="Q2904" t="str" cm="1">
        <f t="array" ref="Q2904">_xlfn.IFS('Paraclinicos '!O2839="","",'Paraclinicos '!O2839&lt;1.2,0,'Paraclinicos '!O2839&lt;2,1,'Paraclinicos '!O2839&lt;3.5,2,'Paraclinicos '!O2839&lt;5,3,'Paraclinicos '!O2839&gt;5,4)</f>
        <v/>
      </c>
      <c r="R2904" t="str" cm="1">
        <f t="array" ref="R2904">_xlfn.IFS('Paraclinicos '!J2839="","",'Paraclinicos '!J2839&lt;1.2,0,'Paraclinicos '!J2839&lt;2,1,'Paraclinicos '!J2839&lt;6,2,'Paraclinicos '!J2839&lt;12,3,'Paraclinicos '!J2839&gt;=12,4)</f>
        <v/>
      </c>
      <c r="S2904" t="str" cm="1">
        <f t="array" ref="S2904">_xlfn.IFS('Paraclinicos '!Y2839="","",'Paraclinicos '!Y2839&lt;70,1,'Paraclinicos '!Y2839&gt;=70,0)</f>
        <v/>
      </c>
      <c r="T2904" t="str" cm="1">
        <f t="array" ref="T2904">_xlfn.IFS('Paraclinicos '!W2839="","",'Paraclinicos '!W2839&lt;6,4,'Paraclinicos '!W2839&lt;10,3,'Paraclinicos '!W2839&lt;13,2,'Paraclinicos '!W2839&lt;15,1,'Paraclinicos '!W2839=15,0)</f>
        <v/>
      </c>
      <c r="U2904" s="54" t="str">
        <f t="shared" si="135"/>
        <v/>
      </c>
      <c r="V2904" t="str" cm="1">
        <f t="array" ref="V2904">_xlfn.IFS('Paraclinicos '!S2839="","",OR('Paraclinicos '!S2839&lt;=8,'Paraclinicos '!S2839&gt;=25),3,'Paraclinicos '!S2839&lt;12,1,'Paraclinicos '!S2839&lt;21,0,'Paraclinicos '!S2839&lt;25,2)</f>
        <v/>
      </c>
      <c r="W2904" t="str">
        <f>IFERROR(IF(INDEX('BD Demog para scores enalazar'!Y$2:'BD Demog para scores enalazar'!Y$3000,MATCH(Formulas!A2904,'BD Demog para scores enalazar'!A$2:'BD Demog para scores enalazar'!A$3000,0))=1,"SI","NO"),"")</f>
        <v/>
      </c>
      <c r="X2904" s="9" t="str">
        <f>IFERROR(IF(INDEX('BD Demog para scores enalazar'!AJ$2:'BD Demog para scores enalazar'!AJ$3000,MATCH(Formulas!A2904,'BD Demog para scores enalazar'!A$2:'BD Demog para scores enalazar'!A$3000,0))=1,"SI","NO"),"")</f>
        <v/>
      </c>
      <c r="Y2904" t="str" cm="1">
        <f t="array" ref="Y2904">IF(AND(W2904="NO",X2904="NO"),_xlfn.IFS('Paraclinicos '!K2839&lt;=91,3,'Paraclinicos '!K2839&lt;94,2,'Paraclinicos '!K2839&lt;96,1,'Paraclinicos '!K2839&gt;=96,0),"")</f>
        <v/>
      </c>
      <c r="Z2904" t="str" cm="1">
        <f t="array" ref="Z2904">IF(OR(W2904="SI",X2904="SI"),_xlfn.IFS(OR(AND('Paraclinicos '!K2840&lt;=83),AND('Paraclinicos '!K2840&gt;=97,AA2904=2)),3,OR(AND('Paraclinicos '!K2840&lt;=86),AND('Paraclinicos '!K2840&gt;=94,AA2904=2)),2,OR(AND('Paraclinicos '!K2840&lt;=88),AND('Paraclinicos '!K2840&gt;=92,AA2904=2)),1,OR(AND('Paraclinicos '!K2840&gt;=88,'Paraclinicos '!K2840&lt;=92),AND('Paraclinicos '!K2840&gt;=93,AA2904=0)),0),"")</f>
        <v/>
      </c>
      <c r="AA2904" t="str" cm="1">
        <f t="array" ref="AA2904">_xlfn.IFS('Paraclinicos '!E2839="","",'Paraclinicos '!E2839="Oxigeno",2,'Paraclinicos '!E2839="Aire",0)</f>
        <v/>
      </c>
    </row>
    <row r="2905" spans="1:27" x14ac:dyDescent="0.25">
      <c r="A2905">
        <f>'Paraclinicos '!A2840</f>
        <v>0</v>
      </c>
      <c r="B2905" s="3">
        <f>'Paraclinicos '!R2840</f>
        <v>0</v>
      </c>
      <c r="C2905" t="str" cm="1">
        <f t="array" ref="C2905">_xlfn.IFS('Paraclinicos '!Q2840="","",'Paraclinicos '!Q2840&gt;60,3,'Paraclinicos '!Q2840&lt;=60,1)</f>
        <v/>
      </c>
      <c r="D2905" t="str">
        <f>IFERROR(IF(INDEX('BD Demog para scores enalazar'!BC$2:BC$3000,MATCH(Formulas!A2905,'BD Demog para scores enalazar'!A$2:A$3000,0))=0,"SI","NO"),"")</f>
        <v/>
      </c>
      <c r="E2905" t="str" cm="1">
        <f t="array" ref="E2905">_xlfn.IFS(D2905="","",D2905="SI",4,D2905="NO",1)</f>
        <v/>
      </c>
      <c r="F2905" t="str" cm="1">
        <f t="array" ref="F2905">_xlfn.IFS('Paraclinicos '!B2840="","",'Paraclinicos '!B2840&gt;1,1,'Paraclinicos '!B2840&lt;=1,3)</f>
        <v/>
      </c>
      <c r="G2905" t="str" cm="1">
        <f t="array" ref="G2905">_xlfn.IFS('Paraclinicos '!D2840="","",AND('Paraclinicos '!D2840&gt;=250,'Paraclinicos '!D2840&lt;=500),2,'Paraclinicos '!D2840&gt;500,3,'Paraclinicos '!D2840&lt;250,1)</f>
        <v/>
      </c>
      <c r="H2905" s="50" t="str">
        <f t="shared" si="136"/>
        <v/>
      </c>
      <c r="I2905" t="str" cm="1">
        <f t="array" ref="I2905">_xlfn.IFS('Paraclinicos '!Q2840="","",'Paraclinicos '!Q2840&gt;=65,1,'Paraclinicos '!Q2840&lt;65,0)</f>
        <v/>
      </c>
      <c r="J2905" t="str" cm="1">
        <f t="array" ref="J2905">_xlfn.IFS('Paraclinicos '!I2840="","",'Paraclinicos '!I2840&gt;7,1,'Paraclinicos '!I2840&lt;=7,0)</f>
        <v/>
      </c>
      <c r="K2905" t="str" cm="1">
        <f t="array" ref="K2905">_xlfn.IFS('Paraclinicos '!W2840="","",'Paraclinicos '!W2840&lt;=8,1,'Paraclinicos '!W2840&gt;8,0)</f>
        <v/>
      </c>
      <c r="L2905" t="str" cm="1">
        <f t="array" ref="L2905">_xlfn.IFS('Paraclinicos '!S2840="","",'Paraclinicos '!S2840&gt;=30,1,'Paraclinicos '!S2840&lt;30,0)</f>
        <v/>
      </c>
      <c r="M2905" t="str" cm="1">
        <f t="array" ref="M2905">_xlfn.IFS(OR('Paraclinicos '!T2840="",'Paraclinicos '!U2840=""),"",OR('Paraclinicos '!T2840&lt;=90,'Paraclinicos '!U2840&lt;=60),1,OR('Paraclinicos '!T2840&gt;90,'Paraclinicos '!U2840&gt;60),0)</f>
        <v/>
      </c>
      <c r="N2905" s="45" t="str">
        <f t="shared" si="137"/>
        <v/>
      </c>
      <c r="O2905" t="str" cm="1">
        <f t="array" ref="O2905">_xlfn.IFS(OR('Paraclinicos '!M2840="",'Paraclinicos '!N2840="",'Paraclinicos '!N2840=0),"",'Paraclinicos '!M2840/'Paraclinicos '!N2840&lt;100,4,'Paraclinicos '!M2840/'Paraclinicos '!N2840&lt;200,3,'Paraclinicos '!M2840/'Paraclinicos '!N2840&lt;300,2,'Paraclinicos '!M2840/'Paraclinicos '!N2840&lt;400,1,'Paraclinicos '!M2840/'Paraclinicos '!N2840&gt;=400,0)</f>
        <v/>
      </c>
      <c r="P2905" t="str" cm="1">
        <f t="array" ref="P2905">_xlfn.IFS('Paraclinicos '!C2840="","",'Paraclinicos '!C2840&lt;20,4,'Paraclinicos '!C2840&lt;50,3,'Paraclinicos '!C2840&lt;100,2,'Paraclinicos '!C2840&lt;150,1,'Paraclinicos '!C2840&gt;150,0)</f>
        <v/>
      </c>
      <c r="Q2905" t="str" cm="1">
        <f t="array" ref="Q2905">_xlfn.IFS('Paraclinicos '!O2840="","",'Paraclinicos '!O2840&lt;1.2,0,'Paraclinicos '!O2840&lt;2,1,'Paraclinicos '!O2840&lt;3.5,2,'Paraclinicos '!O2840&lt;5,3,'Paraclinicos '!O2840&gt;5,4)</f>
        <v/>
      </c>
      <c r="R2905" t="str" cm="1">
        <f t="array" ref="R2905">_xlfn.IFS('Paraclinicos '!J2840="","",'Paraclinicos '!J2840&lt;1.2,0,'Paraclinicos '!J2840&lt;2,1,'Paraclinicos '!J2840&lt;6,2,'Paraclinicos '!J2840&lt;12,3,'Paraclinicos '!J2840&gt;=12,4)</f>
        <v/>
      </c>
      <c r="S2905" t="str" cm="1">
        <f t="array" ref="S2905">_xlfn.IFS('Paraclinicos '!Y2840="","",'Paraclinicos '!Y2840&lt;70,1,'Paraclinicos '!Y2840&gt;=70,0)</f>
        <v/>
      </c>
      <c r="T2905" t="str" cm="1">
        <f t="array" ref="T2905">_xlfn.IFS('Paraclinicos '!W2840="","",'Paraclinicos '!W2840&lt;6,4,'Paraclinicos '!W2840&lt;10,3,'Paraclinicos '!W2840&lt;13,2,'Paraclinicos '!W2840&lt;15,1,'Paraclinicos '!W2840=15,0)</f>
        <v/>
      </c>
      <c r="U2905" s="54" t="str">
        <f t="shared" si="135"/>
        <v/>
      </c>
      <c r="V2905" t="str" cm="1">
        <f t="array" ref="V2905">_xlfn.IFS('Paraclinicos '!S2840="","",OR('Paraclinicos '!S2840&lt;=8,'Paraclinicos '!S2840&gt;=25),3,'Paraclinicos '!S2840&lt;12,1,'Paraclinicos '!S2840&lt;21,0,'Paraclinicos '!S2840&lt;25,2)</f>
        <v/>
      </c>
      <c r="W2905" t="str">
        <f>IFERROR(IF(INDEX('BD Demog para scores enalazar'!Y$2:'BD Demog para scores enalazar'!Y$3000,MATCH(Formulas!A2905,'BD Demog para scores enalazar'!A$2:'BD Demog para scores enalazar'!A$3000,0))=1,"SI","NO"),"")</f>
        <v/>
      </c>
      <c r="X2905" s="9" t="str">
        <f>IFERROR(IF(INDEX('BD Demog para scores enalazar'!AJ$2:'BD Demog para scores enalazar'!AJ$3000,MATCH(Formulas!A2905,'BD Demog para scores enalazar'!A$2:'BD Demog para scores enalazar'!A$3000,0))=1,"SI","NO"),"")</f>
        <v/>
      </c>
      <c r="Y2905" t="str" cm="1">
        <f t="array" ref="Y2905">IF(AND(W2905="NO",X2905="NO"),_xlfn.IFS('Paraclinicos '!K2840&lt;=91,3,'Paraclinicos '!K2840&lt;94,2,'Paraclinicos '!K2840&lt;96,1,'Paraclinicos '!K2840&gt;=96,0),"")</f>
        <v/>
      </c>
      <c r="Z2905" t="str" cm="1">
        <f t="array" ref="Z2905">IF(OR(W2905="SI",X2905="SI"),_xlfn.IFS(OR(AND('Paraclinicos '!K2841&lt;=83),AND('Paraclinicos '!K2841&gt;=97,AA2905=2)),3,OR(AND('Paraclinicos '!K2841&lt;=86),AND('Paraclinicos '!K2841&gt;=94,AA2905=2)),2,OR(AND('Paraclinicos '!K2841&lt;=88),AND('Paraclinicos '!K2841&gt;=92,AA2905=2)),1,OR(AND('Paraclinicos '!K2841&gt;=88,'Paraclinicos '!K2841&lt;=92),AND('Paraclinicos '!K2841&gt;=93,AA2905=0)),0),"")</f>
        <v/>
      </c>
      <c r="AA2905" t="str" cm="1">
        <f t="array" ref="AA2905">_xlfn.IFS('Paraclinicos '!E2840="","",'Paraclinicos '!E2840="Oxigeno",2,'Paraclinicos '!E2840="Aire",0)</f>
        <v/>
      </c>
    </row>
    <row r="2906" spans="1:27" x14ac:dyDescent="0.25">
      <c r="A2906">
        <f>'Paraclinicos '!A2841</f>
        <v>0</v>
      </c>
      <c r="B2906" s="3">
        <f>'Paraclinicos '!R2841</f>
        <v>0</v>
      </c>
      <c r="C2906" t="str" cm="1">
        <f t="array" ref="C2906">_xlfn.IFS('Paraclinicos '!Q2841="","",'Paraclinicos '!Q2841&gt;60,3,'Paraclinicos '!Q2841&lt;=60,1)</f>
        <v/>
      </c>
      <c r="D2906" t="str">
        <f>IFERROR(IF(INDEX('BD Demog para scores enalazar'!BC$2:BC$3000,MATCH(Formulas!A2906,'BD Demog para scores enalazar'!A$2:A$3000,0))=0,"SI","NO"),"")</f>
        <v/>
      </c>
      <c r="E2906" t="str" cm="1">
        <f t="array" ref="E2906">_xlfn.IFS(D2906="","",D2906="SI",4,D2906="NO",1)</f>
        <v/>
      </c>
      <c r="F2906" t="str" cm="1">
        <f t="array" ref="F2906">_xlfn.IFS('Paraclinicos '!B2841="","",'Paraclinicos '!B2841&gt;1,1,'Paraclinicos '!B2841&lt;=1,3)</f>
        <v/>
      </c>
      <c r="G2906" t="str" cm="1">
        <f t="array" ref="G2906">_xlfn.IFS('Paraclinicos '!D2841="","",AND('Paraclinicos '!D2841&gt;=250,'Paraclinicos '!D2841&lt;=500),2,'Paraclinicos '!D2841&gt;500,3,'Paraclinicos '!D2841&lt;250,1)</f>
        <v/>
      </c>
      <c r="H2906" s="50" t="str">
        <f t="shared" si="136"/>
        <v/>
      </c>
      <c r="I2906" t="str" cm="1">
        <f t="array" ref="I2906">_xlfn.IFS('Paraclinicos '!Q2841="","",'Paraclinicos '!Q2841&gt;=65,1,'Paraclinicos '!Q2841&lt;65,0)</f>
        <v/>
      </c>
      <c r="J2906" t="str" cm="1">
        <f t="array" ref="J2906">_xlfn.IFS('Paraclinicos '!I2841="","",'Paraclinicos '!I2841&gt;7,1,'Paraclinicos '!I2841&lt;=7,0)</f>
        <v/>
      </c>
      <c r="K2906" t="str" cm="1">
        <f t="array" ref="K2906">_xlfn.IFS('Paraclinicos '!W2841="","",'Paraclinicos '!W2841&lt;=8,1,'Paraclinicos '!W2841&gt;8,0)</f>
        <v/>
      </c>
      <c r="L2906" t="str" cm="1">
        <f t="array" ref="L2906">_xlfn.IFS('Paraclinicos '!S2841="","",'Paraclinicos '!S2841&gt;=30,1,'Paraclinicos '!S2841&lt;30,0)</f>
        <v/>
      </c>
      <c r="M2906" t="str" cm="1">
        <f t="array" ref="M2906">_xlfn.IFS(OR('Paraclinicos '!T2841="",'Paraclinicos '!U2841=""),"",OR('Paraclinicos '!T2841&lt;=90,'Paraclinicos '!U2841&lt;=60),1,OR('Paraclinicos '!T2841&gt;90,'Paraclinicos '!U2841&gt;60),0)</f>
        <v/>
      </c>
      <c r="N2906" s="45" t="str">
        <f t="shared" si="137"/>
        <v/>
      </c>
      <c r="O2906" t="str" cm="1">
        <f t="array" ref="O2906">_xlfn.IFS(OR('Paraclinicos '!M2841="",'Paraclinicos '!N2841="",'Paraclinicos '!N2841=0),"",'Paraclinicos '!M2841/'Paraclinicos '!N2841&lt;100,4,'Paraclinicos '!M2841/'Paraclinicos '!N2841&lt;200,3,'Paraclinicos '!M2841/'Paraclinicos '!N2841&lt;300,2,'Paraclinicos '!M2841/'Paraclinicos '!N2841&lt;400,1,'Paraclinicos '!M2841/'Paraclinicos '!N2841&gt;=400,0)</f>
        <v/>
      </c>
      <c r="P2906" t="str" cm="1">
        <f t="array" ref="P2906">_xlfn.IFS('Paraclinicos '!C2841="","",'Paraclinicos '!C2841&lt;20,4,'Paraclinicos '!C2841&lt;50,3,'Paraclinicos '!C2841&lt;100,2,'Paraclinicos '!C2841&lt;150,1,'Paraclinicos '!C2841&gt;150,0)</f>
        <v/>
      </c>
      <c r="Q2906" t="str" cm="1">
        <f t="array" ref="Q2906">_xlfn.IFS('Paraclinicos '!O2841="","",'Paraclinicos '!O2841&lt;1.2,0,'Paraclinicos '!O2841&lt;2,1,'Paraclinicos '!O2841&lt;3.5,2,'Paraclinicos '!O2841&lt;5,3,'Paraclinicos '!O2841&gt;5,4)</f>
        <v/>
      </c>
      <c r="R2906" t="str" cm="1">
        <f t="array" ref="R2906">_xlfn.IFS('Paraclinicos '!J2841="","",'Paraclinicos '!J2841&lt;1.2,0,'Paraclinicos '!J2841&lt;2,1,'Paraclinicos '!J2841&lt;6,2,'Paraclinicos '!J2841&lt;12,3,'Paraclinicos '!J2841&gt;=12,4)</f>
        <v/>
      </c>
      <c r="S2906" t="str" cm="1">
        <f t="array" ref="S2906">_xlfn.IFS('Paraclinicos '!Y2841="","",'Paraclinicos '!Y2841&lt;70,1,'Paraclinicos '!Y2841&gt;=70,0)</f>
        <v/>
      </c>
      <c r="T2906" t="str" cm="1">
        <f t="array" ref="T2906">_xlfn.IFS('Paraclinicos '!W2841="","",'Paraclinicos '!W2841&lt;6,4,'Paraclinicos '!W2841&lt;10,3,'Paraclinicos '!W2841&lt;13,2,'Paraclinicos '!W2841&lt;15,1,'Paraclinicos '!W2841=15,0)</f>
        <v/>
      </c>
      <c r="U2906" s="54" t="str">
        <f t="shared" si="135"/>
        <v/>
      </c>
      <c r="V2906" t="str" cm="1">
        <f t="array" ref="V2906">_xlfn.IFS('Paraclinicos '!S2841="","",OR('Paraclinicos '!S2841&lt;=8,'Paraclinicos '!S2841&gt;=25),3,'Paraclinicos '!S2841&lt;12,1,'Paraclinicos '!S2841&lt;21,0,'Paraclinicos '!S2841&lt;25,2)</f>
        <v/>
      </c>
      <c r="W2906" t="str">
        <f>IFERROR(IF(INDEX('BD Demog para scores enalazar'!Y$2:'BD Demog para scores enalazar'!Y$3000,MATCH(Formulas!A2906,'BD Demog para scores enalazar'!A$2:'BD Demog para scores enalazar'!A$3000,0))=1,"SI","NO"),"")</f>
        <v/>
      </c>
      <c r="X2906" s="9" t="str">
        <f>IFERROR(IF(INDEX('BD Demog para scores enalazar'!AJ$2:'BD Demog para scores enalazar'!AJ$3000,MATCH(Formulas!A2906,'BD Demog para scores enalazar'!A$2:'BD Demog para scores enalazar'!A$3000,0))=1,"SI","NO"),"")</f>
        <v/>
      </c>
      <c r="Y2906" t="str" cm="1">
        <f t="array" ref="Y2906">IF(AND(W2906="NO",X2906="NO"),_xlfn.IFS('Paraclinicos '!K2841&lt;=91,3,'Paraclinicos '!K2841&lt;94,2,'Paraclinicos '!K2841&lt;96,1,'Paraclinicos '!K2841&gt;=96,0),"")</f>
        <v/>
      </c>
      <c r="Z2906" t="str" cm="1">
        <f t="array" ref="Z2906">IF(OR(W2906="SI",X2906="SI"),_xlfn.IFS(OR(AND('Paraclinicos '!K2842&lt;=83),AND('Paraclinicos '!K2842&gt;=97,AA2906=2)),3,OR(AND('Paraclinicos '!K2842&lt;=86),AND('Paraclinicos '!K2842&gt;=94,AA2906=2)),2,OR(AND('Paraclinicos '!K2842&lt;=88),AND('Paraclinicos '!K2842&gt;=92,AA2906=2)),1,OR(AND('Paraclinicos '!K2842&gt;=88,'Paraclinicos '!K2842&lt;=92),AND('Paraclinicos '!K2842&gt;=93,AA2906=0)),0),"")</f>
        <v/>
      </c>
      <c r="AA2906" t="str" cm="1">
        <f t="array" ref="AA2906">_xlfn.IFS('Paraclinicos '!E2841="","",'Paraclinicos '!E2841="Oxigeno",2,'Paraclinicos '!E2841="Aire",0)</f>
        <v/>
      </c>
    </row>
    <row r="2907" spans="1:27" x14ac:dyDescent="0.25">
      <c r="A2907">
        <f>'Paraclinicos '!A2842</f>
        <v>0</v>
      </c>
      <c r="B2907" s="3">
        <f>'Paraclinicos '!R2842</f>
        <v>0</v>
      </c>
      <c r="C2907" t="str" cm="1">
        <f t="array" ref="C2907">_xlfn.IFS('Paraclinicos '!Q2842="","",'Paraclinicos '!Q2842&gt;60,3,'Paraclinicos '!Q2842&lt;=60,1)</f>
        <v/>
      </c>
      <c r="D2907" t="str">
        <f>IFERROR(IF(INDEX('BD Demog para scores enalazar'!BC$2:BC$3000,MATCH(Formulas!A2907,'BD Demog para scores enalazar'!A$2:A$3000,0))=0,"SI","NO"),"")</f>
        <v/>
      </c>
      <c r="E2907" t="str" cm="1">
        <f t="array" ref="E2907">_xlfn.IFS(D2907="","",D2907="SI",4,D2907="NO",1)</f>
        <v/>
      </c>
      <c r="F2907" t="str" cm="1">
        <f t="array" ref="F2907">_xlfn.IFS('Paraclinicos '!B2842="","",'Paraclinicos '!B2842&gt;1,1,'Paraclinicos '!B2842&lt;=1,3)</f>
        <v/>
      </c>
      <c r="G2907" t="str" cm="1">
        <f t="array" ref="G2907">_xlfn.IFS('Paraclinicos '!D2842="","",AND('Paraclinicos '!D2842&gt;=250,'Paraclinicos '!D2842&lt;=500),2,'Paraclinicos '!D2842&gt;500,3,'Paraclinicos '!D2842&lt;250,1)</f>
        <v/>
      </c>
      <c r="H2907" s="50" t="str">
        <f t="shared" si="136"/>
        <v/>
      </c>
      <c r="I2907" t="str" cm="1">
        <f t="array" ref="I2907">_xlfn.IFS('Paraclinicos '!Q2842="","",'Paraclinicos '!Q2842&gt;=65,1,'Paraclinicos '!Q2842&lt;65,0)</f>
        <v/>
      </c>
      <c r="J2907" t="str" cm="1">
        <f t="array" ref="J2907">_xlfn.IFS('Paraclinicos '!I2842="","",'Paraclinicos '!I2842&gt;7,1,'Paraclinicos '!I2842&lt;=7,0)</f>
        <v/>
      </c>
      <c r="K2907" t="str" cm="1">
        <f t="array" ref="K2907">_xlfn.IFS('Paraclinicos '!W2842="","",'Paraclinicos '!W2842&lt;=8,1,'Paraclinicos '!W2842&gt;8,0)</f>
        <v/>
      </c>
      <c r="L2907" t="str" cm="1">
        <f t="array" ref="L2907">_xlfn.IFS('Paraclinicos '!S2842="","",'Paraclinicos '!S2842&gt;=30,1,'Paraclinicos '!S2842&lt;30,0)</f>
        <v/>
      </c>
      <c r="M2907" t="str" cm="1">
        <f t="array" ref="M2907">_xlfn.IFS(OR('Paraclinicos '!T2842="",'Paraclinicos '!U2842=""),"",OR('Paraclinicos '!T2842&lt;=90,'Paraclinicos '!U2842&lt;=60),1,OR('Paraclinicos '!T2842&gt;90,'Paraclinicos '!U2842&gt;60),0)</f>
        <v/>
      </c>
      <c r="N2907" s="45" t="str">
        <f t="shared" si="137"/>
        <v/>
      </c>
      <c r="O2907" t="str" cm="1">
        <f t="array" ref="O2907">_xlfn.IFS(OR('Paraclinicos '!M2842="",'Paraclinicos '!N2842="",'Paraclinicos '!N2842=0),"",'Paraclinicos '!M2842/'Paraclinicos '!N2842&lt;100,4,'Paraclinicos '!M2842/'Paraclinicos '!N2842&lt;200,3,'Paraclinicos '!M2842/'Paraclinicos '!N2842&lt;300,2,'Paraclinicos '!M2842/'Paraclinicos '!N2842&lt;400,1,'Paraclinicos '!M2842/'Paraclinicos '!N2842&gt;=400,0)</f>
        <v/>
      </c>
      <c r="P2907" t="str" cm="1">
        <f t="array" ref="P2907">_xlfn.IFS('Paraclinicos '!C2842="","",'Paraclinicos '!C2842&lt;20,4,'Paraclinicos '!C2842&lt;50,3,'Paraclinicos '!C2842&lt;100,2,'Paraclinicos '!C2842&lt;150,1,'Paraclinicos '!C2842&gt;150,0)</f>
        <v/>
      </c>
      <c r="Q2907" t="str" cm="1">
        <f t="array" ref="Q2907">_xlfn.IFS('Paraclinicos '!O2842="","",'Paraclinicos '!O2842&lt;1.2,0,'Paraclinicos '!O2842&lt;2,1,'Paraclinicos '!O2842&lt;3.5,2,'Paraclinicos '!O2842&lt;5,3,'Paraclinicos '!O2842&gt;5,4)</f>
        <v/>
      </c>
      <c r="R2907" t="str" cm="1">
        <f t="array" ref="R2907">_xlfn.IFS('Paraclinicos '!J2842="","",'Paraclinicos '!J2842&lt;1.2,0,'Paraclinicos '!J2842&lt;2,1,'Paraclinicos '!J2842&lt;6,2,'Paraclinicos '!J2842&lt;12,3,'Paraclinicos '!J2842&gt;=12,4)</f>
        <v/>
      </c>
      <c r="S2907" t="str" cm="1">
        <f t="array" ref="S2907">_xlfn.IFS('Paraclinicos '!Y2842="","",'Paraclinicos '!Y2842&lt;70,1,'Paraclinicos '!Y2842&gt;=70,0)</f>
        <v/>
      </c>
      <c r="T2907" t="str" cm="1">
        <f t="array" ref="T2907">_xlfn.IFS('Paraclinicos '!W2842="","",'Paraclinicos '!W2842&lt;6,4,'Paraclinicos '!W2842&lt;10,3,'Paraclinicos '!W2842&lt;13,2,'Paraclinicos '!W2842&lt;15,1,'Paraclinicos '!W2842=15,0)</f>
        <v/>
      </c>
      <c r="U2907" s="54" t="str">
        <f t="shared" si="135"/>
        <v/>
      </c>
      <c r="V2907" t="str" cm="1">
        <f t="array" ref="V2907">_xlfn.IFS('Paraclinicos '!S2842="","",OR('Paraclinicos '!S2842&lt;=8,'Paraclinicos '!S2842&gt;=25),3,'Paraclinicos '!S2842&lt;12,1,'Paraclinicos '!S2842&lt;21,0,'Paraclinicos '!S2842&lt;25,2)</f>
        <v/>
      </c>
      <c r="W2907" t="str">
        <f>IFERROR(IF(INDEX('BD Demog para scores enalazar'!Y$2:'BD Demog para scores enalazar'!Y$3000,MATCH(Formulas!A2907,'BD Demog para scores enalazar'!A$2:'BD Demog para scores enalazar'!A$3000,0))=1,"SI","NO"),"")</f>
        <v/>
      </c>
      <c r="X2907" s="9" t="str">
        <f>IFERROR(IF(INDEX('BD Demog para scores enalazar'!AJ$2:'BD Demog para scores enalazar'!AJ$3000,MATCH(Formulas!A2907,'BD Demog para scores enalazar'!A$2:'BD Demog para scores enalazar'!A$3000,0))=1,"SI","NO"),"")</f>
        <v/>
      </c>
      <c r="Y2907" t="str" cm="1">
        <f t="array" ref="Y2907">IF(AND(W2907="NO",X2907="NO"),_xlfn.IFS('Paraclinicos '!K2842&lt;=91,3,'Paraclinicos '!K2842&lt;94,2,'Paraclinicos '!K2842&lt;96,1,'Paraclinicos '!K2842&gt;=96,0),"")</f>
        <v/>
      </c>
      <c r="Z2907" t="str" cm="1">
        <f t="array" ref="Z2907">IF(OR(W2907="SI",X2907="SI"),_xlfn.IFS(OR(AND('Paraclinicos '!K2843&lt;=83),AND('Paraclinicos '!K2843&gt;=97,AA2907=2)),3,OR(AND('Paraclinicos '!K2843&lt;=86),AND('Paraclinicos '!K2843&gt;=94,AA2907=2)),2,OR(AND('Paraclinicos '!K2843&lt;=88),AND('Paraclinicos '!K2843&gt;=92,AA2907=2)),1,OR(AND('Paraclinicos '!K2843&gt;=88,'Paraclinicos '!K2843&lt;=92),AND('Paraclinicos '!K2843&gt;=93,AA2907=0)),0),"")</f>
        <v/>
      </c>
      <c r="AA2907" t="str" cm="1">
        <f t="array" ref="AA2907">_xlfn.IFS('Paraclinicos '!E2842="","",'Paraclinicos '!E2842="Oxigeno",2,'Paraclinicos '!E2842="Aire",0)</f>
        <v/>
      </c>
    </row>
    <row r="2908" spans="1:27" x14ac:dyDescent="0.25">
      <c r="A2908">
        <f>'Paraclinicos '!A2843</f>
        <v>0</v>
      </c>
      <c r="B2908" s="3">
        <f>'Paraclinicos '!R2843</f>
        <v>0</v>
      </c>
      <c r="C2908" t="str" cm="1">
        <f t="array" ref="C2908">_xlfn.IFS('Paraclinicos '!Q2843="","",'Paraclinicos '!Q2843&gt;60,3,'Paraclinicos '!Q2843&lt;=60,1)</f>
        <v/>
      </c>
      <c r="D2908" t="str">
        <f>IFERROR(IF(INDEX('BD Demog para scores enalazar'!BC$2:BC$3000,MATCH(Formulas!A2908,'BD Demog para scores enalazar'!A$2:A$3000,0))=0,"SI","NO"),"")</f>
        <v/>
      </c>
      <c r="E2908" t="str" cm="1">
        <f t="array" ref="E2908">_xlfn.IFS(D2908="","",D2908="SI",4,D2908="NO",1)</f>
        <v/>
      </c>
      <c r="F2908" t="str" cm="1">
        <f t="array" ref="F2908">_xlfn.IFS('Paraclinicos '!B2843="","",'Paraclinicos '!B2843&gt;1,1,'Paraclinicos '!B2843&lt;=1,3)</f>
        <v/>
      </c>
      <c r="G2908" t="str" cm="1">
        <f t="array" ref="G2908">_xlfn.IFS('Paraclinicos '!D2843="","",AND('Paraclinicos '!D2843&gt;=250,'Paraclinicos '!D2843&lt;=500),2,'Paraclinicos '!D2843&gt;500,3,'Paraclinicos '!D2843&lt;250,1)</f>
        <v/>
      </c>
      <c r="H2908" s="50" t="str">
        <f t="shared" si="136"/>
        <v/>
      </c>
      <c r="I2908" t="str" cm="1">
        <f t="array" ref="I2908">_xlfn.IFS('Paraclinicos '!Q2843="","",'Paraclinicos '!Q2843&gt;=65,1,'Paraclinicos '!Q2843&lt;65,0)</f>
        <v/>
      </c>
      <c r="J2908" t="str" cm="1">
        <f t="array" ref="J2908">_xlfn.IFS('Paraclinicos '!I2843="","",'Paraclinicos '!I2843&gt;7,1,'Paraclinicos '!I2843&lt;=7,0)</f>
        <v/>
      </c>
      <c r="K2908" t="str" cm="1">
        <f t="array" ref="K2908">_xlfn.IFS('Paraclinicos '!W2843="","",'Paraclinicos '!W2843&lt;=8,1,'Paraclinicos '!W2843&gt;8,0)</f>
        <v/>
      </c>
      <c r="L2908" t="str" cm="1">
        <f t="array" ref="L2908">_xlfn.IFS('Paraclinicos '!S2843="","",'Paraclinicos '!S2843&gt;=30,1,'Paraclinicos '!S2843&lt;30,0)</f>
        <v/>
      </c>
      <c r="M2908" t="str" cm="1">
        <f t="array" ref="M2908">_xlfn.IFS(OR('Paraclinicos '!T2843="",'Paraclinicos '!U2843=""),"",OR('Paraclinicos '!T2843&lt;=90,'Paraclinicos '!U2843&lt;=60),1,OR('Paraclinicos '!T2843&gt;90,'Paraclinicos '!U2843&gt;60),0)</f>
        <v/>
      </c>
      <c r="N2908" s="45" t="str">
        <f t="shared" si="137"/>
        <v/>
      </c>
      <c r="O2908" t="str" cm="1">
        <f t="array" ref="O2908">_xlfn.IFS(OR('Paraclinicos '!M2843="",'Paraclinicos '!N2843="",'Paraclinicos '!N2843=0),"",'Paraclinicos '!M2843/'Paraclinicos '!N2843&lt;100,4,'Paraclinicos '!M2843/'Paraclinicos '!N2843&lt;200,3,'Paraclinicos '!M2843/'Paraclinicos '!N2843&lt;300,2,'Paraclinicos '!M2843/'Paraclinicos '!N2843&lt;400,1,'Paraclinicos '!M2843/'Paraclinicos '!N2843&gt;=400,0)</f>
        <v/>
      </c>
      <c r="P2908" t="str" cm="1">
        <f t="array" ref="P2908">_xlfn.IFS('Paraclinicos '!C2843="","",'Paraclinicos '!C2843&lt;20,4,'Paraclinicos '!C2843&lt;50,3,'Paraclinicos '!C2843&lt;100,2,'Paraclinicos '!C2843&lt;150,1,'Paraclinicos '!C2843&gt;150,0)</f>
        <v/>
      </c>
      <c r="Q2908" t="str" cm="1">
        <f t="array" ref="Q2908">_xlfn.IFS('Paraclinicos '!O2843="","",'Paraclinicos '!O2843&lt;1.2,0,'Paraclinicos '!O2843&lt;2,1,'Paraclinicos '!O2843&lt;3.5,2,'Paraclinicos '!O2843&lt;5,3,'Paraclinicos '!O2843&gt;5,4)</f>
        <v/>
      </c>
      <c r="R2908" t="str" cm="1">
        <f t="array" ref="R2908">_xlfn.IFS('Paraclinicos '!J2843="","",'Paraclinicos '!J2843&lt;1.2,0,'Paraclinicos '!J2843&lt;2,1,'Paraclinicos '!J2843&lt;6,2,'Paraclinicos '!J2843&lt;12,3,'Paraclinicos '!J2843&gt;=12,4)</f>
        <v/>
      </c>
      <c r="S2908" t="str" cm="1">
        <f t="array" ref="S2908">_xlfn.IFS('Paraclinicos '!Y2843="","",'Paraclinicos '!Y2843&lt;70,1,'Paraclinicos '!Y2843&gt;=70,0)</f>
        <v/>
      </c>
      <c r="T2908" t="str" cm="1">
        <f t="array" ref="T2908">_xlfn.IFS('Paraclinicos '!W2843="","",'Paraclinicos '!W2843&lt;6,4,'Paraclinicos '!W2843&lt;10,3,'Paraclinicos '!W2843&lt;13,2,'Paraclinicos '!W2843&lt;15,1,'Paraclinicos '!W2843=15,0)</f>
        <v/>
      </c>
      <c r="U2908" s="54" t="str">
        <f t="shared" si="135"/>
        <v/>
      </c>
      <c r="V2908" t="str" cm="1">
        <f t="array" ref="V2908">_xlfn.IFS('Paraclinicos '!S2843="","",OR('Paraclinicos '!S2843&lt;=8,'Paraclinicos '!S2843&gt;=25),3,'Paraclinicos '!S2843&lt;12,1,'Paraclinicos '!S2843&lt;21,0,'Paraclinicos '!S2843&lt;25,2)</f>
        <v/>
      </c>
      <c r="W2908" t="str">
        <f>IFERROR(IF(INDEX('BD Demog para scores enalazar'!Y$2:'BD Demog para scores enalazar'!Y$3000,MATCH(Formulas!A2908,'BD Demog para scores enalazar'!A$2:'BD Demog para scores enalazar'!A$3000,0))=1,"SI","NO"),"")</f>
        <v/>
      </c>
      <c r="X2908" s="9" t="str">
        <f>IFERROR(IF(INDEX('BD Demog para scores enalazar'!AJ$2:'BD Demog para scores enalazar'!AJ$3000,MATCH(Formulas!A2908,'BD Demog para scores enalazar'!A$2:'BD Demog para scores enalazar'!A$3000,0))=1,"SI","NO"),"")</f>
        <v/>
      </c>
      <c r="Y2908" t="str" cm="1">
        <f t="array" ref="Y2908">IF(AND(W2908="NO",X2908="NO"),_xlfn.IFS('Paraclinicos '!K2843&lt;=91,3,'Paraclinicos '!K2843&lt;94,2,'Paraclinicos '!K2843&lt;96,1,'Paraclinicos '!K2843&gt;=96,0),"")</f>
        <v/>
      </c>
      <c r="Z2908" t="str" cm="1">
        <f t="array" ref="Z2908">IF(OR(W2908="SI",X2908="SI"),_xlfn.IFS(OR(AND('Paraclinicos '!K2844&lt;=83),AND('Paraclinicos '!K2844&gt;=97,AA2908=2)),3,OR(AND('Paraclinicos '!K2844&lt;=86),AND('Paraclinicos '!K2844&gt;=94,AA2908=2)),2,OR(AND('Paraclinicos '!K2844&lt;=88),AND('Paraclinicos '!K2844&gt;=92,AA2908=2)),1,OR(AND('Paraclinicos '!K2844&gt;=88,'Paraclinicos '!K2844&lt;=92),AND('Paraclinicos '!K2844&gt;=93,AA2908=0)),0),"")</f>
        <v/>
      </c>
      <c r="AA2908" t="str" cm="1">
        <f t="array" ref="AA2908">_xlfn.IFS('Paraclinicos '!E2843="","",'Paraclinicos '!E2843="Oxigeno",2,'Paraclinicos '!E2843="Aire",0)</f>
        <v/>
      </c>
    </row>
    <row r="2909" spans="1:27" x14ac:dyDescent="0.25">
      <c r="A2909">
        <f>'Paraclinicos '!A2844</f>
        <v>0</v>
      </c>
      <c r="B2909" s="3">
        <f>'Paraclinicos '!R2844</f>
        <v>0</v>
      </c>
      <c r="C2909" t="str" cm="1">
        <f t="array" ref="C2909">_xlfn.IFS('Paraclinicos '!Q2844="","",'Paraclinicos '!Q2844&gt;60,3,'Paraclinicos '!Q2844&lt;=60,1)</f>
        <v/>
      </c>
      <c r="D2909" t="str">
        <f>IFERROR(IF(INDEX('BD Demog para scores enalazar'!BC$2:BC$3000,MATCH(Formulas!A2909,'BD Demog para scores enalazar'!A$2:A$3000,0))=0,"SI","NO"),"")</f>
        <v/>
      </c>
      <c r="E2909" t="str" cm="1">
        <f t="array" ref="E2909">_xlfn.IFS(D2909="","",D2909="SI",4,D2909="NO",1)</f>
        <v/>
      </c>
      <c r="F2909" t="str" cm="1">
        <f t="array" ref="F2909">_xlfn.IFS('Paraclinicos '!B2844="","",'Paraclinicos '!B2844&gt;1,1,'Paraclinicos '!B2844&lt;=1,3)</f>
        <v/>
      </c>
      <c r="G2909" t="str" cm="1">
        <f t="array" ref="G2909">_xlfn.IFS('Paraclinicos '!D2844="","",AND('Paraclinicos '!D2844&gt;=250,'Paraclinicos '!D2844&lt;=500),2,'Paraclinicos '!D2844&gt;500,3,'Paraclinicos '!D2844&lt;250,1)</f>
        <v/>
      </c>
      <c r="H2909" s="50" t="str">
        <f t="shared" si="136"/>
        <v/>
      </c>
      <c r="I2909" t="str" cm="1">
        <f t="array" ref="I2909">_xlfn.IFS('Paraclinicos '!Q2844="","",'Paraclinicos '!Q2844&gt;=65,1,'Paraclinicos '!Q2844&lt;65,0)</f>
        <v/>
      </c>
      <c r="J2909" t="str" cm="1">
        <f t="array" ref="J2909">_xlfn.IFS('Paraclinicos '!I2844="","",'Paraclinicos '!I2844&gt;7,1,'Paraclinicos '!I2844&lt;=7,0)</f>
        <v/>
      </c>
      <c r="K2909" t="str" cm="1">
        <f t="array" ref="K2909">_xlfn.IFS('Paraclinicos '!W2844="","",'Paraclinicos '!W2844&lt;=8,1,'Paraclinicos '!W2844&gt;8,0)</f>
        <v/>
      </c>
      <c r="L2909" t="str" cm="1">
        <f t="array" ref="L2909">_xlfn.IFS('Paraclinicos '!S2844="","",'Paraclinicos '!S2844&gt;=30,1,'Paraclinicos '!S2844&lt;30,0)</f>
        <v/>
      </c>
      <c r="M2909" t="str" cm="1">
        <f t="array" ref="M2909">_xlfn.IFS(OR('Paraclinicos '!T2844="",'Paraclinicos '!U2844=""),"",OR('Paraclinicos '!T2844&lt;=90,'Paraclinicos '!U2844&lt;=60),1,OR('Paraclinicos '!T2844&gt;90,'Paraclinicos '!U2844&gt;60),0)</f>
        <v/>
      </c>
      <c r="N2909" s="45" t="str">
        <f t="shared" si="137"/>
        <v/>
      </c>
      <c r="O2909" t="str" cm="1">
        <f t="array" ref="O2909">_xlfn.IFS(OR('Paraclinicos '!M2844="",'Paraclinicos '!N2844="",'Paraclinicos '!N2844=0),"",'Paraclinicos '!M2844/'Paraclinicos '!N2844&lt;100,4,'Paraclinicos '!M2844/'Paraclinicos '!N2844&lt;200,3,'Paraclinicos '!M2844/'Paraclinicos '!N2844&lt;300,2,'Paraclinicos '!M2844/'Paraclinicos '!N2844&lt;400,1,'Paraclinicos '!M2844/'Paraclinicos '!N2844&gt;=400,0)</f>
        <v/>
      </c>
      <c r="P2909" t="str" cm="1">
        <f t="array" ref="P2909">_xlfn.IFS('Paraclinicos '!C2844="","",'Paraclinicos '!C2844&lt;20,4,'Paraclinicos '!C2844&lt;50,3,'Paraclinicos '!C2844&lt;100,2,'Paraclinicos '!C2844&lt;150,1,'Paraclinicos '!C2844&gt;150,0)</f>
        <v/>
      </c>
      <c r="Q2909" t="str" cm="1">
        <f t="array" ref="Q2909">_xlfn.IFS('Paraclinicos '!O2844="","",'Paraclinicos '!O2844&lt;1.2,0,'Paraclinicos '!O2844&lt;2,1,'Paraclinicos '!O2844&lt;3.5,2,'Paraclinicos '!O2844&lt;5,3,'Paraclinicos '!O2844&gt;5,4)</f>
        <v/>
      </c>
      <c r="R2909" t="str" cm="1">
        <f t="array" ref="R2909">_xlfn.IFS('Paraclinicos '!J2844="","",'Paraclinicos '!J2844&lt;1.2,0,'Paraclinicos '!J2844&lt;2,1,'Paraclinicos '!J2844&lt;6,2,'Paraclinicos '!J2844&lt;12,3,'Paraclinicos '!J2844&gt;=12,4)</f>
        <v/>
      </c>
      <c r="S2909" t="str" cm="1">
        <f t="array" ref="S2909">_xlfn.IFS('Paraclinicos '!Y2844="","",'Paraclinicos '!Y2844&lt;70,1,'Paraclinicos '!Y2844&gt;=70,0)</f>
        <v/>
      </c>
      <c r="T2909" t="str" cm="1">
        <f t="array" ref="T2909">_xlfn.IFS('Paraclinicos '!W2844="","",'Paraclinicos '!W2844&lt;6,4,'Paraclinicos '!W2844&lt;10,3,'Paraclinicos '!W2844&lt;13,2,'Paraclinicos '!W2844&lt;15,1,'Paraclinicos '!W2844=15,0)</f>
        <v/>
      </c>
      <c r="U2909" s="54" t="str">
        <f t="shared" si="135"/>
        <v/>
      </c>
      <c r="V2909" t="str" cm="1">
        <f t="array" ref="V2909">_xlfn.IFS('Paraclinicos '!S2844="","",OR('Paraclinicos '!S2844&lt;=8,'Paraclinicos '!S2844&gt;=25),3,'Paraclinicos '!S2844&lt;12,1,'Paraclinicos '!S2844&lt;21,0,'Paraclinicos '!S2844&lt;25,2)</f>
        <v/>
      </c>
      <c r="W2909" t="str">
        <f>IFERROR(IF(INDEX('BD Demog para scores enalazar'!Y$2:'BD Demog para scores enalazar'!Y$3000,MATCH(Formulas!A2909,'BD Demog para scores enalazar'!A$2:'BD Demog para scores enalazar'!A$3000,0))=1,"SI","NO"),"")</f>
        <v/>
      </c>
      <c r="X2909" s="9" t="str">
        <f>IFERROR(IF(INDEX('BD Demog para scores enalazar'!AJ$2:'BD Demog para scores enalazar'!AJ$3000,MATCH(Formulas!A2909,'BD Demog para scores enalazar'!A$2:'BD Demog para scores enalazar'!A$3000,0))=1,"SI","NO"),"")</f>
        <v/>
      </c>
      <c r="Y2909" t="str" cm="1">
        <f t="array" ref="Y2909">IF(AND(W2909="NO",X2909="NO"),_xlfn.IFS('Paraclinicos '!K2844&lt;=91,3,'Paraclinicos '!K2844&lt;94,2,'Paraclinicos '!K2844&lt;96,1,'Paraclinicos '!K2844&gt;=96,0),"")</f>
        <v/>
      </c>
      <c r="Z2909" t="str" cm="1">
        <f t="array" ref="Z2909">IF(OR(W2909="SI",X2909="SI"),_xlfn.IFS(OR(AND('Paraclinicos '!K2845&lt;=83),AND('Paraclinicos '!K2845&gt;=97,AA2909=2)),3,OR(AND('Paraclinicos '!K2845&lt;=86),AND('Paraclinicos '!K2845&gt;=94,AA2909=2)),2,OR(AND('Paraclinicos '!K2845&lt;=88),AND('Paraclinicos '!K2845&gt;=92,AA2909=2)),1,OR(AND('Paraclinicos '!K2845&gt;=88,'Paraclinicos '!K2845&lt;=92),AND('Paraclinicos '!K2845&gt;=93,AA2909=0)),0),"")</f>
        <v/>
      </c>
      <c r="AA2909" t="str" cm="1">
        <f t="array" ref="AA2909">_xlfn.IFS('Paraclinicos '!E2844="","",'Paraclinicos '!E2844="Oxigeno",2,'Paraclinicos '!E2844="Aire",0)</f>
        <v/>
      </c>
    </row>
    <row r="2910" spans="1:27" x14ac:dyDescent="0.25">
      <c r="A2910">
        <f>'Paraclinicos '!A2845</f>
        <v>0</v>
      </c>
      <c r="B2910" s="3">
        <f>'Paraclinicos '!R2845</f>
        <v>0</v>
      </c>
      <c r="C2910" t="str" cm="1">
        <f t="array" ref="C2910">_xlfn.IFS('Paraclinicos '!Q2845="","",'Paraclinicos '!Q2845&gt;60,3,'Paraclinicos '!Q2845&lt;=60,1)</f>
        <v/>
      </c>
      <c r="D2910" t="str">
        <f>IFERROR(IF(INDEX('BD Demog para scores enalazar'!BC$2:BC$3000,MATCH(Formulas!A2910,'BD Demog para scores enalazar'!A$2:A$3000,0))=0,"SI","NO"),"")</f>
        <v/>
      </c>
      <c r="E2910" t="str" cm="1">
        <f t="array" ref="E2910">_xlfn.IFS(D2910="","",D2910="SI",4,D2910="NO",1)</f>
        <v/>
      </c>
      <c r="F2910" t="str" cm="1">
        <f t="array" ref="F2910">_xlfn.IFS('Paraclinicos '!B2845="","",'Paraclinicos '!B2845&gt;1,1,'Paraclinicos '!B2845&lt;=1,3)</f>
        <v/>
      </c>
      <c r="G2910" t="str" cm="1">
        <f t="array" ref="G2910">_xlfn.IFS('Paraclinicos '!D2845="","",AND('Paraclinicos '!D2845&gt;=250,'Paraclinicos '!D2845&lt;=500),2,'Paraclinicos '!D2845&gt;500,3,'Paraclinicos '!D2845&lt;250,1)</f>
        <v/>
      </c>
      <c r="H2910" s="50" t="str">
        <f t="shared" si="136"/>
        <v/>
      </c>
      <c r="I2910" t="str" cm="1">
        <f t="array" ref="I2910">_xlfn.IFS('Paraclinicos '!Q2845="","",'Paraclinicos '!Q2845&gt;=65,1,'Paraclinicos '!Q2845&lt;65,0)</f>
        <v/>
      </c>
      <c r="J2910" t="str" cm="1">
        <f t="array" ref="J2910">_xlfn.IFS('Paraclinicos '!I2845="","",'Paraclinicos '!I2845&gt;7,1,'Paraclinicos '!I2845&lt;=7,0)</f>
        <v/>
      </c>
      <c r="K2910" t="str" cm="1">
        <f t="array" ref="K2910">_xlfn.IFS('Paraclinicos '!W2845="","",'Paraclinicos '!W2845&lt;=8,1,'Paraclinicos '!W2845&gt;8,0)</f>
        <v/>
      </c>
      <c r="L2910" t="str" cm="1">
        <f t="array" ref="L2910">_xlfn.IFS('Paraclinicos '!S2845="","",'Paraclinicos '!S2845&gt;=30,1,'Paraclinicos '!S2845&lt;30,0)</f>
        <v/>
      </c>
      <c r="M2910" t="str" cm="1">
        <f t="array" ref="M2910">_xlfn.IFS(OR('Paraclinicos '!T2845="",'Paraclinicos '!U2845=""),"",OR('Paraclinicos '!T2845&lt;=90,'Paraclinicos '!U2845&lt;=60),1,OR('Paraclinicos '!T2845&gt;90,'Paraclinicos '!U2845&gt;60),0)</f>
        <v/>
      </c>
      <c r="N2910" s="45" t="str">
        <f t="shared" si="137"/>
        <v/>
      </c>
      <c r="O2910" t="str" cm="1">
        <f t="array" ref="O2910">_xlfn.IFS(OR('Paraclinicos '!M2845="",'Paraclinicos '!N2845="",'Paraclinicos '!N2845=0),"",'Paraclinicos '!M2845/'Paraclinicos '!N2845&lt;100,4,'Paraclinicos '!M2845/'Paraclinicos '!N2845&lt;200,3,'Paraclinicos '!M2845/'Paraclinicos '!N2845&lt;300,2,'Paraclinicos '!M2845/'Paraclinicos '!N2845&lt;400,1,'Paraclinicos '!M2845/'Paraclinicos '!N2845&gt;=400,0)</f>
        <v/>
      </c>
      <c r="P2910" t="str" cm="1">
        <f t="array" ref="P2910">_xlfn.IFS('Paraclinicos '!C2845="","",'Paraclinicos '!C2845&lt;20,4,'Paraclinicos '!C2845&lt;50,3,'Paraclinicos '!C2845&lt;100,2,'Paraclinicos '!C2845&lt;150,1,'Paraclinicos '!C2845&gt;150,0)</f>
        <v/>
      </c>
      <c r="Q2910" t="str" cm="1">
        <f t="array" ref="Q2910">_xlfn.IFS('Paraclinicos '!O2845="","",'Paraclinicos '!O2845&lt;1.2,0,'Paraclinicos '!O2845&lt;2,1,'Paraclinicos '!O2845&lt;3.5,2,'Paraclinicos '!O2845&lt;5,3,'Paraclinicos '!O2845&gt;5,4)</f>
        <v/>
      </c>
      <c r="R2910" t="str" cm="1">
        <f t="array" ref="R2910">_xlfn.IFS('Paraclinicos '!J2845="","",'Paraclinicos '!J2845&lt;1.2,0,'Paraclinicos '!J2845&lt;2,1,'Paraclinicos '!J2845&lt;6,2,'Paraclinicos '!J2845&lt;12,3,'Paraclinicos '!J2845&gt;=12,4)</f>
        <v/>
      </c>
      <c r="S2910" t="str" cm="1">
        <f t="array" ref="S2910">_xlfn.IFS('Paraclinicos '!Y2845="","",'Paraclinicos '!Y2845&lt;70,1,'Paraclinicos '!Y2845&gt;=70,0)</f>
        <v/>
      </c>
      <c r="T2910" t="str" cm="1">
        <f t="array" ref="T2910">_xlfn.IFS('Paraclinicos '!W2845="","",'Paraclinicos '!W2845&lt;6,4,'Paraclinicos '!W2845&lt;10,3,'Paraclinicos '!W2845&lt;13,2,'Paraclinicos '!W2845&lt;15,1,'Paraclinicos '!W2845=15,0)</f>
        <v/>
      </c>
      <c r="U2910" s="54" t="str">
        <f t="shared" si="135"/>
        <v/>
      </c>
      <c r="V2910" t="str" cm="1">
        <f t="array" ref="V2910">_xlfn.IFS('Paraclinicos '!S2845="","",OR('Paraclinicos '!S2845&lt;=8,'Paraclinicos '!S2845&gt;=25),3,'Paraclinicos '!S2845&lt;12,1,'Paraclinicos '!S2845&lt;21,0,'Paraclinicos '!S2845&lt;25,2)</f>
        <v/>
      </c>
      <c r="W2910" t="str">
        <f>IFERROR(IF(INDEX('BD Demog para scores enalazar'!Y$2:'BD Demog para scores enalazar'!Y$3000,MATCH(Formulas!A2910,'BD Demog para scores enalazar'!A$2:'BD Demog para scores enalazar'!A$3000,0))=1,"SI","NO"),"")</f>
        <v/>
      </c>
      <c r="X2910" s="9" t="str">
        <f>IFERROR(IF(INDEX('BD Demog para scores enalazar'!AJ$2:'BD Demog para scores enalazar'!AJ$3000,MATCH(Formulas!A2910,'BD Demog para scores enalazar'!A$2:'BD Demog para scores enalazar'!A$3000,0))=1,"SI","NO"),"")</f>
        <v/>
      </c>
      <c r="Y2910" t="str" cm="1">
        <f t="array" ref="Y2910">IF(AND(W2910="NO",X2910="NO"),_xlfn.IFS('Paraclinicos '!K2845&lt;=91,3,'Paraclinicos '!K2845&lt;94,2,'Paraclinicos '!K2845&lt;96,1,'Paraclinicos '!K2845&gt;=96,0),"")</f>
        <v/>
      </c>
      <c r="Z2910" t="str" cm="1">
        <f t="array" ref="Z2910">IF(OR(W2910="SI",X2910="SI"),_xlfn.IFS(OR(AND('Paraclinicos '!K2846&lt;=83),AND('Paraclinicos '!K2846&gt;=97,AA2910=2)),3,OR(AND('Paraclinicos '!K2846&lt;=86),AND('Paraclinicos '!K2846&gt;=94,AA2910=2)),2,OR(AND('Paraclinicos '!K2846&lt;=88),AND('Paraclinicos '!K2846&gt;=92,AA2910=2)),1,OR(AND('Paraclinicos '!K2846&gt;=88,'Paraclinicos '!K2846&lt;=92),AND('Paraclinicos '!K2846&gt;=93,AA2910=0)),0),"")</f>
        <v/>
      </c>
      <c r="AA2910" t="str" cm="1">
        <f t="array" ref="AA2910">_xlfn.IFS('Paraclinicos '!E2845="","",'Paraclinicos '!E2845="Oxigeno",2,'Paraclinicos '!E2845="Aire",0)</f>
        <v/>
      </c>
    </row>
    <row r="2911" spans="1:27" x14ac:dyDescent="0.25">
      <c r="A2911">
        <f>'Paraclinicos '!A2846</f>
        <v>0</v>
      </c>
      <c r="B2911" s="3">
        <f>'Paraclinicos '!R2846</f>
        <v>0</v>
      </c>
      <c r="C2911" t="str" cm="1">
        <f t="array" ref="C2911">_xlfn.IFS('Paraclinicos '!Q2846="","",'Paraclinicos '!Q2846&gt;60,3,'Paraclinicos '!Q2846&lt;=60,1)</f>
        <v/>
      </c>
      <c r="D2911" t="str">
        <f>IFERROR(IF(INDEX('BD Demog para scores enalazar'!BC$2:BC$3000,MATCH(Formulas!A2911,'BD Demog para scores enalazar'!A$2:A$3000,0))=0,"SI","NO"),"")</f>
        <v/>
      </c>
      <c r="E2911" t="str" cm="1">
        <f t="array" ref="E2911">_xlfn.IFS(D2911="","",D2911="SI",4,D2911="NO",1)</f>
        <v/>
      </c>
      <c r="F2911" t="str" cm="1">
        <f t="array" ref="F2911">_xlfn.IFS('Paraclinicos '!B2846="","",'Paraclinicos '!B2846&gt;1,1,'Paraclinicos '!B2846&lt;=1,3)</f>
        <v/>
      </c>
      <c r="G2911" t="str" cm="1">
        <f t="array" ref="G2911">_xlfn.IFS('Paraclinicos '!D2846="","",AND('Paraclinicos '!D2846&gt;=250,'Paraclinicos '!D2846&lt;=500),2,'Paraclinicos '!D2846&gt;500,3,'Paraclinicos '!D2846&lt;250,1)</f>
        <v/>
      </c>
      <c r="H2911" s="50" t="str">
        <f t="shared" si="136"/>
        <v/>
      </c>
      <c r="I2911" t="str" cm="1">
        <f t="array" ref="I2911">_xlfn.IFS('Paraclinicos '!Q2846="","",'Paraclinicos '!Q2846&gt;=65,1,'Paraclinicos '!Q2846&lt;65,0)</f>
        <v/>
      </c>
      <c r="J2911" t="str" cm="1">
        <f t="array" ref="J2911">_xlfn.IFS('Paraclinicos '!I2846="","",'Paraclinicos '!I2846&gt;7,1,'Paraclinicos '!I2846&lt;=7,0)</f>
        <v/>
      </c>
      <c r="K2911" t="str" cm="1">
        <f t="array" ref="K2911">_xlfn.IFS('Paraclinicos '!W2846="","",'Paraclinicos '!W2846&lt;=8,1,'Paraclinicos '!W2846&gt;8,0)</f>
        <v/>
      </c>
      <c r="L2911" t="str" cm="1">
        <f t="array" ref="L2911">_xlfn.IFS('Paraclinicos '!S2846="","",'Paraclinicos '!S2846&gt;=30,1,'Paraclinicos '!S2846&lt;30,0)</f>
        <v/>
      </c>
      <c r="M2911" t="str" cm="1">
        <f t="array" ref="M2911">_xlfn.IFS(OR('Paraclinicos '!T2846="",'Paraclinicos '!U2846=""),"",OR('Paraclinicos '!T2846&lt;=90,'Paraclinicos '!U2846&lt;=60),1,OR('Paraclinicos '!T2846&gt;90,'Paraclinicos '!U2846&gt;60),0)</f>
        <v/>
      </c>
      <c r="N2911" s="45" t="str">
        <f t="shared" si="137"/>
        <v/>
      </c>
      <c r="O2911" t="str" cm="1">
        <f t="array" ref="O2911">_xlfn.IFS(OR('Paraclinicos '!M2846="",'Paraclinicos '!N2846="",'Paraclinicos '!N2846=0),"",'Paraclinicos '!M2846/'Paraclinicos '!N2846&lt;100,4,'Paraclinicos '!M2846/'Paraclinicos '!N2846&lt;200,3,'Paraclinicos '!M2846/'Paraclinicos '!N2846&lt;300,2,'Paraclinicos '!M2846/'Paraclinicos '!N2846&lt;400,1,'Paraclinicos '!M2846/'Paraclinicos '!N2846&gt;=400,0)</f>
        <v/>
      </c>
      <c r="P2911" t="str" cm="1">
        <f t="array" ref="P2911">_xlfn.IFS('Paraclinicos '!C2846="","",'Paraclinicos '!C2846&lt;20,4,'Paraclinicos '!C2846&lt;50,3,'Paraclinicos '!C2846&lt;100,2,'Paraclinicos '!C2846&lt;150,1,'Paraclinicos '!C2846&gt;150,0)</f>
        <v/>
      </c>
      <c r="Q2911" t="str" cm="1">
        <f t="array" ref="Q2911">_xlfn.IFS('Paraclinicos '!O2846="","",'Paraclinicos '!O2846&lt;1.2,0,'Paraclinicos '!O2846&lt;2,1,'Paraclinicos '!O2846&lt;3.5,2,'Paraclinicos '!O2846&lt;5,3,'Paraclinicos '!O2846&gt;5,4)</f>
        <v/>
      </c>
      <c r="R2911" t="str" cm="1">
        <f t="array" ref="R2911">_xlfn.IFS('Paraclinicos '!J2846="","",'Paraclinicos '!J2846&lt;1.2,0,'Paraclinicos '!J2846&lt;2,1,'Paraclinicos '!J2846&lt;6,2,'Paraclinicos '!J2846&lt;12,3,'Paraclinicos '!J2846&gt;=12,4)</f>
        <v/>
      </c>
      <c r="S2911" t="str" cm="1">
        <f t="array" ref="S2911">_xlfn.IFS('Paraclinicos '!Y2846="","",'Paraclinicos '!Y2846&lt;70,1,'Paraclinicos '!Y2846&gt;=70,0)</f>
        <v/>
      </c>
      <c r="T2911" t="str" cm="1">
        <f t="array" ref="T2911">_xlfn.IFS('Paraclinicos '!W2846="","",'Paraclinicos '!W2846&lt;6,4,'Paraclinicos '!W2846&lt;10,3,'Paraclinicos '!W2846&lt;13,2,'Paraclinicos '!W2846&lt;15,1,'Paraclinicos '!W2846=15,0)</f>
        <v/>
      </c>
      <c r="U2911" s="54" t="str">
        <f t="shared" si="135"/>
        <v/>
      </c>
      <c r="V2911" t="str" cm="1">
        <f t="array" ref="V2911">_xlfn.IFS('Paraclinicos '!S2846="","",OR('Paraclinicos '!S2846&lt;=8,'Paraclinicos '!S2846&gt;=25),3,'Paraclinicos '!S2846&lt;12,1,'Paraclinicos '!S2846&lt;21,0,'Paraclinicos '!S2846&lt;25,2)</f>
        <v/>
      </c>
      <c r="W2911" t="str">
        <f>IFERROR(IF(INDEX('BD Demog para scores enalazar'!Y$2:'BD Demog para scores enalazar'!Y$3000,MATCH(Formulas!A2911,'BD Demog para scores enalazar'!A$2:'BD Demog para scores enalazar'!A$3000,0))=1,"SI","NO"),"")</f>
        <v/>
      </c>
      <c r="X2911" s="9" t="str">
        <f>IFERROR(IF(INDEX('BD Demog para scores enalazar'!AJ$2:'BD Demog para scores enalazar'!AJ$3000,MATCH(Formulas!A2911,'BD Demog para scores enalazar'!A$2:'BD Demog para scores enalazar'!A$3000,0))=1,"SI","NO"),"")</f>
        <v/>
      </c>
      <c r="Y2911" t="str" cm="1">
        <f t="array" ref="Y2911">IF(AND(W2911="NO",X2911="NO"),_xlfn.IFS('Paraclinicos '!K2846&lt;=91,3,'Paraclinicos '!K2846&lt;94,2,'Paraclinicos '!K2846&lt;96,1,'Paraclinicos '!K2846&gt;=96,0),"")</f>
        <v/>
      </c>
      <c r="Z2911" t="str" cm="1">
        <f t="array" ref="Z2911">IF(OR(W2911="SI",X2911="SI"),_xlfn.IFS(OR(AND('Paraclinicos '!K2847&lt;=83),AND('Paraclinicos '!K2847&gt;=97,AA2911=2)),3,OR(AND('Paraclinicos '!K2847&lt;=86),AND('Paraclinicos '!K2847&gt;=94,AA2911=2)),2,OR(AND('Paraclinicos '!K2847&lt;=88),AND('Paraclinicos '!K2847&gt;=92,AA2911=2)),1,OR(AND('Paraclinicos '!K2847&gt;=88,'Paraclinicos '!K2847&lt;=92),AND('Paraclinicos '!K2847&gt;=93,AA2911=0)),0),"")</f>
        <v/>
      </c>
      <c r="AA2911" t="str" cm="1">
        <f t="array" ref="AA2911">_xlfn.IFS('Paraclinicos '!E2846="","",'Paraclinicos '!E2846="Oxigeno",2,'Paraclinicos '!E2846="Aire",0)</f>
        <v/>
      </c>
    </row>
    <row r="2912" spans="1:27" x14ac:dyDescent="0.25">
      <c r="A2912">
        <f>'Paraclinicos '!A2847</f>
        <v>0</v>
      </c>
      <c r="B2912" s="3">
        <f>'Paraclinicos '!R2847</f>
        <v>0</v>
      </c>
      <c r="C2912" t="str" cm="1">
        <f t="array" ref="C2912">_xlfn.IFS('Paraclinicos '!Q2847="","",'Paraclinicos '!Q2847&gt;60,3,'Paraclinicos '!Q2847&lt;=60,1)</f>
        <v/>
      </c>
      <c r="D2912" t="str">
        <f>IFERROR(IF(INDEX('BD Demog para scores enalazar'!BC$2:BC$3000,MATCH(Formulas!A2912,'BD Demog para scores enalazar'!A$2:A$3000,0))=0,"SI","NO"),"")</f>
        <v/>
      </c>
      <c r="E2912" t="str" cm="1">
        <f t="array" ref="E2912">_xlfn.IFS(D2912="","",D2912="SI",4,D2912="NO",1)</f>
        <v/>
      </c>
      <c r="F2912" t="str" cm="1">
        <f t="array" ref="F2912">_xlfn.IFS('Paraclinicos '!B2847="","",'Paraclinicos '!B2847&gt;1,1,'Paraclinicos '!B2847&lt;=1,3)</f>
        <v/>
      </c>
      <c r="G2912" t="str" cm="1">
        <f t="array" ref="G2912">_xlfn.IFS('Paraclinicos '!D2847="","",AND('Paraclinicos '!D2847&gt;=250,'Paraclinicos '!D2847&lt;=500),2,'Paraclinicos '!D2847&gt;500,3,'Paraclinicos '!D2847&lt;250,1)</f>
        <v/>
      </c>
      <c r="H2912" s="50" t="str">
        <f t="shared" si="136"/>
        <v/>
      </c>
      <c r="I2912" t="str" cm="1">
        <f t="array" ref="I2912">_xlfn.IFS('Paraclinicos '!Q2847="","",'Paraclinicos '!Q2847&gt;=65,1,'Paraclinicos '!Q2847&lt;65,0)</f>
        <v/>
      </c>
      <c r="J2912" t="str" cm="1">
        <f t="array" ref="J2912">_xlfn.IFS('Paraclinicos '!I2847="","",'Paraclinicos '!I2847&gt;7,1,'Paraclinicos '!I2847&lt;=7,0)</f>
        <v/>
      </c>
      <c r="K2912" t="str" cm="1">
        <f t="array" ref="K2912">_xlfn.IFS('Paraclinicos '!W2847="","",'Paraclinicos '!W2847&lt;=8,1,'Paraclinicos '!W2847&gt;8,0)</f>
        <v/>
      </c>
      <c r="L2912" t="str" cm="1">
        <f t="array" ref="L2912">_xlfn.IFS('Paraclinicos '!S2847="","",'Paraclinicos '!S2847&gt;=30,1,'Paraclinicos '!S2847&lt;30,0)</f>
        <v/>
      </c>
      <c r="M2912" t="str" cm="1">
        <f t="array" ref="M2912">_xlfn.IFS(OR('Paraclinicos '!T2847="",'Paraclinicos '!U2847=""),"",OR('Paraclinicos '!T2847&lt;=90,'Paraclinicos '!U2847&lt;=60),1,OR('Paraclinicos '!T2847&gt;90,'Paraclinicos '!U2847&gt;60),0)</f>
        <v/>
      </c>
      <c r="N2912" s="45" t="str">
        <f t="shared" si="137"/>
        <v/>
      </c>
      <c r="O2912" t="str" cm="1">
        <f t="array" ref="O2912">_xlfn.IFS(OR('Paraclinicos '!M2847="",'Paraclinicos '!N2847="",'Paraclinicos '!N2847=0),"",'Paraclinicos '!M2847/'Paraclinicos '!N2847&lt;100,4,'Paraclinicos '!M2847/'Paraclinicos '!N2847&lt;200,3,'Paraclinicos '!M2847/'Paraclinicos '!N2847&lt;300,2,'Paraclinicos '!M2847/'Paraclinicos '!N2847&lt;400,1,'Paraclinicos '!M2847/'Paraclinicos '!N2847&gt;=400,0)</f>
        <v/>
      </c>
      <c r="P2912" t="str" cm="1">
        <f t="array" ref="P2912">_xlfn.IFS('Paraclinicos '!C2847="","",'Paraclinicos '!C2847&lt;20,4,'Paraclinicos '!C2847&lt;50,3,'Paraclinicos '!C2847&lt;100,2,'Paraclinicos '!C2847&lt;150,1,'Paraclinicos '!C2847&gt;150,0)</f>
        <v/>
      </c>
      <c r="Q2912" t="str" cm="1">
        <f t="array" ref="Q2912">_xlfn.IFS('Paraclinicos '!O2847="","",'Paraclinicos '!O2847&lt;1.2,0,'Paraclinicos '!O2847&lt;2,1,'Paraclinicos '!O2847&lt;3.5,2,'Paraclinicos '!O2847&lt;5,3,'Paraclinicos '!O2847&gt;5,4)</f>
        <v/>
      </c>
      <c r="R2912" t="str" cm="1">
        <f t="array" ref="R2912">_xlfn.IFS('Paraclinicos '!J2847="","",'Paraclinicos '!J2847&lt;1.2,0,'Paraclinicos '!J2847&lt;2,1,'Paraclinicos '!J2847&lt;6,2,'Paraclinicos '!J2847&lt;12,3,'Paraclinicos '!J2847&gt;=12,4)</f>
        <v/>
      </c>
      <c r="S2912" t="str" cm="1">
        <f t="array" ref="S2912">_xlfn.IFS('Paraclinicos '!Y2847="","",'Paraclinicos '!Y2847&lt;70,1,'Paraclinicos '!Y2847&gt;=70,0)</f>
        <v/>
      </c>
      <c r="T2912" t="str" cm="1">
        <f t="array" ref="T2912">_xlfn.IFS('Paraclinicos '!W2847="","",'Paraclinicos '!W2847&lt;6,4,'Paraclinicos '!W2847&lt;10,3,'Paraclinicos '!W2847&lt;13,2,'Paraclinicos '!W2847&lt;15,1,'Paraclinicos '!W2847=15,0)</f>
        <v/>
      </c>
      <c r="U2912" s="54" t="str">
        <f t="shared" si="135"/>
        <v/>
      </c>
      <c r="V2912" t="str" cm="1">
        <f t="array" ref="V2912">_xlfn.IFS('Paraclinicos '!S2847="","",OR('Paraclinicos '!S2847&lt;=8,'Paraclinicos '!S2847&gt;=25),3,'Paraclinicos '!S2847&lt;12,1,'Paraclinicos '!S2847&lt;21,0,'Paraclinicos '!S2847&lt;25,2)</f>
        <v/>
      </c>
      <c r="W2912" t="str">
        <f>IFERROR(IF(INDEX('BD Demog para scores enalazar'!Y$2:'BD Demog para scores enalazar'!Y$3000,MATCH(Formulas!A2912,'BD Demog para scores enalazar'!A$2:'BD Demog para scores enalazar'!A$3000,0))=1,"SI","NO"),"")</f>
        <v/>
      </c>
      <c r="X2912" s="9" t="str">
        <f>IFERROR(IF(INDEX('BD Demog para scores enalazar'!AJ$2:'BD Demog para scores enalazar'!AJ$3000,MATCH(Formulas!A2912,'BD Demog para scores enalazar'!A$2:'BD Demog para scores enalazar'!A$3000,0))=1,"SI","NO"),"")</f>
        <v/>
      </c>
      <c r="Y2912" t="str" cm="1">
        <f t="array" ref="Y2912">IF(AND(W2912="NO",X2912="NO"),_xlfn.IFS('Paraclinicos '!K2847&lt;=91,3,'Paraclinicos '!K2847&lt;94,2,'Paraclinicos '!K2847&lt;96,1,'Paraclinicos '!K2847&gt;=96,0),"")</f>
        <v/>
      </c>
      <c r="Z2912" t="str" cm="1">
        <f t="array" ref="Z2912">IF(OR(W2912="SI",X2912="SI"),_xlfn.IFS(OR(AND('Paraclinicos '!K2848&lt;=83),AND('Paraclinicos '!K2848&gt;=97,AA2912=2)),3,OR(AND('Paraclinicos '!K2848&lt;=86),AND('Paraclinicos '!K2848&gt;=94,AA2912=2)),2,OR(AND('Paraclinicos '!K2848&lt;=88),AND('Paraclinicos '!K2848&gt;=92,AA2912=2)),1,OR(AND('Paraclinicos '!K2848&gt;=88,'Paraclinicos '!K2848&lt;=92),AND('Paraclinicos '!K2848&gt;=93,AA2912=0)),0),"")</f>
        <v/>
      </c>
      <c r="AA2912" t="str" cm="1">
        <f t="array" ref="AA2912">_xlfn.IFS('Paraclinicos '!E2847="","",'Paraclinicos '!E2847="Oxigeno",2,'Paraclinicos '!E2847="Aire",0)</f>
        <v/>
      </c>
    </row>
    <row r="2913" spans="1:27" x14ac:dyDescent="0.25">
      <c r="A2913">
        <f>'Paraclinicos '!A2848</f>
        <v>0</v>
      </c>
      <c r="B2913" s="3">
        <f>'Paraclinicos '!R2848</f>
        <v>0</v>
      </c>
      <c r="C2913" t="str" cm="1">
        <f t="array" ref="C2913">_xlfn.IFS('Paraclinicos '!Q2848="","",'Paraclinicos '!Q2848&gt;60,3,'Paraclinicos '!Q2848&lt;=60,1)</f>
        <v/>
      </c>
      <c r="D2913" t="str">
        <f>IFERROR(IF(INDEX('BD Demog para scores enalazar'!BC$2:BC$3000,MATCH(Formulas!A2913,'BD Demog para scores enalazar'!A$2:A$3000,0))=0,"SI","NO"),"")</f>
        <v/>
      </c>
      <c r="E2913" t="str" cm="1">
        <f t="array" ref="E2913">_xlfn.IFS(D2913="","",D2913="SI",4,D2913="NO",1)</f>
        <v/>
      </c>
      <c r="F2913" t="str" cm="1">
        <f t="array" ref="F2913">_xlfn.IFS('Paraclinicos '!B2848="","",'Paraclinicos '!B2848&gt;1,1,'Paraclinicos '!B2848&lt;=1,3)</f>
        <v/>
      </c>
      <c r="G2913" t="str" cm="1">
        <f t="array" ref="G2913">_xlfn.IFS('Paraclinicos '!D2848="","",AND('Paraclinicos '!D2848&gt;=250,'Paraclinicos '!D2848&lt;=500),2,'Paraclinicos '!D2848&gt;500,3,'Paraclinicos '!D2848&lt;250,1)</f>
        <v/>
      </c>
      <c r="H2913" s="50" t="str">
        <f t="shared" si="136"/>
        <v/>
      </c>
      <c r="I2913" t="str" cm="1">
        <f t="array" ref="I2913">_xlfn.IFS('Paraclinicos '!Q2848="","",'Paraclinicos '!Q2848&gt;=65,1,'Paraclinicos '!Q2848&lt;65,0)</f>
        <v/>
      </c>
      <c r="J2913" t="str" cm="1">
        <f t="array" ref="J2913">_xlfn.IFS('Paraclinicos '!I2848="","",'Paraclinicos '!I2848&gt;7,1,'Paraclinicos '!I2848&lt;=7,0)</f>
        <v/>
      </c>
      <c r="K2913" t="str" cm="1">
        <f t="array" ref="K2913">_xlfn.IFS('Paraclinicos '!W2848="","",'Paraclinicos '!W2848&lt;=8,1,'Paraclinicos '!W2848&gt;8,0)</f>
        <v/>
      </c>
      <c r="L2913" t="str" cm="1">
        <f t="array" ref="L2913">_xlfn.IFS('Paraclinicos '!S2848="","",'Paraclinicos '!S2848&gt;=30,1,'Paraclinicos '!S2848&lt;30,0)</f>
        <v/>
      </c>
      <c r="M2913" t="str" cm="1">
        <f t="array" ref="M2913">_xlfn.IFS(OR('Paraclinicos '!T2848="",'Paraclinicos '!U2848=""),"",OR('Paraclinicos '!T2848&lt;=90,'Paraclinicos '!U2848&lt;=60),1,OR('Paraclinicos '!T2848&gt;90,'Paraclinicos '!U2848&gt;60),0)</f>
        <v/>
      </c>
      <c r="N2913" s="45" t="str">
        <f t="shared" si="137"/>
        <v/>
      </c>
      <c r="O2913" t="str" cm="1">
        <f t="array" ref="O2913">_xlfn.IFS(OR('Paraclinicos '!M2848="",'Paraclinicos '!N2848="",'Paraclinicos '!N2848=0),"",'Paraclinicos '!M2848/'Paraclinicos '!N2848&lt;100,4,'Paraclinicos '!M2848/'Paraclinicos '!N2848&lt;200,3,'Paraclinicos '!M2848/'Paraclinicos '!N2848&lt;300,2,'Paraclinicos '!M2848/'Paraclinicos '!N2848&lt;400,1,'Paraclinicos '!M2848/'Paraclinicos '!N2848&gt;=400,0)</f>
        <v/>
      </c>
      <c r="P2913" t="str" cm="1">
        <f t="array" ref="P2913">_xlfn.IFS('Paraclinicos '!C2848="","",'Paraclinicos '!C2848&lt;20,4,'Paraclinicos '!C2848&lt;50,3,'Paraclinicos '!C2848&lt;100,2,'Paraclinicos '!C2848&lt;150,1,'Paraclinicos '!C2848&gt;150,0)</f>
        <v/>
      </c>
      <c r="Q2913" t="str" cm="1">
        <f t="array" ref="Q2913">_xlfn.IFS('Paraclinicos '!O2848="","",'Paraclinicos '!O2848&lt;1.2,0,'Paraclinicos '!O2848&lt;2,1,'Paraclinicos '!O2848&lt;3.5,2,'Paraclinicos '!O2848&lt;5,3,'Paraclinicos '!O2848&gt;5,4)</f>
        <v/>
      </c>
      <c r="R2913" t="str" cm="1">
        <f t="array" ref="R2913">_xlfn.IFS('Paraclinicos '!J2848="","",'Paraclinicos '!J2848&lt;1.2,0,'Paraclinicos '!J2848&lt;2,1,'Paraclinicos '!J2848&lt;6,2,'Paraclinicos '!J2848&lt;12,3,'Paraclinicos '!J2848&gt;=12,4)</f>
        <v/>
      </c>
      <c r="S2913" t="str" cm="1">
        <f t="array" ref="S2913">_xlfn.IFS('Paraclinicos '!Y2848="","",'Paraclinicos '!Y2848&lt;70,1,'Paraclinicos '!Y2848&gt;=70,0)</f>
        <v/>
      </c>
      <c r="T2913" t="str" cm="1">
        <f t="array" ref="T2913">_xlfn.IFS('Paraclinicos '!W2848="","",'Paraclinicos '!W2848&lt;6,4,'Paraclinicos '!W2848&lt;10,3,'Paraclinicos '!W2848&lt;13,2,'Paraclinicos '!W2848&lt;15,1,'Paraclinicos '!W2848=15,0)</f>
        <v/>
      </c>
      <c r="U2913" s="54" t="str">
        <f t="shared" si="135"/>
        <v/>
      </c>
      <c r="V2913" t="str" cm="1">
        <f t="array" ref="V2913">_xlfn.IFS('Paraclinicos '!S2848="","",OR('Paraclinicos '!S2848&lt;=8,'Paraclinicos '!S2848&gt;=25),3,'Paraclinicos '!S2848&lt;12,1,'Paraclinicos '!S2848&lt;21,0,'Paraclinicos '!S2848&lt;25,2)</f>
        <v/>
      </c>
      <c r="W2913" t="str">
        <f>IFERROR(IF(INDEX('BD Demog para scores enalazar'!Y$2:'BD Demog para scores enalazar'!Y$3000,MATCH(Formulas!A2913,'BD Demog para scores enalazar'!A$2:'BD Demog para scores enalazar'!A$3000,0))=1,"SI","NO"),"")</f>
        <v/>
      </c>
      <c r="X2913" s="9" t="str">
        <f>IFERROR(IF(INDEX('BD Demog para scores enalazar'!AJ$2:'BD Demog para scores enalazar'!AJ$3000,MATCH(Formulas!A2913,'BD Demog para scores enalazar'!A$2:'BD Demog para scores enalazar'!A$3000,0))=1,"SI","NO"),"")</f>
        <v/>
      </c>
      <c r="Y2913" t="str" cm="1">
        <f t="array" ref="Y2913">IF(AND(W2913="NO",X2913="NO"),_xlfn.IFS('Paraclinicos '!K2848&lt;=91,3,'Paraclinicos '!K2848&lt;94,2,'Paraclinicos '!K2848&lt;96,1,'Paraclinicos '!K2848&gt;=96,0),"")</f>
        <v/>
      </c>
      <c r="Z2913" t="str" cm="1">
        <f t="array" ref="Z2913">IF(OR(W2913="SI",X2913="SI"),_xlfn.IFS(OR(AND('Paraclinicos '!K2849&lt;=83),AND('Paraclinicos '!K2849&gt;=97,AA2913=2)),3,OR(AND('Paraclinicos '!K2849&lt;=86),AND('Paraclinicos '!K2849&gt;=94,AA2913=2)),2,OR(AND('Paraclinicos '!K2849&lt;=88),AND('Paraclinicos '!K2849&gt;=92,AA2913=2)),1,OR(AND('Paraclinicos '!K2849&gt;=88,'Paraclinicos '!K2849&lt;=92),AND('Paraclinicos '!K2849&gt;=93,AA2913=0)),0),"")</f>
        <v/>
      </c>
      <c r="AA2913" t="str" cm="1">
        <f t="array" ref="AA2913">_xlfn.IFS('Paraclinicos '!E2848="","",'Paraclinicos '!E2848="Oxigeno",2,'Paraclinicos '!E2848="Aire",0)</f>
        <v/>
      </c>
    </row>
    <row r="2914" spans="1:27" x14ac:dyDescent="0.25">
      <c r="A2914">
        <f>'Paraclinicos '!A2849</f>
        <v>0</v>
      </c>
      <c r="B2914" s="3">
        <f>'Paraclinicos '!R2849</f>
        <v>0</v>
      </c>
      <c r="C2914" t="str" cm="1">
        <f t="array" ref="C2914">_xlfn.IFS('Paraclinicos '!Q2849="","",'Paraclinicos '!Q2849&gt;60,3,'Paraclinicos '!Q2849&lt;=60,1)</f>
        <v/>
      </c>
      <c r="D2914" t="str">
        <f>IFERROR(IF(INDEX('BD Demog para scores enalazar'!BC$2:BC$3000,MATCH(Formulas!A2914,'BD Demog para scores enalazar'!A$2:A$3000,0))=0,"SI","NO"),"")</f>
        <v/>
      </c>
      <c r="E2914" t="str" cm="1">
        <f t="array" ref="E2914">_xlfn.IFS(D2914="","",D2914="SI",4,D2914="NO",1)</f>
        <v/>
      </c>
      <c r="F2914" t="str" cm="1">
        <f t="array" ref="F2914">_xlfn.IFS('Paraclinicos '!B2849="","",'Paraclinicos '!B2849&gt;1,1,'Paraclinicos '!B2849&lt;=1,3)</f>
        <v/>
      </c>
      <c r="G2914" t="str" cm="1">
        <f t="array" ref="G2914">_xlfn.IFS('Paraclinicos '!D2849="","",AND('Paraclinicos '!D2849&gt;=250,'Paraclinicos '!D2849&lt;=500),2,'Paraclinicos '!D2849&gt;500,3,'Paraclinicos '!D2849&lt;250,1)</f>
        <v/>
      </c>
      <c r="H2914" s="50" t="str">
        <f t="shared" si="136"/>
        <v/>
      </c>
      <c r="I2914" t="str" cm="1">
        <f t="array" ref="I2914">_xlfn.IFS('Paraclinicos '!Q2849="","",'Paraclinicos '!Q2849&gt;=65,1,'Paraclinicos '!Q2849&lt;65,0)</f>
        <v/>
      </c>
      <c r="J2914" t="str" cm="1">
        <f t="array" ref="J2914">_xlfn.IFS('Paraclinicos '!I2849="","",'Paraclinicos '!I2849&gt;7,1,'Paraclinicos '!I2849&lt;=7,0)</f>
        <v/>
      </c>
      <c r="K2914" t="str" cm="1">
        <f t="array" ref="K2914">_xlfn.IFS('Paraclinicos '!W2849="","",'Paraclinicos '!W2849&lt;=8,1,'Paraclinicos '!W2849&gt;8,0)</f>
        <v/>
      </c>
      <c r="L2914" t="str" cm="1">
        <f t="array" ref="L2914">_xlfn.IFS('Paraclinicos '!S2849="","",'Paraclinicos '!S2849&gt;=30,1,'Paraclinicos '!S2849&lt;30,0)</f>
        <v/>
      </c>
      <c r="M2914" t="str" cm="1">
        <f t="array" ref="M2914">_xlfn.IFS(OR('Paraclinicos '!T2849="",'Paraclinicos '!U2849=""),"",OR('Paraclinicos '!T2849&lt;=90,'Paraclinicos '!U2849&lt;=60),1,OR('Paraclinicos '!T2849&gt;90,'Paraclinicos '!U2849&gt;60),0)</f>
        <v/>
      </c>
      <c r="N2914" s="45" t="str">
        <f t="shared" si="137"/>
        <v/>
      </c>
      <c r="O2914" t="str" cm="1">
        <f t="array" ref="O2914">_xlfn.IFS(OR('Paraclinicos '!M2849="",'Paraclinicos '!N2849="",'Paraclinicos '!N2849=0),"",'Paraclinicos '!M2849/'Paraclinicos '!N2849&lt;100,4,'Paraclinicos '!M2849/'Paraclinicos '!N2849&lt;200,3,'Paraclinicos '!M2849/'Paraclinicos '!N2849&lt;300,2,'Paraclinicos '!M2849/'Paraclinicos '!N2849&lt;400,1,'Paraclinicos '!M2849/'Paraclinicos '!N2849&gt;=400,0)</f>
        <v/>
      </c>
      <c r="P2914" t="str" cm="1">
        <f t="array" ref="P2914">_xlfn.IFS('Paraclinicos '!C2849="","",'Paraclinicos '!C2849&lt;20,4,'Paraclinicos '!C2849&lt;50,3,'Paraclinicos '!C2849&lt;100,2,'Paraclinicos '!C2849&lt;150,1,'Paraclinicos '!C2849&gt;150,0)</f>
        <v/>
      </c>
      <c r="Q2914" t="str" cm="1">
        <f t="array" ref="Q2914">_xlfn.IFS('Paraclinicos '!O2849="","",'Paraclinicos '!O2849&lt;1.2,0,'Paraclinicos '!O2849&lt;2,1,'Paraclinicos '!O2849&lt;3.5,2,'Paraclinicos '!O2849&lt;5,3,'Paraclinicos '!O2849&gt;5,4)</f>
        <v/>
      </c>
      <c r="R2914" t="str" cm="1">
        <f t="array" ref="R2914">_xlfn.IFS('Paraclinicos '!J2849="","",'Paraclinicos '!J2849&lt;1.2,0,'Paraclinicos '!J2849&lt;2,1,'Paraclinicos '!J2849&lt;6,2,'Paraclinicos '!J2849&lt;12,3,'Paraclinicos '!J2849&gt;=12,4)</f>
        <v/>
      </c>
      <c r="S2914" t="str" cm="1">
        <f t="array" ref="S2914">_xlfn.IFS('Paraclinicos '!Y2849="","",'Paraclinicos '!Y2849&lt;70,1,'Paraclinicos '!Y2849&gt;=70,0)</f>
        <v/>
      </c>
      <c r="T2914" t="str" cm="1">
        <f t="array" ref="T2914">_xlfn.IFS('Paraclinicos '!W2849="","",'Paraclinicos '!W2849&lt;6,4,'Paraclinicos '!W2849&lt;10,3,'Paraclinicos '!W2849&lt;13,2,'Paraclinicos '!W2849&lt;15,1,'Paraclinicos '!W2849=15,0)</f>
        <v/>
      </c>
      <c r="U2914" s="54" t="str">
        <f t="shared" si="135"/>
        <v/>
      </c>
      <c r="V2914" t="str" cm="1">
        <f t="array" ref="V2914">_xlfn.IFS('Paraclinicos '!S2849="","",OR('Paraclinicos '!S2849&lt;=8,'Paraclinicos '!S2849&gt;=25),3,'Paraclinicos '!S2849&lt;12,1,'Paraclinicos '!S2849&lt;21,0,'Paraclinicos '!S2849&lt;25,2)</f>
        <v/>
      </c>
      <c r="W2914" t="str">
        <f>IFERROR(IF(INDEX('BD Demog para scores enalazar'!Y$2:'BD Demog para scores enalazar'!Y$3000,MATCH(Formulas!A2914,'BD Demog para scores enalazar'!A$2:'BD Demog para scores enalazar'!A$3000,0))=1,"SI","NO"),"")</f>
        <v/>
      </c>
      <c r="X2914" s="9" t="str">
        <f>IFERROR(IF(INDEX('BD Demog para scores enalazar'!AJ$2:'BD Demog para scores enalazar'!AJ$3000,MATCH(Formulas!A2914,'BD Demog para scores enalazar'!A$2:'BD Demog para scores enalazar'!A$3000,0))=1,"SI","NO"),"")</f>
        <v/>
      </c>
      <c r="Y2914" t="str" cm="1">
        <f t="array" ref="Y2914">IF(AND(W2914="NO",X2914="NO"),_xlfn.IFS('Paraclinicos '!K2849&lt;=91,3,'Paraclinicos '!K2849&lt;94,2,'Paraclinicos '!K2849&lt;96,1,'Paraclinicos '!K2849&gt;=96,0),"")</f>
        <v/>
      </c>
      <c r="Z2914" t="str" cm="1">
        <f t="array" ref="Z2914">IF(OR(W2914="SI",X2914="SI"),_xlfn.IFS(OR(AND('Paraclinicos '!K2850&lt;=83),AND('Paraclinicos '!K2850&gt;=97,AA2914=2)),3,OR(AND('Paraclinicos '!K2850&lt;=86),AND('Paraclinicos '!K2850&gt;=94,AA2914=2)),2,OR(AND('Paraclinicos '!K2850&lt;=88),AND('Paraclinicos '!K2850&gt;=92,AA2914=2)),1,OR(AND('Paraclinicos '!K2850&gt;=88,'Paraclinicos '!K2850&lt;=92),AND('Paraclinicos '!K2850&gt;=93,AA2914=0)),0),"")</f>
        <v/>
      </c>
      <c r="AA2914" t="str" cm="1">
        <f t="array" ref="AA2914">_xlfn.IFS('Paraclinicos '!E2849="","",'Paraclinicos '!E2849="Oxigeno",2,'Paraclinicos '!E2849="Aire",0)</f>
        <v/>
      </c>
    </row>
    <row r="2915" spans="1:27" x14ac:dyDescent="0.25">
      <c r="A2915">
        <f>'Paraclinicos '!A2850</f>
        <v>0</v>
      </c>
      <c r="B2915" s="3">
        <f>'Paraclinicos '!R2850</f>
        <v>0</v>
      </c>
      <c r="C2915" t="str" cm="1">
        <f t="array" ref="C2915">_xlfn.IFS('Paraclinicos '!Q2850="","",'Paraclinicos '!Q2850&gt;60,3,'Paraclinicos '!Q2850&lt;=60,1)</f>
        <v/>
      </c>
      <c r="D2915" t="str">
        <f>IFERROR(IF(INDEX('BD Demog para scores enalazar'!BC$2:BC$3000,MATCH(Formulas!A2915,'BD Demog para scores enalazar'!A$2:A$3000,0))=0,"SI","NO"),"")</f>
        <v/>
      </c>
      <c r="E2915" t="str" cm="1">
        <f t="array" ref="E2915">_xlfn.IFS(D2915="","",D2915="SI",4,D2915="NO",1)</f>
        <v/>
      </c>
      <c r="F2915" t="str" cm="1">
        <f t="array" ref="F2915">_xlfn.IFS('Paraclinicos '!B2850="","",'Paraclinicos '!B2850&gt;1,1,'Paraclinicos '!B2850&lt;=1,3)</f>
        <v/>
      </c>
      <c r="G2915" t="str" cm="1">
        <f t="array" ref="G2915">_xlfn.IFS('Paraclinicos '!D2850="","",AND('Paraclinicos '!D2850&gt;=250,'Paraclinicos '!D2850&lt;=500),2,'Paraclinicos '!D2850&gt;500,3,'Paraclinicos '!D2850&lt;250,1)</f>
        <v/>
      </c>
      <c r="H2915" s="50" t="str">
        <f t="shared" si="136"/>
        <v/>
      </c>
      <c r="I2915" t="str" cm="1">
        <f t="array" ref="I2915">_xlfn.IFS('Paraclinicos '!Q2850="","",'Paraclinicos '!Q2850&gt;=65,1,'Paraclinicos '!Q2850&lt;65,0)</f>
        <v/>
      </c>
      <c r="J2915" t="str" cm="1">
        <f t="array" ref="J2915">_xlfn.IFS('Paraclinicos '!I2850="","",'Paraclinicos '!I2850&gt;7,1,'Paraclinicos '!I2850&lt;=7,0)</f>
        <v/>
      </c>
      <c r="K2915" t="str" cm="1">
        <f t="array" ref="K2915">_xlfn.IFS('Paraclinicos '!W2850="","",'Paraclinicos '!W2850&lt;=8,1,'Paraclinicos '!W2850&gt;8,0)</f>
        <v/>
      </c>
      <c r="L2915" t="str" cm="1">
        <f t="array" ref="L2915">_xlfn.IFS('Paraclinicos '!S2850="","",'Paraclinicos '!S2850&gt;=30,1,'Paraclinicos '!S2850&lt;30,0)</f>
        <v/>
      </c>
      <c r="M2915" t="str" cm="1">
        <f t="array" ref="M2915">_xlfn.IFS(OR('Paraclinicos '!T2850="",'Paraclinicos '!U2850=""),"",OR('Paraclinicos '!T2850&lt;=90,'Paraclinicos '!U2850&lt;=60),1,OR('Paraclinicos '!T2850&gt;90,'Paraclinicos '!U2850&gt;60),0)</f>
        <v/>
      </c>
      <c r="N2915" s="45" t="str">
        <f t="shared" si="137"/>
        <v/>
      </c>
      <c r="O2915" t="str" cm="1">
        <f t="array" ref="O2915">_xlfn.IFS(OR('Paraclinicos '!M2850="",'Paraclinicos '!N2850="",'Paraclinicos '!N2850=0),"",'Paraclinicos '!M2850/'Paraclinicos '!N2850&lt;100,4,'Paraclinicos '!M2850/'Paraclinicos '!N2850&lt;200,3,'Paraclinicos '!M2850/'Paraclinicos '!N2850&lt;300,2,'Paraclinicos '!M2850/'Paraclinicos '!N2850&lt;400,1,'Paraclinicos '!M2850/'Paraclinicos '!N2850&gt;=400,0)</f>
        <v/>
      </c>
      <c r="P2915" t="str" cm="1">
        <f t="array" ref="P2915">_xlfn.IFS('Paraclinicos '!C2850="","",'Paraclinicos '!C2850&lt;20,4,'Paraclinicos '!C2850&lt;50,3,'Paraclinicos '!C2850&lt;100,2,'Paraclinicos '!C2850&lt;150,1,'Paraclinicos '!C2850&gt;150,0)</f>
        <v/>
      </c>
      <c r="Q2915" t="str" cm="1">
        <f t="array" ref="Q2915">_xlfn.IFS('Paraclinicos '!O2850="","",'Paraclinicos '!O2850&lt;1.2,0,'Paraclinicos '!O2850&lt;2,1,'Paraclinicos '!O2850&lt;3.5,2,'Paraclinicos '!O2850&lt;5,3,'Paraclinicos '!O2850&gt;5,4)</f>
        <v/>
      </c>
      <c r="R2915" t="str" cm="1">
        <f t="array" ref="R2915">_xlfn.IFS('Paraclinicos '!J2850="","",'Paraclinicos '!J2850&lt;1.2,0,'Paraclinicos '!J2850&lt;2,1,'Paraclinicos '!J2850&lt;6,2,'Paraclinicos '!J2850&lt;12,3,'Paraclinicos '!J2850&gt;=12,4)</f>
        <v/>
      </c>
      <c r="S2915" t="str" cm="1">
        <f t="array" ref="S2915">_xlfn.IFS('Paraclinicos '!Y2850="","",'Paraclinicos '!Y2850&lt;70,1,'Paraclinicos '!Y2850&gt;=70,0)</f>
        <v/>
      </c>
      <c r="T2915" t="str" cm="1">
        <f t="array" ref="T2915">_xlfn.IFS('Paraclinicos '!W2850="","",'Paraclinicos '!W2850&lt;6,4,'Paraclinicos '!W2850&lt;10,3,'Paraclinicos '!W2850&lt;13,2,'Paraclinicos '!W2850&lt;15,1,'Paraclinicos '!W2850=15,0)</f>
        <v/>
      </c>
      <c r="U2915" s="54" t="str">
        <f t="shared" si="135"/>
        <v/>
      </c>
      <c r="V2915" t="str" cm="1">
        <f t="array" ref="V2915">_xlfn.IFS('Paraclinicos '!S2850="","",OR('Paraclinicos '!S2850&lt;=8,'Paraclinicos '!S2850&gt;=25),3,'Paraclinicos '!S2850&lt;12,1,'Paraclinicos '!S2850&lt;21,0,'Paraclinicos '!S2850&lt;25,2)</f>
        <v/>
      </c>
      <c r="W2915" t="str">
        <f>IFERROR(IF(INDEX('BD Demog para scores enalazar'!Y$2:'BD Demog para scores enalazar'!Y$3000,MATCH(Formulas!A2915,'BD Demog para scores enalazar'!A$2:'BD Demog para scores enalazar'!A$3000,0))=1,"SI","NO"),"")</f>
        <v/>
      </c>
      <c r="X2915" s="9" t="str">
        <f>IFERROR(IF(INDEX('BD Demog para scores enalazar'!AJ$2:'BD Demog para scores enalazar'!AJ$3000,MATCH(Formulas!A2915,'BD Demog para scores enalazar'!A$2:'BD Demog para scores enalazar'!A$3000,0))=1,"SI","NO"),"")</f>
        <v/>
      </c>
      <c r="Y2915" t="str" cm="1">
        <f t="array" ref="Y2915">IF(AND(W2915="NO",X2915="NO"),_xlfn.IFS('Paraclinicos '!K2850&lt;=91,3,'Paraclinicos '!K2850&lt;94,2,'Paraclinicos '!K2850&lt;96,1,'Paraclinicos '!K2850&gt;=96,0),"")</f>
        <v/>
      </c>
      <c r="Z2915" t="str" cm="1">
        <f t="array" ref="Z2915">IF(OR(W2915="SI",X2915="SI"),_xlfn.IFS(OR(AND('Paraclinicos '!K2851&lt;=83),AND('Paraclinicos '!K2851&gt;=97,AA2915=2)),3,OR(AND('Paraclinicos '!K2851&lt;=86),AND('Paraclinicos '!K2851&gt;=94,AA2915=2)),2,OR(AND('Paraclinicos '!K2851&lt;=88),AND('Paraclinicos '!K2851&gt;=92,AA2915=2)),1,OR(AND('Paraclinicos '!K2851&gt;=88,'Paraclinicos '!K2851&lt;=92),AND('Paraclinicos '!K2851&gt;=93,AA2915=0)),0),"")</f>
        <v/>
      </c>
      <c r="AA2915" t="str" cm="1">
        <f t="array" ref="AA2915">_xlfn.IFS('Paraclinicos '!E2850="","",'Paraclinicos '!E2850="Oxigeno",2,'Paraclinicos '!E2850="Aire",0)</f>
        <v/>
      </c>
    </row>
    <row r="2916" spans="1:27" x14ac:dyDescent="0.25">
      <c r="A2916">
        <f>'Paraclinicos '!A2851</f>
        <v>0</v>
      </c>
      <c r="B2916" s="3">
        <f>'Paraclinicos '!R2851</f>
        <v>0</v>
      </c>
      <c r="C2916" t="str" cm="1">
        <f t="array" ref="C2916">_xlfn.IFS('Paraclinicos '!Q2851="","",'Paraclinicos '!Q2851&gt;60,3,'Paraclinicos '!Q2851&lt;=60,1)</f>
        <v/>
      </c>
      <c r="D2916" t="str">
        <f>IFERROR(IF(INDEX('BD Demog para scores enalazar'!BC$2:BC$3000,MATCH(Formulas!A2916,'BD Demog para scores enalazar'!A$2:A$3000,0))=0,"SI","NO"),"")</f>
        <v/>
      </c>
      <c r="E2916" t="str" cm="1">
        <f t="array" ref="E2916">_xlfn.IFS(D2916="","",D2916="SI",4,D2916="NO",1)</f>
        <v/>
      </c>
      <c r="F2916" t="str" cm="1">
        <f t="array" ref="F2916">_xlfn.IFS('Paraclinicos '!B2851="","",'Paraclinicos '!B2851&gt;1,1,'Paraclinicos '!B2851&lt;=1,3)</f>
        <v/>
      </c>
      <c r="G2916" t="str" cm="1">
        <f t="array" ref="G2916">_xlfn.IFS('Paraclinicos '!D2851="","",AND('Paraclinicos '!D2851&gt;=250,'Paraclinicos '!D2851&lt;=500),2,'Paraclinicos '!D2851&gt;500,3,'Paraclinicos '!D2851&lt;250,1)</f>
        <v/>
      </c>
      <c r="H2916" s="50" t="str">
        <f t="shared" si="136"/>
        <v/>
      </c>
      <c r="I2916" t="str" cm="1">
        <f t="array" ref="I2916">_xlfn.IFS('Paraclinicos '!Q2851="","",'Paraclinicos '!Q2851&gt;=65,1,'Paraclinicos '!Q2851&lt;65,0)</f>
        <v/>
      </c>
      <c r="J2916" t="str" cm="1">
        <f t="array" ref="J2916">_xlfn.IFS('Paraclinicos '!I2851="","",'Paraclinicos '!I2851&gt;7,1,'Paraclinicos '!I2851&lt;=7,0)</f>
        <v/>
      </c>
      <c r="K2916" t="str" cm="1">
        <f t="array" ref="K2916">_xlfn.IFS('Paraclinicos '!W2851="","",'Paraclinicos '!W2851&lt;=8,1,'Paraclinicos '!W2851&gt;8,0)</f>
        <v/>
      </c>
      <c r="L2916" t="str" cm="1">
        <f t="array" ref="L2916">_xlfn.IFS('Paraclinicos '!S2851="","",'Paraclinicos '!S2851&gt;=30,1,'Paraclinicos '!S2851&lt;30,0)</f>
        <v/>
      </c>
      <c r="M2916" t="str" cm="1">
        <f t="array" ref="M2916">_xlfn.IFS(OR('Paraclinicos '!T2851="",'Paraclinicos '!U2851=""),"",OR('Paraclinicos '!T2851&lt;=90,'Paraclinicos '!U2851&lt;=60),1,OR('Paraclinicos '!T2851&gt;90,'Paraclinicos '!U2851&gt;60),0)</f>
        <v/>
      </c>
      <c r="N2916" s="45" t="str">
        <f t="shared" si="137"/>
        <v/>
      </c>
      <c r="O2916" t="str" cm="1">
        <f t="array" ref="O2916">_xlfn.IFS(OR('Paraclinicos '!M2851="",'Paraclinicos '!N2851="",'Paraclinicos '!N2851=0),"",'Paraclinicos '!M2851/'Paraclinicos '!N2851&lt;100,4,'Paraclinicos '!M2851/'Paraclinicos '!N2851&lt;200,3,'Paraclinicos '!M2851/'Paraclinicos '!N2851&lt;300,2,'Paraclinicos '!M2851/'Paraclinicos '!N2851&lt;400,1,'Paraclinicos '!M2851/'Paraclinicos '!N2851&gt;=400,0)</f>
        <v/>
      </c>
      <c r="P2916" t="str" cm="1">
        <f t="array" ref="P2916">_xlfn.IFS('Paraclinicos '!C2851="","",'Paraclinicos '!C2851&lt;20,4,'Paraclinicos '!C2851&lt;50,3,'Paraclinicos '!C2851&lt;100,2,'Paraclinicos '!C2851&lt;150,1,'Paraclinicos '!C2851&gt;150,0)</f>
        <v/>
      </c>
      <c r="Q2916" t="str" cm="1">
        <f t="array" ref="Q2916">_xlfn.IFS('Paraclinicos '!O2851="","",'Paraclinicos '!O2851&lt;1.2,0,'Paraclinicos '!O2851&lt;2,1,'Paraclinicos '!O2851&lt;3.5,2,'Paraclinicos '!O2851&lt;5,3,'Paraclinicos '!O2851&gt;5,4)</f>
        <v/>
      </c>
      <c r="R2916" t="str" cm="1">
        <f t="array" ref="R2916">_xlfn.IFS('Paraclinicos '!J2851="","",'Paraclinicos '!J2851&lt;1.2,0,'Paraclinicos '!J2851&lt;2,1,'Paraclinicos '!J2851&lt;6,2,'Paraclinicos '!J2851&lt;12,3,'Paraclinicos '!J2851&gt;=12,4)</f>
        <v/>
      </c>
      <c r="S2916" t="str" cm="1">
        <f t="array" ref="S2916">_xlfn.IFS('Paraclinicos '!Y2851="","",'Paraclinicos '!Y2851&lt;70,1,'Paraclinicos '!Y2851&gt;=70,0)</f>
        <v/>
      </c>
      <c r="T2916" t="str" cm="1">
        <f t="array" ref="T2916">_xlfn.IFS('Paraclinicos '!W2851="","",'Paraclinicos '!W2851&lt;6,4,'Paraclinicos '!W2851&lt;10,3,'Paraclinicos '!W2851&lt;13,2,'Paraclinicos '!W2851&lt;15,1,'Paraclinicos '!W2851=15,0)</f>
        <v/>
      </c>
      <c r="U2916" s="54" t="str">
        <f t="shared" si="135"/>
        <v/>
      </c>
      <c r="V2916" t="str" cm="1">
        <f t="array" ref="V2916">_xlfn.IFS('Paraclinicos '!S2851="","",OR('Paraclinicos '!S2851&lt;=8,'Paraclinicos '!S2851&gt;=25),3,'Paraclinicos '!S2851&lt;12,1,'Paraclinicos '!S2851&lt;21,0,'Paraclinicos '!S2851&lt;25,2)</f>
        <v/>
      </c>
      <c r="W2916" t="str">
        <f>IFERROR(IF(INDEX('BD Demog para scores enalazar'!Y$2:'BD Demog para scores enalazar'!Y$3000,MATCH(Formulas!A2916,'BD Demog para scores enalazar'!A$2:'BD Demog para scores enalazar'!A$3000,0))=1,"SI","NO"),"")</f>
        <v/>
      </c>
      <c r="X2916" s="9" t="str">
        <f>IFERROR(IF(INDEX('BD Demog para scores enalazar'!AJ$2:'BD Demog para scores enalazar'!AJ$3000,MATCH(Formulas!A2916,'BD Demog para scores enalazar'!A$2:'BD Demog para scores enalazar'!A$3000,0))=1,"SI","NO"),"")</f>
        <v/>
      </c>
      <c r="Y2916" t="str" cm="1">
        <f t="array" ref="Y2916">IF(AND(W2916="NO",X2916="NO"),_xlfn.IFS('Paraclinicos '!K2851&lt;=91,3,'Paraclinicos '!K2851&lt;94,2,'Paraclinicos '!K2851&lt;96,1,'Paraclinicos '!K2851&gt;=96,0),"")</f>
        <v/>
      </c>
      <c r="Z2916" t="str" cm="1">
        <f t="array" ref="Z2916">IF(OR(W2916="SI",X2916="SI"),_xlfn.IFS(OR(AND('Paraclinicos '!K2852&lt;=83),AND('Paraclinicos '!K2852&gt;=97,AA2916=2)),3,OR(AND('Paraclinicos '!K2852&lt;=86),AND('Paraclinicos '!K2852&gt;=94,AA2916=2)),2,OR(AND('Paraclinicos '!K2852&lt;=88),AND('Paraclinicos '!K2852&gt;=92,AA2916=2)),1,OR(AND('Paraclinicos '!K2852&gt;=88,'Paraclinicos '!K2852&lt;=92),AND('Paraclinicos '!K2852&gt;=93,AA2916=0)),0),"")</f>
        <v/>
      </c>
      <c r="AA2916" t="str" cm="1">
        <f t="array" ref="AA2916">_xlfn.IFS('Paraclinicos '!E2851="","",'Paraclinicos '!E2851="Oxigeno",2,'Paraclinicos '!E2851="Aire",0)</f>
        <v/>
      </c>
    </row>
    <row r="2917" spans="1:27" x14ac:dyDescent="0.25">
      <c r="A2917">
        <f>'Paraclinicos '!A2852</f>
        <v>0</v>
      </c>
      <c r="B2917" s="3">
        <f>'Paraclinicos '!R2852</f>
        <v>0</v>
      </c>
      <c r="C2917" t="str" cm="1">
        <f t="array" ref="C2917">_xlfn.IFS('Paraclinicos '!Q2852="","",'Paraclinicos '!Q2852&gt;60,3,'Paraclinicos '!Q2852&lt;=60,1)</f>
        <v/>
      </c>
      <c r="D2917" t="str">
        <f>IFERROR(IF(INDEX('BD Demog para scores enalazar'!BC$2:BC$3000,MATCH(Formulas!A2917,'BD Demog para scores enalazar'!A$2:A$3000,0))=0,"SI","NO"),"")</f>
        <v/>
      </c>
      <c r="E2917" t="str" cm="1">
        <f t="array" ref="E2917">_xlfn.IFS(D2917="","",D2917="SI",4,D2917="NO",1)</f>
        <v/>
      </c>
      <c r="F2917" t="str" cm="1">
        <f t="array" ref="F2917">_xlfn.IFS('Paraclinicos '!B2852="","",'Paraclinicos '!B2852&gt;1,1,'Paraclinicos '!B2852&lt;=1,3)</f>
        <v/>
      </c>
      <c r="G2917" t="str" cm="1">
        <f t="array" ref="G2917">_xlfn.IFS('Paraclinicos '!D2852="","",AND('Paraclinicos '!D2852&gt;=250,'Paraclinicos '!D2852&lt;=500),2,'Paraclinicos '!D2852&gt;500,3,'Paraclinicos '!D2852&lt;250,1)</f>
        <v/>
      </c>
      <c r="H2917" s="50" t="str">
        <f t="shared" si="136"/>
        <v/>
      </c>
      <c r="I2917" t="str" cm="1">
        <f t="array" ref="I2917">_xlfn.IFS('Paraclinicos '!Q2852="","",'Paraclinicos '!Q2852&gt;=65,1,'Paraclinicos '!Q2852&lt;65,0)</f>
        <v/>
      </c>
      <c r="J2917" t="str" cm="1">
        <f t="array" ref="J2917">_xlfn.IFS('Paraclinicos '!I2852="","",'Paraclinicos '!I2852&gt;7,1,'Paraclinicos '!I2852&lt;=7,0)</f>
        <v/>
      </c>
      <c r="K2917" t="str" cm="1">
        <f t="array" ref="K2917">_xlfn.IFS('Paraclinicos '!W2852="","",'Paraclinicos '!W2852&lt;=8,1,'Paraclinicos '!W2852&gt;8,0)</f>
        <v/>
      </c>
      <c r="L2917" t="str" cm="1">
        <f t="array" ref="L2917">_xlfn.IFS('Paraclinicos '!S2852="","",'Paraclinicos '!S2852&gt;=30,1,'Paraclinicos '!S2852&lt;30,0)</f>
        <v/>
      </c>
      <c r="M2917" t="str" cm="1">
        <f t="array" ref="M2917">_xlfn.IFS(OR('Paraclinicos '!T2852="",'Paraclinicos '!U2852=""),"",OR('Paraclinicos '!T2852&lt;=90,'Paraclinicos '!U2852&lt;=60),1,OR('Paraclinicos '!T2852&gt;90,'Paraclinicos '!U2852&gt;60),0)</f>
        <v/>
      </c>
      <c r="N2917" s="45" t="str">
        <f t="shared" si="137"/>
        <v/>
      </c>
      <c r="O2917" t="str" cm="1">
        <f t="array" ref="O2917">_xlfn.IFS(OR('Paraclinicos '!M2852="",'Paraclinicos '!N2852="",'Paraclinicos '!N2852=0),"",'Paraclinicos '!M2852/'Paraclinicos '!N2852&lt;100,4,'Paraclinicos '!M2852/'Paraclinicos '!N2852&lt;200,3,'Paraclinicos '!M2852/'Paraclinicos '!N2852&lt;300,2,'Paraclinicos '!M2852/'Paraclinicos '!N2852&lt;400,1,'Paraclinicos '!M2852/'Paraclinicos '!N2852&gt;=400,0)</f>
        <v/>
      </c>
      <c r="P2917" t="str" cm="1">
        <f t="array" ref="P2917">_xlfn.IFS('Paraclinicos '!C2852="","",'Paraclinicos '!C2852&lt;20,4,'Paraclinicos '!C2852&lt;50,3,'Paraclinicos '!C2852&lt;100,2,'Paraclinicos '!C2852&lt;150,1,'Paraclinicos '!C2852&gt;150,0)</f>
        <v/>
      </c>
      <c r="Q2917" t="str" cm="1">
        <f t="array" ref="Q2917">_xlfn.IFS('Paraclinicos '!O2852="","",'Paraclinicos '!O2852&lt;1.2,0,'Paraclinicos '!O2852&lt;2,1,'Paraclinicos '!O2852&lt;3.5,2,'Paraclinicos '!O2852&lt;5,3,'Paraclinicos '!O2852&gt;5,4)</f>
        <v/>
      </c>
      <c r="R2917" t="str" cm="1">
        <f t="array" ref="R2917">_xlfn.IFS('Paraclinicos '!J2852="","",'Paraclinicos '!J2852&lt;1.2,0,'Paraclinicos '!J2852&lt;2,1,'Paraclinicos '!J2852&lt;6,2,'Paraclinicos '!J2852&lt;12,3,'Paraclinicos '!J2852&gt;=12,4)</f>
        <v/>
      </c>
      <c r="S2917" t="str" cm="1">
        <f t="array" ref="S2917">_xlfn.IFS('Paraclinicos '!Y2852="","",'Paraclinicos '!Y2852&lt;70,1,'Paraclinicos '!Y2852&gt;=70,0)</f>
        <v/>
      </c>
      <c r="T2917" t="str" cm="1">
        <f t="array" ref="T2917">_xlfn.IFS('Paraclinicos '!W2852="","",'Paraclinicos '!W2852&lt;6,4,'Paraclinicos '!W2852&lt;10,3,'Paraclinicos '!W2852&lt;13,2,'Paraclinicos '!W2852&lt;15,1,'Paraclinicos '!W2852=15,0)</f>
        <v/>
      </c>
      <c r="U2917" s="54" t="str">
        <f t="shared" si="135"/>
        <v/>
      </c>
      <c r="V2917" t="str" cm="1">
        <f t="array" ref="V2917">_xlfn.IFS('Paraclinicos '!S2852="","",OR('Paraclinicos '!S2852&lt;=8,'Paraclinicos '!S2852&gt;=25),3,'Paraclinicos '!S2852&lt;12,1,'Paraclinicos '!S2852&lt;21,0,'Paraclinicos '!S2852&lt;25,2)</f>
        <v/>
      </c>
      <c r="W2917" t="str">
        <f>IFERROR(IF(INDEX('BD Demog para scores enalazar'!Y$2:'BD Demog para scores enalazar'!Y$3000,MATCH(Formulas!A2917,'BD Demog para scores enalazar'!A$2:'BD Demog para scores enalazar'!A$3000,0))=1,"SI","NO"),"")</f>
        <v/>
      </c>
      <c r="X2917" s="9" t="str">
        <f>IFERROR(IF(INDEX('BD Demog para scores enalazar'!AJ$2:'BD Demog para scores enalazar'!AJ$3000,MATCH(Formulas!A2917,'BD Demog para scores enalazar'!A$2:'BD Demog para scores enalazar'!A$3000,0))=1,"SI","NO"),"")</f>
        <v/>
      </c>
      <c r="Y2917" t="str" cm="1">
        <f t="array" ref="Y2917">IF(AND(W2917="NO",X2917="NO"),_xlfn.IFS('Paraclinicos '!K2852&lt;=91,3,'Paraclinicos '!K2852&lt;94,2,'Paraclinicos '!K2852&lt;96,1,'Paraclinicos '!K2852&gt;=96,0),"")</f>
        <v/>
      </c>
      <c r="Z2917" t="str" cm="1">
        <f t="array" ref="Z2917">IF(OR(W2917="SI",X2917="SI"),_xlfn.IFS(OR(AND('Paraclinicos '!K2853&lt;=83),AND('Paraclinicos '!K2853&gt;=97,AA2917=2)),3,OR(AND('Paraclinicos '!K2853&lt;=86),AND('Paraclinicos '!K2853&gt;=94,AA2917=2)),2,OR(AND('Paraclinicos '!K2853&lt;=88),AND('Paraclinicos '!K2853&gt;=92,AA2917=2)),1,OR(AND('Paraclinicos '!K2853&gt;=88,'Paraclinicos '!K2853&lt;=92),AND('Paraclinicos '!K2853&gt;=93,AA2917=0)),0),"")</f>
        <v/>
      </c>
      <c r="AA2917" t="str" cm="1">
        <f t="array" ref="AA2917">_xlfn.IFS('Paraclinicos '!E2852="","",'Paraclinicos '!E2852="Oxigeno",2,'Paraclinicos '!E2852="Aire",0)</f>
        <v/>
      </c>
    </row>
    <row r="2918" spans="1:27" x14ac:dyDescent="0.25">
      <c r="A2918">
        <f>'Paraclinicos '!A2853</f>
        <v>0</v>
      </c>
      <c r="B2918" s="3">
        <f>'Paraclinicos '!R2853</f>
        <v>0</v>
      </c>
      <c r="C2918" t="str" cm="1">
        <f t="array" ref="C2918">_xlfn.IFS('Paraclinicos '!Q2853="","",'Paraclinicos '!Q2853&gt;60,3,'Paraclinicos '!Q2853&lt;=60,1)</f>
        <v/>
      </c>
      <c r="D2918" t="str">
        <f>IFERROR(IF(INDEX('BD Demog para scores enalazar'!BC$2:BC$3000,MATCH(Formulas!A2918,'BD Demog para scores enalazar'!A$2:A$3000,0))=0,"SI","NO"),"")</f>
        <v/>
      </c>
      <c r="E2918" t="str" cm="1">
        <f t="array" ref="E2918">_xlfn.IFS(D2918="","",D2918="SI",4,D2918="NO",1)</f>
        <v/>
      </c>
      <c r="F2918" t="str" cm="1">
        <f t="array" ref="F2918">_xlfn.IFS('Paraclinicos '!B2853="","",'Paraclinicos '!B2853&gt;1,1,'Paraclinicos '!B2853&lt;=1,3)</f>
        <v/>
      </c>
      <c r="G2918" t="str" cm="1">
        <f t="array" ref="G2918">_xlfn.IFS('Paraclinicos '!D2853="","",AND('Paraclinicos '!D2853&gt;=250,'Paraclinicos '!D2853&lt;=500),2,'Paraclinicos '!D2853&gt;500,3,'Paraclinicos '!D2853&lt;250,1)</f>
        <v/>
      </c>
      <c r="H2918" s="50" t="str">
        <f t="shared" si="136"/>
        <v/>
      </c>
      <c r="I2918" t="str" cm="1">
        <f t="array" ref="I2918">_xlfn.IFS('Paraclinicos '!Q2853="","",'Paraclinicos '!Q2853&gt;=65,1,'Paraclinicos '!Q2853&lt;65,0)</f>
        <v/>
      </c>
      <c r="J2918" t="str" cm="1">
        <f t="array" ref="J2918">_xlfn.IFS('Paraclinicos '!I2853="","",'Paraclinicos '!I2853&gt;7,1,'Paraclinicos '!I2853&lt;=7,0)</f>
        <v/>
      </c>
      <c r="K2918" t="str" cm="1">
        <f t="array" ref="K2918">_xlfn.IFS('Paraclinicos '!W2853="","",'Paraclinicos '!W2853&lt;=8,1,'Paraclinicos '!W2853&gt;8,0)</f>
        <v/>
      </c>
      <c r="L2918" t="str" cm="1">
        <f t="array" ref="L2918">_xlfn.IFS('Paraclinicos '!S2853="","",'Paraclinicos '!S2853&gt;=30,1,'Paraclinicos '!S2853&lt;30,0)</f>
        <v/>
      </c>
      <c r="M2918" t="str" cm="1">
        <f t="array" ref="M2918">_xlfn.IFS(OR('Paraclinicos '!T2853="",'Paraclinicos '!U2853=""),"",OR('Paraclinicos '!T2853&lt;=90,'Paraclinicos '!U2853&lt;=60),1,OR('Paraclinicos '!T2853&gt;90,'Paraclinicos '!U2853&gt;60),0)</f>
        <v/>
      </c>
      <c r="N2918" s="45" t="str">
        <f t="shared" si="137"/>
        <v/>
      </c>
      <c r="O2918" t="str" cm="1">
        <f t="array" ref="O2918">_xlfn.IFS(OR('Paraclinicos '!M2853="",'Paraclinicos '!N2853="",'Paraclinicos '!N2853=0),"",'Paraclinicos '!M2853/'Paraclinicos '!N2853&lt;100,4,'Paraclinicos '!M2853/'Paraclinicos '!N2853&lt;200,3,'Paraclinicos '!M2853/'Paraclinicos '!N2853&lt;300,2,'Paraclinicos '!M2853/'Paraclinicos '!N2853&lt;400,1,'Paraclinicos '!M2853/'Paraclinicos '!N2853&gt;=400,0)</f>
        <v/>
      </c>
      <c r="P2918" t="str" cm="1">
        <f t="array" ref="P2918">_xlfn.IFS('Paraclinicos '!C2853="","",'Paraclinicos '!C2853&lt;20,4,'Paraclinicos '!C2853&lt;50,3,'Paraclinicos '!C2853&lt;100,2,'Paraclinicos '!C2853&lt;150,1,'Paraclinicos '!C2853&gt;150,0)</f>
        <v/>
      </c>
      <c r="Q2918" t="str" cm="1">
        <f t="array" ref="Q2918">_xlfn.IFS('Paraclinicos '!O2853="","",'Paraclinicos '!O2853&lt;1.2,0,'Paraclinicos '!O2853&lt;2,1,'Paraclinicos '!O2853&lt;3.5,2,'Paraclinicos '!O2853&lt;5,3,'Paraclinicos '!O2853&gt;5,4)</f>
        <v/>
      </c>
      <c r="R2918" t="str" cm="1">
        <f t="array" ref="R2918">_xlfn.IFS('Paraclinicos '!J2853="","",'Paraclinicos '!J2853&lt;1.2,0,'Paraclinicos '!J2853&lt;2,1,'Paraclinicos '!J2853&lt;6,2,'Paraclinicos '!J2853&lt;12,3,'Paraclinicos '!J2853&gt;=12,4)</f>
        <v/>
      </c>
      <c r="S2918" t="str" cm="1">
        <f t="array" ref="S2918">_xlfn.IFS('Paraclinicos '!Y2853="","",'Paraclinicos '!Y2853&lt;70,1,'Paraclinicos '!Y2853&gt;=70,0)</f>
        <v/>
      </c>
      <c r="T2918" t="str" cm="1">
        <f t="array" ref="T2918">_xlfn.IFS('Paraclinicos '!W2853="","",'Paraclinicos '!W2853&lt;6,4,'Paraclinicos '!W2853&lt;10,3,'Paraclinicos '!W2853&lt;13,2,'Paraclinicos '!W2853&lt;15,1,'Paraclinicos '!W2853=15,0)</f>
        <v/>
      </c>
      <c r="U2918" s="54" t="str">
        <f t="shared" si="135"/>
        <v/>
      </c>
      <c r="V2918" t="str" cm="1">
        <f t="array" ref="V2918">_xlfn.IFS('Paraclinicos '!S2853="","",OR('Paraclinicos '!S2853&lt;=8,'Paraclinicos '!S2853&gt;=25),3,'Paraclinicos '!S2853&lt;12,1,'Paraclinicos '!S2853&lt;21,0,'Paraclinicos '!S2853&lt;25,2)</f>
        <v/>
      </c>
      <c r="W2918" t="str">
        <f>IFERROR(IF(INDEX('BD Demog para scores enalazar'!Y$2:'BD Demog para scores enalazar'!Y$3000,MATCH(Formulas!A2918,'BD Demog para scores enalazar'!A$2:'BD Demog para scores enalazar'!A$3000,0))=1,"SI","NO"),"")</f>
        <v/>
      </c>
      <c r="X2918" s="9" t="str">
        <f>IFERROR(IF(INDEX('BD Demog para scores enalazar'!AJ$2:'BD Demog para scores enalazar'!AJ$3000,MATCH(Formulas!A2918,'BD Demog para scores enalazar'!A$2:'BD Demog para scores enalazar'!A$3000,0))=1,"SI","NO"),"")</f>
        <v/>
      </c>
      <c r="Y2918" t="str" cm="1">
        <f t="array" ref="Y2918">IF(AND(W2918="NO",X2918="NO"),_xlfn.IFS('Paraclinicos '!K2853&lt;=91,3,'Paraclinicos '!K2853&lt;94,2,'Paraclinicos '!K2853&lt;96,1,'Paraclinicos '!K2853&gt;=96,0),"")</f>
        <v/>
      </c>
      <c r="Z2918" t="str" cm="1">
        <f t="array" ref="Z2918">IF(OR(W2918="SI",X2918="SI"),_xlfn.IFS(OR(AND('Paraclinicos '!K2854&lt;=83),AND('Paraclinicos '!K2854&gt;=97,AA2918=2)),3,OR(AND('Paraclinicos '!K2854&lt;=86),AND('Paraclinicos '!K2854&gt;=94,AA2918=2)),2,OR(AND('Paraclinicos '!K2854&lt;=88),AND('Paraclinicos '!K2854&gt;=92,AA2918=2)),1,OR(AND('Paraclinicos '!K2854&gt;=88,'Paraclinicos '!K2854&lt;=92),AND('Paraclinicos '!K2854&gt;=93,AA2918=0)),0),"")</f>
        <v/>
      </c>
      <c r="AA2918" t="str" cm="1">
        <f t="array" ref="AA2918">_xlfn.IFS('Paraclinicos '!E2853="","",'Paraclinicos '!E2853="Oxigeno",2,'Paraclinicos '!E2853="Aire",0)</f>
        <v/>
      </c>
    </row>
    <row r="2919" spans="1:27" x14ac:dyDescent="0.25">
      <c r="A2919">
        <f>'Paraclinicos '!A2854</f>
        <v>0</v>
      </c>
      <c r="B2919" s="3">
        <f>'Paraclinicos '!R2854</f>
        <v>0</v>
      </c>
      <c r="C2919" t="str" cm="1">
        <f t="array" ref="C2919">_xlfn.IFS('Paraclinicos '!Q2854="","",'Paraclinicos '!Q2854&gt;60,3,'Paraclinicos '!Q2854&lt;=60,1)</f>
        <v/>
      </c>
      <c r="D2919" t="str">
        <f>IFERROR(IF(INDEX('BD Demog para scores enalazar'!BC$2:BC$3000,MATCH(Formulas!A2919,'BD Demog para scores enalazar'!A$2:A$3000,0))=0,"SI","NO"),"")</f>
        <v/>
      </c>
      <c r="E2919" t="str" cm="1">
        <f t="array" ref="E2919">_xlfn.IFS(D2919="","",D2919="SI",4,D2919="NO",1)</f>
        <v/>
      </c>
      <c r="F2919" t="str" cm="1">
        <f t="array" ref="F2919">_xlfn.IFS('Paraclinicos '!B2854="","",'Paraclinicos '!B2854&gt;1,1,'Paraclinicos '!B2854&lt;=1,3)</f>
        <v/>
      </c>
      <c r="G2919" t="str" cm="1">
        <f t="array" ref="G2919">_xlfn.IFS('Paraclinicos '!D2854="","",AND('Paraclinicos '!D2854&gt;=250,'Paraclinicos '!D2854&lt;=500),2,'Paraclinicos '!D2854&gt;500,3,'Paraclinicos '!D2854&lt;250,1)</f>
        <v/>
      </c>
      <c r="H2919" s="50" t="str">
        <f t="shared" si="136"/>
        <v/>
      </c>
      <c r="I2919" t="str" cm="1">
        <f t="array" ref="I2919">_xlfn.IFS('Paraclinicos '!Q2854="","",'Paraclinicos '!Q2854&gt;=65,1,'Paraclinicos '!Q2854&lt;65,0)</f>
        <v/>
      </c>
      <c r="J2919" t="str" cm="1">
        <f t="array" ref="J2919">_xlfn.IFS('Paraclinicos '!I2854="","",'Paraclinicos '!I2854&gt;7,1,'Paraclinicos '!I2854&lt;=7,0)</f>
        <v/>
      </c>
      <c r="K2919" t="str" cm="1">
        <f t="array" ref="K2919">_xlfn.IFS('Paraclinicos '!W2854="","",'Paraclinicos '!W2854&lt;=8,1,'Paraclinicos '!W2854&gt;8,0)</f>
        <v/>
      </c>
      <c r="L2919" t="str" cm="1">
        <f t="array" ref="L2919">_xlfn.IFS('Paraclinicos '!S2854="","",'Paraclinicos '!S2854&gt;=30,1,'Paraclinicos '!S2854&lt;30,0)</f>
        <v/>
      </c>
      <c r="M2919" t="str" cm="1">
        <f t="array" ref="M2919">_xlfn.IFS(OR('Paraclinicos '!T2854="",'Paraclinicos '!U2854=""),"",OR('Paraclinicos '!T2854&lt;=90,'Paraclinicos '!U2854&lt;=60),1,OR('Paraclinicos '!T2854&gt;90,'Paraclinicos '!U2854&gt;60),0)</f>
        <v/>
      </c>
      <c r="N2919" s="45" t="str">
        <f t="shared" si="137"/>
        <v/>
      </c>
      <c r="O2919" t="str" cm="1">
        <f t="array" ref="O2919">_xlfn.IFS(OR('Paraclinicos '!M2854="",'Paraclinicos '!N2854="",'Paraclinicos '!N2854=0),"",'Paraclinicos '!M2854/'Paraclinicos '!N2854&lt;100,4,'Paraclinicos '!M2854/'Paraclinicos '!N2854&lt;200,3,'Paraclinicos '!M2854/'Paraclinicos '!N2854&lt;300,2,'Paraclinicos '!M2854/'Paraclinicos '!N2854&lt;400,1,'Paraclinicos '!M2854/'Paraclinicos '!N2854&gt;=400,0)</f>
        <v/>
      </c>
      <c r="P2919" t="str" cm="1">
        <f t="array" ref="P2919">_xlfn.IFS('Paraclinicos '!C2854="","",'Paraclinicos '!C2854&lt;20,4,'Paraclinicos '!C2854&lt;50,3,'Paraclinicos '!C2854&lt;100,2,'Paraclinicos '!C2854&lt;150,1,'Paraclinicos '!C2854&gt;150,0)</f>
        <v/>
      </c>
      <c r="Q2919" t="str" cm="1">
        <f t="array" ref="Q2919">_xlfn.IFS('Paraclinicos '!O2854="","",'Paraclinicos '!O2854&lt;1.2,0,'Paraclinicos '!O2854&lt;2,1,'Paraclinicos '!O2854&lt;3.5,2,'Paraclinicos '!O2854&lt;5,3,'Paraclinicos '!O2854&gt;5,4)</f>
        <v/>
      </c>
      <c r="R2919" t="str" cm="1">
        <f t="array" ref="R2919">_xlfn.IFS('Paraclinicos '!J2854="","",'Paraclinicos '!J2854&lt;1.2,0,'Paraclinicos '!J2854&lt;2,1,'Paraclinicos '!J2854&lt;6,2,'Paraclinicos '!J2854&lt;12,3,'Paraclinicos '!J2854&gt;=12,4)</f>
        <v/>
      </c>
      <c r="S2919" t="str" cm="1">
        <f t="array" ref="S2919">_xlfn.IFS('Paraclinicos '!Y2854="","",'Paraclinicos '!Y2854&lt;70,1,'Paraclinicos '!Y2854&gt;=70,0)</f>
        <v/>
      </c>
      <c r="T2919" t="str" cm="1">
        <f t="array" ref="T2919">_xlfn.IFS('Paraclinicos '!W2854="","",'Paraclinicos '!W2854&lt;6,4,'Paraclinicos '!W2854&lt;10,3,'Paraclinicos '!W2854&lt;13,2,'Paraclinicos '!W2854&lt;15,1,'Paraclinicos '!W2854=15,0)</f>
        <v/>
      </c>
      <c r="U2919" s="54" t="str">
        <f t="shared" si="135"/>
        <v/>
      </c>
      <c r="V2919" t="str" cm="1">
        <f t="array" ref="V2919">_xlfn.IFS('Paraclinicos '!S2854="","",OR('Paraclinicos '!S2854&lt;=8,'Paraclinicos '!S2854&gt;=25),3,'Paraclinicos '!S2854&lt;12,1,'Paraclinicos '!S2854&lt;21,0,'Paraclinicos '!S2854&lt;25,2)</f>
        <v/>
      </c>
      <c r="W2919" t="str">
        <f>IFERROR(IF(INDEX('BD Demog para scores enalazar'!Y$2:'BD Demog para scores enalazar'!Y$3000,MATCH(Formulas!A2919,'BD Demog para scores enalazar'!A$2:'BD Demog para scores enalazar'!A$3000,0))=1,"SI","NO"),"")</f>
        <v/>
      </c>
      <c r="X2919" s="9" t="str">
        <f>IFERROR(IF(INDEX('BD Demog para scores enalazar'!AJ$2:'BD Demog para scores enalazar'!AJ$3000,MATCH(Formulas!A2919,'BD Demog para scores enalazar'!A$2:'BD Demog para scores enalazar'!A$3000,0))=1,"SI","NO"),"")</f>
        <v/>
      </c>
      <c r="Y2919" t="str" cm="1">
        <f t="array" ref="Y2919">IF(AND(W2919="NO",X2919="NO"),_xlfn.IFS('Paraclinicos '!K2854&lt;=91,3,'Paraclinicos '!K2854&lt;94,2,'Paraclinicos '!K2854&lt;96,1,'Paraclinicos '!K2854&gt;=96,0),"")</f>
        <v/>
      </c>
      <c r="Z2919" t="str" cm="1">
        <f t="array" ref="Z2919">IF(OR(W2919="SI",X2919="SI"),_xlfn.IFS(OR(AND('Paraclinicos '!K2855&lt;=83),AND('Paraclinicos '!K2855&gt;=97,AA2919=2)),3,OR(AND('Paraclinicos '!K2855&lt;=86),AND('Paraclinicos '!K2855&gt;=94,AA2919=2)),2,OR(AND('Paraclinicos '!K2855&lt;=88),AND('Paraclinicos '!K2855&gt;=92,AA2919=2)),1,OR(AND('Paraclinicos '!K2855&gt;=88,'Paraclinicos '!K2855&lt;=92),AND('Paraclinicos '!K2855&gt;=93,AA2919=0)),0),"")</f>
        <v/>
      </c>
      <c r="AA2919" t="str" cm="1">
        <f t="array" ref="AA2919">_xlfn.IFS('Paraclinicos '!E2854="","",'Paraclinicos '!E2854="Oxigeno",2,'Paraclinicos '!E2854="Aire",0)</f>
        <v/>
      </c>
    </row>
    <row r="2920" spans="1:27" x14ac:dyDescent="0.25">
      <c r="A2920">
        <f>'Paraclinicos '!A2855</f>
        <v>0</v>
      </c>
      <c r="B2920" s="3">
        <f>'Paraclinicos '!R2855</f>
        <v>0</v>
      </c>
      <c r="C2920" t="str" cm="1">
        <f t="array" ref="C2920">_xlfn.IFS('Paraclinicos '!Q2855="","",'Paraclinicos '!Q2855&gt;60,3,'Paraclinicos '!Q2855&lt;=60,1)</f>
        <v/>
      </c>
      <c r="D2920" t="str">
        <f>IFERROR(IF(INDEX('BD Demog para scores enalazar'!BC$2:BC$3000,MATCH(Formulas!A2920,'BD Demog para scores enalazar'!A$2:A$3000,0))=0,"SI","NO"),"")</f>
        <v/>
      </c>
      <c r="E2920" t="str" cm="1">
        <f t="array" ref="E2920">_xlfn.IFS(D2920="","",D2920="SI",4,D2920="NO",1)</f>
        <v/>
      </c>
      <c r="F2920" t="str" cm="1">
        <f t="array" ref="F2920">_xlfn.IFS('Paraclinicos '!B2855="","",'Paraclinicos '!B2855&gt;1,1,'Paraclinicos '!B2855&lt;=1,3)</f>
        <v/>
      </c>
      <c r="G2920" t="str" cm="1">
        <f t="array" ref="G2920">_xlfn.IFS('Paraclinicos '!D2855="","",AND('Paraclinicos '!D2855&gt;=250,'Paraclinicos '!D2855&lt;=500),2,'Paraclinicos '!D2855&gt;500,3,'Paraclinicos '!D2855&lt;250,1)</f>
        <v/>
      </c>
      <c r="H2920" s="50" t="str">
        <f t="shared" si="136"/>
        <v/>
      </c>
      <c r="I2920" t="str" cm="1">
        <f t="array" ref="I2920">_xlfn.IFS('Paraclinicos '!Q2855="","",'Paraclinicos '!Q2855&gt;=65,1,'Paraclinicos '!Q2855&lt;65,0)</f>
        <v/>
      </c>
      <c r="J2920" t="str" cm="1">
        <f t="array" ref="J2920">_xlfn.IFS('Paraclinicos '!I2855="","",'Paraclinicos '!I2855&gt;7,1,'Paraclinicos '!I2855&lt;=7,0)</f>
        <v/>
      </c>
      <c r="K2920" t="str" cm="1">
        <f t="array" ref="K2920">_xlfn.IFS('Paraclinicos '!W2855="","",'Paraclinicos '!W2855&lt;=8,1,'Paraclinicos '!W2855&gt;8,0)</f>
        <v/>
      </c>
      <c r="L2920" t="str" cm="1">
        <f t="array" ref="L2920">_xlfn.IFS('Paraclinicos '!S2855="","",'Paraclinicos '!S2855&gt;=30,1,'Paraclinicos '!S2855&lt;30,0)</f>
        <v/>
      </c>
      <c r="M2920" t="str" cm="1">
        <f t="array" ref="M2920">_xlfn.IFS(OR('Paraclinicos '!T2855="",'Paraclinicos '!U2855=""),"",OR('Paraclinicos '!T2855&lt;=90,'Paraclinicos '!U2855&lt;=60),1,OR('Paraclinicos '!T2855&gt;90,'Paraclinicos '!U2855&gt;60),0)</f>
        <v/>
      </c>
      <c r="N2920" s="45" t="str">
        <f t="shared" si="137"/>
        <v/>
      </c>
      <c r="O2920" t="str" cm="1">
        <f t="array" ref="O2920">_xlfn.IFS(OR('Paraclinicos '!M2855="",'Paraclinicos '!N2855="",'Paraclinicos '!N2855=0),"",'Paraclinicos '!M2855/'Paraclinicos '!N2855&lt;100,4,'Paraclinicos '!M2855/'Paraclinicos '!N2855&lt;200,3,'Paraclinicos '!M2855/'Paraclinicos '!N2855&lt;300,2,'Paraclinicos '!M2855/'Paraclinicos '!N2855&lt;400,1,'Paraclinicos '!M2855/'Paraclinicos '!N2855&gt;=400,0)</f>
        <v/>
      </c>
      <c r="P2920" t="str" cm="1">
        <f t="array" ref="P2920">_xlfn.IFS('Paraclinicos '!C2855="","",'Paraclinicos '!C2855&lt;20,4,'Paraclinicos '!C2855&lt;50,3,'Paraclinicos '!C2855&lt;100,2,'Paraclinicos '!C2855&lt;150,1,'Paraclinicos '!C2855&gt;150,0)</f>
        <v/>
      </c>
      <c r="Q2920" t="str" cm="1">
        <f t="array" ref="Q2920">_xlfn.IFS('Paraclinicos '!O2855="","",'Paraclinicos '!O2855&lt;1.2,0,'Paraclinicos '!O2855&lt;2,1,'Paraclinicos '!O2855&lt;3.5,2,'Paraclinicos '!O2855&lt;5,3,'Paraclinicos '!O2855&gt;5,4)</f>
        <v/>
      </c>
      <c r="R2920" t="str" cm="1">
        <f t="array" ref="R2920">_xlfn.IFS('Paraclinicos '!J2855="","",'Paraclinicos '!J2855&lt;1.2,0,'Paraclinicos '!J2855&lt;2,1,'Paraclinicos '!J2855&lt;6,2,'Paraclinicos '!J2855&lt;12,3,'Paraclinicos '!J2855&gt;=12,4)</f>
        <v/>
      </c>
      <c r="S2920" t="str" cm="1">
        <f t="array" ref="S2920">_xlfn.IFS('Paraclinicos '!Y2855="","",'Paraclinicos '!Y2855&lt;70,1,'Paraclinicos '!Y2855&gt;=70,0)</f>
        <v/>
      </c>
      <c r="T2920" t="str" cm="1">
        <f t="array" ref="T2920">_xlfn.IFS('Paraclinicos '!W2855="","",'Paraclinicos '!W2855&lt;6,4,'Paraclinicos '!W2855&lt;10,3,'Paraclinicos '!W2855&lt;13,2,'Paraclinicos '!W2855&lt;15,1,'Paraclinicos '!W2855=15,0)</f>
        <v/>
      </c>
      <c r="U2920" s="54" t="str">
        <f t="shared" si="135"/>
        <v/>
      </c>
      <c r="V2920" t="str" cm="1">
        <f t="array" ref="V2920">_xlfn.IFS('Paraclinicos '!S2855="","",OR('Paraclinicos '!S2855&lt;=8,'Paraclinicos '!S2855&gt;=25),3,'Paraclinicos '!S2855&lt;12,1,'Paraclinicos '!S2855&lt;21,0,'Paraclinicos '!S2855&lt;25,2)</f>
        <v/>
      </c>
      <c r="W2920" t="str">
        <f>IFERROR(IF(INDEX('BD Demog para scores enalazar'!Y$2:'BD Demog para scores enalazar'!Y$3000,MATCH(Formulas!A2920,'BD Demog para scores enalazar'!A$2:'BD Demog para scores enalazar'!A$3000,0))=1,"SI","NO"),"")</f>
        <v/>
      </c>
      <c r="X2920" s="9" t="str">
        <f>IFERROR(IF(INDEX('BD Demog para scores enalazar'!AJ$2:'BD Demog para scores enalazar'!AJ$3000,MATCH(Formulas!A2920,'BD Demog para scores enalazar'!A$2:'BD Demog para scores enalazar'!A$3000,0))=1,"SI","NO"),"")</f>
        <v/>
      </c>
      <c r="Y2920" t="str" cm="1">
        <f t="array" ref="Y2920">IF(AND(W2920="NO",X2920="NO"),_xlfn.IFS('Paraclinicos '!K2855&lt;=91,3,'Paraclinicos '!K2855&lt;94,2,'Paraclinicos '!K2855&lt;96,1,'Paraclinicos '!K2855&gt;=96,0),"")</f>
        <v/>
      </c>
      <c r="Z2920" t="str" cm="1">
        <f t="array" ref="Z2920">IF(OR(W2920="SI",X2920="SI"),_xlfn.IFS(OR(AND('Paraclinicos '!K2856&lt;=83),AND('Paraclinicos '!K2856&gt;=97,AA2920=2)),3,OR(AND('Paraclinicos '!K2856&lt;=86),AND('Paraclinicos '!K2856&gt;=94,AA2920=2)),2,OR(AND('Paraclinicos '!K2856&lt;=88),AND('Paraclinicos '!K2856&gt;=92,AA2920=2)),1,OR(AND('Paraclinicos '!K2856&gt;=88,'Paraclinicos '!K2856&lt;=92),AND('Paraclinicos '!K2856&gt;=93,AA2920=0)),0),"")</f>
        <v/>
      </c>
      <c r="AA2920" t="str" cm="1">
        <f t="array" ref="AA2920">_xlfn.IFS('Paraclinicos '!E2855="","",'Paraclinicos '!E2855="Oxigeno",2,'Paraclinicos '!E2855="Aire",0)</f>
        <v/>
      </c>
    </row>
    <row r="2921" spans="1:27" x14ac:dyDescent="0.25">
      <c r="A2921">
        <f>'Paraclinicos '!A2856</f>
        <v>0</v>
      </c>
      <c r="B2921" s="3">
        <f>'Paraclinicos '!R2856</f>
        <v>0</v>
      </c>
      <c r="C2921" t="str" cm="1">
        <f t="array" ref="C2921">_xlfn.IFS('Paraclinicos '!Q2856="","",'Paraclinicos '!Q2856&gt;60,3,'Paraclinicos '!Q2856&lt;=60,1)</f>
        <v/>
      </c>
      <c r="D2921" t="str">
        <f>IFERROR(IF(INDEX('BD Demog para scores enalazar'!BC$2:BC$3000,MATCH(Formulas!A2921,'BD Demog para scores enalazar'!A$2:A$3000,0))=0,"SI","NO"),"")</f>
        <v/>
      </c>
      <c r="E2921" t="str" cm="1">
        <f t="array" ref="E2921">_xlfn.IFS(D2921="","",D2921="SI",4,D2921="NO",1)</f>
        <v/>
      </c>
      <c r="F2921" t="str" cm="1">
        <f t="array" ref="F2921">_xlfn.IFS('Paraclinicos '!B2856="","",'Paraclinicos '!B2856&gt;1,1,'Paraclinicos '!B2856&lt;=1,3)</f>
        <v/>
      </c>
      <c r="G2921" t="str" cm="1">
        <f t="array" ref="G2921">_xlfn.IFS('Paraclinicos '!D2856="","",AND('Paraclinicos '!D2856&gt;=250,'Paraclinicos '!D2856&lt;=500),2,'Paraclinicos '!D2856&gt;500,3,'Paraclinicos '!D2856&lt;250,1)</f>
        <v/>
      </c>
      <c r="H2921" s="50" t="str">
        <f t="shared" si="136"/>
        <v/>
      </c>
      <c r="I2921" t="str" cm="1">
        <f t="array" ref="I2921">_xlfn.IFS('Paraclinicos '!Q2856="","",'Paraclinicos '!Q2856&gt;=65,1,'Paraclinicos '!Q2856&lt;65,0)</f>
        <v/>
      </c>
      <c r="J2921" t="str" cm="1">
        <f t="array" ref="J2921">_xlfn.IFS('Paraclinicos '!I2856="","",'Paraclinicos '!I2856&gt;7,1,'Paraclinicos '!I2856&lt;=7,0)</f>
        <v/>
      </c>
      <c r="K2921" t="str" cm="1">
        <f t="array" ref="K2921">_xlfn.IFS('Paraclinicos '!W2856="","",'Paraclinicos '!W2856&lt;=8,1,'Paraclinicos '!W2856&gt;8,0)</f>
        <v/>
      </c>
      <c r="L2921" t="str" cm="1">
        <f t="array" ref="L2921">_xlfn.IFS('Paraclinicos '!S2856="","",'Paraclinicos '!S2856&gt;=30,1,'Paraclinicos '!S2856&lt;30,0)</f>
        <v/>
      </c>
      <c r="M2921" t="str" cm="1">
        <f t="array" ref="M2921">_xlfn.IFS(OR('Paraclinicos '!T2856="",'Paraclinicos '!U2856=""),"",OR('Paraclinicos '!T2856&lt;=90,'Paraclinicos '!U2856&lt;=60),1,OR('Paraclinicos '!T2856&gt;90,'Paraclinicos '!U2856&gt;60),0)</f>
        <v/>
      </c>
      <c r="N2921" s="45" t="str">
        <f t="shared" si="137"/>
        <v/>
      </c>
      <c r="O2921" t="str" cm="1">
        <f t="array" ref="O2921">_xlfn.IFS(OR('Paraclinicos '!M2856="",'Paraclinicos '!N2856="",'Paraclinicos '!N2856=0),"",'Paraclinicos '!M2856/'Paraclinicos '!N2856&lt;100,4,'Paraclinicos '!M2856/'Paraclinicos '!N2856&lt;200,3,'Paraclinicos '!M2856/'Paraclinicos '!N2856&lt;300,2,'Paraclinicos '!M2856/'Paraclinicos '!N2856&lt;400,1,'Paraclinicos '!M2856/'Paraclinicos '!N2856&gt;=400,0)</f>
        <v/>
      </c>
      <c r="P2921" t="str" cm="1">
        <f t="array" ref="P2921">_xlfn.IFS('Paraclinicos '!C2856="","",'Paraclinicos '!C2856&lt;20,4,'Paraclinicos '!C2856&lt;50,3,'Paraclinicos '!C2856&lt;100,2,'Paraclinicos '!C2856&lt;150,1,'Paraclinicos '!C2856&gt;150,0)</f>
        <v/>
      </c>
      <c r="Q2921" t="str" cm="1">
        <f t="array" ref="Q2921">_xlfn.IFS('Paraclinicos '!O2856="","",'Paraclinicos '!O2856&lt;1.2,0,'Paraclinicos '!O2856&lt;2,1,'Paraclinicos '!O2856&lt;3.5,2,'Paraclinicos '!O2856&lt;5,3,'Paraclinicos '!O2856&gt;5,4)</f>
        <v/>
      </c>
      <c r="R2921" t="str" cm="1">
        <f t="array" ref="R2921">_xlfn.IFS('Paraclinicos '!J2856="","",'Paraclinicos '!J2856&lt;1.2,0,'Paraclinicos '!J2856&lt;2,1,'Paraclinicos '!J2856&lt;6,2,'Paraclinicos '!J2856&lt;12,3,'Paraclinicos '!J2856&gt;=12,4)</f>
        <v/>
      </c>
      <c r="S2921" t="str" cm="1">
        <f t="array" ref="S2921">_xlfn.IFS('Paraclinicos '!Y2856="","",'Paraclinicos '!Y2856&lt;70,1,'Paraclinicos '!Y2856&gt;=70,0)</f>
        <v/>
      </c>
      <c r="T2921" t="str" cm="1">
        <f t="array" ref="T2921">_xlfn.IFS('Paraclinicos '!W2856="","",'Paraclinicos '!W2856&lt;6,4,'Paraclinicos '!W2856&lt;10,3,'Paraclinicos '!W2856&lt;13,2,'Paraclinicos '!W2856&lt;15,1,'Paraclinicos '!W2856=15,0)</f>
        <v/>
      </c>
      <c r="U2921" s="54" t="str">
        <f t="shared" si="135"/>
        <v/>
      </c>
      <c r="V2921" t="str" cm="1">
        <f t="array" ref="V2921">_xlfn.IFS('Paraclinicos '!S2856="","",OR('Paraclinicos '!S2856&lt;=8,'Paraclinicos '!S2856&gt;=25),3,'Paraclinicos '!S2856&lt;12,1,'Paraclinicos '!S2856&lt;21,0,'Paraclinicos '!S2856&lt;25,2)</f>
        <v/>
      </c>
      <c r="W2921" t="str">
        <f>IFERROR(IF(INDEX('BD Demog para scores enalazar'!Y$2:'BD Demog para scores enalazar'!Y$3000,MATCH(Formulas!A2921,'BD Demog para scores enalazar'!A$2:'BD Demog para scores enalazar'!A$3000,0))=1,"SI","NO"),"")</f>
        <v/>
      </c>
      <c r="X2921" s="9" t="str">
        <f>IFERROR(IF(INDEX('BD Demog para scores enalazar'!AJ$2:'BD Demog para scores enalazar'!AJ$3000,MATCH(Formulas!A2921,'BD Demog para scores enalazar'!A$2:'BD Demog para scores enalazar'!A$3000,0))=1,"SI","NO"),"")</f>
        <v/>
      </c>
      <c r="Y2921" t="str" cm="1">
        <f t="array" ref="Y2921">IF(AND(W2921="NO",X2921="NO"),_xlfn.IFS('Paraclinicos '!K2856&lt;=91,3,'Paraclinicos '!K2856&lt;94,2,'Paraclinicos '!K2856&lt;96,1,'Paraclinicos '!K2856&gt;=96,0),"")</f>
        <v/>
      </c>
      <c r="Z2921" t="str" cm="1">
        <f t="array" ref="Z2921">IF(OR(W2921="SI",X2921="SI"),_xlfn.IFS(OR(AND('Paraclinicos '!K2857&lt;=83),AND('Paraclinicos '!K2857&gt;=97,AA2921=2)),3,OR(AND('Paraclinicos '!K2857&lt;=86),AND('Paraclinicos '!K2857&gt;=94,AA2921=2)),2,OR(AND('Paraclinicos '!K2857&lt;=88),AND('Paraclinicos '!K2857&gt;=92,AA2921=2)),1,OR(AND('Paraclinicos '!K2857&gt;=88,'Paraclinicos '!K2857&lt;=92),AND('Paraclinicos '!K2857&gt;=93,AA2921=0)),0),"")</f>
        <v/>
      </c>
      <c r="AA2921" t="str" cm="1">
        <f t="array" ref="AA2921">_xlfn.IFS('Paraclinicos '!E2856="","",'Paraclinicos '!E2856="Oxigeno",2,'Paraclinicos '!E2856="Aire",0)</f>
        <v/>
      </c>
    </row>
    <row r="2922" spans="1:27" x14ac:dyDescent="0.25">
      <c r="A2922">
        <f>'Paraclinicos '!A2857</f>
        <v>0</v>
      </c>
      <c r="B2922" s="3">
        <f>'Paraclinicos '!R2857</f>
        <v>0</v>
      </c>
      <c r="C2922" t="str" cm="1">
        <f t="array" ref="C2922">_xlfn.IFS('Paraclinicos '!Q2857="","",'Paraclinicos '!Q2857&gt;60,3,'Paraclinicos '!Q2857&lt;=60,1)</f>
        <v/>
      </c>
      <c r="D2922" t="str">
        <f>IFERROR(IF(INDEX('BD Demog para scores enalazar'!BC$2:BC$3000,MATCH(Formulas!A2922,'BD Demog para scores enalazar'!A$2:A$3000,0))=0,"SI","NO"),"")</f>
        <v/>
      </c>
      <c r="E2922" t="str" cm="1">
        <f t="array" ref="E2922">_xlfn.IFS(D2922="","",D2922="SI",4,D2922="NO",1)</f>
        <v/>
      </c>
      <c r="F2922" t="str" cm="1">
        <f t="array" ref="F2922">_xlfn.IFS('Paraclinicos '!B2857="","",'Paraclinicos '!B2857&gt;1,1,'Paraclinicos '!B2857&lt;=1,3)</f>
        <v/>
      </c>
      <c r="G2922" t="str" cm="1">
        <f t="array" ref="G2922">_xlfn.IFS('Paraclinicos '!D2857="","",AND('Paraclinicos '!D2857&gt;=250,'Paraclinicos '!D2857&lt;=500),2,'Paraclinicos '!D2857&gt;500,3,'Paraclinicos '!D2857&lt;250,1)</f>
        <v/>
      </c>
      <c r="H2922" s="50" t="str">
        <f t="shared" si="136"/>
        <v/>
      </c>
      <c r="I2922" t="str" cm="1">
        <f t="array" ref="I2922">_xlfn.IFS('Paraclinicos '!Q2857="","",'Paraclinicos '!Q2857&gt;=65,1,'Paraclinicos '!Q2857&lt;65,0)</f>
        <v/>
      </c>
      <c r="J2922" t="str" cm="1">
        <f t="array" ref="J2922">_xlfn.IFS('Paraclinicos '!I2857="","",'Paraclinicos '!I2857&gt;7,1,'Paraclinicos '!I2857&lt;=7,0)</f>
        <v/>
      </c>
      <c r="K2922" t="str" cm="1">
        <f t="array" ref="K2922">_xlfn.IFS('Paraclinicos '!W2857="","",'Paraclinicos '!W2857&lt;=8,1,'Paraclinicos '!W2857&gt;8,0)</f>
        <v/>
      </c>
      <c r="L2922" t="str" cm="1">
        <f t="array" ref="L2922">_xlfn.IFS('Paraclinicos '!S2857="","",'Paraclinicos '!S2857&gt;=30,1,'Paraclinicos '!S2857&lt;30,0)</f>
        <v/>
      </c>
      <c r="M2922" t="str" cm="1">
        <f t="array" ref="M2922">_xlfn.IFS(OR('Paraclinicos '!T2857="",'Paraclinicos '!U2857=""),"",OR('Paraclinicos '!T2857&lt;=90,'Paraclinicos '!U2857&lt;=60),1,OR('Paraclinicos '!T2857&gt;90,'Paraclinicos '!U2857&gt;60),0)</f>
        <v/>
      </c>
      <c r="N2922" s="45" t="str">
        <f t="shared" si="137"/>
        <v/>
      </c>
      <c r="O2922" t="str" cm="1">
        <f t="array" ref="O2922">_xlfn.IFS(OR('Paraclinicos '!M2857="",'Paraclinicos '!N2857="",'Paraclinicos '!N2857=0),"",'Paraclinicos '!M2857/'Paraclinicos '!N2857&lt;100,4,'Paraclinicos '!M2857/'Paraclinicos '!N2857&lt;200,3,'Paraclinicos '!M2857/'Paraclinicos '!N2857&lt;300,2,'Paraclinicos '!M2857/'Paraclinicos '!N2857&lt;400,1,'Paraclinicos '!M2857/'Paraclinicos '!N2857&gt;=400,0)</f>
        <v/>
      </c>
      <c r="P2922" t="str" cm="1">
        <f t="array" ref="P2922">_xlfn.IFS('Paraclinicos '!C2857="","",'Paraclinicos '!C2857&lt;20,4,'Paraclinicos '!C2857&lt;50,3,'Paraclinicos '!C2857&lt;100,2,'Paraclinicos '!C2857&lt;150,1,'Paraclinicos '!C2857&gt;150,0)</f>
        <v/>
      </c>
      <c r="Q2922" t="str" cm="1">
        <f t="array" ref="Q2922">_xlfn.IFS('Paraclinicos '!O2857="","",'Paraclinicos '!O2857&lt;1.2,0,'Paraclinicos '!O2857&lt;2,1,'Paraclinicos '!O2857&lt;3.5,2,'Paraclinicos '!O2857&lt;5,3,'Paraclinicos '!O2857&gt;5,4)</f>
        <v/>
      </c>
      <c r="R2922" t="str" cm="1">
        <f t="array" ref="R2922">_xlfn.IFS('Paraclinicos '!J2857="","",'Paraclinicos '!J2857&lt;1.2,0,'Paraclinicos '!J2857&lt;2,1,'Paraclinicos '!J2857&lt;6,2,'Paraclinicos '!J2857&lt;12,3,'Paraclinicos '!J2857&gt;=12,4)</f>
        <v/>
      </c>
      <c r="S2922" t="str" cm="1">
        <f t="array" ref="S2922">_xlfn.IFS('Paraclinicos '!Y2857="","",'Paraclinicos '!Y2857&lt;70,1,'Paraclinicos '!Y2857&gt;=70,0)</f>
        <v/>
      </c>
      <c r="T2922" t="str" cm="1">
        <f t="array" ref="T2922">_xlfn.IFS('Paraclinicos '!W2857="","",'Paraclinicos '!W2857&lt;6,4,'Paraclinicos '!W2857&lt;10,3,'Paraclinicos '!W2857&lt;13,2,'Paraclinicos '!W2857&lt;15,1,'Paraclinicos '!W2857=15,0)</f>
        <v/>
      </c>
      <c r="U2922" s="54" t="str">
        <f t="shared" si="135"/>
        <v/>
      </c>
      <c r="V2922" t="str" cm="1">
        <f t="array" ref="V2922">_xlfn.IFS('Paraclinicos '!S2857="","",OR('Paraclinicos '!S2857&lt;=8,'Paraclinicos '!S2857&gt;=25),3,'Paraclinicos '!S2857&lt;12,1,'Paraclinicos '!S2857&lt;21,0,'Paraclinicos '!S2857&lt;25,2)</f>
        <v/>
      </c>
      <c r="W2922" t="str">
        <f>IFERROR(IF(INDEX('BD Demog para scores enalazar'!Y$2:'BD Demog para scores enalazar'!Y$3000,MATCH(Formulas!A2922,'BD Demog para scores enalazar'!A$2:'BD Demog para scores enalazar'!A$3000,0))=1,"SI","NO"),"")</f>
        <v/>
      </c>
      <c r="X2922" s="9" t="str">
        <f>IFERROR(IF(INDEX('BD Demog para scores enalazar'!AJ$2:'BD Demog para scores enalazar'!AJ$3000,MATCH(Formulas!A2922,'BD Demog para scores enalazar'!A$2:'BD Demog para scores enalazar'!A$3000,0))=1,"SI","NO"),"")</f>
        <v/>
      </c>
      <c r="Y2922" t="str" cm="1">
        <f t="array" ref="Y2922">IF(AND(W2922="NO",X2922="NO"),_xlfn.IFS('Paraclinicos '!K2857&lt;=91,3,'Paraclinicos '!K2857&lt;94,2,'Paraclinicos '!K2857&lt;96,1,'Paraclinicos '!K2857&gt;=96,0),"")</f>
        <v/>
      </c>
      <c r="Z2922" t="str" cm="1">
        <f t="array" ref="Z2922">IF(OR(W2922="SI",X2922="SI"),_xlfn.IFS(OR(AND('Paraclinicos '!K2858&lt;=83),AND('Paraclinicos '!K2858&gt;=97,AA2922=2)),3,OR(AND('Paraclinicos '!K2858&lt;=86),AND('Paraclinicos '!K2858&gt;=94,AA2922=2)),2,OR(AND('Paraclinicos '!K2858&lt;=88),AND('Paraclinicos '!K2858&gt;=92,AA2922=2)),1,OR(AND('Paraclinicos '!K2858&gt;=88,'Paraclinicos '!K2858&lt;=92),AND('Paraclinicos '!K2858&gt;=93,AA2922=0)),0),"")</f>
        <v/>
      </c>
      <c r="AA2922" t="str" cm="1">
        <f t="array" ref="AA2922">_xlfn.IFS('Paraclinicos '!E2857="","",'Paraclinicos '!E2857="Oxigeno",2,'Paraclinicos '!E2857="Aire",0)</f>
        <v/>
      </c>
    </row>
    <row r="2923" spans="1:27" x14ac:dyDescent="0.25">
      <c r="A2923">
        <f>'Paraclinicos '!A2858</f>
        <v>0</v>
      </c>
      <c r="B2923" s="3">
        <f>'Paraclinicos '!R2858</f>
        <v>0</v>
      </c>
      <c r="C2923" t="str" cm="1">
        <f t="array" ref="C2923">_xlfn.IFS('Paraclinicos '!Q2858="","",'Paraclinicos '!Q2858&gt;60,3,'Paraclinicos '!Q2858&lt;=60,1)</f>
        <v/>
      </c>
      <c r="D2923" t="str">
        <f>IFERROR(IF(INDEX('BD Demog para scores enalazar'!BC$2:BC$3000,MATCH(Formulas!A2923,'BD Demog para scores enalazar'!A$2:A$3000,0))=0,"SI","NO"),"")</f>
        <v/>
      </c>
      <c r="E2923" t="str" cm="1">
        <f t="array" ref="E2923">_xlfn.IFS(D2923="","",D2923="SI",4,D2923="NO",1)</f>
        <v/>
      </c>
      <c r="F2923" t="str" cm="1">
        <f t="array" ref="F2923">_xlfn.IFS('Paraclinicos '!B2858="","",'Paraclinicos '!B2858&gt;1,1,'Paraclinicos '!B2858&lt;=1,3)</f>
        <v/>
      </c>
      <c r="G2923" t="str" cm="1">
        <f t="array" ref="G2923">_xlfn.IFS('Paraclinicos '!D2858="","",AND('Paraclinicos '!D2858&gt;=250,'Paraclinicos '!D2858&lt;=500),2,'Paraclinicos '!D2858&gt;500,3,'Paraclinicos '!D2858&lt;250,1)</f>
        <v/>
      </c>
      <c r="H2923" s="50" t="str">
        <f t="shared" si="136"/>
        <v/>
      </c>
      <c r="I2923" t="str" cm="1">
        <f t="array" ref="I2923">_xlfn.IFS('Paraclinicos '!Q2858="","",'Paraclinicos '!Q2858&gt;=65,1,'Paraclinicos '!Q2858&lt;65,0)</f>
        <v/>
      </c>
      <c r="J2923" t="str" cm="1">
        <f t="array" ref="J2923">_xlfn.IFS('Paraclinicos '!I2858="","",'Paraclinicos '!I2858&gt;7,1,'Paraclinicos '!I2858&lt;=7,0)</f>
        <v/>
      </c>
      <c r="K2923" t="str" cm="1">
        <f t="array" ref="K2923">_xlfn.IFS('Paraclinicos '!W2858="","",'Paraclinicos '!W2858&lt;=8,1,'Paraclinicos '!W2858&gt;8,0)</f>
        <v/>
      </c>
      <c r="L2923" t="str" cm="1">
        <f t="array" ref="L2923">_xlfn.IFS('Paraclinicos '!S2858="","",'Paraclinicos '!S2858&gt;=30,1,'Paraclinicos '!S2858&lt;30,0)</f>
        <v/>
      </c>
      <c r="M2923" t="str" cm="1">
        <f t="array" ref="M2923">_xlfn.IFS(OR('Paraclinicos '!T2858="",'Paraclinicos '!U2858=""),"",OR('Paraclinicos '!T2858&lt;=90,'Paraclinicos '!U2858&lt;=60),1,OR('Paraclinicos '!T2858&gt;90,'Paraclinicos '!U2858&gt;60),0)</f>
        <v/>
      </c>
      <c r="N2923" s="45" t="str">
        <f t="shared" si="137"/>
        <v/>
      </c>
      <c r="O2923" t="str" cm="1">
        <f t="array" ref="O2923">_xlfn.IFS(OR('Paraclinicos '!M2858="",'Paraclinicos '!N2858="",'Paraclinicos '!N2858=0),"",'Paraclinicos '!M2858/'Paraclinicos '!N2858&lt;100,4,'Paraclinicos '!M2858/'Paraclinicos '!N2858&lt;200,3,'Paraclinicos '!M2858/'Paraclinicos '!N2858&lt;300,2,'Paraclinicos '!M2858/'Paraclinicos '!N2858&lt;400,1,'Paraclinicos '!M2858/'Paraclinicos '!N2858&gt;=400,0)</f>
        <v/>
      </c>
      <c r="P2923" t="str" cm="1">
        <f t="array" ref="P2923">_xlfn.IFS('Paraclinicos '!C2858="","",'Paraclinicos '!C2858&lt;20,4,'Paraclinicos '!C2858&lt;50,3,'Paraclinicos '!C2858&lt;100,2,'Paraclinicos '!C2858&lt;150,1,'Paraclinicos '!C2858&gt;150,0)</f>
        <v/>
      </c>
      <c r="Q2923" t="str" cm="1">
        <f t="array" ref="Q2923">_xlfn.IFS('Paraclinicos '!O2858="","",'Paraclinicos '!O2858&lt;1.2,0,'Paraclinicos '!O2858&lt;2,1,'Paraclinicos '!O2858&lt;3.5,2,'Paraclinicos '!O2858&lt;5,3,'Paraclinicos '!O2858&gt;5,4)</f>
        <v/>
      </c>
      <c r="R2923" t="str" cm="1">
        <f t="array" ref="R2923">_xlfn.IFS('Paraclinicos '!J2858="","",'Paraclinicos '!J2858&lt;1.2,0,'Paraclinicos '!J2858&lt;2,1,'Paraclinicos '!J2858&lt;6,2,'Paraclinicos '!J2858&lt;12,3,'Paraclinicos '!J2858&gt;=12,4)</f>
        <v/>
      </c>
      <c r="S2923" t="str" cm="1">
        <f t="array" ref="S2923">_xlfn.IFS('Paraclinicos '!Y2858="","",'Paraclinicos '!Y2858&lt;70,1,'Paraclinicos '!Y2858&gt;=70,0)</f>
        <v/>
      </c>
      <c r="T2923" t="str" cm="1">
        <f t="array" ref="T2923">_xlfn.IFS('Paraclinicos '!W2858="","",'Paraclinicos '!W2858&lt;6,4,'Paraclinicos '!W2858&lt;10,3,'Paraclinicos '!W2858&lt;13,2,'Paraclinicos '!W2858&lt;15,1,'Paraclinicos '!W2858=15,0)</f>
        <v/>
      </c>
      <c r="U2923" s="54" t="str">
        <f t="shared" si="135"/>
        <v/>
      </c>
      <c r="V2923" t="str" cm="1">
        <f t="array" ref="V2923">_xlfn.IFS('Paraclinicos '!S2858="","",OR('Paraclinicos '!S2858&lt;=8,'Paraclinicos '!S2858&gt;=25),3,'Paraclinicos '!S2858&lt;12,1,'Paraclinicos '!S2858&lt;21,0,'Paraclinicos '!S2858&lt;25,2)</f>
        <v/>
      </c>
      <c r="W2923" t="str">
        <f>IFERROR(IF(INDEX('BD Demog para scores enalazar'!Y$2:'BD Demog para scores enalazar'!Y$3000,MATCH(Formulas!A2923,'BD Demog para scores enalazar'!A$2:'BD Demog para scores enalazar'!A$3000,0))=1,"SI","NO"),"")</f>
        <v/>
      </c>
      <c r="X2923" s="9" t="str">
        <f>IFERROR(IF(INDEX('BD Demog para scores enalazar'!AJ$2:'BD Demog para scores enalazar'!AJ$3000,MATCH(Formulas!A2923,'BD Demog para scores enalazar'!A$2:'BD Demog para scores enalazar'!A$3000,0))=1,"SI","NO"),"")</f>
        <v/>
      </c>
      <c r="Y2923" t="str" cm="1">
        <f t="array" ref="Y2923">IF(AND(W2923="NO",X2923="NO"),_xlfn.IFS('Paraclinicos '!K2858&lt;=91,3,'Paraclinicos '!K2858&lt;94,2,'Paraclinicos '!K2858&lt;96,1,'Paraclinicos '!K2858&gt;=96,0),"")</f>
        <v/>
      </c>
      <c r="Z2923" t="str" cm="1">
        <f t="array" ref="Z2923">IF(OR(W2923="SI",X2923="SI"),_xlfn.IFS(OR(AND('Paraclinicos '!K2859&lt;=83),AND('Paraclinicos '!K2859&gt;=97,AA2923=2)),3,OR(AND('Paraclinicos '!K2859&lt;=86),AND('Paraclinicos '!K2859&gt;=94,AA2923=2)),2,OR(AND('Paraclinicos '!K2859&lt;=88),AND('Paraclinicos '!K2859&gt;=92,AA2923=2)),1,OR(AND('Paraclinicos '!K2859&gt;=88,'Paraclinicos '!K2859&lt;=92),AND('Paraclinicos '!K2859&gt;=93,AA2923=0)),0),"")</f>
        <v/>
      </c>
      <c r="AA2923" t="str" cm="1">
        <f t="array" ref="AA2923">_xlfn.IFS('Paraclinicos '!E2858="","",'Paraclinicos '!E2858="Oxigeno",2,'Paraclinicos '!E2858="Aire",0)</f>
        <v/>
      </c>
    </row>
    <row r="2924" spans="1:27" x14ac:dyDescent="0.25">
      <c r="A2924">
        <f>'Paraclinicos '!A2859</f>
        <v>0</v>
      </c>
      <c r="B2924" s="3">
        <f>'Paraclinicos '!R2859</f>
        <v>0</v>
      </c>
      <c r="C2924" t="str" cm="1">
        <f t="array" ref="C2924">_xlfn.IFS('Paraclinicos '!Q2859="","",'Paraclinicos '!Q2859&gt;60,3,'Paraclinicos '!Q2859&lt;=60,1)</f>
        <v/>
      </c>
      <c r="D2924" t="str">
        <f>IFERROR(IF(INDEX('BD Demog para scores enalazar'!BC$2:BC$3000,MATCH(Formulas!A2924,'BD Demog para scores enalazar'!A$2:A$3000,0))=0,"SI","NO"),"")</f>
        <v/>
      </c>
      <c r="E2924" t="str" cm="1">
        <f t="array" ref="E2924">_xlfn.IFS(D2924="","",D2924="SI",4,D2924="NO",1)</f>
        <v/>
      </c>
      <c r="F2924" t="str" cm="1">
        <f t="array" ref="F2924">_xlfn.IFS('Paraclinicos '!B2859="","",'Paraclinicos '!B2859&gt;1,1,'Paraclinicos '!B2859&lt;=1,3)</f>
        <v/>
      </c>
      <c r="G2924" t="str" cm="1">
        <f t="array" ref="G2924">_xlfn.IFS('Paraclinicos '!D2859="","",AND('Paraclinicos '!D2859&gt;=250,'Paraclinicos '!D2859&lt;=500),2,'Paraclinicos '!D2859&gt;500,3,'Paraclinicos '!D2859&lt;250,1)</f>
        <v/>
      </c>
      <c r="H2924" s="50" t="str">
        <f t="shared" si="136"/>
        <v/>
      </c>
      <c r="I2924" t="str" cm="1">
        <f t="array" ref="I2924">_xlfn.IFS('Paraclinicos '!Q2859="","",'Paraclinicos '!Q2859&gt;=65,1,'Paraclinicos '!Q2859&lt;65,0)</f>
        <v/>
      </c>
      <c r="J2924" t="str" cm="1">
        <f t="array" ref="J2924">_xlfn.IFS('Paraclinicos '!I2859="","",'Paraclinicos '!I2859&gt;7,1,'Paraclinicos '!I2859&lt;=7,0)</f>
        <v/>
      </c>
      <c r="K2924" t="str" cm="1">
        <f t="array" ref="K2924">_xlfn.IFS('Paraclinicos '!W2859="","",'Paraclinicos '!W2859&lt;=8,1,'Paraclinicos '!W2859&gt;8,0)</f>
        <v/>
      </c>
      <c r="L2924" t="str" cm="1">
        <f t="array" ref="L2924">_xlfn.IFS('Paraclinicos '!S2859="","",'Paraclinicos '!S2859&gt;=30,1,'Paraclinicos '!S2859&lt;30,0)</f>
        <v/>
      </c>
      <c r="M2924" t="str" cm="1">
        <f t="array" ref="M2924">_xlfn.IFS(OR('Paraclinicos '!T2859="",'Paraclinicos '!U2859=""),"",OR('Paraclinicos '!T2859&lt;=90,'Paraclinicos '!U2859&lt;=60),1,OR('Paraclinicos '!T2859&gt;90,'Paraclinicos '!U2859&gt;60),0)</f>
        <v/>
      </c>
      <c r="N2924" s="45" t="str">
        <f t="shared" si="137"/>
        <v/>
      </c>
      <c r="O2924" t="str" cm="1">
        <f t="array" ref="O2924">_xlfn.IFS(OR('Paraclinicos '!M2859="",'Paraclinicos '!N2859="",'Paraclinicos '!N2859=0),"",'Paraclinicos '!M2859/'Paraclinicos '!N2859&lt;100,4,'Paraclinicos '!M2859/'Paraclinicos '!N2859&lt;200,3,'Paraclinicos '!M2859/'Paraclinicos '!N2859&lt;300,2,'Paraclinicos '!M2859/'Paraclinicos '!N2859&lt;400,1,'Paraclinicos '!M2859/'Paraclinicos '!N2859&gt;=400,0)</f>
        <v/>
      </c>
      <c r="P2924" t="str" cm="1">
        <f t="array" ref="P2924">_xlfn.IFS('Paraclinicos '!C2859="","",'Paraclinicos '!C2859&lt;20,4,'Paraclinicos '!C2859&lt;50,3,'Paraclinicos '!C2859&lt;100,2,'Paraclinicos '!C2859&lt;150,1,'Paraclinicos '!C2859&gt;150,0)</f>
        <v/>
      </c>
      <c r="Q2924" t="str" cm="1">
        <f t="array" ref="Q2924">_xlfn.IFS('Paraclinicos '!O2859="","",'Paraclinicos '!O2859&lt;1.2,0,'Paraclinicos '!O2859&lt;2,1,'Paraclinicos '!O2859&lt;3.5,2,'Paraclinicos '!O2859&lt;5,3,'Paraclinicos '!O2859&gt;5,4)</f>
        <v/>
      </c>
      <c r="R2924" t="str" cm="1">
        <f t="array" ref="R2924">_xlfn.IFS('Paraclinicos '!J2859="","",'Paraclinicos '!J2859&lt;1.2,0,'Paraclinicos '!J2859&lt;2,1,'Paraclinicos '!J2859&lt;6,2,'Paraclinicos '!J2859&lt;12,3,'Paraclinicos '!J2859&gt;=12,4)</f>
        <v/>
      </c>
      <c r="S2924" t="str" cm="1">
        <f t="array" ref="S2924">_xlfn.IFS('Paraclinicos '!Y2859="","",'Paraclinicos '!Y2859&lt;70,1,'Paraclinicos '!Y2859&gt;=70,0)</f>
        <v/>
      </c>
      <c r="T2924" t="str" cm="1">
        <f t="array" ref="T2924">_xlfn.IFS('Paraclinicos '!W2859="","",'Paraclinicos '!W2859&lt;6,4,'Paraclinicos '!W2859&lt;10,3,'Paraclinicos '!W2859&lt;13,2,'Paraclinicos '!W2859&lt;15,1,'Paraclinicos '!W2859=15,0)</f>
        <v/>
      </c>
      <c r="U2924" s="54" t="str">
        <f t="shared" si="135"/>
        <v/>
      </c>
      <c r="V2924" t="str" cm="1">
        <f t="array" ref="V2924">_xlfn.IFS('Paraclinicos '!S2859="","",OR('Paraclinicos '!S2859&lt;=8,'Paraclinicos '!S2859&gt;=25),3,'Paraclinicos '!S2859&lt;12,1,'Paraclinicos '!S2859&lt;21,0,'Paraclinicos '!S2859&lt;25,2)</f>
        <v/>
      </c>
      <c r="W2924" t="str">
        <f>IFERROR(IF(INDEX('BD Demog para scores enalazar'!Y$2:'BD Demog para scores enalazar'!Y$3000,MATCH(Formulas!A2924,'BD Demog para scores enalazar'!A$2:'BD Demog para scores enalazar'!A$3000,0))=1,"SI","NO"),"")</f>
        <v/>
      </c>
      <c r="X2924" s="9" t="str">
        <f>IFERROR(IF(INDEX('BD Demog para scores enalazar'!AJ$2:'BD Demog para scores enalazar'!AJ$3000,MATCH(Formulas!A2924,'BD Demog para scores enalazar'!A$2:'BD Demog para scores enalazar'!A$3000,0))=1,"SI","NO"),"")</f>
        <v/>
      </c>
      <c r="Y2924" t="str" cm="1">
        <f t="array" ref="Y2924">IF(AND(W2924="NO",X2924="NO"),_xlfn.IFS('Paraclinicos '!K2859&lt;=91,3,'Paraclinicos '!K2859&lt;94,2,'Paraclinicos '!K2859&lt;96,1,'Paraclinicos '!K2859&gt;=96,0),"")</f>
        <v/>
      </c>
      <c r="Z2924" t="str" cm="1">
        <f t="array" ref="Z2924">IF(OR(W2924="SI",X2924="SI"),_xlfn.IFS(OR(AND('Paraclinicos '!K2860&lt;=83),AND('Paraclinicos '!K2860&gt;=97,AA2924=2)),3,OR(AND('Paraclinicos '!K2860&lt;=86),AND('Paraclinicos '!K2860&gt;=94,AA2924=2)),2,OR(AND('Paraclinicos '!K2860&lt;=88),AND('Paraclinicos '!K2860&gt;=92,AA2924=2)),1,OR(AND('Paraclinicos '!K2860&gt;=88,'Paraclinicos '!K2860&lt;=92),AND('Paraclinicos '!K2860&gt;=93,AA2924=0)),0),"")</f>
        <v/>
      </c>
      <c r="AA2924" t="str" cm="1">
        <f t="array" ref="AA2924">_xlfn.IFS('Paraclinicos '!E2859="","",'Paraclinicos '!E2859="Oxigeno",2,'Paraclinicos '!E2859="Aire",0)</f>
        <v/>
      </c>
    </row>
    <row r="2925" spans="1:27" x14ac:dyDescent="0.25">
      <c r="A2925">
        <f>'Paraclinicos '!A2860</f>
        <v>0</v>
      </c>
      <c r="B2925" s="3">
        <f>'Paraclinicos '!R2860</f>
        <v>0</v>
      </c>
      <c r="C2925" t="str" cm="1">
        <f t="array" ref="C2925">_xlfn.IFS('Paraclinicos '!Q2860="","",'Paraclinicos '!Q2860&gt;60,3,'Paraclinicos '!Q2860&lt;=60,1)</f>
        <v/>
      </c>
      <c r="D2925" t="str">
        <f>IFERROR(IF(INDEX('BD Demog para scores enalazar'!BC$2:BC$3000,MATCH(Formulas!A2925,'BD Demog para scores enalazar'!A$2:A$3000,0))=0,"SI","NO"),"")</f>
        <v/>
      </c>
      <c r="E2925" t="str" cm="1">
        <f t="array" ref="E2925">_xlfn.IFS(D2925="","",D2925="SI",4,D2925="NO",1)</f>
        <v/>
      </c>
      <c r="F2925" t="str" cm="1">
        <f t="array" ref="F2925">_xlfn.IFS('Paraclinicos '!B2860="","",'Paraclinicos '!B2860&gt;1,1,'Paraclinicos '!B2860&lt;=1,3)</f>
        <v/>
      </c>
      <c r="G2925" t="str" cm="1">
        <f t="array" ref="G2925">_xlfn.IFS('Paraclinicos '!D2860="","",AND('Paraclinicos '!D2860&gt;=250,'Paraclinicos '!D2860&lt;=500),2,'Paraclinicos '!D2860&gt;500,3,'Paraclinicos '!D2860&lt;250,1)</f>
        <v/>
      </c>
      <c r="H2925" s="50" t="str">
        <f t="shared" si="136"/>
        <v/>
      </c>
      <c r="I2925" t="str" cm="1">
        <f t="array" ref="I2925">_xlfn.IFS('Paraclinicos '!Q2860="","",'Paraclinicos '!Q2860&gt;=65,1,'Paraclinicos '!Q2860&lt;65,0)</f>
        <v/>
      </c>
      <c r="J2925" t="str" cm="1">
        <f t="array" ref="J2925">_xlfn.IFS('Paraclinicos '!I2860="","",'Paraclinicos '!I2860&gt;7,1,'Paraclinicos '!I2860&lt;=7,0)</f>
        <v/>
      </c>
      <c r="K2925" t="str" cm="1">
        <f t="array" ref="K2925">_xlfn.IFS('Paraclinicos '!W2860="","",'Paraclinicos '!W2860&lt;=8,1,'Paraclinicos '!W2860&gt;8,0)</f>
        <v/>
      </c>
      <c r="L2925" t="str" cm="1">
        <f t="array" ref="L2925">_xlfn.IFS('Paraclinicos '!S2860="","",'Paraclinicos '!S2860&gt;=30,1,'Paraclinicos '!S2860&lt;30,0)</f>
        <v/>
      </c>
      <c r="M2925" t="str" cm="1">
        <f t="array" ref="M2925">_xlfn.IFS(OR('Paraclinicos '!T2860="",'Paraclinicos '!U2860=""),"",OR('Paraclinicos '!T2860&lt;=90,'Paraclinicos '!U2860&lt;=60),1,OR('Paraclinicos '!T2860&gt;90,'Paraclinicos '!U2860&gt;60),0)</f>
        <v/>
      </c>
      <c r="N2925" s="45" t="str">
        <f t="shared" si="137"/>
        <v/>
      </c>
      <c r="O2925" t="str" cm="1">
        <f t="array" ref="O2925">_xlfn.IFS(OR('Paraclinicos '!M2860="",'Paraclinicos '!N2860="",'Paraclinicos '!N2860=0),"",'Paraclinicos '!M2860/'Paraclinicos '!N2860&lt;100,4,'Paraclinicos '!M2860/'Paraclinicos '!N2860&lt;200,3,'Paraclinicos '!M2860/'Paraclinicos '!N2860&lt;300,2,'Paraclinicos '!M2860/'Paraclinicos '!N2860&lt;400,1,'Paraclinicos '!M2860/'Paraclinicos '!N2860&gt;=400,0)</f>
        <v/>
      </c>
      <c r="P2925" t="str" cm="1">
        <f t="array" ref="P2925">_xlfn.IFS('Paraclinicos '!C2860="","",'Paraclinicos '!C2860&lt;20,4,'Paraclinicos '!C2860&lt;50,3,'Paraclinicos '!C2860&lt;100,2,'Paraclinicos '!C2860&lt;150,1,'Paraclinicos '!C2860&gt;150,0)</f>
        <v/>
      </c>
      <c r="Q2925" t="str" cm="1">
        <f t="array" ref="Q2925">_xlfn.IFS('Paraclinicos '!O2860="","",'Paraclinicos '!O2860&lt;1.2,0,'Paraclinicos '!O2860&lt;2,1,'Paraclinicos '!O2860&lt;3.5,2,'Paraclinicos '!O2860&lt;5,3,'Paraclinicos '!O2860&gt;5,4)</f>
        <v/>
      </c>
      <c r="R2925" t="str" cm="1">
        <f t="array" ref="R2925">_xlfn.IFS('Paraclinicos '!J2860="","",'Paraclinicos '!J2860&lt;1.2,0,'Paraclinicos '!J2860&lt;2,1,'Paraclinicos '!J2860&lt;6,2,'Paraclinicos '!J2860&lt;12,3,'Paraclinicos '!J2860&gt;=12,4)</f>
        <v/>
      </c>
      <c r="S2925" t="str" cm="1">
        <f t="array" ref="S2925">_xlfn.IFS('Paraclinicos '!Y2860="","",'Paraclinicos '!Y2860&lt;70,1,'Paraclinicos '!Y2860&gt;=70,0)</f>
        <v/>
      </c>
      <c r="T2925" t="str" cm="1">
        <f t="array" ref="T2925">_xlfn.IFS('Paraclinicos '!W2860="","",'Paraclinicos '!W2860&lt;6,4,'Paraclinicos '!W2860&lt;10,3,'Paraclinicos '!W2860&lt;13,2,'Paraclinicos '!W2860&lt;15,1,'Paraclinicos '!W2860=15,0)</f>
        <v/>
      </c>
      <c r="U2925" s="54" t="str">
        <f t="shared" si="135"/>
        <v/>
      </c>
      <c r="V2925" t="str" cm="1">
        <f t="array" ref="V2925">_xlfn.IFS('Paraclinicos '!S2860="","",OR('Paraclinicos '!S2860&lt;=8,'Paraclinicos '!S2860&gt;=25),3,'Paraclinicos '!S2860&lt;12,1,'Paraclinicos '!S2860&lt;21,0,'Paraclinicos '!S2860&lt;25,2)</f>
        <v/>
      </c>
      <c r="W2925" t="str">
        <f>IFERROR(IF(INDEX('BD Demog para scores enalazar'!Y$2:'BD Demog para scores enalazar'!Y$3000,MATCH(Formulas!A2925,'BD Demog para scores enalazar'!A$2:'BD Demog para scores enalazar'!A$3000,0))=1,"SI","NO"),"")</f>
        <v/>
      </c>
      <c r="X2925" s="9" t="str">
        <f>IFERROR(IF(INDEX('BD Demog para scores enalazar'!AJ$2:'BD Demog para scores enalazar'!AJ$3000,MATCH(Formulas!A2925,'BD Demog para scores enalazar'!A$2:'BD Demog para scores enalazar'!A$3000,0))=1,"SI","NO"),"")</f>
        <v/>
      </c>
      <c r="Y2925" t="str" cm="1">
        <f t="array" ref="Y2925">IF(AND(W2925="NO",X2925="NO"),_xlfn.IFS('Paraclinicos '!K2860&lt;=91,3,'Paraclinicos '!K2860&lt;94,2,'Paraclinicos '!K2860&lt;96,1,'Paraclinicos '!K2860&gt;=96,0),"")</f>
        <v/>
      </c>
      <c r="Z2925" t="str" cm="1">
        <f t="array" ref="Z2925">IF(OR(W2925="SI",X2925="SI"),_xlfn.IFS(OR(AND('Paraclinicos '!K2861&lt;=83),AND('Paraclinicos '!K2861&gt;=97,AA2925=2)),3,OR(AND('Paraclinicos '!K2861&lt;=86),AND('Paraclinicos '!K2861&gt;=94,AA2925=2)),2,OR(AND('Paraclinicos '!K2861&lt;=88),AND('Paraclinicos '!K2861&gt;=92,AA2925=2)),1,OR(AND('Paraclinicos '!K2861&gt;=88,'Paraclinicos '!K2861&lt;=92),AND('Paraclinicos '!K2861&gt;=93,AA2925=0)),0),"")</f>
        <v/>
      </c>
      <c r="AA2925" t="str" cm="1">
        <f t="array" ref="AA2925">_xlfn.IFS('Paraclinicos '!E2860="","",'Paraclinicos '!E2860="Oxigeno",2,'Paraclinicos '!E2860="Aire",0)</f>
        <v/>
      </c>
    </row>
    <row r="2926" spans="1:27" x14ac:dyDescent="0.25">
      <c r="A2926">
        <f>'Paraclinicos '!A2861</f>
        <v>0</v>
      </c>
      <c r="B2926" s="3">
        <f>'Paraclinicos '!R2861</f>
        <v>0</v>
      </c>
      <c r="C2926" t="str" cm="1">
        <f t="array" ref="C2926">_xlfn.IFS('Paraclinicos '!Q2861="","",'Paraclinicos '!Q2861&gt;60,3,'Paraclinicos '!Q2861&lt;=60,1)</f>
        <v/>
      </c>
      <c r="D2926" t="str">
        <f>IFERROR(IF(INDEX('BD Demog para scores enalazar'!BC$2:BC$3000,MATCH(Formulas!A2926,'BD Demog para scores enalazar'!A$2:A$3000,0))=0,"SI","NO"),"")</f>
        <v/>
      </c>
      <c r="E2926" t="str" cm="1">
        <f t="array" ref="E2926">_xlfn.IFS(D2926="","",D2926="SI",4,D2926="NO",1)</f>
        <v/>
      </c>
      <c r="F2926" t="str" cm="1">
        <f t="array" ref="F2926">_xlfn.IFS('Paraclinicos '!B2861="","",'Paraclinicos '!B2861&gt;1,1,'Paraclinicos '!B2861&lt;=1,3)</f>
        <v/>
      </c>
      <c r="G2926" t="str" cm="1">
        <f t="array" ref="G2926">_xlfn.IFS('Paraclinicos '!D2861="","",AND('Paraclinicos '!D2861&gt;=250,'Paraclinicos '!D2861&lt;=500),2,'Paraclinicos '!D2861&gt;500,3,'Paraclinicos '!D2861&lt;250,1)</f>
        <v/>
      </c>
      <c r="H2926" s="50" t="str">
        <f t="shared" si="136"/>
        <v/>
      </c>
      <c r="I2926" t="str" cm="1">
        <f t="array" ref="I2926">_xlfn.IFS('Paraclinicos '!Q2861="","",'Paraclinicos '!Q2861&gt;=65,1,'Paraclinicos '!Q2861&lt;65,0)</f>
        <v/>
      </c>
      <c r="J2926" t="str" cm="1">
        <f t="array" ref="J2926">_xlfn.IFS('Paraclinicos '!I2861="","",'Paraclinicos '!I2861&gt;7,1,'Paraclinicos '!I2861&lt;=7,0)</f>
        <v/>
      </c>
      <c r="K2926" t="str" cm="1">
        <f t="array" ref="K2926">_xlfn.IFS('Paraclinicos '!W2861="","",'Paraclinicos '!W2861&lt;=8,1,'Paraclinicos '!W2861&gt;8,0)</f>
        <v/>
      </c>
      <c r="L2926" t="str" cm="1">
        <f t="array" ref="L2926">_xlfn.IFS('Paraclinicos '!S2861="","",'Paraclinicos '!S2861&gt;=30,1,'Paraclinicos '!S2861&lt;30,0)</f>
        <v/>
      </c>
      <c r="M2926" t="str" cm="1">
        <f t="array" ref="M2926">_xlfn.IFS(OR('Paraclinicos '!T2861="",'Paraclinicos '!U2861=""),"",OR('Paraclinicos '!T2861&lt;=90,'Paraclinicos '!U2861&lt;=60),1,OR('Paraclinicos '!T2861&gt;90,'Paraclinicos '!U2861&gt;60),0)</f>
        <v/>
      </c>
      <c r="N2926" s="45" t="str">
        <f t="shared" si="137"/>
        <v/>
      </c>
      <c r="O2926" t="str" cm="1">
        <f t="array" ref="O2926">_xlfn.IFS(OR('Paraclinicos '!M2861="",'Paraclinicos '!N2861="",'Paraclinicos '!N2861=0),"",'Paraclinicos '!M2861/'Paraclinicos '!N2861&lt;100,4,'Paraclinicos '!M2861/'Paraclinicos '!N2861&lt;200,3,'Paraclinicos '!M2861/'Paraclinicos '!N2861&lt;300,2,'Paraclinicos '!M2861/'Paraclinicos '!N2861&lt;400,1,'Paraclinicos '!M2861/'Paraclinicos '!N2861&gt;=400,0)</f>
        <v/>
      </c>
      <c r="P2926" t="str" cm="1">
        <f t="array" ref="P2926">_xlfn.IFS('Paraclinicos '!C2861="","",'Paraclinicos '!C2861&lt;20,4,'Paraclinicos '!C2861&lt;50,3,'Paraclinicos '!C2861&lt;100,2,'Paraclinicos '!C2861&lt;150,1,'Paraclinicos '!C2861&gt;150,0)</f>
        <v/>
      </c>
      <c r="Q2926" t="str" cm="1">
        <f t="array" ref="Q2926">_xlfn.IFS('Paraclinicos '!O2861="","",'Paraclinicos '!O2861&lt;1.2,0,'Paraclinicos '!O2861&lt;2,1,'Paraclinicos '!O2861&lt;3.5,2,'Paraclinicos '!O2861&lt;5,3,'Paraclinicos '!O2861&gt;5,4)</f>
        <v/>
      </c>
      <c r="R2926" t="str" cm="1">
        <f t="array" ref="R2926">_xlfn.IFS('Paraclinicos '!J2861="","",'Paraclinicos '!J2861&lt;1.2,0,'Paraclinicos '!J2861&lt;2,1,'Paraclinicos '!J2861&lt;6,2,'Paraclinicos '!J2861&lt;12,3,'Paraclinicos '!J2861&gt;=12,4)</f>
        <v/>
      </c>
      <c r="S2926" t="str" cm="1">
        <f t="array" ref="S2926">_xlfn.IFS('Paraclinicos '!Y2861="","",'Paraclinicos '!Y2861&lt;70,1,'Paraclinicos '!Y2861&gt;=70,0)</f>
        <v/>
      </c>
      <c r="T2926" t="str" cm="1">
        <f t="array" ref="T2926">_xlfn.IFS('Paraclinicos '!W2861="","",'Paraclinicos '!W2861&lt;6,4,'Paraclinicos '!W2861&lt;10,3,'Paraclinicos '!W2861&lt;13,2,'Paraclinicos '!W2861&lt;15,1,'Paraclinicos '!W2861=15,0)</f>
        <v/>
      </c>
      <c r="U2926" s="54" t="str">
        <f t="shared" si="135"/>
        <v/>
      </c>
      <c r="V2926" t="str" cm="1">
        <f t="array" ref="V2926">_xlfn.IFS('Paraclinicos '!S2861="","",OR('Paraclinicos '!S2861&lt;=8,'Paraclinicos '!S2861&gt;=25),3,'Paraclinicos '!S2861&lt;12,1,'Paraclinicos '!S2861&lt;21,0,'Paraclinicos '!S2861&lt;25,2)</f>
        <v/>
      </c>
      <c r="W2926" t="str">
        <f>IFERROR(IF(INDEX('BD Demog para scores enalazar'!Y$2:'BD Demog para scores enalazar'!Y$3000,MATCH(Formulas!A2926,'BD Demog para scores enalazar'!A$2:'BD Demog para scores enalazar'!A$3000,0))=1,"SI","NO"),"")</f>
        <v/>
      </c>
      <c r="X2926" s="9" t="str">
        <f>IFERROR(IF(INDEX('BD Demog para scores enalazar'!AJ$2:'BD Demog para scores enalazar'!AJ$3000,MATCH(Formulas!A2926,'BD Demog para scores enalazar'!A$2:'BD Demog para scores enalazar'!A$3000,0))=1,"SI","NO"),"")</f>
        <v/>
      </c>
      <c r="Y2926" t="str" cm="1">
        <f t="array" ref="Y2926">IF(AND(W2926="NO",X2926="NO"),_xlfn.IFS('Paraclinicos '!K2861&lt;=91,3,'Paraclinicos '!K2861&lt;94,2,'Paraclinicos '!K2861&lt;96,1,'Paraclinicos '!K2861&gt;=96,0),"")</f>
        <v/>
      </c>
      <c r="Z2926" t="str" cm="1">
        <f t="array" ref="Z2926">IF(OR(W2926="SI",X2926="SI"),_xlfn.IFS(OR(AND('Paraclinicos '!K2862&lt;=83),AND('Paraclinicos '!K2862&gt;=97,AA2926=2)),3,OR(AND('Paraclinicos '!K2862&lt;=86),AND('Paraclinicos '!K2862&gt;=94,AA2926=2)),2,OR(AND('Paraclinicos '!K2862&lt;=88),AND('Paraclinicos '!K2862&gt;=92,AA2926=2)),1,OR(AND('Paraclinicos '!K2862&gt;=88,'Paraclinicos '!K2862&lt;=92),AND('Paraclinicos '!K2862&gt;=93,AA2926=0)),0),"")</f>
        <v/>
      </c>
      <c r="AA2926" t="str" cm="1">
        <f t="array" ref="AA2926">_xlfn.IFS('Paraclinicos '!E2861="","",'Paraclinicos '!E2861="Oxigeno",2,'Paraclinicos '!E2861="Aire",0)</f>
        <v/>
      </c>
    </row>
    <row r="2927" spans="1:27" x14ac:dyDescent="0.25">
      <c r="A2927">
        <f>'Paraclinicos '!A2862</f>
        <v>0</v>
      </c>
      <c r="B2927" s="3">
        <f>'Paraclinicos '!R2862</f>
        <v>0</v>
      </c>
      <c r="C2927" t="str" cm="1">
        <f t="array" ref="C2927">_xlfn.IFS('Paraclinicos '!Q2862="","",'Paraclinicos '!Q2862&gt;60,3,'Paraclinicos '!Q2862&lt;=60,1)</f>
        <v/>
      </c>
      <c r="D2927" t="str">
        <f>IFERROR(IF(INDEX('BD Demog para scores enalazar'!BC$2:BC$3000,MATCH(Formulas!A2927,'BD Demog para scores enalazar'!A$2:A$3000,0))=0,"SI","NO"),"")</f>
        <v/>
      </c>
      <c r="E2927" t="str" cm="1">
        <f t="array" ref="E2927">_xlfn.IFS(D2927="","",D2927="SI",4,D2927="NO",1)</f>
        <v/>
      </c>
      <c r="F2927" t="str" cm="1">
        <f t="array" ref="F2927">_xlfn.IFS('Paraclinicos '!B2862="","",'Paraclinicos '!B2862&gt;1,1,'Paraclinicos '!B2862&lt;=1,3)</f>
        <v/>
      </c>
      <c r="G2927" t="str" cm="1">
        <f t="array" ref="G2927">_xlfn.IFS('Paraclinicos '!D2862="","",AND('Paraclinicos '!D2862&gt;=250,'Paraclinicos '!D2862&lt;=500),2,'Paraclinicos '!D2862&gt;500,3,'Paraclinicos '!D2862&lt;250,1)</f>
        <v/>
      </c>
      <c r="H2927" s="50" t="str">
        <f t="shared" si="136"/>
        <v/>
      </c>
      <c r="I2927" t="str" cm="1">
        <f t="array" ref="I2927">_xlfn.IFS('Paraclinicos '!Q2862="","",'Paraclinicos '!Q2862&gt;=65,1,'Paraclinicos '!Q2862&lt;65,0)</f>
        <v/>
      </c>
      <c r="J2927" t="str" cm="1">
        <f t="array" ref="J2927">_xlfn.IFS('Paraclinicos '!I2862="","",'Paraclinicos '!I2862&gt;7,1,'Paraclinicos '!I2862&lt;=7,0)</f>
        <v/>
      </c>
      <c r="K2927" t="str" cm="1">
        <f t="array" ref="K2927">_xlfn.IFS('Paraclinicos '!W2862="","",'Paraclinicos '!W2862&lt;=8,1,'Paraclinicos '!W2862&gt;8,0)</f>
        <v/>
      </c>
      <c r="L2927" t="str" cm="1">
        <f t="array" ref="L2927">_xlfn.IFS('Paraclinicos '!S2862="","",'Paraclinicos '!S2862&gt;=30,1,'Paraclinicos '!S2862&lt;30,0)</f>
        <v/>
      </c>
      <c r="M2927" t="str" cm="1">
        <f t="array" ref="M2927">_xlfn.IFS(OR('Paraclinicos '!T2862="",'Paraclinicos '!U2862=""),"",OR('Paraclinicos '!T2862&lt;=90,'Paraclinicos '!U2862&lt;=60),1,OR('Paraclinicos '!T2862&gt;90,'Paraclinicos '!U2862&gt;60),0)</f>
        <v/>
      </c>
      <c r="N2927" s="45" t="str">
        <f t="shared" si="137"/>
        <v/>
      </c>
      <c r="O2927" t="str" cm="1">
        <f t="array" ref="O2927">_xlfn.IFS(OR('Paraclinicos '!M2862="",'Paraclinicos '!N2862="",'Paraclinicos '!N2862=0),"",'Paraclinicos '!M2862/'Paraclinicos '!N2862&lt;100,4,'Paraclinicos '!M2862/'Paraclinicos '!N2862&lt;200,3,'Paraclinicos '!M2862/'Paraclinicos '!N2862&lt;300,2,'Paraclinicos '!M2862/'Paraclinicos '!N2862&lt;400,1,'Paraclinicos '!M2862/'Paraclinicos '!N2862&gt;=400,0)</f>
        <v/>
      </c>
      <c r="P2927" t="str" cm="1">
        <f t="array" ref="P2927">_xlfn.IFS('Paraclinicos '!C2862="","",'Paraclinicos '!C2862&lt;20,4,'Paraclinicos '!C2862&lt;50,3,'Paraclinicos '!C2862&lt;100,2,'Paraclinicos '!C2862&lt;150,1,'Paraclinicos '!C2862&gt;150,0)</f>
        <v/>
      </c>
      <c r="Q2927" t="str" cm="1">
        <f t="array" ref="Q2927">_xlfn.IFS('Paraclinicos '!O2862="","",'Paraclinicos '!O2862&lt;1.2,0,'Paraclinicos '!O2862&lt;2,1,'Paraclinicos '!O2862&lt;3.5,2,'Paraclinicos '!O2862&lt;5,3,'Paraclinicos '!O2862&gt;5,4)</f>
        <v/>
      </c>
      <c r="R2927" t="str" cm="1">
        <f t="array" ref="R2927">_xlfn.IFS('Paraclinicos '!J2862="","",'Paraclinicos '!J2862&lt;1.2,0,'Paraclinicos '!J2862&lt;2,1,'Paraclinicos '!J2862&lt;6,2,'Paraclinicos '!J2862&lt;12,3,'Paraclinicos '!J2862&gt;=12,4)</f>
        <v/>
      </c>
      <c r="S2927" t="str" cm="1">
        <f t="array" ref="S2927">_xlfn.IFS('Paraclinicos '!Y2862="","",'Paraclinicos '!Y2862&lt;70,1,'Paraclinicos '!Y2862&gt;=70,0)</f>
        <v/>
      </c>
      <c r="T2927" t="str" cm="1">
        <f t="array" ref="T2927">_xlfn.IFS('Paraclinicos '!W2862="","",'Paraclinicos '!W2862&lt;6,4,'Paraclinicos '!W2862&lt;10,3,'Paraclinicos '!W2862&lt;13,2,'Paraclinicos '!W2862&lt;15,1,'Paraclinicos '!W2862=15,0)</f>
        <v/>
      </c>
      <c r="U2927" s="54" t="str">
        <f t="shared" si="135"/>
        <v/>
      </c>
      <c r="V2927" t="str" cm="1">
        <f t="array" ref="V2927">_xlfn.IFS('Paraclinicos '!S2862="","",OR('Paraclinicos '!S2862&lt;=8,'Paraclinicos '!S2862&gt;=25),3,'Paraclinicos '!S2862&lt;12,1,'Paraclinicos '!S2862&lt;21,0,'Paraclinicos '!S2862&lt;25,2)</f>
        <v/>
      </c>
      <c r="W2927" t="str">
        <f>IFERROR(IF(INDEX('BD Demog para scores enalazar'!Y$2:'BD Demog para scores enalazar'!Y$3000,MATCH(Formulas!A2927,'BD Demog para scores enalazar'!A$2:'BD Demog para scores enalazar'!A$3000,0))=1,"SI","NO"),"")</f>
        <v/>
      </c>
      <c r="X2927" s="9" t="str">
        <f>IFERROR(IF(INDEX('BD Demog para scores enalazar'!AJ$2:'BD Demog para scores enalazar'!AJ$3000,MATCH(Formulas!A2927,'BD Demog para scores enalazar'!A$2:'BD Demog para scores enalazar'!A$3000,0))=1,"SI","NO"),"")</f>
        <v/>
      </c>
      <c r="Y2927" t="str" cm="1">
        <f t="array" ref="Y2927">IF(AND(W2927="NO",X2927="NO"),_xlfn.IFS('Paraclinicos '!K2862&lt;=91,3,'Paraclinicos '!K2862&lt;94,2,'Paraclinicos '!K2862&lt;96,1,'Paraclinicos '!K2862&gt;=96,0),"")</f>
        <v/>
      </c>
      <c r="Z2927" t="str" cm="1">
        <f t="array" ref="Z2927">IF(OR(W2927="SI",X2927="SI"),_xlfn.IFS(OR(AND('Paraclinicos '!K2863&lt;=83),AND('Paraclinicos '!K2863&gt;=97,AA2927=2)),3,OR(AND('Paraclinicos '!K2863&lt;=86),AND('Paraclinicos '!K2863&gt;=94,AA2927=2)),2,OR(AND('Paraclinicos '!K2863&lt;=88),AND('Paraclinicos '!K2863&gt;=92,AA2927=2)),1,OR(AND('Paraclinicos '!K2863&gt;=88,'Paraclinicos '!K2863&lt;=92),AND('Paraclinicos '!K2863&gt;=93,AA2927=0)),0),"")</f>
        <v/>
      </c>
      <c r="AA2927" t="str" cm="1">
        <f t="array" ref="AA2927">_xlfn.IFS('Paraclinicos '!E2862="","",'Paraclinicos '!E2862="Oxigeno",2,'Paraclinicos '!E2862="Aire",0)</f>
        <v/>
      </c>
    </row>
    <row r="2928" spans="1:27" x14ac:dyDescent="0.25">
      <c r="A2928">
        <f>'Paraclinicos '!A2863</f>
        <v>0</v>
      </c>
      <c r="B2928" s="3">
        <f>'Paraclinicos '!R2863</f>
        <v>0</v>
      </c>
      <c r="C2928" t="str" cm="1">
        <f t="array" ref="C2928">_xlfn.IFS('Paraclinicos '!Q2863="","",'Paraclinicos '!Q2863&gt;60,3,'Paraclinicos '!Q2863&lt;=60,1)</f>
        <v/>
      </c>
      <c r="D2928" t="str">
        <f>IFERROR(IF(INDEX('BD Demog para scores enalazar'!BC$2:BC$3000,MATCH(Formulas!A2928,'BD Demog para scores enalazar'!A$2:A$3000,0))=0,"SI","NO"),"")</f>
        <v/>
      </c>
      <c r="E2928" t="str" cm="1">
        <f t="array" ref="E2928">_xlfn.IFS(D2928="","",D2928="SI",4,D2928="NO",1)</f>
        <v/>
      </c>
      <c r="F2928" t="str" cm="1">
        <f t="array" ref="F2928">_xlfn.IFS('Paraclinicos '!B2863="","",'Paraclinicos '!B2863&gt;1,1,'Paraclinicos '!B2863&lt;=1,3)</f>
        <v/>
      </c>
      <c r="G2928" t="str" cm="1">
        <f t="array" ref="G2928">_xlfn.IFS('Paraclinicos '!D2863="","",AND('Paraclinicos '!D2863&gt;=250,'Paraclinicos '!D2863&lt;=500),2,'Paraclinicos '!D2863&gt;500,3,'Paraclinicos '!D2863&lt;250,1)</f>
        <v/>
      </c>
      <c r="H2928" s="50" t="str">
        <f t="shared" si="136"/>
        <v/>
      </c>
      <c r="I2928" t="str" cm="1">
        <f t="array" ref="I2928">_xlfn.IFS('Paraclinicos '!Q2863="","",'Paraclinicos '!Q2863&gt;=65,1,'Paraclinicos '!Q2863&lt;65,0)</f>
        <v/>
      </c>
      <c r="J2928" t="str" cm="1">
        <f t="array" ref="J2928">_xlfn.IFS('Paraclinicos '!I2863="","",'Paraclinicos '!I2863&gt;7,1,'Paraclinicos '!I2863&lt;=7,0)</f>
        <v/>
      </c>
      <c r="K2928" t="str" cm="1">
        <f t="array" ref="K2928">_xlfn.IFS('Paraclinicos '!W2863="","",'Paraclinicos '!W2863&lt;=8,1,'Paraclinicos '!W2863&gt;8,0)</f>
        <v/>
      </c>
      <c r="L2928" t="str" cm="1">
        <f t="array" ref="L2928">_xlfn.IFS('Paraclinicos '!S2863="","",'Paraclinicos '!S2863&gt;=30,1,'Paraclinicos '!S2863&lt;30,0)</f>
        <v/>
      </c>
      <c r="M2928" t="str" cm="1">
        <f t="array" ref="M2928">_xlfn.IFS(OR('Paraclinicos '!T2863="",'Paraclinicos '!U2863=""),"",OR('Paraclinicos '!T2863&lt;=90,'Paraclinicos '!U2863&lt;=60),1,OR('Paraclinicos '!T2863&gt;90,'Paraclinicos '!U2863&gt;60),0)</f>
        <v/>
      </c>
      <c r="N2928" s="45" t="str">
        <f t="shared" si="137"/>
        <v/>
      </c>
      <c r="O2928" t="str" cm="1">
        <f t="array" ref="O2928">_xlfn.IFS(OR('Paraclinicos '!M2863="",'Paraclinicos '!N2863="",'Paraclinicos '!N2863=0),"",'Paraclinicos '!M2863/'Paraclinicos '!N2863&lt;100,4,'Paraclinicos '!M2863/'Paraclinicos '!N2863&lt;200,3,'Paraclinicos '!M2863/'Paraclinicos '!N2863&lt;300,2,'Paraclinicos '!M2863/'Paraclinicos '!N2863&lt;400,1,'Paraclinicos '!M2863/'Paraclinicos '!N2863&gt;=400,0)</f>
        <v/>
      </c>
      <c r="P2928" t="str" cm="1">
        <f t="array" ref="P2928">_xlfn.IFS('Paraclinicos '!C2863="","",'Paraclinicos '!C2863&lt;20,4,'Paraclinicos '!C2863&lt;50,3,'Paraclinicos '!C2863&lt;100,2,'Paraclinicos '!C2863&lt;150,1,'Paraclinicos '!C2863&gt;150,0)</f>
        <v/>
      </c>
      <c r="Q2928" t="str" cm="1">
        <f t="array" ref="Q2928">_xlfn.IFS('Paraclinicos '!O2863="","",'Paraclinicos '!O2863&lt;1.2,0,'Paraclinicos '!O2863&lt;2,1,'Paraclinicos '!O2863&lt;3.5,2,'Paraclinicos '!O2863&lt;5,3,'Paraclinicos '!O2863&gt;5,4)</f>
        <v/>
      </c>
      <c r="R2928" t="str" cm="1">
        <f t="array" ref="R2928">_xlfn.IFS('Paraclinicos '!J2863="","",'Paraclinicos '!J2863&lt;1.2,0,'Paraclinicos '!J2863&lt;2,1,'Paraclinicos '!J2863&lt;6,2,'Paraclinicos '!J2863&lt;12,3,'Paraclinicos '!J2863&gt;=12,4)</f>
        <v/>
      </c>
      <c r="S2928" t="str" cm="1">
        <f t="array" ref="S2928">_xlfn.IFS('Paraclinicos '!Y2863="","",'Paraclinicos '!Y2863&lt;70,1,'Paraclinicos '!Y2863&gt;=70,0)</f>
        <v/>
      </c>
      <c r="T2928" t="str" cm="1">
        <f t="array" ref="T2928">_xlfn.IFS('Paraclinicos '!W2863="","",'Paraclinicos '!W2863&lt;6,4,'Paraclinicos '!W2863&lt;10,3,'Paraclinicos '!W2863&lt;13,2,'Paraclinicos '!W2863&lt;15,1,'Paraclinicos '!W2863=15,0)</f>
        <v/>
      </c>
      <c r="U2928" s="54" t="str">
        <f t="shared" si="135"/>
        <v/>
      </c>
      <c r="V2928" t="str" cm="1">
        <f t="array" ref="V2928">_xlfn.IFS('Paraclinicos '!S2863="","",OR('Paraclinicos '!S2863&lt;=8,'Paraclinicos '!S2863&gt;=25),3,'Paraclinicos '!S2863&lt;12,1,'Paraclinicos '!S2863&lt;21,0,'Paraclinicos '!S2863&lt;25,2)</f>
        <v/>
      </c>
      <c r="W2928" t="str">
        <f>IFERROR(IF(INDEX('BD Demog para scores enalazar'!Y$2:'BD Demog para scores enalazar'!Y$3000,MATCH(Formulas!A2928,'BD Demog para scores enalazar'!A$2:'BD Demog para scores enalazar'!A$3000,0))=1,"SI","NO"),"")</f>
        <v/>
      </c>
      <c r="X2928" s="9" t="str">
        <f>IFERROR(IF(INDEX('BD Demog para scores enalazar'!AJ$2:'BD Demog para scores enalazar'!AJ$3000,MATCH(Formulas!A2928,'BD Demog para scores enalazar'!A$2:'BD Demog para scores enalazar'!A$3000,0))=1,"SI","NO"),"")</f>
        <v/>
      </c>
      <c r="Y2928" t="str" cm="1">
        <f t="array" ref="Y2928">IF(AND(W2928="NO",X2928="NO"),_xlfn.IFS('Paraclinicos '!K2863&lt;=91,3,'Paraclinicos '!K2863&lt;94,2,'Paraclinicos '!K2863&lt;96,1,'Paraclinicos '!K2863&gt;=96,0),"")</f>
        <v/>
      </c>
      <c r="Z2928" t="str" cm="1">
        <f t="array" ref="Z2928">IF(OR(W2928="SI",X2928="SI"),_xlfn.IFS(OR(AND('Paraclinicos '!K2864&lt;=83),AND('Paraclinicos '!K2864&gt;=97,AA2928=2)),3,OR(AND('Paraclinicos '!K2864&lt;=86),AND('Paraclinicos '!K2864&gt;=94,AA2928=2)),2,OR(AND('Paraclinicos '!K2864&lt;=88),AND('Paraclinicos '!K2864&gt;=92,AA2928=2)),1,OR(AND('Paraclinicos '!K2864&gt;=88,'Paraclinicos '!K2864&lt;=92),AND('Paraclinicos '!K2864&gt;=93,AA2928=0)),0),"")</f>
        <v/>
      </c>
      <c r="AA2928" t="str" cm="1">
        <f t="array" ref="AA2928">_xlfn.IFS('Paraclinicos '!E2863="","",'Paraclinicos '!E2863="Oxigeno",2,'Paraclinicos '!E2863="Aire",0)</f>
        <v/>
      </c>
    </row>
    <row r="2929" spans="1:27" x14ac:dyDescent="0.25">
      <c r="A2929">
        <f>'Paraclinicos '!A2864</f>
        <v>0</v>
      </c>
      <c r="B2929" s="3">
        <f>'Paraclinicos '!R2864</f>
        <v>0</v>
      </c>
      <c r="C2929" t="str" cm="1">
        <f t="array" ref="C2929">_xlfn.IFS('Paraclinicos '!Q2864="","",'Paraclinicos '!Q2864&gt;60,3,'Paraclinicos '!Q2864&lt;=60,1)</f>
        <v/>
      </c>
      <c r="D2929" t="str">
        <f>IFERROR(IF(INDEX('BD Demog para scores enalazar'!BC$2:BC$3000,MATCH(Formulas!A2929,'BD Demog para scores enalazar'!A$2:A$3000,0))=0,"SI","NO"),"")</f>
        <v/>
      </c>
      <c r="E2929" t="str" cm="1">
        <f t="array" ref="E2929">_xlfn.IFS(D2929="","",D2929="SI",4,D2929="NO",1)</f>
        <v/>
      </c>
      <c r="F2929" t="str" cm="1">
        <f t="array" ref="F2929">_xlfn.IFS('Paraclinicos '!B2864="","",'Paraclinicos '!B2864&gt;1,1,'Paraclinicos '!B2864&lt;=1,3)</f>
        <v/>
      </c>
      <c r="G2929" t="str" cm="1">
        <f t="array" ref="G2929">_xlfn.IFS('Paraclinicos '!D2864="","",AND('Paraclinicos '!D2864&gt;=250,'Paraclinicos '!D2864&lt;=500),2,'Paraclinicos '!D2864&gt;500,3,'Paraclinicos '!D2864&lt;250,1)</f>
        <v/>
      </c>
      <c r="H2929" s="50" t="str">
        <f t="shared" si="136"/>
        <v/>
      </c>
      <c r="I2929" t="str" cm="1">
        <f t="array" ref="I2929">_xlfn.IFS('Paraclinicos '!Q2864="","",'Paraclinicos '!Q2864&gt;=65,1,'Paraclinicos '!Q2864&lt;65,0)</f>
        <v/>
      </c>
      <c r="J2929" t="str" cm="1">
        <f t="array" ref="J2929">_xlfn.IFS('Paraclinicos '!I2864="","",'Paraclinicos '!I2864&gt;7,1,'Paraclinicos '!I2864&lt;=7,0)</f>
        <v/>
      </c>
      <c r="K2929" t="str" cm="1">
        <f t="array" ref="K2929">_xlfn.IFS('Paraclinicos '!W2864="","",'Paraclinicos '!W2864&lt;=8,1,'Paraclinicos '!W2864&gt;8,0)</f>
        <v/>
      </c>
      <c r="L2929" t="str" cm="1">
        <f t="array" ref="L2929">_xlfn.IFS('Paraclinicos '!S2864="","",'Paraclinicos '!S2864&gt;=30,1,'Paraclinicos '!S2864&lt;30,0)</f>
        <v/>
      </c>
      <c r="M2929" t="str" cm="1">
        <f t="array" ref="M2929">_xlfn.IFS(OR('Paraclinicos '!T2864="",'Paraclinicos '!U2864=""),"",OR('Paraclinicos '!T2864&lt;=90,'Paraclinicos '!U2864&lt;=60),1,OR('Paraclinicos '!T2864&gt;90,'Paraclinicos '!U2864&gt;60),0)</f>
        <v/>
      </c>
      <c r="N2929" s="45" t="str">
        <f t="shared" si="137"/>
        <v/>
      </c>
      <c r="O2929" t="str" cm="1">
        <f t="array" ref="O2929">_xlfn.IFS(OR('Paraclinicos '!M2864="",'Paraclinicos '!N2864="",'Paraclinicos '!N2864=0),"",'Paraclinicos '!M2864/'Paraclinicos '!N2864&lt;100,4,'Paraclinicos '!M2864/'Paraclinicos '!N2864&lt;200,3,'Paraclinicos '!M2864/'Paraclinicos '!N2864&lt;300,2,'Paraclinicos '!M2864/'Paraclinicos '!N2864&lt;400,1,'Paraclinicos '!M2864/'Paraclinicos '!N2864&gt;=400,0)</f>
        <v/>
      </c>
      <c r="P2929" t="str" cm="1">
        <f t="array" ref="P2929">_xlfn.IFS('Paraclinicos '!C2864="","",'Paraclinicos '!C2864&lt;20,4,'Paraclinicos '!C2864&lt;50,3,'Paraclinicos '!C2864&lt;100,2,'Paraclinicos '!C2864&lt;150,1,'Paraclinicos '!C2864&gt;150,0)</f>
        <v/>
      </c>
      <c r="Q2929" t="str" cm="1">
        <f t="array" ref="Q2929">_xlfn.IFS('Paraclinicos '!O2864="","",'Paraclinicos '!O2864&lt;1.2,0,'Paraclinicos '!O2864&lt;2,1,'Paraclinicos '!O2864&lt;3.5,2,'Paraclinicos '!O2864&lt;5,3,'Paraclinicos '!O2864&gt;5,4)</f>
        <v/>
      </c>
      <c r="R2929" t="str" cm="1">
        <f t="array" ref="R2929">_xlfn.IFS('Paraclinicos '!J2864="","",'Paraclinicos '!J2864&lt;1.2,0,'Paraclinicos '!J2864&lt;2,1,'Paraclinicos '!J2864&lt;6,2,'Paraclinicos '!J2864&lt;12,3,'Paraclinicos '!J2864&gt;=12,4)</f>
        <v/>
      </c>
      <c r="S2929" t="str" cm="1">
        <f t="array" ref="S2929">_xlfn.IFS('Paraclinicos '!Y2864="","",'Paraclinicos '!Y2864&lt;70,1,'Paraclinicos '!Y2864&gt;=70,0)</f>
        <v/>
      </c>
      <c r="T2929" t="str" cm="1">
        <f t="array" ref="T2929">_xlfn.IFS('Paraclinicos '!W2864="","",'Paraclinicos '!W2864&lt;6,4,'Paraclinicos '!W2864&lt;10,3,'Paraclinicos '!W2864&lt;13,2,'Paraclinicos '!W2864&lt;15,1,'Paraclinicos '!W2864=15,0)</f>
        <v/>
      </c>
      <c r="U2929" s="54" t="str">
        <f t="shared" si="135"/>
        <v/>
      </c>
      <c r="V2929" t="str" cm="1">
        <f t="array" ref="V2929">_xlfn.IFS('Paraclinicos '!S2864="","",OR('Paraclinicos '!S2864&lt;=8,'Paraclinicos '!S2864&gt;=25),3,'Paraclinicos '!S2864&lt;12,1,'Paraclinicos '!S2864&lt;21,0,'Paraclinicos '!S2864&lt;25,2)</f>
        <v/>
      </c>
      <c r="W2929" t="str">
        <f>IFERROR(IF(INDEX('BD Demog para scores enalazar'!Y$2:'BD Demog para scores enalazar'!Y$3000,MATCH(Formulas!A2929,'BD Demog para scores enalazar'!A$2:'BD Demog para scores enalazar'!A$3000,0))=1,"SI","NO"),"")</f>
        <v/>
      </c>
      <c r="X2929" s="9" t="str">
        <f>IFERROR(IF(INDEX('BD Demog para scores enalazar'!AJ$2:'BD Demog para scores enalazar'!AJ$3000,MATCH(Formulas!A2929,'BD Demog para scores enalazar'!A$2:'BD Demog para scores enalazar'!A$3000,0))=1,"SI","NO"),"")</f>
        <v/>
      </c>
      <c r="Y2929" t="str" cm="1">
        <f t="array" ref="Y2929">IF(AND(W2929="NO",X2929="NO"),_xlfn.IFS('Paraclinicos '!K2864&lt;=91,3,'Paraclinicos '!K2864&lt;94,2,'Paraclinicos '!K2864&lt;96,1,'Paraclinicos '!K2864&gt;=96,0),"")</f>
        <v/>
      </c>
      <c r="Z2929" t="str" cm="1">
        <f t="array" ref="Z2929">IF(OR(W2929="SI",X2929="SI"),_xlfn.IFS(OR(AND('Paraclinicos '!K2865&lt;=83),AND('Paraclinicos '!K2865&gt;=97,AA2929=2)),3,OR(AND('Paraclinicos '!K2865&lt;=86),AND('Paraclinicos '!K2865&gt;=94,AA2929=2)),2,OR(AND('Paraclinicos '!K2865&lt;=88),AND('Paraclinicos '!K2865&gt;=92,AA2929=2)),1,OR(AND('Paraclinicos '!K2865&gt;=88,'Paraclinicos '!K2865&lt;=92),AND('Paraclinicos '!K2865&gt;=93,AA2929=0)),0),"")</f>
        <v/>
      </c>
      <c r="AA2929" t="str" cm="1">
        <f t="array" ref="AA2929">_xlfn.IFS('Paraclinicos '!E2864="","",'Paraclinicos '!E2864="Oxigeno",2,'Paraclinicos '!E2864="Aire",0)</f>
        <v/>
      </c>
    </row>
    <row r="2930" spans="1:27" x14ac:dyDescent="0.25">
      <c r="A2930">
        <f>'Paraclinicos '!A2865</f>
        <v>0</v>
      </c>
      <c r="B2930" s="3">
        <f>'Paraclinicos '!R2865</f>
        <v>0</v>
      </c>
      <c r="C2930" t="str" cm="1">
        <f t="array" ref="C2930">_xlfn.IFS('Paraclinicos '!Q2865="","",'Paraclinicos '!Q2865&gt;60,3,'Paraclinicos '!Q2865&lt;=60,1)</f>
        <v/>
      </c>
      <c r="D2930" t="str">
        <f>IFERROR(IF(INDEX('BD Demog para scores enalazar'!BC$2:BC$3000,MATCH(Formulas!A2930,'BD Demog para scores enalazar'!A$2:A$3000,0))=0,"SI","NO"),"")</f>
        <v/>
      </c>
      <c r="E2930" t="str" cm="1">
        <f t="array" ref="E2930">_xlfn.IFS(D2930="","",D2930="SI",4,D2930="NO",1)</f>
        <v/>
      </c>
      <c r="F2930" t="str" cm="1">
        <f t="array" ref="F2930">_xlfn.IFS('Paraclinicos '!B2865="","",'Paraclinicos '!B2865&gt;1,1,'Paraclinicos '!B2865&lt;=1,3)</f>
        <v/>
      </c>
      <c r="G2930" t="str" cm="1">
        <f t="array" ref="G2930">_xlfn.IFS('Paraclinicos '!D2865="","",AND('Paraclinicos '!D2865&gt;=250,'Paraclinicos '!D2865&lt;=500),2,'Paraclinicos '!D2865&gt;500,3,'Paraclinicos '!D2865&lt;250,1)</f>
        <v/>
      </c>
      <c r="H2930" s="50" t="str">
        <f t="shared" si="136"/>
        <v/>
      </c>
      <c r="I2930" t="str" cm="1">
        <f t="array" ref="I2930">_xlfn.IFS('Paraclinicos '!Q2865="","",'Paraclinicos '!Q2865&gt;=65,1,'Paraclinicos '!Q2865&lt;65,0)</f>
        <v/>
      </c>
      <c r="J2930" t="str" cm="1">
        <f t="array" ref="J2930">_xlfn.IFS('Paraclinicos '!I2865="","",'Paraclinicos '!I2865&gt;7,1,'Paraclinicos '!I2865&lt;=7,0)</f>
        <v/>
      </c>
      <c r="K2930" t="str" cm="1">
        <f t="array" ref="K2930">_xlfn.IFS('Paraclinicos '!W2865="","",'Paraclinicos '!W2865&lt;=8,1,'Paraclinicos '!W2865&gt;8,0)</f>
        <v/>
      </c>
      <c r="L2930" t="str" cm="1">
        <f t="array" ref="L2930">_xlfn.IFS('Paraclinicos '!S2865="","",'Paraclinicos '!S2865&gt;=30,1,'Paraclinicos '!S2865&lt;30,0)</f>
        <v/>
      </c>
      <c r="M2930" t="str" cm="1">
        <f t="array" ref="M2930">_xlfn.IFS(OR('Paraclinicos '!T2865="",'Paraclinicos '!U2865=""),"",OR('Paraclinicos '!T2865&lt;=90,'Paraclinicos '!U2865&lt;=60),1,OR('Paraclinicos '!T2865&gt;90,'Paraclinicos '!U2865&gt;60),0)</f>
        <v/>
      </c>
      <c r="N2930" s="45" t="str">
        <f t="shared" si="137"/>
        <v/>
      </c>
      <c r="O2930" t="str" cm="1">
        <f t="array" ref="O2930">_xlfn.IFS(OR('Paraclinicos '!M2865="",'Paraclinicos '!N2865="",'Paraclinicos '!N2865=0),"",'Paraclinicos '!M2865/'Paraclinicos '!N2865&lt;100,4,'Paraclinicos '!M2865/'Paraclinicos '!N2865&lt;200,3,'Paraclinicos '!M2865/'Paraclinicos '!N2865&lt;300,2,'Paraclinicos '!M2865/'Paraclinicos '!N2865&lt;400,1,'Paraclinicos '!M2865/'Paraclinicos '!N2865&gt;=400,0)</f>
        <v/>
      </c>
      <c r="P2930" t="str" cm="1">
        <f t="array" ref="P2930">_xlfn.IFS('Paraclinicos '!C2865="","",'Paraclinicos '!C2865&lt;20,4,'Paraclinicos '!C2865&lt;50,3,'Paraclinicos '!C2865&lt;100,2,'Paraclinicos '!C2865&lt;150,1,'Paraclinicos '!C2865&gt;150,0)</f>
        <v/>
      </c>
      <c r="Q2930" t="str" cm="1">
        <f t="array" ref="Q2930">_xlfn.IFS('Paraclinicos '!O2865="","",'Paraclinicos '!O2865&lt;1.2,0,'Paraclinicos '!O2865&lt;2,1,'Paraclinicos '!O2865&lt;3.5,2,'Paraclinicos '!O2865&lt;5,3,'Paraclinicos '!O2865&gt;5,4)</f>
        <v/>
      </c>
      <c r="R2930" t="str" cm="1">
        <f t="array" ref="R2930">_xlfn.IFS('Paraclinicos '!J2865="","",'Paraclinicos '!J2865&lt;1.2,0,'Paraclinicos '!J2865&lt;2,1,'Paraclinicos '!J2865&lt;6,2,'Paraclinicos '!J2865&lt;12,3,'Paraclinicos '!J2865&gt;=12,4)</f>
        <v/>
      </c>
      <c r="S2930" t="str" cm="1">
        <f t="array" ref="S2930">_xlfn.IFS('Paraclinicos '!Y2865="","",'Paraclinicos '!Y2865&lt;70,1,'Paraclinicos '!Y2865&gt;=70,0)</f>
        <v/>
      </c>
      <c r="T2930" t="str" cm="1">
        <f t="array" ref="T2930">_xlfn.IFS('Paraclinicos '!W2865="","",'Paraclinicos '!W2865&lt;6,4,'Paraclinicos '!W2865&lt;10,3,'Paraclinicos '!W2865&lt;13,2,'Paraclinicos '!W2865&lt;15,1,'Paraclinicos '!W2865=15,0)</f>
        <v/>
      </c>
      <c r="U2930" s="54" t="str">
        <f t="shared" si="135"/>
        <v/>
      </c>
      <c r="V2930" t="str" cm="1">
        <f t="array" ref="V2930">_xlfn.IFS('Paraclinicos '!S2865="","",OR('Paraclinicos '!S2865&lt;=8,'Paraclinicos '!S2865&gt;=25),3,'Paraclinicos '!S2865&lt;12,1,'Paraclinicos '!S2865&lt;21,0,'Paraclinicos '!S2865&lt;25,2)</f>
        <v/>
      </c>
      <c r="W2930" t="str">
        <f>IFERROR(IF(INDEX('BD Demog para scores enalazar'!Y$2:'BD Demog para scores enalazar'!Y$3000,MATCH(Formulas!A2930,'BD Demog para scores enalazar'!A$2:'BD Demog para scores enalazar'!A$3000,0))=1,"SI","NO"),"")</f>
        <v/>
      </c>
      <c r="X2930" s="9" t="str">
        <f>IFERROR(IF(INDEX('BD Demog para scores enalazar'!AJ$2:'BD Demog para scores enalazar'!AJ$3000,MATCH(Formulas!A2930,'BD Demog para scores enalazar'!A$2:'BD Demog para scores enalazar'!A$3000,0))=1,"SI","NO"),"")</f>
        <v/>
      </c>
      <c r="Y2930" t="str" cm="1">
        <f t="array" ref="Y2930">IF(AND(W2930="NO",X2930="NO"),_xlfn.IFS('Paraclinicos '!K2865&lt;=91,3,'Paraclinicos '!K2865&lt;94,2,'Paraclinicos '!K2865&lt;96,1,'Paraclinicos '!K2865&gt;=96,0),"")</f>
        <v/>
      </c>
      <c r="Z2930" t="str" cm="1">
        <f t="array" ref="Z2930">IF(OR(W2930="SI",X2930="SI"),_xlfn.IFS(OR(AND('Paraclinicos '!K2866&lt;=83),AND('Paraclinicos '!K2866&gt;=97,AA2930=2)),3,OR(AND('Paraclinicos '!K2866&lt;=86),AND('Paraclinicos '!K2866&gt;=94,AA2930=2)),2,OR(AND('Paraclinicos '!K2866&lt;=88),AND('Paraclinicos '!K2866&gt;=92,AA2930=2)),1,OR(AND('Paraclinicos '!K2866&gt;=88,'Paraclinicos '!K2866&lt;=92),AND('Paraclinicos '!K2866&gt;=93,AA2930=0)),0),"")</f>
        <v/>
      </c>
      <c r="AA2930" t="str" cm="1">
        <f t="array" ref="AA2930">_xlfn.IFS('Paraclinicos '!E2865="","",'Paraclinicos '!E2865="Oxigeno",2,'Paraclinicos '!E2865="Aire",0)</f>
        <v/>
      </c>
    </row>
    <row r="2931" spans="1:27" x14ac:dyDescent="0.25">
      <c r="A2931">
        <f>'Paraclinicos '!A2866</f>
        <v>0</v>
      </c>
      <c r="B2931" s="3">
        <f>'Paraclinicos '!R2866</f>
        <v>0</v>
      </c>
      <c r="C2931" t="str" cm="1">
        <f t="array" ref="C2931">_xlfn.IFS('Paraclinicos '!Q2866="","",'Paraclinicos '!Q2866&gt;60,3,'Paraclinicos '!Q2866&lt;=60,1)</f>
        <v/>
      </c>
      <c r="D2931" t="str">
        <f>IFERROR(IF(INDEX('BD Demog para scores enalazar'!BC$2:BC$3000,MATCH(Formulas!A2931,'BD Demog para scores enalazar'!A$2:A$3000,0))=0,"SI","NO"),"")</f>
        <v/>
      </c>
      <c r="E2931" t="str" cm="1">
        <f t="array" ref="E2931">_xlfn.IFS(D2931="","",D2931="SI",4,D2931="NO",1)</f>
        <v/>
      </c>
      <c r="F2931" t="str" cm="1">
        <f t="array" ref="F2931">_xlfn.IFS('Paraclinicos '!B2866="","",'Paraclinicos '!B2866&gt;1,1,'Paraclinicos '!B2866&lt;=1,3)</f>
        <v/>
      </c>
      <c r="G2931" t="str" cm="1">
        <f t="array" ref="G2931">_xlfn.IFS('Paraclinicos '!D2866="","",AND('Paraclinicos '!D2866&gt;=250,'Paraclinicos '!D2866&lt;=500),2,'Paraclinicos '!D2866&gt;500,3,'Paraclinicos '!D2866&lt;250,1)</f>
        <v/>
      </c>
      <c r="H2931" s="50" t="str">
        <f t="shared" si="136"/>
        <v/>
      </c>
      <c r="I2931" t="str" cm="1">
        <f t="array" ref="I2931">_xlfn.IFS('Paraclinicos '!Q2866="","",'Paraclinicos '!Q2866&gt;=65,1,'Paraclinicos '!Q2866&lt;65,0)</f>
        <v/>
      </c>
      <c r="J2931" t="str" cm="1">
        <f t="array" ref="J2931">_xlfn.IFS('Paraclinicos '!I2866="","",'Paraclinicos '!I2866&gt;7,1,'Paraclinicos '!I2866&lt;=7,0)</f>
        <v/>
      </c>
      <c r="K2931" t="str" cm="1">
        <f t="array" ref="K2931">_xlfn.IFS('Paraclinicos '!W2866="","",'Paraclinicos '!W2866&lt;=8,1,'Paraclinicos '!W2866&gt;8,0)</f>
        <v/>
      </c>
      <c r="L2931" t="str" cm="1">
        <f t="array" ref="L2931">_xlfn.IFS('Paraclinicos '!S2866="","",'Paraclinicos '!S2866&gt;=30,1,'Paraclinicos '!S2866&lt;30,0)</f>
        <v/>
      </c>
      <c r="M2931" t="str" cm="1">
        <f t="array" ref="M2931">_xlfn.IFS(OR('Paraclinicos '!T2866="",'Paraclinicos '!U2866=""),"",OR('Paraclinicos '!T2866&lt;=90,'Paraclinicos '!U2866&lt;=60),1,OR('Paraclinicos '!T2866&gt;90,'Paraclinicos '!U2866&gt;60),0)</f>
        <v/>
      </c>
      <c r="N2931" s="45" t="str">
        <f t="shared" si="137"/>
        <v/>
      </c>
      <c r="O2931" t="str" cm="1">
        <f t="array" ref="O2931">_xlfn.IFS(OR('Paraclinicos '!M2866="",'Paraclinicos '!N2866="",'Paraclinicos '!N2866=0),"",'Paraclinicos '!M2866/'Paraclinicos '!N2866&lt;100,4,'Paraclinicos '!M2866/'Paraclinicos '!N2866&lt;200,3,'Paraclinicos '!M2866/'Paraclinicos '!N2866&lt;300,2,'Paraclinicos '!M2866/'Paraclinicos '!N2866&lt;400,1,'Paraclinicos '!M2866/'Paraclinicos '!N2866&gt;=400,0)</f>
        <v/>
      </c>
      <c r="P2931" t="str" cm="1">
        <f t="array" ref="P2931">_xlfn.IFS('Paraclinicos '!C2866="","",'Paraclinicos '!C2866&lt;20,4,'Paraclinicos '!C2866&lt;50,3,'Paraclinicos '!C2866&lt;100,2,'Paraclinicos '!C2866&lt;150,1,'Paraclinicos '!C2866&gt;150,0)</f>
        <v/>
      </c>
      <c r="Q2931" t="str" cm="1">
        <f t="array" ref="Q2931">_xlfn.IFS('Paraclinicos '!O2866="","",'Paraclinicos '!O2866&lt;1.2,0,'Paraclinicos '!O2866&lt;2,1,'Paraclinicos '!O2866&lt;3.5,2,'Paraclinicos '!O2866&lt;5,3,'Paraclinicos '!O2866&gt;5,4)</f>
        <v/>
      </c>
      <c r="R2931" t="str" cm="1">
        <f t="array" ref="R2931">_xlfn.IFS('Paraclinicos '!J2866="","",'Paraclinicos '!J2866&lt;1.2,0,'Paraclinicos '!J2866&lt;2,1,'Paraclinicos '!J2866&lt;6,2,'Paraclinicos '!J2866&lt;12,3,'Paraclinicos '!J2866&gt;=12,4)</f>
        <v/>
      </c>
      <c r="S2931" t="str" cm="1">
        <f t="array" ref="S2931">_xlfn.IFS('Paraclinicos '!Y2866="","",'Paraclinicos '!Y2866&lt;70,1,'Paraclinicos '!Y2866&gt;=70,0)</f>
        <v/>
      </c>
      <c r="T2931" t="str" cm="1">
        <f t="array" ref="T2931">_xlfn.IFS('Paraclinicos '!W2866="","",'Paraclinicos '!W2866&lt;6,4,'Paraclinicos '!W2866&lt;10,3,'Paraclinicos '!W2866&lt;13,2,'Paraclinicos '!W2866&lt;15,1,'Paraclinicos '!W2866=15,0)</f>
        <v/>
      </c>
      <c r="U2931" s="54" t="str">
        <f t="shared" si="135"/>
        <v/>
      </c>
      <c r="V2931" t="str" cm="1">
        <f t="array" ref="V2931">_xlfn.IFS('Paraclinicos '!S2866="","",OR('Paraclinicos '!S2866&lt;=8,'Paraclinicos '!S2866&gt;=25),3,'Paraclinicos '!S2866&lt;12,1,'Paraclinicos '!S2866&lt;21,0,'Paraclinicos '!S2866&lt;25,2)</f>
        <v/>
      </c>
      <c r="W2931" t="str">
        <f>IFERROR(IF(INDEX('BD Demog para scores enalazar'!Y$2:'BD Demog para scores enalazar'!Y$3000,MATCH(Formulas!A2931,'BD Demog para scores enalazar'!A$2:'BD Demog para scores enalazar'!A$3000,0))=1,"SI","NO"),"")</f>
        <v/>
      </c>
      <c r="X2931" s="9" t="str">
        <f>IFERROR(IF(INDEX('BD Demog para scores enalazar'!AJ$2:'BD Demog para scores enalazar'!AJ$3000,MATCH(Formulas!A2931,'BD Demog para scores enalazar'!A$2:'BD Demog para scores enalazar'!A$3000,0))=1,"SI","NO"),"")</f>
        <v/>
      </c>
      <c r="Y2931" t="str" cm="1">
        <f t="array" ref="Y2931">IF(AND(W2931="NO",X2931="NO"),_xlfn.IFS('Paraclinicos '!K2866&lt;=91,3,'Paraclinicos '!K2866&lt;94,2,'Paraclinicos '!K2866&lt;96,1,'Paraclinicos '!K2866&gt;=96,0),"")</f>
        <v/>
      </c>
      <c r="Z2931" t="str" cm="1">
        <f t="array" ref="Z2931">IF(OR(W2931="SI",X2931="SI"),_xlfn.IFS(OR(AND('Paraclinicos '!K2867&lt;=83),AND('Paraclinicos '!K2867&gt;=97,AA2931=2)),3,OR(AND('Paraclinicos '!K2867&lt;=86),AND('Paraclinicos '!K2867&gt;=94,AA2931=2)),2,OR(AND('Paraclinicos '!K2867&lt;=88),AND('Paraclinicos '!K2867&gt;=92,AA2931=2)),1,OR(AND('Paraclinicos '!K2867&gt;=88,'Paraclinicos '!K2867&lt;=92),AND('Paraclinicos '!K2867&gt;=93,AA2931=0)),0),"")</f>
        <v/>
      </c>
      <c r="AA2931" t="str" cm="1">
        <f t="array" ref="AA2931">_xlfn.IFS('Paraclinicos '!E2866="","",'Paraclinicos '!E2866="Oxigeno",2,'Paraclinicos '!E2866="Aire",0)</f>
        <v/>
      </c>
    </row>
    <row r="2932" spans="1:27" x14ac:dyDescent="0.25">
      <c r="A2932">
        <f>'Paraclinicos '!A2867</f>
        <v>0</v>
      </c>
      <c r="B2932" s="3">
        <f>'Paraclinicos '!R2867</f>
        <v>0</v>
      </c>
      <c r="C2932" t="str" cm="1">
        <f t="array" ref="C2932">_xlfn.IFS('Paraclinicos '!Q2867="","",'Paraclinicos '!Q2867&gt;60,3,'Paraclinicos '!Q2867&lt;=60,1)</f>
        <v/>
      </c>
      <c r="D2932" t="str">
        <f>IFERROR(IF(INDEX('BD Demog para scores enalazar'!BC$2:BC$3000,MATCH(Formulas!A2932,'BD Demog para scores enalazar'!A$2:A$3000,0))=0,"SI","NO"),"")</f>
        <v/>
      </c>
      <c r="E2932" t="str" cm="1">
        <f t="array" ref="E2932">_xlfn.IFS(D2932="","",D2932="SI",4,D2932="NO",1)</f>
        <v/>
      </c>
      <c r="F2932" t="str" cm="1">
        <f t="array" ref="F2932">_xlfn.IFS('Paraclinicos '!B2867="","",'Paraclinicos '!B2867&gt;1,1,'Paraclinicos '!B2867&lt;=1,3)</f>
        <v/>
      </c>
      <c r="G2932" t="str" cm="1">
        <f t="array" ref="G2932">_xlfn.IFS('Paraclinicos '!D2867="","",AND('Paraclinicos '!D2867&gt;=250,'Paraclinicos '!D2867&lt;=500),2,'Paraclinicos '!D2867&gt;500,3,'Paraclinicos '!D2867&lt;250,1)</f>
        <v/>
      </c>
      <c r="H2932" s="50" t="str">
        <f t="shared" si="136"/>
        <v/>
      </c>
      <c r="I2932" t="str" cm="1">
        <f t="array" ref="I2932">_xlfn.IFS('Paraclinicos '!Q2867="","",'Paraclinicos '!Q2867&gt;=65,1,'Paraclinicos '!Q2867&lt;65,0)</f>
        <v/>
      </c>
      <c r="J2932" t="str" cm="1">
        <f t="array" ref="J2932">_xlfn.IFS('Paraclinicos '!I2867="","",'Paraclinicos '!I2867&gt;7,1,'Paraclinicos '!I2867&lt;=7,0)</f>
        <v/>
      </c>
      <c r="K2932" t="str" cm="1">
        <f t="array" ref="K2932">_xlfn.IFS('Paraclinicos '!W2867="","",'Paraclinicos '!W2867&lt;=8,1,'Paraclinicos '!W2867&gt;8,0)</f>
        <v/>
      </c>
      <c r="L2932" t="str" cm="1">
        <f t="array" ref="L2932">_xlfn.IFS('Paraclinicos '!S2867="","",'Paraclinicos '!S2867&gt;=30,1,'Paraclinicos '!S2867&lt;30,0)</f>
        <v/>
      </c>
      <c r="M2932" t="str" cm="1">
        <f t="array" ref="M2932">_xlfn.IFS(OR('Paraclinicos '!T2867="",'Paraclinicos '!U2867=""),"",OR('Paraclinicos '!T2867&lt;=90,'Paraclinicos '!U2867&lt;=60),1,OR('Paraclinicos '!T2867&gt;90,'Paraclinicos '!U2867&gt;60),0)</f>
        <v/>
      </c>
      <c r="N2932" s="45" t="str">
        <f t="shared" si="137"/>
        <v/>
      </c>
      <c r="O2932" t="str" cm="1">
        <f t="array" ref="O2932">_xlfn.IFS(OR('Paraclinicos '!M2867="",'Paraclinicos '!N2867="",'Paraclinicos '!N2867=0),"",'Paraclinicos '!M2867/'Paraclinicos '!N2867&lt;100,4,'Paraclinicos '!M2867/'Paraclinicos '!N2867&lt;200,3,'Paraclinicos '!M2867/'Paraclinicos '!N2867&lt;300,2,'Paraclinicos '!M2867/'Paraclinicos '!N2867&lt;400,1,'Paraclinicos '!M2867/'Paraclinicos '!N2867&gt;=400,0)</f>
        <v/>
      </c>
      <c r="P2932" t="str" cm="1">
        <f t="array" ref="P2932">_xlfn.IFS('Paraclinicos '!C2867="","",'Paraclinicos '!C2867&lt;20,4,'Paraclinicos '!C2867&lt;50,3,'Paraclinicos '!C2867&lt;100,2,'Paraclinicos '!C2867&lt;150,1,'Paraclinicos '!C2867&gt;150,0)</f>
        <v/>
      </c>
      <c r="Q2932" t="str" cm="1">
        <f t="array" ref="Q2932">_xlfn.IFS('Paraclinicos '!O2867="","",'Paraclinicos '!O2867&lt;1.2,0,'Paraclinicos '!O2867&lt;2,1,'Paraclinicos '!O2867&lt;3.5,2,'Paraclinicos '!O2867&lt;5,3,'Paraclinicos '!O2867&gt;5,4)</f>
        <v/>
      </c>
      <c r="R2932" t="str" cm="1">
        <f t="array" ref="R2932">_xlfn.IFS('Paraclinicos '!J2867="","",'Paraclinicos '!J2867&lt;1.2,0,'Paraclinicos '!J2867&lt;2,1,'Paraclinicos '!J2867&lt;6,2,'Paraclinicos '!J2867&lt;12,3,'Paraclinicos '!J2867&gt;=12,4)</f>
        <v/>
      </c>
      <c r="S2932" t="str" cm="1">
        <f t="array" ref="S2932">_xlfn.IFS('Paraclinicos '!Y2867="","",'Paraclinicos '!Y2867&lt;70,1,'Paraclinicos '!Y2867&gt;=70,0)</f>
        <v/>
      </c>
      <c r="T2932" t="str" cm="1">
        <f t="array" ref="T2932">_xlfn.IFS('Paraclinicos '!W2867="","",'Paraclinicos '!W2867&lt;6,4,'Paraclinicos '!W2867&lt;10,3,'Paraclinicos '!W2867&lt;13,2,'Paraclinicos '!W2867&lt;15,1,'Paraclinicos '!W2867=15,0)</f>
        <v/>
      </c>
      <c r="U2932" s="54" t="str">
        <f t="shared" si="135"/>
        <v/>
      </c>
      <c r="V2932" t="str" cm="1">
        <f t="array" ref="V2932">_xlfn.IFS('Paraclinicos '!S2867="","",OR('Paraclinicos '!S2867&lt;=8,'Paraclinicos '!S2867&gt;=25),3,'Paraclinicos '!S2867&lt;12,1,'Paraclinicos '!S2867&lt;21,0,'Paraclinicos '!S2867&lt;25,2)</f>
        <v/>
      </c>
      <c r="W2932" t="str">
        <f>IFERROR(IF(INDEX('BD Demog para scores enalazar'!Y$2:'BD Demog para scores enalazar'!Y$3000,MATCH(Formulas!A2932,'BD Demog para scores enalazar'!A$2:'BD Demog para scores enalazar'!A$3000,0))=1,"SI","NO"),"")</f>
        <v/>
      </c>
      <c r="X2932" s="9" t="str">
        <f>IFERROR(IF(INDEX('BD Demog para scores enalazar'!AJ$2:'BD Demog para scores enalazar'!AJ$3000,MATCH(Formulas!A2932,'BD Demog para scores enalazar'!A$2:'BD Demog para scores enalazar'!A$3000,0))=1,"SI","NO"),"")</f>
        <v/>
      </c>
      <c r="Y2932" t="str" cm="1">
        <f t="array" ref="Y2932">IF(AND(W2932="NO",X2932="NO"),_xlfn.IFS('Paraclinicos '!K2867&lt;=91,3,'Paraclinicos '!K2867&lt;94,2,'Paraclinicos '!K2867&lt;96,1,'Paraclinicos '!K2867&gt;=96,0),"")</f>
        <v/>
      </c>
      <c r="Z2932" t="str" cm="1">
        <f t="array" ref="Z2932">IF(OR(W2932="SI",X2932="SI"),_xlfn.IFS(OR(AND('Paraclinicos '!K2868&lt;=83),AND('Paraclinicos '!K2868&gt;=97,AA2932=2)),3,OR(AND('Paraclinicos '!K2868&lt;=86),AND('Paraclinicos '!K2868&gt;=94,AA2932=2)),2,OR(AND('Paraclinicos '!K2868&lt;=88),AND('Paraclinicos '!K2868&gt;=92,AA2932=2)),1,OR(AND('Paraclinicos '!K2868&gt;=88,'Paraclinicos '!K2868&lt;=92),AND('Paraclinicos '!K2868&gt;=93,AA2932=0)),0),"")</f>
        <v/>
      </c>
      <c r="AA2932" t="str" cm="1">
        <f t="array" ref="AA2932">_xlfn.IFS('Paraclinicos '!E2867="","",'Paraclinicos '!E2867="Oxigeno",2,'Paraclinicos '!E2867="Aire",0)</f>
        <v/>
      </c>
    </row>
    <row r="2933" spans="1:27" x14ac:dyDescent="0.25">
      <c r="A2933">
        <f>'Paraclinicos '!A2868</f>
        <v>0</v>
      </c>
      <c r="B2933" s="3">
        <f>'Paraclinicos '!R2868</f>
        <v>0</v>
      </c>
      <c r="C2933" t="str" cm="1">
        <f t="array" ref="C2933">_xlfn.IFS('Paraclinicos '!Q2868="","",'Paraclinicos '!Q2868&gt;60,3,'Paraclinicos '!Q2868&lt;=60,1)</f>
        <v/>
      </c>
      <c r="D2933" t="str">
        <f>IFERROR(IF(INDEX('BD Demog para scores enalazar'!BC$2:BC$3000,MATCH(Formulas!A2933,'BD Demog para scores enalazar'!A$2:A$3000,0))=0,"SI","NO"),"")</f>
        <v/>
      </c>
      <c r="E2933" t="str" cm="1">
        <f t="array" ref="E2933">_xlfn.IFS(D2933="","",D2933="SI",4,D2933="NO",1)</f>
        <v/>
      </c>
      <c r="F2933" t="str" cm="1">
        <f t="array" ref="F2933">_xlfn.IFS('Paraclinicos '!B2868="","",'Paraclinicos '!B2868&gt;1,1,'Paraclinicos '!B2868&lt;=1,3)</f>
        <v/>
      </c>
      <c r="G2933" t="str" cm="1">
        <f t="array" ref="G2933">_xlfn.IFS('Paraclinicos '!D2868="","",AND('Paraclinicos '!D2868&gt;=250,'Paraclinicos '!D2868&lt;=500),2,'Paraclinicos '!D2868&gt;500,3,'Paraclinicos '!D2868&lt;250,1)</f>
        <v/>
      </c>
      <c r="H2933" s="50" t="str">
        <f t="shared" si="136"/>
        <v/>
      </c>
      <c r="I2933" t="str" cm="1">
        <f t="array" ref="I2933">_xlfn.IFS('Paraclinicos '!Q2868="","",'Paraclinicos '!Q2868&gt;=65,1,'Paraclinicos '!Q2868&lt;65,0)</f>
        <v/>
      </c>
      <c r="J2933" t="str" cm="1">
        <f t="array" ref="J2933">_xlfn.IFS('Paraclinicos '!I2868="","",'Paraclinicos '!I2868&gt;7,1,'Paraclinicos '!I2868&lt;=7,0)</f>
        <v/>
      </c>
      <c r="K2933" t="str" cm="1">
        <f t="array" ref="K2933">_xlfn.IFS('Paraclinicos '!W2868="","",'Paraclinicos '!W2868&lt;=8,1,'Paraclinicos '!W2868&gt;8,0)</f>
        <v/>
      </c>
      <c r="L2933" t="str" cm="1">
        <f t="array" ref="L2933">_xlfn.IFS('Paraclinicos '!S2868="","",'Paraclinicos '!S2868&gt;=30,1,'Paraclinicos '!S2868&lt;30,0)</f>
        <v/>
      </c>
      <c r="M2933" t="str" cm="1">
        <f t="array" ref="M2933">_xlfn.IFS(OR('Paraclinicos '!T2868="",'Paraclinicos '!U2868=""),"",OR('Paraclinicos '!T2868&lt;=90,'Paraclinicos '!U2868&lt;=60),1,OR('Paraclinicos '!T2868&gt;90,'Paraclinicos '!U2868&gt;60),0)</f>
        <v/>
      </c>
      <c r="N2933" s="45" t="str">
        <f t="shared" si="137"/>
        <v/>
      </c>
      <c r="O2933" t="str" cm="1">
        <f t="array" ref="O2933">_xlfn.IFS(OR('Paraclinicos '!M2868="",'Paraclinicos '!N2868="",'Paraclinicos '!N2868=0),"",'Paraclinicos '!M2868/'Paraclinicos '!N2868&lt;100,4,'Paraclinicos '!M2868/'Paraclinicos '!N2868&lt;200,3,'Paraclinicos '!M2868/'Paraclinicos '!N2868&lt;300,2,'Paraclinicos '!M2868/'Paraclinicos '!N2868&lt;400,1,'Paraclinicos '!M2868/'Paraclinicos '!N2868&gt;=400,0)</f>
        <v/>
      </c>
      <c r="P2933" t="str" cm="1">
        <f t="array" ref="P2933">_xlfn.IFS('Paraclinicos '!C2868="","",'Paraclinicos '!C2868&lt;20,4,'Paraclinicos '!C2868&lt;50,3,'Paraclinicos '!C2868&lt;100,2,'Paraclinicos '!C2868&lt;150,1,'Paraclinicos '!C2868&gt;150,0)</f>
        <v/>
      </c>
      <c r="Q2933" t="str" cm="1">
        <f t="array" ref="Q2933">_xlfn.IFS('Paraclinicos '!O2868="","",'Paraclinicos '!O2868&lt;1.2,0,'Paraclinicos '!O2868&lt;2,1,'Paraclinicos '!O2868&lt;3.5,2,'Paraclinicos '!O2868&lt;5,3,'Paraclinicos '!O2868&gt;5,4)</f>
        <v/>
      </c>
      <c r="R2933" t="str" cm="1">
        <f t="array" ref="R2933">_xlfn.IFS('Paraclinicos '!J2868="","",'Paraclinicos '!J2868&lt;1.2,0,'Paraclinicos '!J2868&lt;2,1,'Paraclinicos '!J2868&lt;6,2,'Paraclinicos '!J2868&lt;12,3,'Paraclinicos '!J2868&gt;=12,4)</f>
        <v/>
      </c>
      <c r="S2933" t="str" cm="1">
        <f t="array" ref="S2933">_xlfn.IFS('Paraclinicos '!Y2868="","",'Paraclinicos '!Y2868&lt;70,1,'Paraclinicos '!Y2868&gt;=70,0)</f>
        <v/>
      </c>
      <c r="T2933" t="str" cm="1">
        <f t="array" ref="T2933">_xlfn.IFS('Paraclinicos '!W2868="","",'Paraclinicos '!W2868&lt;6,4,'Paraclinicos '!W2868&lt;10,3,'Paraclinicos '!W2868&lt;13,2,'Paraclinicos '!W2868&lt;15,1,'Paraclinicos '!W2868=15,0)</f>
        <v/>
      </c>
      <c r="U2933" s="54" t="str">
        <f t="shared" si="135"/>
        <v/>
      </c>
      <c r="V2933" t="str" cm="1">
        <f t="array" ref="V2933">_xlfn.IFS('Paraclinicos '!S2868="","",OR('Paraclinicos '!S2868&lt;=8,'Paraclinicos '!S2868&gt;=25),3,'Paraclinicos '!S2868&lt;12,1,'Paraclinicos '!S2868&lt;21,0,'Paraclinicos '!S2868&lt;25,2)</f>
        <v/>
      </c>
      <c r="W2933" t="str">
        <f>IFERROR(IF(INDEX('BD Demog para scores enalazar'!Y$2:'BD Demog para scores enalazar'!Y$3000,MATCH(Formulas!A2933,'BD Demog para scores enalazar'!A$2:'BD Demog para scores enalazar'!A$3000,0))=1,"SI","NO"),"")</f>
        <v/>
      </c>
      <c r="X2933" s="9" t="str">
        <f>IFERROR(IF(INDEX('BD Demog para scores enalazar'!AJ$2:'BD Demog para scores enalazar'!AJ$3000,MATCH(Formulas!A2933,'BD Demog para scores enalazar'!A$2:'BD Demog para scores enalazar'!A$3000,0))=1,"SI","NO"),"")</f>
        <v/>
      </c>
      <c r="Y2933" t="str" cm="1">
        <f t="array" ref="Y2933">IF(AND(W2933="NO",X2933="NO"),_xlfn.IFS('Paraclinicos '!K2868&lt;=91,3,'Paraclinicos '!K2868&lt;94,2,'Paraclinicos '!K2868&lt;96,1,'Paraclinicos '!K2868&gt;=96,0),"")</f>
        <v/>
      </c>
      <c r="Z2933" t="str" cm="1">
        <f t="array" ref="Z2933">IF(OR(W2933="SI",X2933="SI"),_xlfn.IFS(OR(AND('Paraclinicos '!K2869&lt;=83),AND('Paraclinicos '!K2869&gt;=97,AA2933=2)),3,OR(AND('Paraclinicos '!K2869&lt;=86),AND('Paraclinicos '!K2869&gt;=94,AA2933=2)),2,OR(AND('Paraclinicos '!K2869&lt;=88),AND('Paraclinicos '!K2869&gt;=92,AA2933=2)),1,OR(AND('Paraclinicos '!K2869&gt;=88,'Paraclinicos '!K2869&lt;=92),AND('Paraclinicos '!K2869&gt;=93,AA2933=0)),0),"")</f>
        <v/>
      </c>
      <c r="AA2933" t="str" cm="1">
        <f t="array" ref="AA2933">_xlfn.IFS('Paraclinicos '!E2868="","",'Paraclinicos '!E2868="Oxigeno",2,'Paraclinicos '!E2868="Aire",0)</f>
        <v/>
      </c>
    </row>
    <row r="2934" spans="1:27" x14ac:dyDescent="0.25">
      <c r="A2934">
        <f>'Paraclinicos '!A2869</f>
        <v>0</v>
      </c>
      <c r="B2934" s="3">
        <f>'Paraclinicos '!R2869</f>
        <v>0</v>
      </c>
      <c r="C2934" t="str" cm="1">
        <f t="array" ref="C2934">_xlfn.IFS('Paraclinicos '!Q2869="","",'Paraclinicos '!Q2869&gt;60,3,'Paraclinicos '!Q2869&lt;=60,1)</f>
        <v/>
      </c>
      <c r="D2934" t="str">
        <f>IFERROR(IF(INDEX('BD Demog para scores enalazar'!BC$2:BC$3000,MATCH(Formulas!A2934,'BD Demog para scores enalazar'!A$2:A$3000,0))=0,"SI","NO"),"")</f>
        <v/>
      </c>
      <c r="E2934" t="str" cm="1">
        <f t="array" ref="E2934">_xlfn.IFS(D2934="","",D2934="SI",4,D2934="NO",1)</f>
        <v/>
      </c>
      <c r="F2934" t="str" cm="1">
        <f t="array" ref="F2934">_xlfn.IFS('Paraclinicos '!B2869="","",'Paraclinicos '!B2869&gt;1,1,'Paraclinicos '!B2869&lt;=1,3)</f>
        <v/>
      </c>
      <c r="G2934" t="str" cm="1">
        <f t="array" ref="G2934">_xlfn.IFS('Paraclinicos '!D2869="","",AND('Paraclinicos '!D2869&gt;=250,'Paraclinicos '!D2869&lt;=500),2,'Paraclinicos '!D2869&gt;500,3,'Paraclinicos '!D2869&lt;250,1)</f>
        <v/>
      </c>
      <c r="H2934" s="50" t="str">
        <f t="shared" si="136"/>
        <v/>
      </c>
      <c r="I2934" t="str" cm="1">
        <f t="array" ref="I2934">_xlfn.IFS('Paraclinicos '!Q2869="","",'Paraclinicos '!Q2869&gt;=65,1,'Paraclinicos '!Q2869&lt;65,0)</f>
        <v/>
      </c>
      <c r="J2934" t="str" cm="1">
        <f t="array" ref="J2934">_xlfn.IFS('Paraclinicos '!I2869="","",'Paraclinicos '!I2869&gt;7,1,'Paraclinicos '!I2869&lt;=7,0)</f>
        <v/>
      </c>
      <c r="K2934" t="str" cm="1">
        <f t="array" ref="K2934">_xlfn.IFS('Paraclinicos '!W2869="","",'Paraclinicos '!W2869&lt;=8,1,'Paraclinicos '!W2869&gt;8,0)</f>
        <v/>
      </c>
      <c r="L2934" t="str" cm="1">
        <f t="array" ref="L2934">_xlfn.IFS('Paraclinicos '!S2869="","",'Paraclinicos '!S2869&gt;=30,1,'Paraclinicos '!S2869&lt;30,0)</f>
        <v/>
      </c>
      <c r="M2934" t="str" cm="1">
        <f t="array" ref="M2934">_xlfn.IFS(OR('Paraclinicos '!T2869="",'Paraclinicos '!U2869=""),"",OR('Paraclinicos '!T2869&lt;=90,'Paraclinicos '!U2869&lt;=60),1,OR('Paraclinicos '!T2869&gt;90,'Paraclinicos '!U2869&gt;60),0)</f>
        <v/>
      </c>
      <c r="N2934" s="45" t="str">
        <f t="shared" si="137"/>
        <v/>
      </c>
      <c r="O2934" t="str" cm="1">
        <f t="array" ref="O2934">_xlfn.IFS(OR('Paraclinicos '!M2869="",'Paraclinicos '!N2869="",'Paraclinicos '!N2869=0),"",'Paraclinicos '!M2869/'Paraclinicos '!N2869&lt;100,4,'Paraclinicos '!M2869/'Paraclinicos '!N2869&lt;200,3,'Paraclinicos '!M2869/'Paraclinicos '!N2869&lt;300,2,'Paraclinicos '!M2869/'Paraclinicos '!N2869&lt;400,1,'Paraclinicos '!M2869/'Paraclinicos '!N2869&gt;=400,0)</f>
        <v/>
      </c>
      <c r="P2934" t="str" cm="1">
        <f t="array" ref="P2934">_xlfn.IFS('Paraclinicos '!C2869="","",'Paraclinicos '!C2869&lt;20,4,'Paraclinicos '!C2869&lt;50,3,'Paraclinicos '!C2869&lt;100,2,'Paraclinicos '!C2869&lt;150,1,'Paraclinicos '!C2869&gt;150,0)</f>
        <v/>
      </c>
      <c r="Q2934" t="str" cm="1">
        <f t="array" ref="Q2934">_xlfn.IFS('Paraclinicos '!O2869="","",'Paraclinicos '!O2869&lt;1.2,0,'Paraclinicos '!O2869&lt;2,1,'Paraclinicos '!O2869&lt;3.5,2,'Paraclinicos '!O2869&lt;5,3,'Paraclinicos '!O2869&gt;5,4)</f>
        <v/>
      </c>
      <c r="R2934" t="str" cm="1">
        <f t="array" ref="R2934">_xlfn.IFS('Paraclinicos '!J2869="","",'Paraclinicos '!J2869&lt;1.2,0,'Paraclinicos '!J2869&lt;2,1,'Paraclinicos '!J2869&lt;6,2,'Paraclinicos '!J2869&lt;12,3,'Paraclinicos '!J2869&gt;=12,4)</f>
        <v/>
      </c>
      <c r="S2934" t="str" cm="1">
        <f t="array" ref="S2934">_xlfn.IFS('Paraclinicos '!Y2869="","",'Paraclinicos '!Y2869&lt;70,1,'Paraclinicos '!Y2869&gt;=70,0)</f>
        <v/>
      </c>
      <c r="T2934" t="str" cm="1">
        <f t="array" ref="T2934">_xlfn.IFS('Paraclinicos '!W2869="","",'Paraclinicos '!W2869&lt;6,4,'Paraclinicos '!W2869&lt;10,3,'Paraclinicos '!W2869&lt;13,2,'Paraclinicos '!W2869&lt;15,1,'Paraclinicos '!W2869=15,0)</f>
        <v/>
      </c>
      <c r="U2934" s="54" t="str">
        <f t="shared" si="135"/>
        <v/>
      </c>
      <c r="V2934" t="str" cm="1">
        <f t="array" ref="V2934">_xlfn.IFS('Paraclinicos '!S2869="","",OR('Paraclinicos '!S2869&lt;=8,'Paraclinicos '!S2869&gt;=25),3,'Paraclinicos '!S2869&lt;12,1,'Paraclinicos '!S2869&lt;21,0,'Paraclinicos '!S2869&lt;25,2)</f>
        <v/>
      </c>
      <c r="W2934" t="str">
        <f>IFERROR(IF(INDEX('BD Demog para scores enalazar'!Y$2:'BD Demog para scores enalazar'!Y$3000,MATCH(Formulas!A2934,'BD Demog para scores enalazar'!A$2:'BD Demog para scores enalazar'!A$3000,0))=1,"SI","NO"),"")</f>
        <v/>
      </c>
      <c r="X2934" s="9" t="str">
        <f>IFERROR(IF(INDEX('BD Demog para scores enalazar'!AJ$2:'BD Demog para scores enalazar'!AJ$3000,MATCH(Formulas!A2934,'BD Demog para scores enalazar'!A$2:'BD Demog para scores enalazar'!A$3000,0))=1,"SI","NO"),"")</f>
        <v/>
      </c>
      <c r="Y2934" t="str" cm="1">
        <f t="array" ref="Y2934">IF(AND(W2934="NO",X2934="NO"),_xlfn.IFS('Paraclinicos '!K2869&lt;=91,3,'Paraclinicos '!K2869&lt;94,2,'Paraclinicos '!K2869&lt;96,1,'Paraclinicos '!K2869&gt;=96,0),"")</f>
        <v/>
      </c>
      <c r="Z2934" t="str" cm="1">
        <f t="array" ref="Z2934">IF(OR(W2934="SI",X2934="SI"),_xlfn.IFS(OR(AND('Paraclinicos '!K2870&lt;=83),AND('Paraclinicos '!K2870&gt;=97,AA2934=2)),3,OR(AND('Paraclinicos '!K2870&lt;=86),AND('Paraclinicos '!K2870&gt;=94,AA2934=2)),2,OR(AND('Paraclinicos '!K2870&lt;=88),AND('Paraclinicos '!K2870&gt;=92,AA2934=2)),1,OR(AND('Paraclinicos '!K2870&gt;=88,'Paraclinicos '!K2870&lt;=92),AND('Paraclinicos '!K2870&gt;=93,AA2934=0)),0),"")</f>
        <v/>
      </c>
      <c r="AA2934" t="str" cm="1">
        <f t="array" ref="AA2934">_xlfn.IFS('Paraclinicos '!E2869="","",'Paraclinicos '!E2869="Oxigeno",2,'Paraclinicos '!E2869="Aire",0)</f>
        <v/>
      </c>
    </row>
    <row r="2935" spans="1:27" x14ac:dyDescent="0.25">
      <c r="A2935">
        <f>'Paraclinicos '!A2870</f>
        <v>0</v>
      </c>
      <c r="B2935" s="3">
        <f>'Paraclinicos '!R2870</f>
        <v>0</v>
      </c>
      <c r="C2935" t="str" cm="1">
        <f t="array" ref="C2935">_xlfn.IFS('Paraclinicos '!Q2870="","",'Paraclinicos '!Q2870&gt;60,3,'Paraclinicos '!Q2870&lt;=60,1)</f>
        <v/>
      </c>
      <c r="D2935" t="str">
        <f>IFERROR(IF(INDEX('BD Demog para scores enalazar'!BC$2:BC$3000,MATCH(Formulas!A2935,'BD Demog para scores enalazar'!A$2:A$3000,0))=0,"SI","NO"),"")</f>
        <v/>
      </c>
      <c r="E2935" t="str" cm="1">
        <f t="array" ref="E2935">_xlfn.IFS(D2935="","",D2935="SI",4,D2935="NO",1)</f>
        <v/>
      </c>
      <c r="F2935" t="str" cm="1">
        <f t="array" ref="F2935">_xlfn.IFS('Paraclinicos '!B2870="","",'Paraclinicos '!B2870&gt;1,1,'Paraclinicos '!B2870&lt;=1,3)</f>
        <v/>
      </c>
      <c r="G2935" t="str" cm="1">
        <f t="array" ref="G2935">_xlfn.IFS('Paraclinicos '!D2870="","",AND('Paraclinicos '!D2870&gt;=250,'Paraclinicos '!D2870&lt;=500),2,'Paraclinicos '!D2870&gt;500,3,'Paraclinicos '!D2870&lt;250,1)</f>
        <v/>
      </c>
      <c r="H2935" s="50" t="str">
        <f t="shared" si="136"/>
        <v/>
      </c>
      <c r="I2935" t="str" cm="1">
        <f t="array" ref="I2935">_xlfn.IFS('Paraclinicos '!Q2870="","",'Paraclinicos '!Q2870&gt;=65,1,'Paraclinicos '!Q2870&lt;65,0)</f>
        <v/>
      </c>
      <c r="J2935" t="str" cm="1">
        <f t="array" ref="J2935">_xlfn.IFS('Paraclinicos '!I2870="","",'Paraclinicos '!I2870&gt;7,1,'Paraclinicos '!I2870&lt;=7,0)</f>
        <v/>
      </c>
      <c r="K2935" t="str" cm="1">
        <f t="array" ref="K2935">_xlfn.IFS('Paraclinicos '!W2870="","",'Paraclinicos '!W2870&lt;=8,1,'Paraclinicos '!W2870&gt;8,0)</f>
        <v/>
      </c>
      <c r="L2935" t="str" cm="1">
        <f t="array" ref="L2935">_xlfn.IFS('Paraclinicos '!S2870="","",'Paraclinicos '!S2870&gt;=30,1,'Paraclinicos '!S2870&lt;30,0)</f>
        <v/>
      </c>
      <c r="M2935" t="str" cm="1">
        <f t="array" ref="M2935">_xlfn.IFS(OR('Paraclinicos '!T2870="",'Paraclinicos '!U2870=""),"",OR('Paraclinicos '!T2870&lt;=90,'Paraclinicos '!U2870&lt;=60),1,OR('Paraclinicos '!T2870&gt;90,'Paraclinicos '!U2870&gt;60),0)</f>
        <v/>
      </c>
      <c r="N2935" s="45" t="str">
        <f t="shared" si="137"/>
        <v/>
      </c>
      <c r="O2935" t="str" cm="1">
        <f t="array" ref="O2935">_xlfn.IFS(OR('Paraclinicos '!M2870="",'Paraclinicos '!N2870="",'Paraclinicos '!N2870=0),"",'Paraclinicos '!M2870/'Paraclinicos '!N2870&lt;100,4,'Paraclinicos '!M2870/'Paraclinicos '!N2870&lt;200,3,'Paraclinicos '!M2870/'Paraclinicos '!N2870&lt;300,2,'Paraclinicos '!M2870/'Paraclinicos '!N2870&lt;400,1,'Paraclinicos '!M2870/'Paraclinicos '!N2870&gt;=400,0)</f>
        <v/>
      </c>
      <c r="P2935" t="str" cm="1">
        <f t="array" ref="P2935">_xlfn.IFS('Paraclinicos '!C2870="","",'Paraclinicos '!C2870&lt;20,4,'Paraclinicos '!C2870&lt;50,3,'Paraclinicos '!C2870&lt;100,2,'Paraclinicos '!C2870&lt;150,1,'Paraclinicos '!C2870&gt;150,0)</f>
        <v/>
      </c>
      <c r="Q2935" t="str" cm="1">
        <f t="array" ref="Q2935">_xlfn.IFS('Paraclinicos '!O2870="","",'Paraclinicos '!O2870&lt;1.2,0,'Paraclinicos '!O2870&lt;2,1,'Paraclinicos '!O2870&lt;3.5,2,'Paraclinicos '!O2870&lt;5,3,'Paraclinicos '!O2870&gt;5,4)</f>
        <v/>
      </c>
      <c r="R2935" t="str" cm="1">
        <f t="array" ref="R2935">_xlfn.IFS('Paraclinicos '!J2870="","",'Paraclinicos '!J2870&lt;1.2,0,'Paraclinicos '!J2870&lt;2,1,'Paraclinicos '!J2870&lt;6,2,'Paraclinicos '!J2870&lt;12,3,'Paraclinicos '!J2870&gt;=12,4)</f>
        <v/>
      </c>
      <c r="S2935" t="str" cm="1">
        <f t="array" ref="S2935">_xlfn.IFS('Paraclinicos '!Y2870="","",'Paraclinicos '!Y2870&lt;70,1,'Paraclinicos '!Y2870&gt;=70,0)</f>
        <v/>
      </c>
      <c r="T2935" t="str" cm="1">
        <f t="array" ref="T2935">_xlfn.IFS('Paraclinicos '!W2870="","",'Paraclinicos '!W2870&lt;6,4,'Paraclinicos '!W2870&lt;10,3,'Paraclinicos '!W2870&lt;13,2,'Paraclinicos '!W2870&lt;15,1,'Paraclinicos '!W2870=15,0)</f>
        <v/>
      </c>
      <c r="U2935" s="54" t="str">
        <f t="shared" si="135"/>
        <v/>
      </c>
      <c r="V2935" t="str" cm="1">
        <f t="array" ref="V2935">_xlfn.IFS('Paraclinicos '!S2870="","",OR('Paraclinicos '!S2870&lt;=8,'Paraclinicos '!S2870&gt;=25),3,'Paraclinicos '!S2870&lt;12,1,'Paraclinicos '!S2870&lt;21,0,'Paraclinicos '!S2870&lt;25,2)</f>
        <v/>
      </c>
      <c r="W2935" t="str">
        <f>IFERROR(IF(INDEX('BD Demog para scores enalazar'!Y$2:'BD Demog para scores enalazar'!Y$3000,MATCH(Formulas!A2935,'BD Demog para scores enalazar'!A$2:'BD Demog para scores enalazar'!A$3000,0))=1,"SI","NO"),"")</f>
        <v/>
      </c>
      <c r="X2935" s="9" t="str">
        <f>IFERROR(IF(INDEX('BD Demog para scores enalazar'!AJ$2:'BD Demog para scores enalazar'!AJ$3000,MATCH(Formulas!A2935,'BD Demog para scores enalazar'!A$2:'BD Demog para scores enalazar'!A$3000,0))=1,"SI","NO"),"")</f>
        <v/>
      </c>
      <c r="Y2935" t="str" cm="1">
        <f t="array" ref="Y2935">IF(AND(W2935="NO",X2935="NO"),_xlfn.IFS('Paraclinicos '!K2870&lt;=91,3,'Paraclinicos '!K2870&lt;94,2,'Paraclinicos '!K2870&lt;96,1,'Paraclinicos '!K2870&gt;=96,0),"")</f>
        <v/>
      </c>
      <c r="Z2935" t="str" cm="1">
        <f t="array" ref="Z2935">IF(OR(W2935="SI",X2935="SI"),_xlfn.IFS(OR(AND('Paraclinicos '!K2871&lt;=83),AND('Paraclinicos '!K2871&gt;=97,AA2935=2)),3,OR(AND('Paraclinicos '!K2871&lt;=86),AND('Paraclinicos '!K2871&gt;=94,AA2935=2)),2,OR(AND('Paraclinicos '!K2871&lt;=88),AND('Paraclinicos '!K2871&gt;=92,AA2935=2)),1,OR(AND('Paraclinicos '!K2871&gt;=88,'Paraclinicos '!K2871&lt;=92),AND('Paraclinicos '!K2871&gt;=93,AA2935=0)),0),"")</f>
        <v/>
      </c>
      <c r="AA2935" t="str" cm="1">
        <f t="array" ref="AA2935">_xlfn.IFS('Paraclinicos '!E2870="","",'Paraclinicos '!E2870="Oxigeno",2,'Paraclinicos '!E2870="Aire",0)</f>
        <v/>
      </c>
    </row>
    <row r="2936" spans="1:27" x14ac:dyDescent="0.25">
      <c r="A2936">
        <f>'Paraclinicos '!A2871</f>
        <v>0</v>
      </c>
      <c r="B2936" s="3">
        <f>'Paraclinicos '!R2871</f>
        <v>0</v>
      </c>
      <c r="C2936" t="str" cm="1">
        <f t="array" ref="C2936">_xlfn.IFS('Paraclinicos '!Q2871="","",'Paraclinicos '!Q2871&gt;60,3,'Paraclinicos '!Q2871&lt;=60,1)</f>
        <v/>
      </c>
      <c r="D2936" t="str">
        <f>IFERROR(IF(INDEX('BD Demog para scores enalazar'!BC$2:BC$3000,MATCH(Formulas!A2936,'BD Demog para scores enalazar'!A$2:A$3000,0))=0,"SI","NO"),"")</f>
        <v/>
      </c>
      <c r="E2936" t="str" cm="1">
        <f t="array" ref="E2936">_xlfn.IFS(D2936="","",D2936="SI",4,D2936="NO",1)</f>
        <v/>
      </c>
      <c r="F2936" t="str" cm="1">
        <f t="array" ref="F2936">_xlfn.IFS('Paraclinicos '!B2871="","",'Paraclinicos '!B2871&gt;1,1,'Paraclinicos '!B2871&lt;=1,3)</f>
        <v/>
      </c>
      <c r="G2936" t="str" cm="1">
        <f t="array" ref="G2936">_xlfn.IFS('Paraclinicos '!D2871="","",AND('Paraclinicos '!D2871&gt;=250,'Paraclinicos '!D2871&lt;=500),2,'Paraclinicos '!D2871&gt;500,3,'Paraclinicos '!D2871&lt;250,1)</f>
        <v/>
      </c>
      <c r="H2936" s="50" t="str">
        <f t="shared" si="136"/>
        <v/>
      </c>
      <c r="I2936" t="str" cm="1">
        <f t="array" ref="I2936">_xlfn.IFS('Paraclinicos '!Q2871="","",'Paraclinicos '!Q2871&gt;=65,1,'Paraclinicos '!Q2871&lt;65,0)</f>
        <v/>
      </c>
      <c r="J2936" t="str" cm="1">
        <f t="array" ref="J2936">_xlfn.IFS('Paraclinicos '!I2871="","",'Paraclinicos '!I2871&gt;7,1,'Paraclinicos '!I2871&lt;=7,0)</f>
        <v/>
      </c>
      <c r="K2936" t="str" cm="1">
        <f t="array" ref="K2936">_xlfn.IFS('Paraclinicos '!W2871="","",'Paraclinicos '!W2871&lt;=8,1,'Paraclinicos '!W2871&gt;8,0)</f>
        <v/>
      </c>
      <c r="L2936" t="str" cm="1">
        <f t="array" ref="L2936">_xlfn.IFS('Paraclinicos '!S2871="","",'Paraclinicos '!S2871&gt;=30,1,'Paraclinicos '!S2871&lt;30,0)</f>
        <v/>
      </c>
      <c r="M2936" t="str" cm="1">
        <f t="array" ref="M2936">_xlfn.IFS(OR('Paraclinicos '!T2871="",'Paraclinicos '!U2871=""),"",OR('Paraclinicos '!T2871&lt;=90,'Paraclinicos '!U2871&lt;=60),1,OR('Paraclinicos '!T2871&gt;90,'Paraclinicos '!U2871&gt;60),0)</f>
        <v/>
      </c>
      <c r="N2936" s="45" t="str">
        <f t="shared" si="137"/>
        <v/>
      </c>
      <c r="O2936" t="str" cm="1">
        <f t="array" ref="O2936">_xlfn.IFS(OR('Paraclinicos '!M2871="",'Paraclinicos '!N2871="",'Paraclinicos '!N2871=0),"",'Paraclinicos '!M2871/'Paraclinicos '!N2871&lt;100,4,'Paraclinicos '!M2871/'Paraclinicos '!N2871&lt;200,3,'Paraclinicos '!M2871/'Paraclinicos '!N2871&lt;300,2,'Paraclinicos '!M2871/'Paraclinicos '!N2871&lt;400,1,'Paraclinicos '!M2871/'Paraclinicos '!N2871&gt;=400,0)</f>
        <v/>
      </c>
      <c r="P2936" t="str" cm="1">
        <f t="array" ref="P2936">_xlfn.IFS('Paraclinicos '!C2871="","",'Paraclinicos '!C2871&lt;20,4,'Paraclinicos '!C2871&lt;50,3,'Paraclinicos '!C2871&lt;100,2,'Paraclinicos '!C2871&lt;150,1,'Paraclinicos '!C2871&gt;150,0)</f>
        <v/>
      </c>
      <c r="Q2936" t="str" cm="1">
        <f t="array" ref="Q2936">_xlfn.IFS('Paraclinicos '!O2871="","",'Paraclinicos '!O2871&lt;1.2,0,'Paraclinicos '!O2871&lt;2,1,'Paraclinicos '!O2871&lt;3.5,2,'Paraclinicos '!O2871&lt;5,3,'Paraclinicos '!O2871&gt;5,4)</f>
        <v/>
      </c>
      <c r="R2936" t="str" cm="1">
        <f t="array" ref="R2936">_xlfn.IFS('Paraclinicos '!J2871="","",'Paraclinicos '!J2871&lt;1.2,0,'Paraclinicos '!J2871&lt;2,1,'Paraclinicos '!J2871&lt;6,2,'Paraclinicos '!J2871&lt;12,3,'Paraclinicos '!J2871&gt;=12,4)</f>
        <v/>
      </c>
      <c r="S2936" t="str" cm="1">
        <f t="array" ref="S2936">_xlfn.IFS('Paraclinicos '!Y2871="","",'Paraclinicos '!Y2871&lt;70,1,'Paraclinicos '!Y2871&gt;=70,0)</f>
        <v/>
      </c>
      <c r="T2936" t="str" cm="1">
        <f t="array" ref="T2936">_xlfn.IFS('Paraclinicos '!W2871="","",'Paraclinicos '!W2871&lt;6,4,'Paraclinicos '!W2871&lt;10,3,'Paraclinicos '!W2871&lt;13,2,'Paraclinicos '!W2871&lt;15,1,'Paraclinicos '!W2871=15,0)</f>
        <v/>
      </c>
      <c r="U2936" s="54" t="str">
        <f t="shared" si="135"/>
        <v/>
      </c>
      <c r="V2936" t="str" cm="1">
        <f t="array" ref="V2936">_xlfn.IFS('Paraclinicos '!S2871="","",OR('Paraclinicos '!S2871&lt;=8,'Paraclinicos '!S2871&gt;=25),3,'Paraclinicos '!S2871&lt;12,1,'Paraclinicos '!S2871&lt;21,0,'Paraclinicos '!S2871&lt;25,2)</f>
        <v/>
      </c>
      <c r="W2936" t="str">
        <f>IFERROR(IF(INDEX('BD Demog para scores enalazar'!Y$2:'BD Demog para scores enalazar'!Y$3000,MATCH(Formulas!A2936,'BD Demog para scores enalazar'!A$2:'BD Demog para scores enalazar'!A$3000,0))=1,"SI","NO"),"")</f>
        <v/>
      </c>
      <c r="X2936" s="9" t="str">
        <f>IFERROR(IF(INDEX('BD Demog para scores enalazar'!AJ$2:'BD Demog para scores enalazar'!AJ$3000,MATCH(Formulas!A2936,'BD Demog para scores enalazar'!A$2:'BD Demog para scores enalazar'!A$3000,0))=1,"SI","NO"),"")</f>
        <v/>
      </c>
      <c r="Y2936" t="str" cm="1">
        <f t="array" ref="Y2936">IF(AND(W2936="NO",X2936="NO"),_xlfn.IFS('Paraclinicos '!K2871&lt;=91,3,'Paraclinicos '!K2871&lt;94,2,'Paraclinicos '!K2871&lt;96,1,'Paraclinicos '!K2871&gt;=96,0),"")</f>
        <v/>
      </c>
      <c r="Z2936" t="str" cm="1">
        <f t="array" ref="Z2936">IF(OR(W2936="SI",X2936="SI"),_xlfn.IFS(OR(AND('Paraclinicos '!K2872&lt;=83),AND('Paraclinicos '!K2872&gt;=97,AA2936=2)),3,OR(AND('Paraclinicos '!K2872&lt;=86),AND('Paraclinicos '!K2872&gt;=94,AA2936=2)),2,OR(AND('Paraclinicos '!K2872&lt;=88),AND('Paraclinicos '!K2872&gt;=92,AA2936=2)),1,OR(AND('Paraclinicos '!K2872&gt;=88,'Paraclinicos '!K2872&lt;=92),AND('Paraclinicos '!K2872&gt;=93,AA2936=0)),0),"")</f>
        <v/>
      </c>
      <c r="AA2936" t="str" cm="1">
        <f t="array" ref="AA2936">_xlfn.IFS('Paraclinicos '!E2871="","",'Paraclinicos '!E2871="Oxigeno",2,'Paraclinicos '!E2871="Aire",0)</f>
        <v/>
      </c>
    </row>
    <row r="2937" spans="1:27" x14ac:dyDescent="0.25">
      <c r="A2937">
        <f>'Paraclinicos '!A2872</f>
        <v>0</v>
      </c>
      <c r="B2937" s="3">
        <f>'Paraclinicos '!R2872</f>
        <v>0</v>
      </c>
      <c r="C2937" t="str" cm="1">
        <f t="array" ref="C2937">_xlfn.IFS('Paraclinicos '!Q2872="","",'Paraclinicos '!Q2872&gt;60,3,'Paraclinicos '!Q2872&lt;=60,1)</f>
        <v/>
      </c>
      <c r="D2937" t="str">
        <f>IFERROR(IF(INDEX('BD Demog para scores enalazar'!BC$2:BC$3000,MATCH(Formulas!A2937,'BD Demog para scores enalazar'!A$2:A$3000,0))=0,"SI","NO"),"")</f>
        <v/>
      </c>
      <c r="E2937" t="str" cm="1">
        <f t="array" ref="E2937">_xlfn.IFS(D2937="","",D2937="SI",4,D2937="NO",1)</f>
        <v/>
      </c>
      <c r="F2937" t="str" cm="1">
        <f t="array" ref="F2937">_xlfn.IFS('Paraclinicos '!B2872="","",'Paraclinicos '!B2872&gt;1,1,'Paraclinicos '!B2872&lt;=1,3)</f>
        <v/>
      </c>
      <c r="G2937" t="str" cm="1">
        <f t="array" ref="G2937">_xlfn.IFS('Paraclinicos '!D2872="","",AND('Paraclinicos '!D2872&gt;=250,'Paraclinicos '!D2872&lt;=500),2,'Paraclinicos '!D2872&gt;500,3,'Paraclinicos '!D2872&lt;250,1)</f>
        <v/>
      </c>
      <c r="H2937" s="50" t="str">
        <f t="shared" si="136"/>
        <v/>
      </c>
      <c r="I2937" t="str" cm="1">
        <f t="array" ref="I2937">_xlfn.IFS('Paraclinicos '!Q2872="","",'Paraclinicos '!Q2872&gt;=65,1,'Paraclinicos '!Q2872&lt;65,0)</f>
        <v/>
      </c>
      <c r="J2937" t="str" cm="1">
        <f t="array" ref="J2937">_xlfn.IFS('Paraclinicos '!I2872="","",'Paraclinicos '!I2872&gt;7,1,'Paraclinicos '!I2872&lt;=7,0)</f>
        <v/>
      </c>
      <c r="K2937" t="str" cm="1">
        <f t="array" ref="K2937">_xlfn.IFS('Paraclinicos '!W2872="","",'Paraclinicos '!W2872&lt;=8,1,'Paraclinicos '!W2872&gt;8,0)</f>
        <v/>
      </c>
      <c r="L2937" t="str" cm="1">
        <f t="array" ref="L2937">_xlfn.IFS('Paraclinicos '!S2872="","",'Paraclinicos '!S2872&gt;=30,1,'Paraclinicos '!S2872&lt;30,0)</f>
        <v/>
      </c>
      <c r="M2937" t="str" cm="1">
        <f t="array" ref="M2937">_xlfn.IFS(OR('Paraclinicos '!T2872="",'Paraclinicos '!U2872=""),"",OR('Paraclinicos '!T2872&lt;=90,'Paraclinicos '!U2872&lt;=60),1,OR('Paraclinicos '!T2872&gt;90,'Paraclinicos '!U2872&gt;60),0)</f>
        <v/>
      </c>
      <c r="N2937" s="45" t="str">
        <f t="shared" si="137"/>
        <v/>
      </c>
      <c r="O2937" t="str" cm="1">
        <f t="array" ref="O2937">_xlfn.IFS(OR('Paraclinicos '!M2872="",'Paraclinicos '!N2872="",'Paraclinicos '!N2872=0),"",'Paraclinicos '!M2872/'Paraclinicos '!N2872&lt;100,4,'Paraclinicos '!M2872/'Paraclinicos '!N2872&lt;200,3,'Paraclinicos '!M2872/'Paraclinicos '!N2872&lt;300,2,'Paraclinicos '!M2872/'Paraclinicos '!N2872&lt;400,1,'Paraclinicos '!M2872/'Paraclinicos '!N2872&gt;=400,0)</f>
        <v/>
      </c>
      <c r="P2937" t="str" cm="1">
        <f t="array" ref="P2937">_xlfn.IFS('Paraclinicos '!C2872="","",'Paraclinicos '!C2872&lt;20,4,'Paraclinicos '!C2872&lt;50,3,'Paraclinicos '!C2872&lt;100,2,'Paraclinicos '!C2872&lt;150,1,'Paraclinicos '!C2872&gt;150,0)</f>
        <v/>
      </c>
      <c r="Q2937" t="str" cm="1">
        <f t="array" ref="Q2937">_xlfn.IFS('Paraclinicos '!O2872="","",'Paraclinicos '!O2872&lt;1.2,0,'Paraclinicos '!O2872&lt;2,1,'Paraclinicos '!O2872&lt;3.5,2,'Paraclinicos '!O2872&lt;5,3,'Paraclinicos '!O2872&gt;5,4)</f>
        <v/>
      </c>
      <c r="R2937" t="str" cm="1">
        <f t="array" ref="R2937">_xlfn.IFS('Paraclinicos '!J2872="","",'Paraclinicos '!J2872&lt;1.2,0,'Paraclinicos '!J2872&lt;2,1,'Paraclinicos '!J2872&lt;6,2,'Paraclinicos '!J2872&lt;12,3,'Paraclinicos '!J2872&gt;=12,4)</f>
        <v/>
      </c>
      <c r="S2937" t="str" cm="1">
        <f t="array" ref="S2937">_xlfn.IFS('Paraclinicos '!Y2872="","",'Paraclinicos '!Y2872&lt;70,1,'Paraclinicos '!Y2872&gt;=70,0)</f>
        <v/>
      </c>
      <c r="T2937" t="str" cm="1">
        <f t="array" ref="T2937">_xlfn.IFS('Paraclinicos '!W2872="","",'Paraclinicos '!W2872&lt;6,4,'Paraclinicos '!W2872&lt;10,3,'Paraclinicos '!W2872&lt;13,2,'Paraclinicos '!W2872&lt;15,1,'Paraclinicos '!W2872=15,0)</f>
        <v/>
      </c>
      <c r="U2937" s="54" t="str">
        <f t="shared" si="135"/>
        <v/>
      </c>
      <c r="V2937" t="str" cm="1">
        <f t="array" ref="V2937">_xlfn.IFS('Paraclinicos '!S2872="","",OR('Paraclinicos '!S2872&lt;=8,'Paraclinicos '!S2872&gt;=25),3,'Paraclinicos '!S2872&lt;12,1,'Paraclinicos '!S2872&lt;21,0,'Paraclinicos '!S2872&lt;25,2)</f>
        <v/>
      </c>
      <c r="W2937" t="str">
        <f>IFERROR(IF(INDEX('BD Demog para scores enalazar'!Y$2:'BD Demog para scores enalazar'!Y$3000,MATCH(Formulas!A2937,'BD Demog para scores enalazar'!A$2:'BD Demog para scores enalazar'!A$3000,0))=1,"SI","NO"),"")</f>
        <v/>
      </c>
      <c r="X2937" s="9" t="str">
        <f>IFERROR(IF(INDEX('BD Demog para scores enalazar'!AJ$2:'BD Demog para scores enalazar'!AJ$3000,MATCH(Formulas!A2937,'BD Demog para scores enalazar'!A$2:'BD Demog para scores enalazar'!A$3000,0))=1,"SI","NO"),"")</f>
        <v/>
      </c>
      <c r="Y2937" t="str" cm="1">
        <f t="array" ref="Y2937">IF(AND(W2937="NO",X2937="NO"),_xlfn.IFS('Paraclinicos '!K2872&lt;=91,3,'Paraclinicos '!K2872&lt;94,2,'Paraclinicos '!K2872&lt;96,1,'Paraclinicos '!K2872&gt;=96,0),"")</f>
        <v/>
      </c>
      <c r="Z2937" t="str" cm="1">
        <f t="array" ref="Z2937">IF(OR(W2937="SI",X2937="SI"),_xlfn.IFS(OR(AND('Paraclinicos '!K2873&lt;=83),AND('Paraclinicos '!K2873&gt;=97,AA2937=2)),3,OR(AND('Paraclinicos '!K2873&lt;=86),AND('Paraclinicos '!K2873&gt;=94,AA2937=2)),2,OR(AND('Paraclinicos '!K2873&lt;=88),AND('Paraclinicos '!K2873&gt;=92,AA2937=2)),1,OR(AND('Paraclinicos '!K2873&gt;=88,'Paraclinicos '!K2873&lt;=92),AND('Paraclinicos '!K2873&gt;=93,AA2937=0)),0),"")</f>
        <v/>
      </c>
      <c r="AA2937" t="str" cm="1">
        <f t="array" ref="AA2937">_xlfn.IFS('Paraclinicos '!E2872="","",'Paraclinicos '!E2872="Oxigeno",2,'Paraclinicos '!E2872="Aire",0)</f>
        <v/>
      </c>
    </row>
    <row r="2938" spans="1:27" x14ac:dyDescent="0.25">
      <c r="A2938">
        <f>'Paraclinicos '!A2873</f>
        <v>0</v>
      </c>
      <c r="B2938" s="3">
        <f>'Paraclinicos '!R2873</f>
        <v>0</v>
      </c>
      <c r="C2938" t="str" cm="1">
        <f t="array" ref="C2938">_xlfn.IFS('Paraclinicos '!Q2873="","",'Paraclinicos '!Q2873&gt;60,3,'Paraclinicos '!Q2873&lt;=60,1)</f>
        <v/>
      </c>
      <c r="D2938" t="str">
        <f>IFERROR(IF(INDEX('BD Demog para scores enalazar'!BC$2:BC$3000,MATCH(Formulas!A2938,'BD Demog para scores enalazar'!A$2:A$3000,0))=0,"SI","NO"),"")</f>
        <v/>
      </c>
      <c r="E2938" t="str" cm="1">
        <f t="array" ref="E2938">_xlfn.IFS(D2938="","",D2938="SI",4,D2938="NO",1)</f>
        <v/>
      </c>
      <c r="F2938" t="str" cm="1">
        <f t="array" ref="F2938">_xlfn.IFS('Paraclinicos '!B2873="","",'Paraclinicos '!B2873&gt;1,1,'Paraclinicos '!B2873&lt;=1,3)</f>
        <v/>
      </c>
      <c r="G2938" t="str" cm="1">
        <f t="array" ref="G2938">_xlfn.IFS('Paraclinicos '!D2873="","",AND('Paraclinicos '!D2873&gt;=250,'Paraclinicos '!D2873&lt;=500),2,'Paraclinicos '!D2873&gt;500,3,'Paraclinicos '!D2873&lt;250,1)</f>
        <v/>
      </c>
      <c r="H2938" s="50" t="str">
        <f t="shared" si="136"/>
        <v/>
      </c>
      <c r="I2938" t="str" cm="1">
        <f t="array" ref="I2938">_xlfn.IFS('Paraclinicos '!Q2873="","",'Paraclinicos '!Q2873&gt;=65,1,'Paraclinicos '!Q2873&lt;65,0)</f>
        <v/>
      </c>
      <c r="J2938" t="str" cm="1">
        <f t="array" ref="J2938">_xlfn.IFS('Paraclinicos '!I2873="","",'Paraclinicos '!I2873&gt;7,1,'Paraclinicos '!I2873&lt;=7,0)</f>
        <v/>
      </c>
      <c r="K2938" t="str" cm="1">
        <f t="array" ref="K2938">_xlfn.IFS('Paraclinicos '!W2873="","",'Paraclinicos '!W2873&lt;=8,1,'Paraclinicos '!W2873&gt;8,0)</f>
        <v/>
      </c>
      <c r="L2938" t="str" cm="1">
        <f t="array" ref="L2938">_xlfn.IFS('Paraclinicos '!S2873="","",'Paraclinicos '!S2873&gt;=30,1,'Paraclinicos '!S2873&lt;30,0)</f>
        <v/>
      </c>
      <c r="M2938" t="str" cm="1">
        <f t="array" ref="M2938">_xlfn.IFS(OR('Paraclinicos '!T2873="",'Paraclinicos '!U2873=""),"",OR('Paraclinicos '!T2873&lt;=90,'Paraclinicos '!U2873&lt;=60),1,OR('Paraclinicos '!T2873&gt;90,'Paraclinicos '!U2873&gt;60),0)</f>
        <v/>
      </c>
      <c r="N2938" s="45" t="str">
        <f t="shared" si="137"/>
        <v/>
      </c>
      <c r="O2938" t="str" cm="1">
        <f t="array" ref="O2938">_xlfn.IFS(OR('Paraclinicos '!M2873="",'Paraclinicos '!N2873="",'Paraclinicos '!N2873=0),"",'Paraclinicos '!M2873/'Paraclinicos '!N2873&lt;100,4,'Paraclinicos '!M2873/'Paraclinicos '!N2873&lt;200,3,'Paraclinicos '!M2873/'Paraclinicos '!N2873&lt;300,2,'Paraclinicos '!M2873/'Paraclinicos '!N2873&lt;400,1,'Paraclinicos '!M2873/'Paraclinicos '!N2873&gt;=400,0)</f>
        <v/>
      </c>
      <c r="P2938" t="str" cm="1">
        <f t="array" ref="P2938">_xlfn.IFS('Paraclinicos '!C2873="","",'Paraclinicos '!C2873&lt;20,4,'Paraclinicos '!C2873&lt;50,3,'Paraclinicos '!C2873&lt;100,2,'Paraclinicos '!C2873&lt;150,1,'Paraclinicos '!C2873&gt;150,0)</f>
        <v/>
      </c>
      <c r="Q2938" t="str" cm="1">
        <f t="array" ref="Q2938">_xlfn.IFS('Paraclinicos '!O2873="","",'Paraclinicos '!O2873&lt;1.2,0,'Paraclinicos '!O2873&lt;2,1,'Paraclinicos '!O2873&lt;3.5,2,'Paraclinicos '!O2873&lt;5,3,'Paraclinicos '!O2873&gt;5,4)</f>
        <v/>
      </c>
      <c r="R2938" t="str" cm="1">
        <f t="array" ref="R2938">_xlfn.IFS('Paraclinicos '!J2873="","",'Paraclinicos '!J2873&lt;1.2,0,'Paraclinicos '!J2873&lt;2,1,'Paraclinicos '!J2873&lt;6,2,'Paraclinicos '!J2873&lt;12,3,'Paraclinicos '!J2873&gt;=12,4)</f>
        <v/>
      </c>
      <c r="S2938" t="str" cm="1">
        <f t="array" ref="S2938">_xlfn.IFS('Paraclinicos '!Y2873="","",'Paraclinicos '!Y2873&lt;70,1,'Paraclinicos '!Y2873&gt;=70,0)</f>
        <v/>
      </c>
      <c r="T2938" t="str" cm="1">
        <f t="array" ref="T2938">_xlfn.IFS('Paraclinicos '!W2873="","",'Paraclinicos '!W2873&lt;6,4,'Paraclinicos '!W2873&lt;10,3,'Paraclinicos '!W2873&lt;13,2,'Paraclinicos '!W2873&lt;15,1,'Paraclinicos '!W2873=15,0)</f>
        <v/>
      </c>
      <c r="U2938" s="54" t="str">
        <f t="shared" si="135"/>
        <v/>
      </c>
      <c r="V2938" t="str" cm="1">
        <f t="array" ref="V2938">_xlfn.IFS('Paraclinicos '!S2873="","",OR('Paraclinicos '!S2873&lt;=8,'Paraclinicos '!S2873&gt;=25),3,'Paraclinicos '!S2873&lt;12,1,'Paraclinicos '!S2873&lt;21,0,'Paraclinicos '!S2873&lt;25,2)</f>
        <v/>
      </c>
      <c r="W2938" t="str">
        <f>IFERROR(IF(INDEX('BD Demog para scores enalazar'!Y$2:'BD Demog para scores enalazar'!Y$3000,MATCH(Formulas!A2938,'BD Demog para scores enalazar'!A$2:'BD Demog para scores enalazar'!A$3000,0))=1,"SI","NO"),"")</f>
        <v/>
      </c>
      <c r="X2938" s="9" t="str">
        <f>IFERROR(IF(INDEX('BD Demog para scores enalazar'!AJ$2:'BD Demog para scores enalazar'!AJ$3000,MATCH(Formulas!A2938,'BD Demog para scores enalazar'!A$2:'BD Demog para scores enalazar'!A$3000,0))=1,"SI","NO"),"")</f>
        <v/>
      </c>
      <c r="Y2938" t="str" cm="1">
        <f t="array" ref="Y2938">IF(AND(W2938="NO",X2938="NO"),_xlfn.IFS('Paraclinicos '!K2873&lt;=91,3,'Paraclinicos '!K2873&lt;94,2,'Paraclinicos '!K2873&lt;96,1,'Paraclinicos '!K2873&gt;=96,0),"")</f>
        <v/>
      </c>
      <c r="Z2938" t="str" cm="1">
        <f t="array" ref="Z2938">IF(OR(W2938="SI",X2938="SI"),_xlfn.IFS(OR(AND('Paraclinicos '!K2874&lt;=83),AND('Paraclinicos '!K2874&gt;=97,AA2938=2)),3,OR(AND('Paraclinicos '!K2874&lt;=86),AND('Paraclinicos '!K2874&gt;=94,AA2938=2)),2,OR(AND('Paraclinicos '!K2874&lt;=88),AND('Paraclinicos '!K2874&gt;=92,AA2938=2)),1,OR(AND('Paraclinicos '!K2874&gt;=88,'Paraclinicos '!K2874&lt;=92),AND('Paraclinicos '!K2874&gt;=93,AA2938=0)),0),"")</f>
        <v/>
      </c>
      <c r="AA2938" t="str" cm="1">
        <f t="array" ref="AA2938">_xlfn.IFS('Paraclinicos '!E2873="","",'Paraclinicos '!E2873="Oxigeno",2,'Paraclinicos '!E2873="Aire",0)</f>
        <v/>
      </c>
    </row>
    <row r="2939" spans="1:27" x14ac:dyDescent="0.25">
      <c r="A2939">
        <f>'Paraclinicos '!A2874</f>
        <v>0</v>
      </c>
      <c r="B2939" s="3">
        <f>'Paraclinicos '!R2874</f>
        <v>0</v>
      </c>
      <c r="C2939" t="str" cm="1">
        <f t="array" ref="C2939">_xlfn.IFS('Paraclinicos '!Q2874="","",'Paraclinicos '!Q2874&gt;60,3,'Paraclinicos '!Q2874&lt;=60,1)</f>
        <v/>
      </c>
      <c r="D2939" t="str">
        <f>IFERROR(IF(INDEX('BD Demog para scores enalazar'!BC$2:BC$3000,MATCH(Formulas!A2939,'BD Demog para scores enalazar'!A$2:A$3000,0))=0,"SI","NO"),"")</f>
        <v/>
      </c>
      <c r="E2939" t="str" cm="1">
        <f t="array" ref="E2939">_xlfn.IFS(D2939="","",D2939="SI",4,D2939="NO",1)</f>
        <v/>
      </c>
      <c r="F2939" t="str" cm="1">
        <f t="array" ref="F2939">_xlfn.IFS('Paraclinicos '!B2874="","",'Paraclinicos '!B2874&gt;1,1,'Paraclinicos '!B2874&lt;=1,3)</f>
        <v/>
      </c>
      <c r="G2939" t="str" cm="1">
        <f t="array" ref="G2939">_xlfn.IFS('Paraclinicos '!D2874="","",AND('Paraclinicos '!D2874&gt;=250,'Paraclinicos '!D2874&lt;=500),2,'Paraclinicos '!D2874&gt;500,3,'Paraclinicos '!D2874&lt;250,1)</f>
        <v/>
      </c>
      <c r="H2939" s="50" t="str">
        <f t="shared" si="136"/>
        <v/>
      </c>
      <c r="I2939" t="str" cm="1">
        <f t="array" ref="I2939">_xlfn.IFS('Paraclinicos '!Q2874="","",'Paraclinicos '!Q2874&gt;=65,1,'Paraclinicos '!Q2874&lt;65,0)</f>
        <v/>
      </c>
      <c r="J2939" t="str" cm="1">
        <f t="array" ref="J2939">_xlfn.IFS('Paraclinicos '!I2874="","",'Paraclinicos '!I2874&gt;7,1,'Paraclinicos '!I2874&lt;=7,0)</f>
        <v/>
      </c>
      <c r="K2939" t="str" cm="1">
        <f t="array" ref="K2939">_xlfn.IFS('Paraclinicos '!W2874="","",'Paraclinicos '!W2874&lt;=8,1,'Paraclinicos '!W2874&gt;8,0)</f>
        <v/>
      </c>
      <c r="L2939" t="str" cm="1">
        <f t="array" ref="L2939">_xlfn.IFS('Paraclinicos '!S2874="","",'Paraclinicos '!S2874&gt;=30,1,'Paraclinicos '!S2874&lt;30,0)</f>
        <v/>
      </c>
      <c r="M2939" t="str" cm="1">
        <f t="array" ref="M2939">_xlfn.IFS(OR('Paraclinicos '!T2874="",'Paraclinicos '!U2874=""),"",OR('Paraclinicos '!T2874&lt;=90,'Paraclinicos '!U2874&lt;=60),1,OR('Paraclinicos '!T2874&gt;90,'Paraclinicos '!U2874&gt;60),0)</f>
        <v/>
      </c>
      <c r="N2939" s="45" t="str">
        <f t="shared" si="137"/>
        <v/>
      </c>
      <c r="O2939" t="str" cm="1">
        <f t="array" ref="O2939">_xlfn.IFS(OR('Paraclinicos '!M2874="",'Paraclinicos '!N2874="",'Paraclinicos '!N2874=0),"",'Paraclinicos '!M2874/'Paraclinicos '!N2874&lt;100,4,'Paraclinicos '!M2874/'Paraclinicos '!N2874&lt;200,3,'Paraclinicos '!M2874/'Paraclinicos '!N2874&lt;300,2,'Paraclinicos '!M2874/'Paraclinicos '!N2874&lt;400,1,'Paraclinicos '!M2874/'Paraclinicos '!N2874&gt;=400,0)</f>
        <v/>
      </c>
      <c r="P2939" t="str" cm="1">
        <f t="array" ref="P2939">_xlfn.IFS('Paraclinicos '!C2874="","",'Paraclinicos '!C2874&lt;20,4,'Paraclinicos '!C2874&lt;50,3,'Paraclinicos '!C2874&lt;100,2,'Paraclinicos '!C2874&lt;150,1,'Paraclinicos '!C2874&gt;150,0)</f>
        <v/>
      </c>
      <c r="Q2939" t="str" cm="1">
        <f t="array" ref="Q2939">_xlfn.IFS('Paraclinicos '!O2874="","",'Paraclinicos '!O2874&lt;1.2,0,'Paraclinicos '!O2874&lt;2,1,'Paraclinicos '!O2874&lt;3.5,2,'Paraclinicos '!O2874&lt;5,3,'Paraclinicos '!O2874&gt;5,4)</f>
        <v/>
      </c>
      <c r="R2939" t="str" cm="1">
        <f t="array" ref="R2939">_xlfn.IFS('Paraclinicos '!J2874="","",'Paraclinicos '!J2874&lt;1.2,0,'Paraclinicos '!J2874&lt;2,1,'Paraclinicos '!J2874&lt;6,2,'Paraclinicos '!J2874&lt;12,3,'Paraclinicos '!J2874&gt;=12,4)</f>
        <v/>
      </c>
      <c r="S2939" t="str" cm="1">
        <f t="array" ref="S2939">_xlfn.IFS('Paraclinicos '!Y2874="","",'Paraclinicos '!Y2874&lt;70,1,'Paraclinicos '!Y2874&gt;=70,0)</f>
        <v/>
      </c>
      <c r="T2939" t="str" cm="1">
        <f t="array" ref="T2939">_xlfn.IFS('Paraclinicos '!W2874="","",'Paraclinicos '!W2874&lt;6,4,'Paraclinicos '!W2874&lt;10,3,'Paraclinicos '!W2874&lt;13,2,'Paraclinicos '!W2874&lt;15,1,'Paraclinicos '!W2874=15,0)</f>
        <v/>
      </c>
      <c r="U2939" s="54" t="str">
        <f t="shared" si="135"/>
        <v/>
      </c>
      <c r="V2939" t="str" cm="1">
        <f t="array" ref="V2939">_xlfn.IFS('Paraclinicos '!S2874="","",OR('Paraclinicos '!S2874&lt;=8,'Paraclinicos '!S2874&gt;=25),3,'Paraclinicos '!S2874&lt;12,1,'Paraclinicos '!S2874&lt;21,0,'Paraclinicos '!S2874&lt;25,2)</f>
        <v/>
      </c>
      <c r="W2939" t="str">
        <f>IFERROR(IF(INDEX('BD Demog para scores enalazar'!Y$2:'BD Demog para scores enalazar'!Y$3000,MATCH(Formulas!A2939,'BD Demog para scores enalazar'!A$2:'BD Demog para scores enalazar'!A$3000,0))=1,"SI","NO"),"")</f>
        <v/>
      </c>
      <c r="X2939" s="9" t="str">
        <f>IFERROR(IF(INDEX('BD Demog para scores enalazar'!AJ$2:'BD Demog para scores enalazar'!AJ$3000,MATCH(Formulas!A2939,'BD Demog para scores enalazar'!A$2:'BD Demog para scores enalazar'!A$3000,0))=1,"SI","NO"),"")</f>
        <v/>
      </c>
      <c r="Y2939" t="str" cm="1">
        <f t="array" ref="Y2939">IF(AND(W2939="NO",X2939="NO"),_xlfn.IFS('Paraclinicos '!K2874&lt;=91,3,'Paraclinicos '!K2874&lt;94,2,'Paraclinicos '!K2874&lt;96,1,'Paraclinicos '!K2874&gt;=96,0),"")</f>
        <v/>
      </c>
      <c r="Z2939" t="str" cm="1">
        <f t="array" ref="Z2939">IF(OR(W2939="SI",X2939="SI"),_xlfn.IFS(OR(AND('Paraclinicos '!K2875&lt;=83),AND('Paraclinicos '!K2875&gt;=97,AA2939=2)),3,OR(AND('Paraclinicos '!K2875&lt;=86),AND('Paraclinicos '!K2875&gt;=94,AA2939=2)),2,OR(AND('Paraclinicos '!K2875&lt;=88),AND('Paraclinicos '!K2875&gt;=92,AA2939=2)),1,OR(AND('Paraclinicos '!K2875&gt;=88,'Paraclinicos '!K2875&lt;=92),AND('Paraclinicos '!K2875&gt;=93,AA2939=0)),0),"")</f>
        <v/>
      </c>
      <c r="AA2939" t="str" cm="1">
        <f t="array" ref="AA2939">_xlfn.IFS('Paraclinicos '!E2874="","",'Paraclinicos '!E2874="Oxigeno",2,'Paraclinicos '!E2874="Aire",0)</f>
        <v/>
      </c>
    </row>
    <row r="2940" spans="1:27" x14ac:dyDescent="0.25">
      <c r="A2940">
        <f>'Paraclinicos '!A2875</f>
        <v>0</v>
      </c>
      <c r="B2940" s="3">
        <f>'Paraclinicos '!R2875</f>
        <v>0</v>
      </c>
      <c r="C2940" t="str" cm="1">
        <f t="array" ref="C2940">_xlfn.IFS('Paraclinicos '!Q2875="","",'Paraclinicos '!Q2875&gt;60,3,'Paraclinicos '!Q2875&lt;=60,1)</f>
        <v/>
      </c>
      <c r="D2940" t="str">
        <f>IFERROR(IF(INDEX('BD Demog para scores enalazar'!BC$2:BC$3000,MATCH(Formulas!A2940,'BD Demog para scores enalazar'!A$2:A$3000,0))=0,"SI","NO"),"")</f>
        <v/>
      </c>
      <c r="E2940" t="str" cm="1">
        <f t="array" ref="E2940">_xlfn.IFS(D2940="","",D2940="SI",4,D2940="NO",1)</f>
        <v/>
      </c>
      <c r="F2940" t="str" cm="1">
        <f t="array" ref="F2940">_xlfn.IFS('Paraclinicos '!B2875="","",'Paraclinicos '!B2875&gt;1,1,'Paraclinicos '!B2875&lt;=1,3)</f>
        <v/>
      </c>
      <c r="G2940" t="str" cm="1">
        <f t="array" ref="G2940">_xlfn.IFS('Paraclinicos '!D2875="","",AND('Paraclinicos '!D2875&gt;=250,'Paraclinicos '!D2875&lt;=500),2,'Paraclinicos '!D2875&gt;500,3,'Paraclinicos '!D2875&lt;250,1)</f>
        <v/>
      </c>
      <c r="H2940" s="50" t="str">
        <f t="shared" si="136"/>
        <v/>
      </c>
      <c r="I2940" t="str" cm="1">
        <f t="array" ref="I2940">_xlfn.IFS('Paraclinicos '!Q2875="","",'Paraclinicos '!Q2875&gt;=65,1,'Paraclinicos '!Q2875&lt;65,0)</f>
        <v/>
      </c>
      <c r="J2940" t="str" cm="1">
        <f t="array" ref="J2940">_xlfn.IFS('Paraclinicos '!I2875="","",'Paraclinicos '!I2875&gt;7,1,'Paraclinicos '!I2875&lt;=7,0)</f>
        <v/>
      </c>
      <c r="K2940" t="str" cm="1">
        <f t="array" ref="K2940">_xlfn.IFS('Paraclinicos '!W2875="","",'Paraclinicos '!W2875&lt;=8,1,'Paraclinicos '!W2875&gt;8,0)</f>
        <v/>
      </c>
      <c r="L2940" t="str" cm="1">
        <f t="array" ref="L2940">_xlfn.IFS('Paraclinicos '!S2875="","",'Paraclinicos '!S2875&gt;=30,1,'Paraclinicos '!S2875&lt;30,0)</f>
        <v/>
      </c>
      <c r="M2940" t="str" cm="1">
        <f t="array" ref="M2940">_xlfn.IFS(OR('Paraclinicos '!T2875="",'Paraclinicos '!U2875=""),"",OR('Paraclinicos '!T2875&lt;=90,'Paraclinicos '!U2875&lt;=60),1,OR('Paraclinicos '!T2875&gt;90,'Paraclinicos '!U2875&gt;60),0)</f>
        <v/>
      </c>
      <c r="N2940" s="45" t="str">
        <f t="shared" si="137"/>
        <v/>
      </c>
      <c r="O2940" t="str" cm="1">
        <f t="array" ref="O2940">_xlfn.IFS(OR('Paraclinicos '!M2875="",'Paraclinicos '!N2875="",'Paraclinicos '!N2875=0),"",'Paraclinicos '!M2875/'Paraclinicos '!N2875&lt;100,4,'Paraclinicos '!M2875/'Paraclinicos '!N2875&lt;200,3,'Paraclinicos '!M2875/'Paraclinicos '!N2875&lt;300,2,'Paraclinicos '!M2875/'Paraclinicos '!N2875&lt;400,1,'Paraclinicos '!M2875/'Paraclinicos '!N2875&gt;=400,0)</f>
        <v/>
      </c>
      <c r="P2940" t="str" cm="1">
        <f t="array" ref="P2940">_xlfn.IFS('Paraclinicos '!C2875="","",'Paraclinicos '!C2875&lt;20,4,'Paraclinicos '!C2875&lt;50,3,'Paraclinicos '!C2875&lt;100,2,'Paraclinicos '!C2875&lt;150,1,'Paraclinicos '!C2875&gt;150,0)</f>
        <v/>
      </c>
      <c r="Q2940" t="str" cm="1">
        <f t="array" ref="Q2940">_xlfn.IFS('Paraclinicos '!O2875="","",'Paraclinicos '!O2875&lt;1.2,0,'Paraclinicos '!O2875&lt;2,1,'Paraclinicos '!O2875&lt;3.5,2,'Paraclinicos '!O2875&lt;5,3,'Paraclinicos '!O2875&gt;5,4)</f>
        <v/>
      </c>
      <c r="R2940" t="str" cm="1">
        <f t="array" ref="R2940">_xlfn.IFS('Paraclinicos '!J2875="","",'Paraclinicos '!J2875&lt;1.2,0,'Paraclinicos '!J2875&lt;2,1,'Paraclinicos '!J2875&lt;6,2,'Paraclinicos '!J2875&lt;12,3,'Paraclinicos '!J2875&gt;=12,4)</f>
        <v/>
      </c>
      <c r="S2940" t="str" cm="1">
        <f t="array" ref="S2940">_xlfn.IFS('Paraclinicos '!Y2875="","",'Paraclinicos '!Y2875&lt;70,1,'Paraclinicos '!Y2875&gt;=70,0)</f>
        <v/>
      </c>
      <c r="T2940" t="str" cm="1">
        <f t="array" ref="T2940">_xlfn.IFS('Paraclinicos '!W2875="","",'Paraclinicos '!W2875&lt;6,4,'Paraclinicos '!W2875&lt;10,3,'Paraclinicos '!W2875&lt;13,2,'Paraclinicos '!W2875&lt;15,1,'Paraclinicos '!W2875=15,0)</f>
        <v/>
      </c>
      <c r="U2940" s="54" t="str">
        <f t="shared" si="135"/>
        <v/>
      </c>
      <c r="V2940" t="str" cm="1">
        <f t="array" ref="V2940">_xlfn.IFS('Paraclinicos '!S2875="","",OR('Paraclinicos '!S2875&lt;=8,'Paraclinicos '!S2875&gt;=25),3,'Paraclinicos '!S2875&lt;12,1,'Paraclinicos '!S2875&lt;21,0,'Paraclinicos '!S2875&lt;25,2)</f>
        <v/>
      </c>
      <c r="W2940" t="str">
        <f>IFERROR(IF(INDEX('BD Demog para scores enalazar'!Y$2:'BD Demog para scores enalazar'!Y$3000,MATCH(Formulas!A2940,'BD Demog para scores enalazar'!A$2:'BD Demog para scores enalazar'!A$3000,0))=1,"SI","NO"),"")</f>
        <v/>
      </c>
      <c r="X2940" s="9" t="str">
        <f>IFERROR(IF(INDEX('BD Demog para scores enalazar'!AJ$2:'BD Demog para scores enalazar'!AJ$3000,MATCH(Formulas!A2940,'BD Demog para scores enalazar'!A$2:'BD Demog para scores enalazar'!A$3000,0))=1,"SI","NO"),"")</f>
        <v/>
      </c>
      <c r="Y2940" t="str" cm="1">
        <f t="array" ref="Y2940">IF(AND(W2940="NO",X2940="NO"),_xlfn.IFS('Paraclinicos '!K2875&lt;=91,3,'Paraclinicos '!K2875&lt;94,2,'Paraclinicos '!K2875&lt;96,1,'Paraclinicos '!K2875&gt;=96,0),"")</f>
        <v/>
      </c>
      <c r="Z2940" t="str" cm="1">
        <f t="array" ref="Z2940">IF(OR(W2940="SI",X2940="SI"),_xlfn.IFS(OR(AND('Paraclinicos '!K2876&lt;=83),AND('Paraclinicos '!K2876&gt;=97,AA2940=2)),3,OR(AND('Paraclinicos '!K2876&lt;=86),AND('Paraclinicos '!K2876&gt;=94,AA2940=2)),2,OR(AND('Paraclinicos '!K2876&lt;=88),AND('Paraclinicos '!K2876&gt;=92,AA2940=2)),1,OR(AND('Paraclinicos '!K2876&gt;=88,'Paraclinicos '!K2876&lt;=92),AND('Paraclinicos '!K2876&gt;=93,AA2940=0)),0),"")</f>
        <v/>
      </c>
      <c r="AA2940" t="str" cm="1">
        <f t="array" ref="AA2940">_xlfn.IFS('Paraclinicos '!E2875="","",'Paraclinicos '!E2875="Oxigeno",2,'Paraclinicos '!E2875="Aire",0)</f>
        <v/>
      </c>
    </row>
    <row r="2941" spans="1:27" x14ac:dyDescent="0.25">
      <c r="A2941">
        <f>'Paraclinicos '!A2876</f>
        <v>0</v>
      </c>
      <c r="B2941" s="3">
        <f>'Paraclinicos '!R2876</f>
        <v>0</v>
      </c>
      <c r="C2941" t="str" cm="1">
        <f t="array" ref="C2941">_xlfn.IFS('Paraclinicos '!Q2876="","",'Paraclinicos '!Q2876&gt;60,3,'Paraclinicos '!Q2876&lt;=60,1)</f>
        <v/>
      </c>
      <c r="D2941" t="str">
        <f>IFERROR(IF(INDEX('BD Demog para scores enalazar'!BC$2:BC$3000,MATCH(Formulas!A2941,'BD Demog para scores enalazar'!A$2:A$3000,0))=0,"SI","NO"),"")</f>
        <v/>
      </c>
      <c r="E2941" t="str" cm="1">
        <f t="array" ref="E2941">_xlfn.IFS(D2941="","",D2941="SI",4,D2941="NO",1)</f>
        <v/>
      </c>
      <c r="F2941" t="str" cm="1">
        <f t="array" ref="F2941">_xlfn.IFS('Paraclinicos '!B2876="","",'Paraclinicos '!B2876&gt;1,1,'Paraclinicos '!B2876&lt;=1,3)</f>
        <v/>
      </c>
      <c r="G2941" t="str" cm="1">
        <f t="array" ref="G2941">_xlfn.IFS('Paraclinicos '!D2876="","",AND('Paraclinicos '!D2876&gt;=250,'Paraclinicos '!D2876&lt;=500),2,'Paraclinicos '!D2876&gt;500,3,'Paraclinicos '!D2876&lt;250,1)</f>
        <v/>
      </c>
      <c r="H2941" s="50" t="str">
        <f t="shared" si="136"/>
        <v/>
      </c>
      <c r="I2941" t="str" cm="1">
        <f t="array" ref="I2941">_xlfn.IFS('Paraclinicos '!Q2876="","",'Paraclinicos '!Q2876&gt;=65,1,'Paraclinicos '!Q2876&lt;65,0)</f>
        <v/>
      </c>
      <c r="J2941" t="str" cm="1">
        <f t="array" ref="J2941">_xlfn.IFS('Paraclinicos '!I2876="","",'Paraclinicos '!I2876&gt;7,1,'Paraclinicos '!I2876&lt;=7,0)</f>
        <v/>
      </c>
      <c r="K2941" t="str" cm="1">
        <f t="array" ref="K2941">_xlfn.IFS('Paraclinicos '!W2876="","",'Paraclinicos '!W2876&lt;=8,1,'Paraclinicos '!W2876&gt;8,0)</f>
        <v/>
      </c>
      <c r="L2941" t="str" cm="1">
        <f t="array" ref="L2941">_xlfn.IFS('Paraclinicos '!S2876="","",'Paraclinicos '!S2876&gt;=30,1,'Paraclinicos '!S2876&lt;30,0)</f>
        <v/>
      </c>
      <c r="M2941" t="str" cm="1">
        <f t="array" ref="M2941">_xlfn.IFS(OR('Paraclinicos '!T2876="",'Paraclinicos '!U2876=""),"",OR('Paraclinicos '!T2876&lt;=90,'Paraclinicos '!U2876&lt;=60),1,OR('Paraclinicos '!T2876&gt;90,'Paraclinicos '!U2876&gt;60),0)</f>
        <v/>
      </c>
      <c r="N2941" s="45" t="str">
        <f t="shared" si="137"/>
        <v/>
      </c>
      <c r="O2941" t="str" cm="1">
        <f t="array" ref="O2941">_xlfn.IFS(OR('Paraclinicos '!M2876="",'Paraclinicos '!N2876="",'Paraclinicos '!N2876=0),"",'Paraclinicos '!M2876/'Paraclinicos '!N2876&lt;100,4,'Paraclinicos '!M2876/'Paraclinicos '!N2876&lt;200,3,'Paraclinicos '!M2876/'Paraclinicos '!N2876&lt;300,2,'Paraclinicos '!M2876/'Paraclinicos '!N2876&lt;400,1,'Paraclinicos '!M2876/'Paraclinicos '!N2876&gt;=400,0)</f>
        <v/>
      </c>
      <c r="P2941" t="str" cm="1">
        <f t="array" ref="P2941">_xlfn.IFS('Paraclinicos '!C2876="","",'Paraclinicos '!C2876&lt;20,4,'Paraclinicos '!C2876&lt;50,3,'Paraclinicos '!C2876&lt;100,2,'Paraclinicos '!C2876&lt;150,1,'Paraclinicos '!C2876&gt;150,0)</f>
        <v/>
      </c>
      <c r="Q2941" t="str" cm="1">
        <f t="array" ref="Q2941">_xlfn.IFS('Paraclinicos '!O2876="","",'Paraclinicos '!O2876&lt;1.2,0,'Paraclinicos '!O2876&lt;2,1,'Paraclinicos '!O2876&lt;3.5,2,'Paraclinicos '!O2876&lt;5,3,'Paraclinicos '!O2876&gt;5,4)</f>
        <v/>
      </c>
      <c r="R2941" t="str" cm="1">
        <f t="array" ref="R2941">_xlfn.IFS('Paraclinicos '!J2876="","",'Paraclinicos '!J2876&lt;1.2,0,'Paraclinicos '!J2876&lt;2,1,'Paraclinicos '!J2876&lt;6,2,'Paraclinicos '!J2876&lt;12,3,'Paraclinicos '!J2876&gt;=12,4)</f>
        <v/>
      </c>
      <c r="S2941" t="str" cm="1">
        <f t="array" ref="S2941">_xlfn.IFS('Paraclinicos '!Y2876="","",'Paraclinicos '!Y2876&lt;70,1,'Paraclinicos '!Y2876&gt;=70,0)</f>
        <v/>
      </c>
      <c r="T2941" t="str" cm="1">
        <f t="array" ref="T2941">_xlfn.IFS('Paraclinicos '!W2876="","",'Paraclinicos '!W2876&lt;6,4,'Paraclinicos '!W2876&lt;10,3,'Paraclinicos '!W2876&lt;13,2,'Paraclinicos '!W2876&lt;15,1,'Paraclinicos '!W2876=15,0)</f>
        <v/>
      </c>
      <c r="U2941" s="54" t="str">
        <f t="shared" si="135"/>
        <v/>
      </c>
      <c r="V2941" t="str" cm="1">
        <f t="array" ref="V2941">_xlfn.IFS('Paraclinicos '!S2876="","",OR('Paraclinicos '!S2876&lt;=8,'Paraclinicos '!S2876&gt;=25),3,'Paraclinicos '!S2876&lt;12,1,'Paraclinicos '!S2876&lt;21,0,'Paraclinicos '!S2876&lt;25,2)</f>
        <v/>
      </c>
      <c r="W2941" t="str">
        <f>IFERROR(IF(INDEX('BD Demog para scores enalazar'!Y$2:'BD Demog para scores enalazar'!Y$3000,MATCH(Formulas!A2941,'BD Demog para scores enalazar'!A$2:'BD Demog para scores enalazar'!A$3000,0))=1,"SI","NO"),"")</f>
        <v/>
      </c>
      <c r="X2941" s="9" t="str">
        <f>IFERROR(IF(INDEX('BD Demog para scores enalazar'!AJ$2:'BD Demog para scores enalazar'!AJ$3000,MATCH(Formulas!A2941,'BD Demog para scores enalazar'!A$2:'BD Demog para scores enalazar'!A$3000,0))=1,"SI","NO"),"")</f>
        <v/>
      </c>
      <c r="Y2941" t="str" cm="1">
        <f t="array" ref="Y2941">IF(AND(W2941="NO",X2941="NO"),_xlfn.IFS('Paraclinicos '!K2876&lt;=91,3,'Paraclinicos '!K2876&lt;94,2,'Paraclinicos '!K2876&lt;96,1,'Paraclinicos '!K2876&gt;=96,0),"")</f>
        <v/>
      </c>
      <c r="Z2941" t="str" cm="1">
        <f t="array" ref="Z2941">IF(OR(W2941="SI",X2941="SI"),_xlfn.IFS(OR(AND('Paraclinicos '!K2877&lt;=83),AND('Paraclinicos '!K2877&gt;=97,AA2941=2)),3,OR(AND('Paraclinicos '!K2877&lt;=86),AND('Paraclinicos '!K2877&gt;=94,AA2941=2)),2,OR(AND('Paraclinicos '!K2877&lt;=88),AND('Paraclinicos '!K2877&gt;=92,AA2941=2)),1,OR(AND('Paraclinicos '!K2877&gt;=88,'Paraclinicos '!K2877&lt;=92),AND('Paraclinicos '!K2877&gt;=93,AA2941=0)),0),"")</f>
        <v/>
      </c>
      <c r="AA2941" t="str" cm="1">
        <f t="array" ref="AA2941">_xlfn.IFS('Paraclinicos '!E2876="","",'Paraclinicos '!E2876="Oxigeno",2,'Paraclinicos '!E2876="Aire",0)</f>
        <v/>
      </c>
    </row>
    <row r="2942" spans="1:27" x14ac:dyDescent="0.25">
      <c r="A2942">
        <f>'Paraclinicos '!A2877</f>
        <v>0</v>
      </c>
      <c r="B2942" s="3">
        <f>'Paraclinicos '!R2877</f>
        <v>0</v>
      </c>
      <c r="C2942" t="str" cm="1">
        <f t="array" ref="C2942">_xlfn.IFS('Paraclinicos '!Q2877="","",'Paraclinicos '!Q2877&gt;60,3,'Paraclinicos '!Q2877&lt;=60,1)</f>
        <v/>
      </c>
      <c r="D2942" t="str">
        <f>IFERROR(IF(INDEX('BD Demog para scores enalazar'!BC$2:BC$3000,MATCH(Formulas!A2942,'BD Demog para scores enalazar'!A$2:A$3000,0))=0,"SI","NO"),"")</f>
        <v/>
      </c>
      <c r="E2942" t="str" cm="1">
        <f t="array" ref="E2942">_xlfn.IFS(D2942="","",D2942="SI",4,D2942="NO",1)</f>
        <v/>
      </c>
      <c r="F2942" t="str" cm="1">
        <f t="array" ref="F2942">_xlfn.IFS('Paraclinicos '!B2877="","",'Paraclinicos '!B2877&gt;1,1,'Paraclinicos '!B2877&lt;=1,3)</f>
        <v/>
      </c>
      <c r="G2942" t="str" cm="1">
        <f t="array" ref="G2942">_xlfn.IFS('Paraclinicos '!D2877="","",AND('Paraclinicos '!D2877&gt;=250,'Paraclinicos '!D2877&lt;=500),2,'Paraclinicos '!D2877&gt;500,3,'Paraclinicos '!D2877&lt;250,1)</f>
        <v/>
      </c>
      <c r="H2942" s="50" t="str">
        <f t="shared" si="136"/>
        <v/>
      </c>
      <c r="I2942" t="str" cm="1">
        <f t="array" ref="I2942">_xlfn.IFS('Paraclinicos '!Q2877="","",'Paraclinicos '!Q2877&gt;=65,1,'Paraclinicos '!Q2877&lt;65,0)</f>
        <v/>
      </c>
      <c r="J2942" t="str" cm="1">
        <f t="array" ref="J2942">_xlfn.IFS('Paraclinicos '!I2877="","",'Paraclinicos '!I2877&gt;7,1,'Paraclinicos '!I2877&lt;=7,0)</f>
        <v/>
      </c>
      <c r="K2942" t="str" cm="1">
        <f t="array" ref="K2942">_xlfn.IFS('Paraclinicos '!W2877="","",'Paraclinicos '!W2877&lt;=8,1,'Paraclinicos '!W2877&gt;8,0)</f>
        <v/>
      </c>
      <c r="L2942" t="str" cm="1">
        <f t="array" ref="L2942">_xlfn.IFS('Paraclinicos '!S2877="","",'Paraclinicos '!S2877&gt;=30,1,'Paraclinicos '!S2877&lt;30,0)</f>
        <v/>
      </c>
      <c r="M2942" t="str" cm="1">
        <f t="array" ref="M2942">_xlfn.IFS(OR('Paraclinicos '!T2877="",'Paraclinicos '!U2877=""),"",OR('Paraclinicos '!T2877&lt;=90,'Paraclinicos '!U2877&lt;=60),1,OR('Paraclinicos '!T2877&gt;90,'Paraclinicos '!U2877&gt;60),0)</f>
        <v/>
      </c>
      <c r="N2942" s="45" t="str">
        <f t="shared" si="137"/>
        <v/>
      </c>
      <c r="O2942" t="str" cm="1">
        <f t="array" ref="O2942">_xlfn.IFS(OR('Paraclinicos '!M2877="",'Paraclinicos '!N2877="",'Paraclinicos '!N2877=0),"",'Paraclinicos '!M2877/'Paraclinicos '!N2877&lt;100,4,'Paraclinicos '!M2877/'Paraclinicos '!N2877&lt;200,3,'Paraclinicos '!M2877/'Paraclinicos '!N2877&lt;300,2,'Paraclinicos '!M2877/'Paraclinicos '!N2877&lt;400,1,'Paraclinicos '!M2877/'Paraclinicos '!N2877&gt;=400,0)</f>
        <v/>
      </c>
      <c r="P2942" t="str" cm="1">
        <f t="array" ref="P2942">_xlfn.IFS('Paraclinicos '!C2877="","",'Paraclinicos '!C2877&lt;20,4,'Paraclinicos '!C2877&lt;50,3,'Paraclinicos '!C2877&lt;100,2,'Paraclinicos '!C2877&lt;150,1,'Paraclinicos '!C2877&gt;150,0)</f>
        <v/>
      </c>
      <c r="Q2942" t="str" cm="1">
        <f t="array" ref="Q2942">_xlfn.IFS('Paraclinicos '!O2877="","",'Paraclinicos '!O2877&lt;1.2,0,'Paraclinicos '!O2877&lt;2,1,'Paraclinicos '!O2877&lt;3.5,2,'Paraclinicos '!O2877&lt;5,3,'Paraclinicos '!O2877&gt;5,4)</f>
        <v/>
      </c>
      <c r="R2942" t="str" cm="1">
        <f t="array" ref="R2942">_xlfn.IFS('Paraclinicos '!J2877="","",'Paraclinicos '!J2877&lt;1.2,0,'Paraclinicos '!J2877&lt;2,1,'Paraclinicos '!J2877&lt;6,2,'Paraclinicos '!J2877&lt;12,3,'Paraclinicos '!J2877&gt;=12,4)</f>
        <v/>
      </c>
      <c r="S2942" t="str" cm="1">
        <f t="array" ref="S2942">_xlfn.IFS('Paraclinicos '!Y2877="","",'Paraclinicos '!Y2877&lt;70,1,'Paraclinicos '!Y2877&gt;=70,0)</f>
        <v/>
      </c>
      <c r="T2942" t="str" cm="1">
        <f t="array" ref="T2942">_xlfn.IFS('Paraclinicos '!W2877="","",'Paraclinicos '!W2877&lt;6,4,'Paraclinicos '!W2877&lt;10,3,'Paraclinicos '!W2877&lt;13,2,'Paraclinicos '!W2877&lt;15,1,'Paraclinicos '!W2877=15,0)</f>
        <v/>
      </c>
      <c r="U2942" s="54" t="str">
        <f t="shared" si="135"/>
        <v/>
      </c>
      <c r="V2942" t="str" cm="1">
        <f t="array" ref="V2942">_xlfn.IFS('Paraclinicos '!S2877="","",OR('Paraclinicos '!S2877&lt;=8,'Paraclinicos '!S2877&gt;=25),3,'Paraclinicos '!S2877&lt;12,1,'Paraclinicos '!S2877&lt;21,0,'Paraclinicos '!S2877&lt;25,2)</f>
        <v/>
      </c>
      <c r="W2942" t="str">
        <f>IFERROR(IF(INDEX('BD Demog para scores enalazar'!Y$2:'BD Demog para scores enalazar'!Y$3000,MATCH(Formulas!A2942,'BD Demog para scores enalazar'!A$2:'BD Demog para scores enalazar'!A$3000,0))=1,"SI","NO"),"")</f>
        <v/>
      </c>
      <c r="X2942" s="9" t="str">
        <f>IFERROR(IF(INDEX('BD Demog para scores enalazar'!AJ$2:'BD Demog para scores enalazar'!AJ$3000,MATCH(Formulas!A2942,'BD Demog para scores enalazar'!A$2:'BD Demog para scores enalazar'!A$3000,0))=1,"SI","NO"),"")</f>
        <v/>
      </c>
      <c r="Y2942" t="str" cm="1">
        <f t="array" ref="Y2942">IF(AND(W2942="NO",X2942="NO"),_xlfn.IFS('Paraclinicos '!K2877&lt;=91,3,'Paraclinicos '!K2877&lt;94,2,'Paraclinicos '!K2877&lt;96,1,'Paraclinicos '!K2877&gt;=96,0),"")</f>
        <v/>
      </c>
      <c r="Z2942" t="str" cm="1">
        <f t="array" ref="Z2942">IF(OR(W2942="SI",X2942="SI"),_xlfn.IFS(OR(AND('Paraclinicos '!K2878&lt;=83),AND('Paraclinicos '!K2878&gt;=97,AA2942=2)),3,OR(AND('Paraclinicos '!K2878&lt;=86),AND('Paraclinicos '!K2878&gt;=94,AA2942=2)),2,OR(AND('Paraclinicos '!K2878&lt;=88),AND('Paraclinicos '!K2878&gt;=92,AA2942=2)),1,OR(AND('Paraclinicos '!K2878&gt;=88,'Paraclinicos '!K2878&lt;=92),AND('Paraclinicos '!K2878&gt;=93,AA2942=0)),0),"")</f>
        <v/>
      </c>
      <c r="AA2942" t="str" cm="1">
        <f t="array" ref="AA2942">_xlfn.IFS('Paraclinicos '!E2877="","",'Paraclinicos '!E2877="Oxigeno",2,'Paraclinicos '!E2877="Aire",0)</f>
        <v/>
      </c>
    </row>
    <row r="2943" spans="1:27" x14ac:dyDescent="0.25">
      <c r="A2943">
        <f>'Paraclinicos '!A2878</f>
        <v>0</v>
      </c>
      <c r="B2943" s="3">
        <f>'Paraclinicos '!R2878</f>
        <v>0</v>
      </c>
      <c r="C2943" t="str" cm="1">
        <f t="array" ref="C2943">_xlfn.IFS('Paraclinicos '!Q2878="","",'Paraclinicos '!Q2878&gt;60,3,'Paraclinicos '!Q2878&lt;=60,1)</f>
        <v/>
      </c>
      <c r="D2943" t="str">
        <f>IFERROR(IF(INDEX('BD Demog para scores enalazar'!BC$2:BC$3000,MATCH(Formulas!A2943,'BD Demog para scores enalazar'!A$2:A$3000,0))=0,"SI","NO"),"")</f>
        <v/>
      </c>
      <c r="E2943" t="str" cm="1">
        <f t="array" ref="E2943">_xlfn.IFS(D2943="","",D2943="SI",4,D2943="NO",1)</f>
        <v/>
      </c>
      <c r="F2943" t="str" cm="1">
        <f t="array" ref="F2943">_xlfn.IFS('Paraclinicos '!B2878="","",'Paraclinicos '!B2878&gt;1,1,'Paraclinicos '!B2878&lt;=1,3)</f>
        <v/>
      </c>
      <c r="G2943" t="str" cm="1">
        <f t="array" ref="G2943">_xlfn.IFS('Paraclinicos '!D2878="","",AND('Paraclinicos '!D2878&gt;=250,'Paraclinicos '!D2878&lt;=500),2,'Paraclinicos '!D2878&gt;500,3,'Paraclinicos '!D2878&lt;250,1)</f>
        <v/>
      </c>
      <c r="H2943" s="50" t="str">
        <f t="shared" si="136"/>
        <v/>
      </c>
      <c r="I2943" t="str" cm="1">
        <f t="array" ref="I2943">_xlfn.IFS('Paraclinicos '!Q2878="","",'Paraclinicos '!Q2878&gt;=65,1,'Paraclinicos '!Q2878&lt;65,0)</f>
        <v/>
      </c>
      <c r="J2943" t="str" cm="1">
        <f t="array" ref="J2943">_xlfn.IFS('Paraclinicos '!I2878="","",'Paraclinicos '!I2878&gt;7,1,'Paraclinicos '!I2878&lt;=7,0)</f>
        <v/>
      </c>
      <c r="K2943" t="str" cm="1">
        <f t="array" ref="K2943">_xlfn.IFS('Paraclinicos '!W2878="","",'Paraclinicos '!W2878&lt;=8,1,'Paraclinicos '!W2878&gt;8,0)</f>
        <v/>
      </c>
      <c r="L2943" t="str" cm="1">
        <f t="array" ref="L2943">_xlfn.IFS('Paraclinicos '!S2878="","",'Paraclinicos '!S2878&gt;=30,1,'Paraclinicos '!S2878&lt;30,0)</f>
        <v/>
      </c>
      <c r="M2943" t="str" cm="1">
        <f t="array" ref="M2943">_xlfn.IFS(OR('Paraclinicos '!T2878="",'Paraclinicos '!U2878=""),"",OR('Paraclinicos '!T2878&lt;=90,'Paraclinicos '!U2878&lt;=60),1,OR('Paraclinicos '!T2878&gt;90,'Paraclinicos '!U2878&gt;60),0)</f>
        <v/>
      </c>
      <c r="N2943" s="45" t="str">
        <f t="shared" si="137"/>
        <v/>
      </c>
      <c r="O2943" t="str" cm="1">
        <f t="array" ref="O2943">_xlfn.IFS(OR('Paraclinicos '!M2878="",'Paraclinicos '!N2878="",'Paraclinicos '!N2878=0),"",'Paraclinicos '!M2878/'Paraclinicos '!N2878&lt;100,4,'Paraclinicos '!M2878/'Paraclinicos '!N2878&lt;200,3,'Paraclinicos '!M2878/'Paraclinicos '!N2878&lt;300,2,'Paraclinicos '!M2878/'Paraclinicos '!N2878&lt;400,1,'Paraclinicos '!M2878/'Paraclinicos '!N2878&gt;=400,0)</f>
        <v/>
      </c>
      <c r="P2943" t="str" cm="1">
        <f t="array" ref="P2943">_xlfn.IFS('Paraclinicos '!C2878="","",'Paraclinicos '!C2878&lt;20,4,'Paraclinicos '!C2878&lt;50,3,'Paraclinicos '!C2878&lt;100,2,'Paraclinicos '!C2878&lt;150,1,'Paraclinicos '!C2878&gt;150,0)</f>
        <v/>
      </c>
      <c r="Q2943" t="str" cm="1">
        <f t="array" ref="Q2943">_xlfn.IFS('Paraclinicos '!O2878="","",'Paraclinicos '!O2878&lt;1.2,0,'Paraclinicos '!O2878&lt;2,1,'Paraclinicos '!O2878&lt;3.5,2,'Paraclinicos '!O2878&lt;5,3,'Paraclinicos '!O2878&gt;5,4)</f>
        <v/>
      </c>
      <c r="R2943" t="str" cm="1">
        <f t="array" ref="R2943">_xlfn.IFS('Paraclinicos '!J2878="","",'Paraclinicos '!J2878&lt;1.2,0,'Paraclinicos '!J2878&lt;2,1,'Paraclinicos '!J2878&lt;6,2,'Paraclinicos '!J2878&lt;12,3,'Paraclinicos '!J2878&gt;=12,4)</f>
        <v/>
      </c>
      <c r="S2943" t="str" cm="1">
        <f t="array" ref="S2943">_xlfn.IFS('Paraclinicos '!Y2878="","",'Paraclinicos '!Y2878&lt;70,1,'Paraclinicos '!Y2878&gt;=70,0)</f>
        <v/>
      </c>
      <c r="T2943" t="str" cm="1">
        <f t="array" ref="T2943">_xlfn.IFS('Paraclinicos '!W2878="","",'Paraclinicos '!W2878&lt;6,4,'Paraclinicos '!W2878&lt;10,3,'Paraclinicos '!W2878&lt;13,2,'Paraclinicos '!W2878&lt;15,1,'Paraclinicos '!W2878=15,0)</f>
        <v/>
      </c>
      <c r="U2943" s="54" t="str">
        <f t="shared" si="135"/>
        <v/>
      </c>
      <c r="V2943" t="str" cm="1">
        <f t="array" ref="V2943">_xlfn.IFS('Paraclinicos '!S2878="","",OR('Paraclinicos '!S2878&lt;=8,'Paraclinicos '!S2878&gt;=25),3,'Paraclinicos '!S2878&lt;12,1,'Paraclinicos '!S2878&lt;21,0,'Paraclinicos '!S2878&lt;25,2)</f>
        <v/>
      </c>
      <c r="W2943" t="str">
        <f>IFERROR(IF(INDEX('BD Demog para scores enalazar'!Y$2:'BD Demog para scores enalazar'!Y$3000,MATCH(Formulas!A2943,'BD Demog para scores enalazar'!A$2:'BD Demog para scores enalazar'!A$3000,0))=1,"SI","NO"),"")</f>
        <v/>
      </c>
      <c r="X2943" s="9" t="str">
        <f>IFERROR(IF(INDEX('BD Demog para scores enalazar'!AJ$2:'BD Demog para scores enalazar'!AJ$3000,MATCH(Formulas!A2943,'BD Demog para scores enalazar'!A$2:'BD Demog para scores enalazar'!A$3000,0))=1,"SI","NO"),"")</f>
        <v/>
      </c>
      <c r="Y2943" t="str" cm="1">
        <f t="array" ref="Y2943">IF(AND(W2943="NO",X2943="NO"),_xlfn.IFS('Paraclinicos '!K2878&lt;=91,3,'Paraclinicos '!K2878&lt;94,2,'Paraclinicos '!K2878&lt;96,1,'Paraclinicos '!K2878&gt;=96,0),"")</f>
        <v/>
      </c>
      <c r="Z2943" t="str" cm="1">
        <f t="array" ref="Z2943">IF(OR(W2943="SI",X2943="SI"),_xlfn.IFS(OR(AND('Paraclinicos '!K2879&lt;=83),AND('Paraclinicos '!K2879&gt;=97,AA2943=2)),3,OR(AND('Paraclinicos '!K2879&lt;=86),AND('Paraclinicos '!K2879&gt;=94,AA2943=2)),2,OR(AND('Paraclinicos '!K2879&lt;=88),AND('Paraclinicos '!K2879&gt;=92,AA2943=2)),1,OR(AND('Paraclinicos '!K2879&gt;=88,'Paraclinicos '!K2879&lt;=92),AND('Paraclinicos '!K2879&gt;=93,AA2943=0)),0),"")</f>
        <v/>
      </c>
      <c r="AA2943" t="str" cm="1">
        <f t="array" ref="AA2943">_xlfn.IFS('Paraclinicos '!E2878="","",'Paraclinicos '!E2878="Oxigeno",2,'Paraclinicos '!E2878="Aire",0)</f>
        <v/>
      </c>
    </row>
    <row r="2944" spans="1:27" x14ac:dyDescent="0.25">
      <c r="A2944">
        <f>'Paraclinicos '!A2879</f>
        <v>0</v>
      </c>
      <c r="B2944" s="3">
        <f>'Paraclinicos '!R2879</f>
        <v>0</v>
      </c>
      <c r="C2944" t="str" cm="1">
        <f t="array" ref="C2944">_xlfn.IFS('Paraclinicos '!Q2879="","",'Paraclinicos '!Q2879&gt;60,3,'Paraclinicos '!Q2879&lt;=60,1)</f>
        <v/>
      </c>
      <c r="D2944" t="str">
        <f>IFERROR(IF(INDEX('BD Demog para scores enalazar'!BC$2:BC$3000,MATCH(Formulas!A2944,'BD Demog para scores enalazar'!A$2:A$3000,0))=0,"SI","NO"),"")</f>
        <v/>
      </c>
      <c r="E2944" t="str" cm="1">
        <f t="array" ref="E2944">_xlfn.IFS(D2944="","",D2944="SI",4,D2944="NO",1)</f>
        <v/>
      </c>
      <c r="F2944" t="str" cm="1">
        <f t="array" ref="F2944">_xlfn.IFS('Paraclinicos '!B2879="","",'Paraclinicos '!B2879&gt;1,1,'Paraclinicos '!B2879&lt;=1,3)</f>
        <v/>
      </c>
      <c r="G2944" t="str" cm="1">
        <f t="array" ref="G2944">_xlfn.IFS('Paraclinicos '!D2879="","",AND('Paraclinicos '!D2879&gt;=250,'Paraclinicos '!D2879&lt;=500),2,'Paraclinicos '!D2879&gt;500,3,'Paraclinicos '!D2879&lt;250,1)</f>
        <v/>
      </c>
      <c r="H2944" s="50" t="str">
        <f t="shared" si="136"/>
        <v/>
      </c>
      <c r="I2944" t="str" cm="1">
        <f t="array" ref="I2944">_xlfn.IFS('Paraclinicos '!Q2879="","",'Paraclinicos '!Q2879&gt;=65,1,'Paraclinicos '!Q2879&lt;65,0)</f>
        <v/>
      </c>
      <c r="J2944" t="str" cm="1">
        <f t="array" ref="J2944">_xlfn.IFS('Paraclinicos '!I2879="","",'Paraclinicos '!I2879&gt;7,1,'Paraclinicos '!I2879&lt;=7,0)</f>
        <v/>
      </c>
      <c r="K2944" t="str" cm="1">
        <f t="array" ref="K2944">_xlfn.IFS('Paraclinicos '!W2879="","",'Paraclinicos '!W2879&lt;=8,1,'Paraclinicos '!W2879&gt;8,0)</f>
        <v/>
      </c>
      <c r="L2944" t="str" cm="1">
        <f t="array" ref="L2944">_xlfn.IFS('Paraclinicos '!S2879="","",'Paraclinicos '!S2879&gt;=30,1,'Paraclinicos '!S2879&lt;30,0)</f>
        <v/>
      </c>
      <c r="M2944" t="str" cm="1">
        <f t="array" ref="M2944">_xlfn.IFS(OR('Paraclinicos '!T2879="",'Paraclinicos '!U2879=""),"",OR('Paraclinicos '!T2879&lt;=90,'Paraclinicos '!U2879&lt;=60),1,OR('Paraclinicos '!T2879&gt;90,'Paraclinicos '!U2879&gt;60),0)</f>
        <v/>
      </c>
      <c r="N2944" s="45" t="str">
        <f t="shared" si="137"/>
        <v/>
      </c>
      <c r="O2944" t="str" cm="1">
        <f t="array" ref="O2944">_xlfn.IFS(OR('Paraclinicos '!M2879="",'Paraclinicos '!N2879="",'Paraclinicos '!N2879=0),"",'Paraclinicos '!M2879/'Paraclinicos '!N2879&lt;100,4,'Paraclinicos '!M2879/'Paraclinicos '!N2879&lt;200,3,'Paraclinicos '!M2879/'Paraclinicos '!N2879&lt;300,2,'Paraclinicos '!M2879/'Paraclinicos '!N2879&lt;400,1,'Paraclinicos '!M2879/'Paraclinicos '!N2879&gt;=400,0)</f>
        <v/>
      </c>
      <c r="P2944" t="str" cm="1">
        <f t="array" ref="P2944">_xlfn.IFS('Paraclinicos '!C2879="","",'Paraclinicos '!C2879&lt;20,4,'Paraclinicos '!C2879&lt;50,3,'Paraclinicos '!C2879&lt;100,2,'Paraclinicos '!C2879&lt;150,1,'Paraclinicos '!C2879&gt;150,0)</f>
        <v/>
      </c>
      <c r="Q2944" t="str" cm="1">
        <f t="array" ref="Q2944">_xlfn.IFS('Paraclinicos '!O2879="","",'Paraclinicos '!O2879&lt;1.2,0,'Paraclinicos '!O2879&lt;2,1,'Paraclinicos '!O2879&lt;3.5,2,'Paraclinicos '!O2879&lt;5,3,'Paraclinicos '!O2879&gt;5,4)</f>
        <v/>
      </c>
      <c r="R2944" t="str" cm="1">
        <f t="array" ref="R2944">_xlfn.IFS('Paraclinicos '!J2879="","",'Paraclinicos '!J2879&lt;1.2,0,'Paraclinicos '!J2879&lt;2,1,'Paraclinicos '!J2879&lt;6,2,'Paraclinicos '!J2879&lt;12,3,'Paraclinicos '!J2879&gt;=12,4)</f>
        <v/>
      </c>
      <c r="S2944" t="str" cm="1">
        <f t="array" ref="S2944">_xlfn.IFS('Paraclinicos '!Y2879="","",'Paraclinicos '!Y2879&lt;70,1,'Paraclinicos '!Y2879&gt;=70,0)</f>
        <v/>
      </c>
      <c r="T2944" t="str" cm="1">
        <f t="array" ref="T2944">_xlfn.IFS('Paraclinicos '!W2879="","",'Paraclinicos '!W2879&lt;6,4,'Paraclinicos '!W2879&lt;10,3,'Paraclinicos '!W2879&lt;13,2,'Paraclinicos '!W2879&lt;15,1,'Paraclinicos '!W2879=15,0)</f>
        <v/>
      </c>
      <c r="U2944" s="54" t="str">
        <f t="shared" si="135"/>
        <v/>
      </c>
      <c r="V2944" t="str" cm="1">
        <f t="array" ref="V2944">_xlfn.IFS('Paraclinicos '!S2879="","",OR('Paraclinicos '!S2879&lt;=8,'Paraclinicos '!S2879&gt;=25),3,'Paraclinicos '!S2879&lt;12,1,'Paraclinicos '!S2879&lt;21,0,'Paraclinicos '!S2879&lt;25,2)</f>
        <v/>
      </c>
      <c r="W2944" t="str">
        <f>IFERROR(IF(INDEX('BD Demog para scores enalazar'!Y$2:'BD Demog para scores enalazar'!Y$3000,MATCH(Formulas!A2944,'BD Demog para scores enalazar'!A$2:'BD Demog para scores enalazar'!A$3000,0))=1,"SI","NO"),"")</f>
        <v/>
      </c>
      <c r="X2944" s="9" t="str">
        <f>IFERROR(IF(INDEX('BD Demog para scores enalazar'!AJ$2:'BD Demog para scores enalazar'!AJ$3000,MATCH(Formulas!A2944,'BD Demog para scores enalazar'!A$2:'BD Demog para scores enalazar'!A$3000,0))=1,"SI","NO"),"")</f>
        <v/>
      </c>
      <c r="Y2944" t="str" cm="1">
        <f t="array" ref="Y2944">IF(AND(W2944="NO",X2944="NO"),_xlfn.IFS('Paraclinicos '!K2879&lt;=91,3,'Paraclinicos '!K2879&lt;94,2,'Paraclinicos '!K2879&lt;96,1,'Paraclinicos '!K2879&gt;=96,0),"")</f>
        <v/>
      </c>
      <c r="Z2944" t="str" cm="1">
        <f t="array" ref="Z2944">IF(OR(W2944="SI",X2944="SI"),_xlfn.IFS(OR(AND('Paraclinicos '!K2880&lt;=83),AND('Paraclinicos '!K2880&gt;=97,AA2944=2)),3,OR(AND('Paraclinicos '!K2880&lt;=86),AND('Paraclinicos '!K2880&gt;=94,AA2944=2)),2,OR(AND('Paraclinicos '!K2880&lt;=88),AND('Paraclinicos '!K2880&gt;=92,AA2944=2)),1,OR(AND('Paraclinicos '!K2880&gt;=88,'Paraclinicos '!K2880&lt;=92),AND('Paraclinicos '!K2880&gt;=93,AA2944=0)),0),"")</f>
        <v/>
      </c>
      <c r="AA2944" t="str" cm="1">
        <f t="array" ref="AA2944">_xlfn.IFS('Paraclinicos '!E2879="","",'Paraclinicos '!E2879="Oxigeno",2,'Paraclinicos '!E2879="Aire",0)</f>
        <v/>
      </c>
    </row>
    <row r="2945" spans="1:27" x14ac:dyDescent="0.25">
      <c r="A2945">
        <f>'Paraclinicos '!A2880</f>
        <v>0</v>
      </c>
      <c r="B2945" s="3">
        <f>'Paraclinicos '!R2880</f>
        <v>0</v>
      </c>
      <c r="C2945" t="str" cm="1">
        <f t="array" ref="C2945">_xlfn.IFS('Paraclinicos '!Q2880="","",'Paraclinicos '!Q2880&gt;60,3,'Paraclinicos '!Q2880&lt;=60,1)</f>
        <v/>
      </c>
      <c r="D2945" t="str">
        <f>IFERROR(IF(INDEX('BD Demog para scores enalazar'!BC$2:BC$3000,MATCH(Formulas!A2945,'BD Demog para scores enalazar'!A$2:A$3000,0))=0,"SI","NO"),"")</f>
        <v/>
      </c>
      <c r="E2945" t="str" cm="1">
        <f t="array" ref="E2945">_xlfn.IFS(D2945="","",D2945="SI",4,D2945="NO",1)</f>
        <v/>
      </c>
      <c r="F2945" t="str" cm="1">
        <f t="array" ref="F2945">_xlfn.IFS('Paraclinicos '!B2880="","",'Paraclinicos '!B2880&gt;1,1,'Paraclinicos '!B2880&lt;=1,3)</f>
        <v/>
      </c>
      <c r="G2945" t="str" cm="1">
        <f t="array" ref="G2945">_xlfn.IFS('Paraclinicos '!D2880="","",AND('Paraclinicos '!D2880&gt;=250,'Paraclinicos '!D2880&lt;=500),2,'Paraclinicos '!D2880&gt;500,3,'Paraclinicos '!D2880&lt;250,1)</f>
        <v/>
      </c>
      <c r="H2945" s="50" t="str">
        <f t="shared" si="136"/>
        <v/>
      </c>
      <c r="I2945" t="str" cm="1">
        <f t="array" ref="I2945">_xlfn.IFS('Paraclinicos '!Q2880="","",'Paraclinicos '!Q2880&gt;=65,1,'Paraclinicos '!Q2880&lt;65,0)</f>
        <v/>
      </c>
      <c r="J2945" t="str" cm="1">
        <f t="array" ref="J2945">_xlfn.IFS('Paraclinicos '!I2880="","",'Paraclinicos '!I2880&gt;7,1,'Paraclinicos '!I2880&lt;=7,0)</f>
        <v/>
      </c>
      <c r="K2945" t="str" cm="1">
        <f t="array" ref="K2945">_xlfn.IFS('Paraclinicos '!W2880="","",'Paraclinicos '!W2880&lt;=8,1,'Paraclinicos '!W2880&gt;8,0)</f>
        <v/>
      </c>
      <c r="L2945" t="str" cm="1">
        <f t="array" ref="L2945">_xlfn.IFS('Paraclinicos '!S2880="","",'Paraclinicos '!S2880&gt;=30,1,'Paraclinicos '!S2880&lt;30,0)</f>
        <v/>
      </c>
      <c r="M2945" t="str" cm="1">
        <f t="array" ref="M2945">_xlfn.IFS(OR('Paraclinicos '!T2880="",'Paraclinicos '!U2880=""),"",OR('Paraclinicos '!T2880&lt;=90,'Paraclinicos '!U2880&lt;=60),1,OR('Paraclinicos '!T2880&gt;90,'Paraclinicos '!U2880&gt;60),0)</f>
        <v/>
      </c>
      <c r="N2945" s="45" t="str">
        <f t="shared" si="137"/>
        <v/>
      </c>
      <c r="O2945" t="str" cm="1">
        <f t="array" ref="O2945">_xlfn.IFS(OR('Paraclinicos '!M2880="",'Paraclinicos '!N2880="",'Paraclinicos '!N2880=0),"",'Paraclinicos '!M2880/'Paraclinicos '!N2880&lt;100,4,'Paraclinicos '!M2880/'Paraclinicos '!N2880&lt;200,3,'Paraclinicos '!M2880/'Paraclinicos '!N2880&lt;300,2,'Paraclinicos '!M2880/'Paraclinicos '!N2880&lt;400,1,'Paraclinicos '!M2880/'Paraclinicos '!N2880&gt;=400,0)</f>
        <v/>
      </c>
      <c r="P2945" t="str" cm="1">
        <f t="array" ref="P2945">_xlfn.IFS('Paraclinicos '!C2880="","",'Paraclinicos '!C2880&lt;20,4,'Paraclinicos '!C2880&lt;50,3,'Paraclinicos '!C2880&lt;100,2,'Paraclinicos '!C2880&lt;150,1,'Paraclinicos '!C2880&gt;150,0)</f>
        <v/>
      </c>
      <c r="Q2945" t="str" cm="1">
        <f t="array" ref="Q2945">_xlfn.IFS('Paraclinicos '!O2880="","",'Paraclinicos '!O2880&lt;1.2,0,'Paraclinicos '!O2880&lt;2,1,'Paraclinicos '!O2880&lt;3.5,2,'Paraclinicos '!O2880&lt;5,3,'Paraclinicos '!O2880&gt;5,4)</f>
        <v/>
      </c>
      <c r="R2945" t="str" cm="1">
        <f t="array" ref="R2945">_xlfn.IFS('Paraclinicos '!J2880="","",'Paraclinicos '!J2880&lt;1.2,0,'Paraclinicos '!J2880&lt;2,1,'Paraclinicos '!J2880&lt;6,2,'Paraclinicos '!J2880&lt;12,3,'Paraclinicos '!J2880&gt;=12,4)</f>
        <v/>
      </c>
      <c r="S2945" t="str" cm="1">
        <f t="array" ref="S2945">_xlfn.IFS('Paraclinicos '!Y2880="","",'Paraclinicos '!Y2880&lt;70,1,'Paraclinicos '!Y2880&gt;=70,0)</f>
        <v/>
      </c>
      <c r="T2945" t="str" cm="1">
        <f t="array" ref="T2945">_xlfn.IFS('Paraclinicos '!W2880="","",'Paraclinicos '!W2880&lt;6,4,'Paraclinicos '!W2880&lt;10,3,'Paraclinicos '!W2880&lt;13,2,'Paraclinicos '!W2880&lt;15,1,'Paraclinicos '!W2880=15,0)</f>
        <v/>
      </c>
      <c r="U2945" s="54" t="str">
        <f t="shared" si="135"/>
        <v/>
      </c>
      <c r="V2945" t="str" cm="1">
        <f t="array" ref="V2945">_xlfn.IFS('Paraclinicos '!S2880="","",OR('Paraclinicos '!S2880&lt;=8,'Paraclinicos '!S2880&gt;=25),3,'Paraclinicos '!S2880&lt;12,1,'Paraclinicos '!S2880&lt;21,0,'Paraclinicos '!S2880&lt;25,2)</f>
        <v/>
      </c>
      <c r="W2945" t="str">
        <f>IFERROR(IF(INDEX('BD Demog para scores enalazar'!Y$2:'BD Demog para scores enalazar'!Y$3000,MATCH(Formulas!A2945,'BD Demog para scores enalazar'!A$2:'BD Demog para scores enalazar'!A$3000,0))=1,"SI","NO"),"")</f>
        <v/>
      </c>
      <c r="X2945" s="9" t="str">
        <f>IFERROR(IF(INDEX('BD Demog para scores enalazar'!AJ$2:'BD Demog para scores enalazar'!AJ$3000,MATCH(Formulas!A2945,'BD Demog para scores enalazar'!A$2:'BD Demog para scores enalazar'!A$3000,0))=1,"SI","NO"),"")</f>
        <v/>
      </c>
      <c r="Y2945" t="str" cm="1">
        <f t="array" ref="Y2945">IF(AND(W2945="NO",X2945="NO"),_xlfn.IFS('Paraclinicos '!K2880&lt;=91,3,'Paraclinicos '!K2880&lt;94,2,'Paraclinicos '!K2880&lt;96,1,'Paraclinicos '!K2880&gt;=96,0),"")</f>
        <v/>
      </c>
      <c r="Z2945" t="str" cm="1">
        <f t="array" ref="Z2945">IF(OR(W2945="SI",X2945="SI"),_xlfn.IFS(OR(AND('Paraclinicos '!K2881&lt;=83),AND('Paraclinicos '!K2881&gt;=97,AA2945=2)),3,OR(AND('Paraclinicos '!K2881&lt;=86),AND('Paraclinicos '!K2881&gt;=94,AA2945=2)),2,OR(AND('Paraclinicos '!K2881&lt;=88),AND('Paraclinicos '!K2881&gt;=92,AA2945=2)),1,OR(AND('Paraclinicos '!K2881&gt;=88,'Paraclinicos '!K2881&lt;=92),AND('Paraclinicos '!K2881&gt;=93,AA2945=0)),0),"")</f>
        <v/>
      </c>
      <c r="AA2945" t="str" cm="1">
        <f t="array" ref="AA2945">_xlfn.IFS('Paraclinicos '!E2880="","",'Paraclinicos '!E2880="Oxigeno",2,'Paraclinicos '!E2880="Aire",0)</f>
        <v/>
      </c>
    </row>
    <row r="2946" spans="1:27" x14ac:dyDescent="0.25">
      <c r="A2946">
        <f>'Paraclinicos '!A2881</f>
        <v>0</v>
      </c>
      <c r="B2946" s="3">
        <f>'Paraclinicos '!R2881</f>
        <v>0</v>
      </c>
      <c r="C2946" t="str" cm="1">
        <f t="array" ref="C2946">_xlfn.IFS('Paraclinicos '!Q2881="","",'Paraclinicos '!Q2881&gt;60,3,'Paraclinicos '!Q2881&lt;=60,1)</f>
        <v/>
      </c>
      <c r="D2946" t="str">
        <f>IFERROR(IF(INDEX('BD Demog para scores enalazar'!BC$2:BC$3000,MATCH(Formulas!A2946,'BD Demog para scores enalazar'!A$2:A$3000,0))=0,"SI","NO"),"")</f>
        <v/>
      </c>
      <c r="E2946" t="str" cm="1">
        <f t="array" ref="E2946">_xlfn.IFS(D2946="","",D2946="SI",4,D2946="NO",1)</f>
        <v/>
      </c>
      <c r="F2946" t="str" cm="1">
        <f t="array" ref="F2946">_xlfn.IFS('Paraclinicos '!B2881="","",'Paraclinicos '!B2881&gt;1,1,'Paraclinicos '!B2881&lt;=1,3)</f>
        <v/>
      </c>
      <c r="G2946" t="str" cm="1">
        <f t="array" ref="G2946">_xlfn.IFS('Paraclinicos '!D2881="","",AND('Paraclinicos '!D2881&gt;=250,'Paraclinicos '!D2881&lt;=500),2,'Paraclinicos '!D2881&gt;500,3,'Paraclinicos '!D2881&lt;250,1)</f>
        <v/>
      </c>
      <c r="H2946" s="50" t="str">
        <f t="shared" si="136"/>
        <v/>
      </c>
      <c r="I2946" t="str" cm="1">
        <f t="array" ref="I2946">_xlfn.IFS('Paraclinicos '!Q2881="","",'Paraclinicos '!Q2881&gt;=65,1,'Paraclinicos '!Q2881&lt;65,0)</f>
        <v/>
      </c>
      <c r="J2946" t="str" cm="1">
        <f t="array" ref="J2946">_xlfn.IFS('Paraclinicos '!I2881="","",'Paraclinicos '!I2881&gt;7,1,'Paraclinicos '!I2881&lt;=7,0)</f>
        <v/>
      </c>
      <c r="K2946" t="str" cm="1">
        <f t="array" ref="K2946">_xlfn.IFS('Paraclinicos '!W2881="","",'Paraclinicos '!W2881&lt;=8,1,'Paraclinicos '!W2881&gt;8,0)</f>
        <v/>
      </c>
      <c r="L2946" t="str" cm="1">
        <f t="array" ref="L2946">_xlfn.IFS('Paraclinicos '!S2881="","",'Paraclinicos '!S2881&gt;=30,1,'Paraclinicos '!S2881&lt;30,0)</f>
        <v/>
      </c>
      <c r="M2946" t="str" cm="1">
        <f t="array" ref="M2946">_xlfn.IFS(OR('Paraclinicos '!T2881="",'Paraclinicos '!U2881=""),"",OR('Paraclinicos '!T2881&lt;=90,'Paraclinicos '!U2881&lt;=60),1,OR('Paraclinicos '!T2881&gt;90,'Paraclinicos '!U2881&gt;60),0)</f>
        <v/>
      </c>
      <c r="N2946" s="45" t="str">
        <f t="shared" si="137"/>
        <v/>
      </c>
      <c r="O2946" t="str" cm="1">
        <f t="array" ref="O2946">_xlfn.IFS(OR('Paraclinicos '!M2881="",'Paraclinicos '!N2881="",'Paraclinicos '!N2881=0),"",'Paraclinicos '!M2881/'Paraclinicos '!N2881&lt;100,4,'Paraclinicos '!M2881/'Paraclinicos '!N2881&lt;200,3,'Paraclinicos '!M2881/'Paraclinicos '!N2881&lt;300,2,'Paraclinicos '!M2881/'Paraclinicos '!N2881&lt;400,1,'Paraclinicos '!M2881/'Paraclinicos '!N2881&gt;=400,0)</f>
        <v/>
      </c>
      <c r="P2946" t="str" cm="1">
        <f t="array" ref="P2946">_xlfn.IFS('Paraclinicos '!C2881="","",'Paraclinicos '!C2881&lt;20,4,'Paraclinicos '!C2881&lt;50,3,'Paraclinicos '!C2881&lt;100,2,'Paraclinicos '!C2881&lt;150,1,'Paraclinicos '!C2881&gt;150,0)</f>
        <v/>
      </c>
      <c r="Q2946" t="str" cm="1">
        <f t="array" ref="Q2946">_xlfn.IFS('Paraclinicos '!O2881="","",'Paraclinicos '!O2881&lt;1.2,0,'Paraclinicos '!O2881&lt;2,1,'Paraclinicos '!O2881&lt;3.5,2,'Paraclinicos '!O2881&lt;5,3,'Paraclinicos '!O2881&gt;5,4)</f>
        <v/>
      </c>
      <c r="R2946" t="str" cm="1">
        <f t="array" ref="R2946">_xlfn.IFS('Paraclinicos '!J2881="","",'Paraclinicos '!J2881&lt;1.2,0,'Paraclinicos '!J2881&lt;2,1,'Paraclinicos '!J2881&lt;6,2,'Paraclinicos '!J2881&lt;12,3,'Paraclinicos '!J2881&gt;=12,4)</f>
        <v/>
      </c>
      <c r="S2946" t="str" cm="1">
        <f t="array" ref="S2946">_xlfn.IFS('Paraclinicos '!Y2881="","",'Paraclinicos '!Y2881&lt;70,1,'Paraclinicos '!Y2881&gt;=70,0)</f>
        <v/>
      </c>
      <c r="T2946" t="str" cm="1">
        <f t="array" ref="T2946">_xlfn.IFS('Paraclinicos '!W2881="","",'Paraclinicos '!W2881&lt;6,4,'Paraclinicos '!W2881&lt;10,3,'Paraclinicos '!W2881&lt;13,2,'Paraclinicos '!W2881&lt;15,1,'Paraclinicos '!W2881=15,0)</f>
        <v/>
      </c>
      <c r="U2946" s="54" t="str">
        <f t="shared" si="135"/>
        <v/>
      </c>
      <c r="V2946" t="str" cm="1">
        <f t="array" ref="V2946">_xlfn.IFS('Paraclinicos '!S2881="","",OR('Paraclinicos '!S2881&lt;=8,'Paraclinicos '!S2881&gt;=25),3,'Paraclinicos '!S2881&lt;12,1,'Paraclinicos '!S2881&lt;21,0,'Paraclinicos '!S2881&lt;25,2)</f>
        <v/>
      </c>
      <c r="W2946" t="str">
        <f>IFERROR(IF(INDEX('BD Demog para scores enalazar'!Y$2:'BD Demog para scores enalazar'!Y$3000,MATCH(Formulas!A2946,'BD Demog para scores enalazar'!A$2:'BD Demog para scores enalazar'!A$3000,0))=1,"SI","NO"),"")</f>
        <v/>
      </c>
      <c r="X2946" s="9" t="str">
        <f>IFERROR(IF(INDEX('BD Demog para scores enalazar'!AJ$2:'BD Demog para scores enalazar'!AJ$3000,MATCH(Formulas!A2946,'BD Demog para scores enalazar'!A$2:'BD Demog para scores enalazar'!A$3000,0))=1,"SI","NO"),"")</f>
        <v/>
      </c>
      <c r="Y2946" t="str" cm="1">
        <f t="array" ref="Y2946">IF(AND(W2946="NO",X2946="NO"),_xlfn.IFS('Paraclinicos '!K2881&lt;=91,3,'Paraclinicos '!K2881&lt;94,2,'Paraclinicos '!K2881&lt;96,1,'Paraclinicos '!K2881&gt;=96,0),"")</f>
        <v/>
      </c>
      <c r="Z2946" t="str" cm="1">
        <f t="array" ref="Z2946">IF(OR(W2946="SI",X2946="SI"),_xlfn.IFS(OR(AND('Paraclinicos '!K2882&lt;=83),AND('Paraclinicos '!K2882&gt;=97,AA2946=2)),3,OR(AND('Paraclinicos '!K2882&lt;=86),AND('Paraclinicos '!K2882&gt;=94,AA2946=2)),2,OR(AND('Paraclinicos '!K2882&lt;=88),AND('Paraclinicos '!K2882&gt;=92,AA2946=2)),1,OR(AND('Paraclinicos '!K2882&gt;=88,'Paraclinicos '!K2882&lt;=92),AND('Paraclinicos '!K2882&gt;=93,AA2946=0)),0),"")</f>
        <v/>
      </c>
      <c r="AA2946" t="str" cm="1">
        <f t="array" ref="AA2946">_xlfn.IFS('Paraclinicos '!E2881="","",'Paraclinicos '!E2881="Oxigeno",2,'Paraclinicos '!E2881="Aire",0)</f>
        <v/>
      </c>
    </row>
    <row r="2947" spans="1:27" x14ac:dyDescent="0.25">
      <c r="A2947">
        <f>'Paraclinicos '!A2882</f>
        <v>0</v>
      </c>
      <c r="B2947" s="3">
        <f>'Paraclinicos '!R2882</f>
        <v>0</v>
      </c>
      <c r="C2947" t="str" cm="1">
        <f t="array" ref="C2947">_xlfn.IFS('Paraclinicos '!Q2882="","",'Paraclinicos '!Q2882&gt;60,3,'Paraclinicos '!Q2882&lt;=60,1)</f>
        <v/>
      </c>
      <c r="D2947" t="str">
        <f>IFERROR(IF(INDEX('BD Demog para scores enalazar'!BC$2:BC$3000,MATCH(Formulas!A2947,'BD Demog para scores enalazar'!A$2:A$3000,0))=0,"SI","NO"),"")</f>
        <v/>
      </c>
      <c r="E2947" t="str" cm="1">
        <f t="array" ref="E2947">_xlfn.IFS(D2947="","",D2947="SI",4,D2947="NO",1)</f>
        <v/>
      </c>
      <c r="F2947" t="str" cm="1">
        <f t="array" ref="F2947">_xlfn.IFS('Paraclinicos '!B2882="","",'Paraclinicos '!B2882&gt;1,1,'Paraclinicos '!B2882&lt;=1,3)</f>
        <v/>
      </c>
      <c r="G2947" t="str" cm="1">
        <f t="array" ref="G2947">_xlfn.IFS('Paraclinicos '!D2882="","",AND('Paraclinicos '!D2882&gt;=250,'Paraclinicos '!D2882&lt;=500),2,'Paraclinicos '!D2882&gt;500,3,'Paraclinicos '!D2882&lt;250,1)</f>
        <v/>
      </c>
      <c r="H2947" s="50" t="str">
        <f t="shared" si="136"/>
        <v/>
      </c>
      <c r="I2947" t="str" cm="1">
        <f t="array" ref="I2947">_xlfn.IFS('Paraclinicos '!Q2882="","",'Paraclinicos '!Q2882&gt;=65,1,'Paraclinicos '!Q2882&lt;65,0)</f>
        <v/>
      </c>
      <c r="J2947" t="str" cm="1">
        <f t="array" ref="J2947">_xlfn.IFS('Paraclinicos '!I2882="","",'Paraclinicos '!I2882&gt;7,1,'Paraclinicos '!I2882&lt;=7,0)</f>
        <v/>
      </c>
      <c r="K2947" t="str" cm="1">
        <f t="array" ref="K2947">_xlfn.IFS('Paraclinicos '!W2882="","",'Paraclinicos '!W2882&lt;=8,1,'Paraclinicos '!W2882&gt;8,0)</f>
        <v/>
      </c>
      <c r="L2947" t="str" cm="1">
        <f t="array" ref="L2947">_xlfn.IFS('Paraclinicos '!S2882="","",'Paraclinicos '!S2882&gt;=30,1,'Paraclinicos '!S2882&lt;30,0)</f>
        <v/>
      </c>
      <c r="M2947" t="str" cm="1">
        <f t="array" ref="M2947">_xlfn.IFS(OR('Paraclinicos '!T2882="",'Paraclinicos '!U2882=""),"",OR('Paraclinicos '!T2882&lt;=90,'Paraclinicos '!U2882&lt;=60),1,OR('Paraclinicos '!T2882&gt;90,'Paraclinicos '!U2882&gt;60),0)</f>
        <v/>
      </c>
      <c r="N2947" s="45" t="str">
        <f t="shared" si="137"/>
        <v/>
      </c>
      <c r="O2947" t="str" cm="1">
        <f t="array" ref="O2947">_xlfn.IFS(OR('Paraclinicos '!M2882="",'Paraclinicos '!N2882="",'Paraclinicos '!N2882=0),"",'Paraclinicos '!M2882/'Paraclinicos '!N2882&lt;100,4,'Paraclinicos '!M2882/'Paraclinicos '!N2882&lt;200,3,'Paraclinicos '!M2882/'Paraclinicos '!N2882&lt;300,2,'Paraclinicos '!M2882/'Paraclinicos '!N2882&lt;400,1,'Paraclinicos '!M2882/'Paraclinicos '!N2882&gt;=400,0)</f>
        <v/>
      </c>
      <c r="P2947" t="str" cm="1">
        <f t="array" ref="P2947">_xlfn.IFS('Paraclinicos '!C2882="","",'Paraclinicos '!C2882&lt;20,4,'Paraclinicos '!C2882&lt;50,3,'Paraclinicos '!C2882&lt;100,2,'Paraclinicos '!C2882&lt;150,1,'Paraclinicos '!C2882&gt;150,0)</f>
        <v/>
      </c>
      <c r="Q2947" t="str" cm="1">
        <f t="array" ref="Q2947">_xlfn.IFS('Paraclinicos '!O2882="","",'Paraclinicos '!O2882&lt;1.2,0,'Paraclinicos '!O2882&lt;2,1,'Paraclinicos '!O2882&lt;3.5,2,'Paraclinicos '!O2882&lt;5,3,'Paraclinicos '!O2882&gt;5,4)</f>
        <v/>
      </c>
      <c r="R2947" t="str" cm="1">
        <f t="array" ref="R2947">_xlfn.IFS('Paraclinicos '!J2882="","",'Paraclinicos '!J2882&lt;1.2,0,'Paraclinicos '!J2882&lt;2,1,'Paraclinicos '!J2882&lt;6,2,'Paraclinicos '!J2882&lt;12,3,'Paraclinicos '!J2882&gt;=12,4)</f>
        <v/>
      </c>
      <c r="S2947" t="str" cm="1">
        <f t="array" ref="S2947">_xlfn.IFS('Paraclinicos '!Y2882="","",'Paraclinicos '!Y2882&lt;70,1,'Paraclinicos '!Y2882&gt;=70,0)</f>
        <v/>
      </c>
      <c r="T2947" t="str" cm="1">
        <f t="array" ref="T2947">_xlfn.IFS('Paraclinicos '!W2882="","",'Paraclinicos '!W2882&lt;6,4,'Paraclinicos '!W2882&lt;10,3,'Paraclinicos '!W2882&lt;13,2,'Paraclinicos '!W2882&lt;15,1,'Paraclinicos '!W2882=15,0)</f>
        <v/>
      </c>
      <c r="U2947" s="54" t="str">
        <f t="shared" ref="U2947:U3010" si="138">IF(AND(O2947="",P2947="",Q2947="",R2947="",S2947="",T2947=""),"",SUM(O2947:T2947))</f>
        <v/>
      </c>
      <c r="V2947" t="str" cm="1">
        <f t="array" ref="V2947">_xlfn.IFS('Paraclinicos '!S2882="","",OR('Paraclinicos '!S2882&lt;=8,'Paraclinicos '!S2882&gt;=25),3,'Paraclinicos '!S2882&lt;12,1,'Paraclinicos '!S2882&lt;21,0,'Paraclinicos '!S2882&lt;25,2)</f>
        <v/>
      </c>
      <c r="W2947" t="str">
        <f>IFERROR(IF(INDEX('BD Demog para scores enalazar'!Y$2:'BD Demog para scores enalazar'!Y$3000,MATCH(Formulas!A2947,'BD Demog para scores enalazar'!A$2:'BD Demog para scores enalazar'!A$3000,0))=1,"SI","NO"),"")</f>
        <v/>
      </c>
      <c r="X2947" s="9" t="str">
        <f>IFERROR(IF(INDEX('BD Demog para scores enalazar'!AJ$2:'BD Demog para scores enalazar'!AJ$3000,MATCH(Formulas!A2947,'BD Demog para scores enalazar'!A$2:'BD Demog para scores enalazar'!A$3000,0))=1,"SI","NO"),"")</f>
        <v/>
      </c>
      <c r="Y2947" t="str" cm="1">
        <f t="array" ref="Y2947">IF(AND(W2947="NO",X2947="NO"),_xlfn.IFS('Paraclinicos '!K2882&lt;=91,3,'Paraclinicos '!K2882&lt;94,2,'Paraclinicos '!K2882&lt;96,1,'Paraclinicos '!K2882&gt;=96,0),"")</f>
        <v/>
      </c>
      <c r="Z2947" t="str" cm="1">
        <f t="array" ref="Z2947">IF(OR(W2947="SI",X2947="SI"),_xlfn.IFS(OR(AND('Paraclinicos '!K2883&lt;=83),AND('Paraclinicos '!K2883&gt;=97,AA2947=2)),3,OR(AND('Paraclinicos '!K2883&lt;=86),AND('Paraclinicos '!K2883&gt;=94,AA2947=2)),2,OR(AND('Paraclinicos '!K2883&lt;=88),AND('Paraclinicos '!K2883&gt;=92,AA2947=2)),1,OR(AND('Paraclinicos '!K2883&gt;=88,'Paraclinicos '!K2883&lt;=92),AND('Paraclinicos '!K2883&gt;=93,AA2947=0)),0),"")</f>
        <v/>
      </c>
      <c r="AA2947" t="str" cm="1">
        <f t="array" ref="AA2947">_xlfn.IFS('Paraclinicos '!E2882="","",'Paraclinicos '!E2882="Oxigeno",2,'Paraclinicos '!E2882="Aire",0)</f>
        <v/>
      </c>
    </row>
    <row r="2948" spans="1:27" x14ac:dyDescent="0.25">
      <c r="A2948">
        <f>'Paraclinicos '!A2883</f>
        <v>0</v>
      </c>
      <c r="B2948" s="3">
        <f>'Paraclinicos '!R2883</f>
        <v>0</v>
      </c>
      <c r="C2948" t="str" cm="1">
        <f t="array" ref="C2948">_xlfn.IFS('Paraclinicos '!Q2883="","",'Paraclinicos '!Q2883&gt;60,3,'Paraclinicos '!Q2883&lt;=60,1)</f>
        <v/>
      </c>
      <c r="D2948" t="str">
        <f>IFERROR(IF(INDEX('BD Demog para scores enalazar'!BC$2:BC$3000,MATCH(Formulas!A2948,'BD Demog para scores enalazar'!A$2:A$3000,0))=0,"SI","NO"),"")</f>
        <v/>
      </c>
      <c r="E2948" t="str" cm="1">
        <f t="array" ref="E2948">_xlfn.IFS(D2948="","",D2948="SI",4,D2948="NO",1)</f>
        <v/>
      </c>
      <c r="F2948" t="str" cm="1">
        <f t="array" ref="F2948">_xlfn.IFS('Paraclinicos '!B2883="","",'Paraclinicos '!B2883&gt;1,1,'Paraclinicos '!B2883&lt;=1,3)</f>
        <v/>
      </c>
      <c r="G2948" t="str" cm="1">
        <f t="array" ref="G2948">_xlfn.IFS('Paraclinicos '!D2883="","",AND('Paraclinicos '!D2883&gt;=250,'Paraclinicos '!D2883&lt;=500),2,'Paraclinicos '!D2883&gt;500,3,'Paraclinicos '!D2883&lt;250,1)</f>
        <v/>
      </c>
      <c r="H2948" s="50" t="str">
        <f t="shared" ref="H2948:H3011" si="139">IF(AND(C2948="",E2948="",F2948="",G2948=""),"",SUM(C2948,E2948:G2948))</f>
        <v/>
      </c>
      <c r="I2948" t="str" cm="1">
        <f t="array" ref="I2948">_xlfn.IFS('Paraclinicos '!Q2883="","",'Paraclinicos '!Q2883&gt;=65,1,'Paraclinicos '!Q2883&lt;65,0)</f>
        <v/>
      </c>
      <c r="J2948" t="str" cm="1">
        <f t="array" ref="J2948">_xlfn.IFS('Paraclinicos '!I2883="","",'Paraclinicos '!I2883&gt;7,1,'Paraclinicos '!I2883&lt;=7,0)</f>
        <v/>
      </c>
      <c r="K2948" t="str" cm="1">
        <f t="array" ref="K2948">_xlfn.IFS('Paraclinicos '!W2883="","",'Paraclinicos '!W2883&lt;=8,1,'Paraclinicos '!W2883&gt;8,0)</f>
        <v/>
      </c>
      <c r="L2948" t="str" cm="1">
        <f t="array" ref="L2948">_xlfn.IFS('Paraclinicos '!S2883="","",'Paraclinicos '!S2883&gt;=30,1,'Paraclinicos '!S2883&lt;30,0)</f>
        <v/>
      </c>
      <c r="M2948" t="str" cm="1">
        <f t="array" ref="M2948">_xlfn.IFS(OR('Paraclinicos '!T2883="",'Paraclinicos '!U2883=""),"",OR('Paraclinicos '!T2883&lt;=90,'Paraclinicos '!U2883&lt;=60),1,OR('Paraclinicos '!T2883&gt;90,'Paraclinicos '!U2883&gt;60),0)</f>
        <v/>
      </c>
      <c r="N2948" s="45" t="str">
        <f t="shared" ref="N2948:N3011" si="140">IF(AND(J2947="",J2948="",K2948="",L2948="",M2948=""),"",SUM(J2947:M2948))</f>
        <v/>
      </c>
      <c r="O2948" t="str" cm="1">
        <f t="array" ref="O2948">_xlfn.IFS(OR('Paraclinicos '!M2883="",'Paraclinicos '!N2883="",'Paraclinicos '!N2883=0),"",'Paraclinicos '!M2883/'Paraclinicos '!N2883&lt;100,4,'Paraclinicos '!M2883/'Paraclinicos '!N2883&lt;200,3,'Paraclinicos '!M2883/'Paraclinicos '!N2883&lt;300,2,'Paraclinicos '!M2883/'Paraclinicos '!N2883&lt;400,1,'Paraclinicos '!M2883/'Paraclinicos '!N2883&gt;=400,0)</f>
        <v/>
      </c>
      <c r="P2948" t="str" cm="1">
        <f t="array" ref="P2948">_xlfn.IFS('Paraclinicos '!C2883="","",'Paraclinicos '!C2883&lt;20,4,'Paraclinicos '!C2883&lt;50,3,'Paraclinicos '!C2883&lt;100,2,'Paraclinicos '!C2883&lt;150,1,'Paraclinicos '!C2883&gt;150,0)</f>
        <v/>
      </c>
      <c r="Q2948" t="str" cm="1">
        <f t="array" ref="Q2948">_xlfn.IFS('Paraclinicos '!O2883="","",'Paraclinicos '!O2883&lt;1.2,0,'Paraclinicos '!O2883&lt;2,1,'Paraclinicos '!O2883&lt;3.5,2,'Paraclinicos '!O2883&lt;5,3,'Paraclinicos '!O2883&gt;5,4)</f>
        <v/>
      </c>
      <c r="R2948" t="str" cm="1">
        <f t="array" ref="R2948">_xlfn.IFS('Paraclinicos '!J2883="","",'Paraclinicos '!J2883&lt;1.2,0,'Paraclinicos '!J2883&lt;2,1,'Paraclinicos '!J2883&lt;6,2,'Paraclinicos '!J2883&lt;12,3,'Paraclinicos '!J2883&gt;=12,4)</f>
        <v/>
      </c>
      <c r="S2948" t="str" cm="1">
        <f t="array" ref="S2948">_xlfn.IFS('Paraclinicos '!Y2883="","",'Paraclinicos '!Y2883&lt;70,1,'Paraclinicos '!Y2883&gt;=70,0)</f>
        <v/>
      </c>
      <c r="T2948" t="str" cm="1">
        <f t="array" ref="T2948">_xlfn.IFS('Paraclinicos '!W2883="","",'Paraclinicos '!W2883&lt;6,4,'Paraclinicos '!W2883&lt;10,3,'Paraclinicos '!W2883&lt;13,2,'Paraclinicos '!W2883&lt;15,1,'Paraclinicos '!W2883=15,0)</f>
        <v/>
      </c>
      <c r="U2948" s="54" t="str">
        <f t="shared" si="138"/>
        <v/>
      </c>
      <c r="V2948" t="str" cm="1">
        <f t="array" ref="V2948">_xlfn.IFS('Paraclinicos '!S2883="","",OR('Paraclinicos '!S2883&lt;=8,'Paraclinicos '!S2883&gt;=25),3,'Paraclinicos '!S2883&lt;12,1,'Paraclinicos '!S2883&lt;21,0,'Paraclinicos '!S2883&lt;25,2)</f>
        <v/>
      </c>
      <c r="W2948" t="str">
        <f>IFERROR(IF(INDEX('BD Demog para scores enalazar'!Y$2:'BD Demog para scores enalazar'!Y$3000,MATCH(Formulas!A2948,'BD Demog para scores enalazar'!A$2:'BD Demog para scores enalazar'!A$3000,0))=1,"SI","NO"),"")</f>
        <v/>
      </c>
      <c r="X2948" s="9" t="str">
        <f>IFERROR(IF(INDEX('BD Demog para scores enalazar'!AJ$2:'BD Demog para scores enalazar'!AJ$3000,MATCH(Formulas!A2948,'BD Demog para scores enalazar'!A$2:'BD Demog para scores enalazar'!A$3000,0))=1,"SI","NO"),"")</f>
        <v/>
      </c>
      <c r="Y2948" t="str" cm="1">
        <f t="array" ref="Y2948">IF(AND(W2948="NO",X2948="NO"),_xlfn.IFS('Paraclinicos '!K2883&lt;=91,3,'Paraclinicos '!K2883&lt;94,2,'Paraclinicos '!K2883&lt;96,1,'Paraclinicos '!K2883&gt;=96,0),"")</f>
        <v/>
      </c>
      <c r="Z2948" t="str" cm="1">
        <f t="array" ref="Z2948">IF(OR(W2948="SI",X2948="SI"),_xlfn.IFS(OR(AND('Paraclinicos '!K2884&lt;=83),AND('Paraclinicos '!K2884&gt;=97,AA2948=2)),3,OR(AND('Paraclinicos '!K2884&lt;=86),AND('Paraclinicos '!K2884&gt;=94,AA2948=2)),2,OR(AND('Paraclinicos '!K2884&lt;=88),AND('Paraclinicos '!K2884&gt;=92,AA2948=2)),1,OR(AND('Paraclinicos '!K2884&gt;=88,'Paraclinicos '!K2884&lt;=92),AND('Paraclinicos '!K2884&gt;=93,AA2948=0)),0),"")</f>
        <v/>
      </c>
      <c r="AA2948" t="str" cm="1">
        <f t="array" ref="AA2948">_xlfn.IFS('Paraclinicos '!E2883="","",'Paraclinicos '!E2883="Oxigeno",2,'Paraclinicos '!E2883="Aire",0)</f>
        <v/>
      </c>
    </row>
    <row r="2949" spans="1:27" x14ac:dyDescent="0.25">
      <c r="A2949">
        <f>'Paraclinicos '!A2884</f>
        <v>0</v>
      </c>
      <c r="B2949" s="3">
        <f>'Paraclinicos '!R2884</f>
        <v>0</v>
      </c>
      <c r="C2949" t="str" cm="1">
        <f t="array" ref="C2949">_xlfn.IFS('Paraclinicos '!Q2884="","",'Paraclinicos '!Q2884&gt;60,3,'Paraclinicos '!Q2884&lt;=60,1)</f>
        <v/>
      </c>
      <c r="D2949" t="str">
        <f>IFERROR(IF(INDEX('BD Demog para scores enalazar'!BC$2:BC$3000,MATCH(Formulas!A2949,'BD Demog para scores enalazar'!A$2:A$3000,0))=0,"SI","NO"),"")</f>
        <v/>
      </c>
      <c r="E2949" t="str" cm="1">
        <f t="array" ref="E2949">_xlfn.IFS(D2949="","",D2949="SI",4,D2949="NO",1)</f>
        <v/>
      </c>
      <c r="F2949" t="str" cm="1">
        <f t="array" ref="F2949">_xlfn.IFS('Paraclinicos '!B2884="","",'Paraclinicos '!B2884&gt;1,1,'Paraclinicos '!B2884&lt;=1,3)</f>
        <v/>
      </c>
      <c r="G2949" t="str" cm="1">
        <f t="array" ref="G2949">_xlfn.IFS('Paraclinicos '!D2884="","",AND('Paraclinicos '!D2884&gt;=250,'Paraclinicos '!D2884&lt;=500),2,'Paraclinicos '!D2884&gt;500,3,'Paraclinicos '!D2884&lt;250,1)</f>
        <v/>
      </c>
      <c r="H2949" s="50" t="str">
        <f t="shared" si="139"/>
        <v/>
      </c>
      <c r="I2949" t="str" cm="1">
        <f t="array" ref="I2949">_xlfn.IFS('Paraclinicos '!Q2884="","",'Paraclinicos '!Q2884&gt;=65,1,'Paraclinicos '!Q2884&lt;65,0)</f>
        <v/>
      </c>
      <c r="J2949" t="str" cm="1">
        <f t="array" ref="J2949">_xlfn.IFS('Paraclinicos '!I2884="","",'Paraclinicos '!I2884&gt;7,1,'Paraclinicos '!I2884&lt;=7,0)</f>
        <v/>
      </c>
      <c r="K2949" t="str" cm="1">
        <f t="array" ref="K2949">_xlfn.IFS('Paraclinicos '!W2884="","",'Paraclinicos '!W2884&lt;=8,1,'Paraclinicos '!W2884&gt;8,0)</f>
        <v/>
      </c>
      <c r="L2949" t="str" cm="1">
        <f t="array" ref="L2949">_xlfn.IFS('Paraclinicos '!S2884="","",'Paraclinicos '!S2884&gt;=30,1,'Paraclinicos '!S2884&lt;30,0)</f>
        <v/>
      </c>
      <c r="M2949" t="str" cm="1">
        <f t="array" ref="M2949">_xlfn.IFS(OR('Paraclinicos '!T2884="",'Paraclinicos '!U2884=""),"",OR('Paraclinicos '!T2884&lt;=90,'Paraclinicos '!U2884&lt;=60),1,OR('Paraclinicos '!T2884&gt;90,'Paraclinicos '!U2884&gt;60),0)</f>
        <v/>
      </c>
      <c r="N2949" s="45" t="str">
        <f t="shared" si="140"/>
        <v/>
      </c>
      <c r="O2949" t="str" cm="1">
        <f t="array" ref="O2949">_xlfn.IFS(OR('Paraclinicos '!M2884="",'Paraclinicos '!N2884="",'Paraclinicos '!N2884=0),"",'Paraclinicos '!M2884/'Paraclinicos '!N2884&lt;100,4,'Paraclinicos '!M2884/'Paraclinicos '!N2884&lt;200,3,'Paraclinicos '!M2884/'Paraclinicos '!N2884&lt;300,2,'Paraclinicos '!M2884/'Paraclinicos '!N2884&lt;400,1,'Paraclinicos '!M2884/'Paraclinicos '!N2884&gt;=400,0)</f>
        <v/>
      </c>
      <c r="P2949" t="str" cm="1">
        <f t="array" ref="P2949">_xlfn.IFS('Paraclinicos '!C2884="","",'Paraclinicos '!C2884&lt;20,4,'Paraclinicos '!C2884&lt;50,3,'Paraclinicos '!C2884&lt;100,2,'Paraclinicos '!C2884&lt;150,1,'Paraclinicos '!C2884&gt;150,0)</f>
        <v/>
      </c>
      <c r="Q2949" t="str" cm="1">
        <f t="array" ref="Q2949">_xlfn.IFS('Paraclinicos '!O2884="","",'Paraclinicos '!O2884&lt;1.2,0,'Paraclinicos '!O2884&lt;2,1,'Paraclinicos '!O2884&lt;3.5,2,'Paraclinicos '!O2884&lt;5,3,'Paraclinicos '!O2884&gt;5,4)</f>
        <v/>
      </c>
      <c r="R2949" t="str" cm="1">
        <f t="array" ref="R2949">_xlfn.IFS('Paraclinicos '!J2884="","",'Paraclinicos '!J2884&lt;1.2,0,'Paraclinicos '!J2884&lt;2,1,'Paraclinicos '!J2884&lt;6,2,'Paraclinicos '!J2884&lt;12,3,'Paraclinicos '!J2884&gt;=12,4)</f>
        <v/>
      </c>
      <c r="S2949" t="str" cm="1">
        <f t="array" ref="S2949">_xlfn.IFS('Paraclinicos '!Y2884="","",'Paraclinicos '!Y2884&lt;70,1,'Paraclinicos '!Y2884&gt;=70,0)</f>
        <v/>
      </c>
      <c r="T2949" t="str" cm="1">
        <f t="array" ref="T2949">_xlfn.IFS('Paraclinicos '!W2884="","",'Paraclinicos '!W2884&lt;6,4,'Paraclinicos '!W2884&lt;10,3,'Paraclinicos '!W2884&lt;13,2,'Paraclinicos '!W2884&lt;15,1,'Paraclinicos '!W2884=15,0)</f>
        <v/>
      </c>
      <c r="U2949" s="54" t="str">
        <f t="shared" si="138"/>
        <v/>
      </c>
      <c r="V2949" t="str" cm="1">
        <f t="array" ref="V2949">_xlfn.IFS('Paraclinicos '!S2884="","",OR('Paraclinicos '!S2884&lt;=8,'Paraclinicos '!S2884&gt;=25),3,'Paraclinicos '!S2884&lt;12,1,'Paraclinicos '!S2884&lt;21,0,'Paraclinicos '!S2884&lt;25,2)</f>
        <v/>
      </c>
      <c r="W2949" t="str">
        <f>IFERROR(IF(INDEX('BD Demog para scores enalazar'!Y$2:'BD Demog para scores enalazar'!Y$3000,MATCH(Formulas!A2949,'BD Demog para scores enalazar'!A$2:'BD Demog para scores enalazar'!A$3000,0))=1,"SI","NO"),"")</f>
        <v/>
      </c>
      <c r="X2949" s="9" t="str">
        <f>IFERROR(IF(INDEX('BD Demog para scores enalazar'!AJ$2:'BD Demog para scores enalazar'!AJ$3000,MATCH(Formulas!A2949,'BD Demog para scores enalazar'!A$2:'BD Demog para scores enalazar'!A$3000,0))=1,"SI","NO"),"")</f>
        <v/>
      </c>
      <c r="Y2949" t="str" cm="1">
        <f t="array" ref="Y2949">IF(AND(W2949="NO",X2949="NO"),_xlfn.IFS('Paraclinicos '!K2884&lt;=91,3,'Paraclinicos '!K2884&lt;94,2,'Paraclinicos '!K2884&lt;96,1,'Paraclinicos '!K2884&gt;=96,0),"")</f>
        <v/>
      </c>
      <c r="Z2949" t="str" cm="1">
        <f t="array" ref="Z2949">IF(OR(W2949="SI",X2949="SI"),_xlfn.IFS(OR(AND('Paraclinicos '!K2885&lt;=83),AND('Paraclinicos '!K2885&gt;=97,AA2949=2)),3,OR(AND('Paraclinicos '!K2885&lt;=86),AND('Paraclinicos '!K2885&gt;=94,AA2949=2)),2,OR(AND('Paraclinicos '!K2885&lt;=88),AND('Paraclinicos '!K2885&gt;=92,AA2949=2)),1,OR(AND('Paraclinicos '!K2885&gt;=88,'Paraclinicos '!K2885&lt;=92),AND('Paraclinicos '!K2885&gt;=93,AA2949=0)),0),"")</f>
        <v/>
      </c>
      <c r="AA2949" t="str" cm="1">
        <f t="array" ref="AA2949">_xlfn.IFS('Paraclinicos '!E2884="","",'Paraclinicos '!E2884="Oxigeno",2,'Paraclinicos '!E2884="Aire",0)</f>
        <v/>
      </c>
    </row>
    <row r="2950" spans="1:27" x14ac:dyDescent="0.25">
      <c r="A2950">
        <f>'Paraclinicos '!A2885</f>
        <v>0</v>
      </c>
      <c r="B2950" s="3">
        <f>'Paraclinicos '!R2885</f>
        <v>0</v>
      </c>
      <c r="C2950" t="str" cm="1">
        <f t="array" ref="C2950">_xlfn.IFS('Paraclinicos '!Q2885="","",'Paraclinicos '!Q2885&gt;60,3,'Paraclinicos '!Q2885&lt;=60,1)</f>
        <v/>
      </c>
      <c r="D2950" t="str">
        <f>IFERROR(IF(INDEX('BD Demog para scores enalazar'!BC$2:BC$3000,MATCH(Formulas!A2950,'BD Demog para scores enalazar'!A$2:A$3000,0))=0,"SI","NO"),"")</f>
        <v/>
      </c>
      <c r="E2950" t="str" cm="1">
        <f t="array" ref="E2950">_xlfn.IFS(D2950="","",D2950="SI",4,D2950="NO",1)</f>
        <v/>
      </c>
      <c r="F2950" t="str" cm="1">
        <f t="array" ref="F2950">_xlfn.IFS('Paraclinicos '!B2885="","",'Paraclinicos '!B2885&gt;1,1,'Paraclinicos '!B2885&lt;=1,3)</f>
        <v/>
      </c>
      <c r="G2950" t="str" cm="1">
        <f t="array" ref="G2950">_xlfn.IFS('Paraclinicos '!D2885="","",AND('Paraclinicos '!D2885&gt;=250,'Paraclinicos '!D2885&lt;=500),2,'Paraclinicos '!D2885&gt;500,3,'Paraclinicos '!D2885&lt;250,1)</f>
        <v/>
      </c>
      <c r="H2950" s="50" t="str">
        <f t="shared" si="139"/>
        <v/>
      </c>
      <c r="I2950" t="str" cm="1">
        <f t="array" ref="I2950">_xlfn.IFS('Paraclinicos '!Q2885="","",'Paraclinicos '!Q2885&gt;=65,1,'Paraclinicos '!Q2885&lt;65,0)</f>
        <v/>
      </c>
      <c r="J2950" t="str" cm="1">
        <f t="array" ref="J2950">_xlfn.IFS('Paraclinicos '!I2885="","",'Paraclinicos '!I2885&gt;7,1,'Paraclinicos '!I2885&lt;=7,0)</f>
        <v/>
      </c>
      <c r="K2950" t="str" cm="1">
        <f t="array" ref="K2950">_xlfn.IFS('Paraclinicos '!W2885="","",'Paraclinicos '!W2885&lt;=8,1,'Paraclinicos '!W2885&gt;8,0)</f>
        <v/>
      </c>
      <c r="L2950" t="str" cm="1">
        <f t="array" ref="L2950">_xlfn.IFS('Paraclinicos '!S2885="","",'Paraclinicos '!S2885&gt;=30,1,'Paraclinicos '!S2885&lt;30,0)</f>
        <v/>
      </c>
      <c r="M2950" t="str" cm="1">
        <f t="array" ref="M2950">_xlfn.IFS(OR('Paraclinicos '!T2885="",'Paraclinicos '!U2885=""),"",OR('Paraclinicos '!T2885&lt;=90,'Paraclinicos '!U2885&lt;=60),1,OR('Paraclinicos '!T2885&gt;90,'Paraclinicos '!U2885&gt;60),0)</f>
        <v/>
      </c>
      <c r="N2950" s="45" t="str">
        <f t="shared" si="140"/>
        <v/>
      </c>
      <c r="O2950" t="str" cm="1">
        <f t="array" ref="O2950">_xlfn.IFS(OR('Paraclinicos '!M2885="",'Paraclinicos '!N2885="",'Paraclinicos '!N2885=0),"",'Paraclinicos '!M2885/'Paraclinicos '!N2885&lt;100,4,'Paraclinicos '!M2885/'Paraclinicos '!N2885&lt;200,3,'Paraclinicos '!M2885/'Paraclinicos '!N2885&lt;300,2,'Paraclinicos '!M2885/'Paraclinicos '!N2885&lt;400,1,'Paraclinicos '!M2885/'Paraclinicos '!N2885&gt;=400,0)</f>
        <v/>
      </c>
      <c r="P2950" t="str" cm="1">
        <f t="array" ref="P2950">_xlfn.IFS('Paraclinicos '!C2885="","",'Paraclinicos '!C2885&lt;20,4,'Paraclinicos '!C2885&lt;50,3,'Paraclinicos '!C2885&lt;100,2,'Paraclinicos '!C2885&lt;150,1,'Paraclinicos '!C2885&gt;150,0)</f>
        <v/>
      </c>
      <c r="Q2950" t="str" cm="1">
        <f t="array" ref="Q2950">_xlfn.IFS('Paraclinicos '!O2885="","",'Paraclinicos '!O2885&lt;1.2,0,'Paraclinicos '!O2885&lt;2,1,'Paraclinicos '!O2885&lt;3.5,2,'Paraclinicos '!O2885&lt;5,3,'Paraclinicos '!O2885&gt;5,4)</f>
        <v/>
      </c>
      <c r="R2950" t="str" cm="1">
        <f t="array" ref="R2950">_xlfn.IFS('Paraclinicos '!J2885="","",'Paraclinicos '!J2885&lt;1.2,0,'Paraclinicos '!J2885&lt;2,1,'Paraclinicos '!J2885&lt;6,2,'Paraclinicos '!J2885&lt;12,3,'Paraclinicos '!J2885&gt;=12,4)</f>
        <v/>
      </c>
      <c r="S2950" t="str" cm="1">
        <f t="array" ref="S2950">_xlfn.IFS('Paraclinicos '!Y2885="","",'Paraclinicos '!Y2885&lt;70,1,'Paraclinicos '!Y2885&gt;=70,0)</f>
        <v/>
      </c>
      <c r="T2950" t="str" cm="1">
        <f t="array" ref="T2950">_xlfn.IFS('Paraclinicos '!W2885="","",'Paraclinicos '!W2885&lt;6,4,'Paraclinicos '!W2885&lt;10,3,'Paraclinicos '!W2885&lt;13,2,'Paraclinicos '!W2885&lt;15,1,'Paraclinicos '!W2885=15,0)</f>
        <v/>
      </c>
      <c r="U2950" s="54" t="str">
        <f t="shared" si="138"/>
        <v/>
      </c>
      <c r="V2950" t="str" cm="1">
        <f t="array" ref="V2950">_xlfn.IFS('Paraclinicos '!S2885="","",OR('Paraclinicos '!S2885&lt;=8,'Paraclinicos '!S2885&gt;=25),3,'Paraclinicos '!S2885&lt;12,1,'Paraclinicos '!S2885&lt;21,0,'Paraclinicos '!S2885&lt;25,2)</f>
        <v/>
      </c>
      <c r="W2950" t="str">
        <f>IFERROR(IF(INDEX('BD Demog para scores enalazar'!Y$2:'BD Demog para scores enalazar'!Y$3000,MATCH(Formulas!A2950,'BD Demog para scores enalazar'!A$2:'BD Demog para scores enalazar'!A$3000,0))=1,"SI","NO"),"")</f>
        <v/>
      </c>
      <c r="X2950" s="9" t="str">
        <f>IFERROR(IF(INDEX('BD Demog para scores enalazar'!AJ$2:'BD Demog para scores enalazar'!AJ$3000,MATCH(Formulas!A2950,'BD Demog para scores enalazar'!A$2:'BD Demog para scores enalazar'!A$3000,0))=1,"SI","NO"),"")</f>
        <v/>
      </c>
      <c r="Y2950" t="str" cm="1">
        <f t="array" ref="Y2950">IF(AND(W2950="NO",X2950="NO"),_xlfn.IFS('Paraclinicos '!K2885&lt;=91,3,'Paraclinicos '!K2885&lt;94,2,'Paraclinicos '!K2885&lt;96,1,'Paraclinicos '!K2885&gt;=96,0),"")</f>
        <v/>
      </c>
      <c r="Z2950" t="str" cm="1">
        <f t="array" ref="Z2950">IF(OR(W2950="SI",X2950="SI"),_xlfn.IFS(OR(AND('Paraclinicos '!K2886&lt;=83),AND('Paraclinicos '!K2886&gt;=97,AA2950=2)),3,OR(AND('Paraclinicos '!K2886&lt;=86),AND('Paraclinicos '!K2886&gt;=94,AA2950=2)),2,OR(AND('Paraclinicos '!K2886&lt;=88),AND('Paraclinicos '!K2886&gt;=92,AA2950=2)),1,OR(AND('Paraclinicos '!K2886&gt;=88,'Paraclinicos '!K2886&lt;=92),AND('Paraclinicos '!K2886&gt;=93,AA2950=0)),0),"")</f>
        <v/>
      </c>
      <c r="AA2950" t="str" cm="1">
        <f t="array" ref="AA2950">_xlfn.IFS('Paraclinicos '!E2885="","",'Paraclinicos '!E2885="Oxigeno",2,'Paraclinicos '!E2885="Aire",0)</f>
        <v/>
      </c>
    </row>
    <row r="2951" spans="1:27" x14ac:dyDescent="0.25">
      <c r="A2951">
        <f>'Paraclinicos '!A2886</f>
        <v>0</v>
      </c>
      <c r="B2951" s="3">
        <f>'Paraclinicos '!R2886</f>
        <v>0</v>
      </c>
      <c r="C2951" t="str" cm="1">
        <f t="array" ref="C2951">_xlfn.IFS('Paraclinicos '!Q2886="","",'Paraclinicos '!Q2886&gt;60,3,'Paraclinicos '!Q2886&lt;=60,1)</f>
        <v/>
      </c>
      <c r="D2951" t="str">
        <f>IFERROR(IF(INDEX('BD Demog para scores enalazar'!BC$2:BC$3000,MATCH(Formulas!A2951,'BD Demog para scores enalazar'!A$2:A$3000,0))=0,"SI","NO"),"")</f>
        <v/>
      </c>
      <c r="E2951" t="str" cm="1">
        <f t="array" ref="E2951">_xlfn.IFS(D2951="","",D2951="SI",4,D2951="NO",1)</f>
        <v/>
      </c>
      <c r="F2951" t="str" cm="1">
        <f t="array" ref="F2951">_xlfn.IFS('Paraclinicos '!B2886="","",'Paraclinicos '!B2886&gt;1,1,'Paraclinicos '!B2886&lt;=1,3)</f>
        <v/>
      </c>
      <c r="G2951" t="str" cm="1">
        <f t="array" ref="G2951">_xlfn.IFS('Paraclinicos '!D2886="","",AND('Paraclinicos '!D2886&gt;=250,'Paraclinicos '!D2886&lt;=500),2,'Paraclinicos '!D2886&gt;500,3,'Paraclinicos '!D2886&lt;250,1)</f>
        <v/>
      </c>
      <c r="H2951" s="50" t="str">
        <f t="shared" si="139"/>
        <v/>
      </c>
      <c r="I2951" t="str" cm="1">
        <f t="array" ref="I2951">_xlfn.IFS('Paraclinicos '!Q2886="","",'Paraclinicos '!Q2886&gt;=65,1,'Paraclinicos '!Q2886&lt;65,0)</f>
        <v/>
      </c>
      <c r="J2951" t="str" cm="1">
        <f t="array" ref="J2951">_xlfn.IFS('Paraclinicos '!I2886="","",'Paraclinicos '!I2886&gt;7,1,'Paraclinicos '!I2886&lt;=7,0)</f>
        <v/>
      </c>
      <c r="K2951" t="str" cm="1">
        <f t="array" ref="K2951">_xlfn.IFS('Paraclinicos '!W2886="","",'Paraclinicos '!W2886&lt;=8,1,'Paraclinicos '!W2886&gt;8,0)</f>
        <v/>
      </c>
      <c r="L2951" t="str" cm="1">
        <f t="array" ref="L2951">_xlfn.IFS('Paraclinicos '!S2886="","",'Paraclinicos '!S2886&gt;=30,1,'Paraclinicos '!S2886&lt;30,0)</f>
        <v/>
      </c>
      <c r="M2951" t="str" cm="1">
        <f t="array" ref="M2951">_xlfn.IFS(OR('Paraclinicos '!T2886="",'Paraclinicos '!U2886=""),"",OR('Paraclinicos '!T2886&lt;=90,'Paraclinicos '!U2886&lt;=60),1,OR('Paraclinicos '!T2886&gt;90,'Paraclinicos '!U2886&gt;60),0)</f>
        <v/>
      </c>
      <c r="N2951" s="45" t="str">
        <f t="shared" si="140"/>
        <v/>
      </c>
      <c r="O2951" t="str" cm="1">
        <f t="array" ref="O2951">_xlfn.IFS(OR('Paraclinicos '!M2886="",'Paraclinicos '!N2886="",'Paraclinicos '!N2886=0),"",'Paraclinicos '!M2886/'Paraclinicos '!N2886&lt;100,4,'Paraclinicos '!M2886/'Paraclinicos '!N2886&lt;200,3,'Paraclinicos '!M2886/'Paraclinicos '!N2886&lt;300,2,'Paraclinicos '!M2886/'Paraclinicos '!N2886&lt;400,1,'Paraclinicos '!M2886/'Paraclinicos '!N2886&gt;=400,0)</f>
        <v/>
      </c>
      <c r="P2951" t="str" cm="1">
        <f t="array" ref="P2951">_xlfn.IFS('Paraclinicos '!C2886="","",'Paraclinicos '!C2886&lt;20,4,'Paraclinicos '!C2886&lt;50,3,'Paraclinicos '!C2886&lt;100,2,'Paraclinicos '!C2886&lt;150,1,'Paraclinicos '!C2886&gt;150,0)</f>
        <v/>
      </c>
      <c r="Q2951" t="str" cm="1">
        <f t="array" ref="Q2951">_xlfn.IFS('Paraclinicos '!O2886="","",'Paraclinicos '!O2886&lt;1.2,0,'Paraclinicos '!O2886&lt;2,1,'Paraclinicos '!O2886&lt;3.5,2,'Paraclinicos '!O2886&lt;5,3,'Paraclinicos '!O2886&gt;5,4)</f>
        <v/>
      </c>
      <c r="R2951" t="str" cm="1">
        <f t="array" ref="R2951">_xlfn.IFS('Paraclinicos '!J2886="","",'Paraclinicos '!J2886&lt;1.2,0,'Paraclinicos '!J2886&lt;2,1,'Paraclinicos '!J2886&lt;6,2,'Paraclinicos '!J2886&lt;12,3,'Paraclinicos '!J2886&gt;=12,4)</f>
        <v/>
      </c>
      <c r="S2951" t="str" cm="1">
        <f t="array" ref="S2951">_xlfn.IFS('Paraclinicos '!Y2886="","",'Paraclinicos '!Y2886&lt;70,1,'Paraclinicos '!Y2886&gt;=70,0)</f>
        <v/>
      </c>
      <c r="T2951" t="str" cm="1">
        <f t="array" ref="T2951">_xlfn.IFS('Paraclinicos '!W2886="","",'Paraclinicos '!W2886&lt;6,4,'Paraclinicos '!W2886&lt;10,3,'Paraclinicos '!W2886&lt;13,2,'Paraclinicos '!W2886&lt;15,1,'Paraclinicos '!W2886=15,0)</f>
        <v/>
      </c>
      <c r="U2951" s="54" t="str">
        <f t="shared" si="138"/>
        <v/>
      </c>
      <c r="V2951" t="str" cm="1">
        <f t="array" ref="V2951">_xlfn.IFS('Paraclinicos '!S2886="","",OR('Paraclinicos '!S2886&lt;=8,'Paraclinicos '!S2886&gt;=25),3,'Paraclinicos '!S2886&lt;12,1,'Paraclinicos '!S2886&lt;21,0,'Paraclinicos '!S2886&lt;25,2)</f>
        <v/>
      </c>
      <c r="W2951" t="str">
        <f>IFERROR(IF(INDEX('BD Demog para scores enalazar'!Y$2:'BD Demog para scores enalazar'!Y$3000,MATCH(Formulas!A2951,'BD Demog para scores enalazar'!A$2:'BD Demog para scores enalazar'!A$3000,0))=1,"SI","NO"),"")</f>
        <v/>
      </c>
      <c r="X2951" s="9" t="str">
        <f>IFERROR(IF(INDEX('BD Demog para scores enalazar'!AJ$2:'BD Demog para scores enalazar'!AJ$3000,MATCH(Formulas!A2951,'BD Demog para scores enalazar'!A$2:'BD Demog para scores enalazar'!A$3000,0))=1,"SI","NO"),"")</f>
        <v/>
      </c>
      <c r="Y2951" t="str" cm="1">
        <f t="array" ref="Y2951">IF(AND(W2951="NO",X2951="NO"),_xlfn.IFS('Paraclinicos '!K2886&lt;=91,3,'Paraclinicos '!K2886&lt;94,2,'Paraclinicos '!K2886&lt;96,1,'Paraclinicos '!K2886&gt;=96,0),"")</f>
        <v/>
      </c>
      <c r="Z2951" t="str" cm="1">
        <f t="array" ref="Z2951">IF(OR(W2951="SI",X2951="SI"),_xlfn.IFS(OR(AND('Paraclinicos '!K2887&lt;=83),AND('Paraclinicos '!K2887&gt;=97,AA2951=2)),3,OR(AND('Paraclinicos '!K2887&lt;=86),AND('Paraclinicos '!K2887&gt;=94,AA2951=2)),2,OR(AND('Paraclinicos '!K2887&lt;=88),AND('Paraclinicos '!K2887&gt;=92,AA2951=2)),1,OR(AND('Paraclinicos '!K2887&gt;=88,'Paraclinicos '!K2887&lt;=92),AND('Paraclinicos '!K2887&gt;=93,AA2951=0)),0),"")</f>
        <v/>
      </c>
      <c r="AA2951" t="str" cm="1">
        <f t="array" ref="AA2951">_xlfn.IFS('Paraclinicos '!E2886="","",'Paraclinicos '!E2886="Oxigeno",2,'Paraclinicos '!E2886="Aire",0)</f>
        <v/>
      </c>
    </row>
    <row r="2952" spans="1:27" x14ac:dyDescent="0.25">
      <c r="A2952">
        <f>'Paraclinicos '!A2887</f>
        <v>0</v>
      </c>
      <c r="B2952" s="3">
        <f>'Paraclinicos '!R2887</f>
        <v>0</v>
      </c>
      <c r="C2952" t="str" cm="1">
        <f t="array" ref="C2952">_xlfn.IFS('Paraclinicos '!Q2887="","",'Paraclinicos '!Q2887&gt;60,3,'Paraclinicos '!Q2887&lt;=60,1)</f>
        <v/>
      </c>
      <c r="D2952" t="str">
        <f>IFERROR(IF(INDEX('BD Demog para scores enalazar'!BC$2:BC$3000,MATCH(Formulas!A2952,'BD Demog para scores enalazar'!A$2:A$3000,0))=0,"SI","NO"),"")</f>
        <v/>
      </c>
      <c r="E2952" t="str" cm="1">
        <f t="array" ref="E2952">_xlfn.IFS(D2952="","",D2952="SI",4,D2952="NO",1)</f>
        <v/>
      </c>
      <c r="F2952" t="str" cm="1">
        <f t="array" ref="F2952">_xlfn.IFS('Paraclinicos '!B2887="","",'Paraclinicos '!B2887&gt;1,1,'Paraclinicos '!B2887&lt;=1,3)</f>
        <v/>
      </c>
      <c r="G2952" t="str" cm="1">
        <f t="array" ref="G2952">_xlfn.IFS('Paraclinicos '!D2887="","",AND('Paraclinicos '!D2887&gt;=250,'Paraclinicos '!D2887&lt;=500),2,'Paraclinicos '!D2887&gt;500,3,'Paraclinicos '!D2887&lt;250,1)</f>
        <v/>
      </c>
      <c r="H2952" s="50" t="str">
        <f t="shared" si="139"/>
        <v/>
      </c>
      <c r="I2952" t="str" cm="1">
        <f t="array" ref="I2952">_xlfn.IFS('Paraclinicos '!Q2887="","",'Paraclinicos '!Q2887&gt;=65,1,'Paraclinicos '!Q2887&lt;65,0)</f>
        <v/>
      </c>
      <c r="J2952" t="str" cm="1">
        <f t="array" ref="J2952">_xlfn.IFS('Paraclinicos '!I2887="","",'Paraclinicos '!I2887&gt;7,1,'Paraclinicos '!I2887&lt;=7,0)</f>
        <v/>
      </c>
      <c r="K2952" t="str" cm="1">
        <f t="array" ref="K2952">_xlfn.IFS('Paraclinicos '!W2887="","",'Paraclinicos '!W2887&lt;=8,1,'Paraclinicos '!W2887&gt;8,0)</f>
        <v/>
      </c>
      <c r="L2952" t="str" cm="1">
        <f t="array" ref="L2952">_xlfn.IFS('Paraclinicos '!S2887="","",'Paraclinicos '!S2887&gt;=30,1,'Paraclinicos '!S2887&lt;30,0)</f>
        <v/>
      </c>
      <c r="M2952" t="str" cm="1">
        <f t="array" ref="M2952">_xlfn.IFS(OR('Paraclinicos '!T2887="",'Paraclinicos '!U2887=""),"",OR('Paraclinicos '!T2887&lt;=90,'Paraclinicos '!U2887&lt;=60),1,OR('Paraclinicos '!T2887&gt;90,'Paraclinicos '!U2887&gt;60),0)</f>
        <v/>
      </c>
      <c r="N2952" s="45" t="str">
        <f t="shared" si="140"/>
        <v/>
      </c>
      <c r="O2952" t="str" cm="1">
        <f t="array" ref="O2952">_xlfn.IFS(OR('Paraclinicos '!M2887="",'Paraclinicos '!N2887="",'Paraclinicos '!N2887=0),"",'Paraclinicos '!M2887/'Paraclinicos '!N2887&lt;100,4,'Paraclinicos '!M2887/'Paraclinicos '!N2887&lt;200,3,'Paraclinicos '!M2887/'Paraclinicos '!N2887&lt;300,2,'Paraclinicos '!M2887/'Paraclinicos '!N2887&lt;400,1,'Paraclinicos '!M2887/'Paraclinicos '!N2887&gt;=400,0)</f>
        <v/>
      </c>
      <c r="P2952" t="str" cm="1">
        <f t="array" ref="P2952">_xlfn.IFS('Paraclinicos '!C2887="","",'Paraclinicos '!C2887&lt;20,4,'Paraclinicos '!C2887&lt;50,3,'Paraclinicos '!C2887&lt;100,2,'Paraclinicos '!C2887&lt;150,1,'Paraclinicos '!C2887&gt;150,0)</f>
        <v/>
      </c>
      <c r="Q2952" t="str" cm="1">
        <f t="array" ref="Q2952">_xlfn.IFS('Paraclinicos '!O2887="","",'Paraclinicos '!O2887&lt;1.2,0,'Paraclinicos '!O2887&lt;2,1,'Paraclinicos '!O2887&lt;3.5,2,'Paraclinicos '!O2887&lt;5,3,'Paraclinicos '!O2887&gt;5,4)</f>
        <v/>
      </c>
      <c r="R2952" t="str" cm="1">
        <f t="array" ref="R2952">_xlfn.IFS('Paraclinicos '!J2887="","",'Paraclinicos '!J2887&lt;1.2,0,'Paraclinicos '!J2887&lt;2,1,'Paraclinicos '!J2887&lt;6,2,'Paraclinicos '!J2887&lt;12,3,'Paraclinicos '!J2887&gt;=12,4)</f>
        <v/>
      </c>
      <c r="S2952" t="str" cm="1">
        <f t="array" ref="S2952">_xlfn.IFS('Paraclinicos '!Y2887="","",'Paraclinicos '!Y2887&lt;70,1,'Paraclinicos '!Y2887&gt;=70,0)</f>
        <v/>
      </c>
      <c r="T2952" t="str" cm="1">
        <f t="array" ref="T2952">_xlfn.IFS('Paraclinicos '!W2887="","",'Paraclinicos '!W2887&lt;6,4,'Paraclinicos '!W2887&lt;10,3,'Paraclinicos '!W2887&lt;13,2,'Paraclinicos '!W2887&lt;15,1,'Paraclinicos '!W2887=15,0)</f>
        <v/>
      </c>
      <c r="U2952" s="54" t="str">
        <f t="shared" si="138"/>
        <v/>
      </c>
      <c r="V2952" t="str" cm="1">
        <f t="array" ref="V2952">_xlfn.IFS('Paraclinicos '!S2887="","",OR('Paraclinicos '!S2887&lt;=8,'Paraclinicos '!S2887&gt;=25),3,'Paraclinicos '!S2887&lt;12,1,'Paraclinicos '!S2887&lt;21,0,'Paraclinicos '!S2887&lt;25,2)</f>
        <v/>
      </c>
      <c r="W2952" t="str">
        <f>IFERROR(IF(INDEX('BD Demog para scores enalazar'!Y$2:'BD Demog para scores enalazar'!Y$3000,MATCH(Formulas!A2952,'BD Demog para scores enalazar'!A$2:'BD Demog para scores enalazar'!A$3000,0))=1,"SI","NO"),"")</f>
        <v/>
      </c>
      <c r="X2952" s="9" t="str">
        <f>IFERROR(IF(INDEX('BD Demog para scores enalazar'!AJ$2:'BD Demog para scores enalazar'!AJ$3000,MATCH(Formulas!A2952,'BD Demog para scores enalazar'!A$2:'BD Demog para scores enalazar'!A$3000,0))=1,"SI","NO"),"")</f>
        <v/>
      </c>
      <c r="Y2952" t="str" cm="1">
        <f t="array" ref="Y2952">IF(AND(W2952="NO",X2952="NO"),_xlfn.IFS('Paraclinicos '!K2887&lt;=91,3,'Paraclinicos '!K2887&lt;94,2,'Paraclinicos '!K2887&lt;96,1,'Paraclinicos '!K2887&gt;=96,0),"")</f>
        <v/>
      </c>
      <c r="Z2952" t="str" cm="1">
        <f t="array" ref="Z2952">IF(OR(W2952="SI",X2952="SI"),_xlfn.IFS(OR(AND('Paraclinicos '!K2888&lt;=83),AND('Paraclinicos '!K2888&gt;=97,AA2952=2)),3,OR(AND('Paraclinicos '!K2888&lt;=86),AND('Paraclinicos '!K2888&gt;=94,AA2952=2)),2,OR(AND('Paraclinicos '!K2888&lt;=88),AND('Paraclinicos '!K2888&gt;=92,AA2952=2)),1,OR(AND('Paraclinicos '!K2888&gt;=88,'Paraclinicos '!K2888&lt;=92),AND('Paraclinicos '!K2888&gt;=93,AA2952=0)),0),"")</f>
        <v/>
      </c>
      <c r="AA2952" t="str" cm="1">
        <f t="array" ref="AA2952">_xlfn.IFS('Paraclinicos '!E2887="","",'Paraclinicos '!E2887="Oxigeno",2,'Paraclinicos '!E2887="Aire",0)</f>
        <v/>
      </c>
    </row>
    <row r="2953" spans="1:27" x14ac:dyDescent="0.25">
      <c r="A2953">
        <f>'Paraclinicos '!A2888</f>
        <v>0</v>
      </c>
      <c r="B2953" s="3">
        <f>'Paraclinicos '!R2888</f>
        <v>0</v>
      </c>
      <c r="C2953" t="str" cm="1">
        <f t="array" ref="C2953">_xlfn.IFS('Paraclinicos '!Q2888="","",'Paraclinicos '!Q2888&gt;60,3,'Paraclinicos '!Q2888&lt;=60,1)</f>
        <v/>
      </c>
      <c r="D2953" t="str">
        <f>IFERROR(IF(INDEX('BD Demog para scores enalazar'!BC$2:BC$3000,MATCH(Formulas!A2953,'BD Demog para scores enalazar'!A$2:A$3000,0))=0,"SI","NO"),"")</f>
        <v/>
      </c>
      <c r="E2953" t="str" cm="1">
        <f t="array" ref="E2953">_xlfn.IFS(D2953="","",D2953="SI",4,D2953="NO",1)</f>
        <v/>
      </c>
      <c r="F2953" t="str" cm="1">
        <f t="array" ref="F2953">_xlfn.IFS('Paraclinicos '!B2888="","",'Paraclinicos '!B2888&gt;1,1,'Paraclinicos '!B2888&lt;=1,3)</f>
        <v/>
      </c>
      <c r="G2953" t="str" cm="1">
        <f t="array" ref="G2953">_xlfn.IFS('Paraclinicos '!D2888="","",AND('Paraclinicos '!D2888&gt;=250,'Paraclinicos '!D2888&lt;=500),2,'Paraclinicos '!D2888&gt;500,3,'Paraclinicos '!D2888&lt;250,1)</f>
        <v/>
      </c>
      <c r="H2953" s="50" t="str">
        <f t="shared" si="139"/>
        <v/>
      </c>
      <c r="I2953" t="str" cm="1">
        <f t="array" ref="I2953">_xlfn.IFS('Paraclinicos '!Q2888="","",'Paraclinicos '!Q2888&gt;=65,1,'Paraclinicos '!Q2888&lt;65,0)</f>
        <v/>
      </c>
      <c r="J2953" t="str" cm="1">
        <f t="array" ref="J2953">_xlfn.IFS('Paraclinicos '!I2888="","",'Paraclinicos '!I2888&gt;7,1,'Paraclinicos '!I2888&lt;=7,0)</f>
        <v/>
      </c>
      <c r="K2953" t="str" cm="1">
        <f t="array" ref="K2953">_xlfn.IFS('Paraclinicos '!W2888="","",'Paraclinicos '!W2888&lt;=8,1,'Paraclinicos '!W2888&gt;8,0)</f>
        <v/>
      </c>
      <c r="L2953" t="str" cm="1">
        <f t="array" ref="L2953">_xlfn.IFS('Paraclinicos '!S2888="","",'Paraclinicos '!S2888&gt;=30,1,'Paraclinicos '!S2888&lt;30,0)</f>
        <v/>
      </c>
      <c r="M2953" t="str" cm="1">
        <f t="array" ref="M2953">_xlfn.IFS(OR('Paraclinicos '!T2888="",'Paraclinicos '!U2888=""),"",OR('Paraclinicos '!T2888&lt;=90,'Paraclinicos '!U2888&lt;=60),1,OR('Paraclinicos '!T2888&gt;90,'Paraclinicos '!U2888&gt;60),0)</f>
        <v/>
      </c>
      <c r="N2953" s="45" t="str">
        <f t="shared" si="140"/>
        <v/>
      </c>
      <c r="O2953" t="str" cm="1">
        <f t="array" ref="O2953">_xlfn.IFS(OR('Paraclinicos '!M2888="",'Paraclinicos '!N2888="",'Paraclinicos '!N2888=0),"",'Paraclinicos '!M2888/'Paraclinicos '!N2888&lt;100,4,'Paraclinicos '!M2888/'Paraclinicos '!N2888&lt;200,3,'Paraclinicos '!M2888/'Paraclinicos '!N2888&lt;300,2,'Paraclinicos '!M2888/'Paraclinicos '!N2888&lt;400,1,'Paraclinicos '!M2888/'Paraclinicos '!N2888&gt;=400,0)</f>
        <v/>
      </c>
      <c r="P2953" t="str" cm="1">
        <f t="array" ref="P2953">_xlfn.IFS('Paraclinicos '!C2888="","",'Paraclinicos '!C2888&lt;20,4,'Paraclinicos '!C2888&lt;50,3,'Paraclinicos '!C2888&lt;100,2,'Paraclinicos '!C2888&lt;150,1,'Paraclinicos '!C2888&gt;150,0)</f>
        <v/>
      </c>
      <c r="Q2953" t="str" cm="1">
        <f t="array" ref="Q2953">_xlfn.IFS('Paraclinicos '!O2888="","",'Paraclinicos '!O2888&lt;1.2,0,'Paraclinicos '!O2888&lt;2,1,'Paraclinicos '!O2888&lt;3.5,2,'Paraclinicos '!O2888&lt;5,3,'Paraclinicos '!O2888&gt;5,4)</f>
        <v/>
      </c>
      <c r="R2953" t="str" cm="1">
        <f t="array" ref="R2953">_xlfn.IFS('Paraclinicos '!J2888="","",'Paraclinicos '!J2888&lt;1.2,0,'Paraclinicos '!J2888&lt;2,1,'Paraclinicos '!J2888&lt;6,2,'Paraclinicos '!J2888&lt;12,3,'Paraclinicos '!J2888&gt;=12,4)</f>
        <v/>
      </c>
      <c r="S2953" t="str" cm="1">
        <f t="array" ref="S2953">_xlfn.IFS('Paraclinicos '!Y2888="","",'Paraclinicos '!Y2888&lt;70,1,'Paraclinicos '!Y2888&gt;=70,0)</f>
        <v/>
      </c>
      <c r="T2953" t="str" cm="1">
        <f t="array" ref="T2953">_xlfn.IFS('Paraclinicos '!W2888="","",'Paraclinicos '!W2888&lt;6,4,'Paraclinicos '!W2888&lt;10,3,'Paraclinicos '!W2888&lt;13,2,'Paraclinicos '!W2888&lt;15,1,'Paraclinicos '!W2888=15,0)</f>
        <v/>
      </c>
      <c r="U2953" s="54" t="str">
        <f t="shared" si="138"/>
        <v/>
      </c>
      <c r="V2953" t="str" cm="1">
        <f t="array" ref="V2953">_xlfn.IFS('Paraclinicos '!S2888="","",OR('Paraclinicos '!S2888&lt;=8,'Paraclinicos '!S2888&gt;=25),3,'Paraclinicos '!S2888&lt;12,1,'Paraclinicos '!S2888&lt;21,0,'Paraclinicos '!S2888&lt;25,2)</f>
        <v/>
      </c>
      <c r="W2953" t="str">
        <f>IFERROR(IF(INDEX('BD Demog para scores enalazar'!Y$2:'BD Demog para scores enalazar'!Y$3000,MATCH(Formulas!A2953,'BD Demog para scores enalazar'!A$2:'BD Demog para scores enalazar'!A$3000,0))=1,"SI","NO"),"")</f>
        <v/>
      </c>
      <c r="X2953" s="9" t="str">
        <f>IFERROR(IF(INDEX('BD Demog para scores enalazar'!AJ$2:'BD Demog para scores enalazar'!AJ$3000,MATCH(Formulas!A2953,'BD Demog para scores enalazar'!A$2:'BD Demog para scores enalazar'!A$3000,0))=1,"SI","NO"),"")</f>
        <v/>
      </c>
      <c r="Y2953" t="str" cm="1">
        <f t="array" ref="Y2953">IF(AND(W2953="NO",X2953="NO"),_xlfn.IFS('Paraclinicos '!K2888&lt;=91,3,'Paraclinicos '!K2888&lt;94,2,'Paraclinicos '!K2888&lt;96,1,'Paraclinicos '!K2888&gt;=96,0),"")</f>
        <v/>
      </c>
      <c r="Z2953" t="str" cm="1">
        <f t="array" ref="Z2953">IF(OR(W2953="SI",X2953="SI"),_xlfn.IFS(OR(AND('Paraclinicos '!K2889&lt;=83),AND('Paraclinicos '!K2889&gt;=97,AA2953=2)),3,OR(AND('Paraclinicos '!K2889&lt;=86),AND('Paraclinicos '!K2889&gt;=94,AA2953=2)),2,OR(AND('Paraclinicos '!K2889&lt;=88),AND('Paraclinicos '!K2889&gt;=92,AA2953=2)),1,OR(AND('Paraclinicos '!K2889&gt;=88,'Paraclinicos '!K2889&lt;=92),AND('Paraclinicos '!K2889&gt;=93,AA2953=0)),0),"")</f>
        <v/>
      </c>
      <c r="AA2953" t="str" cm="1">
        <f t="array" ref="AA2953">_xlfn.IFS('Paraclinicos '!E2888="","",'Paraclinicos '!E2888="Oxigeno",2,'Paraclinicos '!E2888="Aire",0)</f>
        <v/>
      </c>
    </row>
    <row r="2954" spans="1:27" x14ac:dyDescent="0.25">
      <c r="A2954">
        <f>'Paraclinicos '!A2889</f>
        <v>0</v>
      </c>
      <c r="B2954" s="3">
        <f>'Paraclinicos '!R2889</f>
        <v>0</v>
      </c>
      <c r="C2954" t="str" cm="1">
        <f t="array" ref="C2954">_xlfn.IFS('Paraclinicos '!Q2889="","",'Paraclinicos '!Q2889&gt;60,3,'Paraclinicos '!Q2889&lt;=60,1)</f>
        <v/>
      </c>
      <c r="D2954" t="str">
        <f>IFERROR(IF(INDEX('BD Demog para scores enalazar'!BC$2:BC$3000,MATCH(Formulas!A2954,'BD Demog para scores enalazar'!A$2:A$3000,0))=0,"SI","NO"),"")</f>
        <v/>
      </c>
      <c r="E2954" t="str" cm="1">
        <f t="array" ref="E2954">_xlfn.IFS(D2954="","",D2954="SI",4,D2954="NO",1)</f>
        <v/>
      </c>
      <c r="F2954" t="str" cm="1">
        <f t="array" ref="F2954">_xlfn.IFS('Paraclinicos '!B2889="","",'Paraclinicos '!B2889&gt;1,1,'Paraclinicos '!B2889&lt;=1,3)</f>
        <v/>
      </c>
      <c r="G2954" t="str" cm="1">
        <f t="array" ref="G2954">_xlfn.IFS('Paraclinicos '!D2889="","",AND('Paraclinicos '!D2889&gt;=250,'Paraclinicos '!D2889&lt;=500),2,'Paraclinicos '!D2889&gt;500,3,'Paraclinicos '!D2889&lt;250,1)</f>
        <v/>
      </c>
      <c r="H2954" s="50" t="str">
        <f t="shared" si="139"/>
        <v/>
      </c>
      <c r="I2954" t="str" cm="1">
        <f t="array" ref="I2954">_xlfn.IFS('Paraclinicos '!Q2889="","",'Paraclinicos '!Q2889&gt;=65,1,'Paraclinicos '!Q2889&lt;65,0)</f>
        <v/>
      </c>
      <c r="J2954" t="str" cm="1">
        <f t="array" ref="J2954">_xlfn.IFS('Paraclinicos '!I2889="","",'Paraclinicos '!I2889&gt;7,1,'Paraclinicos '!I2889&lt;=7,0)</f>
        <v/>
      </c>
      <c r="K2954" t="str" cm="1">
        <f t="array" ref="K2954">_xlfn.IFS('Paraclinicos '!W2889="","",'Paraclinicos '!W2889&lt;=8,1,'Paraclinicos '!W2889&gt;8,0)</f>
        <v/>
      </c>
      <c r="L2954" t="str" cm="1">
        <f t="array" ref="L2954">_xlfn.IFS('Paraclinicos '!S2889="","",'Paraclinicos '!S2889&gt;=30,1,'Paraclinicos '!S2889&lt;30,0)</f>
        <v/>
      </c>
      <c r="M2954" t="str" cm="1">
        <f t="array" ref="M2954">_xlfn.IFS(OR('Paraclinicos '!T2889="",'Paraclinicos '!U2889=""),"",OR('Paraclinicos '!T2889&lt;=90,'Paraclinicos '!U2889&lt;=60),1,OR('Paraclinicos '!T2889&gt;90,'Paraclinicos '!U2889&gt;60),0)</f>
        <v/>
      </c>
      <c r="N2954" s="45" t="str">
        <f t="shared" si="140"/>
        <v/>
      </c>
      <c r="O2954" t="str" cm="1">
        <f t="array" ref="O2954">_xlfn.IFS(OR('Paraclinicos '!M2889="",'Paraclinicos '!N2889="",'Paraclinicos '!N2889=0),"",'Paraclinicos '!M2889/'Paraclinicos '!N2889&lt;100,4,'Paraclinicos '!M2889/'Paraclinicos '!N2889&lt;200,3,'Paraclinicos '!M2889/'Paraclinicos '!N2889&lt;300,2,'Paraclinicos '!M2889/'Paraclinicos '!N2889&lt;400,1,'Paraclinicos '!M2889/'Paraclinicos '!N2889&gt;=400,0)</f>
        <v/>
      </c>
      <c r="P2954" t="str" cm="1">
        <f t="array" ref="P2954">_xlfn.IFS('Paraclinicos '!C2889="","",'Paraclinicos '!C2889&lt;20,4,'Paraclinicos '!C2889&lt;50,3,'Paraclinicos '!C2889&lt;100,2,'Paraclinicos '!C2889&lt;150,1,'Paraclinicos '!C2889&gt;150,0)</f>
        <v/>
      </c>
      <c r="Q2954" t="str" cm="1">
        <f t="array" ref="Q2954">_xlfn.IFS('Paraclinicos '!O2889="","",'Paraclinicos '!O2889&lt;1.2,0,'Paraclinicos '!O2889&lt;2,1,'Paraclinicos '!O2889&lt;3.5,2,'Paraclinicos '!O2889&lt;5,3,'Paraclinicos '!O2889&gt;5,4)</f>
        <v/>
      </c>
      <c r="R2954" t="str" cm="1">
        <f t="array" ref="R2954">_xlfn.IFS('Paraclinicos '!J2889="","",'Paraclinicos '!J2889&lt;1.2,0,'Paraclinicos '!J2889&lt;2,1,'Paraclinicos '!J2889&lt;6,2,'Paraclinicos '!J2889&lt;12,3,'Paraclinicos '!J2889&gt;=12,4)</f>
        <v/>
      </c>
      <c r="S2954" t="str" cm="1">
        <f t="array" ref="S2954">_xlfn.IFS('Paraclinicos '!Y2889="","",'Paraclinicos '!Y2889&lt;70,1,'Paraclinicos '!Y2889&gt;=70,0)</f>
        <v/>
      </c>
      <c r="T2954" t="str" cm="1">
        <f t="array" ref="T2954">_xlfn.IFS('Paraclinicos '!W2889="","",'Paraclinicos '!W2889&lt;6,4,'Paraclinicos '!W2889&lt;10,3,'Paraclinicos '!W2889&lt;13,2,'Paraclinicos '!W2889&lt;15,1,'Paraclinicos '!W2889=15,0)</f>
        <v/>
      </c>
      <c r="U2954" s="54" t="str">
        <f t="shared" si="138"/>
        <v/>
      </c>
      <c r="V2954" t="str" cm="1">
        <f t="array" ref="V2954">_xlfn.IFS('Paraclinicos '!S2889="","",OR('Paraclinicos '!S2889&lt;=8,'Paraclinicos '!S2889&gt;=25),3,'Paraclinicos '!S2889&lt;12,1,'Paraclinicos '!S2889&lt;21,0,'Paraclinicos '!S2889&lt;25,2)</f>
        <v/>
      </c>
      <c r="W2954" t="str">
        <f>IFERROR(IF(INDEX('BD Demog para scores enalazar'!Y$2:'BD Demog para scores enalazar'!Y$3000,MATCH(Formulas!A2954,'BD Demog para scores enalazar'!A$2:'BD Demog para scores enalazar'!A$3000,0))=1,"SI","NO"),"")</f>
        <v/>
      </c>
      <c r="X2954" s="9" t="str">
        <f>IFERROR(IF(INDEX('BD Demog para scores enalazar'!AJ$2:'BD Demog para scores enalazar'!AJ$3000,MATCH(Formulas!A2954,'BD Demog para scores enalazar'!A$2:'BD Demog para scores enalazar'!A$3000,0))=1,"SI","NO"),"")</f>
        <v/>
      </c>
      <c r="Y2954" t="str" cm="1">
        <f t="array" ref="Y2954">IF(AND(W2954="NO",X2954="NO"),_xlfn.IFS('Paraclinicos '!K2889&lt;=91,3,'Paraclinicos '!K2889&lt;94,2,'Paraclinicos '!K2889&lt;96,1,'Paraclinicos '!K2889&gt;=96,0),"")</f>
        <v/>
      </c>
      <c r="Z2954" t="str" cm="1">
        <f t="array" ref="Z2954">IF(OR(W2954="SI",X2954="SI"),_xlfn.IFS(OR(AND('Paraclinicos '!K2890&lt;=83),AND('Paraclinicos '!K2890&gt;=97,AA2954=2)),3,OR(AND('Paraclinicos '!K2890&lt;=86),AND('Paraclinicos '!K2890&gt;=94,AA2954=2)),2,OR(AND('Paraclinicos '!K2890&lt;=88),AND('Paraclinicos '!K2890&gt;=92,AA2954=2)),1,OR(AND('Paraclinicos '!K2890&gt;=88,'Paraclinicos '!K2890&lt;=92),AND('Paraclinicos '!K2890&gt;=93,AA2954=0)),0),"")</f>
        <v/>
      </c>
      <c r="AA2954" t="str" cm="1">
        <f t="array" ref="AA2954">_xlfn.IFS('Paraclinicos '!E2889="","",'Paraclinicos '!E2889="Oxigeno",2,'Paraclinicos '!E2889="Aire",0)</f>
        <v/>
      </c>
    </row>
    <row r="2955" spans="1:27" x14ac:dyDescent="0.25">
      <c r="A2955">
        <f>'Paraclinicos '!A2890</f>
        <v>0</v>
      </c>
      <c r="B2955" s="3">
        <f>'Paraclinicos '!R2890</f>
        <v>0</v>
      </c>
      <c r="C2955" t="str" cm="1">
        <f t="array" ref="C2955">_xlfn.IFS('Paraclinicos '!Q2890="","",'Paraclinicos '!Q2890&gt;60,3,'Paraclinicos '!Q2890&lt;=60,1)</f>
        <v/>
      </c>
      <c r="D2955" t="str">
        <f>IFERROR(IF(INDEX('BD Demog para scores enalazar'!BC$2:BC$3000,MATCH(Formulas!A2955,'BD Demog para scores enalazar'!A$2:A$3000,0))=0,"SI","NO"),"")</f>
        <v/>
      </c>
      <c r="E2955" t="str" cm="1">
        <f t="array" ref="E2955">_xlfn.IFS(D2955="","",D2955="SI",4,D2955="NO",1)</f>
        <v/>
      </c>
      <c r="F2955" t="str" cm="1">
        <f t="array" ref="F2955">_xlfn.IFS('Paraclinicos '!B2890="","",'Paraclinicos '!B2890&gt;1,1,'Paraclinicos '!B2890&lt;=1,3)</f>
        <v/>
      </c>
      <c r="G2955" t="str" cm="1">
        <f t="array" ref="G2955">_xlfn.IFS('Paraclinicos '!D2890="","",AND('Paraclinicos '!D2890&gt;=250,'Paraclinicos '!D2890&lt;=500),2,'Paraclinicos '!D2890&gt;500,3,'Paraclinicos '!D2890&lt;250,1)</f>
        <v/>
      </c>
      <c r="H2955" s="50" t="str">
        <f t="shared" si="139"/>
        <v/>
      </c>
      <c r="I2955" t="str" cm="1">
        <f t="array" ref="I2955">_xlfn.IFS('Paraclinicos '!Q2890="","",'Paraclinicos '!Q2890&gt;=65,1,'Paraclinicos '!Q2890&lt;65,0)</f>
        <v/>
      </c>
      <c r="J2955" t="str" cm="1">
        <f t="array" ref="J2955">_xlfn.IFS('Paraclinicos '!I2890="","",'Paraclinicos '!I2890&gt;7,1,'Paraclinicos '!I2890&lt;=7,0)</f>
        <v/>
      </c>
      <c r="K2955" t="str" cm="1">
        <f t="array" ref="K2955">_xlfn.IFS('Paraclinicos '!W2890="","",'Paraclinicos '!W2890&lt;=8,1,'Paraclinicos '!W2890&gt;8,0)</f>
        <v/>
      </c>
      <c r="L2955" t="str" cm="1">
        <f t="array" ref="L2955">_xlfn.IFS('Paraclinicos '!S2890="","",'Paraclinicos '!S2890&gt;=30,1,'Paraclinicos '!S2890&lt;30,0)</f>
        <v/>
      </c>
      <c r="M2955" t="str" cm="1">
        <f t="array" ref="M2955">_xlfn.IFS(OR('Paraclinicos '!T2890="",'Paraclinicos '!U2890=""),"",OR('Paraclinicos '!T2890&lt;=90,'Paraclinicos '!U2890&lt;=60),1,OR('Paraclinicos '!T2890&gt;90,'Paraclinicos '!U2890&gt;60),0)</f>
        <v/>
      </c>
      <c r="N2955" s="45" t="str">
        <f t="shared" si="140"/>
        <v/>
      </c>
      <c r="O2955" t="str" cm="1">
        <f t="array" ref="O2955">_xlfn.IFS(OR('Paraclinicos '!M2890="",'Paraclinicos '!N2890="",'Paraclinicos '!N2890=0),"",'Paraclinicos '!M2890/'Paraclinicos '!N2890&lt;100,4,'Paraclinicos '!M2890/'Paraclinicos '!N2890&lt;200,3,'Paraclinicos '!M2890/'Paraclinicos '!N2890&lt;300,2,'Paraclinicos '!M2890/'Paraclinicos '!N2890&lt;400,1,'Paraclinicos '!M2890/'Paraclinicos '!N2890&gt;=400,0)</f>
        <v/>
      </c>
      <c r="P2955" t="str" cm="1">
        <f t="array" ref="P2955">_xlfn.IFS('Paraclinicos '!C2890="","",'Paraclinicos '!C2890&lt;20,4,'Paraclinicos '!C2890&lt;50,3,'Paraclinicos '!C2890&lt;100,2,'Paraclinicos '!C2890&lt;150,1,'Paraclinicos '!C2890&gt;150,0)</f>
        <v/>
      </c>
      <c r="Q2955" t="str" cm="1">
        <f t="array" ref="Q2955">_xlfn.IFS('Paraclinicos '!O2890="","",'Paraclinicos '!O2890&lt;1.2,0,'Paraclinicos '!O2890&lt;2,1,'Paraclinicos '!O2890&lt;3.5,2,'Paraclinicos '!O2890&lt;5,3,'Paraclinicos '!O2890&gt;5,4)</f>
        <v/>
      </c>
      <c r="R2955" t="str" cm="1">
        <f t="array" ref="R2955">_xlfn.IFS('Paraclinicos '!J2890="","",'Paraclinicos '!J2890&lt;1.2,0,'Paraclinicos '!J2890&lt;2,1,'Paraclinicos '!J2890&lt;6,2,'Paraclinicos '!J2890&lt;12,3,'Paraclinicos '!J2890&gt;=12,4)</f>
        <v/>
      </c>
      <c r="S2955" t="str" cm="1">
        <f t="array" ref="S2955">_xlfn.IFS('Paraclinicos '!Y2890="","",'Paraclinicos '!Y2890&lt;70,1,'Paraclinicos '!Y2890&gt;=70,0)</f>
        <v/>
      </c>
      <c r="T2955" t="str" cm="1">
        <f t="array" ref="T2955">_xlfn.IFS('Paraclinicos '!W2890="","",'Paraclinicos '!W2890&lt;6,4,'Paraclinicos '!W2890&lt;10,3,'Paraclinicos '!W2890&lt;13,2,'Paraclinicos '!W2890&lt;15,1,'Paraclinicos '!W2890=15,0)</f>
        <v/>
      </c>
      <c r="U2955" s="54" t="str">
        <f t="shared" si="138"/>
        <v/>
      </c>
      <c r="V2955" t="str" cm="1">
        <f t="array" ref="V2955">_xlfn.IFS('Paraclinicos '!S2890="","",OR('Paraclinicos '!S2890&lt;=8,'Paraclinicos '!S2890&gt;=25),3,'Paraclinicos '!S2890&lt;12,1,'Paraclinicos '!S2890&lt;21,0,'Paraclinicos '!S2890&lt;25,2)</f>
        <v/>
      </c>
      <c r="W2955" t="str">
        <f>IFERROR(IF(INDEX('BD Demog para scores enalazar'!Y$2:'BD Demog para scores enalazar'!Y$3000,MATCH(Formulas!A2955,'BD Demog para scores enalazar'!A$2:'BD Demog para scores enalazar'!A$3000,0))=1,"SI","NO"),"")</f>
        <v/>
      </c>
      <c r="X2955" s="9" t="str">
        <f>IFERROR(IF(INDEX('BD Demog para scores enalazar'!AJ$2:'BD Demog para scores enalazar'!AJ$3000,MATCH(Formulas!A2955,'BD Demog para scores enalazar'!A$2:'BD Demog para scores enalazar'!A$3000,0))=1,"SI","NO"),"")</f>
        <v/>
      </c>
      <c r="Y2955" t="str" cm="1">
        <f t="array" ref="Y2955">IF(AND(W2955="NO",X2955="NO"),_xlfn.IFS('Paraclinicos '!K2890&lt;=91,3,'Paraclinicos '!K2890&lt;94,2,'Paraclinicos '!K2890&lt;96,1,'Paraclinicos '!K2890&gt;=96,0),"")</f>
        <v/>
      </c>
      <c r="Z2955" t="str" cm="1">
        <f t="array" ref="Z2955">IF(OR(W2955="SI",X2955="SI"),_xlfn.IFS(OR(AND('Paraclinicos '!K2891&lt;=83),AND('Paraclinicos '!K2891&gt;=97,AA2955=2)),3,OR(AND('Paraclinicos '!K2891&lt;=86),AND('Paraclinicos '!K2891&gt;=94,AA2955=2)),2,OR(AND('Paraclinicos '!K2891&lt;=88),AND('Paraclinicos '!K2891&gt;=92,AA2955=2)),1,OR(AND('Paraclinicos '!K2891&gt;=88,'Paraclinicos '!K2891&lt;=92),AND('Paraclinicos '!K2891&gt;=93,AA2955=0)),0),"")</f>
        <v/>
      </c>
      <c r="AA2955" t="str" cm="1">
        <f t="array" ref="AA2955">_xlfn.IFS('Paraclinicos '!E2890="","",'Paraclinicos '!E2890="Oxigeno",2,'Paraclinicos '!E2890="Aire",0)</f>
        <v/>
      </c>
    </row>
    <row r="2956" spans="1:27" x14ac:dyDescent="0.25">
      <c r="A2956">
        <f>'Paraclinicos '!A2891</f>
        <v>0</v>
      </c>
      <c r="B2956" s="3">
        <f>'Paraclinicos '!R2891</f>
        <v>0</v>
      </c>
      <c r="C2956" t="str" cm="1">
        <f t="array" ref="C2956">_xlfn.IFS('Paraclinicos '!Q2891="","",'Paraclinicos '!Q2891&gt;60,3,'Paraclinicos '!Q2891&lt;=60,1)</f>
        <v/>
      </c>
      <c r="D2956" t="str">
        <f>IFERROR(IF(INDEX('BD Demog para scores enalazar'!BC$2:BC$3000,MATCH(Formulas!A2956,'BD Demog para scores enalazar'!A$2:A$3000,0))=0,"SI","NO"),"")</f>
        <v/>
      </c>
      <c r="E2956" t="str" cm="1">
        <f t="array" ref="E2956">_xlfn.IFS(D2956="","",D2956="SI",4,D2956="NO",1)</f>
        <v/>
      </c>
      <c r="F2956" t="str" cm="1">
        <f t="array" ref="F2956">_xlfn.IFS('Paraclinicos '!B2891="","",'Paraclinicos '!B2891&gt;1,1,'Paraclinicos '!B2891&lt;=1,3)</f>
        <v/>
      </c>
      <c r="G2956" t="str" cm="1">
        <f t="array" ref="G2956">_xlfn.IFS('Paraclinicos '!D2891="","",AND('Paraclinicos '!D2891&gt;=250,'Paraclinicos '!D2891&lt;=500),2,'Paraclinicos '!D2891&gt;500,3,'Paraclinicos '!D2891&lt;250,1)</f>
        <v/>
      </c>
      <c r="H2956" s="50" t="str">
        <f t="shared" si="139"/>
        <v/>
      </c>
      <c r="I2956" t="str" cm="1">
        <f t="array" ref="I2956">_xlfn.IFS('Paraclinicos '!Q2891="","",'Paraclinicos '!Q2891&gt;=65,1,'Paraclinicos '!Q2891&lt;65,0)</f>
        <v/>
      </c>
      <c r="J2956" t="str" cm="1">
        <f t="array" ref="J2956">_xlfn.IFS('Paraclinicos '!I2891="","",'Paraclinicos '!I2891&gt;7,1,'Paraclinicos '!I2891&lt;=7,0)</f>
        <v/>
      </c>
      <c r="K2956" t="str" cm="1">
        <f t="array" ref="K2956">_xlfn.IFS('Paraclinicos '!W2891="","",'Paraclinicos '!W2891&lt;=8,1,'Paraclinicos '!W2891&gt;8,0)</f>
        <v/>
      </c>
      <c r="L2956" t="str" cm="1">
        <f t="array" ref="L2956">_xlfn.IFS('Paraclinicos '!S2891="","",'Paraclinicos '!S2891&gt;=30,1,'Paraclinicos '!S2891&lt;30,0)</f>
        <v/>
      </c>
      <c r="M2956" t="str" cm="1">
        <f t="array" ref="M2956">_xlfn.IFS(OR('Paraclinicos '!T2891="",'Paraclinicos '!U2891=""),"",OR('Paraclinicos '!T2891&lt;=90,'Paraclinicos '!U2891&lt;=60),1,OR('Paraclinicos '!T2891&gt;90,'Paraclinicos '!U2891&gt;60),0)</f>
        <v/>
      </c>
      <c r="N2956" s="45" t="str">
        <f t="shared" si="140"/>
        <v/>
      </c>
      <c r="O2956" t="str" cm="1">
        <f t="array" ref="O2956">_xlfn.IFS(OR('Paraclinicos '!M2891="",'Paraclinicos '!N2891="",'Paraclinicos '!N2891=0),"",'Paraclinicos '!M2891/'Paraclinicos '!N2891&lt;100,4,'Paraclinicos '!M2891/'Paraclinicos '!N2891&lt;200,3,'Paraclinicos '!M2891/'Paraclinicos '!N2891&lt;300,2,'Paraclinicos '!M2891/'Paraclinicos '!N2891&lt;400,1,'Paraclinicos '!M2891/'Paraclinicos '!N2891&gt;=400,0)</f>
        <v/>
      </c>
      <c r="P2956" t="str" cm="1">
        <f t="array" ref="P2956">_xlfn.IFS('Paraclinicos '!C2891="","",'Paraclinicos '!C2891&lt;20,4,'Paraclinicos '!C2891&lt;50,3,'Paraclinicos '!C2891&lt;100,2,'Paraclinicos '!C2891&lt;150,1,'Paraclinicos '!C2891&gt;150,0)</f>
        <v/>
      </c>
      <c r="Q2956" t="str" cm="1">
        <f t="array" ref="Q2956">_xlfn.IFS('Paraclinicos '!O2891="","",'Paraclinicos '!O2891&lt;1.2,0,'Paraclinicos '!O2891&lt;2,1,'Paraclinicos '!O2891&lt;3.5,2,'Paraclinicos '!O2891&lt;5,3,'Paraclinicos '!O2891&gt;5,4)</f>
        <v/>
      </c>
      <c r="R2956" t="str" cm="1">
        <f t="array" ref="R2956">_xlfn.IFS('Paraclinicos '!J2891="","",'Paraclinicos '!J2891&lt;1.2,0,'Paraclinicos '!J2891&lt;2,1,'Paraclinicos '!J2891&lt;6,2,'Paraclinicos '!J2891&lt;12,3,'Paraclinicos '!J2891&gt;=12,4)</f>
        <v/>
      </c>
      <c r="S2956" t="str" cm="1">
        <f t="array" ref="S2956">_xlfn.IFS('Paraclinicos '!Y2891="","",'Paraclinicos '!Y2891&lt;70,1,'Paraclinicos '!Y2891&gt;=70,0)</f>
        <v/>
      </c>
      <c r="T2956" t="str" cm="1">
        <f t="array" ref="T2956">_xlfn.IFS('Paraclinicos '!W2891="","",'Paraclinicos '!W2891&lt;6,4,'Paraclinicos '!W2891&lt;10,3,'Paraclinicos '!W2891&lt;13,2,'Paraclinicos '!W2891&lt;15,1,'Paraclinicos '!W2891=15,0)</f>
        <v/>
      </c>
      <c r="U2956" s="54" t="str">
        <f t="shared" si="138"/>
        <v/>
      </c>
      <c r="V2956" t="str" cm="1">
        <f t="array" ref="V2956">_xlfn.IFS('Paraclinicos '!S2891="","",OR('Paraclinicos '!S2891&lt;=8,'Paraclinicos '!S2891&gt;=25),3,'Paraclinicos '!S2891&lt;12,1,'Paraclinicos '!S2891&lt;21,0,'Paraclinicos '!S2891&lt;25,2)</f>
        <v/>
      </c>
      <c r="W2956" t="str">
        <f>IFERROR(IF(INDEX('BD Demog para scores enalazar'!Y$2:'BD Demog para scores enalazar'!Y$3000,MATCH(Formulas!A2956,'BD Demog para scores enalazar'!A$2:'BD Demog para scores enalazar'!A$3000,0))=1,"SI","NO"),"")</f>
        <v/>
      </c>
      <c r="X2956" s="9" t="str">
        <f>IFERROR(IF(INDEX('BD Demog para scores enalazar'!AJ$2:'BD Demog para scores enalazar'!AJ$3000,MATCH(Formulas!A2956,'BD Demog para scores enalazar'!A$2:'BD Demog para scores enalazar'!A$3000,0))=1,"SI","NO"),"")</f>
        <v/>
      </c>
      <c r="Y2956" t="str" cm="1">
        <f t="array" ref="Y2956">IF(AND(W2956="NO",X2956="NO"),_xlfn.IFS('Paraclinicos '!K2891&lt;=91,3,'Paraclinicos '!K2891&lt;94,2,'Paraclinicos '!K2891&lt;96,1,'Paraclinicos '!K2891&gt;=96,0),"")</f>
        <v/>
      </c>
      <c r="Z2956" t="str" cm="1">
        <f t="array" ref="Z2956">IF(OR(W2956="SI",X2956="SI"),_xlfn.IFS(OR(AND('Paraclinicos '!K2892&lt;=83),AND('Paraclinicos '!K2892&gt;=97,AA2956=2)),3,OR(AND('Paraclinicos '!K2892&lt;=86),AND('Paraclinicos '!K2892&gt;=94,AA2956=2)),2,OR(AND('Paraclinicos '!K2892&lt;=88),AND('Paraclinicos '!K2892&gt;=92,AA2956=2)),1,OR(AND('Paraclinicos '!K2892&gt;=88,'Paraclinicos '!K2892&lt;=92),AND('Paraclinicos '!K2892&gt;=93,AA2956=0)),0),"")</f>
        <v/>
      </c>
      <c r="AA2956" t="str" cm="1">
        <f t="array" ref="AA2956">_xlfn.IFS('Paraclinicos '!E2891="","",'Paraclinicos '!E2891="Oxigeno",2,'Paraclinicos '!E2891="Aire",0)</f>
        <v/>
      </c>
    </row>
    <row r="2957" spans="1:27" x14ac:dyDescent="0.25">
      <c r="A2957">
        <f>'Paraclinicos '!A2892</f>
        <v>0</v>
      </c>
      <c r="B2957" s="3">
        <f>'Paraclinicos '!R2892</f>
        <v>0</v>
      </c>
      <c r="C2957" t="str" cm="1">
        <f t="array" ref="C2957">_xlfn.IFS('Paraclinicos '!Q2892="","",'Paraclinicos '!Q2892&gt;60,3,'Paraclinicos '!Q2892&lt;=60,1)</f>
        <v/>
      </c>
      <c r="D2957" t="str">
        <f>IFERROR(IF(INDEX('BD Demog para scores enalazar'!BC$2:BC$3000,MATCH(Formulas!A2957,'BD Demog para scores enalazar'!A$2:A$3000,0))=0,"SI","NO"),"")</f>
        <v/>
      </c>
      <c r="E2957" t="str" cm="1">
        <f t="array" ref="E2957">_xlfn.IFS(D2957="","",D2957="SI",4,D2957="NO",1)</f>
        <v/>
      </c>
      <c r="F2957" t="str" cm="1">
        <f t="array" ref="F2957">_xlfn.IFS('Paraclinicos '!B2892="","",'Paraclinicos '!B2892&gt;1,1,'Paraclinicos '!B2892&lt;=1,3)</f>
        <v/>
      </c>
      <c r="G2957" t="str" cm="1">
        <f t="array" ref="G2957">_xlfn.IFS('Paraclinicos '!D2892="","",AND('Paraclinicos '!D2892&gt;=250,'Paraclinicos '!D2892&lt;=500),2,'Paraclinicos '!D2892&gt;500,3,'Paraclinicos '!D2892&lt;250,1)</f>
        <v/>
      </c>
      <c r="H2957" s="50" t="str">
        <f t="shared" si="139"/>
        <v/>
      </c>
      <c r="I2957" t="str" cm="1">
        <f t="array" ref="I2957">_xlfn.IFS('Paraclinicos '!Q2892="","",'Paraclinicos '!Q2892&gt;=65,1,'Paraclinicos '!Q2892&lt;65,0)</f>
        <v/>
      </c>
      <c r="J2957" t="str" cm="1">
        <f t="array" ref="J2957">_xlfn.IFS('Paraclinicos '!I2892="","",'Paraclinicos '!I2892&gt;7,1,'Paraclinicos '!I2892&lt;=7,0)</f>
        <v/>
      </c>
      <c r="K2957" t="str" cm="1">
        <f t="array" ref="K2957">_xlfn.IFS('Paraclinicos '!W2892="","",'Paraclinicos '!W2892&lt;=8,1,'Paraclinicos '!W2892&gt;8,0)</f>
        <v/>
      </c>
      <c r="L2957" t="str" cm="1">
        <f t="array" ref="L2957">_xlfn.IFS('Paraclinicos '!S2892="","",'Paraclinicos '!S2892&gt;=30,1,'Paraclinicos '!S2892&lt;30,0)</f>
        <v/>
      </c>
      <c r="M2957" t="str" cm="1">
        <f t="array" ref="M2957">_xlfn.IFS(OR('Paraclinicos '!T2892="",'Paraclinicos '!U2892=""),"",OR('Paraclinicos '!T2892&lt;=90,'Paraclinicos '!U2892&lt;=60),1,OR('Paraclinicos '!T2892&gt;90,'Paraclinicos '!U2892&gt;60),0)</f>
        <v/>
      </c>
      <c r="N2957" s="45" t="str">
        <f t="shared" si="140"/>
        <v/>
      </c>
      <c r="O2957" t="str" cm="1">
        <f t="array" ref="O2957">_xlfn.IFS(OR('Paraclinicos '!M2892="",'Paraclinicos '!N2892="",'Paraclinicos '!N2892=0),"",'Paraclinicos '!M2892/'Paraclinicos '!N2892&lt;100,4,'Paraclinicos '!M2892/'Paraclinicos '!N2892&lt;200,3,'Paraclinicos '!M2892/'Paraclinicos '!N2892&lt;300,2,'Paraclinicos '!M2892/'Paraclinicos '!N2892&lt;400,1,'Paraclinicos '!M2892/'Paraclinicos '!N2892&gt;=400,0)</f>
        <v/>
      </c>
      <c r="P2957" t="str" cm="1">
        <f t="array" ref="P2957">_xlfn.IFS('Paraclinicos '!C2892="","",'Paraclinicos '!C2892&lt;20,4,'Paraclinicos '!C2892&lt;50,3,'Paraclinicos '!C2892&lt;100,2,'Paraclinicos '!C2892&lt;150,1,'Paraclinicos '!C2892&gt;150,0)</f>
        <v/>
      </c>
      <c r="Q2957" t="str" cm="1">
        <f t="array" ref="Q2957">_xlfn.IFS('Paraclinicos '!O2892="","",'Paraclinicos '!O2892&lt;1.2,0,'Paraclinicos '!O2892&lt;2,1,'Paraclinicos '!O2892&lt;3.5,2,'Paraclinicos '!O2892&lt;5,3,'Paraclinicos '!O2892&gt;5,4)</f>
        <v/>
      </c>
      <c r="R2957" t="str" cm="1">
        <f t="array" ref="R2957">_xlfn.IFS('Paraclinicos '!J2892="","",'Paraclinicos '!J2892&lt;1.2,0,'Paraclinicos '!J2892&lt;2,1,'Paraclinicos '!J2892&lt;6,2,'Paraclinicos '!J2892&lt;12,3,'Paraclinicos '!J2892&gt;=12,4)</f>
        <v/>
      </c>
      <c r="S2957" t="str" cm="1">
        <f t="array" ref="S2957">_xlfn.IFS('Paraclinicos '!Y2892="","",'Paraclinicos '!Y2892&lt;70,1,'Paraclinicos '!Y2892&gt;=70,0)</f>
        <v/>
      </c>
      <c r="T2957" t="str" cm="1">
        <f t="array" ref="T2957">_xlfn.IFS('Paraclinicos '!W2892="","",'Paraclinicos '!W2892&lt;6,4,'Paraclinicos '!W2892&lt;10,3,'Paraclinicos '!W2892&lt;13,2,'Paraclinicos '!W2892&lt;15,1,'Paraclinicos '!W2892=15,0)</f>
        <v/>
      </c>
      <c r="U2957" s="54" t="str">
        <f t="shared" si="138"/>
        <v/>
      </c>
      <c r="V2957" t="str" cm="1">
        <f t="array" ref="V2957">_xlfn.IFS('Paraclinicos '!S2892="","",OR('Paraclinicos '!S2892&lt;=8,'Paraclinicos '!S2892&gt;=25),3,'Paraclinicos '!S2892&lt;12,1,'Paraclinicos '!S2892&lt;21,0,'Paraclinicos '!S2892&lt;25,2)</f>
        <v/>
      </c>
      <c r="W2957" t="str">
        <f>IFERROR(IF(INDEX('BD Demog para scores enalazar'!Y$2:'BD Demog para scores enalazar'!Y$3000,MATCH(Formulas!A2957,'BD Demog para scores enalazar'!A$2:'BD Demog para scores enalazar'!A$3000,0))=1,"SI","NO"),"")</f>
        <v/>
      </c>
      <c r="X2957" s="9" t="str">
        <f>IFERROR(IF(INDEX('BD Demog para scores enalazar'!AJ$2:'BD Demog para scores enalazar'!AJ$3000,MATCH(Formulas!A2957,'BD Demog para scores enalazar'!A$2:'BD Demog para scores enalazar'!A$3000,0))=1,"SI","NO"),"")</f>
        <v/>
      </c>
      <c r="Y2957" t="str" cm="1">
        <f t="array" ref="Y2957">IF(AND(W2957="NO",X2957="NO"),_xlfn.IFS('Paraclinicos '!K2892&lt;=91,3,'Paraclinicos '!K2892&lt;94,2,'Paraclinicos '!K2892&lt;96,1,'Paraclinicos '!K2892&gt;=96,0),"")</f>
        <v/>
      </c>
      <c r="Z2957" t="str" cm="1">
        <f t="array" ref="Z2957">IF(OR(W2957="SI",X2957="SI"),_xlfn.IFS(OR(AND('Paraclinicos '!K2893&lt;=83),AND('Paraclinicos '!K2893&gt;=97,AA2957=2)),3,OR(AND('Paraclinicos '!K2893&lt;=86),AND('Paraclinicos '!K2893&gt;=94,AA2957=2)),2,OR(AND('Paraclinicos '!K2893&lt;=88),AND('Paraclinicos '!K2893&gt;=92,AA2957=2)),1,OR(AND('Paraclinicos '!K2893&gt;=88,'Paraclinicos '!K2893&lt;=92),AND('Paraclinicos '!K2893&gt;=93,AA2957=0)),0),"")</f>
        <v/>
      </c>
      <c r="AA2957" t="str" cm="1">
        <f t="array" ref="AA2957">_xlfn.IFS('Paraclinicos '!E2892="","",'Paraclinicos '!E2892="Oxigeno",2,'Paraclinicos '!E2892="Aire",0)</f>
        <v/>
      </c>
    </row>
    <row r="2958" spans="1:27" x14ac:dyDescent="0.25">
      <c r="A2958">
        <f>'Paraclinicos '!A2893</f>
        <v>0</v>
      </c>
      <c r="B2958" s="3">
        <f>'Paraclinicos '!R2893</f>
        <v>0</v>
      </c>
      <c r="C2958" t="str" cm="1">
        <f t="array" ref="C2958">_xlfn.IFS('Paraclinicos '!Q2893="","",'Paraclinicos '!Q2893&gt;60,3,'Paraclinicos '!Q2893&lt;=60,1)</f>
        <v/>
      </c>
      <c r="D2958" t="str">
        <f>IFERROR(IF(INDEX('BD Demog para scores enalazar'!BC$2:BC$3000,MATCH(Formulas!A2958,'BD Demog para scores enalazar'!A$2:A$3000,0))=0,"SI","NO"),"")</f>
        <v/>
      </c>
      <c r="E2958" t="str" cm="1">
        <f t="array" ref="E2958">_xlfn.IFS(D2958="","",D2958="SI",4,D2958="NO",1)</f>
        <v/>
      </c>
      <c r="F2958" t="str" cm="1">
        <f t="array" ref="F2958">_xlfn.IFS('Paraclinicos '!B2893="","",'Paraclinicos '!B2893&gt;1,1,'Paraclinicos '!B2893&lt;=1,3)</f>
        <v/>
      </c>
      <c r="G2958" t="str" cm="1">
        <f t="array" ref="G2958">_xlfn.IFS('Paraclinicos '!D2893="","",AND('Paraclinicos '!D2893&gt;=250,'Paraclinicos '!D2893&lt;=500),2,'Paraclinicos '!D2893&gt;500,3,'Paraclinicos '!D2893&lt;250,1)</f>
        <v/>
      </c>
      <c r="H2958" s="50" t="str">
        <f t="shared" si="139"/>
        <v/>
      </c>
      <c r="I2958" t="str" cm="1">
        <f t="array" ref="I2958">_xlfn.IFS('Paraclinicos '!Q2893="","",'Paraclinicos '!Q2893&gt;=65,1,'Paraclinicos '!Q2893&lt;65,0)</f>
        <v/>
      </c>
      <c r="J2958" t="str" cm="1">
        <f t="array" ref="J2958">_xlfn.IFS('Paraclinicos '!I2893="","",'Paraclinicos '!I2893&gt;7,1,'Paraclinicos '!I2893&lt;=7,0)</f>
        <v/>
      </c>
      <c r="K2958" t="str" cm="1">
        <f t="array" ref="K2958">_xlfn.IFS('Paraclinicos '!W2893="","",'Paraclinicos '!W2893&lt;=8,1,'Paraclinicos '!W2893&gt;8,0)</f>
        <v/>
      </c>
      <c r="L2958" t="str" cm="1">
        <f t="array" ref="L2958">_xlfn.IFS('Paraclinicos '!S2893="","",'Paraclinicos '!S2893&gt;=30,1,'Paraclinicos '!S2893&lt;30,0)</f>
        <v/>
      </c>
      <c r="M2958" t="str" cm="1">
        <f t="array" ref="M2958">_xlfn.IFS(OR('Paraclinicos '!T2893="",'Paraclinicos '!U2893=""),"",OR('Paraclinicos '!T2893&lt;=90,'Paraclinicos '!U2893&lt;=60),1,OR('Paraclinicos '!T2893&gt;90,'Paraclinicos '!U2893&gt;60),0)</f>
        <v/>
      </c>
      <c r="N2958" s="45" t="str">
        <f t="shared" si="140"/>
        <v/>
      </c>
      <c r="O2958" t="str" cm="1">
        <f t="array" ref="O2958">_xlfn.IFS(OR('Paraclinicos '!M2893="",'Paraclinicos '!N2893="",'Paraclinicos '!N2893=0),"",'Paraclinicos '!M2893/'Paraclinicos '!N2893&lt;100,4,'Paraclinicos '!M2893/'Paraclinicos '!N2893&lt;200,3,'Paraclinicos '!M2893/'Paraclinicos '!N2893&lt;300,2,'Paraclinicos '!M2893/'Paraclinicos '!N2893&lt;400,1,'Paraclinicos '!M2893/'Paraclinicos '!N2893&gt;=400,0)</f>
        <v/>
      </c>
      <c r="P2958" t="str" cm="1">
        <f t="array" ref="P2958">_xlfn.IFS('Paraclinicos '!C2893="","",'Paraclinicos '!C2893&lt;20,4,'Paraclinicos '!C2893&lt;50,3,'Paraclinicos '!C2893&lt;100,2,'Paraclinicos '!C2893&lt;150,1,'Paraclinicos '!C2893&gt;150,0)</f>
        <v/>
      </c>
      <c r="Q2958" t="str" cm="1">
        <f t="array" ref="Q2958">_xlfn.IFS('Paraclinicos '!O2893="","",'Paraclinicos '!O2893&lt;1.2,0,'Paraclinicos '!O2893&lt;2,1,'Paraclinicos '!O2893&lt;3.5,2,'Paraclinicos '!O2893&lt;5,3,'Paraclinicos '!O2893&gt;5,4)</f>
        <v/>
      </c>
      <c r="R2958" t="str" cm="1">
        <f t="array" ref="R2958">_xlfn.IFS('Paraclinicos '!J2893="","",'Paraclinicos '!J2893&lt;1.2,0,'Paraclinicos '!J2893&lt;2,1,'Paraclinicos '!J2893&lt;6,2,'Paraclinicos '!J2893&lt;12,3,'Paraclinicos '!J2893&gt;=12,4)</f>
        <v/>
      </c>
      <c r="S2958" t="str" cm="1">
        <f t="array" ref="S2958">_xlfn.IFS('Paraclinicos '!Y2893="","",'Paraclinicos '!Y2893&lt;70,1,'Paraclinicos '!Y2893&gt;=70,0)</f>
        <v/>
      </c>
      <c r="T2958" t="str" cm="1">
        <f t="array" ref="T2958">_xlfn.IFS('Paraclinicos '!W2893="","",'Paraclinicos '!W2893&lt;6,4,'Paraclinicos '!W2893&lt;10,3,'Paraclinicos '!W2893&lt;13,2,'Paraclinicos '!W2893&lt;15,1,'Paraclinicos '!W2893=15,0)</f>
        <v/>
      </c>
      <c r="U2958" s="54" t="str">
        <f t="shared" si="138"/>
        <v/>
      </c>
      <c r="V2958" t="str" cm="1">
        <f t="array" ref="V2958">_xlfn.IFS('Paraclinicos '!S2893="","",OR('Paraclinicos '!S2893&lt;=8,'Paraclinicos '!S2893&gt;=25),3,'Paraclinicos '!S2893&lt;12,1,'Paraclinicos '!S2893&lt;21,0,'Paraclinicos '!S2893&lt;25,2)</f>
        <v/>
      </c>
      <c r="W2958" t="str">
        <f>IFERROR(IF(INDEX('BD Demog para scores enalazar'!Y$2:'BD Demog para scores enalazar'!Y$3000,MATCH(Formulas!A2958,'BD Demog para scores enalazar'!A$2:'BD Demog para scores enalazar'!A$3000,0))=1,"SI","NO"),"")</f>
        <v/>
      </c>
      <c r="X2958" s="9" t="str">
        <f>IFERROR(IF(INDEX('BD Demog para scores enalazar'!AJ$2:'BD Demog para scores enalazar'!AJ$3000,MATCH(Formulas!A2958,'BD Demog para scores enalazar'!A$2:'BD Demog para scores enalazar'!A$3000,0))=1,"SI","NO"),"")</f>
        <v/>
      </c>
      <c r="Y2958" t="str" cm="1">
        <f t="array" ref="Y2958">IF(AND(W2958="NO",X2958="NO"),_xlfn.IFS('Paraclinicos '!K2893&lt;=91,3,'Paraclinicos '!K2893&lt;94,2,'Paraclinicos '!K2893&lt;96,1,'Paraclinicos '!K2893&gt;=96,0),"")</f>
        <v/>
      </c>
      <c r="Z2958" t="str" cm="1">
        <f t="array" ref="Z2958">IF(OR(W2958="SI",X2958="SI"),_xlfn.IFS(OR(AND('Paraclinicos '!K2894&lt;=83),AND('Paraclinicos '!K2894&gt;=97,AA2958=2)),3,OR(AND('Paraclinicos '!K2894&lt;=86),AND('Paraclinicos '!K2894&gt;=94,AA2958=2)),2,OR(AND('Paraclinicos '!K2894&lt;=88),AND('Paraclinicos '!K2894&gt;=92,AA2958=2)),1,OR(AND('Paraclinicos '!K2894&gt;=88,'Paraclinicos '!K2894&lt;=92),AND('Paraclinicos '!K2894&gt;=93,AA2958=0)),0),"")</f>
        <v/>
      </c>
      <c r="AA2958" t="str" cm="1">
        <f t="array" ref="AA2958">_xlfn.IFS('Paraclinicos '!E2893="","",'Paraclinicos '!E2893="Oxigeno",2,'Paraclinicos '!E2893="Aire",0)</f>
        <v/>
      </c>
    </row>
    <row r="2959" spans="1:27" x14ac:dyDescent="0.25">
      <c r="A2959">
        <f>'Paraclinicos '!A2894</f>
        <v>0</v>
      </c>
      <c r="B2959" s="3">
        <f>'Paraclinicos '!R2894</f>
        <v>0</v>
      </c>
      <c r="C2959" t="str" cm="1">
        <f t="array" ref="C2959">_xlfn.IFS('Paraclinicos '!Q2894="","",'Paraclinicos '!Q2894&gt;60,3,'Paraclinicos '!Q2894&lt;=60,1)</f>
        <v/>
      </c>
      <c r="D2959" t="str">
        <f>IFERROR(IF(INDEX('BD Demog para scores enalazar'!BC$2:BC$3000,MATCH(Formulas!A2959,'BD Demog para scores enalazar'!A$2:A$3000,0))=0,"SI","NO"),"")</f>
        <v/>
      </c>
      <c r="E2959" t="str" cm="1">
        <f t="array" ref="E2959">_xlfn.IFS(D2959="","",D2959="SI",4,D2959="NO",1)</f>
        <v/>
      </c>
      <c r="F2959" t="str" cm="1">
        <f t="array" ref="F2959">_xlfn.IFS('Paraclinicos '!B2894="","",'Paraclinicos '!B2894&gt;1,1,'Paraclinicos '!B2894&lt;=1,3)</f>
        <v/>
      </c>
      <c r="G2959" t="str" cm="1">
        <f t="array" ref="G2959">_xlfn.IFS('Paraclinicos '!D2894="","",AND('Paraclinicos '!D2894&gt;=250,'Paraclinicos '!D2894&lt;=500),2,'Paraclinicos '!D2894&gt;500,3,'Paraclinicos '!D2894&lt;250,1)</f>
        <v/>
      </c>
      <c r="H2959" s="50" t="str">
        <f t="shared" si="139"/>
        <v/>
      </c>
      <c r="I2959" t="str" cm="1">
        <f t="array" ref="I2959">_xlfn.IFS('Paraclinicos '!Q2894="","",'Paraclinicos '!Q2894&gt;=65,1,'Paraclinicos '!Q2894&lt;65,0)</f>
        <v/>
      </c>
      <c r="J2959" t="str" cm="1">
        <f t="array" ref="J2959">_xlfn.IFS('Paraclinicos '!I2894="","",'Paraclinicos '!I2894&gt;7,1,'Paraclinicos '!I2894&lt;=7,0)</f>
        <v/>
      </c>
      <c r="K2959" t="str" cm="1">
        <f t="array" ref="K2959">_xlfn.IFS('Paraclinicos '!W2894="","",'Paraclinicos '!W2894&lt;=8,1,'Paraclinicos '!W2894&gt;8,0)</f>
        <v/>
      </c>
      <c r="L2959" t="str" cm="1">
        <f t="array" ref="L2959">_xlfn.IFS('Paraclinicos '!S2894="","",'Paraclinicos '!S2894&gt;=30,1,'Paraclinicos '!S2894&lt;30,0)</f>
        <v/>
      </c>
      <c r="M2959" t="str" cm="1">
        <f t="array" ref="M2959">_xlfn.IFS(OR('Paraclinicos '!T2894="",'Paraclinicos '!U2894=""),"",OR('Paraclinicos '!T2894&lt;=90,'Paraclinicos '!U2894&lt;=60),1,OR('Paraclinicos '!T2894&gt;90,'Paraclinicos '!U2894&gt;60),0)</f>
        <v/>
      </c>
      <c r="N2959" s="45" t="str">
        <f t="shared" si="140"/>
        <v/>
      </c>
      <c r="O2959" t="str" cm="1">
        <f t="array" ref="O2959">_xlfn.IFS(OR('Paraclinicos '!M2894="",'Paraclinicos '!N2894="",'Paraclinicos '!N2894=0),"",'Paraclinicos '!M2894/'Paraclinicos '!N2894&lt;100,4,'Paraclinicos '!M2894/'Paraclinicos '!N2894&lt;200,3,'Paraclinicos '!M2894/'Paraclinicos '!N2894&lt;300,2,'Paraclinicos '!M2894/'Paraclinicos '!N2894&lt;400,1,'Paraclinicos '!M2894/'Paraclinicos '!N2894&gt;=400,0)</f>
        <v/>
      </c>
      <c r="P2959" t="str" cm="1">
        <f t="array" ref="P2959">_xlfn.IFS('Paraclinicos '!C2894="","",'Paraclinicos '!C2894&lt;20,4,'Paraclinicos '!C2894&lt;50,3,'Paraclinicos '!C2894&lt;100,2,'Paraclinicos '!C2894&lt;150,1,'Paraclinicos '!C2894&gt;150,0)</f>
        <v/>
      </c>
      <c r="Q2959" t="str" cm="1">
        <f t="array" ref="Q2959">_xlfn.IFS('Paraclinicos '!O2894="","",'Paraclinicos '!O2894&lt;1.2,0,'Paraclinicos '!O2894&lt;2,1,'Paraclinicos '!O2894&lt;3.5,2,'Paraclinicos '!O2894&lt;5,3,'Paraclinicos '!O2894&gt;5,4)</f>
        <v/>
      </c>
      <c r="R2959" t="str" cm="1">
        <f t="array" ref="R2959">_xlfn.IFS('Paraclinicos '!J2894="","",'Paraclinicos '!J2894&lt;1.2,0,'Paraclinicos '!J2894&lt;2,1,'Paraclinicos '!J2894&lt;6,2,'Paraclinicos '!J2894&lt;12,3,'Paraclinicos '!J2894&gt;=12,4)</f>
        <v/>
      </c>
      <c r="S2959" t="str" cm="1">
        <f t="array" ref="S2959">_xlfn.IFS('Paraclinicos '!Y2894="","",'Paraclinicos '!Y2894&lt;70,1,'Paraclinicos '!Y2894&gt;=70,0)</f>
        <v/>
      </c>
      <c r="T2959" t="str" cm="1">
        <f t="array" ref="T2959">_xlfn.IFS('Paraclinicos '!W2894="","",'Paraclinicos '!W2894&lt;6,4,'Paraclinicos '!W2894&lt;10,3,'Paraclinicos '!W2894&lt;13,2,'Paraclinicos '!W2894&lt;15,1,'Paraclinicos '!W2894=15,0)</f>
        <v/>
      </c>
      <c r="U2959" s="54" t="str">
        <f t="shared" si="138"/>
        <v/>
      </c>
      <c r="V2959" t="str" cm="1">
        <f t="array" ref="V2959">_xlfn.IFS('Paraclinicos '!S2894="","",OR('Paraclinicos '!S2894&lt;=8,'Paraclinicos '!S2894&gt;=25),3,'Paraclinicos '!S2894&lt;12,1,'Paraclinicos '!S2894&lt;21,0,'Paraclinicos '!S2894&lt;25,2)</f>
        <v/>
      </c>
      <c r="W2959" t="str">
        <f>IFERROR(IF(INDEX('BD Demog para scores enalazar'!Y$2:'BD Demog para scores enalazar'!Y$3000,MATCH(Formulas!A2959,'BD Demog para scores enalazar'!A$2:'BD Demog para scores enalazar'!A$3000,0))=1,"SI","NO"),"")</f>
        <v/>
      </c>
      <c r="X2959" s="9" t="str">
        <f>IFERROR(IF(INDEX('BD Demog para scores enalazar'!AJ$2:'BD Demog para scores enalazar'!AJ$3000,MATCH(Formulas!A2959,'BD Demog para scores enalazar'!A$2:'BD Demog para scores enalazar'!A$3000,0))=1,"SI","NO"),"")</f>
        <v/>
      </c>
      <c r="Y2959" t="str" cm="1">
        <f t="array" ref="Y2959">IF(AND(W2959="NO",X2959="NO"),_xlfn.IFS('Paraclinicos '!K2894&lt;=91,3,'Paraclinicos '!K2894&lt;94,2,'Paraclinicos '!K2894&lt;96,1,'Paraclinicos '!K2894&gt;=96,0),"")</f>
        <v/>
      </c>
      <c r="Z2959" t="str" cm="1">
        <f t="array" ref="Z2959">IF(OR(W2959="SI",X2959="SI"),_xlfn.IFS(OR(AND('Paraclinicos '!K2895&lt;=83),AND('Paraclinicos '!K2895&gt;=97,AA2959=2)),3,OR(AND('Paraclinicos '!K2895&lt;=86),AND('Paraclinicos '!K2895&gt;=94,AA2959=2)),2,OR(AND('Paraclinicos '!K2895&lt;=88),AND('Paraclinicos '!K2895&gt;=92,AA2959=2)),1,OR(AND('Paraclinicos '!K2895&gt;=88,'Paraclinicos '!K2895&lt;=92),AND('Paraclinicos '!K2895&gt;=93,AA2959=0)),0),"")</f>
        <v/>
      </c>
      <c r="AA2959" t="str" cm="1">
        <f t="array" ref="AA2959">_xlfn.IFS('Paraclinicos '!E2894="","",'Paraclinicos '!E2894="Oxigeno",2,'Paraclinicos '!E2894="Aire",0)</f>
        <v/>
      </c>
    </row>
    <row r="2960" spans="1:27" x14ac:dyDescent="0.25">
      <c r="A2960">
        <f>'Paraclinicos '!A2895</f>
        <v>0</v>
      </c>
      <c r="B2960" s="3">
        <f>'Paraclinicos '!R2895</f>
        <v>0</v>
      </c>
      <c r="C2960" t="str" cm="1">
        <f t="array" ref="C2960">_xlfn.IFS('Paraclinicos '!Q2895="","",'Paraclinicos '!Q2895&gt;60,3,'Paraclinicos '!Q2895&lt;=60,1)</f>
        <v/>
      </c>
      <c r="D2960" t="str">
        <f>IFERROR(IF(INDEX('BD Demog para scores enalazar'!BC$2:BC$3000,MATCH(Formulas!A2960,'BD Demog para scores enalazar'!A$2:A$3000,0))=0,"SI","NO"),"")</f>
        <v/>
      </c>
      <c r="E2960" t="str" cm="1">
        <f t="array" ref="E2960">_xlfn.IFS(D2960="","",D2960="SI",4,D2960="NO",1)</f>
        <v/>
      </c>
      <c r="F2960" t="str" cm="1">
        <f t="array" ref="F2960">_xlfn.IFS('Paraclinicos '!B2895="","",'Paraclinicos '!B2895&gt;1,1,'Paraclinicos '!B2895&lt;=1,3)</f>
        <v/>
      </c>
      <c r="G2960" t="str" cm="1">
        <f t="array" ref="G2960">_xlfn.IFS('Paraclinicos '!D2895="","",AND('Paraclinicos '!D2895&gt;=250,'Paraclinicos '!D2895&lt;=500),2,'Paraclinicos '!D2895&gt;500,3,'Paraclinicos '!D2895&lt;250,1)</f>
        <v/>
      </c>
      <c r="H2960" s="50" t="str">
        <f t="shared" si="139"/>
        <v/>
      </c>
      <c r="I2960" t="str" cm="1">
        <f t="array" ref="I2960">_xlfn.IFS('Paraclinicos '!Q2895="","",'Paraclinicos '!Q2895&gt;=65,1,'Paraclinicos '!Q2895&lt;65,0)</f>
        <v/>
      </c>
      <c r="J2960" t="str" cm="1">
        <f t="array" ref="J2960">_xlfn.IFS('Paraclinicos '!I2895="","",'Paraclinicos '!I2895&gt;7,1,'Paraclinicos '!I2895&lt;=7,0)</f>
        <v/>
      </c>
      <c r="K2960" t="str" cm="1">
        <f t="array" ref="K2960">_xlfn.IFS('Paraclinicos '!W2895="","",'Paraclinicos '!W2895&lt;=8,1,'Paraclinicos '!W2895&gt;8,0)</f>
        <v/>
      </c>
      <c r="L2960" t="str" cm="1">
        <f t="array" ref="L2960">_xlfn.IFS('Paraclinicos '!S2895="","",'Paraclinicos '!S2895&gt;=30,1,'Paraclinicos '!S2895&lt;30,0)</f>
        <v/>
      </c>
      <c r="M2960" t="str" cm="1">
        <f t="array" ref="M2960">_xlfn.IFS(OR('Paraclinicos '!T2895="",'Paraclinicos '!U2895=""),"",OR('Paraclinicos '!T2895&lt;=90,'Paraclinicos '!U2895&lt;=60),1,OR('Paraclinicos '!T2895&gt;90,'Paraclinicos '!U2895&gt;60),0)</f>
        <v/>
      </c>
      <c r="N2960" s="45" t="str">
        <f t="shared" si="140"/>
        <v/>
      </c>
      <c r="O2960" t="str" cm="1">
        <f t="array" ref="O2960">_xlfn.IFS(OR('Paraclinicos '!M2895="",'Paraclinicos '!N2895="",'Paraclinicos '!N2895=0),"",'Paraclinicos '!M2895/'Paraclinicos '!N2895&lt;100,4,'Paraclinicos '!M2895/'Paraclinicos '!N2895&lt;200,3,'Paraclinicos '!M2895/'Paraclinicos '!N2895&lt;300,2,'Paraclinicos '!M2895/'Paraclinicos '!N2895&lt;400,1,'Paraclinicos '!M2895/'Paraclinicos '!N2895&gt;=400,0)</f>
        <v/>
      </c>
      <c r="P2960" t="str" cm="1">
        <f t="array" ref="P2960">_xlfn.IFS('Paraclinicos '!C2895="","",'Paraclinicos '!C2895&lt;20,4,'Paraclinicos '!C2895&lt;50,3,'Paraclinicos '!C2895&lt;100,2,'Paraclinicos '!C2895&lt;150,1,'Paraclinicos '!C2895&gt;150,0)</f>
        <v/>
      </c>
      <c r="Q2960" t="str" cm="1">
        <f t="array" ref="Q2960">_xlfn.IFS('Paraclinicos '!O2895="","",'Paraclinicos '!O2895&lt;1.2,0,'Paraclinicos '!O2895&lt;2,1,'Paraclinicos '!O2895&lt;3.5,2,'Paraclinicos '!O2895&lt;5,3,'Paraclinicos '!O2895&gt;5,4)</f>
        <v/>
      </c>
      <c r="R2960" t="str" cm="1">
        <f t="array" ref="R2960">_xlfn.IFS('Paraclinicos '!J2895="","",'Paraclinicos '!J2895&lt;1.2,0,'Paraclinicos '!J2895&lt;2,1,'Paraclinicos '!J2895&lt;6,2,'Paraclinicos '!J2895&lt;12,3,'Paraclinicos '!J2895&gt;=12,4)</f>
        <v/>
      </c>
      <c r="S2960" t="str" cm="1">
        <f t="array" ref="S2960">_xlfn.IFS('Paraclinicos '!Y2895="","",'Paraclinicos '!Y2895&lt;70,1,'Paraclinicos '!Y2895&gt;=70,0)</f>
        <v/>
      </c>
      <c r="T2960" t="str" cm="1">
        <f t="array" ref="T2960">_xlfn.IFS('Paraclinicos '!W2895="","",'Paraclinicos '!W2895&lt;6,4,'Paraclinicos '!W2895&lt;10,3,'Paraclinicos '!W2895&lt;13,2,'Paraclinicos '!W2895&lt;15,1,'Paraclinicos '!W2895=15,0)</f>
        <v/>
      </c>
      <c r="U2960" s="54" t="str">
        <f t="shared" si="138"/>
        <v/>
      </c>
      <c r="V2960" t="str" cm="1">
        <f t="array" ref="V2960">_xlfn.IFS('Paraclinicos '!S2895="","",OR('Paraclinicos '!S2895&lt;=8,'Paraclinicos '!S2895&gt;=25),3,'Paraclinicos '!S2895&lt;12,1,'Paraclinicos '!S2895&lt;21,0,'Paraclinicos '!S2895&lt;25,2)</f>
        <v/>
      </c>
      <c r="W2960" t="str">
        <f>IFERROR(IF(INDEX('BD Demog para scores enalazar'!Y$2:'BD Demog para scores enalazar'!Y$3000,MATCH(Formulas!A2960,'BD Demog para scores enalazar'!A$2:'BD Demog para scores enalazar'!A$3000,0))=1,"SI","NO"),"")</f>
        <v/>
      </c>
      <c r="X2960" s="9" t="str">
        <f>IFERROR(IF(INDEX('BD Demog para scores enalazar'!AJ$2:'BD Demog para scores enalazar'!AJ$3000,MATCH(Formulas!A2960,'BD Demog para scores enalazar'!A$2:'BD Demog para scores enalazar'!A$3000,0))=1,"SI","NO"),"")</f>
        <v/>
      </c>
      <c r="Y2960" t="str" cm="1">
        <f t="array" ref="Y2960">IF(AND(W2960="NO",X2960="NO"),_xlfn.IFS('Paraclinicos '!K2895&lt;=91,3,'Paraclinicos '!K2895&lt;94,2,'Paraclinicos '!K2895&lt;96,1,'Paraclinicos '!K2895&gt;=96,0),"")</f>
        <v/>
      </c>
      <c r="Z2960" t="str" cm="1">
        <f t="array" ref="Z2960">IF(OR(W2960="SI",X2960="SI"),_xlfn.IFS(OR(AND('Paraclinicos '!K2896&lt;=83),AND('Paraclinicos '!K2896&gt;=97,AA2960=2)),3,OR(AND('Paraclinicos '!K2896&lt;=86),AND('Paraclinicos '!K2896&gt;=94,AA2960=2)),2,OR(AND('Paraclinicos '!K2896&lt;=88),AND('Paraclinicos '!K2896&gt;=92,AA2960=2)),1,OR(AND('Paraclinicos '!K2896&gt;=88,'Paraclinicos '!K2896&lt;=92),AND('Paraclinicos '!K2896&gt;=93,AA2960=0)),0),"")</f>
        <v/>
      </c>
      <c r="AA2960" t="str" cm="1">
        <f t="array" ref="AA2960">_xlfn.IFS('Paraclinicos '!E2895="","",'Paraclinicos '!E2895="Oxigeno",2,'Paraclinicos '!E2895="Aire",0)</f>
        <v/>
      </c>
    </row>
    <row r="2961" spans="1:27" x14ac:dyDescent="0.25">
      <c r="A2961">
        <f>'Paraclinicos '!A2896</f>
        <v>0</v>
      </c>
      <c r="B2961" s="3">
        <f>'Paraclinicos '!R2896</f>
        <v>0</v>
      </c>
      <c r="C2961" t="str" cm="1">
        <f t="array" ref="C2961">_xlfn.IFS('Paraclinicos '!Q2896="","",'Paraclinicos '!Q2896&gt;60,3,'Paraclinicos '!Q2896&lt;=60,1)</f>
        <v/>
      </c>
      <c r="D2961" t="str">
        <f>IFERROR(IF(INDEX('BD Demog para scores enalazar'!BC$2:BC$3000,MATCH(Formulas!A2961,'BD Demog para scores enalazar'!A$2:A$3000,0))=0,"SI","NO"),"")</f>
        <v/>
      </c>
      <c r="E2961" t="str" cm="1">
        <f t="array" ref="E2961">_xlfn.IFS(D2961="","",D2961="SI",4,D2961="NO",1)</f>
        <v/>
      </c>
      <c r="F2961" t="str" cm="1">
        <f t="array" ref="F2961">_xlfn.IFS('Paraclinicos '!B2896="","",'Paraclinicos '!B2896&gt;1,1,'Paraclinicos '!B2896&lt;=1,3)</f>
        <v/>
      </c>
      <c r="G2961" t="str" cm="1">
        <f t="array" ref="G2961">_xlfn.IFS('Paraclinicos '!D2896="","",AND('Paraclinicos '!D2896&gt;=250,'Paraclinicos '!D2896&lt;=500),2,'Paraclinicos '!D2896&gt;500,3,'Paraclinicos '!D2896&lt;250,1)</f>
        <v/>
      </c>
      <c r="H2961" s="50" t="str">
        <f t="shared" si="139"/>
        <v/>
      </c>
      <c r="I2961" t="str" cm="1">
        <f t="array" ref="I2961">_xlfn.IFS('Paraclinicos '!Q2896="","",'Paraclinicos '!Q2896&gt;=65,1,'Paraclinicos '!Q2896&lt;65,0)</f>
        <v/>
      </c>
      <c r="J2961" t="str" cm="1">
        <f t="array" ref="J2961">_xlfn.IFS('Paraclinicos '!I2896="","",'Paraclinicos '!I2896&gt;7,1,'Paraclinicos '!I2896&lt;=7,0)</f>
        <v/>
      </c>
      <c r="K2961" t="str" cm="1">
        <f t="array" ref="K2961">_xlfn.IFS('Paraclinicos '!W2896="","",'Paraclinicos '!W2896&lt;=8,1,'Paraclinicos '!W2896&gt;8,0)</f>
        <v/>
      </c>
      <c r="L2961" t="str" cm="1">
        <f t="array" ref="L2961">_xlfn.IFS('Paraclinicos '!S2896="","",'Paraclinicos '!S2896&gt;=30,1,'Paraclinicos '!S2896&lt;30,0)</f>
        <v/>
      </c>
      <c r="M2961" t="str" cm="1">
        <f t="array" ref="M2961">_xlfn.IFS(OR('Paraclinicos '!T2896="",'Paraclinicos '!U2896=""),"",OR('Paraclinicos '!T2896&lt;=90,'Paraclinicos '!U2896&lt;=60),1,OR('Paraclinicos '!T2896&gt;90,'Paraclinicos '!U2896&gt;60),0)</f>
        <v/>
      </c>
      <c r="N2961" s="45" t="str">
        <f t="shared" si="140"/>
        <v/>
      </c>
      <c r="O2961" t="str" cm="1">
        <f t="array" ref="O2961">_xlfn.IFS(OR('Paraclinicos '!M2896="",'Paraclinicos '!N2896="",'Paraclinicos '!N2896=0),"",'Paraclinicos '!M2896/'Paraclinicos '!N2896&lt;100,4,'Paraclinicos '!M2896/'Paraclinicos '!N2896&lt;200,3,'Paraclinicos '!M2896/'Paraclinicos '!N2896&lt;300,2,'Paraclinicos '!M2896/'Paraclinicos '!N2896&lt;400,1,'Paraclinicos '!M2896/'Paraclinicos '!N2896&gt;=400,0)</f>
        <v/>
      </c>
      <c r="P2961" t="str" cm="1">
        <f t="array" ref="P2961">_xlfn.IFS('Paraclinicos '!C2896="","",'Paraclinicos '!C2896&lt;20,4,'Paraclinicos '!C2896&lt;50,3,'Paraclinicos '!C2896&lt;100,2,'Paraclinicos '!C2896&lt;150,1,'Paraclinicos '!C2896&gt;150,0)</f>
        <v/>
      </c>
      <c r="Q2961" t="str" cm="1">
        <f t="array" ref="Q2961">_xlfn.IFS('Paraclinicos '!O2896="","",'Paraclinicos '!O2896&lt;1.2,0,'Paraclinicos '!O2896&lt;2,1,'Paraclinicos '!O2896&lt;3.5,2,'Paraclinicos '!O2896&lt;5,3,'Paraclinicos '!O2896&gt;5,4)</f>
        <v/>
      </c>
      <c r="R2961" t="str" cm="1">
        <f t="array" ref="R2961">_xlfn.IFS('Paraclinicos '!J2896="","",'Paraclinicos '!J2896&lt;1.2,0,'Paraclinicos '!J2896&lt;2,1,'Paraclinicos '!J2896&lt;6,2,'Paraclinicos '!J2896&lt;12,3,'Paraclinicos '!J2896&gt;=12,4)</f>
        <v/>
      </c>
      <c r="S2961" t="str" cm="1">
        <f t="array" ref="S2961">_xlfn.IFS('Paraclinicos '!Y2896="","",'Paraclinicos '!Y2896&lt;70,1,'Paraclinicos '!Y2896&gt;=70,0)</f>
        <v/>
      </c>
      <c r="T2961" t="str" cm="1">
        <f t="array" ref="T2961">_xlfn.IFS('Paraclinicos '!W2896="","",'Paraclinicos '!W2896&lt;6,4,'Paraclinicos '!W2896&lt;10,3,'Paraclinicos '!W2896&lt;13,2,'Paraclinicos '!W2896&lt;15,1,'Paraclinicos '!W2896=15,0)</f>
        <v/>
      </c>
      <c r="U2961" s="54" t="str">
        <f t="shared" si="138"/>
        <v/>
      </c>
      <c r="V2961" t="str" cm="1">
        <f t="array" ref="V2961">_xlfn.IFS('Paraclinicos '!S2896="","",OR('Paraclinicos '!S2896&lt;=8,'Paraclinicos '!S2896&gt;=25),3,'Paraclinicos '!S2896&lt;12,1,'Paraclinicos '!S2896&lt;21,0,'Paraclinicos '!S2896&lt;25,2)</f>
        <v/>
      </c>
      <c r="W2961" t="str">
        <f>IFERROR(IF(INDEX('BD Demog para scores enalazar'!Y$2:'BD Demog para scores enalazar'!Y$3000,MATCH(Formulas!A2961,'BD Demog para scores enalazar'!A$2:'BD Demog para scores enalazar'!A$3000,0))=1,"SI","NO"),"")</f>
        <v/>
      </c>
      <c r="X2961" s="9" t="str">
        <f>IFERROR(IF(INDEX('BD Demog para scores enalazar'!AJ$2:'BD Demog para scores enalazar'!AJ$3000,MATCH(Formulas!A2961,'BD Demog para scores enalazar'!A$2:'BD Demog para scores enalazar'!A$3000,0))=1,"SI","NO"),"")</f>
        <v/>
      </c>
      <c r="Y2961" t="str" cm="1">
        <f t="array" ref="Y2961">IF(AND(W2961="NO",X2961="NO"),_xlfn.IFS('Paraclinicos '!K2896&lt;=91,3,'Paraclinicos '!K2896&lt;94,2,'Paraclinicos '!K2896&lt;96,1,'Paraclinicos '!K2896&gt;=96,0),"")</f>
        <v/>
      </c>
      <c r="Z2961" t="str" cm="1">
        <f t="array" ref="Z2961">IF(OR(W2961="SI",X2961="SI"),_xlfn.IFS(OR(AND('Paraclinicos '!K2897&lt;=83),AND('Paraclinicos '!K2897&gt;=97,AA2961=2)),3,OR(AND('Paraclinicos '!K2897&lt;=86),AND('Paraclinicos '!K2897&gt;=94,AA2961=2)),2,OR(AND('Paraclinicos '!K2897&lt;=88),AND('Paraclinicos '!K2897&gt;=92,AA2961=2)),1,OR(AND('Paraclinicos '!K2897&gt;=88,'Paraclinicos '!K2897&lt;=92),AND('Paraclinicos '!K2897&gt;=93,AA2961=0)),0),"")</f>
        <v/>
      </c>
      <c r="AA2961" t="str" cm="1">
        <f t="array" ref="AA2961">_xlfn.IFS('Paraclinicos '!E2896="","",'Paraclinicos '!E2896="Oxigeno",2,'Paraclinicos '!E2896="Aire",0)</f>
        <v/>
      </c>
    </row>
    <row r="2962" spans="1:27" x14ac:dyDescent="0.25">
      <c r="A2962">
        <f>'Paraclinicos '!A2897</f>
        <v>0</v>
      </c>
      <c r="B2962" s="3">
        <f>'Paraclinicos '!R2897</f>
        <v>0</v>
      </c>
      <c r="C2962" t="str" cm="1">
        <f t="array" ref="C2962">_xlfn.IFS('Paraclinicos '!Q2897="","",'Paraclinicos '!Q2897&gt;60,3,'Paraclinicos '!Q2897&lt;=60,1)</f>
        <v/>
      </c>
      <c r="D2962" t="str">
        <f>IFERROR(IF(INDEX('BD Demog para scores enalazar'!BC$2:BC$3000,MATCH(Formulas!A2962,'BD Demog para scores enalazar'!A$2:A$3000,0))=0,"SI","NO"),"")</f>
        <v/>
      </c>
      <c r="E2962" t="str" cm="1">
        <f t="array" ref="E2962">_xlfn.IFS(D2962="","",D2962="SI",4,D2962="NO",1)</f>
        <v/>
      </c>
      <c r="F2962" t="str" cm="1">
        <f t="array" ref="F2962">_xlfn.IFS('Paraclinicos '!B2897="","",'Paraclinicos '!B2897&gt;1,1,'Paraclinicos '!B2897&lt;=1,3)</f>
        <v/>
      </c>
      <c r="G2962" t="str" cm="1">
        <f t="array" ref="G2962">_xlfn.IFS('Paraclinicos '!D2897="","",AND('Paraclinicos '!D2897&gt;=250,'Paraclinicos '!D2897&lt;=500),2,'Paraclinicos '!D2897&gt;500,3,'Paraclinicos '!D2897&lt;250,1)</f>
        <v/>
      </c>
      <c r="H2962" s="50" t="str">
        <f t="shared" si="139"/>
        <v/>
      </c>
      <c r="I2962" t="str" cm="1">
        <f t="array" ref="I2962">_xlfn.IFS('Paraclinicos '!Q2897="","",'Paraclinicos '!Q2897&gt;=65,1,'Paraclinicos '!Q2897&lt;65,0)</f>
        <v/>
      </c>
      <c r="J2962" t="str" cm="1">
        <f t="array" ref="J2962">_xlfn.IFS('Paraclinicos '!I2897="","",'Paraclinicos '!I2897&gt;7,1,'Paraclinicos '!I2897&lt;=7,0)</f>
        <v/>
      </c>
      <c r="K2962" t="str" cm="1">
        <f t="array" ref="K2962">_xlfn.IFS('Paraclinicos '!W2897="","",'Paraclinicos '!W2897&lt;=8,1,'Paraclinicos '!W2897&gt;8,0)</f>
        <v/>
      </c>
      <c r="L2962" t="str" cm="1">
        <f t="array" ref="L2962">_xlfn.IFS('Paraclinicos '!S2897="","",'Paraclinicos '!S2897&gt;=30,1,'Paraclinicos '!S2897&lt;30,0)</f>
        <v/>
      </c>
      <c r="M2962" t="str" cm="1">
        <f t="array" ref="M2962">_xlfn.IFS(OR('Paraclinicos '!T2897="",'Paraclinicos '!U2897=""),"",OR('Paraclinicos '!T2897&lt;=90,'Paraclinicos '!U2897&lt;=60),1,OR('Paraclinicos '!T2897&gt;90,'Paraclinicos '!U2897&gt;60),0)</f>
        <v/>
      </c>
      <c r="N2962" s="45" t="str">
        <f t="shared" si="140"/>
        <v/>
      </c>
      <c r="O2962" t="str" cm="1">
        <f t="array" ref="O2962">_xlfn.IFS(OR('Paraclinicos '!M2897="",'Paraclinicos '!N2897="",'Paraclinicos '!N2897=0),"",'Paraclinicos '!M2897/'Paraclinicos '!N2897&lt;100,4,'Paraclinicos '!M2897/'Paraclinicos '!N2897&lt;200,3,'Paraclinicos '!M2897/'Paraclinicos '!N2897&lt;300,2,'Paraclinicos '!M2897/'Paraclinicos '!N2897&lt;400,1,'Paraclinicos '!M2897/'Paraclinicos '!N2897&gt;=400,0)</f>
        <v/>
      </c>
      <c r="P2962" t="str" cm="1">
        <f t="array" ref="P2962">_xlfn.IFS('Paraclinicos '!C2897="","",'Paraclinicos '!C2897&lt;20,4,'Paraclinicos '!C2897&lt;50,3,'Paraclinicos '!C2897&lt;100,2,'Paraclinicos '!C2897&lt;150,1,'Paraclinicos '!C2897&gt;150,0)</f>
        <v/>
      </c>
      <c r="Q2962" t="str" cm="1">
        <f t="array" ref="Q2962">_xlfn.IFS('Paraclinicos '!O2897="","",'Paraclinicos '!O2897&lt;1.2,0,'Paraclinicos '!O2897&lt;2,1,'Paraclinicos '!O2897&lt;3.5,2,'Paraclinicos '!O2897&lt;5,3,'Paraclinicos '!O2897&gt;5,4)</f>
        <v/>
      </c>
      <c r="R2962" t="str" cm="1">
        <f t="array" ref="R2962">_xlfn.IFS('Paraclinicos '!J2897="","",'Paraclinicos '!J2897&lt;1.2,0,'Paraclinicos '!J2897&lt;2,1,'Paraclinicos '!J2897&lt;6,2,'Paraclinicos '!J2897&lt;12,3,'Paraclinicos '!J2897&gt;=12,4)</f>
        <v/>
      </c>
      <c r="S2962" t="str" cm="1">
        <f t="array" ref="S2962">_xlfn.IFS('Paraclinicos '!Y2897="","",'Paraclinicos '!Y2897&lt;70,1,'Paraclinicos '!Y2897&gt;=70,0)</f>
        <v/>
      </c>
      <c r="T2962" t="str" cm="1">
        <f t="array" ref="T2962">_xlfn.IFS('Paraclinicos '!W2897="","",'Paraclinicos '!W2897&lt;6,4,'Paraclinicos '!W2897&lt;10,3,'Paraclinicos '!W2897&lt;13,2,'Paraclinicos '!W2897&lt;15,1,'Paraclinicos '!W2897=15,0)</f>
        <v/>
      </c>
      <c r="U2962" s="54" t="str">
        <f t="shared" si="138"/>
        <v/>
      </c>
      <c r="V2962" t="str" cm="1">
        <f t="array" ref="V2962">_xlfn.IFS('Paraclinicos '!S2897="","",OR('Paraclinicos '!S2897&lt;=8,'Paraclinicos '!S2897&gt;=25),3,'Paraclinicos '!S2897&lt;12,1,'Paraclinicos '!S2897&lt;21,0,'Paraclinicos '!S2897&lt;25,2)</f>
        <v/>
      </c>
      <c r="W2962" t="str">
        <f>IFERROR(IF(INDEX('BD Demog para scores enalazar'!Y$2:'BD Demog para scores enalazar'!Y$3000,MATCH(Formulas!A2962,'BD Demog para scores enalazar'!A$2:'BD Demog para scores enalazar'!A$3000,0))=1,"SI","NO"),"")</f>
        <v/>
      </c>
      <c r="X2962" s="9" t="str">
        <f>IFERROR(IF(INDEX('BD Demog para scores enalazar'!AJ$2:'BD Demog para scores enalazar'!AJ$3000,MATCH(Formulas!A2962,'BD Demog para scores enalazar'!A$2:'BD Demog para scores enalazar'!A$3000,0))=1,"SI","NO"),"")</f>
        <v/>
      </c>
      <c r="Y2962" t="str" cm="1">
        <f t="array" ref="Y2962">IF(AND(W2962="NO",X2962="NO"),_xlfn.IFS('Paraclinicos '!K2897&lt;=91,3,'Paraclinicos '!K2897&lt;94,2,'Paraclinicos '!K2897&lt;96,1,'Paraclinicos '!K2897&gt;=96,0),"")</f>
        <v/>
      </c>
      <c r="Z2962" t="str" cm="1">
        <f t="array" ref="Z2962">IF(OR(W2962="SI",X2962="SI"),_xlfn.IFS(OR(AND('Paraclinicos '!K2898&lt;=83),AND('Paraclinicos '!K2898&gt;=97,AA2962=2)),3,OR(AND('Paraclinicos '!K2898&lt;=86),AND('Paraclinicos '!K2898&gt;=94,AA2962=2)),2,OR(AND('Paraclinicos '!K2898&lt;=88),AND('Paraclinicos '!K2898&gt;=92,AA2962=2)),1,OR(AND('Paraclinicos '!K2898&gt;=88,'Paraclinicos '!K2898&lt;=92),AND('Paraclinicos '!K2898&gt;=93,AA2962=0)),0),"")</f>
        <v/>
      </c>
      <c r="AA2962" t="str" cm="1">
        <f t="array" ref="AA2962">_xlfn.IFS('Paraclinicos '!E2897="","",'Paraclinicos '!E2897="Oxigeno",2,'Paraclinicos '!E2897="Aire",0)</f>
        <v/>
      </c>
    </row>
    <row r="2963" spans="1:27" x14ac:dyDescent="0.25">
      <c r="A2963">
        <f>'Paraclinicos '!A2898</f>
        <v>0</v>
      </c>
      <c r="B2963" s="3">
        <f>'Paraclinicos '!R2898</f>
        <v>0</v>
      </c>
      <c r="C2963" t="str" cm="1">
        <f t="array" ref="C2963">_xlfn.IFS('Paraclinicos '!Q2898="","",'Paraclinicos '!Q2898&gt;60,3,'Paraclinicos '!Q2898&lt;=60,1)</f>
        <v/>
      </c>
      <c r="D2963" t="str">
        <f>IFERROR(IF(INDEX('BD Demog para scores enalazar'!BC$2:BC$3000,MATCH(Formulas!A2963,'BD Demog para scores enalazar'!A$2:A$3000,0))=0,"SI","NO"),"")</f>
        <v/>
      </c>
      <c r="E2963" t="str" cm="1">
        <f t="array" ref="E2963">_xlfn.IFS(D2963="","",D2963="SI",4,D2963="NO",1)</f>
        <v/>
      </c>
      <c r="F2963" t="str" cm="1">
        <f t="array" ref="F2963">_xlfn.IFS('Paraclinicos '!B2898="","",'Paraclinicos '!B2898&gt;1,1,'Paraclinicos '!B2898&lt;=1,3)</f>
        <v/>
      </c>
      <c r="G2963" t="str" cm="1">
        <f t="array" ref="G2963">_xlfn.IFS('Paraclinicos '!D2898="","",AND('Paraclinicos '!D2898&gt;=250,'Paraclinicos '!D2898&lt;=500),2,'Paraclinicos '!D2898&gt;500,3,'Paraclinicos '!D2898&lt;250,1)</f>
        <v/>
      </c>
      <c r="H2963" s="50" t="str">
        <f t="shared" si="139"/>
        <v/>
      </c>
      <c r="I2963" t="str" cm="1">
        <f t="array" ref="I2963">_xlfn.IFS('Paraclinicos '!Q2898="","",'Paraclinicos '!Q2898&gt;=65,1,'Paraclinicos '!Q2898&lt;65,0)</f>
        <v/>
      </c>
      <c r="J2963" t="str" cm="1">
        <f t="array" ref="J2963">_xlfn.IFS('Paraclinicos '!I2898="","",'Paraclinicos '!I2898&gt;7,1,'Paraclinicos '!I2898&lt;=7,0)</f>
        <v/>
      </c>
      <c r="K2963" t="str" cm="1">
        <f t="array" ref="K2963">_xlfn.IFS('Paraclinicos '!W2898="","",'Paraclinicos '!W2898&lt;=8,1,'Paraclinicos '!W2898&gt;8,0)</f>
        <v/>
      </c>
      <c r="L2963" t="str" cm="1">
        <f t="array" ref="L2963">_xlfn.IFS('Paraclinicos '!S2898="","",'Paraclinicos '!S2898&gt;=30,1,'Paraclinicos '!S2898&lt;30,0)</f>
        <v/>
      </c>
      <c r="M2963" t="str" cm="1">
        <f t="array" ref="M2963">_xlfn.IFS(OR('Paraclinicos '!T2898="",'Paraclinicos '!U2898=""),"",OR('Paraclinicos '!T2898&lt;=90,'Paraclinicos '!U2898&lt;=60),1,OR('Paraclinicos '!T2898&gt;90,'Paraclinicos '!U2898&gt;60),0)</f>
        <v/>
      </c>
      <c r="N2963" s="45" t="str">
        <f t="shared" si="140"/>
        <v/>
      </c>
      <c r="O2963" t="str" cm="1">
        <f t="array" ref="O2963">_xlfn.IFS(OR('Paraclinicos '!M2898="",'Paraclinicos '!N2898="",'Paraclinicos '!N2898=0),"",'Paraclinicos '!M2898/'Paraclinicos '!N2898&lt;100,4,'Paraclinicos '!M2898/'Paraclinicos '!N2898&lt;200,3,'Paraclinicos '!M2898/'Paraclinicos '!N2898&lt;300,2,'Paraclinicos '!M2898/'Paraclinicos '!N2898&lt;400,1,'Paraclinicos '!M2898/'Paraclinicos '!N2898&gt;=400,0)</f>
        <v/>
      </c>
      <c r="P2963" t="str" cm="1">
        <f t="array" ref="P2963">_xlfn.IFS('Paraclinicos '!C2898="","",'Paraclinicos '!C2898&lt;20,4,'Paraclinicos '!C2898&lt;50,3,'Paraclinicos '!C2898&lt;100,2,'Paraclinicos '!C2898&lt;150,1,'Paraclinicos '!C2898&gt;150,0)</f>
        <v/>
      </c>
      <c r="Q2963" t="str" cm="1">
        <f t="array" ref="Q2963">_xlfn.IFS('Paraclinicos '!O2898="","",'Paraclinicos '!O2898&lt;1.2,0,'Paraclinicos '!O2898&lt;2,1,'Paraclinicos '!O2898&lt;3.5,2,'Paraclinicos '!O2898&lt;5,3,'Paraclinicos '!O2898&gt;5,4)</f>
        <v/>
      </c>
      <c r="R2963" t="str" cm="1">
        <f t="array" ref="R2963">_xlfn.IFS('Paraclinicos '!J2898="","",'Paraclinicos '!J2898&lt;1.2,0,'Paraclinicos '!J2898&lt;2,1,'Paraclinicos '!J2898&lt;6,2,'Paraclinicos '!J2898&lt;12,3,'Paraclinicos '!J2898&gt;=12,4)</f>
        <v/>
      </c>
      <c r="S2963" t="str" cm="1">
        <f t="array" ref="S2963">_xlfn.IFS('Paraclinicos '!Y2898="","",'Paraclinicos '!Y2898&lt;70,1,'Paraclinicos '!Y2898&gt;=70,0)</f>
        <v/>
      </c>
      <c r="T2963" t="str" cm="1">
        <f t="array" ref="T2963">_xlfn.IFS('Paraclinicos '!W2898="","",'Paraclinicos '!W2898&lt;6,4,'Paraclinicos '!W2898&lt;10,3,'Paraclinicos '!W2898&lt;13,2,'Paraclinicos '!W2898&lt;15,1,'Paraclinicos '!W2898=15,0)</f>
        <v/>
      </c>
      <c r="U2963" s="54" t="str">
        <f t="shared" si="138"/>
        <v/>
      </c>
      <c r="V2963" t="str" cm="1">
        <f t="array" ref="V2963">_xlfn.IFS('Paraclinicos '!S2898="","",OR('Paraclinicos '!S2898&lt;=8,'Paraclinicos '!S2898&gt;=25),3,'Paraclinicos '!S2898&lt;12,1,'Paraclinicos '!S2898&lt;21,0,'Paraclinicos '!S2898&lt;25,2)</f>
        <v/>
      </c>
      <c r="W2963" t="str">
        <f>IFERROR(IF(INDEX('BD Demog para scores enalazar'!Y$2:'BD Demog para scores enalazar'!Y$3000,MATCH(Formulas!A2963,'BD Demog para scores enalazar'!A$2:'BD Demog para scores enalazar'!A$3000,0))=1,"SI","NO"),"")</f>
        <v/>
      </c>
      <c r="X2963" s="9" t="str">
        <f>IFERROR(IF(INDEX('BD Demog para scores enalazar'!AJ$2:'BD Demog para scores enalazar'!AJ$3000,MATCH(Formulas!A2963,'BD Demog para scores enalazar'!A$2:'BD Demog para scores enalazar'!A$3000,0))=1,"SI","NO"),"")</f>
        <v/>
      </c>
      <c r="Y2963" t="str" cm="1">
        <f t="array" ref="Y2963">IF(AND(W2963="NO",X2963="NO"),_xlfn.IFS('Paraclinicos '!K2898&lt;=91,3,'Paraclinicos '!K2898&lt;94,2,'Paraclinicos '!K2898&lt;96,1,'Paraclinicos '!K2898&gt;=96,0),"")</f>
        <v/>
      </c>
      <c r="Z2963" t="str" cm="1">
        <f t="array" ref="Z2963">IF(OR(W2963="SI",X2963="SI"),_xlfn.IFS(OR(AND('Paraclinicos '!K2899&lt;=83),AND('Paraclinicos '!K2899&gt;=97,AA2963=2)),3,OR(AND('Paraclinicos '!K2899&lt;=86),AND('Paraclinicos '!K2899&gt;=94,AA2963=2)),2,OR(AND('Paraclinicos '!K2899&lt;=88),AND('Paraclinicos '!K2899&gt;=92,AA2963=2)),1,OR(AND('Paraclinicos '!K2899&gt;=88,'Paraclinicos '!K2899&lt;=92),AND('Paraclinicos '!K2899&gt;=93,AA2963=0)),0),"")</f>
        <v/>
      </c>
      <c r="AA2963" t="str" cm="1">
        <f t="array" ref="AA2963">_xlfn.IFS('Paraclinicos '!E2898="","",'Paraclinicos '!E2898="Oxigeno",2,'Paraclinicos '!E2898="Aire",0)</f>
        <v/>
      </c>
    </row>
    <row r="2964" spans="1:27" x14ac:dyDescent="0.25">
      <c r="A2964">
        <f>'Paraclinicos '!A2899</f>
        <v>0</v>
      </c>
      <c r="B2964" s="3">
        <f>'Paraclinicos '!R2899</f>
        <v>0</v>
      </c>
      <c r="C2964" t="str" cm="1">
        <f t="array" ref="C2964">_xlfn.IFS('Paraclinicos '!Q2899="","",'Paraclinicos '!Q2899&gt;60,3,'Paraclinicos '!Q2899&lt;=60,1)</f>
        <v/>
      </c>
      <c r="D2964" t="str">
        <f>IFERROR(IF(INDEX('BD Demog para scores enalazar'!BC$2:BC$3000,MATCH(Formulas!A2964,'BD Demog para scores enalazar'!A$2:A$3000,0))=0,"SI","NO"),"")</f>
        <v/>
      </c>
      <c r="E2964" t="str" cm="1">
        <f t="array" ref="E2964">_xlfn.IFS(D2964="","",D2964="SI",4,D2964="NO",1)</f>
        <v/>
      </c>
      <c r="F2964" t="str" cm="1">
        <f t="array" ref="F2964">_xlfn.IFS('Paraclinicos '!B2899="","",'Paraclinicos '!B2899&gt;1,1,'Paraclinicos '!B2899&lt;=1,3)</f>
        <v/>
      </c>
      <c r="G2964" t="str" cm="1">
        <f t="array" ref="G2964">_xlfn.IFS('Paraclinicos '!D2899="","",AND('Paraclinicos '!D2899&gt;=250,'Paraclinicos '!D2899&lt;=500),2,'Paraclinicos '!D2899&gt;500,3,'Paraclinicos '!D2899&lt;250,1)</f>
        <v/>
      </c>
      <c r="H2964" s="50" t="str">
        <f t="shared" si="139"/>
        <v/>
      </c>
      <c r="I2964" t="str" cm="1">
        <f t="array" ref="I2964">_xlfn.IFS('Paraclinicos '!Q2899="","",'Paraclinicos '!Q2899&gt;=65,1,'Paraclinicos '!Q2899&lt;65,0)</f>
        <v/>
      </c>
      <c r="J2964" t="str" cm="1">
        <f t="array" ref="J2964">_xlfn.IFS('Paraclinicos '!I2899="","",'Paraclinicos '!I2899&gt;7,1,'Paraclinicos '!I2899&lt;=7,0)</f>
        <v/>
      </c>
      <c r="K2964" t="str" cm="1">
        <f t="array" ref="K2964">_xlfn.IFS('Paraclinicos '!W2899="","",'Paraclinicos '!W2899&lt;=8,1,'Paraclinicos '!W2899&gt;8,0)</f>
        <v/>
      </c>
      <c r="L2964" t="str" cm="1">
        <f t="array" ref="L2964">_xlfn.IFS('Paraclinicos '!S2899="","",'Paraclinicos '!S2899&gt;=30,1,'Paraclinicos '!S2899&lt;30,0)</f>
        <v/>
      </c>
      <c r="M2964" t="str" cm="1">
        <f t="array" ref="M2964">_xlfn.IFS(OR('Paraclinicos '!T2899="",'Paraclinicos '!U2899=""),"",OR('Paraclinicos '!T2899&lt;=90,'Paraclinicos '!U2899&lt;=60),1,OR('Paraclinicos '!T2899&gt;90,'Paraclinicos '!U2899&gt;60),0)</f>
        <v/>
      </c>
      <c r="N2964" s="45" t="str">
        <f t="shared" si="140"/>
        <v/>
      </c>
      <c r="O2964" t="str" cm="1">
        <f t="array" ref="O2964">_xlfn.IFS(OR('Paraclinicos '!M2899="",'Paraclinicos '!N2899="",'Paraclinicos '!N2899=0),"",'Paraclinicos '!M2899/'Paraclinicos '!N2899&lt;100,4,'Paraclinicos '!M2899/'Paraclinicos '!N2899&lt;200,3,'Paraclinicos '!M2899/'Paraclinicos '!N2899&lt;300,2,'Paraclinicos '!M2899/'Paraclinicos '!N2899&lt;400,1,'Paraclinicos '!M2899/'Paraclinicos '!N2899&gt;=400,0)</f>
        <v/>
      </c>
      <c r="P2964" t="str" cm="1">
        <f t="array" ref="P2964">_xlfn.IFS('Paraclinicos '!C2899="","",'Paraclinicos '!C2899&lt;20,4,'Paraclinicos '!C2899&lt;50,3,'Paraclinicos '!C2899&lt;100,2,'Paraclinicos '!C2899&lt;150,1,'Paraclinicos '!C2899&gt;150,0)</f>
        <v/>
      </c>
      <c r="Q2964" t="str" cm="1">
        <f t="array" ref="Q2964">_xlfn.IFS('Paraclinicos '!O2899="","",'Paraclinicos '!O2899&lt;1.2,0,'Paraclinicos '!O2899&lt;2,1,'Paraclinicos '!O2899&lt;3.5,2,'Paraclinicos '!O2899&lt;5,3,'Paraclinicos '!O2899&gt;5,4)</f>
        <v/>
      </c>
      <c r="R2964" t="str" cm="1">
        <f t="array" ref="R2964">_xlfn.IFS('Paraclinicos '!J2899="","",'Paraclinicos '!J2899&lt;1.2,0,'Paraclinicos '!J2899&lt;2,1,'Paraclinicos '!J2899&lt;6,2,'Paraclinicos '!J2899&lt;12,3,'Paraclinicos '!J2899&gt;=12,4)</f>
        <v/>
      </c>
      <c r="S2964" t="str" cm="1">
        <f t="array" ref="S2964">_xlfn.IFS('Paraclinicos '!Y2899="","",'Paraclinicos '!Y2899&lt;70,1,'Paraclinicos '!Y2899&gt;=70,0)</f>
        <v/>
      </c>
      <c r="T2964" t="str" cm="1">
        <f t="array" ref="T2964">_xlfn.IFS('Paraclinicos '!W2899="","",'Paraclinicos '!W2899&lt;6,4,'Paraclinicos '!W2899&lt;10,3,'Paraclinicos '!W2899&lt;13,2,'Paraclinicos '!W2899&lt;15,1,'Paraclinicos '!W2899=15,0)</f>
        <v/>
      </c>
      <c r="U2964" s="54" t="str">
        <f t="shared" si="138"/>
        <v/>
      </c>
      <c r="V2964" t="str" cm="1">
        <f t="array" ref="V2964">_xlfn.IFS('Paraclinicos '!S2899="","",OR('Paraclinicos '!S2899&lt;=8,'Paraclinicos '!S2899&gt;=25),3,'Paraclinicos '!S2899&lt;12,1,'Paraclinicos '!S2899&lt;21,0,'Paraclinicos '!S2899&lt;25,2)</f>
        <v/>
      </c>
      <c r="W2964" t="str">
        <f>IFERROR(IF(INDEX('BD Demog para scores enalazar'!Y$2:'BD Demog para scores enalazar'!Y$3000,MATCH(Formulas!A2964,'BD Demog para scores enalazar'!A$2:'BD Demog para scores enalazar'!A$3000,0))=1,"SI","NO"),"")</f>
        <v/>
      </c>
      <c r="X2964" s="9" t="str">
        <f>IFERROR(IF(INDEX('BD Demog para scores enalazar'!AJ$2:'BD Demog para scores enalazar'!AJ$3000,MATCH(Formulas!A2964,'BD Demog para scores enalazar'!A$2:'BD Demog para scores enalazar'!A$3000,0))=1,"SI","NO"),"")</f>
        <v/>
      </c>
      <c r="Y2964" t="str" cm="1">
        <f t="array" ref="Y2964">IF(AND(W2964="NO",X2964="NO"),_xlfn.IFS('Paraclinicos '!K2899&lt;=91,3,'Paraclinicos '!K2899&lt;94,2,'Paraclinicos '!K2899&lt;96,1,'Paraclinicos '!K2899&gt;=96,0),"")</f>
        <v/>
      </c>
      <c r="Z2964" t="str" cm="1">
        <f t="array" ref="Z2964">IF(OR(W2964="SI",X2964="SI"),_xlfn.IFS(OR(AND('Paraclinicos '!K2900&lt;=83),AND('Paraclinicos '!K2900&gt;=97,AA2964=2)),3,OR(AND('Paraclinicos '!K2900&lt;=86),AND('Paraclinicos '!K2900&gt;=94,AA2964=2)),2,OR(AND('Paraclinicos '!K2900&lt;=88),AND('Paraclinicos '!K2900&gt;=92,AA2964=2)),1,OR(AND('Paraclinicos '!K2900&gt;=88,'Paraclinicos '!K2900&lt;=92),AND('Paraclinicos '!K2900&gt;=93,AA2964=0)),0),"")</f>
        <v/>
      </c>
      <c r="AA2964" t="str" cm="1">
        <f t="array" ref="AA2964">_xlfn.IFS('Paraclinicos '!E2899="","",'Paraclinicos '!E2899="Oxigeno",2,'Paraclinicos '!E2899="Aire",0)</f>
        <v/>
      </c>
    </row>
    <row r="2965" spans="1:27" x14ac:dyDescent="0.25">
      <c r="A2965">
        <f>'Paraclinicos '!A2900</f>
        <v>0</v>
      </c>
      <c r="B2965" s="3">
        <f>'Paraclinicos '!R2900</f>
        <v>0</v>
      </c>
      <c r="C2965" t="str" cm="1">
        <f t="array" ref="C2965">_xlfn.IFS('Paraclinicos '!Q2900="","",'Paraclinicos '!Q2900&gt;60,3,'Paraclinicos '!Q2900&lt;=60,1)</f>
        <v/>
      </c>
      <c r="D2965" t="str">
        <f>IFERROR(IF(INDEX('BD Demog para scores enalazar'!BC$2:BC$3000,MATCH(Formulas!A2965,'BD Demog para scores enalazar'!A$2:A$3000,0))=0,"SI","NO"),"")</f>
        <v/>
      </c>
      <c r="E2965" t="str" cm="1">
        <f t="array" ref="E2965">_xlfn.IFS(D2965="","",D2965="SI",4,D2965="NO",1)</f>
        <v/>
      </c>
      <c r="F2965" t="str" cm="1">
        <f t="array" ref="F2965">_xlfn.IFS('Paraclinicos '!B2900="","",'Paraclinicos '!B2900&gt;1,1,'Paraclinicos '!B2900&lt;=1,3)</f>
        <v/>
      </c>
      <c r="G2965" t="str" cm="1">
        <f t="array" ref="G2965">_xlfn.IFS('Paraclinicos '!D2900="","",AND('Paraclinicos '!D2900&gt;=250,'Paraclinicos '!D2900&lt;=500),2,'Paraclinicos '!D2900&gt;500,3,'Paraclinicos '!D2900&lt;250,1)</f>
        <v/>
      </c>
      <c r="H2965" s="50" t="str">
        <f t="shared" si="139"/>
        <v/>
      </c>
      <c r="I2965" t="str" cm="1">
        <f t="array" ref="I2965">_xlfn.IFS('Paraclinicos '!Q2900="","",'Paraclinicos '!Q2900&gt;=65,1,'Paraclinicos '!Q2900&lt;65,0)</f>
        <v/>
      </c>
      <c r="J2965" t="str" cm="1">
        <f t="array" ref="J2965">_xlfn.IFS('Paraclinicos '!I2900="","",'Paraclinicos '!I2900&gt;7,1,'Paraclinicos '!I2900&lt;=7,0)</f>
        <v/>
      </c>
      <c r="K2965" t="str" cm="1">
        <f t="array" ref="K2965">_xlfn.IFS('Paraclinicos '!W2900="","",'Paraclinicos '!W2900&lt;=8,1,'Paraclinicos '!W2900&gt;8,0)</f>
        <v/>
      </c>
      <c r="L2965" t="str" cm="1">
        <f t="array" ref="L2965">_xlfn.IFS('Paraclinicos '!S2900="","",'Paraclinicos '!S2900&gt;=30,1,'Paraclinicos '!S2900&lt;30,0)</f>
        <v/>
      </c>
      <c r="M2965" t="str" cm="1">
        <f t="array" ref="M2965">_xlfn.IFS(OR('Paraclinicos '!T2900="",'Paraclinicos '!U2900=""),"",OR('Paraclinicos '!T2900&lt;=90,'Paraclinicos '!U2900&lt;=60),1,OR('Paraclinicos '!T2900&gt;90,'Paraclinicos '!U2900&gt;60),0)</f>
        <v/>
      </c>
      <c r="N2965" s="45" t="str">
        <f t="shared" si="140"/>
        <v/>
      </c>
      <c r="O2965" t="str" cm="1">
        <f t="array" ref="O2965">_xlfn.IFS(OR('Paraclinicos '!M2900="",'Paraclinicos '!N2900="",'Paraclinicos '!N2900=0),"",'Paraclinicos '!M2900/'Paraclinicos '!N2900&lt;100,4,'Paraclinicos '!M2900/'Paraclinicos '!N2900&lt;200,3,'Paraclinicos '!M2900/'Paraclinicos '!N2900&lt;300,2,'Paraclinicos '!M2900/'Paraclinicos '!N2900&lt;400,1,'Paraclinicos '!M2900/'Paraclinicos '!N2900&gt;=400,0)</f>
        <v/>
      </c>
      <c r="P2965" t="str" cm="1">
        <f t="array" ref="P2965">_xlfn.IFS('Paraclinicos '!C2900="","",'Paraclinicos '!C2900&lt;20,4,'Paraclinicos '!C2900&lt;50,3,'Paraclinicos '!C2900&lt;100,2,'Paraclinicos '!C2900&lt;150,1,'Paraclinicos '!C2900&gt;150,0)</f>
        <v/>
      </c>
      <c r="Q2965" t="str" cm="1">
        <f t="array" ref="Q2965">_xlfn.IFS('Paraclinicos '!O2900="","",'Paraclinicos '!O2900&lt;1.2,0,'Paraclinicos '!O2900&lt;2,1,'Paraclinicos '!O2900&lt;3.5,2,'Paraclinicos '!O2900&lt;5,3,'Paraclinicos '!O2900&gt;5,4)</f>
        <v/>
      </c>
      <c r="R2965" t="str" cm="1">
        <f t="array" ref="R2965">_xlfn.IFS('Paraclinicos '!J2900="","",'Paraclinicos '!J2900&lt;1.2,0,'Paraclinicos '!J2900&lt;2,1,'Paraclinicos '!J2900&lt;6,2,'Paraclinicos '!J2900&lt;12,3,'Paraclinicos '!J2900&gt;=12,4)</f>
        <v/>
      </c>
      <c r="S2965" t="str" cm="1">
        <f t="array" ref="S2965">_xlfn.IFS('Paraclinicos '!Y2900="","",'Paraclinicos '!Y2900&lt;70,1,'Paraclinicos '!Y2900&gt;=70,0)</f>
        <v/>
      </c>
      <c r="T2965" t="str" cm="1">
        <f t="array" ref="T2965">_xlfn.IFS('Paraclinicos '!W2900="","",'Paraclinicos '!W2900&lt;6,4,'Paraclinicos '!W2900&lt;10,3,'Paraclinicos '!W2900&lt;13,2,'Paraclinicos '!W2900&lt;15,1,'Paraclinicos '!W2900=15,0)</f>
        <v/>
      </c>
      <c r="U2965" s="54" t="str">
        <f t="shared" si="138"/>
        <v/>
      </c>
      <c r="V2965" t="str" cm="1">
        <f t="array" ref="V2965">_xlfn.IFS('Paraclinicos '!S2900="","",OR('Paraclinicos '!S2900&lt;=8,'Paraclinicos '!S2900&gt;=25),3,'Paraclinicos '!S2900&lt;12,1,'Paraclinicos '!S2900&lt;21,0,'Paraclinicos '!S2900&lt;25,2)</f>
        <v/>
      </c>
      <c r="W2965" t="str">
        <f>IFERROR(IF(INDEX('BD Demog para scores enalazar'!Y$2:'BD Demog para scores enalazar'!Y$3000,MATCH(Formulas!A2965,'BD Demog para scores enalazar'!A$2:'BD Demog para scores enalazar'!A$3000,0))=1,"SI","NO"),"")</f>
        <v/>
      </c>
      <c r="X2965" s="9" t="str">
        <f>IFERROR(IF(INDEX('BD Demog para scores enalazar'!AJ$2:'BD Demog para scores enalazar'!AJ$3000,MATCH(Formulas!A2965,'BD Demog para scores enalazar'!A$2:'BD Demog para scores enalazar'!A$3000,0))=1,"SI","NO"),"")</f>
        <v/>
      </c>
      <c r="Y2965" t="str" cm="1">
        <f t="array" ref="Y2965">IF(AND(W2965="NO",X2965="NO"),_xlfn.IFS('Paraclinicos '!K2900&lt;=91,3,'Paraclinicos '!K2900&lt;94,2,'Paraclinicos '!K2900&lt;96,1,'Paraclinicos '!K2900&gt;=96,0),"")</f>
        <v/>
      </c>
      <c r="Z2965" t="str" cm="1">
        <f t="array" ref="Z2965">IF(OR(W2965="SI",X2965="SI"),_xlfn.IFS(OR(AND('Paraclinicos '!K2901&lt;=83),AND('Paraclinicos '!K2901&gt;=97,AA2965=2)),3,OR(AND('Paraclinicos '!K2901&lt;=86),AND('Paraclinicos '!K2901&gt;=94,AA2965=2)),2,OR(AND('Paraclinicos '!K2901&lt;=88),AND('Paraclinicos '!K2901&gt;=92,AA2965=2)),1,OR(AND('Paraclinicos '!K2901&gt;=88,'Paraclinicos '!K2901&lt;=92),AND('Paraclinicos '!K2901&gt;=93,AA2965=0)),0),"")</f>
        <v/>
      </c>
      <c r="AA2965" t="str" cm="1">
        <f t="array" ref="AA2965">_xlfn.IFS('Paraclinicos '!E2900="","",'Paraclinicos '!E2900="Oxigeno",2,'Paraclinicos '!E2900="Aire",0)</f>
        <v/>
      </c>
    </row>
    <row r="2966" spans="1:27" x14ac:dyDescent="0.25">
      <c r="A2966">
        <f>'Paraclinicos '!A2901</f>
        <v>0</v>
      </c>
      <c r="B2966" s="3">
        <f>'Paraclinicos '!R2901</f>
        <v>0</v>
      </c>
      <c r="C2966" t="str" cm="1">
        <f t="array" ref="C2966">_xlfn.IFS('Paraclinicos '!Q2901="","",'Paraclinicos '!Q2901&gt;60,3,'Paraclinicos '!Q2901&lt;=60,1)</f>
        <v/>
      </c>
      <c r="D2966" t="str">
        <f>IFERROR(IF(INDEX('BD Demog para scores enalazar'!BC$2:BC$3000,MATCH(Formulas!A2966,'BD Demog para scores enalazar'!A$2:A$3000,0))=0,"SI","NO"),"")</f>
        <v/>
      </c>
      <c r="E2966" t="str" cm="1">
        <f t="array" ref="E2966">_xlfn.IFS(D2966="","",D2966="SI",4,D2966="NO",1)</f>
        <v/>
      </c>
      <c r="F2966" t="str" cm="1">
        <f t="array" ref="F2966">_xlfn.IFS('Paraclinicos '!B2901="","",'Paraclinicos '!B2901&gt;1,1,'Paraclinicos '!B2901&lt;=1,3)</f>
        <v/>
      </c>
      <c r="G2966" t="str" cm="1">
        <f t="array" ref="G2966">_xlfn.IFS('Paraclinicos '!D2901="","",AND('Paraclinicos '!D2901&gt;=250,'Paraclinicos '!D2901&lt;=500),2,'Paraclinicos '!D2901&gt;500,3,'Paraclinicos '!D2901&lt;250,1)</f>
        <v/>
      </c>
      <c r="H2966" s="50" t="str">
        <f t="shared" si="139"/>
        <v/>
      </c>
      <c r="I2966" t="str" cm="1">
        <f t="array" ref="I2966">_xlfn.IFS('Paraclinicos '!Q2901="","",'Paraclinicos '!Q2901&gt;=65,1,'Paraclinicos '!Q2901&lt;65,0)</f>
        <v/>
      </c>
      <c r="J2966" t="str" cm="1">
        <f t="array" ref="J2966">_xlfn.IFS('Paraclinicos '!I2901="","",'Paraclinicos '!I2901&gt;7,1,'Paraclinicos '!I2901&lt;=7,0)</f>
        <v/>
      </c>
      <c r="K2966" t="str" cm="1">
        <f t="array" ref="K2966">_xlfn.IFS('Paraclinicos '!W2901="","",'Paraclinicos '!W2901&lt;=8,1,'Paraclinicos '!W2901&gt;8,0)</f>
        <v/>
      </c>
      <c r="L2966" t="str" cm="1">
        <f t="array" ref="L2966">_xlfn.IFS('Paraclinicos '!S2901="","",'Paraclinicos '!S2901&gt;=30,1,'Paraclinicos '!S2901&lt;30,0)</f>
        <v/>
      </c>
      <c r="M2966" t="str" cm="1">
        <f t="array" ref="M2966">_xlfn.IFS(OR('Paraclinicos '!T2901="",'Paraclinicos '!U2901=""),"",OR('Paraclinicos '!T2901&lt;=90,'Paraclinicos '!U2901&lt;=60),1,OR('Paraclinicos '!T2901&gt;90,'Paraclinicos '!U2901&gt;60),0)</f>
        <v/>
      </c>
      <c r="N2966" s="45" t="str">
        <f t="shared" si="140"/>
        <v/>
      </c>
      <c r="O2966" t="str" cm="1">
        <f t="array" ref="O2966">_xlfn.IFS(OR('Paraclinicos '!M2901="",'Paraclinicos '!N2901="",'Paraclinicos '!N2901=0),"",'Paraclinicos '!M2901/'Paraclinicos '!N2901&lt;100,4,'Paraclinicos '!M2901/'Paraclinicos '!N2901&lt;200,3,'Paraclinicos '!M2901/'Paraclinicos '!N2901&lt;300,2,'Paraclinicos '!M2901/'Paraclinicos '!N2901&lt;400,1,'Paraclinicos '!M2901/'Paraclinicos '!N2901&gt;=400,0)</f>
        <v/>
      </c>
      <c r="P2966" t="str" cm="1">
        <f t="array" ref="P2966">_xlfn.IFS('Paraclinicos '!C2901="","",'Paraclinicos '!C2901&lt;20,4,'Paraclinicos '!C2901&lt;50,3,'Paraclinicos '!C2901&lt;100,2,'Paraclinicos '!C2901&lt;150,1,'Paraclinicos '!C2901&gt;150,0)</f>
        <v/>
      </c>
      <c r="Q2966" t="str" cm="1">
        <f t="array" ref="Q2966">_xlfn.IFS('Paraclinicos '!O2901="","",'Paraclinicos '!O2901&lt;1.2,0,'Paraclinicos '!O2901&lt;2,1,'Paraclinicos '!O2901&lt;3.5,2,'Paraclinicos '!O2901&lt;5,3,'Paraclinicos '!O2901&gt;5,4)</f>
        <v/>
      </c>
      <c r="R2966" t="str" cm="1">
        <f t="array" ref="R2966">_xlfn.IFS('Paraclinicos '!J2901="","",'Paraclinicos '!J2901&lt;1.2,0,'Paraclinicos '!J2901&lt;2,1,'Paraclinicos '!J2901&lt;6,2,'Paraclinicos '!J2901&lt;12,3,'Paraclinicos '!J2901&gt;=12,4)</f>
        <v/>
      </c>
      <c r="S2966" t="str" cm="1">
        <f t="array" ref="S2966">_xlfn.IFS('Paraclinicos '!Y2901="","",'Paraclinicos '!Y2901&lt;70,1,'Paraclinicos '!Y2901&gt;=70,0)</f>
        <v/>
      </c>
      <c r="T2966" t="str" cm="1">
        <f t="array" ref="T2966">_xlfn.IFS('Paraclinicos '!W2901="","",'Paraclinicos '!W2901&lt;6,4,'Paraclinicos '!W2901&lt;10,3,'Paraclinicos '!W2901&lt;13,2,'Paraclinicos '!W2901&lt;15,1,'Paraclinicos '!W2901=15,0)</f>
        <v/>
      </c>
      <c r="U2966" s="54" t="str">
        <f t="shared" si="138"/>
        <v/>
      </c>
      <c r="V2966" t="str" cm="1">
        <f t="array" ref="V2966">_xlfn.IFS('Paraclinicos '!S2901="","",OR('Paraclinicos '!S2901&lt;=8,'Paraclinicos '!S2901&gt;=25),3,'Paraclinicos '!S2901&lt;12,1,'Paraclinicos '!S2901&lt;21,0,'Paraclinicos '!S2901&lt;25,2)</f>
        <v/>
      </c>
      <c r="W2966" t="str">
        <f>IFERROR(IF(INDEX('BD Demog para scores enalazar'!Y$2:'BD Demog para scores enalazar'!Y$3000,MATCH(Formulas!A2966,'BD Demog para scores enalazar'!A$2:'BD Demog para scores enalazar'!A$3000,0))=1,"SI","NO"),"")</f>
        <v/>
      </c>
      <c r="X2966" s="9" t="str">
        <f>IFERROR(IF(INDEX('BD Demog para scores enalazar'!AJ$2:'BD Demog para scores enalazar'!AJ$3000,MATCH(Formulas!A2966,'BD Demog para scores enalazar'!A$2:'BD Demog para scores enalazar'!A$3000,0))=1,"SI","NO"),"")</f>
        <v/>
      </c>
      <c r="Y2966" t="str" cm="1">
        <f t="array" ref="Y2966">IF(AND(W2966="NO",X2966="NO"),_xlfn.IFS('Paraclinicos '!K2901&lt;=91,3,'Paraclinicos '!K2901&lt;94,2,'Paraclinicos '!K2901&lt;96,1,'Paraclinicos '!K2901&gt;=96,0),"")</f>
        <v/>
      </c>
      <c r="Z2966" t="str" cm="1">
        <f t="array" ref="Z2966">IF(OR(W2966="SI",X2966="SI"),_xlfn.IFS(OR(AND('Paraclinicos '!K2902&lt;=83),AND('Paraclinicos '!K2902&gt;=97,AA2966=2)),3,OR(AND('Paraclinicos '!K2902&lt;=86),AND('Paraclinicos '!K2902&gt;=94,AA2966=2)),2,OR(AND('Paraclinicos '!K2902&lt;=88),AND('Paraclinicos '!K2902&gt;=92,AA2966=2)),1,OR(AND('Paraclinicos '!K2902&gt;=88,'Paraclinicos '!K2902&lt;=92),AND('Paraclinicos '!K2902&gt;=93,AA2966=0)),0),"")</f>
        <v/>
      </c>
      <c r="AA2966" t="str" cm="1">
        <f t="array" ref="AA2966">_xlfn.IFS('Paraclinicos '!E2901="","",'Paraclinicos '!E2901="Oxigeno",2,'Paraclinicos '!E2901="Aire",0)</f>
        <v/>
      </c>
    </row>
    <row r="2967" spans="1:27" x14ac:dyDescent="0.25">
      <c r="A2967">
        <f>'Paraclinicos '!A2902</f>
        <v>0</v>
      </c>
      <c r="B2967" s="3">
        <f>'Paraclinicos '!R2902</f>
        <v>0</v>
      </c>
      <c r="C2967" t="str" cm="1">
        <f t="array" ref="C2967">_xlfn.IFS('Paraclinicos '!Q2902="","",'Paraclinicos '!Q2902&gt;60,3,'Paraclinicos '!Q2902&lt;=60,1)</f>
        <v/>
      </c>
      <c r="D2967" t="str">
        <f>IFERROR(IF(INDEX('BD Demog para scores enalazar'!BC$2:BC$3000,MATCH(Formulas!A2967,'BD Demog para scores enalazar'!A$2:A$3000,0))=0,"SI","NO"),"")</f>
        <v/>
      </c>
      <c r="E2967" t="str" cm="1">
        <f t="array" ref="E2967">_xlfn.IFS(D2967="","",D2967="SI",4,D2967="NO",1)</f>
        <v/>
      </c>
      <c r="F2967" t="str" cm="1">
        <f t="array" ref="F2967">_xlfn.IFS('Paraclinicos '!B2902="","",'Paraclinicos '!B2902&gt;1,1,'Paraclinicos '!B2902&lt;=1,3)</f>
        <v/>
      </c>
      <c r="G2967" t="str" cm="1">
        <f t="array" ref="G2967">_xlfn.IFS('Paraclinicos '!D2902="","",AND('Paraclinicos '!D2902&gt;=250,'Paraclinicos '!D2902&lt;=500),2,'Paraclinicos '!D2902&gt;500,3,'Paraclinicos '!D2902&lt;250,1)</f>
        <v/>
      </c>
      <c r="H2967" s="50" t="str">
        <f t="shared" si="139"/>
        <v/>
      </c>
      <c r="I2967" t="str" cm="1">
        <f t="array" ref="I2967">_xlfn.IFS('Paraclinicos '!Q2902="","",'Paraclinicos '!Q2902&gt;=65,1,'Paraclinicos '!Q2902&lt;65,0)</f>
        <v/>
      </c>
      <c r="J2967" t="str" cm="1">
        <f t="array" ref="J2967">_xlfn.IFS('Paraclinicos '!I2902="","",'Paraclinicos '!I2902&gt;7,1,'Paraclinicos '!I2902&lt;=7,0)</f>
        <v/>
      </c>
      <c r="K2967" t="str" cm="1">
        <f t="array" ref="K2967">_xlfn.IFS('Paraclinicos '!W2902="","",'Paraclinicos '!W2902&lt;=8,1,'Paraclinicos '!W2902&gt;8,0)</f>
        <v/>
      </c>
      <c r="L2967" t="str" cm="1">
        <f t="array" ref="L2967">_xlfn.IFS('Paraclinicos '!S2902="","",'Paraclinicos '!S2902&gt;=30,1,'Paraclinicos '!S2902&lt;30,0)</f>
        <v/>
      </c>
      <c r="M2967" t="str" cm="1">
        <f t="array" ref="M2967">_xlfn.IFS(OR('Paraclinicos '!T2902="",'Paraclinicos '!U2902=""),"",OR('Paraclinicos '!T2902&lt;=90,'Paraclinicos '!U2902&lt;=60),1,OR('Paraclinicos '!T2902&gt;90,'Paraclinicos '!U2902&gt;60),0)</f>
        <v/>
      </c>
      <c r="N2967" s="45" t="str">
        <f t="shared" si="140"/>
        <v/>
      </c>
      <c r="O2967" t="str" cm="1">
        <f t="array" ref="O2967">_xlfn.IFS(OR('Paraclinicos '!M2902="",'Paraclinicos '!N2902="",'Paraclinicos '!N2902=0),"",'Paraclinicos '!M2902/'Paraclinicos '!N2902&lt;100,4,'Paraclinicos '!M2902/'Paraclinicos '!N2902&lt;200,3,'Paraclinicos '!M2902/'Paraclinicos '!N2902&lt;300,2,'Paraclinicos '!M2902/'Paraclinicos '!N2902&lt;400,1,'Paraclinicos '!M2902/'Paraclinicos '!N2902&gt;=400,0)</f>
        <v/>
      </c>
      <c r="P2967" t="str" cm="1">
        <f t="array" ref="P2967">_xlfn.IFS('Paraclinicos '!C2902="","",'Paraclinicos '!C2902&lt;20,4,'Paraclinicos '!C2902&lt;50,3,'Paraclinicos '!C2902&lt;100,2,'Paraclinicos '!C2902&lt;150,1,'Paraclinicos '!C2902&gt;150,0)</f>
        <v/>
      </c>
      <c r="Q2967" t="str" cm="1">
        <f t="array" ref="Q2967">_xlfn.IFS('Paraclinicos '!O2902="","",'Paraclinicos '!O2902&lt;1.2,0,'Paraclinicos '!O2902&lt;2,1,'Paraclinicos '!O2902&lt;3.5,2,'Paraclinicos '!O2902&lt;5,3,'Paraclinicos '!O2902&gt;5,4)</f>
        <v/>
      </c>
      <c r="R2967" t="str" cm="1">
        <f t="array" ref="R2967">_xlfn.IFS('Paraclinicos '!J2902="","",'Paraclinicos '!J2902&lt;1.2,0,'Paraclinicos '!J2902&lt;2,1,'Paraclinicos '!J2902&lt;6,2,'Paraclinicos '!J2902&lt;12,3,'Paraclinicos '!J2902&gt;=12,4)</f>
        <v/>
      </c>
      <c r="S2967" t="str" cm="1">
        <f t="array" ref="S2967">_xlfn.IFS('Paraclinicos '!Y2902="","",'Paraclinicos '!Y2902&lt;70,1,'Paraclinicos '!Y2902&gt;=70,0)</f>
        <v/>
      </c>
      <c r="T2967" t="str" cm="1">
        <f t="array" ref="T2967">_xlfn.IFS('Paraclinicos '!W2902="","",'Paraclinicos '!W2902&lt;6,4,'Paraclinicos '!W2902&lt;10,3,'Paraclinicos '!W2902&lt;13,2,'Paraclinicos '!W2902&lt;15,1,'Paraclinicos '!W2902=15,0)</f>
        <v/>
      </c>
      <c r="U2967" s="54" t="str">
        <f t="shared" si="138"/>
        <v/>
      </c>
      <c r="V2967" t="str" cm="1">
        <f t="array" ref="V2967">_xlfn.IFS('Paraclinicos '!S2902="","",OR('Paraclinicos '!S2902&lt;=8,'Paraclinicos '!S2902&gt;=25),3,'Paraclinicos '!S2902&lt;12,1,'Paraclinicos '!S2902&lt;21,0,'Paraclinicos '!S2902&lt;25,2)</f>
        <v/>
      </c>
      <c r="W2967" t="str">
        <f>IFERROR(IF(INDEX('BD Demog para scores enalazar'!Y$2:'BD Demog para scores enalazar'!Y$3000,MATCH(Formulas!A2967,'BD Demog para scores enalazar'!A$2:'BD Demog para scores enalazar'!A$3000,0))=1,"SI","NO"),"")</f>
        <v/>
      </c>
      <c r="X2967" s="9" t="str">
        <f>IFERROR(IF(INDEX('BD Demog para scores enalazar'!AJ$2:'BD Demog para scores enalazar'!AJ$3000,MATCH(Formulas!A2967,'BD Demog para scores enalazar'!A$2:'BD Demog para scores enalazar'!A$3000,0))=1,"SI","NO"),"")</f>
        <v/>
      </c>
      <c r="Y2967" t="str" cm="1">
        <f t="array" ref="Y2967">IF(AND(W2967="NO",X2967="NO"),_xlfn.IFS('Paraclinicos '!K2902&lt;=91,3,'Paraclinicos '!K2902&lt;94,2,'Paraclinicos '!K2902&lt;96,1,'Paraclinicos '!K2902&gt;=96,0),"")</f>
        <v/>
      </c>
      <c r="Z2967" t="str" cm="1">
        <f t="array" ref="Z2967">IF(OR(W2967="SI",X2967="SI"),_xlfn.IFS(OR(AND('Paraclinicos '!K2903&lt;=83),AND('Paraclinicos '!K2903&gt;=97,AA2967=2)),3,OR(AND('Paraclinicos '!K2903&lt;=86),AND('Paraclinicos '!K2903&gt;=94,AA2967=2)),2,OR(AND('Paraclinicos '!K2903&lt;=88),AND('Paraclinicos '!K2903&gt;=92,AA2967=2)),1,OR(AND('Paraclinicos '!K2903&gt;=88,'Paraclinicos '!K2903&lt;=92),AND('Paraclinicos '!K2903&gt;=93,AA2967=0)),0),"")</f>
        <v/>
      </c>
      <c r="AA2967" t="str" cm="1">
        <f t="array" ref="AA2967">_xlfn.IFS('Paraclinicos '!E2902="","",'Paraclinicos '!E2902="Oxigeno",2,'Paraclinicos '!E2902="Aire",0)</f>
        <v/>
      </c>
    </row>
    <row r="2968" spans="1:27" x14ac:dyDescent="0.25">
      <c r="A2968">
        <f>'Paraclinicos '!A2903</f>
        <v>0</v>
      </c>
      <c r="B2968" s="3">
        <f>'Paraclinicos '!R2903</f>
        <v>0</v>
      </c>
      <c r="C2968" t="str" cm="1">
        <f t="array" ref="C2968">_xlfn.IFS('Paraclinicos '!Q2903="","",'Paraclinicos '!Q2903&gt;60,3,'Paraclinicos '!Q2903&lt;=60,1)</f>
        <v/>
      </c>
      <c r="D2968" t="str">
        <f>IFERROR(IF(INDEX('BD Demog para scores enalazar'!BC$2:BC$3000,MATCH(Formulas!A2968,'BD Demog para scores enalazar'!A$2:A$3000,0))=0,"SI","NO"),"")</f>
        <v/>
      </c>
      <c r="E2968" t="str" cm="1">
        <f t="array" ref="E2968">_xlfn.IFS(D2968="","",D2968="SI",4,D2968="NO",1)</f>
        <v/>
      </c>
      <c r="F2968" t="str" cm="1">
        <f t="array" ref="F2968">_xlfn.IFS('Paraclinicos '!B2903="","",'Paraclinicos '!B2903&gt;1,1,'Paraclinicos '!B2903&lt;=1,3)</f>
        <v/>
      </c>
      <c r="G2968" t="str" cm="1">
        <f t="array" ref="G2968">_xlfn.IFS('Paraclinicos '!D2903="","",AND('Paraclinicos '!D2903&gt;=250,'Paraclinicos '!D2903&lt;=500),2,'Paraclinicos '!D2903&gt;500,3,'Paraclinicos '!D2903&lt;250,1)</f>
        <v/>
      </c>
      <c r="H2968" s="50" t="str">
        <f t="shared" si="139"/>
        <v/>
      </c>
      <c r="I2968" t="str" cm="1">
        <f t="array" ref="I2968">_xlfn.IFS('Paraclinicos '!Q2903="","",'Paraclinicos '!Q2903&gt;=65,1,'Paraclinicos '!Q2903&lt;65,0)</f>
        <v/>
      </c>
      <c r="J2968" t="str" cm="1">
        <f t="array" ref="J2968">_xlfn.IFS('Paraclinicos '!I2903="","",'Paraclinicos '!I2903&gt;7,1,'Paraclinicos '!I2903&lt;=7,0)</f>
        <v/>
      </c>
      <c r="K2968" t="str" cm="1">
        <f t="array" ref="K2968">_xlfn.IFS('Paraclinicos '!W2903="","",'Paraclinicos '!W2903&lt;=8,1,'Paraclinicos '!W2903&gt;8,0)</f>
        <v/>
      </c>
      <c r="L2968" t="str" cm="1">
        <f t="array" ref="L2968">_xlfn.IFS('Paraclinicos '!S2903="","",'Paraclinicos '!S2903&gt;=30,1,'Paraclinicos '!S2903&lt;30,0)</f>
        <v/>
      </c>
      <c r="M2968" t="str" cm="1">
        <f t="array" ref="M2968">_xlfn.IFS(OR('Paraclinicos '!T2903="",'Paraclinicos '!U2903=""),"",OR('Paraclinicos '!T2903&lt;=90,'Paraclinicos '!U2903&lt;=60),1,OR('Paraclinicos '!T2903&gt;90,'Paraclinicos '!U2903&gt;60),0)</f>
        <v/>
      </c>
      <c r="N2968" s="45" t="str">
        <f t="shared" si="140"/>
        <v/>
      </c>
      <c r="O2968" t="str" cm="1">
        <f t="array" ref="O2968">_xlfn.IFS(OR('Paraclinicos '!M2903="",'Paraclinicos '!N2903="",'Paraclinicos '!N2903=0),"",'Paraclinicos '!M2903/'Paraclinicos '!N2903&lt;100,4,'Paraclinicos '!M2903/'Paraclinicos '!N2903&lt;200,3,'Paraclinicos '!M2903/'Paraclinicos '!N2903&lt;300,2,'Paraclinicos '!M2903/'Paraclinicos '!N2903&lt;400,1,'Paraclinicos '!M2903/'Paraclinicos '!N2903&gt;=400,0)</f>
        <v/>
      </c>
      <c r="P2968" t="str" cm="1">
        <f t="array" ref="P2968">_xlfn.IFS('Paraclinicos '!C2903="","",'Paraclinicos '!C2903&lt;20,4,'Paraclinicos '!C2903&lt;50,3,'Paraclinicos '!C2903&lt;100,2,'Paraclinicos '!C2903&lt;150,1,'Paraclinicos '!C2903&gt;150,0)</f>
        <v/>
      </c>
      <c r="Q2968" t="str" cm="1">
        <f t="array" ref="Q2968">_xlfn.IFS('Paraclinicos '!O2903="","",'Paraclinicos '!O2903&lt;1.2,0,'Paraclinicos '!O2903&lt;2,1,'Paraclinicos '!O2903&lt;3.5,2,'Paraclinicos '!O2903&lt;5,3,'Paraclinicos '!O2903&gt;5,4)</f>
        <v/>
      </c>
      <c r="R2968" t="str" cm="1">
        <f t="array" ref="R2968">_xlfn.IFS('Paraclinicos '!J2903="","",'Paraclinicos '!J2903&lt;1.2,0,'Paraclinicos '!J2903&lt;2,1,'Paraclinicos '!J2903&lt;6,2,'Paraclinicos '!J2903&lt;12,3,'Paraclinicos '!J2903&gt;=12,4)</f>
        <v/>
      </c>
      <c r="S2968" t="str" cm="1">
        <f t="array" ref="S2968">_xlfn.IFS('Paraclinicos '!Y2903="","",'Paraclinicos '!Y2903&lt;70,1,'Paraclinicos '!Y2903&gt;=70,0)</f>
        <v/>
      </c>
      <c r="T2968" t="str" cm="1">
        <f t="array" ref="T2968">_xlfn.IFS('Paraclinicos '!W2903="","",'Paraclinicos '!W2903&lt;6,4,'Paraclinicos '!W2903&lt;10,3,'Paraclinicos '!W2903&lt;13,2,'Paraclinicos '!W2903&lt;15,1,'Paraclinicos '!W2903=15,0)</f>
        <v/>
      </c>
      <c r="U2968" s="54" t="str">
        <f t="shared" si="138"/>
        <v/>
      </c>
      <c r="V2968" t="str" cm="1">
        <f t="array" ref="V2968">_xlfn.IFS('Paraclinicos '!S2903="","",OR('Paraclinicos '!S2903&lt;=8,'Paraclinicos '!S2903&gt;=25),3,'Paraclinicos '!S2903&lt;12,1,'Paraclinicos '!S2903&lt;21,0,'Paraclinicos '!S2903&lt;25,2)</f>
        <v/>
      </c>
      <c r="W2968" t="str">
        <f>IFERROR(IF(INDEX('BD Demog para scores enalazar'!Y$2:'BD Demog para scores enalazar'!Y$3000,MATCH(Formulas!A2968,'BD Demog para scores enalazar'!A$2:'BD Demog para scores enalazar'!A$3000,0))=1,"SI","NO"),"")</f>
        <v/>
      </c>
      <c r="X2968" s="9" t="str">
        <f>IFERROR(IF(INDEX('BD Demog para scores enalazar'!AJ$2:'BD Demog para scores enalazar'!AJ$3000,MATCH(Formulas!A2968,'BD Demog para scores enalazar'!A$2:'BD Demog para scores enalazar'!A$3000,0))=1,"SI","NO"),"")</f>
        <v/>
      </c>
      <c r="Y2968" t="str" cm="1">
        <f t="array" ref="Y2968">IF(AND(W2968="NO",X2968="NO"),_xlfn.IFS('Paraclinicos '!K2903&lt;=91,3,'Paraclinicos '!K2903&lt;94,2,'Paraclinicos '!K2903&lt;96,1,'Paraclinicos '!K2903&gt;=96,0),"")</f>
        <v/>
      </c>
      <c r="Z2968" t="str" cm="1">
        <f t="array" ref="Z2968">IF(OR(W2968="SI",X2968="SI"),_xlfn.IFS(OR(AND('Paraclinicos '!K2904&lt;=83),AND('Paraclinicos '!K2904&gt;=97,AA2968=2)),3,OR(AND('Paraclinicos '!K2904&lt;=86),AND('Paraclinicos '!K2904&gt;=94,AA2968=2)),2,OR(AND('Paraclinicos '!K2904&lt;=88),AND('Paraclinicos '!K2904&gt;=92,AA2968=2)),1,OR(AND('Paraclinicos '!K2904&gt;=88,'Paraclinicos '!K2904&lt;=92),AND('Paraclinicos '!K2904&gt;=93,AA2968=0)),0),"")</f>
        <v/>
      </c>
      <c r="AA2968" t="str" cm="1">
        <f t="array" ref="AA2968">_xlfn.IFS('Paraclinicos '!E2903="","",'Paraclinicos '!E2903="Oxigeno",2,'Paraclinicos '!E2903="Aire",0)</f>
        <v/>
      </c>
    </row>
    <row r="2969" spans="1:27" x14ac:dyDescent="0.25">
      <c r="A2969">
        <f>'Paraclinicos '!A2904</f>
        <v>0</v>
      </c>
      <c r="B2969" s="3">
        <f>'Paraclinicos '!R2904</f>
        <v>0</v>
      </c>
      <c r="C2969" t="str" cm="1">
        <f t="array" ref="C2969">_xlfn.IFS('Paraclinicos '!Q2904="","",'Paraclinicos '!Q2904&gt;60,3,'Paraclinicos '!Q2904&lt;=60,1)</f>
        <v/>
      </c>
      <c r="D2969" t="str">
        <f>IFERROR(IF(INDEX('BD Demog para scores enalazar'!BC$2:BC$3000,MATCH(Formulas!A2969,'BD Demog para scores enalazar'!A$2:A$3000,0))=0,"SI","NO"),"")</f>
        <v/>
      </c>
      <c r="E2969" t="str" cm="1">
        <f t="array" ref="E2969">_xlfn.IFS(D2969="","",D2969="SI",4,D2969="NO",1)</f>
        <v/>
      </c>
      <c r="F2969" t="str" cm="1">
        <f t="array" ref="F2969">_xlfn.IFS('Paraclinicos '!B2904="","",'Paraclinicos '!B2904&gt;1,1,'Paraclinicos '!B2904&lt;=1,3)</f>
        <v/>
      </c>
      <c r="G2969" t="str" cm="1">
        <f t="array" ref="G2969">_xlfn.IFS('Paraclinicos '!D2904="","",AND('Paraclinicos '!D2904&gt;=250,'Paraclinicos '!D2904&lt;=500),2,'Paraclinicos '!D2904&gt;500,3,'Paraclinicos '!D2904&lt;250,1)</f>
        <v/>
      </c>
      <c r="H2969" s="50" t="str">
        <f t="shared" si="139"/>
        <v/>
      </c>
      <c r="I2969" t="str" cm="1">
        <f t="array" ref="I2969">_xlfn.IFS('Paraclinicos '!Q2904="","",'Paraclinicos '!Q2904&gt;=65,1,'Paraclinicos '!Q2904&lt;65,0)</f>
        <v/>
      </c>
      <c r="J2969" t="str" cm="1">
        <f t="array" ref="J2969">_xlfn.IFS('Paraclinicos '!I2904="","",'Paraclinicos '!I2904&gt;7,1,'Paraclinicos '!I2904&lt;=7,0)</f>
        <v/>
      </c>
      <c r="K2969" t="str" cm="1">
        <f t="array" ref="K2969">_xlfn.IFS('Paraclinicos '!W2904="","",'Paraclinicos '!W2904&lt;=8,1,'Paraclinicos '!W2904&gt;8,0)</f>
        <v/>
      </c>
      <c r="L2969" t="str" cm="1">
        <f t="array" ref="L2969">_xlfn.IFS('Paraclinicos '!S2904="","",'Paraclinicos '!S2904&gt;=30,1,'Paraclinicos '!S2904&lt;30,0)</f>
        <v/>
      </c>
      <c r="M2969" t="str" cm="1">
        <f t="array" ref="M2969">_xlfn.IFS(OR('Paraclinicos '!T2904="",'Paraclinicos '!U2904=""),"",OR('Paraclinicos '!T2904&lt;=90,'Paraclinicos '!U2904&lt;=60),1,OR('Paraclinicos '!T2904&gt;90,'Paraclinicos '!U2904&gt;60),0)</f>
        <v/>
      </c>
      <c r="N2969" s="45" t="str">
        <f t="shared" si="140"/>
        <v/>
      </c>
      <c r="O2969" t="str" cm="1">
        <f t="array" ref="O2969">_xlfn.IFS(OR('Paraclinicos '!M2904="",'Paraclinicos '!N2904="",'Paraclinicos '!N2904=0),"",'Paraclinicos '!M2904/'Paraclinicos '!N2904&lt;100,4,'Paraclinicos '!M2904/'Paraclinicos '!N2904&lt;200,3,'Paraclinicos '!M2904/'Paraclinicos '!N2904&lt;300,2,'Paraclinicos '!M2904/'Paraclinicos '!N2904&lt;400,1,'Paraclinicos '!M2904/'Paraclinicos '!N2904&gt;=400,0)</f>
        <v/>
      </c>
      <c r="P2969" t="str" cm="1">
        <f t="array" ref="P2969">_xlfn.IFS('Paraclinicos '!C2904="","",'Paraclinicos '!C2904&lt;20,4,'Paraclinicos '!C2904&lt;50,3,'Paraclinicos '!C2904&lt;100,2,'Paraclinicos '!C2904&lt;150,1,'Paraclinicos '!C2904&gt;150,0)</f>
        <v/>
      </c>
      <c r="Q2969" t="str" cm="1">
        <f t="array" ref="Q2969">_xlfn.IFS('Paraclinicos '!O2904="","",'Paraclinicos '!O2904&lt;1.2,0,'Paraclinicos '!O2904&lt;2,1,'Paraclinicos '!O2904&lt;3.5,2,'Paraclinicos '!O2904&lt;5,3,'Paraclinicos '!O2904&gt;5,4)</f>
        <v/>
      </c>
      <c r="R2969" t="str" cm="1">
        <f t="array" ref="R2969">_xlfn.IFS('Paraclinicos '!J2904="","",'Paraclinicos '!J2904&lt;1.2,0,'Paraclinicos '!J2904&lt;2,1,'Paraclinicos '!J2904&lt;6,2,'Paraclinicos '!J2904&lt;12,3,'Paraclinicos '!J2904&gt;=12,4)</f>
        <v/>
      </c>
      <c r="S2969" t="str" cm="1">
        <f t="array" ref="S2969">_xlfn.IFS('Paraclinicos '!Y2904="","",'Paraclinicos '!Y2904&lt;70,1,'Paraclinicos '!Y2904&gt;=70,0)</f>
        <v/>
      </c>
      <c r="T2969" t="str" cm="1">
        <f t="array" ref="T2969">_xlfn.IFS('Paraclinicos '!W2904="","",'Paraclinicos '!W2904&lt;6,4,'Paraclinicos '!W2904&lt;10,3,'Paraclinicos '!W2904&lt;13,2,'Paraclinicos '!W2904&lt;15,1,'Paraclinicos '!W2904=15,0)</f>
        <v/>
      </c>
      <c r="U2969" s="54" t="str">
        <f t="shared" si="138"/>
        <v/>
      </c>
      <c r="V2969" t="str" cm="1">
        <f t="array" ref="V2969">_xlfn.IFS('Paraclinicos '!S2904="","",OR('Paraclinicos '!S2904&lt;=8,'Paraclinicos '!S2904&gt;=25),3,'Paraclinicos '!S2904&lt;12,1,'Paraclinicos '!S2904&lt;21,0,'Paraclinicos '!S2904&lt;25,2)</f>
        <v/>
      </c>
      <c r="W2969" t="str">
        <f>IFERROR(IF(INDEX('BD Demog para scores enalazar'!Y$2:'BD Demog para scores enalazar'!Y$3000,MATCH(Formulas!A2969,'BD Demog para scores enalazar'!A$2:'BD Demog para scores enalazar'!A$3000,0))=1,"SI","NO"),"")</f>
        <v/>
      </c>
      <c r="X2969" s="9" t="str">
        <f>IFERROR(IF(INDEX('BD Demog para scores enalazar'!AJ$2:'BD Demog para scores enalazar'!AJ$3000,MATCH(Formulas!A2969,'BD Demog para scores enalazar'!A$2:'BD Demog para scores enalazar'!A$3000,0))=1,"SI","NO"),"")</f>
        <v/>
      </c>
      <c r="Y2969" t="str" cm="1">
        <f t="array" ref="Y2969">IF(AND(W2969="NO",X2969="NO"),_xlfn.IFS('Paraclinicos '!K2904&lt;=91,3,'Paraclinicos '!K2904&lt;94,2,'Paraclinicos '!K2904&lt;96,1,'Paraclinicos '!K2904&gt;=96,0),"")</f>
        <v/>
      </c>
      <c r="Z2969" t="str" cm="1">
        <f t="array" ref="Z2969">IF(OR(W2969="SI",X2969="SI"),_xlfn.IFS(OR(AND('Paraclinicos '!K2905&lt;=83),AND('Paraclinicos '!K2905&gt;=97,AA2969=2)),3,OR(AND('Paraclinicos '!K2905&lt;=86),AND('Paraclinicos '!K2905&gt;=94,AA2969=2)),2,OR(AND('Paraclinicos '!K2905&lt;=88),AND('Paraclinicos '!K2905&gt;=92,AA2969=2)),1,OR(AND('Paraclinicos '!K2905&gt;=88,'Paraclinicos '!K2905&lt;=92),AND('Paraclinicos '!K2905&gt;=93,AA2969=0)),0),"")</f>
        <v/>
      </c>
      <c r="AA2969" t="str" cm="1">
        <f t="array" ref="AA2969">_xlfn.IFS('Paraclinicos '!E2904="","",'Paraclinicos '!E2904="Oxigeno",2,'Paraclinicos '!E2904="Aire",0)</f>
        <v/>
      </c>
    </row>
    <row r="2970" spans="1:27" x14ac:dyDescent="0.25">
      <c r="A2970">
        <f>'Paraclinicos '!A2905</f>
        <v>0</v>
      </c>
      <c r="B2970" s="3">
        <f>'Paraclinicos '!R2905</f>
        <v>0</v>
      </c>
      <c r="C2970" t="str" cm="1">
        <f t="array" ref="C2970">_xlfn.IFS('Paraclinicos '!Q2905="","",'Paraclinicos '!Q2905&gt;60,3,'Paraclinicos '!Q2905&lt;=60,1)</f>
        <v/>
      </c>
      <c r="D2970" t="str">
        <f>IFERROR(IF(INDEX('BD Demog para scores enalazar'!BC$2:BC$3000,MATCH(Formulas!A2970,'BD Demog para scores enalazar'!A$2:A$3000,0))=0,"SI","NO"),"")</f>
        <v/>
      </c>
      <c r="E2970" t="str" cm="1">
        <f t="array" ref="E2970">_xlfn.IFS(D2970="","",D2970="SI",4,D2970="NO",1)</f>
        <v/>
      </c>
      <c r="F2970" t="str" cm="1">
        <f t="array" ref="F2970">_xlfn.IFS('Paraclinicos '!B2905="","",'Paraclinicos '!B2905&gt;1,1,'Paraclinicos '!B2905&lt;=1,3)</f>
        <v/>
      </c>
      <c r="G2970" t="str" cm="1">
        <f t="array" ref="G2970">_xlfn.IFS('Paraclinicos '!D2905="","",AND('Paraclinicos '!D2905&gt;=250,'Paraclinicos '!D2905&lt;=500),2,'Paraclinicos '!D2905&gt;500,3,'Paraclinicos '!D2905&lt;250,1)</f>
        <v/>
      </c>
      <c r="H2970" s="50" t="str">
        <f t="shared" si="139"/>
        <v/>
      </c>
      <c r="I2970" t="str" cm="1">
        <f t="array" ref="I2970">_xlfn.IFS('Paraclinicos '!Q2905="","",'Paraclinicos '!Q2905&gt;=65,1,'Paraclinicos '!Q2905&lt;65,0)</f>
        <v/>
      </c>
      <c r="J2970" t="str" cm="1">
        <f t="array" ref="J2970">_xlfn.IFS('Paraclinicos '!I2905="","",'Paraclinicos '!I2905&gt;7,1,'Paraclinicos '!I2905&lt;=7,0)</f>
        <v/>
      </c>
      <c r="K2970" t="str" cm="1">
        <f t="array" ref="K2970">_xlfn.IFS('Paraclinicos '!W2905="","",'Paraclinicos '!W2905&lt;=8,1,'Paraclinicos '!W2905&gt;8,0)</f>
        <v/>
      </c>
      <c r="L2970" t="str" cm="1">
        <f t="array" ref="L2970">_xlfn.IFS('Paraclinicos '!S2905="","",'Paraclinicos '!S2905&gt;=30,1,'Paraclinicos '!S2905&lt;30,0)</f>
        <v/>
      </c>
      <c r="M2970" t="str" cm="1">
        <f t="array" ref="M2970">_xlfn.IFS(OR('Paraclinicos '!T2905="",'Paraclinicos '!U2905=""),"",OR('Paraclinicos '!T2905&lt;=90,'Paraclinicos '!U2905&lt;=60),1,OR('Paraclinicos '!T2905&gt;90,'Paraclinicos '!U2905&gt;60),0)</f>
        <v/>
      </c>
      <c r="N2970" s="45" t="str">
        <f t="shared" si="140"/>
        <v/>
      </c>
      <c r="O2970" t="str" cm="1">
        <f t="array" ref="O2970">_xlfn.IFS(OR('Paraclinicos '!M2905="",'Paraclinicos '!N2905="",'Paraclinicos '!N2905=0),"",'Paraclinicos '!M2905/'Paraclinicos '!N2905&lt;100,4,'Paraclinicos '!M2905/'Paraclinicos '!N2905&lt;200,3,'Paraclinicos '!M2905/'Paraclinicos '!N2905&lt;300,2,'Paraclinicos '!M2905/'Paraclinicos '!N2905&lt;400,1,'Paraclinicos '!M2905/'Paraclinicos '!N2905&gt;=400,0)</f>
        <v/>
      </c>
      <c r="P2970" t="str" cm="1">
        <f t="array" ref="P2970">_xlfn.IFS('Paraclinicos '!C2905="","",'Paraclinicos '!C2905&lt;20,4,'Paraclinicos '!C2905&lt;50,3,'Paraclinicos '!C2905&lt;100,2,'Paraclinicos '!C2905&lt;150,1,'Paraclinicos '!C2905&gt;150,0)</f>
        <v/>
      </c>
      <c r="Q2970" t="str" cm="1">
        <f t="array" ref="Q2970">_xlfn.IFS('Paraclinicos '!O2905="","",'Paraclinicos '!O2905&lt;1.2,0,'Paraclinicos '!O2905&lt;2,1,'Paraclinicos '!O2905&lt;3.5,2,'Paraclinicos '!O2905&lt;5,3,'Paraclinicos '!O2905&gt;5,4)</f>
        <v/>
      </c>
      <c r="R2970" t="str" cm="1">
        <f t="array" ref="R2970">_xlfn.IFS('Paraclinicos '!J2905="","",'Paraclinicos '!J2905&lt;1.2,0,'Paraclinicos '!J2905&lt;2,1,'Paraclinicos '!J2905&lt;6,2,'Paraclinicos '!J2905&lt;12,3,'Paraclinicos '!J2905&gt;=12,4)</f>
        <v/>
      </c>
      <c r="S2970" t="str" cm="1">
        <f t="array" ref="S2970">_xlfn.IFS('Paraclinicos '!Y2905="","",'Paraclinicos '!Y2905&lt;70,1,'Paraclinicos '!Y2905&gt;=70,0)</f>
        <v/>
      </c>
      <c r="T2970" t="str" cm="1">
        <f t="array" ref="T2970">_xlfn.IFS('Paraclinicos '!W2905="","",'Paraclinicos '!W2905&lt;6,4,'Paraclinicos '!W2905&lt;10,3,'Paraclinicos '!W2905&lt;13,2,'Paraclinicos '!W2905&lt;15,1,'Paraclinicos '!W2905=15,0)</f>
        <v/>
      </c>
      <c r="U2970" s="54" t="str">
        <f t="shared" si="138"/>
        <v/>
      </c>
      <c r="V2970" t="str" cm="1">
        <f t="array" ref="V2970">_xlfn.IFS('Paraclinicos '!S2905="","",OR('Paraclinicos '!S2905&lt;=8,'Paraclinicos '!S2905&gt;=25),3,'Paraclinicos '!S2905&lt;12,1,'Paraclinicos '!S2905&lt;21,0,'Paraclinicos '!S2905&lt;25,2)</f>
        <v/>
      </c>
      <c r="W2970" t="str">
        <f>IFERROR(IF(INDEX('BD Demog para scores enalazar'!Y$2:'BD Demog para scores enalazar'!Y$3000,MATCH(Formulas!A2970,'BD Demog para scores enalazar'!A$2:'BD Demog para scores enalazar'!A$3000,0))=1,"SI","NO"),"")</f>
        <v/>
      </c>
      <c r="X2970" s="9" t="str">
        <f>IFERROR(IF(INDEX('BD Demog para scores enalazar'!AJ$2:'BD Demog para scores enalazar'!AJ$3000,MATCH(Formulas!A2970,'BD Demog para scores enalazar'!A$2:'BD Demog para scores enalazar'!A$3000,0))=1,"SI","NO"),"")</f>
        <v/>
      </c>
      <c r="Y2970" t="str" cm="1">
        <f t="array" ref="Y2970">IF(AND(W2970="NO",X2970="NO"),_xlfn.IFS('Paraclinicos '!K2905&lt;=91,3,'Paraclinicos '!K2905&lt;94,2,'Paraclinicos '!K2905&lt;96,1,'Paraclinicos '!K2905&gt;=96,0),"")</f>
        <v/>
      </c>
      <c r="Z2970" t="str" cm="1">
        <f t="array" ref="Z2970">IF(OR(W2970="SI",X2970="SI"),_xlfn.IFS(OR(AND('Paraclinicos '!K2906&lt;=83),AND('Paraclinicos '!K2906&gt;=97,AA2970=2)),3,OR(AND('Paraclinicos '!K2906&lt;=86),AND('Paraclinicos '!K2906&gt;=94,AA2970=2)),2,OR(AND('Paraclinicos '!K2906&lt;=88),AND('Paraclinicos '!K2906&gt;=92,AA2970=2)),1,OR(AND('Paraclinicos '!K2906&gt;=88,'Paraclinicos '!K2906&lt;=92),AND('Paraclinicos '!K2906&gt;=93,AA2970=0)),0),"")</f>
        <v/>
      </c>
      <c r="AA2970" t="str" cm="1">
        <f t="array" ref="AA2970">_xlfn.IFS('Paraclinicos '!E2905="","",'Paraclinicos '!E2905="Oxigeno",2,'Paraclinicos '!E2905="Aire",0)</f>
        <v/>
      </c>
    </row>
    <row r="2971" spans="1:27" x14ac:dyDescent="0.25">
      <c r="A2971">
        <f>'Paraclinicos '!A2906</f>
        <v>0</v>
      </c>
      <c r="B2971" s="3">
        <f>'Paraclinicos '!R2906</f>
        <v>0</v>
      </c>
      <c r="C2971" t="str" cm="1">
        <f t="array" ref="C2971">_xlfn.IFS('Paraclinicos '!Q2906="","",'Paraclinicos '!Q2906&gt;60,3,'Paraclinicos '!Q2906&lt;=60,1)</f>
        <v/>
      </c>
      <c r="D2971" t="str">
        <f>IFERROR(IF(INDEX('BD Demog para scores enalazar'!BC$2:BC$3000,MATCH(Formulas!A2971,'BD Demog para scores enalazar'!A$2:A$3000,0))=0,"SI","NO"),"")</f>
        <v/>
      </c>
      <c r="E2971" t="str" cm="1">
        <f t="array" ref="E2971">_xlfn.IFS(D2971="","",D2971="SI",4,D2971="NO",1)</f>
        <v/>
      </c>
      <c r="F2971" t="str" cm="1">
        <f t="array" ref="F2971">_xlfn.IFS('Paraclinicos '!B2906="","",'Paraclinicos '!B2906&gt;1,1,'Paraclinicos '!B2906&lt;=1,3)</f>
        <v/>
      </c>
      <c r="G2971" t="str" cm="1">
        <f t="array" ref="G2971">_xlfn.IFS('Paraclinicos '!D2906="","",AND('Paraclinicos '!D2906&gt;=250,'Paraclinicos '!D2906&lt;=500),2,'Paraclinicos '!D2906&gt;500,3,'Paraclinicos '!D2906&lt;250,1)</f>
        <v/>
      </c>
      <c r="H2971" s="50" t="str">
        <f t="shared" si="139"/>
        <v/>
      </c>
      <c r="I2971" t="str" cm="1">
        <f t="array" ref="I2971">_xlfn.IFS('Paraclinicos '!Q2906="","",'Paraclinicos '!Q2906&gt;=65,1,'Paraclinicos '!Q2906&lt;65,0)</f>
        <v/>
      </c>
      <c r="J2971" t="str" cm="1">
        <f t="array" ref="J2971">_xlfn.IFS('Paraclinicos '!I2906="","",'Paraclinicos '!I2906&gt;7,1,'Paraclinicos '!I2906&lt;=7,0)</f>
        <v/>
      </c>
      <c r="K2971" t="str" cm="1">
        <f t="array" ref="K2971">_xlfn.IFS('Paraclinicos '!W2906="","",'Paraclinicos '!W2906&lt;=8,1,'Paraclinicos '!W2906&gt;8,0)</f>
        <v/>
      </c>
      <c r="L2971" t="str" cm="1">
        <f t="array" ref="L2971">_xlfn.IFS('Paraclinicos '!S2906="","",'Paraclinicos '!S2906&gt;=30,1,'Paraclinicos '!S2906&lt;30,0)</f>
        <v/>
      </c>
      <c r="M2971" t="str" cm="1">
        <f t="array" ref="M2971">_xlfn.IFS(OR('Paraclinicos '!T2906="",'Paraclinicos '!U2906=""),"",OR('Paraclinicos '!T2906&lt;=90,'Paraclinicos '!U2906&lt;=60),1,OR('Paraclinicos '!T2906&gt;90,'Paraclinicos '!U2906&gt;60),0)</f>
        <v/>
      </c>
      <c r="N2971" s="45" t="str">
        <f t="shared" si="140"/>
        <v/>
      </c>
      <c r="O2971" t="str" cm="1">
        <f t="array" ref="O2971">_xlfn.IFS(OR('Paraclinicos '!M2906="",'Paraclinicos '!N2906="",'Paraclinicos '!N2906=0),"",'Paraclinicos '!M2906/'Paraclinicos '!N2906&lt;100,4,'Paraclinicos '!M2906/'Paraclinicos '!N2906&lt;200,3,'Paraclinicos '!M2906/'Paraclinicos '!N2906&lt;300,2,'Paraclinicos '!M2906/'Paraclinicos '!N2906&lt;400,1,'Paraclinicos '!M2906/'Paraclinicos '!N2906&gt;=400,0)</f>
        <v/>
      </c>
      <c r="P2971" t="str" cm="1">
        <f t="array" ref="P2971">_xlfn.IFS('Paraclinicos '!C2906="","",'Paraclinicos '!C2906&lt;20,4,'Paraclinicos '!C2906&lt;50,3,'Paraclinicos '!C2906&lt;100,2,'Paraclinicos '!C2906&lt;150,1,'Paraclinicos '!C2906&gt;150,0)</f>
        <v/>
      </c>
      <c r="Q2971" t="str" cm="1">
        <f t="array" ref="Q2971">_xlfn.IFS('Paraclinicos '!O2906="","",'Paraclinicos '!O2906&lt;1.2,0,'Paraclinicos '!O2906&lt;2,1,'Paraclinicos '!O2906&lt;3.5,2,'Paraclinicos '!O2906&lt;5,3,'Paraclinicos '!O2906&gt;5,4)</f>
        <v/>
      </c>
      <c r="R2971" t="str" cm="1">
        <f t="array" ref="R2971">_xlfn.IFS('Paraclinicos '!J2906="","",'Paraclinicos '!J2906&lt;1.2,0,'Paraclinicos '!J2906&lt;2,1,'Paraclinicos '!J2906&lt;6,2,'Paraclinicos '!J2906&lt;12,3,'Paraclinicos '!J2906&gt;=12,4)</f>
        <v/>
      </c>
      <c r="S2971" t="str" cm="1">
        <f t="array" ref="S2971">_xlfn.IFS('Paraclinicos '!Y2906="","",'Paraclinicos '!Y2906&lt;70,1,'Paraclinicos '!Y2906&gt;=70,0)</f>
        <v/>
      </c>
      <c r="T2971" t="str" cm="1">
        <f t="array" ref="T2971">_xlfn.IFS('Paraclinicos '!W2906="","",'Paraclinicos '!W2906&lt;6,4,'Paraclinicos '!W2906&lt;10,3,'Paraclinicos '!W2906&lt;13,2,'Paraclinicos '!W2906&lt;15,1,'Paraclinicos '!W2906=15,0)</f>
        <v/>
      </c>
      <c r="U2971" s="54" t="str">
        <f t="shared" si="138"/>
        <v/>
      </c>
      <c r="V2971" t="str" cm="1">
        <f t="array" ref="V2971">_xlfn.IFS('Paraclinicos '!S2906="","",OR('Paraclinicos '!S2906&lt;=8,'Paraclinicos '!S2906&gt;=25),3,'Paraclinicos '!S2906&lt;12,1,'Paraclinicos '!S2906&lt;21,0,'Paraclinicos '!S2906&lt;25,2)</f>
        <v/>
      </c>
      <c r="W2971" t="str">
        <f>IFERROR(IF(INDEX('BD Demog para scores enalazar'!Y$2:'BD Demog para scores enalazar'!Y$3000,MATCH(Formulas!A2971,'BD Demog para scores enalazar'!A$2:'BD Demog para scores enalazar'!A$3000,0))=1,"SI","NO"),"")</f>
        <v/>
      </c>
      <c r="X2971" s="9" t="str">
        <f>IFERROR(IF(INDEX('BD Demog para scores enalazar'!AJ$2:'BD Demog para scores enalazar'!AJ$3000,MATCH(Formulas!A2971,'BD Demog para scores enalazar'!A$2:'BD Demog para scores enalazar'!A$3000,0))=1,"SI","NO"),"")</f>
        <v/>
      </c>
      <c r="Y2971" t="str" cm="1">
        <f t="array" ref="Y2971">IF(AND(W2971="NO",X2971="NO"),_xlfn.IFS('Paraclinicos '!K2906&lt;=91,3,'Paraclinicos '!K2906&lt;94,2,'Paraclinicos '!K2906&lt;96,1,'Paraclinicos '!K2906&gt;=96,0),"")</f>
        <v/>
      </c>
      <c r="Z2971" t="str" cm="1">
        <f t="array" ref="Z2971">IF(OR(W2971="SI",X2971="SI"),_xlfn.IFS(OR(AND('Paraclinicos '!K2907&lt;=83),AND('Paraclinicos '!K2907&gt;=97,AA2971=2)),3,OR(AND('Paraclinicos '!K2907&lt;=86),AND('Paraclinicos '!K2907&gt;=94,AA2971=2)),2,OR(AND('Paraclinicos '!K2907&lt;=88),AND('Paraclinicos '!K2907&gt;=92,AA2971=2)),1,OR(AND('Paraclinicos '!K2907&gt;=88,'Paraclinicos '!K2907&lt;=92),AND('Paraclinicos '!K2907&gt;=93,AA2971=0)),0),"")</f>
        <v/>
      </c>
      <c r="AA2971" t="str" cm="1">
        <f t="array" ref="AA2971">_xlfn.IFS('Paraclinicos '!E2906="","",'Paraclinicos '!E2906="Oxigeno",2,'Paraclinicos '!E2906="Aire",0)</f>
        <v/>
      </c>
    </row>
    <row r="2972" spans="1:27" x14ac:dyDescent="0.25">
      <c r="A2972">
        <f>'Paraclinicos '!A2907</f>
        <v>0</v>
      </c>
      <c r="B2972" s="3">
        <f>'Paraclinicos '!R2907</f>
        <v>0</v>
      </c>
      <c r="C2972" t="str" cm="1">
        <f t="array" ref="C2972">_xlfn.IFS('Paraclinicos '!Q2907="","",'Paraclinicos '!Q2907&gt;60,3,'Paraclinicos '!Q2907&lt;=60,1)</f>
        <v/>
      </c>
      <c r="D2972" t="str">
        <f>IFERROR(IF(INDEX('BD Demog para scores enalazar'!BC$2:BC$3000,MATCH(Formulas!A2972,'BD Demog para scores enalazar'!A$2:A$3000,0))=0,"SI","NO"),"")</f>
        <v/>
      </c>
      <c r="E2972" t="str" cm="1">
        <f t="array" ref="E2972">_xlfn.IFS(D2972="","",D2972="SI",4,D2972="NO",1)</f>
        <v/>
      </c>
      <c r="F2972" t="str" cm="1">
        <f t="array" ref="F2972">_xlfn.IFS('Paraclinicos '!B2907="","",'Paraclinicos '!B2907&gt;1,1,'Paraclinicos '!B2907&lt;=1,3)</f>
        <v/>
      </c>
      <c r="G2972" t="str" cm="1">
        <f t="array" ref="G2972">_xlfn.IFS('Paraclinicos '!D2907="","",AND('Paraclinicos '!D2907&gt;=250,'Paraclinicos '!D2907&lt;=500),2,'Paraclinicos '!D2907&gt;500,3,'Paraclinicos '!D2907&lt;250,1)</f>
        <v/>
      </c>
      <c r="H2972" s="50" t="str">
        <f t="shared" si="139"/>
        <v/>
      </c>
      <c r="I2972" t="str" cm="1">
        <f t="array" ref="I2972">_xlfn.IFS('Paraclinicos '!Q2907="","",'Paraclinicos '!Q2907&gt;=65,1,'Paraclinicos '!Q2907&lt;65,0)</f>
        <v/>
      </c>
      <c r="J2972" t="str" cm="1">
        <f t="array" ref="J2972">_xlfn.IFS('Paraclinicos '!I2907="","",'Paraclinicos '!I2907&gt;7,1,'Paraclinicos '!I2907&lt;=7,0)</f>
        <v/>
      </c>
      <c r="K2972" t="str" cm="1">
        <f t="array" ref="K2972">_xlfn.IFS('Paraclinicos '!W2907="","",'Paraclinicos '!W2907&lt;=8,1,'Paraclinicos '!W2907&gt;8,0)</f>
        <v/>
      </c>
      <c r="L2972" t="str" cm="1">
        <f t="array" ref="L2972">_xlfn.IFS('Paraclinicos '!S2907="","",'Paraclinicos '!S2907&gt;=30,1,'Paraclinicos '!S2907&lt;30,0)</f>
        <v/>
      </c>
      <c r="M2972" t="str" cm="1">
        <f t="array" ref="M2972">_xlfn.IFS(OR('Paraclinicos '!T2907="",'Paraclinicos '!U2907=""),"",OR('Paraclinicos '!T2907&lt;=90,'Paraclinicos '!U2907&lt;=60),1,OR('Paraclinicos '!T2907&gt;90,'Paraclinicos '!U2907&gt;60),0)</f>
        <v/>
      </c>
      <c r="N2972" s="45" t="str">
        <f t="shared" si="140"/>
        <v/>
      </c>
      <c r="O2972" t="str" cm="1">
        <f t="array" ref="O2972">_xlfn.IFS(OR('Paraclinicos '!M2907="",'Paraclinicos '!N2907="",'Paraclinicos '!N2907=0),"",'Paraclinicos '!M2907/'Paraclinicos '!N2907&lt;100,4,'Paraclinicos '!M2907/'Paraclinicos '!N2907&lt;200,3,'Paraclinicos '!M2907/'Paraclinicos '!N2907&lt;300,2,'Paraclinicos '!M2907/'Paraclinicos '!N2907&lt;400,1,'Paraclinicos '!M2907/'Paraclinicos '!N2907&gt;=400,0)</f>
        <v/>
      </c>
      <c r="P2972" t="str" cm="1">
        <f t="array" ref="P2972">_xlfn.IFS('Paraclinicos '!C2907="","",'Paraclinicos '!C2907&lt;20,4,'Paraclinicos '!C2907&lt;50,3,'Paraclinicos '!C2907&lt;100,2,'Paraclinicos '!C2907&lt;150,1,'Paraclinicos '!C2907&gt;150,0)</f>
        <v/>
      </c>
      <c r="Q2972" t="str" cm="1">
        <f t="array" ref="Q2972">_xlfn.IFS('Paraclinicos '!O2907="","",'Paraclinicos '!O2907&lt;1.2,0,'Paraclinicos '!O2907&lt;2,1,'Paraclinicos '!O2907&lt;3.5,2,'Paraclinicos '!O2907&lt;5,3,'Paraclinicos '!O2907&gt;5,4)</f>
        <v/>
      </c>
      <c r="R2972" t="str" cm="1">
        <f t="array" ref="R2972">_xlfn.IFS('Paraclinicos '!J2907="","",'Paraclinicos '!J2907&lt;1.2,0,'Paraclinicos '!J2907&lt;2,1,'Paraclinicos '!J2907&lt;6,2,'Paraclinicos '!J2907&lt;12,3,'Paraclinicos '!J2907&gt;=12,4)</f>
        <v/>
      </c>
      <c r="S2972" t="str" cm="1">
        <f t="array" ref="S2972">_xlfn.IFS('Paraclinicos '!Y2907="","",'Paraclinicos '!Y2907&lt;70,1,'Paraclinicos '!Y2907&gt;=70,0)</f>
        <v/>
      </c>
      <c r="T2972" t="str" cm="1">
        <f t="array" ref="T2972">_xlfn.IFS('Paraclinicos '!W2907="","",'Paraclinicos '!W2907&lt;6,4,'Paraclinicos '!W2907&lt;10,3,'Paraclinicos '!W2907&lt;13,2,'Paraclinicos '!W2907&lt;15,1,'Paraclinicos '!W2907=15,0)</f>
        <v/>
      </c>
      <c r="U2972" s="54" t="str">
        <f t="shared" si="138"/>
        <v/>
      </c>
      <c r="V2972" t="str" cm="1">
        <f t="array" ref="V2972">_xlfn.IFS('Paraclinicos '!S2907="","",OR('Paraclinicos '!S2907&lt;=8,'Paraclinicos '!S2907&gt;=25),3,'Paraclinicos '!S2907&lt;12,1,'Paraclinicos '!S2907&lt;21,0,'Paraclinicos '!S2907&lt;25,2)</f>
        <v/>
      </c>
      <c r="W2972" t="str">
        <f>IFERROR(IF(INDEX('BD Demog para scores enalazar'!Y$2:'BD Demog para scores enalazar'!Y$3000,MATCH(Formulas!A2972,'BD Demog para scores enalazar'!A$2:'BD Demog para scores enalazar'!A$3000,0))=1,"SI","NO"),"")</f>
        <v/>
      </c>
      <c r="X2972" s="9" t="str">
        <f>IFERROR(IF(INDEX('BD Demog para scores enalazar'!AJ$2:'BD Demog para scores enalazar'!AJ$3000,MATCH(Formulas!A2972,'BD Demog para scores enalazar'!A$2:'BD Demog para scores enalazar'!A$3000,0))=1,"SI","NO"),"")</f>
        <v/>
      </c>
      <c r="Y2972" t="str" cm="1">
        <f t="array" ref="Y2972">IF(AND(W2972="NO",X2972="NO"),_xlfn.IFS('Paraclinicos '!K2907&lt;=91,3,'Paraclinicos '!K2907&lt;94,2,'Paraclinicos '!K2907&lt;96,1,'Paraclinicos '!K2907&gt;=96,0),"")</f>
        <v/>
      </c>
      <c r="Z2972" t="str" cm="1">
        <f t="array" ref="Z2972">IF(OR(W2972="SI",X2972="SI"),_xlfn.IFS(OR(AND('Paraclinicos '!K2908&lt;=83),AND('Paraclinicos '!K2908&gt;=97,AA2972=2)),3,OR(AND('Paraclinicos '!K2908&lt;=86),AND('Paraclinicos '!K2908&gt;=94,AA2972=2)),2,OR(AND('Paraclinicos '!K2908&lt;=88),AND('Paraclinicos '!K2908&gt;=92,AA2972=2)),1,OR(AND('Paraclinicos '!K2908&gt;=88,'Paraclinicos '!K2908&lt;=92),AND('Paraclinicos '!K2908&gt;=93,AA2972=0)),0),"")</f>
        <v/>
      </c>
      <c r="AA2972" t="str" cm="1">
        <f t="array" ref="AA2972">_xlfn.IFS('Paraclinicos '!E2907="","",'Paraclinicos '!E2907="Oxigeno",2,'Paraclinicos '!E2907="Aire",0)</f>
        <v/>
      </c>
    </row>
    <row r="2973" spans="1:27" x14ac:dyDescent="0.25">
      <c r="A2973">
        <f>'Paraclinicos '!A2908</f>
        <v>0</v>
      </c>
      <c r="B2973" s="3">
        <f>'Paraclinicos '!R2908</f>
        <v>0</v>
      </c>
      <c r="C2973" t="str" cm="1">
        <f t="array" ref="C2973">_xlfn.IFS('Paraclinicos '!Q2908="","",'Paraclinicos '!Q2908&gt;60,3,'Paraclinicos '!Q2908&lt;=60,1)</f>
        <v/>
      </c>
      <c r="D2973" t="str">
        <f>IFERROR(IF(INDEX('BD Demog para scores enalazar'!BC$2:BC$3000,MATCH(Formulas!A2973,'BD Demog para scores enalazar'!A$2:A$3000,0))=0,"SI","NO"),"")</f>
        <v/>
      </c>
      <c r="E2973" t="str" cm="1">
        <f t="array" ref="E2973">_xlfn.IFS(D2973="","",D2973="SI",4,D2973="NO",1)</f>
        <v/>
      </c>
      <c r="F2973" t="str" cm="1">
        <f t="array" ref="F2973">_xlfn.IFS('Paraclinicos '!B2908="","",'Paraclinicos '!B2908&gt;1,1,'Paraclinicos '!B2908&lt;=1,3)</f>
        <v/>
      </c>
      <c r="G2973" t="str" cm="1">
        <f t="array" ref="G2973">_xlfn.IFS('Paraclinicos '!D2908="","",AND('Paraclinicos '!D2908&gt;=250,'Paraclinicos '!D2908&lt;=500),2,'Paraclinicos '!D2908&gt;500,3,'Paraclinicos '!D2908&lt;250,1)</f>
        <v/>
      </c>
      <c r="H2973" s="50" t="str">
        <f t="shared" si="139"/>
        <v/>
      </c>
      <c r="I2973" t="str" cm="1">
        <f t="array" ref="I2973">_xlfn.IFS('Paraclinicos '!Q2908="","",'Paraclinicos '!Q2908&gt;=65,1,'Paraclinicos '!Q2908&lt;65,0)</f>
        <v/>
      </c>
      <c r="J2973" t="str" cm="1">
        <f t="array" ref="J2973">_xlfn.IFS('Paraclinicos '!I2908="","",'Paraclinicos '!I2908&gt;7,1,'Paraclinicos '!I2908&lt;=7,0)</f>
        <v/>
      </c>
      <c r="K2973" t="str" cm="1">
        <f t="array" ref="K2973">_xlfn.IFS('Paraclinicos '!W2908="","",'Paraclinicos '!W2908&lt;=8,1,'Paraclinicos '!W2908&gt;8,0)</f>
        <v/>
      </c>
      <c r="L2973" t="str" cm="1">
        <f t="array" ref="L2973">_xlfn.IFS('Paraclinicos '!S2908="","",'Paraclinicos '!S2908&gt;=30,1,'Paraclinicos '!S2908&lt;30,0)</f>
        <v/>
      </c>
      <c r="M2973" t="str" cm="1">
        <f t="array" ref="M2973">_xlfn.IFS(OR('Paraclinicos '!T2908="",'Paraclinicos '!U2908=""),"",OR('Paraclinicos '!T2908&lt;=90,'Paraclinicos '!U2908&lt;=60),1,OR('Paraclinicos '!T2908&gt;90,'Paraclinicos '!U2908&gt;60),0)</f>
        <v/>
      </c>
      <c r="N2973" s="45" t="str">
        <f t="shared" si="140"/>
        <v/>
      </c>
      <c r="O2973" t="str" cm="1">
        <f t="array" ref="O2973">_xlfn.IFS(OR('Paraclinicos '!M2908="",'Paraclinicos '!N2908="",'Paraclinicos '!N2908=0),"",'Paraclinicos '!M2908/'Paraclinicos '!N2908&lt;100,4,'Paraclinicos '!M2908/'Paraclinicos '!N2908&lt;200,3,'Paraclinicos '!M2908/'Paraclinicos '!N2908&lt;300,2,'Paraclinicos '!M2908/'Paraclinicos '!N2908&lt;400,1,'Paraclinicos '!M2908/'Paraclinicos '!N2908&gt;=400,0)</f>
        <v/>
      </c>
      <c r="P2973" t="str" cm="1">
        <f t="array" ref="P2973">_xlfn.IFS('Paraclinicos '!C2908="","",'Paraclinicos '!C2908&lt;20,4,'Paraclinicos '!C2908&lt;50,3,'Paraclinicos '!C2908&lt;100,2,'Paraclinicos '!C2908&lt;150,1,'Paraclinicos '!C2908&gt;150,0)</f>
        <v/>
      </c>
      <c r="Q2973" t="str" cm="1">
        <f t="array" ref="Q2973">_xlfn.IFS('Paraclinicos '!O2908="","",'Paraclinicos '!O2908&lt;1.2,0,'Paraclinicos '!O2908&lt;2,1,'Paraclinicos '!O2908&lt;3.5,2,'Paraclinicos '!O2908&lt;5,3,'Paraclinicos '!O2908&gt;5,4)</f>
        <v/>
      </c>
      <c r="R2973" t="str" cm="1">
        <f t="array" ref="R2973">_xlfn.IFS('Paraclinicos '!J2908="","",'Paraclinicos '!J2908&lt;1.2,0,'Paraclinicos '!J2908&lt;2,1,'Paraclinicos '!J2908&lt;6,2,'Paraclinicos '!J2908&lt;12,3,'Paraclinicos '!J2908&gt;=12,4)</f>
        <v/>
      </c>
      <c r="S2973" t="str" cm="1">
        <f t="array" ref="S2973">_xlfn.IFS('Paraclinicos '!Y2908="","",'Paraclinicos '!Y2908&lt;70,1,'Paraclinicos '!Y2908&gt;=70,0)</f>
        <v/>
      </c>
      <c r="T2973" t="str" cm="1">
        <f t="array" ref="T2973">_xlfn.IFS('Paraclinicos '!W2908="","",'Paraclinicos '!W2908&lt;6,4,'Paraclinicos '!W2908&lt;10,3,'Paraclinicos '!W2908&lt;13,2,'Paraclinicos '!W2908&lt;15,1,'Paraclinicos '!W2908=15,0)</f>
        <v/>
      </c>
      <c r="U2973" s="54" t="str">
        <f t="shared" si="138"/>
        <v/>
      </c>
      <c r="V2973" t="str" cm="1">
        <f t="array" ref="V2973">_xlfn.IFS('Paraclinicos '!S2908="","",OR('Paraclinicos '!S2908&lt;=8,'Paraclinicos '!S2908&gt;=25),3,'Paraclinicos '!S2908&lt;12,1,'Paraclinicos '!S2908&lt;21,0,'Paraclinicos '!S2908&lt;25,2)</f>
        <v/>
      </c>
      <c r="W2973" t="str">
        <f>IFERROR(IF(INDEX('BD Demog para scores enalazar'!Y$2:'BD Demog para scores enalazar'!Y$3000,MATCH(Formulas!A2973,'BD Demog para scores enalazar'!A$2:'BD Demog para scores enalazar'!A$3000,0))=1,"SI","NO"),"")</f>
        <v/>
      </c>
      <c r="X2973" s="9" t="str">
        <f>IFERROR(IF(INDEX('BD Demog para scores enalazar'!AJ$2:'BD Demog para scores enalazar'!AJ$3000,MATCH(Formulas!A2973,'BD Demog para scores enalazar'!A$2:'BD Demog para scores enalazar'!A$3000,0))=1,"SI","NO"),"")</f>
        <v/>
      </c>
      <c r="Y2973" t="str" cm="1">
        <f t="array" ref="Y2973">IF(AND(W2973="NO",X2973="NO"),_xlfn.IFS('Paraclinicos '!K2908&lt;=91,3,'Paraclinicos '!K2908&lt;94,2,'Paraclinicos '!K2908&lt;96,1,'Paraclinicos '!K2908&gt;=96,0),"")</f>
        <v/>
      </c>
      <c r="Z2973" t="str" cm="1">
        <f t="array" ref="Z2973">IF(OR(W2973="SI",X2973="SI"),_xlfn.IFS(OR(AND('Paraclinicos '!K2909&lt;=83),AND('Paraclinicos '!K2909&gt;=97,AA2973=2)),3,OR(AND('Paraclinicos '!K2909&lt;=86),AND('Paraclinicos '!K2909&gt;=94,AA2973=2)),2,OR(AND('Paraclinicos '!K2909&lt;=88),AND('Paraclinicos '!K2909&gt;=92,AA2973=2)),1,OR(AND('Paraclinicos '!K2909&gt;=88,'Paraclinicos '!K2909&lt;=92),AND('Paraclinicos '!K2909&gt;=93,AA2973=0)),0),"")</f>
        <v/>
      </c>
      <c r="AA2973" t="str" cm="1">
        <f t="array" ref="AA2973">_xlfn.IFS('Paraclinicos '!E2908="","",'Paraclinicos '!E2908="Oxigeno",2,'Paraclinicos '!E2908="Aire",0)</f>
        <v/>
      </c>
    </row>
    <row r="2974" spans="1:27" x14ac:dyDescent="0.25">
      <c r="A2974">
        <f>'Paraclinicos '!A2909</f>
        <v>0</v>
      </c>
      <c r="B2974" s="3">
        <f>'Paraclinicos '!R2909</f>
        <v>0</v>
      </c>
      <c r="C2974" t="str" cm="1">
        <f t="array" ref="C2974">_xlfn.IFS('Paraclinicos '!Q2909="","",'Paraclinicos '!Q2909&gt;60,3,'Paraclinicos '!Q2909&lt;=60,1)</f>
        <v/>
      </c>
      <c r="D2974" t="str">
        <f>IFERROR(IF(INDEX('BD Demog para scores enalazar'!BC$2:BC$3000,MATCH(Formulas!A2974,'BD Demog para scores enalazar'!A$2:A$3000,0))=0,"SI","NO"),"")</f>
        <v/>
      </c>
      <c r="E2974" t="str" cm="1">
        <f t="array" ref="E2974">_xlfn.IFS(D2974="","",D2974="SI",4,D2974="NO",1)</f>
        <v/>
      </c>
      <c r="F2974" t="str" cm="1">
        <f t="array" ref="F2974">_xlfn.IFS('Paraclinicos '!B2909="","",'Paraclinicos '!B2909&gt;1,1,'Paraclinicos '!B2909&lt;=1,3)</f>
        <v/>
      </c>
      <c r="G2974" t="str" cm="1">
        <f t="array" ref="G2974">_xlfn.IFS('Paraclinicos '!D2909="","",AND('Paraclinicos '!D2909&gt;=250,'Paraclinicos '!D2909&lt;=500),2,'Paraclinicos '!D2909&gt;500,3,'Paraclinicos '!D2909&lt;250,1)</f>
        <v/>
      </c>
      <c r="H2974" s="50" t="str">
        <f t="shared" si="139"/>
        <v/>
      </c>
      <c r="I2974" t="str" cm="1">
        <f t="array" ref="I2974">_xlfn.IFS('Paraclinicos '!Q2909="","",'Paraclinicos '!Q2909&gt;=65,1,'Paraclinicos '!Q2909&lt;65,0)</f>
        <v/>
      </c>
      <c r="J2974" t="str" cm="1">
        <f t="array" ref="J2974">_xlfn.IFS('Paraclinicos '!I2909="","",'Paraclinicos '!I2909&gt;7,1,'Paraclinicos '!I2909&lt;=7,0)</f>
        <v/>
      </c>
      <c r="K2974" t="str" cm="1">
        <f t="array" ref="K2974">_xlfn.IFS('Paraclinicos '!W2909="","",'Paraclinicos '!W2909&lt;=8,1,'Paraclinicos '!W2909&gt;8,0)</f>
        <v/>
      </c>
      <c r="L2974" t="str" cm="1">
        <f t="array" ref="L2974">_xlfn.IFS('Paraclinicos '!S2909="","",'Paraclinicos '!S2909&gt;=30,1,'Paraclinicos '!S2909&lt;30,0)</f>
        <v/>
      </c>
      <c r="M2974" t="str" cm="1">
        <f t="array" ref="M2974">_xlfn.IFS(OR('Paraclinicos '!T2909="",'Paraclinicos '!U2909=""),"",OR('Paraclinicos '!T2909&lt;=90,'Paraclinicos '!U2909&lt;=60),1,OR('Paraclinicos '!T2909&gt;90,'Paraclinicos '!U2909&gt;60),0)</f>
        <v/>
      </c>
      <c r="N2974" s="45" t="str">
        <f t="shared" si="140"/>
        <v/>
      </c>
      <c r="O2974" t="str" cm="1">
        <f t="array" ref="O2974">_xlfn.IFS(OR('Paraclinicos '!M2909="",'Paraclinicos '!N2909="",'Paraclinicos '!N2909=0),"",'Paraclinicos '!M2909/'Paraclinicos '!N2909&lt;100,4,'Paraclinicos '!M2909/'Paraclinicos '!N2909&lt;200,3,'Paraclinicos '!M2909/'Paraclinicos '!N2909&lt;300,2,'Paraclinicos '!M2909/'Paraclinicos '!N2909&lt;400,1,'Paraclinicos '!M2909/'Paraclinicos '!N2909&gt;=400,0)</f>
        <v/>
      </c>
      <c r="P2974" t="str" cm="1">
        <f t="array" ref="P2974">_xlfn.IFS('Paraclinicos '!C2909="","",'Paraclinicos '!C2909&lt;20,4,'Paraclinicos '!C2909&lt;50,3,'Paraclinicos '!C2909&lt;100,2,'Paraclinicos '!C2909&lt;150,1,'Paraclinicos '!C2909&gt;150,0)</f>
        <v/>
      </c>
      <c r="Q2974" t="str" cm="1">
        <f t="array" ref="Q2974">_xlfn.IFS('Paraclinicos '!O2909="","",'Paraclinicos '!O2909&lt;1.2,0,'Paraclinicos '!O2909&lt;2,1,'Paraclinicos '!O2909&lt;3.5,2,'Paraclinicos '!O2909&lt;5,3,'Paraclinicos '!O2909&gt;5,4)</f>
        <v/>
      </c>
      <c r="R2974" t="str" cm="1">
        <f t="array" ref="R2974">_xlfn.IFS('Paraclinicos '!J2909="","",'Paraclinicos '!J2909&lt;1.2,0,'Paraclinicos '!J2909&lt;2,1,'Paraclinicos '!J2909&lt;6,2,'Paraclinicos '!J2909&lt;12,3,'Paraclinicos '!J2909&gt;=12,4)</f>
        <v/>
      </c>
      <c r="S2974" t="str" cm="1">
        <f t="array" ref="S2974">_xlfn.IFS('Paraclinicos '!Y2909="","",'Paraclinicos '!Y2909&lt;70,1,'Paraclinicos '!Y2909&gt;=70,0)</f>
        <v/>
      </c>
      <c r="T2974" t="str" cm="1">
        <f t="array" ref="T2974">_xlfn.IFS('Paraclinicos '!W2909="","",'Paraclinicos '!W2909&lt;6,4,'Paraclinicos '!W2909&lt;10,3,'Paraclinicos '!W2909&lt;13,2,'Paraclinicos '!W2909&lt;15,1,'Paraclinicos '!W2909=15,0)</f>
        <v/>
      </c>
      <c r="U2974" s="54" t="str">
        <f t="shared" si="138"/>
        <v/>
      </c>
      <c r="V2974" t="str" cm="1">
        <f t="array" ref="V2974">_xlfn.IFS('Paraclinicos '!S2909="","",OR('Paraclinicos '!S2909&lt;=8,'Paraclinicos '!S2909&gt;=25),3,'Paraclinicos '!S2909&lt;12,1,'Paraclinicos '!S2909&lt;21,0,'Paraclinicos '!S2909&lt;25,2)</f>
        <v/>
      </c>
      <c r="W2974" t="str">
        <f>IFERROR(IF(INDEX('BD Demog para scores enalazar'!Y$2:'BD Demog para scores enalazar'!Y$3000,MATCH(Formulas!A2974,'BD Demog para scores enalazar'!A$2:'BD Demog para scores enalazar'!A$3000,0))=1,"SI","NO"),"")</f>
        <v/>
      </c>
      <c r="X2974" s="9" t="str">
        <f>IFERROR(IF(INDEX('BD Demog para scores enalazar'!AJ$2:'BD Demog para scores enalazar'!AJ$3000,MATCH(Formulas!A2974,'BD Demog para scores enalazar'!A$2:'BD Demog para scores enalazar'!A$3000,0))=1,"SI","NO"),"")</f>
        <v/>
      </c>
      <c r="Y2974" t="str" cm="1">
        <f t="array" ref="Y2974">IF(AND(W2974="NO",X2974="NO"),_xlfn.IFS('Paraclinicos '!K2909&lt;=91,3,'Paraclinicos '!K2909&lt;94,2,'Paraclinicos '!K2909&lt;96,1,'Paraclinicos '!K2909&gt;=96,0),"")</f>
        <v/>
      </c>
      <c r="Z2974" t="str" cm="1">
        <f t="array" ref="Z2974">IF(OR(W2974="SI",X2974="SI"),_xlfn.IFS(OR(AND('Paraclinicos '!K2910&lt;=83),AND('Paraclinicos '!K2910&gt;=97,AA2974=2)),3,OR(AND('Paraclinicos '!K2910&lt;=86),AND('Paraclinicos '!K2910&gt;=94,AA2974=2)),2,OR(AND('Paraclinicos '!K2910&lt;=88),AND('Paraclinicos '!K2910&gt;=92,AA2974=2)),1,OR(AND('Paraclinicos '!K2910&gt;=88,'Paraclinicos '!K2910&lt;=92),AND('Paraclinicos '!K2910&gt;=93,AA2974=0)),0),"")</f>
        <v/>
      </c>
      <c r="AA2974" t="str" cm="1">
        <f t="array" ref="AA2974">_xlfn.IFS('Paraclinicos '!E2909="","",'Paraclinicos '!E2909="Oxigeno",2,'Paraclinicos '!E2909="Aire",0)</f>
        <v/>
      </c>
    </row>
    <row r="2975" spans="1:27" x14ac:dyDescent="0.25">
      <c r="A2975">
        <f>'Paraclinicos '!A2910</f>
        <v>0</v>
      </c>
      <c r="B2975" s="3">
        <f>'Paraclinicos '!R2910</f>
        <v>0</v>
      </c>
      <c r="C2975" t="str" cm="1">
        <f t="array" ref="C2975">_xlfn.IFS('Paraclinicos '!Q2910="","",'Paraclinicos '!Q2910&gt;60,3,'Paraclinicos '!Q2910&lt;=60,1)</f>
        <v/>
      </c>
      <c r="D2975" t="str">
        <f>IFERROR(IF(INDEX('BD Demog para scores enalazar'!BC$2:BC$3000,MATCH(Formulas!A2975,'BD Demog para scores enalazar'!A$2:A$3000,0))=0,"SI","NO"),"")</f>
        <v/>
      </c>
      <c r="E2975" t="str" cm="1">
        <f t="array" ref="E2975">_xlfn.IFS(D2975="","",D2975="SI",4,D2975="NO",1)</f>
        <v/>
      </c>
      <c r="F2975" t="str" cm="1">
        <f t="array" ref="F2975">_xlfn.IFS('Paraclinicos '!B2910="","",'Paraclinicos '!B2910&gt;1,1,'Paraclinicos '!B2910&lt;=1,3)</f>
        <v/>
      </c>
      <c r="G2975" t="str" cm="1">
        <f t="array" ref="G2975">_xlfn.IFS('Paraclinicos '!D2910="","",AND('Paraclinicos '!D2910&gt;=250,'Paraclinicos '!D2910&lt;=500),2,'Paraclinicos '!D2910&gt;500,3,'Paraclinicos '!D2910&lt;250,1)</f>
        <v/>
      </c>
      <c r="H2975" s="50" t="str">
        <f t="shared" si="139"/>
        <v/>
      </c>
      <c r="I2975" t="str" cm="1">
        <f t="array" ref="I2975">_xlfn.IFS('Paraclinicos '!Q2910="","",'Paraclinicos '!Q2910&gt;=65,1,'Paraclinicos '!Q2910&lt;65,0)</f>
        <v/>
      </c>
      <c r="J2975" t="str" cm="1">
        <f t="array" ref="J2975">_xlfn.IFS('Paraclinicos '!I2910="","",'Paraclinicos '!I2910&gt;7,1,'Paraclinicos '!I2910&lt;=7,0)</f>
        <v/>
      </c>
      <c r="K2975" t="str" cm="1">
        <f t="array" ref="K2975">_xlfn.IFS('Paraclinicos '!W2910="","",'Paraclinicos '!W2910&lt;=8,1,'Paraclinicos '!W2910&gt;8,0)</f>
        <v/>
      </c>
      <c r="L2975" t="str" cm="1">
        <f t="array" ref="L2975">_xlfn.IFS('Paraclinicos '!S2910="","",'Paraclinicos '!S2910&gt;=30,1,'Paraclinicos '!S2910&lt;30,0)</f>
        <v/>
      </c>
      <c r="M2975" t="str" cm="1">
        <f t="array" ref="M2975">_xlfn.IFS(OR('Paraclinicos '!T2910="",'Paraclinicos '!U2910=""),"",OR('Paraclinicos '!T2910&lt;=90,'Paraclinicos '!U2910&lt;=60),1,OR('Paraclinicos '!T2910&gt;90,'Paraclinicos '!U2910&gt;60),0)</f>
        <v/>
      </c>
      <c r="N2975" s="45" t="str">
        <f t="shared" si="140"/>
        <v/>
      </c>
      <c r="O2975" t="str" cm="1">
        <f t="array" ref="O2975">_xlfn.IFS(OR('Paraclinicos '!M2910="",'Paraclinicos '!N2910="",'Paraclinicos '!N2910=0),"",'Paraclinicos '!M2910/'Paraclinicos '!N2910&lt;100,4,'Paraclinicos '!M2910/'Paraclinicos '!N2910&lt;200,3,'Paraclinicos '!M2910/'Paraclinicos '!N2910&lt;300,2,'Paraclinicos '!M2910/'Paraclinicos '!N2910&lt;400,1,'Paraclinicos '!M2910/'Paraclinicos '!N2910&gt;=400,0)</f>
        <v/>
      </c>
      <c r="P2975" t="str" cm="1">
        <f t="array" ref="P2975">_xlfn.IFS('Paraclinicos '!C2910="","",'Paraclinicos '!C2910&lt;20,4,'Paraclinicos '!C2910&lt;50,3,'Paraclinicos '!C2910&lt;100,2,'Paraclinicos '!C2910&lt;150,1,'Paraclinicos '!C2910&gt;150,0)</f>
        <v/>
      </c>
      <c r="Q2975" t="str" cm="1">
        <f t="array" ref="Q2975">_xlfn.IFS('Paraclinicos '!O2910="","",'Paraclinicos '!O2910&lt;1.2,0,'Paraclinicos '!O2910&lt;2,1,'Paraclinicos '!O2910&lt;3.5,2,'Paraclinicos '!O2910&lt;5,3,'Paraclinicos '!O2910&gt;5,4)</f>
        <v/>
      </c>
      <c r="R2975" t="str" cm="1">
        <f t="array" ref="R2975">_xlfn.IFS('Paraclinicos '!J2910="","",'Paraclinicos '!J2910&lt;1.2,0,'Paraclinicos '!J2910&lt;2,1,'Paraclinicos '!J2910&lt;6,2,'Paraclinicos '!J2910&lt;12,3,'Paraclinicos '!J2910&gt;=12,4)</f>
        <v/>
      </c>
      <c r="S2975" t="str" cm="1">
        <f t="array" ref="S2975">_xlfn.IFS('Paraclinicos '!Y2910="","",'Paraclinicos '!Y2910&lt;70,1,'Paraclinicos '!Y2910&gt;=70,0)</f>
        <v/>
      </c>
      <c r="T2975" t="str" cm="1">
        <f t="array" ref="T2975">_xlfn.IFS('Paraclinicos '!W2910="","",'Paraclinicos '!W2910&lt;6,4,'Paraclinicos '!W2910&lt;10,3,'Paraclinicos '!W2910&lt;13,2,'Paraclinicos '!W2910&lt;15,1,'Paraclinicos '!W2910=15,0)</f>
        <v/>
      </c>
      <c r="U2975" s="54" t="str">
        <f t="shared" si="138"/>
        <v/>
      </c>
      <c r="V2975" t="str" cm="1">
        <f t="array" ref="V2975">_xlfn.IFS('Paraclinicos '!S2910="","",OR('Paraclinicos '!S2910&lt;=8,'Paraclinicos '!S2910&gt;=25),3,'Paraclinicos '!S2910&lt;12,1,'Paraclinicos '!S2910&lt;21,0,'Paraclinicos '!S2910&lt;25,2)</f>
        <v/>
      </c>
      <c r="W2975" t="str">
        <f>IFERROR(IF(INDEX('BD Demog para scores enalazar'!Y$2:'BD Demog para scores enalazar'!Y$3000,MATCH(Formulas!A2975,'BD Demog para scores enalazar'!A$2:'BD Demog para scores enalazar'!A$3000,0))=1,"SI","NO"),"")</f>
        <v/>
      </c>
      <c r="X2975" s="9" t="str">
        <f>IFERROR(IF(INDEX('BD Demog para scores enalazar'!AJ$2:'BD Demog para scores enalazar'!AJ$3000,MATCH(Formulas!A2975,'BD Demog para scores enalazar'!A$2:'BD Demog para scores enalazar'!A$3000,0))=1,"SI","NO"),"")</f>
        <v/>
      </c>
      <c r="Y2975" t="str" cm="1">
        <f t="array" ref="Y2975">IF(AND(W2975="NO",X2975="NO"),_xlfn.IFS('Paraclinicos '!K2910&lt;=91,3,'Paraclinicos '!K2910&lt;94,2,'Paraclinicos '!K2910&lt;96,1,'Paraclinicos '!K2910&gt;=96,0),"")</f>
        <v/>
      </c>
      <c r="Z2975" t="str" cm="1">
        <f t="array" ref="Z2975">IF(OR(W2975="SI",X2975="SI"),_xlfn.IFS(OR(AND('Paraclinicos '!K2911&lt;=83),AND('Paraclinicos '!K2911&gt;=97,AA2975=2)),3,OR(AND('Paraclinicos '!K2911&lt;=86),AND('Paraclinicos '!K2911&gt;=94,AA2975=2)),2,OR(AND('Paraclinicos '!K2911&lt;=88),AND('Paraclinicos '!K2911&gt;=92,AA2975=2)),1,OR(AND('Paraclinicos '!K2911&gt;=88,'Paraclinicos '!K2911&lt;=92),AND('Paraclinicos '!K2911&gt;=93,AA2975=0)),0),"")</f>
        <v/>
      </c>
      <c r="AA2975" t="str" cm="1">
        <f t="array" ref="AA2975">_xlfn.IFS('Paraclinicos '!E2910="","",'Paraclinicos '!E2910="Oxigeno",2,'Paraclinicos '!E2910="Aire",0)</f>
        <v/>
      </c>
    </row>
    <row r="2976" spans="1:27" x14ac:dyDescent="0.25">
      <c r="A2976">
        <f>'Paraclinicos '!A2911</f>
        <v>0</v>
      </c>
      <c r="B2976" s="3">
        <f>'Paraclinicos '!R2911</f>
        <v>0</v>
      </c>
      <c r="C2976" t="str" cm="1">
        <f t="array" ref="C2976">_xlfn.IFS('Paraclinicos '!Q2911="","",'Paraclinicos '!Q2911&gt;60,3,'Paraclinicos '!Q2911&lt;=60,1)</f>
        <v/>
      </c>
      <c r="D2976" t="str">
        <f>IFERROR(IF(INDEX('BD Demog para scores enalazar'!BC$2:BC$3000,MATCH(Formulas!A2976,'BD Demog para scores enalazar'!A$2:A$3000,0))=0,"SI","NO"),"")</f>
        <v/>
      </c>
      <c r="E2976" t="str" cm="1">
        <f t="array" ref="E2976">_xlfn.IFS(D2976="","",D2976="SI",4,D2976="NO",1)</f>
        <v/>
      </c>
      <c r="F2976" t="str" cm="1">
        <f t="array" ref="F2976">_xlfn.IFS('Paraclinicos '!B2911="","",'Paraclinicos '!B2911&gt;1,1,'Paraclinicos '!B2911&lt;=1,3)</f>
        <v/>
      </c>
      <c r="G2976" t="str" cm="1">
        <f t="array" ref="G2976">_xlfn.IFS('Paraclinicos '!D2911="","",AND('Paraclinicos '!D2911&gt;=250,'Paraclinicos '!D2911&lt;=500),2,'Paraclinicos '!D2911&gt;500,3,'Paraclinicos '!D2911&lt;250,1)</f>
        <v/>
      </c>
      <c r="H2976" s="50" t="str">
        <f t="shared" si="139"/>
        <v/>
      </c>
      <c r="I2976" t="str" cm="1">
        <f t="array" ref="I2976">_xlfn.IFS('Paraclinicos '!Q2911="","",'Paraclinicos '!Q2911&gt;=65,1,'Paraclinicos '!Q2911&lt;65,0)</f>
        <v/>
      </c>
      <c r="J2976" t="str" cm="1">
        <f t="array" ref="J2976">_xlfn.IFS('Paraclinicos '!I2911="","",'Paraclinicos '!I2911&gt;7,1,'Paraclinicos '!I2911&lt;=7,0)</f>
        <v/>
      </c>
      <c r="K2976" t="str" cm="1">
        <f t="array" ref="K2976">_xlfn.IFS('Paraclinicos '!W2911="","",'Paraclinicos '!W2911&lt;=8,1,'Paraclinicos '!W2911&gt;8,0)</f>
        <v/>
      </c>
      <c r="L2976" t="str" cm="1">
        <f t="array" ref="L2976">_xlfn.IFS('Paraclinicos '!S2911="","",'Paraclinicos '!S2911&gt;=30,1,'Paraclinicos '!S2911&lt;30,0)</f>
        <v/>
      </c>
      <c r="M2976" t="str" cm="1">
        <f t="array" ref="M2976">_xlfn.IFS(OR('Paraclinicos '!T2911="",'Paraclinicos '!U2911=""),"",OR('Paraclinicos '!T2911&lt;=90,'Paraclinicos '!U2911&lt;=60),1,OR('Paraclinicos '!T2911&gt;90,'Paraclinicos '!U2911&gt;60),0)</f>
        <v/>
      </c>
      <c r="N2976" s="45" t="str">
        <f t="shared" si="140"/>
        <v/>
      </c>
      <c r="O2976" t="str" cm="1">
        <f t="array" ref="O2976">_xlfn.IFS(OR('Paraclinicos '!M2911="",'Paraclinicos '!N2911="",'Paraclinicos '!N2911=0),"",'Paraclinicos '!M2911/'Paraclinicos '!N2911&lt;100,4,'Paraclinicos '!M2911/'Paraclinicos '!N2911&lt;200,3,'Paraclinicos '!M2911/'Paraclinicos '!N2911&lt;300,2,'Paraclinicos '!M2911/'Paraclinicos '!N2911&lt;400,1,'Paraclinicos '!M2911/'Paraclinicos '!N2911&gt;=400,0)</f>
        <v/>
      </c>
      <c r="P2976" t="str" cm="1">
        <f t="array" ref="P2976">_xlfn.IFS('Paraclinicos '!C2911="","",'Paraclinicos '!C2911&lt;20,4,'Paraclinicos '!C2911&lt;50,3,'Paraclinicos '!C2911&lt;100,2,'Paraclinicos '!C2911&lt;150,1,'Paraclinicos '!C2911&gt;150,0)</f>
        <v/>
      </c>
      <c r="Q2976" t="str" cm="1">
        <f t="array" ref="Q2976">_xlfn.IFS('Paraclinicos '!O2911="","",'Paraclinicos '!O2911&lt;1.2,0,'Paraclinicos '!O2911&lt;2,1,'Paraclinicos '!O2911&lt;3.5,2,'Paraclinicos '!O2911&lt;5,3,'Paraclinicos '!O2911&gt;5,4)</f>
        <v/>
      </c>
      <c r="R2976" t="str" cm="1">
        <f t="array" ref="R2976">_xlfn.IFS('Paraclinicos '!J2911="","",'Paraclinicos '!J2911&lt;1.2,0,'Paraclinicos '!J2911&lt;2,1,'Paraclinicos '!J2911&lt;6,2,'Paraclinicos '!J2911&lt;12,3,'Paraclinicos '!J2911&gt;=12,4)</f>
        <v/>
      </c>
      <c r="S2976" t="str" cm="1">
        <f t="array" ref="S2976">_xlfn.IFS('Paraclinicos '!Y2911="","",'Paraclinicos '!Y2911&lt;70,1,'Paraclinicos '!Y2911&gt;=70,0)</f>
        <v/>
      </c>
      <c r="T2976" t="str" cm="1">
        <f t="array" ref="T2976">_xlfn.IFS('Paraclinicos '!W2911="","",'Paraclinicos '!W2911&lt;6,4,'Paraclinicos '!W2911&lt;10,3,'Paraclinicos '!W2911&lt;13,2,'Paraclinicos '!W2911&lt;15,1,'Paraclinicos '!W2911=15,0)</f>
        <v/>
      </c>
      <c r="U2976" s="54" t="str">
        <f t="shared" si="138"/>
        <v/>
      </c>
      <c r="V2976" t="str" cm="1">
        <f t="array" ref="V2976">_xlfn.IFS('Paraclinicos '!S2911="","",OR('Paraclinicos '!S2911&lt;=8,'Paraclinicos '!S2911&gt;=25),3,'Paraclinicos '!S2911&lt;12,1,'Paraclinicos '!S2911&lt;21,0,'Paraclinicos '!S2911&lt;25,2)</f>
        <v/>
      </c>
      <c r="W2976" t="str">
        <f>IFERROR(IF(INDEX('BD Demog para scores enalazar'!Y$2:'BD Demog para scores enalazar'!Y$3000,MATCH(Formulas!A2976,'BD Demog para scores enalazar'!A$2:'BD Demog para scores enalazar'!A$3000,0))=1,"SI","NO"),"")</f>
        <v/>
      </c>
      <c r="X2976" s="9" t="str">
        <f>IFERROR(IF(INDEX('BD Demog para scores enalazar'!AJ$2:'BD Demog para scores enalazar'!AJ$3000,MATCH(Formulas!A2976,'BD Demog para scores enalazar'!A$2:'BD Demog para scores enalazar'!A$3000,0))=1,"SI","NO"),"")</f>
        <v/>
      </c>
      <c r="Y2976" t="str" cm="1">
        <f t="array" ref="Y2976">IF(AND(W2976="NO",X2976="NO"),_xlfn.IFS('Paraclinicos '!K2911&lt;=91,3,'Paraclinicos '!K2911&lt;94,2,'Paraclinicos '!K2911&lt;96,1,'Paraclinicos '!K2911&gt;=96,0),"")</f>
        <v/>
      </c>
      <c r="Z2976" t="str" cm="1">
        <f t="array" ref="Z2976">IF(OR(W2976="SI",X2976="SI"),_xlfn.IFS(OR(AND('Paraclinicos '!K2912&lt;=83),AND('Paraclinicos '!K2912&gt;=97,AA2976=2)),3,OR(AND('Paraclinicos '!K2912&lt;=86),AND('Paraclinicos '!K2912&gt;=94,AA2976=2)),2,OR(AND('Paraclinicos '!K2912&lt;=88),AND('Paraclinicos '!K2912&gt;=92,AA2976=2)),1,OR(AND('Paraclinicos '!K2912&gt;=88,'Paraclinicos '!K2912&lt;=92),AND('Paraclinicos '!K2912&gt;=93,AA2976=0)),0),"")</f>
        <v/>
      </c>
      <c r="AA2976" t="str" cm="1">
        <f t="array" ref="AA2976">_xlfn.IFS('Paraclinicos '!E2911="","",'Paraclinicos '!E2911="Oxigeno",2,'Paraclinicos '!E2911="Aire",0)</f>
        <v/>
      </c>
    </row>
    <row r="2977" spans="1:27" x14ac:dyDescent="0.25">
      <c r="A2977">
        <f>'Paraclinicos '!A2912</f>
        <v>0</v>
      </c>
      <c r="B2977" s="3">
        <f>'Paraclinicos '!R2912</f>
        <v>0</v>
      </c>
      <c r="C2977" t="str" cm="1">
        <f t="array" ref="C2977">_xlfn.IFS('Paraclinicos '!Q2912="","",'Paraclinicos '!Q2912&gt;60,3,'Paraclinicos '!Q2912&lt;=60,1)</f>
        <v/>
      </c>
      <c r="D2977" t="str">
        <f>IFERROR(IF(INDEX('BD Demog para scores enalazar'!BC$2:BC$3000,MATCH(Formulas!A2977,'BD Demog para scores enalazar'!A$2:A$3000,0))=0,"SI","NO"),"")</f>
        <v/>
      </c>
      <c r="E2977" t="str" cm="1">
        <f t="array" ref="E2977">_xlfn.IFS(D2977="","",D2977="SI",4,D2977="NO",1)</f>
        <v/>
      </c>
      <c r="F2977" t="str" cm="1">
        <f t="array" ref="F2977">_xlfn.IFS('Paraclinicos '!B2912="","",'Paraclinicos '!B2912&gt;1,1,'Paraclinicos '!B2912&lt;=1,3)</f>
        <v/>
      </c>
      <c r="G2977" t="str" cm="1">
        <f t="array" ref="G2977">_xlfn.IFS('Paraclinicos '!D2912="","",AND('Paraclinicos '!D2912&gt;=250,'Paraclinicos '!D2912&lt;=500),2,'Paraclinicos '!D2912&gt;500,3,'Paraclinicos '!D2912&lt;250,1)</f>
        <v/>
      </c>
      <c r="H2977" s="50" t="str">
        <f t="shared" si="139"/>
        <v/>
      </c>
      <c r="I2977" t="str" cm="1">
        <f t="array" ref="I2977">_xlfn.IFS('Paraclinicos '!Q2912="","",'Paraclinicos '!Q2912&gt;=65,1,'Paraclinicos '!Q2912&lt;65,0)</f>
        <v/>
      </c>
      <c r="J2977" t="str" cm="1">
        <f t="array" ref="J2977">_xlfn.IFS('Paraclinicos '!I2912="","",'Paraclinicos '!I2912&gt;7,1,'Paraclinicos '!I2912&lt;=7,0)</f>
        <v/>
      </c>
      <c r="K2977" t="str" cm="1">
        <f t="array" ref="K2977">_xlfn.IFS('Paraclinicos '!W2912="","",'Paraclinicos '!W2912&lt;=8,1,'Paraclinicos '!W2912&gt;8,0)</f>
        <v/>
      </c>
      <c r="L2977" t="str" cm="1">
        <f t="array" ref="L2977">_xlfn.IFS('Paraclinicos '!S2912="","",'Paraclinicos '!S2912&gt;=30,1,'Paraclinicos '!S2912&lt;30,0)</f>
        <v/>
      </c>
      <c r="M2977" t="str" cm="1">
        <f t="array" ref="M2977">_xlfn.IFS(OR('Paraclinicos '!T2912="",'Paraclinicos '!U2912=""),"",OR('Paraclinicos '!T2912&lt;=90,'Paraclinicos '!U2912&lt;=60),1,OR('Paraclinicos '!T2912&gt;90,'Paraclinicos '!U2912&gt;60),0)</f>
        <v/>
      </c>
      <c r="N2977" s="45" t="str">
        <f t="shared" si="140"/>
        <v/>
      </c>
      <c r="O2977" t="str" cm="1">
        <f t="array" ref="O2977">_xlfn.IFS(OR('Paraclinicos '!M2912="",'Paraclinicos '!N2912="",'Paraclinicos '!N2912=0),"",'Paraclinicos '!M2912/'Paraclinicos '!N2912&lt;100,4,'Paraclinicos '!M2912/'Paraclinicos '!N2912&lt;200,3,'Paraclinicos '!M2912/'Paraclinicos '!N2912&lt;300,2,'Paraclinicos '!M2912/'Paraclinicos '!N2912&lt;400,1,'Paraclinicos '!M2912/'Paraclinicos '!N2912&gt;=400,0)</f>
        <v/>
      </c>
      <c r="P2977" t="str" cm="1">
        <f t="array" ref="P2977">_xlfn.IFS('Paraclinicos '!C2912="","",'Paraclinicos '!C2912&lt;20,4,'Paraclinicos '!C2912&lt;50,3,'Paraclinicos '!C2912&lt;100,2,'Paraclinicos '!C2912&lt;150,1,'Paraclinicos '!C2912&gt;150,0)</f>
        <v/>
      </c>
      <c r="Q2977" t="str" cm="1">
        <f t="array" ref="Q2977">_xlfn.IFS('Paraclinicos '!O2912="","",'Paraclinicos '!O2912&lt;1.2,0,'Paraclinicos '!O2912&lt;2,1,'Paraclinicos '!O2912&lt;3.5,2,'Paraclinicos '!O2912&lt;5,3,'Paraclinicos '!O2912&gt;5,4)</f>
        <v/>
      </c>
      <c r="R2977" t="str" cm="1">
        <f t="array" ref="R2977">_xlfn.IFS('Paraclinicos '!J2912="","",'Paraclinicos '!J2912&lt;1.2,0,'Paraclinicos '!J2912&lt;2,1,'Paraclinicos '!J2912&lt;6,2,'Paraclinicos '!J2912&lt;12,3,'Paraclinicos '!J2912&gt;=12,4)</f>
        <v/>
      </c>
      <c r="S2977" t="str" cm="1">
        <f t="array" ref="S2977">_xlfn.IFS('Paraclinicos '!Y2912="","",'Paraclinicos '!Y2912&lt;70,1,'Paraclinicos '!Y2912&gt;=70,0)</f>
        <v/>
      </c>
      <c r="T2977" t="str" cm="1">
        <f t="array" ref="T2977">_xlfn.IFS('Paraclinicos '!W2912="","",'Paraclinicos '!W2912&lt;6,4,'Paraclinicos '!W2912&lt;10,3,'Paraclinicos '!W2912&lt;13,2,'Paraclinicos '!W2912&lt;15,1,'Paraclinicos '!W2912=15,0)</f>
        <v/>
      </c>
      <c r="U2977" s="54" t="str">
        <f t="shared" si="138"/>
        <v/>
      </c>
      <c r="V2977" t="str" cm="1">
        <f t="array" ref="V2977">_xlfn.IFS('Paraclinicos '!S2912="","",OR('Paraclinicos '!S2912&lt;=8,'Paraclinicos '!S2912&gt;=25),3,'Paraclinicos '!S2912&lt;12,1,'Paraclinicos '!S2912&lt;21,0,'Paraclinicos '!S2912&lt;25,2)</f>
        <v/>
      </c>
      <c r="W2977" t="str">
        <f>IFERROR(IF(INDEX('BD Demog para scores enalazar'!Y$2:'BD Demog para scores enalazar'!Y$3000,MATCH(Formulas!A2977,'BD Demog para scores enalazar'!A$2:'BD Demog para scores enalazar'!A$3000,0))=1,"SI","NO"),"")</f>
        <v/>
      </c>
      <c r="X2977" s="9" t="str">
        <f>IFERROR(IF(INDEX('BD Demog para scores enalazar'!AJ$2:'BD Demog para scores enalazar'!AJ$3000,MATCH(Formulas!A2977,'BD Demog para scores enalazar'!A$2:'BD Demog para scores enalazar'!A$3000,0))=1,"SI","NO"),"")</f>
        <v/>
      </c>
      <c r="Y2977" t="str" cm="1">
        <f t="array" ref="Y2977">IF(AND(W2977="NO",X2977="NO"),_xlfn.IFS('Paraclinicos '!K2912&lt;=91,3,'Paraclinicos '!K2912&lt;94,2,'Paraclinicos '!K2912&lt;96,1,'Paraclinicos '!K2912&gt;=96,0),"")</f>
        <v/>
      </c>
      <c r="Z2977" t="str" cm="1">
        <f t="array" ref="Z2977">IF(OR(W2977="SI",X2977="SI"),_xlfn.IFS(OR(AND('Paraclinicos '!K2913&lt;=83),AND('Paraclinicos '!K2913&gt;=97,AA2977=2)),3,OR(AND('Paraclinicos '!K2913&lt;=86),AND('Paraclinicos '!K2913&gt;=94,AA2977=2)),2,OR(AND('Paraclinicos '!K2913&lt;=88),AND('Paraclinicos '!K2913&gt;=92,AA2977=2)),1,OR(AND('Paraclinicos '!K2913&gt;=88,'Paraclinicos '!K2913&lt;=92),AND('Paraclinicos '!K2913&gt;=93,AA2977=0)),0),"")</f>
        <v/>
      </c>
      <c r="AA2977" t="str" cm="1">
        <f t="array" ref="AA2977">_xlfn.IFS('Paraclinicos '!E2912="","",'Paraclinicos '!E2912="Oxigeno",2,'Paraclinicos '!E2912="Aire",0)</f>
        <v/>
      </c>
    </row>
    <row r="2978" spans="1:27" x14ac:dyDescent="0.25">
      <c r="A2978">
        <f>'Paraclinicos '!A2913</f>
        <v>0</v>
      </c>
      <c r="B2978" s="3">
        <f>'Paraclinicos '!R2913</f>
        <v>0</v>
      </c>
      <c r="C2978" t="str" cm="1">
        <f t="array" ref="C2978">_xlfn.IFS('Paraclinicos '!Q2913="","",'Paraclinicos '!Q2913&gt;60,3,'Paraclinicos '!Q2913&lt;=60,1)</f>
        <v/>
      </c>
      <c r="D2978" t="str">
        <f>IFERROR(IF(INDEX('BD Demog para scores enalazar'!BC$2:BC$3000,MATCH(Formulas!A2978,'BD Demog para scores enalazar'!A$2:A$3000,0))=0,"SI","NO"),"")</f>
        <v/>
      </c>
      <c r="E2978" t="str" cm="1">
        <f t="array" ref="E2978">_xlfn.IFS(D2978="","",D2978="SI",4,D2978="NO",1)</f>
        <v/>
      </c>
      <c r="F2978" t="str" cm="1">
        <f t="array" ref="F2978">_xlfn.IFS('Paraclinicos '!B2913="","",'Paraclinicos '!B2913&gt;1,1,'Paraclinicos '!B2913&lt;=1,3)</f>
        <v/>
      </c>
      <c r="G2978" t="str" cm="1">
        <f t="array" ref="G2978">_xlfn.IFS('Paraclinicos '!D2913="","",AND('Paraclinicos '!D2913&gt;=250,'Paraclinicos '!D2913&lt;=500),2,'Paraclinicos '!D2913&gt;500,3,'Paraclinicos '!D2913&lt;250,1)</f>
        <v/>
      </c>
      <c r="H2978" s="50" t="str">
        <f t="shared" si="139"/>
        <v/>
      </c>
      <c r="I2978" t="str" cm="1">
        <f t="array" ref="I2978">_xlfn.IFS('Paraclinicos '!Q2913="","",'Paraclinicos '!Q2913&gt;=65,1,'Paraclinicos '!Q2913&lt;65,0)</f>
        <v/>
      </c>
      <c r="J2978" t="str" cm="1">
        <f t="array" ref="J2978">_xlfn.IFS('Paraclinicos '!I2913="","",'Paraclinicos '!I2913&gt;7,1,'Paraclinicos '!I2913&lt;=7,0)</f>
        <v/>
      </c>
      <c r="K2978" t="str" cm="1">
        <f t="array" ref="K2978">_xlfn.IFS('Paraclinicos '!W2913="","",'Paraclinicos '!W2913&lt;=8,1,'Paraclinicos '!W2913&gt;8,0)</f>
        <v/>
      </c>
      <c r="L2978" t="str" cm="1">
        <f t="array" ref="L2978">_xlfn.IFS('Paraclinicos '!S2913="","",'Paraclinicos '!S2913&gt;=30,1,'Paraclinicos '!S2913&lt;30,0)</f>
        <v/>
      </c>
      <c r="M2978" t="str" cm="1">
        <f t="array" ref="M2978">_xlfn.IFS(OR('Paraclinicos '!T2913="",'Paraclinicos '!U2913=""),"",OR('Paraclinicos '!T2913&lt;=90,'Paraclinicos '!U2913&lt;=60),1,OR('Paraclinicos '!T2913&gt;90,'Paraclinicos '!U2913&gt;60),0)</f>
        <v/>
      </c>
      <c r="N2978" s="45" t="str">
        <f t="shared" si="140"/>
        <v/>
      </c>
      <c r="O2978" t="str" cm="1">
        <f t="array" ref="O2978">_xlfn.IFS(OR('Paraclinicos '!M2913="",'Paraclinicos '!N2913="",'Paraclinicos '!N2913=0),"",'Paraclinicos '!M2913/'Paraclinicos '!N2913&lt;100,4,'Paraclinicos '!M2913/'Paraclinicos '!N2913&lt;200,3,'Paraclinicos '!M2913/'Paraclinicos '!N2913&lt;300,2,'Paraclinicos '!M2913/'Paraclinicos '!N2913&lt;400,1,'Paraclinicos '!M2913/'Paraclinicos '!N2913&gt;=400,0)</f>
        <v/>
      </c>
      <c r="P2978" t="str" cm="1">
        <f t="array" ref="P2978">_xlfn.IFS('Paraclinicos '!C2913="","",'Paraclinicos '!C2913&lt;20,4,'Paraclinicos '!C2913&lt;50,3,'Paraclinicos '!C2913&lt;100,2,'Paraclinicos '!C2913&lt;150,1,'Paraclinicos '!C2913&gt;150,0)</f>
        <v/>
      </c>
      <c r="Q2978" t="str" cm="1">
        <f t="array" ref="Q2978">_xlfn.IFS('Paraclinicos '!O2913="","",'Paraclinicos '!O2913&lt;1.2,0,'Paraclinicos '!O2913&lt;2,1,'Paraclinicos '!O2913&lt;3.5,2,'Paraclinicos '!O2913&lt;5,3,'Paraclinicos '!O2913&gt;5,4)</f>
        <v/>
      </c>
      <c r="R2978" t="str" cm="1">
        <f t="array" ref="R2978">_xlfn.IFS('Paraclinicos '!J2913="","",'Paraclinicos '!J2913&lt;1.2,0,'Paraclinicos '!J2913&lt;2,1,'Paraclinicos '!J2913&lt;6,2,'Paraclinicos '!J2913&lt;12,3,'Paraclinicos '!J2913&gt;=12,4)</f>
        <v/>
      </c>
      <c r="S2978" t="str" cm="1">
        <f t="array" ref="S2978">_xlfn.IFS('Paraclinicos '!Y2913="","",'Paraclinicos '!Y2913&lt;70,1,'Paraclinicos '!Y2913&gt;=70,0)</f>
        <v/>
      </c>
      <c r="T2978" t="str" cm="1">
        <f t="array" ref="T2978">_xlfn.IFS('Paraclinicos '!W2913="","",'Paraclinicos '!W2913&lt;6,4,'Paraclinicos '!W2913&lt;10,3,'Paraclinicos '!W2913&lt;13,2,'Paraclinicos '!W2913&lt;15,1,'Paraclinicos '!W2913=15,0)</f>
        <v/>
      </c>
      <c r="U2978" s="54" t="str">
        <f t="shared" si="138"/>
        <v/>
      </c>
      <c r="V2978" t="str" cm="1">
        <f t="array" ref="V2978">_xlfn.IFS('Paraclinicos '!S2913="","",OR('Paraclinicos '!S2913&lt;=8,'Paraclinicos '!S2913&gt;=25),3,'Paraclinicos '!S2913&lt;12,1,'Paraclinicos '!S2913&lt;21,0,'Paraclinicos '!S2913&lt;25,2)</f>
        <v/>
      </c>
      <c r="W2978" t="str">
        <f>IFERROR(IF(INDEX('BD Demog para scores enalazar'!Y$2:'BD Demog para scores enalazar'!Y$3000,MATCH(Formulas!A2978,'BD Demog para scores enalazar'!A$2:'BD Demog para scores enalazar'!A$3000,0))=1,"SI","NO"),"")</f>
        <v/>
      </c>
      <c r="X2978" s="9" t="str">
        <f>IFERROR(IF(INDEX('BD Demog para scores enalazar'!AJ$2:'BD Demog para scores enalazar'!AJ$3000,MATCH(Formulas!A2978,'BD Demog para scores enalazar'!A$2:'BD Demog para scores enalazar'!A$3000,0))=1,"SI","NO"),"")</f>
        <v/>
      </c>
      <c r="Y2978" t="str" cm="1">
        <f t="array" ref="Y2978">IF(AND(W2978="NO",X2978="NO"),_xlfn.IFS('Paraclinicos '!K2913&lt;=91,3,'Paraclinicos '!K2913&lt;94,2,'Paraclinicos '!K2913&lt;96,1,'Paraclinicos '!K2913&gt;=96,0),"")</f>
        <v/>
      </c>
      <c r="Z2978" t="str" cm="1">
        <f t="array" ref="Z2978">IF(OR(W2978="SI",X2978="SI"),_xlfn.IFS(OR(AND('Paraclinicos '!K2914&lt;=83),AND('Paraclinicos '!K2914&gt;=97,AA2978=2)),3,OR(AND('Paraclinicos '!K2914&lt;=86),AND('Paraclinicos '!K2914&gt;=94,AA2978=2)),2,OR(AND('Paraclinicos '!K2914&lt;=88),AND('Paraclinicos '!K2914&gt;=92,AA2978=2)),1,OR(AND('Paraclinicos '!K2914&gt;=88,'Paraclinicos '!K2914&lt;=92),AND('Paraclinicos '!K2914&gt;=93,AA2978=0)),0),"")</f>
        <v/>
      </c>
      <c r="AA2978" t="str" cm="1">
        <f t="array" ref="AA2978">_xlfn.IFS('Paraclinicos '!E2913="","",'Paraclinicos '!E2913="Oxigeno",2,'Paraclinicos '!E2913="Aire",0)</f>
        <v/>
      </c>
    </row>
    <row r="2979" spans="1:27" x14ac:dyDescent="0.25">
      <c r="A2979">
        <f>'Paraclinicos '!A2914</f>
        <v>0</v>
      </c>
      <c r="B2979" s="3">
        <f>'Paraclinicos '!R2914</f>
        <v>0</v>
      </c>
      <c r="C2979" t="str" cm="1">
        <f t="array" ref="C2979">_xlfn.IFS('Paraclinicos '!Q2914="","",'Paraclinicos '!Q2914&gt;60,3,'Paraclinicos '!Q2914&lt;=60,1)</f>
        <v/>
      </c>
      <c r="D2979" t="str">
        <f>IFERROR(IF(INDEX('BD Demog para scores enalazar'!BC$2:BC$3000,MATCH(Formulas!A2979,'BD Demog para scores enalazar'!A$2:A$3000,0))=0,"SI","NO"),"")</f>
        <v/>
      </c>
      <c r="E2979" t="str" cm="1">
        <f t="array" ref="E2979">_xlfn.IFS(D2979="","",D2979="SI",4,D2979="NO",1)</f>
        <v/>
      </c>
      <c r="F2979" t="str" cm="1">
        <f t="array" ref="F2979">_xlfn.IFS('Paraclinicos '!B2914="","",'Paraclinicos '!B2914&gt;1,1,'Paraclinicos '!B2914&lt;=1,3)</f>
        <v/>
      </c>
      <c r="G2979" t="str" cm="1">
        <f t="array" ref="G2979">_xlfn.IFS('Paraclinicos '!D2914="","",AND('Paraclinicos '!D2914&gt;=250,'Paraclinicos '!D2914&lt;=500),2,'Paraclinicos '!D2914&gt;500,3,'Paraclinicos '!D2914&lt;250,1)</f>
        <v/>
      </c>
      <c r="H2979" s="50" t="str">
        <f t="shared" si="139"/>
        <v/>
      </c>
      <c r="I2979" t="str" cm="1">
        <f t="array" ref="I2979">_xlfn.IFS('Paraclinicos '!Q2914="","",'Paraclinicos '!Q2914&gt;=65,1,'Paraclinicos '!Q2914&lt;65,0)</f>
        <v/>
      </c>
      <c r="J2979" t="str" cm="1">
        <f t="array" ref="J2979">_xlfn.IFS('Paraclinicos '!I2914="","",'Paraclinicos '!I2914&gt;7,1,'Paraclinicos '!I2914&lt;=7,0)</f>
        <v/>
      </c>
      <c r="K2979" t="str" cm="1">
        <f t="array" ref="K2979">_xlfn.IFS('Paraclinicos '!W2914="","",'Paraclinicos '!W2914&lt;=8,1,'Paraclinicos '!W2914&gt;8,0)</f>
        <v/>
      </c>
      <c r="L2979" t="str" cm="1">
        <f t="array" ref="L2979">_xlfn.IFS('Paraclinicos '!S2914="","",'Paraclinicos '!S2914&gt;=30,1,'Paraclinicos '!S2914&lt;30,0)</f>
        <v/>
      </c>
      <c r="M2979" t="str" cm="1">
        <f t="array" ref="M2979">_xlfn.IFS(OR('Paraclinicos '!T2914="",'Paraclinicos '!U2914=""),"",OR('Paraclinicos '!T2914&lt;=90,'Paraclinicos '!U2914&lt;=60),1,OR('Paraclinicos '!T2914&gt;90,'Paraclinicos '!U2914&gt;60),0)</f>
        <v/>
      </c>
      <c r="N2979" s="45" t="str">
        <f t="shared" si="140"/>
        <v/>
      </c>
      <c r="O2979" t="str" cm="1">
        <f t="array" ref="O2979">_xlfn.IFS(OR('Paraclinicos '!M2914="",'Paraclinicos '!N2914="",'Paraclinicos '!N2914=0),"",'Paraclinicos '!M2914/'Paraclinicos '!N2914&lt;100,4,'Paraclinicos '!M2914/'Paraclinicos '!N2914&lt;200,3,'Paraclinicos '!M2914/'Paraclinicos '!N2914&lt;300,2,'Paraclinicos '!M2914/'Paraclinicos '!N2914&lt;400,1,'Paraclinicos '!M2914/'Paraclinicos '!N2914&gt;=400,0)</f>
        <v/>
      </c>
      <c r="P2979" t="str" cm="1">
        <f t="array" ref="P2979">_xlfn.IFS('Paraclinicos '!C2914="","",'Paraclinicos '!C2914&lt;20,4,'Paraclinicos '!C2914&lt;50,3,'Paraclinicos '!C2914&lt;100,2,'Paraclinicos '!C2914&lt;150,1,'Paraclinicos '!C2914&gt;150,0)</f>
        <v/>
      </c>
      <c r="Q2979" t="str" cm="1">
        <f t="array" ref="Q2979">_xlfn.IFS('Paraclinicos '!O2914="","",'Paraclinicos '!O2914&lt;1.2,0,'Paraclinicos '!O2914&lt;2,1,'Paraclinicos '!O2914&lt;3.5,2,'Paraclinicos '!O2914&lt;5,3,'Paraclinicos '!O2914&gt;5,4)</f>
        <v/>
      </c>
      <c r="R2979" t="str" cm="1">
        <f t="array" ref="R2979">_xlfn.IFS('Paraclinicos '!J2914="","",'Paraclinicos '!J2914&lt;1.2,0,'Paraclinicos '!J2914&lt;2,1,'Paraclinicos '!J2914&lt;6,2,'Paraclinicos '!J2914&lt;12,3,'Paraclinicos '!J2914&gt;=12,4)</f>
        <v/>
      </c>
      <c r="S2979" t="str" cm="1">
        <f t="array" ref="S2979">_xlfn.IFS('Paraclinicos '!Y2914="","",'Paraclinicos '!Y2914&lt;70,1,'Paraclinicos '!Y2914&gt;=70,0)</f>
        <v/>
      </c>
      <c r="T2979" t="str" cm="1">
        <f t="array" ref="T2979">_xlfn.IFS('Paraclinicos '!W2914="","",'Paraclinicos '!W2914&lt;6,4,'Paraclinicos '!W2914&lt;10,3,'Paraclinicos '!W2914&lt;13,2,'Paraclinicos '!W2914&lt;15,1,'Paraclinicos '!W2914=15,0)</f>
        <v/>
      </c>
      <c r="U2979" s="54" t="str">
        <f t="shared" si="138"/>
        <v/>
      </c>
      <c r="V2979" t="str" cm="1">
        <f t="array" ref="V2979">_xlfn.IFS('Paraclinicos '!S2914="","",OR('Paraclinicos '!S2914&lt;=8,'Paraclinicos '!S2914&gt;=25),3,'Paraclinicos '!S2914&lt;12,1,'Paraclinicos '!S2914&lt;21,0,'Paraclinicos '!S2914&lt;25,2)</f>
        <v/>
      </c>
      <c r="W2979" t="str">
        <f>IFERROR(IF(INDEX('BD Demog para scores enalazar'!Y$2:'BD Demog para scores enalazar'!Y$3000,MATCH(Formulas!A2979,'BD Demog para scores enalazar'!A$2:'BD Demog para scores enalazar'!A$3000,0))=1,"SI","NO"),"")</f>
        <v/>
      </c>
      <c r="X2979" s="9" t="str">
        <f>IFERROR(IF(INDEX('BD Demog para scores enalazar'!AJ$2:'BD Demog para scores enalazar'!AJ$3000,MATCH(Formulas!A2979,'BD Demog para scores enalazar'!A$2:'BD Demog para scores enalazar'!A$3000,0))=1,"SI","NO"),"")</f>
        <v/>
      </c>
      <c r="Y2979" t="str" cm="1">
        <f t="array" ref="Y2979">IF(AND(W2979="NO",X2979="NO"),_xlfn.IFS('Paraclinicos '!K2914&lt;=91,3,'Paraclinicos '!K2914&lt;94,2,'Paraclinicos '!K2914&lt;96,1,'Paraclinicos '!K2914&gt;=96,0),"")</f>
        <v/>
      </c>
      <c r="Z2979" t="str" cm="1">
        <f t="array" ref="Z2979">IF(OR(W2979="SI",X2979="SI"),_xlfn.IFS(OR(AND('Paraclinicos '!K2915&lt;=83),AND('Paraclinicos '!K2915&gt;=97,AA2979=2)),3,OR(AND('Paraclinicos '!K2915&lt;=86),AND('Paraclinicos '!K2915&gt;=94,AA2979=2)),2,OR(AND('Paraclinicos '!K2915&lt;=88),AND('Paraclinicos '!K2915&gt;=92,AA2979=2)),1,OR(AND('Paraclinicos '!K2915&gt;=88,'Paraclinicos '!K2915&lt;=92),AND('Paraclinicos '!K2915&gt;=93,AA2979=0)),0),"")</f>
        <v/>
      </c>
      <c r="AA2979" t="str" cm="1">
        <f t="array" ref="AA2979">_xlfn.IFS('Paraclinicos '!E2914="","",'Paraclinicos '!E2914="Oxigeno",2,'Paraclinicos '!E2914="Aire",0)</f>
        <v/>
      </c>
    </row>
    <row r="2980" spans="1:27" x14ac:dyDescent="0.25">
      <c r="A2980">
        <f>'Paraclinicos '!A2915</f>
        <v>0</v>
      </c>
      <c r="B2980" s="3">
        <f>'Paraclinicos '!R2915</f>
        <v>0</v>
      </c>
      <c r="C2980" t="str" cm="1">
        <f t="array" ref="C2980">_xlfn.IFS('Paraclinicos '!Q2915="","",'Paraclinicos '!Q2915&gt;60,3,'Paraclinicos '!Q2915&lt;=60,1)</f>
        <v/>
      </c>
      <c r="D2980" t="str">
        <f>IFERROR(IF(INDEX('BD Demog para scores enalazar'!BC$2:BC$3000,MATCH(Formulas!A2980,'BD Demog para scores enalazar'!A$2:A$3000,0))=0,"SI","NO"),"")</f>
        <v/>
      </c>
      <c r="E2980" t="str" cm="1">
        <f t="array" ref="E2980">_xlfn.IFS(D2980="","",D2980="SI",4,D2980="NO",1)</f>
        <v/>
      </c>
      <c r="F2980" t="str" cm="1">
        <f t="array" ref="F2980">_xlfn.IFS('Paraclinicos '!B2915="","",'Paraclinicos '!B2915&gt;1,1,'Paraclinicos '!B2915&lt;=1,3)</f>
        <v/>
      </c>
      <c r="G2980" t="str" cm="1">
        <f t="array" ref="G2980">_xlfn.IFS('Paraclinicos '!D2915="","",AND('Paraclinicos '!D2915&gt;=250,'Paraclinicos '!D2915&lt;=500),2,'Paraclinicos '!D2915&gt;500,3,'Paraclinicos '!D2915&lt;250,1)</f>
        <v/>
      </c>
      <c r="H2980" s="50" t="str">
        <f t="shared" si="139"/>
        <v/>
      </c>
      <c r="I2980" t="str" cm="1">
        <f t="array" ref="I2980">_xlfn.IFS('Paraclinicos '!Q2915="","",'Paraclinicos '!Q2915&gt;=65,1,'Paraclinicos '!Q2915&lt;65,0)</f>
        <v/>
      </c>
      <c r="J2980" t="str" cm="1">
        <f t="array" ref="J2980">_xlfn.IFS('Paraclinicos '!I2915="","",'Paraclinicos '!I2915&gt;7,1,'Paraclinicos '!I2915&lt;=7,0)</f>
        <v/>
      </c>
      <c r="K2980" t="str" cm="1">
        <f t="array" ref="K2980">_xlfn.IFS('Paraclinicos '!W2915="","",'Paraclinicos '!W2915&lt;=8,1,'Paraclinicos '!W2915&gt;8,0)</f>
        <v/>
      </c>
      <c r="L2980" t="str" cm="1">
        <f t="array" ref="L2980">_xlfn.IFS('Paraclinicos '!S2915="","",'Paraclinicos '!S2915&gt;=30,1,'Paraclinicos '!S2915&lt;30,0)</f>
        <v/>
      </c>
      <c r="M2980" t="str" cm="1">
        <f t="array" ref="M2980">_xlfn.IFS(OR('Paraclinicos '!T2915="",'Paraclinicos '!U2915=""),"",OR('Paraclinicos '!T2915&lt;=90,'Paraclinicos '!U2915&lt;=60),1,OR('Paraclinicos '!T2915&gt;90,'Paraclinicos '!U2915&gt;60),0)</f>
        <v/>
      </c>
      <c r="N2980" s="45" t="str">
        <f t="shared" si="140"/>
        <v/>
      </c>
      <c r="O2980" t="str" cm="1">
        <f t="array" ref="O2980">_xlfn.IFS(OR('Paraclinicos '!M2915="",'Paraclinicos '!N2915="",'Paraclinicos '!N2915=0),"",'Paraclinicos '!M2915/'Paraclinicos '!N2915&lt;100,4,'Paraclinicos '!M2915/'Paraclinicos '!N2915&lt;200,3,'Paraclinicos '!M2915/'Paraclinicos '!N2915&lt;300,2,'Paraclinicos '!M2915/'Paraclinicos '!N2915&lt;400,1,'Paraclinicos '!M2915/'Paraclinicos '!N2915&gt;=400,0)</f>
        <v/>
      </c>
      <c r="P2980" t="str" cm="1">
        <f t="array" ref="P2980">_xlfn.IFS('Paraclinicos '!C2915="","",'Paraclinicos '!C2915&lt;20,4,'Paraclinicos '!C2915&lt;50,3,'Paraclinicos '!C2915&lt;100,2,'Paraclinicos '!C2915&lt;150,1,'Paraclinicos '!C2915&gt;150,0)</f>
        <v/>
      </c>
      <c r="Q2980" t="str" cm="1">
        <f t="array" ref="Q2980">_xlfn.IFS('Paraclinicos '!O2915="","",'Paraclinicos '!O2915&lt;1.2,0,'Paraclinicos '!O2915&lt;2,1,'Paraclinicos '!O2915&lt;3.5,2,'Paraclinicos '!O2915&lt;5,3,'Paraclinicos '!O2915&gt;5,4)</f>
        <v/>
      </c>
      <c r="R2980" t="str" cm="1">
        <f t="array" ref="R2980">_xlfn.IFS('Paraclinicos '!J2915="","",'Paraclinicos '!J2915&lt;1.2,0,'Paraclinicos '!J2915&lt;2,1,'Paraclinicos '!J2915&lt;6,2,'Paraclinicos '!J2915&lt;12,3,'Paraclinicos '!J2915&gt;=12,4)</f>
        <v/>
      </c>
      <c r="S2980" t="str" cm="1">
        <f t="array" ref="S2980">_xlfn.IFS('Paraclinicos '!Y2915="","",'Paraclinicos '!Y2915&lt;70,1,'Paraclinicos '!Y2915&gt;=70,0)</f>
        <v/>
      </c>
      <c r="T2980" t="str" cm="1">
        <f t="array" ref="T2980">_xlfn.IFS('Paraclinicos '!W2915="","",'Paraclinicos '!W2915&lt;6,4,'Paraclinicos '!W2915&lt;10,3,'Paraclinicos '!W2915&lt;13,2,'Paraclinicos '!W2915&lt;15,1,'Paraclinicos '!W2915=15,0)</f>
        <v/>
      </c>
      <c r="U2980" s="54" t="str">
        <f t="shared" si="138"/>
        <v/>
      </c>
      <c r="V2980" t="str" cm="1">
        <f t="array" ref="V2980">_xlfn.IFS('Paraclinicos '!S2915="","",OR('Paraclinicos '!S2915&lt;=8,'Paraclinicos '!S2915&gt;=25),3,'Paraclinicos '!S2915&lt;12,1,'Paraclinicos '!S2915&lt;21,0,'Paraclinicos '!S2915&lt;25,2)</f>
        <v/>
      </c>
      <c r="W2980" t="str">
        <f>IFERROR(IF(INDEX('BD Demog para scores enalazar'!Y$2:'BD Demog para scores enalazar'!Y$3000,MATCH(Formulas!A2980,'BD Demog para scores enalazar'!A$2:'BD Demog para scores enalazar'!A$3000,0))=1,"SI","NO"),"")</f>
        <v/>
      </c>
      <c r="X2980" s="9" t="str">
        <f>IFERROR(IF(INDEX('BD Demog para scores enalazar'!AJ$2:'BD Demog para scores enalazar'!AJ$3000,MATCH(Formulas!A2980,'BD Demog para scores enalazar'!A$2:'BD Demog para scores enalazar'!A$3000,0))=1,"SI","NO"),"")</f>
        <v/>
      </c>
      <c r="Y2980" t="str" cm="1">
        <f t="array" ref="Y2980">IF(AND(W2980="NO",X2980="NO"),_xlfn.IFS('Paraclinicos '!K2915&lt;=91,3,'Paraclinicos '!K2915&lt;94,2,'Paraclinicos '!K2915&lt;96,1,'Paraclinicos '!K2915&gt;=96,0),"")</f>
        <v/>
      </c>
      <c r="Z2980" t="str" cm="1">
        <f t="array" ref="Z2980">IF(OR(W2980="SI",X2980="SI"),_xlfn.IFS(OR(AND('Paraclinicos '!K2916&lt;=83),AND('Paraclinicos '!K2916&gt;=97,AA2980=2)),3,OR(AND('Paraclinicos '!K2916&lt;=86),AND('Paraclinicos '!K2916&gt;=94,AA2980=2)),2,OR(AND('Paraclinicos '!K2916&lt;=88),AND('Paraclinicos '!K2916&gt;=92,AA2980=2)),1,OR(AND('Paraclinicos '!K2916&gt;=88,'Paraclinicos '!K2916&lt;=92),AND('Paraclinicos '!K2916&gt;=93,AA2980=0)),0),"")</f>
        <v/>
      </c>
      <c r="AA2980" t="str" cm="1">
        <f t="array" ref="AA2980">_xlfn.IFS('Paraclinicos '!E2915="","",'Paraclinicos '!E2915="Oxigeno",2,'Paraclinicos '!E2915="Aire",0)</f>
        <v/>
      </c>
    </row>
    <row r="2981" spans="1:27" x14ac:dyDescent="0.25">
      <c r="A2981">
        <f>'Paraclinicos '!A2916</f>
        <v>0</v>
      </c>
      <c r="B2981" s="3">
        <f>'Paraclinicos '!R2916</f>
        <v>0</v>
      </c>
      <c r="C2981" t="str" cm="1">
        <f t="array" ref="C2981">_xlfn.IFS('Paraclinicos '!Q2916="","",'Paraclinicos '!Q2916&gt;60,3,'Paraclinicos '!Q2916&lt;=60,1)</f>
        <v/>
      </c>
      <c r="D2981" t="str">
        <f>IFERROR(IF(INDEX('BD Demog para scores enalazar'!BC$2:BC$3000,MATCH(Formulas!A2981,'BD Demog para scores enalazar'!A$2:A$3000,0))=0,"SI","NO"),"")</f>
        <v/>
      </c>
      <c r="E2981" t="str" cm="1">
        <f t="array" ref="E2981">_xlfn.IFS(D2981="","",D2981="SI",4,D2981="NO",1)</f>
        <v/>
      </c>
      <c r="F2981" t="str" cm="1">
        <f t="array" ref="F2981">_xlfn.IFS('Paraclinicos '!B2916="","",'Paraclinicos '!B2916&gt;1,1,'Paraclinicos '!B2916&lt;=1,3)</f>
        <v/>
      </c>
      <c r="G2981" t="str" cm="1">
        <f t="array" ref="G2981">_xlfn.IFS('Paraclinicos '!D2916="","",AND('Paraclinicos '!D2916&gt;=250,'Paraclinicos '!D2916&lt;=500),2,'Paraclinicos '!D2916&gt;500,3,'Paraclinicos '!D2916&lt;250,1)</f>
        <v/>
      </c>
      <c r="H2981" s="50" t="str">
        <f t="shared" si="139"/>
        <v/>
      </c>
      <c r="I2981" t="str" cm="1">
        <f t="array" ref="I2981">_xlfn.IFS('Paraclinicos '!Q2916="","",'Paraclinicos '!Q2916&gt;=65,1,'Paraclinicos '!Q2916&lt;65,0)</f>
        <v/>
      </c>
      <c r="J2981" t="str" cm="1">
        <f t="array" ref="J2981">_xlfn.IFS('Paraclinicos '!I2916="","",'Paraclinicos '!I2916&gt;7,1,'Paraclinicos '!I2916&lt;=7,0)</f>
        <v/>
      </c>
      <c r="K2981" t="str" cm="1">
        <f t="array" ref="K2981">_xlfn.IFS('Paraclinicos '!W2916="","",'Paraclinicos '!W2916&lt;=8,1,'Paraclinicos '!W2916&gt;8,0)</f>
        <v/>
      </c>
      <c r="L2981" t="str" cm="1">
        <f t="array" ref="L2981">_xlfn.IFS('Paraclinicos '!S2916="","",'Paraclinicos '!S2916&gt;=30,1,'Paraclinicos '!S2916&lt;30,0)</f>
        <v/>
      </c>
      <c r="M2981" t="str" cm="1">
        <f t="array" ref="M2981">_xlfn.IFS(OR('Paraclinicos '!T2916="",'Paraclinicos '!U2916=""),"",OR('Paraclinicos '!T2916&lt;=90,'Paraclinicos '!U2916&lt;=60),1,OR('Paraclinicos '!T2916&gt;90,'Paraclinicos '!U2916&gt;60),0)</f>
        <v/>
      </c>
      <c r="N2981" s="45" t="str">
        <f t="shared" si="140"/>
        <v/>
      </c>
      <c r="O2981" t="str" cm="1">
        <f t="array" ref="O2981">_xlfn.IFS(OR('Paraclinicos '!M2916="",'Paraclinicos '!N2916="",'Paraclinicos '!N2916=0),"",'Paraclinicos '!M2916/'Paraclinicos '!N2916&lt;100,4,'Paraclinicos '!M2916/'Paraclinicos '!N2916&lt;200,3,'Paraclinicos '!M2916/'Paraclinicos '!N2916&lt;300,2,'Paraclinicos '!M2916/'Paraclinicos '!N2916&lt;400,1,'Paraclinicos '!M2916/'Paraclinicos '!N2916&gt;=400,0)</f>
        <v/>
      </c>
      <c r="P2981" t="str" cm="1">
        <f t="array" ref="P2981">_xlfn.IFS('Paraclinicos '!C2916="","",'Paraclinicos '!C2916&lt;20,4,'Paraclinicos '!C2916&lt;50,3,'Paraclinicos '!C2916&lt;100,2,'Paraclinicos '!C2916&lt;150,1,'Paraclinicos '!C2916&gt;150,0)</f>
        <v/>
      </c>
      <c r="Q2981" t="str" cm="1">
        <f t="array" ref="Q2981">_xlfn.IFS('Paraclinicos '!O2916="","",'Paraclinicos '!O2916&lt;1.2,0,'Paraclinicos '!O2916&lt;2,1,'Paraclinicos '!O2916&lt;3.5,2,'Paraclinicos '!O2916&lt;5,3,'Paraclinicos '!O2916&gt;5,4)</f>
        <v/>
      </c>
      <c r="R2981" t="str" cm="1">
        <f t="array" ref="R2981">_xlfn.IFS('Paraclinicos '!J2916="","",'Paraclinicos '!J2916&lt;1.2,0,'Paraclinicos '!J2916&lt;2,1,'Paraclinicos '!J2916&lt;6,2,'Paraclinicos '!J2916&lt;12,3,'Paraclinicos '!J2916&gt;=12,4)</f>
        <v/>
      </c>
      <c r="S2981" t="str" cm="1">
        <f t="array" ref="S2981">_xlfn.IFS('Paraclinicos '!Y2916="","",'Paraclinicos '!Y2916&lt;70,1,'Paraclinicos '!Y2916&gt;=70,0)</f>
        <v/>
      </c>
      <c r="T2981" t="str" cm="1">
        <f t="array" ref="T2981">_xlfn.IFS('Paraclinicos '!W2916="","",'Paraclinicos '!W2916&lt;6,4,'Paraclinicos '!W2916&lt;10,3,'Paraclinicos '!W2916&lt;13,2,'Paraclinicos '!W2916&lt;15,1,'Paraclinicos '!W2916=15,0)</f>
        <v/>
      </c>
      <c r="U2981" s="54" t="str">
        <f t="shared" si="138"/>
        <v/>
      </c>
      <c r="V2981" t="str" cm="1">
        <f t="array" ref="V2981">_xlfn.IFS('Paraclinicos '!S2916="","",OR('Paraclinicos '!S2916&lt;=8,'Paraclinicos '!S2916&gt;=25),3,'Paraclinicos '!S2916&lt;12,1,'Paraclinicos '!S2916&lt;21,0,'Paraclinicos '!S2916&lt;25,2)</f>
        <v/>
      </c>
      <c r="W2981" t="str">
        <f>IFERROR(IF(INDEX('BD Demog para scores enalazar'!Y$2:'BD Demog para scores enalazar'!Y$3000,MATCH(Formulas!A2981,'BD Demog para scores enalazar'!A$2:'BD Demog para scores enalazar'!A$3000,0))=1,"SI","NO"),"")</f>
        <v/>
      </c>
      <c r="X2981" s="9" t="str">
        <f>IFERROR(IF(INDEX('BD Demog para scores enalazar'!AJ$2:'BD Demog para scores enalazar'!AJ$3000,MATCH(Formulas!A2981,'BD Demog para scores enalazar'!A$2:'BD Demog para scores enalazar'!A$3000,0))=1,"SI","NO"),"")</f>
        <v/>
      </c>
      <c r="Y2981" t="str" cm="1">
        <f t="array" ref="Y2981">IF(AND(W2981="NO",X2981="NO"),_xlfn.IFS('Paraclinicos '!K2916&lt;=91,3,'Paraclinicos '!K2916&lt;94,2,'Paraclinicos '!K2916&lt;96,1,'Paraclinicos '!K2916&gt;=96,0),"")</f>
        <v/>
      </c>
      <c r="Z2981" t="str" cm="1">
        <f t="array" ref="Z2981">IF(OR(W2981="SI",X2981="SI"),_xlfn.IFS(OR(AND('Paraclinicos '!K2917&lt;=83),AND('Paraclinicos '!K2917&gt;=97,AA2981=2)),3,OR(AND('Paraclinicos '!K2917&lt;=86),AND('Paraclinicos '!K2917&gt;=94,AA2981=2)),2,OR(AND('Paraclinicos '!K2917&lt;=88),AND('Paraclinicos '!K2917&gt;=92,AA2981=2)),1,OR(AND('Paraclinicos '!K2917&gt;=88,'Paraclinicos '!K2917&lt;=92),AND('Paraclinicos '!K2917&gt;=93,AA2981=0)),0),"")</f>
        <v/>
      </c>
      <c r="AA2981" t="str" cm="1">
        <f t="array" ref="AA2981">_xlfn.IFS('Paraclinicos '!E2916="","",'Paraclinicos '!E2916="Oxigeno",2,'Paraclinicos '!E2916="Aire",0)</f>
        <v/>
      </c>
    </row>
    <row r="2982" spans="1:27" x14ac:dyDescent="0.25">
      <c r="A2982">
        <f>'Paraclinicos '!A2917</f>
        <v>0</v>
      </c>
      <c r="B2982" s="3">
        <f>'Paraclinicos '!R2917</f>
        <v>0</v>
      </c>
      <c r="C2982" t="str" cm="1">
        <f t="array" ref="C2982">_xlfn.IFS('Paraclinicos '!Q2917="","",'Paraclinicos '!Q2917&gt;60,3,'Paraclinicos '!Q2917&lt;=60,1)</f>
        <v/>
      </c>
      <c r="D2982" t="str">
        <f>IFERROR(IF(INDEX('BD Demog para scores enalazar'!BC$2:BC$3000,MATCH(Formulas!A2982,'BD Demog para scores enalazar'!A$2:A$3000,0))=0,"SI","NO"),"")</f>
        <v/>
      </c>
      <c r="E2982" t="str" cm="1">
        <f t="array" ref="E2982">_xlfn.IFS(D2982="","",D2982="SI",4,D2982="NO",1)</f>
        <v/>
      </c>
      <c r="F2982" t="str" cm="1">
        <f t="array" ref="F2982">_xlfn.IFS('Paraclinicos '!B2917="","",'Paraclinicos '!B2917&gt;1,1,'Paraclinicos '!B2917&lt;=1,3)</f>
        <v/>
      </c>
      <c r="G2982" t="str" cm="1">
        <f t="array" ref="G2982">_xlfn.IFS('Paraclinicos '!D2917="","",AND('Paraclinicos '!D2917&gt;=250,'Paraclinicos '!D2917&lt;=500),2,'Paraclinicos '!D2917&gt;500,3,'Paraclinicos '!D2917&lt;250,1)</f>
        <v/>
      </c>
      <c r="H2982" s="50" t="str">
        <f t="shared" si="139"/>
        <v/>
      </c>
      <c r="I2982" t="str" cm="1">
        <f t="array" ref="I2982">_xlfn.IFS('Paraclinicos '!Q2917="","",'Paraclinicos '!Q2917&gt;=65,1,'Paraclinicos '!Q2917&lt;65,0)</f>
        <v/>
      </c>
      <c r="J2982" t="str" cm="1">
        <f t="array" ref="J2982">_xlfn.IFS('Paraclinicos '!I2917="","",'Paraclinicos '!I2917&gt;7,1,'Paraclinicos '!I2917&lt;=7,0)</f>
        <v/>
      </c>
      <c r="K2982" t="str" cm="1">
        <f t="array" ref="K2982">_xlfn.IFS('Paraclinicos '!W2917="","",'Paraclinicos '!W2917&lt;=8,1,'Paraclinicos '!W2917&gt;8,0)</f>
        <v/>
      </c>
      <c r="L2982" t="str" cm="1">
        <f t="array" ref="L2982">_xlfn.IFS('Paraclinicos '!S2917="","",'Paraclinicos '!S2917&gt;=30,1,'Paraclinicos '!S2917&lt;30,0)</f>
        <v/>
      </c>
      <c r="M2982" t="str" cm="1">
        <f t="array" ref="M2982">_xlfn.IFS(OR('Paraclinicos '!T2917="",'Paraclinicos '!U2917=""),"",OR('Paraclinicos '!T2917&lt;=90,'Paraclinicos '!U2917&lt;=60),1,OR('Paraclinicos '!T2917&gt;90,'Paraclinicos '!U2917&gt;60),0)</f>
        <v/>
      </c>
      <c r="N2982" s="45" t="str">
        <f t="shared" si="140"/>
        <v/>
      </c>
      <c r="O2982" t="str" cm="1">
        <f t="array" ref="O2982">_xlfn.IFS(OR('Paraclinicos '!M2917="",'Paraclinicos '!N2917="",'Paraclinicos '!N2917=0),"",'Paraclinicos '!M2917/'Paraclinicos '!N2917&lt;100,4,'Paraclinicos '!M2917/'Paraclinicos '!N2917&lt;200,3,'Paraclinicos '!M2917/'Paraclinicos '!N2917&lt;300,2,'Paraclinicos '!M2917/'Paraclinicos '!N2917&lt;400,1,'Paraclinicos '!M2917/'Paraclinicos '!N2917&gt;=400,0)</f>
        <v/>
      </c>
      <c r="P2982" t="str" cm="1">
        <f t="array" ref="P2982">_xlfn.IFS('Paraclinicos '!C2917="","",'Paraclinicos '!C2917&lt;20,4,'Paraclinicos '!C2917&lt;50,3,'Paraclinicos '!C2917&lt;100,2,'Paraclinicos '!C2917&lt;150,1,'Paraclinicos '!C2917&gt;150,0)</f>
        <v/>
      </c>
      <c r="Q2982" t="str" cm="1">
        <f t="array" ref="Q2982">_xlfn.IFS('Paraclinicos '!O2917="","",'Paraclinicos '!O2917&lt;1.2,0,'Paraclinicos '!O2917&lt;2,1,'Paraclinicos '!O2917&lt;3.5,2,'Paraclinicos '!O2917&lt;5,3,'Paraclinicos '!O2917&gt;5,4)</f>
        <v/>
      </c>
      <c r="R2982" t="str" cm="1">
        <f t="array" ref="R2982">_xlfn.IFS('Paraclinicos '!J2917="","",'Paraclinicos '!J2917&lt;1.2,0,'Paraclinicos '!J2917&lt;2,1,'Paraclinicos '!J2917&lt;6,2,'Paraclinicos '!J2917&lt;12,3,'Paraclinicos '!J2917&gt;=12,4)</f>
        <v/>
      </c>
      <c r="S2982" t="str" cm="1">
        <f t="array" ref="S2982">_xlfn.IFS('Paraclinicos '!Y2917="","",'Paraclinicos '!Y2917&lt;70,1,'Paraclinicos '!Y2917&gt;=70,0)</f>
        <v/>
      </c>
      <c r="T2982" t="str" cm="1">
        <f t="array" ref="T2982">_xlfn.IFS('Paraclinicos '!W2917="","",'Paraclinicos '!W2917&lt;6,4,'Paraclinicos '!W2917&lt;10,3,'Paraclinicos '!W2917&lt;13,2,'Paraclinicos '!W2917&lt;15,1,'Paraclinicos '!W2917=15,0)</f>
        <v/>
      </c>
      <c r="U2982" s="54" t="str">
        <f t="shared" si="138"/>
        <v/>
      </c>
      <c r="V2982" t="str" cm="1">
        <f t="array" ref="V2982">_xlfn.IFS('Paraclinicos '!S2917="","",OR('Paraclinicos '!S2917&lt;=8,'Paraclinicos '!S2917&gt;=25),3,'Paraclinicos '!S2917&lt;12,1,'Paraclinicos '!S2917&lt;21,0,'Paraclinicos '!S2917&lt;25,2)</f>
        <v/>
      </c>
      <c r="W2982" t="str">
        <f>IFERROR(IF(INDEX('BD Demog para scores enalazar'!Y$2:'BD Demog para scores enalazar'!Y$3000,MATCH(Formulas!A2982,'BD Demog para scores enalazar'!A$2:'BD Demog para scores enalazar'!A$3000,0))=1,"SI","NO"),"")</f>
        <v/>
      </c>
      <c r="X2982" s="9" t="str">
        <f>IFERROR(IF(INDEX('BD Demog para scores enalazar'!AJ$2:'BD Demog para scores enalazar'!AJ$3000,MATCH(Formulas!A2982,'BD Demog para scores enalazar'!A$2:'BD Demog para scores enalazar'!A$3000,0))=1,"SI","NO"),"")</f>
        <v/>
      </c>
      <c r="Y2982" t="str" cm="1">
        <f t="array" ref="Y2982">IF(AND(W2982="NO",X2982="NO"),_xlfn.IFS('Paraclinicos '!K2917&lt;=91,3,'Paraclinicos '!K2917&lt;94,2,'Paraclinicos '!K2917&lt;96,1,'Paraclinicos '!K2917&gt;=96,0),"")</f>
        <v/>
      </c>
      <c r="Z2982" t="str" cm="1">
        <f t="array" ref="Z2982">IF(OR(W2982="SI",X2982="SI"),_xlfn.IFS(OR(AND('Paraclinicos '!K2918&lt;=83),AND('Paraclinicos '!K2918&gt;=97,AA2982=2)),3,OR(AND('Paraclinicos '!K2918&lt;=86),AND('Paraclinicos '!K2918&gt;=94,AA2982=2)),2,OR(AND('Paraclinicos '!K2918&lt;=88),AND('Paraclinicos '!K2918&gt;=92,AA2982=2)),1,OR(AND('Paraclinicos '!K2918&gt;=88,'Paraclinicos '!K2918&lt;=92),AND('Paraclinicos '!K2918&gt;=93,AA2982=0)),0),"")</f>
        <v/>
      </c>
      <c r="AA2982" t="str" cm="1">
        <f t="array" ref="AA2982">_xlfn.IFS('Paraclinicos '!E2917="","",'Paraclinicos '!E2917="Oxigeno",2,'Paraclinicos '!E2917="Aire",0)</f>
        <v/>
      </c>
    </row>
    <row r="2983" spans="1:27" x14ac:dyDescent="0.25">
      <c r="A2983">
        <f>'Paraclinicos '!A2918</f>
        <v>0</v>
      </c>
      <c r="B2983" s="3">
        <f>'Paraclinicos '!R2918</f>
        <v>0</v>
      </c>
      <c r="C2983" t="str" cm="1">
        <f t="array" ref="C2983">_xlfn.IFS('Paraclinicos '!Q2918="","",'Paraclinicos '!Q2918&gt;60,3,'Paraclinicos '!Q2918&lt;=60,1)</f>
        <v/>
      </c>
      <c r="D2983" t="str">
        <f>IFERROR(IF(INDEX('BD Demog para scores enalazar'!BC$2:BC$3000,MATCH(Formulas!A2983,'BD Demog para scores enalazar'!A$2:A$3000,0))=0,"SI","NO"),"")</f>
        <v/>
      </c>
      <c r="E2983" t="str" cm="1">
        <f t="array" ref="E2983">_xlfn.IFS(D2983="","",D2983="SI",4,D2983="NO",1)</f>
        <v/>
      </c>
      <c r="F2983" t="str" cm="1">
        <f t="array" ref="F2983">_xlfn.IFS('Paraclinicos '!B2918="","",'Paraclinicos '!B2918&gt;1,1,'Paraclinicos '!B2918&lt;=1,3)</f>
        <v/>
      </c>
      <c r="G2983" t="str" cm="1">
        <f t="array" ref="G2983">_xlfn.IFS('Paraclinicos '!D2918="","",AND('Paraclinicos '!D2918&gt;=250,'Paraclinicos '!D2918&lt;=500),2,'Paraclinicos '!D2918&gt;500,3,'Paraclinicos '!D2918&lt;250,1)</f>
        <v/>
      </c>
      <c r="H2983" s="50" t="str">
        <f t="shared" si="139"/>
        <v/>
      </c>
      <c r="I2983" t="str" cm="1">
        <f t="array" ref="I2983">_xlfn.IFS('Paraclinicos '!Q2918="","",'Paraclinicos '!Q2918&gt;=65,1,'Paraclinicos '!Q2918&lt;65,0)</f>
        <v/>
      </c>
      <c r="J2983" t="str" cm="1">
        <f t="array" ref="J2983">_xlfn.IFS('Paraclinicos '!I2918="","",'Paraclinicos '!I2918&gt;7,1,'Paraclinicos '!I2918&lt;=7,0)</f>
        <v/>
      </c>
      <c r="K2983" t="str" cm="1">
        <f t="array" ref="K2983">_xlfn.IFS('Paraclinicos '!W2918="","",'Paraclinicos '!W2918&lt;=8,1,'Paraclinicos '!W2918&gt;8,0)</f>
        <v/>
      </c>
      <c r="L2983" t="str" cm="1">
        <f t="array" ref="L2983">_xlfn.IFS('Paraclinicos '!S2918="","",'Paraclinicos '!S2918&gt;=30,1,'Paraclinicos '!S2918&lt;30,0)</f>
        <v/>
      </c>
      <c r="M2983" t="str" cm="1">
        <f t="array" ref="M2983">_xlfn.IFS(OR('Paraclinicos '!T2918="",'Paraclinicos '!U2918=""),"",OR('Paraclinicos '!T2918&lt;=90,'Paraclinicos '!U2918&lt;=60),1,OR('Paraclinicos '!T2918&gt;90,'Paraclinicos '!U2918&gt;60),0)</f>
        <v/>
      </c>
      <c r="N2983" s="45" t="str">
        <f t="shared" si="140"/>
        <v/>
      </c>
      <c r="O2983" t="str" cm="1">
        <f t="array" ref="O2983">_xlfn.IFS(OR('Paraclinicos '!M2918="",'Paraclinicos '!N2918="",'Paraclinicos '!N2918=0),"",'Paraclinicos '!M2918/'Paraclinicos '!N2918&lt;100,4,'Paraclinicos '!M2918/'Paraclinicos '!N2918&lt;200,3,'Paraclinicos '!M2918/'Paraclinicos '!N2918&lt;300,2,'Paraclinicos '!M2918/'Paraclinicos '!N2918&lt;400,1,'Paraclinicos '!M2918/'Paraclinicos '!N2918&gt;=400,0)</f>
        <v/>
      </c>
      <c r="P2983" t="str" cm="1">
        <f t="array" ref="P2983">_xlfn.IFS('Paraclinicos '!C2918="","",'Paraclinicos '!C2918&lt;20,4,'Paraclinicos '!C2918&lt;50,3,'Paraclinicos '!C2918&lt;100,2,'Paraclinicos '!C2918&lt;150,1,'Paraclinicos '!C2918&gt;150,0)</f>
        <v/>
      </c>
      <c r="Q2983" t="str" cm="1">
        <f t="array" ref="Q2983">_xlfn.IFS('Paraclinicos '!O2918="","",'Paraclinicos '!O2918&lt;1.2,0,'Paraclinicos '!O2918&lt;2,1,'Paraclinicos '!O2918&lt;3.5,2,'Paraclinicos '!O2918&lt;5,3,'Paraclinicos '!O2918&gt;5,4)</f>
        <v/>
      </c>
      <c r="R2983" t="str" cm="1">
        <f t="array" ref="R2983">_xlfn.IFS('Paraclinicos '!J2918="","",'Paraclinicos '!J2918&lt;1.2,0,'Paraclinicos '!J2918&lt;2,1,'Paraclinicos '!J2918&lt;6,2,'Paraclinicos '!J2918&lt;12,3,'Paraclinicos '!J2918&gt;=12,4)</f>
        <v/>
      </c>
      <c r="S2983" t="str" cm="1">
        <f t="array" ref="S2983">_xlfn.IFS('Paraclinicos '!Y2918="","",'Paraclinicos '!Y2918&lt;70,1,'Paraclinicos '!Y2918&gt;=70,0)</f>
        <v/>
      </c>
      <c r="T2983" t="str" cm="1">
        <f t="array" ref="T2983">_xlfn.IFS('Paraclinicos '!W2918="","",'Paraclinicos '!W2918&lt;6,4,'Paraclinicos '!W2918&lt;10,3,'Paraclinicos '!W2918&lt;13,2,'Paraclinicos '!W2918&lt;15,1,'Paraclinicos '!W2918=15,0)</f>
        <v/>
      </c>
      <c r="U2983" s="54" t="str">
        <f t="shared" si="138"/>
        <v/>
      </c>
      <c r="V2983" t="str" cm="1">
        <f t="array" ref="V2983">_xlfn.IFS('Paraclinicos '!S2918="","",OR('Paraclinicos '!S2918&lt;=8,'Paraclinicos '!S2918&gt;=25),3,'Paraclinicos '!S2918&lt;12,1,'Paraclinicos '!S2918&lt;21,0,'Paraclinicos '!S2918&lt;25,2)</f>
        <v/>
      </c>
      <c r="W2983" t="str">
        <f>IFERROR(IF(INDEX('BD Demog para scores enalazar'!Y$2:'BD Demog para scores enalazar'!Y$3000,MATCH(Formulas!A2983,'BD Demog para scores enalazar'!A$2:'BD Demog para scores enalazar'!A$3000,0))=1,"SI","NO"),"")</f>
        <v/>
      </c>
      <c r="X2983" s="9" t="str">
        <f>IFERROR(IF(INDEX('BD Demog para scores enalazar'!AJ$2:'BD Demog para scores enalazar'!AJ$3000,MATCH(Formulas!A2983,'BD Demog para scores enalazar'!A$2:'BD Demog para scores enalazar'!A$3000,0))=1,"SI","NO"),"")</f>
        <v/>
      </c>
      <c r="Y2983" t="str" cm="1">
        <f t="array" ref="Y2983">IF(AND(W2983="NO",X2983="NO"),_xlfn.IFS('Paraclinicos '!K2918&lt;=91,3,'Paraclinicos '!K2918&lt;94,2,'Paraclinicos '!K2918&lt;96,1,'Paraclinicos '!K2918&gt;=96,0),"")</f>
        <v/>
      </c>
      <c r="Z2983" t="str" cm="1">
        <f t="array" ref="Z2983">IF(OR(W2983="SI",X2983="SI"),_xlfn.IFS(OR(AND('Paraclinicos '!K2919&lt;=83),AND('Paraclinicos '!K2919&gt;=97,AA2983=2)),3,OR(AND('Paraclinicos '!K2919&lt;=86),AND('Paraclinicos '!K2919&gt;=94,AA2983=2)),2,OR(AND('Paraclinicos '!K2919&lt;=88),AND('Paraclinicos '!K2919&gt;=92,AA2983=2)),1,OR(AND('Paraclinicos '!K2919&gt;=88,'Paraclinicos '!K2919&lt;=92),AND('Paraclinicos '!K2919&gt;=93,AA2983=0)),0),"")</f>
        <v/>
      </c>
      <c r="AA2983" t="str" cm="1">
        <f t="array" ref="AA2983">_xlfn.IFS('Paraclinicos '!E2918="","",'Paraclinicos '!E2918="Oxigeno",2,'Paraclinicos '!E2918="Aire",0)</f>
        <v/>
      </c>
    </row>
    <row r="2984" spans="1:27" x14ac:dyDescent="0.25">
      <c r="A2984">
        <f>'Paraclinicos '!A2919</f>
        <v>0</v>
      </c>
      <c r="B2984" s="3">
        <f>'Paraclinicos '!R2919</f>
        <v>0</v>
      </c>
      <c r="C2984" t="str" cm="1">
        <f t="array" ref="C2984">_xlfn.IFS('Paraclinicos '!Q2919="","",'Paraclinicos '!Q2919&gt;60,3,'Paraclinicos '!Q2919&lt;=60,1)</f>
        <v/>
      </c>
      <c r="D2984" t="str">
        <f>IFERROR(IF(INDEX('BD Demog para scores enalazar'!BC$2:BC$3000,MATCH(Formulas!A2984,'BD Demog para scores enalazar'!A$2:A$3000,0))=0,"SI","NO"),"")</f>
        <v/>
      </c>
      <c r="E2984" t="str" cm="1">
        <f t="array" ref="E2984">_xlfn.IFS(D2984="","",D2984="SI",4,D2984="NO",1)</f>
        <v/>
      </c>
      <c r="F2984" t="str" cm="1">
        <f t="array" ref="F2984">_xlfn.IFS('Paraclinicos '!B2919="","",'Paraclinicos '!B2919&gt;1,1,'Paraclinicos '!B2919&lt;=1,3)</f>
        <v/>
      </c>
      <c r="G2984" t="str" cm="1">
        <f t="array" ref="G2984">_xlfn.IFS('Paraclinicos '!D2919="","",AND('Paraclinicos '!D2919&gt;=250,'Paraclinicos '!D2919&lt;=500),2,'Paraclinicos '!D2919&gt;500,3,'Paraclinicos '!D2919&lt;250,1)</f>
        <v/>
      </c>
      <c r="H2984" s="50" t="str">
        <f t="shared" si="139"/>
        <v/>
      </c>
      <c r="I2984" t="str" cm="1">
        <f t="array" ref="I2984">_xlfn.IFS('Paraclinicos '!Q2919="","",'Paraclinicos '!Q2919&gt;=65,1,'Paraclinicos '!Q2919&lt;65,0)</f>
        <v/>
      </c>
      <c r="J2984" t="str" cm="1">
        <f t="array" ref="J2984">_xlfn.IFS('Paraclinicos '!I2919="","",'Paraclinicos '!I2919&gt;7,1,'Paraclinicos '!I2919&lt;=7,0)</f>
        <v/>
      </c>
      <c r="K2984" t="str" cm="1">
        <f t="array" ref="K2984">_xlfn.IFS('Paraclinicos '!W2919="","",'Paraclinicos '!W2919&lt;=8,1,'Paraclinicos '!W2919&gt;8,0)</f>
        <v/>
      </c>
      <c r="L2984" t="str" cm="1">
        <f t="array" ref="L2984">_xlfn.IFS('Paraclinicos '!S2919="","",'Paraclinicos '!S2919&gt;=30,1,'Paraclinicos '!S2919&lt;30,0)</f>
        <v/>
      </c>
      <c r="M2984" t="str" cm="1">
        <f t="array" ref="M2984">_xlfn.IFS(OR('Paraclinicos '!T2919="",'Paraclinicos '!U2919=""),"",OR('Paraclinicos '!T2919&lt;=90,'Paraclinicos '!U2919&lt;=60),1,OR('Paraclinicos '!T2919&gt;90,'Paraclinicos '!U2919&gt;60),0)</f>
        <v/>
      </c>
      <c r="N2984" s="45" t="str">
        <f t="shared" si="140"/>
        <v/>
      </c>
      <c r="O2984" t="str" cm="1">
        <f t="array" ref="O2984">_xlfn.IFS(OR('Paraclinicos '!M2919="",'Paraclinicos '!N2919="",'Paraclinicos '!N2919=0),"",'Paraclinicos '!M2919/'Paraclinicos '!N2919&lt;100,4,'Paraclinicos '!M2919/'Paraclinicos '!N2919&lt;200,3,'Paraclinicos '!M2919/'Paraclinicos '!N2919&lt;300,2,'Paraclinicos '!M2919/'Paraclinicos '!N2919&lt;400,1,'Paraclinicos '!M2919/'Paraclinicos '!N2919&gt;=400,0)</f>
        <v/>
      </c>
      <c r="P2984" t="str" cm="1">
        <f t="array" ref="P2984">_xlfn.IFS('Paraclinicos '!C2919="","",'Paraclinicos '!C2919&lt;20,4,'Paraclinicos '!C2919&lt;50,3,'Paraclinicos '!C2919&lt;100,2,'Paraclinicos '!C2919&lt;150,1,'Paraclinicos '!C2919&gt;150,0)</f>
        <v/>
      </c>
      <c r="Q2984" t="str" cm="1">
        <f t="array" ref="Q2984">_xlfn.IFS('Paraclinicos '!O2919="","",'Paraclinicos '!O2919&lt;1.2,0,'Paraclinicos '!O2919&lt;2,1,'Paraclinicos '!O2919&lt;3.5,2,'Paraclinicos '!O2919&lt;5,3,'Paraclinicos '!O2919&gt;5,4)</f>
        <v/>
      </c>
      <c r="R2984" t="str" cm="1">
        <f t="array" ref="R2984">_xlfn.IFS('Paraclinicos '!J2919="","",'Paraclinicos '!J2919&lt;1.2,0,'Paraclinicos '!J2919&lt;2,1,'Paraclinicos '!J2919&lt;6,2,'Paraclinicos '!J2919&lt;12,3,'Paraclinicos '!J2919&gt;=12,4)</f>
        <v/>
      </c>
      <c r="S2984" t="str" cm="1">
        <f t="array" ref="S2984">_xlfn.IFS('Paraclinicos '!Y2919="","",'Paraclinicos '!Y2919&lt;70,1,'Paraclinicos '!Y2919&gt;=70,0)</f>
        <v/>
      </c>
      <c r="T2984" t="str" cm="1">
        <f t="array" ref="T2984">_xlfn.IFS('Paraclinicos '!W2919="","",'Paraclinicos '!W2919&lt;6,4,'Paraclinicos '!W2919&lt;10,3,'Paraclinicos '!W2919&lt;13,2,'Paraclinicos '!W2919&lt;15,1,'Paraclinicos '!W2919=15,0)</f>
        <v/>
      </c>
      <c r="U2984" s="54" t="str">
        <f t="shared" si="138"/>
        <v/>
      </c>
      <c r="V2984" t="str" cm="1">
        <f t="array" ref="V2984">_xlfn.IFS('Paraclinicos '!S2919="","",OR('Paraclinicos '!S2919&lt;=8,'Paraclinicos '!S2919&gt;=25),3,'Paraclinicos '!S2919&lt;12,1,'Paraclinicos '!S2919&lt;21,0,'Paraclinicos '!S2919&lt;25,2)</f>
        <v/>
      </c>
      <c r="W2984" t="str">
        <f>IFERROR(IF(INDEX('BD Demog para scores enalazar'!Y$2:'BD Demog para scores enalazar'!Y$3000,MATCH(Formulas!A2984,'BD Demog para scores enalazar'!A$2:'BD Demog para scores enalazar'!A$3000,0))=1,"SI","NO"),"")</f>
        <v/>
      </c>
      <c r="X2984" s="9" t="str">
        <f>IFERROR(IF(INDEX('BD Demog para scores enalazar'!AJ$2:'BD Demog para scores enalazar'!AJ$3000,MATCH(Formulas!A2984,'BD Demog para scores enalazar'!A$2:'BD Demog para scores enalazar'!A$3000,0))=1,"SI","NO"),"")</f>
        <v/>
      </c>
      <c r="Y2984" t="str" cm="1">
        <f t="array" ref="Y2984">IF(AND(W2984="NO",X2984="NO"),_xlfn.IFS('Paraclinicos '!K2919&lt;=91,3,'Paraclinicos '!K2919&lt;94,2,'Paraclinicos '!K2919&lt;96,1,'Paraclinicos '!K2919&gt;=96,0),"")</f>
        <v/>
      </c>
      <c r="Z2984" t="str" cm="1">
        <f t="array" ref="Z2984">IF(OR(W2984="SI",X2984="SI"),_xlfn.IFS(OR(AND('Paraclinicos '!K2920&lt;=83),AND('Paraclinicos '!K2920&gt;=97,AA2984=2)),3,OR(AND('Paraclinicos '!K2920&lt;=86),AND('Paraclinicos '!K2920&gt;=94,AA2984=2)),2,OR(AND('Paraclinicos '!K2920&lt;=88),AND('Paraclinicos '!K2920&gt;=92,AA2984=2)),1,OR(AND('Paraclinicos '!K2920&gt;=88,'Paraclinicos '!K2920&lt;=92),AND('Paraclinicos '!K2920&gt;=93,AA2984=0)),0),"")</f>
        <v/>
      </c>
      <c r="AA2984" t="str" cm="1">
        <f t="array" ref="AA2984">_xlfn.IFS('Paraclinicos '!E2919="","",'Paraclinicos '!E2919="Oxigeno",2,'Paraclinicos '!E2919="Aire",0)</f>
        <v/>
      </c>
    </row>
    <row r="2985" spans="1:27" x14ac:dyDescent="0.25">
      <c r="A2985">
        <f>'Paraclinicos '!A2920</f>
        <v>0</v>
      </c>
      <c r="B2985" s="3">
        <f>'Paraclinicos '!R2920</f>
        <v>0</v>
      </c>
      <c r="C2985" t="str" cm="1">
        <f t="array" ref="C2985">_xlfn.IFS('Paraclinicos '!Q2920="","",'Paraclinicos '!Q2920&gt;60,3,'Paraclinicos '!Q2920&lt;=60,1)</f>
        <v/>
      </c>
      <c r="D2985" t="str">
        <f>IFERROR(IF(INDEX('BD Demog para scores enalazar'!BC$2:BC$3000,MATCH(Formulas!A2985,'BD Demog para scores enalazar'!A$2:A$3000,0))=0,"SI","NO"),"")</f>
        <v/>
      </c>
      <c r="E2985" t="str" cm="1">
        <f t="array" ref="E2985">_xlfn.IFS(D2985="","",D2985="SI",4,D2985="NO",1)</f>
        <v/>
      </c>
      <c r="F2985" t="str" cm="1">
        <f t="array" ref="F2985">_xlfn.IFS('Paraclinicos '!B2920="","",'Paraclinicos '!B2920&gt;1,1,'Paraclinicos '!B2920&lt;=1,3)</f>
        <v/>
      </c>
      <c r="G2985" t="str" cm="1">
        <f t="array" ref="G2985">_xlfn.IFS('Paraclinicos '!D2920="","",AND('Paraclinicos '!D2920&gt;=250,'Paraclinicos '!D2920&lt;=500),2,'Paraclinicos '!D2920&gt;500,3,'Paraclinicos '!D2920&lt;250,1)</f>
        <v/>
      </c>
      <c r="H2985" s="50" t="str">
        <f t="shared" si="139"/>
        <v/>
      </c>
      <c r="I2985" t="str" cm="1">
        <f t="array" ref="I2985">_xlfn.IFS('Paraclinicos '!Q2920="","",'Paraclinicos '!Q2920&gt;=65,1,'Paraclinicos '!Q2920&lt;65,0)</f>
        <v/>
      </c>
      <c r="J2985" t="str" cm="1">
        <f t="array" ref="J2985">_xlfn.IFS('Paraclinicos '!I2920="","",'Paraclinicos '!I2920&gt;7,1,'Paraclinicos '!I2920&lt;=7,0)</f>
        <v/>
      </c>
      <c r="K2985" t="str" cm="1">
        <f t="array" ref="K2985">_xlfn.IFS('Paraclinicos '!W2920="","",'Paraclinicos '!W2920&lt;=8,1,'Paraclinicos '!W2920&gt;8,0)</f>
        <v/>
      </c>
      <c r="L2985" t="str" cm="1">
        <f t="array" ref="L2985">_xlfn.IFS('Paraclinicos '!S2920="","",'Paraclinicos '!S2920&gt;=30,1,'Paraclinicos '!S2920&lt;30,0)</f>
        <v/>
      </c>
      <c r="M2985" t="str" cm="1">
        <f t="array" ref="M2985">_xlfn.IFS(OR('Paraclinicos '!T2920="",'Paraclinicos '!U2920=""),"",OR('Paraclinicos '!T2920&lt;=90,'Paraclinicos '!U2920&lt;=60),1,OR('Paraclinicos '!T2920&gt;90,'Paraclinicos '!U2920&gt;60),0)</f>
        <v/>
      </c>
      <c r="N2985" s="45" t="str">
        <f t="shared" si="140"/>
        <v/>
      </c>
      <c r="O2985" t="str" cm="1">
        <f t="array" ref="O2985">_xlfn.IFS(OR('Paraclinicos '!M2920="",'Paraclinicos '!N2920="",'Paraclinicos '!N2920=0),"",'Paraclinicos '!M2920/'Paraclinicos '!N2920&lt;100,4,'Paraclinicos '!M2920/'Paraclinicos '!N2920&lt;200,3,'Paraclinicos '!M2920/'Paraclinicos '!N2920&lt;300,2,'Paraclinicos '!M2920/'Paraclinicos '!N2920&lt;400,1,'Paraclinicos '!M2920/'Paraclinicos '!N2920&gt;=400,0)</f>
        <v/>
      </c>
      <c r="P2985" t="str" cm="1">
        <f t="array" ref="P2985">_xlfn.IFS('Paraclinicos '!C2920="","",'Paraclinicos '!C2920&lt;20,4,'Paraclinicos '!C2920&lt;50,3,'Paraclinicos '!C2920&lt;100,2,'Paraclinicos '!C2920&lt;150,1,'Paraclinicos '!C2920&gt;150,0)</f>
        <v/>
      </c>
      <c r="Q2985" t="str" cm="1">
        <f t="array" ref="Q2985">_xlfn.IFS('Paraclinicos '!O2920="","",'Paraclinicos '!O2920&lt;1.2,0,'Paraclinicos '!O2920&lt;2,1,'Paraclinicos '!O2920&lt;3.5,2,'Paraclinicos '!O2920&lt;5,3,'Paraclinicos '!O2920&gt;5,4)</f>
        <v/>
      </c>
      <c r="R2985" t="str" cm="1">
        <f t="array" ref="R2985">_xlfn.IFS('Paraclinicos '!J2920="","",'Paraclinicos '!J2920&lt;1.2,0,'Paraclinicos '!J2920&lt;2,1,'Paraclinicos '!J2920&lt;6,2,'Paraclinicos '!J2920&lt;12,3,'Paraclinicos '!J2920&gt;=12,4)</f>
        <v/>
      </c>
      <c r="S2985" t="str" cm="1">
        <f t="array" ref="S2985">_xlfn.IFS('Paraclinicos '!Y2920="","",'Paraclinicos '!Y2920&lt;70,1,'Paraclinicos '!Y2920&gt;=70,0)</f>
        <v/>
      </c>
      <c r="T2985" t="str" cm="1">
        <f t="array" ref="T2985">_xlfn.IFS('Paraclinicos '!W2920="","",'Paraclinicos '!W2920&lt;6,4,'Paraclinicos '!W2920&lt;10,3,'Paraclinicos '!W2920&lt;13,2,'Paraclinicos '!W2920&lt;15,1,'Paraclinicos '!W2920=15,0)</f>
        <v/>
      </c>
      <c r="U2985" s="54" t="str">
        <f t="shared" si="138"/>
        <v/>
      </c>
      <c r="V2985" t="str" cm="1">
        <f t="array" ref="V2985">_xlfn.IFS('Paraclinicos '!S2920="","",OR('Paraclinicos '!S2920&lt;=8,'Paraclinicos '!S2920&gt;=25),3,'Paraclinicos '!S2920&lt;12,1,'Paraclinicos '!S2920&lt;21,0,'Paraclinicos '!S2920&lt;25,2)</f>
        <v/>
      </c>
      <c r="W2985" t="str">
        <f>IFERROR(IF(INDEX('BD Demog para scores enalazar'!Y$2:'BD Demog para scores enalazar'!Y$3000,MATCH(Formulas!A2985,'BD Demog para scores enalazar'!A$2:'BD Demog para scores enalazar'!A$3000,0))=1,"SI","NO"),"")</f>
        <v/>
      </c>
      <c r="X2985" s="9" t="str">
        <f>IFERROR(IF(INDEX('BD Demog para scores enalazar'!AJ$2:'BD Demog para scores enalazar'!AJ$3000,MATCH(Formulas!A2985,'BD Demog para scores enalazar'!A$2:'BD Demog para scores enalazar'!A$3000,0))=1,"SI","NO"),"")</f>
        <v/>
      </c>
      <c r="Y2985" t="str" cm="1">
        <f t="array" ref="Y2985">IF(AND(W2985="NO",X2985="NO"),_xlfn.IFS('Paraclinicos '!K2920&lt;=91,3,'Paraclinicos '!K2920&lt;94,2,'Paraclinicos '!K2920&lt;96,1,'Paraclinicos '!K2920&gt;=96,0),"")</f>
        <v/>
      </c>
      <c r="Z2985" t="str" cm="1">
        <f t="array" ref="Z2985">IF(OR(W2985="SI",X2985="SI"),_xlfn.IFS(OR(AND('Paraclinicos '!K2921&lt;=83),AND('Paraclinicos '!K2921&gt;=97,AA2985=2)),3,OR(AND('Paraclinicos '!K2921&lt;=86),AND('Paraclinicos '!K2921&gt;=94,AA2985=2)),2,OR(AND('Paraclinicos '!K2921&lt;=88),AND('Paraclinicos '!K2921&gt;=92,AA2985=2)),1,OR(AND('Paraclinicos '!K2921&gt;=88,'Paraclinicos '!K2921&lt;=92),AND('Paraclinicos '!K2921&gt;=93,AA2985=0)),0),"")</f>
        <v/>
      </c>
      <c r="AA2985" t="str" cm="1">
        <f t="array" ref="AA2985">_xlfn.IFS('Paraclinicos '!E2920="","",'Paraclinicos '!E2920="Oxigeno",2,'Paraclinicos '!E2920="Aire",0)</f>
        <v/>
      </c>
    </row>
    <row r="2986" spans="1:27" x14ac:dyDescent="0.25">
      <c r="A2986">
        <f>'Paraclinicos '!A2921</f>
        <v>0</v>
      </c>
      <c r="B2986" s="3">
        <f>'Paraclinicos '!R2921</f>
        <v>0</v>
      </c>
      <c r="C2986" t="str" cm="1">
        <f t="array" ref="C2986">_xlfn.IFS('Paraclinicos '!Q2921="","",'Paraclinicos '!Q2921&gt;60,3,'Paraclinicos '!Q2921&lt;=60,1)</f>
        <v/>
      </c>
      <c r="D2986" t="str">
        <f>IFERROR(IF(INDEX('BD Demog para scores enalazar'!BC$2:BC$3000,MATCH(Formulas!A2986,'BD Demog para scores enalazar'!A$2:A$3000,0))=0,"SI","NO"),"")</f>
        <v/>
      </c>
      <c r="E2986" t="str" cm="1">
        <f t="array" ref="E2986">_xlfn.IFS(D2986="","",D2986="SI",4,D2986="NO",1)</f>
        <v/>
      </c>
      <c r="F2986" t="str" cm="1">
        <f t="array" ref="F2986">_xlfn.IFS('Paraclinicos '!B2921="","",'Paraclinicos '!B2921&gt;1,1,'Paraclinicos '!B2921&lt;=1,3)</f>
        <v/>
      </c>
      <c r="G2986" t="str" cm="1">
        <f t="array" ref="G2986">_xlfn.IFS('Paraclinicos '!D2921="","",AND('Paraclinicos '!D2921&gt;=250,'Paraclinicos '!D2921&lt;=500),2,'Paraclinicos '!D2921&gt;500,3,'Paraclinicos '!D2921&lt;250,1)</f>
        <v/>
      </c>
      <c r="H2986" s="50" t="str">
        <f t="shared" si="139"/>
        <v/>
      </c>
      <c r="I2986" t="str" cm="1">
        <f t="array" ref="I2986">_xlfn.IFS('Paraclinicos '!Q2921="","",'Paraclinicos '!Q2921&gt;=65,1,'Paraclinicos '!Q2921&lt;65,0)</f>
        <v/>
      </c>
      <c r="J2986" t="str" cm="1">
        <f t="array" ref="J2986">_xlfn.IFS('Paraclinicos '!I2921="","",'Paraclinicos '!I2921&gt;7,1,'Paraclinicos '!I2921&lt;=7,0)</f>
        <v/>
      </c>
      <c r="K2986" t="str" cm="1">
        <f t="array" ref="K2986">_xlfn.IFS('Paraclinicos '!W2921="","",'Paraclinicos '!W2921&lt;=8,1,'Paraclinicos '!W2921&gt;8,0)</f>
        <v/>
      </c>
      <c r="L2986" t="str" cm="1">
        <f t="array" ref="L2986">_xlfn.IFS('Paraclinicos '!S2921="","",'Paraclinicos '!S2921&gt;=30,1,'Paraclinicos '!S2921&lt;30,0)</f>
        <v/>
      </c>
      <c r="M2986" t="str" cm="1">
        <f t="array" ref="M2986">_xlfn.IFS(OR('Paraclinicos '!T2921="",'Paraclinicos '!U2921=""),"",OR('Paraclinicos '!T2921&lt;=90,'Paraclinicos '!U2921&lt;=60),1,OR('Paraclinicos '!T2921&gt;90,'Paraclinicos '!U2921&gt;60),0)</f>
        <v/>
      </c>
      <c r="N2986" s="45" t="str">
        <f t="shared" si="140"/>
        <v/>
      </c>
      <c r="O2986" t="str" cm="1">
        <f t="array" ref="O2986">_xlfn.IFS(OR('Paraclinicos '!M2921="",'Paraclinicos '!N2921="",'Paraclinicos '!N2921=0),"",'Paraclinicos '!M2921/'Paraclinicos '!N2921&lt;100,4,'Paraclinicos '!M2921/'Paraclinicos '!N2921&lt;200,3,'Paraclinicos '!M2921/'Paraclinicos '!N2921&lt;300,2,'Paraclinicos '!M2921/'Paraclinicos '!N2921&lt;400,1,'Paraclinicos '!M2921/'Paraclinicos '!N2921&gt;=400,0)</f>
        <v/>
      </c>
      <c r="P2986" t="str" cm="1">
        <f t="array" ref="P2986">_xlfn.IFS('Paraclinicos '!C2921="","",'Paraclinicos '!C2921&lt;20,4,'Paraclinicos '!C2921&lt;50,3,'Paraclinicos '!C2921&lt;100,2,'Paraclinicos '!C2921&lt;150,1,'Paraclinicos '!C2921&gt;150,0)</f>
        <v/>
      </c>
      <c r="Q2986" t="str" cm="1">
        <f t="array" ref="Q2986">_xlfn.IFS('Paraclinicos '!O2921="","",'Paraclinicos '!O2921&lt;1.2,0,'Paraclinicos '!O2921&lt;2,1,'Paraclinicos '!O2921&lt;3.5,2,'Paraclinicos '!O2921&lt;5,3,'Paraclinicos '!O2921&gt;5,4)</f>
        <v/>
      </c>
      <c r="R2986" t="str" cm="1">
        <f t="array" ref="R2986">_xlfn.IFS('Paraclinicos '!J2921="","",'Paraclinicos '!J2921&lt;1.2,0,'Paraclinicos '!J2921&lt;2,1,'Paraclinicos '!J2921&lt;6,2,'Paraclinicos '!J2921&lt;12,3,'Paraclinicos '!J2921&gt;=12,4)</f>
        <v/>
      </c>
      <c r="S2986" t="str" cm="1">
        <f t="array" ref="S2986">_xlfn.IFS('Paraclinicos '!Y2921="","",'Paraclinicos '!Y2921&lt;70,1,'Paraclinicos '!Y2921&gt;=70,0)</f>
        <v/>
      </c>
      <c r="T2986" t="str" cm="1">
        <f t="array" ref="T2986">_xlfn.IFS('Paraclinicos '!W2921="","",'Paraclinicos '!W2921&lt;6,4,'Paraclinicos '!W2921&lt;10,3,'Paraclinicos '!W2921&lt;13,2,'Paraclinicos '!W2921&lt;15,1,'Paraclinicos '!W2921=15,0)</f>
        <v/>
      </c>
      <c r="U2986" s="54" t="str">
        <f t="shared" si="138"/>
        <v/>
      </c>
      <c r="V2986" t="str" cm="1">
        <f t="array" ref="V2986">_xlfn.IFS('Paraclinicos '!S2921="","",OR('Paraclinicos '!S2921&lt;=8,'Paraclinicos '!S2921&gt;=25),3,'Paraclinicos '!S2921&lt;12,1,'Paraclinicos '!S2921&lt;21,0,'Paraclinicos '!S2921&lt;25,2)</f>
        <v/>
      </c>
      <c r="W2986" t="str">
        <f>IFERROR(IF(INDEX('BD Demog para scores enalazar'!Y$2:'BD Demog para scores enalazar'!Y$3000,MATCH(Formulas!A2986,'BD Demog para scores enalazar'!A$2:'BD Demog para scores enalazar'!A$3000,0))=1,"SI","NO"),"")</f>
        <v/>
      </c>
      <c r="X2986" s="9" t="str">
        <f>IFERROR(IF(INDEX('BD Demog para scores enalazar'!AJ$2:'BD Demog para scores enalazar'!AJ$3000,MATCH(Formulas!A2986,'BD Demog para scores enalazar'!A$2:'BD Demog para scores enalazar'!A$3000,0))=1,"SI","NO"),"")</f>
        <v/>
      </c>
      <c r="Y2986" t="str" cm="1">
        <f t="array" ref="Y2986">IF(AND(W2986="NO",X2986="NO"),_xlfn.IFS('Paraclinicos '!K2921&lt;=91,3,'Paraclinicos '!K2921&lt;94,2,'Paraclinicos '!K2921&lt;96,1,'Paraclinicos '!K2921&gt;=96,0),"")</f>
        <v/>
      </c>
      <c r="Z2986" t="str" cm="1">
        <f t="array" ref="Z2986">IF(OR(W2986="SI",X2986="SI"),_xlfn.IFS(OR(AND('Paraclinicos '!K2922&lt;=83),AND('Paraclinicos '!K2922&gt;=97,AA2986=2)),3,OR(AND('Paraclinicos '!K2922&lt;=86),AND('Paraclinicos '!K2922&gt;=94,AA2986=2)),2,OR(AND('Paraclinicos '!K2922&lt;=88),AND('Paraclinicos '!K2922&gt;=92,AA2986=2)),1,OR(AND('Paraclinicos '!K2922&gt;=88,'Paraclinicos '!K2922&lt;=92),AND('Paraclinicos '!K2922&gt;=93,AA2986=0)),0),"")</f>
        <v/>
      </c>
      <c r="AA2986" t="str" cm="1">
        <f t="array" ref="AA2986">_xlfn.IFS('Paraclinicos '!E2921="","",'Paraclinicos '!E2921="Oxigeno",2,'Paraclinicos '!E2921="Aire",0)</f>
        <v/>
      </c>
    </row>
    <row r="2987" spans="1:27" x14ac:dyDescent="0.25">
      <c r="A2987">
        <f>'Paraclinicos '!A2922</f>
        <v>0</v>
      </c>
      <c r="B2987" s="3">
        <f>'Paraclinicos '!R2922</f>
        <v>0</v>
      </c>
      <c r="C2987" t="str" cm="1">
        <f t="array" ref="C2987">_xlfn.IFS('Paraclinicos '!Q2922="","",'Paraclinicos '!Q2922&gt;60,3,'Paraclinicos '!Q2922&lt;=60,1)</f>
        <v/>
      </c>
      <c r="D2987" t="str">
        <f>IFERROR(IF(INDEX('BD Demog para scores enalazar'!BC$2:BC$3000,MATCH(Formulas!A2987,'BD Demog para scores enalazar'!A$2:A$3000,0))=0,"SI","NO"),"")</f>
        <v/>
      </c>
      <c r="E2987" t="str" cm="1">
        <f t="array" ref="E2987">_xlfn.IFS(D2987="","",D2987="SI",4,D2987="NO",1)</f>
        <v/>
      </c>
      <c r="F2987" t="str" cm="1">
        <f t="array" ref="F2987">_xlfn.IFS('Paraclinicos '!B2922="","",'Paraclinicos '!B2922&gt;1,1,'Paraclinicos '!B2922&lt;=1,3)</f>
        <v/>
      </c>
      <c r="G2987" t="str" cm="1">
        <f t="array" ref="G2987">_xlfn.IFS('Paraclinicos '!D2922="","",AND('Paraclinicos '!D2922&gt;=250,'Paraclinicos '!D2922&lt;=500),2,'Paraclinicos '!D2922&gt;500,3,'Paraclinicos '!D2922&lt;250,1)</f>
        <v/>
      </c>
      <c r="H2987" s="50" t="str">
        <f t="shared" si="139"/>
        <v/>
      </c>
      <c r="I2987" t="str" cm="1">
        <f t="array" ref="I2987">_xlfn.IFS('Paraclinicos '!Q2922="","",'Paraclinicos '!Q2922&gt;=65,1,'Paraclinicos '!Q2922&lt;65,0)</f>
        <v/>
      </c>
      <c r="J2987" t="str" cm="1">
        <f t="array" ref="J2987">_xlfn.IFS('Paraclinicos '!I2922="","",'Paraclinicos '!I2922&gt;7,1,'Paraclinicos '!I2922&lt;=7,0)</f>
        <v/>
      </c>
      <c r="K2987" t="str" cm="1">
        <f t="array" ref="K2987">_xlfn.IFS('Paraclinicos '!W2922="","",'Paraclinicos '!W2922&lt;=8,1,'Paraclinicos '!W2922&gt;8,0)</f>
        <v/>
      </c>
      <c r="L2987" t="str" cm="1">
        <f t="array" ref="L2987">_xlfn.IFS('Paraclinicos '!S2922="","",'Paraclinicos '!S2922&gt;=30,1,'Paraclinicos '!S2922&lt;30,0)</f>
        <v/>
      </c>
      <c r="M2987" t="str" cm="1">
        <f t="array" ref="M2987">_xlfn.IFS(OR('Paraclinicos '!T2922="",'Paraclinicos '!U2922=""),"",OR('Paraclinicos '!T2922&lt;=90,'Paraclinicos '!U2922&lt;=60),1,OR('Paraclinicos '!T2922&gt;90,'Paraclinicos '!U2922&gt;60),0)</f>
        <v/>
      </c>
      <c r="N2987" s="45" t="str">
        <f t="shared" si="140"/>
        <v/>
      </c>
      <c r="O2987" t="str" cm="1">
        <f t="array" ref="O2987">_xlfn.IFS(OR('Paraclinicos '!M2922="",'Paraclinicos '!N2922="",'Paraclinicos '!N2922=0),"",'Paraclinicos '!M2922/'Paraclinicos '!N2922&lt;100,4,'Paraclinicos '!M2922/'Paraclinicos '!N2922&lt;200,3,'Paraclinicos '!M2922/'Paraclinicos '!N2922&lt;300,2,'Paraclinicos '!M2922/'Paraclinicos '!N2922&lt;400,1,'Paraclinicos '!M2922/'Paraclinicos '!N2922&gt;=400,0)</f>
        <v/>
      </c>
      <c r="P2987" t="str" cm="1">
        <f t="array" ref="P2987">_xlfn.IFS('Paraclinicos '!C2922="","",'Paraclinicos '!C2922&lt;20,4,'Paraclinicos '!C2922&lt;50,3,'Paraclinicos '!C2922&lt;100,2,'Paraclinicos '!C2922&lt;150,1,'Paraclinicos '!C2922&gt;150,0)</f>
        <v/>
      </c>
      <c r="Q2987" t="str" cm="1">
        <f t="array" ref="Q2987">_xlfn.IFS('Paraclinicos '!O2922="","",'Paraclinicos '!O2922&lt;1.2,0,'Paraclinicos '!O2922&lt;2,1,'Paraclinicos '!O2922&lt;3.5,2,'Paraclinicos '!O2922&lt;5,3,'Paraclinicos '!O2922&gt;5,4)</f>
        <v/>
      </c>
      <c r="R2987" t="str" cm="1">
        <f t="array" ref="R2987">_xlfn.IFS('Paraclinicos '!J2922="","",'Paraclinicos '!J2922&lt;1.2,0,'Paraclinicos '!J2922&lt;2,1,'Paraclinicos '!J2922&lt;6,2,'Paraclinicos '!J2922&lt;12,3,'Paraclinicos '!J2922&gt;=12,4)</f>
        <v/>
      </c>
      <c r="S2987" t="str" cm="1">
        <f t="array" ref="S2987">_xlfn.IFS('Paraclinicos '!Y2922="","",'Paraclinicos '!Y2922&lt;70,1,'Paraclinicos '!Y2922&gt;=70,0)</f>
        <v/>
      </c>
      <c r="T2987" t="str" cm="1">
        <f t="array" ref="T2987">_xlfn.IFS('Paraclinicos '!W2922="","",'Paraclinicos '!W2922&lt;6,4,'Paraclinicos '!W2922&lt;10,3,'Paraclinicos '!W2922&lt;13,2,'Paraclinicos '!W2922&lt;15,1,'Paraclinicos '!W2922=15,0)</f>
        <v/>
      </c>
      <c r="U2987" s="54" t="str">
        <f t="shared" si="138"/>
        <v/>
      </c>
      <c r="V2987" t="str" cm="1">
        <f t="array" ref="V2987">_xlfn.IFS('Paraclinicos '!S2922="","",OR('Paraclinicos '!S2922&lt;=8,'Paraclinicos '!S2922&gt;=25),3,'Paraclinicos '!S2922&lt;12,1,'Paraclinicos '!S2922&lt;21,0,'Paraclinicos '!S2922&lt;25,2)</f>
        <v/>
      </c>
      <c r="W2987" t="str">
        <f>IFERROR(IF(INDEX('BD Demog para scores enalazar'!Y$2:'BD Demog para scores enalazar'!Y$3000,MATCH(Formulas!A2987,'BD Demog para scores enalazar'!A$2:'BD Demog para scores enalazar'!A$3000,0))=1,"SI","NO"),"")</f>
        <v/>
      </c>
      <c r="X2987" s="9" t="str">
        <f>IFERROR(IF(INDEX('BD Demog para scores enalazar'!AJ$2:'BD Demog para scores enalazar'!AJ$3000,MATCH(Formulas!A2987,'BD Demog para scores enalazar'!A$2:'BD Demog para scores enalazar'!A$3000,0))=1,"SI","NO"),"")</f>
        <v/>
      </c>
      <c r="Y2987" t="str" cm="1">
        <f t="array" ref="Y2987">IF(AND(W2987="NO",X2987="NO"),_xlfn.IFS('Paraclinicos '!K2922&lt;=91,3,'Paraclinicos '!K2922&lt;94,2,'Paraclinicos '!K2922&lt;96,1,'Paraclinicos '!K2922&gt;=96,0),"")</f>
        <v/>
      </c>
      <c r="Z2987" t="str" cm="1">
        <f t="array" ref="Z2987">IF(OR(W2987="SI",X2987="SI"),_xlfn.IFS(OR(AND('Paraclinicos '!K2923&lt;=83),AND('Paraclinicos '!K2923&gt;=97,AA2987=2)),3,OR(AND('Paraclinicos '!K2923&lt;=86),AND('Paraclinicos '!K2923&gt;=94,AA2987=2)),2,OR(AND('Paraclinicos '!K2923&lt;=88),AND('Paraclinicos '!K2923&gt;=92,AA2987=2)),1,OR(AND('Paraclinicos '!K2923&gt;=88,'Paraclinicos '!K2923&lt;=92),AND('Paraclinicos '!K2923&gt;=93,AA2987=0)),0),"")</f>
        <v/>
      </c>
      <c r="AA2987" t="str" cm="1">
        <f t="array" ref="AA2987">_xlfn.IFS('Paraclinicos '!E2922="","",'Paraclinicos '!E2922="Oxigeno",2,'Paraclinicos '!E2922="Aire",0)</f>
        <v/>
      </c>
    </row>
    <row r="2988" spans="1:27" x14ac:dyDescent="0.25">
      <c r="A2988">
        <f>'Paraclinicos '!A2923</f>
        <v>0</v>
      </c>
      <c r="B2988" s="3">
        <f>'Paraclinicos '!R2923</f>
        <v>0</v>
      </c>
      <c r="C2988" t="str" cm="1">
        <f t="array" ref="C2988">_xlfn.IFS('Paraclinicos '!Q2923="","",'Paraclinicos '!Q2923&gt;60,3,'Paraclinicos '!Q2923&lt;=60,1)</f>
        <v/>
      </c>
      <c r="D2988" t="str">
        <f>IFERROR(IF(INDEX('BD Demog para scores enalazar'!BC$2:BC$3000,MATCH(Formulas!A2988,'BD Demog para scores enalazar'!A$2:A$3000,0))=0,"SI","NO"),"")</f>
        <v/>
      </c>
      <c r="E2988" t="str" cm="1">
        <f t="array" ref="E2988">_xlfn.IFS(D2988="","",D2988="SI",4,D2988="NO",1)</f>
        <v/>
      </c>
      <c r="F2988" t="str" cm="1">
        <f t="array" ref="F2988">_xlfn.IFS('Paraclinicos '!B2923="","",'Paraclinicos '!B2923&gt;1,1,'Paraclinicos '!B2923&lt;=1,3)</f>
        <v/>
      </c>
      <c r="G2988" t="str" cm="1">
        <f t="array" ref="G2988">_xlfn.IFS('Paraclinicos '!D2923="","",AND('Paraclinicos '!D2923&gt;=250,'Paraclinicos '!D2923&lt;=500),2,'Paraclinicos '!D2923&gt;500,3,'Paraclinicos '!D2923&lt;250,1)</f>
        <v/>
      </c>
      <c r="H2988" s="50" t="str">
        <f t="shared" si="139"/>
        <v/>
      </c>
      <c r="I2988" t="str" cm="1">
        <f t="array" ref="I2988">_xlfn.IFS('Paraclinicos '!Q2923="","",'Paraclinicos '!Q2923&gt;=65,1,'Paraclinicos '!Q2923&lt;65,0)</f>
        <v/>
      </c>
      <c r="J2988" t="str" cm="1">
        <f t="array" ref="J2988">_xlfn.IFS('Paraclinicos '!I2923="","",'Paraclinicos '!I2923&gt;7,1,'Paraclinicos '!I2923&lt;=7,0)</f>
        <v/>
      </c>
      <c r="K2988" t="str" cm="1">
        <f t="array" ref="K2988">_xlfn.IFS('Paraclinicos '!W2923="","",'Paraclinicos '!W2923&lt;=8,1,'Paraclinicos '!W2923&gt;8,0)</f>
        <v/>
      </c>
      <c r="L2988" t="str" cm="1">
        <f t="array" ref="L2988">_xlfn.IFS('Paraclinicos '!S2923="","",'Paraclinicos '!S2923&gt;=30,1,'Paraclinicos '!S2923&lt;30,0)</f>
        <v/>
      </c>
      <c r="M2988" t="str" cm="1">
        <f t="array" ref="M2988">_xlfn.IFS(OR('Paraclinicos '!T2923="",'Paraclinicos '!U2923=""),"",OR('Paraclinicos '!T2923&lt;=90,'Paraclinicos '!U2923&lt;=60),1,OR('Paraclinicos '!T2923&gt;90,'Paraclinicos '!U2923&gt;60),0)</f>
        <v/>
      </c>
      <c r="N2988" s="45" t="str">
        <f t="shared" si="140"/>
        <v/>
      </c>
      <c r="O2988" t="str" cm="1">
        <f t="array" ref="O2988">_xlfn.IFS(OR('Paraclinicos '!M2923="",'Paraclinicos '!N2923="",'Paraclinicos '!N2923=0),"",'Paraclinicos '!M2923/'Paraclinicos '!N2923&lt;100,4,'Paraclinicos '!M2923/'Paraclinicos '!N2923&lt;200,3,'Paraclinicos '!M2923/'Paraclinicos '!N2923&lt;300,2,'Paraclinicos '!M2923/'Paraclinicos '!N2923&lt;400,1,'Paraclinicos '!M2923/'Paraclinicos '!N2923&gt;=400,0)</f>
        <v/>
      </c>
      <c r="P2988" t="str" cm="1">
        <f t="array" ref="P2988">_xlfn.IFS('Paraclinicos '!C2923="","",'Paraclinicos '!C2923&lt;20,4,'Paraclinicos '!C2923&lt;50,3,'Paraclinicos '!C2923&lt;100,2,'Paraclinicos '!C2923&lt;150,1,'Paraclinicos '!C2923&gt;150,0)</f>
        <v/>
      </c>
      <c r="Q2988" t="str" cm="1">
        <f t="array" ref="Q2988">_xlfn.IFS('Paraclinicos '!O2923="","",'Paraclinicos '!O2923&lt;1.2,0,'Paraclinicos '!O2923&lt;2,1,'Paraclinicos '!O2923&lt;3.5,2,'Paraclinicos '!O2923&lt;5,3,'Paraclinicos '!O2923&gt;5,4)</f>
        <v/>
      </c>
      <c r="R2988" t="str" cm="1">
        <f t="array" ref="R2988">_xlfn.IFS('Paraclinicos '!J2923="","",'Paraclinicos '!J2923&lt;1.2,0,'Paraclinicos '!J2923&lt;2,1,'Paraclinicos '!J2923&lt;6,2,'Paraclinicos '!J2923&lt;12,3,'Paraclinicos '!J2923&gt;=12,4)</f>
        <v/>
      </c>
      <c r="S2988" t="str" cm="1">
        <f t="array" ref="S2988">_xlfn.IFS('Paraclinicos '!Y2923="","",'Paraclinicos '!Y2923&lt;70,1,'Paraclinicos '!Y2923&gt;=70,0)</f>
        <v/>
      </c>
      <c r="T2988" t="str" cm="1">
        <f t="array" ref="T2988">_xlfn.IFS('Paraclinicos '!W2923="","",'Paraclinicos '!W2923&lt;6,4,'Paraclinicos '!W2923&lt;10,3,'Paraclinicos '!W2923&lt;13,2,'Paraclinicos '!W2923&lt;15,1,'Paraclinicos '!W2923=15,0)</f>
        <v/>
      </c>
      <c r="U2988" s="54" t="str">
        <f t="shared" si="138"/>
        <v/>
      </c>
      <c r="V2988" t="str" cm="1">
        <f t="array" ref="V2988">_xlfn.IFS('Paraclinicos '!S2923="","",OR('Paraclinicos '!S2923&lt;=8,'Paraclinicos '!S2923&gt;=25),3,'Paraclinicos '!S2923&lt;12,1,'Paraclinicos '!S2923&lt;21,0,'Paraclinicos '!S2923&lt;25,2)</f>
        <v/>
      </c>
      <c r="W2988" t="str">
        <f>IFERROR(IF(INDEX('BD Demog para scores enalazar'!Y$2:'BD Demog para scores enalazar'!Y$3000,MATCH(Formulas!A2988,'BD Demog para scores enalazar'!A$2:'BD Demog para scores enalazar'!A$3000,0))=1,"SI","NO"),"")</f>
        <v/>
      </c>
      <c r="X2988" s="9" t="str">
        <f>IFERROR(IF(INDEX('BD Demog para scores enalazar'!AJ$2:'BD Demog para scores enalazar'!AJ$3000,MATCH(Formulas!A2988,'BD Demog para scores enalazar'!A$2:'BD Demog para scores enalazar'!A$3000,0))=1,"SI","NO"),"")</f>
        <v/>
      </c>
      <c r="Y2988" t="str" cm="1">
        <f t="array" ref="Y2988">IF(AND(W2988="NO",X2988="NO"),_xlfn.IFS('Paraclinicos '!K2923&lt;=91,3,'Paraclinicos '!K2923&lt;94,2,'Paraclinicos '!K2923&lt;96,1,'Paraclinicos '!K2923&gt;=96,0),"")</f>
        <v/>
      </c>
      <c r="Z2988" t="str" cm="1">
        <f t="array" ref="Z2988">IF(OR(W2988="SI",X2988="SI"),_xlfn.IFS(OR(AND('Paraclinicos '!K2924&lt;=83),AND('Paraclinicos '!K2924&gt;=97,AA2988=2)),3,OR(AND('Paraclinicos '!K2924&lt;=86),AND('Paraclinicos '!K2924&gt;=94,AA2988=2)),2,OR(AND('Paraclinicos '!K2924&lt;=88),AND('Paraclinicos '!K2924&gt;=92,AA2988=2)),1,OR(AND('Paraclinicos '!K2924&gt;=88,'Paraclinicos '!K2924&lt;=92),AND('Paraclinicos '!K2924&gt;=93,AA2988=0)),0),"")</f>
        <v/>
      </c>
      <c r="AA2988" t="str" cm="1">
        <f t="array" ref="AA2988">_xlfn.IFS('Paraclinicos '!E2923="","",'Paraclinicos '!E2923="Oxigeno",2,'Paraclinicos '!E2923="Aire",0)</f>
        <v/>
      </c>
    </row>
    <row r="2989" spans="1:27" x14ac:dyDescent="0.25">
      <c r="A2989">
        <f>'Paraclinicos '!A2924</f>
        <v>0</v>
      </c>
      <c r="B2989" s="3">
        <f>'Paraclinicos '!R2924</f>
        <v>0</v>
      </c>
      <c r="C2989" t="str" cm="1">
        <f t="array" ref="C2989">_xlfn.IFS('Paraclinicos '!Q2924="","",'Paraclinicos '!Q2924&gt;60,3,'Paraclinicos '!Q2924&lt;=60,1)</f>
        <v/>
      </c>
      <c r="D2989" t="str">
        <f>IFERROR(IF(INDEX('BD Demog para scores enalazar'!BC$2:BC$3000,MATCH(Formulas!A2989,'BD Demog para scores enalazar'!A$2:A$3000,0))=0,"SI","NO"),"")</f>
        <v/>
      </c>
      <c r="E2989" t="str" cm="1">
        <f t="array" ref="E2989">_xlfn.IFS(D2989="","",D2989="SI",4,D2989="NO",1)</f>
        <v/>
      </c>
      <c r="F2989" t="str" cm="1">
        <f t="array" ref="F2989">_xlfn.IFS('Paraclinicos '!B2924="","",'Paraclinicos '!B2924&gt;1,1,'Paraclinicos '!B2924&lt;=1,3)</f>
        <v/>
      </c>
      <c r="G2989" t="str" cm="1">
        <f t="array" ref="G2989">_xlfn.IFS('Paraclinicos '!D2924="","",AND('Paraclinicos '!D2924&gt;=250,'Paraclinicos '!D2924&lt;=500),2,'Paraclinicos '!D2924&gt;500,3,'Paraclinicos '!D2924&lt;250,1)</f>
        <v/>
      </c>
      <c r="H2989" s="50" t="str">
        <f t="shared" si="139"/>
        <v/>
      </c>
      <c r="I2989" t="str" cm="1">
        <f t="array" ref="I2989">_xlfn.IFS('Paraclinicos '!Q2924="","",'Paraclinicos '!Q2924&gt;=65,1,'Paraclinicos '!Q2924&lt;65,0)</f>
        <v/>
      </c>
      <c r="J2989" t="str" cm="1">
        <f t="array" ref="J2989">_xlfn.IFS('Paraclinicos '!I2924="","",'Paraclinicos '!I2924&gt;7,1,'Paraclinicos '!I2924&lt;=7,0)</f>
        <v/>
      </c>
      <c r="K2989" t="str" cm="1">
        <f t="array" ref="K2989">_xlfn.IFS('Paraclinicos '!W2924="","",'Paraclinicos '!W2924&lt;=8,1,'Paraclinicos '!W2924&gt;8,0)</f>
        <v/>
      </c>
      <c r="L2989" t="str" cm="1">
        <f t="array" ref="L2989">_xlfn.IFS('Paraclinicos '!S2924="","",'Paraclinicos '!S2924&gt;=30,1,'Paraclinicos '!S2924&lt;30,0)</f>
        <v/>
      </c>
      <c r="M2989" t="str" cm="1">
        <f t="array" ref="M2989">_xlfn.IFS(OR('Paraclinicos '!T2924="",'Paraclinicos '!U2924=""),"",OR('Paraclinicos '!T2924&lt;=90,'Paraclinicos '!U2924&lt;=60),1,OR('Paraclinicos '!T2924&gt;90,'Paraclinicos '!U2924&gt;60),0)</f>
        <v/>
      </c>
      <c r="N2989" s="45" t="str">
        <f t="shared" si="140"/>
        <v/>
      </c>
      <c r="O2989" t="str" cm="1">
        <f t="array" ref="O2989">_xlfn.IFS(OR('Paraclinicos '!M2924="",'Paraclinicos '!N2924="",'Paraclinicos '!N2924=0),"",'Paraclinicos '!M2924/'Paraclinicos '!N2924&lt;100,4,'Paraclinicos '!M2924/'Paraclinicos '!N2924&lt;200,3,'Paraclinicos '!M2924/'Paraclinicos '!N2924&lt;300,2,'Paraclinicos '!M2924/'Paraclinicos '!N2924&lt;400,1,'Paraclinicos '!M2924/'Paraclinicos '!N2924&gt;=400,0)</f>
        <v/>
      </c>
      <c r="P2989" t="str" cm="1">
        <f t="array" ref="P2989">_xlfn.IFS('Paraclinicos '!C2924="","",'Paraclinicos '!C2924&lt;20,4,'Paraclinicos '!C2924&lt;50,3,'Paraclinicos '!C2924&lt;100,2,'Paraclinicos '!C2924&lt;150,1,'Paraclinicos '!C2924&gt;150,0)</f>
        <v/>
      </c>
      <c r="Q2989" t="str" cm="1">
        <f t="array" ref="Q2989">_xlfn.IFS('Paraclinicos '!O2924="","",'Paraclinicos '!O2924&lt;1.2,0,'Paraclinicos '!O2924&lt;2,1,'Paraclinicos '!O2924&lt;3.5,2,'Paraclinicos '!O2924&lt;5,3,'Paraclinicos '!O2924&gt;5,4)</f>
        <v/>
      </c>
      <c r="R2989" t="str" cm="1">
        <f t="array" ref="R2989">_xlfn.IFS('Paraclinicos '!J2924="","",'Paraclinicos '!J2924&lt;1.2,0,'Paraclinicos '!J2924&lt;2,1,'Paraclinicos '!J2924&lt;6,2,'Paraclinicos '!J2924&lt;12,3,'Paraclinicos '!J2924&gt;=12,4)</f>
        <v/>
      </c>
      <c r="S2989" t="str" cm="1">
        <f t="array" ref="S2989">_xlfn.IFS('Paraclinicos '!Y2924="","",'Paraclinicos '!Y2924&lt;70,1,'Paraclinicos '!Y2924&gt;=70,0)</f>
        <v/>
      </c>
      <c r="T2989" t="str" cm="1">
        <f t="array" ref="T2989">_xlfn.IFS('Paraclinicos '!W2924="","",'Paraclinicos '!W2924&lt;6,4,'Paraclinicos '!W2924&lt;10,3,'Paraclinicos '!W2924&lt;13,2,'Paraclinicos '!W2924&lt;15,1,'Paraclinicos '!W2924=15,0)</f>
        <v/>
      </c>
      <c r="U2989" s="54" t="str">
        <f t="shared" si="138"/>
        <v/>
      </c>
      <c r="V2989" t="str" cm="1">
        <f t="array" ref="V2989">_xlfn.IFS('Paraclinicos '!S2924="","",OR('Paraclinicos '!S2924&lt;=8,'Paraclinicos '!S2924&gt;=25),3,'Paraclinicos '!S2924&lt;12,1,'Paraclinicos '!S2924&lt;21,0,'Paraclinicos '!S2924&lt;25,2)</f>
        <v/>
      </c>
      <c r="W2989" t="str">
        <f>IFERROR(IF(INDEX('BD Demog para scores enalazar'!Y$2:'BD Demog para scores enalazar'!Y$3000,MATCH(Formulas!A2989,'BD Demog para scores enalazar'!A$2:'BD Demog para scores enalazar'!A$3000,0))=1,"SI","NO"),"")</f>
        <v/>
      </c>
      <c r="X2989" s="9" t="str">
        <f>IFERROR(IF(INDEX('BD Demog para scores enalazar'!AJ$2:'BD Demog para scores enalazar'!AJ$3000,MATCH(Formulas!A2989,'BD Demog para scores enalazar'!A$2:'BD Demog para scores enalazar'!A$3000,0))=1,"SI","NO"),"")</f>
        <v/>
      </c>
      <c r="Y2989" t="str" cm="1">
        <f t="array" ref="Y2989">IF(AND(W2989="NO",X2989="NO"),_xlfn.IFS('Paraclinicos '!K2924&lt;=91,3,'Paraclinicos '!K2924&lt;94,2,'Paraclinicos '!K2924&lt;96,1,'Paraclinicos '!K2924&gt;=96,0),"")</f>
        <v/>
      </c>
      <c r="Z2989" t="str" cm="1">
        <f t="array" ref="Z2989">IF(OR(W2989="SI",X2989="SI"),_xlfn.IFS(OR(AND('Paraclinicos '!K2925&lt;=83),AND('Paraclinicos '!K2925&gt;=97,AA2989=2)),3,OR(AND('Paraclinicos '!K2925&lt;=86),AND('Paraclinicos '!K2925&gt;=94,AA2989=2)),2,OR(AND('Paraclinicos '!K2925&lt;=88),AND('Paraclinicos '!K2925&gt;=92,AA2989=2)),1,OR(AND('Paraclinicos '!K2925&gt;=88,'Paraclinicos '!K2925&lt;=92),AND('Paraclinicos '!K2925&gt;=93,AA2989=0)),0),"")</f>
        <v/>
      </c>
      <c r="AA2989" t="str" cm="1">
        <f t="array" ref="AA2989">_xlfn.IFS('Paraclinicos '!E2924="","",'Paraclinicos '!E2924="Oxigeno",2,'Paraclinicos '!E2924="Aire",0)</f>
        <v/>
      </c>
    </row>
    <row r="2990" spans="1:27" x14ac:dyDescent="0.25">
      <c r="A2990">
        <f>'Paraclinicos '!A2925</f>
        <v>0</v>
      </c>
      <c r="B2990" s="3">
        <f>'Paraclinicos '!R2925</f>
        <v>0</v>
      </c>
      <c r="C2990" t="str" cm="1">
        <f t="array" ref="C2990">_xlfn.IFS('Paraclinicos '!Q2925="","",'Paraclinicos '!Q2925&gt;60,3,'Paraclinicos '!Q2925&lt;=60,1)</f>
        <v/>
      </c>
      <c r="D2990" t="str">
        <f>IFERROR(IF(INDEX('BD Demog para scores enalazar'!BC$2:BC$3000,MATCH(Formulas!A2990,'BD Demog para scores enalazar'!A$2:A$3000,0))=0,"SI","NO"),"")</f>
        <v/>
      </c>
      <c r="E2990" t="str" cm="1">
        <f t="array" ref="E2990">_xlfn.IFS(D2990="","",D2990="SI",4,D2990="NO",1)</f>
        <v/>
      </c>
      <c r="F2990" t="str" cm="1">
        <f t="array" ref="F2990">_xlfn.IFS('Paraclinicos '!B2925="","",'Paraclinicos '!B2925&gt;1,1,'Paraclinicos '!B2925&lt;=1,3)</f>
        <v/>
      </c>
      <c r="G2990" t="str" cm="1">
        <f t="array" ref="G2990">_xlfn.IFS('Paraclinicos '!D2925="","",AND('Paraclinicos '!D2925&gt;=250,'Paraclinicos '!D2925&lt;=500),2,'Paraclinicos '!D2925&gt;500,3,'Paraclinicos '!D2925&lt;250,1)</f>
        <v/>
      </c>
      <c r="H2990" s="50" t="str">
        <f t="shared" si="139"/>
        <v/>
      </c>
      <c r="I2990" t="str" cm="1">
        <f t="array" ref="I2990">_xlfn.IFS('Paraclinicos '!Q2925="","",'Paraclinicos '!Q2925&gt;=65,1,'Paraclinicos '!Q2925&lt;65,0)</f>
        <v/>
      </c>
      <c r="J2990" t="str" cm="1">
        <f t="array" ref="J2990">_xlfn.IFS('Paraclinicos '!I2925="","",'Paraclinicos '!I2925&gt;7,1,'Paraclinicos '!I2925&lt;=7,0)</f>
        <v/>
      </c>
      <c r="K2990" t="str" cm="1">
        <f t="array" ref="K2990">_xlfn.IFS('Paraclinicos '!W2925="","",'Paraclinicos '!W2925&lt;=8,1,'Paraclinicos '!W2925&gt;8,0)</f>
        <v/>
      </c>
      <c r="L2990" t="str" cm="1">
        <f t="array" ref="L2990">_xlfn.IFS('Paraclinicos '!S2925="","",'Paraclinicos '!S2925&gt;=30,1,'Paraclinicos '!S2925&lt;30,0)</f>
        <v/>
      </c>
      <c r="M2990" t="str" cm="1">
        <f t="array" ref="M2990">_xlfn.IFS(OR('Paraclinicos '!T2925="",'Paraclinicos '!U2925=""),"",OR('Paraclinicos '!T2925&lt;=90,'Paraclinicos '!U2925&lt;=60),1,OR('Paraclinicos '!T2925&gt;90,'Paraclinicos '!U2925&gt;60),0)</f>
        <v/>
      </c>
      <c r="N2990" s="45" t="str">
        <f t="shared" si="140"/>
        <v/>
      </c>
      <c r="O2990" t="str" cm="1">
        <f t="array" ref="O2990">_xlfn.IFS(OR('Paraclinicos '!M2925="",'Paraclinicos '!N2925="",'Paraclinicos '!N2925=0),"",'Paraclinicos '!M2925/'Paraclinicos '!N2925&lt;100,4,'Paraclinicos '!M2925/'Paraclinicos '!N2925&lt;200,3,'Paraclinicos '!M2925/'Paraclinicos '!N2925&lt;300,2,'Paraclinicos '!M2925/'Paraclinicos '!N2925&lt;400,1,'Paraclinicos '!M2925/'Paraclinicos '!N2925&gt;=400,0)</f>
        <v/>
      </c>
      <c r="P2990" t="str" cm="1">
        <f t="array" ref="P2990">_xlfn.IFS('Paraclinicos '!C2925="","",'Paraclinicos '!C2925&lt;20,4,'Paraclinicos '!C2925&lt;50,3,'Paraclinicos '!C2925&lt;100,2,'Paraclinicos '!C2925&lt;150,1,'Paraclinicos '!C2925&gt;150,0)</f>
        <v/>
      </c>
      <c r="Q2990" t="str" cm="1">
        <f t="array" ref="Q2990">_xlfn.IFS('Paraclinicos '!O2925="","",'Paraclinicos '!O2925&lt;1.2,0,'Paraclinicos '!O2925&lt;2,1,'Paraclinicos '!O2925&lt;3.5,2,'Paraclinicos '!O2925&lt;5,3,'Paraclinicos '!O2925&gt;5,4)</f>
        <v/>
      </c>
      <c r="R2990" t="str" cm="1">
        <f t="array" ref="R2990">_xlfn.IFS('Paraclinicos '!J2925="","",'Paraclinicos '!J2925&lt;1.2,0,'Paraclinicos '!J2925&lt;2,1,'Paraclinicos '!J2925&lt;6,2,'Paraclinicos '!J2925&lt;12,3,'Paraclinicos '!J2925&gt;=12,4)</f>
        <v/>
      </c>
      <c r="S2990" t="str" cm="1">
        <f t="array" ref="S2990">_xlfn.IFS('Paraclinicos '!Y2925="","",'Paraclinicos '!Y2925&lt;70,1,'Paraclinicos '!Y2925&gt;=70,0)</f>
        <v/>
      </c>
      <c r="T2990" t="str" cm="1">
        <f t="array" ref="T2990">_xlfn.IFS('Paraclinicos '!W2925="","",'Paraclinicos '!W2925&lt;6,4,'Paraclinicos '!W2925&lt;10,3,'Paraclinicos '!W2925&lt;13,2,'Paraclinicos '!W2925&lt;15,1,'Paraclinicos '!W2925=15,0)</f>
        <v/>
      </c>
      <c r="U2990" s="54" t="str">
        <f t="shared" si="138"/>
        <v/>
      </c>
      <c r="V2990" t="str" cm="1">
        <f t="array" ref="V2990">_xlfn.IFS('Paraclinicos '!S2925="","",OR('Paraclinicos '!S2925&lt;=8,'Paraclinicos '!S2925&gt;=25),3,'Paraclinicos '!S2925&lt;12,1,'Paraclinicos '!S2925&lt;21,0,'Paraclinicos '!S2925&lt;25,2)</f>
        <v/>
      </c>
      <c r="W2990" t="str">
        <f>IFERROR(IF(INDEX('BD Demog para scores enalazar'!Y$2:'BD Demog para scores enalazar'!Y$3000,MATCH(Formulas!A2990,'BD Demog para scores enalazar'!A$2:'BD Demog para scores enalazar'!A$3000,0))=1,"SI","NO"),"")</f>
        <v/>
      </c>
      <c r="X2990" s="9" t="str">
        <f>IFERROR(IF(INDEX('BD Demog para scores enalazar'!AJ$2:'BD Demog para scores enalazar'!AJ$3000,MATCH(Formulas!A2990,'BD Demog para scores enalazar'!A$2:'BD Demog para scores enalazar'!A$3000,0))=1,"SI","NO"),"")</f>
        <v/>
      </c>
      <c r="Y2990" t="str" cm="1">
        <f t="array" ref="Y2990">IF(AND(W2990="NO",X2990="NO"),_xlfn.IFS('Paraclinicos '!K2925&lt;=91,3,'Paraclinicos '!K2925&lt;94,2,'Paraclinicos '!K2925&lt;96,1,'Paraclinicos '!K2925&gt;=96,0),"")</f>
        <v/>
      </c>
      <c r="Z2990" t="str" cm="1">
        <f t="array" ref="Z2990">IF(OR(W2990="SI",X2990="SI"),_xlfn.IFS(OR(AND('Paraclinicos '!K2926&lt;=83),AND('Paraclinicos '!K2926&gt;=97,AA2990=2)),3,OR(AND('Paraclinicos '!K2926&lt;=86),AND('Paraclinicos '!K2926&gt;=94,AA2990=2)),2,OR(AND('Paraclinicos '!K2926&lt;=88),AND('Paraclinicos '!K2926&gt;=92,AA2990=2)),1,OR(AND('Paraclinicos '!K2926&gt;=88,'Paraclinicos '!K2926&lt;=92),AND('Paraclinicos '!K2926&gt;=93,AA2990=0)),0),"")</f>
        <v/>
      </c>
      <c r="AA2990" t="str" cm="1">
        <f t="array" ref="AA2990">_xlfn.IFS('Paraclinicos '!E2925="","",'Paraclinicos '!E2925="Oxigeno",2,'Paraclinicos '!E2925="Aire",0)</f>
        <v/>
      </c>
    </row>
    <row r="2991" spans="1:27" x14ac:dyDescent="0.25">
      <c r="A2991">
        <f>'Paraclinicos '!A2926</f>
        <v>0</v>
      </c>
      <c r="B2991" s="3">
        <f>'Paraclinicos '!R2926</f>
        <v>0</v>
      </c>
      <c r="C2991" t="str" cm="1">
        <f t="array" ref="C2991">_xlfn.IFS('Paraclinicos '!Q2926="","",'Paraclinicos '!Q2926&gt;60,3,'Paraclinicos '!Q2926&lt;=60,1)</f>
        <v/>
      </c>
      <c r="D2991" t="str">
        <f>IFERROR(IF(INDEX('BD Demog para scores enalazar'!BC$2:BC$3000,MATCH(Formulas!A2991,'BD Demog para scores enalazar'!A$2:A$3000,0))=0,"SI","NO"),"")</f>
        <v/>
      </c>
      <c r="E2991" t="str" cm="1">
        <f t="array" ref="E2991">_xlfn.IFS(D2991="","",D2991="SI",4,D2991="NO",1)</f>
        <v/>
      </c>
      <c r="F2991" t="str" cm="1">
        <f t="array" ref="F2991">_xlfn.IFS('Paraclinicos '!B2926="","",'Paraclinicos '!B2926&gt;1,1,'Paraclinicos '!B2926&lt;=1,3)</f>
        <v/>
      </c>
      <c r="G2991" t="str" cm="1">
        <f t="array" ref="G2991">_xlfn.IFS('Paraclinicos '!D2926="","",AND('Paraclinicos '!D2926&gt;=250,'Paraclinicos '!D2926&lt;=500),2,'Paraclinicos '!D2926&gt;500,3,'Paraclinicos '!D2926&lt;250,1)</f>
        <v/>
      </c>
      <c r="H2991" s="50" t="str">
        <f t="shared" si="139"/>
        <v/>
      </c>
      <c r="I2991" t="str" cm="1">
        <f t="array" ref="I2991">_xlfn.IFS('Paraclinicos '!Q2926="","",'Paraclinicos '!Q2926&gt;=65,1,'Paraclinicos '!Q2926&lt;65,0)</f>
        <v/>
      </c>
      <c r="J2991" t="str" cm="1">
        <f t="array" ref="J2991">_xlfn.IFS('Paraclinicos '!I2926="","",'Paraclinicos '!I2926&gt;7,1,'Paraclinicos '!I2926&lt;=7,0)</f>
        <v/>
      </c>
      <c r="K2991" t="str" cm="1">
        <f t="array" ref="K2991">_xlfn.IFS('Paraclinicos '!W2926="","",'Paraclinicos '!W2926&lt;=8,1,'Paraclinicos '!W2926&gt;8,0)</f>
        <v/>
      </c>
      <c r="L2991" t="str" cm="1">
        <f t="array" ref="L2991">_xlfn.IFS('Paraclinicos '!S2926="","",'Paraclinicos '!S2926&gt;=30,1,'Paraclinicos '!S2926&lt;30,0)</f>
        <v/>
      </c>
      <c r="M2991" t="str" cm="1">
        <f t="array" ref="M2991">_xlfn.IFS(OR('Paraclinicos '!T2926="",'Paraclinicos '!U2926=""),"",OR('Paraclinicos '!T2926&lt;=90,'Paraclinicos '!U2926&lt;=60),1,OR('Paraclinicos '!T2926&gt;90,'Paraclinicos '!U2926&gt;60),0)</f>
        <v/>
      </c>
      <c r="N2991" s="45" t="str">
        <f t="shared" si="140"/>
        <v/>
      </c>
      <c r="O2991" t="str" cm="1">
        <f t="array" ref="O2991">_xlfn.IFS(OR('Paraclinicos '!M2926="",'Paraclinicos '!N2926="",'Paraclinicos '!N2926=0),"",'Paraclinicos '!M2926/'Paraclinicos '!N2926&lt;100,4,'Paraclinicos '!M2926/'Paraclinicos '!N2926&lt;200,3,'Paraclinicos '!M2926/'Paraclinicos '!N2926&lt;300,2,'Paraclinicos '!M2926/'Paraclinicos '!N2926&lt;400,1,'Paraclinicos '!M2926/'Paraclinicos '!N2926&gt;=400,0)</f>
        <v/>
      </c>
      <c r="P2991" t="str" cm="1">
        <f t="array" ref="P2991">_xlfn.IFS('Paraclinicos '!C2926="","",'Paraclinicos '!C2926&lt;20,4,'Paraclinicos '!C2926&lt;50,3,'Paraclinicos '!C2926&lt;100,2,'Paraclinicos '!C2926&lt;150,1,'Paraclinicos '!C2926&gt;150,0)</f>
        <v/>
      </c>
      <c r="Q2991" t="str" cm="1">
        <f t="array" ref="Q2991">_xlfn.IFS('Paraclinicos '!O2926="","",'Paraclinicos '!O2926&lt;1.2,0,'Paraclinicos '!O2926&lt;2,1,'Paraclinicos '!O2926&lt;3.5,2,'Paraclinicos '!O2926&lt;5,3,'Paraclinicos '!O2926&gt;5,4)</f>
        <v/>
      </c>
      <c r="R2991" t="str" cm="1">
        <f t="array" ref="R2991">_xlfn.IFS('Paraclinicos '!J2926="","",'Paraclinicos '!J2926&lt;1.2,0,'Paraclinicos '!J2926&lt;2,1,'Paraclinicos '!J2926&lt;6,2,'Paraclinicos '!J2926&lt;12,3,'Paraclinicos '!J2926&gt;=12,4)</f>
        <v/>
      </c>
      <c r="S2991" t="str" cm="1">
        <f t="array" ref="S2991">_xlfn.IFS('Paraclinicos '!Y2926="","",'Paraclinicos '!Y2926&lt;70,1,'Paraclinicos '!Y2926&gt;=70,0)</f>
        <v/>
      </c>
      <c r="T2991" t="str" cm="1">
        <f t="array" ref="T2991">_xlfn.IFS('Paraclinicos '!W2926="","",'Paraclinicos '!W2926&lt;6,4,'Paraclinicos '!W2926&lt;10,3,'Paraclinicos '!W2926&lt;13,2,'Paraclinicos '!W2926&lt;15,1,'Paraclinicos '!W2926=15,0)</f>
        <v/>
      </c>
      <c r="U2991" s="54" t="str">
        <f t="shared" si="138"/>
        <v/>
      </c>
      <c r="V2991" t="str" cm="1">
        <f t="array" ref="V2991">_xlfn.IFS('Paraclinicos '!S2926="","",OR('Paraclinicos '!S2926&lt;=8,'Paraclinicos '!S2926&gt;=25),3,'Paraclinicos '!S2926&lt;12,1,'Paraclinicos '!S2926&lt;21,0,'Paraclinicos '!S2926&lt;25,2)</f>
        <v/>
      </c>
      <c r="W2991" t="str">
        <f>IFERROR(IF(INDEX('BD Demog para scores enalazar'!Y$2:'BD Demog para scores enalazar'!Y$3000,MATCH(Formulas!A2991,'BD Demog para scores enalazar'!A$2:'BD Demog para scores enalazar'!A$3000,0))=1,"SI","NO"),"")</f>
        <v/>
      </c>
      <c r="X2991" s="9" t="str">
        <f>IFERROR(IF(INDEX('BD Demog para scores enalazar'!AJ$2:'BD Demog para scores enalazar'!AJ$3000,MATCH(Formulas!A2991,'BD Demog para scores enalazar'!A$2:'BD Demog para scores enalazar'!A$3000,0))=1,"SI","NO"),"")</f>
        <v/>
      </c>
      <c r="Y2991" t="str" cm="1">
        <f t="array" ref="Y2991">IF(AND(W2991="NO",X2991="NO"),_xlfn.IFS('Paraclinicos '!K2926&lt;=91,3,'Paraclinicos '!K2926&lt;94,2,'Paraclinicos '!K2926&lt;96,1,'Paraclinicos '!K2926&gt;=96,0),"")</f>
        <v/>
      </c>
      <c r="Z2991" t="str" cm="1">
        <f t="array" ref="Z2991">IF(OR(W2991="SI",X2991="SI"),_xlfn.IFS(OR(AND('Paraclinicos '!K2927&lt;=83),AND('Paraclinicos '!K2927&gt;=97,AA2991=2)),3,OR(AND('Paraclinicos '!K2927&lt;=86),AND('Paraclinicos '!K2927&gt;=94,AA2991=2)),2,OR(AND('Paraclinicos '!K2927&lt;=88),AND('Paraclinicos '!K2927&gt;=92,AA2991=2)),1,OR(AND('Paraclinicos '!K2927&gt;=88,'Paraclinicos '!K2927&lt;=92),AND('Paraclinicos '!K2927&gt;=93,AA2991=0)),0),"")</f>
        <v/>
      </c>
      <c r="AA2991" t="str" cm="1">
        <f t="array" ref="AA2991">_xlfn.IFS('Paraclinicos '!E2926="","",'Paraclinicos '!E2926="Oxigeno",2,'Paraclinicos '!E2926="Aire",0)</f>
        <v/>
      </c>
    </row>
    <row r="2992" spans="1:27" x14ac:dyDescent="0.25">
      <c r="A2992">
        <f>'Paraclinicos '!A2927</f>
        <v>0</v>
      </c>
      <c r="B2992" s="3">
        <f>'Paraclinicos '!R2927</f>
        <v>0</v>
      </c>
      <c r="C2992" t="str" cm="1">
        <f t="array" ref="C2992">_xlfn.IFS('Paraclinicos '!Q2927="","",'Paraclinicos '!Q2927&gt;60,3,'Paraclinicos '!Q2927&lt;=60,1)</f>
        <v/>
      </c>
      <c r="D2992" t="str">
        <f>IFERROR(IF(INDEX('BD Demog para scores enalazar'!BC$2:BC$3000,MATCH(Formulas!A2992,'BD Demog para scores enalazar'!A$2:A$3000,0))=0,"SI","NO"),"")</f>
        <v/>
      </c>
      <c r="E2992" t="str" cm="1">
        <f t="array" ref="E2992">_xlfn.IFS(D2992="","",D2992="SI",4,D2992="NO",1)</f>
        <v/>
      </c>
      <c r="F2992" t="str" cm="1">
        <f t="array" ref="F2992">_xlfn.IFS('Paraclinicos '!B2927="","",'Paraclinicos '!B2927&gt;1,1,'Paraclinicos '!B2927&lt;=1,3)</f>
        <v/>
      </c>
      <c r="G2992" t="str" cm="1">
        <f t="array" ref="G2992">_xlfn.IFS('Paraclinicos '!D2927="","",AND('Paraclinicos '!D2927&gt;=250,'Paraclinicos '!D2927&lt;=500),2,'Paraclinicos '!D2927&gt;500,3,'Paraclinicos '!D2927&lt;250,1)</f>
        <v/>
      </c>
      <c r="H2992" s="50" t="str">
        <f t="shared" si="139"/>
        <v/>
      </c>
      <c r="I2992" t="str" cm="1">
        <f t="array" ref="I2992">_xlfn.IFS('Paraclinicos '!Q2927="","",'Paraclinicos '!Q2927&gt;=65,1,'Paraclinicos '!Q2927&lt;65,0)</f>
        <v/>
      </c>
      <c r="J2992" t="str" cm="1">
        <f t="array" ref="J2992">_xlfn.IFS('Paraclinicos '!I2927="","",'Paraclinicos '!I2927&gt;7,1,'Paraclinicos '!I2927&lt;=7,0)</f>
        <v/>
      </c>
      <c r="K2992" t="str" cm="1">
        <f t="array" ref="K2992">_xlfn.IFS('Paraclinicos '!W2927="","",'Paraclinicos '!W2927&lt;=8,1,'Paraclinicos '!W2927&gt;8,0)</f>
        <v/>
      </c>
      <c r="L2992" t="str" cm="1">
        <f t="array" ref="L2992">_xlfn.IFS('Paraclinicos '!S2927="","",'Paraclinicos '!S2927&gt;=30,1,'Paraclinicos '!S2927&lt;30,0)</f>
        <v/>
      </c>
      <c r="M2992" t="str" cm="1">
        <f t="array" ref="M2992">_xlfn.IFS(OR('Paraclinicos '!T2927="",'Paraclinicos '!U2927=""),"",OR('Paraclinicos '!T2927&lt;=90,'Paraclinicos '!U2927&lt;=60),1,OR('Paraclinicos '!T2927&gt;90,'Paraclinicos '!U2927&gt;60),0)</f>
        <v/>
      </c>
      <c r="N2992" s="45" t="str">
        <f t="shared" si="140"/>
        <v/>
      </c>
      <c r="O2992" t="str" cm="1">
        <f t="array" ref="O2992">_xlfn.IFS(OR('Paraclinicos '!M2927="",'Paraclinicos '!N2927="",'Paraclinicos '!N2927=0),"",'Paraclinicos '!M2927/'Paraclinicos '!N2927&lt;100,4,'Paraclinicos '!M2927/'Paraclinicos '!N2927&lt;200,3,'Paraclinicos '!M2927/'Paraclinicos '!N2927&lt;300,2,'Paraclinicos '!M2927/'Paraclinicos '!N2927&lt;400,1,'Paraclinicos '!M2927/'Paraclinicos '!N2927&gt;=400,0)</f>
        <v/>
      </c>
      <c r="P2992" t="str" cm="1">
        <f t="array" ref="P2992">_xlfn.IFS('Paraclinicos '!C2927="","",'Paraclinicos '!C2927&lt;20,4,'Paraclinicos '!C2927&lt;50,3,'Paraclinicos '!C2927&lt;100,2,'Paraclinicos '!C2927&lt;150,1,'Paraclinicos '!C2927&gt;150,0)</f>
        <v/>
      </c>
      <c r="Q2992" t="str" cm="1">
        <f t="array" ref="Q2992">_xlfn.IFS('Paraclinicos '!O2927="","",'Paraclinicos '!O2927&lt;1.2,0,'Paraclinicos '!O2927&lt;2,1,'Paraclinicos '!O2927&lt;3.5,2,'Paraclinicos '!O2927&lt;5,3,'Paraclinicos '!O2927&gt;5,4)</f>
        <v/>
      </c>
      <c r="R2992" t="str" cm="1">
        <f t="array" ref="R2992">_xlfn.IFS('Paraclinicos '!J2927="","",'Paraclinicos '!J2927&lt;1.2,0,'Paraclinicos '!J2927&lt;2,1,'Paraclinicos '!J2927&lt;6,2,'Paraclinicos '!J2927&lt;12,3,'Paraclinicos '!J2927&gt;=12,4)</f>
        <v/>
      </c>
      <c r="S2992" t="str" cm="1">
        <f t="array" ref="S2992">_xlfn.IFS('Paraclinicos '!Y2927="","",'Paraclinicos '!Y2927&lt;70,1,'Paraclinicos '!Y2927&gt;=70,0)</f>
        <v/>
      </c>
      <c r="T2992" t="str" cm="1">
        <f t="array" ref="T2992">_xlfn.IFS('Paraclinicos '!W2927="","",'Paraclinicos '!W2927&lt;6,4,'Paraclinicos '!W2927&lt;10,3,'Paraclinicos '!W2927&lt;13,2,'Paraclinicos '!W2927&lt;15,1,'Paraclinicos '!W2927=15,0)</f>
        <v/>
      </c>
      <c r="U2992" s="54" t="str">
        <f t="shared" si="138"/>
        <v/>
      </c>
      <c r="V2992" t="str" cm="1">
        <f t="array" ref="V2992">_xlfn.IFS('Paraclinicos '!S2927="","",OR('Paraclinicos '!S2927&lt;=8,'Paraclinicos '!S2927&gt;=25),3,'Paraclinicos '!S2927&lt;12,1,'Paraclinicos '!S2927&lt;21,0,'Paraclinicos '!S2927&lt;25,2)</f>
        <v/>
      </c>
      <c r="W2992" t="str">
        <f>IFERROR(IF(INDEX('BD Demog para scores enalazar'!Y$2:'BD Demog para scores enalazar'!Y$3000,MATCH(Formulas!A2992,'BD Demog para scores enalazar'!A$2:'BD Demog para scores enalazar'!A$3000,0))=1,"SI","NO"),"")</f>
        <v/>
      </c>
      <c r="X2992" s="9" t="str">
        <f>IFERROR(IF(INDEX('BD Demog para scores enalazar'!AJ$2:'BD Demog para scores enalazar'!AJ$3000,MATCH(Formulas!A2992,'BD Demog para scores enalazar'!A$2:'BD Demog para scores enalazar'!A$3000,0))=1,"SI","NO"),"")</f>
        <v/>
      </c>
      <c r="Y2992" t="str" cm="1">
        <f t="array" ref="Y2992">IF(AND(W2992="NO",X2992="NO"),_xlfn.IFS('Paraclinicos '!K2927&lt;=91,3,'Paraclinicos '!K2927&lt;94,2,'Paraclinicos '!K2927&lt;96,1,'Paraclinicos '!K2927&gt;=96,0),"")</f>
        <v/>
      </c>
      <c r="Z2992" t="str" cm="1">
        <f t="array" ref="Z2992">IF(OR(W2992="SI",X2992="SI"),_xlfn.IFS(OR(AND('Paraclinicos '!K2928&lt;=83),AND('Paraclinicos '!K2928&gt;=97,AA2992=2)),3,OR(AND('Paraclinicos '!K2928&lt;=86),AND('Paraclinicos '!K2928&gt;=94,AA2992=2)),2,OR(AND('Paraclinicos '!K2928&lt;=88),AND('Paraclinicos '!K2928&gt;=92,AA2992=2)),1,OR(AND('Paraclinicos '!K2928&gt;=88,'Paraclinicos '!K2928&lt;=92),AND('Paraclinicos '!K2928&gt;=93,AA2992=0)),0),"")</f>
        <v/>
      </c>
      <c r="AA2992" t="str" cm="1">
        <f t="array" ref="AA2992">_xlfn.IFS('Paraclinicos '!E2927="","",'Paraclinicos '!E2927="Oxigeno",2,'Paraclinicos '!E2927="Aire",0)</f>
        <v/>
      </c>
    </row>
    <row r="2993" spans="1:27" x14ac:dyDescent="0.25">
      <c r="A2993">
        <f>'Paraclinicos '!A2928</f>
        <v>0</v>
      </c>
      <c r="B2993" s="3">
        <f>'Paraclinicos '!R2928</f>
        <v>0</v>
      </c>
      <c r="C2993" t="str" cm="1">
        <f t="array" ref="C2993">_xlfn.IFS('Paraclinicos '!Q2928="","",'Paraclinicos '!Q2928&gt;60,3,'Paraclinicos '!Q2928&lt;=60,1)</f>
        <v/>
      </c>
      <c r="D2993" t="str">
        <f>IFERROR(IF(INDEX('BD Demog para scores enalazar'!BC$2:BC$3000,MATCH(Formulas!A2993,'BD Demog para scores enalazar'!A$2:A$3000,0))=0,"SI","NO"),"")</f>
        <v/>
      </c>
      <c r="E2993" t="str" cm="1">
        <f t="array" ref="E2993">_xlfn.IFS(D2993="","",D2993="SI",4,D2993="NO",1)</f>
        <v/>
      </c>
      <c r="F2993" t="str" cm="1">
        <f t="array" ref="F2993">_xlfn.IFS('Paraclinicos '!B2928="","",'Paraclinicos '!B2928&gt;1,1,'Paraclinicos '!B2928&lt;=1,3)</f>
        <v/>
      </c>
      <c r="G2993" t="str" cm="1">
        <f t="array" ref="G2993">_xlfn.IFS('Paraclinicos '!D2928="","",AND('Paraclinicos '!D2928&gt;=250,'Paraclinicos '!D2928&lt;=500),2,'Paraclinicos '!D2928&gt;500,3,'Paraclinicos '!D2928&lt;250,1)</f>
        <v/>
      </c>
      <c r="H2993" s="50" t="str">
        <f t="shared" si="139"/>
        <v/>
      </c>
      <c r="I2993" t="str" cm="1">
        <f t="array" ref="I2993">_xlfn.IFS('Paraclinicos '!Q2928="","",'Paraclinicos '!Q2928&gt;=65,1,'Paraclinicos '!Q2928&lt;65,0)</f>
        <v/>
      </c>
      <c r="J2993" t="str" cm="1">
        <f t="array" ref="J2993">_xlfn.IFS('Paraclinicos '!I2928="","",'Paraclinicos '!I2928&gt;7,1,'Paraclinicos '!I2928&lt;=7,0)</f>
        <v/>
      </c>
      <c r="K2993" t="str" cm="1">
        <f t="array" ref="K2993">_xlfn.IFS('Paraclinicos '!W2928="","",'Paraclinicos '!W2928&lt;=8,1,'Paraclinicos '!W2928&gt;8,0)</f>
        <v/>
      </c>
      <c r="L2993" t="str" cm="1">
        <f t="array" ref="L2993">_xlfn.IFS('Paraclinicos '!S2928="","",'Paraclinicos '!S2928&gt;=30,1,'Paraclinicos '!S2928&lt;30,0)</f>
        <v/>
      </c>
      <c r="M2993" t="str" cm="1">
        <f t="array" ref="M2993">_xlfn.IFS(OR('Paraclinicos '!T2928="",'Paraclinicos '!U2928=""),"",OR('Paraclinicos '!T2928&lt;=90,'Paraclinicos '!U2928&lt;=60),1,OR('Paraclinicos '!T2928&gt;90,'Paraclinicos '!U2928&gt;60),0)</f>
        <v/>
      </c>
      <c r="N2993" s="45" t="str">
        <f t="shared" si="140"/>
        <v/>
      </c>
      <c r="O2993" t="str" cm="1">
        <f t="array" ref="O2993">_xlfn.IFS(OR('Paraclinicos '!M2928="",'Paraclinicos '!N2928="",'Paraclinicos '!N2928=0),"",'Paraclinicos '!M2928/'Paraclinicos '!N2928&lt;100,4,'Paraclinicos '!M2928/'Paraclinicos '!N2928&lt;200,3,'Paraclinicos '!M2928/'Paraclinicos '!N2928&lt;300,2,'Paraclinicos '!M2928/'Paraclinicos '!N2928&lt;400,1,'Paraclinicos '!M2928/'Paraclinicos '!N2928&gt;=400,0)</f>
        <v/>
      </c>
      <c r="P2993" t="str" cm="1">
        <f t="array" ref="P2993">_xlfn.IFS('Paraclinicos '!C2928="","",'Paraclinicos '!C2928&lt;20,4,'Paraclinicos '!C2928&lt;50,3,'Paraclinicos '!C2928&lt;100,2,'Paraclinicos '!C2928&lt;150,1,'Paraclinicos '!C2928&gt;150,0)</f>
        <v/>
      </c>
      <c r="Q2993" t="str" cm="1">
        <f t="array" ref="Q2993">_xlfn.IFS('Paraclinicos '!O2928="","",'Paraclinicos '!O2928&lt;1.2,0,'Paraclinicos '!O2928&lt;2,1,'Paraclinicos '!O2928&lt;3.5,2,'Paraclinicos '!O2928&lt;5,3,'Paraclinicos '!O2928&gt;5,4)</f>
        <v/>
      </c>
      <c r="R2993" t="str" cm="1">
        <f t="array" ref="R2993">_xlfn.IFS('Paraclinicos '!J2928="","",'Paraclinicos '!J2928&lt;1.2,0,'Paraclinicos '!J2928&lt;2,1,'Paraclinicos '!J2928&lt;6,2,'Paraclinicos '!J2928&lt;12,3,'Paraclinicos '!J2928&gt;=12,4)</f>
        <v/>
      </c>
      <c r="S2993" t="str" cm="1">
        <f t="array" ref="S2993">_xlfn.IFS('Paraclinicos '!Y2928="","",'Paraclinicos '!Y2928&lt;70,1,'Paraclinicos '!Y2928&gt;=70,0)</f>
        <v/>
      </c>
      <c r="T2993" t="str" cm="1">
        <f t="array" ref="T2993">_xlfn.IFS('Paraclinicos '!W2928="","",'Paraclinicos '!W2928&lt;6,4,'Paraclinicos '!W2928&lt;10,3,'Paraclinicos '!W2928&lt;13,2,'Paraclinicos '!W2928&lt;15,1,'Paraclinicos '!W2928=15,0)</f>
        <v/>
      </c>
      <c r="U2993" s="54" t="str">
        <f t="shared" si="138"/>
        <v/>
      </c>
      <c r="V2993" t="str" cm="1">
        <f t="array" ref="V2993">_xlfn.IFS('Paraclinicos '!S2928="","",OR('Paraclinicos '!S2928&lt;=8,'Paraclinicos '!S2928&gt;=25),3,'Paraclinicos '!S2928&lt;12,1,'Paraclinicos '!S2928&lt;21,0,'Paraclinicos '!S2928&lt;25,2)</f>
        <v/>
      </c>
      <c r="W2993" t="str">
        <f>IFERROR(IF(INDEX('BD Demog para scores enalazar'!Y$2:'BD Demog para scores enalazar'!Y$3000,MATCH(Formulas!A2993,'BD Demog para scores enalazar'!A$2:'BD Demog para scores enalazar'!A$3000,0))=1,"SI","NO"),"")</f>
        <v/>
      </c>
      <c r="X2993" s="9" t="str">
        <f>IFERROR(IF(INDEX('BD Demog para scores enalazar'!AJ$2:'BD Demog para scores enalazar'!AJ$3000,MATCH(Formulas!A2993,'BD Demog para scores enalazar'!A$2:'BD Demog para scores enalazar'!A$3000,0))=1,"SI","NO"),"")</f>
        <v/>
      </c>
      <c r="Y2993" t="str" cm="1">
        <f t="array" ref="Y2993">IF(AND(W2993="NO",X2993="NO"),_xlfn.IFS('Paraclinicos '!K2928&lt;=91,3,'Paraclinicos '!K2928&lt;94,2,'Paraclinicos '!K2928&lt;96,1,'Paraclinicos '!K2928&gt;=96,0),"")</f>
        <v/>
      </c>
      <c r="Z2993" t="str" cm="1">
        <f t="array" ref="Z2993">IF(OR(W2993="SI",X2993="SI"),_xlfn.IFS(OR(AND('Paraclinicos '!K2929&lt;=83),AND('Paraclinicos '!K2929&gt;=97,AA2993=2)),3,OR(AND('Paraclinicos '!K2929&lt;=86),AND('Paraclinicos '!K2929&gt;=94,AA2993=2)),2,OR(AND('Paraclinicos '!K2929&lt;=88),AND('Paraclinicos '!K2929&gt;=92,AA2993=2)),1,OR(AND('Paraclinicos '!K2929&gt;=88,'Paraclinicos '!K2929&lt;=92),AND('Paraclinicos '!K2929&gt;=93,AA2993=0)),0),"")</f>
        <v/>
      </c>
      <c r="AA2993" t="str" cm="1">
        <f t="array" ref="AA2993">_xlfn.IFS('Paraclinicos '!E2928="","",'Paraclinicos '!E2928="Oxigeno",2,'Paraclinicos '!E2928="Aire",0)</f>
        <v/>
      </c>
    </row>
    <row r="2994" spans="1:27" x14ac:dyDescent="0.25">
      <c r="A2994">
        <f>'Paraclinicos '!A2929</f>
        <v>0</v>
      </c>
      <c r="B2994" s="3">
        <f>'Paraclinicos '!R2929</f>
        <v>0</v>
      </c>
      <c r="C2994" t="str" cm="1">
        <f t="array" ref="C2994">_xlfn.IFS('Paraclinicos '!Q2929="","",'Paraclinicos '!Q2929&gt;60,3,'Paraclinicos '!Q2929&lt;=60,1)</f>
        <v/>
      </c>
      <c r="D2994" t="str">
        <f>IFERROR(IF(INDEX('BD Demog para scores enalazar'!BC$2:BC$3000,MATCH(Formulas!A2994,'BD Demog para scores enalazar'!A$2:A$3000,0))=0,"SI","NO"),"")</f>
        <v/>
      </c>
      <c r="E2994" t="str" cm="1">
        <f t="array" ref="E2994">_xlfn.IFS(D2994="","",D2994="SI",4,D2994="NO",1)</f>
        <v/>
      </c>
      <c r="F2994" t="str" cm="1">
        <f t="array" ref="F2994">_xlfn.IFS('Paraclinicos '!B2929="","",'Paraclinicos '!B2929&gt;1,1,'Paraclinicos '!B2929&lt;=1,3)</f>
        <v/>
      </c>
      <c r="G2994" t="str" cm="1">
        <f t="array" ref="G2994">_xlfn.IFS('Paraclinicos '!D2929="","",AND('Paraclinicos '!D2929&gt;=250,'Paraclinicos '!D2929&lt;=500),2,'Paraclinicos '!D2929&gt;500,3,'Paraclinicos '!D2929&lt;250,1)</f>
        <v/>
      </c>
      <c r="H2994" s="50" t="str">
        <f t="shared" si="139"/>
        <v/>
      </c>
      <c r="I2994" t="str" cm="1">
        <f t="array" ref="I2994">_xlfn.IFS('Paraclinicos '!Q2929="","",'Paraclinicos '!Q2929&gt;=65,1,'Paraclinicos '!Q2929&lt;65,0)</f>
        <v/>
      </c>
      <c r="J2994" t="str" cm="1">
        <f t="array" ref="J2994">_xlfn.IFS('Paraclinicos '!I2929="","",'Paraclinicos '!I2929&gt;7,1,'Paraclinicos '!I2929&lt;=7,0)</f>
        <v/>
      </c>
      <c r="K2994" t="str" cm="1">
        <f t="array" ref="K2994">_xlfn.IFS('Paraclinicos '!W2929="","",'Paraclinicos '!W2929&lt;=8,1,'Paraclinicos '!W2929&gt;8,0)</f>
        <v/>
      </c>
      <c r="L2994" t="str" cm="1">
        <f t="array" ref="L2994">_xlfn.IFS('Paraclinicos '!S2929="","",'Paraclinicos '!S2929&gt;=30,1,'Paraclinicos '!S2929&lt;30,0)</f>
        <v/>
      </c>
      <c r="M2994" t="str" cm="1">
        <f t="array" ref="M2994">_xlfn.IFS(OR('Paraclinicos '!T2929="",'Paraclinicos '!U2929=""),"",OR('Paraclinicos '!T2929&lt;=90,'Paraclinicos '!U2929&lt;=60),1,OR('Paraclinicos '!T2929&gt;90,'Paraclinicos '!U2929&gt;60),0)</f>
        <v/>
      </c>
      <c r="N2994" s="45" t="str">
        <f t="shared" si="140"/>
        <v/>
      </c>
      <c r="O2994" t="str" cm="1">
        <f t="array" ref="O2994">_xlfn.IFS(OR('Paraclinicos '!M2929="",'Paraclinicos '!N2929="",'Paraclinicos '!N2929=0),"",'Paraclinicos '!M2929/'Paraclinicos '!N2929&lt;100,4,'Paraclinicos '!M2929/'Paraclinicos '!N2929&lt;200,3,'Paraclinicos '!M2929/'Paraclinicos '!N2929&lt;300,2,'Paraclinicos '!M2929/'Paraclinicos '!N2929&lt;400,1,'Paraclinicos '!M2929/'Paraclinicos '!N2929&gt;=400,0)</f>
        <v/>
      </c>
      <c r="P2994" t="str" cm="1">
        <f t="array" ref="P2994">_xlfn.IFS('Paraclinicos '!C2929="","",'Paraclinicos '!C2929&lt;20,4,'Paraclinicos '!C2929&lt;50,3,'Paraclinicos '!C2929&lt;100,2,'Paraclinicos '!C2929&lt;150,1,'Paraclinicos '!C2929&gt;150,0)</f>
        <v/>
      </c>
      <c r="Q2994" t="str" cm="1">
        <f t="array" ref="Q2994">_xlfn.IFS('Paraclinicos '!O2929="","",'Paraclinicos '!O2929&lt;1.2,0,'Paraclinicos '!O2929&lt;2,1,'Paraclinicos '!O2929&lt;3.5,2,'Paraclinicos '!O2929&lt;5,3,'Paraclinicos '!O2929&gt;5,4)</f>
        <v/>
      </c>
      <c r="R2994" t="str" cm="1">
        <f t="array" ref="R2994">_xlfn.IFS('Paraclinicos '!J2929="","",'Paraclinicos '!J2929&lt;1.2,0,'Paraclinicos '!J2929&lt;2,1,'Paraclinicos '!J2929&lt;6,2,'Paraclinicos '!J2929&lt;12,3,'Paraclinicos '!J2929&gt;=12,4)</f>
        <v/>
      </c>
      <c r="S2994" t="str" cm="1">
        <f t="array" ref="S2994">_xlfn.IFS('Paraclinicos '!Y2929="","",'Paraclinicos '!Y2929&lt;70,1,'Paraclinicos '!Y2929&gt;=70,0)</f>
        <v/>
      </c>
      <c r="T2994" t="str" cm="1">
        <f t="array" ref="T2994">_xlfn.IFS('Paraclinicos '!W2929="","",'Paraclinicos '!W2929&lt;6,4,'Paraclinicos '!W2929&lt;10,3,'Paraclinicos '!W2929&lt;13,2,'Paraclinicos '!W2929&lt;15,1,'Paraclinicos '!W2929=15,0)</f>
        <v/>
      </c>
      <c r="U2994" s="54" t="str">
        <f t="shared" si="138"/>
        <v/>
      </c>
      <c r="V2994" t="str" cm="1">
        <f t="array" ref="V2994">_xlfn.IFS('Paraclinicos '!S2929="","",OR('Paraclinicos '!S2929&lt;=8,'Paraclinicos '!S2929&gt;=25),3,'Paraclinicos '!S2929&lt;12,1,'Paraclinicos '!S2929&lt;21,0,'Paraclinicos '!S2929&lt;25,2)</f>
        <v/>
      </c>
      <c r="W2994" t="str">
        <f>IFERROR(IF(INDEX('BD Demog para scores enalazar'!Y$2:'BD Demog para scores enalazar'!Y$3000,MATCH(Formulas!A2994,'BD Demog para scores enalazar'!A$2:'BD Demog para scores enalazar'!A$3000,0))=1,"SI","NO"),"")</f>
        <v/>
      </c>
      <c r="X2994" s="9" t="str">
        <f>IFERROR(IF(INDEX('BD Demog para scores enalazar'!AJ$2:'BD Demog para scores enalazar'!AJ$3000,MATCH(Formulas!A2994,'BD Demog para scores enalazar'!A$2:'BD Demog para scores enalazar'!A$3000,0))=1,"SI","NO"),"")</f>
        <v/>
      </c>
      <c r="Y2994" t="str" cm="1">
        <f t="array" ref="Y2994">IF(AND(W2994="NO",X2994="NO"),_xlfn.IFS('Paraclinicos '!K2929&lt;=91,3,'Paraclinicos '!K2929&lt;94,2,'Paraclinicos '!K2929&lt;96,1,'Paraclinicos '!K2929&gt;=96,0),"")</f>
        <v/>
      </c>
      <c r="Z2994" t="str" cm="1">
        <f t="array" ref="Z2994">IF(OR(W2994="SI",X2994="SI"),_xlfn.IFS(OR(AND('Paraclinicos '!K2930&lt;=83),AND('Paraclinicos '!K2930&gt;=97,AA2994=2)),3,OR(AND('Paraclinicos '!K2930&lt;=86),AND('Paraclinicos '!K2930&gt;=94,AA2994=2)),2,OR(AND('Paraclinicos '!K2930&lt;=88),AND('Paraclinicos '!K2930&gt;=92,AA2994=2)),1,OR(AND('Paraclinicos '!K2930&gt;=88,'Paraclinicos '!K2930&lt;=92),AND('Paraclinicos '!K2930&gt;=93,AA2994=0)),0),"")</f>
        <v/>
      </c>
      <c r="AA2994" t="str" cm="1">
        <f t="array" ref="AA2994">_xlfn.IFS('Paraclinicos '!E2929="","",'Paraclinicos '!E2929="Oxigeno",2,'Paraclinicos '!E2929="Aire",0)</f>
        <v/>
      </c>
    </row>
    <row r="2995" spans="1:27" x14ac:dyDescent="0.25">
      <c r="A2995">
        <f>'Paraclinicos '!A2930</f>
        <v>0</v>
      </c>
      <c r="B2995" s="3">
        <f>'Paraclinicos '!R2930</f>
        <v>0</v>
      </c>
      <c r="C2995" t="str" cm="1">
        <f t="array" ref="C2995">_xlfn.IFS('Paraclinicos '!Q2930="","",'Paraclinicos '!Q2930&gt;60,3,'Paraclinicos '!Q2930&lt;=60,1)</f>
        <v/>
      </c>
      <c r="D2995" t="str">
        <f>IFERROR(IF(INDEX('BD Demog para scores enalazar'!BC$2:BC$3000,MATCH(Formulas!A2995,'BD Demog para scores enalazar'!A$2:A$3000,0))=0,"SI","NO"),"")</f>
        <v/>
      </c>
      <c r="E2995" t="str" cm="1">
        <f t="array" ref="E2995">_xlfn.IFS(D2995="","",D2995="SI",4,D2995="NO",1)</f>
        <v/>
      </c>
      <c r="F2995" t="str" cm="1">
        <f t="array" ref="F2995">_xlfn.IFS('Paraclinicos '!B2930="","",'Paraclinicos '!B2930&gt;1,1,'Paraclinicos '!B2930&lt;=1,3)</f>
        <v/>
      </c>
      <c r="G2995" t="str" cm="1">
        <f t="array" ref="G2995">_xlfn.IFS('Paraclinicos '!D2930="","",AND('Paraclinicos '!D2930&gt;=250,'Paraclinicos '!D2930&lt;=500),2,'Paraclinicos '!D2930&gt;500,3,'Paraclinicos '!D2930&lt;250,1)</f>
        <v/>
      </c>
      <c r="H2995" s="50" t="str">
        <f t="shared" si="139"/>
        <v/>
      </c>
      <c r="I2995" t="str" cm="1">
        <f t="array" ref="I2995">_xlfn.IFS('Paraclinicos '!Q2930="","",'Paraclinicos '!Q2930&gt;=65,1,'Paraclinicos '!Q2930&lt;65,0)</f>
        <v/>
      </c>
      <c r="J2995" t="str" cm="1">
        <f t="array" ref="J2995">_xlfn.IFS('Paraclinicos '!I2930="","",'Paraclinicos '!I2930&gt;7,1,'Paraclinicos '!I2930&lt;=7,0)</f>
        <v/>
      </c>
      <c r="K2995" t="str" cm="1">
        <f t="array" ref="K2995">_xlfn.IFS('Paraclinicos '!W2930="","",'Paraclinicos '!W2930&lt;=8,1,'Paraclinicos '!W2930&gt;8,0)</f>
        <v/>
      </c>
      <c r="L2995" t="str" cm="1">
        <f t="array" ref="L2995">_xlfn.IFS('Paraclinicos '!S2930="","",'Paraclinicos '!S2930&gt;=30,1,'Paraclinicos '!S2930&lt;30,0)</f>
        <v/>
      </c>
      <c r="M2995" t="str" cm="1">
        <f t="array" ref="M2995">_xlfn.IFS(OR('Paraclinicos '!T2930="",'Paraclinicos '!U2930=""),"",OR('Paraclinicos '!T2930&lt;=90,'Paraclinicos '!U2930&lt;=60),1,OR('Paraclinicos '!T2930&gt;90,'Paraclinicos '!U2930&gt;60),0)</f>
        <v/>
      </c>
      <c r="N2995" s="45" t="str">
        <f t="shared" si="140"/>
        <v/>
      </c>
      <c r="O2995" t="str" cm="1">
        <f t="array" ref="O2995">_xlfn.IFS(OR('Paraclinicos '!M2930="",'Paraclinicos '!N2930="",'Paraclinicos '!N2930=0),"",'Paraclinicos '!M2930/'Paraclinicos '!N2930&lt;100,4,'Paraclinicos '!M2930/'Paraclinicos '!N2930&lt;200,3,'Paraclinicos '!M2930/'Paraclinicos '!N2930&lt;300,2,'Paraclinicos '!M2930/'Paraclinicos '!N2930&lt;400,1,'Paraclinicos '!M2930/'Paraclinicos '!N2930&gt;=400,0)</f>
        <v/>
      </c>
      <c r="P2995" t="str" cm="1">
        <f t="array" ref="P2995">_xlfn.IFS('Paraclinicos '!C2930="","",'Paraclinicos '!C2930&lt;20,4,'Paraclinicos '!C2930&lt;50,3,'Paraclinicos '!C2930&lt;100,2,'Paraclinicos '!C2930&lt;150,1,'Paraclinicos '!C2930&gt;150,0)</f>
        <v/>
      </c>
      <c r="Q2995" t="str" cm="1">
        <f t="array" ref="Q2995">_xlfn.IFS('Paraclinicos '!O2930="","",'Paraclinicos '!O2930&lt;1.2,0,'Paraclinicos '!O2930&lt;2,1,'Paraclinicos '!O2930&lt;3.5,2,'Paraclinicos '!O2930&lt;5,3,'Paraclinicos '!O2930&gt;5,4)</f>
        <v/>
      </c>
      <c r="R2995" t="str" cm="1">
        <f t="array" ref="R2995">_xlfn.IFS('Paraclinicos '!J2930="","",'Paraclinicos '!J2930&lt;1.2,0,'Paraclinicos '!J2930&lt;2,1,'Paraclinicos '!J2930&lt;6,2,'Paraclinicos '!J2930&lt;12,3,'Paraclinicos '!J2930&gt;=12,4)</f>
        <v/>
      </c>
      <c r="S2995" t="str" cm="1">
        <f t="array" ref="S2995">_xlfn.IFS('Paraclinicos '!Y2930="","",'Paraclinicos '!Y2930&lt;70,1,'Paraclinicos '!Y2930&gt;=70,0)</f>
        <v/>
      </c>
      <c r="T2995" t="str" cm="1">
        <f t="array" ref="T2995">_xlfn.IFS('Paraclinicos '!W2930="","",'Paraclinicos '!W2930&lt;6,4,'Paraclinicos '!W2930&lt;10,3,'Paraclinicos '!W2930&lt;13,2,'Paraclinicos '!W2930&lt;15,1,'Paraclinicos '!W2930=15,0)</f>
        <v/>
      </c>
      <c r="U2995" s="54" t="str">
        <f t="shared" si="138"/>
        <v/>
      </c>
      <c r="V2995" t="str" cm="1">
        <f t="array" ref="V2995">_xlfn.IFS('Paraclinicos '!S2930="","",OR('Paraclinicos '!S2930&lt;=8,'Paraclinicos '!S2930&gt;=25),3,'Paraclinicos '!S2930&lt;12,1,'Paraclinicos '!S2930&lt;21,0,'Paraclinicos '!S2930&lt;25,2)</f>
        <v/>
      </c>
      <c r="W2995" t="str">
        <f>IFERROR(IF(INDEX('BD Demog para scores enalazar'!Y$2:'BD Demog para scores enalazar'!Y$3000,MATCH(Formulas!A2995,'BD Demog para scores enalazar'!A$2:'BD Demog para scores enalazar'!A$3000,0))=1,"SI","NO"),"")</f>
        <v/>
      </c>
      <c r="X2995" s="9" t="str">
        <f>IFERROR(IF(INDEX('BD Demog para scores enalazar'!AJ$2:'BD Demog para scores enalazar'!AJ$3000,MATCH(Formulas!A2995,'BD Demog para scores enalazar'!A$2:'BD Demog para scores enalazar'!A$3000,0))=1,"SI","NO"),"")</f>
        <v/>
      </c>
      <c r="Y2995" t="str" cm="1">
        <f t="array" ref="Y2995">IF(AND(W2995="NO",X2995="NO"),_xlfn.IFS('Paraclinicos '!K2930&lt;=91,3,'Paraclinicos '!K2930&lt;94,2,'Paraclinicos '!K2930&lt;96,1,'Paraclinicos '!K2930&gt;=96,0),"")</f>
        <v/>
      </c>
      <c r="Z2995" t="str" cm="1">
        <f t="array" ref="Z2995">IF(OR(W2995="SI",X2995="SI"),_xlfn.IFS(OR(AND('Paraclinicos '!K2931&lt;=83),AND('Paraclinicos '!K2931&gt;=97,AA2995=2)),3,OR(AND('Paraclinicos '!K2931&lt;=86),AND('Paraclinicos '!K2931&gt;=94,AA2995=2)),2,OR(AND('Paraclinicos '!K2931&lt;=88),AND('Paraclinicos '!K2931&gt;=92,AA2995=2)),1,OR(AND('Paraclinicos '!K2931&gt;=88,'Paraclinicos '!K2931&lt;=92),AND('Paraclinicos '!K2931&gt;=93,AA2995=0)),0),"")</f>
        <v/>
      </c>
      <c r="AA2995" t="str" cm="1">
        <f t="array" ref="AA2995">_xlfn.IFS('Paraclinicos '!E2930="","",'Paraclinicos '!E2930="Oxigeno",2,'Paraclinicos '!E2930="Aire",0)</f>
        <v/>
      </c>
    </row>
    <row r="2996" spans="1:27" x14ac:dyDescent="0.25">
      <c r="A2996">
        <f>'Paraclinicos '!A2931</f>
        <v>0</v>
      </c>
      <c r="B2996" s="3">
        <f>'Paraclinicos '!R2931</f>
        <v>0</v>
      </c>
      <c r="C2996" t="str" cm="1">
        <f t="array" ref="C2996">_xlfn.IFS('Paraclinicos '!Q2931="","",'Paraclinicos '!Q2931&gt;60,3,'Paraclinicos '!Q2931&lt;=60,1)</f>
        <v/>
      </c>
      <c r="D2996" t="str">
        <f>IFERROR(IF(INDEX('BD Demog para scores enalazar'!BC$2:BC$3000,MATCH(Formulas!A2996,'BD Demog para scores enalazar'!A$2:A$3000,0))=0,"SI","NO"),"")</f>
        <v/>
      </c>
      <c r="E2996" t="str" cm="1">
        <f t="array" ref="E2996">_xlfn.IFS(D2996="","",D2996="SI",4,D2996="NO",1)</f>
        <v/>
      </c>
      <c r="F2996" t="str" cm="1">
        <f t="array" ref="F2996">_xlfn.IFS('Paraclinicos '!B2931="","",'Paraclinicos '!B2931&gt;1,1,'Paraclinicos '!B2931&lt;=1,3)</f>
        <v/>
      </c>
      <c r="G2996" t="str" cm="1">
        <f t="array" ref="G2996">_xlfn.IFS('Paraclinicos '!D2931="","",AND('Paraclinicos '!D2931&gt;=250,'Paraclinicos '!D2931&lt;=500),2,'Paraclinicos '!D2931&gt;500,3,'Paraclinicos '!D2931&lt;250,1)</f>
        <v/>
      </c>
      <c r="H2996" s="50" t="str">
        <f t="shared" si="139"/>
        <v/>
      </c>
      <c r="I2996" t="str" cm="1">
        <f t="array" ref="I2996">_xlfn.IFS('Paraclinicos '!Q2931="","",'Paraclinicos '!Q2931&gt;=65,1,'Paraclinicos '!Q2931&lt;65,0)</f>
        <v/>
      </c>
      <c r="J2996" t="str" cm="1">
        <f t="array" ref="J2996">_xlfn.IFS('Paraclinicos '!I2931="","",'Paraclinicos '!I2931&gt;7,1,'Paraclinicos '!I2931&lt;=7,0)</f>
        <v/>
      </c>
      <c r="K2996" t="str" cm="1">
        <f t="array" ref="K2996">_xlfn.IFS('Paraclinicos '!W2931="","",'Paraclinicos '!W2931&lt;=8,1,'Paraclinicos '!W2931&gt;8,0)</f>
        <v/>
      </c>
      <c r="L2996" t="str" cm="1">
        <f t="array" ref="L2996">_xlfn.IFS('Paraclinicos '!S2931="","",'Paraclinicos '!S2931&gt;=30,1,'Paraclinicos '!S2931&lt;30,0)</f>
        <v/>
      </c>
      <c r="M2996" t="str" cm="1">
        <f t="array" ref="M2996">_xlfn.IFS(OR('Paraclinicos '!T2931="",'Paraclinicos '!U2931=""),"",OR('Paraclinicos '!T2931&lt;=90,'Paraclinicos '!U2931&lt;=60),1,OR('Paraclinicos '!T2931&gt;90,'Paraclinicos '!U2931&gt;60),0)</f>
        <v/>
      </c>
      <c r="N2996" s="45" t="str">
        <f t="shared" si="140"/>
        <v/>
      </c>
      <c r="O2996" t="str" cm="1">
        <f t="array" ref="O2996">_xlfn.IFS(OR('Paraclinicos '!M2931="",'Paraclinicos '!N2931="",'Paraclinicos '!N2931=0),"",'Paraclinicos '!M2931/'Paraclinicos '!N2931&lt;100,4,'Paraclinicos '!M2931/'Paraclinicos '!N2931&lt;200,3,'Paraclinicos '!M2931/'Paraclinicos '!N2931&lt;300,2,'Paraclinicos '!M2931/'Paraclinicos '!N2931&lt;400,1,'Paraclinicos '!M2931/'Paraclinicos '!N2931&gt;=400,0)</f>
        <v/>
      </c>
      <c r="P2996" t="str" cm="1">
        <f t="array" ref="P2996">_xlfn.IFS('Paraclinicos '!C2931="","",'Paraclinicos '!C2931&lt;20,4,'Paraclinicos '!C2931&lt;50,3,'Paraclinicos '!C2931&lt;100,2,'Paraclinicos '!C2931&lt;150,1,'Paraclinicos '!C2931&gt;150,0)</f>
        <v/>
      </c>
      <c r="Q2996" t="str" cm="1">
        <f t="array" ref="Q2996">_xlfn.IFS('Paraclinicos '!O2931="","",'Paraclinicos '!O2931&lt;1.2,0,'Paraclinicos '!O2931&lt;2,1,'Paraclinicos '!O2931&lt;3.5,2,'Paraclinicos '!O2931&lt;5,3,'Paraclinicos '!O2931&gt;5,4)</f>
        <v/>
      </c>
      <c r="R2996" t="str" cm="1">
        <f t="array" ref="R2996">_xlfn.IFS('Paraclinicos '!J2931="","",'Paraclinicos '!J2931&lt;1.2,0,'Paraclinicos '!J2931&lt;2,1,'Paraclinicos '!J2931&lt;6,2,'Paraclinicos '!J2931&lt;12,3,'Paraclinicos '!J2931&gt;=12,4)</f>
        <v/>
      </c>
      <c r="S2996" t="str" cm="1">
        <f t="array" ref="S2996">_xlfn.IFS('Paraclinicos '!Y2931="","",'Paraclinicos '!Y2931&lt;70,1,'Paraclinicos '!Y2931&gt;=70,0)</f>
        <v/>
      </c>
      <c r="T2996" t="str" cm="1">
        <f t="array" ref="T2996">_xlfn.IFS('Paraclinicos '!W2931="","",'Paraclinicos '!W2931&lt;6,4,'Paraclinicos '!W2931&lt;10,3,'Paraclinicos '!W2931&lt;13,2,'Paraclinicos '!W2931&lt;15,1,'Paraclinicos '!W2931=15,0)</f>
        <v/>
      </c>
      <c r="U2996" s="54" t="str">
        <f t="shared" si="138"/>
        <v/>
      </c>
      <c r="V2996" t="str" cm="1">
        <f t="array" ref="V2996">_xlfn.IFS('Paraclinicos '!S2931="","",OR('Paraclinicos '!S2931&lt;=8,'Paraclinicos '!S2931&gt;=25),3,'Paraclinicos '!S2931&lt;12,1,'Paraclinicos '!S2931&lt;21,0,'Paraclinicos '!S2931&lt;25,2)</f>
        <v/>
      </c>
      <c r="W2996" t="str">
        <f>IFERROR(IF(INDEX('BD Demog para scores enalazar'!Y$2:'BD Demog para scores enalazar'!Y$3000,MATCH(Formulas!A2996,'BD Demog para scores enalazar'!A$2:'BD Demog para scores enalazar'!A$3000,0))=1,"SI","NO"),"")</f>
        <v/>
      </c>
      <c r="X2996" s="9" t="str">
        <f>IFERROR(IF(INDEX('BD Demog para scores enalazar'!AJ$2:'BD Demog para scores enalazar'!AJ$3000,MATCH(Formulas!A2996,'BD Demog para scores enalazar'!A$2:'BD Demog para scores enalazar'!A$3000,0))=1,"SI","NO"),"")</f>
        <v/>
      </c>
      <c r="Y2996" t="str" cm="1">
        <f t="array" ref="Y2996">IF(AND(W2996="NO",X2996="NO"),_xlfn.IFS('Paraclinicos '!K2931&lt;=91,3,'Paraclinicos '!K2931&lt;94,2,'Paraclinicos '!K2931&lt;96,1,'Paraclinicos '!K2931&gt;=96,0),"")</f>
        <v/>
      </c>
      <c r="Z2996" t="str" cm="1">
        <f t="array" ref="Z2996">IF(OR(W2996="SI",X2996="SI"),_xlfn.IFS(OR(AND('Paraclinicos '!K2932&lt;=83),AND('Paraclinicos '!K2932&gt;=97,AA2996=2)),3,OR(AND('Paraclinicos '!K2932&lt;=86),AND('Paraclinicos '!K2932&gt;=94,AA2996=2)),2,OR(AND('Paraclinicos '!K2932&lt;=88),AND('Paraclinicos '!K2932&gt;=92,AA2996=2)),1,OR(AND('Paraclinicos '!K2932&gt;=88,'Paraclinicos '!K2932&lt;=92),AND('Paraclinicos '!K2932&gt;=93,AA2996=0)),0),"")</f>
        <v/>
      </c>
      <c r="AA2996" t="str" cm="1">
        <f t="array" ref="AA2996">_xlfn.IFS('Paraclinicos '!E2931="","",'Paraclinicos '!E2931="Oxigeno",2,'Paraclinicos '!E2931="Aire",0)</f>
        <v/>
      </c>
    </row>
    <row r="2997" spans="1:27" x14ac:dyDescent="0.25">
      <c r="A2997">
        <f>'Paraclinicos '!A2932</f>
        <v>0</v>
      </c>
      <c r="B2997" s="3">
        <f>'Paraclinicos '!R2932</f>
        <v>0</v>
      </c>
      <c r="C2997" t="str" cm="1">
        <f t="array" ref="C2997">_xlfn.IFS('Paraclinicos '!Q2932="","",'Paraclinicos '!Q2932&gt;60,3,'Paraclinicos '!Q2932&lt;=60,1)</f>
        <v/>
      </c>
      <c r="D2997" t="str">
        <f>IFERROR(IF(INDEX('BD Demog para scores enalazar'!BC$2:BC$3000,MATCH(Formulas!A2997,'BD Demog para scores enalazar'!A$2:A$3000,0))=0,"SI","NO"),"")</f>
        <v/>
      </c>
      <c r="E2997" t="str" cm="1">
        <f t="array" ref="E2997">_xlfn.IFS(D2997="","",D2997="SI",4,D2997="NO",1)</f>
        <v/>
      </c>
      <c r="F2997" t="str" cm="1">
        <f t="array" ref="F2997">_xlfn.IFS('Paraclinicos '!B2932="","",'Paraclinicos '!B2932&gt;1,1,'Paraclinicos '!B2932&lt;=1,3)</f>
        <v/>
      </c>
      <c r="G2997" t="str" cm="1">
        <f t="array" ref="G2997">_xlfn.IFS('Paraclinicos '!D2932="","",AND('Paraclinicos '!D2932&gt;=250,'Paraclinicos '!D2932&lt;=500),2,'Paraclinicos '!D2932&gt;500,3,'Paraclinicos '!D2932&lt;250,1)</f>
        <v/>
      </c>
      <c r="H2997" s="50" t="str">
        <f t="shared" si="139"/>
        <v/>
      </c>
      <c r="I2997" t="str" cm="1">
        <f t="array" ref="I2997">_xlfn.IFS('Paraclinicos '!Q2932="","",'Paraclinicos '!Q2932&gt;=65,1,'Paraclinicos '!Q2932&lt;65,0)</f>
        <v/>
      </c>
      <c r="J2997" t="str" cm="1">
        <f t="array" ref="J2997">_xlfn.IFS('Paraclinicos '!I2932="","",'Paraclinicos '!I2932&gt;7,1,'Paraclinicos '!I2932&lt;=7,0)</f>
        <v/>
      </c>
      <c r="K2997" t="str" cm="1">
        <f t="array" ref="K2997">_xlfn.IFS('Paraclinicos '!W2932="","",'Paraclinicos '!W2932&lt;=8,1,'Paraclinicos '!W2932&gt;8,0)</f>
        <v/>
      </c>
      <c r="L2997" t="str" cm="1">
        <f t="array" ref="L2997">_xlfn.IFS('Paraclinicos '!S2932="","",'Paraclinicos '!S2932&gt;=30,1,'Paraclinicos '!S2932&lt;30,0)</f>
        <v/>
      </c>
      <c r="M2997" t="str" cm="1">
        <f t="array" ref="M2997">_xlfn.IFS(OR('Paraclinicos '!T2932="",'Paraclinicos '!U2932=""),"",OR('Paraclinicos '!T2932&lt;=90,'Paraclinicos '!U2932&lt;=60),1,OR('Paraclinicos '!T2932&gt;90,'Paraclinicos '!U2932&gt;60),0)</f>
        <v/>
      </c>
      <c r="N2997" s="45" t="str">
        <f t="shared" si="140"/>
        <v/>
      </c>
      <c r="O2997" t="str" cm="1">
        <f t="array" ref="O2997">_xlfn.IFS(OR('Paraclinicos '!M2932="",'Paraclinicos '!N2932="",'Paraclinicos '!N2932=0),"",'Paraclinicos '!M2932/'Paraclinicos '!N2932&lt;100,4,'Paraclinicos '!M2932/'Paraclinicos '!N2932&lt;200,3,'Paraclinicos '!M2932/'Paraclinicos '!N2932&lt;300,2,'Paraclinicos '!M2932/'Paraclinicos '!N2932&lt;400,1,'Paraclinicos '!M2932/'Paraclinicos '!N2932&gt;=400,0)</f>
        <v/>
      </c>
      <c r="P2997" t="str" cm="1">
        <f t="array" ref="P2997">_xlfn.IFS('Paraclinicos '!C2932="","",'Paraclinicos '!C2932&lt;20,4,'Paraclinicos '!C2932&lt;50,3,'Paraclinicos '!C2932&lt;100,2,'Paraclinicos '!C2932&lt;150,1,'Paraclinicos '!C2932&gt;150,0)</f>
        <v/>
      </c>
      <c r="Q2997" t="str" cm="1">
        <f t="array" ref="Q2997">_xlfn.IFS('Paraclinicos '!O2932="","",'Paraclinicos '!O2932&lt;1.2,0,'Paraclinicos '!O2932&lt;2,1,'Paraclinicos '!O2932&lt;3.5,2,'Paraclinicos '!O2932&lt;5,3,'Paraclinicos '!O2932&gt;5,4)</f>
        <v/>
      </c>
      <c r="R2997" t="str" cm="1">
        <f t="array" ref="R2997">_xlfn.IFS('Paraclinicos '!J2932="","",'Paraclinicos '!J2932&lt;1.2,0,'Paraclinicos '!J2932&lt;2,1,'Paraclinicos '!J2932&lt;6,2,'Paraclinicos '!J2932&lt;12,3,'Paraclinicos '!J2932&gt;=12,4)</f>
        <v/>
      </c>
      <c r="S2997" t="str" cm="1">
        <f t="array" ref="S2997">_xlfn.IFS('Paraclinicos '!Y2932="","",'Paraclinicos '!Y2932&lt;70,1,'Paraclinicos '!Y2932&gt;=70,0)</f>
        <v/>
      </c>
      <c r="T2997" t="str" cm="1">
        <f t="array" ref="T2997">_xlfn.IFS('Paraclinicos '!W2932="","",'Paraclinicos '!W2932&lt;6,4,'Paraclinicos '!W2932&lt;10,3,'Paraclinicos '!W2932&lt;13,2,'Paraclinicos '!W2932&lt;15,1,'Paraclinicos '!W2932=15,0)</f>
        <v/>
      </c>
      <c r="U2997" s="54" t="str">
        <f t="shared" si="138"/>
        <v/>
      </c>
      <c r="V2997" t="str" cm="1">
        <f t="array" ref="V2997">_xlfn.IFS('Paraclinicos '!S2932="","",OR('Paraclinicos '!S2932&lt;=8,'Paraclinicos '!S2932&gt;=25),3,'Paraclinicos '!S2932&lt;12,1,'Paraclinicos '!S2932&lt;21,0,'Paraclinicos '!S2932&lt;25,2)</f>
        <v/>
      </c>
      <c r="W2997" t="str">
        <f>IFERROR(IF(INDEX('BD Demog para scores enalazar'!Y$2:'BD Demog para scores enalazar'!Y$3000,MATCH(Formulas!A2997,'BD Demog para scores enalazar'!A$2:'BD Demog para scores enalazar'!A$3000,0))=1,"SI","NO"),"")</f>
        <v/>
      </c>
      <c r="X2997" s="9" t="str">
        <f>IFERROR(IF(INDEX('BD Demog para scores enalazar'!AJ$2:'BD Demog para scores enalazar'!AJ$3000,MATCH(Formulas!A2997,'BD Demog para scores enalazar'!A$2:'BD Demog para scores enalazar'!A$3000,0))=1,"SI","NO"),"")</f>
        <v/>
      </c>
      <c r="Y2997" t="str" cm="1">
        <f t="array" ref="Y2997">IF(AND(W2997="NO",X2997="NO"),_xlfn.IFS('Paraclinicos '!K2932&lt;=91,3,'Paraclinicos '!K2932&lt;94,2,'Paraclinicos '!K2932&lt;96,1,'Paraclinicos '!K2932&gt;=96,0),"")</f>
        <v/>
      </c>
      <c r="Z2997" t="str" cm="1">
        <f t="array" ref="Z2997">IF(OR(W2997="SI",X2997="SI"),_xlfn.IFS(OR(AND('Paraclinicos '!K2933&lt;=83),AND('Paraclinicos '!K2933&gt;=97,AA2997=2)),3,OR(AND('Paraclinicos '!K2933&lt;=86),AND('Paraclinicos '!K2933&gt;=94,AA2997=2)),2,OR(AND('Paraclinicos '!K2933&lt;=88),AND('Paraclinicos '!K2933&gt;=92,AA2997=2)),1,OR(AND('Paraclinicos '!K2933&gt;=88,'Paraclinicos '!K2933&lt;=92),AND('Paraclinicos '!K2933&gt;=93,AA2997=0)),0),"")</f>
        <v/>
      </c>
      <c r="AA2997" t="str" cm="1">
        <f t="array" ref="AA2997">_xlfn.IFS('Paraclinicos '!E2932="","",'Paraclinicos '!E2932="Oxigeno",2,'Paraclinicos '!E2932="Aire",0)</f>
        <v/>
      </c>
    </row>
    <row r="2998" spans="1:27" x14ac:dyDescent="0.25">
      <c r="A2998">
        <f>'Paraclinicos '!A2933</f>
        <v>0</v>
      </c>
      <c r="B2998" s="3">
        <f>'Paraclinicos '!R2933</f>
        <v>0</v>
      </c>
      <c r="C2998" t="str" cm="1">
        <f t="array" ref="C2998">_xlfn.IFS('Paraclinicos '!Q2933="","",'Paraclinicos '!Q2933&gt;60,3,'Paraclinicos '!Q2933&lt;=60,1)</f>
        <v/>
      </c>
      <c r="D2998" t="str">
        <f>IFERROR(IF(INDEX('BD Demog para scores enalazar'!BC$2:BC$3000,MATCH(Formulas!A2998,'BD Demog para scores enalazar'!A$2:A$3000,0))=0,"SI","NO"),"")</f>
        <v/>
      </c>
      <c r="E2998" t="str" cm="1">
        <f t="array" ref="E2998">_xlfn.IFS(D2998="","",D2998="SI",4,D2998="NO",1)</f>
        <v/>
      </c>
      <c r="F2998" t="str" cm="1">
        <f t="array" ref="F2998">_xlfn.IFS('Paraclinicos '!B2933="","",'Paraclinicos '!B2933&gt;1,1,'Paraclinicos '!B2933&lt;=1,3)</f>
        <v/>
      </c>
      <c r="G2998" t="str" cm="1">
        <f t="array" ref="G2998">_xlfn.IFS('Paraclinicos '!D2933="","",AND('Paraclinicos '!D2933&gt;=250,'Paraclinicos '!D2933&lt;=500),2,'Paraclinicos '!D2933&gt;500,3,'Paraclinicos '!D2933&lt;250,1)</f>
        <v/>
      </c>
      <c r="H2998" s="50" t="str">
        <f t="shared" si="139"/>
        <v/>
      </c>
      <c r="I2998" t="str" cm="1">
        <f t="array" ref="I2998">_xlfn.IFS('Paraclinicos '!Q2933="","",'Paraclinicos '!Q2933&gt;=65,1,'Paraclinicos '!Q2933&lt;65,0)</f>
        <v/>
      </c>
      <c r="J2998" t="str" cm="1">
        <f t="array" ref="J2998">_xlfn.IFS('Paraclinicos '!I2933="","",'Paraclinicos '!I2933&gt;7,1,'Paraclinicos '!I2933&lt;=7,0)</f>
        <v/>
      </c>
      <c r="K2998" t="str" cm="1">
        <f t="array" ref="K2998">_xlfn.IFS('Paraclinicos '!W2933="","",'Paraclinicos '!W2933&lt;=8,1,'Paraclinicos '!W2933&gt;8,0)</f>
        <v/>
      </c>
      <c r="L2998" t="str" cm="1">
        <f t="array" ref="L2998">_xlfn.IFS('Paraclinicos '!S2933="","",'Paraclinicos '!S2933&gt;=30,1,'Paraclinicos '!S2933&lt;30,0)</f>
        <v/>
      </c>
      <c r="M2998" t="str" cm="1">
        <f t="array" ref="M2998">_xlfn.IFS(OR('Paraclinicos '!T2933="",'Paraclinicos '!U2933=""),"",OR('Paraclinicos '!T2933&lt;=90,'Paraclinicos '!U2933&lt;=60),1,OR('Paraclinicos '!T2933&gt;90,'Paraclinicos '!U2933&gt;60),0)</f>
        <v/>
      </c>
      <c r="N2998" s="45" t="str">
        <f t="shared" si="140"/>
        <v/>
      </c>
      <c r="O2998" t="str" cm="1">
        <f t="array" ref="O2998">_xlfn.IFS(OR('Paraclinicos '!M2933="",'Paraclinicos '!N2933="",'Paraclinicos '!N2933=0),"",'Paraclinicos '!M2933/'Paraclinicos '!N2933&lt;100,4,'Paraclinicos '!M2933/'Paraclinicos '!N2933&lt;200,3,'Paraclinicos '!M2933/'Paraclinicos '!N2933&lt;300,2,'Paraclinicos '!M2933/'Paraclinicos '!N2933&lt;400,1,'Paraclinicos '!M2933/'Paraclinicos '!N2933&gt;=400,0)</f>
        <v/>
      </c>
      <c r="P2998" t="str" cm="1">
        <f t="array" ref="P2998">_xlfn.IFS('Paraclinicos '!C2933="","",'Paraclinicos '!C2933&lt;20,4,'Paraclinicos '!C2933&lt;50,3,'Paraclinicos '!C2933&lt;100,2,'Paraclinicos '!C2933&lt;150,1,'Paraclinicos '!C2933&gt;150,0)</f>
        <v/>
      </c>
      <c r="Q2998" t="str" cm="1">
        <f t="array" ref="Q2998">_xlfn.IFS('Paraclinicos '!O2933="","",'Paraclinicos '!O2933&lt;1.2,0,'Paraclinicos '!O2933&lt;2,1,'Paraclinicos '!O2933&lt;3.5,2,'Paraclinicos '!O2933&lt;5,3,'Paraclinicos '!O2933&gt;5,4)</f>
        <v/>
      </c>
      <c r="R2998" t="str" cm="1">
        <f t="array" ref="R2998">_xlfn.IFS('Paraclinicos '!J2933="","",'Paraclinicos '!J2933&lt;1.2,0,'Paraclinicos '!J2933&lt;2,1,'Paraclinicos '!J2933&lt;6,2,'Paraclinicos '!J2933&lt;12,3,'Paraclinicos '!J2933&gt;=12,4)</f>
        <v/>
      </c>
      <c r="S2998" t="str" cm="1">
        <f t="array" ref="S2998">_xlfn.IFS('Paraclinicos '!Y2933="","",'Paraclinicos '!Y2933&lt;70,1,'Paraclinicos '!Y2933&gt;=70,0)</f>
        <v/>
      </c>
      <c r="T2998" t="str" cm="1">
        <f t="array" ref="T2998">_xlfn.IFS('Paraclinicos '!W2933="","",'Paraclinicos '!W2933&lt;6,4,'Paraclinicos '!W2933&lt;10,3,'Paraclinicos '!W2933&lt;13,2,'Paraclinicos '!W2933&lt;15,1,'Paraclinicos '!W2933=15,0)</f>
        <v/>
      </c>
      <c r="U2998" s="54" t="str">
        <f t="shared" si="138"/>
        <v/>
      </c>
      <c r="V2998" t="str" cm="1">
        <f t="array" ref="V2998">_xlfn.IFS('Paraclinicos '!S2933="","",OR('Paraclinicos '!S2933&lt;=8,'Paraclinicos '!S2933&gt;=25),3,'Paraclinicos '!S2933&lt;12,1,'Paraclinicos '!S2933&lt;21,0,'Paraclinicos '!S2933&lt;25,2)</f>
        <v/>
      </c>
      <c r="W2998" t="str">
        <f>IFERROR(IF(INDEX('BD Demog para scores enalazar'!Y$2:'BD Demog para scores enalazar'!Y$3000,MATCH(Formulas!A2998,'BD Demog para scores enalazar'!A$2:'BD Demog para scores enalazar'!A$3000,0))=1,"SI","NO"),"")</f>
        <v/>
      </c>
      <c r="X2998" s="9" t="str">
        <f>IFERROR(IF(INDEX('BD Demog para scores enalazar'!AJ$2:'BD Demog para scores enalazar'!AJ$3000,MATCH(Formulas!A2998,'BD Demog para scores enalazar'!A$2:'BD Demog para scores enalazar'!A$3000,0))=1,"SI","NO"),"")</f>
        <v/>
      </c>
      <c r="Y2998" t="str" cm="1">
        <f t="array" ref="Y2998">IF(AND(W2998="NO",X2998="NO"),_xlfn.IFS('Paraclinicos '!K2933&lt;=91,3,'Paraclinicos '!K2933&lt;94,2,'Paraclinicos '!K2933&lt;96,1,'Paraclinicos '!K2933&gt;=96,0),"")</f>
        <v/>
      </c>
      <c r="Z2998" t="str" cm="1">
        <f t="array" ref="Z2998">IF(OR(W2998="SI",X2998="SI"),_xlfn.IFS(OR(AND('Paraclinicos '!K2934&lt;=83),AND('Paraclinicos '!K2934&gt;=97,AA2998=2)),3,OR(AND('Paraclinicos '!K2934&lt;=86),AND('Paraclinicos '!K2934&gt;=94,AA2998=2)),2,OR(AND('Paraclinicos '!K2934&lt;=88),AND('Paraclinicos '!K2934&gt;=92,AA2998=2)),1,OR(AND('Paraclinicos '!K2934&gt;=88,'Paraclinicos '!K2934&lt;=92),AND('Paraclinicos '!K2934&gt;=93,AA2998=0)),0),"")</f>
        <v/>
      </c>
      <c r="AA2998" t="str" cm="1">
        <f t="array" ref="AA2998">_xlfn.IFS('Paraclinicos '!E2933="","",'Paraclinicos '!E2933="Oxigeno",2,'Paraclinicos '!E2933="Aire",0)</f>
        <v/>
      </c>
    </row>
    <row r="2999" spans="1:27" x14ac:dyDescent="0.25">
      <c r="A2999">
        <f>'Paraclinicos '!A2934</f>
        <v>0</v>
      </c>
      <c r="B2999" s="3">
        <f>'Paraclinicos '!R2934</f>
        <v>0</v>
      </c>
      <c r="C2999" t="str" cm="1">
        <f t="array" ref="C2999">_xlfn.IFS('Paraclinicos '!Q2934="","",'Paraclinicos '!Q2934&gt;60,3,'Paraclinicos '!Q2934&lt;=60,1)</f>
        <v/>
      </c>
      <c r="D2999" t="str">
        <f>IFERROR(IF(INDEX('BD Demog para scores enalazar'!BC$2:BC$3000,MATCH(Formulas!A2999,'BD Demog para scores enalazar'!A$2:A$3000,0))=0,"SI","NO"),"")</f>
        <v/>
      </c>
      <c r="E2999" t="str" cm="1">
        <f t="array" ref="E2999">_xlfn.IFS(D2999="","",D2999="SI",4,D2999="NO",1)</f>
        <v/>
      </c>
      <c r="F2999" t="str" cm="1">
        <f t="array" ref="F2999">_xlfn.IFS('Paraclinicos '!B2934="","",'Paraclinicos '!B2934&gt;1,1,'Paraclinicos '!B2934&lt;=1,3)</f>
        <v/>
      </c>
      <c r="G2999" t="str" cm="1">
        <f t="array" ref="G2999">_xlfn.IFS('Paraclinicos '!D2934="","",AND('Paraclinicos '!D2934&gt;=250,'Paraclinicos '!D2934&lt;=500),2,'Paraclinicos '!D2934&gt;500,3,'Paraclinicos '!D2934&lt;250,1)</f>
        <v/>
      </c>
      <c r="H2999" s="50" t="str">
        <f t="shared" si="139"/>
        <v/>
      </c>
      <c r="I2999" t="str" cm="1">
        <f t="array" ref="I2999">_xlfn.IFS('Paraclinicos '!Q2934="","",'Paraclinicos '!Q2934&gt;=65,1,'Paraclinicos '!Q2934&lt;65,0)</f>
        <v/>
      </c>
      <c r="J2999" t="str" cm="1">
        <f t="array" ref="J2999">_xlfn.IFS('Paraclinicos '!I2934="","",'Paraclinicos '!I2934&gt;7,1,'Paraclinicos '!I2934&lt;=7,0)</f>
        <v/>
      </c>
      <c r="K2999" t="str" cm="1">
        <f t="array" ref="K2999">_xlfn.IFS('Paraclinicos '!W2934="","",'Paraclinicos '!W2934&lt;=8,1,'Paraclinicos '!W2934&gt;8,0)</f>
        <v/>
      </c>
      <c r="L2999" t="str" cm="1">
        <f t="array" ref="L2999">_xlfn.IFS('Paraclinicos '!S2934="","",'Paraclinicos '!S2934&gt;=30,1,'Paraclinicos '!S2934&lt;30,0)</f>
        <v/>
      </c>
      <c r="M2999" t="str" cm="1">
        <f t="array" ref="M2999">_xlfn.IFS(OR('Paraclinicos '!T2934="",'Paraclinicos '!U2934=""),"",OR('Paraclinicos '!T2934&lt;=90,'Paraclinicos '!U2934&lt;=60),1,OR('Paraclinicos '!T2934&gt;90,'Paraclinicos '!U2934&gt;60),0)</f>
        <v/>
      </c>
      <c r="N2999" s="45" t="str">
        <f t="shared" si="140"/>
        <v/>
      </c>
      <c r="O2999" t="str" cm="1">
        <f t="array" ref="O2999">_xlfn.IFS(OR('Paraclinicos '!M2934="",'Paraclinicos '!N2934="",'Paraclinicos '!N2934=0),"",'Paraclinicos '!M2934/'Paraclinicos '!N2934&lt;100,4,'Paraclinicos '!M2934/'Paraclinicos '!N2934&lt;200,3,'Paraclinicos '!M2934/'Paraclinicos '!N2934&lt;300,2,'Paraclinicos '!M2934/'Paraclinicos '!N2934&lt;400,1,'Paraclinicos '!M2934/'Paraclinicos '!N2934&gt;=400,0)</f>
        <v/>
      </c>
      <c r="P2999" t="str" cm="1">
        <f t="array" ref="P2999">_xlfn.IFS('Paraclinicos '!C2934="","",'Paraclinicos '!C2934&lt;20,4,'Paraclinicos '!C2934&lt;50,3,'Paraclinicos '!C2934&lt;100,2,'Paraclinicos '!C2934&lt;150,1,'Paraclinicos '!C2934&gt;150,0)</f>
        <v/>
      </c>
      <c r="Q2999" t="str" cm="1">
        <f t="array" ref="Q2999">_xlfn.IFS('Paraclinicos '!O2934="","",'Paraclinicos '!O2934&lt;1.2,0,'Paraclinicos '!O2934&lt;2,1,'Paraclinicos '!O2934&lt;3.5,2,'Paraclinicos '!O2934&lt;5,3,'Paraclinicos '!O2934&gt;5,4)</f>
        <v/>
      </c>
      <c r="R2999" t="str" cm="1">
        <f t="array" ref="R2999">_xlfn.IFS('Paraclinicos '!J2934="","",'Paraclinicos '!J2934&lt;1.2,0,'Paraclinicos '!J2934&lt;2,1,'Paraclinicos '!J2934&lt;6,2,'Paraclinicos '!J2934&lt;12,3,'Paraclinicos '!J2934&gt;=12,4)</f>
        <v/>
      </c>
      <c r="S2999" t="str" cm="1">
        <f t="array" ref="S2999">_xlfn.IFS('Paraclinicos '!Y2934="","",'Paraclinicos '!Y2934&lt;70,1,'Paraclinicos '!Y2934&gt;=70,0)</f>
        <v/>
      </c>
      <c r="T2999" t="str" cm="1">
        <f t="array" ref="T2999">_xlfn.IFS('Paraclinicos '!W2934="","",'Paraclinicos '!W2934&lt;6,4,'Paraclinicos '!W2934&lt;10,3,'Paraclinicos '!W2934&lt;13,2,'Paraclinicos '!W2934&lt;15,1,'Paraclinicos '!W2934=15,0)</f>
        <v/>
      </c>
      <c r="U2999" s="54" t="str">
        <f t="shared" si="138"/>
        <v/>
      </c>
      <c r="V2999" t="str" cm="1">
        <f t="array" ref="V2999">_xlfn.IFS('Paraclinicos '!S2934="","",OR('Paraclinicos '!S2934&lt;=8,'Paraclinicos '!S2934&gt;=25),3,'Paraclinicos '!S2934&lt;12,1,'Paraclinicos '!S2934&lt;21,0,'Paraclinicos '!S2934&lt;25,2)</f>
        <v/>
      </c>
      <c r="W2999" t="str">
        <f>IFERROR(IF(INDEX('BD Demog para scores enalazar'!Y$2:'BD Demog para scores enalazar'!Y$3000,MATCH(Formulas!A2999,'BD Demog para scores enalazar'!A$2:'BD Demog para scores enalazar'!A$3000,0))=1,"SI","NO"),"")</f>
        <v/>
      </c>
      <c r="X2999" s="9" t="str">
        <f>IFERROR(IF(INDEX('BD Demog para scores enalazar'!AJ$2:'BD Demog para scores enalazar'!AJ$3000,MATCH(Formulas!A2999,'BD Demog para scores enalazar'!A$2:'BD Demog para scores enalazar'!A$3000,0))=1,"SI","NO"),"")</f>
        <v/>
      </c>
      <c r="Y2999" t="str" cm="1">
        <f t="array" ref="Y2999">IF(AND(W2999="NO",X2999="NO"),_xlfn.IFS('Paraclinicos '!K2934&lt;=91,3,'Paraclinicos '!K2934&lt;94,2,'Paraclinicos '!K2934&lt;96,1,'Paraclinicos '!K2934&gt;=96,0),"")</f>
        <v/>
      </c>
      <c r="Z2999" t="str" cm="1">
        <f t="array" ref="Z2999">IF(OR(W2999="SI",X2999="SI"),_xlfn.IFS(OR(AND('Paraclinicos '!K2935&lt;=83),AND('Paraclinicos '!K2935&gt;=97,AA2999=2)),3,OR(AND('Paraclinicos '!K2935&lt;=86),AND('Paraclinicos '!K2935&gt;=94,AA2999=2)),2,OR(AND('Paraclinicos '!K2935&lt;=88),AND('Paraclinicos '!K2935&gt;=92,AA2999=2)),1,OR(AND('Paraclinicos '!K2935&gt;=88,'Paraclinicos '!K2935&lt;=92),AND('Paraclinicos '!K2935&gt;=93,AA2999=0)),0),"")</f>
        <v/>
      </c>
      <c r="AA2999" t="str" cm="1">
        <f t="array" ref="AA2999">_xlfn.IFS('Paraclinicos '!E2934="","",'Paraclinicos '!E2934="Oxigeno",2,'Paraclinicos '!E2934="Aire",0)</f>
        <v/>
      </c>
    </row>
    <row r="3000" spans="1:27" x14ac:dyDescent="0.25">
      <c r="A3000">
        <f>'Paraclinicos '!A2935</f>
        <v>0</v>
      </c>
      <c r="B3000" s="3">
        <f>'Paraclinicos '!R2935</f>
        <v>0</v>
      </c>
      <c r="C3000" t="str" cm="1">
        <f t="array" ref="C3000">_xlfn.IFS('Paraclinicos '!Q2935="","",'Paraclinicos '!Q2935&gt;60,3,'Paraclinicos '!Q2935&lt;=60,1)</f>
        <v/>
      </c>
      <c r="D3000" t="str">
        <f>IFERROR(IF(INDEX('BD Demog para scores enalazar'!BC$2:BC$3000,MATCH(Formulas!A3000,'BD Demog para scores enalazar'!A$2:A$3000,0))=0,"SI","NO"),"")</f>
        <v/>
      </c>
      <c r="E3000" t="str" cm="1">
        <f t="array" ref="E3000">_xlfn.IFS(D3000="","",D3000="SI",4,D3000="NO",1)</f>
        <v/>
      </c>
      <c r="F3000" t="str" cm="1">
        <f t="array" ref="F3000">_xlfn.IFS('Paraclinicos '!B2935="","",'Paraclinicos '!B2935&gt;1,1,'Paraclinicos '!B2935&lt;=1,3)</f>
        <v/>
      </c>
      <c r="G3000" t="str" cm="1">
        <f t="array" ref="G3000">_xlfn.IFS('Paraclinicos '!D2935="","",AND('Paraclinicos '!D2935&gt;=250,'Paraclinicos '!D2935&lt;=500),2,'Paraclinicos '!D2935&gt;500,3,'Paraclinicos '!D2935&lt;250,1)</f>
        <v/>
      </c>
      <c r="H3000" s="50" t="str">
        <f t="shared" si="139"/>
        <v/>
      </c>
      <c r="I3000" t="str" cm="1">
        <f t="array" ref="I3000">_xlfn.IFS('Paraclinicos '!Q2935="","",'Paraclinicos '!Q2935&gt;=65,1,'Paraclinicos '!Q2935&lt;65,0)</f>
        <v/>
      </c>
      <c r="J3000" t="str" cm="1">
        <f t="array" ref="J3000">_xlfn.IFS('Paraclinicos '!I2935="","",'Paraclinicos '!I2935&gt;7,1,'Paraclinicos '!I2935&lt;=7,0)</f>
        <v/>
      </c>
      <c r="K3000" t="str" cm="1">
        <f t="array" ref="K3000">_xlfn.IFS('Paraclinicos '!W2935="","",'Paraclinicos '!W2935&lt;=8,1,'Paraclinicos '!W2935&gt;8,0)</f>
        <v/>
      </c>
      <c r="L3000" t="str" cm="1">
        <f t="array" ref="L3000">_xlfn.IFS('Paraclinicos '!S2935="","",'Paraclinicos '!S2935&gt;=30,1,'Paraclinicos '!S2935&lt;30,0)</f>
        <v/>
      </c>
      <c r="M3000" t="str" cm="1">
        <f t="array" ref="M3000">_xlfn.IFS(OR('Paraclinicos '!T2935="",'Paraclinicos '!U2935=""),"",OR('Paraclinicos '!T2935&lt;=90,'Paraclinicos '!U2935&lt;=60),1,OR('Paraclinicos '!T2935&gt;90,'Paraclinicos '!U2935&gt;60),0)</f>
        <v/>
      </c>
      <c r="N3000" s="45" t="str">
        <f t="shared" si="140"/>
        <v/>
      </c>
      <c r="O3000" t="str" cm="1">
        <f t="array" ref="O3000">_xlfn.IFS(OR('Paraclinicos '!M2935="",'Paraclinicos '!N2935="",'Paraclinicos '!N2935=0),"",'Paraclinicos '!M2935/'Paraclinicos '!N2935&lt;100,4,'Paraclinicos '!M2935/'Paraclinicos '!N2935&lt;200,3,'Paraclinicos '!M2935/'Paraclinicos '!N2935&lt;300,2,'Paraclinicos '!M2935/'Paraclinicos '!N2935&lt;400,1,'Paraclinicos '!M2935/'Paraclinicos '!N2935&gt;=400,0)</f>
        <v/>
      </c>
      <c r="P3000" t="str" cm="1">
        <f t="array" ref="P3000">_xlfn.IFS('Paraclinicos '!C2935="","",'Paraclinicos '!C2935&lt;20,4,'Paraclinicos '!C2935&lt;50,3,'Paraclinicos '!C2935&lt;100,2,'Paraclinicos '!C2935&lt;150,1,'Paraclinicos '!C2935&gt;150,0)</f>
        <v/>
      </c>
      <c r="Q3000" t="str" cm="1">
        <f t="array" ref="Q3000">_xlfn.IFS('Paraclinicos '!O2935="","",'Paraclinicos '!O2935&lt;1.2,0,'Paraclinicos '!O2935&lt;2,1,'Paraclinicos '!O2935&lt;3.5,2,'Paraclinicos '!O2935&lt;5,3,'Paraclinicos '!O2935&gt;5,4)</f>
        <v/>
      </c>
      <c r="R3000" t="str" cm="1">
        <f t="array" ref="R3000">_xlfn.IFS('Paraclinicos '!J2935="","",'Paraclinicos '!J2935&lt;1.2,0,'Paraclinicos '!J2935&lt;2,1,'Paraclinicos '!J2935&lt;6,2,'Paraclinicos '!J2935&lt;12,3,'Paraclinicos '!J2935&gt;=12,4)</f>
        <v/>
      </c>
      <c r="S3000" t="str" cm="1">
        <f t="array" ref="S3000">_xlfn.IFS('Paraclinicos '!Y2935="","",'Paraclinicos '!Y2935&lt;70,1,'Paraclinicos '!Y2935&gt;=70,0)</f>
        <v/>
      </c>
      <c r="T3000" t="str" cm="1">
        <f t="array" ref="T3000">_xlfn.IFS('Paraclinicos '!W2935="","",'Paraclinicos '!W2935&lt;6,4,'Paraclinicos '!W2935&lt;10,3,'Paraclinicos '!W2935&lt;13,2,'Paraclinicos '!W2935&lt;15,1,'Paraclinicos '!W2935=15,0)</f>
        <v/>
      </c>
      <c r="U3000" s="54" t="str">
        <f t="shared" si="138"/>
        <v/>
      </c>
      <c r="V3000" t="str" cm="1">
        <f t="array" ref="V3000">_xlfn.IFS('Paraclinicos '!S2935="","",OR('Paraclinicos '!S2935&lt;=8,'Paraclinicos '!S2935&gt;=25),3,'Paraclinicos '!S2935&lt;12,1,'Paraclinicos '!S2935&lt;21,0,'Paraclinicos '!S2935&lt;25,2)</f>
        <v/>
      </c>
      <c r="W3000" t="str">
        <f>IFERROR(IF(INDEX('BD Demog para scores enalazar'!Y$2:'BD Demog para scores enalazar'!Y$3000,MATCH(Formulas!A3000,'BD Demog para scores enalazar'!A$2:'BD Demog para scores enalazar'!A$3000,0))=1,"SI","NO"),"")</f>
        <v/>
      </c>
      <c r="X3000" s="9" t="str">
        <f>IFERROR(IF(INDEX('BD Demog para scores enalazar'!AJ$2:'BD Demog para scores enalazar'!AJ$3000,MATCH(Formulas!A3000,'BD Demog para scores enalazar'!A$2:'BD Demog para scores enalazar'!A$3000,0))=1,"SI","NO"),"")</f>
        <v/>
      </c>
      <c r="Y3000" t="str" cm="1">
        <f t="array" ref="Y3000">IF(AND(W3000="NO",X3000="NO"),_xlfn.IFS('Paraclinicos '!K2935&lt;=91,3,'Paraclinicos '!K2935&lt;94,2,'Paraclinicos '!K2935&lt;96,1,'Paraclinicos '!K2935&gt;=96,0),"")</f>
        <v/>
      </c>
      <c r="Z3000" t="str" cm="1">
        <f t="array" ref="Z3000">IF(OR(W3000="SI",X3000="SI"),_xlfn.IFS(OR(AND('Paraclinicos '!K2936&lt;=83),AND('Paraclinicos '!K2936&gt;=97,AA3000=2)),3,OR(AND('Paraclinicos '!K2936&lt;=86),AND('Paraclinicos '!K2936&gt;=94,AA3000=2)),2,OR(AND('Paraclinicos '!K2936&lt;=88),AND('Paraclinicos '!K2936&gt;=92,AA3000=2)),1,OR(AND('Paraclinicos '!K2936&gt;=88,'Paraclinicos '!K2936&lt;=92),AND('Paraclinicos '!K2936&gt;=93,AA3000=0)),0),"")</f>
        <v/>
      </c>
      <c r="AA3000" t="str" cm="1">
        <f t="array" ref="AA3000">_xlfn.IFS('Paraclinicos '!E2935="","",'Paraclinicos '!E2935="Oxigeno",2,'Paraclinicos '!E2935="Aire",0)</f>
        <v/>
      </c>
    </row>
    <row r="3001" spans="1:27" x14ac:dyDescent="0.25">
      <c r="A3001">
        <f>'Paraclinicos '!A2936</f>
        <v>0</v>
      </c>
      <c r="B3001" s="3">
        <f>'Paraclinicos '!R2936</f>
        <v>0</v>
      </c>
      <c r="C3001" t="str" cm="1">
        <f t="array" ref="C3001">_xlfn.IFS('Paraclinicos '!Q2936="","",'Paraclinicos '!Q2936&gt;60,3,'Paraclinicos '!Q2936&lt;=60,1)</f>
        <v/>
      </c>
      <c r="D3001" t="str">
        <f>IFERROR(IF(INDEX('BD Demog para scores enalazar'!BC$2:BC$3000,MATCH(Formulas!A3001,'BD Demog para scores enalazar'!A$2:A$3000,0))=0,"SI","NO"),"")</f>
        <v/>
      </c>
      <c r="E3001" t="str" cm="1">
        <f t="array" ref="E3001">_xlfn.IFS(D3001="","",D3001="SI",4,D3001="NO",1)</f>
        <v/>
      </c>
      <c r="F3001" t="str" cm="1">
        <f t="array" ref="F3001">_xlfn.IFS('Paraclinicos '!B2936="","",'Paraclinicos '!B2936&gt;1,1,'Paraclinicos '!B2936&lt;=1,3)</f>
        <v/>
      </c>
      <c r="G3001" t="str" cm="1">
        <f t="array" ref="G3001">_xlfn.IFS('Paraclinicos '!D2936="","",AND('Paraclinicos '!D2936&gt;=250,'Paraclinicos '!D2936&lt;=500),2,'Paraclinicos '!D2936&gt;500,3,'Paraclinicos '!D2936&lt;250,1)</f>
        <v/>
      </c>
      <c r="H3001" s="50" t="str">
        <f t="shared" si="139"/>
        <v/>
      </c>
      <c r="I3001" t="str" cm="1">
        <f t="array" ref="I3001">_xlfn.IFS('Paraclinicos '!Q2936="","",'Paraclinicos '!Q2936&gt;=65,1,'Paraclinicos '!Q2936&lt;65,0)</f>
        <v/>
      </c>
      <c r="J3001" t="str" cm="1">
        <f t="array" ref="J3001">_xlfn.IFS('Paraclinicos '!I2936="","",'Paraclinicos '!I2936&gt;7,1,'Paraclinicos '!I2936&lt;=7,0)</f>
        <v/>
      </c>
      <c r="K3001" t="str" cm="1">
        <f t="array" ref="K3001">_xlfn.IFS('Paraclinicos '!W2936="","",'Paraclinicos '!W2936&lt;=8,1,'Paraclinicos '!W2936&gt;8,0)</f>
        <v/>
      </c>
      <c r="L3001" t="str" cm="1">
        <f t="array" ref="L3001">_xlfn.IFS('Paraclinicos '!S2936="","",'Paraclinicos '!S2936&gt;=30,1,'Paraclinicos '!S2936&lt;30,0)</f>
        <v/>
      </c>
      <c r="M3001" t="str" cm="1">
        <f t="array" ref="M3001">_xlfn.IFS(OR('Paraclinicos '!T2936="",'Paraclinicos '!U2936=""),"",OR('Paraclinicos '!T2936&lt;=90,'Paraclinicos '!U2936&lt;=60),1,OR('Paraclinicos '!T2936&gt;90,'Paraclinicos '!U2936&gt;60),0)</f>
        <v/>
      </c>
      <c r="N3001" s="45" t="str">
        <f t="shared" si="140"/>
        <v/>
      </c>
      <c r="O3001" t="str" cm="1">
        <f t="array" ref="O3001">_xlfn.IFS(OR('Paraclinicos '!M2936="",'Paraclinicos '!N2936="",'Paraclinicos '!N2936=0),"",'Paraclinicos '!M2936/'Paraclinicos '!N2936&lt;100,4,'Paraclinicos '!M2936/'Paraclinicos '!N2936&lt;200,3,'Paraclinicos '!M2936/'Paraclinicos '!N2936&lt;300,2,'Paraclinicos '!M2936/'Paraclinicos '!N2936&lt;400,1,'Paraclinicos '!M2936/'Paraclinicos '!N2936&gt;=400,0)</f>
        <v/>
      </c>
      <c r="P3001" t="str" cm="1">
        <f t="array" ref="P3001">_xlfn.IFS('Paraclinicos '!C2936="","",'Paraclinicos '!C2936&lt;20,4,'Paraclinicos '!C2936&lt;50,3,'Paraclinicos '!C2936&lt;100,2,'Paraclinicos '!C2936&lt;150,1,'Paraclinicos '!C2936&gt;150,0)</f>
        <v/>
      </c>
      <c r="Q3001" t="str" cm="1">
        <f t="array" ref="Q3001">_xlfn.IFS('Paraclinicos '!O2936="","",'Paraclinicos '!O2936&lt;1.2,0,'Paraclinicos '!O2936&lt;2,1,'Paraclinicos '!O2936&lt;3.5,2,'Paraclinicos '!O2936&lt;5,3,'Paraclinicos '!O2936&gt;5,4)</f>
        <v/>
      </c>
      <c r="R3001" t="str" cm="1">
        <f t="array" ref="R3001">_xlfn.IFS('Paraclinicos '!J2936="","",'Paraclinicos '!J2936&lt;1.2,0,'Paraclinicos '!J2936&lt;2,1,'Paraclinicos '!J2936&lt;6,2,'Paraclinicos '!J2936&lt;12,3,'Paraclinicos '!J2936&gt;=12,4)</f>
        <v/>
      </c>
      <c r="S3001" t="str" cm="1">
        <f t="array" ref="S3001">_xlfn.IFS('Paraclinicos '!Y2936="","",'Paraclinicos '!Y2936&lt;70,1,'Paraclinicos '!Y2936&gt;=70,0)</f>
        <v/>
      </c>
      <c r="T3001" t="str" cm="1">
        <f t="array" ref="T3001">_xlfn.IFS('Paraclinicos '!W2936="","",'Paraclinicos '!W2936&lt;6,4,'Paraclinicos '!W2936&lt;10,3,'Paraclinicos '!W2936&lt;13,2,'Paraclinicos '!W2936&lt;15,1,'Paraclinicos '!W2936=15,0)</f>
        <v/>
      </c>
      <c r="U3001" s="54" t="str">
        <f t="shared" si="138"/>
        <v/>
      </c>
      <c r="V3001" t="str" cm="1">
        <f t="array" ref="V3001">_xlfn.IFS('Paraclinicos '!S2936="","",OR('Paraclinicos '!S2936&lt;=8,'Paraclinicos '!S2936&gt;=25),3,'Paraclinicos '!S2936&lt;12,1,'Paraclinicos '!S2936&lt;21,0,'Paraclinicos '!S2936&lt;25,2)</f>
        <v/>
      </c>
      <c r="W3001" t="str">
        <f>IFERROR(IF(INDEX('BD Demog para scores enalazar'!Y$2:'BD Demog para scores enalazar'!Y$3000,MATCH(Formulas!A3001,'BD Demog para scores enalazar'!A$2:'BD Demog para scores enalazar'!A$3000,0))=1,"SI","NO"),"")</f>
        <v/>
      </c>
      <c r="X3001" s="9" t="str">
        <f>IFERROR(IF(INDEX('BD Demog para scores enalazar'!AJ$2:'BD Demog para scores enalazar'!AJ$3000,MATCH(Formulas!A3001,'BD Demog para scores enalazar'!A$2:'BD Demog para scores enalazar'!A$3000,0))=1,"SI","NO"),"")</f>
        <v/>
      </c>
      <c r="Y3001" t="str" cm="1">
        <f t="array" ref="Y3001">IF(AND(W3001="NO",X3001="NO"),_xlfn.IFS('Paraclinicos '!K2936&lt;=91,3,'Paraclinicos '!K2936&lt;94,2,'Paraclinicos '!K2936&lt;96,1,'Paraclinicos '!K2936&gt;=96,0),"")</f>
        <v/>
      </c>
      <c r="Z3001" t="str" cm="1">
        <f t="array" ref="Z3001">IF(OR(W3001="SI",X3001="SI"),_xlfn.IFS(OR(AND('Paraclinicos '!K2937&lt;=83),AND('Paraclinicos '!K2937&gt;=97,AA3001=2)),3,OR(AND('Paraclinicos '!K2937&lt;=86),AND('Paraclinicos '!K2937&gt;=94,AA3001=2)),2,OR(AND('Paraclinicos '!K2937&lt;=88),AND('Paraclinicos '!K2937&gt;=92,AA3001=2)),1,OR(AND('Paraclinicos '!K2937&gt;=88,'Paraclinicos '!K2937&lt;=92),AND('Paraclinicos '!K2937&gt;=93,AA3001=0)),0),"")</f>
        <v/>
      </c>
      <c r="AA3001" t="str" cm="1">
        <f t="array" ref="AA3001">_xlfn.IFS('Paraclinicos '!E2936="","",'Paraclinicos '!E2936="Oxigeno",2,'Paraclinicos '!E2936="Aire",0)</f>
        <v/>
      </c>
    </row>
    <row r="3002" spans="1:27" x14ac:dyDescent="0.25">
      <c r="A3002">
        <f>'Paraclinicos '!A2937</f>
        <v>0</v>
      </c>
      <c r="B3002" s="3">
        <f>'Paraclinicos '!R2937</f>
        <v>0</v>
      </c>
      <c r="C3002" t="str" cm="1">
        <f t="array" ref="C3002">_xlfn.IFS('Paraclinicos '!Q2937="","",'Paraclinicos '!Q2937&gt;60,3,'Paraclinicos '!Q2937&lt;=60,1)</f>
        <v/>
      </c>
      <c r="D3002" t="str">
        <f>IFERROR(IF(INDEX('BD Demog para scores enalazar'!BC$2:BC$3000,MATCH(Formulas!A3002,'BD Demog para scores enalazar'!A$2:A$3000,0))=0,"SI","NO"),"")</f>
        <v/>
      </c>
      <c r="E3002" t="str" cm="1">
        <f t="array" ref="E3002">_xlfn.IFS(D3002="","",D3002="SI",4,D3002="NO",1)</f>
        <v/>
      </c>
      <c r="F3002" t="str" cm="1">
        <f t="array" ref="F3002">_xlfn.IFS('Paraclinicos '!B2937="","",'Paraclinicos '!B2937&gt;1,1,'Paraclinicos '!B2937&lt;=1,3)</f>
        <v/>
      </c>
      <c r="G3002" t="str" cm="1">
        <f t="array" ref="G3002">_xlfn.IFS('Paraclinicos '!D2937="","",AND('Paraclinicos '!D2937&gt;=250,'Paraclinicos '!D2937&lt;=500),2,'Paraclinicos '!D2937&gt;500,3,'Paraclinicos '!D2937&lt;250,1)</f>
        <v/>
      </c>
      <c r="H3002" s="50" t="str">
        <f t="shared" si="139"/>
        <v/>
      </c>
      <c r="I3002" t="str" cm="1">
        <f t="array" ref="I3002">_xlfn.IFS('Paraclinicos '!Q2937="","",'Paraclinicos '!Q2937&gt;=65,1,'Paraclinicos '!Q2937&lt;65,0)</f>
        <v/>
      </c>
      <c r="J3002" t="str" cm="1">
        <f t="array" ref="J3002">_xlfn.IFS('Paraclinicos '!I2937="","",'Paraclinicos '!I2937&gt;7,1,'Paraclinicos '!I2937&lt;=7,0)</f>
        <v/>
      </c>
      <c r="K3002" t="str" cm="1">
        <f t="array" ref="K3002">_xlfn.IFS('Paraclinicos '!W2937="","",'Paraclinicos '!W2937&lt;=8,1,'Paraclinicos '!W2937&gt;8,0)</f>
        <v/>
      </c>
      <c r="L3002" t="str" cm="1">
        <f t="array" ref="L3002">_xlfn.IFS('Paraclinicos '!S2937="","",'Paraclinicos '!S2937&gt;=30,1,'Paraclinicos '!S2937&lt;30,0)</f>
        <v/>
      </c>
      <c r="M3002" t="str" cm="1">
        <f t="array" ref="M3002">_xlfn.IFS(OR('Paraclinicos '!T2937="",'Paraclinicos '!U2937=""),"",OR('Paraclinicos '!T2937&lt;=90,'Paraclinicos '!U2937&lt;=60),1,OR('Paraclinicos '!T2937&gt;90,'Paraclinicos '!U2937&gt;60),0)</f>
        <v/>
      </c>
      <c r="N3002" s="45" t="str">
        <f t="shared" si="140"/>
        <v/>
      </c>
      <c r="O3002" t="str" cm="1">
        <f t="array" ref="O3002">_xlfn.IFS(OR('Paraclinicos '!M2937="",'Paraclinicos '!N2937="",'Paraclinicos '!N2937=0),"",'Paraclinicos '!M2937/'Paraclinicos '!N2937&lt;100,4,'Paraclinicos '!M2937/'Paraclinicos '!N2937&lt;200,3,'Paraclinicos '!M2937/'Paraclinicos '!N2937&lt;300,2,'Paraclinicos '!M2937/'Paraclinicos '!N2937&lt;400,1,'Paraclinicos '!M2937/'Paraclinicos '!N2937&gt;=400,0)</f>
        <v/>
      </c>
      <c r="P3002" t="str" cm="1">
        <f t="array" ref="P3002">_xlfn.IFS('Paraclinicos '!C2937="","",'Paraclinicos '!C2937&lt;20,4,'Paraclinicos '!C2937&lt;50,3,'Paraclinicos '!C2937&lt;100,2,'Paraclinicos '!C2937&lt;150,1,'Paraclinicos '!C2937&gt;150,0)</f>
        <v/>
      </c>
      <c r="Q3002" t="str" cm="1">
        <f t="array" ref="Q3002">_xlfn.IFS('Paraclinicos '!O2937="","",'Paraclinicos '!O2937&lt;1.2,0,'Paraclinicos '!O2937&lt;2,1,'Paraclinicos '!O2937&lt;3.5,2,'Paraclinicos '!O2937&lt;5,3,'Paraclinicos '!O2937&gt;5,4)</f>
        <v/>
      </c>
      <c r="R3002" t="str" cm="1">
        <f t="array" ref="R3002">_xlfn.IFS('Paraclinicos '!J2937="","",'Paraclinicos '!J2937&lt;1.2,0,'Paraclinicos '!J2937&lt;2,1,'Paraclinicos '!J2937&lt;6,2,'Paraclinicos '!J2937&lt;12,3,'Paraclinicos '!J2937&gt;=12,4)</f>
        <v/>
      </c>
      <c r="S3002" t="str" cm="1">
        <f t="array" ref="S3002">_xlfn.IFS('Paraclinicos '!Y2937="","",'Paraclinicos '!Y2937&lt;70,1,'Paraclinicos '!Y2937&gt;=70,0)</f>
        <v/>
      </c>
      <c r="T3002" t="str" cm="1">
        <f t="array" ref="T3002">_xlfn.IFS('Paraclinicos '!W2937="","",'Paraclinicos '!W2937&lt;6,4,'Paraclinicos '!W2937&lt;10,3,'Paraclinicos '!W2937&lt;13,2,'Paraclinicos '!W2937&lt;15,1,'Paraclinicos '!W2937=15,0)</f>
        <v/>
      </c>
      <c r="U3002" s="54" t="str">
        <f t="shared" si="138"/>
        <v/>
      </c>
      <c r="V3002" t="str" cm="1">
        <f t="array" ref="V3002">_xlfn.IFS('Paraclinicos '!S2937="","",OR('Paraclinicos '!S2937&lt;=8,'Paraclinicos '!S2937&gt;=25),3,'Paraclinicos '!S2937&lt;12,1,'Paraclinicos '!S2937&lt;21,0,'Paraclinicos '!S2937&lt;25,2)</f>
        <v/>
      </c>
      <c r="W3002" t="str">
        <f>IFERROR(IF(INDEX('BD Demog para scores enalazar'!Y$2:'BD Demog para scores enalazar'!Y$3000,MATCH(Formulas!A3002,'BD Demog para scores enalazar'!A$2:'BD Demog para scores enalazar'!A$3000,0))=1,"SI","NO"),"")</f>
        <v/>
      </c>
      <c r="X3002" s="9" t="str">
        <f>IFERROR(IF(INDEX('BD Demog para scores enalazar'!AJ$2:'BD Demog para scores enalazar'!AJ$3000,MATCH(Formulas!A3002,'BD Demog para scores enalazar'!A$2:'BD Demog para scores enalazar'!A$3000,0))=1,"SI","NO"),"")</f>
        <v/>
      </c>
      <c r="Y3002" t="str" cm="1">
        <f t="array" ref="Y3002">IF(AND(W3002="NO",X3002="NO"),_xlfn.IFS('Paraclinicos '!K2937&lt;=91,3,'Paraclinicos '!K2937&lt;94,2,'Paraclinicos '!K2937&lt;96,1,'Paraclinicos '!K2937&gt;=96,0),"")</f>
        <v/>
      </c>
      <c r="Z3002" t="str" cm="1">
        <f t="array" ref="Z3002">IF(OR(W3002="SI",X3002="SI"),_xlfn.IFS(OR(AND('Paraclinicos '!K2938&lt;=83),AND('Paraclinicos '!K2938&gt;=97,AA3002=2)),3,OR(AND('Paraclinicos '!K2938&lt;=86),AND('Paraclinicos '!K2938&gt;=94,AA3002=2)),2,OR(AND('Paraclinicos '!K2938&lt;=88),AND('Paraclinicos '!K2938&gt;=92,AA3002=2)),1,OR(AND('Paraclinicos '!K2938&gt;=88,'Paraclinicos '!K2938&lt;=92),AND('Paraclinicos '!K2938&gt;=93,AA3002=0)),0),"")</f>
        <v/>
      </c>
      <c r="AA3002" t="str" cm="1">
        <f t="array" ref="AA3002">_xlfn.IFS('Paraclinicos '!E2937="","",'Paraclinicos '!E2937="Oxigeno",2,'Paraclinicos '!E2937="Aire",0)</f>
        <v/>
      </c>
    </row>
    <row r="3003" spans="1:27" x14ac:dyDescent="0.25">
      <c r="A3003">
        <f>'Paraclinicos '!A2938</f>
        <v>0</v>
      </c>
      <c r="B3003" s="3">
        <f>'Paraclinicos '!R2938</f>
        <v>0</v>
      </c>
      <c r="C3003" t="str" cm="1">
        <f t="array" ref="C3003">_xlfn.IFS('Paraclinicos '!Q2938="","",'Paraclinicos '!Q2938&gt;60,3,'Paraclinicos '!Q2938&lt;=60,1)</f>
        <v/>
      </c>
      <c r="D3003" t="str">
        <f>IFERROR(IF(INDEX('BD Demog para scores enalazar'!BC$2:BC$3000,MATCH(Formulas!A3003,'BD Demog para scores enalazar'!A$2:A$3000,0))=0,"SI","NO"),"")</f>
        <v/>
      </c>
      <c r="E3003" t="str" cm="1">
        <f t="array" ref="E3003">_xlfn.IFS(D3003="","",D3003="SI",4,D3003="NO",1)</f>
        <v/>
      </c>
      <c r="F3003" t="str" cm="1">
        <f t="array" ref="F3003">_xlfn.IFS('Paraclinicos '!B2938="","",'Paraclinicos '!B2938&gt;1,1,'Paraclinicos '!B2938&lt;=1,3)</f>
        <v/>
      </c>
      <c r="G3003" t="str" cm="1">
        <f t="array" ref="G3003">_xlfn.IFS('Paraclinicos '!D2938="","",AND('Paraclinicos '!D2938&gt;=250,'Paraclinicos '!D2938&lt;=500),2,'Paraclinicos '!D2938&gt;500,3,'Paraclinicos '!D2938&lt;250,1)</f>
        <v/>
      </c>
      <c r="H3003" s="50" t="str">
        <f t="shared" si="139"/>
        <v/>
      </c>
      <c r="I3003" t="str" cm="1">
        <f t="array" ref="I3003">_xlfn.IFS('Paraclinicos '!Q2938="","",'Paraclinicos '!Q2938&gt;=65,1,'Paraclinicos '!Q2938&lt;65,0)</f>
        <v/>
      </c>
      <c r="J3003" t="str" cm="1">
        <f t="array" ref="J3003">_xlfn.IFS('Paraclinicos '!I2938="","",'Paraclinicos '!I2938&gt;7,1,'Paraclinicos '!I2938&lt;=7,0)</f>
        <v/>
      </c>
      <c r="K3003" t="str" cm="1">
        <f t="array" ref="K3003">_xlfn.IFS('Paraclinicos '!W2938="","",'Paraclinicos '!W2938&lt;=8,1,'Paraclinicos '!W2938&gt;8,0)</f>
        <v/>
      </c>
      <c r="L3003" t="str" cm="1">
        <f t="array" ref="L3003">_xlfn.IFS('Paraclinicos '!S2938="","",'Paraclinicos '!S2938&gt;=30,1,'Paraclinicos '!S2938&lt;30,0)</f>
        <v/>
      </c>
      <c r="M3003" t="str" cm="1">
        <f t="array" ref="M3003">_xlfn.IFS(OR('Paraclinicos '!T2938="",'Paraclinicos '!U2938=""),"",OR('Paraclinicos '!T2938&lt;=90,'Paraclinicos '!U2938&lt;=60),1,OR('Paraclinicos '!T2938&gt;90,'Paraclinicos '!U2938&gt;60),0)</f>
        <v/>
      </c>
      <c r="N3003" s="45" t="str">
        <f t="shared" si="140"/>
        <v/>
      </c>
      <c r="O3003" t="str" cm="1">
        <f t="array" ref="O3003">_xlfn.IFS(OR('Paraclinicos '!M2938="",'Paraclinicos '!N2938="",'Paraclinicos '!N2938=0),"",'Paraclinicos '!M2938/'Paraclinicos '!N2938&lt;100,4,'Paraclinicos '!M2938/'Paraclinicos '!N2938&lt;200,3,'Paraclinicos '!M2938/'Paraclinicos '!N2938&lt;300,2,'Paraclinicos '!M2938/'Paraclinicos '!N2938&lt;400,1,'Paraclinicos '!M2938/'Paraclinicos '!N2938&gt;=400,0)</f>
        <v/>
      </c>
      <c r="P3003" t="str" cm="1">
        <f t="array" ref="P3003">_xlfn.IFS('Paraclinicos '!C2938="","",'Paraclinicos '!C2938&lt;20,4,'Paraclinicos '!C2938&lt;50,3,'Paraclinicos '!C2938&lt;100,2,'Paraclinicos '!C2938&lt;150,1,'Paraclinicos '!C2938&gt;150,0)</f>
        <v/>
      </c>
      <c r="Q3003" t="str" cm="1">
        <f t="array" ref="Q3003">_xlfn.IFS('Paraclinicos '!O2938="","",'Paraclinicos '!O2938&lt;1.2,0,'Paraclinicos '!O2938&lt;2,1,'Paraclinicos '!O2938&lt;3.5,2,'Paraclinicos '!O2938&lt;5,3,'Paraclinicos '!O2938&gt;5,4)</f>
        <v/>
      </c>
      <c r="R3003" t="str" cm="1">
        <f t="array" ref="R3003">_xlfn.IFS('Paraclinicos '!J2938="","",'Paraclinicos '!J2938&lt;1.2,0,'Paraclinicos '!J2938&lt;2,1,'Paraclinicos '!J2938&lt;6,2,'Paraclinicos '!J2938&lt;12,3,'Paraclinicos '!J2938&gt;=12,4)</f>
        <v/>
      </c>
      <c r="S3003" t="str" cm="1">
        <f t="array" ref="S3003">_xlfn.IFS('Paraclinicos '!Y2938="","",'Paraclinicos '!Y2938&lt;70,1,'Paraclinicos '!Y2938&gt;=70,0)</f>
        <v/>
      </c>
      <c r="T3003" t="str" cm="1">
        <f t="array" ref="T3003">_xlfn.IFS('Paraclinicos '!W2938="","",'Paraclinicos '!W2938&lt;6,4,'Paraclinicos '!W2938&lt;10,3,'Paraclinicos '!W2938&lt;13,2,'Paraclinicos '!W2938&lt;15,1,'Paraclinicos '!W2938=15,0)</f>
        <v/>
      </c>
      <c r="U3003" s="54" t="str">
        <f t="shared" si="138"/>
        <v/>
      </c>
      <c r="V3003" t="str" cm="1">
        <f t="array" ref="V3003">_xlfn.IFS('Paraclinicos '!S2938="","",OR('Paraclinicos '!S2938&lt;=8,'Paraclinicos '!S2938&gt;=25),3,'Paraclinicos '!S2938&lt;12,1,'Paraclinicos '!S2938&lt;21,0,'Paraclinicos '!S2938&lt;25,2)</f>
        <v/>
      </c>
      <c r="W3003" t="str">
        <f>IFERROR(IF(INDEX('BD Demog para scores enalazar'!Y$2:'BD Demog para scores enalazar'!Y$3000,MATCH(Formulas!A3003,'BD Demog para scores enalazar'!A$2:'BD Demog para scores enalazar'!A$3000,0))=1,"SI","NO"),"")</f>
        <v/>
      </c>
      <c r="X3003" s="9" t="str">
        <f>IFERROR(IF(INDEX('BD Demog para scores enalazar'!AJ$2:'BD Demog para scores enalazar'!AJ$3000,MATCH(Formulas!A3003,'BD Demog para scores enalazar'!A$2:'BD Demog para scores enalazar'!A$3000,0))=1,"SI","NO"),"")</f>
        <v/>
      </c>
      <c r="Y3003" t="str" cm="1">
        <f t="array" ref="Y3003">IF(AND(W3003="NO",X3003="NO"),_xlfn.IFS('Paraclinicos '!K2938&lt;=91,3,'Paraclinicos '!K2938&lt;94,2,'Paraclinicos '!K2938&lt;96,1,'Paraclinicos '!K2938&gt;=96,0),"")</f>
        <v/>
      </c>
      <c r="Z3003" t="str" cm="1">
        <f t="array" ref="Z3003">IF(OR(W3003="SI",X3003="SI"),_xlfn.IFS(OR(AND('Paraclinicos '!K2939&lt;=83),AND('Paraclinicos '!K2939&gt;=97,AA3003=2)),3,OR(AND('Paraclinicos '!K2939&lt;=86),AND('Paraclinicos '!K2939&gt;=94,AA3003=2)),2,OR(AND('Paraclinicos '!K2939&lt;=88),AND('Paraclinicos '!K2939&gt;=92,AA3003=2)),1,OR(AND('Paraclinicos '!K2939&gt;=88,'Paraclinicos '!K2939&lt;=92),AND('Paraclinicos '!K2939&gt;=93,AA3003=0)),0),"")</f>
        <v/>
      </c>
      <c r="AA3003" t="str" cm="1">
        <f t="array" ref="AA3003">_xlfn.IFS('Paraclinicos '!E2938="","",'Paraclinicos '!E2938="Oxigeno",2,'Paraclinicos '!E2938="Aire",0)</f>
        <v/>
      </c>
    </row>
    <row r="3004" spans="1:27" x14ac:dyDescent="0.25">
      <c r="A3004">
        <f>'Paraclinicos '!A2939</f>
        <v>0</v>
      </c>
      <c r="B3004" s="3">
        <f>'Paraclinicos '!R2939</f>
        <v>0</v>
      </c>
      <c r="C3004" t="str" cm="1">
        <f t="array" ref="C3004">_xlfn.IFS('Paraclinicos '!Q2939="","",'Paraclinicos '!Q2939&gt;60,3,'Paraclinicos '!Q2939&lt;=60,1)</f>
        <v/>
      </c>
      <c r="D3004" t="str">
        <f>IFERROR(IF(INDEX('BD Demog para scores enalazar'!BC$2:BC$3000,MATCH(Formulas!A3004,'BD Demog para scores enalazar'!A$2:A$3000,0))=0,"SI","NO"),"")</f>
        <v/>
      </c>
      <c r="E3004" t="str" cm="1">
        <f t="array" ref="E3004">_xlfn.IFS(D3004="","",D3004="SI",4,D3004="NO",1)</f>
        <v/>
      </c>
      <c r="F3004" t="str" cm="1">
        <f t="array" ref="F3004">_xlfn.IFS('Paraclinicos '!B2939="","",'Paraclinicos '!B2939&gt;1,1,'Paraclinicos '!B2939&lt;=1,3)</f>
        <v/>
      </c>
      <c r="G3004" t="str" cm="1">
        <f t="array" ref="G3004">_xlfn.IFS('Paraclinicos '!D2939="","",AND('Paraclinicos '!D2939&gt;=250,'Paraclinicos '!D2939&lt;=500),2,'Paraclinicos '!D2939&gt;500,3,'Paraclinicos '!D2939&lt;250,1)</f>
        <v/>
      </c>
      <c r="H3004" s="50" t="str">
        <f t="shared" si="139"/>
        <v/>
      </c>
      <c r="I3004" t="str" cm="1">
        <f t="array" ref="I3004">_xlfn.IFS('Paraclinicos '!Q2939="","",'Paraclinicos '!Q2939&gt;=65,1,'Paraclinicos '!Q2939&lt;65,0)</f>
        <v/>
      </c>
      <c r="J3004" t="str" cm="1">
        <f t="array" ref="J3004">_xlfn.IFS('Paraclinicos '!I2939="","",'Paraclinicos '!I2939&gt;7,1,'Paraclinicos '!I2939&lt;=7,0)</f>
        <v/>
      </c>
      <c r="K3004" t="str" cm="1">
        <f t="array" ref="K3004">_xlfn.IFS('Paraclinicos '!W2939="","",'Paraclinicos '!W2939&lt;=8,1,'Paraclinicos '!W2939&gt;8,0)</f>
        <v/>
      </c>
      <c r="L3004" t="str" cm="1">
        <f t="array" ref="L3004">_xlfn.IFS('Paraclinicos '!S2939="","",'Paraclinicos '!S2939&gt;=30,1,'Paraclinicos '!S2939&lt;30,0)</f>
        <v/>
      </c>
      <c r="M3004" t="str" cm="1">
        <f t="array" ref="M3004">_xlfn.IFS(OR('Paraclinicos '!T2939="",'Paraclinicos '!U2939=""),"",OR('Paraclinicos '!T2939&lt;=90,'Paraclinicos '!U2939&lt;=60),1,OR('Paraclinicos '!T2939&gt;90,'Paraclinicos '!U2939&gt;60),0)</f>
        <v/>
      </c>
      <c r="N3004" s="45" t="str">
        <f t="shared" si="140"/>
        <v/>
      </c>
      <c r="O3004" t="str" cm="1">
        <f t="array" ref="O3004">_xlfn.IFS(OR('Paraclinicos '!M2939="",'Paraclinicos '!N2939="",'Paraclinicos '!N2939=0),"",'Paraclinicos '!M2939/'Paraclinicos '!N2939&lt;100,4,'Paraclinicos '!M2939/'Paraclinicos '!N2939&lt;200,3,'Paraclinicos '!M2939/'Paraclinicos '!N2939&lt;300,2,'Paraclinicos '!M2939/'Paraclinicos '!N2939&lt;400,1,'Paraclinicos '!M2939/'Paraclinicos '!N2939&gt;=400,0)</f>
        <v/>
      </c>
      <c r="P3004" t="str" cm="1">
        <f t="array" ref="P3004">_xlfn.IFS('Paraclinicos '!C2939="","",'Paraclinicos '!C2939&lt;20,4,'Paraclinicos '!C2939&lt;50,3,'Paraclinicos '!C2939&lt;100,2,'Paraclinicos '!C2939&lt;150,1,'Paraclinicos '!C2939&gt;150,0)</f>
        <v/>
      </c>
      <c r="Q3004" t="str" cm="1">
        <f t="array" ref="Q3004">_xlfn.IFS('Paraclinicos '!O2939="","",'Paraclinicos '!O2939&lt;1.2,0,'Paraclinicos '!O2939&lt;2,1,'Paraclinicos '!O2939&lt;3.5,2,'Paraclinicos '!O2939&lt;5,3,'Paraclinicos '!O2939&gt;5,4)</f>
        <v/>
      </c>
      <c r="R3004" t="str" cm="1">
        <f t="array" ref="R3004">_xlfn.IFS('Paraclinicos '!J2939="","",'Paraclinicos '!J2939&lt;1.2,0,'Paraclinicos '!J2939&lt;2,1,'Paraclinicos '!J2939&lt;6,2,'Paraclinicos '!J2939&lt;12,3,'Paraclinicos '!J2939&gt;=12,4)</f>
        <v/>
      </c>
      <c r="S3004" t="str" cm="1">
        <f t="array" ref="S3004">_xlfn.IFS('Paraclinicos '!Y2939="","",'Paraclinicos '!Y2939&lt;70,1,'Paraclinicos '!Y2939&gt;=70,0)</f>
        <v/>
      </c>
      <c r="T3004" t="str" cm="1">
        <f t="array" ref="T3004">_xlfn.IFS('Paraclinicos '!W2939="","",'Paraclinicos '!W2939&lt;6,4,'Paraclinicos '!W2939&lt;10,3,'Paraclinicos '!W2939&lt;13,2,'Paraclinicos '!W2939&lt;15,1,'Paraclinicos '!W2939=15,0)</f>
        <v/>
      </c>
      <c r="U3004" s="54" t="str">
        <f t="shared" si="138"/>
        <v/>
      </c>
      <c r="V3004" t="str" cm="1">
        <f t="array" ref="V3004">_xlfn.IFS('Paraclinicos '!S2939="","",OR('Paraclinicos '!S2939&lt;=8,'Paraclinicos '!S2939&gt;=25),3,'Paraclinicos '!S2939&lt;12,1,'Paraclinicos '!S2939&lt;21,0,'Paraclinicos '!S2939&lt;25,2)</f>
        <v/>
      </c>
      <c r="W3004" t="str">
        <f>IFERROR(IF(INDEX('BD Demog para scores enalazar'!Y$2:'BD Demog para scores enalazar'!Y$3000,MATCH(Formulas!A3004,'BD Demog para scores enalazar'!A$2:'BD Demog para scores enalazar'!A$3000,0))=1,"SI","NO"),"")</f>
        <v/>
      </c>
      <c r="X3004" s="9" t="str">
        <f>IFERROR(IF(INDEX('BD Demog para scores enalazar'!AJ$2:'BD Demog para scores enalazar'!AJ$3000,MATCH(Formulas!A3004,'BD Demog para scores enalazar'!A$2:'BD Demog para scores enalazar'!A$3000,0))=1,"SI","NO"),"")</f>
        <v/>
      </c>
      <c r="Y3004" t="str" cm="1">
        <f t="array" ref="Y3004">IF(AND(W3004="NO",X3004="NO"),_xlfn.IFS('Paraclinicos '!K2939&lt;=91,3,'Paraclinicos '!K2939&lt;94,2,'Paraclinicos '!K2939&lt;96,1,'Paraclinicos '!K2939&gt;=96,0),"")</f>
        <v/>
      </c>
      <c r="Z3004" t="str" cm="1">
        <f t="array" ref="Z3004">IF(OR(W3004="SI",X3004="SI"),_xlfn.IFS(OR(AND('Paraclinicos '!K2940&lt;=83),AND('Paraclinicos '!K2940&gt;=97,AA3004=2)),3,OR(AND('Paraclinicos '!K2940&lt;=86),AND('Paraclinicos '!K2940&gt;=94,AA3004=2)),2,OR(AND('Paraclinicos '!K2940&lt;=88),AND('Paraclinicos '!K2940&gt;=92,AA3004=2)),1,OR(AND('Paraclinicos '!K2940&gt;=88,'Paraclinicos '!K2940&lt;=92),AND('Paraclinicos '!K2940&gt;=93,AA3004=0)),0),"")</f>
        <v/>
      </c>
      <c r="AA3004" t="str" cm="1">
        <f t="array" ref="AA3004">_xlfn.IFS('Paraclinicos '!E2939="","",'Paraclinicos '!E2939="Oxigeno",2,'Paraclinicos '!E2939="Aire",0)</f>
        <v/>
      </c>
    </row>
    <row r="3005" spans="1:27" x14ac:dyDescent="0.25">
      <c r="A3005">
        <f>'Paraclinicos '!A2940</f>
        <v>0</v>
      </c>
      <c r="B3005" s="3">
        <f>'Paraclinicos '!R2940</f>
        <v>0</v>
      </c>
      <c r="C3005" t="str" cm="1">
        <f t="array" ref="C3005">_xlfn.IFS('Paraclinicos '!Q2940="","",'Paraclinicos '!Q2940&gt;60,3,'Paraclinicos '!Q2940&lt;=60,1)</f>
        <v/>
      </c>
      <c r="D3005" t="str">
        <f>IFERROR(IF(INDEX('BD Demog para scores enalazar'!BC$2:BC$3000,MATCH(Formulas!A3005,'BD Demog para scores enalazar'!A$2:A$3000,0))=0,"SI","NO"),"")</f>
        <v/>
      </c>
      <c r="E3005" t="str" cm="1">
        <f t="array" ref="E3005">_xlfn.IFS(D3005="","",D3005="SI",4,D3005="NO",1)</f>
        <v/>
      </c>
      <c r="F3005" t="str" cm="1">
        <f t="array" ref="F3005">_xlfn.IFS('Paraclinicos '!B2940="","",'Paraclinicos '!B2940&gt;1,1,'Paraclinicos '!B2940&lt;=1,3)</f>
        <v/>
      </c>
      <c r="G3005" t="str" cm="1">
        <f t="array" ref="G3005">_xlfn.IFS('Paraclinicos '!D2940="","",AND('Paraclinicos '!D2940&gt;=250,'Paraclinicos '!D2940&lt;=500),2,'Paraclinicos '!D2940&gt;500,3,'Paraclinicos '!D2940&lt;250,1)</f>
        <v/>
      </c>
      <c r="H3005" s="50" t="str">
        <f t="shared" si="139"/>
        <v/>
      </c>
      <c r="I3005" t="str" cm="1">
        <f t="array" ref="I3005">_xlfn.IFS('Paraclinicos '!Q2940="","",'Paraclinicos '!Q2940&gt;=65,1,'Paraclinicos '!Q2940&lt;65,0)</f>
        <v/>
      </c>
      <c r="J3005" t="str" cm="1">
        <f t="array" ref="J3005">_xlfn.IFS('Paraclinicos '!I2940="","",'Paraclinicos '!I2940&gt;7,1,'Paraclinicos '!I2940&lt;=7,0)</f>
        <v/>
      </c>
      <c r="K3005" t="str" cm="1">
        <f t="array" ref="K3005">_xlfn.IFS('Paraclinicos '!W2940="","",'Paraclinicos '!W2940&lt;=8,1,'Paraclinicos '!W2940&gt;8,0)</f>
        <v/>
      </c>
      <c r="L3005" t="str" cm="1">
        <f t="array" ref="L3005">_xlfn.IFS('Paraclinicos '!S2940="","",'Paraclinicos '!S2940&gt;=30,1,'Paraclinicos '!S2940&lt;30,0)</f>
        <v/>
      </c>
      <c r="M3005" t="str" cm="1">
        <f t="array" ref="M3005">_xlfn.IFS(OR('Paraclinicos '!T2940="",'Paraclinicos '!U2940=""),"",OR('Paraclinicos '!T2940&lt;=90,'Paraclinicos '!U2940&lt;=60),1,OR('Paraclinicos '!T2940&gt;90,'Paraclinicos '!U2940&gt;60),0)</f>
        <v/>
      </c>
      <c r="N3005" s="45" t="str">
        <f t="shared" si="140"/>
        <v/>
      </c>
      <c r="O3005" t="str" cm="1">
        <f t="array" ref="O3005">_xlfn.IFS(OR('Paraclinicos '!M2940="",'Paraclinicos '!N2940="",'Paraclinicos '!N2940=0),"",'Paraclinicos '!M2940/'Paraclinicos '!N2940&lt;100,4,'Paraclinicos '!M2940/'Paraclinicos '!N2940&lt;200,3,'Paraclinicos '!M2940/'Paraclinicos '!N2940&lt;300,2,'Paraclinicos '!M2940/'Paraclinicos '!N2940&lt;400,1,'Paraclinicos '!M2940/'Paraclinicos '!N2940&gt;=400,0)</f>
        <v/>
      </c>
      <c r="P3005" t="str" cm="1">
        <f t="array" ref="P3005">_xlfn.IFS('Paraclinicos '!C2940="","",'Paraclinicos '!C2940&lt;20,4,'Paraclinicos '!C2940&lt;50,3,'Paraclinicos '!C2940&lt;100,2,'Paraclinicos '!C2940&lt;150,1,'Paraclinicos '!C2940&gt;150,0)</f>
        <v/>
      </c>
      <c r="Q3005" t="str" cm="1">
        <f t="array" ref="Q3005">_xlfn.IFS('Paraclinicos '!O2940="","",'Paraclinicos '!O2940&lt;1.2,0,'Paraclinicos '!O2940&lt;2,1,'Paraclinicos '!O2940&lt;3.5,2,'Paraclinicos '!O2940&lt;5,3,'Paraclinicos '!O2940&gt;5,4)</f>
        <v/>
      </c>
      <c r="R3005" t="str" cm="1">
        <f t="array" ref="R3005">_xlfn.IFS('Paraclinicos '!J2940="","",'Paraclinicos '!J2940&lt;1.2,0,'Paraclinicos '!J2940&lt;2,1,'Paraclinicos '!J2940&lt;6,2,'Paraclinicos '!J2940&lt;12,3,'Paraclinicos '!J2940&gt;=12,4)</f>
        <v/>
      </c>
      <c r="S3005" t="str" cm="1">
        <f t="array" ref="S3005">_xlfn.IFS('Paraclinicos '!Y2940="","",'Paraclinicos '!Y2940&lt;70,1,'Paraclinicos '!Y2940&gt;=70,0)</f>
        <v/>
      </c>
      <c r="T3005" t="str" cm="1">
        <f t="array" ref="T3005">_xlfn.IFS('Paraclinicos '!W2940="","",'Paraclinicos '!W2940&lt;6,4,'Paraclinicos '!W2940&lt;10,3,'Paraclinicos '!W2940&lt;13,2,'Paraclinicos '!W2940&lt;15,1,'Paraclinicos '!W2940=15,0)</f>
        <v/>
      </c>
      <c r="U3005" s="54" t="str">
        <f t="shared" si="138"/>
        <v/>
      </c>
      <c r="V3005" t="str" cm="1">
        <f t="array" ref="V3005">_xlfn.IFS('Paraclinicos '!S2940="","",OR('Paraclinicos '!S2940&lt;=8,'Paraclinicos '!S2940&gt;=25),3,'Paraclinicos '!S2940&lt;12,1,'Paraclinicos '!S2940&lt;21,0,'Paraclinicos '!S2940&lt;25,2)</f>
        <v/>
      </c>
      <c r="W3005" t="str">
        <f>IFERROR(IF(INDEX('BD Demog para scores enalazar'!Y$2:'BD Demog para scores enalazar'!Y$3000,MATCH(Formulas!A3005,'BD Demog para scores enalazar'!A$2:'BD Demog para scores enalazar'!A$3000,0))=1,"SI","NO"),"")</f>
        <v/>
      </c>
      <c r="X3005" s="9" t="str">
        <f>IFERROR(IF(INDEX('BD Demog para scores enalazar'!AJ$2:'BD Demog para scores enalazar'!AJ$3000,MATCH(Formulas!A3005,'BD Demog para scores enalazar'!A$2:'BD Demog para scores enalazar'!A$3000,0))=1,"SI","NO"),"")</f>
        <v/>
      </c>
      <c r="Y3005" t="str" cm="1">
        <f t="array" ref="Y3005">IF(AND(W3005="NO",X3005="NO"),_xlfn.IFS('Paraclinicos '!K2940&lt;=91,3,'Paraclinicos '!K2940&lt;94,2,'Paraclinicos '!K2940&lt;96,1,'Paraclinicos '!K2940&gt;=96,0),"")</f>
        <v/>
      </c>
      <c r="Z3005" t="str" cm="1">
        <f t="array" ref="Z3005">IF(OR(W3005="SI",X3005="SI"),_xlfn.IFS(OR(AND('Paraclinicos '!K2941&lt;=83),AND('Paraclinicos '!K2941&gt;=97,AA3005=2)),3,OR(AND('Paraclinicos '!K2941&lt;=86),AND('Paraclinicos '!K2941&gt;=94,AA3005=2)),2,OR(AND('Paraclinicos '!K2941&lt;=88),AND('Paraclinicos '!K2941&gt;=92,AA3005=2)),1,OR(AND('Paraclinicos '!K2941&gt;=88,'Paraclinicos '!K2941&lt;=92),AND('Paraclinicos '!K2941&gt;=93,AA3005=0)),0),"")</f>
        <v/>
      </c>
      <c r="AA3005" t="str" cm="1">
        <f t="array" ref="AA3005">_xlfn.IFS('Paraclinicos '!E2940="","",'Paraclinicos '!E2940="Oxigeno",2,'Paraclinicos '!E2940="Aire",0)</f>
        <v/>
      </c>
    </row>
    <row r="3006" spans="1:27" x14ac:dyDescent="0.25">
      <c r="A3006">
        <f>'Paraclinicos '!A2941</f>
        <v>0</v>
      </c>
      <c r="B3006" s="3">
        <f>'Paraclinicos '!R2941</f>
        <v>0</v>
      </c>
      <c r="C3006" t="str" cm="1">
        <f t="array" ref="C3006">_xlfn.IFS('Paraclinicos '!Q2941="","",'Paraclinicos '!Q2941&gt;60,3,'Paraclinicos '!Q2941&lt;=60,1)</f>
        <v/>
      </c>
      <c r="D3006" t="str">
        <f>IFERROR(IF(INDEX('BD Demog para scores enalazar'!BC$2:BC$3000,MATCH(Formulas!A3006,'BD Demog para scores enalazar'!A$2:A$3000,0))=0,"SI","NO"),"")</f>
        <v/>
      </c>
      <c r="E3006" t="str" cm="1">
        <f t="array" ref="E3006">_xlfn.IFS(D3006="","",D3006="SI",4,D3006="NO",1)</f>
        <v/>
      </c>
      <c r="F3006" t="str" cm="1">
        <f t="array" ref="F3006">_xlfn.IFS('Paraclinicos '!B2941="","",'Paraclinicos '!B2941&gt;1,1,'Paraclinicos '!B2941&lt;=1,3)</f>
        <v/>
      </c>
      <c r="G3006" t="str" cm="1">
        <f t="array" ref="G3006">_xlfn.IFS('Paraclinicos '!D2941="","",AND('Paraclinicos '!D2941&gt;=250,'Paraclinicos '!D2941&lt;=500),2,'Paraclinicos '!D2941&gt;500,3,'Paraclinicos '!D2941&lt;250,1)</f>
        <v/>
      </c>
      <c r="H3006" s="50" t="str">
        <f t="shared" si="139"/>
        <v/>
      </c>
      <c r="I3006" t="str" cm="1">
        <f t="array" ref="I3006">_xlfn.IFS('Paraclinicos '!Q2941="","",'Paraclinicos '!Q2941&gt;=65,1,'Paraclinicos '!Q2941&lt;65,0)</f>
        <v/>
      </c>
      <c r="J3006" t="str" cm="1">
        <f t="array" ref="J3006">_xlfn.IFS('Paraclinicos '!I2941="","",'Paraclinicos '!I2941&gt;7,1,'Paraclinicos '!I2941&lt;=7,0)</f>
        <v/>
      </c>
      <c r="K3006" t="str" cm="1">
        <f t="array" ref="K3006">_xlfn.IFS('Paraclinicos '!W2941="","",'Paraclinicos '!W2941&lt;=8,1,'Paraclinicos '!W2941&gt;8,0)</f>
        <v/>
      </c>
      <c r="L3006" t="str" cm="1">
        <f t="array" ref="L3006">_xlfn.IFS('Paraclinicos '!S2941="","",'Paraclinicos '!S2941&gt;=30,1,'Paraclinicos '!S2941&lt;30,0)</f>
        <v/>
      </c>
      <c r="M3006" t="str" cm="1">
        <f t="array" ref="M3006">_xlfn.IFS(OR('Paraclinicos '!T2941="",'Paraclinicos '!U2941=""),"",OR('Paraclinicos '!T2941&lt;=90,'Paraclinicos '!U2941&lt;=60),1,OR('Paraclinicos '!T2941&gt;90,'Paraclinicos '!U2941&gt;60),0)</f>
        <v/>
      </c>
      <c r="N3006" s="45" t="str">
        <f t="shared" si="140"/>
        <v/>
      </c>
      <c r="O3006" t="str" cm="1">
        <f t="array" ref="O3006">_xlfn.IFS(OR('Paraclinicos '!M2941="",'Paraclinicos '!N2941="",'Paraclinicos '!N2941=0),"",'Paraclinicos '!M2941/'Paraclinicos '!N2941&lt;100,4,'Paraclinicos '!M2941/'Paraclinicos '!N2941&lt;200,3,'Paraclinicos '!M2941/'Paraclinicos '!N2941&lt;300,2,'Paraclinicos '!M2941/'Paraclinicos '!N2941&lt;400,1,'Paraclinicos '!M2941/'Paraclinicos '!N2941&gt;=400,0)</f>
        <v/>
      </c>
      <c r="P3006" t="str" cm="1">
        <f t="array" ref="P3006">_xlfn.IFS('Paraclinicos '!C2941="","",'Paraclinicos '!C2941&lt;20,4,'Paraclinicos '!C2941&lt;50,3,'Paraclinicos '!C2941&lt;100,2,'Paraclinicos '!C2941&lt;150,1,'Paraclinicos '!C2941&gt;150,0)</f>
        <v/>
      </c>
      <c r="Q3006" t="str" cm="1">
        <f t="array" ref="Q3006">_xlfn.IFS('Paraclinicos '!O2941="","",'Paraclinicos '!O2941&lt;1.2,0,'Paraclinicos '!O2941&lt;2,1,'Paraclinicos '!O2941&lt;3.5,2,'Paraclinicos '!O2941&lt;5,3,'Paraclinicos '!O2941&gt;5,4)</f>
        <v/>
      </c>
      <c r="R3006" t="str" cm="1">
        <f t="array" ref="R3006">_xlfn.IFS('Paraclinicos '!J2941="","",'Paraclinicos '!J2941&lt;1.2,0,'Paraclinicos '!J2941&lt;2,1,'Paraclinicos '!J2941&lt;6,2,'Paraclinicos '!J2941&lt;12,3,'Paraclinicos '!J2941&gt;=12,4)</f>
        <v/>
      </c>
      <c r="S3006" t="str" cm="1">
        <f t="array" ref="S3006">_xlfn.IFS('Paraclinicos '!Y2941="","",'Paraclinicos '!Y2941&lt;70,1,'Paraclinicos '!Y2941&gt;=70,0)</f>
        <v/>
      </c>
      <c r="T3006" t="str" cm="1">
        <f t="array" ref="T3006">_xlfn.IFS('Paraclinicos '!W2941="","",'Paraclinicos '!W2941&lt;6,4,'Paraclinicos '!W2941&lt;10,3,'Paraclinicos '!W2941&lt;13,2,'Paraclinicos '!W2941&lt;15,1,'Paraclinicos '!W2941=15,0)</f>
        <v/>
      </c>
      <c r="U3006" s="54" t="str">
        <f t="shared" si="138"/>
        <v/>
      </c>
      <c r="V3006" t="str" cm="1">
        <f t="array" ref="V3006">_xlfn.IFS('Paraclinicos '!S2941="","",OR('Paraclinicos '!S2941&lt;=8,'Paraclinicos '!S2941&gt;=25),3,'Paraclinicos '!S2941&lt;12,1,'Paraclinicos '!S2941&lt;21,0,'Paraclinicos '!S2941&lt;25,2)</f>
        <v/>
      </c>
      <c r="W3006" t="str">
        <f>IFERROR(IF(INDEX('BD Demog para scores enalazar'!Y$2:'BD Demog para scores enalazar'!Y$3000,MATCH(Formulas!A3006,'BD Demog para scores enalazar'!A$2:'BD Demog para scores enalazar'!A$3000,0))=1,"SI","NO"),"")</f>
        <v/>
      </c>
      <c r="X3006" s="9" t="str">
        <f>IFERROR(IF(INDEX('BD Demog para scores enalazar'!AJ$2:'BD Demog para scores enalazar'!AJ$3000,MATCH(Formulas!A3006,'BD Demog para scores enalazar'!A$2:'BD Demog para scores enalazar'!A$3000,0))=1,"SI","NO"),"")</f>
        <v/>
      </c>
      <c r="Y3006" t="str" cm="1">
        <f t="array" ref="Y3006">IF(AND(W3006="NO",X3006="NO"),_xlfn.IFS('Paraclinicos '!K2941&lt;=91,3,'Paraclinicos '!K2941&lt;94,2,'Paraclinicos '!K2941&lt;96,1,'Paraclinicos '!K2941&gt;=96,0),"")</f>
        <v/>
      </c>
      <c r="Z3006" t="str" cm="1">
        <f t="array" ref="Z3006">IF(OR(W3006="SI",X3006="SI"),_xlfn.IFS(OR(AND('Paraclinicos '!K2942&lt;=83),AND('Paraclinicos '!K2942&gt;=97,AA3006=2)),3,OR(AND('Paraclinicos '!K2942&lt;=86),AND('Paraclinicos '!K2942&gt;=94,AA3006=2)),2,OR(AND('Paraclinicos '!K2942&lt;=88),AND('Paraclinicos '!K2942&gt;=92,AA3006=2)),1,OR(AND('Paraclinicos '!K2942&gt;=88,'Paraclinicos '!K2942&lt;=92),AND('Paraclinicos '!K2942&gt;=93,AA3006=0)),0),"")</f>
        <v/>
      </c>
      <c r="AA3006" t="str" cm="1">
        <f t="array" ref="AA3006">_xlfn.IFS('Paraclinicos '!E2941="","",'Paraclinicos '!E2941="Oxigeno",2,'Paraclinicos '!E2941="Aire",0)</f>
        <v/>
      </c>
    </row>
    <row r="3007" spans="1:27" x14ac:dyDescent="0.25">
      <c r="A3007">
        <f>'Paraclinicos '!A2942</f>
        <v>0</v>
      </c>
      <c r="B3007" s="3">
        <f>'Paraclinicos '!R2942</f>
        <v>0</v>
      </c>
      <c r="C3007" t="str" cm="1">
        <f t="array" ref="C3007">_xlfn.IFS('Paraclinicos '!Q2942="","",'Paraclinicos '!Q2942&gt;60,3,'Paraclinicos '!Q2942&lt;=60,1)</f>
        <v/>
      </c>
      <c r="D3007" t="str">
        <f>IFERROR(IF(INDEX('BD Demog para scores enalazar'!BC$2:BC$3000,MATCH(Formulas!A3007,'BD Demog para scores enalazar'!A$2:A$3000,0))=0,"SI","NO"),"")</f>
        <v/>
      </c>
      <c r="E3007" t="str" cm="1">
        <f t="array" ref="E3007">_xlfn.IFS(D3007="","",D3007="SI",4,D3007="NO",1)</f>
        <v/>
      </c>
      <c r="F3007" t="str" cm="1">
        <f t="array" ref="F3007">_xlfn.IFS('Paraclinicos '!B2942="","",'Paraclinicos '!B2942&gt;1,1,'Paraclinicos '!B2942&lt;=1,3)</f>
        <v/>
      </c>
      <c r="G3007" t="str" cm="1">
        <f t="array" ref="G3007">_xlfn.IFS('Paraclinicos '!D2942="","",AND('Paraclinicos '!D2942&gt;=250,'Paraclinicos '!D2942&lt;=500),2,'Paraclinicos '!D2942&gt;500,3,'Paraclinicos '!D2942&lt;250,1)</f>
        <v/>
      </c>
      <c r="H3007" s="50" t="str">
        <f t="shared" si="139"/>
        <v/>
      </c>
      <c r="I3007" t="str" cm="1">
        <f t="array" ref="I3007">_xlfn.IFS('Paraclinicos '!Q2942="","",'Paraclinicos '!Q2942&gt;=65,1,'Paraclinicos '!Q2942&lt;65,0)</f>
        <v/>
      </c>
      <c r="J3007" t="str" cm="1">
        <f t="array" ref="J3007">_xlfn.IFS('Paraclinicos '!I2942="","",'Paraclinicos '!I2942&gt;7,1,'Paraclinicos '!I2942&lt;=7,0)</f>
        <v/>
      </c>
      <c r="K3007" t="str" cm="1">
        <f t="array" ref="K3007">_xlfn.IFS('Paraclinicos '!W2942="","",'Paraclinicos '!W2942&lt;=8,1,'Paraclinicos '!W2942&gt;8,0)</f>
        <v/>
      </c>
      <c r="L3007" t="str" cm="1">
        <f t="array" ref="L3007">_xlfn.IFS('Paraclinicos '!S2942="","",'Paraclinicos '!S2942&gt;=30,1,'Paraclinicos '!S2942&lt;30,0)</f>
        <v/>
      </c>
      <c r="M3007" t="str" cm="1">
        <f t="array" ref="M3007">_xlfn.IFS(OR('Paraclinicos '!T2942="",'Paraclinicos '!U2942=""),"",OR('Paraclinicos '!T2942&lt;=90,'Paraclinicos '!U2942&lt;=60),1,OR('Paraclinicos '!T2942&gt;90,'Paraclinicos '!U2942&gt;60),0)</f>
        <v/>
      </c>
      <c r="N3007" s="45" t="str">
        <f t="shared" si="140"/>
        <v/>
      </c>
      <c r="O3007" t="str" cm="1">
        <f t="array" ref="O3007">_xlfn.IFS(OR('Paraclinicos '!M2942="",'Paraclinicos '!N2942="",'Paraclinicos '!N2942=0),"",'Paraclinicos '!M2942/'Paraclinicos '!N2942&lt;100,4,'Paraclinicos '!M2942/'Paraclinicos '!N2942&lt;200,3,'Paraclinicos '!M2942/'Paraclinicos '!N2942&lt;300,2,'Paraclinicos '!M2942/'Paraclinicos '!N2942&lt;400,1,'Paraclinicos '!M2942/'Paraclinicos '!N2942&gt;=400,0)</f>
        <v/>
      </c>
      <c r="P3007" t="str" cm="1">
        <f t="array" ref="P3007">_xlfn.IFS('Paraclinicos '!C2942="","",'Paraclinicos '!C2942&lt;20,4,'Paraclinicos '!C2942&lt;50,3,'Paraclinicos '!C2942&lt;100,2,'Paraclinicos '!C2942&lt;150,1,'Paraclinicos '!C2942&gt;150,0)</f>
        <v/>
      </c>
      <c r="Q3007" t="str" cm="1">
        <f t="array" ref="Q3007">_xlfn.IFS('Paraclinicos '!O2942="","",'Paraclinicos '!O2942&lt;1.2,0,'Paraclinicos '!O2942&lt;2,1,'Paraclinicos '!O2942&lt;3.5,2,'Paraclinicos '!O2942&lt;5,3,'Paraclinicos '!O2942&gt;5,4)</f>
        <v/>
      </c>
      <c r="R3007" t="str" cm="1">
        <f t="array" ref="R3007">_xlfn.IFS('Paraclinicos '!J2942="","",'Paraclinicos '!J2942&lt;1.2,0,'Paraclinicos '!J2942&lt;2,1,'Paraclinicos '!J2942&lt;6,2,'Paraclinicos '!J2942&lt;12,3,'Paraclinicos '!J2942&gt;=12,4)</f>
        <v/>
      </c>
      <c r="S3007" t="str" cm="1">
        <f t="array" ref="S3007">_xlfn.IFS('Paraclinicos '!Y2942="","",'Paraclinicos '!Y2942&lt;70,1,'Paraclinicos '!Y2942&gt;=70,0)</f>
        <v/>
      </c>
      <c r="T3007" t="str" cm="1">
        <f t="array" ref="T3007">_xlfn.IFS('Paraclinicos '!W2942="","",'Paraclinicos '!W2942&lt;6,4,'Paraclinicos '!W2942&lt;10,3,'Paraclinicos '!W2942&lt;13,2,'Paraclinicos '!W2942&lt;15,1,'Paraclinicos '!W2942=15,0)</f>
        <v/>
      </c>
      <c r="U3007" s="54" t="str">
        <f t="shared" si="138"/>
        <v/>
      </c>
      <c r="V3007" t="str" cm="1">
        <f t="array" ref="V3007">_xlfn.IFS('Paraclinicos '!S2942="","",OR('Paraclinicos '!S2942&lt;=8,'Paraclinicos '!S2942&gt;=25),3,'Paraclinicos '!S2942&lt;12,1,'Paraclinicos '!S2942&lt;21,0,'Paraclinicos '!S2942&lt;25,2)</f>
        <v/>
      </c>
      <c r="W3007" t="str">
        <f>IFERROR(IF(INDEX('BD Demog para scores enalazar'!Y$2:'BD Demog para scores enalazar'!Y$3000,MATCH(Formulas!A3007,'BD Demog para scores enalazar'!A$2:'BD Demog para scores enalazar'!A$3000,0))=1,"SI","NO"),"")</f>
        <v/>
      </c>
      <c r="X3007" s="9" t="str">
        <f>IFERROR(IF(INDEX('BD Demog para scores enalazar'!AJ$2:'BD Demog para scores enalazar'!AJ$3000,MATCH(Formulas!A3007,'BD Demog para scores enalazar'!A$2:'BD Demog para scores enalazar'!A$3000,0))=1,"SI","NO"),"")</f>
        <v/>
      </c>
      <c r="Y3007" t="str" cm="1">
        <f t="array" ref="Y3007">IF(AND(W3007="NO",X3007="NO"),_xlfn.IFS('Paraclinicos '!K2942&lt;=91,3,'Paraclinicos '!K2942&lt;94,2,'Paraclinicos '!K2942&lt;96,1,'Paraclinicos '!K2942&gt;=96,0),"")</f>
        <v/>
      </c>
      <c r="Z3007" t="str" cm="1">
        <f t="array" ref="Z3007">IF(OR(W3007="SI",X3007="SI"),_xlfn.IFS(OR(AND('Paraclinicos '!K2943&lt;=83),AND('Paraclinicos '!K2943&gt;=97,AA3007=2)),3,OR(AND('Paraclinicos '!K2943&lt;=86),AND('Paraclinicos '!K2943&gt;=94,AA3007=2)),2,OR(AND('Paraclinicos '!K2943&lt;=88),AND('Paraclinicos '!K2943&gt;=92,AA3007=2)),1,OR(AND('Paraclinicos '!K2943&gt;=88,'Paraclinicos '!K2943&lt;=92),AND('Paraclinicos '!K2943&gt;=93,AA3007=0)),0),"")</f>
        <v/>
      </c>
      <c r="AA3007" t="str" cm="1">
        <f t="array" ref="AA3007">_xlfn.IFS('Paraclinicos '!E2942="","",'Paraclinicos '!E2942="Oxigeno",2,'Paraclinicos '!E2942="Aire",0)</f>
        <v/>
      </c>
    </row>
    <row r="3008" spans="1:27" x14ac:dyDescent="0.25">
      <c r="A3008">
        <f>'Paraclinicos '!A2943</f>
        <v>0</v>
      </c>
      <c r="B3008" s="3">
        <f>'Paraclinicos '!R2943</f>
        <v>0</v>
      </c>
      <c r="C3008" t="str" cm="1">
        <f t="array" ref="C3008">_xlfn.IFS('Paraclinicos '!Q2943="","",'Paraclinicos '!Q2943&gt;60,3,'Paraclinicos '!Q2943&lt;=60,1)</f>
        <v/>
      </c>
      <c r="D3008" t="str">
        <f>IFERROR(IF(INDEX('BD Demog para scores enalazar'!BC$2:BC$3000,MATCH(Formulas!A3008,'BD Demog para scores enalazar'!A$2:A$3000,0))=0,"SI","NO"),"")</f>
        <v/>
      </c>
      <c r="E3008" t="str" cm="1">
        <f t="array" ref="E3008">_xlfn.IFS(D3008="","",D3008="SI",4,D3008="NO",1)</f>
        <v/>
      </c>
      <c r="F3008" t="str" cm="1">
        <f t="array" ref="F3008">_xlfn.IFS('Paraclinicos '!B2943="","",'Paraclinicos '!B2943&gt;1,1,'Paraclinicos '!B2943&lt;=1,3)</f>
        <v/>
      </c>
      <c r="G3008" t="str" cm="1">
        <f t="array" ref="G3008">_xlfn.IFS('Paraclinicos '!D2943="","",AND('Paraclinicos '!D2943&gt;=250,'Paraclinicos '!D2943&lt;=500),2,'Paraclinicos '!D2943&gt;500,3,'Paraclinicos '!D2943&lt;250,1)</f>
        <v/>
      </c>
      <c r="H3008" s="50" t="str">
        <f t="shared" si="139"/>
        <v/>
      </c>
      <c r="I3008" t="str" cm="1">
        <f t="array" ref="I3008">_xlfn.IFS('Paraclinicos '!Q2943="","",'Paraclinicos '!Q2943&gt;=65,1,'Paraclinicos '!Q2943&lt;65,0)</f>
        <v/>
      </c>
      <c r="J3008" t="str" cm="1">
        <f t="array" ref="J3008">_xlfn.IFS('Paraclinicos '!I2943="","",'Paraclinicos '!I2943&gt;7,1,'Paraclinicos '!I2943&lt;=7,0)</f>
        <v/>
      </c>
      <c r="K3008" t="str" cm="1">
        <f t="array" ref="K3008">_xlfn.IFS('Paraclinicos '!W2943="","",'Paraclinicos '!W2943&lt;=8,1,'Paraclinicos '!W2943&gt;8,0)</f>
        <v/>
      </c>
      <c r="L3008" t="str" cm="1">
        <f t="array" ref="L3008">_xlfn.IFS('Paraclinicos '!S2943="","",'Paraclinicos '!S2943&gt;=30,1,'Paraclinicos '!S2943&lt;30,0)</f>
        <v/>
      </c>
      <c r="M3008" t="str" cm="1">
        <f t="array" ref="M3008">_xlfn.IFS(OR('Paraclinicos '!T2943="",'Paraclinicos '!U2943=""),"",OR('Paraclinicos '!T2943&lt;=90,'Paraclinicos '!U2943&lt;=60),1,OR('Paraclinicos '!T2943&gt;90,'Paraclinicos '!U2943&gt;60),0)</f>
        <v/>
      </c>
      <c r="N3008" s="45" t="str">
        <f t="shared" si="140"/>
        <v/>
      </c>
      <c r="O3008" t="str" cm="1">
        <f t="array" ref="O3008">_xlfn.IFS(OR('Paraclinicos '!M2943="",'Paraclinicos '!N2943="",'Paraclinicos '!N2943=0),"",'Paraclinicos '!M2943/'Paraclinicos '!N2943&lt;100,4,'Paraclinicos '!M2943/'Paraclinicos '!N2943&lt;200,3,'Paraclinicos '!M2943/'Paraclinicos '!N2943&lt;300,2,'Paraclinicos '!M2943/'Paraclinicos '!N2943&lt;400,1,'Paraclinicos '!M2943/'Paraclinicos '!N2943&gt;=400,0)</f>
        <v/>
      </c>
      <c r="P3008" t="str" cm="1">
        <f t="array" ref="P3008">_xlfn.IFS('Paraclinicos '!C2943="","",'Paraclinicos '!C2943&lt;20,4,'Paraclinicos '!C2943&lt;50,3,'Paraclinicos '!C2943&lt;100,2,'Paraclinicos '!C2943&lt;150,1,'Paraclinicos '!C2943&gt;150,0)</f>
        <v/>
      </c>
      <c r="Q3008" t="str" cm="1">
        <f t="array" ref="Q3008">_xlfn.IFS('Paraclinicos '!O2943="","",'Paraclinicos '!O2943&lt;1.2,0,'Paraclinicos '!O2943&lt;2,1,'Paraclinicos '!O2943&lt;3.5,2,'Paraclinicos '!O2943&lt;5,3,'Paraclinicos '!O2943&gt;5,4)</f>
        <v/>
      </c>
      <c r="R3008" t="str" cm="1">
        <f t="array" ref="R3008">_xlfn.IFS('Paraclinicos '!J2943="","",'Paraclinicos '!J2943&lt;1.2,0,'Paraclinicos '!J2943&lt;2,1,'Paraclinicos '!J2943&lt;6,2,'Paraclinicos '!J2943&lt;12,3,'Paraclinicos '!J2943&gt;=12,4)</f>
        <v/>
      </c>
      <c r="S3008" t="str" cm="1">
        <f t="array" ref="S3008">_xlfn.IFS('Paraclinicos '!Y2943="","",'Paraclinicos '!Y2943&lt;70,1,'Paraclinicos '!Y2943&gt;=70,0)</f>
        <v/>
      </c>
      <c r="T3008" t="str" cm="1">
        <f t="array" ref="T3008">_xlfn.IFS('Paraclinicos '!W2943="","",'Paraclinicos '!W2943&lt;6,4,'Paraclinicos '!W2943&lt;10,3,'Paraclinicos '!W2943&lt;13,2,'Paraclinicos '!W2943&lt;15,1,'Paraclinicos '!W2943=15,0)</f>
        <v/>
      </c>
      <c r="U3008" s="54" t="str">
        <f t="shared" si="138"/>
        <v/>
      </c>
      <c r="V3008" t="str" cm="1">
        <f t="array" ref="V3008">_xlfn.IFS('Paraclinicos '!S2943="","",OR('Paraclinicos '!S2943&lt;=8,'Paraclinicos '!S2943&gt;=25),3,'Paraclinicos '!S2943&lt;12,1,'Paraclinicos '!S2943&lt;21,0,'Paraclinicos '!S2943&lt;25,2)</f>
        <v/>
      </c>
      <c r="W3008" t="str">
        <f>IFERROR(IF(INDEX('BD Demog para scores enalazar'!Y$2:'BD Demog para scores enalazar'!Y$3000,MATCH(Formulas!A3008,'BD Demog para scores enalazar'!A$2:'BD Demog para scores enalazar'!A$3000,0))=1,"SI","NO"),"")</f>
        <v/>
      </c>
      <c r="X3008" s="9" t="str">
        <f>IFERROR(IF(INDEX('BD Demog para scores enalazar'!AJ$2:'BD Demog para scores enalazar'!AJ$3000,MATCH(Formulas!A3008,'BD Demog para scores enalazar'!A$2:'BD Demog para scores enalazar'!A$3000,0))=1,"SI","NO"),"")</f>
        <v/>
      </c>
      <c r="Y3008" t="str" cm="1">
        <f t="array" ref="Y3008">IF(AND(W3008="NO",X3008="NO"),_xlfn.IFS('Paraclinicos '!K2943&lt;=91,3,'Paraclinicos '!K2943&lt;94,2,'Paraclinicos '!K2943&lt;96,1,'Paraclinicos '!K2943&gt;=96,0),"")</f>
        <v/>
      </c>
      <c r="Z3008" t="str" cm="1">
        <f t="array" ref="Z3008">IF(OR(W3008="SI",X3008="SI"),_xlfn.IFS(OR(AND('Paraclinicos '!K2944&lt;=83),AND('Paraclinicos '!K2944&gt;=97,AA3008=2)),3,OR(AND('Paraclinicos '!K2944&lt;=86),AND('Paraclinicos '!K2944&gt;=94,AA3008=2)),2,OR(AND('Paraclinicos '!K2944&lt;=88),AND('Paraclinicos '!K2944&gt;=92,AA3008=2)),1,OR(AND('Paraclinicos '!K2944&gt;=88,'Paraclinicos '!K2944&lt;=92),AND('Paraclinicos '!K2944&gt;=93,AA3008=0)),0),"")</f>
        <v/>
      </c>
      <c r="AA3008" t="str" cm="1">
        <f t="array" ref="AA3008">_xlfn.IFS('Paraclinicos '!E2943="","",'Paraclinicos '!E2943="Oxigeno",2,'Paraclinicos '!E2943="Aire",0)</f>
        <v/>
      </c>
    </row>
    <row r="3009" spans="1:27" x14ac:dyDescent="0.25">
      <c r="A3009">
        <f>'Paraclinicos '!A2944</f>
        <v>0</v>
      </c>
      <c r="B3009" s="3">
        <f>'Paraclinicos '!R2944</f>
        <v>0</v>
      </c>
      <c r="C3009" t="str" cm="1">
        <f t="array" ref="C3009">_xlfn.IFS('Paraclinicos '!Q2944="","",'Paraclinicos '!Q2944&gt;60,3,'Paraclinicos '!Q2944&lt;=60,1)</f>
        <v/>
      </c>
      <c r="D3009" t="str">
        <f>IFERROR(IF(INDEX('BD Demog para scores enalazar'!BC$2:BC$3000,MATCH(Formulas!A3009,'BD Demog para scores enalazar'!A$2:A$3000,0))=0,"SI","NO"),"")</f>
        <v/>
      </c>
      <c r="E3009" t="str" cm="1">
        <f t="array" ref="E3009">_xlfn.IFS(D3009="","",D3009="SI",4,D3009="NO",1)</f>
        <v/>
      </c>
      <c r="F3009" t="str" cm="1">
        <f t="array" ref="F3009">_xlfn.IFS('Paraclinicos '!B2944="","",'Paraclinicos '!B2944&gt;1,1,'Paraclinicos '!B2944&lt;=1,3)</f>
        <v/>
      </c>
      <c r="G3009" t="str" cm="1">
        <f t="array" ref="G3009">_xlfn.IFS('Paraclinicos '!D2944="","",AND('Paraclinicos '!D2944&gt;=250,'Paraclinicos '!D2944&lt;=500),2,'Paraclinicos '!D2944&gt;500,3,'Paraclinicos '!D2944&lt;250,1)</f>
        <v/>
      </c>
      <c r="H3009" s="50" t="str">
        <f t="shared" si="139"/>
        <v/>
      </c>
      <c r="I3009" t="str" cm="1">
        <f t="array" ref="I3009">_xlfn.IFS('Paraclinicos '!Q2944="","",'Paraclinicos '!Q2944&gt;=65,1,'Paraclinicos '!Q2944&lt;65,0)</f>
        <v/>
      </c>
      <c r="J3009" t="str" cm="1">
        <f t="array" ref="J3009">_xlfn.IFS('Paraclinicos '!I2944="","",'Paraclinicos '!I2944&gt;7,1,'Paraclinicos '!I2944&lt;=7,0)</f>
        <v/>
      </c>
      <c r="K3009" t="str" cm="1">
        <f t="array" ref="K3009">_xlfn.IFS('Paraclinicos '!W2944="","",'Paraclinicos '!W2944&lt;=8,1,'Paraclinicos '!W2944&gt;8,0)</f>
        <v/>
      </c>
      <c r="L3009" t="str" cm="1">
        <f t="array" ref="L3009">_xlfn.IFS('Paraclinicos '!S2944="","",'Paraclinicos '!S2944&gt;=30,1,'Paraclinicos '!S2944&lt;30,0)</f>
        <v/>
      </c>
      <c r="M3009" t="str" cm="1">
        <f t="array" ref="M3009">_xlfn.IFS(OR('Paraclinicos '!T2944="",'Paraclinicos '!U2944=""),"",OR('Paraclinicos '!T2944&lt;=90,'Paraclinicos '!U2944&lt;=60),1,OR('Paraclinicos '!T2944&gt;90,'Paraclinicos '!U2944&gt;60),0)</f>
        <v/>
      </c>
      <c r="N3009" s="45" t="str">
        <f t="shared" si="140"/>
        <v/>
      </c>
      <c r="O3009" t="str" cm="1">
        <f t="array" ref="O3009">_xlfn.IFS(OR('Paraclinicos '!M2944="",'Paraclinicos '!N2944="",'Paraclinicos '!N2944=0),"",'Paraclinicos '!M2944/'Paraclinicos '!N2944&lt;100,4,'Paraclinicos '!M2944/'Paraclinicos '!N2944&lt;200,3,'Paraclinicos '!M2944/'Paraclinicos '!N2944&lt;300,2,'Paraclinicos '!M2944/'Paraclinicos '!N2944&lt;400,1,'Paraclinicos '!M2944/'Paraclinicos '!N2944&gt;=400,0)</f>
        <v/>
      </c>
      <c r="P3009" t="str" cm="1">
        <f t="array" ref="P3009">_xlfn.IFS('Paraclinicos '!C2944="","",'Paraclinicos '!C2944&lt;20,4,'Paraclinicos '!C2944&lt;50,3,'Paraclinicos '!C2944&lt;100,2,'Paraclinicos '!C2944&lt;150,1,'Paraclinicos '!C2944&gt;150,0)</f>
        <v/>
      </c>
      <c r="Q3009" t="str" cm="1">
        <f t="array" ref="Q3009">_xlfn.IFS('Paraclinicos '!O2944="","",'Paraclinicos '!O2944&lt;1.2,0,'Paraclinicos '!O2944&lt;2,1,'Paraclinicos '!O2944&lt;3.5,2,'Paraclinicos '!O2944&lt;5,3,'Paraclinicos '!O2944&gt;5,4)</f>
        <v/>
      </c>
      <c r="R3009" t="str" cm="1">
        <f t="array" ref="R3009">_xlfn.IFS('Paraclinicos '!J2944="","",'Paraclinicos '!J2944&lt;1.2,0,'Paraclinicos '!J2944&lt;2,1,'Paraclinicos '!J2944&lt;6,2,'Paraclinicos '!J2944&lt;12,3,'Paraclinicos '!J2944&gt;=12,4)</f>
        <v/>
      </c>
      <c r="S3009" t="str" cm="1">
        <f t="array" ref="S3009">_xlfn.IFS('Paraclinicos '!Y2944="","",'Paraclinicos '!Y2944&lt;70,1,'Paraclinicos '!Y2944&gt;=70,0)</f>
        <v/>
      </c>
      <c r="T3009" t="str" cm="1">
        <f t="array" ref="T3009">_xlfn.IFS('Paraclinicos '!W2944="","",'Paraclinicos '!W2944&lt;6,4,'Paraclinicos '!W2944&lt;10,3,'Paraclinicos '!W2944&lt;13,2,'Paraclinicos '!W2944&lt;15,1,'Paraclinicos '!W2944=15,0)</f>
        <v/>
      </c>
      <c r="U3009" s="54" t="str">
        <f t="shared" si="138"/>
        <v/>
      </c>
      <c r="V3009" t="str" cm="1">
        <f t="array" ref="V3009">_xlfn.IFS('Paraclinicos '!S2944="","",OR('Paraclinicos '!S2944&lt;=8,'Paraclinicos '!S2944&gt;=25),3,'Paraclinicos '!S2944&lt;12,1,'Paraclinicos '!S2944&lt;21,0,'Paraclinicos '!S2944&lt;25,2)</f>
        <v/>
      </c>
      <c r="W3009" t="str">
        <f>IFERROR(IF(INDEX('BD Demog para scores enalazar'!Y$2:'BD Demog para scores enalazar'!Y$3000,MATCH(Formulas!A3009,'BD Demog para scores enalazar'!A$2:'BD Demog para scores enalazar'!A$3000,0))=1,"SI","NO"),"")</f>
        <v/>
      </c>
      <c r="X3009" s="9" t="str">
        <f>IFERROR(IF(INDEX('BD Demog para scores enalazar'!AJ$2:'BD Demog para scores enalazar'!AJ$3000,MATCH(Formulas!A3009,'BD Demog para scores enalazar'!A$2:'BD Demog para scores enalazar'!A$3000,0))=1,"SI","NO"),"")</f>
        <v/>
      </c>
      <c r="Y3009" t="str" cm="1">
        <f t="array" ref="Y3009">IF(AND(W3009="NO",X3009="NO"),_xlfn.IFS('Paraclinicos '!K2944&lt;=91,3,'Paraclinicos '!K2944&lt;94,2,'Paraclinicos '!K2944&lt;96,1,'Paraclinicos '!K2944&gt;=96,0),"")</f>
        <v/>
      </c>
      <c r="Z3009" t="str" cm="1">
        <f t="array" ref="Z3009">IF(OR(W3009="SI",X3009="SI"),_xlfn.IFS(OR(AND('Paraclinicos '!K2945&lt;=83),AND('Paraclinicos '!K2945&gt;=97,AA3009=2)),3,OR(AND('Paraclinicos '!K2945&lt;=86),AND('Paraclinicos '!K2945&gt;=94,AA3009=2)),2,OR(AND('Paraclinicos '!K2945&lt;=88),AND('Paraclinicos '!K2945&gt;=92,AA3009=2)),1,OR(AND('Paraclinicos '!K2945&gt;=88,'Paraclinicos '!K2945&lt;=92),AND('Paraclinicos '!K2945&gt;=93,AA3009=0)),0),"")</f>
        <v/>
      </c>
      <c r="AA3009" t="str" cm="1">
        <f t="array" ref="AA3009">_xlfn.IFS('Paraclinicos '!E2944="","",'Paraclinicos '!E2944="Oxigeno",2,'Paraclinicos '!E2944="Aire",0)</f>
        <v/>
      </c>
    </row>
    <row r="3010" spans="1:27" x14ac:dyDescent="0.25">
      <c r="A3010">
        <f>'Paraclinicos '!A2945</f>
        <v>0</v>
      </c>
      <c r="B3010" s="3">
        <f>'Paraclinicos '!R2945</f>
        <v>0</v>
      </c>
      <c r="C3010" t="str" cm="1">
        <f t="array" ref="C3010">_xlfn.IFS('Paraclinicos '!Q2945="","",'Paraclinicos '!Q2945&gt;60,3,'Paraclinicos '!Q2945&lt;=60,1)</f>
        <v/>
      </c>
      <c r="D3010" t="str">
        <f>IFERROR(IF(INDEX('BD Demog para scores enalazar'!BC$2:BC$3000,MATCH(Formulas!A3010,'BD Demog para scores enalazar'!A$2:A$3000,0))=0,"SI","NO"),"")</f>
        <v/>
      </c>
      <c r="E3010" t="str" cm="1">
        <f t="array" ref="E3010">_xlfn.IFS(D3010="","",D3010="SI",4,D3010="NO",1)</f>
        <v/>
      </c>
      <c r="F3010" t="str" cm="1">
        <f t="array" ref="F3010">_xlfn.IFS('Paraclinicos '!B2945="","",'Paraclinicos '!B2945&gt;1,1,'Paraclinicos '!B2945&lt;=1,3)</f>
        <v/>
      </c>
      <c r="G3010" t="str" cm="1">
        <f t="array" ref="G3010">_xlfn.IFS('Paraclinicos '!D2945="","",AND('Paraclinicos '!D2945&gt;=250,'Paraclinicos '!D2945&lt;=500),2,'Paraclinicos '!D2945&gt;500,3,'Paraclinicos '!D2945&lt;250,1)</f>
        <v/>
      </c>
      <c r="H3010" s="50" t="str">
        <f t="shared" si="139"/>
        <v/>
      </c>
      <c r="I3010" t="str" cm="1">
        <f t="array" ref="I3010">_xlfn.IFS('Paraclinicos '!Q2945="","",'Paraclinicos '!Q2945&gt;=65,1,'Paraclinicos '!Q2945&lt;65,0)</f>
        <v/>
      </c>
      <c r="J3010" t="str" cm="1">
        <f t="array" ref="J3010">_xlfn.IFS('Paraclinicos '!I2945="","",'Paraclinicos '!I2945&gt;7,1,'Paraclinicos '!I2945&lt;=7,0)</f>
        <v/>
      </c>
      <c r="K3010" t="str" cm="1">
        <f t="array" ref="K3010">_xlfn.IFS('Paraclinicos '!W2945="","",'Paraclinicos '!W2945&lt;=8,1,'Paraclinicos '!W2945&gt;8,0)</f>
        <v/>
      </c>
      <c r="L3010" t="str" cm="1">
        <f t="array" ref="L3010">_xlfn.IFS('Paraclinicos '!S2945="","",'Paraclinicos '!S2945&gt;=30,1,'Paraclinicos '!S2945&lt;30,0)</f>
        <v/>
      </c>
      <c r="M3010" t="str" cm="1">
        <f t="array" ref="M3010">_xlfn.IFS(OR('Paraclinicos '!T2945="",'Paraclinicos '!U2945=""),"",OR('Paraclinicos '!T2945&lt;=90,'Paraclinicos '!U2945&lt;=60),1,OR('Paraclinicos '!T2945&gt;90,'Paraclinicos '!U2945&gt;60),0)</f>
        <v/>
      </c>
      <c r="N3010" s="45" t="str">
        <f t="shared" si="140"/>
        <v/>
      </c>
      <c r="O3010" t="str" cm="1">
        <f t="array" ref="O3010">_xlfn.IFS(OR('Paraclinicos '!M2945="",'Paraclinicos '!N2945="",'Paraclinicos '!N2945=0),"",'Paraclinicos '!M2945/'Paraclinicos '!N2945&lt;100,4,'Paraclinicos '!M2945/'Paraclinicos '!N2945&lt;200,3,'Paraclinicos '!M2945/'Paraclinicos '!N2945&lt;300,2,'Paraclinicos '!M2945/'Paraclinicos '!N2945&lt;400,1,'Paraclinicos '!M2945/'Paraclinicos '!N2945&gt;=400,0)</f>
        <v/>
      </c>
      <c r="P3010" t="str" cm="1">
        <f t="array" ref="P3010">_xlfn.IFS('Paraclinicos '!C2945="","",'Paraclinicos '!C2945&lt;20,4,'Paraclinicos '!C2945&lt;50,3,'Paraclinicos '!C2945&lt;100,2,'Paraclinicos '!C2945&lt;150,1,'Paraclinicos '!C2945&gt;150,0)</f>
        <v/>
      </c>
      <c r="Q3010" t="str" cm="1">
        <f t="array" ref="Q3010">_xlfn.IFS('Paraclinicos '!O2945="","",'Paraclinicos '!O2945&lt;1.2,0,'Paraclinicos '!O2945&lt;2,1,'Paraclinicos '!O2945&lt;3.5,2,'Paraclinicos '!O2945&lt;5,3,'Paraclinicos '!O2945&gt;5,4)</f>
        <v/>
      </c>
      <c r="R3010" t="str" cm="1">
        <f t="array" ref="R3010">_xlfn.IFS('Paraclinicos '!J2945="","",'Paraclinicos '!J2945&lt;1.2,0,'Paraclinicos '!J2945&lt;2,1,'Paraclinicos '!J2945&lt;6,2,'Paraclinicos '!J2945&lt;12,3,'Paraclinicos '!J2945&gt;=12,4)</f>
        <v/>
      </c>
      <c r="S3010" t="str" cm="1">
        <f t="array" ref="S3010">_xlfn.IFS('Paraclinicos '!Y2945="","",'Paraclinicos '!Y2945&lt;70,1,'Paraclinicos '!Y2945&gt;=70,0)</f>
        <v/>
      </c>
      <c r="T3010" t="str" cm="1">
        <f t="array" ref="T3010">_xlfn.IFS('Paraclinicos '!W2945="","",'Paraclinicos '!W2945&lt;6,4,'Paraclinicos '!W2945&lt;10,3,'Paraclinicos '!W2945&lt;13,2,'Paraclinicos '!W2945&lt;15,1,'Paraclinicos '!W2945=15,0)</f>
        <v/>
      </c>
      <c r="U3010" s="54" t="str">
        <f t="shared" si="138"/>
        <v/>
      </c>
      <c r="V3010" t="str" cm="1">
        <f t="array" ref="V3010">_xlfn.IFS('Paraclinicos '!S2945="","",OR('Paraclinicos '!S2945&lt;=8,'Paraclinicos '!S2945&gt;=25),3,'Paraclinicos '!S2945&lt;12,1,'Paraclinicos '!S2945&lt;21,0,'Paraclinicos '!S2945&lt;25,2)</f>
        <v/>
      </c>
      <c r="W3010" t="str">
        <f>IFERROR(IF(INDEX('BD Demog para scores enalazar'!Y$2:'BD Demog para scores enalazar'!Y$3000,MATCH(Formulas!A3010,'BD Demog para scores enalazar'!A$2:'BD Demog para scores enalazar'!A$3000,0))=1,"SI","NO"),"")</f>
        <v/>
      </c>
      <c r="X3010" s="9" t="str">
        <f>IFERROR(IF(INDEX('BD Demog para scores enalazar'!AJ$2:'BD Demog para scores enalazar'!AJ$3000,MATCH(Formulas!A3010,'BD Demog para scores enalazar'!A$2:'BD Demog para scores enalazar'!A$3000,0))=1,"SI","NO"),"")</f>
        <v/>
      </c>
      <c r="Y3010" t="str" cm="1">
        <f t="array" ref="Y3010">IF(AND(W3010="NO",X3010="NO"),_xlfn.IFS('Paraclinicos '!K2945&lt;=91,3,'Paraclinicos '!K2945&lt;94,2,'Paraclinicos '!K2945&lt;96,1,'Paraclinicos '!K2945&gt;=96,0),"")</f>
        <v/>
      </c>
      <c r="Z3010" t="str" cm="1">
        <f t="array" ref="Z3010">IF(OR(W3010="SI",X3010="SI"),_xlfn.IFS(OR(AND('Paraclinicos '!K2946&lt;=83),AND('Paraclinicos '!K2946&gt;=97,AA3010=2)),3,OR(AND('Paraclinicos '!K2946&lt;=86),AND('Paraclinicos '!K2946&gt;=94,AA3010=2)),2,OR(AND('Paraclinicos '!K2946&lt;=88),AND('Paraclinicos '!K2946&gt;=92,AA3010=2)),1,OR(AND('Paraclinicos '!K2946&gt;=88,'Paraclinicos '!K2946&lt;=92),AND('Paraclinicos '!K2946&gt;=93,AA3010=0)),0),"")</f>
        <v/>
      </c>
      <c r="AA3010" t="str" cm="1">
        <f t="array" ref="AA3010">_xlfn.IFS('Paraclinicos '!E2945="","",'Paraclinicos '!E2945="Oxigeno",2,'Paraclinicos '!E2945="Aire",0)</f>
        <v/>
      </c>
    </row>
    <row r="3011" spans="1:27" x14ac:dyDescent="0.25">
      <c r="A3011">
        <f>'Paraclinicos '!A2946</f>
        <v>0</v>
      </c>
      <c r="B3011" s="3">
        <f>'Paraclinicos '!R2946</f>
        <v>0</v>
      </c>
      <c r="C3011" t="str" cm="1">
        <f t="array" ref="C3011">_xlfn.IFS('Paraclinicos '!Q2946="","",'Paraclinicos '!Q2946&gt;60,3,'Paraclinicos '!Q2946&lt;=60,1)</f>
        <v/>
      </c>
      <c r="D3011" t="str">
        <f>IFERROR(IF(INDEX('BD Demog para scores enalazar'!BC$2:BC$3000,MATCH(Formulas!A3011,'BD Demog para scores enalazar'!A$2:A$3000,0))=0,"SI","NO"),"")</f>
        <v/>
      </c>
      <c r="E3011" t="str" cm="1">
        <f t="array" ref="E3011">_xlfn.IFS(D3011="","",D3011="SI",4,D3011="NO",1)</f>
        <v/>
      </c>
      <c r="F3011" t="str" cm="1">
        <f t="array" ref="F3011">_xlfn.IFS('Paraclinicos '!B2946="","",'Paraclinicos '!B2946&gt;1,1,'Paraclinicos '!B2946&lt;=1,3)</f>
        <v/>
      </c>
      <c r="G3011" t="str" cm="1">
        <f t="array" ref="G3011">_xlfn.IFS('Paraclinicos '!D2946="","",AND('Paraclinicos '!D2946&gt;=250,'Paraclinicos '!D2946&lt;=500),2,'Paraclinicos '!D2946&gt;500,3,'Paraclinicos '!D2946&lt;250,1)</f>
        <v/>
      </c>
      <c r="H3011" s="50" t="str">
        <f t="shared" si="139"/>
        <v/>
      </c>
      <c r="I3011" t="str" cm="1">
        <f t="array" ref="I3011">_xlfn.IFS('Paraclinicos '!Q2946="","",'Paraclinicos '!Q2946&gt;=65,1,'Paraclinicos '!Q2946&lt;65,0)</f>
        <v/>
      </c>
      <c r="J3011" t="str" cm="1">
        <f t="array" ref="J3011">_xlfn.IFS('Paraclinicos '!I2946="","",'Paraclinicos '!I2946&gt;7,1,'Paraclinicos '!I2946&lt;=7,0)</f>
        <v/>
      </c>
      <c r="K3011" t="str" cm="1">
        <f t="array" ref="K3011">_xlfn.IFS('Paraclinicos '!W2946="","",'Paraclinicos '!W2946&lt;=8,1,'Paraclinicos '!W2946&gt;8,0)</f>
        <v/>
      </c>
      <c r="L3011" t="str" cm="1">
        <f t="array" ref="L3011">_xlfn.IFS('Paraclinicos '!S2946="","",'Paraclinicos '!S2946&gt;=30,1,'Paraclinicos '!S2946&lt;30,0)</f>
        <v/>
      </c>
      <c r="M3011" t="str" cm="1">
        <f t="array" ref="M3011">_xlfn.IFS(OR('Paraclinicos '!T2946="",'Paraclinicos '!U2946=""),"",OR('Paraclinicos '!T2946&lt;=90,'Paraclinicos '!U2946&lt;=60),1,OR('Paraclinicos '!T2946&gt;90,'Paraclinicos '!U2946&gt;60),0)</f>
        <v/>
      </c>
      <c r="N3011" s="45" t="str">
        <f t="shared" si="140"/>
        <v/>
      </c>
      <c r="O3011" t="str" cm="1">
        <f t="array" ref="O3011">_xlfn.IFS(OR('Paraclinicos '!M2946="",'Paraclinicos '!N2946="",'Paraclinicos '!N2946=0),"",'Paraclinicos '!M2946/'Paraclinicos '!N2946&lt;100,4,'Paraclinicos '!M2946/'Paraclinicos '!N2946&lt;200,3,'Paraclinicos '!M2946/'Paraclinicos '!N2946&lt;300,2,'Paraclinicos '!M2946/'Paraclinicos '!N2946&lt;400,1,'Paraclinicos '!M2946/'Paraclinicos '!N2946&gt;=400,0)</f>
        <v/>
      </c>
      <c r="P3011" t="str" cm="1">
        <f t="array" ref="P3011">_xlfn.IFS('Paraclinicos '!C2946="","",'Paraclinicos '!C2946&lt;20,4,'Paraclinicos '!C2946&lt;50,3,'Paraclinicos '!C2946&lt;100,2,'Paraclinicos '!C2946&lt;150,1,'Paraclinicos '!C2946&gt;150,0)</f>
        <v/>
      </c>
      <c r="Q3011" t="str" cm="1">
        <f t="array" ref="Q3011">_xlfn.IFS('Paraclinicos '!O2946="","",'Paraclinicos '!O2946&lt;1.2,0,'Paraclinicos '!O2946&lt;2,1,'Paraclinicos '!O2946&lt;3.5,2,'Paraclinicos '!O2946&lt;5,3,'Paraclinicos '!O2946&gt;5,4)</f>
        <v/>
      </c>
      <c r="R3011" t="str" cm="1">
        <f t="array" ref="R3011">_xlfn.IFS('Paraclinicos '!J2946="","",'Paraclinicos '!J2946&lt;1.2,0,'Paraclinicos '!J2946&lt;2,1,'Paraclinicos '!J2946&lt;6,2,'Paraclinicos '!J2946&lt;12,3,'Paraclinicos '!J2946&gt;=12,4)</f>
        <v/>
      </c>
      <c r="S3011" t="str" cm="1">
        <f t="array" ref="S3011">_xlfn.IFS('Paraclinicos '!Y2946="","",'Paraclinicos '!Y2946&lt;70,1,'Paraclinicos '!Y2946&gt;=70,0)</f>
        <v/>
      </c>
      <c r="T3011" t="str" cm="1">
        <f t="array" ref="T3011">_xlfn.IFS('Paraclinicos '!W2946="","",'Paraclinicos '!W2946&lt;6,4,'Paraclinicos '!W2946&lt;10,3,'Paraclinicos '!W2946&lt;13,2,'Paraclinicos '!W2946&lt;15,1,'Paraclinicos '!W2946=15,0)</f>
        <v/>
      </c>
      <c r="U3011" s="54" t="str">
        <f t="shared" ref="U3011:U3018" si="141">IF(AND(O3011="",P3011="",Q3011="",R3011="",S3011="",T3011=""),"",SUM(O3011:T3011))</f>
        <v/>
      </c>
      <c r="V3011" t="str" cm="1">
        <f t="array" ref="V3011">_xlfn.IFS('Paraclinicos '!S2946="","",OR('Paraclinicos '!S2946&lt;=8,'Paraclinicos '!S2946&gt;=25),3,'Paraclinicos '!S2946&lt;12,1,'Paraclinicos '!S2946&lt;21,0,'Paraclinicos '!S2946&lt;25,2)</f>
        <v/>
      </c>
      <c r="W3011" t="str">
        <f>IFERROR(IF(INDEX('BD Demog para scores enalazar'!Y$2:'BD Demog para scores enalazar'!Y$3000,MATCH(Formulas!A3011,'BD Demog para scores enalazar'!A$2:'BD Demog para scores enalazar'!A$3000,0))=1,"SI","NO"),"")</f>
        <v/>
      </c>
      <c r="X3011" s="9" t="str">
        <f>IFERROR(IF(INDEX('BD Demog para scores enalazar'!AJ$2:'BD Demog para scores enalazar'!AJ$3000,MATCH(Formulas!A3011,'BD Demog para scores enalazar'!A$2:'BD Demog para scores enalazar'!A$3000,0))=1,"SI","NO"),"")</f>
        <v/>
      </c>
      <c r="Y3011" t="str" cm="1">
        <f t="array" ref="Y3011">IF(AND(W3011="NO",X3011="NO"),_xlfn.IFS('Paraclinicos '!K2946&lt;=91,3,'Paraclinicos '!K2946&lt;94,2,'Paraclinicos '!K2946&lt;96,1,'Paraclinicos '!K2946&gt;=96,0),"")</f>
        <v/>
      </c>
      <c r="Z3011" t="str" cm="1">
        <f t="array" ref="Z3011">IF(OR(W3011="SI",X3011="SI"),_xlfn.IFS(OR(AND('Paraclinicos '!K2947&lt;=83),AND('Paraclinicos '!K2947&gt;=97,AA3011=2)),3,OR(AND('Paraclinicos '!K2947&lt;=86),AND('Paraclinicos '!K2947&gt;=94,AA3011=2)),2,OR(AND('Paraclinicos '!K2947&lt;=88),AND('Paraclinicos '!K2947&gt;=92,AA3011=2)),1,OR(AND('Paraclinicos '!K2947&gt;=88,'Paraclinicos '!K2947&lt;=92),AND('Paraclinicos '!K2947&gt;=93,AA3011=0)),0),"")</f>
        <v/>
      </c>
      <c r="AA3011" t="str" cm="1">
        <f t="array" ref="AA3011">_xlfn.IFS('Paraclinicos '!E2946="","",'Paraclinicos '!E2946="Oxigeno",2,'Paraclinicos '!E2946="Aire",0)</f>
        <v/>
      </c>
    </row>
    <row r="3012" spans="1:27" x14ac:dyDescent="0.25">
      <c r="A3012">
        <f>'Paraclinicos '!A2947</f>
        <v>0</v>
      </c>
      <c r="B3012" s="3">
        <f>'Paraclinicos '!R2947</f>
        <v>0</v>
      </c>
      <c r="C3012" t="str" cm="1">
        <f t="array" ref="C3012">_xlfn.IFS('Paraclinicos '!Q2947="","",'Paraclinicos '!Q2947&gt;60,3,'Paraclinicos '!Q2947&lt;=60,1)</f>
        <v/>
      </c>
      <c r="D3012" t="str">
        <f>IFERROR(IF(INDEX('BD Demog para scores enalazar'!BC$2:BC$3000,MATCH(Formulas!A3012,'BD Demog para scores enalazar'!A$2:A$3000,0))=0,"SI","NO"),"")</f>
        <v/>
      </c>
      <c r="E3012" t="str" cm="1">
        <f t="array" ref="E3012">_xlfn.IFS(D3012="","",D3012="SI",4,D3012="NO",1)</f>
        <v/>
      </c>
      <c r="F3012" t="str" cm="1">
        <f t="array" ref="F3012">_xlfn.IFS('Paraclinicos '!B2947="","",'Paraclinicos '!B2947&gt;1,1,'Paraclinicos '!B2947&lt;=1,3)</f>
        <v/>
      </c>
      <c r="G3012" t="str" cm="1">
        <f t="array" ref="G3012">_xlfn.IFS('Paraclinicos '!D2947="","",AND('Paraclinicos '!D2947&gt;=250,'Paraclinicos '!D2947&lt;=500),2,'Paraclinicos '!D2947&gt;500,3,'Paraclinicos '!D2947&lt;250,1)</f>
        <v/>
      </c>
      <c r="H3012" s="50" t="str">
        <f t="shared" ref="H3012:H3018" si="142">IF(AND(C3012="",E3012="",F3012="",G3012=""),"",SUM(C3012,E3012:G3012))</f>
        <v/>
      </c>
      <c r="I3012" t="str" cm="1">
        <f t="array" ref="I3012">_xlfn.IFS('Paraclinicos '!Q2947="","",'Paraclinicos '!Q2947&gt;=65,1,'Paraclinicos '!Q2947&lt;65,0)</f>
        <v/>
      </c>
      <c r="J3012" t="str" cm="1">
        <f t="array" ref="J3012">_xlfn.IFS('Paraclinicos '!I2947="","",'Paraclinicos '!I2947&gt;7,1,'Paraclinicos '!I2947&lt;=7,0)</f>
        <v/>
      </c>
      <c r="K3012" t="str" cm="1">
        <f t="array" ref="K3012">_xlfn.IFS('Paraclinicos '!W2947="","",'Paraclinicos '!W2947&lt;=8,1,'Paraclinicos '!W2947&gt;8,0)</f>
        <v/>
      </c>
      <c r="L3012" t="str" cm="1">
        <f t="array" ref="L3012">_xlfn.IFS('Paraclinicos '!S2947="","",'Paraclinicos '!S2947&gt;=30,1,'Paraclinicos '!S2947&lt;30,0)</f>
        <v/>
      </c>
      <c r="M3012" t="str" cm="1">
        <f t="array" ref="M3012">_xlfn.IFS(OR('Paraclinicos '!T2947="",'Paraclinicos '!U2947=""),"",OR('Paraclinicos '!T2947&lt;=90,'Paraclinicos '!U2947&lt;=60),1,OR('Paraclinicos '!T2947&gt;90,'Paraclinicos '!U2947&gt;60),0)</f>
        <v/>
      </c>
      <c r="N3012" s="45" t="str">
        <f t="shared" ref="N3012:N3018" si="143">IF(AND(J3011="",J3012="",K3012="",L3012="",M3012=""),"",SUM(J3011:M3012))</f>
        <v/>
      </c>
      <c r="O3012" t="str" cm="1">
        <f t="array" ref="O3012">_xlfn.IFS(OR('Paraclinicos '!M2947="",'Paraclinicos '!N2947="",'Paraclinicos '!N2947=0),"",'Paraclinicos '!M2947/'Paraclinicos '!N2947&lt;100,4,'Paraclinicos '!M2947/'Paraclinicos '!N2947&lt;200,3,'Paraclinicos '!M2947/'Paraclinicos '!N2947&lt;300,2,'Paraclinicos '!M2947/'Paraclinicos '!N2947&lt;400,1,'Paraclinicos '!M2947/'Paraclinicos '!N2947&gt;=400,0)</f>
        <v/>
      </c>
      <c r="P3012" t="str" cm="1">
        <f t="array" ref="P3012">_xlfn.IFS('Paraclinicos '!C2947="","",'Paraclinicos '!C2947&lt;20,4,'Paraclinicos '!C2947&lt;50,3,'Paraclinicos '!C2947&lt;100,2,'Paraclinicos '!C2947&lt;150,1,'Paraclinicos '!C2947&gt;150,0)</f>
        <v/>
      </c>
      <c r="Q3012" t="str" cm="1">
        <f t="array" ref="Q3012">_xlfn.IFS('Paraclinicos '!O2947="","",'Paraclinicos '!O2947&lt;1.2,0,'Paraclinicos '!O2947&lt;2,1,'Paraclinicos '!O2947&lt;3.5,2,'Paraclinicos '!O2947&lt;5,3,'Paraclinicos '!O2947&gt;5,4)</f>
        <v/>
      </c>
      <c r="R3012" t="str" cm="1">
        <f t="array" ref="R3012">_xlfn.IFS('Paraclinicos '!J2947="","",'Paraclinicos '!J2947&lt;1.2,0,'Paraclinicos '!J2947&lt;2,1,'Paraclinicos '!J2947&lt;6,2,'Paraclinicos '!J2947&lt;12,3,'Paraclinicos '!J2947&gt;=12,4)</f>
        <v/>
      </c>
      <c r="S3012" t="str" cm="1">
        <f t="array" ref="S3012">_xlfn.IFS('Paraclinicos '!Y2947="","",'Paraclinicos '!Y2947&lt;70,1,'Paraclinicos '!Y2947&gt;=70,0)</f>
        <v/>
      </c>
      <c r="T3012" t="str" cm="1">
        <f t="array" ref="T3012">_xlfn.IFS('Paraclinicos '!W2947="","",'Paraclinicos '!W2947&lt;6,4,'Paraclinicos '!W2947&lt;10,3,'Paraclinicos '!W2947&lt;13,2,'Paraclinicos '!W2947&lt;15,1,'Paraclinicos '!W2947=15,0)</f>
        <v/>
      </c>
      <c r="U3012" s="54" t="str">
        <f t="shared" si="141"/>
        <v/>
      </c>
      <c r="V3012" t="str" cm="1">
        <f t="array" ref="V3012">_xlfn.IFS('Paraclinicos '!S2947="","",OR('Paraclinicos '!S2947&lt;=8,'Paraclinicos '!S2947&gt;=25),3,'Paraclinicos '!S2947&lt;12,1,'Paraclinicos '!S2947&lt;21,0,'Paraclinicos '!S2947&lt;25,2)</f>
        <v/>
      </c>
      <c r="W3012" t="str">
        <f>IFERROR(IF(INDEX('BD Demog para scores enalazar'!Y$2:'BD Demog para scores enalazar'!Y$3000,MATCH(Formulas!A3012,'BD Demog para scores enalazar'!A$2:'BD Demog para scores enalazar'!A$3000,0))=1,"SI","NO"),"")</f>
        <v/>
      </c>
      <c r="X3012" s="9" t="str">
        <f>IFERROR(IF(INDEX('BD Demog para scores enalazar'!AJ$2:'BD Demog para scores enalazar'!AJ$3000,MATCH(Formulas!A3012,'BD Demog para scores enalazar'!A$2:'BD Demog para scores enalazar'!A$3000,0))=1,"SI","NO"),"")</f>
        <v/>
      </c>
      <c r="Y3012" t="str" cm="1">
        <f t="array" ref="Y3012">IF(AND(W3012="NO",X3012="NO"),_xlfn.IFS('Paraclinicos '!K2947&lt;=91,3,'Paraclinicos '!K2947&lt;94,2,'Paraclinicos '!K2947&lt;96,1,'Paraclinicos '!K2947&gt;=96,0),"")</f>
        <v/>
      </c>
      <c r="Z3012" t="str" cm="1">
        <f t="array" ref="Z3012">IF(OR(W3012="SI",X3012="SI"),_xlfn.IFS(OR(AND('Paraclinicos '!K2948&lt;=83),AND('Paraclinicos '!K2948&gt;=97,AA3012=2)),3,OR(AND('Paraclinicos '!K2948&lt;=86),AND('Paraclinicos '!K2948&gt;=94,AA3012=2)),2,OR(AND('Paraclinicos '!K2948&lt;=88),AND('Paraclinicos '!K2948&gt;=92,AA3012=2)),1,OR(AND('Paraclinicos '!K2948&gt;=88,'Paraclinicos '!K2948&lt;=92),AND('Paraclinicos '!K2948&gt;=93,AA3012=0)),0),"")</f>
        <v/>
      </c>
      <c r="AA3012" t="str" cm="1">
        <f t="array" ref="AA3012">_xlfn.IFS('Paraclinicos '!E2947="","",'Paraclinicos '!E2947="Oxigeno",2,'Paraclinicos '!E2947="Aire",0)</f>
        <v/>
      </c>
    </row>
    <row r="3013" spans="1:27" x14ac:dyDescent="0.25">
      <c r="A3013">
        <f>'Paraclinicos '!A2948</f>
        <v>0</v>
      </c>
      <c r="B3013" s="3">
        <f>'Paraclinicos '!R2948</f>
        <v>0</v>
      </c>
      <c r="C3013" t="str" cm="1">
        <f t="array" ref="C3013">_xlfn.IFS('Paraclinicos '!Q2948="","",'Paraclinicos '!Q2948&gt;60,3,'Paraclinicos '!Q2948&lt;=60,1)</f>
        <v/>
      </c>
      <c r="D3013" t="str">
        <f>IFERROR(IF(INDEX('BD Demog para scores enalazar'!BC$2:BC$3000,MATCH(Formulas!A3013,'BD Demog para scores enalazar'!A$2:A$3000,0))=0,"SI","NO"),"")</f>
        <v/>
      </c>
      <c r="E3013" t="str" cm="1">
        <f t="array" ref="E3013">_xlfn.IFS(D3013="","",D3013="SI",4,D3013="NO",1)</f>
        <v/>
      </c>
      <c r="F3013" t="str" cm="1">
        <f t="array" ref="F3013">_xlfn.IFS('Paraclinicos '!B2948="","",'Paraclinicos '!B2948&gt;1,1,'Paraclinicos '!B2948&lt;=1,3)</f>
        <v/>
      </c>
      <c r="G3013" t="str" cm="1">
        <f t="array" ref="G3013">_xlfn.IFS('Paraclinicos '!D2948="","",AND('Paraclinicos '!D2948&gt;=250,'Paraclinicos '!D2948&lt;=500),2,'Paraclinicos '!D2948&gt;500,3,'Paraclinicos '!D2948&lt;250,1)</f>
        <v/>
      </c>
      <c r="H3013" s="50" t="str">
        <f t="shared" si="142"/>
        <v/>
      </c>
      <c r="I3013" t="str" cm="1">
        <f t="array" ref="I3013">_xlfn.IFS('Paraclinicos '!Q2948="","",'Paraclinicos '!Q2948&gt;=65,1,'Paraclinicos '!Q2948&lt;65,0)</f>
        <v/>
      </c>
      <c r="J3013" t="str" cm="1">
        <f t="array" ref="J3013">_xlfn.IFS('Paraclinicos '!I2948="","",'Paraclinicos '!I2948&gt;7,1,'Paraclinicos '!I2948&lt;=7,0)</f>
        <v/>
      </c>
      <c r="K3013" t="str" cm="1">
        <f t="array" ref="K3013">_xlfn.IFS('Paraclinicos '!W2948="","",'Paraclinicos '!W2948&lt;=8,1,'Paraclinicos '!W2948&gt;8,0)</f>
        <v/>
      </c>
      <c r="L3013" t="str" cm="1">
        <f t="array" ref="L3013">_xlfn.IFS('Paraclinicos '!S2948="","",'Paraclinicos '!S2948&gt;=30,1,'Paraclinicos '!S2948&lt;30,0)</f>
        <v/>
      </c>
      <c r="M3013" t="str" cm="1">
        <f t="array" ref="M3013">_xlfn.IFS(OR('Paraclinicos '!T2948="",'Paraclinicos '!U2948=""),"",OR('Paraclinicos '!T2948&lt;=90,'Paraclinicos '!U2948&lt;=60),1,OR('Paraclinicos '!T2948&gt;90,'Paraclinicos '!U2948&gt;60),0)</f>
        <v/>
      </c>
      <c r="N3013" s="45" t="str">
        <f t="shared" si="143"/>
        <v/>
      </c>
      <c r="O3013" t="str" cm="1">
        <f t="array" ref="O3013">_xlfn.IFS(OR('Paraclinicos '!M2948="",'Paraclinicos '!N2948="",'Paraclinicos '!N2948=0),"",'Paraclinicos '!M2948/'Paraclinicos '!N2948&lt;100,4,'Paraclinicos '!M2948/'Paraclinicos '!N2948&lt;200,3,'Paraclinicos '!M2948/'Paraclinicos '!N2948&lt;300,2,'Paraclinicos '!M2948/'Paraclinicos '!N2948&lt;400,1,'Paraclinicos '!M2948/'Paraclinicos '!N2948&gt;=400,0)</f>
        <v/>
      </c>
      <c r="P3013" t="str" cm="1">
        <f t="array" ref="P3013">_xlfn.IFS('Paraclinicos '!C2948="","",'Paraclinicos '!C2948&lt;20,4,'Paraclinicos '!C2948&lt;50,3,'Paraclinicos '!C2948&lt;100,2,'Paraclinicos '!C2948&lt;150,1,'Paraclinicos '!C2948&gt;150,0)</f>
        <v/>
      </c>
      <c r="Q3013" t="str" cm="1">
        <f t="array" ref="Q3013">_xlfn.IFS('Paraclinicos '!O2948="","",'Paraclinicos '!O2948&lt;1.2,0,'Paraclinicos '!O2948&lt;2,1,'Paraclinicos '!O2948&lt;3.5,2,'Paraclinicos '!O2948&lt;5,3,'Paraclinicos '!O2948&gt;5,4)</f>
        <v/>
      </c>
      <c r="R3013" t="str" cm="1">
        <f t="array" ref="R3013">_xlfn.IFS('Paraclinicos '!J2948="","",'Paraclinicos '!J2948&lt;1.2,0,'Paraclinicos '!J2948&lt;2,1,'Paraclinicos '!J2948&lt;6,2,'Paraclinicos '!J2948&lt;12,3,'Paraclinicos '!J2948&gt;=12,4)</f>
        <v/>
      </c>
      <c r="S3013" t="str" cm="1">
        <f t="array" ref="S3013">_xlfn.IFS('Paraclinicos '!Y2948="","",'Paraclinicos '!Y2948&lt;70,1,'Paraclinicos '!Y2948&gt;=70,0)</f>
        <v/>
      </c>
      <c r="T3013" t="str" cm="1">
        <f t="array" ref="T3013">_xlfn.IFS('Paraclinicos '!W2948="","",'Paraclinicos '!W2948&lt;6,4,'Paraclinicos '!W2948&lt;10,3,'Paraclinicos '!W2948&lt;13,2,'Paraclinicos '!W2948&lt;15,1,'Paraclinicos '!W2948=15,0)</f>
        <v/>
      </c>
      <c r="U3013" s="54" t="str">
        <f t="shared" si="141"/>
        <v/>
      </c>
      <c r="V3013" t="str" cm="1">
        <f t="array" ref="V3013">_xlfn.IFS('Paraclinicos '!S2948="","",OR('Paraclinicos '!S2948&lt;=8,'Paraclinicos '!S2948&gt;=25),3,'Paraclinicos '!S2948&lt;12,1,'Paraclinicos '!S2948&lt;21,0,'Paraclinicos '!S2948&lt;25,2)</f>
        <v/>
      </c>
      <c r="W3013" t="str">
        <f>IFERROR(IF(INDEX('BD Demog para scores enalazar'!Y$2:'BD Demog para scores enalazar'!Y$3000,MATCH(Formulas!A3013,'BD Demog para scores enalazar'!A$2:'BD Demog para scores enalazar'!A$3000,0))=1,"SI","NO"),"")</f>
        <v/>
      </c>
      <c r="X3013" s="9" t="str">
        <f>IFERROR(IF(INDEX('BD Demog para scores enalazar'!AJ$2:'BD Demog para scores enalazar'!AJ$3000,MATCH(Formulas!A3013,'BD Demog para scores enalazar'!A$2:'BD Demog para scores enalazar'!A$3000,0))=1,"SI","NO"),"")</f>
        <v/>
      </c>
      <c r="Y3013" t="str" cm="1">
        <f t="array" ref="Y3013">IF(AND(W3013="NO",X3013="NO"),_xlfn.IFS('Paraclinicos '!K2948&lt;=91,3,'Paraclinicos '!K2948&lt;94,2,'Paraclinicos '!K2948&lt;96,1,'Paraclinicos '!K2948&gt;=96,0),"")</f>
        <v/>
      </c>
      <c r="Z3013" t="str" cm="1">
        <f t="array" ref="Z3013">IF(OR(W3013="SI",X3013="SI"),_xlfn.IFS(OR(AND('Paraclinicos '!K2949&lt;=83),AND('Paraclinicos '!K2949&gt;=97,AA3013=2)),3,OR(AND('Paraclinicos '!K2949&lt;=86),AND('Paraclinicos '!K2949&gt;=94,AA3013=2)),2,OR(AND('Paraclinicos '!K2949&lt;=88),AND('Paraclinicos '!K2949&gt;=92,AA3013=2)),1,OR(AND('Paraclinicos '!K2949&gt;=88,'Paraclinicos '!K2949&lt;=92),AND('Paraclinicos '!K2949&gt;=93,AA3013=0)),0),"")</f>
        <v/>
      </c>
      <c r="AA3013" t="str" cm="1">
        <f t="array" ref="AA3013">_xlfn.IFS('Paraclinicos '!E2948="","",'Paraclinicos '!E2948="Oxigeno",2,'Paraclinicos '!E2948="Aire",0)</f>
        <v/>
      </c>
    </row>
    <row r="3014" spans="1:27" x14ac:dyDescent="0.25">
      <c r="A3014">
        <f>'Paraclinicos '!A2949</f>
        <v>0</v>
      </c>
      <c r="B3014" s="3">
        <f>'Paraclinicos '!R2949</f>
        <v>0</v>
      </c>
      <c r="C3014" t="str" cm="1">
        <f t="array" ref="C3014">_xlfn.IFS('Paraclinicos '!Q2949="","",'Paraclinicos '!Q2949&gt;60,3,'Paraclinicos '!Q2949&lt;=60,1)</f>
        <v/>
      </c>
      <c r="D3014" t="str">
        <f>IFERROR(IF(INDEX('BD Demog para scores enalazar'!BC$2:BC$3000,MATCH(Formulas!A3014,'BD Demog para scores enalazar'!A$2:A$3000,0))=0,"SI","NO"),"")</f>
        <v/>
      </c>
      <c r="E3014" t="str" cm="1">
        <f t="array" ref="E3014">_xlfn.IFS(D3014="","",D3014="SI",4,D3014="NO",1)</f>
        <v/>
      </c>
      <c r="F3014" t="str" cm="1">
        <f t="array" ref="F3014">_xlfn.IFS('Paraclinicos '!B2949="","",'Paraclinicos '!B2949&gt;1,1,'Paraclinicos '!B2949&lt;=1,3)</f>
        <v/>
      </c>
      <c r="G3014" t="str" cm="1">
        <f t="array" ref="G3014">_xlfn.IFS('Paraclinicos '!D2949="","",AND('Paraclinicos '!D2949&gt;=250,'Paraclinicos '!D2949&lt;=500),2,'Paraclinicos '!D2949&gt;500,3,'Paraclinicos '!D2949&lt;250,1)</f>
        <v/>
      </c>
      <c r="H3014" s="50" t="str">
        <f t="shared" si="142"/>
        <v/>
      </c>
      <c r="I3014" t="str" cm="1">
        <f t="array" ref="I3014">_xlfn.IFS('Paraclinicos '!Q2949="","",'Paraclinicos '!Q2949&gt;=65,1,'Paraclinicos '!Q2949&lt;65,0)</f>
        <v/>
      </c>
      <c r="J3014" t="str" cm="1">
        <f t="array" ref="J3014">_xlfn.IFS('Paraclinicos '!I2949="","",'Paraclinicos '!I2949&gt;7,1,'Paraclinicos '!I2949&lt;=7,0)</f>
        <v/>
      </c>
      <c r="K3014" t="str" cm="1">
        <f t="array" ref="K3014">_xlfn.IFS('Paraclinicos '!W2949="","",'Paraclinicos '!W2949&lt;=8,1,'Paraclinicos '!W2949&gt;8,0)</f>
        <v/>
      </c>
      <c r="L3014" t="str" cm="1">
        <f t="array" ref="L3014">_xlfn.IFS('Paraclinicos '!S2949="","",'Paraclinicos '!S2949&gt;=30,1,'Paraclinicos '!S2949&lt;30,0)</f>
        <v/>
      </c>
      <c r="M3014" t="str" cm="1">
        <f t="array" ref="M3014">_xlfn.IFS(OR('Paraclinicos '!T2949="",'Paraclinicos '!U2949=""),"",OR('Paraclinicos '!T2949&lt;=90,'Paraclinicos '!U2949&lt;=60),1,OR('Paraclinicos '!T2949&gt;90,'Paraclinicos '!U2949&gt;60),0)</f>
        <v/>
      </c>
      <c r="N3014" s="45" t="str">
        <f t="shared" si="143"/>
        <v/>
      </c>
      <c r="O3014" t="str" cm="1">
        <f t="array" ref="O3014">_xlfn.IFS(OR('Paraclinicos '!M2949="",'Paraclinicos '!N2949="",'Paraclinicos '!N2949=0),"",'Paraclinicos '!M2949/'Paraclinicos '!N2949&lt;100,4,'Paraclinicos '!M2949/'Paraclinicos '!N2949&lt;200,3,'Paraclinicos '!M2949/'Paraclinicos '!N2949&lt;300,2,'Paraclinicos '!M2949/'Paraclinicos '!N2949&lt;400,1,'Paraclinicos '!M2949/'Paraclinicos '!N2949&gt;=400,0)</f>
        <v/>
      </c>
      <c r="P3014" t="str" cm="1">
        <f t="array" ref="P3014">_xlfn.IFS('Paraclinicos '!C2949="","",'Paraclinicos '!C2949&lt;20,4,'Paraclinicos '!C2949&lt;50,3,'Paraclinicos '!C2949&lt;100,2,'Paraclinicos '!C2949&lt;150,1,'Paraclinicos '!C2949&gt;150,0)</f>
        <v/>
      </c>
      <c r="Q3014" t="str" cm="1">
        <f t="array" ref="Q3014">_xlfn.IFS('Paraclinicos '!O2949="","",'Paraclinicos '!O2949&lt;1.2,0,'Paraclinicos '!O2949&lt;2,1,'Paraclinicos '!O2949&lt;3.5,2,'Paraclinicos '!O2949&lt;5,3,'Paraclinicos '!O2949&gt;5,4)</f>
        <v/>
      </c>
      <c r="R3014" t="str" cm="1">
        <f t="array" ref="R3014">_xlfn.IFS('Paraclinicos '!J2949="","",'Paraclinicos '!J2949&lt;1.2,0,'Paraclinicos '!J2949&lt;2,1,'Paraclinicos '!J2949&lt;6,2,'Paraclinicos '!J2949&lt;12,3,'Paraclinicos '!J2949&gt;=12,4)</f>
        <v/>
      </c>
      <c r="S3014" t="str" cm="1">
        <f t="array" ref="S3014">_xlfn.IFS('Paraclinicos '!Y2949="","",'Paraclinicos '!Y2949&lt;70,1,'Paraclinicos '!Y2949&gt;=70,0)</f>
        <v/>
      </c>
      <c r="T3014" t="str" cm="1">
        <f t="array" ref="T3014">_xlfn.IFS('Paraclinicos '!W2949="","",'Paraclinicos '!W2949&lt;6,4,'Paraclinicos '!W2949&lt;10,3,'Paraclinicos '!W2949&lt;13,2,'Paraclinicos '!W2949&lt;15,1,'Paraclinicos '!W2949=15,0)</f>
        <v/>
      </c>
      <c r="U3014" s="54" t="str">
        <f t="shared" si="141"/>
        <v/>
      </c>
      <c r="V3014" t="str" cm="1">
        <f t="array" ref="V3014">_xlfn.IFS('Paraclinicos '!S2949="","",OR('Paraclinicos '!S2949&lt;=8,'Paraclinicos '!S2949&gt;=25),3,'Paraclinicos '!S2949&lt;12,1,'Paraclinicos '!S2949&lt;21,0,'Paraclinicos '!S2949&lt;25,2)</f>
        <v/>
      </c>
      <c r="W3014" t="str">
        <f>IFERROR(IF(INDEX('BD Demog para scores enalazar'!Y$2:'BD Demog para scores enalazar'!Y$3000,MATCH(Formulas!A3014,'BD Demog para scores enalazar'!A$2:'BD Demog para scores enalazar'!A$3000,0))=1,"SI","NO"),"")</f>
        <v/>
      </c>
      <c r="X3014" s="9" t="str">
        <f>IFERROR(IF(INDEX('BD Demog para scores enalazar'!AJ$2:'BD Demog para scores enalazar'!AJ$3000,MATCH(Formulas!A3014,'BD Demog para scores enalazar'!A$2:'BD Demog para scores enalazar'!A$3000,0))=1,"SI","NO"),"")</f>
        <v/>
      </c>
      <c r="Y3014" t="str" cm="1">
        <f t="array" ref="Y3014">IF(AND(W3014="NO",X3014="NO"),_xlfn.IFS('Paraclinicos '!K2949&lt;=91,3,'Paraclinicos '!K2949&lt;94,2,'Paraclinicos '!K2949&lt;96,1,'Paraclinicos '!K2949&gt;=96,0),"")</f>
        <v/>
      </c>
      <c r="Z3014" t="str" cm="1">
        <f t="array" ref="Z3014">IF(OR(W3014="SI",X3014="SI"),_xlfn.IFS(OR(AND('Paraclinicos '!K2950&lt;=83),AND('Paraclinicos '!K2950&gt;=97,AA3014=2)),3,OR(AND('Paraclinicos '!K2950&lt;=86),AND('Paraclinicos '!K2950&gt;=94,AA3014=2)),2,OR(AND('Paraclinicos '!K2950&lt;=88),AND('Paraclinicos '!K2950&gt;=92,AA3014=2)),1,OR(AND('Paraclinicos '!K2950&gt;=88,'Paraclinicos '!K2950&lt;=92),AND('Paraclinicos '!K2950&gt;=93,AA3014=0)),0),"")</f>
        <v/>
      </c>
      <c r="AA3014" t="str" cm="1">
        <f t="array" ref="AA3014">_xlfn.IFS('Paraclinicos '!E2949="","",'Paraclinicos '!E2949="Oxigeno",2,'Paraclinicos '!E2949="Aire",0)</f>
        <v/>
      </c>
    </row>
    <row r="3015" spans="1:27" x14ac:dyDescent="0.25">
      <c r="A3015">
        <f>'Paraclinicos '!A2950</f>
        <v>0</v>
      </c>
      <c r="B3015" s="3">
        <f>'Paraclinicos '!R2950</f>
        <v>0</v>
      </c>
      <c r="C3015" t="str" cm="1">
        <f t="array" ref="C3015">_xlfn.IFS('Paraclinicos '!Q2950="","",'Paraclinicos '!Q2950&gt;60,3,'Paraclinicos '!Q2950&lt;=60,1)</f>
        <v/>
      </c>
      <c r="D3015" t="str">
        <f>IFERROR(IF(INDEX('BD Demog para scores enalazar'!BC$2:BC$3000,MATCH(Formulas!A3015,'BD Demog para scores enalazar'!A$2:A$3000,0))=0,"SI","NO"),"")</f>
        <v/>
      </c>
      <c r="E3015" t="str" cm="1">
        <f t="array" ref="E3015">_xlfn.IFS(D3015="","",D3015="SI",4,D3015="NO",1)</f>
        <v/>
      </c>
      <c r="F3015" t="str" cm="1">
        <f t="array" ref="F3015">_xlfn.IFS('Paraclinicos '!B2950="","",'Paraclinicos '!B2950&gt;1,1,'Paraclinicos '!B2950&lt;=1,3)</f>
        <v/>
      </c>
      <c r="G3015" t="str" cm="1">
        <f t="array" ref="G3015">_xlfn.IFS('Paraclinicos '!D2950="","",AND('Paraclinicos '!D2950&gt;=250,'Paraclinicos '!D2950&lt;=500),2,'Paraclinicos '!D2950&gt;500,3,'Paraclinicos '!D2950&lt;250,1)</f>
        <v/>
      </c>
      <c r="H3015" s="50" t="str">
        <f t="shared" si="142"/>
        <v/>
      </c>
      <c r="I3015" t="str" cm="1">
        <f t="array" ref="I3015">_xlfn.IFS('Paraclinicos '!Q2950="","",'Paraclinicos '!Q2950&gt;=65,1,'Paraclinicos '!Q2950&lt;65,0)</f>
        <v/>
      </c>
      <c r="J3015" t="str" cm="1">
        <f t="array" ref="J3015">_xlfn.IFS('Paraclinicos '!I2950="","",'Paraclinicos '!I2950&gt;7,1,'Paraclinicos '!I2950&lt;=7,0)</f>
        <v/>
      </c>
      <c r="K3015" t="str" cm="1">
        <f t="array" ref="K3015">_xlfn.IFS('Paraclinicos '!W2950="","",'Paraclinicos '!W2950&lt;=8,1,'Paraclinicos '!W2950&gt;8,0)</f>
        <v/>
      </c>
      <c r="L3015" t="str" cm="1">
        <f t="array" ref="L3015">_xlfn.IFS('Paraclinicos '!S2950="","",'Paraclinicos '!S2950&gt;=30,1,'Paraclinicos '!S2950&lt;30,0)</f>
        <v/>
      </c>
      <c r="M3015" t="str" cm="1">
        <f t="array" ref="M3015">_xlfn.IFS(OR('Paraclinicos '!T2950="",'Paraclinicos '!U2950=""),"",OR('Paraclinicos '!T2950&lt;=90,'Paraclinicos '!U2950&lt;=60),1,OR('Paraclinicos '!T2950&gt;90,'Paraclinicos '!U2950&gt;60),0)</f>
        <v/>
      </c>
      <c r="N3015" s="45" t="str">
        <f t="shared" si="143"/>
        <v/>
      </c>
      <c r="O3015" t="str" cm="1">
        <f t="array" ref="O3015">_xlfn.IFS(OR('Paraclinicos '!M2950="",'Paraclinicos '!N2950="",'Paraclinicos '!N2950=0),"",'Paraclinicos '!M2950/'Paraclinicos '!N2950&lt;100,4,'Paraclinicos '!M2950/'Paraclinicos '!N2950&lt;200,3,'Paraclinicos '!M2950/'Paraclinicos '!N2950&lt;300,2,'Paraclinicos '!M2950/'Paraclinicos '!N2950&lt;400,1,'Paraclinicos '!M2950/'Paraclinicos '!N2950&gt;=400,0)</f>
        <v/>
      </c>
      <c r="P3015" t="str" cm="1">
        <f t="array" ref="P3015">_xlfn.IFS('Paraclinicos '!C2950="","",'Paraclinicos '!C2950&lt;20,4,'Paraclinicos '!C2950&lt;50,3,'Paraclinicos '!C2950&lt;100,2,'Paraclinicos '!C2950&lt;150,1,'Paraclinicos '!C2950&gt;150,0)</f>
        <v/>
      </c>
      <c r="Q3015" t="str" cm="1">
        <f t="array" ref="Q3015">_xlfn.IFS('Paraclinicos '!O2950="","",'Paraclinicos '!O2950&lt;1.2,0,'Paraclinicos '!O2950&lt;2,1,'Paraclinicos '!O2950&lt;3.5,2,'Paraclinicos '!O2950&lt;5,3,'Paraclinicos '!O2950&gt;5,4)</f>
        <v/>
      </c>
      <c r="R3015" t="str" cm="1">
        <f t="array" ref="R3015">_xlfn.IFS('Paraclinicos '!J2950="","",'Paraclinicos '!J2950&lt;1.2,0,'Paraclinicos '!J2950&lt;2,1,'Paraclinicos '!J2950&lt;6,2,'Paraclinicos '!J2950&lt;12,3,'Paraclinicos '!J2950&gt;=12,4)</f>
        <v/>
      </c>
      <c r="S3015" t="str" cm="1">
        <f t="array" ref="S3015">_xlfn.IFS('Paraclinicos '!Y2950="","",'Paraclinicos '!Y2950&lt;70,1,'Paraclinicos '!Y2950&gt;=70,0)</f>
        <v/>
      </c>
      <c r="T3015" t="str" cm="1">
        <f t="array" ref="T3015">_xlfn.IFS('Paraclinicos '!W2950="","",'Paraclinicos '!W2950&lt;6,4,'Paraclinicos '!W2950&lt;10,3,'Paraclinicos '!W2950&lt;13,2,'Paraclinicos '!W2950&lt;15,1,'Paraclinicos '!W2950=15,0)</f>
        <v/>
      </c>
      <c r="U3015" s="54" t="str">
        <f t="shared" si="141"/>
        <v/>
      </c>
      <c r="V3015" t="str" cm="1">
        <f t="array" ref="V3015">_xlfn.IFS('Paraclinicos '!S2950="","",OR('Paraclinicos '!S2950&lt;=8,'Paraclinicos '!S2950&gt;=25),3,'Paraclinicos '!S2950&lt;12,1,'Paraclinicos '!S2950&lt;21,0,'Paraclinicos '!S2950&lt;25,2)</f>
        <v/>
      </c>
      <c r="W3015" t="str">
        <f>IFERROR(IF(INDEX('BD Demog para scores enalazar'!Y$2:'BD Demog para scores enalazar'!Y$3000,MATCH(Formulas!A3015,'BD Demog para scores enalazar'!A$2:'BD Demog para scores enalazar'!A$3000,0))=1,"SI","NO"),"")</f>
        <v/>
      </c>
      <c r="X3015" s="9" t="str">
        <f>IFERROR(IF(INDEX('BD Demog para scores enalazar'!AJ$2:'BD Demog para scores enalazar'!AJ$3000,MATCH(Formulas!A3015,'BD Demog para scores enalazar'!A$2:'BD Demog para scores enalazar'!A$3000,0))=1,"SI","NO"),"")</f>
        <v/>
      </c>
      <c r="Y3015" t="str" cm="1">
        <f t="array" ref="Y3015">IF(AND(W3015="NO",X3015="NO"),_xlfn.IFS('Paraclinicos '!K2950&lt;=91,3,'Paraclinicos '!K2950&lt;94,2,'Paraclinicos '!K2950&lt;96,1,'Paraclinicos '!K2950&gt;=96,0),"")</f>
        <v/>
      </c>
      <c r="Z3015" t="str" cm="1">
        <f t="array" ref="Z3015">IF(OR(W3015="SI",X3015="SI"),_xlfn.IFS(OR(AND('Paraclinicos '!K2951&lt;=83),AND('Paraclinicos '!K2951&gt;=97,AA3015=2)),3,OR(AND('Paraclinicos '!K2951&lt;=86),AND('Paraclinicos '!K2951&gt;=94,AA3015=2)),2,OR(AND('Paraclinicos '!K2951&lt;=88),AND('Paraclinicos '!K2951&gt;=92,AA3015=2)),1,OR(AND('Paraclinicos '!K2951&gt;=88,'Paraclinicos '!K2951&lt;=92),AND('Paraclinicos '!K2951&gt;=93,AA3015=0)),0),"")</f>
        <v/>
      </c>
      <c r="AA3015" t="str" cm="1">
        <f t="array" ref="AA3015">_xlfn.IFS('Paraclinicos '!E2950="","",'Paraclinicos '!E2950="Oxigeno",2,'Paraclinicos '!E2950="Aire",0)</f>
        <v/>
      </c>
    </row>
    <row r="3016" spans="1:27" x14ac:dyDescent="0.25">
      <c r="A3016">
        <f>'Paraclinicos '!A2951</f>
        <v>0</v>
      </c>
      <c r="B3016" s="3">
        <f>'Paraclinicos '!R2951</f>
        <v>0</v>
      </c>
      <c r="C3016" t="str" cm="1">
        <f t="array" ref="C3016">_xlfn.IFS('Paraclinicos '!Q2951="","",'Paraclinicos '!Q2951&gt;60,3,'Paraclinicos '!Q2951&lt;=60,1)</f>
        <v/>
      </c>
      <c r="D3016" t="str">
        <f>IFERROR(IF(INDEX('BD Demog para scores enalazar'!BC$2:BC$3000,MATCH(Formulas!A3016,'BD Demog para scores enalazar'!A$2:A$3000,0))=0,"SI","NO"),"")</f>
        <v/>
      </c>
      <c r="E3016" t="str" cm="1">
        <f t="array" ref="E3016">_xlfn.IFS(D3016="","",D3016="SI",4,D3016="NO",1)</f>
        <v/>
      </c>
      <c r="F3016" t="str" cm="1">
        <f t="array" ref="F3016">_xlfn.IFS('Paraclinicos '!B2951="","",'Paraclinicos '!B2951&gt;1,1,'Paraclinicos '!B2951&lt;=1,3)</f>
        <v/>
      </c>
      <c r="G3016" t="str" cm="1">
        <f t="array" ref="G3016">_xlfn.IFS('Paraclinicos '!D2951="","",AND('Paraclinicos '!D2951&gt;=250,'Paraclinicos '!D2951&lt;=500),2,'Paraclinicos '!D2951&gt;500,3,'Paraclinicos '!D2951&lt;250,1)</f>
        <v/>
      </c>
      <c r="H3016" s="50" t="str">
        <f t="shared" si="142"/>
        <v/>
      </c>
      <c r="I3016" t="str" cm="1">
        <f t="array" ref="I3016">_xlfn.IFS('Paraclinicos '!Q2951="","",'Paraclinicos '!Q2951&gt;=65,1,'Paraclinicos '!Q2951&lt;65,0)</f>
        <v/>
      </c>
      <c r="J3016" t="str" cm="1">
        <f t="array" ref="J3016">_xlfn.IFS('Paraclinicos '!I2951="","",'Paraclinicos '!I2951&gt;7,1,'Paraclinicos '!I2951&lt;=7,0)</f>
        <v/>
      </c>
      <c r="K3016" t="str" cm="1">
        <f t="array" ref="K3016">_xlfn.IFS('Paraclinicos '!W2951="","",'Paraclinicos '!W2951&lt;=8,1,'Paraclinicos '!W2951&gt;8,0)</f>
        <v/>
      </c>
      <c r="L3016" t="str" cm="1">
        <f t="array" ref="L3016">_xlfn.IFS('Paraclinicos '!S2951="","",'Paraclinicos '!S2951&gt;=30,1,'Paraclinicos '!S2951&lt;30,0)</f>
        <v/>
      </c>
      <c r="M3016" t="str" cm="1">
        <f t="array" ref="M3016">_xlfn.IFS(OR('Paraclinicos '!T2951="",'Paraclinicos '!U2951=""),"",OR('Paraclinicos '!T2951&lt;=90,'Paraclinicos '!U2951&lt;=60),1,OR('Paraclinicos '!T2951&gt;90,'Paraclinicos '!U2951&gt;60),0)</f>
        <v/>
      </c>
      <c r="N3016" s="45" t="str">
        <f t="shared" si="143"/>
        <v/>
      </c>
      <c r="O3016" t="str" cm="1">
        <f t="array" ref="O3016">_xlfn.IFS(OR('Paraclinicos '!M2951="",'Paraclinicos '!N2951="",'Paraclinicos '!N2951=0),"",'Paraclinicos '!M2951/'Paraclinicos '!N2951&lt;100,4,'Paraclinicos '!M2951/'Paraclinicos '!N2951&lt;200,3,'Paraclinicos '!M2951/'Paraclinicos '!N2951&lt;300,2,'Paraclinicos '!M2951/'Paraclinicos '!N2951&lt;400,1,'Paraclinicos '!M2951/'Paraclinicos '!N2951&gt;=400,0)</f>
        <v/>
      </c>
      <c r="P3016" t="str" cm="1">
        <f t="array" ref="P3016">_xlfn.IFS('Paraclinicos '!C2951="","",'Paraclinicos '!C2951&lt;20,4,'Paraclinicos '!C2951&lt;50,3,'Paraclinicos '!C2951&lt;100,2,'Paraclinicos '!C2951&lt;150,1,'Paraclinicos '!C2951&gt;150,0)</f>
        <v/>
      </c>
      <c r="Q3016" t="str" cm="1">
        <f t="array" ref="Q3016">_xlfn.IFS('Paraclinicos '!O2951="","",'Paraclinicos '!O2951&lt;1.2,0,'Paraclinicos '!O2951&lt;2,1,'Paraclinicos '!O2951&lt;3.5,2,'Paraclinicos '!O2951&lt;5,3,'Paraclinicos '!O2951&gt;5,4)</f>
        <v/>
      </c>
      <c r="R3016" t="str" cm="1">
        <f t="array" ref="R3016">_xlfn.IFS('Paraclinicos '!J2951="","",'Paraclinicos '!J2951&lt;1.2,0,'Paraclinicos '!J2951&lt;2,1,'Paraclinicos '!J2951&lt;6,2,'Paraclinicos '!J2951&lt;12,3,'Paraclinicos '!J2951&gt;=12,4)</f>
        <v/>
      </c>
      <c r="S3016" t="str" cm="1">
        <f t="array" ref="S3016">_xlfn.IFS('Paraclinicos '!Y2951="","",'Paraclinicos '!Y2951&lt;70,1,'Paraclinicos '!Y2951&gt;=70,0)</f>
        <v/>
      </c>
      <c r="T3016" t="str" cm="1">
        <f t="array" ref="T3016">_xlfn.IFS('Paraclinicos '!W2951="","",'Paraclinicos '!W2951&lt;6,4,'Paraclinicos '!W2951&lt;10,3,'Paraclinicos '!W2951&lt;13,2,'Paraclinicos '!W2951&lt;15,1,'Paraclinicos '!W2951=15,0)</f>
        <v/>
      </c>
      <c r="U3016" s="54" t="str">
        <f t="shared" si="141"/>
        <v/>
      </c>
      <c r="V3016" t="str" cm="1">
        <f t="array" ref="V3016">_xlfn.IFS('Paraclinicos '!S2951="","",OR('Paraclinicos '!S2951&lt;=8,'Paraclinicos '!S2951&gt;=25),3,'Paraclinicos '!S2951&lt;12,1,'Paraclinicos '!S2951&lt;21,0,'Paraclinicos '!S2951&lt;25,2)</f>
        <v/>
      </c>
      <c r="W3016" t="str">
        <f>IFERROR(IF(INDEX('BD Demog para scores enalazar'!Y$2:'BD Demog para scores enalazar'!Y$3000,MATCH(Formulas!A3016,'BD Demog para scores enalazar'!A$2:'BD Demog para scores enalazar'!A$3000,0))=1,"SI","NO"),"")</f>
        <v/>
      </c>
      <c r="X3016" s="9" t="str">
        <f>IFERROR(IF(INDEX('BD Demog para scores enalazar'!AJ$2:'BD Demog para scores enalazar'!AJ$3000,MATCH(Formulas!A3016,'BD Demog para scores enalazar'!A$2:'BD Demog para scores enalazar'!A$3000,0))=1,"SI","NO"),"")</f>
        <v/>
      </c>
      <c r="Y3016" t="str" cm="1">
        <f t="array" ref="Y3016">IF(AND(W3016="NO",X3016="NO"),_xlfn.IFS('Paraclinicos '!K2951&lt;=91,3,'Paraclinicos '!K2951&lt;94,2,'Paraclinicos '!K2951&lt;96,1,'Paraclinicos '!K2951&gt;=96,0),"")</f>
        <v/>
      </c>
      <c r="Z3016" t="str" cm="1">
        <f t="array" ref="Z3016">IF(OR(W3016="SI",X3016="SI"),_xlfn.IFS(OR(AND('Paraclinicos '!K2952&lt;=83),AND('Paraclinicos '!K2952&gt;=97,AA3016=2)),3,OR(AND('Paraclinicos '!K2952&lt;=86),AND('Paraclinicos '!K2952&gt;=94,AA3016=2)),2,OR(AND('Paraclinicos '!K2952&lt;=88),AND('Paraclinicos '!K2952&gt;=92,AA3016=2)),1,OR(AND('Paraclinicos '!K2952&gt;=88,'Paraclinicos '!K2952&lt;=92),AND('Paraclinicos '!K2952&gt;=93,AA3016=0)),0),"")</f>
        <v/>
      </c>
      <c r="AA3016" t="str" cm="1">
        <f t="array" ref="AA3016">_xlfn.IFS('Paraclinicos '!E2951="","",'Paraclinicos '!E2951="Oxigeno",2,'Paraclinicos '!E2951="Aire",0)</f>
        <v/>
      </c>
    </row>
    <row r="3017" spans="1:27" x14ac:dyDescent="0.25">
      <c r="A3017">
        <f>'Paraclinicos '!A2952</f>
        <v>0</v>
      </c>
      <c r="B3017" s="3">
        <f>'Paraclinicos '!R2952</f>
        <v>0</v>
      </c>
      <c r="C3017" t="str" cm="1">
        <f t="array" ref="C3017">_xlfn.IFS('Paraclinicos '!Q2952="","",'Paraclinicos '!Q2952&gt;60,3,'Paraclinicos '!Q2952&lt;=60,1)</f>
        <v/>
      </c>
      <c r="D3017" t="str">
        <f>IFERROR(IF(INDEX('BD Demog para scores enalazar'!BC$2:BC$3000,MATCH(Formulas!A3017,'BD Demog para scores enalazar'!A$2:A$3000,0))=0,"SI","NO"),"")</f>
        <v/>
      </c>
      <c r="E3017" t="str" cm="1">
        <f t="array" ref="E3017">_xlfn.IFS(D3017="","",D3017="SI",4,D3017="NO",1)</f>
        <v/>
      </c>
      <c r="F3017" t="str" cm="1">
        <f t="array" ref="F3017">_xlfn.IFS('Paraclinicos '!B2952="","",'Paraclinicos '!B2952&gt;1,1,'Paraclinicos '!B2952&lt;=1,3)</f>
        <v/>
      </c>
      <c r="G3017" t="str" cm="1">
        <f t="array" ref="G3017">_xlfn.IFS('Paraclinicos '!D2952="","",AND('Paraclinicos '!D2952&gt;=250,'Paraclinicos '!D2952&lt;=500),2,'Paraclinicos '!D2952&gt;500,3,'Paraclinicos '!D2952&lt;250,1)</f>
        <v/>
      </c>
      <c r="H3017" s="50" t="str">
        <f t="shared" si="142"/>
        <v/>
      </c>
      <c r="I3017" t="str" cm="1">
        <f t="array" ref="I3017">_xlfn.IFS('Paraclinicos '!Q2952="","",'Paraclinicos '!Q2952&gt;=65,1,'Paraclinicos '!Q2952&lt;65,0)</f>
        <v/>
      </c>
      <c r="J3017" t="str" cm="1">
        <f t="array" ref="J3017">_xlfn.IFS('Paraclinicos '!I2952="","",'Paraclinicos '!I2952&gt;7,1,'Paraclinicos '!I2952&lt;=7,0)</f>
        <v/>
      </c>
      <c r="K3017" t="str" cm="1">
        <f t="array" ref="K3017">_xlfn.IFS('Paraclinicos '!W2952="","",'Paraclinicos '!W2952&lt;=8,1,'Paraclinicos '!W2952&gt;8,0)</f>
        <v/>
      </c>
      <c r="L3017" t="str" cm="1">
        <f t="array" ref="L3017">_xlfn.IFS('Paraclinicos '!S2952="","",'Paraclinicos '!S2952&gt;=30,1,'Paraclinicos '!S2952&lt;30,0)</f>
        <v/>
      </c>
      <c r="M3017" t="str" cm="1">
        <f t="array" ref="M3017">_xlfn.IFS(OR('Paraclinicos '!T2952="",'Paraclinicos '!U2952=""),"",OR('Paraclinicos '!T2952&lt;=90,'Paraclinicos '!U2952&lt;=60),1,OR('Paraclinicos '!T2952&gt;90,'Paraclinicos '!U2952&gt;60),0)</f>
        <v/>
      </c>
      <c r="N3017" s="45" t="str">
        <f t="shared" si="143"/>
        <v/>
      </c>
      <c r="O3017" t="str" cm="1">
        <f t="array" ref="O3017">_xlfn.IFS(OR('Paraclinicos '!M2952="",'Paraclinicos '!N2952="",'Paraclinicos '!N2952=0),"",'Paraclinicos '!M2952/'Paraclinicos '!N2952&lt;100,4,'Paraclinicos '!M2952/'Paraclinicos '!N2952&lt;200,3,'Paraclinicos '!M2952/'Paraclinicos '!N2952&lt;300,2,'Paraclinicos '!M2952/'Paraclinicos '!N2952&lt;400,1,'Paraclinicos '!M2952/'Paraclinicos '!N2952&gt;=400,0)</f>
        <v/>
      </c>
      <c r="P3017" t="str" cm="1">
        <f t="array" ref="P3017">_xlfn.IFS('Paraclinicos '!C2952="","",'Paraclinicos '!C2952&lt;20,4,'Paraclinicos '!C2952&lt;50,3,'Paraclinicos '!C2952&lt;100,2,'Paraclinicos '!C2952&lt;150,1,'Paraclinicos '!C2952&gt;150,0)</f>
        <v/>
      </c>
      <c r="Q3017" t="str" cm="1">
        <f t="array" ref="Q3017">_xlfn.IFS('Paraclinicos '!O2952="","",'Paraclinicos '!O2952&lt;1.2,0,'Paraclinicos '!O2952&lt;2,1,'Paraclinicos '!O2952&lt;3.5,2,'Paraclinicos '!O2952&lt;5,3,'Paraclinicos '!O2952&gt;5,4)</f>
        <v/>
      </c>
      <c r="R3017" t="str" cm="1">
        <f t="array" ref="R3017">_xlfn.IFS('Paraclinicos '!J2952="","",'Paraclinicos '!J2952&lt;1.2,0,'Paraclinicos '!J2952&lt;2,1,'Paraclinicos '!J2952&lt;6,2,'Paraclinicos '!J2952&lt;12,3,'Paraclinicos '!J2952&gt;=12,4)</f>
        <v/>
      </c>
      <c r="S3017" t="str" cm="1">
        <f t="array" ref="S3017">_xlfn.IFS('Paraclinicos '!Y2952="","",'Paraclinicos '!Y2952&lt;70,1,'Paraclinicos '!Y2952&gt;=70,0)</f>
        <v/>
      </c>
      <c r="T3017" t="str" cm="1">
        <f t="array" ref="T3017">_xlfn.IFS('Paraclinicos '!W2952="","",'Paraclinicos '!W2952&lt;6,4,'Paraclinicos '!W2952&lt;10,3,'Paraclinicos '!W2952&lt;13,2,'Paraclinicos '!W2952&lt;15,1,'Paraclinicos '!W2952=15,0)</f>
        <v/>
      </c>
      <c r="U3017" s="54" t="str">
        <f t="shared" si="141"/>
        <v/>
      </c>
      <c r="V3017" t="str" cm="1">
        <f t="array" ref="V3017">_xlfn.IFS('Paraclinicos '!S2952="","",OR('Paraclinicos '!S2952&lt;=8,'Paraclinicos '!S2952&gt;=25),3,'Paraclinicos '!S2952&lt;12,1,'Paraclinicos '!S2952&lt;21,0,'Paraclinicos '!S2952&lt;25,2)</f>
        <v/>
      </c>
      <c r="W3017" t="str">
        <f>IFERROR(IF(INDEX('BD Demog para scores enalazar'!Y$2:'BD Demog para scores enalazar'!Y$3000,MATCH(Formulas!A3017,'BD Demog para scores enalazar'!A$2:'BD Demog para scores enalazar'!A$3000,0))=1,"SI","NO"),"")</f>
        <v/>
      </c>
      <c r="X3017" s="9" t="str">
        <f>IFERROR(IF(INDEX('BD Demog para scores enalazar'!AJ$2:'BD Demog para scores enalazar'!AJ$3000,MATCH(Formulas!A3017,'BD Demog para scores enalazar'!A$2:'BD Demog para scores enalazar'!A$3000,0))=1,"SI","NO"),"")</f>
        <v/>
      </c>
      <c r="Y3017" t="str" cm="1">
        <f t="array" ref="Y3017">IF(AND(W3017="NO",X3017="NO"),_xlfn.IFS('Paraclinicos '!K2952&lt;=91,3,'Paraclinicos '!K2952&lt;94,2,'Paraclinicos '!K2952&lt;96,1,'Paraclinicos '!K2952&gt;=96,0),"")</f>
        <v/>
      </c>
      <c r="Z3017" t="str" cm="1">
        <f t="array" ref="Z3017">IF(OR(W3017="SI",X3017="SI"),_xlfn.IFS(OR(AND('Paraclinicos '!K2953&lt;=83),AND('Paraclinicos '!K2953&gt;=97,AA3017=2)),3,OR(AND('Paraclinicos '!K2953&lt;=86),AND('Paraclinicos '!K2953&gt;=94,AA3017=2)),2,OR(AND('Paraclinicos '!K2953&lt;=88),AND('Paraclinicos '!K2953&gt;=92,AA3017=2)),1,OR(AND('Paraclinicos '!K2953&gt;=88,'Paraclinicos '!K2953&lt;=92),AND('Paraclinicos '!K2953&gt;=93,AA3017=0)),0),"")</f>
        <v/>
      </c>
      <c r="AA3017" t="str" cm="1">
        <f t="array" ref="AA3017">_xlfn.IFS('Paraclinicos '!E2952="","",'Paraclinicos '!E2952="Oxigeno",2,'Paraclinicos '!E2952="Aire",0)</f>
        <v/>
      </c>
    </row>
    <row r="3018" spans="1:27" x14ac:dyDescent="0.25">
      <c r="A3018">
        <f>'Paraclinicos '!A2953</f>
        <v>0</v>
      </c>
      <c r="B3018" s="3">
        <f>'Paraclinicos '!R2953</f>
        <v>0</v>
      </c>
      <c r="C3018" t="str" cm="1">
        <f t="array" ref="C3018">_xlfn.IFS('Paraclinicos '!Q2953="","",'Paraclinicos '!Q2953&gt;60,3,'Paraclinicos '!Q2953&lt;=60,1)</f>
        <v/>
      </c>
      <c r="D3018" t="str">
        <f>IFERROR(IF(INDEX('BD Demog para scores enalazar'!BC$2:BC$3000,MATCH(Formulas!A3018,'BD Demog para scores enalazar'!A$2:A$3000,0))=0,"SI","NO"),"")</f>
        <v/>
      </c>
      <c r="E3018" t="str" cm="1">
        <f t="array" ref="E3018">_xlfn.IFS(D3018="","",D3018="SI",4,D3018="NO",1)</f>
        <v/>
      </c>
      <c r="F3018" t="str" cm="1">
        <f t="array" ref="F3018">_xlfn.IFS('Paraclinicos '!B2953="","",'Paraclinicos '!B2953&gt;1,1,'Paraclinicos '!B2953&lt;=1,3)</f>
        <v/>
      </c>
      <c r="G3018" t="str" cm="1">
        <f t="array" ref="G3018">_xlfn.IFS('Paraclinicos '!D2953="","",AND('Paraclinicos '!D2953&gt;=250,'Paraclinicos '!D2953&lt;=500),2,'Paraclinicos '!D2953&gt;500,3,'Paraclinicos '!D2953&lt;250,1)</f>
        <v/>
      </c>
      <c r="H3018" s="50" t="str">
        <f t="shared" si="142"/>
        <v/>
      </c>
      <c r="I3018" t="str" cm="1">
        <f t="array" ref="I3018">_xlfn.IFS('Paraclinicos '!Q2953="","",'Paraclinicos '!Q2953&gt;=65,1,'Paraclinicos '!Q2953&lt;65,0)</f>
        <v/>
      </c>
      <c r="J3018" t="str" cm="1">
        <f t="array" ref="J3018">_xlfn.IFS('Paraclinicos '!I2953="","",'Paraclinicos '!I2953&gt;7,1,'Paraclinicos '!I2953&lt;=7,0)</f>
        <v/>
      </c>
      <c r="K3018" t="str" cm="1">
        <f t="array" ref="K3018">_xlfn.IFS('Paraclinicos '!W2953="","",'Paraclinicos '!W2953&lt;=8,1,'Paraclinicos '!W2953&gt;8,0)</f>
        <v/>
      </c>
      <c r="L3018" t="str" cm="1">
        <f t="array" ref="L3018">_xlfn.IFS('Paraclinicos '!S2953="","",'Paraclinicos '!S2953&gt;=30,1,'Paraclinicos '!S2953&lt;30,0)</f>
        <v/>
      </c>
      <c r="M3018" t="str" cm="1">
        <f t="array" ref="M3018">_xlfn.IFS(OR('Paraclinicos '!T2953="",'Paraclinicos '!U2953=""),"",OR('Paraclinicos '!T2953&lt;=90,'Paraclinicos '!U2953&lt;=60),1,OR('Paraclinicos '!T2953&gt;90,'Paraclinicos '!U2953&gt;60),0)</f>
        <v/>
      </c>
      <c r="N3018" s="45" t="str">
        <f t="shared" si="143"/>
        <v/>
      </c>
      <c r="O3018" t="str" cm="1">
        <f t="array" ref="O3018">_xlfn.IFS(OR('Paraclinicos '!M2953="",'Paraclinicos '!N2953="",'Paraclinicos '!N2953=0),"",'Paraclinicos '!M2953/'Paraclinicos '!N2953&lt;100,4,'Paraclinicos '!M2953/'Paraclinicos '!N2953&lt;200,3,'Paraclinicos '!M2953/'Paraclinicos '!N2953&lt;300,2,'Paraclinicos '!M2953/'Paraclinicos '!N2953&lt;400,1,'Paraclinicos '!M2953/'Paraclinicos '!N2953&gt;=400,0)</f>
        <v/>
      </c>
      <c r="P3018" t="str" cm="1">
        <f t="array" ref="P3018">_xlfn.IFS('Paraclinicos '!C2953="","",'Paraclinicos '!C2953&lt;20,4,'Paraclinicos '!C2953&lt;50,3,'Paraclinicos '!C2953&lt;100,2,'Paraclinicos '!C2953&lt;150,1,'Paraclinicos '!C2953&gt;150,0)</f>
        <v/>
      </c>
      <c r="Q3018" t="str" cm="1">
        <f t="array" ref="Q3018">_xlfn.IFS('Paraclinicos '!O2953="","",'Paraclinicos '!O2953&lt;1.2,0,'Paraclinicos '!O2953&lt;2,1,'Paraclinicos '!O2953&lt;3.5,2,'Paraclinicos '!O2953&lt;5,3,'Paraclinicos '!O2953&gt;5,4)</f>
        <v/>
      </c>
      <c r="R3018" t="str" cm="1">
        <f t="array" ref="R3018">_xlfn.IFS('Paraclinicos '!J2953="","",'Paraclinicos '!J2953&lt;1.2,0,'Paraclinicos '!J2953&lt;2,1,'Paraclinicos '!J2953&lt;6,2,'Paraclinicos '!J2953&lt;12,3,'Paraclinicos '!J2953&gt;=12,4)</f>
        <v/>
      </c>
      <c r="S3018" t="str" cm="1">
        <f t="array" ref="S3018">_xlfn.IFS('Paraclinicos '!Y2953="","",'Paraclinicos '!Y2953&lt;70,1,'Paraclinicos '!Y2953&gt;=70,0)</f>
        <v/>
      </c>
      <c r="T3018" t="str" cm="1">
        <f t="array" ref="T3018">_xlfn.IFS('Paraclinicos '!W2953="","",'Paraclinicos '!W2953&lt;6,4,'Paraclinicos '!W2953&lt;10,3,'Paraclinicos '!W2953&lt;13,2,'Paraclinicos '!W2953&lt;15,1,'Paraclinicos '!W2953=15,0)</f>
        <v/>
      </c>
      <c r="U3018" s="54" t="str">
        <f t="shared" si="141"/>
        <v/>
      </c>
      <c r="V3018" t="str" cm="1">
        <f t="array" ref="V3018">_xlfn.IFS('Paraclinicos '!S2953="","",OR('Paraclinicos '!S2953&lt;=8,'Paraclinicos '!S2953&gt;=25),3,'Paraclinicos '!S2953&lt;12,1,'Paraclinicos '!S2953&lt;21,0,'Paraclinicos '!S2953&lt;25,2)</f>
        <v/>
      </c>
      <c r="W3018" t="str">
        <f>IFERROR(IF(INDEX('BD Demog para scores enalazar'!Y$2:'BD Demog para scores enalazar'!Y$3000,MATCH(Formulas!A3018,'BD Demog para scores enalazar'!A$2:'BD Demog para scores enalazar'!A$3000,0))=1,"SI","NO"),"")</f>
        <v/>
      </c>
      <c r="X3018" s="9" t="str">
        <f>IFERROR(IF(INDEX('BD Demog para scores enalazar'!AJ$2:'BD Demog para scores enalazar'!AJ$3000,MATCH(Formulas!A3018,'BD Demog para scores enalazar'!A$2:'BD Demog para scores enalazar'!A$3000,0))=1,"SI","NO"),"")</f>
        <v/>
      </c>
      <c r="Y3018" t="str" cm="1">
        <f t="array" ref="Y3018">IF(AND(W3018="NO",X3018="NO"),_xlfn.IFS('Paraclinicos '!K2953&lt;=91,3,'Paraclinicos '!K2953&lt;94,2,'Paraclinicos '!K2953&lt;96,1,'Paraclinicos '!K2953&gt;=96,0),"")</f>
        <v/>
      </c>
      <c r="Z3018" t="str" cm="1">
        <f t="array" ref="Z3018">IF(OR(W3018="SI",X3018="SI"),_xlfn.IFS(OR(AND('Paraclinicos '!K2954&lt;=83),AND('Paraclinicos '!K2954&gt;=97,AA3018=2)),3,OR(AND('Paraclinicos '!K2954&lt;=86),AND('Paraclinicos '!K2954&gt;=94,AA3018=2)),2,OR(AND('Paraclinicos '!K2954&lt;=88),AND('Paraclinicos '!K2954&gt;=92,AA3018=2)),1,OR(AND('Paraclinicos '!K2954&gt;=88,'Paraclinicos '!K2954&lt;=92),AND('Paraclinicos '!K2954&gt;=93,AA3018=0)),0),"")</f>
        <v/>
      </c>
      <c r="AA3018" t="str" cm="1">
        <f t="array" ref="AA3018">_xlfn.IFS('Paraclinicos '!E2953="","",'Paraclinicos '!E2953="Oxigeno",2,'Paraclinicos '!E2953="Aire",0)</f>
        <v/>
      </c>
    </row>
  </sheetData>
  <mergeCells count="7">
    <mergeCell ref="A1:A2"/>
    <mergeCell ref="AG3:AK9"/>
    <mergeCell ref="I1:N1"/>
    <mergeCell ref="V1:AE1"/>
    <mergeCell ref="O1:U1"/>
    <mergeCell ref="C1:H1"/>
    <mergeCell ref="B1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D5E19-B12D-40A0-8385-828EC382518F}">
  <dimension ref="A1:S157"/>
  <sheetViews>
    <sheetView workbookViewId="0">
      <selection activeCell="B10" sqref="B10"/>
    </sheetView>
  </sheetViews>
  <sheetFormatPr baseColWidth="10" defaultColWidth="9.140625" defaultRowHeight="15" x14ac:dyDescent="0.25"/>
  <cols>
    <col min="5" max="5" width="9.140625" style="61"/>
    <col min="17" max="17" width="11.42578125" style="3" bestFit="1" customWidth="1"/>
    <col min="18" max="18" width="11.42578125" bestFit="1" customWidth="1"/>
  </cols>
  <sheetData>
    <row r="1" spans="1:19" x14ac:dyDescent="0.25">
      <c r="B1" s="83" t="s">
        <v>100</v>
      </c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</row>
    <row r="2" spans="1:19" ht="30" x14ac:dyDescent="0.25">
      <c r="A2" t="s">
        <v>0</v>
      </c>
      <c r="B2" s="47" t="s">
        <v>101</v>
      </c>
      <c r="C2" s="47" t="s">
        <v>19</v>
      </c>
      <c r="D2" s="47" t="s">
        <v>20</v>
      </c>
      <c r="E2" s="60" t="s">
        <v>102</v>
      </c>
      <c r="F2" s="47" t="s">
        <v>21</v>
      </c>
      <c r="G2" s="47" t="s">
        <v>18</v>
      </c>
      <c r="H2" s="47" t="s">
        <v>103</v>
      </c>
      <c r="I2" s="47" t="s">
        <v>104</v>
      </c>
      <c r="J2" s="47" t="s">
        <v>105</v>
      </c>
      <c r="K2" s="47" t="s">
        <v>85</v>
      </c>
      <c r="L2" t="s">
        <v>106</v>
      </c>
      <c r="M2" t="s">
        <v>1</v>
      </c>
      <c r="N2" t="s">
        <v>22</v>
      </c>
      <c r="O2" t="s">
        <v>16</v>
      </c>
      <c r="P2" t="s">
        <v>15</v>
      </c>
      <c r="Q2" s="3" t="s">
        <v>62</v>
      </c>
      <c r="R2" s="59" t="s">
        <v>107</v>
      </c>
      <c r="S2" s="59" t="s">
        <v>108</v>
      </c>
    </row>
    <row r="3" spans="1:19" x14ac:dyDescent="0.25">
      <c r="A3">
        <v>2</v>
      </c>
      <c r="B3">
        <v>36.5</v>
      </c>
      <c r="C3">
        <v>189</v>
      </c>
      <c r="D3">
        <v>110</v>
      </c>
      <c r="E3" s="61">
        <f>(C3+2*D3)/3</f>
        <v>136.33333333333334</v>
      </c>
      <c r="F3">
        <v>77</v>
      </c>
      <c r="G3">
        <v>21</v>
      </c>
      <c r="I3">
        <v>132</v>
      </c>
      <c r="J3">
        <v>4.62</v>
      </c>
      <c r="K3">
        <v>9.1999999999999993</v>
      </c>
      <c r="L3">
        <v>35.1</v>
      </c>
      <c r="M3">
        <v>2.08</v>
      </c>
      <c r="N3">
        <v>15</v>
      </c>
      <c r="O3">
        <v>25</v>
      </c>
      <c r="P3">
        <v>7.38</v>
      </c>
      <c r="Q3" s="3">
        <v>44277</v>
      </c>
    </row>
    <row r="4" spans="1:19" x14ac:dyDescent="0.25">
      <c r="A4">
        <v>9</v>
      </c>
      <c r="B4">
        <v>36.5</v>
      </c>
      <c r="C4">
        <v>140</v>
      </c>
      <c r="D4">
        <v>80</v>
      </c>
      <c r="E4" s="61">
        <f t="shared" ref="E4:E77" si="0">(C4+2*D4)/3</f>
        <v>100</v>
      </c>
      <c r="F4">
        <v>70</v>
      </c>
      <c r="G4">
        <v>18</v>
      </c>
      <c r="I4">
        <v>139.9</v>
      </c>
      <c r="J4">
        <v>3.62</v>
      </c>
      <c r="K4">
        <v>0.8</v>
      </c>
      <c r="L4">
        <v>47.8</v>
      </c>
      <c r="M4">
        <v>1</v>
      </c>
      <c r="N4">
        <v>0</v>
      </c>
      <c r="O4">
        <v>54</v>
      </c>
      <c r="P4">
        <v>6.5</v>
      </c>
      <c r="Q4" s="3">
        <v>44321</v>
      </c>
    </row>
    <row r="5" spans="1:19" x14ac:dyDescent="0.25">
      <c r="A5">
        <v>14</v>
      </c>
      <c r="B5">
        <v>35</v>
      </c>
      <c r="C5">
        <v>90</v>
      </c>
      <c r="D5">
        <v>54</v>
      </c>
      <c r="E5" s="61">
        <f t="shared" si="0"/>
        <v>66</v>
      </c>
      <c r="F5">
        <v>80</v>
      </c>
      <c r="G5">
        <v>18</v>
      </c>
      <c r="I5">
        <v>138.4</v>
      </c>
      <c r="J5">
        <v>4.9800000000000004</v>
      </c>
      <c r="K5">
        <v>1.17</v>
      </c>
      <c r="L5">
        <v>47</v>
      </c>
      <c r="M5">
        <v>0.41</v>
      </c>
      <c r="N5">
        <v>3</v>
      </c>
      <c r="O5">
        <v>63</v>
      </c>
      <c r="P5">
        <v>7.22</v>
      </c>
      <c r="Q5" s="3">
        <v>44297</v>
      </c>
    </row>
    <row r="6" spans="1:19" x14ac:dyDescent="0.25">
      <c r="A6">
        <v>15</v>
      </c>
      <c r="B6">
        <v>35.799999999999997</v>
      </c>
      <c r="C6">
        <v>126</v>
      </c>
      <c r="D6">
        <v>73</v>
      </c>
      <c r="E6" s="61">
        <f t="shared" si="0"/>
        <v>90.666666666666671</v>
      </c>
      <c r="F6">
        <v>59</v>
      </c>
      <c r="G6">
        <v>16</v>
      </c>
      <c r="H6">
        <v>0.75</v>
      </c>
      <c r="I6">
        <v>5.33</v>
      </c>
      <c r="J6">
        <v>5</v>
      </c>
      <c r="K6">
        <v>1.76</v>
      </c>
      <c r="L6">
        <v>37.299999999999997</v>
      </c>
      <c r="M6">
        <v>0.3</v>
      </c>
      <c r="N6">
        <v>15</v>
      </c>
      <c r="O6">
        <v>80</v>
      </c>
      <c r="P6">
        <v>7.38</v>
      </c>
      <c r="Q6" s="3">
        <v>44302</v>
      </c>
    </row>
    <row r="7" spans="1:19" x14ac:dyDescent="0.25">
      <c r="A7">
        <v>19</v>
      </c>
      <c r="B7">
        <v>35</v>
      </c>
      <c r="C7">
        <v>140</v>
      </c>
      <c r="D7">
        <v>72</v>
      </c>
      <c r="E7" s="61">
        <f t="shared" si="0"/>
        <v>94.666666666666671</v>
      </c>
      <c r="F7">
        <v>70</v>
      </c>
      <c r="G7">
        <v>22</v>
      </c>
      <c r="I7">
        <v>131</v>
      </c>
      <c r="J7">
        <v>4.1399999999999997</v>
      </c>
      <c r="K7">
        <v>0.86</v>
      </c>
      <c r="L7">
        <v>40.200000000000003</v>
      </c>
      <c r="M7">
        <v>0.6</v>
      </c>
      <c r="N7">
        <v>15</v>
      </c>
      <c r="O7">
        <v>72</v>
      </c>
      <c r="P7">
        <v>7.28</v>
      </c>
      <c r="Q7" s="3">
        <v>44305</v>
      </c>
    </row>
    <row r="8" spans="1:19" x14ac:dyDescent="0.25">
      <c r="A8">
        <v>20</v>
      </c>
      <c r="B8">
        <v>35</v>
      </c>
      <c r="C8">
        <v>122</v>
      </c>
      <c r="D8">
        <v>62</v>
      </c>
      <c r="E8" s="61">
        <f t="shared" si="0"/>
        <v>82</v>
      </c>
      <c r="F8">
        <v>74</v>
      </c>
      <c r="G8">
        <v>21</v>
      </c>
      <c r="I8">
        <v>138.6</v>
      </c>
      <c r="J8">
        <v>4.37</v>
      </c>
      <c r="K8">
        <v>1.02</v>
      </c>
      <c r="L8">
        <v>46.7</v>
      </c>
      <c r="M8">
        <v>1.32</v>
      </c>
      <c r="N8">
        <v>15</v>
      </c>
      <c r="O8">
        <v>36</v>
      </c>
      <c r="P8">
        <v>7.36</v>
      </c>
      <c r="Q8" s="3">
        <v>44315</v>
      </c>
    </row>
    <row r="9" spans="1:19" x14ac:dyDescent="0.25">
      <c r="A9">
        <v>28</v>
      </c>
      <c r="B9">
        <v>37.5</v>
      </c>
      <c r="C9">
        <v>122</v>
      </c>
      <c r="D9">
        <v>77</v>
      </c>
      <c r="E9" s="61">
        <f t="shared" si="0"/>
        <v>92</v>
      </c>
      <c r="F9">
        <v>75</v>
      </c>
      <c r="G9">
        <v>18</v>
      </c>
      <c r="I9">
        <v>141.1</v>
      </c>
      <c r="J9">
        <v>3.46</v>
      </c>
      <c r="K9">
        <v>0.94</v>
      </c>
      <c r="L9">
        <v>47.9</v>
      </c>
      <c r="M9">
        <v>1.43</v>
      </c>
      <c r="N9">
        <v>15</v>
      </c>
      <c r="O9">
        <v>60</v>
      </c>
      <c r="P9">
        <v>7.41</v>
      </c>
      <c r="Q9" s="3">
        <v>44309</v>
      </c>
    </row>
    <row r="10" spans="1:19" x14ac:dyDescent="0.25">
      <c r="A10">
        <v>33</v>
      </c>
      <c r="B10">
        <v>36</v>
      </c>
      <c r="C10">
        <v>128</v>
      </c>
      <c r="D10">
        <v>72</v>
      </c>
      <c r="E10" s="61">
        <f t="shared" si="0"/>
        <v>90.666666666666671</v>
      </c>
      <c r="F10">
        <v>78</v>
      </c>
      <c r="G10">
        <v>20</v>
      </c>
      <c r="I10">
        <v>152.69999999999999</v>
      </c>
      <c r="J10">
        <v>2.69</v>
      </c>
      <c r="K10">
        <v>0.51</v>
      </c>
      <c r="L10">
        <v>48.2</v>
      </c>
      <c r="M10">
        <v>0.7</v>
      </c>
      <c r="N10">
        <v>15</v>
      </c>
      <c r="O10">
        <v>51</v>
      </c>
      <c r="P10">
        <v>7.36</v>
      </c>
      <c r="Q10" s="3">
        <v>44314</v>
      </c>
    </row>
    <row r="11" spans="1:19" x14ac:dyDescent="0.25">
      <c r="A11">
        <v>42</v>
      </c>
      <c r="B11">
        <v>34.200000000000003</v>
      </c>
      <c r="C11">
        <v>99</v>
      </c>
      <c r="D11">
        <v>61</v>
      </c>
      <c r="E11" s="61">
        <f t="shared" si="0"/>
        <v>73.666666666666671</v>
      </c>
      <c r="F11">
        <v>67</v>
      </c>
      <c r="G11">
        <v>18</v>
      </c>
      <c r="I11">
        <v>139.5</v>
      </c>
      <c r="J11">
        <v>3.54</v>
      </c>
      <c r="K11">
        <v>1.91</v>
      </c>
      <c r="L11">
        <v>42.7</v>
      </c>
      <c r="M11">
        <v>0.49</v>
      </c>
      <c r="N11">
        <v>15</v>
      </c>
      <c r="O11">
        <v>74</v>
      </c>
      <c r="P11">
        <v>7.37</v>
      </c>
      <c r="Q11" s="3">
        <v>44287</v>
      </c>
    </row>
    <row r="12" spans="1:19" x14ac:dyDescent="0.25">
      <c r="A12">
        <v>47</v>
      </c>
      <c r="B12">
        <v>38.6</v>
      </c>
      <c r="C12">
        <v>107</v>
      </c>
      <c r="D12">
        <v>62</v>
      </c>
      <c r="E12" s="61">
        <f t="shared" si="0"/>
        <v>77</v>
      </c>
      <c r="F12">
        <v>107</v>
      </c>
      <c r="G12">
        <v>23</v>
      </c>
      <c r="I12">
        <v>131.80000000000001</v>
      </c>
      <c r="J12">
        <v>3.71</v>
      </c>
      <c r="K12">
        <v>1.8</v>
      </c>
      <c r="L12">
        <v>33.299999999999997</v>
      </c>
      <c r="M12">
        <v>1.39</v>
      </c>
      <c r="N12">
        <v>15</v>
      </c>
      <c r="O12">
        <v>77</v>
      </c>
      <c r="P12">
        <v>7.46</v>
      </c>
      <c r="Q12" s="3">
        <v>44301</v>
      </c>
    </row>
    <row r="13" spans="1:19" x14ac:dyDescent="0.25">
      <c r="A13">
        <v>61</v>
      </c>
      <c r="Q13" s="3">
        <v>44301</v>
      </c>
    </row>
    <row r="14" spans="1:19" x14ac:dyDescent="0.25">
      <c r="A14">
        <v>62</v>
      </c>
      <c r="Q14" s="3">
        <v>44321</v>
      </c>
    </row>
    <row r="15" spans="1:19" x14ac:dyDescent="0.25">
      <c r="A15">
        <v>78</v>
      </c>
      <c r="B15">
        <v>37.200000000000003</v>
      </c>
      <c r="C15">
        <v>118</v>
      </c>
      <c r="D15">
        <v>59</v>
      </c>
      <c r="E15" s="61">
        <f t="shared" si="0"/>
        <v>78.666666666666671</v>
      </c>
      <c r="F15">
        <v>63</v>
      </c>
      <c r="G15">
        <v>21</v>
      </c>
      <c r="I15">
        <v>140.30000000000001</v>
      </c>
      <c r="J15">
        <v>4.05</v>
      </c>
      <c r="K15">
        <v>0.86</v>
      </c>
      <c r="L15">
        <v>40.4</v>
      </c>
      <c r="M15">
        <v>0.34</v>
      </c>
      <c r="N15">
        <v>0</v>
      </c>
      <c r="O15">
        <v>70</v>
      </c>
      <c r="P15">
        <v>7.45</v>
      </c>
      <c r="Q15" s="3">
        <v>44321</v>
      </c>
    </row>
    <row r="16" spans="1:19" x14ac:dyDescent="0.25">
      <c r="A16">
        <v>100</v>
      </c>
      <c r="Q16" s="3">
        <v>44323</v>
      </c>
    </row>
    <row r="17" spans="1:17" x14ac:dyDescent="0.25">
      <c r="A17">
        <v>109</v>
      </c>
      <c r="Q17" s="3">
        <v>44319</v>
      </c>
    </row>
    <row r="18" spans="1:17" x14ac:dyDescent="0.25">
      <c r="A18">
        <v>113</v>
      </c>
      <c r="B18">
        <v>35.200000000000003</v>
      </c>
      <c r="C18">
        <v>171</v>
      </c>
      <c r="D18">
        <v>96</v>
      </c>
      <c r="E18" s="61">
        <f t="shared" si="0"/>
        <v>121</v>
      </c>
      <c r="F18">
        <v>54</v>
      </c>
      <c r="G18">
        <v>15</v>
      </c>
      <c r="I18">
        <v>139.6</v>
      </c>
      <c r="J18">
        <v>4.05</v>
      </c>
      <c r="K18">
        <v>0.68</v>
      </c>
      <c r="L18">
        <v>31.8</v>
      </c>
      <c r="M18">
        <v>1.1100000000000001</v>
      </c>
      <c r="N18">
        <v>3</v>
      </c>
      <c r="O18">
        <v>53</v>
      </c>
      <c r="P18">
        <v>7.27</v>
      </c>
      <c r="Q18" s="3">
        <v>44317</v>
      </c>
    </row>
    <row r="19" spans="1:17" x14ac:dyDescent="0.25">
      <c r="A19">
        <v>114</v>
      </c>
      <c r="Q19" s="3">
        <v>44315</v>
      </c>
    </row>
    <row r="20" spans="1:17" x14ac:dyDescent="0.25">
      <c r="A20">
        <v>120</v>
      </c>
      <c r="B20">
        <v>36</v>
      </c>
      <c r="C20">
        <v>150</v>
      </c>
      <c r="D20">
        <v>79</v>
      </c>
      <c r="E20" s="61">
        <f t="shared" si="0"/>
        <v>102.66666666666667</v>
      </c>
      <c r="F20">
        <v>110</v>
      </c>
      <c r="G20">
        <v>28</v>
      </c>
      <c r="I20">
        <v>140.1</v>
      </c>
      <c r="J20">
        <v>4.0999999999999996</v>
      </c>
      <c r="K20">
        <v>0.89</v>
      </c>
      <c r="L20">
        <v>48</v>
      </c>
      <c r="M20">
        <v>0.86</v>
      </c>
      <c r="N20">
        <v>15</v>
      </c>
      <c r="O20">
        <v>64</v>
      </c>
      <c r="P20">
        <v>7.4</v>
      </c>
      <c r="Q20" s="3">
        <v>44323</v>
      </c>
    </row>
    <row r="21" spans="1:17" x14ac:dyDescent="0.25">
      <c r="A21">
        <v>123</v>
      </c>
      <c r="E21" s="61">
        <f t="shared" si="0"/>
        <v>0</v>
      </c>
      <c r="Q21" s="3">
        <v>44329</v>
      </c>
    </row>
    <row r="22" spans="1:17" x14ac:dyDescent="0.25">
      <c r="A22">
        <v>126</v>
      </c>
      <c r="Q22" s="3">
        <v>44305</v>
      </c>
    </row>
    <row r="23" spans="1:17" x14ac:dyDescent="0.25">
      <c r="A23">
        <v>127</v>
      </c>
      <c r="Q23" s="3">
        <v>44310</v>
      </c>
    </row>
    <row r="24" spans="1:17" x14ac:dyDescent="0.25">
      <c r="A24">
        <v>140</v>
      </c>
      <c r="E24" s="61">
        <f t="shared" si="0"/>
        <v>0</v>
      </c>
      <c r="Q24" s="3">
        <v>44306</v>
      </c>
    </row>
    <row r="25" spans="1:17" x14ac:dyDescent="0.25">
      <c r="A25">
        <v>145</v>
      </c>
      <c r="E25" s="61">
        <f t="shared" si="0"/>
        <v>0</v>
      </c>
      <c r="Q25" s="3">
        <v>44313</v>
      </c>
    </row>
    <row r="26" spans="1:17" x14ac:dyDescent="0.25">
      <c r="A26">
        <v>152</v>
      </c>
      <c r="Q26" s="3">
        <v>44321</v>
      </c>
    </row>
    <row r="27" spans="1:17" x14ac:dyDescent="0.25">
      <c r="A27">
        <v>163</v>
      </c>
      <c r="Q27" s="3">
        <v>44302</v>
      </c>
    </row>
    <row r="28" spans="1:17" x14ac:dyDescent="0.25">
      <c r="A28">
        <v>165</v>
      </c>
      <c r="E28" s="61">
        <f t="shared" si="0"/>
        <v>0</v>
      </c>
      <c r="Q28" s="3">
        <v>44237</v>
      </c>
    </row>
    <row r="29" spans="1:17" x14ac:dyDescent="0.25">
      <c r="A29">
        <v>167</v>
      </c>
      <c r="E29" s="61">
        <f t="shared" si="0"/>
        <v>0</v>
      </c>
      <c r="Q29" s="3">
        <v>44388</v>
      </c>
    </row>
    <row r="30" spans="1:17" x14ac:dyDescent="0.25">
      <c r="A30">
        <v>171</v>
      </c>
      <c r="Q30" s="3">
        <v>44321</v>
      </c>
    </row>
    <row r="31" spans="1:17" x14ac:dyDescent="0.25">
      <c r="A31">
        <v>172</v>
      </c>
      <c r="E31" s="61">
        <f t="shared" si="0"/>
        <v>0</v>
      </c>
      <c r="Q31" s="3">
        <v>44325</v>
      </c>
    </row>
    <row r="32" spans="1:17" x14ac:dyDescent="0.25">
      <c r="A32">
        <v>176</v>
      </c>
      <c r="E32" s="61">
        <f t="shared" si="0"/>
        <v>0</v>
      </c>
      <c r="Q32" s="3">
        <v>44293</v>
      </c>
    </row>
    <row r="33" spans="1:17" x14ac:dyDescent="0.25">
      <c r="A33">
        <v>177</v>
      </c>
      <c r="E33" s="61">
        <f t="shared" si="0"/>
        <v>0</v>
      </c>
      <c r="Q33" s="3">
        <v>44298</v>
      </c>
    </row>
    <row r="34" spans="1:17" x14ac:dyDescent="0.25">
      <c r="A34">
        <v>184</v>
      </c>
      <c r="E34" s="61">
        <f t="shared" si="0"/>
        <v>0</v>
      </c>
      <c r="Q34" s="3">
        <v>44305</v>
      </c>
    </row>
    <row r="35" spans="1:17" x14ac:dyDescent="0.25">
      <c r="A35">
        <v>190</v>
      </c>
      <c r="E35" s="61">
        <f t="shared" si="0"/>
        <v>0</v>
      </c>
      <c r="Q35" s="3">
        <v>44313</v>
      </c>
    </row>
    <row r="36" spans="1:17" x14ac:dyDescent="0.25">
      <c r="A36">
        <v>203</v>
      </c>
      <c r="E36" s="61">
        <f t="shared" si="0"/>
        <v>0</v>
      </c>
      <c r="Q36" s="3">
        <v>44302</v>
      </c>
    </row>
    <row r="37" spans="1:17" x14ac:dyDescent="0.25">
      <c r="A37">
        <v>204</v>
      </c>
      <c r="E37" s="61">
        <f t="shared" si="0"/>
        <v>0</v>
      </c>
      <c r="Q37" s="3">
        <v>44391</v>
      </c>
    </row>
    <row r="38" spans="1:17" x14ac:dyDescent="0.25">
      <c r="A38">
        <v>205</v>
      </c>
      <c r="E38" s="61">
        <f t="shared" si="0"/>
        <v>0</v>
      </c>
      <c r="Q38" s="3">
        <v>44321</v>
      </c>
    </row>
    <row r="39" spans="1:17" x14ac:dyDescent="0.25">
      <c r="A39">
        <v>223</v>
      </c>
      <c r="E39" s="61">
        <f t="shared" si="0"/>
        <v>0</v>
      </c>
      <c r="Q39" s="3">
        <v>44296</v>
      </c>
    </row>
    <row r="40" spans="1:17" x14ac:dyDescent="0.25">
      <c r="A40">
        <v>233</v>
      </c>
      <c r="E40" s="61">
        <f t="shared" si="0"/>
        <v>0</v>
      </c>
      <c r="Q40" s="3">
        <v>44325</v>
      </c>
    </row>
    <row r="41" spans="1:17" x14ac:dyDescent="0.25">
      <c r="A41">
        <v>234</v>
      </c>
      <c r="E41" s="61">
        <f t="shared" si="0"/>
        <v>0</v>
      </c>
      <c r="Q41" s="3">
        <v>44323</v>
      </c>
    </row>
    <row r="42" spans="1:17" x14ac:dyDescent="0.25">
      <c r="A42">
        <v>235</v>
      </c>
      <c r="E42" s="61">
        <f t="shared" si="0"/>
        <v>0</v>
      </c>
      <c r="Q42" s="3">
        <v>44322</v>
      </c>
    </row>
    <row r="43" spans="1:17" x14ac:dyDescent="0.25">
      <c r="A43">
        <v>238</v>
      </c>
      <c r="E43" s="61">
        <f t="shared" si="0"/>
        <v>0</v>
      </c>
      <c r="Q43" s="3">
        <v>44312</v>
      </c>
    </row>
    <row r="44" spans="1:17" x14ac:dyDescent="0.25">
      <c r="A44">
        <v>247</v>
      </c>
      <c r="E44" s="61">
        <f t="shared" si="0"/>
        <v>0</v>
      </c>
      <c r="Q44" s="3">
        <v>43973</v>
      </c>
    </row>
    <row r="45" spans="1:17" x14ac:dyDescent="0.25">
      <c r="A45">
        <v>249</v>
      </c>
      <c r="E45" s="61">
        <f t="shared" si="0"/>
        <v>0</v>
      </c>
      <c r="Q45" s="3">
        <v>43985</v>
      </c>
    </row>
    <row r="46" spans="1:17" x14ac:dyDescent="0.25">
      <c r="A46">
        <v>251</v>
      </c>
      <c r="E46" s="61">
        <f t="shared" si="0"/>
        <v>0</v>
      </c>
      <c r="Q46" s="3">
        <v>44392</v>
      </c>
    </row>
    <row r="47" spans="1:17" x14ac:dyDescent="0.25">
      <c r="A47">
        <v>253</v>
      </c>
      <c r="E47" s="61">
        <f t="shared" si="0"/>
        <v>0</v>
      </c>
      <c r="Q47" s="3">
        <v>43991</v>
      </c>
    </row>
    <row r="48" spans="1:17" x14ac:dyDescent="0.25">
      <c r="A48">
        <v>257</v>
      </c>
      <c r="E48" s="61">
        <f t="shared" si="0"/>
        <v>0</v>
      </c>
      <c r="Q48" s="3">
        <v>43982</v>
      </c>
    </row>
    <row r="49" spans="1:17" x14ac:dyDescent="0.25">
      <c r="A49">
        <v>265</v>
      </c>
      <c r="E49" s="61">
        <f t="shared" si="0"/>
        <v>0</v>
      </c>
      <c r="Q49" s="3">
        <v>43922</v>
      </c>
    </row>
    <row r="50" spans="1:17" x14ac:dyDescent="0.25">
      <c r="A50">
        <v>267</v>
      </c>
      <c r="E50" s="61">
        <f t="shared" si="0"/>
        <v>0</v>
      </c>
      <c r="Q50" s="3">
        <v>43950</v>
      </c>
    </row>
    <row r="51" spans="1:17" x14ac:dyDescent="0.25">
      <c r="A51">
        <v>268</v>
      </c>
      <c r="E51" s="61">
        <f t="shared" si="0"/>
        <v>0</v>
      </c>
      <c r="Q51" s="3">
        <v>44349</v>
      </c>
    </row>
    <row r="52" spans="1:17" x14ac:dyDescent="0.25">
      <c r="A52">
        <v>271</v>
      </c>
      <c r="E52" s="61">
        <f t="shared" si="0"/>
        <v>0</v>
      </c>
      <c r="Q52" s="3">
        <v>44346</v>
      </c>
    </row>
    <row r="53" spans="1:17" x14ac:dyDescent="0.25">
      <c r="A53">
        <v>279</v>
      </c>
      <c r="E53" s="61">
        <f t="shared" si="0"/>
        <v>0</v>
      </c>
      <c r="Q53" s="3">
        <v>43935</v>
      </c>
    </row>
    <row r="54" spans="1:17" x14ac:dyDescent="0.25">
      <c r="A54">
        <v>288</v>
      </c>
      <c r="E54" s="61">
        <f t="shared" si="0"/>
        <v>0</v>
      </c>
      <c r="Q54" s="3">
        <v>44041</v>
      </c>
    </row>
    <row r="55" spans="1:17" x14ac:dyDescent="0.25">
      <c r="A55">
        <v>308</v>
      </c>
      <c r="E55" s="61">
        <f t="shared" si="0"/>
        <v>0</v>
      </c>
      <c r="Q55" s="3">
        <v>44005</v>
      </c>
    </row>
    <row r="56" spans="1:17" x14ac:dyDescent="0.25">
      <c r="A56">
        <v>321</v>
      </c>
      <c r="E56" s="61">
        <f t="shared" si="0"/>
        <v>0</v>
      </c>
      <c r="Q56" s="3">
        <v>44051</v>
      </c>
    </row>
    <row r="57" spans="1:17" x14ac:dyDescent="0.25">
      <c r="A57">
        <v>329</v>
      </c>
      <c r="E57" s="61">
        <f t="shared" si="0"/>
        <v>0</v>
      </c>
      <c r="Q57" s="3">
        <v>44042</v>
      </c>
    </row>
    <row r="58" spans="1:17" x14ac:dyDescent="0.25">
      <c r="A58">
        <v>330</v>
      </c>
      <c r="E58" s="61">
        <f t="shared" si="0"/>
        <v>0</v>
      </c>
      <c r="Q58" s="3">
        <v>44003</v>
      </c>
    </row>
    <row r="59" spans="1:17" x14ac:dyDescent="0.25">
      <c r="A59">
        <v>332</v>
      </c>
      <c r="E59" s="61">
        <f t="shared" si="0"/>
        <v>0</v>
      </c>
      <c r="Q59" s="3">
        <v>44008</v>
      </c>
    </row>
    <row r="60" spans="1:17" x14ac:dyDescent="0.25">
      <c r="A60">
        <v>335</v>
      </c>
      <c r="E60" s="61">
        <f t="shared" si="0"/>
        <v>0</v>
      </c>
      <c r="Q60" s="3">
        <v>44005</v>
      </c>
    </row>
    <row r="61" spans="1:17" x14ac:dyDescent="0.25">
      <c r="A61">
        <v>336</v>
      </c>
      <c r="E61" s="61">
        <f t="shared" si="0"/>
        <v>0</v>
      </c>
      <c r="Q61" s="3">
        <v>44373</v>
      </c>
    </row>
    <row r="62" spans="1:17" x14ac:dyDescent="0.25">
      <c r="A62">
        <v>338</v>
      </c>
      <c r="E62" s="61">
        <f t="shared" si="0"/>
        <v>0</v>
      </c>
      <c r="Q62" s="3">
        <v>44003</v>
      </c>
    </row>
    <row r="63" spans="1:17" x14ac:dyDescent="0.25">
      <c r="A63" s="62">
        <v>340</v>
      </c>
      <c r="E63" s="61">
        <f t="shared" si="0"/>
        <v>0</v>
      </c>
      <c r="Q63" s="3">
        <v>44006</v>
      </c>
    </row>
    <row r="64" spans="1:17" x14ac:dyDescent="0.25">
      <c r="A64">
        <v>341</v>
      </c>
      <c r="E64" s="61">
        <f t="shared" si="0"/>
        <v>0</v>
      </c>
      <c r="Q64" s="3">
        <v>44004</v>
      </c>
    </row>
    <row r="65" spans="1:19" x14ac:dyDescent="0.25">
      <c r="A65">
        <v>342</v>
      </c>
      <c r="E65" s="61">
        <f t="shared" si="0"/>
        <v>0</v>
      </c>
      <c r="Q65" s="3">
        <v>44007</v>
      </c>
    </row>
    <row r="66" spans="1:19" x14ac:dyDescent="0.25">
      <c r="A66">
        <v>343</v>
      </c>
      <c r="E66" s="61">
        <f t="shared" si="0"/>
        <v>0</v>
      </c>
      <c r="Q66" s="3">
        <v>44003</v>
      </c>
    </row>
    <row r="67" spans="1:19" x14ac:dyDescent="0.25">
      <c r="A67">
        <v>347</v>
      </c>
      <c r="E67" s="61">
        <f t="shared" si="0"/>
        <v>0</v>
      </c>
      <c r="Q67" s="3">
        <v>44382</v>
      </c>
    </row>
    <row r="68" spans="1:19" x14ac:dyDescent="0.25">
      <c r="A68">
        <v>354</v>
      </c>
      <c r="E68" s="61">
        <f t="shared" si="0"/>
        <v>0</v>
      </c>
      <c r="Q68" s="3">
        <v>44329</v>
      </c>
    </row>
    <row r="69" spans="1:19" x14ac:dyDescent="0.25">
      <c r="A69">
        <v>361</v>
      </c>
      <c r="E69" s="61">
        <f t="shared" si="0"/>
        <v>0</v>
      </c>
      <c r="Q69" s="3">
        <v>44192</v>
      </c>
    </row>
    <row r="70" spans="1:19" x14ac:dyDescent="0.25">
      <c r="A70">
        <v>367</v>
      </c>
      <c r="E70" s="61">
        <f t="shared" si="0"/>
        <v>0</v>
      </c>
      <c r="Q70" s="3">
        <v>44321</v>
      </c>
    </row>
    <row r="71" spans="1:19" x14ac:dyDescent="0.25">
      <c r="A71">
        <v>383</v>
      </c>
      <c r="E71" s="61">
        <f t="shared" si="0"/>
        <v>0</v>
      </c>
      <c r="Q71" s="3">
        <v>44241</v>
      </c>
    </row>
    <row r="72" spans="1:19" x14ac:dyDescent="0.25">
      <c r="A72">
        <v>410</v>
      </c>
      <c r="E72" s="61">
        <f t="shared" si="0"/>
        <v>0</v>
      </c>
      <c r="Q72" s="3">
        <v>44210</v>
      </c>
    </row>
    <row r="73" spans="1:19" x14ac:dyDescent="0.25">
      <c r="A73">
        <v>420</v>
      </c>
      <c r="E73" s="61">
        <f t="shared" si="0"/>
        <v>0</v>
      </c>
      <c r="Q73" s="3">
        <v>44208</v>
      </c>
    </row>
    <row r="74" spans="1:19" x14ac:dyDescent="0.25">
      <c r="A74">
        <v>425</v>
      </c>
      <c r="E74" s="61">
        <f t="shared" si="0"/>
        <v>0</v>
      </c>
      <c r="Q74" s="3">
        <v>44342</v>
      </c>
    </row>
    <row r="75" spans="1:19" x14ac:dyDescent="0.25">
      <c r="A75">
        <v>429</v>
      </c>
      <c r="E75" s="61">
        <f t="shared" si="0"/>
        <v>0</v>
      </c>
      <c r="Q75" s="3">
        <v>44325</v>
      </c>
    </row>
    <row r="76" spans="1:19" x14ac:dyDescent="0.25">
      <c r="A76">
        <v>430</v>
      </c>
      <c r="E76" s="61">
        <f t="shared" si="0"/>
        <v>0</v>
      </c>
      <c r="Q76" s="3">
        <v>44309</v>
      </c>
    </row>
    <row r="77" spans="1:19" x14ac:dyDescent="0.25">
      <c r="A77">
        <v>432</v>
      </c>
      <c r="E77" s="61">
        <f t="shared" si="0"/>
        <v>0</v>
      </c>
      <c r="Q77" s="3">
        <v>44214</v>
      </c>
      <c r="S77" t="s">
        <v>109</v>
      </c>
    </row>
    <row r="78" spans="1:19" x14ac:dyDescent="0.25">
      <c r="A78">
        <v>433</v>
      </c>
      <c r="Q78" s="3">
        <v>44286</v>
      </c>
    </row>
    <row r="79" spans="1:19" x14ac:dyDescent="0.25">
      <c r="A79">
        <v>434</v>
      </c>
      <c r="Q79" s="3">
        <v>44197</v>
      </c>
    </row>
    <row r="80" spans="1:19" x14ac:dyDescent="0.25">
      <c r="A80">
        <v>436</v>
      </c>
      <c r="Q80" s="3">
        <v>44339</v>
      </c>
    </row>
    <row r="81" spans="1:19" x14ac:dyDescent="0.25">
      <c r="A81">
        <v>439</v>
      </c>
      <c r="Q81" s="3">
        <v>44252</v>
      </c>
      <c r="S81" t="s">
        <v>109</v>
      </c>
    </row>
    <row r="82" spans="1:19" x14ac:dyDescent="0.25">
      <c r="A82">
        <v>447</v>
      </c>
      <c r="Q82" s="3">
        <v>44211</v>
      </c>
    </row>
    <row r="83" spans="1:19" x14ac:dyDescent="0.25">
      <c r="A83">
        <v>462</v>
      </c>
      <c r="Q83" s="3">
        <v>44561</v>
      </c>
    </row>
    <row r="84" spans="1:19" x14ac:dyDescent="0.25">
      <c r="A84">
        <v>465</v>
      </c>
      <c r="Q84" s="3">
        <v>44326</v>
      </c>
    </row>
    <row r="85" spans="1:19" x14ac:dyDescent="0.25">
      <c r="A85">
        <v>468</v>
      </c>
      <c r="Q85" s="3">
        <v>44345</v>
      </c>
    </row>
    <row r="86" spans="1:19" x14ac:dyDescent="0.25">
      <c r="A86">
        <v>475</v>
      </c>
      <c r="Q86" s="3">
        <v>44326</v>
      </c>
    </row>
    <row r="87" spans="1:19" x14ac:dyDescent="0.25">
      <c r="A87">
        <v>476</v>
      </c>
      <c r="Q87" s="3">
        <v>44215</v>
      </c>
    </row>
    <row r="88" spans="1:19" x14ac:dyDescent="0.25">
      <c r="A88">
        <v>479</v>
      </c>
      <c r="Q88" s="3">
        <v>44216</v>
      </c>
    </row>
    <row r="89" spans="1:19" x14ac:dyDescent="0.25">
      <c r="A89">
        <v>482</v>
      </c>
      <c r="Q89" s="3">
        <v>44203</v>
      </c>
    </row>
    <row r="90" spans="1:19" x14ac:dyDescent="0.25">
      <c r="A90">
        <v>484</v>
      </c>
      <c r="Q90" s="3">
        <v>44560</v>
      </c>
    </row>
    <row r="91" spans="1:19" x14ac:dyDescent="0.25">
      <c r="A91">
        <v>485</v>
      </c>
      <c r="Q91" s="3">
        <v>44557</v>
      </c>
    </row>
    <row r="92" spans="1:19" x14ac:dyDescent="0.25">
      <c r="A92">
        <v>488</v>
      </c>
      <c r="Q92" s="3">
        <v>44241</v>
      </c>
    </row>
    <row r="93" spans="1:19" x14ac:dyDescent="0.25">
      <c r="A93">
        <v>489</v>
      </c>
      <c r="Q93" s="3">
        <v>44330</v>
      </c>
    </row>
    <row r="94" spans="1:19" x14ac:dyDescent="0.25">
      <c r="A94">
        <v>490</v>
      </c>
      <c r="Q94" s="3">
        <v>44337</v>
      </c>
    </row>
    <row r="95" spans="1:19" x14ac:dyDescent="0.25">
      <c r="A95">
        <v>492</v>
      </c>
      <c r="Q95" s="3">
        <v>44233</v>
      </c>
    </row>
    <row r="96" spans="1:19" x14ac:dyDescent="0.25">
      <c r="A96">
        <v>494</v>
      </c>
      <c r="Q96" s="3">
        <v>44190</v>
      </c>
    </row>
    <row r="97" spans="1:17" x14ac:dyDescent="0.25">
      <c r="A97">
        <v>497</v>
      </c>
      <c r="Q97" s="3">
        <v>44194</v>
      </c>
    </row>
    <row r="98" spans="1:17" x14ac:dyDescent="0.25">
      <c r="A98">
        <v>538</v>
      </c>
      <c r="Q98" s="3">
        <v>44215</v>
      </c>
    </row>
    <row r="99" spans="1:17" x14ac:dyDescent="0.25">
      <c r="A99">
        <v>546</v>
      </c>
      <c r="Q99" s="3">
        <v>44119</v>
      </c>
    </row>
    <row r="100" spans="1:17" x14ac:dyDescent="0.25">
      <c r="A100">
        <v>549</v>
      </c>
      <c r="Q100" s="3">
        <v>44214</v>
      </c>
    </row>
    <row r="101" spans="1:17" x14ac:dyDescent="0.25">
      <c r="A101">
        <v>550</v>
      </c>
      <c r="Q101" s="3">
        <v>44090</v>
      </c>
    </row>
    <row r="102" spans="1:17" x14ac:dyDescent="0.25">
      <c r="A102">
        <v>558</v>
      </c>
      <c r="Q102" s="3">
        <v>44184</v>
      </c>
    </row>
    <row r="103" spans="1:17" x14ac:dyDescent="0.25">
      <c r="A103">
        <v>584</v>
      </c>
      <c r="Q103" s="3">
        <v>44173</v>
      </c>
    </row>
    <row r="104" spans="1:17" x14ac:dyDescent="0.25">
      <c r="A104">
        <v>589</v>
      </c>
      <c r="Q104" s="3">
        <v>44325</v>
      </c>
    </row>
    <row r="105" spans="1:17" x14ac:dyDescent="0.25">
      <c r="A105">
        <v>590</v>
      </c>
      <c r="Q105" s="3">
        <v>44226</v>
      </c>
    </row>
    <row r="106" spans="1:17" x14ac:dyDescent="0.25">
      <c r="A106">
        <v>600</v>
      </c>
      <c r="Q106" s="3">
        <v>44211</v>
      </c>
    </row>
    <row r="107" spans="1:17" x14ac:dyDescent="0.25">
      <c r="A107">
        <v>608</v>
      </c>
      <c r="Q107" s="3">
        <v>44329</v>
      </c>
    </row>
    <row r="108" spans="1:17" x14ac:dyDescent="0.25">
      <c r="A108">
        <v>610</v>
      </c>
      <c r="Q108" s="3">
        <v>44330</v>
      </c>
    </row>
    <row r="109" spans="1:17" x14ac:dyDescent="0.25">
      <c r="A109">
        <v>622</v>
      </c>
      <c r="Q109" s="3">
        <v>44198</v>
      </c>
    </row>
    <row r="110" spans="1:17" x14ac:dyDescent="0.25">
      <c r="A110">
        <v>623</v>
      </c>
      <c r="Q110" s="3">
        <v>44223</v>
      </c>
    </row>
    <row r="111" spans="1:17" x14ac:dyDescent="0.25">
      <c r="A111">
        <v>625</v>
      </c>
      <c r="Q111" s="3">
        <v>44326</v>
      </c>
    </row>
    <row r="112" spans="1:17" x14ac:dyDescent="0.25">
      <c r="A112">
        <v>632</v>
      </c>
      <c r="Q112" s="3">
        <v>44208</v>
      </c>
    </row>
    <row r="113" spans="1:17" x14ac:dyDescent="0.25">
      <c r="A113">
        <v>642</v>
      </c>
      <c r="Q113" s="3">
        <v>44331</v>
      </c>
    </row>
    <row r="114" spans="1:17" x14ac:dyDescent="0.25">
      <c r="A114">
        <v>644</v>
      </c>
      <c r="Q114" s="3">
        <v>44131</v>
      </c>
    </row>
    <row r="115" spans="1:17" x14ac:dyDescent="0.25">
      <c r="A115">
        <v>650</v>
      </c>
      <c r="Q115" s="3">
        <v>44200</v>
      </c>
    </row>
    <row r="116" spans="1:17" x14ac:dyDescent="0.25">
      <c r="A116">
        <v>652</v>
      </c>
      <c r="Q116" s="3">
        <v>44275</v>
      </c>
    </row>
    <row r="117" spans="1:17" x14ac:dyDescent="0.25">
      <c r="A117">
        <v>654</v>
      </c>
      <c r="Q117" s="3">
        <v>44200</v>
      </c>
    </row>
    <row r="118" spans="1:17" x14ac:dyDescent="0.25">
      <c r="A118">
        <v>677</v>
      </c>
      <c r="Q118" s="3">
        <v>44325</v>
      </c>
    </row>
    <row r="119" spans="1:17" x14ac:dyDescent="0.25">
      <c r="A119">
        <v>686</v>
      </c>
      <c r="Q119" s="3">
        <v>44336</v>
      </c>
    </row>
    <row r="120" spans="1:17" x14ac:dyDescent="0.25">
      <c r="A120">
        <v>700</v>
      </c>
      <c r="Q120" s="3">
        <v>44332</v>
      </c>
    </row>
    <row r="121" spans="1:17" x14ac:dyDescent="0.25">
      <c r="A121">
        <v>763</v>
      </c>
      <c r="Q121" s="3">
        <v>44204</v>
      </c>
    </row>
    <row r="122" spans="1:17" x14ac:dyDescent="0.25">
      <c r="A122">
        <v>765</v>
      </c>
      <c r="Q122" s="3">
        <v>44188</v>
      </c>
    </row>
    <row r="123" spans="1:17" x14ac:dyDescent="0.25">
      <c r="A123">
        <v>769</v>
      </c>
      <c r="Q123" s="3">
        <v>44217</v>
      </c>
    </row>
    <row r="124" spans="1:17" x14ac:dyDescent="0.25">
      <c r="A124">
        <v>773</v>
      </c>
      <c r="Q124" s="3">
        <v>44188</v>
      </c>
    </row>
    <row r="125" spans="1:17" x14ac:dyDescent="0.25">
      <c r="A125">
        <v>778</v>
      </c>
      <c r="Q125" s="3">
        <v>44189</v>
      </c>
    </row>
    <row r="126" spans="1:17" x14ac:dyDescent="0.25">
      <c r="A126">
        <v>779</v>
      </c>
      <c r="Q126" s="3">
        <v>44202</v>
      </c>
    </row>
    <row r="127" spans="1:17" x14ac:dyDescent="0.25">
      <c r="A127">
        <v>783</v>
      </c>
      <c r="Q127" s="3">
        <v>44191</v>
      </c>
    </row>
    <row r="128" spans="1:17" x14ac:dyDescent="0.25">
      <c r="A128">
        <v>790</v>
      </c>
      <c r="Q128" s="3">
        <v>44189</v>
      </c>
    </row>
    <row r="129" spans="1:17" x14ac:dyDescent="0.25">
      <c r="A129">
        <v>825</v>
      </c>
      <c r="Q129" s="3">
        <v>44331</v>
      </c>
    </row>
    <row r="130" spans="1:17" x14ac:dyDescent="0.25">
      <c r="A130">
        <v>829</v>
      </c>
      <c r="Q130" s="3">
        <v>44325</v>
      </c>
    </row>
    <row r="131" spans="1:17" x14ac:dyDescent="0.25">
      <c r="A131">
        <v>832</v>
      </c>
      <c r="Q131" s="3">
        <v>43991</v>
      </c>
    </row>
    <row r="132" spans="1:17" x14ac:dyDescent="0.25">
      <c r="A132">
        <v>852</v>
      </c>
      <c r="Q132" s="3">
        <v>44007</v>
      </c>
    </row>
    <row r="133" spans="1:17" x14ac:dyDescent="0.25">
      <c r="A133">
        <v>857</v>
      </c>
      <c r="Q133" s="3">
        <v>44015</v>
      </c>
    </row>
    <row r="134" spans="1:17" x14ac:dyDescent="0.25">
      <c r="A134">
        <v>868</v>
      </c>
      <c r="Q134" s="3">
        <v>44009</v>
      </c>
    </row>
    <row r="135" spans="1:17" x14ac:dyDescent="0.25">
      <c r="A135">
        <v>881</v>
      </c>
      <c r="Q135" s="3">
        <v>44175</v>
      </c>
    </row>
    <row r="136" spans="1:17" x14ac:dyDescent="0.25">
      <c r="A136">
        <v>888</v>
      </c>
      <c r="Q136" s="3">
        <v>44180</v>
      </c>
    </row>
    <row r="137" spans="1:17" x14ac:dyDescent="0.25">
      <c r="A137">
        <v>897</v>
      </c>
      <c r="Q137" s="3">
        <v>44190</v>
      </c>
    </row>
    <row r="138" spans="1:17" x14ac:dyDescent="0.25">
      <c r="A138">
        <v>905</v>
      </c>
      <c r="Q138" s="3">
        <v>44181</v>
      </c>
    </row>
    <row r="139" spans="1:17" x14ac:dyDescent="0.25">
      <c r="A139">
        <v>912</v>
      </c>
      <c r="Q139" s="3">
        <v>44332</v>
      </c>
    </row>
    <row r="140" spans="1:17" x14ac:dyDescent="0.25">
      <c r="A140">
        <v>914</v>
      </c>
      <c r="Q140" s="3">
        <v>44337</v>
      </c>
    </row>
    <row r="141" spans="1:17" x14ac:dyDescent="0.25">
      <c r="A141">
        <v>915</v>
      </c>
      <c r="Q141" s="3">
        <v>44198</v>
      </c>
    </row>
    <row r="142" spans="1:17" x14ac:dyDescent="0.25">
      <c r="A142">
        <v>917</v>
      </c>
      <c r="Q142" s="3">
        <v>44199</v>
      </c>
    </row>
    <row r="143" spans="1:17" x14ac:dyDescent="0.25">
      <c r="A143">
        <v>919</v>
      </c>
      <c r="Q143" s="3">
        <v>44339</v>
      </c>
    </row>
    <row r="144" spans="1:17" x14ac:dyDescent="0.25">
      <c r="A144">
        <v>920</v>
      </c>
      <c r="Q144" s="3">
        <v>44328</v>
      </c>
    </row>
    <row r="145" spans="1:17" x14ac:dyDescent="0.25">
      <c r="A145">
        <v>921</v>
      </c>
      <c r="Q145" s="3">
        <v>44341</v>
      </c>
    </row>
    <row r="146" spans="1:17" x14ac:dyDescent="0.25">
      <c r="A146">
        <v>922</v>
      </c>
      <c r="Q146" s="3">
        <v>44326</v>
      </c>
    </row>
    <row r="147" spans="1:17" x14ac:dyDescent="0.25">
      <c r="A147">
        <v>923</v>
      </c>
      <c r="Q147" s="3">
        <v>44331</v>
      </c>
    </row>
    <row r="148" spans="1:17" x14ac:dyDescent="0.25">
      <c r="A148">
        <v>928</v>
      </c>
      <c r="Q148" s="3">
        <v>44340</v>
      </c>
    </row>
    <row r="149" spans="1:17" x14ac:dyDescent="0.25">
      <c r="A149">
        <v>929</v>
      </c>
      <c r="Q149" s="3">
        <v>44343</v>
      </c>
    </row>
    <row r="150" spans="1:17" x14ac:dyDescent="0.25">
      <c r="A150">
        <v>930</v>
      </c>
      <c r="Q150" s="3">
        <v>44340</v>
      </c>
    </row>
    <row r="151" spans="1:17" x14ac:dyDescent="0.25">
      <c r="A151">
        <v>937</v>
      </c>
      <c r="Q151" s="3">
        <v>44335</v>
      </c>
    </row>
    <row r="152" spans="1:17" x14ac:dyDescent="0.25">
      <c r="A152">
        <v>940</v>
      </c>
      <c r="Q152" s="3">
        <v>44335</v>
      </c>
    </row>
    <row r="153" spans="1:17" x14ac:dyDescent="0.25">
      <c r="A153">
        <v>942</v>
      </c>
      <c r="Q153" s="3">
        <v>44325</v>
      </c>
    </row>
    <row r="154" spans="1:17" x14ac:dyDescent="0.25">
      <c r="A154">
        <v>950</v>
      </c>
      <c r="Q154" s="3">
        <v>44341</v>
      </c>
    </row>
    <row r="155" spans="1:17" x14ac:dyDescent="0.25">
      <c r="A155">
        <v>951</v>
      </c>
      <c r="Q155" s="3">
        <v>44330</v>
      </c>
    </row>
    <row r="156" spans="1:17" x14ac:dyDescent="0.25">
      <c r="A156">
        <v>953</v>
      </c>
      <c r="Q156" s="3">
        <v>44335</v>
      </c>
    </row>
    <row r="157" spans="1:17" x14ac:dyDescent="0.25">
      <c r="A157">
        <v>955</v>
      </c>
      <c r="Q157" s="3">
        <v>44323</v>
      </c>
    </row>
  </sheetData>
  <mergeCells count="1">
    <mergeCell ref="B1:N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BE206-3485-48CF-93D0-11B76C70713E}">
  <dimension ref="A1:HL510"/>
  <sheetViews>
    <sheetView topLeftCell="AC1" workbookViewId="0">
      <selection activeCell="AJ2" sqref="AJ2"/>
    </sheetView>
  </sheetViews>
  <sheetFormatPr baseColWidth="10" defaultColWidth="9.140625" defaultRowHeight="15" x14ac:dyDescent="0.25"/>
  <cols>
    <col min="1" max="2" width="9.140625" style="23"/>
    <col min="3" max="3" width="14" style="23" customWidth="1"/>
    <col min="4" max="6" width="9.140625" style="23"/>
    <col min="7" max="7" width="11.28515625" style="23" bestFit="1" customWidth="1"/>
    <col min="8" max="8" width="11.28515625" style="23" customWidth="1"/>
    <col min="9" max="9" width="21.7109375" style="23" bestFit="1" customWidth="1"/>
    <col min="10" max="10" width="16.85546875" style="23" bestFit="1" customWidth="1"/>
    <col min="11" max="12" width="9.140625" style="23"/>
    <col min="13" max="13" width="18.140625" style="23" bestFit="1" customWidth="1"/>
    <col min="14" max="14" width="17.140625" style="23" bestFit="1" customWidth="1"/>
    <col min="15" max="16" width="9.140625" style="23"/>
    <col min="17" max="17" width="14.140625" style="23" bestFit="1" customWidth="1"/>
    <col min="18" max="20" width="9.140625" style="23"/>
    <col min="21" max="21" width="15.85546875" style="23" bestFit="1" customWidth="1"/>
    <col min="22" max="22" width="17.7109375" style="24" customWidth="1"/>
    <col min="23" max="23" width="16.5703125" style="23" customWidth="1"/>
    <col min="24" max="27" width="9.140625" style="23"/>
    <col min="28" max="28" width="21.5703125" style="23" bestFit="1" customWidth="1"/>
    <col min="29" max="29" width="9.140625" style="23"/>
    <col min="30" max="30" width="20.42578125" style="23" bestFit="1" customWidth="1"/>
    <col min="31" max="34" width="9.140625" style="23"/>
    <col min="35" max="35" width="17.7109375" style="23" bestFit="1" customWidth="1"/>
    <col min="36" max="36" width="9.140625" style="23"/>
    <col min="37" max="37" width="12.7109375" style="23" bestFit="1" customWidth="1"/>
    <col min="38" max="38" width="13.28515625" style="23" bestFit="1" customWidth="1"/>
    <col min="39" max="39" width="25" style="23" bestFit="1" customWidth="1"/>
    <col min="40" max="41" width="32.28515625" style="23" bestFit="1" customWidth="1"/>
    <col min="42" max="42" width="27.7109375" style="23" bestFit="1" customWidth="1"/>
    <col min="43" max="47" width="9.140625" style="23"/>
    <col min="48" max="48" width="27" style="23" bestFit="1" customWidth="1"/>
    <col min="49" max="49" width="19.7109375" style="23" bestFit="1" customWidth="1"/>
    <col min="50" max="55" width="9.140625" style="23"/>
    <col min="56" max="56" width="11.28515625" style="23" bestFit="1" customWidth="1"/>
    <col min="57" max="57" width="22.85546875" style="23" bestFit="1" customWidth="1"/>
    <col min="58" max="61" width="9.140625" style="23"/>
    <col min="62" max="62" width="34.42578125" style="23" customWidth="1"/>
    <col min="63" max="63" width="17.42578125" style="23" bestFit="1" customWidth="1"/>
    <col min="64" max="220" width="9.140625" style="23"/>
  </cols>
  <sheetData>
    <row r="1" spans="1:67" ht="45" x14ac:dyDescent="0.25">
      <c r="A1" s="23" t="s">
        <v>0</v>
      </c>
      <c r="B1" s="23" t="s">
        <v>110</v>
      </c>
      <c r="C1" s="23" t="s">
        <v>111</v>
      </c>
      <c r="D1" s="23" t="s">
        <v>112</v>
      </c>
      <c r="E1" s="23" t="s">
        <v>113</v>
      </c>
      <c r="F1" s="23" t="s">
        <v>114</v>
      </c>
      <c r="G1" s="23" t="s">
        <v>115</v>
      </c>
      <c r="H1" s="23" t="s">
        <v>116</v>
      </c>
      <c r="I1" s="23" t="s">
        <v>117</v>
      </c>
      <c r="J1" s="23" t="s">
        <v>118</v>
      </c>
      <c r="K1" s="23" t="s">
        <v>119</v>
      </c>
      <c r="L1" s="23" t="s">
        <v>120</v>
      </c>
      <c r="M1" s="23" t="s">
        <v>121</v>
      </c>
      <c r="N1" s="23" t="s">
        <v>122</v>
      </c>
      <c r="O1" s="23" t="s">
        <v>123</v>
      </c>
      <c r="P1" s="23" t="s">
        <v>124</v>
      </c>
      <c r="Q1" s="23" t="s">
        <v>125</v>
      </c>
      <c r="R1" s="23" t="s">
        <v>126</v>
      </c>
      <c r="S1" s="23" t="s">
        <v>127</v>
      </c>
      <c r="T1" s="23" t="s">
        <v>128</v>
      </c>
      <c r="U1" s="23" t="s">
        <v>129</v>
      </c>
      <c r="V1" s="24" t="s">
        <v>130</v>
      </c>
      <c r="W1" s="23" t="s">
        <v>131</v>
      </c>
      <c r="X1" s="23" t="s">
        <v>132</v>
      </c>
      <c r="Y1" s="23" t="s">
        <v>89</v>
      </c>
      <c r="Z1" s="23" t="s">
        <v>133</v>
      </c>
      <c r="AA1" s="23" t="s">
        <v>134</v>
      </c>
      <c r="AB1" s="23" t="s">
        <v>135</v>
      </c>
      <c r="AC1" s="23" t="s">
        <v>136</v>
      </c>
      <c r="AD1" s="23" t="s">
        <v>137</v>
      </c>
      <c r="AE1" s="23" t="s">
        <v>138</v>
      </c>
      <c r="AF1" s="23" t="s">
        <v>139</v>
      </c>
      <c r="AG1" s="23" t="s">
        <v>140</v>
      </c>
      <c r="AH1" s="23" t="s">
        <v>141</v>
      </c>
      <c r="AI1" s="23" t="s">
        <v>142</v>
      </c>
      <c r="AJ1" s="23" t="s">
        <v>143</v>
      </c>
      <c r="AK1" s="23" t="s">
        <v>144</v>
      </c>
      <c r="AL1" s="23" t="s">
        <v>145</v>
      </c>
      <c r="AM1" s="23" t="s">
        <v>146</v>
      </c>
      <c r="AN1" s="23" t="s">
        <v>147</v>
      </c>
      <c r="AO1" s="23" t="s">
        <v>148</v>
      </c>
      <c r="AP1" s="23" t="s">
        <v>149</v>
      </c>
      <c r="AQ1" s="23" t="s">
        <v>150</v>
      </c>
      <c r="AR1" s="23" t="s">
        <v>151</v>
      </c>
      <c r="AS1" s="23" t="s">
        <v>152</v>
      </c>
      <c r="AT1" s="23" t="s">
        <v>153</v>
      </c>
      <c r="AU1" s="23" t="s">
        <v>154</v>
      </c>
      <c r="AV1" s="23" t="s">
        <v>155</v>
      </c>
      <c r="AW1" s="23" t="s">
        <v>156</v>
      </c>
      <c r="AX1" s="23" t="s">
        <v>157</v>
      </c>
      <c r="AY1" s="25" t="s">
        <v>158</v>
      </c>
      <c r="AZ1" s="23" t="s">
        <v>159</v>
      </c>
      <c r="BA1" s="23" t="s">
        <v>160</v>
      </c>
      <c r="BB1" s="23" t="s">
        <v>161</v>
      </c>
      <c r="BC1" s="23" t="s">
        <v>162</v>
      </c>
      <c r="BD1" s="23" t="s">
        <v>163</v>
      </c>
      <c r="BE1" s="23" t="s">
        <v>164</v>
      </c>
      <c r="BF1" s="26" t="s">
        <v>165</v>
      </c>
      <c r="BG1" s="23" t="s">
        <v>166</v>
      </c>
      <c r="BH1" s="23" t="s">
        <v>167</v>
      </c>
      <c r="BI1" s="23" t="s">
        <v>168</v>
      </c>
      <c r="BJ1" s="23" t="s">
        <v>169</v>
      </c>
      <c r="BK1" s="23" t="s">
        <v>170</v>
      </c>
    </row>
    <row r="2" spans="1:67" ht="45" x14ac:dyDescent="0.25">
      <c r="A2" s="23">
        <v>2</v>
      </c>
      <c r="B2" s="23">
        <v>25</v>
      </c>
      <c r="C2" s="23" t="s">
        <v>171</v>
      </c>
      <c r="E2" s="23">
        <v>0</v>
      </c>
      <c r="F2" s="23">
        <v>0</v>
      </c>
      <c r="G2" s="23">
        <v>0</v>
      </c>
      <c r="H2" s="23">
        <v>0</v>
      </c>
      <c r="I2" s="23">
        <v>0</v>
      </c>
      <c r="J2" s="23">
        <v>0</v>
      </c>
      <c r="K2" s="23">
        <v>0</v>
      </c>
      <c r="L2" s="23">
        <v>0</v>
      </c>
      <c r="M2" s="23">
        <v>0</v>
      </c>
      <c r="N2" s="23">
        <v>0</v>
      </c>
      <c r="O2" s="23">
        <v>0</v>
      </c>
      <c r="P2" s="23">
        <v>0</v>
      </c>
      <c r="Q2" s="23">
        <v>0</v>
      </c>
      <c r="R2" s="23">
        <v>0</v>
      </c>
      <c r="S2" s="23">
        <v>0</v>
      </c>
      <c r="T2" s="23">
        <v>1</v>
      </c>
      <c r="U2" s="23">
        <v>0</v>
      </c>
      <c r="V2" s="24" t="s">
        <v>172</v>
      </c>
      <c r="X2" s="23">
        <v>0</v>
      </c>
      <c r="Y2" s="23">
        <v>0</v>
      </c>
      <c r="Z2" s="23">
        <v>0</v>
      </c>
      <c r="AA2" s="23">
        <v>0</v>
      </c>
      <c r="AB2" s="23">
        <v>0</v>
      </c>
      <c r="AC2" s="23">
        <v>0</v>
      </c>
      <c r="AD2" s="23">
        <v>0</v>
      </c>
      <c r="AE2" s="23">
        <v>0</v>
      </c>
      <c r="AF2" s="23">
        <v>0</v>
      </c>
      <c r="AG2" s="23">
        <v>0</v>
      </c>
      <c r="AH2" s="23">
        <v>0</v>
      </c>
      <c r="AI2" s="23">
        <v>1</v>
      </c>
      <c r="AK2" s="23">
        <v>0</v>
      </c>
      <c r="AL2" s="23">
        <v>0</v>
      </c>
      <c r="AM2" s="23">
        <v>0</v>
      </c>
      <c r="AN2" s="23">
        <v>0</v>
      </c>
      <c r="AO2" s="23">
        <v>0</v>
      </c>
      <c r="AP2" s="23">
        <v>0</v>
      </c>
      <c r="AQ2" s="23">
        <v>0</v>
      </c>
      <c r="AR2" s="23">
        <v>0</v>
      </c>
      <c r="AS2" s="23">
        <v>0</v>
      </c>
      <c r="AT2" s="23">
        <v>0</v>
      </c>
      <c r="AU2" s="23">
        <v>0</v>
      </c>
      <c r="AV2" s="23">
        <v>0</v>
      </c>
      <c r="AW2" s="23">
        <v>0</v>
      </c>
      <c r="AX2" s="23">
        <v>0</v>
      </c>
      <c r="AY2" s="25">
        <v>0</v>
      </c>
      <c r="AZ2" s="23">
        <v>0</v>
      </c>
      <c r="BA2" s="23">
        <v>0</v>
      </c>
      <c r="BB2" s="23" t="s">
        <v>173</v>
      </c>
      <c r="BC2" s="23">
        <v>0</v>
      </c>
      <c r="BD2" s="23">
        <v>1</v>
      </c>
      <c r="BE2" s="23">
        <v>6</v>
      </c>
      <c r="BF2" s="26">
        <v>4</v>
      </c>
      <c r="BG2" s="23">
        <v>1</v>
      </c>
      <c r="BJ2" s="27">
        <v>44277</v>
      </c>
      <c r="BK2" s="23" t="s">
        <v>174</v>
      </c>
    </row>
    <row r="3" spans="1:67" x14ac:dyDescent="0.25">
      <c r="A3" s="23">
        <v>3</v>
      </c>
      <c r="B3" s="23">
        <v>72</v>
      </c>
      <c r="C3" s="23" t="s">
        <v>171</v>
      </c>
      <c r="E3" s="23">
        <v>1</v>
      </c>
      <c r="F3" s="23">
        <v>1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0</v>
      </c>
      <c r="R3" s="23">
        <v>1</v>
      </c>
      <c r="S3" s="23">
        <v>0</v>
      </c>
      <c r="T3" s="23">
        <v>0</v>
      </c>
      <c r="U3" s="23">
        <v>0</v>
      </c>
      <c r="V3" s="24" t="s">
        <v>175</v>
      </c>
      <c r="X3" s="23">
        <v>0</v>
      </c>
      <c r="Y3" s="23">
        <v>0</v>
      </c>
      <c r="Z3" s="23">
        <v>1</v>
      </c>
      <c r="AA3" s="23">
        <v>0</v>
      </c>
      <c r="AB3" s="23">
        <v>0</v>
      </c>
      <c r="AC3" s="23">
        <v>0</v>
      </c>
      <c r="AD3" s="23">
        <v>0</v>
      </c>
      <c r="AE3" s="23">
        <v>0</v>
      </c>
      <c r="AF3" s="23">
        <v>0</v>
      </c>
      <c r="AG3" s="23">
        <v>0</v>
      </c>
      <c r="AH3" s="23">
        <v>1</v>
      </c>
      <c r="AI3" s="23">
        <v>0</v>
      </c>
      <c r="AJ3" s="23">
        <v>0</v>
      </c>
      <c r="AK3" s="23">
        <v>0</v>
      </c>
      <c r="AL3" s="23">
        <v>1</v>
      </c>
      <c r="AM3" s="23">
        <v>0</v>
      </c>
      <c r="AN3" s="23">
        <v>0</v>
      </c>
      <c r="AO3" s="23">
        <v>0</v>
      </c>
      <c r="AP3" s="23">
        <v>0</v>
      </c>
      <c r="AQ3" s="23">
        <v>0</v>
      </c>
      <c r="AR3" s="23">
        <v>0</v>
      </c>
      <c r="AS3" s="23">
        <v>0</v>
      </c>
      <c r="AT3" s="23">
        <v>0</v>
      </c>
      <c r="AU3" s="23">
        <v>0</v>
      </c>
      <c r="AV3" s="23">
        <v>0</v>
      </c>
      <c r="AW3" s="23">
        <v>0</v>
      </c>
      <c r="AX3" s="23">
        <v>0</v>
      </c>
      <c r="AY3" s="25">
        <v>0</v>
      </c>
      <c r="AZ3" s="23">
        <v>0</v>
      </c>
      <c r="BA3" s="23">
        <v>0</v>
      </c>
      <c r="BB3" s="23" t="s">
        <v>176</v>
      </c>
      <c r="BC3" s="23">
        <v>0</v>
      </c>
      <c r="BD3" s="23">
        <v>1</v>
      </c>
      <c r="BE3" s="23">
        <v>6</v>
      </c>
      <c r="BF3" s="26">
        <v>6</v>
      </c>
      <c r="BH3" s="23">
        <v>26</v>
      </c>
      <c r="BJ3" s="27">
        <v>44271</v>
      </c>
      <c r="BK3" s="23" t="s">
        <v>177</v>
      </c>
      <c r="BN3" s="28" t="s">
        <v>178</v>
      </c>
      <c r="BO3" s="29">
        <f>COUNTIF(BD1:BD1000,1)</f>
        <v>163</v>
      </c>
    </row>
    <row r="4" spans="1:67" x14ac:dyDescent="0.25">
      <c r="A4" s="23">
        <v>6</v>
      </c>
      <c r="B4" s="23">
        <v>45</v>
      </c>
      <c r="C4" s="23" t="s">
        <v>179</v>
      </c>
      <c r="E4" s="23">
        <v>1</v>
      </c>
      <c r="F4" s="23">
        <v>1</v>
      </c>
      <c r="G4" s="23">
        <v>0</v>
      </c>
      <c r="H4" s="23">
        <v>1</v>
      </c>
      <c r="I4" s="23">
        <v>1</v>
      </c>
      <c r="J4" s="23">
        <v>1</v>
      </c>
      <c r="K4" s="23">
        <v>1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1</v>
      </c>
      <c r="T4" s="23">
        <v>1</v>
      </c>
      <c r="U4" s="23">
        <v>0</v>
      </c>
      <c r="V4" s="24" t="s">
        <v>175</v>
      </c>
      <c r="W4" s="23" t="s">
        <v>180</v>
      </c>
      <c r="X4" s="23">
        <v>0</v>
      </c>
      <c r="Y4" s="23">
        <v>0</v>
      </c>
      <c r="Z4" s="23">
        <v>1</v>
      </c>
      <c r="AA4" s="23">
        <v>0</v>
      </c>
      <c r="AB4" s="23">
        <v>0</v>
      </c>
      <c r="AC4" s="23">
        <v>0</v>
      </c>
      <c r="AD4" s="23">
        <v>0</v>
      </c>
      <c r="AE4" s="23">
        <v>0</v>
      </c>
      <c r="AF4" s="23">
        <v>0</v>
      </c>
      <c r="AG4" s="23">
        <v>0</v>
      </c>
      <c r="AH4" s="23">
        <v>1</v>
      </c>
      <c r="AI4" s="23">
        <v>0</v>
      </c>
      <c r="AJ4" s="23">
        <v>0</v>
      </c>
      <c r="AK4" s="23">
        <v>0</v>
      </c>
      <c r="AL4" s="23">
        <v>1</v>
      </c>
      <c r="AM4" s="23">
        <v>0</v>
      </c>
      <c r="AN4" s="23">
        <v>0</v>
      </c>
      <c r="AO4" s="23">
        <v>0</v>
      </c>
      <c r="AP4" s="23">
        <v>0</v>
      </c>
      <c r="AQ4" s="23">
        <v>0</v>
      </c>
      <c r="AR4" s="23">
        <v>0</v>
      </c>
      <c r="AS4" s="23">
        <v>0</v>
      </c>
      <c r="AT4" s="23">
        <v>0</v>
      </c>
      <c r="AU4" s="23">
        <v>0</v>
      </c>
      <c r="AV4" s="23">
        <v>0</v>
      </c>
      <c r="AW4" s="23">
        <v>0</v>
      </c>
      <c r="AX4" s="23">
        <v>0</v>
      </c>
      <c r="AY4" s="23">
        <v>0</v>
      </c>
      <c r="AZ4" s="23">
        <v>0</v>
      </c>
      <c r="BA4" s="23">
        <v>0</v>
      </c>
      <c r="BB4" s="23" t="s">
        <v>176</v>
      </c>
      <c r="BC4" s="23">
        <v>0</v>
      </c>
      <c r="BD4" s="23">
        <v>1</v>
      </c>
      <c r="BE4" s="23">
        <v>6</v>
      </c>
      <c r="BF4" s="26">
        <v>9</v>
      </c>
      <c r="BG4" s="23">
        <v>1</v>
      </c>
      <c r="BH4" s="23">
        <v>16</v>
      </c>
      <c r="BJ4" s="27">
        <v>44297</v>
      </c>
      <c r="BK4" s="23" t="s">
        <v>177</v>
      </c>
      <c r="BN4" s="30"/>
      <c r="BO4" s="31"/>
    </row>
    <row r="5" spans="1:67" x14ac:dyDescent="0.25">
      <c r="A5" s="23">
        <v>9</v>
      </c>
      <c r="B5" s="23">
        <v>53</v>
      </c>
      <c r="C5" s="23" t="s">
        <v>171</v>
      </c>
      <c r="E5" s="23">
        <v>1</v>
      </c>
      <c r="F5" s="23">
        <v>0</v>
      </c>
      <c r="G5" s="23">
        <v>0</v>
      </c>
      <c r="H5" s="23">
        <v>0</v>
      </c>
      <c r="I5" s="23">
        <v>0</v>
      </c>
      <c r="J5" s="23">
        <v>1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1</v>
      </c>
      <c r="S5" s="23">
        <v>0</v>
      </c>
      <c r="T5" s="23">
        <v>0</v>
      </c>
      <c r="U5" s="23">
        <v>0</v>
      </c>
      <c r="V5" s="24" t="s">
        <v>175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0</v>
      </c>
      <c r="AQ5" s="23">
        <v>0</v>
      </c>
      <c r="AR5" s="23">
        <v>0</v>
      </c>
      <c r="AS5" s="23">
        <v>0</v>
      </c>
      <c r="AT5" s="23">
        <v>0</v>
      </c>
      <c r="AU5" s="23">
        <v>0</v>
      </c>
      <c r="AV5" s="23">
        <v>0</v>
      </c>
      <c r="AW5" s="23">
        <v>0</v>
      </c>
      <c r="AX5" s="23">
        <v>0</v>
      </c>
      <c r="AY5" s="23">
        <v>0</v>
      </c>
      <c r="AZ5" s="23">
        <v>0</v>
      </c>
      <c r="BA5" s="23">
        <v>0</v>
      </c>
      <c r="BB5" s="23" t="s">
        <v>176</v>
      </c>
      <c r="BC5" s="23">
        <v>4</v>
      </c>
      <c r="BD5" s="23">
        <v>0</v>
      </c>
      <c r="BE5" s="23">
        <v>4</v>
      </c>
      <c r="BF5" s="26">
        <v>7</v>
      </c>
      <c r="BG5" s="23">
        <v>0</v>
      </c>
      <c r="BJ5" s="27">
        <v>44320</v>
      </c>
      <c r="BK5" s="23" t="s">
        <v>177</v>
      </c>
      <c r="BN5" s="30" t="s">
        <v>181</v>
      </c>
      <c r="BO5" s="31">
        <f>COUNTIF(BD1:BD1000,0)</f>
        <v>64</v>
      </c>
    </row>
    <row r="6" spans="1:67" x14ac:dyDescent="0.25">
      <c r="A6" s="23">
        <v>11</v>
      </c>
      <c r="B6" s="23">
        <v>76</v>
      </c>
      <c r="C6" s="23" t="s">
        <v>179</v>
      </c>
      <c r="E6" s="23">
        <v>0</v>
      </c>
      <c r="F6" s="23">
        <v>1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1</v>
      </c>
      <c r="S6" s="23">
        <v>1</v>
      </c>
      <c r="T6" s="23">
        <v>0</v>
      </c>
      <c r="U6" s="23">
        <v>0</v>
      </c>
      <c r="V6" s="24" t="s">
        <v>176</v>
      </c>
      <c r="W6" s="23" t="s">
        <v>180</v>
      </c>
      <c r="X6" s="23">
        <v>0</v>
      </c>
      <c r="Y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1</v>
      </c>
      <c r="AG6" s="23">
        <v>0</v>
      </c>
      <c r="AH6" s="23">
        <v>0</v>
      </c>
      <c r="AI6" s="23">
        <v>0</v>
      </c>
      <c r="AJ6" s="23">
        <v>1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0</v>
      </c>
      <c r="AR6" s="23">
        <v>0</v>
      </c>
      <c r="AS6" s="23">
        <v>0</v>
      </c>
      <c r="AT6" s="23">
        <v>0</v>
      </c>
      <c r="AU6" s="23">
        <v>0</v>
      </c>
      <c r="AV6" s="23">
        <v>0</v>
      </c>
      <c r="AW6" s="23">
        <v>0</v>
      </c>
      <c r="AX6" s="23">
        <v>0</v>
      </c>
      <c r="AY6" s="23">
        <v>0</v>
      </c>
      <c r="AZ6" s="23">
        <v>0</v>
      </c>
      <c r="BA6" s="23">
        <v>0</v>
      </c>
      <c r="BB6" s="23" t="s">
        <v>182</v>
      </c>
      <c r="BC6" s="23">
        <v>0</v>
      </c>
      <c r="BD6" s="23">
        <v>0</v>
      </c>
      <c r="BE6" s="23">
        <v>4</v>
      </c>
      <c r="BF6" s="26">
        <v>3</v>
      </c>
      <c r="BG6" s="23">
        <v>1</v>
      </c>
      <c r="BH6" s="23">
        <v>13</v>
      </c>
      <c r="BJ6" s="27">
        <v>44289</v>
      </c>
      <c r="BK6" s="23" t="s">
        <v>174</v>
      </c>
      <c r="BN6" s="30"/>
      <c r="BO6" s="31"/>
    </row>
    <row r="7" spans="1:67" x14ac:dyDescent="0.25">
      <c r="A7" s="23">
        <v>12</v>
      </c>
      <c r="B7" s="23">
        <v>69</v>
      </c>
      <c r="C7" s="23" t="s">
        <v>183</v>
      </c>
      <c r="E7" s="23">
        <v>1</v>
      </c>
      <c r="F7" s="23">
        <v>0</v>
      </c>
      <c r="G7" s="23">
        <v>0</v>
      </c>
      <c r="H7" s="23">
        <v>0</v>
      </c>
      <c r="I7" s="23">
        <v>0</v>
      </c>
      <c r="J7" s="23">
        <v>1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S7" s="23">
        <v>0</v>
      </c>
      <c r="T7" s="23">
        <v>0</v>
      </c>
      <c r="U7" s="23">
        <v>0</v>
      </c>
      <c r="V7" s="24" t="s">
        <v>176</v>
      </c>
      <c r="W7" s="23" t="s">
        <v>180</v>
      </c>
      <c r="X7" s="23">
        <v>0</v>
      </c>
      <c r="Y7" s="23">
        <v>0</v>
      </c>
      <c r="Z7" s="23">
        <v>1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  <c r="AH7" s="23">
        <v>0</v>
      </c>
      <c r="AI7" s="23">
        <v>0</v>
      </c>
      <c r="AJ7" s="23">
        <v>0</v>
      </c>
      <c r="AK7" s="23">
        <v>0</v>
      </c>
      <c r="AL7" s="23">
        <v>1</v>
      </c>
      <c r="AM7" s="23">
        <v>0</v>
      </c>
      <c r="AN7" s="23">
        <v>0</v>
      </c>
      <c r="AO7" s="23">
        <v>0</v>
      </c>
      <c r="AP7" s="23">
        <v>0</v>
      </c>
      <c r="AQ7" s="23">
        <v>0</v>
      </c>
      <c r="AR7" s="23">
        <v>0</v>
      </c>
      <c r="AS7" s="23">
        <v>0</v>
      </c>
      <c r="AT7" s="23">
        <v>0</v>
      </c>
      <c r="AU7" s="23">
        <v>0</v>
      </c>
      <c r="AV7" s="23">
        <v>0</v>
      </c>
      <c r="AW7" s="23">
        <v>0</v>
      </c>
      <c r="AX7" s="23">
        <v>0</v>
      </c>
      <c r="AY7" s="23">
        <v>0</v>
      </c>
      <c r="AZ7" s="23">
        <v>0</v>
      </c>
      <c r="BA7" s="23">
        <v>0</v>
      </c>
      <c r="BB7" s="23" t="s">
        <v>184</v>
      </c>
      <c r="BC7" s="23">
        <v>0</v>
      </c>
      <c r="BD7" s="23">
        <v>1</v>
      </c>
      <c r="BE7" s="23">
        <v>6</v>
      </c>
      <c r="BF7" s="26">
        <v>4</v>
      </c>
      <c r="BG7" s="23">
        <v>7</v>
      </c>
      <c r="BH7" s="23">
        <v>11</v>
      </c>
      <c r="BJ7" s="27">
        <v>44296</v>
      </c>
      <c r="BK7" s="23" t="s">
        <v>174</v>
      </c>
      <c r="BN7" s="32"/>
      <c r="BO7" s="33">
        <f>SUM(BO3:BO5)</f>
        <v>227</v>
      </c>
    </row>
    <row r="8" spans="1:67" x14ac:dyDescent="0.25">
      <c r="A8" s="23">
        <v>13</v>
      </c>
      <c r="B8" s="23">
        <v>51</v>
      </c>
      <c r="C8" s="23" t="s">
        <v>179</v>
      </c>
      <c r="E8" s="23">
        <v>0</v>
      </c>
      <c r="F8" s="23">
        <v>1</v>
      </c>
      <c r="G8" s="23">
        <v>0</v>
      </c>
      <c r="H8" s="23">
        <v>0</v>
      </c>
      <c r="I8" s="23">
        <v>0</v>
      </c>
      <c r="J8" s="23">
        <v>1</v>
      </c>
      <c r="K8" s="23">
        <v>0</v>
      </c>
      <c r="L8" s="23">
        <v>0</v>
      </c>
      <c r="M8" s="23">
        <v>1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4" t="s">
        <v>185</v>
      </c>
      <c r="W8" s="23" t="s">
        <v>180</v>
      </c>
      <c r="X8" s="23">
        <v>0</v>
      </c>
      <c r="Y8" s="23">
        <v>0</v>
      </c>
      <c r="Z8" s="23">
        <v>1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W8" s="23">
        <v>0</v>
      </c>
      <c r="AX8" s="23">
        <v>0</v>
      </c>
      <c r="AY8" s="23">
        <v>0</v>
      </c>
      <c r="AZ8" s="23">
        <v>0</v>
      </c>
      <c r="BA8" s="23">
        <v>0</v>
      </c>
      <c r="BB8" s="23" t="s">
        <v>176</v>
      </c>
      <c r="BC8" s="23">
        <v>1</v>
      </c>
      <c r="BD8" s="23">
        <v>1</v>
      </c>
      <c r="BE8" s="23">
        <v>6</v>
      </c>
      <c r="BF8" s="26">
        <v>8</v>
      </c>
      <c r="BG8" s="23">
        <v>1</v>
      </c>
      <c r="BH8" s="23">
        <v>19</v>
      </c>
      <c r="BJ8" s="27">
        <v>44297</v>
      </c>
      <c r="BK8" s="23" t="s">
        <v>177</v>
      </c>
    </row>
    <row r="9" spans="1:67" x14ac:dyDescent="0.25">
      <c r="A9" s="34">
        <v>14</v>
      </c>
      <c r="B9" s="23">
        <v>62</v>
      </c>
      <c r="C9" s="23" t="s">
        <v>183</v>
      </c>
      <c r="E9" s="23">
        <v>1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  <c r="T9" s="23">
        <v>1</v>
      </c>
      <c r="U9" s="23">
        <v>0</v>
      </c>
      <c r="V9" s="24" t="s">
        <v>176</v>
      </c>
      <c r="W9" s="23" t="s">
        <v>180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3">
        <v>0</v>
      </c>
      <c r="AU9" s="23">
        <v>0</v>
      </c>
      <c r="AV9" s="23">
        <v>0</v>
      </c>
      <c r="AW9" s="23">
        <v>0</v>
      </c>
      <c r="AX9" s="23">
        <v>0</v>
      </c>
      <c r="AY9" s="23">
        <v>0</v>
      </c>
      <c r="AZ9" s="23">
        <v>0</v>
      </c>
      <c r="BA9" s="23">
        <v>0</v>
      </c>
      <c r="BB9" s="23" t="s">
        <v>186</v>
      </c>
      <c r="BC9" s="23">
        <v>0</v>
      </c>
      <c r="BD9" s="23">
        <v>1</v>
      </c>
      <c r="BE9" s="23">
        <v>6</v>
      </c>
      <c r="BF9" s="26">
        <v>8</v>
      </c>
      <c r="BG9" s="23">
        <v>2</v>
      </c>
      <c r="BJ9" s="27">
        <v>44298</v>
      </c>
      <c r="BK9" s="23" t="s">
        <v>174</v>
      </c>
    </row>
    <row r="10" spans="1:67" x14ac:dyDescent="0.25">
      <c r="A10" s="23">
        <v>15</v>
      </c>
      <c r="B10" s="23">
        <v>78</v>
      </c>
      <c r="C10" s="23" t="s">
        <v>179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1</v>
      </c>
      <c r="T10" s="23">
        <v>0</v>
      </c>
      <c r="U10" s="23">
        <v>0</v>
      </c>
      <c r="V10" s="24" t="s">
        <v>176</v>
      </c>
      <c r="W10" s="23" t="s">
        <v>180</v>
      </c>
      <c r="X10" s="23">
        <v>0</v>
      </c>
      <c r="Y10" s="23">
        <v>0</v>
      </c>
      <c r="Z10" s="23">
        <v>1</v>
      </c>
      <c r="AA10" s="23">
        <v>0</v>
      </c>
      <c r="AB10" s="23">
        <v>1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0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0</v>
      </c>
      <c r="AQ10" s="23">
        <v>0</v>
      </c>
      <c r="AR10" s="23">
        <v>0</v>
      </c>
      <c r="AS10" s="23">
        <v>0</v>
      </c>
      <c r="AT10" s="23">
        <v>0</v>
      </c>
      <c r="AU10" s="23">
        <v>0</v>
      </c>
      <c r="AV10" s="23">
        <v>0</v>
      </c>
      <c r="AW10" s="23">
        <v>0</v>
      </c>
      <c r="AX10" s="23">
        <v>0</v>
      </c>
      <c r="AY10" s="23">
        <v>0</v>
      </c>
      <c r="AZ10" s="23">
        <v>0</v>
      </c>
      <c r="BA10" s="23">
        <v>0</v>
      </c>
      <c r="BB10" s="23" t="s">
        <v>176</v>
      </c>
      <c r="BC10" s="23">
        <v>1</v>
      </c>
      <c r="BD10" s="23">
        <v>0</v>
      </c>
      <c r="BE10" s="23">
        <v>2</v>
      </c>
      <c r="BF10" s="26">
        <v>6</v>
      </c>
      <c r="BG10" s="23">
        <v>1</v>
      </c>
      <c r="BI10" s="23">
        <v>3.1</v>
      </c>
      <c r="BJ10" s="27">
        <v>44302</v>
      </c>
      <c r="BK10" s="23" t="s">
        <v>174</v>
      </c>
    </row>
    <row r="11" spans="1:67" x14ac:dyDescent="0.25">
      <c r="A11" s="23">
        <v>16</v>
      </c>
      <c r="B11" s="23">
        <v>56</v>
      </c>
      <c r="C11" s="23" t="s">
        <v>183</v>
      </c>
      <c r="E11" s="23">
        <v>1</v>
      </c>
      <c r="F11" s="23">
        <v>0</v>
      </c>
      <c r="G11" s="23">
        <v>0</v>
      </c>
      <c r="H11" s="23">
        <v>0</v>
      </c>
      <c r="I11" s="23">
        <v>1</v>
      </c>
      <c r="J11" s="23">
        <v>1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4" t="s">
        <v>187</v>
      </c>
      <c r="W11" s="23" t="s">
        <v>180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1</v>
      </c>
      <c r="AI11" s="23">
        <v>0</v>
      </c>
      <c r="AJ11" s="23">
        <v>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0</v>
      </c>
      <c r="AQ11" s="23">
        <v>0</v>
      </c>
      <c r="AR11" s="23">
        <v>0</v>
      </c>
      <c r="AS11" s="23">
        <v>0</v>
      </c>
      <c r="AT11" s="23">
        <v>0</v>
      </c>
      <c r="AU11" s="23">
        <v>0</v>
      </c>
      <c r="AV11" s="23">
        <v>0</v>
      </c>
      <c r="AW11" s="23">
        <v>0</v>
      </c>
      <c r="AX11" s="23">
        <v>0</v>
      </c>
      <c r="AY11" s="23">
        <v>0</v>
      </c>
      <c r="AZ11" s="23">
        <v>0</v>
      </c>
      <c r="BA11" s="23">
        <v>0</v>
      </c>
      <c r="BB11" s="23" t="s">
        <v>176</v>
      </c>
      <c r="BC11" s="23">
        <v>1</v>
      </c>
      <c r="BD11" s="23">
        <v>1</v>
      </c>
      <c r="BE11" s="23">
        <v>6</v>
      </c>
      <c r="BF11" s="26">
        <v>8</v>
      </c>
      <c r="BG11" s="23">
        <v>2</v>
      </c>
      <c r="BH11" s="23">
        <v>14</v>
      </c>
      <c r="BI11" s="23" t="s">
        <v>188</v>
      </c>
      <c r="BJ11" s="27">
        <v>44306</v>
      </c>
      <c r="BK11" s="23" t="s">
        <v>174</v>
      </c>
    </row>
    <row r="12" spans="1:67" ht="30" x14ac:dyDescent="0.25">
      <c r="A12" s="23">
        <v>17</v>
      </c>
      <c r="B12" s="23">
        <v>51</v>
      </c>
      <c r="C12" s="23" t="s">
        <v>179</v>
      </c>
      <c r="E12" s="23">
        <v>1</v>
      </c>
      <c r="F12" s="23">
        <v>1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1</v>
      </c>
      <c r="T12" s="23">
        <v>0</v>
      </c>
      <c r="U12" s="23">
        <v>0</v>
      </c>
      <c r="V12" s="24" t="s">
        <v>189</v>
      </c>
      <c r="W12" s="23" t="s">
        <v>180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0</v>
      </c>
      <c r="AQ12" s="23">
        <v>0</v>
      </c>
      <c r="AR12" s="23">
        <v>0</v>
      </c>
      <c r="AS12" s="23">
        <v>0</v>
      </c>
      <c r="AT12" s="23">
        <v>0</v>
      </c>
      <c r="AU12" s="23">
        <v>0</v>
      </c>
      <c r="AV12" s="23">
        <v>0</v>
      </c>
      <c r="AW12" s="23">
        <v>0</v>
      </c>
      <c r="AX12" s="23">
        <v>0</v>
      </c>
      <c r="AY12" s="23">
        <v>0</v>
      </c>
      <c r="AZ12" s="23">
        <v>0</v>
      </c>
      <c r="BA12" s="23">
        <v>0</v>
      </c>
      <c r="BB12" s="23" t="s">
        <v>176</v>
      </c>
      <c r="BC12" s="23">
        <v>1</v>
      </c>
      <c r="BD12" s="23">
        <v>1</v>
      </c>
      <c r="BE12" s="23">
        <v>6</v>
      </c>
      <c r="BF12" s="26">
        <v>8</v>
      </c>
      <c r="BG12" s="23">
        <v>0</v>
      </c>
      <c r="BH12" s="23">
        <v>10</v>
      </c>
      <c r="BI12" s="23" t="s">
        <v>190</v>
      </c>
      <c r="BJ12" s="27">
        <v>44307</v>
      </c>
      <c r="BK12" s="23" t="s">
        <v>177</v>
      </c>
    </row>
    <row r="13" spans="1:67" x14ac:dyDescent="0.25">
      <c r="A13" s="23">
        <v>18</v>
      </c>
      <c r="B13" s="23">
        <v>66</v>
      </c>
      <c r="C13" s="23" t="s">
        <v>183</v>
      </c>
      <c r="E13" s="23">
        <v>1</v>
      </c>
      <c r="F13" s="23">
        <v>1</v>
      </c>
      <c r="G13" s="23">
        <v>0</v>
      </c>
      <c r="H13" s="23">
        <v>1</v>
      </c>
      <c r="I13" s="23">
        <v>1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1</v>
      </c>
      <c r="T13" s="23">
        <v>1</v>
      </c>
      <c r="U13" s="23">
        <v>0</v>
      </c>
      <c r="V13" s="24" t="s">
        <v>191</v>
      </c>
      <c r="W13" s="23" t="s">
        <v>180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1</v>
      </c>
      <c r="AM13" s="23">
        <v>0</v>
      </c>
      <c r="AN13" s="23">
        <v>0</v>
      </c>
      <c r="AO13" s="23">
        <v>0</v>
      </c>
      <c r="AP13" s="23">
        <v>0</v>
      </c>
      <c r="AQ13" s="23">
        <v>0</v>
      </c>
      <c r="AR13" s="23">
        <v>0</v>
      </c>
      <c r="AS13" s="23">
        <v>0</v>
      </c>
      <c r="AT13" s="23">
        <v>0</v>
      </c>
      <c r="AU13" s="23">
        <v>0</v>
      </c>
      <c r="AV13" s="23">
        <v>0</v>
      </c>
      <c r="AW13" s="23">
        <v>0</v>
      </c>
      <c r="AX13" s="23">
        <v>0</v>
      </c>
      <c r="AY13" s="23">
        <v>0</v>
      </c>
      <c r="AZ13" s="23">
        <v>0</v>
      </c>
      <c r="BA13" s="23">
        <v>0</v>
      </c>
      <c r="BB13" s="23" t="s">
        <v>192</v>
      </c>
      <c r="BC13" s="23">
        <v>0</v>
      </c>
      <c r="BD13" s="23">
        <v>1</v>
      </c>
      <c r="BE13" s="23">
        <v>6</v>
      </c>
      <c r="BF13" s="26">
        <v>7</v>
      </c>
      <c r="BG13" s="23">
        <v>0</v>
      </c>
      <c r="BH13" s="23">
        <v>17</v>
      </c>
      <c r="BI13" s="23" t="s">
        <v>193</v>
      </c>
      <c r="BJ13" s="27">
        <v>44305</v>
      </c>
      <c r="BK13" s="23" t="s">
        <v>174</v>
      </c>
    </row>
    <row r="14" spans="1:67" x14ac:dyDescent="0.25">
      <c r="A14" s="23">
        <v>19</v>
      </c>
      <c r="B14" s="23">
        <v>71</v>
      </c>
      <c r="C14" s="23" t="s">
        <v>183</v>
      </c>
      <c r="E14" s="23">
        <v>1</v>
      </c>
      <c r="F14" s="23">
        <v>0</v>
      </c>
      <c r="G14" s="23">
        <v>0</v>
      </c>
      <c r="I14" s="23">
        <v>0</v>
      </c>
      <c r="J14" s="23">
        <v>0</v>
      </c>
      <c r="K14" s="23">
        <v>1</v>
      </c>
      <c r="L14" s="23">
        <v>0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>
        <v>1</v>
      </c>
      <c r="S14" s="23">
        <v>1</v>
      </c>
      <c r="T14" s="23">
        <v>1</v>
      </c>
      <c r="U14" s="23">
        <v>0</v>
      </c>
      <c r="V14" s="24" t="s">
        <v>194</v>
      </c>
      <c r="X14" s="23">
        <v>0</v>
      </c>
      <c r="Y14" s="23">
        <v>0</v>
      </c>
      <c r="Z14" s="23">
        <v>1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1</v>
      </c>
      <c r="AG14" s="23">
        <v>0</v>
      </c>
      <c r="AH14" s="23">
        <v>0</v>
      </c>
      <c r="AI14" s="23">
        <v>0</v>
      </c>
      <c r="AJ14" s="23">
        <v>0</v>
      </c>
      <c r="AK14" s="23">
        <v>0</v>
      </c>
      <c r="AL14" s="23">
        <v>1</v>
      </c>
      <c r="AM14" s="23">
        <v>0</v>
      </c>
      <c r="AN14" s="23">
        <v>0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0</v>
      </c>
      <c r="AV14" s="23">
        <v>0</v>
      </c>
      <c r="AW14" s="23">
        <v>0</v>
      </c>
      <c r="AX14" s="23">
        <v>0</v>
      </c>
      <c r="AY14" s="23">
        <v>0</v>
      </c>
      <c r="AZ14" s="23">
        <v>0</v>
      </c>
      <c r="BA14" s="23">
        <v>0</v>
      </c>
      <c r="BB14" s="23" t="s">
        <v>195</v>
      </c>
      <c r="BC14" s="23">
        <v>0</v>
      </c>
      <c r="BD14" s="23">
        <v>1</v>
      </c>
      <c r="BE14" s="23">
        <v>6</v>
      </c>
      <c r="BF14" s="23">
        <v>7</v>
      </c>
      <c r="BG14" s="23">
        <v>0</v>
      </c>
      <c r="BJ14" s="27">
        <v>44305</v>
      </c>
      <c r="BK14" s="23" t="s">
        <v>177</v>
      </c>
    </row>
    <row r="15" spans="1:67" ht="30" x14ac:dyDescent="0.25">
      <c r="A15" s="23">
        <v>20</v>
      </c>
      <c r="B15" s="23">
        <v>36</v>
      </c>
      <c r="C15" s="23" t="s">
        <v>179</v>
      </c>
      <c r="E15" s="23">
        <v>1</v>
      </c>
      <c r="F15" s="23">
        <v>0</v>
      </c>
      <c r="G15" s="23">
        <v>0</v>
      </c>
      <c r="H15" s="23">
        <v>1</v>
      </c>
      <c r="I15" s="23">
        <v>1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  <c r="T15" s="23">
        <v>1</v>
      </c>
      <c r="U15" s="23">
        <v>0</v>
      </c>
      <c r="V15" s="24" t="s">
        <v>196</v>
      </c>
      <c r="W15" s="23" t="s">
        <v>180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1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0</v>
      </c>
      <c r="AV15" s="23">
        <v>0</v>
      </c>
      <c r="AW15" s="23">
        <v>0</v>
      </c>
      <c r="AX15" s="23">
        <v>0</v>
      </c>
      <c r="AY15" s="23">
        <v>0</v>
      </c>
      <c r="AZ15" s="23">
        <v>0</v>
      </c>
      <c r="BA15" s="23">
        <v>0</v>
      </c>
      <c r="BB15" s="23" t="s">
        <v>195</v>
      </c>
      <c r="BC15" s="23">
        <v>0</v>
      </c>
      <c r="BD15" s="23">
        <v>1</v>
      </c>
      <c r="BE15" s="23">
        <v>6</v>
      </c>
      <c r="BF15" s="23">
        <v>7</v>
      </c>
      <c r="BG15" s="23">
        <v>2</v>
      </c>
      <c r="BI15" s="23" t="s">
        <v>197</v>
      </c>
      <c r="BJ15" s="27">
        <v>44316</v>
      </c>
      <c r="BK15" s="23" t="s">
        <v>177</v>
      </c>
    </row>
    <row r="16" spans="1:67" x14ac:dyDescent="0.25">
      <c r="A16" s="23">
        <v>21</v>
      </c>
      <c r="B16" s="23">
        <v>73</v>
      </c>
      <c r="C16" s="23" t="s">
        <v>179</v>
      </c>
      <c r="E16" s="23">
        <v>1</v>
      </c>
      <c r="F16" s="23">
        <v>1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4" t="s">
        <v>198</v>
      </c>
      <c r="W16" s="23" t="s">
        <v>180</v>
      </c>
      <c r="X16" s="23">
        <v>0</v>
      </c>
      <c r="Y16" s="23">
        <v>0</v>
      </c>
      <c r="Z16" s="23">
        <v>1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1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V16" s="23">
        <v>0</v>
      </c>
      <c r="AW16" s="23">
        <v>0</v>
      </c>
      <c r="AX16" s="23">
        <v>0</v>
      </c>
      <c r="AY16" s="23">
        <v>0</v>
      </c>
      <c r="AZ16" s="23">
        <v>0</v>
      </c>
      <c r="BA16" s="23">
        <v>0</v>
      </c>
      <c r="BB16" s="23" t="s">
        <v>195</v>
      </c>
      <c r="BC16" s="23">
        <v>0</v>
      </c>
      <c r="BD16" s="23">
        <v>1</v>
      </c>
      <c r="BE16" s="23">
        <v>6</v>
      </c>
      <c r="BF16" s="23">
        <v>3</v>
      </c>
      <c r="BG16" s="23">
        <v>0</v>
      </c>
      <c r="BH16" s="23">
        <v>18</v>
      </c>
      <c r="BJ16" s="27">
        <v>44307</v>
      </c>
      <c r="BK16" s="23" t="s">
        <v>174</v>
      </c>
    </row>
    <row r="17" spans="1:63" ht="30" x14ac:dyDescent="0.25">
      <c r="A17" s="23">
        <v>22</v>
      </c>
      <c r="B17" s="23">
        <v>80</v>
      </c>
      <c r="C17" s="23" t="s">
        <v>179</v>
      </c>
      <c r="E17" s="23">
        <v>1</v>
      </c>
      <c r="F17" s="23">
        <v>1</v>
      </c>
      <c r="G17" s="23">
        <v>0</v>
      </c>
      <c r="H17" s="23">
        <v>1</v>
      </c>
      <c r="I17" s="23">
        <v>1</v>
      </c>
      <c r="J17" s="23">
        <v>1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1</v>
      </c>
      <c r="U17" s="23">
        <v>0</v>
      </c>
      <c r="V17" s="24" t="s">
        <v>199</v>
      </c>
      <c r="W17" s="23" t="s">
        <v>180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1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v>0</v>
      </c>
      <c r="AT17" s="23">
        <v>0</v>
      </c>
      <c r="AU17" s="23">
        <v>0</v>
      </c>
      <c r="AV17" s="23">
        <v>0</v>
      </c>
      <c r="AW17" s="23">
        <v>0</v>
      </c>
      <c r="AX17" s="23">
        <v>0</v>
      </c>
      <c r="AY17" s="23">
        <v>0</v>
      </c>
      <c r="AZ17" s="23">
        <v>0</v>
      </c>
      <c r="BA17" s="23">
        <v>0</v>
      </c>
      <c r="BB17" s="23" t="s">
        <v>200</v>
      </c>
      <c r="BC17" s="23">
        <v>0</v>
      </c>
      <c r="BD17" s="23">
        <v>1</v>
      </c>
      <c r="BE17" s="23">
        <v>6</v>
      </c>
      <c r="BF17" s="23">
        <v>7</v>
      </c>
      <c r="BH17" s="23">
        <v>25</v>
      </c>
      <c r="BJ17" s="27">
        <v>44314</v>
      </c>
      <c r="BK17" s="23" t="s">
        <v>174</v>
      </c>
    </row>
    <row r="18" spans="1:63" ht="60" x14ac:dyDescent="0.25">
      <c r="A18" s="23">
        <v>23</v>
      </c>
      <c r="B18" s="23">
        <v>76</v>
      </c>
      <c r="C18" s="23" t="s">
        <v>179</v>
      </c>
      <c r="E18" s="23">
        <v>1</v>
      </c>
      <c r="F18" s="23">
        <v>1</v>
      </c>
      <c r="G18" s="23">
        <v>0</v>
      </c>
      <c r="H18" s="23">
        <v>0</v>
      </c>
      <c r="I18" s="23">
        <v>0</v>
      </c>
      <c r="J18" s="23">
        <v>1</v>
      </c>
      <c r="K18" s="23">
        <v>0</v>
      </c>
      <c r="L18" s="23">
        <v>0</v>
      </c>
      <c r="M18" s="23">
        <v>0</v>
      </c>
      <c r="N18" s="23">
        <v>0</v>
      </c>
      <c r="O18" s="23">
        <v>1</v>
      </c>
      <c r="P18" s="23">
        <v>0</v>
      </c>
      <c r="Q18" s="23">
        <v>0</v>
      </c>
      <c r="R18" s="23">
        <v>0</v>
      </c>
      <c r="S18" s="23">
        <v>1</v>
      </c>
      <c r="T18" s="23">
        <v>1</v>
      </c>
      <c r="U18" s="23">
        <v>0</v>
      </c>
      <c r="V18" s="24" t="s">
        <v>201</v>
      </c>
      <c r="W18" s="23" t="s">
        <v>180</v>
      </c>
      <c r="X18" s="23">
        <v>0</v>
      </c>
      <c r="Y18" s="23">
        <v>0</v>
      </c>
      <c r="Z18" s="23">
        <v>1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0</v>
      </c>
      <c r="AJ18" s="23">
        <v>1</v>
      </c>
      <c r="AK18" s="23">
        <v>0</v>
      </c>
      <c r="AL18" s="23">
        <v>0</v>
      </c>
      <c r="AM18" s="23">
        <v>0</v>
      </c>
      <c r="AN18" s="23">
        <v>0</v>
      </c>
      <c r="AO18" s="23">
        <v>0</v>
      </c>
      <c r="AP18" s="23">
        <v>0</v>
      </c>
      <c r="AQ18" s="23">
        <v>0</v>
      </c>
      <c r="AR18" s="23">
        <v>0</v>
      </c>
      <c r="AS18" s="23">
        <v>0</v>
      </c>
      <c r="AT18" s="23">
        <v>0</v>
      </c>
      <c r="AU18" s="23">
        <v>0</v>
      </c>
      <c r="AV18" s="23">
        <v>0</v>
      </c>
      <c r="AW18" s="23">
        <v>0</v>
      </c>
      <c r="AX18" s="23">
        <v>0</v>
      </c>
      <c r="AY18" s="23">
        <v>0</v>
      </c>
      <c r="AZ18" s="23">
        <v>0</v>
      </c>
      <c r="BA18" s="23">
        <v>0</v>
      </c>
      <c r="BB18" s="23" t="s">
        <v>176</v>
      </c>
      <c r="BC18" s="23">
        <v>0</v>
      </c>
      <c r="BD18" s="23">
        <v>1</v>
      </c>
      <c r="BE18" s="23">
        <v>6</v>
      </c>
      <c r="BF18" s="23">
        <v>4</v>
      </c>
      <c r="BG18" s="23">
        <v>0</v>
      </c>
      <c r="BH18" s="23">
        <v>18</v>
      </c>
      <c r="BI18" s="23">
        <v>3.6</v>
      </c>
      <c r="BJ18" s="27">
        <v>44312</v>
      </c>
      <c r="BK18" s="23" t="s">
        <v>174</v>
      </c>
    </row>
    <row r="19" spans="1:63" x14ac:dyDescent="0.25">
      <c r="A19" s="23">
        <v>26</v>
      </c>
      <c r="B19" s="23">
        <v>56</v>
      </c>
      <c r="C19" s="23" t="s">
        <v>179</v>
      </c>
      <c r="E19" s="23">
        <v>1</v>
      </c>
      <c r="F19" s="23">
        <v>1</v>
      </c>
      <c r="G19" s="23">
        <v>1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1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1</v>
      </c>
      <c r="U19" s="23">
        <v>0</v>
      </c>
      <c r="V19" s="24" t="s">
        <v>202</v>
      </c>
      <c r="W19" s="23" t="s">
        <v>180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3">
        <v>0</v>
      </c>
      <c r="AY19" s="23">
        <v>0</v>
      </c>
      <c r="AZ19" s="23">
        <v>0</v>
      </c>
      <c r="BA19" s="23">
        <v>0</v>
      </c>
      <c r="BB19" s="23" t="s">
        <v>203</v>
      </c>
      <c r="BC19" s="23">
        <v>0</v>
      </c>
      <c r="BD19" s="23">
        <v>1</v>
      </c>
      <c r="BE19" s="23">
        <v>6</v>
      </c>
      <c r="BF19" s="23">
        <v>11</v>
      </c>
      <c r="BG19" s="23">
        <v>4</v>
      </c>
      <c r="BH19" s="23">
        <v>2</v>
      </c>
      <c r="BJ19" s="27">
        <v>44321</v>
      </c>
      <c r="BK19" s="23" t="s">
        <v>177</v>
      </c>
    </row>
    <row r="20" spans="1:63" x14ac:dyDescent="0.25">
      <c r="A20" s="23">
        <v>27</v>
      </c>
      <c r="B20" s="23">
        <v>73</v>
      </c>
      <c r="C20" s="23" t="s">
        <v>179</v>
      </c>
      <c r="E20" s="23">
        <v>1</v>
      </c>
      <c r="F20" s="23">
        <v>1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1</v>
      </c>
      <c r="S20" s="23">
        <v>1</v>
      </c>
      <c r="T20" s="23">
        <v>1</v>
      </c>
      <c r="U20" s="23">
        <v>0</v>
      </c>
      <c r="V20" s="24" t="s">
        <v>175</v>
      </c>
      <c r="W20" s="23" t="s">
        <v>180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0</v>
      </c>
      <c r="AK20" s="23">
        <v>0</v>
      </c>
      <c r="AL20" s="23">
        <v>1</v>
      </c>
      <c r="AM20" s="23">
        <v>0</v>
      </c>
      <c r="AN20" s="23">
        <v>0</v>
      </c>
      <c r="AO20" s="23">
        <v>0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0</v>
      </c>
      <c r="AV20" s="23">
        <v>0</v>
      </c>
      <c r="AW20" s="23">
        <v>0</v>
      </c>
      <c r="AX20" s="23">
        <v>0</v>
      </c>
      <c r="AY20" s="23">
        <v>0</v>
      </c>
      <c r="AZ20" s="23">
        <v>0</v>
      </c>
      <c r="BA20" s="23">
        <v>0</v>
      </c>
      <c r="BB20" s="23" t="s">
        <v>204</v>
      </c>
      <c r="BC20" s="23">
        <v>0</v>
      </c>
      <c r="BD20" s="23">
        <v>1</v>
      </c>
      <c r="BE20" s="23">
        <v>6</v>
      </c>
      <c r="BF20" s="23">
        <v>7</v>
      </c>
      <c r="BG20" s="23">
        <v>5</v>
      </c>
      <c r="BH20" s="23">
        <v>23</v>
      </c>
      <c r="BJ20" s="27">
        <v>44307</v>
      </c>
      <c r="BK20" s="23" t="s">
        <v>174</v>
      </c>
    </row>
    <row r="21" spans="1:63" x14ac:dyDescent="0.25">
      <c r="A21" s="23">
        <v>28</v>
      </c>
      <c r="B21" s="23">
        <v>59</v>
      </c>
      <c r="C21" s="23" t="s">
        <v>179</v>
      </c>
      <c r="E21" s="23">
        <v>1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1</v>
      </c>
      <c r="L21" s="23">
        <v>0</v>
      </c>
      <c r="M21" s="23">
        <v>0</v>
      </c>
      <c r="N21" s="23">
        <v>0</v>
      </c>
      <c r="O21" s="23">
        <v>1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1</v>
      </c>
      <c r="V21" s="24" t="s">
        <v>205</v>
      </c>
      <c r="W21" s="23" t="s">
        <v>180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1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0</v>
      </c>
      <c r="AQ21" s="23">
        <v>0</v>
      </c>
      <c r="AR21" s="23">
        <v>0</v>
      </c>
      <c r="AS21" s="23">
        <v>0</v>
      </c>
      <c r="AT21" s="23">
        <v>0</v>
      </c>
      <c r="AU21" s="23">
        <v>1</v>
      </c>
      <c r="AV21" s="23">
        <v>0</v>
      </c>
      <c r="AW21" s="23">
        <v>0</v>
      </c>
      <c r="AX21" s="23">
        <v>0</v>
      </c>
      <c r="AY21" s="23">
        <v>0</v>
      </c>
      <c r="AZ21" s="23">
        <v>0</v>
      </c>
      <c r="BA21" s="23">
        <v>0</v>
      </c>
      <c r="BB21" s="23" t="s">
        <v>206</v>
      </c>
      <c r="BC21" s="23">
        <v>0</v>
      </c>
      <c r="BD21" s="23">
        <v>1</v>
      </c>
      <c r="BE21" s="23">
        <v>6</v>
      </c>
      <c r="BI21" s="23">
        <v>5.7</v>
      </c>
      <c r="BJ21" s="27">
        <v>44317</v>
      </c>
      <c r="BK21" s="23" t="s">
        <v>174</v>
      </c>
    </row>
    <row r="22" spans="1:63" x14ac:dyDescent="0.25">
      <c r="A22" s="23">
        <v>29</v>
      </c>
      <c r="B22" s="23">
        <v>53</v>
      </c>
      <c r="C22" s="23" t="s">
        <v>179</v>
      </c>
      <c r="E22" s="23">
        <v>1</v>
      </c>
      <c r="F22" s="23">
        <v>1</v>
      </c>
      <c r="G22" s="23">
        <v>1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1</v>
      </c>
      <c r="U22" s="23">
        <v>0</v>
      </c>
      <c r="V22" s="24" t="s">
        <v>175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  <c r="AQ22" s="23">
        <v>0</v>
      </c>
      <c r="AR22" s="23">
        <v>0</v>
      </c>
      <c r="AS22" s="23">
        <v>0</v>
      </c>
      <c r="AT22" s="23">
        <v>0</v>
      </c>
      <c r="AU22" s="23">
        <v>0</v>
      </c>
      <c r="AV22" s="23">
        <v>0</v>
      </c>
      <c r="AW22" s="23">
        <v>0</v>
      </c>
      <c r="AX22" s="23">
        <v>0</v>
      </c>
      <c r="AY22" s="23">
        <v>0</v>
      </c>
      <c r="AZ22" s="23">
        <v>0</v>
      </c>
      <c r="BA22" s="23">
        <v>0</v>
      </c>
      <c r="BB22" s="23" t="s">
        <v>176</v>
      </c>
      <c r="BC22" s="23">
        <v>1</v>
      </c>
      <c r="BD22" s="23">
        <v>1</v>
      </c>
      <c r="BE22" s="23">
        <v>6</v>
      </c>
      <c r="BF22" s="23">
        <v>9</v>
      </c>
      <c r="BH22" s="23">
        <v>33</v>
      </c>
      <c r="BJ22" s="27">
        <v>44308</v>
      </c>
      <c r="BK22" s="23" t="s">
        <v>174</v>
      </c>
    </row>
    <row r="23" spans="1:63" x14ac:dyDescent="0.25">
      <c r="A23" s="23">
        <v>30</v>
      </c>
      <c r="B23" s="23">
        <v>78</v>
      </c>
      <c r="C23" s="23" t="s">
        <v>183</v>
      </c>
      <c r="E23" s="23">
        <v>1</v>
      </c>
      <c r="F23" s="23">
        <v>1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1</v>
      </c>
      <c r="U23" s="23">
        <v>0</v>
      </c>
      <c r="V23" s="24" t="s">
        <v>207</v>
      </c>
      <c r="W23" s="23" t="s">
        <v>180</v>
      </c>
      <c r="X23" s="23">
        <v>0</v>
      </c>
      <c r="Y23" s="23">
        <v>1</v>
      </c>
      <c r="Z23" s="23">
        <v>0</v>
      </c>
      <c r="AA23" s="23">
        <v>0</v>
      </c>
      <c r="AB23" s="23">
        <v>1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3">
        <v>0</v>
      </c>
      <c r="AY23" s="23">
        <v>0</v>
      </c>
      <c r="AZ23" s="23">
        <v>0</v>
      </c>
      <c r="BA23" s="23">
        <v>0</v>
      </c>
      <c r="BB23" s="23" t="s">
        <v>204</v>
      </c>
      <c r="BC23" s="23">
        <v>0</v>
      </c>
      <c r="BD23" s="23">
        <v>1</v>
      </c>
      <c r="BE23" s="23">
        <v>6</v>
      </c>
      <c r="BG23" s="23">
        <v>7</v>
      </c>
      <c r="BH23" s="23">
        <v>12</v>
      </c>
      <c r="BJ23" s="27">
        <v>44322</v>
      </c>
      <c r="BK23" s="23" t="s">
        <v>174</v>
      </c>
    </row>
    <row r="24" spans="1:63" ht="30" x14ac:dyDescent="0.25">
      <c r="A24" s="23">
        <v>31</v>
      </c>
      <c r="B24" s="23">
        <v>53</v>
      </c>
      <c r="C24" s="23" t="s">
        <v>179</v>
      </c>
      <c r="E24" s="23">
        <v>1</v>
      </c>
      <c r="F24" s="23">
        <v>1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23">
        <v>1</v>
      </c>
      <c r="V24" s="24" t="s">
        <v>208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0</v>
      </c>
      <c r="AQ24" s="23">
        <v>0</v>
      </c>
      <c r="AR24" s="23">
        <v>0</v>
      </c>
      <c r="AS24" s="23">
        <v>0</v>
      </c>
      <c r="AT24" s="23">
        <v>0</v>
      </c>
      <c r="AU24" s="23">
        <v>0</v>
      </c>
      <c r="AV24" s="23">
        <v>0</v>
      </c>
      <c r="AW24" s="23">
        <v>0</v>
      </c>
      <c r="AX24" s="23">
        <v>0</v>
      </c>
      <c r="AY24" s="23">
        <v>0</v>
      </c>
      <c r="AZ24" s="23">
        <v>0</v>
      </c>
      <c r="BA24" s="23">
        <v>0</v>
      </c>
      <c r="BB24" s="23" t="s">
        <v>209</v>
      </c>
      <c r="BC24" s="23">
        <v>0</v>
      </c>
      <c r="BD24" s="23">
        <v>0</v>
      </c>
      <c r="BE24" s="23">
        <v>5</v>
      </c>
      <c r="BF24" s="23">
        <v>9</v>
      </c>
      <c r="BG24" s="23">
        <v>1</v>
      </c>
      <c r="BH24" s="23">
        <v>12</v>
      </c>
      <c r="BI24" s="23">
        <v>4.8</v>
      </c>
      <c r="BJ24" s="27">
        <v>44308</v>
      </c>
      <c r="BK24" s="23" t="s">
        <v>177</v>
      </c>
    </row>
    <row r="25" spans="1:63" x14ac:dyDescent="0.25">
      <c r="A25" s="23">
        <v>32</v>
      </c>
      <c r="B25" s="23">
        <v>58</v>
      </c>
      <c r="C25" s="23" t="s">
        <v>183</v>
      </c>
      <c r="E25" s="23">
        <v>1</v>
      </c>
      <c r="F25" s="23">
        <v>1</v>
      </c>
      <c r="G25" s="23">
        <v>0</v>
      </c>
      <c r="H25" s="23">
        <v>0</v>
      </c>
      <c r="I25" s="23">
        <v>0</v>
      </c>
      <c r="J25" s="23">
        <v>1</v>
      </c>
      <c r="K25" s="23">
        <v>1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1</v>
      </c>
      <c r="U25" s="23">
        <v>0</v>
      </c>
      <c r="V25" s="24" t="s">
        <v>175</v>
      </c>
      <c r="W25" s="23" t="s">
        <v>180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  <c r="AQ25" s="23">
        <v>0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0</v>
      </c>
      <c r="AX25" s="23">
        <v>0</v>
      </c>
      <c r="AY25" s="23">
        <v>0</v>
      </c>
      <c r="AZ25" s="23">
        <v>0</v>
      </c>
      <c r="BA25" s="23">
        <v>0</v>
      </c>
      <c r="BB25" s="23" t="s">
        <v>204</v>
      </c>
      <c r="BC25" s="23">
        <v>0</v>
      </c>
      <c r="BD25" s="23">
        <v>1</v>
      </c>
      <c r="BE25" s="23">
        <v>6</v>
      </c>
      <c r="BF25" s="23">
        <v>7</v>
      </c>
      <c r="BH25" s="23">
        <v>11</v>
      </c>
      <c r="BJ25" s="27">
        <v>44309</v>
      </c>
      <c r="BK25" s="23" t="s">
        <v>177</v>
      </c>
    </row>
    <row r="26" spans="1:63" ht="30" x14ac:dyDescent="0.25">
      <c r="A26" s="23">
        <v>33</v>
      </c>
      <c r="B26" s="23">
        <v>50</v>
      </c>
      <c r="C26" s="23" t="s">
        <v>183</v>
      </c>
      <c r="E26" s="23">
        <v>1</v>
      </c>
      <c r="F26" s="23">
        <v>1</v>
      </c>
      <c r="G26" s="23">
        <v>0</v>
      </c>
      <c r="H26" s="23">
        <v>0</v>
      </c>
      <c r="I26" s="23">
        <v>1</v>
      </c>
      <c r="J26" s="23">
        <v>1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  <c r="T26" s="23">
        <v>0</v>
      </c>
      <c r="U26" s="23">
        <v>0</v>
      </c>
      <c r="V26" s="24" t="s">
        <v>210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1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0</v>
      </c>
      <c r="AQ26" s="23">
        <v>0</v>
      </c>
      <c r="AR26" s="23">
        <v>0</v>
      </c>
      <c r="AS26" s="23">
        <v>0</v>
      </c>
      <c r="AT26" s="23">
        <v>0</v>
      </c>
      <c r="AU26" s="23">
        <v>0</v>
      </c>
      <c r="AV26" s="23">
        <v>0</v>
      </c>
      <c r="AW26" s="23">
        <v>0</v>
      </c>
      <c r="AX26" s="23">
        <v>0</v>
      </c>
      <c r="AY26" s="23">
        <v>0</v>
      </c>
      <c r="AZ26" s="23">
        <v>0</v>
      </c>
      <c r="BA26" s="23">
        <v>0</v>
      </c>
      <c r="BB26" s="23" t="s">
        <v>204</v>
      </c>
      <c r="BC26" s="23">
        <v>0</v>
      </c>
      <c r="BD26" s="23">
        <v>1</v>
      </c>
      <c r="BE26" s="23">
        <v>6</v>
      </c>
      <c r="BF26" s="23">
        <v>4</v>
      </c>
      <c r="BG26" s="23">
        <v>0</v>
      </c>
      <c r="BI26" s="23">
        <v>3.88</v>
      </c>
      <c r="BJ26" s="27">
        <v>44318</v>
      </c>
      <c r="BK26" s="23" t="s">
        <v>177</v>
      </c>
    </row>
    <row r="27" spans="1:63" ht="30" x14ac:dyDescent="0.25">
      <c r="A27" s="23">
        <v>34</v>
      </c>
      <c r="B27" s="23">
        <v>57</v>
      </c>
      <c r="C27" s="23" t="s">
        <v>183</v>
      </c>
      <c r="E27" s="23">
        <v>1</v>
      </c>
      <c r="F27" s="23">
        <v>1</v>
      </c>
      <c r="G27" s="23">
        <v>0</v>
      </c>
      <c r="H27" s="23">
        <v>1</v>
      </c>
      <c r="I27" s="23">
        <v>1</v>
      </c>
      <c r="J27" s="23">
        <v>1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1</v>
      </c>
      <c r="U27" s="23">
        <v>0</v>
      </c>
      <c r="V27" s="24" t="s">
        <v>211</v>
      </c>
      <c r="W27" s="23" t="s">
        <v>180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23">
        <v>0</v>
      </c>
      <c r="AW27" s="23">
        <v>0</v>
      </c>
      <c r="AX27" s="23">
        <v>0</v>
      </c>
      <c r="AY27" s="23">
        <v>0</v>
      </c>
      <c r="AZ27" s="23">
        <v>0</v>
      </c>
      <c r="BA27" s="23">
        <v>0</v>
      </c>
      <c r="BB27" s="23" t="s">
        <v>176</v>
      </c>
      <c r="BC27" s="23">
        <v>1</v>
      </c>
      <c r="BD27" s="23">
        <v>1</v>
      </c>
      <c r="BE27" s="23">
        <v>6</v>
      </c>
      <c r="BF27" s="23">
        <v>11</v>
      </c>
      <c r="BH27" s="23">
        <v>32</v>
      </c>
      <c r="BI27" s="23">
        <v>17.5</v>
      </c>
      <c r="BJ27" s="27">
        <v>44319</v>
      </c>
      <c r="BK27" s="23" t="s">
        <v>177</v>
      </c>
    </row>
    <row r="28" spans="1:63" ht="30" x14ac:dyDescent="0.25">
      <c r="A28" s="23">
        <v>35</v>
      </c>
      <c r="B28" s="23">
        <v>40</v>
      </c>
      <c r="C28" s="23" t="s">
        <v>179</v>
      </c>
      <c r="E28" s="23">
        <v>1</v>
      </c>
      <c r="F28" s="23">
        <v>0</v>
      </c>
      <c r="G28" s="23">
        <v>0</v>
      </c>
      <c r="H28" s="23">
        <v>0</v>
      </c>
      <c r="I28" s="23">
        <v>0</v>
      </c>
      <c r="J28" s="23">
        <v>1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1</v>
      </c>
      <c r="U28" s="23">
        <v>0</v>
      </c>
      <c r="V28" s="24" t="s">
        <v>212</v>
      </c>
      <c r="W28" s="23" t="s">
        <v>180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  <c r="AQ28" s="23">
        <v>0</v>
      </c>
      <c r="AR28" s="23">
        <v>0</v>
      </c>
      <c r="AS28" s="23">
        <v>0</v>
      </c>
      <c r="AT28" s="23">
        <v>0</v>
      </c>
      <c r="AU28" s="23">
        <v>0</v>
      </c>
      <c r="AV28" s="23">
        <v>0</v>
      </c>
      <c r="AW28" s="23">
        <v>0</v>
      </c>
      <c r="AX28" s="23">
        <v>0</v>
      </c>
      <c r="AY28" s="23">
        <v>0</v>
      </c>
      <c r="AZ28" s="23">
        <v>0</v>
      </c>
      <c r="BA28" s="23">
        <v>0</v>
      </c>
      <c r="BB28" s="23" t="s">
        <v>176</v>
      </c>
      <c r="BC28" s="23">
        <v>1</v>
      </c>
      <c r="BD28" s="23">
        <v>1</v>
      </c>
      <c r="BE28" s="23">
        <v>6</v>
      </c>
      <c r="BF28" s="23">
        <v>9</v>
      </c>
      <c r="BG28" s="23">
        <v>0</v>
      </c>
      <c r="BH28" s="23">
        <v>27</v>
      </c>
      <c r="BJ28" s="27">
        <v>44319</v>
      </c>
      <c r="BK28" s="23" t="s">
        <v>177</v>
      </c>
    </row>
    <row r="29" spans="1:63" x14ac:dyDescent="0.25">
      <c r="A29" s="23">
        <v>36</v>
      </c>
      <c r="B29" s="23">
        <v>66</v>
      </c>
      <c r="C29" s="23" t="s">
        <v>179</v>
      </c>
      <c r="E29" s="23">
        <v>1</v>
      </c>
      <c r="F29" s="23">
        <v>1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1</v>
      </c>
      <c r="S29" s="23">
        <v>1</v>
      </c>
      <c r="T29" s="23">
        <v>1</v>
      </c>
      <c r="U29" s="23">
        <v>0</v>
      </c>
      <c r="V29" s="24" t="s">
        <v>194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1</v>
      </c>
      <c r="AM29" s="23">
        <v>0</v>
      </c>
      <c r="AN29" s="23">
        <v>0</v>
      </c>
      <c r="AO29" s="23">
        <v>0</v>
      </c>
      <c r="AP29" s="23">
        <v>0</v>
      </c>
      <c r="AQ29" s="23">
        <v>0</v>
      </c>
      <c r="AR29" s="23">
        <v>0</v>
      </c>
      <c r="AS29" s="23">
        <v>0</v>
      </c>
      <c r="AT29" s="23">
        <v>0</v>
      </c>
      <c r="AU29" s="23">
        <v>0</v>
      </c>
      <c r="AV29" s="23">
        <v>0</v>
      </c>
      <c r="AW29" s="23">
        <v>0</v>
      </c>
      <c r="AX29" s="23">
        <v>0</v>
      </c>
      <c r="AY29" s="23">
        <v>0</v>
      </c>
      <c r="AZ29" s="23">
        <v>0</v>
      </c>
      <c r="BA29" s="23">
        <v>0</v>
      </c>
      <c r="BB29" s="23" t="s">
        <v>204</v>
      </c>
      <c r="BC29" s="23">
        <v>0</v>
      </c>
      <c r="BD29" s="23">
        <v>1</v>
      </c>
      <c r="BE29" s="23">
        <v>6</v>
      </c>
      <c r="BF29" s="23">
        <v>5</v>
      </c>
      <c r="BH29" s="23">
        <v>34</v>
      </c>
      <c r="BJ29" s="27">
        <v>44319</v>
      </c>
      <c r="BK29" s="23" t="s">
        <v>174</v>
      </c>
    </row>
    <row r="30" spans="1:63" x14ac:dyDescent="0.25">
      <c r="A30" s="23">
        <v>38</v>
      </c>
      <c r="B30" s="23">
        <v>62</v>
      </c>
      <c r="C30" s="23" t="s">
        <v>179</v>
      </c>
      <c r="E30" s="23">
        <v>1</v>
      </c>
      <c r="F30" s="23">
        <v>1</v>
      </c>
      <c r="G30" s="23">
        <v>1</v>
      </c>
      <c r="H30" s="23">
        <v>1</v>
      </c>
      <c r="I30" s="23">
        <v>1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1</v>
      </c>
      <c r="U30" s="23">
        <v>0</v>
      </c>
      <c r="V30" s="24" t="s">
        <v>213</v>
      </c>
      <c r="W30" s="23" t="s">
        <v>180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0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0</v>
      </c>
      <c r="AX30" s="23">
        <v>0</v>
      </c>
      <c r="AY30" s="23">
        <v>0</v>
      </c>
      <c r="AZ30" s="23">
        <v>0</v>
      </c>
      <c r="BA30" s="23">
        <v>0</v>
      </c>
      <c r="BB30" s="23" t="s">
        <v>176</v>
      </c>
      <c r="BC30" s="23">
        <v>1</v>
      </c>
      <c r="BD30" s="23">
        <v>1</v>
      </c>
      <c r="BE30" s="23">
        <v>6</v>
      </c>
      <c r="BF30" s="23">
        <v>7</v>
      </c>
      <c r="BG30" s="23">
        <v>1</v>
      </c>
      <c r="BH30" s="23">
        <v>19</v>
      </c>
      <c r="BI30" s="23">
        <v>3.3</v>
      </c>
      <c r="BJ30" s="27">
        <v>44286</v>
      </c>
      <c r="BK30" s="23" t="s">
        <v>177</v>
      </c>
    </row>
    <row r="31" spans="1:63" x14ac:dyDescent="0.25">
      <c r="A31" s="23">
        <v>41</v>
      </c>
      <c r="B31" s="23">
        <v>58</v>
      </c>
      <c r="C31" s="23" t="s">
        <v>179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4" t="s">
        <v>175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3">
        <v>0</v>
      </c>
      <c r="AY31" s="23">
        <v>0</v>
      </c>
      <c r="AZ31" s="23">
        <v>0</v>
      </c>
      <c r="BA31" s="23">
        <v>0</v>
      </c>
      <c r="BB31" s="23" t="s">
        <v>176</v>
      </c>
      <c r="BC31" s="23">
        <v>0</v>
      </c>
      <c r="BD31" s="23">
        <v>1</v>
      </c>
      <c r="BE31" s="23">
        <v>6</v>
      </c>
      <c r="BF31" s="23">
        <v>4</v>
      </c>
      <c r="BG31" s="23">
        <v>1</v>
      </c>
      <c r="BH31" s="23">
        <v>22</v>
      </c>
      <c r="BJ31" s="27">
        <v>44312</v>
      </c>
      <c r="BK31" s="23" t="s">
        <v>177</v>
      </c>
    </row>
    <row r="32" spans="1:63" ht="60" x14ac:dyDescent="0.25">
      <c r="A32" s="23">
        <v>42</v>
      </c>
      <c r="B32" s="23">
        <v>74</v>
      </c>
      <c r="C32" s="23" t="s">
        <v>179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4" t="s">
        <v>214</v>
      </c>
      <c r="W32" s="23" t="s">
        <v>180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1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0</v>
      </c>
      <c r="AX32" s="23">
        <v>0</v>
      </c>
      <c r="AY32" s="23">
        <v>0</v>
      </c>
      <c r="AZ32" s="23">
        <v>0</v>
      </c>
      <c r="BA32" s="23">
        <v>0</v>
      </c>
      <c r="BB32" s="23" t="s">
        <v>215</v>
      </c>
      <c r="BC32" s="23">
        <v>0</v>
      </c>
      <c r="BD32" s="23">
        <v>1</v>
      </c>
      <c r="BE32" s="23">
        <v>6</v>
      </c>
      <c r="BJ32" s="27">
        <v>44291</v>
      </c>
      <c r="BK32" s="23" t="s">
        <v>177</v>
      </c>
    </row>
    <row r="33" spans="1:63" ht="30" x14ac:dyDescent="0.25">
      <c r="A33" s="23">
        <v>47</v>
      </c>
      <c r="B33" s="23">
        <v>76</v>
      </c>
      <c r="C33" s="23" t="s">
        <v>171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1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1</v>
      </c>
      <c r="Q33" s="23">
        <v>0</v>
      </c>
      <c r="R33" s="23">
        <v>1</v>
      </c>
      <c r="S33" s="23">
        <v>0</v>
      </c>
      <c r="T33" s="23">
        <v>0</v>
      </c>
      <c r="U33" s="23">
        <v>1</v>
      </c>
      <c r="V33" s="24" t="s">
        <v>216</v>
      </c>
      <c r="X33" s="23">
        <v>0</v>
      </c>
      <c r="Y33" s="23">
        <v>0</v>
      </c>
      <c r="Z33" s="23">
        <v>0</v>
      </c>
      <c r="AA33" s="23">
        <v>0</v>
      </c>
      <c r="AB33" s="23">
        <v>1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1</v>
      </c>
      <c r="AJ33" s="23">
        <v>0</v>
      </c>
      <c r="AK33" s="23">
        <v>0</v>
      </c>
      <c r="AL33" s="23">
        <v>1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V33" s="23">
        <v>0</v>
      </c>
      <c r="AW33" s="23">
        <v>0</v>
      </c>
      <c r="AX33" s="23">
        <v>0</v>
      </c>
      <c r="AY33" s="23">
        <v>0</v>
      </c>
      <c r="AZ33" s="23">
        <v>0</v>
      </c>
      <c r="BA33" s="23">
        <v>0</v>
      </c>
      <c r="BB33" s="23" t="s">
        <v>217</v>
      </c>
      <c r="BC33" s="23" t="s">
        <v>180</v>
      </c>
      <c r="BD33" s="23">
        <v>1</v>
      </c>
      <c r="BE33" s="23">
        <v>6</v>
      </c>
      <c r="BF33" s="23">
        <v>9</v>
      </c>
      <c r="BG33" s="23">
        <v>1</v>
      </c>
      <c r="BJ33" s="27">
        <v>44304</v>
      </c>
      <c r="BK33" s="23" t="s">
        <v>174</v>
      </c>
    </row>
    <row r="34" spans="1:63" ht="30" x14ac:dyDescent="0.25">
      <c r="A34" s="23">
        <v>48</v>
      </c>
      <c r="B34" s="23">
        <v>67</v>
      </c>
      <c r="C34" s="23" t="s">
        <v>179</v>
      </c>
      <c r="E34" s="23">
        <v>1</v>
      </c>
      <c r="F34" s="23">
        <v>1</v>
      </c>
      <c r="G34" s="23">
        <v>1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4" t="s">
        <v>218</v>
      </c>
      <c r="W34" s="23" t="s">
        <v>180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1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V34" s="23">
        <v>0</v>
      </c>
      <c r="AW34" s="23">
        <v>0</v>
      </c>
      <c r="AX34" s="23">
        <v>0</v>
      </c>
      <c r="AY34" s="23">
        <v>0</v>
      </c>
      <c r="AZ34" s="23">
        <v>0</v>
      </c>
      <c r="BA34" s="23">
        <v>0</v>
      </c>
      <c r="BB34" s="23" t="s">
        <v>219</v>
      </c>
      <c r="BC34" s="23">
        <v>0</v>
      </c>
      <c r="BD34" s="23">
        <v>1</v>
      </c>
      <c r="BE34" s="23">
        <v>6</v>
      </c>
      <c r="BF34" s="23">
        <v>3</v>
      </c>
      <c r="BH34" s="23">
        <v>33</v>
      </c>
      <c r="BJ34" s="27">
        <v>44308</v>
      </c>
      <c r="BK34" s="23" t="s">
        <v>177</v>
      </c>
    </row>
    <row r="35" spans="1:63" ht="60" x14ac:dyDescent="0.25">
      <c r="A35" s="23">
        <v>52</v>
      </c>
      <c r="B35" s="23">
        <v>55</v>
      </c>
      <c r="C35" s="23" t="s">
        <v>179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1</v>
      </c>
      <c r="U35" s="23">
        <v>0</v>
      </c>
      <c r="V35" s="24" t="s">
        <v>220</v>
      </c>
      <c r="W35" s="23" t="s">
        <v>180</v>
      </c>
      <c r="X35" s="23">
        <v>0</v>
      </c>
      <c r="Y35" s="23">
        <v>0</v>
      </c>
      <c r="Z35" s="23">
        <v>1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1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V35" s="23">
        <v>0</v>
      </c>
      <c r="AW35" s="23">
        <v>0</v>
      </c>
      <c r="AX35" s="23">
        <v>0</v>
      </c>
      <c r="AY35" s="23">
        <v>0</v>
      </c>
      <c r="AZ35" s="23">
        <v>0</v>
      </c>
      <c r="BA35" s="23">
        <v>0</v>
      </c>
      <c r="BB35" s="23" t="s">
        <v>221</v>
      </c>
      <c r="BC35" s="23">
        <v>0</v>
      </c>
      <c r="BD35" s="23">
        <v>1</v>
      </c>
      <c r="BE35" s="23">
        <v>6</v>
      </c>
      <c r="BF35" s="23">
        <v>9</v>
      </c>
      <c r="BG35" s="23">
        <v>2</v>
      </c>
      <c r="BH35" s="23">
        <v>29</v>
      </c>
      <c r="BJ35" s="27">
        <v>44314</v>
      </c>
      <c r="BK35" s="23" t="s">
        <v>177</v>
      </c>
    </row>
    <row r="36" spans="1:63" x14ac:dyDescent="0.25">
      <c r="A36" s="23">
        <v>54</v>
      </c>
      <c r="B36" s="23">
        <v>49</v>
      </c>
      <c r="C36" s="23" t="s">
        <v>179</v>
      </c>
      <c r="E36" s="23">
        <v>1</v>
      </c>
      <c r="F36" s="23">
        <v>0</v>
      </c>
      <c r="G36" s="23">
        <v>0</v>
      </c>
      <c r="H36" s="23">
        <v>0</v>
      </c>
      <c r="I36" s="23">
        <v>0</v>
      </c>
      <c r="J36" s="23">
        <v>1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35" t="s">
        <v>222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V36" s="23">
        <v>0</v>
      </c>
      <c r="AW36" s="23">
        <v>0</v>
      </c>
      <c r="AX36" s="23">
        <v>0</v>
      </c>
      <c r="AY36" s="23">
        <v>0</v>
      </c>
      <c r="AZ36" s="23">
        <v>0</v>
      </c>
      <c r="BA36" s="23">
        <v>0</v>
      </c>
      <c r="BB36" s="23" t="s">
        <v>176</v>
      </c>
      <c r="BC36" s="23">
        <v>0</v>
      </c>
      <c r="BD36" s="23">
        <v>0</v>
      </c>
      <c r="BE36" s="23">
        <v>2</v>
      </c>
      <c r="BF36" s="23">
        <v>9</v>
      </c>
      <c r="BG36" s="23">
        <v>2</v>
      </c>
      <c r="BH36" s="23">
        <v>8</v>
      </c>
      <c r="BI36" s="23">
        <v>4.4000000000000004</v>
      </c>
      <c r="BJ36" s="27">
        <v>44318</v>
      </c>
      <c r="BK36" s="23" t="s">
        <v>177</v>
      </c>
    </row>
    <row r="37" spans="1:63" x14ac:dyDescent="0.25">
      <c r="A37" s="23">
        <v>55</v>
      </c>
      <c r="B37" s="23">
        <v>30</v>
      </c>
      <c r="C37" s="23" t="s">
        <v>179</v>
      </c>
      <c r="E37" s="23">
        <v>0</v>
      </c>
      <c r="F37" s="23">
        <v>1</v>
      </c>
      <c r="G37" s="23">
        <v>1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1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 t="s">
        <v>223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0</v>
      </c>
      <c r="AQ37" s="23">
        <v>0</v>
      </c>
      <c r="AR37" s="23">
        <v>0</v>
      </c>
      <c r="AS37" s="23">
        <v>0</v>
      </c>
      <c r="AT37" s="23">
        <v>0</v>
      </c>
      <c r="AU37" s="23">
        <v>0</v>
      </c>
      <c r="AV37" s="23">
        <v>0</v>
      </c>
      <c r="AW37" s="23">
        <v>0</v>
      </c>
      <c r="AX37" s="23">
        <v>0</v>
      </c>
      <c r="AY37" s="23">
        <v>0</v>
      </c>
      <c r="AZ37" s="23">
        <v>0</v>
      </c>
      <c r="BA37" s="23">
        <v>0</v>
      </c>
      <c r="BB37" s="23" t="s">
        <v>176</v>
      </c>
      <c r="BC37" s="23">
        <v>1</v>
      </c>
      <c r="BD37" s="23">
        <v>0</v>
      </c>
      <c r="BE37" s="23">
        <v>6</v>
      </c>
      <c r="BF37" s="23">
        <v>6</v>
      </c>
      <c r="BG37" s="23">
        <v>7</v>
      </c>
      <c r="BH37" s="23">
        <v>8</v>
      </c>
      <c r="BJ37" s="27">
        <v>44319</v>
      </c>
      <c r="BK37" s="23" t="s">
        <v>177</v>
      </c>
    </row>
    <row r="38" spans="1:63" x14ac:dyDescent="0.25">
      <c r="A38" s="23">
        <v>57</v>
      </c>
      <c r="B38" s="23">
        <v>53</v>
      </c>
      <c r="C38" s="23" t="s">
        <v>183</v>
      </c>
      <c r="E38" s="23">
        <v>0</v>
      </c>
      <c r="F38" s="23">
        <v>1</v>
      </c>
      <c r="G38" s="23">
        <v>0</v>
      </c>
      <c r="H38" s="23">
        <v>0</v>
      </c>
      <c r="I38" s="23">
        <v>0</v>
      </c>
      <c r="J38" s="23">
        <v>1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1</v>
      </c>
      <c r="U38" s="23">
        <v>0</v>
      </c>
      <c r="V38" s="23" t="s">
        <v>224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0</v>
      </c>
      <c r="AQ38" s="23">
        <v>0</v>
      </c>
      <c r="AR38" s="23">
        <v>0</v>
      </c>
      <c r="AS38" s="23">
        <v>0</v>
      </c>
      <c r="AT38" s="23">
        <v>0</v>
      </c>
      <c r="AU38" s="23">
        <v>0</v>
      </c>
      <c r="AV38" s="23">
        <v>0</v>
      </c>
      <c r="AW38" s="23">
        <v>0</v>
      </c>
      <c r="AX38" s="23">
        <v>0</v>
      </c>
      <c r="AY38" s="23">
        <v>0</v>
      </c>
      <c r="AZ38" s="23">
        <v>0</v>
      </c>
      <c r="BA38" s="23">
        <v>0</v>
      </c>
      <c r="BB38" s="23" t="s">
        <v>225</v>
      </c>
      <c r="BC38" s="23">
        <v>0</v>
      </c>
      <c r="BE38" s="23">
        <v>2</v>
      </c>
      <c r="BF38" s="23">
        <v>8</v>
      </c>
      <c r="BG38" s="23">
        <v>9</v>
      </c>
      <c r="BH38" s="23">
        <v>3.5</v>
      </c>
      <c r="BI38" s="23">
        <v>3.5</v>
      </c>
      <c r="BJ38" s="27">
        <v>44319</v>
      </c>
      <c r="BK38" s="23" t="s">
        <v>177</v>
      </c>
    </row>
    <row r="39" spans="1:63" x14ac:dyDescent="0.25">
      <c r="A39" s="23">
        <v>58</v>
      </c>
      <c r="B39" s="23">
        <v>54</v>
      </c>
      <c r="C39" s="23" t="s">
        <v>183</v>
      </c>
      <c r="E39" s="23">
        <v>0</v>
      </c>
      <c r="F39" s="23">
        <v>1</v>
      </c>
      <c r="G39" s="23">
        <v>0</v>
      </c>
      <c r="H39" s="23">
        <v>0</v>
      </c>
      <c r="I39" s="23">
        <v>0</v>
      </c>
      <c r="J39" s="23">
        <v>1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4" t="s">
        <v>175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1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V39" s="23">
        <v>0</v>
      </c>
      <c r="AW39" s="23">
        <v>0</v>
      </c>
      <c r="AX39" s="23">
        <v>0</v>
      </c>
      <c r="AY39" s="23">
        <v>0</v>
      </c>
      <c r="AZ39" s="23">
        <v>0</v>
      </c>
      <c r="BA39" s="23">
        <v>0</v>
      </c>
      <c r="BB39" s="23" t="s">
        <v>226</v>
      </c>
      <c r="BC39" s="23">
        <v>0</v>
      </c>
      <c r="BD39" s="23">
        <v>1</v>
      </c>
      <c r="BE39" s="23">
        <v>6</v>
      </c>
      <c r="BF39" s="23">
        <v>12</v>
      </c>
      <c r="BG39" s="23">
        <v>7</v>
      </c>
      <c r="BH39" s="23">
        <v>25</v>
      </c>
      <c r="BJ39" s="27">
        <v>44320</v>
      </c>
      <c r="BK39" s="23" t="s">
        <v>177</v>
      </c>
    </row>
    <row r="40" spans="1:63" ht="45" x14ac:dyDescent="0.25">
      <c r="A40" s="23">
        <v>63</v>
      </c>
      <c r="B40" s="23">
        <v>73</v>
      </c>
      <c r="C40" s="23" t="s">
        <v>179</v>
      </c>
      <c r="E40" s="23">
        <v>1</v>
      </c>
      <c r="F40" s="23">
        <v>1</v>
      </c>
      <c r="G40" s="23">
        <v>0</v>
      </c>
      <c r="H40" s="23">
        <v>0</v>
      </c>
      <c r="I40" s="23">
        <v>1</v>
      </c>
      <c r="J40" s="23">
        <v>1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1</v>
      </c>
      <c r="S40" s="23">
        <v>1</v>
      </c>
      <c r="T40" s="23">
        <v>0</v>
      </c>
      <c r="U40" s="23">
        <v>0</v>
      </c>
      <c r="V40" s="24" t="s">
        <v>227</v>
      </c>
      <c r="W40" s="23" t="s">
        <v>180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  <c r="AQ40" s="23">
        <v>0</v>
      </c>
      <c r="AR40" s="23">
        <v>0</v>
      </c>
      <c r="AS40" s="23">
        <v>0</v>
      </c>
      <c r="AT40" s="23">
        <v>0</v>
      </c>
      <c r="AU40" s="23">
        <v>0</v>
      </c>
      <c r="AV40" s="23">
        <v>0</v>
      </c>
      <c r="AW40" s="23">
        <v>0</v>
      </c>
      <c r="AX40" s="23">
        <v>0</v>
      </c>
      <c r="AY40" s="23">
        <v>0</v>
      </c>
      <c r="AZ40" s="23">
        <v>0</v>
      </c>
      <c r="BA40" s="23">
        <v>0</v>
      </c>
      <c r="BB40" s="23" t="s">
        <v>228</v>
      </c>
      <c r="BC40" s="23">
        <v>0</v>
      </c>
      <c r="BD40" s="23">
        <v>1</v>
      </c>
      <c r="BE40" s="23">
        <v>6</v>
      </c>
      <c r="BF40" s="23">
        <v>8</v>
      </c>
      <c r="BG40" s="23">
        <v>2</v>
      </c>
      <c r="BH40" s="23">
        <v>24</v>
      </c>
      <c r="BJ40" s="27">
        <v>44282</v>
      </c>
      <c r="BK40" s="23" t="s">
        <v>177</v>
      </c>
    </row>
    <row r="41" spans="1:63" x14ac:dyDescent="0.25">
      <c r="A41" s="23">
        <v>68</v>
      </c>
      <c r="B41" s="23">
        <v>81</v>
      </c>
      <c r="C41" s="23" t="s">
        <v>179</v>
      </c>
      <c r="E41" s="23">
        <v>1</v>
      </c>
      <c r="F41" s="23">
        <v>0</v>
      </c>
      <c r="G41" s="23">
        <v>0</v>
      </c>
      <c r="H41" s="23">
        <v>0</v>
      </c>
      <c r="I41" s="23">
        <v>0</v>
      </c>
      <c r="J41" s="23">
        <v>1</v>
      </c>
      <c r="K41" s="23">
        <v>1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4" t="s">
        <v>229</v>
      </c>
      <c r="W41" s="23" t="s">
        <v>180</v>
      </c>
      <c r="X41" s="23">
        <v>0</v>
      </c>
      <c r="Y41" s="23">
        <v>0</v>
      </c>
      <c r="Z41" s="23">
        <v>1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0</v>
      </c>
      <c r="AX41" s="23">
        <v>0</v>
      </c>
      <c r="AY41" s="23">
        <v>0</v>
      </c>
      <c r="AZ41" s="23">
        <v>0</v>
      </c>
      <c r="BA41" s="23">
        <v>0</v>
      </c>
      <c r="BB41" s="23" t="s">
        <v>230</v>
      </c>
      <c r="BC41" s="23">
        <v>0</v>
      </c>
      <c r="BD41" s="23">
        <v>1</v>
      </c>
      <c r="BE41" s="23">
        <v>6</v>
      </c>
      <c r="BF41" s="23">
        <v>9</v>
      </c>
      <c r="BG41" s="23">
        <v>11</v>
      </c>
      <c r="BH41" s="23">
        <v>33</v>
      </c>
      <c r="BJ41" s="27">
        <v>44307</v>
      </c>
      <c r="BK41" s="23" t="s">
        <v>177</v>
      </c>
    </row>
    <row r="42" spans="1:63" x14ac:dyDescent="0.25">
      <c r="A42" s="23">
        <v>77</v>
      </c>
      <c r="B42" s="23">
        <v>77</v>
      </c>
      <c r="C42" s="23" t="s">
        <v>179</v>
      </c>
      <c r="E42" s="23">
        <v>1</v>
      </c>
      <c r="F42" s="23">
        <v>0</v>
      </c>
      <c r="G42" s="23">
        <v>0</v>
      </c>
      <c r="H42" s="23">
        <v>0</v>
      </c>
      <c r="I42" s="23">
        <v>0</v>
      </c>
      <c r="J42" s="23">
        <v>1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1</v>
      </c>
      <c r="U42" s="23">
        <v>0</v>
      </c>
      <c r="V42" s="24" t="s">
        <v>175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1</v>
      </c>
      <c r="AI42" s="23">
        <v>0</v>
      </c>
      <c r="AJ42" s="23">
        <v>1</v>
      </c>
      <c r="AK42" s="23">
        <v>0</v>
      </c>
      <c r="AL42" s="23">
        <v>1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W42" s="23">
        <v>0</v>
      </c>
      <c r="AX42" s="23">
        <v>0</v>
      </c>
      <c r="AY42" s="23">
        <v>0</v>
      </c>
      <c r="AZ42" s="23">
        <v>0</v>
      </c>
      <c r="BA42" s="23">
        <v>0</v>
      </c>
      <c r="BB42" s="23" t="s">
        <v>231</v>
      </c>
      <c r="BC42" s="23">
        <v>0</v>
      </c>
      <c r="BD42" s="23">
        <v>1</v>
      </c>
      <c r="BE42" s="23">
        <v>6</v>
      </c>
      <c r="BF42" s="23">
        <v>6</v>
      </c>
      <c r="BG42" s="23">
        <v>0</v>
      </c>
      <c r="BH42" s="23">
        <v>16</v>
      </c>
      <c r="BJ42" s="27">
        <v>44313</v>
      </c>
      <c r="BK42" s="23" t="s">
        <v>177</v>
      </c>
    </row>
    <row r="43" spans="1:63" ht="30" x14ac:dyDescent="0.25">
      <c r="A43" s="23">
        <v>78</v>
      </c>
      <c r="B43" s="23">
        <v>69</v>
      </c>
      <c r="C43" s="23" t="s">
        <v>179</v>
      </c>
      <c r="E43" s="23">
        <v>1</v>
      </c>
      <c r="F43" s="23">
        <v>1</v>
      </c>
      <c r="G43" s="23">
        <v>0</v>
      </c>
      <c r="H43" s="23">
        <v>0</v>
      </c>
      <c r="I43" s="23">
        <v>0</v>
      </c>
      <c r="J43" s="23">
        <v>1</v>
      </c>
      <c r="K43" s="23">
        <v>1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4" t="s">
        <v>232</v>
      </c>
      <c r="W43" s="23" t="s">
        <v>180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1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V43" s="23">
        <v>0</v>
      </c>
      <c r="AW43" s="23">
        <v>0</v>
      </c>
      <c r="AX43" s="23">
        <v>0</v>
      </c>
      <c r="AY43" s="23">
        <v>0</v>
      </c>
      <c r="AZ43" s="23">
        <v>0</v>
      </c>
      <c r="BA43" s="23">
        <v>0</v>
      </c>
      <c r="BB43" s="23" t="s">
        <v>195</v>
      </c>
      <c r="BC43" s="23">
        <v>0</v>
      </c>
      <c r="BD43" s="23">
        <v>0</v>
      </c>
      <c r="BE43" s="23">
        <v>2</v>
      </c>
      <c r="BF43" s="23">
        <v>9</v>
      </c>
      <c r="BI43" s="23">
        <v>4.33</v>
      </c>
      <c r="BJ43" s="27">
        <v>44318</v>
      </c>
      <c r="BK43" s="23" t="s">
        <v>177</v>
      </c>
    </row>
    <row r="44" spans="1:63" ht="45" x14ac:dyDescent="0.25">
      <c r="A44" s="23">
        <v>92</v>
      </c>
      <c r="B44" s="23">
        <v>47</v>
      </c>
      <c r="C44" s="23" t="s">
        <v>179</v>
      </c>
      <c r="E44" s="23">
        <v>1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4" t="s">
        <v>233</v>
      </c>
      <c r="W44" s="23" t="s">
        <v>180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1</v>
      </c>
      <c r="AU44" s="23">
        <v>0</v>
      </c>
      <c r="AV44" s="23">
        <v>0</v>
      </c>
      <c r="AW44" s="23">
        <v>0</v>
      </c>
      <c r="AX44" s="23">
        <v>0</v>
      </c>
      <c r="AY44" s="23">
        <v>0</v>
      </c>
      <c r="AZ44" s="23">
        <v>0</v>
      </c>
      <c r="BA44" s="23">
        <v>0</v>
      </c>
      <c r="BB44" s="23" t="s">
        <v>234</v>
      </c>
      <c r="BC44" s="23">
        <v>0</v>
      </c>
      <c r="BD44" s="23">
        <v>1</v>
      </c>
      <c r="BE44" s="23">
        <v>6</v>
      </c>
      <c r="BF44" s="23">
        <v>4</v>
      </c>
      <c r="BG44" s="23">
        <v>0</v>
      </c>
      <c r="BH44" s="23">
        <v>31</v>
      </c>
      <c r="BJ44" s="27">
        <v>44318</v>
      </c>
      <c r="BK44" s="23" t="s">
        <v>177</v>
      </c>
    </row>
    <row r="45" spans="1:63" x14ac:dyDescent="0.25">
      <c r="A45" s="23">
        <v>95</v>
      </c>
      <c r="B45" s="23">
        <v>43</v>
      </c>
      <c r="C45" s="23" t="s">
        <v>179</v>
      </c>
      <c r="E45" s="23">
        <v>1</v>
      </c>
      <c r="F45" s="23">
        <v>1</v>
      </c>
      <c r="G45" s="23">
        <v>0</v>
      </c>
      <c r="H45" s="23">
        <v>0</v>
      </c>
      <c r="I45" s="23">
        <v>0</v>
      </c>
      <c r="J45" s="23">
        <v>1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  <c r="T45" s="23">
        <v>1</v>
      </c>
      <c r="U45" s="23">
        <v>0</v>
      </c>
      <c r="V45" s="24" t="s">
        <v>175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0</v>
      </c>
      <c r="AQ45" s="23">
        <v>0</v>
      </c>
      <c r="AR45" s="23">
        <v>0</v>
      </c>
      <c r="AS45" s="23">
        <v>0</v>
      </c>
      <c r="AT45" s="23">
        <v>0</v>
      </c>
      <c r="AU45" s="23">
        <v>0</v>
      </c>
      <c r="AV45" s="23">
        <v>0</v>
      </c>
      <c r="AW45" s="23">
        <v>0</v>
      </c>
      <c r="AX45" s="23">
        <v>0</v>
      </c>
      <c r="AY45" s="23">
        <v>0</v>
      </c>
      <c r="AZ45" s="23">
        <v>0</v>
      </c>
      <c r="BA45" s="23">
        <v>0</v>
      </c>
      <c r="BB45" s="23" t="s">
        <v>176</v>
      </c>
      <c r="BC45" s="23">
        <v>1</v>
      </c>
      <c r="BD45" s="23">
        <v>1</v>
      </c>
      <c r="BE45" s="23">
        <v>6</v>
      </c>
      <c r="BF45" s="23">
        <v>6</v>
      </c>
      <c r="BG45" s="23">
        <v>1</v>
      </c>
      <c r="BH45" s="23">
        <v>30</v>
      </c>
      <c r="BJ45" s="27">
        <v>44282</v>
      </c>
      <c r="BK45" s="23" t="s">
        <v>177</v>
      </c>
    </row>
    <row r="46" spans="1:63" ht="45" x14ac:dyDescent="0.25">
      <c r="A46" s="23">
        <v>107</v>
      </c>
      <c r="B46" s="23">
        <v>61</v>
      </c>
      <c r="C46" s="23" t="s">
        <v>183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1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4" t="s">
        <v>235</v>
      </c>
      <c r="X46" s="23">
        <v>0</v>
      </c>
      <c r="Y46" s="23">
        <v>0</v>
      </c>
      <c r="Z46" s="23">
        <v>1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1</v>
      </c>
      <c r="AI46" s="23">
        <v>0</v>
      </c>
      <c r="AJ46" s="23">
        <v>0</v>
      </c>
      <c r="AK46" s="23">
        <v>0</v>
      </c>
      <c r="AL46" s="23">
        <v>1</v>
      </c>
      <c r="AM46" s="23">
        <v>0</v>
      </c>
      <c r="AN46" s="23">
        <v>0</v>
      </c>
      <c r="AO46" s="23">
        <v>0</v>
      </c>
      <c r="AP46" s="23">
        <v>0</v>
      </c>
      <c r="AQ46" s="23">
        <v>0</v>
      </c>
      <c r="AR46" s="23">
        <v>0</v>
      </c>
      <c r="AS46" s="23">
        <v>0</v>
      </c>
      <c r="AT46" s="23">
        <v>0</v>
      </c>
      <c r="AU46" s="23">
        <v>0</v>
      </c>
      <c r="AV46" s="23">
        <v>0</v>
      </c>
      <c r="AW46" s="23">
        <v>0</v>
      </c>
      <c r="AX46" s="23">
        <v>0</v>
      </c>
      <c r="AY46" s="23">
        <v>0</v>
      </c>
      <c r="AZ46" s="23">
        <v>0</v>
      </c>
      <c r="BA46" s="23">
        <v>0</v>
      </c>
      <c r="BB46" s="23" t="s">
        <v>195</v>
      </c>
      <c r="BC46" s="23">
        <v>0</v>
      </c>
      <c r="BD46" s="23">
        <v>1</v>
      </c>
      <c r="BE46" s="23">
        <v>6</v>
      </c>
      <c r="BF46" s="23">
        <v>5</v>
      </c>
      <c r="BG46" s="23">
        <v>6</v>
      </c>
      <c r="BH46" s="23">
        <v>20</v>
      </c>
      <c r="BJ46" s="27">
        <v>44322</v>
      </c>
    </row>
    <row r="47" spans="1:63" x14ac:dyDescent="0.25">
      <c r="A47" s="23">
        <v>113</v>
      </c>
      <c r="B47" s="23">
        <v>64</v>
      </c>
      <c r="C47" s="23" t="s">
        <v>183</v>
      </c>
      <c r="E47" s="23">
        <v>1</v>
      </c>
      <c r="F47" s="23">
        <v>1</v>
      </c>
      <c r="G47" s="23">
        <v>0</v>
      </c>
      <c r="H47" s="23">
        <v>0</v>
      </c>
      <c r="I47" s="23">
        <v>0</v>
      </c>
      <c r="J47" s="23">
        <v>1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  <c r="T47" s="23">
        <v>1</v>
      </c>
      <c r="U47" s="23">
        <v>0</v>
      </c>
      <c r="V47" s="24" t="s">
        <v>175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1</v>
      </c>
      <c r="AI47" s="23">
        <v>0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0</v>
      </c>
      <c r="AQ47" s="23">
        <v>0</v>
      </c>
      <c r="AR47" s="23">
        <v>0</v>
      </c>
      <c r="AS47" s="23">
        <v>0</v>
      </c>
      <c r="AT47" s="23">
        <v>0</v>
      </c>
      <c r="AU47" s="23">
        <v>0</v>
      </c>
      <c r="AV47" s="23">
        <v>0</v>
      </c>
      <c r="AW47" s="23">
        <v>0</v>
      </c>
      <c r="AX47" s="23">
        <v>0</v>
      </c>
      <c r="AY47" s="23">
        <v>0</v>
      </c>
      <c r="AZ47" s="23">
        <v>0</v>
      </c>
      <c r="BA47" s="23">
        <v>0</v>
      </c>
      <c r="BB47" s="23" t="s">
        <v>176</v>
      </c>
      <c r="BC47" s="23">
        <v>0</v>
      </c>
      <c r="BD47" s="23">
        <v>1</v>
      </c>
      <c r="BE47" s="23">
        <v>6</v>
      </c>
      <c r="BF47" s="23">
        <v>9</v>
      </c>
      <c r="BJ47" s="27">
        <v>44317</v>
      </c>
      <c r="BK47" s="23" t="s">
        <v>177</v>
      </c>
    </row>
    <row r="48" spans="1:63" ht="45" x14ac:dyDescent="0.25">
      <c r="A48" s="23">
        <v>120</v>
      </c>
      <c r="B48" s="23">
        <v>64</v>
      </c>
      <c r="C48" s="23" t="s">
        <v>183</v>
      </c>
      <c r="E48" s="23">
        <v>1</v>
      </c>
      <c r="F48" s="23">
        <v>0</v>
      </c>
      <c r="G48" s="23">
        <v>0</v>
      </c>
      <c r="H48" s="23">
        <v>0</v>
      </c>
      <c r="I48" s="23">
        <v>0</v>
      </c>
      <c r="J48" s="23">
        <v>1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1</v>
      </c>
      <c r="U48" s="23">
        <v>0</v>
      </c>
      <c r="V48" s="24" t="s">
        <v>236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1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  <c r="AW48" s="23">
        <v>0</v>
      </c>
      <c r="AX48" s="23">
        <v>0</v>
      </c>
      <c r="AY48" s="23">
        <v>0</v>
      </c>
      <c r="AZ48" s="23">
        <v>0</v>
      </c>
      <c r="BA48" s="23">
        <v>0</v>
      </c>
      <c r="BB48" s="23" t="s">
        <v>176</v>
      </c>
      <c r="BC48" s="23">
        <v>1</v>
      </c>
      <c r="BD48" s="23">
        <v>1</v>
      </c>
      <c r="BE48" s="23">
        <v>6</v>
      </c>
      <c r="BF48" s="23">
        <v>9</v>
      </c>
      <c r="BG48" s="23">
        <v>0</v>
      </c>
      <c r="BJ48" s="27">
        <v>44325</v>
      </c>
      <c r="BK48" s="23" t="s">
        <v>177</v>
      </c>
    </row>
    <row r="49" spans="1:63" x14ac:dyDescent="0.25">
      <c r="A49" s="23">
        <v>123</v>
      </c>
      <c r="B49" s="23">
        <v>78</v>
      </c>
      <c r="C49" s="23" t="s">
        <v>171</v>
      </c>
      <c r="E49" s="23">
        <v>1</v>
      </c>
      <c r="F49" s="23">
        <v>1</v>
      </c>
      <c r="G49" s="23">
        <v>0</v>
      </c>
      <c r="H49" s="23">
        <v>0</v>
      </c>
      <c r="I49" s="23">
        <v>0</v>
      </c>
      <c r="J49" s="23">
        <v>1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1</v>
      </c>
      <c r="S49" s="23">
        <v>0</v>
      </c>
      <c r="T49" s="23">
        <v>1</v>
      </c>
      <c r="U49" s="23">
        <v>0</v>
      </c>
      <c r="V49" s="24" t="s">
        <v>237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1</v>
      </c>
      <c r="AQ49" s="23">
        <v>0</v>
      </c>
      <c r="AR49" s="23">
        <v>0</v>
      </c>
      <c r="AS49" s="23">
        <v>0</v>
      </c>
      <c r="AT49" s="23">
        <v>0</v>
      </c>
      <c r="AU49" s="23">
        <v>0</v>
      </c>
      <c r="AV49" s="23">
        <v>0</v>
      </c>
      <c r="AW49" s="23">
        <v>0</v>
      </c>
      <c r="AX49" s="23">
        <v>0</v>
      </c>
      <c r="AY49" s="23">
        <v>0</v>
      </c>
      <c r="AZ49" s="23">
        <v>0</v>
      </c>
      <c r="BA49" s="23">
        <v>0</v>
      </c>
      <c r="BB49" s="23" t="s">
        <v>176</v>
      </c>
      <c r="BC49" s="23">
        <v>0</v>
      </c>
      <c r="BD49" s="23">
        <v>1</v>
      </c>
      <c r="BE49" s="23">
        <v>6</v>
      </c>
      <c r="BF49" s="23">
        <v>5</v>
      </c>
      <c r="BG49" s="23">
        <v>0</v>
      </c>
      <c r="BJ49" s="27">
        <v>44329</v>
      </c>
      <c r="BK49" s="23" t="s">
        <v>177</v>
      </c>
    </row>
    <row r="50" spans="1:63" x14ac:dyDescent="0.25">
      <c r="A50" s="23">
        <v>130</v>
      </c>
      <c r="B50" s="23">
        <v>45</v>
      </c>
      <c r="C50" s="23" t="s">
        <v>179</v>
      </c>
      <c r="E50" s="23">
        <v>0</v>
      </c>
      <c r="F50" s="23">
        <v>1</v>
      </c>
      <c r="G50" s="23">
        <v>0</v>
      </c>
      <c r="H50" s="23">
        <v>0</v>
      </c>
      <c r="I50" s="23">
        <v>0</v>
      </c>
      <c r="J50" s="23">
        <v>1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4" t="s">
        <v>175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  <c r="AQ50" s="23">
        <v>0</v>
      </c>
      <c r="AR50" s="23">
        <v>0</v>
      </c>
      <c r="AS50" s="23">
        <v>0</v>
      </c>
      <c r="AT50" s="23">
        <v>0</v>
      </c>
      <c r="AU50" s="23">
        <v>0</v>
      </c>
      <c r="AV50" s="23">
        <v>0</v>
      </c>
      <c r="AW50" s="23">
        <v>0</v>
      </c>
      <c r="AX50" s="23">
        <v>0</v>
      </c>
      <c r="AY50" s="23">
        <v>0</v>
      </c>
      <c r="AZ50" s="23">
        <v>0</v>
      </c>
      <c r="BA50" s="23">
        <v>0</v>
      </c>
      <c r="BB50" s="23" t="s">
        <v>176</v>
      </c>
      <c r="BC50" s="23">
        <v>1</v>
      </c>
      <c r="BD50" s="23">
        <v>1</v>
      </c>
      <c r="BE50" s="23">
        <v>6</v>
      </c>
      <c r="BH50" s="23">
        <v>18</v>
      </c>
      <c r="BJ50" s="27">
        <v>44013</v>
      </c>
      <c r="BK50" s="23" t="s">
        <v>177</v>
      </c>
    </row>
    <row r="51" spans="1:63" ht="30" x14ac:dyDescent="0.25">
      <c r="A51" s="23">
        <v>134</v>
      </c>
      <c r="B51" s="23">
        <v>46</v>
      </c>
      <c r="C51" s="23" t="s">
        <v>179</v>
      </c>
      <c r="E51" s="23">
        <v>1</v>
      </c>
      <c r="F51" s="23">
        <v>1</v>
      </c>
      <c r="G51" s="23">
        <v>0</v>
      </c>
      <c r="H51" s="23">
        <v>0</v>
      </c>
      <c r="I51" s="23">
        <v>0</v>
      </c>
      <c r="J51" s="23">
        <v>1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1</v>
      </c>
      <c r="U51" s="23">
        <v>0</v>
      </c>
      <c r="V51" s="24" t="s">
        <v>238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V51" s="23">
        <v>0</v>
      </c>
      <c r="AW51" s="23">
        <v>0</v>
      </c>
      <c r="AX51" s="23">
        <v>0</v>
      </c>
      <c r="AY51" s="23">
        <v>0</v>
      </c>
      <c r="AZ51" s="23">
        <v>0</v>
      </c>
      <c r="BA51" s="23">
        <v>0</v>
      </c>
      <c r="BB51" s="23" t="s">
        <v>176</v>
      </c>
      <c r="BC51" s="23">
        <v>1</v>
      </c>
      <c r="BD51" s="23">
        <v>1</v>
      </c>
      <c r="BE51" s="23">
        <v>6</v>
      </c>
      <c r="BF51" s="23">
        <v>12</v>
      </c>
      <c r="BG51" s="23">
        <v>2</v>
      </c>
      <c r="BH51" s="23">
        <v>19</v>
      </c>
      <c r="BI51" s="23">
        <v>13.63</v>
      </c>
      <c r="BJ51" s="27">
        <v>44308</v>
      </c>
      <c r="BK51" s="23" t="s">
        <v>177</v>
      </c>
    </row>
    <row r="52" spans="1:63" x14ac:dyDescent="0.25">
      <c r="A52" s="23">
        <v>138</v>
      </c>
      <c r="B52" s="23">
        <v>54</v>
      </c>
      <c r="C52" s="23" t="s">
        <v>179</v>
      </c>
      <c r="E52" s="23">
        <v>1</v>
      </c>
      <c r="F52" s="23">
        <v>1</v>
      </c>
      <c r="G52" s="23">
        <v>0</v>
      </c>
      <c r="H52" s="23">
        <v>0</v>
      </c>
      <c r="I52" s="23">
        <v>0</v>
      </c>
      <c r="J52" s="23">
        <v>1</v>
      </c>
      <c r="K52" s="23">
        <v>0</v>
      </c>
      <c r="L52" s="23">
        <v>0</v>
      </c>
      <c r="M52" s="23">
        <v>0</v>
      </c>
      <c r="N52" s="23">
        <v>0</v>
      </c>
      <c r="O52" s="23">
        <v>1</v>
      </c>
      <c r="P52" s="23">
        <v>0</v>
      </c>
      <c r="Q52" s="23">
        <v>0</v>
      </c>
      <c r="R52" s="23">
        <v>0</v>
      </c>
      <c r="S52" s="23">
        <v>0</v>
      </c>
      <c r="T52" s="23">
        <v>1</v>
      </c>
      <c r="U52" s="23">
        <v>0</v>
      </c>
      <c r="V52" s="24" t="s">
        <v>175</v>
      </c>
      <c r="X52" s="23">
        <v>0</v>
      </c>
      <c r="Y52" s="23">
        <v>0</v>
      </c>
      <c r="Z52" s="23">
        <v>1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1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0</v>
      </c>
      <c r="AQ52" s="23">
        <v>0</v>
      </c>
      <c r="AR52" s="23">
        <v>0</v>
      </c>
      <c r="AS52" s="23">
        <v>0</v>
      </c>
      <c r="AT52" s="23">
        <v>0</v>
      </c>
      <c r="AU52" s="23">
        <v>0</v>
      </c>
      <c r="AV52" s="23">
        <v>0</v>
      </c>
      <c r="AW52" s="23">
        <v>0</v>
      </c>
      <c r="AX52" s="23">
        <v>0</v>
      </c>
      <c r="AY52" s="23">
        <v>0</v>
      </c>
      <c r="AZ52" s="23">
        <v>0</v>
      </c>
      <c r="BA52" s="23">
        <v>0</v>
      </c>
      <c r="BB52" s="23" t="s">
        <v>176</v>
      </c>
      <c r="BC52" s="23">
        <v>0</v>
      </c>
      <c r="BD52" s="23">
        <v>1</v>
      </c>
      <c r="BE52" s="23">
        <v>6</v>
      </c>
      <c r="BF52" s="23">
        <v>11</v>
      </c>
      <c r="BG52" s="23">
        <v>1</v>
      </c>
      <c r="BH52" s="23">
        <v>34</v>
      </c>
      <c r="BJ52" s="27">
        <v>44313</v>
      </c>
      <c r="BK52" s="23" t="s">
        <v>174</v>
      </c>
    </row>
    <row r="53" spans="1:63" x14ac:dyDescent="0.25">
      <c r="A53" s="23">
        <v>140</v>
      </c>
      <c r="B53" s="23">
        <v>60</v>
      </c>
      <c r="C53" s="23" t="s">
        <v>179</v>
      </c>
      <c r="E53" s="23">
        <v>1</v>
      </c>
      <c r="F53" s="23">
        <v>0</v>
      </c>
      <c r="G53" s="23">
        <v>0</v>
      </c>
      <c r="H53" s="23">
        <v>1</v>
      </c>
      <c r="I53" s="23">
        <v>1</v>
      </c>
      <c r="J53" s="23">
        <v>1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1</v>
      </c>
      <c r="T53" s="23">
        <v>1</v>
      </c>
      <c r="U53" s="23">
        <v>0</v>
      </c>
      <c r="V53" s="24" t="s">
        <v>175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0</v>
      </c>
      <c r="AQ53" s="23">
        <v>0</v>
      </c>
      <c r="AR53" s="23">
        <v>0</v>
      </c>
      <c r="AS53" s="23">
        <v>0</v>
      </c>
      <c r="AT53" s="23">
        <v>0</v>
      </c>
      <c r="AU53" s="23">
        <v>0</v>
      </c>
      <c r="AV53" s="23">
        <v>0</v>
      </c>
      <c r="AW53" s="23">
        <v>0</v>
      </c>
      <c r="AX53" s="23">
        <v>0</v>
      </c>
      <c r="AY53" s="23">
        <v>0</v>
      </c>
      <c r="AZ53" s="23">
        <v>0</v>
      </c>
      <c r="BA53" s="23">
        <v>0</v>
      </c>
      <c r="BB53" s="23" t="s">
        <v>176</v>
      </c>
      <c r="BC53" s="23">
        <v>1</v>
      </c>
      <c r="BD53" s="23">
        <v>1</v>
      </c>
      <c r="BE53" s="23">
        <v>6</v>
      </c>
      <c r="BF53" s="23">
        <v>8</v>
      </c>
      <c r="BJ53" s="27">
        <v>44306</v>
      </c>
      <c r="BK53" s="23" t="s">
        <v>177</v>
      </c>
    </row>
    <row r="54" spans="1:63" ht="30" x14ac:dyDescent="0.25">
      <c r="A54" s="23">
        <v>142</v>
      </c>
      <c r="B54" s="23">
        <v>55</v>
      </c>
      <c r="C54" s="23" t="s">
        <v>179</v>
      </c>
      <c r="E54" s="23">
        <v>1</v>
      </c>
      <c r="F54" s="23">
        <v>0</v>
      </c>
      <c r="G54" s="23">
        <v>0</v>
      </c>
      <c r="H54" s="23">
        <v>0</v>
      </c>
      <c r="I54" s="23">
        <v>0</v>
      </c>
      <c r="J54" s="23">
        <v>1</v>
      </c>
      <c r="K54" s="23">
        <v>1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1</v>
      </c>
      <c r="T54" s="23">
        <v>0</v>
      </c>
      <c r="U54" s="23">
        <v>0</v>
      </c>
      <c r="V54" s="24" t="s">
        <v>239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V54" s="23">
        <v>0</v>
      </c>
      <c r="AW54" s="23">
        <v>0</v>
      </c>
      <c r="AX54" s="23">
        <v>0</v>
      </c>
      <c r="AY54" s="23">
        <v>0</v>
      </c>
      <c r="AZ54" s="23">
        <v>0</v>
      </c>
      <c r="BA54" s="23">
        <v>0</v>
      </c>
      <c r="BB54" s="23" t="s">
        <v>176</v>
      </c>
      <c r="BC54" s="23">
        <v>1</v>
      </c>
      <c r="BD54" s="23">
        <v>1</v>
      </c>
      <c r="BE54" s="23">
        <v>6</v>
      </c>
      <c r="BF54" s="23">
        <v>2</v>
      </c>
      <c r="BH54" s="23">
        <v>14</v>
      </c>
      <c r="BJ54" s="27">
        <v>44305</v>
      </c>
      <c r="BK54" s="23" t="s">
        <v>177</v>
      </c>
    </row>
    <row r="55" spans="1:63" ht="30" x14ac:dyDescent="0.25">
      <c r="A55" s="23">
        <v>143</v>
      </c>
      <c r="B55" s="23">
        <v>79</v>
      </c>
      <c r="C55" s="23" t="s">
        <v>183</v>
      </c>
      <c r="E55" s="23">
        <v>1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1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1</v>
      </c>
      <c r="T55" s="23">
        <v>0</v>
      </c>
      <c r="U55" s="23">
        <v>0</v>
      </c>
      <c r="V55" s="24" t="s">
        <v>240</v>
      </c>
      <c r="X55" s="23">
        <v>0</v>
      </c>
      <c r="Y55" s="23">
        <v>0</v>
      </c>
      <c r="Z55" s="23">
        <v>1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  <c r="AQ55" s="23">
        <v>0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0</v>
      </c>
      <c r="AX55" s="23">
        <v>0</v>
      </c>
      <c r="AY55" s="23">
        <v>0</v>
      </c>
      <c r="AZ55" s="23">
        <v>0</v>
      </c>
      <c r="BA55" s="23">
        <v>0</v>
      </c>
      <c r="BB55" s="23" t="s">
        <v>241</v>
      </c>
      <c r="BC55" s="23">
        <v>0</v>
      </c>
      <c r="BD55" s="23">
        <v>1</v>
      </c>
      <c r="BE55" s="23">
        <v>6</v>
      </c>
      <c r="BF55" s="23">
        <v>14</v>
      </c>
      <c r="BG55" s="23">
        <v>10</v>
      </c>
      <c r="BH55" s="23">
        <v>24</v>
      </c>
      <c r="BJ55" s="27">
        <v>44306</v>
      </c>
      <c r="BK55" s="23" t="s">
        <v>177</v>
      </c>
    </row>
    <row r="56" spans="1:63" ht="30" x14ac:dyDescent="0.25">
      <c r="A56" s="23">
        <v>145</v>
      </c>
      <c r="B56" s="23">
        <v>44</v>
      </c>
      <c r="C56" s="23" t="s">
        <v>179</v>
      </c>
      <c r="E56" s="23">
        <v>1</v>
      </c>
      <c r="F56" s="23">
        <v>1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1</v>
      </c>
      <c r="P56" s="23">
        <v>0</v>
      </c>
      <c r="Q56" s="23">
        <v>0</v>
      </c>
      <c r="R56" s="23">
        <v>0</v>
      </c>
      <c r="S56" s="23">
        <v>1</v>
      </c>
      <c r="T56" s="23">
        <v>1</v>
      </c>
      <c r="U56" s="23">
        <v>0</v>
      </c>
      <c r="V56" s="24" t="s">
        <v>242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1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  <c r="AQ56" s="23">
        <v>0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W56" s="23">
        <v>0</v>
      </c>
      <c r="AX56" s="23">
        <v>0</v>
      </c>
      <c r="AY56" s="23">
        <v>0</v>
      </c>
      <c r="AZ56" s="23">
        <v>0</v>
      </c>
      <c r="BA56" s="23">
        <v>0</v>
      </c>
      <c r="BB56" s="23" t="s">
        <v>243</v>
      </c>
      <c r="BC56" s="23">
        <v>0</v>
      </c>
      <c r="BD56" s="23">
        <v>1</v>
      </c>
      <c r="BE56" s="23">
        <v>6</v>
      </c>
      <c r="BF56" s="23">
        <v>5</v>
      </c>
      <c r="BJ56" s="27">
        <v>44313</v>
      </c>
      <c r="BK56" s="23" t="s">
        <v>177</v>
      </c>
    </row>
    <row r="57" spans="1:63" x14ac:dyDescent="0.25">
      <c r="A57" s="23">
        <v>148</v>
      </c>
      <c r="B57" s="23">
        <v>76</v>
      </c>
      <c r="C57" s="23" t="s">
        <v>183</v>
      </c>
      <c r="E57" s="23">
        <v>1</v>
      </c>
      <c r="F57" s="23">
        <v>0</v>
      </c>
      <c r="G57" s="23">
        <v>0</v>
      </c>
      <c r="H57" s="23">
        <v>1</v>
      </c>
      <c r="I57" s="23">
        <v>1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1</v>
      </c>
      <c r="R57" s="23">
        <v>0</v>
      </c>
      <c r="S57" s="23">
        <v>0</v>
      </c>
      <c r="T57" s="23">
        <v>1</v>
      </c>
      <c r="U57" s="23">
        <v>0</v>
      </c>
      <c r="V57" s="24" t="s">
        <v>244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1</v>
      </c>
      <c r="AM57" s="23">
        <v>1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1</v>
      </c>
      <c r="AV57" s="23">
        <v>0</v>
      </c>
      <c r="AW57" s="23">
        <v>0</v>
      </c>
      <c r="AX57" s="23">
        <v>0</v>
      </c>
      <c r="AY57" s="23">
        <v>0</v>
      </c>
      <c r="AZ57" s="23">
        <v>0</v>
      </c>
      <c r="BA57" s="23">
        <v>0</v>
      </c>
      <c r="BB57" s="23" t="s">
        <v>245</v>
      </c>
      <c r="BC57" s="23">
        <v>1</v>
      </c>
      <c r="BD57" s="23">
        <v>6</v>
      </c>
      <c r="BE57" s="23">
        <v>1</v>
      </c>
      <c r="BF57" s="23">
        <v>8</v>
      </c>
      <c r="BG57" s="23">
        <v>6</v>
      </c>
      <c r="BH57" s="23">
        <v>24</v>
      </c>
      <c r="BJ57" s="27">
        <v>44318</v>
      </c>
      <c r="BK57" s="23" t="s">
        <v>174</v>
      </c>
    </row>
    <row r="58" spans="1:63" x14ac:dyDescent="0.25">
      <c r="A58" s="23">
        <v>154</v>
      </c>
      <c r="B58" s="23">
        <v>83</v>
      </c>
      <c r="C58" s="23" t="s">
        <v>171</v>
      </c>
      <c r="E58" s="23">
        <v>0</v>
      </c>
      <c r="F58" s="23">
        <v>0</v>
      </c>
      <c r="G58" s="23">
        <v>0</v>
      </c>
      <c r="H58" s="23">
        <v>1</v>
      </c>
      <c r="I58" s="23">
        <v>1</v>
      </c>
      <c r="J58" s="23">
        <v>0</v>
      </c>
      <c r="K58" s="23">
        <v>0</v>
      </c>
      <c r="L58" s="23">
        <v>0</v>
      </c>
      <c r="M58" s="23">
        <v>1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1</v>
      </c>
      <c r="U58" s="23">
        <v>0</v>
      </c>
      <c r="V58" s="24" t="s">
        <v>246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1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W58" s="23">
        <v>0</v>
      </c>
      <c r="AX58" s="23">
        <v>0</v>
      </c>
      <c r="AY58" s="23">
        <v>0</v>
      </c>
      <c r="AZ58" s="23">
        <v>0</v>
      </c>
      <c r="BA58" s="23">
        <v>0</v>
      </c>
      <c r="BB58" s="23" t="s">
        <v>247</v>
      </c>
      <c r="BC58" s="23">
        <v>1</v>
      </c>
      <c r="BD58" s="23">
        <v>6</v>
      </c>
      <c r="BE58" s="23">
        <v>5</v>
      </c>
      <c r="BF58" s="23">
        <v>6</v>
      </c>
      <c r="BG58" s="23">
        <v>2</v>
      </c>
      <c r="BH58" s="23">
        <v>21</v>
      </c>
      <c r="BJ58" s="27">
        <v>44322</v>
      </c>
      <c r="BK58" s="23" t="s">
        <v>174</v>
      </c>
    </row>
    <row r="59" spans="1:63" ht="30" x14ac:dyDescent="0.25">
      <c r="A59" s="23">
        <v>155</v>
      </c>
      <c r="B59" s="23">
        <v>73</v>
      </c>
      <c r="C59" s="23" t="s">
        <v>183</v>
      </c>
      <c r="E59" s="23">
        <v>1</v>
      </c>
      <c r="F59" s="23">
        <v>0</v>
      </c>
      <c r="G59" s="23">
        <v>0</v>
      </c>
      <c r="H59" s="23">
        <v>1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1</v>
      </c>
      <c r="O59" s="23">
        <v>0</v>
      </c>
      <c r="P59" s="23">
        <v>0</v>
      </c>
      <c r="Q59" s="23">
        <v>0</v>
      </c>
      <c r="R59" s="23">
        <v>1</v>
      </c>
      <c r="S59" s="23">
        <v>1</v>
      </c>
      <c r="T59" s="23">
        <v>1</v>
      </c>
      <c r="U59" s="23">
        <v>0</v>
      </c>
      <c r="V59" s="24" t="s">
        <v>248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1</v>
      </c>
      <c r="AN59" s="23">
        <v>0</v>
      </c>
      <c r="AO59" s="23">
        <v>0</v>
      </c>
      <c r="AP59" s="23">
        <v>0</v>
      </c>
      <c r="AQ59" s="23">
        <v>0</v>
      </c>
      <c r="AR59" s="23">
        <v>1</v>
      </c>
      <c r="AS59" s="23">
        <v>0</v>
      </c>
      <c r="AT59" s="23">
        <v>0</v>
      </c>
      <c r="AU59" s="23">
        <v>0</v>
      </c>
      <c r="AV59" s="23">
        <v>0</v>
      </c>
      <c r="AW59" s="23">
        <v>0</v>
      </c>
      <c r="AX59" s="23">
        <v>0</v>
      </c>
      <c r="AY59" s="23">
        <v>0</v>
      </c>
      <c r="AZ59" s="23">
        <v>0</v>
      </c>
      <c r="BA59" s="23">
        <v>0</v>
      </c>
      <c r="BB59" s="23" t="s">
        <v>249</v>
      </c>
      <c r="BC59" s="23">
        <v>0</v>
      </c>
      <c r="BD59" s="23">
        <v>1</v>
      </c>
      <c r="BE59" s="23">
        <v>6</v>
      </c>
      <c r="BF59" s="23">
        <v>7</v>
      </c>
      <c r="BH59" s="23">
        <v>22</v>
      </c>
      <c r="BJ59" s="27">
        <v>44321</v>
      </c>
      <c r="BK59" s="23" t="s">
        <v>174</v>
      </c>
    </row>
    <row r="60" spans="1:63" x14ac:dyDescent="0.25">
      <c r="A60" s="23">
        <v>165</v>
      </c>
      <c r="B60" s="23">
        <v>62</v>
      </c>
      <c r="C60" s="23" t="s">
        <v>183</v>
      </c>
      <c r="E60" s="23">
        <v>1</v>
      </c>
      <c r="F60" s="23">
        <v>1</v>
      </c>
      <c r="G60" s="23">
        <v>0</v>
      </c>
      <c r="H60" s="23">
        <v>1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4" t="s">
        <v>175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1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1</v>
      </c>
      <c r="AM60" s="23">
        <v>0</v>
      </c>
      <c r="AN60" s="23">
        <v>0</v>
      </c>
      <c r="AO60" s="23">
        <v>0</v>
      </c>
      <c r="AP60" s="23">
        <v>0</v>
      </c>
      <c r="AQ60" s="23">
        <v>0</v>
      </c>
      <c r="AR60" s="23">
        <v>0</v>
      </c>
      <c r="AS60" s="23">
        <v>0</v>
      </c>
      <c r="AT60" s="23">
        <v>0</v>
      </c>
      <c r="AU60" s="23">
        <v>0</v>
      </c>
      <c r="AV60" s="23">
        <v>0</v>
      </c>
      <c r="AW60" s="23">
        <v>0</v>
      </c>
      <c r="AX60" s="23">
        <v>0</v>
      </c>
      <c r="AY60" s="23">
        <v>0</v>
      </c>
      <c r="AZ60" s="23">
        <v>0</v>
      </c>
      <c r="BA60" s="23">
        <v>0</v>
      </c>
      <c r="BB60" s="23" t="s">
        <v>250</v>
      </c>
      <c r="BC60" s="23" t="s">
        <v>180</v>
      </c>
      <c r="BD60" s="23">
        <v>0</v>
      </c>
      <c r="BE60" s="23">
        <v>5</v>
      </c>
      <c r="BF60" s="23">
        <v>6</v>
      </c>
      <c r="BG60" s="23">
        <v>0</v>
      </c>
      <c r="BJ60" s="27">
        <v>44237</v>
      </c>
      <c r="BK60" s="23" t="s">
        <v>174</v>
      </c>
    </row>
    <row r="61" spans="1:63" x14ac:dyDescent="0.25">
      <c r="A61" s="23">
        <v>167</v>
      </c>
      <c r="B61" s="23">
        <v>55</v>
      </c>
      <c r="C61" s="23" t="s">
        <v>179</v>
      </c>
      <c r="E61" s="23">
        <v>1</v>
      </c>
      <c r="F61" s="23">
        <v>1</v>
      </c>
      <c r="G61" s="23">
        <v>0</v>
      </c>
      <c r="H61" s="23">
        <v>1</v>
      </c>
      <c r="I61" s="23">
        <v>1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1</v>
      </c>
      <c r="Q61" s="23">
        <v>0</v>
      </c>
      <c r="R61" s="23">
        <v>0</v>
      </c>
      <c r="S61" s="23">
        <v>1</v>
      </c>
      <c r="T61" s="23">
        <v>1</v>
      </c>
      <c r="U61" s="23">
        <v>0</v>
      </c>
      <c r="V61" s="24" t="s">
        <v>175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  <c r="AQ61" s="23">
        <v>0</v>
      </c>
      <c r="AR61" s="23">
        <v>0</v>
      </c>
      <c r="AS61" s="23">
        <v>0</v>
      </c>
      <c r="AT61" s="23">
        <v>0</v>
      </c>
      <c r="AU61" s="23">
        <v>0</v>
      </c>
      <c r="AV61" s="23">
        <v>0</v>
      </c>
      <c r="AW61" s="23">
        <v>0</v>
      </c>
      <c r="AX61" s="23">
        <v>0</v>
      </c>
      <c r="AY61" s="23">
        <v>0</v>
      </c>
      <c r="AZ61" s="23">
        <v>0</v>
      </c>
      <c r="BA61" s="23">
        <v>0</v>
      </c>
      <c r="BB61" s="23" t="s">
        <v>176</v>
      </c>
      <c r="BC61" s="23">
        <v>1</v>
      </c>
      <c r="BD61" s="23">
        <v>1</v>
      </c>
      <c r="BE61" s="23">
        <v>6</v>
      </c>
      <c r="BF61" s="23">
        <v>4</v>
      </c>
      <c r="BG61" s="23">
        <v>1</v>
      </c>
      <c r="BJ61" s="27">
        <v>44023</v>
      </c>
      <c r="BK61" s="23" t="s">
        <v>251</v>
      </c>
    </row>
    <row r="62" spans="1:63" ht="30" x14ac:dyDescent="0.25">
      <c r="A62" s="23">
        <v>171</v>
      </c>
      <c r="B62" s="23">
        <v>27</v>
      </c>
      <c r="C62" s="23" t="s">
        <v>179</v>
      </c>
      <c r="E62" s="23">
        <v>1</v>
      </c>
      <c r="F62" s="23">
        <v>1</v>
      </c>
      <c r="G62" s="23">
        <v>0</v>
      </c>
      <c r="H62" s="23">
        <v>1</v>
      </c>
      <c r="I62" s="23">
        <v>1</v>
      </c>
      <c r="J62" s="23">
        <v>1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1</v>
      </c>
      <c r="Q62" s="23">
        <v>0</v>
      </c>
      <c r="R62" s="23">
        <v>0</v>
      </c>
      <c r="S62" s="23">
        <v>0</v>
      </c>
      <c r="T62" s="23">
        <v>1</v>
      </c>
      <c r="U62" s="23">
        <v>0</v>
      </c>
      <c r="V62" s="24" t="s">
        <v>252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  <c r="AQ62" s="23">
        <v>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0</v>
      </c>
      <c r="AX62" s="23">
        <v>0</v>
      </c>
      <c r="AY62" s="23">
        <v>0</v>
      </c>
      <c r="AZ62" s="23">
        <v>0</v>
      </c>
      <c r="BA62" s="23">
        <v>0</v>
      </c>
      <c r="BB62" s="23" t="s">
        <v>176</v>
      </c>
      <c r="BC62" s="23">
        <v>1</v>
      </c>
      <c r="BD62" s="23">
        <v>1</v>
      </c>
      <c r="BE62" s="23">
        <v>6</v>
      </c>
      <c r="BF62" s="23">
        <v>10</v>
      </c>
      <c r="BJ62" s="27">
        <v>44321</v>
      </c>
      <c r="BK62" s="23" t="s">
        <v>177</v>
      </c>
    </row>
    <row r="63" spans="1:63" x14ac:dyDescent="0.25">
      <c r="A63" s="23">
        <v>172</v>
      </c>
      <c r="B63" s="23">
        <v>87</v>
      </c>
      <c r="C63" s="23" t="s">
        <v>183</v>
      </c>
      <c r="E63" s="23">
        <v>0</v>
      </c>
      <c r="F63" s="23">
        <v>0</v>
      </c>
      <c r="G63" s="23">
        <v>0</v>
      </c>
      <c r="H63" s="23">
        <v>1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4" t="s">
        <v>175</v>
      </c>
      <c r="X63" s="23">
        <v>0</v>
      </c>
      <c r="Y63" s="23">
        <v>0</v>
      </c>
      <c r="Z63" s="23">
        <v>1</v>
      </c>
      <c r="AA63" s="23">
        <v>0</v>
      </c>
      <c r="AB63" s="23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0</v>
      </c>
      <c r="AK63" s="23">
        <v>0</v>
      </c>
      <c r="AL63" s="23">
        <v>1</v>
      </c>
      <c r="AM63" s="23">
        <v>0</v>
      </c>
      <c r="AN63" s="23">
        <v>0</v>
      </c>
      <c r="AO63" s="23">
        <v>0</v>
      </c>
      <c r="AP63" s="23">
        <v>0</v>
      </c>
      <c r="AQ63" s="23">
        <v>0</v>
      </c>
      <c r="AR63" s="23">
        <v>0</v>
      </c>
      <c r="AS63" s="23">
        <v>0</v>
      </c>
      <c r="AT63" s="23">
        <v>0</v>
      </c>
      <c r="AU63" s="23">
        <v>0</v>
      </c>
      <c r="AV63" s="23">
        <v>0</v>
      </c>
      <c r="AW63" s="23">
        <v>0</v>
      </c>
      <c r="AX63" s="23">
        <v>0</v>
      </c>
      <c r="AY63" s="23">
        <v>0</v>
      </c>
      <c r="AZ63" s="23">
        <v>0</v>
      </c>
      <c r="BA63" s="23">
        <v>0</v>
      </c>
      <c r="BB63" s="23" t="s">
        <v>253</v>
      </c>
      <c r="BC63" s="23">
        <v>0</v>
      </c>
      <c r="BD63" s="23">
        <v>0</v>
      </c>
      <c r="BE63" s="23">
        <v>5</v>
      </c>
      <c r="BF63" s="23">
        <v>8</v>
      </c>
      <c r="BG63" s="23">
        <v>1</v>
      </c>
      <c r="BI63" s="23">
        <v>4</v>
      </c>
      <c r="BJ63" s="27">
        <v>44325</v>
      </c>
      <c r="BK63" s="23" t="s">
        <v>251</v>
      </c>
    </row>
    <row r="64" spans="1:63" x14ac:dyDescent="0.25">
      <c r="A64" s="23">
        <v>176</v>
      </c>
      <c r="B64" s="23">
        <v>47</v>
      </c>
      <c r="C64" s="23" t="s">
        <v>254</v>
      </c>
      <c r="E64" s="23">
        <v>0</v>
      </c>
      <c r="F64" s="23">
        <v>1</v>
      </c>
      <c r="G64" s="23">
        <v>0</v>
      </c>
      <c r="H64" s="23">
        <v>1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1</v>
      </c>
      <c r="R64" s="23">
        <v>0</v>
      </c>
      <c r="S64" s="23">
        <v>0</v>
      </c>
      <c r="T64" s="23">
        <v>0</v>
      </c>
      <c r="U64" s="23">
        <v>0</v>
      </c>
      <c r="V64" s="24" t="s">
        <v>255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1</v>
      </c>
      <c r="AI64" s="23">
        <v>0</v>
      </c>
      <c r="AJ64" s="23">
        <v>0</v>
      </c>
      <c r="AK64" s="23">
        <v>0</v>
      </c>
      <c r="AL64" s="23">
        <v>1</v>
      </c>
      <c r="AM64" s="23">
        <v>0</v>
      </c>
      <c r="AN64" s="23">
        <v>0</v>
      </c>
      <c r="AO64" s="23">
        <v>0</v>
      </c>
      <c r="AP64" s="23">
        <v>0</v>
      </c>
      <c r="AQ64" s="23">
        <v>0</v>
      </c>
      <c r="AR64" s="23">
        <v>0</v>
      </c>
      <c r="AS64" s="23">
        <v>0</v>
      </c>
      <c r="AT64" s="23">
        <v>0</v>
      </c>
      <c r="AU64" s="23">
        <v>0</v>
      </c>
      <c r="AV64" s="23">
        <v>0</v>
      </c>
      <c r="AW64" s="23">
        <v>0</v>
      </c>
      <c r="AX64" s="23">
        <v>0</v>
      </c>
      <c r="AY64" s="23">
        <v>0</v>
      </c>
      <c r="AZ64" s="23">
        <v>0</v>
      </c>
      <c r="BA64" s="23">
        <v>0</v>
      </c>
      <c r="BB64" s="23" t="s">
        <v>176</v>
      </c>
      <c r="BC64" s="23">
        <v>1</v>
      </c>
      <c r="BD64" s="23">
        <v>1</v>
      </c>
      <c r="BE64" s="23">
        <v>6</v>
      </c>
      <c r="BF64" s="23">
        <v>3</v>
      </c>
      <c r="BG64" s="23">
        <v>0</v>
      </c>
      <c r="BI64" s="23">
        <v>4</v>
      </c>
      <c r="BJ64" s="27">
        <v>44293</v>
      </c>
      <c r="BK64" s="23" t="s">
        <v>174</v>
      </c>
    </row>
    <row r="65" spans="1:63" ht="30" x14ac:dyDescent="0.25">
      <c r="A65" s="23">
        <v>180</v>
      </c>
      <c r="B65" s="23">
        <v>75</v>
      </c>
      <c r="C65" s="23" t="s">
        <v>171</v>
      </c>
      <c r="E65" s="23">
        <v>1</v>
      </c>
      <c r="F65" s="23">
        <v>0</v>
      </c>
      <c r="G65" s="23">
        <v>0</v>
      </c>
      <c r="H65" s="23">
        <v>1</v>
      </c>
      <c r="I65" s="23">
        <v>1</v>
      </c>
      <c r="J65" s="23">
        <v>1</v>
      </c>
      <c r="K65" s="23">
        <v>1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1</v>
      </c>
      <c r="S65" s="23">
        <v>1</v>
      </c>
      <c r="T65" s="23">
        <v>1</v>
      </c>
      <c r="U65" s="23">
        <v>0</v>
      </c>
      <c r="V65" s="24" t="s">
        <v>256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1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1</v>
      </c>
      <c r="AM65" s="23">
        <v>0</v>
      </c>
      <c r="AN65" s="23">
        <v>0</v>
      </c>
      <c r="AO65" s="23">
        <v>0</v>
      </c>
      <c r="AP65" s="23">
        <v>0</v>
      </c>
      <c r="AQ65" s="23">
        <v>0</v>
      </c>
      <c r="AR65" s="23">
        <v>0</v>
      </c>
      <c r="AS65" s="23">
        <v>0</v>
      </c>
      <c r="AT65" s="23">
        <v>0</v>
      </c>
      <c r="AU65" s="23">
        <v>0</v>
      </c>
      <c r="AV65" s="23">
        <v>0</v>
      </c>
      <c r="AW65" s="23">
        <v>0</v>
      </c>
      <c r="AX65" s="23">
        <v>0</v>
      </c>
      <c r="AY65" s="34">
        <v>0</v>
      </c>
      <c r="AZ65" s="23">
        <v>0</v>
      </c>
      <c r="BA65" s="23">
        <v>0</v>
      </c>
      <c r="BB65" s="23" t="s">
        <v>257</v>
      </c>
      <c r="BC65" s="23">
        <v>0</v>
      </c>
      <c r="BD65" s="23">
        <v>1</v>
      </c>
      <c r="BE65" s="23">
        <v>6</v>
      </c>
      <c r="BF65" s="23">
        <v>8</v>
      </c>
      <c r="BG65" s="23">
        <v>1</v>
      </c>
      <c r="BH65" s="23">
        <v>15</v>
      </c>
      <c r="BJ65" s="27">
        <v>44313</v>
      </c>
      <c r="BK65" s="23" t="s">
        <v>177</v>
      </c>
    </row>
    <row r="66" spans="1:63" ht="45" x14ac:dyDescent="0.25">
      <c r="A66" s="23">
        <v>181</v>
      </c>
      <c r="B66" s="23">
        <v>66</v>
      </c>
      <c r="C66" s="23" t="s">
        <v>171</v>
      </c>
      <c r="E66" s="23">
        <v>1</v>
      </c>
      <c r="F66" s="23">
        <v>1</v>
      </c>
      <c r="G66" s="23">
        <v>1</v>
      </c>
      <c r="H66" s="23">
        <v>1</v>
      </c>
      <c r="I66" s="23">
        <v>1</v>
      </c>
      <c r="J66" s="23">
        <v>1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1</v>
      </c>
      <c r="T66" s="23">
        <v>1</v>
      </c>
      <c r="U66" s="23">
        <v>0</v>
      </c>
      <c r="V66" s="24" t="s">
        <v>258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V66" s="23">
        <v>0</v>
      </c>
      <c r="AW66" s="23">
        <v>0</v>
      </c>
      <c r="AX66" s="23">
        <v>0</v>
      </c>
      <c r="AY66" s="23">
        <v>0</v>
      </c>
      <c r="AZ66" s="23">
        <v>0</v>
      </c>
      <c r="BA66" s="23">
        <v>0</v>
      </c>
      <c r="BB66" s="23" t="s">
        <v>259</v>
      </c>
      <c r="BC66" s="23">
        <v>0</v>
      </c>
      <c r="BD66" s="23">
        <v>1</v>
      </c>
      <c r="BE66" s="23">
        <v>6</v>
      </c>
      <c r="BF66" s="23">
        <v>8</v>
      </c>
      <c r="BG66" s="23">
        <v>1</v>
      </c>
      <c r="BH66" s="23">
        <v>9</v>
      </c>
      <c r="BI66" s="23">
        <v>0</v>
      </c>
      <c r="BJ66" s="27">
        <v>44307</v>
      </c>
      <c r="BK66" s="23" t="s">
        <v>177</v>
      </c>
    </row>
    <row r="67" spans="1:63" x14ac:dyDescent="0.25">
      <c r="A67" s="23">
        <v>184</v>
      </c>
      <c r="B67" s="23">
        <v>71</v>
      </c>
      <c r="C67" s="23" t="s">
        <v>179</v>
      </c>
      <c r="E67" s="23">
        <v>1</v>
      </c>
      <c r="F67" s="23">
        <v>1</v>
      </c>
      <c r="G67" s="23">
        <v>1</v>
      </c>
      <c r="H67" s="23">
        <v>1</v>
      </c>
      <c r="I67" s="23">
        <v>1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1</v>
      </c>
      <c r="U67" s="23">
        <v>0</v>
      </c>
      <c r="V67" s="24" t="s">
        <v>175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1</v>
      </c>
      <c r="AF67" s="23">
        <v>0</v>
      </c>
      <c r="AG67" s="23">
        <v>0</v>
      </c>
      <c r="AH67" s="23">
        <v>0</v>
      </c>
      <c r="AI67" s="23">
        <v>0</v>
      </c>
      <c r="AJ67" s="23">
        <v>1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  <c r="AQ67" s="23">
        <v>0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W67" s="23">
        <v>0</v>
      </c>
      <c r="AX67" s="23">
        <v>0</v>
      </c>
      <c r="AY67" s="23">
        <v>0</v>
      </c>
      <c r="AZ67" s="23">
        <v>0</v>
      </c>
      <c r="BA67" s="23">
        <v>0</v>
      </c>
      <c r="BB67" s="23" t="s">
        <v>257</v>
      </c>
      <c r="BC67" s="23">
        <v>0</v>
      </c>
      <c r="BD67" s="23">
        <v>1</v>
      </c>
      <c r="BE67" s="23">
        <v>6</v>
      </c>
      <c r="BF67" s="23">
        <v>4</v>
      </c>
      <c r="BG67" s="23">
        <v>0</v>
      </c>
      <c r="BJ67" s="27">
        <v>44305</v>
      </c>
      <c r="BK67" s="23" t="s">
        <v>177</v>
      </c>
    </row>
    <row r="68" spans="1:63" ht="30" x14ac:dyDescent="0.25">
      <c r="A68" s="23">
        <v>185</v>
      </c>
      <c r="B68" s="23">
        <v>35</v>
      </c>
      <c r="C68" s="23" t="s">
        <v>171</v>
      </c>
      <c r="E68" s="23">
        <v>1</v>
      </c>
      <c r="F68" s="23">
        <v>1</v>
      </c>
      <c r="G68" s="23">
        <v>0</v>
      </c>
      <c r="H68" s="23">
        <v>1</v>
      </c>
      <c r="I68" s="23">
        <v>0</v>
      </c>
      <c r="J68" s="23">
        <v>1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1</v>
      </c>
      <c r="T68" s="23">
        <v>1</v>
      </c>
      <c r="U68" s="23">
        <v>0</v>
      </c>
      <c r="V68" s="24" t="s">
        <v>260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1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  <c r="AQ68" s="23">
        <v>0</v>
      </c>
      <c r="AR68" s="23">
        <v>0</v>
      </c>
      <c r="AS68" s="23">
        <v>0</v>
      </c>
      <c r="AT68" s="23">
        <v>0</v>
      </c>
      <c r="AU68" s="23">
        <v>0</v>
      </c>
      <c r="AV68" s="23">
        <v>0</v>
      </c>
      <c r="AW68" s="23">
        <v>0</v>
      </c>
      <c r="AX68" s="23">
        <v>0</v>
      </c>
      <c r="AY68" s="23">
        <v>0</v>
      </c>
      <c r="AZ68" s="23">
        <v>0</v>
      </c>
      <c r="BA68" s="23">
        <v>0</v>
      </c>
      <c r="BB68" s="23" t="s">
        <v>176</v>
      </c>
      <c r="BC68" s="23">
        <v>0</v>
      </c>
      <c r="BD68" s="23">
        <v>1</v>
      </c>
      <c r="BE68" s="23">
        <v>6</v>
      </c>
      <c r="BF68" s="23">
        <v>16</v>
      </c>
      <c r="BG68" s="23">
        <v>17</v>
      </c>
      <c r="BH68" s="23">
        <v>28</v>
      </c>
      <c r="BJ68" s="27">
        <v>44308</v>
      </c>
      <c r="BK68" s="23" t="s">
        <v>174</v>
      </c>
    </row>
    <row r="69" spans="1:63" x14ac:dyDescent="0.25">
      <c r="A69" s="23">
        <v>190</v>
      </c>
      <c r="B69" s="23">
        <v>56</v>
      </c>
      <c r="C69" s="23" t="s">
        <v>179</v>
      </c>
      <c r="E69" s="23">
        <v>1</v>
      </c>
      <c r="F69" s="23">
        <v>1</v>
      </c>
      <c r="G69" s="23">
        <v>0</v>
      </c>
      <c r="H69" s="23">
        <v>0</v>
      </c>
      <c r="I69" s="23">
        <v>0</v>
      </c>
      <c r="J69" s="23">
        <v>1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 t="s">
        <v>261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  <c r="AQ69" s="23">
        <v>0</v>
      </c>
      <c r="AR69" s="23">
        <v>0</v>
      </c>
      <c r="AS69" s="23">
        <v>0</v>
      </c>
      <c r="AT69" s="23">
        <v>0</v>
      </c>
      <c r="AU69" s="23">
        <v>0</v>
      </c>
      <c r="AV69" s="23">
        <v>0</v>
      </c>
      <c r="AW69" s="23">
        <v>0</v>
      </c>
      <c r="AX69" s="23">
        <v>0</v>
      </c>
      <c r="AY69" s="23">
        <v>0</v>
      </c>
      <c r="AZ69" s="23">
        <v>0</v>
      </c>
      <c r="BA69" s="23">
        <v>0</v>
      </c>
      <c r="BB69" s="23" t="s">
        <v>262</v>
      </c>
      <c r="BC69" s="23">
        <v>0</v>
      </c>
      <c r="BD69" s="23">
        <v>0</v>
      </c>
      <c r="BE69" s="23">
        <v>4</v>
      </c>
      <c r="BF69" s="23">
        <v>5</v>
      </c>
      <c r="BG69" s="23">
        <v>1</v>
      </c>
      <c r="BJ69" s="27">
        <v>44313</v>
      </c>
      <c r="BK69" s="23" t="s">
        <v>251</v>
      </c>
    </row>
    <row r="70" spans="1:63" ht="30" x14ac:dyDescent="0.25">
      <c r="A70" s="23">
        <v>191</v>
      </c>
      <c r="B70" s="23">
        <v>69</v>
      </c>
      <c r="C70" s="23" t="s">
        <v>171</v>
      </c>
      <c r="E70" s="23">
        <v>1</v>
      </c>
      <c r="F70" s="23">
        <v>1</v>
      </c>
      <c r="G70" s="23">
        <v>0</v>
      </c>
      <c r="H70" s="23">
        <v>0</v>
      </c>
      <c r="I70" s="23">
        <v>0</v>
      </c>
      <c r="J70" s="23">
        <v>1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4" t="s">
        <v>263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1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1</v>
      </c>
      <c r="AN70" s="23">
        <v>1</v>
      </c>
      <c r="AO70" s="23">
        <v>0</v>
      </c>
      <c r="AP70" s="23">
        <v>0</v>
      </c>
      <c r="AQ70" s="23">
        <v>0</v>
      </c>
      <c r="AR70" s="23">
        <v>0</v>
      </c>
      <c r="AS70" s="23">
        <v>0</v>
      </c>
      <c r="AT70" s="23">
        <v>0</v>
      </c>
      <c r="AU70" s="23">
        <v>0</v>
      </c>
      <c r="AV70" s="23">
        <v>0</v>
      </c>
      <c r="AW70" s="23">
        <v>0</v>
      </c>
      <c r="AX70" s="23">
        <v>0</v>
      </c>
      <c r="AY70" s="23">
        <v>0</v>
      </c>
      <c r="AZ70" s="23">
        <v>0</v>
      </c>
      <c r="BA70" s="23">
        <v>0</v>
      </c>
      <c r="BB70" s="23" t="s">
        <v>264</v>
      </c>
      <c r="BC70" s="23">
        <v>1</v>
      </c>
      <c r="BD70" s="23">
        <v>1</v>
      </c>
      <c r="BE70" s="23">
        <v>6</v>
      </c>
      <c r="BF70" s="23">
        <v>12</v>
      </c>
      <c r="BG70" s="23">
        <v>2</v>
      </c>
      <c r="BH70" s="23">
        <v>19</v>
      </c>
      <c r="BJ70" s="27">
        <v>44308</v>
      </c>
      <c r="BK70" s="23" t="s">
        <v>177</v>
      </c>
    </row>
    <row r="71" spans="1:63" x14ac:dyDescent="0.25">
      <c r="A71" s="23">
        <v>196</v>
      </c>
      <c r="B71" s="23">
        <v>55</v>
      </c>
      <c r="C71" s="23" t="s">
        <v>254</v>
      </c>
      <c r="E71" s="23">
        <v>1</v>
      </c>
      <c r="F71" s="23">
        <v>0</v>
      </c>
      <c r="G71" s="23">
        <v>1</v>
      </c>
      <c r="H71" s="23">
        <v>1</v>
      </c>
      <c r="I71" s="23">
        <v>1</v>
      </c>
      <c r="J71" s="23">
        <v>0</v>
      </c>
      <c r="K71" s="23">
        <v>1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1</v>
      </c>
      <c r="R71" s="23">
        <v>1</v>
      </c>
      <c r="S71" s="23">
        <v>0</v>
      </c>
      <c r="T71" s="23">
        <v>1</v>
      </c>
      <c r="U71" s="23">
        <v>0</v>
      </c>
      <c r="V71" s="24" t="s">
        <v>175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1</v>
      </c>
      <c r="AF71" s="23">
        <v>0</v>
      </c>
      <c r="AG71" s="23">
        <v>0</v>
      </c>
      <c r="AH71" s="23">
        <v>1</v>
      </c>
      <c r="AI71" s="23">
        <v>0</v>
      </c>
      <c r="AJ71" s="23">
        <v>0</v>
      </c>
      <c r="AK71" s="23">
        <v>0</v>
      </c>
      <c r="AL71" s="23">
        <v>0</v>
      </c>
      <c r="AM71" s="23">
        <v>1</v>
      </c>
      <c r="AN71" s="23">
        <v>0</v>
      </c>
      <c r="AO71" s="23">
        <v>0</v>
      </c>
      <c r="AP71" s="23">
        <v>0</v>
      </c>
      <c r="AQ71" s="23">
        <v>0</v>
      </c>
      <c r="AR71" s="23">
        <v>0</v>
      </c>
      <c r="AS71" s="23">
        <v>0</v>
      </c>
      <c r="AT71" s="23">
        <v>0</v>
      </c>
      <c r="AU71" s="23">
        <v>0</v>
      </c>
      <c r="AV71" s="23">
        <v>0</v>
      </c>
      <c r="AW71" s="23">
        <v>0</v>
      </c>
      <c r="AX71" s="23">
        <v>0</v>
      </c>
      <c r="AY71" s="23">
        <v>0</v>
      </c>
      <c r="AZ71" s="23">
        <v>0</v>
      </c>
      <c r="BA71" s="23">
        <v>0</v>
      </c>
      <c r="BB71" s="23" t="s">
        <v>265</v>
      </c>
      <c r="BC71" s="23">
        <v>0</v>
      </c>
      <c r="BD71" s="23">
        <v>0</v>
      </c>
      <c r="BE71" s="23">
        <v>4</v>
      </c>
      <c r="BF71" s="23">
        <v>7</v>
      </c>
      <c r="BH71" s="23">
        <v>8</v>
      </c>
      <c r="BJ71" s="27">
        <v>44025</v>
      </c>
      <c r="BK71" s="23" t="s">
        <v>251</v>
      </c>
    </row>
    <row r="72" spans="1:63" ht="15" customHeight="1" x14ac:dyDescent="0.25">
      <c r="A72" s="23">
        <v>197</v>
      </c>
      <c r="B72" s="23">
        <v>55</v>
      </c>
      <c r="C72" s="23" t="s">
        <v>179</v>
      </c>
      <c r="E72" s="23">
        <v>1</v>
      </c>
      <c r="F72" s="23">
        <v>1</v>
      </c>
      <c r="G72" s="23">
        <v>1</v>
      </c>
      <c r="H72" s="23">
        <v>1</v>
      </c>
      <c r="I72" s="23">
        <v>1</v>
      </c>
      <c r="J72" s="23">
        <v>1</v>
      </c>
      <c r="K72" s="23">
        <v>1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1</v>
      </c>
      <c r="R72" s="23">
        <v>1</v>
      </c>
      <c r="S72" s="23">
        <v>1</v>
      </c>
      <c r="T72" s="23">
        <v>1</v>
      </c>
      <c r="U72" s="23">
        <v>1</v>
      </c>
      <c r="V72" s="24" t="s">
        <v>266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1</v>
      </c>
      <c r="AF72" s="23">
        <v>0</v>
      </c>
      <c r="AG72" s="23">
        <v>0</v>
      </c>
      <c r="AH72" s="23">
        <v>0</v>
      </c>
      <c r="AI72" s="23">
        <v>0</v>
      </c>
      <c r="AJ72" s="23">
        <v>1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0</v>
      </c>
      <c r="AQ72" s="23">
        <v>0</v>
      </c>
      <c r="AR72" s="23">
        <v>0</v>
      </c>
      <c r="AS72" s="23">
        <v>0</v>
      </c>
      <c r="AT72" s="23">
        <v>0</v>
      </c>
      <c r="AU72" s="23">
        <v>0</v>
      </c>
      <c r="AV72" s="23">
        <v>0</v>
      </c>
      <c r="AW72" s="23">
        <v>0</v>
      </c>
      <c r="AX72" s="23">
        <v>0</v>
      </c>
      <c r="AY72" s="23">
        <v>0</v>
      </c>
      <c r="AZ72" s="23">
        <v>0</v>
      </c>
      <c r="BA72" s="23">
        <v>0</v>
      </c>
      <c r="BB72" s="23" t="s">
        <v>257</v>
      </c>
      <c r="BC72" s="23">
        <v>0</v>
      </c>
      <c r="BD72" s="23">
        <v>1</v>
      </c>
      <c r="BE72" s="23">
        <v>6</v>
      </c>
      <c r="BF72" s="23">
        <v>10</v>
      </c>
      <c r="BG72" s="23">
        <v>9</v>
      </c>
      <c r="BH72" s="23">
        <v>28</v>
      </c>
      <c r="BJ72" s="27">
        <v>44315</v>
      </c>
      <c r="BK72" s="23" t="s">
        <v>174</v>
      </c>
    </row>
    <row r="73" spans="1:63" x14ac:dyDescent="0.25">
      <c r="A73" s="23">
        <v>198</v>
      </c>
      <c r="B73" s="23">
        <v>87</v>
      </c>
      <c r="C73" s="23" t="s">
        <v>171</v>
      </c>
      <c r="E73" s="23">
        <v>1</v>
      </c>
      <c r="F73" s="23">
        <v>1</v>
      </c>
      <c r="G73" s="23">
        <v>0</v>
      </c>
      <c r="H73" s="23">
        <v>0</v>
      </c>
      <c r="I73" s="23">
        <v>0</v>
      </c>
      <c r="J73" s="23">
        <v>1</v>
      </c>
      <c r="K73" s="23">
        <v>0</v>
      </c>
      <c r="L73" s="23">
        <v>0</v>
      </c>
      <c r="M73" s="23">
        <v>0</v>
      </c>
      <c r="N73" s="23">
        <v>0</v>
      </c>
      <c r="O73" s="23">
        <v>1</v>
      </c>
      <c r="P73" s="23">
        <v>0</v>
      </c>
      <c r="Q73" s="23">
        <v>0</v>
      </c>
      <c r="R73" s="23">
        <v>0</v>
      </c>
      <c r="S73" s="23">
        <v>0</v>
      </c>
      <c r="T73" s="23">
        <v>1</v>
      </c>
      <c r="U73" s="23">
        <v>0</v>
      </c>
      <c r="V73" s="24" t="s">
        <v>255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1</v>
      </c>
      <c r="AD73" s="23">
        <v>0</v>
      </c>
      <c r="AE73" s="23">
        <v>1</v>
      </c>
      <c r="AF73" s="23">
        <v>0</v>
      </c>
      <c r="AG73" s="23">
        <v>0</v>
      </c>
      <c r="AH73" s="23">
        <v>0</v>
      </c>
      <c r="AI73" s="23">
        <v>0</v>
      </c>
      <c r="AJ73" s="23">
        <v>1</v>
      </c>
      <c r="AK73" s="23">
        <v>0</v>
      </c>
      <c r="AL73" s="23">
        <v>1</v>
      </c>
      <c r="AM73" s="23">
        <v>0</v>
      </c>
      <c r="AN73" s="23">
        <v>0</v>
      </c>
      <c r="AO73" s="23">
        <v>0</v>
      </c>
      <c r="AP73" s="23">
        <v>0</v>
      </c>
      <c r="AQ73" s="23">
        <v>0</v>
      </c>
      <c r="AR73" s="23">
        <v>0</v>
      </c>
      <c r="AS73" s="23">
        <v>0</v>
      </c>
      <c r="AT73" s="23">
        <v>0</v>
      </c>
      <c r="AU73" s="23">
        <v>0</v>
      </c>
      <c r="AV73" s="23">
        <v>0</v>
      </c>
      <c r="AW73" s="23">
        <v>0</v>
      </c>
      <c r="AX73" s="23">
        <v>0</v>
      </c>
      <c r="AY73" s="23">
        <v>0</v>
      </c>
      <c r="AZ73" s="23">
        <v>0</v>
      </c>
      <c r="BA73" s="23">
        <v>0</v>
      </c>
      <c r="BB73" s="23" t="s">
        <v>267</v>
      </c>
      <c r="BC73" s="23">
        <v>0</v>
      </c>
      <c r="BD73" s="23">
        <v>1</v>
      </c>
      <c r="BE73" s="23">
        <v>6</v>
      </c>
      <c r="BF73" s="23">
        <v>4</v>
      </c>
      <c r="BG73" s="23">
        <v>10</v>
      </c>
      <c r="BH73" s="23">
        <v>15</v>
      </c>
      <c r="BJ73" s="27">
        <v>44295</v>
      </c>
      <c r="BK73" s="23" t="s">
        <v>174</v>
      </c>
    </row>
    <row r="74" spans="1:63" x14ac:dyDescent="0.25">
      <c r="A74" s="23">
        <v>199</v>
      </c>
      <c r="B74" s="23">
        <v>37</v>
      </c>
      <c r="C74" s="23" t="s">
        <v>179</v>
      </c>
      <c r="E74" s="23">
        <v>1</v>
      </c>
      <c r="F74" s="23">
        <v>0</v>
      </c>
      <c r="G74" s="23">
        <v>0</v>
      </c>
      <c r="H74" s="23">
        <v>1</v>
      </c>
      <c r="I74" s="23">
        <v>1</v>
      </c>
      <c r="J74" s="23">
        <v>1</v>
      </c>
      <c r="K74" s="23">
        <v>1</v>
      </c>
      <c r="L74" s="23">
        <v>0</v>
      </c>
      <c r="M74" s="23">
        <v>0</v>
      </c>
      <c r="N74" s="23">
        <v>0</v>
      </c>
      <c r="O74" s="23">
        <v>1</v>
      </c>
      <c r="P74" s="23">
        <v>0</v>
      </c>
      <c r="Q74" s="23">
        <v>0</v>
      </c>
      <c r="R74" s="23">
        <v>1</v>
      </c>
      <c r="S74" s="23">
        <v>1</v>
      </c>
      <c r="T74" s="23">
        <v>1</v>
      </c>
      <c r="U74" s="23">
        <v>0</v>
      </c>
      <c r="V74" s="24" t="s">
        <v>255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  <c r="AQ74" s="23">
        <v>0</v>
      </c>
      <c r="AR74" s="23">
        <v>0</v>
      </c>
      <c r="AS74" s="23">
        <v>0</v>
      </c>
      <c r="AT74" s="23">
        <v>0</v>
      </c>
      <c r="AU74" s="23">
        <v>0</v>
      </c>
      <c r="AV74" s="23">
        <v>0</v>
      </c>
      <c r="AW74" s="23">
        <v>0</v>
      </c>
      <c r="AX74" s="23">
        <v>0</v>
      </c>
      <c r="AY74" s="23">
        <v>0</v>
      </c>
      <c r="AZ74" s="23">
        <v>0</v>
      </c>
      <c r="BA74" s="23">
        <v>0</v>
      </c>
      <c r="BB74" s="23" t="s">
        <v>176</v>
      </c>
      <c r="BC74" s="23">
        <v>1</v>
      </c>
      <c r="BD74" s="23">
        <v>0</v>
      </c>
      <c r="BE74" s="23">
        <v>4</v>
      </c>
      <c r="BF74" s="23">
        <v>6</v>
      </c>
      <c r="BG74" s="23">
        <v>1</v>
      </c>
      <c r="BH74" s="23">
        <v>12</v>
      </c>
      <c r="BI74" s="23">
        <v>5.6</v>
      </c>
      <c r="BJ74" s="27">
        <v>44319</v>
      </c>
      <c r="BK74" s="23" t="s">
        <v>177</v>
      </c>
    </row>
    <row r="75" spans="1:63" ht="30" x14ac:dyDescent="0.25">
      <c r="A75" s="23">
        <v>200</v>
      </c>
      <c r="B75" s="23">
        <v>32</v>
      </c>
      <c r="C75" s="23" t="s">
        <v>171</v>
      </c>
      <c r="E75" s="23">
        <v>1</v>
      </c>
      <c r="F75" s="23">
        <v>1</v>
      </c>
      <c r="G75" s="23">
        <v>0</v>
      </c>
      <c r="H75" s="23">
        <v>0</v>
      </c>
      <c r="I75" s="23">
        <v>0</v>
      </c>
      <c r="J75" s="23">
        <v>1</v>
      </c>
      <c r="K75" s="23">
        <v>1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0</v>
      </c>
      <c r="V75" s="24" t="s">
        <v>268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1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0</v>
      </c>
      <c r="AQ75" s="23">
        <v>0</v>
      </c>
      <c r="AR75" s="23">
        <v>0</v>
      </c>
      <c r="AS75" s="23">
        <v>0</v>
      </c>
      <c r="AT75" s="23">
        <v>0</v>
      </c>
      <c r="AU75" s="23">
        <v>0</v>
      </c>
      <c r="AV75" s="23">
        <v>0</v>
      </c>
      <c r="AW75" s="23">
        <v>0</v>
      </c>
      <c r="AX75" s="23">
        <v>0</v>
      </c>
      <c r="AY75" s="23">
        <v>0</v>
      </c>
      <c r="AZ75" s="23">
        <v>0</v>
      </c>
      <c r="BA75" s="23">
        <v>0</v>
      </c>
      <c r="BB75" s="23" t="s">
        <v>176</v>
      </c>
      <c r="BC75" s="23">
        <v>0</v>
      </c>
      <c r="BD75" s="23">
        <v>1</v>
      </c>
      <c r="BE75" s="23">
        <v>6</v>
      </c>
      <c r="BF75" s="23">
        <v>7</v>
      </c>
      <c r="BG75" s="23">
        <v>5</v>
      </c>
      <c r="BH75" s="23">
        <v>7</v>
      </c>
      <c r="BJ75" s="27">
        <v>44309</v>
      </c>
      <c r="BK75" s="23" t="s">
        <v>177</v>
      </c>
    </row>
    <row r="76" spans="1:63" ht="45" x14ac:dyDescent="0.25">
      <c r="A76" s="23">
        <v>203</v>
      </c>
      <c r="B76" s="23">
        <v>67</v>
      </c>
      <c r="C76" s="23" t="s">
        <v>179</v>
      </c>
      <c r="E76" s="23">
        <v>1</v>
      </c>
      <c r="F76" s="23">
        <v>1</v>
      </c>
      <c r="G76" s="23">
        <v>0</v>
      </c>
      <c r="H76" s="23">
        <v>0</v>
      </c>
      <c r="I76" s="23">
        <v>0</v>
      </c>
      <c r="J76" s="23">
        <v>1</v>
      </c>
      <c r="K76" s="23">
        <v>1</v>
      </c>
      <c r="L76" s="23">
        <v>0</v>
      </c>
      <c r="M76" s="23">
        <v>1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1</v>
      </c>
      <c r="U76" s="23">
        <v>0</v>
      </c>
      <c r="V76" s="24" t="s">
        <v>269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1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1</v>
      </c>
      <c r="AM76" s="23">
        <v>1</v>
      </c>
      <c r="AN76" s="23">
        <v>0</v>
      </c>
      <c r="AO76" s="23">
        <v>0</v>
      </c>
      <c r="AP76" s="23">
        <v>0</v>
      </c>
      <c r="AQ76" s="23">
        <v>0</v>
      </c>
      <c r="AR76" s="23">
        <v>0</v>
      </c>
      <c r="AS76" s="23">
        <v>0</v>
      </c>
      <c r="AT76" s="23">
        <v>0</v>
      </c>
      <c r="AU76" s="23">
        <v>1</v>
      </c>
      <c r="AV76" s="23">
        <v>0</v>
      </c>
      <c r="AW76" s="23">
        <v>0</v>
      </c>
      <c r="AX76" s="23">
        <v>0</v>
      </c>
      <c r="AY76" s="23">
        <v>0</v>
      </c>
      <c r="AZ76" s="23">
        <v>0</v>
      </c>
      <c r="BA76" s="23">
        <v>0</v>
      </c>
      <c r="BB76" s="23" t="s">
        <v>270</v>
      </c>
      <c r="BC76" s="23">
        <v>0</v>
      </c>
      <c r="BD76" s="23">
        <v>0</v>
      </c>
      <c r="BE76" s="23">
        <v>5</v>
      </c>
      <c r="BF76" s="23">
        <v>9</v>
      </c>
      <c r="BG76" s="23">
        <v>1</v>
      </c>
      <c r="BJ76" s="27">
        <v>44302</v>
      </c>
      <c r="BK76" s="23" t="s">
        <v>174</v>
      </c>
    </row>
    <row r="77" spans="1:63" x14ac:dyDescent="0.25">
      <c r="A77" s="23">
        <v>204</v>
      </c>
      <c r="B77" s="23">
        <v>68</v>
      </c>
      <c r="C77" s="23" t="s">
        <v>171</v>
      </c>
      <c r="E77" s="23">
        <v>1</v>
      </c>
      <c r="F77" s="23">
        <v>0</v>
      </c>
      <c r="G77" s="23">
        <v>1</v>
      </c>
      <c r="H77" s="23">
        <v>0</v>
      </c>
      <c r="I77" s="23">
        <v>0</v>
      </c>
      <c r="J77" s="23">
        <v>0</v>
      </c>
      <c r="K77" s="23">
        <v>1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  <c r="T77" s="23">
        <v>1</v>
      </c>
      <c r="U77" s="23">
        <v>0</v>
      </c>
      <c r="V77" s="23" t="s">
        <v>271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1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1</v>
      </c>
      <c r="AM77" s="23">
        <v>0</v>
      </c>
      <c r="AN77" s="23">
        <v>0</v>
      </c>
      <c r="AO77" s="23">
        <v>0</v>
      </c>
      <c r="AP77" s="23">
        <v>0</v>
      </c>
      <c r="AQ77" s="23">
        <v>0</v>
      </c>
      <c r="AR77" s="23">
        <v>0</v>
      </c>
      <c r="AS77" s="23">
        <v>0</v>
      </c>
      <c r="AT77" s="23">
        <v>0</v>
      </c>
      <c r="AU77" s="23">
        <v>0</v>
      </c>
      <c r="AV77" s="23">
        <v>0</v>
      </c>
      <c r="AW77" s="23">
        <v>0</v>
      </c>
      <c r="AX77" s="23">
        <v>0</v>
      </c>
      <c r="AY77" s="23">
        <v>0</v>
      </c>
      <c r="AZ77" s="23">
        <v>0</v>
      </c>
      <c r="BA77" s="23">
        <v>0</v>
      </c>
      <c r="BB77" s="23" t="s">
        <v>176</v>
      </c>
      <c r="BC77" s="23">
        <v>0</v>
      </c>
      <c r="BD77" s="23">
        <v>0</v>
      </c>
      <c r="BE77" s="23">
        <v>4</v>
      </c>
      <c r="BF77" s="23">
        <v>7</v>
      </c>
      <c r="BJ77" s="27">
        <v>44026</v>
      </c>
      <c r="BK77" s="23" t="s">
        <v>251</v>
      </c>
    </row>
    <row r="78" spans="1:63" x14ac:dyDescent="0.25">
      <c r="A78" s="23">
        <v>205</v>
      </c>
      <c r="B78" s="23">
        <v>79</v>
      </c>
      <c r="C78" s="23" t="s">
        <v>171</v>
      </c>
      <c r="E78" s="23">
        <v>1</v>
      </c>
      <c r="F78" s="23">
        <v>1</v>
      </c>
      <c r="G78" s="23">
        <v>0</v>
      </c>
      <c r="H78" s="23">
        <v>1</v>
      </c>
      <c r="I78" s="23">
        <v>0</v>
      </c>
      <c r="J78" s="23">
        <v>0</v>
      </c>
      <c r="K78" s="23">
        <v>0</v>
      </c>
      <c r="L78" s="23">
        <v>0</v>
      </c>
      <c r="M78" s="23">
        <v>1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  <c r="T78" s="23">
        <v>1</v>
      </c>
      <c r="U78" s="23">
        <v>0</v>
      </c>
      <c r="V78" s="24" t="s">
        <v>175</v>
      </c>
      <c r="X78" s="23">
        <v>0</v>
      </c>
      <c r="Y78" s="23">
        <v>0</v>
      </c>
      <c r="Z78" s="23">
        <v>1</v>
      </c>
      <c r="AA78" s="23">
        <v>0</v>
      </c>
      <c r="AB78" s="23">
        <v>0</v>
      </c>
      <c r="AC78" s="23">
        <v>0</v>
      </c>
      <c r="AD78" s="23">
        <v>0</v>
      </c>
      <c r="AE78" s="23">
        <v>1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1</v>
      </c>
      <c r="AM78" s="23">
        <v>1</v>
      </c>
      <c r="AN78" s="23">
        <v>0</v>
      </c>
      <c r="AO78" s="23">
        <v>0</v>
      </c>
      <c r="AP78" s="23">
        <v>0</v>
      </c>
      <c r="AQ78" s="23">
        <v>0</v>
      </c>
      <c r="AR78" s="23">
        <v>0</v>
      </c>
      <c r="AS78" s="23">
        <v>0</v>
      </c>
      <c r="AT78" s="23">
        <v>0</v>
      </c>
      <c r="AU78" s="23">
        <v>0</v>
      </c>
      <c r="AV78" s="23">
        <v>0</v>
      </c>
      <c r="AW78" s="23">
        <v>0</v>
      </c>
      <c r="AX78" s="23">
        <v>0</v>
      </c>
      <c r="AY78" s="23">
        <v>0</v>
      </c>
      <c r="AZ78" s="23">
        <v>0</v>
      </c>
      <c r="BA78" s="23">
        <v>0</v>
      </c>
      <c r="BB78" s="23" t="s">
        <v>270</v>
      </c>
      <c r="BC78" s="23">
        <v>0</v>
      </c>
      <c r="BD78" s="23">
        <v>1</v>
      </c>
      <c r="BE78" s="23">
        <v>6</v>
      </c>
      <c r="BF78" s="23">
        <v>8</v>
      </c>
      <c r="BJ78" s="27">
        <v>44321</v>
      </c>
      <c r="BK78" s="23" t="s">
        <v>174</v>
      </c>
    </row>
    <row r="79" spans="1:63" ht="30" x14ac:dyDescent="0.25">
      <c r="A79" s="23">
        <v>208</v>
      </c>
      <c r="B79" s="23">
        <v>70</v>
      </c>
      <c r="C79" s="23" t="s">
        <v>171</v>
      </c>
      <c r="E79" s="23">
        <v>1</v>
      </c>
      <c r="F79" s="23">
        <v>0</v>
      </c>
      <c r="G79" s="23">
        <v>0</v>
      </c>
      <c r="H79" s="23">
        <v>0</v>
      </c>
      <c r="I79" s="23">
        <v>0</v>
      </c>
      <c r="J79" s="23">
        <v>1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1</v>
      </c>
      <c r="U79" s="23">
        <v>0</v>
      </c>
      <c r="V79" s="24" t="s">
        <v>272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1</v>
      </c>
      <c r="AM79" s="23">
        <v>0</v>
      </c>
      <c r="AN79" s="23">
        <v>0</v>
      </c>
      <c r="AO79" s="23">
        <v>0</v>
      </c>
      <c r="AP79" s="23">
        <v>0</v>
      </c>
      <c r="AQ79" s="23">
        <v>0</v>
      </c>
      <c r="AR79" s="23">
        <v>0</v>
      </c>
      <c r="AS79" s="23">
        <v>0</v>
      </c>
      <c r="AT79" s="23">
        <v>0</v>
      </c>
      <c r="AU79" s="23">
        <v>0</v>
      </c>
      <c r="AV79" s="23">
        <v>0</v>
      </c>
      <c r="AW79" s="23">
        <v>0</v>
      </c>
      <c r="AX79" s="23">
        <v>0</v>
      </c>
      <c r="AY79" s="23">
        <v>0</v>
      </c>
      <c r="AZ79" s="23">
        <v>0</v>
      </c>
      <c r="BA79" s="23">
        <v>0</v>
      </c>
      <c r="BB79" s="23" t="s">
        <v>176</v>
      </c>
      <c r="BC79" s="23">
        <v>0</v>
      </c>
      <c r="BD79" s="23">
        <v>1</v>
      </c>
      <c r="BE79" s="23">
        <v>6</v>
      </c>
      <c r="BF79" s="23">
        <v>7</v>
      </c>
      <c r="BG79" s="23">
        <v>2</v>
      </c>
      <c r="BH79" s="23">
        <v>22</v>
      </c>
      <c r="BI79" s="23" t="s">
        <v>273</v>
      </c>
      <c r="BJ79" s="27">
        <v>44313</v>
      </c>
      <c r="BK79" s="23" t="s">
        <v>174</v>
      </c>
    </row>
    <row r="80" spans="1:63" ht="45" x14ac:dyDescent="0.25">
      <c r="A80" s="23">
        <v>218</v>
      </c>
      <c r="B80" s="23">
        <v>49</v>
      </c>
      <c r="C80" s="23" t="s">
        <v>171</v>
      </c>
      <c r="E80" s="23">
        <v>1</v>
      </c>
      <c r="F80" s="23">
        <v>1</v>
      </c>
      <c r="G80" s="23">
        <v>1</v>
      </c>
      <c r="H80" s="23">
        <v>0</v>
      </c>
      <c r="I80" s="23">
        <v>0</v>
      </c>
      <c r="J80" s="23">
        <v>1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1</v>
      </c>
      <c r="R80" s="23">
        <v>1</v>
      </c>
      <c r="S80" s="23">
        <v>0</v>
      </c>
      <c r="T80" s="23">
        <v>1</v>
      </c>
      <c r="U80" s="23">
        <v>0</v>
      </c>
      <c r="V80" s="24" t="s">
        <v>274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1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1</v>
      </c>
      <c r="AM80" s="23">
        <v>0</v>
      </c>
      <c r="AN80" s="23">
        <v>0</v>
      </c>
      <c r="AO80" s="23">
        <v>0</v>
      </c>
      <c r="AP80" s="23">
        <v>0</v>
      </c>
      <c r="AQ80" s="23">
        <v>0</v>
      </c>
      <c r="AR80" s="23">
        <v>0</v>
      </c>
      <c r="AS80" s="23">
        <v>0</v>
      </c>
      <c r="AT80" s="23">
        <v>0</v>
      </c>
      <c r="AU80" s="23">
        <v>0</v>
      </c>
      <c r="AV80" s="23">
        <v>0</v>
      </c>
      <c r="AW80" s="23">
        <v>0</v>
      </c>
      <c r="AX80" s="23">
        <v>0</v>
      </c>
      <c r="AY80" s="23">
        <v>0</v>
      </c>
      <c r="AZ80" s="23">
        <v>0</v>
      </c>
      <c r="BA80" s="23">
        <v>0</v>
      </c>
      <c r="BB80" s="23" t="s">
        <v>275</v>
      </c>
      <c r="BC80" s="23">
        <v>0</v>
      </c>
      <c r="BD80" s="23">
        <v>1</v>
      </c>
      <c r="BE80" s="23">
        <v>6</v>
      </c>
      <c r="BF80" s="23">
        <v>7</v>
      </c>
      <c r="BG80" s="23">
        <v>1</v>
      </c>
      <c r="BH80" s="23">
        <v>7</v>
      </c>
      <c r="BI80" s="23" t="s">
        <v>276</v>
      </c>
      <c r="BJ80" s="27">
        <v>44311</v>
      </c>
      <c r="BK80" s="27" t="s">
        <v>251</v>
      </c>
    </row>
    <row r="81" spans="1:63" ht="30" x14ac:dyDescent="0.25">
      <c r="A81" s="23">
        <v>220</v>
      </c>
      <c r="B81" s="23">
        <v>67</v>
      </c>
      <c r="C81" s="23" t="s">
        <v>171</v>
      </c>
      <c r="E81" s="23">
        <v>1</v>
      </c>
      <c r="F81" s="23">
        <v>0</v>
      </c>
      <c r="G81" s="23">
        <v>1</v>
      </c>
      <c r="H81" s="23">
        <v>0</v>
      </c>
      <c r="I81" s="23">
        <v>0</v>
      </c>
      <c r="J81" s="23">
        <v>1</v>
      </c>
      <c r="K81" s="23">
        <v>0</v>
      </c>
      <c r="L81" s="23">
        <v>0</v>
      </c>
      <c r="M81" s="23">
        <v>0</v>
      </c>
      <c r="N81" s="23">
        <v>1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1</v>
      </c>
      <c r="U81" s="23">
        <v>0</v>
      </c>
      <c r="V81" s="24" t="s">
        <v>277</v>
      </c>
      <c r="X81" s="23">
        <v>0</v>
      </c>
      <c r="Y81" s="23">
        <v>0</v>
      </c>
      <c r="Z81" s="23">
        <v>0</v>
      </c>
      <c r="AA81" s="23">
        <v>0</v>
      </c>
      <c r="AB81" s="23">
        <v>1</v>
      </c>
      <c r="AC81" s="23">
        <v>1</v>
      </c>
      <c r="AD81" s="23">
        <v>0</v>
      </c>
      <c r="AE81" s="23">
        <v>1</v>
      </c>
      <c r="AF81" s="23">
        <v>1</v>
      </c>
      <c r="AG81" s="23">
        <v>0</v>
      </c>
      <c r="AH81" s="23">
        <v>0</v>
      </c>
      <c r="AI81" s="23">
        <v>1</v>
      </c>
      <c r="AJ81" s="23">
        <v>0</v>
      </c>
      <c r="AK81" s="23">
        <v>0</v>
      </c>
      <c r="AL81" s="23">
        <v>1</v>
      </c>
      <c r="AM81" s="23">
        <v>0</v>
      </c>
      <c r="AN81" s="23">
        <v>0</v>
      </c>
      <c r="AO81" s="23">
        <v>0</v>
      </c>
      <c r="AP81" s="23">
        <v>0</v>
      </c>
      <c r="AQ81" s="23">
        <v>0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3">
        <v>0</v>
      </c>
      <c r="AY81" s="23">
        <v>0</v>
      </c>
      <c r="AZ81" s="23">
        <v>0</v>
      </c>
      <c r="BA81" s="23">
        <v>0</v>
      </c>
      <c r="BB81" s="23" t="s">
        <v>278</v>
      </c>
      <c r="BC81" s="23">
        <v>0</v>
      </c>
      <c r="BD81" s="23">
        <v>0</v>
      </c>
      <c r="BE81" s="23">
        <v>5</v>
      </c>
      <c r="BF81" s="23">
        <v>7</v>
      </c>
      <c r="BG81" s="23">
        <v>1</v>
      </c>
      <c r="BH81" s="23">
        <v>16</v>
      </c>
      <c r="BI81" s="23" t="s">
        <v>279</v>
      </c>
      <c r="BJ81" s="27">
        <v>44306</v>
      </c>
      <c r="BK81" s="23" t="s">
        <v>251</v>
      </c>
    </row>
    <row r="82" spans="1:63" ht="30" x14ac:dyDescent="0.25">
      <c r="A82" s="23">
        <v>223</v>
      </c>
      <c r="B82" s="23">
        <v>92</v>
      </c>
      <c r="C82" s="23" t="s">
        <v>171</v>
      </c>
      <c r="E82" s="23">
        <v>1</v>
      </c>
      <c r="F82" s="23">
        <v>0</v>
      </c>
      <c r="G82" s="23">
        <v>0</v>
      </c>
      <c r="H82" s="23">
        <v>1</v>
      </c>
      <c r="I82" s="23">
        <v>1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1</v>
      </c>
      <c r="U82" s="23">
        <v>1</v>
      </c>
      <c r="V82" s="24" t="s">
        <v>272</v>
      </c>
      <c r="X82" s="23">
        <v>0</v>
      </c>
      <c r="Y82" s="23">
        <v>1</v>
      </c>
      <c r="Z82" s="23">
        <v>0</v>
      </c>
      <c r="AA82" s="23">
        <v>0</v>
      </c>
      <c r="AB82" s="23">
        <v>0</v>
      </c>
      <c r="AC82" s="23">
        <v>1</v>
      </c>
      <c r="AD82" s="23">
        <v>0</v>
      </c>
      <c r="AE82" s="23">
        <v>1</v>
      </c>
      <c r="AF82" s="23">
        <v>0</v>
      </c>
      <c r="AG82" s="23">
        <v>0</v>
      </c>
      <c r="AH82" s="23">
        <v>1</v>
      </c>
      <c r="AI82" s="23">
        <v>0</v>
      </c>
      <c r="AJ82" s="23">
        <v>1</v>
      </c>
      <c r="AK82" s="23">
        <v>0</v>
      </c>
      <c r="AL82" s="23">
        <v>1</v>
      </c>
      <c r="AM82" s="23">
        <v>0</v>
      </c>
      <c r="AN82" s="23">
        <v>0</v>
      </c>
      <c r="AO82" s="23">
        <v>0</v>
      </c>
      <c r="AP82" s="23">
        <v>0</v>
      </c>
      <c r="AQ82" s="23">
        <v>1</v>
      </c>
      <c r="AR82" s="23">
        <v>0</v>
      </c>
      <c r="AS82" s="23">
        <v>0</v>
      </c>
      <c r="AT82" s="23">
        <v>0</v>
      </c>
      <c r="AU82" s="23">
        <v>0</v>
      </c>
      <c r="AV82" s="23">
        <v>0</v>
      </c>
      <c r="AW82" s="23">
        <v>0</v>
      </c>
      <c r="AX82" s="23">
        <v>0</v>
      </c>
      <c r="AY82" s="23">
        <v>0</v>
      </c>
      <c r="AZ82" s="23">
        <v>0</v>
      </c>
      <c r="BA82" s="23">
        <v>0</v>
      </c>
      <c r="BB82" s="23" t="s">
        <v>280</v>
      </c>
      <c r="BC82" s="23">
        <v>0</v>
      </c>
      <c r="BD82" s="23">
        <v>1</v>
      </c>
      <c r="BE82" s="23">
        <v>6</v>
      </c>
      <c r="BF82" s="23">
        <v>7</v>
      </c>
      <c r="BG82" s="23">
        <v>14</v>
      </c>
      <c r="BJ82" s="27">
        <v>44296</v>
      </c>
      <c r="BK82" s="23" t="s">
        <v>251</v>
      </c>
    </row>
    <row r="83" spans="1:63" ht="60" x14ac:dyDescent="0.25">
      <c r="A83" s="23">
        <v>224</v>
      </c>
      <c r="B83" s="23">
        <v>83</v>
      </c>
      <c r="C83" s="23" t="s">
        <v>254</v>
      </c>
      <c r="E83" s="23">
        <v>1</v>
      </c>
      <c r="F83" s="23">
        <v>1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1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1</v>
      </c>
      <c r="U83" s="23">
        <v>0</v>
      </c>
      <c r="V83" s="24" t="s">
        <v>281</v>
      </c>
      <c r="X83" s="23">
        <v>0</v>
      </c>
      <c r="Y83" s="23">
        <v>0</v>
      </c>
      <c r="Z83" s="23">
        <v>1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1</v>
      </c>
      <c r="AI83" s="23">
        <v>0</v>
      </c>
      <c r="AJ83" s="23">
        <v>0</v>
      </c>
      <c r="AK83" s="23">
        <v>0</v>
      </c>
      <c r="AL83" s="23">
        <v>1</v>
      </c>
      <c r="AM83" s="23">
        <v>0</v>
      </c>
      <c r="AN83" s="23">
        <v>0</v>
      </c>
      <c r="AO83" s="23">
        <v>0</v>
      </c>
      <c r="AP83" s="23">
        <v>0</v>
      </c>
      <c r="AQ83" s="23">
        <v>0</v>
      </c>
      <c r="AR83" s="23">
        <v>0</v>
      </c>
      <c r="AS83" s="23">
        <v>0</v>
      </c>
      <c r="AT83" s="23">
        <v>0</v>
      </c>
      <c r="AU83" s="23">
        <v>0</v>
      </c>
      <c r="AV83" s="23">
        <v>0</v>
      </c>
      <c r="AW83" s="23">
        <v>0</v>
      </c>
      <c r="AX83" s="23">
        <v>0</v>
      </c>
      <c r="AY83" s="23">
        <v>0</v>
      </c>
      <c r="AZ83" s="23">
        <v>0</v>
      </c>
      <c r="BA83" s="23">
        <v>0</v>
      </c>
      <c r="BB83" s="23" t="s">
        <v>176</v>
      </c>
      <c r="BC83" s="23">
        <v>0</v>
      </c>
      <c r="BD83" s="23">
        <v>1</v>
      </c>
      <c r="BE83" s="23">
        <v>6</v>
      </c>
      <c r="BF83" s="23">
        <v>12</v>
      </c>
      <c r="BH83" s="23">
        <v>31</v>
      </c>
      <c r="BJ83" s="27">
        <v>44308</v>
      </c>
      <c r="BK83" s="23" t="s">
        <v>174</v>
      </c>
    </row>
    <row r="84" spans="1:63" ht="30" x14ac:dyDescent="0.25">
      <c r="A84" s="23">
        <v>228</v>
      </c>
      <c r="B84" s="23">
        <v>61</v>
      </c>
      <c r="C84" s="23" t="s">
        <v>254</v>
      </c>
      <c r="E84" s="23">
        <v>1</v>
      </c>
      <c r="F84" s="23">
        <v>1</v>
      </c>
      <c r="G84" s="23">
        <v>1</v>
      </c>
      <c r="H84" s="23">
        <v>1</v>
      </c>
      <c r="I84" s="23">
        <v>1</v>
      </c>
      <c r="J84" s="23">
        <v>1</v>
      </c>
      <c r="K84" s="23">
        <v>0</v>
      </c>
      <c r="L84" s="23">
        <v>0</v>
      </c>
      <c r="M84" s="23">
        <v>0</v>
      </c>
      <c r="N84" s="23">
        <v>0</v>
      </c>
      <c r="O84" s="23">
        <v>1</v>
      </c>
      <c r="P84" s="23">
        <v>0</v>
      </c>
      <c r="Q84" s="23">
        <v>0</v>
      </c>
      <c r="R84" s="23">
        <v>0</v>
      </c>
      <c r="S84" s="23">
        <v>1</v>
      </c>
      <c r="T84" s="23">
        <v>1</v>
      </c>
      <c r="U84" s="23">
        <v>0</v>
      </c>
      <c r="V84" s="24" t="s">
        <v>282</v>
      </c>
      <c r="X84" s="23">
        <v>0</v>
      </c>
      <c r="Y84" s="23">
        <v>0</v>
      </c>
      <c r="Z84" s="23">
        <v>1</v>
      </c>
      <c r="AA84" s="23">
        <v>0</v>
      </c>
      <c r="AB84" s="23">
        <v>0</v>
      </c>
      <c r="AC84" s="23">
        <v>0</v>
      </c>
      <c r="AD84" s="23">
        <v>0</v>
      </c>
      <c r="AE84" s="23">
        <v>1</v>
      </c>
      <c r="AF84" s="23">
        <v>0</v>
      </c>
      <c r="AG84" s="23">
        <v>0</v>
      </c>
      <c r="AH84" s="23">
        <v>1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  <c r="AQ84" s="23">
        <v>0</v>
      </c>
      <c r="AR84" s="23">
        <v>0</v>
      </c>
      <c r="AS84" s="23">
        <v>0</v>
      </c>
      <c r="AT84" s="23">
        <v>0</v>
      </c>
      <c r="AU84" s="23">
        <v>0</v>
      </c>
      <c r="AV84" s="23">
        <v>0</v>
      </c>
      <c r="AW84" s="23">
        <v>0</v>
      </c>
      <c r="AX84" s="23">
        <v>0</v>
      </c>
      <c r="AY84" s="23">
        <v>0</v>
      </c>
      <c r="AZ84" s="23">
        <v>0</v>
      </c>
      <c r="BA84" s="23">
        <v>0</v>
      </c>
      <c r="BB84" s="23" t="s">
        <v>283</v>
      </c>
      <c r="BC84" s="23">
        <v>0</v>
      </c>
      <c r="BD84" s="23">
        <v>0</v>
      </c>
      <c r="BE84" s="23">
        <v>5</v>
      </c>
      <c r="BF84" s="23">
        <v>8</v>
      </c>
      <c r="BG84" s="23">
        <v>2</v>
      </c>
      <c r="BH84" s="23">
        <v>14</v>
      </c>
      <c r="BI84" s="23" t="s">
        <v>284</v>
      </c>
      <c r="BJ84" s="27">
        <v>44320</v>
      </c>
      <c r="BK84" s="23" t="s">
        <v>251</v>
      </c>
    </row>
    <row r="85" spans="1:63" ht="60" x14ac:dyDescent="0.25">
      <c r="A85" s="23">
        <v>230</v>
      </c>
      <c r="B85" s="23">
        <v>53</v>
      </c>
      <c r="C85" s="23" t="s">
        <v>254</v>
      </c>
      <c r="E85" s="23">
        <v>1</v>
      </c>
      <c r="F85" s="23">
        <v>0</v>
      </c>
      <c r="G85" s="23">
        <v>0</v>
      </c>
      <c r="H85" s="23">
        <v>1</v>
      </c>
      <c r="I85" s="23">
        <v>1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1</v>
      </c>
      <c r="S85" s="23">
        <v>0</v>
      </c>
      <c r="T85" s="23">
        <v>1</v>
      </c>
      <c r="U85" s="23">
        <v>0</v>
      </c>
      <c r="V85" s="24" t="s">
        <v>285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  <c r="AE85" s="23">
        <v>0</v>
      </c>
      <c r="AF85" s="23">
        <v>0</v>
      </c>
      <c r="AG85" s="23">
        <v>0</v>
      </c>
      <c r="AH85" s="23">
        <v>1</v>
      </c>
      <c r="AI85" s="23">
        <v>0</v>
      </c>
      <c r="AJ85" s="23">
        <v>1</v>
      </c>
      <c r="AK85" s="23">
        <v>0</v>
      </c>
      <c r="AL85" s="23">
        <v>1</v>
      </c>
      <c r="AM85" s="23">
        <v>0</v>
      </c>
      <c r="AN85" s="23">
        <v>0</v>
      </c>
      <c r="AO85" s="23">
        <v>0</v>
      </c>
      <c r="AP85" s="23">
        <v>0</v>
      </c>
      <c r="AQ85" s="23">
        <v>0</v>
      </c>
      <c r="AR85" s="23">
        <v>0</v>
      </c>
      <c r="AS85" s="23">
        <v>0</v>
      </c>
      <c r="AT85" s="23">
        <v>0</v>
      </c>
      <c r="AU85" s="23">
        <v>0</v>
      </c>
      <c r="AV85" s="23">
        <v>0</v>
      </c>
      <c r="AW85" s="23">
        <v>0</v>
      </c>
      <c r="AX85" s="23">
        <v>0</v>
      </c>
      <c r="AY85" s="23">
        <v>0</v>
      </c>
      <c r="AZ85" s="23">
        <v>0</v>
      </c>
      <c r="BA85" s="23">
        <v>0</v>
      </c>
      <c r="BB85" s="23" t="s">
        <v>176</v>
      </c>
      <c r="BC85" s="23">
        <v>0</v>
      </c>
      <c r="BD85" s="23">
        <v>0</v>
      </c>
      <c r="BE85" s="23">
        <v>4</v>
      </c>
      <c r="BF85" s="23">
        <v>7</v>
      </c>
      <c r="BG85" s="23">
        <v>1</v>
      </c>
      <c r="BH85" s="23">
        <v>8</v>
      </c>
      <c r="BI85" s="23" t="s">
        <v>188</v>
      </c>
      <c r="BJ85" s="27">
        <v>44290</v>
      </c>
      <c r="BK85" s="23" t="s">
        <v>251</v>
      </c>
    </row>
    <row r="86" spans="1:63" x14ac:dyDescent="0.25">
      <c r="A86" s="23">
        <v>231</v>
      </c>
      <c r="B86" s="23">
        <v>51</v>
      </c>
      <c r="C86" s="23" t="s">
        <v>171</v>
      </c>
      <c r="E86" s="23">
        <v>1</v>
      </c>
      <c r="F86" s="23">
        <v>1</v>
      </c>
      <c r="G86" s="23">
        <v>1</v>
      </c>
      <c r="H86" s="23">
        <v>0</v>
      </c>
      <c r="I86" s="23">
        <v>0</v>
      </c>
      <c r="J86" s="23">
        <v>0</v>
      </c>
      <c r="K86" s="23">
        <v>1</v>
      </c>
      <c r="L86" s="23">
        <v>0</v>
      </c>
      <c r="M86" s="23">
        <v>0</v>
      </c>
      <c r="N86" s="23">
        <v>0</v>
      </c>
      <c r="O86" s="23">
        <v>1</v>
      </c>
      <c r="P86" s="23">
        <v>0</v>
      </c>
      <c r="Q86" s="23">
        <v>0</v>
      </c>
      <c r="R86" s="23">
        <v>1</v>
      </c>
      <c r="S86" s="23">
        <v>1</v>
      </c>
      <c r="T86" s="23">
        <v>1</v>
      </c>
      <c r="U86" s="23">
        <v>0</v>
      </c>
      <c r="V86" s="24" t="s">
        <v>286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0</v>
      </c>
      <c r="AQ86" s="23">
        <v>0</v>
      </c>
      <c r="AR86" s="23">
        <v>0</v>
      </c>
      <c r="AS86" s="23">
        <v>0</v>
      </c>
      <c r="AT86" s="23">
        <v>0</v>
      </c>
      <c r="AU86" s="23">
        <v>0</v>
      </c>
      <c r="AV86" s="23">
        <v>0</v>
      </c>
      <c r="AW86" s="23">
        <v>0</v>
      </c>
      <c r="AX86" s="23">
        <v>0</v>
      </c>
      <c r="AY86" s="23">
        <v>0</v>
      </c>
      <c r="AZ86" s="23">
        <v>0</v>
      </c>
      <c r="BA86" s="23">
        <v>0</v>
      </c>
      <c r="BB86" s="23" t="s">
        <v>176</v>
      </c>
      <c r="BC86" s="23">
        <v>1</v>
      </c>
      <c r="BD86" s="23">
        <v>1</v>
      </c>
      <c r="BE86" s="23">
        <v>6</v>
      </c>
      <c r="BF86" s="23">
        <v>12</v>
      </c>
      <c r="BH86" s="23">
        <v>16</v>
      </c>
      <c r="BJ86" s="27">
        <v>44329</v>
      </c>
      <c r="BK86" s="23" t="s">
        <v>251</v>
      </c>
    </row>
    <row r="87" spans="1:63" x14ac:dyDescent="0.25">
      <c r="A87" s="23">
        <v>234</v>
      </c>
      <c r="B87" s="23">
        <v>76</v>
      </c>
      <c r="C87" s="23" t="s">
        <v>183</v>
      </c>
      <c r="E87" s="23">
        <v>1</v>
      </c>
      <c r="F87" s="23">
        <v>0</v>
      </c>
      <c r="G87" s="23">
        <v>0</v>
      </c>
      <c r="H87" s="23">
        <v>0</v>
      </c>
      <c r="I87" s="23">
        <v>0</v>
      </c>
      <c r="J87" s="23">
        <v>1</v>
      </c>
      <c r="K87" s="23">
        <v>1</v>
      </c>
      <c r="M87" s="23">
        <v>1</v>
      </c>
      <c r="N87" s="23">
        <v>1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4" t="s">
        <v>175</v>
      </c>
      <c r="X87" s="23">
        <v>0</v>
      </c>
      <c r="Y87" s="23">
        <v>0</v>
      </c>
      <c r="Z87" s="23">
        <v>1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1</v>
      </c>
      <c r="AJ87" s="23">
        <v>0</v>
      </c>
      <c r="AK87" s="23">
        <v>0</v>
      </c>
      <c r="AL87" s="23">
        <v>1</v>
      </c>
      <c r="AM87" s="23">
        <v>0</v>
      </c>
      <c r="AN87" s="23">
        <v>0</v>
      </c>
      <c r="AO87" s="23">
        <v>1</v>
      </c>
      <c r="AP87" s="23">
        <v>0</v>
      </c>
      <c r="AQ87" s="23">
        <v>0</v>
      </c>
      <c r="AR87" s="23">
        <v>0</v>
      </c>
      <c r="AS87" s="23">
        <v>0</v>
      </c>
      <c r="AT87" s="23">
        <v>0</v>
      </c>
      <c r="AU87" s="23">
        <v>0</v>
      </c>
      <c r="AV87" s="23">
        <v>0</v>
      </c>
      <c r="AW87" s="23">
        <v>0</v>
      </c>
      <c r="AX87" s="23">
        <v>0</v>
      </c>
      <c r="AY87" s="23">
        <v>0</v>
      </c>
      <c r="AZ87" s="23">
        <v>0</v>
      </c>
      <c r="BA87" s="23">
        <v>0</v>
      </c>
      <c r="BB87" s="23" t="s">
        <v>176</v>
      </c>
      <c r="BC87" s="23">
        <v>0</v>
      </c>
      <c r="BD87" s="23">
        <v>0</v>
      </c>
      <c r="BE87" s="23">
        <v>5</v>
      </c>
      <c r="BF87" s="23">
        <v>9</v>
      </c>
      <c r="BG87" s="23">
        <v>1</v>
      </c>
      <c r="BJ87" s="27">
        <v>44323</v>
      </c>
      <c r="BK87" s="23" t="s">
        <v>251</v>
      </c>
    </row>
    <row r="88" spans="1:63" x14ac:dyDescent="0.25">
      <c r="A88" s="23">
        <v>235</v>
      </c>
      <c r="B88" s="23">
        <v>62</v>
      </c>
      <c r="C88" s="23" t="s">
        <v>254</v>
      </c>
      <c r="E88" s="23">
        <v>1</v>
      </c>
      <c r="F88" s="23">
        <v>1</v>
      </c>
      <c r="G88" s="23">
        <v>0</v>
      </c>
      <c r="H88" s="23">
        <v>1</v>
      </c>
      <c r="I88" s="23">
        <v>0</v>
      </c>
      <c r="J88" s="23">
        <v>1</v>
      </c>
      <c r="K88" s="23">
        <v>1</v>
      </c>
      <c r="L88" s="23">
        <v>0</v>
      </c>
      <c r="M88" s="23">
        <v>0</v>
      </c>
      <c r="N88" s="23">
        <v>0</v>
      </c>
      <c r="O88" s="23">
        <v>0</v>
      </c>
      <c r="P88" s="23">
        <v>1</v>
      </c>
      <c r="Q88" s="23">
        <v>0</v>
      </c>
      <c r="R88" s="23">
        <v>1</v>
      </c>
      <c r="S88" s="23">
        <v>0</v>
      </c>
      <c r="T88" s="23">
        <v>0</v>
      </c>
      <c r="U88" s="23">
        <v>0</v>
      </c>
      <c r="V88" s="24" t="s">
        <v>187</v>
      </c>
      <c r="X88" s="23">
        <v>0</v>
      </c>
      <c r="Y88" s="23">
        <v>1</v>
      </c>
      <c r="Z88" s="23">
        <v>1</v>
      </c>
      <c r="AA88" s="23">
        <v>0</v>
      </c>
      <c r="AB88" s="23">
        <v>1</v>
      </c>
      <c r="AC88" s="23">
        <v>1</v>
      </c>
      <c r="AD88" s="23">
        <v>0</v>
      </c>
      <c r="AE88" s="23">
        <v>1</v>
      </c>
      <c r="AF88" s="23">
        <v>0</v>
      </c>
      <c r="AG88" s="23">
        <v>0</v>
      </c>
      <c r="AH88" s="23">
        <v>1</v>
      </c>
      <c r="AI88" s="23">
        <v>0</v>
      </c>
      <c r="AJ88" s="23">
        <v>1</v>
      </c>
      <c r="AK88" s="23">
        <v>0</v>
      </c>
      <c r="AL88" s="23">
        <v>1</v>
      </c>
      <c r="AM88" s="23">
        <v>0</v>
      </c>
      <c r="AN88" s="23">
        <v>0</v>
      </c>
      <c r="AO88" s="23">
        <v>0</v>
      </c>
      <c r="AP88" s="23">
        <v>0</v>
      </c>
      <c r="AQ88" s="23">
        <v>0</v>
      </c>
      <c r="AR88" s="23">
        <v>0</v>
      </c>
      <c r="AS88" s="23">
        <v>0</v>
      </c>
      <c r="AT88" s="23">
        <v>0</v>
      </c>
      <c r="AU88" s="23">
        <v>0</v>
      </c>
      <c r="AV88" s="23">
        <v>0</v>
      </c>
      <c r="AW88" s="23">
        <v>0</v>
      </c>
      <c r="AX88" s="23">
        <v>0</v>
      </c>
      <c r="AY88" s="23">
        <v>0</v>
      </c>
      <c r="AZ88" s="23">
        <v>0</v>
      </c>
      <c r="BA88" s="23">
        <v>0</v>
      </c>
      <c r="BB88" s="23" t="s">
        <v>287</v>
      </c>
      <c r="BC88" s="23">
        <v>0</v>
      </c>
      <c r="BD88" s="23">
        <v>1</v>
      </c>
      <c r="BE88" s="23">
        <v>6</v>
      </c>
      <c r="BF88" s="23">
        <v>10</v>
      </c>
      <c r="BG88" s="23">
        <v>1</v>
      </c>
      <c r="BJ88" s="27">
        <v>44322</v>
      </c>
      <c r="BK88" s="23" t="s">
        <v>251</v>
      </c>
    </row>
    <row r="89" spans="1:63" ht="30" x14ac:dyDescent="0.25">
      <c r="A89" s="23">
        <v>236</v>
      </c>
      <c r="B89" s="23">
        <v>64</v>
      </c>
      <c r="C89" s="23" t="s">
        <v>254</v>
      </c>
      <c r="E89" s="23">
        <v>1</v>
      </c>
      <c r="F89" s="23">
        <v>1</v>
      </c>
      <c r="G89" s="23">
        <v>1</v>
      </c>
      <c r="H89" s="23">
        <v>1</v>
      </c>
      <c r="I89" s="23">
        <v>1</v>
      </c>
      <c r="J89" s="23">
        <v>1</v>
      </c>
      <c r="K89" s="23">
        <v>1</v>
      </c>
      <c r="L89" s="23">
        <v>0</v>
      </c>
      <c r="M89" s="23">
        <v>0</v>
      </c>
      <c r="N89" s="23">
        <v>1</v>
      </c>
      <c r="O89" s="23">
        <v>0</v>
      </c>
      <c r="P89" s="23">
        <v>0</v>
      </c>
      <c r="Q89" s="23">
        <v>0</v>
      </c>
      <c r="R89" s="23">
        <v>0</v>
      </c>
      <c r="S89" s="23">
        <v>1</v>
      </c>
      <c r="T89" s="23">
        <v>1</v>
      </c>
      <c r="U89" s="23">
        <v>0</v>
      </c>
      <c r="V89" s="24" t="s">
        <v>288</v>
      </c>
      <c r="X89" s="23">
        <v>0</v>
      </c>
      <c r="Y89" s="23">
        <v>0</v>
      </c>
      <c r="Z89" s="23">
        <v>1</v>
      </c>
      <c r="AA89" s="23">
        <v>0</v>
      </c>
      <c r="AB89" s="23">
        <v>0</v>
      </c>
      <c r="AC89" s="23">
        <v>0</v>
      </c>
      <c r="AD89" s="23">
        <v>0</v>
      </c>
      <c r="AE89" s="23">
        <v>1</v>
      </c>
      <c r="AF89" s="23">
        <v>0</v>
      </c>
      <c r="AG89" s="23">
        <v>0</v>
      </c>
      <c r="AH89" s="23">
        <v>1</v>
      </c>
      <c r="AI89" s="23">
        <v>0</v>
      </c>
      <c r="AJ89" s="23">
        <v>0</v>
      </c>
      <c r="AK89" s="23">
        <v>0</v>
      </c>
      <c r="AL89" s="23">
        <v>1</v>
      </c>
      <c r="AM89" s="23">
        <v>0</v>
      </c>
      <c r="AN89" s="23">
        <v>0</v>
      </c>
      <c r="AO89" s="23">
        <v>0</v>
      </c>
      <c r="AP89" s="23">
        <v>0</v>
      </c>
      <c r="AQ89" s="23">
        <v>0</v>
      </c>
      <c r="AR89" s="23">
        <v>0</v>
      </c>
      <c r="AS89" s="23">
        <v>0</v>
      </c>
      <c r="AT89" s="23">
        <v>0</v>
      </c>
      <c r="AU89" s="23">
        <v>0</v>
      </c>
      <c r="AV89" s="23">
        <v>0</v>
      </c>
      <c r="AW89" s="23">
        <v>0</v>
      </c>
      <c r="AX89" s="23">
        <v>0</v>
      </c>
      <c r="AY89" s="23">
        <v>0</v>
      </c>
      <c r="AZ89" s="23">
        <v>0</v>
      </c>
      <c r="BA89" s="23">
        <v>0</v>
      </c>
      <c r="BB89" s="23" t="s">
        <v>289</v>
      </c>
      <c r="BC89" s="23">
        <v>0</v>
      </c>
      <c r="BD89" s="23">
        <v>1</v>
      </c>
      <c r="BE89" s="23">
        <v>6</v>
      </c>
      <c r="BF89" s="23">
        <v>11</v>
      </c>
      <c r="BG89" s="23">
        <v>9</v>
      </c>
      <c r="BH89" s="23">
        <v>20</v>
      </c>
      <c r="BJ89" s="27">
        <v>44320</v>
      </c>
      <c r="BK89" s="23" t="s">
        <v>174</v>
      </c>
    </row>
    <row r="90" spans="1:63" x14ac:dyDescent="0.25">
      <c r="A90" s="23">
        <v>237</v>
      </c>
      <c r="B90" s="23">
        <v>50</v>
      </c>
      <c r="C90" s="23" t="s">
        <v>171</v>
      </c>
      <c r="E90" s="23">
        <v>1</v>
      </c>
      <c r="F90" s="23">
        <v>1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1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1</v>
      </c>
      <c r="T90" s="23">
        <v>1</v>
      </c>
      <c r="U90" s="23">
        <v>0</v>
      </c>
      <c r="V90" s="24" t="s">
        <v>187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1</v>
      </c>
      <c r="AF90" s="23">
        <v>1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1</v>
      </c>
      <c r="AM90" s="23">
        <v>0</v>
      </c>
      <c r="AN90" s="23">
        <v>0</v>
      </c>
      <c r="AO90" s="23">
        <v>0</v>
      </c>
      <c r="AP90" s="23">
        <v>0</v>
      </c>
      <c r="AQ90" s="23">
        <v>0</v>
      </c>
      <c r="AR90" s="23">
        <v>0</v>
      </c>
      <c r="AS90" s="23">
        <v>0</v>
      </c>
      <c r="AT90" s="23">
        <v>0</v>
      </c>
      <c r="AU90" s="23">
        <v>0</v>
      </c>
      <c r="AV90" s="23">
        <v>0</v>
      </c>
      <c r="AW90" s="23">
        <v>0</v>
      </c>
      <c r="AX90" s="23">
        <v>0</v>
      </c>
      <c r="AY90" s="23">
        <v>0</v>
      </c>
      <c r="AZ90" s="23">
        <v>0</v>
      </c>
      <c r="BA90" s="23">
        <v>1</v>
      </c>
      <c r="BB90" s="23" t="s">
        <v>290</v>
      </c>
      <c r="BC90" s="23">
        <v>0</v>
      </c>
      <c r="BD90" s="23">
        <v>1</v>
      </c>
      <c r="BE90" s="23">
        <v>6</v>
      </c>
      <c r="BF90" s="23">
        <v>2</v>
      </c>
      <c r="BG90" s="23">
        <v>14</v>
      </c>
      <c r="BH90" s="23">
        <v>25</v>
      </c>
      <c r="BJ90" s="27">
        <v>44320</v>
      </c>
      <c r="BK90" s="23" t="s">
        <v>251</v>
      </c>
    </row>
    <row r="91" spans="1:63" x14ac:dyDescent="0.25">
      <c r="A91" s="23">
        <v>238</v>
      </c>
      <c r="B91" s="23">
        <v>68</v>
      </c>
      <c r="C91" s="23" t="s">
        <v>183</v>
      </c>
      <c r="E91" s="23">
        <v>1</v>
      </c>
      <c r="F91" s="23">
        <v>1</v>
      </c>
      <c r="G91" s="23">
        <v>0</v>
      </c>
      <c r="H91" s="23">
        <v>1</v>
      </c>
      <c r="I91" s="23">
        <v>1</v>
      </c>
      <c r="J91" s="23">
        <v>1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1</v>
      </c>
      <c r="S91" s="23">
        <v>0</v>
      </c>
      <c r="T91" s="23">
        <v>1</v>
      </c>
      <c r="U91" s="23">
        <v>0</v>
      </c>
      <c r="V91" s="24" t="s">
        <v>187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1</v>
      </c>
      <c r="AK91" s="23">
        <v>0</v>
      </c>
      <c r="AL91" s="23">
        <v>1</v>
      </c>
      <c r="AM91" s="23">
        <v>0</v>
      </c>
      <c r="AN91" s="23">
        <v>0</v>
      </c>
      <c r="AO91" s="23">
        <v>0</v>
      </c>
      <c r="AP91" s="23">
        <v>0</v>
      </c>
      <c r="AQ91" s="23">
        <v>0</v>
      </c>
      <c r="AR91" s="23">
        <v>0</v>
      </c>
      <c r="AS91" s="23">
        <v>0</v>
      </c>
      <c r="AT91" s="23">
        <v>0</v>
      </c>
      <c r="AU91" s="23">
        <v>0</v>
      </c>
      <c r="AV91" s="23">
        <v>0</v>
      </c>
      <c r="AW91" s="23">
        <v>0</v>
      </c>
      <c r="AX91" s="23">
        <v>0</v>
      </c>
      <c r="AY91" s="23">
        <v>0</v>
      </c>
      <c r="AZ91" s="23">
        <v>0</v>
      </c>
      <c r="BA91" s="23">
        <v>0</v>
      </c>
      <c r="BB91" s="23" t="s">
        <v>176</v>
      </c>
      <c r="BC91" s="23">
        <v>0</v>
      </c>
      <c r="BD91" s="23">
        <v>0</v>
      </c>
      <c r="BE91" s="23">
        <v>5</v>
      </c>
      <c r="BF91" s="23">
        <v>9</v>
      </c>
      <c r="BG91" s="23">
        <v>1</v>
      </c>
      <c r="BJ91" s="27">
        <v>44312</v>
      </c>
      <c r="BK91" s="23" t="s">
        <v>251</v>
      </c>
    </row>
    <row r="92" spans="1:63" ht="30" x14ac:dyDescent="0.25">
      <c r="A92" s="23">
        <v>247</v>
      </c>
      <c r="B92" s="23">
        <v>42</v>
      </c>
      <c r="C92" s="23" t="s">
        <v>183</v>
      </c>
      <c r="E92" s="23">
        <v>1</v>
      </c>
      <c r="F92" s="23">
        <v>1</v>
      </c>
      <c r="G92" s="23">
        <v>1</v>
      </c>
      <c r="H92" s="23">
        <v>0</v>
      </c>
      <c r="I92" s="23">
        <v>0</v>
      </c>
      <c r="J92" s="23">
        <v>1</v>
      </c>
      <c r="K92" s="23">
        <v>1</v>
      </c>
      <c r="L92" s="23">
        <v>1</v>
      </c>
      <c r="M92" s="23">
        <v>0</v>
      </c>
      <c r="N92" s="23">
        <v>0</v>
      </c>
      <c r="O92" s="23">
        <v>0</v>
      </c>
      <c r="P92" s="23">
        <v>1</v>
      </c>
      <c r="Q92" s="23">
        <v>0</v>
      </c>
      <c r="R92" s="23">
        <v>0</v>
      </c>
      <c r="S92" s="23">
        <v>1</v>
      </c>
      <c r="T92" s="23">
        <v>1</v>
      </c>
      <c r="U92" s="23">
        <v>1</v>
      </c>
      <c r="V92" s="24" t="s">
        <v>291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1</v>
      </c>
      <c r="AF92" s="23">
        <v>0</v>
      </c>
      <c r="AG92" s="23">
        <v>0</v>
      </c>
      <c r="AH92" s="23">
        <v>0</v>
      </c>
      <c r="AI92" s="23">
        <v>0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0</v>
      </c>
      <c r="AQ92" s="23">
        <v>0</v>
      </c>
      <c r="AR92" s="23">
        <v>0</v>
      </c>
      <c r="AS92" s="23">
        <v>0</v>
      </c>
      <c r="AT92" s="23">
        <v>0</v>
      </c>
      <c r="AU92" s="23">
        <v>0</v>
      </c>
      <c r="AV92" s="23">
        <v>0</v>
      </c>
      <c r="AW92" s="23">
        <v>0</v>
      </c>
      <c r="AX92" s="23">
        <v>0</v>
      </c>
      <c r="AY92" s="23">
        <v>0</v>
      </c>
      <c r="AZ92" s="23">
        <v>0</v>
      </c>
      <c r="BA92" s="23">
        <v>0</v>
      </c>
      <c r="BB92" s="23" t="s">
        <v>292</v>
      </c>
      <c r="BC92" s="23">
        <v>0</v>
      </c>
      <c r="BD92" s="23">
        <v>0</v>
      </c>
      <c r="BE92" s="23">
        <v>4</v>
      </c>
      <c r="BF92" s="23">
        <v>6</v>
      </c>
      <c r="BG92" s="23">
        <v>2</v>
      </c>
      <c r="BJ92" s="27">
        <v>43973</v>
      </c>
      <c r="BK92" s="23" t="s">
        <v>251</v>
      </c>
    </row>
    <row r="93" spans="1:63" x14ac:dyDescent="0.25">
      <c r="A93" s="23">
        <v>248</v>
      </c>
      <c r="B93" s="23">
        <v>35</v>
      </c>
      <c r="C93" s="23" t="s">
        <v>171</v>
      </c>
      <c r="E93" s="23">
        <v>1</v>
      </c>
      <c r="F93" s="23">
        <v>1</v>
      </c>
      <c r="G93" s="23">
        <v>0</v>
      </c>
      <c r="H93" s="23">
        <v>0</v>
      </c>
      <c r="I93" s="23">
        <v>0</v>
      </c>
      <c r="J93" s="23">
        <v>1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1</v>
      </c>
      <c r="U93" s="23">
        <v>0</v>
      </c>
      <c r="V93" s="24" t="s">
        <v>255</v>
      </c>
      <c r="X93" s="23">
        <v>0</v>
      </c>
      <c r="Y93" s="23">
        <v>0</v>
      </c>
      <c r="Z93" s="23">
        <v>1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1</v>
      </c>
      <c r="AJ93" s="23">
        <v>0</v>
      </c>
      <c r="AK93" s="23">
        <v>0</v>
      </c>
      <c r="AL93" s="23">
        <v>1</v>
      </c>
      <c r="AM93" s="23">
        <v>0</v>
      </c>
      <c r="AN93" s="23">
        <v>0</v>
      </c>
      <c r="AO93" s="23">
        <v>1</v>
      </c>
      <c r="AP93" s="23">
        <v>0</v>
      </c>
      <c r="AQ93" s="23">
        <v>0</v>
      </c>
      <c r="AR93" s="23">
        <v>0</v>
      </c>
      <c r="AS93" s="23">
        <v>0</v>
      </c>
      <c r="AT93" s="23">
        <v>0</v>
      </c>
      <c r="AU93" s="23">
        <v>0</v>
      </c>
      <c r="AV93" s="23">
        <v>0</v>
      </c>
      <c r="AW93" s="23">
        <v>0</v>
      </c>
      <c r="AX93" s="23">
        <v>0</v>
      </c>
      <c r="AY93" s="23">
        <v>0</v>
      </c>
      <c r="AZ93" s="23">
        <v>0</v>
      </c>
      <c r="BA93" s="23">
        <v>0</v>
      </c>
      <c r="BB93" s="23" t="s">
        <v>176</v>
      </c>
      <c r="BC93" s="23">
        <v>0</v>
      </c>
      <c r="BD93" s="23">
        <v>1</v>
      </c>
      <c r="BE93" s="23">
        <v>6</v>
      </c>
      <c r="BF93" s="23">
        <v>10</v>
      </c>
      <c r="BG93" s="23">
        <v>9</v>
      </c>
      <c r="BH93" s="23">
        <v>7</v>
      </c>
      <c r="BJ93" s="27">
        <v>44329</v>
      </c>
      <c r="BK93" s="23" t="s">
        <v>251</v>
      </c>
    </row>
    <row r="94" spans="1:63" ht="30" x14ac:dyDescent="0.25">
      <c r="A94" s="23">
        <v>249</v>
      </c>
      <c r="B94" s="23">
        <v>64</v>
      </c>
      <c r="C94" s="23" t="s">
        <v>183</v>
      </c>
      <c r="E94" s="23">
        <v>1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4" t="s">
        <v>293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1</v>
      </c>
      <c r="AF94" s="23">
        <v>1</v>
      </c>
      <c r="AG94" s="23">
        <v>0</v>
      </c>
      <c r="AH94" s="23">
        <v>0</v>
      </c>
      <c r="AI94" s="23">
        <v>0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  <c r="AQ94" s="23">
        <v>0</v>
      </c>
      <c r="AR94" s="23">
        <v>0</v>
      </c>
      <c r="AS94" s="23">
        <v>0</v>
      </c>
      <c r="AT94" s="23">
        <v>0</v>
      </c>
      <c r="AU94" s="23">
        <v>0</v>
      </c>
      <c r="AV94" s="23">
        <v>0</v>
      </c>
      <c r="AW94" s="23">
        <v>0</v>
      </c>
      <c r="AX94" s="23">
        <v>0</v>
      </c>
      <c r="AY94" s="23">
        <v>0</v>
      </c>
      <c r="AZ94" s="23">
        <v>0</v>
      </c>
      <c r="BA94" s="23">
        <v>0</v>
      </c>
      <c r="BB94" s="23" t="s">
        <v>294</v>
      </c>
      <c r="BC94" s="23">
        <v>0</v>
      </c>
      <c r="BD94" s="23">
        <v>0</v>
      </c>
      <c r="BE94" s="23">
        <v>1</v>
      </c>
      <c r="BJ94" s="27">
        <v>43985</v>
      </c>
      <c r="BK94" s="23" t="s">
        <v>251</v>
      </c>
    </row>
    <row r="95" spans="1:63" x14ac:dyDescent="0.25">
      <c r="A95" s="23">
        <v>251</v>
      </c>
      <c r="B95" s="23">
        <v>36</v>
      </c>
      <c r="C95" s="23" t="s">
        <v>254</v>
      </c>
      <c r="E95" s="23">
        <v>1</v>
      </c>
      <c r="F95" s="23">
        <v>0</v>
      </c>
      <c r="G95" s="23">
        <v>0</v>
      </c>
      <c r="H95" s="23">
        <v>1</v>
      </c>
      <c r="I95" s="23">
        <v>1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1</v>
      </c>
      <c r="T95" s="23">
        <v>0</v>
      </c>
      <c r="U95" s="23">
        <v>0</v>
      </c>
      <c r="V95" s="24" t="s">
        <v>295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1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  <c r="AQ95" s="23">
        <v>0</v>
      </c>
      <c r="AR95" s="23">
        <v>0</v>
      </c>
      <c r="AS95" s="23">
        <v>0</v>
      </c>
      <c r="AT95" s="23">
        <v>0</v>
      </c>
      <c r="AU95" s="23">
        <v>0</v>
      </c>
      <c r="AV95" s="23">
        <v>0</v>
      </c>
      <c r="AW95" s="23">
        <v>0</v>
      </c>
      <c r="AX95" s="23">
        <v>0</v>
      </c>
      <c r="AY95" s="23">
        <v>0</v>
      </c>
      <c r="AZ95" s="23">
        <v>0</v>
      </c>
      <c r="BA95" s="23">
        <v>0</v>
      </c>
      <c r="BB95" s="23" t="s">
        <v>296</v>
      </c>
      <c r="BC95" s="23">
        <v>0</v>
      </c>
      <c r="BD95" s="23">
        <v>0</v>
      </c>
      <c r="BE95" s="23">
        <v>4</v>
      </c>
      <c r="BJ95" s="27">
        <v>44027</v>
      </c>
      <c r="BK95" s="23" t="s">
        <v>251</v>
      </c>
    </row>
    <row r="96" spans="1:63" ht="45" x14ac:dyDescent="0.25">
      <c r="A96" s="23">
        <v>253</v>
      </c>
      <c r="B96" s="23">
        <v>83</v>
      </c>
      <c r="C96" s="23" t="s">
        <v>171</v>
      </c>
      <c r="E96" s="23">
        <v>1</v>
      </c>
      <c r="F96" s="23">
        <v>1</v>
      </c>
      <c r="G96" s="23">
        <v>1</v>
      </c>
      <c r="H96" s="23">
        <v>1</v>
      </c>
      <c r="I96" s="23">
        <v>1</v>
      </c>
      <c r="J96" s="23">
        <v>1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1</v>
      </c>
      <c r="S96" s="23">
        <v>0</v>
      </c>
      <c r="T96" s="23">
        <v>1</v>
      </c>
      <c r="U96" s="23">
        <v>0</v>
      </c>
      <c r="V96" s="24" t="s">
        <v>297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1</v>
      </c>
      <c r="AF96" s="23">
        <v>0</v>
      </c>
      <c r="AG96" s="23">
        <v>0</v>
      </c>
      <c r="AH96" s="23">
        <v>0</v>
      </c>
      <c r="AI96" s="23">
        <v>0</v>
      </c>
      <c r="AJ96" s="23">
        <v>1</v>
      </c>
      <c r="AK96" s="23">
        <v>0</v>
      </c>
      <c r="AL96" s="23">
        <v>1</v>
      </c>
      <c r="AM96" s="23">
        <v>0</v>
      </c>
      <c r="AN96" s="23">
        <v>0</v>
      </c>
      <c r="AO96" s="23">
        <v>0</v>
      </c>
      <c r="AP96" s="23">
        <v>0</v>
      </c>
      <c r="AQ96" s="23">
        <v>0</v>
      </c>
      <c r="AR96" s="23">
        <v>0</v>
      </c>
      <c r="AS96" s="23">
        <v>0</v>
      </c>
      <c r="AT96" s="23">
        <v>0</v>
      </c>
      <c r="AU96" s="23">
        <v>0</v>
      </c>
      <c r="AV96" s="23">
        <v>0</v>
      </c>
      <c r="AW96" s="23">
        <v>0</v>
      </c>
      <c r="AX96" s="23">
        <v>0</v>
      </c>
      <c r="AY96" s="23">
        <v>0</v>
      </c>
      <c r="AZ96" s="23">
        <v>0</v>
      </c>
      <c r="BA96" s="23">
        <v>0</v>
      </c>
      <c r="BB96" s="23" t="s">
        <v>298</v>
      </c>
      <c r="BC96" s="23">
        <v>0</v>
      </c>
      <c r="BD96" s="23">
        <v>0</v>
      </c>
      <c r="BE96" s="23">
        <v>5</v>
      </c>
      <c r="BJ96" s="27">
        <v>43991</v>
      </c>
      <c r="BK96" s="23" t="s">
        <v>251</v>
      </c>
    </row>
    <row r="97" spans="1:63" ht="30" x14ac:dyDescent="0.25">
      <c r="A97" s="23">
        <v>255</v>
      </c>
      <c r="B97" s="23">
        <v>82</v>
      </c>
      <c r="C97" s="23" t="s">
        <v>254</v>
      </c>
      <c r="E97" s="23">
        <v>1</v>
      </c>
      <c r="F97" s="23">
        <v>1</v>
      </c>
      <c r="G97" s="23">
        <v>0</v>
      </c>
      <c r="H97" s="23">
        <v>1</v>
      </c>
      <c r="I97" s="23">
        <v>1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1</v>
      </c>
      <c r="R97" s="23">
        <v>0</v>
      </c>
      <c r="S97" s="23">
        <v>0</v>
      </c>
      <c r="T97" s="23">
        <v>1</v>
      </c>
      <c r="U97" s="23">
        <v>0</v>
      </c>
      <c r="V97" s="24" t="s">
        <v>299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23">
        <v>0</v>
      </c>
      <c r="AM97" s="23">
        <v>1</v>
      </c>
      <c r="AN97" s="23">
        <v>0</v>
      </c>
      <c r="AO97" s="23">
        <v>0</v>
      </c>
      <c r="AP97" s="23">
        <v>0</v>
      </c>
      <c r="AQ97" s="23">
        <v>0</v>
      </c>
      <c r="AR97" s="23">
        <v>0</v>
      </c>
      <c r="AS97" s="23">
        <v>0</v>
      </c>
      <c r="AT97" s="23">
        <v>0</v>
      </c>
      <c r="AU97" s="23">
        <v>1</v>
      </c>
      <c r="AV97" s="23">
        <v>0</v>
      </c>
      <c r="AW97" s="23">
        <v>0</v>
      </c>
      <c r="AX97" s="23">
        <v>0</v>
      </c>
      <c r="AY97" s="23">
        <v>0</v>
      </c>
      <c r="AZ97" s="23">
        <v>0</v>
      </c>
      <c r="BA97" s="23">
        <v>0</v>
      </c>
      <c r="BB97" s="23" t="s">
        <v>176</v>
      </c>
      <c r="BC97" s="23">
        <v>0</v>
      </c>
      <c r="BD97" s="23">
        <v>1</v>
      </c>
      <c r="BE97" s="23">
        <v>6</v>
      </c>
      <c r="BH97" s="23">
        <v>20</v>
      </c>
      <c r="BJ97" s="27">
        <v>43992</v>
      </c>
      <c r="BK97" s="23" t="s">
        <v>174</v>
      </c>
    </row>
    <row r="98" spans="1:63" ht="45" x14ac:dyDescent="0.25">
      <c r="A98" s="23">
        <v>256</v>
      </c>
      <c r="B98" s="23">
        <v>58</v>
      </c>
      <c r="C98" s="23" t="s">
        <v>171</v>
      </c>
      <c r="E98" s="23">
        <v>1</v>
      </c>
      <c r="F98" s="23">
        <v>1</v>
      </c>
      <c r="G98" s="23">
        <v>1</v>
      </c>
      <c r="H98" s="23">
        <v>1</v>
      </c>
      <c r="I98" s="23">
        <v>1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1</v>
      </c>
      <c r="U98" s="23">
        <v>1</v>
      </c>
      <c r="V98" s="24" t="s">
        <v>300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1</v>
      </c>
      <c r="AF98" s="23">
        <v>1</v>
      </c>
      <c r="AG98" s="23">
        <v>1</v>
      </c>
      <c r="AH98" s="23">
        <v>1</v>
      </c>
      <c r="AI98" s="23">
        <v>1</v>
      </c>
      <c r="AJ98" s="23">
        <v>0</v>
      </c>
      <c r="AK98" s="23">
        <v>0</v>
      </c>
      <c r="AL98" s="23">
        <v>1</v>
      </c>
      <c r="AM98" s="23">
        <v>0</v>
      </c>
      <c r="AN98" s="23">
        <v>0</v>
      </c>
      <c r="AO98" s="23">
        <v>0</v>
      </c>
      <c r="AP98" s="23">
        <v>0</v>
      </c>
      <c r="AQ98" s="23">
        <v>0</v>
      </c>
      <c r="AR98" s="23">
        <v>0</v>
      </c>
      <c r="AS98" s="23">
        <v>0</v>
      </c>
      <c r="AT98" s="23">
        <v>0</v>
      </c>
      <c r="AU98" s="23">
        <v>0</v>
      </c>
      <c r="AV98" s="23">
        <v>0</v>
      </c>
      <c r="AW98" s="23">
        <v>0</v>
      </c>
      <c r="AX98" s="23">
        <v>0</v>
      </c>
      <c r="AY98" s="23">
        <v>0</v>
      </c>
      <c r="AZ98" s="23">
        <v>0</v>
      </c>
      <c r="BA98" s="23">
        <v>0</v>
      </c>
      <c r="BB98" s="23" t="s">
        <v>301</v>
      </c>
      <c r="BC98" s="23">
        <v>0</v>
      </c>
      <c r="BD98" s="23">
        <v>1</v>
      </c>
      <c r="BE98" s="23">
        <v>6</v>
      </c>
      <c r="BF98" s="23">
        <v>10</v>
      </c>
      <c r="BG98" s="23">
        <v>3</v>
      </c>
      <c r="BH98" s="23">
        <v>13</v>
      </c>
      <c r="BJ98" s="27">
        <v>43992</v>
      </c>
      <c r="BK98" s="23" t="s">
        <v>174</v>
      </c>
    </row>
    <row r="99" spans="1:63" ht="45" x14ac:dyDescent="0.25">
      <c r="A99" s="23">
        <v>257</v>
      </c>
      <c r="B99" s="23">
        <v>56</v>
      </c>
      <c r="C99" s="23" t="s">
        <v>254</v>
      </c>
      <c r="E99" s="23">
        <v>1</v>
      </c>
      <c r="F99" s="23">
        <v>1</v>
      </c>
      <c r="G99" s="23">
        <v>1</v>
      </c>
      <c r="H99" s="23">
        <v>0</v>
      </c>
      <c r="I99" s="23">
        <v>0</v>
      </c>
      <c r="J99" s="23">
        <v>1</v>
      </c>
      <c r="K99" s="23">
        <v>0</v>
      </c>
      <c r="L99" s="23">
        <v>0</v>
      </c>
      <c r="M99" s="23">
        <v>0</v>
      </c>
      <c r="N99" s="23">
        <v>0</v>
      </c>
      <c r="O99" s="23">
        <v>1</v>
      </c>
      <c r="P99" s="23">
        <v>1</v>
      </c>
      <c r="Q99" s="23">
        <v>1</v>
      </c>
      <c r="R99" s="23">
        <v>1</v>
      </c>
      <c r="S99" s="23">
        <v>1</v>
      </c>
      <c r="T99" s="23">
        <v>0</v>
      </c>
      <c r="U99" s="23">
        <v>0</v>
      </c>
      <c r="V99" s="24" t="s">
        <v>302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1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0</v>
      </c>
      <c r="AQ99" s="23">
        <v>0</v>
      </c>
      <c r="AR99" s="23">
        <v>0</v>
      </c>
      <c r="AS99" s="23">
        <v>0</v>
      </c>
      <c r="AT99" s="23">
        <v>0</v>
      </c>
      <c r="AU99" s="23">
        <v>0</v>
      </c>
      <c r="AV99" s="23">
        <v>0</v>
      </c>
      <c r="AW99" s="23">
        <v>0</v>
      </c>
      <c r="AX99" s="23">
        <v>0</v>
      </c>
      <c r="AY99" s="23">
        <v>0</v>
      </c>
      <c r="AZ99" s="23">
        <v>0</v>
      </c>
      <c r="BA99" s="23">
        <v>0</v>
      </c>
      <c r="BB99" s="23" t="s">
        <v>303</v>
      </c>
      <c r="BC99" s="23">
        <v>0</v>
      </c>
      <c r="BD99" s="23">
        <v>0</v>
      </c>
      <c r="BE99" s="23">
        <v>2</v>
      </c>
      <c r="BG99" s="23">
        <v>2</v>
      </c>
      <c r="BI99" s="23">
        <v>6</v>
      </c>
      <c r="BJ99" s="27">
        <v>43982</v>
      </c>
      <c r="BK99" s="23" t="s">
        <v>251</v>
      </c>
    </row>
    <row r="100" spans="1:63" ht="30" x14ac:dyDescent="0.25">
      <c r="A100" s="23">
        <v>260</v>
      </c>
      <c r="B100" s="23">
        <v>73</v>
      </c>
      <c r="C100" s="23" t="s">
        <v>183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1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4" t="s">
        <v>304</v>
      </c>
      <c r="X100" s="23">
        <v>0</v>
      </c>
      <c r="Y100" s="23">
        <v>0</v>
      </c>
      <c r="Z100" s="23">
        <v>1</v>
      </c>
      <c r="AA100" s="23">
        <v>0</v>
      </c>
      <c r="AB100" s="23">
        <v>0</v>
      </c>
      <c r="AC100" s="23">
        <v>0</v>
      </c>
      <c r="AD100" s="23">
        <v>0</v>
      </c>
      <c r="AE100" s="23">
        <v>1</v>
      </c>
      <c r="AF100" s="23">
        <v>0</v>
      </c>
      <c r="AG100" s="23">
        <v>0</v>
      </c>
      <c r="AH100" s="23">
        <v>1</v>
      </c>
      <c r="AI100" s="23">
        <v>0</v>
      </c>
      <c r="AJ100" s="23">
        <v>0</v>
      </c>
      <c r="AK100" s="23">
        <v>0</v>
      </c>
      <c r="AL100" s="23">
        <v>1</v>
      </c>
      <c r="AM100" s="36">
        <v>0</v>
      </c>
      <c r="AN100" s="23">
        <v>0</v>
      </c>
      <c r="AO100" s="23">
        <v>0</v>
      </c>
      <c r="AP100" s="23">
        <v>0</v>
      </c>
      <c r="AQ100" s="23">
        <v>0</v>
      </c>
      <c r="AR100" s="23">
        <v>1</v>
      </c>
      <c r="AS100" s="23">
        <v>0</v>
      </c>
      <c r="AT100" s="23">
        <v>0</v>
      </c>
      <c r="AU100" s="23">
        <v>0</v>
      </c>
      <c r="AV100" s="23">
        <v>0</v>
      </c>
      <c r="AW100" s="23">
        <v>0</v>
      </c>
      <c r="AX100" s="23">
        <v>0</v>
      </c>
      <c r="AY100" s="23">
        <v>0</v>
      </c>
      <c r="AZ100" s="23">
        <v>0</v>
      </c>
      <c r="BA100" s="23">
        <v>0</v>
      </c>
      <c r="BB100" s="23" t="s">
        <v>305</v>
      </c>
      <c r="BC100" s="23">
        <v>0</v>
      </c>
      <c r="BD100" s="23">
        <v>0</v>
      </c>
      <c r="BE100" s="23">
        <v>4</v>
      </c>
      <c r="BF100" s="23">
        <v>8</v>
      </c>
      <c r="BG100" s="23">
        <v>0</v>
      </c>
      <c r="BH100" s="23">
        <v>18</v>
      </c>
      <c r="BJ100" s="27">
        <v>44034</v>
      </c>
      <c r="BK100" s="23" t="s">
        <v>174</v>
      </c>
    </row>
    <row r="101" spans="1:63" ht="30" x14ac:dyDescent="0.25">
      <c r="A101" s="23">
        <v>262</v>
      </c>
      <c r="B101" s="23">
        <v>24</v>
      </c>
      <c r="C101" s="23" t="s">
        <v>171</v>
      </c>
      <c r="E101" s="23">
        <v>0</v>
      </c>
      <c r="F101" s="23">
        <v>1</v>
      </c>
      <c r="G101" s="23">
        <v>0</v>
      </c>
      <c r="H101" s="23">
        <v>0</v>
      </c>
      <c r="I101" s="23">
        <v>0</v>
      </c>
      <c r="J101" s="23">
        <v>0</v>
      </c>
      <c r="K101" s="23">
        <v>1</v>
      </c>
      <c r="L101" s="23">
        <v>1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1</v>
      </c>
      <c r="S101" s="23">
        <v>1</v>
      </c>
      <c r="T101" s="23">
        <v>1</v>
      </c>
      <c r="U101" s="23">
        <v>1</v>
      </c>
      <c r="V101" s="24" t="s">
        <v>306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1</v>
      </c>
      <c r="AF101" s="23">
        <v>0</v>
      </c>
      <c r="AG101" s="23">
        <v>1</v>
      </c>
      <c r="AH101" s="23">
        <v>0</v>
      </c>
      <c r="AI101" s="23">
        <v>0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1</v>
      </c>
      <c r="AP101" s="23">
        <v>0</v>
      </c>
      <c r="AQ101" s="23">
        <v>0</v>
      </c>
      <c r="AR101" s="23">
        <v>0</v>
      </c>
      <c r="AS101" s="23">
        <v>0</v>
      </c>
      <c r="AT101" s="23">
        <v>0</v>
      </c>
      <c r="AU101" s="23">
        <v>0</v>
      </c>
      <c r="AV101" s="23">
        <v>0</v>
      </c>
      <c r="AW101" s="23">
        <v>0</v>
      </c>
      <c r="AX101" s="23">
        <v>0</v>
      </c>
      <c r="AY101" s="23">
        <v>0</v>
      </c>
      <c r="AZ101" s="23">
        <v>0</v>
      </c>
      <c r="BA101" s="23">
        <v>0</v>
      </c>
      <c r="BB101" s="23" t="s">
        <v>307</v>
      </c>
      <c r="BC101" s="23">
        <v>0</v>
      </c>
      <c r="BD101" s="23">
        <v>1</v>
      </c>
      <c r="BE101" s="23">
        <v>6</v>
      </c>
      <c r="BG101" s="23">
        <v>12</v>
      </c>
      <c r="BH101" s="23">
        <v>11</v>
      </c>
      <c r="BJ101" s="27">
        <v>43974</v>
      </c>
      <c r="BK101" s="23" t="s">
        <v>251</v>
      </c>
    </row>
    <row r="102" spans="1:63" x14ac:dyDescent="0.25">
      <c r="A102" s="23">
        <v>264</v>
      </c>
      <c r="B102" s="23">
        <v>36</v>
      </c>
      <c r="C102" s="23" t="s">
        <v>171</v>
      </c>
      <c r="E102" s="23">
        <v>1</v>
      </c>
      <c r="F102" s="23">
        <v>1</v>
      </c>
      <c r="G102" s="23">
        <v>0</v>
      </c>
      <c r="H102" s="23">
        <v>1</v>
      </c>
      <c r="I102" s="23">
        <v>0</v>
      </c>
      <c r="J102" s="23">
        <v>1</v>
      </c>
      <c r="K102" s="23">
        <v>1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1</v>
      </c>
      <c r="U102" s="23">
        <v>1</v>
      </c>
      <c r="V102" s="24" t="s">
        <v>175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1</v>
      </c>
      <c r="AI102" s="23">
        <v>0</v>
      </c>
      <c r="AJ102" s="23">
        <v>1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0</v>
      </c>
      <c r="AQ102" s="23">
        <v>0</v>
      </c>
      <c r="AR102" s="23">
        <v>0</v>
      </c>
      <c r="AS102" s="23">
        <v>0</v>
      </c>
      <c r="AT102" s="23">
        <v>0</v>
      </c>
      <c r="AU102" s="23">
        <v>0</v>
      </c>
      <c r="AV102" s="23">
        <v>0</v>
      </c>
      <c r="AW102" s="23">
        <v>0</v>
      </c>
      <c r="AX102" s="23">
        <v>0</v>
      </c>
      <c r="AY102" s="23">
        <v>0</v>
      </c>
      <c r="AZ102" s="23">
        <v>0</v>
      </c>
      <c r="BA102" s="23">
        <v>0</v>
      </c>
      <c r="BB102" s="23" t="s">
        <v>176</v>
      </c>
      <c r="BC102" s="23">
        <v>0</v>
      </c>
      <c r="BD102" s="23">
        <v>1</v>
      </c>
      <c r="BE102" s="23">
        <v>6</v>
      </c>
      <c r="BF102" s="23">
        <v>5</v>
      </c>
      <c r="BH102" s="23">
        <v>15</v>
      </c>
      <c r="BJ102" s="27">
        <v>43988</v>
      </c>
      <c r="BK102" s="23" t="s">
        <v>251</v>
      </c>
    </row>
    <row r="103" spans="1:63" x14ac:dyDescent="0.25">
      <c r="A103" s="23">
        <v>265</v>
      </c>
      <c r="B103" s="23">
        <v>40</v>
      </c>
      <c r="C103" s="23" t="s">
        <v>171</v>
      </c>
      <c r="E103" s="23">
        <v>1</v>
      </c>
      <c r="F103" s="23">
        <v>1</v>
      </c>
      <c r="G103" s="23">
        <v>0</v>
      </c>
      <c r="H103" s="23">
        <v>0</v>
      </c>
      <c r="I103" s="23">
        <v>0</v>
      </c>
      <c r="J103" s="23">
        <v>1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1</v>
      </c>
      <c r="S103" s="23">
        <v>0</v>
      </c>
      <c r="T103" s="23">
        <v>1</v>
      </c>
      <c r="U103" s="23">
        <v>0</v>
      </c>
      <c r="V103" s="24" t="s">
        <v>175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1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  <c r="AQ103" s="23">
        <v>0</v>
      </c>
      <c r="AR103" s="23">
        <v>0</v>
      </c>
      <c r="AS103" s="23">
        <v>0</v>
      </c>
      <c r="AT103" s="23">
        <v>0</v>
      </c>
      <c r="AU103" s="23">
        <v>0</v>
      </c>
      <c r="AV103" s="23">
        <v>0</v>
      </c>
      <c r="AW103" s="23">
        <v>0</v>
      </c>
      <c r="AX103" s="23">
        <v>0</v>
      </c>
      <c r="AY103" s="23">
        <v>0</v>
      </c>
      <c r="AZ103" s="23">
        <v>0</v>
      </c>
      <c r="BA103" s="23">
        <v>0</v>
      </c>
      <c r="BB103" s="23" t="s">
        <v>176</v>
      </c>
      <c r="BC103" s="23">
        <v>0</v>
      </c>
      <c r="BD103" s="23">
        <v>1</v>
      </c>
      <c r="BE103" s="23">
        <v>6</v>
      </c>
      <c r="BG103" s="23">
        <v>7</v>
      </c>
      <c r="BJ103" s="27">
        <v>43922</v>
      </c>
      <c r="BK103" s="23" t="s">
        <v>251</v>
      </c>
    </row>
    <row r="104" spans="1:63" ht="105" x14ac:dyDescent="0.25">
      <c r="A104" s="23">
        <v>267</v>
      </c>
      <c r="B104" s="23">
        <v>85</v>
      </c>
      <c r="C104" s="23" t="s">
        <v>171</v>
      </c>
      <c r="E104" s="23">
        <v>1</v>
      </c>
      <c r="F104" s="23">
        <v>1</v>
      </c>
      <c r="G104" s="23">
        <v>0</v>
      </c>
      <c r="H104" s="23">
        <v>0</v>
      </c>
      <c r="I104" s="23">
        <v>0</v>
      </c>
      <c r="J104" s="23">
        <v>1</v>
      </c>
      <c r="K104" s="23">
        <v>0</v>
      </c>
      <c r="L104" s="23">
        <v>0</v>
      </c>
      <c r="M104" s="23">
        <v>0</v>
      </c>
      <c r="N104" s="23">
        <v>0</v>
      </c>
      <c r="O104" s="23">
        <v>1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4" t="s">
        <v>308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1</v>
      </c>
      <c r="AF104" s="23">
        <v>0</v>
      </c>
      <c r="AG104" s="23">
        <v>0</v>
      </c>
      <c r="AH104" s="23">
        <v>0</v>
      </c>
      <c r="AI104" s="23">
        <v>1</v>
      </c>
      <c r="AJ104" s="23">
        <v>1</v>
      </c>
      <c r="AK104" s="23">
        <v>0</v>
      </c>
      <c r="AL104" s="23">
        <v>1</v>
      </c>
      <c r="AM104" s="23">
        <v>0</v>
      </c>
      <c r="AN104" s="23">
        <v>0</v>
      </c>
      <c r="AO104" s="23">
        <v>0</v>
      </c>
      <c r="AP104" s="23">
        <v>0</v>
      </c>
      <c r="AQ104" s="23">
        <v>1</v>
      </c>
      <c r="AR104" s="23">
        <v>0</v>
      </c>
      <c r="AS104" s="23">
        <v>0</v>
      </c>
      <c r="AT104" s="23">
        <v>0</v>
      </c>
      <c r="AU104" s="23">
        <v>0</v>
      </c>
      <c r="AV104" s="23">
        <v>0</v>
      </c>
      <c r="AW104" s="23">
        <v>0</v>
      </c>
      <c r="AX104" s="23">
        <v>0</v>
      </c>
      <c r="AY104" s="23">
        <v>1</v>
      </c>
      <c r="AZ104" s="23">
        <v>0</v>
      </c>
      <c r="BA104" s="23">
        <v>0</v>
      </c>
      <c r="BB104" s="23" t="s">
        <v>309</v>
      </c>
      <c r="BC104" s="23">
        <v>0</v>
      </c>
      <c r="BD104" s="23">
        <v>0</v>
      </c>
      <c r="BE104" s="23">
        <v>1</v>
      </c>
      <c r="BJ104" s="27">
        <v>43950</v>
      </c>
      <c r="BK104" s="23" t="s">
        <v>251</v>
      </c>
    </row>
    <row r="105" spans="1:63" x14ac:dyDescent="0.25">
      <c r="A105" s="23">
        <v>269</v>
      </c>
      <c r="B105" s="23">
        <v>57</v>
      </c>
      <c r="C105" s="23" t="s">
        <v>171</v>
      </c>
      <c r="E105" s="23">
        <v>0</v>
      </c>
      <c r="F105" s="23">
        <v>0</v>
      </c>
      <c r="G105" s="23">
        <v>0</v>
      </c>
      <c r="H105" s="23">
        <v>1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1</v>
      </c>
      <c r="R105" s="23">
        <v>0</v>
      </c>
      <c r="S105" s="23">
        <v>0</v>
      </c>
      <c r="T105" s="23">
        <v>1</v>
      </c>
      <c r="U105" s="23">
        <v>0</v>
      </c>
      <c r="V105" s="24" t="s">
        <v>310</v>
      </c>
      <c r="X105" s="23">
        <v>0</v>
      </c>
      <c r="Y105" s="23">
        <v>0</v>
      </c>
      <c r="Z105" s="23">
        <v>0</v>
      </c>
      <c r="AA105" s="23">
        <v>0</v>
      </c>
      <c r="AB105" s="23">
        <v>1</v>
      </c>
      <c r="AC105" s="23">
        <v>1</v>
      </c>
      <c r="AD105" s="23">
        <v>0</v>
      </c>
      <c r="AE105" s="23">
        <v>0</v>
      </c>
      <c r="AF105" s="23">
        <v>0</v>
      </c>
      <c r="AG105" s="23">
        <v>0</v>
      </c>
      <c r="AH105" s="23">
        <v>1</v>
      </c>
      <c r="AI105" s="23">
        <v>1</v>
      </c>
      <c r="AJ105" s="23">
        <v>1</v>
      </c>
      <c r="AK105" s="23">
        <v>0</v>
      </c>
      <c r="AL105" s="23">
        <v>1</v>
      </c>
      <c r="AM105" s="23">
        <v>0</v>
      </c>
      <c r="AN105" s="23">
        <v>0</v>
      </c>
      <c r="AO105" s="23">
        <v>0</v>
      </c>
      <c r="AP105" s="23">
        <v>0</v>
      </c>
      <c r="AQ105" s="23">
        <v>0</v>
      </c>
      <c r="AR105" s="23">
        <v>0</v>
      </c>
      <c r="AS105" s="23">
        <v>0</v>
      </c>
      <c r="AT105" s="23">
        <v>0</v>
      </c>
      <c r="AU105" s="23">
        <v>0</v>
      </c>
      <c r="AV105" s="23">
        <v>0</v>
      </c>
      <c r="AW105" s="23">
        <v>0</v>
      </c>
      <c r="AX105" s="23">
        <v>0</v>
      </c>
      <c r="AY105" s="23">
        <v>0</v>
      </c>
      <c r="AZ105" s="23">
        <v>0</v>
      </c>
      <c r="BA105" s="23">
        <v>0</v>
      </c>
      <c r="BB105" s="23" t="s">
        <v>176</v>
      </c>
      <c r="BC105" s="23">
        <v>0</v>
      </c>
      <c r="BD105" s="23">
        <v>0</v>
      </c>
      <c r="BE105" s="23">
        <v>4</v>
      </c>
      <c r="BF105" s="23">
        <v>5</v>
      </c>
      <c r="BG105" s="23">
        <v>8</v>
      </c>
      <c r="BH105" s="23">
        <v>17</v>
      </c>
      <c r="BJ105" s="27">
        <v>43986</v>
      </c>
      <c r="BK105" s="23" t="s">
        <v>251</v>
      </c>
    </row>
    <row r="106" spans="1:63" ht="30" x14ac:dyDescent="0.25">
      <c r="A106" s="23">
        <v>271</v>
      </c>
      <c r="B106" s="23">
        <v>47</v>
      </c>
      <c r="C106" s="23" t="s">
        <v>171</v>
      </c>
      <c r="E106" s="23">
        <v>1</v>
      </c>
      <c r="F106" s="23">
        <v>1</v>
      </c>
      <c r="G106" s="23">
        <v>1</v>
      </c>
      <c r="H106" s="23">
        <v>1</v>
      </c>
      <c r="I106" s="23">
        <v>1</v>
      </c>
      <c r="J106" s="23">
        <v>1</v>
      </c>
      <c r="K106" s="23">
        <v>1</v>
      </c>
      <c r="L106" s="23">
        <v>0</v>
      </c>
      <c r="M106" s="23">
        <v>0</v>
      </c>
      <c r="N106" s="23">
        <v>0</v>
      </c>
      <c r="O106" s="23">
        <v>1</v>
      </c>
      <c r="P106" s="23">
        <v>0</v>
      </c>
      <c r="Q106" s="23">
        <v>0</v>
      </c>
      <c r="R106" s="23">
        <v>0</v>
      </c>
      <c r="S106" s="23">
        <v>1</v>
      </c>
      <c r="T106" s="23">
        <v>1</v>
      </c>
      <c r="U106" s="23">
        <v>0</v>
      </c>
      <c r="V106" s="24" t="s">
        <v>311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0</v>
      </c>
      <c r="AQ106" s="23">
        <v>0</v>
      </c>
      <c r="AR106" s="23">
        <v>0</v>
      </c>
      <c r="AS106" s="23">
        <v>0</v>
      </c>
      <c r="AT106" s="23">
        <v>0</v>
      </c>
      <c r="AU106" s="23">
        <v>0</v>
      </c>
      <c r="AV106" s="23">
        <v>0</v>
      </c>
      <c r="AW106" s="23">
        <v>0</v>
      </c>
      <c r="AX106" s="23">
        <v>0</v>
      </c>
      <c r="AY106" s="23">
        <v>0</v>
      </c>
      <c r="AZ106" s="23">
        <v>0</v>
      </c>
      <c r="BA106" s="23">
        <v>0</v>
      </c>
      <c r="BB106" s="23" t="s">
        <v>176</v>
      </c>
      <c r="BC106" s="23">
        <v>1</v>
      </c>
      <c r="BD106" s="23">
        <v>0</v>
      </c>
      <c r="BE106" s="23">
        <v>1</v>
      </c>
      <c r="BG106" s="23">
        <v>2</v>
      </c>
      <c r="BI106" s="23">
        <v>10</v>
      </c>
      <c r="BJ106" s="27">
        <v>43981</v>
      </c>
      <c r="BK106" s="23" t="s">
        <v>251</v>
      </c>
    </row>
    <row r="107" spans="1:63" x14ac:dyDescent="0.25">
      <c r="A107" s="23">
        <v>279</v>
      </c>
      <c r="B107" s="23">
        <v>28</v>
      </c>
      <c r="C107" s="23" t="s">
        <v>171</v>
      </c>
      <c r="E107" s="23">
        <v>1</v>
      </c>
      <c r="F107" s="23">
        <v>1</v>
      </c>
      <c r="G107" s="23">
        <v>1</v>
      </c>
      <c r="H107" s="23">
        <v>1</v>
      </c>
      <c r="I107" s="23">
        <v>0</v>
      </c>
      <c r="J107" s="23">
        <v>0</v>
      </c>
      <c r="K107" s="23">
        <v>0</v>
      </c>
      <c r="L107" s="23">
        <v>1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1</v>
      </c>
      <c r="U107" s="23">
        <v>0</v>
      </c>
      <c r="V107" s="24" t="s">
        <v>175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1</v>
      </c>
      <c r="AI107" s="23">
        <v>0</v>
      </c>
      <c r="AJ107" s="23">
        <v>0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0</v>
      </c>
      <c r="AQ107" s="23">
        <v>0</v>
      </c>
      <c r="AR107" s="23">
        <v>0</v>
      </c>
      <c r="AS107" s="23">
        <v>0</v>
      </c>
      <c r="AT107" s="23">
        <v>0</v>
      </c>
      <c r="AU107" s="23">
        <v>0</v>
      </c>
      <c r="AV107" s="23">
        <v>0</v>
      </c>
      <c r="AW107" s="23">
        <v>0</v>
      </c>
      <c r="AX107" s="23">
        <v>0</v>
      </c>
      <c r="AY107" s="23">
        <v>0</v>
      </c>
      <c r="AZ107" s="23">
        <v>0</v>
      </c>
      <c r="BA107" s="23">
        <v>0</v>
      </c>
      <c r="BB107" s="23" t="s">
        <v>176</v>
      </c>
      <c r="BC107" s="23">
        <v>0</v>
      </c>
      <c r="BD107" s="23">
        <v>0</v>
      </c>
      <c r="BE107" s="23">
        <v>1</v>
      </c>
      <c r="BF107" s="23">
        <v>5</v>
      </c>
      <c r="BG107" s="23">
        <v>1</v>
      </c>
      <c r="BJ107" s="27">
        <v>43935</v>
      </c>
      <c r="BK107" s="23" t="s">
        <v>177</v>
      </c>
    </row>
    <row r="108" spans="1:63" x14ac:dyDescent="0.25">
      <c r="A108" s="23">
        <v>288</v>
      </c>
      <c r="B108" s="23">
        <v>77</v>
      </c>
      <c r="C108" s="23" t="s">
        <v>171</v>
      </c>
      <c r="E108" s="23">
        <v>1</v>
      </c>
      <c r="F108" s="23">
        <v>1</v>
      </c>
      <c r="G108" s="23">
        <v>1</v>
      </c>
      <c r="H108" s="23">
        <v>1</v>
      </c>
      <c r="I108" s="23">
        <v>1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1</v>
      </c>
      <c r="P108" s="23">
        <v>0</v>
      </c>
      <c r="Q108" s="23">
        <v>0</v>
      </c>
      <c r="R108" s="23">
        <v>0</v>
      </c>
      <c r="S108" s="23">
        <v>0</v>
      </c>
      <c r="T108" s="23">
        <v>1</v>
      </c>
      <c r="U108" s="23">
        <v>0</v>
      </c>
      <c r="V108" s="24" t="s">
        <v>175</v>
      </c>
      <c r="X108" s="23">
        <v>0</v>
      </c>
      <c r="Y108" s="23">
        <v>0</v>
      </c>
      <c r="Z108" s="23">
        <v>1</v>
      </c>
      <c r="AA108" s="23">
        <v>0</v>
      </c>
      <c r="AB108" s="23">
        <v>0</v>
      </c>
      <c r="AC108" s="23">
        <v>0</v>
      </c>
      <c r="AD108" s="23">
        <v>0</v>
      </c>
      <c r="AE108" s="23">
        <v>1</v>
      </c>
      <c r="AF108" s="23">
        <v>0</v>
      </c>
      <c r="AG108" s="23">
        <v>0</v>
      </c>
      <c r="AH108" s="23">
        <v>0</v>
      </c>
      <c r="AI108" s="23">
        <v>0</v>
      </c>
      <c r="AJ108" s="23">
        <v>0</v>
      </c>
      <c r="AK108" s="23">
        <v>0</v>
      </c>
      <c r="AL108" s="23">
        <v>1</v>
      </c>
      <c r="AM108" s="23">
        <v>0</v>
      </c>
      <c r="AN108" s="23">
        <v>0</v>
      </c>
      <c r="AO108" s="23">
        <v>0</v>
      </c>
      <c r="AP108" s="23">
        <v>0</v>
      </c>
      <c r="AQ108" s="23">
        <v>0</v>
      </c>
      <c r="AR108" s="23">
        <v>0</v>
      </c>
      <c r="AS108" s="23">
        <v>0</v>
      </c>
      <c r="AT108" s="23">
        <v>0</v>
      </c>
      <c r="AU108" s="23">
        <v>0</v>
      </c>
      <c r="AV108" s="23">
        <v>0</v>
      </c>
      <c r="AW108" s="23">
        <v>0</v>
      </c>
      <c r="AX108" s="23">
        <v>0</v>
      </c>
      <c r="AY108" s="23">
        <v>0</v>
      </c>
      <c r="AZ108" s="23">
        <v>0</v>
      </c>
      <c r="BA108" s="23">
        <v>0</v>
      </c>
      <c r="BB108" s="23" t="s">
        <v>312</v>
      </c>
      <c r="BC108" s="23">
        <v>0</v>
      </c>
      <c r="BD108" s="23">
        <v>1</v>
      </c>
      <c r="BE108" s="23">
        <v>6</v>
      </c>
      <c r="BF108" s="23">
        <v>5</v>
      </c>
      <c r="BG108" s="23">
        <v>1</v>
      </c>
      <c r="BJ108" s="27">
        <v>44041</v>
      </c>
      <c r="BK108" s="23" t="s">
        <v>177</v>
      </c>
    </row>
    <row r="109" spans="1:63" x14ac:dyDescent="0.25">
      <c r="A109" s="23">
        <v>292</v>
      </c>
      <c r="B109" s="23">
        <v>34</v>
      </c>
      <c r="C109" s="23" t="s">
        <v>179</v>
      </c>
      <c r="E109" s="23">
        <v>1</v>
      </c>
      <c r="F109" s="23">
        <v>1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  <c r="T109" s="23">
        <v>0</v>
      </c>
      <c r="U109" s="23">
        <v>0</v>
      </c>
      <c r="V109" s="24" t="s">
        <v>176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0</v>
      </c>
      <c r="AJ109" s="23">
        <v>0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0</v>
      </c>
      <c r="AQ109" s="23">
        <v>0</v>
      </c>
      <c r="AR109" s="23">
        <v>0</v>
      </c>
      <c r="AS109" s="23">
        <v>0</v>
      </c>
      <c r="AT109" s="23">
        <v>0</v>
      </c>
      <c r="AU109" s="23">
        <v>0</v>
      </c>
      <c r="AV109" s="23">
        <v>0</v>
      </c>
      <c r="AW109" s="23">
        <v>0</v>
      </c>
      <c r="AX109" s="23">
        <v>0</v>
      </c>
      <c r="AY109" s="23">
        <v>0</v>
      </c>
      <c r="AZ109" s="23">
        <v>0</v>
      </c>
      <c r="BA109" s="23">
        <v>0</v>
      </c>
      <c r="BB109" s="23" t="s">
        <v>176</v>
      </c>
      <c r="BC109" s="23">
        <v>1</v>
      </c>
      <c r="BD109" s="23">
        <v>1</v>
      </c>
      <c r="BE109" s="23">
        <v>6</v>
      </c>
      <c r="BH109" s="23">
        <v>13</v>
      </c>
      <c r="BJ109" s="27">
        <v>43997</v>
      </c>
      <c r="BK109" s="23" t="s">
        <v>177</v>
      </c>
    </row>
    <row r="110" spans="1:63" x14ac:dyDescent="0.25">
      <c r="A110" s="23">
        <v>299</v>
      </c>
      <c r="B110" s="23">
        <v>51</v>
      </c>
      <c r="C110" s="23" t="s">
        <v>171</v>
      </c>
      <c r="E110" s="23">
        <v>1</v>
      </c>
      <c r="F110" s="23">
        <v>1</v>
      </c>
      <c r="G110" s="23">
        <v>1</v>
      </c>
      <c r="H110" s="23">
        <v>1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1</v>
      </c>
      <c r="U110" s="23">
        <v>0</v>
      </c>
      <c r="V110" s="24" t="s">
        <v>313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1</v>
      </c>
      <c r="AF110" s="23">
        <v>0</v>
      </c>
      <c r="AG110" s="23">
        <v>0</v>
      </c>
      <c r="AH110" s="23">
        <v>0</v>
      </c>
      <c r="AI110" s="23">
        <v>0</v>
      </c>
      <c r="AJ110" s="23">
        <v>0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0</v>
      </c>
      <c r="AQ110" s="23">
        <v>0</v>
      </c>
      <c r="AR110" s="23">
        <v>0</v>
      </c>
      <c r="AS110" s="23">
        <v>0</v>
      </c>
      <c r="AT110" s="23">
        <v>0</v>
      </c>
      <c r="AU110" s="23">
        <v>0</v>
      </c>
      <c r="AV110" s="23">
        <v>0</v>
      </c>
      <c r="AW110" s="23">
        <v>0</v>
      </c>
      <c r="AX110" s="23">
        <v>0</v>
      </c>
      <c r="AY110" s="23">
        <v>0</v>
      </c>
      <c r="AZ110" s="23">
        <v>0</v>
      </c>
      <c r="BA110" s="23">
        <v>0</v>
      </c>
      <c r="BB110" s="23" t="s">
        <v>314</v>
      </c>
      <c r="BC110" s="23">
        <v>0</v>
      </c>
      <c r="BD110" s="23">
        <v>1</v>
      </c>
      <c r="BE110" s="23">
        <v>6</v>
      </c>
      <c r="BF110" s="23">
        <v>11</v>
      </c>
      <c r="BH110" s="23">
        <v>11</v>
      </c>
      <c r="BJ110" s="27">
        <v>44039</v>
      </c>
      <c r="BK110" s="23" t="s">
        <v>177</v>
      </c>
    </row>
    <row r="111" spans="1:63" x14ac:dyDescent="0.25">
      <c r="A111" s="23">
        <v>303</v>
      </c>
      <c r="B111" s="23">
        <v>67</v>
      </c>
      <c r="C111" s="23" t="s">
        <v>254</v>
      </c>
      <c r="E111" s="23">
        <v>1</v>
      </c>
      <c r="F111" s="23">
        <v>1</v>
      </c>
      <c r="G111" s="23">
        <v>0</v>
      </c>
      <c r="H111" s="23">
        <v>0</v>
      </c>
      <c r="I111" s="23">
        <v>0</v>
      </c>
      <c r="J111" s="23">
        <v>1</v>
      </c>
      <c r="K111" s="23">
        <v>1</v>
      </c>
      <c r="L111" s="23">
        <v>0</v>
      </c>
      <c r="M111" s="23">
        <v>0</v>
      </c>
      <c r="N111" s="23">
        <v>0</v>
      </c>
      <c r="O111" s="23">
        <v>0</v>
      </c>
      <c r="P111" s="23">
        <v>1</v>
      </c>
      <c r="Q111" s="23">
        <v>0</v>
      </c>
      <c r="R111" s="23">
        <v>1</v>
      </c>
      <c r="S111" s="23">
        <v>1</v>
      </c>
      <c r="T111" s="23">
        <v>1</v>
      </c>
      <c r="U111" s="23">
        <v>0</v>
      </c>
      <c r="V111" s="24" t="s">
        <v>176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0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0</v>
      </c>
      <c r="AQ111" s="23">
        <v>0</v>
      </c>
      <c r="AR111" s="23">
        <v>0</v>
      </c>
      <c r="AS111" s="23">
        <v>0</v>
      </c>
      <c r="AT111" s="23">
        <v>0</v>
      </c>
      <c r="AU111" s="23">
        <v>0</v>
      </c>
      <c r="AV111" s="23">
        <v>0</v>
      </c>
      <c r="AW111" s="23">
        <v>0</v>
      </c>
      <c r="AX111" s="23">
        <v>0</v>
      </c>
      <c r="AY111" s="23">
        <v>0</v>
      </c>
      <c r="AZ111" s="23">
        <v>0</v>
      </c>
      <c r="BA111" s="23">
        <v>0</v>
      </c>
      <c r="BB111" s="23" t="s">
        <v>176</v>
      </c>
      <c r="BC111" s="23">
        <v>1</v>
      </c>
      <c r="BD111" s="23">
        <v>1</v>
      </c>
      <c r="BE111" s="23">
        <v>6</v>
      </c>
      <c r="BF111" s="23">
        <v>7</v>
      </c>
      <c r="BG111" s="23">
        <v>14</v>
      </c>
      <c r="BH111" s="23">
        <v>26</v>
      </c>
      <c r="BJ111" s="27">
        <v>44324</v>
      </c>
      <c r="BK111" s="23" t="s">
        <v>174</v>
      </c>
    </row>
    <row r="112" spans="1:63" ht="90" x14ac:dyDescent="0.25">
      <c r="A112" s="23">
        <v>308</v>
      </c>
      <c r="B112" s="23">
        <v>44</v>
      </c>
      <c r="C112" s="23" t="s">
        <v>171</v>
      </c>
      <c r="E112" s="23">
        <v>1</v>
      </c>
      <c r="F112" s="23">
        <v>1</v>
      </c>
      <c r="G112" s="23">
        <v>0</v>
      </c>
      <c r="H112" s="23">
        <v>1</v>
      </c>
      <c r="I112" s="23">
        <v>1</v>
      </c>
      <c r="J112" s="23">
        <v>1</v>
      </c>
      <c r="K112" s="23">
        <v>1</v>
      </c>
      <c r="L112" s="23">
        <v>0</v>
      </c>
      <c r="M112" s="23">
        <v>0</v>
      </c>
      <c r="N112" s="23">
        <v>1</v>
      </c>
      <c r="O112" s="23">
        <v>0</v>
      </c>
      <c r="P112" s="23">
        <v>0</v>
      </c>
      <c r="Q112" s="23">
        <v>0</v>
      </c>
      <c r="R112" s="23">
        <v>0</v>
      </c>
      <c r="S112" s="23">
        <v>1</v>
      </c>
      <c r="T112" s="23">
        <v>1</v>
      </c>
      <c r="U112" s="23">
        <v>0</v>
      </c>
      <c r="V112" s="24" t="s">
        <v>315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1</v>
      </c>
      <c r="AI112" s="23">
        <v>0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0</v>
      </c>
      <c r="AQ112" s="23">
        <v>0</v>
      </c>
      <c r="AR112" s="23">
        <v>0</v>
      </c>
      <c r="AS112" s="23">
        <v>0</v>
      </c>
      <c r="AT112" s="23">
        <v>0</v>
      </c>
      <c r="AU112" s="23">
        <v>0</v>
      </c>
      <c r="AV112" s="23">
        <v>0</v>
      </c>
      <c r="AW112" s="23">
        <v>0</v>
      </c>
      <c r="AX112" s="23">
        <v>0</v>
      </c>
      <c r="AY112" s="23">
        <v>0</v>
      </c>
      <c r="AZ112" s="23">
        <v>0</v>
      </c>
      <c r="BA112" s="23">
        <v>0</v>
      </c>
      <c r="BB112" s="23" t="s">
        <v>176</v>
      </c>
      <c r="BC112" s="23">
        <v>0</v>
      </c>
      <c r="BD112" s="23">
        <v>0</v>
      </c>
      <c r="BE112" s="23">
        <v>4</v>
      </c>
      <c r="BF112" s="23">
        <v>8</v>
      </c>
      <c r="BG112" s="23">
        <v>3</v>
      </c>
      <c r="BJ112" s="27">
        <v>44005</v>
      </c>
      <c r="BK112" s="23" t="s">
        <v>177</v>
      </c>
    </row>
    <row r="113" spans="1:220" x14ac:dyDescent="0.25">
      <c r="A113" s="23">
        <v>309</v>
      </c>
      <c r="B113" s="23">
        <v>81</v>
      </c>
      <c r="C113" s="23" t="s">
        <v>171</v>
      </c>
      <c r="E113" s="23">
        <v>1</v>
      </c>
      <c r="F113" s="23">
        <v>1</v>
      </c>
      <c r="G113" s="23">
        <v>1</v>
      </c>
      <c r="H113" s="23">
        <v>0</v>
      </c>
      <c r="I113" s="23">
        <v>0</v>
      </c>
      <c r="J113" s="23">
        <v>0</v>
      </c>
      <c r="K113" s="23">
        <v>1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1</v>
      </c>
      <c r="U113" s="23">
        <v>0</v>
      </c>
      <c r="V113" s="24" t="s">
        <v>295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1</v>
      </c>
      <c r="AF113" s="23">
        <v>0</v>
      </c>
      <c r="AG113" s="23">
        <v>0</v>
      </c>
      <c r="AH113" s="23">
        <v>0</v>
      </c>
      <c r="AI113" s="23">
        <v>1</v>
      </c>
      <c r="AJ113" s="23">
        <v>0</v>
      </c>
      <c r="AK113" s="23">
        <v>0</v>
      </c>
      <c r="AL113" s="23">
        <v>1</v>
      </c>
      <c r="AM113" s="23">
        <v>0</v>
      </c>
      <c r="AN113" s="23">
        <v>0</v>
      </c>
      <c r="AO113" s="23">
        <v>0</v>
      </c>
      <c r="AP113" s="23">
        <v>0</v>
      </c>
      <c r="AQ113" s="23">
        <v>0</v>
      </c>
      <c r="AR113" s="23">
        <v>0</v>
      </c>
      <c r="AS113" s="23">
        <v>0</v>
      </c>
      <c r="AT113" s="23">
        <v>0</v>
      </c>
      <c r="AU113" s="23">
        <v>0</v>
      </c>
      <c r="AV113" s="23">
        <v>0</v>
      </c>
      <c r="AW113" s="23">
        <v>0</v>
      </c>
      <c r="AX113" s="23">
        <v>0</v>
      </c>
      <c r="AY113" s="23">
        <v>0</v>
      </c>
      <c r="AZ113" s="23">
        <v>0</v>
      </c>
      <c r="BA113" s="23">
        <v>0</v>
      </c>
      <c r="BB113" s="23" t="s">
        <v>316</v>
      </c>
      <c r="BD113" s="23">
        <v>0</v>
      </c>
      <c r="BE113" s="23">
        <v>5</v>
      </c>
      <c r="BF113" s="23">
        <v>4</v>
      </c>
      <c r="BG113" s="23">
        <v>0</v>
      </c>
      <c r="BH113" s="23">
        <v>11</v>
      </c>
      <c r="BJ113" s="27">
        <v>44301</v>
      </c>
      <c r="BK113" s="23" t="s">
        <v>174</v>
      </c>
    </row>
    <row r="114" spans="1:220" x14ac:dyDescent="0.25">
      <c r="A114" s="23">
        <v>311</v>
      </c>
      <c r="B114" s="23">
        <v>54</v>
      </c>
      <c r="C114" s="23" t="s">
        <v>171</v>
      </c>
      <c r="E114" s="23">
        <v>1</v>
      </c>
      <c r="F114" s="23">
        <v>1</v>
      </c>
      <c r="G114" s="23">
        <v>0</v>
      </c>
      <c r="H114" s="23">
        <v>1</v>
      </c>
      <c r="I114" s="23">
        <v>1</v>
      </c>
      <c r="J114" s="23">
        <v>1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1</v>
      </c>
      <c r="T114" s="23">
        <v>1</v>
      </c>
      <c r="U114" s="23">
        <v>0</v>
      </c>
      <c r="V114" s="24" t="s">
        <v>317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1</v>
      </c>
      <c r="AF114" s="23">
        <v>0</v>
      </c>
      <c r="AG114" s="23">
        <v>0</v>
      </c>
      <c r="AH114" s="23">
        <v>0</v>
      </c>
      <c r="AI114" s="23">
        <v>0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0</v>
      </c>
      <c r="AQ114" s="23">
        <v>0</v>
      </c>
      <c r="AR114" s="23">
        <v>0</v>
      </c>
      <c r="AS114" s="23">
        <v>0</v>
      </c>
      <c r="AT114" s="23">
        <v>0</v>
      </c>
      <c r="AU114" s="23">
        <v>0</v>
      </c>
      <c r="AV114" s="23">
        <v>0</v>
      </c>
      <c r="AW114" s="23">
        <v>0</v>
      </c>
      <c r="AX114" s="23">
        <v>0</v>
      </c>
      <c r="AY114" s="23">
        <v>0</v>
      </c>
      <c r="AZ114" s="23">
        <v>0</v>
      </c>
      <c r="BA114" s="23">
        <v>0</v>
      </c>
      <c r="BB114" s="23" t="s">
        <v>257</v>
      </c>
      <c r="BC114" s="23">
        <v>0</v>
      </c>
      <c r="BD114" s="23">
        <v>0</v>
      </c>
      <c r="BE114" s="23">
        <v>5</v>
      </c>
      <c r="BF114" s="23">
        <v>7</v>
      </c>
      <c r="BG114" s="23">
        <v>5</v>
      </c>
      <c r="BH114" s="23">
        <v>11</v>
      </c>
      <c r="BI114" s="23">
        <v>4.8</v>
      </c>
      <c r="BJ114" s="27">
        <v>44299</v>
      </c>
      <c r="BK114" s="23" t="s">
        <v>177</v>
      </c>
    </row>
    <row r="115" spans="1:220" ht="60" x14ac:dyDescent="0.25">
      <c r="A115" s="37">
        <v>312</v>
      </c>
      <c r="B115" s="37">
        <v>39</v>
      </c>
      <c r="C115" s="37" t="s">
        <v>254</v>
      </c>
      <c r="D115" s="37"/>
      <c r="E115" s="37">
        <v>1</v>
      </c>
      <c r="F115" s="37">
        <v>1</v>
      </c>
      <c r="G115" s="37">
        <v>1</v>
      </c>
      <c r="H115" s="37">
        <v>0</v>
      </c>
      <c r="I115" s="37">
        <v>0</v>
      </c>
      <c r="J115" s="37">
        <v>1</v>
      </c>
      <c r="K115" s="37">
        <v>0</v>
      </c>
      <c r="L115" s="37">
        <v>0</v>
      </c>
      <c r="M115" s="37">
        <v>0</v>
      </c>
      <c r="N115" s="37">
        <v>1</v>
      </c>
      <c r="O115" s="37">
        <v>0</v>
      </c>
      <c r="P115" s="37">
        <v>0</v>
      </c>
      <c r="Q115" s="37">
        <v>0</v>
      </c>
      <c r="R115" s="37">
        <v>1</v>
      </c>
      <c r="S115" s="37">
        <v>1</v>
      </c>
      <c r="T115" s="37">
        <v>1</v>
      </c>
      <c r="U115" s="37">
        <v>0</v>
      </c>
      <c r="V115" s="14" t="s">
        <v>318</v>
      </c>
      <c r="W115" s="37"/>
      <c r="X115" s="37">
        <v>0</v>
      </c>
      <c r="Y115" s="37">
        <v>0</v>
      </c>
      <c r="Z115" s="37">
        <v>0</v>
      </c>
      <c r="AA115" s="37">
        <v>0</v>
      </c>
      <c r="AB115" s="37">
        <v>0</v>
      </c>
      <c r="AC115" s="37">
        <v>0</v>
      </c>
      <c r="AD115" s="37">
        <v>0</v>
      </c>
      <c r="AE115" s="37">
        <v>0</v>
      </c>
      <c r="AF115" s="37">
        <v>0</v>
      </c>
      <c r="AG115" s="37">
        <v>0</v>
      </c>
      <c r="AH115" s="37">
        <v>1</v>
      </c>
      <c r="AI115" s="37">
        <v>0</v>
      </c>
      <c r="AJ115" s="37">
        <v>0</v>
      </c>
      <c r="AK115" s="37">
        <v>0</v>
      </c>
      <c r="AL115" s="37">
        <v>0</v>
      </c>
      <c r="AM115" s="37">
        <v>0</v>
      </c>
      <c r="AN115" s="37">
        <v>0</v>
      </c>
      <c r="AO115" s="37">
        <v>0</v>
      </c>
      <c r="AP115" s="37">
        <v>0</v>
      </c>
      <c r="AQ115" s="37">
        <v>0</v>
      </c>
      <c r="AR115" s="37">
        <v>0</v>
      </c>
      <c r="AS115" s="37">
        <v>0</v>
      </c>
      <c r="AT115" s="37">
        <v>0</v>
      </c>
      <c r="AU115" s="37">
        <v>0</v>
      </c>
      <c r="AV115" s="37">
        <v>0</v>
      </c>
      <c r="AW115" s="37">
        <v>0</v>
      </c>
      <c r="AX115" s="37">
        <v>0</v>
      </c>
      <c r="AY115" s="37">
        <v>0</v>
      </c>
      <c r="AZ115" s="37">
        <v>0</v>
      </c>
      <c r="BA115" s="37">
        <v>0</v>
      </c>
      <c r="BB115" s="37" t="s">
        <v>176</v>
      </c>
      <c r="BC115" s="37">
        <v>0</v>
      </c>
      <c r="BD115" s="37">
        <v>1</v>
      </c>
      <c r="BE115" s="37">
        <v>6</v>
      </c>
      <c r="BF115" s="37">
        <v>12</v>
      </c>
      <c r="BG115" s="37">
        <v>0</v>
      </c>
      <c r="BH115" s="37">
        <v>17</v>
      </c>
      <c r="BI115" s="37">
        <v>4</v>
      </c>
      <c r="BJ115" s="38">
        <v>44298</v>
      </c>
      <c r="BK115" s="37" t="s">
        <v>177</v>
      </c>
      <c r="BL115" s="37"/>
      <c r="BM115" s="37"/>
      <c r="BN115" s="37"/>
      <c r="BO115" s="37"/>
      <c r="BP115" s="37"/>
      <c r="BQ115" s="37"/>
      <c r="BR115" s="37"/>
      <c r="BS115" s="37"/>
      <c r="BT115" s="37"/>
      <c r="BU115" s="37"/>
      <c r="BV115" s="37"/>
      <c r="BW115" s="37"/>
      <c r="BX115" s="37"/>
      <c r="BY115" s="37"/>
      <c r="BZ115" s="37"/>
      <c r="CA115" s="37"/>
      <c r="CB115" s="37"/>
      <c r="CC115" s="37"/>
      <c r="CD115" s="37"/>
      <c r="CE115" s="37"/>
      <c r="CF115" s="37"/>
      <c r="CG115" s="37"/>
      <c r="CH115" s="37"/>
      <c r="CI115" s="37"/>
      <c r="CJ115" s="37"/>
      <c r="CK115" s="37"/>
      <c r="CL115" s="37"/>
      <c r="CM115" s="37"/>
      <c r="CN115" s="37"/>
      <c r="CO115" s="37"/>
      <c r="CP115" s="37"/>
      <c r="CQ115" s="37"/>
      <c r="CR115" s="37"/>
      <c r="CS115" s="37"/>
      <c r="CT115" s="37"/>
      <c r="CU115" s="37"/>
      <c r="CV115" s="37"/>
      <c r="CW115" s="37"/>
      <c r="CX115" s="37"/>
      <c r="CY115" s="37"/>
      <c r="CZ115" s="37"/>
      <c r="DA115" s="37"/>
      <c r="DB115" s="37"/>
      <c r="DC115" s="37"/>
      <c r="DD115" s="37"/>
      <c r="DE115" s="37"/>
      <c r="DF115" s="37"/>
      <c r="DG115" s="37"/>
      <c r="DH115" s="37"/>
      <c r="DI115" s="37"/>
      <c r="DJ115" s="37"/>
      <c r="DK115" s="37"/>
      <c r="DL115" s="37"/>
      <c r="DM115" s="37"/>
      <c r="DN115" s="37"/>
      <c r="DO115" s="37"/>
      <c r="DP115" s="37"/>
      <c r="DQ115" s="37"/>
      <c r="DR115" s="37"/>
      <c r="DS115" s="37"/>
      <c r="DT115" s="37"/>
      <c r="DU115" s="37"/>
      <c r="DV115" s="37"/>
      <c r="DW115" s="37"/>
      <c r="DX115" s="37"/>
      <c r="DY115" s="37"/>
      <c r="DZ115" s="37"/>
      <c r="EA115" s="37"/>
      <c r="EB115" s="37"/>
      <c r="EC115" s="37"/>
      <c r="ED115" s="37"/>
      <c r="EE115" s="37"/>
      <c r="EF115" s="37"/>
      <c r="EG115" s="37"/>
      <c r="EH115" s="37"/>
      <c r="EI115" s="37"/>
      <c r="EJ115" s="37"/>
      <c r="EK115" s="37"/>
      <c r="EL115" s="37"/>
      <c r="EM115" s="37"/>
      <c r="EN115" s="37"/>
      <c r="EO115" s="37"/>
      <c r="EP115" s="37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  <c r="FL115" s="37"/>
      <c r="FM115" s="37"/>
      <c r="FN115" s="37"/>
      <c r="FO115" s="37"/>
      <c r="FP115" s="37"/>
      <c r="FQ115" s="37"/>
      <c r="FR115" s="37"/>
      <c r="FS115" s="37"/>
      <c r="FT115" s="37"/>
      <c r="FU115" s="37"/>
      <c r="FV115" s="37"/>
      <c r="FW115" s="37"/>
      <c r="FX115" s="37"/>
      <c r="FY115" s="37"/>
      <c r="FZ115" s="37"/>
      <c r="GA115" s="37"/>
      <c r="GB115" s="37"/>
      <c r="GC115" s="37"/>
      <c r="GD115" s="37"/>
      <c r="GE115" s="37"/>
      <c r="GF115" s="37"/>
      <c r="GG115" s="37"/>
      <c r="GH115" s="37"/>
      <c r="GI115" s="37"/>
      <c r="GJ115" s="37"/>
      <c r="GK115" s="37"/>
      <c r="GL115" s="37"/>
      <c r="GM115" s="37"/>
      <c r="GN115" s="37"/>
      <c r="GO115" s="37"/>
      <c r="GP115" s="37"/>
      <c r="GQ115" s="37"/>
      <c r="GR115" s="37"/>
      <c r="GS115" s="37"/>
      <c r="GT115" s="37"/>
      <c r="GU115" s="37"/>
      <c r="GV115" s="37"/>
      <c r="GW115" s="37"/>
      <c r="GX115" s="37"/>
      <c r="GY115" s="37"/>
      <c r="GZ115" s="37"/>
      <c r="HA115" s="37"/>
      <c r="HB115" s="37"/>
      <c r="HC115" s="37"/>
      <c r="HD115" s="37"/>
      <c r="HE115" s="37"/>
      <c r="HF115" s="37"/>
      <c r="HG115" s="37"/>
      <c r="HH115" s="37"/>
      <c r="HI115" s="37"/>
      <c r="HJ115" s="37"/>
      <c r="HK115" s="37"/>
      <c r="HL115" s="37"/>
    </row>
    <row r="116" spans="1:220" ht="30" x14ac:dyDescent="0.25">
      <c r="A116" s="37">
        <v>313</v>
      </c>
      <c r="B116" s="37">
        <v>41</v>
      </c>
      <c r="C116" s="37" t="s">
        <v>171</v>
      </c>
      <c r="D116" s="37"/>
      <c r="E116" s="37">
        <v>1</v>
      </c>
      <c r="F116" s="37">
        <v>0</v>
      </c>
      <c r="G116" s="37">
        <v>0</v>
      </c>
      <c r="H116" s="37">
        <v>0</v>
      </c>
      <c r="I116" s="37">
        <v>0</v>
      </c>
      <c r="J116" s="37">
        <v>0</v>
      </c>
      <c r="K116" s="37">
        <v>0</v>
      </c>
      <c r="L116" s="37">
        <v>0</v>
      </c>
      <c r="M116" s="37">
        <v>0</v>
      </c>
      <c r="N116" s="37">
        <v>0</v>
      </c>
      <c r="O116" s="37">
        <v>0</v>
      </c>
      <c r="P116" s="37">
        <v>0</v>
      </c>
      <c r="Q116" s="37">
        <v>0</v>
      </c>
      <c r="R116" s="37">
        <v>1</v>
      </c>
      <c r="S116" s="37">
        <v>1</v>
      </c>
      <c r="T116" s="37">
        <v>0</v>
      </c>
      <c r="U116" s="37">
        <v>0</v>
      </c>
      <c r="V116" s="14" t="s">
        <v>319</v>
      </c>
      <c r="W116" s="37"/>
      <c r="X116" s="37">
        <v>0</v>
      </c>
      <c r="Y116" s="37">
        <v>0</v>
      </c>
      <c r="Z116" s="37">
        <v>0</v>
      </c>
      <c r="AA116" s="37">
        <v>0</v>
      </c>
      <c r="AB116" s="37">
        <v>0</v>
      </c>
      <c r="AC116" s="37">
        <v>0</v>
      </c>
      <c r="AD116" s="37">
        <v>0</v>
      </c>
      <c r="AE116" s="37">
        <v>1</v>
      </c>
      <c r="AF116" s="37">
        <v>0</v>
      </c>
      <c r="AG116" s="37">
        <v>0</v>
      </c>
      <c r="AH116" s="37">
        <v>1</v>
      </c>
      <c r="AI116" s="37">
        <v>1</v>
      </c>
      <c r="AJ116" s="37">
        <v>0</v>
      </c>
      <c r="AK116" s="37">
        <v>0</v>
      </c>
      <c r="AL116" s="37">
        <v>1</v>
      </c>
      <c r="AM116" s="37">
        <v>0</v>
      </c>
      <c r="AN116" s="37">
        <v>0</v>
      </c>
      <c r="AO116" s="37">
        <v>0</v>
      </c>
      <c r="AP116" s="37">
        <v>0</v>
      </c>
      <c r="AQ116" s="37">
        <v>0</v>
      </c>
      <c r="AR116" s="37">
        <v>0</v>
      </c>
      <c r="AS116" s="37">
        <v>0</v>
      </c>
      <c r="AT116" s="37">
        <v>0</v>
      </c>
      <c r="AU116" s="37">
        <v>0</v>
      </c>
      <c r="AV116" s="37">
        <v>0</v>
      </c>
      <c r="AW116" s="37">
        <v>0</v>
      </c>
      <c r="AX116" s="37">
        <v>0</v>
      </c>
      <c r="AY116" s="37">
        <v>0</v>
      </c>
      <c r="AZ116" s="37">
        <v>0</v>
      </c>
      <c r="BA116" s="37">
        <v>0</v>
      </c>
      <c r="BB116" s="37" t="s">
        <v>320</v>
      </c>
      <c r="BC116" s="37">
        <v>0</v>
      </c>
      <c r="BD116" s="37">
        <v>0</v>
      </c>
      <c r="BE116" s="37">
        <v>5</v>
      </c>
      <c r="BF116" s="37">
        <v>8</v>
      </c>
      <c r="BG116" s="37">
        <v>1</v>
      </c>
      <c r="BH116" s="37">
        <v>13</v>
      </c>
      <c r="BI116" s="37">
        <v>7.56</v>
      </c>
      <c r="BJ116" s="38">
        <v>44307</v>
      </c>
      <c r="BK116" s="37" t="s">
        <v>177</v>
      </c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  <c r="BW116" s="37"/>
      <c r="BX116" s="37"/>
      <c r="BY116" s="37"/>
      <c r="BZ116" s="37"/>
      <c r="CA116" s="37"/>
      <c r="CB116" s="37"/>
      <c r="CC116" s="37"/>
      <c r="CD116" s="37"/>
      <c r="CE116" s="37"/>
      <c r="CF116" s="37"/>
      <c r="CG116" s="37"/>
      <c r="CH116" s="37"/>
      <c r="CI116" s="37"/>
      <c r="CJ116" s="37"/>
      <c r="CK116" s="37"/>
      <c r="CL116" s="37"/>
      <c r="CM116" s="37"/>
      <c r="CN116" s="37"/>
      <c r="CO116" s="37"/>
      <c r="CP116" s="37"/>
      <c r="CQ116" s="37"/>
      <c r="CR116" s="37"/>
      <c r="CS116" s="37"/>
      <c r="CT116" s="37"/>
      <c r="CU116" s="37"/>
      <c r="CV116" s="37"/>
      <c r="CW116" s="37"/>
      <c r="CX116" s="37"/>
      <c r="CY116" s="37"/>
      <c r="CZ116" s="37"/>
      <c r="DA116" s="37"/>
      <c r="DB116" s="37"/>
      <c r="DC116" s="37"/>
      <c r="DD116" s="37"/>
      <c r="DE116" s="37"/>
      <c r="DF116" s="37"/>
      <c r="DG116" s="37"/>
      <c r="DH116" s="37"/>
      <c r="DI116" s="37"/>
      <c r="DJ116" s="37"/>
      <c r="DK116" s="37"/>
      <c r="DL116" s="37"/>
      <c r="DM116" s="37"/>
      <c r="DN116" s="37"/>
      <c r="DO116" s="37"/>
      <c r="DP116" s="37"/>
      <c r="DQ116" s="37"/>
      <c r="DR116" s="37"/>
      <c r="DS116" s="37"/>
      <c r="DT116" s="37"/>
      <c r="DU116" s="37"/>
      <c r="DV116" s="37"/>
      <c r="DW116" s="37"/>
      <c r="DX116" s="37"/>
      <c r="DY116" s="37"/>
      <c r="DZ116" s="37"/>
      <c r="EA116" s="37"/>
      <c r="EB116" s="37"/>
      <c r="EC116" s="37"/>
      <c r="ED116" s="37"/>
      <c r="EE116" s="37"/>
      <c r="EF116" s="37"/>
      <c r="EG116" s="37"/>
      <c r="EH116" s="37"/>
      <c r="EI116" s="37"/>
      <c r="EJ116" s="37"/>
      <c r="EK116" s="37"/>
      <c r="EL116" s="37"/>
      <c r="EM116" s="37"/>
      <c r="EN116" s="37"/>
      <c r="EO116" s="37"/>
      <c r="EP116" s="37"/>
      <c r="EQ116" s="37"/>
      <c r="ER116" s="37"/>
      <c r="ES116" s="37"/>
      <c r="ET116" s="37"/>
      <c r="EU116" s="37"/>
      <c r="EV116" s="37"/>
      <c r="EW116" s="37"/>
      <c r="EX116" s="37"/>
      <c r="EY116" s="37"/>
      <c r="EZ116" s="37"/>
      <c r="FA116" s="37"/>
      <c r="FB116" s="37"/>
      <c r="FC116" s="37"/>
      <c r="FD116" s="37"/>
      <c r="FE116" s="37"/>
      <c r="FF116" s="37"/>
      <c r="FG116" s="37"/>
      <c r="FH116" s="37"/>
      <c r="FI116" s="37"/>
      <c r="FJ116" s="37"/>
      <c r="FK116" s="37"/>
      <c r="FL116" s="37"/>
      <c r="FM116" s="37"/>
      <c r="FN116" s="37"/>
      <c r="FO116" s="37"/>
      <c r="FP116" s="37"/>
      <c r="FQ116" s="37"/>
      <c r="FR116" s="37"/>
      <c r="FS116" s="37"/>
      <c r="FT116" s="37"/>
      <c r="FU116" s="37"/>
      <c r="FV116" s="37"/>
      <c r="FW116" s="37"/>
      <c r="FX116" s="37"/>
      <c r="FY116" s="37"/>
      <c r="FZ116" s="37"/>
      <c r="GA116" s="37"/>
      <c r="GB116" s="37"/>
      <c r="GC116" s="37"/>
      <c r="GD116" s="37"/>
      <c r="GE116" s="37"/>
      <c r="GF116" s="37"/>
      <c r="GG116" s="37"/>
      <c r="GH116" s="37"/>
      <c r="GI116" s="37"/>
      <c r="GJ116" s="37"/>
      <c r="GK116" s="37"/>
      <c r="GL116" s="37"/>
      <c r="GM116" s="37"/>
      <c r="GN116" s="37"/>
      <c r="GO116" s="37"/>
      <c r="GP116" s="37"/>
      <c r="GQ116" s="37"/>
      <c r="GR116" s="37"/>
      <c r="GS116" s="37"/>
      <c r="GT116" s="37"/>
      <c r="GU116" s="37"/>
      <c r="GV116" s="37"/>
      <c r="GW116" s="37"/>
      <c r="GX116" s="37"/>
      <c r="GY116" s="37"/>
      <c r="GZ116" s="37"/>
      <c r="HA116" s="37"/>
      <c r="HB116" s="37"/>
      <c r="HC116" s="37"/>
      <c r="HD116" s="37"/>
      <c r="HE116" s="37"/>
      <c r="HF116" s="37"/>
      <c r="HG116" s="37"/>
      <c r="HH116" s="37"/>
      <c r="HI116" s="37"/>
      <c r="HJ116" s="37"/>
      <c r="HK116" s="37"/>
      <c r="HL116" s="37"/>
    </row>
    <row r="117" spans="1:220" ht="45" x14ac:dyDescent="0.25">
      <c r="A117" s="37">
        <v>316</v>
      </c>
      <c r="B117" s="37">
        <v>64</v>
      </c>
      <c r="C117" s="37" t="s">
        <v>171</v>
      </c>
      <c r="D117" s="37"/>
      <c r="E117" s="37">
        <v>1</v>
      </c>
      <c r="F117" s="37">
        <v>1</v>
      </c>
      <c r="G117" s="37">
        <v>1</v>
      </c>
      <c r="H117" s="37">
        <v>0</v>
      </c>
      <c r="I117" s="37">
        <v>0</v>
      </c>
      <c r="J117" s="37">
        <v>0</v>
      </c>
      <c r="K117" s="37">
        <v>1</v>
      </c>
      <c r="L117" s="37">
        <v>0</v>
      </c>
      <c r="M117" s="37">
        <v>1</v>
      </c>
      <c r="N117" s="37">
        <v>0</v>
      </c>
      <c r="O117" s="37">
        <v>0</v>
      </c>
      <c r="P117" s="37">
        <v>0</v>
      </c>
      <c r="Q117" s="37">
        <v>0</v>
      </c>
      <c r="R117" s="37">
        <v>0</v>
      </c>
      <c r="S117" s="37">
        <v>1</v>
      </c>
      <c r="T117" s="37">
        <v>0</v>
      </c>
      <c r="U117" s="37">
        <v>0</v>
      </c>
      <c r="V117" s="14" t="s">
        <v>321</v>
      </c>
      <c r="W117" s="37"/>
      <c r="X117" s="37">
        <v>0</v>
      </c>
      <c r="Y117" s="37">
        <v>0</v>
      </c>
      <c r="Z117" s="37">
        <v>1</v>
      </c>
      <c r="AA117" s="37">
        <v>0</v>
      </c>
      <c r="AB117" s="37">
        <v>0</v>
      </c>
      <c r="AC117" s="37">
        <v>0</v>
      </c>
      <c r="AD117" s="37">
        <v>0</v>
      </c>
      <c r="AE117" s="37">
        <v>0</v>
      </c>
      <c r="AF117" s="37">
        <v>0</v>
      </c>
      <c r="AG117" s="37">
        <v>0</v>
      </c>
      <c r="AH117" s="37">
        <v>0</v>
      </c>
      <c r="AI117" s="37">
        <v>0</v>
      </c>
      <c r="AJ117" s="37">
        <v>0</v>
      </c>
      <c r="AK117" s="37">
        <v>0</v>
      </c>
      <c r="AL117" s="37">
        <v>1</v>
      </c>
      <c r="AM117" s="37">
        <v>0</v>
      </c>
      <c r="AN117" s="37">
        <v>0</v>
      </c>
      <c r="AO117" s="37">
        <v>0</v>
      </c>
      <c r="AP117" s="37">
        <v>0</v>
      </c>
      <c r="AQ117" s="37">
        <v>0</v>
      </c>
      <c r="AR117" s="37">
        <v>0</v>
      </c>
      <c r="AS117" s="37">
        <v>0</v>
      </c>
      <c r="AT117" s="37">
        <v>0</v>
      </c>
      <c r="AU117" s="37">
        <v>0</v>
      </c>
      <c r="AV117" s="37">
        <v>0</v>
      </c>
      <c r="AW117" s="37">
        <v>0</v>
      </c>
      <c r="AX117" s="37">
        <v>0</v>
      </c>
      <c r="AY117" s="37">
        <v>0</v>
      </c>
      <c r="AZ117" s="37">
        <v>0</v>
      </c>
      <c r="BA117" s="37">
        <v>0</v>
      </c>
      <c r="BB117" s="37">
        <v>0</v>
      </c>
      <c r="BC117" s="37">
        <v>0</v>
      </c>
      <c r="BD117" s="37">
        <v>1</v>
      </c>
      <c r="BE117" s="37">
        <v>6</v>
      </c>
      <c r="BF117" s="37">
        <v>4</v>
      </c>
      <c r="BG117" s="37"/>
      <c r="BH117" s="37">
        <v>18</v>
      </c>
      <c r="BI117" s="37"/>
      <c r="BJ117" s="38">
        <v>44328</v>
      </c>
      <c r="BK117" s="37" t="s">
        <v>177</v>
      </c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  <c r="BW117" s="37"/>
      <c r="BX117" s="37"/>
      <c r="BY117" s="37"/>
      <c r="BZ117" s="37"/>
      <c r="CA117" s="37"/>
      <c r="CB117" s="37"/>
      <c r="CC117" s="37"/>
      <c r="CD117" s="37"/>
      <c r="CE117" s="37"/>
      <c r="CF117" s="37"/>
      <c r="CG117" s="37"/>
      <c r="CH117" s="37"/>
      <c r="CI117" s="37"/>
      <c r="CJ117" s="37"/>
      <c r="CK117" s="37"/>
      <c r="CL117" s="37"/>
      <c r="CM117" s="37"/>
      <c r="CN117" s="37"/>
      <c r="CO117" s="37"/>
      <c r="CP117" s="37"/>
      <c r="CQ117" s="37"/>
      <c r="CR117" s="37"/>
      <c r="CS117" s="37"/>
      <c r="CT117" s="37"/>
      <c r="CU117" s="37"/>
      <c r="CV117" s="37"/>
      <c r="CW117" s="37"/>
      <c r="CX117" s="37"/>
      <c r="CY117" s="37"/>
      <c r="CZ117" s="37"/>
      <c r="DA117" s="37"/>
      <c r="DB117" s="37"/>
      <c r="DC117" s="37"/>
      <c r="DD117" s="37"/>
      <c r="DE117" s="37"/>
      <c r="DF117" s="37"/>
      <c r="DG117" s="37"/>
      <c r="DH117" s="37"/>
      <c r="DI117" s="37"/>
      <c r="DJ117" s="37"/>
      <c r="DK117" s="37"/>
      <c r="DL117" s="37"/>
      <c r="DM117" s="37"/>
      <c r="DN117" s="37"/>
      <c r="DO117" s="37"/>
      <c r="DP117" s="37"/>
      <c r="DQ117" s="37"/>
      <c r="DR117" s="37"/>
      <c r="DS117" s="37"/>
      <c r="DT117" s="37"/>
      <c r="DU117" s="37"/>
      <c r="DV117" s="37"/>
      <c r="DW117" s="37"/>
      <c r="DX117" s="37"/>
      <c r="DY117" s="37"/>
      <c r="DZ117" s="37"/>
      <c r="EA117" s="37"/>
      <c r="EB117" s="37"/>
      <c r="EC117" s="37"/>
      <c r="ED117" s="37"/>
      <c r="EE117" s="37"/>
      <c r="EF117" s="37"/>
      <c r="EG117" s="37"/>
      <c r="EH117" s="37"/>
      <c r="EI117" s="37"/>
      <c r="EJ117" s="37"/>
      <c r="EK117" s="37"/>
      <c r="EL117" s="37"/>
      <c r="EM117" s="37"/>
      <c r="EN117" s="37"/>
      <c r="EO117" s="37"/>
      <c r="EP117" s="37"/>
      <c r="EQ117" s="37"/>
      <c r="ER117" s="37"/>
      <c r="ES117" s="37"/>
      <c r="ET117" s="37"/>
      <c r="EU117" s="37"/>
      <c r="EV117" s="37"/>
      <c r="EW117" s="37"/>
      <c r="EX117" s="37"/>
      <c r="EY117" s="37"/>
      <c r="EZ117" s="37"/>
      <c r="FA117" s="37"/>
      <c r="FB117" s="37"/>
      <c r="FC117" s="37"/>
      <c r="FD117" s="37"/>
      <c r="FE117" s="37"/>
      <c r="FF117" s="37"/>
      <c r="FG117" s="37"/>
      <c r="FH117" s="37"/>
      <c r="FI117" s="37"/>
      <c r="FJ117" s="37"/>
      <c r="FK117" s="37"/>
      <c r="FL117" s="37"/>
      <c r="FM117" s="37"/>
      <c r="FN117" s="37"/>
      <c r="FO117" s="37"/>
      <c r="FP117" s="37"/>
      <c r="FQ117" s="37"/>
      <c r="FR117" s="37"/>
      <c r="FS117" s="37"/>
      <c r="FT117" s="37"/>
      <c r="FU117" s="37"/>
      <c r="FV117" s="37"/>
      <c r="FW117" s="37"/>
      <c r="FX117" s="37"/>
      <c r="FY117" s="37"/>
      <c r="FZ117" s="37"/>
      <c r="GA117" s="37"/>
      <c r="GB117" s="37"/>
      <c r="GC117" s="37"/>
      <c r="GD117" s="37"/>
      <c r="GE117" s="37"/>
      <c r="GF117" s="37"/>
      <c r="GG117" s="37"/>
      <c r="GH117" s="37"/>
      <c r="GI117" s="37"/>
      <c r="GJ117" s="37"/>
      <c r="GK117" s="37"/>
      <c r="GL117" s="37"/>
      <c r="GM117" s="37"/>
      <c r="GN117" s="37"/>
      <c r="GO117" s="37"/>
      <c r="GP117" s="37"/>
      <c r="GQ117" s="37"/>
      <c r="GR117" s="37"/>
      <c r="GS117" s="37"/>
      <c r="GT117" s="37"/>
      <c r="GU117" s="37"/>
      <c r="GV117" s="37"/>
      <c r="GW117" s="37"/>
      <c r="GX117" s="37"/>
      <c r="GY117" s="37"/>
      <c r="GZ117" s="37"/>
      <c r="HA117" s="37"/>
      <c r="HB117" s="37"/>
      <c r="HC117" s="37"/>
      <c r="HD117" s="37"/>
      <c r="HE117" s="37"/>
      <c r="HF117" s="37"/>
      <c r="HG117" s="37"/>
      <c r="HH117" s="37"/>
      <c r="HI117" s="37"/>
      <c r="HJ117" s="37"/>
      <c r="HK117" s="37"/>
      <c r="HL117" s="37"/>
    </row>
    <row r="118" spans="1:220" x14ac:dyDescent="0.25">
      <c r="A118" s="23">
        <v>321</v>
      </c>
      <c r="B118" s="23">
        <v>72</v>
      </c>
      <c r="C118" s="23" t="s">
        <v>171</v>
      </c>
      <c r="E118" s="23">
        <v>1</v>
      </c>
      <c r="F118" s="23">
        <v>0</v>
      </c>
      <c r="G118" s="23">
        <v>0</v>
      </c>
      <c r="H118" s="23">
        <v>1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1</v>
      </c>
      <c r="T118" s="23">
        <v>1</v>
      </c>
      <c r="U118" s="23">
        <v>0</v>
      </c>
      <c r="V118" s="24" t="s">
        <v>295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1</v>
      </c>
      <c r="AF118" s="23">
        <v>1</v>
      </c>
      <c r="AG118" s="23">
        <v>0</v>
      </c>
      <c r="AH118" s="23">
        <v>0</v>
      </c>
      <c r="AI118" s="23">
        <v>1</v>
      </c>
      <c r="AJ118" s="23">
        <v>0</v>
      </c>
      <c r="AK118" s="23">
        <v>0</v>
      </c>
      <c r="AL118" s="23">
        <v>0</v>
      </c>
      <c r="AM118" s="23">
        <v>0</v>
      </c>
      <c r="AN118" s="23">
        <v>1</v>
      </c>
      <c r="AO118" s="23">
        <v>0</v>
      </c>
      <c r="AP118" s="23">
        <v>0</v>
      </c>
      <c r="AQ118" s="23">
        <v>0</v>
      </c>
      <c r="AR118" s="23">
        <v>0</v>
      </c>
      <c r="AS118" s="23">
        <v>0</v>
      </c>
      <c r="AT118" s="23">
        <v>0</v>
      </c>
      <c r="AU118" s="23">
        <v>0</v>
      </c>
      <c r="AV118" s="23">
        <v>0</v>
      </c>
      <c r="AW118" s="23">
        <v>0</v>
      </c>
      <c r="AX118" s="23">
        <v>0</v>
      </c>
      <c r="AY118" s="23">
        <v>0</v>
      </c>
      <c r="AZ118" s="23">
        <v>0</v>
      </c>
      <c r="BA118" s="23">
        <v>0</v>
      </c>
      <c r="BB118" s="23" t="s">
        <v>322</v>
      </c>
      <c r="BC118" s="23">
        <v>0</v>
      </c>
      <c r="BD118" s="23">
        <v>1</v>
      </c>
      <c r="BE118" s="23">
        <v>6</v>
      </c>
      <c r="BF118" s="23">
        <v>4</v>
      </c>
      <c r="BJ118" s="27">
        <v>44051</v>
      </c>
      <c r="BK118" s="23" t="s">
        <v>174</v>
      </c>
    </row>
    <row r="119" spans="1:220" x14ac:dyDescent="0.25">
      <c r="A119" s="23">
        <v>326</v>
      </c>
      <c r="B119" s="23">
        <v>35</v>
      </c>
      <c r="C119" s="23" t="s">
        <v>171</v>
      </c>
      <c r="E119" s="23">
        <v>0</v>
      </c>
      <c r="F119" s="23">
        <v>1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0</v>
      </c>
      <c r="V119" s="24" t="s">
        <v>187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1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0</v>
      </c>
      <c r="AQ119" s="23">
        <v>0</v>
      </c>
      <c r="AR119" s="23">
        <v>0</v>
      </c>
      <c r="AS119" s="23">
        <v>0</v>
      </c>
      <c r="AT119" s="23">
        <v>0</v>
      </c>
      <c r="AU119" s="23">
        <v>0</v>
      </c>
      <c r="AV119" s="23">
        <v>0</v>
      </c>
      <c r="AW119" s="23">
        <v>0</v>
      </c>
      <c r="AX119" s="23">
        <v>0</v>
      </c>
      <c r="AY119" s="23">
        <v>0</v>
      </c>
      <c r="AZ119" s="23">
        <v>0</v>
      </c>
      <c r="BA119" s="23">
        <v>0</v>
      </c>
      <c r="BB119" s="23" t="s">
        <v>176</v>
      </c>
      <c r="BC119" s="23">
        <v>0</v>
      </c>
      <c r="BD119" s="23">
        <v>0</v>
      </c>
      <c r="BE119" s="23">
        <v>4</v>
      </c>
      <c r="BF119" s="23">
        <v>7</v>
      </c>
      <c r="BG119" s="23">
        <v>0</v>
      </c>
      <c r="BH119" s="23">
        <v>5</v>
      </c>
      <c r="BJ119" s="27">
        <v>44001</v>
      </c>
      <c r="BK119" s="23" t="s">
        <v>177</v>
      </c>
    </row>
    <row r="120" spans="1:220" ht="30" x14ac:dyDescent="0.25">
      <c r="A120" s="23">
        <v>330</v>
      </c>
      <c r="B120" s="23">
        <v>55</v>
      </c>
      <c r="C120" s="23" t="s">
        <v>171</v>
      </c>
      <c r="E120" s="23">
        <v>1</v>
      </c>
      <c r="F120" s="23">
        <v>1</v>
      </c>
      <c r="G120" s="23">
        <v>1</v>
      </c>
      <c r="H120" s="23">
        <v>1</v>
      </c>
      <c r="I120" s="23">
        <v>1</v>
      </c>
      <c r="J120" s="23">
        <v>1</v>
      </c>
      <c r="K120" s="23">
        <v>1</v>
      </c>
      <c r="L120" s="23">
        <v>0</v>
      </c>
      <c r="M120" s="23">
        <v>0</v>
      </c>
      <c r="N120" s="23">
        <v>0</v>
      </c>
      <c r="O120" s="23">
        <v>0</v>
      </c>
      <c r="P120" s="23">
        <v>1</v>
      </c>
      <c r="Q120" s="23">
        <v>0</v>
      </c>
      <c r="R120" s="23">
        <v>0</v>
      </c>
      <c r="S120" s="23">
        <v>1</v>
      </c>
      <c r="T120" s="23">
        <v>1</v>
      </c>
      <c r="U120" s="23">
        <v>1</v>
      </c>
      <c r="V120" s="24" t="s">
        <v>323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0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0</v>
      </c>
      <c r="AQ120" s="23">
        <v>0</v>
      </c>
      <c r="AR120" s="23">
        <v>0</v>
      </c>
      <c r="AS120" s="23">
        <v>0</v>
      </c>
      <c r="AT120" s="23">
        <v>0</v>
      </c>
      <c r="AU120" s="23">
        <v>0</v>
      </c>
      <c r="AV120" s="23">
        <v>0</v>
      </c>
      <c r="AW120" s="23">
        <v>0</v>
      </c>
      <c r="AX120" s="23">
        <v>0</v>
      </c>
      <c r="AY120" s="23">
        <v>0</v>
      </c>
      <c r="AZ120" s="23">
        <v>0</v>
      </c>
      <c r="BA120" s="23">
        <v>0</v>
      </c>
      <c r="BB120" s="23" t="s">
        <v>176</v>
      </c>
      <c r="BC120" s="23">
        <v>1</v>
      </c>
      <c r="BD120" s="23">
        <v>0</v>
      </c>
      <c r="BE120" s="23">
        <v>1</v>
      </c>
      <c r="BF120" s="23">
        <v>7</v>
      </c>
      <c r="BG120" s="23">
        <v>1</v>
      </c>
      <c r="BJ120" s="27">
        <v>44003</v>
      </c>
      <c r="BK120" s="23" t="s">
        <v>177</v>
      </c>
    </row>
    <row r="121" spans="1:220" ht="30" x14ac:dyDescent="0.25">
      <c r="A121" s="37">
        <v>332</v>
      </c>
      <c r="B121" s="37">
        <v>67</v>
      </c>
      <c r="C121" s="37" t="s">
        <v>254</v>
      </c>
      <c r="D121" s="37"/>
      <c r="E121" s="37">
        <v>1</v>
      </c>
      <c r="F121" s="37">
        <v>1</v>
      </c>
      <c r="G121" s="37">
        <v>1</v>
      </c>
      <c r="H121" s="37">
        <v>1</v>
      </c>
      <c r="I121" s="37">
        <v>0</v>
      </c>
      <c r="J121" s="37">
        <v>1</v>
      </c>
      <c r="K121" s="37"/>
      <c r="L121" s="37">
        <v>1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1</v>
      </c>
      <c r="T121" s="37">
        <v>0</v>
      </c>
      <c r="U121" s="37">
        <v>1</v>
      </c>
      <c r="V121" s="14" t="s">
        <v>291</v>
      </c>
      <c r="W121" s="37"/>
      <c r="X121" s="37">
        <v>0</v>
      </c>
      <c r="Y121" s="37">
        <v>0</v>
      </c>
      <c r="Z121" s="37">
        <v>0</v>
      </c>
      <c r="AA121" s="37">
        <v>0</v>
      </c>
      <c r="AB121" s="37">
        <v>0</v>
      </c>
      <c r="AC121" s="37">
        <v>0</v>
      </c>
      <c r="AD121" s="37">
        <v>0</v>
      </c>
      <c r="AE121" s="37">
        <v>1</v>
      </c>
      <c r="AF121" s="37">
        <v>0</v>
      </c>
      <c r="AG121" s="37">
        <v>0</v>
      </c>
      <c r="AH121" s="37">
        <v>0</v>
      </c>
      <c r="AI121" s="37">
        <v>0</v>
      </c>
      <c r="AJ121" s="37">
        <v>1</v>
      </c>
      <c r="AK121" s="37">
        <v>0</v>
      </c>
      <c r="AL121" s="37">
        <v>1</v>
      </c>
      <c r="AM121" s="37">
        <v>0</v>
      </c>
      <c r="AN121" s="37">
        <v>0</v>
      </c>
      <c r="AO121" s="37">
        <v>0</v>
      </c>
      <c r="AP121" s="37">
        <v>0</v>
      </c>
      <c r="AQ121" s="37">
        <v>0</v>
      </c>
      <c r="AR121" s="37">
        <v>0</v>
      </c>
      <c r="AS121" s="37">
        <v>0</v>
      </c>
      <c r="AT121" s="37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7">
        <v>0</v>
      </c>
      <c r="BA121" s="37">
        <v>0</v>
      </c>
      <c r="BB121" s="37" t="s">
        <v>324</v>
      </c>
      <c r="BC121" s="37">
        <v>0</v>
      </c>
      <c r="BD121" s="37">
        <v>0</v>
      </c>
      <c r="BE121" s="37">
        <v>4</v>
      </c>
      <c r="BF121" s="37">
        <v>10</v>
      </c>
      <c r="BG121" s="37"/>
      <c r="BH121" s="37"/>
      <c r="BI121" s="37"/>
      <c r="BJ121" s="38">
        <v>44008</v>
      </c>
      <c r="BK121" s="37" t="s">
        <v>177</v>
      </c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</row>
    <row r="122" spans="1:220" ht="30" x14ac:dyDescent="0.25">
      <c r="A122" s="23">
        <v>333</v>
      </c>
      <c r="B122" s="23">
        <v>41</v>
      </c>
      <c r="C122" s="23" t="s">
        <v>171</v>
      </c>
      <c r="E122" s="23">
        <v>1</v>
      </c>
      <c r="F122" s="23">
        <v>1</v>
      </c>
      <c r="G122" s="23">
        <v>0</v>
      </c>
      <c r="H122" s="23">
        <v>1</v>
      </c>
      <c r="I122" s="23">
        <v>0</v>
      </c>
      <c r="J122" s="23">
        <v>1</v>
      </c>
      <c r="K122" s="23">
        <v>0</v>
      </c>
      <c r="L122" s="23">
        <v>0</v>
      </c>
      <c r="M122" s="23">
        <v>0</v>
      </c>
      <c r="N122" s="23">
        <v>0</v>
      </c>
      <c r="O122" s="23">
        <v>1</v>
      </c>
      <c r="Q122" s="23">
        <v>0</v>
      </c>
      <c r="R122" s="23">
        <v>1</v>
      </c>
      <c r="S122" s="23">
        <v>1</v>
      </c>
      <c r="T122" s="23">
        <v>1</v>
      </c>
      <c r="U122" s="23">
        <v>0</v>
      </c>
      <c r="V122" s="24" t="s">
        <v>325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1</v>
      </c>
      <c r="AI122" s="23">
        <v>0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0</v>
      </c>
      <c r="AQ122" s="23">
        <v>0</v>
      </c>
      <c r="AR122" s="23">
        <v>0</v>
      </c>
      <c r="AS122" s="23">
        <v>0</v>
      </c>
      <c r="AT122" s="23">
        <v>0</v>
      </c>
      <c r="AU122" s="23">
        <v>0</v>
      </c>
      <c r="AV122" s="23">
        <v>0</v>
      </c>
      <c r="AW122" s="23">
        <v>0</v>
      </c>
      <c r="AX122" s="23">
        <v>0</v>
      </c>
      <c r="AY122" s="23">
        <v>0</v>
      </c>
      <c r="AZ122" s="23">
        <v>0</v>
      </c>
      <c r="BA122" s="23">
        <v>0</v>
      </c>
      <c r="BB122" s="23" t="s">
        <v>176</v>
      </c>
      <c r="BC122" s="23">
        <v>0</v>
      </c>
      <c r="BD122" s="23">
        <v>1</v>
      </c>
      <c r="BE122" s="23">
        <v>6</v>
      </c>
      <c r="BF122" s="23">
        <v>8</v>
      </c>
      <c r="BH122" s="23">
        <v>11</v>
      </c>
      <c r="BJ122" s="27">
        <v>44007</v>
      </c>
      <c r="BK122" s="23" t="s">
        <v>177</v>
      </c>
    </row>
    <row r="123" spans="1:220" ht="90" x14ac:dyDescent="0.25">
      <c r="A123" s="23">
        <v>335</v>
      </c>
      <c r="B123" s="23">
        <v>68</v>
      </c>
      <c r="C123" s="23" t="s">
        <v>171</v>
      </c>
      <c r="E123" s="23">
        <v>1</v>
      </c>
      <c r="F123" s="23">
        <v>1</v>
      </c>
      <c r="G123" s="23">
        <v>0</v>
      </c>
      <c r="H123" s="23">
        <v>1</v>
      </c>
      <c r="I123" s="23">
        <v>1</v>
      </c>
      <c r="J123" s="23">
        <v>1</v>
      </c>
      <c r="K123" s="23">
        <v>1</v>
      </c>
      <c r="L123" s="23">
        <v>1</v>
      </c>
      <c r="M123" s="23">
        <v>1</v>
      </c>
      <c r="N123" s="23">
        <v>0</v>
      </c>
      <c r="O123" s="23">
        <v>1</v>
      </c>
      <c r="P123" s="23">
        <v>1</v>
      </c>
      <c r="Q123" s="23">
        <v>0</v>
      </c>
      <c r="R123" s="23">
        <v>0</v>
      </c>
      <c r="S123" s="23">
        <v>1</v>
      </c>
      <c r="T123" s="23">
        <v>1</v>
      </c>
      <c r="U123" s="23">
        <v>0</v>
      </c>
      <c r="V123" s="24" t="s">
        <v>326</v>
      </c>
      <c r="X123" s="23">
        <v>0</v>
      </c>
      <c r="Y123" s="23">
        <v>0</v>
      </c>
      <c r="Z123" s="23">
        <v>1</v>
      </c>
      <c r="AA123" s="23">
        <v>0</v>
      </c>
      <c r="AB123" s="23">
        <v>0</v>
      </c>
      <c r="AC123" s="23">
        <v>0</v>
      </c>
      <c r="AD123" s="23">
        <v>0</v>
      </c>
      <c r="AE123" s="23">
        <v>1</v>
      </c>
      <c r="AF123" s="23">
        <v>0</v>
      </c>
      <c r="AG123" s="23">
        <v>0</v>
      </c>
      <c r="AH123" s="23">
        <v>0</v>
      </c>
      <c r="AI123" s="23">
        <v>0</v>
      </c>
      <c r="AJ123" s="23">
        <v>1</v>
      </c>
      <c r="AK123" s="23">
        <v>0</v>
      </c>
      <c r="AL123" s="23">
        <v>1</v>
      </c>
      <c r="AM123" s="23">
        <v>0</v>
      </c>
      <c r="AN123" s="23">
        <v>1</v>
      </c>
      <c r="AO123" s="23">
        <v>0</v>
      </c>
      <c r="AP123" s="23">
        <v>0</v>
      </c>
      <c r="AQ123" s="23">
        <v>1</v>
      </c>
      <c r="AR123" s="23">
        <v>0</v>
      </c>
      <c r="AS123" s="23">
        <v>0</v>
      </c>
      <c r="AT123" s="23">
        <v>0</v>
      </c>
      <c r="AU123" s="23">
        <v>0</v>
      </c>
      <c r="AV123" s="23">
        <v>0</v>
      </c>
      <c r="AW123" s="23">
        <v>0</v>
      </c>
      <c r="AX123" s="23">
        <v>0</v>
      </c>
      <c r="AY123" s="23">
        <v>0</v>
      </c>
      <c r="AZ123" s="23">
        <v>0</v>
      </c>
      <c r="BA123" s="23">
        <v>0</v>
      </c>
      <c r="BB123" s="23" t="s">
        <v>327</v>
      </c>
      <c r="BC123" s="23">
        <v>0</v>
      </c>
      <c r="BD123" s="23">
        <v>1</v>
      </c>
      <c r="BE123" s="23">
        <v>6</v>
      </c>
      <c r="BF123" s="23">
        <v>10</v>
      </c>
      <c r="BG123" s="23">
        <v>2</v>
      </c>
      <c r="BJ123" s="27">
        <v>44005</v>
      </c>
      <c r="BK123" s="23" t="s">
        <v>177</v>
      </c>
    </row>
    <row r="124" spans="1:220" x14ac:dyDescent="0.25">
      <c r="A124" s="23">
        <v>336</v>
      </c>
      <c r="B124" s="23">
        <v>46</v>
      </c>
      <c r="C124" s="23" t="s">
        <v>171</v>
      </c>
      <c r="E124" s="23">
        <v>1</v>
      </c>
      <c r="F124" s="23">
        <v>1</v>
      </c>
      <c r="G124" s="23">
        <v>1</v>
      </c>
      <c r="H124" s="23">
        <v>1</v>
      </c>
      <c r="I124" s="23">
        <v>0</v>
      </c>
      <c r="J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1</v>
      </c>
      <c r="S124" s="23">
        <v>0</v>
      </c>
      <c r="T124" s="23">
        <v>1</v>
      </c>
      <c r="U124" s="23">
        <v>0</v>
      </c>
      <c r="V124" s="24" t="s">
        <v>255</v>
      </c>
      <c r="X124" s="23">
        <v>0</v>
      </c>
      <c r="Y124" s="23">
        <v>0</v>
      </c>
      <c r="Z124" s="23">
        <v>1</v>
      </c>
      <c r="AA124" s="23">
        <v>1</v>
      </c>
      <c r="AB124" s="23">
        <v>0</v>
      </c>
      <c r="AC124" s="23">
        <v>0</v>
      </c>
      <c r="AD124" s="23">
        <v>0</v>
      </c>
      <c r="AE124" s="23">
        <v>1</v>
      </c>
      <c r="AF124" s="23">
        <v>0</v>
      </c>
      <c r="AG124" s="23">
        <v>0</v>
      </c>
      <c r="AH124" s="23">
        <v>1</v>
      </c>
      <c r="AI124" s="23">
        <v>0</v>
      </c>
      <c r="AJ124" s="23">
        <v>0</v>
      </c>
      <c r="AK124" s="23">
        <v>0</v>
      </c>
      <c r="AL124" s="23">
        <v>1</v>
      </c>
      <c r="AM124" s="23">
        <v>0</v>
      </c>
      <c r="AN124" s="23">
        <v>0</v>
      </c>
      <c r="AO124" s="23">
        <v>0</v>
      </c>
      <c r="AP124" s="23">
        <v>0</v>
      </c>
      <c r="AQ124" s="23">
        <v>0</v>
      </c>
      <c r="AR124" s="23">
        <v>0</v>
      </c>
      <c r="AS124" s="23">
        <v>0</v>
      </c>
      <c r="AT124" s="23">
        <v>0</v>
      </c>
      <c r="AU124" s="23">
        <v>0</v>
      </c>
      <c r="AV124" s="23">
        <v>0</v>
      </c>
      <c r="AW124" s="23">
        <v>0</v>
      </c>
      <c r="AX124" s="23">
        <v>0</v>
      </c>
      <c r="AY124" s="23">
        <v>0</v>
      </c>
      <c r="AZ124" s="23">
        <v>0</v>
      </c>
      <c r="BA124" s="23">
        <v>0</v>
      </c>
      <c r="BB124" s="23" t="s">
        <v>328</v>
      </c>
      <c r="BC124" s="23">
        <v>0</v>
      </c>
      <c r="BD124" s="23">
        <v>1</v>
      </c>
      <c r="BE124" s="23">
        <v>6</v>
      </c>
      <c r="BF124" s="23">
        <v>10</v>
      </c>
      <c r="BJ124" s="27">
        <v>44008</v>
      </c>
      <c r="BK124" s="23" t="s">
        <v>177</v>
      </c>
    </row>
    <row r="125" spans="1:220" ht="30" x14ac:dyDescent="0.25">
      <c r="A125" s="23">
        <v>338</v>
      </c>
      <c r="B125" s="23">
        <v>84</v>
      </c>
      <c r="C125" s="23" t="s">
        <v>254</v>
      </c>
      <c r="E125" s="23">
        <v>1</v>
      </c>
      <c r="F125" s="23">
        <v>1</v>
      </c>
      <c r="G125" s="23">
        <v>1</v>
      </c>
      <c r="H125" s="23">
        <v>0</v>
      </c>
      <c r="I125" s="23">
        <v>0</v>
      </c>
      <c r="J125" s="23">
        <v>1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1</v>
      </c>
      <c r="U125" s="23">
        <v>0</v>
      </c>
      <c r="V125" s="24" t="s">
        <v>272</v>
      </c>
      <c r="X125" s="23">
        <v>0</v>
      </c>
      <c r="Y125" s="23">
        <v>0</v>
      </c>
      <c r="Z125" s="23">
        <v>1</v>
      </c>
      <c r="AA125" s="23">
        <v>0</v>
      </c>
      <c r="AB125" s="23">
        <v>0</v>
      </c>
      <c r="AC125" s="23">
        <v>0</v>
      </c>
      <c r="AD125" s="23">
        <v>0</v>
      </c>
      <c r="AE125" s="23">
        <v>1</v>
      </c>
      <c r="AF125" s="23">
        <v>1</v>
      </c>
      <c r="AG125" s="23">
        <v>0</v>
      </c>
      <c r="AH125" s="23">
        <v>1</v>
      </c>
      <c r="AI125" s="23">
        <v>0</v>
      </c>
      <c r="AJ125" s="23">
        <v>0</v>
      </c>
      <c r="AK125" s="23">
        <v>0</v>
      </c>
      <c r="AL125" s="23">
        <v>0</v>
      </c>
      <c r="AM125" s="23">
        <v>1</v>
      </c>
      <c r="AN125" s="23">
        <v>0</v>
      </c>
      <c r="AO125" s="23">
        <v>0</v>
      </c>
      <c r="AP125" s="23">
        <v>0</v>
      </c>
      <c r="AQ125" s="23">
        <v>0</v>
      </c>
      <c r="AR125" s="23">
        <v>0</v>
      </c>
      <c r="AS125" s="23">
        <v>0</v>
      </c>
      <c r="AT125" s="23">
        <v>0</v>
      </c>
      <c r="AU125" s="23">
        <v>1</v>
      </c>
      <c r="AV125" s="23">
        <v>0</v>
      </c>
      <c r="AW125" s="23">
        <v>0</v>
      </c>
      <c r="AX125" s="23">
        <v>0</v>
      </c>
      <c r="AY125" s="23">
        <v>0</v>
      </c>
      <c r="AZ125" s="23">
        <v>0</v>
      </c>
      <c r="BA125" s="23">
        <v>0</v>
      </c>
      <c r="BB125" s="23" t="s">
        <v>329</v>
      </c>
      <c r="BC125" s="23">
        <v>0</v>
      </c>
      <c r="BD125" s="23">
        <v>1</v>
      </c>
      <c r="BE125" s="23">
        <v>6</v>
      </c>
      <c r="BF125" s="23">
        <v>5</v>
      </c>
      <c r="BG125" s="23">
        <v>4</v>
      </c>
      <c r="BJ125" s="27">
        <v>44003</v>
      </c>
      <c r="BK125" s="23" t="s">
        <v>177</v>
      </c>
    </row>
    <row r="126" spans="1:220" x14ac:dyDescent="0.25">
      <c r="A126" s="23">
        <v>341</v>
      </c>
      <c r="B126" s="23">
        <v>39</v>
      </c>
      <c r="C126" s="23" t="s">
        <v>171</v>
      </c>
      <c r="E126" s="23">
        <v>1</v>
      </c>
      <c r="F126" s="23">
        <v>1</v>
      </c>
      <c r="G126" s="23">
        <v>0</v>
      </c>
      <c r="H126" s="23">
        <v>1</v>
      </c>
      <c r="I126" s="23">
        <v>1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1</v>
      </c>
      <c r="U126" s="23">
        <v>0</v>
      </c>
      <c r="V126" s="24" t="s">
        <v>295</v>
      </c>
      <c r="X126" s="23">
        <v>0</v>
      </c>
      <c r="Y126" s="23">
        <v>0</v>
      </c>
      <c r="Z126" s="23">
        <v>0</v>
      </c>
      <c r="AA126" s="23">
        <v>0</v>
      </c>
      <c r="AB126" s="23">
        <v>1</v>
      </c>
      <c r="AC126" s="23">
        <v>0</v>
      </c>
      <c r="AD126" s="23">
        <v>0</v>
      </c>
      <c r="AE126" s="23">
        <v>1</v>
      </c>
      <c r="AF126" s="23">
        <v>0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0</v>
      </c>
      <c r="AQ126" s="23">
        <v>0</v>
      </c>
      <c r="AR126" s="23">
        <v>0</v>
      </c>
      <c r="AS126" s="23">
        <v>0</v>
      </c>
      <c r="AT126" s="23">
        <v>0</v>
      </c>
      <c r="AU126" s="23">
        <v>0</v>
      </c>
      <c r="AV126" s="23">
        <v>0</v>
      </c>
      <c r="AW126" s="23">
        <v>0</v>
      </c>
      <c r="AX126" s="23">
        <v>0</v>
      </c>
      <c r="AY126" s="23">
        <v>0</v>
      </c>
      <c r="AZ126" s="23">
        <v>0</v>
      </c>
      <c r="BA126" s="23">
        <v>0</v>
      </c>
      <c r="BB126" s="23" t="s">
        <v>257</v>
      </c>
      <c r="BC126" s="23">
        <v>0</v>
      </c>
      <c r="BD126" s="23">
        <v>1</v>
      </c>
      <c r="BE126" s="23">
        <v>6</v>
      </c>
      <c r="BF126" s="23">
        <v>11</v>
      </c>
      <c r="BG126" s="23">
        <v>14</v>
      </c>
      <c r="BJ126" s="27">
        <v>44004</v>
      </c>
      <c r="BK126" s="23" t="s">
        <v>174</v>
      </c>
    </row>
    <row r="127" spans="1:220" ht="30" x14ac:dyDescent="0.25">
      <c r="A127" s="23">
        <v>342</v>
      </c>
      <c r="B127" s="23">
        <v>66</v>
      </c>
      <c r="C127" s="23" t="s">
        <v>171</v>
      </c>
      <c r="E127" s="23">
        <v>1</v>
      </c>
      <c r="F127" s="23">
        <v>0</v>
      </c>
      <c r="G127" s="23">
        <v>1</v>
      </c>
      <c r="H127" s="23">
        <v>1</v>
      </c>
      <c r="I127" s="23">
        <v>0</v>
      </c>
      <c r="J127" s="23">
        <v>0</v>
      </c>
      <c r="K127" s="23">
        <v>0</v>
      </c>
      <c r="L127" s="36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1</v>
      </c>
      <c r="U127" s="23">
        <v>0</v>
      </c>
      <c r="V127" s="24" t="s">
        <v>330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0</v>
      </c>
      <c r="AJ127" s="23">
        <v>0</v>
      </c>
      <c r="AK127" s="23">
        <v>0</v>
      </c>
      <c r="AL127" s="23">
        <v>1</v>
      </c>
      <c r="AM127" s="23">
        <v>1</v>
      </c>
      <c r="AN127" s="23">
        <v>0</v>
      </c>
      <c r="AO127" s="23">
        <v>0</v>
      </c>
      <c r="AP127" s="23">
        <v>0</v>
      </c>
      <c r="AQ127" s="23">
        <v>0</v>
      </c>
      <c r="AR127" s="23">
        <v>1</v>
      </c>
      <c r="AS127" s="23">
        <v>0</v>
      </c>
      <c r="AT127" s="23">
        <v>0</v>
      </c>
      <c r="AU127" s="23">
        <v>0</v>
      </c>
      <c r="AV127" s="23">
        <v>0</v>
      </c>
      <c r="AW127" s="23">
        <v>0</v>
      </c>
      <c r="AX127" s="23">
        <v>0</v>
      </c>
      <c r="AY127" s="23">
        <v>0</v>
      </c>
      <c r="AZ127" s="23">
        <v>0</v>
      </c>
      <c r="BA127" s="23">
        <v>0</v>
      </c>
      <c r="BB127" s="23" t="s">
        <v>176</v>
      </c>
      <c r="BC127" s="23">
        <v>0</v>
      </c>
      <c r="BD127" s="23">
        <v>1</v>
      </c>
      <c r="BE127" s="23">
        <v>6</v>
      </c>
      <c r="BF127" s="23">
        <v>6</v>
      </c>
      <c r="BG127" s="23">
        <v>10</v>
      </c>
      <c r="BJ127" s="27">
        <v>44007</v>
      </c>
      <c r="BK127" s="23" t="s">
        <v>174</v>
      </c>
    </row>
    <row r="128" spans="1:220" x14ac:dyDescent="0.25">
      <c r="A128" s="23">
        <v>343</v>
      </c>
      <c r="B128" s="23">
        <v>74</v>
      </c>
      <c r="C128" s="23" t="s">
        <v>171</v>
      </c>
      <c r="E128" s="23">
        <v>1</v>
      </c>
      <c r="F128" s="23">
        <v>1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1</v>
      </c>
      <c r="U128" s="23">
        <v>0</v>
      </c>
      <c r="V128" s="24" t="s">
        <v>176</v>
      </c>
      <c r="X128" s="23">
        <v>0</v>
      </c>
      <c r="Y128" s="23">
        <v>1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1</v>
      </c>
      <c r="AF128" s="23">
        <v>0</v>
      </c>
      <c r="AG128" s="23">
        <v>0</v>
      </c>
      <c r="AH128" s="23">
        <v>0</v>
      </c>
      <c r="AI128" s="23">
        <v>0</v>
      </c>
      <c r="AJ128" s="23">
        <v>0</v>
      </c>
      <c r="AK128" s="23">
        <v>0</v>
      </c>
      <c r="AL128" s="23">
        <v>1</v>
      </c>
      <c r="AM128" s="23">
        <v>0</v>
      </c>
      <c r="AN128" s="23">
        <v>1</v>
      </c>
      <c r="AO128" s="23">
        <v>0</v>
      </c>
      <c r="AP128" s="23">
        <v>0</v>
      </c>
      <c r="AQ128" s="23">
        <v>0</v>
      </c>
      <c r="AR128" s="23">
        <v>0</v>
      </c>
      <c r="AS128" s="23">
        <v>0</v>
      </c>
      <c r="AT128" s="23">
        <v>0</v>
      </c>
      <c r="AU128" s="23">
        <v>0</v>
      </c>
      <c r="AV128" s="23">
        <v>0</v>
      </c>
      <c r="AW128" s="23">
        <v>0</v>
      </c>
      <c r="AX128" s="23">
        <v>1</v>
      </c>
      <c r="AY128" s="23">
        <v>0</v>
      </c>
      <c r="AZ128" s="23">
        <v>0</v>
      </c>
      <c r="BA128" s="23">
        <v>1</v>
      </c>
      <c r="BB128" s="23" t="s">
        <v>331</v>
      </c>
      <c r="BC128" s="23">
        <v>0</v>
      </c>
      <c r="BD128" s="23">
        <v>1</v>
      </c>
      <c r="BE128" s="23">
        <v>6</v>
      </c>
      <c r="BF128" s="23">
        <v>8</v>
      </c>
      <c r="BG128" s="23">
        <v>12</v>
      </c>
      <c r="BJ128" s="27">
        <v>44003</v>
      </c>
      <c r="BK128" s="23" t="s">
        <v>174</v>
      </c>
    </row>
    <row r="129" spans="1:63" x14ac:dyDescent="0.25">
      <c r="A129" s="23">
        <v>346</v>
      </c>
      <c r="B129" s="23">
        <v>37</v>
      </c>
      <c r="C129" s="23" t="s">
        <v>171</v>
      </c>
      <c r="E129" s="23">
        <v>1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1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1</v>
      </c>
      <c r="U129" s="23">
        <v>0</v>
      </c>
      <c r="V129" s="24" t="s">
        <v>176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1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  <c r="AQ129" s="23">
        <v>0</v>
      </c>
      <c r="AR129" s="23">
        <v>0</v>
      </c>
      <c r="AS129" s="23">
        <v>0</v>
      </c>
      <c r="AT129" s="23">
        <v>0</v>
      </c>
      <c r="AU129" s="23">
        <v>0</v>
      </c>
      <c r="AV129" s="23">
        <v>0</v>
      </c>
      <c r="AW129" s="23">
        <v>0</v>
      </c>
      <c r="AX129" s="23">
        <v>0</v>
      </c>
      <c r="AY129" s="23">
        <v>0</v>
      </c>
      <c r="AZ129" s="23">
        <v>0</v>
      </c>
      <c r="BA129" s="23">
        <v>0</v>
      </c>
      <c r="BB129" s="23" t="s">
        <v>332</v>
      </c>
      <c r="BC129" s="23">
        <v>0</v>
      </c>
      <c r="BD129" s="23">
        <v>1</v>
      </c>
      <c r="BE129" s="23">
        <v>6</v>
      </c>
      <c r="BH129" s="23">
        <v>25</v>
      </c>
      <c r="BJ129" s="27">
        <v>44023</v>
      </c>
      <c r="BK129" s="23" t="s">
        <v>177</v>
      </c>
    </row>
    <row r="130" spans="1:63" x14ac:dyDescent="0.25">
      <c r="A130" s="23">
        <v>347</v>
      </c>
      <c r="B130" s="23">
        <v>30</v>
      </c>
      <c r="C130" s="23" t="s">
        <v>171</v>
      </c>
      <c r="E130" s="23">
        <v>1</v>
      </c>
      <c r="F130" s="23">
        <v>1</v>
      </c>
      <c r="G130" s="23">
        <v>0</v>
      </c>
      <c r="H130" s="23">
        <v>0</v>
      </c>
      <c r="I130" s="23">
        <v>0</v>
      </c>
      <c r="J130" s="23">
        <v>0</v>
      </c>
      <c r="K130" s="23">
        <v>1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4" t="s">
        <v>187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1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23">
        <v>0</v>
      </c>
      <c r="AR130" s="23">
        <v>0</v>
      </c>
      <c r="AS130" s="23">
        <v>0</v>
      </c>
      <c r="AT130" s="23">
        <v>0</v>
      </c>
      <c r="AU130" s="23">
        <v>0</v>
      </c>
      <c r="AV130" s="23">
        <v>0</v>
      </c>
      <c r="AW130" s="23">
        <v>0</v>
      </c>
      <c r="AX130" s="23">
        <v>0</v>
      </c>
      <c r="AY130" s="23">
        <v>0</v>
      </c>
      <c r="AZ130" s="23">
        <v>0</v>
      </c>
      <c r="BA130" s="23">
        <v>0</v>
      </c>
      <c r="BB130" s="23" t="s">
        <v>176</v>
      </c>
      <c r="BC130" s="23">
        <v>0</v>
      </c>
      <c r="BD130" s="23">
        <v>0</v>
      </c>
      <c r="BE130" s="23">
        <v>4</v>
      </c>
      <c r="BF130" s="23">
        <v>2</v>
      </c>
      <c r="BG130" s="23">
        <v>0</v>
      </c>
      <c r="BJ130" s="27">
        <v>44017</v>
      </c>
      <c r="BK130" s="23" t="s">
        <v>177</v>
      </c>
    </row>
    <row r="131" spans="1:63" x14ac:dyDescent="0.25">
      <c r="A131" s="23">
        <v>348</v>
      </c>
      <c r="B131" s="23">
        <v>40</v>
      </c>
      <c r="C131" s="23" t="s">
        <v>171</v>
      </c>
      <c r="E131" s="23">
        <v>1</v>
      </c>
      <c r="F131" s="23">
        <v>1</v>
      </c>
      <c r="G131" s="23">
        <v>0</v>
      </c>
      <c r="H131" s="23">
        <v>1</v>
      </c>
      <c r="I131" s="23">
        <v>0</v>
      </c>
      <c r="J131" s="23">
        <v>0</v>
      </c>
      <c r="K131" s="23">
        <v>1</v>
      </c>
      <c r="L131" s="23">
        <v>1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1</v>
      </c>
      <c r="U131" s="23">
        <v>0</v>
      </c>
      <c r="V131" s="24" t="s">
        <v>176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  <c r="AQ131" s="23">
        <v>1</v>
      </c>
      <c r="AR131" s="23">
        <v>0</v>
      </c>
      <c r="AS131" s="23">
        <v>0</v>
      </c>
      <c r="AT131" s="23">
        <v>0</v>
      </c>
      <c r="AU131" s="23">
        <v>0</v>
      </c>
      <c r="AV131" s="23">
        <v>0</v>
      </c>
      <c r="AW131" s="23">
        <v>0</v>
      </c>
      <c r="AX131" s="23">
        <v>0</v>
      </c>
      <c r="AY131" s="23">
        <v>0</v>
      </c>
      <c r="AZ131" s="23">
        <v>0</v>
      </c>
      <c r="BA131" s="23">
        <v>0</v>
      </c>
      <c r="BB131" s="23" t="s">
        <v>176</v>
      </c>
      <c r="BC131" s="23">
        <v>0</v>
      </c>
      <c r="BD131" s="23">
        <v>1</v>
      </c>
      <c r="BE131" s="23">
        <v>6</v>
      </c>
      <c r="BF131" s="23">
        <v>5</v>
      </c>
      <c r="BG131" s="23">
        <v>9</v>
      </c>
      <c r="BH131" s="23">
        <v>14</v>
      </c>
      <c r="BJ131" s="27">
        <v>43999</v>
      </c>
      <c r="BK131" s="23" t="s">
        <v>177</v>
      </c>
    </row>
    <row r="132" spans="1:63" ht="30" x14ac:dyDescent="0.25">
      <c r="A132" s="23">
        <v>351</v>
      </c>
      <c r="B132" s="23">
        <v>84</v>
      </c>
      <c r="C132" s="23" t="s">
        <v>171</v>
      </c>
      <c r="E132" s="23">
        <v>1</v>
      </c>
      <c r="F132" s="23">
        <v>1</v>
      </c>
      <c r="G132" s="23">
        <v>0</v>
      </c>
      <c r="H132" s="23">
        <v>1</v>
      </c>
      <c r="I132" s="23">
        <v>1</v>
      </c>
      <c r="J132" s="23">
        <v>1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4" t="s">
        <v>333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1</v>
      </c>
      <c r="AM132" s="23">
        <v>0</v>
      </c>
      <c r="AN132" s="23">
        <v>0</v>
      </c>
      <c r="AO132" s="23">
        <v>0</v>
      </c>
      <c r="AP132" s="23">
        <v>0</v>
      </c>
      <c r="AQ132" s="23">
        <v>0</v>
      </c>
      <c r="AR132" s="23">
        <v>0</v>
      </c>
      <c r="AS132" s="23">
        <v>0</v>
      </c>
      <c r="AT132" s="23">
        <v>0</v>
      </c>
      <c r="AU132" s="23">
        <v>0</v>
      </c>
      <c r="AV132" s="23">
        <v>0</v>
      </c>
      <c r="AW132" s="23">
        <v>0</v>
      </c>
      <c r="AX132" s="23">
        <v>0</v>
      </c>
      <c r="AY132" s="23">
        <v>0</v>
      </c>
      <c r="AZ132" s="23">
        <v>0</v>
      </c>
      <c r="BA132" s="23">
        <v>0</v>
      </c>
      <c r="BB132" s="23" t="s">
        <v>176</v>
      </c>
      <c r="BC132" s="23">
        <v>0</v>
      </c>
      <c r="BD132" s="23">
        <v>1</v>
      </c>
      <c r="BE132" s="23">
        <v>6</v>
      </c>
      <c r="BF132" s="23">
        <v>12</v>
      </c>
      <c r="BG132" s="23">
        <v>8</v>
      </c>
      <c r="BH132" s="23">
        <v>28</v>
      </c>
      <c r="BJ132" s="27">
        <v>44012</v>
      </c>
      <c r="BK132" s="23" t="s">
        <v>174</v>
      </c>
    </row>
    <row r="133" spans="1:63" x14ac:dyDescent="0.25">
      <c r="A133" s="23">
        <v>352</v>
      </c>
      <c r="B133" s="23">
        <v>80</v>
      </c>
      <c r="C133" s="23" t="s">
        <v>171</v>
      </c>
      <c r="E133" s="23">
        <v>1</v>
      </c>
      <c r="F133" s="23">
        <v>1</v>
      </c>
      <c r="G133" s="23">
        <v>1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1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1</v>
      </c>
      <c r="U133" s="23">
        <v>0</v>
      </c>
      <c r="V133" s="24" t="s">
        <v>334</v>
      </c>
      <c r="X133" s="23">
        <v>0</v>
      </c>
      <c r="Y133" s="23">
        <v>1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1</v>
      </c>
      <c r="AF133" s="23">
        <v>0</v>
      </c>
      <c r="AG133" s="23">
        <v>0</v>
      </c>
      <c r="AH133" s="23">
        <v>0</v>
      </c>
      <c r="AI133" s="23">
        <v>0</v>
      </c>
      <c r="AJ133" s="23">
        <v>1</v>
      </c>
      <c r="AK133" s="23">
        <v>0</v>
      </c>
      <c r="AL133" s="23">
        <v>1</v>
      </c>
      <c r="AM133" s="23">
        <v>0</v>
      </c>
      <c r="AN133" s="23">
        <v>0</v>
      </c>
      <c r="AO133" s="23">
        <v>0</v>
      </c>
      <c r="AP133" s="23">
        <v>0</v>
      </c>
      <c r="AQ133" s="23">
        <v>0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0</v>
      </c>
      <c r="AX133" s="23">
        <v>0</v>
      </c>
      <c r="AY133" s="23">
        <v>0</v>
      </c>
      <c r="AZ133" s="23">
        <v>0</v>
      </c>
      <c r="BA133" s="23">
        <v>0</v>
      </c>
      <c r="BB133" s="23" t="s">
        <v>309</v>
      </c>
      <c r="BC133" s="23">
        <v>0</v>
      </c>
      <c r="BD133" s="23">
        <v>1</v>
      </c>
      <c r="BE133" s="23">
        <v>6</v>
      </c>
      <c r="BF133" s="23">
        <v>5</v>
      </c>
      <c r="BG133" s="23">
        <v>4</v>
      </c>
      <c r="BH133" s="23">
        <v>18</v>
      </c>
      <c r="BJ133" s="27">
        <v>44324</v>
      </c>
      <c r="BK133" s="23" t="s">
        <v>174</v>
      </c>
    </row>
    <row r="134" spans="1:63" ht="45" x14ac:dyDescent="0.25">
      <c r="A134" s="23">
        <v>354</v>
      </c>
      <c r="B134" s="23">
        <v>74</v>
      </c>
      <c r="C134" s="23" t="s">
        <v>171</v>
      </c>
      <c r="E134" s="23">
        <v>1</v>
      </c>
      <c r="F134" s="23">
        <v>1</v>
      </c>
      <c r="G134" s="23">
        <v>1</v>
      </c>
      <c r="H134" s="23">
        <v>1</v>
      </c>
      <c r="I134" s="23">
        <v>1</v>
      </c>
      <c r="J134" s="23">
        <v>1</v>
      </c>
      <c r="K134" s="23">
        <v>1</v>
      </c>
      <c r="L134" s="23">
        <v>0</v>
      </c>
      <c r="M134" s="23">
        <v>1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1</v>
      </c>
      <c r="U134" s="23">
        <v>0</v>
      </c>
      <c r="V134" s="24" t="s">
        <v>335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1</v>
      </c>
      <c r="AF134" s="23">
        <v>0</v>
      </c>
      <c r="AG134" s="23">
        <v>0</v>
      </c>
      <c r="AH134" s="23">
        <v>0</v>
      </c>
      <c r="AI134" s="23">
        <v>0</v>
      </c>
      <c r="AJ134" s="23">
        <v>1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0</v>
      </c>
      <c r="AQ134" s="23">
        <v>0</v>
      </c>
      <c r="AR134" s="23">
        <v>0</v>
      </c>
      <c r="AS134" s="23">
        <v>0</v>
      </c>
      <c r="AT134" s="23">
        <v>0</v>
      </c>
      <c r="AU134" s="23">
        <v>0</v>
      </c>
      <c r="AV134" s="23">
        <v>0</v>
      </c>
      <c r="AW134" s="23">
        <v>0</v>
      </c>
      <c r="AX134" s="23">
        <v>0</v>
      </c>
      <c r="AY134" s="23">
        <v>0</v>
      </c>
      <c r="AZ134" s="23">
        <v>0</v>
      </c>
      <c r="BA134" s="23">
        <v>0</v>
      </c>
      <c r="BB134" s="23" t="s">
        <v>336</v>
      </c>
      <c r="BC134" s="23">
        <v>0</v>
      </c>
      <c r="BD134" s="23">
        <v>1</v>
      </c>
      <c r="BE134" s="23">
        <v>6</v>
      </c>
      <c r="BF134" s="23">
        <v>10</v>
      </c>
      <c r="BG134" s="23">
        <v>1</v>
      </c>
      <c r="BI134" s="23">
        <v>4.4000000000000004</v>
      </c>
      <c r="BJ134" s="27">
        <v>44329</v>
      </c>
      <c r="BK134" s="23" t="s">
        <v>177</v>
      </c>
    </row>
    <row r="135" spans="1:63" ht="30" x14ac:dyDescent="0.25">
      <c r="A135" s="23">
        <v>355</v>
      </c>
      <c r="B135" s="23">
        <v>67</v>
      </c>
      <c r="C135" s="23" t="s">
        <v>254</v>
      </c>
      <c r="E135" s="23">
        <v>1</v>
      </c>
      <c r="F135" s="23">
        <v>0</v>
      </c>
      <c r="G135" s="23">
        <v>1</v>
      </c>
      <c r="H135" s="23">
        <v>1</v>
      </c>
      <c r="I135" s="23">
        <v>1</v>
      </c>
      <c r="J135" s="23">
        <v>1</v>
      </c>
      <c r="K135" s="23">
        <v>0</v>
      </c>
      <c r="L135" s="23">
        <v>0</v>
      </c>
      <c r="M135" s="23">
        <v>0</v>
      </c>
      <c r="N135" s="23">
        <v>1</v>
      </c>
      <c r="O135" s="23">
        <v>0</v>
      </c>
      <c r="P135" s="23">
        <v>0</v>
      </c>
      <c r="Q135" s="23">
        <v>0</v>
      </c>
      <c r="R135" s="23">
        <v>1</v>
      </c>
      <c r="S135" s="23">
        <v>0</v>
      </c>
      <c r="T135" s="23">
        <v>1</v>
      </c>
      <c r="U135" s="23">
        <v>0</v>
      </c>
      <c r="V135" s="24" t="s">
        <v>337</v>
      </c>
      <c r="X135" s="23">
        <v>0</v>
      </c>
      <c r="Y135" s="23">
        <v>0</v>
      </c>
      <c r="Z135" s="23">
        <v>1</v>
      </c>
      <c r="AA135" s="23">
        <v>0</v>
      </c>
      <c r="AB135" s="23">
        <v>0</v>
      </c>
      <c r="AC135" s="23">
        <v>0</v>
      </c>
      <c r="AD135" s="23">
        <v>0</v>
      </c>
      <c r="AE135" s="23">
        <v>1</v>
      </c>
      <c r="AF135" s="23">
        <v>0</v>
      </c>
      <c r="AG135" s="23">
        <v>0</v>
      </c>
      <c r="AH135" s="23">
        <v>1</v>
      </c>
      <c r="AI135" s="23">
        <v>1</v>
      </c>
      <c r="AJ135" s="23">
        <v>0</v>
      </c>
      <c r="AK135" s="23">
        <v>0</v>
      </c>
      <c r="AL135" s="23">
        <v>1</v>
      </c>
      <c r="AM135" s="23">
        <v>0</v>
      </c>
      <c r="AN135" s="23">
        <v>0</v>
      </c>
      <c r="AO135" s="23">
        <v>0</v>
      </c>
      <c r="AP135" s="23">
        <v>0</v>
      </c>
      <c r="AQ135" s="23">
        <v>0</v>
      </c>
      <c r="AR135" s="23">
        <v>0</v>
      </c>
      <c r="AS135" s="23">
        <v>0</v>
      </c>
      <c r="AT135" s="23">
        <v>0</v>
      </c>
      <c r="AU135" s="23">
        <v>0</v>
      </c>
      <c r="AV135" s="23">
        <v>0</v>
      </c>
      <c r="AW135" s="23">
        <v>0</v>
      </c>
      <c r="AX135" s="23">
        <v>0</v>
      </c>
      <c r="AY135" s="23">
        <v>0</v>
      </c>
      <c r="AZ135" s="23">
        <v>0</v>
      </c>
      <c r="BA135" s="23">
        <v>0</v>
      </c>
      <c r="BB135" s="23" t="s">
        <v>338</v>
      </c>
      <c r="BC135" s="23">
        <v>0</v>
      </c>
      <c r="BD135" s="23">
        <v>1</v>
      </c>
      <c r="BE135" s="23">
        <v>6</v>
      </c>
      <c r="BF135" s="23">
        <v>8</v>
      </c>
      <c r="BG135" s="23">
        <v>0</v>
      </c>
      <c r="BH135" s="23">
        <v>16</v>
      </c>
      <c r="BI135" s="23">
        <v>3.75</v>
      </c>
      <c r="BJ135" s="27">
        <v>44326</v>
      </c>
      <c r="BK135" s="23" t="s">
        <v>177</v>
      </c>
    </row>
    <row r="136" spans="1:63" x14ac:dyDescent="0.25">
      <c r="A136" s="23">
        <v>356</v>
      </c>
      <c r="B136" s="23">
        <v>59</v>
      </c>
      <c r="C136" s="23" t="s">
        <v>171</v>
      </c>
      <c r="E136" s="23">
        <v>0</v>
      </c>
      <c r="F136" s="23">
        <v>0</v>
      </c>
      <c r="G136" s="23">
        <v>0</v>
      </c>
      <c r="H136" s="23">
        <v>1</v>
      </c>
      <c r="I136" s="23">
        <v>0</v>
      </c>
      <c r="J136" s="23">
        <v>0</v>
      </c>
      <c r="K136" s="23">
        <v>0</v>
      </c>
      <c r="L136" s="23">
        <v>0</v>
      </c>
      <c r="M136" s="23">
        <v>1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4" t="s">
        <v>339</v>
      </c>
      <c r="X136" s="23">
        <v>0</v>
      </c>
      <c r="Y136" s="23">
        <v>0</v>
      </c>
      <c r="Z136" s="23">
        <v>1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1</v>
      </c>
      <c r="AO136" s="23">
        <v>0</v>
      </c>
      <c r="AP136" s="23">
        <v>0</v>
      </c>
      <c r="AQ136" s="23">
        <v>0</v>
      </c>
      <c r="AR136" s="23">
        <v>0</v>
      </c>
      <c r="AS136" s="23">
        <v>0</v>
      </c>
      <c r="AT136" s="23">
        <v>0</v>
      </c>
      <c r="AU136" s="23">
        <v>0</v>
      </c>
      <c r="AV136" s="23">
        <v>0</v>
      </c>
      <c r="AW136" s="23">
        <v>0</v>
      </c>
      <c r="AX136" s="23">
        <v>0</v>
      </c>
      <c r="AY136" s="23">
        <v>0</v>
      </c>
      <c r="AZ136" s="23">
        <v>0</v>
      </c>
      <c r="BA136" s="23">
        <v>0</v>
      </c>
      <c r="BB136" s="23" t="s">
        <v>176</v>
      </c>
      <c r="BC136" s="23">
        <v>0</v>
      </c>
      <c r="BD136" s="23">
        <v>1</v>
      </c>
      <c r="BE136" s="23">
        <v>6</v>
      </c>
      <c r="BF136" s="23">
        <v>10</v>
      </c>
      <c r="BG136" s="23">
        <v>10</v>
      </c>
      <c r="BH136" s="23">
        <v>37</v>
      </c>
      <c r="BJ136" s="27">
        <v>44302</v>
      </c>
      <c r="BK136" s="23" t="s">
        <v>174</v>
      </c>
    </row>
    <row r="137" spans="1:63" x14ac:dyDescent="0.25">
      <c r="A137" s="23">
        <v>358</v>
      </c>
      <c r="B137" s="23">
        <v>48</v>
      </c>
      <c r="C137" s="23" t="s">
        <v>171</v>
      </c>
      <c r="E137" s="23">
        <v>1</v>
      </c>
      <c r="F137" s="23">
        <v>1</v>
      </c>
      <c r="G137" s="23">
        <v>1</v>
      </c>
      <c r="H137" s="23">
        <v>0</v>
      </c>
      <c r="I137" s="23">
        <v>0</v>
      </c>
      <c r="J137" s="23">
        <v>1</v>
      </c>
      <c r="K137" s="23">
        <v>0</v>
      </c>
      <c r="L137" s="23">
        <v>0</v>
      </c>
      <c r="M137" s="23">
        <v>0</v>
      </c>
      <c r="N137" s="23">
        <v>0</v>
      </c>
      <c r="O137" s="23">
        <v>1</v>
      </c>
      <c r="P137" s="23">
        <v>0</v>
      </c>
      <c r="Q137" s="23">
        <v>0</v>
      </c>
      <c r="R137" s="23">
        <v>0</v>
      </c>
      <c r="S137" s="23">
        <v>0</v>
      </c>
      <c r="T137" s="23">
        <v>1</v>
      </c>
      <c r="U137" s="23">
        <v>0</v>
      </c>
      <c r="V137" s="24" t="s">
        <v>310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1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0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0</v>
      </c>
      <c r="AX137" s="23">
        <v>0</v>
      </c>
      <c r="AY137" s="23">
        <v>0</v>
      </c>
      <c r="AZ137" s="23">
        <v>0</v>
      </c>
      <c r="BA137" s="23">
        <v>0</v>
      </c>
      <c r="BB137" s="23" t="s">
        <v>176</v>
      </c>
      <c r="BC137" s="23">
        <v>0</v>
      </c>
      <c r="BD137" s="23">
        <v>1</v>
      </c>
      <c r="BE137" s="23">
        <v>6</v>
      </c>
      <c r="BF137" s="23">
        <v>8</v>
      </c>
      <c r="BG137" s="23">
        <v>0</v>
      </c>
      <c r="BH137" s="23">
        <v>25</v>
      </c>
      <c r="BJ137" s="27">
        <v>44323</v>
      </c>
      <c r="BK137" s="23" t="s">
        <v>177</v>
      </c>
    </row>
    <row r="138" spans="1:63" x14ac:dyDescent="0.25">
      <c r="A138" s="23">
        <v>359</v>
      </c>
      <c r="B138" s="23">
        <v>45</v>
      </c>
      <c r="C138" s="23" t="s">
        <v>254</v>
      </c>
      <c r="E138" s="23">
        <v>1</v>
      </c>
      <c r="F138" s="23">
        <v>1</v>
      </c>
      <c r="G138" s="23">
        <v>0</v>
      </c>
      <c r="H138" s="23">
        <v>0</v>
      </c>
      <c r="I138" s="23">
        <v>0</v>
      </c>
      <c r="J138" s="23">
        <v>0</v>
      </c>
      <c r="K138" s="23">
        <v>1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1</v>
      </c>
      <c r="S138" s="23">
        <v>1</v>
      </c>
      <c r="T138" s="23">
        <v>1</v>
      </c>
      <c r="U138" s="23">
        <v>0</v>
      </c>
      <c r="V138" s="24" t="s">
        <v>176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1</v>
      </c>
      <c r="AF138" s="23">
        <v>0</v>
      </c>
      <c r="AG138" s="23">
        <v>0</v>
      </c>
      <c r="AH138" s="23">
        <v>1</v>
      </c>
      <c r="AI138" s="23">
        <v>0</v>
      </c>
      <c r="AJ138" s="23">
        <v>0</v>
      </c>
      <c r="AK138" s="23">
        <v>0</v>
      </c>
      <c r="AL138" s="23">
        <v>1</v>
      </c>
      <c r="AM138" s="23">
        <v>0</v>
      </c>
      <c r="AN138" s="23">
        <v>0</v>
      </c>
      <c r="AO138" s="23">
        <v>0</v>
      </c>
      <c r="AP138" s="23">
        <v>0</v>
      </c>
      <c r="AQ138" s="23">
        <v>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0</v>
      </c>
      <c r="AX138" s="23">
        <v>0</v>
      </c>
      <c r="AY138" s="23">
        <v>0</v>
      </c>
      <c r="AZ138" s="23">
        <v>0</v>
      </c>
      <c r="BA138" s="23">
        <v>0</v>
      </c>
      <c r="BB138" s="23" t="s">
        <v>340</v>
      </c>
      <c r="BC138" s="23">
        <v>0</v>
      </c>
      <c r="BD138" s="23">
        <v>1</v>
      </c>
      <c r="BE138" s="23">
        <v>6</v>
      </c>
      <c r="BF138" s="23">
        <v>9</v>
      </c>
      <c r="BG138" s="23">
        <v>2</v>
      </c>
      <c r="BH138" s="23">
        <v>16</v>
      </c>
      <c r="BI138" s="23">
        <v>3.6</v>
      </c>
      <c r="BJ138" s="27">
        <v>44327</v>
      </c>
      <c r="BK138" s="23" t="s">
        <v>177</v>
      </c>
    </row>
    <row r="139" spans="1:63" x14ac:dyDescent="0.25">
      <c r="A139" s="23">
        <v>361</v>
      </c>
      <c r="B139" s="23">
        <v>36</v>
      </c>
      <c r="C139" s="23" t="s">
        <v>171</v>
      </c>
      <c r="E139" s="23">
        <v>1</v>
      </c>
      <c r="F139" s="23">
        <v>1</v>
      </c>
      <c r="G139" s="23">
        <v>0</v>
      </c>
      <c r="H139" s="23">
        <v>1</v>
      </c>
      <c r="I139" s="23">
        <v>1</v>
      </c>
      <c r="J139" s="23">
        <v>1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1</v>
      </c>
      <c r="T139" s="23">
        <v>1</v>
      </c>
      <c r="V139" s="24" t="s">
        <v>341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1</v>
      </c>
      <c r="AF139" s="23">
        <v>0</v>
      </c>
      <c r="AG139" s="23">
        <v>0</v>
      </c>
      <c r="AH139" s="23">
        <v>1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  <c r="AQ139" s="23">
        <v>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0</v>
      </c>
      <c r="AX139" s="23">
        <v>0</v>
      </c>
      <c r="AY139" s="23">
        <v>0</v>
      </c>
      <c r="AZ139" s="23">
        <v>0</v>
      </c>
      <c r="BA139" s="23">
        <v>0</v>
      </c>
      <c r="BB139" s="23" t="s">
        <v>342</v>
      </c>
      <c r="BC139" s="23">
        <v>0</v>
      </c>
      <c r="BD139" s="23">
        <v>0</v>
      </c>
      <c r="BE139" s="23">
        <v>5</v>
      </c>
      <c r="BF139" s="23">
        <v>7</v>
      </c>
      <c r="BG139" s="23">
        <v>2</v>
      </c>
      <c r="BI139" s="23">
        <v>5.05</v>
      </c>
      <c r="BJ139" s="27">
        <v>44192</v>
      </c>
      <c r="BK139" s="23" t="s">
        <v>177</v>
      </c>
    </row>
    <row r="140" spans="1:63" x14ac:dyDescent="0.25">
      <c r="A140" s="23">
        <v>375</v>
      </c>
      <c r="B140" s="23">
        <v>73</v>
      </c>
      <c r="C140" s="23" t="s">
        <v>171</v>
      </c>
      <c r="E140" s="23">
        <v>1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1</v>
      </c>
      <c r="M140" s="23">
        <v>0</v>
      </c>
      <c r="N140" s="23">
        <v>0</v>
      </c>
      <c r="O140" s="23">
        <v>0</v>
      </c>
      <c r="P140" s="23">
        <v>1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4" t="s">
        <v>187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1</v>
      </c>
      <c r="AF140" s="23">
        <v>1</v>
      </c>
      <c r="AG140" s="23">
        <v>0</v>
      </c>
      <c r="AH140" s="23">
        <v>0</v>
      </c>
      <c r="AI140" s="23">
        <v>0</v>
      </c>
      <c r="AJ140" s="23">
        <v>1</v>
      </c>
      <c r="AK140" s="23">
        <v>0</v>
      </c>
      <c r="AM140" s="23">
        <v>0</v>
      </c>
      <c r="AN140" s="23">
        <v>0</v>
      </c>
      <c r="AO140" s="23">
        <v>0</v>
      </c>
      <c r="AP140" s="23">
        <v>0</v>
      </c>
      <c r="AQ140" s="23">
        <v>0</v>
      </c>
      <c r="AR140" s="23">
        <v>0</v>
      </c>
      <c r="AS140" s="23">
        <v>0</v>
      </c>
      <c r="AT140" s="23">
        <v>0</v>
      </c>
      <c r="AU140" s="23">
        <v>0</v>
      </c>
      <c r="AV140" s="23">
        <v>0</v>
      </c>
      <c r="AW140" s="23">
        <v>0</v>
      </c>
      <c r="AX140" s="23">
        <v>0</v>
      </c>
      <c r="AY140" s="23">
        <v>0</v>
      </c>
      <c r="AZ140" s="23">
        <v>0</v>
      </c>
      <c r="BA140" s="23">
        <v>0</v>
      </c>
      <c r="BB140" s="23" t="s">
        <v>204</v>
      </c>
      <c r="BC140" s="23">
        <v>0</v>
      </c>
      <c r="BD140" s="23">
        <v>1</v>
      </c>
      <c r="BE140" s="23">
        <v>6</v>
      </c>
      <c r="BF140" s="23">
        <v>4</v>
      </c>
      <c r="BG140" s="23">
        <v>7</v>
      </c>
      <c r="BH140" s="23">
        <v>22</v>
      </c>
      <c r="BJ140" s="27">
        <v>44312</v>
      </c>
      <c r="BK140" s="23" t="s">
        <v>174</v>
      </c>
    </row>
    <row r="141" spans="1:63" x14ac:dyDescent="0.25">
      <c r="A141" s="23">
        <v>376</v>
      </c>
      <c r="B141" s="23">
        <v>46</v>
      </c>
      <c r="C141" s="23" t="s">
        <v>171</v>
      </c>
      <c r="E141" s="23">
        <v>1</v>
      </c>
      <c r="F141" s="23">
        <v>1</v>
      </c>
      <c r="G141" s="23">
        <v>0</v>
      </c>
      <c r="H141" s="23">
        <v>0</v>
      </c>
      <c r="I141" s="23">
        <v>0</v>
      </c>
      <c r="J141" s="23">
        <v>1</v>
      </c>
      <c r="K141" s="23">
        <v>0</v>
      </c>
      <c r="L141" s="23">
        <v>0</v>
      </c>
      <c r="M141" s="23">
        <v>1</v>
      </c>
      <c r="N141" s="23">
        <v>0</v>
      </c>
      <c r="O141" s="23">
        <v>0</v>
      </c>
      <c r="P141" s="23">
        <v>0</v>
      </c>
      <c r="Q141" s="23">
        <v>0</v>
      </c>
      <c r="R141" s="23">
        <v>1</v>
      </c>
      <c r="S141" s="23">
        <v>1</v>
      </c>
      <c r="T141" s="23">
        <v>1</v>
      </c>
      <c r="U141" s="23">
        <v>0</v>
      </c>
      <c r="V141" s="24" t="s">
        <v>310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1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0</v>
      </c>
      <c r="AQ141" s="23">
        <v>0</v>
      </c>
      <c r="AR141" s="23">
        <v>0</v>
      </c>
      <c r="AS141" s="23">
        <v>0</v>
      </c>
      <c r="AT141" s="23">
        <v>0</v>
      </c>
      <c r="AU141" s="23">
        <v>0</v>
      </c>
      <c r="AV141" s="23">
        <v>0</v>
      </c>
      <c r="AW141" s="23">
        <v>0</v>
      </c>
      <c r="AX141" s="23">
        <v>0</v>
      </c>
      <c r="AY141" s="23">
        <v>0</v>
      </c>
      <c r="AZ141" s="23">
        <v>0</v>
      </c>
      <c r="BA141" s="23">
        <v>0</v>
      </c>
      <c r="BB141" s="23" t="s">
        <v>257</v>
      </c>
      <c r="BC141" s="23">
        <v>0</v>
      </c>
      <c r="BD141" s="23">
        <v>0</v>
      </c>
      <c r="BE141" s="23">
        <v>4</v>
      </c>
      <c r="BF141" s="23">
        <v>7</v>
      </c>
      <c r="BH141" s="23">
        <v>7</v>
      </c>
      <c r="BI141" s="23">
        <v>4.04</v>
      </c>
      <c r="BJ141" s="27">
        <v>44311</v>
      </c>
      <c r="BK141" s="23" t="s">
        <v>177</v>
      </c>
    </row>
    <row r="142" spans="1:63" ht="30" x14ac:dyDescent="0.25">
      <c r="A142" s="23">
        <v>385</v>
      </c>
      <c r="B142" s="23">
        <v>33</v>
      </c>
      <c r="C142" s="23" t="s">
        <v>171</v>
      </c>
      <c r="E142" s="23">
        <v>0</v>
      </c>
      <c r="F142" s="23">
        <v>0</v>
      </c>
      <c r="G142" s="23">
        <v>0</v>
      </c>
      <c r="H142" s="23">
        <v>1</v>
      </c>
      <c r="I142" s="23">
        <v>1</v>
      </c>
      <c r="J142" s="23">
        <v>0</v>
      </c>
      <c r="K142" s="23">
        <v>0</v>
      </c>
      <c r="L142" s="23">
        <v>0</v>
      </c>
      <c r="M142" s="23">
        <v>0</v>
      </c>
      <c r="N142" s="23">
        <v>1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  <c r="T142" s="23">
        <v>1</v>
      </c>
      <c r="U142" s="23">
        <v>0</v>
      </c>
      <c r="V142" s="24" t="s">
        <v>343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1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0</v>
      </c>
      <c r="AQ142" s="23">
        <v>0</v>
      </c>
      <c r="AR142" s="23">
        <v>0</v>
      </c>
      <c r="AS142" s="23">
        <v>0</v>
      </c>
      <c r="AT142" s="23">
        <v>0</v>
      </c>
      <c r="AU142" s="23">
        <v>0</v>
      </c>
      <c r="AV142" s="23">
        <v>0</v>
      </c>
      <c r="AW142" s="23">
        <v>0</v>
      </c>
      <c r="AX142" s="23">
        <v>0</v>
      </c>
      <c r="AY142" s="23">
        <v>0</v>
      </c>
      <c r="AZ142" s="23">
        <v>0</v>
      </c>
      <c r="BA142" s="23">
        <v>0</v>
      </c>
      <c r="BB142" s="23" t="s">
        <v>176</v>
      </c>
      <c r="BC142" s="23">
        <v>0</v>
      </c>
      <c r="BD142" s="23">
        <v>1</v>
      </c>
      <c r="BE142" s="23">
        <v>6</v>
      </c>
      <c r="BF142" s="23">
        <v>12</v>
      </c>
      <c r="BG142" s="23">
        <v>8</v>
      </c>
      <c r="BH142" s="23">
        <v>23</v>
      </c>
      <c r="BJ142" s="27">
        <v>44294</v>
      </c>
      <c r="BK142" s="23" t="s">
        <v>174</v>
      </c>
    </row>
    <row r="143" spans="1:63" x14ac:dyDescent="0.25">
      <c r="A143" s="23">
        <v>395</v>
      </c>
      <c r="B143" s="23">
        <v>41</v>
      </c>
      <c r="C143" s="23" t="s">
        <v>171</v>
      </c>
      <c r="E143" s="23">
        <v>1</v>
      </c>
      <c r="F143" s="23">
        <v>1</v>
      </c>
      <c r="G143" s="23">
        <v>1</v>
      </c>
      <c r="H143" s="23">
        <v>0</v>
      </c>
      <c r="I143" s="23">
        <v>0</v>
      </c>
      <c r="J143" s="23">
        <v>1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1</v>
      </c>
      <c r="S143" s="23">
        <v>0</v>
      </c>
      <c r="T143" s="23">
        <v>0</v>
      </c>
      <c r="U143" s="23">
        <v>0</v>
      </c>
      <c r="V143" s="24" t="s">
        <v>344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1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0</v>
      </c>
      <c r="AQ143" s="23">
        <v>0</v>
      </c>
      <c r="AR143" s="23">
        <v>0</v>
      </c>
      <c r="AS143" s="23">
        <v>0</v>
      </c>
      <c r="AT143" s="23">
        <v>0</v>
      </c>
      <c r="AU143" s="23">
        <v>0</v>
      </c>
      <c r="AV143" s="23">
        <v>0</v>
      </c>
      <c r="AW143" s="23">
        <v>0</v>
      </c>
      <c r="AX143" s="23">
        <v>0</v>
      </c>
      <c r="AY143" s="23">
        <v>0</v>
      </c>
      <c r="AZ143" s="23">
        <v>0</v>
      </c>
      <c r="BA143" s="23">
        <v>0</v>
      </c>
      <c r="BB143" s="23" t="s">
        <v>345</v>
      </c>
      <c r="BC143" s="23">
        <v>0</v>
      </c>
      <c r="BD143" s="23">
        <v>1</v>
      </c>
      <c r="BE143" s="23">
        <v>6</v>
      </c>
      <c r="BF143" s="23">
        <v>10</v>
      </c>
      <c r="BG143" s="23">
        <v>2</v>
      </c>
      <c r="BH143" s="23">
        <v>6</v>
      </c>
      <c r="BJ143" s="27">
        <v>44204</v>
      </c>
      <c r="BK143" s="23" t="s">
        <v>177</v>
      </c>
    </row>
    <row r="144" spans="1:63" ht="30" x14ac:dyDescent="0.25">
      <c r="A144" s="23">
        <v>407</v>
      </c>
      <c r="B144" s="23">
        <v>61</v>
      </c>
      <c r="C144" s="23" t="s">
        <v>254</v>
      </c>
      <c r="E144" s="23">
        <v>1</v>
      </c>
      <c r="F144" s="23">
        <v>1</v>
      </c>
      <c r="G144" s="23">
        <v>1</v>
      </c>
      <c r="H144" s="23">
        <v>1</v>
      </c>
      <c r="I144" s="23">
        <v>1</v>
      </c>
      <c r="J144" s="23">
        <v>1</v>
      </c>
      <c r="K144" s="23">
        <v>0</v>
      </c>
      <c r="L144" s="23">
        <v>0</v>
      </c>
      <c r="M144" s="23">
        <v>0</v>
      </c>
      <c r="N144" s="23">
        <v>0</v>
      </c>
      <c r="O144" s="23">
        <v>1</v>
      </c>
      <c r="P144" s="23">
        <v>0</v>
      </c>
      <c r="Q144" s="23">
        <v>1</v>
      </c>
      <c r="R144" s="23">
        <v>0</v>
      </c>
      <c r="S144" s="23">
        <v>1</v>
      </c>
      <c r="T144" s="23">
        <v>1</v>
      </c>
      <c r="V144" s="24" t="s">
        <v>346</v>
      </c>
      <c r="X144" s="23">
        <v>0</v>
      </c>
      <c r="Y144" s="23">
        <v>0</v>
      </c>
      <c r="Z144" s="23">
        <v>1</v>
      </c>
      <c r="AA144" s="23">
        <v>0</v>
      </c>
      <c r="AB144" s="23">
        <v>0</v>
      </c>
      <c r="AC144" s="23">
        <v>0</v>
      </c>
      <c r="AD144" s="23">
        <v>0</v>
      </c>
      <c r="AE144" s="23">
        <v>1</v>
      </c>
      <c r="AF144" s="23">
        <v>0</v>
      </c>
      <c r="AG144" s="23">
        <v>0</v>
      </c>
      <c r="AH144" s="23">
        <v>1</v>
      </c>
      <c r="AI144" s="23">
        <v>0</v>
      </c>
      <c r="AJ144" s="23">
        <v>1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  <c r="AQ144" s="23">
        <v>0</v>
      </c>
      <c r="AR144" s="23">
        <v>0</v>
      </c>
      <c r="AS144" s="23">
        <v>0</v>
      </c>
      <c r="AT144" s="23">
        <v>0</v>
      </c>
      <c r="AU144" s="23">
        <v>0</v>
      </c>
      <c r="AV144" s="23">
        <v>0</v>
      </c>
      <c r="AW144" s="23">
        <v>0</v>
      </c>
      <c r="AX144" s="23">
        <v>0</v>
      </c>
      <c r="AY144" s="23">
        <v>0</v>
      </c>
      <c r="AZ144" s="23">
        <v>0</v>
      </c>
      <c r="BA144" s="23">
        <v>0</v>
      </c>
      <c r="BB144" s="23" t="s">
        <v>204</v>
      </c>
      <c r="BC144" s="23">
        <v>0</v>
      </c>
      <c r="BE144" s="23">
        <v>1</v>
      </c>
      <c r="BF144" s="23">
        <v>10</v>
      </c>
      <c r="BG144" s="23">
        <v>10</v>
      </c>
      <c r="BH144" s="23">
        <v>10</v>
      </c>
      <c r="BI144" s="23">
        <v>1.8</v>
      </c>
      <c r="BJ144" s="27">
        <v>44241</v>
      </c>
      <c r="BK144" s="23" t="s">
        <v>177</v>
      </c>
    </row>
    <row r="145" spans="1:63" x14ac:dyDescent="0.25">
      <c r="A145" s="23">
        <v>423</v>
      </c>
      <c r="B145" s="23">
        <v>94</v>
      </c>
      <c r="C145" s="23" t="s">
        <v>171</v>
      </c>
      <c r="E145" s="23">
        <v>0</v>
      </c>
      <c r="F145" s="23">
        <v>1</v>
      </c>
      <c r="G145" s="23">
        <v>0</v>
      </c>
      <c r="H145" s="23">
        <v>1</v>
      </c>
      <c r="I145" s="23">
        <v>0</v>
      </c>
      <c r="J145" s="23">
        <v>0</v>
      </c>
      <c r="K145" s="23">
        <v>0</v>
      </c>
      <c r="L145" s="23">
        <v>1</v>
      </c>
      <c r="M145" s="23">
        <v>0</v>
      </c>
      <c r="N145" s="23">
        <v>0</v>
      </c>
      <c r="O145" s="23">
        <v>1</v>
      </c>
      <c r="P145" s="23">
        <v>1</v>
      </c>
      <c r="Q145" s="23">
        <v>0</v>
      </c>
      <c r="R145" s="23">
        <v>0</v>
      </c>
      <c r="S145" s="23">
        <v>0</v>
      </c>
      <c r="T145" s="23">
        <v>1</v>
      </c>
      <c r="U145" s="23">
        <v>1</v>
      </c>
      <c r="V145" s="24" t="s">
        <v>347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1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  <c r="AQ145" s="23">
        <v>1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  <c r="AW145" s="23">
        <v>0</v>
      </c>
      <c r="AX145" s="23">
        <v>0</v>
      </c>
      <c r="AY145" s="23">
        <v>0</v>
      </c>
      <c r="AZ145" s="23">
        <v>0</v>
      </c>
      <c r="BA145" s="23">
        <v>0</v>
      </c>
      <c r="BB145" s="23" t="s">
        <v>348</v>
      </c>
      <c r="BC145" s="23">
        <v>0</v>
      </c>
      <c r="BD145" s="23">
        <v>1</v>
      </c>
      <c r="BE145" s="23">
        <v>6</v>
      </c>
      <c r="BF145" s="23">
        <v>6</v>
      </c>
      <c r="BH145" s="23">
        <v>11</v>
      </c>
      <c r="BI145" s="23">
        <v>4.5999999999999996</v>
      </c>
      <c r="BJ145" s="27">
        <v>44070</v>
      </c>
      <c r="BK145" s="23" t="s">
        <v>174</v>
      </c>
    </row>
    <row r="146" spans="1:63" x14ac:dyDescent="0.25">
      <c r="A146" s="23">
        <v>426</v>
      </c>
      <c r="B146" s="23">
        <v>87</v>
      </c>
      <c r="C146" s="23" t="s">
        <v>171</v>
      </c>
      <c r="E146" s="23">
        <v>1</v>
      </c>
      <c r="F146" s="23">
        <v>0</v>
      </c>
      <c r="G146" s="23">
        <v>0</v>
      </c>
      <c r="H146" s="23">
        <v>1</v>
      </c>
      <c r="I146" s="23">
        <v>1</v>
      </c>
      <c r="J146" s="23">
        <v>1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1</v>
      </c>
      <c r="S146" s="23">
        <v>0</v>
      </c>
      <c r="T146" s="23">
        <v>1</v>
      </c>
      <c r="U146" s="23">
        <v>0</v>
      </c>
      <c r="V146" s="24" t="s">
        <v>187</v>
      </c>
      <c r="X146" s="23">
        <v>0</v>
      </c>
      <c r="Y146" s="23">
        <v>1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1</v>
      </c>
      <c r="AF146" s="23">
        <v>0</v>
      </c>
      <c r="AG146" s="23">
        <v>0</v>
      </c>
      <c r="AH146" s="23">
        <v>0</v>
      </c>
      <c r="AI146" s="23">
        <v>0</v>
      </c>
      <c r="AJ146" s="23">
        <v>1</v>
      </c>
      <c r="AK146" s="23">
        <v>0</v>
      </c>
      <c r="AL146" s="23">
        <v>1</v>
      </c>
      <c r="AM146" s="23">
        <v>0</v>
      </c>
      <c r="AN146" s="23">
        <v>0</v>
      </c>
      <c r="AO146" s="23">
        <v>0</v>
      </c>
      <c r="AP146" s="23">
        <v>0</v>
      </c>
      <c r="AQ146" s="23">
        <v>0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0</v>
      </c>
      <c r="AX146" s="23">
        <v>0</v>
      </c>
      <c r="AY146" s="23">
        <v>0</v>
      </c>
      <c r="AZ146" s="23">
        <v>0</v>
      </c>
      <c r="BA146" s="23">
        <v>0</v>
      </c>
      <c r="BB146" s="23" t="s">
        <v>349</v>
      </c>
      <c r="BC146" s="23">
        <v>0</v>
      </c>
      <c r="BD146" s="23">
        <v>1</v>
      </c>
      <c r="BE146" s="23">
        <v>6</v>
      </c>
      <c r="BF146" s="23">
        <v>7</v>
      </c>
      <c r="BG146" s="23">
        <v>5</v>
      </c>
      <c r="BH146" s="23">
        <v>15</v>
      </c>
      <c r="BI146" s="23">
        <v>4.29</v>
      </c>
      <c r="BJ146" s="27">
        <v>44274</v>
      </c>
      <c r="BK146" s="23" t="s">
        <v>174</v>
      </c>
    </row>
    <row r="147" spans="1:63" x14ac:dyDescent="0.25">
      <c r="A147" s="23">
        <v>428</v>
      </c>
      <c r="B147" s="23">
        <v>64</v>
      </c>
      <c r="C147" s="23" t="s">
        <v>171</v>
      </c>
      <c r="E147" s="23">
        <v>1</v>
      </c>
      <c r="F147" s="23">
        <v>0</v>
      </c>
      <c r="G147" s="23">
        <v>0</v>
      </c>
      <c r="H147" s="23">
        <v>1</v>
      </c>
      <c r="I147" s="23">
        <v>0</v>
      </c>
      <c r="J147" s="23">
        <v>1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1</v>
      </c>
      <c r="U147" s="23">
        <v>0</v>
      </c>
      <c r="V147" s="24" t="s">
        <v>187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1</v>
      </c>
      <c r="AF147" s="23">
        <v>0</v>
      </c>
      <c r="AG147" s="23">
        <v>0</v>
      </c>
      <c r="AH147" s="23">
        <v>0</v>
      </c>
      <c r="AI147" s="23">
        <v>1</v>
      </c>
      <c r="AJ147" s="23">
        <v>0</v>
      </c>
      <c r="AK147" s="23">
        <v>0</v>
      </c>
      <c r="AL147" s="23">
        <v>1</v>
      </c>
      <c r="AM147" s="23">
        <v>1</v>
      </c>
      <c r="AN147" s="23">
        <v>0</v>
      </c>
      <c r="AO147" s="23">
        <v>0</v>
      </c>
      <c r="AP147" s="23">
        <v>0</v>
      </c>
      <c r="AQ147" s="23">
        <v>0</v>
      </c>
      <c r="AR147" s="23">
        <v>1</v>
      </c>
      <c r="AS147" s="23">
        <v>0</v>
      </c>
      <c r="AT147" s="23">
        <v>0</v>
      </c>
      <c r="AU147" s="23">
        <v>0</v>
      </c>
      <c r="AV147" s="23">
        <v>0</v>
      </c>
      <c r="AW147" s="23">
        <v>0</v>
      </c>
      <c r="AX147" s="23">
        <v>0</v>
      </c>
      <c r="AY147" s="23">
        <v>0</v>
      </c>
      <c r="AZ147" s="23">
        <v>0</v>
      </c>
      <c r="BA147" s="23">
        <v>0</v>
      </c>
      <c r="BB147" s="23" t="s">
        <v>350</v>
      </c>
      <c r="BC147" s="23">
        <v>0</v>
      </c>
      <c r="BD147" s="23">
        <v>1</v>
      </c>
      <c r="BE147" s="23">
        <v>6</v>
      </c>
      <c r="BF147" s="23">
        <v>6</v>
      </c>
      <c r="BH147" s="23">
        <v>17</v>
      </c>
      <c r="BJ147" s="27">
        <v>44059</v>
      </c>
      <c r="BK147" s="23" t="s">
        <v>177</v>
      </c>
    </row>
    <row r="148" spans="1:63" ht="30" x14ac:dyDescent="0.25">
      <c r="A148" s="23">
        <v>433</v>
      </c>
      <c r="B148" s="23">
        <v>90</v>
      </c>
      <c r="C148" s="23" t="s">
        <v>171</v>
      </c>
      <c r="E148" s="23">
        <v>1</v>
      </c>
      <c r="F148" s="23">
        <v>0</v>
      </c>
      <c r="G148" s="23">
        <v>0</v>
      </c>
      <c r="H148" s="23">
        <v>0</v>
      </c>
      <c r="I148" s="23">
        <v>0</v>
      </c>
      <c r="J148" s="23">
        <v>1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1</v>
      </c>
      <c r="S148" s="23">
        <v>0</v>
      </c>
      <c r="T148" s="23">
        <v>0</v>
      </c>
      <c r="U148" s="23">
        <v>0</v>
      </c>
      <c r="V148" s="24" t="s">
        <v>351</v>
      </c>
      <c r="X148" s="23">
        <v>0</v>
      </c>
      <c r="Y148" s="23">
        <v>0</v>
      </c>
      <c r="Z148" s="23">
        <v>1</v>
      </c>
      <c r="AA148" s="23">
        <v>0</v>
      </c>
      <c r="AB148" s="23">
        <v>0</v>
      </c>
      <c r="AC148" s="23">
        <v>0</v>
      </c>
      <c r="AD148" s="23">
        <v>0</v>
      </c>
      <c r="AE148" s="23">
        <v>1</v>
      </c>
      <c r="AF148" s="23">
        <v>0</v>
      </c>
      <c r="AG148" s="23">
        <v>0</v>
      </c>
      <c r="AH148" s="23">
        <v>1</v>
      </c>
      <c r="AI148" s="23">
        <v>1</v>
      </c>
      <c r="AJ148" s="23">
        <v>1</v>
      </c>
      <c r="AK148" s="23">
        <v>0</v>
      </c>
      <c r="AL148" s="23">
        <v>1</v>
      </c>
      <c r="AM148" s="23">
        <v>0</v>
      </c>
      <c r="AN148" s="23">
        <v>0</v>
      </c>
      <c r="AO148" s="23">
        <v>0</v>
      </c>
      <c r="AP148" s="23">
        <v>0</v>
      </c>
      <c r="AQ148" s="23">
        <v>0</v>
      </c>
      <c r="AR148" s="23">
        <v>0</v>
      </c>
      <c r="AS148" s="23">
        <v>0</v>
      </c>
      <c r="AT148" s="23">
        <v>0</v>
      </c>
      <c r="AU148" s="23">
        <v>0</v>
      </c>
      <c r="AV148" s="23">
        <v>0</v>
      </c>
      <c r="AW148" s="23">
        <v>0</v>
      </c>
      <c r="AX148" s="23">
        <v>0</v>
      </c>
      <c r="AY148" s="23">
        <v>0</v>
      </c>
      <c r="AZ148" s="23">
        <v>0</v>
      </c>
      <c r="BA148" s="23">
        <v>0</v>
      </c>
      <c r="BB148" s="23" t="s">
        <v>336</v>
      </c>
      <c r="BC148" s="23">
        <v>0</v>
      </c>
      <c r="BD148" s="23">
        <v>1</v>
      </c>
      <c r="BE148" s="23">
        <v>6</v>
      </c>
      <c r="BF148" s="23">
        <v>7</v>
      </c>
      <c r="BG148" s="23">
        <v>1</v>
      </c>
      <c r="BJ148" s="27">
        <v>44286</v>
      </c>
      <c r="BK148" s="23" t="s">
        <v>174</v>
      </c>
    </row>
    <row r="149" spans="1:63" ht="105" x14ac:dyDescent="0.25">
      <c r="A149" s="23">
        <v>444</v>
      </c>
      <c r="B149" s="23">
        <v>60</v>
      </c>
      <c r="C149" s="23" t="s">
        <v>254</v>
      </c>
      <c r="E149" s="23">
        <v>1</v>
      </c>
      <c r="F149" s="23">
        <v>0</v>
      </c>
      <c r="G149" s="23">
        <v>1</v>
      </c>
      <c r="H149" s="23">
        <v>1</v>
      </c>
      <c r="I149" s="23">
        <v>1</v>
      </c>
      <c r="J149" s="23">
        <v>1</v>
      </c>
      <c r="K149" s="23">
        <v>0</v>
      </c>
      <c r="L149" s="23">
        <v>0</v>
      </c>
      <c r="M149" s="23">
        <v>0</v>
      </c>
      <c r="N149" s="23">
        <v>1</v>
      </c>
      <c r="O149" s="23">
        <v>0</v>
      </c>
      <c r="P149" s="23">
        <v>0</v>
      </c>
      <c r="Q149" s="23">
        <v>0</v>
      </c>
      <c r="R149" s="23">
        <v>1</v>
      </c>
      <c r="S149" s="23">
        <v>0</v>
      </c>
      <c r="T149" s="23">
        <v>1</v>
      </c>
      <c r="U149" s="23">
        <v>0</v>
      </c>
      <c r="V149" s="24" t="s">
        <v>352</v>
      </c>
      <c r="X149" s="23">
        <v>0</v>
      </c>
      <c r="Y149" s="23">
        <v>0</v>
      </c>
      <c r="Z149" s="23">
        <v>1</v>
      </c>
      <c r="AA149" s="23">
        <v>0</v>
      </c>
      <c r="AB149" s="23">
        <v>0</v>
      </c>
      <c r="AC149" s="23">
        <v>0</v>
      </c>
      <c r="AD149" s="23">
        <v>0</v>
      </c>
      <c r="AE149" s="23">
        <v>1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  <c r="AQ149" s="23">
        <v>0</v>
      </c>
      <c r="AR149" s="23">
        <v>0</v>
      </c>
      <c r="AS149" s="23">
        <v>0</v>
      </c>
      <c r="AT149" s="23">
        <v>0</v>
      </c>
      <c r="AU149" s="23">
        <v>0</v>
      </c>
      <c r="AV149" s="23">
        <v>0</v>
      </c>
      <c r="AW149" s="23">
        <v>0</v>
      </c>
      <c r="AX149" s="23">
        <v>0</v>
      </c>
      <c r="AY149" s="23">
        <v>0</v>
      </c>
      <c r="AZ149" s="23">
        <v>0</v>
      </c>
      <c r="BA149" s="23">
        <v>0</v>
      </c>
      <c r="BB149" s="23" t="s">
        <v>353</v>
      </c>
      <c r="BC149" s="23">
        <v>0</v>
      </c>
      <c r="BD149" s="23">
        <v>1</v>
      </c>
      <c r="BE149" s="23">
        <v>6</v>
      </c>
      <c r="BF149" s="23">
        <v>8</v>
      </c>
      <c r="BG149" s="23">
        <v>7</v>
      </c>
      <c r="BH149" s="23">
        <v>24</v>
      </c>
      <c r="BJ149" s="27">
        <v>44241</v>
      </c>
      <c r="BK149" s="23" t="s">
        <v>177</v>
      </c>
    </row>
    <row r="150" spans="1:63" ht="30" x14ac:dyDescent="0.25">
      <c r="A150" s="23">
        <v>446</v>
      </c>
      <c r="B150" s="23">
        <v>86</v>
      </c>
      <c r="C150" s="23" t="s">
        <v>171</v>
      </c>
      <c r="E150" s="23">
        <v>1</v>
      </c>
      <c r="F150" s="23">
        <v>1</v>
      </c>
      <c r="G150" s="23">
        <v>1</v>
      </c>
      <c r="H150" s="23">
        <v>0</v>
      </c>
      <c r="I150" s="23">
        <v>1</v>
      </c>
      <c r="J150" s="23">
        <v>0</v>
      </c>
      <c r="K150" s="23">
        <v>0</v>
      </c>
      <c r="L150" s="23">
        <v>0</v>
      </c>
      <c r="M150" s="23">
        <v>1</v>
      </c>
      <c r="N150" s="23">
        <v>0</v>
      </c>
      <c r="O150" s="23">
        <v>0</v>
      </c>
      <c r="P150" s="23">
        <v>0</v>
      </c>
      <c r="Q150" s="23">
        <v>0</v>
      </c>
      <c r="R150" s="23">
        <v>1</v>
      </c>
      <c r="S150" s="23">
        <v>1</v>
      </c>
      <c r="T150" s="23">
        <v>0</v>
      </c>
      <c r="U150" s="23">
        <v>0</v>
      </c>
      <c r="V150" s="24" t="s">
        <v>354</v>
      </c>
      <c r="X150" s="23">
        <v>0</v>
      </c>
      <c r="Y150" s="23">
        <v>0</v>
      </c>
      <c r="Z150" s="23">
        <v>1</v>
      </c>
      <c r="AA150" s="23">
        <v>0</v>
      </c>
      <c r="AB150" s="23">
        <v>1</v>
      </c>
      <c r="AC150" s="23">
        <v>1</v>
      </c>
      <c r="AD150" s="23">
        <v>0</v>
      </c>
      <c r="AE150" s="23">
        <v>1</v>
      </c>
      <c r="AF150" s="23">
        <v>0</v>
      </c>
      <c r="AG150" s="23">
        <v>0</v>
      </c>
      <c r="AH150" s="23">
        <v>0</v>
      </c>
      <c r="AI150" s="23">
        <v>1</v>
      </c>
      <c r="AJ150" s="23">
        <v>0</v>
      </c>
      <c r="AK150" s="23">
        <v>0</v>
      </c>
      <c r="AL150" s="23">
        <v>1</v>
      </c>
      <c r="AM150" s="23">
        <v>0</v>
      </c>
      <c r="AN150" s="23">
        <v>0</v>
      </c>
      <c r="AO150" s="23">
        <v>0</v>
      </c>
      <c r="AP150" s="23">
        <v>0</v>
      </c>
      <c r="AQ150" s="23">
        <v>0</v>
      </c>
      <c r="AR150" s="23">
        <v>0</v>
      </c>
      <c r="AS150" s="23">
        <v>0</v>
      </c>
      <c r="AT150" s="23">
        <v>0</v>
      </c>
      <c r="AU150" s="23">
        <v>0</v>
      </c>
      <c r="AV150" s="23">
        <v>0</v>
      </c>
      <c r="AW150" s="23">
        <v>0</v>
      </c>
      <c r="AX150" s="23">
        <v>0</v>
      </c>
      <c r="AY150" s="23">
        <v>0</v>
      </c>
      <c r="AZ150" s="23">
        <v>0</v>
      </c>
      <c r="BA150" s="23">
        <v>0</v>
      </c>
      <c r="BB150" s="23" t="s">
        <v>355</v>
      </c>
      <c r="BC150" s="23">
        <v>0</v>
      </c>
      <c r="BD150" s="23">
        <v>1</v>
      </c>
      <c r="BE150" s="23">
        <v>6</v>
      </c>
      <c r="BF150" s="23">
        <v>10</v>
      </c>
      <c r="BG150" s="23">
        <v>12</v>
      </c>
      <c r="BH150" s="23">
        <v>23</v>
      </c>
      <c r="BJ150" s="27">
        <v>44218</v>
      </c>
      <c r="BK150" s="23" t="s">
        <v>174</v>
      </c>
    </row>
    <row r="151" spans="1:63" ht="30" x14ac:dyDescent="0.25">
      <c r="A151" s="23">
        <v>463</v>
      </c>
      <c r="B151" s="23">
        <v>83</v>
      </c>
      <c r="C151" s="23" t="s">
        <v>171</v>
      </c>
      <c r="E151" s="23">
        <v>1</v>
      </c>
      <c r="F151" s="23">
        <v>0</v>
      </c>
      <c r="G151" s="23">
        <v>0</v>
      </c>
      <c r="H151" s="23">
        <v>0</v>
      </c>
      <c r="I151" s="23">
        <v>0</v>
      </c>
      <c r="J151" s="23">
        <v>1</v>
      </c>
      <c r="K151" s="23">
        <v>0</v>
      </c>
      <c r="L151" s="23">
        <v>0</v>
      </c>
      <c r="M151" s="23">
        <v>0</v>
      </c>
      <c r="N151" s="23">
        <v>1</v>
      </c>
      <c r="O151" s="23">
        <v>0</v>
      </c>
      <c r="P151" s="23">
        <v>1</v>
      </c>
      <c r="Q151" s="23">
        <v>0</v>
      </c>
      <c r="R151" s="23">
        <v>1</v>
      </c>
      <c r="S151" s="23">
        <v>1</v>
      </c>
      <c r="T151" s="23">
        <v>0</v>
      </c>
      <c r="U151" s="23">
        <v>0</v>
      </c>
      <c r="V151" s="24" t="s">
        <v>268</v>
      </c>
      <c r="X151" s="23">
        <v>0</v>
      </c>
      <c r="Y151" s="23">
        <v>1</v>
      </c>
      <c r="Z151" s="23">
        <v>1</v>
      </c>
      <c r="AA151" s="23">
        <v>0</v>
      </c>
      <c r="AB151" s="23">
        <v>0</v>
      </c>
      <c r="AC151" s="23">
        <v>0</v>
      </c>
      <c r="AD151" s="23">
        <v>0</v>
      </c>
      <c r="AE151" s="23">
        <v>1</v>
      </c>
      <c r="AF151" s="23">
        <v>0</v>
      </c>
      <c r="AG151" s="23">
        <v>0</v>
      </c>
      <c r="AH151" s="23">
        <v>0</v>
      </c>
      <c r="AI151" s="23">
        <v>0</v>
      </c>
      <c r="AJ151" s="23">
        <v>1</v>
      </c>
      <c r="AK151" s="23">
        <v>0</v>
      </c>
      <c r="AL151" s="23">
        <v>1</v>
      </c>
      <c r="AM151" s="23">
        <v>0</v>
      </c>
      <c r="AN151" s="23">
        <v>1</v>
      </c>
      <c r="AO151" s="23">
        <v>0</v>
      </c>
      <c r="AP151" s="23">
        <v>0</v>
      </c>
      <c r="AQ151" s="23">
        <v>1</v>
      </c>
      <c r="AR151" s="23">
        <v>0</v>
      </c>
      <c r="AS151" s="23">
        <v>0</v>
      </c>
      <c r="AT151" s="23">
        <v>0</v>
      </c>
      <c r="AU151" s="23">
        <v>0</v>
      </c>
      <c r="AV151" s="23">
        <v>0</v>
      </c>
      <c r="AW151" s="23">
        <v>0</v>
      </c>
      <c r="AX151" s="23">
        <v>0</v>
      </c>
      <c r="AY151" s="23">
        <v>0</v>
      </c>
      <c r="AZ151" s="23">
        <v>0</v>
      </c>
      <c r="BA151" s="23">
        <v>0</v>
      </c>
      <c r="BB151" s="23" t="s">
        <v>356</v>
      </c>
      <c r="BC151" s="23">
        <v>0</v>
      </c>
      <c r="BD151" s="23">
        <v>1</v>
      </c>
      <c r="BE151" s="23">
        <v>6</v>
      </c>
      <c r="BF151" s="23">
        <v>9</v>
      </c>
      <c r="BG151" s="23">
        <v>1</v>
      </c>
      <c r="BH151" s="23">
        <v>24</v>
      </c>
      <c r="BJ151" s="27">
        <v>44192</v>
      </c>
      <c r="BK151" s="23" t="s">
        <v>174</v>
      </c>
    </row>
    <row r="152" spans="1:63" ht="30" x14ac:dyDescent="0.25">
      <c r="A152" s="23">
        <v>464</v>
      </c>
      <c r="B152" s="23">
        <v>83</v>
      </c>
      <c r="C152" s="23" t="s">
        <v>171</v>
      </c>
      <c r="E152" s="23">
        <v>1</v>
      </c>
      <c r="F152" s="23">
        <v>1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1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4" t="s">
        <v>357</v>
      </c>
      <c r="X152" s="23">
        <v>0</v>
      </c>
      <c r="Y152" s="23">
        <v>0</v>
      </c>
      <c r="Z152" s="23">
        <v>1</v>
      </c>
      <c r="AA152" s="23">
        <v>0</v>
      </c>
      <c r="AB152" s="23">
        <v>0</v>
      </c>
      <c r="AC152" s="23">
        <v>0</v>
      </c>
      <c r="AD152" s="23">
        <v>0</v>
      </c>
      <c r="AE152" s="23">
        <v>1</v>
      </c>
      <c r="AF152" s="23">
        <v>0</v>
      </c>
      <c r="AG152" s="23">
        <v>0</v>
      </c>
      <c r="AH152" s="23">
        <v>0</v>
      </c>
      <c r="AI152" s="23">
        <v>0</v>
      </c>
      <c r="AJ152" s="23">
        <v>1</v>
      </c>
      <c r="AK152" s="23">
        <v>0</v>
      </c>
      <c r="AL152" s="23">
        <v>1</v>
      </c>
      <c r="AM152" s="23">
        <v>0</v>
      </c>
      <c r="AN152" s="23">
        <v>0</v>
      </c>
      <c r="AO152" s="23">
        <v>0</v>
      </c>
      <c r="AP152" s="23">
        <v>0</v>
      </c>
      <c r="AQ152" s="23">
        <v>0</v>
      </c>
      <c r="AR152" s="23">
        <v>0</v>
      </c>
      <c r="AS152" s="23">
        <v>0</v>
      </c>
      <c r="AT152" s="23">
        <v>0</v>
      </c>
      <c r="AU152" s="23">
        <v>0</v>
      </c>
      <c r="AV152" s="23">
        <v>0</v>
      </c>
      <c r="AW152" s="23">
        <v>0</v>
      </c>
      <c r="AX152" s="23">
        <v>0</v>
      </c>
      <c r="AY152" s="23">
        <v>0</v>
      </c>
      <c r="AZ152" s="23">
        <v>0</v>
      </c>
      <c r="BA152" s="23">
        <v>0</v>
      </c>
      <c r="BB152" s="23" t="s">
        <v>358</v>
      </c>
      <c r="BC152" s="23">
        <v>0</v>
      </c>
      <c r="BD152" s="23">
        <v>0</v>
      </c>
      <c r="BE152" s="23">
        <v>4</v>
      </c>
      <c r="BG152" s="23">
        <v>12</v>
      </c>
      <c r="BH152" s="23">
        <v>31</v>
      </c>
      <c r="BJ152" s="27">
        <v>44344</v>
      </c>
      <c r="BK152" s="23" t="s">
        <v>174</v>
      </c>
    </row>
    <row r="153" spans="1:63" x14ac:dyDescent="0.25">
      <c r="A153" s="23">
        <v>468</v>
      </c>
      <c r="B153" s="23">
        <v>58</v>
      </c>
      <c r="C153" s="23" t="s">
        <v>171</v>
      </c>
      <c r="E153" s="23">
        <v>1</v>
      </c>
      <c r="F153" s="23">
        <v>1</v>
      </c>
      <c r="G153" s="23">
        <v>1</v>
      </c>
      <c r="H153" s="23">
        <v>0</v>
      </c>
      <c r="I153" s="23">
        <v>0</v>
      </c>
      <c r="J153" s="23">
        <v>1</v>
      </c>
      <c r="K153" s="23">
        <v>0</v>
      </c>
      <c r="L153" s="23">
        <v>0</v>
      </c>
      <c r="M153" s="23">
        <v>0</v>
      </c>
      <c r="N153" s="23">
        <v>1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4" t="s">
        <v>255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1</v>
      </c>
      <c r="AF153" s="23">
        <v>0</v>
      </c>
      <c r="AG153" s="23">
        <v>0</v>
      </c>
      <c r="AH153" s="23">
        <v>1</v>
      </c>
      <c r="AI153" s="23">
        <v>1</v>
      </c>
      <c r="AJ153" s="23">
        <v>0</v>
      </c>
      <c r="AK153" s="23">
        <v>0</v>
      </c>
      <c r="AL153" s="23">
        <v>1</v>
      </c>
      <c r="AM153" s="23">
        <v>0</v>
      </c>
      <c r="AN153" s="23">
        <v>0</v>
      </c>
      <c r="AO153" s="23">
        <v>0</v>
      </c>
      <c r="AP153" s="23">
        <v>0</v>
      </c>
      <c r="AQ153" s="23">
        <v>0</v>
      </c>
      <c r="AR153" s="23">
        <v>0</v>
      </c>
      <c r="AS153" s="23">
        <v>0</v>
      </c>
      <c r="AT153" s="23">
        <v>0</v>
      </c>
      <c r="AU153" s="23">
        <v>0</v>
      </c>
      <c r="AV153" s="23">
        <v>0</v>
      </c>
      <c r="AW153" s="23">
        <v>0</v>
      </c>
      <c r="AX153" s="23">
        <v>0</v>
      </c>
      <c r="AY153" s="23">
        <v>0</v>
      </c>
      <c r="AZ153" s="23">
        <v>0</v>
      </c>
      <c r="BA153" s="23">
        <v>0</v>
      </c>
      <c r="BB153" s="23" t="s">
        <v>359</v>
      </c>
      <c r="BC153" s="23">
        <v>0</v>
      </c>
      <c r="BD153" s="23">
        <v>1</v>
      </c>
      <c r="BE153" s="23">
        <v>6</v>
      </c>
      <c r="BF153" s="23">
        <v>5</v>
      </c>
      <c r="BG153" s="23">
        <v>0</v>
      </c>
      <c r="BI153" s="23">
        <v>3.5</v>
      </c>
      <c r="BJ153" s="27">
        <v>44345</v>
      </c>
      <c r="BK153" s="23" t="s">
        <v>174</v>
      </c>
    </row>
    <row r="154" spans="1:63" ht="30" x14ac:dyDescent="0.25">
      <c r="A154" s="23">
        <v>472</v>
      </c>
      <c r="B154" s="23">
        <v>86</v>
      </c>
      <c r="C154" s="23" t="s">
        <v>171</v>
      </c>
      <c r="E154" s="23">
        <v>1</v>
      </c>
      <c r="F154" s="23">
        <v>1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1</v>
      </c>
      <c r="U154" s="23">
        <v>0</v>
      </c>
      <c r="V154" s="24" t="s">
        <v>360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1</v>
      </c>
      <c r="AF154" s="23">
        <v>0</v>
      </c>
      <c r="AG154" s="23">
        <v>0</v>
      </c>
      <c r="AH154" s="23">
        <v>0</v>
      </c>
      <c r="AI154" s="23">
        <v>0</v>
      </c>
      <c r="AJ154" s="23">
        <v>1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0</v>
      </c>
      <c r="AQ154" s="23">
        <v>0</v>
      </c>
      <c r="AR154" s="23">
        <v>0</v>
      </c>
      <c r="AS154" s="23">
        <v>0</v>
      </c>
      <c r="AT154" s="23">
        <v>0</v>
      </c>
      <c r="AU154" s="23">
        <v>0</v>
      </c>
      <c r="AV154" s="23">
        <v>0</v>
      </c>
      <c r="AW154" s="23">
        <v>0</v>
      </c>
      <c r="AX154" s="23">
        <v>0</v>
      </c>
      <c r="AY154" s="23">
        <v>0</v>
      </c>
      <c r="AZ154" s="23">
        <v>0</v>
      </c>
      <c r="BA154" s="23">
        <v>0</v>
      </c>
      <c r="BB154" s="23" t="s">
        <v>361</v>
      </c>
      <c r="BC154" s="23">
        <v>0</v>
      </c>
      <c r="BD154" s="23">
        <v>1</v>
      </c>
      <c r="BE154" s="23">
        <v>6</v>
      </c>
      <c r="BF154" s="23">
        <v>4</v>
      </c>
      <c r="BH154" s="23">
        <v>14</v>
      </c>
      <c r="BI154" s="23">
        <v>6.7</v>
      </c>
      <c r="BJ154" s="27">
        <v>44170</v>
      </c>
      <c r="BK154" s="23" t="s">
        <v>177</v>
      </c>
    </row>
    <row r="155" spans="1:63" x14ac:dyDescent="0.25">
      <c r="A155" s="23">
        <v>473</v>
      </c>
      <c r="B155" s="23">
        <v>83</v>
      </c>
      <c r="C155" s="23" t="s">
        <v>171</v>
      </c>
      <c r="E155" s="23">
        <v>1</v>
      </c>
      <c r="F155" s="23">
        <v>1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1</v>
      </c>
      <c r="U155" s="23">
        <v>0</v>
      </c>
      <c r="V155" s="24" t="s">
        <v>295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1</v>
      </c>
      <c r="AF155" s="23">
        <v>0</v>
      </c>
      <c r="AG155" s="23">
        <v>0</v>
      </c>
      <c r="AH155" s="23">
        <v>1</v>
      </c>
      <c r="AI155" s="23">
        <v>0</v>
      </c>
      <c r="AJ155" s="23">
        <v>0</v>
      </c>
      <c r="AK155" s="23">
        <v>0</v>
      </c>
      <c r="AL155" s="23">
        <v>1</v>
      </c>
      <c r="AM155" s="23">
        <v>0</v>
      </c>
      <c r="AN155" s="23">
        <v>0</v>
      </c>
      <c r="AO155" s="23">
        <v>0</v>
      </c>
      <c r="AP155" s="23">
        <v>0</v>
      </c>
      <c r="AQ155" s="23">
        <v>0</v>
      </c>
      <c r="AR155" s="23">
        <v>0</v>
      </c>
      <c r="AS155" s="23">
        <v>0</v>
      </c>
      <c r="AT155" s="23">
        <v>0</v>
      </c>
      <c r="AU155" s="23">
        <v>0</v>
      </c>
      <c r="AV155" s="23">
        <v>0</v>
      </c>
      <c r="AW155" s="23">
        <v>0</v>
      </c>
      <c r="AX155" s="23">
        <v>0</v>
      </c>
      <c r="AY155" s="23">
        <v>0</v>
      </c>
      <c r="AZ155" s="23">
        <v>0</v>
      </c>
      <c r="BA155" s="23">
        <v>0</v>
      </c>
      <c r="BB155" s="23" t="s">
        <v>362</v>
      </c>
      <c r="BC155" s="23">
        <v>0</v>
      </c>
      <c r="BD155" s="23">
        <v>1</v>
      </c>
      <c r="BE155" s="23">
        <v>6</v>
      </c>
      <c r="BF155" s="23">
        <v>8</v>
      </c>
      <c r="BH155" s="23">
        <v>18</v>
      </c>
      <c r="BJ155" s="27">
        <v>44197</v>
      </c>
      <c r="BK155" s="23" t="s">
        <v>174</v>
      </c>
    </row>
    <row r="156" spans="1:63" x14ac:dyDescent="0.25">
      <c r="A156" s="23">
        <v>477</v>
      </c>
      <c r="B156" s="23">
        <v>80</v>
      </c>
      <c r="C156" s="23" t="s">
        <v>171</v>
      </c>
      <c r="E156" s="23">
        <v>1</v>
      </c>
      <c r="F156" s="23">
        <v>0</v>
      </c>
      <c r="G156" s="23">
        <v>0</v>
      </c>
      <c r="H156" s="23">
        <v>1</v>
      </c>
      <c r="I156" s="23">
        <v>1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1</v>
      </c>
      <c r="U156" s="23">
        <v>0</v>
      </c>
      <c r="V156" s="24" t="s">
        <v>255</v>
      </c>
      <c r="X156" s="23">
        <v>0</v>
      </c>
      <c r="Y156" s="23">
        <v>1</v>
      </c>
      <c r="Z156" s="23">
        <v>1</v>
      </c>
      <c r="AA156" s="23">
        <v>0</v>
      </c>
      <c r="AB156" s="23">
        <v>1</v>
      </c>
      <c r="AC156" s="23">
        <v>0</v>
      </c>
      <c r="AD156" s="23">
        <v>0</v>
      </c>
      <c r="AE156" s="23">
        <v>1</v>
      </c>
      <c r="AF156" s="23">
        <v>0</v>
      </c>
      <c r="AG156" s="23">
        <v>0</v>
      </c>
      <c r="AH156" s="23">
        <v>1</v>
      </c>
      <c r="AI156" s="23">
        <v>0</v>
      </c>
      <c r="AJ156" s="23">
        <v>1</v>
      </c>
      <c r="AK156" s="23">
        <v>0</v>
      </c>
      <c r="AL156" s="23">
        <v>1</v>
      </c>
      <c r="AM156" s="23">
        <v>0</v>
      </c>
      <c r="AN156" s="23">
        <v>0</v>
      </c>
      <c r="AO156" s="23">
        <v>0</v>
      </c>
      <c r="AP156" s="23">
        <v>0</v>
      </c>
      <c r="AQ156" s="23">
        <v>0</v>
      </c>
      <c r="AR156" s="23">
        <v>0</v>
      </c>
      <c r="AS156" s="23">
        <v>0</v>
      </c>
      <c r="AT156" s="23">
        <v>0</v>
      </c>
      <c r="AU156" s="23">
        <v>0</v>
      </c>
      <c r="AV156" s="23">
        <v>0</v>
      </c>
      <c r="AW156" s="23">
        <v>0</v>
      </c>
      <c r="AX156" s="23">
        <v>0</v>
      </c>
      <c r="AY156" s="23">
        <v>0</v>
      </c>
      <c r="AZ156" s="23">
        <v>0</v>
      </c>
      <c r="BA156" s="23">
        <v>0</v>
      </c>
      <c r="BB156" s="23" t="s">
        <v>363</v>
      </c>
      <c r="BC156" s="23">
        <v>0</v>
      </c>
      <c r="BD156" s="23">
        <v>0</v>
      </c>
      <c r="BE156" s="23">
        <v>5</v>
      </c>
      <c r="BF156" s="23">
        <v>9</v>
      </c>
      <c r="BG156" s="23">
        <v>1</v>
      </c>
      <c r="BH156" s="23">
        <v>17</v>
      </c>
      <c r="BI156" s="23">
        <v>4.5999999999999996</v>
      </c>
      <c r="BJ156" s="27">
        <v>44325</v>
      </c>
      <c r="BK156" s="23" t="s">
        <v>177</v>
      </c>
    </row>
    <row r="157" spans="1:63" ht="30" x14ac:dyDescent="0.25">
      <c r="A157" s="34">
        <v>479</v>
      </c>
      <c r="B157" s="23">
        <v>88</v>
      </c>
      <c r="C157" s="23" t="s">
        <v>171</v>
      </c>
      <c r="E157" s="23">
        <v>1</v>
      </c>
      <c r="F157" s="23">
        <v>0</v>
      </c>
      <c r="G157" s="23">
        <v>0</v>
      </c>
      <c r="H157" s="23">
        <v>1</v>
      </c>
      <c r="I157" s="23">
        <v>1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1</v>
      </c>
      <c r="U157" s="23">
        <v>0</v>
      </c>
      <c r="V157" s="24" t="s">
        <v>337</v>
      </c>
      <c r="X157" s="23">
        <v>0</v>
      </c>
      <c r="Y157" s="23">
        <v>1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1</v>
      </c>
      <c r="AF157" s="23">
        <v>0</v>
      </c>
      <c r="AG157" s="23">
        <v>0</v>
      </c>
      <c r="AH157" s="23">
        <v>0</v>
      </c>
      <c r="AI157" s="23">
        <v>1</v>
      </c>
      <c r="AJ157" s="23">
        <v>1</v>
      </c>
      <c r="AK157" s="23">
        <v>0</v>
      </c>
      <c r="AL157" s="23">
        <v>1</v>
      </c>
      <c r="AM157" s="23">
        <v>0</v>
      </c>
      <c r="AN157" s="23">
        <v>0</v>
      </c>
      <c r="AO157" s="23">
        <v>0</v>
      </c>
      <c r="AP157" s="23">
        <v>0</v>
      </c>
      <c r="AQ157" s="23">
        <v>0</v>
      </c>
      <c r="AR157" s="23">
        <v>0</v>
      </c>
      <c r="AS157" s="23">
        <v>0</v>
      </c>
      <c r="AT157" s="23">
        <v>0</v>
      </c>
      <c r="AU157" s="23">
        <v>0</v>
      </c>
      <c r="AV157" s="23">
        <v>0</v>
      </c>
      <c r="AW157" s="23">
        <v>0</v>
      </c>
      <c r="AX157" s="23">
        <v>0</v>
      </c>
      <c r="AY157" s="23">
        <v>0</v>
      </c>
      <c r="AZ157" s="23">
        <v>0</v>
      </c>
      <c r="BA157" s="23">
        <v>0</v>
      </c>
      <c r="BB157" s="23" t="s">
        <v>204</v>
      </c>
      <c r="BC157" s="23">
        <v>0</v>
      </c>
      <c r="BD157" s="23">
        <v>0</v>
      </c>
      <c r="BE157" s="23">
        <v>5</v>
      </c>
      <c r="BF157" s="23">
        <v>9</v>
      </c>
      <c r="BG157" s="23">
        <v>7</v>
      </c>
      <c r="BJ157" s="27">
        <v>44216</v>
      </c>
      <c r="BK157" s="23" t="s">
        <v>174</v>
      </c>
    </row>
    <row r="158" spans="1:63" ht="45" x14ac:dyDescent="0.25">
      <c r="A158" s="23">
        <v>482</v>
      </c>
      <c r="B158" s="23">
        <v>79</v>
      </c>
      <c r="C158" s="23" t="s">
        <v>171</v>
      </c>
      <c r="E158" s="23">
        <v>0</v>
      </c>
      <c r="F158" s="23">
        <v>1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1</v>
      </c>
      <c r="V158" s="24" t="s">
        <v>364</v>
      </c>
      <c r="X158" s="23">
        <v>0</v>
      </c>
      <c r="Y158" s="23">
        <v>0</v>
      </c>
      <c r="Z158" s="23">
        <v>1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1</v>
      </c>
      <c r="AM158" s="23">
        <v>0</v>
      </c>
      <c r="AN158" s="23">
        <v>0</v>
      </c>
      <c r="AO158" s="23">
        <v>0</v>
      </c>
      <c r="AP158" s="23">
        <v>0</v>
      </c>
      <c r="AQ158" s="23">
        <v>0</v>
      </c>
      <c r="AR158" s="23">
        <v>0</v>
      </c>
      <c r="AS158" s="23">
        <v>0</v>
      </c>
      <c r="AT158" s="23">
        <v>0</v>
      </c>
      <c r="AU158" s="23">
        <v>0</v>
      </c>
      <c r="AV158" s="23">
        <v>0</v>
      </c>
      <c r="AW158" s="23">
        <v>0</v>
      </c>
      <c r="AX158" s="23">
        <v>0</v>
      </c>
      <c r="AY158" s="23">
        <v>0</v>
      </c>
      <c r="AZ158" s="23">
        <v>0</v>
      </c>
      <c r="BA158" s="23">
        <v>0</v>
      </c>
      <c r="BB158" s="23" t="s">
        <v>259</v>
      </c>
      <c r="BC158" s="23">
        <v>0</v>
      </c>
      <c r="BD158" s="23">
        <v>1</v>
      </c>
      <c r="BE158" s="23">
        <v>6</v>
      </c>
      <c r="BF158" s="23">
        <v>9</v>
      </c>
      <c r="BG158" s="23">
        <v>6</v>
      </c>
      <c r="BJ158" s="27">
        <v>44203</v>
      </c>
      <c r="BK158" s="23" t="s">
        <v>365</v>
      </c>
    </row>
    <row r="159" spans="1:63" x14ac:dyDescent="0.25">
      <c r="A159" s="23">
        <v>493</v>
      </c>
      <c r="B159" s="23">
        <v>87</v>
      </c>
      <c r="C159" s="23" t="s">
        <v>171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4" t="s">
        <v>176</v>
      </c>
      <c r="X159" s="23">
        <v>0</v>
      </c>
      <c r="Y159" s="23">
        <v>0</v>
      </c>
      <c r="Z159" s="23">
        <v>1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1</v>
      </c>
      <c r="AM159" s="23">
        <v>0</v>
      </c>
      <c r="AN159" s="23">
        <v>0</v>
      </c>
      <c r="AO159" s="23">
        <v>0</v>
      </c>
      <c r="AP159" s="23">
        <v>0</v>
      </c>
      <c r="AQ159" s="23">
        <v>0</v>
      </c>
      <c r="AR159" s="23">
        <v>0</v>
      </c>
      <c r="AS159" s="23">
        <v>0</v>
      </c>
      <c r="AT159" s="23">
        <v>0</v>
      </c>
      <c r="AU159" s="23">
        <v>0</v>
      </c>
      <c r="AV159" s="23">
        <v>0</v>
      </c>
      <c r="AW159" s="23">
        <v>0</v>
      </c>
      <c r="AX159" s="23">
        <v>0</v>
      </c>
      <c r="AY159" s="23">
        <v>0</v>
      </c>
      <c r="AZ159" s="23">
        <v>0</v>
      </c>
      <c r="BA159" s="23">
        <v>0</v>
      </c>
      <c r="BB159" s="23" t="s">
        <v>204</v>
      </c>
      <c r="BC159" s="23">
        <v>0</v>
      </c>
      <c r="BD159" s="23">
        <v>1</v>
      </c>
      <c r="BE159" s="23">
        <v>6</v>
      </c>
      <c r="BH159" s="23">
        <v>35</v>
      </c>
      <c r="BJ159" s="27">
        <v>44190</v>
      </c>
      <c r="BK159" s="23" t="s">
        <v>174</v>
      </c>
    </row>
    <row r="160" spans="1:63" x14ac:dyDescent="0.25">
      <c r="A160" s="23">
        <v>497</v>
      </c>
      <c r="B160" s="23">
        <v>77</v>
      </c>
      <c r="C160" s="23" t="s">
        <v>171</v>
      </c>
      <c r="E160" s="23">
        <v>1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1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1</v>
      </c>
      <c r="U160" s="23">
        <v>0</v>
      </c>
      <c r="V160" s="24" t="s">
        <v>176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0</v>
      </c>
      <c r="AQ160" s="23">
        <v>0</v>
      </c>
      <c r="AR160" s="23">
        <v>0</v>
      </c>
      <c r="AS160" s="23">
        <v>0</v>
      </c>
      <c r="AT160" s="23">
        <v>0</v>
      </c>
      <c r="AU160" s="23">
        <v>0</v>
      </c>
      <c r="AV160" s="23">
        <v>0</v>
      </c>
      <c r="AW160" s="23">
        <v>0</v>
      </c>
      <c r="AX160" s="23">
        <v>0</v>
      </c>
      <c r="AY160" s="23">
        <v>0</v>
      </c>
      <c r="AZ160" s="23">
        <v>0</v>
      </c>
      <c r="BA160" s="23">
        <v>0</v>
      </c>
      <c r="BB160" s="23" t="s">
        <v>176</v>
      </c>
      <c r="BC160" s="23">
        <v>1</v>
      </c>
      <c r="BD160" s="23">
        <v>0</v>
      </c>
      <c r="BE160" s="23">
        <v>2</v>
      </c>
      <c r="BF160" s="23">
        <v>7</v>
      </c>
      <c r="BG160" s="23">
        <v>0</v>
      </c>
      <c r="BJ160" s="27">
        <v>44194</v>
      </c>
      <c r="BK160" s="23" t="s">
        <v>365</v>
      </c>
    </row>
    <row r="161" spans="1:220" x14ac:dyDescent="0.25">
      <c r="A161" s="23">
        <v>502</v>
      </c>
      <c r="B161" s="23">
        <v>83</v>
      </c>
      <c r="C161" s="23" t="s">
        <v>171</v>
      </c>
      <c r="E161" s="23">
        <v>1</v>
      </c>
      <c r="F161" s="23">
        <v>1</v>
      </c>
      <c r="G161" s="23">
        <v>0</v>
      </c>
      <c r="H161" s="23">
        <v>0</v>
      </c>
      <c r="I161" s="23">
        <v>0</v>
      </c>
      <c r="J161" s="23">
        <v>1</v>
      </c>
      <c r="K161" s="23">
        <v>1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1</v>
      </c>
      <c r="U161" s="23">
        <v>0</v>
      </c>
      <c r="V161" s="24" t="s">
        <v>366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1</v>
      </c>
      <c r="AO161" s="23">
        <v>0</v>
      </c>
      <c r="AP161" s="23">
        <v>0</v>
      </c>
      <c r="AQ161" s="23">
        <v>0</v>
      </c>
      <c r="AR161" s="23">
        <v>0</v>
      </c>
      <c r="AS161" s="23">
        <v>0</v>
      </c>
      <c r="AT161" s="23">
        <v>0</v>
      </c>
      <c r="AU161" s="23">
        <v>0</v>
      </c>
      <c r="AV161" s="23">
        <v>0</v>
      </c>
      <c r="AW161" s="23">
        <v>0</v>
      </c>
      <c r="AX161" s="23">
        <v>0</v>
      </c>
      <c r="AY161" s="23">
        <v>0</v>
      </c>
      <c r="AZ161" s="23">
        <v>0</v>
      </c>
      <c r="BA161" s="23">
        <v>0</v>
      </c>
      <c r="BB161" s="23" t="s">
        <v>367</v>
      </c>
      <c r="BC161" s="23">
        <v>0</v>
      </c>
      <c r="BD161" s="23">
        <v>1</v>
      </c>
      <c r="BE161" s="23">
        <v>6</v>
      </c>
      <c r="BG161" s="23">
        <v>7</v>
      </c>
      <c r="BH161" s="23">
        <v>23</v>
      </c>
      <c r="BJ161" s="27">
        <v>44240</v>
      </c>
      <c r="BK161" s="23" t="s">
        <v>174</v>
      </c>
    </row>
    <row r="162" spans="1:220" x14ac:dyDescent="0.25">
      <c r="A162" s="23">
        <v>505</v>
      </c>
      <c r="B162" s="23">
        <v>86</v>
      </c>
      <c r="C162" s="23" t="s">
        <v>254</v>
      </c>
      <c r="E162" s="23">
        <v>1</v>
      </c>
      <c r="F162" s="23">
        <v>1</v>
      </c>
      <c r="G162" s="23">
        <v>1</v>
      </c>
      <c r="H162" s="23">
        <v>0</v>
      </c>
      <c r="I162" s="23">
        <v>0</v>
      </c>
      <c r="J162" s="23">
        <v>1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0</v>
      </c>
      <c r="V162" s="24" t="s">
        <v>347</v>
      </c>
      <c r="X162" s="23">
        <v>0</v>
      </c>
      <c r="Y162" s="23">
        <v>1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1</v>
      </c>
      <c r="AK162" s="23">
        <v>0</v>
      </c>
      <c r="AL162" s="23">
        <v>1</v>
      </c>
      <c r="AM162" s="23">
        <v>0</v>
      </c>
      <c r="AN162" s="23">
        <v>0</v>
      </c>
      <c r="AO162" s="23">
        <v>0</v>
      </c>
      <c r="AP162" s="23">
        <v>0</v>
      </c>
      <c r="AQ162" s="23">
        <v>0</v>
      </c>
      <c r="AR162" s="23">
        <v>0</v>
      </c>
      <c r="AS162" s="23">
        <v>0</v>
      </c>
      <c r="AT162" s="23">
        <v>0</v>
      </c>
      <c r="AU162" s="23">
        <v>0</v>
      </c>
      <c r="AV162" s="23">
        <v>0</v>
      </c>
      <c r="AW162" s="23">
        <v>0</v>
      </c>
      <c r="AX162" s="23">
        <v>0</v>
      </c>
      <c r="AY162" s="23">
        <v>0</v>
      </c>
      <c r="AZ162" s="23">
        <v>0</v>
      </c>
      <c r="BA162" s="23">
        <v>0</v>
      </c>
      <c r="BB162" s="23" t="s">
        <v>368</v>
      </c>
      <c r="BC162" s="23">
        <v>0</v>
      </c>
      <c r="BD162" s="23">
        <v>1</v>
      </c>
      <c r="BE162" s="23">
        <v>6</v>
      </c>
      <c r="BF162" s="23">
        <v>6</v>
      </c>
      <c r="BH162" s="23">
        <v>17</v>
      </c>
      <c r="BJ162" s="27">
        <v>44075</v>
      </c>
      <c r="BK162" s="23" t="s">
        <v>174</v>
      </c>
    </row>
    <row r="163" spans="1:220" ht="30" x14ac:dyDescent="0.25">
      <c r="A163" s="23">
        <v>506</v>
      </c>
      <c r="B163" s="23">
        <v>79</v>
      </c>
      <c r="C163" s="23" t="s">
        <v>171</v>
      </c>
      <c r="E163" s="23">
        <v>1</v>
      </c>
      <c r="F163" s="23">
        <v>1</v>
      </c>
      <c r="G163" s="23">
        <v>0</v>
      </c>
      <c r="H163" s="23">
        <v>1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1</v>
      </c>
      <c r="R163" s="23">
        <v>0</v>
      </c>
      <c r="S163" s="23">
        <v>0</v>
      </c>
      <c r="T163" s="23">
        <v>1</v>
      </c>
      <c r="U163" s="23">
        <v>0</v>
      </c>
      <c r="V163" s="24" t="s">
        <v>369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1</v>
      </c>
      <c r="AF163" s="23">
        <v>0</v>
      </c>
      <c r="AG163" s="23">
        <v>0</v>
      </c>
      <c r="AH163" s="23">
        <v>0</v>
      </c>
      <c r="AI163" s="23">
        <v>0</v>
      </c>
      <c r="AJ163" s="23">
        <v>0</v>
      </c>
      <c r="AK163" s="23">
        <v>0</v>
      </c>
      <c r="AL163" s="23">
        <v>1</v>
      </c>
      <c r="AM163" s="23">
        <v>0</v>
      </c>
      <c r="AN163" s="23">
        <v>0</v>
      </c>
      <c r="AO163" s="23">
        <v>0</v>
      </c>
      <c r="AP163" s="23">
        <v>0</v>
      </c>
      <c r="AQ163" s="23">
        <v>0</v>
      </c>
      <c r="AR163" s="23">
        <v>0</v>
      </c>
      <c r="AS163" s="23">
        <v>0</v>
      </c>
      <c r="AT163" s="23">
        <v>0</v>
      </c>
      <c r="AU163" s="23">
        <v>0</v>
      </c>
      <c r="AV163" s="23">
        <v>0</v>
      </c>
      <c r="AW163" s="23">
        <v>0</v>
      </c>
      <c r="AX163" s="23">
        <v>0</v>
      </c>
      <c r="AY163" s="23">
        <v>0</v>
      </c>
      <c r="AZ163" s="23">
        <v>0</v>
      </c>
      <c r="BA163" s="23">
        <v>0</v>
      </c>
      <c r="BB163" s="23" t="s">
        <v>370</v>
      </c>
      <c r="BC163" s="23">
        <v>0</v>
      </c>
      <c r="BD163" s="23">
        <v>1</v>
      </c>
      <c r="BE163" s="23">
        <v>6</v>
      </c>
      <c r="BF163" s="23">
        <v>9</v>
      </c>
      <c r="BG163" s="23">
        <v>1</v>
      </c>
      <c r="BH163" s="23">
        <v>16</v>
      </c>
      <c r="BI163" s="23">
        <v>3.4</v>
      </c>
      <c r="BJ163" s="27">
        <v>44241</v>
      </c>
      <c r="BK163" s="23" t="s">
        <v>174</v>
      </c>
    </row>
    <row r="164" spans="1:220" x14ac:dyDescent="0.25">
      <c r="A164" s="23">
        <v>509</v>
      </c>
      <c r="B164" s="23">
        <v>74</v>
      </c>
      <c r="C164" s="23" t="s">
        <v>171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1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4" t="s">
        <v>176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0</v>
      </c>
      <c r="AJ164" s="23">
        <v>0</v>
      </c>
      <c r="AK164" s="23">
        <v>0</v>
      </c>
      <c r="AL164" s="23">
        <v>1</v>
      </c>
      <c r="AM164" s="23">
        <v>0</v>
      </c>
      <c r="AN164" s="23">
        <v>0</v>
      </c>
      <c r="AO164" s="23">
        <v>0</v>
      </c>
      <c r="AP164" s="23">
        <v>0</v>
      </c>
      <c r="AQ164" s="23">
        <v>0</v>
      </c>
      <c r="AR164" s="23">
        <v>0</v>
      </c>
      <c r="AS164" s="23">
        <v>0</v>
      </c>
      <c r="AT164" s="23">
        <v>0</v>
      </c>
      <c r="AU164" s="23">
        <v>0</v>
      </c>
      <c r="AV164" s="23">
        <v>0</v>
      </c>
      <c r="AW164" s="23">
        <v>0</v>
      </c>
      <c r="AX164" s="23">
        <v>0</v>
      </c>
      <c r="AY164" s="23">
        <v>0</v>
      </c>
      <c r="AZ164" s="23">
        <v>0</v>
      </c>
      <c r="BA164" s="23">
        <v>0</v>
      </c>
      <c r="BB164" s="23" t="s">
        <v>176</v>
      </c>
      <c r="BC164" s="23">
        <v>0</v>
      </c>
      <c r="BD164" s="23">
        <v>0</v>
      </c>
      <c r="BE164" s="23">
        <v>2</v>
      </c>
      <c r="BG164" s="23">
        <v>2</v>
      </c>
      <c r="BH164" s="23">
        <v>8</v>
      </c>
      <c r="BI164" s="23">
        <v>15.3</v>
      </c>
      <c r="BJ164" s="27">
        <v>44185</v>
      </c>
      <c r="BK164" s="23" t="s">
        <v>177</v>
      </c>
    </row>
    <row r="165" spans="1:220" x14ac:dyDescent="0.25">
      <c r="A165" s="23">
        <v>510</v>
      </c>
      <c r="B165" s="23">
        <v>62</v>
      </c>
      <c r="C165" s="23" t="s">
        <v>171</v>
      </c>
      <c r="E165" s="23">
        <v>1</v>
      </c>
      <c r="F165" s="23">
        <v>1</v>
      </c>
      <c r="G165" s="23">
        <v>0</v>
      </c>
      <c r="H165" s="23">
        <v>0</v>
      </c>
      <c r="I165" s="23">
        <v>0</v>
      </c>
      <c r="J165" s="23">
        <v>1</v>
      </c>
      <c r="K165" s="23">
        <v>1</v>
      </c>
      <c r="L165" s="23">
        <v>1</v>
      </c>
      <c r="M165" s="23">
        <v>0</v>
      </c>
      <c r="N165" s="23">
        <v>0</v>
      </c>
      <c r="O165" s="23">
        <v>0</v>
      </c>
      <c r="P165" s="23">
        <v>1</v>
      </c>
      <c r="Q165" s="23">
        <v>1</v>
      </c>
      <c r="R165" s="23">
        <v>0</v>
      </c>
      <c r="S165" s="23">
        <v>0</v>
      </c>
      <c r="T165" s="23">
        <v>1</v>
      </c>
      <c r="U165" s="23">
        <v>0</v>
      </c>
      <c r="V165" s="24" t="s">
        <v>176</v>
      </c>
      <c r="X165" s="23">
        <v>0</v>
      </c>
      <c r="Y165" s="23">
        <v>0</v>
      </c>
      <c r="Z165" s="23">
        <v>1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1</v>
      </c>
      <c r="AI165" s="23">
        <v>0</v>
      </c>
      <c r="AJ165" s="23">
        <v>0</v>
      </c>
      <c r="AK165" s="23">
        <v>0</v>
      </c>
      <c r="AL165" s="23">
        <v>1</v>
      </c>
      <c r="AM165" s="23">
        <v>0</v>
      </c>
      <c r="AN165" s="23">
        <v>0</v>
      </c>
      <c r="AO165" s="23">
        <v>0</v>
      </c>
      <c r="AP165" s="23">
        <v>0</v>
      </c>
      <c r="AQ165" s="23">
        <v>0</v>
      </c>
      <c r="AR165" s="23">
        <v>1</v>
      </c>
      <c r="AS165" s="23">
        <v>0</v>
      </c>
      <c r="AT165" s="23">
        <v>0</v>
      </c>
      <c r="AU165" s="23">
        <v>0</v>
      </c>
      <c r="AV165" s="23">
        <v>0</v>
      </c>
      <c r="AW165" s="23">
        <v>0</v>
      </c>
      <c r="AX165" s="23">
        <v>0</v>
      </c>
      <c r="AY165" s="23">
        <v>0</v>
      </c>
      <c r="AZ165" s="23">
        <v>0</v>
      </c>
      <c r="BA165" s="23">
        <v>0</v>
      </c>
      <c r="BB165" s="23" t="s">
        <v>371</v>
      </c>
      <c r="BC165" s="23">
        <v>0</v>
      </c>
      <c r="BD165" s="23">
        <v>1</v>
      </c>
      <c r="BE165" s="23">
        <v>6</v>
      </c>
      <c r="BF165" s="23">
        <v>6</v>
      </c>
      <c r="BG165" s="23">
        <v>1</v>
      </c>
      <c r="BH165" s="23">
        <v>23</v>
      </c>
      <c r="BJ165" s="27">
        <v>44215</v>
      </c>
      <c r="BK165" s="23" t="s">
        <v>251</v>
      </c>
    </row>
    <row r="166" spans="1:220" s="42" customFormat="1" x14ac:dyDescent="0.25">
      <c r="A166" s="39">
        <v>511</v>
      </c>
      <c r="B166" s="39">
        <v>80</v>
      </c>
      <c r="C166" s="39" t="s">
        <v>171</v>
      </c>
      <c r="D166" s="39" t="s">
        <v>372</v>
      </c>
      <c r="E166" s="39">
        <v>1</v>
      </c>
      <c r="F166" s="39">
        <v>1</v>
      </c>
      <c r="G166" s="39">
        <v>1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1</v>
      </c>
      <c r="P166" s="39">
        <v>0</v>
      </c>
      <c r="Q166" s="39">
        <v>0</v>
      </c>
      <c r="R166" s="39">
        <v>1</v>
      </c>
      <c r="S166" s="39">
        <v>0</v>
      </c>
      <c r="T166" s="39">
        <v>0</v>
      </c>
      <c r="U166" s="39">
        <v>0</v>
      </c>
      <c r="V166" s="40" t="s">
        <v>176</v>
      </c>
      <c r="W166" s="39"/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9">
        <v>0</v>
      </c>
      <c r="AJ166" s="39">
        <v>0</v>
      </c>
      <c r="AK166" s="39">
        <v>0</v>
      </c>
      <c r="AL166" s="39">
        <v>0</v>
      </c>
      <c r="AM166" s="39">
        <v>0</v>
      </c>
      <c r="AN166" s="39">
        <v>0</v>
      </c>
      <c r="AO166" s="39">
        <v>0</v>
      </c>
      <c r="AP166" s="39">
        <v>0</v>
      </c>
      <c r="AQ166" s="39">
        <v>1</v>
      </c>
      <c r="AR166" s="39">
        <v>0</v>
      </c>
      <c r="AS166" s="39">
        <v>0</v>
      </c>
      <c r="AT166" s="39">
        <v>0</v>
      </c>
      <c r="AU166" s="39">
        <v>0</v>
      </c>
      <c r="AV166" s="39">
        <v>0</v>
      </c>
      <c r="AW166" s="39">
        <v>0</v>
      </c>
      <c r="AX166" s="39">
        <v>0</v>
      </c>
      <c r="AY166" s="39">
        <v>0</v>
      </c>
      <c r="AZ166" s="39">
        <v>0</v>
      </c>
      <c r="BA166" s="39">
        <v>0</v>
      </c>
      <c r="BB166" s="39" t="s">
        <v>176</v>
      </c>
      <c r="BC166" s="39">
        <v>1</v>
      </c>
      <c r="BD166" s="39">
        <v>1</v>
      </c>
      <c r="BE166" s="39">
        <v>6</v>
      </c>
      <c r="BF166" s="39">
        <v>5</v>
      </c>
      <c r="BG166" s="39">
        <v>1</v>
      </c>
      <c r="BH166" s="39">
        <v>16</v>
      </c>
      <c r="BI166" s="39"/>
      <c r="BJ166" s="41">
        <v>44205</v>
      </c>
      <c r="BK166" s="39" t="s">
        <v>365</v>
      </c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/>
      <c r="EA166" s="39"/>
      <c r="EB166" s="39"/>
      <c r="EC166" s="39"/>
      <c r="ED166" s="39"/>
      <c r="EE166" s="39"/>
      <c r="EF166" s="39"/>
      <c r="EG166" s="39"/>
      <c r="EH166" s="39"/>
      <c r="EI166" s="39"/>
      <c r="EJ166" s="39"/>
      <c r="EK166" s="39"/>
      <c r="EL166" s="39"/>
      <c r="EM166" s="39"/>
      <c r="EN166" s="39"/>
      <c r="EO166" s="39"/>
      <c r="EP166" s="39"/>
      <c r="EQ166" s="39"/>
      <c r="ER166" s="39"/>
      <c r="ES166" s="39"/>
      <c r="ET166" s="39"/>
      <c r="EU166" s="39"/>
      <c r="EV166" s="39"/>
      <c r="EW166" s="39"/>
      <c r="EX166" s="39"/>
      <c r="EY166" s="39"/>
      <c r="EZ166" s="39"/>
      <c r="FA166" s="39"/>
      <c r="FB166" s="39"/>
      <c r="FC166" s="39"/>
      <c r="FD166" s="39"/>
      <c r="FE166" s="39"/>
      <c r="FF166" s="39"/>
      <c r="FG166" s="39"/>
      <c r="FH166" s="39"/>
      <c r="FI166" s="39"/>
      <c r="FJ166" s="39"/>
      <c r="FK166" s="39"/>
      <c r="FL166" s="39"/>
      <c r="FM166" s="39"/>
      <c r="FN166" s="39"/>
      <c r="FO166" s="39"/>
      <c r="FP166" s="39"/>
      <c r="FQ166" s="39"/>
      <c r="FR166" s="39"/>
      <c r="FS166" s="39"/>
      <c r="FT166" s="39"/>
      <c r="FU166" s="39"/>
      <c r="FV166" s="39"/>
      <c r="FW166" s="39"/>
      <c r="FX166" s="39"/>
      <c r="FY166" s="39"/>
      <c r="FZ166" s="39"/>
      <c r="GA166" s="39"/>
      <c r="GB166" s="39"/>
      <c r="GC166" s="39"/>
      <c r="GD166" s="39"/>
      <c r="GE166" s="39"/>
      <c r="GF166" s="39"/>
      <c r="GG166" s="39"/>
      <c r="GH166" s="39"/>
      <c r="GI166" s="39"/>
      <c r="GJ166" s="39"/>
      <c r="GK166" s="39"/>
      <c r="GL166" s="39"/>
      <c r="GM166" s="39"/>
      <c r="GN166" s="39"/>
      <c r="GO166" s="39"/>
      <c r="GP166" s="39"/>
      <c r="GQ166" s="39"/>
      <c r="GR166" s="39"/>
      <c r="GS166" s="39"/>
      <c r="GT166" s="39"/>
      <c r="GU166" s="39"/>
      <c r="GV166" s="39"/>
      <c r="GW166" s="39"/>
      <c r="GX166" s="39"/>
      <c r="GY166" s="39"/>
      <c r="GZ166" s="39"/>
      <c r="HA166" s="39"/>
      <c r="HB166" s="39"/>
      <c r="HC166" s="39"/>
      <c r="HD166" s="39"/>
      <c r="HE166" s="39"/>
      <c r="HF166" s="39"/>
      <c r="HG166" s="39"/>
      <c r="HH166" s="39"/>
      <c r="HI166" s="39"/>
      <c r="HJ166" s="39"/>
      <c r="HK166" s="39"/>
      <c r="HL166" s="39"/>
    </row>
    <row r="167" spans="1:220" x14ac:dyDescent="0.25">
      <c r="A167" s="23">
        <v>512</v>
      </c>
      <c r="B167" s="23">
        <v>79</v>
      </c>
      <c r="C167" s="23" t="s">
        <v>171</v>
      </c>
      <c r="E167" s="23">
        <v>1</v>
      </c>
      <c r="F167" s="23">
        <v>1</v>
      </c>
      <c r="G167" s="23">
        <v>1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1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1</v>
      </c>
      <c r="U167" s="23">
        <v>0</v>
      </c>
      <c r="V167" s="24" t="s">
        <v>344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1</v>
      </c>
      <c r="AI167" s="23">
        <v>0</v>
      </c>
      <c r="AJ167" s="23">
        <v>0</v>
      </c>
      <c r="AK167" s="23">
        <v>0</v>
      </c>
      <c r="AL167" s="23">
        <v>1</v>
      </c>
      <c r="AM167" s="23">
        <v>0</v>
      </c>
      <c r="AN167" s="23">
        <v>0</v>
      </c>
      <c r="AO167" s="23">
        <v>0</v>
      </c>
      <c r="AP167" s="23">
        <v>0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3">
        <v>0</v>
      </c>
      <c r="AY167" s="23">
        <v>0</v>
      </c>
      <c r="AZ167" s="23">
        <v>0</v>
      </c>
      <c r="BA167" s="23">
        <v>0</v>
      </c>
      <c r="BB167" s="23" t="s">
        <v>176</v>
      </c>
      <c r="BC167" s="23">
        <v>0</v>
      </c>
      <c r="BD167" s="23">
        <v>1</v>
      </c>
      <c r="BE167" s="23">
        <v>6</v>
      </c>
      <c r="BF167" s="23">
        <v>10</v>
      </c>
      <c r="BH167" s="23">
        <v>32</v>
      </c>
      <c r="BJ167" s="27">
        <v>44197</v>
      </c>
      <c r="BK167" s="23" t="s">
        <v>174</v>
      </c>
    </row>
    <row r="168" spans="1:220" x14ac:dyDescent="0.25">
      <c r="A168" s="23">
        <v>516</v>
      </c>
      <c r="B168" s="23">
        <v>64</v>
      </c>
      <c r="C168" s="23" t="s">
        <v>171</v>
      </c>
      <c r="E168" s="23">
        <v>1</v>
      </c>
      <c r="F168" s="23">
        <v>0</v>
      </c>
      <c r="G168" s="23">
        <v>0</v>
      </c>
      <c r="H168" s="23">
        <v>0</v>
      </c>
      <c r="I168" s="23">
        <v>0</v>
      </c>
      <c r="J168" s="23">
        <v>1</v>
      </c>
      <c r="K168" s="23">
        <v>0</v>
      </c>
      <c r="L168" s="23">
        <v>0</v>
      </c>
      <c r="M168" s="23">
        <v>1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4" t="s">
        <v>176</v>
      </c>
      <c r="X168" s="36">
        <v>0</v>
      </c>
      <c r="Y168" s="36">
        <v>0</v>
      </c>
      <c r="Z168" s="36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1</v>
      </c>
      <c r="AG168" s="23">
        <v>0</v>
      </c>
      <c r="AH168" s="23">
        <v>1</v>
      </c>
      <c r="AI168" s="23">
        <v>0</v>
      </c>
      <c r="AJ168" s="23">
        <v>0</v>
      </c>
      <c r="AK168" s="23">
        <v>0</v>
      </c>
      <c r="AL168" s="23">
        <v>1</v>
      </c>
      <c r="AM168" s="23">
        <v>0</v>
      </c>
      <c r="AN168" s="23">
        <v>0</v>
      </c>
      <c r="AO168" s="23">
        <v>0</v>
      </c>
      <c r="AP168" s="23">
        <v>0</v>
      </c>
      <c r="AQ168" s="23">
        <v>1</v>
      </c>
      <c r="AR168" s="23">
        <v>0</v>
      </c>
      <c r="AS168" s="23">
        <v>0</v>
      </c>
      <c r="AT168" s="23">
        <v>0</v>
      </c>
      <c r="AU168" s="23">
        <v>0</v>
      </c>
      <c r="AV168" s="23">
        <v>0</v>
      </c>
      <c r="AW168" s="23">
        <v>0</v>
      </c>
      <c r="AX168" s="23">
        <v>0</v>
      </c>
      <c r="AY168" s="23">
        <v>0</v>
      </c>
      <c r="AZ168" s="23">
        <v>0</v>
      </c>
      <c r="BA168" s="23">
        <v>0</v>
      </c>
      <c r="BB168" s="23" t="s">
        <v>176</v>
      </c>
      <c r="BC168" s="23">
        <v>0</v>
      </c>
      <c r="BD168" s="23">
        <v>0</v>
      </c>
      <c r="BE168" s="23">
        <v>4</v>
      </c>
      <c r="BF168" s="23">
        <v>10</v>
      </c>
      <c r="BH168" s="23">
        <v>16</v>
      </c>
      <c r="BI168" s="23">
        <v>3.21</v>
      </c>
      <c r="BJ168" s="27">
        <v>44071</v>
      </c>
      <c r="BK168" s="23" t="s">
        <v>174</v>
      </c>
    </row>
    <row r="169" spans="1:220" x14ac:dyDescent="0.25">
      <c r="A169" s="23">
        <v>520</v>
      </c>
      <c r="B169" s="23">
        <v>86</v>
      </c>
      <c r="C169" s="23" t="s">
        <v>171</v>
      </c>
      <c r="E169" s="23">
        <v>1</v>
      </c>
      <c r="F169" s="23">
        <v>0</v>
      </c>
      <c r="G169" s="23">
        <v>0</v>
      </c>
      <c r="H169" s="23">
        <v>1</v>
      </c>
      <c r="I169" s="23">
        <v>1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1</v>
      </c>
      <c r="R169" s="23">
        <v>0</v>
      </c>
      <c r="S169" s="23">
        <v>0</v>
      </c>
      <c r="T169" s="23">
        <v>1</v>
      </c>
      <c r="U169" s="23">
        <v>0</v>
      </c>
      <c r="V169" s="24" t="s">
        <v>373</v>
      </c>
      <c r="X169" s="23">
        <v>0</v>
      </c>
      <c r="Y169" s="23">
        <v>0</v>
      </c>
      <c r="Z169" s="23">
        <v>1</v>
      </c>
      <c r="AA169" s="23">
        <v>0</v>
      </c>
      <c r="AB169" s="23">
        <v>1</v>
      </c>
      <c r="AC169" s="23">
        <v>1</v>
      </c>
      <c r="AD169" s="23">
        <v>0</v>
      </c>
      <c r="AE169" s="23">
        <v>1</v>
      </c>
      <c r="AF169" s="23">
        <v>0</v>
      </c>
      <c r="AG169" s="23">
        <v>0</v>
      </c>
      <c r="AH169" s="23">
        <v>0</v>
      </c>
      <c r="AI169" s="23">
        <v>0</v>
      </c>
      <c r="AJ169" s="23">
        <v>1</v>
      </c>
      <c r="AK169" s="23">
        <v>0</v>
      </c>
      <c r="AL169" s="23">
        <v>1</v>
      </c>
      <c r="AM169" s="23">
        <v>0</v>
      </c>
      <c r="AN169" s="23">
        <v>0</v>
      </c>
      <c r="AO169" s="23">
        <v>0</v>
      </c>
      <c r="AP169" s="23">
        <v>0</v>
      </c>
      <c r="AQ169" s="23">
        <v>0</v>
      </c>
      <c r="AR169" s="23">
        <v>0</v>
      </c>
      <c r="AS169" s="23">
        <v>0</v>
      </c>
      <c r="AT169" s="23">
        <v>0</v>
      </c>
      <c r="AU169" s="23">
        <v>0</v>
      </c>
      <c r="AV169" s="23">
        <v>0</v>
      </c>
      <c r="AW169" s="23">
        <v>0</v>
      </c>
      <c r="AX169" s="23">
        <v>0</v>
      </c>
      <c r="AY169" s="23">
        <v>0</v>
      </c>
      <c r="AZ169" s="23">
        <v>0</v>
      </c>
      <c r="BA169" s="23">
        <v>0</v>
      </c>
      <c r="BB169" s="23" t="s">
        <v>374</v>
      </c>
      <c r="BC169" s="23">
        <v>0</v>
      </c>
      <c r="BD169" s="23">
        <v>1</v>
      </c>
      <c r="BE169" s="23">
        <v>6</v>
      </c>
      <c r="BF169" s="23">
        <v>7</v>
      </c>
      <c r="BG169" s="23">
        <v>9</v>
      </c>
      <c r="BH169" s="23">
        <v>18</v>
      </c>
      <c r="BJ169" s="27">
        <v>44205</v>
      </c>
      <c r="BK169" s="23" t="s">
        <v>174</v>
      </c>
    </row>
    <row r="170" spans="1:220" x14ac:dyDescent="0.25">
      <c r="A170" s="23">
        <v>524</v>
      </c>
      <c r="B170" s="23">
        <v>83</v>
      </c>
      <c r="C170" s="23" t="s">
        <v>171</v>
      </c>
      <c r="E170" s="23">
        <v>1</v>
      </c>
      <c r="F170" s="23">
        <v>1</v>
      </c>
      <c r="G170" s="23">
        <v>0</v>
      </c>
      <c r="H170" s="23">
        <v>0</v>
      </c>
      <c r="I170" s="23">
        <v>0</v>
      </c>
      <c r="J170" s="23">
        <v>1</v>
      </c>
      <c r="K170" s="23">
        <v>0</v>
      </c>
      <c r="L170" s="23">
        <v>0</v>
      </c>
      <c r="M170" s="23">
        <v>0</v>
      </c>
      <c r="N170" s="23">
        <v>0</v>
      </c>
      <c r="O170" s="23">
        <v>1</v>
      </c>
      <c r="P170" s="23">
        <v>0</v>
      </c>
      <c r="Q170" s="23">
        <v>0</v>
      </c>
      <c r="R170" s="23">
        <v>0</v>
      </c>
      <c r="S170" s="23">
        <v>0</v>
      </c>
      <c r="T170" s="23">
        <v>1</v>
      </c>
      <c r="U170" s="23">
        <v>0</v>
      </c>
      <c r="V170" s="24" t="s">
        <v>295</v>
      </c>
      <c r="X170" s="23">
        <v>0</v>
      </c>
      <c r="Y170" s="23">
        <v>1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1</v>
      </c>
      <c r="AF170" s="23">
        <v>0</v>
      </c>
      <c r="AG170" s="23">
        <v>0</v>
      </c>
      <c r="AH170" s="23">
        <v>0</v>
      </c>
      <c r="AI170" s="23">
        <v>0</v>
      </c>
      <c r="AJ170" s="23">
        <v>1</v>
      </c>
      <c r="AK170" s="23">
        <v>0</v>
      </c>
      <c r="AL170" s="23">
        <v>1</v>
      </c>
      <c r="AM170" s="23">
        <v>0</v>
      </c>
      <c r="AN170" s="23">
        <v>0</v>
      </c>
      <c r="AO170" s="23">
        <v>0</v>
      </c>
      <c r="AP170" s="23">
        <v>0</v>
      </c>
      <c r="AQ170" s="23">
        <v>0</v>
      </c>
      <c r="AR170" s="23">
        <v>0</v>
      </c>
      <c r="AS170" s="23">
        <v>0</v>
      </c>
      <c r="AT170" s="23">
        <v>0</v>
      </c>
      <c r="AU170" s="23">
        <v>0</v>
      </c>
      <c r="AV170" s="23">
        <v>0</v>
      </c>
      <c r="AW170" s="23">
        <v>0</v>
      </c>
      <c r="AX170" s="23">
        <v>0</v>
      </c>
      <c r="AY170" s="23">
        <v>0</v>
      </c>
      <c r="AZ170" s="23">
        <v>0</v>
      </c>
      <c r="BA170" s="23">
        <v>0</v>
      </c>
      <c r="BB170" s="23" t="s">
        <v>375</v>
      </c>
      <c r="BC170" s="23">
        <v>0</v>
      </c>
      <c r="BD170" s="23">
        <v>0</v>
      </c>
      <c r="BE170" s="23">
        <v>4</v>
      </c>
      <c r="BF170" s="23">
        <v>5</v>
      </c>
      <c r="BG170" s="23">
        <v>0</v>
      </c>
      <c r="BH170" s="23">
        <v>24</v>
      </c>
      <c r="BJ170" s="27">
        <v>44340</v>
      </c>
      <c r="BK170" s="23" t="s">
        <v>174</v>
      </c>
    </row>
    <row r="171" spans="1:220" x14ac:dyDescent="0.25">
      <c r="A171" s="23">
        <v>534</v>
      </c>
      <c r="B171" s="23">
        <v>82</v>
      </c>
      <c r="C171" s="23" t="s">
        <v>171</v>
      </c>
      <c r="E171" s="23">
        <v>1</v>
      </c>
      <c r="F171" s="23">
        <v>1</v>
      </c>
      <c r="G171" s="23">
        <v>1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1</v>
      </c>
      <c r="U171" s="23">
        <v>0</v>
      </c>
      <c r="V171" s="24" t="s">
        <v>176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1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1</v>
      </c>
      <c r="AM171" s="23">
        <v>0</v>
      </c>
      <c r="AN171" s="23">
        <v>0</v>
      </c>
      <c r="AO171" s="23">
        <v>0</v>
      </c>
      <c r="AP171" s="23">
        <v>0</v>
      </c>
      <c r="AQ171" s="23">
        <v>0</v>
      </c>
      <c r="AR171" s="23">
        <v>0</v>
      </c>
      <c r="AS171" s="23">
        <v>0</v>
      </c>
      <c r="AT171" s="23">
        <v>0</v>
      </c>
      <c r="AU171" s="23">
        <v>0</v>
      </c>
      <c r="AV171" s="23">
        <v>0</v>
      </c>
      <c r="AW171" s="23">
        <v>0</v>
      </c>
      <c r="AX171" s="23">
        <v>0</v>
      </c>
      <c r="AY171" s="23">
        <v>0</v>
      </c>
      <c r="AZ171" s="23">
        <v>0</v>
      </c>
      <c r="BA171" s="23">
        <v>0</v>
      </c>
      <c r="BB171" s="23" t="s">
        <v>376</v>
      </c>
      <c r="BC171" s="23">
        <v>0</v>
      </c>
      <c r="BD171" s="23">
        <v>1</v>
      </c>
      <c r="BE171" s="23">
        <v>6</v>
      </c>
      <c r="BF171" s="23">
        <v>5</v>
      </c>
      <c r="BG171" s="23">
        <v>0</v>
      </c>
      <c r="BH171" s="23">
        <v>18</v>
      </c>
      <c r="BI171" s="23">
        <v>3.6</v>
      </c>
      <c r="BJ171" s="27">
        <v>44288</v>
      </c>
      <c r="BK171" s="23" t="s">
        <v>174</v>
      </c>
    </row>
    <row r="172" spans="1:220" ht="45" x14ac:dyDescent="0.25">
      <c r="A172" s="23">
        <v>536</v>
      </c>
      <c r="B172" s="23">
        <v>76</v>
      </c>
      <c r="C172" s="23" t="s">
        <v>171</v>
      </c>
      <c r="E172" s="23">
        <v>1</v>
      </c>
      <c r="F172" s="23">
        <v>1</v>
      </c>
      <c r="G172" s="23">
        <v>1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4" t="s">
        <v>377</v>
      </c>
      <c r="X172" s="23">
        <v>0</v>
      </c>
      <c r="Y172" s="23">
        <v>1</v>
      </c>
      <c r="Z172" s="23">
        <v>1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1</v>
      </c>
      <c r="AM172" s="23">
        <v>0</v>
      </c>
      <c r="AN172" s="23">
        <v>0</v>
      </c>
      <c r="AO172" s="23">
        <v>0</v>
      </c>
      <c r="AP172" s="23">
        <v>0</v>
      </c>
      <c r="AQ172" s="23">
        <v>0</v>
      </c>
      <c r="AR172" s="23">
        <v>0</v>
      </c>
      <c r="AS172" s="23">
        <v>0</v>
      </c>
      <c r="AT172" s="23">
        <v>0</v>
      </c>
      <c r="AU172" s="23">
        <v>0</v>
      </c>
      <c r="AV172" s="23">
        <v>0</v>
      </c>
      <c r="AW172" s="23">
        <v>0</v>
      </c>
      <c r="AX172" s="23">
        <v>0</v>
      </c>
      <c r="AY172" s="23">
        <v>0</v>
      </c>
      <c r="AZ172" s="23">
        <v>0</v>
      </c>
      <c r="BA172" s="23">
        <v>0</v>
      </c>
      <c r="BB172" s="23" t="s">
        <v>204</v>
      </c>
      <c r="BC172" s="23">
        <v>0</v>
      </c>
      <c r="BD172" s="23">
        <v>1</v>
      </c>
      <c r="BE172" s="23">
        <v>6</v>
      </c>
      <c r="BF172" s="23">
        <v>7</v>
      </c>
      <c r="BG172" s="23">
        <v>2</v>
      </c>
      <c r="BH172" s="23">
        <v>10</v>
      </c>
      <c r="BJ172" s="27">
        <v>44201</v>
      </c>
      <c r="BK172" s="23" t="s">
        <v>378</v>
      </c>
    </row>
    <row r="173" spans="1:220" ht="30" x14ac:dyDescent="0.25">
      <c r="A173" s="34">
        <v>538</v>
      </c>
      <c r="B173" s="23">
        <v>56</v>
      </c>
      <c r="C173" s="23" t="s">
        <v>171</v>
      </c>
      <c r="E173" s="23">
        <v>1</v>
      </c>
      <c r="F173" s="23">
        <v>1</v>
      </c>
      <c r="G173" s="23">
        <v>0</v>
      </c>
      <c r="H173" s="23">
        <v>0</v>
      </c>
      <c r="I173" s="23">
        <v>0</v>
      </c>
      <c r="J173" s="23">
        <v>1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1</v>
      </c>
      <c r="U173" s="23">
        <v>0</v>
      </c>
      <c r="V173" s="24" t="s">
        <v>242</v>
      </c>
      <c r="X173" s="23">
        <v>0</v>
      </c>
      <c r="Y173" s="23">
        <v>0</v>
      </c>
      <c r="Z173" s="23">
        <v>1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1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1</v>
      </c>
      <c r="AM173" s="23">
        <v>0</v>
      </c>
      <c r="AN173" s="23">
        <v>0</v>
      </c>
      <c r="AO173" s="23">
        <v>0</v>
      </c>
      <c r="AP173" s="23">
        <v>0</v>
      </c>
      <c r="AQ173" s="23">
        <v>0</v>
      </c>
      <c r="AR173" s="23">
        <v>0</v>
      </c>
      <c r="AS173" s="23">
        <v>0</v>
      </c>
      <c r="AT173" s="23">
        <v>0</v>
      </c>
      <c r="AU173" s="23">
        <v>0</v>
      </c>
      <c r="AV173" s="23">
        <v>0</v>
      </c>
      <c r="AW173" s="23">
        <v>0</v>
      </c>
      <c r="AX173" s="23">
        <v>0</v>
      </c>
      <c r="AY173" s="23">
        <v>0</v>
      </c>
      <c r="AZ173" s="23">
        <v>0</v>
      </c>
      <c r="BA173" s="23">
        <v>0</v>
      </c>
      <c r="BB173" s="23" t="s">
        <v>379</v>
      </c>
      <c r="BC173" s="23">
        <v>0</v>
      </c>
      <c r="BD173" s="23">
        <v>1</v>
      </c>
      <c r="BE173" s="23">
        <v>6</v>
      </c>
      <c r="BF173" s="23">
        <v>11</v>
      </c>
      <c r="BG173" s="23">
        <v>1</v>
      </c>
      <c r="BJ173" s="27">
        <v>44215</v>
      </c>
      <c r="BK173" s="23" t="s">
        <v>177</v>
      </c>
    </row>
    <row r="174" spans="1:220" s="45" customFormat="1" x14ac:dyDescent="0.25">
      <c r="A174" s="43">
        <v>545</v>
      </c>
      <c r="B174" s="43">
        <v>84</v>
      </c>
      <c r="C174" s="43" t="s">
        <v>171</v>
      </c>
      <c r="D174" s="43" t="s">
        <v>380</v>
      </c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4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  <c r="AO174" s="43"/>
      <c r="AP174" s="43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43"/>
      <c r="DG174" s="43"/>
      <c r="DH174" s="43"/>
      <c r="DI174" s="43"/>
      <c r="DJ174" s="43"/>
      <c r="DK174" s="43"/>
      <c r="DL174" s="43"/>
      <c r="DM174" s="43"/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3"/>
      <c r="EA174" s="43"/>
      <c r="EB174" s="43"/>
      <c r="EC174" s="43"/>
      <c r="ED174" s="43"/>
      <c r="EE174" s="43"/>
      <c r="EF174" s="43"/>
      <c r="EG174" s="43"/>
      <c r="EH174" s="43"/>
      <c r="EI174" s="43"/>
      <c r="EJ174" s="43"/>
      <c r="EK174" s="43"/>
      <c r="EL174" s="43"/>
      <c r="EM174" s="43"/>
      <c r="EN174" s="43"/>
      <c r="EO174" s="43"/>
      <c r="EP174" s="43"/>
      <c r="EQ174" s="43"/>
      <c r="ER174" s="43"/>
      <c r="ES174" s="43"/>
      <c r="ET174" s="43"/>
      <c r="EU174" s="43"/>
      <c r="EV174" s="43"/>
      <c r="EW174" s="43"/>
      <c r="EX174" s="43"/>
      <c r="EY174" s="43"/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3"/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FX174" s="43"/>
      <c r="FY174" s="43"/>
      <c r="FZ174" s="43"/>
      <c r="GA174" s="43"/>
      <c r="GB174" s="43"/>
      <c r="GC174" s="43"/>
      <c r="GD174" s="43"/>
      <c r="GE174" s="43"/>
      <c r="GF174" s="43"/>
      <c r="GG174" s="43"/>
      <c r="GH174" s="43"/>
      <c r="GI174" s="43"/>
      <c r="GJ174" s="43"/>
      <c r="GK174" s="43"/>
      <c r="GL174" s="43"/>
      <c r="GM174" s="43"/>
      <c r="GN174" s="43"/>
      <c r="GO174" s="43"/>
      <c r="GP174" s="43"/>
      <c r="GQ174" s="43"/>
      <c r="GR174" s="43"/>
      <c r="GS174" s="43"/>
      <c r="GT174" s="43"/>
      <c r="GU174" s="43"/>
      <c r="GV174" s="43"/>
      <c r="GW174" s="43"/>
      <c r="GX174" s="43"/>
      <c r="GY174" s="43"/>
      <c r="GZ174" s="43"/>
      <c r="HA174" s="43"/>
      <c r="HB174" s="43"/>
      <c r="HC174" s="43"/>
      <c r="HD174" s="43"/>
      <c r="HE174" s="43"/>
      <c r="HF174" s="43"/>
      <c r="HG174" s="43"/>
      <c r="HH174" s="43"/>
      <c r="HI174" s="43"/>
      <c r="HJ174" s="43"/>
      <c r="HK174" s="43"/>
      <c r="HL174" s="43"/>
    </row>
    <row r="175" spans="1:220" x14ac:dyDescent="0.25">
      <c r="A175" s="23">
        <v>546</v>
      </c>
      <c r="B175" s="23">
        <v>72</v>
      </c>
      <c r="C175" s="23" t="s">
        <v>171</v>
      </c>
      <c r="E175" s="23">
        <v>1</v>
      </c>
      <c r="F175" s="23">
        <v>1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1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4" t="s">
        <v>175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1</v>
      </c>
      <c r="AM175" s="23">
        <v>0</v>
      </c>
      <c r="AN175" s="23">
        <v>0</v>
      </c>
      <c r="AO175" s="23">
        <v>0</v>
      </c>
      <c r="AP175" s="23">
        <v>0</v>
      </c>
      <c r="AQ175" s="23">
        <v>0</v>
      </c>
      <c r="AR175" s="23">
        <v>0</v>
      </c>
      <c r="AS175" s="23">
        <v>0</v>
      </c>
      <c r="AT175" s="23">
        <v>0</v>
      </c>
      <c r="AU175" s="23">
        <v>0</v>
      </c>
      <c r="AV175" s="23">
        <v>0</v>
      </c>
      <c r="AW175" s="23">
        <v>0</v>
      </c>
      <c r="AX175" s="23">
        <v>0</v>
      </c>
      <c r="AY175" s="23">
        <v>0</v>
      </c>
      <c r="AZ175" s="23">
        <v>0</v>
      </c>
      <c r="BA175" s="23">
        <v>0</v>
      </c>
      <c r="BB175" s="23" t="s">
        <v>176</v>
      </c>
      <c r="BC175" s="23">
        <v>0</v>
      </c>
      <c r="BD175" s="23">
        <v>1</v>
      </c>
      <c r="BE175" s="23">
        <v>6</v>
      </c>
      <c r="BF175" s="23">
        <v>2</v>
      </c>
      <c r="BG175" s="23">
        <v>0</v>
      </c>
      <c r="BJ175" s="27">
        <v>44119</v>
      </c>
      <c r="BK175" s="23" t="s">
        <v>378</v>
      </c>
    </row>
    <row r="176" spans="1:220" x14ac:dyDescent="0.25">
      <c r="A176" s="23">
        <v>547</v>
      </c>
      <c r="B176" s="23">
        <v>62</v>
      </c>
      <c r="C176" s="23" t="s">
        <v>171</v>
      </c>
      <c r="E176" s="23">
        <v>1</v>
      </c>
      <c r="F176" s="23">
        <v>1</v>
      </c>
      <c r="G176" s="23">
        <v>0</v>
      </c>
      <c r="H176" s="23">
        <v>1</v>
      </c>
      <c r="I176" s="23">
        <v>1</v>
      </c>
      <c r="J176" s="23">
        <v>1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4" t="s">
        <v>381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1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0</v>
      </c>
      <c r="AX176" s="23">
        <v>0</v>
      </c>
      <c r="AY176" s="23">
        <v>0</v>
      </c>
      <c r="AZ176" s="23">
        <v>0</v>
      </c>
      <c r="BA176" s="23">
        <v>0</v>
      </c>
      <c r="BB176" s="23" t="s">
        <v>257</v>
      </c>
      <c r="BC176" s="23">
        <v>0</v>
      </c>
      <c r="BD176" s="23">
        <v>1</v>
      </c>
      <c r="BE176" s="23">
        <v>6</v>
      </c>
      <c r="BF176" s="23">
        <v>9</v>
      </c>
      <c r="BG176" s="23">
        <v>2</v>
      </c>
      <c r="BH176" s="23">
        <v>8</v>
      </c>
      <c r="BJ176" s="27">
        <v>44210</v>
      </c>
      <c r="BK176" s="23" t="s">
        <v>365</v>
      </c>
    </row>
    <row r="177" spans="1:63" ht="30" x14ac:dyDescent="0.25">
      <c r="A177" s="23">
        <v>548</v>
      </c>
      <c r="B177" s="23">
        <v>62</v>
      </c>
      <c r="C177" s="23" t="s">
        <v>171</v>
      </c>
      <c r="E177" s="23">
        <v>1</v>
      </c>
      <c r="F177" s="23">
        <v>1</v>
      </c>
      <c r="G177" s="23">
        <v>1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1</v>
      </c>
      <c r="T177" s="23">
        <v>1</v>
      </c>
      <c r="U177" s="23">
        <v>0</v>
      </c>
      <c r="V177" s="24" t="s">
        <v>382</v>
      </c>
      <c r="X177" s="23">
        <v>0</v>
      </c>
      <c r="Y177" s="23">
        <v>0</v>
      </c>
      <c r="Z177" s="23">
        <v>1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1</v>
      </c>
      <c r="AK177" s="23">
        <v>0</v>
      </c>
      <c r="AL177" s="23">
        <v>1</v>
      </c>
      <c r="AM177" s="23">
        <v>0</v>
      </c>
      <c r="AN177" s="23">
        <v>0</v>
      </c>
      <c r="AO177" s="23">
        <v>0</v>
      </c>
      <c r="AP177" s="23">
        <v>0</v>
      </c>
      <c r="AQ177" s="23">
        <v>0</v>
      </c>
      <c r="AR177" s="23">
        <v>0</v>
      </c>
      <c r="AS177" s="23">
        <v>0</v>
      </c>
      <c r="AT177" s="23">
        <v>0</v>
      </c>
      <c r="AU177" s="23">
        <v>0</v>
      </c>
      <c r="AV177" s="23">
        <v>0</v>
      </c>
      <c r="AW177" s="23">
        <v>0</v>
      </c>
      <c r="AX177" s="23">
        <v>0</v>
      </c>
      <c r="AY177" s="23">
        <v>0</v>
      </c>
      <c r="AZ177" s="23">
        <v>0</v>
      </c>
      <c r="BA177" s="23">
        <v>0</v>
      </c>
      <c r="BB177" s="23" t="s">
        <v>383</v>
      </c>
      <c r="BC177" s="23">
        <v>0</v>
      </c>
      <c r="BD177" s="23">
        <v>1</v>
      </c>
      <c r="BE177" s="23">
        <v>0</v>
      </c>
      <c r="BF177" s="23">
        <v>6</v>
      </c>
      <c r="BG177" s="23">
        <v>0</v>
      </c>
      <c r="BH177" s="23">
        <v>10</v>
      </c>
      <c r="BJ177" s="27">
        <v>44202</v>
      </c>
      <c r="BK177" s="23" t="s">
        <v>177</v>
      </c>
    </row>
    <row r="178" spans="1:63" ht="30" x14ac:dyDescent="0.25">
      <c r="A178" s="23">
        <v>549</v>
      </c>
      <c r="B178" s="23">
        <v>55</v>
      </c>
      <c r="C178" s="23" t="s">
        <v>171</v>
      </c>
      <c r="D178"/>
      <c r="E178" s="23">
        <v>1</v>
      </c>
      <c r="F178" s="23">
        <v>1</v>
      </c>
      <c r="G178" s="23">
        <v>1</v>
      </c>
      <c r="H178" s="23">
        <v>0</v>
      </c>
      <c r="I178" s="23">
        <v>0</v>
      </c>
      <c r="J178" s="23">
        <v>1</v>
      </c>
      <c r="K178" s="23">
        <v>1</v>
      </c>
      <c r="L178" s="23">
        <v>0</v>
      </c>
      <c r="M178" s="23">
        <v>0</v>
      </c>
      <c r="N178" s="23">
        <v>1</v>
      </c>
      <c r="O178" s="23">
        <v>0</v>
      </c>
      <c r="P178" s="23">
        <v>0</v>
      </c>
      <c r="Q178" s="23">
        <v>0</v>
      </c>
      <c r="R178" s="23">
        <v>1</v>
      </c>
      <c r="S178" s="23">
        <v>1</v>
      </c>
      <c r="T178" s="23">
        <v>1</v>
      </c>
      <c r="U178" s="23">
        <v>0</v>
      </c>
      <c r="V178" s="24" t="s">
        <v>384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1</v>
      </c>
      <c r="AF178" s="23">
        <v>0</v>
      </c>
      <c r="AG178" s="23">
        <v>0</v>
      </c>
      <c r="AH178" s="23">
        <v>0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  <c r="AQ178" s="23">
        <v>0</v>
      </c>
      <c r="AR178" s="23">
        <v>0</v>
      </c>
      <c r="AS178" s="23">
        <v>0</v>
      </c>
      <c r="AT178" s="23">
        <v>0</v>
      </c>
      <c r="AU178" s="23">
        <v>0</v>
      </c>
      <c r="AV178" s="23">
        <v>0</v>
      </c>
      <c r="AW178" s="23">
        <v>0</v>
      </c>
      <c r="AX178" s="23">
        <v>0</v>
      </c>
      <c r="AY178" s="23">
        <v>0</v>
      </c>
      <c r="AZ178" s="23">
        <v>0</v>
      </c>
      <c r="BA178" s="23">
        <v>0</v>
      </c>
      <c r="BB178" s="23" t="s">
        <v>204</v>
      </c>
      <c r="BC178" s="23">
        <v>0</v>
      </c>
      <c r="BD178" s="23">
        <v>1</v>
      </c>
      <c r="BE178" s="23">
        <v>6</v>
      </c>
      <c r="BF178" s="23">
        <v>5</v>
      </c>
      <c r="BG178" s="23">
        <v>0</v>
      </c>
      <c r="BJ178" s="27">
        <v>44214</v>
      </c>
      <c r="BK178" s="23" t="s">
        <v>177</v>
      </c>
    </row>
    <row r="179" spans="1:63" x14ac:dyDescent="0.25">
      <c r="A179" s="23">
        <v>555</v>
      </c>
      <c r="B179" s="23">
        <v>52</v>
      </c>
      <c r="C179" s="23" t="s">
        <v>171</v>
      </c>
      <c r="E179" s="23">
        <v>1</v>
      </c>
      <c r="F179" s="23">
        <v>1</v>
      </c>
      <c r="G179" s="23">
        <v>1</v>
      </c>
      <c r="H179" s="23">
        <v>1</v>
      </c>
      <c r="I179" s="23">
        <v>1</v>
      </c>
      <c r="J179" s="23">
        <v>1</v>
      </c>
      <c r="K179" s="23">
        <v>0</v>
      </c>
      <c r="L179" s="23">
        <v>0</v>
      </c>
      <c r="M179" s="23">
        <v>1</v>
      </c>
      <c r="N179" s="23">
        <v>1</v>
      </c>
      <c r="O179" s="23">
        <v>0</v>
      </c>
      <c r="P179" s="23">
        <v>0</v>
      </c>
      <c r="Q179" s="23">
        <v>1</v>
      </c>
      <c r="R179" s="23">
        <v>1</v>
      </c>
      <c r="S179" s="23">
        <v>1</v>
      </c>
      <c r="T179" s="23">
        <v>1</v>
      </c>
      <c r="U179" s="23">
        <v>1</v>
      </c>
      <c r="V179" s="24" t="s">
        <v>385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0</v>
      </c>
      <c r="AQ179" s="23">
        <v>0</v>
      </c>
      <c r="AR179" s="23">
        <v>0</v>
      </c>
      <c r="AS179" s="23">
        <v>0</v>
      </c>
      <c r="AT179" s="23">
        <v>0</v>
      </c>
      <c r="AU179" s="23">
        <v>0</v>
      </c>
      <c r="AV179" s="23">
        <v>0</v>
      </c>
      <c r="AW179" s="23">
        <v>0</v>
      </c>
      <c r="AX179" s="23">
        <v>0</v>
      </c>
      <c r="AY179" s="23">
        <v>0</v>
      </c>
      <c r="AZ179" s="23">
        <v>0</v>
      </c>
      <c r="BA179" s="23">
        <v>0</v>
      </c>
      <c r="BB179" s="23" t="s">
        <v>176</v>
      </c>
      <c r="BC179" s="23">
        <v>1</v>
      </c>
      <c r="BD179" s="23">
        <v>1</v>
      </c>
      <c r="BE179" s="23">
        <v>6</v>
      </c>
      <c r="BF179" s="23">
        <v>13</v>
      </c>
      <c r="BG179" s="23">
        <v>3</v>
      </c>
      <c r="BH179" s="23">
        <v>24</v>
      </c>
      <c r="BI179" s="23">
        <v>5</v>
      </c>
      <c r="BJ179" s="27">
        <v>44247</v>
      </c>
      <c r="BK179" s="23" t="s">
        <v>177</v>
      </c>
    </row>
    <row r="180" spans="1:63" ht="45" x14ac:dyDescent="0.25">
      <c r="A180" s="23">
        <v>557</v>
      </c>
      <c r="B180" s="23">
        <v>72</v>
      </c>
      <c r="C180" s="23" t="s">
        <v>171</v>
      </c>
      <c r="E180" s="23">
        <v>1</v>
      </c>
      <c r="F180" s="23">
        <v>0</v>
      </c>
      <c r="G180" s="23">
        <v>1</v>
      </c>
      <c r="H180" s="23">
        <v>1</v>
      </c>
      <c r="I180" s="23">
        <v>0</v>
      </c>
      <c r="J180" s="23">
        <v>0</v>
      </c>
      <c r="K180" s="23">
        <v>1</v>
      </c>
      <c r="L180" s="23">
        <v>0</v>
      </c>
      <c r="M180" s="23">
        <v>1</v>
      </c>
      <c r="N180" s="23">
        <v>1</v>
      </c>
      <c r="O180" s="23">
        <v>0</v>
      </c>
      <c r="P180" s="23">
        <v>0</v>
      </c>
      <c r="Q180" s="23">
        <v>0</v>
      </c>
      <c r="R180" s="23">
        <v>1</v>
      </c>
      <c r="S180" s="23">
        <v>0</v>
      </c>
      <c r="T180" s="23">
        <v>1</v>
      </c>
      <c r="U180" s="23">
        <v>0</v>
      </c>
      <c r="V180" s="24" t="s">
        <v>386</v>
      </c>
    </row>
    <row r="181" spans="1:63" ht="30" x14ac:dyDescent="0.25">
      <c r="A181" s="23">
        <v>558</v>
      </c>
      <c r="B181" s="23">
        <v>84</v>
      </c>
      <c r="C181" s="23" t="s">
        <v>171</v>
      </c>
      <c r="E181" s="23">
        <v>0</v>
      </c>
      <c r="F181" s="23">
        <v>0</v>
      </c>
      <c r="G181" s="23">
        <v>0</v>
      </c>
      <c r="H181" s="23">
        <v>0</v>
      </c>
      <c r="I181" s="23">
        <v>1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4" t="s">
        <v>387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1</v>
      </c>
      <c r="AG181" s="23">
        <v>0</v>
      </c>
      <c r="AH181" s="23">
        <v>1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  <c r="AQ181" s="23">
        <v>0</v>
      </c>
      <c r="AR181" s="23">
        <v>0</v>
      </c>
      <c r="AS181" s="23">
        <v>0</v>
      </c>
      <c r="AT181" s="23">
        <v>0</v>
      </c>
      <c r="AU181" s="23">
        <v>0</v>
      </c>
      <c r="AV181" s="23">
        <v>0</v>
      </c>
      <c r="AW181" s="23">
        <v>0</v>
      </c>
      <c r="AX181" s="23">
        <v>0</v>
      </c>
      <c r="AY181" s="23">
        <v>0</v>
      </c>
      <c r="AZ181" s="23">
        <v>0</v>
      </c>
      <c r="BA181" s="23">
        <v>0</v>
      </c>
      <c r="BB181" s="23" t="s">
        <v>388</v>
      </c>
      <c r="BC181" s="23">
        <v>0</v>
      </c>
      <c r="BD181" s="23">
        <v>0</v>
      </c>
      <c r="BE181" s="23">
        <v>1</v>
      </c>
      <c r="BF181" s="23">
        <v>7</v>
      </c>
      <c r="BG181" s="23">
        <v>1</v>
      </c>
      <c r="BI181" s="23">
        <v>14.13</v>
      </c>
      <c r="BJ181" s="27">
        <v>44184</v>
      </c>
      <c r="BK181" s="23" t="s">
        <v>365</v>
      </c>
    </row>
    <row r="182" spans="1:63" ht="30" x14ac:dyDescent="0.25">
      <c r="A182" s="23">
        <v>562</v>
      </c>
      <c r="B182" s="23">
        <v>61</v>
      </c>
      <c r="C182" s="23" t="s">
        <v>171</v>
      </c>
      <c r="E182" s="23">
        <v>0</v>
      </c>
      <c r="F182" s="23">
        <v>1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1</v>
      </c>
      <c r="U182" s="23">
        <v>0</v>
      </c>
      <c r="V182" s="24" t="s">
        <v>389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1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  <c r="AQ182" s="23">
        <v>0</v>
      </c>
      <c r="AR182" s="23">
        <v>0</v>
      </c>
      <c r="AS182" s="23">
        <v>0</v>
      </c>
      <c r="AT182" s="23">
        <v>0</v>
      </c>
      <c r="AU182" s="23">
        <v>0</v>
      </c>
      <c r="AV182" s="23">
        <v>0</v>
      </c>
      <c r="AW182" s="23">
        <v>0</v>
      </c>
      <c r="AX182" s="23">
        <v>0</v>
      </c>
      <c r="AY182" s="23">
        <v>0</v>
      </c>
      <c r="AZ182" s="23">
        <v>0</v>
      </c>
      <c r="BA182" s="23">
        <v>0</v>
      </c>
      <c r="BB182" s="23" t="s">
        <v>228</v>
      </c>
      <c r="BC182" s="23">
        <v>0</v>
      </c>
      <c r="BD182" s="23">
        <v>1</v>
      </c>
      <c r="BE182" s="23">
        <v>6</v>
      </c>
      <c r="BF182" s="23">
        <v>8</v>
      </c>
      <c r="BG182" s="23">
        <v>5</v>
      </c>
      <c r="BH182" s="23">
        <v>15</v>
      </c>
      <c r="BJ182" s="27">
        <v>44091</v>
      </c>
      <c r="BK182" s="23" t="s">
        <v>174</v>
      </c>
    </row>
    <row r="183" spans="1:63" x14ac:dyDescent="0.25">
      <c r="A183" s="23">
        <v>566</v>
      </c>
      <c r="B183" s="23">
        <v>80</v>
      </c>
      <c r="C183" s="23" t="s">
        <v>171</v>
      </c>
      <c r="E183" s="23">
        <v>1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1</v>
      </c>
      <c r="U183" s="23">
        <v>0</v>
      </c>
      <c r="V183" s="24" t="s">
        <v>176</v>
      </c>
      <c r="X183" s="23">
        <v>0</v>
      </c>
      <c r="Y183" s="23">
        <v>0</v>
      </c>
      <c r="Z183" s="23">
        <v>1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0</v>
      </c>
      <c r="AQ183" s="23">
        <v>0</v>
      </c>
      <c r="AR183" s="23">
        <v>0</v>
      </c>
      <c r="AS183" s="23">
        <v>0</v>
      </c>
      <c r="AT183" s="23">
        <v>0</v>
      </c>
      <c r="AU183" s="23">
        <v>0</v>
      </c>
      <c r="AV183" s="23">
        <v>0</v>
      </c>
      <c r="AW183" s="23">
        <v>0</v>
      </c>
      <c r="AX183" s="23">
        <v>0</v>
      </c>
      <c r="AY183" s="23">
        <v>0</v>
      </c>
      <c r="AZ183" s="23">
        <v>0</v>
      </c>
      <c r="BA183" s="23">
        <v>0</v>
      </c>
      <c r="BB183" s="23" t="s">
        <v>176</v>
      </c>
      <c r="BC183" s="23">
        <v>0</v>
      </c>
      <c r="BD183" s="23">
        <v>1</v>
      </c>
      <c r="BE183" s="23">
        <v>6</v>
      </c>
      <c r="BF183" s="23">
        <v>6</v>
      </c>
      <c r="BG183" s="23">
        <v>0</v>
      </c>
      <c r="BH183" s="23">
        <v>42</v>
      </c>
      <c r="BJ183" s="27">
        <v>44200</v>
      </c>
      <c r="BK183" s="23" t="s">
        <v>174</v>
      </c>
    </row>
    <row r="184" spans="1:63" x14ac:dyDescent="0.25">
      <c r="A184" s="23">
        <v>570</v>
      </c>
      <c r="B184" s="23">
        <v>83</v>
      </c>
      <c r="C184" s="23" t="s">
        <v>171</v>
      </c>
      <c r="E184" s="23">
        <v>1</v>
      </c>
      <c r="F184" s="23">
        <v>0</v>
      </c>
      <c r="G184" s="23">
        <v>0</v>
      </c>
      <c r="H184" s="23">
        <v>0</v>
      </c>
      <c r="I184" s="23">
        <v>0</v>
      </c>
      <c r="J184" s="23">
        <v>1</v>
      </c>
      <c r="K184" s="23">
        <v>1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1</v>
      </c>
      <c r="S184" s="23">
        <v>0</v>
      </c>
      <c r="T184" s="23">
        <v>0</v>
      </c>
      <c r="U184" s="23">
        <v>0</v>
      </c>
      <c r="V184" s="24" t="s">
        <v>176</v>
      </c>
      <c r="X184" s="23">
        <v>0</v>
      </c>
      <c r="Y184" s="23">
        <v>0</v>
      </c>
      <c r="Z184" s="23">
        <v>0</v>
      </c>
      <c r="AA184" s="23">
        <v>0</v>
      </c>
      <c r="AB184" s="23">
        <v>1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0</v>
      </c>
      <c r="AQ184" s="23">
        <v>0</v>
      </c>
      <c r="AR184" s="23">
        <v>0</v>
      </c>
      <c r="AS184" s="23">
        <v>0</v>
      </c>
      <c r="AT184" s="23">
        <v>0</v>
      </c>
      <c r="AU184" s="23">
        <v>0</v>
      </c>
      <c r="AV184" s="23">
        <v>0</v>
      </c>
      <c r="AW184" s="23">
        <v>0</v>
      </c>
      <c r="AX184" s="23">
        <v>0</v>
      </c>
      <c r="AY184" s="23">
        <v>0</v>
      </c>
      <c r="AZ184" s="23">
        <v>0</v>
      </c>
      <c r="BA184" s="23">
        <v>0</v>
      </c>
      <c r="BB184" s="23" t="s">
        <v>176</v>
      </c>
      <c r="BC184" s="23">
        <v>0</v>
      </c>
      <c r="BD184" s="23">
        <v>1</v>
      </c>
      <c r="BE184" s="23">
        <v>6</v>
      </c>
      <c r="BF184" s="23">
        <v>8</v>
      </c>
      <c r="BG184" s="23">
        <v>1</v>
      </c>
      <c r="BH184" s="23">
        <v>26</v>
      </c>
      <c r="BJ184" s="27">
        <v>44223</v>
      </c>
      <c r="BK184" s="23" t="s">
        <v>174</v>
      </c>
    </row>
    <row r="185" spans="1:63" x14ac:dyDescent="0.25">
      <c r="A185" s="23">
        <v>571</v>
      </c>
      <c r="B185" s="23">
        <v>87</v>
      </c>
      <c r="C185" s="23" t="s">
        <v>171</v>
      </c>
      <c r="E185" s="23">
        <v>1</v>
      </c>
      <c r="F185" s="23">
        <v>0</v>
      </c>
      <c r="G185" s="23">
        <v>0</v>
      </c>
      <c r="H185" s="23">
        <v>0</v>
      </c>
      <c r="I185" s="23">
        <v>0</v>
      </c>
      <c r="J185" s="23">
        <v>1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  <c r="T185" s="23">
        <v>1</v>
      </c>
      <c r="U185" s="23">
        <v>0</v>
      </c>
      <c r="V185" s="24" t="s">
        <v>390</v>
      </c>
      <c r="X185" s="23">
        <v>0</v>
      </c>
      <c r="Y185" s="23">
        <v>0</v>
      </c>
      <c r="Z185" s="23">
        <v>1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0</v>
      </c>
      <c r="AJ185" s="23">
        <v>0</v>
      </c>
      <c r="AK185" s="23">
        <v>0</v>
      </c>
      <c r="AL185" s="23">
        <v>1</v>
      </c>
      <c r="AM185" s="23">
        <v>0</v>
      </c>
      <c r="AN185" s="23">
        <v>0</v>
      </c>
      <c r="AO185" s="23">
        <v>0</v>
      </c>
      <c r="AP185" s="23">
        <v>0</v>
      </c>
      <c r="AQ185" s="23">
        <v>0</v>
      </c>
      <c r="AR185" s="23">
        <v>0</v>
      </c>
      <c r="AS185" s="23">
        <v>0</v>
      </c>
      <c r="AT185" s="23">
        <v>0</v>
      </c>
      <c r="AU185" s="23">
        <v>0</v>
      </c>
      <c r="AV185" s="23">
        <v>0</v>
      </c>
      <c r="AW185" s="23">
        <v>0</v>
      </c>
      <c r="AX185" s="23">
        <v>0</v>
      </c>
      <c r="AY185" s="23">
        <v>0</v>
      </c>
      <c r="AZ185" s="23">
        <v>0</v>
      </c>
      <c r="BA185" s="23">
        <v>0</v>
      </c>
      <c r="BB185" s="23" t="s">
        <v>391</v>
      </c>
      <c r="BC185" s="23">
        <v>0</v>
      </c>
      <c r="BD185" s="23">
        <v>1</v>
      </c>
      <c r="BE185" s="23">
        <v>6</v>
      </c>
      <c r="BF185" s="23">
        <v>7</v>
      </c>
      <c r="BG185" s="23">
        <v>0</v>
      </c>
      <c r="BH185" s="23">
        <v>6</v>
      </c>
      <c r="BJ185" s="27">
        <v>44212</v>
      </c>
      <c r="BK185" s="23" t="s">
        <v>251</v>
      </c>
    </row>
    <row r="186" spans="1:63" x14ac:dyDescent="0.25">
      <c r="A186" s="23">
        <v>578</v>
      </c>
      <c r="B186" s="23">
        <v>72</v>
      </c>
      <c r="C186" s="23" t="s">
        <v>171</v>
      </c>
      <c r="E186" s="23">
        <v>1</v>
      </c>
      <c r="F186" s="23">
        <v>1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1</v>
      </c>
      <c r="S186" s="23">
        <v>0</v>
      </c>
      <c r="T186" s="23">
        <v>0</v>
      </c>
      <c r="U186" s="23">
        <v>0</v>
      </c>
      <c r="V186" s="24" t="s">
        <v>392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1</v>
      </c>
      <c r="AM186" s="23">
        <v>0</v>
      </c>
      <c r="AN186" s="23">
        <v>0</v>
      </c>
      <c r="AO186" s="23">
        <v>0</v>
      </c>
      <c r="AP186" s="23">
        <v>0</v>
      </c>
      <c r="AQ186" s="23">
        <v>0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  <c r="AW186" s="23">
        <v>0</v>
      </c>
      <c r="AX186" s="23">
        <v>0</v>
      </c>
      <c r="AY186" s="23">
        <v>0</v>
      </c>
      <c r="AZ186" s="23">
        <v>0</v>
      </c>
      <c r="BA186" s="23">
        <v>0</v>
      </c>
      <c r="BB186" s="23" t="s">
        <v>393</v>
      </c>
      <c r="BC186" s="23">
        <v>0</v>
      </c>
      <c r="BD186" s="23">
        <v>1</v>
      </c>
      <c r="BE186" s="23">
        <v>6</v>
      </c>
      <c r="BF186" s="23">
        <v>10</v>
      </c>
      <c r="BH186" s="23">
        <v>29</v>
      </c>
      <c r="BJ186" s="27">
        <v>44233</v>
      </c>
      <c r="BK186" s="23" t="s">
        <v>174</v>
      </c>
    </row>
    <row r="187" spans="1:63" x14ac:dyDescent="0.25">
      <c r="A187" s="23">
        <v>579</v>
      </c>
      <c r="B187" s="23">
        <v>55</v>
      </c>
      <c r="C187" s="23" t="s">
        <v>171</v>
      </c>
      <c r="E187" s="23">
        <v>1</v>
      </c>
      <c r="F187" s="23">
        <v>1</v>
      </c>
      <c r="G187" s="23">
        <v>0</v>
      </c>
      <c r="H187" s="23">
        <v>0</v>
      </c>
      <c r="I187" s="23">
        <v>0</v>
      </c>
      <c r="J187" s="23">
        <v>1</v>
      </c>
      <c r="K187" s="23">
        <v>0</v>
      </c>
      <c r="L187" s="23">
        <v>0</v>
      </c>
      <c r="M187" s="23">
        <v>1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1</v>
      </c>
      <c r="U187" s="23">
        <v>0</v>
      </c>
      <c r="V187" s="24" t="s">
        <v>187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1</v>
      </c>
      <c r="AI187" s="23">
        <v>0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0</v>
      </c>
      <c r="AQ187" s="23">
        <v>0</v>
      </c>
      <c r="AR187" s="23">
        <v>0</v>
      </c>
      <c r="AS187" s="23">
        <v>0</v>
      </c>
      <c r="AT187" s="23">
        <v>0</v>
      </c>
      <c r="AU187" s="23">
        <v>0</v>
      </c>
      <c r="AV187" s="23">
        <v>0</v>
      </c>
      <c r="AW187" s="23">
        <v>0</v>
      </c>
      <c r="AX187" s="23">
        <v>0</v>
      </c>
      <c r="AY187" s="23">
        <v>0</v>
      </c>
      <c r="AZ187" s="23">
        <v>0</v>
      </c>
      <c r="BA187" s="23">
        <v>0</v>
      </c>
      <c r="BB187" s="23" t="s">
        <v>176</v>
      </c>
      <c r="BC187" s="23">
        <v>0</v>
      </c>
      <c r="BD187" s="23">
        <v>1</v>
      </c>
      <c r="BE187" s="23">
        <v>6</v>
      </c>
      <c r="BF187" s="23">
        <v>10</v>
      </c>
      <c r="BG187" s="23">
        <v>11</v>
      </c>
      <c r="BH187" s="23">
        <v>29</v>
      </c>
      <c r="BI187" s="23">
        <v>4.5</v>
      </c>
      <c r="BJ187" s="27">
        <v>44344</v>
      </c>
      <c r="BK187" s="23" t="s">
        <v>174</v>
      </c>
    </row>
    <row r="188" spans="1:63" x14ac:dyDescent="0.25">
      <c r="A188" s="23">
        <v>584</v>
      </c>
      <c r="B188" s="23">
        <v>40</v>
      </c>
      <c r="C188" s="23" t="s">
        <v>171</v>
      </c>
      <c r="E188" s="23">
        <v>0</v>
      </c>
      <c r="F188" s="23">
        <v>1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0</v>
      </c>
      <c r="U188" s="23">
        <v>0</v>
      </c>
      <c r="V188" s="24" t="s">
        <v>176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0</v>
      </c>
      <c r="AQ188" s="23">
        <v>0</v>
      </c>
      <c r="AR188" s="23">
        <v>0</v>
      </c>
      <c r="AS188" s="23">
        <v>0</v>
      </c>
      <c r="AT188" s="23">
        <v>0</v>
      </c>
      <c r="AU188" s="23">
        <v>0</v>
      </c>
      <c r="AV188" s="23">
        <v>0</v>
      </c>
      <c r="AW188" s="23">
        <v>0</v>
      </c>
      <c r="AX188" s="23">
        <v>0</v>
      </c>
      <c r="AY188" s="23">
        <v>0</v>
      </c>
      <c r="AZ188" s="23">
        <v>0</v>
      </c>
      <c r="BA188" s="23">
        <v>0</v>
      </c>
      <c r="BB188" s="23" t="s">
        <v>176</v>
      </c>
      <c r="BC188" s="23">
        <v>1</v>
      </c>
      <c r="BD188" s="23">
        <v>0</v>
      </c>
      <c r="BE188" s="23">
        <v>1</v>
      </c>
      <c r="BF188" s="23">
        <v>5</v>
      </c>
      <c r="BG188" s="23">
        <v>2</v>
      </c>
      <c r="BJ188" s="27">
        <v>44112</v>
      </c>
      <c r="BK188" s="23" t="s">
        <v>251</v>
      </c>
    </row>
    <row r="189" spans="1:63" x14ac:dyDescent="0.25">
      <c r="A189" s="23">
        <v>588</v>
      </c>
      <c r="B189" s="23">
        <v>69</v>
      </c>
      <c r="C189" s="23" t="s">
        <v>171</v>
      </c>
      <c r="E189" s="23">
        <v>1</v>
      </c>
      <c r="F189" s="23">
        <v>1</v>
      </c>
      <c r="G189" s="23">
        <v>0</v>
      </c>
      <c r="H189" s="23">
        <v>0</v>
      </c>
      <c r="I189" s="23">
        <v>0</v>
      </c>
      <c r="J189" s="23">
        <v>1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1</v>
      </c>
      <c r="R189" s="23">
        <v>0</v>
      </c>
      <c r="S189" s="23">
        <v>0</v>
      </c>
      <c r="T189" s="23">
        <v>0</v>
      </c>
      <c r="U189" s="23">
        <v>0</v>
      </c>
      <c r="V189" s="24" t="s">
        <v>176</v>
      </c>
      <c r="X189" s="23">
        <v>0</v>
      </c>
      <c r="Y189" s="23">
        <v>0</v>
      </c>
      <c r="Z189" s="23">
        <v>1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  <c r="AQ189" s="23">
        <v>0</v>
      </c>
      <c r="AR189" s="23">
        <v>0</v>
      </c>
      <c r="AS189" s="23">
        <v>0</v>
      </c>
      <c r="AT189" s="23">
        <v>0</v>
      </c>
      <c r="AU189" s="23">
        <v>0</v>
      </c>
      <c r="AV189" s="23">
        <v>0</v>
      </c>
      <c r="AW189" s="23">
        <v>0</v>
      </c>
      <c r="AX189" s="23">
        <v>0</v>
      </c>
      <c r="AY189" s="23">
        <v>0</v>
      </c>
      <c r="AZ189" s="23">
        <v>0</v>
      </c>
      <c r="BA189" s="23">
        <v>0</v>
      </c>
      <c r="BB189" s="23" t="s">
        <v>176</v>
      </c>
      <c r="BC189" s="23">
        <v>0</v>
      </c>
      <c r="BD189" s="23">
        <v>0</v>
      </c>
      <c r="BE189" s="23">
        <v>2</v>
      </c>
      <c r="BF189" s="23">
        <v>2</v>
      </c>
      <c r="BG189" s="23">
        <v>0</v>
      </c>
      <c r="BH189" s="23">
        <v>15</v>
      </c>
      <c r="BJ189" s="27">
        <v>44446</v>
      </c>
      <c r="BK189" s="23" t="s">
        <v>177</v>
      </c>
    </row>
    <row r="190" spans="1:63" x14ac:dyDescent="0.25">
      <c r="A190" s="23">
        <v>589</v>
      </c>
      <c r="B190" s="23">
        <v>56</v>
      </c>
      <c r="C190" s="23" t="s">
        <v>171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1</v>
      </c>
      <c r="U190" s="23">
        <v>0</v>
      </c>
      <c r="V190" s="24" t="s">
        <v>176</v>
      </c>
      <c r="X190" s="23">
        <v>0</v>
      </c>
      <c r="Y190" s="23">
        <v>0</v>
      </c>
      <c r="Z190" s="23">
        <v>1</v>
      </c>
      <c r="AA190" s="23">
        <v>0</v>
      </c>
      <c r="AB190" s="23">
        <v>0</v>
      </c>
      <c r="AC190" s="23">
        <v>0</v>
      </c>
      <c r="AD190" s="23">
        <v>0</v>
      </c>
      <c r="AE190" s="23">
        <v>1</v>
      </c>
      <c r="AF190" s="23">
        <v>0</v>
      </c>
      <c r="AG190" s="23">
        <v>0</v>
      </c>
      <c r="AH190" s="23">
        <v>0</v>
      </c>
      <c r="AI190" s="23">
        <v>1</v>
      </c>
      <c r="AJ190" s="23">
        <v>1</v>
      </c>
      <c r="AK190" s="23">
        <v>0</v>
      </c>
      <c r="AL190" s="23">
        <v>1</v>
      </c>
      <c r="AM190" s="23">
        <v>0</v>
      </c>
      <c r="AN190" s="23">
        <v>0</v>
      </c>
      <c r="AO190" s="23">
        <v>0</v>
      </c>
      <c r="AP190" s="23">
        <v>0</v>
      </c>
      <c r="AQ190" s="23">
        <v>0</v>
      </c>
      <c r="AR190" s="23">
        <v>0</v>
      </c>
      <c r="AS190" s="23">
        <v>0</v>
      </c>
      <c r="AT190" s="23">
        <v>0</v>
      </c>
      <c r="AU190" s="23">
        <v>0</v>
      </c>
      <c r="AV190" s="23">
        <v>0</v>
      </c>
      <c r="AW190" s="23">
        <v>0</v>
      </c>
      <c r="AX190" s="23">
        <v>0</v>
      </c>
      <c r="AY190" s="23">
        <v>0</v>
      </c>
      <c r="AZ190" s="23">
        <v>0</v>
      </c>
      <c r="BA190" s="23">
        <v>0</v>
      </c>
      <c r="BB190" s="23" t="s">
        <v>394</v>
      </c>
      <c r="BC190" s="23">
        <v>0</v>
      </c>
      <c r="BD190" s="23">
        <v>1</v>
      </c>
      <c r="BE190" s="23">
        <v>6</v>
      </c>
      <c r="BF190" s="23">
        <v>10</v>
      </c>
      <c r="BG190" s="23">
        <v>1</v>
      </c>
      <c r="BJ190" s="27">
        <v>44325</v>
      </c>
      <c r="BK190" s="23" t="s">
        <v>174</v>
      </c>
    </row>
    <row r="191" spans="1:63" ht="30" x14ac:dyDescent="0.25">
      <c r="A191" s="23">
        <v>593</v>
      </c>
      <c r="B191" s="23">
        <v>56</v>
      </c>
      <c r="C191" s="23" t="s">
        <v>171</v>
      </c>
      <c r="E191" s="23">
        <v>1</v>
      </c>
      <c r="F191" s="23">
        <v>1</v>
      </c>
      <c r="G191" s="23">
        <v>0</v>
      </c>
      <c r="H191" s="23">
        <v>1</v>
      </c>
      <c r="I191" s="23">
        <v>1</v>
      </c>
      <c r="J191" s="23">
        <v>1</v>
      </c>
      <c r="K191" s="23">
        <v>0</v>
      </c>
      <c r="L191" s="23">
        <v>0</v>
      </c>
      <c r="M191" s="23">
        <v>0</v>
      </c>
      <c r="N191" s="23">
        <v>1</v>
      </c>
      <c r="O191" s="23">
        <v>1</v>
      </c>
      <c r="P191" s="23">
        <v>1</v>
      </c>
      <c r="Q191" s="23">
        <v>0</v>
      </c>
      <c r="R191" s="23">
        <v>0</v>
      </c>
      <c r="S191" s="23">
        <v>1</v>
      </c>
      <c r="T191" s="23">
        <v>1</v>
      </c>
      <c r="U191" s="23">
        <v>0</v>
      </c>
      <c r="V191" s="24" t="s">
        <v>395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1</v>
      </c>
      <c r="AF191" s="23">
        <v>0</v>
      </c>
      <c r="AG191" s="23">
        <v>0</v>
      </c>
      <c r="AH191" s="23">
        <v>1</v>
      </c>
      <c r="AI191" s="23">
        <v>0</v>
      </c>
      <c r="AJ191" s="23">
        <v>1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0</v>
      </c>
      <c r="AQ191" s="23">
        <v>1</v>
      </c>
      <c r="AR191" s="23">
        <v>0</v>
      </c>
      <c r="AS191" s="23">
        <v>0</v>
      </c>
      <c r="AT191" s="23">
        <v>0</v>
      </c>
      <c r="AU191" s="23">
        <v>0</v>
      </c>
      <c r="AV191" s="23">
        <v>0</v>
      </c>
      <c r="AW191" s="23">
        <v>0</v>
      </c>
      <c r="AX191" s="23">
        <v>0</v>
      </c>
      <c r="AY191" s="23">
        <v>0</v>
      </c>
      <c r="AZ191" s="23">
        <v>0</v>
      </c>
      <c r="BA191" s="23">
        <v>0</v>
      </c>
      <c r="BB191" s="23" t="s">
        <v>396</v>
      </c>
      <c r="BC191" s="23">
        <v>0</v>
      </c>
      <c r="BD191" s="23">
        <v>1</v>
      </c>
      <c r="BE191" s="23">
        <v>6</v>
      </c>
      <c r="BF191" s="23">
        <v>9</v>
      </c>
      <c r="BG191" s="23">
        <v>14</v>
      </c>
      <c r="BH191" s="23">
        <v>12</v>
      </c>
      <c r="BI191" s="23">
        <v>4.9000000000000004</v>
      </c>
      <c r="BJ191" s="27">
        <v>44346</v>
      </c>
      <c r="BK191" s="23" t="s">
        <v>174</v>
      </c>
    </row>
    <row r="192" spans="1:63" x14ac:dyDescent="0.25">
      <c r="A192" s="23">
        <v>594</v>
      </c>
      <c r="B192" s="23">
        <v>81</v>
      </c>
      <c r="C192" s="23" t="s">
        <v>171</v>
      </c>
      <c r="E192" s="23">
        <v>1</v>
      </c>
      <c r="F192" s="23">
        <v>1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1</v>
      </c>
      <c r="S192" s="23">
        <v>0</v>
      </c>
      <c r="T192" s="23">
        <v>0</v>
      </c>
      <c r="U192" s="23">
        <v>0</v>
      </c>
      <c r="V192" s="24" t="s">
        <v>397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0</v>
      </c>
      <c r="AJ192" s="23">
        <v>0</v>
      </c>
      <c r="AK192" s="23">
        <v>0</v>
      </c>
      <c r="AL192" s="23">
        <v>1</v>
      </c>
      <c r="AM192" s="23">
        <v>0</v>
      </c>
      <c r="AN192" s="23">
        <v>0</v>
      </c>
      <c r="AO192" s="23">
        <v>0</v>
      </c>
      <c r="AP192" s="23">
        <v>0</v>
      </c>
      <c r="AQ192" s="23">
        <v>0</v>
      </c>
      <c r="AR192" s="23">
        <v>0</v>
      </c>
      <c r="AS192" s="23">
        <v>0</v>
      </c>
      <c r="AT192" s="23">
        <v>0</v>
      </c>
      <c r="AU192" s="23">
        <v>0</v>
      </c>
      <c r="AV192" s="23">
        <v>0</v>
      </c>
      <c r="AW192" s="23">
        <v>0</v>
      </c>
      <c r="AX192" s="23">
        <v>0</v>
      </c>
      <c r="AY192" s="23">
        <v>0</v>
      </c>
      <c r="AZ192" s="23">
        <v>0</v>
      </c>
      <c r="BA192" s="23">
        <v>0</v>
      </c>
      <c r="BB192" s="23" t="s">
        <v>176</v>
      </c>
      <c r="BC192" s="23">
        <v>0</v>
      </c>
      <c r="BD192" s="23">
        <v>1</v>
      </c>
      <c r="BE192" s="23">
        <v>6</v>
      </c>
      <c r="BF192" s="23">
        <v>6</v>
      </c>
      <c r="BG192" s="23">
        <v>2</v>
      </c>
      <c r="BH192" s="23">
        <v>6</v>
      </c>
      <c r="BJ192" s="27">
        <v>44204</v>
      </c>
      <c r="BK192" s="23" t="s">
        <v>174</v>
      </c>
    </row>
    <row r="193" spans="1:63" ht="60" x14ac:dyDescent="0.25">
      <c r="A193" s="34">
        <v>603</v>
      </c>
      <c r="B193" s="23">
        <v>81</v>
      </c>
      <c r="C193" s="23" t="s">
        <v>171</v>
      </c>
      <c r="E193" s="23">
        <v>1</v>
      </c>
      <c r="F193" s="23">
        <v>1</v>
      </c>
      <c r="G193" s="23">
        <v>0</v>
      </c>
      <c r="H193" s="23">
        <v>1</v>
      </c>
      <c r="I193" s="23">
        <v>1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0</v>
      </c>
      <c r="V193" s="24" t="s">
        <v>398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1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1</v>
      </c>
      <c r="AM193" s="23">
        <v>0</v>
      </c>
      <c r="AN193" s="23">
        <v>0</v>
      </c>
      <c r="AO193" s="23">
        <v>0</v>
      </c>
      <c r="AP193" s="23">
        <v>0</v>
      </c>
      <c r="AQ193" s="23">
        <v>0</v>
      </c>
      <c r="AR193" s="23">
        <v>0</v>
      </c>
      <c r="AS193" s="23">
        <v>0</v>
      </c>
      <c r="AT193" s="23">
        <v>0</v>
      </c>
      <c r="AU193" s="23">
        <v>0</v>
      </c>
      <c r="AV193" s="23">
        <v>0</v>
      </c>
      <c r="AW193" s="23">
        <v>0</v>
      </c>
      <c r="AX193" s="23">
        <v>0</v>
      </c>
      <c r="AY193" s="23">
        <v>0</v>
      </c>
      <c r="AZ193" s="23">
        <v>0</v>
      </c>
      <c r="BA193" s="23">
        <v>0</v>
      </c>
      <c r="BB193" s="23" t="s">
        <v>399</v>
      </c>
      <c r="BC193" s="23">
        <v>0</v>
      </c>
      <c r="BD193" s="23">
        <v>0</v>
      </c>
      <c r="BE193" s="23">
        <v>5</v>
      </c>
      <c r="BF193" s="23">
        <v>8</v>
      </c>
      <c r="BG193" s="23">
        <v>8</v>
      </c>
      <c r="BH193" s="23">
        <v>9</v>
      </c>
      <c r="BI193" s="23">
        <v>2.57</v>
      </c>
      <c r="BJ193" s="27">
        <v>44217</v>
      </c>
      <c r="BK193" s="23" t="s">
        <v>174</v>
      </c>
    </row>
    <row r="194" spans="1:63" ht="30" x14ac:dyDescent="0.25">
      <c r="A194" s="23">
        <v>604</v>
      </c>
      <c r="B194" s="23">
        <v>80</v>
      </c>
      <c r="C194" s="23" t="s">
        <v>171</v>
      </c>
      <c r="E194" s="23">
        <v>1</v>
      </c>
      <c r="F194" s="23">
        <v>0</v>
      </c>
      <c r="G194" s="23">
        <v>1</v>
      </c>
      <c r="H194" s="23">
        <v>0</v>
      </c>
      <c r="I194" s="23">
        <v>0</v>
      </c>
      <c r="J194" s="23">
        <v>1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0</v>
      </c>
      <c r="V194" s="24" t="s">
        <v>400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1</v>
      </c>
      <c r="AM194" s="23">
        <v>0</v>
      </c>
      <c r="AN194" s="23">
        <v>0</v>
      </c>
      <c r="AO194" s="23">
        <v>0</v>
      </c>
      <c r="AP194" s="23">
        <v>0</v>
      </c>
      <c r="AQ194" s="23">
        <v>0</v>
      </c>
      <c r="AR194" s="23">
        <v>0</v>
      </c>
      <c r="AS194" s="23">
        <v>0</v>
      </c>
      <c r="AT194" s="23">
        <v>0</v>
      </c>
      <c r="AU194" s="23">
        <v>1</v>
      </c>
      <c r="AV194" s="23">
        <v>0</v>
      </c>
      <c r="AW194" s="23">
        <v>0</v>
      </c>
      <c r="AX194" s="23">
        <v>0</v>
      </c>
      <c r="AY194" s="23">
        <v>0</v>
      </c>
      <c r="AZ194" s="23">
        <v>0</v>
      </c>
      <c r="BA194" s="23">
        <v>0</v>
      </c>
      <c r="BB194" s="23" t="s">
        <v>401</v>
      </c>
      <c r="BC194" s="23">
        <v>0</v>
      </c>
      <c r="BD194" s="23">
        <v>1</v>
      </c>
      <c r="BE194" s="23">
        <v>6</v>
      </c>
      <c r="BF194" s="23">
        <v>6</v>
      </c>
      <c r="BG194" s="23">
        <v>0</v>
      </c>
      <c r="BH194" s="23">
        <v>24</v>
      </c>
      <c r="BJ194" s="27">
        <v>44331</v>
      </c>
      <c r="BK194" s="23" t="s">
        <v>174</v>
      </c>
    </row>
    <row r="195" spans="1:63" x14ac:dyDescent="0.25">
      <c r="A195" s="23">
        <v>612</v>
      </c>
      <c r="B195" s="23">
        <v>77</v>
      </c>
      <c r="C195" s="23" t="s">
        <v>171</v>
      </c>
      <c r="E195" s="23">
        <v>1</v>
      </c>
      <c r="F195" s="23">
        <v>0</v>
      </c>
      <c r="G195" s="23">
        <v>0</v>
      </c>
      <c r="H195" s="23">
        <v>0</v>
      </c>
      <c r="I195" s="23">
        <v>0</v>
      </c>
      <c r="J195" s="23">
        <v>1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4" t="s">
        <v>176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1</v>
      </c>
      <c r="AG195" s="23">
        <v>0</v>
      </c>
      <c r="AH195" s="23">
        <v>0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  <c r="AQ195" s="23">
        <v>0</v>
      </c>
      <c r="AR195" s="23">
        <v>0</v>
      </c>
      <c r="AS195" s="23">
        <v>0</v>
      </c>
      <c r="AT195" s="23">
        <v>0</v>
      </c>
      <c r="AU195" s="23">
        <v>0</v>
      </c>
      <c r="AV195" s="23">
        <v>0</v>
      </c>
      <c r="AW195" s="23">
        <v>0</v>
      </c>
      <c r="AX195" s="23">
        <v>0</v>
      </c>
      <c r="AY195" s="23">
        <v>0</v>
      </c>
      <c r="AZ195" s="23">
        <v>0</v>
      </c>
      <c r="BA195" s="23">
        <v>0</v>
      </c>
      <c r="BB195" s="23" t="s">
        <v>176</v>
      </c>
      <c r="BC195" s="23">
        <v>0</v>
      </c>
      <c r="BD195" s="23">
        <v>1</v>
      </c>
      <c r="BE195" s="23">
        <v>6</v>
      </c>
      <c r="BF195" s="23">
        <v>4</v>
      </c>
      <c r="BG195" s="23">
        <v>0</v>
      </c>
      <c r="BH195" s="23">
        <v>26</v>
      </c>
      <c r="BJ195" s="27">
        <v>44202</v>
      </c>
      <c r="BK195" s="27" t="s">
        <v>174</v>
      </c>
    </row>
    <row r="196" spans="1:63" x14ac:dyDescent="0.25">
      <c r="A196" s="23">
        <v>620</v>
      </c>
      <c r="B196" s="23">
        <v>70</v>
      </c>
      <c r="C196" s="23" t="s">
        <v>171</v>
      </c>
      <c r="E196" s="23">
        <v>0</v>
      </c>
      <c r="F196" s="23">
        <v>1</v>
      </c>
      <c r="G196" s="23">
        <v>0</v>
      </c>
      <c r="H196" s="23">
        <v>0</v>
      </c>
      <c r="I196" s="23">
        <v>0</v>
      </c>
      <c r="J196" s="23">
        <v>1</v>
      </c>
      <c r="K196" s="23">
        <v>1</v>
      </c>
      <c r="L196" s="23">
        <v>0</v>
      </c>
      <c r="M196" s="23">
        <v>0</v>
      </c>
      <c r="N196" s="23">
        <v>0</v>
      </c>
      <c r="O196" s="23">
        <v>1</v>
      </c>
      <c r="P196" s="23">
        <v>0</v>
      </c>
      <c r="Q196" s="23">
        <v>0</v>
      </c>
      <c r="R196" s="23">
        <v>1</v>
      </c>
      <c r="S196" s="23">
        <v>1</v>
      </c>
      <c r="T196" s="23">
        <v>0</v>
      </c>
      <c r="U196" s="23">
        <v>0</v>
      </c>
      <c r="V196" s="24" t="s">
        <v>194</v>
      </c>
      <c r="X196" s="23">
        <v>0</v>
      </c>
      <c r="Y196" s="23">
        <v>1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1</v>
      </c>
      <c r="AI196" s="23">
        <v>0</v>
      </c>
      <c r="AJ196" s="23">
        <v>1</v>
      </c>
      <c r="AK196" s="23">
        <v>0</v>
      </c>
      <c r="AL196" s="23">
        <v>1</v>
      </c>
      <c r="AM196" s="23">
        <v>0</v>
      </c>
      <c r="AN196" s="23">
        <v>0</v>
      </c>
      <c r="AO196" s="23">
        <v>0</v>
      </c>
      <c r="AP196" s="23">
        <v>0</v>
      </c>
      <c r="AQ196" s="23">
        <v>0</v>
      </c>
      <c r="AR196" s="23">
        <v>0</v>
      </c>
      <c r="AS196" s="23">
        <v>0</v>
      </c>
      <c r="AT196" s="23">
        <v>0</v>
      </c>
      <c r="AU196" s="23">
        <v>0</v>
      </c>
      <c r="AV196" s="23">
        <v>0</v>
      </c>
      <c r="AW196" s="23">
        <v>0</v>
      </c>
      <c r="AX196" s="23">
        <v>0</v>
      </c>
      <c r="AY196" s="23">
        <v>0</v>
      </c>
      <c r="AZ196" s="23">
        <v>0</v>
      </c>
      <c r="BA196" s="23">
        <v>0</v>
      </c>
      <c r="BB196" s="23" t="s">
        <v>176</v>
      </c>
      <c r="BC196" s="23">
        <v>0</v>
      </c>
      <c r="BD196" s="23">
        <v>0</v>
      </c>
      <c r="BE196" s="23">
        <v>2</v>
      </c>
      <c r="BF196" s="23">
        <v>8</v>
      </c>
      <c r="BG196" s="23">
        <v>0</v>
      </c>
      <c r="BH196" s="23">
        <v>12</v>
      </c>
      <c r="BJ196" s="27">
        <v>44236</v>
      </c>
      <c r="BK196" s="23" t="s">
        <v>177</v>
      </c>
    </row>
    <row r="197" spans="1:63" ht="60" x14ac:dyDescent="0.25">
      <c r="A197" s="23">
        <v>621</v>
      </c>
      <c r="B197" s="23">
        <v>68</v>
      </c>
      <c r="C197" s="23" t="s">
        <v>171</v>
      </c>
      <c r="E197" s="23">
        <v>1</v>
      </c>
      <c r="F197" s="23">
        <v>1</v>
      </c>
      <c r="G197" s="23">
        <v>1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1</v>
      </c>
      <c r="U197" s="23">
        <v>0</v>
      </c>
      <c r="V197" s="24" t="s">
        <v>402</v>
      </c>
      <c r="X197" s="23">
        <v>0</v>
      </c>
      <c r="Y197" s="23">
        <v>0</v>
      </c>
      <c r="Z197" s="23">
        <v>0</v>
      </c>
      <c r="AA197" s="23">
        <v>0</v>
      </c>
      <c r="AB197" s="23">
        <v>1</v>
      </c>
      <c r="AC197" s="23">
        <v>0</v>
      </c>
      <c r="AD197" s="23">
        <v>0</v>
      </c>
      <c r="AE197" s="23">
        <v>1</v>
      </c>
      <c r="AF197" s="23">
        <v>0</v>
      </c>
      <c r="AG197" s="23">
        <v>0</v>
      </c>
      <c r="AH197" s="23">
        <v>1</v>
      </c>
      <c r="AI197" s="23">
        <v>0</v>
      </c>
      <c r="AJ197" s="23">
        <v>0</v>
      </c>
      <c r="AK197" s="23">
        <v>0</v>
      </c>
      <c r="AL197" s="23">
        <v>1</v>
      </c>
      <c r="AM197" s="23">
        <v>0</v>
      </c>
      <c r="AN197" s="23">
        <v>0</v>
      </c>
      <c r="AO197" s="23">
        <v>0</v>
      </c>
      <c r="AP197" s="23">
        <v>0</v>
      </c>
      <c r="AQ197" s="23">
        <v>0</v>
      </c>
      <c r="AR197" s="23">
        <v>0</v>
      </c>
      <c r="AS197" s="23">
        <v>0</v>
      </c>
      <c r="AT197" s="23">
        <v>0</v>
      </c>
      <c r="AU197" s="23">
        <v>0</v>
      </c>
      <c r="AV197" s="23">
        <v>0</v>
      </c>
      <c r="AW197" s="23">
        <v>0</v>
      </c>
      <c r="AX197" s="23">
        <v>0</v>
      </c>
      <c r="AY197" s="23">
        <v>0</v>
      </c>
      <c r="AZ197" s="23">
        <v>0</v>
      </c>
      <c r="BA197" s="23">
        <v>0</v>
      </c>
      <c r="BB197" s="23" t="s">
        <v>403</v>
      </c>
      <c r="BC197" s="23">
        <v>0</v>
      </c>
      <c r="BD197" s="23">
        <v>1</v>
      </c>
      <c r="BE197" s="23">
        <v>6</v>
      </c>
      <c r="BF197" s="23">
        <v>9</v>
      </c>
      <c r="BH197" s="23">
        <v>15</v>
      </c>
      <c r="BI197" s="23">
        <v>3.3</v>
      </c>
      <c r="BJ197" s="27">
        <v>44083</v>
      </c>
      <c r="BK197" s="23" t="s">
        <v>177</v>
      </c>
    </row>
    <row r="198" spans="1:63" x14ac:dyDescent="0.25">
      <c r="A198" s="23">
        <v>624</v>
      </c>
      <c r="B198" s="23">
        <v>56</v>
      </c>
      <c r="C198" s="23" t="s">
        <v>254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1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1</v>
      </c>
      <c r="V198" s="24" t="s">
        <v>176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  <c r="AQ198" s="23">
        <v>0</v>
      </c>
      <c r="AR198" s="23">
        <v>0</v>
      </c>
      <c r="AS198" s="23">
        <v>0</v>
      </c>
      <c r="AT198" s="23">
        <v>0</v>
      </c>
      <c r="AU198" s="23">
        <v>0</v>
      </c>
      <c r="AV198" s="23">
        <v>0</v>
      </c>
      <c r="AW198" s="23">
        <v>0</v>
      </c>
      <c r="AX198" s="23">
        <v>0</v>
      </c>
      <c r="AY198" s="23">
        <v>0</v>
      </c>
      <c r="AZ198" s="23">
        <v>0</v>
      </c>
      <c r="BA198" s="23">
        <v>0</v>
      </c>
      <c r="BB198" s="23" t="s">
        <v>404</v>
      </c>
      <c r="BC198" s="23">
        <v>0</v>
      </c>
      <c r="BD198" s="23">
        <v>0</v>
      </c>
      <c r="BE198" s="23">
        <v>1</v>
      </c>
      <c r="BF198" s="23">
        <v>12</v>
      </c>
      <c r="BG198" s="23">
        <v>1</v>
      </c>
      <c r="BH198" s="23">
        <v>9</v>
      </c>
      <c r="BJ198" s="27">
        <v>44119</v>
      </c>
      <c r="BK198" s="23" t="s">
        <v>174</v>
      </c>
    </row>
    <row r="199" spans="1:63" x14ac:dyDescent="0.25">
      <c r="A199" s="23">
        <v>626</v>
      </c>
      <c r="B199" s="23">
        <v>55</v>
      </c>
      <c r="C199" s="23" t="s">
        <v>254</v>
      </c>
      <c r="E199" s="23">
        <v>1</v>
      </c>
      <c r="F199" s="23">
        <v>1</v>
      </c>
      <c r="G199" s="23">
        <v>0</v>
      </c>
      <c r="H199" s="23">
        <v>0</v>
      </c>
      <c r="I199" s="23">
        <v>0</v>
      </c>
      <c r="J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1</v>
      </c>
      <c r="U199" s="23">
        <v>0</v>
      </c>
      <c r="V199" s="24" t="s">
        <v>176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1</v>
      </c>
      <c r="AM199" s="23">
        <v>0</v>
      </c>
      <c r="AN199" s="23">
        <v>0</v>
      </c>
      <c r="AO199" s="23">
        <v>0</v>
      </c>
      <c r="AP199" s="23">
        <v>0</v>
      </c>
      <c r="AQ199" s="23">
        <v>0</v>
      </c>
      <c r="AR199" s="23">
        <v>0</v>
      </c>
      <c r="AS199" s="23">
        <v>0</v>
      </c>
      <c r="AT199" s="23">
        <v>0</v>
      </c>
      <c r="AU199" s="23">
        <v>0</v>
      </c>
      <c r="AV199" s="23">
        <v>0</v>
      </c>
      <c r="AW199" s="23">
        <v>0</v>
      </c>
      <c r="AX199" s="23">
        <v>0</v>
      </c>
      <c r="AY199" s="23">
        <v>0</v>
      </c>
      <c r="AZ199" s="23">
        <v>0</v>
      </c>
      <c r="BA199" s="23">
        <v>0</v>
      </c>
      <c r="BB199" s="23" t="s">
        <v>176</v>
      </c>
      <c r="BC199" s="23">
        <v>0</v>
      </c>
      <c r="BD199" s="23">
        <v>0</v>
      </c>
      <c r="BE199" s="23">
        <v>1</v>
      </c>
      <c r="BF199" s="23">
        <v>7</v>
      </c>
      <c r="BG199" s="23">
        <v>1</v>
      </c>
      <c r="BH199" s="23">
        <v>7</v>
      </c>
      <c r="BJ199" s="27">
        <v>44121</v>
      </c>
      <c r="BK199" s="23" t="s">
        <v>177</v>
      </c>
    </row>
    <row r="200" spans="1:63" ht="30" x14ac:dyDescent="0.25">
      <c r="A200" s="23">
        <v>636</v>
      </c>
      <c r="B200" s="23">
        <v>69</v>
      </c>
      <c r="C200" s="23" t="s">
        <v>171</v>
      </c>
      <c r="E200" s="23">
        <v>1</v>
      </c>
      <c r="F200" s="23">
        <v>0</v>
      </c>
      <c r="G200" s="23">
        <v>1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1</v>
      </c>
      <c r="P200" s="23">
        <v>0</v>
      </c>
      <c r="Q200" s="23">
        <v>0</v>
      </c>
      <c r="R200" s="23">
        <v>1</v>
      </c>
      <c r="S200" s="23">
        <v>0</v>
      </c>
      <c r="T200" s="23">
        <v>0</v>
      </c>
      <c r="U200" s="23">
        <v>0</v>
      </c>
      <c r="V200" s="24" t="s">
        <v>405</v>
      </c>
      <c r="X200" s="23">
        <v>0</v>
      </c>
      <c r="Y200" s="23">
        <v>0</v>
      </c>
      <c r="Z200" s="23">
        <v>1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1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  <c r="AQ200" s="23">
        <v>0</v>
      </c>
      <c r="AR200" s="23">
        <v>0</v>
      </c>
      <c r="AS200" s="23">
        <v>0</v>
      </c>
      <c r="AT200" s="23">
        <v>0</v>
      </c>
      <c r="AU200" s="23">
        <v>0</v>
      </c>
      <c r="AV200" s="23">
        <v>0</v>
      </c>
      <c r="AW200" s="23">
        <v>0</v>
      </c>
      <c r="AX200" s="23">
        <v>0</v>
      </c>
      <c r="AY200" s="23">
        <v>0</v>
      </c>
      <c r="AZ200" s="23">
        <v>0</v>
      </c>
      <c r="BA200" s="23">
        <v>0</v>
      </c>
      <c r="BB200" s="23" t="s">
        <v>204</v>
      </c>
      <c r="BC200" s="23">
        <v>0</v>
      </c>
      <c r="BD200" s="23">
        <v>1</v>
      </c>
      <c r="BE200" s="23">
        <v>6</v>
      </c>
      <c r="BF200" s="23">
        <v>4</v>
      </c>
      <c r="BG200" s="23">
        <v>0</v>
      </c>
      <c r="BH200" s="23">
        <v>7</v>
      </c>
      <c r="BJ200" s="27">
        <v>44449</v>
      </c>
      <c r="BK200" s="23" t="s">
        <v>174</v>
      </c>
    </row>
    <row r="201" spans="1:63" x14ac:dyDescent="0.25">
      <c r="A201" s="23">
        <v>639</v>
      </c>
      <c r="B201" s="23">
        <v>54</v>
      </c>
      <c r="C201" s="23" t="s">
        <v>171</v>
      </c>
      <c r="E201" s="23">
        <v>1</v>
      </c>
      <c r="F201" s="23">
        <v>1</v>
      </c>
      <c r="G201" s="23">
        <v>1</v>
      </c>
      <c r="H201" s="23">
        <v>0</v>
      </c>
      <c r="I201" s="23">
        <v>0</v>
      </c>
      <c r="J201" s="23">
        <v>0</v>
      </c>
      <c r="K201" s="23">
        <v>0</v>
      </c>
      <c r="L201" s="23">
        <v>1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1</v>
      </c>
      <c r="S201" s="23">
        <v>1</v>
      </c>
      <c r="T201" s="23">
        <v>1</v>
      </c>
      <c r="U201" s="23">
        <v>0</v>
      </c>
      <c r="V201" s="24" t="s">
        <v>406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1</v>
      </c>
      <c r="AI201" s="23">
        <v>0</v>
      </c>
      <c r="AJ201" s="23">
        <v>1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  <c r="AQ201" s="23">
        <v>0</v>
      </c>
      <c r="AR201" s="23">
        <v>0</v>
      </c>
      <c r="AS201" s="23">
        <v>0</v>
      </c>
      <c r="AT201" s="23">
        <v>0</v>
      </c>
      <c r="AU201" s="23">
        <v>0</v>
      </c>
      <c r="AV201" s="23">
        <v>0</v>
      </c>
      <c r="AW201" s="23">
        <v>0</v>
      </c>
      <c r="AX201" s="23">
        <v>0</v>
      </c>
      <c r="AY201" s="23">
        <v>0</v>
      </c>
      <c r="AZ201" s="23">
        <v>0</v>
      </c>
      <c r="BA201" s="23">
        <v>0</v>
      </c>
      <c r="BB201" s="23" t="s">
        <v>176</v>
      </c>
      <c r="BC201" s="23">
        <v>0</v>
      </c>
      <c r="BD201" s="23">
        <v>0</v>
      </c>
      <c r="BE201" s="23">
        <v>4</v>
      </c>
      <c r="BF201" s="23">
        <v>5</v>
      </c>
      <c r="BG201" s="23">
        <v>0</v>
      </c>
      <c r="BH201" s="23">
        <v>5</v>
      </c>
      <c r="BJ201" s="27">
        <v>44136</v>
      </c>
      <c r="BK201" s="23" t="s">
        <v>177</v>
      </c>
    </row>
    <row r="202" spans="1:63" x14ac:dyDescent="0.25">
      <c r="A202" s="23">
        <v>640</v>
      </c>
      <c r="B202" s="23">
        <v>65</v>
      </c>
      <c r="C202" s="23" t="s">
        <v>171</v>
      </c>
      <c r="E202" s="23">
        <v>0</v>
      </c>
      <c r="F202" s="23">
        <v>0</v>
      </c>
      <c r="G202" s="23">
        <v>1</v>
      </c>
      <c r="H202" s="23">
        <v>0</v>
      </c>
      <c r="I202" s="23">
        <v>0</v>
      </c>
      <c r="J202" s="23">
        <v>1</v>
      </c>
      <c r="K202" s="23">
        <v>1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4" t="s">
        <v>176</v>
      </c>
      <c r="X202" s="23">
        <v>0</v>
      </c>
      <c r="Y202" s="23">
        <v>0</v>
      </c>
      <c r="Z202" s="23">
        <v>1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1</v>
      </c>
      <c r="AM202" s="23">
        <v>0</v>
      </c>
      <c r="AN202" s="23">
        <v>0</v>
      </c>
      <c r="AO202" s="23">
        <v>0</v>
      </c>
      <c r="AP202" s="23">
        <v>0</v>
      </c>
      <c r="AQ202" s="23">
        <v>0</v>
      </c>
      <c r="AR202" s="23">
        <v>0</v>
      </c>
      <c r="AS202" s="23">
        <v>0</v>
      </c>
      <c r="AT202" s="23">
        <v>0</v>
      </c>
      <c r="AU202" s="23">
        <v>0</v>
      </c>
      <c r="AV202" s="23">
        <v>0</v>
      </c>
      <c r="AW202" s="23">
        <v>0</v>
      </c>
      <c r="AX202" s="23">
        <v>0</v>
      </c>
      <c r="AY202" s="23">
        <v>0</v>
      </c>
      <c r="AZ202" s="23">
        <v>0</v>
      </c>
      <c r="BA202" s="23">
        <v>0</v>
      </c>
      <c r="BB202" s="23" t="s">
        <v>176</v>
      </c>
      <c r="BC202" s="23">
        <v>0</v>
      </c>
      <c r="BD202" s="23">
        <v>1</v>
      </c>
      <c r="BE202" s="23">
        <v>6</v>
      </c>
      <c r="BF202" s="23">
        <v>10</v>
      </c>
      <c r="BG202" s="23">
        <v>1</v>
      </c>
      <c r="BH202" s="23">
        <v>28</v>
      </c>
      <c r="BJ202" s="27">
        <v>44449</v>
      </c>
      <c r="BK202" s="23" t="s">
        <v>174</v>
      </c>
    </row>
    <row r="203" spans="1:63" ht="120" x14ac:dyDescent="0.25">
      <c r="A203" s="23">
        <v>643</v>
      </c>
      <c r="B203" s="23">
        <v>76</v>
      </c>
      <c r="C203" s="23" t="s">
        <v>171</v>
      </c>
      <c r="E203" s="23">
        <v>0</v>
      </c>
      <c r="F203" s="23">
        <v>0</v>
      </c>
      <c r="G203" s="23">
        <v>0</v>
      </c>
      <c r="H203" s="23">
        <v>0</v>
      </c>
      <c r="I203" s="23">
        <v>1</v>
      </c>
      <c r="J203" s="23">
        <v>1</v>
      </c>
      <c r="K203" s="23">
        <v>1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4" t="s">
        <v>407</v>
      </c>
      <c r="X203" s="23">
        <v>0</v>
      </c>
      <c r="Y203" s="23">
        <v>0</v>
      </c>
      <c r="Z203" s="23">
        <v>1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1</v>
      </c>
      <c r="AI203" s="23">
        <v>0</v>
      </c>
      <c r="AJ203" s="23">
        <v>1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  <c r="AQ203" s="23">
        <v>0</v>
      </c>
      <c r="AR203" s="23">
        <v>0</v>
      </c>
      <c r="AS203" s="23">
        <v>0</v>
      </c>
      <c r="AT203" s="23">
        <v>0</v>
      </c>
      <c r="AU203" s="23">
        <v>0</v>
      </c>
      <c r="AV203" s="23">
        <v>0</v>
      </c>
      <c r="AW203" s="23">
        <v>0</v>
      </c>
      <c r="AX203" s="23">
        <v>0</v>
      </c>
      <c r="AY203" s="23">
        <v>0</v>
      </c>
      <c r="AZ203" s="23">
        <v>0</v>
      </c>
      <c r="BA203" s="23">
        <v>0</v>
      </c>
      <c r="BB203" s="23" t="s">
        <v>176</v>
      </c>
      <c r="BC203" s="23">
        <v>0</v>
      </c>
      <c r="BD203" s="23">
        <v>1</v>
      </c>
      <c r="BE203" s="23">
        <v>6</v>
      </c>
      <c r="BF203" s="23">
        <v>13</v>
      </c>
      <c r="BG203" s="23">
        <v>6</v>
      </c>
      <c r="BH203" s="23">
        <v>27</v>
      </c>
      <c r="BI203" s="23">
        <v>3</v>
      </c>
      <c r="BJ203" s="27">
        <v>44229</v>
      </c>
      <c r="BK203" s="23" t="s">
        <v>174</v>
      </c>
    </row>
    <row r="204" spans="1:63" x14ac:dyDescent="0.25">
      <c r="A204" s="23">
        <v>644</v>
      </c>
      <c r="B204" s="23">
        <v>40</v>
      </c>
      <c r="C204" s="23" t="s">
        <v>254</v>
      </c>
      <c r="E204" s="23">
        <v>1</v>
      </c>
      <c r="F204" s="23">
        <v>0</v>
      </c>
      <c r="G204" s="23">
        <v>0</v>
      </c>
      <c r="H204" s="23">
        <v>0</v>
      </c>
      <c r="I204" s="23">
        <v>0</v>
      </c>
      <c r="J204" s="23">
        <v>1</v>
      </c>
      <c r="K204" s="23">
        <v>0</v>
      </c>
      <c r="L204" s="23">
        <v>0</v>
      </c>
      <c r="M204" s="23">
        <v>0</v>
      </c>
      <c r="N204" s="23">
        <v>1</v>
      </c>
      <c r="O204" s="23">
        <v>0</v>
      </c>
      <c r="P204" s="23">
        <v>0</v>
      </c>
      <c r="Q204" s="23">
        <v>0</v>
      </c>
      <c r="R204" s="23">
        <v>1</v>
      </c>
      <c r="S204" s="23">
        <v>0</v>
      </c>
      <c r="T204" s="23">
        <v>1</v>
      </c>
      <c r="U204" s="23">
        <v>0</v>
      </c>
      <c r="V204" s="24" t="s">
        <v>317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1</v>
      </c>
      <c r="AF204" s="23">
        <v>0</v>
      </c>
      <c r="AG204" s="23">
        <v>0</v>
      </c>
      <c r="AH204" s="23">
        <v>1</v>
      </c>
      <c r="AI204" s="23">
        <v>0</v>
      </c>
      <c r="AJ204" s="23">
        <v>0</v>
      </c>
      <c r="AK204" s="23">
        <v>0</v>
      </c>
      <c r="AL204" s="23">
        <v>1</v>
      </c>
      <c r="AM204" s="23">
        <v>0</v>
      </c>
      <c r="AN204" s="23">
        <v>0</v>
      </c>
      <c r="AO204" s="23">
        <v>0</v>
      </c>
      <c r="AP204" s="23">
        <v>0</v>
      </c>
      <c r="AQ204" s="23">
        <v>0</v>
      </c>
      <c r="AR204" s="23">
        <v>0</v>
      </c>
      <c r="AS204" s="23">
        <v>0</v>
      </c>
      <c r="AT204" s="23">
        <v>0</v>
      </c>
      <c r="AU204" s="23">
        <v>0</v>
      </c>
      <c r="AV204" s="23">
        <v>0</v>
      </c>
      <c r="AW204" s="23">
        <v>0</v>
      </c>
      <c r="AX204" s="23">
        <v>0</v>
      </c>
      <c r="AY204" s="23">
        <v>0</v>
      </c>
      <c r="AZ204" s="23">
        <v>0</v>
      </c>
      <c r="BA204" s="23">
        <v>0</v>
      </c>
      <c r="BB204" s="23" t="s">
        <v>408</v>
      </c>
      <c r="BC204" s="23">
        <v>0</v>
      </c>
      <c r="BD204" s="23">
        <v>0</v>
      </c>
      <c r="BE204" s="23">
        <v>1</v>
      </c>
      <c r="BF204" s="23">
        <v>3</v>
      </c>
      <c r="BG204" s="23">
        <v>0</v>
      </c>
      <c r="BJ204" s="27">
        <v>44131</v>
      </c>
      <c r="BK204" s="23" t="s">
        <v>177</v>
      </c>
    </row>
    <row r="205" spans="1:63" x14ac:dyDescent="0.25">
      <c r="A205" s="23">
        <v>647</v>
      </c>
      <c r="B205" s="23">
        <v>54</v>
      </c>
      <c r="C205" s="23" t="s">
        <v>171</v>
      </c>
      <c r="E205" s="23">
        <v>1</v>
      </c>
      <c r="F205" s="23">
        <v>0</v>
      </c>
      <c r="G205" s="23">
        <v>0</v>
      </c>
      <c r="H205" s="23">
        <v>1</v>
      </c>
      <c r="I205" s="23">
        <v>1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1</v>
      </c>
      <c r="U205" s="23">
        <v>0</v>
      </c>
      <c r="V205" s="24" t="s">
        <v>409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1</v>
      </c>
      <c r="AF205" s="23">
        <v>0</v>
      </c>
      <c r="AG205" s="23">
        <v>0</v>
      </c>
      <c r="AH205" s="23">
        <v>1</v>
      </c>
      <c r="AI205" s="23">
        <v>0</v>
      </c>
      <c r="AJ205" s="23">
        <v>0</v>
      </c>
      <c r="AK205" s="23">
        <v>0</v>
      </c>
      <c r="AL205" s="23">
        <v>1</v>
      </c>
      <c r="AM205" s="23">
        <v>0</v>
      </c>
      <c r="AN205" s="23">
        <v>0</v>
      </c>
      <c r="AO205" s="23">
        <v>0</v>
      </c>
      <c r="AP205" s="23">
        <v>0</v>
      </c>
      <c r="AQ205" s="23">
        <v>0</v>
      </c>
      <c r="AR205" s="23">
        <v>0</v>
      </c>
      <c r="AS205" s="23">
        <v>0</v>
      </c>
      <c r="AT205" s="23">
        <v>0</v>
      </c>
      <c r="AU205" s="23">
        <v>0</v>
      </c>
      <c r="AV205" s="23">
        <v>0</v>
      </c>
      <c r="AW205" s="23">
        <v>0</v>
      </c>
      <c r="AX205" s="23">
        <v>0</v>
      </c>
      <c r="AY205" s="23">
        <v>0</v>
      </c>
      <c r="AZ205" s="23">
        <v>0</v>
      </c>
      <c r="BA205" s="23">
        <v>0</v>
      </c>
      <c r="BB205" s="23" t="s">
        <v>262</v>
      </c>
      <c r="BC205" s="23">
        <v>0</v>
      </c>
      <c r="BD205" s="23">
        <v>1</v>
      </c>
      <c r="BE205" s="23">
        <v>6</v>
      </c>
      <c r="BF205" s="23">
        <v>11</v>
      </c>
      <c r="BG205" s="23">
        <v>8</v>
      </c>
      <c r="BH205" s="23">
        <v>14</v>
      </c>
      <c r="BI205" s="23">
        <v>10.48</v>
      </c>
      <c r="BJ205" s="27">
        <v>44214</v>
      </c>
      <c r="BK205" s="23" t="s">
        <v>174</v>
      </c>
    </row>
    <row r="206" spans="1:63" ht="45" x14ac:dyDescent="0.25">
      <c r="A206" s="23">
        <v>651</v>
      </c>
      <c r="B206" s="23">
        <v>37</v>
      </c>
      <c r="C206" s="23" t="s">
        <v>171</v>
      </c>
      <c r="E206" s="23">
        <v>1</v>
      </c>
      <c r="F206" s="23">
        <v>1</v>
      </c>
      <c r="G206" s="23">
        <v>1</v>
      </c>
      <c r="H206" s="23">
        <v>1</v>
      </c>
      <c r="I206" s="23">
        <v>0</v>
      </c>
      <c r="J206" s="23">
        <v>1</v>
      </c>
      <c r="K206" s="23">
        <v>1</v>
      </c>
      <c r="L206" s="23">
        <v>0</v>
      </c>
      <c r="M206" s="23">
        <v>0</v>
      </c>
      <c r="N206" s="23">
        <v>1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4" t="s">
        <v>410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1</v>
      </c>
      <c r="AI206" s="23">
        <v>0</v>
      </c>
      <c r="AJ206" s="23">
        <v>1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  <c r="AQ206" s="23">
        <v>1</v>
      </c>
      <c r="AR206" s="23">
        <v>0</v>
      </c>
      <c r="AS206" s="23">
        <v>0</v>
      </c>
      <c r="AT206" s="23">
        <v>0</v>
      </c>
      <c r="AU206" s="23">
        <v>0</v>
      </c>
      <c r="AV206" s="23">
        <v>0</v>
      </c>
      <c r="AW206" s="23">
        <v>0</v>
      </c>
      <c r="AX206" s="23">
        <v>0</v>
      </c>
      <c r="AY206" s="23">
        <v>0</v>
      </c>
      <c r="AZ206" s="23">
        <v>0</v>
      </c>
      <c r="BA206" s="23">
        <v>0</v>
      </c>
      <c r="BB206" s="23" t="s">
        <v>176</v>
      </c>
      <c r="BC206" s="23">
        <v>0</v>
      </c>
      <c r="BD206" s="23">
        <v>0</v>
      </c>
      <c r="BE206" s="23">
        <v>4</v>
      </c>
      <c r="BF206" s="23">
        <v>12</v>
      </c>
      <c r="BG206" s="23">
        <v>1</v>
      </c>
      <c r="BH206" s="23">
        <v>3</v>
      </c>
      <c r="BI206" s="23">
        <v>4</v>
      </c>
      <c r="BJ206" s="27">
        <v>44133</v>
      </c>
      <c r="BK206" s="23" t="s">
        <v>177</v>
      </c>
    </row>
    <row r="207" spans="1:63" x14ac:dyDescent="0.25">
      <c r="A207" s="23">
        <v>652</v>
      </c>
      <c r="B207" s="23">
        <v>38</v>
      </c>
      <c r="C207" s="23" t="s">
        <v>179</v>
      </c>
      <c r="E207" s="23">
        <v>1</v>
      </c>
      <c r="F207" s="23">
        <v>0</v>
      </c>
      <c r="G207" s="23">
        <v>0</v>
      </c>
      <c r="H207" s="23">
        <v>0</v>
      </c>
      <c r="I207" s="23">
        <v>0</v>
      </c>
      <c r="J207" s="23">
        <v>1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1</v>
      </c>
      <c r="U207" s="23">
        <v>0</v>
      </c>
      <c r="V207" s="24" t="s">
        <v>411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1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  <c r="AQ207" s="23">
        <v>0</v>
      </c>
      <c r="AR207" s="23">
        <v>0</v>
      </c>
      <c r="AS207" s="23">
        <v>0</v>
      </c>
      <c r="AT207" s="23">
        <v>0</v>
      </c>
      <c r="AU207" s="23">
        <v>0</v>
      </c>
      <c r="AV207" s="23">
        <v>0</v>
      </c>
      <c r="AW207" s="23">
        <v>0</v>
      </c>
      <c r="AX207" s="23">
        <v>0</v>
      </c>
      <c r="AY207" s="23">
        <v>0</v>
      </c>
      <c r="AZ207" s="23">
        <v>0</v>
      </c>
      <c r="BA207" s="23">
        <v>0</v>
      </c>
      <c r="BC207" s="23">
        <v>0</v>
      </c>
      <c r="BD207" s="23">
        <v>0</v>
      </c>
      <c r="BE207" s="23">
        <v>2</v>
      </c>
      <c r="BF207" s="23">
        <v>8</v>
      </c>
      <c r="BG207" s="23">
        <v>1</v>
      </c>
      <c r="BI207" s="23">
        <v>4.08</v>
      </c>
      <c r="BJ207" s="27">
        <v>44275</v>
      </c>
      <c r="BK207" s="23" t="s">
        <v>177</v>
      </c>
    </row>
    <row r="208" spans="1:63" x14ac:dyDescent="0.25">
      <c r="A208" s="23">
        <v>653</v>
      </c>
      <c r="B208" s="23">
        <v>83</v>
      </c>
      <c r="C208" s="23" t="s">
        <v>171</v>
      </c>
      <c r="E208" s="23">
        <v>1</v>
      </c>
      <c r="F208" s="23">
        <v>0</v>
      </c>
      <c r="G208" s="23">
        <v>0</v>
      </c>
      <c r="H208" s="23">
        <v>1</v>
      </c>
      <c r="I208" s="23">
        <v>1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1</v>
      </c>
      <c r="Q208" s="23">
        <v>0</v>
      </c>
      <c r="R208" s="23">
        <v>0</v>
      </c>
      <c r="S208" s="23">
        <v>0</v>
      </c>
      <c r="T208" s="23">
        <v>1</v>
      </c>
      <c r="U208" s="23">
        <v>0</v>
      </c>
      <c r="V208" s="24" t="s">
        <v>412</v>
      </c>
      <c r="X208" s="23">
        <v>0</v>
      </c>
      <c r="Y208" s="23">
        <v>0</v>
      </c>
      <c r="Z208" s="23">
        <v>1</v>
      </c>
      <c r="AA208" s="23">
        <v>0</v>
      </c>
      <c r="AB208" s="23">
        <v>0</v>
      </c>
      <c r="AC208" s="23">
        <v>0</v>
      </c>
      <c r="AD208" s="23">
        <v>0</v>
      </c>
      <c r="AE208" s="23">
        <v>1</v>
      </c>
      <c r="AF208" s="23">
        <v>0</v>
      </c>
      <c r="AG208" s="23">
        <v>0</v>
      </c>
      <c r="AH208" s="23">
        <v>0</v>
      </c>
      <c r="AI208" s="23">
        <v>0</v>
      </c>
      <c r="AJ208" s="23">
        <v>1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  <c r="AQ208" s="23">
        <v>0</v>
      </c>
      <c r="AR208" s="23">
        <v>0</v>
      </c>
      <c r="AS208" s="23">
        <v>0</v>
      </c>
      <c r="AT208" s="23">
        <v>0</v>
      </c>
      <c r="AU208" s="23">
        <v>0</v>
      </c>
      <c r="AV208" s="23">
        <v>0</v>
      </c>
      <c r="AW208" s="23">
        <v>0</v>
      </c>
      <c r="AX208" s="23">
        <v>0</v>
      </c>
      <c r="AY208" s="23">
        <v>0</v>
      </c>
      <c r="AZ208" s="23">
        <v>0</v>
      </c>
      <c r="BA208" s="23">
        <v>0</v>
      </c>
      <c r="BB208" s="23" t="s">
        <v>413</v>
      </c>
      <c r="BC208" s="23">
        <v>0</v>
      </c>
      <c r="BD208" s="23">
        <v>0</v>
      </c>
      <c r="BE208" s="23">
        <v>4</v>
      </c>
      <c r="BF208" s="23">
        <v>8</v>
      </c>
      <c r="BG208" s="23">
        <v>3</v>
      </c>
      <c r="BH208" s="23">
        <v>13</v>
      </c>
      <c r="BJ208" s="27">
        <v>44043</v>
      </c>
      <c r="BK208" s="23" t="s">
        <v>177</v>
      </c>
    </row>
    <row r="209" spans="1:63" x14ac:dyDescent="0.25">
      <c r="A209" s="23">
        <v>655</v>
      </c>
      <c r="B209" s="23">
        <v>77</v>
      </c>
      <c r="C209" s="23" t="s">
        <v>171</v>
      </c>
      <c r="E209" s="23">
        <v>0</v>
      </c>
      <c r="F209" s="23">
        <v>1</v>
      </c>
      <c r="G209" s="23">
        <v>0</v>
      </c>
      <c r="H209" s="23">
        <v>1</v>
      </c>
      <c r="I209" s="23">
        <v>1</v>
      </c>
      <c r="J209" s="23">
        <v>1</v>
      </c>
      <c r="K209" s="23">
        <v>0</v>
      </c>
      <c r="L209" s="23">
        <v>0</v>
      </c>
      <c r="M209" s="23">
        <v>1</v>
      </c>
      <c r="N209" s="23">
        <v>0</v>
      </c>
      <c r="O209" s="23">
        <v>0</v>
      </c>
      <c r="P209" s="23">
        <v>0</v>
      </c>
      <c r="Q209" s="23">
        <v>0</v>
      </c>
      <c r="R209" s="23">
        <v>1</v>
      </c>
      <c r="S209" s="23">
        <v>0</v>
      </c>
      <c r="T209" s="23">
        <v>1</v>
      </c>
      <c r="U209" s="23">
        <v>0</v>
      </c>
      <c r="V209" s="24" t="s">
        <v>187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1</v>
      </c>
      <c r="AD209" s="23">
        <v>0</v>
      </c>
      <c r="AE209" s="23">
        <v>1</v>
      </c>
      <c r="AF209" s="23">
        <v>0</v>
      </c>
      <c r="AG209" s="23">
        <v>0</v>
      </c>
      <c r="AH209" s="23">
        <v>0</v>
      </c>
      <c r="AI209" s="23">
        <v>0</v>
      </c>
      <c r="AJ209" s="23">
        <v>1</v>
      </c>
      <c r="AK209" s="23">
        <v>0</v>
      </c>
      <c r="AL209" s="23">
        <v>1</v>
      </c>
      <c r="AM209" s="23">
        <v>0</v>
      </c>
      <c r="AN209" s="23">
        <v>0</v>
      </c>
      <c r="AO209" s="23">
        <v>0</v>
      </c>
      <c r="AP209" s="23">
        <v>0</v>
      </c>
      <c r="AQ209" s="23">
        <v>1</v>
      </c>
      <c r="AR209" s="23">
        <v>0</v>
      </c>
      <c r="AS209" s="23">
        <v>0</v>
      </c>
      <c r="AT209" s="23">
        <v>0</v>
      </c>
      <c r="AU209" s="23">
        <v>0</v>
      </c>
      <c r="AV209" s="23">
        <v>0</v>
      </c>
      <c r="AW209" s="23">
        <v>0</v>
      </c>
      <c r="AX209" s="23">
        <v>0</v>
      </c>
      <c r="AY209" s="23">
        <v>0</v>
      </c>
      <c r="AZ209" s="23">
        <v>0</v>
      </c>
      <c r="BA209" s="23">
        <v>0</v>
      </c>
      <c r="BB209" s="23" t="s">
        <v>414</v>
      </c>
      <c r="BC209" s="23">
        <v>0</v>
      </c>
      <c r="BD209" s="23">
        <v>1</v>
      </c>
      <c r="BE209" s="23">
        <v>6</v>
      </c>
      <c r="BF209" s="23">
        <v>9</v>
      </c>
      <c r="BG209" s="23">
        <v>2</v>
      </c>
      <c r="BH209" s="23">
        <v>16</v>
      </c>
      <c r="BI209" s="23">
        <v>4</v>
      </c>
      <c r="BJ209" s="27">
        <v>44222</v>
      </c>
      <c r="BK209" s="23" t="s">
        <v>365</v>
      </c>
    </row>
    <row r="210" spans="1:63" x14ac:dyDescent="0.25">
      <c r="A210" s="23">
        <v>657</v>
      </c>
      <c r="B210" s="23">
        <v>87</v>
      </c>
      <c r="C210" s="23" t="s">
        <v>171</v>
      </c>
      <c r="E210" s="23">
        <v>1</v>
      </c>
      <c r="F210" s="23">
        <v>1</v>
      </c>
      <c r="G210" s="23">
        <v>0</v>
      </c>
      <c r="H210" s="23">
        <v>1</v>
      </c>
      <c r="I210" s="23">
        <v>1</v>
      </c>
      <c r="J210" s="23">
        <v>0</v>
      </c>
      <c r="K210" s="23">
        <v>0</v>
      </c>
      <c r="L210" s="23">
        <v>0</v>
      </c>
      <c r="M210" s="23">
        <v>1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1</v>
      </c>
      <c r="U210" s="23">
        <v>0</v>
      </c>
      <c r="V210" s="24" t="s">
        <v>187</v>
      </c>
      <c r="X210" s="23">
        <v>0</v>
      </c>
      <c r="Y210" s="23">
        <v>0</v>
      </c>
      <c r="Z210" s="23">
        <v>1</v>
      </c>
      <c r="AA210" s="23">
        <v>0</v>
      </c>
      <c r="AB210" s="23">
        <v>1</v>
      </c>
      <c r="AC210" s="23">
        <v>1</v>
      </c>
      <c r="AD210" s="23">
        <v>0</v>
      </c>
      <c r="AE210" s="23">
        <v>1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1</v>
      </c>
      <c r="AM210" s="23">
        <v>0</v>
      </c>
      <c r="AN210" s="23">
        <v>0</v>
      </c>
      <c r="AO210" s="23">
        <v>0</v>
      </c>
      <c r="AP210" s="23">
        <v>0</v>
      </c>
      <c r="AQ210" s="23">
        <v>0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0</v>
      </c>
      <c r="AX210" s="23">
        <v>0</v>
      </c>
      <c r="AY210" s="23">
        <v>0</v>
      </c>
      <c r="AZ210" s="23">
        <v>0</v>
      </c>
      <c r="BA210" s="23">
        <v>0</v>
      </c>
      <c r="BB210" s="23" t="s">
        <v>415</v>
      </c>
      <c r="BC210" s="23">
        <v>0</v>
      </c>
      <c r="BD210" s="23">
        <v>0</v>
      </c>
      <c r="BE210" s="23">
        <v>4</v>
      </c>
      <c r="BF210" s="23">
        <v>9</v>
      </c>
      <c r="BG210" s="23">
        <v>1</v>
      </c>
      <c r="BH210" s="23">
        <v>13</v>
      </c>
      <c r="BI210" s="23">
        <v>3.4</v>
      </c>
      <c r="BJ210" s="27">
        <v>44205</v>
      </c>
      <c r="BK210" s="23" t="s">
        <v>365</v>
      </c>
    </row>
    <row r="211" spans="1:63" x14ac:dyDescent="0.25">
      <c r="A211" s="23">
        <v>658</v>
      </c>
      <c r="B211" s="23">
        <v>78</v>
      </c>
      <c r="C211" s="23" t="s">
        <v>171</v>
      </c>
      <c r="E211" s="23">
        <v>1</v>
      </c>
      <c r="F211" s="23">
        <v>1</v>
      </c>
      <c r="G211" s="23">
        <v>1</v>
      </c>
      <c r="H211" s="23">
        <v>0</v>
      </c>
      <c r="I211" s="23">
        <v>0</v>
      </c>
      <c r="J211" s="23">
        <v>1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1</v>
      </c>
      <c r="Q211" s="23">
        <v>0</v>
      </c>
      <c r="R211" s="23">
        <v>1</v>
      </c>
      <c r="S211" s="23">
        <v>0</v>
      </c>
      <c r="T211" s="23">
        <v>1</v>
      </c>
      <c r="U211" s="23">
        <v>0</v>
      </c>
      <c r="V211" s="24" t="s">
        <v>176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1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0</v>
      </c>
      <c r="AQ211" s="23">
        <v>0</v>
      </c>
      <c r="AR211" s="23">
        <v>0</v>
      </c>
      <c r="AS211" s="23">
        <v>0</v>
      </c>
      <c r="AT211" s="23">
        <v>0</v>
      </c>
      <c r="AU211" s="23">
        <v>0</v>
      </c>
      <c r="AV211" s="23">
        <v>0</v>
      </c>
      <c r="AW211" s="23">
        <v>0</v>
      </c>
      <c r="AX211" s="23">
        <v>0</v>
      </c>
      <c r="AY211" s="23">
        <v>0</v>
      </c>
      <c r="AZ211" s="23">
        <v>0</v>
      </c>
      <c r="BA211" s="23">
        <v>0</v>
      </c>
      <c r="BB211" s="23" t="s">
        <v>176</v>
      </c>
      <c r="BC211" s="23">
        <v>0</v>
      </c>
      <c r="BD211" s="23">
        <v>0</v>
      </c>
      <c r="BE211" s="23">
        <v>4</v>
      </c>
      <c r="BF211" s="23">
        <v>5</v>
      </c>
      <c r="BG211" s="23">
        <v>0</v>
      </c>
      <c r="BH211" s="23">
        <v>17</v>
      </c>
      <c r="BJ211" s="27">
        <v>44338</v>
      </c>
      <c r="BK211" s="23" t="s">
        <v>177</v>
      </c>
    </row>
    <row r="212" spans="1:63" x14ac:dyDescent="0.25">
      <c r="A212" s="23">
        <v>662</v>
      </c>
      <c r="B212" s="23">
        <v>76</v>
      </c>
      <c r="C212" s="23" t="s">
        <v>171</v>
      </c>
      <c r="E212" s="23">
        <v>1</v>
      </c>
      <c r="F212" s="23">
        <v>1</v>
      </c>
      <c r="G212" s="23">
        <v>0</v>
      </c>
      <c r="H212" s="23">
        <v>0</v>
      </c>
      <c r="I212" s="23">
        <v>0</v>
      </c>
      <c r="J212" s="23">
        <v>1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1</v>
      </c>
      <c r="U212" s="23">
        <v>0</v>
      </c>
      <c r="V212" s="24" t="s">
        <v>176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1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1</v>
      </c>
      <c r="AM212" s="23">
        <v>0</v>
      </c>
      <c r="AN212" s="23">
        <v>0</v>
      </c>
      <c r="AO212" s="23">
        <v>0</v>
      </c>
      <c r="AP212" s="23">
        <v>0</v>
      </c>
      <c r="AQ212" s="23">
        <v>0</v>
      </c>
      <c r="AR212" s="23">
        <v>0</v>
      </c>
      <c r="AS212" s="23">
        <v>0</v>
      </c>
      <c r="AT212" s="23">
        <v>0</v>
      </c>
      <c r="AU212" s="23">
        <v>0</v>
      </c>
      <c r="AV212" s="23">
        <v>0</v>
      </c>
      <c r="AW212" s="23">
        <v>0</v>
      </c>
      <c r="AX212" s="23">
        <v>0</v>
      </c>
      <c r="AY212" s="23">
        <v>0</v>
      </c>
      <c r="AZ212" s="23">
        <v>0</v>
      </c>
      <c r="BA212" s="23">
        <v>0</v>
      </c>
      <c r="BB212" s="23" t="s">
        <v>176</v>
      </c>
      <c r="BC212" s="23">
        <v>0</v>
      </c>
      <c r="BD212" s="23">
        <v>1</v>
      </c>
      <c r="BE212" s="23">
        <v>6</v>
      </c>
      <c r="BF212" s="23">
        <v>3</v>
      </c>
      <c r="BG212" s="23">
        <v>0</v>
      </c>
      <c r="BH212" s="23">
        <v>20</v>
      </c>
      <c r="BJ212" s="27">
        <v>44330</v>
      </c>
      <c r="BK212" s="23" t="s">
        <v>174</v>
      </c>
    </row>
    <row r="213" spans="1:63" ht="45" x14ac:dyDescent="0.25">
      <c r="A213" s="23">
        <v>663</v>
      </c>
      <c r="B213" s="23">
        <v>67</v>
      </c>
      <c r="C213" s="23" t="s">
        <v>254</v>
      </c>
      <c r="E213" s="23">
        <v>1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1</v>
      </c>
      <c r="O213" s="23">
        <v>0</v>
      </c>
      <c r="P213" s="23">
        <v>0</v>
      </c>
      <c r="Q213" s="23">
        <v>1</v>
      </c>
      <c r="R213" s="23">
        <v>1</v>
      </c>
      <c r="S213" s="23">
        <v>1</v>
      </c>
      <c r="T213" s="23">
        <v>0</v>
      </c>
      <c r="U213" s="23">
        <v>0</v>
      </c>
      <c r="V213" s="24" t="s">
        <v>416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1</v>
      </c>
      <c r="AI213" s="23">
        <v>0</v>
      </c>
      <c r="AJ213" s="23">
        <v>0</v>
      </c>
      <c r="AK213" s="23">
        <v>0</v>
      </c>
      <c r="AL213" s="23">
        <v>1</v>
      </c>
      <c r="AM213" s="23">
        <v>0</v>
      </c>
      <c r="AN213" s="23">
        <v>0</v>
      </c>
      <c r="AO213" s="23">
        <v>0</v>
      </c>
      <c r="AP213" s="23">
        <v>0</v>
      </c>
      <c r="AQ213" s="23">
        <v>0</v>
      </c>
      <c r="AR213" s="23">
        <v>0</v>
      </c>
      <c r="AS213" s="23">
        <v>0</v>
      </c>
      <c r="AT213" s="23">
        <v>0</v>
      </c>
      <c r="AU213" s="23">
        <v>0</v>
      </c>
      <c r="AV213" s="23">
        <v>0</v>
      </c>
      <c r="AW213" s="23">
        <v>0</v>
      </c>
      <c r="AX213" s="23">
        <v>0</v>
      </c>
      <c r="AY213" s="23">
        <v>0</v>
      </c>
      <c r="AZ213" s="23">
        <v>0</v>
      </c>
      <c r="BA213" s="23">
        <v>0</v>
      </c>
      <c r="BB213" s="23" t="s">
        <v>176</v>
      </c>
      <c r="BC213" s="23">
        <v>0</v>
      </c>
      <c r="BD213" s="23">
        <v>1</v>
      </c>
      <c r="BE213" s="23">
        <v>6</v>
      </c>
      <c r="BF213" s="23">
        <v>7</v>
      </c>
      <c r="BG213" s="23">
        <v>6</v>
      </c>
      <c r="BH213" s="23">
        <v>10</v>
      </c>
      <c r="BI213" s="23">
        <v>8.8000000000000007</v>
      </c>
      <c r="BJ213" s="27">
        <v>44219</v>
      </c>
      <c r="BK213" s="23" t="s">
        <v>177</v>
      </c>
    </row>
    <row r="214" spans="1:63" ht="30" x14ac:dyDescent="0.25">
      <c r="A214" s="23">
        <v>664</v>
      </c>
      <c r="B214" s="23">
        <v>81</v>
      </c>
      <c r="C214" s="23" t="s">
        <v>254</v>
      </c>
      <c r="E214" s="23">
        <v>1</v>
      </c>
      <c r="F214" s="23">
        <v>1</v>
      </c>
      <c r="G214" s="23">
        <v>0</v>
      </c>
      <c r="H214" s="23">
        <v>0</v>
      </c>
      <c r="I214" s="23">
        <v>0</v>
      </c>
      <c r="J214" s="23">
        <v>1</v>
      </c>
      <c r="K214" s="23">
        <v>1</v>
      </c>
      <c r="L214" s="23">
        <v>1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4" t="s">
        <v>417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  <c r="AQ214" s="23">
        <v>0</v>
      </c>
      <c r="AR214" s="23">
        <v>0</v>
      </c>
      <c r="AS214" s="23">
        <v>0</v>
      </c>
      <c r="AT214" s="23">
        <v>0</v>
      </c>
      <c r="AU214" s="23">
        <v>1</v>
      </c>
      <c r="AV214" s="23">
        <v>0</v>
      </c>
      <c r="AW214" s="23">
        <v>0</v>
      </c>
      <c r="AX214" s="23">
        <v>0</v>
      </c>
      <c r="AY214" s="23">
        <v>0</v>
      </c>
      <c r="AZ214" s="23">
        <v>0</v>
      </c>
      <c r="BA214" s="23">
        <v>0</v>
      </c>
      <c r="BB214" s="23" t="s">
        <v>418</v>
      </c>
      <c r="BC214" s="23">
        <v>0</v>
      </c>
      <c r="BD214" s="23">
        <v>0</v>
      </c>
      <c r="BE214" s="23">
        <v>1</v>
      </c>
      <c r="BF214" s="23">
        <v>8</v>
      </c>
      <c r="BH214" s="23">
        <v>15</v>
      </c>
      <c r="BJ214" s="27">
        <v>44433</v>
      </c>
      <c r="BK214" s="23" t="s">
        <v>177</v>
      </c>
    </row>
    <row r="215" spans="1:63" x14ac:dyDescent="0.25">
      <c r="A215" s="23">
        <v>668</v>
      </c>
      <c r="B215" s="23">
        <v>69</v>
      </c>
      <c r="C215" s="23" t="s">
        <v>171</v>
      </c>
      <c r="E215" s="23">
        <v>1</v>
      </c>
      <c r="F215" s="23">
        <v>1</v>
      </c>
      <c r="G215" s="23">
        <v>1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1</v>
      </c>
      <c r="T215" s="23">
        <v>0</v>
      </c>
      <c r="U215" s="23">
        <v>0</v>
      </c>
      <c r="V215" s="24" t="s">
        <v>176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1</v>
      </c>
      <c r="AM215" s="23">
        <v>0</v>
      </c>
      <c r="AN215" s="23">
        <v>0</v>
      </c>
      <c r="AO215" s="23">
        <v>0</v>
      </c>
      <c r="AP215" s="23">
        <v>0</v>
      </c>
      <c r="AQ215" s="23">
        <v>0</v>
      </c>
      <c r="AR215" s="23">
        <v>0</v>
      </c>
      <c r="AS215" s="23">
        <v>0</v>
      </c>
      <c r="AT215" s="23">
        <v>0</v>
      </c>
      <c r="AU215" s="23">
        <v>0</v>
      </c>
      <c r="AV215" s="23">
        <v>0</v>
      </c>
      <c r="AW215" s="23">
        <v>0</v>
      </c>
      <c r="AX215" s="23">
        <v>0</v>
      </c>
      <c r="AY215" s="23">
        <v>0</v>
      </c>
      <c r="AZ215" s="23">
        <v>0</v>
      </c>
      <c r="BA215" s="23">
        <v>0</v>
      </c>
      <c r="BB215" s="23" t="s">
        <v>419</v>
      </c>
      <c r="BC215" s="23">
        <v>0</v>
      </c>
      <c r="BD215" s="23">
        <v>1</v>
      </c>
      <c r="BE215" s="23">
        <v>6</v>
      </c>
      <c r="BF215" s="23">
        <v>7</v>
      </c>
      <c r="BG215" s="23">
        <v>1</v>
      </c>
      <c r="BH215" s="23">
        <v>16</v>
      </c>
      <c r="BJ215" s="27">
        <v>44212</v>
      </c>
      <c r="BK215" s="23" t="s">
        <v>174</v>
      </c>
    </row>
    <row r="216" spans="1:63" ht="30" x14ac:dyDescent="0.25">
      <c r="A216" s="23">
        <v>671</v>
      </c>
      <c r="B216" s="23">
        <v>61</v>
      </c>
      <c r="C216" s="23" t="s">
        <v>171</v>
      </c>
      <c r="E216" s="23">
        <v>1</v>
      </c>
      <c r="F216" s="23">
        <v>1</v>
      </c>
      <c r="G216" s="23">
        <v>0</v>
      </c>
      <c r="H216" s="23">
        <v>1</v>
      </c>
      <c r="I216" s="23">
        <v>0</v>
      </c>
      <c r="J216" s="23">
        <v>1</v>
      </c>
      <c r="K216" s="23">
        <v>1</v>
      </c>
      <c r="L216" s="23">
        <v>0</v>
      </c>
      <c r="M216" s="23">
        <v>0</v>
      </c>
      <c r="N216" s="23">
        <v>1</v>
      </c>
      <c r="O216" s="23">
        <v>0</v>
      </c>
      <c r="P216" s="23">
        <v>0</v>
      </c>
      <c r="Q216" s="23">
        <v>0</v>
      </c>
      <c r="R216" s="23">
        <v>1</v>
      </c>
      <c r="S216" s="23">
        <v>1</v>
      </c>
      <c r="T216" s="23">
        <v>1</v>
      </c>
      <c r="U216" s="23">
        <v>0</v>
      </c>
      <c r="V216" s="24" t="s">
        <v>420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1</v>
      </c>
      <c r="AF216" s="23">
        <v>0</v>
      </c>
      <c r="AG216" s="23">
        <v>0</v>
      </c>
      <c r="AH216" s="23">
        <v>0</v>
      </c>
      <c r="AI216" s="23">
        <v>0</v>
      </c>
      <c r="AJ216" s="23">
        <v>1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0</v>
      </c>
      <c r="AQ216" s="23">
        <v>0</v>
      </c>
      <c r="AR216" s="23">
        <v>0</v>
      </c>
      <c r="AS216" s="23">
        <v>0</v>
      </c>
      <c r="AT216" s="23">
        <v>0</v>
      </c>
      <c r="AU216" s="23">
        <v>0</v>
      </c>
      <c r="AV216" s="23">
        <v>0</v>
      </c>
      <c r="AW216" s="23">
        <v>0</v>
      </c>
      <c r="AX216" s="23">
        <v>0</v>
      </c>
      <c r="AY216" s="23">
        <v>0</v>
      </c>
      <c r="AZ216" s="23">
        <v>0</v>
      </c>
      <c r="BA216" s="23">
        <v>0</v>
      </c>
      <c r="BB216" s="23" t="s">
        <v>348</v>
      </c>
      <c r="BC216" s="23">
        <v>0</v>
      </c>
      <c r="BD216" s="23">
        <v>1</v>
      </c>
      <c r="BE216" s="23">
        <v>6</v>
      </c>
      <c r="BF216" s="23">
        <v>10</v>
      </c>
      <c r="BG216" s="23">
        <v>2</v>
      </c>
      <c r="BH216" s="23">
        <v>25</v>
      </c>
      <c r="BI216" s="23">
        <v>4.5999999999999996</v>
      </c>
      <c r="BJ216" s="27">
        <v>44196</v>
      </c>
      <c r="BK216" s="23" t="s">
        <v>177</v>
      </c>
    </row>
    <row r="217" spans="1:63" ht="30" x14ac:dyDescent="0.25">
      <c r="A217" s="23">
        <v>673</v>
      </c>
      <c r="B217" s="23">
        <v>76</v>
      </c>
      <c r="C217" s="23" t="s">
        <v>171</v>
      </c>
      <c r="E217" s="23">
        <v>1</v>
      </c>
      <c r="F217" s="23">
        <v>1</v>
      </c>
      <c r="G217" s="23">
        <v>1</v>
      </c>
      <c r="H217" s="23">
        <v>1</v>
      </c>
      <c r="I217" s="23">
        <v>1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1</v>
      </c>
      <c r="R217" s="23">
        <v>0</v>
      </c>
      <c r="S217" s="23">
        <v>0</v>
      </c>
      <c r="T217" s="23">
        <v>1</v>
      </c>
      <c r="U217" s="23">
        <v>0</v>
      </c>
      <c r="V217" s="24" t="s">
        <v>421</v>
      </c>
      <c r="X217" s="23">
        <v>0</v>
      </c>
      <c r="Y217" s="23">
        <v>1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1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1</v>
      </c>
      <c r="AM217" s="23">
        <v>0</v>
      </c>
      <c r="AN217" s="23">
        <v>0</v>
      </c>
      <c r="AO217" s="23">
        <v>0</v>
      </c>
      <c r="AP217" s="23">
        <v>0</v>
      </c>
      <c r="AQ217" s="23">
        <v>1</v>
      </c>
      <c r="AR217" s="23">
        <v>0</v>
      </c>
      <c r="AS217" s="23">
        <v>0</v>
      </c>
      <c r="AT217" s="23">
        <v>0</v>
      </c>
      <c r="AU217" s="23">
        <v>0</v>
      </c>
      <c r="AV217" s="23">
        <v>0</v>
      </c>
      <c r="AW217" s="23">
        <v>0</v>
      </c>
      <c r="AX217" s="23">
        <v>0</v>
      </c>
      <c r="AY217" s="23">
        <v>0</v>
      </c>
      <c r="AZ217" s="23">
        <v>0</v>
      </c>
      <c r="BA217" s="23">
        <v>0</v>
      </c>
      <c r="BB217" s="23" t="s">
        <v>340</v>
      </c>
      <c r="BC217" s="23">
        <v>0</v>
      </c>
      <c r="BD217" s="23">
        <v>1</v>
      </c>
      <c r="BE217" s="23">
        <v>6</v>
      </c>
      <c r="BF217" s="23">
        <v>8</v>
      </c>
      <c r="BG217" s="23">
        <v>7</v>
      </c>
      <c r="BH217" s="23">
        <v>14</v>
      </c>
      <c r="BI217" s="23">
        <v>4.4000000000000004</v>
      </c>
      <c r="BJ217" s="27">
        <v>44225</v>
      </c>
      <c r="BK217" s="23" t="s">
        <v>177</v>
      </c>
    </row>
    <row r="218" spans="1:63" ht="30" x14ac:dyDescent="0.25">
      <c r="A218" s="23">
        <v>677</v>
      </c>
      <c r="B218" s="23">
        <v>65</v>
      </c>
      <c r="C218" s="23" t="s">
        <v>171</v>
      </c>
      <c r="E218" s="23">
        <v>1</v>
      </c>
      <c r="F218" s="23">
        <v>1</v>
      </c>
      <c r="G218" s="23">
        <v>1</v>
      </c>
      <c r="H218" s="23">
        <v>1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V218" s="24" t="s">
        <v>272</v>
      </c>
      <c r="X218" s="23">
        <v>0</v>
      </c>
      <c r="Y218" s="23">
        <v>1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1</v>
      </c>
      <c r="AF218" s="23">
        <v>0</v>
      </c>
      <c r="AG218" s="23">
        <v>0</v>
      </c>
      <c r="AH218" s="23">
        <v>0</v>
      </c>
      <c r="AI218" s="23">
        <v>0</v>
      </c>
      <c r="AJ218" s="23">
        <v>1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0</v>
      </c>
      <c r="AQ218" s="23">
        <v>0</v>
      </c>
      <c r="AR218" s="23">
        <v>0</v>
      </c>
      <c r="AS218" s="23">
        <v>0</v>
      </c>
      <c r="AT218" s="23">
        <v>0</v>
      </c>
      <c r="AU218" s="23">
        <v>0</v>
      </c>
      <c r="AV218" s="23">
        <v>0</v>
      </c>
      <c r="AW218" s="23">
        <v>0</v>
      </c>
      <c r="AX218" s="23">
        <v>0</v>
      </c>
      <c r="AY218" s="23">
        <v>0</v>
      </c>
      <c r="AZ218" s="23">
        <v>0</v>
      </c>
      <c r="BA218" s="23">
        <v>0</v>
      </c>
      <c r="BB218" s="23" t="s">
        <v>422</v>
      </c>
      <c r="BC218" s="23">
        <v>0</v>
      </c>
      <c r="BD218" s="23">
        <v>0</v>
      </c>
      <c r="BE218" s="23">
        <v>5</v>
      </c>
      <c r="BF218" s="23">
        <v>7</v>
      </c>
      <c r="BG218" s="23">
        <v>2</v>
      </c>
      <c r="BI218" s="23">
        <v>3.06</v>
      </c>
      <c r="BJ218" s="27">
        <v>44325</v>
      </c>
      <c r="BK218" s="23" t="s">
        <v>177</v>
      </c>
    </row>
    <row r="219" spans="1:63" x14ac:dyDescent="0.25">
      <c r="A219" s="23">
        <v>686</v>
      </c>
      <c r="B219" s="23">
        <v>61</v>
      </c>
      <c r="C219" s="23" t="s">
        <v>171</v>
      </c>
      <c r="E219" s="23">
        <v>1</v>
      </c>
      <c r="F219" s="23">
        <v>0</v>
      </c>
      <c r="G219" s="23">
        <v>0</v>
      </c>
      <c r="H219" s="23">
        <v>0</v>
      </c>
      <c r="I219" s="23">
        <v>0</v>
      </c>
      <c r="J219" s="23">
        <v>1</v>
      </c>
      <c r="K219" s="23">
        <v>0</v>
      </c>
      <c r="L219" s="23">
        <v>0</v>
      </c>
      <c r="M219" s="23">
        <v>0</v>
      </c>
      <c r="N219" s="23">
        <v>0</v>
      </c>
      <c r="O219" s="23">
        <v>1</v>
      </c>
      <c r="P219" s="23">
        <v>0</v>
      </c>
      <c r="Q219" s="23">
        <v>0</v>
      </c>
      <c r="R219" s="23">
        <v>0</v>
      </c>
      <c r="S219" s="23">
        <v>1</v>
      </c>
      <c r="T219" s="23">
        <v>0</v>
      </c>
      <c r="U219" s="23">
        <v>0</v>
      </c>
      <c r="V219" s="24" t="s">
        <v>423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0</v>
      </c>
      <c r="AQ219" s="23">
        <v>0</v>
      </c>
      <c r="AR219" s="23">
        <v>0</v>
      </c>
      <c r="AS219" s="23">
        <v>0</v>
      </c>
      <c r="AT219" s="23">
        <v>0</v>
      </c>
      <c r="AU219" s="23">
        <v>0</v>
      </c>
      <c r="AV219" s="23">
        <v>0</v>
      </c>
      <c r="AW219" s="23">
        <v>0</v>
      </c>
      <c r="AX219" s="23">
        <v>0</v>
      </c>
      <c r="AY219" s="23">
        <v>0</v>
      </c>
      <c r="AZ219" s="23">
        <v>0</v>
      </c>
      <c r="BA219" s="23">
        <v>0</v>
      </c>
      <c r="BB219" s="23" t="s">
        <v>424</v>
      </c>
      <c r="BC219" s="23">
        <v>0</v>
      </c>
      <c r="BD219" s="23">
        <v>1</v>
      </c>
      <c r="BE219" s="23">
        <v>6</v>
      </c>
      <c r="BF219" s="23">
        <v>10</v>
      </c>
      <c r="BG219" s="23">
        <v>9</v>
      </c>
      <c r="BJ219" s="27">
        <v>44336</v>
      </c>
      <c r="BK219" s="23" t="s">
        <v>365</v>
      </c>
    </row>
    <row r="220" spans="1:63" x14ac:dyDescent="0.25">
      <c r="A220" s="23">
        <v>689</v>
      </c>
      <c r="B220" s="23">
        <v>65</v>
      </c>
      <c r="C220" s="23" t="s">
        <v>171</v>
      </c>
      <c r="E220" s="23">
        <v>1</v>
      </c>
      <c r="F220" s="23">
        <v>1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1</v>
      </c>
      <c r="S220" s="23">
        <v>0</v>
      </c>
      <c r="T220" s="23">
        <v>1</v>
      </c>
      <c r="U220" s="23">
        <v>0</v>
      </c>
      <c r="V220" s="24" t="s">
        <v>176</v>
      </c>
      <c r="X220" s="23">
        <v>0</v>
      </c>
      <c r="Y220" s="23">
        <v>0</v>
      </c>
      <c r="Z220" s="23">
        <v>1</v>
      </c>
      <c r="AA220" s="23">
        <v>0</v>
      </c>
      <c r="AB220" s="23">
        <v>0</v>
      </c>
      <c r="AC220" s="23">
        <v>0</v>
      </c>
      <c r="AD220" s="23">
        <v>0</v>
      </c>
      <c r="AE220" s="23">
        <v>1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  <c r="AQ220" s="23">
        <v>0</v>
      </c>
      <c r="AR220" s="23">
        <v>0</v>
      </c>
      <c r="AS220" s="23">
        <v>0</v>
      </c>
      <c r="AT220" s="23">
        <v>0</v>
      </c>
      <c r="AU220" s="23">
        <v>0</v>
      </c>
      <c r="AV220" s="23">
        <v>0</v>
      </c>
      <c r="AW220" s="23">
        <v>0</v>
      </c>
      <c r="AX220" s="23">
        <v>0</v>
      </c>
      <c r="AY220" s="23">
        <v>0</v>
      </c>
      <c r="AZ220" s="23">
        <v>0</v>
      </c>
      <c r="BA220" s="23">
        <v>0</v>
      </c>
      <c r="BB220" s="23" t="s">
        <v>425</v>
      </c>
      <c r="BC220" s="23">
        <v>0</v>
      </c>
      <c r="BD220" s="23">
        <v>1</v>
      </c>
      <c r="BE220" s="23">
        <v>6</v>
      </c>
      <c r="BF220" s="23">
        <v>8</v>
      </c>
      <c r="BG220" s="23">
        <v>4</v>
      </c>
      <c r="BH220" s="23">
        <v>15</v>
      </c>
      <c r="BI220" s="23">
        <v>3.5</v>
      </c>
      <c r="BJ220" s="27">
        <v>44182</v>
      </c>
      <c r="BK220" s="23" t="s">
        <v>177</v>
      </c>
    </row>
    <row r="221" spans="1:63" x14ac:dyDescent="0.25">
      <c r="A221" s="23">
        <v>691</v>
      </c>
      <c r="B221" s="23">
        <v>64</v>
      </c>
      <c r="C221" s="23" t="s">
        <v>171</v>
      </c>
      <c r="E221" s="23">
        <v>1</v>
      </c>
      <c r="F221" s="23">
        <v>1</v>
      </c>
      <c r="G221" s="23">
        <v>1</v>
      </c>
      <c r="H221" s="23">
        <v>0</v>
      </c>
      <c r="I221" s="23">
        <v>0</v>
      </c>
      <c r="J221" s="23">
        <v>1</v>
      </c>
      <c r="K221" s="23">
        <v>1</v>
      </c>
      <c r="L221" s="23">
        <v>0</v>
      </c>
      <c r="M221" s="23">
        <v>0</v>
      </c>
      <c r="N221" s="23">
        <v>1</v>
      </c>
      <c r="O221" s="23">
        <v>0</v>
      </c>
      <c r="P221" s="23">
        <v>0</v>
      </c>
      <c r="Q221" s="23">
        <v>1</v>
      </c>
      <c r="R221" s="23">
        <v>1</v>
      </c>
      <c r="S221" s="23">
        <v>0</v>
      </c>
      <c r="T221" s="23">
        <v>0</v>
      </c>
      <c r="U221" s="23">
        <v>0</v>
      </c>
      <c r="V221" s="24" t="s">
        <v>317</v>
      </c>
      <c r="X221" s="23">
        <v>0</v>
      </c>
      <c r="Y221" s="23">
        <v>0</v>
      </c>
      <c r="Z221" s="23">
        <v>1</v>
      </c>
      <c r="AA221" s="23">
        <v>0</v>
      </c>
      <c r="AB221" s="23">
        <v>0</v>
      </c>
      <c r="AC221" s="23">
        <v>0</v>
      </c>
      <c r="AD221" s="23">
        <v>0</v>
      </c>
      <c r="AE221" s="23">
        <v>1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0</v>
      </c>
      <c r="AQ221" s="23">
        <v>0</v>
      </c>
      <c r="AR221" s="23">
        <v>0</v>
      </c>
      <c r="AS221" s="23">
        <v>0</v>
      </c>
      <c r="AT221" s="23">
        <v>0</v>
      </c>
      <c r="AU221" s="23">
        <v>0</v>
      </c>
      <c r="AV221" s="23">
        <v>0</v>
      </c>
      <c r="AW221" s="23">
        <v>0</v>
      </c>
      <c r="AX221" s="23">
        <v>0</v>
      </c>
      <c r="AY221" s="23">
        <v>0</v>
      </c>
      <c r="AZ221" s="23">
        <v>0</v>
      </c>
      <c r="BA221" s="23">
        <v>0</v>
      </c>
      <c r="BB221" s="23" t="s">
        <v>362</v>
      </c>
      <c r="BC221" s="23">
        <v>0</v>
      </c>
      <c r="BD221" s="23">
        <v>1</v>
      </c>
      <c r="BE221" s="23">
        <v>6</v>
      </c>
      <c r="BF221" s="23">
        <v>7</v>
      </c>
      <c r="BG221" s="23">
        <v>5</v>
      </c>
      <c r="BH221" s="23">
        <v>26</v>
      </c>
      <c r="BJ221" s="27">
        <v>44154</v>
      </c>
      <c r="BK221" s="23" t="s">
        <v>365</v>
      </c>
    </row>
    <row r="222" spans="1:63" x14ac:dyDescent="0.25">
      <c r="A222" s="23">
        <v>698</v>
      </c>
      <c r="B222" s="23">
        <v>71</v>
      </c>
      <c r="C222" s="23" t="s">
        <v>171</v>
      </c>
      <c r="E222" s="23">
        <v>1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1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4" t="s">
        <v>176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1</v>
      </c>
      <c r="AM222" s="23">
        <v>0</v>
      </c>
      <c r="AN222" s="23">
        <v>0</v>
      </c>
      <c r="AO222" s="23">
        <v>0</v>
      </c>
      <c r="AP222" s="23">
        <v>0</v>
      </c>
      <c r="AQ222" s="23">
        <v>0</v>
      </c>
      <c r="AR222" s="23">
        <v>1</v>
      </c>
      <c r="AS222" s="23">
        <v>0</v>
      </c>
      <c r="AT222" s="23">
        <v>0</v>
      </c>
      <c r="AU222" s="23">
        <v>0</v>
      </c>
      <c r="AV222" s="23">
        <v>0</v>
      </c>
      <c r="AW222" s="23">
        <v>0</v>
      </c>
      <c r="AX222" s="23">
        <v>0</v>
      </c>
      <c r="AY222" s="23">
        <v>0</v>
      </c>
      <c r="AZ222" s="23">
        <v>0</v>
      </c>
      <c r="BA222" s="23">
        <v>0</v>
      </c>
      <c r="BB222" s="23" t="s">
        <v>426</v>
      </c>
      <c r="BC222" s="23">
        <v>0</v>
      </c>
      <c r="BD222" s="23">
        <v>1</v>
      </c>
      <c r="BE222" s="23">
        <v>6</v>
      </c>
      <c r="BF222" s="23">
        <v>8</v>
      </c>
      <c r="BG222" s="23">
        <v>17</v>
      </c>
      <c r="BH222" s="23">
        <v>27</v>
      </c>
      <c r="BJ222" s="27">
        <v>44202</v>
      </c>
      <c r="BK222" s="23" t="s">
        <v>174</v>
      </c>
    </row>
    <row r="223" spans="1:63" x14ac:dyDescent="0.25">
      <c r="A223" s="34">
        <v>700</v>
      </c>
      <c r="B223" s="23">
        <v>64</v>
      </c>
      <c r="C223" s="23" t="s">
        <v>171</v>
      </c>
      <c r="E223" s="23">
        <v>1</v>
      </c>
      <c r="F223" s="23">
        <v>0</v>
      </c>
      <c r="G223" s="23">
        <v>0</v>
      </c>
      <c r="H223" s="23">
        <v>0</v>
      </c>
      <c r="I223" s="23">
        <v>0</v>
      </c>
      <c r="J223" s="23">
        <v>1</v>
      </c>
      <c r="K223" s="23">
        <v>1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1</v>
      </c>
      <c r="T223" s="23">
        <v>1</v>
      </c>
      <c r="U223" s="23">
        <v>0</v>
      </c>
      <c r="V223" s="24" t="s">
        <v>176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0</v>
      </c>
      <c r="AQ223" s="23">
        <v>0</v>
      </c>
      <c r="AR223" s="23">
        <v>0</v>
      </c>
      <c r="AS223" s="23">
        <v>0</v>
      </c>
      <c r="AT223" s="23">
        <v>0</v>
      </c>
      <c r="AU223" s="23">
        <v>0</v>
      </c>
      <c r="AV223" s="23">
        <v>0</v>
      </c>
      <c r="AW223" s="23">
        <v>0</v>
      </c>
      <c r="AX223" s="23">
        <v>0</v>
      </c>
      <c r="AY223" s="23">
        <v>0</v>
      </c>
      <c r="AZ223" s="23">
        <v>0</v>
      </c>
      <c r="BA223" s="23">
        <v>0</v>
      </c>
      <c r="BB223" s="23" t="s">
        <v>176</v>
      </c>
      <c r="BC223" s="23">
        <v>1</v>
      </c>
      <c r="BJ223" s="27">
        <v>44335</v>
      </c>
      <c r="BK223" s="23" t="s">
        <v>365</v>
      </c>
    </row>
    <row r="224" spans="1:63" x14ac:dyDescent="0.25">
      <c r="A224" s="23">
        <v>706</v>
      </c>
      <c r="B224">
        <v>41</v>
      </c>
      <c r="C224" t="s">
        <v>179</v>
      </c>
      <c r="E224" s="23">
        <v>1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4" t="s">
        <v>176</v>
      </c>
      <c r="X224" s="23">
        <v>0</v>
      </c>
      <c r="Y224" s="23">
        <v>0</v>
      </c>
      <c r="Z224" s="23">
        <v>1</v>
      </c>
      <c r="AA224" s="23">
        <v>0</v>
      </c>
      <c r="AB224" s="23">
        <v>0</v>
      </c>
      <c r="AC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0</v>
      </c>
      <c r="AQ224" s="23">
        <v>0</v>
      </c>
      <c r="AR224" s="23">
        <v>0</v>
      </c>
      <c r="AS224" s="23">
        <v>0</v>
      </c>
      <c r="AT224" s="23">
        <v>0</v>
      </c>
      <c r="AU224" s="23">
        <v>0</v>
      </c>
      <c r="AV224" s="23">
        <v>0</v>
      </c>
      <c r="AW224" s="23">
        <v>0</v>
      </c>
      <c r="AX224" s="23">
        <v>0</v>
      </c>
      <c r="AY224" s="23">
        <v>0</v>
      </c>
      <c r="AZ224" s="23">
        <v>0</v>
      </c>
      <c r="BA224" s="23">
        <v>0</v>
      </c>
      <c r="BB224" s="23" t="s">
        <v>270</v>
      </c>
      <c r="BC224" s="23">
        <v>0</v>
      </c>
      <c r="BD224" s="23">
        <v>1</v>
      </c>
      <c r="BE224" s="23">
        <v>6</v>
      </c>
      <c r="BF224" s="23">
        <v>4</v>
      </c>
      <c r="BG224" s="23">
        <v>0</v>
      </c>
      <c r="BH224" s="23">
        <v>6</v>
      </c>
      <c r="BJ224" s="27">
        <v>44190</v>
      </c>
      <c r="BK224" s="23" t="s">
        <v>177</v>
      </c>
    </row>
    <row r="225" spans="1:63" ht="30" x14ac:dyDescent="0.25">
      <c r="A225" s="23">
        <v>708</v>
      </c>
      <c r="B225" s="23">
        <v>54</v>
      </c>
      <c r="C225" s="23" t="s">
        <v>171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1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1</v>
      </c>
      <c r="U225" s="23">
        <v>0</v>
      </c>
      <c r="V225" s="24" t="s">
        <v>427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1</v>
      </c>
      <c r="AM225" s="23">
        <v>0</v>
      </c>
      <c r="AN225" s="23">
        <v>0</v>
      </c>
      <c r="AO225" s="23">
        <v>0</v>
      </c>
      <c r="AP225" s="23">
        <v>0</v>
      </c>
      <c r="AQ225" s="23">
        <v>0</v>
      </c>
      <c r="AR225" s="23">
        <v>0</v>
      </c>
      <c r="AS225" s="23">
        <v>0</v>
      </c>
      <c r="AT225" s="23">
        <v>0</v>
      </c>
      <c r="AU225" s="23">
        <v>0</v>
      </c>
      <c r="AV225" s="23">
        <v>0</v>
      </c>
      <c r="AW225" s="23">
        <v>0</v>
      </c>
      <c r="AX225" s="23">
        <v>0</v>
      </c>
      <c r="AY225" s="23">
        <v>0</v>
      </c>
      <c r="AZ225" s="23">
        <v>0</v>
      </c>
      <c r="BA225" s="23">
        <v>0</v>
      </c>
      <c r="BB225" s="23" t="s">
        <v>176</v>
      </c>
      <c r="BC225" s="23">
        <v>0</v>
      </c>
      <c r="BD225" s="23">
        <v>1</v>
      </c>
      <c r="BE225" s="23">
        <v>6</v>
      </c>
      <c r="BJ225" s="27">
        <v>44232</v>
      </c>
      <c r="BK225" s="23" t="s">
        <v>177</v>
      </c>
    </row>
    <row r="226" spans="1:63" x14ac:dyDescent="0.25">
      <c r="A226" s="23">
        <v>709</v>
      </c>
      <c r="B226" s="23">
        <v>74</v>
      </c>
      <c r="C226" s="23" t="s">
        <v>171</v>
      </c>
      <c r="E226" s="23">
        <v>0</v>
      </c>
      <c r="F226" s="23">
        <v>1</v>
      </c>
      <c r="G226" s="23">
        <v>0</v>
      </c>
      <c r="H226" s="23">
        <v>0</v>
      </c>
      <c r="I226" s="23">
        <v>0</v>
      </c>
      <c r="J226" s="23">
        <v>1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1</v>
      </c>
      <c r="R226" s="23">
        <v>0</v>
      </c>
      <c r="S226" s="23">
        <v>0</v>
      </c>
      <c r="T226" s="23">
        <v>1</v>
      </c>
      <c r="U226" s="23">
        <v>0</v>
      </c>
      <c r="V226" s="24" t="s">
        <v>428</v>
      </c>
      <c r="X226" s="23">
        <v>0</v>
      </c>
      <c r="Y226" s="23">
        <v>0</v>
      </c>
      <c r="Z226" s="23">
        <v>1</v>
      </c>
      <c r="AA226" s="23">
        <v>0</v>
      </c>
      <c r="AB226" s="23">
        <v>1</v>
      </c>
      <c r="AC226" s="23">
        <v>0</v>
      </c>
      <c r="AD226" s="23">
        <v>0</v>
      </c>
      <c r="AE226" s="23">
        <v>1</v>
      </c>
      <c r="AF226" s="23">
        <v>0</v>
      </c>
      <c r="AG226" s="23">
        <v>0</v>
      </c>
      <c r="AH226" s="23">
        <v>0</v>
      </c>
      <c r="AI226" s="23">
        <v>0</v>
      </c>
      <c r="AJ226" s="23">
        <v>1</v>
      </c>
      <c r="AK226" s="23">
        <v>0</v>
      </c>
      <c r="AL226" s="23">
        <v>1</v>
      </c>
      <c r="AM226" s="23">
        <v>0</v>
      </c>
      <c r="AN226" s="23">
        <v>0</v>
      </c>
      <c r="AO226" s="23">
        <v>0</v>
      </c>
      <c r="AP226" s="23">
        <v>0</v>
      </c>
      <c r="AQ226" s="23">
        <v>1</v>
      </c>
      <c r="AR226" s="23">
        <v>0</v>
      </c>
      <c r="AS226" s="23">
        <v>0</v>
      </c>
      <c r="AT226" s="23">
        <v>0</v>
      </c>
      <c r="AU226" s="23">
        <v>0</v>
      </c>
      <c r="AV226" s="23">
        <v>0</v>
      </c>
      <c r="AW226" s="23">
        <v>0</v>
      </c>
      <c r="AX226" s="23">
        <v>0</v>
      </c>
      <c r="AY226" s="23">
        <v>0</v>
      </c>
      <c r="AZ226" s="23">
        <v>0</v>
      </c>
      <c r="BA226" s="23">
        <v>0</v>
      </c>
      <c r="BB226" s="23" t="s">
        <v>429</v>
      </c>
      <c r="BC226" s="23">
        <v>0</v>
      </c>
      <c r="BD226" s="23">
        <v>1</v>
      </c>
      <c r="BE226" s="23">
        <v>6</v>
      </c>
      <c r="BF226" s="23">
        <v>7</v>
      </c>
      <c r="BG226" s="23">
        <v>10</v>
      </c>
      <c r="BH226" s="23">
        <v>18</v>
      </c>
      <c r="BJ226" s="27">
        <v>44218</v>
      </c>
      <c r="BK226" s="23" t="s">
        <v>174</v>
      </c>
    </row>
    <row r="227" spans="1:63" ht="30" x14ac:dyDescent="0.25">
      <c r="A227" s="23">
        <v>713</v>
      </c>
      <c r="B227" s="23">
        <v>71</v>
      </c>
      <c r="C227" s="23" t="s">
        <v>179</v>
      </c>
      <c r="E227" s="23">
        <v>0</v>
      </c>
      <c r="F227" s="23">
        <v>0</v>
      </c>
      <c r="G227" s="23">
        <v>0</v>
      </c>
      <c r="H227" s="23">
        <v>1</v>
      </c>
      <c r="I227" s="23">
        <v>0</v>
      </c>
      <c r="J227" s="23">
        <v>1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1</v>
      </c>
      <c r="R227" s="23">
        <v>1</v>
      </c>
      <c r="S227" s="23">
        <v>1</v>
      </c>
      <c r="T227" s="23">
        <v>1</v>
      </c>
      <c r="U227" s="23">
        <v>0</v>
      </c>
      <c r="V227" s="24" t="s">
        <v>430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1</v>
      </c>
      <c r="AF227" s="23">
        <v>0</v>
      </c>
      <c r="AG227" s="23">
        <v>0</v>
      </c>
      <c r="AH227" s="23">
        <v>1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0</v>
      </c>
      <c r="AQ227" s="23">
        <v>0</v>
      </c>
      <c r="AR227" s="23">
        <v>0</v>
      </c>
      <c r="AS227" s="23">
        <v>0</v>
      </c>
      <c r="AT227" s="23">
        <v>0</v>
      </c>
      <c r="AU227" s="23">
        <v>0</v>
      </c>
      <c r="AV227" s="23">
        <v>0</v>
      </c>
      <c r="AW227" s="23">
        <v>0</v>
      </c>
      <c r="AX227" s="23">
        <v>0</v>
      </c>
      <c r="AY227" s="23">
        <v>0</v>
      </c>
      <c r="AZ227" s="23">
        <v>0</v>
      </c>
      <c r="BA227" s="23">
        <v>0</v>
      </c>
      <c r="BB227" s="23" t="s">
        <v>348</v>
      </c>
      <c r="BC227" s="23">
        <v>0</v>
      </c>
      <c r="BD227" s="23">
        <v>1</v>
      </c>
      <c r="BE227" s="23">
        <v>6</v>
      </c>
      <c r="BF227" s="23">
        <v>9</v>
      </c>
      <c r="BG227" s="23">
        <v>9</v>
      </c>
      <c r="BH227" s="23">
        <v>24</v>
      </c>
      <c r="BJ227" s="27">
        <v>44187</v>
      </c>
      <c r="BK227" s="23" t="s">
        <v>174</v>
      </c>
    </row>
    <row r="228" spans="1:63" x14ac:dyDescent="0.25">
      <c r="A228" s="23">
        <v>715</v>
      </c>
      <c r="B228" s="23">
        <v>74</v>
      </c>
      <c r="C228" s="23" t="s">
        <v>171</v>
      </c>
      <c r="E228" s="23">
        <v>1</v>
      </c>
      <c r="F228" s="23">
        <v>1</v>
      </c>
      <c r="G228" s="23">
        <v>0</v>
      </c>
      <c r="H228" s="23">
        <v>0</v>
      </c>
      <c r="I228" s="23">
        <v>0</v>
      </c>
      <c r="J228" s="23">
        <v>0</v>
      </c>
      <c r="K228" s="23">
        <v>1</v>
      </c>
      <c r="L228" s="23">
        <v>1</v>
      </c>
      <c r="M228" s="23">
        <v>0</v>
      </c>
      <c r="N228" s="23">
        <v>0</v>
      </c>
      <c r="O228" s="23">
        <v>0</v>
      </c>
      <c r="P228" s="23">
        <v>0</v>
      </c>
      <c r="Q228" s="23">
        <v>1</v>
      </c>
      <c r="R228" s="23">
        <v>0</v>
      </c>
      <c r="S228" s="23">
        <v>0</v>
      </c>
      <c r="T228" s="23">
        <v>1</v>
      </c>
      <c r="U228" s="23">
        <v>0</v>
      </c>
      <c r="V228" s="24" t="s">
        <v>431</v>
      </c>
      <c r="X228" s="23">
        <v>0</v>
      </c>
      <c r="Y228" s="23">
        <v>1</v>
      </c>
      <c r="Z228" s="23">
        <v>1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  <c r="AQ228" s="23">
        <v>0</v>
      </c>
      <c r="AR228" s="23">
        <v>0</v>
      </c>
      <c r="AS228" s="23">
        <v>0</v>
      </c>
      <c r="AT228" s="23">
        <v>0</v>
      </c>
      <c r="AU228" s="23">
        <v>0</v>
      </c>
      <c r="AV228" s="23">
        <v>0</v>
      </c>
      <c r="AW228" s="23">
        <v>0</v>
      </c>
      <c r="AX228" s="23">
        <v>0</v>
      </c>
      <c r="AY228" s="23">
        <v>0</v>
      </c>
      <c r="AZ228" s="23">
        <v>0</v>
      </c>
      <c r="BA228" s="23">
        <v>0</v>
      </c>
      <c r="BB228" s="23" t="s">
        <v>432</v>
      </c>
      <c r="BC228" s="23">
        <v>0</v>
      </c>
      <c r="BD228" s="23">
        <v>0</v>
      </c>
      <c r="BE228" s="23">
        <v>2</v>
      </c>
      <c r="BF228" s="23">
        <v>2</v>
      </c>
      <c r="BG228" s="23">
        <v>1</v>
      </c>
      <c r="BH228" s="23">
        <v>27</v>
      </c>
      <c r="BJ228" s="27">
        <v>44210</v>
      </c>
      <c r="BK228" s="23" t="s">
        <v>365</v>
      </c>
    </row>
    <row r="229" spans="1:63" x14ac:dyDescent="0.25">
      <c r="A229" s="23">
        <v>727</v>
      </c>
      <c r="B229" s="23">
        <v>59</v>
      </c>
      <c r="C229" s="23" t="s">
        <v>171</v>
      </c>
      <c r="E229" s="23">
        <v>1</v>
      </c>
      <c r="F229" s="23">
        <v>1</v>
      </c>
      <c r="G229" s="23">
        <v>0</v>
      </c>
      <c r="H229" s="23">
        <v>0</v>
      </c>
      <c r="I229" s="23">
        <v>0</v>
      </c>
      <c r="J229" s="23">
        <v>1</v>
      </c>
      <c r="K229" s="23">
        <v>1</v>
      </c>
      <c r="L229" s="23">
        <v>1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1</v>
      </c>
      <c r="U229" s="23">
        <v>0</v>
      </c>
      <c r="V229" s="24" t="s">
        <v>175</v>
      </c>
      <c r="X229" s="23">
        <v>0</v>
      </c>
      <c r="Y229" s="23">
        <v>0</v>
      </c>
      <c r="Z229" s="23">
        <v>1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1</v>
      </c>
      <c r="AM229" s="23">
        <v>0</v>
      </c>
      <c r="AN229" s="23">
        <v>0</v>
      </c>
      <c r="AO229" s="23">
        <v>0</v>
      </c>
      <c r="AP229" s="23">
        <v>0</v>
      </c>
      <c r="AQ229" s="23">
        <v>0</v>
      </c>
      <c r="AR229" s="23">
        <v>0</v>
      </c>
      <c r="AS229" s="23">
        <v>0</v>
      </c>
      <c r="AT229" s="23">
        <v>0</v>
      </c>
      <c r="AU229" s="23">
        <v>0</v>
      </c>
      <c r="AV229" s="23">
        <v>0</v>
      </c>
      <c r="AW229" s="23">
        <v>0</v>
      </c>
      <c r="AX229" s="23">
        <v>0</v>
      </c>
      <c r="AY229" s="23">
        <v>0</v>
      </c>
      <c r="AZ229" s="23">
        <v>0</v>
      </c>
      <c r="BA229" s="23">
        <v>0</v>
      </c>
      <c r="BB229" s="23" t="s">
        <v>176</v>
      </c>
      <c r="BC229" s="23">
        <v>0</v>
      </c>
      <c r="BD229" s="23">
        <v>1</v>
      </c>
      <c r="BE229" s="23">
        <v>6</v>
      </c>
      <c r="BF229" s="23">
        <v>10</v>
      </c>
      <c r="BG229" s="23">
        <v>4</v>
      </c>
      <c r="BH229" s="23">
        <v>10</v>
      </c>
      <c r="BJ229" s="27">
        <v>44127</v>
      </c>
      <c r="BK229" s="23" t="s">
        <v>177</v>
      </c>
    </row>
    <row r="230" spans="1:63" x14ac:dyDescent="0.25">
      <c r="A230" s="23">
        <v>734</v>
      </c>
      <c r="B230" s="23">
        <v>47</v>
      </c>
      <c r="C230" s="23" t="s">
        <v>171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4" t="s">
        <v>433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1</v>
      </c>
      <c r="AM230" s="23">
        <v>0</v>
      </c>
      <c r="AN230" s="23">
        <v>0</v>
      </c>
      <c r="AO230" s="23">
        <v>0</v>
      </c>
      <c r="AP230" s="23">
        <v>0</v>
      </c>
      <c r="AQ230" s="23">
        <v>0</v>
      </c>
      <c r="AR230" s="23">
        <v>0</v>
      </c>
      <c r="AS230" s="23">
        <v>0</v>
      </c>
      <c r="AT230" s="23">
        <v>0</v>
      </c>
      <c r="AU230" s="23">
        <v>0</v>
      </c>
      <c r="AV230" s="23">
        <v>0</v>
      </c>
      <c r="AW230" s="23">
        <v>0</v>
      </c>
      <c r="AX230" s="23">
        <v>0</v>
      </c>
      <c r="AY230" s="23">
        <v>0</v>
      </c>
      <c r="AZ230" s="23">
        <v>0</v>
      </c>
      <c r="BA230" s="23">
        <v>0</v>
      </c>
      <c r="BB230" s="23" t="s">
        <v>176</v>
      </c>
      <c r="BC230" s="23">
        <v>0</v>
      </c>
      <c r="BD230" s="23">
        <v>0</v>
      </c>
      <c r="BE230" s="23">
        <v>2</v>
      </c>
      <c r="BH230" s="23">
        <v>5</v>
      </c>
      <c r="BJ230" s="27">
        <v>44313</v>
      </c>
      <c r="BK230" s="23" t="s">
        <v>177</v>
      </c>
    </row>
    <row r="231" spans="1:63" x14ac:dyDescent="0.25">
      <c r="A231" s="23">
        <v>746</v>
      </c>
      <c r="B231" s="23">
        <v>58</v>
      </c>
      <c r="C231" s="23" t="s">
        <v>179</v>
      </c>
      <c r="E231" s="23">
        <v>0</v>
      </c>
      <c r="F231" s="23">
        <v>1</v>
      </c>
      <c r="G231" s="23">
        <v>0</v>
      </c>
      <c r="H231" s="23">
        <v>0</v>
      </c>
      <c r="I231" s="23">
        <v>0</v>
      </c>
      <c r="J231" s="23">
        <v>1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1</v>
      </c>
      <c r="S231" s="23">
        <v>0</v>
      </c>
      <c r="T231" s="23">
        <v>1</v>
      </c>
      <c r="U231" s="23">
        <v>0</v>
      </c>
      <c r="V231" s="24" t="s">
        <v>176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1</v>
      </c>
      <c r="AM231" s="23">
        <v>0</v>
      </c>
      <c r="AN231" s="23">
        <v>0</v>
      </c>
      <c r="AO231" s="23">
        <v>0</v>
      </c>
      <c r="AP231" s="23">
        <v>0</v>
      </c>
      <c r="AQ231" s="23">
        <v>0</v>
      </c>
      <c r="AR231" s="23">
        <v>0</v>
      </c>
      <c r="AS231" s="23">
        <v>0</v>
      </c>
      <c r="AT231" s="23">
        <v>0</v>
      </c>
      <c r="AU231" s="23">
        <v>0</v>
      </c>
      <c r="AV231" s="23">
        <v>0</v>
      </c>
      <c r="AW231" s="23">
        <v>0</v>
      </c>
      <c r="AX231" s="23">
        <v>0</v>
      </c>
      <c r="AY231" s="23">
        <v>0</v>
      </c>
      <c r="AZ231" s="23">
        <v>0</v>
      </c>
      <c r="BA231" s="23">
        <v>0</v>
      </c>
      <c r="BB231" s="46" t="s">
        <v>434</v>
      </c>
      <c r="BC231" s="23">
        <v>0</v>
      </c>
      <c r="BD231" s="23">
        <v>1</v>
      </c>
      <c r="BE231" s="23">
        <v>6</v>
      </c>
      <c r="BF231" s="23">
        <v>11</v>
      </c>
      <c r="BG231" s="23">
        <v>2</v>
      </c>
      <c r="BH231" s="23">
        <v>20</v>
      </c>
      <c r="BI231" s="23">
        <v>4.7300000000000004</v>
      </c>
      <c r="BJ231" s="27">
        <v>44220</v>
      </c>
      <c r="BK231" s="23" t="s">
        <v>174</v>
      </c>
    </row>
    <row r="232" spans="1:63" ht="45" x14ac:dyDescent="0.25">
      <c r="A232" s="23">
        <v>750</v>
      </c>
      <c r="B232" s="23">
        <v>60</v>
      </c>
      <c r="C232" s="23" t="s">
        <v>171</v>
      </c>
      <c r="E232" s="23">
        <v>0</v>
      </c>
      <c r="F232" s="23">
        <v>1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1</v>
      </c>
      <c r="T232" s="23">
        <v>1</v>
      </c>
      <c r="U232" s="23">
        <v>0</v>
      </c>
      <c r="V232" s="24" t="s">
        <v>435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1</v>
      </c>
      <c r="AI232" s="23">
        <v>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0</v>
      </c>
      <c r="AQ232" s="23">
        <v>0</v>
      </c>
      <c r="AR232" s="23">
        <v>0</v>
      </c>
      <c r="AS232" s="23">
        <v>0</v>
      </c>
      <c r="AT232" s="23">
        <v>0</v>
      </c>
      <c r="AU232" s="23">
        <v>0</v>
      </c>
      <c r="AV232" s="23">
        <v>0</v>
      </c>
      <c r="AW232" s="23">
        <v>0</v>
      </c>
      <c r="AX232" s="23">
        <v>0</v>
      </c>
      <c r="AY232" s="23">
        <v>0</v>
      </c>
      <c r="AZ232" s="23">
        <v>0</v>
      </c>
      <c r="BA232" s="23">
        <v>0</v>
      </c>
      <c r="BB232" s="23" t="s">
        <v>176</v>
      </c>
      <c r="BC232" s="23">
        <v>0</v>
      </c>
      <c r="BD232" s="23">
        <v>1</v>
      </c>
      <c r="BE232" s="23">
        <v>6</v>
      </c>
      <c r="BF232" s="23">
        <v>7</v>
      </c>
      <c r="BG232" s="23">
        <v>2</v>
      </c>
      <c r="BH232" s="23">
        <v>20</v>
      </c>
      <c r="BJ232" s="27">
        <v>44338</v>
      </c>
      <c r="BK232" s="23" t="s">
        <v>177</v>
      </c>
    </row>
    <row r="233" spans="1:63" x14ac:dyDescent="0.25">
      <c r="A233" s="23">
        <v>761</v>
      </c>
      <c r="B233" s="23">
        <v>83</v>
      </c>
      <c r="C233" s="23" t="s">
        <v>171</v>
      </c>
      <c r="E233" s="23">
        <v>1</v>
      </c>
      <c r="F233" s="23">
        <v>1</v>
      </c>
      <c r="G233" s="23">
        <v>1</v>
      </c>
      <c r="H233" s="23">
        <v>0</v>
      </c>
      <c r="I233" s="23">
        <v>1</v>
      </c>
      <c r="J233" s="23">
        <v>1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4" t="s">
        <v>436</v>
      </c>
      <c r="X233" s="23">
        <v>0</v>
      </c>
      <c r="Y233" s="23">
        <v>0</v>
      </c>
      <c r="Z233" s="23">
        <v>1</v>
      </c>
      <c r="AA233" s="23">
        <v>0</v>
      </c>
      <c r="AB233" s="23">
        <v>0</v>
      </c>
      <c r="AC233" s="23">
        <v>0</v>
      </c>
      <c r="AD233" s="23">
        <v>0</v>
      </c>
      <c r="AE233" s="23">
        <v>1</v>
      </c>
      <c r="AF233" s="23">
        <v>1</v>
      </c>
      <c r="AG233" s="23">
        <v>0</v>
      </c>
      <c r="AH233" s="23">
        <v>1</v>
      </c>
      <c r="AI233" s="23">
        <v>0</v>
      </c>
      <c r="AJ233" s="23">
        <v>0</v>
      </c>
      <c r="AK233" s="23">
        <v>0</v>
      </c>
      <c r="AL233" s="23">
        <v>1</v>
      </c>
      <c r="AM233" s="23">
        <v>0</v>
      </c>
      <c r="AN233" s="23">
        <v>0</v>
      </c>
      <c r="AO233" s="23">
        <v>0</v>
      </c>
      <c r="AP233" s="23">
        <v>0</v>
      </c>
      <c r="AQ233" s="23">
        <v>0</v>
      </c>
      <c r="AR233" s="23">
        <v>0</v>
      </c>
      <c r="AS233" s="23">
        <v>0</v>
      </c>
      <c r="AT233" s="23">
        <v>0</v>
      </c>
      <c r="AU233" s="23">
        <v>0</v>
      </c>
      <c r="AV233" s="23">
        <v>0</v>
      </c>
      <c r="AW233" s="23">
        <v>0</v>
      </c>
      <c r="AX233" s="23">
        <v>0</v>
      </c>
      <c r="AY233" s="23">
        <v>0</v>
      </c>
      <c r="AZ233" s="23">
        <v>0</v>
      </c>
      <c r="BA233" s="23">
        <v>0</v>
      </c>
      <c r="BB233" s="23" t="s">
        <v>437</v>
      </c>
      <c r="BC233" s="23">
        <v>0</v>
      </c>
      <c r="BD233" s="23">
        <v>1</v>
      </c>
      <c r="BE233" s="23">
        <v>6</v>
      </c>
      <c r="BF233" s="23">
        <v>5</v>
      </c>
      <c r="BG233" s="23">
        <v>0</v>
      </c>
      <c r="BH233" s="23">
        <v>17</v>
      </c>
      <c r="BJ233" s="27">
        <v>44339</v>
      </c>
      <c r="BK233" s="23" t="s">
        <v>174</v>
      </c>
    </row>
    <row r="234" spans="1:63" x14ac:dyDescent="0.25">
      <c r="A234" s="23">
        <v>762</v>
      </c>
      <c r="B234" s="23">
        <v>83</v>
      </c>
      <c r="C234" s="23" t="s">
        <v>179</v>
      </c>
      <c r="D234" s="23" t="s">
        <v>438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0</v>
      </c>
      <c r="U234" s="23">
        <v>0</v>
      </c>
      <c r="V234" s="24" t="s">
        <v>175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0</v>
      </c>
      <c r="AQ234" s="23">
        <v>0</v>
      </c>
      <c r="AR234" s="23">
        <v>0</v>
      </c>
      <c r="AS234" s="23">
        <v>0</v>
      </c>
      <c r="AT234" s="23">
        <v>0</v>
      </c>
      <c r="AU234" s="23">
        <v>0</v>
      </c>
      <c r="AV234" s="23">
        <v>0</v>
      </c>
      <c r="AW234" s="23">
        <v>0</v>
      </c>
      <c r="AX234" s="23">
        <v>0</v>
      </c>
      <c r="AY234" s="23">
        <v>0</v>
      </c>
      <c r="AZ234" s="23">
        <v>0</v>
      </c>
      <c r="BA234" s="23">
        <v>0</v>
      </c>
      <c r="BB234" s="23" t="s">
        <v>176</v>
      </c>
    </row>
    <row r="235" spans="1:63" x14ac:dyDescent="0.25">
      <c r="A235" s="23">
        <v>763</v>
      </c>
      <c r="B235" s="23">
        <v>78</v>
      </c>
      <c r="C235" s="23" t="s">
        <v>171</v>
      </c>
      <c r="D235" s="23" t="s">
        <v>438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0</v>
      </c>
      <c r="U235" s="23">
        <v>0</v>
      </c>
      <c r="V235" s="24" t="s">
        <v>175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0</v>
      </c>
      <c r="AQ235" s="23">
        <v>0</v>
      </c>
      <c r="AR235" s="23">
        <v>0</v>
      </c>
      <c r="AS235" s="23">
        <v>0</v>
      </c>
      <c r="AT235" s="23">
        <v>0</v>
      </c>
      <c r="AU235" s="23">
        <v>0</v>
      </c>
      <c r="AV235" s="23">
        <v>0</v>
      </c>
      <c r="AW235" s="23">
        <v>0</v>
      </c>
      <c r="AX235" s="23">
        <v>0</v>
      </c>
      <c r="AY235" s="23">
        <v>0</v>
      </c>
      <c r="AZ235" s="23">
        <v>0</v>
      </c>
      <c r="BA235" s="23">
        <v>0</v>
      </c>
      <c r="BB235" s="23" t="s">
        <v>176</v>
      </c>
    </row>
    <row r="236" spans="1:63" x14ac:dyDescent="0.25">
      <c r="A236" s="23">
        <v>764</v>
      </c>
      <c r="B236" s="23">
        <v>87</v>
      </c>
      <c r="C236" s="23" t="s">
        <v>179</v>
      </c>
      <c r="E236" s="23">
        <v>1</v>
      </c>
      <c r="F236" s="23">
        <v>1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1</v>
      </c>
      <c r="N236" s="23">
        <v>0</v>
      </c>
      <c r="O236" s="23">
        <v>0</v>
      </c>
      <c r="P236" s="23">
        <v>0</v>
      </c>
      <c r="Q236" s="23">
        <v>0</v>
      </c>
      <c r="R236" s="23">
        <v>1</v>
      </c>
      <c r="S236" s="23">
        <v>0</v>
      </c>
      <c r="T236" s="23">
        <v>1</v>
      </c>
      <c r="U236" s="23">
        <v>0</v>
      </c>
      <c r="V236" s="24" t="s">
        <v>187</v>
      </c>
      <c r="X236" s="23">
        <v>0</v>
      </c>
      <c r="Y236" s="23">
        <v>0</v>
      </c>
      <c r="Z236" s="23">
        <v>1</v>
      </c>
      <c r="AA236" s="23">
        <v>0</v>
      </c>
      <c r="AB236" s="23">
        <v>0</v>
      </c>
      <c r="AC236" s="23">
        <v>0</v>
      </c>
      <c r="AD236" s="23">
        <v>0</v>
      </c>
      <c r="AE236" s="23">
        <v>1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1</v>
      </c>
      <c r="AM236" s="23">
        <v>0</v>
      </c>
      <c r="AN236" s="23">
        <v>0</v>
      </c>
      <c r="AO236" s="23">
        <v>0</v>
      </c>
      <c r="AP236" s="23">
        <v>0</v>
      </c>
      <c r="AQ236" s="23">
        <v>0</v>
      </c>
      <c r="AR236" s="23">
        <v>0</v>
      </c>
      <c r="AS236" s="23">
        <v>0</v>
      </c>
      <c r="AT236" s="23">
        <v>0</v>
      </c>
      <c r="AU236" s="23">
        <v>0</v>
      </c>
      <c r="AV236" s="23">
        <v>0</v>
      </c>
      <c r="AW236" s="23">
        <v>0</v>
      </c>
      <c r="AX236" s="23">
        <v>0</v>
      </c>
      <c r="AY236" s="23">
        <v>0</v>
      </c>
      <c r="AZ236" s="23">
        <v>0</v>
      </c>
      <c r="BA236" s="23">
        <v>0</v>
      </c>
      <c r="BB236" s="23" t="s">
        <v>439</v>
      </c>
      <c r="BC236" s="23">
        <v>0</v>
      </c>
      <c r="BD236" s="23">
        <v>1</v>
      </c>
      <c r="BE236" s="23">
        <v>6</v>
      </c>
      <c r="BF236" s="23">
        <v>7</v>
      </c>
      <c r="BG236" s="23">
        <v>2</v>
      </c>
      <c r="BH236" s="23">
        <v>14</v>
      </c>
      <c r="BJ236" s="27">
        <v>44191</v>
      </c>
      <c r="BK236" s="23" t="s">
        <v>174</v>
      </c>
    </row>
    <row r="237" spans="1:63" ht="45" x14ac:dyDescent="0.25">
      <c r="A237" s="23">
        <v>769</v>
      </c>
      <c r="B237" s="23">
        <v>57</v>
      </c>
      <c r="C237" s="23" t="s">
        <v>171</v>
      </c>
      <c r="E237" s="23">
        <v>1</v>
      </c>
      <c r="F237" s="23">
        <v>1</v>
      </c>
      <c r="G237" s="23">
        <v>0</v>
      </c>
      <c r="H237" s="23">
        <v>1</v>
      </c>
      <c r="I237" s="23">
        <v>1</v>
      </c>
      <c r="J237" s="23">
        <v>0</v>
      </c>
      <c r="K237" s="23">
        <v>1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1</v>
      </c>
      <c r="U237" s="23">
        <v>0</v>
      </c>
      <c r="V237" s="24" t="s">
        <v>440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0</v>
      </c>
      <c r="AQ237" s="23">
        <v>0</v>
      </c>
      <c r="AR237" s="23">
        <v>0</v>
      </c>
      <c r="AS237" s="23">
        <v>0</v>
      </c>
      <c r="AT237" s="23">
        <v>0</v>
      </c>
      <c r="AU237" s="23">
        <v>0</v>
      </c>
      <c r="AV237" s="23">
        <v>0</v>
      </c>
      <c r="AW237" s="23">
        <v>0</v>
      </c>
      <c r="AX237" s="23">
        <v>0</v>
      </c>
      <c r="AY237" s="23">
        <v>0</v>
      </c>
      <c r="AZ237" s="23">
        <v>0</v>
      </c>
      <c r="BA237" s="23">
        <v>0</v>
      </c>
      <c r="BB237" s="23" t="s">
        <v>176</v>
      </c>
      <c r="BC237" s="23">
        <v>1</v>
      </c>
      <c r="BD237" s="23">
        <v>1</v>
      </c>
      <c r="BE237" s="23">
        <v>6</v>
      </c>
      <c r="BJ237" s="27">
        <v>44217</v>
      </c>
      <c r="BK237" s="23" t="s">
        <v>174</v>
      </c>
    </row>
    <row r="238" spans="1:63" x14ac:dyDescent="0.25">
      <c r="A238" s="23">
        <v>772</v>
      </c>
      <c r="B238" s="23">
        <v>51</v>
      </c>
      <c r="C238" s="23" t="s">
        <v>171</v>
      </c>
      <c r="E238" s="23">
        <v>1</v>
      </c>
      <c r="F238" s="23">
        <v>1</v>
      </c>
      <c r="G238" s="23">
        <v>1</v>
      </c>
      <c r="H238" s="23">
        <v>1</v>
      </c>
      <c r="I238" s="23">
        <v>1</v>
      </c>
      <c r="J238" s="23">
        <v>1</v>
      </c>
      <c r="K238" s="23">
        <v>1</v>
      </c>
      <c r="L238" s="23">
        <v>0</v>
      </c>
      <c r="M238" s="23">
        <v>0</v>
      </c>
      <c r="N238" s="23">
        <v>1</v>
      </c>
      <c r="O238" s="23">
        <v>0</v>
      </c>
      <c r="P238" s="23">
        <v>0</v>
      </c>
      <c r="Q238" s="23">
        <v>0</v>
      </c>
      <c r="R238" s="23">
        <v>1</v>
      </c>
      <c r="S238" s="23">
        <v>0</v>
      </c>
      <c r="T238" s="23">
        <v>1</v>
      </c>
      <c r="U238" s="23">
        <v>0</v>
      </c>
      <c r="V238" s="24" t="s">
        <v>317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1</v>
      </c>
      <c r="AF238" s="23">
        <v>1</v>
      </c>
      <c r="AG238" s="23">
        <v>0</v>
      </c>
      <c r="AH238" s="23">
        <v>0</v>
      </c>
      <c r="AI238" s="23">
        <v>0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1</v>
      </c>
      <c r="AQ238" s="23">
        <v>0</v>
      </c>
      <c r="AR238" s="23">
        <v>0</v>
      </c>
      <c r="AS238" s="23">
        <v>0</v>
      </c>
      <c r="AT238" s="23">
        <v>0</v>
      </c>
      <c r="AU238" s="23">
        <v>0</v>
      </c>
      <c r="AV238" s="23">
        <v>0</v>
      </c>
      <c r="AW238" s="23">
        <v>0</v>
      </c>
      <c r="AX238" s="23">
        <v>0</v>
      </c>
      <c r="AY238" s="23">
        <v>0</v>
      </c>
      <c r="AZ238" s="23">
        <v>0</v>
      </c>
      <c r="BA238" s="23">
        <v>0</v>
      </c>
      <c r="BB238" s="23" t="s">
        <v>176</v>
      </c>
    </row>
    <row r="239" spans="1:63" x14ac:dyDescent="0.25">
      <c r="A239" s="23">
        <v>773</v>
      </c>
      <c r="B239" s="23">
        <v>94</v>
      </c>
      <c r="C239" s="23" t="s">
        <v>171</v>
      </c>
      <c r="D239" s="23" t="s">
        <v>438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4" t="s">
        <v>175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  <c r="AQ239" s="23">
        <v>0</v>
      </c>
      <c r="AR239" s="23">
        <v>0</v>
      </c>
      <c r="AS239" s="23">
        <v>0</v>
      </c>
      <c r="AT239" s="23">
        <v>0</v>
      </c>
      <c r="AU239" s="23">
        <v>0</v>
      </c>
      <c r="AV239" s="23">
        <v>0</v>
      </c>
      <c r="AW239" s="23">
        <v>0</v>
      </c>
      <c r="AX239" s="23">
        <v>0</v>
      </c>
      <c r="AY239" s="23">
        <v>0</v>
      </c>
      <c r="AZ239" s="23">
        <v>0</v>
      </c>
      <c r="BA239" s="23">
        <v>0</v>
      </c>
      <c r="BB239" s="23" t="s">
        <v>176</v>
      </c>
    </row>
    <row r="240" spans="1:63" x14ac:dyDescent="0.25">
      <c r="A240" s="23">
        <v>774</v>
      </c>
      <c r="B240" s="23">
        <v>43</v>
      </c>
      <c r="C240" s="23" t="s">
        <v>179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0</v>
      </c>
      <c r="U240" s="23">
        <v>0</v>
      </c>
      <c r="V240" s="24" t="s">
        <v>175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0</v>
      </c>
      <c r="AQ240" s="23">
        <v>0</v>
      </c>
      <c r="AR240" s="23">
        <v>0</v>
      </c>
      <c r="AS240" s="23">
        <v>0</v>
      </c>
      <c r="AT240" s="23">
        <v>0</v>
      </c>
      <c r="AU240" s="23">
        <v>0</v>
      </c>
      <c r="AV240" s="23">
        <v>0</v>
      </c>
      <c r="AW240" s="23">
        <v>0</v>
      </c>
      <c r="AX240" s="23">
        <v>0</v>
      </c>
      <c r="AY240" s="23">
        <v>0</v>
      </c>
      <c r="AZ240" s="23">
        <v>0</v>
      </c>
      <c r="BA240" s="23">
        <v>0</v>
      </c>
      <c r="BB240" s="23" t="s">
        <v>176</v>
      </c>
    </row>
    <row r="241" spans="1:54" x14ac:dyDescent="0.25">
      <c r="A241" s="23">
        <v>778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4" t="s">
        <v>175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  <c r="AQ241" s="23">
        <v>0</v>
      </c>
      <c r="AR241" s="23">
        <v>0</v>
      </c>
      <c r="AS241" s="23">
        <v>0</v>
      </c>
      <c r="AT241" s="23">
        <v>0</v>
      </c>
      <c r="AU241" s="23">
        <v>0</v>
      </c>
      <c r="AV241" s="23">
        <v>0</v>
      </c>
      <c r="AW241" s="23">
        <v>0</v>
      </c>
      <c r="AX241" s="23">
        <v>0</v>
      </c>
      <c r="AY241" s="23">
        <v>0</v>
      </c>
      <c r="AZ241" s="23">
        <v>0</v>
      </c>
      <c r="BA241" s="23">
        <v>0</v>
      </c>
      <c r="BB241" s="23" t="s">
        <v>176</v>
      </c>
    </row>
    <row r="242" spans="1:54" x14ac:dyDescent="0.25">
      <c r="A242" s="23">
        <v>779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4" t="s">
        <v>175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0</v>
      </c>
      <c r="AQ242" s="23">
        <v>0</v>
      </c>
      <c r="AR242" s="23">
        <v>0</v>
      </c>
      <c r="AS242" s="23">
        <v>0</v>
      </c>
      <c r="AT242" s="23">
        <v>0</v>
      </c>
      <c r="AU242" s="23">
        <v>0</v>
      </c>
      <c r="AV242" s="23">
        <v>0</v>
      </c>
      <c r="AW242" s="23">
        <v>0</v>
      </c>
      <c r="AX242" s="23">
        <v>0</v>
      </c>
      <c r="AY242" s="23">
        <v>0</v>
      </c>
      <c r="AZ242" s="23">
        <v>0</v>
      </c>
      <c r="BA242" s="23">
        <v>0</v>
      </c>
      <c r="BB242" s="23" t="s">
        <v>176</v>
      </c>
    </row>
    <row r="243" spans="1:54" x14ac:dyDescent="0.25">
      <c r="A243" s="23">
        <v>780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4" t="s">
        <v>175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  <c r="AQ243" s="23">
        <v>0</v>
      </c>
      <c r="AR243" s="23">
        <v>0</v>
      </c>
      <c r="AS243" s="23">
        <v>0</v>
      </c>
      <c r="AT243" s="23">
        <v>0</v>
      </c>
      <c r="AU243" s="23">
        <v>0</v>
      </c>
      <c r="AV243" s="23">
        <v>0</v>
      </c>
      <c r="AW243" s="23">
        <v>0</v>
      </c>
      <c r="AX243" s="23">
        <v>0</v>
      </c>
      <c r="AY243" s="23">
        <v>0</v>
      </c>
      <c r="AZ243" s="23">
        <v>0</v>
      </c>
      <c r="BA243" s="23">
        <v>0</v>
      </c>
      <c r="BB243" s="23" t="s">
        <v>176</v>
      </c>
    </row>
    <row r="244" spans="1:54" x14ac:dyDescent="0.25">
      <c r="A244" s="23">
        <v>782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0</v>
      </c>
      <c r="V244" s="24" t="s">
        <v>175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0</v>
      </c>
      <c r="AQ244" s="23">
        <v>0</v>
      </c>
      <c r="AR244" s="23">
        <v>0</v>
      </c>
      <c r="AS244" s="23">
        <v>0</v>
      </c>
      <c r="AT244" s="23">
        <v>0</v>
      </c>
      <c r="AU244" s="23">
        <v>0</v>
      </c>
      <c r="AV244" s="23">
        <v>0</v>
      </c>
      <c r="AW244" s="23">
        <v>0</v>
      </c>
      <c r="AX244" s="23">
        <v>0</v>
      </c>
      <c r="AY244" s="23">
        <v>0</v>
      </c>
      <c r="AZ244" s="23">
        <v>0</v>
      </c>
      <c r="BA244" s="23">
        <v>0</v>
      </c>
      <c r="BB244" s="23" t="s">
        <v>176</v>
      </c>
    </row>
    <row r="245" spans="1:54" x14ac:dyDescent="0.25">
      <c r="A245" s="23">
        <v>783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0</v>
      </c>
      <c r="U245" s="23">
        <v>0</v>
      </c>
      <c r="V245" s="24" t="s">
        <v>175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  <c r="AQ245" s="23">
        <v>0</v>
      </c>
      <c r="AR245" s="23">
        <v>0</v>
      </c>
      <c r="AS245" s="23">
        <v>0</v>
      </c>
      <c r="AT245" s="23">
        <v>0</v>
      </c>
      <c r="AU245" s="23">
        <v>0</v>
      </c>
      <c r="AV245" s="23">
        <v>0</v>
      </c>
      <c r="AW245" s="23">
        <v>0</v>
      </c>
      <c r="AX245" s="23">
        <v>0</v>
      </c>
      <c r="AY245" s="23">
        <v>0</v>
      </c>
      <c r="AZ245" s="23">
        <v>0</v>
      </c>
      <c r="BA245" s="23">
        <v>0</v>
      </c>
      <c r="BB245" s="23" t="s">
        <v>176</v>
      </c>
    </row>
    <row r="246" spans="1:54" x14ac:dyDescent="0.25">
      <c r="A246" s="23">
        <v>785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4" t="s">
        <v>175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  <c r="AQ246" s="23">
        <v>0</v>
      </c>
      <c r="AR246" s="23">
        <v>0</v>
      </c>
      <c r="AS246" s="23">
        <v>0</v>
      </c>
      <c r="AT246" s="23">
        <v>0</v>
      </c>
      <c r="AU246" s="23">
        <v>0</v>
      </c>
      <c r="AV246" s="23">
        <v>0</v>
      </c>
      <c r="AW246" s="23">
        <v>0</v>
      </c>
      <c r="AX246" s="23">
        <v>0</v>
      </c>
      <c r="AY246" s="23">
        <v>0</v>
      </c>
      <c r="AZ246" s="23">
        <v>0</v>
      </c>
      <c r="BA246" s="23">
        <v>0</v>
      </c>
      <c r="BB246" s="23" t="s">
        <v>176</v>
      </c>
    </row>
    <row r="247" spans="1:54" x14ac:dyDescent="0.25">
      <c r="A247" s="23">
        <v>792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4" t="s">
        <v>175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0</v>
      </c>
      <c r="AQ247" s="23">
        <v>0</v>
      </c>
      <c r="AR247" s="23">
        <v>0</v>
      </c>
      <c r="AS247" s="23">
        <v>0</v>
      </c>
      <c r="AT247" s="23">
        <v>0</v>
      </c>
      <c r="AU247" s="23">
        <v>0</v>
      </c>
      <c r="AV247" s="23">
        <v>0</v>
      </c>
      <c r="AW247" s="23">
        <v>0</v>
      </c>
      <c r="AX247" s="23">
        <v>0</v>
      </c>
      <c r="AY247" s="23">
        <v>0</v>
      </c>
      <c r="AZ247" s="23">
        <v>0</v>
      </c>
      <c r="BA247" s="23">
        <v>0</v>
      </c>
      <c r="BB247" s="23" t="s">
        <v>176</v>
      </c>
    </row>
    <row r="248" spans="1:54" x14ac:dyDescent="0.25">
      <c r="A248" s="23">
        <v>795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4" t="s">
        <v>175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  <c r="AQ248" s="23">
        <v>0</v>
      </c>
      <c r="AR248" s="23">
        <v>0</v>
      </c>
      <c r="AS248" s="23">
        <v>0</v>
      </c>
      <c r="AT248" s="23">
        <v>0</v>
      </c>
      <c r="AU248" s="23">
        <v>0</v>
      </c>
      <c r="AV248" s="23">
        <v>0</v>
      </c>
      <c r="AW248" s="23">
        <v>0</v>
      </c>
      <c r="AX248" s="23">
        <v>0</v>
      </c>
      <c r="AY248" s="23">
        <v>0</v>
      </c>
      <c r="AZ248" s="23">
        <v>0</v>
      </c>
      <c r="BA248" s="23">
        <v>0</v>
      </c>
      <c r="BB248" s="23" t="s">
        <v>176</v>
      </c>
    </row>
    <row r="249" spans="1:54" x14ac:dyDescent="0.25">
      <c r="A249" s="23">
        <v>796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4" t="s">
        <v>175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0</v>
      </c>
      <c r="AQ249" s="23">
        <v>0</v>
      </c>
      <c r="AR249" s="23">
        <v>0</v>
      </c>
      <c r="AS249" s="23">
        <v>0</v>
      </c>
      <c r="AT249" s="23">
        <v>0</v>
      </c>
      <c r="AU249" s="23">
        <v>0</v>
      </c>
      <c r="AV249" s="23">
        <v>0</v>
      </c>
      <c r="AW249" s="23">
        <v>0</v>
      </c>
      <c r="AX249" s="23">
        <v>0</v>
      </c>
      <c r="AY249" s="23">
        <v>0</v>
      </c>
      <c r="AZ249" s="23">
        <v>0</v>
      </c>
      <c r="BA249" s="23">
        <v>0</v>
      </c>
      <c r="BB249" s="23" t="s">
        <v>176</v>
      </c>
    </row>
    <row r="250" spans="1:54" x14ac:dyDescent="0.25">
      <c r="A250" s="23">
        <v>798</v>
      </c>
      <c r="B250" s="23">
        <v>35</v>
      </c>
      <c r="C250" s="23" t="s">
        <v>171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0</v>
      </c>
      <c r="V250" s="24" t="s">
        <v>175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0</v>
      </c>
      <c r="AQ250" s="23">
        <v>0</v>
      </c>
      <c r="AR250" s="23">
        <v>0</v>
      </c>
      <c r="AS250" s="23">
        <v>0</v>
      </c>
      <c r="AT250" s="23">
        <v>0</v>
      </c>
      <c r="AU250" s="23">
        <v>0</v>
      </c>
      <c r="AV250" s="23">
        <v>0</v>
      </c>
      <c r="AW250" s="23">
        <v>0</v>
      </c>
      <c r="AX250" s="23">
        <v>0</v>
      </c>
      <c r="AY250" s="23">
        <v>0</v>
      </c>
      <c r="AZ250" s="23">
        <v>0</v>
      </c>
      <c r="BA250" s="23">
        <v>0</v>
      </c>
      <c r="BB250" s="23" t="s">
        <v>176</v>
      </c>
    </row>
    <row r="251" spans="1:54" x14ac:dyDescent="0.25">
      <c r="A251" s="23">
        <v>811</v>
      </c>
      <c r="B251" s="23">
        <v>81</v>
      </c>
      <c r="C251" s="23" t="s">
        <v>171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4" t="s">
        <v>175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0</v>
      </c>
      <c r="AQ251" s="23">
        <v>0</v>
      </c>
      <c r="AR251" s="23">
        <v>0</v>
      </c>
      <c r="AS251" s="23">
        <v>0</v>
      </c>
      <c r="AT251" s="23">
        <v>0</v>
      </c>
      <c r="AU251" s="23">
        <v>0</v>
      </c>
      <c r="AV251" s="23">
        <v>0</v>
      </c>
      <c r="AW251" s="23">
        <v>0</v>
      </c>
      <c r="AX251" s="23">
        <v>0</v>
      </c>
      <c r="AY251" s="23">
        <v>0</v>
      </c>
      <c r="AZ251" s="23">
        <v>0</v>
      </c>
      <c r="BA251" s="23">
        <v>0</v>
      </c>
      <c r="BB251" s="23" t="s">
        <v>176</v>
      </c>
    </row>
    <row r="252" spans="1:54" x14ac:dyDescent="0.25">
      <c r="A252" s="23">
        <v>827</v>
      </c>
      <c r="B252" s="23">
        <v>81</v>
      </c>
      <c r="C252" s="23" t="s">
        <v>254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4" t="s">
        <v>175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0</v>
      </c>
      <c r="AQ252" s="23">
        <v>0</v>
      </c>
      <c r="AR252" s="23">
        <v>0</v>
      </c>
      <c r="AS252" s="23">
        <v>0</v>
      </c>
      <c r="AT252" s="23">
        <v>0</v>
      </c>
      <c r="AU252" s="23">
        <v>0</v>
      </c>
      <c r="AV252" s="23">
        <v>0</v>
      </c>
      <c r="AW252" s="23">
        <v>0</v>
      </c>
      <c r="AX252" s="23">
        <v>0</v>
      </c>
      <c r="AY252" s="23">
        <v>0</v>
      </c>
      <c r="AZ252" s="23">
        <v>0</v>
      </c>
      <c r="BA252" s="23">
        <v>0</v>
      </c>
      <c r="BB252" s="23" t="s">
        <v>176</v>
      </c>
    </row>
    <row r="253" spans="1:54" x14ac:dyDescent="0.25">
      <c r="A253" s="23">
        <v>828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0</v>
      </c>
      <c r="V253" s="24" t="s">
        <v>175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0</v>
      </c>
      <c r="AQ253" s="23">
        <v>0</v>
      </c>
      <c r="AR253" s="23">
        <v>0</v>
      </c>
      <c r="AS253" s="23">
        <v>0</v>
      </c>
      <c r="AT253" s="23">
        <v>0</v>
      </c>
      <c r="AU253" s="23">
        <v>0</v>
      </c>
      <c r="AV253" s="23">
        <v>0</v>
      </c>
      <c r="AW253" s="23">
        <v>0</v>
      </c>
      <c r="AX253" s="23">
        <v>0</v>
      </c>
      <c r="AY253" s="23">
        <v>0</v>
      </c>
      <c r="AZ253" s="23">
        <v>0</v>
      </c>
      <c r="BA253" s="23">
        <v>0</v>
      </c>
      <c r="BB253" s="23" t="s">
        <v>176</v>
      </c>
    </row>
    <row r="254" spans="1:54" x14ac:dyDescent="0.25">
      <c r="A254" s="23">
        <v>829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0</v>
      </c>
      <c r="U254" s="23">
        <v>0</v>
      </c>
      <c r="V254" s="24" t="s">
        <v>175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0</v>
      </c>
      <c r="AQ254" s="23">
        <v>0</v>
      </c>
      <c r="AR254" s="23">
        <v>0</v>
      </c>
      <c r="AS254" s="23">
        <v>0</v>
      </c>
      <c r="AT254" s="23">
        <v>0</v>
      </c>
      <c r="AU254" s="23">
        <v>0</v>
      </c>
      <c r="AV254" s="23">
        <v>0</v>
      </c>
      <c r="AW254" s="23">
        <v>0</v>
      </c>
      <c r="AX254" s="23">
        <v>0</v>
      </c>
      <c r="AY254" s="23">
        <v>0</v>
      </c>
      <c r="AZ254" s="23">
        <v>0</v>
      </c>
      <c r="BA254" s="23">
        <v>0</v>
      </c>
      <c r="BB254" s="23" t="s">
        <v>176</v>
      </c>
    </row>
    <row r="255" spans="1:54" x14ac:dyDescent="0.25">
      <c r="A255" s="23">
        <v>832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23">
        <v>0</v>
      </c>
      <c r="V255" s="24" t="s">
        <v>175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0</v>
      </c>
      <c r="AQ255" s="23">
        <v>0</v>
      </c>
      <c r="AR255" s="23">
        <v>0</v>
      </c>
      <c r="AS255" s="23">
        <v>0</v>
      </c>
      <c r="AT255" s="23">
        <v>0</v>
      </c>
      <c r="AU255" s="23">
        <v>0</v>
      </c>
      <c r="AV255" s="23">
        <v>0</v>
      </c>
      <c r="AW255" s="23">
        <v>0</v>
      </c>
      <c r="AX255" s="23">
        <v>0</v>
      </c>
      <c r="AY255" s="23">
        <v>0</v>
      </c>
      <c r="AZ255" s="23">
        <v>0</v>
      </c>
      <c r="BA255" s="23">
        <v>0</v>
      </c>
      <c r="BB255" s="23" t="s">
        <v>176</v>
      </c>
    </row>
    <row r="256" spans="1:54" x14ac:dyDescent="0.25">
      <c r="A256" s="23">
        <v>833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23">
        <v>0</v>
      </c>
      <c r="V256" s="24" t="s">
        <v>175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0</v>
      </c>
      <c r="AQ256" s="23">
        <v>0</v>
      </c>
      <c r="AR256" s="23">
        <v>0</v>
      </c>
      <c r="AS256" s="23">
        <v>0</v>
      </c>
      <c r="AT256" s="23">
        <v>0</v>
      </c>
      <c r="AU256" s="23">
        <v>0</v>
      </c>
      <c r="AV256" s="23">
        <v>0</v>
      </c>
      <c r="AW256" s="23">
        <v>0</v>
      </c>
      <c r="AX256" s="23">
        <v>0</v>
      </c>
      <c r="AY256" s="23">
        <v>0</v>
      </c>
      <c r="AZ256" s="23">
        <v>0</v>
      </c>
      <c r="BA256" s="23">
        <v>0</v>
      </c>
      <c r="BB256" s="23" t="s">
        <v>176</v>
      </c>
    </row>
    <row r="257" spans="1:54" x14ac:dyDescent="0.25">
      <c r="A257" s="23">
        <v>834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0</v>
      </c>
      <c r="U257" s="23">
        <v>0</v>
      </c>
      <c r="V257" s="24" t="s">
        <v>175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0</v>
      </c>
      <c r="AQ257" s="23">
        <v>0</v>
      </c>
      <c r="AR257" s="23">
        <v>0</v>
      </c>
      <c r="AS257" s="23">
        <v>0</v>
      </c>
      <c r="AT257" s="23">
        <v>0</v>
      </c>
      <c r="AU257" s="23">
        <v>0</v>
      </c>
      <c r="AV257" s="23">
        <v>0</v>
      </c>
      <c r="AW257" s="23">
        <v>0</v>
      </c>
      <c r="AX257" s="23">
        <v>0</v>
      </c>
      <c r="AY257" s="23">
        <v>0</v>
      </c>
      <c r="AZ257" s="23">
        <v>0</v>
      </c>
      <c r="BA257" s="23">
        <v>0</v>
      </c>
      <c r="BB257" s="23" t="s">
        <v>176</v>
      </c>
    </row>
    <row r="258" spans="1:54" x14ac:dyDescent="0.25">
      <c r="A258" s="23">
        <v>836</v>
      </c>
      <c r="B258" s="23">
        <v>59</v>
      </c>
      <c r="C258" s="23" t="s">
        <v>171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V258" s="24" t="s">
        <v>175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0</v>
      </c>
      <c r="AQ258" s="23">
        <v>0</v>
      </c>
      <c r="AR258" s="23">
        <v>0</v>
      </c>
      <c r="AS258" s="23">
        <v>0</v>
      </c>
      <c r="AT258" s="23">
        <v>0</v>
      </c>
      <c r="AU258" s="23">
        <v>0</v>
      </c>
      <c r="AV258" s="23">
        <v>0</v>
      </c>
      <c r="AW258" s="23">
        <v>0</v>
      </c>
      <c r="AX258" s="23">
        <v>0</v>
      </c>
      <c r="AY258" s="23">
        <v>0</v>
      </c>
      <c r="AZ258" s="23">
        <v>0</v>
      </c>
      <c r="BA258" s="23">
        <v>0</v>
      </c>
      <c r="BB258" s="23" t="s">
        <v>176</v>
      </c>
    </row>
    <row r="259" spans="1:54" x14ac:dyDescent="0.25">
      <c r="A259" s="23">
        <v>839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0</v>
      </c>
      <c r="V259" s="24" t="s">
        <v>175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0</v>
      </c>
      <c r="AQ259" s="23">
        <v>0</v>
      </c>
      <c r="AR259" s="23">
        <v>0</v>
      </c>
      <c r="AS259" s="23">
        <v>0</v>
      </c>
      <c r="AT259" s="23">
        <v>0</v>
      </c>
      <c r="AU259" s="23">
        <v>0</v>
      </c>
      <c r="AV259" s="23">
        <v>0</v>
      </c>
      <c r="AW259" s="23">
        <v>0</v>
      </c>
      <c r="AX259" s="23">
        <v>0</v>
      </c>
      <c r="AY259" s="23">
        <v>0</v>
      </c>
      <c r="AZ259" s="23">
        <v>0</v>
      </c>
      <c r="BA259" s="23">
        <v>0</v>
      </c>
      <c r="BB259" s="23" t="s">
        <v>176</v>
      </c>
    </row>
    <row r="260" spans="1:54" x14ac:dyDescent="0.25">
      <c r="A260" s="23">
        <v>849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  <c r="T260" s="23">
        <v>0</v>
      </c>
      <c r="U260" s="23">
        <v>0</v>
      </c>
      <c r="V260" s="24" t="s">
        <v>175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0</v>
      </c>
      <c r="AQ260" s="23">
        <v>0</v>
      </c>
      <c r="AR260" s="23">
        <v>0</v>
      </c>
      <c r="AS260" s="23">
        <v>0</v>
      </c>
      <c r="AT260" s="23">
        <v>0</v>
      </c>
      <c r="AU260" s="23">
        <v>0</v>
      </c>
      <c r="AV260" s="23">
        <v>0</v>
      </c>
      <c r="AW260" s="23">
        <v>0</v>
      </c>
      <c r="AX260" s="23">
        <v>0</v>
      </c>
      <c r="AY260" s="23">
        <v>0</v>
      </c>
      <c r="AZ260" s="23">
        <v>0</v>
      </c>
      <c r="BA260" s="23">
        <v>0</v>
      </c>
      <c r="BB260" s="23" t="s">
        <v>176</v>
      </c>
    </row>
    <row r="261" spans="1:54" x14ac:dyDescent="0.25">
      <c r="A261" s="23">
        <v>852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0</v>
      </c>
      <c r="U261" s="23">
        <v>0</v>
      </c>
      <c r="V261" s="24" t="s">
        <v>175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0</v>
      </c>
      <c r="AQ261" s="23">
        <v>0</v>
      </c>
      <c r="AR261" s="23">
        <v>0</v>
      </c>
      <c r="AS261" s="23">
        <v>0</v>
      </c>
      <c r="AT261" s="23">
        <v>0</v>
      </c>
      <c r="AU261" s="23">
        <v>0</v>
      </c>
      <c r="AV261" s="23">
        <v>0</v>
      </c>
      <c r="AW261" s="23">
        <v>0</v>
      </c>
      <c r="AX261" s="23">
        <v>0</v>
      </c>
      <c r="AY261" s="23">
        <v>0</v>
      </c>
      <c r="AZ261" s="23">
        <v>0</v>
      </c>
      <c r="BA261" s="23">
        <v>0</v>
      </c>
      <c r="BB261" s="23" t="s">
        <v>176</v>
      </c>
    </row>
    <row r="262" spans="1:54" x14ac:dyDescent="0.25">
      <c r="A262" s="23">
        <v>853</v>
      </c>
      <c r="B262" s="23">
        <v>74</v>
      </c>
      <c r="C262" s="23" t="s">
        <v>171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0</v>
      </c>
      <c r="V262" s="24" t="s">
        <v>175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  <c r="AQ262" s="23">
        <v>0</v>
      </c>
      <c r="AR262" s="23">
        <v>0</v>
      </c>
      <c r="AS262" s="23">
        <v>0</v>
      </c>
      <c r="AT262" s="23">
        <v>0</v>
      </c>
      <c r="AU262" s="23">
        <v>0</v>
      </c>
      <c r="AV262" s="23">
        <v>0</v>
      </c>
      <c r="AW262" s="23">
        <v>0</v>
      </c>
      <c r="AX262" s="23">
        <v>0</v>
      </c>
      <c r="AY262" s="23">
        <v>0</v>
      </c>
      <c r="AZ262" s="23">
        <v>0</v>
      </c>
      <c r="BA262" s="23">
        <v>0</v>
      </c>
      <c r="BB262" s="23" t="s">
        <v>176</v>
      </c>
    </row>
    <row r="263" spans="1:54" x14ac:dyDescent="0.25">
      <c r="A263" s="23">
        <v>857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  <c r="V263" s="24" t="s">
        <v>175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0</v>
      </c>
      <c r="AQ263" s="23">
        <v>0</v>
      </c>
      <c r="AR263" s="23">
        <v>0</v>
      </c>
      <c r="AS263" s="23">
        <v>0</v>
      </c>
      <c r="AT263" s="23">
        <v>0</v>
      </c>
      <c r="AU263" s="23">
        <v>0</v>
      </c>
      <c r="AV263" s="23">
        <v>0</v>
      </c>
      <c r="AW263" s="23">
        <v>0</v>
      </c>
      <c r="AX263" s="23">
        <v>0</v>
      </c>
      <c r="AY263" s="23">
        <v>0</v>
      </c>
      <c r="AZ263" s="23">
        <v>0</v>
      </c>
      <c r="BA263" s="23">
        <v>0</v>
      </c>
      <c r="BB263" s="23" t="s">
        <v>176</v>
      </c>
    </row>
    <row r="264" spans="1:54" x14ac:dyDescent="0.25">
      <c r="A264" s="23">
        <v>868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4" t="s">
        <v>175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0</v>
      </c>
      <c r="AQ264" s="23">
        <v>0</v>
      </c>
      <c r="AR264" s="23">
        <v>0</v>
      </c>
      <c r="AS264" s="23">
        <v>0</v>
      </c>
      <c r="AT264" s="23">
        <v>0</v>
      </c>
      <c r="AU264" s="23">
        <v>0</v>
      </c>
      <c r="AV264" s="23">
        <v>0</v>
      </c>
      <c r="AW264" s="23">
        <v>0</v>
      </c>
      <c r="AX264" s="23">
        <v>0</v>
      </c>
      <c r="AY264" s="23">
        <v>0</v>
      </c>
      <c r="AZ264" s="23">
        <v>0</v>
      </c>
      <c r="BA264" s="23">
        <v>0</v>
      </c>
      <c r="BB264" s="23" t="s">
        <v>176</v>
      </c>
    </row>
    <row r="265" spans="1:54" x14ac:dyDescent="0.25">
      <c r="A265" s="23">
        <v>879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4" t="s">
        <v>175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0</v>
      </c>
      <c r="AQ265" s="23">
        <v>0</v>
      </c>
      <c r="AR265" s="23">
        <v>0</v>
      </c>
      <c r="AS265" s="23">
        <v>0</v>
      </c>
      <c r="AT265" s="23">
        <v>0</v>
      </c>
      <c r="AU265" s="23">
        <v>0</v>
      </c>
      <c r="AV265" s="23">
        <v>0</v>
      </c>
      <c r="AW265" s="23">
        <v>0</v>
      </c>
      <c r="AX265" s="23">
        <v>0</v>
      </c>
      <c r="AY265" s="23">
        <v>0</v>
      </c>
      <c r="AZ265" s="23">
        <v>0</v>
      </c>
      <c r="BA265" s="23">
        <v>0</v>
      </c>
      <c r="BB265" s="23" t="s">
        <v>176</v>
      </c>
    </row>
    <row r="266" spans="1:54" x14ac:dyDescent="0.25">
      <c r="A266" s="23">
        <v>883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4" t="s">
        <v>175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0</v>
      </c>
      <c r="AQ266" s="23">
        <v>0</v>
      </c>
      <c r="AR266" s="23">
        <v>0</v>
      </c>
      <c r="AS266" s="23">
        <v>0</v>
      </c>
      <c r="AT266" s="23">
        <v>0</v>
      </c>
      <c r="AU266" s="23">
        <v>0</v>
      </c>
      <c r="AV266" s="23">
        <v>0</v>
      </c>
      <c r="AW266" s="23">
        <v>0</v>
      </c>
      <c r="AX266" s="23">
        <v>0</v>
      </c>
      <c r="AY266" s="23">
        <v>0</v>
      </c>
      <c r="AZ266" s="23">
        <v>0</v>
      </c>
      <c r="BA266" s="23">
        <v>0</v>
      </c>
      <c r="BB266" s="23" t="s">
        <v>176</v>
      </c>
    </row>
    <row r="267" spans="1:54" x14ac:dyDescent="0.25">
      <c r="A267" s="23">
        <v>885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  <c r="T267" s="23">
        <v>0</v>
      </c>
      <c r="U267" s="23">
        <v>0</v>
      </c>
      <c r="V267" s="24" t="s">
        <v>175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0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0</v>
      </c>
      <c r="AQ267" s="23">
        <v>0</v>
      </c>
      <c r="AR267" s="23">
        <v>0</v>
      </c>
      <c r="AS267" s="23">
        <v>0</v>
      </c>
      <c r="AT267" s="23">
        <v>0</v>
      </c>
      <c r="AU267" s="23">
        <v>0</v>
      </c>
      <c r="AV267" s="23">
        <v>0</v>
      </c>
      <c r="AW267" s="23">
        <v>0</v>
      </c>
      <c r="AX267" s="23">
        <v>0</v>
      </c>
      <c r="AY267" s="23">
        <v>0</v>
      </c>
      <c r="AZ267" s="23">
        <v>0</v>
      </c>
      <c r="BA267" s="23">
        <v>0</v>
      </c>
      <c r="BB267" s="23" t="s">
        <v>176</v>
      </c>
    </row>
    <row r="268" spans="1:54" x14ac:dyDescent="0.25">
      <c r="A268" s="23">
        <v>886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4" t="s">
        <v>175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  <c r="AQ268" s="23">
        <v>0</v>
      </c>
      <c r="AR268" s="23">
        <v>0</v>
      </c>
      <c r="AS268" s="23">
        <v>0</v>
      </c>
      <c r="AT268" s="23">
        <v>0</v>
      </c>
      <c r="AU268" s="23">
        <v>0</v>
      </c>
      <c r="AV268" s="23">
        <v>0</v>
      </c>
      <c r="AW268" s="23">
        <v>0</v>
      </c>
      <c r="AX268" s="23">
        <v>0</v>
      </c>
      <c r="AY268" s="23">
        <v>0</v>
      </c>
      <c r="AZ268" s="23">
        <v>0</v>
      </c>
      <c r="BA268" s="23">
        <v>0</v>
      </c>
      <c r="BB268" s="23" t="s">
        <v>176</v>
      </c>
    </row>
    <row r="269" spans="1:54" x14ac:dyDescent="0.25">
      <c r="A269" s="23">
        <v>887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  <c r="T269" s="23">
        <v>0</v>
      </c>
      <c r="U269" s="23">
        <v>0</v>
      </c>
      <c r="V269" s="24" t="s">
        <v>175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0</v>
      </c>
      <c r="AQ269" s="23">
        <v>0</v>
      </c>
      <c r="AR269" s="23">
        <v>0</v>
      </c>
      <c r="AS269" s="23">
        <v>0</v>
      </c>
      <c r="AT269" s="23">
        <v>0</v>
      </c>
      <c r="AU269" s="23">
        <v>0</v>
      </c>
      <c r="AV269" s="23">
        <v>0</v>
      </c>
      <c r="AW269" s="23">
        <v>0</v>
      </c>
      <c r="AX269" s="23">
        <v>0</v>
      </c>
      <c r="AY269" s="23">
        <v>0</v>
      </c>
      <c r="AZ269" s="23">
        <v>0</v>
      </c>
      <c r="BA269" s="23">
        <v>0</v>
      </c>
      <c r="BB269" s="23" t="s">
        <v>176</v>
      </c>
    </row>
    <row r="270" spans="1:54" x14ac:dyDescent="0.25">
      <c r="A270" s="23">
        <v>888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4" t="s">
        <v>175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  <c r="AQ270" s="23">
        <v>0</v>
      </c>
      <c r="AR270" s="23">
        <v>0</v>
      </c>
      <c r="AS270" s="23">
        <v>0</v>
      </c>
      <c r="AT270" s="23">
        <v>0</v>
      </c>
      <c r="AU270" s="23">
        <v>0</v>
      </c>
      <c r="AV270" s="23">
        <v>0</v>
      </c>
      <c r="AW270" s="23">
        <v>0</v>
      </c>
      <c r="AX270" s="23">
        <v>0</v>
      </c>
      <c r="AY270" s="23">
        <v>0</v>
      </c>
      <c r="AZ270" s="23">
        <v>0</v>
      </c>
      <c r="BA270" s="23">
        <v>0</v>
      </c>
      <c r="BB270" s="23" t="s">
        <v>176</v>
      </c>
    </row>
    <row r="271" spans="1:54" x14ac:dyDescent="0.25">
      <c r="A271" s="23">
        <v>895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4" t="s">
        <v>175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0</v>
      </c>
      <c r="AQ271" s="23">
        <v>0</v>
      </c>
      <c r="AR271" s="23">
        <v>0</v>
      </c>
      <c r="AS271" s="23">
        <v>0</v>
      </c>
      <c r="AT271" s="23">
        <v>0</v>
      </c>
      <c r="AU271" s="23">
        <v>0</v>
      </c>
      <c r="AV271" s="23">
        <v>0</v>
      </c>
      <c r="AW271" s="23">
        <v>0</v>
      </c>
      <c r="AX271" s="23">
        <v>0</v>
      </c>
      <c r="AY271" s="23">
        <v>0</v>
      </c>
      <c r="AZ271" s="23">
        <v>0</v>
      </c>
      <c r="BA271" s="23">
        <v>0</v>
      </c>
      <c r="BB271" s="23" t="s">
        <v>176</v>
      </c>
    </row>
    <row r="272" spans="1:54" x14ac:dyDescent="0.25">
      <c r="A272" s="23">
        <v>897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0</v>
      </c>
      <c r="V272" s="24" t="s">
        <v>175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  <c r="AQ272" s="23">
        <v>0</v>
      </c>
      <c r="AR272" s="23">
        <v>0</v>
      </c>
      <c r="AS272" s="23">
        <v>0</v>
      </c>
      <c r="AT272" s="23">
        <v>0</v>
      </c>
      <c r="AU272" s="23">
        <v>0</v>
      </c>
      <c r="AV272" s="23">
        <v>0</v>
      </c>
      <c r="AW272" s="23">
        <v>0</v>
      </c>
      <c r="AX272" s="23">
        <v>0</v>
      </c>
      <c r="AY272" s="23">
        <v>0</v>
      </c>
      <c r="AZ272" s="23">
        <v>0</v>
      </c>
      <c r="BA272" s="23">
        <v>0</v>
      </c>
      <c r="BB272" s="23" t="s">
        <v>176</v>
      </c>
    </row>
    <row r="273" spans="1:54" x14ac:dyDescent="0.25">
      <c r="A273" s="23">
        <v>898</v>
      </c>
      <c r="B273" s="23">
        <v>75</v>
      </c>
      <c r="C273" s="23" t="s">
        <v>171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4" t="s">
        <v>175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  <c r="AQ273" s="23">
        <v>0</v>
      </c>
      <c r="AR273" s="23">
        <v>0</v>
      </c>
      <c r="AS273" s="23">
        <v>0</v>
      </c>
      <c r="AT273" s="23">
        <v>0</v>
      </c>
      <c r="AU273" s="23">
        <v>0</v>
      </c>
      <c r="AV273" s="23">
        <v>0</v>
      </c>
      <c r="AW273" s="23">
        <v>0</v>
      </c>
      <c r="AX273" s="23">
        <v>0</v>
      </c>
      <c r="AY273" s="23">
        <v>0</v>
      </c>
      <c r="AZ273" s="23">
        <v>0</v>
      </c>
      <c r="BA273" s="23">
        <v>0</v>
      </c>
      <c r="BB273" s="23" t="s">
        <v>176</v>
      </c>
    </row>
    <row r="274" spans="1:54" x14ac:dyDescent="0.25">
      <c r="A274" s="23">
        <v>899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0</v>
      </c>
      <c r="V274" s="24" t="s">
        <v>175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0</v>
      </c>
      <c r="AQ274" s="23">
        <v>0</v>
      </c>
      <c r="AR274" s="23">
        <v>0</v>
      </c>
      <c r="AS274" s="23">
        <v>0</v>
      </c>
      <c r="AT274" s="23">
        <v>0</v>
      </c>
      <c r="AU274" s="23">
        <v>0</v>
      </c>
      <c r="AV274" s="23">
        <v>0</v>
      </c>
      <c r="AW274" s="23">
        <v>0</v>
      </c>
      <c r="AX274" s="23">
        <v>0</v>
      </c>
      <c r="AY274" s="23">
        <v>0</v>
      </c>
      <c r="AZ274" s="23">
        <v>0</v>
      </c>
      <c r="BA274" s="23">
        <v>0</v>
      </c>
      <c r="BB274" s="23" t="s">
        <v>176</v>
      </c>
    </row>
    <row r="275" spans="1:54" x14ac:dyDescent="0.25">
      <c r="A275" s="23">
        <v>900</v>
      </c>
      <c r="B275" s="23">
        <v>58</v>
      </c>
      <c r="C275" s="23" t="s">
        <v>171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4" t="s">
        <v>175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  <c r="AQ275" s="23">
        <v>0</v>
      </c>
      <c r="AR275" s="23">
        <v>0</v>
      </c>
      <c r="AS275" s="23">
        <v>0</v>
      </c>
      <c r="AT275" s="23">
        <v>0</v>
      </c>
      <c r="AU275" s="23">
        <v>0</v>
      </c>
      <c r="AV275" s="23">
        <v>0</v>
      </c>
      <c r="AW275" s="23">
        <v>0</v>
      </c>
      <c r="AX275" s="23">
        <v>0</v>
      </c>
      <c r="AY275" s="23">
        <v>0</v>
      </c>
      <c r="AZ275" s="23">
        <v>0</v>
      </c>
      <c r="BA275" s="23">
        <v>0</v>
      </c>
      <c r="BB275" s="23" t="s">
        <v>176</v>
      </c>
    </row>
    <row r="276" spans="1:54" x14ac:dyDescent="0.25">
      <c r="A276" s="23">
        <v>902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0</v>
      </c>
      <c r="V276" s="24" t="s">
        <v>175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  <c r="AQ276" s="23">
        <v>0</v>
      </c>
      <c r="AR276" s="23">
        <v>0</v>
      </c>
      <c r="AS276" s="23">
        <v>0</v>
      </c>
      <c r="AT276" s="23">
        <v>0</v>
      </c>
      <c r="AU276" s="23">
        <v>0</v>
      </c>
      <c r="AV276" s="23">
        <v>0</v>
      </c>
      <c r="AW276" s="23">
        <v>0</v>
      </c>
      <c r="AX276" s="23">
        <v>0</v>
      </c>
      <c r="AY276" s="23">
        <v>0</v>
      </c>
      <c r="AZ276" s="23">
        <v>0</v>
      </c>
      <c r="BA276" s="23">
        <v>0</v>
      </c>
      <c r="BB276" s="23" t="s">
        <v>176</v>
      </c>
    </row>
    <row r="277" spans="1:54" x14ac:dyDescent="0.25">
      <c r="A277" s="23">
        <v>904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0</v>
      </c>
      <c r="V277" s="24" t="s">
        <v>175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  <c r="AQ277" s="23">
        <v>0</v>
      </c>
      <c r="AR277" s="23">
        <v>0</v>
      </c>
      <c r="AS277" s="23">
        <v>0</v>
      </c>
      <c r="AT277" s="23">
        <v>0</v>
      </c>
      <c r="AU277" s="23">
        <v>0</v>
      </c>
      <c r="AV277" s="23">
        <v>0</v>
      </c>
      <c r="AW277" s="23">
        <v>0</v>
      </c>
      <c r="AX277" s="23">
        <v>0</v>
      </c>
      <c r="AY277" s="23">
        <v>0</v>
      </c>
      <c r="AZ277" s="23">
        <v>0</v>
      </c>
      <c r="BA277" s="23">
        <v>0</v>
      </c>
      <c r="BB277" s="23" t="s">
        <v>176</v>
      </c>
    </row>
    <row r="278" spans="1:54" x14ac:dyDescent="0.25">
      <c r="A278" s="23">
        <v>905</v>
      </c>
      <c r="B278" s="23">
        <v>32</v>
      </c>
      <c r="C278" s="23" t="s">
        <v>254</v>
      </c>
      <c r="D278" s="23" t="s">
        <v>441</v>
      </c>
    </row>
    <row r="279" spans="1:54" x14ac:dyDescent="0.25">
      <c r="A279" s="23">
        <v>906</v>
      </c>
      <c r="B279" s="23">
        <v>58</v>
      </c>
      <c r="C279" s="23" t="s">
        <v>254</v>
      </c>
    </row>
    <row r="280" spans="1:54" x14ac:dyDescent="0.25">
      <c r="A280" s="23">
        <v>908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4" t="s">
        <v>175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  <c r="AQ280" s="23">
        <v>0</v>
      </c>
      <c r="AR280" s="23">
        <v>0</v>
      </c>
      <c r="AS280" s="23">
        <v>0</v>
      </c>
      <c r="AT280" s="23">
        <v>0</v>
      </c>
      <c r="AU280" s="23">
        <v>0</v>
      </c>
      <c r="AV280" s="23">
        <v>0</v>
      </c>
      <c r="AW280" s="23">
        <v>0</v>
      </c>
      <c r="AX280" s="23">
        <v>0</v>
      </c>
      <c r="AY280" s="23">
        <v>0</v>
      </c>
      <c r="AZ280" s="23">
        <v>0</v>
      </c>
      <c r="BA280" s="23">
        <v>0</v>
      </c>
      <c r="BB280" s="23" t="s">
        <v>176</v>
      </c>
    </row>
    <row r="281" spans="1:54" x14ac:dyDescent="0.25">
      <c r="A281" s="23">
        <v>909</v>
      </c>
      <c r="B281" s="23">
        <v>54</v>
      </c>
      <c r="C281" s="23" t="s">
        <v>171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4" t="s">
        <v>175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  <c r="AQ281" s="23">
        <v>0</v>
      </c>
      <c r="AR281" s="23">
        <v>0</v>
      </c>
      <c r="AS281" s="23">
        <v>0</v>
      </c>
      <c r="AT281" s="23">
        <v>0</v>
      </c>
      <c r="AU281" s="23">
        <v>0</v>
      </c>
      <c r="AV281" s="23">
        <v>0</v>
      </c>
      <c r="AW281" s="23">
        <v>0</v>
      </c>
      <c r="AX281" s="23">
        <v>0</v>
      </c>
      <c r="AY281" s="23">
        <v>0</v>
      </c>
      <c r="AZ281" s="23">
        <v>0</v>
      </c>
      <c r="BA281" s="23">
        <v>0</v>
      </c>
      <c r="BB281" s="23" t="s">
        <v>176</v>
      </c>
    </row>
    <row r="282" spans="1:54" x14ac:dyDescent="0.25">
      <c r="A282" s="23">
        <v>911</v>
      </c>
      <c r="B282" s="23">
        <v>41</v>
      </c>
      <c r="C282" s="23" t="s">
        <v>171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4" t="s">
        <v>175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  <c r="AQ282" s="23">
        <v>0</v>
      </c>
      <c r="AR282" s="23">
        <v>0</v>
      </c>
      <c r="AS282" s="23">
        <v>0</v>
      </c>
      <c r="AT282" s="23">
        <v>0</v>
      </c>
      <c r="AU282" s="23">
        <v>0</v>
      </c>
      <c r="AV282" s="23">
        <v>0</v>
      </c>
      <c r="AW282" s="23">
        <v>0</v>
      </c>
      <c r="AX282" s="23">
        <v>0</v>
      </c>
      <c r="AY282" s="23">
        <v>0</v>
      </c>
      <c r="AZ282" s="23">
        <v>0</v>
      </c>
      <c r="BA282" s="23">
        <v>0</v>
      </c>
      <c r="BB282" s="23" t="s">
        <v>176</v>
      </c>
    </row>
    <row r="283" spans="1:54" x14ac:dyDescent="0.25">
      <c r="A283" s="23">
        <v>912</v>
      </c>
      <c r="B283" s="23">
        <v>65</v>
      </c>
      <c r="C283" s="23" t="s">
        <v>171</v>
      </c>
      <c r="D283" s="23" t="s">
        <v>441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4" t="s">
        <v>175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0</v>
      </c>
      <c r="AQ283" s="23">
        <v>0</v>
      </c>
      <c r="AR283" s="23">
        <v>0</v>
      </c>
      <c r="AS283" s="23">
        <v>0</v>
      </c>
      <c r="AT283" s="23">
        <v>0</v>
      </c>
      <c r="AU283" s="23">
        <v>0</v>
      </c>
      <c r="AV283" s="23">
        <v>0</v>
      </c>
      <c r="AW283" s="23">
        <v>0</v>
      </c>
      <c r="AX283" s="23">
        <v>0</v>
      </c>
      <c r="AY283" s="23">
        <v>0</v>
      </c>
      <c r="AZ283" s="23">
        <v>0</v>
      </c>
      <c r="BA283" s="23">
        <v>0</v>
      </c>
      <c r="BB283" s="23" t="s">
        <v>176</v>
      </c>
    </row>
    <row r="284" spans="1:54" x14ac:dyDescent="0.25">
      <c r="A284" s="23">
        <v>913</v>
      </c>
      <c r="B284" s="23">
        <v>51</v>
      </c>
      <c r="C284" s="23" t="s">
        <v>171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4" t="s">
        <v>175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  <c r="AQ284" s="23">
        <v>0</v>
      </c>
      <c r="AR284" s="23">
        <v>0</v>
      </c>
      <c r="AS284" s="23">
        <v>0</v>
      </c>
      <c r="AT284" s="23">
        <v>0</v>
      </c>
      <c r="AU284" s="23">
        <v>0</v>
      </c>
      <c r="AV284" s="23">
        <v>0</v>
      </c>
      <c r="AW284" s="23">
        <v>0</v>
      </c>
      <c r="AX284" s="23">
        <v>0</v>
      </c>
      <c r="AY284" s="23">
        <v>0</v>
      </c>
      <c r="AZ284" s="23">
        <v>0</v>
      </c>
      <c r="BA284" s="23">
        <v>0</v>
      </c>
      <c r="BB284" s="23" t="s">
        <v>176</v>
      </c>
    </row>
    <row r="285" spans="1:54" x14ac:dyDescent="0.25">
      <c r="A285" s="23">
        <v>914</v>
      </c>
      <c r="B285" s="23">
        <v>42</v>
      </c>
      <c r="C285" s="23" t="s">
        <v>171</v>
      </c>
      <c r="D285" s="23" t="s">
        <v>441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4" t="s">
        <v>175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  <c r="AQ285" s="23">
        <v>0</v>
      </c>
      <c r="AR285" s="23">
        <v>0</v>
      </c>
      <c r="AS285" s="23">
        <v>0</v>
      </c>
      <c r="AT285" s="23">
        <v>0</v>
      </c>
      <c r="AU285" s="23">
        <v>0</v>
      </c>
      <c r="AV285" s="23">
        <v>0</v>
      </c>
      <c r="AW285" s="23">
        <v>0</v>
      </c>
      <c r="AX285" s="23">
        <v>0</v>
      </c>
      <c r="AY285" s="23">
        <v>0</v>
      </c>
      <c r="AZ285" s="23">
        <v>0</v>
      </c>
      <c r="BA285" s="23">
        <v>0</v>
      </c>
      <c r="BB285" s="23" t="s">
        <v>176</v>
      </c>
    </row>
    <row r="286" spans="1:54" x14ac:dyDescent="0.25">
      <c r="A286" s="23">
        <v>915</v>
      </c>
      <c r="B286" s="23">
        <v>67</v>
      </c>
      <c r="C286" s="23" t="s">
        <v>254</v>
      </c>
      <c r="D286" s="23" t="s">
        <v>441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4" t="s">
        <v>175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  <c r="AQ286" s="23">
        <v>0</v>
      </c>
      <c r="AR286" s="23">
        <v>0</v>
      </c>
      <c r="AS286" s="23">
        <v>0</v>
      </c>
      <c r="AT286" s="23">
        <v>0</v>
      </c>
      <c r="AU286" s="23">
        <v>0</v>
      </c>
      <c r="AV286" s="23">
        <v>0</v>
      </c>
      <c r="AW286" s="23">
        <v>0</v>
      </c>
      <c r="AX286" s="23">
        <v>0</v>
      </c>
      <c r="AY286" s="23">
        <v>0</v>
      </c>
      <c r="AZ286" s="23">
        <v>0</v>
      </c>
      <c r="BA286" s="23">
        <v>0</v>
      </c>
      <c r="BB286" s="23" t="s">
        <v>176</v>
      </c>
    </row>
    <row r="287" spans="1:54" x14ac:dyDescent="0.25">
      <c r="A287" s="23">
        <v>916</v>
      </c>
      <c r="B287" s="23">
        <v>60</v>
      </c>
      <c r="C287" s="23" t="s">
        <v>171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4" t="s">
        <v>175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  <c r="AQ287" s="23">
        <v>0</v>
      </c>
      <c r="AR287" s="23">
        <v>0</v>
      </c>
      <c r="AS287" s="23">
        <v>0</v>
      </c>
      <c r="AT287" s="23">
        <v>0</v>
      </c>
      <c r="AU287" s="23">
        <v>0</v>
      </c>
      <c r="AV287" s="23">
        <v>0</v>
      </c>
      <c r="AW287" s="23">
        <v>0</v>
      </c>
      <c r="AX287" s="23">
        <v>0</v>
      </c>
      <c r="AY287" s="23">
        <v>0</v>
      </c>
      <c r="AZ287" s="23">
        <v>0</v>
      </c>
      <c r="BA287" s="23">
        <v>0</v>
      </c>
      <c r="BB287" s="23" t="s">
        <v>176</v>
      </c>
    </row>
    <row r="288" spans="1:54" x14ac:dyDescent="0.25">
      <c r="A288" s="23">
        <v>917</v>
      </c>
      <c r="B288" s="23">
        <v>76</v>
      </c>
      <c r="C288" s="23" t="s">
        <v>171</v>
      </c>
      <c r="D288" s="23" t="s">
        <v>441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4" t="s">
        <v>175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  <c r="AQ288" s="23">
        <v>0</v>
      </c>
      <c r="AR288" s="23">
        <v>0</v>
      </c>
      <c r="AS288" s="23">
        <v>0</v>
      </c>
      <c r="AT288" s="23">
        <v>0</v>
      </c>
      <c r="AU288" s="23">
        <v>0</v>
      </c>
      <c r="AV288" s="23">
        <v>0</v>
      </c>
      <c r="AW288" s="23">
        <v>0</v>
      </c>
      <c r="AX288" s="23">
        <v>0</v>
      </c>
      <c r="AY288" s="23">
        <v>0</v>
      </c>
      <c r="AZ288" s="23">
        <v>0</v>
      </c>
      <c r="BA288" s="23">
        <v>0</v>
      </c>
      <c r="BB288" s="23" t="s">
        <v>176</v>
      </c>
    </row>
    <row r="289" spans="1:54" x14ac:dyDescent="0.25">
      <c r="A289" s="23">
        <v>919</v>
      </c>
      <c r="B289" s="23">
        <v>40</v>
      </c>
      <c r="C289" s="23" t="s">
        <v>171</v>
      </c>
      <c r="D289" s="23" t="s">
        <v>441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4" t="s">
        <v>175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0</v>
      </c>
      <c r="AQ289" s="23">
        <v>0</v>
      </c>
      <c r="AR289" s="23">
        <v>0</v>
      </c>
      <c r="AS289" s="23">
        <v>0</v>
      </c>
      <c r="AT289" s="23">
        <v>0</v>
      </c>
      <c r="AU289" s="23">
        <v>0</v>
      </c>
      <c r="AV289" s="23">
        <v>0</v>
      </c>
      <c r="AW289" s="23">
        <v>0</v>
      </c>
      <c r="AX289" s="23">
        <v>0</v>
      </c>
      <c r="AY289" s="23">
        <v>0</v>
      </c>
      <c r="AZ289" s="23">
        <v>0</v>
      </c>
      <c r="BA289" s="23">
        <v>0</v>
      </c>
      <c r="BB289" s="23" t="s">
        <v>176</v>
      </c>
    </row>
    <row r="290" spans="1:54" x14ac:dyDescent="0.25">
      <c r="A290" s="23">
        <v>920</v>
      </c>
      <c r="B290" s="23">
        <v>39</v>
      </c>
      <c r="C290" s="23" t="s">
        <v>171</v>
      </c>
      <c r="D290" s="23" t="s">
        <v>441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4" t="s">
        <v>175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  <c r="AQ290" s="23">
        <v>0</v>
      </c>
      <c r="AR290" s="23">
        <v>0</v>
      </c>
      <c r="AS290" s="23">
        <v>0</v>
      </c>
      <c r="AT290" s="23">
        <v>0</v>
      </c>
      <c r="AU290" s="23">
        <v>0</v>
      </c>
      <c r="AV290" s="23">
        <v>0</v>
      </c>
      <c r="AW290" s="23">
        <v>0</v>
      </c>
      <c r="AX290" s="23">
        <v>0</v>
      </c>
      <c r="AY290" s="23">
        <v>0</v>
      </c>
      <c r="AZ290" s="23">
        <v>0</v>
      </c>
      <c r="BA290" s="23">
        <v>0</v>
      </c>
      <c r="BB290" s="23" t="s">
        <v>176</v>
      </c>
    </row>
    <row r="291" spans="1:54" x14ac:dyDescent="0.25">
      <c r="A291" s="23">
        <v>921</v>
      </c>
      <c r="B291" s="23">
        <v>64</v>
      </c>
      <c r="C291" s="23" t="s">
        <v>171</v>
      </c>
      <c r="D291" s="23" t="s">
        <v>441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4" t="s">
        <v>175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  <c r="AQ291" s="23">
        <v>0</v>
      </c>
      <c r="AR291" s="23">
        <v>0</v>
      </c>
      <c r="AS291" s="23">
        <v>0</v>
      </c>
      <c r="AT291" s="23">
        <v>0</v>
      </c>
      <c r="AU291" s="23">
        <v>0</v>
      </c>
      <c r="AV291" s="23">
        <v>0</v>
      </c>
      <c r="AW291" s="23">
        <v>0</v>
      </c>
      <c r="AX291" s="23">
        <v>0</v>
      </c>
      <c r="AY291" s="23">
        <v>0</v>
      </c>
      <c r="AZ291" s="23">
        <v>0</v>
      </c>
      <c r="BA291" s="23">
        <v>0</v>
      </c>
      <c r="BB291" s="23" t="s">
        <v>176</v>
      </c>
    </row>
    <row r="292" spans="1:54" x14ac:dyDescent="0.25">
      <c r="A292" s="23">
        <v>922</v>
      </c>
      <c r="B292" s="23">
        <v>47</v>
      </c>
      <c r="C292" s="23" t="s">
        <v>171</v>
      </c>
      <c r="D292" s="23" t="s">
        <v>441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4" t="s">
        <v>175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  <c r="AQ292" s="23">
        <v>0</v>
      </c>
      <c r="AR292" s="23">
        <v>0</v>
      </c>
      <c r="AS292" s="23">
        <v>0</v>
      </c>
      <c r="AT292" s="23">
        <v>0</v>
      </c>
      <c r="AU292" s="23">
        <v>0</v>
      </c>
      <c r="AV292" s="23">
        <v>0</v>
      </c>
      <c r="AW292" s="23">
        <v>0</v>
      </c>
      <c r="AX292" s="23">
        <v>0</v>
      </c>
      <c r="AY292" s="23">
        <v>0</v>
      </c>
      <c r="AZ292" s="23">
        <v>0</v>
      </c>
      <c r="BA292" s="23">
        <v>0</v>
      </c>
      <c r="BB292" s="23" t="s">
        <v>176</v>
      </c>
    </row>
    <row r="293" spans="1:54" x14ac:dyDescent="0.25">
      <c r="A293" s="23">
        <v>923</v>
      </c>
      <c r="B293" s="23">
        <v>42</v>
      </c>
      <c r="C293" s="23" t="s">
        <v>171</v>
      </c>
      <c r="D293" s="23" t="s">
        <v>441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4" t="s">
        <v>175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  <c r="AQ293" s="23">
        <v>0</v>
      </c>
      <c r="AR293" s="23">
        <v>0</v>
      </c>
      <c r="AS293" s="23">
        <v>0</v>
      </c>
      <c r="AT293" s="23">
        <v>0</v>
      </c>
      <c r="AU293" s="23">
        <v>0</v>
      </c>
      <c r="AV293" s="23">
        <v>0</v>
      </c>
      <c r="AW293" s="23">
        <v>0</v>
      </c>
      <c r="AX293" s="23">
        <v>0</v>
      </c>
      <c r="AY293" s="23">
        <v>0</v>
      </c>
      <c r="AZ293" s="23">
        <v>0</v>
      </c>
      <c r="BA293" s="23">
        <v>0</v>
      </c>
      <c r="BB293" s="23" t="s">
        <v>176</v>
      </c>
    </row>
    <row r="294" spans="1:54" x14ac:dyDescent="0.25">
      <c r="A294" s="23">
        <v>925</v>
      </c>
      <c r="B294" s="23">
        <v>79</v>
      </c>
      <c r="C294" s="23" t="s">
        <v>171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4" t="s">
        <v>175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  <c r="AQ294" s="23">
        <v>0</v>
      </c>
      <c r="AR294" s="23">
        <v>0</v>
      </c>
      <c r="AS294" s="23">
        <v>0</v>
      </c>
      <c r="AT294" s="23">
        <v>0</v>
      </c>
      <c r="AU294" s="23">
        <v>0</v>
      </c>
      <c r="AV294" s="23">
        <v>0</v>
      </c>
      <c r="AW294" s="23">
        <v>0</v>
      </c>
      <c r="AX294" s="23">
        <v>0</v>
      </c>
      <c r="AY294" s="23">
        <v>0</v>
      </c>
      <c r="AZ294" s="23">
        <v>0</v>
      </c>
      <c r="BA294" s="23">
        <v>0</v>
      </c>
      <c r="BB294" s="23" t="s">
        <v>176</v>
      </c>
    </row>
    <row r="295" spans="1:54" x14ac:dyDescent="0.25">
      <c r="A295" s="23">
        <v>928</v>
      </c>
      <c r="B295" s="23">
        <v>78</v>
      </c>
      <c r="C295" s="23" t="s">
        <v>171</v>
      </c>
      <c r="D295" s="23" t="s">
        <v>441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4" t="s">
        <v>175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  <c r="AQ295" s="23">
        <v>0</v>
      </c>
      <c r="AR295" s="23">
        <v>0</v>
      </c>
      <c r="AS295" s="23">
        <v>0</v>
      </c>
      <c r="AT295" s="23">
        <v>0</v>
      </c>
      <c r="AU295" s="23">
        <v>0</v>
      </c>
      <c r="AV295" s="23">
        <v>0</v>
      </c>
      <c r="AW295" s="23">
        <v>0</v>
      </c>
      <c r="AX295" s="23">
        <v>0</v>
      </c>
      <c r="AY295" s="23">
        <v>0</v>
      </c>
      <c r="AZ295" s="23">
        <v>0</v>
      </c>
      <c r="BA295" s="23">
        <v>0</v>
      </c>
      <c r="BB295" s="23" t="s">
        <v>176</v>
      </c>
    </row>
    <row r="296" spans="1:54" x14ac:dyDescent="0.25">
      <c r="A296" s="23">
        <v>929</v>
      </c>
      <c r="B296" s="23">
        <v>78</v>
      </c>
      <c r="C296" s="23" t="s">
        <v>171</v>
      </c>
      <c r="D296" s="23" t="s">
        <v>441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4" t="s">
        <v>175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  <c r="AQ296" s="23">
        <v>0</v>
      </c>
      <c r="AR296" s="23">
        <v>0</v>
      </c>
      <c r="AS296" s="23">
        <v>0</v>
      </c>
      <c r="AT296" s="23">
        <v>0</v>
      </c>
      <c r="AU296" s="23">
        <v>0</v>
      </c>
      <c r="AV296" s="23">
        <v>0</v>
      </c>
      <c r="AW296" s="23">
        <v>0</v>
      </c>
      <c r="AX296" s="23">
        <v>0</v>
      </c>
      <c r="AY296" s="23">
        <v>0</v>
      </c>
      <c r="AZ296" s="23">
        <v>0</v>
      </c>
      <c r="BA296" s="23">
        <v>0</v>
      </c>
      <c r="BB296" s="23" t="s">
        <v>176</v>
      </c>
    </row>
    <row r="297" spans="1:54" x14ac:dyDescent="0.25">
      <c r="A297" s="23">
        <v>930</v>
      </c>
      <c r="B297" s="23">
        <v>78</v>
      </c>
      <c r="C297" s="23" t="s">
        <v>171</v>
      </c>
      <c r="D297" s="23" t="s">
        <v>441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4" t="s">
        <v>175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  <c r="AQ297" s="23">
        <v>0</v>
      </c>
      <c r="AR297" s="23">
        <v>0</v>
      </c>
      <c r="AS297" s="23">
        <v>0</v>
      </c>
      <c r="AT297" s="23">
        <v>0</v>
      </c>
      <c r="AU297" s="23">
        <v>0</v>
      </c>
      <c r="AV297" s="23">
        <v>0</v>
      </c>
      <c r="AW297" s="23">
        <v>0</v>
      </c>
      <c r="AX297" s="23">
        <v>0</v>
      </c>
      <c r="AY297" s="23">
        <v>0</v>
      </c>
      <c r="AZ297" s="23">
        <v>0</v>
      </c>
      <c r="BA297" s="23">
        <v>0</v>
      </c>
      <c r="BB297" s="23" t="s">
        <v>176</v>
      </c>
    </row>
    <row r="298" spans="1:54" x14ac:dyDescent="0.25">
      <c r="A298" s="23">
        <v>931</v>
      </c>
      <c r="B298" s="23">
        <v>76</v>
      </c>
      <c r="C298" s="23" t="s">
        <v>171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4" t="s">
        <v>175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  <c r="AQ298" s="23">
        <v>0</v>
      </c>
      <c r="AR298" s="23">
        <v>0</v>
      </c>
      <c r="AS298" s="23">
        <v>0</v>
      </c>
      <c r="AT298" s="23">
        <v>0</v>
      </c>
      <c r="AU298" s="23">
        <v>0</v>
      </c>
      <c r="AV298" s="23">
        <v>0</v>
      </c>
      <c r="AW298" s="23">
        <v>0</v>
      </c>
      <c r="AX298" s="23">
        <v>0</v>
      </c>
      <c r="AY298" s="23">
        <v>0</v>
      </c>
      <c r="AZ298" s="23">
        <v>0</v>
      </c>
      <c r="BA298" s="23">
        <v>0</v>
      </c>
      <c r="BB298" s="23" t="s">
        <v>176</v>
      </c>
    </row>
    <row r="299" spans="1:54" x14ac:dyDescent="0.25">
      <c r="A299" s="23">
        <v>934</v>
      </c>
      <c r="B299" s="23">
        <v>77</v>
      </c>
      <c r="C299" s="23" t="s">
        <v>171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4" t="s">
        <v>175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  <c r="AQ299" s="23">
        <v>0</v>
      </c>
      <c r="AR299" s="23">
        <v>0</v>
      </c>
      <c r="AS299" s="23">
        <v>0</v>
      </c>
      <c r="AT299" s="23">
        <v>0</v>
      </c>
      <c r="AU299" s="23">
        <v>0</v>
      </c>
      <c r="AV299" s="23">
        <v>0</v>
      </c>
      <c r="AW299" s="23">
        <v>0</v>
      </c>
      <c r="AX299" s="23">
        <v>0</v>
      </c>
      <c r="AY299" s="23">
        <v>0</v>
      </c>
      <c r="AZ299" s="23">
        <v>0</v>
      </c>
      <c r="BA299" s="23">
        <v>0</v>
      </c>
      <c r="BB299" s="23" t="s">
        <v>176</v>
      </c>
    </row>
    <row r="300" spans="1:54" x14ac:dyDescent="0.25"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4" t="s">
        <v>175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0</v>
      </c>
      <c r="AQ300" s="23">
        <v>0</v>
      </c>
      <c r="AR300" s="23">
        <v>0</v>
      </c>
      <c r="AS300" s="23">
        <v>0</v>
      </c>
      <c r="AT300" s="23">
        <v>0</v>
      </c>
      <c r="AU300" s="23">
        <v>0</v>
      </c>
      <c r="AV300" s="23">
        <v>0</v>
      </c>
      <c r="AW300" s="23">
        <v>0</v>
      </c>
      <c r="AX300" s="23">
        <v>0</v>
      </c>
      <c r="AY300" s="23">
        <v>0</v>
      </c>
      <c r="AZ300" s="23">
        <v>0</v>
      </c>
      <c r="BA300" s="23">
        <v>0</v>
      </c>
      <c r="BB300" s="23" t="s">
        <v>176</v>
      </c>
    </row>
    <row r="301" spans="1:54" x14ac:dyDescent="0.25"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4" t="s">
        <v>175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  <c r="AQ301" s="23">
        <v>0</v>
      </c>
      <c r="AR301" s="23">
        <v>0</v>
      </c>
      <c r="AS301" s="23">
        <v>0</v>
      </c>
      <c r="AT301" s="23">
        <v>0</v>
      </c>
      <c r="AU301" s="23">
        <v>0</v>
      </c>
      <c r="AV301" s="23">
        <v>0</v>
      </c>
      <c r="AW301" s="23">
        <v>0</v>
      </c>
      <c r="AX301" s="23">
        <v>0</v>
      </c>
      <c r="AY301" s="23">
        <v>0</v>
      </c>
      <c r="AZ301" s="23">
        <v>0</v>
      </c>
      <c r="BA301" s="23">
        <v>0</v>
      </c>
      <c r="BB301" s="23" t="s">
        <v>176</v>
      </c>
    </row>
    <row r="302" spans="1:54" x14ac:dyDescent="0.25"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4" t="s">
        <v>175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  <c r="AQ302" s="23">
        <v>0</v>
      </c>
      <c r="AR302" s="23">
        <v>0</v>
      </c>
      <c r="AS302" s="23">
        <v>0</v>
      </c>
      <c r="AT302" s="23">
        <v>0</v>
      </c>
      <c r="AU302" s="23">
        <v>0</v>
      </c>
      <c r="AV302" s="23">
        <v>0</v>
      </c>
      <c r="AW302" s="23">
        <v>0</v>
      </c>
      <c r="AX302" s="23">
        <v>0</v>
      </c>
      <c r="AY302" s="23">
        <v>0</v>
      </c>
      <c r="AZ302" s="23">
        <v>0</v>
      </c>
      <c r="BA302" s="23">
        <v>0</v>
      </c>
      <c r="BB302" s="23" t="s">
        <v>176</v>
      </c>
    </row>
    <row r="303" spans="1:54" x14ac:dyDescent="0.25"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4" t="s">
        <v>175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  <c r="AQ303" s="23">
        <v>0</v>
      </c>
      <c r="AR303" s="23">
        <v>0</v>
      </c>
      <c r="AS303" s="23">
        <v>0</v>
      </c>
      <c r="AT303" s="23">
        <v>0</v>
      </c>
      <c r="AU303" s="23">
        <v>0</v>
      </c>
      <c r="AV303" s="23">
        <v>0</v>
      </c>
      <c r="AW303" s="23">
        <v>0</v>
      </c>
      <c r="AX303" s="23">
        <v>0</v>
      </c>
      <c r="AY303" s="23">
        <v>0</v>
      </c>
      <c r="AZ303" s="23">
        <v>0</v>
      </c>
      <c r="BA303" s="23">
        <v>0</v>
      </c>
      <c r="BB303" s="23" t="s">
        <v>176</v>
      </c>
    </row>
    <row r="304" spans="1:54" x14ac:dyDescent="0.25"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4" t="s">
        <v>175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  <c r="AQ304" s="23">
        <v>0</v>
      </c>
      <c r="AR304" s="23">
        <v>0</v>
      </c>
      <c r="AS304" s="23">
        <v>0</v>
      </c>
      <c r="AT304" s="23">
        <v>0</v>
      </c>
      <c r="AU304" s="23">
        <v>0</v>
      </c>
      <c r="AV304" s="23">
        <v>0</v>
      </c>
      <c r="AW304" s="23">
        <v>0</v>
      </c>
      <c r="AX304" s="23">
        <v>0</v>
      </c>
      <c r="AY304" s="23">
        <v>0</v>
      </c>
      <c r="AZ304" s="23">
        <v>0</v>
      </c>
      <c r="BA304" s="23">
        <v>0</v>
      </c>
      <c r="BB304" s="23" t="s">
        <v>176</v>
      </c>
    </row>
    <row r="305" spans="5:54" x14ac:dyDescent="0.25"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4" t="s">
        <v>175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  <c r="AQ305" s="23">
        <v>0</v>
      </c>
      <c r="AR305" s="23">
        <v>0</v>
      </c>
      <c r="AS305" s="23">
        <v>0</v>
      </c>
      <c r="AT305" s="23">
        <v>0</v>
      </c>
      <c r="AU305" s="23">
        <v>0</v>
      </c>
      <c r="AV305" s="23">
        <v>0</v>
      </c>
      <c r="AW305" s="23">
        <v>0</v>
      </c>
      <c r="AX305" s="23">
        <v>0</v>
      </c>
      <c r="AY305" s="23">
        <v>0</v>
      </c>
      <c r="AZ305" s="23">
        <v>0</v>
      </c>
      <c r="BA305" s="23">
        <v>0</v>
      </c>
      <c r="BB305" s="23" t="s">
        <v>176</v>
      </c>
    </row>
    <row r="306" spans="5:54" x14ac:dyDescent="0.25"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4" t="s">
        <v>175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  <c r="AQ306" s="23">
        <v>0</v>
      </c>
      <c r="AR306" s="23">
        <v>0</v>
      </c>
      <c r="AS306" s="23">
        <v>0</v>
      </c>
      <c r="AT306" s="23">
        <v>0</v>
      </c>
      <c r="AU306" s="23">
        <v>0</v>
      </c>
      <c r="AV306" s="23">
        <v>0</v>
      </c>
      <c r="AW306" s="23">
        <v>0</v>
      </c>
      <c r="AX306" s="23">
        <v>0</v>
      </c>
      <c r="AY306" s="23">
        <v>0</v>
      </c>
      <c r="AZ306" s="23">
        <v>0</v>
      </c>
      <c r="BA306" s="23">
        <v>0</v>
      </c>
      <c r="BB306" s="23" t="s">
        <v>176</v>
      </c>
    </row>
    <row r="307" spans="5:54" x14ac:dyDescent="0.25"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4" t="s">
        <v>175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0</v>
      </c>
      <c r="AQ307" s="23">
        <v>0</v>
      </c>
      <c r="AR307" s="23">
        <v>0</v>
      </c>
      <c r="AS307" s="23">
        <v>0</v>
      </c>
      <c r="AT307" s="23">
        <v>0</v>
      </c>
      <c r="AU307" s="23">
        <v>0</v>
      </c>
      <c r="AV307" s="23">
        <v>0</v>
      </c>
      <c r="AW307" s="23">
        <v>0</v>
      </c>
      <c r="AX307" s="23">
        <v>0</v>
      </c>
      <c r="AY307" s="23">
        <v>0</v>
      </c>
      <c r="AZ307" s="23">
        <v>0</v>
      </c>
      <c r="BA307" s="23">
        <v>0</v>
      </c>
      <c r="BB307" s="23" t="s">
        <v>176</v>
      </c>
    </row>
    <row r="308" spans="5:54" x14ac:dyDescent="0.25"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4" t="s">
        <v>175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  <c r="AQ308" s="23">
        <v>0</v>
      </c>
      <c r="AR308" s="23">
        <v>0</v>
      </c>
      <c r="AS308" s="23">
        <v>0</v>
      </c>
      <c r="AT308" s="23">
        <v>0</v>
      </c>
      <c r="AU308" s="23">
        <v>0</v>
      </c>
      <c r="AV308" s="23">
        <v>0</v>
      </c>
      <c r="AW308" s="23">
        <v>0</v>
      </c>
      <c r="AX308" s="23">
        <v>0</v>
      </c>
      <c r="AY308" s="23">
        <v>0</v>
      </c>
      <c r="AZ308" s="23">
        <v>0</v>
      </c>
      <c r="BA308" s="23">
        <v>0</v>
      </c>
      <c r="BB308" s="23" t="s">
        <v>176</v>
      </c>
    </row>
    <row r="309" spans="5:54" x14ac:dyDescent="0.25"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4" t="s">
        <v>175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  <c r="AQ309" s="23">
        <v>0</v>
      </c>
      <c r="AR309" s="23">
        <v>0</v>
      </c>
      <c r="AS309" s="23">
        <v>0</v>
      </c>
      <c r="AT309" s="23">
        <v>0</v>
      </c>
      <c r="AU309" s="23">
        <v>0</v>
      </c>
      <c r="AV309" s="23">
        <v>0</v>
      </c>
      <c r="AW309" s="23">
        <v>0</v>
      </c>
      <c r="AX309" s="23">
        <v>0</v>
      </c>
      <c r="AY309" s="23">
        <v>0</v>
      </c>
      <c r="AZ309" s="23">
        <v>0</v>
      </c>
      <c r="BA309" s="23">
        <v>0</v>
      </c>
      <c r="BB309" s="23" t="s">
        <v>176</v>
      </c>
    </row>
    <row r="310" spans="5:54" x14ac:dyDescent="0.25"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4" t="s">
        <v>175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  <c r="AQ310" s="23">
        <v>0</v>
      </c>
      <c r="AR310" s="23">
        <v>0</v>
      </c>
      <c r="AS310" s="23">
        <v>0</v>
      </c>
      <c r="AT310" s="23">
        <v>0</v>
      </c>
      <c r="AU310" s="23">
        <v>0</v>
      </c>
      <c r="AV310" s="23">
        <v>0</v>
      </c>
      <c r="AW310" s="23">
        <v>0</v>
      </c>
      <c r="AX310" s="23">
        <v>0</v>
      </c>
      <c r="AY310" s="23">
        <v>0</v>
      </c>
      <c r="AZ310" s="23">
        <v>0</v>
      </c>
      <c r="BA310" s="23">
        <v>0</v>
      </c>
      <c r="BB310" s="23" t="s">
        <v>176</v>
      </c>
    </row>
    <row r="311" spans="5:54" x14ac:dyDescent="0.25"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4" t="s">
        <v>175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  <c r="AQ311" s="23">
        <v>0</v>
      </c>
      <c r="AR311" s="23">
        <v>0</v>
      </c>
      <c r="AS311" s="23">
        <v>0</v>
      </c>
      <c r="AT311" s="23">
        <v>0</v>
      </c>
      <c r="AU311" s="23">
        <v>0</v>
      </c>
      <c r="AV311" s="23">
        <v>0</v>
      </c>
      <c r="AW311" s="23">
        <v>0</v>
      </c>
      <c r="AX311" s="23">
        <v>0</v>
      </c>
      <c r="AY311" s="23">
        <v>0</v>
      </c>
      <c r="AZ311" s="23">
        <v>0</v>
      </c>
      <c r="BA311" s="23">
        <v>0</v>
      </c>
      <c r="BB311" s="23" t="s">
        <v>176</v>
      </c>
    </row>
    <row r="312" spans="5:54" x14ac:dyDescent="0.25"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4" t="s">
        <v>175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  <c r="AQ312" s="23">
        <v>0</v>
      </c>
      <c r="AR312" s="23">
        <v>0</v>
      </c>
      <c r="AS312" s="23">
        <v>0</v>
      </c>
      <c r="AT312" s="23">
        <v>0</v>
      </c>
      <c r="AU312" s="23">
        <v>0</v>
      </c>
      <c r="AV312" s="23">
        <v>0</v>
      </c>
      <c r="AW312" s="23">
        <v>0</v>
      </c>
      <c r="AX312" s="23">
        <v>0</v>
      </c>
      <c r="AY312" s="23">
        <v>0</v>
      </c>
      <c r="AZ312" s="23">
        <v>0</v>
      </c>
      <c r="BA312" s="23">
        <v>0</v>
      </c>
      <c r="BB312" s="23" t="s">
        <v>176</v>
      </c>
    </row>
    <row r="313" spans="5:54" x14ac:dyDescent="0.25"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4" t="s">
        <v>175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0</v>
      </c>
      <c r="AQ313" s="23">
        <v>0</v>
      </c>
      <c r="AR313" s="23">
        <v>0</v>
      </c>
      <c r="AS313" s="23">
        <v>0</v>
      </c>
      <c r="AT313" s="23">
        <v>0</v>
      </c>
      <c r="AU313" s="23">
        <v>0</v>
      </c>
      <c r="AV313" s="23">
        <v>0</v>
      </c>
      <c r="AW313" s="23">
        <v>0</v>
      </c>
      <c r="AX313" s="23">
        <v>0</v>
      </c>
      <c r="AY313" s="23">
        <v>0</v>
      </c>
      <c r="AZ313" s="23">
        <v>0</v>
      </c>
      <c r="BA313" s="23">
        <v>0</v>
      </c>
      <c r="BB313" s="23" t="s">
        <v>176</v>
      </c>
    </row>
    <row r="314" spans="5:54" x14ac:dyDescent="0.25"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4" t="s">
        <v>175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  <c r="AQ314" s="23">
        <v>0</v>
      </c>
      <c r="AR314" s="23">
        <v>0</v>
      </c>
      <c r="AS314" s="23">
        <v>0</v>
      </c>
      <c r="AT314" s="23">
        <v>0</v>
      </c>
      <c r="AU314" s="23">
        <v>0</v>
      </c>
      <c r="AV314" s="23">
        <v>0</v>
      </c>
      <c r="AW314" s="23">
        <v>0</v>
      </c>
      <c r="AX314" s="23">
        <v>0</v>
      </c>
      <c r="AY314" s="23">
        <v>0</v>
      </c>
      <c r="AZ314" s="23">
        <v>0</v>
      </c>
      <c r="BA314" s="23">
        <v>0</v>
      </c>
      <c r="BB314" s="23" t="s">
        <v>176</v>
      </c>
    </row>
    <row r="315" spans="5:54" x14ac:dyDescent="0.25"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4" t="s">
        <v>175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  <c r="AQ315" s="23">
        <v>0</v>
      </c>
      <c r="AR315" s="23">
        <v>0</v>
      </c>
      <c r="AS315" s="23">
        <v>0</v>
      </c>
      <c r="AT315" s="23">
        <v>0</v>
      </c>
      <c r="AU315" s="23">
        <v>0</v>
      </c>
      <c r="AV315" s="23">
        <v>0</v>
      </c>
      <c r="AW315" s="23">
        <v>0</v>
      </c>
      <c r="AX315" s="23">
        <v>0</v>
      </c>
      <c r="AY315" s="23">
        <v>0</v>
      </c>
      <c r="AZ315" s="23">
        <v>0</v>
      </c>
      <c r="BA315" s="23">
        <v>0</v>
      </c>
      <c r="BB315" s="23" t="s">
        <v>176</v>
      </c>
    </row>
    <row r="316" spans="5:54" x14ac:dyDescent="0.25"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4" t="s">
        <v>175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  <c r="AQ316" s="23">
        <v>0</v>
      </c>
      <c r="AR316" s="23">
        <v>0</v>
      </c>
      <c r="AS316" s="23">
        <v>0</v>
      </c>
      <c r="AT316" s="23">
        <v>0</v>
      </c>
      <c r="AU316" s="23">
        <v>0</v>
      </c>
      <c r="AV316" s="23">
        <v>0</v>
      </c>
      <c r="AW316" s="23">
        <v>0</v>
      </c>
      <c r="AX316" s="23">
        <v>0</v>
      </c>
      <c r="AY316" s="23">
        <v>0</v>
      </c>
      <c r="AZ316" s="23">
        <v>0</v>
      </c>
      <c r="BA316" s="23">
        <v>0</v>
      </c>
      <c r="BB316" s="23" t="s">
        <v>176</v>
      </c>
    </row>
    <row r="317" spans="5:54" x14ac:dyDescent="0.25"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4" t="s">
        <v>175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  <c r="AQ317" s="23">
        <v>0</v>
      </c>
      <c r="AR317" s="23">
        <v>0</v>
      </c>
      <c r="AS317" s="23">
        <v>0</v>
      </c>
      <c r="AT317" s="23">
        <v>0</v>
      </c>
      <c r="AU317" s="23">
        <v>0</v>
      </c>
      <c r="AV317" s="23">
        <v>0</v>
      </c>
      <c r="AW317" s="23">
        <v>0</v>
      </c>
      <c r="AX317" s="23">
        <v>0</v>
      </c>
      <c r="AY317" s="23">
        <v>0</v>
      </c>
      <c r="AZ317" s="23">
        <v>0</v>
      </c>
      <c r="BA317" s="23">
        <v>0</v>
      </c>
      <c r="BB317" s="23" t="s">
        <v>176</v>
      </c>
    </row>
    <row r="318" spans="5:54" x14ac:dyDescent="0.25"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4" t="s">
        <v>175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  <c r="AQ318" s="23">
        <v>0</v>
      </c>
      <c r="AR318" s="23">
        <v>0</v>
      </c>
      <c r="AS318" s="23">
        <v>0</v>
      </c>
      <c r="AT318" s="23">
        <v>0</v>
      </c>
      <c r="AU318" s="23">
        <v>0</v>
      </c>
      <c r="AV318" s="23">
        <v>0</v>
      </c>
      <c r="AW318" s="23">
        <v>0</v>
      </c>
      <c r="AX318" s="23">
        <v>0</v>
      </c>
      <c r="AY318" s="23">
        <v>0</v>
      </c>
      <c r="AZ318" s="23">
        <v>0</v>
      </c>
      <c r="BA318" s="23">
        <v>0</v>
      </c>
      <c r="BB318" s="23" t="s">
        <v>176</v>
      </c>
    </row>
    <row r="319" spans="5:54" x14ac:dyDescent="0.25"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4" t="s">
        <v>175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  <c r="AQ319" s="23">
        <v>0</v>
      </c>
      <c r="AR319" s="23">
        <v>0</v>
      </c>
      <c r="AS319" s="23">
        <v>0</v>
      </c>
      <c r="AT319" s="23">
        <v>0</v>
      </c>
      <c r="AU319" s="23">
        <v>0</v>
      </c>
      <c r="AV319" s="23">
        <v>0</v>
      </c>
      <c r="AW319" s="23">
        <v>0</v>
      </c>
      <c r="AX319" s="23">
        <v>0</v>
      </c>
      <c r="AY319" s="23">
        <v>0</v>
      </c>
      <c r="AZ319" s="23">
        <v>0</v>
      </c>
      <c r="BA319" s="23">
        <v>0</v>
      </c>
      <c r="BB319" s="23" t="s">
        <v>176</v>
      </c>
    </row>
    <row r="320" spans="5:54" x14ac:dyDescent="0.25"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4" t="s">
        <v>175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  <c r="AQ320" s="23">
        <v>0</v>
      </c>
      <c r="AR320" s="23">
        <v>0</v>
      </c>
      <c r="AS320" s="23">
        <v>0</v>
      </c>
      <c r="AT320" s="23">
        <v>0</v>
      </c>
      <c r="AU320" s="23">
        <v>0</v>
      </c>
      <c r="AV320" s="23">
        <v>0</v>
      </c>
      <c r="AW320" s="23">
        <v>0</v>
      </c>
      <c r="AX320" s="23">
        <v>0</v>
      </c>
      <c r="AY320" s="23">
        <v>0</v>
      </c>
      <c r="AZ320" s="23">
        <v>0</v>
      </c>
      <c r="BA320" s="23">
        <v>0</v>
      </c>
      <c r="BB320" s="23" t="s">
        <v>176</v>
      </c>
    </row>
    <row r="321" spans="5:54" x14ac:dyDescent="0.25"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4" t="s">
        <v>175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  <c r="AQ321" s="23">
        <v>0</v>
      </c>
      <c r="AR321" s="23">
        <v>0</v>
      </c>
      <c r="AS321" s="23">
        <v>0</v>
      </c>
      <c r="AT321" s="23">
        <v>0</v>
      </c>
      <c r="AU321" s="23">
        <v>0</v>
      </c>
      <c r="AV321" s="23">
        <v>0</v>
      </c>
      <c r="AW321" s="23">
        <v>0</v>
      </c>
      <c r="AX321" s="23">
        <v>0</v>
      </c>
      <c r="AY321" s="23">
        <v>0</v>
      </c>
      <c r="AZ321" s="23">
        <v>0</v>
      </c>
      <c r="BA321" s="23">
        <v>0</v>
      </c>
      <c r="BB321" s="23" t="s">
        <v>176</v>
      </c>
    </row>
    <row r="322" spans="5:54" x14ac:dyDescent="0.25"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4" t="s">
        <v>175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0</v>
      </c>
      <c r="AQ322" s="23">
        <v>0</v>
      </c>
      <c r="AR322" s="23">
        <v>0</v>
      </c>
      <c r="AS322" s="23">
        <v>0</v>
      </c>
      <c r="AT322" s="23">
        <v>0</v>
      </c>
      <c r="AU322" s="23">
        <v>0</v>
      </c>
      <c r="AV322" s="23">
        <v>0</v>
      </c>
      <c r="AW322" s="23">
        <v>0</v>
      </c>
      <c r="AX322" s="23">
        <v>0</v>
      </c>
      <c r="AY322" s="23">
        <v>0</v>
      </c>
      <c r="AZ322" s="23">
        <v>0</v>
      </c>
      <c r="BA322" s="23">
        <v>0</v>
      </c>
      <c r="BB322" s="23" t="s">
        <v>176</v>
      </c>
    </row>
    <row r="323" spans="5:54" x14ac:dyDescent="0.25"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4" t="s">
        <v>175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  <c r="AQ323" s="23">
        <v>0</v>
      </c>
      <c r="AR323" s="23">
        <v>0</v>
      </c>
      <c r="AS323" s="23">
        <v>0</v>
      </c>
      <c r="AT323" s="23">
        <v>0</v>
      </c>
      <c r="AU323" s="23">
        <v>0</v>
      </c>
      <c r="AV323" s="23">
        <v>0</v>
      </c>
      <c r="AW323" s="23">
        <v>0</v>
      </c>
      <c r="AX323" s="23">
        <v>0</v>
      </c>
      <c r="AY323" s="23">
        <v>0</v>
      </c>
      <c r="AZ323" s="23">
        <v>0</v>
      </c>
      <c r="BA323" s="23">
        <v>0</v>
      </c>
      <c r="BB323" s="23" t="s">
        <v>176</v>
      </c>
    </row>
    <row r="324" spans="5:54" x14ac:dyDescent="0.25"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4" t="s">
        <v>175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  <c r="AQ324" s="23">
        <v>0</v>
      </c>
      <c r="AR324" s="23">
        <v>0</v>
      </c>
      <c r="AS324" s="23">
        <v>0</v>
      </c>
      <c r="AT324" s="23">
        <v>0</v>
      </c>
      <c r="AU324" s="23">
        <v>0</v>
      </c>
      <c r="AV324" s="23">
        <v>0</v>
      </c>
      <c r="AW324" s="23">
        <v>0</v>
      </c>
      <c r="AX324" s="23">
        <v>0</v>
      </c>
      <c r="AY324" s="23">
        <v>0</v>
      </c>
      <c r="AZ324" s="23">
        <v>0</v>
      </c>
      <c r="BA324" s="23">
        <v>0</v>
      </c>
      <c r="BB324" s="23" t="s">
        <v>176</v>
      </c>
    </row>
    <row r="325" spans="5:54" x14ac:dyDescent="0.25"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4" t="s">
        <v>175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  <c r="AQ325" s="23">
        <v>0</v>
      </c>
      <c r="AR325" s="23">
        <v>0</v>
      </c>
      <c r="AS325" s="23">
        <v>0</v>
      </c>
      <c r="AT325" s="23">
        <v>0</v>
      </c>
      <c r="AU325" s="23">
        <v>0</v>
      </c>
      <c r="AV325" s="23">
        <v>0</v>
      </c>
      <c r="AW325" s="23">
        <v>0</v>
      </c>
      <c r="AX325" s="23">
        <v>0</v>
      </c>
      <c r="AY325" s="23">
        <v>0</v>
      </c>
      <c r="AZ325" s="23">
        <v>0</v>
      </c>
      <c r="BA325" s="23">
        <v>0</v>
      </c>
      <c r="BB325" s="23" t="s">
        <v>176</v>
      </c>
    </row>
    <row r="326" spans="5:54" x14ac:dyDescent="0.25"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4" t="s">
        <v>175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  <c r="AQ326" s="23">
        <v>0</v>
      </c>
      <c r="AR326" s="23">
        <v>0</v>
      </c>
      <c r="AS326" s="23">
        <v>0</v>
      </c>
      <c r="AT326" s="23">
        <v>0</v>
      </c>
      <c r="AU326" s="23">
        <v>0</v>
      </c>
      <c r="AV326" s="23">
        <v>0</v>
      </c>
      <c r="AW326" s="23">
        <v>0</v>
      </c>
      <c r="AX326" s="23">
        <v>0</v>
      </c>
      <c r="AY326" s="23">
        <v>0</v>
      </c>
      <c r="AZ326" s="23">
        <v>0</v>
      </c>
      <c r="BA326" s="23">
        <v>0</v>
      </c>
      <c r="BB326" s="23" t="s">
        <v>176</v>
      </c>
    </row>
    <row r="327" spans="5:54" x14ac:dyDescent="0.25"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4" t="s">
        <v>175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  <c r="AQ327" s="23">
        <v>0</v>
      </c>
      <c r="AR327" s="23">
        <v>0</v>
      </c>
      <c r="AS327" s="23">
        <v>0</v>
      </c>
      <c r="AT327" s="23">
        <v>0</v>
      </c>
      <c r="AU327" s="23">
        <v>0</v>
      </c>
      <c r="AV327" s="23">
        <v>0</v>
      </c>
      <c r="AW327" s="23">
        <v>0</v>
      </c>
      <c r="AX327" s="23">
        <v>0</v>
      </c>
      <c r="AY327" s="23">
        <v>0</v>
      </c>
      <c r="AZ327" s="23">
        <v>0</v>
      </c>
      <c r="BA327" s="23">
        <v>0</v>
      </c>
      <c r="BB327" s="23" t="s">
        <v>176</v>
      </c>
    </row>
    <row r="328" spans="5:54" x14ac:dyDescent="0.25"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4" t="s">
        <v>175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  <c r="AQ328" s="23">
        <v>0</v>
      </c>
      <c r="AR328" s="23">
        <v>0</v>
      </c>
      <c r="AS328" s="23">
        <v>0</v>
      </c>
      <c r="AT328" s="23">
        <v>0</v>
      </c>
      <c r="AU328" s="23">
        <v>0</v>
      </c>
      <c r="AV328" s="23">
        <v>0</v>
      </c>
      <c r="AW328" s="23">
        <v>0</v>
      </c>
      <c r="AX328" s="23">
        <v>0</v>
      </c>
      <c r="AY328" s="23">
        <v>0</v>
      </c>
      <c r="AZ328" s="23">
        <v>0</v>
      </c>
      <c r="BA328" s="23">
        <v>0</v>
      </c>
      <c r="BB328" s="23" t="s">
        <v>176</v>
      </c>
    </row>
    <row r="329" spans="5:54" x14ac:dyDescent="0.25"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4" t="s">
        <v>175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  <c r="AQ329" s="23">
        <v>0</v>
      </c>
      <c r="AR329" s="23">
        <v>0</v>
      </c>
      <c r="AS329" s="23">
        <v>0</v>
      </c>
      <c r="AT329" s="23">
        <v>0</v>
      </c>
      <c r="AU329" s="23">
        <v>0</v>
      </c>
      <c r="AV329" s="23">
        <v>0</v>
      </c>
      <c r="AW329" s="23">
        <v>0</v>
      </c>
      <c r="AX329" s="23">
        <v>0</v>
      </c>
      <c r="AY329" s="23">
        <v>0</v>
      </c>
      <c r="AZ329" s="23">
        <v>0</v>
      </c>
      <c r="BA329" s="23">
        <v>0</v>
      </c>
      <c r="BB329" s="23" t="s">
        <v>176</v>
      </c>
    </row>
    <row r="330" spans="5:54" x14ac:dyDescent="0.25"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4" t="s">
        <v>175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  <c r="AQ330" s="23">
        <v>0</v>
      </c>
      <c r="AR330" s="23">
        <v>0</v>
      </c>
      <c r="AS330" s="23">
        <v>0</v>
      </c>
      <c r="AT330" s="23">
        <v>0</v>
      </c>
      <c r="AU330" s="23">
        <v>0</v>
      </c>
      <c r="AV330" s="23">
        <v>0</v>
      </c>
      <c r="AW330" s="23">
        <v>0</v>
      </c>
      <c r="AX330" s="23">
        <v>0</v>
      </c>
      <c r="AY330" s="23">
        <v>0</v>
      </c>
      <c r="AZ330" s="23">
        <v>0</v>
      </c>
      <c r="BA330" s="23">
        <v>0</v>
      </c>
      <c r="BB330" s="23" t="s">
        <v>176</v>
      </c>
    </row>
    <row r="331" spans="5:54" x14ac:dyDescent="0.25"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4" t="s">
        <v>175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  <c r="AQ331" s="23">
        <v>0</v>
      </c>
      <c r="AR331" s="23">
        <v>0</v>
      </c>
      <c r="AS331" s="23">
        <v>0</v>
      </c>
      <c r="AT331" s="23">
        <v>0</v>
      </c>
      <c r="AU331" s="23">
        <v>0</v>
      </c>
      <c r="AV331" s="23">
        <v>0</v>
      </c>
      <c r="AW331" s="23">
        <v>0</v>
      </c>
      <c r="AX331" s="23">
        <v>0</v>
      </c>
      <c r="AY331" s="23">
        <v>0</v>
      </c>
      <c r="AZ331" s="23">
        <v>0</v>
      </c>
      <c r="BA331" s="23">
        <v>0</v>
      </c>
      <c r="BB331" s="23" t="s">
        <v>176</v>
      </c>
    </row>
    <row r="332" spans="5:54" x14ac:dyDescent="0.25"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4" t="s">
        <v>175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  <c r="AQ332" s="23">
        <v>0</v>
      </c>
      <c r="AR332" s="23">
        <v>0</v>
      </c>
      <c r="AS332" s="23">
        <v>0</v>
      </c>
      <c r="AT332" s="23">
        <v>0</v>
      </c>
      <c r="AU332" s="23">
        <v>0</v>
      </c>
      <c r="AV332" s="23">
        <v>0</v>
      </c>
      <c r="AW332" s="23">
        <v>0</v>
      </c>
      <c r="AX332" s="23">
        <v>0</v>
      </c>
      <c r="AY332" s="23">
        <v>0</v>
      </c>
      <c r="AZ332" s="23">
        <v>0</v>
      </c>
      <c r="BA332" s="23">
        <v>0</v>
      </c>
      <c r="BB332" s="23" t="s">
        <v>176</v>
      </c>
    </row>
    <row r="333" spans="5:54" x14ac:dyDescent="0.25"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4" t="s">
        <v>175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  <c r="AQ333" s="23">
        <v>0</v>
      </c>
      <c r="AR333" s="23">
        <v>0</v>
      </c>
      <c r="AS333" s="23">
        <v>0</v>
      </c>
      <c r="AT333" s="23">
        <v>0</v>
      </c>
      <c r="AU333" s="23">
        <v>0</v>
      </c>
      <c r="AV333" s="23">
        <v>0</v>
      </c>
      <c r="AW333" s="23">
        <v>0</v>
      </c>
      <c r="AX333" s="23">
        <v>0</v>
      </c>
      <c r="AY333" s="23">
        <v>0</v>
      </c>
      <c r="AZ333" s="23">
        <v>0</v>
      </c>
      <c r="BA333" s="23">
        <v>0</v>
      </c>
      <c r="BB333" s="23" t="s">
        <v>176</v>
      </c>
    </row>
    <row r="334" spans="5:54" x14ac:dyDescent="0.25"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4" t="s">
        <v>175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  <c r="AQ334" s="23">
        <v>0</v>
      </c>
      <c r="AR334" s="23">
        <v>0</v>
      </c>
      <c r="AS334" s="23">
        <v>0</v>
      </c>
      <c r="AT334" s="23">
        <v>0</v>
      </c>
      <c r="AU334" s="23">
        <v>0</v>
      </c>
      <c r="AV334" s="23">
        <v>0</v>
      </c>
      <c r="AW334" s="23">
        <v>0</v>
      </c>
      <c r="AX334" s="23">
        <v>0</v>
      </c>
      <c r="AY334" s="23">
        <v>0</v>
      </c>
      <c r="AZ334" s="23">
        <v>0</v>
      </c>
      <c r="BA334" s="23">
        <v>0</v>
      </c>
      <c r="BB334" s="23" t="s">
        <v>176</v>
      </c>
    </row>
    <row r="335" spans="5:54" x14ac:dyDescent="0.25"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4" t="s">
        <v>175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0</v>
      </c>
      <c r="AQ335" s="23">
        <v>0</v>
      </c>
      <c r="AR335" s="23">
        <v>0</v>
      </c>
      <c r="AS335" s="23">
        <v>0</v>
      </c>
      <c r="AT335" s="23">
        <v>0</v>
      </c>
      <c r="AU335" s="23">
        <v>0</v>
      </c>
      <c r="AV335" s="23">
        <v>0</v>
      </c>
      <c r="AW335" s="23">
        <v>0</v>
      </c>
      <c r="AX335" s="23">
        <v>0</v>
      </c>
      <c r="AY335" s="23">
        <v>0</v>
      </c>
      <c r="AZ335" s="23">
        <v>0</v>
      </c>
      <c r="BA335" s="23">
        <v>0</v>
      </c>
      <c r="BB335" s="23" t="s">
        <v>176</v>
      </c>
    </row>
    <row r="336" spans="5:54" x14ac:dyDescent="0.25"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4" t="s">
        <v>175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  <c r="AQ336" s="23">
        <v>0</v>
      </c>
      <c r="AR336" s="23">
        <v>0</v>
      </c>
      <c r="AS336" s="23">
        <v>0</v>
      </c>
      <c r="AT336" s="23">
        <v>0</v>
      </c>
      <c r="AU336" s="23">
        <v>0</v>
      </c>
      <c r="AV336" s="23">
        <v>0</v>
      </c>
      <c r="AW336" s="23">
        <v>0</v>
      </c>
      <c r="AX336" s="23">
        <v>0</v>
      </c>
      <c r="AY336" s="23">
        <v>0</v>
      </c>
      <c r="AZ336" s="23">
        <v>0</v>
      </c>
      <c r="BA336" s="23">
        <v>0</v>
      </c>
      <c r="BB336" s="23" t="s">
        <v>176</v>
      </c>
    </row>
    <row r="337" spans="5:54" x14ac:dyDescent="0.25"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  <c r="T337" s="23">
        <v>0</v>
      </c>
      <c r="U337" s="23">
        <v>0</v>
      </c>
      <c r="V337" s="24" t="s">
        <v>175</v>
      </c>
      <c r="X337" s="23">
        <v>0</v>
      </c>
      <c r="Y337" s="23">
        <v>0</v>
      </c>
      <c r="Z337" s="23">
        <v>0</v>
      </c>
      <c r="AA337" s="23">
        <v>0</v>
      </c>
      <c r="AB337" s="23">
        <v>0</v>
      </c>
      <c r="AC337" s="23">
        <v>0</v>
      </c>
      <c r="AD337" s="23">
        <v>0</v>
      </c>
      <c r="AE337" s="23">
        <v>0</v>
      </c>
      <c r="AF337" s="23">
        <v>0</v>
      </c>
      <c r="AG337" s="23">
        <v>0</v>
      </c>
      <c r="AH337" s="23">
        <v>0</v>
      </c>
      <c r="AI337" s="23">
        <v>0</v>
      </c>
      <c r="AJ337" s="23">
        <v>0</v>
      </c>
      <c r="AK337" s="23">
        <v>0</v>
      </c>
      <c r="AL337" s="23">
        <v>0</v>
      </c>
      <c r="AM337" s="23">
        <v>0</v>
      </c>
      <c r="AN337" s="23">
        <v>0</v>
      </c>
      <c r="AO337" s="23">
        <v>0</v>
      </c>
      <c r="AP337" s="23">
        <v>0</v>
      </c>
      <c r="AQ337" s="23">
        <v>0</v>
      </c>
      <c r="AR337" s="23">
        <v>0</v>
      </c>
      <c r="AS337" s="23">
        <v>0</v>
      </c>
      <c r="AT337" s="23">
        <v>0</v>
      </c>
      <c r="AU337" s="23">
        <v>0</v>
      </c>
      <c r="AV337" s="23">
        <v>0</v>
      </c>
      <c r="AW337" s="23">
        <v>0</v>
      </c>
      <c r="AX337" s="23">
        <v>0</v>
      </c>
      <c r="AY337" s="23">
        <v>0</v>
      </c>
      <c r="AZ337" s="23">
        <v>0</v>
      </c>
      <c r="BA337" s="23">
        <v>0</v>
      </c>
      <c r="BB337" s="23" t="s">
        <v>176</v>
      </c>
    </row>
    <row r="338" spans="5:54" x14ac:dyDescent="0.25">
      <c r="E338" s="23">
        <v>0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>
        <v>0</v>
      </c>
      <c r="S338" s="23">
        <v>0</v>
      </c>
      <c r="T338" s="23">
        <v>0</v>
      </c>
      <c r="U338" s="23">
        <v>0</v>
      </c>
      <c r="V338" s="24" t="s">
        <v>175</v>
      </c>
      <c r="X338" s="23">
        <v>0</v>
      </c>
      <c r="Y338" s="23">
        <v>0</v>
      </c>
      <c r="Z338" s="23">
        <v>0</v>
      </c>
      <c r="AA338" s="23">
        <v>0</v>
      </c>
      <c r="AB338" s="23">
        <v>0</v>
      </c>
      <c r="AC338" s="23">
        <v>0</v>
      </c>
      <c r="AD338" s="23">
        <v>0</v>
      </c>
      <c r="AE338" s="23">
        <v>0</v>
      </c>
      <c r="AF338" s="23">
        <v>0</v>
      </c>
      <c r="AG338" s="23">
        <v>0</v>
      </c>
      <c r="AH338" s="23">
        <v>0</v>
      </c>
      <c r="AI338" s="23">
        <v>0</v>
      </c>
      <c r="AJ338" s="23">
        <v>0</v>
      </c>
      <c r="AK338" s="23">
        <v>0</v>
      </c>
      <c r="AL338" s="23">
        <v>0</v>
      </c>
      <c r="AM338" s="23">
        <v>0</v>
      </c>
      <c r="AN338" s="23">
        <v>0</v>
      </c>
      <c r="AO338" s="23">
        <v>0</v>
      </c>
      <c r="AP338" s="23">
        <v>0</v>
      </c>
      <c r="AQ338" s="23">
        <v>0</v>
      </c>
      <c r="AR338" s="23">
        <v>0</v>
      </c>
      <c r="AS338" s="23">
        <v>0</v>
      </c>
      <c r="AT338" s="23">
        <v>0</v>
      </c>
      <c r="AU338" s="23">
        <v>0</v>
      </c>
      <c r="AV338" s="23">
        <v>0</v>
      </c>
      <c r="AW338" s="23">
        <v>0</v>
      </c>
      <c r="AX338" s="23">
        <v>0</v>
      </c>
      <c r="AY338" s="23">
        <v>0</v>
      </c>
      <c r="AZ338" s="23">
        <v>0</v>
      </c>
      <c r="BA338" s="23">
        <v>0</v>
      </c>
      <c r="BB338" s="23" t="s">
        <v>176</v>
      </c>
    </row>
    <row r="339" spans="5:54" x14ac:dyDescent="0.25">
      <c r="E339" s="23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>
        <v>0</v>
      </c>
      <c r="S339" s="23">
        <v>0</v>
      </c>
      <c r="T339" s="23">
        <v>0</v>
      </c>
      <c r="U339" s="23">
        <v>0</v>
      </c>
      <c r="V339" s="24" t="s">
        <v>175</v>
      </c>
      <c r="X339" s="23">
        <v>0</v>
      </c>
      <c r="Y339" s="23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23">
        <v>0</v>
      </c>
      <c r="AF339" s="23">
        <v>0</v>
      </c>
      <c r="AG339" s="23">
        <v>0</v>
      </c>
      <c r="AH339" s="23">
        <v>0</v>
      </c>
      <c r="AI339" s="23">
        <v>0</v>
      </c>
      <c r="AJ339" s="23">
        <v>0</v>
      </c>
      <c r="AK339" s="23">
        <v>0</v>
      </c>
      <c r="AL339" s="23">
        <v>0</v>
      </c>
      <c r="AM339" s="23">
        <v>0</v>
      </c>
      <c r="AN339" s="23">
        <v>0</v>
      </c>
      <c r="AO339" s="23">
        <v>0</v>
      </c>
      <c r="AP339" s="23">
        <v>0</v>
      </c>
      <c r="AQ339" s="23">
        <v>0</v>
      </c>
      <c r="AR339" s="23">
        <v>0</v>
      </c>
      <c r="AS339" s="23">
        <v>0</v>
      </c>
      <c r="AT339" s="23">
        <v>0</v>
      </c>
      <c r="AU339" s="23">
        <v>0</v>
      </c>
      <c r="AV339" s="23">
        <v>0</v>
      </c>
      <c r="AW339" s="23">
        <v>0</v>
      </c>
      <c r="AX339" s="23">
        <v>0</v>
      </c>
      <c r="AY339" s="23">
        <v>0</v>
      </c>
      <c r="AZ339" s="23">
        <v>0</v>
      </c>
      <c r="BA339" s="23">
        <v>0</v>
      </c>
      <c r="BB339" s="23" t="s">
        <v>176</v>
      </c>
    </row>
    <row r="340" spans="5:54" x14ac:dyDescent="0.25">
      <c r="E340" s="23">
        <v>0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23">
        <v>0</v>
      </c>
      <c r="P340" s="23">
        <v>0</v>
      </c>
      <c r="Q340" s="23">
        <v>0</v>
      </c>
      <c r="R340" s="23">
        <v>0</v>
      </c>
      <c r="S340" s="23">
        <v>0</v>
      </c>
      <c r="T340" s="23">
        <v>0</v>
      </c>
      <c r="U340" s="23">
        <v>0</v>
      </c>
      <c r="V340" s="24" t="s">
        <v>175</v>
      </c>
      <c r="X340" s="23">
        <v>0</v>
      </c>
      <c r="Y340" s="23">
        <v>0</v>
      </c>
      <c r="Z340" s="23">
        <v>0</v>
      </c>
      <c r="AA340" s="23">
        <v>0</v>
      </c>
      <c r="AB340" s="23">
        <v>0</v>
      </c>
      <c r="AC340" s="23">
        <v>0</v>
      </c>
      <c r="AD340" s="23">
        <v>0</v>
      </c>
      <c r="AE340" s="23">
        <v>0</v>
      </c>
      <c r="AF340" s="23">
        <v>0</v>
      </c>
      <c r="AG340" s="23">
        <v>0</v>
      </c>
      <c r="AH340" s="23">
        <v>0</v>
      </c>
      <c r="AI340" s="23">
        <v>0</v>
      </c>
      <c r="AJ340" s="23">
        <v>0</v>
      </c>
      <c r="AK340" s="23">
        <v>0</v>
      </c>
      <c r="AL340" s="23">
        <v>0</v>
      </c>
      <c r="AM340" s="23">
        <v>0</v>
      </c>
      <c r="AN340" s="23">
        <v>0</v>
      </c>
      <c r="AO340" s="23">
        <v>0</v>
      </c>
      <c r="AP340" s="23">
        <v>0</v>
      </c>
      <c r="AQ340" s="23">
        <v>0</v>
      </c>
      <c r="AR340" s="23">
        <v>0</v>
      </c>
      <c r="AS340" s="23">
        <v>0</v>
      </c>
      <c r="AT340" s="23">
        <v>0</v>
      </c>
      <c r="AU340" s="23">
        <v>0</v>
      </c>
      <c r="AV340" s="23">
        <v>0</v>
      </c>
      <c r="AW340" s="23">
        <v>0</v>
      </c>
      <c r="AX340" s="23">
        <v>0</v>
      </c>
      <c r="AY340" s="23">
        <v>0</v>
      </c>
      <c r="AZ340" s="23">
        <v>0</v>
      </c>
      <c r="BA340" s="23">
        <v>0</v>
      </c>
      <c r="BB340" s="23" t="s">
        <v>176</v>
      </c>
    </row>
    <row r="341" spans="5:54" x14ac:dyDescent="0.25">
      <c r="E341" s="23">
        <v>0</v>
      </c>
      <c r="F341" s="23">
        <v>0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  <c r="M341" s="23">
        <v>0</v>
      </c>
      <c r="N341" s="23">
        <v>0</v>
      </c>
      <c r="O341" s="23">
        <v>0</v>
      </c>
      <c r="P341" s="23">
        <v>0</v>
      </c>
      <c r="Q341" s="23">
        <v>0</v>
      </c>
      <c r="R341" s="23">
        <v>0</v>
      </c>
      <c r="S341" s="23">
        <v>0</v>
      </c>
      <c r="T341" s="23">
        <v>0</v>
      </c>
      <c r="U341" s="23">
        <v>0</v>
      </c>
      <c r="V341" s="24" t="s">
        <v>175</v>
      </c>
      <c r="X341" s="23">
        <v>0</v>
      </c>
      <c r="Y341" s="23">
        <v>0</v>
      </c>
      <c r="Z341" s="23">
        <v>0</v>
      </c>
      <c r="AA341" s="23">
        <v>0</v>
      </c>
      <c r="AB341" s="23">
        <v>0</v>
      </c>
      <c r="AC341" s="23">
        <v>0</v>
      </c>
      <c r="AD341" s="23">
        <v>0</v>
      </c>
      <c r="AE341" s="23">
        <v>0</v>
      </c>
      <c r="AF341" s="23">
        <v>0</v>
      </c>
      <c r="AG341" s="23">
        <v>0</v>
      </c>
      <c r="AH341" s="23">
        <v>0</v>
      </c>
      <c r="AI341" s="23">
        <v>0</v>
      </c>
      <c r="AJ341" s="23">
        <v>0</v>
      </c>
      <c r="AK341" s="23">
        <v>0</v>
      </c>
      <c r="AL341" s="23">
        <v>0</v>
      </c>
      <c r="AM341" s="23">
        <v>0</v>
      </c>
      <c r="AN341" s="23">
        <v>0</v>
      </c>
      <c r="AO341" s="23">
        <v>0</v>
      </c>
      <c r="AP341" s="23">
        <v>0</v>
      </c>
      <c r="AQ341" s="23">
        <v>0</v>
      </c>
      <c r="AR341" s="23">
        <v>0</v>
      </c>
      <c r="AS341" s="23">
        <v>0</v>
      </c>
      <c r="AT341" s="23">
        <v>0</v>
      </c>
      <c r="AU341" s="23">
        <v>0</v>
      </c>
      <c r="AV341" s="23">
        <v>0</v>
      </c>
      <c r="AW341" s="23">
        <v>0</v>
      </c>
      <c r="AX341" s="23">
        <v>0</v>
      </c>
      <c r="AY341" s="23">
        <v>0</v>
      </c>
      <c r="AZ341" s="23">
        <v>0</v>
      </c>
      <c r="BA341" s="23">
        <v>0</v>
      </c>
      <c r="BB341" s="23" t="s">
        <v>176</v>
      </c>
    </row>
    <row r="342" spans="5:54" x14ac:dyDescent="0.25">
      <c r="E342" s="23">
        <v>0</v>
      </c>
      <c r="F342" s="23">
        <v>0</v>
      </c>
      <c r="G342" s="23">
        <v>0</v>
      </c>
      <c r="H342" s="23">
        <v>0</v>
      </c>
      <c r="I342" s="23">
        <v>0</v>
      </c>
      <c r="J342" s="23">
        <v>0</v>
      </c>
      <c r="K342" s="23">
        <v>0</v>
      </c>
      <c r="L342" s="23">
        <v>0</v>
      </c>
      <c r="M342" s="23">
        <v>0</v>
      </c>
      <c r="N342" s="23">
        <v>0</v>
      </c>
      <c r="O342" s="23">
        <v>0</v>
      </c>
      <c r="P342" s="23">
        <v>0</v>
      </c>
      <c r="Q342" s="23">
        <v>0</v>
      </c>
      <c r="R342" s="23">
        <v>0</v>
      </c>
      <c r="S342" s="23">
        <v>0</v>
      </c>
      <c r="T342" s="23">
        <v>0</v>
      </c>
      <c r="U342" s="23">
        <v>0</v>
      </c>
      <c r="V342" s="24" t="s">
        <v>175</v>
      </c>
      <c r="X342" s="23">
        <v>0</v>
      </c>
      <c r="Y342" s="23">
        <v>0</v>
      </c>
      <c r="Z342" s="23">
        <v>0</v>
      </c>
      <c r="AA342" s="23">
        <v>0</v>
      </c>
      <c r="AB342" s="23">
        <v>0</v>
      </c>
      <c r="AC342" s="23">
        <v>0</v>
      </c>
      <c r="AD342" s="23">
        <v>0</v>
      </c>
      <c r="AE342" s="23">
        <v>0</v>
      </c>
      <c r="AF342" s="23">
        <v>0</v>
      </c>
      <c r="AG342" s="23">
        <v>0</v>
      </c>
      <c r="AH342" s="23">
        <v>0</v>
      </c>
      <c r="AI342" s="23">
        <v>0</v>
      </c>
      <c r="AJ342" s="23">
        <v>0</v>
      </c>
      <c r="AK342" s="23">
        <v>0</v>
      </c>
      <c r="AL342" s="23">
        <v>0</v>
      </c>
      <c r="AM342" s="23">
        <v>0</v>
      </c>
      <c r="AN342" s="23">
        <v>0</v>
      </c>
      <c r="AO342" s="23">
        <v>0</v>
      </c>
      <c r="AP342" s="23">
        <v>0</v>
      </c>
      <c r="AQ342" s="23">
        <v>0</v>
      </c>
      <c r="AR342" s="23">
        <v>0</v>
      </c>
      <c r="AS342" s="23">
        <v>0</v>
      </c>
      <c r="AT342" s="23">
        <v>0</v>
      </c>
      <c r="AU342" s="23">
        <v>0</v>
      </c>
      <c r="AV342" s="23">
        <v>0</v>
      </c>
      <c r="AW342" s="23">
        <v>0</v>
      </c>
      <c r="AX342" s="23">
        <v>0</v>
      </c>
      <c r="AY342" s="23">
        <v>0</v>
      </c>
      <c r="AZ342" s="23">
        <v>0</v>
      </c>
      <c r="BA342" s="23">
        <v>0</v>
      </c>
      <c r="BB342" s="23" t="s">
        <v>176</v>
      </c>
    </row>
    <row r="343" spans="5:54" x14ac:dyDescent="0.25">
      <c r="E343" s="23">
        <v>0</v>
      </c>
      <c r="F343" s="23">
        <v>0</v>
      </c>
      <c r="G343" s="23">
        <v>0</v>
      </c>
      <c r="H343" s="23">
        <v>0</v>
      </c>
      <c r="I343" s="23">
        <v>0</v>
      </c>
      <c r="J343" s="23">
        <v>0</v>
      </c>
      <c r="K343" s="23">
        <v>0</v>
      </c>
      <c r="L343" s="23">
        <v>0</v>
      </c>
      <c r="M343" s="23">
        <v>0</v>
      </c>
      <c r="N343" s="23">
        <v>0</v>
      </c>
      <c r="O343" s="23">
        <v>0</v>
      </c>
      <c r="P343" s="23">
        <v>0</v>
      </c>
      <c r="Q343" s="23">
        <v>0</v>
      </c>
      <c r="R343" s="23">
        <v>0</v>
      </c>
      <c r="S343" s="23">
        <v>0</v>
      </c>
      <c r="T343" s="23">
        <v>0</v>
      </c>
      <c r="U343" s="23">
        <v>0</v>
      </c>
      <c r="V343" s="24" t="s">
        <v>175</v>
      </c>
      <c r="X343" s="23">
        <v>0</v>
      </c>
      <c r="Y343" s="23">
        <v>0</v>
      </c>
      <c r="Z343" s="23">
        <v>0</v>
      </c>
      <c r="AA343" s="23">
        <v>0</v>
      </c>
      <c r="AB343" s="23">
        <v>0</v>
      </c>
      <c r="AC343" s="23">
        <v>0</v>
      </c>
      <c r="AD343" s="23">
        <v>0</v>
      </c>
      <c r="AE343" s="23">
        <v>0</v>
      </c>
      <c r="AF343" s="23">
        <v>0</v>
      </c>
      <c r="AG343" s="23">
        <v>0</v>
      </c>
      <c r="AH343" s="23">
        <v>0</v>
      </c>
      <c r="AI343" s="23">
        <v>0</v>
      </c>
      <c r="AJ343" s="23">
        <v>0</v>
      </c>
      <c r="AK343" s="23">
        <v>0</v>
      </c>
      <c r="AL343" s="23">
        <v>0</v>
      </c>
      <c r="AM343" s="23">
        <v>0</v>
      </c>
      <c r="AN343" s="23">
        <v>0</v>
      </c>
      <c r="AO343" s="23">
        <v>0</v>
      </c>
      <c r="AP343" s="23">
        <v>0</v>
      </c>
      <c r="AQ343" s="23">
        <v>0</v>
      </c>
      <c r="AR343" s="23">
        <v>0</v>
      </c>
      <c r="AS343" s="23">
        <v>0</v>
      </c>
      <c r="AT343" s="23">
        <v>0</v>
      </c>
      <c r="AU343" s="23">
        <v>0</v>
      </c>
      <c r="AV343" s="23">
        <v>0</v>
      </c>
      <c r="AW343" s="23">
        <v>0</v>
      </c>
      <c r="AX343" s="23">
        <v>0</v>
      </c>
      <c r="AY343" s="23">
        <v>0</v>
      </c>
      <c r="AZ343" s="23">
        <v>0</v>
      </c>
      <c r="BA343" s="23">
        <v>0</v>
      </c>
      <c r="BB343" s="23" t="s">
        <v>176</v>
      </c>
    </row>
    <row r="344" spans="5:54" x14ac:dyDescent="0.25">
      <c r="E344" s="23">
        <v>0</v>
      </c>
      <c r="F344" s="23">
        <v>0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23">
        <v>0</v>
      </c>
      <c r="M344" s="23">
        <v>0</v>
      </c>
      <c r="N344" s="23">
        <v>0</v>
      </c>
      <c r="O344" s="23">
        <v>0</v>
      </c>
      <c r="P344" s="23">
        <v>0</v>
      </c>
      <c r="Q344" s="23">
        <v>0</v>
      </c>
      <c r="R344" s="23">
        <v>0</v>
      </c>
      <c r="S344" s="23">
        <v>0</v>
      </c>
      <c r="T344" s="23">
        <v>0</v>
      </c>
      <c r="U344" s="23">
        <v>0</v>
      </c>
      <c r="V344" s="24" t="s">
        <v>175</v>
      </c>
      <c r="X344" s="23">
        <v>0</v>
      </c>
      <c r="Y344" s="23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23">
        <v>0</v>
      </c>
      <c r="AF344" s="23">
        <v>0</v>
      </c>
      <c r="AG344" s="23">
        <v>0</v>
      </c>
      <c r="AH344" s="23">
        <v>0</v>
      </c>
      <c r="AI344" s="23">
        <v>0</v>
      </c>
      <c r="AJ344" s="23">
        <v>0</v>
      </c>
      <c r="AK344" s="23">
        <v>0</v>
      </c>
      <c r="AL344" s="23">
        <v>0</v>
      </c>
      <c r="AM344" s="23">
        <v>0</v>
      </c>
      <c r="AN344" s="23">
        <v>0</v>
      </c>
      <c r="AO344" s="23">
        <v>0</v>
      </c>
      <c r="AP344" s="23">
        <v>0</v>
      </c>
      <c r="AQ344" s="23">
        <v>0</v>
      </c>
      <c r="AR344" s="23">
        <v>0</v>
      </c>
      <c r="AS344" s="23">
        <v>0</v>
      </c>
      <c r="AT344" s="23">
        <v>0</v>
      </c>
      <c r="AU344" s="23">
        <v>0</v>
      </c>
      <c r="AV344" s="23">
        <v>0</v>
      </c>
      <c r="AW344" s="23">
        <v>0</v>
      </c>
      <c r="AX344" s="23">
        <v>0</v>
      </c>
      <c r="AY344" s="23">
        <v>0</v>
      </c>
      <c r="AZ344" s="23">
        <v>0</v>
      </c>
      <c r="BA344" s="23">
        <v>0</v>
      </c>
      <c r="BB344" s="23" t="s">
        <v>176</v>
      </c>
    </row>
    <row r="345" spans="5:54" x14ac:dyDescent="0.25">
      <c r="E345" s="23">
        <v>0</v>
      </c>
      <c r="F345" s="23">
        <v>0</v>
      </c>
      <c r="G345" s="23">
        <v>0</v>
      </c>
      <c r="H345" s="23">
        <v>0</v>
      </c>
      <c r="I345" s="23">
        <v>0</v>
      </c>
      <c r="J345" s="23">
        <v>0</v>
      </c>
      <c r="K345" s="23">
        <v>0</v>
      </c>
      <c r="L345" s="23">
        <v>0</v>
      </c>
      <c r="M345" s="23">
        <v>0</v>
      </c>
      <c r="N345" s="23">
        <v>0</v>
      </c>
      <c r="O345" s="23">
        <v>0</v>
      </c>
      <c r="P345" s="23">
        <v>0</v>
      </c>
      <c r="Q345" s="23">
        <v>0</v>
      </c>
      <c r="R345" s="23">
        <v>0</v>
      </c>
      <c r="S345" s="23">
        <v>0</v>
      </c>
      <c r="T345" s="23">
        <v>0</v>
      </c>
      <c r="U345" s="23">
        <v>0</v>
      </c>
      <c r="V345" s="24" t="s">
        <v>175</v>
      </c>
      <c r="X345" s="23">
        <v>0</v>
      </c>
      <c r="Y345" s="23">
        <v>0</v>
      </c>
      <c r="Z345" s="23">
        <v>0</v>
      </c>
      <c r="AA345" s="23">
        <v>0</v>
      </c>
      <c r="AB345" s="23">
        <v>0</v>
      </c>
      <c r="AC345" s="23">
        <v>0</v>
      </c>
      <c r="AD345" s="23">
        <v>0</v>
      </c>
      <c r="AE345" s="23">
        <v>0</v>
      </c>
      <c r="AF345" s="23">
        <v>0</v>
      </c>
      <c r="AG345" s="23">
        <v>0</v>
      </c>
      <c r="AH345" s="23">
        <v>0</v>
      </c>
      <c r="AI345" s="23">
        <v>0</v>
      </c>
      <c r="AJ345" s="23">
        <v>0</v>
      </c>
      <c r="AK345" s="23">
        <v>0</v>
      </c>
      <c r="AL345" s="23">
        <v>0</v>
      </c>
      <c r="AM345" s="23">
        <v>0</v>
      </c>
      <c r="AN345" s="23">
        <v>0</v>
      </c>
      <c r="AO345" s="23">
        <v>0</v>
      </c>
      <c r="AP345" s="23">
        <v>0</v>
      </c>
      <c r="AQ345" s="23">
        <v>0</v>
      </c>
      <c r="AR345" s="23">
        <v>0</v>
      </c>
      <c r="AS345" s="23">
        <v>0</v>
      </c>
      <c r="AT345" s="23">
        <v>0</v>
      </c>
      <c r="AU345" s="23">
        <v>0</v>
      </c>
      <c r="AV345" s="23">
        <v>0</v>
      </c>
      <c r="AW345" s="23">
        <v>0</v>
      </c>
      <c r="AX345" s="23">
        <v>0</v>
      </c>
      <c r="AY345" s="23">
        <v>0</v>
      </c>
      <c r="AZ345" s="23">
        <v>0</v>
      </c>
      <c r="BA345" s="23">
        <v>0</v>
      </c>
      <c r="BB345" s="23" t="s">
        <v>176</v>
      </c>
    </row>
    <row r="346" spans="5:54" x14ac:dyDescent="0.25">
      <c r="E346" s="23">
        <v>0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>
        <v>0</v>
      </c>
      <c r="M346" s="23">
        <v>0</v>
      </c>
      <c r="N346" s="23">
        <v>0</v>
      </c>
      <c r="O346" s="23">
        <v>0</v>
      </c>
      <c r="P346" s="23">
        <v>0</v>
      </c>
      <c r="Q346" s="23">
        <v>0</v>
      </c>
      <c r="R346" s="23">
        <v>0</v>
      </c>
      <c r="S346" s="23">
        <v>0</v>
      </c>
      <c r="T346" s="23">
        <v>0</v>
      </c>
      <c r="U346" s="23">
        <v>0</v>
      </c>
      <c r="V346" s="24" t="s">
        <v>175</v>
      </c>
      <c r="X346" s="23">
        <v>0</v>
      </c>
      <c r="Y346" s="23">
        <v>0</v>
      </c>
      <c r="Z346" s="23">
        <v>0</v>
      </c>
      <c r="AA346" s="23">
        <v>0</v>
      </c>
      <c r="AB346" s="23">
        <v>0</v>
      </c>
      <c r="AC346" s="23">
        <v>0</v>
      </c>
      <c r="AD346" s="23">
        <v>0</v>
      </c>
      <c r="AE346" s="23">
        <v>0</v>
      </c>
      <c r="AF346" s="23">
        <v>0</v>
      </c>
      <c r="AG346" s="23">
        <v>0</v>
      </c>
      <c r="AH346" s="23">
        <v>0</v>
      </c>
      <c r="AI346" s="23">
        <v>0</v>
      </c>
      <c r="AJ346" s="23">
        <v>0</v>
      </c>
      <c r="AK346" s="23">
        <v>0</v>
      </c>
      <c r="AL346" s="23">
        <v>0</v>
      </c>
      <c r="AM346" s="23">
        <v>0</v>
      </c>
      <c r="AN346" s="23">
        <v>0</v>
      </c>
      <c r="AO346" s="23">
        <v>0</v>
      </c>
      <c r="AP346" s="23">
        <v>0</v>
      </c>
      <c r="AQ346" s="23">
        <v>0</v>
      </c>
      <c r="AR346" s="23">
        <v>0</v>
      </c>
      <c r="AS346" s="23">
        <v>0</v>
      </c>
      <c r="AT346" s="23">
        <v>0</v>
      </c>
      <c r="AU346" s="23">
        <v>0</v>
      </c>
      <c r="AV346" s="23">
        <v>0</v>
      </c>
      <c r="AW346" s="23">
        <v>0</v>
      </c>
      <c r="AX346" s="23">
        <v>0</v>
      </c>
      <c r="AY346" s="23">
        <v>0</v>
      </c>
      <c r="AZ346" s="23">
        <v>0</v>
      </c>
      <c r="BA346" s="23">
        <v>0</v>
      </c>
      <c r="BB346" s="23" t="s">
        <v>176</v>
      </c>
    </row>
    <row r="347" spans="5:54" x14ac:dyDescent="0.25">
      <c r="E347" s="23">
        <v>0</v>
      </c>
      <c r="F347" s="23">
        <v>0</v>
      </c>
      <c r="G347" s="23">
        <v>0</v>
      </c>
      <c r="H347" s="23">
        <v>0</v>
      </c>
      <c r="I347" s="23">
        <v>0</v>
      </c>
      <c r="J347" s="23">
        <v>0</v>
      </c>
      <c r="K347" s="23">
        <v>0</v>
      </c>
      <c r="L347" s="23">
        <v>0</v>
      </c>
      <c r="M347" s="23">
        <v>0</v>
      </c>
      <c r="N347" s="23">
        <v>0</v>
      </c>
      <c r="O347" s="23">
        <v>0</v>
      </c>
      <c r="P347" s="23">
        <v>0</v>
      </c>
      <c r="Q347" s="23">
        <v>0</v>
      </c>
      <c r="R347" s="23">
        <v>0</v>
      </c>
      <c r="S347" s="23">
        <v>0</v>
      </c>
      <c r="T347" s="23">
        <v>0</v>
      </c>
      <c r="U347" s="23">
        <v>0</v>
      </c>
      <c r="V347" s="24" t="s">
        <v>175</v>
      </c>
      <c r="X347" s="23">
        <v>0</v>
      </c>
      <c r="Y347" s="23">
        <v>0</v>
      </c>
      <c r="Z347" s="23">
        <v>0</v>
      </c>
      <c r="AA347" s="23">
        <v>0</v>
      </c>
      <c r="AB347" s="23">
        <v>0</v>
      </c>
      <c r="AC347" s="23">
        <v>0</v>
      </c>
      <c r="AD347" s="23">
        <v>0</v>
      </c>
      <c r="AE347" s="23">
        <v>0</v>
      </c>
      <c r="AF347" s="23">
        <v>0</v>
      </c>
      <c r="AG347" s="23">
        <v>0</v>
      </c>
      <c r="AH347" s="23">
        <v>0</v>
      </c>
      <c r="AI347" s="23">
        <v>0</v>
      </c>
      <c r="AJ347" s="23">
        <v>0</v>
      </c>
      <c r="AK347" s="23">
        <v>0</v>
      </c>
      <c r="AL347" s="23">
        <v>0</v>
      </c>
      <c r="AM347" s="23">
        <v>0</v>
      </c>
      <c r="AN347" s="23">
        <v>0</v>
      </c>
      <c r="AO347" s="23">
        <v>0</v>
      </c>
      <c r="AP347" s="23">
        <v>0</v>
      </c>
      <c r="AQ347" s="23">
        <v>0</v>
      </c>
      <c r="AR347" s="23">
        <v>0</v>
      </c>
      <c r="AS347" s="23">
        <v>0</v>
      </c>
      <c r="AT347" s="23">
        <v>0</v>
      </c>
      <c r="AU347" s="23">
        <v>0</v>
      </c>
      <c r="AV347" s="23">
        <v>0</v>
      </c>
      <c r="AW347" s="23">
        <v>0</v>
      </c>
      <c r="AX347" s="23">
        <v>0</v>
      </c>
      <c r="AY347" s="23">
        <v>0</v>
      </c>
      <c r="AZ347" s="23">
        <v>0</v>
      </c>
      <c r="BA347" s="23">
        <v>0</v>
      </c>
      <c r="BB347" s="23" t="s">
        <v>176</v>
      </c>
    </row>
    <row r="348" spans="5:54" x14ac:dyDescent="0.25">
      <c r="E348" s="23">
        <v>0</v>
      </c>
      <c r="F348" s="23">
        <v>0</v>
      </c>
      <c r="G348" s="23">
        <v>0</v>
      </c>
      <c r="H348" s="23">
        <v>0</v>
      </c>
      <c r="I348" s="23">
        <v>0</v>
      </c>
      <c r="J348" s="23">
        <v>0</v>
      </c>
      <c r="K348" s="23">
        <v>0</v>
      </c>
      <c r="L348" s="23">
        <v>0</v>
      </c>
      <c r="M348" s="23">
        <v>0</v>
      </c>
      <c r="N348" s="23">
        <v>0</v>
      </c>
      <c r="O348" s="23">
        <v>0</v>
      </c>
      <c r="P348" s="23">
        <v>0</v>
      </c>
      <c r="Q348" s="23">
        <v>0</v>
      </c>
      <c r="R348" s="23">
        <v>0</v>
      </c>
      <c r="S348" s="23">
        <v>0</v>
      </c>
      <c r="T348" s="23">
        <v>0</v>
      </c>
      <c r="U348" s="23">
        <v>0</v>
      </c>
      <c r="V348" s="24" t="s">
        <v>175</v>
      </c>
      <c r="X348" s="23">
        <v>0</v>
      </c>
      <c r="Y348" s="23">
        <v>0</v>
      </c>
      <c r="Z348" s="23">
        <v>0</v>
      </c>
      <c r="AA348" s="23">
        <v>0</v>
      </c>
      <c r="AB348" s="23">
        <v>0</v>
      </c>
      <c r="AC348" s="23">
        <v>0</v>
      </c>
      <c r="AD348" s="23">
        <v>0</v>
      </c>
      <c r="AE348" s="23">
        <v>0</v>
      </c>
      <c r="AF348" s="23">
        <v>0</v>
      </c>
      <c r="AG348" s="23">
        <v>0</v>
      </c>
      <c r="AH348" s="23">
        <v>0</v>
      </c>
      <c r="AI348" s="23">
        <v>0</v>
      </c>
      <c r="AJ348" s="23">
        <v>0</v>
      </c>
      <c r="AK348" s="23">
        <v>0</v>
      </c>
      <c r="AL348" s="23">
        <v>0</v>
      </c>
      <c r="AM348" s="23">
        <v>0</v>
      </c>
      <c r="AN348" s="23">
        <v>0</v>
      </c>
      <c r="AO348" s="23">
        <v>0</v>
      </c>
      <c r="AP348" s="23">
        <v>0</v>
      </c>
      <c r="AQ348" s="23">
        <v>0</v>
      </c>
      <c r="AR348" s="23">
        <v>0</v>
      </c>
      <c r="AS348" s="23">
        <v>0</v>
      </c>
      <c r="AT348" s="23">
        <v>0</v>
      </c>
      <c r="AU348" s="23">
        <v>0</v>
      </c>
      <c r="AV348" s="23">
        <v>0</v>
      </c>
      <c r="AW348" s="23">
        <v>0</v>
      </c>
      <c r="AX348" s="23">
        <v>0</v>
      </c>
      <c r="AY348" s="23">
        <v>0</v>
      </c>
      <c r="AZ348" s="23">
        <v>0</v>
      </c>
      <c r="BA348" s="23">
        <v>0</v>
      </c>
      <c r="BB348" s="23" t="s">
        <v>176</v>
      </c>
    </row>
    <row r="349" spans="5:54" x14ac:dyDescent="0.25">
      <c r="E349" s="23">
        <v>0</v>
      </c>
      <c r="F349" s="23">
        <v>0</v>
      </c>
      <c r="G349" s="23">
        <v>0</v>
      </c>
      <c r="H349" s="23">
        <v>0</v>
      </c>
      <c r="I349" s="23">
        <v>0</v>
      </c>
      <c r="J349" s="23">
        <v>0</v>
      </c>
      <c r="K349" s="23">
        <v>0</v>
      </c>
      <c r="L349" s="23">
        <v>0</v>
      </c>
      <c r="M349" s="23">
        <v>0</v>
      </c>
      <c r="N349" s="23">
        <v>0</v>
      </c>
      <c r="O349" s="23">
        <v>0</v>
      </c>
      <c r="P349" s="23">
        <v>0</v>
      </c>
      <c r="Q349" s="23">
        <v>0</v>
      </c>
      <c r="R349" s="23">
        <v>0</v>
      </c>
      <c r="S349" s="23">
        <v>0</v>
      </c>
      <c r="T349" s="23">
        <v>0</v>
      </c>
      <c r="U349" s="23">
        <v>0</v>
      </c>
      <c r="V349" s="24" t="s">
        <v>175</v>
      </c>
      <c r="X349" s="23">
        <v>0</v>
      </c>
      <c r="Y349" s="23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23">
        <v>0</v>
      </c>
      <c r="AF349" s="23">
        <v>0</v>
      </c>
      <c r="AG349" s="23">
        <v>0</v>
      </c>
      <c r="AH349" s="23">
        <v>0</v>
      </c>
      <c r="AI349" s="23">
        <v>0</v>
      </c>
      <c r="AJ349" s="23">
        <v>0</v>
      </c>
      <c r="AK349" s="23">
        <v>0</v>
      </c>
      <c r="AL349" s="23">
        <v>0</v>
      </c>
      <c r="AM349" s="23">
        <v>0</v>
      </c>
      <c r="AN349" s="23">
        <v>0</v>
      </c>
      <c r="AO349" s="23">
        <v>0</v>
      </c>
      <c r="AP349" s="23">
        <v>0</v>
      </c>
      <c r="AQ349" s="23">
        <v>0</v>
      </c>
      <c r="AR349" s="23">
        <v>0</v>
      </c>
      <c r="AS349" s="23">
        <v>0</v>
      </c>
      <c r="AT349" s="23">
        <v>0</v>
      </c>
      <c r="AU349" s="23">
        <v>0</v>
      </c>
      <c r="AV349" s="23">
        <v>0</v>
      </c>
      <c r="AW349" s="23">
        <v>0</v>
      </c>
      <c r="AX349" s="23">
        <v>0</v>
      </c>
      <c r="AY349" s="23">
        <v>0</v>
      </c>
      <c r="AZ349" s="23">
        <v>0</v>
      </c>
      <c r="BA349" s="23">
        <v>0</v>
      </c>
      <c r="BB349" s="23" t="s">
        <v>176</v>
      </c>
    </row>
    <row r="350" spans="5:54" x14ac:dyDescent="0.25">
      <c r="E350" s="23">
        <v>0</v>
      </c>
      <c r="F350" s="23">
        <v>0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23">
        <v>0</v>
      </c>
      <c r="M350" s="23">
        <v>0</v>
      </c>
      <c r="N350" s="23">
        <v>0</v>
      </c>
      <c r="O350" s="23">
        <v>0</v>
      </c>
      <c r="P350" s="23">
        <v>0</v>
      </c>
      <c r="Q350" s="23">
        <v>0</v>
      </c>
      <c r="R350" s="23">
        <v>0</v>
      </c>
      <c r="S350" s="23">
        <v>0</v>
      </c>
      <c r="T350" s="23">
        <v>0</v>
      </c>
      <c r="U350" s="23">
        <v>0</v>
      </c>
      <c r="V350" s="24" t="s">
        <v>175</v>
      </c>
      <c r="X350" s="23">
        <v>0</v>
      </c>
      <c r="Y350" s="23">
        <v>0</v>
      </c>
      <c r="Z350" s="23">
        <v>0</v>
      </c>
      <c r="AA350" s="23">
        <v>0</v>
      </c>
      <c r="AB350" s="23">
        <v>0</v>
      </c>
      <c r="AC350" s="23">
        <v>0</v>
      </c>
      <c r="AD350" s="23">
        <v>0</v>
      </c>
      <c r="AE350" s="23">
        <v>0</v>
      </c>
      <c r="AF350" s="23">
        <v>0</v>
      </c>
      <c r="AG350" s="23">
        <v>0</v>
      </c>
      <c r="AH350" s="23">
        <v>0</v>
      </c>
      <c r="AI350" s="23">
        <v>0</v>
      </c>
      <c r="AJ350" s="23">
        <v>0</v>
      </c>
      <c r="AK350" s="23">
        <v>0</v>
      </c>
      <c r="AL350" s="23">
        <v>0</v>
      </c>
      <c r="AM350" s="23">
        <v>0</v>
      </c>
      <c r="AN350" s="23">
        <v>0</v>
      </c>
      <c r="AO350" s="23">
        <v>0</v>
      </c>
      <c r="AP350" s="23">
        <v>0</v>
      </c>
      <c r="AQ350" s="23">
        <v>0</v>
      </c>
      <c r="AR350" s="23">
        <v>0</v>
      </c>
      <c r="AS350" s="23">
        <v>0</v>
      </c>
      <c r="AT350" s="23">
        <v>0</v>
      </c>
      <c r="AU350" s="23">
        <v>0</v>
      </c>
      <c r="AV350" s="23">
        <v>0</v>
      </c>
      <c r="AW350" s="23">
        <v>0</v>
      </c>
      <c r="AX350" s="23">
        <v>0</v>
      </c>
      <c r="AY350" s="23">
        <v>0</v>
      </c>
      <c r="AZ350" s="23">
        <v>0</v>
      </c>
      <c r="BA350" s="23">
        <v>0</v>
      </c>
      <c r="BB350" s="23" t="s">
        <v>176</v>
      </c>
    </row>
    <row r="351" spans="5:54" x14ac:dyDescent="0.25">
      <c r="E351" s="23">
        <v>0</v>
      </c>
      <c r="F351" s="23">
        <v>0</v>
      </c>
      <c r="G351" s="23">
        <v>0</v>
      </c>
      <c r="H351" s="23">
        <v>0</v>
      </c>
      <c r="I351" s="23">
        <v>0</v>
      </c>
      <c r="J351" s="23">
        <v>0</v>
      </c>
      <c r="K351" s="23">
        <v>0</v>
      </c>
      <c r="L351" s="23">
        <v>0</v>
      </c>
      <c r="M351" s="23">
        <v>0</v>
      </c>
      <c r="N351" s="23">
        <v>0</v>
      </c>
      <c r="O351" s="23">
        <v>0</v>
      </c>
      <c r="P351" s="23">
        <v>0</v>
      </c>
      <c r="Q351" s="23">
        <v>0</v>
      </c>
      <c r="R351" s="23">
        <v>0</v>
      </c>
      <c r="S351" s="23">
        <v>0</v>
      </c>
      <c r="T351" s="23">
        <v>0</v>
      </c>
      <c r="U351" s="23">
        <v>0</v>
      </c>
      <c r="V351" s="24" t="s">
        <v>175</v>
      </c>
      <c r="X351" s="23">
        <v>0</v>
      </c>
      <c r="Y351" s="23">
        <v>0</v>
      </c>
      <c r="Z351" s="23">
        <v>0</v>
      </c>
      <c r="AA351" s="23">
        <v>0</v>
      </c>
      <c r="AB351" s="23">
        <v>0</v>
      </c>
      <c r="AC351" s="23">
        <v>0</v>
      </c>
      <c r="AD351" s="23">
        <v>0</v>
      </c>
      <c r="AE351" s="23">
        <v>0</v>
      </c>
      <c r="AF351" s="23">
        <v>0</v>
      </c>
      <c r="AG351" s="23">
        <v>0</v>
      </c>
      <c r="AH351" s="23">
        <v>0</v>
      </c>
      <c r="AI351" s="23">
        <v>0</v>
      </c>
      <c r="AJ351" s="23">
        <v>0</v>
      </c>
      <c r="AK351" s="23">
        <v>0</v>
      </c>
      <c r="AL351" s="23">
        <v>0</v>
      </c>
      <c r="AM351" s="23">
        <v>0</v>
      </c>
      <c r="AN351" s="23">
        <v>0</v>
      </c>
      <c r="AO351" s="23">
        <v>0</v>
      </c>
      <c r="AP351" s="23">
        <v>0</v>
      </c>
      <c r="AQ351" s="23">
        <v>0</v>
      </c>
      <c r="AR351" s="23">
        <v>0</v>
      </c>
      <c r="AS351" s="23">
        <v>0</v>
      </c>
      <c r="AT351" s="23">
        <v>0</v>
      </c>
      <c r="AU351" s="23">
        <v>0</v>
      </c>
      <c r="AV351" s="23">
        <v>0</v>
      </c>
      <c r="AW351" s="23">
        <v>0</v>
      </c>
      <c r="AX351" s="23">
        <v>0</v>
      </c>
      <c r="AY351" s="23">
        <v>0</v>
      </c>
      <c r="AZ351" s="23">
        <v>0</v>
      </c>
      <c r="BA351" s="23">
        <v>0</v>
      </c>
      <c r="BB351" s="23" t="s">
        <v>176</v>
      </c>
    </row>
    <row r="352" spans="5:54" x14ac:dyDescent="0.25">
      <c r="E352" s="23">
        <v>0</v>
      </c>
      <c r="F352" s="23">
        <v>0</v>
      </c>
      <c r="G352" s="23">
        <v>0</v>
      </c>
      <c r="H352" s="23">
        <v>0</v>
      </c>
      <c r="I352" s="23">
        <v>0</v>
      </c>
      <c r="J352" s="23">
        <v>0</v>
      </c>
      <c r="K352" s="23">
        <v>0</v>
      </c>
      <c r="L352" s="23">
        <v>0</v>
      </c>
      <c r="M352" s="23">
        <v>0</v>
      </c>
      <c r="N352" s="23">
        <v>0</v>
      </c>
      <c r="O352" s="23">
        <v>0</v>
      </c>
      <c r="P352" s="23">
        <v>0</v>
      </c>
      <c r="Q352" s="23">
        <v>0</v>
      </c>
      <c r="R352" s="23">
        <v>0</v>
      </c>
      <c r="S352" s="23">
        <v>0</v>
      </c>
      <c r="T352" s="23">
        <v>0</v>
      </c>
      <c r="U352" s="23">
        <v>0</v>
      </c>
      <c r="V352" s="24" t="s">
        <v>175</v>
      </c>
      <c r="X352" s="23">
        <v>0</v>
      </c>
      <c r="Y352" s="23">
        <v>0</v>
      </c>
      <c r="Z352" s="23">
        <v>0</v>
      </c>
      <c r="AA352" s="23">
        <v>0</v>
      </c>
      <c r="AB352" s="23">
        <v>0</v>
      </c>
      <c r="AC352" s="23">
        <v>0</v>
      </c>
      <c r="AD352" s="23">
        <v>0</v>
      </c>
      <c r="AE352" s="23">
        <v>0</v>
      </c>
      <c r="AF352" s="23">
        <v>0</v>
      </c>
      <c r="AG352" s="23">
        <v>0</v>
      </c>
      <c r="AH352" s="23">
        <v>0</v>
      </c>
      <c r="AI352" s="23">
        <v>0</v>
      </c>
      <c r="AJ352" s="23">
        <v>0</v>
      </c>
      <c r="AK352" s="23">
        <v>0</v>
      </c>
      <c r="AL352" s="23">
        <v>0</v>
      </c>
      <c r="AM352" s="23">
        <v>0</v>
      </c>
      <c r="AN352" s="23">
        <v>0</v>
      </c>
      <c r="AO352" s="23">
        <v>0</v>
      </c>
      <c r="AP352" s="23">
        <v>0</v>
      </c>
      <c r="AQ352" s="23">
        <v>0</v>
      </c>
      <c r="AR352" s="23">
        <v>0</v>
      </c>
      <c r="AS352" s="23">
        <v>0</v>
      </c>
      <c r="AT352" s="23">
        <v>0</v>
      </c>
      <c r="AU352" s="23">
        <v>0</v>
      </c>
      <c r="AV352" s="23">
        <v>0</v>
      </c>
      <c r="AW352" s="23">
        <v>0</v>
      </c>
      <c r="AX352" s="23">
        <v>0</v>
      </c>
      <c r="AY352" s="23">
        <v>0</v>
      </c>
      <c r="AZ352" s="23">
        <v>0</v>
      </c>
      <c r="BA352" s="23">
        <v>0</v>
      </c>
      <c r="BB352" s="23" t="s">
        <v>176</v>
      </c>
    </row>
    <row r="353" spans="5:54" x14ac:dyDescent="0.25">
      <c r="E353" s="23">
        <v>0</v>
      </c>
      <c r="F353" s="23">
        <v>0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23">
        <v>0</v>
      </c>
      <c r="M353" s="23">
        <v>0</v>
      </c>
      <c r="N353" s="23">
        <v>0</v>
      </c>
      <c r="O353" s="23">
        <v>0</v>
      </c>
      <c r="P353" s="23">
        <v>0</v>
      </c>
      <c r="Q353" s="23">
        <v>0</v>
      </c>
      <c r="R353" s="23">
        <v>0</v>
      </c>
      <c r="S353" s="23">
        <v>0</v>
      </c>
      <c r="T353" s="23">
        <v>0</v>
      </c>
      <c r="U353" s="23">
        <v>0</v>
      </c>
      <c r="V353" s="24" t="s">
        <v>175</v>
      </c>
      <c r="X353" s="23">
        <v>0</v>
      </c>
      <c r="Y353" s="23">
        <v>0</v>
      </c>
      <c r="Z353" s="23">
        <v>0</v>
      </c>
      <c r="AA353" s="23">
        <v>0</v>
      </c>
      <c r="AB353" s="23">
        <v>0</v>
      </c>
      <c r="AC353" s="23">
        <v>0</v>
      </c>
      <c r="AD353" s="23">
        <v>0</v>
      </c>
      <c r="AE353" s="23">
        <v>0</v>
      </c>
      <c r="AF353" s="23">
        <v>0</v>
      </c>
      <c r="AG353" s="23">
        <v>0</v>
      </c>
      <c r="AH353" s="23">
        <v>0</v>
      </c>
      <c r="AI353" s="23">
        <v>0</v>
      </c>
      <c r="AJ353" s="23">
        <v>0</v>
      </c>
      <c r="AK353" s="23">
        <v>0</v>
      </c>
      <c r="AL353" s="23">
        <v>0</v>
      </c>
      <c r="AM353" s="23">
        <v>0</v>
      </c>
      <c r="AN353" s="23">
        <v>0</v>
      </c>
      <c r="AO353" s="23">
        <v>0</v>
      </c>
      <c r="AP353" s="23">
        <v>0</v>
      </c>
      <c r="AQ353" s="23">
        <v>0</v>
      </c>
      <c r="AR353" s="23">
        <v>0</v>
      </c>
      <c r="AS353" s="23">
        <v>0</v>
      </c>
      <c r="AT353" s="23">
        <v>0</v>
      </c>
      <c r="AU353" s="23">
        <v>0</v>
      </c>
      <c r="AV353" s="23">
        <v>0</v>
      </c>
      <c r="AW353" s="23">
        <v>0</v>
      </c>
      <c r="AX353" s="23">
        <v>0</v>
      </c>
      <c r="AY353" s="23">
        <v>0</v>
      </c>
      <c r="AZ353" s="23">
        <v>0</v>
      </c>
      <c r="BA353" s="23">
        <v>0</v>
      </c>
      <c r="BB353" s="23" t="s">
        <v>176</v>
      </c>
    </row>
    <row r="354" spans="5:54" x14ac:dyDescent="0.25">
      <c r="E354" s="23">
        <v>0</v>
      </c>
      <c r="F354" s="23">
        <v>0</v>
      </c>
      <c r="G354" s="23">
        <v>0</v>
      </c>
      <c r="H354" s="23">
        <v>0</v>
      </c>
      <c r="I354" s="23">
        <v>0</v>
      </c>
      <c r="J354" s="23">
        <v>0</v>
      </c>
      <c r="K354" s="23">
        <v>0</v>
      </c>
      <c r="L354" s="23">
        <v>0</v>
      </c>
      <c r="M354" s="23">
        <v>0</v>
      </c>
      <c r="N354" s="23">
        <v>0</v>
      </c>
      <c r="O354" s="23">
        <v>0</v>
      </c>
      <c r="P354" s="23">
        <v>0</v>
      </c>
      <c r="Q354" s="23">
        <v>0</v>
      </c>
      <c r="R354" s="23">
        <v>0</v>
      </c>
      <c r="S354" s="23">
        <v>0</v>
      </c>
      <c r="T354" s="23">
        <v>0</v>
      </c>
      <c r="U354" s="23">
        <v>0</v>
      </c>
      <c r="V354" s="24" t="s">
        <v>175</v>
      </c>
      <c r="X354" s="23">
        <v>0</v>
      </c>
      <c r="Y354" s="23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23">
        <v>0</v>
      </c>
      <c r="AF354" s="23">
        <v>0</v>
      </c>
      <c r="AG354" s="23">
        <v>0</v>
      </c>
      <c r="AH354" s="23">
        <v>0</v>
      </c>
      <c r="AI354" s="23">
        <v>0</v>
      </c>
      <c r="AJ354" s="23">
        <v>0</v>
      </c>
      <c r="AK354" s="23">
        <v>0</v>
      </c>
      <c r="AL354" s="23">
        <v>0</v>
      </c>
      <c r="AM354" s="23">
        <v>0</v>
      </c>
      <c r="AN354" s="23">
        <v>0</v>
      </c>
      <c r="AO354" s="23">
        <v>0</v>
      </c>
      <c r="AP354" s="23">
        <v>0</v>
      </c>
      <c r="AQ354" s="23">
        <v>0</v>
      </c>
      <c r="AR354" s="23">
        <v>0</v>
      </c>
      <c r="AS354" s="23">
        <v>0</v>
      </c>
      <c r="AT354" s="23">
        <v>0</v>
      </c>
      <c r="AU354" s="23">
        <v>0</v>
      </c>
      <c r="AV354" s="23">
        <v>0</v>
      </c>
      <c r="AW354" s="23">
        <v>0</v>
      </c>
      <c r="AX354" s="23">
        <v>0</v>
      </c>
      <c r="AY354" s="23">
        <v>0</v>
      </c>
      <c r="AZ354" s="23">
        <v>0</v>
      </c>
      <c r="BA354" s="23">
        <v>0</v>
      </c>
      <c r="BB354" s="23" t="s">
        <v>176</v>
      </c>
    </row>
    <row r="355" spans="5:54" x14ac:dyDescent="0.25">
      <c r="E355" s="23">
        <v>0</v>
      </c>
      <c r="F355" s="23">
        <v>0</v>
      </c>
      <c r="G355" s="23">
        <v>0</v>
      </c>
      <c r="H355" s="23">
        <v>0</v>
      </c>
      <c r="I355" s="23">
        <v>0</v>
      </c>
      <c r="J355" s="23">
        <v>0</v>
      </c>
      <c r="K355" s="23">
        <v>0</v>
      </c>
      <c r="L355" s="23">
        <v>0</v>
      </c>
      <c r="M355" s="23">
        <v>0</v>
      </c>
      <c r="N355" s="23">
        <v>0</v>
      </c>
      <c r="O355" s="23">
        <v>0</v>
      </c>
      <c r="P355" s="23">
        <v>0</v>
      </c>
      <c r="Q355" s="23">
        <v>0</v>
      </c>
      <c r="R355" s="23">
        <v>0</v>
      </c>
      <c r="S355" s="23">
        <v>0</v>
      </c>
      <c r="T355" s="23">
        <v>0</v>
      </c>
      <c r="U355" s="23">
        <v>0</v>
      </c>
      <c r="V355" s="24" t="s">
        <v>175</v>
      </c>
      <c r="X355" s="23">
        <v>0</v>
      </c>
      <c r="Y355" s="23">
        <v>0</v>
      </c>
      <c r="Z355" s="23">
        <v>0</v>
      </c>
      <c r="AA355" s="23">
        <v>0</v>
      </c>
      <c r="AB355" s="23">
        <v>0</v>
      </c>
      <c r="AC355" s="23">
        <v>0</v>
      </c>
      <c r="AD355" s="23">
        <v>0</v>
      </c>
      <c r="AE355" s="23">
        <v>0</v>
      </c>
      <c r="AF355" s="23">
        <v>0</v>
      </c>
      <c r="AG355" s="23">
        <v>0</v>
      </c>
      <c r="AH355" s="23">
        <v>0</v>
      </c>
      <c r="AI355" s="23">
        <v>0</v>
      </c>
      <c r="AJ355" s="23">
        <v>0</v>
      </c>
      <c r="AK355" s="23">
        <v>0</v>
      </c>
      <c r="AL355" s="23">
        <v>0</v>
      </c>
      <c r="AM355" s="23">
        <v>0</v>
      </c>
      <c r="AN355" s="23">
        <v>0</v>
      </c>
      <c r="AO355" s="23">
        <v>0</v>
      </c>
      <c r="AP355" s="23">
        <v>0</v>
      </c>
      <c r="AQ355" s="23">
        <v>0</v>
      </c>
      <c r="AR355" s="23">
        <v>0</v>
      </c>
      <c r="AS355" s="23">
        <v>0</v>
      </c>
      <c r="AT355" s="23">
        <v>0</v>
      </c>
      <c r="AU355" s="23">
        <v>0</v>
      </c>
      <c r="AV355" s="23">
        <v>0</v>
      </c>
      <c r="AW355" s="23">
        <v>0</v>
      </c>
      <c r="AX355" s="23">
        <v>0</v>
      </c>
      <c r="AY355" s="23">
        <v>0</v>
      </c>
      <c r="AZ355" s="23">
        <v>0</v>
      </c>
      <c r="BA355" s="23">
        <v>0</v>
      </c>
      <c r="BB355" s="23" t="s">
        <v>176</v>
      </c>
    </row>
    <row r="356" spans="5:54" x14ac:dyDescent="0.25">
      <c r="E356" s="23">
        <v>0</v>
      </c>
      <c r="F356" s="23">
        <v>0</v>
      </c>
      <c r="G356" s="23">
        <v>0</v>
      </c>
      <c r="H356" s="23">
        <v>0</v>
      </c>
      <c r="I356" s="23">
        <v>0</v>
      </c>
      <c r="J356" s="23">
        <v>0</v>
      </c>
      <c r="K356" s="23">
        <v>0</v>
      </c>
      <c r="L356" s="23">
        <v>0</v>
      </c>
      <c r="M356" s="23">
        <v>0</v>
      </c>
      <c r="N356" s="23">
        <v>0</v>
      </c>
      <c r="O356" s="23">
        <v>0</v>
      </c>
      <c r="P356" s="23">
        <v>0</v>
      </c>
      <c r="Q356" s="23">
        <v>0</v>
      </c>
      <c r="R356" s="23">
        <v>0</v>
      </c>
      <c r="S356" s="23">
        <v>0</v>
      </c>
      <c r="T356" s="23">
        <v>0</v>
      </c>
      <c r="U356" s="23">
        <v>0</v>
      </c>
      <c r="V356" s="24" t="s">
        <v>175</v>
      </c>
      <c r="X356" s="23">
        <v>0</v>
      </c>
      <c r="Y356" s="23">
        <v>0</v>
      </c>
      <c r="Z356" s="23">
        <v>0</v>
      </c>
      <c r="AA356" s="23">
        <v>0</v>
      </c>
      <c r="AB356" s="23">
        <v>0</v>
      </c>
      <c r="AC356" s="23">
        <v>0</v>
      </c>
      <c r="AD356" s="23">
        <v>0</v>
      </c>
      <c r="AE356" s="23">
        <v>0</v>
      </c>
      <c r="AF356" s="23">
        <v>0</v>
      </c>
      <c r="AG356" s="23">
        <v>0</v>
      </c>
      <c r="AH356" s="23">
        <v>0</v>
      </c>
      <c r="AI356" s="23">
        <v>0</v>
      </c>
      <c r="AJ356" s="23">
        <v>0</v>
      </c>
      <c r="AK356" s="23">
        <v>0</v>
      </c>
      <c r="AL356" s="23">
        <v>0</v>
      </c>
      <c r="AM356" s="23">
        <v>0</v>
      </c>
      <c r="AN356" s="23">
        <v>0</v>
      </c>
      <c r="AO356" s="23">
        <v>0</v>
      </c>
      <c r="AP356" s="23">
        <v>0</v>
      </c>
      <c r="AQ356" s="23">
        <v>0</v>
      </c>
      <c r="AR356" s="23">
        <v>0</v>
      </c>
      <c r="AS356" s="23">
        <v>0</v>
      </c>
      <c r="AT356" s="23">
        <v>0</v>
      </c>
      <c r="AU356" s="23">
        <v>0</v>
      </c>
      <c r="AV356" s="23">
        <v>0</v>
      </c>
      <c r="AW356" s="23">
        <v>0</v>
      </c>
      <c r="AX356" s="23">
        <v>0</v>
      </c>
      <c r="AY356" s="23">
        <v>0</v>
      </c>
      <c r="AZ356" s="23">
        <v>0</v>
      </c>
      <c r="BA356" s="23">
        <v>0</v>
      </c>
      <c r="BB356" s="23" t="s">
        <v>176</v>
      </c>
    </row>
    <row r="357" spans="5:54" x14ac:dyDescent="0.25">
      <c r="E357" s="23">
        <v>0</v>
      </c>
      <c r="F357" s="23">
        <v>0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23">
        <v>0</v>
      </c>
      <c r="M357" s="23">
        <v>0</v>
      </c>
      <c r="N357" s="23">
        <v>0</v>
      </c>
      <c r="O357" s="23">
        <v>0</v>
      </c>
      <c r="P357" s="23">
        <v>0</v>
      </c>
      <c r="Q357" s="23">
        <v>0</v>
      </c>
      <c r="R357" s="23">
        <v>0</v>
      </c>
      <c r="S357" s="23">
        <v>0</v>
      </c>
      <c r="T357" s="23">
        <v>0</v>
      </c>
      <c r="U357" s="23">
        <v>0</v>
      </c>
      <c r="V357" s="24" t="s">
        <v>175</v>
      </c>
      <c r="X357" s="23">
        <v>0</v>
      </c>
      <c r="Y357" s="23">
        <v>0</v>
      </c>
      <c r="Z357" s="23">
        <v>0</v>
      </c>
      <c r="AA357" s="23">
        <v>0</v>
      </c>
      <c r="AB357" s="23">
        <v>0</v>
      </c>
      <c r="AC357" s="23">
        <v>0</v>
      </c>
      <c r="AD357" s="23">
        <v>0</v>
      </c>
      <c r="AE357" s="23">
        <v>0</v>
      </c>
      <c r="AF357" s="23">
        <v>0</v>
      </c>
      <c r="AG357" s="23">
        <v>0</v>
      </c>
      <c r="AH357" s="23">
        <v>0</v>
      </c>
      <c r="AI357" s="23">
        <v>0</v>
      </c>
      <c r="AJ357" s="23">
        <v>0</v>
      </c>
      <c r="AK357" s="23">
        <v>0</v>
      </c>
      <c r="AL357" s="23">
        <v>0</v>
      </c>
      <c r="AM357" s="23">
        <v>0</v>
      </c>
      <c r="AN357" s="23">
        <v>0</v>
      </c>
      <c r="AO357" s="23">
        <v>0</v>
      </c>
      <c r="AP357" s="23">
        <v>0</v>
      </c>
      <c r="AQ357" s="23">
        <v>0</v>
      </c>
      <c r="AR357" s="23">
        <v>0</v>
      </c>
      <c r="AS357" s="23">
        <v>0</v>
      </c>
      <c r="AT357" s="23">
        <v>0</v>
      </c>
      <c r="AU357" s="23">
        <v>0</v>
      </c>
      <c r="AV357" s="23">
        <v>0</v>
      </c>
      <c r="AW357" s="23">
        <v>0</v>
      </c>
      <c r="AX357" s="23">
        <v>0</v>
      </c>
      <c r="AY357" s="23">
        <v>0</v>
      </c>
      <c r="AZ357" s="23">
        <v>0</v>
      </c>
      <c r="BA357" s="23">
        <v>0</v>
      </c>
      <c r="BB357" s="23" t="s">
        <v>176</v>
      </c>
    </row>
    <row r="358" spans="5:54" x14ac:dyDescent="0.25">
      <c r="E358" s="23">
        <v>0</v>
      </c>
      <c r="F358" s="23">
        <v>0</v>
      </c>
      <c r="G358" s="23">
        <v>0</v>
      </c>
      <c r="H358" s="23">
        <v>0</v>
      </c>
      <c r="I358" s="23">
        <v>0</v>
      </c>
      <c r="J358" s="23">
        <v>0</v>
      </c>
      <c r="K358" s="23">
        <v>0</v>
      </c>
      <c r="L358" s="23">
        <v>0</v>
      </c>
      <c r="M358" s="23">
        <v>0</v>
      </c>
      <c r="N358" s="23">
        <v>0</v>
      </c>
      <c r="O358" s="23">
        <v>0</v>
      </c>
      <c r="P358" s="23">
        <v>0</v>
      </c>
      <c r="Q358" s="23">
        <v>0</v>
      </c>
      <c r="R358" s="23">
        <v>0</v>
      </c>
      <c r="S358" s="23">
        <v>0</v>
      </c>
      <c r="T358" s="23">
        <v>0</v>
      </c>
      <c r="U358" s="23">
        <v>0</v>
      </c>
      <c r="V358" s="24" t="s">
        <v>175</v>
      </c>
      <c r="X358" s="23">
        <v>0</v>
      </c>
      <c r="Y358" s="23">
        <v>0</v>
      </c>
      <c r="Z358" s="23">
        <v>0</v>
      </c>
      <c r="AA358" s="23">
        <v>0</v>
      </c>
      <c r="AB358" s="23">
        <v>0</v>
      </c>
      <c r="AC358" s="23">
        <v>0</v>
      </c>
      <c r="AD358" s="23">
        <v>0</v>
      </c>
      <c r="AE358" s="23">
        <v>0</v>
      </c>
      <c r="AF358" s="23">
        <v>0</v>
      </c>
      <c r="AG358" s="23">
        <v>0</v>
      </c>
      <c r="AH358" s="23">
        <v>0</v>
      </c>
      <c r="AI358" s="23">
        <v>0</v>
      </c>
      <c r="AJ358" s="23">
        <v>0</v>
      </c>
      <c r="AK358" s="23">
        <v>0</v>
      </c>
      <c r="AL358" s="23">
        <v>0</v>
      </c>
      <c r="AM358" s="23">
        <v>0</v>
      </c>
      <c r="AN358" s="23">
        <v>0</v>
      </c>
      <c r="AO358" s="23">
        <v>0</v>
      </c>
      <c r="AP358" s="23">
        <v>0</v>
      </c>
      <c r="AQ358" s="23">
        <v>0</v>
      </c>
      <c r="AR358" s="23">
        <v>0</v>
      </c>
      <c r="AS358" s="23">
        <v>0</v>
      </c>
      <c r="AT358" s="23">
        <v>0</v>
      </c>
      <c r="AU358" s="23">
        <v>0</v>
      </c>
      <c r="AV358" s="23">
        <v>0</v>
      </c>
      <c r="AW358" s="23">
        <v>0</v>
      </c>
      <c r="AX358" s="23">
        <v>0</v>
      </c>
      <c r="AY358" s="23">
        <v>0</v>
      </c>
      <c r="AZ358" s="23">
        <v>0</v>
      </c>
      <c r="BA358" s="23">
        <v>0</v>
      </c>
      <c r="BB358" s="23" t="s">
        <v>176</v>
      </c>
    </row>
    <row r="359" spans="5:54" x14ac:dyDescent="0.25">
      <c r="E359" s="23">
        <v>0</v>
      </c>
      <c r="F359" s="23">
        <v>0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>
        <v>0</v>
      </c>
      <c r="M359" s="23">
        <v>0</v>
      </c>
      <c r="N359" s="23">
        <v>0</v>
      </c>
      <c r="O359" s="23">
        <v>0</v>
      </c>
      <c r="P359" s="23">
        <v>0</v>
      </c>
      <c r="Q359" s="23">
        <v>0</v>
      </c>
      <c r="R359" s="23">
        <v>0</v>
      </c>
      <c r="S359" s="23">
        <v>0</v>
      </c>
      <c r="T359" s="23">
        <v>0</v>
      </c>
      <c r="U359" s="23">
        <v>0</v>
      </c>
      <c r="V359" s="24" t="s">
        <v>175</v>
      </c>
      <c r="X359" s="23">
        <v>0</v>
      </c>
      <c r="Y359" s="23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  <c r="AE359" s="23">
        <v>0</v>
      </c>
      <c r="AF359" s="23">
        <v>0</v>
      </c>
      <c r="AG359" s="23">
        <v>0</v>
      </c>
      <c r="AH359" s="23">
        <v>0</v>
      </c>
      <c r="AI359" s="23">
        <v>0</v>
      </c>
      <c r="AJ359" s="23">
        <v>0</v>
      </c>
      <c r="AK359" s="23">
        <v>0</v>
      </c>
      <c r="AL359" s="23">
        <v>0</v>
      </c>
      <c r="AM359" s="23">
        <v>0</v>
      </c>
      <c r="AN359" s="23">
        <v>0</v>
      </c>
      <c r="AO359" s="23">
        <v>0</v>
      </c>
      <c r="AP359" s="23">
        <v>0</v>
      </c>
      <c r="AQ359" s="23">
        <v>0</v>
      </c>
      <c r="AR359" s="23">
        <v>0</v>
      </c>
      <c r="AS359" s="23">
        <v>0</v>
      </c>
      <c r="AT359" s="23">
        <v>0</v>
      </c>
      <c r="AU359" s="23">
        <v>0</v>
      </c>
      <c r="AV359" s="23">
        <v>0</v>
      </c>
      <c r="AW359" s="23">
        <v>0</v>
      </c>
      <c r="AX359" s="23">
        <v>0</v>
      </c>
      <c r="AY359" s="23">
        <v>0</v>
      </c>
      <c r="AZ359" s="23">
        <v>0</v>
      </c>
      <c r="BA359" s="23">
        <v>0</v>
      </c>
      <c r="BB359" s="23" t="s">
        <v>176</v>
      </c>
    </row>
    <row r="360" spans="5:54" x14ac:dyDescent="0.25">
      <c r="E360" s="23">
        <v>0</v>
      </c>
      <c r="F360" s="23">
        <v>0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>
        <v>0</v>
      </c>
      <c r="M360" s="23">
        <v>0</v>
      </c>
      <c r="N360" s="23">
        <v>0</v>
      </c>
      <c r="O360" s="23">
        <v>0</v>
      </c>
      <c r="P360" s="23">
        <v>0</v>
      </c>
      <c r="Q360" s="23">
        <v>0</v>
      </c>
      <c r="R360" s="23">
        <v>0</v>
      </c>
      <c r="S360" s="23">
        <v>0</v>
      </c>
      <c r="T360" s="23">
        <v>0</v>
      </c>
      <c r="U360" s="23">
        <v>0</v>
      </c>
      <c r="V360" s="24" t="s">
        <v>175</v>
      </c>
      <c r="X360" s="23">
        <v>0</v>
      </c>
      <c r="Y360" s="23">
        <v>0</v>
      </c>
      <c r="Z360" s="23">
        <v>0</v>
      </c>
      <c r="AA360" s="23">
        <v>0</v>
      </c>
      <c r="AB360" s="23">
        <v>0</v>
      </c>
      <c r="AC360" s="23">
        <v>0</v>
      </c>
      <c r="AD360" s="23">
        <v>0</v>
      </c>
      <c r="AE360" s="23">
        <v>0</v>
      </c>
      <c r="AF360" s="23">
        <v>0</v>
      </c>
      <c r="AG360" s="23">
        <v>0</v>
      </c>
      <c r="AH360" s="23">
        <v>0</v>
      </c>
      <c r="AI360" s="23">
        <v>0</v>
      </c>
      <c r="AJ360" s="23">
        <v>0</v>
      </c>
      <c r="AK360" s="23">
        <v>0</v>
      </c>
      <c r="AL360" s="23">
        <v>0</v>
      </c>
      <c r="AM360" s="23">
        <v>0</v>
      </c>
      <c r="AN360" s="23">
        <v>0</v>
      </c>
      <c r="AO360" s="23">
        <v>0</v>
      </c>
      <c r="AP360" s="23">
        <v>0</v>
      </c>
      <c r="AQ360" s="23">
        <v>0</v>
      </c>
      <c r="AR360" s="23">
        <v>0</v>
      </c>
      <c r="AS360" s="23">
        <v>0</v>
      </c>
      <c r="AT360" s="23">
        <v>0</v>
      </c>
      <c r="AU360" s="23">
        <v>0</v>
      </c>
      <c r="AV360" s="23">
        <v>0</v>
      </c>
      <c r="AW360" s="23">
        <v>0</v>
      </c>
      <c r="AX360" s="23">
        <v>0</v>
      </c>
      <c r="AY360" s="23">
        <v>0</v>
      </c>
      <c r="AZ360" s="23">
        <v>0</v>
      </c>
      <c r="BA360" s="23">
        <v>0</v>
      </c>
      <c r="BB360" s="23" t="s">
        <v>176</v>
      </c>
    </row>
    <row r="361" spans="5:54" x14ac:dyDescent="0.25">
      <c r="E361" s="23">
        <v>0</v>
      </c>
      <c r="F361" s="23">
        <v>0</v>
      </c>
      <c r="G361" s="23">
        <v>0</v>
      </c>
      <c r="H361" s="23">
        <v>0</v>
      </c>
      <c r="I361" s="23">
        <v>0</v>
      </c>
      <c r="J361" s="23">
        <v>0</v>
      </c>
      <c r="K361" s="23">
        <v>0</v>
      </c>
      <c r="L361" s="23">
        <v>0</v>
      </c>
      <c r="M361" s="23">
        <v>0</v>
      </c>
      <c r="N361" s="23">
        <v>0</v>
      </c>
      <c r="O361" s="23">
        <v>0</v>
      </c>
      <c r="P361" s="23">
        <v>0</v>
      </c>
      <c r="Q361" s="23">
        <v>0</v>
      </c>
      <c r="R361" s="23">
        <v>0</v>
      </c>
      <c r="S361" s="23">
        <v>0</v>
      </c>
      <c r="T361" s="23">
        <v>0</v>
      </c>
      <c r="U361" s="23">
        <v>0</v>
      </c>
      <c r="V361" s="24" t="s">
        <v>175</v>
      </c>
      <c r="X361" s="23">
        <v>0</v>
      </c>
      <c r="Y361" s="23">
        <v>0</v>
      </c>
      <c r="Z361" s="23">
        <v>0</v>
      </c>
      <c r="AA361" s="23">
        <v>0</v>
      </c>
      <c r="AB361" s="23">
        <v>0</v>
      </c>
      <c r="AC361" s="23">
        <v>0</v>
      </c>
      <c r="AD361" s="23">
        <v>0</v>
      </c>
      <c r="AE361" s="23">
        <v>0</v>
      </c>
      <c r="AF361" s="23">
        <v>0</v>
      </c>
      <c r="AG361" s="23">
        <v>0</v>
      </c>
      <c r="AH361" s="23">
        <v>0</v>
      </c>
      <c r="AI361" s="23">
        <v>0</v>
      </c>
      <c r="AJ361" s="23">
        <v>0</v>
      </c>
      <c r="AK361" s="23">
        <v>0</v>
      </c>
      <c r="AL361" s="23">
        <v>0</v>
      </c>
      <c r="AM361" s="23">
        <v>0</v>
      </c>
      <c r="AN361" s="23">
        <v>0</v>
      </c>
      <c r="AO361" s="23">
        <v>0</v>
      </c>
      <c r="AP361" s="23">
        <v>0</v>
      </c>
      <c r="AQ361" s="23">
        <v>0</v>
      </c>
      <c r="AR361" s="23">
        <v>0</v>
      </c>
      <c r="AS361" s="23">
        <v>0</v>
      </c>
      <c r="AT361" s="23">
        <v>0</v>
      </c>
      <c r="AU361" s="23">
        <v>0</v>
      </c>
      <c r="AV361" s="23">
        <v>0</v>
      </c>
      <c r="AW361" s="23">
        <v>0</v>
      </c>
      <c r="AX361" s="23">
        <v>0</v>
      </c>
      <c r="AY361" s="23">
        <v>0</v>
      </c>
      <c r="AZ361" s="23">
        <v>0</v>
      </c>
      <c r="BA361" s="23">
        <v>0</v>
      </c>
      <c r="BB361" s="23" t="s">
        <v>176</v>
      </c>
    </row>
    <row r="362" spans="5:54" x14ac:dyDescent="0.25">
      <c r="E362" s="23">
        <v>0</v>
      </c>
      <c r="F362" s="23">
        <v>0</v>
      </c>
      <c r="G362" s="23">
        <v>0</v>
      </c>
      <c r="H362" s="23">
        <v>0</v>
      </c>
      <c r="I362" s="23">
        <v>0</v>
      </c>
      <c r="J362" s="23">
        <v>0</v>
      </c>
      <c r="K362" s="23">
        <v>0</v>
      </c>
      <c r="L362" s="23">
        <v>0</v>
      </c>
      <c r="M362" s="23">
        <v>0</v>
      </c>
      <c r="N362" s="23">
        <v>0</v>
      </c>
      <c r="O362" s="23">
        <v>0</v>
      </c>
      <c r="P362" s="23">
        <v>0</v>
      </c>
      <c r="Q362" s="23">
        <v>0</v>
      </c>
      <c r="R362" s="23">
        <v>0</v>
      </c>
      <c r="S362" s="23">
        <v>0</v>
      </c>
      <c r="T362" s="23">
        <v>0</v>
      </c>
      <c r="U362" s="23">
        <v>0</v>
      </c>
      <c r="V362" s="24" t="s">
        <v>175</v>
      </c>
      <c r="X362" s="23">
        <v>0</v>
      </c>
      <c r="Y362" s="23">
        <v>0</v>
      </c>
      <c r="Z362" s="23">
        <v>0</v>
      </c>
      <c r="AA362" s="23">
        <v>0</v>
      </c>
      <c r="AB362" s="23">
        <v>0</v>
      </c>
      <c r="AC362" s="23">
        <v>0</v>
      </c>
      <c r="AD362" s="23">
        <v>0</v>
      </c>
      <c r="AE362" s="23">
        <v>0</v>
      </c>
      <c r="AF362" s="23">
        <v>0</v>
      </c>
      <c r="AG362" s="23">
        <v>0</v>
      </c>
      <c r="AH362" s="23">
        <v>0</v>
      </c>
      <c r="AI362" s="23">
        <v>0</v>
      </c>
      <c r="AJ362" s="23">
        <v>0</v>
      </c>
      <c r="AK362" s="23">
        <v>0</v>
      </c>
      <c r="AL362" s="23">
        <v>0</v>
      </c>
      <c r="AM362" s="23">
        <v>0</v>
      </c>
      <c r="AN362" s="23">
        <v>0</v>
      </c>
      <c r="AO362" s="23">
        <v>0</v>
      </c>
      <c r="AP362" s="23">
        <v>0</v>
      </c>
      <c r="AQ362" s="23">
        <v>0</v>
      </c>
      <c r="AR362" s="23">
        <v>0</v>
      </c>
      <c r="AS362" s="23">
        <v>0</v>
      </c>
      <c r="AT362" s="23">
        <v>0</v>
      </c>
      <c r="AU362" s="23">
        <v>0</v>
      </c>
      <c r="AV362" s="23">
        <v>0</v>
      </c>
      <c r="AW362" s="23">
        <v>0</v>
      </c>
      <c r="AX362" s="23">
        <v>0</v>
      </c>
      <c r="AY362" s="23">
        <v>0</v>
      </c>
      <c r="AZ362" s="23">
        <v>0</v>
      </c>
      <c r="BA362" s="23">
        <v>0</v>
      </c>
      <c r="BB362" s="23" t="s">
        <v>176</v>
      </c>
    </row>
    <row r="363" spans="5:54" x14ac:dyDescent="0.25">
      <c r="E363" s="23">
        <v>0</v>
      </c>
      <c r="F363" s="23">
        <v>0</v>
      </c>
      <c r="G363" s="23">
        <v>0</v>
      </c>
      <c r="H363" s="23">
        <v>0</v>
      </c>
      <c r="I363" s="23">
        <v>0</v>
      </c>
      <c r="J363" s="23">
        <v>0</v>
      </c>
      <c r="K363" s="23">
        <v>0</v>
      </c>
      <c r="L363" s="23">
        <v>0</v>
      </c>
      <c r="M363" s="23">
        <v>0</v>
      </c>
      <c r="N363" s="23">
        <v>0</v>
      </c>
      <c r="O363" s="23">
        <v>0</v>
      </c>
      <c r="P363" s="23">
        <v>0</v>
      </c>
      <c r="Q363" s="23">
        <v>0</v>
      </c>
      <c r="R363" s="23">
        <v>0</v>
      </c>
      <c r="S363" s="23">
        <v>0</v>
      </c>
      <c r="T363" s="23">
        <v>0</v>
      </c>
      <c r="U363" s="23">
        <v>0</v>
      </c>
      <c r="V363" s="24" t="s">
        <v>175</v>
      </c>
      <c r="X363" s="23">
        <v>0</v>
      </c>
      <c r="Y363" s="23">
        <v>0</v>
      </c>
      <c r="Z363" s="23">
        <v>0</v>
      </c>
      <c r="AA363" s="23">
        <v>0</v>
      </c>
      <c r="AB363" s="23">
        <v>0</v>
      </c>
      <c r="AC363" s="23">
        <v>0</v>
      </c>
      <c r="AD363" s="23">
        <v>0</v>
      </c>
      <c r="AE363" s="23">
        <v>0</v>
      </c>
      <c r="AF363" s="23">
        <v>0</v>
      </c>
      <c r="AG363" s="23">
        <v>0</v>
      </c>
      <c r="AH363" s="23">
        <v>0</v>
      </c>
      <c r="AI363" s="23">
        <v>0</v>
      </c>
      <c r="AJ363" s="23">
        <v>0</v>
      </c>
      <c r="AK363" s="23">
        <v>0</v>
      </c>
      <c r="AL363" s="23">
        <v>0</v>
      </c>
      <c r="AM363" s="23">
        <v>0</v>
      </c>
      <c r="AN363" s="23">
        <v>0</v>
      </c>
      <c r="AO363" s="23">
        <v>0</v>
      </c>
      <c r="AP363" s="23">
        <v>0</v>
      </c>
      <c r="AQ363" s="23">
        <v>0</v>
      </c>
      <c r="AR363" s="23">
        <v>0</v>
      </c>
      <c r="AS363" s="23">
        <v>0</v>
      </c>
      <c r="AT363" s="23">
        <v>0</v>
      </c>
      <c r="AU363" s="23">
        <v>0</v>
      </c>
      <c r="AV363" s="23">
        <v>0</v>
      </c>
      <c r="AW363" s="23">
        <v>0</v>
      </c>
      <c r="AX363" s="23">
        <v>0</v>
      </c>
      <c r="AY363" s="23">
        <v>0</v>
      </c>
      <c r="AZ363" s="23">
        <v>0</v>
      </c>
      <c r="BA363" s="23">
        <v>0</v>
      </c>
      <c r="BB363" s="23" t="s">
        <v>176</v>
      </c>
    </row>
    <row r="364" spans="5:54" x14ac:dyDescent="0.25">
      <c r="E364" s="23">
        <v>0</v>
      </c>
      <c r="F364" s="23">
        <v>0</v>
      </c>
      <c r="G364" s="23">
        <v>0</v>
      </c>
      <c r="H364" s="23">
        <v>0</v>
      </c>
      <c r="I364" s="23">
        <v>0</v>
      </c>
      <c r="J364" s="23">
        <v>0</v>
      </c>
      <c r="K364" s="23">
        <v>0</v>
      </c>
      <c r="L364" s="23">
        <v>0</v>
      </c>
      <c r="M364" s="23">
        <v>0</v>
      </c>
      <c r="N364" s="23">
        <v>0</v>
      </c>
      <c r="O364" s="23">
        <v>0</v>
      </c>
      <c r="P364" s="23">
        <v>0</v>
      </c>
      <c r="Q364" s="23">
        <v>0</v>
      </c>
      <c r="R364" s="23">
        <v>0</v>
      </c>
      <c r="S364" s="23">
        <v>0</v>
      </c>
      <c r="T364" s="23">
        <v>0</v>
      </c>
      <c r="U364" s="23">
        <v>0</v>
      </c>
      <c r="V364" s="24" t="s">
        <v>175</v>
      </c>
      <c r="X364" s="23">
        <v>0</v>
      </c>
      <c r="Y364" s="23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23">
        <v>0</v>
      </c>
      <c r="AF364" s="23">
        <v>0</v>
      </c>
      <c r="AG364" s="23">
        <v>0</v>
      </c>
      <c r="AH364" s="23">
        <v>0</v>
      </c>
      <c r="AI364" s="23">
        <v>0</v>
      </c>
      <c r="AJ364" s="23">
        <v>0</v>
      </c>
      <c r="AK364" s="23">
        <v>0</v>
      </c>
      <c r="AL364" s="23">
        <v>0</v>
      </c>
      <c r="AM364" s="23">
        <v>0</v>
      </c>
      <c r="AN364" s="23">
        <v>0</v>
      </c>
      <c r="AO364" s="23">
        <v>0</v>
      </c>
      <c r="AP364" s="23">
        <v>0</v>
      </c>
      <c r="AQ364" s="23">
        <v>0</v>
      </c>
      <c r="AR364" s="23">
        <v>0</v>
      </c>
      <c r="AS364" s="23">
        <v>0</v>
      </c>
      <c r="AT364" s="23">
        <v>0</v>
      </c>
      <c r="AU364" s="23">
        <v>0</v>
      </c>
      <c r="AV364" s="23">
        <v>0</v>
      </c>
      <c r="AW364" s="23">
        <v>0</v>
      </c>
      <c r="AX364" s="23">
        <v>0</v>
      </c>
      <c r="AY364" s="23">
        <v>0</v>
      </c>
      <c r="AZ364" s="23">
        <v>0</v>
      </c>
      <c r="BA364" s="23">
        <v>0</v>
      </c>
      <c r="BB364" s="23" t="s">
        <v>176</v>
      </c>
    </row>
    <row r="365" spans="5:54" x14ac:dyDescent="0.25">
      <c r="E365" s="23">
        <v>0</v>
      </c>
      <c r="F365" s="23">
        <v>0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23">
        <v>0</v>
      </c>
      <c r="M365" s="23">
        <v>0</v>
      </c>
      <c r="N365" s="23">
        <v>0</v>
      </c>
      <c r="O365" s="23">
        <v>0</v>
      </c>
      <c r="P365" s="23">
        <v>0</v>
      </c>
      <c r="Q365" s="23">
        <v>0</v>
      </c>
      <c r="R365" s="23">
        <v>0</v>
      </c>
      <c r="S365" s="23">
        <v>0</v>
      </c>
      <c r="T365" s="23">
        <v>0</v>
      </c>
      <c r="U365" s="23">
        <v>0</v>
      </c>
      <c r="V365" s="24" t="s">
        <v>175</v>
      </c>
      <c r="X365" s="23">
        <v>0</v>
      </c>
      <c r="Y365" s="23">
        <v>0</v>
      </c>
      <c r="Z365" s="23">
        <v>0</v>
      </c>
      <c r="AA365" s="23">
        <v>0</v>
      </c>
      <c r="AB365" s="23">
        <v>0</v>
      </c>
      <c r="AC365" s="23">
        <v>0</v>
      </c>
      <c r="AD365" s="23">
        <v>0</v>
      </c>
      <c r="AE365" s="23">
        <v>0</v>
      </c>
      <c r="AF365" s="23">
        <v>0</v>
      </c>
      <c r="AG365" s="23">
        <v>0</v>
      </c>
      <c r="AH365" s="23">
        <v>0</v>
      </c>
      <c r="AI365" s="23">
        <v>0</v>
      </c>
      <c r="AJ365" s="23">
        <v>0</v>
      </c>
      <c r="AK365" s="23">
        <v>0</v>
      </c>
      <c r="AL365" s="23">
        <v>0</v>
      </c>
      <c r="AM365" s="23">
        <v>0</v>
      </c>
      <c r="AN365" s="23">
        <v>0</v>
      </c>
      <c r="AO365" s="23">
        <v>0</v>
      </c>
      <c r="AP365" s="23">
        <v>0</v>
      </c>
      <c r="AQ365" s="23">
        <v>0</v>
      </c>
      <c r="AR365" s="23">
        <v>0</v>
      </c>
      <c r="AS365" s="23">
        <v>0</v>
      </c>
      <c r="AT365" s="23">
        <v>0</v>
      </c>
      <c r="AU365" s="23">
        <v>0</v>
      </c>
      <c r="AV365" s="23">
        <v>0</v>
      </c>
      <c r="AW365" s="23">
        <v>0</v>
      </c>
      <c r="AX365" s="23">
        <v>0</v>
      </c>
      <c r="AY365" s="23">
        <v>0</v>
      </c>
      <c r="AZ365" s="23">
        <v>0</v>
      </c>
      <c r="BA365" s="23">
        <v>0</v>
      </c>
      <c r="BB365" s="23" t="s">
        <v>176</v>
      </c>
    </row>
    <row r="366" spans="5:54" x14ac:dyDescent="0.25">
      <c r="E366" s="23">
        <v>0</v>
      </c>
      <c r="F366" s="23">
        <v>0</v>
      </c>
      <c r="G366" s="23">
        <v>0</v>
      </c>
      <c r="H366" s="23">
        <v>0</v>
      </c>
      <c r="I366" s="23">
        <v>0</v>
      </c>
      <c r="J366" s="23">
        <v>0</v>
      </c>
      <c r="K366" s="23">
        <v>0</v>
      </c>
      <c r="L366" s="23">
        <v>0</v>
      </c>
      <c r="M366" s="23">
        <v>0</v>
      </c>
      <c r="N366" s="23">
        <v>0</v>
      </c>
      <c r="O366" s="23">
        <v>0</v>
      </c>
      <c r="P366" s="23">
        <v>0</v>
      </c>
      <c r="Q366" s="23">
        <v>0</v>
      </c>
      <c r="R366" s="23">
        <v>0</v>
      </c>
      <c r="S366" s="23">
        <v>0</v>
      </c>
      <c r="T366" s="23">
        <v>0</v>
      </c>
      <c r="U366" s="23">
        <v>0</v>
      </c>
      <c r="V366" s="24" t="s">
        <v>175</v>
      </c>
      <c r="X366" s="23">
        <v>0</v>
      </c>
      <c r="Y366" s="23">
        <v>0</v>
      </c>
      <c r="Z366" s="23">
        <v>0</v>
      </c>
      <c r="AA366" s="23">
        <v>0</v>
      </c>
      <c r="AB366" s="23">
        <v>0</v>
      </c>
      <c r="AC366" s="23">
        <v>0</v>
      </c>
      <c r="AD366" s="23">
        <v>0</v>
      </c>
      <c r="AE366" s="23">
        <v>0</v>
      </c>
      <c r="AF366" s="23">
        <v>0</v>
      </c>
      <c r="AG366" s="23">
        <v>0</v>
      </c>
      <c r="AH366" s="23">
        <v>0</v>
      </c>
      <c r="AI366" s="23">
        <v>0</v>
      </c>
      <c r="AJ366" s="23">
        <v>0</v>
      </c>
      <c r="AK366" s="23">
        <v>0</v>
      </c>
      <c r="AL366" s="23">
        <v>0</v>
      </c>
      <c r="AM366" s="23">
        <v>0</v>
      </c>
      <c r="AN366" s="23">
        <v>0</v>
      </c>
      <c r="AO366" s="23">
        <v>0</v>
      </c>
      <c r="AP366" s="23">
        <v>0</v>
      </c>
      <c r="AQ366" s="23">
        <v>0</v>
      </c>
      <c r="AR366" s="23">
        <v>0</v>
      </c>
      <c r="AS366" s="23">
        <v>0</v>
      </c>
      <c r="AT366" s="23">
        <v>0</v>
      </c>
      <c r="AU366" s="23">
        <v>0</v>
      </c>
      <c r="AV366" s="23">
        <v>0</v>
      </c>
      <c r="AW366" s="23">
        <v>0</v>
      </c>
      <c r="AX366" s="23">
        <v>0</v>
      </c>
      <c r="AY366" s="23">
        <v>0</v>
      </c>
      <c r="AZ366" s="23">
        <v>0</v>
      </c>
      <c r="BA366" s="23">
        <v>0</v>
      </c>
      <c r="BB366" s="23" t="s">
        <v>176</v>
      </c>
    </row>
    <row r="367" spans="5:54" x14ac:dyDescent="0.25">
      <c r="E367" s="23">
        <v>0</v>
      </c>
      <c r="F367" s="23">
        <v>0</v>
      </c>
      <c r="G367" s="23">
        <v>0</v>
      </c>
      <c r="H367" s="23">
        <v>0</v>
      </c>
      <c r="I367" s="23">
        <v>0</v>
      </c>
      <c r="J367" s="23">
        <v>0</v>
      </c>
      <c r="K367" s="23">
        <v>0</v>
      </c>
      <c r="L367" s="23">
        <v>0</v>
      </c>
      <c r="M367" s="23">
        <v>0</v>
      </c>
      <c r="N367" s="23">
        <v>0</v>
      </c>
      <c r="O367" s="23">
        <v>0</v>
      </c>
      <c r="P367" s="23">
        <v>0</v>
      </c>
      <c r="Q367" s="23">
        <v>0</v>
      </c>
      <c r="R367" s="23">
        <v>0</v>
      </c>
      <c r="S367" s="23">
        <v>0</v>
      </c>
      <c r="T367" s="23">
        <v>0</v>
      </c>
      <c r="U367" s="23">
        <v>0</v>
      </c>
      <c r="V367" s="24" t="s">
        <v>175</v>
      </c>
      <c r="X367" s="23">
        <v>0</v>
      </c>
      <c r="Y367" s="23">
        <v>0</v>
      </c>
      <c r="Z367" s="23">
        <v>0</v>
      </c>
      <c r="AA367" s="23">
        <v>0</v>
      </c>
      <c r="AB367" s="23">
        <v>0</v>
      </c>
      <c r="AC367" s="23">
        <v>0</v>
      </c>
      <c r="AD367" s="23">
        <v>0</v>
      </c>
      <c r="AE367" s="23">
        <v>0</v>
      </c>
      <c r="AF367" s="23">
        <v>0</v>
      </c>
      <c r="AG367" s="23">
        <v>0</v>
      </c>
      <c r="AH367" s="23">
        <v>0</v>
      </c>
      <c r="AI367" s="23">
        <v>0</v>
      </c>
      <c r="AJ367" s="23">
        <v>0</v>
      </c>
      <c r="AK367" s="23">
        <v>0</v>
      </c>
      <c r="AL367" s="23">
        <v>0</v>
      </c>
      <c r="AM367" s="23">
        <v>0</v>
      </c>
      <c r="AN367" s="23">
        <v>0</v>
      </c>
      <c r="AO367" s="23">
        <v>0</v>
      </c>
      <c r="AP367" s="23">
        <v>0</v>
      </c>
      <c r="AQ367" s="23">
        <v>0</v>
      </c>
      <c r="AR367" s="23">
        <v>0</v>
      </c>
      <c r="AS367" s="23">
        <v>0</v>
      </c>
      <c r="AT367" s="23">
        <v>0</v>
      </c>
      <c r="AU367" s="23">
        <v>0</v>
      </c>
      <c r="AV367" s="23">
        <v>0</v>
      </c>
      <c r="AW367" s="23">
        <v>0</v>
      </c>
      <c r="AX367" s="23">
        <v>0</v>
      </c>
      <c r="AY367" s="23">
        <v>0</v>
      </c>
      <c r="AZ367" s="23">
        <v>0</v>
      </c>
      <c r="BA367" s="23">
        <v>0</v>
      </c>
      <c r="BB367" s="23" t="s">
        <v>176</v>
      </c>
    </row>
    <row r="368" spans="5:54" x14ac:dyDescent="0.25">
      <c r="E368" s="23">
        <v>0</v>
      </c>
      <c r="F368" s="23">
        <v>0</v>
      </c>
      <c r="G368" s="23">
        <v>0</v>
      </c>
      <c r="H368" s="23">
        <v>0</v>
      </c>
      <c r="I368" s="23">
        <v>0</v>
      </c>
      <c r="J368" s="23">
        <v>0</v>
      </c>
      <c r="K368" s="23">
        <v>0</v>
      </c>
      <c r="L368" s="23">
        <v>0</v>
      </c>
      <c r="M368" s="23">
        <v>0</v>
      </c>
      <c r="N368" s="23">
        <v>0</v>
      </c>
      <c r="O368" s="23">
        <v>0</v>
      </c>
      <c r="P368" s="23">
        <v>0</v>
      </c>
      <c r="Q368" s="23">
        <v>0</v>
      </c>
      <c r="R368" s="23">
        <v>0</v>
      </c>
      <c r="S368" s="23">
        <v>0</v>
      </c>
      <c r="T368" s="23">
        <v>0</v>
      </c>
      <c r="U368" s="23">
        <v>0</v>
      </c>
      <c r="V368" s="24" t="s">
        <v>175</v>
      </c>
      <c r="X368" s="23">
        <v>0</v>
      </c>
      <c r="Y368" s="23">
        <v>0</v>
      </c>
      <c r="Z368" s="23">
        <v>0</v>
      </c>
      <c r="AA368" s="23">
        <v>0</v>
      </c>
      <c r="AB368" s="23">
        <v>0</v>
      </c>
      <c r="AC368" s="23">
        <v>0</v>
      </c>
      <c r="AD368" s="23">
        <v>0</v>
      </c>
      <c r="AE368" s="23">
        <v>0</v>
      </c>
      <c r="AF368" s="23">
        <v>0</v>
      </c>
      <c r="AG368" s="23">
        <v>0</v>
      </c>
      <c r="AH368" s="23">
        <v>0</v>
      </c>
      <c r="AI368" s="23">
        <v>0</v>
      </c>
      <c r="AJ368" s="23">
        <v>0</v>
      </c>
      <c r="AK368" s="23">
        <v>0</v>
      </c>
      <c r="AL368" s="23">
        <v>0</v>
      </c>
      <c r="AM368" s="23">
        <v>0</v>
      </c>
      <c r="AN368" s="23">
        <v>0</v>
      </c>
      <c r="AO368" s="23">
        <v>0</v>
      </c>
      <c r="AP368" s="23">
        <v>0</v>
      </c>
      <c r="AQ368" s="23">
        <v>0</v>
      </c>
      <c r="AR368" s="23">
        <v>0</v>
      </c>
      <c r="AS368" s="23">
        <v>0</v>
      </c>
      <c r="AT368" s="23">
        <v>0</v>
      </c>
      <c r="AU368" s="23">
        <v>0</v>
      </c>
      <c r="AV368" s="23">
        <v>0</v>
      </c>
      <c r="AW368" s="23">
        <v>0</v>
      </c>
      <c r="AX368" s="23">
        <v>0</v>
      </c>
      <c r="AY368" s="23">
        <v>0</v>
      </c>
      <c r="AZ368" s="23">
        <v>0</v>
      </c>
      <c r="BA368" s="23">
        <v>0</v>
      </c>
      <c r="BB368" s="23" t="s">
        <v>176</v>
      </c>
    </row>
    <row r="369" spans="5:54" x14ac:dyDescent="0.25">
      <c r="E369" s="23">
        <v>0</v>
      </c>
      <c r="F369" s="23">
        <v>0</v>
      </c>
      <c r="G369" s="23">
        <v>0</v>
      </c>
      <c r="H369" s="23">
        <v>0</v>
      </c>
      <c r="I369" s="23">
        <v>0</v>
      </c>
      <c r="J369" s="23">
        <v>0</v>
      </c>
      <c r="K369" s="23">
        <v>0</v>
      </c>
      <c r="L369" s="23">
        <v>0</v>
      </c>
      <c r="M369" s="23">
        <v>0</v>
      </c>
      <c r="N369" s="23">
        <v>0</v>
      </c>
      <c r="O369" s="23">
        <v>0</v>
      </c>
      <c r="P369" s="23">
        <v>0</v>
      </c>
      <c r="Q369" s="23">
        <v>0</v>
      </c>
      <c r="R369" s="23">
        <v>0</v>
      </c>
      <c r="S369" s="23">
        <v>0</v>
      </c>
      <c r="T369" s="23">
        <v>0</v>
      </c>
      <c r="U369" s="23">
        <v>0</v>
      </c>
      <c r="V369" s="24" t="s">
        <v>175</v>
      </c>
      <c r="X369" s="23">
        <v>0</v>
      </c>
      <c r="Y369" s="23">
        <v>0</v>
      </c>
      <c r="Z369" s="23">
        <v>0</v>
      </c>
      <c r="AA369" s="23">
        <v>0</v>
      </c>
      <c r="AB369" s="23">
        <v>0</v>
      </c>
      <c r="AC369" s="23">
        <v>0</v>
      </c>
      <c r="AD369" s="23">
        <v>0</v>
      </c>
      <c r="AE369" s="23">
        <v>0</v>
      </c>
      <c r="AF369" s="23">
        <v>0</v>
      </c>
      <c r="AG369" s="23">
        <v>0</v>
      </c>
      <c r="AH369" s="23">
        <v>0</v>
      </c>
      <c r="AI369" s="23">
        <v>0</v>
      </c>
      <c r="AJ369" s="23">
        <v>0</v>
      </c>
      <c r="AK369" s="23">
        <v>0</v>
      </c>
      <c r="AL369" s="23">
        <v>0</v>
      </c>
      <c r="AM369" s="23">
        <v>0</v>
      </c>
      <c r="AN369" s="23">
        <v>0</v>
      </c>
      <c r="AO369" s="23">
        <v>0</v>
      </c>
      <c r="AP369" s="23">
        <v>0</v>
      </c>
      <c r="AQ369" s="23">
        <v>0</v>
      </c>
      <c r="AR369" s="23">
        <v>0</v>
      </c>
      <c r="AS369" s="23">
        <v>0</v>
      </c>
      <c r="AT369" s="23">
        <v>0</v>
      </c>
      <c r="AU369" s="23">
        <v>0</v>
      </c>
      <c r="AV369" s="23">
        <v>0</v>
      </c>
      <c r="AW369" s="23">
        <v>0</v>
      </c>
      <c r="AX369" s="23">
        <v>0</v>
      </c>
      <c r="AY369" s="23">
        <v>0</v>
      </c>
      <c r="AZ369" s="23">
        <v>0</v>
      </c>
      <c r="BA369" s="23">
        <v>0</v>
      </c>
      <c r="BB369" s="23" t="s">
        <v>176</v>
      </c>
    </row>
    <row r="370" spans="5:54" x14ac:dyDescent="0.25">
      <c r="E370" s="23">
        <v>0</v>
      </c>
      <c r="F370" s="23">
        <v>0</v>
      </c>
      <c r="G370" s="23">
        <v>0</v>
      </c>
      <c r="H370" s="23">
        <v>0</v>
      </c>
      <c r="I370" s="23">
        <v>0</v>
      </c>
      <c r="J370" s="23">
        <v>0</v>
      </c>
      <c r="K370" s="23">
        <v>0</v>
      </c>
      <c r="L370" s="23">
        <v>0</v>
      </c>
      <c r="M370" s="23">
        <v>0</v>
      </c>
      <c r="N370" s="23">
        <v>0</v>
      </c>
      <c r="O370" s="23">
        <v>0</v>
      </c>
      <c r="P370" s="23">
        <v>0</v>
      </c>
      <c r="Q370" s="23">
        <v>0</v>
      </c>
      <c r="R370" s="23">
        <v>0</v>
      </c>
      <c r="S370" s="23">
        <v>0</v>
      </c>
      <c r="T370" s="23">
        <v>0</v>
      </c>
      <c r="U370" s="23">
        <v>0</v>
      </c>
      <c r="V370" s="24" t="s">
        <v>175</v>
      </c>
      <c r="X370" s="23">
        <v>0</v>
      </c>
      <c r="Y370" s="23">
        <v>0</v>
      </c>
      <c r="Z370" s="23">
        <v>0</v>
      </c>
      <c r="AA370" s="23">
        <v>0</v>
      </c>
      <c r="AB370" s="23">
        <v>0</v>
      </c>
      <c r="AC370" s="23">
        <v>0</v>
      </c>
      <c r="AD370" s="23">
        <v>0</v>
      </c>
      <c r="AE370" s="23">
        <v>0</v>
      </c>
      <c r="AF370" s="23">
        <v>0</v>
      </c>
      <c r="AG370" s="23">
        <v>0</v>
      </c>
      <c r="AH370" s="23">
        <v>0</v>
      </c>
      <c r="AI370" s="23">
        <v>0</v>
      </c>
      <c r="AJ370" s="23">
        <v>0</v>
      </c>
      <c r="AK370" s="23">
        <v>0</v>
      </c>
      <c r="AL370" s="23">
        <v>0</v>
      </c>
      <c r="AM370" s="23">
        <v>0</v>
      </c>
      <c r="AN370" s="23">
        <v>0</v>
      </c>
      <c r="AO370" s="23">
        <v>0</v>
      </c>
      <c r="AP370" s="23">
        <v>0</v>
      </c>
      <c r="AQ370" s="23">
        <v>0</v>
      </c>
      <c r="AR370" s="23">
        <v>0</v>
      </c>
      <c r="AS370" s="23">
        <v>0</v>
      </c>
      <c r="AT370" s="23">
        <v>0</v>
      </c>
      <c r="AU370" s="23">
        <v>0</v>
      </c>
      <c r="AV370" s="23">
        <v>0</v>
      </c>
      <c r="AW370" s="23">
        <v>0</v>
      </c>
      <c r="AX370" s="23">
        <v>0</v>
      </c>
      <c r="AY370" s="23">
        <v>0</v>
      </c>
      <c r="AZ370" s="23">
        <v>0</v>
      </c>
      <c r="BA370" s="23">
        <v>0</v>
      </c>
      <c r="BB370" s="23" t="s">
        <v>176</v>
      </c>
    </row>
    <row r="371" spans="5:54" x14ac:dyDescent="0.25">
      <c r="E371" s="23">
        <v>0</v>
      </c>
      <c r="F371" s="23">
        <v>0</v>
      </c>
      <c r="G371" s="23">
        <v>0</v>
      </c>
      <c r="H371" s="23">
        <v>0</v>
      </c>
      <c r="I371" s="23">
        <v>0</v>
      </c>
      <c r="J371" s="23">
        <v>0</v>
      </c>
      <c r="K371" s="23">
        <v>0</v>
      </c>
      <c r="L371" s="23">
        <v>0</v>
      </c>
      <c r="M371" s="23">
        <v>0</v>
      </c>
      <c r="N371" s="23">
        <v>0</v>
      </c>
      <c r="O371" s="23">
        <v>0</v>
      </c>
      <c r="P371" s="23">
        <v>0</v>
      </c>
      <c r="Q371" s="23">
        <v>0</v>
      </c>
      <c r="R371" s="23">
        <v>0</v>
      </c>
      <c r="S371" s="23">
        <v>0</v>
      </c>
      <c r="T371" s="23">
        <v>0</v>
      </c>
      <c r="U371" s="23">
        <v>0</v>
      </c>
      <c r="V371" s="24" t="s">
        <v>175</v>
      </c>
      <c r="X371" s="23">
        <v>0</v>
      </c>
      <c r="Y371" s="23">
        <v>0</v>
      </c>
      <c r="Z371" s="23">
        <v>0</v>
      </c>
      <c r="AA371" s="23">
        <v>0</v>
      </c>
      <c r="AB371" s="23">
        <v>0</v>
      </c>
      <c r="AC371" s="23">
        <v>0</v>
      </c>
      <c r="AD371" s="23">
        <v>0</v>
      </c>
      <c r="AE371" s="23">
        <v>0</v>
      </c>
      <c r="AF371" s="23">
        <v>0</v>
      </c>
      <c r="AG371" s="23">
        <v>0</v>
      </c>
      <c r="AH371" s="23">
        <v>0</v>
      </c>
      <c r="AI371" s="23">
        <v>0</v>
      </c>
      <c r="AJ371" s="23">
        <v>0</v>
      </c>
      <c r="AK371" s="23">
        <v>0</v>
      </c>
      <c r="AL371" s="23">
        <v>0</v>
      </c>
      <c r="AM371" s="23">
        <v>0</v>
      </c>
      <c r="AN371" s="23">
        <v>0</v>
      </c>
      <c r="AO371" s="23">
        <v>0</v>
      </c>
      <c r="AP371" s="23">
        <v>0</v>
      </c>
      <c r="AQ371" s="23">
        <v>0</v>
      </c>
      <c r="AR371" s="23">
        <v>0</v>
      </c>
      <c r="AS371" s="23">
        <v>0</v>
      </c>
      <c r="AT371" s="23">
        <v>0</v>
      </c>
      <c r="AU371" s="23">
        <v>0</v>
      </c>
      <c r="AV371" s="23">
        <v>0</v>
      </c>
      <c r="AW371" s="23">
        <v>0</v>
      </c>
      <c r="AX371" s="23">
        <v>0</v>
      </c>
      <c r="AY371" s="23">
        <v>0</v>
      </c>
      <c r="AZ371" s="23">
        <v>0</v>
      </c>
      <c r="BA371" s="23">
        <v>0</v>
      </c>
      <c r="BB371" s="23" t="s">
        <v>176</v>
      </c>
    </row>
    <row r="372" spans="5:54" x14ac:dyDescent="0.25">
      <c r="E372" s="23">
        <v>0</v>
      </c>
      <c r="F372" s="23">
        <v>0</v>
      </c>
      <c r="G372" s="23">
        <v>0</v>
      </c>
      <c r="H372" s="23">
        <v>0</v>
      </c>
      <c r="I372" s="23">
        <v>0</v>
      </c>
      <c r="J372" s="23">
        <v>0</v>
      </c>
      <c r="K372" s="23">
        <v>0</v>
      </c>
      <c r="L372" s="23">
        <v>0</v>
      </c>
      <c r="M372" s="23">
        <v>0</v>
      </c>
      <c r="N372" s="23">
        <v>0</v>
      </c>
      <c r="O372" s="23">
        <v>0</v>
      </c>
      <c r="P372" s="23">
        <v>0</v>
      </c>
      <c r="Q372" s="23">
        <v>0</v>
      </c>
      <c r="R372" s="23">
        <v>0</v>
      </c>
      <c r="S372" s="23">
        <v>0</v>
      </c>
      <c r="T372" s="23">
        <v>0</v>
      </c>
      <c r="U372" s="23">
        <v>0</v>
      </c>
      <c r="V372" s="24" t="s">
        <v>175</v>
      </c>
      <c r="X372" s="23">
        <v>0</v>
      </c>
      <c r="Y372" s="23">
        <v>0</v>
      </c>
      <c r="Z372" s="23">
        <v>0</v>
      </c>
      <c r="AA372" s="23">
        <v>0</v>
      </c>
      <c r="AB372" s="23">
        <v>0</v>
      </c>
      <c r="AC372" s="23">
        <v>0</v>
      </c>
      <c r="AD372" s="23">
        <v>0</v>
      </c>
      <c r="AE372" s="23">
        <v>0</v>
      </c>
      <c r="AF372" s="23">
        <v>0</v>
      </c>
      <c r="AG372" s="23">
        <v>0</v>
      </c>
      <c r="AH372" s="23">
        <v>0</v>
      </c>
      <c r="AI372" s="23">
        <v>0</v>
      </c>
      <c r="AJ372" s="23">
        <v>0</v>
      </c>
      <c r="AK372" s="23">
        <v>0</v>
      </c>
      <c r="AL372" s="23">
        <v>0</v>
      </c>
      <c r="AM372" s="23">
        <v>0</v>
      </c>
      <c r="AN372" s="23">
        <v>0</v>
      </c>
      <c r="AO372" s="23">
        <v>0</v>
      </c>
      <c r="AP372" s="23">
        <v>0</v>
      </c>
      <c r="AQ372" s="23">
        <v>0</v>
      </c>
      <c r="AR372" s="23">
        <v>0</v>
      </c>
      <c r="AS372" s="23">
        <v>0</v>
      </c>
      <c r="AT372" s="23">
        <v>0</v>
      </c>
      <c r="AU372" s="23">
        <v>0</v>
      </c>
      <c r="AV372" s="23">
        <v>0</v>
      </c>
      <c r="AW372" s="23">
        <v>0</v>
      </c>
      <c r="AX372" s="23">
        <v>0</v>
      </c>
      <c r="AY372" s="23">
        <v>0</v>
      </c>
      <c r="AZ372" s="23">
        <v>0</v>
      </c>
      <c r="BA372" s="23">
        <v>0</v>
      </c>
      <c r="BB372" s="23" t="s">
        <v>176</v>
      </c>
    </row>
    <row r="373" spans="5:54" x14ac:dyDescent="0.25">
      <c r="E373" s="23">
        <v>0</v>
      </c>
      <c r="F373" s="23">
        <v>0</v>
      </c>
      <c r="G373" s="23">
        <v>0</v>
      </c>
      <c r="H373" s="23">
        <v>0</v>
      </c>
      <c r="I373" s="23">
        <v>0</v>
      </c>
      <c r="J373" s="23">
        <v>0</v>
      </c>
      <c r="K373" s="23">
        <v>0</v>
      </c>
      <c r="L373" s="23">
        <v>0</v>
      </c>
      <c r="M373" s="23">
        <v>0</v>
      </c>
      <c r="N373" s="23">
        <v>0</v>
      </c>
      <c r="O373" s="23">
        <v>0</v>
      </c>
      <c r="P373" s="23">
        <v>0</v>
      </c>
      <c r="Q373" s="23">
        <v>0</v>
      </c>
      <c r="R373" s="23">
        <v>0</v>
      </c>
      <c r="S373" s="23">
        <v>0</v>
      </c>
      <c r="T373" s="23">
        <v>0</v>
      </c>
      <c r="U373" s="23">
        <v>0</v>
      </c>
      <c r="V373" s="24" t="s">
        <v>175</v>
      </c>
      <c r="X373" s="23">
        <v>0</v>
      </c>
      <c r="Y373" s="23">
        <v>0</v>
      </c>
      <c r="Z373" s="23">
        <v>0</v>
      </c>
      <c r="AA373" s="23">
        <v>0</v>
      </c>
      <c r="AB373" s="23">
        <v>0</v>
      </c>
      <c r="AC373" s="23">
        <v>0</v>
      </c>
      <c r="AD373" s="23">
        <v>0</v>
      </c>
      <c r="AE373" s="23">
        <v>0</v>
      </c>
      <c r="AF373" s="23">
        <v>0</v>
      </c>
      <c r="AG373" s="23">
        <v>0</v>
      </c>
      <c r="AH373" s="23">
        <v>0</v>
      </c>
      <c r="AI373" s="23">
        <v>0</v>
      </c>
      <c r="AJ373" s="23">
        <v>0</v>
      </c>
      <c r="AK373" s="23">
        <v>0</v>
      </c>
      <c r="AL373" s="23">
        <v>0</v>
      </c>
      <c r="AM373" s="23">
        <v>0</v>
      </c>
      <c r="AN373" s="23">
        <v>0</v>
      </c>
      <c r="AO373" s="23">
        <v>0</v>
      </c>
      <c r="AP373" s="23">
        <v>0</v>
      </c>
      <c r="AQ373" s="23">
        <v>0</v>
      </c>
      <c r="AR373" s="23">
        <v>0</v>
      </c>
      <c r="AS373" s="23">
        <v>0</v>
      </c>
      <c r="AT373" s="23">
        <v>0</v>
      </c>
      <c r="AU373" s="23">
        <v>0</v>
      </c>
      <c r="AV373" s="23">
        <v>0</v>
      </c>
      <c r="AW373" s="23">
        <v>0</v>
      </c>
      <c r="AX373" s="23">
        <v>0</v>
      </c>
      <c r="AY373" s="23">
        <v>0</v>
      </c>
      <c r="AZ373" s="23">
        <v>0</v>
      </c>
      <c r="BA373" s="23">
        <v>0</v>
      </c>
      <c r="BB373" s="23" t="s">
        <v>176</v>
      </c>
    </row>
    <row r="374" spans="5:54" x14ac:dyDescent="0.25">
      <c r="E374" s="23">
        <v>0</v>
      </c>
      <c r="F374" s="23">
        <v>0</v>
      </c>
      <c r="G374" s="23">
        <v>0</v>
      </c>
      <c r="H374" s="23">
        <v>0</v>
      </c>
      <c r="I374" s="23">
        <v>0</v>
      </c>
      <c r="J374" s="23">
        <v>0</v>
      </c>
      <c r="K374" s="23">
        <v>0</v>
      </c>
      <c r="L374" s="23">
        <v>0</v>
      </c>
      <c r="M374" s="23">
        <v>0</v>
      </c>
      <c r="N374" s="23">
        <v>0</v>
      </c>
      <c r="O374" s="23">
        <v>0</v>
      </c>
      <c r="P374" s="23">
        <v>0</v>
      </c>
      <c r="Q374" s="23">
        <v>0</v>
      </c>
      <c r="R374" s="23">
        <v>0</v>
      </c>
      <c r="S374" s="23">
        <v>0</v>
      </c>
      <c r="T374" s="23">
        <v>0</v>
      </c>
      <c r="U374" s="23">
        <v>0</v>
      </c>
      <c r="V374" s="24" t="s">
        <v>175</v>
      </c>
      <c r="X374" s="23">
        <v>0</v>
      </c>
      <c r="Y374" s="23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23">
        <v>0</v>
      </c>
      <c r="AF374" s="23">
        <v>0</v>
      </c>
      <c r="AG374" s="23">
        <v>0</v>
      </c>
      <c r="AH374" s="23">
        <v>0</v>
      </c>
      <c r="AI374" s="23">
        <v>0</v>
      </c>
      <c r="AJ374" s="23">
        <v>0</v>
      </c>
      <c r="AK374" s="23">
        <v>0</v>
      </c>
      <c r="AL374" s="23">
        <v>0</v>
      </c>
      <c r="AM374" s="23">
        <v>0</v>
      </c>
      <c r="AN374" s="23">
        <v>0</v>
      </c>
      <c r="AO374" s="23">
        <v>0</v>
      </c>
      <c r="AP374" s="23">
        <v>0</v>
      </c>
      <c r="AQ374" s="23">
        <v>0</v>
      </c>
      <c r="AR374" s="23">
        <v>0</v>
      </c>
      <c r="AS374" s="23">
        <v>0</v>
      </c>
      <c r="AT374" s="23">
        <v>0</v>
      </c>
      <c r="AU374" s="23">
        <v>0</v>
      </c>
      <c r="AV374" s="23">
        <v>0</v>
      </c>
      <c r="AW374" s="23">
        <v>0</v>
      </c>
      <c r="AX374" s="23">
        <v>0</v>
      </c>
      <c r="AY374" s="23">
        <v>0</v>
      </c>
      <c r="AZ374" s="23">
        <v>0</v>
      </c>
      <c r="BA374" s="23">
        <v>0</v>
      </c>
      <c r="BB374" s="23" t="s">
        <v>176</v>
      </c>
    </row>
    <row r="375" spans="5:54" x14ac:dyDescent="0.25">
      <c r="E375" s="23">
        <v>0</v>
      </c>
      <c r="F375" s="23">
        <v>0</v>
      </c>
      <c r="G375" s="23">
        <v>0</v>
      </c>
      <c r="H375" s="23">
        <v>0</v>
      </c>
      <c r="I375" s="23">
        <v>0</v>
      </c>
      <c r="J375" s="23">
        <v>0</v>
      </c>
      <c r="K375" s="23">
        <v>0</v>
      </c>
      <c r="L375" s="23">
        <v>0</v>
      </c>
      <c r="M375" s="23">
        <v>0</v>
      </c>
      <c r="N375" s="23">
        <v>0</v>
      </c>
      <c r="O375" s="23">
        <v>0</v>
      </c>
      <c r="P375" s="23">
        <v>0</v>
      </c>
      <c r="Q375" s="23">
        <v>0</v>
      </c>
      <c r="R375" s="23">
        <v>0</v>
      </c>
      <c r="S375" s="23">
        <v>0</v>
      </c>
      <c r="T375" s="23">
        <v>0</v>
      </c>
      <c r="U375" s="23">
        <v>0</v>
      </c>
      <c r="V375" s="24" t="s">
        <v>175</v>
      </c>
      <c r="X375" s="23">
        <v>0</v>
      </c>
      <c r="Y375" s="23">
        <v>0</v>
      </c>
      <c r="Z375" s="23">
        <v>0</v>
      </c>
      <c r="AA375" s="23">
        <v>0</v>
      </c>
      <c r="AB375" s="23">
        <v>0</v>
      </c>
      <c r="AC375" s="23">
        <v>0</v>
      </c>
      <c r="AD375" s="23">
        <v>0</v>
      </c>
      <c r="AE375" s="23">
        <v>0</v>
      </c>
      <c r="AF375" s="23">
        <v>0</v>
      </c>
      <c r="AG375" s="23">
        <v>0</v>
      </c>
      <c r="AH375" s="23">
        <v>0</v>
      </c>
      <c r="AI375" s="23">
        <v>0</v>
      </c>
      <c r="AJ375" s="23">
        <v>0</v>
      </c>
      <c r="AK375" s="23">
        <v>0</v>
      </c>
      <c r="AL375" s="23">
        <v>0</v>
      </c>
      <c r="AM375" s="23">
        <v>0</v>
      </c>
      <c r="AN375" s="23">
        <v>0</v>
      </c>
      <c r="AO375" s="23">
        <v>0</v>
      </c>
      <c r="AP375" s="23">
        <v>0</v>
      </c>
      <c r="AQ375" s="23">
        <v>0</v>
      </c>
      <c r="AR375" s="23">
        <v>0</v>
      </c>
      <c r="AS375" s="23">
        <v>0</v>
      </c>
      <c r="AT375" s="23">
        <v>0</v>
      </c>
      <c r="AU375" s="23">
        <v>0</v>
      </c>
      <c r="AV375" s="23">
        <v>0</v>
      </c>
      <c r="AW375" s="23">
        <v>0</v>
      </c>
      <c r="AX375" s="23">
        <v>0</v>
      </c>
      <c r="AY375" s="23">
        <v>0</v>
      </c>
      <c r="AZ375" s="23">
        <v>0</v>
      </c>
      <c r="BA375" s="23">
        <v>0</v>
      </c>
      <c r="BB375" s="23" t="s">
        <v>176</v>
      </c>
    </row>
    <row r="376" spans="5:54" x14ac:dyDescent="0.25">
      <c r="E376" s="23">
        <v>0</v>
      </c>
      <c r="F376" s="23">
        <v>0</v>
      </c>
      <c r="G376" s="23">
        <v>0</v>
      </c>
      <c r="H376" s="23">
        <v>0</v>
      </c>
      <c r="I376" s="23">
        <v>0</v>
      </c>
      <c r="J376" s="23">
        <v>0</v>
      </c>
      <c r="K376" s="23">
        <v>0</v>
      </c>
      <c r="L376" s="23">
        <v>0</v>
      </c>
      <c r="M376" s="23">
        <v>0</v>
      </c>
      <c r="N376" s="23">
        <v>0</v>
      </c>
      <c r="O376" s="23">
        <v>0</v>
      </c>
      <c r="P376" s="23">
        <v>0</v>
      </c>
      <c r="Q376" s="23">
        <v>0</v>
      </c>
      <c r="R376" s="23">
        <v>0</v>
      </c>
      <c r="S376" s="23">
        <v>0</v>
      </c>
      <c r="T376" s="23">
        <v>0</v>
      </c>
      <c r="U376" s="23">
        <v>0</v>
      </c>
      <c r="V376" s="24" t="s">
        <v>175</v>
      </c>
      <c r="X376" s="23">
        <v>0</v>
      </c>
      <c r="Y376" s="23">
        <v>0</v>
      </c>
      <c r="Z376" s="23">
        <v>0</v>
      </c>
      <c r="AA376" s="23">
        <v>0</v>
      </c>
      <c r="AB376" s="23">
        <v>0</v>
      </c>
      <c r="AC376" s="23">
        <v>0</v>
      </c>
      <c r="AD376" s="23">
        <v>0</v>
      </c>
      <c r="AE376" s="23">
        <v>0</v>
      </c>
      <c r="AF376" s="23">
        <v>0</v>
      </c>
      <c r="AG376" s="23">
        <v>0</v>
      </c>
      <c r="AH376" s="23">
        <v>0</v>
      </c>
      <c r="AI376" s="23">
        <v>0</v>
      </c>
      <c r="AJ376" s="23">
        <v>0</v>
      </c>
      <c r="AK376" s="23">
        <v>0</v>
      </c>
      <c r="AL376" s="23">
        <v>0</v>
      </c>
      <c r="AM376" s="23">
        <v>0</v>
      </c>
      <c r="AN376" s="23">
        <v>0</v>
      </c>
      <c r="AO376" s="23">
        <v>0</v>
      </c>
      <c r="AP376" s="23">
        <v>0</v>
      </c>
      <c r="AQ376" s="23">
        <v>0</v>
      </c>
      <c r="AR376" s="23">
        <v>0</v>
      </c>
      <c r="AS376" s="23">
        <v>0</v>
      </c>
      <c r="AT376" s="23">
        <v>0</v>
      </c>
      <c r="AU376" s="23">
        <v>0</v>
      </c>
      <c r="AV376" s="23">
        <v>0</v>
      </c>
      <c r="AW376" s="23">
        <v>0</v>
      </c>
      <c r="AX376" s="23">
        <v>0</v>
      </c>
      <c r="AY376" s="23">
        <v>0</v>
      </c>
      <c r="AZ376" s="23">
        <v>0</v>
      </c>
      <c r="BA376" s="23">
        <v>0</v>
      </c>
      <c r="BB376" s="23" t="s">
        <v>176</v>
      </c>
    </row>
    <row r="377" spans="5:54" x14ac:dyDescent="0.25">
      <c r="E377" s="23">
        <v>0</v>
      </c>
      <c r="F377" s="23">
        <v>0</v>
      </c>
      <c r="G377" s="23">
        <v>0</v>
      </c>
      <c r="H377" s="23">
        <v>0</v>
      </c>
      <c r="I377" s="23">
        <v>0</v>
      </c>
      <c r="J377" s="23">
        <v>0</v>
      </c>
      <c r="K377" s="23">
        <v>0</v>
      </c>
      <c r="L377" s="23">
        <v>0</v>
      </c>
      <c r="M377" s="23">
        <v>0</v>
      </c>
      <c r="N377" s="23">
        <v>0</v>
      </c>
      <c r="O377" s="23">
        <v>0</v>
      </c>
      <c r="P377" s="23">
        <v>0</v>
      </c>
      <c r="Q377" s="23">
        <v>0</v>
      </c>
      <c r="R377" s="23">
        <v>0</v>
      </c>
      <c r="S377" s="23">
        <v>0</v>
      </c>
      <c r="T377" s="23">
        <v>0</v>
      </c>
      <c r="U377" s="23">
        <v>0</v>
      </c>
      <c r="V377" s="24" t="s">
        <v>175</v>
      </c>
      <c r="X377" s="23">
        <v>0</v>
      </c>
      <c r="Y377" s="23">
        <v>0</v>
      </c>
      <c r="Z377" s="23">
        <v>0</v>
      </c>
      <c r="AA377" s="23">
        <v>0</v>
      </c>
      <c r="AB377" s="23">
        <v>0</v>
      </c>
      <c r="AC377" s="23">
        <v>0</v>
      </c>
      <c r="AD377" s="23">
        <v>0</v>
      </c>
      <c r="AE377" s="23">
        <v>0</v>
      </c>
      <c r="AF377" s="23">
        <v>0</v>
      </c>
      <c r="AG377" s="23">
        <v>0</v>
      </c>
      <c r="AH377" s="23">
        <v>0</v>
      </c>
      <c r="AI377" s="23">
        <v>0</v>
      </c>
      <c r="AJ377" s="23">
        <v>0</v>
      </c>
      <c r="AK377" s="23">
        <v>0</v>
      </c>
      <c r="AL377" s="23">
        <v>0</v>
      </c>
      <c r="AM377" s="23">
        <v>0</v>
      </c>
      <c r="AN377" s="23">
        <v>0</v>
      </c>
      <c r="AO377" s="23">
        <v>0</v>
      </c>
      <c r="AP377" s="23">
        <v>0</v>
      </c>
      <c r="AQ377" s="23">
        <v>0</v>
      </c>
      <c r="AR377" s="23">
        <v>0</v>
      </c>
      <c r="AS377" s="23">
        <v>0</v>
      </c>
      <c r="AT377" s="23">
        <v>0</v>
      </c>
      <c r="AU377" s="23">
        <v>0</v>
      </c>
      <c r="AV377" s="23">
        <v>0</v>
      </c>
      <c r="AW377" s="23">
        <v>0</v>
      </c>
      <c r="AX377" s="23">
        <v>0</v>
      </c>
      <c r="AY377" s="23">
        <v>0</v>
      </c>
      <c r="AZ377" s="23">
        <v>0</v>
      </c>
      <c r="BA377" s="23">
        <v>0</v>
      </c>
      <c r="BB377" s="23" t="s">
        <v>176</v>
      </c>
    </row>
    <row r="378" spans="5:54" x14ac:dyDescent="0.25">
      <c r="E378" s="23">
        <v>0</v>
      </c>
      <c r="F378" s="23">
        <v>0</v>
      </c>
      <c r="G378" s="23">
        <v>0</v>
      </c>
      <c r="H378" s="23">
        <v>0</v>
      </c>
      <c r="I378" s="23">
        <v>0</v>
      </c>
      <c r="J378" s="23">
        <v>0</v>
      </c>
      <c r="K378" s="23">
        <v>0</v>
      </c>
      <c r="L378" s="23">
        <v>0</v>
      </c>
      <c r="M378" s="23">
        <v>0</v>
      </c>
      <c r="N378" s="23">
        <v>0</v>
      </c>
      <c r="O378" s="23">
        <v>0</v>
      </c>
      <c r="P378" s="23">
        <v>0</v>
      </c>
      <c r="Q378" s="23">
        <v>0</v>
      </c>
      <c r="R378" s="23">
        <v>0</v>
      </c>
      <c r="S378" s="23">
        <v>0</v>
      </c>
      <c r="T378" s="23">
        <v>0</v>
      </c>
      <c r="U378" s="23">
        <v>0</v>
      </c>
      <c r="V378" s="24" t="s">
        <v>175</v>
      </c>
      <c r="X378" s="23">
        <v>0</v>
      </c>
      <c r="Y378" s="23">
        <v>0</v>
      </c>
      <c r="Z378" s="23">
        <v>0</v>
      </c>
      <c r="AA378" s="23">
        <v>0</v>
      </c>
      <c r="AB378" s="23">
        <v>0</v>
      </c>
      <c r="AC378" s="23">
        <v>0</v>
      </c>
      <c r="AD378" s="23">
        <v>0</v>
      </c>
      <c r="AE378" s="23">
        <v>0</v>
      </c>
      <c r="AF378" s="23">
        <v>0</v>
      </c>
      <c r="AG378" s="23">
        <v>0</v>
      </c>
      <c r="AH378" s="23">
        <v>0</v>
      </c>
      <c r="AI378" s="23">
        <v>0</v>
      </c>
      <c r="AJ378" s="23">
        <v>0</v>
      </c>
      <c r="AK378" s="23">
        <v>0</v>
      </c>
      <c r="AL378" s="23">
        <v>0</v>
      </c>
      <c r="AM378" s="23">
        <v>0</v>
      </c>
      <c r="AN378" s="23">
        <v>0</v>
      </c>
      <c r="AO378" s="23">
        <v>0</v>
      </c>
      <c r="AP378" s="23">
        <v>0</v>
      </c>
      <c r="AQ378" s="23">
        <v>0</v>
      </c>
      <c r="AR378" s="23">
        <v>0</v>
      </c>
      <c r="AS378" s="23">
        <v>0</v>
      </c>
      <c r="AT378" s="23">
        <v>0</v>
      </c>
      <c r="AU378" s="23">
        <v>0</v>
      </c>
      <c r="AV378" s="23">
        <v>0</v>
      </c>
      <c r="AW378" s="23">
        <v>0</v>
      </c>
      <c r="AX378" s="23">
        <v>0</v>
      </c>
      <c r="AY378" s="23">
        <v>0</v>
      </c>
      <c r="AZ378" s="23">
        <v>0</v>
      </c>
      <c r="BA378" s="23">
        <v>0</v>
      </c>
      <c r="BB378" s="23" t="s">
        <v>176</v>
      </c>
    </row>
    <row r="379" spans="5:54" x14ac:dyDescent="0.25">
      <c r="E379" s="23">
        <v>0</v>
      </c>
      <c r="F379" s="23">
        <v>0</v>
      </c>
      <c r="G379" s="23">
        <v>0</v>
      </c>
      <c r="H379" s="23">
        <v>0</v>
      </c>
      <c r="I379" s="23">
        <v>0</v>
      </c>
      <c r="J379" s="23">
        <v>0</v>
      </c>
      <c r="K379" s="23">
        <v>0</v>
      </c>
      <c r="L379" s="23">
        <v>0</v>
      </c>
      <c r="M379" s="23">
        <v>0</v>
      </c>
      <c r="N379" s="23">
        <v>0</v>
      </c>
      <c r="O379" s="23">
        <v>0</v>
      </c>
      <c r="P379" s="23">
        <v>0</v>
      </c>
      <c r="Q379" s="23">
        <v>0</v>
      </c>
      <c r="R379" s="23">
        <v>0</v>
      </c>
      <c r="S379" s="23">
        <v>0</v>
      </c>
      <c r="T379" s="23">
        <v>0</v>
      </c>
      <c r="U379" s="23">
        <v>0</v>
      </c>
      <c r="V379" s="24" t="s">
        <v>175</v>
      </c>
      <c r="X379" s="23">
        <v>0</v>
      </c>
      <c r="Y379" s="23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23">
        <v>0</v>
      </c>
      <c r="AF379" s="23">
        <v>0</v>
      </c>
      <c r="AG379" s="23">
        <v>0</v>
      </c>
      <c r="AH379" s="23">
        <v>0</v>
      </c>
      <c r="AI379" s="23">
        <v>0</v>
      </c>
      <c r="AJ379" s="23">
        <v>0</v>
      </c>
      <c r="AK379" s="23">
        <v>0</v>
      </c>
      <c r="AL379" s="23">
        <v>0</v>
      </c>
      <c r="AM379" s="23">
        <v>0</v>
      </c>
      <c r="AN379" s="23">
        <v>0</v>
      </c>
      <c r="AO379" s="23">
        <v>0</v>
      </c>
      <c r="AP379" s="23">
        <v>0</v>
      </c>
      <c r="AQ379" s="23">
        <v>0</v>
      </c>
      <c r="AR379" s="23">
        <v>0</v>
      </c>
      <c r="AS379" s="23">
        <v>0</v>
      </c>
      <c r="AT379" s="23">
        <v>0</v>
      </c>
      <c r="AU379" s="23">
        <v>0</v>
      </c>
      <c r="AV379" s="23">
        <v>0</v>
      </c>
      <c r="AW379" s="23">
        <v>0</v>
      </c>
      <c r="AX379" s="23">
        <v>0</v>
      </c>
      <c r="AY379" s="23">
        <v>0</v>
      </c>
      <c r="AZ379" s="23">
        <v>0</v>
      </c>
      <c r="BA379" s="23">
        <v>0</v>
      </c>
      <c r="BB379" s="23" t="s">
        <v>176</v>
      </c>
    </row>
    <row r="380" spans="5:54" x14ac:dyDescent="0.25">
      <c r="E380" s="23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0</v>
      </c>
      <c r="K380" s="23">
        <v>0</v>
      </c>
      <c r="L380" s="23">
        <v>0</v>
      </c>
      <c r="M380" s="23">
        <v>0</v>
      </c>
      <c r="N380" s="23">
        <v>0</v>
      </c>
      <c r="O380" s="23">
        <v>0</v>
      </c>
      <c r="P380" s="23">
        <v>0</v>
      </c>
      <c r="Q380" s="23">
        <v>0</v>
      </c>
      <c r="R380" s="23">
        <v>0</v>
      </c>
      <c r="S380" s="23">
        <v>0</v>
      </c>
      <c r="T380" s="23">
        <v>0</v>
      </c>
      <c r="U380" s="23">
        <v>0</v>
      </c>
      <c r="V380" s="24" t="s">
        <v>175</v>
      </c>
      <c r="X380" s="23">
        <v>0</v>
      </c>
      <c r="Y380" s="23">
        <v>0</v>
      </c>
      <c r="Z380" s="23">
        <v>0</v>
      </c>
      <c r="AA380" s="23">
        <v>0</v>
      </c>
      <c r="AB380" s="23">
        <v>0</v>
      </c>
      <c r="AC380" s="23">
        <v>0</v>
      </c>
      <c r="AD380" s="23">
        <v>0</v>
      </c>
      <c r="AE380" s="23">
        <v>0</v>
      </c>
      <c r="AF380" s="23">
        <v>0</v>
      </c>
      <c r="AG380" s="23">
        <v>0</v>
      </c>
      <c r="AH380" s="23">
        <v>0</v>
      </c>
      <c r="AI380" s="23">
        <v>0</v>
      </c>
      <c r="AJ380" s="23">
        <v>0</v>
      </c>
      <c r="AK380" s="23">
        <v>0</v>
      </c>
      <c r="AL380" s="23">
        <v>0</v>
      </c>
      <c r="AM380" s="23">
        <v>0</v>
      </c>
      <c r="AN380" s="23">
        <v>0</v>
      </c>
      <c r="AO380" s="23">
        <v>0</v>
      </c>
      <c r="AP380" s="23">
        <v>0</v>
      </c>
      <c r="AQ380" s="23">
        <v>0</v>
      </c>
      <c r="AR380" s="23">
        <v>0</v>
      </c>
      <c r="AS380" s="23">
        <v>0</v>
      </c>
      <c r="AT380" s="23">
        <v>0</v>
      </c>
      <c r="AU380" s="23">
        <v>0</v>
      </c>
      <c r="AV380" s="23">
        <v>0</v>
      </c>
      <c r="AW380" s="23">
        <v>0</v>
      </c>
      <c r="AX380" s="23">
        <v>0</v>
      </c>
      <c r="AY380" s="23">
        <v>0</v>
      </c>
      <c r="AZ380" s="23">
        <v>0</v>
      </c>
      <c r="BA380" s="23">
        <v>0</v>
      </c>
      <c r="BB380" s="23" t="s">
        <v>176</v>
      </c>
    </row>
    <row r="381" spans="5:54" x14ac:dyDescent="0.25">
      <c r="E381" s="23">
        <v>0</v>
      </c>
      <c r="F381" s="23">
        <v>0</v>
      </c>
      <c r="G381" s="23">
        <v>0</v>
      </c>
      <c r="H381" s="23">
        <v>0</v>
      </c>
      <c r="I381" s="23">
        <v>0</v>
      </c>
      <c r="J381" s="23">
        <v>0</v>
      </c>
      <c r="K381" s="23">
        <v>0</v>
      </c>
      <c r="L381" s="23">
        <v>0</v>
      </c>
      <c r="M381" s="23">
        <v>0</v>
      </c>
      <c r="N381" s="23">
        <v>0</v>
      </c>
      <c r="O381" s="23">
        <v>0</v>
      </c>
      <c r="P381" s="23">
        <v>0</v>
      </c>
      <c r="Q381" s="23">
        <v>0</v>
      </c>
      <c r="R381" s="23">
        <v>0</v>
      </c>
      <c r="S381" s="23">
        <v>0</v>
      </c>
      <c r="T381" s="23">
        <v>0</v>
      </c>
      <c r="U381" s="23">
        <v>0</v>
      </c>
      <c r="V381" s="24" t="s">
        <v>175</v>
      </c>
      <c r="X381" s="23">
        <v>0</v>
      </c>
      <c r="Y381" s="23">
        <v>0</v>
      </c>
      <c r="Z381" s="23">
        <v>0</v>
      </c>
      <c r="AA381" s="23">
        <v>0</v>
      </c>
      <c r="AB381" s="23">
        <v>0</v>
      </c>
      <c r="AC381" s="23">
        <v>0</v>
      </c>
      <c r="AD381" s="23">
        <v>0</v>
      </c>
      <c r="AE381" s="23">
        <v>0</v>
      </c>
      <c r="AF381" s="23">
        <v>0</v>
      </c>
      <c r="AG381" s="23">
        <v>0</v>
      </c>
      <c r="AH381" s="23">
        <v>0</v>
      </c>
      <c r="AI381" s="23">
        <v>0</v>
      </c>
      <c r="AJ381" s="23">
        <v>0</v>
      </c>
      <c r="AK381" s="23">
        <v>0</v>
      </c>
      <c r="AL381" s="23">
        <v>0</v>
      </c>
      <c r="AM381" s="23">
        <v>0</v>
      </c>
      <c r="AN381" s="23">
        <v>0</v>
      </c>
      <c r="AO381" s="23">
        <v>0</v>
      </c>
      <c r="AP381" s="23">
        <v>0</v>
      </c>
      <c r="AQ381" s="23">
        <v>0</v>
      </c>
      <c r="AR381" s="23">
        <v>0</v>
      </c>
      <c r="AS381" s="23">
        <v>0</v>
      </c>
      <c r="AT381" s="23">
        <v>0</v>
      </c>
      <c r="AU381" s="23">
        <v>0</v>
      </c>
      <c r="AV381" s="23">
        <v>0</v>
      </c>
      <c r="AW381" s="23">
        <v>0</v>
      </c>
      <c r="AX381" s="23">
        <v>0</v>
      </c>
      <c r="AY381" s="23">
        <v>0</v>
      </c>
      <c r="AZ381" s="23">
        <v>0</v>
      </c>
      <c r="BA381" s="23">
        <v>0</v>
      </c>
      <c r="BB381" s="23" t="s">
        <v>176</v>
      </c>
    </row>
    <row r="382" spans="5:54" x14ac:dyDescent="0.25">
      <c r="E382" s="23">
        <v>0</v>
      </c>
      <c r="F382" s="23">
        <v>0</v>
      </c>
      <c r="G382" s="23">
        <v>0</v>
      </c>
      <c r="H382" s="23">
        <v>0</v>
      </c>
      <c r="I382" s="23">
        <v>0</v>
      </c>
      <c r="J382" s="23">
        <v>0</v>
      </c>
      <c r="K382" s="23">
        <v>0</v>
      </c>
      <c r="L382" s="23">
        <v>0</v>
      </c>
      <c r="M382" s="23">
        <v>0</v>
      </c>
      <c r="N382" s="23">
        <v>0</v>
      </c>
      <c r="O382" s="23">
        <v>0</v>
      </c>
      <c r="P382" s="23">
        <v>0</v>
      </c>
      <c r="Q382" s="23">
        <v>0</v>
      </c>
      <c r="R382" s="23">
        <v>0</v>
      </c>
      <c r="S382" s="23">
        <v>0</v>
      </c>
      <c r="T382" s="23">
        <v>0</v>
      </c>
      <c r="U382" s="23">
        <v>0</v>
      </c>
      <c r="V382" s="24" t="s">
        <v>175</v>
      </c>
      <c r="X382" s="23">
        <v>0</v>
      </c>
      <c r="Y382" s="23">
        <v>0</v>
      </c>
      <c r="Z382" s="23">
        <v>0</v>
      </c>
      <c r="AA382" s="23">
        <v>0</v>
      </c>
      <c r="AB382" s="23">
        <v>0</v>
      </c>
      <c r="AC382" s="23">
        <v>0</v>
      </c>
      <c r="AD382" s="23">
        <v>0</v>
      </c>
      <c r="AE382" s="23">
        <v>0</v>
      </c>
      <c r="AF382" s="23">
        <v>0</v>
      </c>
      <c r="AG382" s="23">
        <v>0</v>
      </c>
      <c r="AH382" s="23">
        <v>0</v>
      </c>
      <c r="AI382" s="23">
        <v>0</v>
      </c>
      <c r="AJ382" s="23">
        <v>0</v>
      </c>
      <c r="AK382" s="23">
        <v>0</v>
      </c>
      <c r="AL382" s="23">
        <v>0</v>
      </c>
      <c r="AM382" s="23">
        <v>0</v>
      </c>
      <c r="AN382" s="23">
        <v>0</v>
      </c>
      <c r="AO382" s="23">
        <v>0</v>
      </c>
      <c r="AP382" s="23">
        <v>0</v>
      </c>
      <c r="AQ382" s="23">
        <v>0</v>
      </c>
      <c r="AR382" s="23">
        <v>0</v>
      </c>
      <c r="AS382" s="23">
        <v>0</v>
      </c>
      <c r="AT382" s="23">
        <v>0</v>
      </c>
      <c r="AU382" s="23">
        <v>0</v>
      </c>
      <c r="AV382" s="23">
        <v>0</v>
      </c>
      <c r="AW382" s="23">
        <v>0</v>
      </c>
      <c r="AX382" s="23">
        <v>0</v>
      </c>
      <c r="AY382" s="23">
        <v>0</v>
      </c>
      <c r="AZ382" s="23">
        <v>0</v>
      </c>
      <c r="BA382" s="23">
        <v>0</v>
      </c>
      <c r="BB382" s="23" t="s">
        <v>176</v>
      </c>
    </row>
    <row r="383" spans="5:54" x14ac:dyDescent="0.25">
      <c r="E383" s="23">
        <v>0</v>
      </c>
      <c r="F383" s="23">
        <v>0</v>
      </c>
      <c r="G383" s="23">
        <v>0</v>
      </c>
      <c r="H383" s="23">
        <v>0</v>
      </c>
      <c r="I383" s="23">
        <v>0</v>
      </c>
      <c r="J383" s="23">
        <v>0</v>
      </c>
      <c r="K383" s="23">
        <v>0</v>
      </c>
      <c r="L383" s="23">
        <v>0</v>
      </c>
      <c r="M383" s="23">
        <v>0</v>
      </c>
      <c r="N383" s="23">
        <v>0</v>
      </c>
      <c r="O383" s="23">
        <v>0</v>
      </c>
      <c r="P383" s="23">
        <v>0</v>
      </c>
      <c r="Q383" s="23">
        <v>0</v>
      </c>
      <c r="R383" s="23">
        <v>0</v>
      </c>
      <c r="S383" s="23">
        <v>0</v>
      </c>
      <c r="T383" s="23">
        <v>0</v>
      </c>
      <c r="U383" s="23">
        <v>0</v>
      </c>
      <c r="V383" s="24" t="s">
        <v>175</v>
      </c>
      <c r="X383" s="23">
        <v>0</v>
      </c>
      <c r="Y383" s="23">
        <v>0</v>
      </c>
      <c r="Z383" s="23">
        <v>0</v>
      </c>
      <c r="AA383" s="23">
        <v>0</v>
      </c>
      <c r="AB383" s="23">
        <v>0</v>
      </c>
      <c r="AC383" s="23">
        <v>0</v>
      </c>
      <c r="AD383" s="23">
        <v>0</v>
      </c>
      <c r="AE383" s="23">
        <v>0</v>
      </c>
      <c r="AF383" s="23">
        <v>0</v>
      </c>
      <c r="AG383" s="23">
        <v>0</v>
      </c>
      <c r="AH383" s="23">
        <v>0</v>
      </c>
      <c r="AI383" s="23">
        <v>0</v>
      </c>
      <c r="AJ383" s="23">
        <v>0</v>
      </c>
      <c r="AK383" s="23">
        <v>0</v>
      </c>
      <c r="AL383" s="23">
        <v>0</v>
      </c>
      <c r="AM383" s="23">
        <v>0</v>
      </c>
      <c r="AN383" s="23">
        <v>0</v>
      </c>
      <c r="AO383" s="23">
        <v>0</v>
      </c>
      <c r="AP383" s="23">
        <v>0</v>
      </c>
      <c r="AQ383" s="23">
        <v>0</v>
      </c>
      <c r="AR383" s="23">
        <v>0</v>
      </c>
      <c r="AS383" s="23">
        <v>0</v>
      </c>
      <c r="AT383" s="23">
        <v>0</v>
      </c>
      <c r="AU383" s="23">
        <v>0</v>
      </c>
      <c r="AV383" s="23">
        <v>0</v>
      </c>
      <c r="AW383" s="23">
        <v>0</v>
      </c>
      <c r="AX383" s="23">
        <v>0</v>
      </c>
      <c r="AY383" s="23">
        <v>0</v>
      </c>
      <c r="AZ383" s="23">
        <v>0</v>
      </c>
      <c r="BA383" s="23">
        <v>0</v>
      </c>
      <c r="BB383" s="23" t="s">
        <v>176</v>
      </c>
    </row>
    <row r="384" spans="5:54" x14ac:dyDescent="0.25">
      <c r="E384" s="23">
        <v>0</v>
      </c>
      <c r="F384" s="23">
        <v>0</v>
      </c>
      <c r="G384" s="23">
        <v>0</v>
      </c>
      <c r="H384" s="23">
        <v>0</v>
      </c>
      <c r="I384" s="23">
        <v>0</v>
      </c>
      <c r="J384" s="23">
        <v>0</v>
      </c>
      <c r="K384" s="23">
        <v>0</v>
      </c>
      <c r="L384" s="23">
        <v>0</v>
      </c>
      <c r="M384" s="23">
        <v>0</v>
      </c>
      <c r="N384" s="23">
        <v>0</v>
      </c>
      <c r="O384" s="23">
        <v>0</v>
      </c>
      <c r="P384" s="23">
        <v>0</v>
      </c>
      <c r="Q384" s="23">
        <v>0</v>
      </c>
      <c r="R384" s="23">
        <v>0</v>
      </c>
      <c r="S384" s="23">
        <v>0</v>
      </c>
      <c r="T384" s="23">
        <v>0</v>
      </c>
      <c r="U384" s="23">
        <v>0</v>
      </c>
      <c r="V384" s="24" t="s">
        <v>175</v>
      </c>
      <c r="X384" s="23">
        <v>0</v>
      </c>
      <c r="Y384" s="23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23">
        <v>0</v>
      </c>
      <c r="AF384" s="23">
        <v>0</v>
      </c>
      <c r="AG384" s="23">
        <v>0</v>
      </c>
      <c r="AH384" s="23">
        <v>0</v>
      </c>
      <c r="AI384" s="23">
        <v>0</v>
      </c>
      <c r="AJ384" s="23">
        <v>0</v>
      </c>
      <c r="AK384" s="23">
        <v>0</v>
      </c>
      <c r="AL384" s="23">
        <v>0</v>
      </c>
      <c r="AM384" s="23">
        <v>0</v>
      </c>
      <c r="AN384" s="23">
        <v>0</v>
      </c>
      <c r="AO384" s="23">
        <v>0</v>
      </c>
      <c r="AP384" s="23">
        <v>0</v>
      </c>
      <c r="AQ384" s="23">
        <v>0</v>
      </c>
      <c r="AR384" s="23">
        <v>0</v>
      </c>
      <c r="AS384" s="23">
        <v>0</v>
      </c>
      <c r="AT384" s="23">
        <v>0</v>
      </c>
      <c r="AU384" s="23">
        <v>0</v>
      </c>
      <c r="AV384" s="23">
        <v>0</v>
      </c>
      <c r="AW384" s="23">
        <v>0</v>
      </c>
      <c r="AX384" s="23">
        <v>0</v>
      </c>
      <c r="AY384" s="23">
        <v>0</v>
      </c>
      <c r="AZ384" s="23">
        <v>0</v>
      </c>
      <c r="BA384" s="23">
        <v>0</v>
      </c>
      <c r="BB384" s="23" t="s">
        <v>176</v>
      </c>
    </row>
    <row r="385" spans="5:54" x14ac:dyDescent="0.25">
      <c r="E385" s="23">
        <v>0</v>
      </c>
      <c r="F385" s="23">
        <v>0</v>
      </c>
      <c r="G385" s="23">
        <v>0</v>
      </c>
      <c r="H385" s="23">
        <v>0</v>
      </c>
      <c r="I385" s="23">
        <v>0</v>
      </c>
      <c r="J385" s="23">
        <v>0</v>
      </c>
      <c r="K385" s="23">
        <v>0</v>
      </c>
      <c r="L385" s="23">
        <v>0</v>
      </c>
      <c r="M385" s="23">
        <v>0</v>
      </c>
      <c r="N385" s="23">
        <v>0</v>
      </c>
      <c r="O385" s="23">
        <v>0</v>
      </c>
      <c r="P385" s="23">
        <v>0</v>
      </c>
      <c r="Q385" s="23">
        <v>0</v>
      </c>
      <c r="R385" s="23">
        <v>0</v>
      </c>
      <c r="S385" s="23">
        <v>0</v>
      </c>
      <c r="T385" s="23">
        <v>0</v>
      </c>
      <c r="U385" s="23">
        <v>0</v>
      </c>
      <c r="V385" s="24" t="s">
        <v>175</v>
      </c>
      <c r="X385" s="23">
        <v>0</v>
      </c>
      <c r="Y385" s="23">
        <v>0</v>
      </c>
      <c r="Z385" s="23">
        <v>0</v>
      </c>
      <c r="AA385" s="23">
        <v>0</v>
      </c>
      <c r="AB385" s="23">
        <v>0</v>
      </c>
      <c r="AC385" s="23">
        <v>0</v>
      </c>
      <c r="AD385" s="23">
        <v>0</v>
      </c>
      <c r="AE385" s="23">
        <v>0</v>
      </c>
      <c r="AF385" s="23">
        <v>0</v>
      </c>
      <c r="AG385" s="23">
        <v>0</v>
      </c>
      <c r="AH385" s="23">
        <v>0</v>
      </c>
      <c r="AI385" s="23">
        <v>0</v>
      </c>
      <c r="AJ385" s="23">
        <v>0</v>
      </c>
      <c r="AK385" s="23">
        <v>0</v>
      </c>
      <c r="AL385" s="23">
        <v>0</v>
      </c>
      <c r="AM385" s="23">
        <v>0</v>
      </c>
      <c r="AN385" s="23">
        <v>0</v>
      </c>
      <c r="AO385" s="23">
        <v>0</v>
      </c>
      <c r="AP385" s="23">
        <v>0</v>
      </c>
      <c r="AQ385" s="23">
        <v>0</v>
      </c>
      <c r="AR385" s="23">
        <v>0</v>
      </c>
      <c r="AS385" s="23">
        <v>0</v>
      </c>
      <c r="AT385" s="23">
        <v>0</v>
      </c>
      <c r="AU385" s="23">
        <v>0</v>
      </c>
      <c r="AV385" s="23">
        <v>0</v>
      </c>
      <c r="AW385" s="23">
        <v>0</v>
      </c>
      <c r="AX385" s="23">
        <v>0</v>
      </c>
      <c r="AY385" s="23">
        <v>0</v>
      </c>
      <c r="AZ385" s="23">
        <v>0</v>
      </c>
      <c r="BA385" s="23">
        <v>0</v>
      </c>
      <c r="BB385" s="23" t="s">
        <v>176</v>
      </c>
    </row>
    <row r="386" spans="5:54" x14ac:dyDescent="0.25">
      <c r="E386" s="23">
        <v>0</v>
      </c>
      <c r="F386" s="23">
        <v>0</v>
      </c>
      <c r="G386" s="23">
        <v>0</v>
      </c>
      <c r="H386" s="23">
        <v>0</v>
      </c>
      <c r="I386" s="23">
        <v>0</v>
      </c>
      <c r="J386" s="23">
        <v>0</v>
      </c>
      <c r="K386" s="23">
        <v>0</v>
      </c>
      <c r="L386" s="23">
        <v>0</v>
      </c>
      <c r="M386" s="23">
        <v>0</v>
      </c>
      <c r="N386" s="23">
        <v>0</v>
      </c>
      <c r="O386" s="23">
        <v>0</v>
      </c>
      <c r="P386" s="23">
        <v>0</v>
      </c>
      <c r="Q386" s="23">
        <v>0</v>
      </c>
      <c r="R386" s="23">
        <v>0</v>
      </c>
      <c r="S386" s="23">
        <v>0</v>
      </c>
      <c r="T386" s="23">
        <v>0</v>
      </c>
      <c r="U386" s="23">
        <v>0</v>
      </c>
      <c r="V386" s="24" t="s">
        <v>175</v>
      </c>
      <c r="X386" s="23">
        <v>0</v>
      </c>
      <c r="Y386" s="23">
        <v>0</v>
      </c>
      <c r="Z386" s="23">
        <v>0</v>
      </c>
      <c r="AA386" s="23">
        <v>0</v>
      </c>
      <c r="AB386" s="23">
        <v>0</v>
      </c>
      <c r="AC386" s="23">
        <v>0</v>
      </c>
      <c r="AD386" s="23">
        <v>0</v>
      </c>
      <c r="AE386" s="23">
        <v>0</v>
      </c>
      <c r="AF386" s="23">
        <v>0</v>
      </c>
      <c r="AG386" s="23">
        <v>0</v>
      </c>
      <c r="AH386" s="23">
        <v>0</v>
      </c>
      <c r="AI386" s="23">
        <v>0</v>
      </c>
      <c r="AJ386" s="23">
        <v>0</v>
      </c>
      <c r="AK386" s="23">
        <v>0</v>
      </c>
      <c r="AL386" s="23">
        <v>0</v>
      </c>
      <c r="AM386" s="23">
        <v>0</v>
      </c>
      <c r="AN386" s="23">
        <v>0</v>
      </c>
      <c r="AO386" s="23">
        <v>0</v>
      </c>
      <c r="AP386" s="23">
        <v>0</v>
      </c>
      <c r="AQ386" s="23">
        <v>0</v>
      </c>
      <c r="AR386" s="23">
        <v>0</v>
      </c>
      <c r="AS386" s="23">
        <v>0</v>
      </c>
      <c r="AT386" s="23">
        <v>0</v>
      </c>
      <c r="AU386" s="23">
        <v>0</v>
      </c>
      <c r="AV386" s="23">
        <v>0</v>
      </c>
      <c r="AW386" s="23">
        <v>0</v>
      </c>
      <c r="AX386" s="23">
        <v>0</v>
      </c>
      <c r="AY386" s="23">
        <v>0</v>
      </c>
      <c r="AZ386" s="23">
        <v>0</v>
      </c>
      <c r="BA386" s="23">
        <v>0</v>
      </c>
      <c r="BB386" s="23" t="s">
        <v>176</v>
      </c>
    </row>
    <row r="387" spans="5:54" x14ac:dyDescent="0.25">
      <c r="E387" s="23">
        <v>0</v>
      </c>
      <c r="F387" s="23">
        <v>0</v>
      </c>
      <c r="G387" s="23">
        <v>0</v>
      </c>
      <c r="H387" s="23">
        <v>0</v>
      </c>
      <c r="I387" s="23">
        <v>0</v>
      </c>
      <c r="J387" s="23">
        <v>0</v>
      </c>
      <c r="K387" s="23">
        <v>0</v>
      </c>
      <c r="L387" s="23">
        <v>0</v>
      </c>
      <c r="M387" s="23">
        <v>0</v>
      </c>
      <c r="N387" s="23">
        <v>0</v>
      </c>
      <c r="O387" s="23">
        <v>0</v>
      </c>
      <c r="P387" s="23">
        <v>0</v>
      </c>
      <c r="Q387" s="23">
        <v>0</v>
      </c>
      <c r="R387" s="23">
        <v>0</v>
      </c>
      <c r="S387" s="23">
        <v>0</v>
      </c>
      <c r="T387" s="23">
        <v>0</v>
      </c>
      <c r="U387" s="23">
        <v>0</v>
      </c>
      <c r="V387" s="24" t="s">
        <v>175</v>
      </c>
      <c r="X387" s="23">
        <v>0</v>
      </c>
      <c r="Y387" s="23">
        <v>0</v>
      </c>
      <c r="Z387" s="23">
        <v>0</v>
      </c>
      <c r="AA387" s="23">
        <v>0</v>
      </c>
      <c r="AB387" s="23">
        <v>0</v>
      </c>
      <c r="AC387" s="23">
        <v>0</v>
      </c>
      <c r="AD387" s="23">
        <v>0</v>
      </c>
      <c r="AE387" s="23">
        <v>0</v>
      </c>
      <c r="AF387" s="23">
        <v>0</v>
      </c>
      <c r="AG387" s="23">
        <v>0</v>
      </c>
      <c r="AH387" s="23">
        <v>0</v>
      </c>
      <c r="AI387" s="23">
        <v>0</v>
      </c>
      <c r="AJ387" s="23">
        <v>0</v>
      </c>
      <c r="AK387" s="23">
        <v>0</v>
      </c>
      <c r="AL387" s="23">
        <v>0</v>
      </c>
      <c r="AM387" s="23">
        <v>0</v>
      </c>
      <c r="AN387" s="23">
        <v>0</v>
      </c>
      <c r="AO387" s="23">
        <v>0</v>
      </c>
      <c r="AP387" s="23">
        <v>0</v>
      </c>
      <c r="AQ387" s="23">
        <v>0</v>
      </c>
      <c r="AR387" s="23">
        <v>0</v>
      </c>
      <c r="AS387" s="23">
        <v>0</v>
      </c>
      <c r="AT387" s="23">
        <v>0</v>
      </c>
      <c r="AU387" s="23">
        <v>0</v>
      </c>
      <c r="AV387" s="23">
        <v>0</v>
      </c>
      <c r="AW387" s="23">
        <v>0</v>
      </c>
      <c r="AX387" s="23">
        <v>0</v>
      </c>
      <c r="AY387" s="23">
        <v>0</v>
      </c>
      <c r="AZ387" s="23">
        <v>0</v>
      </c>
      <c r="BA387" s="23">
        <v>0</v>
      </c>
      <c r="BB387" s="23" t="s">
        <v>176</v>
      </c>
    </row>
    <row r="388" spans="5:54" x14ac:dyDescent="0.25">
      <c r="E388" s="23">
        <v>0</v>
      </c>
      <c r="F388" s="23">
        <v>0</v>
      </c>
      <c r="G388" s="23">
        <v>0</v>
      </c>
      <c r="H388" s="23">
        <v>0</v>
      </c>
      <c r="I388" s="23">
        <v>0</v>
      </c>
      <c r="J388" s="23">
        <v>0</v>
      </c>
      <c r="K388" s="23">
        <v>0</v>
      </c>
      <c r="L388" s="23">
        <v>0</v>
      </c>
      <c r="M388" s="23">
        <v>0</v>
      </c>
      <c r="N388" s="23">
        <v>0</v>
      </c>
      <c r="O388" s="23">
        <v>0</v>
      </c>
      <c r="P388" s="23">
        <v>0</v>
      </c>
      <c r="Q388" s="23">
        <v>0</v>
      </c>
      <c r="R388" s="23">
        <v>0</v>
      </c>
      <c r="S388" s="23">
        <v>0</v>
      </c>
      <c r="T388" s="23">
        <v>0</v>
      </c>
      <c r="U388" s="23">
        <v>0</v>
      </c>
      <c r="V388" s="24" t="s">
        <v>175</v>
      </c>
      <c r="X388" s="23">
        <v>0</v>
      </c>
      <c r="Y388" s="23">
        <v>0</v>
      </c>
      <c r="Z388" s="23">
        <v>0</v>
      </c>
      <c r="AA388" s="23">
        <v>0</v>
      </c>
      <c r="AB388" s="23">
        <v>0</v>
      </c>
      <c r="AC388" s="23">
        <v>0</v>
      </c>
      <c r="AD388" s="23">
        <v>0</v>
      </c>
      <c r="AE388" s="23">
        <v>0</v>
      </c>
      <c r="AF388" s="23">
        <v>0</v>
      </c>
      <c r="AG388" s="23">
        <v>0</v>
      </c>
      <c r="AH388" s="23">
        <v>0</v>
      </c>
      <c r="AI388" s="23">
        <v>0</v>
      </c>
      <c r="AJ388" s="23">
        <v>0</v>
      </c>
      <c r="AK388" s="23">
        <v>0</v>
      </c>
      <c r="AL388" s="23">
        <v>0</v>
      </c>
      <c r="AM388" s="23">
        <v>0</v>
      </c>
      <c r="AN388" s="23">
        <v>0</v>
      </c>
      <c r="AO388" s="23">
        <v>0</v>
      </c>
      <c r="AP388" s="23">
        <v>0</v>
      </c>
      <c r="AQ388" s="23">
        <v>0</v>
      </c>
      <c r="AR388" s="23">
        <v>0</v>
      </c>
      <c r="AS388" s="23">
        <v>0</v>
      </c>
      <c r="AT388" s="23">
        <v>0</v>
      </c>
      <c r="AU388" s="23">
        <v>0</v>
      </c>
      <c r="AV388" s="23">
        <v>0</v>
      </c>
      <c r="AW388" s="23">
        <v>0</v>
      </c>
      <c r="AX388" s="23">
        <v>0</v>
      </c>
      <c r="AY388" s="23">
        <v>0</v>
      </c>
      <c r="AZ388" s="23">
        <v>0</v>
      </c>
      <c r="BA388" s="23">
        <v>0</v>
      </c>
      <c r="BB388" s="23" t="s">
        <v>176</v>
      </c>
    </row>
    <row r="389" spans="5:54" x14ac:dyDescent="0.25">
      <c r="E389" s="23">
        <v>0</v>
      </c>
      <c r="F389" s="23">
        <v>0</v>
      </c>
      <c r="G389" s="23">
        <v>0</v>
      </c>
      <c r="H389" s="23">
        <v>0</v>
      </c>
      <c r="I389" s="23">
        <v>0</v>
      </c>
      <c r="J389" s="23">
        <v>0</v>
      </c>
      <c r="K389" s="23">
        <v>0</v>
      </c>
      <c r="L389" s="23">
        <v>0</v>
      </c>
      <c r="M389" s="23">
        <v>0</v>
      </c>
      <c r="N389" s="23">
        <v>0</v>
      </c>
      <c r="O389" s="23">
        <v>0</v>
      </c>
      <c r="P389" s="23">
        <v>0</v>
      </c>
      <c r="Q389" s="23">
        <v>0</v>
      </c>
      <c r="R389" s="23">
        <v>0</v>
      </c>
      <c r="S389" s="23">
        <v>0</v>
      </c>
      <c r="T389" s="23">
        <v>0</v>
      </c>
      <c r="U389" s="23">
        <v>0</v>
      </c>
      <c r="V389" s="24" t="s">
        <v>175</v>
      </c>
      <c r="X389" s="23">
        <v>0</v>
      </c>
      <c r="Y389" s="23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  <c r="AE389" s="23">
        <v>0</v>
      </c>
      <c r="AF389" s="23">
        <v>0</v>
      </c>
      <c r="AG389" s="23">
        <v>0</v>
      </c>
      <c r="AH389" s="23">
        <v>0</v>
      </c>
      <c r="AI389" s="23">
        <v>0</v>
      </c>
      <c r="AJ389" s="23">
        <v>0</v>
      </c>
      <c r="AK389" s="23">
        <v>0</v>
      </c>
      <c r="AL389" s="23">
        <v>0</v>
      </c>
      <c r="AM389" s="23">
        <v>0</v>
      </c>
      <c r="AN389" s="23">
        <v>0</v>
      </c>
      <c r="AO389" s="23">
        <v>0</v>
      </c>
      <c r="AP389" s="23">
        <v>0</v>
      </c>
      <c r="AQ389" s="23">
        <v>0</v>
      </c>
      <c r="AR389" s="23">
        <v>0</v>
      </c>
      <c r="AS389" s="23">
        <v>0</v>
      </c>
      <c r="AT389" s="23">
        <v>0</v>
      </c>
      <c r="AU389" s="23">
        <v>0</v>
      </c>
      <c r="AV389" s="23">
        <v>0</v>
      </c>
      <c r="AW389" s="23">
        <v>0</v>
      </c>
      <c r="AX389" s="23">
        <v>0</v>
      </c>
      <c r="AY389" s="23">
        <v>0</v>
      </c>
      <c r="AZ389" s="23">
        <v>0</v>
      </c>
      <c r="BA389" s="23">
        <v>0</v>
      </c>
      <c r="BB389" s="23" t="s">
        <v>176</v>
      </c>
    </row>
    <row r="390" spans="5:54" x14ac:dyDescent="0.25">
      <c r="E390" s="23">
        <v>0</v>
      </c>
      <c r="F390" s="23">
        <v>0</v>
      </c>
      <c r="G390" s="23">
        <v>0</v>
      </c>
      <c r="H390" s="23">
        <v>0</v>
      </c>
      <c r="I390" s="23">
        <v>0</v>
      </c>
      <c r="J390" s="23">
        <v>0</v>
      </c>
      <c r="K390" s="23">
        <v>0</v>
      </c>
      <c r="L390" s="23">
        <v>0</v>
      </c>
      <c r="M390" s="23">
        <v>0</v>
      </c>
      <c r="N390" s="23">
        <v>0</v>
      </c>
      <c r="O390" s="23">
        <v>0</v>
      </c>
      <c r="P390" s="23">
        <v>0</v>
      </c>
      <c r="Q390" s="23">
        <v>0</v>
      </c>
      <c r="R390" s="23">
        <v>0</v>
      </c>
      <c r="S390" s="23">
        <v>0</v>
      </c>
      <c r="T390" s="23">
        <v>0</v>
      </c>
      <c r="U390" s="23">
        <v>0</v>
      </c>
      <c r="V390" s="24" t="s">
        <v>175</v>
      </c>
      <c r="X390" s="23">
        <v>0</v>
      </c>
      <c r="Y390" s="23">
        <v>0</v>
      </c>
      <c r="Z390" s="23">
        <v>0</v>
      </c>
      <c r="AA390" s="23">
        <v>0</v>
      </c>
      <c r="AB390" s="23">
        <v>0</v>
      </c>
      <c r="AC390" s="23">
        <v>0</v>
      </c>
      <c r="AD390" s="23">
        <v>0</v>
      </c>
      <c r="AE390" s="23">
        <v>0</v>
      </c>
      <c r="AF390" s="23">
        <v>0</v>
      </c>
      <c r="AG390" s="23">
        <v>0</v>
      </c>
      <c r="AH390" s="23">
        <v>0</v>
      </c>
      <c r="AI390" s="23">
        <v>0</v>
      </c>
      <c r="AJ390" s="23">
        <v>0</v>
      </c>
      <c r="AK390" s="23">
        <v>0</v>
      </c>
      <c r="AL390" s="23">
        <v>0</v>
      </c>
      <c r="AM390" s="23">
        <v>0</v>
      </c>
      <c r="AN390" s="23">
        <v>0</v>
      </c>
      <c r="AO390" s="23">
        <v>0</v>
      </c>
      <c r="AP390" s="23">
        <v>0</v>
      </c>
      <c r="AQ390" s="23">
        <v>0</v>
      </c>
      <c r="AR390" s="23">
        <v>0</v>
      </c>
      <c r="AS390" s="23">
        <v>0</v>
      </c>
      <c r="AT390" s="23">
        <v>0</v>
      </c>
      <c r="AU390" s="23">
        <v>0</v>
      </c>
      <c r="AV390" s="23">
        <v>0</v>
      </c>
      <c r="AW390" s="23">
        <v>0</v>
      </c>
      <c r="AX390" s="23">
        <v>0</v>
      </c>
      <c r="AY390" s="23">
        <v>0</v>
      </c>
      <c r="AZ390" s="23">
        <v>0</v>
      </c>
      <c r="BA390" s="23">
        <v>0</v>
      </c>
      <c r="BB390" s="23" t="s">
        <v>176</v>
      </c>
    </row>
    <row r="391" spans="5:54" x14ac:dyDescent="0.25">
      <c r="E391" s="23">
        <v>0</v>
      </c>
      <c r="F391" s="23">
        <v>0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  <c r="M391" s="23">
        <v>0</v>
      </c>
      <c r="N391" s="23">
        <v>0</v>
      </c>
      <c r="O391" s="23">
        <v>0</v>
      </c>
      <c r="P391" s="23">
        <v>0</v>
      </c>
      <c r="Q391" s="23">
        <v>0</v>
      </c>
      <c r="R391" s="23">
        <v>0</v>
      </c>
      <c r="S391" s="23">
        <v>0</v>
      </c>
      <c r="T391" s="23">
        <v>0</v>
      </c>
      <c r="U391" s="23">
        <v>0</v>
      </c>
      <c r="V391" s="24" t="s">
        <v>175</v>
      </c>
      <c r="X391" s="23">
        <v>0</v>
      </c>
      <c r="Y391" s="23">
        <v>0</v>
      </c>
      <c r="Z391" s="23">
        <v>0</v>
      </c>
      <c r="AA391" s="23">
        <v>0</v>
      </c>
      <c r="AB391" s="23">
        <v>0</v>
      </c>
      <c r="AC391" s="23">
        <v>0</v>
      </c>
      <c r="AD391" s="23">
        <v>0</v>
      </c>
      <c r="AE391" s="23">
        <v>0</v>
      </c>
      <c r="AF391" s="23">
        <v>0</v>
      </c>
      <c r="AG391" s="23">
        <v>0</v>
      </c>
      <c r="AH391" s="23">
        <v>0</v>
      </c>
      <c r="AI391" s="23">
        <v>0</v>
      </c>
      <c r="AJ391" s="23">
        <v>0</v>
      </c>
      <c r="AK391" s="23">
        <v>0</v>
      </c>
      <c r="AL391" s="23">
        <v>0</v>
      </c>
      <c r="AM391" s="23">
        <v>0</v>
      </c>
      <c r="AN391" s="23">
        <v>0</v>
      </c>
      <c r="AO391" s="23">
        <v>0</v>
      </c>
      <c r="AP391" s="23">
        <v>0</v>
      </c>
      <c r="AQ391" s="23">
        <v>0</v>
      </c>
      <c r="AR391" s="23">
        <v>0</v>
      </c>
      <c r="AS391" s="23">
        <v>0</v>
      </c>
      <c r="AT391" s="23">
        <v>0</v>
      </c>
      <c r="AU391" s="23">
        <v>0</v>
      </c>
      <c r="AV391" s="23">
        <v>0</v>
      </c>
      <c r="AW391" s="23">
        <v>0</v>
      </c>
      <c r="AX391" s="23">
        <v>0</v>
      </c>
      <c r="AY391" s="23">
        <v>0</v>
      </c>
      <c r="AZ391" s="23">
        <v>0</v>
      </c>
      <c r="BA391" s="23">
        <v>0</v>
      </c>
      <c r="BB391" s="23" t="s">
        <v>176</v>
      </c>
    </row>
    <row r="392" spans="5:54" x14ac:dyDescent="0.25">
      <c r="E392" s="23">
        <v>0</v>
      </c>
      <c r="F392" s="23">
        <v>0</v>
      </c>
      <c r="G392" s="23">
        <v>0</v>
      </c>
      <c r="H392" s="23">
        <v>0</v>
      </c>
      <c r="I392" s="23">
        <v>0</v>
      </c>
      <c r="J392" s="23">
        <v>0</v>
      </c>
      <c r="K392" s="23">
        <v>0</v>
      </c>
      <c r="L392" s="23">
        <v>0</v>
      </c>
      <c r="M392" s="23">
        <v>0</v>
      </c>
      <c r="N392" s="23">
        <v>0</v>
      </c>
      <c r="O392" s="23">
        <v>0</v>
      </c>
      <c r="P392" s="23">
        <v>0</v>
      </c>
      <c r="Q392" s="23">
        <v>0</v>
      </c>
      <c r="R392" s="23">
        <v>0</v>
      </c>
      <c r="S392" s="23">
        <v>0</v>
      </c>
      <c r="T392" s="23">
        <v>0</v>
      </c>
      <c r="U392" s="23">
        <v>0</v>
      </c>
      <c r="V392" s="24" t="s">
        <v>175</v>
      </c>
      <c r="X392" s="23">
        <v>0</v>
      </c>
      <c r="Y392" s="23">
        <v>0</v>
      </c>
      <c r="Z392" s="23">
        <v>0</v>
      </c>
      <c r="AA392" s="23">
        <v>0</v>
      </c>
      <c r="AB392" s="23">
        <v>0</v>
      </c>
      <c r="AC392" s="23">
        <v>0</v>
      </c>
      <c r="AD392" s="23">
        <v>0</v>
      </c>
      <c r="AE392" s="23">
        <v>0</v>
      </c>
      <c r="AF392" s="23">
        <v>0</v>
      </c>
      <c r="AG392" s="23">
        <v>0</v>
      </c>
      <c r="AH392" s="23">
        <v>0</v>
      </c>
      <c r="AI392" s="23">
        <v>0</v>
      </c>
      <c r="AJ392" s="23">
        <v>0</v>
      </c>
      <c r="AK392" s="23">
        <v>0</v>
      </c>
      <c r="AL392" s="23">
        <v>0</v>
      </c>
      <c r="AM392" s="23">
        <v>0</v>
      </c>
      <c r="AN392" s="23">
        <v>0</v>
      </c>
      <c r="AO392" s="23">
        <v>0</v>
      </c>
      <c r="AP392" s="23">
        <v>0</v>
      </c>
      <c r="AQ392" s="23">
        <v>0</v>
      </c>
      <c r="AR392" s="23">
        <v>0</v>
      </c>
      <c r="AS392" s="23">
        <v>0</v>
      </c>
      <c r="AT392" s="23">
        <v>0</v>
      </c>
      <c r="AU392" s="23">
        <v>0</v>
      </c>
      <c r="AV392" s="23">
        <v>0</v>
      </c>
      <c r="AW392" s="23">
        <v>0</v>
      </c>
      <c r="AX392" s="23">
        <v>0</v>
      </c>
      <c r="AY392" s="23">
        <v>0</v>
      </c>
      <c r="AZ392" s="23">
        <v>0</v>
      </c>
      <c r="BA392" s="23">
        <v>0</v>
      </c>
      <c r="BB392" s="23" t="s">
        <v>176</v>
      </c>
    </row>
    <row r="393" spans="5:54" x14ac:dyDescent="0.25">
      <c r="E393" s="23">
        <v>0</v>
      </c>
      <c r="F393" s="23">
        <v>0</v>
      </c>
      <c r="G393" s="23">
        <v>0</v>
      </c>
      <c r="H393" s="23">
        <v>0</v>
      </c>
      <c r="I393" s="23">
        <v>0</v>
      </c>
      <c r="J393" s="23">
        <v>0</v>
      </c>
      <c r="K393" s="23">
        <v>0</v>
      </c>
      <c r="L393" s="23">
        <v>0</v>
      </c>
      <c r="M393" s="23">
        <v>0</v>
      </c>
      <c r="N393" s="23">
        <v>0</v>
      </c>
      <c r="O393" s="23">
        <v>0</v>
      </c>
      <c r="P393" s="23">
        <v>0</v>
      </c>
      <c r="Q393" s="23">
        <v>0</v>
      </c>
      <c r="R393" s="23">
        <v>0</v>
      </c>
      <c r="S393" s="23">
        <v>0</v>
      </c>
      <c r="T393" s="23">
        <v>0</v>
      </c>
      <c r="U393" s="23">
        <v>0</v>
      </c>
      <c r="V393" s="24" t="s">
        <v>175</v>
      </c>
      <c r="X393" s="23">
        <v>0</v>
      </c>
      <c r="Y393" s="23">
        <v>0</v>
      </c>
      <c r="Z393" s="23">
        <v>0</v>
      </c>
      <c r="AA393" s="23">
        <v>0</v>
      </c>
      <c r="AB393" s="23">
        <v>0</v>
      </c>
      <c r="AC393" s="23">
        <v>0</v>
      </c>
      <c r="AD393" s="23">
        <v>0</v>
      </c>
      <c r="AE393" s="23">
        <v>0</v>
      </c>
      <c r="AF393" s="23">
        <v>0</v>
      </c>
      <c r="AG393" s="23">
        <v>0</v>
      </c>
      <c r="AH393" s="23">
        <v>0</v>
      </c>
      <c r="AI393" s="23">
        <v>0</v>
      </c>
      <c r="AJ393" s="23">
        <v>0</v>
      </c>
      <c r="AK393" s="23">
        <v>0</v>
      </c>
      <c r="AL393" s="23">
        <v>0</v>
      </c>
      <c r="AM393" s="23">
        <v>0</v>
      </c>
      <c r="AN393" s="23">
        <v>0</v>
      </c>
      <c r="AO393" s="23">
        <v>0</v>
      </c>
      <c r="AP393" s="23">
        <v>0</v>
      </c>
      <c r="AQ393" s="23">
        <v>0</v>
      </c>
      <c r="AR393" s="23">
        <v>0</v>
      </c>
      <c r="AS393" s="23">
        <v>0</v>
      </c>
      <c r="AT393" s="23">
        <v>0</v>
      </c>
      <c r="AU393" s="23">
        <v>0</v>
      </c>
      <c r="AV393" s="23">
        <v>0</v>
      </c>
      <c r="AW393" s="23">
        <v>0</v>
      </c>
      <c r="AX393" s="23">
        <v>0</v>
      </c>
      <c r="AY393" s="23">
        <v>0</v>
      </c>
      <c r="AZ393" s="23">
        <v>0</v>
      </c>
      <c r="BA393" s="23">
        <v>0</v>
      </c>
      <c r="BB393" s="23" t="s">
        <v>176</v>
      </c>
    </row>
    <row r="394" spans="5:54" x14ac:dyDescent="0.25">
      <c r="E394" s="23">
        <v>0</v>
      </c>
      <c r="F394" s="23">
        <v>0</v>
      </c>
      <c r="G394" s="23">
        <v>0</v>
      </c>
      <c r="H394" s="23">
        <v>0</v>
      </c>
      <c r="I394" s="23">
        <v>0</v>
      </c>
      <c r="J394" s="23">
        <v>0</v>
      </c>
      <c r="K394" s="23">
        <v>0</v>
      </c>
      <c r="L394" s="23">
        <v>0</v>
      </c>
      <c r="M394" s="23">
        <v>0</v>
      </c>
      <c r="N394" s="23">
        <v>0</v>
      </c>
      <c r="O394" s="23">
        <v>0</v>
      </c>
      <c r="P394" s="23">
        <v>0</v>
      </c>
      <c r="Q394" s="23">
        <v>0</v>
      </c>
      <c r="R394" s="23">
        <v>0</v>
      </c>
      <c r="S394" s="23">
        <v>0</v>
      </c>
      <c r="T394" s="23">
        <v>0</v>
      </c>
      <c r="U394" s="23">
        <v>0</v>
      </c>
      <c r="V394" s="24" t="s">
        <v>175</v>
      </c>
      <c r="X394" s="23">
        <v>0</v>
      </c>
      <c r="Y394" s="23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23">
        <v>0</v>
      </c>
      <c r="AF394" s="23">
        <v>0</v>
      </c>
      <c r="AG394" s="23">
        <v>0</v>
      </c>
      <c r="AH394" s="23">
        <v>0</v>
      </c>
      <c r="AI394" s="23">
        <v>0</v>
      </c>
      <c r="AJ394" s="23">
        <v>0</v>
      </c>
      <c r="AK394" s="23">
        <v>0</v>
      </c>
      <c r="AL394" s="23">
        <v>0</v>
      </c>
      <c r="AM394" s="23">
        <v>0</v>
      </c>
      <c r="AN394" s="23">
        <v>0</v>
      </c>
      <c r="AO394" s="23">
        <v>0</v>
      </c>
      <c r="AP394" s="23">
        <v>0</v>
      </c>
      <c r="AQ394" s="23">
        <v>0</v>
      </c>
      <c r="AR394" s="23">
        <v>0</v>
      </c>
      <c r="AS394" s="23">
        <v>0</v>
      </c>
      <c r="AT394" s="23">
        <v>0</v>
      </c>
      <c r="AU394" s="23">
        <v>0</v>
      </c>
      <c r="AV394" s="23">
        <v>0</v>
      </c>
      <c r="AW394" s="23">
        <v>0</v>
      </c>
      <c r="AX394" s="23">
        <v>0</v>
      </c>
      <c r="AY394" s="23">
        <v>0</v>
      </c>
      <c r="AZ394" s="23">
        <v>0</v>
      </c>
      <c r="BA394" s="23">
        <v>0</v>
      </c>
      <c r="BB394" s="23" t="s">
        <v>176</v>
      </c>
    </row>
    <row r="395" spans="5:54" x14ac:dyDescent="0.25">
      <c r="E395" s="23">
        <v>0</v>
      </c>
      <c r="F395" s="23">
        <v>0</v>
      </c>
      <c r="G395" s="23">
        <v>0</v>
      </c>
      <c r="H395" s="23">
        <v>0</v>
      </c>
      <c r="I395" s="23">
        <v>0</v>
      </c>
      <c r="J395" s="23">
        <v>0</v>
      </c>
      <c r="K395" s="23">
        <v>0</v>
      </c>
      <c r="L395" s="23">
        <v>0</v>
      </c>
      <c r="M395" s="23">
        <v>0</v>
      </c>
      <c r="N395" s="23">
        <v>0</v>
      </c>
      <c r="O395" s="23">
        <v>0</v>
      </c>
      <c r="P395" s="23">
        <v>0</v>
      </c>
      <c r="Q395" s="23">
        <v>0</v>
      </c>
      <c r="R395" s="23">
        <v>0</v>
      </c>
      <c r="S395" s="23">
        <v>0</v>
      </c>
      <c r="T395" s="23">
        <v>0</v>
      </c>
      <c r="U395" s="23">
        <v>0</v>
      </c>
      <c r="V395" s="24" t="s">
        <v>175</v>
      </c>
      <c r="X395" s="23">
        <v>0</v>
      </c>
      <c r="Y395" s="23">
        <v>0</v>
      </c>
      <c r="Z395" s="23">
        <v>0</v>
      </c>
      <c r="AA395" s="23">
        <v>0</v>
      </c>
      <c r="AB395" s="23">
        <v>0</v>
      </c>
      <c r="AC395" s="23">
        <v>0</v>
      </c>
      <c r="AD395" s="23">
        <v>0</v>
      </c>
      <c r="AE395" s="23">
        <v>0</v>
      </c>
      <c r="AF395" s="23">
        <v>0</v>
      </c>
      <c r="AG395" s="23">
        <v>0</v>
      </c>
      <c r="AH395" s="23">
        <v>0</v>
      </c>
      <c r="AI395" s="23">
        <v>0</v>
      </c>
      <c r="AJ395" s="23">
        <v>0</v>
      </c>
      <c r="AK395" s="23">
        <v>0</v>
      </c>
      <c r="AL395" s="23">
        <v>0</v>
      </c>
      <c r="AM395" s="23">
        <v>0</v>
      </c>
      <c r="AN395" s="23">
        <v>0</v>
      </c>
      <c r="AO395" s="23">
        <v>0</v>
      </c>
      <c r="AP395" s="23">
        <v>0</v>
      </c>
      <c r="AQ395" s="23">
        <v>0</v>
      </c>
      <c r="AR395" s="23">
        <v>0</v>
      </c>
      <c r="AS395" s="23">
        <v>0</v>
      </c>
      <c r="AT395" s="23">
        <v>0</v>
      </c>
      <c r="AU395" s="23">
        <v>0</v>
      </c>
      <c r="AV395" s="23">
        <v>0</v>
      </c>
      <c r="AW395" s="23">
        <v>0</v>
      </c>
      <c r="AX395" s="23">
        <v>0</v>
      </c>
      <c r="AY395" s="23">
        <v>0</v>
      </c>
      <c r="AZ395" s="23">
        <v>0</v>
      </c>
      <c r="BA395" s="23">
        <v>0</v>
      </c>
      <c r="BB395" s="23" t="s">
        <v>176</v>
      </c>
    </row>
    <row r="396" spans="5:54" x14ac:dyDescent="0.25">
      <c r="E396" s="23">
        <v>0</v>
      </c>
      <c r="F396" s="23">
        <v>0</v>
      </c>
      <c r="G396" s="23">
        <v>0</v>
      </c>
      <c r="H396" s="23">
        <v>0</v>
      </c>
      <c r="I396" s="23">
        <v>0</v>
      </c>
      <c r="J396" s="23">
        <v>0</v>
      </c>
      <c r="K396" s="23">
        <v>0</v>
      </c>
      <c r="L396" s="23">
        <v>0</v>
      </c>
      <c r="M396" s="23">
        <v>0</v>
      </c>
      <c r="N396" s="23">
        <v>0</v>
      </c>
      <c r="O396" s="23">
        <v>0</v>
      </c>
      <c r="P396" s="23">
        <v>0</v>
      </c>
      <c r="Q396" s="23">
        <v>0</v>
      </c>
      <c r="R396" s="23">
        <v>0</v>
      </c>
      <c r="S396" s="23">
        <v>0</v>
      </c>
      <c r="T396" s="23">
        <v>0</v>
      </c>
      <c r="U396" s="23">
        <v>0</v>
      </c>
      <c r="V396" s="24" t="s">
        <v>175</v>
      </c>
      <c r="X396" s="23">
        <v>0</v>
      </c>
      <c r="Y396" s="23">
        <v>0</v>
      </c>
      <c r="Z396" s="23">
        <v>0</v>
      </c>
      <c r="AA396" s="23">
        <v>0</v>
      </c>
      <c r="AB396" s="23">
        <v>0</v>
      </c>
      <c r="AC396" s="23">
        <v>0</v>
      </c>
      <c r="AD396" s="23">
        <v>0</v>
      </c>
      <c r="AE396" s="23">
        <v>0</v>
      </c>
      <c r="AF396" s="23">
        <v>0</v>
      </c>
      <c r="AG396" s="23">
        <v>0</v>
      </c>
      <c r="AH396" s="23">
        <v>0</v>
      </c>
      <c r="AI396" s="23">
        <v>0</v>
      </c>
      <c r="AJ396" s="23">
        <v>0</v>
      </c>
      <c r="AK396" s="23">
        <v>0</v>
      </c>
      <c r="AL396" s="23">
        <v>0</v>
      </c>
      <c r="AM396" s="23">
        <v>0</v>
      </c>
      <c r="AN396" s="23">
        <v>0</v>
      </c>
      <c r="AO396" s="23">
        <v>0</v>
      </c>
      <c r="AP396" s="23">
        <v>0</v>
      </c>
      <c r="AQ396" s="23">
        <v>0</v>
      </c>
      <c r="AR396" s="23">
        <v>0</v>
      </c>
      <c r="AS396" s="23">
        <v>0</v>
      </c>
      <c r="AT396" s="23">
        <v>0</v>
      </c>
      <c r="AU396" s="23">
        <v>0</v>
      </c>
      <c r="AV396" s="23">
        <v>0</v>
      </c>
      <c r="AW396" s="23">
        <v>0</v>
      </c>
      <c r="AX396" s="23">
        <v>0</v>
      </c>
      <c r="AY396" s="23">
        <v>0</v>
      </c>
      <c r="AZ396" s="23">
        <v>0</v>
      </c>
      <c r="BA396" s="23">
        <v>0</v>
      </c>
      <c r="BB396" s="23" t="s">
        <v>176</v>
      </c>
    </row>
    <row r="397" spans="5:54" x14ac:dyDescent="0.25">
      <c r="E397" s="23">
        <v>0</v>
      </c>
      <c r="F397" s="23">
        <v>0</v>
      </c>
      <c r="G397" s="23">
        <v>0</v>
      </c>
      <c r="H397" s="23">
        <v>0</v>
      </c>
      <c r="I397" s="23">
        <v>0</v>
      </c>
      <c r="J397" s="23">
        <v>0</v>
      </c>
      <c r="K397" s="23">
        <v>0</v>
      </c>
      <c r="L397" s="23">
        <v>0</v>
      </c>
      <c r="M397" s="23">
        <v>0</v>
      </c>
      <c r="N397" s="23">
        <v>0</v>
      </c>
      <c r="O397" s="23">
        <v>0</v>
      </c>
      <c r="P397" s="23">
        <v>0</v>
      </c>
      <c r="Q397" s="23">
        <v>0</v>
      </c>
      <c r="R397" s="23">
        <v>0</v>
      </c>
      <c r="S397" s="23">
        <v>0</v>
      </c>
      <c r="T397" s="23">
        <v>0</v>
      </c>
      <c r="U397" s="23">
        <v>0</v>
      </c>
      <c r="V397" s="24" t="s">
        <v>175</v>
      </c>
      <c r="X397" s="23">
        <v>0</v>
      </c>
      <c r="Y397" s="23">
        <v>0</v>
      </c>
      <c r="Z397" s="23">
        <v>0</v>
      </c>
      <c r="AA397" s="23">
        <v>0</v>
      </c>
      <c r="AB397" s="23">
        <v>0</v>
      </c>
      <c r="AC397" s="23">
        <v>0</v>
      </c>
      <c r="AD397" s="23">
        <v>0</v>
      </c>
      <c r="AE397" s="23">
        <v>0</v>
      </c>
      <c r="AF397" s="23">
        <v>0</v>
      </c>
      <c r="AG397" s="23">
        <v>0</v>
      </c>
      <c r="AH397" s="23">
        <v>0</v>
      </c>
      <c r="AI397" s="23">
        <v>0</v>
      </c>
      <c r="AJ397" s="23">
        <v>0</v>
      </c>
      <c r="AK397" s="23">
        <v>0</v>
      </c>
      <c r="AL397" s="23">
        <v>0</v>
      </c>
      <c r="AM397" s="23">
        <v>0</v>
      </c>
      <c r="AN397" s="23">
        <v>0</v>
      </c>
      <c r="AO397" s="23">
        <v>0</v>
      </c>
      <c r="AP397" s="23">
        <v>0</v>
      </c>
      <c r="AQ397" s="23">
        <v>0</v>
      </c>
      <c r="AR397" s="23">
        <v>0</v>
      </c>
      <c r="AS397" s="23">
        <v>0</v>
      </c>
      <c r="AT397" s="23">
        <v>0</v>
      </c>
      <c r="AU397" s="23">
        <v>0</v>
      </c>
      <c r="AV397" s="23">
        <v>0</v>
      </c>
      <c r="AW397" s="23">
        <v>0</v>
      </c>
      <c r="AX397" s="23">
        <v>0</v>
      </c>
      <c r="AY397" s="23">
        <v>0</v>
      </c>
      <c r="AZ397" s="23">
        <v>0</v>
      </c>
      <c r="BA397" s="23">
        <v>0</v>
      </c>
      <c r="BB397" s="23" t="s">
        <v>176</v>
      </c>
    </row>
    <row r="398" spans="5:54" x14ac:dyDescent="0.25">
      <c r="E398" s="23">
        <v>0</v>
      </c>
      <c r="F398" s="23">
        <v>0</v>
      </c>
      <c r="G398" s="23">
        <v>0</v>
      </c>
      <c r="H398" s="23">
        <v>0</v>
      </c>
      <c r="I398" s="23">
        <v>0</v>
      </c>
      <c r="J398" s="23">
        <v>0</v>
      </c>
      <c r="K398" s="23">
        <v>0</v>
      </c>
      <c r="L398" s="23">
        <v>0</v>
      </c>
      <c r="M398" s="23">
        <v>0</v>
      </c>
      <c r="N398" s="23">
        <v>0</v>
      </c>
      <c r="O398" s="23">
        <v>0</v>
      </c>
      <c r="P398" s="23">
        <v>0</v>
      </c>
      <c r="Q398" s="23">
        <v>0</v>
      </c>
      <c r="R398" s="23">
        <v>0</v>
      </c>
      <c r="S398" s="23">
        <v>0</v>
      </c>
      <c r="T398" s="23">
        <v>0</v>
      </c>
      <c r="U398" s="23">
        <v>0</v>
      </c>
      <c r="V398" s="24" t="s">
        <v>175</v>
      </c>
      <c r="X398" s="23">
        <v>0</v>
      </c>
      <c r="Y398" s="23">
        <v>0</v>
      </c>
      <c r="Z398" s="23">
        <v>0</v>
      </c>
      <c r="AA398" s="23">
        <v>0</v>
      </c>
      <c r="AB398" s="23">
        <v>0</v>
      </c>
      <c r="AC398" s="23">
        <v>0</v>
      </c>
      <c r="AD398" s="23">
        <v>0</v>
      </c>
      <c r="AE398" s="23">
        <v>0</v>
      </c>
      <c r="AF398" s="23">
        <v>0</v>
      </c>
      <c r="AG398" s="23">
        <v>0</v>
      </c>
      <c r="AH398" s="23">
        <v>0</v>
      </c>
      <c r="AI398" s="23">
        <v>0</v>
      </c>
      <c r="AJ398" s="23">
        <v>0</v>
      </c>
      <c r="AK398" s="23">
        <v>0</v>
      </c>
      <c r="AL398" s="23">
        <v>0</v>
      </c>
      <c r="AM398" s="23">
        <v>0</v>
      </c>
      <c r="AN398" s="23">
        <v>0</v>
      </c>
      <c r="AO398" s="23">
        <v>0</v>
      </c>
      <c r="AP398" s="23">
        <v>0</v>
      </c>
      <c r="AQ398" s="23">
        <v>0</v>
      </c>
      <c r="AR398" s="23">
        <v>0</v>
      </c>
      <c r="AS398" s="23">
        <v>0</v>
      </c>
      <c r="AT398" s="23">
        <v>0</v>
      </c>
      <c r="AU398" s="23">
        <v>0</v>
      </c>
      <c r="AV398" s="23">
        <v>0</v>
      </c>
      <c r="AW398" s="23">
        <v>0</v>
      </c>
      <c r="AX398" s="23">
        <v>0</v>
      </c>
      <c r="AY398" s="23">
        <v>0</v>
      </c>
      <c r="AZ398" s="23">
        <v>0</v>
      </c>
      <c r="BA398" s="23">
        <v>0</v>
      </c>
      <c r="BB398" s="23" t="s">
        <v>176</v>
      </c>
    </row>
    <row r="399" spans="5:54" x14ac:dyDescent="0.25">
      <c r="E399" s="23">
        <v>0</v>
      </c>
      <c r="F399" s="23">
        <v>0</v>
      </c>
      <c r="G399" s="23">
        <v>0</v>
      </c>
      <c r="H399" s="23">
        <v>0</v>
      </c>
      <c r="I399" s="23">
        <v>0</v>
      </c>
      <c r="J399" s="23">
        <v>0</v>
      </c>
      <c r="K399" s="23">
        <v>0</v>
      </c>
      <c r="L399" s="23">
        <v>0</v>
      </c>
      <c r="M399" s="23">
        <v>0</v>
      </c>
      <c r="N399" s="23">
        <v>0</v>
      </c>
      <c r="O399" s="23">
        <v>0</v>
      </c>
      <c r="P399" s="23">
        <v>0</v>
      </c>
      <c r="Q399" s="23">
        <v>0</v>
      </c>
      <c r="R399" s="23">
        <v>0</v>
      </c>
      <c r="S399" s="23">
        <v>0</v>
      </c>
      <c r="T399" s="23">
        <v>0</v>
      </c>
      <c r="U399" s="23">
        <v>0</v>
      </c>
      <c r="V399" s="24" t="s">
        <v>175</v>
      </c>
      <c r="X399" s="23">
        <v>0</v>
      </c>
      <c r="Y399" s="23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23">
        <v>0</v>
      </c>
      <c r="AF399" s="23">
        <v>0</v>
      </c>
      <c r="AG399" s="23">
        <v>0</v>
      </c>
      <c r="AH399" s="23">
        <v>0</v>
      </c>
      <c r="AI399" s="23">
        <v>0</v>
      </c>
      <c r="AJ399" s="23">
        <v>0</v>
      </c>
      <c r="AK399" s="23">
        <v>0</v>
      </c>
      <c r="AL399" s="23">
        <v>0</v>
      </c>
      <c r="AM399" s="23">
        <v>0</v>
      </c>
      <c r="AN399" s="23">
        <v>0</v>
      </c>
      <c r="AO399" s="23">
        <v>0</v>
      </c>
      <c r="AP399" s="23">
        <v>0</v>
      </c>
      <c r="AQ399" s="23">
        <v>0</v>
      </c>
      <c r="AR399" s="23">
        <v>0</v>
      </c>
      <c r="AS399" s="23">
        <v>0</v>
      </c>
      <c r="AT399" s="23">
        <v>0</v>
      </c>
      <c r="AU399" s="23">
        <v>0</v>
      </c>
      <c r="AV399" s="23">
        <v>0</v>
      </c>
      <c r="AW399" s="23">
        <v>0</v>
      </c>
      <c r="AX399" s="23">
        <v>0</v>
      </c>
      <c r="AY399" s="23">
        <v>0</v>
      </c>
      <c r="AZ399" s="23">
        <v>0</v>
      </c>
      <c r="BA399" s="23">
        <v>0</v>
      </c>
      <c r="BB399" s="23" t="s">
        <v>176</v>
      </c>
    </row>
    <row r="400" spans="5:54" x14ac:dyDescent="0.25">
      <c r="E400" s="23">
        <v>0</v>
      </c>
      <c r="F400" s="23">
        <v>0</v>
      </c>
      <c r="G400" s="23">
        <v>0</v>
      </c>
      <c r="H400" s="23">
        <v>0</v>
      </c>
      <c r="I400" s="23">
        <v>0</v>
      </c>
      <c r="J400" s="23">
        <v>0</v>
      </c>
      <c r="K400" s="23">
        <v>0</v>
      </c>
      <c r="L400" s="23">
        <v>0</v>
      </c>
      <c r="M400" s="23">
        <v>0</v>
      </c>
      <c r="N400" s="23">
        <v>0</v>
      </c>
      <c r="O400" s="23">
        <v>0</v>
      </c>
      <c r="P400" s="23">
        <v>0</v>
      </c>
      <c r="Q400" s="23">
        <v>0</v>
      </c>
      <c r="R400" s="23">
        <v>0</v>
      </c>
      <c r="S400" s="23">
        <v>0</v>
      </c>
      <c r="T400" s="23">
        <v>0</v>
      </c>
      <c r="U400" s="23">
        <v>0</v>
      </c>
      <c r="V400" s="24" t="s">
        <v>175</v>
      </c>
      <c r="X400" s="23">
        <v>0</v>
      </c>
      <c r="Y400" s="23">
        <v>0</v>
      </c>
      <c r="Z400" s="23">
        <v>0</v>
      </c>
      <c r="AA400" s="23">
        <v>0</v>
      </c>
      <c r="AB400" s="23">
        <v>0</v>
      </c>
      <c r="AC400" s="23">
        <v>0</v>
      </c>
      <c r="AD400" s="23">
        <v>0</v>
      </c>
      <c r="AE400" s="23">
        <v>0</v>
      </c>
      <c r="AF400" s="23">
        <v>0</v>
      </c>
      <c r="AG400" s="23">
        <v>0</v>
      </c>
      <c r="AH400" s="23">
        <v>0</v>
      </c>
      <c r="AI400" s="23">
        <v>0</v>
      </c>
      <c r="AJ400" s="23">
        <v>0</v>
      </c>
      <c r="AK400" s="23">
        <v>0</v>
      </c>
      <c r="AL400" s="23">
        <v>0</v>
      </c>
      <c r="AM400" s="23">
        <v>0</v>
      </c>
      <c r="AN400" s="23">
        <v>0</v>
      </c>
      <c r="AO400" s="23">
        <v>0</v>
      </c>
      <c r="AP400" s="23">
        <v>0</v>
      </c>
      <c r="AQ400" s="23">
        <v>0</v>
      </c>
      <c r="AR400" s="23">
        <v>0</v>
      </c>
      <c r="AS400" s="23">
        <v>0</v>
      </c>
      <c r="AT400" s="23">
        <v>0</v>
      </c>
      <c r="AU400" s="23">
        <v>0</v>
      </c>
      <c r="AV400" s="23">
        <v>0</v>
      </c>
      <c r="AW400" s="23">
        <v>0</v>
      </c>
      <c r="AX400" s="23">
        <v>0</v>
      </c>
      <c r="AY400" s="23">
        <v>0</v>
      </c>
      <c r="AZ400" s="23">
        <v>0</v>
      </c>
      <c r="BA400" s="23">
        <v>0</v>
      </c>
      <c r="BB400" s="23" t="s">
        <v>176</v>
      </c>
    </row>
    <row r="401" spans="5:54" x14ac:dyDescent="0.25">
      <c r="E401" s="23">
        <v>0</v>
      </c>
      <c r="F401" s="23">
        <v>0</v>
      </c>
      <c r="G401" s="23">
        <v>0</v>
      </c>
      <c r="H401" s="23">
        <v>0</v>
      </c>
      <c r="I401" s="23">
        <v>0</v>
      </c>
      <c r="J401" s="23">
        <v>0</v>
      </c>
      <c r="K401" s="23">
        <v>0</v>
      </c>
      <c r="L401" s="23">
        <v>0</v>
      </c>
      <c r="M401" s="23">
        <v>0</v>
      </c>
      <c r="N401" s="23">
        <v>0</v>
      </c>
      <c r="O401" s="23">
        <v>0</v>
      </c>
      <c r="P401" s="23">
        <v>0</v>
      </c>
      <c r="Q401" s="23">
        <v>0</v>
      </c>
      <c r="R401" s="23">
        <v>0</v>
      </c>
      <c r="S401" s="23">
        <v>0</v>
      </c>
      <c r="T401" s="23">
        <v>0</v>
      </c>
      <c r="U401" s="23">
        <v>0</v>
      </c>
      <c r="V401" s="24" t="s">
        <v>175</v>
      </c>
      <c r="X401" s="23">
        <v>0</v>
      </c>
      <c r="Y401" s="23">
        <v>0</v>
      </c>
      <c r="Z401" s="23">
        <v>0</v>
      </c>
      <c r="AA401" s="23">
        <v>0</v>
      </c>
      <c r="AB401" s="23">
        <v>0</v>
      </c>
      <c r="AC401" s="23">
        <v>0</v>
      </c>
      <c r="AD401" s="23">
        <v>0</v>
      </c>
      <c r="AE401" s="23">
        <v>0</v>
      </c>
      <c r="AF401" s="23">
        <v>0</v>
      </c>
      <c r="AG401" s="23">
        <v>0</v>
      </c>
      <c r="AH401" s="23">
        <v>0</v>
      </c>
      <c r="AI401" s="23">
        <v>0</v>
      </c>
      <c r="AJ401" s="23">
        <v>0</v>
      </c>
      <c r="AK401" s="23">
        <v>0</v>
      </c>
      <c r="AL401" s="23">
        <v>0</v>
      </c>
      <c r="AM401" s="23">
        <v>0</v>
      </c>
      <c r="AN401" s="23">
        <v>0</v>
      </c>
      <c r="AO401" s="23">
        <v>0</v>
      </c>
      <c r="AP401" s="23">
        <v>0</v>
      </c>
      <c r="AQ401" s="23">
        <v>0</v>
      </c>
      <c r="AR401" s="23">
        <v>0</v>
      </c>
      <c r="AS401" s="23">
        <v>0</v>
      </c>
      <c r="AT401" s="23">
        <v>0</v>
      </c>
      <c r="AU401" s="23">
        <v>0</v>
      </c>
      <c r="AV401" s="23">
        <v>0</v>
      </c>
      <c r="AW401" s="23">
        <v>0</v>
      </c>
      <c r="AX401" s="23">
        <v>0</v>
      </c>
      <c r="AY401" s="23">
        <v>0</v>
      </c>
      <c r="AZ401" s="23">
        <v>0</v>
      </c>
      <c r="BA401" s="23">
        <v>0</v>
      </c>
      <c r="BB401" s="23" t="s">
        <v>176</v>
      </c>
    </row>
    <row r="402" spans="5:54" x14ac:dyDescent="0.25">
      <c r="E402" s="23">
        <v>0</v>
      </c>
      <c r="F402" s="23">
        <v>0</v>
      </c>
      <c r="G402" s="23">
        <v>0</v>
      </c>
      <c r="H402" s="23">
        <v>0</v>
      </c>
      <c r="I402" s="23">
        <v>0</v>
      </c>
      <c r="J402" s="23">
        <v>0</v>
      </c>
      <c r="K402" s="23">
        <v>0</v>
      </c>
      <c r="L402" s="23">
        <v>0</v>
      </c>
      <c r="M402" s="23">
        <v>0</v>
      </c>
      <c r="N402" s="23">
        <v>0</v>
      </c>
      <c r="O402" s="23">
        <v>0</v>
      </c>
      <c r="P402" s="23">
        <v>0</v>
      </c>
      <c r="Q402" s="23">
        <v>0</v>
      </c>
      <c r="R402" s="23">
        <v>0</v>
      </c>
      <c r="S402" s="23">
        <v>0</v>
      </c>
      <c r="T402" s="23">
        <v>0</v>
      </c>
      <c r="U402" s="23">
        <v>0</v>
      </c>
      <c r="V402" s="24" t="s">
        <v>175</v>
      </c>
      <c r="X402" s="23">
        <v>0</v>
      </c>
      <c r="Y402" s="23">
        <v>0</v>
      </c>
      <c r="Z402" s="23">
        <v>0</v>
      </c>
      <c r="AA402" s="23">
        <v>0</v>
      </c>
      <c r="AB402" s="23">
        <v>0</v>
      </c>
      <c r="AC402" s="23">
        <v>0</v>
      </c>
      <c r="AD402" s="23">
        <v>0</v>
      </c>
      <c r="AE402" s="23">
        <v>0</v>
      </c>
      <c r="AF402" s="23">
        <v>0</v>
      </c>
      <c r="AG402" s="23">
        <v>0</v>
      </c>
      <c r="AH402" s="23">
        <v>0</v>
      </c>
      <c r="AI402" s="23">
        <v>0</v>
      </c>
      <c r="AJ402" s="23">
        <v>0</v>
      </c>
      <c r="AK402" s="23">
        <v>0</v>
      </c>
      <c r="AL402" s="23">
        <v>0</v>
      </c>
      <c r="AM402" s="23">
        <v>0</v>
      </c>
      <c r="AN402" s="23">
        <v>0</v>
      </c>
      <c r="AO402" s="23">
        <v>0</v>
      </c>
      <c r="AP402" s="23">
        <v>0</v>
      </c>
      <c r="AQ402" s="23">
        <v>0</v>
      </c>
      <c r="AR402" s="23">
        <v>0</v>
      </c>
      <c r="AS402" s="23">
        <v>0</v>
      </c>
      <c r="AT402" s="23">
        <v>0</v>
      </c>
      <c r="AU402" s="23">
        <v>0</v>
      </c>
      <c r="AV402" s="23">
        <v>0</v>
      </c>
      <c r="AW402" s="23">
        <v>0</v>
      </c>
      <c r="AX402" s="23">
        <v>0</v>
      </c>
      <c r="AY402" s="23">
        <v>0</v>
      </c>
      <c r="AZ402" s="23">
        <v>0</v>
      </c>
      <c r="BA402" s="23">
        <v>0</v>
      </c>
      <c r="BB402" s="23" t="s">
        <v>176</v>
      </c>
    </row>
    <row r="403" spans="5:54" x14ac:dyDescent="0.25">
      <c r="E403" s="23">
        <v>0</v>
      </c>
      <c r="F403" s="23">
        <v>0</v>
      </c>
      <c r="G403" s="23">
        <v>0</v>
      </c>
      <c r="H403" s="23">
        <v>0</v>
      </c>
      <c r="I403" s="23">
        <v>0</v>
      </c>
      <c r="J403" s="23">
        <v>0</v>
      </c>
      <c r="K403" s="23">
        <v>0</v>
      </c>
      <c r="L403" s="23">
        <v>0</v>
      </c>
      <c r="M403" s="23">
        <v>0</v>
      </c>
      <c r="N403" s="23">
        <v>0</v>
      </c>
      <c r="O403" s="23">
        <v>0</v>
      </c>
      <c r="P403" s="23">
        <v>0</v>
      </c>
      <c r="Q403" s="23">
        <v>0</v>
      </c>
      <c r="R403" s="23">
        <v>0</v>
      </c>
      <c r="S403" s="23">
        <v>0</v>
      </c>
      <c r="T403" s="23">
        <v>0</v>
      </c>
      <c r="U403" s="23">
        <v>0</v>
      </c>
      <c r="V403" s="24" t="s">
        <v>175</v>
      </c>
      <c r="X403" s="23">
        <v>0</v>
      </c>
      <c r="Y403" s="23">
        <v>0</v>
      </c>
      <c r="Z403" s="23">
        <v>0</v>
      </c>
      <c r="AA403" s="23">
        <v>0</v>
      </c>
      <c r="AB403" s="23">
        <v>0</v>
      </c>
      <c r="AC403" s="23">
        <v>0</v>
      </c>
      <c r="AD403" s="23">
        <v>0</v>
      </c>
      <c r="AE403" s="23">
        <v>0</v>
      </c>
      <c r="AF403" s="23">
        <v>0</v>
      </c>
      <c r="AG403" s="23">
        <v>0</v>
      </c>
      <c r="AH403" s="23">
        <v>0</v>
      </c>
      <c r="AI403" s="23">
        <v>0</v>
      </c>
      <c r="AJ403" s="23">
        <v>0</v>
      </c>
      <c r="AK403" s="23">
        <v>0</v>
      </c>
      <c r="AL403" s="23">
        <v>0</v>
      </c>
      <c r="AM403" s="23">
        <v>0</v>
      </c>
      <c r="AN403" s="23">
        <v>0</v>
      </c>
      <c r="AO403" s="23">
        <v>0</v>
      </c>
      <c r="AP403" s="23">
        <v>0</v>
      </c>
      <c r="AQ403" s="23">
        <v>0</v>
      </c>
      <c r="AR403" s="23">
        <v>0</v>
      </c>
      <c r="AS403" s="23">
        <v>0</v>
      </c>
      <c r="AT403" s="23">
        <v>0</v>
      </c>
      <c r="AU403" s="23">
        <v>0</v>
      </c>
      <c r="AV403" s="23">
        <v>0</v>
      </c>
      <c r="AW403" s="23">
        <v>0</v>
      </c>
      <c r="AX403" s="23">
        <v>0</v>
      </c>
      <c r="AY403" s="23">
        <v>0</v>
      </c>
      <c r="AZ403" s="23">
        <v>0</v>
      </c>
      <c r="BA403" s="23">
        <v>0</v>
      </c>
      <c r="BB403" s="23" t="s">
        <v>176</v>
      </c>
    </row>
    <row r="404" spans="5:54" x14ac:dyDescent="0.25">
      <c r="E404" s="23">
        <v>0</v>
      </c>
      <c r="F404" s="23">
        <v>0</v>
      </c>
      <c r="G404" s="23">
        <v>0</v>
      </c>
      <c r="H404" s="23">
        <v>0</v>
      </c>
      <c r="I404" s="23">
        <v>0</v>
      </c>
      <c r="J404" s="23">
        <v>0</v>
      </c>
      <c r="K404" s="23">
        <v>0</v>
      </c>
      <c r="L404" s="23">
        <v>0</v>
      </c>
      <c r="M404" s="23">
        <v>0</v>
      </c>
      <c r="N404" s="23">
        <v>0</v>
      </c>
      <c r="O404" s="23">
        <v>0</v>
      </c>
      <c r="P404" s="23">
        <v>0</v>
      </c>
      <c r="Q404" s="23">
        <v>0</v>
      </c>
      <c r="R404" s="23">
        <v>0</v>
      </c>
      <c r="S404" s="23">
        <v>0</v>
      </c>
      <c r="T404" s="23">
        <v>0</v>
      </c>
      <c r="U404" s="23">
        <v>0</v>
      </c>
      <c r="V404" s="24" t="s">
        <v>175</v>
      </c>
      <c r="X404" s="23">
        <v>0</v>
      </c>
      <c r="Y404" s="23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23">
        <v>0</v>
      </c>
      <c r="AF404" s="23">
        <v>0</v>
      </c>
      <c r="AG404" s="23">
        <v>0</v>
      </c>
      <c r="AH404" s="23">
        <v>0</v>
      </c>
      <c r="AI404" s="23">
        <v>0</v>
      </c>
      <c r="AJ404" s="23">
        <v>0</v>
      </c>
      <c r="AK404" s="23">
        <v>0</v>
      </c>
      <c r="AL404" s="23">
        <v>0</v>
      </c>
      <c r="AM404" s="23">
        <v>0</v>
      </c>
      <c r="AN404" s="23">
        <v>0</v>
      </c>
      <c r="AO404" s="23">
        <v>0</v>
      </c>
      <c r="AP404" s="23">
        <v>0</v>
      </c>
      <c r="AQ404" s="23">
        <v>0</v>
      </c>
      <c r="AR404" s="23">
        <v>0</v>
      </c>
      <c r="AS404" s="23">
        <v>0</v>
      </c>
      <c r="AT404" s="23">
        <v>0</v>
      </c>
      <c r="AU404" s="23">
        <v>0</v>
      </c>
      <c r="AV404" s="23">
        <v>0</v>
      </c>
      <c r="AW404" s="23">
        <v>0</v>
      </c>
      <c r="AX404" s="23">
        <v>0</v>
      </c>
      <c r="AY404" s="23">
        <v>0</v>
      </c>
      <c r="AZ404" s="23">
        <v>0</v>
      </c>
      <c r="BA404" s="23">
        <v>0</v>
      </c>
      <c r="BB404" s="23" t="s">
        <v>176</v>
      </c>
    </row>
    <row r="405" spans="5:54" x14ac:dyDescent="0.25">
      <c r="E405" s="23">
        <v>0</v>
      </c>
      <c r="F405" s="23">
        <v>0</v>
      </c>
      <c r="G405" s="23">
        <v>0</v>
      </c>
      <c r="H405" s="23">
        <v>0</v>
      </c>
      <c r="I405" s="23">
        <v>0</v>
      </c>
      <c r="J405" s="23">
        <v>0</v>
      </c>
      <c r="K405" s="23">
        <v>0</v>
      </c>
      <c r="L405" s="23">
        <v>0</v>
      </c>
      <c r="M405" s="23">
        <v>0</v>
      </c>
      <c r="N405" s="23">
        <v>0</v>
      </c>
      <c r="O405" s="23">
        <v>0</v>
      </c>
      <c r="P405" s="23">
        <v>0</v>
      </c>
      <c r="Q405" s="23">
        <v>0</v>
      </c>
      <c r="R405" s="23">
        <v>0</v>
      </c>
      <c r="S405" s="23">
        <v>0</v>
      </c>
      <c r="T405" s="23">
        <v>0</v>
      </c>
      <c r="U405" s="23">
        <v>0</v>
      </c>
      <c r="V405" s="24" t="s">
        <v>175</v>
      </c>
      <c r="X405" s="23">
        <v>0</v>
      </c>
      <c r="Y405" s="23">
        <v>0</v>
      </c>
      <c r="Z405" s="23">
        <v>0</v>
      </c>
      <c r="AA405" s="23">
        <v>0</v>
      </c>
      <c r="AB405" s="23">
        <v>0</v>
      </c>
      <c r="AC405" s="23">
        <v>0</v>
      </c>
      <c r="AD405" s="23">
        <v>0</v>
      </c>
      <c r="AE405" s="23">
        <v>0</v>
      </c>
      <c r="AF405" s="23">
        <v>0</v>
      </c>
      <c r="AG405" s="23">
        <v>0</v>
      </c>
      <c r="AH405" s="23">
        <v>0</v>
      </c>
      <c r="AI405" s="23">
        <v>0</v>
      </c>
      <c r="AJ405" s="23">
        <v>0</v>
      </c>
      <c r="AK405" s="23">
        <v>0</v>
      </c>
      <c r="AL405" s="23">
        <v>0</v>
      </c>
      <c r="AM405" s="23">
        <v>0</v>
      </c>
      <c r="AN405" s="23">
        <v>0</v>
      </c>
      <c r="AO405" s="23">
        <v>0</v>
      </c>
      <c r="AP405" s="23">
        <v>0</v>
      </c>
      <c r="AQ405" s="23">
        <v>0</v>
      </c>
      <c r="AR405" s="23">
        <v>0</v>
      </c>
      <c r="AS405" s="23">
        <v>0</v>
      </c>
      <c r="AT405" s="23">
        <v>0</v>
      </c>
      <c r="AU405" s="23">
        <v>0</v>
      </c>
      <c r="AV405" s="23">
        <v>0</v>
      </c>
      <c r="AW405" s="23">
        <v>0</v>
      </c>
      <c r="AX405" s="23">
        <v>0</v>
      </c>
      <c r="AY405" s="23">
        <v>0</v>
      </c>
      <c r="AZ405" s="23">
        <v>0</v>
      </c>
      <c r="BA405" s="23">
        <v>0</v>
      </c>
      <c r="BB405" s="23" t="s">
        <v>176</v>
      </c>
    </row>
    <row r="406" spans="5:54" x14ac:dyDescent="0.25">
      <c r="E406" s="23">
        <v>0</v>
      </c>
      <c r="F406" s="23">
        <v>0</v>
      </c>
      <c r="G406" s="23">
        <v>0</v>
      </c>
      <c r="H406" s="23">
        <v>0</v>
      </c>
      <c r="I406" s="23">
        <v>0</v>
      </c>
      <c r="J406" s="23">
        <v>0</v>
      </c>
      <c r="K406" s="23">
        <v>0</v>
      </c>
      <c r="L406" s="23">
        <v>0</v>
      </c>
      <c r="M406" s="23">
        <v>0</v>
      </c>
      <c r="N406" s="23">
        <v>0</v>
      </c>
      <c r="O406" s="23">
        <v>0</v>
      </c>
      <c r="P406" s="23">
        <v>0</v>
      </c>
      <c r="Q406" s="23">
        <v>0</v>
      </c>
      <c r="R406" s="23">
        <v>0</v>
      </c>
      <c r="S406" s="23">
        <v>0</v>
      </c>
      <c r="T406" s="23">
        <v>0</v>
      </c>
      <c r="U406" s="23">
        <v>0</v>
      </c>
      <c r="V406" s="24" t="s">
        <v>175</v>
      </c>
      <c r="X406" s="23">
        <v>0</v>
      </c>
      <c r="Y406" s="23">
        <v>0</v>
      </c>
      <c r="Z406" s="23">
        <v>0</v>
      </c>
      <c r="AA406" s="23">
        <v>0</v>
      </c>
      <c r="AB406" s="23">
        <v>0</v>
      </c>
      <c r="AC406" s="23">
        <v>0</v>
      </c>
      <c r="AD406" s="23">
        <v>0</v>
      </c>
      <c r="AE406" s="23">
        <v>0</v>
      </c>
      <c r="AF406" s="23">
        <v>0</v>
      </c>
      <c r="AG406" s="23">
        <v>0</v>
      </c>
      <c r="AH406" s="23">
        <v>0</v>
      </c>
      <c r="AI406" s="23">
        <v>0</v>
      </c>
      <c r="AJ406" s="23">
        <v>0</v>
      </c>
      <c r="AK406" s="23">
        <v>0</v>
      </c>
      <c r="AL406" s="23">
        <v>0</v>
      </c>
      <c r="AM406" s="23">
        <v>0</v>
      </c>
      <c r="AN406" s="23">
        <v>0</v>
      </c>
      <c r="AO406" s="23">
        <v>0</v>
      </c>
      <c r="AP406" s="23">
        <v>0</v>
      </c>
      <c r="AQ406" s="23">
        <v>0</v>
      </c>
      <c r="AR406" s="23">
        <v>0</v>
      </c>
      <c r="AS406" s="23">
        <v>0</v>
      </c>
      <c r="AT406" s="23">
        <v>0</v>
      </c>
      <c r="AU406" s="23">
        <v>0</v>
      </c>
      <c r="AV406" s="23">
        <v>0</v>
      </c>
      <c r="AW406" s="23">
        <v>0</v>
      </c>
      <c r="AX406" s="23">
        <v>0</v>
      </c>
      <c r="AY406" s="23">
        <v>0</v>
      </c>
      <c r="AZ406" s="23">
        <v>0</v>
      </c>
      <c r="BA406" s="23">
        <v>0</v>
      </c>
      <c r="BB406" s="23" t="s">
        <v>176</v>
      </c>
    </row>
    <row r="407" spans="5:54" x14ac:dyDescent="0.25">
      <c r="E407" s="23">
        <v>0</v>
      </c>
      <c r="F407" s="23">
        <v>0</v>
      </c>
      <c r="G407" s="23">
        <v>0</v>
      </c>
      <c r="H407" s="23">
        <v>0</v>
      </c>
      <c r="I407" s="23">
        <v>0</v>
      </c>
      <c r="J407" s="23">
        <v>0</v>
      </c>
      <c r="K407" s="23">
        <v>0</v>
      </c>
      <c r="L407" s="23">
        <v>0</v>
      </c>
      <c r="M407" s="23">
        <v>0</v>
      </c>
      <c r="N407" s="23">
        <v>0</v>
      </c>
      <c r="O407" s="23">
        <v>0</v>
      </c>
      <c r="P407" s="23">
        <v>0</v>
      </c>
      <c r="Q407" s="23">
        <v>0</v>
      </c>
      <c r="R407" s="23">
        <v>0</v>
      </c>
      <c r="S407" s="23">
        <v>0</v>
      </c>
      <c r="T407" s="23">
        <v>0</v>
      </c>
      <c r="U407" s="23">
        <v>0</v>
      </c>
      <c r="V407" s="24" t="s">
        <v>175</v>
      </c>
      <c r="X407" s="23">
        <v>0</v>
      </c>
      <c r="Y407" s="23">
        <v>0</v>
      </c>
      <c r="Z407" s="23">
        <v>0</v>
      </c>
      <c r="AA407" s="23">
        <v>0</v>
      </c>
      <c r="AB407" s="23">
        <v>0</v>
      </c>
      <c r="AC407" s="23">
        <v>0</v>
      </c>
      <c r="AD407" s="23">
        <v>0</v>
      </c>
      <c r="AE407" s="23">
        <v>0</v>
      </c>
      <c r="AF407" s="23">
        <v>0</v>
      </c>
      <c r="AG407" s="23">
        <v>0</v>
      </c>
      <c r="AH407" s="23">
        <v>0</v>
      </c>
      <c r="AI407" s="23">
        <v>0</v>
      </c>
      <c r="AJ407" s="23">
        <v>0</v>
      </c>
      <c r="AK407" s="23">
        <v>0</v>
      </c>
      <c r="AL407" s="23">
        <v>0</v>
      </c>
      <c r="AM407" s="23">
        <v>0</v>
      </c>
      <c r="AN407" s="23">
        <v>0</v>
      </c>
      <c r="AO407" s="23">
        <v>0</v>
      </c>
      <c r="AP407" s="23">
        <v>0</v>
      </c>
      <c r="AQ407" s="23">
        <v>0</v>
      </c>
      <c r="AR407" s="23">
        <v>0</v>
      </c>
      <c r="AS407" s="23">
        <v>0</v>
      </c>
      <c r="AT407" s="23">
        <v>0</v>
      </c>
      <c r="AU407" s="23">
        <v>0</v>
      </c>
      <c r="AV407" s="23">
        <v>0</v>
      </c>
      <c r="AW407" s="23">
        <v>0</v>
      </c>
      <c r="AX407" s="23">
        <v>0</v>
      </c>
      <c r="AY407" s="23">
        <v>0</v>
      </c>
      <c r="AZ407" s="23">
        <v>0</v>
      </c>
      <c r="BA407" s="23">
        <v>0</v>
      </c>
      <c r="BB407" s="23" t="s">
        <v>176</v>
      </c>
    </row>
    <row r="408" spans="5:54" x14ac:dyDescent="0.25">
      <c r="E408" s="23">
        <v>0</v>
      </c>
      <c r="F408" s="23">
        <v>0</v>
      </c>
      <c r="G408" s="23">
        <v>0</v>
      </c>
      <c r="H408" s="23">
        <v>0</v>
      </c>
      <c r="I408" s="23">
        <v>0</v>
      </c>
      <c r="J408" s="23">
        <v>0</v>
      </c>
      <c r="K408" s="23">
        <v>0</v>
      </c>
      <c r="L408" s="23">
        <v>0</v>
      </c>
      <c r="M408" s="23">
        <v>0</v>
      </c>
      <c r="N408" s="23">
        <v>0</v>
      </c>
      <c r="O408" s="23">
        <v>0</v>
      </c>
      <c r="P408" s="23">
        <v>0</v>
      </c>
      <c r="Q408" s="23">
        <v>0</v>
      </c>
      <c r="R408" s="23">
        <v>0</v>
      </c>
      <c r="S408" s="23">
        <v>0</v>
      </c>
      <c r="T408" s="23">
        <v>0</v>
      </c>
      <c r="U408" s="23">
        <v>0</v>
      </c>
      <c r="V408" s="24" t="s">
        <v>175</v>
      </c>
      <c r="X408" s="23">
        <v>0</v>
      </c>
      <c r="Y408" s="23">
        <v>0</v>
      </c>
      <c r="Z408" s="23">
        <v>0</v>
      </c>
      <c r="AA408" s="23">
        <v>0</v>
      </c>
      <c r="AB408" s="23">
        <v>0</v>
      </c>
      <c r="AC408" s="23">
        <v>0</v>
      </c>
      <c r="AD408" s="23">
        <v>0</v>
      </c>
      <c r="AE408" s="23">
        <v>0</v>
      </c>
      <c r="AF408" s="23">
        <v>0</v>
      </c>
      <c r="AG408" s="23">
        <v>0</v>
      </c>
      <c r="AH408" s="23">
        <v>0</v>
      </c>
      <c r="AI408" s="23">
        <v>0</v>
      </c>
      <c r="AJ408" s="23">
        <v>0</v>
      </c>
      <c r="AK408" s="23">
        <v>0</v>
      </c>
      <c r="AL408" s="23">
        <v>0</v>
      </c>
      <c r="AM408" s="23">
        <v>0</v>
      </c>
      <c r="AN408" s="23">
        <v>0</v>
      </c>
      <c r="AO408" s="23">
        <v>0</v>
      </c>
      <c r="AP408" s="23">
        <v>0</v>
      </c>
      <c r="AQ408" s="23">
        <v>0</v>
      </c>
      <c r="AR408" s="23">
        <v>0</v>
      </c>
      <c r="AS408" s="23">
        <v>0</v>
      </c>
      <c r="AT408" s="23">
        <v>0</v>
      </c>
      <c r="AU408" s="23">
        <v>0</v>
      </c>
      <c r="AV408" s="23">
        <v>0</v>
      </c>
      <c r="AW408" s="23">
        <v>0</v>
      </c>
      <c r="AX408" s="23">
        <v>0</v>
      </c>
      <c r="AY408" s="23">
        <v>0</v>
      </c>
      <c r="AZ408" s="23">
        <v>0</v>
      </c>
      <c r="BA408" s="23">
        <v>0</v>
      </c>
      <c r="BB408" s="23" t="s">
        <v>176</v>
      </c>
    </row>
    <row r="409" spans="5:54" x14ac:dyDescent="0.25">
      <c r="E409" s="23">
        <v>0</v>
      </c>
      <c r="F409" s="23">
        <v>0</v>
      </c>
      <c r="G409" s="23">
        <v>0</v>
      </c>
      <c r="H409" s="23">
        <v>0</v>
      </c>
      <c r="I409" s="23">
        <v>0</v>
      </c>
      <c r="J409" s="23">
        <v>0</v>
      </c>
      <c r="K409" s="23">
        <v>0</v>
      </c>
      <c r="L409" s="23">
        <v>0</v>
      </c>
      <c r="M409" s="23">
        <v>0</v>
      </c>
      <c r="N409" s="23">
        <v>0</v>
      </c>
      <c r="O409" s="23">
        <v>0</v>
      </c>
      <c r="P409" s="23">
        <v>0</v>
      </c>
      <c r="Q409" s="23">
        <v>0</v>
      </c>
      <c r="R409" s="23">
        <v>0</v>
      </c>
      <c r="S409" s="23">
        <v>0</v>
      </c>
      <c r="T409" s="23">
        <v>0</v>
      </c>
      <c r="U409" s="23">
        <v>0</v>
      </c>
      <c r="V409" s="24" t="s">
        <v>175</v>
      </c>
      <c r="X409" s="23">
        <v>0</v>
      </c>
      <c r="Y409" s="23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23">
        <v>0</v>
      </c>
      <c r="AF409" s="23">
        <v>0</v>
      </c>
      <c r="AG409" s="23">
        <v>0</v>
      </c>
      <c r="AH409" s="23">
        <v>0</v>
      </c>
      <c r="AI409" s="23">
        <v>0</v>
      </c>
      <c r="AJ409" s="23">
        <v>0</v>
      </c>
      <c r="AK409" s="23">
        <v>0</v>
      </c>
      <c r="AL409" s="23">
        <v>0</v>
      </c>
      <c r="AM409" s="23">
        <v>0</v>
      </c>
      <c r="AN409" s="23">
        <v>0</v>
      </c>
      <c r="AO409" s="23">
        <v>0</v>
      </c>
      <c r="AP409" s="23">
        <v>0</v>
      </c>
      <c r="AQ409" s="23">
        <v>0</v>
      </c>
      <c r="AR409" s="23">
        <v>0</v>
      </c>
      <c r="AS409" s="23">
        <v>0</v>
      </c>
      <c r="AT409" s="23">
        <v>0</v>
      </c>
      <c r="AU409" s="23">
        <v>0</v>
      </c>
      <c r="AV409" s="23">
        <v>0</v>
      </c>
      <c r="AW409" s="23">
        <v>0</v>
      </c>
      <c r="AX409" s="23">
        <v>0</v>
      </c>
      <c r="AY409" s="23">
        <v>0</v>
      </c>
      <c r="AZ409" s="23">
        <v>0</v>
      </c>
      <c r="BA409" s="23">
        <v>0</v>
      </c>
      <c r="BB409" s="23" t="s">
        <v>176</v>
      </c>
    </row>
    <row r="410" spans="5:54" x14ac:dyDescent="0.25">
      <c r="E410" s="23">
        <v>0</v>
      </c>
      <c r="F410" s="23">
        <v>0</v>
      </c>
      <c r="G410" s="23">
        <v>0</v>
      </c>
      <c r="H410" s="23">
        <v>0</v>
      </c>
      <c r="I410" s="23">
        <v>0</v>
      </c>
      <c r="J410" s="23">
        <v>0</v>
      </c>
      <c r="K410" s="23">
        <v>0</v>
      </c>
      <c r="L410" s="23">
        <v>0</v>
      </c>
      <c r="M410" s="23">
        <v>0</v>
      </c>
      <c r="N410" s="23">
        <v>0</v>
      </c>
      <c r="O410" s="23">
        <v>0</v>
      </c>
      <c r="P410" s="23">
        <v>0</v>
      </c>
      <c r="Q410" s="23">
        <v>0</v>
      </c>
      <c r="R410" s="23">
        <v>0</v>
      </c>
      <c r="S410" s="23">
        <v>0</v>
      </c>
      <c r="T410" s="23">
        <v>0</v>
      </c>
      <c r="U410" s="23">
        <v>0</v>
      </c>
      <c r="V410" s="24" t="s">
        <v>175</v>
      </c>
      <c r="X410" s="23">
        <v>0</v>
      </c>
      <c r="Y410" s="23">
        <v>0</v>
      </c>
      <c r="Z410" s="23">
        <v>0</v>
      </c>
      <c r="AA410" s="23">
        <v>0</v>
      </c>
      <c r="AB410" s="23">
        <v>0</v>
      </c>
      <c r="AC410" s="23">
        <v>0</v>
      </c>
      <c r="AD410" s="23">
        <v>0</v>
      </c>
      <c r="AE410" s="23">
        <v>0</v>
      </c>
      <c r="AF410" s="23">
        <v>0</v>
      </c>
      <c r="AG410" s="23">
        <v>0</v>
      </c>
      <c r="AH410" s="23">
        <v>0</v>
      </c>
      <c r="AI410" s="23">
        <v>0</v>
      </c>
      <c r="AJ410" s="23">
        <v>0</v>
      </c>
      <c r="AK410" s="23">
        <v>0</v>
      </c>
      <c r="AL410" s="23">
        <v>0</v>
      </c>
      <c r="AM410" s="23">
        <v>0</v>
      </c>
      <c r="AN410" s="23">
        <v>0</v>
      </c>
      <c r="AO410" s="23">
        <v>0</v>
      </c>
      <c r="AP410" s="23">
        <v>0</v>
      </c>
      <c r="AQ410" s="23">
        <v>0</v>
      </c>
      <c r="AR410" s="23">
        <v>0</v>
      </c>
      <c r="AS410" s="23">
        <v>0</v>
      </c>
      <c r="AT410" s="23">
        <v>0</v>
      </c>
      <c r="AU410" s="23">
        <v>0</v>
      </c>
      <c r="AV410" s="23">
        <v>0</v>
      </c>
      <c r="AW410" s="23">
        <v>0</v>
      </c>
      <c r="AX410" s="23">
        <v>0</v>
      </c>
      <c r="AY410" s="23">
        <v>0</v>
      </c>
      <c r="AZ410" s="23">
        <v>0</v>
      </c>
      <c r="BA410" s="23">
        <v>0</v>
      </c>
      <c r="BB410" s="23" t="s">
        <v>176</v>
      </c>
    </row>
    <row r="411" spans="5:54" x14ac:dyDescent="0.25">
      <c r="E411" s="23">
        <v>0</v>
      </c>
      <c r="F411" s="23">
        <v>0</v>
      </c>
      <c r="G411" s="23">
        <v>0</v>
      </c>
      <c r="H411" s="23">
        <v>0</v>
      </c>
      <c r="I411" s="23">
        <v>0</v>
      </c>
      <c r="J411" s="23">
        <v>0</v>
      </c>
      <c r="K411" s="23">
        <v>0</v>
      </c>
      <c r="L411" s="23">
        <v>0</v>
      </c>
      <c r="M411" s="23">
        <v>0</v>
      </c>
      <c r="N411" s="23">
        <v>0</v>
      </c>
      <c r="O411" s="23">
        <v>0</v>
      </c>
      <c r="P411" s="23">
        <v>0</v>
      </c>
      <c r="Q411" s="23">
        <v>0</v>
      </c>
      <c r="R411" s="23">
        <v>0</v>
      </c>
      <c r="S411" s="23">
        <v>0</v>
      </c>
      <c r="T411" s="23">
        <v>0</v>
      </c>
      <c r="U411" s="23">
        <v>0</v>
      </c>
      <c r="V411" s="24" t="s">
        <v>175</v>
      </c>
      <c r="X411" s="23">
        <v>0</v>
      </c>
      <c r="Y411" s="23">
        <v>0</v>
      </c>
      <c r="Z411" s="23">
        <v>0</v>
      </c>
      <c r="AA411" s="23">
        <v>0</v>
      </c>
      <c r="AB411" s="23">
        <v>0</v>
      </c>
      <c r="AC411" s="23">
        <v>0</v>
      </c>
      <c r="AD411" s="23">
        <v>0</v>
      </c>
      <c r="AE411" s="23">
        <v>0</v>
      </c>
      <c r="AF411" s="23">
        <v>0</v>
      </c>
      <c r="AG411" s="23">
        <v>0</v>
      </c>
      <c r="AH411" s="23">
        <v>0</v>
      </c>
      <c r="AI411" s="23">
        <v>0</v>
      </c>
      <c r="AJ411" s="23">
        <v>0</v>
      </c>
      <c r="AK411" s="23">
        <v>0</v>
      </c>
      <c r="AL411" s="23">
        <v>0</v>
      </c>
      <c r="AM411" s="23">
        <v>0</v>
      </c>
      <c r="AN411" s="23">
        <v>0</v>
      </c>
      <c r="AO411" s="23">
        <v>0</v>
      </c>
      <c r="AP411" s="23">
        <v>0</v>
      </c>
      <c r="AQ411" s="23">
        <v>0</v>
      </c>
      <c r="AR411" s="23">
        <v>0</v>
      </c>
      <c r="AS411" s="23">
        <v>0</v>
      </c>
      <c r="AT411" s="23">
        <v>0</v>
      </c>
      <c r="AU411" s="23">
        <v>0</v>
      </c>
      <c r="AV411" s="23">
        <v>0</v>
      </c>
      <c r="AW411" s="23">
        <v>0</v>
      </c>
      <c r="AX411" s="23">
        <v>0</v>
      </c>
      <c r="AY411" s="23">
        <v>0</v>
      </c>
      <c r="AZ411" s="23">
        <v>0</v>
      </c>
      <c r="BA411" s="23">
        <v>0</v>
      </c>
      <c r="BB411" s="23" t="s">
        <v>176</v>
      </c>
    </row>
    <row r="412" spans="5:54" x14ac:dyDescent="0.25">
      <c r="E412" s="23">
        <v>0</v>
      </c>
      <c r="F412" s="23">
        <v>0</v>
      </c>
      <c r="G412" s="23">
        <v>0</v>
      </c>
      <c r="H412" s="23">
        <v>0</v>
      </c>
      <c r="I412" s="23">
        <v>0</v>
      </c>
      <c r="J412" s="23">
        <v>0</v>
      </c>
      <c r="K412" s="23">
        <v>0</v>
      </c>
      <c r="L412" s="23">
        <v>0</v>
      </c>
      <c r="M412" s="23">
        <v>0</v>
      </c>
      <c r="N412" s="23">
        <v>0</v>
      </c>
      <c r="O412" s="23">
        <v>0</v>
      </c>
      <c r="P412" s="23">
        <v>0</v>
      </c>
      <c r="Q412" s="23">
        <v>0</v>
      </c>
      <c r="R412" s="23">
        <v>0</v>
      </c>
      <c r="S412" s="23">
        <v>0</v>
      </c>
      <c r="T412" s="23">
        <v>0</v>
      </c>
      <c r="U412" s="23">
        <v>0</v>
      </c>
      <c r="V412" s="24" t="s">
        <v>175</v>
      </c>
      <c r="X412" s="23">
        <v>0</v>
      </c>
      <c r="Y412" s="23">
        <v>0</v>
      </c>
      <c r="Z412" s="23">
        <v>0</v>
      </c>
      <c r="AA412" s="23">
        <v>0</v>
      </c>
      <c r="AB412" s="23">
        <v>0</v>
      </c>
      <c r="AC412" s="23">
        <v>0</v>
      </c>
      <c r="AD412" s="23">
        <v>0</v>
      </c>
      <c r="AE412" s="23">
        <v>0</v>
      </c>
      <c r="AF412" s="23">
        <v>0</v>
      </c>
      <c r="AG412" s="23">
        <v>0</v>
      </c>
      <c r="AH412" s="23">
        <v>0</v>
      </c>
      <c r="AI412" s="23">
        <v>0</v>
      </c>
      <c r="AJ412" s="23">
        <v>0</v>
      </c>
      <c r="AK412" s="23">
        <v>0</v>
      </c>
      <c r="AL412" s="23">
        <v>0</v>
      </c>
      <c r="AM412" s="23">
        <v>0</v>
      </c>
      <c r="AN412" s="23">
        <v>0</v>
      </c>
      <c r="AO412" s="23">
        <v>0</v>
      </c>
      <c r="AP412" s="23">
        <v>0</v>
      </c>
      <c r="AQ412" s="23">
        <v>0</v>
      </c>
      <c r="AR412" s="23">
        <v>0</v>
      </c>
      <c r="AS412" s="23">
        <v>0</v>
      </c>
      <c r="AT412" s="23">
        <v>0</v>
      </c>
      <c r="AU412" s="23">
        <v>0</v>
      </c>
      <c r="AV412" s="23">
        <v>0</v>
      </c>
      <c r="AW412" s="23">
        <v>0</v>
      </c>
      <c r="AX412" s="23">
        <v>0</v>
      </c>
      <c r="AY412" s="23">
        <v>0</v>
      </c>
      <c r="AZ412" s="23">
        <v>0</v>
      </c>
      <c r="BA412" s="23">
        <v>0</v>
      </c>
      <c r="BB412" s="23" t="s">
        <v>176</v>
      </c>
    </row>
    <row r="413" spans="5:54" x14ac:dyDescent="0.25">
      <c r="E413" s="23">
        <v>0</v>
      </c>
      <c r="F413" s="23">
        <v>0</v>
      </c>
      <c r="G413" s="23">
        <v>0</v>
      </c>
      <c r="H413" s="23">
        <v>0</v>
      </c>
      <c r="I413" s="23">
        <v>0</v>
      </c>
      <c r="J413" s="23">
        <v>0</v>
      </c>
      <c r="K413" s="23">
        <v>0</v>
      </c>
      <c r="L413" s="23">
        <v>0</v>
      </c>
      <c r="M413" s="23">
        <v>0</v>
      </c>
      <c r="N413" s="23">
        <v>0</v>
      </c>
      <c r="O413" s="23">
        <v>0</v>
      </c>
      <c r="P413" s="23">
        <v>0</v>
      </c>
      <c r="Q413" s="23">
        <v>0</v>
      </c>
      <c r="R413" s="23">
        <v>0</v>
      </c>
      <c r="S413" s="23">
        <v>0</v>
      </c>
      <c r="T413" s="23">
        <v>0</v>
      </c>
      <c r="U413" s="23">
        <v>0</v>
      </c>
      <c r="V413" s="24" t="s">
        <v>175</v>
      </c>
      <c r="X413" s="23">
        <v>0</v>
      </c>
      <c r="Y413" s="23">
        <v>0</v>
      </c>
      <c r="Z413" s="23">
        <v>0</v>
      </c>
      <c r="AA413" s="23">
        <v>0</v>
      </c>
      <c r="AB413" s="23">
        <v>0</v>
      </c>
      <c r="AC413" s="23">
        <v>0</v>
      </c>
      <c r="AD413" s="23">
        <v>0</v>
      </c>
      <c r="AE413" s="23">
        <v>0</v>
      </c>
      <c r="AF413" s="23">
        <v>0</v>
      </c>
      <c r="AG413" s="23">
        <v>0</v>
      </c>
      <c r="AH413" s="23">
        <v>0</v>
      </c>
      <c r="AI413" s="23">
        <v>0</v>
      </c>
      <c r="AJ413" s="23">
        <v>0</v>
      </c>
      <c r="AK413" s="23">
        <v>0</v>
      </c>
      <c r="AL413" s="23">
        <v>0</v>
      </c>
      <c r="AM413" s="23">
        <v>0</v>
      </c>
      <c r="AN413" s="23">
        <v>0</v>
      </c>
      <c r="AO413" s="23">
        <v>0</v>
      </c>
      <c r="AP413" s="23">
        <v>0</v>
      </c>
      <c r="AQ413" s="23">
        <v>0</v>
      </c>
      <c r="AR413" s="23">
        <v>0</v>
      </c>
      <c r="AS413" s="23">
        <v>0</v>
      </c>
      <c r="AT413" s="23">
        <v>0</v>
      </c>
      <c r="AU413" s="23">
        <v>0</v>
      </c>
      <c r="AV413" s="23">
        <v>0</v>
      </c>
      <c r="AW413" s="23">
        <v>0</v>
      </c>
      <c r="AX413" s="23">
        <v>0</v>
      </c>
      <c r="AY413" s="23">
        <v>0</v>
      </c>
      <c r="AZ413" s="23">
        <v>0</v>
      </c>
      <c r="BA413" s="23">
        <v>0</v>
      </c>
      <c r="BB413" s="23" t="s">
        <v>176</v>
      </c>
    </row>
    <row r="414" spans="5:54" x14ac:dyDescent="0.25">
      <c r="E414" s="23">
        <v>0</v>
      </c>
      <c r="F414" s="23">
        <v>0</v>
      </c>
      <c r="G414" s="23">
        <v>0</v>
      </c>
      <c r="H414" s="23">
        <v>0</v>
      </c>
      <c r="I414" s="23">
        <v>0</v>
      </c>
      <c r="J414" s="23">
        <v>0</v>
      </c>
      <c r="K414" s="23">
        <v>0</v>
      </c>
      <c r="L414" s="23">
        <v>0</v>
      </c>
      <c r="M414" s="23">
        <v>0</v>
      </c>
      <c r="N414" s="23">
        <v>0</v>
      </c>
      <c r="O414" s="23">
        <v>0</v>
      </c>
      <c r="P414" s="23">
        <v>0</v>
      </c>
      <c r="Q414" s="23">
        <v>0</v>
      </c>
      <c r="R414" s="23">
        <v>0</v>
      </c>
      <c r="S414" s="23">
        <v>0</v>
      </c>
      <c r="T414" s="23">
        <v>0</v>
      </c>
      <c r="U414" s="23">
        <v>0</v>
      </c>
      <c r="V414" s="24" t="s">
        <v>175</v>
      </c>
      <c r="X414" s="23">
        <v>0</v>
      </c>
      <c r="Y414" s="23">
        <v>0</v>
      </c>
      <c r="Z414" s="23">
        <v>0</v>
      </c>
      <c r="AA414" s="23">
        <v>0</v>
      </c>
      <c r="AB414" s="23">
        <v>0</v>
      </c>
      <c r="AC414" s="23">
        <v>0</v>
      </c>
      <c r="AD414" s="23">
        <v>0</v>
      </c>
      <c r="AE414" s="23">
        <v>0</v>
      </c>
      <c r="AF414" s="23">
        <v>0</v>
      </c>
      <c r="AG414" s="23">
        <v>0</v>
      </c>
      <c r="AH414" s="23">
        <v>0</v>
      </c>
      <c r="AI414" s="23">
        <v>0</v>
      </c>
      <c r="AJ414" s="23">
        <v>0</v>
      </c>
      <c r="AK414" s="23">
        <v>0</v>
      </c>
      <c r="AL414" s="23">
        <v>0</v>
      </c>
      <c r="AM414" s="23">
        <v>0</v>
      </c>
      <c r="AN414" s="23">
        <v>0</v>
      </c>
      <c r="AO414" s="23">
        <v>0</v>
      </c>
      <c r="AP414" s="23">
        <v>0</v>
      </c>
      <c r="AQ414" s="23">
        <v>0</v>
      </c>
      <c r="AR414" s="23">
        <v>0</v>
      </c>
      <c r="AS414" s="23">
        <v>0</v>
      </c>
      <c r="AT414" s="23">
        <v>0</v>
      </c>
      <c r="AU414" s="23">
        <v>0</v>
      </c>
      <c r="AV414" s="23">
        <v>0</v>
      </c>
      <c r="AW414" s="23">
        <v>0</v>
      </c>
      <c r="AX414" s="23">
        <v>0</v>
      </c>
      <c r="AY414" s="23">
        <v>0</v>
      </c>
      <c r="AZ414" s="23">
        <v>0</v>
      </c>
      <c r="BA414" s="23">
        <v>0</v>
      </c>
      <c r="BB414" s="23" t="s">
        <v>176</v>
      </c>
    </row>
    <row r="415" spans="5:54" x14ac:dyDescent="0.25">
      <c r="E415" s="23">
        <v>0</v>
      </c>
      <c r="F415" s="23">
        <v>0</v>
      </c>
      <c r="G415" s="23">
        <v>0</v>
      </c>
      <c r="H415" s="23">
        <v>0</v>
      </c>
      <c r="I415" s="23">
        <v>0</v>
      </c>
      <c r="J415" s="23">
        <v>0</v>
      </c>
      <c r="K415" s="23">
        <v>0</v>
      </c>
      <c r="L415" s="23">
        <v>0</v>
      </c>
      <c r="M415" s="23">
        <v>0</v>
      </c>
      <c r="N415" s="23">
        <v>0</v>
      </c>
      <c r="O415" s="23">
        <v>0</v>
      </c>
      <c r="P415" s="23">
        <v>0</v>
      </c>
      <c r="Q415" s="23">
        <v>0</v>
      </c>
      <c r="R415" s="23">
        <v>0</v>
      </c>
      <c r="S415" s="23">
        <v>0</v>
      </c>
      <c r="T415" s="23">
        <v>0</v>
      </c>
      <c r="U415" s="23">
        <v>0</v>
      </c>
      <c r="V415" s="24" t="s">
        <v>175</v>
      </c>
      <c r="X415" s="23">
        <v>0</v>
      </c>
      <c r="Y415" s="23">
        <v>0</v>
      </c>
      <c r="Z415" s="23">
        <v>0</v>
      </c>
      <c r="AA415" s="23">
        <v>0</v>
      </c>
      <c r="AB415" s="23">
        <v>0</v>
      </c>
      <c r="AC415" s="23">
        <v>0</v>
      </c>
      <c r="AD415" s="23">
        <v>0</v>
      </c>
      <c r="AE415" s="23">
        <v>0</v>
      </c>
      <c r="AF415" s="23">
        <v>0</v>
      </c>
      <c r="AG415" s="23">
        <v>0</v>
      </c>
      <c r="AH415" s="23">
        <v>0</v>
      </c>
      <c r="AI415" s="23">
        <v>0</v>
      </c>
      <c r="AJ415" s="23">
        <v>0</v>
      </c>
      <c r="AK415" s="23">
        <v>0</v>
      </c>
      <c r="AL415" s="23">
        <v>0</v>
      </c>
      <c r="AM415" s="23">
        <v>0</v>
      </c>
      <c r="AN415" s="23">
        <v>0</v>
      </c>
      <c r="AO415" s="23">
        <v>0</v>
      </c>
      <c r="AP415" s="23">
        <v>0</v>
      </c>
      <c r="AQ415" s="23">
        <v>0</v>
      </c>
      <c r="AR415" s="23">
        <v>0</v>
      </c>
      <c r="AS415" s="23">
        <v>0</v>
      </c>
      <c r="AT415" s="23">
        <v>0</v>
      </c>
      <c r="AU415" s="23">
        <v>0</v>
      </c>
      <c r="AV415" s="23">
        <v>0</v>
      </c>
      <c r="AW415" s="23">
        <v>0</v>
      </c>
      <c r="AX415" s="23">
        <v>0</v>
      </c>
      <c r="AY415" s="23">
        <v>0</v>
      </c>
      <c r="AZ415" s="23">
        <v>0</v>
      </c>
      <c r="BA415" s="23">
        <v>0</v>
      </c>
      <c r="BB415" s="23" t="s">
        <v>176</v>
      </c>
    </row>
    <row r="416" spans="5:54" x14ac:dyDescent="0.25">
      <c r="E416" s="23">
        <v>0</v>
      </c>
      <c r="F416" s="23">
        <v>0</v>
      </c>
      <c r="G416" s="23">
        <v>0</v>
      </c>
      <c r="H416" s="23">
        <v>0</v>
      </c>
      <c r="I416" s="23">
        <v>0</v>
      </c>
      <c r="J416" s="23">
        <v>0</v>
      </c>
      <c r="K416" s="23">
        <v>0</v>
      </c>
      <c r="L416" s="23">
        <v>0</v>
      </c>
      <c r="M416" s="23">
        <v>0</v>
      </c>
      <c r="N416" s="23">
        <v>0</v>
      </c>
      <c r="O416" s="23">
        <v>0</v>
      </c>
      <c r="P416" s="23">
        <v>0</v>
      </c>
      <c r="Q416" s="23">
        <v>0</v>
      </c>
      <c r="R416" s="23">
        <v>0</v>
      </c>
      <c r="S416" s="23">
        <v>0</v>
      </c>
      <c r="T416" s="23">
        <v>0</v>
      </c>
      <c r="U416" s="23">
        <v>0</v>
      </c>
      <c r="V416" s="24" t="s">
        <v>175</v>
      </c>
      <c r="X416" s="23">
        <v>0</v>
      </c>
      <c r="Y416" s="23">
        <v>0</v>
      </c>
      <c r="Z416" s="23">
        <v>0</v>
      </c>
      <c r="AA416" s="23">
        <v>0</v>
      </c>
      <c r="AB416" s="23">
        <v>0</v>
      </c>
      <c r="AC416" s="23">
        <v>0</v>
      </c>
      <c r="AD416" s="23">
        <v>0</v>
      </c>
      <c r="AE416" s="23">
        <v>0</v>
      </c>
      <c r="AF416" s="23">
        <v>0</v>
      </c>
      <c r="AG416" s="23">
        <v>0</v>
      </c>
      <c r="AH416" s="23">
        <v>0</v>
      </c>
      <c r="AI416" s="23">
        <v>0</v>
      </c>
      <c r="AJ416" s="23">
        <v>0</v>
      </c>
      <c r="AK416" s="23">
        <v>0</v>
      </c>
      <c r="AL416" s="23">
        <v>0</v>
      </c>
      <c r="AM416" s="23">
        <v>0</v>
      </c>
      <c r="AN416" s="23">
        <v>0</v>
      </c>
      <c r="AO416" s="23">
        <v>0</v>
      </c>
      <c r="AP416" s="23">
        <v>0</v>
      </c>
      <c r="AQ416" s="23">
        <v>0</v>
      </c>
      <c r="AR416" s="23">
        <v>0</v>
      </c>
      <c r="AS416" s="23">
        <v>0</v>
      </c>
      <c r="AT416" s="23">
        <v>0</v>
      </c>
      <c r="AU416" s="23">
        <v>0</v>
      </c>
      <c r="AV416" s="23">
        <v>0</v>
      </c>
      <c r="AW416" s="23">
        <v>0</v>
      </c>
      <c r="AX416" s="23">
        <v>0</v>
      </c>
      <c r="AY416" s="23">
        <v>0</v>
      </c>
      <c r="AZ416" s="23">
        <v>0</v>
      </c>
      <c r="BA416" s="23">
        <v>0</v>
      </c>
      <c r="BB416" s="23" t="s">
        <v>176</v>
      </c>
    </row>
    <row r="417" spans="5:54" x14ac:dyDescent="0.25">
      <c r="E417" s="23">
        <v>0</v>
      </c>
      <c r="F417" s="23">
        <v>0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>
        <v>0</v>
      </c>
      <c r="M417" s="23">
        <v>0</v>
      </c>
      <c r="N417" s="23">
        <v>0</v>
      </c>
      <c r="O417" s="23">
        <v>0</v>
      </c>
      <c r="P417" s="23">
        <v>0</v>
      </c>
      <c r="Q417" s="23">
        <v>0</v>
      </c>
      <c r="R417" s="23">
        <v>0</v>
      </c>
      <c r="S417" s="23">
        <v>0</v>
      </c>
      <c r="T417" s="23">
        <v>0</v>
      </c>
      <c r="U417" s="23">
        <v>0</v>
      </c>
      <c r="V417" s="24" t="s">
        <v>175</v>
      </c>
      <c r="X417" s="23">
        <v>0</v>
      </c>
      <c r="Y417" s="23">
        <v>0</v>
      </c>
      <c r="Z417" s="23">
        <v>0</v>
      </c>
      <c r="AA417" s="23">
        <v>0</v>
      </c>
      <c r="AB417" s="23">
        <v>0</v>
      </c>
      <c r="AC417" s="23">
        <v>0</v>
      </c>
      <c r="AD417" s="23">
        <v>0</v>
      </c>
      <c r="AE417" s="23">
        <v>0</v>
      </c>
      <c r="AF417" s="23">
        <v>0</v>
      </c>
      <c r="AG417" s="23">
        <v>0</v>
      </c>
      <c r="AH417" s="23">
        <v>0</v>
      </c>
      <c r="AI417" s="23">
        <v>0</v>
      </c>
      <c r="AJ417" s="23">
        <v>0</v>
      </c>
      <c r="AK417" s="23">
        <v>0</v>
      </c>
      <c r="AL417" s="23">
        <v>0</v>
      </c>
      <c r="AM417" s="23">
        <v>0</v>
      </c>
      <c r="AN417" s="23">
        <v>0</v>
      </c>
      <c r="AO417" s="23">
        <v>0</v>
      </c>
      <c r="AP417" s="23">
        <v>0</v>
      </c>
      <c r="AQ417" s="23">
        <v>0</v>
      </c>
      <c r="AR417" s="23">
        <v>0</v>
      </c>
      <c r="AS417" s="23">
        <v>0</v>
      </c>
      <c r="AT417" s="23">
        <v>0</v>
      </c>
      <c r="AU417" s="23">
        <v>0</v>
      </c>
      <c r="AV417" s="23">
        <v>0</v>
      </c>
      <c r="AW417" s="23">
        <v>0</v>
      </c>
      <c r="AX417" s="23">
        <v>0</v>
      </c>
      <c r="AY417" s="23">
        <v>0</v>
      </c>
      <c r="AZ417" s="23">
        <v>0</v>
      </c>
      <c r="BA417" s="23">
        <v>0</v>
      </c>
      <c r="BB417" s="23" t="s">
        <v>176</v>
      </c>
    </row>
    <row r="418" spans="5:54" x14ac:dyDescent="0.25">
      <c r="E418" s="23">
        <v>0</v>
      </c>
      <c r="F418" s="23">
        <v>0</v>
      </c>
      <c r="G418" s="23">
        <v>0</v>
      </c>
      <c r="H418" s="23">
        <v>0</v>
      </c>
      <c r="I418" s="23">
        <v>0</v>
      </c>
      <c r="J418" s="23">
        <v>0</v>
      </c>
      <c r="K418" s="23">
        <v>0</v>
      </c>
      <c r="L418" s="23">
        <v>0</v>
      </c>
      <c r="M418" s="23">
        <v>0</v>
      </c>
      <c r="N418" s="23">
        <v>0</v>
      </c>
      <c r="O418" s="23">
        <v>0</v>
      </c>
      <c r="P418" s="23">
        <v>0</v>
      </c>
      <c r="Q418" s="23">
        <v>0</v>
      </c>
      <c r="R418" s="23">
        <v>0</v>
      </c>
      <c r="S418" s="23">
        <v>0</v>
      </c>
      <c r="T418" s="23">
        <v>0</v>
      </c>
      <c r="U418" s="23">
        <v>0</v>
      </c>
      <c r="V418" s="24" t="s">
        <v>175</v>
      </c>
      <c r="X418" s="23">
        <v>0</v>
      </c>
      <c r="Y418" s="23">
        <v>0</v>
      </c>
      <c r="Z418" s="23">
        <v>0</v>
      </c>
      <c r="AA418" s="23">
        <v>0</v>
      </c>
      <c r="AB418" s="23">
        <v>0</v>
      </c>
      <c r="AC418" s="23">
        <v>0</v>
      </c>
      <c r="AD418" s="23">
        <v>0</v>
      </c>
      <c r="AE418" s="23">
        <v>0</v>
      </c>
      <c r="AF418" s="23">
        <v>0</v>
      </c>
      <c r="AG418" s="23">
        <v>0</v>
      </c>
      <c r="AH418" s="23">
        <v>0</v>
      </c>
      <c r="AI418" s="23">
        <v>0</v>
      </c>
      <c r="AJ418" s="23">
        <v>0</v>
      </c>
      <c r="AK418" s="23">
        <v>0</v>
      </c>
      <c r="AL418" s="23">
        <v>0</v>
      </c>
      <c r="AM418" s="23">
        <v>0</v>
      </c>
      <c r="AN418" s="23">
        <v>0</v>
      </c>
      <c r="AO418" s="23">
        <v>0</v>
      </c>
      <c r="AP418" s="23">
        <v>0</v>
      </c>
      <c r="AQ418" s="23">
        <v>0</v>
      </c>
      <c r="AR418" s="23">
        <v>0</v>
      </c>
      <c r="AS418" s="23">
        <v>0</v>
      </c>
      <c r="AT418" s="23">
        <v>0</v>
      </c>
      <c r="AU418" s="23">
        <v>0</v>
      </c>
      <c r="AV418" s="23">
        <v>0</v>
      </c>
      <c r="AW418" s="23">
        <v>0</v>
      </c>
      <c r="AX418" s="23">
        <v>0</v>
      </c>
      <c r="AY418" s="23">
        <v>0</v>
      </c>
      <c r="AZ418" s="23">
        <v>0</v>
      </c>
      <c r="BA418" s="23">
        <v>0</v>
      </c>
      <c r="BB418" s="23" t="s">
        <v>176</v>
      </c>
    </row>
    <row r="419" spans="5:54" x14ac:dyDescent="0.25">
      <c r="E419" s="23">
        <v>0</v>
      </c>
      <c r="F419" s="23">
        <v>0</v>
      </c>
      <c r="G419" s="23">
        <v>0</v>
      </c>
      <c r="H419" s="23">
        <v>0</v>
      </c>
      <c r="I419" s="23">
        <v>0</v>
      </c>
      <c r="J419" s="23">
        <v>0</v>
      </c>
      <c r="K419" s="23">
        <v>0</v>
      </c>
      <c r="L419" s="23">
        <v>0</v>
      </c>
      <c r="M419" s="23">
        <v>0</v>
      </c>
      <c r="N419" s="23">
        <v>0</v>
      </c>
      <c r="O419" s="23">
        <v>0</v>
      </c>
      <c r="P419" s="23">
        <v>0</v>
      </c>
      <c r="Q419" s="23">
        <v>0</v>
      </c>
      <c r="R419" s="23">
        <v>0</v>
      </c>
      <c r="S419" s="23">
        <v>0</v>
      </c>
      <c r="T419" s="23">
        <v>0</v>
      </c>
      <c r="U419" s="23">
        <v>0</v>
      </c>
      <c r="V419" s="24" t="s">
        <v>175</v>
      </c>
      <c r="X419" s="23">
        <v>0</v>
      </c>
      <c r="Y419" s="23">
        <v>0</v>
      </c>
      <c r="Z419" s="23">
        <v>0</v>
      </c>
      <c r="AA419" s="23">
        <v>0</v>
      </c>
      <c r="AB419" s="23">
        <v>0</v>
      </c>
      <c r="AC419" s="23">
        <v>0</v>
      </c>
      <c r="AD419" s="23">
        <v>0</v>
      </c>
      <c r="AE419" s="23">
        <v>0</v>
      </c>
      <c r="AF419" s="23">
        <v>0</v>
      </c>
      <c r="AG419" s="23">
        <v>0</v>
      </c>
      <c r="AH419" s="23">
        <v>0</v>
      </c>
      <c r="AI419" s="23">
        <v>0</v>
      </c>
      <c r="AJ419" s="23">
        <v>0</v>
      </c>
      <c r="AK419" s="23">
        <v>0</v>
      </c>
      <c r="AL419" s="23">
        <v>0</v>
      </c>
      <c r="AM419" s="23">
        <v>0</v>
      </c>
      <c r="AN419" s="23">
        <v>0</v>
      </c>
      <c r="AO419" s="23">
        <v>0</v>
      </c>
      <c r="AP419" s="23">
        <v>0</v>
      </c>
      <c r="AQ419" s="23">
        <v>0</v>
      </c>
      <c r="AR419" s="23">
        <v>0</v>
      </c>
      <c r="AS419" s="23">
        <v>0</v>
      </c>
      <c r="AT419" s="23">
        <v>0</v>
      </c>
      <c r="AU419" s="23">
        <v>0</v>
      </c>
      <c r="AV419" s="23">
        <v>0</v>
      </c>
      <c r="AW419" s="23">
        <v>0</v>
      </c>
      <c r="AX419" s="23">
        <v>0</v>
      </c>
      <c r="AY419" s="23">
        <v>0</v>
      </c>
      <c r="AZ419" s="23">
        <v>0</v>
      </c>
      <c r="BA419" s="23">
        <v>0</v>
      </c>
      <c r="BB419" s="23" t="s">
        <v>176</v>
      </c>
    </row>
    <row r="420" spans="5:54" x14ac:dyDescent="0.25">
      <c r="E420" s="23">
        <v>0</v>
      </c>
      <c r="F420" s="23">
        <v>0</v>
      </c>
      <c r="G420" s="23">
        <v>0</v>
      </c>
      <c r="H420" s="23">
        <v>0</v>
      </c>
      <c r="I420" s="23">
        <v>0</v>
      </c>
      <c r="J420" s="23">
        <v>0</v>
      </c>
      <c r="K420" s="23">
        <v>0</v>
      </c>
      <c r="L420" s="23">
        <v>0</v>
      </c>
      <c r="M420" s="23">
        <v>0</v>
      </c>
      <c r="N420" s="23">
        <v>0</v>
      </c>
      <c r="O420" s="23">
        <v>0</v>
      </c>
      <c r="P420" s="23">
        <v>0</v>
      </c>
      <c r="Q420" s="23">
        <v>0</v>
      </c>
      <c r="R420" s="23">
        <v>0</v>
      </c>
      <c r="S420" s="23">
        <v>0</v>
      </c>
      <c r="T420" s="23">
        <v>0</v>
      </c>
      <c r="U420" s="23">
        <v>0</v>
      </c>
      <c r="V420" s="24" t="s">
        <v>175</v>
      </c>
      <c r="X420" s="23">
        <v>0</v>
      </c>
      <c r="Y420" s="23">
        <v>0</v>
      </c>
      <c r="Z420" s="23">
        <v>0</v>
      </c>
      <c r="AA420" s="23">
        <v>0</v>
      </c>
      <c r="AB420" s="23">
        <v>0</v>
      </c>
      <c r="AC420" s="23">
        <v>0</v>
      </c>
      <c r="AD420" s="23">
        <v>0</v>
      </c>
      <c r="AE420" s="23">
        <v>0</v>
      </c>
      <c r="AF420" s="23">
        <v>0</v>
      </c>
      <c r="AG420" s="23">
        <v>0</v>
      </c>
      <c r="AH420" s="23">
        <v>0</v>
      </c>
      <c r="AI420" s="23">
        <v>0</v>
      </c>
      <c r="AJ420" s="23">
        <v>0</v>
      </c>
      <c r="AK420" s="23">
        <v>0</v>
      </c>
      <c r="AL420" s="23">
        <v>0</v>
      </c>
      <c r="AM420" s="23">
        <v>0</v>
      </c>
      <c r="AN420" s="23">
        <v>0</v>
      </c>
      <c r="AO420" s="23">
        <v>0</v>
      </c>
      <c r="AP420" s="23">
        <v>0</v>
      </c>
      <c r="AQ420" s="23">
        <v>0</v>
      </c>
      <c r="AR420" s="23">
        <v>0</v>
      </c>
      <c r="AS420" s="23">
        <v>0</v>
      </c>
      <c r="AT420" s="23">
        <v>0</v>
      </c>
      <c r="AU420" s="23">
        <v>0</v>
      </c>
      <c r="AV420" s="23">
        <v>0</v>
      </c>
      <c r="AW420" s="23">
        <v>0</v>
      </c>
      <c r="AX420" s="23">
        <v>0</v>
      </c>
      <c r="AY420" s="23">
        <v>0</v>
      </c>
      <c r="AZ420" s="23">
        <v>0</v>
      </c>
      <c r="BA420" s="23">
        <v>0</v>
      </c>
      <c r="BB420" s="23" t="s">
        <v>176</v>
      </c>
    </row>
    <row r="421" spans="5:54" x14ac:dyDescent="0.25">
      <c r="E421" s="23">
        <v>0</v>
      </c>
      <c r="F421" s="23">
        <v>0</v>
      </c>
      <c r="G421" s="23">
        <v>0</v>
      </c>
      <c r="H421" s="23">
        <v>0</v>
      </c>
      <c r="I421" s="23">
        <v>0</v>
      </c>
      <c r="J421" s="23">
        <v>0</v>
      </c>
      <c r="K421" s="23">
        <v>0</v>
      </c>
      <c r="L421" s="23">
        <v>0</v>
      </c>
      <c r="M421" s="23">
        <v>0</v>
      </c>
      <c r="N421" s="23">
        <v>0</v>
      </c>
      <c r="O421" s="23">
        <v>0</v>
      </c>
      <c r="P421" s="23">
        <v>0</v>
      </c>
      <c r="Q421" s="23">
        <v>0</v>
      </c>
      <c r="R421" s="23">
        <v>0</v>
      </c>
      <c r="S421" s="23">
        <v>0</v>
      </c>
      <c r="T421" s="23">
        <v>0</v>
      </c>
      <c r="U421" s="23">
        <v>0</v>
      </c>
      <c r="V421" s="24" t="s">
        <v>175</v>
      </c>
      <c r="X421" s="23">
        <v>0</v>
      </c>
      <c r="Y421" s="23">
        <v>0</v>
      </c>
      <c r="Z421" s="23">
        <v>0</v>
      </c>
      <c r="AA421" s="23">
        <v>0</v>
      </c>
      <c r="AB421" s="23">
        <v>0</v>
      </c>
      <c r="AC421" s="23">
        <v>0</v>
      </c>
      <c r="AD421" s="23">
        <v>0</v>
      </c>
      <c r="AE421" s="23">
        <v>0</v>
      </c>
      <c r="AF421" s="23">
        <v>0</v>
      </c>
      <c r="AG421" s="23">
        <v>0</v>
      </c>
      <c r="AH421" s="23">
        <v>0</v>
      </c>
      <c r="AI421" s="23">
        <v>0</v>
      </c>
      <c r="AJ421" s="23">
        <v>0</v>
      </c>
      <c r="AK421" s="23">
        <v>0</v>
      </c>
      <c r="AL421" s="23">
        <v>0</v>
      </c>
      <c r="AM421" s="23">
        <v>0</v>
      </c>
      <c r="AN421" s="23">
        <v>0</v>
      </c>
      <c r="AO421" s="23">
        <v>0</v>
      </c>
      <c r="AP421" s="23">
        <v>0</v>
      </c>
      <c r="AQ421" s="23">
        <v>0</v>
      </c>
      <c r="AR421" s="23">
        <v>0</v>
      </c>
      <c r="AS421" s="23">
        <v>0</v>
      </c>
      <c r="AT421" s="23">
        <v>0</v>
      </c>
      <c r="AU421" s="23">
        <v>0</v>
      </c>
      <c r="AV421" s="23">
        <v>0</v>
      </c>
      <c r="AW421" s="23">
        <v>0</v>
      </c>
      <c r="AX421" s="23">
        <v>0</v>
      </c>
      <c r="AY421" s="23">
        <v>0</v>
      </c>
      <c r="AZ421" s="23">
        <v>0</v>
      </c>
      <c r="BA421" s="23">
        <v>0</v>
      </c>
      <c r="BB421" s="23" t="s">
        <v>176</v>
      </c>
    </row>
    <row r="422" spans="5:54" x14ac:dyDescent="0.25">
      <c r="E422" s="23">
        <v>0</v>
      </c>
      <c r="F422" s="23">
        <v>0</v>
      </c>
      <c r="G422" s="23">
        <v>0</v>
      </c>
      <c r="H422" s="23">
        <v>0</v>
      </c>
      <c r="I422" s="23">
        <v>0</v>
      </c>
      <c r="J422" s="23">
        <v>0</v>
      </c>
      <c r="K422" s="23">
        <v>0</v>
      </c>
      <c r="L422" s="23">
        <v>0</v>
      </c>
      <c r="M422" s="23">
        <v>0</v>
      </c>
      <c r="N422" s="23">
        <v>0</v>
      </c>
      <c r="O422" s="23">
        <v>0</v>
      </c>
      <c r="P422" s="23">
        <v>0</v>
      </c>
      <c r="Q422" s="23">
        <v>0</v>
      </c>
      <c r="R422" s="23">
        <v>0</v>
      </c>
      <c r="S422" s="23">
        <v>0</v>
      </c>
      <c r="T422" s="23">
        <v>0</v>
      </c>
      <c r="U422" s="23">
        <v>0</v>
      </c>
      <c r="V422" s="24" t="s">
        <v>175</v>
      </c>
      <c r="X422" s="23">
        <v>0</v>
      </c>
      <c r="Y422" s="23">
        <v>0</v>
      </c>
      <c r="Z422" s="23">
        <v>0</v>
      </c>
      <c r="AA422" s="23">
        <v>0</v>
      </c>
      <c r="AB422" s="23">
        <v>0</v>
      </c>
      <c r="AC422" s="23">
        <v>0</v>
      </c>
      <c r="AD422" s="23">
        <v>0</v>
      </c>
      <c r="AE422" s="23">
        <v>0</v>
      </c>
      <c r="AF422" s="23">
        <v>0</v>
      </c>
      <c r="AG422" s="23">
        <v>0</v>
      </c>
      <c r="AH422" s="23">
        <v>0</v>
      </c>
      <c r="AI422" s="23">
        <v>0</v>
      </c>
      <c r="AJ422" s="23">
        <v>0</v>
      </c>
      <c r="AK422" s="23">
        <v>0</v>
      </c>
      <c r="AL422" s="23">
        <v>0</v>
      </c>
      <c r="AM422" s="23">
        <v>0</v>
      </c>
      <c r="AN422" s="23">
        <v>0</v>
      </c>
      <c r="AO422" s="23">
        <v>0</v>
      </c>
      <c r="AP422" s="23">
        <v>0</v>
      </c>
      <c r="AQ422" s="23">
        <v>0</v>
      </c>
      <c r="AR422" s="23">
        <v>0</v>
      </c>
      <c r="AS422" s="23">
        <v>0</v>
      </c>
      <c r="AT422" s="23">
        <v>0</v>
      </c>
      <c r="AU422" s="23">
        <v>0</v>
      </c>
      <c r="AV422" s="23">
        <v>0</v>
      </c>
      <c r="AW422" s="23">
        <v>0</v>
      </c>
      <c r="AX422" s="23">
        <v>0</v>
      </c>
      <c r="AY422" s="23">
        <v>0</v>
      </c>
      <c r="AZ422" s="23">
        <v>0</v>
      </c>
      <c r="BA422" s="23">
        <v>0</v>
      </c>
      <c r="BB422" s="23" t="s">
        <v>176</v>
      </c>
    </row>
    <row r="423" spans="5:54" x14ac:dyDescent="0.25">
      <c r="E423" s="23">
        <v>0</v>
      </c>
      <c r="F423" s="23">
        <v>0</v>
      </c>
      <c r="G423" s="23">
        <v>0</v>
      </c>
      <c r="H423" s="23">
        <v>0</v>
      </c>
      <c r="I423" s="23">
        <v>0</v>
      </c>
      <c r="J423" s="23">
        <v>0</v>
      </c>
      <c r="K423" s="23">
        <v>0</v>
      </c>
      <c r="L423" s="23">
        <v>0</v>
      </c>
      <c r="M423" s="23">
        <v>0</v>
      </c>
      <c r="N423" s="23">
        <v>0</v>
      </c>
      <c r="O423" s="23">
        <v>0</v>
      </c>
      <c r="P423" s="23">
        <v>0</v>
      </c>
      <c r="Q423" s="23">
        <v>0</v>
      </c>
      <c r="R423" s="23">
        <v>0</v>
      </c>
      <c r="S423" s="23">
        <v>0</v>
      </c>
      <c r="T423" s="23">
        <v>0</v>
      </c>
      <c r="U423" s="23">
        <v>0</v>
      </c>
      <c r="V423" s="24" t="s">
        <v>175</v>
      </c>
      <c r="X423" s="23">
        <v>0</v>
      </c>
      <c r="Y423" s="23">
        <v>0</v>
      </c>
      <c r="Z423" s="23">
        <v>0</v>
      </c>
      <c r="AA423" s="23">
        <v>0</v>
      </c>
      <c r="AB423" s="23">
        <v>0</v>
      </c>
      <c r="AC423" s="23">
        <v>0</v>
      </c>
      <c r="AD423" s="23">
        <v>0</v>
      </c>
      <c r="AE423" s="23">
        <v>0</v>
      </c>
      <c r="AF423" s="23">
        <v>0</v>
      </c>
      <c r="AG423" s="23">
        <v>0</v>
      </c>
      <c r="AH423" s="23">
        <v>0</v>
      </c>
      <c r="AI423" s="23">
        <v>0</v>
      </c>
      <c r="AJ423" s="23">
        <v>0</v>
      </c>
      <c r="AK423" s="23">
        <v>0</v>
      </c>
      <c r="AL423" s="23">
        <v>0</v>
      </c>
      <c r="AM423" s="23">
        <v>0</v>
      </c>
      <c r="AN423" s="23">
        <v>0</v>
      </c>
      <c r="AO423" s="23">
        <v>0</v>
      </c>
      <c r="AP423" s="23">
        <v>0</v>
      </c>
      <c r="AQ423" s="23">
        <v>0</v>
      </c>
      <c r="AR423" s="23">
        <v>0</v>
      </c>
      <c r="AS423" s="23">
        <v>0</v>
      </c>
      <c r="AT423" s="23">
        <v>0</v>
      </c>
      <c r="AU423" s="23">
        <v>0</v>
      </c>
      <c r="AV423" s="23">
        <v>0</v>
      </c>
      <c r="AW423" s="23">
        <v>0</v>
      </c>
      <c r="AX423" s="23">
        <v>0</v>
      </c>
      <c r="AY423" s="23">
        <v>0</v>
      </c>
      <c r="AZ423" s="23">
        <v>0</v>
      </c>
      <c r="BA423" s="23">
        <v>0</v>
      </c>
      <c r="BB423" s="23" t="s">
        <v>176</v>
      </c>
    </row>
    <row r="424" spans="5:54" x14ac:dyDescent="0.25">
      <c r="E424" s="23">
        <v>0</v>
      </c>
      <c r="F424" s="23">
        <v>0</v>
      </c>
      <c r="G424" s="23">
        <v>0</v>
      </c>
      <c r="H424" s="23">
        <v>0</v>
      </c>
      <c r="I424" s="23">
        <v>0</v>
      </c>
      <c r="J424" s="23">
        <v>0</v>
      </c>
      <c r="K424" s="23">
        <v>0</v>
      </c>
      <c r="L424" s="23">
        <v>0</v>
      </c>
      <c r="M424" s="23">
        <v>0</v>
      </c>
      <c r="N424" s="23">
        <v>0</v>
      </c>
      <c r="O424" s="23">
        <v>0</v>
      </c>
      <c r="P424" s="23">
        <v>0</v>
      </c>
      <c r="Q424" s="23">
        <v>0</v>
      </c>
      <c r="R424" s="23">
        <v>0</v>
      </c>
      <c r="S424" s="23">
        <v>0</v>
      </c>
      <c r="T424" s="23">
        <v>0</v>
      </c>
      <c r="U424" s="23">
        <v>0</v>
      </c>
      <c r="V424" s="24" t="s">
        <v>175</v>
      </c>
      <c r="X424" s="23">
        <v>0</v>
      </c>
      <c r="Y424" s="23">
        <v>0</v>
      </c>
      <c r="Z424" s="23">
        <v>0</v>
      </c>
      <c r="AA424" s="23">
        <v>0</v>
      </c>
      <c r="AB424" s="23">
        <v>0</v>
      </c>
      <c r="AC424" s="23">
        <v>0</v>
      </c>
      <c r="AD424" s="23">
        <v>0</v>
      </c>
      <c r="AE424" s="23">
        <v>0</v>
      </c>
      <c r="AF424" s="23">
        <v>0</v>
      </c>
      <c r="AG424" s="23">
        <v>0</v>
      </c>
      <c r="AH424" s="23">
        <v>0</v>
      </c>
      <c r="AI424" s="23">
        <v>0</v>
      </c>
      <c r="AJ424" s="23">
        <v>0</v>
      </c>
      <c r="AK424" s="23">
        <v>0</v>
      </c>
      <c r="AL424" s="23">
        <v>0</v>
      </c>
      <c r="AM424" s="23">
        <v>0</v>
      </c>
      <c r="AN424" s="23">
        <v>0</v>
      </c>
      <c r="AO424" s="23">
        <v>0</v>
      </c>
      <c r="AP424" s="23">
        <v>0</v>
      </c>
      <c r="AQ424" s="23">
        <v>0</v>
      </c>
      <c r="AR424" s="23">
        <v>0</v>
      </c>
      <c r="AS424" s="23">
        <v>0</v>
      </c>
      <c r="AT424" s="23">
        <v>0</v>
      </c>
      <c r="AU424" s="23">
        <v>0</v>
      </c>
      <c r="AV424" s="23">
        <v>0</v>
      </c>
      <c r="AW424" s="23">
        <v>0</v>
      </c>
      <c r="AX424" s="23">
        <v>0</v>
      </c>
      <c r="AY424" s="23">
        <v>0</v>
      </c>
      <c r="AZ424" s="23">
        <v>0</v>
      </c>
      <c r="BA424" s="23">
        <v>0</v>
      </c>
      <c r="BB424" s="23" t="s">
        <v>176</v>
      </c>
    </row>
    <row r="425" spans="5:54" x14ac:dyDescent="0.25">
      <c r="E425" s="23">
        <v>0</v>
      </c>
      <c r="F425" s="23">
        <v>0</v>
      </c>
      <c r="G425" s="23">
        <v>0</v>
      </c>
      <c r="H425" s="23">
        <v>0</v>
      </c>
      <c r="I425" s="23">
        <v>0</v>
      </c>
      <c r="J425" s="23">
        <v>0</v>
      </c>
      <c r="K425" s="23">
        <v>0</v>
      </c>
      <c r="L425" s="23">
        <v>0</v>
      </c>
      <c r="M425" s="23">
        <v>0</v>
      </c>
      <c r="N425" s="23">
        <v>0</v>
      </c>
      <c r="O425" s="23">
        <v>0</v>
      </c>
      <c r="P425" s="23">
        <v>0</v>
      </c>
      <c r="Q425" s="23">
        <v>0</v>
      </c>
      <c r="R425" s="23">
        <v>0</v>
      </c>
      <c r="S425" s="23">
        <v>0</v>
      </c>
      <c r="T425" s="23">
        <v>0</v>
      </c>
      <c r="U425" s="23">
        <v>0</v>
      </c>
      <c r="V425" s="24" t="s">
        <v>175</v>
      </c>
      <c r="X425" s="23">
        <v>0</v>
      </c>
      <c r="Y425" s="23">
        <v>0</v>
      </c>
      <c r="Z425" s="23">
        <v>0</v>
      </c>
      <c r="AA425" s="23">
        <v>0</v>
      </c>
      <c r="AB425" s="23">
        <v>0</v>
      </c>
      <c r="AC425" s="23">
        <v>0</v>
      </c>
      <c r="AD425" s="23">
        <v>0</v>
      </c>
      <c r="AE425" s="23">
        <v>0</v>
      </c>
      <c r="AF425" s="23">
        <v>0</v>
      </c>
      <c r="AG425" s="23">
        <v>0</v>
      </c>
      <c r="AH425" s="23">
        <v>0</v>
      </c>
      <c r="AI425" s="23">
        <v>0</v>
      </c>
      <c r="AJ425" s="23">
        <v>0</v>
      </c>
      <c r="AK425" s="23">
        <v>0</v>
      </c>
      <c r="AL425" s="23">
        <v>0</v>
      </c>
      <c r="AM425" s="23">
        <v>0</v>
      </c>
      <c r="AN425" s="23">
        <v>0</v>
      </c>
      <c r="AO425" s="23">
        <v>0</v>
      </c>
      <c r="AP425" s="23">
        <v>0</v>
      </c>
      <c r="AQ425" s="23">
        <v>0</v>
      </c>
      <c r="AR425" s="23">
        <v>0</v>
      </c>
      <c r="AS425" s="23">
        <v>0</v>
      </c>
      <c r="AT425" s="23">
        <v>0</v>
      </c>
      <c r="AU425" s="23">
        <v>0</v>
      </c>
      <c r="AV425" s="23">
        <v>0</v>
      </c>
      <c r="AW425" s="23">
        <v>0</v>
      </c>
      <c r="AX425" s="23">
        <v>0</v>
      </c>
      <c r="AY425" s="23">
        <v>0</v>
      </c>
      <c r="AZ425" s="23">
        <v>0</v>
      </c>
      <c r="BA425" s="23">
        <v>0</v>
      </c>
      <c r="BB425" s="23" t="s">
        <v>176</v>
      </c>
    </row>
    <row r="426" spans="5:54" x14ac:dyDescent="0.25">
      <c r="E426" s="23">
        <v>0</v>
      </c>
      <c r="F426" s="23">
        <v>0</v>
      </c>
      <c r="G426" s="23">
        <v>0</v>
      </c>
      <c r="H426" s="23">
        <v>0</v>
      </c>
      <c r="I426" s="23">
        <v>0</v>
      </c>
      <c r="J426" s="23">
        <v>0</v>
      </c>
      <c r="K426" s="23">
        <v>0</v>
      </c>
      <c r="L426" s="23">
        <v>0</v>
      </c>
      <c r="M426" s="23">
        <v>0</v>
      </c>
      <c r="N426" s="23">
        <v>0</v>
      </c>
      <c r="O426" s="23">
        <v>0</v>
      </c>
      <c r="P426" s="23">
        <v>0</v>
      </c>
      <c r="Q426" s="23">
        <v>0</v>
      </c>
      <c r="R426" s="23">
        <v>0</v>
      </c>
      <c r="S426" s="23">
        <v>0</v>
      </c>
      <c r="T426" s="23">
        <v>0</v>
      </c>
      <c r="U426" s="23">
        <v>0</v>
      </c>
      <c r="V426" s="24" t="s">
        <v>175</v>
      </c>
      <c r="X426" s="23">
        <v>0</v>
      </c>
      <c r="Y426" s="23">
        <v>0</v>
      </c>
      <c r="Z426" s="23">
        <v>0</v>
      </c>
      <c r="AA426" s="23">
        <v>0</v>
      </c>
      <c r="AB426" s="23">
        <v>0</v>
      </c>
      <c r="AC426" s="23">
        <v>0</v>
      </c>
      <c r="AD426" s="23">
        <v>0</v>
      </c>
      <c r="AE426" s="23">
        <v>0</v>
      </c>
      <c r="AF426" s="23">
        <v>0</v>
      </c>
      <c r="AG426" s="23">
        <v>0</v>
      </c>
      <c r="AH426" s="23">
        <v>0</v>
      </c>
      <c r="AI426" s="23">
        <v>0</v>
      </c>
      <c r="AJ426" s="23">
        <v>0</v>
      </c>
      <c r="AK426" s="23">
        <v>0</v>
      </c>
      <c r="AL426" s="23">
        <v>0</v>
      </c>
      <c r="AM426" s="23">
        <v>0</v>
      </c>
      <c r="AN426" s="23">
        <v>0</v>
      </c>
      <c r="AO426" s="23">
        <v>0</v>
      </c>
      <c r="AP426" s="23">
        <v>0</v>
      </c>
      <c r="AQ426" s="23">
        <v>0</v>
      </c>
      <c r="AR426" s="23">
        <v>0</v>
      </c>
      <c r="AS426" s="23">
        <v>0</v>
      </c>
      <c r="AT426" s="23">
        <v>0</v>
      </c>
      <c r="AU426" s="23">
        <v>0</v>
      </c>
      <c r="AV426" s="23">
        <v>0</v>
      </c>
      <c r="AW426" s="23">
        <v>0</v>
      </c>
      <c r="AX426" s="23">
        <v>0</v>
      </c>
      <c r="AY426" s="23">
        <v>0</v>
      </c>
      <c r="AZ426" s="23">
        <v>0</v>
      </c>
      <c r="BA426" s="23">
        <v>0</v>
      </c>
      <c r="BB426" s="23" t="s">
        <v>176</v>
      </c>
    </row>
    <row r="427" spans="5:54" x14ac:dyDescent="0.25">
      <c r="E427" s="23">
        <v>0</v>
      </c>
      <c r="F427" s="23">
        <v>0</v>
      </c>
      <c r="G427" s="23">
        <v>0</v>
      </c>
      <c r="H427" s="23">
        <v>0</v>
      </c>
      <c r="I427" s="23">
        <v>0</v>
      </c>
      <c r="J427" s="23">
        <v>0</v>
      </c>
      <c r="K427" s="23">
        <v>0</v>
      </c>
      <c r="L427" s="23">
        <v>0</v>
      </c>
      <c r="M427" s="23">
        <v>0</v>
      </c>
      <c r="N427" s="23">
        <v>0</v>
      </c>
      <c r="O427" s="23">
        <v>0</v>
      </c>
      <c r="P427" s="23">
        <v>0</v>
      </c>
      <c r="Q427" s="23">
        <v>0</v>
      </c>
      <c r="R427" s="23">
        <v>0</v>
      </c>
      <c r="S427" s="23">
        <v>0</v>
      </c>
      <c r="T427" s="23">
        <v>0</v>
      </c>
      <c r="U427" s="23">
        <v>0</v>
      </c>
      <c r="V427" s="24" t="s">
        <v>175</v>
      </c>
      <c r="X427" s="23">
        <v>0</v>
      </c>
      <c r="Y427" s="23">
        <v>0</v>
      </c>
      <c r="Z427" s="23">
        <v>0</v>
      </c>
      <c r="AA427" s="23">
        <v>0</v>
      </c>
      <c r="AB427" s="23">
        <v>0</v>
      </c>
      <c r="AC427" s="23">
        <v>0</v>
      </c>
      <c r="AD427" s="23">
        <v>0</v>
      </c>
      <c r="AE427" s="23">
        <v>0</v>
      </c>
      <c r="AF427" s="23">
        <v>0</v>
      </c>
      <c r="AG427" s="23">
        <v>0</v>
      </c>
      <c r="AH427" s="23">
        <v>0</v>
      </c>
      <c r="AI427" s="23">
        <v>0</v>
      </c>
      <c r="AJ427" s="23">
        <v>0</v>
      </c>
      <c r="AK427" s="23">
        <v>0</v>
      </c>
      <c r="AL427" s="23">
        <v>0</v>
      </c>
      <c r="AM427" s="23">
        <v>0</v>
      </c>
      <c r="AN427" s="23">
        <v>0</v>
      </c>
      <c r="AO427" s="23">
        <v>0</v>
      </c>
      <c r="AP427" s="23">
        <v>0</v>
      </c>
      <c r="AQ427" s="23">
        <v>0</v>
      </c>
      <c r="AR427" s="23">
        <v>0</v>
      </c>
      <c r="AS427" s="23">
        <v>0</v>
      </c>
      <c r="AT427" s="23">
        <v>0</v>
      </c>
      <c r="AU427" s="23">
        <v>0</v>
      </c>
      <c r="AV427" s="23">
        <v>0</v>
      </c>
      <c r="AW427" s="23">
        <v>0</v>
      </c>
      <c r="AX427" s="23">
        <v>0</v>
      </c>
      <c r="AY427" s="23">
        <v>0</v>
      </c>
      <c r="AZ427" s="23">
        <v>0</v>
      </c>
      <c r="BA427" s="23">
        <v>0</v>
      </c>
      <c r="BB427" s="23" t="s">
        <v>176</v>
      </c>
    </row>
    <row r="428" spans="5:54" x14ac:dyDescent="0.25">
      <c r="E428" s="23">
        <v>0</v>
      </c>
      <c r="F428" s="23">
        <v>0</v>
      </c>
      <c r="G428" s="23">
        <v>0</v>
      </c>
      <c r="H428" s="23">
        <v>0</v>
      </c>
      <c r="I428" s="23">
        <v>0</v>
      </c>
      <c r="J428" s="23">
        <v>0</v>
      </c>
      <c r="K428" s="23">
        <v>0</v>
      </c>
      <c r="L428" s="23">
        <v>0</v>
      </c>
      <c r="M428" s="23">
        <v>0</v>
      </c>
      <c r="N428" s="23">
        <v>0</v>
      </c>
      <c r="O428" s="23">
        <v>0</v>
      </c>
      <c r="P428" s="23">
        <v>0</v>
      </c>
      <c r="Q428" s="23">
        <v>0</v>
      </c>
      <c r="R428" s="23">
        <v>0</v>
      </c>
      <c r="S428" s="23">
        <v>0</v>
      </c>
      <c r="T428" s="23">
        <v>0</v>
      </c>
      <c r="U428" s="23">
        <v>0</v>
      </c>
      <c r="V428" s="24" t="s">
        <v>175</v>
      </c>
      <c r="X428" s="23">
        <v>0</v>
      </c>
      <c r="Y428" s="23">
        <v>0</v>
      </c>
      <c r="Z428" s="23">
        <v>0</v>
      </c>
      <c r="AA428" s="23">
        <v>0</v>
      </c>
      <c r="AB428" s="23">
        <v>0</v>
      </c>
      <c r="AC428" s="23">
        <v>0</v>
      </c>
      <c r="AD428" s="23">
        <v>0</v>
      </c>
      <c r="AE428" s="23">
        <v>0</v>
      </c>
      <c r="AF428" s="23">
        <v>0</v>
      </c>
      <c r="AG428" s="23">
        <v>0</v>
      </c>
      <c r="AH428" s="23">
        <v>0</v>
      </c>
      <c r="AI428" s="23">
        <v>0</v>
      </c>
      <c r="AJ428" s="23">
        <v>0</v>
      </c>
      <c r="AK428" s="23">
        <v>0</v>
      </c>
      <c r="AL428" s="23">
        <v>0</v>
      </c>
      <c r="AM428" s="23">
        <v>0</v>
      </c>
      <c r="AN428" s="23">
        <v>0</v>
      </c>
      <c r="AO428" s="23">
        <v>0</v>
      </c>
      <c r="AP428" s="23">
        <v>0</v>
      </c>
      <c r="AQ428" s="23">
        <v>0</v>
      </c>
      <c r="AR428" s="23">
        <v>0</v>
      </c>
      <c r="AS428" s="23">
        <v>0</v>
      </c>
      <c r="AT428" s="23">
        <v>0</v>
      </c>
      <c r="AU428" s="23">
        <v>0</v>
      </c>
      <c r="AV428" s="23">
        <v>0</v>
      </c>
      <c r="AW428" s="23">
        <v>0</v>
      </c>
      <c r="AX428" s="23">
        <v>0</v>
      </c>
      <c r="AY428" s="23">
        <v>0</v>
      </c>
      <c r="AZ428" s="23">
        <v>0</v>
      </c>
      <c r="BA428" s="23">
        <v>0</v>
      </c>
      <c r="BB428" s="23" t="s">
        <v>176</v>
      </c>
    </row>
    <row r="429" spans="5:54" x14ac:dyDescent="0.25">
      <c r="E429" s="23">
        <v>0</v>
      </c>
      <c r="F429" s="23">
        <v>0</v>
      </c>
      <c r="G429" s="23">
        <v>0</v>
      </c>
      <c r="H429" s="23">
        <v>0</v>
      </c>
      <c r="I429" s="23">
        <v>0</v>
      </c>
      <c r="J429" s="23">
        <v>0</v>
      </c>
      <c r="K429" s="23">
        <v>0</v>
      </c>
      <c r="L429" s="23">
        <v>0</v>
      </c>
      <c r="M429" s="23">
        <v>0</v>
      </c>
      <c r="N429" s="23">
        <v>0</v>
      </c>
      <c r="O429" s="23">
        <v>0</v>
      </c>
      <c r="P429" s="23">
        <v>0</v>
      </c>
      <c r="Q429" s="23">
        <v>0</v>
      </c>
      <c r="R429" s="23">
        <v>0</v>
      </c>
      <c r="S429" s="23">
        <v>0</v>
      </c>
      <c r="T429" s="23">
        <v>0</v>
      </c>
      <c r="U429" s="23">
        <v>0</v>
      </c>
      <c r="V429" s="24" t="s">
        <v>175</v>
      </c>
      <c r="X429" s="23">
        <v>0</v>
      </c>
      <c r="Y429" s="23">
        <v>0</v>
      </c>
      <c r="Z429" s="23">
        <v>0</v>
      </c>
      <c r="AA429" s="23">
        <v>0</v>
      </c>
      <c r="AB429" s="23">
        <v>0</v>
      </c>
      <c r="AC429" s="23">
        <v>0</v>
      </c>
      <c r="AD429" s="23">
        <v>0</v>
      </c>
      <c r="AE429" s="23">
        <v>0</v>
      </c>
      <c r="AF429" s="23">
        <v>0</v>
      </c>
      <c r="AG429" s="23">
        <v>0</v>
      </c>
      <c r="AH429" s="23">
        <v>0</v>
      </c>
      <c r="AI429" s="23">
        <v>0</v>
      </c>
      <c r="AJ429" s="23">
        <v>0</v>
      </c>
      <c r="AK429" s="23">
        <v>0</v>
      </c>
      <c r="AL429" s="23">
        <v>0</v>
      </c>
      <c r="AM429" s="23">
        <v>0</v>
      </c>
      <c r="AN429" s="23">
        <v>0</v>
      </c>
      <c r="AO429" s="23">
        <v>0</v>
      </c>
      <c r="AP429" s="23">
        <v>0</v>
      </c>
      <c r="AQ429" s="23">
        <v>0</v>
      </c>
      <c r="AR429" s="23">
        <v>0</v>
      </c>
      <c r="AS429" s="23">
        <v>0</v>
      </c>
      <c r="AT429" s="23">
        <v>0</v>
      </c>
      <c r="AU429" s="23">
        <v>0</v>
      </c>
      <c r="AV429" s="23">
        <v>0</v>
      </c>
      <c r="AW429" s="23">
        <v>0</v>
      </c>
      <c r="AX429" s="23">
        <v>0</v>
      </c>
      <c r="AY429" s="23">
        <v>0</v>
      </c>
      <c r="AZ429" s="23">
        <v>0</v>
      </c>
      <c r="BA429" s="23">
        <v>0</v>
      </c>
      <c r="BB429" s="23" t="s">
        <v>176</v>
      </c>
    </row>
    <row r="430" spans="5:54" x14ac:dyDescent="0.25">
      <c r="E430" s="23">
        <v>0</v>
      </c>
      <c r="F430" s="23">
        <v>0</v>
      </c>
      <c r="G430" s="23">
        <v>0</v>
      </c>
      <c r="H430" s="23">
        <v>0</v>
      </c>
      <c r="I430" s="23">
        <v>0</v>
      </c>
      <c r="J430" s="23">
        <v>0</v>
      </c>
      <c r="K430" s="23">
        <v>0</v>
      </c>
      <c r="L430" s="23">
        <v>0</v>
      </c>
      <c r="M430" s="23">
        <v>0</v>
      </c>
      <c r="N430" s="23">
        <v>0</v>
      </c>
      <c r="O430" s="23">
        <v>0</v>
      </c>
      <c r="P430" s="23">
        <v>0</v>
      </c>
      <c r="Q430" s="23">
        <v>0</v>
      </c>
      <c r="R430" s="23">
        <v>0</v>
      </c>
      <c r="S430" s="23">
        <v>0</v>
      </c>
      <c r="T430" s="23">
        <v>0</v>
      </c>
      <c r="U430" s="23">
        <v>0</v>
      </c>
      <c r="V430" s="24" t="s">
        <v>175</v>
      </c>
      <c r="X430" s="23">
        <v>0</v>
      </c>
      <c r="Y430" s="23">
        <v>0</v>
      </c>
      <c r="Z430" s="23">
        <v>0</v>
      </c>
      <c r="AA430" s="23">
        <v>0</v>
      </c>
      <c r="AB430" s="23">
        <v>0</v>
      </c>
      <c r="AC430" s="23">
        <v>0</v>
      </c>
      <c r="AD430" s="23">
        <v>0</v>
      </c>
      <c r="AE430" s="23">
        <v>0</v>
      </c>
      <c r="AF430" s="23">
        <v>0</v>
      </c>
      <c r="AG430" s="23">
        <v>0</v>
      </c>
      <c r="AH430" s="23">
        <v>0</v>
      </c>
      <c r="AI430" s="23">
        <v>0</v>
      </c>
      <c r="AJ430" s="23">
        <v>0</v>
      </c>
      <c r="AK430" s="23">
        <v>0</v>
      </c>
      <c r="AL430" s="23">
        <v>0</v>
      </c>
      <c r="AM430" s="23">
        <v>0</v>
      </c>
      <c r="AN430" s="23">
        <v>0</v>
      </c>
      <c r="AO430" s="23">
        <v>0</v>
      </c>
      <c r="AP430" s="23">
        <v>0</v>
      </c>
      <c r="AQ430" s="23">
        <v>0</v>
      </c>
      <c r="AR430" s="23">
        <v>0</v>
      </c>
      <c r="AS430" s="23">
        <v>0</v>
      </c>
      <c r="AT430" s="23">
        <v>0</v>
      </c>
      <c r="AU430" s="23">
        <v>0</v>
      </c>
      <c r="AV430" s="23">
        <v>0</v>
      </c>
      <c r="AW430" s="23">
        <v>0</v>
      </c>
      <c r="AX430" s="23">
        <v>0</v>
      </c>
      <c r="AY430" s="23">
        <v>0</v>
      </c>
      <c r="AZ430" s="23">
        <v>0</v>
      </c>
      <c r="BA430" s="23">
        <v>0</v>
      </c>
      <c r="BB430" s="23" t="s">
        <v>176</v>
      </c>
    </row>
    <row r="431" spans="5:54" x14ac:dyDescent="0.25">
      <c r="E431" s="23">
        <v>0</v>
      </c>
      <c r="F431" s="23">
        <v>0</v>
      </c>
      <c r="G431" s="23">
        <v>0</v>
      </c>
      <c r="H431" s="23">
        <v>0</v>
      </c>
      <c r="I431" s="23">
        <v>0</v>
      </c>
      <c r="J431" s="23">
        <v>0</v>
      </c>
      <c r="K431" s="23">
        <v>0</v>
      </c>
      <c r="L431" s="23">
        <v>0</v>
      </c>
      <c r="M431" s="23">
        <v>0</v>
      </c>
      <c r="N431" s="23">
        <v>0</v>
      </c>
      <c r="O431" s="23">
        <v>0</v>
      </c>
      <c r="P431" s="23">
        <v>0</v>
      </c>
      <c r="Q431" s="23">
        <v>0</v>
      </c>
      <c r="R431" s="23">
        <v>0</v>
      </c>
      <c r="S431" s="23">
        <v>0</v>
      </c>
      <c r="T431" s="23">
        <v>0</v>
      </c>
      <c r="U431" s="23">
        <v>0</v>
      </c>
      <c r="V431" s="24" t="s">
        <v>175</v>
      </c>
      <c r="X431" s="23">
        <v>0</v>
      </c>
      <c r="Y431" s="23">
        <v>0</v>
      </c>
      <c r="Z431" s="23">
        <v>0</v>
      </c>
      <c r="AA431" s="23">
        <v>0</v>
      </c>
      <c r="AB431" s="23">
        <v>0</v>
      </c>
      <c r="AC431" s="23">
        <v>0</v>
      </c>
      <c r="AD431" s="23">
        <v>0</v>
      </c>
      <c r="AE431" s="23">
        <v>0</v>
      </c>
      <c r="AF431" s="23">
        <v>0</v>
      </c>
      <c r="AG431" s="23">
        <v>0</v>
      </c>
      <c r="AH431" s="23">
        <v>0</v>
      </c>
      <c r="AI431" s="23">
        <v>0</v>
      </c>
      <c r="AJ431" s="23">
        <v>0</v>
      </c>
      <c r="AK431" s="23">
        <v>0</v>
      </c>
      <c r="AL431" s="23">
        <v>0</v>
      </c>
      <c r="AM431" s="23">
        <v>0</v>
      </c>
      <c r="AN431" s="23">
        <v>0</v>
      </c>
      <c r="AO431" s="23">
        <v>0</v>
      </c>
      <c r="AP431" s="23">
        <v>0</v>
      </c>
      <c r="AQ431" s="23">
        <v>0</v>
      </c>
      <c r="AR431" s="23">
        <v>0</v>
      </c>
      <c r="AS431" s="23">
        <v>0</v>
      </c>
      <c r="AT431" s="23">
        <v>0</v>
      </c>
      <c r="AU431" s="23">
        <v>0</v>
      </c>
      <c r="AV431" s="23">
        <v>0</v>
      </c>
      <c r="AW431" s="23">
        <v>0</v>
      </c>
      <c r="AX431" s="23">
        <v>0</v>
      </c>
      <c r="AY431" s="23">
        <v>0</v>
      </c>
      <c r="AZ431" s="23">
        <v>0</v>
      </c>
      <c r="BA431" s="23">
        <v>0</v>
      </c>
      <c r="BB431" s="23" t="s">
        <v>176</v>
      </c>
    </row>
    <row r="432" spans="5:54" x14ac:dyDescent="0.25">
      <c r="E432" s="23">
        <v>0</v>
      </c>
      <c r="F432" s="23">
        <v>0</v>
      </c>
      <c r="G432" s="23">
        <v>0</v>
      </c>
      <c r="H432" s="23">
        <v>0</v>
      </c>
      <c r="I432" s="23">
        <v>0</v>
      </c>
      <c r="J432" s="23">
        <v>0</v>
      </c>
      <c r="K432" s="23">
        <v>0</v>
      </c>
      <c r="L432" s="23">
        <v>0</v>
      </c>
      <c r="M432" s="23">
        <v>0</v>
      </c>
      <c r="N432" s="23">
        <v>0</v>
      </c>
      <c r="O432" s="23">
        <v>0</v>
      </c>
      <c r="P432" s="23">
        <v>0</v>
      </c>
      <c r="Q432" s="23">
        <v>0</v>
      </c>
      <c r="R432" s="23">
        <v>0</v>
      </c>
      <c r="S432" s="23">
        <v>0</v>
      </c>
      <c r="T432" s="23">
        <v>0</v>
      </c>
      <c r="U432" s="23">
        <v>0</v>
      </c>
      <c r="V432" s="24" t="s">
        <v>175</v>
      </c>
      <c r="X432" s="23">
        <v>0</v>
      </c>
      <c r="Y432" s="23">
        <v>0</v>
      </c>
      <c r="Z432" s="23">
        <v>0</v>
      </c>
      <c r="AA432" s="23">
        <v>0</v>
      </c>
      <c r="AB432" s="23">
        <v>0</v>
      </c>
      <c r="AC432" s="23">
        <v>0</v>
      </c>
      <c r="AD432" s="23">
        <v>0</v>
      </c>
      <c r="AE432" s="23">
        <v>0</v>
      </c>
      <c r="AF432" s="23">
        <v>0</v>
      </c>
      <c r="AG432" s="23">
        <v>0</v>
      </c>
      <c r="AH432" s="23">
        <v>0</v>
      </c>
      <c r="AI432" s="23">
        <v>0</v>
      </c>
      <c r="AJ432" s="23">
        <v>0</v>
      </c>
      <c r="AK432" s="23">
        <v>0</v>
      </c>
      <c r="AL432" s="23">
        <v>0</v>
      </c>
      <c r="AM432" s="23">
        <v>0</v>
      </c>
      <c r="AN432" s="23">
        <v>0</v>
      </c>
      <c r="AO432" s="23">
        <v>0</v>
      </c>
      <c r="AP432" s="23">
        <v>0</v>
      </c>
      <c r="AQ432" s="23">
        <v>0</v>
      </c>
      <c r="AR432" s="23">
        <v>0</v>
      </c>
      <c r="AS432" s="23">
        <v>0</v>
      </c>
      <c r="AT432" s="23">
        <v>0</v>
      </c>
      <c r="AU432" s="23">
        <v>0</v>
      </c>
      <c r="AV432" s="23">
        <v>0</v>
      </c>
      <c r="AW432" s="23">
        <v>0</v>
      </c>
      <c r="AX432" s="23">
        <v>0</v>
      </c>
      <c r="AY432" s="23">
        <v>0</v>
      </c>
      <c r="AZ432" s="23">
        <v>0</v>
      </c>
      <c r="BA432" s="23">
        <v>0</v>
      </c>
      <c r="BB432" s="23" t="s">
        <v>176</v>
      </c>
    </row>
    <row r="433" spans="5:54" x14ac:dyDescent="0.25">
      <c r="E433" s="23">
        <v>0</v>
      </c>
      <c r="F433" s="23">
        <v>0</v>
      </c>
      <c r="G433" s="23">
        <v>0</v>
      </c>
      <c r="H433" s="23">
        <v>0</v>
      </c>
      <c r="I433" s="23">
        <v>0</v>
      </c>
      <c r="J433" s="23">
        <v>0</v>
      </c>
      <c r="K433" s="23">
        <v>0</v>
      </c>
      <c r="L433" s="23">
        <v>0</v>
      </c>
      <c r="M433" s="23">
        <v>0</v>
      </c>
      <c r="N433" s="23">
        <v>0</v>
      </c>
      <c r="O433" s="23">
        <v>0</v>
      </c>
      <c r="P433" s="23">
        <v>0</v>
      </c>
      <c r="Q433" s="23">
        <v>0</v>
      </c>
      <c r="R433" s="23">
        <v>0</v>
      </c>
      <c r="S433" s="23">
        <v>0</v>
      </c>
      <c r="T433" s="23">
        <v>0</v>
      </c>
      <c r="U433" s="23">
        <v>0</v>
      </c>
      <c r="V433" s="24" t="s">
        <v>175</v>
      </c>
      <c r="X433" s="23">
        <v>0</v>
      </c>
      <c r="Y433" s="23">
        <v>0</v>
      </c>
      <c r="Z433" s="23">
        <v>0</v>
      </c>
      <c r="AA433" s="23">
        <v>0</v>
      </c>
      <c r="AB433" s="23">
        <v>0</v>
      </c>
      <c r="AC433" s="23">
        <v>0</v>
      </c>
      <c r="AD433" s="23">
        <v>0</v>
      </c>
      <c r="AE433" s="23">
        <v>0</v>
      </c>
      <c r="AF433" s="23">
        <v>0</v>
      </c>
      <c r="AG433" s="23">
        <v>0</v>
      </c>
      <c r="AH433" s="23">
        <v>0</v>
      </c>
      <c r="AI433" s="23">
        <v>0</v>
      </c>
      <c r="AJ433" s="23">
        <v>0</v>
      </c>
      <c r="AK433" s="23">
        <v>0</v>
      </c>
      <c r="AL433" s="23">
        <v>0</v>
      </c>
      <c r="AM433" s="23">
        <v>0</v>
      </c>
      <c r="AN433" s="23">
        <v>0</v>
      </c>
      <c r="AO433" s="23">
        <v>0</v>
      </c>
      <c r="AP433" s="23">
        <v>0</v>
      </c>
      <c r="AQ433" s="23">
        <v>0</v>
      </c>
      <c r="AR433" s="23">
        <v>0</v>
      </c>
      <c r="AS433" s="23">
        <v>0</v>
      </c>
      <c r="AT433" s="23">
        <v>0</v>
      </c>
      <c r="AU433" s="23">
        <v>0</v>
      </c>
      <c r="AV433" s="23">
        <v>0</v>
      </c>
      <c r="AW433" s="23">
        <v>0</v>
      </c>
      <c r="AX433" s="23">
        <v>0</v>
      </c>
      <c r="AY433" s="23">
        <v>0</v>
      </c>
      <c r="AZ433" s="23">
        <v>0</v>
      </c>
      <c r="BA433" s="23">
        <v>0</v>
      </c>
      <c r="BB433" s="23" t="s">
        <v>176</v>
      </c>
    </row>
    <row r="434" spans="5:54" x14ac:dyDescent="0.25">
      <c r="E434" s="23">
        <v>0</v>
      </c>
      <c r="F434" s="23">
        <v>0</v>
      </c>
      <c r="G434" s="23">
        <v>0</v>
      </c>
      <c r="H434" s="23">
        <v>0</v>
      </c>
      <c r="I434" s="23">
        <v>0</v>
      </c>
      <c r="J434" s="23">
        <v>0</v>
      </c>
      <c r="K434" s="23">
        <v>0</v>
      </c>
      <c r="L434" s="23">
        <v>0</v>
      </c>
      <c r="M434" s="23">
        <v>0</v>
      </c>
      <c r="N434" s="23">
        <v>0</v>
      </c>
      <c r="O434" s="23">
        <v>0</v>
      </c>
      <c r="P434" s="23">
        <v>0</v>
      </c>
      <c r="Q434" s="23">
        <v>0</v>
      </c>
      <c r="R434" s="23">
        <v>0</v>
      </c>
      <c r="S434" s="23">
        <v>0</v>
      </c>
      <c r="T434" s="23">
        <v>0</v>
      </c>
      <c r="U434" s="23">
        <v>0</v>
      </c>
      <c r="V434" s="24" t="s">
        <v>175</v>
      </c>
      <c r="X434" s="23">
        <v>0</v>
      </c>
      <c r="Y434" s="23">
        <v>0</v>
      </c>
      <c r="Z434" s="23">
        <v>0</v>
      </c>
      <c r="AA434" s="23">
        <v>0</v>
      </c>
      <c r="AB434" s="23">
        <v>0</v>
      </c>
      <c r="AC434" s="23">
        <v>0</v>
      </c>
      <c r="AD434" s="23">
        <v>0</v>
      </c>
      <c r="AE434" s="23">
        <v>0</v>
      </c>
      <c r="AF434" s="23">
        <v>0</v>
      </c>
      <c r="AG434" s="23">
        <v>0</v>
      </c>
      <c r="AH434" s="23">
        <v>0</v>
      </c>
      <c r="AI434" s="23">
        <v>0</v>
      </c>
      <c r="AJ434" s="23">
        <v>0</v>
      </c>
      <c r="AK434" s="23">
        <v>0</v>
      </c>
      <c r="AL434" s="23">
        <v>0</v>
      </c>
      <c r="AM434" s="23">
        <v>0</v>
      </c>
      <c r="AN434" s="23">
        <v>0</v>
      </c>
      <c r="AO434" s="23">
        <v>0</v>
      </c>
      <c r="AP434" s="23">
        <v>0</v>
      </c>
      <c r="AQ434" s="23">
        <v>0</v>
      </c>
      <c r="AR434" s="23">
        <v>0</v>
      </c>
      <c r="AS434" s="23">
        <v>0</v>
      </c>
      <c r="AT434" s="23">
        <v>0</v>
      </c>
      <c r="AU434" s="23">
        <v>0</v>
      </c>
      <c r="AV434" s="23">
        <v>0</v>
      </c>
      <c r="AW434" s="23">
        <v>0</v>
      </c>
      <c r="AX434" s="23">
        <v>0</v>
      </c>
      <c r="AY434" s="23">
        <v>0</v>
      </c>
      <c r="AZ434" s="23">
        <v>0</v>
      </c>
      <c r="BA434" s="23">
        <v>0</v>
      </c>
      <c r="BB434" s="23" t="s">
        <v>176</v>
      </c>
    </row>
    <row r="435" spans="5:54" x14ac:dyDescent="0.25">
      <c r="E435" s="23">
        <v>0</v>
      </c>
      <c r="F435" s="23">
        <v>0</v>
      </c>
      <c r="G435" s="23">
        <v>0</v>
      </c>
      <c r="H435" s="23">
        <v>0</v>
      </c>
      <c r="I435" s="23">
        <v>0</v>
      </c>
      <c r="J435" s="23">
        <v>0</v>
      </c>
      <c r="K435" s="23">
        <v>0</v>
      </c>
      <c r="L435" s="23">
        <v>0</v>
      </c>
      <c r="M435" s="23">
        <v>0</v>
      </c>
      <c r="N435" s="23">
        <v>0</v>
      </c>
      <c r="O435" s="23">
        <v>0</v>
      </c>
      <c r="P435" s="23">
        <v>0</v>
      </c>
      <c r="Q435" s="23">
        <v>0</v>
      </c>
      <c r="R435" s="23">
        <v>0</v>
      </c>
      <c r="S435" s="23">
        <v>0</v>
      </c>
      <c r="T435" s="23">
        <v>0</v>
      </c>
      <c r="U435" s="23">
        <v>0</v>
      </c>
      <c r="V435" s="24" t="s">
        <v>175</v>
      </c>
      <c r="X435" s="23">
        <v>0</v>
      </c>
      <c r="Y435" s="23">
        <v>0</v>
      </c>
      <c r="Z435" s="23">
        <v>0</v>
      </c>
      <c r="AA435" s="23">
        <v>0</v>
      </c>
      <c r="AB435" s="23">
        <v>0</v>
      </c>
      <c r="AC435" s="23">
        <v>0</v>
      </c>
      <c r="AD435" s="23">
        <v>0</v>
      </c>
      <c r="AE435" s="23">
        <v>0</v>
      </c>
      <c r="AF435" s="23">
        <v>0</v>
      </c>
      <c r="AG435" s="23">
        <v>0</v>
      </c>
      <c r="AH435" s="23">
        <v>0</v>
      </c>
      <c r="AI435" s="23">
        <v>0</v>
      </c>
      <c r="AJ435" s="23">
        <v>0</v>
      </c>
      <c r="AK435" s="23">
        <v>0</v>
      </c>
      <c r="AL435" s="23">
        <v>0</v>
      </c>
      <c r="AM435" s="23">
        <v>0</v>
      </c>
      <c r="AN435" s="23">
        <v>0</v>
      </c>
      <c r="AO435" s="23">
        <v>0</v>
      </c>
      <c r="AP435" s="23">
        <v>0</v>
      </c>
      <c r="AQ435" s="23">
        <v>0</v>
      </c>
      <c r="AR435" s="23">
        <v>0</v>
      </c>
      <c r="AS435" s="23">
        <v>0</v>
      </c>
      <c r="AT435" s="23">
        <v>0</v>
      </c>
      <c r="AU435" s="23">
        <v>0</v>
      </c>
      <c r="AV435" s="23">
        <v>0</v>
      </c>
      <c r="AW435" s="23">
        <v>0</v>
      </c>
      <c r="AX435" s="23">
        <v>0</v>
      </c>
      <c r="AY435" s="23">
        <v>0</v>
      </c>
      <c r="AZ435" s="23">
        <v>0</v>
      </c>
      <c r="BA435" s="23">
        <v>0</v>
      </c>
      <c r="BB435" s="23" t="s">
        <v>176</v>
      </c>
    </row>
    <row r="436" spans="5:54" x14ac:dyDescent="0.25">
      <c r="E436" s="23">
        <v>0</v>
      </c>
      <c r="F436" s="23">
        <v>0</v>
      </c>
      <c r="G436" s="23">
        <v>0</v>
      </c>
      <c r="H436" s="23">
        <v>0</v>
      </c>
      <c r="I436" s="23">
        <v>0</v>
      </c>
      <c r="J436" s="23">
        <v>0</v>
      </c>
      <c r="K436" s="23">
        <v>0</v>
      </c>
      <c r="L436" s="23">
        <v>0</v>
      </c>
      <c r="M436" s="23">
        <v>0</v>
      </c>
      <c r="N436" s="23">
        <v>0</v>
      </c>
      <c r="O436" s="23">
        <v>0</v>
      </c>
      <c r="P436" s="23">
        <v>0</v>
      </c>
      <c r="Q436" s="23">
        <v>0</v>
      </c>
      <c r="R436" s="23">
        <v>0</v>
      </c>
      <c r="S436" s="23">
        <v>0</v>
      </c>
      <c r="T436" s="23">
        <v>0</v>
      </c>
      <c r="U436" s="23">
        <v>0</v>
      </c>
      <c r="V436" s="24" t="s">
        <v>175</v>
      </c>
      <c r="X436" s="23">
        <v>0</v>
      </c>
      <c r="Y436" s="23">
        <v>0</v>
      </c>
      <c r="Z436" s="23">
        <v>0</v>
      </c>
      <c r="AA436" s="23">
        <v>0</v>
      </c>
      <c r="AB436" s="23">
        <v>0</v>
      </c>
      <c r="AC436" s="23">
        <v>0</v>
      </c>
      <c r="AD436" s="23">
        <v>0</v>
      </c>
      <c r="AE436" s="23">
        <v>0</v>
      </c>
      <c r="AF436" s="23">
        <v>0</v>
      </c>
      <c r="AG436" s="23">
        <v>0</v>
      </c>
      <c r="AH436" s="23">
        <v>0</v>
      </c>
      <c r="AI436" s="23">
        <v>0</v>
      </c>
      <c r="AJ436" s="23">
        <v>0</v>
      </c>
      <c r="AK436" s="23">
        <v>0</v>
      </c>
      <c r="AL436" s="23">
        <v>0</v>
      </c>
      <c r="AM436" s="23">
        <v>0</v>
      </c>
      <c r="AN436" s="23">
        <v>0</v>
      </c>
      <c r="AO436" s="23">
        <v>0</v>
      </c>
      <c r="AP436" s="23">
        <v>0</v>
      </c>
      <c r="AQ436" s="23">
        <v>0</v>
      </c>
      <c r="AR436" s="23">
        <v>0</v>
      </c>
      <c r="AS436" s="23">
        <v>0</v>
      </c>
      <c r="AT436" s="23">
        <v>0</v>
      </c>
      <c r="AU436" s="23">
        <v>0</v>
      </c>
      <c r="AV436" s="23">
        <v>0</v>
      </c>
      <c r="AW436" s="23">
        <v>0</v>
      </c>
      <c r="AX436" s="23">
        <v>0</v>
      </c>
      <c r="AY436" s="23">
        <v>0</v>
      </c>
      <c r="AZ436" s="23">
        <v>0</v>
      </c>
      <c r="BA436" s="23">
        <v>0</v>
      </c>
      <c r="BB436" s="23" t="s">
        <v>176</v>
      </c>
    </row>
    <row r="437" spans="5:54" x14ac:dyDescent="0.25">
      <c r="E437" s="23">
        <v>0</v>
      </c>
      <c r="F437" s="23">
        <v>0</v>
      </c>
      <c r="G437" s="23">
        <v>0</v>
      </c>
      <c r="H437" s="23">
        <v>0</v>
      </c>
      <c r="I437" s="23">
        <v>0</v>
      </c>
      <c r="J437" s="23">
        <v>0</v>
      </c>
      <c r="K437" s="23">
        <v>0</v>
      </c>
      <c r="L437" s="23">
        <v>0</v>
      </c>
      <c r="M437" s="23">
        <v>0</v>
      </c>
      <c r="N437" s="23">
        <v>0</v>
      </c>
      <c r="O437" s="23">
        <v>0</v>
      </c>
      <c r="P437" s="23">
        <v>0</v>
      </c>
      <c r="Q437" s="23">
        <v>0</v>
      </c>
      <c r="R437" s="23">
        <v>0</v>
      </c>
      <c r="S437" s="23">
        <v>0</v>
      </c>
      <c r="T437" s="23">
        <v>0</v>
      </c>
      <c r="U437" s="23">
        <v>0</v>
      </c>
      <c r="V437" s="24" t="s">
        <v>175</v>
      </c>
      <c r="X437" s="23">
        <v>0</v>
      </c>
      <c r="Y437" s="23">
        <v>0</v>
      </c>
      <c r="Z437" s="23">
        <v>0</v>
      </c>
      <c r="AA437" s="23">
        <v>0</v>
      </c>
      <c r="AB437" s="23">
        <v>0</v>
      </c>
      <c r="AC437" s="23">
        <v>0</v>
      </c>
      <c r="AD437" s="23">
        <v>0</v>
      </c>
      <c r="AE437" s="23">
        <v>0</v>
      </c>
      <c r="AF437" s="23">
        <v>0</v>
      </c>
      <c r="AG437" s="23">
        <v>0</v>
      </c>
      <c r="AH437" s="23">
        <v>0</v>
      </c>
      <c r="AI437" s="23">
        <v>0</v>
      </c>
      <c r="AJ437" s="23">
        <v>0</v>
      </c>
      <c r="AK437" s="23">
        <v>0</v>
      </c>
      <c r="AL437" s="23">
        <v>0</v>
      </c>
      <c r="AM437" s="23">
        <v>0</v>
      </c>
      <c r="AN437" s="23">
        <v>0</v>
      </c>
      <c r="AO437" s="23">
        <v>0</v>
      </c>
      <c r="AP437" s="23">
        <v>0</v>
      </c>
      <c r="AQ437" s="23">
        <v>0</v>
      </c>
      <c r="AR437" s="23">
        <v>0</v>
      </c>
      <c r="AS437" s="23">
        <v>0</v>
      </c>
      <c r="AT437" s="23">
        <v>0</v>
      </c>
      <c r="AU437" s="23">
        <v>0</v>
      </c>
      <c r="AV437" s="23">
        <v>0</v>
      </c>
      <c r="AW437" s="23">
        <v>0</v>
      </c>
      <c r="AX437" s="23">
        <v>0</v>
      </c>
      <c r="AY437" s="23">
        <v>0</v>
      </c>
      <c r="AZ437" s="23">
        <v>0</v>
      </c>
      <c r="BA437" s="23">
        <v>0</v>
      </c>
      <c r="BB437" s="23" t="s">
        <v>176</v>
      </c>
    </row>
    <row r="438" spans="5:54" x14ac:dyDescent="0.25">
      <c r="E438" s="23">
        <v>0</v>
      </c>
      <c r="F438" s="23">
        <v>0</v>
      </c>
      <c r="G438" s="23">
        <v>0</v>
      </c>
      <c r="H438" s="23">
        <v>0</v>
      </c>
      <c r="I438" s="23">
        <v>0</v>
      </c>
      <c r="J438" s="23">
        <v>0</v>
      </c>
      <c r="K438" s="23">
        <v>0</v>
      </c>
      <c r="L438" s="23">
        <v>0</v>
      </c>
      <c r="M438" s="23">
        <v>0</v>
      </c>
      <c r="N438" s="23">
        <v>0</v>
      </c>
      <c r="O438" s="23">
        <v>0</v>
      </c>
      <c r="P438" s="23">
        <v>0</v>
      </c>
      <c r="Q438" s="23">
        <v>0</v>
      </c>
      <c r="R438" s="23">
        <v>0</v>
      </c>
      <c r="S438" s="23">
        <v>0</v>
      </c>
      <c r="T438" s="23">
        <v>0</v>
      </c>
      <c r="U438" s="23">
        <v>0</v>
      </c>
      <c r="V438" s="24" t="s">
        <v>175</v>
      </c>
      <c r="X438" s="23">
        <v>0</v>
      </c>
      <c r="Y438" s="23">
        <v>0</v>
      </c>
      <c r="Z438" s="23">
        <v>0</v>
      </c>
      <c r="AA438" s="23">
        <v>0</v>
      </c>
      <c r="AB438" s="23">
        <v>0</v>
      </c>
      <c r="AC438" s="23">
        <v>0</v>
      </c>
      <c r="AD438" s="23">
        <v>0</v>
      </c>
      <c r="AE438" s="23">
        <v>0</v>
      </c>
      <c r="AF438" s="23">
        <v>0</v>
      </c>
      <c r="AG438" s="23">
        <v>0</v>
      </c>
      <c r="AH438" s="23">
        <v>0</v>
      </c>
      <c r="AI438" s="23">
        <v>0</v>
      </c>
      <c r="AJ438" s="23">
        <v>0</v>
      </c>
      <c r="AK438" s="23">
        <v>0</v>
      </c>
      <c r="AL438" s="23">
        <v>0</v>
      </c>
      <c r="AM438" s="23">
        <v>0</v>
      </c>
      <c r="AN438" s="23">
        <v>0</v>
      </c>
      <c r="AO438" s="23">
        <v>0</v>
      </c>
      <c r="AP438" s="23">
        <v>0</v>
      </c>
      <c r="AQ438" s="23">
        <v>0</v>
      </c>
      <c r="AR438" s="23">
        <v>0</v>
      </c>
      <c r="AS438" s="23">
        <v>0</v>
      </c>
      <c r="AT438" s="23">
        <v>0</v>
      </c>
      <c r="AU438" s="23">
        <v>0</v>
      </c>
      <c r="AV438" s="23">
        <v>0</v>
      </c>
      <c r="AW438" s="23">
        <v>0</v>
      </c>
      <c r="AX438" s="23">
        <v>0</v>
      </c>
      <c r="AY438" s="23">
        <v>0</v>
      </c>
      <c r="AZ438" s="23">
        <v>0</v>
      </c>
      <c r="BA438" s="23">
        <v>0</v>
      </c>
      <c r="BB438" s="23" t="s">
        <v>176</v>
      </c>
    </row>
    <row r="439" spans="5:54" x14ac:dyDescent="0.25">
      <c r="E439" s="23">
        <v>0</v>
      </c>
      <c r="F439" s="23">
        <v>0</v>
      </c>
      <c r="G439" s="23">
        <v>0</v>
      </c>
      <c r="H439" s="23">
        <v>0</v>
      </c>
      <c r="I439" s="23">
        <v>0</v>
      </c>
      <c r="J439" s="23">
        <v>0</v>
      </c>
      <c r="K439" s="23">
        <v>0</v>
      </c>
      <c r="L439" s="23">
        <v>0</v>
      </c>
      <c r="M439" s="23">
        <v>0</v>
      </c>
      <c r="N439" s="23">
        <v>0</v>
      </c>
      <c r="O439" s="23">
        <v>0</v>
      </c>
      <c r="P439" s="23">
        <v>0</v>
      </c>
      <c r="Q439" s="23">
        <v>0</v>
      </c>
      <c r="R439" s="23">
        <v>0</v>
      </c>
      <c r="S439" s="23">
        <v>0</v>
      </c>
      <c r="T439" s="23">
        <v>0</v>
      </c>
      <c r="U439" s="23">
        <v>0</v>
      </c>
      <c r="V439" s="24" t="s">
        <v>175</v>
      </c>
      <c r="X439" s="23">
        <v>0</v>
      </c>
      <c r="Y439" s="23">
        <v>0</v>
      </c>
      <c r="Z439" s="23">
        <v>0</v>
      </c>
      <c r="AA439" s="23">
        <v>0</v>
      </c>
      <c r="AB439" s="23">
        <v>0</v>
      </c>
      <c r="AC439" s="23">
        <v>0</v>
      </c>
      <c r="AD439" s="23">
        <v>0</v>
      </c>
      <c r="AE439" s="23">
        <v>0</v>
      </c>
      <c r="AF439" s="23">
        <v>0</v>
      </c>
      <c r="AG439" s="23">
        <v>0</v>
      </c>
      <c r="AH439" s="23">
        <v>0</v>
      </c>
      <c r="AI439" s="23">
        <v>0</v>
      </c>
      <c r="AJ439" s="23">
        <v>0</v>
      </c>
      <c r="AK439" s="23">
        <v>0</v>
      </c>
      <c r="AL439" s="23">
        <v>0</v>
      </c>
      <c r="AM439" s="23">
        <v>0</v>
      </c>
      <c r="AN439" s="23">
        <v>0</v>
      </c>
      <c r="AO439" s="23">
        <v>0</v>
      </c>
      <c r="AP439" s="23">
        <v>0</v>
      </c>
      <c r="AQ439" s="23">
        <v>0</v>
      </c>
      <c r="AR439" s="23">
        <v>0</v>
      </c>
      <c r="AS439" s="23">
        <v>0</v>
      </c>
      <c r="AT439" s="23">
        <v>0</v>
      </c>
      <c r="AU439" s="23">
        <v>0</v>
      </c>
      <c r="AV439" s="23">
        <v>0</v>
      </c>
      <c r="AW439" s="23">
        <v>0</v>
      </c>
      <c r="AX439" s="23">
        <v>0</v>
      </c>
      <c r="AY439" s="23">
        <v>0</v>
      </c>
      <c r="AZ439" s="23">
        <v>0</v>
      </c>
      <c r="BA439" s="23">
        <v>0</v>
      </c>
      <c r="BB439" s="23" t="s">
        <v>176</v>
      </c>
    </row>
    <row r="440" spans="5:54" x14ac:dyDescent="0.25">
      <c r="E440" s="23">
        <v>0</v>
      </c>
      <c r="F440" s="23">
        <v>0</v>
      </c>
      <c r="G440" s="23">
        <v>0</v>
      </c>
      <c r="H440" s="23">
        <v>0</v>
      </c>
      <c r="I440" s="23">
        <v>0</v>
      </c>
      <c r="J440" s="23">
        <v>0</v>
      </c>
      <c r="K440" s="23">
        <v>0</v>
      </c>
      <c r="L440" s="23">
        <v>0</v>
      </c>
      <c r="M440" s="23">
        <v>0</v>
      </c>
      <c r="N440" s="23">
        <v>0</v>
      </c>
      <c r="O440" s="23">
        <v>0</v>
      </c>
      <c r="P440" s="23">
        <v>0</v>
      </c>
      <c r="Q440" s="23">
        <v>0</v>
      </c>
      <c r="R440" s="23">
        <v>0</v>
      </c>
      <c r="S440" s="23">
        <v>0</v>
      </c>
      <c r="T440" s="23">
        <v>0</v>
      </c>
      <c r="U440" s="23">
        <v>0</v>
      </c>
      <c r="V440" s="24" t="s">
        <v>175</v>
      </c>
      <c r="X440" s="23">
        <v>0</v>
      </c>
      <c r="Y440" s="23">
        <v>0</v>
      </c>
      <c r="Z440" s="23">
        <v>0</v>
      </c>
      <c r="AA440" s="23">
        <v>0</v>
      </c>
      <c r="AB440" s="23">
        <v>0</v>
      </c>
      <c r="AC440" s="23">
        <v>0</v>
      </c>
      <c r="AD440" s="23">
        <v>0</v>
      </c>
      <c r="AE440" s="23">
        <v>0</v>
      </c>
      <c r="AF440" s="23">
        <v>0</v>
      </c>
      <c r="AG440" s="23">
        <v>0</v>
      </c>
      <c r="AH440" s="23">
        <v>0</v>
      </c>
      <c r="AI440" s="23">
        <v>0</v>
      </c>
      <c r="AJ440" s="23">
        <v>0</v>
      </c>
      <c r="AK440" s="23">
        <v>0</v>
      </c>
      <c r="AL440" s="23">
        <v>0</v>
      </c>
      <c r="AM440" s="23">
        <v>0</v>
      </c>
      <c r="AN440" s="23">
        <v>0</v>
      </c>
      <c r="AO440" s="23">
        <v>0</v>
      </c>
      <c r="AP440" s="23">
        <v>0</v>
      </c>
      <c r="AQ440" s="23">
        <v>0</v>
      </c>
      <c r="AR440" s="23">
        <v>0</v>
      </c>
      <c r="AS440" s="23">
        <v>0</v>
      </c>
      <c r="AT440" s="23">
        <v>0</v>
      </c>
      <c r="AU440" s="23">
        <v>0</v>
      </c>
      <c r="AV440" s="23">
        <v>0</v>
      </c>
      <c r="AW440" s="23">
        <v>0</v>
      </c>
      <c r="AX440" s="23">
        <v>0</v>
      </c>
      <c r="AY440" s="23">
        <v>0</v>
      </c>
      <c r="AZ440" s="23">
        <v>0</v>
      </c>
      <c r="BA440" s="23">
        <v>0</v>
      </c>
      <c r="BB440" s="23" t="s">
        <v>176</v>
      </c>
    </row>
    <row r="441" spans="5:54" x14ac:dyDescent="0.25">
      <c r="E441" s="23">
        <v>0</v>
      </c>
      <c r="F441" s="23">
        <v>0</v>
      </c>
      <c r="G441" s="23">
        <v>0</v>
      </c>
      <c r="H441" s="23">
        <v>0</v>
      </c>
      <c r="I441" s="23">
        <v>0</v>
      </c>
      <c r="J441" s="23">
        <v>0</v>
      </c>
      <c r="K441" s="23">
        <v>0</v>
      </c>
      <c r="L441" s="23">
        <v>0</v>
      </c>
      <c r="M441" s="23">
        <v>0</v>
      </c>
      <c r="N441" s="23">
        <v>0</v>
      </c>
      <c r="O441" s="23">
        <v>0</v>
      </c>
      <c r="P441" s="23">
        <v>0</v>
      </c>
      <c r="Q441" s="23">
        <v>0</v>
      </c>
      <c r="R441" s="23">
        <v>0</v>
      </c>
      <c r="S441" s="23">
        <v>0</v>
      </c>
      <c r="T441" s="23">
        <v>0</v>
      </c>
      <c r="U441" s="23">
        <v>0</v>
      </c>
      <c r="V441" s="24" t="s">
        <v>175</v>
      </c>
      <c r="X441" s="23">
        <v>0</v>
      </c>
      <c r="Y441" s="23">
        <v>0</v>
      </c>
      <c r="Z441" s="23">
        <v>0</v>
      </c>
      <c r="AA441" s="23">
        <v>0</v>
      </c>
      <c r="AB441" s="23">
        <v>0</v>
      </c>
      <c r="AC441" s="23">
        <v>0</v>
      </c>
      <c r="AD441" s="23">
        <v>0</v>
      </c>
      <c r="AE441" s="23">
        <v>0</v>
      </c>
      <c r="AF441" s="23">
        <v>0</v>
      </c>
      <c r="AG441" s="23">
        <v>0</v>
      </c>
      <c r="AH441" s="23">
        <v>0</v>
      </c>
      <c r="AI441" s="23">
        <v>0</v>
      </c>
      <c r="AJ441" s="23">
        <v>0</v>
      </c>
      <c r="AK441" s="23">
        <v>0</v>
      </c>
      <c r="AL441" s="23">
        <v>0</v>
      </c>
      <c r="AM441" s="23">
        <v>0</v>
      </c>
      <c r="AN441" s="23">
        <v>0</v>
      </c>
      <c r="AO441" s="23">
        <v>0</v>
      </c>
      <c r="AP441" s="23">
        <v>0</v>
      </c>
      <c r="AQ441" s="23">
        <v>0</v>
      </c>
      <c r="AR441" s="23">
        <v>0</v>
      </c>
      <c r="AS441" s="23">
        <v>0</v>
      </c>
      <c r="AT441" s="23">
        <v>0</v>
      </c>
      <c r="AU441" s="23">
        <v>0</v>
      </c>
      <c r="AV441" s="23">
        <v>0</v>
      </c>
      <c r="AW441" s="23">
        <v>0</v>
      </c>
      <c r="AX441" s="23">
        <v>0</v>
      </c>
      <c r="AY441" s="23">
        <v>0</v>
      </c>
      <c r="AZ441" s="23">
        <v>0</v>
      </c>
      <c r="BA441" s="23">
        <v>0</v>
      </c>
      <c r="BB441" s="23" t="s">
        <v>176</v>
      </c>
    </row>
    <row r="442" spans="5:54" x14ac:dyDescent="0.25">
      <c r="E442" s="23">
        <v>0</v>
      </c>
      <c r="F442" s="23">
        <v>0</v>
      </c>
      <c r="G442" s="23">
        <v>0</v>
      </c>
      <c r="H442" s="23">
        <v>0</v>
      </c>
      <c r="I442" s="23">
        <v>0</v>
      </c>
      <c r="J442" s="23">
        <v>0</v>
      </c>
      <c r="K442" s="23">
        <v>0</v>
      </c>
      <c r="L442" s="23">
        <v>0</v>
      </c>
      <c r="M442" s="23">
        <v>0</v>
      </c>
      <c r="N442" s="23">
        <v>0</v>
      </c>
      <c r="O442" s="23">
        <v>0</v>
      </c>
      <c r="P442" s="23">
        <v>0</v>
      </c>
      <c r="Q442" s="23">
        <v>0</v>
      </c>
      <c r="R442" s="23">
        <v>0</v>
      </c>
      <c r="S442" s="23">
        <v>0</v>
      </c>
      <c r="T442" s="23">
        <v>0</v>
      </c>
      <c r="U442" s="23">
        <v>0</v>
      </c>
      <c r="V442" s="24" t="s">
        <v>175</v>
      </c>
      <c r="X442" s="23">
        <v>0</v>
      </c>
      <c r="Y442" s="23">
        <v>0</v>
      </c>
      <c r="Z442" s="23">
        <v>0</v>
      </c>
      <c r="AA442" s="23">
        <v>0</v>
      </c>
      <c r="AB442" s="23">
        <v>0</v>
      </c>
      <c r="AC442" s="23">
        <v>0</v>
      </c>
      <c r="AD442" s="23">
        <v>0</v>
      </c>
      <c r="AE442" s="23">
        <v>0</v>
      </c>
      <c r="AF442" s="23">
        <v>0</v>
      </c>
      <c r="AG442" s="23">
        <v>0</v>
      </c>
      <c r="AH442" s="23">
        <v>0</v>
      </c>
      <c r="AI442" s="23">
        <v>0</v>
      </c>
      <c r="AJ442" s="23">
        <v>0</v>
      </c>
      <c r="AK442" s="23">
        <v>0</v>
      </c>
      <c r="AL442" s="23">
        <v>0</v>
      </c>
      <c r="AM442" s="23">
        <v>0</v>
      </c>
      <c r="AN442" s="23">
        <v>0</v>
      </c>
      <c r="AO442" s="23">
        <v>0</v>
      </c>
      <c r="AP442" s="23">
        <v>0</v>
      </c>
      <c r="AQ442" s="23">
        <v>0</v>
      </c>
      <c r="AR442" s="23">
        <v>0</v>
      </c>
      <c r="AS442" s="23">
        <v>0</v>
      </c>
      <c r="AT442" s="23">
        <v>0</v>
      </c>
      <c r="AU442" s="23">
        <v>0</v>
      </c>
      <c r="AV442" s="23">
        <v>0</v>
      </c>
      <c r="AW442" s="23">
        <v>0</v>
      </c>
      <c r="AX442" s="23">
        <v>0</v>
      </c>
      <c r="AY442" s="23">
        <v>0</v>
      </c>
      <c r="AZ442" s="23">
        <v>0</v>
      </c>
      <c r="BA442" s="23">
        <v>0</v>
      </c>
      <c r="BB442" s="23" t="s">
        <v>176</v>
      </c>
    </row>
    <row r="443" spans="5:54" x14ac:dyDescent="0.25">
      <c r="E443" s="23">
        <v>0</v>
      </c>
      <c r="F443" s="23">
        <v>0</v>
      </c>
      <c r="G443" s="23">
        <v>0</v>
      </c>
      <c r="H443" s="23">
        <v>0</v>
      </c>
      <c r="I443" s="23">
        <v>0</v>
      </c>
      <c r="J443" s="23">
        <v>0</v>
      </c>
      <c r="K443" s="23">
        <v>0</v>
      </c>
      <c r="L443" s="23">
        <v>0</v>
      </c>
      <c r="M443" s="23">
        <v>0</v>
      </c>
      <c r="N443" s="23">
        <v>0</v>
      </c>
      <c r="O443" s="23">
        <v>0</v>
      </c>
      <c r="P443" s="23">
        <v>0</v>
      </c>
      <c r="Q443" s="23">
        <v>0</v>
      </c>
      <c r="R443" s="23">
        <v>0</v>
      </c>
      <c r="S443" s="23">
        <v>0</v>
      </c>
      <c r="T443" s="23">
        <v>0</v>
      </c>
      <c r="U443" s="23">
        <v>0</v>
      </c>
      <c r="V443" s="24" t="s">
        <v>175</v>
      </c>
      <c r="X443" s="23">
        <v>0</v>
      </c>
      <c r="Y443" s="23">
        <v>0</v>
      </c>
      <c r="Z443" s="23">
        <v>0</v>
      </c>
      <c r="AA443" s="23">
        <v>0</v>
      </c>
      <c r="AB443" s="23">
        <v>0</v>
      </c>
      <c r="AC443" s="23">
        <v>0</v>
      </c>
      <c r="AD443" s="23">
        <v>0</v>
      </c>
      <c r="AE443" s="23">
        <v>0</v>
      </c>
      <c r="AF443" s="23">
        <v>0</v>
      </c>
      <c r="AG443" s="23">
        <v>0</v>
      </c>
      <c r="AH443" s="23">
        <v>0</v>
      </c>
      <c r="AI443" s="23">
        <v>0</v>
      </c>
      <c r="AJ443" s="23">
        <v>0</v>
      </c>
      <c r="AK443" s="23">
        <v>0</v>
      </c>
      <c r="AL443" s="23">
        <v>0</v>
      </c>
      <c r="AM443" s="23">
        <v>0</v>
      </c>
      <c r="AN443" s="23">
        <v>0</v>
      </c>
      <c r="AO443" s="23">
        <v>0</v>
      </c>
      <c r="AP443" s="23">
        <v>0</v>
      </c>
      <c r="AQ443" s="23">
        <v>0</v>
      </c>
      <c r="AR443" s="23">
        <v>0</v>
      </c>
      <c r="AS443" s="23">
        <v>0</v>
      </c>
      <c r="AT443" s="23">
        <v>0</v>
      </c>
      <c r="AU443" s="23">
        <v>0</v>
      </c>
      <c r="AV443" s="23">
        <v>0</v>
      </c>
      <c r="AW443" s="23">
        <v>0</v>
      </c>
      <c r="AX443" s="23">
        <v>0</v>
      </c>
      <c r="AY443" s="23">
        <v>0</v>
      </c>
      <c r="AZ443" s="23">
        <v>0</v>
      </c>
      <c r="BA443" s="23">
        <v>0</v>
      </c>
      <c r="BB443" s="23" t="s">
        <v>176</v>
      </c>
    </row>
    <row r="444" spans="5:54" x14ac:dyDescent="0.25">
      <c r="E444" s="23">
        <v>0</v>
      </c>
      <c r="F444" s="23">
        <v>0</v>
      </c>
      <c r="G444" s="23">
        <v>0</v>
      </c>
      <c r="H444" s="23">
        <v>0</v>
      </c>
      <c r="I444" s="23">
        <v>0</v>
      </c>
      <c r="J444" s="23">
        <v>0</v>
      </c>
      <c r="K444" s="23">
        <v>0</v>
      </c>
      <c r="L444" s="23">
        <v>0</v>
      </c>
      <c r="M444" s="23">
        <v>0</v>
      </c>
      <c r="N444" s="23">
        <v>0</v>
      </c>
      <c r="O444" s="23">
        <v>0</v>
      </c>
      <c r="P444" s="23">
        <v>0</v>
      </c>
      <c r="Q444" s="23">
        <v>0</v>
      </c>
      <c r="R444" s="23">
        <v>0</v>
      </c>
      <c r="S444" s="23">
        <v>0</v>
      </c>
      <c r="T444" s="23">
        <v>0</v>
      </c>
      <c r="U444" s="23">
        <v>0</v>
      </c>
      <c r="V444" s="24" t="s">
        <v>175</v>
      </c>
      <c r="X444" s="23">
        <v>0</v>
      </c>
      <c r="Y444" s="23">
        <v>0</v>
      </c>
      <c r="Z444" s="23">
        <v>0</v>
      </c>
      <c r="AA444" s="23">
        <v>0</v>
      </c>
      <c r="AB444" s="23">
        <v>0</v>
      </c>
      <c r="AC444" s="23">
        <v>0</v>
      </c>
      <c r="AD444" s="23">
        <v>0</v>
      </c>
      <c r="AE444" s="23">
        <v>0</v>
      </c>
      <c r="AF444" s="23">
        <v>0</v>
      </c>
      <c r="AG444" s="23">
        <v>0</v>
      </c>
      <c r="AH444" s="23">
        <v>0</v>
      </c>
      <c r="AI444" s="23">
        <v>0</v>
      </c>
      <c r="AJ444" s="23">
        <v>0</v>
      </c>
      <c r="AK444" s="23">
        <v>0</v>
      </c>
      <c r="AL444" s="23">
        <v>0</v>
      </c>
      <c r="AM444" s="23">
        <v>0</v>
      </c>
      <c r="AN444" s="23">
        <v>0</v>
      </c>
      <c r="AO444" s="23">
        <v>0</v>
      </c>
      <c r="AP444" s="23">
        <v>0</v>
      </c>
      <c r="AQ444" s="23">
        <v>0</v>
      </c>
      <c r="AR444" s="23">
        <v>0</v>
      </c>
      <c r="AS444" s="23">
        <v>0</v>
      </c>
      <c r="AT444" s="23">
        <v>0</v>
      </c>
      <c r="AU444" s="23">
        <v>0</v>
      </c>
      <c r="AV444" s="23">
        <v>0</v>
      </c>
      <c r="AW444" s="23">
        <v>0</v>
      </c>
      <c r="AX444" s="23">
        <v>0</v>
      </c>
      <c r="AY444" s="23">
        <v>0</v>
      </c>
      <c r="AZ444" s="23">
        <v>0</v>
      </c>
      <c r="BA444" s="23">
        <v>0</v>
      </c>
      <c r="BB444" s="23" t="s">
        <v>176</v>
      </c>
    </row>
    <row r="445" spans="5:54" x14ac:dyDescent="0.25">
      <c r="E445" s="23">
        <v>0</v>
      </c>
      <c r="F445" s="23">
        <v>0</v>
      </c>
      <c r="G445" s="23">
        <v>0</v>
      </c>
      <c r="H445" s="23">
        <v>0</v>
      </c>
      <c r="I445" s="23">
        <v>0</v>
      </c>
      <c r="J445" s="23">
        <v>0</v>
      </c>
      <c r="K445" s="23">
        <v>0</v>
      </c>
      <c r="L445" s="23">
        <v>0</v>
      </c>
      <c r="M445" s="23">
        <v>0</v>
      </c>
      <c r="N445" s="23">
        <v>0</v>
      </c>
      <c r="O445" s="23">
        <v>0</v>
      </c>
      <c r="P445" s="23">
        <v>0</v>
      </c>
      <c r="Q445" s="23">
        <v>0</v>
      </c>
      <c r="R445" s="23">
        <v>0</v>
      </c>
      <c r="S445" s="23">
        <v>0</v>
      </c>
      <c r="T445" s="23">
        <v>0</v>
      </c>
      <c r="U445" s="23">
        <v>0</v>
      </c>
      <c r="V445" s="24" t="s">
        <v>175</v>
      </c>
      <c r="X445" s="23">
        <v>0</v>
      </c>
      <c r="Y445" s="23">
        <v>0</v>
      </c>
      <c r="Z445" s="23">
        <v>0</v>
      </c>
      <c r="AA445" s="23">
        <v>0</v>
      </c>
      <c r="AB445" s="23">
        <v>0</v>
      </c>
      <c r="AC445" s="23">
        <v>0</v>
      </c>
      <c r="AD445" s="23">
        <v>0</v>
      </c>
      <c r="AE445" s="23">
        <v>0</v>
      </c>
      <c r="AF445" s="23">
        <v>0</v>
      </c>
      <c r="AG445" s="23">
        <v>0</v>
      </c>
      <c r="AH445" s="23">
        <v>0</v>
      </c>
      <c r="AI445" s="23">
        <v>0</v>
      </c>
      <c r="AJ445" s="23">
        <v>0</v>
      </c>
      <c r="AK445" s="23">
        <v>0</v>
      </c>
      <c r="AL445" s="23">
        <v>0</v>
      </c>
      <c r="AM445" s="23">
        <v>0</v>
      </c>
      <c r="AN445" s="23">
        <v>0</v>
      </c>
      <c r="AO445" s="23">
        <v>0</v>
      </c>
      <c r="AP445" s="23">
        <v>0</v>
      </c>
      <c r="AQ445" s="23">
        <v>0</v>
      </c>
      <c r="AR445" s="23">
        <v>0</v>
      </c>
      <c r="AS445" s="23">
        <v>0</v>
      </c>
      <c r="AT445" s="23">
        <v>0</v>
      </c>
      <c r="AU445" s="23">
        <v>0</v>
      </c>
      <c r="AV445" s="23">
        <v>0</v>
      </c>
      <c r="AW445" s="23">
        <v>0</v>
      </c>
      <c r="AX445" s="23">
        <v>0</v>
      </c>
      <c r="AY445" s="23">
        <v>0</v>
      </c>
      <c r="AZ445" s="23">
        <v>0</v>
      </c>
      <c r="BA445" s="23">
        <v>0</v>
      </c>
      <c r="BB445" s="23" t="s">
        <v>176</v>
      </c>
    </row>
    <row r="446" spans="5:54" x14ac:dyDescent="0.25">
      <c r="E446" s="23">
        <v>0</v>
      </c>
      <c r="F446" s="23">
        <v>0</v>
      </c>
      <c r="G446" s="23">
        <v>0</v>
      </c>
      <c r="H446" s="23">
        <v>0</v>
      </c>
      <c r="I446" s="23">
        <v>0</v>
      </c>
      <c r="J446" s="23">
        <v>0</v>
      </c>
      <c r="K446" s="23">
        <v>0</v>
      </c>
      <c r="L446" s="23">
        <v>0</v>
      </c>
      <c r="M446" s="23">
        <v>0</v>
      </c>
      <c r="N446" s="23">
        <v>0</v>
      </c>
      <c r="O446" s="23">
        <v>0</v>
      </c>
      <c r="P446" s="23">
        <v>0</v>
      </c>
      <c r="Q446" s="23">
        <v>0</v>
      </c>
      <c r="R446" s="23">
        <v>0</v>
      </c>
      <c r="S446" s="23">
        <v>0</v>
      </c>
      <c r="T446" s="23">
        <v>0</v>
      </c>
      <c r="U446" s="23">
        <v>0</v>
      </c>
      <c r="V446" s="24" t="s">
        <v>175</v>
      </c>
      <c r="X446" s="23">
        <v>0</v>
      </c>
      <c r="Y446" s="23">
        <v>0</v>
      </c>
      <c r="Z446" s="23">
        <v>0</v>
      </c>
      <c r="AA446" s="23">
        <v>0</v>
      </c>
      <c r="AB446" s="23">
        <v>0</v>
      </c>
      <c r="AC446" s="23">
        <v>0</v>
      </c>
      <c r="AD446" s="23">
        <v>0</v>
      </c>
      <c r="AE446" s="23">
        <v>0</v>
      </c>
      <c r="AF446" s="23">
        <v>0</v>
      </c>
      <c r="AG446" s="23">
        <v>0</v>
      </c>
      <c r="AH446" s="23">
        <v>0</v>
      </c>
      <c r="AI446" s="23">
        <v>0</v>
      </c>
      <c r="AJ446" s="23">
        <v>0</v>
      </c>
      <c r="AK446" s="23">
        <v>0</v>
      </c>
      <c r="AL446" s="23">
        <v>0</v>
      </c>
      <c r="AM446" s="23">
        <v>0</v>
      </c>
      <c r="AN446" s="23">
        <v>0</v>
      </c>
      <c r="AO446" s="23">
        <v>0</v>
      </c>
      <c r="AP446" s="23">
        <v>0</v>
      </c>
      <c r="AQ446" s="23">
        <v>0</v>
      </c>
      <c r="AR446" s="23">
        <v>0</v>
      </c>
      <c r="AS446" s="23">
        <v>0</v>
      </c>
      <c r="AT446" s="23">
        <v>0</v>
      </c>
      <c r="AU446" s="23">
        <v>0</v>
      </c>
      <c r="AV446" s="23">
        <v>0</v>
      </c>
      <c r="AW446" s="23">
        <v>0</v>
      </c>
      <c r="AX446" s="23">
        <v>0</v>
      </c>
      <c r="AY446" s="23">
        <v>0</v>
      </c>
      <c r="AZ446" s="23">
        <v>0</v>
      </c>
      <c r="BA446" s="23">
        <v>0</v>
      </c>
      <c r="BB446" s="23" t="s">
        <v>176</v>
      </c>
    </row>
    <row r="447" spans="5:54" x14ac:dyDescent="0.25">
      <c r="E447" s="23">
        <v>0</v>
      </c>
      <c r="F447" s="23">
        <v>0</v>
      </c>
      <c r="G447" s="23">
        <v>0</v>
      </c>
      <c r="H447" s="23">
        <v>0</v>
      </c>
      <c r="I447" s="23">
        <v>0</v>
      </c>
      <c r="J447" s="23">
        <v>0</v>
      </c>
      <c r="K447" s="23">
        <v>0</v>
      </c>
      <c r="L447" s="23">
        <v>0</v>
      </c>
      <c r="M447" s="23">
        <v>0</v>
      </c>
      <c r="N447" s="23">
        <v>0</v>
      </c>
      <c r="O447" s="23">
        <v>0</v>
      </c>
      <c r="P447" s="23">
        <v>0</v>
      </c>
      <c r="Q447" s="23">
        <v>0</v>
      </c>
      <c r="R447" s="23">
        <v>0</v>
      </c>
      <c r="S447" s="23">
        <v>0</v>
      </c>
      <c r="T447" s="23">
        <v>0</v>
      </c>
      <c r="U447" s="23">
        <v>0</v>
      </c>
      <c r="V447" s="24" t="s">
        <v>175</v>
      </c>
      <c r="X447" s="23">
        <v>0</v>
      </c>
      <c r="Y447" s="23">
        <v>0</v>
      </c>
      <c r="Z447" s="23">
        <v>0</v>
      </c>
      <c r="AA447" s="23">
        <v>0</v>
      </c>
      <c r="AB447" s="23">
        <v>0</v>
      </c>
      <c r="AC447" s="23">
        <v>0</v>
      </c>
      <c r="AD447" s="23">
        <v>0</v>
      </c>
      <c r="AE447" s="23">
        <v>0</v>
      </c>
      <c r="AF447" s="23">
        <v>0</v>
      </c>
      <c r="AG447" s="23">
        <v>0</v>
      </c>
      <c r="AH447" s="23">
        <v>0</v>
      </c>
      <c r="AI447" s="23">
        <v>0</v>
      </c>
      <c r="AJ447" s="23">
        <v>0</v>
      </c>
      <c r="AK447" s="23">
        <v>0</v>
      </c>
      <c r="AL447" s="23">
        <v>0</v>
      </c>
      <c r="AM447" s="23">
        <v>0</v>
      </c>
      <c r="AN447" s="23">
        <v>0</v>
      </c>
      <c r="AO447" s="23">
        <v>0</v>
      </c>
      <c r="AP447" s="23">
        <v>0</v>
      </c>
      <c r="AQ447" s="23">
        <v>0</v>
      </c>
      <c r="AR447" s="23">
        <v>0</v>
      </c>
      <c r="AS447" s="23">
        <v>0</v>
      </c>
      <c r="AT447" s="23">
        <v>0</v>
      </c>
      <c r="AU447" s="23">
        <v>0</v>
      </c>
      <c r="AV447" s="23">
        <v>0</v>
      </c>
      <c r="AW447" s="23">
        <v>0</v>
      </c>
      <c r="AX447" s="23">
        <v>0</v>
      </c>
      <c r="AY447" s="23">
        <v>0</v>
      </c>
      <c r="AZ447" s="23">
        <v>0</v>
      </c>
      <c r="BA447" s="23">
        <v>0</v>
      </c>
      <c r="BB447" s="23" t="s">
        <v>176</v>
      </c>
    </row>
    <row r="448" spans="5:54" x14ac:dyDescent="0.25">
      <c r="E448" s="23">
        <v>0</v>
      </c>
      <c r="F448" s="23">
        <v>0</v>
      </c>
      <c r="G448" s="23">
        <v>0</v>
      </c>
      <c r="H448" s="23">
        <v>0</v>
      </c>
      <c r="I448" s="23">
        <v>0</v>
      </c>
      <c r="J448" s="23">
        <v>0</v>
      </c>
      <c r="K448" s="23">
        <v>0</v>
      </c>
      <c r="L448" s="23">
        <v>0</v>
      </c>
      <c r="M448" s="23">
        <v>0</v>
      </c>
      <c r="N448" s="23">
        <v>0</v>
      </c>
      <c r="O448" s="23">
        <v>0</v>
      </c>
      <c r="P448" s="23">
        <v>0</v>
      </c>
      <c r="Q448" s="23">
        <v>0</v>
      </c>
      <c r="R448" s="23">
        <v>0</v>
      </c>
      <c r="S448" s="23">
        <v>0</v>
      </c>
      <c r="T448" s="23">
        <v>0</v>
      </c>
      <c r="U448" s="23">
        <v>0</v>
      </c>
      <c r="V448" s="24" t="s">
        <v>175</v>
      </c>
      <c r="X448" s="23">
        <v>0</v>
      </c>
      <c r="Y448" s="23">
        <v>0</v>
      </c>
      <c r="Z448" s="23">
        <v>0</v>
      </c>
      <c r="AA448" s="23">
        <v>0</v>
      </c>
      <c r="AB448" s="23">
        <v>0</v>
      </c>
      <c r="AC448" s="23">
        <v>0</v>
      </c>
      <c r="AD448" s="23">
        <v>0</v>
      </c>
      <c r="AE448" s="23">
        <v>0</v>
      </c>
      <c r="AF448" s="23">
        <v>0</v>
      </c>
      <c r="AG448" s="23">
        <v>0</v>
      </c>
      <c r="AH448" s="23">
        <v>0</v>
      </c>
      <c r="AI448" s="23">
        <v>0</v>
      </c>
      <c r="AJ448" s="23">
        <v>0</v>
      </c>
      <c r="AK448" s="23">
        <v>0</v>
      </c>
      <c r="AL448" s="23">
        <v>0</v>
      </c>
      <c r="AM448" s="23">
        <v>0</v>
      </c>
      <c r="AN448" s="23">
        <v>0</v>
      </c>
      <c r="AO448" s="23">
        <v>0</v>
      </c>
      <c r="AP448" s="23">
        <v>0</v>
      </c>
      <c r="AQ448" s="23">
        <v>0</v>
      </c>
      <c r="AR448" s="23">
        <v>0</v>
      </c>
      <c r="AS448" s="23">
        <v>0</v>
      </c>
      <c r="AT448" s="23">
        <v>0</v>
      </c>
      <c r="AU448" s="23">
        <v>0</v>
      </c>
      <c r="AV448" s="23">
        <v>0</v>
      </c>
      <c r="AW448" s="23">
        <v>0</v>
      </c>
      <c r="AX448" s="23">
        <v>0</v>
      </c>
      <c r="AY448" s="23">
        <v>0</v>
      </c>
      <c r="AZ448" s="23">
        <v>0</v>
      </c>
      <c r="BA448" s="23">
        <v>0</v>
      </c>
      <c r="BB448" s="23" t="s">
        <v>176</v>
      </c>
    </row>
    <row r="449" spans="5:54" x14ac:dyDescent="0.25">
      <c r="E449" s="23">
        <v>0</v>
      </c>
      <c r="F449" s="23">
        <v>0</v>
      </c>
      <c r="G449" s="23">
        <v>0</v>
      </c>
      <c r="H449" s="23">
        <v>0</v>
      </c>
      <c r="I449" s="23">
        <v>0</v>
      </c>
      <c r="J449" s="23">
        <v>0</v>
      </c>
      <c r="K449" s="23">
        <v>0</v>
      </c>
      <c r="L449" s="23">
        <v>0</v>
      </c>
      <c r="M449" s="23">
        <v>0</v>
      </c>
      <c r="N449" s="23">
        <v>0</v>
      </c>
      <c r="O449" s="23">
        <v>0</v>
      </c>
      <c r="P449" s="23">
        <v>0</v>
      </c>
      <c r="Q449" s="23">
        <v>0</v>
      </c>
      <c r="R449" s="23">
        <v>0</v>
      </c>
      <c r="S449" s="23">
        <v>0</v>
      </c>
      <c r="T449" s="23">
        <v>0</v>
      </c>
      <c r="U449" s="23">
        <v>0</v>
      </c>
      <c r="V449" s="24" t="s">
        <v>175</v>
      </c>
      <c r="X449" s="23">
        <v>0</v>
      </c>
      <c r="Y449" s="23">
        <v>0</v>
      </c>
      <c r="Z449" s="23">
        <v>0</v>
      </c>
      <c r="AA449" s="23">
        <v>0</v>
      </c>
      <c r="AB449" s="23">
        <v>0</v>
      </c>
      <c r="AC449" s="23">
        <v>0</v>
      </c>
      <c r="AD449" s="23">
        <v>0</v>
      </c>
      <c r="AE449" s="23">
        <v>0</v>
      </c>
      <c r="AF449" s="23">
        <v>0</v>
      </c>
      <c r="AG449" s="23">
        <v>0</v>
      </c>
      <c r="AH449" s="23">
        <v>0</v>
      </c>
      <c r="AI449" s="23">
        <v>0</v>
      </c>
      <c r="AJ449" s="23">
        <v>0</v>
      </c>
      <c r="AK449" s="23">
        <v>0</v>
      </c>
      <c r="AL449" s="23">
        <v>0</v>
      </c>
      <c r="AM449" s="23">
        <v>0</v>
      </c>
      <c r="AN449" s="23">
        <v>0</v>
      </c>
      <c r="AO449" s="23">
        <v>0</v>
      </c>
      <c r="AP449" s="23">
        <v>0</v>
      </c>
      <c r="AQ449" s="23">
        <v>0</v>
      </c>
      <c r="AR449" s="23">
        <v>0</v>
      </c>
      <c r="AS449" s="23">
        <v>0</v>
      </c>
      <c r="AT449" s="23">
        <v>0</v>
      </c>
      <c r="AU449" s="23">
        <v>0</v>
      </c>
      <c r="AV449" s="23">
        <v>0</v>
      </c>
      <c r="AW449" s="23">
        <v>0</v>
      </c>
      <c r="AX449" s="23">
        <v>0</v>
      </c>
      <c r="AY449" s="23">
        <v>0</v>
      </c>
      <c r="AZ449" s="23">
        <v>0</v>
      </c>
      <c r="BA449" s="23">
        <v>0</v>
      </c>
      <c r="BB449" s="23" t="s">
        <v>176</v>
      </c>
    </row>
    <row r="450" spans="5:54" x14ac:dyDescent="0.25">
      <c r="E450" s="23">
        <v>0</v>
      </c>
      <c r="F450" s="23">
        <v>0</v>
      </c>
      <c r="G450" s="23">
        <v>0</v>
      </c>
      <c r="H450" s="23">
        <v>0</v>
      </c>
      <c r="I450" s="23">
        <v>0</v>
      </c>
      <c r="J450" s="23">
        <v>0</v>
      </c>
      <c r="K450" s="23">
        <v>0</v>
      </c>
      <c r="L450" s="23">
        <v>0</v>
      </c>
      <c r="M450" s="23">
        <v>0</v>
      </c>
      <c r="N450" s="23">
        <v>0</v>
      </c>
      <c r="O450" s="23">
        <v>0</v>
      </c>
      <c r="P450" s="23">
        <v>0</v>
      </c>
      <c r="Q450" s="23">
        <v>0</v>
      </c>
      <c r="R450" s="23">
        <v>0</v>
      </c>
      <c r="S450" s="23">
        <v>0</v>
      </c>
      <c r="T450" s="23">
        <v>0</v>
      </c>
      <c r="U450" s="23">
        <v>0</v>
      </c>
      <c r="V450" s="24" t="s">
        <v>175</v>
      </c>
      <c r="X450" s="23">
        <v>0</v>
      </c>
      <c r="Y450" s="23">
        <v>0</v>
      </c>
      <c r="Z450" s="23">
        <v>0</v>
      </c>
      <c r="AA450" s="23">
        <v>0</v>
      </c>
      <c r="AB450" s="23">
        <v>0</v>
      </c>
      <c r="AC450" s="23">
        <v>0</v>
      </c>
      <c r="AD450" s="23">
        <v>0</v>
      </c>
      <c r="AE450" s="23">
        <v>0</v>
      </c>
      <c r="AF450" s="23">
        <v>0</v>
      </c>
      <c r="AG450" s="23">
        <v>0</v>
      </c>
      <c r="AH450" s="23">
        <v>0</v>
      </c>
      <c r="AI450" s="23">
        <v>0</v>
      </c>
      <c r="AJ450" s="23">
        <v>0</v>
      </c>
      <c r="AK450" s="23">
        <v>0</v>
      </c>
      <c r="AL450" s="23">
        <v>0</v>
      </c>
      <c r="AM450" s="23">
        <v>0</v>
      </c>
      <c r="AN450" s="23">
        <v>0</v>
      </c>
      <c r="AO450" s="23">
        <v>0</v>
      </c>
      <c r="AP450" s="23">
        <v>0</v>
      </c>
      <c r="AQ450" s="23">
        <v>0</v>
      </c>
      <c r="AR450" s="23">
        <v>0</v>
      </c>
      <c r="AS450" s="23">
        <v>0</v>
      </c>
      <c r="AT450" s="23">
        <v>0</v>
      </c>
      <c r="AU450" s="23">
        <v>0</v>
      </c>
      <c r="AV450" s="23">
        <v>0</v>
      </c>
      <c r="AW450" s="23">
        <v>0</v>
      </c>
      <c r="AX450" s="23">
        <v>0</v>
      </c>
      <c r="AY450" s="23">
        <v>0</v>
      </c>
      <c r="AZ450" s="23">
        <v>0</v>
      </c>
      <c r="BA450" s="23">
        <v>0</v>
      </c>
      <c r="BB450" s="23" t="s">
        <v>176</v>
      </c>
    </row>
    <row r="451" spans="5:54" x14ac:dyDescent="0.25">
      <c r="E451" s="23">
        <v>0</v>
      </c>
      <c r="F451" s="23">
        <v>0</v>
      </c>
      <c r="G451" s="23">
        <v>0</v>
      </c>
      <c r="H451" s="23">
        <v>0</v>
      </c>
      <c r="I451" s="23">
        <v>0</v>
      </c>
      <c r="J451" s="23">
        <v>0</v>
      </c>
      <c r="K451" s="23">
        <v>0</v>
      </c>
      <c r="L451" s="23">
        <v>0</v>
      </c>
      <c r="M451" s="23">
        <v>0</v>
      </c>
      <c r="N451" s="23">
        <v>0</v>
      </c>
      <c r="O451" s="23">
        <v>0</v>
      </c>
      <c r="P451" s="23">
        <v>0</v>
      </c>
      <c r="Q451" s="23">
        <v>0</v>
      </c>
      <c r="R451" s="23">
        <v>0</v>
      </c>
      <c r="S451" s="23">
        <v>0</v>
      </c>
      <c r="T451" s="23">
        <v>0</v>
      </c>
      <c r="U451" s="23">
        <v>0</v>
      </c>
      <c r="V451" s="24" t="s">
        <v>175</v>
      </c>
      <c r="X451" s="23">
        <v>0</v>
      </c>
      <c r="Y451" s="23">
        <v>0</v>
      </c>
      <c r="Z451" s="23">
        <v>0</v>
      </c>
      <c r="AA451" s="23">
        <v>0</v>
      </c>
      <c r="AB451" s="23">
        <v>0</v>
      </c>
      <c r="AC451" s="23">
        <v>0</v>
      </c>
      <c r="AD451" s="23">
        <v>0</v>
      </c>
      <c r="AE451" s="23">
        <v>0</v>
      </c>
      <c r="AF451" s="23">
        <v>0</v>
      </c>
      <c r="AG451" s="23">
        <v>0</v>
      </c>
      <c r="AH451" s="23">
        <v>0</v>
      </c>
      <c r="AI451" s="23">
        <v>0</v>
      </c>
      <c r="AJ451" s="23">
        <v>0</v>
      </c>
      <c r="AK451" s="23">
        <v>0</v>
      </c>
      <c r="AL451" s="23">
        <v>0</v>
      </c>
      <c r="AM451" s="23">
        <v>0</v>
      </c>
      <c r="AN451" s="23">
        <v>0</v>
      </c>
      <c r="AO451" s="23">
        <v>0</v>
      </c>
      <c r="AP451" s="23">
        <v>0</v>
      </c>
      <c r="AQ451" s="23">
        <v>0</v>
      </c>
      <c r="AR451" s="23">
        <v>0</v>
      </c>
      <c r="AS451" s="23">
        <v>0</v>
      </c>
      <c r="AT451" s="23">
        <v>0</v>
      </c>
      <c r="AU451" s="23">
        <v>0</v>
      </c>
      <c r="AV451" s="23">
        <v>0</v>
      </c>
      <c r="AW451" s="23">
        <v>0</v>
      </c>
      <c r="AX451" s="23">
        <v>0</v>
      </c>
      <c r="AY451" s="23">
        <v>0</v>
      </c>
      <c r="AZ451" s="23">
        <v>0</v>
      </c>
      <c r="BA451" s="23">
        <v>0</v>
      </c>
      <c r="BB451" s="23" t="s">
        <v>176</v>
      </c>
    </row>
    <row r="452" spans="5:54" x14ac:dyDescent="0.25">
      <c r="E452" s="23">
        <v>0</v>
      </c>
      <c r="F452" s="23">
        <v>0</v>
      </c>
      <c r="G452" s="23">
        <v>0</v>
      </c>
      <c r="H452" s="23">
        <v>0</v>
      </c>
      <c r="I452" s="23">
        <v>0</v>
      </c>
      <c r="J452" s="23">
        <v>0</v>
      </c>
      <c r="K452" s="23">
        <v>0</v>
      </c>
      <c r="L452" s="23">
        <v>0</v>
      </c>
      <c r="M452" s="23">
        <v>0</v>
      </c>
      <c r="N452" s="23">
        <v>0</v>
      </c>
      <c r="O452" s="23">
        <v>0</v>
      </c>
      <c r="P452" s="23">
        <v>0</v>
      </c>
      <c r="Q452" s="23">
        <v>0</v>
      </c>
      <c r="R452" s="23">
        <v>0</v>
      </c>
      <c r="S452" s="23">
        <v>0</v>
      </c>
      <c r="T452" s="23">
        <v>0</v>
      </c>
      <c r="U452" s="23">
        <v>0</v>
      </c>
      <c r="V452" s="24" t="s">
        <v>175</v>
      </c>
      <c r="X452" s="23">
        <v>0</v>
      </c>
      <c r="Y452" s="23">
        <v>0</v>
      </c>
      <c r="Z452" s="23">
        <v>0</v>
      </c>
      <c r="AA452" s="23">
        <v>0</v>
      </c>
      <c r="AB452" s="23">
        <v>0</v>
      </c>
      <c r="AC452" s="23">
        <v>0</v>
      </c>
      <c r="AD452" s="23">
        <v>0</v>
      </c>
      <c r="AE452" s="23">
        <v>0</v>
      </c>
      <c r="AF452" s="23">
        <v>0</v>
      </c>
      <c r="AG452" s="23">
        <v>0</v>
      </c>
      <c r="AH452" s="23">
        <v>0</v>
      </c>
      <c r="AI452" s="23">
        <v>0</v>
      </c>
      <c r="AJ452" s="23">
        <v>0</v>
      </c>
      <c r="AK452" s="23">
        <v>0</v>
      </c>
      <c r="AL452" s="23">
        <v>0</v>
      </c>
      <c r="AM452" s="23">
        <v>0</v>
      </c>
      <c r="AN452" s="23">
        <v>0</v>
      </c>
      <c r="AO452" s="23">
        <v>0</v>
      </c>
      <c r="AP452" s="23">
        <v>0</v>
      </c>
      <c r="AQ452" s="23">
        <v>0</v>
      </c>
      <c r="AR452" s="23">
        <v>0</v>
      </c>
      <c r="AS452" s="23">
        <v>0</v>
      </c>
      <c r="AT452" s="23">
        <v>0</v>
      </c>
      <c r="AU452" s="23">
        <v>0</v>
      </c>
      <c r="AV452" s="23">
        <v>0</v>
      </c>
      <c r="AW452" s="23">
        <v>0</v>
      </c>
      <c r="AX452" s="23">
        <v>0</v>
      </c>
      <c r="AY452" s="23">
        <v>0</v>
      </c>
      <c r="AZ452" s="23">
        <v>0</v>
      </c>
      <c r="BA452" s="23">
        <v>0</v>
      </c>
      <c r="BB452" s="23" t="s">
        <v>176</v>
      </c>
    </row>
    <row r="453" spans="5:54" x14ac:dyDescent="0.25">
      <c r="E453" s="23">
        <v>0</v>
      </c>
      <c r="F453" s="23">
        <v>0</v>
      </c>
      <c r="G453" s="23">
        <v>0</v>
      </c>
      <c r="H453" s="23">
        <v>0</v>
      </c>
      <c r="I453" s="23">
        <v>0</v>
      </c>
      <c r="J453" s="23">
        <v>0</v>
      </c>
      <c r="K453" s="23">
        <v>0</v>
      </c>
      <c r="L453" s="23">
        <v>0</v>
      </c>
      <c r="M453" s="23">
        <v>0</v>
      </c>
      <c r="N453" s="23">
        <v>0</v>
      </c>
      <c r="O453" s="23">
        <v>0</v>
      </c>
      <c r="P453" s="23">
        <v>0</v>
      </c>
      <c r="Q453" s="23">
        <v>0</v>
      </c>
      <c r="R453" s="23">
        <v>0</v>
      </c>
      <c r="S453" s="23">
        <v>0</v>
      </c>
      <c r="T453" s="23">
        <v>0</v>
      </c>
      <c r="U453" s="23">
        <v>0</v>
      </c>
      <c r="V453" s="24" t="s">
        <v>175</v>
      </c>
      <c r="X453" s="23">
        <v>0</v>
      </c>
      <c r="Y453" s="23">
        <v>0</v>
      </c>
      <c r="Z453" s="23">
        <v>0</v>
      </c>
      <c r="AA453" s="23">
        <v>0</v>
      </c>
      <c r="AB453" s="23">
        <v>0</v>
      </c>
      <c r="AC453" s="23">
        <v>0</v>
      </c>
      <c r="AD453" s="23">
        <v>0</v>
      </c>
      <c r="AE453" s="23">
        <v>0</v>
      </c>
      <c r="AF453" s="23">
        <v>0</v>
      </c>
      <c r="AG453" s="23">
        <v>0</v>
      </c>
      <c r="AH453" s="23">
        <v>0</v>
      </c>
      <c r="AI453" s="23">
        <v>0</v>
      </c>
      <c r="AJ453" s="23">
        <v>0</v>
      </c>
      <c r="AK453" s="23">
        <v>0</v>
      </c>
      <c r="AL453" s="23">
        <v>0</v>
      </c>
      <c r="AM453" s="23">
        <v>0</v>
      </c>
      <c r="AN453" s="23">
        <v>0</v>
      </c>
      <c r="AO453" s="23">
        <v>0</v>
      </c>
      <c r="AP453" s="23">
        <v>0</v>
      </c>
      <c r="AQ453" s="23">
        <v>0</v>
      </c>
      <c r="AR453" s="23">
        <v>0</v>
      </c>
      <c r="AS453" s="23">
        <v>0</v>
      </c>
      <c r="AT453" s="23">
        <v>0</v>
      </c>
      <c r="AU453" s="23">
        <v>0</v>
      </c>
      <c r="AV453" s="23">
        <v>0</v>
      </c>
      <c r="AW453" s="23">
        <v>0</v>
      </c>
      <c r="AX453" s="23">
        <v>0</v>
      </c>
      <c r="AY453" s="23">
        <v>0</v>
      </c>
      <c r="AZ453" s="23">
        <v>0</v>
      </c>
      <c r="BA453" s="23">
        <v>0</v>
      </c>
      <c r="BB453" s="23" t="s">
        <v>176</v>
      </c>
    </row>
    <row r="454" spans="5:54" x14ac:dyDescent="0.25">
      <c r="E454" s="23">
        <v>0</v>
      </c>
      <c r="F454" s="23">
        <v>0</v>
      </c>
      <c r="G454" s="23">
        <v>0</v>
      </c>
      <c r="H454" s="23">
        <v>0</v>
      </c>
      <c r="I454" s="23">
        <v>0</v>
      </c>
      <c r="J454" s="23">
        <v>0</v>
      </c>
      <c r="K454" s="23">
        <v>0</v>
      </c>
      <c r="L454" s="23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  <c r="T454" s="23">
        <v>0</v>
      </c>
      <c r="U454" s="23">
        <v>0</v>
      </c>
      <c r="V454" s="24" t="s">
        <v>175</v>
      </c>
      <c r="X454" s="23">
        <v>0</v>
      </c>
      <c r="Y454" s="23">
        <v>0</v>
      </c>
      <c r="Z454" s="23">
        <v>0</v>
      </c>
      <c r="AA454" s="23">
        <v>0</v>
      </c>
      <c r="AB454" s="23">
        <v>0</v>
      </c>
      <c r="AC454" s="23">
        <v>0</v>
      </c>
      <c r="AD454" s="23">
        <v>0</v>
      </c>
      <c r="AE454" s="23">
        <v>0</v>
      </c>
      <c r="AF454" s="23">
        <v>0</v>
      </c>
      <c r="AG454" s="23">
        <v>0</v>
      </c>
      <c r="AH454" s="23">
        <v>0</v>
      </c>
      <c r="AI454" s="23">
        <v>0</v>
      </c>
      <c r="AJ454" s="23">
        <v>0</v>
      </c>
      <c r="AK454" s="23">
        <v>0</v>
      </c>
      <c r="AL454" s="23">
        <v>0</v>
      </c>
      <c r="AM454" s="23">
        <v>0</v>
      </c>
      <c r="AN454" s="23">
        <v>0</v>
      </c>
      <c r="AO454" s="23">
        <v>0</v>
      </c>
      <c r="AP454" s="23">
        <v>0</v>
      </c>
      <c r="AQ454" s="23">
        <v>0</v>
      </c>
      <c r="AR454" s="23">
        <v>0</v>
      </c>
      <c r="AS454" s="23">
        <v>0</v>
      </c>
      <c r="AT454" s="23">
        <v>0</v>
      </c>
      <c r="AU454" s="23">
        <v>0</v>
      </c>
      <c r="AV454" s="23">
        <v>0</v>
      </c>
      <c r="AW454" s="23">
        <v>0</v>
      </c>
      <c r="AX454" s="23">
        <v>0</v>
      </c>
      <c r="AY454" s="23">
        <v>0</v>
      </c>
      <c r="AZ454" s="23">
        <v>0</v>
      </c>
      <c r="BA454" s="23">
        <v>0</v>
      </c>
      <c r="BB454" s="23" t="s">
        <v>176</v>
      </c>
    </row>
    <row r="455" spans="5:54" x14ac:dyDescent="0.25">
      <c r="E455" s="23">
        <v>0</v>
      </c>
      <c r="F455" s="23">
        <v>0</v>
      </c>
      <c r="G455" s="23">
        <v>0</v>
      </c>
      <c r="H455" s="23">
        <v>0</v>
      </c>
      <c r="I455" s="23">
        <v>0</v>
      </c>
      <c r="J455" s="23">
        <v>0</v>
      </c>
      <c r="K455" s="23">
        <v>0</v>
      </c>
      <c r="L455" s="23">
        <v>0</v>
      </c>
      <c r="M455" s="23">
        <v>0</v>
      </c>
      <c r="N455" s="23">
        <v>0</v>
      </c>
      <c r="O455" s="23">
        <v>0</v>
      </c>
      <c r="P455" s="23">
        <v>0</v>
      </c>
      <c r="Q455" s="23">
        <v>0</v>
      </c>
      <c r="R455" s="23">
        <v>0</v>
      </c>
      <c r="S455" s="23">
        <v>0</v>
      </c>
      <c r="T455" s="23">
        <v>0</v>
      </c>
      <c r="U455" s="23">
        <v>0</v>
      </c>
      <c r="V455" s="24" t="s">
        <v>175</v>
      </c>
      <c r="X455" s="23">
        <v>0</v>
      </c>
      <c r="Y455" s="23">
        <v>0</v>
      </c>
      <c r="Z455" s="23">
        <v>0</v>
      </c>
      <c r="AA455" s="23">
        <v>0</v>
      </c>
      <c r="AB455" s="23">
        <v>0</v>
      </c>
      <c r="AC455" s="23">
        <v>0</v>
      </c>
      <c r="AD455" s="23">
        <v>0</v>
      </c>
      <c r="AE455" s="23">
        <v>0</v>
      </c>
      <c r="AF455" s="23">
        <v>0</v>
      </c>
      <c r="AG455" s="23">
        <v>0</v>
      </c>
      <c r="AH455" s="23">
        <v>0</v>
      </c>
      <c r="AI455" s="23">
        <v>0</v>
      </c>
      <c r="AJ455" s="23">
        <v>0</v>
      </c>
      <c r="AK455" s="23">
        <v>0</v>
      </c>
      <c r="AL455" s="23">
        <v>0</v>
      </c>
      <c r="AM455" s="23">
        <v>0</v>
      </c>
      <c r="AN455" s="23">
        <v>0</v>
      </c>
      <c r="AO455" s="23">
        <v>0</v>
      </c>
      <c r="AP455" s="23">
        <v>0</v>
      </c>
      <c r="AQ455" s="23">
        <v>0</v>
      </c>
      <c r="AR455" s="23">
        <v>0</v>
      </c>
      <c r="AS455" s="23">
        <v>0</v>
      </c>
      <c r="AT455" s="23">
        <v>0</v>
      </c>
      <c r="AU455" s="23">
        <v>0</v>
      </c>
      <c r="AV455" s="23">
        <v>0</v>
      </c>
      <c r="AW455" s="23">
        <v>0</v>
      </c>
      <c r="AX455" s="23">
        <v>0</v>
      </c>
      <c r="AY455" s="23">
        <v>0</v>
      </c>
      <c r="AZ455" s="23">
        <v>0</v>
      </c>
      <c r="BA455" s="23">
        <v>0</v>
      </c>
      <c r="BB455" s="23" t="s">
        <v>176</v>
      </c>
    </row>
    <row r="456" spans="5:54" x14ac:dyDescent="0.25">
      <c r="E456" s="23">
        <v>0</v>
      </c>
      <c r="F456" s="23">
        <v>0</v>
      </c>
      <c r="G456" s="23">
        <v>0</v>
      </c>
      <c r="H456" s="23">
        <v>0</v>
      </c>
      <c r="I456" s="23">
        <v>0</v>
      </c>
      <c r="J456" s="23">
        <v>0</v>
      </c>
      <c r="K456" s="23">
        <v>0</v>
      </c>
      <c r="L456" s="23">
        <v>0</v>
      </c>
      <c r="M456" s="23">
        <v>0</v>
      </c>
      <c r="N456" s="23">
        <v>0</v>
      </c>
      <c r="O456" s="23">
        <v>0</v>
      </c>
      <c r="P456" s="23">
        <v>0</v>
      </c>
      <c r="Q456" s="23">
        <v>0</v>
      </c>
      <c r="R456" s="23">
        <v>0</v>
      </c>
      <c r="S456" s="23">
        <v>0</v>
      </c>
      <c r="T456" s="23">
        <v>0</v>
      </c>
      <c r="U456" s="23">
        <v>0</v>
      </c>
      <c r="V456" s="24" t="s">
        <v>175</v>
      </c>
      <c r="X456" s="23">
        <v>0</v>
      </c>
      <c r="Y456" s="23">
        <v>0</v>
      </c>
      <c r="Z456" s="23">
        <v>0</v>
      </c>
      <c r="AA456" s="23">
        <v>0</v>
      </c>
      <c r="AB456" s="23">
        <v>0</v>
      </c>
      <c r="AC456" s="23">
        <v>0</v>
      </c>
      <c r="AD456" s="23">
        <v>0</v>
      </c>
      <c r="AE456" s="23">
        <v>0</v>
      </c>
      <c r="AF456" s="23">
        <v>0</v>
      </c>
      <c r="AG456" s="23">
        <v>0</v>
      </c>
      <c r="AH456" s="23">
        <v>0</v>
      </c>
      <c r="AI456" s="23">
        <v>0</v>
      </c>
      <c r="AJ456" s="23">
        <v>0</v>
      </c>
      <c r="AK456" s="23">
        <v>0</v>
      </c>
      <c r="AL456" s="23">
        <v>0</v>
      </c>
      <c r="AM456" s="23">
        <v>0</v>
      </c>
      <c r="AN456" s="23">
        <v>0</v>
      </c>
      <c r="AO456" s="23">
        <v>0</v>
      </c>
      <c r="AP456" s="23">
        <v>0</v>
      </c>
      <c r="AQ456" s="23">
        <v>0</v>
      </c>
      <c r="AR456" s="23">
        <v>0</v>
      </c>
      <c r="AS456" s="23">
        <v>0</v>
      </c>
      <c r="AT456" s="23">
        <v>0</v>
      </c>
      <c r="AU456" s="23">
        <v>0</v>
      </c>
      <c r="AV456" s="23">
        <v>0</v>
      </c>
      <c r="AW456" s="23">
        <v>0</v>
      </c>
      <c r="AX456" s="23">
        <v>0</v>
      </c>
      <c r="AY456" s="23">
        <v>0</v>
      </c>
      <c r="AZ456" s="23">
        <v>0</v>
      </c>
      <c r="BA456" s="23">
        <v>0</v>
      </c>
      <c r="BB456" s="23" t="s">
        <v>176</v>
      </c>
    </row>
    <row r="457" spans="5:54" x14ac:dyDescent="0.25">
      <c r="E457" s="23">
        <v>0</v>
      </c>
      <c r="F457" s="23">
        <v>0</v>
      </c>
      <c r="G457" s="23">
        <v>0</v>
      </c>
      <c r="H457" s="23">
        <v>0</v>
      </c>
      <c r="I457" s="23">
        <v>0</v>
      </c>
      <c r="J457" s="23">
        <v>0</v>
      </c>
      <c r="K457" s="23">
        <v>0</v>
      </c>
      <c r="L457" s="23">
        <v>0</v>
      </c>
      <c r="M457" s="23">
        <v>0</v>
      </c>
      <c r="N457" s="23">
        <v>0</v>
      </c>
      <c r="O457" s="23">
        <v>0</v>
      </c>
      <c r="P457" s="23">
        <v>0</v>
      </c>
      <c r="Q457" s="23">
        <v>0</v>
      </c>
      <c r="R457" s="23">
        <v>0</v>
      </c>
      <c r="S457" s="23">
        <v>0</v>
      </c>
      <c r="T457" s="23">
        <v>0</v>
      </c>
      <c r="U457" s="23">
        <v>0</v>
      </c>
      <c r="V457" s="24" t="s">
        <v>175</v>
      </c>
      <c r="X457" s="23">
        <v>0</v>
      </c>
      <c r="Y457" s="23">
        <v>0</v>
      </c>
      <c r="Z457" s="23">
        <v>0</v>
      </c>
      <c r="AA457" s="23">
        <v>0</v>
      </c>
      <c r="AB457" s="23">
        <v>0</v>
      </c>
      <c r="AC457" s="23">
        <v>0</v>
      </c>
      <c r="AD457" s="23">
        <v>0</v>
      </c>
      <c r="AE457" s="23">
        <v>0</v>
      </c>
      <c r="AF457" s="23">
        <v>0</v>
      </c>
      <c r="AG457" s="23">
        <v>0</v>
      </c>
      <c r="AH457" s="23">
        <v>0</v>
      </c>
      <c r="AI457" s="23">
        <v>0</v>
      </c>
      <c r="AJ457" s="23">
        <v>0</v>
      </c>
      <c r="AK457" s="23">
        <v>0</v>
      </c>
      <c r="AL457" s="23">
        <v>0</v>
      </c>
      <c r="AM457" s="23">
        <v>0</v>
      </c>
      <c r="AN457" s="23">
        <v>0</v>
      </c>
      <c r="AO457" s="23">
        <v>0</v>
      </c>
      <c r="AP457" s="23">
        <v>0</v>
      </c>
      <c r="AQ457" s="23">
        <v>0</v>
      </c>
      <c r="AR457" s="23">
        <v>0</v>
      </c>
      <c r="AS457" s="23">
        <v>0</v>
      </c>
      <c r="AT457" s="23">
        <v>0</v>
      </c>
      <c r="AU457" s="23">
        <v>0</v>
      </c>
      <c r="AV457" s="23">
        <v>0</v>
      </c>
      <c r="AW457" s="23">
        <v>0</v>
      </c>
      <c r="AX457" s="23">
        <v>0</v>
      </c>
      <c r="AY457" s="23">
        <v>0</v>
      </c>
      <c r="AZ457" s="23">
        <v>0</v>
      </c>
      <c r="BA457" s="23">
        <v>0</v>
      </c>
      <c r="BB457" s="23" t="s">
        <v>176</v>
      </c>
    </row>
    <row r="458" spans="5:54" x14ac:dyDescent="0.25">
      <c r="E458" s="23">
        <v>0</v>
      </c>
      <c r="F458" s="23">
        <v>0</v>
      </c>
      <c r="G458" s="23">
        <v>0</v>
      </c>
      <c r="H458" s="23">
        <v>0</v>
      </c>
      <c r="I458" s="23">
        <v>0</v>
      </c>
      <c r="J458" s="23">
        <v>0</v>
      </c>
      <c r="K458" s="23">
        <v>0</v>
      </c>
      <c r="L458" s="23">
        <v>0</v>
      </c>
      <c r="M458" s="23">
        <v>0</v>
      </c>
      <c r="N458" s="23">
        <v>0</v>
      </c>
      <c r="O458" s="23">
        <v>0</v>
      </c>
      <c r="P458" s="23">
        <v>0</v>
      </c>
      <c r="Q458" s="23">
        <v>0</v>
      </c>
      <c r="R458" s="23">
        <v>0</v>
      </c>
      <c r="S458" s="23">
        <v>0</v>
      </c>
      <c r="T458" s="23">
        <v>0</v>
      </c>
      <c r="U458" s="23">
        <v>0</v>
      </c>
      <c r="V458" s="24" t="s">
        <v>175</v>
      </c>
      <c r="X458" s="23">
        <v>0</v>
      </c>
      <c r="Y458" s="23">
        <v>0</v>
      </c>
      <c r="Z458" s="23">
        <v>0</v>
      </c>
      <c r="AA458" s="23">
        <v>0</v>
      </c>
      <c r="AB458" s="23">
        <v>0</v>
      </c>
      <c r="AC458" s="23">
        <v>0</v>
      </c>
      <c r="AD458" s="23">
        <v>0</v>
      </c>
      <c r="AE458" s="23">
        <v>0</v>
      </c>
      <c r="AF458" s="23">
        <v>0</v>
      </c>
      <c r="AG458" s="23">
        <v>0</v>
      </c>
      <c r="AH458" s="23">
        <v>0</v>
      </c>
      <c r="AI458" s="23">
        <v>0</v>
      </c>
      <c r="AJ458" s="23">
        <v>0</v>
      </c>
      <c r="AK458" s="23">
        <v>0</v>
      </c>
      <c r="AL458" s="23">
        <v>0</v>
      </c>
      <c r="AM458" s="23">
        <v>0</v>
      </c>
      <c r="AN458" s="23">
        <v>0</v>
      </c>
      <c r="AO458" s="23">
        <v>0</v>
      </c>
      <c r="AP458" s="23">
        <v>0</v>
      </c>
      <c r="AQ458" s="23">
        <v>0</v>
      </c>
      <c r="AR458" s="23">
        <v>0</v>
      </c>
      <c r="AS458" s="23">
        <v>0</v>
      </c>
      <c r="AT458" s="23">
        <v>0</v>
      </c>
      <c r="AU458" s="23">
        <v>0</v>
      </c>
      <c r="AV458" s="23">
        <v>0</v>
      </c>
      <c r="AW458" s="23">
        <v>0</v>
      </c>
      <c r="AX458" s="23">
        <v>0</v>
      </c>
      <c r="AY458" s="23">
        <v>0</v>
      </c>
      <c r="AZ458" s="23">
        <v>0</v>
      </c>
      <c r="BA458" s="23">
        <v>0</v>
      </c>
      <c r="BB458" s="23" t="s">
        <v>176</v>
      </c>
    </row>
    <row r="459" spans="5:54" x14ac:dyDescent="0.25">
      <c r="E459" s="23">
        <v>0</v>
      </c>
      <c r="F459" s="23">
        <v>0</v>
      </c>
      <c r="G459" s="23">
        <v>0</v>
      </c>
      <c r="H459" s="23">
        <v>0</v>
      </c>
      <c r="I459" s="23">
        <v>0</v>
      </c>
      <c r="J459" s="23">
        <v>0</v>
      </c>
      <c r="K459" s="23">
        <v>0</v>
      </c>
      <c r="L459" s="23">
        <v>0</v>
      </c>
      <c r="M459" s="23">
        <v>0</v>
      </c>
      <c r="N459" s="23">
        <v>0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  <c r="T459" s="23">
        <v>0</v>
      </c>
      <c r="U459" s="23">
        <v>0</v>
      </c>
      <c r="V459" s="24" t="s">
        <v>175</v>
      </c>
      <c r="X459" s="23">
        <v>0</v>
      </c>
      <c r="Y459" s="23">
        <v>0</v>
      </c>
      <c r="Z459" s="23">
        <v>0</v>
      </c>
      <c r="AA459" s="23">
        <v>0</v>
      </c>
      <c r="AB459" s="23">
        <v>0</v>
      </c>
      <c r="AC459" s="23">
        <v>0</v>
      </c>
      <c r="AD459" s="23">
        <v>0</v>
      </c>
      <c r="AE459" s="23">
        <v>0</v>
      </c>
      <c r="AF459" s="23">
        <v>0</v>
      </c>
      <c r="AG459" s="23">
        <v>0</v>
      </c>
      <c r="AH459" s="23">
        <v>0</v>
      </c>
      <c r="AI459" s="23">
        <v>0</v>
      </c>
      <c r="AJ459" s="23">
        <v>0</v>
      </c>
      <c r="AK459" s="23">
        <v>0</v>
      </c>
      <c r="AL459" s="23">
        <v>0</v>
      </c>
      <c r="AM459" s="23">
        <v>0</v>
      </c>
      <c r="AN459" s="23">
        <v>0</v>
      </c>
      <c r="AO459" s="23">
        <v>0</v>
      </c>
      <c r="AP459" s="23">
        <v>0</v>
      </c>
      <c r="AQ459" s="23">
        <v>0</v>
      </c>
      <c r="AR459" s="23">
        <v>0</v>
      </c>
      <c r="AS459" s="23">
        <v>0</v>
      </c>
      <c r="AT459" s="23">
        <v>0</v>
      </c>
      <c r="AU459" s="23">
        <v>0</v>
      </c>
      <c r="AV459" s="23">
        <v>0</v>
      </c>
      <c r="AW459" s="23">
        <v>0</v>
      </c>
      <c r="AX459" s="23">
        <v>0</v>
      </c>
      <c r="AY459" s="23">
        <v>0</v>
      </c>
      <c r="AZ459" s="23">
        <v>0</v>
      </c>
      <c r="BA459" s="23">
        <v>0</v>
      </c>
      <c r="BB459" s="23" t="s">
        <v>176</v>
      </c>
    </row>
    <row r="460" spans="5:54" x14ac:dyDescent="0.25">
      <c r="E460" s="23">
        <v>0</v>
      </c>
      <c r="F460" s="23">
        <v>0</v>
      </c>
      <c r="G460" s="23">
        <v>0</v>
      </c>
      <c r="H460" s="23">
        <v>0</v>
      </c>
      <c r="I460" s="23">
        <v>0</v>
      </c>
      <c r="J460" s="23">
        <v>0</v>
      </c>
      <c r="K460" s="23">
        <v>0</v>
      </c>
      <c r="L460" s="23">
        <v>0</v>
      </c>
      <c r="M460" s="23">
        <v>0</v>
      </c>
      <c r="N460" s="23">
        <v>0</v>
      </c>
      <c r="O460" s="23">
        <v>0</v>
      </c>
      <c r="P460" s="23">
        <v>0</v>
      </c>
      <c r="Q460" s="23">
        <v>0</v>
      </c>
      <c r="R460" s="23">
        <v>0</v>
      </c>
      <c r="S460" s="23">
        <v>0</v>
      </c>
      <c r="T460" s="23">
        <v>0</v>
      </c>
      <c r="U460" s="23">
        <v>0</v>
      </c>
      <c r="V460" s="24" t="s">
        <v>175</v>
      </c>
      <c r="X460" s="23">
        <v>0</v>
      </c>
      <c r="Y460" s="23">
        <v>0</v>
      </c>
      <c r="Z460" s="23">
        <v>0</v>
      </c>
      <c r="AA460" s="23">
        <v>0</v>
      </c>
      <c r="AB460" s="23">
        <v>0</v>
      </c>
      <c r="AC460" s="23">
        <v>0</v>
      </c>
      <c r="AD460" s="23">
        <v>0</v>
      </c>
      <c r="AE460" s="23">
        <v>0</v>
      </c>
      <c r="AF460" s="23">
        <v>0</v>
      </c>
      <c r="AG460" s="23">
        <v>0</v>
      </c>
      <c r="AH460" s="23">
        <v>0</v>
      </c>
      <c r="AI460" s="23">
        <v>0</v>
      </c>
      <c r="AJ460" s="23">
        <v>0</v>
      </c>
      <c r="AK460" s="23">
        <v>0</v>
      </c>
      <c r="AL460" s="23">
        <v>0</v>
      </c>
      <c r="AM460" s="23">
        <v>0</v>
      </c>
      <c r="AN460" s="23">
        <v>0</v>
      </c>
      <c r="AO460" s="23">
        <v>0</v>
      </c>
      <c r="AP460" s="23">
        <v>0</v>
      </c>
      <c r="AQ460" s="23">
        <v>0</v>
      </c>
      <c r="AR460" s="23">
        <v>0</v>
      </c>
      <c r="AS460" s="23">
        <v>0</v>
      </c>
      <c r="AT460" s="23">
        <v>0</v>
      </c>
      <c r="AU460" s="23">
        <v>0</v>
      </c>
      <c r="AV460" s="23">
        <v>0</v>
      </c>
      <c r="AW460" s="23">
        <v>0</v>
      </c>
      <c r="AX460" s="23">
        <v>0</v>
      </c>
      <c r="AY460" s="23">
        <v>0</v>
      </c>
      <c r="AZ460" s="23">
        <v>0</v>
      </c>
      <c r="BA460" s="23">
        <v>0</v>
      </c>
      <c r="BB460" s="23" t="s">
        <v>176</v>
      </c>
    </row>
    <row r="461" spans="5:54" x14ac:dyDescent="0.25">
      <c r="E461" s="23">
        <v>0</v>
      </c>
      <c r="F461" s="23">
        <v>0</v>
      </c>
      <c r="G461" s="23">
        <v>0</v>
      </c>
      <c r="H461" s="23">
        <v>0</v>
      </c>
      <c r="I461" s="23">
        <v>0</v>
      </c>
      <c r="J461" s="23">
        <v>0</v>
      </c>
      <c r="K461" s="23">
        <v>0</v>
      </c>
      <c r="L461" s="23">
        <v>0</v>
      </c>
      <c r="M461" s="23">
        <v>0</v>
      </c>
      <c r="N461" s="23">
        <v>0</v>
      </c>
      <c r="O461" s="23">
        <v>0</v>
      </c>
      <c r="P461" s="23">
        <v>0</v>
      </c>
      <c r="Q461" s="23">
        <v>0</v>
      </c>
      <c r="R461" s="23">
        <v>0</v>
      </c>
      <c r="S461" s="23">
        <v>0</v>
      </c>
      <c r="T461" s="23">
        <v>0</v>
      </c>
      <c r="U461" s="23">
        <v>0</v>
      </c>
      <c r="V461" s="24" t="s">
        <v>175</v>
      </c>
      <c r="X461" s="23">
        <v>0</v>
      </c>
      <c r="Y461" s="23">
        <v>0</v>
      </c>
      <c r="Z461" s="23">
        <v>0</v>
      </c>
      <c r="AA461" s="23">
        <v>0</v>
      </c>
      <c r="AB461" s="23">
        <v>0</v>
      </c>
      <c r="AC461" s="23">
        <v>0</v>
      </c>
      <c r="AD461" s="23">
        <v>0</v>
      </c>
      <c r="AE461" s="23">
        <v>0</v>
      </c>
      <c r="AF461" s="23">
        <v>0</v>
      </c>
      <c r="AG461" s="23">
        <v>0</v>
      </c>
      <c r="AH461" s="23">
        <v>0</v>
      </c>
      <c r="AI461" s="23">
        <v>0</v>
      </c>
      <c r="AJ461" s="23">
        <v>0</v>
      </c>
      <c r="AK461" s="23">
        <v>0</v>
      </c>
      <c r="AL461" s="23">
        <v>0</v>
      </c>
      <c r="AM461" s="23">
        <v>0</v>
      </c>
      <c r="AN461" s="23">
        <v>0</v>
      </c>
      <c r="AO461" s="23">
        <v>0</v>
      </c>
      <c r="AP461" s="23">
        <v>0</v>
      </c>
      <c r="AQ461" s="23">
        <v>0</v>
      </c>
      <c r="AR461" s="23">
        <v>0</v>
      </c>
      <c r="AS461" s="23">
        <v>0</v>
      </c>
      <c r="AT461" s="23">
        <v>0</v>
      </c>
      <c r="AU461" s="23">
        <v>0</v>
      </c>
      <c r="AV461" s="23">
        <v>0</v>
      </c>
      <c r="AW461" s="23">
        <v>0</v>
      </c>
      <c r="AX461" s="23">
        <v>0</v>
      </c>
      <c r="AY461" s="23">
        <v>0</v>
      </c>
      <c r="AZ461" s="23">
        <v>0</v>
      </c>
      <c r="BA461" s="23">
        <v>0</v>
      </c>
      <c r="BB461" s="23" t="s">
        <v>176</v>
      </c>
    </row>
    <row r="462" spans="5:54" x14ac:dyDescent="0.25">
      <c r="E462" s="23">
        <v>0</v>
      </c>
      <c r="F462" s="23">
        <v>0</v>
      </c>
      <c r="G462" s="23">
        <v>0</v>
      </c>
      <c r="H462" s="23">
        <v>0</v>
      </c>
      <c r="I462" s="23">
        <v>0</v>
      </c>
      <c r="J462" s="23">
        <v>0</v>
      </c>
      <c r="K462" s="23">
        <v>0</v>
      </c>
      <c r="L462" s="23">
        <v>0</v>
      </c>
      <c r="M462" s="23">
        <v>0</v>
      </c>
      <c r="N462" s="23">
        <v>0</v>
      </c>
      <c r="O462" s="23">
        <v>0</v>
      </c>
      <c r="P462" s="23">
        <v>0</v>
      </c>
      <c r="Q462" s="23">
        <v>0</v>
      </c>
      <c r="R462" s="23">
        <v>0</v>
      </c>
      <c r="S462" s="23">
        <v>0</v>
      </c>
      <c r="T462" s="23">
        <v>0</v>
      </c>
      <c r="U462" s="23">
        <v>0</v>
      </c>
      <c r="V462" s="24" t="s">
        <v>175</v>
      </c>
      <c r="X462" s="23">
        <v>0</v>
      </c>
      <c r="Y462" s="23">
        <v>0</v>
      </c>
      <c r="Z462" s="23">
        <v>0</v>
      </c>
      <c r="AA462" s="23">
        <v>0</v>
      </c>
      <c r="AB462" s="23">
        <v>0</v>
      </c>
      <c r="AC462" s="23">
        <v>0</v>
      </c>
      <c r="AD462" s="23">
        <v>0</v>
      </c>
      <c r="AE462" s="23">
        <v>0</v>
      </c>
      <c r="AF462" s="23">
        <v>0</v>
      </c>
      <c r="AG462" s="23">
        <v>0</v>
      </c>
      <c r="AH462" s="23">
        <v>0</v>
      </c>
      <c r="AI462" s="23">
        <v>0</v>
      </c>
      <c r="AJ462" s="23">
        <v>0</v>
      </c>
      <c r="AK462" s="23">
        <v>0</v>
      </c>
      <c r="AL462" s="23">
        <v>0</v>
      </c>
      <c r="AM462" s="23">
        <v>0</v>
      </c>
      <c r="AN462" s="23">
        <v>0</v>
      </c>
      <c r="AO462" s="23">
        <v>0</v>
      </c>
      <c r="AP462" s="23">
        <v>0</v>
      </c>
      <c r="AQ462" s="23">
        <v>0</v>
      </c>
      <c r="AR462" s="23">
        <v>0</v>
      </c>
      <c r="AS462" s="23">
        <v>0</v>
      </c>
      <c r="AT462" s="23">
        <v>0</v>
      </c>
      <c r="AU462" s="23">
        <v>0</v>
      </c>
      <c r="AV462" s="23">
        <v>0</v>
      </c>
      <c r="AW462" s="23">
        <v>0</v>
      </c>
      <c r="AX462" s="23">
        <v>0</v>
      </c>
      <c r="AY462" s="23">
        <v>0</v>
      </c>
      <c r="AZ462" s="23">
        <v>0</v>
      </c>
      <c r="BA462" s="23">
        <v>0</v>
      </c>
      <c r="BB462" s="23" t="s">
        <v>176</v>
      </c>
    </row>
    <row r="463" spans="5:54" x14ac:dyDescent="0.25">
      <c r="E463" s="23">
        <v>0</v>
      </c>
      <c r="F463" s="23">
        <v>0</v>
      </c>
      <c r="G463" s="23">
        <v>0</v>
      </c>
      <c r="H463" s="23">
        <v>0</v>
      </c>
      <c r="I463" s="23">
        <v>0</v>
      </c>
      <c r="J463" s="23">
        <v>0</v>
      </c>
      <c r="K463" s="23">
        <v>0</v>
      </c>
      <c r="L463" s="23">
        <v>0</v>
      </c>
      <c r="M463" s="23">
        <v>0</v>
      </c>
      <c r="N463" s="23">
        <v>0</v>
      </c>
      <c r="O463" s="23">
        <v>0</v>
      </c>
      <c r="P463" s="23">
        <v>0</v>
      </c>
      <c r="Q463" s="23">
        <v>0</v>
      </c>
      <c r="R463" s="23">
        <v>0</v>
      </c>
      <c r="S463" s="23">
        <v>0</v>
      </c>
      <c r="T463" s="23">
        <v>0</v>
      </c>
      <c r="U463" s="23">
        <v>0</v>
      </c>
      <c r="V463" s="24" t="s">
        <v>175</v>
      </c>
      <c r="X463" s="23">
        <v>0</v>
      </c>
      <c r="Y463" s="23">
        <v>0</v>
      </c>
      <c r="Z463" s="23">
        <v>0</v>
      </c>
      <c r="AA463" s="23">
        <v>0</v>
      </c>
      <c r="AB463" s="23">
        <v>0</v>
      </c>
      <c r="AC463" s="23">
        <v>0</v>
      </c>
      <c r="AD463" s="23">
        <v>0</v>
      </c>
      <c r="AE463" s="23">
        <v>0</v>
      </c>
      <c r="AF463" s="23">
        <v>0</v>
      </c>
      <c r="AG463" s="23">
        <v>0</v>
      </c>
      <c r="AH463" s="23">
        <v>0</v>
      </c>
      <c r="AI463" s="23">
        <v>0</v>
      </c>
      <c r="AJ463" s="23">
        <v>0</v>
      </c>
      <c r="AK463" s="23">
        <v>0</v>
      </c>
      <c r="AL463" s="23">
        <v>0</v>
      </c>
      <c r="AM463" s="23">
        <v>0</v>
      </c>
      <c r="AN463" s="23">
        <v>0</v>
      </c>
      <c r="AO463" s="23">
        <v>0</v>
      </c>
      <c r="AP463" s="23">
        <v>0</v>
      </c>
      <c r="AQ463" s="23">
        <v>0</v>
      </c>
      <c r="AR463" s="23">
        <v>0</v>
      </c>
      <c r="AS463" s="23">
        <v>0</v>
      </c>
      <c r="AT463" s="23">
        <v>0</v>
      </c>
      <c r="AU463" s="23">
        <v>0</v>
      </c>
      <c r="AV463" s="23">
        <v>0</v>
      </c>
      <c r="AW463" s="23">
        <v>0</v>
      </c>
      <c r="AX463" s="23">
        <v>0</v>
      </c>
      <c r="AY463" s="23">
        <v>0</v>
      </c>
      <c r="AZ463" s="23">
        <v>0</v>
      </c>
      <c r="BA463" s="23">
        <v>0</v>
      </c>
      <c r="BB463" s="23" t="s">
        <v>176</v>
      </c>
    </row>
    <row r="464" spans="5:54" x14ac:dyDescent="0.25">
      <c r="E464" s="23">
        <v>0</v>
      </c>
      <c r="F464" s="23">
        <v>0</v>
      </c>
      <c r="G464" s="23">
        <v>0</v>
      </c>
      <c r="H464" s="23">
        <v>0</v>
      </c>
      <c r="I464" s="23">
        <v>0</v>
      </c>
      <c r="J464" s="23">
        <v>0</v>
      </c>
      <c r="K464" s="23">
        <v>0</v>
      </c>
      <c r="L464" s="23">
        <v>0</v>
      </c>
      <c r="M464" s="23">
        <v>0</v>
      </c>
      <c r="N464" s="23">
        <v>0</v>
      </c>
      <c r="O464" s="23">
        <v>0</v>
      </c>
      <c r="P464" s="23">
        <v>0</v>
      </c>
      <c r="Q464" s="23">
        <v>0</v>
      </c>
      <c r="R464" s="23">
        <v>0</v>
      </c>
      <c r="S464" s="23">
        <v>0</v>
      </c>
      <c r="T464" s="23">
        <v>0</v>
      </c>
      <c r="U464" s="23">
        <v>0</v>
      </c>
      <c r="V464" s="24" t="s">
        <v>175</v>
      </c>
      <c r="X464" s="23">
        <v>0</v>
      </c>
      <c r="Y464" s="23">
        <v>0</v>
      </c>
      <c r="Z464" s="23">
        <v>0</v>
      </c>
      <c r="AA464" s="23">
        <v>0</v>
      </c>
      <c r="AB464" s="23">
        <v>0</v>
      </c>
      <c r="AC464" s="23">
        <v>0</v>
      </c>
      <c r="AD464" s="23">
        <v>0</v>
      </c>
      <c r="AE464" s="23">
        <v>0</v>
      </c>
      <c r="AF464" s="23">
        <v>0</v>
      </c>
      <c r="AG464" s="23">
        <v>0</v>
      </c>
      <c r="AH464" s="23">
        <v>0</v>
      </c>
      <c r="AI464" s="23">
        <v>0</v>
      </c>
      <c r="AJ464" s="23">
        <v>0</v>
      </c>
      <c r="AK464" s="23">
        <v>0</v>
      </c>
      <c r="AL464" s="23">
        <v>0</v>
      </c>
      <c r="AM464" s="23">
        <v>0</v>
      </c>
      <c r="AN464" s="23">
        <v>0</v>
      </c>
      <c r="AO464" s="23">
        <v>0</v>
      </c>
      <c r="AP464" s="23">
        <v>0</v>
      </c>
      <c r="AQ464" s="23">
        <v>0</v>
      </c>
      <c r="AR464" s="23">
        <v>0</v>
      </c>
      <c r="AS464" s="23">
        <v>0</v>
      </c>
      <c r="AT464" s="23">
        <v>0</v>
      </c>
      <c r="AU464" s="23">
        <v>0</v>
      </c>
      <c r="AV464" s="23">
        <v>0</v>
      </c>
      <c r="AW464" s="23">
        <v>0</v>
      </c>
      <c r="AX464" s="23">
        <v>0</v>
      </c>
      <c r="AY464" s="23">
        <v>0</v>
      </c>
      <c r="AZ464" s="23">
        <v>0</v>
      </c>
      <c r="BA464" s="23">
        <v>0</v>
      </c>
      <c r="BB464" s="23" t="s">
        <v>176</v>
      </c>
    </row>
    <row r="465" spans="5:54" x14ac:dyDescent="0.25">
      <c r="E465" s="23">
        <v>0</v>
      </c>
      <c r="F465" s="23">
        <v>0</v>
      </c>
      <c r="G465" s="23">
        <v>0</v>
      </c>
      <c r="H465" s="23">
        <v>0</v>
      </c>
      <c r="I465" s="23">
        <v>0</v>
      </c>
      <c r="J465" s="23">
        <v>0</v>
      </c>
      <c r="K465" s="23">
        <v>0</v>
      </c>
      <c r="L465" s="23">
        <v>0</v>
      </c>
      <c r="M465" s="23">
        <v>0</v>
      </c>
      <c r="N465" s="23">
        <v>0</v>
      </c>
      <c r="O465" s="23">
        <v>0</v>
      </c>
      <c r="P465" s="23">
        <v>0</v>
      </c>
      <c r="Q465" s="23">
        <v>0</v>
      </c>
      <c r="R465" s="23">
        <v>0</v>
      </c>
      <c r="S465" s="23">
        <v>0</v>
      </c>
      <c r="T465" s="23">
        <v>0</v>
      </c>
      <c r="U465" s="23">
        <v>0</v>
      </c>
      <c r="V465" s="24" t="s">
        <v>175</v>
      </c>
      <c r="X465" s="23">
        <v>0</v>
      </c>
      <c r="Y465" s="23">
        <v>0</v>
      </c>
      <c r="Z465" s="23">
        <v>0</v>
      </c>
      <c r="AA465" s="23">
        <v>0</v>
      </c>
      <c r="AB465" s="23">
        <v>0</v>
      </c>
      <c r="AC465" s="23">
        <v>0</v>
      </c>
      <c r="AD465" s="23">
        <v>0</v>
      </c>
      <c r="AE465" s="23">
        <v>0</v>
      </c>
      <c r="AF465" s="23">
        <v>0</v>
      </c>
      <c r="AG465" s="23">
        <v>0</v>
      </c>
      <c r="AH465" s="23">
        <v>0</v>
      </c>
      <c r="AI465" s="23">
        <v>0</v>
      </c>
      <c r="AJ465" s="23">
        <v>0</v>
      </c>
      <c r="AK465" s="23">
        <v>0</v>
      </c>
      <c r="AL465" s="23">
        <v>0</v>
      </c>
      <c r="AM465" s="23">
        <v>0</v>
      </c>
      <c r="AN465" s="23">
        <v>0</v>
      </c>
      <c r="AO465" s="23">
        <v>0</v>
      </c>
      <c r="AP465" s="23">
        <v>0</v>
      </c>
      <c r="AQ465" s="23">
        <v>0</v>
      </c>
      <c r="AR465" s="23">
        <v>0</v>
      </c>
      <c r="AS465" s="23">
        <v>0</v>
      </c>
      <c r="AT465" s="23">
        <v>0</v>
      </c>
      <c r="AU465" s="23">
        <v>0</v>
      </c>
      <c r="AV465" s="23">
        <v>0</v>
      </c>
      <c r="AW465" s="23">
        <v>0</v>
      </c>
      <c r="AX465" s="23">
        <v>0</v>
      </c>
      <c r="AY465" s="23">
        <v>0</v>
      </c>
      <c r="AZ465" s="23">
        <v>0</v>
      </c>
      <c r="BA465" s="23">
        <v>0</v>
      </c>
      <c r="BB465" s="23" t="s">
        <v>176</v>
      </c>
    </row>
    <row r="466" spans="5:54" x14ac:dyDescent="0.25">
      <c r="E466" s="23">
        <v>0</v>
      </c>
      <c r="F466" s="23">
        <v>0</v>
      </c>
      <c r="G466" s="23">
        <v>0</v>
      </c>
      <c r="H466" s="23">
        <v>0</v>
      </c>
      <c r="I466" s="23">
        <v>0</v>
      </c>
      <c r="J466" s="23">
        <v>0</v>
      </c>
      <c r="K466" s="23">
        <v>0</v>
      </c>
      <c r="L466" s="23">
        <v>0</v>
      </c>
      <c r="M466" s="23">
        <v>0</v>
      </c>
      <c r="N466" s="23">
        <v>0</v>
      </c>
      <c r="O466" s="23">
        <v>0</v>
      </c>
      <c r="P466" s="23">
        <v>0</v>
      </c>
      <c r="Q466" s="23">
        <v>0</v>
      </c>
      <c r="R466" s="23">
        <v>0</v>
      </c>
      <c r="S466" s="23">
        <v>0</v>
      </c>
      <c r="T466" s="23">
        <v>0</v>
      </c>
      <c r="U466" s="23">
        <v>0</v>
      </c>
      <c r="V466" s="24" t="s">
        <v>175</v>
      </c>
      <c r="X466" s="23">
        <v>0</v>
      </c>
      <c r="Y466" s="23">
        <v>0</v>
      </c>
      <c r="Z466" s="23">
        <v>0</v>
      </c>
      <c r="AA466" s="23">
        <v>0</v>
      </c>
      <c r="AB466" s="23">
        <v>0</v>
      </c>
      <c r="AC466" s="23">
        <v>0</v>
      </c>
      <c r="AD466" s="23">
        <v>0</v>
      </c>
      <c r="AE466" s="23">
        <v>0</v>
      </c>
      <c r="AF466" s="23">
        <v>0</v>
      </c>
      <c r="AG466" s="23">
        <v>0</v>
      </c>
      <c r="AH466" s="23">
        <v>0</v>
      </c>
      <c r="AI466" s="23">
        <v>0</v>
      </c>
      <c r="AJ466" s="23">
        <v>0</v>
      </c>
      <c r="AK466" s="23">
        <v>0</v>
      </c>
      <c r="AL466" s="23">
        <v>0</v>
      </c>
      <c r="AM466" s="23">
        <v>0</v>
      </c>
      <c r="AN466" s="23">
        <v>0</v>
      </c>
      <c r="AO466" s="23">
        <v>0</v>
      </c>
      <c r="AP466" s="23">
        <v>0</v>
      </c>
      <c r="AQ466" s="23">
        <v>0</v>
      </c>
      <c r="AR466" s="23">
        <v>0</v>
      </c>
      <c r="AS466" s="23">
        <v>0</v>
      </c>
      <c r="AT466" s="23">
        <v>0</v>
      </c>
      <c r="AU466" s="23">
        <v>0</v>
      </c>
      <c r="AV466" s="23">
        <v>0</v>
      </c>
      <c r="AW466" s="23">
        <v>0</v>
      </c>
      <c r="AX466" s="23">
        <v>0</v>
      </c>
      <c r="AY466" s="23">
        <v>0</v>
      </c>
      <c r="AZ466" s="23">
        <v>0</v>
      </c>
      <c r="BA466" s="23">
        <v>0</v>
      </c>
      <c r="BB466" s="23" t="s">
        <v>176</v>
      </c>
    </row>
    <row r="467" spans="5:54" x14ac:dyDescent="0.25">
      <c r="E467" s="23">
        <v>0</v>
      </c>
      <c r="F467" s="23">
        <v>0</v>
      </c>
      <c r="G467" s="23">
        <v>0</v>
      </c>
      <c r="H467" s="23">
        <v>0</v>
      </c>
      <c r="I467" s="23">
        <v>0</v>
      </c>
      <c r="J467" s="23">
        <v>0</v>
      </c>
      <c r="K467" s="23">
        <v>0</v>
      </c>
      <c r="L467" s="23">
        <v>0</v>
      </c>
      <c r="M467" s="23">
        <v>0</v>
      </c>
      <c r="N467" s="23">
        <v>0</v>
      </c>
      <c r="O467" s="23">
        <v>0</v>
      </c>
      <c r="P467" s="23">
        <v>0</v>
      </c>
      <c r="Q467" s="23">
        <v>0</v>
      </c>
      <c r="R467" s="23">
        <v>0</v>
      </c>
      <c r="S467" s="23">
        <v>0</v>
      </c>
      <c r="T467" s="23">
        <v>0</v>
      </c>
      <c r="U467" s="23">
        <v>0</v>
      </c>
      <c r="V467" s="24" t="s">
        <v>175</v>
      </c>
      <c r="X467" s="23">
        <v>0</v>
      </c>
      <c r="Y467" s="23">
        <v>0</v>
      </c>
      <c r="Z467" s="23">
        <v>0</v>
      </c>
      <c r="AA467" s="23">
        <v>0</v>
      </c>
      <c r="AB467" s="23">
        <v>0</v>
      </c>
      <c r="AC467" s="23">
        <v>0</v>
      </c>
      <c r="AD467" s="23">
        <v>0</v>
      </c>
      <c r="AE467" s="23">
        <v>0</v>
      </c>
      <c r="AF467" s="23">
        <v>0</v>
      </c>
      <c r="AG467" s="23">
        <v>0</v>
      </c>
      <c r="AH467" s="23">
        <v>0</v>
      </c>
      <c r="AI467" s="23">
        <v>0</v>
      </c>
      <c r="AJ467" s="23">
        <v>0</v>
      </c>
      <c r="AK467" s="23">
        <v>0</v>
      </c>
      <c r="AL467" s="23">
        <v>0</v>
      </c>
      <c r="AM467" s="23">
        <v>0</v>
      </c>
      <c r="AN467" s="23">
        <v>0</v>
      </c>
      <c r="AO467" s="23">
        <v>0</v>
      </c>
      <c r="AP467" s="23">
        <v>0</v>
      </c>
      <c r="AQ467" s="23">
        <v>0</v>
      </c>
      <c r="AR467" s="23">
        <v>0</v>
      </c>
      <c r="AS467" s="23">
        <v>0</v>
      </c>
      <c r="AT467" s="23">
        <v>0</v>
      </c>
      <c r="AU467" s="23">
        <v>0</v>
      </c>
      <c r="AV467" s="23">
        <v>0</v>
      </c>
      <c r="AW467" s="23">
        <v>0</v>
      </c>
      <c r="AX467" s="23">
        <v>0</v>
      </c>
      <c r="AY467" s="23">
        <v>0</v>
      </c>
      <c r="AZ467" s="23">
        <v>0</v>
      </c>
      <c r="BA467" s="23">
        <v>0</v>
      </c>
      <c r="BB467" s="23" t="s">
        <v>176</v>
      </c>
    </row>
    <row r="468" spans="5:54" x14ac:dyDescent="0.25">
      <c r="E468" s="23">
        <v>0</v>
      </c>
      <c r="F468" s="23">
        <v>0</v>
      </c>
      <c r="G468" s="23">
        <v>0</v>
      </c>
      <c r="H468" s="23">
        <v>0</v>
      </c>
      <c r="I468" s="23">
        <v>0</v>
      </c>
      <c r="J468" s="23">
        <v>0</v>
      </c>
      <c r="K468" s="23">
        <v>0</v>
      </c>
      <c r="L468" s="23">
        <v>0</v>
      </c>
      <c r="M468" s="23">
        <v>0</v>
      </c>
      <c r="N468" s="23">
        <v>0</v>
      </c>
      <c r="O468" s="23">
        <v>0</v>
      </c>
      <c r="P468" s="23">
        <v>0</v>
      </c>
      <c r="Q468" s="23">
        <v>0</v>
      </c>
      <c r="R468" s="23">
        <v>0</v>
      </c>
      <c r="S468" s="23">
        <v>0</v>
      </c>
      <c r="T468" s="23">
        <v>0</v>
      </c>
      <c r="U468" s="23">
        <v>0</v>
      </c>
      <c r="V468" s="24" t="s">
        <v>175</v>
      </c>
      <c r="X468" s="23">
        <v>0</v>
      </c>
      <c r="Y468" s="23">
        <v>0</v>
      </c>
      <c r="Z468" s="23">
        <v>0</v>
      </c>
      <c r="AA468" s="23">
        <v>0</v>
      </c>
      <c r="AB468" s="23">
        <v>0</v>
      </c>
      <c r="AC468" s="23">
        <v>0</v>
      </c>
      <c r="AD468" s="23">
        <v>0</v>
      </c>
      <c r="AE468" s="23">
        <v>0</v>
      </c>
      <c r="AF468" s="23">
        <v>0</v>
      </c>
      <c r="AG468" s="23">
        <v>0</v>
      </c>
      <c r="AH468" s="23">
        <v>0</v>
      </c>
      <c r="AI468" s="23">
        <v>0</v>
      </c>
      <c r="AJ468" s="23">
        <v>0</v>
      </c>
      <c r="AK468" s="23">
        <v>0</v>
      </c>
      <c r="AL468" s="23">
        <v>0</v>
      </c>
      <c r="AM468" s="23">
        <v>0</v>
      </c>
      <c r="AN468" s="23">
        <v>0</v>
      </c>
      <c r="AO468" s="23">
        <v>0</v>
      </c>
      <c r="AP468" s="23">
        <v>0</v>
      </c>
      <c r="AQ468" s="23">
        <v>0</v>
      </c>
      <c r="AR468" s="23">
        <v>0</v>
      </c>
      <c r="AS468" s="23">
        <v>0</v>
      </c>
      <c r="AT468" s="23">
        <v>0</v>
      </c>
      <c r="AU468" s="23">
        <v>0</v>
      </c>
      <c r="AV468" s="23">
        <v>0</v>
      </c>
      <c r="AW468" s="23">
        <v>0</v>
      </c>
      <c r="AX468" s="23">
        <v>0</v>
      </c>
      <c r="AY468" s="23">
        <v>0</v>
      </c>
      <c r="AZ468" s="23">
        <v>0</v>
      </c>
      <c r="BA468" s="23">
        <v>0</v>
      </c>
      <c r="BB468" s="23" t="s">
        <v>176</v>
      </c>
    </row>
    <row r="469" spans="5:54" x14ac:dyDescent="0.25">
      <c r="E469" s="23">
        <v>0</v>
      </c>
      <c r="F469" s="23">
        <v>0</v>
      </c>
      <c r="G469" s="23">
        <v>0</v>
      </c>
      <c r="H469" s="23">
        <v>0</v>
      </c>
      <c r="I469" s="23">
        <v>0</v>
      </c>
      <c r="J469" s="23">
        <v>0</v>
      </c>
      <c r="K469" s="23">
        <v>0</v>
      </c>
      <c r="L469" s="23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  <c r="T469" s="23">
        <v>0</v>
      </c>
      <c r="U469" s="23">
        <v>0</v>
      </c>
      <c r="V469" s="24" t="s">
        <v>175</v>
      </c>
      <c r="X469" s="23">
        <v>0</v>
      </c>
      <c r="Y469" s="23">
        <v>0</v>
      </c>
      <c r="Z469" s="23">
        <v>0</v>
      </c>
      <c r="AA469" s="23">
        <v>0</v>
      </c>
      <c r="AB469" s="23">
        <v>0</v>
      </c>
      <c r="AC469" s="23">
        <v>0</v>
      </c>
      <c r="AD469" s="23">
        <v>0</v>
      </c>
      <c r="AE469" s="23">
        <v>0</v>
      </c>
      <c r="AF469" s="23">
        <v>0</v>
      </c>
      <c r="AG469" s="23">
        <v>0</v>
      </c>
      <c r="AH469" s="23">
        <v>0</v>
      </c>
      <c r="AI469" s="23">
        <v>0</v>
      </c>
      <c r="AJ469" s="23">
        <v>0</v>
      </c>
      <c r="AK469" s="23">
        <v>0</v>
      </c>
      <c r="AL469" s="23">
        <v>0</v>
      </c>
      <c r="AM469" s="23">
        <v>0</v>
      </c>
      <c r="AN469" s="23">
        <v>0</v>
      </c>
      <c r="AO469" s="23">
        <v>0</v>
      </c>
      <c r="AP469" s="23">
        <v>0</v>
      </c>
      <c r="AQ469" s="23">
        <v>0</v>
      </c>
      <c r="AR469" s="23">
        <v>0</v>
      </c>
      <c r="AS469" s="23">
        <v>0</v>
      </c>
      <c r="AT469" s="23">
        <v>0</v>
      </c>
      <c r="AU469" s="23">
        <v>0</v>
      </c>
      <c r="AV469" s="23">
        <v>0</v>
      </c>
      <c r="AW469" s="23">
        <v>0</v>
      </c>
      <c r="AX469" s="23">
        <v>0</v>
      </c>
      <c r="AY469" s="23">
        <v>0</v>
      </c>
      <c r="AZ469" s="23">
        <v>0</v>
      </c>
      <c r="BA469" s="23">
        <v>0</v>
      </c>
      <c r="BB469" s="23" t="s">
        <v>176</v>
      </c>
    </row>
    <row r="470" spans="5:54" x14ac:dyDescent="0.25">
      <c r="E470" s="23">
        <v>0</v>
      </c>
      <c r="F470" s="23">
        <v>0</v>
      </c>
      <c r="G470" s="23">
        <v>0</v>
      </c>
      <c r="H470" s="23">
        <v>0</v>
      </c>
      <c r="I470" s="23">
        <v>0</v>
      </c>
      <c r="J470" s="23">
        <v>0</v>
      </c>
      <c r="K470" s="23">
        <v>0</v>
      </c>
      <c r="L470" s="23">
        <v>0</v>
      </c>
      <c r="M470" s="23">
        <v>0</v>
      </c>
      <c r="N470" s="23">
        <v>0</v>
      </c>
      <c r="O470" s="23">
        <v>0</v>
      </c>
      <c r="P470" s="23">
        <v>0</v>
      </c>
      <c r="Q470" s="23">
        <v>0</v>
      </c>
      <c r="R470" s="23">
        <v>0</v>
      </c>
      <c r="S470" s="23">
        <v>0</v>
      </c>
      <c r="T470" s="23">
        <v>0</v>
      </c>
      <c r="U470" s="23">
        <v>0</v>
      </c>
      <c r="V470" s="24" t="s">
        <v>175</v>
      </c>
      <c r="X470" s="23">
        <v>0</v>
      </c>
      <c r="Y470" s="23">
        <v>0</v>
      </c>
      <c r="Z470" s="23">
        <v>0</v>
      </c>
      <c r="AA470" s="23">
        <v>0</v>
      </c>
      <c r="AB470" s="23">
        <v>0</v>
      </c>
      <c r="AC470" s="23">
        <v>0</v>
      </c>
      <c r="AD470" s="23">
        <v>0</v>
      </c>
      <c r="AE470" s="23">
        <v>0</v>
      </c>
      <c r="AF470" s="23">
        <v>0</v>
      </c>
      <c r="AG470" s="23">
        <v>0</v>
      </c>
      <c r="AH470" s="23">
        <v>0</v>
      </c>
      <c r="AI470" s="23">
        <v>0</v>
      </c>
      <c r="AJ470" s="23">
        <v>0</v>
      </c>
      <c r="AK470" s="23">
        <v>0</v>
      </c>
      <c r="AL470" s="23">
        <v>0</v>
      </c>
      <c r="AM470" s="23">
        <v>0</v>
      </c>
      <c r="AN470" s="23">
        <v>0</v>
      </c>
      <c r="AO470" s="23">
        <v>0</v>
      </c>
      <c r="AP470" s="23">
        <v>0</v>
      </c>
      <c r="AQ470" s="23">
        <v>0</v>
      </c>
      <c r="AR470" s="23">
        <v>0</v>
      </c>
      <c r="AS470" s="23">
        <v>0</v>
      </c>
      <c r="AT470" s="23">
        <v>0</v>
      </c>
      <c r="AU470" s="23">
        <v>0</v>
      </c>
      <c r="AV470" s="23">
        <v>0</v>
      </c>
      <c r="AW470" s="23">
        <v>0</v>
      </c>
      <c r="AX470" s="23">
        <v>0</v>
      </c>
      <c r="AY470" s="23">
        <v>0</v>
      </c>
      <c r="AZ470" s="23">
        <v>0</v>
      </c>
      <c r="BA470" s="23">
        <v>0</v>
      </c>
      <c r="BB470" s="23" t="s">
        <v>176</v>
      </c>
    </row>
    <row r="471" spans="5:54" x14ac:dyDescent="0.25">
      <c r="E471" s="23">
        <v>0</v>
      </c>
      <c r="F471" s="23">
        <v>0</v>
      </c>
      <c r="G471" s="23">
        <v>0</v>
      </c>
      <c r="H471" s="23">
        <v>0</v>
      </c>
      <c r="I471" s="23">
        <v>0</v>
      </c>
      <c r="J471" s="23">
        <v>0</v>
      </c>
      <c r="K471" s="23">
        <v>0</v>
      </c>
      <c r="L471" s="23">
        <v>0</v>
      </c>
      <c r="M471" s="23">
        <v>0</v>
      </c>
      <c r="N471" s="23">
        <v>0</v>
      </c>
      <c r="O471" s="23">
        <v>0</v>
      </c>
      <c r="P471" s="23">
        <v>0</v>
      </c>
      <c r="Q471" s="23">
        <v>0</v>
      </c>
      <c r="R471" s="23">
        <v>0</v>
      </c>
      <c r="S471" s="23">
        <v>0</v>
      </c>
      <c r="T471" s="23">
        <v>0</v>
      </c>
      <c r="U471" s="23">
        <v>0</v>
      </c>
      <c r="V471" s="24" t="s">
        <v>175</v>
      </c>
      <c r="X471" s="23">
        <v>0</v>
      </c>
      <c r="Y471" s="23">
        <v>0</v>
      </c>
      <c r="Z471" s="23">
        <v>0</v>
      </c>
      <c r="AA471" s="23">
        <v>0</v>
      </c>
      <c r="AB471" s="23">
        <v>0</v>
      </c>
      <c r="AC471" s="23">
        <v>0</v>
      </c>
      <c r="AD471" s="23">
        <v>0</v>
      </c>
      <c r="AE471" s="23">
        <v>0</v>
      </c>
      <c r="AF471" s="23">
        <v>0</v>
      </c>
      <c r="AG471" s="23">
        <v>0</v>
      </c>
      <c r="AH471" s="23">
        <v>0</v>
      </c>
      <c r="AI471" s="23">
        <v>0</v>
      </c>
      <c r="AJ471" s="23">
        <v>0</v>
      </c>
      <c r="AK471" s="23">
        <v>0</v>
      </c>
      <c r="AL471" s="23">
        <v>0</v>
      </c>
      <c r="AM471" s="23">
        <v>0</v>
      </c>
      <c r="AN471" s="23">
        <v>0</v>
      </c>
      <c r="AO471" s="23">
        <v>0</v>
      </c>
      <c r="AP471" s="23">
        <v>0</v>
      </c>
      <c r="AQ471" s="23">
        <v>0</v>
      </c>
      <c r="AR471" s="23">
        <v>0</v>
      </c>
      <c r="AS471" s="23">
        <v>0</v>
      </c>
      <c r="AT471" s="23">
        <v>0</v>
      </c>
      <c r="AU471" s="23">
        <v>0</v>
      </c>
      <c r="AV471" s="23">
        <v>0</v>
      </c>
      <c r="AW471" s="23">
        <v>0</v>
      </c>
      <c r="AX471" s="23">
        <v>0</v>
      </c>
      <c r="AY471" s="23">
        <v>0</v>
      </c>
      <c r="AZ471" s="23">
        <v>0</v>
      </c>
      <c r="BA471" s="23">
        <v>0</v>
      </c>
      <c r="BB471" s="23" t="s">
        <v>176</v>
      </c>
    </row>
    <row r="472" spans="5:54" x14ac:dyDescent="0.25">
      <c r="E472" s="23">
        <v>0</v>
      </c>
      <c r="F472" s="23">
        <v>0</v>
      </c>
      <c r="G472" s="23">
        <v>0</v>
      </c>
      <c r="H472" s="23">
        <v>0</v>
      </c>
      <c r="I472" s="23">
        <v>0</v>
      </c>
      <c r="J472" s="23">
        <v>0</v>
      </c>
      <c r="K472" s="23">
        <v>0</v>
      </c>
      <c r="L472" s="23">
        <v>0</v>
      </c>
      <c r="M472" s="23">
        <v>0</v>
      </c>
      <c r="N472" s="23">
        <v>0</v>
      </c>
      <c r="O472" s="23">
        <v>0</v>
      </c>
      <c r="P472" s="23">
        <v>0</v>
      </c>
      <c r="Q472" s="23">
        <v>0</v>
      </c>
      <c r="R472" s="23">
        <v>0</v>
      </c>
      <c r="S472" s="23">
        <v>0</v>
      </c>
      <c r="T472" s="23">
        <v>0</v>
      </c>
      <c r="U472" s="23">
        <v>0</v>
      </c>
      <c r="V472" s="24" t="s">
        <v>175</v>
      </c>
      <c r="X472" s="23">
        <v>0</v>
      </c>
      <c r="Y472" s="23">
        <v>0</v>
      </c>
      <c r="Z472" s="23">
        <v>0</v>
      </c>
      <c r="AA472" s="23">
        <v>0</v>
      </c>
      <c r="AB472" s="23">
        <v>0</v>
      </c>
      <c r="AC472" s="23">
        <v>0</v>
      </c>
      <c r="AD472" s="23">
        <v>0</v>
      </c>
      <c r="AE472" s="23">
        <v>0</v>
      </c>
      <c r="AF472" s="23">
        <v>0</v>
      </c>
      <c r="AG472" s="23">
        <v>0</v>
      </c>
      <c r="AH472" s="23">
        <v>0</v>
      </c>
      <c r="AI472" s="23">
        <v>0</v>
      </c>
      <c r="AJ472" s="23">
        <v>0</v>
      </c>
      <c r="AK472" s="23">
        <v>0</v>
      </c>
      <c r="AL472" s="23">
        <v>0</v>
      </c>
      <c r="AM472" s="23">
        <v>0</v>
      </c>
      <c r="AN472" s="23">
        <v>0</v>
      </c>
      <c r="AO472" s="23">
        <v>0</v>
      </c>
      <c r="AP472" s="23">
        <v>0</v>
      </c>
      <c r="AQ472" s="23">
        <v>0</v>
      </c>
      <c r="AR472" s="23">
        <v>0</v>
      </c>
      <c r="AS472" s="23">
        <v>0</v>
      </c>
      <c r="AT472" s="23">
        <v>0</v>
      </c>
      <c r="AU472" s="23">
        <v>0</v>
      </c>
      <c r="AV472" s="23">
        <v>0</v>
      </c>
      <c r="AW472" s="23">
        <v>0</v>
      </c>
      <c r="AX472" s="23">
        <v>0</v>
      </c>
      <c r="AY472" s="23">
        <v>0</v>
      </c>
      <c r="AZ472" s="23">
        <v>0</v>
      </c>
      <c r="BA472" s="23">
        <v>0</v>
      </c>
      <c r="BB472" s="23" t="s">
        <v>176</v>
      </c>
    </row>
    <row r="473" spans="5:54" x14ac:dyDescent="0.25">
      <c r="E473" s="23">
        <v>0</v>
      </c>
      <c r="F473" s="23">
        <v>0</v>
      </c>
      <c r="G473" s="23">
        <v>0</v>
      </c>
      <c r="H473" s="23">
        <v>0</v>
      </c>
      <c r="I473" s="23">
        <v>0</v>
      </c>
      <c r="J473" s="23">
        <v>0</v>
      </c>
      <c r="K473" s="23">
        <v>0</v>
      </c>
      <c r="L473" s="23">
        <v>0</v>
      </c>
      <c r="M473" s="23">
        <v>0</v>
      </c>
      <c r="N473" s="23">
        <v>0</v>
      </c>
      <c r="O473" s="23">
        <v>0</v>
      </c>
      <c r="P473" s="23">
        <v>0</v>
      </c>
      <c r="Q473" s="23">
        <v>0</v>
      </c>
      <c r="R473" s="23">
        <v>0</v>
      </c>
      <c r="S473" s="23">
        <v>0</v>
      </c>
      <c r="T473" s="23">
        <v>0</v>
      </c>
      <c r="U473" s="23">
        <v>0</v>
      </c>
      <c r="V473" s="24" t="s">
        <v>175</v>
      </c>
      <c r="X473" s="23">
        <v>0</v>
      </c>
      <c r="Y473" s="23">
        <v>0</v>
      </c>
      <c r="Z473" s="23">
        <v>0</v>
      </c>
      <c r="AA473" s="23">
        <v>0</v>
      </c>
      <c r="AB473" s="23">
        <v>0</v>
      </c>
      <c r="AC473" s="23">
        <v>0</v>
      </c>
      <c r="AD473" s="23">
        <v>0</v>
      </c>
      <c r="AE473" s="23">
        <v>0</v>
      </c>
      <c r="AF473" s="23">
        <v>0</v>
      </c>
      <c r="AG473" s="23">
        <v>0</v>
      </c>
      <c r="AH473" s="23">
        <v>0</v>
      </c>
      <c r="AI473" s="23">
        <v>0</v>
      </c>
      <c r="AJ473" s="23">
        <v>0</v>
      </c>
      <c r="AK473" s="23">
        <v>0</v>
      </c>
      <c r="AL473" s="23">
        <v>0</v>
      </c>
      <c r="AM473" s="23">
        <v>0</v>
      </c>
      <c r="AN473" s="23">
        <v>0</v>
      </c>
      <c r="AO473" s="23">
        <v>0</v>
      </c>
      <c r="AP473" s="23">
        <v>0</v>
      </c>
      <c r="AQ473" s="23">
        <v>0</v>
      </c>
      <c r="AR473" s="23">
        <v>0</v>
      </c>
      <c r="AS473" s="23">
        <v>0</v>
      </c>
      <c r="AT473" s="23">
        <v>0</v>
      </c>
      <c r="AU473" s="23">
        <v>0</v>
      </c>
      <c r="AV473" s="23">
        <v>0</v>
      </c>
      <c r="AW473" s="23">
        <v>0</v>
      </c>
      <c r="AX473" s="23">
        <v>0</v>
      </c>
      <c r="AY473" s="23">
        <v>0</v>
      </c>
      <c r="AZ473" s="23">
        <v>0</v>
      </c>
      <c r="BA473" s="23">
        <v>0</v>
      </c>
      <c r="BB473" s="23" t="s">
        <v>176</v>
      </c>
    </row>
    <row r="474" spans="5:54" x14ac:dyDescent="0.25">
      <c r="E474" s="23">
        <v>0</v>
      </c>
      <c r="F474" s="23">
        <v>0</v>
      </c>
      <c r="G474" s="23">
        <v>0</v>
      </c>
      <c r="H474" s="23">
        <v>0</v>
      </c>
      <c r="I474" s="23">
        <v>0</v>
      </c>
      <c r="J474" s="23">
        <v>0</v>
      </c>
      <c r="K474" s="23">
        <v>0</v>
      </c>
      <c r="L474" s="23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  <c r="T474" s="23">
        <v>0</v>
      </c>
      <c r="U474" s="23">
        <v>0</v>
      </c>
      <c r="V474" s="24" t="s">
        <v>175</v>
      </c>
      <c r="X474" s="23">
        <v>0</v>
      </c>
      <c r="Y474" s="23">
        <v>0</v>
      </c>
      <c r="Z474" s="23">
        <v>0</v>
      </c>
      <c r="AA474" s="23">
        <v>0</v>
      </c>
      <c r="AB474" s="23">
        <v>0</v>
      </c>
      <c r="AC474" s="23">
        <v>0</v>
      </c>
      <c r="AD474" s="23">
        <v>0</v>
      </c>
      <c r="AE474" s="23">
        <v>0</v>
      </c>
      <c r="AF474" s="23">
        <v>0</v>
      </c>
      <c r="AG474" s="23">
        <v>0</v>
      </c>
      <c r="AH474" s="23">
        <v>0</v>
      </c>
      <c r="AI474" s="23">
        <v>0</v>
      </c>
      <c r="AJ474" s="23">
        <v>0</v>
      </c>
      <c r="AK474" s="23">
        <v>0</v>
      </c>
      <c r="AL474" s="23">
        <v>0</v>
      </c>
      <c r="AM474" s="23">
        <v>0</v>
      </c>
      <c r="AN474" s="23">
        <v>0</v>
      </c>
      <c r="AO474" s="23">
        <v>0</v>
      </c>
      <c r="AP474" s="23">
        <v>0</v>
      </c>
      <c r="AQ474" s="23">
        <v>0</v>
      </c>
      <c r="AR474" s="23">
        <v>0</v>
      </c>
      <c r="AS474" s="23">
        <v>0</v>
      </c>
      <c r="AT474" s="23">
        <v>0</v>
      </c>
      <c r="AU474" s="23">
        <v>0</v>
      </c>
      <c r="AV474" s="23">
        <v>0</v>
      </c>
      <c r="AW474" s="23">
        <v>0</v>
      </c>
      <c r="AX474" s="23">
        <v>0</v>
      </c>
      <c r="AY474" s="23">
        <v>0</v>
      </c>
      <c r="AZ474" s="23">
        <v>0</v>
      </c>
      <c r="BA474" s="23">
        <v>0</v>
      </c>
      <c r="BB474" s="23" t="s">
        <v>176</v>
      </c>
    </row>
    <row r="475" spans="5:54" x14ac:dyDescent="0.25">
      <c r="E475" s="23">
        <v>0</v>
      </c>
      <c r="F475" s="23">
        <v>0</v>
      </c>
      <c r="G475" s="23">
        <v>0</v>
      </c>
      <c r="H475" s="23">
        <v>0</v>
      </c>
      <c r="I475" s="23">
        <v>0</v>
      </c>
      <c r="J475" s="23">
        <v>0</v>
      </c>
      <c r="K475" s="23">
        <v>0</v>
      </c>
      <c r="L475" s="23">
        <v>0</v>
      </c>
      <c r="M475" s="23">
        <v>0</v>
      </c>
      <c r="N475" s="23">
        <v>0</v>
      </c>
      <c r="O475" s="23">
        <v>0</v>
      </c>
      <c r="P475" s="23">
        <v>0</v>
      </c>
      <c r="Q475" s="23">
        <v>0</v>
      </c>
      <c r="R475" s="23">
        <v>0</v>
      </c>
      <c r="S475" s="23">
        <v>0</v>
      </c>
      <c r="T475" s="23">
        <v>0</v>
      </c>
      <c r="U475" s="23">
        <v>0</v>
      </c>
      <c r="V475" s="24" t="s">
        <v>175</v>
      </c>
      <c r="X475" s="23">
        <v>0</v>
      </c>
      <c r="Y475" s="23">
        <v>0</v>
      </c>
      <c r="Z475" s="23">
        <v>0</v>
      </c>
      <c r="AA475" s="23">
        <v>0</v>
      </c>
      <c r="AB475" s="23">
        <v>0</v>
      </c>
      <c r="AC475" s="23">
        <v>0</v>
      </c>
      <c r="AD475" s="23">
        <v>0</v>
      </c>
      <c r="AE475" s="23">
        <v>0</v>
      </c>
      <c r="AF475" s="23">
        <v>0</v>
      </c>
      <c r="AG475" s="23">
        <v>0</v>
      </c>
      <c r="AH475" s="23">
        <v>0</v>
      </c>
      <c r="AI475" s="23">
        <v>0</v>
      </c>
      <c r="AJ475" s="23">
        <v>0</v>
      </c>
      <c r="AK475" s="23">
        <v>0</v>
      </c>
      <c r="AL475" s="23">
        <v>0</v>
      </c>
      <c r="AM475" s="23">
        <v>0</v>
      </c>
      <c r="AN475" s="23">
        <v>0</v>
      </c>
      <c r="AO475" s="23">
        <v>0</v>
      </c>
      <c r="AP475" s="23">
        <v>0</v>
      </c>
      <c r="AQ475" s="23">
        <v>0</v>
      </c>
      <c r="AR475" s="23">
        <v>0</v>
      </c>
      <c r="AS475" s="23">
        <v>0</v>
      </c>
      <c r="AT475" s="23">
        <v>0</v>
      </c>
      <c r="AU475" s="23">
        <v>0</v>
      </c>
      <c r="AV475" s="23">
        <v>0</v>
      </c>
      <c r="AW475" s="23">
        <v>0</v>
      </c>
      <c r="AX475" s="23">
        <v>0</v>
      </c>
      <c r="AY475" s="23">
        <v>0</v>
      </c>
      <c r="AZ475" s="23">
        <v>0</v>
      </c>
      <c r="BA475" s="23">
        <v>0</v>
      </c>
      <c r="BB475" s="23" t="s">
        <v>176</v>
      </c>
    </row>
    <row r="476" spans="5:54" x14ac:dyDescent="0.25">
      <c r="E476" s="23">
        <v>0</v>
      </c>
      <c r="F476" s="23">
        <v>0</v>
      </c>
      <c r="G476" s="23">
        <v>0</v>
      </c>
      <c r="H476" s="23">
        <v>0</v>
      </c>
      <c r="I476" s="23">
        <v>0</v>
      </c>
      <c r="J476" s="23">
        <v>0</v>
      </c>
      <c r="K476" s="23">
        <v>0</v>
      </c>
      <c r="L476" s="23">
        <v>0</v>
      </c>
      <c r="M476" s="23">
        <v>0</v>
      </c>
      <c r="N476" s="23">
        <v>0</v>
      </c>
      <c r="O476" s="23">
        <v>0</v>
      </c>
      <c r="P476" s="23">
        <v>0</v>
      </c>
      <c r="Q476" s="23">
        <v>0</v>
      </c>
      <c r="R476" s="23">
        <v>0</v>
      </c>
      <c r="S476" s="23">
        <v>0</v>
      </c>
      <c r="T476" s="23">
        <v>0</v>
      </c>
      <c r="U476" s="23">
        <v>0</v>
      </c>
      <c r="V476" s="24" t="s">
        <v>175</v>
      </c>
      <c r="X476" s="23">
        <v>0</v>
      </c>
      <c r="Y476" s="23">
        <v>0</v>
      </c>
      <c r="Z476" s="23">
        <v>0</v>
      </c>
      <c r="AA476" s="23">
        <v>0</v>
      </c>
      <c r="AB476" s="23">
        <v>0</v>
      </c>
      <c r="AC476" s="23">
        <v>0</v>
      </c>
      <c r="AD476" s="23">
        <v>0</v>
      </c>
      <c r="AE476" s="23">
        <v>0</v>
      </c>
      <c r="AF476" s="23">
        <v>0</v>
      </c>
      <c r="AG476" s="23">
        <v>0</v>
      </c>
      <c r="AH476" s="23">
        <v>0</v>
      </c>
      <c r="AI476" s="23">
        <v>0</v>
      </c>
      <c r="AJ476" s="23">
        <v>0</v>
      </c>
      <c r="AK476" s="23">
        <v>0</v>
      </c>
      <c r="AL476" s="23">
        <v>0</v>
      </c>
      <c r="AM476" s="23">
        <v>0</v>
      </c>
      <c r="AN476" s="23">
        <v>0</v>
      </c>
      <c r="AO476" s="23">
        <v>0</v>
      </c>
      <c r="AP476" s="23">
        <v>0</v>
      </c>
      <c r="AQ476" s="23">
        <v>0</v>
      </c>
      <c r="AR476" s="23">
        <v>0</v>
      </c>
      <c r="AS476" s="23">
        <v>0</v>
      </c>
      <c r="AT476" s="23">
        <v>0</v>
      </c>
      <c r="AU476" s="23">
        <v>0</v>
      </c>
      <c r="AV476" s="23">
        <v>0</v>
      </c>
      <c r="AW476" s="23">
        <v>0</v>
      </c>
      <c r="AX476" s="23">
        <v>0</v>
      </c>
      <c r="AY476" s="23">
        <v>0</v>
      </c>
      <c r="AZ476" s="23">
        <v>0</v>
      </c>
      <c r="BA476" s="23">
        <v>0</v>
      </c>
      <c r="BB476" s="23" t="s">
        <v>176</v>
      </c>
    </row>
    <row r="477" spans="5:54" x14ac:dyDescent="0.25">
      <c r="E477" s="23">
        <v>0</v>
      </c>
      <c r="F477" s="23">
        <v>0</v>
      </c>
      <c r="G477" s="23">
        <v>0</v>
      </c>
      <c r="H477" s="23">
        <v>0</v>
      </c>
      <c r="I477" s="23">
        <v>0</v>
      </c>
      <c r="J477" s="23">
        <v>0</v>
      </c>
      <c r="K477" s="23">
        <v>0</v>
      </c>
      <c r="L477" s="23">
        <v>0</v>
      </c>
      <c r="M477" s="23">
        <v>0</v>
      </c>
      <c r="N477" s="23">
        <v>0</v>
      </c>
      <c r="O477" s="23">
        <v>0</v>
      </c>
      <c r="P477" s="23">
        <v>0</v>
      </c>
      <c r="Q477" s="23">
        <v>0</v>
      </c>
      <c r="R477" s="23">
        <v>0</v>
      </c>
      <c r="S477" s="23">
        <v>0</v>
      </c>
      <c r="T477" s="23">
        <v>0</v>
      </c>
      <c r="U477" s="23">
        <v>0</v>
      </c>
      <c r="V477" s="24" t="s">
        <v>175</v>
      </c>
      <c r="X477" s="23">
        <v>0</v>
      </c>
      <c r="Y477" s="23">
        <v>0</v>
      </c>
      <c r="Z477" s="23">
        <v>0</v>
      </c>
      <c r="AA477" s="23">
        <v>0</v>
      </c>
      <c r="AB477" s="23">
        <v>0</v>
      </c>
      <c r="AC477" s="23">
        <v>0</v>
      </c>
      <c r="AD477" s="23">
        <v>0</v>
      </c>
      <c r="AE477" s="23">
        <v>0</v>
      </c>
      <c r="AF477" s="23">
        <v>0</v>
      </c>
      <c r="AG477" s="23">
        <v>0</v>
      </c>
      <c r="AH477" s="23">
        <v>0</v>
      </c>
      <c r="AI477" s="23">
        <v>0</v>
      </c>
      <c r="AJ477" s="23">
        <v>0</v>
      </c>
      <c r="AK477" s="23">
        <v>0</v>
      </c>
      <c r="AL477" s="23">
        <v>0</v>
      </c>
      <c r="AM477" s="23">
        <v>0</v>
      </c>
      <c r="AN477" s="23">
        <v>0</v>
      </c>
      <c r="AO477" s="23">
        <v>0</v>
      </c>
      <c r="AP477" s="23">
        <v>0</v>
      </c>
      <c r="AQ477" s="23">
        <v>0</v>
      </c>
      <c r="AR477" s="23">
        <v>0</v>
      </c>
      <c r="AS477" s="23">
        <v>0</v>
      </c>
      <c r="AT477" s="23">
        <v>0</v>
      </c>
      <c r="AU477" s="23">
        <v>0</v>
      </c>
      <c r="AV477" s="23">
        <v>0</v>
      </c>
      <c r="AW477" s="23">
        <v>0</v>
      </c>
      <c r="AX477" s="23">
        <v>0</v>
      </c>
      <c r="AY477" s="23">
        <v>0</v>
      </c>
      <c r="AZ477" s="23">
        <v>0</v>
      </c>
      <c r="BA477" s="23">
        <v>0</v>
      </c>
      <c r="BB477" s="23" t="s">
        <v>176</v>
      </c>
    </row>
    <row r="478" spans="5:54" x14ac:dyDescent="0.25">
      <c r="E478" s="23">
        <v>0</v>
      </c>
      <c r="F478" s="23">
        <v>0</v>
      </c>
      <c r="G478" s="23">
        <v>0</v>
      </c>
      <c r="H478" s="23">
        <v>0</v>
      </c>
      <c r="I478" s="23">
        <v>0</v>
      </c>
      <c r="J478" s="23">
        <v>0</v>
      </c>
      <c r="K478" s="23">
        <v>0</v>
      </c>
      <c r="L478" s="23">
        <v>0</v>
      </c>
      <c r="M478" s="23">
        <v>0</v>
      </c>
      <c r="N478" s="23">
        <v>0</v>
      </c>
      <c r="O478" s="23">
        <v>0</v>
      </c>
      <c r="P478" s="23">
        <v>0</v>
      </c>
      <c r="Q478" s="23">
        <v>0</v>
      </c>
      <c r="R478" s="23">
        <v>0</v>
      </c>
      <c r="S478" s="23">
        <v>0</v>
      </c>
      <c r="T478" s="23">
        <v>0</v>
      </c>
      <c r="U478" s="23">
        <v>0</v>
      </c>
      <c r="V478" s="24" t="s">
        <v>175</v>
      </c>
      <c r="X478" s="23">
        <v>0</v>
      </c>
      <c r="Y478" s="23">
        <v>0</v>
      </c>
      <c r="Z478" s="23">
        <v>0</v>
      </c>
      <c r="AA478" s="23">
        <v>0</v>
      </c>
      <c r="AB478" s="23">
        <v>0</v>
      </c>
      <c r="AC478" s="23">
        <v>0</v>
      </c>
      <c r="AD478" s="23">
        <v>0</v>
      </c>
      <c r="AE478" s="23">
        <v>0</v>
      </c>
      <c r="AF478" s="23">
        <v>0</v>
      </c>
      <c r="AG478" s="23">
        <v>0</v>
      </c>
      <c r="AH478" s="23">
        <v>0</v>
      </c>
      <c r="AI478" s="23">
        <v>0</v>
      </c>
      <c r="AJ478" s="23">
        <v>0</v>
      </c>
      <c r="AK478" s="23">
        <v>0</v>
      </c>
      <c r="AL478" s="23">
        <v>0</v>
      </c>
      <c r="AM478" s="23">
        <v>0</v>
      </c>
      <c r="AN478" s="23">
        <v>0</v>
      </c>
      <c r="AO478" s="23">
        <v>0</v>
      </c>
      <c r="AP478" s="23">
        <v>0</v>
      </c>
      <c r="AQ478" s="23">
        <v>0</v>
      </c>
      <c r="AR478" s="23">
        <v>0</v>
      </c>
      <c r="AS478" s="23">
        <v>0</v>
      </c>
      <c r="AT478" s="23">
        <v>0</v>
      </c>
      <c r="AU478" s="23">
        <v>0</v>
      </c>
      <c r="AV478" s="23">
        <v>0</v>
      </c>
      <c r="AW478" s="23">
        <v>0</v>
      </c>
      <c r="AX478" s="23">
        <v>0</v>
      </c>
      <c r="AY478" s="23">
        <v>0</v>
      </c>
      <c r="AZ478" s="23">
        <v>0</v>
      </c>
      <c r="BA478" s="23">
        <v>0</v>
      </c>
      <c r="BB478" s="23" t="s">
        <v>176</v>
      </c>
    </row>
    <row r="479" spans="5:54" x14ac:dyDescent="0.25">
      <c r="E479" s="23">
        <v>0</v>
      </c>
      <c r="F479" s="23">
        <v>0</v>
      </c>
      <c r="G479" s="23">
        <v>0</v>
      </c>
      <c r="H479" s="23">
        <v>0</v>
      </c>
      <c r="I479" s="23">
        <v>0</v>
      </c>
      <c r="J479" s="23">
        <v>0</v>
      </c>
      <c r="K479" s="23">
        <v>0</v>
      </c>
      <c r="L479" s="23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3">
        <v>0</v>
      </c>
      <c r="S479" s="23">
        <v>0</v>
      </c>
      <c r="T479" s="23">
        <v>0</v>
      </c>
      <c r="U479" s="23">
        <v>0</v>
      </c>
      <c r="V479" s="24" t="s">
        <v>175</v>
      </c>
      <c r="X479" s="23">
        <v>0</v>
      </c>
      <c r="Y479" s="23">
        <v>0</v>
      </c>
      <c r="Z479" s="23">
        <v>0</v>
      </c>
      <c r="AA479" s="23">
        <v>0</v>
      </c>
      <c r="AB479" s="23">
        <v>0</v>
      </c>
      <c r="AC479" s="23">
        <v>0</v>
      </c>
      <c r="AD479" s="23">
        <v>0</v>
      </c>
      <c r="AE479" s="23">
        <v>0</v>
      </c>
      <c r="AF479" s="23">
        <v>0</v>
      </c>
      <c r="AG479" s="23">
        <v>0</v>
      </c>
      <c r="AH479" s="23">
        <v>0</v>
      </c>
      <c r="AI479" s="23">
        <v>0</v>
      </c>
      <c r="AJ479" s="23">
        <v>0</v>
      </c>
      <c r="AK479" s="23">
        <v>0</v>
      </c>
      <c r="AL479" s="23">
        <v>0</v>
      </c>
      <c r="AM479" s="23">
        <v>0</v>
      </c>
      <c r="AN479" s="23">
        <v>0</v>
      </c>
      <c r="AO479" s="23">
        <v>0</v>
      </c>
      <c r="AP479" s="23">
        <v>0</v>
      </c>
      <c r="AQ479" s="23">
        <v>0</v>
      </c>
      <c r="AR479" s="23">
        <v>0</v>
      </c>
      <c r="AS479" s="23">
        <v>0</v>
      </c>
      <c r="AT479" s="23">
        <v>0</v>
      </c>
      <c r="AU479" s="23">
        <v>0</v>
      </c>
      <c r="AV479" s="23">
        <v>0</v>
      </c>
      <c r="AW479" s="23">
        <v>0</v>
      </c>
      <c r="AX479" s="23">
        <v>0</v>
      </c>
      <c r="AY479" s="23">
        <v>0</v>
      </c>
      <c r="AZ479" s="23">
        <v>0</v>
      </c>
      <c r="BA479" s="23">
        <v>0</v>
      </c>
      <c r="BB479" s="23" t="s">
        <v>176</v>
      </c>
    </row>
    <row r="480" spans="5:54" x14ac:dyDescent="0.25">
      <c r="E480" s="23">
        <v>0</v>
      </c>
      <c r="F480" s="23">
        <v>0</v>
      </c>
      <c r="G480" s="23">
        <v>0</v>
      </c>
      <c r="H480" s="23">
        <v>0</v>
      </c>
      <c r="I480" s="23">
        <v>0</v>
      </c>
      <c r="J480" s="23">
        <v>0</v>
      </c>
      <c r="K480" s="23">
        <v>0</v>
      </c>
      <c r="L480" s="23">
        <v>0</v>
      </c>
      <c r="M480" s="23">
        <v>0</v>
      </c>
      <c r="N480" s="23">
        <v>0</v>
      </c>
      <c r="O480" s="23">
        <v>0</v>
      </c>
      <c r="P480" s="23">
        <v>0</v>
      </c>
      <c r="Q480" s="23">
        <v>0</v>
      </c>
      <c r="R480" s="23">
        <v>0</v>
      </c>
      <c r="S480" s="23">
        <v>0</v>
      </c>
      <c r="T480" s="23">
        <v>0</v>
      </c>
      <c r="U480" s="23">
        <v>0</v>
      </c>
      <c r="V480" s="24" t="s">
        <v>175</v>
      </c>
      <c r="X480" s="23">
        <v>0</v>
      </c>
      <c r="Y480" s="23">
        <v>0</v>
      </c>
      <c r="Z480" s="23">
        <v>0</v>
      </c>
      <c r="AA480" s="23">
        <v>0</v>
      </c>
      <c r="AB480" s="23">
        <v>0</v>
      </c>
      <c r="AC480" s="23">
        <v>0</v>
      </c>
      <c r="AD480" s="23">
        <v>0</v>
      </c>
      <c r="AE480" s="23">
        <v>0</v>
      </c>
      <c r="AF480" s="23">
        <v>0</v>
      </c>
      <c r="AG480" s="23">
        <v>0</v>
      </c>
      <c r="AH480" s="23">
        <v>0</v>
      </c>
      <c r="AI480" s="23">
        <v>0</v>
      </c>
      <c r="AJ480" s="23">
        <v>0</v>
      </c>
      <c r="AK480" s="23">
        <v>0</v>
      </c>
      <c r="AL480" s="23">
        <v>0</v>
      </c>
      <c r="AM480" s="23">
        <v>0</v>
      </c>
      <c r="AN480" s="23">
        <v>0</v>
      </c>
      <c r="AO480" s="23">
        <v>0</v>
      </c>
      <c r="AP480" s="23">
        <v>0</v>
      </c>
      <c r="AQ480" s="23">
        <v>0</v>
      </c>
      <c r="AR480" s="23">
        <v>0</v>
      </c>
      <c r="AS480" s="23">
        <v>0</v>
      </c>
      <c r="AT480" s="23">
        <v>0</v>
      </c>
      <c r="AU480" s="23">
        <v>0</v>
      </c>
      <c r="AV480" s="23">
        <v>0</v>
      </c>
      <c r="AW480" s="23">
        <v>0</v>
      </c>
      <c r="AX480" s="23">
        <v>0</v>
      </c>
      <c r="AY480" s="23">
        <v>0</v>
      </c>
      <c r="AZ480" s="23">
        <v>0</v>
      </c>
      <c r="BA480" s="23">
        <v>0</v>
      </c>
      <c r="BB480" s="23" t="s">
        <v>176</v>
      </c>
    </row>
    <row r="481" spans="5:54" x14ac:dyDescent="0.25">
      <c r="E481" s="23">
        <v>0</v>
      </c>
      <c r="F481" s="23">
        <v>0</v>
      </c>
      <c r="G481" s="23">
        <v>0</v>
      </c>
      <c r="H481" s="23">
        <v>0</v>
      </c>
      <c r="I481" s="23">
        <v>0</v>
      </c>
      <c r="J481" s="23">
        <v>0</v>
      </c>
      <c r="K481" s="23">
        <v>0</v>
      </c>
      <c r="L481" s="23">
        <v>0</v>
      </c>
      <c r="M481" s="23">
        <v>0</v>
      </c>
      <c r="N481" s="23">
        <v>0</v>
      </c>
      <c r="O481" s="23">
        <v>0</v>
      </c>
      <c r="P481" s="23">
        <v>0</v>
      </c>
      <c r="Q481" s="23">
        <v>0</v>
      </c>
      <c r="R481" s="23">
        <v>0</v>
      </c>
      <c r="S481" s="23">
        <v>0</v>
      </c>
      <c r="T481" s="23">
        <v>0</v>
      </c>
      <c r="U481" s="23">
        <v>0</v>
      </c>
      <c r="V481" s="24" t="s">
        <v>175</v>
      </c>
      <c r="X481" s="23">
        <v>0</v>
      </c>
      <c r="Y481" s="23">
        <v>0</v>
      </c>
      <c r="Z481" s="23">
        <v>0</v>
      </c>
      <c r="AA481" s="23">
        <v>0</v>
      </c>
      <c r="AB481" s="23">
        <v>0</v>
      </c>
      <c r="AC481" s="23">
        <v>0</v>
      </c>
      <c r="AD481" s="23">
        <v>0</v>
      </c>
      <c r="AE481" s="23">
        <v>0</v>
      </c>
      <c r="AF481" s="23">
        <v>0</v>
      </c>
      <c r="AG481" s="23">
        <v>0</v>
      </c>
      <c r="AH481" s="23">
        <v>0</v>
      </c>
      <c r="AI481" s="23">
        <v>0</v>
      </c>
      <c r="AJ481" s="23">
        <v>0</v>
      </c>
      <c r="AK481" s="23">
        <v>0</v>
      </c>
      <c r="AL481" s="23">
        <v>0</v>
      </c>
      <c r="AM481" s="23">
        <v>0</v>
      </c>
      <c r="AN481" s="23">
        <v>0</v>
      </c>
      <c r="AO481" s="23">
        <v>0</v>
      </c>
      <c r="AP481" s="23">
        <v>0</v>
      </c>
      <c r="AQ481" s="23">
        <v>0</v>
      </c>
      <c r="AR481" s="23">
        <v>0</v>
      </c>
      <c r="AS481" s="23">
        <v>0</v>
      </c>
      <c r="AT481" s="23">
        <v>0</v>
      </c>
      <c r="AU481" s="23">
        <v>0</v>
      </c>
      <c r="AV481" s="23">
        <v>0</v>
      </c>
      <c r="AW481" s="23">
        <v>0</v>
      </c>
      <c r="AX481" s="23">
        <v>0</v>
      </c>
      <c r="AY481" s="23">
        <v>0</v>
      </c>
      <c r="AZ481" s="23">
        <v>0</v>
      </c>
      <c r="BA481" s="23">
        <v>0</v>
      </c>
      <c r="BB481" s="23" t="s">
        <v>176</v>
      </c>
    </row>
    <row r="482" spans="5:54" x14ac:dyDescent="0.25">
      <c r="E482" s="23">
        <v>0</v>
      </c>
      <c r="F482" s="23">
        <v>0</v>
      </c>
      <c r="G482" s="23">
        <v>0</v>
      </c>
      <c r="H482" s="23">
        <v>0</v>
      </c>
      <c r="I482" s="23">
        <v>0</v>
      </c>
      <c r="J482" s="23">
        <v>0</v>
      </c>
      <c r="K482" s="23">
        <v>0</v>
      </c>
      <c r="L482" s="23">
        <v>0</v>
      </c>
      <c r="M482" s="23">
        <v>0</v>
      </c>
      <c r="N482" s="23">
        <v>0</v>
      </c>
      <c r="O482" s="23">
        <v>0</v>
      </c>
      <c r="P482" s="23">
        <v>0</v>
      </c>
      <c r="Q482" s="23">
        <v>0</v>
      </c>
      <c r="R482" s="23">
        <v>0</v>
      </c>
      <c r="S482" s="23">
        <v>0</v>
      </c>
      <c r="T482" s="23">
        <v>0</v>
      </c>
      <c r="U482" s="23">
        <v>0</v>
      </c>
      <c r="V482" s="24" t="s">
        <v>175</v>
      </c>
      <c r="X482" s="23">
        <v>0</v>
      </c>
      <c r="Y482" s="23">
        <v>0</v>
      </c>
      <c r="Z482" s="23">
        <v>0</v>
      </c>
      <c r="AA482" s="23">
        <v>0</v>
      </c>
      <c r="AB482" s="23">
        <v>0</v>
      </c>
      <c r="AC482" s="23">
        <v>0</v>
      </c>
      <c r="AD482" s="23">
        <v>0</v>
      </c>
      <c r="AE482" s="23">
        <v>0</v>
      </c>
      <c r="AF482" s="23">
        <v>0</v>
      </c>
      <c r="AG482" s="23">
        <v>0</v>
      </c>
      <c r="AH482" s="23">
        <v>0</v>
      </c>
      <c r="AI482" s="23">
        <v>0</v>
      </c>
      <c r="AJ482" s="23">
        <v>0</v>
      </c>
      <c r="AK482" s="23">
        <v>0</v>
      </c>
      <c r="AL482" s="23">
        <v>0</v>
      </c>
      <c r="AM482" s="23">
        <v>0</v>
      </c>
      <c r="AN482" s="23">
        <v>0</v>
      </c>
      <c r="AO482" s="23">
        <v>0</v>
      </c>
      <c r="AP482" s="23">
        <v>0</v>
      </c>
      <c r="AQ482" s="23">
        <v>0</v>
      </c>
      <c r="AR482" s="23">
        <v>0</v>
      </c>
      <c r="AS482" s="23">
        <v>0</v>
      </c>
      <c r="AT482" s="23">
        <v>0</v>
      </c>
      <c r="AU482" s="23">
        <v>0</v>
      </c>
      <c r="AV482" s="23">
        <v>0</v>
      </c>
      <c r="AW482" s="23">
        <v>0</v>
      </c>
      <c r="AX482" s="23">
        <v>0</v>
      </c>
      <c r="AY482" s="23">
        <v>0</v>
      </c>
      <c r="AZ482" s="23">
        <v>0</v>
      </c>
      <c r="BA482" s="23">
        <v>0</v>
      </c>
      <c r="BB482" s="23" t="s">
        <v>176</v>
      </c>
    </row>
    <row r="483" spans="5:54" x14ac:dyDescent="0.25">
      <c r="E483" s="23">
        <v>0</v>
      </c>
      <c r="F483" s="23">
        <v>0</v>
      </c>
      <c r="G483" s="23">
        <v>0</v>
      </c>
      <c r="H483" s="23">
        <v>0</v>
      </c>
      <c r="I483" s="23">
        <v>0</v>
      </c>
      <c r="J483" s="23">
        <v>0</v>
      </c>
      <c r="K483" s="23">
        <v>0</v>
      </c>
      <c r="L483" s="23">
        <v>0</v>
      </c>
      <c r="M483" s="23">
        <v>0</v>
      </c>
      <c r="N483" s="23">
        <v>0</v>
      </c>
      <c r="O483" s="23">
        <v>0</v>
      </c>
      <c r="P483" s="23">
        <v>0</v>
      </c>
      <c r="Q483" s="23">
        <v>0</v>
      </c>
      <c r="R483" s="23">
        <v>0</v>
      </c>
      <c r="S483" s="23">
        <v>0</v>
      </c>
      <c r="T483" s="23">
        <v>0</v>
      </c>
      <c r="U483" s="23">
        <v>0</v>
      </c>
      <c r="V483" s="24" t="s">
        <v>175</v>
      </c>
      <c r="X483" s="23">
        <v>0</v>
      </c>
      <c r="Y483" s="23">
        <v>0</v>
      </c>
      <c r="Z483" s="23">
        <v>0</v>
      </c>
      <c r="AA483" s="23">
        <v>0</v>
      </c>
      <c r="AB483" s="23">
        <v>0</v>
      </c>
      <c r="AC483" s="23">
        <v>0</v>
      </c>
      <c r="AD483" s="23">
        <v>0</v>
      </c>
      <c r="AE483" s="23">
        <v>0</v>
      </c>
      <c r="AF483" s="23">
        <v>0</v>
      </c>
      <c r="AG483" s="23">
        <v>0</v>
      </c>
      <c r="AH483" s="23">
        <v>0</v>
      </c>
      <c r="AI483" s="23">
        <v>0</v>
      </c>
      <c r="AJ483" s="23">
        <v>0</v>
      </c>
      <c r="AK483" s="23">
        <v>0</v>
      </c>
      <c r="AL483" s="23">
        <v>0</v>
      </c>
      <c r="AM483" s="23">
        <v>0</v>
      </c>
      <c r="AN483" s="23">
        <v>0</v>
      </c>
      <c r="AO483" s="23">
        <v>0</v>
      </c>
      <c r="AP483" s="23">
        <v>0</v>
      </c>
      <c r="AQ483" s="23">
        <v>0</v>
      </c>
      <c r="AR483" s="23">
        <v>0</v>
      </c>
      <c r="AS483" s="23">
        <v>0</v>
      </c>
      <c r="AT483" s="23">
        <v>0</v>
      </c>
      <c r="AU483" s="23">
        <v>0</v>
      </c>
      <c r="AV483" s="23">
        <v>0</v>
      </c>
      <c r="AW483" s="23">
        <v>0</v>
      </c>
      <c r="AX483" s="23">
        <v>0</v>
      </c>
      <c r="AY483" s="23">
        <v>0</v>
      </c>
      <c r="AZ483" s="23">
        <v>0</v>
      </c>
      <c r="BA483" s="23">
        <v>0</v>
      </c>
      <c r="BB483" s="23" t="s">
        <v>176</v>
      </c>
    </row>
    <row r="484" spans="5:54" x14ac:dyDescent="0.25">
      <c r="E484" s="23">
        <v>0</v>
      </c>
      <c r="F484" s="23">
        <v>0</v>
      </c>
      <c r="G484" s="23">
        <v>0</v>
      </c>
      <c r="H484" s="23">
        <v>0</v>
      </c>
      <c r="I484" s="23">
        <v>0</v>
      </c>
      <c r="J484" s="23">
        <v>0</v>
      </c>
      <c r="K484" s="23">
        <v>0</v>
      </c>
      <c r="L484" s="23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4" t="s">
        <v>175</v>
      </c>
      <c r="X484" s="23">
        <v>0</v>
      </c>
      <c r="Y484" s="23">
        <v>0</v>
      </c>
      <c r="Z484" s="23">
        <v>0</v>
      </c>
      <c r="AA484" s="23">
        <v>0</v>
      </c>
      <c r="AB484" s="23">
        <v>0</v>
      </c>
      <c r="AC484" s="23">
        <v>0</v>
      </c>
      <c r="AD484" s="23">
        <v>0</v>
      </c>
      <c r="AE484" s="23">
        <v>0</v>
      </c>
      <c r="AF484" s="23">
        <v>0</v>
      </c>
      <c r="AG484" s="23">
        <v>0</v>
      </c>
      <c r="AH484" s="23">
        <v>0</v>
      </c>
      <c r="AI484" s="23">
        <v>0</v>
      </c>
      <c r="AJ484" s="23">
        <v>0</v>
      </c>
      <c r="AK484" s="23">
        <v>0</v>
      </c>
      <c r="AL484" s="23">
        <v>0</v>
      </c>
      <c r="AM484" s="23">
        <v>0</v>
      </c>
      <c r="AN484" s="23">
        <v>0</v>
      </c>
      <c r="AO484" s="23">
        <v>0</v>
      </c>
      <c r="AP484" s="23">
        <v>0</v>
      </c>
      <c r="AQ484" s="23">
        <v>0</v>
      </c>
      <c r="AR484" s="23">
        <v>0</v>
      </c>
      <c r="AS484" s="23">
        <v>0</v>
      </c>
      <c r="AT484" s="23">
        <v>0</v>
      </c>
      <c r="AU484" s="23">
        <v>0</v>
      </c>
      <c r="AV484" s="23">
        <v>0</v>
      </c>
      <c r="AW484" s="23">
        <v>0</v>
      </c>
      <c r="AX484" s="23">
        <v>0</v>
      </c>
      <c r="AY484" s="23">
        <v>0</v>
      </c>
      <c r="AZ484" s="23">
        <v>0</v>
      </c>
      <c r="BA484" s="23">
        <v>0</v>
      </c>
      <c r="BB484" s="23" t="s">
        <v>176</v>
      </c>
    </row>
    <row r="485" spans="5:54" x14ac:dyDescent="0.25">
      <c r="E485" s="23">
        <v>0</v>
      </c>
      <c r="F485" s="23">
        <v>0</v>
      </c>
      <c r="G485" s="23">
        <v>0</v>
      </c>
      <c r="H485" s="23">
        <v>0</v>
      </c>
      <c r="I485" s="23">
        <v>0</v>
      </c>
      <c r="J485" s="23">
        <v>0</v>
      </c>
      <c r="K485" s="23">
        <v>0</v>
      </c>
      <c r="L485" s="23">
        <v>0</v>
      </c>
      <c r="M485" s="23">
        <v>0</v>
      </c>
      <c r="N485" s="23">
        <v>0</v>
      </c>
      <c r="O485" s="23">
        <v>0</v>
      </c>
      <c r="P485" s="23">
        <v>0</v>
      </c>
      <c r="Q485" s="23">
        <v>0</v>
      </c>
      <c r="R485" s="23">
        <v>0</v>
      </c>
      <c r="S485" s="23">
        <v>0</v>
      </c>
      <c r="T485" s="23">
        <v>0</v>
      </c>
      <c r="U485" s="23">
        <v>0</v>
      </c>
      <c r="V485" s="24" t="s">
        <v>175</v>
      </c>
      <c r="X485" s="23">
        <v>0</v>
      </c>
      <c r="Y485" s="23">
        <v>0</v>
      </c>
      <c r="Z485" s="23">
        <v>0</v>
      </c>
      <c r="AA485" s="23">
        <v>0</v>
      </c>
      <c r="AB485" s="23">
        <v>0</v>
      </c>
      <c r="AC485" s="23">
        <v>0</v>
      </c>
      <c r="AD485" s="23">
        <v>0</v>
      </c>
      <c r="AE485" s="23">
        <v>0</v>
      </c>
      <c r="AF485" s="23">
        <v>0</v>
      </c>
      <c r="AG485" s="23">
        <v>0</v>
      </c>
      <c r="AH485" s="23">
        <v>0</v>
      </c>
      <c r="AI485" s="23">
        <v>0</v>
      </c>
      <c r="AJ485" s="23">
        <v>0</v>
      </c>
      <c r="AK485" s="23">
        <v>0</v>
      </c>
      <c r="AL485" s="23">
        <v>0</v>
      </c>
      <c r="AM485" s="23">
        <v>0</v>
      </c>
      <c r="AN485" s="23">
        <v>0</v>
      </c>
      <c r="AO485" s="23">
        <v>0</v>
      </c>
      <c r="AP485" s="23">
        <v>0</v>
      </c>
      <c r="AQ485" s="23">
        <v>0</v>
      </c>
      <c r="AR485" s="23">
        <v>0</v>
      </c>
      <c r="AS485" s="23">
        <v>0</v>
      </c>
      <c r="AT485" s="23">
        <v>0</v>
      </c>
      <c r="AU485" s="23">
        <v>0</v>
      </c>
      <c r="AV485" s="23">
        <v>0</v>
      </c>
      <c r="AW485" s="23">
        <v>0</v>
      </c>
      <c r="AX485" s="23">
        <v>0</v>
      </c>
      <c r="AY485" s="23">
        <v>0</v>
      </c>
      <c r="AZ485" s="23">
        <v>0</v>
      </c>
      <c r="BA485" s="23">
        <v>0</v>
      </c>
      <c r="BB485" s="23" t="s">
        <v>176</v>
      </c>
    </row>
    <row r="486" spans="5:54" x14ac:dyDescent="0.25">
      <c r="E486" s="23">
        <v>0</v>
      </c>
      <c r="F486" s="23">
        <v>0</v>
      </c>
      <c r="G486" s="23">
        <v>0</v>
      </c>
      <c r="H486" s="23">
        <v>0</v>
      </c>
      <c r="I486" s="23">
        <v>0</v>
      </c>
      <c r="J486" s="23">
        <v>0</v>
      </c>
      <c r="K486" s="23">
        <v>0</v>
      </c>
      <c r="L486" s="23">
        <v>0</v>
      </c>
      <c r="M486" s="23">
        <v>0</v>
      </c>
      <c r="N486" s="23">
        <v>0</v>
      </c>
      <c r="O486" s="23">
        <v>0</v>
      </c>
      <c r="P486" s="23">
        <v>0</v>
      </c>
      <c r="Q486" s="23">
        <v>0</v>
      </c>
      <c r="R486" s="23">
        <v>0</v>
      </c>
      <c r="S486" s="23">
        <v>0</v>
      </c>
      <c r="T486" s="23">
        <v>0</v>
      </c>
      <c r="U486" s="23">
        <v>0</v>
      </c>
      <c r="V486" s="24" t="s">
        <v>175</v>
      </c>
      <c r="X486" s="23">
        <v>0</v>
      </c>
      <c r="Y486" s="23">
        <v>0</v>
      </c>
      <c r="Z486" s="23">
        <v>0</v>
      </c>
      <c r="AA486" s="23">
        <v>0</v>
      </c>
      <c r="AB486" s="23">
        <v>0</v>
      </c>
      <c r="AC486" s="23">
        <v>0</v>
      </c>
      <c r="AD486" s="23">
        <v>0</v>
      </c>
      <c r="AE486" s="23">
        <v>0</v>
      </c>
      <c r="AF486" s="23">
        <v>0</v>
      </c>
      <c r="AG486" s="23">
        <v>0</v>
      </c>
      <c r="AH486" s="23">
        <v>0</v>
      </c>
      <c r="AI486" s="23">
        <v>0</v>
      </c>
      <c r="AJ486" s="23">
        <v>0</v>
      </c>
      <c r="AK486" s="23">
        <v>0</v>
      </c>
      <c r="AL486" s="23">
        <v>0</v>
      </c>
      <c r="AM486" s="23">
        <v>0</v>
      </c>
      <c r="AN486" s="23">
        <v>0</v>
      </c>
      <c r="AO486" s="23">
        <v>0</v>
      </c>
      <c r="AP486" s="23">
        <v>0</v>
      </c>
      <c r="AQ486" s="23">
        <v>0</v>
      </c>
      <c r="AR486" s="23">
        <v>0</v>
      </c>
      <c r="AS486" s="23">
        <v>0</v>
      </c>
      <c r="AT486" s="23">
        <v>0</v>
      </c>
      <c r="AU486" s="23">
        <v>0</v>
      </c>
      <c r="AV486" s="23">
        <v>0</v>
      </c>
      <c r="AW486" s="23">
        <v>0</v>
      </c>
      <c r="AX486" s="23">
        <v>0</v>
      </c>
      <c r="AY486" s="23">
        <v>0</v>
      </c>
      <c r="AZ486" s="23">
        <v>0</v>
      </c>
      <c r="BA486" s="23">
        <v>0</v>
      </c>
      <c r="BB486" s="23" t="s">
        <v>176</v>
      </c>
    </row>
    <row r="487" spans="5:54" x14ac:dyDescent="0.25">
      <c r="E487" s="23">
        <v>0</v>
      </c>
      <c r="F487" s="23">
        <v>0</v>
      </c>
      <c r="G487" s="23">
        <v>0</v>
      </c>
      <c r="H487" s="23">
        <v>0</v>
      </c>
      <c r="I487" s="23">
        <v>0</v>
      </c>
      <c r="J487" s="23">
        <v>0</v>
      </c>
      <c r="K487" s="23">
        <v>0</v>
      </c>
      <c r="L487" s="23">
        <v>0</v>
      </c>
      <c r="M487" s="23">
        <v>0</v>
      </c>
      <c r="N487" s="23">
        <v>0</v>
      </c>
      <c r="O487" s="23">
        <v>0</v>
      </c>
      <c r="P487" s="23">
        <v>0</v>
      </c>
      <c r="Q487" s="23">
        <v>0</v>
      </c>
      <c r="R487" s="23">
        <v>0</v>
      </c>
      <c r="S487" s="23">
        <v>0</v>
      </c>
      <c r="T487" s="23">
        <v>0</v>
      </c>
      <c r="U487" s="23">
        <v>0</v>
      </c>
      <c r="V487" s="24" t="s">
        <v>175</v>
      </c>
      <c r="X487" s="23">
        <v>0</v>
      </c>
      <c r="Y487" s="23">
        <v>0</v>
      </c>
      <c r="Z487" s="23">
        <v>0</v>
      </c>
      <c r="AA487" s="23">
        <v>0</v>
      </c>
      <c r="AB487" s="23">
        <v>0</v>
      </c>
      <c r="AC487" s="23">
        <v>0</v>
      </c>
      <c r="AD487" s="23">
        <v>0</v>
      </c>
      <c r="AE487" s="23">
        <v>0</v>
      </c>
      <c r="AF487" s="23">
        <v>0</v>
      </c>
      <c r="AG487" s="23">
        <v>0</v>
      </c>
      <c r="AH487" s="23">
        <v>0</v>
      </c>
      <c r="AI487" s="23">
        <v>0</v>
      </c>
      <c r="AJ487" s="23">
        <v>0</v>
      </c>
      <c r="AK487" s="23">
        <v>0</v>
      </c>
      <c r="AL487" s="23">
        <v>0</v>
      </c>
      <c r="AM487" s="23">
        <v>0</v>
      </c>
      <c r="AN487" s="23">
        <v>0</v>
      </c>
      <c r="AO487" s="23">
        <v>0</v>
      </c>
      <c r="AP487" s="23">
        <v>0</v>
      </c>
      <c r="AQ487" s="23">
        <v>0</v>
      </c>
      <c r="AR487" s="23">
        <v>0</v>
      </c>
      <c r="AS487" s="23">
        <v>0</v>
      </c>
      <c r="AT487" s="23">
        <v>0</v>
      </c>
      <c r="AU487" s="23">
        <v>0</v>
      </c>
      <c r="AV487" s="23">
        <v>0</v>
      </c>
      <c r="AW487" s="23">
        <v>0</v>
      </c>
      <c r="AX487" s="23">
        <v>0</v>
      </c>
      <c r="AY487" s="23">
        <v>0</v>
      </c>
      <c r="AZ487" s="23">
        <v>0</v>
      </c>
      <c r="BA487" s="23">
        <v>0</v>
      </c>
      <c r="BB487" s="23" t="s">
        <v>176</v>
      </c>
    </row>
    <row r="488" spans="5:54" x14ac:dyDescent="0.25">
      <c r="E488" s="23">
        <v>0</v>
      </c>
      <c r="F488" s="23">
        <v>0</v>
      </c>
      <c r="G488" s="23">
        <v>0</v>
      </c>
      <c r="H488" s="23">
        <v>0</v>
      </c>
      <c r="I488" s="23">
        <v>0</v>
      </c>
      <c r="J488" s="23">
        <v>0</v>
      </c>
      <c r="K488" s="23">
        <v>0</v>
      </c>
      <c r="L488" s="23">
        <v>0</v>
      </c>
      <c r="M488" s="23">
        <v>0</v>
      </c>
      <c r="N488" s="23">
        <v>0</v>
      </c>
      <c r="O488" s="23">
        <v>0</v>
      </c>
      <c r="P488" s="23">
        <v>0</v>
      </c>
      <c r="Q488" s="23">
        <v>0</v>
      </c>
      <c r="R488" s="23">
        <v>0</v>
      </c>
      <c r="S488" s="23">
        <v>0</v>
      </c>
      <c r="T488" s="23">
        <v>0</v>
      </c>
      <c r="U488" s="23">
        <v>0</v>
      </c>
      <c r="V488" s="24" t="s">
        <v>175</v>
      </c>
      <c r="X488" s="23">
        <v>0</v>
      </c>
      <c r="Y488" s="23">
        <v>0</v>
      </c>
      <c r="Z488" s="23">
        <v>0</v>
      </c>
      <c r="AA488" s="23">
        <v>0</v>
      </c>
      <c r="AB488" s="23">
        <v>0</v>
      </c>
      <c r="AC488" s="23">
        <v>0</v>
      </c>
      <c r="AD488" s="23">
        <v>0</v>
      </c>
      <c r="AE488" s="23">
        <v>0</v>
      </c>
      <c r="AF488" s="23">
        <v>0</v>
      </c>
      <c r="AG488" s="23">
        <v>0</v>
      </c>
      <c r="AH488" s="23">
        <v>0</v>
      </c>
      <c r="AI488" s="23">
        <v>0</v>
      </c>
      <c r="AJ488" s="23">
        <v>0</v>
      </c>
      <c r="AK488" s="23">
        <v>0</v>
      </c>
      <c r="AL488" s="23">
        <v>0</v>
      </c>
      <c r="AM488" s="23">
        <v>0</v>
      </c>
      <c r="AN488" s="23">
        <v>0</v>
      </c>
      <c r="AO488" s="23">
        <v>0</v>
      </c>
      <c r="AP488" s="23">
        <v>0</v>
      </c>
      <c r="AQ488" s="23">
        <v>0</v>
      </c>
      <c r="AR488" s="23">
        <v>0</v>
      </c>
      <c r="AS488" s="23">
        <v>0</v>
      </c>
      <c r="AT488" s="23">
        <v>0</v>
      </c>
      <c r="AU488" s="23">
        <v>0</v>
      </c>
      <c r="AV488" s="23">
        <v>0</v>
      </c>
      <c r="AW488" s="23">
        <v>0</v>
      </c>
      <c r="AX488" s="23">
        <v>0</v>
      </c>
      <c r="AY488" s="23">
        <v>0</v>
      </c>
      <c r="AZ488" s="23">
        <v>0</v>
      </c>
      <c r="BA488" s="23">
        <v>0</v>
      </c>
      <c r="BB488" s="23" t="s">
        <v>176</v>
      </c>
    </row>
    <row r="489" spans="5:54" x14ac:dyDescent="0.25">
      <c r="E489" s="23">
        <v>0</v>
      </c>
      <c r="F489" s="23">
        <v>0</v>
      </c>
      <c r="G489" s="23">
        <v>0</v>
      </c>
      <c r="H489" s="23">
        <v>0</v>
      </c>
      <c r="I489" s="23">
        <v>0</v>
      </c>
      <c r="J489" s="23">
        <v>0</v>
      </c>
      <c r="K489" s="23">
        <v>0</v>
      </c>
      <c r="L489" s="23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  <c r="T489" s="23">
        <v>0</v>
      </c>
      <c r="U489" s="23">
        <v>0</v>
      </c>
      <c r="V489" s="24" t="s">
        <v>175</v>
      </c>
      <c r="X489" s="23">
        <v>0</v>
      </c>
      <c r="Y489" s="23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  <c r="AE489" s="23">
        <v>0</v>
      </c>
      <c r="AF489" s="23">
        <v>0</v>
      </c>
      <c r="AG489" s="23">
        <v>0</v>
      </c>
      <c r="AH489" s="23">
        <v>0</v>
      </c>
      <c r="AI489" s="23">
        <v>0</v>
      </c>
      <c r="AJ489" s="23">
        <v>0</v>
      </c>
      <c r="AK489" s="23">
        <v>0</v>
      </c>
      <c r="AL489" s="23">
        <v>0</v>
      </c>
      <c r="AM489" s="23">
        <v>0</v>
      </c>
      <c r="AN489" s="23">
        <v>0</v>
      </c>
      <c r="AO489" s="23">
        <v>0</v>
      </c>
      <c r="AP489" s="23">
        <v>0</v>
      </c>
      <c r="AQ489" s="23">
        <v>0</v>
      </c>
      <c r="AR489" s="23">
        <v>0</v>
      </c>
      <c r="AS489" s="23">
        <v>0</v>
      </c>
      <c r="AT489" s="23">
        <v>0</v>
      </c>
      <c r="AU489" s="23">
        <v>0</v>
      </c>
      <c r="AV489" s="23">
        <v>0</v>
      </c>
      <c r="AW489" s="23">
        <v>0</v>
      </c>
      <c r="AX489" s="23">
        <v>0</v>
      </c>
      <c r="AY489" s="23">
        <v>0</v>
      </c>
      <c r="AZ489" s="23">
        <v>0</v>
      </c>
      <c r="BA489" s="23">
        <v>0</v>
      </c>
      <c r="BB489" s="23" t="s">
        <v>176</v>
      </c>
    </row>
    <row r="490" spans="5:54" x14ac:dyDescent="0.25">
      <c r="E490" s="23">
        <v>0</v>
      </c>
      <c r="F490" s="23">
        <v>0</v>
      </c>
      <c r="G490" s="23">
        <v>0</v>
      </c>
      <c r="H490" s="23">
        <v>0</v>
      </c>
      <c r="I490" s="23">
        <v>0</v>
      </c>
      <c r="J490" s="23">
        <v>0</v>
      </c>
      <c r="K490" s="23">
        <v>0</v>
      </c>
      <c r="L490" s="23">
        <v>0</v>
      </c>
      <c r="M490" s="23">
        <v>0</v>
      </c>
      <c r="N490" s="23">
        <v>0</v>
      </c>
      <c r="O490" s="23">
        <v>0</v>
      </c>
      <c r="P490" s="23">
        <v>0</v>
      </c>
      <c r="Q490" s="23">
        <v>0</v>
      </c>
      <c r="R490" s="23">
        <v>0</v>
      </c>
      <c r="S490" s="23">
        <v>0</v>
      </c>
      <c r="T490" s="23">
        <v>0</v>
      </c>
      <c r="U490" s="23">
        <v>0</v>
      </c>
      <c r="V490" s="24" t="s">
        <v>175</v>
      </c>
      <c r="X490" s="23">
        <v>0</v>
      </c>
      <c r="Y490" s="23">
        <v>0</v>
      </c>
      <c r="Z490" s="23">
        <v>0</v>
      </c>
      <c r="AA490" s="23">
        <v>0</v>
      </c>
      <c r="AB490" s="23">
        <v>0</v>
      </c>
      <c r="AC490" s="23">
        <v>0</v>
      </c>
      <c r="AD490" s="23">
        <v>0</v>
      </c>
      <c r="AE490" s="23">
        <v>0</v>
      </c>
      <c r="AF490" s="23">
        <v>0</v>
      </c>
      <c r="AG490" s="23">
        <v>0</v>
      </c>
      <c r="AH490" s="23">
        <v>0</v>
      </c>
      <c r="AI490" s="23">
        <v>0</v>
      </c>
      <c r="AJ490" s="23">
        <v>0</v>
      </c>
      <c r="AK490" s="23">
        <v>0</v>
      </c>
      <c r="AL490" s="23">
        <v>0</v>
      </c>
      <c r="AM490" s="23">
        <v>0</v>
      </c>
      <c r="AN490" s="23">
        <v>0</v>
      </c>
      <c r="AO490" s="23">
        <v>0</v>
      </c>
      <c r="AP490" s="23">
        <v>0</v>
      </c>
      <c r="AQ490" s="23">
        <v>0</v>
      </c>
      <c r="AR490" s="23">
        <v>0</v>
      </c>
      <c r="AS490" s="23">
        <v>0</v>
      </c>
      <c r="AT490" s="23">
        <v>0</v>
      </c>
      <c r="AU490" s="23">
        <v>0</v>
      </c>
      <c r="AV490" s="23">
        <v>0</v>
      </c>
      <c r="AW490" s="23">
        <v>0</v>
      </c>
      <c r="AX490" s="23">
        <v>0</v>
      </c>
      <c r="AY490" s="23">
        <v>0</v>
      </c>
      <c r="AZ490" s="23">
        <v>0</v>
      </c>
      <c r="BA490" s="23">
        <v>0</v>
      </c>
      <c r="BB490" s="23" t="s">
        <v>176</v>
      </c>
    </row>
    <row r="491" spans="5:54" x14ac:dyDescent="0.25">
      <c r="E491" s="23">
        <v>0</v>
      </c>
      <c r="F491" s="23">
        <v>0</v>
      </c>
      <c r="G491" s="23">
        <v>0</v>
      </c>
      <c r="H491" s="23">
        <v>0</v>
      </c>
      <c r="I491" s="23">
        <v>0</v>
      </c>
      <c r="J491" s="23">
        <v>0</v>
      </c>
      <c r="K491" s="23">
        <v>0</v>
      </c>
      <c r="L491" s="23">
        <v>0</v>
      </c>
      <c r="M491" s="23">
        <v>0</v>
      </c>
      <c r="N491" s="23">
        <v>0</v>
      </c>
      <c r="O491" s="23">
        <v>0</v>
      </c>
      <c r="P491" s="23">
        <v>0</v>
      </c>
      <c r="Q491" s="23">
        <v>0</v>
      </c>
      <c r="R491" s="23">
        <v>0</v>
      </c>
      <c r="S491" s="23">
        <v>0</v>
      </c>
      <c r="T491" s="23">
        <v>0</v>
      </c>
      <c r="U491" s="23">
        <v>0</v>
      </c>
      <c r="V491" s="24" t="s">
        <v>175</v>
      </c>
      <c r="X491" s="23">
        <v>0</v>
      </c>
      <c r="Y491" s="23">
        <v>0</v>
      </c>
      <c r="Z491" s="23">
        <v>0</v>
      </c>
      <c r="AA491" s="23">
        <v>0</v>
      </c>
      <c r="AB491" s="23">
        <v>0</v>
      </c>
      <c r="AC491" s="23">
        <v>0</v>
      </c>
      <c r="AD491" s="23">
        <v>0</v>
      </c>
      <c r="AE491" s="23">
        <v>0</v>
      </c>
      <c r="AF491" s="23">
        <v>0</v>
      </c>
      <c r="AG491" s="23">
        <v>0</v>
      </c>
      <c r="AH491" s="23">
        <v>0</v>
      </c>
      <c r="AI491" s="23">
        <v>0</v>
      </c>
      <c r="AJ491" s="23">
        <v>0</v>
      </c>
      <c r="AK491" s="23">
        <v>0</v>
      </c>
      <c r="AL491" s="23">
        <v>0</v>
      </c>
      <c r="AM491" s="23">
        <v>0</v>
      </c>
      <c r="AN491" s="23">
        <v>0</v>
      </c>
      <c r="AO491" s="23">
        <v>0</v>
      </c>
      <c r="AP491" s="23">
        <v>0</v>
      </c>
      <c r="AQ491" s="23">
        <v>0</v>
      </c>
      <c r="AR491" s="23">
        <v>0</v>
      </c>
      <c r="AS491" s="23">
        <v>0</v>
      </c>
      <c r="AT491" s="23">
        <v>0</v>
      </c>
      <c r="AU491" s="23">
        <v>0</v>
      </c>
      <c r="AV491" s="23">
        <v>0</v>
      </c>
      <c r="AW491" s="23">
        <v>0</v>
      </c>
      <c r="AX491" s="23">
        <v>0</v>
      </c>
      <c r="AY491" s="23">
        <v>0</v>
      </c>
      <c r="AZ491" s="23">
        <v>0</v>
      </c>
      <c r="BA491" s="23">
        <v>0</v>
      </c>
      <c r="BB491" s="23" t="s">
        <v>176</v>
      </c>
    </row>
    <row r="492" spans="5:54" x14ac:dyDescent="0.25">
      <c r="E492" s="23">
        <v>0</v>
      </c>
      <c r="F492" s="23">
        <v>0</v>
      </c>
      <c r="G492" s="23">
        <v>0</v>
      </c>
      <c r="H492" s="23">
        <v>0</v>
      </c>
      <c r="I492" s="23">
        <v>0</v>
      </c>
      <c r="J492" s="23">
        <v>0</v>
      </c>
      <c r="K492" s="23">
        <v>0</v>
      </c>
      <c r="L492" s="23">
        <v>0</v>
      </c>
      <c r="M492" s="23">
        <v>0</v>
      </c>
      <c r="N492" s="23">
        <v>0</v>
      </c>
      <c r="O492" s="23">
        <v>0</v>
      </c>
      <c r="P492" s="23">
        <v>0</v>
      </c>
      <c r="Q492" s="23">
        <v>0</v>
      </c>
      <c r="R492" s="23">
        <v>0</v>
      </c>
      <c r="S492" s="23">
        <v>0</v>
      </c>
      <c r="T492" s="23">
        <v>0</v>
      </c>
      <c r="U492" s="23">
        <v>0</v>
      </c>
      <c r="V492" s="24" t="s">
        <v>175</v>
      </c>
      <c r="X492" s="23">
        <v>0</v>
      </c>
      <c r="Y492" s="23">
        <v>0</v>
      </c>
      <c r="Z492" s="23">
        <v>0</v>
      </c>
      <c r="AA492" s="23">
        <v>0</v>
      </c>
      <c r="AB492" s="23">
        <v>0</v>
      </c>
      <c r="AC492" s="23">
        <v>0</v>
      </c>
      <c r="AD492" s="23">
        <v>0</v>
      </c>
      <c r="AE492" s="23">
        <v>0</v>
      </c>
      <c r="AF492" s="23">
        <v>0</v>
      </c>
      <c r="AG492" s="23">
        <v>0</v>
      </c>
      <c r="AH492" s="23">
        <v>0</v>
      </c>
      <c r="AI492" s="23">
        <v>0</v>
      </c>
      <c r="AJ492" s="23">
        <v>0</v>
      </c>
      <c r="AK492" s="23">
        <v>0</v>
      </c>
      <c r="AL492" s="23">
        <v>0</v>
      </c>
      <c r="AM492" s="23">
        <v>0</v>
      </c>
      <c r="AN492" s="23">
        <v>0</v>
      </c>
      <c r="AO492" s="23">
        <v>0</v>
      </c>
      <c r="AP492" s="23">
        <v>0</v>
      </c>
      <c r="AQ492" s="23">
        <v>0</v>
      </c>
      <c r="AR492" s="23">
        <v>0</v>
      </c>
      <c r="AS492" s="23">
        <v>0</v>
      </c>
      <c r="AT492" s="23">
        <v>0</v>
      </c>
      <c r="AU492" s="23">
        <v>0</v>
      </c>
      <c r="AV492" s="23">
        <v>0</v>
      </c>
      <c r="AW492" s="23">
        <v>0</v>
      </c>
      <c r="AX492" s="23">
        <v>0</v>
      </c>
      <c r="AY492" s="23">
        <v>0</v>
      </c>
      <c r="AZ492" s="23">
        <v>0</v>
      </c>
      <c r="BA492" s="23">
        <v>0</v>
      </c>
      <c r="BB492" s="23" t="s">
        <v>176</v>
      </c>
    </row>
    <row r="493" spans="5:54" x14ac:dyDescent="0.25">
      <c r="E493" s="23">
        <v>0</v>
      </c>
      <c r="F493" s="23">
        <v>0</v>
      </c>
      <c r="G493" s="23">
        <v>0</v>
      </c>
      <c r="H493" s="23">
        <v>0</v>
      </c>
      <c r="I493" s="23">
        <v>0</v>
      </c>
      <c r="J493" s="23">
        <v>0</v>
      </c>
      <c r="K493" s="23">
        <v>0</v>
      </c>
      <c r="L493" s="23">
        <v>0</v>
      </c>
      <c r="M493" s="23">
        <v>0</v>
      </c>
      <c r="N493" s="23">
        <v>0</v>
      </c>
      <c r="O493" s="23">
        <v>0</v>
      </c>
      <c r="P493" s="23">
        <v>0</v>
      </c>
      <c r="Q493" s="23">
        <v>0</v>
      </c>
      <c r="R493" s="23">
        <v>0</v>
      </c>
      <c r="S493" s="23">
        <v>0</v>
      </c>
      <c r="T493" s="23">
        <v>0</v>
      </c>
      <c r="U493" s="23">
        <v>0</v>
      </c>
      <c r="V493" s="24" t="s">
        <v>175</v>
      </c>
      <c r="X493" s="23">
        <v>0</v>
      </c>
      <c r="Y493" s="23">
        <v>0</v>
      </c>
      <c r="Z493" s="23">
        <v>0</v>
      </c>
      <c r="AA493" s="23">
        <v>0</v>
      </c>
      <c r="AB493" s="23">
        <v>0</v>
      </c>
      <c r="AC493" s="23">
        <v>0</v>
      </c>
      <c r="AD493" s="23">
        <v>0</v>
      </c>
      <c r="AE493" s="23">
        <v>0</v>
      </c>
      <c r="AF493" s="23">
        <v>0</v>
      </c>
      <c r="AG493" s="23">
        <v>0</v>
      </c>
      <c r="AH493" s="23">
        <v>0</v>
      </c>
      <c r="AI493" s="23">
        <v>0</v>
      </c>
      <c r="AJ493" s="23">
        <v>0</v>
      </c>
      <c r="AK493" s="23">
        <v>0</v>
      </c>
      <c r="AL493" s="23">
        <v>0</v>
      </c>
      <c r="AM493" s="23">
        <v>0</v>
      </c>
      <c r="AN493" s="23">
        <v>0</v>
      </c>
      <c r="AO493" s="23">
        <v>0</v>
      </c>
      <c r="AP493" s="23">
        <v>0</v>
      </c>
      <c r="AQ493" s="23">
        <v>0</v>
      </c>
      <c r="AR493" s="23">
        <v>0</v>
      </c>
      <c r="AS493" s="23">
        <v>0</v>
      </c>
      <c r="AT493" s="23">
        <v>0</v>
      </c>
      <c r="AU493" s="23">
        <v>0</v>
      </c>
      <c r="AV493" s="23">
        <v>0</v>
      </c>
      <c r="AW493" s="23">
        <v>0</v>
      </c>
      <c r="AX493" s="23">
        <v>0</v>
      </c>
      <c r="AY493" s="23">
        <v>0</v>
      </c>
      <c r="AZ493" s="23">
        <v>0</v>
      </c>
      <c r="BA493" s="23">
        <v>0</v>
      </c>
      <c r="BB493" s="23" t="s">
        <v>176</v>
      </c>
    </row>
    <row r="494" spans="5:54" x14ac:dyDescent="0.25">
      <c r="E494" s="23">
        <v>0</v>
      </c>
      <c r="F494" s="23">
        <v>0</v>
      </c>
      <c r="G494" s="23">
        <v>0</v>
      </c>
      <c r="H494" s="23">
        <v>0</v>
      </c>
      <c r="I494" s="23">
        <v>0</v>
      </c>
      <c r="J494" s="23">
        <v>0</v>
      </c>
      <c r="K494" s="23">
        <v>0</v>
      </c>
      <c r="L494" s="23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  <c r="T494" s="23">
        <v>0</v>
      </c>
      <c r="U494" s="23">
        <v>0</v>
      </c>
      <c r="V494" s="24" t="s">
        <v>175</v>
      </c>
      <c r="X494" s="23">
        <v>0</v>
      </c>
      <c r="Y494" s="23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  <c r="AE494" s="23">
        <v>0</v>
      </c>
      <c r="AF494" s="23">
        <v>0</v>
      </c>
      <c r="AG494" s="23">
        <v>0</v>
      </c>
      <c r="AH494" s="23">
        <v>0</v>
      </c>
      <c r="AI494" s="23">
        <v>0</v>
      </c>
      <c r="AJ494" s="23">
        <v>0</v>
      </c>
      <c r="AK494" s="23">
        <v>0</v>
      </c>
      <c r="AL494" s="23">
        <v>0</v>
      </c>
      <c r="AM494" s="23">
        <v>0</v>
      </c>
      <c r="AN494" s="23">
        <v>0</v>
      </c>
      <c r="AO494" s="23">
        <v>0</v>
      </c>
      <c r="AP494" s="23">
        <v>0</v>
      </c>
      <c r="AQ494" s="23">
        <v>0</v>
      </c>
      <c r="AR494" s="23">
        <v>0</v>
      </c>
      <c r="AS494" s="23">
        <v>0</v>
      </c>
      <c r="AT494" s="23">
        <v>0</v>
      </c>
      <c r="AU494" s="23">
        <v>0</v>
      </c>
      <c r="AV494" s="23">
        <v>0</v>
      </c>
      <c r="AW494" s="23">
        <v>0</v>
      </c>
      <c r="AX494" s="23">
        <v>0</v>
      </c>
      <c r="AY494" s="23">
        <v>0</v>
      </c>
      <c r="AZ494" s="23">
        <v>0</v>
      </c>
      <c r="BA494" s="23">
        <v>0</v>
      </c>
      <c r="BB494" s="23" t="s">
        <v>176</v>
      </c>
    </row>
    <row r="495" spans="5:54" x14ac:dyDescent="0.25">
      <c r="E495" s="23">
        <v>0</v>
      </c>
      <c r="F495" s="23">
        <v>0</v>
      </c>
      <c r="G495" s="23">
        <v>0</v>
      </c>
      <c r="H495" s="23">
        <v>0</v>
      </c>
      <c r="I495" s="23">
        <v>0</v>
      </c>
      <c r="J495" s="23">
        <v>0</v>
      </c>
      <c r="K495" s="23">
        <v>0</v>
      </c>
      <c r="L495" s="23">
        <v>0</v>
      </c>
      <c r="M495" s="23">
        <v>0</v>
      </c>
      <c r="N495" s="23">
        <v>0</v>
      </c>
      <c r="O495" s="23">
        <v>0</v>
      </c>
      <c r="P495" s="23">
        <v>0</v>
      </c>
      <c r="Q495" s="23">
        <v>0</v>
      </c>
      <c r="R495" s="23">
        <v>0</v>
      </c>
      <c r="S495" s="23">
        <v>0</v>
      </c>
      <c r="T495" s="23">
        <v>0</v>
      </c>
      <c r="U495" s="23">
        <v>0</v>
      </c>
      <c r="V495" s="24" t="s">
        <v>175</v>
      </c>
      <c r="X495" s="23">
        <v>0</v>
      </c>
      <c r="Y495" s="23">
        <v>0</v>
      </c>
      <c r="Z495" s="23">
        <v>0</v>
      </c>
      <c r="AA495" s="23">
        <v>0</v>
      </c>
      <c r="AB495" s="23">
        <v>0</v>
      </c>
      <c r="AC495" s="23">
        <v>0</v>
      </c>
      <c r="AD495" s="23">
        <v>0</v>
      </c>
      <c r="AE495" s="23">
        <v>0</v>
      </c>
      <c r="AF495" s="23">
        <v>0</v>
      </c>
      <c r="AG495" s="23">
        <v>0</v>
      </c>
      <c r="AH495" s="23">
        <v>0</v>
      </c>
      <c r="AI495" s="23">
        <v>0</v>
      </c>
      <c r="AJ495" s="23">
        <v>0</v>
      </c>
      <c r="AK495" s="23">
        <v>0</v>
      </c>
      <c r="AL495" s="23">
        <v>0</v>
      </c>
      <c r="AM495" s="23">
        <v>0</v>
      </c>
      <c r="AN495" s="23">
        <v>0</v>
      </c>
      <c r="AO495" s="23">
        <v>0</v>
      </c>
      <c r="AP495" s="23">
        <v>0</v>
      </c>
      <c r="AQ495" s="23">
        <v>0</v>
      </c>
      <c r="AR495" s="23">
        <v>0</v>
      </c>
      <c r="AS495" s="23">
        <v>0</v>
      </c>
      <c r="AT495" s="23">
        <v>0</v>
      </c>
      <c r="AU495" s="23">
        <v>0</v>
      </c>
      <c r="AV495" s="23">
        <v>0</v>
      </c>
      <c r="AW495" s="23">
        <v>0</v>
      </c>
      <c r="AX495" s="23">
        <v>0</v>
      </c>
      <c r="AY495" s="23">
        <v>0</v>
      </c>
      <c r="AZ495" s="23">
        <v>0</v>
      </c>
      <c r="BA495" s="23">
        <v>0</v>
      </c>
      <c r="BB495" s="23" t="s">
        <v>176</v>
      </c>
    </row>
    <row r="496" spans="5:54" x14ac:dyDescent="0.25">
      <c r="E496" s="23">
        <v>0</v>
      </c>
      <c r="F496" s="23">
        <v>0</v>
      </c>
      <c r="G496" s="23">
        <v>0</v>
      </c>
      <c r="H496" s="23">
        <v>0</v>
      </c>
      <c r="I496" s="23">
        <v>0</v>
      </c>
      <c r="J496" s="23">
        <v>0</v>
      </c>
      <c r="K496" s="23">
        <v>0</v>
      </c>
      <c r="L496" s="23">
        <v>0</v>
      </c>
      <c r="M496" s="23">
        <v>0</v>
      </c>
      <c r="N496" s="23">
        <v>0</v>
      </c>
      <c r="O496" s="23">
        <v>0</v>
      </c>
      <c r="P496" s="23">
        <v>0</v>
      </c>
      <c r="Q496" s="23">
        <v>0</v>
      </c>
      <c r="R496" s="23">
        <v>0</v>
      </c>
      <c r="S496" s="23">
        <v>0</v>
      </c>
      <c r="T496" s="23">
        <v>0</v>
      </c>
      <c r="U496" s="23">
        <v>0</v>
      </c>
      <c r="V496" s="24" t="s">
        <v>175</v>
      </c>
      <c r="X496" s="23">
        <v>0</v>
      </c>
      <c r="Y496" s="23">
        <v>0</v>
      </c>
      <c r="Z496" s="23">
        <v>0</v>
      </c>
      <c r="AA496" s="23">
        <v>0</v>
      </c>
      <c r="AB496" s="23">
        <v>0</v>
      </c>
      <c r="AC496" s="23">
        <v>0</v>
      </c>
      <c r="AD496" s="23">
        <v>0</v>
      </c>
      <c r="AE496" s="23">
        <v>0</v>
      </c>
      <c r="AF496" s="23">
        <v>0</v>
      </c>
      <c r="AG496" s="23">
        <v>0</v>
      </c>
      <c r="AH496" s="23">
        <v>0</v>
      </c>
      <c r="AI496" s="23">
        <v>0</v>
      </c>
      <c r="AJ496" s="23">
        <v>0</v>
      </c>
      <c r="AK496" s="23">
        <v>0</v>
      </c>
      <c r="AL496" s="23">
        <v>0</v>
      </c>
      <c r="AM496" s="23">
        <v>0</v>
      </c>
      <c r="AN496" s="23">
        <v>0</v>
      </c>
      <c r="AO496" s="23">
        <v>0</v>
      </c>
      <c r="AP496" s="23">
        <v>0</v>
      </c>
      <c r="AQ496" s="23">
        <v>0</v>
      </c>
      <c r="AR496" s="23">
        <v>0</v>
      </c>
      <c r="AS496" s="23">
        <v>0</v>
      </c>
      <c r="AT496" s="23">
        <v>0</v>
      </c>
      <c r="AU496" s="23">
        <v>0</v>
      </c>
      <c r="AV496" s="23">
        <v>0</v>
      </c>
      <c r="AW496" s="23">
        <v>0</v>
      </c>
      <c r="AX496" s="23">
        <v>0</v>
      </c>
      <c r="AY496" s="23">
        <v>0</v>
      </c>
      <c r="AZ496" s="23">
        <v>0</v>
      </c>
      <c r="BA496" s="23">
        <v>0</v>
      </c>
      <c r="BB496" s="23" t="s">
        <v>176</v>
      </c>
    </row>
    <row r="497" spans="5:54" x14ac:dyDescent="0.25">
      <c r="E497" s="23">
        <v>0</v>
      </c>
      <c r="F497" s="23">
        <v>0</v>
      </c>
      <c r="G497" s="23">
        <v>0</v>
      </c>
      <c r="H497" s="23">
        <v>0</v>
      </c>
      <c r="I497" s="23">
        <v>0</v>
      </c>
      <c r="J497" s="23">
        <v>0</v>
      </c>
      <c r="K497" s="23">
        <v>0</v>
      </c>
      <c r="L497" s="23">
        <v>0</v>
      </c>
      <c r="M497" s="23">
        <v>0</v>
      </c>
      <c r="N497" s="23">
        <v>0</v>
      </c>
      <c r="O497" s="23">
        <v>0</v>
      </c>
      <c r="P497" s="23">
        <v>0</v>
      </c>
      <c r="Q497" s="23">
        <v>0</v>
      </c>
      <c r="R497" s="23">
        <v>0</v>
      </c>
      <c r="S497" s="23">
        <v>0</v>
      </c>
      <c r="T497" s="23">
        <v>0</v>
      </c>
      <c r="U497" s="23">
        <v>0</v>
      </c>
      <c r="V497" s="24" t="s">
        <v>175</v>
      </c>
      <c r="X497" s="23">
        <v>0</v>
      </c>
      <c r="Y497" s="23">
        <v>0</v>
      </c>
      <c r="Z497" s="23">
        <v>0</v>
      </c>
      <c r="AA497" s="23">
        <v>0</v>
      </c>
      <c r="AB497" s="23">
        <v>0</v>
      </c>
      <c r="AC497" s="23">
        <v>0</v>
      </c>
      <c r="AD497" s="23">
        <v>0</v>
      </c>
      <c r="AE497" s="23">
        <v>0</v>
      </c>
      <c r="AF497" s="23">
        <v>0</v>
      </c>
      <c r="AG497" s="23">
        <v>0</v>
      </c>
      <c r="AH497" s="23">
        <v>0</v>
      </c>
      <c r="AI497" s="23">
        <v>0</v>
      </c>
      <c r="AJ497" s="23">
        <v>0</v>
      </c>
      <c r="AK497" s="23">
        <v>0</v>
      </c>
      <c r="AL497" s="23">
        <v>0</v>
      </c>
      <c r="AM497" s="23">
        <v>0</v>
      </c>
      <c r="AN497" s="23">
        <v>0</v>
      </c>
      <c r="AO497" s="23">
        <v>0</v>
      </c>
      <c r="AP497" s="23">
        <v>0</v>
      </c>
      <c r="AQ497" s="23">
        <v>0</v>
      </c>
      <c r="AR497" s="23">
        <v>0</v>
      </c>
      <c r="AS497" s="23">
        <v>0</v>
      </c>
      <c r="AT497" s="23">
        <v>0</v>
      </c>
      <c r="AU497" s="23">
        <v>0</v>
      </c>
      <c r="AV497" s="23">
        <v>0</v>
      </c>
      <c r="AW497" s="23">
        <v>0</v>
      </c>
      <c r="AX497" s="23">
        <v>0</v>
      </c>
      <c r="AY497" s="23">
        <v>0</v>
      </c>
      <c r="AZ497" s="23">
        <v>0</v>
      </c>
      <c r="BA497" s="23">
        <v>0</v>
      </c>
      <c r="BB497" s="23" t="s">
        <v>176</v>
      </c>
    </row>
    <row r="498" spans="5:54" x14ac:dyDescent="0.25">
      <c r="E498" s="23">
        <v>0</v>
      </c>
      <c r="F498" s="23">
        <v>0</v>
      </c>
      <c r="G498" s="23">
        <v>0</v>
      </c>
      <c r="H498" s="23">
        <v>0</v>
      </c>
      <c r="I498" s="23">
        <v>0</v>
      </c>
      <c r="J498" s="23">
        <v>0</v>
      </c>
      <c r="K498" s="23">
        <v>0</v>
      </c>
      <c r="L498" s="23">
        <v>0</v>
      </c>
      <c r="M498" s="23">
        <v>0</v>
      </c>
      <c r="N498" s="23">
        <v>0</v>
      </c>
      <c r="O498" s="23">
        <v>0</v>
      </c>
      <c r="P498" s="23">
        <v>0</v>
      </c>
      <c r="Q498" s="23">
        <v>0</v>
      </c>
      <c r="R498" s="23">
        <v>0</v>
      </c>
      <c r="S498" s="23">
        <v>0</v>
      </c>
      <c r="T498" s="23">
        <v>0</v>
      </c>
      <c r="U498" s="23">
        <v>0</v>
      </c>
      <c r="V498" s="24" t="s">
        <v>175</v>
      </c>
      <c r="X498" s="23">
        <v>0</v>
      </c>
      <c r="Y498" s="23">
        <v>0</v>
      </c>
      <c r="Z498" s="23">
        <v>0</v>
      </c>
      <c r="AA498" s="23">
        <v>0</v>
      </c>
      <c r="AB498" s="23">
        <v>0</v>
      </c>
      <c r="AC498" s="23">
        <v>0</v>
      </c>
      <c r="AD498" s="23">
        <v>0</v>
      </c>
      <c r="AE498" s="23">
        <v>0</v>
      </c>
      <c r="AF498" s="23">
        <v>0</v>
      </c>
      <c r="AG498" s="23">
        <v>0</v>
      </c>
      <c r="AH498" s="23">
        <v>0</v>
      </c>
      <c r="AI498" s="23">
        <v>0</v>
      </c>
      <c r="AJ498" s="23">
        <v>0</v>
      </c>
      <c r="AK498" s="23">
        <v>0</v>
      </c>
      <c r="AL498" s="23">
        <v>0</v>
      </c>
      <c r="AM498" s="23">
        <v>0</v>
      </c>
      <c r="AN498" s="23">
        <v>0</v>
      </c>
      <c r="AO498" s="23">
        <v>0</v>
      </c>
      <c r="AP498" s="23">
        <v>0</v>
      </c>
      <c r="AQ498" s="23">
        <v>0</v>
      </c>
      <c r="AR498" s="23">
        <v>0</v>
      </c>
      <c r="AS498" s="23">
        <v>0</v>
      </c>
      <c r="AT498" s="23">
        <v>0</v>
      </c>
      <c r="AU498" s="23">
        <v>0</v>
      </c>
      <c r="AV498" s="23">
        <v>0</v>
      </c>
      <c r="AW498" s="23">
        <v>0</v>
      </c>
      <c r="AX498" s="23">
        <v>0</v>
      </c>
      <c r="AY498" s="23">
        <v>0</v>
      </c>
      <c r="AZ498" s="23">
        <v>0</v>
      </c>
      <c r="BA498" s="23">
        <v>0</v>
      </c>
      <c r="BB498" s="23" t="s">
        <v>176</v>
      </c>
    </row>
    <row r="499" spans="5:54" x14ac:dyDescent="0.25">
      <c r="E499" s="23">
        <v>0</v>
      </c>
      <c r="F499" s="23">
        <v>0</v>
      </c>
      <c r="G499" s="23">
        <v>0</v>
      </c>
      <c r="H499" s="23">
        <v>0</v>
      </c>
      <c r="I499" s="23">
        <v>0</v>
      </c>
      <c r="J499" s="23">
        <v>0</v>
      </c>
      <c r="K499" s="23">
        <v>0</v>
      </c>
      <c r="L499" s="23">
        <v>0</v>
      </c>
      <c r="M499" s="23">
        <v>0</v>
      </c>
      <c r="N499" s="23">
        <v>0</v>
      </c>
      <c r="O499" s="23">
        <v>0</v>
      </c>
      <c r="P499" s="23">
        <v>0</v>
      </c>
      <c r="Q499" s="23">
        <v>0</v>
      </c>
      <c r="R499" s="23">
        <v>0</v>
      </c>
      <c r="S499" s="23">
        <v>0</v>
      </c>
      <c r="T499" s="23">
        <v>0</v>
      </c>
      <c r="U499" s="23">
        <v>0</v>
      </c>
      <c r="V499" s="24" t="s">
        <v>175</v>
      </c>
      <c r="X499" s="23">
        <v>0</v>
      </c>
      <c r="Y499" s="23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23">
        <v>0</v>
      </c>
      <c r="AF499" s="23">
        <v>0</v>
      </c>
      <c r="AG499" s="23">
        <v>0</v>
      </c>
      <c r="AH499" s="23">
        <v>0</v>
      </c>
      <c r="AI499" s="23">
        <v>0</v>
      </c>
      <c r="AJ499" s="23">
        <v>0</v>
      </c>
      <c r="AK499" s="23">
        <v>0</v>
      </c>
      <c r="AL499" s="23">
        <v>0</v>
      </c>
      <c r="AM499" s="23">
        <v>0</v>
      </c>
      <c r="AN499" s="23">
        <v>0</v>
      </c>
      <c r="AO499" s="23">
        <v>0</v>
      </c>
      <c r="AP499" s="23">
        <v>0</v>
      </c>
      <c r="AQ499" s="23">
        <v>0</v>
      </c>
      <c r="AR499" s="23">
        <v>0</v>
      </c>
      <c r="AS499" s="23">
        <v>0</v>
      </c>
      <c r="AT499" s="23">
        <v>0</v>
      </c>
      <c r="AU499" s="23">
        <v>0</v>
      </c>
      <c r="AV499" s="23">
        <v>0</v>
      </c>
      <c r="AW499" s="23">
        <v>0</v>
      </c>
      <c r="AX499" s="23">
        <v>0</v>
      </c>
      <c r="AY499" s="23">
        <v>0</v>
      </c>
      <c r="AZ499" s="23">
        <v>0</v>
      </c>
      <c r="BA499" s="23">
        <v>0</v>
      </c>
      <c r="BB499" s="23" t="s">
        <v>176</v>
      </c>
    </row>
    <row r="500" spans="5:54" x14ac:dyDescent="0.25">
      <c r="E500" s="23">
        <v>0</v>
      </c>
      <c r="F500" s="23">
        <v>0</v>
      </c>
      <c r="G500" s="23">
        <v>0</v>
      </c>
      <c r="H500" s="23">
        <v>0</v>
      </c>
      <c r="I500" s="23">
        <v>0</v>
      </c>
      <c r="J500" s="23">
        <v>0</v>
      </c>
      <c r="K500" s="23">
        <v>0</v>
      </c>
      <c r="L500" s="23">
        <v>0</v>
      </c>
      <c r="M500" s="23">
        <v>0</v>
      </c>
      <c r="N500" s="23">
        <v>0</v>
      </c>
      <c r="O500" s="23">
        <v>0</v>
      </c>
      <c r="P500" s="23">
        <v>0</v>
      </c>
      <c r="Q500" s="23">
        <v>0</v>
      </c>
      <c r="R500" s="23">
        <v>0</v>
      </c>
      <c r="S500" s="23">
        <v>0</v>
      </c>
      <c r="T500" s="23">
        <v>0</v>
      </c>
      <c r="U500" s="23">
        <v>0</v>
      </c>
      <c r="V500" s="24" t="s">
        <v>175</v>
      </c>
      <c r="X500" s="23">
        <v>0</v>
      </c>
      <c r="Y500" s="23">
        <v>0</v>
      </c>
      <c r="Z500" s="23">
        <v>0</v>
      </c>
      <c r="AA500" s="23">
        <v>0</v>
      </c>
      <c r="AB500" s="23">
        <v>0</v>
      </c>
      <c r="AC500" s="23">
        <v>0</v>
      </c>
      <c r="AD500" s="23">
        <v>0</v>
      </c>
      <c r="AE500" s="23">
        <v>0</v>
      </c>
      <c r="AF500" s="23">
        <v>0</v>
      </c>
      <c r="AG500" s="23">
        <v>0</v>
      </c>
      <c r="AH500" s="23">
        <v>0</v>
      </c>
      <c r="AI500" s="23">
        <v>0</v>
      </c>
      <c r="AJ500" s="23">
        <v>0</v>
      </c>
      <c r="AK500" s="23">
        <v>0</v>
      </c>
      <c r="AL500" s="23">
        <v>0</v>
      </c>
      <c r="AM500" s="23">
        <v>0</v>
      </c>
      <c r="AN500" s="23">
        <v>0</v>
      </c>
      <c r="AO500" s="23">
        <v>0</v>
      </c>
      <c r="AP500" s="23">
        <v>0</v>
      </c>
      <c r="AQ500" s="23">
        <v>0</v>
      </c>
      <c r="AR500" s="23">
        <v>0</v>
      </c>
      <c r="AS500" s="23">
        <v>0</v>
      </c>
      <c r="AT500" s="23">
        <v>0</v>
      </c>
      <c r="AU500" s="23">
        <v>0</v>
      </c>
      <c r="AV500" s="23">
        <v>0</v>
      </c>
      <c r="AW500" s="23">
        <v>0</v>
      </c>
      <c r="AX500" s="23">
        <v>0</v>
      </c>
      <c r="AY500" s="23">
        <v>0</v>
      </c>
      <c r="AZ500" s="23">
        <v>0</v>
      </c>
      <c r="BA500" s="23">
        <v>0</v>
      </c>
      <c r="BB500" s="23" t="s">
        <v>176</v>
      </c>
    </row>
    <row r="501" spans="5:54" x14ac:dyDescent="0.25">
      <c r="E501" s="23">
        <v>0</v>
      </c>
      <c r="F501" s="23">
        <v>0</v>
      </c>
      <c r="G501" s="23">
        <v>0</v>
      </c>
      <c r="H501" s="23">
        <v>0</v>
      </c>
      <c r="I501" s="23">
        <v>0</v>
      </c>
      <c r="J501" s="23">
        <v>0</v>
      </c>
      <c r="K501" s="23">
        <v>0</v>
      </c>
      <c r="L501" s="23">
        <v>0</v>
      </c>
      <c r="M501" s="23">
        <v>0</v>
      </c>
      <c r="N501" s="23">
        <v>0</v>
      </c>
      <c r="O501" s="23">
        <v>0</v>
      </c>
      <c r="P501" s="23">
        <v>0</v>
      </c>
      <c r="Q501" s="23">
        <v>0</v>
      </c>
      <c r="R501" s="23">
        <v>0</v>
      </c>
      <c r="S501" s="23">
        <v>0</v>
      </c>
      <c r="T501" s="23">
        <v>0</v>
      </c>
      <c r="U501" s="23">
        <v>0</v>
      </c>
      <c r="V501" s="24" t="s">
        <v>175</v>
      </c>
      <c r="X501" s="23">
        <v>0</v>
      </c>
      <c r="Y501" s="23">
        <v>0</v>
      </c>
      <c r="Z501" s="23">
        <v>0</v>
      </c>
      <c r="AA501" s="23">
        <v>0</v>
      </c>
      <c r="AB501" s="23">
        <v>0</v>
      </c>
      <c r="AC501" s="23">
        <v>0</v>
      </c>
      <c r="AD501" s="23">
        <v>0</v>
      </c>
      <c r="AE501" s="23">
        <v>0</v>
      </c>
      <c r="AF501" s="23">
        <v>0</v>
      </c>
      <c r="AG501" s="23">
        <v>0</v>
      </c>
      <c r="AH501" s="23">
        <v>0</v>
      </c>
      <c r="AI501" s="23">
        <v>0</v>
      </c>
      <c r="AJ501" s="23">
        <v>0</v>
      </c>
      <c r="AK501" s="23">
        <v>0</v>
      </c>
      <c r="AL501" s="23">
        <v>0</v>
      </c>
      <c r="AM501" s="23">
        <v>0</v>
      </c>
      <c r="AN501" s="23">
        <v>0</v>
      </c>
      <c r="AO501" s="23">
        <v>0</v>
      </c>
      <c r="AP501" s="23">
        <v>0</v>
      </c>
      <c r="AQ501" s="23">
        <v>0</v>
      </c>
      <c r="AR501" s="23">
        <v>0</v>
      </c>
      <c r="AS501" s="23">
        <v>0</v>
      </c>
      <c r="AT501" s="23">
        <v>0</v>
      </c>
      <c r="AU501" s="23">
        <v>0</v>
      </c>
      <c r="AV501" s="23">
        <v>0</v>
      </c>
      <c r="AW501" s="23">
        <v>0</v>
      </c>
      <c r="AX501" s="23">
        <v>0</v>
      </c>
      <c r="AY501" s="23">
        <v>0</v>
      </c>
      <c r="AZ501" s="23">
        <v>0</v>
      </c>
      <c r="BA501" s="23">
        <v>0</v>
      </c>
      <c r="BB501" s="23" t="s">
        <v>176</v>
      </c>
    </row>
    <row r="502" spans="5:54" x14ac:dyDescent="0.25">
      <c r="E502" s="23">
        <v>0</v>
      </c>
      <c r="F502" s="23">
        <v>0</v>
      </c>
      <c r="G502" s="23">
        <v>0</v>
      </c>
      <c r="H502" s="23">
        <v>0</v>
      </c>
      <c r="I502" s="23">
        <v>0</v>
      </c>
      <c r="J502" s="23">
        <v>0</v>
      </c>
      <c r="K502" s="23">
        <v>0</v>
      </c>
      <c r="L502" s="23">
        <v>0</v>
      </c>
      <c r="M502" s="23">
        <v>0</v>
      </c>
      <c r="N502" s="23">
        <v>0</v>
      </c>
      <c r="O502" s="23">
        <v>0</v>
      </c>
      <c r="P502" s="23">
        <v>0</v>
      </c>
      <c r="Q502" s="23">
        <v>0</v>
      </c>
      <c r="R502" s="23">
        <v>0</v>
      </c>
      <c r="S502" s="23">
        <v>0</v>
      </c>
      <c r="T502" s="23">
        <v>0</v>
      </c>
      <c r="U502" s="23">
        <v>0</v>
      </c>
      <c r="V502" s="24" t="s">
        <v>175</v>
      </c>
      <c r="X502" s="23">
        <v>0</v>
      </c>
      <c r="Y502" s="23">
        <v>0</v>
      </c>
      <c r="Z502" s="23">
        <v>0</v>
      </c>
      <c r="AA502" s="23">
        <v>0</v>
      </c>
      <c r="AB502" s="23">
        <v>0</v>
      </c>
      <c r="AC502" s="23">
        <v>0</v>
      </c>
      <c r="AD502" s="23">
        <v>0</v>
      </c>
      <c r="AE502" s="23">
        <v>0</v>
      </c>
      <c r="AF502" s="23">
        <v>0</v>
      </c>
      <c r="AG502" s="23">
        <v>0</v>
      </c>
      <c r="AH502" s="23">
        <v>0</v>
      </c>
      <c r="AI502" s="23">
        <v>0</v>
      </c>
      <c r="AJ502" s="23">
        <v>0</v>
      </c>
      <c r="AK502" s="23">
        <v>0</v>
      </c>
      <c r="AL502" s="23">
        <v>0</v>
      </c>
      <c r="AM502" s="23">
        <v>0</v>
      </c>
      <c r="AN502" s="23">
        <v>0</v>
      </c>
      <c r="AO502" s="23">
        <v>0</v>
      </c>
      <c r="AP502" s="23">
        <v>0</v>
      </c>
      <c r="AQ502" s="23">
        <v>0</v>
      </c>
      <c r="AR502" s="23">
        <v>0</v>
      </c>
      <c r="AS502" s="23">
        <v>0</v>
      </c>
      <c r="AT502" s="23">
        <v>0</v>
      </c>
      <c r="AU502" s="23">
        <v>0</v>
      </c>
      <c r="AV502" s="23">
        <v>0</v>
      </c>
      <c r="AW502" s="23">
        <v>0</v>
      </c>
      <c r="AX502" s="23">
        <v>0</v>
      </c>
      <c r="AY502" s="23">
        <v>0</v>
      </c>
      <c r="AZ502" s="23">
        <v>0</v>
      </c>
      <c r="BA502" s="23">
        <v>0</v>
      </c>
      <c r="BB502" s="23" t="s">
        <v>176</v>
      </c>
    </row>
    <row r="503" spans="5:54" x14ac:dyDescent="0.25">
      <c r="E503" s="23">
        <v>0</v>
      </c>
      <c r="F503" s="23">
        <v>0</v>
      </c>
      <c r="G503" s="23">
        <v>0</v>
      </c>
      <c r="H503" s="23">
        <v>0</v>
      </c>
      <c r="I503" s="23">
        <v>0</v>
      </c>
      <c r="J503" s="23">
        <v>0</v>
      </c>
      <c r="K503" s="23">
        <v>0</v>
      </c>
      <c r="L503" s="23">
        <v>0</v>
      </c>
      <c r="M503" s="23">
        <v>0</v>
      </c>
      <c r="N503" s="23">
        <v>0</v>
      </c>
      <c r="O503" s="23">
        <v>0</v>
      </c>
      <c r="P503" s="23">
        <v>0</v>
      </c>
      <c r="Q503" s="23">
        <v>0</v>
      </c>
      <c r="R503" s="23">
        <v>0</v>
      </c>
      <c r="S503" s="23">
        <v>0</v>
      </c>
      <c r="T503" s="23">
        <v>0</v>
      </c>
      <c r="U503" s="23">
        <v>0</v>
      </c>
      <c r="V503" s="24" t="s">
        <v>175</v>
      </c>
      <c r="X503" s="23">
        <v>0</v>
      </c>
      <c r="Y503" s="23">
        <v>0</v>
      </c>
      <c r="Z503" s="23">
        <v>0</v>
      </c>
      <c r="AA503" s="23">
        <v>0</v>
      </c>
      <c r="AB503" s="23">
        <v>0</v>
      </c>
      <c r="AC503" s="23">
        <v>0</v>
      </c>
      <c r="AD503" s="23">
        <v>0</v>
      </c>
      <c r="AE503" s="23">
        <v>0</v>
      </c>
      <c r="AF503" s="23">
        <v>0</v>
      </c>
      <c r="AG503" s="23">
        <v>0</v>
      </c>
      <c r="AH503" s="23">
        <v>0</v>
      </c>
      <c r="AI503" s="23">
        <v>0</v>
      </c>
      <c r="AJ503" s="23">
        <v>0</v>
      </c>
      <c r="AK503" s="23">
        <v>0</v>
      </c>
      <c r="AL503" s="23">
        <v>0</v>
      </c>
      <c r="AM503" s="23">
        <v>0</v>
      </c>
      <c r="AN503" s="23">
        <v>0</v>
      </c>
      <c r="AO503" s="23">
        <v>0</v>
      </c>
      <c r="AP503" s="23">
        <v>0</v>
      </c>
      <c r="AQ503" s="23">
        <v>0</v>
      </c>
      <c r="AR503" s="23">
        <v>0</v>
      </c>
      <c r="AS503" s="23">
        <v>0</v>
      </c>
      <c r="AT503" s="23">
        <v>0</v>
      </c>
      <c r="AU503" s="23">
        <v>0</v>
      </c>
      <c r="AV503" s="23">
        <v>0</v>
      </c>
      <c r="AW503" s="23">
        <v>0</v>
      </c>
      <c r="AX503" s="23">
        <v>0</v>
      </c>
      <c r="AY503" s="23">
        <v>0</v>
      </c>
      <c r="AZ503" s="23">
        <v>0</v>
      </c>
      <c r="BA503" s="23">
        <v>0</v>
      </c>
      <c r="BB503" s="23" t="s">
        <v>176</v>
      </c>
    </row>
    <row r="504" spans="5:54" x14ac:dyDescent="0.25">
      <c r="E504" s="23">
        <v>0</v>
      </c>
      <c r="F504" s="23">
        <v>0</v>
      </c>
      <c r="G504" s="23">
        <v>0</v>
      </c>
      <c r="H504" s="23">
        <v>0</v>
      </c>
      <c r="I504" s="23">
        <v>0</v>
      </c>
      <c r="J504" s="23">
        <v>0</v>
      </c>
      <c r="K504" s="23">
        <v>0</v>
      </c>
      <c r="L504" s="23">
        <v>0</v>
      </c>
      <c r="M504" s="23">
        <v>0</v>
      </c>
      <c r="N504" s="23">
        <v>0</v>
      </c>
      <c r="O504" s="23">
        <v>0</v>
      </c>
      <c r="P504" s="23">
        <v>0</v>
      </c>
      <c r="Q504" s="23">
        <v>0</v>
      </c>
      <c r="R504" s="23">
        <v>0</v>
      </c>
      <c r="S504" s="23">
        <v>0</v>
      </c>
      <c r="T504" s="23">
        <v>0</v>
      </c>
      <c r="U504" s="23">
        <v>0</v>
      </c>
      <c r="V504" s="24" t="s">
        <v>175</v>
      </c>
      <c r="X504" s="23">
        <v>0</v>
      </c>
      <c r="Y504" s="23">
        <v>0</v>
      </c>
      <c r="Z504" s="23">
        <v>0</v>
      </c>
      <c r="AA504" s="23">
        <v>0</v>
      </c>
      <c r="AB504" s="23">
        <v>0</v>
      </c>
      <c r="AC504" s="23">
        <v>0</v>
      </c>
      <c r="AD504" s="23">
        <v>0</v>
      </c>
      <c r="AE504" s="23">
        <v>0</v>
      </c>
      <c r="AF504" s="23">
        <v>0</v>
      </c>
      <c r="AG504" s="23">
        <v>0</v>
      </c>
      <c r="AH504" s="23">
        <v>0</v>
      </c>
      <c r="AI504" s="23">
        <v>0</v>
      </c>
      <c r="AJ504" s="23">
        <v>0</v>
      </c>
      <c r="AK504" s="23">
        <v>0</v>
      </c>
      <c r="AL504" s="23">
        <v>0</v>
      </c>
      <c r="AM504" s="23">
        <v>0</v>
      </c>
      <c r="AN504" s="23">
        <v>0</v>
      </c>
      <c r="AO504" s="23">
        <v>0</v>
      </c>
      <c r="AP504" s="23">
        <v>0</v>
      </c>
      <c r="AQ504" s="23">
        <v>0</v>
      </c>
      <c r="AR504" s="23">
        <v>0</v>
      </c>
      <c r="AS504" s="23">
        <v>0</v>
      </c>
      <c r="AT504" s="23">
        <v>0</v>
      </c>
      <c r="AU504" s="23">
        <v>0</v>
      </c>
      <c r="AV504" s="23">
        <v>0</v>
      </c>
      <c r="AW504" s="23">
        <v>0</v>
      </c>
      <c r="AX504" s="23">
        <v>0</v>
      </c>
      <c r="AY504" s="23">
        <v>0</v>
      </c>
      <c r="AZ504" s="23">
        <v>0</v>
      </c>
      <c r="BA504" s="23">
        <v>0</v>
      </c>
      <c r="BB504" s="23" t="s">
        <v>176</v>
      </c>
    </row>
    <row r="505" spans="5:54" x14ac:dyDescent="0.25">
      <c r="E505" s="23">
        <v>0</v>
      </c>
      <c r="F505" s="23">
        <v>0</v>
      </c>
      <c r="G505" s="23">
        <v>0</v>
      </c>
      <c r="H505" s="23">
        <v>0</v>
      </c>
      <c r="I505" s="23">
        <v>0</v>
      </c>
      <c r="J505" s="23">
        <v>0</v>
      </c>
      <c r="K505" s="23">
        <v>0</v>
      </c>
      <c r="L505" s="23">
        <v>0</v>
      </c>
      <c r="M505" s="23">
        <v>0</v>
      </c>
      <c r="N505" s="23">
        <v>0</v>
      </c>
      <c r="O505" s="23">
        <v>0</v>
      </c>
      <c r="P505" s="23">
        <v>0</v>
      </c>
      <c r="Q505" s="23">
        <v>0</v>
      </c>
      <c r="R505" s="23">
        <v>0</v>
      </c>
      <c r="S505" s="23">
        <v>0</v>
      </c>
      <c r="T505" s="23">
        <v>0</v>
      </c>
      <c r="U505" s="23">
        <v>0</v>
      </c>
      <c r="V505" s="24" t="s">
        <v>175</v>
      </c>
      <c r="X505" s="23">
        <v>0</v>
      </c>
      <c r="Y505" s="23">
        <v>0</v>
      </c>
      <c r="Z505" s="23">
        <v>0</v>
      </c>
      <c r="AA505" s="23">
        <v>0</v>
      </c>
      <c r="AB505" s="23">
        <v>0</v>
      </c>
      <c r="AC505" s="23">
        <v>0</v>
      </c>
      <c r="AD505" s="23">
        <v>0</v>
      </c>
      <c r="AE505" s="23">
        <v>0</v>
      </c>
      <c r="AF505" s="23">
        <v>0</v>
      </c>
      <c r="AG505" s="23">
        <v>0</v>
      </c>
      <c r="AH505" s="23">
        <v>0</v>
      </c>
      <c r="AI505" s="23">
        <v>0</v>
      </c>
      <c r="AJ505" s="23">
        <v>0</v>
      </c>
      <c r="AK505" s="23">
        <v>0</v>
      </c>
      <c r="AL505" s="23">
        <v>0</v>
      </c>
      <c r="AM505" s="23">
        <v>0</v>
      </c>
      <c r="AN505" s="23">
        <v>0</v>
      </c>
      <c r="AO505" s="23">
        <v>0</v>
      </c>
      <c r="AP505" s="23">
        <v>0</v>
      </c>
      <c r="AQ505" s="23">
        <v>0</v>
      </c>
      <c r="AR505" s="23">
        <v>0</v>
      </c>
      <c r="AS505" s="23">
        <v>0</v>
      </c>
      <c r="AT505" s="23">
        <v>0</v>
      </c>
      <c r="AU505" s="23">
        <v>0</v>
      </c>
      <c r="AV505" s="23">
        <v>0</v>
      </c>
      <c r="AW505" s="23">
        <v>0</v>
      </c>
      <c r="AX505" s="23">
        <v>0</v>
      </c>
      <c r="AY505" s="23">
        <v>0</v>
      </c>
      <c r="AZ505" s="23">
        <v>0</v>
      </c>
      <c r="BA505" s="23">
        <v>0</v>
      </c>
      <c r="BB505" s="23" t="s">
        <v>176</v>
      </c>
    </row>
    <row r="506" spans="5:54" x14ac:dyDescent="0.25">
      <c r="E506" s="23">
        <v>0</v>
      </c>
      <c r="F506" s="23">
        <v>0</v>
      </c>
      <c r="G506" s="23">
        <v>0</v>
      </c>
      <c r="H506" s="23">
        <v>0</v>
      </c>
      <c r="I506" s="23">
        <v>0</v>
      </c>
      <c r="J506" s="23">
        <v>0</v>
      </c>
      <c r="K506" s="23">
        <v>0</v>
      </c>
      <c r="L506" s="23">
        <v>0</v>
      </c>
      <c r="M506" s="23">
        <v>0</v>
      </c>
      <c r="N506" s="23">
        <v>0</v>
      </c>
      <c r="O506" s="23">
        <v>0</v>
      </c>
      <c r="P506" s="23">
        <v>0</v>
      </c>
      <c r="Q506" s="23">
        <v>0</v>
      </c>
      <c r="R506" s="23">
        <v>0</v>
      </c>
      <c r="S506" s="23">
        <v>0</v>
      </c>
      <c r="T506" s="23">
        <v>0</v>
      </c>
      <c r="U506" s="23">
        <v>0</v>
      </c>
      <c r="V506" s="24" t="s">
        <v>175</v>
      </c>
      <c r="X506" s="23">
        <v>0</v>
      </c>
      <c r="Y506" s="23">
        <v>0</v>
      </c>
      <c r="Z506" s="23">
        <v>0</v>
      </c>
      <c r="AA506" s="23">
        <v>0</v>
      </c>
      <c r="AB506" s="23">
        <v>0</v>
      </c>
      <c r="AC506" s="23">
        <v>0</v>
      </c>
      <c r="AD506" s="23">
        <v>0</v>
      </c>
      <c r="AE506" s="23">
        <v>0</v>
      </c>
      <c r="AF506" s="23">
        <v>0</v>
      </c>
      <c r="AG506" s="23">
        <v>0</v>
      </c>
      <c r="AH506" s="23">
        <v>0</v>
      </c>
      <c r="AI506" s="23">
        <v>0</v>
      </c>
      <c r="AJ506" s="23">
        <v>0</v>
      </c>
      <c r="AK506" s="23">
        <v>0</v>
      </c>
      <c r="AL506" s="23">
        <v>0</v>
      </c>
      <c r="AM506" s="23">
        <v>0</v>
      </c>
      <c r="AN506" s="23">
        <v>0</v>
      </c>
      <c r="AO506" s="23">
        <v>0</v>
      </c>
      <c r="AP506" s="23">
        <v>0</v>
      </c>
      <c r="AQ506" s="23">
        <v>0</v>
      </c>
      <c r="AR506" s="23">
        <v>0</v>
      </c>
      <c r="AS506" s="23">
        <v>0</v>
      </c>
      <c r="AT506" s="23">
        <v>0</v>
      </c>
      <c r="AU506" s="23">
        <v>0</v>
      </c>
      <c r="AV506" s="23">
        <v>0</v>
      </c>
      <c r="AW506" s="23">
        <v>0</v>
      </c>
      <c r="AX506" s="23">
        <v>0</v>
      </c>
      <c r="AY506" s="23">
        <v>0</v>
      </c>
      <c r="AZ506" s="23">
        <v>0</v>
      </c>
      <c r="BA506" s="23">
        <v>0</v>
      </c>
      <c r="BB506" s="23" t="s">
        <v>176</v>
      </c>
    </row>
    <row r="507" spans="5:54" x14ac:dyDescent="0.25">
      <c r="E507" s="23">
        <v>0</v>
      </c>
      <c r="F507" s="23">
        <v>0</v>
      </c>
      <c r="G507" s="23">
        <v>0</v>
      </c>
      <c r="H507" s="23">
        <v>0</v>
      </c>
      <c r="I507" s="23">
        <v>0</v>
      </c>
      <c r="J507" s="23">
        <v>0</v>
      </c>
      <c r="K507" s="23">
        <v>0</v>
      </c>
      <c r="L507" s="23">
        <v>0</v>
      </c>
      <c r="M507" s="23">
        <v>0</v>
      </c>
      <c r="N507" s="23">
        <v>0</v>
      </c>
      <c r="O507" s="23">
        <v>0</v>
      </c>
      <c r="P507" s="23">
        <v>0</v>
      </c>
      <c r="Q507" s="23">
        <v>0</v>
      </c>
      <c r="R507" s="23">
        <v>0</v>
      </c>
      <c r="S507" s="23">
        <v>0</v>
      </c>
      <c r="T507" s="23">
        <v>0</v>
      </c>
      <c r="U507" s="23">
        <v>0</v>
      </c>
      <c r="V507" s="24" t="s">
        <v>175</v>
      </c>
      <c r="X507" s="23">
        <v>0</v>
      </c>
      <c r="Y507" s="23">
        <v>0</v>
      </c>
      <c r="Z507" s="23">
        <v>0</v>
      </c>
      <c r="AA507" s="23">
        <v>0</v>
      </c>
      <c r="AB507" s="23">
        <v>0</v>
      </c>
      <c r="AC507" s="23">
        <v>0</v>
      </c>
      <c r="AD507" s="23">
        <v>0</v>
      </c>
      <c r="AE507" s="23">
        <v>0</v>
      </c>
      <c r="AF507" s="23">
        <v>0</v>
      </c>
      <c r="AG507" s="23">
        <v>0</v>
      </c>
      <c r="AH507" s="23">
        <v>0</v>
      </c>
      <c r="AI507" s="23">
        <v>0</v>
      </c>
      <c r="AJ507" s="23">
        <v>0</v>
      </c>
      <c r="AK507" s="23">
        <v>0</v>
      </c>
      <c r="AL507" s="23">
        <v>0</v>
      </c>
      <c r="AM507" s="23">
        <v>0</v>
      </c>
      <c r="AN507" s="23">
        <v>0</v>
      </c>
      <c r="AO507" s="23">
        <v>0</v>
      </c>
      <c r="AP507" s="23">
        <v>0</v>
      </c>
      <c r="AQ507" s="23">
        <v>0</v>
      </c>
      <c r="AR507" s="23">
        <v>0</v>
      </c>
      <c r="AS507" s="23">
        <v>0</v>
      </c>
      <c r="AT507" s="23">
        <v>0</v>
      </c>
      <c r="AU507" s="23">
        <v>0</v>
      </c>
      <c r="AV507" s="23">
        <v>0</v>
      </c>
      <c r="AW507" s="23">
        <v>0</v>
      </c>
      <c r="AX507" s="23">
        <v>0</v>
      </c>
      <c r="AY507" s="23">
        <v>0</v>
      </c>
      <c r="AZ507" s="23">
        <v>0</v>
      </c>
      <c r="BA507" s="23">
        <v>0</v>
      </c>
      <c r="BB507" s="23" t="s">
        <v>176</v>
      </c>
    </row>
    <row r="508" spans="5:54" x14ac:dyDescent="0.25">
      <c r="E508" s="23">
        <v>0</v>
      </c>
      <c r="F508" s="23">
        <v>0</v>
      </c>
      <c r="G508" s="23">
        <v>0</v>
      </c>
      <c r="H508" s="23">
        <v>0</v>
      </c>
      <c r="I508" s="23">
        <v>0</v>
      </c>
      <c r="J508" s="23">
        <v>0</v>
      </c>
      <c r="K508" s="23">
        <v>0</v>
      </c>
      <c r="L508" s="23">
        <v>0</v>
      </c>
      <c r="M508" s="23">
        <v>0</v>
      </c>
      <c r="N508" s="23">
        <v>0</v>
      </c>
      <c r="O508" s="23">
        <v>0</v>
      </c>
      <c r="P508" s="23">
        <v>0</v>
      </c>
      <c r="Q508" s="23">
        <v>0</v>
      </c>
      <c r="R508" s="23">
        <v>0</v>
      </c>
      <c r="S508" s="23">
        <v>0</v>
      </c>
      <c r="T508" s="23">
        <v>0</v>
      </c>
      <c r="U508" s="23">
        <v>0</v>
      </c>
      <c r="V508" s="24" t="s">
        <v>175</v>
      </c>
      <c r="X508" s="23">
        <v>0</v>
      </c>
      <c r="Y508" s="23">
        <v>0</v>
      </c>
      <c r="Z508" s="23">
        <v>0</v>
      </c>
      <c r="AA508" s="23">
        <v>0</v>
      </c>
      <c r="AB508" s="23">
        <v>0</v>
      </c>
      <c r="AC508" s="23">
        <v>0</v>
      </c>
      <c r="AD508" s="23">
        <v>0</v>
      </c>
      <c r="AE508" s="23">
        <v>0</v>
      </c>
      <c r="AF508" s="23">
        <v>0</v>
      </c>
      <c r="AG508" s="23">
        <v>0</v>
      </c>
      <c r="AH508" s="23">
        <v>0</v>
      </c>
      <c r="AI508" s="23">
        <v>0</v>
      </c>
      <c r="AJ508" s="23">
        <v>0</v>
      </c>
      <c r="AK508" s="23">
        <v>0</v>
      </c>
      <c r="AL508" s="23">
        <v>0</v>
      </c>
      <c r="AM508" s="23">
        <v>0</v>
      </c>
      <c r="AN508" s="23">
        <v>0</v>
      </c>
      <c r="AO508" s="23">
        <v>0</v>
      </c>
      <c r="AP508" s="23">
        <v>0</v>
      </c>
      <c r="AQ508" s="23">
        <v>0</v>
      </c>
      <c r="AR508" s="23">
        <v>0</v>
      </c>
      <c r="AS508" s="23">
        <v>0</v>
      </c>
      <c r="AT508" s="23">
        <v>0</v>
      </c>
      <c r="AU508" s="23">
        <v>0</v>
      </c>
      <c r="AV508" s="23">
        <v>0</v>
      </c>
      <c r="AW508" s="23">
        <v>0</v>
      </c>
      <c r="AX508" s="23">
        <v>0</v>
      </c>
      <c r="AY508" s="23">
        <v>0</v>
      </c>
      <c r="AZ508" s="23">
        <v>0</v>
      </c>
      <c r="BA508" s="23">
        <v>0</v>
      </c>
      <c r="BB508" s="23" t="s">
        <v>176</v>
      </c>
    </row>
    <row r="509" spans="5:54" x14ac:dyDescent="0.25">
      <c r="E509" s="23">
        <v>0</v>
      </c>
      <c r="F509" s="23">
        <v>0</v>
      </c>
      <c r="G509" s="23">
        <v>0</v>
      </c>
      <c r="H509" s="23">
        <v>0</v>
      </c>
      <c r="I509" s="23">
        <v>0</v>
      </c>
      <c r="J509" s="23">
        <v>0</v>
      </c>
      <c r="K509" s="23">
        <v>0</v>
      </c>
      <c r="L509" s="23">
        <v>0</v>
      </c>
      <c r="M509" s="23">
        <v>0</v>
      </c>
      <c r="N509" s="23">
        <v>0</v>
      </c>
      <c r="O509" s="23">
        <v>0</v>
      </c>
      <c r="P509" s="23">
        <v>0</v>
      </c>
      <c r="Q509" s="23">
        <v>0</v>
      </c>
      <c r="R509" s="23">
        <v>0</v>
      </c>
      <c r="S509" s="23">
        <v>0</v>
      </c>
      <c r="T509" s="23">
        <v>0</v>
      </c>
      <c r="U509" s="23">
        <v>0</v>
      </c>
      <c r="V509" s="24" t="s">
        <v>175</v>
      </c>
      <c r="X509" s="23">
        <v>0</v>
      </c>
      <c r="Y509" s="23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23">
        <v>0</v>
      </c>
      <c r="AF509" s="23">
        <v>0</v>
      </c>
      <c r="AG509" s="23">
        <v>0</v>
      </c>
      <c r="AH509" s="23">
        <v>0</v>
      </c>
      <c r="AI509" s="23">
        <v>0</v>
      </c>
      <c r="AJ509" s="23">
        <v>0</v>
      </c>
      <c r="AK509" s="23">
        <v>0</v>
      </c>
      <c r="AL509" s="23">
        <v>0</v>
      </c>
      <c r="AM509" s="23">
        <v>0</v>
      </c>
      <c r="AN509" s="23">
        <v>0</v>
      </c>
      <c r="AO509" s="23">
        <v>0</v>
      </c>
      <c r="AP509" s="23">
        <v>0</v>
      </c>
      <c r="AQ509" s="23">
        <v>0</v>
      </c>
      <c r="AR509" s="23">
        <v>0</v>
      </c>
      <c r="AS509" s="23">
        <v>0</v>
      </c>
      <c r="AT509" s="23">
        <v>0</v>
      </c>
      <c r="AU509" s="23">
        <v>0</v>
      </c>
      <c r="AV509" s="23">
        <v>0</v>
      </c>
      <c r="AW509" s="23">
        <v>0</v>
      </c>
      <c r="AX509" s="23">
        <v>0</v>
      </c>
      <c r="AY509" s="23">
        <v>0</v>
      </c>
      <c r="AZ509" s="23">
        <v>0</v>
      </c>
      <c r="BA509" s="23">
        <v>0</v>
      </c>
      <c r="BB509" s="23" t="s">
        <v>176</v>
      </c>
    </row>
    <row r="510" spans="5:54" x14ac:dyDescent="0.25">
      <c r="E510" s="23">
        <v>0</v>
      </c>
      <c r="F510" s="23">
        <v>0</v>
      </c>
      <c r="G510" s="23">
        <v>0</v>
      </c>
      <c r="H510" s="23">
        <v>0</v>
      </c>
      <c r="I510" s="23">
        <v>0</v>
      </c>
      <c r="J510" s="23">
        <v>0</v>
      </c>
      <c r="K510" s="23">
        <v>0</v>
      </c>
      <c r="L510" s="23">
        <v>0</v>
      </c>
      <c r="M510" s="23">
        <v>0</v>
      </c>
      <c r="N510" s="23">
        <v>0</v>
      </c>
      <c r="O510" s="23">
        <v>0</v>
      </c>
      <c r="P510" s="23">
        <v>0</v>
      </c>
      <c r="Q510" s="23">
        <v>0</v>
      </c>
      <c r="R510" s="23">
        <v>0</v>
      </c>
      <c r="S510" s="23">
        <v>0</v>
      </c>
      <c r="T510" s="23">
        <v>0</v>
      </c>
      <c r="U510" s="23">
        <v>0</v>
      </c>
      <c r="V510" s="24" t="s">
        <v>175</v>
      </c>
      <c r="X510" s="23">
        <v>0</v>
      </c>
      <c r="Y510" s="23">
        <v>0</v>
      </c>
      <c r="Z510" s="23">
        <v>0</v>
      </c>
      <c r="AA510" s="23">
        <v>0</v>
      </c>
      <c r="AB510" s="23">
        <v>0</v>
      </c>
      <c r="AC510" s="23">
        <v>0</v>
      </c>
      <c r="AD510" s="23">
        <v>0</v>
      </c>
      <c r="AE510" s="23">
        <v>0</v>
      </c>
      <c r="AF510" s="23">
        <v>0</v>
      </c>
      <c r="AG510" s="23">
        <v>0</v>
      </c>
      <c r="AH510" s="23">
        <v>0</v>
      </c>
      <c r="AI510" s="23">
        <v>0</v>
      </c>
      <c r="AJ510" s="23">
        <v>0</v>
      </c>
      <c r="AK510" s="23">
        <v>0</v>
      </c>
      <c r="AL510" s="23">
        <v>0</v>
      </c>
      <c r="AM510" s="23">
        <v>0</v>
      </c>
      <c r="AN510" s="23">
        <v>0</v>
      </c>
      <c r="AO510" s="23">
        <v>0</v>
      </c>
      <c r="AP510" s="23">
        <v>0</v>
      </c>
      <c r="AQ510" s="23">
        <v>0</v>
      </c>
      <c r="AR510" s="23">
        <v>0</v>
      </c>
      <c r="AS510" s="23">
        <v>0</v>
      </c>
      <c r="AT510" s="23">
        <v>0</v>
      </c>
      <c r="AU510" s="23">
        <v>0</v>
      </c>
      <c r="AV510" s="23">
        <v>0</v>
      </c>
      <c r="AW510" s="23">
        <v>0</v>
      </c>
      <c r="AX510" s="23">
        <v>0</v>
      </c>
      <c r="AY510" s="23">
        <v>0</v>
      </c>
      <c r="AZ510" s="23">
        <v>0</v>
      </c>
      <c r="BA510" s="23">
        <v>0</v>
      </c>
      <c r="BB510" s="23" t="s">
        <v>176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55099-D5AE-4188-9B36-E85CDC0370BF}">
  <dimension ref="B2:H25"/>
  <sheetViews>
    <sheetView workbookViewId="0">
      <selection activeCell="B2" sqref="B2:D25"/>
    </sheetView>
  </sheetViews>
  <sheetFormatPr baseColWidth="10" defaultColWidth="9.140625" defaultRowHeight="15" x14ac:dyDescent="0.25"/>
  <cols>
    <col min="2" max="2" width="23.140625" customWidth="1"/>
    <col min="3" max="3" width="22.7109375" customWidth="1"/>
    <col min="4" max="4" width="26.7109375" customWidth="1"/>
    <col min="6" max="6" width="14" customWidth="1"/>
    <col min="7" max="7" width="16.5703125" customWidth="1"/>
    <col min="8" max="8" width="16" customWidth="1"/>
  </cols>
  <sheetData>
    <row r="2" spans="2:8" x14ac:dyDescent="0.25">
      <c r="B2" s="65" t="s">
        <v>442</v>
      </c>
      <c r="C2" s="66" t="s">
        <v>443</v>
      </c>
      <c r="D2" s="67" t="s">
        <v>444</v>
      </c>
      <c r="F2" s="4" t="s">
        <v>442</v>
      </c>
      <c r="G2" s="4" t="s">
        <v>443</v>
      </c>
      <c r="H2" s="11" t="s">
        <v>444</v>
      </c>
    </row>
    <row r="3" spans="2:8" x14ac:dyDescent="0.25">
      <c r="B3" s="68" t="s">
        <v>12</v>
      </c>
      <c r="C3" s="69">
        <v>80</v>
      </c>
      <c r="D3" s="70">
        <v>100</v>
      </c>
      <c r="F3" s="5" t="s">
        <v>85</v>
      </c>
      <c r="G3" s="5">
        <v>0.7</v>
      </c>
      <c r="H3" s="12">
        <v>1.3</v>
      </c>
    </row>
    <row r="4" spans="2:8" x14ac:dyDescent="0.25">
      <c r="B4" s="68" t="s">
        <v>2</v>
      </c>
      <c r="C4" s="69">
        <v>150</v>
      </c>
      <c r="D4" s="70">
        <v>450</v>
      </c>
      <c r="F4" s="5" t="s">
        <v>445</v>
      </c>
      <c r="G4" s="5">
        <v>90</v>
      </c>
      <c r="H4" s="12">
        <v>140</v>
      </c>
    </row>
    <row r="5" spans="2:8" x14ac:dyDescent="0.25">
      <c r="B5" s="68" t="s">
        <v>446</v>
      </c>
      <c r="C5" s="69">
        <v>0.9</v>
      </c>
      <c r="D5" s="70">
        <v>4.5199999999999996</v>
      </c>
      <c r="F5" s="5" t="s">
        <v>447</v>
      </c>
      <c r="G5" s="5">
        <v>60</v>
      </c>
      <c r="H5" s="12">
        <v>90</v>
      </c>
    </row>
    <row r="6" spans="2:8" x14ac:dyDescent="0.25">
      <c r="B6" s="68" t="s">
        <v>9</v>
      </c>
      <c r="C6" s="69">
        <v>0</v>
      </c>
      <c r="D6" s="70">
        <v>1</v>
      </c>
      <c r="F6" s="5" t="s">
        <v>448</v>
      </c>
      <c r="G6" s="5">
        <v>75</v>
      </c>
      <c r="H6" s="12">
        <v>100</v>
      </c>
    </row>
    <row r="7" spans="2:8" x14ac:dyDescent="0.25">
      <c r="B7" s="68" t="s">
        <v>8</v>
      </c>
      <c r="C7" s="69">
        <v>8</v>
      </c>
      <c r="D7" s="70">
        <v>23</v>
      </c>
      <c r="F7" s="5" t="s">
        <v>23</v>
      </c>
      <c r="G7" s="5">
        <v>36</v>
      </c>
      <c r="H7" s="12">
        <v>38</v>
      </c>
    </row>
    <row r="8" spans="2:8" x14ac:dyDescent="0.25">
      <c r="B8" s="68" t="s">
        <v>85</v>
      </c>
      <c r="C8" s="69">
        <v>0.51</v>
      </c>
      <c r="D8" s="70">
        <v>0.95</v>
      </c>
      <c r="F8" s="5" t="s">
        <v>21</v>
      </c>
      <c r="G8" s="5">
        <v>60</v>
      </c>
      <c r="H8" s="12">
        <v>100</v>
      </c>
    </row>
    <row r="9" spans="2:8" x14ac:dyDescent="0.25">
      <c r="B9" s="68" t="s">
        <v>60</v>
      </c>
      <c r="C9" s="69">
        <v>0</v>
      </c>
      <c r="D9" s="70">
        <v>14</v>
      </c>
      <c r="F9" s="5" t="s">
        <v>102</v>
      </c>
      <c r="G9" s="5">
        <v>70</v>
      </c>
      <c r="H9" s="12">
        <v>107</v>
      </c>
    </row>
    <row r="10" spans="2:8" x14ac:dyDescent="0.25">
      <c r="B10" s="68" t="s">
        <v>77</v>
      </c>
      <c r="C10" s="69">
        <v>60</v>
      </c>
      <c r="D10" s="70">
        <v>160</v>
      </c>
      <c r="F10" s="5" t="s">
        <v>18</v>
      </c>
      <c r="G10" s="5">
        <v>12</v>
      </c>
      <c r="H10" s="12">
        <v>20</v>
      </c>
    </row>
    <row r="11" spans="2:8" x14ac:dyDescent="0.25">
      <c r="B11" s="68" t="s">
        <v>449</v>
      </c>
      <c r="C11" s="69">
        <v>0</v>
      </c>
      <c r="D11" s="70">
        <v>300</v>
      </c>
      <c r="F11" s="5" t="s">
        <v>15</v>
      </c>
      <c r="G11" s="5">
        <v>7.35</v>
      </c>
      <c r="H11" s="12">
        <v>7.45</v>
      </c>
    </row>
    <row r="12" spans="2:8" x14ac:dyDescent="0.25">
      <c r="B12" s="68" t="s">
        <v>450</v>
      </c>
      <c r="C12" s="69">
        <v>0</v>
      </c>
      <c r="D12" s="70">
        <v>300</v>
      </c>
      <c r="F12" s="5" t="s">
        <v>13</v>
      </c>
      <c r="G12" s="5">
        <v>0.19</v>
      </c>
      <c r="H12" s="12">
        <v>0.21</v>
      </c>
    </row>
    <row r="13" spans="2:8" x14ac:dyDescent="0.25">
      <c r="B13" s="68" t="s">
        <v>85</v>
      </c>
      <c r="C13" s="69">
        <v>0.7</v>
      </c>
      <c r="D13" s="70">
        <v>1.3</v>
      </c>
      <c r="F13" s="6" t="s">
        <v>22</v>
      </c>
      <c r="G13" s="6">
        <v>11</v>
      </c>
      <c r="H13" s="13">
        <v>13</v>
      </c>
    </row>
    <row r="14" spans="2:8" x14ac:dyDescent="0.25">
      <c r="B14" s="68" t="s">
        <v>445</v>
      </c>
      <c r="C14" s="69">
        <v>90</v>
      </c>
      <c r="D14" s="70">
        <v>140</v>
      </c>
    </row>
    <row r="15" spans="2:8" x14ac:dyDescent="0.25">
      <c r="B15" s="68" t="s">
        <v>447</v>
      </c>
      <c r="C15" s="69">
        <v>60</v>
      </c>
      <c r="D15" s="70">
        <v>90</v>
      </c>
    </row>
    <row r="16" spans="2:8" x14ac:dyDescent="0.25">
      <c r="B16" s="68" t="s">
        <v>448</v>
      </c>
      <c r="C16" s="69">
        <v>75</v>
      </c>
      <c r="D16" s="70">
        <v>100</v>
      </c>
    </row>
    <row r="17" spans="2:4" x14ac:dyDescent="0.25">
      <c r="B17" s="68" t="s">
        <v>23</v>
      </c>
      <c r="C17" s="69">
        <v>36</v>
      </c>
      <c r="D17" s="70">
        <v>38</v>
      </c>
    </row>
    <row r="18" spans="2:4" x14ac:dyDescent="0.25">
      <c r="B18" s="68" t="s">
        <v>21</v>
      </c>
      <c r="C18" s="69">
        <v>60</v>
      </c>
      <c r="D18" s="70">
        <v>100</v>
      </c>
    </row>
    <row r="19" spans="2:4" x14ac:dyDescent="0.25">
      <c r="B19" s="68" t="s">
        <v>102</v>
      </c>
      <c r="C19" s="69">
        <v>70</v>
      </c>
      <c r="D19" s="70">
        <v>107</v>
      </c>
    </row>
    <row r="20" spans="2:4" x14ac:dyDescent="0.25">
      <c r="B20" s="68" t="s">
        <v>18</v>
      </c>
      <c r="C20" s="69">
        <v>12</v>
      </c>
      <c r="D20" s="70">
        <v>20</v>
      </c>
    </row>
    <row r="21" spans="2:4" x14ac:dyDescent="0.25">
      <c r="B21" s="68" t="s">
        <v>15</v>
      </c>
      <c r="C21" s="69">
        <v>7.35</v>
      </c>
      <c r="D21" s="70">
        <v>7.45</v>
      </c>
    </row>
    <row r="22" spans="2:4" x14ac:dyDescent="0.25">
      <c r="B22" s="68" t="s">
        <v>13</v>
      </c>
      <c r="C22" s="69">
        <v>0.19</v>
      </c>
      <c r="D22" s="70">
        <v>0.21</v>
      </c>
    </row>
    <row r="23" spans="2:4" x14ac:dyDescent="0.25">
      <c r="B23" s="68" t="s">
        <v>22</v>
      </c>
      <c r="C23" s="69">
        <v>11</v>
      </c>
      <c r="D23" s="70">
        <v>13</v>
      </c>
    </row>
    <row r="24" spans="2:4" x14ac:dyDescent="0.25">
      <c r="B24" s="68" t="s">
        <v>10</v>
      </c>
      <c r="C24" s="69">
        <v>94</v>
      </c>
      <c r="D24" s="70">
        <v>98</v>
      </c>
    </row>
    <row r="25" spans="2:4" x14ac:dyDescent="0.25">
      <c r="B25" s="71" t="s">
        <v>11</v>
      </c>
      <c r="C25" s="72">
        <v>34</v>
      </c>
      <c r="D25" s="73">
        <v>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3EFDF-7346-40DE-8FA7-07296BE796D2}">
  <dimension ref="B2:E55"/>
  <sheetViews>
    <sheetView workbookViewId="0">
      <selection activeCell="B2" sqref="B2"/>
    </sheetView>
  </sheetViews>
  <sheetFormatPr baseColWidth="10" defaultColWidth="9.140625" defaultRowHeight="15" x14ac:dyDescent="0.25"/>
  <cols>
    <col min="3" max="3" width="33.140625" bestFit="1" customWidth="1"/>
    <col min="4" max="4" width="19.140625" bestFit="1" customWidth="1"/>
    <col min="5" max="5" width="15.28515625" bestFit="1" customWidth="1"/>
  </cols>
  <sheetData>
    <row r="2" spans="2:5" ht="18" x14ac:dyDescent="0.35">
      <c r="B2" s="15" t="s">
        <v>451</v>
      </c>
      <c r="C2" s="16" t="s">
        <v>452</v>
      </c>
      <c r="D2" s="16" t="s">
        <v>453</v>
      </c>
      <c r="E2" s="16" t="s">
        <v>454</v>
      </c>
    </row>
    <row r="3" spans="2:5" ht="18.75" x14ac:dyDescent="0.35">
      <c r="B3" s="17">
        <v>2</v>
      </c>
      <c r="C3" s="18">
        <v>1018482335</v>
      </c>
      <c r="D3" s="19">
        <v>44292</v>
      </c>
      <c r="E3" s="19">
        <v>44321</v>
      </c>
    </row>
    <row r="4" spans="2:5" ht="18.75" x14ac:dyDescent="0.35">
      <c r="B4" s="17">
        <v>3</v>
      </c>
      <c r="C4" s="18">
        <v>3098424</v>
      </c>
      <c r="D4" s="19">
        <v>44266</v>
      </c>
      <c r="E4" s="19">
        <v>44306</v>
      </c>
    </row>
    <row r="5" spans="2:5" ht="18.75" x14ac:dyDescent="0.35">
      <c r="B5" s="17">
        <v>196</v>
      </c>
      <c r="C5" s="18">
        <v>39705035</v>
      </c>
      <c r="D5" s="19">
        <v>44025</v>
      </c>
      <c r="E5" s="19">
        <v>44028</v>
      </c>
    </row>
    <row r="6" spans="2:5" ht="18.75" x14ac:dyDescent="0.35">
      <c r="B6" s="17">
        <v>204</v>
      </c>
      <c r="C6" s="18">
        <v>19167032</v>
      </c>
      <c r="D6" s="19">
        <v>44018</v>
      </c>
      <c r="E6" s="19">
        <v>44028</v>
      </c>
    </row>
    <row r="7" spans="2:5" ht="18" x14ac:dyDescent="0.35">
      <c r="B7" s="17">
        <v>247</v>
      </c>
      <c r="C7" s="20">
        <v>60420909</v>
      </c>
      <c r="D7" s="21">
        <v>43971</v>
      </c>
      <c r="E7" s="21">
        <v>43978</v>
      </c>
    </row>
    <row r="8" spans="2:5" ht="18" x14ac:dyDescent="0.35">
      <c r="B8" s="17">
        <v>248</v>
      </c>
      <c r="C8" s="20">
        <v>1045495943</v>
      </c>
      <c r="D8" s="21">
        <v>43969</v>
      </c>
      <c r="E8" s="21">
        <v>43995</v>
      </c>
    </row>
    <row r="9" spans="2:5" ht="18" x14ac:dyDescent="0.35">
      <c r="B9" s="17">
        <v>249</v>
      </c>
      <c r="C9" s="20">
        <v>22011509</v>
      </c>
      <c r="D9" s="21">
        <v>43985</v>
      </c>
      <c r="E9" s="21">
        <v>43985</v>
      </c>
    </row>
    <row r="10" spans="2:5" ht="18" x14ac:dyDescent="0.35">
      <c r="B10" s="17">
        <v>251</v>
      </c>
      <c r="C10" s="22">
        <v>53045588</v>
      </c>
      <c r="D10" s="21">
        <v>44028</v>
      </c>
      <c r="E10" s="21">
        <v>44031</v>
      </c>
    </row>
    <row r="11" spans="2:5" ht="18" x14ac:dyDescent="0.35">
      <c r="B11" s="17">
        <v>253</v>
      </c>
      <c r="C11" s="20">
        <v>2981371</v>
      </c>
      <c r="D11" s="21">
        <v>43987</v>
      </c>
      <c r="E11" s="21">
        <v>43987</v>
      </c>
    </row>
    <row r="12" spans="2:5" ht="18" x14ac:dyDescent="0.35">
      <c r="B12" s="17">
        <v>255</v>
      </c>
      <c r="C12" s="20">
        <v>20188033</v>
      </c>
      <c r="D12" s="21">
        <v>43992</v>
      </c>
      <c r="E12" s="21">
        <v>44013</v>
      </c>
    </row>
    <row r="13" spans="2:5" ht="18" x14ac:dyDescent="0.35">
      <c r="B13" s="17">
        <v>256</v>
      </c>
      <c r="C13" s="20">
        <v>71933959</v>
      </c>
      <c r="D13" s="21">
        <v>43992</v>
      </c>
      <c r="E13" s="21">
        <v>44070</v>
      </c>
    </row>
    <row r="14" spans="2:5" ht="18" x14ac:dyDescent="0.35">
      <c r="B14" s="17">
        <v>257</v>
      </c>
      <c r="C14" s="20">
        <v>51755297</v>
      </c>
      <c r="D14" s="21">
        <v>43983</v>
      </c>
      <c r="E14" s="21">
        <v>43988</v>
      </c>
    </row>
    <row r="15" spans="2:5" ht="18" x14ac:dyDescent="0.35">
      <c r="B15" s="17">
        <v>260</v>
      </c>
      <c r="C15" s="22">
        <v>41420519</v>
      </c>
      <c r="D15" s="21">
        <v>44036</v>
      </c>
      <c r="E15" s="21">
        <v>44059</v>
      </c>
    </row>
    <row r="16" spans="2:5" ht="18" x14ac:dyDescent="0.35">
      <c r="B16" s="17">
        <v>262</v>
      </c>
      <c r="C16" s="20">
        <v>1060418669</v>
      </c>
      <c r="D16" s="21">
        <v>43969</v>
      </c>
      <c r="E16" s="21">
        <v>43986</v>
      </c>
    </row>
    <row r="17" spans="2:5" ht="18" x14ac:dyDescent="0.35">
      <c r="B17" s="17">
        <v>264</v>
      </c>
      <c r="C17" s="20">
        <v>80828831</v>
      </c>
      <c r="D17" s="21">
        <v>43988</v>
      </c>
      <c r="E17" s="21">
        <v>43997</v>
      </c>
    </row>
    <row r="18" spans="2:5" ht="18" x14ac:dyDescent="0.35">
      <c r="B18" s="17">
        <v>265</v>
      </c>
      <c r="C18" s="20">
        <v>79920895</v>
      </c>
      <c r="D18" s="21">
        <v>43923</v>
      </c>
      <c r="E18" s="21">
        <v>43959</v>
      </c>
    </row>
    <row r="19" spans="2:5" ht="18" x14ac:dyDescent="0.35">
      <c r="B19" s="17">
        <v>267</v>
      </c>
      <c r="C19" s="20">
        <v>2939352</v>
      </c>
      <c r="D19" s="21">
        <v>43953</v>
      </c>
      <c r="E19" s="21">
        <v>43955</v>
      </c>
    </row>
    <row r="20" spans="2:5" ht="18" x14ac:dyDescent="0.35">
      <c r="B20" s="17">
        <v>269</v>
      </c>
      <c r="C20" s="20">
        <v>79283577</v>
      </c>
      <c r="D20" s="21">
        <v>43987</v>
      </c>
      <c r="E20" s="21">
        <v>43993</v>
      </c>
    </row>
    <row r="21" spans="2:5" ht="18" x14ac:dyDescent="0.35">
      <c r="B21" s="17">
        <v>271</v>
      </c>
      <c r="C21" s="20">
        <v>18496833</v>
      </c>
      <c r="D21" s="21">
        <v>43985</v>
      </c>
      <c r="E21" s="21">
        <v>43986</v>
      </c>
    </row>
    <row r="22" spans="2:5" ht="18" x14ac:dyDescent="0.35">
      <c r="B22" s="17">
        <v>279</v>
      </c>
      <c r="C22" s="20">
        <v>27779524</v>
      </c>
      <c r="D22" s="21">
        <v>43935</v>
      </c>
      <c r="E22" s="21">
        <v>43943</v>
      </c>
    </row>
    <row r="23" spans="2:5" ht="18" x14ac:dyDescent="0.35">
      <c r="B23" s="17">
        <v>288</v>
      </c>
      <c r="C23" s="22">
        <v>17086632</v>
      </c>
      <c r="D23" s="21">
        <v>44041</v>
      </c>
      <c r="E23" s="21">
        <v>44047</v>
      </c>
    </row>
    <row r="24" spans="2:5" ht="18" x14ac:dyDescent="0.35">
      <c r="B24" s="17">
        <v>292</v>
      </c>
      <c r="C24" s="20">
        <v>1098627014</v>
      </c>
      <c r="D24" s="21">
        <v>43997</v>
      </c>
      <c r="E24" s="21">
        <v>44001</v>
      </c>
    </row>
    <row r="25" spans="2:5" ht="18" x14ac:dyDescent="0.35">
      <c r="B25" s="17">
        <v>299</v>
      </c>
      <c r="C25" s="22">
        <v>17647073</v>
      </c>
      <c r="D25" s="21">
        <v>44039</v>
      </c>
      <c r="E25" s="21">
        <v>44053</v>
      </c>
    </row>
    <row r="26" spans="2:5" ht="18" x14ac:dyDescent="0.35">
      <c r="B26" s="17">
        <v>308</v>
      </c>
      <c r="C26" s="20">
        <v>98611265</v>
      </c>
      <c r="D26" s="21">
        <v>44008</v>
      </c>
      <c r="E26" s="21">
        <v>44012</v>
      </c>
    </row>
    <row r="27" spans="2:5" ht="18" x14ac:dyDescent="0.35">
      <c r="B27" s="17">
        <v>312</v>
      </c>
      <c r="C27" s="22">
        <v>19082175</v>
      </c>
      <c r="D27" s="21">
        <v>44051</v>
      </c>
      <c r="E27" s="21">
        <v>44056</v>
      </c>
    </row>
    <row r="28" spans="2:5" ht="18" x14ac:dyDescent="0.35">
      <c r="B28" s="17">
        <v>326</v>
      </c>
      <c r="C28" s="20">
        <v>80076124</v>
      </c>
      <c r="D28" s="21">
        <v>44000</v>
      </c>
      <c r="E28" s="21">
        <v>44004</v>
      </c>
    </row>
    <row r="29" spans="2:5" ht="18" x14ac:dyDescent="0.35">
      <c r="B29" s="17">
        <v>330</v>
      </c>
      <c r="C29" s="20">
        <v>79417572</v>
      </c>
      <c r="D29" s="21">
        <v>44003</v>
      </c>
      <c r="E29" s="21">
        <v>44003</v>
      </c>
    </row>
    <row r="30" spans="2:5" ht="18" x14ac:dyDescent="0.35">
      <c r="B30" s="17">
        <v>332</v>
      </c>
      <c r="C30" s="20">
        <v>23323096</v>
      </c>
      <c r="D30" s="21">
        <v>44008</v>
      </c>
      <c r="E30" s="21">
        <v>44009</v>
      </c>
    </row>
    <row r="31" spans="2:5" ht="18" x14ac:dyDescent="0.35">
      <c r="B31" s="17">
        <v>333</v>
      </c>
      <c r="C31" s="20">
        <v>80655623</v>
      </c>
      <c r="D31" s="21">
        <v>44007</v>
      </c>
      <c r="E31" s="21">
        <v>44013</v>
      </c>
    </row>
    <row r="32" spans="2:5" ht="18" x14ac:dyDescent="0.35">
      <c r="B32" s="17">
        <v>335</v>
      </c>
      <c r="C32" s="20">
        <v>10528462</v>
      </c>
      <c r="D32" s="21">
        <v>44003</v>
      </c>
      <c r="E32" s="21">
        <v>44413</v>
      </c>
    </row>
    <row r="33" spans="2:5" ht="18" x14ac:dyDescent="0.35">
      <c r="B33" s="17">
        <v>338</v>
      </c>
      <c r="C33" s="20">
        <v>20258273</v>
      </c>
      <c r="D33" s="21">
        <v>43997</v>
      </c>
      <c r="E33" s="21">
        <v>44011</v>
      </c>
    </row>
    <row r="34" spans="2:5" ht="18" x14ac:dyDescent="0.35">
      <c r="B34" s="17">
        <v>341</v>
      </c>
      <c r="C34" s="20">
        <v>80238006</v>
      </c>
      <c r="D34" s="21">
        <v>44003</v>
      </c>
      <c r="E34" s="21">
        <v>44014</v>
      </c>
    </row>
    <row r="35" spans="2:5" ht="18" x14ac:dyDescent="0.35">
      <c r="B35" s="17">
        <v>342</v>
      </c>
      <c r="C35" s="20">
        <v>19241318</v>
      </c>
      <c r="D35" s="21">
        <v>44006</v>
      </c>
      <c r="E35" s="21">
        <v>44017</v>
      </c>
    </row>
    <row r="36" spans="2:5" ht="18" x14ac:dyDescent="0.35">
      <c r="B36" s="17">
        <v>343</v>
      </c>
      <c r="C36" s="20">
        <v>7443249</v>
      </c>
      <c r="D36" s="21">
        <v>44003</v>
      </c>
      <c r="E36" s="21">
        <v>44073</v>
      </c>
    </row>
    <row r="37" spans="2:5" ht="18" x14ac:dyDescent="0.35">
      <c r="B37" s="17">
        <v>346</v>
      </c>
      <c r="C37" s="22">
        <v>80184986</v>
      </c>
      <c r="D37" s="21">
        <v>44023</v>
      </c>
      <c r="E37" s="21">
        <v>44074</v>
      </c>
    </row>
    <row r="38" spans="2:5" ht="18" x14ac:dyDescent="0.35">
      <c r="B38" s="17">
        <v>347</v>
      </c>
      <c r="C38" s="20">
        <v>1015421669</v>
      </c>
      <c r="D38" s="21">
        <v>44016</v>
      </c>
      <c r="E38" s="21">
        <v>44019</v>
      </c>
    </row>
    <row r="39" spans="2:5" ht="18" x14ac:dyDescent="0.35">
      <c r="B39" s="17">
        <v>348</v>
      </c>
      <c r="C39" s="20">
        <v>74189648</v>
      </c>
      <c r="D39" s="21">
        <v>44001</v>
      </c>
      <c r="E39" s="21">
        <v>44012</v>
      </c>
    </row>
    <row r="40" spans="2:5" ht="18" x14ac:dyDescent="0.35">
      <c r="B40" s="17">
        <v>351</v>
      </c>
      <c r="C40" s="20">
        <v>1597392</v>
      </c>
      <c r="D40" s="21">
        <v>44013</v>
      </c>
      <c r="E40" s="21">
        <v>44018</v>
      </c>
    </row>
    <row r="41" spans="2:5" ht="18" x14ac:dyDescent="0.35">
      <c r="B41" s="17">
        <v>361</v>
      </c>
      <c r="C41" s="20">
        <v>18257148</v>
      </c>
      <c r="D41" s="21">
        <v>44196</v>
      </c>
      <c r="E41" s="21">
        <v>44196</v>
      </c>
    </row>
    <row r="42" spans="2:5" ht="18" x14ac:dyDescent="0.35">
      <c r="B42" s="17">
        <v>423</v>
      </c>
      <c r="C42" s="22">
        <v>5548689</v>
      </c>
      <c r="D42" s="21">
        <v>44068</v>
      </c>
      <c r="E42" s="21">
        <v>44095</v>
      </c>
    </row>
    <row r="43" spans="2:5" ht="18" x14ac:dyDescent="0.35">
      <c r="B43" s="17">
        <v>428</v>
      </c>
      <c r="C43" s="22">
        <v>19375653</v>
      </c>
      <c r="D43" s="21">
        <v>44052</v>
      </c>
      <c r="E43" s="21">
        <v>44068</v>
      </c>
    </row>
    <row r="44" spans="2:5" ht="18" x14ac:dyDescent="0.35">
      <c r="B44" s="17">
        <v>433</v>
      </c>
      <c r="C44" s="20">
        <v>131764</v>
      </c>
      <c r="D44" s="21">
        <v>44285</v>
      </c>
      <c r="E44" s="21">
        <v>44294</v>
      </c>
    </row>
    <row r="45" spans="2:5" ht="18" x14ac:dyDescent="0.35">
      <c r="B45" s="17">
        <v>444</v>
      </c>
      <c r="C45" s="20">
        <v>193393</v>
      </c>
      <c r="D45" s="21">
        <v>44243</v>
      </c>
      <c r="E45" s="21">
        <v>44277</v>
      </c>
    </row>
    <row r="46" spans="2:5" ht="18" x14ac:dyDescent="0.35">
      <c r="B46" s="17">
        <v>446</v>
      </c>
      <c r="C46" s="20">
        <v>214814</v>
      </c>
      <c r="D46" s="21">
        <v>44219</v>
      </c>
      <c r="E46" s="21">
        <v>44230</v>
      </c>
    </row>
    <row r="47" spans="2:5" ht="18" x14ac:dyDescent="0.35">
      <c r="B47" s="17">
        <v>460</v>
      </c>
      <c r="C47" s="20">
        <v>351069</v>
      </c>
      <c r="D47" s="21">
        <v>44197</v>
      </c>
      <c r="E47" s="21">
        <v>44209</v>
      </c>
    </row>
    <row r="48" spans="2:5" ht="18" x14ac:dyDescent="0.35">
      <c r="B48" s="17">
        <v>463</v>
      </c>
      <c r="C48" s="20">
        <v>353472</v>
      </c>
      <c r="D48" s="21">
        <v>44192</v>
      </c>
      <c r="E48" s="21">
        <v>44204</v>
      </c>
    </row>
    <row r="49" spans="2:5" ht="18" x14ac:dyDescent="0.35">
      <c r="B49" s="17">
        <v>516</v>
      </c>
      <c r="C49" s="20">
        <v>11300427</v>
      </c>
      <c r="D49" s="21">
        <v>44071</v>
      </c>
      <c r="E49" s="21">
        <v>44076</v>
      </c>
    </row>
    <row r="50" spans="2:5" ht="18" x14ac:dyDescent="0.35">
      <c r="B50" s="17">
        <v>562</v>
      </c>
      <c r="C50" s="20">
        <v>19382142</v>
      </c>
      <c r="D50" s="21">
        <v>44089</v>
      </c>
      <c r="E50" s="21">
        <v>44102</v>
      </c>
    </row>
    <row r="51" spans="2:5" ht="18" x14ac:dyDescent="0.35">
      <c r="B51" s="17">
        <v>584</v>
      </c>
      <c r="C51" s="20">
        <v>5825442</v>
      </c>
      <c r="D51" s="21">
        <v>44104</v>
      </c>
      <c r="E51" s="21">
        <v>44112</v>
      </c>
    </row>
    <row r="52" spans="2:5" ht="18" x14ac:dyDescent="0.35">
      <c r="B52" s="17">
        <v>621</v>
      </c>
      <c r="C52" s="20">
        <v>5764215</v>
      </c>
      <c r="D52" s="21">
        <v>44081</v>
      </c>
      <c r="E52" s="21">
        <v>44116</v>
      </c>
    </row>
    <row r="53" spans="2:5" ht="18" x14ac:dyDescent="0.35">
      <c r="B53" s="17">
        <v>624</v>
      </c>
      <c r="C53" s="20">
        <v>28845597</v>
      </c>
      <c r="D53" s="21">
        <v>44120</v>
      </c>
      <c r="E53" s="21">
        <v>44116</v>
      </c>
    </row>
    <row r="54" spans="2:5" ht="18" x14ac:dyDescent="0.35">
      <c r="B54" s="17">
        <v>653</v>
      </c>
      <c r="C54" s="20">
        <v>6181993</v>
      </c>
      <c r="D54" s="21">
        <v>44047</v>
      </c>
      <c r="E54" s="21">
        <v>44049</v>
      </c>
    </row>
    <row r="55" spans="2:5" ht="18" x14ac:dyDescent="0.35">
      <c r="B55" s="17">
        <v>664</v>
      </c>
      <c r="C55" s="20">
        <v>29273417</v>
      </c>
      <c r="D55" s="21">
        <v>44068</v>
      </c>
      <c r="E55" s="21">
        <v>44070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Paraclinicos </vt:lpstr>
      <vt:lpstr>Sheet1</vt:lpstr>
      <vt:lpstr>Estadísticas</vt:lpstr>
      <vt:lpstr>Pacientes</vt:lpstr>
      <vt:lpstr>Formulas</vt:lpstr>
      <vt:lpstr>APACHE</vt:lpstr>
      <vt:lpstr>BD Demog para scores enalazar</vt:lpstr>
      <vt:lpstr>Rangos normales </vt:lpstr>
      <vt:lpstr>Paraclínicos que no tenemos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</cp:lastModifiedBy>
  <cp:revision/>
  <dcterms:created xsi:type="dcterms:W3CDTF">2021-06-25T20:29:12Z</dcterms:created>
  <dcterms:modified xsi:type="dcterms:W3CDTF">2022-01-13T21:47:34Z</dcterms:modified>
  <cp:category/>
  <cp:contentStatus/>
</cp:coreProperties>
</file>